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12960" windowHeight="7965" tabRatio="650"/>
  </bookViews>
  <sheets>
    <sheet name="Attendance" sheetId="1" r:id="rId1"/>
    <sheet name="Test Reference" sheetId="10" state="hidden" r:id="rId2"/>
    <sheet name="Tutor Name Reference" sheetId="8" state="hidden" r:id="rId3"/>
    <sheet name="Bell Schedule Reference" sheetId="3" state="hidden" r:id="rId4"/>
    <sheet name="Ethnicity Reference" sheetId="7" state="hidden" r:id="rId5"/>
    <sheet name="Student reference sheet" sheetId="5" r:id="rId6"/>
  </sheets>
  <calcPr calcId="1456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T3089" i="1" l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R87" i="1" l="1"/>
  <c r="R5" i="1"/>
  <c r="C330" i="1" l="1"/>
  <c r="D330" i="1"/>
  <c r="H330" i="1"/>
  <c r="K330" i="1"/>
  <c r="L330" i="1"/>
  <c r="M330" i="1"/>
  <c r="N330" i="1"/>
  <c r="O330" i="1"/>
  <c r="P330" i="1"/>
  <c r="Q330" i="1"/>
  <c r="R330" i="1"/>
  <c r="S330" i="1"/>
  <c r="C331" i="1"/>
  <c r="D331" i="1"/>
  <c r="H331" i="1"/>
  <c r="K331" i="1"/>
  <c r="L331" i="1"/>
  <c r="M331" i="1"/>
  <c r="N331" i="1"/>
  <c r="O331" i="1"/>
  <c r="P331" i="1"/>
  <c r="Q331" i="1"/>
  <c r="R331" i="1"/>
  <c r="S331" i="1"/>
  <c r="C332" i="1"/>
  <c r="D332" i="1"/>
  <c r="H332" i="1"/>
  <c r="K332" i="1"/>
  <c r="L332" i="1"/>
  <c r="M332" i="1"/>
  <c r="N332" i="1"/>
  <c r="O332" i="1"/>
  <c r="P332" i="1"/>
  <c r="Q332" i="1"/>
  <c r="R332" i="1"/>
  <c r="S332" i="1"/>
  <c r="C333" i="1"/>
  <c r="D333" i="1"/>
  <c r="H333" i="1"/>
  <c r="K333" i="1"/>
  <c r="L333" i="1"/>
  <c r="M333" i="1"/>
  <c r="N333" i="1"/>
  <c r="O333" i="1"/>
  <c r="P333" i="1"/>
  <c r="Q333" i="1"/>
  <c r="R333" i="1"/>
  <c r="S333" i="1"/>
  <c r="C334" i="1"/>
  <c r="D334" i="1"/>
  <c r="H334" i="1"/>
  <c r="K334" i="1"/>
  <c r="L334" i="1"/>
  <c r="M334" i="1"/>
  <c r="N334" i="1"/>
  <c r="O334" i="1"/>
  <c r="P334" i="1"/>
  <c r="Q334" i="1"/>
  <c r="R334" i="1"/>
  <c r="S334" i="1"/>
  <c r="C335" i="1"/>
  <c r="D335" i="1"/>
  <c r="H335" i="1"/>
  <c r="K335" i="1"/>
  <c r="L335" i="1"/>
  <c r="M335" i="1"/>
  <c r="N335" i="1"/>
  <c r="O335" i="1"/>
  <c r="P335" i="1"/>
  <c r="Q335" i="1"/>
  <c r="R335" i="1"/>
  <c r="S335" i="1"/>
  <c r="C336" i="1"/>
  <c r="D336" i="1"/>
  <c r="H336" i="1"/>
  <c r="K336" i="1"/>
  <c r="L336" i="1"/>
  <c r="M336" i="1"/>
  <c r="N336" i="1"/>
  <c r="O336" i="1"/>
  <c r="P336" i="1"/>
  <c r="Q336" i="1"/>
  <c r="R336" i="1"/>
  <c r="S336" i="1"/>
  <c r="C337" i="1"/>
  <c r="D337" i="1"/>
  <c r="H337" i="1"/>
  <c r="K337" i="1"/>
  <c r="L337" i="1"/>
  <c r="M337" i="1"/>
  <c r="N337" i="1"/>
  <c r="O337" i="1"/>
  <c r="P337" i="1"/>
  <c r="Q337" i="1"/>
  <c r="R337" i="1"/>
  <c r="S337" i="1"/>
  <c r="C338" i="1"/>
  <c r="D338" i="1"/>
  <c r="H338" i="1"/>
  <c r="K338" i="1"/>
  <c r="L338" i="1"/>
  <c r="M338" i="1"/>
  <c r="N338" i="1"/>
  <c r="O338" i="1"/>
  <c r="P338" i="1"/>
  <c r="Q338" i="1"/>
  <c r="R338" i="1"/>
  <c r="S338" i="1"/>
  <c r="C339" i="1"/>
  <c r="D339" i="1"/>
  <c r="H339" i="1"/>
  <c r="K339" i="1"/>
  <c r="L339" i="1"/>
  <c r="M339" i="1"/>
  <c r="N339" i="1"/>
  <c r="O339" i="1"/>
  <c r="P339" i="1"/>
  <c r="Q339" i="1"/>
  <c r="R339" i="1"/>
  <c r="S339" i="1"/>
  <c r="C340" i="1"/>
  <c r="D340" i="1"/>
  <c r="H340" i="1"/>
  <c r="K340" i="1"/>
  <c r="L340" i="1"/>
  <c r="M340" i="1"/>
  <c r="N340" i="1"/>
  <c r="O340" i="1"/>
  <c r="P340" i="1"/>
  <c r="Q340" i="1"/>
  <c r="R340" i="1"/>
  <c r="S340" i="1"/>
  <c r="C341" i="1"/>
  <c r="D341" i="1"/>
  <c r="H341" i="1"/>
  <c r="K341" i="1"/>
  <c r="L341" i="1"/>
  <c r="M341" i="1"/>
  <c r="N341" i="1"/>
  <c r="O341" i="1"/>
  <c r="P341" i="1"/>
  <c r="Q341" i="1"/>
  <c r="R341" i="1"/>
  <c r="S341" i="1"/>
  <c r="C342" i="1"/>
  <c r="D342" i="1"/>
  <c r="H342" i="1"/>
  <c r="K342" i="1"/>
  <c r="L342" i="1"/>
  <c r="M342" i="1"/>
  <c r="N342" i="1"/>
  <c r="O342" i="1"/>
  <c r="P342" i="1"/>
  <c r="Q342" i="1"/>
  <c r="R342" i="1"/>
  <c r="S342" i="1"/>
  <c r="C343" i="1"/>
  <c r="D343" i="1"/>
  <c r="H343" i="1"/>
  <c r="K343" i="1"/>
  <c r="L343" i="1"/>
  <c r="M343" i="1"/>
  <c r="N343" i="1"/>
  <c r="O343" i="1"/>
  <c r="P343" i="1"/>
  <c r="Q343" i="1"/>
  <c r="R343" i="1"/>
  <c r="S343" i="1"/>
  <c r="C344" i="1"/>
  <c r="D344" i="1"/>
  <c r="H344" i="1"/>
  <c r="K344" i="1"/>
  <c r="L344" i="1"/>
  <c r="M344" i="1"/>
  <c r="N344" i="1"/>
  <c r="O344" i="1"/>
  <c r="P344" i="1"/>
  <c r="Q344" i="1"/>
  <c r="R344" i="1"/>
  <c r="S344" i="1"/>
  <c r="C345" i="1"/>
  <c r="D345" i="1"/>
  <c r="H345" i="1"/>
  <c r="K345" i="1"/>
  <c r="L345" i="1"/>
  <c r="M345" i="1"/>
  <c r="N345" i="1"/>
  <c r="O345" i="1"/>
  <c r="P345" i="1"/>
  <c r="Q345" i="1"/>
  <c r="R345" i="1"/>
  <c r="S345" i="1"/>
  <c r="C346" i="1"/>
  <c r="D346" i="1"/>
  <c r="H346" i="1"/>
  <c r="K346" i="1"/>
  <c r="L346" i="1"/>
  <c r="M346" i="1"/>
  <c r="N346" i="1"/>
  <c r="O346" i="1"/>
  <c r="P346" i="1"/>
  <c r="Q346" i="1"/>
  <c r="R346" i="1"/>
  <c r="S346" i="1"/>
  <c r="C347" i="1"/>
  <c r="D347" i="1"/>
  <c r="H347" i="1"/>
  <c r="K347" i="1"/>
  <c r="L347" i="1"/>
  <c r="M347" i="1"/>
  <c r="N347" i="1"/>
  <c r="O347" i="1"/>
  <c r="P347" i="1"/>
  <c r="Q347" i="1"/>
  <c r="R347" i="1"/>
  <c r="S347" i="1"/>
  <c r="C348" i="1"/>
  <c r="D348" i="1"/>
  <c r="H348" i="1"/>
  <c r="K348" i="1"/>
  <c r="L348" i="1"/>
  <c r="M348" i="1"/>
  <c r="N348" i="1"/>
  <c r="O348" i="1"/>
  <c r="P348" i="1"/>
  <c r="Q348" i="1"/>
  <c r="R348" i="1"/>
  <c r="S348" i="1"/>
  <c r="C349" i="1"/>
  <c r="D349" i="1"/>
  <c r="H349" i="1"/>
  <c r="K349" i="1"/>
  <c r="L349" i="1"/>
  <c r="M349" i="1"/>
  <c r="N349" i="1"/>
  <c r="O349" i="1"/>
  <c r="P349" i="1"/>
  <c r="Q349" i="1"/>
  <c r="R349" i="1"/>
  <c r="S349" i="1"/>
  <c r="C350" i="1"/>
  <c r="D350" i="1"/>
  <c r="H350" i="1"/>
  <c r="K350" i="1"/>
  <c r="L350" i="1"/>
  <c r="M350" i="1"/>
  <c r="N350" i="1"/>
  <c r="O350" i="1"/>
  <c r="P350" i="1"/>
  <c r="Q350" i="1"/>
  <c r="R350" i="1"/>
  <c r="S350" i="1"/>
  <c r="C351" i="1"/>
  <c r="D351" i="1"/>
  <c r="H351" i="1"/>
  <c r="K351" i="1"/>
  <c r="L351" i="1"/>
  <c r="M351" i="1"/>
  <c r="N351" i="1"/>
  <c r="O351" i="1"/>
  <c r="P351" i="1"/>
  <c r="Q351" i="1"/>
  <c r="R351" i="1"/>
  <c r="S351" i="1"/>
  <c r="C352" i="1"/>
  <c r="D352" i="1"/>
  <c r="H352" i="1"/>
  <c r="K352" i="1"/>
  <c r="L352" i="1"/>
  <c r="M352" i="1"/>
  <c r="N352" i="1"/>
  <c r="O352" i="1"/>
  <c r="P352" i="1"/>
  <c r="Q352" i="1"/>
  <c r="R352" i="1"/>
  <c r="S352" i="1"/>
  <c r="C353" i="1"/>
  <c r="D353" i="1"/>
  <c r="H353" i="1"/>
  <c r="K353" i="1"/>
  <c r="L353" i="1"/>
  <c r="M353" i="1"/>
  <c r="N353" i="1"/>
  <c r="O353" i="1"/>
  <c r="P353" i="1"/>
  <c r="Q353" i="1"/>
  <c r="R353" i="1"/>
  <c r="S353" i="1"/>
  <c r="C354" i="1"/>
  <c r="D354" i="1"/>
  <c r="H354" i="1"/>
  <c r="K354" i="1"/>
  <c r="L354" i="1"/>
  <c r="M354" i="1"/>
  <c r="N354" i="1"/>
  <c r="O354" i="1"/>
  <c r="P354" i="1"/>
  <c r="Q354" i="1"/>
  <c r="R354" i="1"/>
  <c r="S354" i="1"/>
  <c r="C355" i="1"/>
  <c r="D355" i="1"/>
  <c r="H355" i="1"/>
  <c r="K355" i="1"/>
  <c r="L355" i="1"/>
  <c r="M355" i="1"/>
  <c r="N355" i="1"/>
  <c r="O355" i="1"/>
  <c r="P355" i="1"/>
  <c r="Q355" i="1"/>
  <c r="R355" i="1"/>
  <c r="S355" i="1"/>
  <c r="C356" i="1"/>
  <c r="D356" i="1"/>
  <c r="H356" i="1"/>
  <c r="K356" i="1"/>
  <c r="L356" i="1"/>
  <c r="M356" i="1"/>
  <c r="N356" i="1"/>
  <c r="O356" i="1"/>
  <c r="P356" i="1"/>
  <c r="Q356" i="1"/>
  <c r="R356" i="1"/>
  <c r="S356" i="1"/>
  <c r="C357" i="1"/>
  <c r="D357" i="1"/>
  <c r="H357" i="1"/>
  <c r="K357" i="1"/>
  <c r="L357" i="1"/>
  <c r="M357" i="1"/>
  <c r="N357" i="1"/>
  <c r="O357" i="1"/>
  <c r="P357" i="1"/>
  <c r="Q357" i="1"/>
  <c r="R357" i="1"/>
  <c r="S357" i="1"/>
  <c r="C358" i="1"/>
  <c r="D358" i="1"/>
  <c r="H358" i="1"/>
  <c r="K358" i="1"/>
  <c r="L358" i="1"/>
  <c r="M358" i="1"/>
  <c r="N358" i="1"/>
  <c r="O358" i="1"/>
  <c r="P358" i="1"/>
  <c r="Q358" i="1"/>
  <c r="R358" i="1"/>
  <c r="S358" i="1"/>
  <c r="C359" i="1"/>
  <c r="D359" i="1"/>
  <c r="H359" i="1"/>
  <c r="K359" i="1"/>
  <c r="L359" i="1"/>
  <c r="M359" i="1"/>
  <c r="N359" i="1"/>
  <c r="O359" i="1"/>
  <c r="P359" i="1"/>
  <c r="Q359" i="1"/>
  <c r="R359" i="1"/>
  <c r="S359" i="1"/>
  <c r="C360" i="1"/>
  <c r="D360" i="1"/>
  <c r="H360" i="1"/>
  <c r="K360" i="1"/>
  <c r="L360" i="1"/>
  <c r="M360" i="1"/>
  <c r="N360" i="1"/>
  <c r="O360" i="1"/>
  <c r="P360" i="1"/>
  <c r="Q360" i="1"/>
  <c r="R360" i="1"/>
  <c r="S360" i="1"/>
  <c r="C361" i="1"/>
  <c r="D361" i="1"/>
  <c r="H361" i="1"/>
  <c r="K361" i="1"/>
  <c r="L361" i="1"/>
  <c r="M361" i="1"/>
  <c r="N361" i="1"/>
  <c r="O361" i="1"/>
  <c r="P361" i="1"/>
  <c r="Q361" i="1"/>
  <c r="R361" i="1"/>
  <c r="S361" i="1"/>
  <c r="C362" i="1"/>
  <c r="D362" i="1"/>
  <c r="H362" i="1"/>
  <c r="K362" i="1"/>
  <c r="L362" i="1"/>
  <c r="M362" i="1"/>
  <c r="N362" i="1"/>
  <c r="O362" i="1"/>
  <c r="P362" i="1"/>
  <c r="Q362" i="1"/>
  <c r="R362" i="1"/>
  <c r="S362" i="1"/>
  <c r="C363" i="1"/>
  <c r="D363" i="1"/>
  <c r="H363" i="1"/>
  <c r="K363" i="1"/>
  <c r="L363" i="1"/>
  <c r="M363" i="1"/>
  <c r="N363" i="1"/>
  <c r="O363" i="1"/>
  <c r="P363" i="1"/>
  <c r="Q363" i="1"/>
  <c r="R363" i="1"/>
  <c r="S363" i="1"/>
  <c r="C364" i="1"/>
  <c r="D364" i="1"/>
  <c r="H364" i="1"/>
  <c r="K364" i="1"/>
  <c r="L364" i="1"/>
  <c r="M364" i="1"/>
  <c r="N364" i="1"/>
  <c r="O364" i="1"/>
  <c r="P364" i="1"/>
  <c r="Q364" i="1"/>
  <c r="R364" i="1"/>
  <c r="S364" i="1"/>
  <c r="C365" i="1"/>
  <c r="D365" i="1"/>
  <c r="H365" i="1"/>
  <c r="K365" i="1"/>
  <c r="L365" i="1"/>
  <c r="M365" i="1"/>
  <c r="N365" i="1"/>
  <c r="O365" i="1"/>
  <c r="P365" i="1"/>
  <c r="Q365" i="1"/>
  <c r="R365" i="1"/>
  <c r="S365" i="1"/>
  <c r="C366" i="1"/>
  <c r="D366" i="1"/>
  <c r="H366" i="1"/>
  <c r="K366" i="1"/>
  <c r="L366" i="1"/>
  <c r="M366" i="1"/>
  <c r="N366" i="1"/>
  <c r="O366" i="1"/>
  <c r="P366" i="1"/>
  <c r="Q366" i="1"/>
  <c r="R366" i="1"/>
  <c r="S366" i="1"/>
  <c r="C367" i="1"/>
  <c r="D367" i="1"/>
  <c r="H367" i="1"/>
  <c r="K367" i="1"/>
  <c r="L367" i="1"/>
  <c r="M367" i="1"/>
  <c r="N367" i="1"/>
  <c r="O367" i="1"/>
  <c r="P367" i="1"/>
  <c r="Q367" i="1"/>
  <c r="R367" i="1"/>
  <c r="S367" i="1"/>
  <c r="C368" i="1"/>
  <c r="D368" i="1"/>
  <c r="H368" i="1"/>
  <c r="K368" i="1"/>
  <c r="L368" i="1"/>
  <c r="M368" i="1"/>
  <c r="N368" i="1"/>
  <c r="O368" i="1"/>
  <c r="P368" i="1"/>
  <c r="Q368" i="1"/>
  <c r="R368" i="1"/>
  <c r="S368" i="1"/>
  <c r="C369" i="1"/>
  <c r="D369" i="1"/>
  <c r="H369" i="1"/>
  <c r="K369" i="1"/>
  <c r="L369" i="1"/>
  <c r="M369" i="1"/>
  <c r="N369" i="1"/>
  <c r="O369" i="1"/>
  <c r="P369" i="1"/>
  <c r="Q369" i="1"/>
  <c r="R369" i="1"/>
  <c r="S369" i="1"/>
  <c r="C370" i="1"/>
  <c r="D370" i="1"/>
  <c r="H370" i="1"/>
  <c r="K370" i="1"/>
  <c r="L370" i="1"/>
  <c r="M370" i="1"/>
  <c r="N370" i="1"/>
  <c r="O370" i="1"/>
  <c r="P370" i="1"/>
  <c r="Q370" i="1"/>
  <c r="R370" i="1"/>
  <c r="S370" i="1"/>
  <c r="C371" i="1"/>
  <c r="D371" i="1"/>
  <c r="H371" i="1"/>
  <c r="K371" i="1"/>
  <c r="L371" i="1"/>
  <c r="M371" i="1"/>
  <c r="N371" i="1"/>
  <c r="O371" i="1"/>
  <c r="P371" i="1"/>
  <c r="Q371" i="1"/>
  <c r="R371" i="1"/>
  <c r="S371" i="1"/>
  <c r="C372" i="1"/>
  <c r="D372" i="1"/>
  <c r="H372" i="1"/>
  <c r="K372" i="1"/>
  <c r="L372" i="1"/>
  <c r="M372" i="1"/>
  <c r="N372" i="1"/>
  <c r="O372" i="1"/>
  <c r="P372" i="1"/>
  <c r="Q372" i="1"/>
  <c r="R372" i="1"/>
  <c r="S372" i="1"/>
  <c r="C373" i="1"/>
  <c r="D373" i="1"/>
  <c r="H373" i="1"/>
  <c r="K373" i="1"/>
  <c r="L373" i="1"/>
  <c r="M373" i="1"/>
  <c r="N373" i="1"/>
  <c r="O373" i="1"/>
  <c r="P373" i="1"/>
  <c r="Q373" i="1"/>
  <c r="R373" i="1"/>
  <c r="S373" i="1"/>
  <c r="C374" i="1"/>
  <c r="D374" i="1"/>
  <c r="H374" i="1"/>
  <c r="K374" i="1"/>
  <c r="L374" i="1"/>
  <c r="M374" i="1"/>
  <c r="N374" i="1"/>
  <c r="O374" i="1"/>
  <c r="P374" i="1"/>
  <c r="Q374" i="1"/>
  <c r="R374" i="1"/>
  <c r="S374" i="1"/>
  <c r="C375" i="1"/>
  <c r="D375" i="1"/>
  <c r="H375" i="1"/>
  <c r="K375" i="1"/>
  <c r="L375" i="1"/>
  <c r="M375" i="1"/>
  <c r="N375" i="1"/>
  <c r="O375" i="1"/>
  <c r="P375" i="1"/>
  <c r="Q375" i="1"/>
  <c r="R375" i="1"/>
  <c r="S375" i="1"/>
  <c r="C376" i="1"/>
  <c r="D376" i="1"/>
  <c r="H376" i="1"/>
  <c r="K376" i="1"/>
  <c r="L376" i="1"/>
  <c r="M376" i="1"/>
  <c r="N376" i="1"/>
  <c r="O376" i="1"/>
  <c r="P376" i="1"/>
  <c r="Q376" i="1"/>
  <c r="R376" i="1"/>
  <c r="S376" i="1"/>
  <c r="C377" i="1"/>
  <c r="D377" i="1"/>
  <c r="H377" i="1"/>
  <c r="K377" i="1"/>
  <c r="L377" i="1"/>
  <c r="M377" i="1"/>
  <c r="N377" i="1"/>
  <c r="O377" i="1"/>
  <c r="P377" i="1"/>
  <c r="Q377" i="1"/>
  <c r="R377" i="1"/>
  <c r="S377" i="1"/>
  <c r="C378" i="1"/>
  <c r="D378" i="1"/>
  <c r="H378" i="1"/>
  <c r="K378" i="1"/>
  <c r="L378" i="1"/>
  <c r="M378" i="1"/>
  <c r="N378" i="1"/>
  <c r="O378" i="1"/>
  <c r="P378" i="1"/>
  <c r="Q378" i="1"/>
  <c r="R378" i="1"/>
  <c r="S378" i="1"/>
  <c r="C379" i="1"/>
  <c r="D379" i="1"/>
  <c r="H379" i="1"/>
  <c r="K379" i="1"/>
  <c r="L379" i="1"/>
  <c r="M379" i="1"/>
  <c r="N379" i="1"/>
  <c r="O379" i="1"/>
  <c r="P379" i="1"/>
  <c r="Q379" i="1"/>
  <c r="R379" i="1"/>
  <c r="S379" i="1"/>
  <c r="C380" i="1"/>
  <c r="D380" i="1"/>
  <c r="H380" i="1"/>
  <c r="K380" i="1"/>
  <c r="L380" i="1"/>
  <c r="M380" i="1"/>
  <c r="N380" i="1"/>
  <c r="O380" i="1"/>
  <c r="P380" i="1"/>
  <c r="Q380" i="1"/>
  <c r="R380" i="1"/>
  <c r="S380" i="1"/>
  <c r="C381" i="1"/>
  <c r="D381" i="1"/>
  <c r="H381" i="1"/>
  <c r="K381" i="1"/>
  <c r="L381" i="1"/>
  <c r="M381" i="1"/>
  <c r="N381" i="1"/>
  <c r="O381" i="1"/>
  <c r="P381" i="1"/>
  <c r="Q381" i="1"/>
  <c r="R381" i="1"/>
  <c r="S381" i="1"/>
  <c r="C382" i="1"/>
  <c r="D382" i="1"/>
  <c r="H382" i="1"/>
  <c r="K382" i="1"/>
  <c r="L382" i="1"/>
  <c r="M382" i="1"/>
  <c r="N382" i="1"/>
  <c r="O382" i="1"/>
  <c r="P382" i="1"/>
  <c r="Q382" i="1"/>
  <c r="R382" i="1"/>
  <c r="S382" i="1"/>
  <c r="C383" i="1"/>
  <c r="D383" i="1"/>
  <c r="H383" i="1"/>
  <c r="K383" i="1"/>
  <c r="L383" i="1"/>
  <c r="M383" i="1"/>
  <c r="N383" i="1"/>
  <c r="O383" i="1"/>
  <c r="P383" i="1"/>
  <c r="Q383" i="1"/>
  <c r="R383" i="1"/>
  <c r="S383" i="1"/>
  <c r="C384" i="1"/>
  <c r="D384" i="1"/>
  <c r="H384" i="1"/>
  <c r="K384" i="1"/>
  <c r="L384" i="1"/>
  <c r="M384" i="1"/>
  <c r="N384" i="1"/>
  <c r="O384" i="1"/>
  <c r="P384" i="1"/>
  <c r="Q384" i="1"/>
  <c r="R384" i="1"/>
  <c r="S384" i="1"/>
  <c r="C385" i="1"/>
  <c r="D385" i="1"/>
  <c r="H385" i="1"/>
  <c r="K385" i="1"/>
  <c r="L385" i="1"/>
  <c r="M385" i="1"/>
  <c r="N385" i="1"/>
  <c r="O385" i="1"/>
  <c r="P385" i="1"/>
  <c r="Q385" i="1"/>
  <c r="R385" i="1"/>
  <c r="S385" i="1"/>
  <c r="C386" i="1"/>
  <c r="D386" i="1"/>
  <c r="H386" i="1"/>
  <c r="K386" i="1"/>
  <c r="L386" i="1"/>
  <c r="M386" i="1"/>
  <c r="N386" i="1"/>
  <c r="O386" i="1"/>
  <c r="P386" i="1"/>
  <c r="Q386" i="1"/>
  <c r="R386" i="1"/>
  <c r="S386" i="1"/>
  <c r="C387" i="1"/>
  <c r="D387" i="1"/>
  <c r="H387" i="1"/>
  <c r="K387" i="1"/>
  <c r="L387" i="1"/>
  <c r="M387" i="1"/>
  <c r="N387" i="1"/>
  <c r="O387" i="1"/>
  <c r="P387" i="1"/>
  <c r="Q387" i="1"/>
  <c r="R387" i="1"/>
  <c r="S387" i="1"/>
  <c r="C388" i="1"/>
  <c r="D388" i="1"/>
  <c r="H388" i="1"/>
  <c r="K388" i="1"/>
  <c r="L388" i="1"/>
  <c r="M388" i="1"/>
  <c r="N388" i="1"/>
  <c r="O388" i="1"/>
  <c r="P388" i="1"/>
  <c r="Q388" i="1"/>
  <c r="R388" i="1"/>
  <c r="S388" i="1"/>
  <c r="C389" i="1"/>
  <c r="D389" i="1"/>
  <c r="H389" i="1"/>
  <c r="K389" i="1"/>
  <c r="L389" i="1"/>
  <c r="M389" i="1"/>
  <c r="N389" i="1"/>
  <c r="O389" i="1"/>
  <c r="P389" i="1"/>
  <c r="Q389" i="1"/>
  <c r="R389" i="1"/>
  <c r="S389" i="1"/>
  <c r="C390" i="1"/>
  <c r="D390" i="1"/>
  <c r="H390" i="1"/>
  <c r="K390" i="1"/>
  <c r="L390" i="1"/>
  <c r="M390" i="1"/>
  <c r="N390" i="1"/>
  <c r="O390" i="1"/>
  <c r="P390" i="1"/>
  <c r="Q390" i="1"/>
  <c r="R390" i="1"/>
  <c r="S390" i="1"/>
  <c r="C391" i="1"/>
  <c r="D391" i="1"/>
  <c r="H391" i="1"/>
  <c r="K391" i="1"/>
  <c r="L391" i="1"/>
  <c r="M391" i="1"/>
  <c r="N391" i="1"/>
  <c r="O391" i="1"/>
  <c r="P391" i="1"/>
  <c r="Q391" i="1"/>
  <c r="R391" i="1"/>
  <c r="S391" i="1"/>
  <c r="C392" i="1"/>
  <c r="D392" i="1"/>
  <c r="H392" i="1"/>
  <c r="K392" i="1"/>
  <c r="L392" i="1"/>
  <c r="M392" i="1"/>
  <c r="N392" i="1"/>
  <c r="O392" i="1"/>
  <c r="P392" i="1"/>
  <c r="Q392" i="1"/>
  <c r="R392" i="1"/>
  <c r="S392" i="1"/>
  <c r="C393" i="1"/>
  <c r="D393" i="1"/>
  <c r="H393" i="1"/>
  <c r="K393" i="1"/>
  <c r="L393" i="1"/>
  <c r="M393" i="1"/>
  <c r="N393" i="1"/>
  <c r="O393" i="1"/>
  <c r="P393" i="1"/>
  <c r="Q393" i="1"/>
  <c r="R393" i="1"/>
  <c r="S393" i="1"/>
  <c r="C394" i="1"/>
  <c r="D394" i="1"/>
  <c r="H394" i="1"/>
  <c r="K394" i="1"/>
  <c r="L394" i="1"/>
  <c r="M394" i="1"/>
  <c r="N394" i="1"/>
  <c r="O394" i="1"/>
  <c r="P394" i="1"/>
  <c r="Q394" i="1"/>
  <c r="R394" i="1"/>
  <c r="S394" i="1"/>
  <c r="C395" i="1"/>
  <c r="D395" i="1"/>
  <c r="H395" i="1"/>
  <c r="K395" i="1"/>
  <c r="L395" i="1"/>
  <c r="M395" i="1"/>
  <c r="N395" i="1"/>
  <c r="O395" i="1"/>
  <c r="P395" i="1"/>
  <c r="Q395" i="1"/>
  <c r="R395" i="1"/>
  <c r="S395" i="1"/>
  <c r="C396" i="1"/>
  <c r="D396" i="1"/>
  <c r="H396" i="1"/>
  <c r="K396" i="1"/>
  <c r="L396" i="1"/>
  <c r="M396" i="1"/>
  <c r="N396" i="1"/>
  <c r="O396" i="1"/>
  <c r="P396" i="1"/>
  <c r="Q396" i="1"/>
  <c r="R396" i="1"/>
  <c r="S396" i="1"/>
  <c r="C397" i="1"/>
  <c r="D397" i="1"/>
  <c r="H397" i="1"/>
  <c r="K397" i="1"/>
  <c r="L397" i="1"/>
  <c r="M397" i="1"/>
  <c r="N397" i="1"/>
  <c r="O397" i="1"/>
  <c r="P397" i="1"/>
  <c r="Q397" i="1"/>
  <c r="R397" i="1"/>
  <c r="S397" i="1"/>
  <c r="C398" i="1"/>
  <c r="D398" i="1"/>
  <c r="H398" i="1"/>
  <c r="K398" i="1"/>
  <c r="L398" i="1"/>
  <c r="M398" i="1"/>
  <c r="N398" i="1"/>
  <c r="O398" i="1"/>
  <c r="P398" i="1"/>
  <c r="Q398" i="1"/>
  <c r="R398" i="1"/>
  <c r="S398" i="1"/>
  <c r="C399" i="1"/>
  <c r="D399" i="1"/>
  <c r="H399" i="1"/>
  <c r="K399" i="1"/>
  <c r="L399" i="1"/>
  <c r="M399" i="1"/>
  <c r="N399" i="1"/>
  <c r="O399" i="1"/>
  <c r="P399" i="1"/>
  <c r="Q399" i="1"/>
  <c r="R399" i="1"/>
  <c r="S399" i="1"/>
  <c r="C400" i="1"/>
  <c r="D400" i="1"/>
  <c r="H400" i="1"/>
  <c r="K400" i="1"/>
  <c r="L400" i="1"/>
  <c r="M400" i="1"/>
  <c r="N400" i="1"/>
  <c r="O400" i="1"/>
  <c r="P400" i="1"/>
  <c r="Q400" i="1"/>
  <c r="R400" i="1"/>
  <c r="S400" i="1"/>
  <c r="C401" i="1"/>
  <c r="D401" i="1"/>
  <c r="H401" i="1"/>
  <c r="K401" i="1"/>
  <c r="L401" i="1"/>
  <c r="M401" i="1"/>
  <c r="N401" i="1"/>
  <c r="O401" i="1"/>
  <c r="P401" i="1"/>
  <c r="Q401" i="1"/>
  <c r="R401" i="1"/>
  <c r="S401" i="1"/>
  <c r="C402" i="1"/>
  <c r="D402" i="1"/>
  <c r="H402" i="1"/>
  <c r="K402" i="1"/>
  <c r="L402" i="1"/>
  <c r="M402" i="1"/>
  <c r="N402" i="1"/>
  <c r="O402" i="1"/>
  <c r="P402" i="1"/>
  <c r="Q402" i="1"/>
  <c r="R402" i="1"/>
  <c r="S402" i="1"/>
  <c r="C403" i="1"/>
  <c r="D403" i="1"/>
  <c r="H403" i="1"/>
  <c r="K403" i="1"/>
  <c r="L403" i="1"/>
  <c r="M403" i="1"/>
  <c r="N403" i="1"/>
  <c r="O403" i="1"/>
  <c r="P403" i="1"/>
  <c r="Q403" i="1"/>
  <c r="R403" i="1"/>
  <c r="S403" i="1"/>
  <c r="C404" i="1"/>
  <c r="D404" i="1"/>
  <c r="H404" i="1"/>
  <c r="K404" i="1"/>
  <c r="L404" i="1"/>
  <c r="M404" i="1"/>
  <c r="N404" i="1"/>
  <c r="O404" i="1"/>
  <c r="P404" i="1"/>
  <c r="Q404" i="1"/>
  <c r="R404" i="1"/>
  <c r="S404" i="1"/>
  <c r="C405" i="1"/>
  <c r="D405" i="1"/>
  <c r="H405" i="1"/>
  <c r="K405" i="1"/>
  <c r="L405" i="1"/>
  <c r="M405" i="1"/>
  <c r="N405" i="1"/>
  <c r="O405" i="1"/>
  <c r="P405" i="1"/>
  <c r="Q405" i="1"/>
  <c r="R405" i="1"/>
  <c r="S405" i="1"/>
  <c r="C406" i="1"/>
  <c r="D406" i="1"/>
  <c r="H406" i="1"/>
  <c r="K406" i="1"/>
  <c r="L406" i="1"/>
  <c r="M406" i="1"/>
  <c r="N406" i="1"/>
  <c r="O406" i="1"/>
  <c r="P406" i="1"/>
  <c r="Q406" i="1"/>
  <c r="R406" i="1"/>
  <c r="S406" i="1"/>
  <c r="C407" i="1"/>
  <c r="D407" i="1"/>
  <c r="H407" i="1"/>
  <c r="K407" i="1"/>
  <c r="L407" i="1"/>
  <c r="M407" i="1"/>
  <c r="N407" i="1"/>
  <c r="O407" i="1"/>
  <c r="P407" i="1"/>
  <c r="Q407" i="1"/>
  <c r="R407" i="1"/>
  <c r="S407" i="1"/>
  <c r="C408" i="1"/>
  <c r="D408" i="1"/>
  <c r="H408" i="1"/>
  <c r="K408" i="1"/>
  <c r="L408" i="1"/>
  <c r="M408" i="1"/>
  <c r="N408" i="1"/>
  <c r="O408" i="1"/>
  <c r="P408" i="1"/>
  <c r="Q408" i="1"/>
  <c r="R408" i="1"/>
  <c r="S408" i="1"/>
  <c r="C409" i="1"/>
  <c r="D409" i="1"/>
  <c r="H409" i="1"/>
  <c r="K409" i="1"/>
  <c r="L409" i="1"/>
  <c r="M409" i="1"/>
  <c r="N409" i="1"/>
  <c r="O409" i="1"/>
  <c r="P409" i="1"/>
  <c r="Q409" i="1"/>
  <c r="R409" i="1"/>
  <c r="S409" i="1"/>
  <c r="C410" i="1"/>
  <c r="D410" i="1"/>
  <c r="H410" i="1"/>
  <c r="K410" i="1"/>
  <c r="L410" i="1"/>
  <c r="M410" i="1"/>
  <c r="N410" i="1"/>
  <c r="O410" i="1"/>
  <c r="P410" i="1"/>
  <c r="Q410" i="1"/>
  <c r="R410" i="1"/>
  <c r="S410" i="1"/>
  <c r="C411" i="1"/>
  <c r="D411" i="1"/>
  <c r="H411" i="1"/>
  <c r="K411" i="1"/>
  <c r="L411" i="1"/>
  <c r="M411" i="1"/>
  <c r="N411" i="1"/>
  <c r="O411" i="1"/>
  <c r="P411" i="1"/>
  <c r="Q411" i="1"/>
  <c r="R411" i="1"/>
  <c r="S411" i="1"/>
  <c r="C412" i="1"/>
  <c r="D412" i="1"/>
  <c r="H412" i="1"/>
  <c r="K412" i="1"/>
  <c r="L412" i="1"/>
  <c r="M412" i="1"/>
  <c r="N412" i="1"/>
  <c r="O412" i="1"/>
  <c r="P412" i="1"/>
  <c r="Q412" i="1"/>
  <c r="R412" i="1"/>
  <c r="S412" i="1"/>
  <c r="C413" i="1"/>
  <c r="D413" i="1"/>
  <c r="H413" i="1"/>
  <c r="K413" i="1"/>
  <c r="L413" i="1"/>
  <c r="M413" i="1"/>
  <c r="N413" i="1"/>
  <c r="O413" i="1"/>
  <c r="P413" i="1"/>
  <c r="Q413" i="1"/>
  <c r="R413" i="1"/>
  <c r="S413" i="1"/>
  <c r="C414" i="1"/>
  <c r="D414" i="1"/>
  <c r="H414" i="1"/>
  <c r="K414" i="1"/>
  <c r="L414" i="1"/>
  <c r="M414" i="1"/>
  <c r="N414" i="1"/>
  <c r="O414" i="1"/>
  <c r="P414" i="1"/>
  <c r="Q414" i="1"/>
  <c r="R414" i="1"/>
  <c r="S414" i="1"/>
  <c r="C415" i="1"/>
  <c r="D415" i="1"/>
  <c r="H415" i="1"/>
  <c r="K415" i="1"/>
  <c r="L415" i="1"/>
  <c r="M415" i="1"/>
  <c r="N415" i="1"/>
  <c r="O415" i="1"/>
  <c r="P415" i="1"/>
  <c r="Q415" i="1"/>
  <c r="R415" i="1"/>
  <c r="S415" i="1"/>
  <c r="C416" i="1"/>
  <c r="D416" i="1"/>
  <c r="H416" i="1"/>
  <c r="K416" i="1"/>
  <c r="L416" i="1"/>
  <c r="M416" i="1"/>
  <c r="N416" i="1"/>
  <c r="O416" i="1"/>
  <c r="P416" i="1"/>
  <c r="Q416" i="1"/>
  <c r="R416" i="1"/>
  <c r="S416" i="1"/>
  <c r="C417" i="1"/>
  <c r="D417" i="1"/>
  <c r="H417" i="1"/>
  <c r="K417" i="1"/>
  <c r="L417" i="1"/>
  <c r="M417" i="1"/>
  <c r="N417" i="1"/>
  <c r="O417" i="1"/>
  <c r="P417" i="1"/>
  <c r="Q417" i="1"/>
  <c r="R417" i="1"/>
  <c r="S417" i="1"/>
  <c r="C418" i="1"/>
  <c r="D418" i="1"/>
  <c r="H418" i="1"/>
  <c r="K418" i="1"/>
  <c r="L418" i="1"/>
  <c r="M418" i="1"/>
  <c r="N418" i="1"/>
  <c r="O418" i="1"/>
  <c r="P418" i="1"/>
  <c r="Q418" i="1"/>
  <c r="R418" i="1"/>
  <c r="S418" i="1"/>
  <c r="C419" i="1"/>
  <c r="D419" i="1"/>
  <c r="H419" i="1"/>
  <c r="K419" i="1"/>
  <c r="L419" i="1"/>
  <c r="M419" i="1"/>
  <c r="N419" i="1"/>
  <c r="O419" i="1"/>
  <c r="P419" i="1"/>
  <c r="Q419" i="1"/>
  <c r="R419" i="1"/>
  <c r="S419" i="1"/>
  <c r="C420" i="1"/>
  <c r="D420" i="1"/>
  <c r="H420" i="1"/>
  <c r="K420" i="1"/>
  <c r="L420" i="1"/>
  <c r="M420" i="1"/>
  <c r="N420" i="1"/>
  <c r="O420" i="1"/>
  <c r="P420" i="1"/>
  <c r="Q420" i="1"/>
  <c r="R420" i="1"/>
  <c r="S420" i="1"/>
  <c r="C421" i="1"/>
  <c r="D421" i="1"/>
  <c r="H421" i="1"/>
  <c r="K421" i="1"/>
  <c r="L421" i="1"/>
  <c r="M421" i="1"/>
  <c r="N421" i="1"/>
  <c r="O421" i="1"/>
  <c r="P421" i="1"/>
  <c r="Q421" i="1"/>
  <c r="R421" i="1"/>
  <c r="S421" i="1"/>
  <c r="C422" i="1"/>
  <c r="D422" i="1"/>
  <c r="H422" i="1"/>
  <c r="K422" i="1"/>
  <c r="L422" i="1"/>
  <c r="M422" i="1"/>
  <c r="N422" i="1"/>
  <c r="O422" i="1"/>
  <c r="P422" i="1"/>
  <c r="Q422" i="1"/>
  <c r="R422" i="1"/>
  <c r="S422" i="1"/>
  <c r="C423" i="1"/>
  <c r="D423" i="1"/>
  <c r="H423" i="1"/>
  <c r="K423" i="1"/>
  <c r="L423" i="1"/>
  <c r="M423" i="1"/>
  <c r="N423" i="1"/>
  <c r="O423" i="1"/>
  <c r="P423" i="1"/>
  <c r="Q423" i="1"/>
  <c r="R423" i="1"/>
  <c r="S423" i="1"/>
  <c r="C424" i="1"/>
  <c r="D424" i="1"/>
  <c r="H424" i="1"/>
  <c r="K424" i="1"/>
  <c r="L424" i="1"/>
  <c r="M424" i="1"/>
  <c r="N424" i="1"/>
  <c r="O424" i="1"/>
  <c r="P424" i="1"/>
  <c r="Q424" i="1"/>
  <c r="R424" i="1"/>
  <c r="S424" i="1"/>
  <c r="C425" i="1"/>
  <c r="D425" i="1"/>
  <c r="H425" i="1"/>
  <c r="K425" i="1"/>
  <c r="L425" i="1"/>
  <c r="M425" i="1"/>
  <c r="N425" i="1"/>
  <c r="O425" i="1"/>
  <c r="P425" i="1"/>
  <c r="Q425" i="1"/>
  <c r="R425" i="1"/>
  <c r="S425" i="1"/>
  <c r="C426" i="1"/>
  <c r="D426" i="1"/>
  <c r="H426" i="1"/>
  <c r="K426" i="1"/>
  <c r="L426" i="1"/>
  <c r="M426" i="1"/>
  <c r="N426" i="1"/>
  <c r="O426" i="1"/>
  <c r="P426" i="1"/>
  <c r="Q426" i="1"/>
  <c r="R426" i="1"/>
  <c r="S426" i="1"/>
  <c r="C427" i="1"/>
  <c r="D427" i="1"/>
  <c r="H427" i="1"/>
  <c r="K427" i="1"/>
  <c r="L427" i="1"/>
  <c r="M427" i="1"/>
  <c r="N427" i="1"/>
  <c r="O427" i="1"/>
  <c r="P427" i="1"/>
  <c r="Q427" i="1"/>
  <c r="R427" i="1"/>
  <c r="S427" i="1"/>
  <c r="C428" i="1"/>
  <c r="D428" i="1"/>
  <c r="H428" i="1"/>
  <c r="K428" i="1"/>
  <c r="L428" i="1"/>
  <c r="M428" i="1"/>
  <c r="N428" i="1"/>
  <c r="O428" i="1"/>
  <c r="P428" i="1"/>
  <c r="Q428" i="1"/>
  <c r="R428" i="1"/>
  <c r="S428" i="1"/>
  <c r="C429" i="1"/>
  <c r="D429" i="1"/>
  <c r="H429" i="1"/>
  <c r="K429" i="1"/>
  <c r="L429" i="1"/>
  <c r="M429" i="1"/>
  <c r="N429" i="1"/>
  <c r="O429" i="1"/>
  <c r="P429" i="1"/>
  <c r="Q429" i="1"/>
  <c r="R429" i="1"/>
  <c r="S429" i="1"/>
  <c r="C430" i="1"/>
  <c r="D430" i="1"/>
  <c r="H430" i="1"/>
  <c r="K430" i="1"/>
  <c r="L430" i="1"/>
  <c r="M430" i="1"/>
  <c r="N430" i="1"/>
  <c r="O430" i="1"/>
  <c r="P430" i="1"/>
  <c r="Q430" i="1"/>
  <c r="R430" i="1"/>
  <c r="S430" i="1"/>
  <c r="C431" i="1"/>
  <c r="D431" i="1"/>
  <c r="H431" i="1"/>
  <c r="K431" i="1"/>
  <c r="L431" i="1"/>
  <c r="M431" i="1"/>
  <c r="N431" i="1"/>
  <c r="O431" i="1"/>
  <c r="P431" i="1"/>
  <c r="Q431" i="1"/>
  <c r="R431" i="1"/>
  <c r="S431" i="1"/>
  <c r="C432" i="1"/>
  <c r="D432" i="1"/>
  <c r="H432" i="1"/>
  <c r="K432" i="1"/>
  <c r="L432" i="1"/>
  <c r="M432" i="1"/>
  <c r="N432" i="1"/>
  <c r="O432" i="1"/>
  <c r="P432" i="1"/>
  <c r="Q432" i="1"/>
  <c r="R432" i="1"/>
  <c r="S432" i="1"/>
  <c r="C433" i="1"/>
  <c r="D433" i="1"/>
  <c r="H433" i="1"/>
  <c r="K433" i="1"/>
  <c r="L433" i="1"/>
  <c r="M433" i="1"/>
  <c r="N433" i="1"/>
  <c r="O433" i="1"/>
  <c r="P433" i="1"/>
  <c r="Q433" i="1"/>
  <c r="R433" i="1"/>
  <c r="S433" i="1"/>
  <c r="C434" i="1"/>
  <c r="D434" i="1"/>
  <c r="H434" i="1"/>
  <c r="K434" i="1"/>
  <c r="L434" i="1"/>
  <c r="M434" i="1"/>
  <c r="N434" i="1"/>
  <c r="O434" i="1"/>
  <c r="P434" i="1"/>
  <c r="Q434" i="1"/>
  <c r="R434" i="1"/>
  <c r="S434" i="1"/>
  <c r="C435" i="1"/>
  <c r="D435" i="1"/>
  <c r="H435" i="1"/>
  <c r="K435" i="1"/>
  <c r="L435" i="1"/>
  <c r="M435" i="1"/>
  <c r="N435" i="1"/>
  <c r="O435" i="1"/>
  <c r="P435" i="1"/>
  <c r="Q435" i="1"/>
  <c r="R435" i="1"/>
  <c r="S435" i="1"/>
  <c r="C436" i="1"/>
  <c r="D436" i="1"/>
  <c r="H436" i="1"/>
  <c r="K436" i="1"/>
  <c r="L436" i="1"/>
  <c r="M436" i="1"/>
  <c r="N436" i="1"/>
  <c r="O436" i="1"/>
  <c r="P436" i="1"/>
  <c r="Q436" i="1"/>
  <c r="R436" i="1"/>
  <c r="S436" i="1"/>
  <c r="C437" i="1"/>
  <c r="D437" i="1"/>
  <c r="H437" i="1"/>
  <c r="K437" i="1"/>
  <c r="L437" i="1"/>
  <c r="M437" i="1"/>
  <c r="N437" i="1"/>
  <c r="O437" i="1"/>
  <c r="P437" i="1"/>
  <c r="Q437" i="1"/>
  <c r="R437" i="1"/>
  <c r="S437" i="1"/>
  <c r="C438" i="1"/>
  <c r="D438" i="1"/>
  <c r="H438" i="1"/>
  <c r="K438" i="1"/>
  <c r="L438" i="1"/>
  <c r="M438" i="1"/>
  <c r="N438" i="1"/>
  <c r="O438" i="1"/>
  <c r="P438" i="1"/>
  <c r="Q438" i="1"/>
  <c r="R438" i="1"/>
  <c r="S438" i="1"/>
  <c r="C439" i="1"/>
  <c r="D439" i="1"/>
  <c r="H439" i="1"/>
  <c r="K439" i="1"/>
  <c r="L439" i="1"/>
  <c r="M439" i="1"/>
  <c r="N439" i="1"/>
  <c r="O439" i="1"/>
  <c r="P439" i="1"/>
  <c r="Q439" i="1"/>
  <c r="R439" i="1"/>
  <c r="S439" i="1"/>
  <c r="C440" i="1"/>
  <c r="D440" i="1"/>
  <c r="H440" i="1"/>
  <c r="K440" i="1"/>
  <c r="L440" i="1"/>
  <c r="M440" i="1"/>
  <c r="N440" i="1"/>
  <c r="O440" i="1"/>
  <c r="P440" i="1"/>
  <c r="Q440" i="1"/>
  <c r="R440" i="1"/>
  <c r="S440" i="1"/>
  <c r="C441" i="1"/>
  <c r="D441" i="1"/>
  <c r="H441" i="1"/>
  <c r="K441" i="1"/>
  <c r="L441" i="1"/>
  <c r="M441" i="1"/>
  <c r="N441" i="1"/>
  <c r="O441" i="1"/>
  <c r="P441" i="1"/>
  <c r="Q441" i="1"/>
  <c r="R441" i="1"/>
  <c r="S441" i="1"/>
  <c r="C442" i="1"/>
  <c r="D442" i="1"/>
  <c r="H442" i="1"/>
  <c r="K442" i="1"/>
  <c r="L442" i="1"/>
  <c r="M442" i="1"/>
  <c r="N442" i="1"/>
  <c r="O442" i="1"/>
  <c r="P442" i="1"/>
  <c r="Q442" i="1"/>
  <c r="R442" i="1"/>
  <c r="S442" i="1"/>
  <c r="C443" i="1"/>
  <c r="D443" i="1"/>
  <c r="H443" i="1"/>
  <c r="K443" i="1"/>
  <c r="L443" i="1"/>
  <c r="M443" i="1"/>
  <c r="N443" i="1"/>
  <c r="O443" i="1"/>
  <c r="P443" i="1"/>
  <c r="Q443" i="1"/>
  <c r="R443" i="1"/>
  <c r="S443" i="1"/>
  <c r="C444" i="1"/>
  <c r="D444" i="1"/>
  <c r="H444" i="1"/>
  <c r="K444" i="1"/>
  <c r="L444" i="1"/>
  <c r="M444" i="1"/>
  <c r="N444" i="1"/>
  <c r="O444" i="1"/>
  <c r="P444" i="1"/>
  <c r="Q444" i="1"/>
  <c r="R444" i="1"/>
  <c r="S444" i="1"/>
  <c r="C445" i="1"/>
  <c r="D445" i="1"/>
  <c r="H445" i="1"/>
  <c r="K445" i="1"/>
  <c r="L445" i="1"/>
  <c r="M445" i="1"/>
  <c r="N445" i="1"/>
  <c r="O445" i="1"/>
  <c r="P445" i="1"/>
  <c r="Q445" i="1"/>
  <c r="R445" i="1"/>
  <c r="S445" i="1"/>
  <c r="C446" i="1"/>
  <c r="D446" i="1"/>
  <c r="H446" i="1"/>
  <c r="K446" i="1"/>
  <c r="L446" i="1"/>
  <c r="M446" i="1"/>
  <c r="N446" i="1"/>
  <c r="O446" i="1"/>
  <c r="P446" i="1"/>
  <c r="Q446" i="1"/>
  <c r="R446" i="1"/>
  <c r="S446" i="1"/>
  <c r="C447" i="1"/>
  <c r="D447" i="1"/>
  <c r="H447" i="1"/>
  <c r="K447" i="1"/>
  <c r="L447" i="1"/>
  <c r="M447" i="1"/>
  <c r="N447" i="1"/>
  <c r="O447" i="1"/>
  <c r="P447" i="1"/>
  <c r="Q447" i="1"/>
  <c r="R447" i="1"/>
  <c r="S447" i="1"/>
  <c r="C448" i="1"/>
  <c r="D448" i="1"/>
  <c r="H448" i="1"/>
  <c r="K448" i="1"/>
  <c r="L448" i="1"/>
  <c r="M448" i="1"/>
  <c r="N448" i="1"/>
  <c r="O448" i="1"/>
  <c r="P448" i="1"/>
  <c r="Q448" i="1"/>
  <c r="R448" i="1"/>
  <c r="S448" i="1"/>
  <c r="C449" i="1"/>
  <c r="D449" i="1"/>
  <c r="H449" i="1"/>
  <c r="K449" i="1"/>
  <c r="L449" i="1"/>
  <c r="M449" i="1"/>
  <c r="N449" i="1"/>
  <c r="O449" i="1"/>
  <c r="P449" i="1"/>
  <c r="Q449" i="1"/>
  <c r="R449" i="1"/>
  <c r="S449" i="1"/>
  <c r="C450" i="1"/>
  <c r="D450" i="1"/>
  <c r="H450" i="1"/>
  <c r="K450" i="1"/>
  <c r="L450" i="1"/>
  <c r="M450" i="1"/>
  <c r="N450" i="1"/>
  <c r="O450" i="1"/>
  <c r="P450" i="1"/>
  <c r="Q450" i="1"/>
  <c r="R450" i="1"/>
  <c r="S450" i="1"/>
  <c r="C451" i="1"/>
  <c r="D451" i="1"/>
  <c r="H451" i="1"/>
  <c r="K451" i="1"/>
  <c r="L451" i="1"/>
  <c r="M451" i="1"/>
  <c r="N451" i="1"/>
  <c r="O451" i="1"/>
  <c r="P451" i="1"/>
  <c r="Q451" i="1"/>
  <c r="R451" i="1"/>
  <c r="S451" i="1"/>
  <c r="C452" i="1"/>
  <c r="D452" i="1"/>
  <c r="H452" i="1"/>
  <c r="K452" i="1"/>
  <c r="L452" i="1"/>
  <c r="M452" i="1"/>
  <c r="N452" i="1"/>
  <c r="O452" i="1"/>
  <c r="P452" i="1"/>
  <c r="Q452" i="1"/>
  <c r="R452" i="1"/>
  <c r="S452" i="1"/>
  <c r="C453" i="1"/>
  <c r="D453" i="1"/>
  <c r="H453" i="1"/>
  <c r="K453" i="1"/>
  <c r="L453" i="1"/>
  <c r="M453" i="1"/>
  <c r="N453" i="1"/>
  <c r="O453" i="1"/>
  <c r="P453" i="1"/>
  <c r="Q453" i="1"/>
  <c r="R453" i="1"/>
  <c r="S453" i="1"/>
  <c r="C454" i="1"/>
  <c r="D454" i="1"/>
  <c r="H454" i="1"/>
  <c r="K454" i="1"/>
  <c r="L454" i="1"/>
  <c r="M454" i="1"/>
  <c r="N454" i="1"/>
  <c r="O454" i="1"/>
  <c r="P454" i="1"/>
  <c r="Q454" i="1"/>
  <c r="R454" i="1"/>
  <c r="S454" i="1"/>
  <c r="C455" i="1"/>
  <c r="D455" i="1"/>
  <c r="H455" i="1"/>
  <c r="K455" i="1"/>
  <c r="L455" i="1"/>
  <c r="M455" i="1"/>
  <c r="N455" i="1"/>
  <c r="O455" i="1"/>
  <c r="P455" i="1"/>
  <c r="Q455" i="1"/>
  <c r="R455" i="1"/>
  <c r="S455" i="1"/>
  <c r="C456" i="1"/>
  <c r="D456" i="1"/>
  <c r="H456" i="1"/>
  <c r="K456" i="1"/>
  <c r="L456" i="1"/>
  <c r="M456" i="1"/>
  <c r="N456" i="1"/>
  <c r="O456" i="1"/>
  <c r="P456" i="1"/>
  <c r="Q456" i="1"/>
  <c r="R456" i="1"/>
  <c r="S456" i="1"/>
  <c r="C457" i="1"/>
  <c r="D457" i="1"/>
  <c r="H457" i="1"/>
  <c r="K457" i="1"/>
  <c r="L457" i="1"/>
  <c r="M457" i="1"/>
  <c r="N457" i="1"/>
  <c r="O457" i="1"/>
  <c r="P457" i="1"/>
  <c r="Q457" i="1"/>
  <c r="R457" i="1"/>
  <c r="S457" i="1"/>
  <c r="C458" i="1"/>
  <c r="D458" i="1"/>
  <c r="H458" i="1"/>
  <c r="K458" i="1"/>
  <c r="L458" i="1"/>
  <c r="M458" i="1"/>
  <c r="N458" i="1"/>
  <c r="O458" i="1"/>
  <c r="P458" i="1"/>
  <c r="Q458" i="1"/>
  <c r="R458" i="1"/>
  <c r="S458" i="1"/>
  <c r="C459" i="1"/>
  <c r="D459" i="1"/>
  <c r="H459" i="1"/>
  <c r="K459" i="1"/>
  <c r="L459" i="1"/>
  <c r="M459" i="1"/>
  <c r="N459" i="1"/>
  <c r="O459" i="1"/>
  <c r="P459" i="1"/>
  <c r="Q459" i="1"/>
  <c r="R459" i="1"/>
  <c r="S459" i="1"/>
  <c r="C460" i="1"/>
  <c r="D460" i="1"/>
  <c r="H460" i="1"/>
  <c r="K460" i="1"/>
  <c r="L460" i="1"/>
  <c r="M460" i="1"/>
  <c r="N460" i="1"/>
  <c r="O460" i="1"/>
  <c r="P460" i="1"/>
  <c r="Q460" i="1"/>
  <c r="R460" i="1"/>
  <c r="S460" i="1"/>
  <c r="C461" i="1"/>
  <c r="D461" i="1"/>
  <c r="H461" i="1"/>
  <c r="K461" i="1"/>
  <c r="L461" i="1"/>
  <c r="M461" i="1"/>
  <c r="N461" i="1"/>
  <c r="O461" i="1"/>
  <c r="P461" i="1"/>
  <c r="Q461" i="1"/>
  <c r="R461" i="1"/>
  <c r="S461" i="1"/>
  <c r="C462" i="1"/>
  <c r="D462" i="1"/>
  <c r="H462" i="1"/>
  <c r="K462" i="1"/>
  <c r="L462" i="1"/>
  <c r="M462" i="1"/>
  <c r="N462" i="1"/>
  <c r="O462" i="1"/>
  <c r="P462" i="1"/>
  <c r="Q462" i="1"/>
  <c r="R462" i="1"/>
  <c r="S462" i="1"/>
  <c r="C463" i="1"/>
  <c r="D463" i="1"/>
  <c r="H463" i="1"/>
  <c r="K463" i="1"/>
  <c r="L463" i="1"/>
  <c r="M463" i="1"/>
  <c r="N463" i="1"/>
  <c r="O463" i="1"/>
  <c r="P463" i="1"/>
  <c r="Q463" i="1"/>
  <c r="R463" i="1"/>
  <c r="S463" i="1"/>
  <c r="C464" i="1"/>
  <c r="D464" i="1"/>
  <c r="H464" i="1"/>
  <c r="K464" i="1"/>
  <c r="L464" i="1"/>
  <c r="M464" i="1"/>
  <c r="N464" i="1"/>
  <c r="O464" i="1"/>
  <c r="P464" i="1"/>
  <c r="Q464" i="1"/>
  <c r="R464" i="1"/>
  <c r="S464" i="1"/>
  <c r="C465" i="1"/>
  <c r="D465" i="1"/>
  <c r="H465" i="1"/>
  <c r="K465" i="1"/>
  <c r="L465" i="1"/>
  <c r="M465" i="1"/>
  <c r="N465" i="1"/>
  <c r="O465" i="1"/>
  <c r="P465" i="1"/>
  <c r="Q465" i="1"/>
  <c r="R465" i="1"/>
  <c r="S465" i="1"/>
  <c r="C466" i="1"/>
  <c r="D466" i="1"/>
  <c r="H466" i="1"/>
  <c r="K466" i="1"/>
  <c r="L466" i="1"/>
  <c r="M466" i="1"/>
  <c r="N466" i="1"/>
  <c r="O466" i="1"/>
  <c r="P466" i="1"/>
  <c r="Q466" i="1"/>
  <c r="R466" i="1"/>
  <c r="S466" i="1"/>
  <c r="C467" i="1"/>
  <c r="D467" i="1"/>
  <c r="H467" i="1"/>
  <c r="K467" i="1"/>
  <c r="L467" i="1"/>
  <c r="M467" i="1"/>
  <c r="N467" i="1"/>
  <c r="O467" i="1"/>
  <c r="P467" i="1"/>
  <c r="Q467" i="1"/>
  <c r="R467" i="1"/>
  <c r="S467" i="1"/>
  <c r="C468" i="1"/>
  <c r="D468" i="1"/>
  <c r="H468" i="1"/>
  <c r="K468" i="1"/>
  <c r="L468" i="1"/>
  <c r="M468" i="1"/>
  <c r="N468" i="1"/>
  <c r="O468" i="1"/>
  <c r="P468" i="1"/>
  <c r="Q468" i="1"/>
  <c r="R468" i="1"/>
  <c r="S468" i="1"/>
  <c r="C469" i="1"/>
  <c r="D469" i="1"/>
  <c r="H469" i="1"/>
  <c r="K469" i="1"/>
  <c r="L469" i="1"/>
  <c r="M469" i="1"/>
  <c r="N469" i="1"/>
  <c r="O469" i="1"/>
  <c r="P469" i="1"/>
  <c r="Q469" i="1"/>
  <c r="R469" i="1"/>
  <c r="S469" i="1"/>
  <c r="C470" i="1"/>
  <c r="D470" i="1"/>
  <c r="H470" i="1"/>
  <c r="K470" i="1"/>
  <c r="L470" i="1"/>
  <c r="M470" i="1"/>
  <c r="N470" i="1"/>
  <c r="O470" i="1"/>
  <c r="P470" i="1"/>
  <c r="Q470" i="1"/>
  <c r="R470" i="1"/>
  <c r="S470" i="1"/>
  <c r="C471" i="1"/>
  <c r="D471" i="1"/>
  <c r="H471" i="1"/>
  <c r="K471" i="1"/>
  <c r="L471" i="1"/>
  <c r="M471" i="1"/>
  <c r="N471" i="1"/>
  <c r="O471" i="1"/>
  <c r="P471" i="1"/>
  <c r="Q471" i="1"/>
  <c r="R471" i="1"/>
  <c r="S471" i="1"/>
  <c r="C472" i="1"/>
  <c r="D472" i="1"/>
  <c r="H472" i="1"/>
  <c r="K472" i="1"/>
  <c r="L472" i="1"/>
  <c r="M472" i="1"/>
  <c r="N472" i="1"/>
  <c r="O472" i="1"/>
  <c r="P472" i="1"/>
  <c r="Q472" i="1"/>
  <c r="R472" i="1"/>
  <c r="S472" i="1"/>
  <c r="C473" i="1"/>
  <c r="D473" i="1"/>
  <c r="H473" i="1"/>
  <c r="K473" i="1"/>
  <c r="L473" i="1"/>
  <c r="M473" i="1"/>
  <c r="N473" i="1"/>
  <c r="O473" i="1"/>
  <c r="P473" i="1"/>
  <c r="Q473" i="1"/>
  <c r="R473" i="1"/>
  <c r="S473" i="1"/>
  <c r="C474" i="1"/>
  <c r="D474" i="1"/>
  <c r="H474" i="1"/>
  <c r="K474" i="1"/>
  <c r="L474" i="1"/>
  <c r="M474" i="1"/>
  <c r="N474" i="1"/>
  <c r="O474" i="1"/>
  <c r="P474" i="1"/>
  <c r="Q474" i="1"/>
  <c r="R474" i="1"/>
  <c r="S474" i="1"/>
  <c r="C475" i="1"/>
  <c r="D475" i="1"/>
  <c r="H475" i="1"/>
  <c r="K475" i="1"/>
  <c r="L475" i="1"/>
  <c r="M475" i="1"/>
  <c r="N475" i="1"/>
  <c r="O475" i="1"/>
  <c r="P475" i="1"/>
  <c r="Q475" i="1"/>
  <c r="R475" i="1"/>
  <c r="S475" i="1"/>
  <c r="C476" i="1"/>
  <c r="D476" i="1"/>
  <c r="H476" i="1"/>
  <c r="K476" i="1"/>
  <c r="L476" i="1"/>
  <c r="M476" i="1"/>
  <c r="N476" i="1"/>
  <c r="O476" i="1"/>
  <c r="P476" i="1"/>
  <c r="Q476" i="1"/>
  <c r="R476" i="1"/>
  <c r="S476" i="1"/>
  <c r="C477" i="1"/>
  <c r="D477" i="1"/>
  <c r="H477" i="1"/>
  <c r="K477" i="1"/>
  <c r="L477" i="1"/>
  <c r="M477" i="1"/>
  <c r="N477" i="1"/>
  <c r="O477" i="1"/>
  <c r="P477" i="1"/>
  <c r="Q477" i="1"/>
  <c r="R477" i="1"/>
  <c r="S477" i="1"/>
  <c r="C478" i="1"/>
  <c r="D478" i="1"/>
  <c r="H478" i="1"/>
  <c r="K478" i="1"/>
  <c r="L478" i="1"/>
  <c r="M478" i="1"/>
  <c r="N478" i="1"/>
  <c r="O478" i="1"/>
  <c r="P478" i="1"/>
  <c r="Q478" i="1"/>
  <c r="R478" i="1"/>
  <c r="S478" i="1"/>
  <c r="C479" i="1"/>
  <c r="D479" i="1"/>
  <c r="H479" i="1"/>
  <c r="K479" i="1"/>
  <c r="L479" i="1"/>
  <c r="M479" i="1"/>
  <c r="N479" i="1"/>
  <c r="O479" i="1"/>
  <c r="P479" i="1"/>
  <c r="Q479" i="1"/>
  <c r="R479" i="1"/>
  <c r="S479" i="1"/>
  <c r="C480" i="1"/>
  <c r="D480" i="1"/>
  <c r="H480" i="1"/>
  <c r="K480" i="1"/>
  <c r="L480" i="1"/>
  <c r="M480" i="1"/>
  <c r="N480" i="1"/>
  <c r="O480" i="1"/>
  <c r="P480" i="1"/>
  <c r="Q480" i="1"/>
  <c r="R480" i="1"/>
  <c r="S480" i="1"/>
  <c r="C481" i="1"/>
  <c r="D481" i="1"/>
  <c r="H481" i="1"/>
  <c r="K481" i="1"/>
  <c r="L481" i="1"/>
  <c r="M481" i="1"/>
  <c r="N481" i="1"/>
  <c r="O481" i="1"/>
  <c r="P481" i="1"/>
  <c r="Q481" i="1"/>
  <c r="R481" i="1"/>
  <c r="S481" i="1"/>
  <c r="C482" i="1"/>
  <c r="D482" i="1"/>
  <c r="H482" i="1"/>
  <c r="K482" i="1"/>
  <c r="L482" i="1"/>
  <c r="M482" i="1"/>
  <c r="N482" i="1"/>
  <c r="O482" i="1"/>
  <c r="P482" i="1"/>
  <c r="Q482" i="1"/>
  <c r="R482" i="1"/>
  <c r="S482" i="1"/>
  <c r="C483" i="1"/>
  <c r="D483" i="1"/>
  <c r="H483" i="1"/>
  <c r="K483" i="1"/>
  <c r="L483" i="1"/>
  <c r="M483" i="1"/>
  <c r="N483" i="1"/>
  <c r="O483" i="1"/>
  <c r="P483" i="1"/>
  <c r="Q483" i="1"/>
  <c r="R483" i="1"/>
  <c r="S483" i="1"/>
  <c r="C484" i="1"/>
  <c r="D484" i="1"/>
  <c r="H484" i="1"/>
  <c r="K484" i="1"/>
  <c r="L484" i="1"/>
  <c r="M484" i="1"/>
  <c r="N484" i="1"/>
  <c r="O484" i="1"/>
  <c r="P484" i="1"/>
  <c r="Q484" i="1"/>
  <c r="R484" i="1"/>
  <c r="S484" i="1"/>
  <c r="C485" i="1"/>
  <c r="D485" i="1"/>
  <c r="H485" i="1"/>
  <c r="K485" i="1"/>
  <c r="L485" i="1"/>
  <c r="M485" i="1"/>
  <c r="N485" i="1"/>
  <c r="O485" i="1"/>
  <c r="P485" i="1"/>
  <c r="Q485" i="1"/>
  <c r="R485" i="1"/>
  <c r="S485" i="1"/>
  <c r="C486" i="1"/>
  <c r="D486" i="1"/>
  <c r="H486" i="1"/>
  <c r="K486" i="1"/>
  <c r="L486" i="1"/>
  <c r="M486" i="1"/>
  <c r="N486" i="1"/>
  <c r="O486" i="1"/>
  <c r="P486" i="1"/>
  <c r="Q486" i="1"/>
  <c r="R486" i="1"/>
  <c r="S486" i="1"/>
  <c r="C487" i="1"/>
  <c r="D487" i="1"/>
  <c r="H487" i="1"/>
  <c r="K487" i="1"/>
  <c r="L487" i="1"/>
  <c r="M487" i="1"/>
  <c r="N487" i="1"/>
  <c r="O487" i="1"/>
  <c r="P487" i="1"/>
  <c r="Q487" i="1"/>
  <c r="R487" i="1"/>
  <c r="S487" i="1"/>
  <c r="C488" i="1"/>
  <c r="D488" i="1"/>
  <c r="H488" i="1"/>
  <c r="K488" i="1"/>
  <c r="L488" i="1"/>
  <c r="M488" i="1"/>
  <c r="N488" i="1"/>
  <c r="O488" i="1"/>
  <c r="P488" i="1"/>
  <c r="Q488" i="1"/>
  <c r="R488" i="1"/>
  <c r="S488" i="1"/>
  <c r="C489" i="1"/>
  <c r="D489" i="1"/>
  <c r="H489" i="1"/>
  <c r="K489" i="1"/>
  <c r="L489" i="1"/>
  <c r="M489" i="1"/>
  <c r="N489" i="1"/>
  <c r="O489" i="1"/>
  <c r="P489" i="1"/>
  <c r="Q489" i="1"/>
  <c r="R489" i="1"/>
  <c r="S489" i="1"/>
  <c r="C490" i="1"/>
  <c r="D490" i="1"/>
  <c r="H490" i="1"/>
  <c r="K490" i="1"/>
  <c r="L490" i="1"/>
  <c r="M490" i="1"/>
  <c r="N490" i="1"/>
  <c r="O490" i="1"/>
  <c r="P490" i="1"/>
  <c r="Q490" i="1"/>
  <c r="R490" i="1"/>
  <c r="S490" i="1"/>
  <c r="C491" i="1"/>
  <c r="D491" i="1"/>
  <c r="H491" i="1"/>
  <c r="K491" i="1"/>
  <c r="L491" i="1"/>
  <c r="M491" i="1"/>
  <c r="N491" i="1"/>
  <c r="O491" i="1"/>
  <c r="P491" i="1"/>
  <c r="Q491" i="1"/>
  <c r="R491" i="1"/>
  <c r="S491" i="1"/>
  <c r="C492" i="1"/>
  <c r="D492" i="1"/>
  <c r="H492" i="1"/>
  <c r="K492" i="1"/>
  <c r="L492" i="1"/>
  <c r="M492" i="1"/>
  <c r="N492" i="1"/>
  <c r="O492" i="1"/>
  <c r="P492" i="1"/>
  <c r="Q492" i="1"/>
  <c r="R492" i="1"/>
  <c r="S492" i="1"/>
  <c r="C493" i="1"/>
  <c r="D493" i="1"/>
  <c r="H493" i="1"/>
  <c r="K493" i="1"/>
  <c r="L493" i="1"/>
  <c r="M493" i="1"/>
  <c r="N493" i="1"/>
  <c r="O493" i="1"/>
  <c r="P493" i="1"/>
  <c r="Q493" i="1"/>
  <c r="R493" i="1"/>
  <c r="S493" i="1"/>
  <c r="C494" i="1"/>
  <c r="D494" i="1"/>
  <c r="H494" i="1"/>
  <c r="K494" i="1"/>
  <c r="L494" i="1"/>
  <c r="M494" i="1"/>
  <c r="N494" i="1"/>
  <c r="O494" i="1"/>
  <c r="P494" i="1"/>
  <c r="Q494" i="1"/>
  <c r="R494" i="1"/>
  <c r="S494" i="1"/>
  <c r="C495" i="1"/>
  <c r="D495" i="1"/>
  <c r="H495" i="1"/>
  <c r="K495" i="1"/>
  <c r="L495" i="1"/>
  <c r="M495" i="1"/>
  <c r="N495" i="1"/>
  <c r="O495" i="1"/>
  <c r="P495" i="1"/>
  <c r="Q495" i="1"/>
  <c r="R495" i="1"/>
  <c r="S495" i="1"/>
  <c r="C496" i="1"/>
  <c r="D496" i="1"/>
  <c r="H496" i="1"/>
  <c r="K496" i="1"/>
  <c r="L496" i="1"/>
  <c r="M496" i="1"/>
  <c r="N496" i="1"/>
  <c r="O496" i="1"/>
  <c r="P496" i="1"/>
  <c r="Q496" i="1"/>
  <c r="R496" i="1"/>
  <c r="S496" i="1"/>
  <c r="C497" i="1"/>
  <c r="D497" i="1"/>
  <c r="H497" i="1"/>
  <c r="K497" i="1"/>
  <c r="L497" i="1"/>
  <c r="M497" i="1"/>
  <c r="N497" i="1"/>
  <c r="O497" i="1"/>
  <c r="P497" i="1"/>
  <c r="Q497" i="1"/>
  <c r="R497" i="1"/>
  <c r="S497" i="1"/>
  <c r="C498" i="1"/>
  <c r="D498" i="1"/>
  <c r="H498" i="1"/>
  <c r="K498" i="1"/>
  <c r="L498" i="1"/>
  <c r="M498" i="1"/>
  <c r="N498" i="1"/>
  <c r="O498" i="1"/>
  <c r="P498" i="1"/>
  <c r="Q498" i="1"/>
  <c r="R498" i="1"/>
  <c r="S498" i="1"/>
  <c r="C499" i="1"/>
  <c r="D499" i="1"/>
  <c r="H499" i="1"/>
  <c r="K499" i="1"/>
  <c r="L499" i="1"/>
  <c r="M499" i="1"/>
  <c r="N499" i="1"/>
  <c r="O499" i="1"/>
  <c r="P499" i="1"/>
  <c r="Q499" i="1"/>
  <c r="R499" i="1"/>
  <c r="S499" i="1"/>
  <c r="C500" i="1"/>
  <c r="D500" i="1"/>
  <c r="H500" i="1"/>
  <c r="K500" i="1"/>
  <c r="L500" i="1"/>
  <c r="M500" i="1"/>
  <c r="N500" i="1"/>
  <c r="O500" i="1"/>
  <c r="P500" i="1"/>
  <c r="Q500" i="1"/>
  <c r="R500" i="1"/>
  <c r="S500" i="1"/>
  <c r="C501" i="1"/>
  <c r="D501" i="1"/>
  <c r="H501" i="1"/>
  <c r="K501" i="1"/>
  <c r="L501" i="1"/>
  <c r="M501" i="1"/>
  <c r="N501" i="1"/>
  <c r="O501" i="1"/>
  <c r="P501" i="1"/>
  <c r="Q501" i="1"/>
  <c r="R501" i="1"/>
  <c r="S501" i="1"/>
  <c r="C502" i="1"/>
  <c r="D502" i="1"/>
  <c r="H502" i="1"/>
  <c r="K502" i="1"/>
  <c r="L502" i="1"/>
  <c r="M502" i="1"/>
  <c r="N502" i="1"/>
  <c r="O502" i="1"/>
  <c r="P502" i="1"/>
  <c r="Q502" i="1"/>
  <c r="R502" i="1"/>
  <c r="S502" i="1"/>
  <c r="C503" i="1"/>
  <c r="D503" i="1"/>
  <c r="H503" i="1"/>
  <c r="K503" i="1"/>
  <c r="L503" i="1"/>
  <c r="M503" i="1"/>
  <c r="N503" i="1"/>
  <c r="O503" i="1"/>
  <c r="P503" i="1"/>
  <c r="Q503" i="1"/>
  <c r="R503" i="1"/>
  <c r="S503" i="1"/>
  <c r="C504" i="1"/>
  <c r="D504" i="1"/>
  <c r="H504" i="1"/>
  <c r="K504" i="1"/>
  <c r="L504" i="1"/>
  <c r="M504" i="1"/>
  <c r="N504" i="1"/>
  <c r="O504" i="1"/>
  <c r="P504" i="1"/>
  <c r="Q504" i="1"/>
  <c r="R504" i="1"/>
  <c r="S504" i="1"/>
  <c r="C505" i="1"/>
  <c r="D505" i="1"/>
  <c r="H505" i="1"/>
  <c r="K505" i="1"/>
  <c r="L505" i="1"/>
  <c r="M505" i="1"/>
  <c r="N505" i="1"/>
  <c r="O505" i="1"/>
  <c r="P505" i="1"/>
  <c r="Q505" i="1"/>
  <c r="R505" i="1"/>
  <c r="S505" i="1"/>
  <c r="C506" i="1"/>
  <c r="D506" i="1"/>
  <c r="H506" i="1"/>
  <c r="K506" i="1"/>
  <c r="L506" i="1"/>
  <c r="M506" i="1"/>
  <c r="N506" i="1"/>
  <c r="O506" i="1"/>
  <c r="P506" i="1"/>
  <c r="Q506" i="1"/>
  <c r="R506" i="1"/>
  <c r="S506" i="1"/>
  <c r="C507" i="1"/>
  <c r="D507" i="1"/>
  <c r="H507" i="1"/>
  <c r="K507" i="1"/>
  <c r="L507" i="1"/>
  <c r="M507" i="1"/>
  <c r="N507" i="1"/>
  <c r="O507" i="1"/>
  <c r="P507" i="1"/>
  <c r="Q507" i="1"/>
  <c r="R507" i="1"/>
  <c r="S507" i="1"/>
  <c r="C508" i="1"/>
  <c r="D508" i="1"/>
  <c r="H508" i="1"/>
  <c r="K508" i="1"/>
  <c r="L508" i="1"/>
  <c r="M508" i="1"/>
  <c r="N508" i="1"/>
  <c r="O508" i="1"/>
  <c r="P508" i="1"/>
  <c r="Q508" i="1"/>
  <c r="R508" i="1"/>
  <c r="S508" i="1"/>
  <c r="C509" i="1"/>
  <c r="D509" i="1"/>
  <c r="H509" i="1"/>
  <c r="K509" i="1"/>
  <c r="L509" i="1"/>
  <c r="M509" i="1"/>
  <c r="N509" i="1"/>
  <c r="O509" i="1"/>
  <c r="P509" i="1"/>
  <c r="Q509" i="1"/>
  <c r="R509" i="1"/>
  <c r="S509" i="1"/>
  <c r="C510" i="1"/>
  <c r="D510" i="1"/>
  <c r="H510" i="1"/>
  <c r="K510" i="1"/>
  <c r="L510" i="1"/>
  <c r="M510" i="1"/>
  <c r="N510" i="1"/>
  <c r="O510" i="1"/>
  <c r="P510" i="1"/>
  <c r="Q510" i="1"/>
  <c r="R510" i="1"/>
  <c r="S510" i="1"/>
  <c r="C511" i="1"/>
  <c r="D511" i="1"/>
  <c r="H511" i="1"/>
  <c r="K511" i="1"/>
  <c r="L511" i="1"/>
  <c r="M511" i="1"/>
  <c r="N511" i="1"/>
  <c r="O511" i="1"/>
  <c r="P511" i="1"/>
  <c r="Q511" i="1"/>
  <c r="R511" i="1"/>
  <c r="S511" i="1"/>
  <c r="C512" i="1"/>
  <c r="D512" i="1"/>
  <c r="H512" i="1"/>
  <c r="K512" i="1"/>
  <c r="L512" i="1"/>
  <c r="M512" i="1"/>
  <c r="N512" i="1"/>
  <c r="O512" i="1"/>
  <c r="P512" i="1"/>
  <c r="Q512" i="1"/>
  <c r="R512" i="1"/>
  <c r="S512" i="1"/>
  <c r="C513" i="1"/>
  <c r="D513" i="1"/>
  <c r="H513" i="1"/>
  <c r="K513" i="1"/>
  <c r="L513" i="1"/>
  <c r="M513" i="1"/>
  <c r="N513" i="1"/>
  <c r="O513" i="1"/>
  <c r="P513" i="1"/>
  <c r="Q513" i="1"/>
  <c r="R513" i="1"/>
  <c r="S513" i="1"/>
  <c r="C514" i="1"/>
  <c r="D514" i="1"/>
  <c r="H514" i="1"/>
  <c r="K514" i="1"/>
  <c r="L514" i="1"/>
  <c r="M514" i="1"/>
  <c r="N514" i="1"/>
  <c r="O514" i="1"/>
  <c r="P514" i="1"/>
  <c r="Q514" i="1"/>
  <c r="R514" i="1"/>
  <c r="S514" i="1"/>
  <c r="C515" i="1"/>
  <c r="D515" i="1"/>
  <c r="H515" i="1"/>
  <c r="K515" i="1"/>
  <c r="L515" i="1"/>
  <c r="M515" i="1"/>
  <c r="N515" i="1"/>
  <c r="O515" i="1"/>
  <c r="P515" i="1"/>
  <c r="Q515" i="1"/>
  <c r="R515" i="1"/>
  <c r="S515" i="1"/>
  <c r="C516" i="1"/>
  <c r="D516" i="1"/>
  <c r="H516" i="1"/>
  <c r="K516" i="1"/>
  <c r="L516" i="1"/>
  <c r="M516" i="1"/>
  <c r="N516" i="1"/>
  <c r="O516" i="1"/>
  <c r="P516" i="1"/>
  <c r="Q516" i="1"/>
  <c r="R516" i="1"/>
  <c r="S516" i="1"/>
  <c r="C517" i="1"/>
  <c r="D517" i="1"/>
  <c r="H517" i="1"/>
  <c r="K517" i="1"/>
  <c r="L517" i="1"/>
  <c r="M517" i="1"/>
  <c r="N517" i="1"/>
  <c r="O517" i="1"/>
  <c r="P517" i="1"/>
  <c r="Q517" i="1"/>
  <c r="R517" i="1"/>
  <c r="S517" i="1"/>
  <c r="C518" i="1"/>
  <c r="D518" i="1"/>
  <c r="H518" i="1"/>
  <c r="K518" i="1"/>
  <c r="L518" i="1"/>
  <c r="M518" i="1"/>
  <c r="N518" i="1"/>
  <c r="O518" i="1"/>
  <c r="P518" i="1"/>
  <c r="Q518" i="1"/>
  <c r="R518" i="1"/>
  <c r="S518" i="1"/>
  <c r="C519" i="1"/>
  <c r="D519" i="1"/>
  <c r="H519" i="1"/>
  <c r="K519" i="1"/>
  <c r="L519" i="1"/>
  <c r="M519" i="1"/>
  <c r="N519" i="1"/>
  <c r="O519" i="1"/>
  <c r="P519" i="1"/>
  <c r="Q519" i="1"/>
  <c r="R519" i="1"/>
  <c r="S519" i="1"/>
  <c r="C520" i="1"/>
  <c r="D520" i="1"/>
  <c r="H520" i="1"/>
  <c r="K520" i="1"/>
  <c r="L520" i="1"/>
  <c r="M520" i="1"/>
  <c r="N520" i="1"/>
  <c r="O520" i="1"/>
  <c r="P520" i="1"/>
  <c r="Q520" i="1"/>
  <c r="R520" i="1"/>
  <c r="S520" i="1"/>
  <c r="C521" i="1"/>
  <c r="D521" i="1"/>
  <c r="H521" i="1"/>
  <c r="K521" i="1"/>
  <c r="L521" i="1"/>
  <c r="M521" i="1"/>
  <c r="N521" i="1"/>
  <c r="O521" i="1"/>
  <c r="P521" i="1"/>
  <c r="Q521" i="1"/>
  <c r="R521" i="1"/>
  <c r="S521" i="1"/>
  <c r="C522" i="1"/>
  <c r="D522" i="1"/>
  <c r="H522" i="1"/>
  <c r="K522" i="1"/>
  <c r="L522" i="1"/>
  <c r="M522" i="1"/>
  <c r="N522" i="1"/>
  <c r="O522" i="1"/>
  <c r="P522" i="1"/>
  <c r="Q522" i="1"/>
  <c r="R522" i="1"/>
  <c r="S522" i="1"/>
  <c r="C523" i="1"/>
  <c r="D523" i="1"/>
  <c r="H523" i="1"/>
  <c r="K523" i="1"/>
  <c r="L523" i="1"/>
  <c r="M523" i="1"/>
  <c r="N523" i="1"/>
  <c r="O523" i="1"/>
  <c r="P523" i="1"/>
  <c r="Q523" i="1"/>
  <c r="R523" i="1"/>
  <c r="S523" i="1"/>
  <c r="C524" i="1"/>
  <c r="D524" i="1"/>
  <c r="H524" i="1"/>
  <c r="K524" i="1"/>
  <c r="L524" i="1"/>
  <c r="M524" i="1"/>
  <c r="N524" i="1"/>
  <c r="O524" i="1"/>
  <c r="P524" i="1"/>
  <c r="Q524" i="1"/>
  <c r="R524" i="1"/>
  <c r="S524" i="1"/>
  <c r="C525" i="1"/>
  <c r="D525" i="1"/>
  <c r="H525" i="1"/>
  <c r="K525" i="1"/>
  <c r="L525" i="1"/>
  <c r="M525" i="1"/>
  <c r="N525" i="1"/>
  <c r="O525" i="1"/>
  <c r="P525" i="1"/>
  <c r="Q525" i="1"/>
  <c r="R525" i="1"/>
  <c r="S525" i="1"/>
  <c r="C526" i="1"/>
  <c r="D526" i="1"/>
  <c r="H526" i="1"/>
  <c r="K526" i="1"/>
  <c r="L526" i="1"/>
  <c r="M526" i="1"/>
  <c r="N526" i="1"/>
  <c r="O526" i="1"/>
  <c r="P526" i="1"/>
  <c r="Q526" i="1"/>
  <c r="R526" i="1"/>
  <c r="S526" i="1"/>
  <c r="C527" i="1"/>
  <c r="D527" i="1"/>
  <c r="H527" i="1"/>
  <c r="K527" i="1"/>
  <c r="L527" i="1"/>
  <c r="M527" i="1"/>
  <c r="N527" i="1"/>
  <c r="O527" i="1"/>
  <c r="P527" i="1"/>
  <c r="Q527" i="1"/>
  <c r="R527" i="1"/>
  <c r="S527" i="1"/>
  <c r="C528" i="1"/>
  <c r="D528" i="1"/>
  <c r="H528" i="1"/>
  <c r="K528" i="1"/>
  <c r="L528" i="1"/>
  <c r="M528" i="1"/>
  <c r="N528" i="1"/>
  <c r="O528" i="1"/>
  <c r="P528" i="1"/>
  <c r="Q528" i="1"/>
  <c r="R528" i="1"/>
  <c r="S528" i="1"/>
  <c r="C529" i="1"/>
  <c r="D529" i="1"/>
  <c r="H529" i="1"/>
  <c r="K529" i="1"/>
  <c r="L529" i="1"/>
  <c r="M529" i="1"/>
  <c r="N529" i="1"/>
  <c r="O529" i="1"/>
  <c r="P529" i="1"/>
  <c r="Q529" i="1"/>
  <c r="R529" i="1"/>
  <c r="S529" i="1"/>
  <c r="C530" i="1"/>
  <c r="D530" i="1"/>
  <c r="H530" i="1"/>
  <c r="K530" i="1"/>
  <c r="L530" i="1"/>
  <c r="M530" i="1"/>
  <c r="N530" i="1"/>
  <c r="O530" i="1"/>
  <c r="P530" i="1"/>
  <c r="Q530" i="1"/>
  <c r="R530" i="1"/>
  <c r="S530" i="1"/>
  <c r="C531" i="1"/>
  <c r="D531" i="1"/>
  <c r="H531" i="1"/>
  <c r="K531" i="1"/>
  <c r="L531" i="1"/>
  <c r="M531" i="1"/>
  <c r="N531" i="1"/>
  <c r="O531" i="1"/>
  <c r="P531" i="1"/>
  <c r="Q531" i="1"/>
  <c r="R531" i="1"/>
  <c r="S531" i="1"/>
  <c r="C532" i="1"/>
  <c r="D532" i="1"/>
  <c r="H532" i="1"/>
  <c r="K532" i="1"/>
  <c r="L532" i="1"/>
  <c r="M532" i="1"/>
  <c r="N532" i="1"/>
  <c r="O532" i="1"/>
  <c r="P532" i="1"/>
  <c r="Q532" i="1"/>
  <c r="R532" i="1"/>
  <c r="S532" i="1"/>
  <c r="C533" i="1"/>
  <c r="D533" i="1"/>
  <c r="H533" i="1"/>
  <c r="K533" i="1"/>
  <c r="L533" i="1"/>
  <c r="M533" i="1"/>
  <c r="N533" i="1"/>
  <c r="O533" i="1"/>
  <c r="P533" i="1"/>
  <c r="Q533" i="1"/>
  <c r="R533" i="1"/>
  <c r="S533" i="1"/>
  <c r="C534" i="1"/>
  <c r="D534" i="1"/>
  <c r="H534" i="1"/>
  <c r="K534" i="1"/>
  <c r="L534" i="1"/>
  <c r="M534" i="1"/>
  <c r="N534" i="1"/>
  <c r="O534" i="1"/>
  <c r="P534" i="1"/>
  <c r="Q534" i="1"/>
  <c r="R534" i="1"/>
  <c r="S534" i="1"/>
  <c r="C535" i="1"/>
  <c r="D535" i="1"/>
  <c r="H535" i="1"/>
  <c r="K535" i="1"/>
  <c r="L535" i="1"/>
  <c r="M535" i="1"/>
  <c r="N535" i="1"/>
  <c r="O535" i="1"/>
  <c r="P535" i="1"/>
  <c r="Q535" i="1"/>
  <c r="R535" i="1"/>
  <c r="S535" i="1"/>
  <c r="C536" i="1"/>
  <c r="D536" i="1"/>
  <c r="H536" i="1"/>
  <c r="K536" i="1"/>
  <c r="L536" i="1"/>
  <c r="M536" i="1"/>
  <c r="N536" i="1"/>
  <c r="O536" i="1"/>
  <c r="P536" i="1"/>
  <c r="Q536" i="1"/>
  <c r="R536" i="1"/>
  <c r="S536" i="1"/>
  <c r="C537" i="1"/>
  <c r="D537" i="1"/>
  <c r="H537" i="1"/>
  <c r="K537" i="1"/>
  <c r="L537" i="1"/>
  <c r="M537" i="1"/>
  <c r="N537" i="1"/>
  <c r="O537" i="1"/>
  <c r="P537" i="1"/>
  <c r="Q537" i="1"/>
  <c r="R537" i="1"/>
  <c r="S537" i="1"/>
  <c r="C538" i="1"/>
  <c r="D538" i="1"/>
  <c r="H538" i="1"/>
  <c r="K538" i="1"/>
  <c r="L538" i="1"/>
  <c r="M538" i="1"/>
  <c r="N538" i="1"/>
  <c r="O538" i="1"/>
  <c r="P538" i="1"/>
  <c r="Q538" i="1"/>
  <c r="R538" i="1"/>
  <c r="S538" i="1"/>
  <c r="C539" i="1"/>
  <c r="D539" i="1"/>
  <c r="H539" i="1"/>
  <c r="K539" i="1"/>
  <c r="L539" i="1"/>
  <c r="M539" i="1"/>
  <c r="N539" i="1"/>
  <c r="O539" i="1"/>
  <c r="P539" i="1"/>
  <c r="Q539" i="1"/>
  <c r="R539" i="1"/>
  <c r="S539" i="1"/>
  <c r="C540" i="1"/>
  <c r="D540" i="1"/>
  <c r="H540" i="1"/>
  <c r="K540" i="1"/>
  <c r="L540" i="1"/>
  <c r="M540" i="1"/>
  <c r="N540" i="1"/>
  <c r="O540" i="1"/>
  <c r="P540" i="1"/>
  <c r="Q540" i="1"/>
  <c r="R540" i="1"/>
  <c r="S540" i="1"/>
  <c r="C541" i="1"/>
  <c r="D541" i="1"/>
  <c r="H541" i="1"/>
  <c r="K541" i="1"/>
  <c r="L541" i="1"/>
  <c r="M541" i="1"/>
  <c r="N541" i="1"/>
  <c r="O541" i="1"/>
  <c r="P541" i="1"/>
  <c r="Q541" i="1"/>
  <c r="R541" i="1"/>
  <c r="S541" i="1"/>
  <c r="C542" i="1"/>
  <c r="D542" i="1"/>
  <c r="H542" i="1"/>
  <c r="K542" i="1"/>
  <c r="L542" i="1"/>
  <c r="M542" i="1"/>
  <c r="N542" i="1"/>
  <c r="O542" i="1"/>
  <c r="P542" i="1"/>
  <c r="Q542" i="1"/>
  <c r="R542" i="1"/>
  <c r="S542" i="1"/>
  <c r="C543" i="1"/>
  <c r="D543" i="1"/>
  <c r="H543" i="1"/>
  <c r="K543" i="1"/>
  <c r="L543" i="1"/>
  <c r="M543" i="1"/>
  <c r="N543" i="1"/>
  <c r="O543" i="1"/>
  <c r="P543" i="1"/>
  <c r="Q543" i="1"/>
  <c r="R543" i="1"/>
  <c r="S543" i="1"/>
  <c r="C544" i="1"/>
  <c r="D544" i="1"/>
  <c r="H544" i="1"/>
  <c r="K544" i="1"/>
  <c r="L544" i="1"/>
  <c r="M544" i="1"/>
  <c r="N544" i="1"/>
  <c r="O544" i="1"/>
  <c r="P544" i="1"/>
  <c r="Q544" i="1"/>
  <c r="R544" i="1"/>
  <c r="S544" i="1"/>
  <c r="C545" i="1"/>
  <c r="D545" i="1"/>
  <c r="H545" i="1"/>
  <c r="K545" i="1"/>
  <c r="L545" i="1"/>
  <c r="M545" i="1"/>
  <c r="N545" i="1"/>
  <c r="O545" i="1"/>
  <c r="P545" i="1"/>
  <c r="Q545" i="1"/>
  <c r="R545" i="1"/>
  <c r="S545" i="1"/>
  <c r="C546" i="1"/>
  <c r="D546" i="1"/>
  <c r="H546" i="1"/>
  <c r="K546" i="1"/>
  <c r="L546" i="1"/>
  <c r="M546" i="1"/>
  <c r="N546" i="1"/>
  <c r="O546" i="1"/>
  <c r="P546" i="1"/>
  <c r="Q546" i="1"/>
  <c r="R546" i="1"/>
  <c r="S546" i="1"/>
  <c r="C547" i="1"/>
  <c r="D547" i="1"/>
  <c r="H547" i="1"/>
  <c r="K547" i="1"/>
  <c r="L547" i="1"/>
  <c r="M547" i="1"/>
  <c r="N547" i="1"/>
  <c r="O547" i="1"/>
  <c r="P547" i="1"/>
  <c r="Q547" i="1"/>
  <c r="R547" i="1"/>
  <c r="S547" i="1"/>
  <c r="C548" i="1"/>
  <c r="D548" i="1"/>
  <c r="H548" i="1"/>
  <c r="K548" i="1"/>
  <c r="L548" i="1"/>
  <c r="M548" i="1"/>
  <c r="N548" i="1"/>
  <c r="O548" i="1"/>
  <c r="P548" i="1"/>
  <c r="Q548" i="1"/>
  <c r="R548" i="1"/>
  <c r="S548" i="1"/>
  <c r="C549" i="1"/>
  <c r="D549" i="1"/>
  <c r="H549" i="1"/>
  <c r="K549" i="1"/>
  <c r="L549" i="1"/>
  <c r="M549" i="1"/>
  <c r="N549" i="1"/>
  <c r="O549" i="1"/>
  <c r="P549" i="1"/>
  <c r="Q549" i="1"/>
  <c r="R549" i="1"/>
  <c r="S549" i="1"/>
  <c r="C550" i="1"/>
  <c r="D550" i="1"/>
  <c r="H550" i="1"/>
  <c r="K550" i="1"/>
  <c r="L550" i="1"/>
  <c r="M550" i="1"/>
  <c r="N550" i="1"/>
  <c r="O550" i="1"/>
  <c r="P550" i="1"/>
  <c r="Q550" i="1"/>
  <c r="R550" i="1"/>
  <c r="S550" i="1"/>
  <c r="C551" i="1"/>
  <c r="D551" i="1"/>
  <c r="H551" i="1"/>
  <c r="K551" i="1"/>
  <c r="L551" i="1"/>
  <c r="M551" i="1"/>
  <c r="N551" i="1"/>
  <c r="O551" i="1"/>
  <c r="P551" i="1"/>
  <c r="Q551" i="1"/>
  <c r="R551" i="1"/>
  <c r="S551" i="1"/>
  <c r="C552" i="1"/>
  <c r="D552" i="1"/>
  <c r="H552" i="1"/>
  <c r="K552" i="1"/>
  <c r="L552" i="1"/>
  <c r="M552" i="1"/>
  <c r="N552" i="1"/>
  <c r="O552" i="1"/>
  <c r="P552" i="1"/>
  <c r="Q552" i="1"/>
  <c r="R552" i="1"/>
  <c r="S552" i="1"/>
  <c r="C553" i="1"/>
  <c r="D553" i="1"/>
  <c r="H553" i="1"/>
  <c r="K553" i="1"/>
  <c r="L553" i="1"/>
  <c r="M553" i="1"/>
  <c r="N553" i="1"/>
  <c r="O553" i="1"/>
  <c r="P553" i="1"/>
  <c r="Q553" i="1"/>
  <c r="R553" i="1"/>
  <c r="S553" i="1"/>
  <c r="C554" i="1"/>
  <c r="D554" i="1"/>
  <c r="H554" i="1"/>
  <c r="K554" i="1"/>
  <c r="L554" i="1"/>
  <c r="M554" i="1"/>
  <c r="N554" i="1"/>
  <c r="O554" i="1"/>
  <c r="P554" i="1"/>
  <c r="Q554" i="1"/>
  <c r="R554" i="1"/>
  <c r="S554" i="1"/>
  <c r="C555" i="1"/>
  <c r="D555" i="1"/>
  <c r="H555" i="1"/>
  <c r="K555" i="1"/>
  <c r="L555" i="1"/>
  <c r="M555" i="1"/>
  <c r="N555" i="1"/>
  <c r="O555" i="1"/>
  <c r="P555" i="1"/>
  <c r="Q555" i="1"/>
  <c r="R555" i="1"/>
  <c r="S555" i="1"/>
  <c r="C556" i="1"/>
  <c r="D556" i="1"/>
  <c r="H556" i="1"/>
  <c r="K556" i="1"/>
  <c r="L556" i="1"/>
  <c r="M556" i="1"/>
  <c r="N556" i="1"/>
  <c r="O556" i="1"/>
  <c r="P556" i="1"/>
  <c r="Q556" i="1"/>
  <c r="R556" i="1"/>
  <c r="S556" i="1"/>
  <c r="C557" i="1"/>
  <c r="D557" i="1"/>
  <c r="H557" i="1"/>
  <c r="K557" i="1"/>
  <c r="L557" i="1"/>
  <c r="M557" i="1"/>
  <c r="N557" i="1"/>
  <c r="O557" i="1"/>
  <c r="P557" i="1"/>
  <c r="Q557" i="1"/>
  <c r="R557" i="1"/>
  <c r="S557" i="1"/>
  <c r="C558" i="1"/>
  <c r="D558" i="1"/>
  <c r="H558" i="1"/>
  <c r="K558" i="1"/>
  <c r="L558" i="1"/>
  <c r="M558" i="1"/>
  <c r="N558" i="1"/>
  <c r="O558" i="1"/>
  <c r="P558" i="1"/>
  <c r="Q558" i="1"/>
  <c r="R558" i="1"/>
  <c r="S558" i="1"/>
  <c r="C559" i="1"/>
  <c r="D559" i="1"/>
  <c r="H559" i="1"/>
  <c r="K559" i="1"/>
  <c r="L559" i="1"/>
  <c r="M559" i="1"/>
  <c r="N559" i="1"/>
  <c r="O559" i="1"/>
  <c r="P559" i="1"/>
  <c r="Q559" i="1"/>
  <c r="R559" i="1"/>
  <c r="S559" i="1"/>
  <c r="C560" i="1"/>
  <c r="D560" i="1"/>
  <c r="H560" i="1"/>
  <c r="K560" i="1"/>
  <c r="L560" i="1"/>
  <c r="M560" i="1"/>
  <c r="N560" i="1"/>
  <c r="O560" i="1"/>
  <c r="P560" i="1"/>
  <c r="Q560" i="1"/>
  <c r="R560" i="1"/>
  <c r="S560" i="1"/>
  <c r="C561" i="1"/>
  <c r="D561" i="1"/>
  <c r="H561" i="1"/>
  <c r="K561" i="1"/>
  <c r="L561" i="1"/>
  <c r="M561" i="1"/>
  <c r="N561" i="1"/>
  <c r="O561" i="1"/>
  <c r="P561" i="1"/>
  <c r="Q561" i="1"/>
  <c r="R561" i="1"/>
  <c r="S561" i="1"/>
  <c r="C562" i="1"/>
  <c r="D562" i="1"/>
  <c r="H562" i="1"/>
  <c r="K562" i="1"/>
  <c r="L562" i="1"/>
  <c r="M562" i="1"/>
  <c r="N562" i="1"/>
  <c r="O562" i="1"/>
  <c r="P562" i="1"/>
  <c r="Q562" i="1"/>
  <c r="R562" i="1"/>
  <c r="S562" i="1"/>
  <c r="C563" i="1"/>
  <c r="D563" i="1"/>
  <c r="H563" i="1"/>
  <c r="K563" i="1"/>
  <c r="L563" i="1"/>
  <c r="M563" i="1"/>
  <c r="N563" i="1"/>
  <c r="O563" i="1"/>
  <c r="P563" i="1"/>
  <c r="Q563" i="1"/>
  <c r="R563" i="1"/>
  <c r="S563" i="1"/>
  <c r="C564" i="1"/>
  <c r="D564" i="1"/>
  <c r="H564" i="1"/>
  <c r="K564" i="1"/>
  <c r="L564" i="1"/>
  <c r="M564" i="1"/>
  <c r="N564" i="1"/>
  <c r="O564" i="1"/>
  <c r="P564" i="1"/>
  <c r="Q564" i="1"/>
  <c r="R564" i="1"/>
  <c r="S564" i="1"/>
  <c r="C565" i="1"/>
  <c r="D565" i="1"/>
  <c r="H565" i="1"/>
  <c r="K565" i="1"/>
  <c r="L565" i="1"/>
  <c r="M565" i="1"/>
  <c r="N565" i="1"/>
  <c r="O565" i="1"/>
  <c r="P565" i="1"/>
  <c r="Q565" i="1"/>
  <c r="R565" i="1"/>
  <c r="S565" i="1"/>
  <c r="C566" i="1"/>
  <c r="D566" i="1"/>
  <c r="H566" i="1"/>
  <c r="K566" i="1"/>
  <c r="L566" i="1"/>
  <c r="M566" i="1"/>
  <c r="N566" i="1"/>
  <c r="O566" i="1"/>
  <c r="P566" i="1"/>
  <c r="Q566" i="1"/>
  <c r="R566" i="1"/>
  <c r="S566" i="1"/>
  <c r="C567" i="1"/>
  <c r="D567" i="1"/>
  <c r="H567" i="1"/>
  <c r="K567" i="1"/>
  <c r="L567" i="1"/>
  <c r="M567" i="1"/>
  <c r="N567" i="1"/>
  <c r="O567" i="1"/>
  <c r="P567" i="1"/>
  <c r="Q567" i="1"/>
  <c r="R567" i="1"/>
  <c r="S567" i="1"/>
  <c r="C568" i="1"/>
  <c r="D568" i="1"/>
  <c r="H568" i="1"/>
  <c r="K568" i="1"/>
  <c r="L568" i="1"/>
  <c r="M568" i="1"/>
  <c r="N568" i="1"/>
  <c r="O568" i="1"/>
  <c r="P568" i="1"/>
  <c r="Q568" i="1"/>
  <c r="R568" i="1"/>
  <c r="S568" i="1"/>
  <c r="C569" i="1"/>
  <c r="D569" i="1"/>
  <c r="H569" i="1"/>
  <c r="K569" i="1"/>
  <c r="L569" i="1"/>
  <c r="M569" i="1"/>
  <c r="N569" i="1"/>
  <c r="O569" i="1"/>
  <c r="P569" i="1"/>
  <c r="Q569" i="1"/>
  <c r="R569" i="1"/>
  <c r="S569" i="1"/>
  <c r="C570" i="1"/>
  <c r="D570" i="1"/>
  <c r="H570" i="1"/>
  <c r="K570" i="1"/>
  <c r="L570" i="1"/>
  <c r="M570" i="1"/>
  <c r="N570" i="1"/>
  <c r="O570" i="1"/>
  <c r="P570" i="1"/>
  <c r="Q570" i="1"/>
  <c r="R570" i="1"/>
  <c r="S570" i="1"/>
  <c r="C571" i="1"/>
  <c r="D571" i="1"/>
  <c r="H571" i="1"/>
  <c r="K571" i="1"/>
  <c r="L571" i="1"/>
  <c r="M571" i="1"/>
  <c r="N571" i="1"/>
  <c r="O571" i="1"/>
  <c r="P571" i="1"/>
  <c r="Q571" i="1"/>
  <c r="R571" i="1"/>
  <c r="S571" i="1"/>
  <c r="C572" i="1"/>
  <c r="D572" i="1"/>
  <c r="H572" i="1"/>
  <c r="K572" i="1"/>
  <c r="L572" i="1"/>
  <c r="M572" i="1"/>
  <c r="N572" i="1"/>
  <c r="O572" i="1"/>
  <c r="P572" i="1"/>
  <c r="Q572" i="1"/>
  <c r="R572" i="1"/>
  <c r="S572" i="1"/>
  <c r="C573" i="1"/>
  <c r="D573" i="1"/>
  <c r="H573" i="1"/>
  <c r="K573" i="1"/>
  <c r="L573" i="1"/>
  <c r="M573" i="1"/>
  <c r="N573" i="1"/>
  <c r="O573" i="1"/>
  <c r="P573" i="1"/>
  <c r="Q573" i="1"/>
  <c r="R573" i="1"/>
  <c r="S573" i="1"/>
  <c r="C574" i="1"/>
  <c r="D574" i="1"/>
  <c r="H574" i="1"/>
  <c r="K574" i="1"/>
  <c r="L574" i="1"/>
  <c r="M574" i="1"/>
  <c r="N574" i="1"/>
  <c r="O574" i="1"/>
  <c r="P574" i="1"/>
  <c r="Q574" i="1"/>
  <c r="R574" i="1"/>
  <c r="S574" i="1"/>
  <c r="C575" i="1"/>
  <c r="D575" i="1"/>
  <c r="H575" i="1"/>
  <c r="K575" i="1"/>
  <c r="L575" i="1"/>
  <c r="M575" i="1"/>
  <c r="N575" i="1"/>
  <c r="O575" i="1"/>
  <c r="P575" i="1"/>
  <c r="Q575" i="1"/>
  <c r="R575" i="1"/>
  <c r="S575" i="1"/>
  <c r="C576" i="1"/>
  <c r="D576" i="1"/>
  <c r="H576" i="1"/>
  <c r="K576" i="1"/>
  <c r="L576" i="1"/>
  <c r="M576" i="1"/>
  <c r="N576" i="1"/>
  <c r="O576" i="1"/>
  <c r="P576" i="1"/>
  <c r="Q576" i="1"/>
  <c r="R576" i="1"/>
  <c r="S576" i="1"/>
  <c r="C577" i="1"/>
  <c r="D577" i="1"/>
  <c r="H577" i="1"/>
  <c r="K577" i="1"/>
  <c r="L577" i="1"/>
  <c r="M577" i="1"/>
  <c r="N577" i="1"/>
  <c r="O577" i="1"/>
  <c r="P577" i="1"/>
  <c r="Q577" i="1"/>
  <c r="R577" i="1"/>
  <c r="S577" i="1"/>
  <c r="C578" i="1"/>
  <c r="D578" i="1"/>
  <c r="H578" i="1"/>
  <c r="K578" i="1"/>
  <c r="L578" i="1"/>
  <c r="M578" i="1"/>
  <c r="N578" i="1"/>
  <c r="O578" i="1"/>
  <c r="P578" i="1"/>
  <c r="Q578" i="1"/>
  <c r="R578" i="1"/>
  <c r="S578" i="1"/>
  <c r="C579" i="1"/>
  <c r="D579" i="1"/>
  <c r="H579" i="1"/>
  <c r="K579" i="1"/>
  <c r="L579" i="1"/>
  <c r="M579" i="1"/>
  <c r="N579" i="1"/>
  <c r="O579" i="1"/>
  <c r="P579" i="1"/>
  <c r="Q579" i="1"/>
  <c r="R579" i="1"/>
  <c r="S579" i="1"/>
  <c r="C580" i="1"/>
  <c r="D580" i="1"/>
  <c r="H580" i="1"/>
  <c r="K580" i="1"/>
  <c r="L580" i="1"/>
  <c r="M580" i="1"/>
  <c r="N580" i="1"/>
  <c r="O580" i="1"/>
  <c r="P580" i="1"/>
  <c r="Q580" i="1"/>
  <c r="R580" i="1"/>
  <c r="S580" i="1"/>
  <c r="C581" i="1"/>
  <c r="D581" i="1"/>
  <c r="H581" i="1"/>
  <c r="K581" i="1"/>
  <c r="L581" i="1"/>
  <c r="M581" i="1"/>
  <c r="N581" i="1"/>
  <c r="O581" i="1"/>
  <c r="P581" i="1"/>
  <c r="Q581" i="1"/>
  <c r="R581" i="1"/>
  <c r="S581" i="1"/>
  <c r="C582" i="1"/>
  <c r="D582" i="1"/>
  <c r="H582" i="1"/>
  <c r="K582" i="1"/>
  <c r="L582" i="1"/>
  <c r="M582" i="1"/>
  <c r="N582" i="1"/>
  <c r="O582" i="1"/>
  <c r="P582" i="1"/>
  <c r="Q582" i="1"/>
  <c r="R582" i="1"/>
  <c r="S582" i="1"/>
  <c r="C583" i="1"/>
  <c r="D583" i="1"/>
  <c r="H583" i="1"/>
  <c r="K583" i="1"/>
  <c r="L583" i="1"/>
  <c r="M583" i="1"/>
  <c r="N583" i="1"/>
  <c r="O583" i="1"/>
  <c r="P583" i="1"/>
  <c r="Q583" i="1"/>
  <c r="R583" i="1"/>
  <c r="S583" i="1"/>
  <c r="C584" i="1"/>
  <c r="D584" i="1"/>
  <c r="H584" i="1"/>
  <c r="K584" i="1"/>
  <c r="L584" i="1"/>
  <c r="M584" i="1"/>
  <c r="N584" i="1"/>
  <c r="O584" i="1"/>
  <c r="P584" i="1"/>
  <c r="Q584" i="1"/>
  <c r="R584" i="1"/>
  <c r="S584" i="1"/>
  <c r="C585" i="1"/>
  <c r="D585" i="1"/>
  <c r="H585" i="1"/>
  <c r="K585" i="1"/>
  <c r="L585" i="1"/>
  <c r="M585" i="1"/>
  <c r="N585" i="1"/>
  <c r="O585" i="1"/>
  <c r="P585" i="1"/>
  <c r="Q585" i="1"/>
  <c r="R585" i="1"/>
  <c r="S585" i="1"/>
  <c r="C586" i="1"/>
  <c r="D586" i="1"/>
  <c r="H586" i="1"/>
  <c r="K586" i="1"/>
  <c r="L586" i="1"/>
  <c r="M586" i="1"/>
  <c r="N586" i="1"/>
  <c r="O586" i="1"/>
  <c r="P586" i="1"/>
  <c r="Q586" i="1"/>
  <c r="R586" i="1"/>
  <c r="S586" i="1"/>
  <c r="C587" i="1"/>
  <c r="D587" i="1"/>
  <c r="H587" i="1"/>
  <c r="K587" i="1"/>
  <c r="L587" i="1"/>
  <c r="M587" i="1"/>
  <c r="N587" i="1"/>
  <c r="O587" i="1"/>
  <c r="P587" i="1"/>
  <c r="Q587" i="1"/>
  <c r="R587" i="1"/>
  <c r="S587" i="1"/>
  <c r="C588" i="1"/>
  <c r="D588" i="1"/>
  <c r="H588" i="1"/>
  <c r="K588" i="1"/>
  <c r="L588" i="1"/>
  <c r="M588" i="1"/>
  <c r="N588" i="1"/>
  <c r="O588" i="1"/>
  <c r="P588" i="1"/>
  <c r="Q588" i="1"/>
  <c r="R588" i="1"/>
  <c r="S588" i="1"/>
  <c r="C589" i="1"/>
  <c r="D589" i="1"/>
  <c r="H589" i="1"/>
  <c r="K589" i="1"/>
  <c r="L589" i="1"/>
  <c r="M589" i="1"/>
  <c r="N589" i="1"/>
  <c r="O589" i="1"/>
  <c r="P589" i="1"/>
  <c r="Q589" i="1"/>
  <c r="R589" i="1"/>
  <c r="S589" i="1"/>
  <c r="C590" i="1"/>
  <c r="D590" i="1"/>
  <c r="H590" i="1"/>
  <c r="K590" i="1"/>
  <c r="L590" i="1"/>
  <c r="M590" i="1"/>
  <c r="N590" i="1"/>
  <c r="O590" i="1"/>
  <c r="P590" i="1"/>
  <c r="Q590" i="1"/>
  <c r="R590" i="1"/>
  <c r="S590" i="1"/>
  <c r="C591" i="1"/>
  <c r="D591" i="1"/>
  <c r="H591" i="1"/>
  <c r="K591" i="1"/>
  <c r="L591" i="1"/>
  <c r="M591" i="1"/>
  <c r="N591" i="1"/>
  <c r="O591" i="1"/>
  <c r="P591" i="1"/>
  <c r="Q591" i="1"/>
  <c r="R591" i="1"/>
  <c r="S591" i="1"/>
  <c r="C592" i="1"/>
  <c r="D592" i="1"/>
  <c r="H592" i="1"/>
  <c r="K592" i="1"/>
  <c r="L592" i="1"/>
  <c r="M592" i="1"/>
  <c r="N592" i="1"/>
  <c r="O592" i="1"/>
  <c r="P592" i="1"/>
  <c r="Q592" i="1"/>
  <c r="R592" i="1"/>
  <c r="S592" i="1"/>
  <c r="C593" i="1"/>
  <c r="D593" i="1"/>
  <c r="H593" i="1"/>
  <c r="K593" i="1"/>
  <c r="L593" i="1"/>
  <c r="M593" i="1"/>
  <c r="N593" i="1"/>
  <c r="O593" i="1"/>
  <c r="P593" i="1"/>
  <c r="Q593" i="1"/>
  <c r="R593" i="1"/>
  <c r="S593" i="1"/>
  <c r="C594" i="1"/>
  <c r="D594" i="1"/>
  <c r="H594" i="1"/>
  <c r="K594" i="1"/>
  <c r="L594" i="1"/>
  <c r="M594" i="1"/>
  <c r="N594" i="1"/>
  <c r="O594" i="1"/>
  <c r="P594" i="1"/>
  <c r="Q594" i="1"/>
  <c r="R594" i="1"/>
  <c r="S594" i="1"/>
  <c r="C595" i="1"/>
  <c r="D595" i="1"/>
  <c r="H595" i="1"/>
  <c r="K595" i="1"/>
  <c r="L595" i="1"/>
  <c r="M595" i="1"/>
  <c r="N595" i="1"/>
  <c r="O595" i="1"/>
  <c r="P595" i="1"/>
  <c r="Q595" i="1"/>
  <c r="R595" i="1"/>
  <c r="S595" i="1"/>
  <c r="C596" i="1"/>
  <c r="D596" i="1"/>
  <c r="H596" i="1"/>
  <c r="K596" i="1"/>
  <c r="L596" i="1"/>
  <c r="M596" i="1"/>
  <c r="N596" i="1"/>
  <c r="O596" i="1"/>
  <c r="P596" i="1"/>
  <c r="Q596" i="1"/>
  <c r="R596" i="1"/>
  <c r="S596" i="1"/>
  <c r="C597" i="1"/>
  <c r="D597" i="1"/>
  <c r="H597" i="1"/>
  <c r="K597" i="1"/>
  <c r="L597" i="1"/>
  <c r="M597" i="1"/>
  <c r="N597" i="1"/>
  <c r="O597" i="1"/>
  <c r="P597" i="1"/>
  <c r="Q597" i="1"/>
  <c r="R597" i="1"/>
  <c r="S597" i="1"/>
  <c r="C598" i="1"/>
  <c r="D598" i="1"/>
  <c r="H598" i="1"/>
  <c r="K598" i="1"/>
  <c r="L598" i="1"/>
  <c r="M598" i="1"/>
  <c r="N598" i="1"/>
  <c r="O598" i="1"/>
  <c r="P598" i="1"/>
  <c r="Q598" i="1"/>
  <c r="R598" i="1"/>
  <c r="S598" i="1"/>
  <c r="C599" i="1"/>
  <c r="D599" i="1"/>
  <c r="H599" i="1"/>
  <c r="K599" i="1"/>
  <c r="L599" i="1"/>
  <c r="M599" i="1"/>
  <c r="N599" i="1"/>
  <c r="O599" i="1"/>
  <c r="P599" i="1"/>
  <c r="Q599" i="1"/>
  <c r="R599" i="1"/>
  <c r="S599" i="1"/>
  <c r="C600" i="1"/>
  <c r="D600" i="1"/>
  <c r="H600" i="1"/>
  <c r="K600" i="1"/>
  <c r="L600" i="1"/>
  <c r="M600" i="1"/>
  <c r="N600" i="1"/>
  <c r="O600" i="1"/>
  <c r="P600" i="1"/>
  <c r="Q600" i="1"/>
  <c r="R600" i="1"/>
  <c r="S600" i="1"/>
  <c r="C601" i="1"/>
  <c r="D601" i="1"/>
  <c r="H601" i="1"/>
  <c r="K601" i="1"/>
  <c r="L601" i="1"/>
  <c r="M601" i="1"/>
  <c r="N601" i="1"/>
  <c r="O601" i="1"/>
  <c r="P601" i="1"/>
  <c r="Q601" i="1"/>
  <c r="R601" i="1"/>
  <c r="S601" i="1"/>
  <c r="C602" i="1"/>
  <c r="D602" i="1"/>
  <c r="H602" i="1"/>
  <c r="K602" i="1"/>
  <c r="L602" i="1"/>
  <c r="M602" i="1"/>
  <c r="N602" i="1"/>
  <c r="O602" i="1"/>
  <c r="P602" i="1"/>
  <c r="Q602" i="1"/>
  <c r="R602" i="1"/>
  <c r="S602" i="1"/>
  <c r="C603" i="1"/>
  <c r="D603" i="1"/>
  <c r="H603" i="1"/>
  <c r="K603" i="1"/>
  <c r="L603" i="1"/>
  <c r="M603" i="1"/>
  <c r="N603" i="1"/>
  <c r="O603" i="1"/>
  <c r="P603" i="1"/>
  <c r="Q603" i="1"/>
  <c r="R603" i="1"/>
  <c r="S603" i="1"/>
  <c r="C604" i="1"/>
  <c r="D604" i="1"/>
  <c r="H604" i="1"/>
  <c r="K604" i="1"/>
  <c r="L604" i="1"/>
  <c r="M604" i="1"/>
  <c r="N604" i="1"/>
  <c r="O604" i="1"/>
  <c r="P604" i="1"/>
  <c r="Q604" i="1"/>
  <c r="R604" i="1"/>
  <c r="S604" i="1"/>
  <c r="C605" i="1"/>
  <c r="D605" i="1"/>
  <c r="H605" i="1"/>
  <c r="K605" i="1"/>
  <c r="L605" i="1"/>
  <c r="M605" i="1"/>
  <c r="N605" i="1"/>
  <c r="O605" i="1"/>
  <c r="P605" i="1"/>
  <c r="Q605" i="1"/>
  <c r="R605" i="1"/>
  <c r="S605" i="1"/>
  <c r="C606" i="1"/>
  <c r="D606" i="1"/>
  <c r="H606" i="1"/>
  <c r="K606" i="1"/>
  <c r="L606" i="1"/>
  <c r="M606" i="1"/>
  <c r="N606" i="1"/>
  <c r="O606" i="1"/>
  <c r="P606" i="1"/>
  <c r="Q606" i="1"/>
  <c r="R606" i="1"/>
  <c r="S606" i="1"/>
  <c r="C607" i="1"/>
  <c r="D607" i="1"/>
  <c r="H607" i="1"/>
  <c r="K607" i="1"/>
  <c r="L607" i="1"/>
  <c r="M607" i="1"/>
  <c r="N607" i="1"/>
  <c r="O607" i="1"/>
  <c r="P607" i="1"/>
  <c r="Q607" i="1"/>
  <c r="R607" i="1"/>
  <c r="S607" i="1"/>
  <c r="C608" i="1"/>
  <c r="D608" i="1"/>
  <c r="H608" i="1"/>
  <c r="K608" i="1"/>
  <c r="L608" i="1"/>
  <c r="M608" i="1"/>
  <c r="N608" i="1"/>
  <c r="O608" i="1"/>
  <c r="P608" i="1"/>
  <c r="Q608" i="1"/>
  <c r="R608" i="1"/>
  <c r="S608" i="1"/>
  <c r="C609" i="1"/>
  <c r="D609" i="1"/>
  <c r="H609" i="1"/>
  <c r="K609" i="1"/>
  <c r="L609" i="1"/>
  <c r="M609" i="1"/>
  <c r="N609" i="1"/>
  <c r="O609" i="1"/>
  <c r="P609" i="1"/>
  <c r="Q609" i="1"/>
  <c r="R609" i="1"/>
  <c r="S609" i="1"/>
  <c r="C610" i="1"/>
  <c r="D610" i="1"/>
  <c r="H610" i="1"/>
  <c r="K610" i="1"/>
  <c r="L610" i="1"/>
  <c r="M610" i="1"/>
  <c r="N610" i="1"/>
  <c r="O610" i="1"/>
  <c r="P610" i="1"/>
  <c r="Q610" i="1"/>
  <c r="R610" i="1"/>
  <c r="S610" i="1"/>
  <c r="C611" i="1"/>
  <c r="D611" i="1"/>
  <c r="H611" i="1"/>
  <c r="K611" i="1"/>
  <c r="L611" i="1"/>
  <c r="M611" i="1"/>
  <c r="N611" i="1"/>
  <c r="O611" i="1"/>
  <c r="P611" i="1"/>
  <c r="Q611" i="1"/>
  <c r="R611" i="1"/>
  <c r="S611" i="1"/>
  <c r="C612" i="1"/>
  <c r="D612" i="1"/>
  <c r="H612" i="1"/>
  <c r="K612" i="1"/>
  <c r="L612" i="1"/>
  <c r="M612" i="1"/>
  <c r="N612" i="1"/>
  <c r="O612" i="1"/>
  <c r="P612" i="1"/>
  <c r="Q612" i="1"/>
  <c r="R612" i="1"/>
  <c r="S612" i="1"/>
  <c r="C613" i="1"/>
  <c r="D613" i="1"/>
  <c r="H613" i="1"/>
  <c r="K613" i="1"/>
  <c r="L613" i="1"/>
  <c r="M613" i="1"/>
  <c r="N613" i="1"/>
  <c r="O613" i="1"/>
  <c r="P613" i="1"/>
  <c r="Q613" i="1"/>
  <c r="R613" i="1"/>
  <c r="S613" i="1"/>
  <c r="C614" i="1"/>
  <c r="D614" i="1"/>
  <c r="H614" i="1"/>
  <c r="K614" i="1"/>
  <c r="L614" i="1"/>
  <c r="M614" i="1"/>
  <c r="N614" i="1"/>
  <c r="O614" i="1"/>
  <c r="P614" i="1"/>
  <c r="Q614" i="1"/>
  <c r="R614" i="1"/>
  <c r="S614" i="1"/>
  <c r="C615" i="1"/>
  <c r="D615" i="1"/>
  <c r="H615" i="1"/>
  <c r="K615" i="1"/>
  <c r="L615" i="1"/>
  <c r="M615" i="1"/>
  <c r="N615" i="1"/>
  <c r="O615" i="1"/>
  <c r="P615" i="1"/>
  <c r="Q615" i="1"/>
  <c r="R615" i="1"/>
  <c r="S615" i="1"/>
  <c r="C616" i="1"/>
  <c r="D616" i="1"/>
  <c r="H616" i="1"/>
  <c r="K616" i="1"/>
  <c r="L616" i="1"/>
  <c r="M616" i="1"/>
  <c r="N616" i="1"/>
  <c r="O616" i="1"/>
  <c r="P616" i="1"/>
  <c r="Q616" i="1"/>
  <c r="R616" i="1"/>
  <c r="S616" i="1"/>
  <c r="C617" i="1"/>
  <c r="D617" i="1"/>
  <c r="H617" i="1"/>
  <c r="K617" i="1"/>
  <c r="L617" i="1"/>
  <c r="M617" i="1"/>
  <c r="N617" i="1"/>
  <c r="O617" i="1"/>
  <c r="P617" i="1"/>
  <c r="Q617" i="1"/>
  <c r="R617" i="1"/>
  <c r="S617" i="1"/>
  <c r="C618" i="1"/>
  <c r="D618" i="1"/>
  <c r="H618" i="1"/>
  <c r="K618" i="1"/>
  <c r="L618" i="1"/>
  <c r="M618" i="1"/>
  <c r="N618" i="1"/>
  <c r="O618" i="1"/>
  <c r="P618" i="1"/>
  <c r="Q618" i="1"/>
  <c r="R618" i="1"/>
  <c r="S618" i="1"/>
  <c r="C619" i="1"/>
  <c r="D619" i="1"/>
  <c r="H619" i="1"/>
  <c r="K619" i="1"/>
  <c r="L619" i="1"/>
  <c r="M619" i="1"/>
  <c r="N619" i="1"/>
  <c r="O619" i="1"/>
  <c r="P619" i="1"/>
  <c r="Q619" i="1"/>
  <c r="R619" i="1"/>
  <c r="S619" i="1"/>
  <c r="C620" i="1"/>
  <c r="D620" i="1"/>
  <c r="H620" i="1"/>
  <c r="K620" i="1"/>
  <c r="L620" i="1"/>
  <c r="M620" i="1"/>
  <c r="N620" i="1"/>
  <c r="O620" i="1"/>
  <c r="P620" i="1"/>
  <c r="Q620" i="1"/>
  <c r="R620" i="1"/>
  <c r="S620" i="1"/>
  <c r="C621" i="1"/>
  <c r="D621" i="1"/>
  <c r="H621" i="1"/>
  <c r="K621" i="1"/>
  <c r="L621" i="1"/>
  <c r="M621" i="1"/>
  <c r="N621" i="1"/>
  <c r="O621" i="1"/>
  <c r="P621" i="1"/>
  <c r="Q621" i="1"/>
  <c r="R621" i="1"/>
  <c r="S621" i="1"/>
  <c r="C622" i="1"/>
  <c r="D622" i="1"/>
  <c r="H622" i="1"/>
  <c r="K622" i="1"/>
  <c r="L622" i="1"/>
  <c r="M622" i="1"/>
  <c r="N622" i="1"/>
  <c r="O622" i="1"/>
  <c r="P622" i="1"/>
  <c r="Q622" i="1"/>
  <c r="R622" i="1"/>
  <c r="S622" i="1"/>
  <c r="C623" i="1"/>
  <c r="D623" i="1"/>
  <c r="H623" i="1"/>
  <c r="K623" i="1"/>
  <c r="L623" i="1"/>
  <c r="M623" i="1"/>
  <c r="N623" i="1"/>
  <c r="O623" i="1"/>
  <c r="P623" i="1"/>
  <c r="Q623" i="1"/>
  <c r="R623" i="1"/>
  <c r="S623" i="1"/>
  <c r="C624" i="1"/>
  <c r="D624" i="1"/>
  <c r="H624" i="1"/>
  <c r="K624" i="1"/>
  <c r="L624" i="1"/>
  <c r="M624" i="1"/>
  <c r="N624" i="1"/>
  <c r="O624" i="1"/>
  <c r="P624" i="1"/>
  <c r="Q624" i="1"/>
  <c r="R624" i="1"/>
  <c r="S624" i="1"/>
  <c r="C625" i="1"/>
  <c r="D625" i="1"/>
  <c r="H625" i="1"/>
  <c r="K625" i="1"/>
  <c r="L625" i="1"/>
  <c r="M625" i="1"/>
  <c r="N625" i="1"/>
  <c r="O625" i="1"/>
  <c r="P625" i="1"/>
  <c r="Q625" i="1"/>
  <c r="R625" i="1"/>
  <c r="S625" i="1"/>
  <c r="C626" i="1"/>
  <c r="D626" i="1"/>
  <c r="H626" i="1"/>
  <c r="K626" i="1"/>
  <c r="L626" i="1"/>
  <c r="M626" i="1"/>
  <c r="N626" i="1"/>
  <c r="O626" i="1"/>
  <c r="P626" i="1"/>
  <c r="Q626" i="1"/>
  <c r="R626" i="1"/>
  <c r="S626" i="1"/>
  <c r="C627" i="1"/>
  <c r="D627" i="1"/>
  <c r="H627" i="1"/>
  <c r="K627" i="1"/>
  <c r="L627" i="1"/>
  <c r="M627" i="1"/>
  <c r="N627" i="1"/>
  <c r="O627" i="1"/>
  <c r="P627" i="1"/>
  <c r="Q627" i="1"/>
  <c r="R627" i="1"/>
  <c r="S627" i="1"/>
  <c r="C628" i="1"/>
  <c r="D628" i="1"/>
  <c r="H628" i="1"/>
  <c r="K628" i="1"/>
  <c r="L628" i="1"/>
  <c r="M628" i="1"/>
  <c r="N628" i="1"/>
  <c r="O628" i="1"/>
  <c r="P628" i="1"/>
  <c r="Q628" i="1"/>
  <c r="R628" i="1"/>
  <c r="S628" i="1"/>
  <c r="C629" i="1"/>
  <c r="D629" i="1"/>
  <c r="H629" i="1"/>
  <c r="K629" i="1"/>
  <c r="L629" i="1"/>
  <c r="M629" i="1"/>
  <c r="N629" i="1"/>
  <c r="O629" i="1"/>
  <c r="P629" i="1"/>
  <c r="Q629" i="1"/>
  <c r="R629" i="1"/>
  <c r="S629" i="1"/>
  <c r="C630" i="1"/>
  <c r="D630" i="1"/>
  <c r="H630" i="1"/>
  <c r="K630" i="1"/>
  <c r="L630" i="1"/>
  <c r="M630" i="1"/>
  <c r="N630" i="1"/>
  <c r="O630" i="1"/>
  <c r="P630" i="1"/>
  <c r="Q630" i="1"/>
  <c r="R630" i="1"/>
  <c r="S630" i="1"/>
  <c r="C631" i="1"/>
  <c r="D631" i="1"/>
  <c r="H631" i="1"/>
  <c r="K631" i="1"/>
  <c r="L631" i="1"/>
  <c r="M631" i="1"/>
  <c r="N631" i="1"/>
  <c r="O631" i="1"/>
  <c r="P631" i="1"/>
  <c r="Q631" i="1"/>
  <c r="R631" i="1"/>
  <c r="S631" i="1"/>
  <c r="C632" i="1"/>
  <c r="D632" i="1"/>
  <c r="H632" i="1"/>
  <c r="K632" i="1"/>
  <c r="L632" i="1"/>
  <c r="M632" i="1"/>
  <c r="N632" i="1"/>
  <c r="O632" i="1"/>
  <c r="P632" i="1"/>
  <c r="Q632" i="1"/>
  <c r="R632" i="1"/>
  <c r="S632" i="1"/>
  <c r="C633" i="1"/>
  <c r="D633" i="1"/>
  <c r="H633" i="1"/>
  <c r="K633" i="1"/>
  <c r="L633" i="1"/>
  <c r="M633" i="1"/>
  <c r="N633" i="1"/>
  <c r="O633" i="1"/>
  <c r="P633" i="1"/>
  <c r="Q633" i="1"/>
  <c r="R633" i="1"/>
  <c r="S633" i="1"/>
  <c r="C634" i="1"/>
  <c r="D634" i="1"/>
  <c r="H634" i="1"/>
  <c r="K634" i="1"/>
  <c r="L634" i="1"/>
  <c r="M634" i="1"/>
  <c r="N634" i="1"/>
  <c r="O634" i="1"/>
  <c r="P634" i="1"/>
  <c r="Q634" i="1"/>
  <c r="R634" i="1"/>
  <c r="S634" i="1"/>
  <c r="C635" i="1"/>
  <c r="D635" i="1"/>
  <c r="H635" i="1"/>
  <c r="K635" i="1"/>
  <c r="L635" i="1"/>
  <c r="M635" i="1"/>
  <c r="N635" i="1"/>
  <c r="O635" i="1"/>
  <c r="P635" i="1"/>
  <c r="Q635" i="1"/>
  <c r="R635" i="1"/>
  <c r="S635" i="1"/>
  <c r="C636" i="1"/>
  <c r="D636" i="1"/>
  <c r="H636" i="1"/>
  <c r="K636" i="1"/>
  <c r="L636" i="1"/>
  <c r="M636" i="1"/>
  <c r="N636" i="1"/>
  <c r="O636" i="1"/>
  <c r="P636" i="1"/>
  <c r="Q636" i="1"/>
  <c r="R636" i="1"/>
  <c r="S636" i="1"/>
  <c r="C637" i="1"/>
  <c r="D637" i="1"/>
  <c r="H637" i="1"/>
  <c r="K637" i="1"/>
  <c r="L637" i="1"/>
  <c r="M637" i="1"/>
  <c r="N637" i="1"/>
  <c r="O637" i="1"/>
  <c r="P637" i="1"/>
  <c r="Q637" i="1"/>
  <c r="R637" i="1"/>
  <c r="S637" i="1"/>
  <c r="C638" i="1"/>
  <c r="D638" i="1"/>
  <c r="H638" i="1"/>
  <c r="K638" i="1"/>
  <c r="L638" i="1"/>
  <c r="M638" i="1"/>
  <c r="N638" i="1"/>
  <c r="O638" i="1"/>
  <c r="P638" i="1"/>
  <c r="Q638" i="1"/>
  <c r="R638" i="1"/>
  <c r="S638" i="1"/>
  <c r="C639" i="1"/>
  <c r="D639" i="1"/>
  <c r="H639" i="1"/>
  <c r="K639" i="1"/>
  <c r="L639" i="1"/>
  <c r="M639" i="1"/>
  <c r="N639" i="1"/>
  <c r="O639" i="1"/>
  <c r="P639" i="1"/>
  <c r="Q639" i="1"/>
  <c r="R639" i="1"/>
  <c r="S639" i="1"/>
  <c r="C640" i="1"/>
  <c r="D640" i="1"/>
  <c r="H640" i="1"/>
  <c r="K640" i="1"/>
  <c r="L640" i="1"/>
  <c r="M640" i="1"/>
  <c r="N640" i="1"/>
  <c r="O640" i="1"/>
  <c r="P640" i="1"/>
  <c r="Q640" i="1"/>
  <c r="R640" i="1"/>
  <c r="S640" i="1"/>
  <c r="C641" i="1"/>
  <c r="D641" i="1"/>
  <c r="H641" i="1"/>
  <c r="K641" i="1"/>
  <c r="L641" i="1"/>
  <c r="M641" i="1"/>
  <c r="N641" i="1"/>
  <c r="O641" i="1"/>
  <c r="P641" i="1"/>
  <c r="Q641" i="1"/>
  <c r="R641" i="1"/>
  <c r="S641" i="1"/>
  <c r="C642" i="1"/>
  <c r="D642" i="1"/>
  <c r="H642" i="1"/>
  <c r="K642" i="1"/>
  <c r="L642" i="1"/>
  <c r="M642" i="1"/>
  <c r="N642" i="1"/>
  <c r="O642" i="1"/>
  <c r="P642" i="1"/>
  <c r="Q642" i="1"/>
  <c r="R642" i="1"/>
  <c r="S642" i="1"/>
  <c r="C643" i="1"/>
  <c r="D643" i="1"/>
  <c r="H643" i="1"/>
  <c r="K643" i="1"/>
  <c r="L643" i="1"/>
  <c r="M643" i="1"/>
  <c r="N643" i="1"/>
  <c r="O643" i="1"/>
  <c r="P643" i="1"/>
  <c r="Q643" i="1"/>
  <c r="R643" i="1"/>
  <c r="S643" i="1"/>
  <c r="C644" i="1"/>
  <c r="D644" i="1"/>
  <c r="H644" i="1"/>
  <c r="K644" i="1"/>
  <c r="L644" i="1"/>
  <c r="M644" i="1"/>
  <c r="N644" i="1"/>
  <c r="O644" i="1"/>
  <c r="P644" i="1"/>
  <c r="Q644" i="1"/>
  <c r="R644" i="1"/>
  <c r="S644" i="1"/>
  <c r="C645" i="1"/>
  <c r="D645" i="1"/>
  <c r="H645" i="1"/>
  <c r="K645" i="1"/>
  <c r="L645" i="1"/>
  <c r="M645" i="1"/>
  <c r="N645" i="1"/>
  <c r="O645" i="1"/>
  <c r="P645" i="1"/>
  <c r="Q645" i="1"/>
  <c r="R645" i="1"/>
  <c r="S645" i="1"/>
  <c r="C646" i="1"/>
  <c r="D646" i="1"/>
  <c r="H646" i="1"/>
  <c r="K646" i="1"/>
  <c r="L646" i="1"/>
  <c r="M646" i="1"/>
  <c r="N646" i="1"/>
  <c r="O646" i="1"/>
  <c r="P646" i="1"/>
  <c r="Q646" i="1"/>
  <c r="R646" i="1"/>
  <c r="S646" i="1"/>
  <c r="C647" i="1"/>
  <c r="D647" i="1"/>
  <c r="H647" i="1"/>
  <c r="K647" i="1"/>
  <c r="L647" i="1"/>
  <c r="M647" i="1"/>
  <c r="N647" i="1"/>
  <c r="O647" i="1"/>
  <c r="P647" i="1"/>
  <c r="Q647" i="1"/>
  <c r="R647" i="1"/>
  <c r="S647" i="1"/>
  <c r="C648" i="1"/>
  <c r="D648" i="1"/>
  <c r="H648" i="1"/>
  <c r="K648" i="1"/>
  <c r="L648" i="1"/>
  <c r="M648" i="1"/>
  <c r="N648" i="1"/>
  <c r="O648" i="1"/>
  <c r="P648" i="1"/>
  <c r="Q648" i="1"/>
  <c r="R648" i="1"/>
  <c r="S648" i="1"/>
  <c r="C649" i="1"/>
  <c r="D649" i="1"/>
  <c r="H649" i="1"/>
  <c r="K649" i="1"/>
  <c r="L649" i="1"/>
  <c r="M649" i="1"/>
  <c r="N649" i="1"/>
  <c r="O649" i="1"/>
  <c r="P649" i="1"/>
  <c r="Q649" i="1"/>
  <c r="R649" i="1"/>
  <c r="S649" i="1"/>
  <c r="C650" i="1"/>
  <c r="D650" i="1"/>
  <c r="H650" i="1"/>
  <c r="K650" i="1"/>
  <c r="L650" i="1"/>
  <c r="M650" i="1"/>
  <c r="N650" i="1"/>
  <c r="O650" i="1"/>
  <c r="P650" i="1"/>
  <c r="Q650" i="1"/>
  <c r="R650" i="1"/>
  <c r="S650" i="1"/>
  <c r="C651" i="1"/>
  <c r="D651" i="1"/>
  <c r="H651" i="1"/>
  <c r="K651" i="1"/>
  <c r="L651" i="1"/>
  <c r="M651" i="1"/>
  <c r="N651" i="1"/>
  <c r="O651" i="1"/>
  <c r="P651" i="1"/>
  <c r="Q651" i="1"/>
  <c r="R651" i="1"/>
  <c r="S651" i="1"/>
  <c r="C652" i="1"/>
  <c r="D652" i="1"/>
  <c r="H652" i="1"/>
  <c r="K652" i="1"/>
  <c r="L652" i="1"/>
  <c r="M652" i="1"/>
  <c r="N652" i="1"/>
  <c r="O652" i="1"/>
  <c r="P652" i="1"/>
  <c r="Q652" i="1"/>
  <c r="R652" i="1"/>
  <c r="S652" i="1"/>
  <c r="C653" i="1"/>
  <c r="D653" i="1"/>
  <c r="H653" i="1"/>
  <c r="K653" i="1"/>
  <c r="L653" i="1"/>
  <c r="M653" i="1"/>
  <c r="N653" i="1"/>
  <c r="O653" i="1"/>
  <c r="P653" i="1"/>
  <c r="Q653" i="1"/>
  <c r="R653" i="1"/>
  <c r="S653" i="1"/>
  <c r="C654" i="1"/>
  <c r="D654" i="1"/>
  <c r="H654" i="1"/>
  <c r="K654" i="1"/>
  <c r="L654" i="1"/>
  <c r="M654" i="1"/>
  <c r="N654" i="1"/>
  <c r="O654" i="1"/>
  <c r="P654" i="1"/>
  <c r="Q654" i="1"/>
  <c r="R654" i="1"/>
  <c r="S654" i="1"/>
  <c r="C655" i="1"/>
  <c r="D655" i="1"/>
  <c r="H655" i="1"/>
  <c r="K655" i="1"/>
  <c r="L655" i="1"/>
  <c r="M655" i="1"/>
  <c r="N655" i="1"/>
  <c r="O655" i="1"/>
  <c r="P655" i="1"/>
  <c r="Q655" i="1"/>
  <c r="R655" i="1"/>
  <c r="S655" i="1"/>
  <c r="C656" i="1"/>
  <c r="D656" i="1"/>
  <c r="H656" i="1"/>
  <c r="K656" i="1"/>
  <c r="L656" i="1"/>
  <c r="M656" i="1"/>
  <c r="N656" i="1"/>
  <c r="O656" i="1"/>
  <c r="P656" i="1"/>
  <c r="Q656" i="1"/>
  <c r="R656" i="1"/>
  <c r="S656" i="1"/>
  <c r="C657" i="1"/>
  <c r="D657" i="1"/>
  <c r="H657" i="1"/>
  <c r="K657" i="1"/>
  <c r="L657" i="1"/>
  <c r="M657" i="1"/>
  <c r="N657" i="1"/>
  <c r="O657" i="1"/>
  <c r="P657" i="1"/>
  <c r="Q657" i="1"/>
  <c r="R657" i="1"/>
  <c r="S657" i="1"/>
  <c r="C658" i="1"/>
  <c r="D658" i="1"/>
  <c r="H658" i="1"/>
  <c r="K658" i="1"/>
  <c r="L658" i="1"/>
  <c r="M658" i="1"/>
  <c r="N658" i="1"/>
  <c r="O658" i="1"/>
  <c r="P658" i="1"/>
  <c r="Q658" i="1"/>
  <c r="R658" i="1"/>
  <c r="S658" i="1"/>
  <c r="C659" i="1"/>
  <c r="D659" i="1"/>
  <c r="H659" i="1"/>
  <c r="K659" i="1"/>
  <c r="L659" i="1"/>
  <c r="M659" i="1"/>
  <c r="N659" i="1"/>
  <c r="O659" i="1"/>
  <c r="P659" i="1"/>
  <c r="Q659" i="1"/>
  <c r="R659" i="1"/>
  <c r="S659" i="1"/>
  <c r="C660" i="1"/>
  <c r="D660" i="1"/>
  <c r="H660" i="1"/>
  <c r="K660" i="1"/>
  <c r="L660" i="1"/>
  <c r="M660" i="1"/>
  <c r="N660" i="1"/>
  <c r="O660" i="1"/>
  <c r="P660" i="1"/>
  <c r="Q660" i="1"/>
  <c r="R660" i="1"/>
  <c r="S660" i="1"/>
  <c r="C661" i="1"/>
  <c r="D661" i="1"/>
  <c r="H661" i="1"/>
  <c r="K661" i="1"/>
  <c r="L661" i="1"/>
  <c r="M661" i="1"/>
  <c r="N661" i="1"/>
  <c r="O661" i="1"/>
  <c r="P661" i="1"/>
  <c r="Q661" i="1"/>
  <c r="R661" i="1"/>
  <c r="S661" i="1"/>
  <c r="C662" i="1"/>
  <c r="D662" i="1"/>
  <c r="H662" i="1"/>
  <c r="K662" i="1"/>
  <c r="L662" i="1"/>
  <c r="M662" i="1"/>
  <c r="N662" i="1"/>
  <c r="O662" i="1"/>
  <c r="P662" i="1"/>
  <c r="Q662" i="1"/>
  <c r="R662" i="1"/>
  <c r="S662" i="1"/>
  <c r="C663" i="1"/>
  <c r="D663" i="1"/>
  <c r="H663" i="1"/>
  <c r="K663" i="1"/>
  <c r="L663" i="1"/>
  <c r="M663" i="1"/>
  <c r="N663" i="1"/>
  <c r="O663" i="1"/>
  <c r="P663" i="1"/>
  <c r="Q663" i="1"/>
  <c r="R663" i="1"/>
  <c r="S663" i="1"/>
  <c r="C664" i="1"/>
  <c r="D664" i="1"/>
  <c r="H664" i="1"/>
  <c r="K664" i="1"/>
  <c r="L664" i="1"/>
  <c r="M664" i="1"/>
  <c r="N664" i="1"/>
  <c r="O664" i="1"/>
  <c r="P664" i="1"/>
  <c r="Q664" i="1"/>
  <c r="R664" i="1"/>
  <c r="S664" i="1"/>
  <c r="C665" i="1"/>
  <c r="D665" i="1"/>
  <c r="H665" i="1"/>
  <c r="K665" i="1"/>
  <c r="L665" i="1"/>
  <c r="M665" i="1"/>
  <c r="N665" i="1"/>
  <c r="O665" i="1"/>
  <c r="P665" i="1"/>
  <c r="Q665" i="1"/>
  <c r="R665" i="1"/>
  <c r="S665" i="1"/>
  <c r="C666" i="1"/>
  <c r="D666" i="1"/>
  <c r="H666" i="1"/>
  <c r="K666" i="1"/>
  <c r="L666" i="1"/>
  <c r="M666" i="1"/>
  <c r="N666" i="1"/>
  <c r="O666" i="1"/>
  <c r="P666" i="1"/>
  <c r="Q666" i="1"/>
  <c r="R666" i="1"/>
  <c r="S666" i="1"/>
  <c r="C667" i="1"/>
  <c r="D667" i="1"/>
  <c r="H667" i="1"/>
  <c r="K667" i="1"/>
  <c r="L667" i="1"/>
  <c r="M667" i="1"/>
  <c r="N667" i="1"/>
  <c r="O667" i="1"/>
  <c r="P667" i="1"/>
  <c r="Q667" i="1"/>
  <c r="R667" i="1"/>
  <c r="S667" i="1"/>
  <c r="C668" i="1"/>
  <c r="D668" i="1"/>
  <c r="H668" i="1"/>
  <c r="K668" i="1"/>
  <c r="L668" i="1"/>
  <c r="M668" i="1"/>
  <c r="N668" i="1"/>
  <c r="O668" i="1"/>
  <c r="P668" i="1"/>
  <c r="Q668" i="1"/>
  <c r="R668" i="1"/>
  <c r="S668" i="1"/>
  <c r="C669" i="1"/>
  <c r="D669" i="1"/>
  <c r="H669" i="1"/>
  <c r="K669" i="1"/>
  <c r="L669" i="1"/>
  <c r="M669" i="1"/>
  <c r="N669" i="1"/>
  <c r="O669" i="1"/>
  <c r="P669" i="1"/>
  <c r="Q669" i="1"/>
  <c r="R669" i="1"/>
  <c r="S669" i="1"/>
  <c r="C670" i="1"/>
  <c r="D670" i="1"/>
  <c r="H670" i="1"/>
  <c r="K670" i="1"/>
  <c r="L670" i="1"/>
  <c r="M670" i="1"/>
  <c r="N670" i="1"/>
  <c r="O670" i="1"/>
  <c r="P670" i="1"/>
  <c r="Q670" i="1"/>
  <c r="R670" i="1"/>
  <c r="S670" i="1"/>
  <c r="C671" i="1"/>
  <c r="D671" i="1"/>
  <c r="H671" i="1"/>
  <c r="K671" i="1"/>
  <c r="L671" i="1"/>
  <c r="M671" i="1"/>
  <c r="N671" i="1"/>
  <c r="O671" i="1"/>
  <c r="P671" i="1"/>
  <c r="Q671" i="1"/>
  <c r="R671" i="1"/>
  <c r="S671" i="1"/>
  <c r="C672" i="1"/>
  <c r="D672" i="1"/>
  <c r="H672" i="1"/>
  <c r="K672" i="1"/>
  <c r="L672" i="1"/>
  <c r="M672" i="1"/>
  <c r="N672" i="1"/>
  <c r="O672" i="1"/>
  <c r="P672" i="1"/>
  <c r="Q672" i="1"/>
  <c r="R672" i="1"/>
  <c r="S672" i="1"/>
  <c r="C673" i="1"/>
  <c r="D673" i="1"/>
  <c r="H673" i="1"/>
  <c r="K673" i="1"/>
  <c r="L673" i="1"/>
  <c r="M673" i="1"/>
  <c r="N673" i="1"/>
  <c r="O673" i="1"/>
  <c r="P673" i="1"/>
  <c r="Q673" i="1"/>
  <c r="R673" i="1"/>
  <c r="S673" i="1"/>
  <c r="C674" i="1"/>
  <c r="D674" i="1"/>
  <c r="H674" i="1"/>
  <c r="K674" i="1"/>
  <c r="L674" i="1"/>
  <c r="M674" i="1"/>
  <c r="N674" i="1"/>
  <c r="O674" i="1"/>
  <c r="P674" i="1"/>
  <c r="Q674" i="1"/>
  <c r="R674" i="1"/>
  <c r="S674" i="1"/>
  <c r="C675" i="1"/>
  <c r="D675" i="1"/>
  <c r="H675" i="1"/>
  <c r="K675" i="1"/>
  <c r="L675" i="1"/>
  <c r="M675" i="1"/>
  <c r="N675" i="1"/>
  <c r="O675" i="1"/>
  <c r="P675" i="1"/>
  <c r="Q675" i="1"/>
  <c r="R675" i="1"/>
  <c r="S675" i="1"/>
  <c r="C676" i="1"/>
  <c r="D676" i="1"/>
  <c r="H676" i="1"/>
  <c r="K676" i="1"/>
  <c r="L676" i="1"/>
  <c r="M676" i="1"/>
  <c r="N676" i="1"/>
  <c r="O676" i="1"/>
  <c r="P676" i="1"/>
  <c r="Q676" i="1"/>
  <c r="R676" i="1"/>
  <c r="S676" i="1"/>
  <c r="C677" i="1"/>
  <c r="D677" i="1"/>
  <c r="H677" i="1"/>
  <c r="K677" i="1"/>
  <c r="L677" i="1"/>
  <c r="M677" i="1"/>
  <c r="N677" i="1"/>
  <c r="O677" i="1"/>
  <c r="P677" i="1"/>
  <c r="Q677" i="1"/>
  <c r="R677" i="1"/>
  <c r="S677" i="1"/>
  <c r="C678" i="1"/>
  <c r="D678" i="1"/>
  <c r="H678" i="1"/>
  <c r="K678" i="1"/>
  <c r="L678" i="1"/>
  <c r="M678" i="1"/>
  <c r="N678" i="1"/>
  <c r="O678" i="1"/>
  <c r="P678" i="1"/>
  <c r="Q678" i="1"/>
  <c r="R678" i="1"/>
  <c r="S678" i="1"/>
  <c r="C679" i="1"/>
  <c r="D679" i="1"/>
  <c r="H679" i="1"/>
  <c r="K679" i="1"/>
  <c r="L679" i="1"/>
  <c r="M679" i="1"/>
  <c r="N679" i="1"/>
  <c r="O679" i="1"/>
  <c r="P679" i="1"/>
  <c r="Q679" i="1"/>
  <c r="R679" i="1"/>
  <c r="S679" i="1"/>
  <c r="C680" i="1"/>
  <c r="D680" i="1"/>
  <c r="H680" i="1"/>
  <c r="K680" i="1"/>
  <c r="L680" i="1"/>
  <c r="M680" i="1"/>
  <c r="N680" i="1"/>
  <c r="O680" i="1"/>
  <c r="P680" i="1"/>
  <c r="Q680" i="1"/>
  <c r="R680" i="1"/>
  <c r="S680" i="1"/>
  <c r="C681" i="1"/>
  <c r="D681" i="1"/>
  <c r="H681" i="1"/>
  <c r="K681" i="1"/>
  <c r="L681" i="1"/>
  <c r="M681" i="1"/>
  <c r="N681" i="1"/>
  <c r="O681" i="1"/>
  <c r="P681" i="1"/>
  <c r="Q681" i="1"/>
  <c r="R681" i="1"/>
  <c r="S681" i="1"/>
  <c r="C682" i="1"/>
  <c r="D682" i="1"/>
  <c r="H682" i="1"/>
  <c r="K682" i="1"/>
  <c r="L682" i="1"/>
  <c r="M682" i="1"/>
  <c r="N682" i="1"/>
  <c r="O682" i="1"/>
  <c r="P682" i="1"/>
  <c r="Q682" i="1"/>
  <c r="R682" i="1"/>
  <c r="S682" i="1"/>
  <c r="C683" i="1"/>
  <c r="D683" i="1"/>
  <c r="H683" i="1"/>
  <c r="K683" i="1"/>
  <c r="L683" i="1"/>
  <c r="M683" i="1"/>
  <c r="N683" i="1"/>
  <c r="O683" i="1"/>
  <c r="P683" i="1"/>
  <c r="Q683" i="1"/>
  <c r="R683" i="1"/>
  <c r="S683" i="1"/>
  <c r="C684" i="1"/>
  <c r="D684" i="1"/>
  <c r="H684" i="1"/>
  <c r="K684" i="1"/>
  <c r="L684" i="1"/>
  <c r="M684" i="1"/>
  <c r="N684" i="1"/>
  <c r="O684" i="1"/>
  <c r="P684" i="1"/>
  <c r="Q684" i="1"/>
  <c r="R684" i="1"/>
  <c r="S684" i="1"/>
  <c r="C685" i="1"/>
  <c r="D685" i="1"/>
  <c r="H685" i="1"/>
  <c r="K685" i="1"/>
  <c r="L685" i="1"/>
  <c r="M685" i="1"/>
  <c r="N685" i="1"/>
  <c r="O685" i="1"/>
  <c r="P685" i="1"/>
  <c r="Q685" i="1"/>
  <c r="R685" i="1"/>
  <c r="S685" i="1"/>
  <c r="C686" i="1"/>
  <c r="D686" i="1"/>
  <c r="H686" i="1"/>
  <c r="K686" i="1"/>
  <c r="L686" i="1"/>
  <c r="M686" i="1"/>
  <c r="N686" i="1"/>
  <c r="O686" i="1"/>
  <c r="P686" i="1"/>
  <c r="Q686" i="1"/>
  <c r="R686" i="1"/>
  <c r="S686" i="1"/>
  <c r="C687" i="1"/>
  <c r="D687" i="1"/>
  <c r="H687" i="1"/>
  <c r="K687" i="1"/>
  <c r="L687" i="1"/>
  <c r="M687" i="1"/>
  <c r="N687" i="1"/>
  <c r="O687" i="1"/>
  <c r="P687" i="1"/>
  <c r="Q687" i="1"/>
  <c r="R687" i="1"/>
  <c r="S687" i="1"/>
  <c r="C688" i="1"/>
  <c r="D688" i="1"/>
  <c r="H688" i="1"/>
  <c r="K688" i="1"/>
  <c r="L688" i="1"/>
  <c r="M688" i="1"/>
  <c r="N688" i="1"/>
  <c r="O688" i="1"/>
  <c r="P688" i="1"/>
  <c r="Q688" i="1"/>
  <c r="R688" i="1"/>
  <c r="S688" i="1"/>
  <c r="C689" i="1"/>
  <c r="D689" i="1"/>
  <c r="H689" i="1"/>
  <c r="K689" i="1"/>
  <c r="L689" i="1"/>
  <c r="M689" i="1"/>
  <c r="N689" i="1"/>
  <c r="O689" i="1"/>
  <c r="P689" i="1"/>
  <c r="Q689" i="1"/>
  <c r="R689" i="1"/>
  <c r="S689" i="1"/>
  <c r="C690" i="1"/>
  <c r="D690" i="1"/>
  <c r="H690" i="1"/>
  <c r="K690" i="1"/>
  <c r="L690" i="1"/>
  <c r="M690" i="1"/>
  <c r="N690" i="1"/>
  <c r="O690" i="1"/>
  <c r="P690" i="1"/>
  <c r="Q690" i="1"/>
  <c r="R690" i="1"/>
  <c r="S690" i="1"/>
  <c r="C691" i="1"/>
  <c r="D691" i="1"/>
  <c r="H691" i="1"/>
  <c r="K691" i="1"/>
  <c r="L691" i="1"/>
  <c r="M691" i="1"/>
  <c r="N691" i="1"/>
  <c r="O691" i="1"/>
  <c r="P691" i="1"/>
  <c r="Q691" i="1"/>
  <c r="R691" i="1"/>
  <c r="S691" i="1"/>
  <c r="C692" i="1"/>
  <c r="D692" i="1"/>
  <c r="H692" i="1"/>
  <c r="K692" i="1"/>
  <c r="L692" i="1"/>
  <c r="M692" i="1"/>
  <c r="N692" i="1"/>
  <c r="O692" i="1"/>
  <c r="P692" i="1"/>
  <c r="Q692" i="1"/>
  <c r="R692" i="1"/>
  <c r="S692" i="1"/>
  <c r="C693" i="1"/>
  <c r="D693" i="1"/>
  <c r="H693" i="1"/>
  <c r="K693" i="1"/>
  <c r="L693" i="1"/>
  <c r="M693" i="1"/>
  <c r="N693" i="1"/>
  <c r="O693" i="1"/>
  <c r="P693" i="1"/>
  <c r="Q693" i="1"/>
  <c r="R693" i="1"/>
  <c r="S693" i="1"/>
  <c r="C694" i="1"/>
  <c r="D694" i="1"/>
  <c r="H694" i="1"/>
  <c r="K694" i="1"/>
  <c r="L694" i="1"/>
  <c r="M694" i="1"/>
  <c r="N694" i="1"/>
  <c r="O694" i="1"/>
  <c r="P694" i="1"/>
  <c r="Q694" i="1"/>
  <c r="R694" i="1"/>
  <c r="S694" i="1"/>
  <c r="C695" i="1"/>
  <c r="D695" i="1"/>
  <c r="H695" i="1"/>
  <c r="K695" i="1"/>
  <c r="L695" i="1"/>
  <c r="M695" i="1"/>
  <c r="N695" i="1"/>
  <c r="O695" i="1"/>
  <c r="P695" i="1"/>
  <c r="Q695" i="1"/>
  <c r="R695" i="1"/>
  <c r="S695" i="1"/>
  <c r="C696" i="1"/>
  <c r="D696" i="1"/>
  <c r="H696" i="1"/>
  <c r="K696" i="1"/>
  <c r="L696" i="1"/>
  <c r="M696" i="1"/>
  <c r="N696" i="1"/>
  <c r="O696" i="1"/>
  <c r="P696" i="1"/>
  <c r="Q696" i="1"/>
  <c r="R696" i="1"/>
  <c r="S696" i="1"/>
  <c r="C697" i="1"/>
  <c r="D697" i="1"/>
  <c r="H697" i="1"/>
  <c r="K697" i="1"/>
  <c r="L697" i="1"/>
  <c r="M697" i="1"/>
  <c r="N697" i="1"/>
  <c r="O697" i="1"/>
  <c r="P697" i="1"/>
  <c r="Q697" i="1"/>
  <c r="R697" i="1"/>
  <c r="S697" i="1"/>
  <c r="C698" i="1"/>
  <c r="D698" i="1"/>
  <c r="H698" i="1"/>
  <c r="K698" i="1"/>
  <c r="L698" i="1"/>
  <c r="M698" i="1"/>
  <c r="N698" i="1"/>
  <c r="O698" i="1"/>
  <c r="P698" i="1"/>
  <c r="Q698" i="1"/>
  <c r="R698" i="1"/>
  <c r="S698" i="1"/>
  <c r="C699" i="1"/>
  <c r="D699" i="1"/>
  <c r="H699" i="1"/>
  <c r="K699" i="1"/>
  <c r="L699" i="1"/>
  <c r="M699" i="1"/>
  <c r="N699" i="1"/>
  <c r="O699" i="1"/>
  <c r="P699" i="1"/>
  <c r="Q699" i="1"/>
  <c r="R699" i="1"/>
  <c r="S699" i="1"/>
  <c r="C700" i="1"/>
  <c r="D700" i="1"/>
  <c r="H700" i="1"/>
  <c r="K700" i="1"/>
  <c r="L700" i="1"/>
  <c r="M700" i="1"/>
  <c r="N700" i="1"/>
  <c r="O700" i="1"/>
  <c r="P700" i="1"/>
  <c r="Q700" i="1"/>
  <c r="R700" i="1"/>
  <c r="S700" i="1"/>
  <c r="C701" i="1"/>
  <c r="D701" i="1"/>
  <c r="H701" i="1"/>
  <c r="K701" i="1"/>
  <c r="L701" i="1"/>
  <c r="M701" i="1"/>
  <c r="N701" i="1"/>
  <c r="O701" i="1"/>
  <c r="P701" i="1"/>
  <c r="Q701" i="1"/>
  <c r="R701" i="1"/>
  <c r="S701" i="1"/>
  <c r="C702" i="1"/>
  <c r="D702" i="1"/>
  <c r="H702" i="1"/>
  <c r="K702" i="1"/>
  <c r="L702" i="1"/>
  <c r="M702" i="1"/>
  <c r="N702" i="1"/>
  <c r="O702" i="1"/>
  <c r="P702" i="1"/>
  <c r="Q702" i="1"/>
  <c r="R702" i="1"/>
  <c r="S702" i="1"/>
  <c r="C703" i="1"/>
  <c r="D703" i="1"/>
  <c r="H703" i="1"/>
  <c r="K703" i="1"/>
  <c r="L703" i="1"/>
  <c r="M703" i="1"/>
  <c r="N703" i="1"/>
  <c r="O703" i="1"/>
  <c r="P703" i="1"/>
  <c r="Q703" i="1"/>
  <c r="R703" i="1"/>
  <c r="S703" i="1"/>
  <c r="C704" i="1"/>
  <c r="D704" i="1"/>
  <c r="H704" i="1"/>
  <c r="K704" i="1"/>
  <c r="L704" i="1"/>
  <c r="M704" i="1"/>
  <c r="N704" i="1"/>
  <c r="O704" i="1"/>
  <c r="P704" i="1"/>
  <c r="Q704" i="1"/>
  <c r="R704" i="1"/>
  <c r="S704" i="1"/>
  <c r="C705" i="1"/>
  <c r="D705" i="1"/>
  <c r="H705" i="1"/>
  <c r="K705" i="1"/>
  <c r="L705" i="1"/>
  <c r="M705" i="1"/>
  <c r="N705" i="1"/>
  <c r="O705" i="1"/>
  <c r="P705" i="1"/>
  <c r="Q705" i="1"/>
  <c r="R705" i="1"/>
  <c r="S705" i="1"/>
  <c r="C706" i="1"/>
  <c r="D706" i="1"/>
  <c r="H706" i="1"/>
  <c r="K706" i="1"/>
  <c r="L706" i="1"/>
  <c r="M706" i="1"/>
  <c r="N706" i="1"/>
  <c r="O706" i="1"/>
  <c r="P706" i="1"/>
  <c r="Q706" i="1"/>
  <c r="R706" i="1"/>
  <c r="S706" i="1"/>
  <c r="C707" i="1"/>
  <c r="D707" i="1"/>
  <c r="H707" i="1"/>
  <c r="K707" i="1"/>
  <c r="L707" i="1"/>
  <c r="M707" i="1"/>
  <c r="N707" i="1"/>
  <c r="O707" i="1"/>
  <c r="P707" i="1"/>
  <c r="Q707" i="1"/>
  <c r="R707" i="1"/>
  <c r="S707" i="1"/>
  <c r="C708" i="1"/>
  <c r="D708" i="1"/>
  <c r="H708" i="1"/>
  <c r="K708" i="1"/>
  <c r="L708" i="1"/>
  <c r="M708" i="1"/>
  <c r="N708" i="1"/>
  <c r="O708" i="1"/>
  <c r="P708" i="1"/>
  <c r="Q708" i="1"/>
  <c r="R708" i="1"/>
  <c r="S708" i="1"/>
  <c r="C709" i="1"/>
  <c r="D709" i="1"/>
  <c r="H709" i="1"/>
  <c r="K709" i="1"/>
  <c r="L709" i="1"/>
  <c r="M709" i="1"/>
  <c r="N709" i="1"/>
  <c r="O709" i="1"/>
  <c r="P709" i="1"/>
  <c r="Q709" i="1"/>
  <c r="R709" i="1"/>
  <c r="S709" i="1"/>
  <c r="C710" i="1"/>
  <c r="D710" i="1"/>
  <c r="H710" i="1"/>
  <c r="K710" i="1"/>
  <c r="L710" i="1"/>
  <c r="M710" i="1"/>
  <c r="N710" i="1"/>
  <c r="O710" i="1"/>
  <c r="P710" i="1"/>
  <c r="Q710" i="1"/>
  <c r="R710" i="1"/>
  <c r="S710" i="1"/>
  <c r="C711" i="1"/>
  <c r="D711" i="1"/>
  <c r="H711" i="1"/>
  <c r="K711" i="1"/>
  <c r="L711" i="1"/>
  <c r="M711" i="1"/>
  <c r="N711" i="1"/>
  <c r="O711" i="1"/>
  <c r="P711" i="1"/>
  <c r="Q711" i="1"/>
  <c r="R711" i="1"/>
  <c r="S711" i="1"/>
  <c r="C712" i="1"/>
  <c r="D712" i="1"/>
  <c r="H712" i="1"/>
  <c r="K712" i="1"/>
  <c r="L712" i="1"/>
  <c r="M712" i="1"/>
  <c r="N712" i="1"/>
  <c r="O712" i="1"/>
  <c r="P712" i="1"/>
  <c r="Q712" i="1"/>
  <c r="R712" i="1"/>
  <c r="S712" i="1"/>
  <c r="C713" i="1"/>
  <c r="D713" i="1"/>
  <c r="H713" i="1"/>
  <c r="K713" i="1"/>
  <c r="L713" i="1"/>
  <c r="M713" i="1"/>
  <c r="N713" i="1"/>
  <c r="O713" i="1"/>
  <c r="P713" i="1"/>
  <c r="Q713" i="1"/>
  <c r="R713" i="1"/>
  <c r="S713" i="1"/>
  <c r="C714" i="1"/>
  <c r="D714" i="1"/>
  <c r="H714" i="1"/>
  <c r="K714" i="1"/>
  <c r="L714" i="1"/>
  <c r="M714" i="1"/>
  <c r="N714" i="1"/>
  <c r="O714" i="1"/>
  <c r="P714" i="1"/>
  <c r="Q714" i="1"/>
  <c r="R714" i="1"/>
  <c r="S714" i="1"/>
  <c r="C715" i="1"/>
  <c r="D715" i="1"/>
  <c r="H715" i="1"/>
  <c r="K715" i="1"/>
  <c r="L715" i="1"/>
  <c r="M715" i="1"/>
  <c r="N715" i="1"/>
  <c r="O715" i="1"/>
  <c r="P715" i="1"/>
  <c r="Q715" i="1"/>
  <c r="R715" i="1"/>
  <c r="S715" i="1"/>
  <c r="C716" i="1"/>
  <c r="D716" i="1"/>
  <c r="H716" i="1"/>
  <c r="K716" i="1"/>
  <c r="L716" i="1"/>
  <c r="M716" i="1"/>
  <c r="N716" i="1"/>
  <c r="O716" i="1"/>
  <c r="P716" i="1"/>
  <c r="Q716" i="1"/>
  <c r="R716" i="1"/>
  <c r="S716" i="1"/>
  <c r="C717" i="1"/>
  <c r="D717" i="1"/>
  <c r="H717" i="1"/>
  <c r="K717" i="1"/>
  <c r="L717" i="1"/>
  <c r="M717" i="1"/>
  <c r="N717" i="1"/>
  <c r="O717" i="1"/>
  <c r="P717" i="1"/>
  <c r="Q717" i="1"/>
  <c r="R717" i="1"/>
  <c r="S717" i="1"/>
  <c r="C718" i="1"/>
  <c r="D718" i="1"/>
  <c r="H718" i="1"/>
  <c r="K718" i="1"/>
  <c r="L718" i="1"/>
  <c r="M718" i="1"/>
  <c r="N718" i="1"/>
  <c r="O718" i="1"/>
  <c r="P718" i="1"/>
  <c r="Q718" i="1"/>
  <c r="R718" i="1"/>
  <c r="S718" i="1"/>
  <c r="C719" i="1"/>
  <c r="D719" i="1"/>
  <c r="H719" i="1"/>
  <c r="K719" i="1"/>
  <c r="L719" i="1"/>
  <c r="M719" i="1"/>
  <c r="N719" i="1"/>
  <c r="O719" i="1"/>
  <c r="P719" i="1"/>
  <c r="Q719" i="1"/>
  <c r="R719" i="1"/>
  <c r="S719" i="1"/>
  <c r="C720" i="1"/>
  <c r="D720" i="1"/>
  <c r="H720" i="1"/>
  <c r="K720" i="1"/>
  <c r="L720" i="1"/>
  <c r="M720" i="1"/>
  <c r="N720" i="1"/>
  <c r="O720" i="1"/>
  <c r="P720" i="1"/>
  <c r="Q720" i="1"/>
  <c r="R720" i="1"/>
  <c r="S720" i="1"/>
  <c r="C721" i="1"/>
  <c r="D721" i="1"/>
  <c r="H721" i="1"/>
  <c r="K721" i="1"/>
  <c r="L721" i="1"/>
  <c r="M721" i="1"/>
  <c r="N721" i="1"/>
  <c r="O721" i="1"/>
  <c r="P721" i="1"/>
  <c r="Q721" i="1"/>
  <c r="R721" i="1"/>
  <c r="S721" i="1"/>
  <c r="C722" i="1"/>
  <c r="D722" i="1"/>
  <c r="H722" i="1"/>
  <c r="K722" i="1"/>
  <c r="L722" i="1"/>
  <c r="M722" i="1"/>
  <c r="N722" i="1"/>
  <c r="O722" i="1"/>
  <c r="P722" i="1"/>
  <c r="Q722" i="1"/>
  <c r="R722" i="1"/>
  <c r="S722" i="1"/>
  <c r="C723" i="1"/>
  <c r="D723" i="1"/>
  <c r="H723" i="1"/>
  <c r="K723" i="1"/>
  <c r="L723" i="1"/>
  <c r="M723" i="1"/>
  <c r="N723" i="1"/>
  <c r="O723" i="1"/>
  <c r="P723" i="1"/>
  <c r="Q723" i="1"/>
  <c r="R723" i="1"/>
  <c r="S723" i="1"/>
  <c r="C724" i="1"/>
  <c r="D724" i="1"/>
  <c r="H724" i="1"/>
  <c r="K724" i="1"/>
  <c r="L724" i="1"/>
  <c r="M724" i="1"/>
  <c r="N724" i="1"/>
  <c r="O724" i="1"/>
  <c r="P724" i="1"/>
  <c r="Q724" i="1"/>
  <c r="R724" i="1"/>
  <c r="S724" i="1"/>
  <c r="C725" i="1"/>
  <c r="D725" i="1"/>
  <c r="H725" i="1"/>
  <c r="K725" i="1"/>
  <c r="L725" i="1"/>
  <c r="M725" i="1"/>
  <c r="N725" i="1"/>
  <c r="O725" i="1"/>
  <c r="P725" i="1"/>
  <c r="Q725" i="1"/>
  <c r="R725" i="1"/>
  <c r="S725" i="1"/>
  <c r="C726" i="1"/>
  <c r="D726" i="1"/>
  <c r="H726" i="1"/>
  <c r="K726" i="1"/>
  <c r="L726" i="1"/>
  <c r="M726" i="1"/>
  <c r="N726" i="1"/>
  <c r="O726" i="1"/>
  <c r="P726" i="1"/>
  <c r="Q726" i="1"/>
  <c r="R726" i="1"/>
  <c r="S726" i="1"/>
  <c r="C727" i="1"/>
  <c r="D727" i="1"/>
  <c r="H727" i="1"/>
  <c r="K727" i="1"/>
  <c r="L727" i="1"/>
  <c r="M727" i="1"/>
  <c r="N727" i="1"/>
  <c r="O727" i="1"/>
  <c r="P727" i="1"/>
  <c r="Q727" i="1"/>
  <c r="R727" i="1"/>
  <c r="S727" i="1"/>
  <c r="C728" i="1"/>
  <c r="D728" i="1"/>
  <c r="H728" i="1"/>
  <c r="K728" i="1"/>
  <c r="L728" i="1"/>
  <c r="M728" i="1"/>
  <c r="N728" i="1"/>
  <c r="O728" i="1"/>
  <c r="P728" i="1"/>
  <c r="Q728" i="1"/>
  <c r="R728" i="1"/>
  <c r="S728" i="1"/>
  <c r="C729" i="1"/>
  <c r="D729" i="1"/>
  <c r="H729" i="1"/>
  <c r="K729" i="1"/>
  <c r="L729" i="1"/>
  <c r="M729" i="1"/>
  <c r="N729" i="1"/>
  <c r="O729" i="1"/>
  <c r="P729" i="1"/>
  <c r="Q729" i="1"/>
  <c r="R729" i="1"/>
  <c r="S729" i="1"/>
  <c r="C730" i="1"/>
  <c r="D730" i="1"/>
  <c r="H730" i="1"/>
  <c r="K730" i="1"/>
  <c r="L730" i="1"/>
  <c r="M730" i="1"/>
  <c r="N730" i="1"/>
  <c r="O730" i="1"/>
  <c r="P730" i="1"/>
  <c r="Q730" i="1"/>
  <c r="R730" i="1"/>
  <c r="S730" i="1"/>
  <c r="C731" i="1"/>
  <c r="D731" i="1"/>
  <c r="H731" i="1"/>
  <c r="K731" i="1"/>
  <c r="L731" i="1"/>
  <c r="M731" i="1"/>
  <c r="N731" i="1"/>
  <c r="O731" i="1"/>
  <c r="P731" i="1"/>
  <c r="Q731" i="1"/>
  <c r="R731" i="1"/>
  <c r="S731" i="1"/>
  <c r="C732" i="1"/>
  <c r="D732" i="1"/>
  <c r="H732" i="1"/>
  <c r="K732" i="1"/>
  <c r="L732" i="1"/>
  <c r="M732" i="1"/>
  <c r="N732" i="1"/>
  <c r="O732" i="1"/>
  <c r="P732" i="1"/>
  <c r="Q732" i="1"/>
  <c r="R732" i="1"/>
  <c r="S732" i="1"/>
  <c r="C733" i="1"/>
  <c r="D733" i="1"/>
  <c r="H733" i="1"/>
  <c r="K733" i="1"/>
  <c r="L733" i="1"/>
  <c r="M733" i="1"/>
  <c r="N733" i="1"/>
  <c r="O733" i="1"/>
  <c r="P733" i="1"/>
  <c r="Q733" i="1"/>
  <c r="R733" i="1"/>
  <c r="S733" i="1"/>
  <c r="C734" i="1"/>
  <c r="D734" i="1"/>
  <c r="H734" i="1"/>
  <c r="K734" i="1"/>
  <c r="L734" i="1"/>
  <c r="M734" i="1"/>
  <c r="N734" i="1"/>
  <c r="O734" i="1"/>
  <c r="P734" i="1"/>
  <c r="Q734" i="1"/>
  <c r="R734" i="1"/>
  <c r="S734" i="1"/>
  <c r="C735" i="1"/>
  <c r="D735" i="1"/>
  <c r="H735" i="1"/>
  <c r="K735" i="1"/>
  <c r="L735" i="1"/>
  <c r="M735" i="1"/>
  <c r="N735" i="1"/>
  <c r="O735" i="1"/>
  <c r="P735" i="1"/>
  <c r="Q735" i="1"/>
  <c r="R735" i="1"/>
  <c r="S735" i="1"/>
  <c r="C736" i="1"/>
  <c r="D736" i="1"/>
  <c r="H736" i="1"/>
  <c r="K736" i="1"/>
  <c r="L736" i="1"/>
  <c r="M736" i="1"/>
  <c r="N736" i="1"/>
  <c r="O736" i="1"/>
  <c r="P736" i="1"/>
  <c r="Q736" i="1"/>
  <c r="R736" i="1"/>
  <c r="S736" i="1"/>
  <c r="C737" i="1"/>
  <c r="D737" i="1"/>
  <c r="H737" i="1"/>
  <c r="K737" i="1"/>
  <c r="L737" i="1"/>
  <c r="M737" i="1"/>
  <c r="N737" i="1"/>
  <c r="O737" i="1"/>
  <c r="P737" i="1"/>
  <c r="Q737" i="1"/>
  <c r="R737" i="1"/>
  <c r="S737" i="1"/>
  <c r="C738" i="1"/>
  <c r="D738" i="1"/>
  <c r="H738" i="1"/>
  <c r="K738" i="1"/>
  <c r="L738" i="1"/>
  <c r="M738" i="1"/>
  <c r="N738" i="1"/>
  <c r="O738" i="1"/>
  <c r="P738" i="1"/>
  <c r="Q738" i="1"/>
  <c r="R738" i="1"/>
  <c r="S738" i="1"/>
  <c r="C739" i="1"/>
  <c r="D739" i="1"/>
  <c r="H739" i="1"/>
  <c r="K739" i="1"/>
  <c r="L739" i="1"/>
  <c r="M739" i="1"/>
  <c r="N739" i="1"/>
  <c r="O739" i="1"/>
  <c r="P739" i="1"/>
  <c r="Q739" i="1"/>
  <c r="R739" i="1"/>
  <c r="S739" i="1"/>
  <c r="C740" i="1"/>
  <c r="D740" i="1"/>
  <c r="H740" i="1"/>
  <c r="K740" i="1"/>
  <c r="L740" i="1"/>
  <c r="M740" i="1"/>
  <c r="N740" i="1"/>
  <c r="O740" i="1"/>
  <c r="P740" i="1"/>
  <c r="Q740" i="1"/>
  <c r="R740" i="1"/>
  <c r="S740" i="1"/>
  <c r="C741" i="1"/>
  <c r="D741" i="1"/>
  <c r="H741" i="1"/>
  <c r="K741" i="1"/>
  <c r="L741" i="1"/>
  <c r="M741" i="1"/>
  <c r="N741" i="1"/>
  <c r="O741" i="1"/>
  <c r="P741" i="1"/>
  <c r="Q741" i="1"/>
  <c r="R741" i="1"/>
  <c r="S741" i="1"/>
  <c r="C742" i="1"/>
  <c r="D742" i="1"/>
  <c r="H742" i="1"/>
  <c r="K742" i="1"/>
  <c r="L742" i="1"/>
  <c r="M742" i="1"/>
  <c r="N742" i="1"/>
  <c r="O742" i="1"/>
  <c r="P742" i="1"/>
  <c r="Q742" i="1"/>
  <c r="R742" i="1"/>
  <c r="S742" i="1"/>
  <c r="C743" i="1"/>
  <c r="D743" i="1"/>
  <c r="H743" i="1"/>
  <c r="K743" i="1"/>
  <c r="L743" i="1"/>
  <c r="M743" i="1"/>
  <c r="N743" i="1"/>
  <c r="O743" i="1"/>
  <c r="P743" i="1"/>
  <c r="Q743" i="1"/>
  <c r="R743" i="1"/>
  <c r="S743" i="1"/>
  <c r="C744" i="1"/>
  <c r="D744" i="1"/>
  <c r="H744" i="1"/>
  <c r="K744" i="1"/>
  <c r="L744" i="1"/>
  <c r="M744" i="1"/>
  <c r="N744" i="1"/>
  <c r="O744" i="1"/>
  <c r="P744" i="1"/>
  <c r="Q744" i="1"/>
  <c r="R744" i="1"/>
  <c r="S744" i="1"/>
  <c r="C745" i="1"/>
  <c r="D745" i="1"/>
  <c r="H745" i="1"/>
  <c r="K745" i="1"/>
  <c r="L745" i="1"/>
  <c r="M745" i="1"/>
  <c r="N745" i="1"/>
  <c r="O745" i="1"/>
  <c r="P745" i="1"/>
  <c r="Q745" i="1"/>
  <c r="R745" i="1"/>
  <c r="S745" i="1"/>
  <c r="C746" i="1"/>
  <c r="D746" i="1"/>
  <c r="H746" i="1"/>
  <c r="K746" i="1"/>
  <c r="L746" i="1"/>
  <c r="M746" i="1"/>
  <c r="N746" i="1"/>
  <c r="O746" i="1"/>
  <c r="P746" i="1"/>
  <c r="Q746" i="1"/>
  <c r="R746" i="1"/>
  <c r="S746" i="1"/>
  <c r="C747" i="1"/>
  <c r="D747" i="1"/>
  <c r="H747" i="1"/>
  <c r="K747" i="1"/>
  <c r="L747" i="1"/>
  <c r="M747" i="1"/>
  <c r="N747" i="1"/>
  <c r="O747" i="1"/>
  <c r="P747" i="1"/>
  <c r="Q747" i="1"/>
  <c r="R747" i="1"/>
  <c r="S747" i="1"/>
  <c r="C748" i="1"/>
  <c r="D748" i="1"/>
  <c r="H748" i="1"/>
  <c r="K748" i="1"/>
  <c r="L748" i="1"/>
  <c r="M748" i="1"/>
  <c r="N748" i="1"/>
  <c r="O748" i="1"/>
  <c r="P748" i="1"/>
  <c r="Q748" i="1"/>
  <c r="R748" i="1"/>
  <c r="S748" i="1"/>
  <c r="C749" i="1"/>
  <c r="D749" i="1"/>
  <c r="H749" i="1"/>
  <c r="K749" i="1"/>
  <c r="L749" i="1"/>
  <c r="M749" i="1"/>
  <c r="N749" i="1"/>
  <c r="O749" i="1"/>
  <c r="P749" i="1"/>
  <c r="Q749" i="1"/>
  <c r="R749" i="1"/>
  <c r="S749" i="1"/>
  <c r="C750" i="1"/>
  <c r="D750" i="1"/>
  <c r="H750" i="1"/>
  <c r="K750" i="1"/>
  <c r="L750" i="1"/>
  <c r="M750" i="1"/>
  <c r="N750" i="1"/>
  <c r="O750" i="1"/>
  <c r="P750" i="1"/>
  <c r="Q750" i="1"/>
  <c r="R750" i="1"/>
  <c r="S750" i="1"/>
  <c r="C751" i="1"/>
  <c r="D751" i="1"/>
  <c r="H751" i="1"/>
  <c r="K751" i="1"/>
  <c r="L751" i="1"/>
  <c r="M751" i="1"/>
  <c r="N751" i="1"/>
  <c r="O751" i="1"/>
  <c r="P751" i="1"/>
  <c r="Q751" i="1"/>
  <c r="R751" i="1"/>
  <c r="S751" i="1"/>
  <c r="C752" i="1"/>
  <c r="D752" i="1"/>
  <c r="H752" i="1"/>
  <c r="K752" i="1"/>
  <c r="L752" i="1"/>
  <c r="M752" i="1"/>
  <c r="N752" i="1"/>
  <c r="O752" i="1"/>
  <c r="P752" i="1"/>
  <c r="Q752" i="1"/>
  <c r="R752" i="1"/>
  <c r="S752" i="1"/>
  <c r="C753" i="1"/>
  <c r="D753" i="1"/>
  <c r="H753" i="1"/>
  <c r="K753" i="1"/>
  <c r="L753" i="1"/>
  <c r="M753" i="1"/>
  <c r="N753" i="1"/>
  <c r="O753" i="1"/>
  <c r="P753" i="1"/>
  <c r="Q753" i="1"/>
  <c r="R753" i="1"/>
  <c r="S753" i="1"/>
  <c r="C754" i="1"/>
  <c r="D754" i="1"/>
  <c r="H754" i="1"/>
  <c r="K754" i="1"/>
  <c r="L754" i="1"/>
  <c r="M754" i="1"/>
  <c r="N754" i="1"/>
  <c r="O754" i="1"/>
  <c r="P754" i="1"/>
  <c r="Q754" i="1"/>
  <c r="R754" i="1"/>
  <c r="S754" i="1"/>
  <c r="C755" i="1"/>
  <c r="D755" i="1"/>
  <c r="H755" i="1"/>
  <c r="K755" i="1"/>
  <c r="L755" i="1"/>
  <c r="M755" i="1"/>
  <c r="N755" i="1"/>
  <c r="O755" i="1"/>
  <c r="P755" i="1"/>
  <c r="Q755" i="1"/>
  <c r="R755" i="1"/>
  <c r="S755" i="1"/>
  <c r="C756" i="1"/>
  <c r="D756" i="1"/>
  <c r="H756" i="1"/>
  <c r="K756" i="1"/>
  <c r="L756" i="1"/>
  <c r="M756" i="1"/>
  <c r="N756" i="1"/>
  <c r="O756" i="1"/>
  <c r="P756" i="1"/>
  <c r="Q756" i="1"/>
  <c r="R756" i="1"/>
  <c r="S756" i="1"/>
  <c r="C757" i="1"/>
  <c r="D757" i="1"/>
  <c r="H757" i="1"/>
  <c r="K757" i="1"/>
  <c r="L757" i="1"/>
  <c r="M757" i="1"/>
  <c r="N757" i="1"/>
  <c r="O757" i="1"/>
  <c r="P757" i="1"/>
  <c r="Q757" i="1"/>
  <c r="R757" i="1"/>
  <c r="S757" i="1"/>
  <c r="C758" i="1"/>
  <c r="D758" i="1"/>
  <c r="H758" i="1"/>
  <c r="K758" i="1"/>
  <c r="L758" i="1"/>
  <c r="M758" i="1"/>
  <c r="N758" i="1"/>
  <c r="O758" i="1"/>
  <c r="P758" i="1"/>
  <c r="Q758" i="1"/>
  <c r="R758" i="1"/>
  <c r="S758" i="1"/>
  <c r="C759" i="1"/>
  <c r="D759" i="1"/>
  <c r="H759" i="1"/>
  <c r="K759" i="1"/>
  <c r="L759" i="1"/>
  <c r="M759" i="1"/>
  <c r="N759" i="1"/>
  <c r="O759" i="1"/>
  <c r="P759" i="1"/>
  <c r="Q759" i="1"/>
  <c r="R759" i="1"/>
  <c r="S759" i="1"/>
  <c r="C760" i="1"/>
  <c r="D760" i="1"/>
  <c r="H760" i="1"/>
  <c r="K760" i="1"/>
  <c r="L760" i="1"/>
  <c r="M760" i="1"/>
  <c r="N760" i="1"/>
  <c r="O760" i="1"/>
  <c r="P760" i="1"/>
  <c r="Q760" i="1"/>
  <c r="R760" i="1"/>
  <c r="S760" i="1"/>
  <c r="C761" i="1"/>
  <c r="D761" i="1"/>
  <c r="H761" i="1"/>
  <c r="K761" i="1"/>
  <c r="L761" i="1"/>
  <c r="M761" i="1"/>
  <c r="N761" i="1"/>
  <c r="O761" i="1"/>
  <c r="P761" i="1"/>
  <c r="Q761" i="1"/>
  <c r="R761" i="1"/>
  <c r="S761" i="1"/>
  <c r="C762" i="1"/>
  <c r="D762" i="1"/>
  <c r="H762" i="1"/>
  <c r="K762" i="1"/>
  <c r="L762" i="1"/>
  <c r="M762" i="1"/>
  <c r="N762" i="1"/>
  <c r="O762" i="1"/>
  <c r="P762" i="1"/>
  <c r="Q762" i="1"/>
  <c r="R762" i="1"/>
  <c r="S762" i="1"/>
  <c r="C763" i="1"/>
  <c r="D763" i="1"/>
  <c r="H763" i="1"/>
  <c r="K763" i="1"/>
  <c r="L763" i="1"/>
  <c r="M763" i="1"/>
  <c r="N763" i="1"/>
  <c r="O763" i="1"/>
  <c r="P763" i="1"/>
  <c r="Q763" i="1"/>
  <c r="R763" i="1"/>
  <c r="S763" i="1"/>
  <c r="C764" i="1"/>
  <c r="D764" i="1"/>
  <c r="H764" i="1"/>
  <c r="K764" i="1"/>
  <c r="L764" i="1"/>
  <c r="M764" i="1"/>
  <c r="N764" i="1"/>
  <c r="O764" i="1"/>
  <c r="P764" i="1"/>
  <c r="Q764" i="1"/>
  <c r="R764" i="1"/>
  <c r="S764" i="1"/>
  <c r="C765" i="1"/>
  <c r="D765" i="1"/>
  <c r="H765" i="1"/>
  <c r="K765" i="1"/>
  <c r="L765" i="1"/>
  <c r="M765" i="1"/>
  <c r="N765" i="1"/>
  <c r="O765" i="1"/>
  <c r="P765" i="1"/>
  <c r="Q765" i="1"/>
  <c r="R765" i="1"/>
  <c r="S765" i="1"/>
  <c r="C766" i="1"/>
  <c r="D766" i="1"/>
  <c r="H766" i="1"/>
  <c r="K766" i="1"/>
  <c r="L766" i="1"/>
  <c r="M766" i="1"/>
  <c r="N766" i="1"/>
  <c r="O766" i="1"/>
  <c r="P766" i="1"/>
  <c r="Q766" i="1"/>
  <c r="R766" i="1"/>
  <c r="S766" i="1"/>
  <c r="C767" i="1"/>
  <c r="D767" i="1"/>
  <c r="H767" i="1"/>
  <c r="K767" i="1"/>
  <c r="L767" i="1"/>
  <c r="M767" i="1"/>
  <c r="N767" i="1"/>
  <c r="O767" i="1"/>
  <c r="P767" i="1"/>
  <c r="Q767" i="1"/>
  <c r="R767" i="1"/>
  <c r="S767" i="1"/>
  <c r="C768" i="1"/>
  <c r="D768" i="1"/>
  <c r="H768" i="1"/>
  <c r="K768" i="1"/>
  <c r="L768" i="1"/>
  <c r="M768" i="1"/>
  <c r="N768" i="1"/>
  <c r="O768" i="1"/>
  <c r="P768" i="1"/>
  <c r="Q768" i="1"/>
  <c r="R768" i="1"/>
  <c r="S768" i="1"/>
  <c r="C769" i="1"/>
  <c r="D769" i="1"/>
  <c r="H769" i="1"/>
  <c r="K769" i="1"/>
  <c r="L769" i="1"/>
  <c r="M769" i="1"/>
  <c r="N769" i="1"/>
  <c r="O769" i="1"/>
  <c r="P769" i="1"/>
  <c r="Q769" i="1"/>
  <c r="R769" i="1"/>
  <c r="S769" i="1"/>
  <c r="C770" i="1"/>
  <c r="D770" i="1"/>
  <c r="H770" i="1"/>
  <c r="K770" i="1"/>
  <c r="L770" i="1"/>
  <c r="M770" i="1"/>
  <c r="N770" i="1"/>
  <c r="O770" i="1"/>
  <c r="P770" i="1"/>
  <c r="Q770" i="1"/>
  <c r="R770" i="1"/>
  <c r="S770" i="1"/>
  <c r="C771" i="1"/>
  <c r="D771" i="1"/>
  <c r="H771" i="1"/>
  <c r="K771" i="1"/>
  <c r="L771" i="1"/>
  <c r="M771" i="1"/>
  <c r="N771" i="1"/>
  <c r="O771" i="1"/>
  <c r="P771" i="1"/>
  <c r="Q771" i="1"/>
  <c r="R771" i="1"/>
  <c r="S771" i="1"/>
  <c r="C772" i="1"/>
  <c r="D772" i="1"/>
  <c r="H772" i="1"/>
  <c r="K772" i="1"/>
  <c r="L772" i="1"/>
  <c r="M772" i="1"/>
  <c r="N772" i="1"/>
  <c r="O772" i="1"/>
  <c r="P772" i="1"/>
  <c r="Q772" i="1"/>
  <c r="R772" i="1"/>
  <c r="S772" i="1"/>
  <c r="C773" i="1"/>
  <c r="D773" i="1"/>
  <c r="H773" i="1"/>
  <c r="K773" i="1"/>
  <c r="L773" i="1"/>
  <c r="M773" i="1"/>
  <c r="N773" i="1"/>
  <c r="O773" i="1"/>
  <c r="P773" i="1"/>
  <c r="Q773" i="1"/>
  <c r="R773" i="1"/>
  <c r="S773" i="1"/>
  <c r="C774" i="1"/>
  <c r="D774" i="1"/>
  <c r="H774" i="1"/>
  <c r="K774" i="1"/>
  <c r="L774" i="1"/>
  <c r="M774" i="1"/>
  <c r="N774" i="1"/>
  <c r="O774" i="1"/>
  <c r="P774" i="1"/>
  <c r="Q774" i="1"/>
  <c r="R774" i="1"/>
  <c r="S774" i="1"/>
  <c r="C775" i="1"/>
  <c r="D775" i="1"/>
  <c r="H775" i="1"/>
  <c r="K775" i="1"/>
  <c r="L775" i="1"/>
  <c r="M775" i="1"/>
  <c r="N775" i="1"/>
  <c r="O775" i="1"/>
  <c r="P775" i="1"/>
  <c r="Q775" i="1"/>
  <c r="R775" i="1"/>
  <c r="S775" i="1"/>
  <c r="C776" i="1"/>
  <c r="D776" i="1"/>
  <c r="H776" i="1"/>
  <c r="K776" i="1"/>
  <c r="L776" i="1"/>
  <c r="M776" i="1"/>
  <c r="N776" i="1"/>
  <c r="O776" i="1"/>
  <c r="P776" i="1"/>
  <c r="Q776" i="1"/>
  <c r="R776" i="1"/>
  <c r="S776" i="1"/>
  <c r="C777" i="1"/>
  <c r="D777" i="1"/>
  <c r="H777" i="1"/>
  <c r="K777" i="1"/>
  <c r="L777" i="1"/>
  <c r="M777" i="1"/>
  <c r="N777" i="1"/>
  <c r="O777" i="1"/>
  <c r="P777" i="1"/>
  <c r="Q777" i="1"/>
  <c r="R777" i="1"/>
  <c r="S777" i="1"/>
  <c r="C778" i="1"/>
  <c r="D778" i="1"/>
  <c r="H778" i="1"/>
  <c r="K778" i="1"/>
  <c r="L778" i="1"/>
  <c r="M778" i="1"/>
  <c r="N778" i="1"/>
  <c r="O778" i="1"/>
  <c r="P778" i="1"/>
  <c r="Q778" i="1"/>
  <c r="R778" i="1"/>
  <c r="S778" i="1"/>
  <c r="C779" i="1"/>
  <c r="D779" i="1"/>
  <c r="H779" i="1"/>
  <c r="K779" i="1"/>
  <c r="L779" i="1"/>
  <c r="M779" i="1"/>
  <c r="N779" i="1"/>
  <c r="O779" i="1"/>
  <c r="P779" i="1"/>
  <c r="Q779" i="1"/>
  <c r="R779" i="1"/>
  <c r="S779" i="1"/>
  <c r="C780" i="1"/>
  <c r="D780" i="1"/>
  <c r="H780" i="1"/>
  <c r="K780" i="1"/>
  <c r="L780" i="1"/>
  <c r="M780" i="1"/>
  <c r="N780" i="1"/>
  <c r="O780" i="1"/>
  <c r="P780" i="1"/>
  <c r="Q780" i="1"/>
  <c r="R780" i="1"/>
  <c r="S780" i="1"/>
  <c r="C781" i="1"/>
  <c r="D781" i="1"/>
  <c r="H781" i="1"/>
  <c r="K781" i="1"/>
  <c r="L781" i="1"/>
  <c r="M781" i="1"/>
  <c r="N781" i="1"/>
  <c r="O781" i="1"/>
  <c r="P781" i="1"/>
  <c r="Q781" i="1"/>
  <c r="R781" i="1"/>
  <c r="S781" i="1"/>
  <c r="C782" i="1"/>
  <c r="D782" i="1"/>
  <c r="H782" i="1"/>
  <c r="K782" i="1"/>
  <c r="L782" i="1"/>
  <c r="M782" i="1"/>
  <c r="N782" i="1"/>
  <c r="O782" i="1"/>
  <c r="P782" i="1"/>
  <c r="Q782" i="1"/>
  <c r="R782" i="1"/>
  <c r="S782" i="1"/>
  <c r="C783" i="1"/>
  <c r="D783" i="1"/>
  <c r="H783" i="1"/>
  <c r="K783" i="1"/>
  <c r="L783" i="1"/>
  <c r="M783" i="1"/>
  <c r="N783" i="1"/>
  <c r="O783" i="1"/>
  <c r="P783" i="1"/>
  <c r="Q783" i="1"/>
  <c r="R783" i="1"/>
  <c r="S783" i="1"/>
  <c r="C784" i="1"/>
  <c r="D784" i="1"/>
  <c r="H784" i="1"/>
  <c r="K784" i="1"/>
  <c r="L784" i="1"/>
  <c r="M784" i="1"/>
  <c r="N784" i="1"/>
  <c r="O784" i="1"/>
  <c r="P784" i="1"/>
  <c r="Q784" i="1"/>
  <c r="R784" i="1"/>
  <c r="S784" i="1"/>
  <c r="C785" i="1"/>
  <c r="D785" i="1"/>
  <c r="H785" i="1"/>
  <c r="K785" i="1"/>
  <c r="L785" i="1"/>
  <c r="M785" i="1"/>
  <c r="N785" i="1"/>
  <c r="O785" i="1"/>
  <c r="P785" i="1"/>
  <c r="Q785" i="1"/>
  <c r="R785" i="1"/>
  <c r="S785" i="1"/>
  <c r="C786" i="1"/>
  <c r="D786" i="1"/>
  <c r="H786" i="1"/>
  <c r="K786" i="1"/>
  <c r="L786" i="1"/>
  <c r="M786" i="1"/>
  <c r="N786" i="1"/>
  <c r="O786" i="1"/>
  <c r="P786" i="1"/>
  <c r="Q786" i="1"/>
  <c r="R786" i="1"/>
  <c r="S786" i="1"/>
  <c r="C787" i="1"/>
  <c r="D787" i="1"/>
  <c r="H787" i="1"/>
  <c r="K787" i="1"/>
  <c r="L787" i="1"/>
  <c r="M787" i="1"/>
  <c r="N787" i="1"/>
  <c r="O787" i="1"/>
  <c r="P787" i="1"/>
  <c r="Q787" i="1"/>
  <c r="R787" i="1"/>
  <c r="S787" i="1"/>
  <c r="C788" i="1"/>
  <c r="D788" i="1"/>
  <c r="H788" i="1"/>
  <c r="K788" i="1"/>
  <c r="L788" i="1"/>
  <c r="M788" i="1"/>
  <c r="N788" i="1"/>
  <c r="O788" i="1"/>
  <c r="P788" i="1"/>
  <c r="Q788" i="1"/>
  <c r="R788" i="1"/>
  <c r="S788" i="1"/>
  <c r="C789" i="1"/>
  <c r="D789" i="1"/>
  <c r="H789" i="1"/>
  <c r="K789" i="1"/>
  <c r="L789" i="1"/>
  <c r="M789" i="1"/>
  <c r="N789" i="1"/>
  <c r="O789" i="1"/>
  <c r="P789" i="1"/>
  <c r="Q789" i="1"/>
  <c r="R789" i="1"/>
  <c r="S789" i="1"/>
  <c r="C790" i="1"/>
  <c r="D790" i="1"/>
  <c r="H790" i="1"/>
  <c r="K790" i="1"/>
  <c r="L790" i="1"/>
  <c r="M790" i="1"/>
  <c r="N790" i="1"/>
  <c r="O790" i="1"/>
  <c r="P790" i="1"/>
  <c r="Q790" i="1"/>
  <c r="R790" i="1"/>
  <c r="S790" i="1"/>
  <c r="C791" i="1"/>
  <c r="D791" i="1"/>
  <c r="H791" i="1"/>
  <c r="K791" i="1"/>
  <c r="L791" i="1"/>
  <c r="M791" i="1"/>
  <c r="N791" i="1"/>
  <c r="O791" i="1"/>
  <c r="P791" i="1"/>
  <c r="Q791" i="1"/>
  <c r="R791" i="1"/>
  <c r="S791" i="1"/>
  <c r="C792" i="1"/>
  <c r="D792" i="1"/>
  <c r="H792" i="1"/>
  <c r="K792" i="1"/>
  <c r="L792" i="1"/>
  <c r="M792" i="1"/>
  <c r="N792" i="1"/>
  <c r="O792" i="1"/>
  <c r="P792" i="1"/>
  <c r="Q792" i="1"/>
  <c r="R792" i="1"/>
  <c r="S792" i="1"/>
  <c r="C793" i="1"/>
  <c r="D793" i="1"/>
  <c r="H793" i="1"/>
  <c r="K793" i="1"/>
  <c r="L793" i="1"/>
  <c r="M793" i="1"/>
  <c r="N793" i="1"/>
  <c r="O793" i="1"/>
  <c r="P793" i="1"/>
  <c r="Q793" i="1"/>
  <c r="R793" i="1"/>
  <c r="S793" i="1"/>
  <c r="C794" i="1"/>
  <c r="D794" i="1"/>
  <c r="H794" i="1"/>
  <c r="K794" i="1"/>
  <c r="L794" i="1"/>
  <c r="M794" i="1"/>
  <c r="N794" i="1"/>
  <c r="O794" i="1"/>
  <c r="P794" i="1"/>
  <c r="Q794" i="1"/>
  <c r="R794" i="1"/>
  <c r="S794" i="1"/>
  <c r="C795" i="1"/>
  <c r="D795" i="1"/>
  <c r="H795" i="1"/>
  <c r="K795" i="1"/>
  <c r="L795" i="1"/>
  <c r="M795" i="1"/>
  <c r="N795" i="1"/>
  <c r="O795" i="1"/>
  <c r="P795" i="1"/>
  <c r="Q795" i="1"/>
  <c r="R795" i="1"/>
  <c r="S795" i="1"/>
  <c r="C796" i="1"/>
  <c r="D796" i="1"/>
  <c r="H796" i="1"/>
  <c r="K796" i="1"/>
  <c r="L796" i="1"/>
  <c r="M796" i="1"/>
  <c r="N796" i="1"/>
  <c r="O796" i="1"/>
  <c r="P796" i="1"/>
  <c r="Q796" i="1"/>
  <c r="R796" i="1"/>
  <c r="S796" i="1"/>
  <c r="C797" i="1"/>
  <c r="D797" i="1"/>
  <c r="H797" i="1"/>
  <c r="K797" i="1"/>
  <c r="L797" i="1"/>
  <c r="M797" i="1"/>
  <c r="N797" i="1"/>
  <c r="O797" i="1"/>
  <c r="P797" i="1"/>
  <c r="Q797" i="1"/>
  <c r="R797" i="1"/>
  <c r="S797" i="1"/>
  <c r="C798" i="1"/>
  <c r="D798" i="1"/>
  <c r="H798" i="1"/>
  <c r="K798" i="1"/>
  <c r="L798" i="1"/>
  <c r="M798" i="1"/>
  <c r="N798" i="1"/>
  <c r="O798" i="1"/>
  <c r="P798" i="1"/>
  <c r="Q798" i="1"/>
  <c r="R798" i="1"/>
  <c r="S798" i="1"/>
  <c r="C799" i="1"/>
  <c r="D799" i="1"/>
  <c r="H799" i="1"/>
  <c r="K799" i="1"/>
  <c r="L799" i="1"/>
  <c r="M799" i="1"/>
  <c r="N799" i="1"/>
  <c r="O799" i="1"/>
  <c r="P799" i="1"/>
  <c r="Q799" i="1"/>
  <c r="R799" i="1"/>
  <c r="S799" i="1"/>
  <c r="C800" i="1"/>
  <c r="D800" i="1"/>
  <c r="H800" i="1"/>
  <c r="K800" i="1"/>
  <c r="L800" i="1"/>
  <c r="M800" i="1"/>
  <c r="N800" i="1"/>
  <c r="O800" i="1"/>
  <c r="P800" i="1"/>
  <c r="Q800" i="1"/>
  <c r="R800" i="1"/>
  <c r="S800" i="1"/>
  <c r="C801" i="1"/>
  <c r="D801" i="1"/>
  <c r="H801" i="1"/>
  <c r="K801" i="1"/>
  <c r="L801" i="1"/>
  <c r="M801" i="1"/>
  <c r="N801" i="1"/>
  <c r="O801" i="1"/>
  <c r="P801" i="1"/>
  <c r="Q801" i="1"/>
  <c r="R801" i="1"/>
  <c r="S801" i="1"/>
  <c r="C802" i="1"/>
  <c r="D802" i="1"/>
  <c r="H802" i="1"/>
  <c r="K802" i="1"/>
  <c r="L802" i="1"/>
  <c r="M802" i="1"/>
  <c r="N802" i="1"/>
  <c r="O802" i="1"/>
  <c r="P802" i="1"/>
  <c r="Q802" i="1"/>
  <c r="R802" i="1"/>
  <c r="S802" i="1"/>
  <c r="C803" i="1"/>
  <c r="D803" i="1"/>
  <c r="H803" i="1"/>
  <c r="K803" i="1"/>
  <c r="L803" i="1"/>
  <c r="M803" i="1"/>
  <c r="N803" i="1"/>
  <c r="O803" i="1"/>
  <c r="P803" i="1"/>
  <c r="Q803" i="1"/>
  <c r="R803" i="1"/>
  <c r="S803" i="1"/>
  <c r="C804" i="1"/>
  <c r="D804" i="1"/>
  <c r="H804" i="1"/>
  <c r="K804" i="1"/>
  <c r="L804" i="1"/>
  <c r="M804" i="1"/>
  <c r="N804" i="1"/>
  <c r="O804" i="1"/>
  <c r="P804" i="1"/>
  <c r="Q804" i="1"/>
  <c r="R804" i="1"/>
  <c r="S804" i="1"/>
  <c r="C805" i="1"/>
  <c r="D805" i="1"/>
  <c r="H805" i="1"/>
  <c r="K805" i="1"/>
  <c r="L805" i="1"/>
  <c r="M805" i="1"/>
  <c r="N805" i="1"/>
  <c r="O805" i="1"/>
  <c r="P805" i="1"/>
  <c r="Q805" i="1"/>
  <c r="R805" i="1"/>
  <c r="S805" i="1"/>
  <c r="C806" i="1"/>
  <c r="D806" i="1"/>
  <c r="H806" i="1"/>
  <c r="K806" i="1"/>
  <c r="L806" i="1"/>
  <c r="M806" i="1"/>
  <c r="N806" i="1"/>
  <c r="O806" i="1"/>
  <c r="P806" i="1"/>
  <c r="Q806" i="1"/>
  <c r="R806" i="1"/>
  <c r="S806" i="1"/>
  <c r="C807" i="1"/>
  <c r="D807" i="1"/>
  <c r="H807" i="1"/>
  <c r="K807" i="1"/>
  <c r="L807" i="1"/>
  <c r="M807" i="1"/>
  <c r="N807" i="1"/>
  <c r="O807" i="1"/>
  <c r="P807" i="1"/>
  <c r="Q807" i="1"/>
  <c r="R807" i="1"/>
  <c r="S807" i="1"/>
  <c r="C808" i="1"/>
  <c r="D808" i="1"/>
  <c r="H808" i="1"/>
  <c r="K808" i="1"/>
  <c r="L808" i="1"/>
  <c r="M808" i="1"/>
  <c r="N808" i="1"/>
  <c r="O808" i="1"/>
  <c r="P808" i="1"/>
  <c r="Q808" i="1"/>
  <c r="R808" i="1"/>
  <c r="S808" i="1"/>
  <c r="C809" i="1"/>
  <c r="D809" i="1"/>
  <c r="H809" i="1"/>
  <c r="K809" i="1"/>
  <c r="L809" i="1"/>
  <c r="M809" i="1"/>
  <c r="N809" i="1"/>
  <c r="O809" i="1"/>
  <c r="P809" i="1"/>
  <c r="Q809" i="1"/>
  <c r="R809" i="1"/>
  <c r="S809" i="1"/>
  <c r="C810" i="1"/>
  <c r="D810" i="1"/>
  <c r="H810" i="1"/>
  <c r="K810" i="1"/>
  <c r="L810" i="1"/>
  <c r="M810" i="1"/>
  <c r="N810" i="1"/>
  <c r="O810" i="1"/>
  <c r="P810" i="1"/>
  <c r="Q810" i="1"/>
  <c r="R810" i="1"/>
  <c r="S810" i="1"/>
  <c r="C811" i="1"/>
  <c r="D811" i="1"/>
  <c r="H811" i="1"/>
  <c r="K811" i="1"/>
  <c r="L811" i="1"/>
  <c r="M811" i="1"/>
  <c r="N811" i="1"/>
  <c r="O811" i="1"/>
  <c r="P811" i="1"/>
  <c r="Q811" i="1"/>
  <c r="R811" i="1"/>
  <c r="S811" i="1"/>
  <c r="C812" i="1"/>
  <c r="D812" i="1"/>
  <c r="H812" i="1"/>
  <c r="K812" i="1"/>
  <c r="L812" i="1"/>
  <c r="M812" i="1"/>
  <c r="N812" i="1"/>
  <c r="O812" i="1"/>
  <c r="P812" i="1"/>
  <c r="Q812" i="1"/>
  <c r="R812" i="1"/>
  <c r="S812" i="1"/>
  <c r="C813" i="1"/>
  <c r="D813" i="1"/>
  <c r="H813" i="1"/>
  <c r="K813" i="1"/>
  <c r="L813" i="1"/>
  <c r="M813" i="1"/>
  <c r="N813" i="1"/>
  <c r="O813" i="1"/>
  <c r="P813" i="1"/>
  <c r="Q813" i="1"/>
  <c r="R813" i="1"/>
  <c r="S813" i="1"/>
  <c r="C814" i="1"/>
  <c r="D814" i="1"/>
  <c r="H814" i="1"/>
  <c r="K814" i="1"/>
  <c r="L814" i="1"/>
  <c r="M814" i="1"/>
  <c r="N814" i="1"/>
  <c r="O814" i="1"/>
  <c r="P814" i="1"/>
  <c r="Q814" i="1"/>
  <c r="R814" i="1"/>
  <c r="S814" i="1"/>
  <c r="C815" i="1"/>
  <c r="D815" i="1"/>
  <c r="H815" i="1"/>
  <c r="K815" i="1"/>
  <c r="L815" i="1"/>
  <c r="M815" i="1"/>
  <c r="N815" i="1"/>
  <c r="O815" i="1"/>
  <c r="P815" i="1"/>
  <c r="Q815" i="1"/>
  <c r="R815" i="1"/>
  <c r="S815" i="1"/>
  <c r="C816" i="1"/>
  <c r="D816" i="1"/>
  <c r="H816" i="1"/>
  <c r="K816" i="1"/>
  <c r="L816" i="1"/>
  <c r="M816" i="1"/>
  <c r="N816" i="1"/>
  <c r="O816" i="1"/>
  <c r="P816" i="1"/>
  <c r="Q816" i="1"/>
  <c r="R816" i="1"/>
  <c r="S816" i="1"/>
  <c r="C817" i="1"/>
  <c r="D817" i="1"/>
  <c r="H817" i="1"/>
  <c r="K817" i="1"/>
  <c r="L817" i="1"/>
  <c r="M817" i="1"/>
  <c r="N817" i="1"/>
  <c r="O817" i="1"/>
  <c r="P817" i="1"/>
  <c r="Q817" i="1"/>
  <c r="R817" i="1"/>
  <c r="S817" i="1"/>
  <c r="C818" i="1"/>
  <c r="D818" i="1"/>
  <c r="H818" i="1"/>
  <c r="K818" i="1"/>
  <c r="L818" i="1"/>
  <c r="M818" i="1"/>
  <c r="N818" i="1"/>
  <c r="O818" i="1"/>
  <c r="P818" i="1"/>
  <c r="Q818" i="1"/>
  <c r="R818" i="1"/>
  <c r="S818" i="1"/>
  <c r="C819" i="1"/>
  <c r="D819" i="1"/>
  <c r="H819" i="1"/>
  <c r="K819" i="1"/>
  <c r="L819" i="1"/>
  <c r="M819" i="1"/>
  <c r="N819" i="1"/>
  <c r="O819" i="1"/>
  <c r="P819" i="1"/>
  <c r="Q819" i="1"/>
  <c r="R819" i="1"/>
  <c r="S819" i="1"/>
  <c r="C820" i="1"/>
  <c r="D820" i="1"/>
  <c r="H820" i="1"/>
  <c r="K820" i="1"/>
  <c r="L820" i="1"/>
  <c r="M820" i="1"/>
  <c r="N820" i="1"/>
  <c r="O820" i="1"/>
  <c r="P820" i="1"/>
  <c r="Q820" i="1"/>
  <c r="R820" i="1"/>
  <c r="S820" i="1"/>
  <c r="C821" i="1"/>
  <c r="D821" i="1"/>
  <c r="H821" i="1"/>
  <c r="K821" i="1"/>
  <c r="L821" i="1"/>
  <c r="M821" i="1"/>
  <c r="N821" i="1"/>
  <c r="O821" i="1"/>
  <c r="P821" i="1"/>
  <c r="Q821" i="1"/>
  <c r="R821" i="1"/>
  <c r="S821" i="1"/>
  <c r="C822" i="1"/>
  <c r="D822" i="1"/>
  <c r="H822" i="1"/>
  <c r="K822" i="1"/>
  <c r="L822" i="1"/>
  <c r="M822" i="1"/>
  <c r="N822" i="1"/>
  <c r="O822" i="1"/>
  <c r="P822" i="1"/>
  <c r="Q822" i="1"/>
  <c r="R822" i="1"/>
  <c r="S822" i="1"/>
  <c r="C823" i="1"/>
  <c r="D823" i="1"/>
  <c r="H823" i="1"/>
  <c r="K823" i="1"/>
  <c r="L823" i="1"/>
  <c r="M823" i="1"/>
  <c r="N823" i="1"/>
  <c r="O823" i="1"/>
  <c r="P823" i="1"/>
  <c r="Q823" i="1"/>
  <c r="R823" i="1"/>
  <c r="S823" i="1"/>
  <c r="C824" i="1"/>
  <c r="D824" i="1"/>
  <c r="H824" i="1"/>
  <c r="K824" i="1"/>
  <c r="L824" i="1"/>
  <c r="M824" i="1"/>
  <c r="N824" i="1"/>
  <c r="O824" i="1"/>
  <c r="P824" i="1"/>
  <c r="Q824" i="1"/>
  <c r="R824" i="1"/>
  <c r="S824" i="1"/>
  <c r="C825" i="1"/>
  <c r="D825" i="1"/>
  <c r="H825" i="1"/>
  <c r="K825" i="1"/>
  <c r="L825" i="1"/>
  <c r="M825" i="1"/>
  <c r="N825" i="1"/>
  <c r="O825" i="1"/>
  <c r="P825" i="1"/>
  <c r="Q825" i="1"/>
  <c r="R825" i="1"/>
  <c r="S825" i="1"/>
  <c r="C826" i="1"/>
  <c r="D826" i="1"/>
  <c r="H826" i="1"/>
  <c r="K826" i="1"/>
  <c r="L826" i="1"/>
  <c r="M826" i="1"/>
  <c r="N826" i="1"/>
  <c r="O826" i="1"/>
  <c r="P826" i="1"/>
  <c r="Q826" i="1"/>
  <c r="R826" i="1"/>
  <c r="S826" i="1"/>
  <c r="C827" i="1"/>
  <c r="D827" i="1"/>
  <c r="H827" i="1"/>
  <c r="K827" i="1"/>
  <c r="L827" i="1"/>
  <c r="M827" i="1"/>
  <c r="N827" i="1"/>
  <c r="O827" i="1"/>
  <c r="P827" i="1"/>
  <c r="Q827" i="1"/>
  <c r="R827" i="1"/>
  <c r="S827" i="1"/>
  <c r="C828" i="1"/>
  <c r="D828" i="1"/>
  <c r="H828" i="1"/>
  <c r="K828" i="1"/>
  <c r="L828" i="1"/>
  <c r="M828" i="1"/>
  <c r="N828" i="1"/>
  <c r="O828" i="1"/>
  <c r="P828" i="1"/>
  <c r="Q828" i="1"/>
  <c r="R828" i="1"/>
  <c r="S828" i="1"/>
  <c r="C829" i="1"/>
  <c r="D829" i="1"/>
  <c r="H829" i="1"/>
  <c r="K829" i="1"/>
  <c r="L829" i="1"/>
  <c r="M829" i="1"/>
  <c r="N829" i="1"/>
  <c r="O829" i="1"/>
  <c r="P829" i="1"/>
  <c r="Q829" i="1"/>
  <c r="R829" i="1"/>
  <c r="S829" i="1"/>
  <c r="C830" i="1"/>
  <c r="D830" i="1"/>
  <c r="H830" i="1"/>
  <c r="K830" i="1"/>
  <c r="L830" i="1"/>
  <c r="M830" i="1"/>
  <c r="N830" i="1"/>
  <c r="O830" i="1"/>
  <c r="P830" i="1"/>
  <c r="Q830" i="1"/>
  <c r="R830" i="1"/>
  <c r="S830" i="1"/>
  <c r="C831" i="1"/>
  <c r="D831" i="1"/>
  <c r="H831" i="1"/>
  <c r="K831" i="1"/>
  <c r="L831" i="1"/>
  <c r="M831" i="1"/>
  <c r="N831" i="1"/>
  <c r="O831" i="1"/>
  <c r="P831" i="1"/>
  <c r="Q831" i="1"/>
  <c r="R831" i="1"/>
  <c r="S831" i="1"/>
  <c r="C832" i="1"/>
  <c r="D832" i="1"/>
  <c r="H832" i="1"/>
  <c r="K832" i="1"/>
  <c r="L832" i="1"/>
  <c r="M832" i="1"/>
  <c r="N832" i="1"/>
  <c r="O832" i="1"/>
  <c r="P832" i="1"/>
  <c r="Q832" i="1"/>
  <c r="R832" i="1"/>
  <c r="S832" i="1"/>
  <c r="C833" i="1"/>
  <c r="D833" i="1"/>
  <c r="H833" i="1"/>
  <c r="K833" i="1"/>
  <c r="L833" i="1"/>
  <c r="M833" i="1"/>
  <c r="N833" i="1"/>
  <c r="O833" i="1"/>
  <c r="P833" i="1"/>
  <c r="Q833" i="1"/>
  <c r="R833" i="1"/>
  <c r="S833" i="1"/>
  <c r="C834" i="1"/>
  <c r="D834" i="1"/>
  <c r="H834" i="1"/>
  <c r="K834" i="1"/>
  <c r="L834" i="1"/>
  <c r="M834" i="1"/>
  <c r="N834" i="1"/>
  <c r="O834" i="1"/>
  <c r="P834" i="1"/>
  <c r="Q834" i="1"/>
  <c r="R834" i="1"/>
  <c r="S834" i="1"/>
  <c r="C835" i="1"/>
  <c r="D835" i="1"/>
  <c r="H835" i="1"/>
  <c r="K835" i="1"/>
  <c r="L835" i="1"/>
  <c r="M835" i="1"/>
  <c r="N835" i="1"/>
  <c r="O835" i="1"/>
  <c r="P835" i="1"/>
  <c r="Q835" i="1"/>
  <c r="R835" i="1"/>
  <c r="S835" i="1"/>
  <c r="C836" i="1"/>
  <c r="D836" i="1"/>
  <c r="H836" i="1"/>
  <c r="K836" i="1"/>
  <c r="L836" i="1"/>
  <c r="M836" i="1"/>
  <c r="N836" i="1"/>
  <c r="O836" i="1"/>
  <c r="P836" i="1"/>
  <c r="Q836" i="1"/>
  <c r="R836" i="1"/>
  <c r="S836" i="1"/>
  <c r="C837" i="1"/>
  <c r="D837" i="1"/>
  <c r="H837" i="1"/>
  <c r="K837" i="1"/>
  <c r="L837" i="1"/>
  <c r="M837" i="1"/>
  <c r="N837" i="1"/>
  <c r="O837" i="1"/>
  <c r="P837" i="1"/>
  <c r="Q837" i="1"/>
  <c r="R837" i="1"/>
  <c r="S837" i="1"/>
  <c r="C838" i="1"/>
  <c r="D838" i="1"/>
  <c r="H838" i="1"/>
  <c r="K838" i="1"/>
  <c r="L838" i="1"/>
  <c r="M838" i="1"/>
  <c r="N838" i="1"/>
  <c r="O838" i="1"/>
  <c r="P838" i="1"/>
  <c r="Q838" i="1"/>
  <c r="R838" i="1"/>
  <c r="S838" i="1"/>
  <c r="C839" i="1"/>
  <c r="D839" i="1"/>
  <c r="H839" i="1"/>
  <c r="K839" i="1"/>
  <c r="L839" i="1"/>
  <c r="M839" i="1"/>
  <c r="N839" i="1"/>
  <c r="O839" i="1"/>
  <c r="P839" i="1"/>
  <c r="Q839" i="1"/>
  <c r="R839" i="1"/>
  <c r="S839" i="1"/>
  <c r="C840" i="1"/>
  <c r="D840" i="1"/>
  <c r="H840" i="1"/>
  <c r="K840" i="1"/>
  <c r="L840" i="1"/>
  <c r="M840" i="1"/>
  <c r="N840" i="1"/>
  <c r="O840" i="1"/>
  <c r="P840" i="1"/>
  <c r="Q840" i="1"/>
  <c r="R840" i="1"/>
  <c r="S840" i="1"/>
  <c r="C841" i="1"/>
  <c r="D841" i="1"/>
  <c r="H841" i="1"/>
  <c r="K841" i="1"/>
  <c r="L841" i="1"/>
  <c r="M841" i="1"/>
  <c r="N841" i="1"/>
  <c r="O841" i="1"/>
  <c r="P841" i="1"/>
  <c r="Q841" i="1"/>
  <c r="R841" i="1"/>
  <c r="S841" i="1"/>
  <c r="C842" i="1"/>
  <c r="D842" i="1"/>
  <c r="H842" i="1"/>
  <c r="K842" i="1"/>
  <c r="L842" i="1"/>
  <c r="M842" i="1"/>
  <c r="N842" i="1"/>
  <c r="O842" i="1"/>
  <c r="P842" i="1"/>
  <c r="Q842" i="1"/>
  <c r="R842" i="1"/>
  <c r="S842" i="1"/>
  <c r="C843" i="1"/>
  <c r="D843" i="1"/>
  <c r="H843" i="1"/>
  <c r="K843" i="1"/>
  <c r="L843" i="1"/>
  <c r="M843" i="1"/>
  <c r="N843" i="1"/>
  <c r="O843" i="1"/>
  <c r="P843" i="1"/>
  <c r="Q843" i="1"/>
  <c r="R843" i="1"/>
  <c r="S843" i="1"/>
  <c r="C844" i="1"/>
  <c r="D844" i="1"/>
  <c r="H844" i="1"/>
  <c r="K844" i="1"/>
  <c r="L844" i="1"/>
  <c r="M844" i="1"/>
  <c r="N844" i="1"/>
  <c r="O844" i="1"/>
  <c r="P844" i="1"/>
  <c r="Q844" i="1"/>
  <c r="R844" i="1"/>
  <c r="S844" i="1"/>
  <c r="C845" i="1"/>
  <c r="D845" i="1"/>
  <c r="H845" i="1"/>
  <c r="K845" i="1"/>
  <c r="L845" i="1"/>
  <c r="M845" i="1"/>
  <c r="N845" i="1"/>
  <c r="O845" i="1"/>
  <c r="P845" i="1"/>
  <c r="Q845" i="1"/>
  <c r="R845" i="1"/>
  <c r="S845" i="1"/>
  <c r="C846" i="1"/>
  <c r="D846" i="1"/>
  <c r="H846" i="1"/>
  <c r="K846" i="1"/>
  <c r="L846" i="1"/>
  <c r="M846" i="1"/>
  <c r="N846" i="1"/>
  <c r="O846" i="1"/>
  <c r="P846" i="1"/>
  <c r="Q846" i="1"/>
  <c r="R846" i="1"/>
  <c r="S846" i="1"/>
  <c r="C847" i="1"/>
  <c r="D847" i="1"/>
  <c r="H847" i="1"/>
  <c r="K847" i="1"/>
  <c r="L847" i="1"/>
  <c r="M847" i="1"/>
  <c r="N847" i="1"/>
  <c r="O847" i="1"/>
  <c r="P847" i="1"/>
  <c r="Q847" i="1"/>
  <c r="R847" i="1"/>
  <c r="S847" i="1"/>
  <c r="C848" i="1"/>
  <c r="D848" i="1"/>
  <c r="H848" i="1"/>
  <c r="K848" i="1"/>
  <c r="L848" i="1"/>
  <c r="M848" i="1"/>
  <c r="N848" i="1"/>
  <c r="O848" i="1"/>
  <c r="P848" i="1"/>
  <c r="Q848" i="1"/>
  <c r="R848" i="1"/>
  <c r="S848" i="1"/>
  <c r="C849" i="1"/>
  <c r="D849" i="1"/>
  <c r="H849" i="1"/>
  <c r="K849" i="1"/>
  <c r="L849" i="1"/>
  <c r="M849" i="1"/>
  <c r="N849" i="1"/>
  <c r="O849" i="1"/>
  <c r="P849" i="1"/>
  <c r="Q849" i="1"/>
  <c r="R849" i="1"/>
  <c r="S849" i="1"/>
  <c r="C850" i="1"/>
  <c r="D850" i="1"/>
  <c r="H850" i="1"/>
  <c r="K850" i="1"/>
  <c r="L850" i="1"/>
  <c r="M850" i="1"/>
  <c r="N850" i="1"/>
  <c r="O850" i="1"/>
  <c r="P850" i="1"/>
  <c r="Q850" i="1"/>
  <c r="R850" i="1"/>
  <c r="S850" i="1"/>
  <c r="C851" i="1"/>
  <c r="D851" i="1"/>
  <c r="H851" i="1"/>
  <c r="K851" i="1"/>
  <c r="L851" i="1"/>
  <c r="M851" i="1"/>
  <c r="N851" i="1"/>
  <c r="O851" i="1"/>
  <c r="P851" i="1"/>
  <c r="Q851" i="1"/>
  <c r="R851" i="1"/>
  <c r="S851" i="1"/>
  <c r="C852" i="1"/>
  <c r="D852" i="1"/>
  <c r="H852" i="1"/>
  <c r="K852" i="1"/>
  <c r="L852" i="1"/>
  <c r="M852" i="1"/>
  <c r="N852" i="1"/>
  <c r="O852" i="1"/>
  <c r="P852" i="1"/>
  <c r="Q852" i="1"/>
  <c r="R852" i="1"/>
  <c r="S852" i="1"/>
  <c r="C853" i="1"/>
  <c r="D853" i="1"/>
  <c r="H853" i="1"/>
  <c r="K853" i="1"/>
  <c r="L853" i="1"/>
  <c r="M853" i="1"/>
  <c r="N853" i="1"/>
  <c r="O853" i="1"/>
  <c r="P853" i="1"/>
  <c r="Q853" i="1"/>
  <c r="R853" i="1"/>
  <c r="S853" i="1"/>
  <c r="C854" i="1"/>
  <c r="D854" i="1"/>
  <c r="H854" i="1"/>
  <c r="K854" i="1"/>
  <c r="L854" i="1"/>
  <c r="M854" i="1"/>
  <c r="N854" i="1"/>
  <c r="O854" i="1"/>
  <c r="P854" i="1"/>
  <c r="Q854" i="1"/>
  <c r="R854" i="1"/>
  <c r="S854" i="1"/>
  <c r="C855" i="1"/>
  <c r="D855" i="1"/>
  <c r="H855" i="1"/>
  <c r="K855" i="1"/>
  <c r="L855" i="1"/>
  <c r="M855" i="1"/>
  <c r="N855" i="1"/>
  <c r="O855" i="1"/>
  <c r="P855" i="1"/>
  <c r="Q855" i="1"/>
  <c r="R855" i="1"/>
  <c r="S855" i="1"/>
  <c r="C856" i="1"/>
  <c r="D856" i="1"/>
  <c r="H856" i="1"/>
  <c r="K856" i="1"/>
  <c r="L856" i="1"/>
  <c r="M856" i="1"/>
  <c r="N856" i="1"/>
  <c r="O856" i="1"/>
  <c r="P856" i="1"/>
  <c r="Q856" i="1"/>
  <c r="R856" i="1"/>
  <c r="S856" i="1"/>
  <c r="C857" i="1"/>
  <c r="D857" i="1"/>
  <c r="H857" i="1"/>
  <c r="K857" i="1"/>
  <c r="L857" i="1"/>
  <c r="M857" i="1"/>
  <c r="N857" i="1"/>
  <c r="O857" i="1"/>
  <c r="P857" i="1"/>
  <c r="Q857" i="1"/>
  <c r="R857" i="1"/>
  <c r="S857" i="1"/>
  <c r="C858" i="1"/>
  <c r="D858" i="1"/>
  <c r="H858" i="1"/>
  <c r="K858" i="1"/>
  <c r="L858" i="1"/>
  <c r="M858" i="1"/>
  <c r="N858" i="1"/>
  <c r="O858" i="1"/>
  <c r="P858" i="1"/>
  <c r="Q858" i="1"/>
  <c r="R858" i="1"/>
  <c r="S858" i="1"/>
  <c r="C859" i="1"/>
  <c r="D859" i="1"/>
  <c r="H859" i="1"/>
  <c r="K859" i="1"/>
  <c r="L859" i="1"/>
  <c r="M859" i="1"/>
  <c r="N859" i="1"/>
  <c r="O859" i="1"/>
  <c r="P859" i="1"/>
  <c r="Q859" i="1"/>
  <c r="R859" i="1"/>
  <c r="S859" i="1"/>
  <c r="C860" i="1"/>
  <c r="D860" i="1"/>
  <c r="H860" i="1"/>
  <c r="K860" i="1"/>
  <c r="L860" i="1"/>
  <c r="M860" i="1"/>
  <c r="N860" i="1"/>
  <c r="O860" i="1"/>
  <c r="P860" i="1"/>
  <c r="Q860" i="1"/>
  <c r="R860" i="1"/>
  <c r="S860" i="1"/>
  <c r="C861" i="1"/>
  <c r="D861" i="1"/>
  <c r="H861" i="1"/>
  <c r="K861" i="1"/>
  <c r="L861" i="1"/>
  <c r="M861" i="1"/>
  <c r="N861" i="1"/>
  <c r="O861" i="1"/>
  <c r="P861" i="1"/>
  <c r="Q861" i="1"/>
  <c r="R861" i="1"/>
  <c r="S861" i="1"/>
  <c r="C862" i="1"/>
  <c r="D862" i="1"/>
  <c r="H862" i="1"/>
  <c r="K862" i="1"/>
  <c r="L862" i="1"/>
  <c r="M862" i="1"/>
  <c r="N862" i="1"/>
  <c r="O862" i="1"/>
  <c r="P862" i="1"/>
  <c r="Q862" i="1"/>
  <c r="R862" i="1"/>
  <c r="S862" i="1"/>
  <c r="C863" i="1"/>
  <c r="D863" i="1"/>
  <c r="H863" i="1"/>
  <c r="K863" i="1"/>
  <c r="L863" i="1"/>
  <c r="M863" i="1"/>
  <c r="N863" i="1"/>
  <c r="O863" i="1"/>
  <c r="P863" i="1"/>
  <c r="Q863" i="1"/>
  <c r="R863" i="1"/>
  <c r="S863" i="1"/>
  <c r="C864" i="1"/>
  <c r="D864" i="1"/>
  <c r="H864" i="1"/>
  <c r="K864" i="1"/>
  <c r="L864" i="1"/>
  <c r="M864" i="1"/>
  <c r="N864" i="1"/>
  <c r="O864" i="1"/>
  <c r="P864" i="1"/>
  <c r="Q864" i="1"/>
  <c r="R864" i="1"/>
  <c r="S864" i="1"/>
  <c r="C865" i="1"/>
  <c r="D865" i="1"/>
  <c r="H865" i="1"/>
  <c r="K865" i="1"/>
  <c r="L865" i="1"/>
  <c r="M865" i="1"/>
  <c r="N865" i="1"/>
  <c r="O865" i="1"/>
  <c r="P865" i="1"/>
  <c r="Q865" i="1"/>
  <c r="R865" i="1"/>
  <c r="S865" i="1"/>
  <c r="C866" i="1"/>
  <c r="D866" i="1"/>
  <c r="H866" i="1"/>
  <c r="K866" i="1"/>
  <c r="L866" i="1"/>
  <c r="M866" i="1"/>
  <c r="N866" i="1"/>
  <c r="O866" i="1"/>
  <c r="P866" i="1"/>
  <c r="Q866" i="1"/>
  <c r="R866" i="1"/>
  <c r="S866" i="1"/>
  <c r="C867" i="1"/>
  <c r="D867" i="1"/>
  <c r="H867" i="1"/>
  <c r="K867" i="1"/>
  <c r="L867" i="1"/>
  <c r="M867" i="1"/>
  <c r="N867" i="1"/>
  <c r="O867" i="1"/>
  <c r="P867" i="1"/>
  <c r="Q867" i="1"/>
  <c r="R867" i="1"/>
  <c r="S867" i="1"/>
  <c r="C868" i="1"/>
  <c r="D868" i="1"/>
  <c r="H868" i="1"/>
  <c r="K868" i="1"/>
  <c r="L868" i="1"/>
  <c r="M868" i="1"/>
  <c r="N868" i="1"/>
  <c r="O868" i="1"/>
  <c r="P868" i="1"/>
  <c r="Q868" i="1"/>
  <c r="R868" i="1"/>
  <c r="S868" i="1"/>
  <c r="C869" i="1"/>
  <c r="D869" i="1"/>
  <c r="H869" i="1"/>
  <c r="K869" i="1"/>
  <c r="L869" i="1"/>
  <c r="M869" i="1"/>
  <c r="N869" i="1"/>
  <c r="O869" i="1"/>
  <c r="P869" i="1"/>
  <c r="Q869" i="1"/>
  <c r="R869" i="1"/>
  <c r="S869" i="1"/>
  <c r="C870" i="1"/>
  <c r="D870" i="1"/>
  <c r="H870" i="1"/>
  <c r="K870" i="1"/>
  <c r="L870" i="1"/>
  <c r="M870" i="1"/>
  <c r="N870" i="1"/>
  <c r="O870" i="1"/>
  <c r="P870" i="1"/>
  <c r="Q870" i="1"/>
  <c r="R870" i="1"/>
  <c r="S870" i="1"/>
  <c r="C871" i="1"/>
  <c r="D871" i="1"/>
  <c r="H871" i="1"/>
  <c r="K871" i="1"/>
  <c r="L871" i="1"/>
  <c r="M871" i="1"/>
  <c r="N871" i="1"/>
  <c r="O871" i="1"/>
  <c r="P871" i="1"/>
  <c r="Q871" i="1"/>
  <c r="R871" i="1"/>
  <c r="S871" i="1"/>
  <c r="C872" i="1"/>
  <c r="D872" i="1"/>
  <c r="H872" i="1"/>
  <c r="K872" i="1"/>
  <c r="L872" i="1"/>
  <c r="M872" i="1"/>
  <c r="N872" i="1"/>
  <c r="O872" i="1"/>
  <c r="P872" i="1"/>
  <c r="Q872" i="1"/>
  <c r="R872" i="1"/>
  <c r="S872" i="1"/>
  <c r="C873" i="1"/>
  <c r="D873" i="1"/>
  <c r="H873" i="1"/>
  <c r="K873" i="1"/>
  <c r="L873" i="1"/>
  <c r="M873" i="1"/>
  <c r="N873" i="1"/>
  <c r="O873" i="1"/>
  <c r="P873" i="1"/>
  <c r="Q873" i="1"/>
  <c r="R873" i="1"/>
  <c r="S873" i="1"/>
  <c r="C874" i="1"/>
  <c r="D874" i="1"/>
  <c r="H874" i="1"/>
  <c r="K874" i="1"/>
  <c r="L874" i="1"/>
  <c r="M874" i="1"/>
  <c r="N874" i="1"/>
  <c r="O874" i="1"/>
  <c r="P874" i="1"/>
  <c r="Q874" i="1"/>
  <c r="R874" i="1"/>
  <c r="S874" i="1"/>
  <c r="C875" i="1"/>
  <c r="D875" i="1"/>
  <c r="H875" i="1"/>
  <c r="K875" i="1"/>
  <c r="L875" i="1"/>
  <c r="M875" i="1"/>
  <c r="N875" i="1"/>
  <c r="O875" i="1"/>
  <c r="P875" i="1"/>
  <c r="Q875" i="1"/>
  <c r="R875" i="1"/>
  <c r="S875" i="1"/>
  <c r="C876" i="1"/>
  <c r="D876" i="1"/>
  <c r="H876" i="1"/>
  <c r="K876" i="1"/>
  <c r="L876" i="1"/>
  <c r="M876" i="1"/>
  <c r="N876" i="1"/>
  <c r="O876" i="1"/>
  <c r="P876" i="1"/>
  <c r="Q876" i="1"/>
  <c r="R876" i="1"/>
  <c r="S876" i="1"/>
  <c r="C877" i="1"/>
  <c r="D877" i="1"/>
  <c r="H877" i="1"/>
  <c r="K877" i="1"/>
  <c r="L877" i="1"/>
  <c r="M877" i="1"/>
  <c r="N877" i="1"/>
  <c r="O877" i="1"/>
  <c r="P877" i="1"/>
  <c r="Q877" i="1"/>
  <c r="R877" i="1"/>
  <c r="S877" i="1"/>
  <c r="C878" i="1"/>
  <c r="D878" i="1"/>
  <c r="H878" i="1"/>
  <c r="K878" i="1"/>
  <c r="L878" i="1"/>
  <c r="M878" i="1"/>
  <c r="N878" i="1"/>
  <c r="O878" i="1"/>
  <c r="P878" i="1"/>
  <c r="Q878" i="1"/>
  <c r="R878" i="1"/>
  <c r="S878" i="1"/>
  <c r="C879" i="1"/>
  <c r="D879" i="1"/>
  <c r="H879" i="1"/>
  <c r="K879" i="1"/>
  <c r="L879" i="1"/>
  <c r="M879" i="1"/>
  <c r="N879" i="1"/>
  <c r="O879" i="1"/>
  <c r="P879" i="1"/>
  <c r="Q879" i="1"/>
  <c r="R879" i="1"/>
  <c r="S879" i="1"/>
  <c r="C880" i="1"/>
  <c r="D880" i="1"/>
  <c r="H880" i="1"/>
  <c r="K880" i="1"/>
  <c r="L880" i="1"/>
  <c r="M880" i="1"/>
  <c r="N880" i="1"/>
  <c r="O880" i="1"/>
  <c r="P880" i="1"/>
  <c r="Q880" i="1"/>
  <c r="R880" i="1"/>
  <c r="S880" i="1"/>
  <c r="C881" i="1"/>
  <c r="D881" i="1"/>
  <c r="H881" i="1"/>
  <c r="K881" i="1"/>
  <c r="L881" i="1"/>
  <c r="M881" i="1"/>
  <c r="N881" i="1"/>
  <c r="O881" i="1"/>
  <c r="P881" i="1"/>
  <c r="Q881" i="1"/>
  <c r="R881" i="1"/>
  <c r="S881" i="1"/>
  <c r="C882" i="1"/>
  <c r="D882" i="1"/>
  <c r="H882" i="1"/>
  <c r="K882" i="1"/>
  <c r="L882" i="1"/>
  <c r="M882" i="1"/>
  <c r="N882" i="1"/>
  <c r="O882" i="1"/>
  <c r="P882" i="1"/>
  <c r="Q882" i="1"/>
  <c r="R882" i="1"/>
  <c r="S882" i="1"/>
  <c r="C883" i="1"/>
  <c r="D883" i="1"/>
  <c r="H883" i="1"/>
  <c r="K883" i="1"/>
  <c r="L883" i="1"/>
  <c r="M883" i="1"/>
  <c r="N883" i="1"/>
  <c r="O883" i="1"/>
  <c r="P883" i="1"/>
  <c r="Q883" i="1"/>
  <c r="R883" i="1"/>
  <c r="S883" i="1"/>
  <c r="C884" i="1"/>
  <c r="D884" i="1"/>
  <c r="H884" i="1"/>
  <c r="K884" i="1"/>
  <c r="L884" i="1"/>
  <c r="M884" i="1"/>
  <c r="N884" i="1"/>
  <c r="O884" i="1"/>
  <c r="P884" i="1"/>
  <c r="Q884" i="1"/>
  <c r="R884" i="1"/>
  <c r="S884" i="1"/>
  <c r="C885" i="1"/>
  <c r="D885" i="1"/>
  <c r="H885" i="1"/>
  <c r="K885" i="1"/>
  <c r="L885" i="1"/>
  <c r="M885" i="1"/>
  <c r="N885" i="1"/>
  <c r="O885" i="1"/>
  <c r="P885" i="1"/>
  <c r="Q885" i="1"/>
  <c r="R885" i="1"/>
  <c r="S885" i="1"/>
  <c r="C886" i="1"/>
  <c r="D886" i="1"/>
  <c r="H886" i="1"/>
  <c r="K886" i="1"/>
  <c r="L886" i="1"/>
  <c r="M886" i="1"/>
  <c r="N886" i="1"/>
  <c r="O886" i="1"/>
  <c r="P886" i="1"/>
  <c r="Q886" i="1"/>
  <c r="R886" i="1"/>
  <c r="S886" i="1"/>
  <c r="C887" i="1"/>
  <c r="D887" i="1"/>
  <c r="H887" i="1"/>
  <c r="K887" i="1"/>
  <c r="L887" i="1"/>
  <c r="M887" i="1"/>
  <c r="N887" i="1"/>
  <c r="O887" i="1"/>
  <c r="P887" i="1"/>
  <c r="Q887" i="1"/>
  <c r="R887" i="1"/>
  <c r="S887" i="1"/>
  <c r="C888" i="1"/>
  <c r="D888" i="1"/>
  <c r="H888" i="1"/>
  <c r="K888" i="1"/>
  <c r="L888" i="1"/>
  <c r="M888" i="1"/>
  <c r="N888" i="1"/>
  <c r="O888" i="1"/>
  <c r="P888" i="1"/>
  <c r="Q888" i="1"/>
  <c r="R888" i="1"/>
  <c r="S888" i="1"/>
  <c r="C889" i="1"/>
  <c r="D889" i="1"/>
  <c r="H889" i="1"/>
  <c r="K889" i="1"/>
  <c r="L889" i="1"/>
  <c r="M889" i="1"/>
  <c r="N889" i="1"/>
  <c r="O889" i="1"/>
  <c r="P889" i="1"/>
  <c r="Q889" i="1"/>
  <c r="R889" i="1"/>
  <c r="S889" i="1"/>
  <c r="C890" i="1"/>
  <c r="D890" i="1"/>
  <c r="H890" i="1"/>
  <c r="K890" i="1"/>
  <c r="L890" i="1"/>
  <c r="M890" i="1"/>
  <c r="N890" i="1"/>
  <c r="O890" i="1"/>
  <c r="P890" i="1"/>
  <c r="Q890" i="1"/>
  <c r="R890" i="1"/>
  <c r="S890" i="1"/>
  <c r="C891" i="1"/>
  <c r="D891" i="1"/>
  <c r="H891" i="1"/>
  <c r="K891" i="1"/>
  <c r="L891" i="1"/>
  <c r="M891" i="1"/>
  <c r="N891" i="1"/>
  <c r="O891" i="1"/>
  <c r="P891" i="1"/>
  <c r="Q891" i="1"/>
  <c r="R891" i="1"/>
  <c r="S891" i="1"/>
  <c r="C892" i="1"/>
  <c r="D892" i="1"/>
  <c r="H892" i="1"/>
  <c r="K892" i="1"/>
  <c r="L892" i="1"/>
  <c r="M892" i="1"/>
  <c r="N892" i="1"/>
  <c r="O892" i="1"/>
  <c r="P892" i="1"/>
  <c r="Q892" i="1"/>
  <c r="R892" i="1"/>
  <c r="S892" i="1"/>
  <c r="C893" i="1"/>
  <c r="D893" i="1"/>
  <c r="H893" i="1"/>
  <c r="K893" i="1"/>
  <c r="L893" i="1"/>
  <c r="M893" i="1"/>
  <c r="N893" i="1"/>
  <c r="O893" i="1"/>
  <c r="P893" i="1"/>
  <c r="Q893" i="1"/>
  <c r="R893" i="1"/>
  <c r="S893" i="1"/>
  <c r="C894" i="1"/>
  <c r="D894" i="1"/>
  <c r="H894" i="1"/>
  <c r="K894" i="1"/>
  <c r="L894" i="1"/>
  <c r="M894" i="1"/>
  <c r="N894" i="1"/>
  <c r="O894" i="1"/>
  <c r="P894" i="1"/>
  <c r="Q894" i="1"/>
  <c r="R894" i="1"/>
  <c r="S894" i="1"/>
  <c r="C895" i="1"/>
  <c r="D895" i="1"/>
  <c r="H895" i="1"/>
  <c r="K895" i="1"/>
  <c r="L895" i="1"/>
  <c r="M895" i="1"/>
  <c r="N895" i="1"/>
  <c r="O895" i="1"/>
  <c r="P895" i="1"/>
  <c r="Q895" i="1"/>
  <c r="R895" i="1"/>
  <c r="S895" i="1"/>
  <c r="C896" i="1"/>
  <c r="D896" i="1"/>
  <c r="H896" i="1"/>
  <c r="K896" i="1"/>
  <c r="L896" i="1"/>
  <c r="M896" i="1"/>
  <c r="N896" i="1"/>
  <c r="O896" i="1"/>
  <c r="P896" i="1"/>
  <c r="Q896" i="1"/>
  <c r="R896" i="1"/>
  <c r="S896" i="1"/>
  <c r="C897" i="1"/>
  <c r="D897" i="1"/>
  <c r="H897" i="1"/>
  <c r="K897" i="1"/>
  <c r="L897" i="1"/>
  <c r="M897" i="1"/>
  <c r="N897" i="1"/>
  <c r="O897" i="1"/>
  <c r="P897" i="1"/>
  <c r="Q897" i="1"/>
  <c r="R897" i="1"/>
  <c r="S897" i="1"/>
  <c r="C898" i="1"/>
  <c r="D898" i="1"/>
  <c r="H898" i="1"/>
  <c r="K898" i="1"/>
  <c r="L898" i="1"/>
  <c r="M898" i="1"/>
  <c r="N898" i="1"/>
  <c r="O898" i="1"/>
  <c r="P898" i="1"/>
  <c r="Q898" i="1"/>
  <c r="R898" i="1"/>
  <c r="S898" i="1"/>
  <c r="C899" i="1"/>
  <c r="D899" i="1"/>
  <c r="H899" i="1"/>
  <c r="K899" i="1"/>
  <c r="L899" i="1"/>
  <c r="M899" i="1"/>
  <c r="N899" i="1"/>
  <c r="O899" i="1"/>
  <c r="P899" i="1"/>
  <c r="Q899" i="1"/>
  <c r="R899" i="1"/>
  <c r="S899" i="1"/>
  <c r="C900" i="1"/>
  <c r="D900" i="1"/>
  <c r="H900" i="1"/>
  <c r="K900" i="1"/>
  <c r="L900" i="1"/>
  <c r="M900" i="1"/>
  <c r="N900" i="1"/>
  <c r="O900" i="1"/>
  <c r="P900" i="1"/>
  <c r="Q900" i="1"/>
  <c r="R900" i="1"/>
  <c r="S900" i="1"/>
  <c r="C901" i="1"/>
  <c r="D901" i="1"/>
  <c r="H901" i="1"/>
  <c r="K901" i="1"/>
  <c r="L901" i="1"/>
  <c r="M901" i="1"/>
  <c r="N901" i="1"/>
  <c r="O901" i="1"/>
  <c r="P901" i="1"/>
  <c r="Q901" i="1"/>
  <c r="R901" i="1"/>
  <c r="S901" i="1"/>
  <c r="C902" i="1"/>
  <c r="D902" i="1"/>
  <c r="H902" i="1"/>
  <c r="K902" i="1"/>
  <c r="L902" i="1"/>
  <c r="M902" i="1"/>
  <c r="N902" i="1"/>
  <c r="O902" i="1"/>
  <c r="P902" i="1"/>
  <c r="Q902" i="1"/>
  <c r="R902" i="1"/>
  <c r="S902" i="1"/>
  <c r="C903" i="1"/>
  <c r="D903" i="1"/>
  <c r="H903" i="1"/>
  <c r="K903" i="1"/>
  <c r="L903" i="1"/>
  <c r="M903" i="1"/>
  <c r="N903" i="1"/>
  <c r="O903" i="1"/>
  <c r="P903" i="1"/>
  <c r="Q903" i="1"/>
  <c r="R903" i="1"/>
  <c r="S903" i="1"/>
  <c r="C904" i="1"/>
  <c r="D904" i="1"/>
  <c r="H904" i="1"/>
  <c r="K904" i="1"/>
  <c r="L904" i="1"/>
  <c r="M904" i="1"/>
  <c r="N904" i="1"/>
  <c r="O904" i="1"/>
  <c r="P904" i="1"/>
  <c r="Q904" i="1"/>
  <c r="R904" i="1"/>
  <c r="S904" i="1"/>
  <c r="C905" i="1"/>
  <c r="D905" i="1"/>
  <c r="H905" i="1"/>
  <c r="K905" i="1"/>
  <c r="L905" i="1"/>
  <c r="M905" i="1"/>
  <c r="N905" i="1"/>
  <c r="O905" i="1"/>
  <c r="P905" i="1"/>
  <c r="Q905" i="1"/>
  <c r="R905" i="1"/>
  <c r="S905" i="1"/>
  <c r="C906" i="1"/>
  <c r="D906" i="1"/>
  <c r="H906" i="1"/>
  <c r="K906" i="1"/>
  <c r="L906" i="1"/>
  <c r="M906" i="1"/>
  <c r="N906" i="1"/>
  <c r="O906" i="1"/>
  <c r="P906" i="1"/>
  <c r="Q906" i="1"/>
  <c r="R906" i="1"/>
  <c r="S906" i="1"/>
  <c r="C907" i="1"/>
  <c r="D907" i="1"/>
  <c r="H907" i="1"/>
  <c r="K907" i="1"/>
  <c r="L907" i="1"/>
  <c r="M907" i="1"/>
  <c r="N907" i="1"/>
  <c r="O907" i="1"/>
  <c r="P907" i="1"/>
  <c r="Q907" i="1"/>
  <c r="R907" i="1"/>
  <c r="S907" i="1"/>
  <c r="C908" i="1"/>
  <c r="D908" i="1"/>
  <c r="H908" i="1"/>
  <c r="K908" i="1"/>
  <c r="L908" i="1"/>
  <c r="M908" i="1"/>
  <c r="N908" i="1"/>
  <c r="O908" i="1"/>
  <c r="P908" i="1"/>
  <c r="Q908" i="1"/>
  <c r="R908" i="1"/>
  <c r="S908" i="1"/>
  <c r="C909" i="1"/>
  <c r="D909" i="1"/>
  <c r="H909" i="1"/>
  <c r="K909" i="1"/>
  <c r="L909" i="1"/>
  <c r="M909" i="1"/>
  <c r="N909" i="1"/>
  <c r="O909" i="1"/>
  <c r="P909" i="1"/>
  <c r="Q909" i="1"/>
  <c r="R909" i="1"/>
  <c r="S909" i="1"/>
  <c r="C910" i="1"/>
  <c r="D910" i="1"/>
  <c r="H910" i="1"/>
  <c r="K910" i="1"/>
  <c r="L910" i="1"/>
  <c r="M910" i="1"/>
  <c r="N910" i="1"/>
  <c r="O910" i="1"/>
  <c r="P910" i="1"/>
  <c r="Q910" i="1"/>
  <c r="R910" i="1"/>
  <c r="S910" i="1"/>
  <c r="C911" i="1"/>
  <c r="D911" i="1"/>
  <c r="H911" i="1"/>
  <c r="K911" i="1"/>
  <c r="L911" i="1"/>
  <c r="M911" i="1"/>
  <c r="N911" i="1"/>
  <c r="O911" i="1"/>
  <c r="P911" i="1"/>
  <c r="Q911" i="1"/>
  <c r="R911" i="1"/>
  <c r="S911" i="1"/>
  <c r="C912" i="1"/>
  <c r="D912" i="1"/>
  <c r="H912" i="1"/>
  <c r="K912" i="1"/>
  <c r="L912" i="1"/>
  <c r="M912" i="1"/>
  <c r="N912" i="1"/>
  <c r="O912" i="1"/>
  <c r="P912" i="1"/>
  <c r="Q912" i="1"/>
  <c r="R912" i="1"/>
  <c r="S912" i="1"/>
  <c r="C913" i="1"/>
  <c r="D913" i="1"/>
  <c r="H913" i="1"/>
  <c r="K913" i="1"/>
  <c r="L913" i="1"/>
  <c r="M913" i="1"/>
  <c r="N913" i="1"/>
  <c r="O913" i="1"/>
  <c r="P913" i="1"/>
  <c r="Q913" i="1"/>
  <c r="R913" i="1"/>
  <c r="S913" i="1"/>
  <c r="C914" i="1"/>
  <c r="D914" i="1"/>
  <c r="H914" i="1"/>
  <c r="K914" i="1"/>
  <c r="L914" i="1"/>
  <c r="M914" i="1"/>
  <c r="N914" i="1"/>
  <c r="O914" i="1"/>
  <c r="P914" i="1"/>
  <c r="Q914" i="1"/>
  <c r="R914" i="1"/>
  <c r="S914" i="1"/>
  <c r="C915" i="1"/>
  <c r="D915" i="1"/>
  <c r="H915" i="1"/>
  <c r="K915" i="1"/>
  <c r="L915" i="1"/>
  <c r="M915" i="1"/>
  <c r="N915" i="1"/>
  <c r="O915" i="1"/>
  <c r="P915" i="1"/>
  <c r="Q915" i="1"/>
  <c r="R915" i="1"/>
  <c r="S915" i="1"/>
  <c r="C916" i="1"/>
  <c r="D916" i="1"/>
  <c r="H916" i="1"/>
  <c r="K916" i="1"/>
  <c r="L916" i="1"/>
  <c r="M916" i="1"/>
  <c r="N916" i="1"/>
  <c r="O916" i="1"/>
  <c r="P916" i="1"/>
  <c r="Q916" i="1"/>
  <c r="R916" i="1"/>
  <c r="S916" i="1"/>
  <c r="C917" i="1"/>
  <c r="D917" i="1"/>
  <c r="H917" i="1"/>
  <c r="K917" i="1"/>
  <c r="L917" i="1"/>
  <c r="M917" i="1"/>
  <c r="N917" i="1"/>
  <c r="O917" i="1"/>
  <c r="P917" i="1"/>
  <c r="Q917" i="1"/>
  <c r="R917" i="1"/>
  <c r="S917" i="1"/>
  <c r="C918" i="1"/>
  <c r="D918" i="1"/>
  <c r="H918" i="1"/>
  <c r="K918" i="1"/>
  <c r="L918" i="1"/>
  <c r="M918" i="1"/>
  <c r="N918" i="1"/>
  <c r="O918" i="1"/>
  <c r="P918" i="1"/>
  <c r="Q918" i="1"/>
  <c r="R918" i="1"/>
  <c r="S918" i="1"/>
  <c r="C919" i="1"/>
  <c r="D919" i="1"/>
  <c r="H919" i="1"/>
  <c r="K919" i="1"/>
  <c r="L919" i="1"/>
  <c r="M919" i="1"/>
  <c r="N919" i="1"/>
  <c r="O919" i="1"/>
  <c r="P919" i="1"/>
  <c r="Q919" i="1"/>
  <c r="R919" i="1"/>
  <c r="S919" i="1"/>
  <c r="C920" i="1"/>
  <c r="D920" i="1"/>
  <c r="H920" i="1"/>
  <c r="K920" i="1"/>
  <c r="L920" i="1"/>
  <c r="M920" i="1"/>
  <c r="N920" i="1"/>
  <c r="O920" i="1"/>
  <c r="P920" i="1"/>
  <c r="Q920" i="1"/>
  <c r="R920" i="1"/>
  <c r="S920" i="1"/>
  <c r="C921" i="1"/>
  <c r="D921" i="1"/>
  <c r="H921" i="1"/>
  <c r="K921" i="1"/>
  <c r="L921" i="1"/>
  <c r="M921" i="1"/>
  <c r="N921" i="1"/>
  <c r="O921" i="1"/>
  <c r="P921" i="1"/>
  <c r="Q921" i="1"/>
  <c r="R921" i="1"/>
  <c r="S921" i="1"/>
  <c r="C922" i="1"/>
  <c r="D922" i="1"/>
  <c r="H922" i="1"/>
  <c r="K922" i="1"/>
  <c r="L922" i="1"/>
  <c r="M922" i="1"/>
  <c r="N922" i="1"/>
  <c r="O922" i="1"/>
  <c r="P922" i="1"/>
  <c r="Q922" i="1"/>
  <c r="R922" i="1"/>
  <c r="S922" i="1"/>
  <c r="C923" i="1"/>
  <c r="D923" i="1"/>
  <c r="H923" i="1"/>
  <c r="K923" i="1"/>
  <c r="L923" i="1"/>
  <c r="M923" i="1"/>
  <c r="N923" i="1"/>
  <c r="O923" i="1"/>
  <c r="P923" i="1"/>
  <c r="Q923" i="1"/>
  <c r="R923" i="1"/>
  <c r="S923" i="1"/>
  <c r="C924" i="1"/>
  <c r="D924" i="1"/>
  <c r="H924" i="1"/>
  <c r="K924" i="1"/>
  <c r="L924" i="1"/>
  <c r="M924" i="1"/>
  <c r="N924" i="1"/>
  <c r="O924" i="1"/>
  <c r="P924" i="1"/>
  <c r="Q924" i="1"/>
  <c r="R924" i="1"/>
  <c r="S924" i="1"/>
  <c r="C925" i="1"/>
  <c r="D925" i="1"/>
  <c r="H925" i="1"/>
  <c r="K925" i="1"/>
  <c r="L925" i="1"/>
  <c r="M925" i="1"/>
  <c r="N925" i="1"/>
  <c r="O925" i="1"/>
  <c r="P925" i="1"/>
  <c r="Q925" i="1"/>
  <c r="R925" i="1"/>
  <c r="S925" i="1"/>
  <c r="C926" i="1"/>
  <c r="D926" i="1"/>
  <c r="H926" i="1"/>
  <c r="K926" i="1"/>
  <c r="L926" i="1"/>
  <c r="M926" i="1"/>
  <c r="N926" i="1"/>
  <c r="O926" i="1"/>
  <c r="P926" i="1"/>
  <c r="Q926" i="1"/>
  <c r="R926" i="1"/>
  <c r="S926" i="1"/>
  <c r="C927" i="1"/>
  <c r="D927" i="1"/>
  <c r="H927" i="1"/>
  <c r="K927" i="1"/>
  <c r="L927" i="1"/>
  <c r="M927" i="1"/>
  <c r="N927" i="1"/>
  <c r="O927" i="1"/>
  <c r="P927" i="1"/>
  <c r="Q927" i="1"/>
  <c r="R927" i="1"/>
  <c r="S927" i="1"/>
  <c r="C928" i="1"/>
  <c r="D928" i="1"/>
  <c r="H928" i="1"/>
  <c r="K928" i="1"/>
  <c r="L928" i="1"/>
  <c r="M928" i="1"/>
  <c r="N928" i="1"/>
  <c r="O928" i="1"/>
  <c r="P928" i="1"/>
  <c r="Q928" i="1"/>
  <c r="R928" i="1"/>
  <c r="S928" i="1"/>
  <c r="C929" i="1"/>
  <c r="D929" i="1"/>
  <c r="H929" i="1"/>
  <c r="K929" i="1"/>
  <c r="L929" i="1"/>
  <c r="M929" i="1"/>
  <c r="N929" i="1"/>
  <c r="O929" i="1"/>
  <c r="P929" i="1"/>
  <c r="Q929" i="1"/>
  <c r="R929" i="1"/>
  <c r="S929" i="1"/>
  <c r="C930" i="1"/>
  <c r="D930" i="1"/>
  <c r="H930" i="1"/>
  <c r="K930" i="1"/>
  <c r="L930" i="1"/>
  <c r="M930" i="1"/>
  <c r="N930" i="1"/>
  <c r="O930" i="1"/>
  <c r="P930" i="1"/>
  <c r="Q930" i="1"/>
  <c r="R930" i="1"/>
  <c r="S930" i="1"/>
  <c r="C931" i="1"/>
  <c r="D931" i="1"/>
  <c r="H931" i="1"/>
  <c r="K931" i="1"/>
  <c r="L931" i="1"/>
  <c r="M931" i="1"/>
  <c r="N931" i="1"/>
  <c r="O931" i="1"/>
  <c r="P931" i="1"/>
  <c r="Q931" i="1"/>
  <c r="R931" i="1"/>
  <c r="S931" i="1"/>
  <c r="C932" i="1"/>
  <c r="D932" i="1"/>
  <c r="H932" i="1"/>
  <c r="K932" i="1"/>
  <c r="L932" i="1"/>
  <c r="M932" i="1"/>
  <c r="N932" i="1"/>
  <c r="O932" i="1"/>
  <c r="P932" i="1"/>
  <c r="Q932" i="1"/>
  <c r="R932" i="1"/>
  <c r="S932" i="1"/>
  <c r="C933" i="1"/>
  <c r="D933" i="1"/>
  <c r="H933" i="1"/>
  <c r="K933" i="1"/>
  <c r="L933" i="1"/>
  <c r="M933" i="1"/>
  <c r="N933" i="1"/>
  <c r="O933" i="1"/>
  <c r="P933" i="1"/>
  <c r="Q933" i="1"/>
  <c r="R933" i="1"/>
  <c r="S933" i="1"/>
  <c r="C934" i="1"/>
  <c r="D934" i="1"/>
  <c r="H934" i="1"/>
  <c r="K934" i="1"/>
  <c r="L934" i="1"/>
  <c r="M934" i="1"/>
  <c r="N934" i="1"/>
  <c r="O934" i="1"/>
  <c r="P934" i="1"/>
  <c r="Q934" i="1"/>
  <c r="R934" i="1"/>
  <c r="S934" i="1"/>
  <c r="C935" i="1"/>
  <c r="D935" i="1"/>
  <c r="H935" i="1"/>
  <c r="K935" i="1"/>
  <c r="L935" i="1"/>
  <c r="M935" i="1"/>
  <c r="N935" i="1"/>
  <c r="O935" i="1"/>
  <c r="P935" i="1"/>
  <c r="Q935" i="1"/>
  <c r="R935" i="1"/>
  <c r="S935" i="1"/>
  <c r="C936" i="1"/>
  <c r="D936" i="1"/>
  <c r="H936" i="1"/>
  <c r="K936" i="1"/>
  <c r="L936" i="1"/>
  <c r="M936" i="1"/>
  <c r="N936" i="1"/>
  <c r="O936" i="1"/>
  <c r="P936" i="1"/>
  <c r="Q936" i="1"/>
  <c r="R936" i="1"/>
  <c r="S936" i="1"/>
  <c r="C937" i="1"/>
  <c r="D937" i="1"/>
  <c r="H937" i="1"/>
  <c r="K937" i="1"/>
  <c r="L937" i="1"/>
  <c r="M937" i="1"/>
  <c r="N937" i="1"/>
  <c r="O937" i="1"/>
  <c r="P937" i="1"/>
  <c r="Q937" i="1"/>
  <c r="R937" i="1"/>
  <c r="S937" i="1"/>
  <c r="C938" i="1"/>
  <c r="D938" i="1"/>
  <c r="H938" i="1"/>
  <c r="K938" i="1"/>
  <c r="L938" i="1"/>
  <c r="M938" i="1"/>
  <c r="N938" i="1"/>
  <c r="O938" i="1"/>
  <c r="P938" i="1"/>
  <c r="Q938" i="1"/>
  <c r="R938" i="1"/>
  <c r="S938" i="1"/>
  <c r="C939" i="1"/>
  <c r="D939" i="1"/>
  <c r="H939" i="1"/>
  <c r="K939" i="1"/>
  <c r="L939" i="1"/>
  <c r="M939" i="1"/>
  <c r="N939" i="1"/>
  <c r="O939" i="1"/>
  <c r="P939" i="1"/>
  <c r="Q939" i="1"/>
  <c r="R939" i="1"/>
  <c r="S939" i="1"/>
  <c r="C940" i="1"/>
  <c r="D940" i="1"/>
  <c r="H940" i="1"/>
  <c r="K940" i="1"/>
  <c r="L940" i="1"/>
  <c r="M940" i="1"/>
  <c r="N940" i="1"/>
  <c r="O940" i="1"/>
  <c r="P940" i="1"/>
  <c r="Q940" i="1"/>
  <c r="R940" i="1"/>
  <c r="S940" i="1"/>
  <c r="C941" i="1"/>
  <c r="D941" i="1"/>
  <c r="H941" i="1"/>
  <c r="K941" i="1"/>
  <c r="L941" i="1"/>
  <c r="M941" i="1"/>
  <c r="N941" i="1"/>
  <c r="O941" i="1"/>
  <c r="P941" i="1"/>
  <c r="Q941" i="1"/>
  <c r="R941" i="1"/>
  <c r="S941" i="1"/>
  <c r="C942" i="1"/>
  <c r="D942" i="1"/>
  <c r="H942" i="1"/>
  <c r="K942" i="1"/>
  <c r="L942" i="1"/>
  <c r="M942" i="1"/>
  <c r="N942" i="1"/>
  <c r="O942" i="1"/>
  <c r="P942" i="1"/>
  <c r="Q942" i="1"/>
  <c r="R942" i="1"/>
  <c r="S942" i="1"/>
  <c r="C943" i="1"/>
  <c r="D943" i="1"/>
  <c r="H943" i="1"/>
  <c r="K943" i="1"/>
  <c r="L943" i="1"/>
  <c r="M943" i="1"/>
  <c r="N943" i="1"/>
  <c r="O943" i="1"/>
  <c r="P943" i="1"/>
  <c r="Q943" i="1"/>
  <c r="R943" i="1"/>
  <c r="S943" i="1"/>
  <c r="C944" i="1"/>
  <c r="D944" i="1"/>
  <c r="H944" i="1"/>
  <c r="K944" i="1"/>
  <c r="L944" i="1"/>
  <c r="M944" i="1"/>
  <c r="N944" i="1"/>
  <c r="O944" i="1"/>
  <c r="P944" i="1"/>
  <c r="Q944" i="1"/>
  <c r="R944" i="1"/>
  <c r="S944" i="1"/>
  <c r="C945" i="1"/>
  <c r="D945" i="1"/>
  <c r="H945" i="1"/>
  <c r="K945" i="1"/>
  <c r="L945" i="1"/>
  <c r="M945" i="1"/>
  <c r="N945" i="1"/>
  <c r="O945" i="1"/>
  <c r="P945" i="1"/>
  <c r="Q945" i="1"/>
  <c r="R945" i="1"/>
  <c r="S945" i="1"/>
  <c r="C946" i="1"/>
  <c r="D946" i="1"/>
  <c r="H946" i="1"/>
  <c r="K946" i="1"/>
  <c r="L946" i="1"/>
  <c r="M946" i="1"/>
  <c r="N946" i="1"/>
  <c r="O946" i="1"/>
  <c r="P946" i="1"/>
  <c r="Q946" i="1"/>
  <c r="R946" i="1"/>
  <c r="S946" i="1"/>
  <c r="C947" i="1"/>
  <c r="D947" i="1"/>
  <c r="H947" i="1"/>
  <c r="K947" i="1"/>
  <c r="L947" i="1"/>
  <c r="M947" i="1"/>
  <c r="N947" i="1"/>
  <c r="O947" i="1"/>
  <c r="P947" i="1"/>
  <c r="Q947" i="1"/>
  <c r="R947" i="1"/>
  <c r="S947" i="1"/>
  <c r="C948" i="1"/>
  <c r="D948" i="1"/>
  <c r="H948" i="1"/>
  <c r="K948" i="1"/>
  <c r="L948" i="1"/>
  <c r="M948" i="1"/>
  <c r="N948" i="1"/>
  <c r="O948" i="1"/>
  <c r="P948" i="1"/>
  <c r="Q948" i="1"/>
  <c r="R948" i="1"/>
  <c r="S948" i="1"/>
  <c r="C949" i="1"/>
  <c r="D949" i="1"/>
  <c r="H949" i="1"/>
  <c r="K949" i="1"/>
  <c r="L949" i="1"/>
  <c r="M949" i="1"/>
  <c r="N949" i="1"/>
  <c r="O949" i="1"/>
  <c r="P949" i="1"/>
  <c r="Q949" i="1"/>
  <c r="R949" i="1"/>
  <c r="S949" i="1"/>
  <c r="C950" i="1"/>
  <c r="D950" i="1"/>
  <c r="H950" i="1"/>
  <c r="K950" i="1"/>
  <c r="L950" i="1"/>
  <c r="M950" i="1"/>
  <c r="N950" i="1"/>
  <c r="O950" i="1"/>
  <c r="P950" i="1"/>
  <c r="Q950" i="1"/>
  <c r="R950" i="1"/>
  <c r="S950" i="1"/>
  <c r="C951" i="1"/>
  <c r="D951" i="1"/>
  <c r="H951" i="1"/>
  <c r="K951" i="1"/>
  <c r="L951" i="1"/>
  <c r="M951" i="1"/>
  <c r="N951" i="1"/>
  <c r="O951" i="1"/>
  <c r="P951" i="1"/>
  <c r="Q951" i="1"/>
  <c r="R951" i="1"/>
  <c r="S951" i="1"/>
  <c r="C952" i="1"/>
  <c r="D952" i="1"/>
  <c r="H952" i="1"/>
  <c r="K952" i="1"/>
  <c r="L952" i="1"/>
  <c r="M952" i="1"/>
  <c r="N952" i="1"/>
  <c r="O952" i="1"/>
  <c r="P952" i="1"/>
  <c r="Q952" i="1"/>
  <c r="R952" i="1"/>
  <c r="S952" i="1"/>
  <c r="C953" i="1"/>
  <c r="D953" i="1"/>
  <c r="H953" i="1"/>
  <c r="K953" i="1"/>
  <c r="L953" i="1"/>
  <c r="M953" i="1"/>
  <c r="N953" i="1"/>
  <c r="O953" i="1"/>
  <c r="P953" i="1"/>
  <c r="Q953" i="1"/>
  <c r="R953" i="1"/>
  <c r="S953" i="1"/>
  <c r="C954" i="1"/>
  <c r="D954" i="1"/>
  <c r="H954" i="1"/>
  <c r="K954" i="1"/>
  <c r="L954" i="1"/>
  <c r="M954" i="1"/>
  <c r="N954" i="1"/>
  <c r="O954" i="1"/>
  <c r="P954" i="1"/>
  <c r="Q954" i="1"/>
  <c r="R954" i="1"/>
  <c r="S954" i="1"/>
  <c r="C955" i="1"/>
  <c r="D955" i="1"/>
  <c r="H955" i="1"/>
  <c r="K955" i="1"/>
  <c r="L955" i="1"/>
  <c r="M955" i="1"/>
  <c r="N955" i="1"/>
  <c r="O955" i="1"/>
  <c r="P955" i="1"/>
  <c r="Q955" i="1"/>
  <c r="R955" i="1"/>
  <c r="S955" i="1"/>
  <c r="C956" i="1"/>
  <c r="D956" i="1"/>
  <c r="H956" i="1"/>
  <c r="K956" i="1"/>
  <c r="L956" i="1"/>
  <c r="M956" i="1"/>
  <c r="N956" i="1"/>
  <c r="O956" i="1"/>
  <c r="P956" i="1"/>
  <c r="Q956" i="1"/>
  <c r="R956" i="1"/>
  <c r="S956" i="1"/>
  <c r="C957" i="1"/>
  <c r="D957" i="1"/>
  <c r="H957" i="1"/>
  <c r="K957" i="1"/>
  <c r="L957" i="1"/>
  <c r="M957" i="1"/>
  <c r="N957" i="1"/>
  <c r="O957" i="1"/>
  <c r="P957" i="1"/>
  <c r="Q957" i="1"/>
  <c r="R957" i="1"/>
  <c r="S957" i="1"/>
  <c r="C958" i="1"/>
  <c r="D958" i="1"/>
  <c r="H958" i="1"/>
  <c r="K958" i="1"/>
  <c r="L958" i="1"/>
  <c r="M958" i="1"/>
  <c r="N958" i="1"/>
  <c r="O958" i="1"/>
  <c r="P958" i="1"/>
  <c r="Q958" i="1"/>
  <c r="R958" i="1"/>
  <c r="S958" i="1"/>
  <c r="C959" i="1"/>
  <c r="D959" i="1"/>
  <c r="H959" i="1"/>
  <c r="K959" i="1"/>
  <c r="L959" i="1"/>
  <c r="M959" i="1"/>
  <c r="N959" i="1"/>
  <c r="O959" i="1"/>
  <c r="P959" i="1"/>
  <c r="Q959" i="1"/>
  <c r="R959" i="1"/>
  <c r="S959" i="1"/>
  <c r="C960" i="1"/>
  <c r="D960" i="1"/>
  <c r="H960" i="1"/>
  <c r="K960" i="1"/>
  <c r="L960" i="1"/>
  <c r="M960" i="1"/>
  <c r="N960" i="1"/>
  <c r="O960" i="1"/>
  <c r="P960" i="1"/>
  <c r="Q960" i="1"/>
  <c r="R960" i="1"/>
  <c r="S960" i="1"/>
  <c r="C961" i="1"/>
  <c r="D961" i="1"/>
  <c r="H961" i="1"/>
  <c r="K961" i="1"/>
  <c r="L961" i="1"/>
  <c r="M961" i="1"/>
  <c r="N961" i="1"/>
  <c r="O961" i="1"/>
  <c r="P961" i="1"/>
  <c r="Q961" i="1"/>
  <c r="R961" i="1"/>
  <c r="S961" i="1"/>
  <c r="C962" i="1"/>
  <c r="D962" i="1"/>
  <c r="H962" i="1"/>
  <c r="K962" i="1"/>
  <c r="L962" i="1"/>
  <c r="M962" i="1"/>
  <c r="N962" i="1"/>
  <c r="O962" i="1"/>
  <c r="P962" i="1"/>
  <c r="Q962" i="1"/>
  <c r="R962" i="1"/>
  <c r="S962" i="1"/>
  <c r="C963" i="1"/>
  <c r="D963" i="1"/>
  <c r="H963" i="1"/>
  <c r="K963" i="1"/>
  <c r="L963" i="1"/>
  <c r="M963" i="1"/>
  <c r="N963" i="1"/>
  <c r="O963" i="1"/>
  <c r="P963" i="1"/>
  <c r="Q963" i="1"/>
  <c r="R963" i="1"/>
  <c r="S963" i="1"/>
  <c r="C964" i="1"/>
  <c r="D964" i="1"/>
  <c r="H964" i="1"/>
  <c r="K964" i="1"/>
  <c r="L964" i="1"/>
  <c r="M964" i="1"/>
  <c r="N964" i="1"/>
  <c r="O964" i="1"/>
  <c r="P964" i="1"/>
  <c r="Q964" i="1"/>
  <c r="R964" i="1"/>
  <c r="S964" i="1"/>
  <c r="C965" i="1"/>
  <c r="D965" i="1"/>
  <c r="H965" i="1"/>
  <c r="K965" i="1"/>
  <c r="L965" i="1"/>
  <c r="M965" i="1"/>
  <c r="N965" i="1"/>
  <c r="O965" i="1"/>
  <c r="P965" i="1"/>
  <c r="Q965" i="1"/>
  <c r="R965" i="1"/>
  <c r="S965" i="1"/>
  <c r="C966" i="1"/>
  <c r="D966" i="1"/>
  <c r="H966" i="1"/>
  <c r="K966" i="1"/>
  <c r="L966" i="1"/>
  <c r="M966" i="1"/>
  <c r="N966" i="1"/>
  <c r="O966" i="1"/>
  <c r="P966" i="1"/>
  <c r="Q966" i="1"/>
  <c r="R966" i="1"/>
  <c r="S966" i="1"/>
  <c r="C967" i="1"/>
  <c r="D967" i="1"/>
  <c r="H967" i="1"/>
  <c r="K967" i="1"/>
  <c r="L967" i="1"/>
  <c r="M967" i="1"/>
  <c r="N967" i="1"/>
  <c r="O967" i="1"/>
  <c r="P967" i="1"/>
  <c r="Q967" i="1"/>
  <c r="R967" i="1"/>
  <c r="S967" i="1"/>
  <c r="C968" i="1"/>
  <c r="D968" i="1"/>
  <c r="H968" i="1"/>
  <c r="K968" i="1"/>
  <c r="L968" i="1"/>
  <c r="M968" i="1"/>
  <c r="N968" i="1"/>
  <c r="O968" i="1"/>
  <c r="P968" i="1"/>
  <c r="Q968" i="1"/>
  <c r="R968" i="1"/>
  <c r="S968" i="1"/>
  <c r="C969" i="1"/>
  <c r="D969" i="1"/>
  <c r="H969" i="1"/>
  <c r="K969" i="1"/>
  <c r="L969" i="1"/>
  <c r="M969" i="1"/>
  <c r="N969" i="1"/>
  <c r="O969" i="1"/>
  <c r="P969" i="1"/>
  <c r="Q969" i="1"/>
  <c r="R969" i="1"/>
  <c r="S969" i="1"/>
  <c r="C970" i="1"/>
  <c r="D970" i="1"/>
  <c r="H970" i="1"/>
  <c r="K970" i="1"/>
  <c r="L970" i="1"/>
  <c r="M970" i="1"/>
  <c r="N970" i="1"/>
  <c r="O970" i="1"/>
  <c r="P970" i="1"/>
  <c r="Q970" i="1"/>
  <c r="R970" i="1"/>
  <c r="S970" i="1"/>
  <c r="C971" i="1"/>
  <c r="D971" i="1"/>
  <c r="H971" i="1"/>
  <c r="K971" i="1"/>
  <c r="L971" i="1"/>
  <c r="M971" i="1"/>
  <c r="N971" i="1"/>
  <c r="O971" i="1"/>
  <c r="P971" i="1"/>
  <c r="Q971" i="1"/>
  <c r="R971" i="1"/>
  <c r="S971" i="1"/>
  <c r="C972" i="1"/>
  <c r="D972" i="1"/>
  <c r="H972" i="1"/>
  <c r="K972" i="1"/>
  <c r="L972" i="1"/>
  <c r="M972" i="1"/>
  <c r="N972" i="1"/>
  <c r="O972" i="1"/>
  <c r="P972" i="1"/>
  <c r="Q972" i="1"/>
  <c r="R972" i="1"/>
  <c r="S972" i="1"/>
  <c r="C973" i="1"/>
  <c r="D973" i="1"/>
  <c r="H973" i="1"/>
  <c r="K973" i="1"/>
  <c r="L973" i="1"/>
  <c r="M973" i="1"/>
  <c r="N973" i="1"/>
  <c r="O973" i="1"/>
  <c r="P973" i="1"/>
  <c r="Q973" i="1"/>
  <c r="R973" i="1"/>
  <c r="S973" i="1"/>
  <c r="C974" i="1"/>
  <c r="D974" i="1"/>
  <c r="H974" i="1"/>
  <c r="K974" i="1"/>
  <c r="L974" i="1"/>
  <c r="M974" i="1"/>
  <c r="N974" i="1"/>
  <c r="O974" i="1"/>
  <c r="P974" i="1"/>
  <c r="Q974" i="1"/>
  <c r="R974" i="1"/>
  <c r="S974" i="1"/>
  <c r="C975" i="1"/>
  <c r="D975" i="1"/>
  <c r="H975" i="1"/>
  <c r="K975" i="1"/>
  <c r="L975" i="1"/>
  <c r="M975" i="1"/>
  <c r="N975" i="1"/>
  <c r="O975" i="1"/>
  <c r="P975" i="1"/>
  <c r="Q975" i="1"/>
  <c r="R975" i="1"/>
  <c r="S975" i="1"/>
  <c r="C976" i="1"/>
  <c r="D976" i="1"/>
  <c r="H976" i="1"/>
  <c r="K976" i="1"/>
  <c r="L976" i="1"/>
  <c r="M976" i="1"/>
  <c r="N976" i="1"/>
  <c r="O976" i="1"/>
  <c r="P976" i="1"/>
  <c r="Q976" i="1"/>
  <c r="R976" i="1"/>
  <c r="S976" i="1"/>
  <c r="C977" i="1"/>
  <c r="D977" i="1"/>
  <c r="H977" i="1"/>
  <c r="K977" i="1"/>
  <c r="L977" i="1"/>
  <c r="M977" i="1"/>
  <c r="N977" i="1"/>
  <c r="O977" i="1"/>
  <c r="P977" i="1"/>
  <c r="Q977" i="1"/>
  <c r="R977" i="1"/>
  <c r="S977" i="1"/>
  <c r="C978" i="1"/>
  <c r="D978" i="1"/>
  <c r="H978" i="1"/>
  <c r="K978" i="1"/>
  <c r="L978" i="1"/>
  <c r="M978" i="1"/>
  <c r="N978" i="1"/>
  <c r="O978" i="1"/>
  <c r="P978" i="1"/>
  <c r="Q978" i="1"/>
  <c r="R978" i="1"/>
  <c r="S978" i="1"/>
  <c r="C979" i="1"/>
  <c r="D979" i="1"/>
  <c r="H979" i="1"/>
  <c r="K979" i="1"/>
  <c r="L979" i="1"/>
  <c r="M979" i="1"/>
  <c r="N979" i="1"/>
  <c r="O979" i="1"/>
  <c r="P979" i="1"/>
  <c r="Q979" i="1"/>
  <c r="R979" i="1"/>
  <c r="S979" i="1"/>
  <c r="C980" i="1"/>
  <c r="D980" i="1"/>
  <c r="H980" i="1"/>
  <c r="K980" i="1"/>
  <c r="L980" i="1"/>
  <c r="M980" i="1"/>
  <c r="N980" i="1"/>
  <c r="O980" i="1"/>
  <c r="P980" i="1"/>
  <c r="Q980" i="1"/>
  <c r="R980" i="1"/>
  <c r="S980" i="1"/>
  <c r="C981" i="1"/>
  <c r="D981" i="1"/>
  <c r="H981" i="1"/>
  <c r="K981" i="1"/>
  <c r="L981" i="1"/>
  <c r="M981" i="1"/>
  <c r="N981" i="1"/>
  <c r="O981" i="1"/>
  <c r="P981" i="1"/>
  <c r="Q981" i="1"/>
  <c r="R981" i="1"/>
  <c r="S981" i="1"/>
  <c r="C982" i="1"/>
  <c r="D982" i="1"/>
  <c r="H982" i="1"/>
  <c r="K982" i="1"/>
  <c r="L982" i="1"/>
  <c r="M982" i="1"/>
  <c r="N982" i="1"/>
  <c r="O982" i="1"/>
  <c r="P982" i="1"/>
  <c r="Q982" i="1"/>
  <c r="R982" i="1"/>
  <c r="S982" i="1"/>
  <c r="C983" i="1"/>
  <c r="D983" i="1"/>
  <c r="H983" i="1"/>
  <c r="K983" i="1"/>
  <c r="L983" i="1"/>
  <c r="M983" i="1"/>
  <c r="N983" i="1"/>
  <c r="O983" i="1"/>
  <c r="P983" i="1"/>
  <c r="Q983" i="1"/>
  <c r="R983" i="1"/>
  <c r="S983" i="1"/>
  <c r="C984" i="1"/>
  <c r="D984" i="1"/>
  <c r="H984" i="1"/>
  <c r="K984" i="1"/>
  <c r="L984" i="1"/>
  <c r="M984" i="1"/>
  <c r="N984" i="1"/>
  <c r="O984" i="1"/>
  <c r="P984" i="1"/>
  <c r="Q984" i="1"/>
  <c r="R984" i="1"/>
  <c r="S984" i="1"/>
  <c r="C985" i="1"/>
  <c r="D985" i="1"/>
  <c r="H985" i="1"/>
  <c r="K985" i="1"/>
  <c r="L985" i="1"/>
  <c r="M985" i="1"/>
  <c r="N985" i="1"/>
  <c r="O985" i="1"/>
  <c r="P985" i="1"/>
  <c r="Q985" i="1"/>
  <c r="R985" i="1"/>
  <c r="S985" i="1"/>
  <c r="C986" i="1"/>
  <c r="D986" i="1"/>
  <c r="H986" i="1"/>
  <c r="K986" i="1"/>
  <c r="L986" i="1"/>
  <c r="M986" i="1"/>
  <c r="N986" i="1"/>
  <c r="O986" i="1"/>
  <c r="P986" i="1"/>
  <c r="Q986" i="1"/>
  <c r="R986" i="1"/>
  <c r="S986" i="1"/>
  <c r="C987" i="1"/>
  <c r="D987" i="1"/>
  <c r="H987" i="1"/>
  <c r="K987" i="1"/>
  <c r="L987" i="1"/>
  <c r="M987" i="1"/>
  <c r="N987" i="1"/>
  <c r="O987" i="1"/>
  <c r="P987" i="1"/>
  <c r="Q987" i="1"/>
  <c r="R987" i="1"/>
  <c r="S987" i="1"/>
  <c r="C988" i="1"/>
  <c r="D988" i="1"/>
  <c r="H988" i="1"/>
  <c r="K988" i="1"/>
  <c r="L988" i="1"/>
  <c r="M988" i="1"/>
  <c r="N988" i="1"/>
  <c r="O988" i="1"/>
  <c r="P988" i="1"/>
  <c r="Q988" i="1"/>
  <c r="R988" i="1"/>
  <c r="S988" i="1"/>
  <c r="C989" i="1"/>
  <c r="D989" i="1"/>
  <c r="H989" i="1"/>
  <c r="K989" i="1"/>
  <c r="L989" i="1"/>
  <c r="M989" i="1"/>
  <c r="N989" i="1"/>
  <c r="O989" i="1"/>
  <c r="P989" i="1"/>
  <c r="Q989" i="1"/>
  <c r="R989" i="1"/>
  <c r="S989" i="1"/>
  <c r="C990" i="1"/>
  <c r="D990" i="1"/>
  <c r="H990" i="1"/>
  <c r="K990" i="1"/>
  <c r="L990" i="1"/>
  <c r="M990" i="1"/>
  <c r="N990" i="1"/>
  <c r="O990" i="1"/>
  <c r="P990" i="1"/>
  <c r="Q990" i="1"/>
  <c r="R990" i="1"/>
  <c r="S990" i="1"/>
  <c r="C991" i="1"/>
  <c r="D991" i="1"/>
  <c r="H991" i="1"/>
  <c r="K991" i="1"/>
  <c r="L991" i="1"/>
  <c r="M991" i="1"/>
  <c r="N991" i="1"/>
  <c r="O991" i="1"/>
  <c r="P991" i="1"/>
  <c r="Q991" i="1"/>
  <c r="R991" i="1"/>
  <c r="S991" i="1"/>
  <c r="C992" i="1"/>
  <c r="D992" i="1"/>
  <c r="H992" i="1"/>
  <c r="K992" i="1"/>
  <c r="L992" i="1"/>
  <c r="M992" i="1"/>
  <c r="N992" i="1"/>
  <c r="O992" i="1"/>
  <c r="P992" i="1"/>
  <c r="Q992" i="1"/>
  <c r="R992" i="1"/>
  <c r="S992" i="1"/>
  <c r="C993" i="1"/>
  <c r="D993" i="1"/>
  <c r="H993" i="1"/>
  <c r="K993" i="1"/>
  <c r="L993" i="1"/>
  <c r="M993" i="1"/>
  <c r="N993" i="1"/>
  <c r="O993" i="1"/>
  <c r="P993" i="1"/>
  <c r="Q993" i="1"/>
  <c r="R993" i="1"/>
  <c r="S993" i="1"/>
  <c r="C994" i="1"/>
  <c r="D994" i="1"/>
  <c r="H994" i="1"/>
  <c r="K994" i="1"/>
  <c r="L994" i="1"/>
  <c r="M994" i="1"/>
  <c r="N994" i="1"/>
  <c r="O994" i="1"/>
  <c r="P994" i="1"/>
  <c r="Q994" i="1"/>
  <c r="R994" i="1"/>
  <c r="S994" i="1"/>
  <c r="C995" i="1"/>
  <c r="D995" i="1"/>
  <c r="H995" i="1"/>
  <c r="K995" i="1"/>
  <c r="L995" i="1"/>
  <c r="M995" i="1"/>
  <c r="N995" i="1"/>
  <c r="O995" i="1"/>
  <c r="P995" i="1"/>
  <c r="Q995" i="1"/>
  <c r="R995" i="1"/>
  <c r="S995" i="1"/>
  <c r="C996" i="1"/>
  <c r="D996" i="1"/>
  <c r="H996" i="1"/>
  <c r="K996" i="1"/>
  <c r="L996" i="1"/>
  <c r="M996" i="1"/>
  <c r="N996" i="1"/>
  <c r="O996" i="1"/>
  <c r="P996" i="1"/>
  <c r="Q996" i="1"/>
  <c r="R996" i="1"/>
  <c r="S996" i="1"/>
  <c r="C997" i="1"/>
  <c r="D997" i="1"/>
  <c r="H997" i="1"/>
  <c r="K997" i="1"/>
  <c r="L997" i="1"/>
  <c r="M997" i="1"/>
  <c r="N997" i="1"/>
  <c r="O997" i="1"/>
  <c r="P997" i="1"/>
  <c r="Q997" i="1"/>
  <c r="R997" i="1"/>
  <c r="S997" i="1"/>
  <c r="C998" i="1"/>
  <c r="D998" i="1"/>
  <c r="H998" i="1"/>
  <c r="K998" i="1"/>
  <c r="L998" i="1"/>
  <c r="M998" i="1"/>
  <c r="N998" i="1"/>
  <c r="O998" i="1"/>
  <c r="P998" i="1"/>
  <c r="Q998" i="1"/>
  <c r="R998" i="1"/>
  <c r="S998" i="1"/>
  <c r="C999" i="1"/>
  <c r="D999" i="1"/>
  <c r="H999" i="1"/>
  <c r="K999" i="1"/>
  <c r="L999" i="1"/>
  <c r="M999" i="1"/>
  <c r="N999" i="1"/>
  <c r="O999" i="1"/>
  <c r="P999" i="1"/>
  <c r="Q999" i="1"/>
  <c r="R999" i="1"/>
  <c r="S999" i="1"/>
  <c r="C1000" i="1"/>
  <c r="D1000" i="1"/>
  <c r="H1000" i="1"/>
  <c r="K1000" i="1"/>
  <c r="L1000" i="1"/>
  <c r="M1000" i="1"/>
  <c r="N1000" i="1"/>
  <c r="O1000" i="1"/>
  <c r="P1000" i="1"/>
  <c r="Q1000" i="1"/>
  <c r="R1000" i="1"/>
  <c r="S1000" i="1"/>
  <c r="C1001" i="1"/>
  <c r="D1001" i="1"/>
  <c r="H1001" i="1"/>
  <c r="K1001" i="1"/>
  <c r="L1001" i="1"/>
  <c r="M1001" i="1"/>
  <c r="N1001" i="1"/>
  <c r="O1001" i="1"/>
  <c r="P1001" i="1"/>
  <c r="Q1001" i="1"/>
  <c r="R1001" i="1"/>
  <c r="S1001" i="1"/>
  <c r="C1002" i="1"/>
  <c r="D1002" i="1"/>
  <c r="H1002" i="1"/>
  <c r="K1002" i="1"/>
  <c r="L1002" i="1"/>
  <c r="M1002" i="1"/>
  <c r="N1002" i="1"/>
  <c r="O1002" i="1"/>
  <c r="P1002" i="1"/>
  <c r="Q1002" i="1"/>
  <c r="R1002" i="1"/>
  <c r="S1002" i="1"/>
  <c r="C1003" i="1"/>
  <c r="D1003" i="1"/>
  <c r="H1003" i="1"/>
  <c r="K1003" i="1"/>
  <c r="L1003" i="1"/>
  <c r="M1003" i="1"/>
  <c r="N1003" i="1"/>
  <c r="O1003" i="1"/>
  <c r="P1003" i="1"/>
  <c r="Q1003" i="1"/>
  <c r="R1003" i="1"/>
  <c r="S1003" i="1"/>
  <c r="C1004" i="1"/>
  <c r="D1004" i="1"/>
  <c r="H1004" i="1"/>
  <c r="K1004" i="1"/>
  <c r="L1004" i="1"/>
  <c r="M1004" i="1"/>
  <c r="N1004" i="1"/>
  <c r="O1004" i="1"/>
  <c r="P1004" i="1"/>
  <c r="Q1004" i="1"/>
  <c r="R1004" i="1"/>
  <c r="S1004" i="1"/>
  <c r="C1005" i="1"/>
  <c r="D1005" i="1"/>
  <c r="H1005" i="1"/>
  <c r="K1005" i="1"/>
  <c r="L1005" i="1"/>
  <c r="M1005" i="1"/>
  <c r="N1005" i="1"/>
  <c r="O1005" i="1"/>
  <c r="P1005" i="1"/>
  <c r="Q1005" i="1"/>
  <c r="R1005" i="1"/>
  <c r="S1005" i="1"/>
  <c r="C1006" i="1"/>
  <c r="D1006" i="1"/>
  <c r="H1006" i="1"/>
  <c r="K1006" i="1"/>
  <c r="L1006" i="1"/>
  <c r="M1006" i="1"/>
  <c r="N1006" i="1"/>
  <c r="O1006" i="1"/>
  <c r="P1006" i="1"/>
  <c r="Q1006" i="1"/>
  <c r="R1006" i="1"/>
  <c r="S1006" i="1"/>
  <c r="C1007" i="1"/>
  <c r="D1007" i="1"/>
  <c r="H1007" i="1"/>
  <c r="K1007" i="1"/>
  <c r="L1007" i="1"/>
  <c r="M1007" i="1"/>
  <c r="N1007" i="1"/>
  <c r="O1007" i="1"/>
  <c r="P1007" i="1"/>
  <c r="Q1007" i="1"/>
  <c r="R1007" i="1"/>
  <c r="S1007" i="1"/>
  <c r="C1008" i="1"/>
  <c r="D1008" i="1"/>
  <c r="H1008" i="1"/>
  <c r="K1008" i="1"/>
  <c r="L1008" i="1"/>
  <c r="M1008" i="1"/>
  <c r="N1008" i="1"/>
  <c r="O1008" i="1"/>
  <c r="P1008" i="1"/>
  <c r="Q1008" i="1"/>
  <c r="R1008" i="1"/>
  <c r="S1008" i="1"/>
  <c r="C1009" i="1"/>
  <c r="D1009" i="1"/>
  <c r="H1009" i="1"/>
  <c r="K1009" i="1"/>
  <c r="L1009" i="1"/>
  <c r="M1009" i="1"/>
  <c r="N1009" i="1"/>
  <c r="O1009" i="1"/>
  <c r="P1009" i="1"/>
  <c r="Q1009" i="1"/>
  <c r="R1009" i="1"/>
  <c r="S1009" i="1"/>
  <c r="C1010" i="1"/>
  <c r="D1010" i="1"/>
  <c r="H1010" i="1"/>
  <c r="K1010" i="1"/>
  <c r="L1010" i="1"/>
  <c r="M1010" i="1"/>
  <c r="N1010" i="1"/>
  <c r="O1010" i="1"/>
  <c r="P1010" i="1"/>
  <c r="Q1010" i="1"/>
  <c r="R1010" i="1"/>
  <c r="S1010" i="1"/>
  <c r="C1011" i="1"/>
  <c r="D1011" i="1"/>
  <c r="H1011" i="1"/>
  <c r="K1011" i="1"/>
  <c r="L1011" i="1"/>
  <c r="M1011" i="1"/>
  <c r="N1011" i="1"/>
  <c r="O1011" i="1"/>
  <c r="P1011" i="1"/>
  <c r="Q1011" i="1"/>
  <c r="R1011" i="1"/>
  <c r="S1011" i="1"/>
  <c r="C1012" i="1"/>
  <c r="D1012" i="1"/>
  <c r="H1012" i="1"/>
  <c r="K1012" i="1"/>
  <c r="L1012" i="1"/>
  <c r="M1012" i="1"/>
  <c r="N1012" i="1"/>
  <c r="O1012" i="1"/>
  <c r="P1012" i="1"/>
  <c r="Q1012" i="1"/>
  <c r="R1012" i="1"/>
  <c r="S1012" i="1"/>
  <c r="C1013" i="1"/>
  <c r="D1013" i="1"/>
  <c r="H1013" i="1"/>
  <c r="K1013" i="1"/>
  <c r="L1013" i="1"/>
  <c r="M1013" i="1"/>
  <c r="N1013" i="1"/>
  <c r="O1013" i="1"/>
  <c r="P1013" i="1"/>
  <c r="Q1013" i="1"/>
  <c r="R1013" i="1"/>
  <c r="S1013" i="1"/>
  <c r="C1014" i="1"/>
  <c r="D1014" i="1"/>
  <c r="H1014" i="1"/>
  <c r="K1014" i="1"/>
  <c r="L1014" i="1"/>
  <c r="M1014" i="1"/>
  <c r="N1014" i="1"/>
  <c r="O1014" i="1"/>
  <c r="P1014" i="1"/>
  <c r="Q1014" i="1"/>
  <c r="R1014" i="1"/>
  <c r="S1014" i="1"/>
  <c r="C1015" i="1"/>
  <c r="D1015" i="1"/>
  <c r="H1015" i="1"/>
  <c r="K1015" i="1"/>
  <c r="L1015" i="1"/>
  <c r="M1015" i="1"/>
  <c r="N1015" i="1"/>
  <c r="O1015" i="1"/>
  <c r="P1015" i="1"/>
  <c r="Q1015" i="1"/>
  <c r="R1015" i="1"/>
  <c r="S1015" i="1"/>
  <c r="C1016" i="1"/>
  <c r="D1016" i="1"/>
  <c r="H1016" i="1"/>
  <c r="K1016" i="1"/>
  <c r="L1016" i="1"/>
  <c r="M1016" i="1"/>
  <c r="N1016" i="1"/>
  <c r="O1016" i="1"/>
  <c r="P1016" i="1"/>
  <c r="Q1016" i="1"/>
  <c r="R1016" i="1"/>
  <c r="S1016" i="1"/>
  <c r="C1017" i="1"/>
  <c r="D1017" i="1"/>
  <c r="H1017" i="1"/>
  <c r="K1017" i="1"/>
  <c r="L1017" i="1"/>
  <c r="M1017" i="1"/>
  <c r="N1017" i="1"/>
  <c r="O1017" i="1"/>
  <c r="P1017" i="1"/>
  <c r="Q1017" i="1"/>
  <c r="R1017" i="1"/>
  <c r="S1017" i="1"/>
  <c r="C1018" i="1"/>
  <c r="D1018" i="1"/>
  <c r="H1018" i="1"/>
  <c r="K1018" i="1"/>
  <c r="L1018" i="1"/>
  <c r="M1018" i="1"/>
  <c r="N1018" i="1"/>
  <c r="O1018" i="1"/>
  <c r="P1018" i="1"/>
  <c r="Q1018" i="1"/>
  <c r="R1018" i="1"/>
  <c r="S1018" i="1"/>
  <c r="C1019" i="1"/>
  <c r="D1019" i="1"/>
  <c r="H1019" i="1"/>
  <c r="K1019" i="1"/>
  <c r="L1019" i="1"/>
  <c r="M1019" i="1"/>
  <c r="N1019" i="1"/>
  <c r="O1019" i="1"/>
  <c r="P1019" i="1"/>
  <c r="Q1019" i="1"/>
  <c r="R1019" i="1"/>
  <c r="S1019" i="1"/>
  <c r="C1020" i="1"/>
  <c r="D1020" i="1"/>
  <c r="H1020" i="1"/>
  <c r="K1020" i="1"/>
  <c r="L1020" i="1"/>
  <c r="M1020" i="1"/>
  <c r="N1020" i="1"/>
  <c r="O1020" i="1"/>
  <c r="P1020" i="1"/>
  <c r="Q1020" i="1"/>
  <c r="R1020" i="1"/>
  <c r="S1020" i="1"/>
  <c r="C1021" i="1"/>
  <c r="D1021" i="1"/>
  <c r="H1021" i="1"/>
  <c r="K1021" i="1"/>
  <c r="L1021" i="1"/>
  <c r="M1021" i="1"/>
  <c r="N1021" i="1"/>
  <c r="O1021" i="1"/>
  <c r="P1021" i="1"/>
  <c r="Q1021" i="1"/>
  <c r="R1021" i="1"/>
  <c r="S1021" i="1"/>
  <c r="C1022" i="1"/>
  <c r="D1022" i="1"/>
  <c r="H1022" i="1"/>
  <c r="K1022" i="1"/>
  <c r="L1022" i="1"/>
  <c r="M1022" i="1"/>
  <c r="N1022" i="1"/>
  <c r="O1022" i="1"/>
  <c r="P1022" i="1"/>
  <c r="Q1022" i="1"/>
  <c r="R1022" i="1"/>
  <c r="S1022" i="1"/>
  <c r="C1023" i="1"/>
  <c r="D1023" i="1"/>
  <c r="H1023" i="1"/>
  <c r="K1023" i="1"/>
  <c r="L1023" i="1"/>
  <c r="M1023" i="1"/>
  <c r="N1023" i="1"/>
  <c r="O1023" i="1"/>
  <c r="P1023" i="1"/>
  <c r="Q1023" i="1"/>
  <c r="R1023" i="1"/>
  <c r="S1023" i="1"/>
  <c r="C1024" i="1"/>
  <c r="D1024" i="1"/>
  <c r="H1024" i="1"/>
  <c r="K1024" i="1"/>
  <c r="L1024" i="1"/>
  <c r="M1024" i="1"/>
  <c r="N1024" i="1"/>
  <c r="O1024" i="1"/>
  <c r="P1024" i="1"/>
  <c r="Q1024" i="1"/>
  <c r="R1024" i="1"/>
  <c r="S1024" i="1"/>
  <c r="C1025" i="1"/>
  <c r="D1025" i="1"/>
  <c r="H1025" i="1"/>
  <c r="K1025" i="1"/>
  <c r="L1025" i="1"/>
  <c r="M1025" i="1"/>
  <c r="N1025" i="1"/>
  <c r="O1025" i="1"/>
  <c r="P1025" i="1"/>
  <c r="Q1025" i="1"/>
  <c r="R1025" i="1"/>
  <c r="S1025" i="1"/>
  <c r="C1026" i="1"/>
  <c r="D1026" i="1"/>
  <c r="H1026" i="1"/>
  <c r="K1026" i="1"/>
  <c r="L1026" i="1"/>
  <c r="M1026" i="1"/>
  <c r="N1026" i="1"/>
  <c r="O1026" i="1"/>
  <c r="P1026" i="1"/>
  <c r="Q1026" i="1"/>
  <c r="R1026" i="1"/>
  <c r="S1026" i="1"/>
  <c r="C1027" i="1"/>
  <c r="D1027" i="1"/>
  <c r="H1027" i="1"/>
  <c r="K1027" i="1"/>
  <c r="L1027" i="1"/>
  <c r="M1027" i="1"/>
  <c r="N1027" i="1"/>
  <c r="O1027" i="1"/>
  <c r="P1027" i="1"/>
  <c r="Q1027" i="1"/>
  <c r="R1027" i="1"/>
  <c r="S1027" i="1"/>
  <c r="C1028" i="1"/>
  <c r="D1028" i="1"/>
  <c r="H1028" i="1"/>
  <c r="K1028" i="1"/>
  <c r="L1028" i="1"/>
  <c r="M1028" i="1"/>
  <c r="N1028" i="1"/>
  <c r="O1028" i="1"/>
  <c r="P1028" i="1"/>
  <c r="Q1028" i="1"/>
  <c r="R1028" i="1"/>
  <c r="S1028" i="1"/>
  <c r="C1029" i="1"/>
  <c r="D1029" i="1"/>
  <c r="H1029" i="1"/>
  <c r="K1029" i="1"/>
  <c r="L1029" i="1"/>
  <c r="M1029" i="1"/>
  <c r="N1029" i="1"/>
  <c r="O1029" i="1"/>
  <c r="P1029" i="1"/>
  <c r="Q1029" i="1"/>
  <c r="R1029" i="1"/>
  <c r="S1029" i="1"/>
  <c r="C1030" i="1"/>
  <c r="D1030" i="1"/>
  <c r="H1030" i="1"/>
  <c r="K1030" i="1"/>
  <c r="L1030" i="1"/>
  <c r="M1030" i="1"/>
  <c r="N1030" i="1"/>
  <c r="O1030" i="1"/>
  <c r="P1030" i="1"/>
  <c r="Q1030" i="1"/>
  <c r="R1030" i="1"/>
  <c r="S1030" i="1"/>
  <c r="C1031" i="1"/>
  <c r="D1031" i="1"/>
  <c r="H1031" i="1"/>
  <c r="K1031" i="1"/>
  <c r="L1031" i="1"/>
  <c r="M1031" i="1"/>
  <c r="N1031" i="1"/>
  <c r="O1031" i="1"/>
  <c r="P1031" i="1"/>
  <c r="Q1031" i="1"/>
  <c r="R1031" i="1"/>
  <c r="S1031" i="1"/>
  <c r="C1032" i="1"/>
  <c r="D1032" i="1"/>
  <c r="H1032" i="1"/>
  <c r="K1032" i="1"/>
  <c r="L1032" i="1"/>
  <c r="M1032" i="1"/>
  <c r="N1032" i="1"/>
  <c r="O1032" i="1"/>
  <c r="P1032" i="1"/>
  <c r="Q1032" i="1"/>
  <c r="R1032" i="1"/>
  <c r="S1032" i="1"/>
  <c r="C1033" i="1"/>
  <c r="D1033" i="1"/>
  <c r="H1033" i="1"/>
  <c r="K1033" i="1"/>
  <c r="L1033" i="1"/>
  <c r="M1033" i="1"/>
  <c r="N1033" i="1"/>
  <c r="O1033" i="1"/>
  <c r="P1033" i="1"/>
  <c r="Q1033" i="1"/>
  <c r="R1033" i="1"/>
  <c r="S1033" i="1"/>
  <c r="C1034" i="1"/>
  <c r="D1034" i="1"/>
  <c r="H1034" i="1"/>
  <c r="K1034" i="1"/>
  <c r="L1034" i="1"/>
  <c r="M1034" i="1"/>
  <c r="N1034" i="1"/>
  <c r="O1034" i="1"/>
  <c r="P1034" i="1"/>
  <c r="Q1034" i="1"/>
  <c r="R1034" i="1"/>
  <c r="S1034" i="1"/>
  <c r="C1035" i="1"/>
  <c r="D1035" i="1"/>
  <c r="H1035" i="1"/>
  <c r="K1035" i="1"/>
  <c r="L1035" i="1"/>
  <c r="M1035" i="1"/>
  <c r="N1035" i="1"/>
  <c r="O1035" i="1"/>
  <c r="P1035" i="1"/>
  <c r="Q1035" i="1"/>
  <c r="R1035" i="1"/>
  <c r="S1035" i="1"/>
  <c r="C1036" i="1"/>
  <c r="D1036" i="1"/>
  <c r="H1036" i="1"/>
  <c r="K1036" i="1"/>
  <c r="L1036" i="1"/>
  <c r="M1036" i="1"/>
  <c r="N1036" i="1"/>
  <c r="O1036" i="1"/>
  <c r="P1036" i="1"/>
  <c r="Q1036" i="1"/>
  <c r="R1036" i="1"/>
  <c r="S1036" i="1"/>
  <c r="C1037" i="1"/>
  <c r="D1037" i="1"/>
  <c r="H1037" i="1"/>
  <c r="K1037" i="1"/>
  <c r="L1037" i="1"/>
  <c r="M1037" i="1"/>
  <c r="N1037" i="1"/>
  <c r="O1037" i="1"/>
  <c r="P1037" i="1"/>
  <c r="Q1037" i="1"/>
  <c r="R1037" i="1"/>
  <c r="S1037" i="1"/>
  <c r="C1038" i="1"/>
  <c r="D1038" i="1"/>
  <c r="H1038" i="1"/>
  <c r="K1038" i="1"/>
  <c r="L1038" i="1"/>
  <c r="M1038" i="1"/>
  <c r="N1038" i="1"/>
  <c r="O1038" i="1"/>
  <c r="P1038" i="1"/>
  <c r="Q1038" i="1"/>
  <c r="R1038" i="1"/>
  <c r="S1038" i="1"/>
  <c r="C1039" i="1"/>
  <c r="D1039" i="1"/>
  <c r="H1039" i="1"/>
  <c r="K1039" i="1"/>
  <c r="L1039" i="1"/>
  <c r="M1039" i="1"/>
  <c r="N1039" i="1"/>
  <c r="O1039" i="1"/>
  <c r="P1039" i="1"/>
  <c r="Q1039" i="1"/>
  <c r="R1039" i="1"/>
  <c r="S1039" i="1"/>
  <c r="C1040" i="1"/>
  <c r="D1040" i="1"/>
  <c r="H1040" i="1"/>
  <c r="K1040" i="1"/>
  <c r="L1040" i="1"/>
  <c r="M1040" i="1"/>
  <c r="N1040" i="1"/>
  <c r="O1040" i="1"/>
  <c r="P1040" i="1"/>
  <c r="Q1040" i="1"/>
  <c r="R1040" i="1"/>
  <c r="S1040" i="1"/>
  <c r="C1041" i="1"/>
  <c r="D1041" i="1"/>
  <c r="H1041" i="1"/>
  <c r="K1041" i="1"/>
  <c r="L1041" i="1"/>
  <c r="M1041" i="1"/>
  <c r="N1041" i="1"/>
  <c r="O1041" i="1"/>
  <c r="P1041" i="1"/>
  <c r="Q1041" i="1"/>
  <c r="R1041" i="1"/>
  <c r="S1041" i="1"/>
  <c r="C1042" i="1"/>
  <c r="D1042" i="1"/>
  <c r="H1042" i="1"/>
  <c r="K1042" i="1"/>
  <c r="L1042" i="1"/>
  <c r="M1042" i="1"/>
  <c r="N1042" i="1"/>
  <c r="O1042" i="1"/>
  <c r="P1042" i="1"/>
  <c r="Q1042" i="1"/>
  <c r="R1042" i="1"/>
  <c r="S1042" i="1"/>
  <c r="C1043" i="1"/>
  <c r="D1043" i="1"/>
  <c r="H1043" i="1"/>
  <c r="K1043" i="1"/>
  <c r="L1043" i="1"/>
  <c r="M1043" i="1"/>
  <c r="N1043" i="1"/>
  <c r="O1043" i="1"/>
  <c r="P1043" i="1"/>
  <c r="Q1043" i="1"/>
  <c r="R1043" i="1"/>
  <c r="S1043" i="1"/>
  <c r="C1044" i="1"/>
  <c r="D1044" i="1"/>
  <c r="H1044" i="1"/>
  <c r="K1044" i="1"/>
  <c r="L1044" i="1"/>
  <c r="M1044" i="1"/>
  <c r="N1044" i="1"/>
  <c r="O1044" i="1"/>
  <c r="P1044" i="1"/>
  <c r="Q1044" i="1"/>
  <c r="R1044" i="1"/>
  <c r="S1044" i="1"/>
  <c r="C1045" i="1"/>
  <c r="D1045" i="1"/>
  <c r="H1045" i="1"/>
  <c r="K1045" i="1"/>
  <c r="L1045" i="1"/>
  <c r="M1045" i="1"/>
  <c r="N1045" i="1"/>
  <c r="O1045" i="1"/>
  <c r="P1045" i="1"/>
  <c r="Q1045" i="1"/>
  <c r="R1045" i="1"/>
  <c r="S1045" i="1"/>
  <c r="C1046" i="1"/>
  <c r="D1046" i="1"/>
  <c r="H1046" i="1"/>
  <c r="K1046" i="1"/>
  <c r="L1046" i="1"/>
  <c r="M1046" i="1"/>
  <c r="N1046" i="1"/>
  <c r="O1046" i="1"/>
  <c r="P1046" i="1"/>
  <c r="Q1046" i="1"/>
  <c r="R1046" i="1"/>
  <c r="S1046" i="1"/>
  <c r="C1047" i="1"/>
  <c r="D1047" i="1"/>
  <c r="H1047" i="1"/>
  <c r="K1047" i="1"/>
  <c r="L1047" i="1"/>
  <c r="M1047" i="1"/>
  <c r="N1047" i="1"/>
  <c r="O1047" i="1"/>
  <c r="P1047" i="1"/>
  <c r="Q1047" i="1"/>
  <c r="R1047" i="1"/>
  <c r="S1047" i="1"/>
  <c r="C1048" i="1"/>
  <c r="D1048" i="1"/>
  <c r="H1048" i="1"/>
  <c r="K1048" i="1"/>
  <c r="L1048" i="1"/>
  <c r="M1048" i="1"/>
  <c r="N1048" i="1"/>
  <c r="O1048" i="1"/>
  <c r="P1048" i="1"/>
  <c r="Q1048" i="1"/>
  <c r="R1048" i="1"/>
  <c r="S1048" i="1"/>
  <c r="C1049" i="1"/>
  <c r="D1049" i="1"/>
  <c r="H1049" i="1"/>
  <c r="K1049" i="1"/>
  <c r="L1049" i="1"/>
  <c r="M1049" i="1"/>
  <c r="N1049" i="1"/>
  <c r="O1049" i="1"/>
  <c r="P1049" i="1"/>
  <c r="Q1049" i="1"/>
  <c r="R1049" i="1"/>
  <c r="S1049" i="1"/>
  <c r="C1050" i="1"/>
  <c r="D1050" i="1"/>
  <c r="H1050" i="1"/>
  <c r="K1050" i="1"/>
  <c r="L1050" i="1"/>
  <c r="M1050" i="1"/>
  <c r="N1050" i="1"/>
  <c r="O1050" i="1"/>
  <c r="P1050" i="1"/>
  <c r="Q1050" i="1"/>
  <c r="R1050" i="1"/>
  <c r="S1050" i="1"/>
  <c r="C1051" i="1"/>
  <c r="D1051" i="1"/>
  <c r="H1051" i="1"/>
  <c r="K1051" i="1"/>
  <c r="L1051" i="1"/>
  <c r="M1051" i="1"/>
  <c r="N1051" i="1"/>
  <c r="O1051" i="1"/>
  <c r="P1051" i="1"/>
  <c r="Q1051" i="1"/>
  <c r="R1051" i="1"/>
  <c r="S1051" i="1"/>
  <c r="C1052" i="1"/>
  <c r="D1052" i="1"/>
  <c r="H1052" i="1"/>
  <c r="K1052" i="1"/>
  <c r="L1052" i="1"/>
  <c r="M1052" i="1"/>
  <c r="N1052" i="1"/>
  <c r="O1052" i="1"/>
  <c r="P1052" i="1"/>
  <c r="Q1052" i="1"/>
  <c r="R1052" i="1"/>
  <c r="S1052" i="1"/>
  <c r="C1053" i="1"/>
  <c r="D1053" i="1"/>
  <c r="H1053" i="1"/>
  <c r="K1053" i="1"/>
  <c r="L1053" i="1"/>
  <c r="M1053" i="1"/>
  <c r="N1053" i="1"/>
  <c r="O1053" i="1"/>
  <c r="P1053" i="1"/>
  <c r="Q1053" i="1"/>
  <c r="R1053" i="1"/>
  <c r="S1053" i="1"/>
  <c r="C1054" i="1"/>
  <c r="D1054" i="1"/>
  <c r="H1054" i="1"/>
  <c r="K1054" i="1"/>
  <c r="L1054" i="1"/>
  <c r="M1054" i="1"/>
  <c r="N1054" i="1"/>
  <c r="O1054" i="1"/>
  <c r="P1054" i="1"/>
  <c r="Q1054" i="1"/>
  <c r="R1054" i="1"/>
  <c r="S1054" i="1"/>
  <c r="C1055" i="1"/>
  <c r="D1055" i="1"/>
  <c r="H1055" i="1"/>
  <c r="K1055" i="1"/>
  <c r="L1055" i="1"/>
  <c r="M1055" i="1"/>
  <c r="N1055" i="1"/>
  <c r="O1055" i="1"/>
  <c r="P1055" i="1"/>
  <c r="Q1055" i="1"/>
  <c r="R1055" i="1"/>
  <c r="S1055" i="1"/>
  <c r="C1056" i="1"/>
  <c r="D1056" i="1"/>
  <c r="H1056" i="1"/>
  <c r="K1056" i="1"/>
  <c r="L1056" i="1"/>
  <c r="M1056" i="1"/>
  <c r="N1056" i="1"/>
  <c r="O1056" i="1"/>
  <c r="P1056" i="1"/>
  <c r="Q1056" i="1"/>
  <c r="R1056" i="1"/>
  <c r="S1056" i="1"/>
  <c r="C1057" i="1"/>
  <c r="D1057" i="1"/>
  <c r="H1057" i="1"/>
  <c r="K1057" i="1"/>
  <c r="L1057" i="1"/>
  <c r="M1057" i="1"/>
  <c r="N1057" i="1"/>
  <c r="O1057" i="1"/>
  <c r="P1057" i="1"/>
  <c r="Q1057" i="1"/>
  <c r="R1057" i="1"/>
  <c r="S1057" i="1"/>
  <c r="C1058" i="1"/>
  <c r="D1058" i="1"/>
  <c r="H1058" i="1"/>
  <c r="K1058" i="1"/>
  <c r="L1058" i="1"/>
  <c r="M1058" i="1"/>
  <c r="N1058" i="1"/>
  <c r="O1058" i="1"/>
  <c r="P1058" i="1"/>
  <c r="Q1058" i="1"/>
  <c r="R1058" i="1"/>
  <c r="S1058" i="1"/>
  <c r="C1059" i="1"/>
  <c r="D1059" i="1"/>
  <c r="H1059" i="1"/>
  <c r="K1059" i="1"/>
  <c r="L1059" i="1"/>
  <c r="M1059" i="1"/>
  <c r="N1059" i="1"/>
  <c r="O1059" i="1"/>
  <c r="P1059" i="1"/>
  <c r="Q1059" i="1"/>
  <c r="R1059" i="1"/>
  <c r="S1059" i="1"/>
  <c r="C1060" i="1"/>
  <c r="D1060" i="1"/>
  <c r="H1060" i="1"/>
  <c r="K1060" i="1"/>
  <c r="L1060" i="1"/>
  <c r="M1060" i="1"/>
  <c r="N1060" i="1"/>
  <c r="O1060" i="1"/>
  <c r="P1060" i="1"/>
  <c r="Q1060" i="1"/>
  <c r="R1060" i="1"/>
  <c r="S1060" i="1"/>
  <c r="C1061" i="1"/>
  <c r="D1061" i="1"/>
  <c r="H1061" i="1"/>
  <c r="K1061" i="1"/>
  <c r="L1061" i="1"/>
  <c r="M1061" i="1"/>
  <c r="N1061" i="1"/>
  <c r="O1061" i="1"/>
  <c r="P1061" i="1"/>
  <c r="Q1061" i="1"/>
  <c r="R1061" i="1"/>
  <c r="S1061" i="1"/>
  <c r="C1062" i="1"/>
  <c r="D1062" i="1"/>
  <c r="H1062" i="1"/>
  <c r="K1062" i="1"/>
  <c r="L1062" i="1"/>
  <c r="M1062" i="1"/>
  <c r="N1062" i="1"/>
  <c r="O1062" i="1"/>
  <c r="P1062" i="1"/>
  <c r="Q1062" i="1"/>
  <c r="R1062" i="1"/>
  <c r="S1062" i="1"/>
  <c r="C1063" i="1"/>
  <c r="D1063" i="1"/>
  <c r="H1063" i="1"/>
  <c r="K1063" i="1"/>
  <c r="L1063" i="1"/>
  <c r="M1063" i="1"/>
  <c r="N1063" i="1"/>
  <c r="O1063" i="1"/>
  <c r="P1063" i="1"/>
  <c r="Q1063" i="1"/>
  <c r="R1063" i="1"/>
  <c r="S1063" i="1"/>
  <c r="C1064" i="1"/>
  <c r="D1064" i="1"/>
  <c r="H1064" i="1"/>
  <c r="K1064" i="1"/>
  <c r="L1064" i="1"/>
  <c r="M1064" i="1"/>
  <c r="N1064" i="1"/>
  <c r="O1064" i="1"/>
  <c r="P1064" i="1"/>
  <c r="Q1064" i="1"/>
  <c r="R1064" i="1"/>
  <c r="S1064" i="1"/>
  <c r="C1065" i="1"/>
  <c r="D1065" i="1"/>
  <c r="H1065" i="1"/>
  <c r="K1065" i="1"/>
  <c r="L1065" i="1"/>
  <c r="M1065" i="1"/>
  <c r="N1065" i="1"/>
  <c r="O1065" i="1"/>
  <c r="P1065" i="1"/>
  <c r="Q1065" i="1"/>
  <c r="R1065" i="1"/>
  <c r="S1065" i="1"/>
  <c r="C1066" i="1"/>
  <c r="D1066" i="1"/>
  <c r="H1066" i="1"/>
  <c r="K1066" i="1"/>
  <c r="L1066" i="1"/>
  <c r="M1066" i="1"/>
  <c r="N1066" i="1"/>
  <c r="O1066" i="1"/>
  <c r="P1066" i="1"/>
  <c r="Q1066" i="1"/>
  <c r="R1066" i="1"/>
  <c r="S1066" i="1"/>
  <c r="C1067" i="1"/>
  <c r="D1067" i="1"/>
  <c r="H1067" i="1"/>
  <c r="K1067" i="1"/>
  <c r="L1067" i="1"/>
  <c r="M1067" i="1"/>
  <c r="N1067" i="1"/>
  <c r="O1067" i="1"/>
  <c r="P1067" i="1"/>
  <c r="Q1067" i="1"/>
  <c r="R1067" i="1"/>
  <c r="S1067" i="1"/>
  <c r="C1068" i="1"/>
  <c r="D1068" i="1"/>
  <c r="H1068" i="1"/>
  <c r="K1068" i="1"/>
  <c r="L1068" i="1"/>
  <c r="M1068" i="1"/>
  <c r="N1068" i="1"/>
  <c r="O1068" i="1"/>
  <c r="P1068" i="1"/>
  <c r="Q1068" i="1"/>
  <c r="R1068" i="1"/>
  <c r="S1068" i="1"/>
  <c r="C1069" i="1"/>
  <c r="D1069" i="1"/>
  <c r="H1069" i="1"/>
  <c r="K1069" i="1"/>
  <c r="L1069" i="1"/>
  <c r="M1069" i="1"/>
  <c r="N1069" i="1"/>
  <c r="O1069" i="1"/>
  <c r="P1069" i="1"/>
  <c r="Q1069" i="1"/>
  <c r="R1069" i="1"/>
  <c r="S1069" i="1"/>
  <c r="C1070" i="1"/>
  <c r="D1070" i="1"/>
  <c r="H1070" i="1"/>
  <c r="K1070" i="1"/>
  <c r="L1070" i="1"/>
  <c r="M1070" i="1"/>
  <c r="N1070" i="1"/>
  <c r="O1070" i="1"/>
  <c r="P1070" i="1"/>
  <c r="Q1070" i="1"/>
  <c r="R1070" i="1"/>
  <c r="S1070" i="1"/>
  <c r="C1071" i="1"/>
  <c r="D1071" i="1"/>
  <c r="H1071" i="1"/>
  <c r="K1071" i="1"/>
  <c r="L1071" i="1"/>
  <c r="M1071" i="1"/>
  <c r="N1071" i="1"/>
  <c r="O1071" i="1"/>
  <c r="P1071" i="1"/>
  <c r="Q1071" i="1"/>
  <c r="R1071" i="1"/>
  <c r="S1071" i="1"/>
  <c r="C1072" i="1"/>
  <c r="D1072" i="1"/>
  <c r="H1072" i="1"/>
  <c r="K1072" i="1"/>
  <c r="L1072" i="1"/>
  <c r="M1072" i="1"/>
  <c r="N1072" i="1"/>
  <c r="O1072" i="1"/>
  <c r="P1072" i="1"/>
  <c r="Q1072" i="1"/>
  <c r="R1072" i="1"/>
  <c r="S1072" i="1"/>
  <c r="C1073" i="1"/>
  <c r="D1073" i="1"/>
  <c r="H1073" i="1"/>
  <c r="K1073" i="1"/>
  <c r="L1073" i="1"/>
  <c r="M1073" i="1"/>
  <c r="N1073" i="1"/>
  <c r="O1073" i="1"/>
  <c r="P1073" i="1"/>
  <c r="Q1073" i="1"/>
  <c r="R1073" i="1"/>
  <c r="S1073" i="1"/>
  <c r="C1074" i="1"/>
  <c r="D1074" i="1"/>
  <c r="H1074" i="1"/>
  <c r="K1074" i="1"/>
  <c r="L1074" i="1"/>
  <c r="M1074" i="1"/>
  <c r="N1074" i="1"/>
  <c r="O1074" i="1"/>
  <c r="P1074" i="1"/>
  <c r="Q1074" i="1"/>
  <c r="R1074" i="1"/>
  <c r="S1074" i="1"/>
  <c r="C1075" i="1"/>
  <c r="D1075" i="1"/>
  <c r="H1075" i="1"/>
  <c r="K1075" i="1"/>
  <c r="L1075" i="1"/>
  <c r="M1075" i="1"/>
  <c r="N1075" i="1"/>
  <c r="O1075" i="1"/>
  <c r="P1075" i="1"/>
  <c r="Q1075" i="1"/>
  <c r="R1075" i="1"/>
  <c r="S1075" i="1"/>
  <c r="C1076" i="1"/>
  <c r="D1076" i="1"/>
  <c r="H1076" i="1"/>
  <c r="K1076" i="1"/>
  <c r="L1076" i="1"/>
  <c r="M1076" i="1"/>
  <c r="N1076" i="1"/>
  <c r="O1076" i="1"/>
  <c r="P1076" i="1"/>
  <c r="Q1076" i="1"/>
  <c r="R1076" i="1"/>
  <c r="S1076" i="1"/>
  <c r="C1077" i="1"/>
  <c r="D1077" i="1"/>
  <c r="H1077" i="1"/>
  <c r="K1077" i="1"/>
  <c r="L1077" i="1"/>
  <c r="M1077" i="1"/>
  <c r="N1077" i="1"/>
  <c r="O1077" i="1"/>
  <c r="P1077" i="1"/>
  <c r="Q1077" i="1"/>
  <c r="R1077" i="1"/>
  <c r="S1077" i="1"/>
  <c r="C1078" i="1"/>
  <c r="D1078" i="1"/>
  <c r="H1078" i="1"/>
  <c r="K1078" i="1"/>
  <c r="L1078" i="1"/>
  <c r="M1078" i="1"/>
  <c r="N1078" i="1"/>
  <c r="O1078" i="1"/>
  <c r="P1078" i="1"/>
  <c r="Q1078" i="1"/>
  <c r="R1078" i="1"/>
  <c r="S1078" i="1"/>
  <c r="C1079" i="1"/>
  <c r="D1079" i="1"/>
  <c r="H1079" i="1"/>
  <c r="K1079" i="1"/>
  <c r="L1079" i="1"/>
  <c r="M1079" i="1"/>
  <c r="N1079" i="1"/>
  <c r="O1079" i="1"/>
  <c r="P1079" i="1"/>
  <c r="Q1079" i="1"/>
  <c r="R1079" i="1"/>
  <c r="S1079" i="1"/>
  <c r="C1080" i="1"/>
  <c r="D1080" i="1"/>
  <c r="H1080" i="1"/>
  <c r="K1080" i="1"/>
  <c r="L1080" i="1"/>
  <c r="M1080" i="1"/>
  <c r="N1080" i="1"/>
  <c r="O1080" i="1"/>
  <c r="P1080" i="1"/>
  <c r="Q1080" i="1"/>
  <c r="R1080" i="1"/>
  <c r="S1080" i="1"/>
  <c r="C1081" i="1"/>
  <c r="D1081" i="1"/>
  <c r="H1081" i="1"/>
  <c r="K1081" i="1"/>
  <c r="L1081" i="1"/>
  <c r="M1081" i="1"/>
  <c r="N1081" i="1"/>
  <c r="O1081" i="1"/>
  <c r="P1081" i="1"/>
  <c r="Q1081" i="1"/>
  <c r="R1081" i="1"/>
  <c r="S1081" i="1"/>
  <c r="C1082" i="1"/>
  <c r="D1082" i="1"/>
  <c r="H1082" i="1"/>
  <c r="K1082" i="1"/>
  <c r="L1082" i="1"/>
  <c r="M1082" i="1"/>
  <c r="N1082" i="1"/>
  <c r="O1082" i="1"/>
  <c r="P1082" i="1"/>
  <c r="Q1082" i="1"/>
  <c r="R1082" i="1"/>
  <c r="S1082" i="1"/>
  <c r="C1083" i="1"/>
  <c r="D1083" i="1"/>
  <c r="H1083" i="1"/>
  <c r="K1083" i="1"/>
  <c r="L1083" i="1"/>
  <c r="M1083" i="1"/>
  <c r="N1083" i="1"/>
  <c r="O1083" i="1"/>
  <c r="P1083" i="1"/>
  <c r="Q1083" i="1"/>
  <c r="R1083" i="1"/>
  <c r="S1083" i="1"/>
  <c r="C1084" i="1"/>
  <c r="D1084" i="1"/>
  <c r="H1084" i="1"/>
  <c r="K1084" i="1"/>
  <c r="L1084" i="1"/>
  <c r="M1084" i="1"/>
  <c r="N1084" i="1"/>
  <c r="O1084" i="1"/>
  <c r="P1084" i="1"/>
  <c r="Q1084" i="1"/>
  <c r="R1084" i="1"/>
  <c r="S1084" i="1"/>
  <c r="C1085" i="1"/>
  <c r="D1085" i="1"/>
  <c r="H1085" i="1"/>
  <c r="K1085" i="1"/>
  <c r="L1085" i="1"/>
  <c r="M1085" i="1"/>
  <c r="N1085" i="1"/>
  <c r="O1085" i="1"/>
  <c r="P1085" i="1"/>
  <c r="Q1085" i="1"/>
  <c r="R1085" i="1"/>
  <c r="S1085" i="1"/>
  <c r="C1086" i="1"/>
  <c r="D1086" i="1"/>
  <c r="H1086" i="1"/>
  <c r="K1086" i="1"/>
  <c r="L1086" i="1"/>
  <c r="M1086" i="1"/>
  <c r="N1086" i="1"/>
  <c r="O1086" i="1"/>
  <c r="P1086" i="1"/>
  <c r="Q1086" i="1"/>
  <c r="R1086" i="1"/>
  <c r="S1086" i="1"/>
  <c r="C1087" i="1"/>
  <c r="D1087" i="1"/>
  <c r="H1087" i="1"/>
  <c r="K1087" i="1"/>
  <c r="L1087" i="1"/>
  <c r="M1087" i="1"/>
  <c r="N1087" i="1"/>
  <c r="O1087" i="1"/>
  <c r="P1087" i="1"/>
  <c r="Q1087" i="1"/>
  <c r="R1087" i="1"/>
  <c r="S1087" i="1"/>
  <c r="C1088" i="1"/>
  <c r="D1088" i="1"/>
  <c r="H1088" i="1"/>
  <c r="K1088" i="1"/>
  <c r="L1088" i="1"/>
  <c r="M1088" i="1"/>
  <c r="N1088" i="1"/>
  <c r="O1088" i="1"/>
  <c r="P1088" i="1"/>
  <c r="Q1088" i="1"/>
  <c r="R1088" i="1"/>
  <c r="S1088" i="1"/>
  <c r="C1089" i="1"/>
  <c r="D1089" i="1"/>
  <c r="H1089" i="1"/>
  <c r="K1089" i="1"/>
  <c r="L1089" i="1"/>
  <c r="M1089" i="1"/>
  <c r="N1089" i="1"/>
  <c r="O1089" i="1"/>
  <c r="P1089" i="1"/>
  <c r="Q1089" i="1"/>
  <c r="R1089" i="1"/>
  <c r="S1089" i="1"/>
  <c r="C1090" i="1"/>
  <c r="D1090" i="1"/>
  <c r="H1090" i="1"/>
  <c r="K1090" i="1"/>
  <c r="L1090" i="1"/>
  <c r="M1090" i="1"/>
  <c r="N1090" i="1"/>
  <c r="O1090" i="1"/>
  <c r="P1090" i="1"/>
  <c r="Q1090" i="1"/>
  <c r="R1090" i="1"/>
  <c r="S1090" i="1"/>
  <c r="C1091" i="1"/>
  <c r="D1091" i="1"/>
  <c r="H1091" i="1"/>
  <c r="K1091" i="1"/>
  <c r="L1091" i="1"/>
  <c r="M1091" i="1"/>
  <c r="N1091" i="1"/>
  <c r="O1091" i="1"/>
  <c r="P1091" i="1"/>
  <c r="Q1091" i="1"/>
  <c r="R1091" i="1"/>
  <c r="S1091" i="1"/>
  <c r="C1092" i="1"/>
  <c r="D1092" i="1"/>
  <c r="H1092" i="1"/>
  <c r="K1092" i="1"/>
  <c r="L1092" i="1"/>
  <c r="M1092" i="1"/>
  <c r="N1092" i="1"/>
  <c r="O1092" i="1"/>
  <c r="P1092" i="1"/>
  <c r="Q1092" i="1"/>
  <c r="R1092" i="1"/>
  <c r="S1092" i="1"/>
  <c r="C1093" i="1"/>
  <c r="D1093" i="1"/>
  <c r="H1093" i="1"/>
  <c r="K1093" i="1"/>
  <c r="L1093" i="1"/>
  <c r="M1093" i="1"/>
  <c r="N1093" i="1"/>
  <c r="O1093" i="1"/>
  <c r="P1093" i="1"/>
  <c r="Q1093" i="1"/>
  <c r="R1093" i="1"/>
  <c r="S1093" i="1"/>
  <c r="C1094" i="1"/>
  <c r="D1094" i="1"/>
  <c r="H1094" i="1"/>
  <c r="K1094" i="1"/>
  <c r="L1094" i="1"/>
  <c r="M1094" i="1"/>
  <c r="N1094" i="1"/>
  <c r="O1094" i="1"/>
  <c r="P1094" i="1"/>
  <c r="Q1094" i="1"/>
  <c r="R1094" i="1"/>
  <c r="S1094" i="1"/>
  <c r="C1095" i="1"/>
  <c r="D1095" i="1"/>
  <c r="H1095" i="1"/>
  <c r="K1095" i="1"/>
  <c r="L1095" i="1"/>
  <c r="M1095" i="1"/>
  <c r="N1095" i="1"/>
  <c r="O1095" i="1"/>
  <c r="P1095" i="1"/>
  <c r="Q1095" i="1"/>
  <c r="R1095" i="1"/>
  <c r="S1095" i="1"/>
  <c r="C1096" i="1"/>
  <c r="D1096" i="1"/>
  <c r="H1096" i="1"/>
  <c r="K1096" i="1"/>
  <c r="L1096" i="1"/>
  <c r="M1096" i="1"/>
  <c r="N1096" i="1"/>
  <c r="O1096" i="1"/>
  <c r="P1096" i="1"/>
  <c r="Q1096" i="1"/>
  <c r="R1096" i="1"/>
  <c r="S1096" i="1"/>
  <c r="C1097" i="1"/>
  <c r="D1097" i="1"/>
  <c r="H1097" i="1"/>
  <c r="K1097" i="1"/>
  <c r="L1097" i="1"/>
  <c r="M1097" i="1"/>
  <c r="N1097" i="1"/>
  <c r="O1097" i="1"/>
  <c r="P1097" i="1"/>
  <c r="Q1097" i="1"/>
  <c r="R1097" i="1"/>
  <c r="S1097" i="1"/>
  <c r="C1098" i="1"/>
  <c r="D1098" i="1"/>
  <c r="H1098" i="1"/>
  <c r="K1098" i="1"/>
  <c r="L1098" i="1"/>
  <c r="M1098" i="1"/>
  <c r="N1098" i="1"/>
  <c r="O1098" i="1"/>
  <c r="P1098" i="1"/>
  <c r="Q1098" i="1"/>
  <c r="R1098" i="1"/>
  <c r="S1098" i="1"/>
  <c r="C1099" i="1"/>
  <c r="D1099" i="1"/>
  <c r="H1099" i="1"/>
  <c r="K1099" i="1"/>
  <c r="L1099" i="1"/>
  <c r="M1099" i="1"/>
  <c r="N1099" i="1"/>
  <c r="O1099" i="1"/>
  <c r="P1099" i="1"/>
  <c r="Q1099" i="1"/>
  <c r="R1099" i="1"/>
  <c r="S1099" i="1"/>
  <c r="C1100" i="1"/>
  <c r="D1100" i="1"/>
  <c r="H1100" i="1"/>
  <c r="K1100" i="1"/>
  <c r="L1100" i="1"/>
  <c r="M1100" i="1"/>
  <c r="N1100" i="1"/>
  <c r="O1100" i="1"/>
  <c r="P1100" i="1"/>
  <c r="Q1100" i="1"/>
  <c r="R1100" i="1"/>
  <c r="S1100" i="1"/>
  <c r="C1101" i="1"/>
  <c r="D1101" i="1"/>
  <c r="H1101" i="1"/>
  <c r="K1101" i="1"/>
  <c r="L1101" i="1"/>
  <c r="M1101" i="1"/>
  <c r="N1101" i="1"/>
  <c r="O1101" i="1"/>
  <c r="P1101" i="1"/>
  <c r="Q1101" i="1"/>
  <c r="R1101" i="1"/>
  <c r="S1101" i="1"/>
  <c r="C1102" i="1"/>
  <c r="D1102" i="1"/>
  <c r="H1102" i="1"/>
  <c r="K1102" i="1"/>
  <c r="L1102" i="1"/>
  <c r="M1102" i="1"/>
  <c r="N1102" i="1"/>
  <c r="O1102" i="1"/>
  <c r="P1102" i="1"/>
  <c r="Q1102" i="1"/>
  <c r="R1102" i="1"/>
  <c r="S1102" i="1"/>
  <c r="C1103" i="1"/>
  <c r="D1103" i="1"/>
  <c r="H1103" i="1"/>
  <c r="K1103" i="1"/>
  <c r="L1103" i="1"/>
  <c r="M1103" i="1"/>
  <c r="N1103" i="1"/>
  <c r="O1103" i="1"/>
  <c r="P1103" i="1"/>
  <c r="Q1103" i="1"/>
  <c r="R1103" i="1"/>
  <c r="S1103" i="1"/>
  <c r="C1104" i="1"/>
  <c r="D1104" i="1"/>
  <c r="H1104" i="1"/>
  <c r="K1104" i="1"/>
  <c r="L1104" i="1"/>
  <c r="M1104" i="1"/>
  <c r="N1104" i="1"/>
  <c r="O1104" i="1"/>
  <c r="P1104" i="1"/>
  <c r="Q1104" i="1"/>
  <c r="R1104" i="1"/>
  <c r="S1104" i="1"/>
  <c r="C1105" i="1"/>
  <c r="D1105" i="1"/>
  <c r="H1105" i="1"/>
  <c r="K1105" i="1"/>
  <c r="L1105" i="1"/>
  <c r="M1105" i="1"/>
  <c r="N1105" i="1"/>
  <c r="O1105" i="1"/>
  <c r="P1105" i="1"/>
  <c r="Q1105" i="1"/>
  <c r="R1105" i="1"/>
  <c r="S1105" i="1"/>
  <c r="C1106" i="1"/>
  <c r="D1106" i="1"/>
  <c r="H1106" i="1"/>
  <c r="K1106" i="1"/>
  <c r="L1106" i="1"/>
  <c r="M1106" i="1"/>
  <c r="N1106" i="1"/>
  <c r="O1106" i="1"/>
  <c r="P1106" i="1"/>
  <c r="Q1106" i="1"/>
  <c r="R1106" i="1"/>
  <c r="S1106" i="1"/>
  <c r="C1107" i="1"/>
  <c r="D1107" i="1"/>
  <c r="H1107" i="1"/>
  <c r="K1107" i="1"/>
  <c r="L1107" i="1"/>
  <c r="M1107" i="1"/>
  <c r="N1107" i="1"/>
  <c r="O1107" i="1"/>
  <c r="P1107" i="1"/>
  <c r="Q1107" i="1"/>
  <c r="R1107" i="1"/>
  <c r="S1107" i="1"/>
  <c r="C1108" i="1"/>
  <c r="D1108" i="1"/>
  <c r="H1108" i="1"/>
  <c r="K1108" i="1"/>
  <c r="L1108" i="1"/>
  <c r="M1108" i="1"/>
  <c r="N1108" i="1"/>
  <c r="O1108" i="1"/>
  <c r="P1108" i="1"/>
  <c r="Q1108" i="1"/>
  <c r="R1108" i="1"/>
  <c r="S1108" i="1"/>
  <c r="C1109" i="1"/>
  <c r="D1109" i="1"/>
  <c r="H1109" i="1"/>
  <c r="K1109" i="1"/>
  <c r="L1109" i="1"/>
  <c r="M1109" i="1"/>
  <c r="N1109" i="1"/>
  <c r="O1109" i="1"/>
  <c r="P1109" i="1"/>
  <c r="Q1109" i="1"/>
  <c r="R1109" i="1"/>
  <c r="S1109" i="1"/>
  <c r="C1110" i="1"/>
  <c r="D1110" i="1"/>
  <c r="H1110" i="1"/>
  <c r="K1110" i="1"/>
  <c r="L1110" i="1"/>
  <c r="M1110" i="1"/>
  <c r="N1110" i="1"/>
  <c r="O1110" i="1"/>
  <c r="P1110" i="1"/>
  <c r="Q1110" i="1"/>
  <c r="R1110" i="1"/>
  <c r="S1110" i="1"/>
  <c r="C1111" i="1"/>
  <c r="D1111" i="1"/>
  <c r="H1111" i="1"/>
  <c r="K1111" i="1"/>
  <c r="L1111" i="1"/>
  <c r="M1111" i="1"/>
  <c r="N1111" i="1"/>
  <c r="O1111" i="1"/>
  <c r="P1111" i="1"/>
  <c r="Q1111" i="1"/>
  <c r="R1111" i="1"/>
  <c r="S1111" i="1"/>
  <c r="C1112" i="1"/>
  <c r="D1112" i="1"/>
  <c r="H1112" i="1"/>
  <c r="K1112" i="1"/>
  <c r="L1112" i="1"/>
  <c r="M1112" i="1"/>
  <c r="N1112" i="1"/>
  <c r="O1112" i="1"/>
  <c r="P1112" i="1"/>
  <c r="Q1112" i="1"/>
  <c r="R1112" i="1"/>
  <c r="S1112" i="1"/>
  <c r="C1113" i="1"/>
  <c r="D1113" i="1"/>
  <c r="H1113" i="1"/>
  <c r="K1113" i="1"/>
  <c r="L1113" i="1"/>
  <c r="M1113" i="1"/>
  <c r="N1113" i="1"/>
  <c r="O1113" i="1"/>
  <c r="P1113" i="1"/>
  <c r="Q1113" i="1"/>
  <c r="R1113" i="1"/>
  <c r="S1113" i="1"/>
  <c r="C1114" i="1"/>
  <c r="D1114" i="1"/>
  <c r="H1114" i="1"/>
  <c r="K1114" i="1"/>
  <c r="L1114" i="1"/>
  <c r="M1114" i="1"/>
  <c r="N1114" i="1"/>
  <c r="O1114" i="1"/>
  <c r="P1114" i="1"/>
  <c r="Q1114" i="1"/>
  <c r="R1114" i="1"/>
  <c r="S1114" i="1"/>
  <c r="C1115" i="1"/>
  <c r="D1115" i="1"/>
  <c r="H1115" i="1"/>
  <c r="K1115" i="1"/>
  <c r="L1115" i="1"/>
  <c r="M1115" i="1"/>
  <c r="N1115" i="1"/>
  <c r="O1115" i="1"/>
  <c r="P1115" i="1"/>
  <c r="Q1115" i="1"/>
  <c r="R1115" i="1"/>
  <c r="S1115" i="1"/>
  <c r="C1116" i="1"/>
  <c r="D1116" i="1"/>
  <c r="H1116" i="1"/>
  <c r="K1116" i="1"/>
  <c r="L1116" i="1"/>
  <c r="M1116" i="1"/>
  <c r="N1116" i="1"/>
  <c r="O1116" i="1"/>
  <c r="P1116" i="1"/>
  <c r="Q1116" i="1"/>
  <c r="R1116" i="1"/>
  <c r="S1116" i="1"/>
  <c r="C1117" i="1"/>
  <c r="D1117" i="1"/>
  <c r="H1117" i="1"/>
  <c r="K1117" i="1"/>
  <c r="L1117" i="1"/>
  <c r="M1117" i="1"/>
  <c r="N1117" i="1"/>
  <c r="O1117" i="1"/>
  <c r="P1117" i="1"/>
  <c r="Q1117" i="1"/>
  <c r="R1117" i="1"/>
  <c r="S1117" i="1"/>
  <c r="C1118" i="1"/>
  <c r="D1118" i="1"/>
  <c r="H1118" i="1"/>
  <c r="K1118" i="1"/>
  <c r="L1118" i="1"/>
  <c r="M1118" i="1"/>
  <c r="N1118" i="1"/>
  <c r="O1118" i="1"/>
  <c r="P1118" i="1"/>
  <c r="Q1118" i="1"/>
  <c r="R1118" i="1"/>
  <c r="S1118" i="1"/>
  <c r="C1119" i="1"/>
  <c r="D1119" i="1"/>
  <c r="H1119" i="1"/>
  <c r="K1119" i="1"/>
  <c r="L1119" i="1"/>
  <c r="M1119" i="1"/>
  <c r="N1119" i="1"/>
  <c r="O1119" i="1"/>
  <c r="P1119" i="1"/>
  <c r="Q1119" i="1"/>
  <c r="R1119" i="1"/>
  <c r="S1119" i="1"/>
  <c r="C1120" i="1"/>
  <c r="D1120" i="1"/>
  <c r="H1120" i="1"/>
  <c r="K1120" i="1"/>
  <c r="L1120" i="1"/>
  <c r="M1120" i="1"/>
  <c r="N1120" i="1"/>
  <c r="O1120" i="1"/>
  <c r="P1120" i="1"/>
  <c r="Q1120" i="1"/>
  <c r="R1120" i="1"/>
  <c r="S1120" i="1"/>
  <c r="C1121" i="1"/>
  <c r="D1121" i="1"/>
  <c r="H1121" i="1"/>
  <c r="K1121" i="1"/>
  <c r="L1121" i="1"/>
  <c r="M1121" i="1"/>
  <c r="N1121" i="1"/>
  <c r="O1121" i="1"/>
  <c r="P1121" i="1"/>
  <c r="Q1121" i="1"/>
  <c r="R1121" i="1"/>
  <c r="S1121" i="1"/>
  <c r="C1122" i="1"/>
  <c r="D1122" i="1"/>
  <c r="H1122" i="1"/>
  <c r="K1122" i="1"/>
  <c r="L1122" i="1"/>
  <c r="M1122" i="1"/>
  <c r="N1122" i="1"/>
  <c r="O1122" i="1"/>
  <c r="P1122" i="1"/>
  <c r="Q1122" i="1"/>
  <c r="R1122" i="1"/>
  <c r="S1122" i="1"/>
  <c r="C1123" i="1"/>
  <c r="D1123" i="1"/>
  <c r="H1123" i="1"/>
  <c r="K1123" i="1"/>
  <c r="L1123" i="1"/>
  <c r="M1123" i="1"/>
  <c r="N1123" i="1"/>
  <c r="O1123" i="1"/>
  <c r="P1123" i="1"/>
  <c r="Q1123" i="1"/>
  <c r="R1123" i="1"/>
  <c r="S1123" i="1"/>
  <c r="C1124" i="1"/>
  <c r="D1124" i="1"/>
  <c r="H1124" i="1"/>
  <c r="K1124" i="1"/>
  <c r="L1124" i="1"/>
  <c r="M1124" i="1"/>
  <c r="N1124" i="1"/>
  <c r="O1124" i="1"/>
  <c r="P1124" i="1"/>
  <c r="Q1124" i="1"/>
  <c r="R1124" i="1"/>
  <c r="S1124" i="1"/>
  <c r="C1125" i="1"/>
  <c r="D1125" i="1"/>
  <c r="H1125" i="1"/>
  <c r="K1125" i="1"/>
  <c r="L1125" i="1"/>
  <c r="M1125" i="1"/>
  <c r="N1125" i="1"/>
  <c r="O1125" i="1"/>
  <c r="P1125" i="1"/>
  <c r="Q1125" i="1"/>
  <c r="R1125" i="1"/>
  <c r="S1125" i="1"/>
  <c r="C1126" i="1"/>
  <c r="D1126" i="1"/>
  <c r="H1126" i="1"/>
  <c r="K1126" i="1"/>
  <c r="L1126" i="1"/>
  <c r="M1126" i="1"/>
  <c r="N1126" i="1"/>
  <c r="O1126" i="1"/>
  <c r="P1126" i="1"/>
  <c r="Q1126" i="1"/>
  <c r="R1126" i="1"/>
  <c r="S1126" i="1"/>
  <c r="C1127" i="1"/>
  <c r="D1127" i="1"/>
  <c r="H1127" i="1"/>
  <c r="K1127" i="1"/>
  <c r="L1127" i="1"/>
  <c r="M1127" i="1"/>
  <c r="N1127" i="1"/>
  <c r="O1127" i="1"/>
  <c r="P1127" i="1"/>
  <c r="Q1127" i="1"/>
  <c r="R1127" i="1"/>
  <c r="S1127" i="1"/>
  <c r="C1128" i="1"/>
  <c r="D1128" i="1"/>
  <c r="H1128" i="1"/>
  <c r="K1128" i="1"/>
  <c r="L1128" i="1"/>
  <c r="M1128" i="1"/>
  <c r="N1128" i="1"/>
  <c r="O1128" i="1"/>
  <c r="P1128" i="1"/>
  <c r="Q1128" i="1"/>
  <c r="R1128" i="1"/>
  <c r="S1128" i="1"/>
  <c r="C1129" i="1"/>
  <c r="D1129" i="1"/>
  <c r="H1129" i="1"/>
  <c r="K1129" i="1"/>
  <c r="L1129" i="1"/>
  <c r="M1129" i="1"/>
  <c r="N1129" i="1"/>
  <c r="O1129" i="1"/>
  <c r="P1129" i="1"/>
  <c r="Q1129" i="1"/>
  <c r="R1129" i="1"/>
  <c r="S1129" i="1"/>
  <c r="C1130" i="1"/>
  <c r="D1130" i="1"/>
  <c r="H1130" i="1"/>
  <c r="K1130" i="1"/>
  <c r="L1130" i="1"/>
  <c r="M1130" i="1"/>
  <c r="N1130" i="1"/>
  <c r="O1130" i="1"/>
  <c r="P1130" i="1"/>
  <c r="Q1130" i="1"/>
  <c r="R1130" i="1"/>
  <c r="S1130" i="1"/>
  <c r="C1131" i="1"/>
  <c r="D1131" i="1"/>
  <c r="H1131" i="1"/>
  <c r="K1131" i="1"/>
  <c r="L1131" i="1"/>
  <c r="M1131" i="1"/>
  <c r="N1131" i="1"/>
  <c r="O1131" i="1"/>
  <c r="P1131" i="1"/>
  <c r="Q1131" i="1"/>
  <c r="R1131" i="1"/>
  <c r="S1131" i="1"/>
  <c r="C1132" i="1"/>
  <c r="D1132" i="1"/>
  <c r="H1132" i="1"/>
  <c r="K1132" i="1"/>
  <c r="L1132" i="1"/>
  <c r="M1132" i="1"/>
  <c r="N1132" i="1"/>
  <c r="O1132" i="1"/>
  <c r="P1132" i="1"/>
  <c r="Q1132" i="1"/>
  <c r="R1132" i="1"/>
  <c r="S1132" i="1"/>
  <c r="C1133" i="1"/>
  <c r="D1133" i="1"/>
  <c r="H1133" i="1"/>
  <c r="K1133" i="1"/>
  <c r="L1133" i="1"/>
  <c r="M1133" i="1"/>
  <c r="N1133" i="1"/>
  <c r="O1133" i="1"/>
  <c r="P1133" i="1"/>
  <c r="Q1133" i="1"/>
  <c r="R1133" i="1"/>
  <c r="S1133" i="1"/>
  <c r="C1134" i="1"/>
  <c r="D1134" i="1"/>
  <c r="H1134" i="1"/>
  <c r="K1134" i="1"/>
  <c r="L1134" i="1"/>
  <c r="M1134" i="1"/>
  <c r="N1134" i="1"/>
  <c r="O1134" i="1"/>
  <c r="P1134" i="1"/>
  <c r="Q1134" i="1"/>
  <c r="R1134" i="1"/>
  <c r="S1134" i="1"/>
  <c r="C1135" i="1"/>
  <c r="D1135" i="1"/>
  <c r="H1135" i="1"/>
  <c r="K1135" i="1"/>
  <c r="L1135" i="1"/>
  <c r="M1135" i="1"/>
  <c r="N1135" i="1"/>
  <c r="O1135" i="1"/>
  <c r="P1135" i="1"/>
  <c r="Q1135" i="1"/>
  <c r="R1135" i="1"/>
  <c r="S1135" i="1"/>
  <c r="C1136" i="1"/>
  <c r="D1136" i="1"/>
  <c r="H1136" i="1"/>
  <c r="K1136" i="1"/>
  <c r="L1136" i="1"/>
  <c r="M1136" i="1"/>
  <c r="N1136" i="1"/>
  <c r="O1136" i="1"/>
  <c r="P1136" i="1"/>
  <c r="Q1136" i="1"/>
  <c r="R1136" i="1"/>
  <c r="S1136" i="1"/>
  <c r="C1137" i="1"/>
  <c r="D1137" i="1"/>
  <c r="H1137" i="1"/>
  <c r="K1137" i="1"/>
  <c r="L1137" i="1"/>
  <c r="M1137" i="1"/>
  <c r="N1137" i="1"/>
  <c r="O1137" i="1"/>
  <c r="P1137" i="1"/>
  <c r="Q1137" i="1"/>
  <c r="R1137" i="1"/>
  <c r="S1137" i="1"/>
  <c r="C1138" i="1"/>
  <c r="D1138" i="1"/>
  <c r="H1138" i="1"/>
  <c r="K1138" i="1"/>
  <c r="L1138" i="1"/>
  <c r="M1138" i="1"/>
  <c r="N1138" i="1"/>
  <c r="O1138" i="1"/>
  <c r="P1138" i="1"/>
  <c r="Q1138" i="1"/>
  <c r="R1138" i="1"/>
  <c r="S1138" i="1"/>
  <c r="C1139" i="1"/>
  <c r="D1139" i="1"/>
  <c r="H1139" i="1"/>
  <c r="K1139" i="1"/>
  <c r="L1139" i="1"/>
  <c r="M1139" i="1"/>
  <c r="N1139" i="1"/>
  <c r="O1139" i="1"/>
  <c r="P1139" i="1"/>
  <c r="Q1139" i="1"/>
  <c r="R1139" i="1"/>
  <c r="S1139" i="1"/>
  <c r="C1140" i="1"/>
  <c r="D1140" i="1"/>
  <c r="H1140" i="1"/>
  <c r="K1140" i="1"/>
  <c r="L1140" i="1"/>
  <c r="M1140" i="1"/>
  <c r="N1140" i="1"/>
  <c r="O1140" i="1"/>
  <c r="P1140" i="1"/>
  <c r="Q1140" i="1"/>
  <c r="R1140" i="1"/>
  <c r="S1140" i="1"/>
  <c r="C1141" i="1"/>
  <c r="D1141" i="1"/>
  <c r="H1141" i="1"/>
  <c r="K1141" i="1"/>
  <c r="L1141" i="1"/>
  <c r="M1141" i="1"/>
  <c r="N1141" i="1"/>
  <c r="O1141" i="1"/>
  <c r="P1141" i="1"/>
  <c r="Q1141" i="1"/>
  <c r="R1141" i="1"/>
  <c r="S1141" i="1"/>
  <c r="C1142" i="1"/>
  <c r="D1142" i="1"/>
  <c r="H1142" i="1"/>
  <c r="K1142" i="1"/>
  <c r="L1142" i="1"/>
  <c r="M1142" i="1"/>
  <c r="N1142" i="1"/>
  <c r="O1142" i="1"/>
  <c r="P1142" i="1"/>
  <c r="Q1142" i="1"/>
  <c r="R1142" i="1"/>
  <c r="S1142" i="1"/>
  <c r="C1143" i="1"/>
  <c r="D1143" i="1"/>
  <c r="H1143" i="1"/>
  <c r="K1143" i="1"/>
  <c r="L1143" i="1"/>
  <c r="M1143" i="1"/>
  <c r="N1143" i="1"/>
  <c r="O1143" i="1"/>
  <c r="P1143" i="1"/>
  <c r="Q1143" i="1"/>
  <c r="R1143" i="1"/>
  <c r="S1143" i="1"/>
  <c r="C1144" i="1"/>
  <c r="D1144" i="1"/>
  <c r="H1144" i="1"/>
  <c r="K1144" i="1"/>
  <c r="L1144" i="1"/>
  <c r="M1144" i="1"/>
  <c r="N1144" i="1"/>
  <c r="O1144" i="1"/>
  <c r="P1144" i="1"/>
  <c r="Q1144" i="1"/>
  <c r="R1144" i="1"/>
  <c r="S1144" i="1"/>
  <c r="C1145" i="1"/>
  <c r="D1145" i="1"/>
  <c r="H1145" i="1"/>
  <c r="K1145" i="1"/>
  <c r="L1145" i="1"/>
  <c r="M1145" i="1"/>
  <c r="N1145" i="1"/>
  <c r="O1145" i="1"/>
  <c r="P1145" i="1"/>
  <c r="Q1145" i="1"/>
  <c r="R1145" i="1"/>
  <c r="S1145" i="1"/>
  <c r="C1146" i="1"/>
  <c r="D1146" i="1"/>
  <c r="H1146" i="1"/>
  <c r="K1146" i="1"/>
  <c r="L1146" i="1"/>
  <c r="M1146" i="1"/>
  <c r="N1146" i="1"/>
  <c r="O1146" i="1"/>
  <c r="P1146" i="1"/>
  <c r="Q1146" i="1"/>
  <c r="R1146" i="1"/>
  <c r="S1146" i="1"/>
  <c r="C1147" i="1"/>
  <c r="D1147" i="1"/>
  <c r="H1147" i="1"/>
  <c r="K1147" i="1"/>
  <c r="L1147" i="1"/>
  <c r="M1147" i="1"/>
  <c r="N1147" i="1"/>
  <c r="O1147" i="1"/>
  <c r="P1147" i="1"/>
  <c r="Q1147" i="1"/>
  <c r="R1147" i="1"/>
  <c r="S1147" i="1"/>
  <c r="C1148" i="1"/>
  <c r="D1148" i="1"/>
  <c r="H1148" i="1"/>
  <c r="K1148" i="1"/>
  <c r="L1148" i="1"/>
  <c r="M1148" i="1"/>
  <c r="N1148" i="1"/>
  <c r="O1148" i="1"/>
  <c r="P1148" i="1"/>
  <c r="Q1148" i="1"/>
  <c r="R1148" i="1"/>
  <c r="S1148" i="1"/>
  <c r="C1149" i="1"/>
  <c r="D1149" i="1"/>
  <c r="H1149" i="1"/>
  <c r="K1149" i="1"/>
  <c r="L1149" i="1"/>
  <c r="M1149" i="1"/>
  <c r="N1149" i="1"/>
  <c r="O1149" i="1"/>
  <c r="P1149" i="1"/>
  <c r="Q1149" i="1"/>
  <c r="R1149" i="1"/>
  <c r="S1149" i="1"/>
  <c r="C1150" i="1"/>
  <c r="D1150" i="1"/>
  <c r="H1150" i="1"/>
  <c r="K1150" i="1"/>
  <c r="L1150" i="1"/>
  <c r="M1150" i="1"/>
  <c r="N1150" i="1"/>
  <c r="O1150" i="1"/>
  <c r="P1150" i="1"/>
  <c r="Q1150" i="1"/>
  <c r="R1150" i="1"/>
  <c r="S1150" i="1"/>
  <c r="C1151" i="1"/>
  <c r="D1151" i="1"/>
  <c r="H1151" i="1"/>
  <c r="K1151" i="1"/>
  <c r="L1151" i="1"/>
  <c r="M1151" i="1"/>
  <c r="N1151" i="1"/>
  <c r="O1151" i="1"/>
  <c r="P1151" i="1"/>
  <c r="Q1151" i="1"/>
  <c r="R1151" i="1"/>
  <c r="S1151" i="1"/>
  <c r="C1152" i="1"/>
  <c r="D1152" i="1"/>
  <c r="H1152" i="1"/>
  <c r="K1152" i="1"/>
  <c r="L1152" i="1"/>
  <c r="M1152" i="1"/>
  <c r="N1152" i="1"/>
  <c r="O1152" i="1"/>
  <c r="P1152" i="1"/>
  <c r="Q1152" i="1"/>
  <c r="R1152" i="1"/>
  <c r="S1152" i="1"/>
  <c r="C1153" i="1"/>
  <c r="D1153" i="1"/>
  <c r="H1153" i="1"/>
  <c r="K1153" i="1"/>
  <c r="L1153" i="1"/>
  <c r="M1153" i="1"/>
  <c r="N1153" i="1"/>
  <c r="O1153" i="1"/>
  <c r="P1153" i="1"/>
  <c r="Q1153" i="1"/>
  <c r="R1153" i="1"/>
  <c r="S1153" i="1"/>
  <c r="C1154" i="1"/>
  <c r="D1154" i="1"/>
  <c r="H1154" i="1"/>
  <c r="K1154" i="1"/>
  <c r="L1154" i="1"/>
  <c r="M1154" i="1"/>
  <c r="N1154" i="1"/>
  <c r="O1154" i="1"/>
  <c r="P1154" i="1"/>
  <c r="Q1154" i="1"/>
  <c r="R1154" i="1"/>
  <c r="S1154" i="1"/>
  <c r="C1155" i="1"/>
  <c r="D1155" i="1"/>
  <c r="H1155" i="1"/>
  <c r="K1155" i="1"/>
  <c r="L1155" i="1"/>
  <c r="M1155" i="1"/>
  <c r="N1155" i="1"/>
  <c r="O1155" i="1"/>
  <c r="P1155" i="1"/>
  <c r="Q1155" i="1"/>
  <c r="R1155" i="1"/>
  <c r="S1155" i="1"/>
  <c r="C1156" i="1"/>
  <c r="D1156" i="1"/>
  <c r="H1156" i="1"/>
  <c r="K1156" i="1"/>
  <c r="L1156" i="1"/>
  <c r="M1156" i="1"/>
  <c r="N1156" i="1"/>
  <c r="O1156" i="1"/>
  <c r="P1156" i="1"/>
  <c r="Q1156" i="1"/>
  <c r="R1156" i="1"/>
  <c r="S1156" i="1"/>
  <c r="C1157" i="1"/>
  <c r="D1157" i="1"/>
  <c r="H1157" i="1"/>
  <c r="K1157" i="1"/>
  <c r="L1157" i="1"/>
  <c r="M1157" i="1"/>
  <c r="N1157" i="1"/>
  <c r="O1157" i="1"/>
  <c r="P1157" i="1"/>
  <c r="Q1157" i="1"/>
  <c r="R1157" i="1"/>
  <c r="S1157" i="1"/>
  <c r="C1158" i="1"/>
  <c r="D1158" i="1"/>
  <c r="H1158" i="1"/>
  <c r="K1158" i="1"/>
  <c r="L1158" i="1"/>
  <c r="M1158" i="1"/>
  <c r="N1158" i="1"/>
  <c r="O1158" i="1"/>
  <c r="P1158" i="1"/>
  <c r="Q1158" i="1"/>
  <c r="R1158" i="1"/>
  <c r="S1158" i="1"/>
  <c r="C1159" i="1"/>
  <c r="D1159" i="1"/>
  <c r="H1159" i="1"/>
  <c r="K1159" i="1"/>
  <c r="L1159" i="1"/>
  <c r="M1159" i="1"/>
  <c r="N1159" i="1"/>
  <c r="O1159" i="1"/>
  <c r="P1159" i="1"/>
  <c r="Q1159" i="1"/>
  <c r="R1159" i="1"/>
  <c r="S1159" i="1"/>
  <c r="C1160" i="1"/>
  <c r="D1160" i="1"/>
  <c r="H1160" i="1"/>
  <c r="K1160" i="1"/>
  <c r="L1160" i="1"/>
  <c r="M1160" i="1"/>
  <c r="N1160" i="1"/>
  <c r="O1160" i="1"/>
  <c r="P1160" i="1"/>
  <c r="Q1160" i="1"/>
  <c r="R1160" i="1"/>
  <c r="S1160" i="1"/>
  <c r="C1161" i="1"/>
  <c r="D1161" i="1"/>
  <c r="H1161" i="1"/>
  <c r="K1161" i="1"/>
  <c r="L1161" i="1"/>
  <c r="M1161" i="1"/>
  <c r="N1161" i="1"/>
  <c r="O1161" i="1"/>
  <c r="P1161" i="1"/>
  <c r="Q1161" i="1"/>
  <c r="R1161" i="1"/>
  <c r="S1161" i="1"/>
  <c r="C1162" i="1"/>
  <c r="D1162" i="1"/>
  <c r="H1162" i="1"/>
  <c r="K1162" i="1"/>
  <c r="L1162" i="1"/>
  <c r="M1162" i="1"/>
  <c r="N1162" i="1"/>
  <c r="O1162" i="1"/>
  <c r="P1162" i="1"/>
  <c r="Q1162" i="1"/>
  <c r="R1162" i="1"/>
  <c r="S1162" i="1"/>
  <c r="C1163" i="1"/>
  <c r="D1163" i="1"/>
  <c r="H1163" i="1"/>
  <c r="K1163" i="1"/>
  <c r="L1163" i="1"/>
  <c r="M1163" i="1"/>
  <c r="N1163" i="1"/>
  <c r="O1163" i="1"/>
  <c r="P1163" i="1"/>
  <c r="Q1163" i="1"/>
  <c r="R1163" i="1"/>
  <c r="S1163" i="1"/>
  <c r="C1164" i="1"/>
  <c r="D1164" i="1"/>
  <c r="H1164" i="1"/>
  <c r="K1164" i="1"/>
  <c r="L1164" i="1"/>
  <c r="M1164" i="1"/>
  <c r="N1164" i="1"/>
  <c r="O1164" i="1"/>
  <c r="P1164" i="1"/>
  <c r="Q1164" i="1"/>
  <c r="R1164" i="1"/>
  <c r="S1164" i="1"/>
  <c r="C1165" i="1"/>
  <c r="D1165" i="1"/>
  <c r="H1165" i="1"/>
  <c r="K1165" i="1"/>
  <c r="L1165" i="1"/>
  <c r="M1165" i="1"/>
  <c r="N1165" i="1"/>
  <c r="O1165" i="1"/>
  <c r="P1165" i="1"/>
  <c r="Q1165" i="1"/>
  <c r="R1165" i="1"/>
  <c r="S1165" i="1"/>
  <c r="C1166" i="1"/>
  <c r="D1166" i="1"/>
  <c r="H1166" i="1"/>
  <c r="K1166" i="1"/>
  <c r="L1166" i="1"/>
  <c r="M1166" i="1"/>
  <c r="N1166" i="1"/>
  <c r="O1166" i="1"/>
  <c r="P1166" i="1"/>
  <c r="Q1166" i="1"/>
  <c r="R1166" i="1"/>
  <c r="S1166" i="1"/>
  <c r="C1167" i="1"/>
  <c r="D1167" i="1"/>
  <c r="H1167" i="1"/>
  <c r="K1167" i="1"/>
  <c r="L1167" i="1"/>
  <c r="M1167" i="1"/>
  <c r="N1167" i="1"/>
  <c r="O1167" i="1"/>
  <c r="P1167" i="1"/>
  <c r="Q1167" i="1"/>
  <c r="R1167" i="1"/>
  <c r="S1167" i="1"/>
  <c r="C1168" i="1"/>
  <c r="D1168" i="1"/>
  <c r="H1168" i="1"/>
  <c r="K1168" i="1"/>
  <c r="L1168" i="1"/>
  <c r="M1168" i="1"/>
  <c r="N1168" i="1"/>
  <c r="O1168" i="1"/>
  <c r="P1168" i="1"/>
  <c r="Q1168" i="1"/>
  <c r="R1168" i="1"/>
  <c r="S1168" i="1"/>
  <c r="C1169" i="1"/>
  <c r="D1169" i="1"/>
  <c r="H1169" i="1"/>
  <c r="K1169" i="1"/>
  <c r="L1169" i="1"/>
  <c r="M1169" i="1"/>
  <c r="N1169" i="1"/>
  <c r="O1169" i="1"/>
  <c r="P1169" i="1"/>
  <c r="Q1169" i="1"/>
  <c r="R1169" i="1"/>
  <c r="S1169" i="1"/>
  <c r="C1170" i="1"/>
  <c r="D1170" i="1"/>
  <c r="H1170" i="1"/>
  <c r="K1170" i="1"/>
  <c r="L1170" i="1"/>
  <c r="M1170" i="1"/>
  <c r="N1170" i="1"/>
  <c r="O1170" i="1"/>
  <c r="P1170" i="1"/>
  <c r="Q1170" i="1"/>
  <c r="R1170" i="1"/>
  <c r="S1170" i="1"/>
  <c r="C1171" i="1"/>
  <c r="D1171" i="1"/>
  <c r="H1171" i="1"/>
  <c r="K1171" i="1"/>
  <c r="L1171" i="1"/>
  <c r="M1171" i="1"/>
  <c r="N1171" i="1"/>
  <c r="O1171" i="1"/>
  <c r="P1171" i="1"/>
  <c r="Q1171" i="1"/>
  <c r="R1171" i="1"/>
  <c r="S1171" i="1"/>
  <c r="C1172" i="1"/>
  <c r="D1172" i="1"/>
  <c r="H1172" i="1"/>
  <c r="K1172" i="1"/>
  <c r="L1172" i="1"/>
  <c r="M1172" i="1"/>
  <c r="N1172" i="1"/>
  <c r="O1172" i="1"/>
  <c r="P1172" i="1"/>
  <c r="Q1172" i="1"/>
  <c r="R1172" i="1"/>
  <c r="S1172" i="1"/>
  <c r="C1173" i="1"/>
  <c r="D1173" i="1"/>
  <c r="H1173" i="1"/>
  <c r="K1173" i="1"/>
  <c r="L1173" i="1"/>
  <c r="M1173" i="1"/>
  <c r="N1173" i="1"/>
  <c r="O1173" i="1"/>
  <c r="P1173" i="1"/>
  <c r="Q1173" i="1"/>
  <c r="R1173" i="1"/>
  <c r="S1173" i="1"/>
  <c r="C1174" i="1"/>
  <c r="D1174" i="1"/>
  <c r="H1174" i="1"/>
  <c r="K1174" i="1"/>
  <c r="L1174" i="1"/>
  <c r="M1174" i="1"/>
  <c r="N1174" i="1"/>
  <c r="O1174" i="1"/>
  <c r="P1174" i="1"/>
  <c r="Q1174" i="1"/>
  <c r="R1174" i="1"/>
  <c r="S1174" i="1"/>
  <c r="C1175" i="1"/>
  <c r="D1175" i="1"/>
  <c r="H1175" i="1"/>
  <c r="K1175" i="1"/>
  <c r="L1175" i="1"/>
  <c r="M1175" i="1"/>
  <c r="N1175" i="1"/>
  <c r="O1175" i="1"/>
  <c r="P1175" i="1"/>
  <c r="Q1175" i="1"/>
  <c r="R1175" i="1"/>
  <c r="S1175" i="1"/>
  <c r="C1176" i="1"/>
  <c r="D1176" i="1"/>
  <c r="H1176" i="1"/>
  <c r="K1176" i="1"/>
  <c r="L1176" i="1"/>
  <c r="M1176" i="1"/>
  <c r="N1176" i="1"/>
  <c r="O1176" i="1"/>
  <c r="P1176" i="1"/>
  <c r="Q1176" i="1"/>
  <c r="R1176" i="1"/>
  <c r="S1176" i="1"/>
  <c r="C1177" i="1"/>
  <c r="D1177" i="1"/>
  <c r="H1177" i="1"/>
  <c r="K1177" i="1"/>
  <c r="L1177" i="1"/>
  <c r="M1177" i="1"/>
  <c r="N1177" i="1"/>
  <c r="O1177" i="1"/>
  <c r="P1177" i="1"/>
  <c r="Q1177" i="1"/>
  <c r="R1177" i="1"/>
  <c r="S1177" i="1"/>
  <c r="C1178" i="1"/>
  <c r="D1178" i="1"/>
  <c r="H1178" i="1"/>
  <c r="K1178" i="1"/>
  <c r="L1178" i="1"/>
  <c r="M1178" i="1"/>
  <c r="N1178" i="1"/>
  <c r="O1178" i="1"/>
  <c r="P1178" i="1"/>
  <c r="Q1178" i="1"/>
  <c r="R1178" i="1"/>
  <c r="S1178" i="1"/>
  <c r="C1179" i="1"/>
  <c r="D1179" i="1"/>
  <c r="H1179" i="1"/>
  <c r="K1179" i="1"/>
  <c r="L1179" i="1"/>
  <c r="M1179" i="1"/>
  <c r="N1179" i="1"/>
  <c r="O1179" i="1"/>
  <c r="P1179" i="1"/>
  <c r="Q1179" i="1"/>
  <c r="R1179" i="1"/>
  <c r="S1179" i="1"/>
  <c r="C1180" i="1"/>
  <c r="D1180" i="1"/>
  <c r="H1180" i="1"/>
  <c r="K1180" i="1"/>
  <c r="L1180" i="1"/>
  <c r="M1180" i="1"/>
  <c r="N1180" i="1"/>
  <c r="O1180" i="1"/>
  <c r="P1180" i="1"/>
  <c r="Q1180" i="1"/>
  <c r="R1180" i="1"/>
  <c r="S1180" i="1"/>
  <c r="C1181" i="1"/>
  <c r="D1181" i="1"/>
  <c r="H1181" i="1"/>
  <c r="K1181" i="1"/>
  <c r="L1181" i="1"/>
  <c r="M1181" i="1"/>
  <c r="N1181" i="1"/>
  <c r="O1181" i="1"/>
  <c r="P1181" i="1"/>
  <c r="Q1181" i="1"/>
  <c r="R1181" i="1"/>
  <c r="S1181" i="1"/>
  <c r="C1182" i="1"/>
  <c r="D1182" i="1"/>
  <c r="H1182" i="1"/>
  <c r="K1182" i="1"/>
  <c r="L1182" i="1"/>
  <c r="M1182" i="1"/>
  <c r="N1182" i="1"/>
  <c r="O1182" i="1"/>
  <c r="P1182" i="1"/>
  <c r="Q1182" i="1"/>
  <c r="R1182" i="1"/>
  <c r="S1182" i="1"/>
  <c r="C1183" i="1"/>
  <c r="D1183" i="1"/>
  <c r="H1183" i="1"/>
  <c r="K1183" i="1"/>
  <c r="L1183" i="1"/>
  <c r="M1183" i="1"/>
  <c r="N1183" i="1"/>
  <c r="O1183" i="1"/>
  <c r="P1183" i="1"/>
  <c r="Q1183" i="1"/>
  <c r="R1183" i="1"/>
  <c r="S1183" i="1"/>
  <c r="C1184" i="1"/>
  <c r="D1184" i="1"/>
  <c r="H1184" i="1"/>
  <c r="K1184" i="1"/>
  <c r="L1184" i="1"/>
  <c r="M1184" i="1"/>
  <c r="N1184" i="1"/>
  <c r="O1184" i="1"/>
  <c r="P1184" i="1"/>
  <c r="Q1184" i="1"/>
  <c r="R1184" i="1"/>
  <c r="S1184" i="1"/>
  <c r="C1185" i="1"/>
  <c r="D1185" i="1"/>
  <c r="H1185" i="1"/>
  <c r="K1185" i="1"/>
  <c r="L1185" i="1"/>
  <c r="M1185" i="1"/>
  <c r="N1185" i="1"/>
  <c r="O1185" i="1"/>
  <c r="P1185" i="1"/>
  <c r="Q1185" i="1"/>
  <c r="R1185" i="1"/>
  <c r="S1185" i="1"/>
  <c r="C1186" i="1"/>
  <c r="D1186" i="1"/>
  <c r="H1186" i="1"/>
  <c r="K1186" i="1"/>
  <c r="L1186" i="1"/>
  <c r="M1186" i="1"/>
  <c r="N1186" i="1"/>
  <c r="O1186" i="1"/>
  <c r="P1186" i="1"/>
  <c r="Q1186" i="1"/>
  <c r="R1186" i="1"/>
  <c r="S1186" i="1"/>
  <c r="C1187" i="1"/>
  <c r="D1187" i="1"/>
  <c r="H1187" i="1"/>
  <c r="K1187" i="1"/>
  <c r="L1187" i="1"/>
  <c r="M1187" i="1"/>
  <c r="N1187" i="1"/>
  <c r="O1187" i="1"/>
  <c r="P1187" i="1"/>
  <c r="Q1187" i="1"/>
  <c r="R1187" i="1"/>
  <c r="S1187" i="1"/>
  <c r="C1188" i="1"/>
  <c r="D1188" i="1"/>
  <c r="H1188" i="1"/>
  <c r="K1188" i="1"/>
  <c r="L1188" i="1"/>
  <c r="M1188" i="1"/>
  <c r="N1188" i="1"/>
  <c r="O1188" i="1"/>
  <c r="P1188" i="1"/>
  <c r="Q1188" i="1"/>
  <c r="R1188" i="1"/>
  <c r="S1188" i="1"/>
  <c r="C1189" i="1"/>
  <c r="D1189" i="1"/>
  <c r="H1189" i="1"/>
  <c r="K1189" i="1"/>
  <c r="L1189" i="1"/>
  <c r="M1189" i="1"/>
  <c r="N1189" i="1"/>
  <c r="O1189" i="1"/>
  <c r="P1189" i="1"/>
  <c r="Q1189" i="1"/>
  <c r="R1189" i="1"/>
  <c r="S1189" i="1"/>
  <c r="C1190" i="1"/>
  <c r="D1190" i="1"/>
  <c r="H1190" i="1"/>
  <c r="K1190" i="1"/>
  <c r="L1190" i="1"/>
  <c r="M1190" i="1"/>
  <c r="N1190" i="1"/>
  <c r="O1190" i="1"/>
  <c r="P1190" i="1"/>
  <c r="Q1190" i="1"/>
  <c r="R1190" i="1"/>
  <c r="S1190" i="1"/>
  <c r="C1191" i="1"/>
  <c r="D1191" i="1"/>
  <c r="H1191" i="1"/>
  <c r="K1191" i="1"/>
  <c r="L1191" i="1"/>
  <c r="M1191" i="1"/>
  <c r="N1191" i="1"/>
  <c r="O1191" i="1"/>
  <c r="P1191" i="1"/>
  <c r="Q1191" i="1"/>
  <c r="R1191" i="1"/>
  <c r="S1191" i="1"/>
  <c r="C1192" i="1"/>
  <c r="D1192" i="1"/>
  <c r="H1192" i="1"/>
  <c r="K1192" i="1"/>
  <c r="L1192" i="1"/>
  <c r="M1192" i="1"/>
  <c r="N1192" i="1"/>
  <c r="O1192" i="1"/>
  <c r="P1192" i="1"/>
  <c r="Q1192" i="1"/>
  <c r="R1192" i="1"/>
  <c r="S1192" i="1"/>
  <c r="C1193" i="1"/>
  <c r="D1193" i="1"/>
  <c r="H1193" i="1"/>
  <c r="K1193" i="1"/>
  <c r="L1193" i="1"/>
  <c r="M1193" i="1"/>
  <c r="N1193" i="1"/>
  <c r="O1193" i="1"/>
  <c r="P1193" i="1"/>
  <c r="Q1193" i="1"/>
  <c r="R1193" i="1"/>
  <c r="S1193" i="1"/>
  <c r="C1194" i="1"/>
  <c r="D1194" i="1"/>
  <c r="H1194" i="1"/>
  <c r="K1194" i="1"/>
  <c r="L1194" i="1"/>
  <c r="M1194" i="1"/>
  <c r="N1194" i="1"/>
  <c r="O1194" i="1"/>
  <c r="P1194" i="1"/>
  <c r="Q1194" i="1"/>
  <c r="R1194" i="1"/>
  <c r="S1194" i="1"/>
  <c r="C1195" i="1"/>
  <c r="D1195" i="1"/>
  <c r="H1195" i="1"/>
  <c r="K1195" i="1"/>
  <c r="L1195" i="1"/>
  <c r="M1195" i="1"/>
  <c r="N1195" i="1"/>
  <c r="O1195" i="1"/>
  <c r="P1195" i="1"/>
  <c r="Q1195" i="1"/>
  <c r="R1195" i="1"/>
  <c r="S1195" i="1"/>
  <c r="C1196" i="1"/>
  <c r="D1196" i="1"/>
  <c r="H1196" i="1"/>
  <c r="K1196" i="1"/>
  <c r="L1196" i="1"/>
  <c r="M1196" i="1"/>
  <c r="N1196" i="1"/>
  <c r="O1196" i="1"/>
  <c r="P1196" i="1"/>
  <c r="Q1196" i="1"/>
  <c r="R1196" i="1"/>
  <c r="S1196" i="1"/>
  <c r="C1197" i="1"/>
  <c r="D1197" i="1"/>
  <c r="H1197" i="1"/>
  <c r="K1197" i="1"/>
  <c r="L1197" i="1"/>
  <c r="M1197" i="1"/>
  <c r="N1197" i="1"/>
  <c r="O1197" i="1"/>
  <c r="P1197" i="1"/>
  <c r="Q1197" i="1"/>
  <c r="R1197" i="1"/>
  <c r="S1197" i="1"/>
  <c r="C1198" i="1"/>
  <c r="D1198" i="1"/>
  <c r="H1198" i="1"/>
  <c r="K1198" i="1"/>
  <c r="L1198" i="1"/>
  <c r="M1198" i="1"/>
  <c r="N1198" i="1"/>
  <c r="O1198" i="1"/>
  <c r="P1198" i="1"/>
  <c r="Q1198" i="1"/>
  <c r="R1198" i="1"/>
  <c r="S1198" i="1"/>
  <c r="C1199" i="1"/>
  <c r="D1199" i="1"/>
  <c r="H1199" i="1"/>
  <c r="K1199" i="1"/>
  <c r="L1199" i="1"/>
  <c r="M1199" i="1"/>
  <c r="N1199" i="1"/>
  <c r="O1199" i="1"/>
  <c r="P1199" i="1"/>
  <c r="Q1199" i="1"/>
  <c r="R1199" i="1"/>
  <c r="S1199" i="1"/>
  <c r="C1200" i="1"/>
  <c r="D1200" i="1"/>
  <c r="H1200" i="1"/>
  <c r="K1200" i="1"/>
  <c r="L1200" i="1"/>
  <c r="M1200" i="1"/>
  <c r="N1200" i="1"/>
  <c r="O1200" i="1"/>
  <c r="P1200" i="1"/>
  <c r="Q1200" i="1"/>
  <c r="R1200" i="1"/>
  <c r="S1200" i="1"/>
  <c r="C1201" i="1"/>
  <c r="D1201" i="1"/>
  <c r="H1201" i="1"/>
  <c r="K1201" i="1"/>
  <c r="L1201" i="1"/>
  <c r="M1201" i="1"/>
  <c r="N1201" i="1"/>
  <c r="O1201" i="1"/>
  <c r="P1201" i="1"/>
  <c r="Q1201" i="1"/>
  <c r="R1201" i="1"/>
  <c r="S1201" i="1"/>
  <c r="C1202" i="1"/>
  <c r="D1202" i="1"/>
  <c r="H1202" i="1"/>
  <c r="K1202" i="1"/>
  <c r="L1202" i="1"/>
  <c r="M1202" i="1"/>
  <c r="N1202" i="1"/>
  <c r="O1202" i="1"/>
  <c r="P1202" i="1"/>
  <c r="Q1202" i="1"/>
  <c r="R1202" i="1"/>
  <c r="S1202" i="1"/>
  <c r="C1203" i="1"/>
  <c r="D1203" i="1"/>
  <c r="H1203" i="1"/>
  <c r="K1203" i="1"/>
  <c r="L1203" i="1"/>
  <c r="M1203" i="1"/>
  <c r="N1203" i="1"/>
  <c r="O1203" i="1"/>
  <c r="P1203" i="1"/>
  <c r="Q1203" i="1"/>
  <c r="R1203" i="1"/>
  <c r="S1203" i="1"/>
  <c r="C1204" i="1"/>
  <c r="D1204" i="1"/>
  <c r="H1204" i="1"/>
  <c r="K1204" i="1"/>
  <c r="L1204" i="1"/>
  <c r="M1204" i="1"/>
  <c r="N1204" i="1"/>
  <c r="O1204" i="1"/>
  <c r="P1204" i="1"/>
  <c r="Q1204" i="1"/>
  <c r="R1204" i="1"/>
  <c r="S1204" i="1"/>
  <c r="C1205" i="1"/>
  <c r="D1205" i="1"/>
  <c r="H1205" i="1"/>
  <c r="K1205" i="1"/>
  <c r="L1205" i="1"/>
  <c r="M1205" i="1"/>
  <c r="N1205" i="1"/>
  <c r="O1205" i="1"/>
  <c r="P1205" i="1"/>
  <c r="Q1205" i="1"/>
  <c r="R1205" i="1"/>
  <c r="S1205" i="1"/>
  <c r="C1206" i="1"/>
  <c r="D1206" i="1"/>
  <c r="H1206" i="1"/>
  <c r="K1206" i="1"/>
  <c r="L1206" i="1"/>
  <c r="M1206" i="1"/>
  <c r="N1206" i="1"/>
  <c r="O1206" i="1"/>
  <c r="P1206" i="1"/>
  <c r="Q1206" i="1"/>
  <c r="R1206" i="1"/>
  <c r="S1206" i="1"/>
  <c r="C1207" i="1"/>
  <c r="D1207" i="1"/>
  <c r="H1207" i="1"/>
  <c r="K1207" i="1"/>
  <c r="L1207" i="1"/>
  <c r="M1207" i="1"/>
  <c r="N1207" i="1"/>
  <c r="O1207" i="1"/>
  <c r="P1207" i="1"/>
  <c r="Q1207" i="1"/>
  <c r="R1207" i="1"/>
  <c r="S1207" i="1"/>
  <c r="C1208" i="1"/>
  <c r="D1208" i="1"/>
  <c r="H1208" i="1"/>
  <c r="K1208" i="1"/>
  <c r="L1208" i="1"/>
  <c r="M1208" i="1"/>
  <c r="N1208" i="1"/>
  <c r="O1208" i="1"/>
  <c r="P1208" i="1"/>
  <c r="Q1208" i="1"/>
  <c r="R1208" i="1"/>
  <c r="S1208" i="1"/>
  <c r="C1209" i="1"/>
  <c r="D1209" i="1"/>
  <c r="H1209" i="1"/>
  <c r="K1209" i="1"/>
  <c r="L1209" i="1"/>
  <c r="M1209" i="1"/>
  <c r="N1209" i="1"/>
  <c r="O1209" i="1"/>
  <c r="P1209" i="1"/>
  <c r="Q1209" i="1"/>
  <c r="R1209" i="1"/>
  <c r="S1209" i="1"/>
  <c r="C1210" i="1"/>
  <c r="D1210" i="1"/>
  <c r="H1210" i="1"/>
  <c r="K1210" i="1"/>
  <c r="L1210" i="1"/>
  <c r="M1210" i="1"/>
  <c r="N1210" i="1"/>
  <c r="O1210" i="1"/>
  <c r="P1210" i="1"/>
  <c r="Q1210" i="1"/>
  <c r="R1210" i="1"/>
  <c r="S1210" i="1"/>
  <c r="C1211" i="1"/>
  <c r="D1211" i="1"/>
  <c r="H1211" i="1"/>
  <c r="K1211" i="1"/>
  <c r="L1211" i="1"/>
  <c r="M1211" i="1"/>
  <c r="N1211" i="1"/>
  <c r="O1211" i="1"/>
  <c r="P1211" i="1"/>
  <c r="Q1211" i="1"/>
  <c r="R1211" i="1"/>
  <c r="S1211" i="1"/>
  <c r="C1212" i="1"/>
  <c r="D1212" i="1"/>
  <c r="H1212" i="1"/>
  <c r="K1212" i="1"/>
  <c r="L1212" i="1"/>
  <c r="M1212" i="1"/>
  <c r="N1212" i="1"/>
  <c r="O1212" i="1"/>
  <c r="P1212" i="1"/>
  <c r="Q1212" i="1"/>
  <c r="R1212" i="1"/>
  <c r="S1212" i="1"/>
  <c r="C1213" i="1"/>
  <c r="D1213" i="1"/>
  <c r="H1213" i="1"/>
  <c r="K1213" i="1"/>
  <c r="L1213" i="1"/>
  <c r="M1213" i="1"/>
  <c r="N1213" i="1"/>
  <c r="O1213" i="1"/>
  <c r="P1213" i="1"/>
  <c r="Q1213" i="1"/>
  <c r="R1213" i="1"/>
  <c r="S1213" i="1"/>
  <c r="C1214" i="1"/>
  <c r="D1214" i="1"/>
  <c r="H1214" i="1"/>
  <c r="K1214" i="1"/>
  <c r="L1214" i="1"/>
  <c r="M1214" i="1"/>
  <c r="N1214" i="1"/>
  <c r="O1214" i="1"/>
  <c r="P1214" i="1"/>
  <c r="Q1214" i="1"/>
  <c r="R1214" i="1"/>
  <c r="S1214" i="1"/>
  <c r="C1215" i="1"/>
  <c r="D1215" i="1"/>
  <c r="H1215" i="1"/>
  <c r="K1215" i="1"/>
  <c r="L1215" i="1"/>
  <c r="M1215" i="1"/>
  <c r="N1215" i="1"/>
  <c r="O1215" i="1"/>
  <c r="P1215" i="1"/>
  <c r="Q1215" i="1"/>
  <c r="R1215" i="1"/>
  <c r="S1215" i="1"/>
  <c r="C1216" i="1"/>
  <c r="D1216" i="1"/>
  <c r="H1216" i="1"/>
  <c r="K1216" i="1"/>
  <c r="L1216" i="1"/>
  <c r="M1216" i="1"/>
  <c r="N1216" i="1"/>
  <c r="O1216" i="1"/>
  <c r="P1216" i="1"/>
  <c r="Q1216" i="1"/>
  <c r="R1216" i="1"/>
  <c r="S1216" i="1"/>
  <c r="C1217" i="1"/>
  <c r="D1217" i="1"/>
  <c r="H1217" i="1"/>
  <c r="K1217" i="1"/>
  <c r="L1217" i="1"/>
  <c r="M1217" i="1"/>
  <c r="N1217" i="1"/>
  <c r="O1217" i="1"/>
  <c r="P1217" i="1"/>
  <c r="Q1217" i="1"/>
  <c r="R1217" i="1"/>
  <c r="S1217" i="1"/>
  <c r="C1218" i="1"/>
  <c r="D1218" i="1"/>
  <c r="H1218" i="1"/>
  <c r="K1218" i="1"/>
  <c r="L1218" i="1"/>
  <c r="M1218" i="1"/>
  <c r="N1218" i="1"/>
  <c r="O1218" i="1"/>
  <c r="P1218" i="1"/>
  <c r="Q1218" i="1"/>
  <c r="R1218" i="1"/>
  <c r="S1218" i="1"/>
  <c r="C1219" i="1"/>
  <c r="D1219" i="1"/>
  <c r="H1219" i="1"/>
  <c r="K1219" i="1"/>
  <c r="L1219" i="1"/>
  <c r="M1219" i="1"/>
  <c r="N1219" i="1"/>
  <c r="O1219" i="1"/>
  <c r="P1219" i="1"/>
  <c r="Q1219" i="1"/>
  <c r="R1219" i="1"/>
  <c r="S1219" i="1"/>
  <c r="C1220" i="1"/>
  <c r="D1220" i="1"/>
  <c r="H1220" i="1"/>
  <c r="K1220" i="1"/>
  <c r="L1220" i="1"/>
  <c r="M1220" i="1"/>
  <c r="N1220" i="1"/>
  <c r="O1220" i="1"/>
  <c r="P1220" i="1"/>
  <c r="Q1220" i="1"/>
  <c r="R1220" i="1"/>
  <c r="S1220" i="1"/>
  <c r="C1221" i="1"/>
  <c r="D1221" i="1"/>
  <c r="H1221" i="1"/>
  <c r="K1221" i="1"/>
  <c r="L1221" i="1"/>
  <c r="M1221" i="1"/>
  <c r="N1221" i="1"/>
  <c r="O1221" i="1"/>
  <c r="P1221" i="1"/>
  <c r="Q1221" i="1"/>
  <c r="R1221" i="1"/>
  <c r="S1221" i="1"/>
  <c r="C1222" i="1"/>
  <c r="D1222" i="1"/>
  <c r="H1222" i="1"/>
  <c r="K1222" i="1"/>
  <c r="L1222" i="1"/>
  <c r="M1222" i="1"/>
  <c r="N1222" i="1"/>
  <c r="O1222" i="1"/>
  <c r="P1222" i="1"/>
  <c r="Q1222" i="1"/>
  <c r="R1222" i="1"/>
  <c r="S1222" i="1"/>
  <c r="C1223" i="1"/>
  <c r="D1223" i="1"/>
  <c r="H1223" i="1"/>
  <c r="K1223" i="1"/>
  <c r="L1223" i="1"/>
  <c r="M1223" i="1"/>
  <c r="N1223" i="1"/>
  <c r="O1223" i="1"/>
  <c r="P1223" i="1"/>
  <c r="Q1223" i="1"/>
  <c r="R1223" i="1"/>
  <c r="S1223" i="1"/>
  <c r="C1224" i="1"/>
  <c r="D1224" i="1"/>
  <c r="H1224" i="1"/>
  <c r="K1224" i="1"/>
  <c r="L1224" i="1"/>
  <c r="M1224" i="1"/>
  <c r="N1224" i="1"/>
  <c r="O1224" i="1"/>
  <c r="P1224" i="1"/>
  <c r="Q1224" i="1"/>
  <c r="R1224" i="1"/>
  <c r="S1224" i="1"/>
  <c r="C1225" i="1"/>
  <c r="D1225" i="1"/>
  <c r="H1225" i="1"/>
  <c r="K1225" i="1"/>
  <c r="L1225" i="1"/>
  <c r="M1225" i="1"/>
  <c r="N1225" i="1"/>
  <c r="O1225" i="1"/>
  <c r="P1225" i="1"/>
  <c r="Q1225" i="1"/>
  <c r="R1225" i="1"/>
  <c r="S1225" i="1"/>
  <c r="C1226" i="1"/>
  <c r="D1226" i="1"/>
  <c r="H1226" i="1"/>
  <c r="K1226" i="1"/>
  <c r="L1226" i="1"/>
  <c r="M1226" i="1"/>
  <c r="N1226" i="1"/>
  <c r="O1226" i="1"/>
  <c r="P1226" i="1"/>
  <c r="Q1226" i="1"/>
  <c r="R1226" i="1"/>
  <c r="S1226" i="1"/>
  <c r="C1227" i="1"/>
  <c r="D1227" i="1"/>
  <c r="H1227" i="1"/>
  <c r="K1227" i="1"/>
  <c r="L1227" i="1"/>
  <c r="M1227" i="1"/>
  <c r="N1227" i="1"/>
  <c r="O1227" i="1"/>
  <c r="P1227" i="1"/>
  <c r="Q1227" i="1"/>
  <c r="R1227" i="1"/>
  <c r="S1227" i="1"/>
  <c r="C1228" i="1"/>
  <c r="D1228" i="1"/>
  <c r="H1228" i="1"/>
  <c r="K1228" i="1"/>
  <c r="L1228" i="1"/>
  <c r="M1228" i="1"/>
  <c r="N1228" i="1"/>
  <c r="O1228" i="1"/>
  <c r="P1228" i="1"/>
  <c r="Q1228" i="1"/>
  <c r="R1228" i="1"/>
  <c r="S1228" i="1"/>
  <c r="C1229" i="1"/>
  <c r="D1229" i="1"/>
  <c r="H1229" i="1"/>
  <c r="K1229" i="1"/>
  <c r="L1229" i="1"/>
  <c r="M1229" i="1"/>
  <c r="N1229" i="1"/>
  <c r="O1229" i="1"/>
  <c r="P1229" i="1"/>
  <c r="Q1229" i="1"/>
  <c r="R1229" i="1"/>
  <c r="S1229" i="1"/>
  <c r="C1230" i="1"/>
  <c r="D1230" i="1"/>
  <c r="H1230" i="1"/>
  <c r="K1230" i="1"/>
  <c r="L1230" i="1"/>
  <c r="M1230" i="1"/>
  <c r="N1230" i="1"/>
  <c r="O1230" i="1"/>
  <c r="P1230" i="1"/>
  <c r="Q1230" i="1"/>
  <c r="R1230" i="1"/>
  <c r="S1230" i="1"/>
  <c r="C1231" i="1"/>
  <c r="D1231" i="1"/>
  <c r="H1231" i="1"/>
  <c r="K1231" i="1"/>
  <c r="L1231" i="1"/>
  <c r="M1231" i="1"/>
  <c r="N1231" i="1"/>
  <c r="O1231" i="1"/>
  <c r="P1231" i="1"/>
  <c r="Q1231" i="1"/>
  <c r="R1231" i="1"/>
  <c r="S1231" i="1"/>
  <c r="C1232" i="1"/>
  <c r="D1232" i="1"/>
  <c r="H1232" i="1"/>
  <c r="K1232" i="1"/>
  <c r="L1232" i="1"/>
  <c r="M1232" i="1"/>
  <c r="N1232" i="1"/>
  <c r="O1232" i="1"/>
  <c r="P1232" i="1"/>
  <c r="Q1232" i="1"/>
  <c r="R1232" i="1"/>
  <c r="S1232" i="1"/>
  <c r="C1233" i="1"/>
  <c r="D1233" i="1"/>
  <c r="H1233" i="1"/>
  <c r="K1233" i="1"/>
  <c r="L1233" i="1"/>
  <c r="M1233" i="1"/>
  <c r="N1233" i="1"/>
  <c r="O1233" i="1"/>
  <c r="P1233" i="1"/>
  <c r="Q1233" i="1"/>
  <c r="R1233" i="1"/>
  <c r="S1233" i="1"/>
  <c r="C1234" i="1"/>
  <c r="D1234" i="1"/>
  <c r="H1234" i="1"/>
  <c r="K1234" i="1"/>
  <c r="L1234" i="1"/>
  <c r="M1234" i="1"/>
  <c r="N1234" i="1"/>
  <c r="O1234" i="1"/>
  <c r="P1234" i="1"/>
  <c r="Q1234" i="1"/>
  <c r="R1234" i="1"/>
  <c r="S1234" i="1"/>
  <c r="C1235" i="1"/>
  <c r="D1235" i="1"/>
  <c r="H1235" i="1"/>
  <c r="K1235" i="1"/>
  <c r="L1235" i="1"/>
  <c r="M1235" i="1"/>
  <c r="N1235" i="1"/>
  <c r="O1235" i="1"/>
  <c r="P1235" i="1"/>
  <c r="Q1235" i="1"/>
  <c r="R1235" i="1"/>
  <c r="S1235" i="1"/>
  <c r="C1236" i="1"/>
  <c r="D1236" i="1"/>
  <c r="H1236" i="1"/>
  <c r="K1236" i="1"/>
  <c r="L1236" i="1"/>
  <c r="M1236" i="1"/>
  <c r="N1236" i="1"/>
  <c r="O1236" i="1"/>
  <c r="P1236" i="1"/>
  <c r="Q1236" i="1"/>
  <c r="R1236" i="1"/>
  <c r="S1236" i="1"/>
  <c r="C1237" i="1"/>
  <c r="D1237" i="1"/>
  <c r="H1237" i="1"/>
  <c r="K1237" i="1"/>
  <c r="L1237" i="1"/>
  <c r="M1237" i="1"/>
  <c r="N1237" i="1"/>
  <c r="O1237" i="1"/>
  <c r="P1237" i="1"/>
  <c r="Q1237" i="1"/>
  <c r="R1237" i="1"/>
  <c r="S1237" i="1"/>
  <c r="C1238" i="1"/>
  <c r="D1238" i="1"/>
  <c r="H1238" i="1"/>
  <c r="K1238" i="1"/>
  <c r="L1238" i="1"/>
  <c r="M1238" i="1"/>
  <c r="N1238" i="1"/>
  <c r="O1238" i="1"/>
  <c r="P1238" i="1"/>
  <c r="Q1238" i="1"/>
  <c r="R1238" i="1"/>
  <c r="S1238" i="1"/>
  <c r="C1239" i="1"/>
  <c r="D1239" i="1"/>
  <c r="H1239" i="1"/>
  <c r="K1239" i="1"/>
  <c r="L1239" i="1"/>
  <c r="M1239" i="1"/>
  <c r="N1239" i="1"/>
  <c r="O1239" i="1"/>
  <c r="P1239" i="1"/>
  <c r="Q1239" i="1"/>
  <c r="R1239" i="1"/>
  <c r="S1239" i="1"/>
  <c r="C1240" i="1"/>
  <c r="D1240" i="1"/>
  <c r="H1240" i="1"/>
  <c r="K1240" i="1"/>
  <c r="L1240" i="1"/>
  <c r="M1240" i="1"/>
  <c r="N1240" i="1"/>
  <c r="O1240" i="1"/>
  <c r="P1240" i="1"/>
  <c r="Q1240" i="1"/>
  <c r="R1240" i="1"/>
  <c r="S1240" i="1"/>
  <c r="C1241" i="1"/>
  <c r="D1241" i="1"/>
  <c r="H1241" i="1"/>
  <c r="K1241" i="1"/>
  <c r="L1241" i="1"/>
  <c r="M1241" i="1"/>
  <c r="N1241" i="1"/>
  <c r="O1241" i="1"/>
  <c r="P1241" i="1"/>
  <c r="Q1241" i="1"/>
  <c r="R1241" i="1"/>
  <c r="S1241" i="1"/>
  <c r="C1242" i="1"/>
  <c r="D1242" i="1"/>
  <c r="H1242" i="1"/>
  <c r="K1242" i="1"/>
  <c r="L1242" i="1"/>
  <c r="M1242" i="1"/>
  <c r="N1242" i="1"/>
  <c r="O1242" i="1"/>
  <c r="P1242" i="1"/>
  <c r="Q1242" i="1"/>
  <c r="R1242" i="1"/>
  <c r="S1242" i="1"/>
  <c r="C1243" i="1"/>
  <c r="D1243" i="1"/>
  <c r="H1243" i="1"/>
  <c r="K1243" i="1"/>
  <c r="L1243" i="1"/>
  <c r="M1243" i="1"/>
  <c r="N1243" i="1"/>
  <c r="O1243" i="1"/>
  <c r="P1243" i="1"/>
  <c r="Q1243" i="1"/>
  <c r="R1243" i="1"/>
  <c r="S1243" i="1"/>
  <c r="C1244" i="1"/>
  <c r="D1244" i="1"/>
  <c r="H1244" i="1"/>
  <c r="K1244" i="1"/>
  <c r="L1244" i="1"/>
  <c r="M1244" i="1"/>
  <c r="N1244" i="1"/>
  <c r="O1244" i="1"/>
  <c r="P1244" i="1"/>
  <c r="Q1244" i="1"/>
  <c r="R1244" i="1"/>
  <c r="S1244" i="1"/>
  <c r="C1245" i="1"/>
  <c r="D1245" i="1"/>
  <c r="H1245" i="1"/>
  <c r="K1245" i="1"/>
  <c r="L1245" i="1"/>
  <c r="M1245" i="1"/>
  <c r="N1245" i="1"/>
  <c r="O1245" i="1"/>
  <c r="P1245" i="1"/>
  <c r="Q1245" i="1"/>
  <c r="R1245" i="1"/>
  <c r="S1245" i="1"/>
  <c r="C1246" i="1"/>
  <c r="D1246" i="1"/>
  <c r="H1246" i="1"/>
  <c r="K1246" i="1"/>
  <c r="L1246" i="1"/>
  <c r="M1246" i="1"/>
  <c r="N1246" i="1"/>
  <c r="O1246" i="1"/>
  <c r="P1246" i="1"/>
  <c r="Q1246" i="1"/>
  <c r="R1246" i="1"/>
  <c r="S1246" i="1"/>
  <c r="C1247" i="1"/>
  <c r="D1247" i="1"/>
  <c r="H1247" i="1"/>
  <c r="K1247" i="1"/>
  <c r="L1247" i="1"/>
  <c r="M1247" i="1"/>
  <c r="N1247" i="1"/>
  <c r="O1247" i="1"/>
  <c r="P1247" i="1"/>
  <c r="Q1247" i="1"/>
  <c r="R1247" i="1"/>
  <c r="S1247" i="1"/>
  <c r="C1248" i="1"/>
  <c r="D1248" i="1"/>
  <c r="H1248" i="1"/>
  <c r="K1248" i="1"/>
  <c r="L1248" i="1"/>
  <c r="M1248" i="1"/>
  <c r="N1248" i="1"/>
  <c r="O1248" i="1"/>
  <c r="P1248" i="1"/>
  <c r="Q1248" i="1"/>
  <c r="R1248" i="1"/>
  <c r="S1248" i="1"/>
  <c r="C1249" i="1"/>
  <c r="D1249" i="1"/>
  <c r="H1249" i="1"/>
  <c r="K1249" i="1"/>
  <c r="L1249" i="1"/>
  <c r="M1249" i="1"/>
  <c r="N1249" i="1"/>
  <c r="O1249" i="1"/>
  <c r="P1249" i="1"/>
  <c r="Q1249" i="1"/>
  <c r="R1249" i="1"/>
  <c r="S1249" i="1"/>
  <c r="C1250" i="1"/>
  <c r="D1250" i="1"/>
  <c r="H1250" i="1"/>
  <c r="K1250" i="1"/>
  <c r="L1250" i="1"/>
  <c r="M1250" i="1"/>
  <c r="N1250" i="1"/>
  <c r="O1250" i="1"/>
  <c r="P1250" i="1"/>
  <c r="Q1250" i="1"/>
  <c r="R1250" i="1"/>
  <c r="S1250" i="1"/>
  <c r="C1251" i="1"/>
  <c r="D1251" i="1"/>
  <c r="H1251" i="1"/>
  <c r="K1251" i="1"/>
  <c r="L1251" i="1"/>
  <c r="M1251" i="1"/>
  <c r="N1251" i="1"/>
  <c r="O1251" i="1"/>
  <c r="P1251" i="1"/>
  <c r="Q1251" i="1"/>
  <c r="R1251" i="1"/>
  <c r="S1251" i="1"/>
  <c r="C1252" i="1"/>
  <c r="D1252" i="1"/>
  <c r="H1252" i="1"/>
  <c r="K1252" i="1"/>
  <c r="L1252" i="1"/>
  <c r="M1252" i="1"/>
  <c r="N1252" i="1"/>
  <c r="O1252" i="1"/>
  <c r="P1252" i="1"/>
  <c r="Q1252" i="1"/>
  <c r="R1252" i="1"/>
  <c r="S1252" i="1"/>
  <c r="C1253" i="1"/>
  <c r="D1253" i="1"/>
  <c r="H1253" i="1"/>
  <c r="K1253" i="1"/>
  <c r="L1253" i="1"/>
  <c r="M1253" i="1"/>
  <c r="N1253" i="1"/>
  <c r="O1253" i="1"/>
  <c r="P1253" i="1"/>
  <c r="Q1253" i="1"/>
  <c r="R1253" i="1"/>
  <c r="S1253" i="1"/>
  <c r="C1254" i="1"/>
  <c r="D1254" i="1"/>
  <c r="H1254" i="1"/>
  <c r="K1254" i="1"/>
  <c r="L1254" i="1"/>
  <c r="M1254" i="1"/>
  <c r="N1254" i="1"/>
  <c r="O1254" i="1"/>
  <c r="P1254" i="1"/>
  <c r="Q1254" i="1"/>
  <c r="R1254" i="1"/>
  <c r="S1254" i="1"/>
  <c r="C1255" i="1"/>
  <c r="D1255" i="1"/>
  <c r="H1255" i="1"/>
  <c r="K1255" i="1"/>
  <c r="L1255" i="1"/>
  <c r="M1255" i="1"/>
  <c r="N1255" i="1"/>
  <c r="O1255" i="1"/>
  <c r="P1255" i="1"/>
  <c r="Q1255" i="1"/>
  <c r="R1255" i="1"/>
  <c r="S1255" i="1"/>
  <c r="C1256" i="1"/>
  <c r="D1256" i="1"/>
  <c r="H1256" i="1"/>
  <c r="K1256" i="1"/>
  <c r="L1256" i="1"/>
  <c r="M1256" i="1"/>
  <c r="N1256" i="1"/>
  <c r="O1256" i="1"/>
  <c r="P1256" i="1"/>
  <c r="Q1256" i="1"/>
  <c r="R1256" i="1"/>
  <c r="S1256" i="1"/>
  <c r="C1257" i="1"/>
  <c r="D1257" i="1"/>
  <c r="H1257" i="1"/>
  <c r="K1257" i="1"/>
  <c r="L1257" i="1"/>
  <c r="M1257" i="1"/>
  <c r="N1257" i="1"/>
  <c r="O1257" i="1"/>
  <c r="P1257" i="1"/>
  <c r="Q1257" i="1"/>
  <c r="R1257" i="1"/>
  <c r="S1257" i="1"/>
  <c r="C1258" i="1"/>
  <c r="D1258" i="1"/>
  <c r="H1258" i="1"/>
  <c r="K1258" i="1"/>
  <c r="L1258" i="1"/>
  <c r="M1258" i="1"/>
  <c r="N1258" i="1"/>
  <c r="O1258" i="1"/>
  <c r="P1258" i="1"/>
  <c r="Q1258" i="1"/>
  <c r="R1258" i="1"/>
  <c r="S1258" i="1"/>
  <c r="C1259" i="1"/>
  <c r="D1259" i="1"/>
  <c r="H1259" i="1"/>
  <c r="K1259" i="1"/>
  <c r="L1259" i="1"/>
  <c r="M1259" i="1"/>
  <c r="N1259" i="1"/>
  <c r="O1259" i="1"/>
  <c r="P1259" i="1"/>
  <c r="Q1259" i="1"/>
  <c r="R1259" i="1"/>
  <c r="S1259" i="1"/>
  <c r="C1260" i="1"/>
  <c r="D1260" i="1"/>
  <c r="H1260" i="1"/>
  <c r="K1260" i="1"/>
  <c r="L1260" i="1"/>
  <c r="M1260" i="1"/>
  <c r="N1260" i="1"/>
  <c r="O1260" i="1"/>
  <c r="P1260" i="1"/>
  <c r="Q1260" i="1"/>
  <c r="R1260" i="1"/>
  <c r="S1260" i="1"/>
  <c r="C1261" i="1"/>
  <c r="D1261" i="1"/>
  <c r="H1261" i="1"/>
  <c r="K1261" i="1"/>
  <c r="L1261" i="1"/>
  <c r="M1261" i="1"/>
  <c r="N1261" i="1"/>
  <c r="O1261" i="1"/>
  <c r="P1261" i="1"/>
  <c r="Q1261" i="1"/>
  <c r="R1261" i="1"/>
  <c r="S1261" i="1"/>
  <c r="C1262" i="1"/>
  <c r="D1262" i="1"/>
  <c r="H1262" i="1"/>
  <c r="K1262" i="1"/>
  <c r="L1262" i="1"/>
  <c r="M1262" i="1"/>
  <c r="N1262" i="1"/>
  <c r="O1262" i="1"/>
  <c r="P1262" i="1"/>
  <c r="Q1262" i="1"/>
  <c r="R1262" i="1"/>
  <c r="S1262" i="1"/>
  <c r="C1263" i="1"/>
  <c r="D1263" i="1"/>
  <c r="H1263" i="1"/>
  <c r="K1263" i="1"/>
  <c r="L1263" i="1"/>
  <c r="M1263" i="1"/>
  <c r="N1263" i="1"/>
  <c r="O1263" i="1"/>
  <c r="P1263" i="1"/>
  <c r="Q1263" i="1"/>
  <c r="R1263" i="1"/>
  <c r="S1263" i="1"/>
  <c r="C1264" i="1"/>
  <c r="D1264" i="1"/>
  <c r="H1264" i="1"/>
  <c r="K1264" i="1"/>
  <c r="L1264" i="1"/>
  <c r="M1264" i="1"/>
  <c r="N1264" i="1"/>
  <c r="O1264" i="1"/>
  <c r="P1264" i="1"/>
  <c r="Q1264" i="1"/>
  <c r="R1264" i="1"/>
  <c r="S1264" i="1"/>
  <c r="C1265" i="1"/>
  <c r="D1265" i="1"/>
  <c r="H1265" i="1"/>
  <c r="K1265" i="1"/>
  <c r="L1265" i="1"/>
  <c r="M1265" i="1"/>
  <c r="N1265" i="1"/>
  <c r="O1265" i="1"/>
  <c r="P1265" i="1"/>
  <c r="Q1265" i="1"/>
  <c r="R1265" i="1"/>
  <c r="S1265" i="1"/>
  <c r="C1266" i="1"/>
  <c r="D1266" i="1"/>
  <c r="H1266" i="1"/>
  <c r="K1266" i="1"/>
  <c r="L1266" i="1"/>
  <c r="M1266" i="1"/>
  <c r="N1266" i="1"/>
  <c r="O1266" i="1"/>
  <c r="P1266" i="1"/>
  <c r="Q1266" i="1"/>
  <c r="R1266" i="1"/>
  <c r="S1266" i="1"/>
  <c r="C1267" i="1"/>
  <c r="D1267" i="1"/>
  <c r="H1267" i="1"/>
  <c r="K1267" i="1"/>
  <c r="L1267" i="1"/>
  <c r="M1267" i="1"/>
  <c r="N1267" i="1"/>
  <c r="O1267" i="1"/>
  <c r="P1267" i="1"/>
  <c r="Q1267" i="1"/>
  <c r="R1267" i="1"/>
  <c r="S1267" i="1"/>
  <c r="C1268" i="1"/>
  <c r="D1268" i="1"/>
  <c r="H1268" i="1"/>
  <c r="K1268" i="1"/>
  <c r="L1268" i="1"/>
  <c r="M1268" i="1"/>
  <c r="N1268" i="1"/>
  <c r="O1268" i="1"/>
  <c r="P1268" i="1"/>
  <c r="Q1268" i="1"/>
  <c r="R1268" i="1"/>
  <c r="S1268" i="1"/>
  <c r="C1269" i="1"/>
  <c r="D1269" i="1"/>
  <c r="H1269" i="1"/>
  <c r="K1269" i="1"/>
  <c r="L1269" i="1"/>
  <c r="M1269" i="1"/>
  <c r="N1269" i="1"/>
  <c r="O1269" i="1"/>
  <c r="P1269" i="1"/>
  <c r="Q1269" i="1"/>
  <c r="R1269" i="1"/>
  <c r="S1269" i="1"/>
  <c r="C1270" i="1"/>
  <c r="D1270" i="1"/>
  <c r="H1270" i="1"/>
  <c r="K1270" i="1"/>
  <c r="L1270" i="1"/>
  <c r="M1270" i="1"/>
  <c r="N1270" i="1"/>
  <c r="O1270" i="1"/>
  <c r="P1270" i="1"/>
  <c r="Q1270" i="1"/>
  <c r="R1270" i="1"/>
  <c r="S1270" i="1"/>
  <c r="C1271" i="1"/>
  <c r="D1271" i="1"/>
  <c r="H1271" i="1"/>
  <c r="K1271" i="1"/>
  <c r="L1271" i="1"/>
  <c r="M1271" i="1"/>
  <c r="N1271" i="1"/>
  <c r="O1271" i="1"/>
  <c r="P1271" i="1"/>
  <c r="Q1271" i="1"/>
  <c r="R1271" i="1"/>
  <c r="S1271" i="1"/>
  <c r="C1272" i="1"/>
  <c r="D1272" i="1"/>
  <c r="H1272" i="1"/>
  <c r="K1272" i="1"/>
  <c r="L1272" i="1"/>
  <c r="M1272" i="1"/>
  <c r="N1272" i="1"/>
  <c r="O1272" i="1"/>
  <c r="P1272" i="1"/>
  <c r="Q1272" i="1"/>
  <c r="R1272" i="1"/>
  <c r="S1272" i="1"/>
  <c r="C1273" i="1"/>
  <c r="D1273" i="1"/>
  <c r="H1273" i="1"/>
  <c r="K1273" i="1"/>
  <c r="L1273" i="1"/>
  <c r="M1273" i="1"/>
  <c r="N1273" i="1"/>
  <c r="O1273" i="1"/>
  <c r="P1273" i="1"/>
  <c r="Q1273" i="1"/>
  <c r="R1273" i="1"/>
  <c r="S1273" i="1"/>
  <c r="C1274" i="1"/>
  <c r="D1274" i="1"/>
  <c r="H1274" i="1"/>
  <c r="K1274" i="1"/>
  <c r="L1274" i="1"/>
  <c r="M1274" i="1"/>
  <c r="N1274" i="1"/>
  <c r="O1274" i="1"/>
  <c r="P1274" i="1"/>
  <c r="Q1274" i="1"/>
  <c r="R1274" i="1"/>
  <c r="S1274" i="1"/>
  <c r="C1275" i="1"/>
  <c r="D1275" i="1"/>
  <c r="H1275" i="1"/>
  <c r="K1275" i="1"/>
  <c r="L1275" i="1"/>
  <c r="M1275" i="1"/>
  <c r="N1275" i="1"/>
  <c r="O1275" i="1"/>
  <c r="P1275" i="1"/>
  <c r="Q1275" i="1"/>
  <c r="R1275" i="1"/>
  <c r="S1275" i="1"/>
  <c r="C1276" i="1"/>
  <c r="D1276" i="1"/>
  <c r="H1276" i="1"/>
  <c r="K1276" i="1"/>
  <c r="L1276" i="1"/>
  <c r="M1276" i="1"/>
  <c r="N1276" i="1"/>
  <c r="O1276" i="1"/>
  <c r="P1276" i="1"/>
  <c r="Q1276" i="1"/>
  <c r="R1276" i="1"/>
  <c r="S1276" i="1"/>
  <c r="C1277" i="1"/>
  <c r="D1277" i="1"/>
  <c r="H1277" i="1"/>
  <c r="K1277" i="1"/>
  <c r="L1277" i="1"/>
  <c r="M1277" i="1"/>
  <c r="N1277" i="1"/>
  <c r="O1277" i="1"/>
  <c r="P1277" i="1"/>
  <c r="Q1277" i="1"/>
  <c r="R1277" i="1"/>
  <c r="S1277" i="1"/>
  <c r="C1278" i="1"/>
  <c r="D1278" i="1"/>
  <c r="H1278" i="1"/>
  <c r="K1278" i="1"/>
  <c r="L1278" i="1"/>
  <c r="M1278" i="1"/>
  <c r="N1278" i="1"/>
  <c r="O1278" i="1"/>
  <c r="P1278" i="1"/>
  <c r="Q1278" i="1"/>
  <c r="R1278" i="1"/>
  <c r="S1278" i="1"/>
  <c r="C1279" i="1"/>
  <c r="D1279" i="1"/>
  <c r="H1279" i="1"/>
  <c r="K1279" i="1"/>
  <c r="L1279" i="1"/>
  <c r="M1279" i="1"/>
  <c r="N1279" i="1"/>
  <c r="O1279" i="1"/>
  <c r="P1279" i="1"/>
  <c r="Q1279" i="1"/>
  <c r="R1279" i="1"/>
  <c r="S1279" i="1"/>
  <c r="C1280" i="1"/>
  <c r="D1280" i="1"/>
  <c r="H1280" i="1"/>
  <c r="K1280" i="1"/>
  <c r="L1280" i="1"/>
  <c r="M1280" i="1"/>
  <c r="N1280" i="1"/>
  <c r="O1280" i="1"/>
  <c r="P1280" i="1"/>
  <c r="Q1280" i="1"/>
  <c r="R1280" i="1"/>
  <c r="S1280" i="1"/>
  <c r="C1281" i="1"/>
  <c r="D1281" i="1"/>
  <c r="H1281" i="1"/>
  <c r="K1281" i="1"/>
  <c r="L1281" i="1"/>
  <c r="M1281" i="1"/>
  <c r="N1281" i="1"/>
  <c r="O1281" i="1"/>
  <c r="P1281" i="1"/>
  <c r="Q1281" i="1"/>
  <c r="R1281" i="1"/>
  <c r="S1281" i="1"/>
  <c r="C1282" i="1"/>
  <c r="D1282" i="1"/>
  <c r="H1282" i="1"/>
  <c r="K1282" i="1"/>
  <c r="L1282" i="1"/>
  <c r="M1282" i="1"/>
  <c r="N1282" i="1"/>
  <c r="O1282" i="1"/>
  <c r="P1282" i="1"/>
  <c r="Q1282" i="1"/>
  <c r="R1282" i="1"/>
  <c r="S1282" i="1"/>
  <c r="C1283" i="1"/>
  <c r="D1283" i="1"/>
  <c r="H1283" i="1"/>
  <c r="K1283" i="1"/>
  <c r="L1283" i="1"/>
  <c r="M1283" i="1"/>
  <c r="N1283" i="1"/>
  <c r="O1283" i="1"/>
  <c r="P1283" i="1"/>
  <c r="Q1283" i="1"/>
  <c r="R1283" i="1"/>
  <c r="S1283" i="1"/>
  <c r="C1284" i="1"/>
  <c r="D1284" i="1"/>
  <c r="H1284" i="1"/>
  <c r="K1284" i="1"/>
  <c r="L1284" i="1"/>
  <c r="M1284" i="1"/>
  <c r="N1284" i="1"/>
  <c r="O1284" i="1"/>
  <c r="P1284" i="1"/>
  <c r="Q1284" i="1"/>
  <c r="R1284" i="1"/>
  <c r="S1284" i="1"/>
  <c r="C1285" i="1"/>
  <c r="D1285" i="1"/>
  <c r="H1285" i="1"/>
  <c r="K1285" i="1"/>
  <c r="L1285" i="1"/>
  <c r="M1285" i="1"/>
  <c r="N1285" i="1"/>
  <c r="O1285" i="1"/>
  <c r="P1285" i="1"/>
  <c r="Q1285" i="1"/>
  <c r="R1285" i="1"/>
  <c r="S1285" i="1"/>
  <c r="C1286" i="1"/>
  <c r="D1286" i="1"/>
  <c r="H1286" i="1"/>
  <c r="K1286" i="1"/>
  <c r="L1286" i="1"/>
  <c r="M1286" i="1"/>
  <c r="N1286" i="1"/>
  <c r="O1286" i="1"/>
  <c r="P1286" i="1"/>
  <c r="Q1286" i="1"/>
  <c r="R1286" i="1"/>
  <c r="S1286" i="1"/>
  <c r="C1287" i="1"/>
  <c r="D1287" i="1"/>
  <c r="H1287" i="1"/>
  <c r="K1287" i="1"/>
  <c r="L1287" i="1"/>
  <c r="M1287" i="1"/>
  <c r="N1287" i="1"/>
  <c r="O1287" i="1"/>
  <c r="P1287" i="1"/>
  <c r="Q1287" i="1"/>
  <c r="R1287" i="1"/>
  <c r="S1287" i="1"/>
  <c r="C1288" i="1"/>
  <c r="D1288" i="1"/>
  <c r="H1288" i="1"/>
  <c r="K1288" i="1"/>
  <c r="L1288" i="1"/>
  <c r="M1288" i="1"/>
  <c r="N1288" i="1"/>
  <c r="O1288" i="1"/>
  <c r="P1288" i="1"/>
  <c r="Q1288" i="1"/>
  <c r="R1288" i="1"/>
  <c r="S1288" i="1"/>
  <c r="C1289" i="1"/>
  <c r="D1289" i="1"/>
  <c r="H1289" i="1"/>
  <c r="K1289" i="1"/>
  <c r="L1289" i="1"/>
  <c r="M1289" i="1"/>
  <c r="N1289" i="1"/>
  <c r="O1289" i="1"/>
  <c r="P1289" i="1"/>
  <c r="Q1289" i="1"/>
  <c r="R1289" i="1"/>
  <c r="S1289" i="1"/>
  <c r="C1290" i="1"/>
  <c r="D1290" i="1"/>
  <c r="H1290" i="1"/>
  <c r="K1290" i="1"/>
  <c r="L1290" i="1"/>
  <c r="M1290" i="1"/>
  <c r="N1290" i="1"/>
  <c r="O1290" i="1"/>
  <c r="P1290" i="1"/>
  <c r="Q1290" i="1"/>
  <c r="R1290" i="1"/>
  <c r="S1290" i="1"/>
  <c r="C1291" i="1"/>
  <c r="D1291" i="1"/>
  <c r="H1291" i="1"/>
  <c r="K1291" i="1"/>
  <c r="L1291" i="1"/>
  <c r="M1291" i="1"/>
  <c r="N1291" i="1"/>
  <c r="O1291" i="1"/>
  <c r="P1291" i="1"/>
  <c r="Q1291" i="1"/>
  <c r="R1291" i="1"/>
  <c r="S1291" i="1"/>
  <c r="C1292" i="1"/>
  <c r="D1292" i="1"/>
  <c r="H1292" i="1"/>
  <c r="K1292" i="1"/>
  <c r="L1292" i="1"/>
  <c r="M1292" i="1"/>
  <c r="N1292" i="1"/>
  <c r="O1292" i="1"/>
  <c r="P1292" i="1"/>
  <c r="Q1292" i="1"/>
  <c r="R1292" i="1"/>
  <c r="S1292" i="1"/>
  <c r="C1293" i="1"/>
  <c r="D1293" i="1"/>
  <c r="H1293" i="1"/>
  <c r="K1293" i="1"/>
  <c r="L1293" i="1"/>
  <c r="M1293" i="1"/>
  <c r="N1293" i="1"/>
  <c r="O1293" i="1"/>
  <c r="P1293" i="1"/>
  <c r="Q1293" i="1"/>
  <c r="R1293" i="1"/>
  <c r="S1293" i="1"/>
  <c r="C1294" i="1"/>
  <c r="D1294" i="1"/>
  <c r="H1294" i="1"/>
  <c r="K1294" i="1"/>
  <c r="L1294" i="1"/>
  <c r="M1294" i="1"/>
  <c r="N1294" i="1"/>
  <c r="O1294" i="1"/>
  <c r="P1294" i="1"/>
  <c r="Q1294" i="1"/>
  <c r="R1294" i="1"/>
  <c r="S1294" i="1"/>
  <c r="C1295" i="1"/>
  <c r="D1295" i="1"/>
  <c r="H1295" i="1"/>
  <c r="K1295" i="1"/>
  <c r="L1295" i="1"/>
  <c r="M1295" i="1"/>
  <c r="N1295" i="1"/>
  <c r="O1295" i="1"/>
  <c r="P1295" i="1"/>
  <c r="Q1295" i="1"/>
  <c r="R1295" i="1"/>
  <c r="S1295" i="1"/>
  <c r="C1296" i="1"/>
  <c r="D1296" i="1"/>
  <c r="H1296" i="1"/>
  <c r="K1296" i="1"/>
  <c r="L1296" i="1"/>
  <c r="M1296" i="1"/>
  <c r="N1296" i="1"/>
  <c r="O1296" i="1"/>
  <c r="P1296" i="1"/>
  <c r="Q1296" i="1"/>
  <c r="R1296" i="1"/>
  <c r="S1296" i="1"/>
  <c r="C1297" i="1"/>
  <c r="D1297" i="1"/>
  <c r="H1297" i="1"/>
  <c r="K1297" i="1"/>
  <c r="L1297" i="1"/>
  <c r="M1297" i="1"/>
  <c r="N1297" i="1"/>
  <c r="O1297" i="1"/>
  <c r="P1297" i="1"/>
  <c r="Q1297" i="1"/>
  <c r="R1297" i="1"/>
  <c r="S1297" i="1"/>
  <c r="C1298" i="1"/>
  <c r="D1298" i="1"/>
  <c r="H1298" i="1"/>
  <c r="K1298" i="1"/>
  <c r="L1298" i="1"/>
  <c r="M1298" i="1"/>
  <c r="N1298" i="1"/>
  <c r="O1298" i="1"/>
  <c r="P1298" i="1"/>
  <c r="Q1298" i="1"/>
  <c r="R1298" i="1"/>
  <c r="S1298" i="1"/>
  <c r="C1299" i="1"/>
  <c r="D1299" i="1"/>
  <c r="H1299" i="1"/>
  <c r="K1299" i="1"/>
  <c r="L1299" i="1"/>
  <c r="M1299" i="1"/>
  <c r="N1299" i="1"/>
  <c r="O1299" i="1"/>
  <c r="P1299" i="1"/>
  <c r="Q1299" i="1"/>
  <c r="R1299" i="1"/>
  <c r="S1299" i="1"/>
  <c r="C1300" i="1"/>
  <c r="D1300" i="1"/>
  <c r="H1300" i="1"/>
  <c r="K1300" i="1"/>
  <c r="L1300" i="1"/>
  <c r="M1300" i="1"/>
  <c r="N1300" i="1"/>
  <c r="O1300" i="1"/>
  <c r="P1300" i="1"/>
  <c r="Q1300" i="1"/>
  <c r="R1300" i="1"/>
  <c r="S1300" i="1"/>
  <c r="C1301" i="1"/>
  <c r="D1301" i="1"/>
  <c r="H1301" i="1"/>
  <c r="K1301" i="1"/>
  <c r="L1301" i="1"/>
  <c r="M1301" i="1"/>
  <c r="N1301" i="1"/>
  <c r="O1301" i="1"/>
  <c r="P1301" i="1"/>
  <c r="Q1301" i="1"/>
  <c r="R1301" i="1"/>
  <c r="S1301" i="1"/>
  <c r="C1302" i="1"/>
  <c r="D1302" i="1"/>
  <c r="H1302" i="1"/>
  <c r="K1302" i="1"/>
  <c r="L1302" i="1"/>
  <c r="M1302" i="1"/>
  <c r="N1302" i="1"/>
  <c r="O1302" i="1"/>
  <c r="P1302" i="1"/>
  <c r="Q1302" i="1"/>
  <c r="R1302" i="1"/>
  <c r="S1302" i="1"/>
  <c r="C1303" i="1"/>
  <c r="D1303" i="1"/>
  <c r="H1303" i="1"/>
  <c r="K1303" i="1"/>
  <c r="L1303" i="1"/>
  <c r="M1303" i="1"/>
  <c r="N1303" i="1"/>
  <c r="O1303" i="1"/>
  <c r="P1303" i="1"/>
  <c r="Q1303" i="1"/>
  <c r="R1303" i="1"/>
  <c r="S1303" i="1"/>
  <c r="C1304" i="1"/>
  <c r="D1304" i="1"/>
  <c r="H1304" i="1"/>
  <c r="K1304" i="1"/>
  <c r="L1304" i="1"/>
  <c r="M1304" i="1"/>
  <c r="N1304" i="1"/>
  <c r="O1304" i="1"/>
  <c r="P1304" i="1"/>
  <c r="Q1304" i="1"/>
  <c r="R1304" i="1"/>
  <c r="S1304" i="1"/>
  <c r="C1305" i="1"/>
  <c r="D1305" i="1"/>
  <c r="H1305" i="1"/>
  <c r="K1305" i="1"/>
  <c r="L1305" i="1"/>
  <c r="M1305" i="1"/>
  <c r="N1305" i="1"/>
  <c r="O1305" i="1"/>
  <c r="P1305" i="1"/>
  <c r="Q1305" i="1"/>
  <c r="R1305" i="1"/>
  <c r="S1305" i="1"/>
  <c r="C1306" i="1"/>
  <c r="D1306" i="1"/>
  <c r="H1306" i="1"/>
  <c r="K1306" i="1"/>
  <c r="L1306" i="1"/>
  <c r="M1306" i="1"/>
  <c r="N1306" i="1"/>
  <c r="O1306" i="1"/>
  <c r="P1306" i="1"/>
  <c r="Q1306" i="1"/>
  <c r="R1306" i="1"/>
  <c r="S1306" i="1"/>
  <c r="C1307" i="1"/>
  <c r="D1307" i="1"/>
  <c r="H1307" i="1"/>
  <c r="K1307" i="1"/>
  <c r="L1307" i="1"/>
  <c r="M1307" i="1"/>
  <c r="N1307" i="1"/>
  <c r="O1307" i="1"/>
  <c r="P1307" i="1"/>
  <c r="Q1307" i="1"/>
  <c r="R1307" i="1"/>
  <c r="S1307" i="1"/>
  <c r="C1308" i="1"/>
  <c r="D1308" i="1"/>
  <c r="H1308" i="1"/>
  <c r="K1308" i="1"/>
  <c r="L1308" i="1"/>
  <c r="M1308" i="1"/>
  <c r="N1308" i="1"/>
  <c r="O1308" i="1"/>
  <c r="P1308" i="1"/>
  <c r="Q1308" i="1"/>
  <c r="R1308" i="1"/>
  <c r="S1308" i="1"/>
  <c r="C1309" i="1"/>
  <c r="D1309" i="1"/>
  <c r="H1309" i="1"/>
  <c r="K1309" i="1"/>
  <c r="L1309" i="1"/>
  <c r="M1309" i="1"/>
  <c r="N1309" i="1"/>
  <c r="O1309" i="1"/>
  <c r="P1309" i="1"/>
  <c r="Q1309" i="1"/>
  <c r="R1309" i="1"/>
  <c r="S1309" i="1"/>
  <c r="C1310" i="1"/>
  <c r="D1310" i="1"/>
  <c r="H1310" i="1"/>
  <c r="K1310" i="1"/>
  <c r="L1310" i="1"/>
  <c r="M1310" i="1"/>
  <c r="N1310" i="1"/>
  <c r="O1310" i="1"/>
  <c r="P1310" i="1"/>
  <c r="Q1310" i="1"/>
  <c r="R1310" i="1"/>
  <c r="S1310" i="1"/>
  <c r="C1311" i="1"/>
  <c r="D1311" i="1"/>
  <c r="H1311" i="1"/>
  <c r="K1311" i="1"/>
  <c r="L1311" i="1"/>
  <c r="M1311" i="1"/>
  <c r="N1311" i="1"/>
  <c r="O1311" i="1"/>
  <c r="P1311" i="1"/>
  <c r="Q1311" i="1"/>
  <c r="R1311" i="1"/>
  <c r="S1311" i="1"/>
  <c r="C1312" i="1"/>
  <c r="D1312" i="1"/>
  <c r="H1312" i="1"/>
  <c r="K1312" i="1"/>
  <c r="L1312" i="1"/>
  <c r="M1312" i="1"/>
  <c r="N1312" i="1"/>
  <c r="O1312" i="1"/>
  <c r="P1312" i="1"/>
  <c r="Q1312" i="1"/>
  <c r="R1312" i="1"/>
  <c r="S1312" i="1"/>
  <c r="C1313" i="1"/>
  <c r="D1313" i="1"/>
  <c r="H1313" i="1"/>
  <c r="K1313" i="1"/>
  <c r="L1313" i="1"/>
  <c r="M1313" i="1"/>
  <c r="N1313" i="1"/>
  <c r="O1313" i="1"/>
  <c r="P1313" i="1"/>
  <c r="Q1313" i="1"/>
  <c r="R1313" i="1"/>
  <c r="S1313" i="1"/>
  <c r="C1314" i="1"/>
  <c r="D1314" i="1"/>
  <c r="H1314" i="1"/>
  <c r="K1314" i="1"/>
  <c r="L1314" i="1"/>
  <c r="M1314" i="1"/>
  <c r="N1314" i="1"/>
  <c r="O1314" i="1"/>
  <c r="P1314" i="1"/>
  <c r="Q1314" i="1"/>
  <c r="R1314" i="1"/>
  <c r="S1314" i="1"/>
  <c r="C1315" i="1"/>
  <c r="D1315" i="1"/>
  <c r="H1315" i="1"/>
  <c r="K1315" i="1"/>
  <c r="L1315" i="1"/>
  <c r="M1315" i="1"/>
  <c r="N1315" i="1"/>
  <c r="O1315" i="1"/>
  <c r="P1315" i="1"/>
  <c r="Q1315" i="1"/>
  <c r="R1315" i="1"/>
  <c r="S1315" i="1"/>
  <c r="C1316" i="1"/>
  <c r="D1316" i="1"/>
  <c r="H1316" i="1"/>
  <c r="K1316" i="1"/>
  <c r="L1316" i="1"/>
  <c r="M1316" i="1"/>
  <c r="N1316" i="1"/>
  <c r="O1316" i="1"/>
  <c r="P1316" i="1"/>
  <c r="Q1316" i="1"/>
  <c r="R1316" i="1"/>
  <c r="S1316" i="1"/>
  <c r="C1317" i="1"/>
  <c r="D1317" i="1"/>
  <c r="H1317" i="1"/>
  <c r="K1317" i="1"/>
  <c r="L1317" i="1"/>
  <c r="M1317" i="1"/>
  <c r="N1317" i="1"/>
  <c r="O1317" i="1"/>
  <c r="P1317" i="1"/>
  <c r="Q1317" i="1"/>
  <c r="R1317" i="1"/>
  <c r="S1317" i="1"/>
  <c r="C1318" i="1"/>
  <c r="D1318" i="1"/>
  <c r="H1318" i="1"/>
  <c r="K1318" i="1"/>
  <c r="L1318" i="1"/>
  <c r="M1318" i="1"/>
  <c r="N1318" i="1"/>
  <c r="O1318" i="1"/>
  <c r="P1318" i="1"/>
  <c r="Q1318" i="1"/>
  <c r="R1318" i="1"/>
  <c r="S1318" i="1"/>
  <c r="C1319" i="1"/>
  <c r="D1319" i="1"/>
  <c r="H1319" i="1"/>
  <c r="K1319" i="1"/>
  <c r="L1319" i="1"/>
  <c r="M1319" i="1"/>
  <c r="N1319" i="1"/>
  <c r="O1319" i="1"/>
  <c r="P1319" i="1"/>
  <c r="Q1319" i="1"/>
  <c r="R1319" i="1"/>
  <c r="S1319" i="1"/>
  <c r="C1320" i="1"/>
  <c r="D1320" i="1"/>
  <c r="H1320" i="1"/>
  <c r="K1320" i="1"/>
  <c r="L1320" i="1"/>
  <c r="M1320" i="1"/>
  <c r="N1320" i="1"/>
  <c r="O1320" i="1"/>
  <c r="P1320" i="1"/>
  <c r="Q1320" i="1"/>
  <c r="R1320" i="1"/>
  <c r="S1320" i="1"/>
  <c r="C1321" i="1"/>
  <c r="D1321" i="1"/>
  <c r="H1321" i="1"/>
  <c r="K1321" i="1"/>
  <c r="L1321" i="1"/>
  <c r="M1321" i="1"/>
  <c r="N1321" i="1"/>
  <c r="O1321" i="1"/>
  <c r="P1321" i="1"/>
  <c r="Q1321" i="1"/>
  <c r="R1321" i="1"/>
  <c r="S1321" i="1"/>
  <c r="C1322" i="1"/>
  <c r="D1322" i="1"/>
  <c r="H1322" i="1"/>
  <c r="K1322" i="1"/>
  <c r="L1322" i="1"/>
  <c r="M1322" i="1"/>
  <c r="N1322" i="1"/>
  <c r="O1322" i="1"/>
  <c r="P1322" i="1"/>
  <c r="Q1322" i="1"/>
  <c r="R1322" i="1"/>
  <c r="S1322" i="1"/>
  <c r="C1323" i="1"/>
  <c r="D1323" i="1"/>
  <c r="H1323" i="1"/>
  <c r="K1323" i="1"/>
  <c r="L1323" i="1"/>
  <c r="M1323" i="1"/>
  <c r="N1323" i="1"/>
  <c r="O1323" i="1"/>
  <c r="P1323" i="1"/>
  <c r="Q1323" i="1"/>
  <c r="R1323" i="1"/>
  <c r="S1323" i="1"/>
  <c r="C1324" i="1"/>
  <c r="D1324" i="1"/>
  <c r="H1324" i="1"/>
  <c r="K1324" i="1"/>
  <c r="L1324" i="1"/>
  <c r="M1324" i="1"/>
  <c r="N1324" i="1"/>
  <c r="O1324" i="1"/>
  <c r="P1324" i="1"/>
  <c r="Q1324" i="1"/>
  <c r="R1324" i="1"/>
  <c r="S1324" i="1"/>
  <c r="C1325" i="1"/>
  <c r="D1325" i="1"/>
  <c r="H1325" i="1"/>
  <c r="K1325" i="1"/>
  <c r="L1325" i="1"/>
  <c r="M1325" i="1"/>
  <c r="N1325" i="1"/>
  <c r="O1325" i="1"/>
  <c r="P1325" i="1"/>
  <c r="Q1325" i="1"/>
  <c r="R1325" i="1"/>
  <c r="S1325" i="1"/>
  <c r="C1326" i="1"/>
  <c r="D1326" i="1"/>
  <c r="H1326" i="1"/>
  <c r="K1326" i="1"/>
  <c r="L1326" i="1"/>
  <c r="M1326" i="1"/>
  <c r="N1326" i="1"/>
  <c r="O1326" i="1"/>
  <c r="P1326" i="1"/>
  <c r="Q1326" i="1"/>
  <c r="R1326" i="1"/>
  <c r="S1326" i="1"/>
  <c r="C1327" i="1"/>
  <c r="D1327" i="1"/>
  <c r="H1327" i="1"/>
  <c r="K1327" i="1"/>
  <c r="L1327" i="1"/>
  <c r="M1327" i="1"/>
  <c r="N1327" i="1"/>
  <c r="O1327" i="1"/>
  <c r="P1327" i="1"/>
  <c r="Q1327" i="1"/>
  <c r="R1327" i="1"/>
  <c r="S1327" i="1"/>
  <c r="C1328" i="1"/>
  <c r="D1328" i="1"/>
  <c r="H1328" i="1"/>
  <c r="K1328" i="1"/>
  <c r="L1328" i="1"/>
  <c r="M1328" i="1"/>
  <c r="N1328" i="1"/>
  <c r="O1328" i="1"/>
  <c r="P1328" i="1"/>
  <c r="Q1328" i="1"/>
  <c r="R1328" i="1"/>
  <c r="S1328" i="1"/>
  <c r="C1329" i="1"/>
  <c r="D1329" i="1"/>
  <c r="H1329" i="1"/>
  <c r="K1329" i="1"/>
  <c r="L1329" i="1"/>
  <c r="M1329" i="1"/>
  <c r="N1329" i="1"/>
  <c r="O1329" i="1"/>
  <c r="P1329" i="1"/>
  <c r="Q1329" i="1"/>
  <c r="R1329" i="1"/>
  <c r="S1329" i="1"/>
  <c r="C1330" i="1"/>
  <c r="D1330" i="1"/>
  <c r="H1330" i="1"/>
  <c r="K1330" i="1"/>
  <c r="L1330" i="1"/>
  <c r="M1330" i="1"/>
  <c r="N1330" i="1"/>
  <c r="O1330" i="1"/>
  <c r="P1330" i="1"/>
  <c r="Q1330" i="1"/>
  <c r="R1330" i="1"/>
  <c r="S1330" i="1"/>
  <c r="C1331" i="1"/>
  <c r="D1331" i="1"/>
  <c r="H1331" i="1"/>
  <c r="K1331" i="1"/>
  <c r="L1331" i="1"/>
  <c r="M1331" i="1"/>
  <c r="N1331" i="1"/>
  <c r="O1331" i="1"/>
  <c r="P1331" i="1"/>
  <c r="Q1331" i="1"/>
  <c r="R1331" i="1"/>
  <c r="S1331" i="1"/>
  <c r="C1332" i="1"/>
  <c r="D1332" i="1"/>
  <c r="H1332" i="1"/>
  <c r="K1332" i="1"/>
  <c r="L1332" i="1"/>
  <c r="M1332" i="1"/>
  <c r="N1332" i="1"/>
  <c r="O1332" i="1"/>
  <c r="P1332" i="1"/>
  <c r="Q1332" i="1"/>
  <c r="R1332" i="1"/>
  <c r="S1332" i="1"/>
  <c r="C1333" i="1"/>
  <c r="D1333" i="1"/>
  <c r="H1333" i="1"/>
  <c r="K1333" i="1"/>
  <c r="L1333" i="1"/>
  <c r="M1333" i="1"/>
  <c r="N1333" i="1"/>
  <c r="O1333" i="1"/>
  <c r="P1333" i="1"/>
  <c r="Q1333" i="1"/>
  <c r="R1333" i="1"/>
  <c r="S1333" i="1"/>
  <c r="C1334" i="1"/>
  <c r="D1334" i="1"/>
  <c r="H1334" i="1"/>
  <c r="K1334" i="1"/>
  <c r="L1334" i="1"/>
  <c r="M1334" i="1"/>
  <c r="N1334" i="1"/>
  <c r="O1334" i="1"/>
  <c r="P1334" i="1"/>
  <c r="Q1334" i="1"/>
  <c r="R1334" i="1"/>
  <c r="S1334" i="1"/>
  <c r="C1335" i="1"/>
  <c r="D1335" i="1"/>
  <c r="H1335" i="1"/>
  <c r="K1335" i="1"/>
  <c r="L1335" i="1"/>
  <c r="M1335" i="1"/>
  <c r="N1335" i="1"/>
  <c r="O1335" i="1"/>
  <c r="P1335" i="1"/>
  <c r="Q1335" i="1"/>
  <c r="R1335" i="1"/>
  <c r="S1335" i="1"/>
  <c r="C1336" i="1"/>
  <c r="D1336" i="1"/>
  <c r="H1336" i="1"/>
  <c r="K1336" i="1"/>
  <c r="L1336" i="1"/>
  <c r="M1336" i="1"/>
  <c r="N1336" i="1"/>
  <c r="O1336" i="1"/>
  <c r="P1336" i="1"/>
  <c r="Q1336" i="1"/>
  <c r="R1336" i="1"/>
  <c r="S1336" i="1"/>
  <c r="C1337" i="1"/>
  <c r="D1337" i="1"/>
  <c r="H1337" i="1"/>
  <c r="K1337" i="1"/>
  <c r="L1337" i="1"/>
  <c r="M1337" i="1"/>
  <c r="N1337" i="1"/>
  <c r="O1337" i="1"/>
  <c r="P1337" i="1"/>
  <c r="Q1337" i="1"/>
  <c r="R1337" i="1"/>
  <c r="S1337" i="1"/>
  <c r="C1338" i="1"/>
  <c r="D1338" i="1"/>
  <c r="H1338" i="1"/>
  <c r="K1338" i="1"/>
  <c r="L1338" i="1"/>
  <c r="M1338" i="1"/>
  <c r="N1338" i="1"/>
  <c r="O1338" i="1"/>
  <c r="P1338" i="1"/>
  <c r="Q1338" i="1"/>
  <c r="R1338" i="1"/>
  <c r="S1338" i="1"/>
  <c r="C1339" i="1"/>
  <c r="D1339" i="1"/>
  <c r="H1339" i="1"/>
  <c r="K1339" i="1"/>
  <c r="L1339" i="1"/>
  <c r="M1339" i="1"/>
  <c r="N1339" i="1"/>
  <c r="O1339" i="1"/>
  <c r="P1339" i="1"/>
  <c r="Q1339" i="1"/>
  <c r="R1339" i="1"/>
  <c r="S1339" i="1"/>
  <c r="C1340" i="1"/>
  <c r="D1340" i="1"/>
  <c r="H1340" i="1"/>
  <c r="K1340" i="1"/>
  <c r="L1340" i="1"/>
  <c r="M1340" i="1"/>
  <c r="N1340" i="1"/>
  <c r="O1340" i="1"/>
  <c r="P1340" i="1"/>
  <c r="Q1340" i="1"/>
  <c r="R1340" i="1"/>
  <c r="S1340" i="1"/>
  <c r="C1341" i="1"/>
  <c r="D1341" i="1"/>
  <c r="H1341" i="1"/>
  <c r="K1341" i="1"/>
  <c r="L1341" i="1"/>
  <c r="M1341" i="1"/>
  <c r="N1341" i="1"/>
  <c r="O1341" i="1"/>
  <c r="P1341" i="1"/>
  <c r="Q1341" i="1"/>
  <c r="R1341" i="1"/>
  <c r="S1341" i="1"/>
  <c r="C1342" i="1"/>
  <c r="D1342" i="1"/>
  <c r="H1342" i="1"/>
  <c r="K1342" i="1"/>
  <c r="L1342" i="1"/>
  <c r="M1342" i="1"/>
  <c r="N1342" i="1"/>
  <c r="O1342" i="1"/>
  <c r="P1342" i="1"/>
  <c r="Q1342" i="1"/>
  <c r="R1342" i="1"/>
  <c r="S1342" i="1"/>
  <c r="C1343" i="1"/>
  <c r="D1343" i="1"/>
  <c r="H1343" i="1"/>
  <c r="K1343" i="1"/>
  <c r="L1343" i="1"/>
  <c r="M1343" i="1"/>
  <c r="N1343" i="1"/>
  <c r="O1343" i="1"/>
  <c r="P1343" i="1"/>
  <c r="Q1343" i="1"/>
  <c r="R1343" i="1"/>
  <c r="S1343" i="1"/>
  <c r="C1344" i="1"/>
  <c r="D1344" i="1"/>
  <c r="H1344" i="1"/>
  <c r="K1344" i="1"/>
  <c r="L1344" i="1"/>
  <c r="M1344" i="1"/>
  <c r="N1344" i="1"/>
  <c r="O1344" i="1"/>
  <c r="P1344" i="1"/>
  <c r="Q1344" i="1"/>
  <c r="R1344" i="1"/>
  <c r="S1344" i="1"/>
  <c r="C1345" i="1"/>
  <c r="D1345" i="1"/>
  <c r="H1345" i="1"/>
  <c r="K1345" i="1"/>
  <c r="L1345" i="1"/>
  <c r="M1345" i="1"/>
  <c r="N1345" i="1"/>
  <c r="O1345" i="1"/>
  <c r="P1345" i="1"/>
  <c r="Q1345" i="1"/>
  <c r="R1345" i="1"/>
  <c r="S1345" i="1"/>
  <c r="C1346" i="1"/>
  <c r="D1346" i="1"/>
  <c r="H1346" i="1"/>
  <c r="K1346" i="1"/>
  <c r="L1346" i="1"/>
  <c r="M1346" i="1"/>
  <c r="N1346" i="1"/>
  <c r="O1346" i="1"/>
  <c r="P1346" i="1"/>
  <c r="Q1346" i="1"/>
  <c r="R1346" i="1"/>
  <c r="S1346" i="1"/>
  <c r="C1347" i="1"/>
  <c r="D1347" i="1"/>
  <c r="H1347" i="1"/>
  <c r="K1347" i="1"/>
  <c r="L1347" i="1"/>
  <c r="M1347" i="1"/>
  <c r="N1347" i="1"/>
  <c r="O1347" i="1"/>
  <c r="P1347" i="1"/>
  <c r="Q1347" i="1"/>
  <c r="R1347" i="1"/>
  <c r="S1347" i="1"/>
  <c r="C1348" i="1"/>
  <c r="D1348" i="1"/>
  <c r="H1348" i="1"/>
  <c r="K1348" i="1"/>
  <c r="L1348" i="1"/>
  <c r="M1348" i="1"/>
  <c r="N1348" i="1"/>
  <c r="O1348" i="1"/>
  <c r="P1348" i="1"/>
  <c r="Q1348" i="1"/>
  <c r="R1348" i="1"/>
  <c r="S1348" i="1"/>
  <c r="C1349" i="1"/>
  <c r="D1349" i="1"/>
  <c r="H1349" i="1"/>
  <c r="K1349" i="1"/>
  <c r="L1349" i="1"/>
  <c r="M1349" i="1"/>
  <c r="N1349" i="1"/>
  <c r="O1349" i="1"/>
  <c r="P1349" i="1"/>
  <c r="Q1349" i="1"/>
  <c r="R1349" i="1"/>
  <c r="S1349" i="1"/>
  <c r="C1350" i="1"/>
  <c r="D1350" i="1"/>
  <c r="H1350" i="1"/>
  <c r="K1350" i="1"/>
  <c r="L1350" i="1"/>
  <c r="M1350" i="1"/>
  <c r="N1350" i="1"/>
  <c r="O1350" i="1"/>
  <c r="P1350" i="1"/>
  <c r="Q1350" i="1"/>
  <c r="R1350" i="1"/>
  <c r="S1350" i="1"/>
  <c r="C1351" i="1"/>
  <c r="D1351" i="1"/>
  <c r="H1351" i="1"/>
  <c r="K1351" i="1"/>
  <c r="L1351" i="1"/>
  <c r="M1351" i="1"/>
  <c r="N1351" i="1"/>
  <c r="O1351" i="1"/>
  <c r="P1351" i="1"/>
  <c r="Q1351" i="1"/>
  <c r="R1351" i="1"/>
  <c r="S1351" i="1"/>
  <c r="C1352" i="1"/>
  <c r="D1352" i="1"/>
  <c r="H1352" i="1"/>
  <c r="K1352" i="1"/>
  <c r="L1352" i="1"/>
  <c r="M1352" i="1"/>
  <c r="N1352" i="1"/>
  <c r="O1352" i="1"/>
  <c r="P1352" i="1"/>
  <c r="Q1352" i="1"/>
  <c r="R1352" i="1"/>
  <c r="S1352" i="1"/>
  <c r="C1353" i="1"/>
  <c r="D1353" i="1"/>
  <c r="H1353" i="1"/>
  <c r="K1353" i="1"/>
  <c r="L1353" i="1"/>
  <c r="M1353" i="1"/>
  <c r="N1353" i="1"/>
  <c r="O1353" i="1"/>
  <c r="P1353" i="1"/>
  <c r="Q1353" i="1"/>
  <c r="R1353" i="1"/>
  <c r="S1353" i="1"/>
  <c r="C1354" i="1"/>
  <c r="D1354" i="1"/>
  <c r="H1354" i="1"/>
  <c r="K1354" i="1"/>
  <c r="L1354" i="1"/>
  <c r="M1354" i="1"/>
  <c r="N1354" i="1"/>
  <c r="O1354" i="1"/>
  <c r="P1354" i="1"/>
  <c r="Q1354" i="1"/>
  <c r="R1354" i="1"/>
  <c r="S1354" i="1"/>
  <c r="C1355" i="1"/>
  <c r="D1355" i="1"/>
  <c r="H1355" i="1"/>
  <c r="K1355" i="1"/>
  <c r="L1355" i="1"/>
  <c r="M1355" i="1"/>
  <c r="N1355" i="1"/>
  <c r="O1355" i="1"/>
  <c r="P1355" i="1"/>
  <c r="Q1355" i="1"/>
  <c r="R1355" i="1"/>
  <c r="S1355" i="1"/>
  <c r="C1356" i="1"/>
  <c r="D1356" i="1"/>
  <c r="H1356" i="1"/>
  <c r="K1356" i="1"/>
  <c r="L1356" i="1"/>
  <c r="M1356" i="1"/>
  <c r="N1356" i="1"/>
  <c r="O1356" i="1"/>
  <c r="P1356" i="1"/>
  <c r="Q1356" i="1"/>
  <c r="R1356" i="1"/>
  <c r="S1356" i="1"/>
  <c r="C1357" i="1"/>
  <c r="D1357" i="1"/>
  <c r="H1357" i="1"/>
  <c r="K1357" i="1"/>
  <c r="L1357" i="1"/>
  <c r="M1357" i="1"/>
  <c r="N1357" i="1"/>
  <c r="O1357" i="1"/>
  <c r="P1357" i="1"/>
  <c r="Q1357" i="1"/>
  <c r="R1357" i="1"/>
  <c r="S1357" i="1"/>
  <c r="C1358" i="1"/>
  <c r="D1358" i="1"/>
  <c r="H1358" i="1"/>
  <c r="K1358" i="1"/>
  <c r="L1358" i="1"/>
  <c r="M1358" i="1"/>
  <c r="N1358" i="1"/>
  <c r="O1358" i="1"/>
  <c r="P1358" i="1"/>
  <c r="Q1358" i="1"/>
  <c r="R1358" i="1"/>
  <c r="S1358" i="1"/>
  <c r="C1359" i="1"/>
  <c r="D1359" i="1"/>
  <c r="H1359" i="1"/>
  <c r="K1359" i="1"/>
  <c r="L1359" i="1"/>
  <c r="M1359" i="1"/>
  <c r="N1359" i="1"/>
  <c r="O1359" i="1"/>
  <c r="P1359" i="1"/>
  <c r="Q1359" i="1"/>
  <c r="R1359" i="1"/>
  <c r="S1359" i="1"/>
  <c r="C1360" i="1"/>
  <c r="D1360" i="1"/>
  <c r="H1360" i="1"/>
  <c r="K1360" i="1"/>
  <c r="L1360" i="1"/>
  <c r="M1360" i="1"/>
  <c r="N1360" i="1"/>
  <c r="O1360" i="1"/>
  <c r="P1360" i="1"/>
  <c r="Q1360" i="1"/>
  <c r="R1360" i="1"/>
  <c r="S1360" i="1"/>
  <c r="C1361" i="1"/>
  <c r="D1361" i="1"/>
  <c r="H1361" i="1"/>
  <c r="K1361" i="1"/>
  <c r="L1361" i="1"/>
  <c r="M1361" i="1"/>
  <c r="N1361" i="1"/>
  <c r="O1361" i="1"/>
  <c r="P1361" i="1"/>
  <c r="Q1361" i="1"/>
  <c r="R1361" i="1"/>
  <c r="S1361" i="1"/>
  <c r="C1362" i="1"/>
  <c r="D1362" i="1"/>
  <c r="H1362" i="1"/>
  <c r="K1362" i="1"/>
  <c r="L1362" i="1"/>
  <c r="M1362" i="1"/>
  <c r="N1362" i="1"/>
  <c r="O1362" i="1"/>
  <c r="P1362" i="1"/>
  <c r="Q1362" i="1"/>
  <c r="R1362" i="1"/>
  <c r="S1362" i="1"/>
  <c r="C1363" i="1"/>
  <c r="D1363" i="1"/>
  <c r="H1363" i="1"/>
  <c r="K1363" i="1"/>
  <c r="L1363" i="1"/>
  <c r="M1363" i="1"/>
  <c r="N1363" i="1"/>
  <c r="O1363" i="1"/>
  <c r="P1363" i="1"/>
  <c r="Q1363" i="1"/>
  <c r="R1363" i="1"/>
  <c r="S1363" i="1"/>
  <c r="C1364" i="1"/>
  <c r="D1364" i="1"/>
  <c r="H1364" i="1"/>
  <c r="K1364" i="1"/>
  <c r="L1364" i="1"/>
  <c r="M1364" i="1"/>
  <c r="N1364" i="1"/>
  <c r="O1364" i="1"/>
  <c r="P1364" i="1"/>
  <c r="Q1364" i="1"/>
  <c r="R1364" i="1"/>
  <c r="S1364" i="1"/>
  <c r="C1365" i="1"/>
  <c r="D1365" i="1"/>
  <c r="H1365" i="1"/>
  <c r="K1365" i="1"/>
  <c r="L1365" i="1"/>
  <c r="M1365" i="1"/>
  <c r="N1365" i="1"/>
  <c r="O1365" i="1"/>
  <c r="P1365" i="1"/>
  <c r="Q1365" i="1"/>
  <c r="R1365" i="1"/>
  <c r="S1365" i="1"/>
  <c r="C1366" i="1"/>
  <c r="D1366" i="1"/>
  <c r="H1366" i="1"/>
  <c r="K1366" i="1"/>
  <c r="L1366" i="1"/>
  <c r="M1366" i="1"/>
  <c r="N1366" i="1"/>
  <c r="O1366" i="1"/>
  <c r="P1366" i="1"/>
  <c r="Q1366" i="1"/>
  <c r="R1366" i="1"/>
  <c r="S1366" i="1"/>
  <c r="C1367" i="1"/>
  <c r="D1367" i="1"/>
  <c r="H1367" i="1"/>
  <c r="K1367" i="1"/>
  <c r="L1367" i="1"/>
  <c r="M1367" i="1"/>
  <c r="N1367" i="1"/>
  <c r="O1367" i="1"/>
  <c r="P1367" i="1"/>
  <c r="Q1367" i="1"/>
  <c r="R1367" i="1"/>
  <c r="S1367" i="1"/>
  <c r="C1368" i="1"/>
  <c r="D1368" i="1"/>
  <c r="H1368" i="1"/>
  <c r="K1368" i="1"/>
  <c r="L1368" i="1"/>
  <c r="M1368" i="1"/>
  <c r="N1368" i="1"/>
  <c r="O1368" i="1"/>
  <c r="P1368" i="1"/>
  <c r="Q1368" i="1"/>
  <c r="R1368" i="1"/>
  <c r="S1368" i="1"/>
  <c r="C1369" i="1"/>
  <c r="D1369" i="1"/>
  <c r="H1369" i="1"/>
  <c r="K1369" i="1"/>
  <c r="L1369" i="1"/>
  <c r="M1369" i="1"/>
  <c r="N1369" i="1"/>
  <c r="O1369" i="1"/>
  <c r="P1369" i="1"/>
  <c r="Q1369" i="1"/>
  <c r="R1369" i="1"/>
  <c r="S1369" i="1"/>
  <c r="C1370" i="1"/>
  <c r="D1370" i="1"/>
  <c r="H1370" i="1"/>
  <c r="K1370" i="1"/>
  <c r="L1370" i="1"/>
  <c r="M1370" i="1"/>
  <c r="N1370" i="1"/>
  <c r="O1370" i="1"/>
  <c r="P1370" i="1"/>
  <c r="Q1370" i="1"/>
  <c r="R1370" i="1"/>
  <c r="S1370" i="1"/>
  <c r="C1371" i="1"/>
  <c r="D1371" i="1"/>
  <c r="H1371" i="1"/>
  <c r="K1371" i="1"/>
  <c r="L1371" i="1"/>
  <c r="M1371" i="1"/>
  <c r="N1371" i="1"/>
  <c r="O1371" i="1"/>
  <c r="P1371" i="1"/>
  <c r="Q1371" i="1"/>
  <c r="R1371" i="1"/>
  <c r="S1371" i="1"/>
  <c r="C1372" i="1"/>
  <c r="D1372" i="1"/>
  <c r="H1372" i="1"/>
  <c r="K1372" i="1"/>
  <c r="L1372" i="1"/>
  <c r="M1372" i="1"/>
  <c r="N1372" i="1"/>
  <c r="O1372" i="1"/>
  <c r="P1372" i="1"/>
  <c r="Q1372" i="1"/>
  <c r="R1372" i="1"/>
  <c r="S1372" i="1"/>
  <c r="C1373" i="1"/>
  <c r="D1373" i="1"/>
  <c r="H1373" i="1"/>
  <c r="K1373" i="1"/>
  <c r="L1373" i="1"/>
  <c r="M1373" i="1"/>
  <c r="N1373" i="1"/>
  <c r="O1373" i="1"/>
  <c r="P1373" i="1"/>
  <c r="Q1373" i="1"/>
  <c r="R1373" i="1"/>
  <c r="S1373" i="1"/>
  <c r="C1374" i="1"/>
  <c r="D1374" i="1"/>
  <c r="H1374" i="1"/>
  <c r="K1374" i="1"/>
  <c r="L1374" i="1"/>
  <c r="M1374" i="1"/>
  <c r="N1374" i="1"/>
  <c r="O1374" i="1"/>
  <c r="P1374" i="1"/>
  <c r="Q1374" i="1"/>
  <c r="R1374" i="1"/>
  <c r="S1374" i="1"/>
  <c r="C1375" i="1"/>
  <c r="D1375" i="1"/>
  <c r="H1375" i="1"/>
  <c r="K1375" i="1"/>
  <c r="L1375" i="1"/>
  <c r="M1375" i="1"/>
  <c r="N1375" i="1"/>
  <c r="O1375" i="1"/>
  <c r="P1375" i="1"/>
  <c r="Q1375" i="1"/>
  <c r="R1375" i="1"/>
  <c r="S1375" i="1"/>
  <c r="C1376" i="1"/>
  <c r="D1376" i="1"/>
  <c r="H1376" i="1"/>
  <c r="K1376" i="1"/>
  <c r="L1376" i="1"/>
  <c r="M1376" i="1"/>
  <c r="N1376" i="1"/>
  <c r="O1376" i="1"/>
  <c r="P1376" i="1"/>
  <c r="Q1376" i="1"/>
  <c r="R1376" i="1"/>
  <c r="S1376" i="1"/>
  <c r="C1377" i="1"/>
  <c r="D1377" i="1"/>
  <c r="H1377" i="1"/>
  <c r="K1377" i="1"/>
  <c r="L1377" i="1"/>
  <c r="M1377" i="1"/>
  <c r="N1377" i="1"/>
  <c r="O1377" i="1"/>
  <c r="P1377" i="1"/>
  <c r="Q1377" i="1"/>
  <c r="R1377" i="1"/>
  <c r="S1377" i="1"/>
  <c r="C1378" i="1"/>
  <c r="D1378" i="1"/>
  <c r="H1378" i="1"/>
  <c r="K1378" i="1"/>
  <c r="L1378" i="1"/>
  <c r="M1378" i="1"/>
  <c r="N1378" i="1"/>
  <c r="O1378" i="1"/>
  <c r="P1378" i="1"/>
  <c r="Q1378" i="1"/>
  <c r="R1378" i="1"/>
  <c r="S1378" i="1"/>
  <c r="C1379" i="1"/>
  <c r="D1379" i="1"/>
  <c r="H1379" i="1"/>
  <c r="K1379" i="1"/>
  <c r="L1379" i="1"/>
  <c r="M1379" i="1"/>
  <c r="N1379" i="1"/>
  <c r="O1379" i="1"/>
  <c r="P1379" i="1"/>
  <c r="Q1379" i="1"/>
  <c r="R1379" i="1"/>
  <c r="S1379" i="1"/>
  <c r="C1380" i="1"/>
  <c r="D1380" i="1"/>
  <c r="H1380" i="1"/>
  <c r="K1380" i="1"/>
  <c r="L1380" i="1"/>
  <c r="M1380" i="1"/>
  <c r="N1380" i="1"/>
  <c r="O1380" i="1"/>
  <c r="P1380" i="1"/>
  <c r="Q1380" i="1"/>
  <c r="R1380" i="1"/>
  <c r="S1380" i="1"/>
  <c r="C1381" i="1"/>
  <c r="D1381" i="1"/>
  <c r="H1381" i="1"/>
  <c r="K1381" i="1"/>
  <c r="L1381" i="1"/>
  <c r="M1381" i="1"/>
  <c r="N1381" i="1"/>
  <c r="O1381" i="1"/>
  <c r="P1381" i="1"/>
  <c r="Q1381" i="1"/>
  <c r="R1381" i="1"/>
  <c r="S1381" i="1"/>
  <c r="C1382" i="1"/>
  <c r="D1382" i="1"/>
  <c r="H1382" i="1"/>
  <c r="K1382" i="1"/>
  <c r="L1382" i="1"/>
  <c r="M1382" i="1"/>
  <c r="N1382" i="1"/>
  <c r="O1382" i="1"/>
  <c r="P1382" i="1"/>
  <c r="Q1382" i="1"/>
  <c r="R1382" i="1"/>
  <c r="S1382" i="1"/>
  <c r="C1383" i="1"/>
  <c r="D1383" i="1"/>
  <c r="H1383" i="1"/>
  <c r="K1383" i="1"/>
  <c r="L1383" i="1"/>
  <c r="M1383" i="1"/>
  <c r="N1383" i="1"/>
  <c r="O1383" i="1"/>
  <c r="P1383" i="1"/>
  <c r="Q1383" i="1"/>
  <c r="R1383" i="1"/>
  <c r="S1383" i="1"/>
  <c r="C1384" i="1"/>
  <c r="D1384" i="1"/>
  <c r="H1384" i="1"/>
  <c r="K1384" i="1"/>
  <c r="L1384" i="1"/>
  <c r="M1384" i="1"/>
  <c r="N1384" i="1"/>
  <c r="O1384" i="1"/>
  <c r="P1384" i="1"/>
  <c r="Q1384" i="1"/>
  <c r="R1384" i="1"/>
  <c r="S1384" i="1"/>
  <c r="C1385" i="1"/>
  <c r="D1385" i="1"/>
  <c r="H1385" i="1"/>
  <c r="K1385" i="1"/>
  <c r="L1385" i="1"/>
  <c r="M1385" i="1"/>
  <c r="N1385" i="1"/>
  <c r="O1385" i="1"/>
  <c r="P1385" i="1"/>
  <c r="Q1385" i="1"/>
  <c r="R1385" i="1"/>
  <c r="S1385" i="1"/>
  <c r="C1386" i="1"/>
  <c r="D1386" i="1"/>
  <c r="H1386" i="1"/>
  <c r="K1386" i="1"/>
  <c r="L1386" i="1"/>
  <c r="M1386" i="1"/>
  <c r="N1386" i="1"/>
  <c r="O1386" i="1"/>
  <c r="P1386" i="1"/>
  <c r="Q1386" i="1"/>
  <c r="R1386" i="1"/>
  <c r="S1386" i="1"/>
  <c r="C1387" i="1"/>
  <c r="D1387" i="1"/>
  <c r="H1387" i="1"/>
  <c r="K1387" i="1"/>
  <c r="L1387" i="1"/>
  <c r="M1387" i="1"/>
  <c r="N1387" i="1"/>
  <c r="O1387" i="1"/>
  <c r="P1387" i="1"/>
  <c r="Q1387" i="1"/>
  <c r="R1387" i="1"/>
  <c r="S1387" i="1"/>
  <c r="C1388" i="1"/>
  <c r="D1388" i="1"/>
  <c r="H1388" i="1"/>
  <c r="K1388" i="1"/>
  <c r="L1388" i="1"/>
  <c r="M1388" i="1"/>
  <c r="N1388" i="1"/>
  <c r="O1388" i="1"/>
  <c r="P1388" i="1"/>
  <c r="Q1388" i="1"/>
  <c r="R1388" i="1"/>
  <c r="S1388" i="1"/>
  <c r="C1389" i="1"/>
  <c r="D1389" i="1"/>
  <c r="H1389" i="1"/>
  <c r="K1389" i="1"/>
  <c r="L1389" i="1"/>
  <c r="M1389" i="1"/>
  <c r="N1389" i="1"/>
  <c r="O1389" i="1"/>
  <c r="P1389" i="1"/>
  <c r="Q1389" i="1"/>
  <c r="R1389" i="1"/>
  <c r="S1389" i="1"/>
  <c r="C1390" i="1"/>
  <c r="D1390" i="1"/>
  <c r="H1390" i="1"/>
  <c r="K1390" i="1"/>
  <c r="L1390" i="1"/>
  <c r="M1390" i="1"/>
  <c r="N1390" i="1"/>
  <c r="O1390" i="1"/>
  <c r="P1390" i="1"/>
  <c r="Q1390" i="1"/>
  <c r="R1390" i="1"/>
  <c r="S1390" i="1"/>
  <c r="C1391" i="1"/>
  <c r="D1391" i="1"/>
  <c r="H1391" i="1"/>
  <c r="K1391" i="1"/>
  <c r="L1391" i="1"/>
  <c r="M1391" i="1"/>
  <c r="N1391" i="1"/>
  <c r="O1391" i="1"/>
  <c r="P1391" i="1"/>
  <c r="Q1391" i="1"/>
  <c r="R1391" i="1"/>
  <c r="S1391" i="1"/>
  <c r="C1392" i="1"/>
  <c r="D1392" i="1"/>
  <c r="H1392" i="1"/>
  <c r="K1392" i="1"/>
  <c r="L1392" i="1"/>
  <c r="M1392" i="1"/>
  <c r="N1392" i="1"/>
  <c r="O1392" i="1"/>
  <c r="P1392" i="1"/>
  <c r="Q1392" i="1"/>
  <c r="R1392" i="1"/>
  <c r="S1392" i="1"/>
  <c r="C1393" i="1"/>
  <c r="D1393" i="1"/>
  <c r="H1393" i="1"/>
  <c r="K1393" i="1"/>
  <c r="L1393" i="1"/>
  <c r="M1393" i="1"/>
  <c r="N1393" i="1"/>
  <c r="O1393" i="1"/>
  <c r="P1393" i="1"/>
  <c r="Q1393" i="1"/>
  <c r="R1393" i="1"/>
  <c r="S1393" i="1"/>
  <c r="C1394" i="1"/>
  <c r="D1394" i="1"/>
  <c r="H1394" i="1"/>
  <c r="K1394" i="1"/>
  <c r="L1394" i="1"/>
  <c r="M1394" i="1"/>
  <c r="N1394" i="1"/>
  <c r="O1394" i="1"/>
  <c r="P1394" i="1"/>
  <c r="Q1394" i="1"/>
  <c r="R1394" i="1"/>
  <c r="S1394" i="1"/>
  <c r="C1395" i="1"/>
  <c r="D1395" i="1"/>
  <c r="H1395" i="1"/>
  <c r="K1395" i="1"/>
  <c r="L1395" i="1"/>
  <c r="M1395" i="1"/>
  <c r="N1395" i="1"/>
  <c r="O1395" i="1"/>
  <c r="P1395" i="1"/>
  <c r="Q1395" i="1"/>
  <c r="R1395" i="1"/>
  <c r="S1395" i="1"/>
  <c r="C1396" i="1"/>
  <c r="D1396" i="1"/>
  <c r="H1396" i="1"/>
  <c r="K1396" i="1"/>
  <c r="L1396" i="1"/>
  <c r="M1396" i="1"/>
  <c r="N1396" i="1"/>
  <c r="O1396" i="1"/>
  <c r="P1396" i="1"/>
  <c r="Q1396" i="1"/>
  <c r="R1396" i="1"/>
  <c r="S1396" i="1"/>
  <c r="C1397" i="1"/>
  <c r="D1397" i="1"/>
  <c r="H1397" i="1"/>
  <c r="K1397" i="1"/>
  <c r="L1397" i="1"/>
  <c r="M1397" i="1"/>
  <c r="N1397" i="1"/>
  <c r="O1397" i="1"/>
  <c r="P1397" i="1"/>
  <c r="Q1397" i="1"/>
  <c r="R1397" i="1"/>
  <c r="S1397" i="1"/>
  <c r="C1398" i="1"/>
  <c r="D1398" i="1"/>
  <c r="H1398" i="1"/>
  <c r="K1398" i="1"/>
  <c r="L1398" i="1"/>
  <c r="M1398" i="1"/>
  <c r="N1398" i="1"/>
  <c r="O1398" i="1"/>
  <c r="P1398" i="1"/>
  <c r="Q1398" i="1"/>
  <c r="R1398" i="1"/>
  <c r="S1398" i="1"/>
  <c r="C1399" i="1"/>
  <c r="D1399" i="1"/>
  <c r="H1399" i="1"/>
  <c r="K1399" i="1"/>
  <c r="L1399" i="1"/>
  <c r="M1399" i="1"/>
  <c r="N1399" i="1"/>
  <c r="O1399" i="1"/>
  <c r="P1399" i="1"/>
  <c r="Q1399" i="1"/>
  <c r="R1399" i="1"/>
  <c r="S1399" i="1"/>
  <c r="C1400" i="1"/>
  <c r="D1400" i="1"/>
  <c r="H1400" i="1"/>
  <c r="K1400" i="1"/>
  <c r="L1400" i="1"/>
  <c r="M1400" i="1"/>
  <c r="N1400" i="1"/>
  <c r="O1400" i="1"/>
  <c r="P1400" i="1"/>
  <c r="Q1400" i="1"/>
  <c r="R1400" i="1"/>
  <c r="S1400" i="1"/>
  <c r="C1401" i="1"/>
  <c r="D1401" i="1"/>
  <c r="H1401" i="1"/>
  <c r="K1401" i="1"/>
  <c r="L1401" i="1"/>
  <c r="M1401" i="1"/>
  <c r="N1401" i="1"/>
  <c r="O1401" i="1"/>
  <c r="P1401" i="1"/>
  <c r="Q1401" i="1"/>
  <c r="R1401" i="1"/>
  <c r="S1401" i="1"/>
  <c r="C1402" i="1"/>
  <c r="D1402" i="1"/>
  <c r="H1402" i="1"/>
  <c r="K1402" i="1"/>
  <c r="L1402" i="1"/>
  <c r="M1402" i="1"/>
  <c r="N1402" i="1"/>
  <c r="O1402" i="1"/>
  <c r="P1402" i="1"/>
  <c r="Q1402" i="1"/>
  <c r="R1402" i="1"/>
  <c r="S1402" i="1"/>
  <c r="C1403" i="1"/>
  <c r="D1403" i="1"/>
  <c r="H1403" i="1"/>
  <c r="K1403" i="1"/>
  <c r="L1403" i="1"/>
  <c r="M1403" i="1"/>
  <c r="N1403" i="1"/>
  <c r="O1403" i="1"/>
  <c r="P1403" i="1"/>
  <c r="Q1403" i="1"/>
  <c r="R1403" i="1"/>
  <c r="S1403" i="1"/>
  <c r="C1404" i="1"/>
  <c r="D1404" i="1"/>
  <c r="H1404" i="1"/>
  <c r="K1404" i="1"/>
  <c r="L1404" i="1"/>
  <c r="M1404" i="1"/>
  <c r="N1404" i="1"/>
  <c r="O1404" i="1"/>
  <c r="P1404" i="1"/>
  <c r="Q1404" i="1"/>
  <c r="R1404" i="1"/>
  <c r="S1404" i="1"/>
  <c r="C1405" i="1"/>
  <c r="D1405" i="1"/>
  <c r="H1405" i="1"/>
  <c r="K1405" i="1"/>
  <c r="L1405" i="1"/>
  <c r="M1405" i="1"/>
  <c r="N1405" i="1"/>
  <c r="O1405" i="1"/>
  <c r="P1405" i="1"/>
  <c r="Q1405" i="1"/>
  <c r="R1405" i="1"/>
  <c r="S1405" i="1"/>
  <c r="C1406" i="1"/>
  <c r="D1406" i="1"/>
  <c r="H1406" i="1"/>
  <c r="K1406" i="1"/>
  <c r="L1406" i="1"/>
  <c r="M1406" i="1"/>
  <c r="N1406" i="1"/>
  <c r="O1406" i="1"/>
  <c r="P1406" i="1"/>
  <c r="Q1406" i="1"/>
  <c r="R1406" i="1"/>
  <c r="S1406" i="1"/>
  <c r="C1407" i="1"/>
  <c r="D1407" i="1"/>
  <c r="H1407" i="1"/>
  <c r="K1407" i="1"/>
  <c r="L1407" i="1"/>
  <c r="M1407" i="1"/>
  <c r="N1407" i="1"/>
  <c r="O1407" i="1"/>
  <c r="P1407" i="1"/>
  <c r="Q1407" i="1"/>
  <c r="R1407" i="1"/>
  <c r="S1407" i="1"/>
  <c r="C1408" i="1"/>
  <c r="D1408" i="1"/>
  <c r="H1408" i="1"/>
  <c r="K1408" i="1"/>
  <c r="L1408" i="1"/>
  <c r="M1408" i="1"/>
  <c r="N1408" i="1"/>
  <c r="O1408" i="1"/>
  <c r="P1408" i="1"/>
  <c r="Q1408" i="1"/>
  <c r="R1408" i="1"/>
  <c r="S1408" i="1"/>
  <c r="C1409" i="1"/>
  <c r="D1409" i="1"/>
  <c r="H1409" i="1"/>
  <c r="K1409" i="1"/>
  <c r="L1409" i="1"/>
  <c r="M1409" i="1"/>
  <c r="N1409" i="1"/>
  <c r="O1409" i="1"/>
  <c r="P1409" i="1"/>
  <c r="Q1409" i="1"/>
  <c r="R1409" i="1"/>
  <c r="S1409" i="1"/>
  <c r="C1410" i="1"/>
  <c r="D1410" i="1"/>
  <c r="H1410" i="1"/>
  <c r="K1410" i="1"/>
  <c r="L1410" i="1"/>
  <c r="M1410" i="1"/>
  <c r="N1410" i="1"/>
  <c r="O1410" i="1"/>
  <c r="P1410" i="1"/>
  <c r="Q1410" i="1"/>
  <c r="R1410" i="1"/>
  <c r="S1410" i="1"/>
  <c r="C1411" i="1"/>
  <c r="D1411" i="1"/>
  <c r="H1411" i="1"/>
  <c r="K1411" i="1"/>
  <c r="L1411" i="1"/>
  <c r="M1411" i="1"/>
  <c r="N1411" i="1"/>
  <c r="O1411" i="1"/>
  <c r="P1411" i="1"/>
  <c r="Q1411" i="1"/>
  <c r="R1411" i="1"/>
  <c r="S1411" i="1"/>
  <c r="C1412" i="1"/>
  <c r="D1412" i="1"/>
  <c r="H1412" i="1"/>
  <c r="K1412" i="1"/>
  <c r="L1412" i="1"/>
  <c r="M1412" i="1"/>
  <c r="N1412" i="1"/>
  <c r="O1412" i="1"/>
  <c r="P1412" i="1"/>
  <c r="Q1412" i="1"/>
  <c r="R1412" i="1"/>
  <c r="S1412" i="1"/>
  <c r="C1413" i="1"/>
  <c r="D1413" i="1"/>
  <c r="H1413" i="1"/>
  <c r="K1413" i="1"/>
  <c r="L1413" i="1"/>
  <c r="M1413" i="1"/>
  <c r="N1413" i="1"/>
  <c r="O1413" i="1"/>
  <c r="P1413" i="1"/>
  <c r="Q1413" i="1"/>
  <c r="R1413" i="1"/>
  <c r="S1413" i="1"/>
  <c r="C1414" i="1"/>
  <c r="D1414" i="1"/>
  <c r="H1414" i="1"/>
  <c r="K1414" i="1"/>
  <c r="L1414" i="1"/>
  <c r="M1414" i="1"/>
  <c r="N1414" i="1"/>
  <c r="O1414" i="1"/>
  <c r="P1414" i="1"/>
  <c r="Q1414" i="1"/>
  <c r="R1414" i="1"/>
  <c r="S1414" i="1"/>
  <c r="C1415" i="1"/>
  <c r="D1415" i="1"/>
  <c r="H1415" i="1"/>
  <c r="K1415" i="1"/>
  <c r="L1415" i="1"/>
  <c r="M1415" i="1"/>
  <c r="N1415" i="1"/>
  <c r="O1415" i="1"/>
  <c r="P1415" i="1"/>
  <c r="Q1415" i="1"/>
  <c r="R1415" i="1"/>
  <c r="S1415" i="1"/>
  <c r="C1416" i="1"/>
  <c r="D1416" i="1"/>
  <c r="H1416" i="1"/>
  <c r="K1416" i="1"/>
  <c r="L1416" i="1"/>
  <c r="M1416" i="1"/>
  <c r="N1416" i="1"/>
  <c r="O1416" i="1"/>
  <c r="P1416" i="1"/>
  <c r="Q1416" i="1"/>
  <c r="R1416" i="1"/>
  <c r="S1416" i="1"/>
  <c r="C1417" i="1"/>
  <c r="D1417" i="1"/>
  <c r="H1417" i="1"/>
  <c r="K1417" i="1"/>
  <c r="L1417" i="1"/>
  <c r="M1417" i="1"/>
  <c r="N1417" i="1"/>
  <c r="O1417" i="1"/>
  <c r="P1417" i="1"/>
  <c r="Q1417" i="1"/>
  <c r="R1417" i="1"/>
  <c r="S1417" i="1"/>
  <c r="C1418" i="1"/>
  <c r="D1418" i="1"/>
  <c r="H1418" i="1"/>
  <c r="K1418" i="1"/>
  <c r="L1418" i="1"/>
  <c r="M1418" i="1"/>
  <c r="N1418" i="1"/>
  <c r="O1418" i="1"/>
  <c r="P1418" i="1"/>
  <c r="Q1418" i="1"/>
  <c r="R1418" i="1"/>
  <c r="S1418" i="1"/>
  <c r="C1419" i="1"/>
  <c r="D1419" i="1"/>
  <c r="H1419" i="1"/>
  <c r="K1419" i="1"/>
  <c r="L1419" i="1"/>
  <c r="M1419" i="1"/>
  <c r="N1419" i="1"/>
  <c r="O1419" i="1"/>
  <c r="P1419" i="1"/>
  <c r="Q1419" i="1"/>
  <c r="R1419" i="1"/>
  <c r="S1419" i="1"/>
  <c r="C1420" i="1"/>
  <c r="D1420" i="1"/>
  <c r="H1420" i="1"/>
  <c r="K1420" i="1"/>
  <c r="L1420" i="1"/>
  <c r="M1420" i="1"/>
  <c r="N1420" i="1"/>
  <c r="O1420" i="1"/>
  <c r="P1420" i="1"/>
  <c r="Q1420" i="1"/>
  <c r="R1420" i="1"/>
  <c r="S1420" i="1"/>
  <c r="C1421" i="1"/>
  <c r="D1421" i="1"/>
  <c r="H1421" i="1"/>
  <c r="K1421" i="1"/>
  <c r="L1421" i="1"/>
  <c r="M1421" i="1"/>
  <c r="N1421" i="1"/>
  <c r="O1421" i="1"/>
  <c r="P1421" i="1"/>
  <c r="Q1421" i="1"/>
  <c r="R1421" i="1"/>
  <c r="S1421" i="1"/>
  <c r="C1422" i="1"/>
  <c r="D1422" i="1"/>
  <c r="H1422" i="1"/>
  <c r="K1422" i="1"/>
  <c r="L1422" i="1"/>
  <c r="M1422" i="1"/>
  <c r="N1422" i="1"/>
  <c r="O1422" i="1"/>
  <c r="P1422" i="1"/>
  <c r="Q1422" i="1"/>
  <c r="R1422" i="1"/>
  <c r="S1422" i="1"/>
  <c r="C1423" i="1"/>
  <c r="D1423" i="1"/>
  <c r="H1423" i="1"/>
  <c r="K1423" i="1"/>
  <c r="L1423" i="1"/>
  <c r="M1423" i="1"/>
  <c r="N1423" i="1"/>
  <c r="O1423" i="1"/>
  <c r="P1423" i="1"/>
  <c r="Q1423" i="1"/>
  <c r="R1423" i="1"/>
  <c r="S1423" i="1"/>
  <c r="C1424" i="1"/>
  <c r="D1424" i="1"/>
  <c r="H1424" i="1"/>
  <c r="K1424" i="1"/>
  <c r="L1424" i="1"/>
  <c r="M1424" i="1"/>
  <c r="N1424" i="1"/>
  <c r="O1424" i="1"/>
  <c r="P1424" i="1"/>
  <c r="Q1424" i="1"/>
  <c r="R1424" i="1"/>
  <c r="S1424" i="1"/>
  <c r="C1425" i="1"/>
  <c r="D1425" i="1"/>
  <c r="H1425" i="1"/>
  <c r="K1425" i="1"/>
  <c r="L1425" i="1"/>
  <c r="M1425" i="1"/>
  <c r="N1425" i="1"/>
  <c r="O1425" i="1"/>
  <c r="P1425" i="1"/>
  <c r="Q1425" i="1"/>
  <c r="R1425" i="1"/>
  <c r="S1425" i="1"/>
  <c r="C1426" i="1"/>
  <c r="D1426" i="1"/>
  <c r="H1426" i="1"/>
  <c r="K1426" i="1"/>
  <c r="L1426" i="1"/>
  <c r="M1426" i="1"/>
  <c r="N1426" i="1"/>
  <c r="O1426" i="1"/>
  <c r="P1426" i="1"/>
  <c r="Q1426" i="1"/>
  <c r="R1426" i="1"/>
  <c r="S1426" i="1"/>
  <c r="C1427" i="1"/>
  <c r="D1427" i="1"/>
  <c r="H1427" i="1"/>
  <c r="K1427" i="1"/>
  <c r="L1427" i="1"/>
  <c r="M1427" i="1"/>
  <c r="N1427" i="1"/>
  <c r="O1427" i="1"/>
  <c r="P1427" i="1"/>
  <c r="Q1427" i="1"/>
  <c r="R1427" i="1"/>
  <c r="S1427" i="1"/>
  <c r="C1428" i="1"/>
  <c r="D1428" i="1"/>
  <c r="H1428" i="1"/>
  <c r="K1428" i="1"/>
  <c r="L1428" i="1"/>
  <c r="M1428" i="1"/>
  <c r="N1428" i="1"/>
  <c r="O1428" i="1"/>
  <c r="P1428" i="1"/>
  <c r="Q1428" i="1"/>
  <c r="R1428" i="1"/>
  <c r="S1428" i="1"/>
  <c r="C1429" i="1"/>
  <c r="D1429" i="1"/>
  <c r="H1429" i="1"/>
  <c r="K1429" i="1"/>
  <c r="L1429" i="1"/>
  <c r="M1429" i="1"/>
  <c r="N1429" i="1"/>
  <c r="O1429" i="1"/>
  <c r="P1429" i="1"/>
  <c r="Q1429" i="1"/>
  <c r="R1429" i="1"/>
  <c r="S1429" i="1"/>
  <c r="C1430" i="1"/>
  <c r="D1430" i="1"/>
  <c r="H1430" i="1"/>
  <c r="K1430" i="1"/>
  <c r="L1430" i="1"/>
  <c r="M1430" i="1"/>
  <c r="N1430" i="1"/>
  <c r="O1430" i="1"/>
  <c r="P1430" i="1"/>
  <c r="Q1430" i="1"/>
  <c r="R1430" i="1"/>
  <c r="S1430" i="1"/>
  <c r="C1431" i="1"/>
  <c r="D1431" i="1"/>
  <c r="H1431" i="1"/>
  <c r="K1431" i="1"/>
  <c r="L1431" i="1"/>
  <c r="M1431" i="1"/>
  <c r="N1431" i="1"/>
  <c r="O1431" i="1"/>
  <c r="P1431" i="1"/>
  <c r="Q1431" i="1"/>
  <c r="R1431" i="1"/>
  <c r="S1431" i="1"/>
  <c r="C1432" i="1"/>
  <c r="D1432" i="1"/>
  <c r="H1432" i="1"/>
  <c r="K1432" i="1"/>
  <c r="L1432" i="1"/>
  <c r="M1432" i="1"/>
  <c r="N1432" i="1"/>
  <c r="O1432" i="1"/>
  <c r="P1432" i="1"/>
  <c r="Q1432" i="1"/>
  <c r="R1432" i="1"/>
  <c r="S1432" i="1"/>
  <c r="C1433" i="1"/>
  <c r="D1433" i="1"/>
  <c r="H1433" i="1"/>
  <c r="K1433" i="1"/>
  <c r="L1433" i="1"/>
  <c r="M1433" i="1"/>
  <c r="N1433" i="1"/>
  <c r="O1433" i="1"/>
  <c r="P1433" i="1"/>
  <c r="Q1433" i="1"/>
  <c r="R1433" i="1"/>
  <c r="S1433" i="1"/>
  <c r="C1434" i="1"/>
  <c r="D1434" i="1"/>
  <c r="H1434" i="1"/>
  <c r="K1434" i="1"/>
  <c r="L1434" i="1"/>
  <c r="M1434" i="1"/>
  <c r="N1434" i="1"/>
  <c r="O1434" i="1"/>
  <c r="P1434" i="1"/>
  <c r="Q1434" i="1"/>
  <c r="R1434" i="1"/>
  <c r="S1434" i="1"/>
  <c r="C1435" i="1"/>
  <c r="D1435" i="1"/>
  <c r="H1435" i="1"/>
  <c r="K1435" i="1"/>
  <c r="L1435" i="1"/>
  <c r="M1435" i="1"/>
  <c r="N1435" i="1"/>
  <c r="O1435" i="1"/>
  <c r="P1435" i="1"/>
  <c r="Q1435" i="1"/>
  <c r="R1435" i="1"/>
  <c r="S1435" i="1"/>
  <c r="C1436" i="1"/>
  <c r="D1436" i="1"/>
  <c r="H1436" i="1"/>
  <c r="K1436" i="1"/>
  <c r="L1436" i="1"/>
  <c r="M1436" i="1"/>
  <c r="N1436" i="1"/>
  <c r="O1436" i="1"/>
  <c r="P1436" i="1"/>
  <c r="Q1436" i="1"/>
  <c r="R1436" i="1"/>
  <c r="S1436" i="1"/>
  <c r="C1437" i="1"/>
  <c r="D1437" i="1"/>
  <c r="H1437" i="1"/>
  <c r="K1437" i="1"/>
  <c r="L1437" i="1"/>
  <c r="M1437" i="1"/>
  <c r="N1437" i="1"/>
  <c r="O1437" i="1"/>
  <c r="P1437" i="1"/>
  <c r="Q1437" i="1"/>
  <c r="R1437" i="1"/>
  <c r="S1437" i="1"/>
  <c r="C1438" i="1"/>
  <c r="D1438" i="1"/>
  <c r="H1438" i="1"/>
  <c r="K1438" i="1"/>
  <c r="L1438" i="1"/>
  <c r="M1438" i="1"/>
  <c r="N1438" i="1"/>
  <c r="O1438" i="1"/>
  <c r="P1438" i="1"/>
  <c r="Q1438" i="1"/>
  <c r="R1438" i="1"/>
  <c r="S1438" i="1"/>
  <c r="C1439" i="1"/>
  <c r="D1439" i="1"/>
  <c r="H1439" i="1"/>
  <c r="K1439" i="1"/>
  <c r="L1439" i="1"/>
  <c r="M1439" i="1"/>
  <c r="N1439" i="1"/>
  <c r="O1439" i="1"/>
  <c r="P1439" i="1"/>
  <c r="Q1439" i="1"/>
  <c r="R1439" i="1"/>
  <c r="S1439" i="1"/>
  <c r="C1440" i="1"/>
  <c r="D1440" i="1"/>
  <c r="H1440" i="1"/>
  <c r="K1440" i="1"/>
  <c r="L1440" i="1"/>
  <c r="M1440" i="1"/>
  <c r="N1440" i="1"/>
  <c r="O1440" i="1"/>
  <c r="P1440" i="1"/>
  <c r="Q1440" i="1"/>
  <c r="R1440" i="1"/>
  <c r="S1440" i="1"/>
  <c r="C1441" i="1"/>
  <c r="D1441" i="1"/>
  <c r="H1441" i="1"/>
  <c r="K1441" i="1"/>
  <c r="L1441" i="1"/>
  <c r="M1441" i="1"/>
  <c r="N1441" i="1"/>
  <c r="O1441" i="1"/>
  <c r="P1441" i="1"/>
  <c r="Q1441" i="1"/>
  <c r="R1441" i="1"/>
  <c r="S1441" i="1"/>
  <c r="C1442" i="1"/>
  <c r="D1442" i="1"/>
  <c r="H1442" i="1"/>
  <c r="K1442" i="1"/>
  <c r="L1442" i="1"/>
  <c r="M1442" i="1"/>
  <c r="N1442" i="1"/>
  <c r="O1442" i="1"/>
  <c r="P1442" i="1"/>
  <c r="Q1442" i="1"/>
  <c r="R1442" i="1"/>
  <c r="S1442" i="1"/>
  <c r="C1443" i="1"/>
  <c r="D1443" i="1"/>
  <c r="H1443" i="1"/>
  <c r="K1443" i="1"/>
  <c r="L1443" i="1"/>
  <c r="M1443" i="1"/>
  <c r="N1443" i="1"/>
  <c r="O1443" i="1"/>
  <c r="P1443" i="1"/>
  <c r="Q1443" i="1"/>
  <c r="R1443" i="1"/>
  <c r="S1443" i="1"/>
  <c r="C1444" i="1"/>
  <c r="D1444" i="1"/>
  <c r="H1444" i="1"/>
  <c r="K1444" i="1"/>
  <c r="L1444" i="1"/>
  <c r="M1444" i="1"/>
  <c r="N1444" i="1"/>
  <c r="O1444" i="1"/>
  <c r="P1444" i="1"/>
  <c r="Q1444" i="1"/>
  <c r="R1444" i="1"/>
  <c r="S1444" i="1"/>
  <c r="C1445" i="1"/>
  <c r="D1445" i="1"/>
  <c r="H1445" i="1"/>
  <c r="K1445" i="1"/>
  <c r="L1445" i="1"/>
  <c r="M1445" i="1"/>
  <c r="N1445" i="1"/>
  <c r="O1445" i="1"/>
  <c r="P1445" i="1"/>
  <c r="Q1445" i="1"/>
  <c r="R1445" i="1"/>
  <c r="S1445" i="1"/>
  <c r="C1446" i="1"/>
  <c r="D1446" i="1"/>
  <c r="H1446" i="1"/>
  <c r="K1446" i="1"/>
  <c r="L1446" i="1"/>
  <c r="M1446" i="1"/>
  <c r="N1446" i="1"/>
  <c r="O1446" i="1"/>
  <c r="P1446" i="1"/>
  <c r="Q1446" i="1"/>
  <c r="R1446" i="1"/>
  <c r="S1446" i="1"/>
  <c r="C1447" i="1"/>
  <c r="D1447" i="1"/>
  <c r="H1447" i="1"/>
  <c r="K1447" i="1"/>
  <c r="L1447" i="1"/>
  <c r="M1447" i="1"/>
  <c r="N1447" i="1"/>
  <c r="O1447" i="1"/>
  <c r="P1447" i="1"/>
  <c r="Q1447" i="1"/>
  <c r="R1447" i="1"/>
  <c r="S1447" i="1"/>
  <c r="C1448" i="1"/>
  <c r="D1448" i="1"/>
  <c r="H1448" i="1"/>
  <c r="K1448" i="1"/>
  <c r="L1448" i="1"/>
  <c r="M1448" i="1"/>
  <c r="N1448" i="1"/>
  <c r="O1448" i="1"/>
  <c r="P1448" i="1"/>
  <c r="Q1448" i="1"/>
  <c r="R1448" i="1"/>
  <c r="S1448" i="1"/>
  <c r="C1449" i="1"/>
  <c r="D1449" i="1"/>
  <c r="H1449" i="1"/>
  <c r="K1449" i="1"/>
  <c r="L1449" i="1"/>
  <c r="M1449" i="1"/>
  <c r="N1449" i="1"/>
  <c r="O1449" i="1"/>
  <c r="P1449" i="1"/>
  <c r="Q1449" i="1"/>
  <c r="R1449" i="1"/>
  <c r="S1449" i="1"/>
  <c r="C1450" i="1"/>
  <c r="D1450" i="1"/>
  <c r="H1450" i="1"/>
  <c r="K1450" i="1"/>
  <c r="L1450" i="1"/>
  <c r="M1450" i="1"/>
  <c r="N1450" i="1"/>
  <c r="O1450" i="1"/>
  <c r="P1450" i="1"/>
  <c r="Q1450" i="1"/>
  <c r="R1450" i="1"/>
  <c r="S1450" i="1"/>
  <c r="C1451" i="1"/>
  <c r="D1451" i="1"/>
  <c r="H1451" i="1"/>
  <c r="K1451" i="1"/>
  <c r="L1451" i="1"/>
  <c r="M1451" i="1"/>
  <c r="N1451" i="1"/>
  <c r="O1451" i="1"/>
  <c r="P1451" i="1"/>
  <c r="Q1451" i="1"/>
  <c r="R1451" i="1"/>
  <c r="S1451" i="1"/>
  <c r="C1452" i="1"/>
  <c r="D1452" i="1"/>
  <c r="H1452" i="1"/>
  <c r="K1452" i="1"/>
  <c r="L1452" i="1"/>
  <c r="M1452" i="1"/>
  <c r="N1452" i="1"/>
  <c r="O1452" i="1"/>
  <c r="P1452" i="1"/>
  <c r="Q1452" i="1"/>
  <c r="R1452" i="1"/>
  <c r="S1452" i="1"/>
  <c r="C1453" i="1"/>
  <c r="D1453" i="1"/>
  <c r="H1453" i="1"/>
  <c r="K1453" i="1"/>
  <c r="L1453" i="1"/>
  <c r="M1453" i="1"/>
  <c r="N1453" i="1"/>
  <c r="O1453" i="1"/>
  <c r="P1453" i="1"/>
  <c r="Q1453" i="1"/>
  <c r="R1453" i="1"/>
  <c r="S1453" i="1"/>
  <c r="C1454" i="1"/>
  <c r="D1454" i="1"/>
  <c r="H1454" i="1"/>
  <c r="K1454" i="1"/>
  <c r="L1454" i="1"/>
  <c r="M1454" i="1"/>
  <c r="N1454" i="1"/>
  <c r="O1454" i="1"/>
  <c r="P1454" i="1"/>
  <c r="Q1454" i="1"/>
  <c r="R1454" i="1"/>
  <c r="S1454" i="1"/>
  <c r="C1455" i="1"/>
  <c r="D1455" i="1"/>
  <c r="H1455" i="1"/>
  <c r="K1455" i="1"/>
  <c r="L1455" i="1"/>
  <c r="M1455" i="1"/>
  <c r="N1455" i="1"/>
  <c r="O1455" i="1"/>
  <c r="P1455" i="1"/>
  <c r="Q1455" i="1"/>
  <c r="R1455" i="1"/>
  <c r="S1455" i="1"/>
  <c r="C1456" i="1"/>
  <c r="D1456" i="1"/>
  <c r="H1456" i="1"/>
  <c r="K1456" i="1"/>
  <c r="L1456" i="1"/>
  <c r="M1456" i="1"/>
  <c r="N1456" i="1"/>
  <c r="O1456" i="1"/>
  <c r="P1456" i="1"/>
  <c r="Q1456" i="1"/>
  <c r="R1456" i="1"/>
  <c r="S1456" i="1"/>
  <c r="C1457" i="1"/>
  <c r="D1457" i="1"/>
  <c r="H1457" i="1"/>
  <c r="K1457" i="1"/>
  <c r="L1457" i="1"/>
  <c r="M1457" i="1"/>
  <c r="N1457" i="1"/>
  <c r="O1457" i="1"/>
  <c r="P1457" i="1"/>
  <c r="Q1457" i="1"/>
  <c r="R1457" i="1"/>
  <c r="S1457" i="1"/>
  <c r="C1458" i="1"/>
  <c r="D1458" i="1"/>
  <c r="H1458" i="1"/>
  <c r="K1458" i="1"/>
  <c r="L1458" i="1"/>
  <c r="M1458" i="1"/>
  <c r="N1458" i="1"/>
  <c r="O1458" i="1"/>
  <c r="P1458" i="1"/>
  <c r="Q1458" i="1"/>
  <c r="R1458" i="1"/>
  <c r="S1458" i="1"/>
  <c r="C1459" i="1"/>
  <c r="D1459" i="1"/>
  <c r="H1459" i="1"/>
  <c r="K1459" i="1"/>
  <c r="L1459" i="1"/>
  <c r="M1459" i="1"/>
  <c r="N1459" i="1"/>
  <c r="O1459" i="1"/>
  <c r="P1459" i="1"/>
  <c r="Q1459" i="1"/>
  <c r="R1459" i="1"/>
  <c r="S1459" i="1"/>
  <c r="C1460" i="1"/>
  <c r="D1460" i="1"/>
  <c r="H1460" i="1"/>
  <c r="K1460" i="1"/>
  <c r="L1460" i="1"/>
  <c r="M1460" i="1"/>
  <c r="N1460" i="1"/>
  <c r="O1460" i="1"/>
  <c r="P1460" i="1"/>
  <c r="Q1460" i="1"/>
  <c r="R1460" i="1"/>
  <c r="S1460" i="1"/>
  <c r="C1461" i="1"/>
  <c r="D1461" i="1"/>
  <c r="H1461" i="1"/>
  <c r="K1461" i="1"/>
  <c r="L1461" i="1"/>
  <c r="M1461" i="1"/>
  <c r="N1461" i="1"/>
  <c r="O1461" i="1"/>
  <c r="P1461" i="1"/>
  <c r="Q1461" i="1"/>
  <c r="R1461" i="1"/>
  <c r="S1461" i="1"/>
  <c r="C1462" i="1"/>
  <c r="D1462" i="1"/>
  <c r="H1462" i="1"/>
  <c r="K1462" i="1"/>
  <c r="L1462" i="1"/>
  <c r="M1462" i="1"/>
  <c r="N1462" i="1"/>
  <c r="O1462" i="1"/>
  <c r="P1462" i="1"/>
  <c r="Q1462" i="1"/>
  <c r="R1462" i="1"/>
  <c r="S1462" i="1"/>
  <c r="C1463" i="1"/>
  <c r="D1463" i="1"/>
  <c r="H1463" i="1"/>
  <c r="K1463" i="1"/>
  <c r="L1463" i="1"/>
  <c r="M1463" i="1"/>
  <c r="N1463" i="1"/>
  <c r="O1463" i="1"/>
  <c r="P1463" i="1"/>
  <c r="Q1463" i="1"/>
  <c r="R1463" i="1"/>
  <c r="S1463" i="1"/>
  <c r="C1464" i="1"/>
  <c r="D1464" i="1"/>
  <c r="H1464" i="1"/>
  <c r="K1464" i="1"/>
  <c r="L1464" i="1"/>
  <c r="M1464" i="1"/>
  <c r="N1464" i="1"/>
  <c r="O1464" i="1"/>
  <c r="P1464" i="1"/>
  <c r="Q1464" i="1"/>
  <c r="R1464" i="1"/>
  <c r="S1464" i="1"/>
  <c r="C1465" i="1"/>
  <c r="D1465" i="1"/>
  <c r="H1465" i="1"/>
  <c r="K1465" i="1"/>
  <c r="L1465" i="1"/>
  <c r="M1465" i="1"/>
  <c r="N1465" i="1"/>
  <c r="O1465" i="1"/>
  <c r="P1465" i="1"/>
  <c r="Q1465" i="1"/>
  <c r="R1465" i="1"/>
  <c r="S1465" i="1"/>
  <c r="C1466" i="1"/>
  <c r="D1466" i="1"/>
  <c r="H1466" i="1"/>
  <c r="K1466" i="1"/>
  <c r="L1466" i="1"/>
  <c r="M1466" i="1"/>
  <c r="N1466" i="1"/>
  <c r="O1466" i="1"/>
  <c r="P1466" i="1"/>
  <c r="Q1466" i="1"/>
  <c r="R1466" i="1"/>
  <c r="S1466" i="1"/>
  <c r="C1467" i="1"/>
  <c r="D1467" i="1"/>
  <c r="H1467" i="1"/>
  <c r="K1467" i="1"/>
  <c r="L1467" i="1"/>
  <c r="M1467" i="1"/>
  <c r="N1467" i="1"/>
  <c r="O1467" i="1"/>
  <c r="P1467" i="1"/>
  <c r="Q1467" i="1"/>
  <c r="R1467" i="1"/>
  <c r="S1467" i="1"/>
  <c r="C1468" i="1"/>
  <c r="D1468" i="1"/>
  <c r="H1468" i="1"/>
  <c r="K1468" i="1"/>
  <c r="L1468" i="1"/>
  <c r="M1468" i="1"/>
  <c r="N1468" i="1"/>
  <c r="O1468" i="1"/>
  <c r="P1468" i="1"/>
  <c r="Q1468" i="1"/>
  <c r="R1468" i="1"/>
  <c r="S1468" i="1"/>
  <c r="C1469" i="1"/>
  <c r="D1469" i="1"/>
  <c r="H1469" i="1"/>
  <c r="K1469" i="1"/>
  <c r="L1469" i="1"/>
  <c r="M1469" i="1"/>
  <c r="N1469" i="1"/>
  <c r="O1469" i="1"/>
  <c r="P1469" i="1"/>
  <c r="Q1469" i="1"/>
  <c r="R1469" i="1"/>
  <c r="S1469" i="1"/>
  <c r="C1470" i="1"/>
  <c r="D1470" i="1"/>
  <c r="H1470" i="1"/>
  <c r="K1470" i="1"/>
  <c r="L1470" i="1"/>
  <c r="M1470" i="1"/>
  <c r="N1470" i="1"/>
  <c r="O1470" i="1"/>
  <c r="P1470" i="1"/>
  <c r="Q1470" i="1"/>
  <c r="R1470" i="1"/>
  <c r="S1470" i="1"/>
  <c r="C1471" i="1"/>
  <c r="D1471" i="1"/>
  <c r="H1471" i="1"/>
  <c r="K1471" i="1"/>
  <c r="L1471" i="1"/>
  <c r="M1471" i="1"/>
  <c r="N1471" i="1"/>
  <c r="O1471" i="1"/>
  <c r="P1471" i="1"/>
  <c r="Q1471" i="1"/>
  <c r="R1471" i="1"/>
  <c r="S1471" i="1"/>
  <c r="C1472" i="1"/>
  <c r="D1472" i="1"/>
  <c r="H1472" i="1"/>
  <c r="K1472" i="1"/>
  <c r="L1472" i="1"/>
  <c r="M1472" i="1"/>
  <c r="N1472" i="1"/>
  <c r="O1472" i="1"/>
  <c r="P1472" i="1"/>
  <c r="Q1472" i="1"/>
  <c r="R1472" i="1"/>
  <c r="S1472" i="1"/>
  <c r="C1473" i="1"/>
  <c r="D1473" i="1"/>
  <c r="H1473" i="1"/>
  <c r="K1473" i="1"/>
  <c r="L1473" i="1"/>
  <c r="M1473" i="1"/>
  <c r="N1473" i="1"/>
  <c r="O1473" i="1"/>
  <c r="P1473" i="1"/>
  <c r="Q1473" i="1"/>
  <c r="R1473" i="1"/>
  <c r="S1473" i="1"/>
  <c r="C1474" i="1"/>
  <c r="D1474" i="1"/>
  <c r="H1474" i="1"/>
  <c r="K1474" i="1"/>
  <c r="L1474" i="1"/>
  <c r="M1474" i="1"/>
  <c r="N1474" i="1"/>
  <c r="O1474" i="1"/>
  <c r="P1474" i="1"/>
  <c r="Q1474" i="1"/>
  <c r="R1474" i="1"/>
  <c r="S1474" i="1"/>
  <c r="C1475" i="1"/>
  <c r="D1475" i="1"/>
  <c r="H1475" i="1"/>
  <c r="K1475" i="1"/>
  <c r="L1475" i="1"/>
  <c r="M1475" i="1"/>
  <c r="N1475" i="1"/>
  <c r="O1475" i="1"/>
  <c r="P1475" i="1"/>
  <c r="Q1475" i="1"/>
  <c r="R1475" i="1"/>
  <c r="S1475" i="1"/>
  <c r="C1476" i="1"/>
  <c r="D1476" i="1"/>
  <c r="H1476" i="1"/>
  <c r="K1476" i="1"/>
  <c r="L1476" i="1"/>
  <c r="M1476" i="1"/>
  <c r="N1476" i="1"/>
  <c r="O1476" i="1"/>
  <c r="P1476" i="1"/>
  <c r="Q1476" i="1"/>
  <c r="R1476" i="1"/>
  <c r="S1476" i="1"/>
  <c r="C1477" i="1"/>
  <c r="D1477" i="1"/>
  <c r="H1477" i="1"/>
  <c r="K1477" i="1"/>
  <c r="L1477" i="1"/>
  <c r="M1477" i="1"/>
  <c r="N1477" i="1"/>
  <c r="O1477" i="1"/>
  <c r="P1477" i="1"/>
  <c r="Q1477" i="1"/>
  <c r="R1477" i="1"/>
  <c r="S1477" i="1"/>
  <c r="C1478" i="1"/>
  <c r="D1478" i="1"/>
  <c r="H1478" i="1"/>
  <c r="K1478" i="1"/>
  <c r="L1478" i="1"/>
  <c r="M1478" i="1"/>
  <c r="N1478" i="1"/>
  <c r="O1478" i="1"/>
  <c r="P1478" i="1"/>
  <c r="Q1478" i="1"/>
  <c r="R1478" i="1"/>
  <c r="S1478" i="1"/>
  <c r="C1479" i="1"/>
  <c r="D1479" i="1"/>
  <c r="H1479" i="1"/>
  <c r="K1479" i="1"/>
  <c r="L1479" i="1"/>
  <c r="M1479" i="1"/>
  <c r="N1479" i="1"/>
  <c r="O1479" i="1"/>
  <c r="P1479" i="1"/>
  <c r="Q1479" i="1"/>
  <c r="R1479" i="1"/>
  <c r="S1479" i="1"/>
  <c r="C1480" i="1"/>
  <c r="D1480" i="1"/>
  <c r="H1480" i="1"/>
  <c r="K1480" i="1"/>
  <c r="L1480" i="1"/>
  <c r="M1480" i="1"/>
  <c r="N1480" i="1"/>
  <c r="O1480" i="1"/>
  <c r="P1480" i="1"/>
  <c r="Q1480" i="1"/>
  <c r="R1480" i="1"/>
  <c r="S1480" i="1"/>
  <c r="C1481" i="1"/>
  <c r="D1481" i="1"/>
  <c r="H1481" i="1"/>
  <c r="K1481" i="1"/>
  <c r="L1481" i="1"/>
  <c r="M1481" i="1"/>
  <c r="N1481" i="1"/>
  <c r="O1481" i="1"/>
  <c r="P1481" i="1"/>
  <c r="Q1481" i="1"/>
  <c r="R1481" i="1"/>
  <c r="S1481" i="1"/>
  <c r="C1482" i="1"/>
  <c r="D1482" i="1"/>
  <c r="H1482" i="1"/>
  <c r="K1482" i="1"/>
  <c r="L1482" i="1"/>
  <c r="M1482" i="1"/>
  <c r="N1482" i="1"/>
  <c r="O1482" i="1"/>
  <c r="P1482" i="1"/>
  <c r="Q1482" i="1"/>
  <c r="R1482" i="1"/>
  <c r="S1482" i="1"/>
  <c r="C1483" i="1"/>
  <c r="D1483" i="1"/>
  <c r="H1483" i="1"/>
  <c r="K1483" i="1"/>
  <c r="L1483" i="1"/>
  <c r="M1483" i="1"/>
  <c r="N1483" i="1"/>
  <c r="O1483" i="1"/>
  <c r="P1483" i="1"/>
  <c r="Q1483" i="1"/>
  <c r="R1483" i="1"/>
  <c r="S1483" i="1"/>
  <c r="C1484" i="1"/>
  <c r="D1484" i="1"/>
  <c r="H1484" i="1"/>
  <c r="K1484" i="1"/>
  <c r="L1484" i="1"/>
  <c r="M1484" i="1"/>
  <c r="N1484" i="1"/>
  <c r="O1484" i="1"/>
  <c r="P1484" i="1"/>
  <c r="Q1484" i="1"/>
  <c r="R1484" i="1"/>
  <c r="S1484" i="1"/>
  <c r="C1485" i="1"/>
  <c r="D1485" i="1"/>
  <c r="H1485" i="1"/>
  <c r="K1485" i="1"/>
  <c r="L1485" i="1"/>
  <c r="M1485" i="1"/>
  <c r="N1485" i="1"/>
  <c r="O1485" i="1"/>
  <c r="P1485" i="1"/>
  <c r="Q1485" i="1"/>
  <c r="R1485" i="1"/>
  <c r="S1485" i="1"/>
  <c r="C1486" i="1"/>
  <c r="D1486" i="1"/>
  <c r="H1486" i="1"/>
  <c r="K1486" i="1"/>
  <c r="L1486" i="1"/>
  <c r="M1486" i="1"/>
  <c r="N1486" i="1"/>
  <c r="O1486" i="1"/>
  <c r="P1486" i="1"/>
  <c r="Q1486" i="1"/>
  <c r="R1486" i="1"/>
  <c r="S1486" i="1"/>
  <c r="C1487" i="1"/>
  <c r="D1487" i="1"/>
  <c r="H1487" i="1"/>
  <c r="K1487" i="1"/>
  <c r="L1487" i="1"/>
  <c r="M1487" i="1"/>
  <c r="N1487" i="1"/>
  <c r="O1487" i="1"/>
  <c r="P1487" i="1"/>
  <c r="Q1487" i="1"/>
  <c r="R1487" i="1"/>
  <c r="S1487" i="1"/>
  <c r="C1488" i="1"/>
  <c r="D1488" i="1"/>
  <c r="H1488" i="1"/>
  <c r="K1488" i="1"/>
  <c r="L1488" i="1"/>
  <c r="M1488" i="1"/>
  <c r="N1488" i="1"/>
  <c r="O1488" i="1"/>
  <c r="P1488" i="1"/>
  <c r="Q1488" i="1"/>
  <c r="R1488" i="1"/>
  <c r="S1488" i="1"/>
  <c r="C1489" i="1"/>
  <c r="D1489" i="1"/>
  <c r="H1489" i="1"/>
  <c r="K1489" i="1"/>
  <c r="L1489" i="1"/>
  <c r="M1489" i="1"/>
  <c r="N1489" i="1"/>
  <c r="O1489" i="1"/>
  <c r="P1489" i="1"/>
  <c r="Q1489" i="1"/>
  <c r="R1489" i="1"/>
  <c r="S1489" i="1"/>
  <c r="C1490" i="1"/>
  <c r="D1490" i="1"/>
  <c r="H1490" i="1"/>
  <c r="K1490" i="1"/>
  <c r="L1490" i="1"/>
  <c r="M1490" i="1"/>
  <c r="N1490" i="1"/>
  <c r="O1490" i="1"/>
  <c r="P1490" i="1"/>
  <c r="Q1490" i="1"/>
  <c r="R1490" i="1"/>
  <c r="S1490" i="1"/>
  <c r="C1491" i="1"/>
  <c r="D1491" i="1"/>
  <c r="H1491" i="1"/>
  <c r="K1491" i="1"/>
  <c r="L1491" i="1"/>
  <c r="M1491" i="1"/>
  <c r="N1491" i="1"/>
  <c r="O1491" i="1"/>
  <c r="P1491" i="1"/>
  <c r="Q1491" i="1"/>
  <c r="R1491" i="1"/>
  <c r="S1491" i="1"/>
  <c r="C1492" i="1"/>
  <c r="D1492" i="1"/>
  <c r="H1492" i="1"/>
  <c r="K1492" i="1"/>
  <c r="L1492" i="1"/>
  <c r="M1492" i="1"/>
  <c r="N1492" i="1"/>
  <c r="O1492" i="1"/>
  <c r="P1492" i="1"/>
  <c r="Q1492" i="1"/>
  <c r="R1492" i="1"/>
  <c r="S1492" i="1"/>
  <c r="C1493" i="1"/>
  <c r="D1493" i="1"/>
  <c r="H1493" i="1"/>
  <c r="K1493" i="1"/>
  <c r="L1493" i="1"/>
  <c r="M1493" i="1"/>
  <c r="N1493" i="1"/>
  <c r="O1493" i="1"/>
  <c r="P1493" i="1"/>
  <c r="Q1493" i="1"/>
  <c r="R1493" i="1"/>
  <c r="S1493" i="1"/>
  <c r="C1494" i="1"/>
  <c r="D1494" i="1"/>
  <c r="H1494" i="1"/>
  <c r="K1494" i="1"/>
  <c r="L1494" i="1"/>
  <c r="M1494" i="1"/>
  <c r="N1494" i="1"/>
  <c r="O1494" i="1"/>
  <c r="P1494" i="1"/>
  <c r="Q1494" i="1"/>
  <c r="R1494" i="1"/>
  <c r="S1494" i="1"/>
  <c r="C1495" i="1"/>
  <c r="D1495" i="1"/>
  <c r="H1495" i="1"/>
  <c r="K1495" i="1"/>
  <c r="L1495" i="1"/>
  <c r="M1495" i="1"/>
  <c r="N1495" i="1"/>
  <c r="O1495" i="1"/>
  <c r="P1495" i="1"/>
  <c r="Q1495" i="1"/>
  <c r="R1495" i="1"/>
  <c r="S1495" i="1"/>
  <c r="C1496" i="1"/>
  <c r="D1496" i="1"/>
  <c r="H1496" i="1"/>
  <c r="K1496" i="1"/>
  <c r="L1496" i="1"/>
  <c r="M1496" i="1"/>
  <c r="N1496" i="1"/>
  <c r="O1496" i="1"/>
  <c r="P1496" i="1"/>
  <c r="Q1496" i="1"/>
  <c r="R1496" i="1"/>
  <c r="S1496" i="1"/>
  <c r="C1497" i="1"/>
  <c r="D1497" i="1"/>
  <c r="H1497" i="1"/>
  <c r="K1497" i="1"/>
  <c r="L1497" i="1"/>
  <c r="M1497" i="1"/>
  <c r="N1497" i="1"/>
  <c r="O1497" i="1"/>
  <c r="P1497" i="1"/>
  <c r="Q1497" i="1"/>
  <c r="R1497" i="1"/>
  <c r="S1497" i="1"/>
  <c r="C1498" i="1"/>
  <c r="D1498" i="1"/>
  <c r="H1498" i="1"/>
  <c r="K1498" i="1"/>
  <c r="L1498" i="1"/>
  <c r="M1498" i="1"/>
  <c r="N1498" i="1"/>
  <c r="O1498" i="1"/>
  <c r="P1498" i="1"/>
  <c r="Q1498" i="1"/>
  <c r="R1498" i="1"/>
  <c r="S1498" i="1"/>
  <c r="C1499" i="1"/>
  <c r="D1499" i="1"/>
  <c r="H1499" i="1"/>
  <c r="K1499" i="1"/>
  <c r="L1499" i="1"/>
  <c r="M1499" i="1"/>
  <c r="N1499" i="1"/>
  <c r="O1499" i="1"/>
  <c r="P1499" i="1"/>
  <c r="Q1499" i="1"/>
  <c r="R1499" i="1"/>
  <c r="S1499" i="1"/>
  <c r="C1500" i="1"/>
  <c r="D1500" i="1"/>
  <c r="H1500" i="1"/>
  <c r="K1500" i="1"/>
  <c r="L1500" i="1"/>
  <c r="M1500" i="1"/>
  <c r="N1500" i="1"/>
  <c r="O1500" i="1"/>
  <c r="P1500" i="1"/>
  <c r="Q1500" i="1"/>
  <c r="R1500" i="1"/>
  <c r="S1500" i="1"/>
  <c r="C1501" i="1"/>
  <c r="D1501" i="1"/>
  <c r="H1501" i="1"/>
  <c r="K1501" i="1"/>
  <c r="L1501" i="1"/>
  <c r="M1501" i="1"/>
  <c r="N1501" i="1"/>
  <c r="O1501" i="1"/>
  <c r="P1501" i="1"/>
  <c r="Q1501" i="1"/>
  <c r="R1501" i="1"/>
  <c r="S1501" i="1"/>
  <c r="C1502" i="1"/>
  <c r="D1502" i="1"/>
  <c r="H1502" i="1"/>
  <c r="K1502" i="1"/>
  <c r="L1502" i="1"/>
  <c r="M1502" i="1"/>
  <c r="N1502" i="1"/>
  <c r="O1502" i="1"/>
  <c r="P1502" i="1"/>
  <c r="Q1502" i="1"/>
  <c r="R1502" i="1"/>
  <c r="S1502" i="1"/>
  <c r="C1503" i="1"/>
  <c r="D1503" i="1"/>
  <c r="H1503" i="1"/>
  <c r="K1503" i="1"/>
  <c r="L1503" i="1"/>
  <c r="M1503" i="1"/>
  <c r="N1503" i="1"/>
  <c r="O1503" i="1"/>
  <c r="P1503" i="1"/>
  <c r="Q1503" i="1"/>
  <c r="R1503" i="1"/>
  <c r="S1503" i="1"/>
  <c r="C1504" i="1"/>
  <c r="D1504" i="1"/>
  <c r="H1504" i="1"/>
  <c r="K1504" i="1"/>
  <c r="L1504" i="1"/>
  <c r="M1504" i="1"/>
  <c r="N1504" i="1"/>
  <c r="O1504" i="1"/>
  <c r="P1504" i="1"/>
  <c r="Q1504" i="1"/>
  <c r="R1504" i="1"/>
  <c r="S1504" i="1"/>
  <c r="C1505" i="1"/>
  <c r="D1505" i="1"/>
  <c r="H1505" i="1"/>
  <c r="K1505" i="1"/>
  <c r="L1505" i="1"/>
  <c r="M1505" i="1"/>
  <c r="N1505" i="1"/>
  <c r="O1505" i="1"/>
  <c r="P1505" i="1"/>
  <c r="Q1505" i="1"/>
  <c r="R1505" i="1"/>
  <c r="S1505" i="1"/>
  <c r="C1506" i="1"/>
  <c r="D1506" i="1"/>
  <c r="H1506" i="1"/>
  <c r="K1506" i="1"/>
  <c r="L1506" i="1"/>
  <c r="M1506" i="1"/>
  <c r="N1506" i="1"/>
  <c r="O1506" i="1"/>
  <c r="P1506" i="1"/>
  <c r="Q1506" i="1"/>
  <c r="R1506" i="1"/>
  <c r="S1506" i="1"/>
  <c r="C1507" i="1"/>
  <c r="D1507" i="1"/>
  <c r="H1507" i="1"/>
  <c r="K1507" i="1"/>
  <c r="L1507" i="1"/>
  <c r="M1507" i="1"/>
  <c r="N1507" i="1"/>
  <c r="O1507" i="1"/>
  <c r="P1507" i="1"/>
  <c r="Q1507" i="1"/>
  <c r="R1507" i="1"/>
  <c r="S1507" i="1"/>
  <c r="C1508" i="1"/>
  <c r="D1508" i="1"/>
  <c r="H1508" i="1"/>
  <c r="K1508" i="1"/>
  <c r="L1508" i="1"/>
  <c r="M1508" i="1"/>
  <c r="N1508" i="1"/>
  <c r="O1508" i="1"/>
  <c r="P1508" i="1"/>
  <c r="Q1508" i="1"/>
  <c r="R1508" i="1"/>
  <c r="S1508" i="1"/>
  <c r="C1509" i="1"/>
  <c r="D1509" i="1"/>
  <c r="H1509" i="1"/>
  <c r="K1509" i="1"/>
  <c r="L1509" i="1"/>
  <c r="M1509" i="1"/>
  <c r="N1509" i="1"/>
  <c r="O1509" i="1"/>
  <c r="P1509" i="1"/>
  <c r="Q1509" i="1"/>
  <c r="R1509" i="1"/>
  <c r="S1509" i="1"/>
  <c r="C1510" i="1"/>
  <c r="D1510" i="1"/>
  <c r="H1510" i="1"/>
  <c r="K1510" i="1"/>
  <c r="L1510" i="1"/>
  <c r="M1510" i="1"/>
  <c r="N1510" i="1"/>
  <c r="O1510" i="1"/>
  <c r="P1510" i="1"/>
  <c r="Q1510" i="1"/>
  <c r="R1510" i="1"/>
  <c r="S1510" i="1"/>
  <c r="C1511" i="1"/>
  <c r="D1511" i="1"/>
  <c r="H1511" i="1"/>
  <c r="K1511" i="1"/>
  <c r="L1511" i="1"/>
  <c r="M1511" i="1"/>
  <c r="N1511" i="1"/>
  <c r="O1511" i="1"/>
  <c r="P1511" i="1"/>
  <c r="Q1511" i="1"/>
  <c r="R1511" i="1"/>
  <c r="S1511" i="1"/>
  <c r="C1512" i="1"/>
  <c r="D1512" i="1"/>
  <c r="H1512" i="1"/>
  <c r="K1512" i="1"/>
  <c r="L1512" i="1"/>
  <c r="M1512" i="1"/>
  <c r="N1512" i="1"/>
  <c r="O1512" i="1"/>
  <c r="P1512" i="1"/>
  <c r="Q1512" i="1"/>
  <c r="R1512" i="1"/>
  <c r="S1512" i="1"/>
  <c r="C1513" i="1"/>
  <c r="D1513" i="1"/>
  <c r="H1513" i="1"/>
  <c r="K1513" i="1"/>
  <c r="L1513" i="1"/>
  <c r="M1513" i="1"/>
  <c r="N1513" i="1"/>
  <c r="O1513" i="1"/>
  <c r="P1513" i="1"/>
  <c r="Q1513" i="1"/>
  <c r="R1513" i="1"/>
  <c r="S1513" i="1"/>
  <c r="C1514" i="1"/>
  <c r="D1514" i="1"/>
  <c r="H1514" i="1"/>
  <c r="K1514" i="1"/>
  <c r="L1514" i="1"/>
  <c r="M1514" i="1"/>
  <c r="N1514" i="1"/>
  <c r="O1514" i="1"/>
  <c r="P1514" i="1"/>
  <c r="Q1514" i="1"/>
  <c r="R1514" i="1"/>
  <c r="S1514" i="1"/>
  <c r="C1515" i="1"/>
  <c r="D1515" i="1"/>
  <c r="H1515" i="1"/>
  <c r="K1515" i="1"/>
  <c r="L1515" i="1"/>
  <c r="M1515" i="1"/>
  <c r="N1515" i="1"/>
  <c r="O1515" i="1"/>
  <c r="P1515" i="1"/>
  <c r="Q1515" i="1"/>
  <c r="R1515" i="1"/>
  <c r="S1515" i="1"/>
  <c r="C1516" i="1"/>
  <c r="D1516" i="1"/>
  <c r="H1516" i="1"/>
  <c r="K1516" i="1"/>
  <c r="L1516" i="1"/>
  <c r="M1516" i="1"/>
  <c r="N1516" i="1"/>
  <c r="O1516" i="1"/>
  <c r="P1516" i="1"/>
  <c r="Q1516" i="1"/>
  <c r="R1516" i="1"/>
  <c r="S1516" i="1"/>
  <c r="C1517" i="1"/>
  <c r="D1517" i="1"/>
  <c r="H1517" i="1"/>
  <c r="K1517" i="1"/>
  <c r="L1517" i="1"/>
  <c r="M1517" i="1"/>
  <c r="N1517" i="1"/>
  <c r="O1517" i="1"/>
  <c r="P1517" i="1"/>
  <c r="Q1517" i="1"/>
  <c r="R1517" i="1"/>
  <c r="S1517" i="1"/>
  <c r="C1518" i="1"/>
  <c r="D1518" i="1"/>
  <c r="H1518" i="1"/>
  <c r="K1518" i="1"/>
  <c r="L1518" i="1"/>
  <c r="M1518" i="1"/>
  <c r="N1518" i="1"/>
  <c r="O1518" i="1"/>
  <c r="P1518" i="1"/>
  <c r="Q1518" i="1"/>
  <c r="R1518" i="1"/>
  <c r="S1518" i="1"/>
  <c r="C1519" i="1"/>
  <c r="D1519" i="1"/>
  <c r="H1519" i="1"/>
  <c r="K1519" i="1"/>
  <c r="L1519" i="1"/>
  <c r="M1519" i="1"/>
  <c r="N1519" i="1"/>
  <c r="O1519" i="1"/>
  <c r="P1519" i="1"/>
  <c r="Q1519" i="1"/>
  <c r="R1519" i="1"/>
  <c r="S1519" i="1"/>
  <c r="C1520" i="1"/>
  <c r="D1520" i="1"/>
  <c r="H1520" i="1"/>
  <c r="K1520" i="1"/>
  <c r="L1520" i="1"/>
  <c r="M1520" i="1"/>
  <c r="N1520" i="1"/>
  <c r="O1520" i="1"/>
  <c r="P1520" i="1"/>
  <c r="Q1520" i="1"/>
  <c r="R1520" i="1"/>
  <c r="S1520" i="1"/>
  <c r="C1521" i="1"/>
  <c r="D1521" i="1"/>
  <c r="H1521" i="1"/>
  <c r="K1521" i="1"/>
  <c r="L1521" i="1"/>
  <c r="M1521" i="1"/>
  <c r="N1521" i="1"/>
  <c r="O1521" i="1"/>
  <c r="P1521" i="1"/>
  <c r="Q1521" i="1"/>
  <c r="R1521" i="1"/>
  <c r="S1521" i="1"/>
  <c r="C1522" i="1"/>
  <c r="D1522" i="1"/>
  <c r="H1522" i="1"/>
  <c r="K1522" i="1"/>
  <c r="L1522" i="1"/>
  <c r="M1522" i="1"/>
  <c r="N1522" i="1"/>
  <c r="O1522" i="1"/>
  <c r="P1522" i="1"/>
  <c r="Q1522" i="1"/>
  <c r="R1522" i="1"/>
  <c r="S1522" i="1"/>
  <c r="C1523" i="1"/>
  <c r="D1523" i="1"/>
  <c r="H1523" i="1"/>
  <c r="K1523" i="1"/>
  <c r="L1523" i="1"/>
  <c r="M1523" i="1"/>
  <c r="N1523" i="1"/>
  <c r="O1523" i="1"/>
  <c r="P1523" i="1"/>
  <c r="Q1523" i="1"/>
  <c r="R1523" i="1"/>
  <c r="S1523" i="1"/>
  <c r="C1524" i="1"/>
  <c r="D1524" i="1"/>
  <c r="H1524" i="1"/>
  <c r="K1524" i="1"/>
  <c r="L1524" i="1"/>
  <c r="M1524" i="1"/>
  <c r="N1524" i="1"/>
  <c r="O1524" i="1"/>
  <c r="P1524" i="1"/>
  <c r="Q1524" i="1"/>
  <c r="R1524" i="1"/>
  <c r="S1524" i="1"/>
  <c r="C1525" i="1"/>
  <c r="D1525" i="1"/>
  <c r="H1525" i="1"/>
  <c r="K1525" i="1"/>
  <c r="L1525" i="1"/>
  <c r="M1525" i="1"/>
  <c r="N1525" i="1"/>
  <c r="O1525" i="1"/>
  <c r="P1525" i="1"/>
  <c r="Q1525" i="1"/>
  <c r="R1525" i="1"/>
  <c r="S1525" i="1"/>
  <c r="C1526" i="1"/>
  <c r="D1526" i="1"/>
  <c r="H1526" i="1"/>
  <c r="K1526" i="1"/>
  <c r="L1526" i="1"/>
  <c r="M1526" i="1"/>
  <c r="N1526" i="1"/>
  <c r="O1526" i="1"/>
  <c r="P1526" i="1"/>
  <c r="Q1526" i="1"/>
  <c r="R1526" i="1"/>
  <c r="S1526" i="1"/>
  <c r="C1527" i="1"/>
  <c r="D1527" i="1"/>
  <c r="H1527" i="1"/>
  <c r="K1527" i="1"/>
  <c r="L1527" i="1"/>
  <c r="M1527" i="1"/>
  <c r="N1527" i="1"/>
  <c r="O1527" i="1"/>
  <c r="P1527" i="1"/>
  <c r="Q1527" i="1"/>
  <c r="R1527" i="1"/>
  <c r="S1527" i="1"/>
  <c r="C1528" i="1"/>
  <c r="D1528" i="1"/>
  <c r="H1528" i="1"/>
  <c r="K1528" i="1"/>
  <c r="L1528" i="1"/>
  <c r="M1528" i="1"/>
  <c r="N1528" i="1"/>
  <c r="O1528" i="1"/>
  <c r="P1528" i="1"/>
  <c r="Q1528" i="1"/>
  <c r="R1528" i="1"/>
  <c r="S1528" i="1"/>
  <c r="C1529" i="1"/>
  <c r="D1529" i="1"/>
  <c r="H1529" i="1"/>
  <c r="K1529" i="1"/>
  <c r="L1529" i="1"/>
  <c r="M1529" i="1"/>
  <c r="N1529" i="1"/>
  <c r="O1529" i="1"/>
  <c r="P1529" i="1"/>
  <c r="Q1529" i="1"/>
  <c r="R1529" i="1"/>
  <c r="S1529" i="1"/>
  <c r="C1530" i="1"/>
  <c r="D1530" i="1"/>
  <c r="H1530" i="1"/>
  <c r="K1530" i="1"/>
  <c r="L1530" i="1"/>
  <c r="M1530" i="1"/>
  <c r="N1530" i="1"/>
  <c r="O1530" i="1"/>
  <c r="P1530" i="1"/>
  <c r="Q1530" i="1"/>
  <c r="R1530" i="1"/>
  <c r="S1530" i="1"/>
  <c r="C1531" i="1"/>
  <c r="D1531" i="1"/>
  <c r="H1531" i="1"/>
  <c r="K1531" i="1"/>
  <c r="L1531" i="1"/>
  <c r="M1531" i="1"/>
  <c r="N1531" i="1"/>
  <c r="O1531" i="1"/>
  <c r="P1531" i="1"/>
  <c r="Q1531" i="1"/>
  <c r="R1531" i="1"/>
  <c r="S1531" i="1"/>
  <c r="C1532" i="1"/>
  <c r="D1532" i="1"/>
  <c r="H1532" i="1"/>
  <c r="K1532" i="1"/>
  <c r="L1532" i="1"/>
  <c r="M1532" i="1"/>
  <c r="N1532" i="1"/>
  <c r="O1532" i="1"/>
  <c r="P1532" i="1"/>
  <c r="Q1532" i="1"/>
  <c r="R1532" i="1"/>
  <c r="S1532" i="1"/>
  <c r="C1533" i="1"/>
  <c r="D1533" i="1"/>
  <c r="H1533" i="1"/>
  <c r="K1533" i="1"/>
  <c r="L1533" i="1"/>
  <c r="M1533" i="1"/>
  <c r="N1533" i="1"/>
  <c r="O1533" i="1"/>
  <c r="P1533" i="1"/>
  <c r="Q1533" i="1"/>
  <c r="R1533" i="1"/>
  <c r="S1533" i="1"/>
  <c r="C1534" i="1"/>
  <c r="D1534" i="1"/>
  <c r="H1534" i="1"/>
  <c r="K1534" i="1"/>
  <c r="L1534" i="1"/>
  <c r="M1534" i="1"/>
  <c r="N1534" i="1"/>
  <c r="O1534" i="1"/>
  <c r="P1534" i="1"/>
  <c r="Q1534" i="1"/>
  <c r="R1534" i="1"/>
  <c r="S1534" i="1"/>
  <c r="C1535" i="1"/>
  <c r="D1535" i="1"/>
  <c r="H1535" i="1"/>
  <c r="K1535" i="1"/>
  <c r="L1535" i="1"/>
  <c r="M1535" i="1"/>
  <c r="N1535" i="1"/>
  <c r="O1535" i="1"/>
  <c r="P1535" i="1"/>
  <c r="Q1535" i="1"/>
  <c r="R1535" i="1"/>
  <c r="S1535" i="1"/>
  <c r="C1536" i="1"/>
  <c r="D1536" i="1"/>
  <c r="H1536" i="1"/>
  <c r="K1536" i="1"/>
  <c r="L1536" i="1"/>
  <c r="M1536" i="1"/>
  <c r="N1536" i="1"/>
  <c r="O1536" i="1"/>
  <c r="P1536" i="1"/>
  <c r="Q1536" i="1"/>
  <c r="R1536" i="1"/>
  <c r="S1536" i="1"/>
  <c r="C1537" i="1"/>
  <c r="D1537" i="1"/>
  <c r="H1537" i="1"/>
  <c r="K1537" i="1"/>
  <c r="L1537" i="1"/>
  <c r="M1537" i="1"/>
  <c r="N1537" i="1"/>
  <c r="O1537" i="1"/>
  <c r="P1537" i="1"/>
  <c r="Q1537" i="1"/>
  <c r="R1537" i="1"/>
  <c r="S1537" i="1"/>
  <c r="C1538" i="1"/>
  <c r="D1538" i="1"/>
  <c r="H1538" i="1"/>
  <c r="K1538" i="1"/>
  <c r="L1538" i="1"/>
  <c r="M1538" i="1"/>
  <c r="N1538" i="1"/>
  <c r="O1538" i="1"/>
  <c r="P1538" i="1"/>
  <c r="Q1538" i="1"/>
  <c r="R1538" i="1"/>
  <c r="S1538" i="1"/>
  <c r="C1539" i="1"/>
  <c r="D1539" i="1"/>
  <c r="H1539" i="1"/>
  <c r="K1539" i="1"/>
  <c r="L1539" i="1"/>
  <c r="M1539" i="1"/>
  <c r="N1539" i="1"/>
  <c r="O1539" i="1"/>
  <c r="P1539" i="1"/>
  <c r="Q1539" i="1"/>
  <c r="R1539" i="1"/>
  <c r="S1539" i="1"/>
  <c r="C1540" i="1"/>
  <c r="D1540" i="1"/>
  <c r="H1540" i="1"/>
  <c r="K1540" i="1"/>
  <c r="L1540" i="1"/>
  <c r="M1540" i="1"/>
  <c r="N1540" i="1"/>
  <c r="O1540" i="1"/>
  <c r="P1540" i="1"/>
  <c r="Q1540" i="1"/>
  <c r="R1540" i="1"/>
  <c r="S1540" i="1"/>
  <c r="C1541" i="1"/>
  <c r="D1541" i="1"/>
  <c r="H1541" i="1"/>
  <c r="K1541" i="1"/>
  <c r="L1541" i="1"/>
  <c r="M1541" i="1"/>
  <c r="N1541" i="1"/>
  <c r="O1541" i="1"/>
  <c r="P1541" i="1"/>
  <c r="Q1541" i="1"/>
  <c r="R1541" i="1"/>
  <c r="S1541" i="1"/>
  <c r="C1542" i="1"/>
  <c r="D1542" i="1"/>
  <c r="H1542" i="1"/>
  <c r="K1542" i="1"/>
  <c r="L1542" i="1"/>
  <c r="M1542" i="1"/>
  <c r="N1542" i="1"/>
  <c r="O1542" i="1"/>
  <c r="P1542" i="1"/>
  <c r="Q1542" i="1"/>
  <c r="R1542" i="1"/>
  <c r="S1542" i="1"/>
  <c r="C1543" i="1"/>
  <c r="D1543" i="1"/>
  <c r="H1543" i="1"/>
  <c r="K1543" i="1"/>
  <c r="L1543" i="1"/>
  <c r="M1543" i="1"/>
  <c r="N1543" i="1"/>
  <c r="O1543" i="1"/>
  <c r="P1543" i="1"/>
  <c r="Q1543" i="1"/>
  <c r="R1543" i="1"/>
  <c r="S1543" i="1"/>
  <c r="C1544" i="1"/>
  <c r="D1544" i="1"/>
  <c r="H1544" i="1"/>
  <c r="K1544" i="1"/>
  <c r="L1544" i="1"/>
  <c r="M1544" i="1"/>
  <c r="N1544" i="1"/>
  <c r="O1544" i="1"/>
  <c r="P1544" i="1"/>
  <c r="Q1544" i="1"/>
  <c r="R1544" i="1"/>
  <c r="S1544" i="1"/>
  <c r="C1545" i="1"/>
  <c r="D1545" i="1"/>
  <c r="H1545" i="1"/>
  <c r="K1545" i="1"/>
  <c r="L1545" i="1"/>
  <c r="M1545" i="1"/>
  <c r="N1545" i="1"/>
  <c r="O1545" i="1"/>
  <c r="P1545" i="1"/>
  <c r="Q1545" i="1"/>
  <c r="R1545" i="1"/>
  <c r="S1545" i="1"/>
  <c r="C1546" i="1"/>
  <c r="D1546" i="1"/>
  <c r="H1546" i="1"/>
  <c r="K1546" i="1"/>
  <c r="L1546" i="1"/>
  <c r="M1546" i="1"/>
  <c r="N1546" i="1"/>
  <c r="O1546" i="1"/>
  <c r="P1546" i="1"/>
  <c r="Q1546" i="1"/>
  <c r="R1546" i="1"/>
  <c r="S1546" i="1"/>
  <c r="C1547" i="1"/>
  <c r="D1547" i="1"/>
  <c r="H1547" i="1"/>
  <c r="K1547" i="1"/>
  <c r="L1547" i="1"/>
  <c r="M1547" i="1"/>
  <c r="N1547" i="1"/>
  <c r="O1547" i="1"/>
  <c r="P1547" i="1"/>
  <c r="Q1547" i="1"/>
  <c r="R1547" i="1"/>
  <c r="S1547" i="1"/>
  <c r="C1548" i="1"/>
  <c r="D1548" i="1"/>
  <c r="H1548" i="1"/>
  <c r="K1548" i="1"/>
  <c r="L1548" i="1"/>
  <c r="M1548" i="1"/>
  <c r="N1548" i="1"/>
  <c r="O1548" i="1"/>
  <c r="P1548" i="1"/>
  <c r="Q1548" i="1"/>
  <c r="R1548" i="1"/>
  <c r="S1548" i="1"/>
  <c r="C1549" i="1"/>
  <c r="D1549" i="1"/>
  <c r="H1549" i="1"/>
  <c r="K1549" i="1"/>
  <c r="L1549" i="1"/>
  <c r="M1549" i="1"/>
  <c r="N1549" i="1"/>
  <c r="O1549" i="1"/>
  <c r="P1549" i="1"/>
  <c r="Q1549" i="1"/>
  <c r="R1549" i="1"/>
  <c r="S1549" i="1"/>
  <c r="C1550" i="1"/>
  <c r="D1550" i="1"/>
  <c r="H1550" i="1"/>
  <c r="K1550" i="1"/>
  <c r="L1550" i="1"/>
  <c r="M1550" i="1"/>
  <c r="N1550" i="1"/>
  <c r="O1550" i="1"/>
  <c r="P1550" i="1"/>
  <c r="Q1550" i="1"/>
  <c r="R1550" i="1"/>
  <c r="S1550" i="1"/>
  <c r="C1551" i="1"/>
  <c r="D1551" i="1"/>
  <c r="H1551" i="1"/>
  <c r="K1551" i="1"/>
  <c r="L1551" i="1"/>
  <c r="M1551" i="1"/>
  <c r="N1551" i="1"/>
  <c r="O1551" i="1"/>
  <c r="P1551" i="1"/>
  <c r="Q1551" i="1"/>
  <c r="R1551" i="1"/>
  <c r="S1551" i="1"/>
  <c r="C1552" i="1"/>
  <c r="D1552" i="1"/>
  <c r="H1552" i="1"/>
  <c r="K1552" i="1"/>
  <c r="L1552" i="1"/>
  <c r="M1552" i="1"/>
  <c r="N1552" i="1"/>
  <c r="O1552" i="1"/>
  <c r="P1552" i="1"/>
  <c r="Q1552" i="1"/>
  <c r="R1552" i="1"/>
  <c r="S1552" i="1"/>
  <c r="C1553" i="1"/>
  <c r="D1553" i="1"/>
  <c r="H1553" i="1"/>
  <c r="K1553" i="1"/>
  <c r="L1553" i="1"/>
  <c r="M1553" i="1"/>
  <c r="N1553" i="1"/>
  <c r="O1553" i="1"/>
  <c r="P1553" i="1"/>
  <c r="Q1553" i="1"/>
  <c r="R1553" i="1"/>
  <c r="S1553" i="1"/>
  <c r="C1554" i="1"/>
  <c r="D1554" i="1"/>
  <c r="H1554" i="1"/>
  <c r="K1554" i="1"/>
  <c r="L1554" i="1"/>
  <c r="M1554" i="1"/>
  <c r="N1554" i="1"/>
  <c r="O1554" i="1"/>
  <c r="P1554" i="1"/>
  <c r="Q1554" i="1"/>
  <c r="R1554" i="1"/>
  <c r="S1554" i="1"/>
  <c r="C1555" i="1"/>
  <c r="D1555" i="1"/>
  <c r="H1555" i="1"/>
  <c r="K1555" i="1"/>
  <c r="L1555" i="1"/>
  <c r="M1555" i="1"/>
  <c r="N1555" i="1"/>
  <c r="O1555" i="1"/>
  <c r="P1555" i="1"/>
  <c r="Q1555" i="1"/>
  <c r="R1555" i="1"/>
  <c r="S1555" i="1"/>
  <c r="C1556" i="1"/>
  <c r="D1556" i="1"/>
  <c r="H1556" i="1"/>
  <c r="K1556" i="1"/>
  <c r="L1556" i="1"/>
  <c r="M1556" i="1"/>
  <c r="N1556" i="1"/>
  <c r="O1556" i="1"/>
  <c r="P1556" i="1"/>
  <c r="Q1556" i="1"/>
  <c r="R1556" i="1"/>
  <c r="S1556" i="1"/>
  <c r="C1557" i="1"/>
  <c r="D1557" i="1"/>
  <c r="H1557" i="1"/>
  <c r="K1557" i="1"/>
  <c r="L1557" i="1"/>
  <c r="M1557" i="1"/>
  <c r="N1557" i="1"/>
  <c r="O1557" i="1"/>
  <c r="P1557" i="1"/>
  <c r="Q1557" i="1"/>
  <c r="R1557" i="1"/>
  <c r="S1557" i="1"/>
  <c r="C1558" i="1"/>
  <c r="D1558" i="1"/>
  <c r="H1558" i="1"/>
  <c r="K1558" i="1"/>
  <c r="L1558" i="1"/>
  <c r="M1558" i="1"/>
  <c r="N1558" i="1"/>
  <c r="O1558" i="1"/>
  <c r="P1558" i="1"/>
  <c r="Q1558" i="1"/>
  <c r="R1558" i="1"/>
  <c r="S1558" i="1"/>
  <c r="C1559" i="1"/>
  <c r="D1559" i="1"/>
  <c r="H1559" i="1"/>
  <c r="K1559" i="1"/>
  <c r="L1559" i="1"/>
  <c r="M1559" i="1"/>
  <c r="N1559" i="1"/>
  <c r="O1559" i="1"/>
  <c r="P1559" i="1"/>
  <c r="Q1559" i="1"/>
  <c r="R1559" i="1"/>
  <c r="S1559" i="1"/>
  <c r="C1560" i="1"/>
  <c r="D1560" i="1"/>
  <c r="H1560" i="1"/>
  <c r="K1560" i="1"/>
  <c r="L1560" i="1"/>
  <c r="M1560" i="1"/>
  <c r="N1560" i="1"/>
  <c r="O1560" i="1"/>
  <c r="P1560" i="1"/>
  <c r="Q1560" i="1"/>
  <c r="R1560" i="1"/>
  <c r="S1560" i="1"/>
  <c r="C1561" i="1"/>
  <c r="D1561" i="1"/>
  <c r="H1561" i="1"/>
  <c r="K1561" i="1"/>
  <c r="L1561" i="1"/>
  <c r="M1561" i="1"/>
  <c r="N1561" i="1"/>
  <c r="O1561" i="1"/>
  <c r="P1561" i="1"/>
  <c r="Q1561" i="1"/>
  <c r="R1561" i="1"/>
  <c r="S1561" i="1"/>
  <c r="C1562" i="1"/>
  <c r="D1562" i="1"/>
  <c r="H1562" i="1"/>
  <c r="K1562" i="1"/>
  <c r="L1562" i="1"/>
  <c r="M1562" i="1"/>
  <c r="N1562" i="1"/>
  <c r="O1562" i="1"/>
  <c r="P1562" i="1"/>
  <c r="Q1562" i="1"/>
  <c r="R1562" i="1"/>
  <c r="S1562" i="1"/>
  <c r="C1563" i="1"/>
  <c r="D1563" i="1"/>
  <c r="H1563" i="1"/>
  <c r="K1563" i="1"/>
  <c r="L1563" i="1"/>
  <c r="M1563" i="1"/>
  <c r="N1563" i="1"/>
  <c r="O1563" i="1"/>
  <c r="P1563" i="1"/>
  <c r="Q1563" i="1"/>
  <c r="R1563" i="1"/>
  <c r="S1563" i="1"/>
  <c r="C1564" i="1"/>
  <c r="D1564" i="1"/>
  <c r="H1564" i="1"/>
  <c r="K1564" i="1"/>
  <c r="L1564" i="1"/>
  <c r="M1564" i="1"/>
  <c r="N1564" i="1"/>
  <c r="O1564" i="1"/>
  <c r="P1564" i="1"/>
  <c r="Q1564" i="1"/>
  <c r="R1564" i="1"/>
  <c r="S1564" i="1"/>
  <c r="C1565" i="1"/>
  <c r="D1565" i="1"/>
  <c r="H1565" i="1"/>
  <c r="K1565" i="1"/>
  <c r="L1565" i="1"/>
  <c r="M1565" i="1"/>
  <c r="N1565" i="1"/>
  <c r="O1565" i="1"/>
  <c r="P1565" i="1"/>
  <c r="Q1565" i="1"/>
  <c r="R1565" i="1"/>
  <c r="S1565" i="1"/>
  <c r="C1566" i="1"/>
  <c r="D1566" i="1"/>
  <c r="H1566" i="1"/>
  <c r="K1566" i="1"/>
  <c r="L1566" i="1"/>
  <c r="M1566" i="1"/>
  <c r="N1566" i="1"/>
  <c r="O1566" i="1"/>
  <c r="P1566" i="1"/>
  <c r="Q1566" i="1"/>
  <c r="R1566" i="1"/>
  <c r="S1566" i="1"/>
  <c r="C1567" i="1"/>
  <c r="D1567" i="1"/>
  <c r="H1567" i="1"/>
  <c r="K1567" i="1"/>
  <c r="L1567" i="1"/>
  <c r="M1567" i="1"/>
  <c r="N1567" i="1"/>
  <c r="O1567" i="1"/>
  <c r="P1567" i="1"/>
  <c r="Q1567" i="1"/>
  <c r="R1567" i="1"/>
  <c r="S1567" i="1"/>
  <c r="C1568" i="1"/>
  <c r="D1568" i="1"/>
  <c r="H1568" i="1"/>
  <c r="K1568" i="1"/>
  <c r="L1568" i="1"/>
  <c r="M1568" i="1"/>
  <c r="N1568" i="1"/>
  <c r="O1568" i="1"/>
  <c r="P1568" i="1"/>
  <c r="Q1568" i="1"/>
  <c r="R1568" i="1"/>
  <c r="S1568" i="1"/>
  <c r="C1569" i="1"/>
  <c r="D1569" i="1"/>
  <c r="H1569" i="1"/>
  <c r="K1569" i="1"/>
  <c r="L1569" i="1"/>
  <c r="M1569" i="1"/>
  <c r="N1569" i="1"/>
  <c r="O1569" i="1"/>
  <c r="P1569" i="1"/>
  <c r="Q1569" i="1"/>
  <c r="R1569" i="1"/>
  <c r="S1569" i="1"/>
  <c r="C1570" i="1"/>
  <c r="D1570" i="1"/>
  <c r="H1570" i="1"/>
  <c r="K1570" i="1"/>
  <c r="L1570" i="1"/>
  <c r="M1570" i="1"/>
  <c r="N1570" i="1"/>
  <c r="O1570" i="1"/>
  <c r="P1570" i="1"/>
  <c r="Q1570" i="1"/>
  <c r="R1570" i="1"/>
  <c r="S1570" i="1"/>
  <c r="C1571" i="1"/>
  <c r="D1571" i="1"/>
  <c r="H1571" i="1"/>
  <c r="K1571" i="1"/>
  <c r="L1571" i="1"/>
  <c r="M1571" i="1"/>
  <c r="N1571" i="1"/>
  <c r="O1571" i="1"/>
  <c r="P1571" i="1"/>
  <c r="Q1571" i="1"/>
  <c r="R1571" i="1"/>
  <c r="S1571" i="1"/>
  <c r="C1572" i="1"/>
  <c r="D1572" i="1"/>
  <c r="H1572" i="1"/>
  <c r="K1572" i="1"/>
  <c r="L1572" i="1"/>
  <c r="M1572" i="1"/>
  <c r="N1572" i="1"/>
  <c r="O1572" i="1"/>
  <c r="P1572" i="1"/>
  <c r="Q1572" i="1"/>
  <c r="R1572" i="1"/>
  <c r="S1572" i="1"/>
  <c r="C1573" i="1"/>
  <c r="D1573" i="1"/>
  <c r="H1573" i="1"/>
  <c r="K1573" i="1"/>
  <c r="L1573" i="1"/>
  <c r="M1573" i="1"/>
  <c r="N1573" i="1"/>
  <c r="O1573" i="1"/>
  <c r="P1573" i="1"/>
  <c r="Q1573" i="1"/>
  <c r="R1573" i="1"/>
  <c r="S1573" i="1"/>
  <c r="C1574" i="1"/>
  <c r="D1574" i="1"/>
  <c r="H1574" i="1"/>
  <c r="K1574" i="1"/>
  <c r="L1574" i="1"/>
  <c r="M1574" i="1"/>
  <c r="N1574" i="1"/>
  <c r="O1574" i="1"/>
  <c r="P1574" i="1"/>
  <c r="Q1574" i="1"/>
  <c r="R1574" i="1"/>
  <c r="S1574" i="1"/>
  <c r="C1575" i="1"/>
  <c r="D1575" i="1"/>
  <c r="H1575" i="1"/>
  <c r="K1575" i="1"/>
  <c r="L1575" i="1"/>
  <c r="M1575" i="1"/>
  <c r="N1575" i="1"/>
  <c r="O1575" i="1"/>
  <c r="P1575" i="1"/>
  <c r="Q1575" i="1"/>
  <c r="R1575" i="1"/>
  <c r="S1575" i="1"/>
  <c r="C1576" i="1"/>
  <c r="D1576" i="1"/>
  <c r="H1576" i="1"/>
  <c r="K1576" i="1"/>
  <c r="L1576" i="1"/>
  <c r="M1576" i="1"/>
  <c r="N1576" i="1"/>
  <c r="O1576" i="1"/>
  <c r="P1576" i="1"/>
  <c r="Q1576" i="1"/>
  <c r="R1576" i="1"/>
  <c r="S1576" i="1"/>
  <c r="C1577" i="1"/>
  <c r="D1577" i="1"/>
  <c r="H1577" i="1"/>
  <c r="K1577" i="1"/>
  <c r="L1577" i="1"/>
  <c r="M1577" i="1"/>
  <c r="N1577" i="1"/>
  <c r="O1577" i="1"/>
  <c r="P1577" i="1"/>
  <c r="Q1577" i="1"/>
  <c r="R1577" i="1"/>
  <c r="S1577" i="1"/>
  <c r="C1578" i="1"/>
  <c r="D1578" i="1"/>
  <c r="H1578" i="1"/>
  <c r="K1578" i="1"/>
  <c r="L1578" i="1"/>
  <c r="M1578" i="1"/>
  <c r="N1578" i="1"/>
  <c r="O1578" i="1"/>
  <c r="P1578" i="1"/>
  <c r="Q1578" i="1"/>
  <c r="R1578" i="1"/>
  <c r="S1578" i="1"/>
  <c r="C1579" i="1"/>
  <c r="D1579" i="1"/>
  <c r="H1579" i="1"/>
  <c r="K1579" i="1"/>
  <c r="L1579" i="1"/>
  <c r="M1579" i="1"/>
  <c r="N1579" i="1"/>
  <c r="O1579" i="1"/>
  <c r="P1579" i="1"/>
  <c r="Q1579" i="1"/>
  <c r="R1579" i="1"/>
  <c r="S1579" i="1"/>
  <c r="C1580" i="1"/>
  <c r="D1580" i="1"/>
  <c r="H1580" i="1"/>
  <c r="K1580" i="1"/>
  <c r="L1580" i="1"/>
  <c r="M1580" i="1"/>
  <c r="N1580" i="1"/>
  <c r="O1580" i="1"/>
  <c r="P1580" i="1"/>
  <c r="Q1580" i="1"/>
  <c r="R1580" i="1"/>
  <c r="S1580" i="1"/>
  <c r="C1581" i="1"/>
  <c r="D1581" i="1"/>
  <c r="H1581" i="1"/>
  <c r="K1581" i="1"/>
  <c r="L1581" i="1"/>
  <c r="M1581" i="1"/>
  <c r="N1581" i="1"/>
  <c r="O1581" i="1"/>
  <c r="P1581" i="1"/>
  <c r="Q1581" i="1"/>
  <c r="R1581" i="1"/>
  <c r="S1581" i="1"/>
  <c r="C1582" i="1"/>
  <c r="D1582" i="1"/>
  <c r="H1582" i="1"/>
  <c r="K1582" i="1"/>
  <c r="L1582" i="1"/>
  <c r="M1582" i="1"/>
  <c r="N1582" i="1"/>
  <c r="O1582" i="1"/>
  <c r="P1582" i="1"/>
  <c r="Q1582" i="1"/>
  <c r="R1582" i="1"/>
  <c r="S1582" i="1"/>
  <c r="C1583" i="1"/>
  <c r="D1583" i="1"/>
  <c r="H1583" i="1"/>
  <c r="K1583" i="1"/>
  <c r="L1583" i="1"/>
  <c r="M1583" i="1"/>
  <c r="N1583" i="1"/>
  <c r="O1583" i="1"/>
  <c r="P1583" i="1"/>
  <c r="Q1583" i="1"/>
  <c r="R1583" i="1"/>
  <c r="S1583" i="1"/>
  <c r="C1584" i="1"/>
  <c r="D1584" i="1"/>
  <c r="H1584" i="1"/>
  <c r="K1584" i="1"/>
  <c r="L1584" i="1"/>
  <c r="M1584" i="1"/>
  <c r="N1584" i="1"/>
  <c r="O1584" i="1"/>
  <c r="P1584" i="1"/>
  <c r="Q1584" i="1"/>
  <c r="R1584" i="1"/>
  <c r="S1584" i="1"/>
  <c r="C1585" i="1"/>
  <c r="D1585" i="1"/>
  <c r="H1585" i="1"/>
  <c r="K1585" i="1"/>
  <c r="L1585" i="1"/>
  <c r="M1585" i="1"/>
  <c r="N1585" i="1"/>
  <c r="O1585" i="1"/>
  <c r="P1585" i="1"/>
  <c r="Q1585" i="1"/>
  <c r="R1585" i="1"/>
  <c r="S1585" i="1"/>
  <c r="C1586" i="1"/>
  <c r="D1586" i="1"/>
  <c r="H1586" i="1"/>
  <c r="K1586" i="1"/>
  <c r="L1586" i="1"/>
  <c r="M1586" i="1"/>
  <c r="N1586" i="1"/>
  <c r="O1586" i="1"/>
  <c r="P1586" i="1"/>
  <c r="Q1586" i="1"/>
  <c r="R1586" i="1"/>
  <c r="S1586" i="1"/>
  <c r="C1587" i="1"/>
  <c r="D1587" i="1"/>
  <c r="H1587" i="1"/>
  <c r="K1587" i="1"/>
  <c r="L1587" i="1"/>
  <c r="M1587" i="1"/>
  <c r="N1587" i="1"/>
  <c r="O1587" i="1"/>
  <c r="P1587" i="1"/>
  <c r="Q1587" i="1"/>
  <c r="R1587" i="1"/>
  <c r="S1587" i="1"/>
  <c r="C1588" i="1"/>
  <c r="D1588" i="1"/>
  <c r="H1588" i="1"/>
  <c r="K1588" i="1"/>
  <c r="L1588" i="1"/>
  <c r="M1588" i="1"/>
  <c r="N1588" i="1"/>
  <c r="O1588" i="1"/>
  <c r="P1588" i="1"/>
  <c r="Q1588" i="1"/>
  <c r="R1588" i="1"/>
  <c r="S1588" i="1"/>
  <c r="C1589" i="1"/>
  <c r="D1589" i="1"/>
  <c r="H1589" i="1"/>
  <c r="K1589" i="1"/>
  <c r="L1589" i="1"/>
  <c r="M1589" i="1"/>
  <c r="N1589" i="1"/>
  <c r="O1589" i="1"/>
  <c r="P1589" i="1"/>
  <c r="Q1589" i="1"/>
  <c r="R1589" i="1"/>
  <c r="S1589" i="1"/>
  <c r="C1590" i="1"/>
  <c r="D1590" i="1"/>
  <c r="H1590" i="1"/>
  <c r="K1590" i="1"/>
  <c r="L1590" i="1"/>
  <c r="M1590" i="1"/>
  <c r="N1590" i="1"/>
  <c r="O1590" i="1"/>
  <c r="P1590" i="1"/>
  <c r="Q1590" i="1"/>
  <c r="R1590" i="1"/>
  <c r="S1590" i="1"/>
  <c r="C1591" i="1"/>
  <c r="D1591" i="1"/>
  <c r="H1591" i="1"/>
  <c r="K1591" i="1"/>
  <c r="L1591" i="1"/>
  <c r="M1591" i="1"/>
  <c r="N1591" i="1"/>
  <c r="O1591" i="1"/>
  <c r="P1591" i="1"/>
  <c r="Q1591" i="1"/>
  <c r="R1591" i="1"/>
  <c r="S1591" i="1"/>
  <c r="C1592" i="1"/>
  <c r="D1592" i="1"/>
  <c r="H1592" i="1"/>
  <c r="K1592" i="1"/>
  <c r="L1592" i="1"/>
  <c r="M1592" i="1"/>
  <c r="N1592" i="1"/>
  <c r="O1592" i="1"/>
  <c r="P1592" i="1"/>
  <c r="Q1592" i="1"/>
  <c r="R1592" i="1"/>
  <c r="S1592" i="1"/>
  <c r="C1593" i="1"/>
  <c r="D1593" i="1"/>
  <c r="H1593" i="1"/>
  <c r="K1593" i="1"/>
  <c r="L1593" i="1"/>
  <c r="M1593" i="1"/>
  <c r="N1593" i="1"/>
  <c r="O1593" i="1"/>
  <c r="P1593" i="1"/>
  <c r="Q1593" i="1"/>
  <c r="R1593" i="1"/>
  <c r="S1593" i="1"/>
  <c r="C1594" i="1"/>
  <c r="D1594" i="1"/>
  <c r="H1594" i="1"/>
  <c r="K1594" i="1"/>
  <c r="L1594" i="1"/>
  <c r="M1594" i="1"/>
  <c r="N1594" i="1"/>
  <c r="O1594" i="1"/>
  <c r="P1594" i="1"/>
  <c r="Q1594" i="1"/>
  <c r="R1594" i="1"/>
  <c r="S1594" i="1"/>
  <c r="C1595" i="1"/>
  <c r="D1595" i="1"/>
  <c r="H1595" i="1"/>
  <c r="K1595" i="1"/>
  <c r="L1595" i="1"/>
  <c r="M1595" i="1"/>
  <c r="N1595" i="1"/>
  <c r="O1595" i="1"/>
  <c r="P1595" i="1"/>
  <c r="Q1595" i="1"/>
  <c r="R1595" i="1"/>
  <c r="S1595" i="1"/>
  <c r="C1596" i="1"/>
  <c r="D1596" i="1"/>
  <c r="H1596" i="1"/>
  <c r="K1596" i="1"/>
  <c r="L1596" i="1"/>
  <c r="M1596" i="1"/>
  <c r="N1596" i="1"/>
  <c r="O1596" i="1"/>
  <c r="P1596" i="1"/>
  <c r="Q1596" i="1"/>
  <c r="R1596" i="1"/>
  <c r="S1596" i="1"/>
  <c r="C1597" i="1"/>
  <c r="D1597" i="1"/>
  <c r="H1597" i="1"/>
  <c r="K1597" i="1"/>
  <c r="L1597" i="1"/>
  <c r="M1597" i="1"/>
  <c r="N1597" i="1"/>
  <c r="O1597" i="1"/>
  <c r="P1597" i="1"/>
  <c r="Q1597" i="1"/>
  <c r="R1597" i="1"/>
  <c r="S1597" i="1"/>
  <c r="C1598" i="1"/>
  <c r="D1598" i="1"/>
  <c r="H1598" i="1"/>
  <c r="K1598" i="1"/>
  <c r="L1598" i="1"/>
  <c r="M1598" i="1"/>
  <c r="N1598" i="1"/>
  <c r="O1598" i="1"/>
  <c r="P1598" i="1"/>
  <c r="Q1598" i="1"/>
  <c r="R1598" i="1"/>
  <c r="S1598" i="1"/>
  <c r="C1599" i="1"/>
  <c r="D1599" i="1"/>
  <c r="H1599" i="1"/>
  <c r="K1599" i="1"/>
  <c r="L1599" i="1"/>
  <c r="M1599" i="1"/>
  <c r="N1599" i="1"/>
  <c r="O1599" i="1"/>
  <c r="P1599" i="1"/>
  <c r="Q1599" i="1"/>
  <c r="R1599" i="1"/>
  <c r="S1599" i="1"/>
  <c r="C1600" i="1"/>
  <c r="D1600" i="1"/>
  <c r="H1600" i="1"/>
  <c r="K1600" i="1"/>
  <c r="L1600" i="1"/>
  <c r="M1600" i="1"/>
  <c r="N1600" i="1"/>
  <c r="O1600" i="1"/>
  <c r="P1600" i="1"/>
  <c r="Q1600" i="1"/>
  <c r="R1600" i="1"/>
  <c r="S1600" i="1"/>
  <c r="C1601" i="1"/>
  <c r="D1601" i="1"/>
  <c r="H1601" i="1"/>
  <c r="K1601" i="1"/>
  <c r="L1601" i="1"/>
  <c r="M1601" i="1"/>
  <c r="N1601" i="1"/>
  <c r="O1601" i="1"/>
  <c r="P1601" i="1"/>
  <c r="Q1601" i="1"/>
  <c r="R1601" i="1"/>
  <c r="S1601" i="1"/>
  <c r="C1602" i="1"/>
  <c r="D1602" i="1"/>
  <c r="H1602" i="1"/>
  <c r="K1602" i="1"/>
  <c r="L1602" i="1"/>
  <c r="M1602" i="1"/>
  <c r="N1602" i="1"/>
  <c r="O1602" i="1"/>
  <c r="P1602" i="1"/>
  <c r="Q1602" i="1"/>
  <c r="R1602" i="1"/>
  <c r="S1602" i="1"/>
  <c r="C1603" i="1"/>
  <c r="D1603" i="1"/>
  <c r="H1603" i="1"/>
  <c r="K1603" i="1"/>
  <c r="L1603" i="1"/>
  <c r="M1603" i="1"/>
  <c r="N1603" i="1"/>
  <c r="O1603" i="1"/>
  <c r="P1603" i="1"/>
  <c r="Q1603" i="1"/>
  <c r="R1603" i="1"/>
  <c r="S1603" i="1"/>
  <c r="C1604" i="1"/>
  <c r="D1604" i="1"/>
  <c r="H1604" i="1"/>
  <c r="K1604" i="1"/>
  <c r="L1604" i="1"/>
  <c r="M1604" i="1"/>
  <c r="N1604" i="1"/>
  <c r="O1604" i="1"/>
  <c r="P1604" i="1"/>
  <c r="Q1604" i="1"/>
  <c r="R1604" i="1"/>
  <c r="S1604" i="1"/>
  <c r="C1605" i="1"/>
  <c r="D1605" i="1"/>
  <c r="H1605" i="1"/>
  <c r="K1605" i="1"/>
  <c r="L1605" i="1"/>
  <c r="M1605" i="1"/>
  <c r="N1605" i="1"/>
  <c r="O1605" i="1"/>
  <c r="P1605" i="1"/>
  <c r="Q1605" i="1"/>
  <c r="R1605" i="1"/>
  <c r="S1605" i="1"/>
  <c r="C1606" i="1"/>
  <c r="D1606" i="1"/>
  <c r="H1606" i="1"/>
  <c r="K1606" i="1"/>
  <c r="L1606" i="1"/>
  <c r="M1606" i="1"/>
  <c r="N1606" i="1"/>
  <c r="O1606" i="1"/>
  <c r="P1606" i="1"/>
  <c r="Q1606" i="1"/>
  <c r="R1606" i="1"/>
  <c r="S1606" i="1"/>
  <c r="C1607" i="1"/>
  <c r="D1607" i="1"/>
  <c r="H1607" i="1"/>
  <c r="K1607" i="1"/>
  <c r="L1607" i="1"/>
  <c r="M1607" i="1"/>
  <c r="N1607" i="1"/>
  <c r="O1607" i="1"/>
  <c r="P1607" i="1"/>
  <c r="Q1607" i="1"/>
  <c r="R1607" i="1"/>
  <c r="S1607" i="1"/>
  <c r="C1608" i="1"/>
  <c r="D1608" i="1"/>
  <c r="H1608" i="1"/>
  <c r="K1608" i="1"/>
  <c r="L1608" i="1"/>
  <c r="M1608" i="1"/>
  <c r="N1608" i="1"/>
  <c r="O1608" i="1"/>
  <c r="P1608" i="1"/>
  <c r="Q1608" i="1"/>
  <c r="R1608" i="1"/>
  <c r="S1608" i="1"/>
  <c r="C1609" i="1"/>
  <c r="D1609" i="1"/>
  <c r="H1609" i="1"/>
  <c r="K1609" i="1"/>
  <c r="L1609" i="1"/>
  <c r="M1609" i="1"/>
  <c r="N1609" i="1"/>
  <c r="O1609" i="1"/>
  <c r="P1609" i="1"/>
  <c r="Q1609" i="1"/>
  <c r="R1609" i="1"/>
  <c r="S1609" i="1"/>
  <c r="C1610" i="1"/>
  <c r="D1610" i="1"/>
  <c r="H1610" i="1"/>
  <c r="K1610" i="1"/>
  <c r="L1610" i="1"/>
  <c r="M1610" i="1"/>
  <c r="N1610" i="1"/>
  <c r="O1610" i="1"/>
  <c r="P1610" i="1"/>
  <c r="Q1610" i="1"/>
  <c r="R1610" i="1"/>
  <c r="S1610" i="1"/>
  <c r="C1611" i="1"/>
  <c r="D1611" i="1"/>
  <c r="H1611" i="1"/>
  <c r="K1611" i="1"/>
  <c r="L1611" i="1"/>
  <c r="M1611" i="1"/>
  <c r="N1611" i="1"/>
  <c r="O1611" i="1"/>
  <c r="P1611" i="1"/>
  <c r="Q1611" i="1"/>
  <c r="R1611" i="1"/>
  <c r="S1611" i="1"/>
  <c r="C1612" i="1"/>
  <c r="D1612" i="1"/>
  <c r="H1612" i="1"/>
  <c r="K1612" i="1"/>
  <c r="L1612" i="1"/>
  <c r="M1612" i="1"/>
  <c r="N1612" i="1"/>
  <c r="O1612" i="1"/>
  <c r="P1612" i="1"/>
  <c r="Q1612" i="1"/>
  <c r="R1612" i="1"/>
  <c r="S1612" i="1"/>
  <c r="C1613" i="1"/>
  <c r="D1613" i="1"/>
  <c r="H1613" i="1"/>
  <c r="K1613" i="1"/>
  <c r="L1613" i="1"/>
  <c r="M1613" i="1"/>
  <c r="N1613" i="1"/>
  <c r="O1613" i="1"/>
  <c r="P1613" i="1"/>
  <c r="Q1613" i="1"/>
  <c r="R1613" i="1"/>
  <c r="S1613" i="1"/>
  <c r="C1614" i="1"/>
  <c r="D1614" i="1"/>
  <c r="H1614" i="1"/>
  <c r="K1614" i="1"/>
  <c r="L1614" i="1"/>
  <c r="M1614" i="1"/>
  <c r="N1614" i="1"/>
  <c r="O1614" i="1"/>
  <c r="P1614" i="1"/>
  <c r="Q1614" i="1"/>
  <c r="R1614" i="1"/>
  <c r="S1614" i="1"/>
  <c r="C1615" i="1"/>
  <c r="D1615" i="1"/>
  <c r="H1615" i="1"/>
  <c r="K1615" i="1"/>
  <c r="L1615" i="1"/>
  <c r="M1615" i="1"/>
  <c r="N1615" i="1"/>
  <c r="O1615" i="1"/>
  <c r="P1615" i="1"/>
  <c r="Q1615" i="1"/>
  <c r="R1615" i="1"/>
  <c r="S1615" i="1"/>
  <c r="C1616" i="1"/>
  <c r="D1616" i="1"/>
  <c r="H1616" i="1"/>
  <c r="K1616" i="1"/>
  <c r="L1616" i="1"/>
  <c r="M1616" i="1"/>
  <c r="N1616" i="1"/>
  <c r="O1616" i="1"/>
  <c r="P1616" i="1"/>
  <c r="Q1616" i="1"/>
  <c r="R1616" i="1"/>
  <c r="S1616" i="1"/>
  <c r="C1617" i="1"/>
  <c r="D1617" i="1"/>
  <c r="H1617" i="1"/>
  <c r="K1617" i="1"/>
  <c r="L1617" i="1"/>
  <c r="M1617" i="1"/>
  <c r="N1617" i="1"/>
  <c r="O1617" i="1"/>
  <c r="P1617" i="1"/>
  <c r="Q1617" i="1"/>
  <c r="R1617" i="1"/>
  <c r="S1617" i="1"/>
  <c r="C1618" i="1"/>
  <c r="D1618" i="1"/>
  <c r="H1618" i="1"/>
  <c r="K1618" i="1"/>
  <c r="L1618" i="1"/>
  <c r="M1618" i="1"/>
  <c r="N1618" i="1"/>
  <c r="O1618" i="1"/>
  <c r="P1618" i="1"/>
  <c r="Q1618" i="1"/>
  <c r="R1618" i="1"/>
  <c r="S1618" i="1"/>
  <c r="C1619" i="1"/>
  <c r="D1619" i="1"/>
  <c r="H1619" i="1"/>
  <c r="K1619" i="1"/>
  <c r="L1619" i="1"/>
  <c r="M1619" i="1"/>
  <c r="N1619" i="1"/>
  <c r="O1619" i="1"/>
  <c r="P1619" i="1"/>
  <c r="Q1619" i="1"/>
  <c r="R1619" i="1"/>
  <c r="S1619" i="1"/>
  <c r="C1620" i="1"/>
  <c r="D1620" i="1"/>
  <c r="H1620" i="1"/>
  <c r="K1620" i="1"/>
  <c r="L1620" i="1"/>
  <c r="M1620" i="1"/>
  <c r="N1620" i="1"/>
  <c r="O1620" i="1"/>
  <c r="P1620" i="1"/>
  <c r="Q1620" i="1"/>
  <c r="R1620" i="1"/>
  <c r="S1620" i="1"/>
  <c r="C1621" i="1"/>
  <c r="D1621" i="1"/>
  <c r="H1621" i="1"/>
  <c r="K1621" i="1"/>
  <c r="L1621" i="1"/>
  <c r="M1621" i="1"/>
  <c r="N1621" i="1"/>
  <c r="O1621" i="1"/>
  <c r="P1621" i="1"/>
  <c r="Q1621" i="1"/>
  <c r="R1621" i="1"/>
  <c r="S1621" i="1"/>
  <c r="C1622" i="1"/>
  <c r="D1622" i="1"/>
  <c r="H1622" i="1"/>
  <c r="K1622" i="1"/>
  <c r="L1622" i="1"/>
  <c r="M1622" i="1"/>
  <c r="N1622" i="1"/>
  <c r="O1622" i="1"/>
  <c r="P1622" i="1"/>
  <c r="Q1622" i="1"/>
  <c r="R1622" i="1"/>
  <c r="S1622" i="1"/>
  <c r="C1623" i="1"/>
  <c r="D1623" i="1"/>
  <c r="H1623" i="1"/>
  <c r="K1623" i="1"/>
  <c r="L1623" i="1"/>
  <c r="M1623" i="1"/>
  <c r="N1623" i="1"/>
  <c r="O1623" i="1"/>
  <c r="P1623" i="1"/>
  <c r="Q1623" i="1"/>
  <c r="R1623" i="1"/>
  <c r="S1623" i="1"/>
  <c r="C1624" i="1"/>
  <c r="D1624" i="1"/>
  <c r="H1624" i="1"/>
  <c r="K1624" i="1"/>
  <c r="L1624" i="1"/>
  <c r="M1624" i="1"/>
  <c r="N1624" i="1"/>
  <c r="O1624" i="1"/>
  <c r="P1624" i="1"/>
  <c r="Q1624" i="1"/>
  <c r="R1624" i="1"/>
  <c r="S1624" i="1"/>
  <c r="C1625" i="1"/>
  <c r="D1625" i="1"/>
  <c r="H1625" i="1"/>
  <c r="K1625" i="1"/>
  <c r="L1625" i="1"/>
  <c r="M1625" i="1"/>
  <c r="N1625" i="1"/>
  <c r="O1625" i="1"/>
  <c r="P1625" i="1"/>
  <c r="Q1625" i="1"/>
  <c r="R1625" i="1"/>
  <c r="S1625" i="1"/>
  <c r="C1626" i="1"/>
  <c r="D1626" i="1"/>
  <c r="H1626" i="1"/>
  <c r="K1626" i="1"/>
  <c r="L1626" i="1"/>
  <c r="M1626" i="1"/>
  <c r="N1626" i="1"/>
  <c r="O1626" i="1"/>
  <c r="P1626" i="1"/>
  <c r="Q1626" i="1"/>
  <c r="R1626" i="1"/>
  <c r="S1626" i="1"/>
  <c r="C1627" i="1"/>
  <c r="D1627" i="1"/>
  <c r="H1627" i="1"/>
  <c r="K1627" i="1"/>
  <c r="L1627" i="1"/>
  <c r="M1627" i="1"/>
  <c r="N1627" i="1"/>
  <c r="O1627" i="1"/>
  <c r="P1627" i="1"/>
  <c r="Q1627" i="1"/>
  <c r="R1627" i="1"/>
  <c r="S1627" i="1"/>
  <c r="C1628" i="1"/>
  <c r="D1628" i="1"/>
  <c r="H1628" i="1"/>
  <c r="K1628" i="1"/>
  <c r="L1628" i="1"/>
  <c r="M1628" i="1"/>
  <c r="N1628" i="1"/>
  <c r="O1628" i="1"/>
  <c r="P1628" i="1"/>
  <c r="Q1628" i="1"/>
  <c r="R1628" i="1"/>
  <c r="S1628" i="1"/>
  <c r="C1629" i="1"/>
  <c r="D1629" i="1"/>
  <c r="H1629" i="1"/>
  <c r="K1629" i="1"/>
  <c r="L1629" i="1"/>
  <c r="M1629" i="1"/>
  <c r="N1629" i="1"/>
  <c r="O1629" i="1"/>
  <c r="P1629" i="1"/>
  <c r="Q1629" i="1"/>
  <c r="R1629" i="1"/>
  <c r="S1629" i="1"/>
  <c r="C1630" i="1"/>
  <c r="D1630" i="1"/>
  <c r="H1630" i="1"/>
  <c r="K1630" i="1"/>
  <c r="L1630" i="1"/>
  <c r="M1630" i="1"/>
  <c r="N1630" i="1"/>
  <c r="O1630" i="1"/>
  <c r="P1630" i="1"/>
  <c r="Q1630" i="1"/>
  <c r="R1630" i="1"/>
  <c r="S1630" i="1"/>
  <c r="C1631" i="1"/>
  <c r="D1631" i="1"/>
  <c r="H1631" i="1"/>
  <c r="K1631" i="1"/>
  <c r="L1631" i="1"/>
  <c r="M1631" i="1"/>
  <c r="N1631" i="1"/>
  <c r="O1631" i="1"/>
  <c r="P1631" i="1"/>
  <c r="Q1631" i="1"/>
  <c r="R1631" i="1"/>
  <c r="S1631" i="1"/>
  <c r="C1632" i="1"/>
  <c r="D1632" i="1"/>
  <c r="H1632" i="1"/>
  <c r="K1632" i="1"/>
  <c r="L1632" i="1"/>
  <c r="M1632" i="1"/>
  <c r="N1632" i="1"/>
  <c r="O1632" i="1"/>
  <c r="P1632" i="1"/>
  <c r="Q1632" i="1"/>
  <c r="R1632" i="1"/>
  <c r="S1632" i="1"/>
  <c r="C1633" i="1"/>
  <c r="D1633" i="1"/>
  <c r="H1633" i="1"/>
  <c r="K1633" i="1"/>
  <c r="L1633" i="1"/>
  <c r="M1633" i="1"/>
  <c r="N1633" i="1"/>
  <c r="O1633" i="1"/>
  <c r="P1633" i="1"/>
  <c r="Q1633" i="1"/>
  <c r="R1633" i="1"/>
  <c r="S1633" i="1"/>
  <c r="C1634" i="1"/>
  <c r="D1634" i="1"/>
  <c r="H1634" i="1"/>
  <c r="K1634" i="1"/>
  <c r="L1634" i="1"/>
  <c r="M1634" i="1"/>
  <c r="N1634" i="1"/>
  <c r="O1634" i="1"/>
  <c r="P1634" i="1"/>
  <c r="Q1634" i="1"/>
  <c r="R1634" i="1"/>
  <c r="S1634" i="1"/>
  <c r="C1635" i="1"/>
  <c r="D1635" i="1"/>
  <c r="H1635" i="1"/>
  <c r="K1635" i="1"/>
  <c r="L1635" i="1"/>
  <c r="M1635" i="1"/>
  <c r="N1635" i="1"/>
  <c r="O1635" i="1"/>
  <c r="P1635" i="1"/>
  <c r="Q1635" i="1"/>
  <c r="R1635" i="1"/>
  <c r="S1635" i="1"/>
  <c r="C1636" i="1"/>
  <c r="D1636" i="1"/>
  <c r="H1636" i="1"/>
  <c r="K1636" i="1"/>
  <c r="L1636" i="1"/>
  <c r="M1636" i="1"/>
  <c r="N1636" i="1"/>
  <c r="O1636" i="1"/>
  <c r="P1636" i="1"/>
  <c r="Q1636" i="1"/>
  <c r="R1636" i="1"/>
  <c r="S1636" i="1"/>
  <c r="C1637" i="1"/>
  <c r="D1637" i="1"/>
  <c r="H1637" i="1"/>
  <c r="K1637" i="1"/>
  <c r="L1637" i="1"/>
  <c r="M1637" i="1"/>
  <c r="N1637" i="1"/>
  <c r="O1637" i="1"/>
  <c r="P1637" i="1"/>
  <c r="Q1637" i="1"/>
  <c r="R1637" i="1"/>
  <c r="S1637" i="1"/>
  <c r="C1638" i="1"/>
  <c r="D1638" i="1"/>
  <c r="H1638" i="1"/>
  <c r="K1638" i="1"/>
  <c r="L1638" i="1"/>
  <c r="M1638" i="1"/>
  <c r="N1638" i="1"/>
  <c r="O1638" i="1"/>
  <c r="P1638" i="1"/>
  <c r="Q1638" i="1"/>
  <c r="R1638" i="1"/>
  <c r="S1638" i="1"/>
  <c r="C1639" i="1"/>
  <c r="D1639" i="1"/>
  <c r="H1639" i="1"/>
  <c r="K1639" i="1"/>
  <c r="L1639" i="1"/>
  <c r="M1639" i="1"/>
  <c r="N1639" i="1"/>
  <c r="O1639" i="1"/>
  <c r="P1639" i="1"/>
  <c r="Q1639" i="1"/>
  <c r="R1639" i="1"/>
  <c r="S1639" i="1"/>
  <c r="C1640" i="1"/>
  <c r="D1640" i="1"/>
  <c r="H1640" i="1"/>
  <c r="K1640" i="1"/>
  <c r="L1640" i="1"/>
  <c r="M1640" i="1"/>
  <c r="N1640" i="1"/>
  <c r="O1640" i="1"/>
  <c r="P1640" i="1"/>
  <c r="Q1640" i="1"/>
  <c r="R1640" i="1"/>
  <c r="S1640" i="1"/>
  <c r="C1641" i="1"/>
  <c r="D1641" i="1"/>
  <c r="H1641" i="1"/>
  <c r="K1641" i="1"/>
  <c r="L1641" i="1"/>
  <c r="M1641" i="1"/>
  <c r="N1641" i="1"/>
  <c r="O1641" i="1"/>
  <c r="P1641" i="1"/>
  <c r="Q1641" i="1"/>
  <c r="R1641" i="1"/>
  <c r="S1641" i="1"/>
  <c r="C1642" i="1"/>
  <c r="D1642" i="1"/>
  <c r="H1642" i="1"/>
  <c r="K1642" i="1"/>
  <c r="L1642" i="1"/>
  <c r="M1642" i="1"/>
  <c r="N1642" i="1"/>
  <c r="O1642" i="1"/>
  <c r="P1642" i="1"/>
  <c r="Q1642" i="1"/>
  <c r="R1642" i="1"/>
  <c r="S1642" i="1"/>
  <c r="C1643" i="1"/>
  <c r="D1643" i="1"/>
  <c r="H1643" i="1"/>
  <c r="K1643" i="1"/>
  <c r="L1643" i="1"/>
  <c r="M1643" i="1"/>
  <c r="N1643" i="1"/>
  <c r="O1643" i="1"/>
  <c r="P1643" i="1"/>
  <c r="Q1643" i="1"/>
  <c r="R1643" i="1"/>
  <c r="S1643" i="1"/>
  <c r="C1644" i="1"/>
  <c r="D1644" i="1"/>
  <c r="H1644" i="1"/>
  <c r="K1644" i="1"/>
  <c r="L1644" i="1"/>
  <c r="M1644" i="1"/>
  <c r="N1644" i="1"/>
  <c r="O1644" i="1"/>
  <c r="P1644" i="1"/>
  <c r="Q1644" i="1"/>
  <c r="R1644" i="1"/>
  <c r="S1644" i="1"/>
  <c r="C1645" i="1"/>
  <c r="D1645" i="1"/>
  <c r="H1645" i="1"/>
  <c r="K1645" i="1"/>
  <c r="L1645" i="1"/>
  <c r="M1645" i="1"/>
  <c r="N1645" i="1"/>
  <c r="O1645" i="1"/>
  <c r="P1645" i="1"/>
  <c r="Q1645" i="1"/>
  <c r="R1645" i="1"/>
  <c r="S1645" i="1"/>
  <c r="C1646" i="1"/>
  <c r="D1646" i="1"/>
  <c r="H1646" i="1"/>
  <c r="K1646" i="1"/>
  <c r="L1646" i="1"/>
  <c r="M1646" i="1"/>
  <c r="N1646" i="1"/>
  <c r="O1646" i="1"/>
  <c r="P1646" i="1"/>
  <c r="Q1646" i="1"/>
  <c r="R1646" i="1"/>
  <c r="S1646" i="1"/>
  <c r="C1647" i="1"/>
  <c r="D1647" i="1"/>
  <c r="H1647" i="1"/>
  <c r="K1647" i="1"/>
  <c r="L1647" i="1"/>
  <c r="M1647" i="1"/>
  <c r="N1647" i="1"/>
  <c r="O1647" i="1"/>
  <c r="P1647" i="1"/>
  <c r="Q1647" i="1"/>
  <c r="R1647" i="1"/>
  <c r="S1647" i="1"/>
  <c r="C1648" i="1"/>
  <c r="D1648" i="1"/>
  <c r="H1648" i="1"/>
  <c r="K1648" i="1"/>
  <c r="L1648" i="1"/>
  <c r="M1648" i="1"/>
  <c r="N1648" i="1"/>
  <c r="O1648" i="1"/>
  <c r="P1648" i="1"/>
  <c r="Q1648" i="1"/>
  <c r="R1648" i="1"/>
  <c r="S1648" i="1"/>
  <c r="C1649" i="1"/>
  <c r="D1649" i="1"/>
  <c r="H1649" i="1"/>
  <c r="K1649" i="1"/>
  <c r="L1649" i="1"/>
  <c r="M1649" i="1"/>
  <c r="N1649" i="1"/>
  <c r="O1649" i="1"/>
  <c r="P1649" i="1"/>
  <c r="Q1649" i="1"/>
  <c r="R1649" i="1"/>
  <c r="S1649" i="1"/>
  <c r="C1650" i="1"/>
  <c r="D1650" i="1"/>
  <c r="H1650" i="1"/>
  <c r="K1650" i="1"/>
  <c r="L1650" i="1"/>
  <c r="M1650" i="1"/>
  <c r="N1650" i="1"/>
  <c r="O1650" i="1"/>
  <c r="P1650" i="1"/>
  <c r="Q1650" i="1"/>
  <c r="R1650" i="1"/>
  <c r="S1650" i="1"/>
  <c r="C1651" i="1"/>
  <c r="D1651" i="1"/>
  <c r="H1651" i="1"/>
  <c r="K1651" i="1"/>
  <c r="L1651" i="1"/>
  <c r="M1651" i="1"/>
  <c r="N1651" i="1"/>
  <c r="O1651" i="1"/>
  <c r="P1651" i="1"/>
  <c r="Q1651" i="1"/>
  <c r="R1651" i="1"/>
  <c r="S1651" i="1"/>
  <c r="C1652" i="1"/>
  <c r="D1652" i="1"/>
  <c r="H1652" i="1"/>
  <c r="K1652" i="1"/>
  <c r="L1652" i="1"/>
  <c r="M1652" i="1"/>
  <c r="N1652" i="1"/>
  <c r="O1652" i="1"/>
  <c r="P1652" i="1"/>
  <c r="Q1652" i="1"/>
  <c r="R1652" i="1"/>
  <c r="S1652" i="1"/>
  <c r="C1653" i="1"/>
  <c r="D1653" i="1"/>
  <c r="H1653" i="1"/>
  <c r="K1653" i="1"/>
  <c r="L1653" i="1"/>
  <c r="M1653" i="1"/>
  <c r="N1653" i="1"/>
  <c r="O1653" i="1"/>
  <c r="P1653" i="1"/>
  <c r="Q1653" i="1"/>
  <c r="R1653" i="1"/>
  <c r="S1653" i="1"/>
  <c r="C1654" i="1"/>
  <c r="D1654" i="1"/>
  <c r="H1654" i="1"/>
  <c r="K1654" i="1"/>
  <c r="L1654" i="1"/>
  <c r="M1654" i="1"/>
  <c r="N1654" i="1"/>
  <c r="O1654" i="1"/>
  <c r="P1654" i="1"/>
  <c r="Q1654" i="1"/>
  <c r="R1654" i="1"/>
  <c r="S1654" i="1"/>
  <c r="C1655" i="1"/>
  <c r="D1655" i="1"/>
  <c r="H1655" i="1"/>
  <c r="K1655" i="1"/>
  <c r="L1655" i="1"/>
  <c r="M1655" i="1"/>
  <c r="N1655" i="1"/>
  <c r="O1655" i="1"/>
  <c r="P1655" i="1"/>
  <c r="Q1655" i="1"/>
  <c r="R1655" i="1"/>
  <c r="S1655" i="1"/>
  <c r="C1656" i="1"/>
  <c r="D1656" i="1"/>
  <c r="H1656" i="1"/>
  <c r="K1656" i="1"/>
  <c r="L1656" i="1"/>
  <c r="M1656" i="1"/>
  <c r="N1656" i="1"/>
  <c r="O1656" i="1"/>
  <c r="P1656" i="1"/>
  <c r="Q1656" i="1"/>
  <c r="R1656" i="1"/>
  <c r="S1656" i="1"/>
  <c r="C1657" i="1"/>
  <c r="D1657" i="1"/>
  <c r="H1657" i="1"/>
  <c r="K1657" i="1"/>
  <c r="L1657" i="1"/>
  <c r="M1657" i="1"/>
  <c r="N1657" i="1"/>
  <c r="O1657" i="1"/>
  <c r="P1657" i="1"/>
  <c r="Q1657" i="1"/>
  <c r="R1657" i="1"/>
  <c r="S1657" i="1"/>
  <c r="C1658" i="1"/>
  <c r="D1658" i="1"/>
  <c r="H1658" i="1"/>
  <c r="K1658" i="1"/>
  <c r="L1658" i="1"/>
  <c r="M1658" i="1"/>
  <c r="N1658" i="1"/>
  <c r="O1658" i="1"/>
  <c r="P1658" i="1"/>
  <c r="Q1658" i="1"/>
  <c r="R1658" i="1"/>
  <c r="S1658" i="1"/>
  <c r="C1659" i="1"/>
  <c r="D1659" i="1"/>
  <c r="H1659" i="1"/>
  <c r="K1659" i="1"/>
  <c r="L1659" i="1"/>
  <c r="M1659" i="1"/>
  <c r="N1659" i="1"/>
  <c r="O1659" i="1"/>
  <c r="P1659" i="1"/>
  <c r="Q1659" i="1"/>
  <c r="R1659" i="1"/>
  <c r="S1659" i="1"/>
  <c r="C1660" i="1"/>
  <c r="D1660" i="1"/>
  <c r="H1660" i="1"/>
  <c r="K1660" i="1"/>
  <c r="L1660" i="1"/>
  <c r="M1660" i="1"/>
  <c r="N1660" i="1"/>
  <c r="O1660" i="1"/>
  <c r="P1660" i="1"/>
  <c r="Q1660" i="1"/>
  <c r="R1660" i="1"/>
  <c r="S1660" i="1"/>
  <c r="C1661" i="1"/>
  <c r="D1661" i="1"/>
  <c r="H1661" i="1"/>
  <c r="K1661" i="1"/>
  <c r="L1661" i="1"/>
  <c r="M1661" i="1"/>
  <c r="N1661" i="1"/>
  <c r="O1661" i="1"/>
  <c r="P1661" i="1"/>
  <c r="Q1661" i="1"/>
  <c r="R1661" i="1"/>
  <c r="S1661" i="1"/>
  <c r="C1662" i="1"/>
  <c r="D1662" i="1"/>
  <c r="H1662" i="1"/>
  <c r="K1662" i="1"/>
  <c r="L1662" i="1"/>
  <c r="M1662" i="1"/>
  <c r="N1662" i="1"/>
  <c r="O1662" i="1"/>
  <c r="P1662" i="1"/>
  <c r="Q1662" i="1"/>
  <c r="R1662" i="1"/>
  <c r="S1662" i="1"/>
  <c r="C1663" i="1"/>
  <c r="D1663" i="1"/>
  <c r="H1663" i="1"/>
  <c r="K1663" i="1"/>
  <c r="L1663" i="1"/>
  <c r="M1663" i="1"/>
  <c r="N1663" i="1"/>
  <c r="O1663" i="1"/>
  <c r="P1663" i="1"/>
  <c r="Q1663" i="1"/>
  <c r="R1663" i="1"/>
  <c r="S1663" i="1"/>
  <c r="C1664" i="1"/>
  <c r="D1664" i="1"/>
  <c r="H1664" i="1"/>
  <c r="K1664" i="1"/>
  <c r="L1664" i="1"/>
  <c r="M1664" i="1"/>
  <c r="N1664" i="1"/>
  <c r="O1664" i="1"/>
  <c r="P1664" i="1"/>
  <c r="Q1664" i="1"/>
  <c r="R1664" i="1"/>
  <c r="S1664" i="1"/>
  <c r="C1665" i="1"/>
  <c r="D1665" i="1"/>
  <c r="H1665" i="1"/>
  <c r="K1665" i="1"/>
  <c r="L1665" i="1"/>
  <c r="M1665" i="1"/>
  <c r="N1665" i="1"/>
  <c r="O1665" i="1"/>
  <c r="P1665" i="1"/>
  <c r="Q1665" i="1"/>
  <c r="R1665" i="1"/>
  <c r="S1665" i="1"/>
  <c r="C1666" i="1"/>
  <c r="D1666" i="1"/>
  <c r="H1666" i="1"/>
  <c r="K1666" i="1"/>
  <c r="L1666" i="1"/>
  <c r="M1666" i="1"/>
  <c r="N1666" i="1"/>
  <c r="O1666" i="1"/>
  <c r="P1666" i="1"/>
  <c r="Q1666" i="1"/>
  <c r="R1666" i="1"/>
  <c r="S1666" i="1"/>
  <c r="C1667" i="1"/>
  <c r="D1667" i="1"/>
  <c r="H1667" i="1"/>
  <c r="K1667" i="1"/>
  <c r="L1667" i="1"/>
  <c r="M1667" i="1"/>
  <c r="N1667" i="1"/>
  <c r="O1667" i="1"/>
  <c r="P1667" i="1"/>
  <c r="Q1667" i="1"/>
  <c r="R1667" i="1"/>
  <c r="S1667" i="1"/>
  <c r="C1668" i="1"/>
  <c r="D1668" i="1"/>
  <c r="H1668" i="1"/>
  <c r="K1668" i="1"/>
  <c r="L1668" i="1"/>
  <c r="M1668" i="1"/>
  <c r="N1668" i="1"/>
  <c r="O1668" i="1"/>
  <c r="P1668" i="1"/>
  <c r="Q1668" i="1"/>
  <c r="R1668" i="1"/>
  <c r="S1668" i="1"/>
  <c r="C1669" i="1"/>
  <c r="D1669" i="1"/>
  <c r="H1669" i="1"/>
  <c r="K1669" i="1"/>
  <c r="L1669" i="1"/>
  <c r="M1669" i="1"/>
  <c r="N1669" i="1"/>
  <c r="O1669" i="1"/>
  <c r="P1669" i="1"/>
  <c r="Q1669" i="1"/>
  <c r="R1669" i="1"/>
  <c r="S1669" i="1"/>
  <c r="C1670" i="1"/>
  <c r="D1670" i="1"/>
  <c r="H1670" i="1"/>
  <c r="K1670" i="1"/>
  <c r="L1670" i="1"/>
  <c r="M1670" i="1"/>
  <c r="N1670" i="1"/>
  <c r="O1670" i="1"/>
  <c r="P1670" i="1"/>
  <c r="Q1670" i="1"/>
  <c r="R1670" i="1"/>
  <c r="S1670" i="1"/>
  <c r="C1671" i="1"/>
  <c r="D1671" i="1"/>
  <c r="H1671" i="1"/>
  <c r="K1671" i="1"/>
  <c r="L1671" i="1"/>
  <c r="M1671" i="1"/>
  <c r="N1671" i="1"/>
  <c r="O1671" i="1"/>
  <c r="P1671" i="1"/>
  <c r="Q1671" i="1"/>
  <c r="R1671" i="1"/>
  <c r="S1671" i="1"/>
  <c r="C1672" i="1"/>
  <c r="D1672" i="1"/>
  <c r="H1672" i="1"/>
  <c r="K1672" i="1"/>
  <c r="L1672" i="1"/>
  <c r="M1672" i="1"/>
  <c r="N1672" i="1"/>
  <c r="O1672" i="1"/>
  <c r="P1672" i="1"/>
  <c r="Q1672" i="1"/>
  <c r="R1672" i="1"/>
  <c r="S1672" i="1"/>
  <c r="C1673" i="1"/>
  <c r="D1673" i="1"/>
  <c r="H1673" i="1"/>
  <c r="K1673" i="1"/>
  <c r="L1673" i="1"/>
  <c r="M1673" i="1"/>
  <c r="N1673" i="1"/>
  <c r="O1673" i="1"/>
  <c r="P1673" i="1"/>
  <c r="Q1673" i="1"/>
  <c r="R1673" i="1"/>
  <c r="S1673" i="1"/>
  <c r="C1674" i="1"/>
  <c r="D1674" i="1"/>
  <c r="H1674" i="1"/>
  <c r="K1674" i="1"/>
  <c r="L1674" i="1"/>
  <c r="M1674" i="1"/>
  <c r="N1674" i="1"/>
  <c r="O1674" i="1"/>
  <c r="P1674" i="1"/>
  <c r="Q1674" i="1"/>
  <c r="R1674" i="1"/>
  <c r="S1674" i="1"/>
  <c r="C1675" i="1"/>
  <c r="D1675" i="1"/>
  <c r="H1675" i="1"/>
  <c r="K1675" i="1"/>
  <c r="L1675" i="1"/>
  <c r="M1675" i="1"/>
  <c r="N1675" i="1"/>
  <c r="O1675" i="1"/>
  <c r="P1675" i="1"/>
  <c r="Q1675" i="1"/>
  <c r="R1675" i="1"/>
  <c r="S1675" i="1"/>
  <c r="C1676" i="1"/>
  <c r="D1676" i="1"/>
  <c r="H1676" i="1"/>
  <c r="K1676" i="1"/>
  <c r="L1676" i="1"/>
  <c r="M1676" i="1"/>
  <c r="N1676" i="1"/>
  <c r="O1676" i="1"/>
  <c r="P1676" i="1"/>
  <c r="Q1676" i="1"/>
  <c r="R1676" i="1"/>
  <c r="S1676" i="1"/>
  <c r="C1677" i="1"/>
  <c r="D1677" i="1"/>
  <c r="H1677" i="1"/>
  <c r="K1677" i="1"/>
  <c r="L1677" i="1"/>
  <c r="M1677" i="1"/>
  <c r="N1677" i="1"/>
  <c r="O1677" i="1"/>
  <c r="P1677" i="1"/>
  <c r="Q1677" i="1"/>
  <c r="R1677" i="1"/>
  <c r="S1677" i="1"/>
  <c r="C1678" i="1"/>
  <c r="D1678" i="1"/>
  <c r="H1678" i="1"/>
  <c r="K1678" i="1"/>
  <c r="L1678" i="1"/>
  <c r="M1678" i="1"/>
  <c r="N1678" i="1"/>
  <c r="O1678" i="1"/>
  <c r="P1678" i="1"/>
  <c r="Q1678" i="1"/>
  <c r="R1678" i="1"/>
  <c r="S1678" i="1"/>
  <c r="C1679" i="1"/>
  <c r="D1679" i="1"/>
  <c r="H1679" i="1"/>
  <c r="K1679" i="1"/>
  <c r="L1679" i="1"/>
  <c r="M1679" i="1"/>
  <c r="N1679" i="1"/>
  <c r="O1679" i="1"/>
  <c r="P1679" i="1"/>
  <c r="Q1679" i="1"/>
  <c r="R1679" i="1"/>
  <c r="S1679" i="1"/>
  <c r="C1680" i="1"/>
  <c r="D1680" i="1"/>
  <c r="H1680" i="1"/>
  <c r="K1680" i="1"/>
  <c r="L1680" i="1"/>
  <c r="M1680" i="1"/>
  <c r="N1680" i="1"/>
  <c r="O1680" i="1"/>
  <c r="P1680" i="1"/>
  <c r="Q1680" i="1"/>
  <c r="R1680" i="1"/>
  <c r="S1680" i="1"/>
  <c r="C1681" i="1"/>
  <c r="D1681" i="1"/>
  <c r="H1681" i="1"/>
  <c r="K1681" i="1"/>
  <c r="L1681" i="1"/>
  <c r="M1681" i="1"/>
  <c r="N1681" i="1"/>
  <c r="O1681" i="1"/>
  <c r="P1681" i="1"/>
  <c r="Q1681" i="1"/>
  <c r="R1681" i="1"/>
  <c r="S1681" i="1"/>
  <c r="C1682" i="1"/>
  <c r="D1682" i="1"/>
  <c r="H1682" i="1"/>
  <c r="K1682" i="1"/>
  <c r="L1682" i="1"/>
  <c r="M1682" i="1"/>
  <c r="N1682" i="1"/>
  <c r="O1682" i="1"/>
  <c r="P1682" i="1"/>
  <c r="Q1682" i="1"/>
  <c r="R1682" i="1"/>
  <c r="S1682" i="1"/>
  <c r="C1683" i="1"/>
  <c r="D1683" i="1"/>
  <c r="H1683" i="1"/>
  <c r="K1683" i="1"/>
  <c r="L1683" i="1"/>
  <c r="M1683" i="1"/>
  <c r="N1683" i="1"/>
  <c r="O1683" i="1"/>
  <c r="P1683" i="1"/>
  <c r="Q1683" i="1"/>
  <c r="R1683" i="1"/>
  <c r="S1683" i="1"/>
  <c r="C1684" i="1"/>
  <c r="D1684" i="1"/>
  <c r="H1684" i="1"/>
  <c r="K1684" i="1"/>
  <c r="L1684" i="1"/>
  <c r="M1684" i="1"/>
  <c r="N1684" i="1"/>
  <c r="O1684" i="1"/>
  <c r="P1684" i="1"/>
  <c r="Q1684" i="1"/>
  <c r="R1684" i="1"/>
  <c r="S1684" i="1"/>
  <c r="C1685" i="1"/>
  <c r="D1685" i="1"/>
  <c r="H1685" i="1"/>
  <c r="K1685" i="1"/>
  <c r="L1685" i="1"/>
  <c r="M1685" i="1"/>
  <c r="N1685" i="1"/>
  <c r="O1685" i="1"/>
  <c r="P1685" i="1"/>
  <c r="Q1685" i="1"/>
  <c r="R1685" i="1"/>
  <c r="S1685" i="1"/>
  <c r="C1686" i="1"/>
  <c r="D1686" i="1"/>
  <c r="H1686" i="1"/>
  <c r="K1686" i="1"/>
  <c r="L1686" i="1"/>
  <c r="M1686" i="1"/>
  <c r="N1686" i="1"/>
  <c r="O1686" i="1"/>
  <c r="P1686" i="1"/>
  <c r="Q1686" i="1"/>
  <c r="R1686" i="1"/>
  <c r="S1686" i="1"/>
  <c r="C1687" i="1"/>
  <c r="D1687" i="1"/>
  <c r="H1687" i="1"/>
  <c r="K1687" i="1"/>
  <c r="L1687" i="1"/>
  <c r="M1687" i="1"/>
  <c r="N1687" i="1"/>
  <c r="O1687" i="1"/>
  <c r="P1687" i="1"/>
  <c r="Q1687" i="1"/>
  <c r="R1687" i="1"/>
  <c r="S1687" i="1"/>
  <c r="C1688" i="1"/>
  <c r="D1688" i="1"/>
  <c r="H1688" i="1"/>
  <c r="K1688" i="1"/>
  <c r="L1688" i="1"/>
  <c r="M1688" i="1"/>
  <c r="N1688" i="1"/>
  <c r="O1688" i="1"/>
  <c r="P1688" i="1"/>
  <c r="Q1688" i="1"/>
  <c r="R1688" i="1"/>
  <c r="S1688" i="1"/>
  <c r="C1689" i="1"/>
  <c r="D1689" i="1"/>
  <c r="H1689" i="1"/>
  <c r="K1689" i="1"/>
  <c r="L1689" i="1"/>
  <c r="M1689" i="1"/>
  <c r="N1689" i="1"/>
  <c r="O1689" i="1"/>
  <c r="P1689" i="1"/>
  <c r="Q1689" i="1"/>
  <c r="R1689" i="1"/>
  <c r="S1689" i="1"/>
  <c r="C1690" i="1"/>
  <c r="D1690" i="1"/>
  <c r="H1690" i="1"/>
  <c r="K1690" i="1"/>
  <c r="L1690" i="1"/>
  <c r="M1690" i="1"/>
  <c r="N1690" i="1"/>
  <c r="O1690" i="1"/>
  <c r="P1690" i="1"/>
  <c r="Q1690" i="1"/>
  <c r="R1690" i="1"/>
  <c r="S1690" i="1"/>
  <c r="C1691" i="1"/>
  <c r="D1691" i="1"/>
  <c r="H1691" i="1"/>
  <c r="K1691" i="1"/>
  <c r="L1691" i="1"/>
  <c r="M1691" i="1"/>
  <c r="N1691" i="1"/>
  <c r="O1691" i="1"/>
  <c r="P1691" i="1"/>
  <c r="Q1691" i="1"/>
  <c r="R1691" i="1"/>
  <c r="S1691" i="1"/>
  <c r="C1692" i="1"/>
  <c r="D1692" i="1"/>
  <c r="H1692" i="1"/>
  <c r="K1692" i="1"/>
  <c r="L1692" i="1"/>
  <c r="M1692" i="1"/>
  <c r="N1692" i="1"/>
  <c r="O1692" i="1"/>
  <c r="P1692" i="1"/>
  <c r="Q1692" i="1"/>
  <c r="R1692" i="1"/>
  <c r="S1692" i="1"/>
  <c r="C1693" i="1"/>
  <c r="D1693" i="1"/>
  <c r="H1693" i="1"/>
  <c r="K1693" i="1"/>
  <c r="L1693" i="1"/>
  <c r="M1693" i="1"/>
  <c r="N1693" i="1"/>
  <c r="O1693" i="1"/>
  <c r="P1693" i="1"/>
  <c r="Q1693" i="1"/>
  <c r="R1693" i="1"/>
  <c r="S1693" i="1"/>
  <c r="C1694" i="1"/>
  <c r="D1694" i="1"/>
  <c r="H1694" i="1"/>
  <c r="K1694" i="1"/>
  <c r="L1694" i="1"/>
  <c r="M1694" i="1"/>
  <c r="N1694" i="1"/>
  <c r="O1694" i="1"/>
  <c r="P1694" i="1"/>
  <c r="Q1694" i="1"/>
  <c r="R1694" i="1"/>
  <c r="S1694" i="1"/>
  <c r="C1695" i="1"/>
  <c r="D1695" i="1"/>
  <c r="H1695" i="1"/>
  <c r="K1695" i="1"/>
  <c r="L1695" i="1"/>
  <c r="M1695" i="1"/>
  <c r="N1695" i="1"/>
  <c r="O1695" i="1"/>
  <c r="P1695" i="1"/>
  <c r="Q1695" i="1"/>
  <c r="R1695" i="1"/>
  <c r="S1695" i="1"/>
  <c r="C1696" i="1"/>
  <c r="D1696" i="1"/>
  <c r="H1696" i="1"/>
  <c r="K1696" i="1"/>
  <c r="L1696" i="1"/>
  <c r="M1696" i="1"/>
  <c r="N1696" i="1"/>
  <c r="O1696" i="1"/>
  <c r="P1696" i="1"/>
  <c r="Q1696" i="1"/>
  <c r="R1696" i="1"/>
  <c r="S1696" i="1"/>
  <c r="C1697" i="1"/>
  <c r="D1697" i="1"/>
  <c r="H1697" i="1"/>
  <c r="K1697" i="1"/>
  <c r="L1697" i="1"/>
  <c r="M1697" i="1"/>
  <c r="N1697" i="1"/>
  <c r="O1697" i="1"/>
  <c r="P1697" i="1"/>
  <c r="Q1697" i="1"/>
  <c r="R1697" i="1"/>
  <c r="S1697" i="1"/>
  <c r="C1698" i="1"/>
  <c r="D1698" i="1"/>
  <c r="H1698" i="1"/>
  <c r="K1698" i="1"/>
  <c r="L1698" i="1"/>
  <c r="M1698" i="1"/>
  <c r="N1698" i="1"/>
  <c r="O1698" i="1"/>
  <c r="P1698" i="1"/>
  <c r="Q1698" i="1"/>
  <c r="R1698" i="1"/>
  <c r="S1698" i="1"/>
  <c r="C1699" i="1"/>
  <c r="D1699" i="1"/>
  <c r="H1699" i="1"/>
  <c r="K1699" i="1"/>
  <c r="L1699" i="1"/>
  <c r="M1699" i="1"/>
  <c r="N1699" i="1"/>
  <c r="O1699" i="1"/>
  <c r="P1699" i="1"/>
  <c r="Q1699" i="1"/>
  <c r="R1699" i="1"/>
  <c r="S1699" i="1"/>
  <c r="C1700" i="1"/>
  <c r="D1700" i="1"/>
  <c r="H1700" i="1"/>
  <c r="K1700" i="1"/>
  <c r="L1700" i="1"/>
  <c r="M1700" i="1"/>
  <c r="N1700" i="1"/>
  <c r="O1700" i="1"/>
  <c r="P1700" i="1"/>
  <c r="Q1700" i="1"/>
  <c r="R1700" i="1"/>
  <c r="S1700" i="1"/>
  <c r="C1701" i="1"/>
  <c r="D1701" i="1"/>
  <c r="H1701" i="1"/>
  <c r="K1701" i="1"/>
  <c r="L1701" i="1"/>
  <c r="M1701" i="1"/>
  <c r="N1701" i="1"/>
  <c r="O1701" i="1"/>
  <c r="P1701" i="1"/>
  <c r="Q1701" i="1"/>
  <c r="R1701" i="1"/>
  <c r="S1701" i="1"/>
  <c r="C1702" i="1"/>
  <c r="D1702" i="1"/>
  <c r="H1702" i="1"/>
  <c r="K1702" i="1"/>
  <c r="L1702" i="1"/>
  <c r="M1702" i="1"/>
  <c r="N1702" i="1"/>
  <c r="O1702" i="1"/>
  <c r="P1702" i="1"/>
  <c r="Q1702" i="1"/>
  <c r="R1702" i="1"/>
  <c r="S1702" i="1"/>
  <c r="C1703" i="1"/>
  <c r="D1703" i="1"/>
  <c r="H1703" i="1"/>
  <c r="K1703" i="1"/>
  <c r="L1703" i="1"/>
  <c r="M1703" i="1"/>
  <c r="N1703" i="1"/>
  <c r="O1703" i="1"/>
  <c r="P1703" i="1"/>
  <c r="Q1703" i="1"/>
  <c r="R1703" i="1"/>
  <c r="S1703" i="1"/>
  <c r="C1704" i="1"/>
  <c r="D1704" i="1"/>
  <c r="H1704" i="1"/>
  <c r="K1704" i="1"/>
  <c r="L1704" i="1"/>
  <c r="M1704" i="1"/>
  <c r="N1704" i="1"/>
  <c r="O1704" i="1"/>
  <c r="P1704" i="1"/>
  <c r="Q1704" i="1"/>
  <c r="R1704" i="1"/>
  <c r="S1704" i="1"/>
  <c r="C1705" i="1"/>
  <c r="D1705" i="1"/>
  <c r="H1705" i="1"/>
  <c r="K1705" i="1"/>
  <c r="L1705" i="1"/>
  <c r="M1705" i="1"/>
  <c r="N1705" i="1"/>
  <c r="O1705" i="1"/>
  <c r="P1705" i="1"/>
  <c r="Q1705" i="1"/>
  <c r="R1705" i="1"/>
  <c r="S1705" i="1"/>
  <c r="C1706" i="1"/>
  <c r="D1706" i="1"/>
  <c r="H1706" i="1"/>
  <c r="K1706" i="1"/>
  <c r="L1706" i="1"/>
  <c r="M1706" i="1"/>
  <c r="N1706" i="1"/>
  <c r="O1706" i="1"/>
  <c r="P1706" i="1"/>
  <c r="Q1706" i="1"/>
  <c r="R1706" i="1"/>
  <c r="S1706" i="1"/>
  <c r="C1707" i="1"/>
  <c r="D1707" i="1"/>
  <c r="H1707" i="1"/>
  <c r="K1707" i="1"/>
  <c r="L1707" i="1"/>
  <c r="M1707" i="1"/>
  <c r="N1707" i="1"/>
  <c r="O1707" i="1"/>
  <c r="P1707" i="1"/>
  <c r="Q1707" i="1"/>
  <c r="R1707" i="1"/>
  <c r="S1707" i="1"/>
  <c r="C1708" i="1"/>
  <c r="D1708" i="1"/>
  <c r="H1708" i="1"/>
  <c r="K1708" i="1"/>
  <c r="L1708" i="1"/>
  <c r="M1708" i="1"/>
  <c r="N1708" i="1"/>
  <c r="O1708" i="1"/>
  <c r="P1708" i="1"/>
  <c r="Q1708" i="1"/>
  <c r="R1708" i="1"/>
  <c r="S1708" i="1"/>
  <c r="C1709" i="1"/>
  <c r="D1709" i="1"/>
  <c r="H1709" i="1"/>
  <c r="K1709" i="1"/>
  <c r="L1709" i="1"/>
  <c r="M1709" i="1"/>
  <c r="N1709" i="1"/>
  <c r="O1709" i="1"/>
  <c r="P1709" i="1"/>
  <c r="Q1709" i="1"/>
  <c r="R1709" i="1"/>
  <c r="S1709" i="1"/>
  <c r="C1710" i="1"/>
  <c r="D1710" i="1"/>
  <c r="H1710" i="1"/>
  <c r="K1710" i="1"/>
  <c r="L1710" i="1"/>
  <c r="M1710" i="1"/>
  <c r="N1710" i="1"/>
  <c r="O1710" i="1"/>
  <c r="P1710" i="1"/>
  <c r="Q1710" i="1"/>
  <c r="R1710" i="1"/>
  <c r="S1710" i="1"/>
  <c r="C1711" i="1"/>
  <c r="D1711" i="1"/>
  <c r="H1711" i="1"/>
  <c r="K1711" i="1"/>
  <c r="L1711" i="1"/>
  <c r="M1711" i="1"/>
  <c r="N1711" i="1"/>
  <c r="O1711" i="1"/>
  <c r="P1711" i="1"/>
  <c r="Q1711" i="1"/>
  <c r="R1711" i="1"/>
  <c r="S1711" i="1"/>
  <c r="C1712" i="1"/>
  <c r="D1712" i="1"/>
  <c r="H1712" i="1"/>
  <c r="K1712" i="1"/>
  <c r="L1712" i="1"/>
  <c r="M1712" i="1"/>
  <c r="N1712" i="1"/>
  <c r="O1712" i="1"/>
  <c r="P1712" i="1"/>
  <c r="Q1712" i="1"/>
  <c r="R1712" i="1"/>
  <c r="S1712" i="1"/>
  <c r="C1713" i="1"/>
  <c r="D1713" i="1"/>
  <c r="H1713" i="1"/>
  <c r="K1713" i="1"/>
  <c r="L1713" i="1"/>
  <c r="M1713" i="1"/>
  <c r="N1713" i="1"/>
  <c r="O1713" i="1"/>
  <c r="P1713" i="1"/>
  <c r="Q1713" i="1"/>
  <c r="R1713" i="1"/>
  <c r="S1713" i="1"/>
  <c r="C1714" i="1"/>
  <c r="D1714" i="1"/>
  <c r="H1714" i="1"/>
  <c r="K1714" i="1"/>
  <c r="L1714" i="1"/>
  <c r="M1714" i="1"/>
  <c r="N1714" i="1"/>
  <c r="O1714" i="1"/>
  <c r="P1714" i="1"/>
  <c r="Q1714" i="1"/>
  <c r="R1714" i="1"/>
  <c r="S1714" i="1"/>
  <c r="C1715" i="1"/>
  <c r="D1715" i="1"/>
  <c r="H1715" i="1"/>
  <c r="K1715" i="1"/>
  <c r="L1715" i="1"/>
  <c r="M1715" i="1"/>
  <c r="N1715" i="1"/>
  <c r="O1715" i="1"/>
  <c r="P1715" i="1"/>
  <c r="Q1715" i="1"/>
  <c r="R1715" i="1"/>
  <c r="S1715" i="1"/>
  <c r="C1716" i="1"/>
  <c r="D1716" i="1"/>
  <c r="H1716" i="1"/>
  <c r="K1716" i="1"/>
  <c r="L1716" i="1"/>
  <c r="M1716" i="1"/>
  <c r="N1716" i="1"/>
  <c r="O1716" i="1"/>
  <c r="P1716" i="1"/>
  <c r="Q1716" i="1"/>
  <c r="R1716" i="1"/>
  <c r="S1716" i="1"/>
  <c r="C1717" i="1"/>
  <c r="D1717" i="1"/>
  <c r="H1717" i="1"/>
  <c r="K1717" i="1"/>
  <c r="L1717" i="1"/>
  <c r="M1717" i="1"/>
  <c r="N1717" i="1"/>
  <c r="O1717" i="1"/>
  <c r="P1717" i="1"/>
  <c r="Q1717" i="1"/>
  <c r="R1717" i="1"/>
  <c r="S1717" i="1"/>
  <c r="C1718" i="1"/>
  <c r="D1718" i="1"/>
  <c r="H1718" i="1"/>
  <c r="K1718" i="1"/>
  <c r="L1718" i="1"/>
  <c r="M1718" i="1"/>
  <c r="N1718" i="1"/>
  <c r="O1718" i="1"/>
  <c r="P1718" i="1"/>
  <c r="Q1718" i="1"/>
  <c r="R1718" i="1"/>
  <c r="S1718" i="1"/>
  <c r="C1719" i="1"/>
  <c r="D1719" i="1"/>
  <c r="H1719" i="1"/>
  <c r="K1719" i="1"/>
  <c r="L1719" i="1"/>
  <c r="M1719" i="1"/>
  <c r="N1719" i="1"/>
  <c r="O1719" i="1"/>
  <c r="P1719" i="1"/>
  <c r="Q1719" i="1"/>
  <c r="R1719" i="1"/>
  <c r="S1719" i="1"/>
  <c r="C1720" i="1"/>
  <c r="D1720" i="1"/>
  <c r="H1720" i="1"/>
  <c r="K1720" i="1"/>
  <c r="L1720" i="1"/>
  <c r="M1720" i="1"/>
  <c r="N1720" i="1"/>
  <c r="O1720" i="1"/>
  <c r="P1720" i="1"/>
  <c r="Q1720" i="1"/>
  <c r="R1720" i="1"/>
  <c r="S1720" i="1"/>
  <c r="C1721" i="1"/>
  <c r="D1721" i="1"/>
  <c r="H1721" i="1"/>
  <c r="K1721" i="1"/>
  <c r="L1721" i="1"/>
  <c r="M1721" i="1"/>
  <c r="N1721" i="1"/>
  <c r="O1721" i="1"/>
  <c r="P1721" i="1"/>
  <c r="Q1721" i="1"/>
  <c r="R1721" i="1"/>
  <c r="S1721" i="1"/>
  <c r="C1722" i="1"/>
  <c r="D1722" i="1"/>
  <c r="H1722" i="1"/>
  <c r="K1722" i="1"/>
  <c r="L1722" i="1"/>
  <c r="M1722" i="1"/>
  <c r="N1722" i="1"/>
  <c r="O1722" i="1"/>
  <c r="P1722" i="1"/>
  <c r="Q1722" i="1"/>
  <c r="R1722" i="1"/>
  <c r="S1722" i="1"/>
  <c r="C1723" i="1"/>
  <c r="D1723" i="1"/>
  <c r="H1723" i="1"/>
  <c r="K1723" i="1"/>
  <c r="L1723" i="1"/>
  <c r="M1723" i="1"/>
  <c r="N1723" i="1"/>
  <c r="O1723" i="1"/>
  <c r="P1723" i="1"/>
  <c r="Q1723" i="1"/>
  <c r="R1723" i="1"/>
  <c r="S1723" i="1"/>
  <c r="C1724" i="1"/>
  <c r="D1724" i="1"/>
  <c r="H1724" i="1"/>
  <c r="K1724" i="1"/>
  <c r="L1724" i="1"/>
  <c r="M1724" i="1"/>
  <c r="N1724" i="1"/>
  <c r="O1724" i="1"/>
  <c r="P1724" i="1"/>
  <c r="Q1724" i="1"/>
  <c r="R1724" i="1"/>
  <c r="S1724" i="1"/>
  <c r="C1725" i="1"/>
  <c r="D1725" i="1"/>
  <c r="H1725" i="1"/>
  <c r="K1725" i="1"/>
  <c r="L1725" i="1"/>
  <c r="M1725" i="1"/>
  <c r="N1725" i="1"/>
  <c r="O1725" i="1"/>
  <c r="P1725" i="1"/>
  <c r="Q1725" i="1"/>
  <c r="R1725" i="1"/>
  <c r="S1725" i="1"/>
  <c r="C1726" i="1"/>
  <c r="D1726" i="1"/>
  <c r="H1726" i="1"/>
  <c r="K1726" i="1"/>
  <c r="L1726" i="1"/>
  <c r="M1726" i="1"/>
  <c r="N1726" i="1"/>
  <c r="O1726" i="1"/>
  <c r="P1726" i="1"/>
  <c r="Q1726" i="1"/>
  <c r="R1726" i="1"/>
  <c r="S1726" i="1"/>
  <c r="C1727" i="1"/>
  <c r="D1727" i="1"/>
  <c r="H1727" i="1"/>
  <c r="K1727" i="1"/>
  <c r="L1727" i="1"/>
  <c r="M1727" i="1"/>
  <c r="N1727" i="1"/>
  <c r="O1727" i="1"/>
  <c r="P1727" i="1"/>
  <c r="Q1727" i="1"/>
  <c r="R1727" i="1"/>
  <c r="S1727" i="1"/>
  <c r="C1728" i="1"/>
  <c r="D1728" i="1"/>
  <c r="H1728" i="1"/>
  <c r="K1728" i="1"/>
  <c r="L1728" i="1"/>
  <c r="M1728" i="1"/>
  <c r="N1728" i="1"/>
  <c r="O1728" i="1"/>
  <c r="P1728" i="1"/>
  <c r="Q1728" i="1"/>
  <c r="R1728" i="1"/>
  <c r="S1728" i="1"/>
  <c r="C1729" i="1"/>
  <c r="D1729" i="1"/>
  <c r="H1729" i="1"/>
  <c r="K1729" i="1"/>
  <c r="L1729" i="1"/>
  <c r="M1729" i="1"/>
  <c r="N1729" i="1"/>
  <c r="O1729" i="1"/>
  <c r="P1729" i="1"/>
  <c r="Q1729" i="1"/>
  <c r="R1729" i="1"/>
  <c r="S1729" i="1"/>
  <c r="C1730" i="1"/>
  <c r="D1730" i="1"/>
  <c r="H1730" i="1"/>
  <c r="K1730" i="1"/>
  <c r="L1730" i="1"/>
  <c r="M1730" i="1"/>
  <c r="N1730" i="1"/>
  <c r="O1730" i="1"/>
  <c r="P1730" i="1"/>
  <c r="Q1730" i="1"/>
  <c r="R1730" i="1"/>
  <c r="S1730" i="1"/>
  <c r="C1731" i="1"/>
  <c r="D1731" i="1"/>
  <c r="H1731" i="1"/>
  <c r="K1731" i="1"/>
  <c r="L1731" i="1"/>
  <c r="M1731" i="1"/>
  <c r="N1731" i="1"/>
  <c r="O1731" i="1"/>
  <c r="P1731" i="1"/>
  <c r="Q1731" i="1"/>
  <c r="R1731" i="1"/>
  <c r="S1731" i="1"/>
  <c r="C1732" i="1"/>
  <c r="D1732" i="1"/>
  <c r="H1732" i="1"/>
  <c r="K1732" i="1"/>
  <c r="L1732" i="1"/>
  <c r="M1732" i="1"/>
  <c r="N1732" i="1"/>
  <c r="O1732" i="1"/>
  <c r="P1732" i="1"/>
  <c r="Q1732" i="1"/>
  <c r="R1732" i="1"/>
  <c r="S1732" i="1"/>
  <c r="C1733" i="1"/>
  <c r="D1733" i="1"/>
  <c r="H1733" i="1"/>
  <c r="K1733" i="1"/>
  <c r="L1733" i="1"/>
  <c r="M1733" i="1"/>
  <c r="N1733" i="1"/>
  <c r="O1733" i="1"/>
  <c r="P1733" i="1"/>
  <c r="Q1733" i="1"/>
  <c r="R1733" i="1"/>
  <c r="S1733" i="1"/>
  <c r="C1734" i="1"/>
  <c r="D1734" i="1"/>
  <c r="H1734" i="1"/>
  <c r="K1734" i="1"/>
  <c r="L1734" i="1"/>
  <c r="M1734" i="1"/>
  <c r="N1734" i="1"/>
  <c r="O1734" i="1"/>
  <c r="P1734" i="1"/>
  <c r="Q1734" i="1"/>
  <c r="R1734" i="1"/>
  <c r="S1734" i="1"/>
  <c r="C1735" i="1"/>
  <c r="D1735" i="1"/>
  <c r="H1735" i="1"/>
  <c r="K1735" i="1"/>
  <c r="L1735" i="1"/>
  <c r="M1735" i="1"/>
  <c r="N1735" i="1"/>
  <c r="O1735" i="1"/>
  <c r="P1735" i="1"/>
  <c r="Q1735" i="1"/>
  <c r="R1735" i="1"/>
  <c r="S1735" i="1"/>
  <c r="C1736" i="1"/>
  <c r="D1736" i="1"/>
  <c r="H1736" i="1"/>
  <c r="K1736" i="1"/>
  <c r="L1736" i="1"/>
  <c r="M1736" i="1"/>
  <c r="N1736" i="1"/>
  <c r="O1736" i="1"/>
  <c r="P1736" i="1"/>
  <c r="Q1736" i="1"/>
  <c r="R1736" i="1"/>
  <c r="S1736" i="1"/>
  <c r="C1737" i="1"/>
  <c r="D1737" i="1"/>
  <c r="H1737" i="1"/>
  <c r="K1737" i="1"/>
  <c r="L1737" i="1"/>
  <c r="M1737" i="1"/>
  <c r="N1737" i="1"/>
  <c r="O1737" i="1"/>
  <c r="P1737" i="1"/>
  <c r="Q1737" i="1"/>
  <c r="R1737" i="1"/>
  <c r="S1737" i="1"/>
  <c r="C1738" i="1"/>
  <c r="D1738" i="1"/>
  <c r="H1738" i="1"/>
  <c r="K1738" i="1"/>
  <c r="L1738" i="1"/>
  <c r="M1738" i="1"/>
  <c r="N1738" i="1"/>
  <c r="O1738" i="1"/>
  <c r="P1738" i="1"/>
  <c r="Q1738" i="1"/>
  <c r="R1738" i="1"/>
  <c r="S1738" i="1"/>
  <c r="C1739" i="1"/>
  <c r="D1739" i="1"/>
  <c r="H1739" i="1"/>
  <c r="K1739" i="1"/>
  <c r="L1739" i="1"/>
  <c r="M1739" i="1"/>
  <c r="N1739" i="1"/>
  <c r="O1739" i="1"/>
  <c r="P1739" i="1"/>
  <c r="Q1739" i="1"/>
  <c r="R1739" i="1"/>
  <c r="S1739" i="1"/>
  <c r="C1740" i="1"/>
  <c r="D1740" i="1"/>
  <c r="H1740" i="1"/>
  <c r="K1740" i="1"/>
  <c r="L1740" i="1"/>
  <c r="M1740" i="1"/>
  <c r="N1740" i="1"/>
  <c r="O1740" i="1"/>
  <c r="P1740" i="1"/>
  <c r="Q1740" i="1"/>
  <c r="R1740" i="1"/>
  <c r="S1740" i="1"/>
  <c r="C1741" i="1"/>
  <c r="D1741" i="1"/>
  <c r="H1741" i="1"/>
  <c r="K1741" i="1"/>
  <c r="L1741" i="1"/>
  <c r="M1741" i="1"/>
  <c r="N1741" i="1"/>
  <c r="O1741" i="1"/>
  <c r="P1741" i="1"/>
  <c r="Q1741" i="1"/>
  <c r="R1741" i="1"/>
  <c r="S1741" i="1"/>
  <c r="C1742" i="1"/>
  <c r="D1742" i="1"/>
  <c r="H1742" i="1"/>
  <c r="K1742" i="1"/>
  <c r="L1742" i="1"/>
  <c r="M1742" i="1"/>
  <c r="N1742" i="1"/>
  <c r="O1742" i="1"/>
  <c r="P1742" i="1"/>
  <c r="Q1742" i="1"/>
  <c r="R1742" i="1"/>
  <c r="S1742" i="1"/>
  <c r="C1743" i="1"/>
  <c r="D1743" i="1"/>
  <c r="H1743" i="1"/>
  <c r="K1743" i="1"/>
  <c r="L1743" i="1"/>
  <c r="M1743" i="1"/>
  <c r="N1743" i="1"/>
  <c r="O1743" i="1"/>
  <c r="P1743" i="1"/>
  <c r="Q1743" i="1"/>
  <c r="R1743" i="1"/>
  <c r="S1743" i="1"/>
  <c r="C1744" i="1"/>
  <c r="D1744" i="1"/>
  <c r="H1744" i="1"/>
  <c r="K1744" i="1"/>
  <c r="L1744" i="1"/>
  <c r="M1744" i="1"/>
  <c r="N1744" i="1"/>
  <c r="O1744" i="1"/>
  <c r="P1744" i="1"/>
  <c r="Q1744" i="1"/>
  <c r="R1744" i="1"/>
  <c r="S1744" i="1"/>
  <c r="C1745" i="1"/>
  <c r="D1745" i="1"/>
  <c r="H1745" i="1"/>
  <c r="K1745" i="1"/>
  <c r="L1745" i="1"/>
  <c r="M1745" i="1"/>
  <c r="N1745" i="1"/>
  <c r="O1745" i="1"/>
  <c r="P1745" i="1"/>
  <c r="Q1745" i="1"/>
  <c r="R1745" i="1"/>
  <c r="S1745" i="1"/>
  <c r="C1746" i="1"/>
  <c r="D1746" i="1"/>
  <c r="H1746" i="1"/>
  <c r="K1746" i="1"/>
  <c r="L1746" i="1"/>
  <c r="M1746" i="1"/>
  <c r="N1746" i="1"/>
  <c r="O1746" i="1"/>
  <c r="P1746" i="1"/>
  <c r="Q1746" i="1"/>
  <c r="R1746" i="1"/>
  <c r="S1746" i="1"/>
  <c r="C1747" i="1"/>
  <c r="D1747" i="1"/>
  <c r="H1747" i="1"/>
  <c r="K1747" i="1"/>
  <c r="L1747" i="1"/>
  <c r="M1747" i="1"/>
  <c r="N1747" i="1"/>
  <c r="O1747" i="1"/>
  <c r="P1747" i="1"/>
  <c r="Q1747" i="1"/>
  <c r="R1747" i="1"/>
  <c r="S1747" i="1"/>
  <c r="C1748" i="1"/>
  <c r="D1748" i="1"/>
  <c r="H1748" i="1"/>
  <c r="K1748" i="1"/>
  <c r="L1748" i="1"/>
  <c r="M1748" i="1"/>
  <c r="N1748" i="1"/>
  <c r="O1748" i="1"/>
  <c r="P1748" i="1"/>
  <c r="Q1748" i="1"/>
  <c r="R1748" i="1"/>
  <c r="S1748" i="1"/>
  <c r="C1749" i="1"/>
  <c r="D1749" i="1"/>
  <c r="H1749" i="1"/>
  <c r="K1749" i="1"/>
  <c r="L1749" i="1"/>
  <c r="M1749" i="1"/>
  <c r="N1749" i="1"/>
  <c r="O1749" i="1"/>
  <c r="P1749" i="1"/>
  <c r="Q1749" i="1"/>
  <c r="R1749" i="1"/>
  <c r="S1749" i="1"/>
  <c r="C1750" i="1"/>
  <c r="D1750" i="1"/>
  <c r="H1750" i="1"/>
  <c r="K1750" i="1"/>
  <c r="L1750" i="1"/>
  <c r="M1750" i="1"/>
  <c r="N1750" i="1"/>
  <c r="O1750" i="1"/>
  <c r="P1750" i="1"/>
  <c r="Q1750" i="1"/>
  <c r="R1750" i="1"/>
  <c r="S1750" i="1"/>
  <c r="C1751" i="1"/>
  <c r="D1751" i="1"/>
  <c r="H1751" i="1"/>
  <c r="K1751" i="1"/>
  <c r="L1751" i="1"/>
  <c r="M1751" i="1"/>
  <c r="N1751" i="1"/>
  <c r="O1751" i="1"/>
  <c r="P1751" i="1"/>
  <c r="Q1751" i="1"/>
  <c r="R1751" i="1"/>
  <c r="S1751" i="1"/>
  <c r="C1752" i="1"/>
  <c r="D1752" i="1"/>
  <c r="H1752" i="1"/>
  <c r="K1752" i="1"/>
  <c r="L1752" i="1"/>
  <c r="M1752" i="1"/>
  <c r="N1752" i="1"/>
  <c r="O1752" i="1"/>
  <c r="P1752" i="1"/>
  <c r="Q1752" i="1"/>
  <c r="R1752" i="1"/>
  <c r="S1752" i="1"/>
  <c r="C1753" i="1"/>
  <c r="D1753" i="1"/>
  <c r="H1753" i="1"/>
  <c r="K1753" i="1"/>
  <c r="L1753" i="1"/>
  <c r="M1753" i="1"/>
  <c r="N1753" i="1"/>
  <c r="O1753" i="1"/>
  <c r="P1753" i="1"/>
  <c r="Q1753" i="1"/>
  <c r="R1753" i="1"/>
  <c r="S1753" i="1"/>
  <c r="C1754" i="1"/>
  <c r="D1754" i="1"/>
  <c r="H1754" i="1"/>
  <c r="K1754" i="1"/>
  <c r="L1754" i="1"/>
  <c r="M1754" i="1"/>
  <c r="N1754" i="1"/>
  <c r="O1754" i="1"/>
  <c r="P1754" i="1"/>
  <c r="Q1754" i="1"/>
  <c r="R1754" i="1"/>
  <c r="S1754" i="1"/>
  <c r="C1755" i="1"/>
  <c r="D1755" i="1"/>
  <c r="H1755" i="1"/>
  <c r="K1755" i="1"/>
  <c r="L1755" i="1"/>
  <c r="M1755" i="1"/>
  <c r="N1755" i="1"/>
  <c r="O1755" i="1"/>
  <c r="P1755" i="1"/>
  <c r="Q1755" i="1"/>
  <c r="R1755" i="1"/>
  <c r="S1755" i="1"/>
  <c r="C1756" i="1"/>
  <c r="D1756" i="1"/>
  <c r="H1756" i="1"/>
  <c r="K1756" i="1"/>
  <c r="L1756" i="1"/>
  <c r="M1756" i="1"/>
  <c r="N1756" i="1"/>
  <c r="O1756" i="1"/>
  <c r="P1756" i="1"/>
  <c r="Q1756" i="1"/>
  <c r="R1756" i="1"/>
  <c r="S1756" i="1"/>
  <c r="C1757" i="1"/>
  <c r="D1757" i="1"/>
  <c r="H1757" i="1"/>
  <c r="K1757" i="1"/>
  <c r="L1757" i="1"/>
  <c r="M1757" i="1"/>
  <c r="N1757" i="1"/>
  <c r="O1757" i="1"/>
  <c r="P1757" i="1"/>
  <c r="Q1757" i="1"/>
  <c r="R1757" i="1"/>
  <c r="S1757" i="1"/>
  <c r="C1758" i="1"/>
  <c r="D1758" i="1"/>
  <c r="H1758" i="1"/>
  <c r="K1758" i="1"/>
  <c r="L1758" i="1"/>
  <c r="M1758" i="1"/>
  <c r="N1758" i="1"/>
  <c r="O1758" i="1"/>
  <c r="P1758" i="1"/>
  <c r="Q1758" i="1"/>
  <c r="R1758" i="1"/>
  <c r="S1758" i="1"/>
  <c r="C1759" i="1"/>
  <c r="D1759" i="1"/>
  <c r="H1759" i="1"/>
  <c r="K1759" i="1"/>
  <c r="L1759" i="1"/>
  <c r="M1759" i="1"/>
  <c r="N1759" i="1"/>
  <c r="O1759" i="1"/>
  <c r="P1759" i="1"/>
  <c r="Q1759" i="1"/>
  <c r="R1759" i="1"/>
  <c r="S1759" i="1"/>
  <c r="C1760" i="1"/>
  <c r="D1760" i="1"/>
  <c r="H1760" i="1"/>
  <c r="K1760" i="1"/>
  <c r="L1760" i="1"/>
  <c r="M1760" i="1"/>
  <c r="N1760" i="1"/>
  <c r="O1760" i="1"/>
  <c r="P1760" i="1"/>
  <c r="Q1760" i="1"/>
  <c r="R1760" i="1"/>
  <c r="S1760" i="1"/>
  <c r="C1761" i="1"/>
  <c r="D1761" i="1"/>
  <c r="H1761" i="1"/>
  <c r="K1761" i="1"/>
  <c r="L1761" i="1"/>
  <c r="M1761" i="1"/>
  <c r="N1761" i="1"/>
  <c r="O1761" i="1"/>
  <c r="P1761" i="1"/>
  <c r="Q1761" i="1"/>
  <c r="R1761" i="1"/>
  <c r="S1761" i="1"/>
  <c r="C1762" i="1"/>
  <c r="D1762" i="1"/>
  <c r="H1762" i="1"/>
  <c r="K1762" i="1"/>
  <c r="L1762" i="1"/>
  <c r="M1762" i="1"/>
  <c r="N1762" i="1"/>
  <c r="O1762" i="1"/>
  <c r="P1762" i="1"/>
  <c r="Q1762" i="1"/>
  <c r="R1762" i="1"/>
  <c r="S1762" i="1"/>
  <c r="C1763" i="1"/>
  <c r="D1763" i="1"/>
  <c r="H1763" i="1"/>
  <c r="K1763" i="1"/>
  <c r="L1763" i="1"/>
  <c r="M1763" i="1"/>
  <c r="N1763" i="1"/>
  <c r="O1763" i="1"/>
  <c r="P1763" i="1"/>
  <c r="Q1763" i="1"/>
  <c r="R1763" i="1"/>
  <c r="S1763" i="1"/>
  <c r="C1764" i="1"/>
  <c r="D1764" i="1"/>
  <c r="H1764" i="1"/>
  <c r="K1764" i="1"/>
  <c r="L1764" i="1"/>
  <c r="M1764" i="1"/>
  <c r="N1764" i="1"/>
  <c r="O1764" i="1"/>
  <c r="P1764" i="1"/>
  <c r="Q1764" i="1"/>
  <c r="R1764" i="1"/>
  <c r="S1764" i="1"/>
  <c r="C1765" i="1"/>
  <c r="D1765" i="1"/>
  <c r="H1765" i="1"/>
  <c r="K1765" i="1"/>
  <c r="L1765" i="1"/>
  <c r="M1765" i="1"/>
  <c r="N1765" i="1"/>
  <c r="O1765" i="1"/>
  <c r="P1765" i="1"/>
  <c r="Q1765" i="1"/>
  <c r="R1765" i="1"/>
  <c r="S1765" i="1"/>
  <c r="C1766" i="1"/>
  <c r="D1766" i="1"/>
  <c r="H1766" i="1"/>
  <c r="K1766" i="1"/>
  <c r="L1766" i="1"/>
  <c r="M1766" i="1"/>
  <c r="N1766" i="1"/>
  <c r="O1766" i="1"/>
  <c r="P1766" i="1"/>
  <c r="Q1766" i="1"/>
  <c r="R1766" i="1"/>
  <c r="S1766" i="1"/>
  <c r="C1767" i="1"/>
  <c r="D1767" i="1"/>
  <c r="H1767" i="1"/>
  <c r="K1767" i="1"/>
  <c r="L1767" i="1"/>
  <c r="M1767" i="1"/>
  <c r="N1767" i="1"/>
  <c r="O1767" i="1"/>
  <c r="P1767" i="1"/>
  <c r="Q1767" i="1"/>
  <c r="R1767" i="1"/>
  <c r="S1767" i="1"/>
  <c r="C1768" i="1"/>
  <c r="D1768" i="1"/>
  <c r="H1768" i="1"/>
  <c r="K1768" i="1"/>
  <c r="L1768" i="1"/>
  <c r="M1768" i="1"/>
  <c r="N1768" i="1"/>
  <c r="O1768" i="1"/>
  <c r="P1768" i="1"/>
  <c r="Q1768" i="1"/>
  <c r="R1768" i="1"/>
  <c r="S1768" i="1"/>
  <c r="C1769" i="1"/>
  <c r="D1769" i="1"/>
  <c r="H1769" i="1"/>
  <c r="K1769" i="1"/>
  <c r="L1769" i="1"/>
  <c r="M1769" i="1"/>
  <c r="N1769" i="1"/>
  <c r="O1769" i="1"/>
  <c r="P1769" i="1"/>
  <c r="Q1769" i="1"/>
  <c r="R1769" i="1"/>
  <c r="S1769" i="1"/>
  <c r="C1770" i="1"/>
  <c r="D1770" i="1"/>
  <c r="H1770" i="1"/>
  <c r="K1770" i="1"/>
  <c r="L1770" i="1"/>
  <c r="M1770" i="1"/>
  <c r="N1770" i="1"/>
  <c r="O1770" i="1"/>
  <c r="P1770" i="1"/>
  <c r="Q1770" i="1"/>
  <c r="R1770" i="1"/>
  <c r="S1770" i="1"/>
  <c r="C1771" i="1"/>
  <c r="D1771" i="1"/>
  <c r="H1771" i="1"/>
  <c r="K1771" i="1"/>
  <c r="L1771" i="1"/>
  <c r="M1771" i="1"/>
  <c r="N1771" i="1"/>
  <c r="O1771" i="1"/>
  <c r="P1771" i="1"/>
  <c r="Q1771" i="1"/>
  <c r="R1771" i="1"/>
  <c r="S1771" i="1"/>
  <c r="C1772" i="1"/>
  <c r="D1772" i="1"/>
  <c r="H1772" i="1"/>
  <c r="K1772" i="1"/>
  <c r="L1772" i="1"/>
  <c r="M1772" i="1"/>
  <c r="N1772" i="1"/>
  <c r="O1772" i="1"/>
  <c r="P1772" i="1"/>
  <c r="Q1772" i="1"/>
  <c r="R1772" i="1"/>
  <c r="S1772" i="1"/>
  <c r="C1773" i="1"/>
  <c r="D1773" i="1"/>
  <c r="H1773" i="1"/>
  <c r="K1773" i="1"/>
  <c r="L1773" i="1"/>
  <c r="M1773" i="1"/>
  <c r="N1773" i="1"/>
  <c r="O1773" i="1"/>
  <c r="P1773" i="1"/>
  <c r="Q1773" i="1"/>
  <c r="R1773" i="1"/>
  <c r="S1773" i="1"/>
  <c r="C1774" i="1"/>
  <c r="D1774" i="1"/>
  <c r="H1774" i="1"/>
  <c r="K1774" i="1"/>
  <c r="L1774" i="1"/>
  <c r="M1774" i="1"/>
  <c r="N1774" i="1"/>
  <c r="O1774" i="1"/>
  <c r="P1774" i="1"/>
  <c r="Q1774" i="1"/>
  <c r="R1774" i="1"/>
  <c r="S1774" i="1"/>
  <c r="C1775" i="1"/>
  <c r="D1775" i="1"/>
  <c r="H1775" i="1"/>
  <c r="K1775" i="1"/>
  <c r="L1775" i="1"/>
  <c r="M1775" i="1"/>
  <c r="N1775" i="1"/>
  <c r="O1775" i="1"/>
  <c r="P1775" i="1"/>
  <c r="Q1775" i="1"/>
  <c r="R1775" i="1"/>
  <c r="S1775" i="1"/>
  <c r="C1776" i="1"/>
  <c r="D1776" i="1"/>
  <c r="H1776" i="1"/>
  <c r="K1776" i="1"/>
  <c r="L1776" i="1"/>
  <c r="M1776" i="1"/>
  <c r="N1776" i="1"/>
  <c r="O1776" i="1"/>
  <c r="P1776" i="1"/>
  <c r="Q1776" i="1"/>
  <c r="R1776" i="1"/>
  <c r="S1776" i="1"/>
  <c r="C1777" i="1"/>
  <c r="D1777" i="1"/>
  <c r="H1777" i="1"/>
  <c r="K1777" i="1"/>
  <c r="L1777" i="1"/>
  <c r="M1777" i="1"/>
  <c r="N1777" i="1"/>
  <c r="O1777" i="1"/>
  <c r="P1777" i="1"/>
  <c r="Q1777" i="1"/>
  <c r="R1777" i="1"/>
  <c r="S1777" i="1"/>
  <c r="C1778" i="1"/>
  <c r="D1778" i="1"/>
  <c r="H1778" i="1"/>
  <c r="K1778" i="1"/>
  <c r="L1778" i="1"/>
  <c r="M1778" i="1"/>
  <c r="N1778" i="1"/>
  <c r="O1778" i="1"/>
  <c r="P1778" i="1"/>
  <c r="Q1778" i="1"/>
  <c r="R1778" i="1"/>
  <c r="S1778" i="1"/>
  <c r="C1779" i="1"/>
  <c r="D1779" i="1"/>
  <c r="H1779" i="1"/>
  <c r="K1779" i="1"/>
  <c r="L1779" i="1"/>
  <c r="M1779" i="1"/>
  <c r="N1779" i="1"/>
  <c r="O1779" i="1"/>
  <c r="P1779" i="1"/>
  <c r="Q1779" i="1"/>
  <c r="R1779" i="1"/>
  <c r="S1779" i="1"/>
  <c r="C1780" i="1"/>
  <c r="D1780" i="1"/>
  <c r="H1780" i="1"/>
  <c r="K1780" i="1"/>
  <c r="L1780" i="1"/>
  <c r="M1780" i="1"/>
  <c r="N1780" i="1"/>
  <c r="O1780" i="1"/>
  <c r="P1780" i="1"/>
  <c r="Q1780" i="1"/>
  <c r="R1780" i="1"/>
  <c r="S1780" i="1"/>
  <c r="C1781" i="1"/>
  <c r="D1781" i="1"/>
  <c r="H1781" i="1"/>
  <c r="K1781" i="1"/>
  <c r="L1781" i="1"/>
  <c r="M1781" i="1"/>
  <c r="N1781" i="1"/>
  <c r="O1781" i="1"/>
  <c r="P1781" i="1"/>
  <c r="Q1781" i="1"/>
  <c r="R1781" i="1"/>
  <c r="S1781" i="1"/>
  <c r="C1782" i="1"/>
  <c r="D1782" i="1"/>
  <c r="H1782" i="1"/>
  <c r="K1782" i="1"/>
  <c r="L1782" i="1"/>
  <c r="M1782" i="1"/>
  <c r="N1782" i="1"/>
  <c r="O1782" i="1"/>
  <c r="P1782" i="1"/>
  <c r="Q1782" i="1"/>
  <c r="R1782" i="1"/>
  <c r="S1782" i="1"/>
  <c r="C1783" i="1"/>
  <c r="D1783" i="1"/>
  <c r="H1783" i="1"/>
  <c r="K1783" i="1"/>
  <c r="L1783" i="1"/>
  <c r="M1783" i="1"/>
  <c r="N1783" i="1"/>
  <c r="O1783" i="1"/>
  <c r="P1783" i="1"/>
  <c r="Q1783" i="1"/>
  <c r="R1783" i="1"/>
  <c r="S1783" i="1"/>
  <c r="C1784" i="1"/>
  <c r="D1784" i="1"/>
  <c r="H1784" i="1"/>
  <c r="K1784" i="1"/>
  <c r="L1784" i="1"/>
  <c r="M1784" i="1"/>
  <c r="N1784" i="1"/>
  <c r="O1784" i="1"/>
  <c r="P1784" i="1"/>
  <c r="Q1784" i="1"/>
  <c r="R1784" i="1"/>
  <c r="S1784" i="1"/>
  <c r="C1785" i="1"/>
  <c r="D1785" i="1"/>
  <c r="H1785" i="1"/>
  <c r="K1785" i="1"/>
  <c r="L1785" i="1"/>
  <c r="M1785" i="1"/>
  <c r="N1785" i="1"/>
  <c r="O1785" i="1"/>
  <c r="P1785" i="1"/>
  <c r="Q1785" i="1"/>
  <c r="R1785" i="1"/>
  <c r="S1785" i="1"/>
  <c r="C1786" i="1"/>
  <c r="D1786" i="1"/>
  <c r="H1786" i="1"/>
  <c r="K1786" i="1"/>
  <c r="L1786" i="1"/>
  <c r="M1786" i="1"/>
  <c r="N1786" i="1"/>
  <c r="O1786" i="1"/>
  <c r="P1786" i="1"/>
  <c r="Q1786" i="1"/>
  <c r="R1786" i="1"/>
  <c r="S1786" i="1"/>
  <c r="C1787" i="1"/>
  <c r="D1787" i="1"/>
  <c r="H1787" i="1"/>
  <c r="K1787" i="1"/>
  <c r="L1787" i="1"/>
  <c r="M1787" i="1"/>
  <c r="N1787" i="1"/>
  <c r="O1787" i="1"/>
  <c r="P1787" i="1"/>
  <c r="Q1787" i="1"/>
  <c r="R1787" i="1"/>
  <c r="S1787" i="1"/>
  <c r="C1788" i="1"/>
  <c r="D1788" i="1"/>
  <c r="H1788" i="1"/>
  <c r="K1788" i="1"/>
  <c r="L1788" i="1"/>
  <c r="M1788" i="1"/>
  <c r="N1788" i="1"/>
  <c r="O1788" i="1"/>
  <c r="P1788" i="1"/>
  <c r="Q1788" i="1"/>
  <c r="R1788" i="1"/>
  <c r="S1788" i="1"/>
  <c r="C1789" i="1"/>
  <c r="D1789" i="1"/>
  <c r="H1789" i="1"/>
  <c r="K1789" i="1"/>
  <c r="L1789" i="1"/>
  <c r="M1789" i="1"/>
  <c r="N1789" i="1"/>
  <c r="O1789" i="1"/>
  <c r="P1789" i="1"/>
  <c r="Q1789" i="1"/>
  <c r="R1789" i="1"/>
  <c r="S1789" i="1"/>
  <c r="C1790" i="1"/>
  <c r="D1790" i="1"/>
  <c r="H1790" i="1"/>
  <c r="K1790" i="1"/>
  <c r="L1790" i="1"/>
  <c r="M1790" i="1"/>
  <c r="N1790" i="1"/>
  <c r="O1790" i="1"/>
  <c r="P1790" i="1"/>
  <c r="Q1790" i="1"/>
  <c r="R1790" i="1"/>
  <c r="S1790" i="1"/>
  <c r="C1791" i="1"/>
  <c r="D1791" i="1"/>
  <c r="H1791" i="1"/>
  <c r="K1791" i="1"/>
  <c r="L1791" i="1"/>
  <c r="M1791" i="1"/>
  <c r="N1791" i="1"/>
  <c r="O1791" i="1"/>
  <c r="P1791" i="1"/>
  <c r="Q1791" i="1"/>
  <c r="R1791" i="1"/>
  <c r="S1791" i="1"/>
  <c r="C1792" i="1"/>
  <c r="D1792" i="1"/>
  <c r="H1792" i="1"/>
  <c r="K1792" i="1"/>
  <c r="L1792" i="1"/>
  <c r="M1792" i="1"/>
  <c r="N1792" i="1"/>
  <c r="O1792" i="1"/>
  <c r="P1792" i="1"/>
  <c r="Q1792" i="1"/>
  <c r="R1792" i="1"/>
  <c r="S1792" i="1"/>
  <c r="C1793" i="1"/>
  <c r="D1793" i="1"/>
  <c r="H1793" i="1"/>
  <c r="K1793" i="1"/>
  <c r="L1793" i="1"/>
  <c r="M1793" i="1"/>
  <c r="N1793" i="1"/>
  <c r="O1793" i="1"/>
  <c r="P1793" i="1"/>
  <c r="Q1793" i="1"/>
  <c r="R1793" i="1"/>
  <c r="S1793" i="1"/>
  <c r="C1794" i="1"/>
  <c r="D1794" i="1"/>
  <c r="H1794" i="1"/>
  <c r="K1794" i="1"/>
  <c r="L1794" i="1"/>
  <c r="M1794" i="1"/>
  <c r="N1794" i="1"/>
  <c r="O1794" i="1"/>
  <c r="P1794" i="1"/>
  <c r="Q1794" i="1"/>
  <c r="R1794" i="1"/>
  <c r="S1794" i="1"/>
  <c r="C1795" i="1"/>
  <c r="D1795" i="1"/>
  <c r="H1795" i="1"/>
  <c r="K1795" i="1"/>
  <c r="L1795" i="1"/>
  <c r="M1795" i="1"/>
  <c r="N1795" i="1"/>
  <c r="O1795" i="1"/>
  <c r="P1795" i="1"/>
  <c r="Q1795" i="1"/>
  <c r="R1795" i="1"/>
  <c r="S1795" i="1"/>
  <c r="C1796" i="1"/>
  <c r="D1796" i="1"/>
  <c r="H1796" i="1"/>
  <c r="K1796" i="1"/>
  <c r="L1796" i="1"/>
  <c r="M1796" i="1"/>
  <c r="N1796" i="1"/>
  <c r="O1796" i="1"/>
  <c r="P1796" i="1"/>
  <c r="Q1796" i="1"/>
  <c r="R1796" i="1"/>
  <c r="S1796" i="1"/>
  <c r="C1797" i="1"/>
  <c r="D1797" i="1"/>
  <c r="H1797" i="1"/>
  <c r="K1797" i="1"/>
  <c r="L1797" i="1"/>
  <c r="M1797" i="1"/>
  <c r="N1797" i="1"/>
  <c r="O1797" i="1"/>
  <c r="P1797" i="1"/>
  <c r="Q1797" i="1"/>
  <c r="R1797" i="1"/>
  <c r="S1797" i="1"/>
  <c r="C1798" i="1"/>
  <c r="D1798" i="1"/>
  <c r="H1798" i="1"/>
  <c r="K1798" i="1"/>
  <c r="L1798" i="1"/>
  <c r="M1798" i="1"/>
  <c r="N1798" i="1"/>
  <c r="O1798" i="1"/>
  <c r="P1798" i="1"/>
  <c r="Q1798" i="1"/>
  <c r="R1798" i="1"/>
  <c r="S1798" i="1"/>
  <c r="C1799" i="1"/>
  <c r="D1799" i="1"/>
  <c r="H1799" i="1"/>
  <c r="K1799" i="1"/>
  <c r="L1799" i="1"/>
  <c r="M1799" i="1"/>
  <c r="N1799" i="1"/>
  <c r="O1799" i="1"/>
  <c r="P1799" i="1"/>
  <c r="Q1799" i="1"/>
  <c r="R1799" i="1"/>
  <c r="S1799" i="1"/>
  <c r="C1800" i="1"/>
  <c r="D1800" i="1"/>
  <c r="H1800" i="1"/>
  <c r="K1800" i="1"/>
  <c r="L1800" i="1"/>
  <c r="M1800" i="1"/>
  <c r="N1800" i="1"/>
  <c r="O1800" i="1"/>
  <c r="P1800" i="1"/>
  <c r="Q1800" i="1"/>
  <c r="R1800" i="1"/>
  <c r="S1800" i="1"/>
  <c r="C1801" i="1"/>
  <c r="D1801" i="1"/>
  <c r="H1801" i="1"/>
  <c r="K1801" i="1"/>
  <c r="L1801" i="1"/>
  <c r="M1801" i="1"/>
  <c r="N1801" i="1"/>
  <c r="O1801" i="1"/>
  <c r="P1801" i="1"/>
  <c r="Q1801" i="1"/>
  <c r="R1801" i="1"/>
  <c r="S1801" i="1"/>
  <c r="C1802" i="1"/>
  <c r="D1802" i="1"/>
  <c r="H1802" i="1"/>
  <c r="K1802" i="1"/>
  <c r="L1802" i="1"/>
  <c r="M1802" i="1"/>
  <c r="N1802" i="1"/>
  <c r="O1802" i="1"/>
  <c r="P1802" i="1"/>
  <c r="Q1802" i="1"/>
  <c r="R1802" i="1"/>
  <c r="S1802" i="1"/>
  <c r="C1803" i="1"/>
  <c r="D1803" i="1"/>
  <c r="H1803" i="1"/>
  <c r="K1803" i="1"/>
  <c r="L1803" i="1"/>
  <c r="M1803" i="1"/>
  <c r="N1803" i="1"/>
  <c r="O1803" i="1"/>
  <c r="P1803" i="1"/>
  <c r="Q1803" i="1"/>
  <c r="R1803" i="1"/>
  <c r="S1803" i="1"/>
  <c r="C1804" i="1"/>
  <c r="D1804" i="1"/>
  <c r="H1804" i="1"/>
  <c r="K1804" i="1"/>
  <c r="L1804" i="1"/>
  <c r="M1804" i="1"/>
  <c r="N1804" i="1"/>
  <c r="O1804" i="1"/>
  <c r="P1804" i="1"/>
  <c r="Q1804" i="1"/>
  <c r="R1804" i="1"/>
  <c r="S1804" i="1"/>
  <c r="C1805" i="1"/>
  <c r="D1805" i="1"/>
  <c r="H1805" i="1"/>
  <c r="K1805" i="1"/>
  <c r="L1805" i="1"/>
  <c r="M1805" i="1"/>
  <c r="N1805" i="1"/>
  <c r="O1805" i="1"/>
  <c r="P1805" i="1"/>
  <c r="Q1805" i="1"/>
  <c r="R1805" i="1"/>
  <c r="S1805" i="1"/>
  <c r="C1806" i="1"/>
  <c r="D1806" i="1"/>
  <c r="H1806" i="1"/>
  <c r="K1806" i="1"/>
  <c r="L1806" i="1"/>
  <c r="M1806" i="1"/>
  <c r="N1806" i="1"/>
  <c r="O1806" i="1"/>
  <c r="P1806" i="1"/>
  <c r="Q1806" i="1"/>
  <c r="R1806" i="1"/>
  <c r="S1806" i="1"/>
  <c r="C1807" i="1"/>
  <c r="D1807" i="1"/>
  <c r="H1807" i="1"/>
  <c r="K1807" i="1"/>
  <c r="L1807" i="1"/>
  <c r="M1807" i="1"/>
  <c r="N1807" i="1"/>
  <c r="O1807" i="1"/>
  <c r="P1807" i="1"/>
  <c r="Q1807" i="1"/>
  <c r="R1807" i="1"/>
  <c r="S1807" i="1"/>
  <c r="C1808" i="1"/>
  <c r="D1808" i="1"/>
  <c r="H1808" i="1"/>
  <c r="K1808" i="1"/>
  <c r="L1808" i="1"/>
  <c r="M1808" i="1"/>
  <c r="N1808" i="1"/>
  <c r="O1808" i="1"/>
  <c r="P1808" i="1"/>
  <c r="Q1808" i="1"/>
  <c r="R1808" i="1"/>
  <c r="S1808" i="1"/>
  <c r="C1809" i="1"/>
  <c r="D1809" i="1"/>
  <c r="H1809" i="1"/>
  <c r="K1809" i="1"/>
  <c r="L1809" i="1"/>
  <c r="M1809" i="1"/>
  <c r="N1809" i="1"/>
  <c r="O1809" i="1"/>
  <c r="P1809" i="1"/>
  <c r="Q1809" i="1"/>
  <c r="R1809" i="1"/>
  <c r="S1809" i="1"/>
  <c r="C1810" i="1"/>
  <c r="D1810" i="1"/>
  <c r="H1810" i="1"/>
  <c r="K1810" i="1"/>
  <c r="L1810" i="1"/>
  <c r="M1810" i="1"/>
  <c r="N1810" i="1"/>
  <c r="O1810" i="1"/>
  <c r="P1810" i="1"/>
  <c r="Q1810" i="1"/>
  <c r="R1810" i="1"/>
  <c r="S1810" i="1"/>
  <c r="C1811" i="1"/>
  <c r="D1811" i="1"/>
  <c r="H1811" i="1"/>
  <c r="K1811" i="1"/>
  <c r="L1811" i="1"/>
  <c r="M1811" i="1"/>
  <c r="N1811" i="1"/>
  <c r="O1811" i="1"/>
  <c r="P1811" i="1"/>
  <c r="Q1811" i="1"/>
  <c r="R1811" i="1"/>
  <c r="S1811" i="1"/>
  <c r="C1812" i="1"/>
  <c r="D1812" i="1"/>
  <c r="H1812" i="1"/>
  <c r="K1812" i="1"/>
  <c r="L1812" i="1"/>
  <c r="M1812" i="1"/>
  <c r="N1812" i="1"/>
  <c r="O1812" i="1"/>
  <c r="P1812" i="1"/>
  <c r="Q1812" i="1"/>
  <c r="R1812" i="1"/>
  <c r="S1812" i="1"/>
  <c r="C1813" i="1"/>
  <c r="D1813" i="1"/>
  <c r="H1813" i="1"/>
  <c r="K1813" i="1"/>
  <c r="L1813" i="1"/>
  <c r="M1813" i="1"/>
  <c r="N1813" i="1"/>
  <c r="O1813" i="1"/>
  <c r="P1813" i="1"/>
  <c r="Q1813" i="1"/>
  <c r="R1813" i="1"/>
  <c r="S1813" i="1"/>
  <c r="C1814" i="1"/>
  <c r="D1814" i="1"/>
  <c r="H1814" i="1"/>
  <c r="K1814" i="1"/>
  <c r="L1814" i="1"/>
  <c r="M1814" i="1"/>
  <c r="N1814" i="1"/>
  <c r="O1814" i="1"/>
  <c r="P1814" i="1"/>
  <c r="Q1814" i="1"/>
  <c r="R1814" i="1"/>
  <c r="S1814" i="1"/>
  <c r="C1815" i="1"/>
  <c r="D1815" i="1"/>
  <c r="H1815" i="1"/>
  <c r="K1815" i="1"/>
  <c r="L1815" i="1"/>
  <c r="M1815" i="1"/>
  <c r="N1815" i="1"/>
  <c r="O1815" i="1"/>
  <c r="P1815" i="1"/>
  <c r="Q1815" i="1"/>
  <c r="R1815" i="1"/>
  <c r="S1815" i="1"/>
  <c r="C1816" i="1"/>
  <c r="D1816" i="1"/>
  <c r="H1816" i="1"/>
  <c r="K1816" i="1"/>
  <c r="L1816" i="1"/>
  <c r="M1816" i="1"/>
  <c r="N1816" i="1"/>
  <c r="O1816" i="1"/>
  <c r="P1816" i="1"/>
  <c r="Q1816" i="1"/>
  <c r="R1816" i="1"/>
  <c r="S1816" i="1"/>
  <c r="C1817" i="1"/>
  <c r="D1817" i="1"/>
  <c r="H1817" i="1"/>
  <c r="K1817" i="1"/>
  <c r="L1817" i="1"/>
  <c r="M1817" i="1"/>
  <c r="N1817" i="1"/>
  <c r="O1817" i="1"/>
  <c r="P1817" i="1"/>
  <c r="Q1817" i="1"/>
  <c r="R1817" i="1"/>
  <c r="S1817" i="1"/>
  <c r="C1818" i="1"/>
  <c r="D1818" i="1"/>
  <c r="H1818" i="1"/>
  <c r="K1818" i="1"/>
  <c r="L1818" i="1"/>
  <c r="M1818" i="1"/>
  <c r="N1818" i="1"/>
  <c r="O1818" i="1"/>
  <c r="P1818" i="1"/>
  <c r="Q1818" i="1"/>
  <c r="R1818" i="1"/>
  <c r="S1818" i="1"/>
  <c r="C1819" i="1"/>
  <c r="D1819" i="1"/>
  <c r="H1819" i="1"/>
  <c r="K1819" i="1"/>
  <c r="L1819" i="1"/>
  <c r="M1819" i="1"/>
  <c r="N1819" i="1"/>
  <c r="O1819" i="1"/>
  <c r="P1819" i="1"/>
  <c r="Q1819" i="1"/>
  <c r="R1819" i="1"/>
  <c r="S1819" i="1"/>
  <c r="C1820" i="1"/>
  <c r="D1820" i="1"/>
  <c r="H1820" i="1"/>
  <c r="K1820" i="1"/>
  <c r="L1820" i="1"/>
  <c r="M1820" i="1"/>
  <c r="N1820" i="1"/>
  <c r="O1820" i="1"/>
  <c r="P1820" i="1"/>
  <c r="Q1820" i="1"/>
  <c r="R1820" i="1"/>
  <c r="S1820" i="1"/>
  <c r="C1821" i="1"/>
  <c r="D1821" i="1"/>
  <c r="H1821" i="1"/>
  <c r="K1821" i="1"/>
  <c r="L1821" i="1"/>
  <c r="M1821" i="1"/>
  <c r="N1821" i="1"/>
  <c r="O1821" i="1"/>
  <c r="P1821" i="1"/>
  <c r="Q1821" i="1"/>
  <c r="R1821" i="1"/>
  <c r="S1821" i="1"/>
  <c r="C1822" i="1"/>
  <c r="D1822" i="1"/>
  <c r="H1822" i="1"/>
  <c r="K1822" i="1"/>
  <c r="L1822" i="1"/>
  <c r="M1822" i="1"/>
  <c r="N1822" i="1"/>
  <c r="O1822" i="1"/>
  <c r="P1822" i="1"/>
  <c r="Q1822" i="1"/>
  <c r="R1822" i="1"/>
  <c r="S1822" i="1"/>
  <c r="C1823" i="1"/>
  <c r="D1823" i="1"/>
  <c r="H1823" i="1"/>
  <c r="K1823" i="1"/>
  <c r="L1823" i="1"/>
  <c r="M1823" i="1"/>
  <c r="N1823" i="1"/>
  <c r="O1823" i="1"/>
  <c r="P1823" i="1"/>
  <c r="Q1823" i="1"/>
  <c r="R1823" i="1"/>
  <c r="S1823" i="1"/>
  <c r="C1824" i="1"/>
  <c r="D1824" i="1"/>
  <c r="H1824" i="1"/>
  <c r="K1824" i="1"/>
  <c r="L1824" i="1"/>
  <c r="M1824" i="1"/>
  <c r="N1824" i="1"/>
  <c r="O1824" i="1"/>
  <c r="P1824" i="1"/>
  <c r="Q1824" i="1"/>
  <c r="R1824" i="1"/>
  <c r="S1824" i="1"/>
  <c r="C1825" i="1"/>
  <c r="D1825" i="1"/>
  <c r="H1825" i="1"/>
  <c r="K1825" i="1"/>
  <c r="L1825" i="1"/>
  <c r="M1825" i="1"/>
  <c r="N1825" i="1"/>
  <c r="O1825" i="1"/>
  <c r="P1825" i="1"/>
  <c r="Q1825" i="1"/>
  <c r="R1825" i="1"/>
  <c r="S1825" i="1"/>
  <c r="C1826" i="1"/>
  <c r="D1826" i="1"/>
  <c r="H1826" i="1"/>
  <c r="K1826" i="1"/>
  <c r="L1826" i="1"/>
  <c r="M1826" i="1"/>
  <c r="N1826" i="1"/>
  <c r="O1826" i="1"/>
  <c r="P1826" i="1"/>
  <c r="Q1826" i="1"/>
  <c r="R1826" i="1"/>
  <c r="S1826" i="1"/>
  <c r="C1827" i="1"/>
  <c r="D1827" i="1"/>
  <c r="H1827" i="1"/>
  <c r="K1827" i="1"/>
  <c r="L1827" i="1"/>
  <c r="M1827" i="1"/>
  <c r="N1827" i="1"/>
  <c r="O1827" i="1"/>
  <c r="P1827" i="1"/>
  <c r="Q1827" i="1"/>
  <c r="R1827" i="1"/>
  <c r="S1827" i="1"/>
  <c r="C1828" i="1"/>
  <c r="D1828" i="1"/>
  <c r="H1828" i="1"/>
  <c r="K1828" i="1"/>
  <c r="L1828" i="1"/>
  <c r="M1828" i="1"/>
  <c r="N1828" i="1"/>
  <c r="O1828" i="1"/>
  <c r="P1828" i="1"/>
  <c r="Q1828" i="1"/>
  <c r="R1828" i="1"/>
  <c r="S1828" i="1"/>
  <c r="C1829" i="1"/>
  <c r="D1829" i="1"/>
  <c r="H1829" i="1"/>
  <c r="K1829" i="1"/>
  <c r="L1829" i="1"/>
  <c r="M1829" i="1"/>
  <c r="N1829" i="1"/>
  <c r="O1829" i="1"/>
  <c r="P1829" i="1"/>
  <c r="Q1829" i="1"/>
  <c r="R1829" i="1"/>
  <c r="S1829" i="1"/>
  <c r="C1830" i="1"/>
  <c r="D1830" i="1"/>
  <c r="H1830" i="1"/>
  <c r="K1830" i="1"/>
  <c r="L1830" i="1"/>
  <c r="M1830" i="1"/>
  <c r="N1830" i="1"/>
  <c r="O1830" i="1"/>
  <c r="P1830" i="1"/>
  <c r="Q1830" i="1"/>
  <c r="R1830" i="1"/>
  <c r="S1830" i="1"/>
  <c r="C1831" i="1"/>
  <c r="D1831" i="1"/>
  <c r="H1831" i="1"/>
  <c r="K1831" i="1"/>
  <c r="L1831" i="1"/>
  <c r="M1831" i="1"/>
  <c r="N1831" i="1"/>
  <c r="O1831" i="1"/>
  <c r="P1831" i="1"/>
  <c r="Q1831" i="1"/>
  <c r="R1831" i="1"/>
  <c r="S1831" i="1"/>
  <c r="C1832" i="1"/>
  <c r="D1832" i="1"/>
  <c r="H1832" i="1"/>
  <c r="K1832" i="1"/>
  <c r="L1832" i="1"/>
  <c r="M1832" i="1"/>
  <c r="N1832" i="1"/>
  <c r="O1832" i="1"/>
  <c r="P1832" i="1"/>
  <c r="Q1832" i="1"/>
  <c r="R1832" i="1"/>
  <c r="S1832" i="1"/>
  <c r="C1833" i="1"/>
  <c r="D1833" i="1"/>
  <c r="H1833" i="1"/>
  <c r="K1833" i="1"/>
  <c r="L1833" i="1"/>
  <c r="M1833" i="1"/>
  <c r="N1833" i="1"/>
  <c r="O1833" i="1"/>
  <c r="P1833" i="1"/>
  <c r="Q1833" i="1"/>
  <c r="R1833" i="1"/>
  <c r="S1833" i="1"/>
  <c r="C1834" i="1"/>
  <c r="D1834" i="1"/>
  <c r="H1834" i="1"/>
  <c r="K1834" i="1"/>
  <c r="L1834" i="1"/>
  <c r="M1834" i="1"/>
  <c r="N1834" i="1"/>
  <c r="O1834" i="1"/>
  <c r="P1834" i="1"/>
  <c r="Q1834" i="1"/>
  <c r="R1834" i="1"/>
  <c r="S1834" i="1"/>
  <c r="C1835" i="1"/>
  <c r="D1835" i="1"/>
  <c r="H1835" i="1"/>
  <c r="K1835" i="1"/>
  <c r="L1835" i="1"/>
  <c r="M1835" i="1"/>
  <c r="N1835" i="1"/>
  <c r="O1835" i="1"/>
  <c r="P1835" i="1"/>
  <c r="Q1835" i="1"/>
  <c r="R1835" i="1"/>
  <c r="S1835" i="1"/>
  <c r="C1836" i="1"/>
  <c r="D1836" i="1"/>
  <c r="H1836" i="1"/>
  <c r="K1836" i="1"/>
  <c r="L1836" i="1"/>
  <c r="M1836" i="1"/>
  <c r="N1836" i="1"/>
  <c r="O1836" i="1"/>
  <c r="P1836" i="1"/>
  <c r="Q1836" i="1"/>
  <c r="R1836" i="1"/>
  <c r="S1836" i="1"/>
  <c r="C1837" i="1"/>
  <c r="D1837" i="1"/>
  <c r="H1837" i="1"/>
  <c r="K1837" i="1"/>
  <c r="L1837" i="1"/>
  <c r="M1837" i="1"/>
  <c r="N1837" i="1"/>
  <c r="O1837" i="1"/>
  <c r="P1837" i="1"/>
  <c r="Q1837" i="1"/>
  <c r="R1837" i="1"/>
  <c r="S1837" i="1"/>
  <c r="C1838" i="1"/>
  <c r="D1838" i="1"/>
  <c r="H1838" i="1"/>
  <c r="K1838" i="1"/>
  <c r="L1838" i="1"/>
  <c r="M1838" i="1"/>
  <c r="N1838" i="1"/>
  <c r="O1838" i="1"/>
  <c r="P1838" i="1"/>
  <c r="Q1838" i="1"/>
  <c r="R1838" i="1"/>
  <c r="S1838" i="1"/>
  <c r="C1839" i="1"/>
  <c r="D1839" i="1"/>
  <c r="H1839" i="1"/>
  <c r="K1839" i="1"/>
  <c r="L1839" i="1"/>
  <c r="M1839" i="1"/>
  <c r="N1839" i="1"/>
  <c r="O1839" i="1"/>
  <c r="P1839" i="1"/>
  <c r="Q1839" i="1"/>
  <c r="R1839" i="1"/>
  <c r="S1839" i="1"/>
  <c r="C1840" i="1"/>
  <c r="D1840" i="1"/>
  <c r="H1840" i="1"/>
  <c r="K1840" i="1"/>
  <c r="L1840" i="1"/>
  <c r="M1840" i="1"/>
  <c r="N1840" i="1"/>
  <c r="O1840" i="1"/>
  <c r="P1840" i="1"/>
  <c r="Q1840" i="1"/>
  <c r="R1840" i="1"/>
  <c r="S1840" i="1"/>
  <c r="C1841" i="1"/>
  <c r="D1841" i="1"/>
  <c r="H1841" i="1"/>
  <c r="K1841" i="1"/>
  <c r="L1841" i="1"/>
  <c r="M1841" i="1"/>
  <c r="N1841" i="1"/>
  <c r="O1841" i="1"/>
  <c r="P1841" i="1"/>
  <c r="Q1841" i="1"/>
  <c r="R1841" i="1"/>
  <c r="S1841" i="1"/>
  <c r="C1842" i="1"/>
  <c r="D1842" i="1"/>
  <c r="H1842" i="1"/>
  <c r="K1842" i="1"/>
  <c r="L1842" i="1"/>
  <c r="M1842" i="1"/>
  <c r="N1842" i="1"/>
  <c r="O1842" i="1"/>
  <c r="P1842" i="1"/>
  <c r="Q1842" i="1"/>
  <c r="R1842" i="1"/>
  <c r="S1842" i="1"/>
  <c r="C1843" i="1"/>
  <c r="D1843" i="1"/>
  <c r="H1843" i="1"/>
  <c r="K1843" i="1"/>
  <c r="L1843" i="1"/>
  <c r="M1843" i="1"/>
  <c r="N1843" i="1"/>
  <c r="O1843" i="1"/>
  <c r="P1843" i="1"/>
  <c r="Q1843" i="1"/>
  <c r="R1843" i="1"/>
  <c r="S1843" i="1"/>
  <c r="C1844" i="1"/>
  <c r="D1844" i="1"/>
  <c r="H1844" i="1"/>
  <c r="K1844" i="1"/>
  <c r="L1844" i="1"/>
  <c r="M1844" i="1"/>
  <c r="N1844" i="1"/>
  <c r="O1844" i="1"/>
  <c r="P1844" i="1"/>
  <c r="Q1844" i="1"/>
  <c r="R1844" i="1"/>
  <c r="S1844" i="1"/>
  <c r="C1845" i="1"/>
  <c r="D1845" i="1"/>
  <c r="H1845" i="1"/>
  <c r="K1845" i="1"/>
  <c r="L1845" i="1"/>
  <c r="M1845" i="1"/>
  <c r="N1845" i="1"/>
  <c r="O1845" i="1"/>
  <c r="P1845" i="1"/>
  <c r="Q1845" i="1"/>
  <c r="R1845" i="1"/>
  <c r="S1845" i="1"/>
  <c r="C1846" i="1"/>
  <c r="D1846" i="1"/>
  <c r="H1846" i="1"/>
  <c r="K1846" i="1"/>
  <c r="L1846" i="1"/>
  <c r="M1846" i="1"/>
  <c r="N1846" i="1"/>
  <c r="O1846" i="1"/>
  <c r="P1846" i="1"/>
  <c r="Q1846" i="1"/>
  <c r="R1846" i="1"/>
  <c r="S1846" i="1"/>
  <c r="C1847" i="1"/>
  <c r="D1847" i="1"/>
  <c r="H1847" i="1"/>
  <c r="K1847" i="1"/>
  <c r="L1847" i="1"/>
  <c r="M1847" i="1"/>
  <c r="N1847" i="1"/>
  <c r="O1847" i="1"/>
  <c r="P1847" i="1"/>
  <c r="Q1847" i="1"/>
  <c r="R1847" i="1"/>
  <c r="S1847" i="1"/>
  <c r="C1848" i="1"/>
  <c r="D1848" i="1"/>
  <c r="H1848" i="1"/>
  <c r="K1848" i="1"/>
  <c r="L1848" i="1"/>
  <c r="M1848" i="1"/>
  <c r="N1848" i="1"/>
  <c r="O1848" i="1"/>
  <c r="P1848" i="1"/>
  <c r="Q1848" i="1"/>
  <c r="R1848" i="1"/>
  <c r="S1848" i="1"/>
  <c r="C1849" i="1"/>
  <c r="D1849" i="1"/>
  <c r="H1849" i="1"/>
  <c r="K1849" i="1"/>
  <c r="L1849" i="1"/>
  <c r="M1849" i="1"/>
  <c r="N1849" i="1"/>
  <c r="O1849" i="1"/>
  <c r="P1849" i="1"/>
  <c r="Q1849" i="1"/>
  <c r="R1849" i="1"/>
  <c r="S1849" i="1"/>
  <c r="C1850" i="1"/>
  <c r="D1850" i="1"/>
  <c r="H1850" i="1"/>
  <c r="K1850" i="1"/>
  <c r="L1850" i="1"/>
  <c r="M1850" i="1"/>
  <c r="N1850" i="1"/>
  <c r="O1850" i="1"/>
  <c r="P1850" i="1"/>
  <c r="Q1850" i="1"/>
  <c r="R1850" i="1"/>
  <c r="S1850" i="1"/>
  <c r="C1851" i="1"/>
  <c r="D1851" i="1"/>
  <c r="H1851" i="1"/>
  <c r="K1851" i="1"/>
  <c r="L1851" i="1"/>
  <c r="M1851" i="1"/>
  <c r="N1851" i="1"/>
  <c r="O1851" i="1"/>
  <c r="P1851" i="1"/>
  <c r="Q1851" i="1"/>
  <c r="R1851" i="1"/>
  <c r="S1851" i="1"/>
  <c r="C1852" i="1"/>
  <c r="D1852" i="1"/>
  <c r="H1852" i="1"/>
  <c r="K1852" i="1"/>
  <c r="L1852" i="1"/>
  <c r="M1852" i="1"/>
  <c r="N1852" i="1"/>
  <c r="O1852" i="1"/>
  <c r="P1852" i="1"/>
  <c r="Q1852" i="1"/>
  <c r="R1852" i="1"/>
  <c r="S1852" i="1"/>
  <c r="C1853" i="1"/>
  <c r="D1853" i="1"/>
  <c r="H1853" i="1"/>
  <c r="K1853" i="1"/>
  <c r="L1853" i="1"/>
  <c r="M1853" i="1"/>
  <c r="N1853" i="1"/>
  <c r="O1853" i="1"/>
  <c r="P1853" i="1"/>
  <c r="Q1853" i="1"/>
  <c r="R1853" i="1"/>
  <c r="S1853" i="1"/>
  <c r="C1854" i="1"/>
  <c r="D1854" i="1"/>
  <c r="H1854" i="1"/>
  <c r="K1854" i="1"/>
  <c r="L1854" i="1"/>
  <c r="M1854" i="1"/>
  <c r="N1854" i="1"/>
  <c r="O1854" i="1"/>
  <c r="P1854" i="1"/>
  <c r="Q1854" i="1"/>
  <c r="R1854" i="1"/>
  <c r="S1854" i="1"/>
  <c r="C1855" i="1"/>
  <c r="D1855" i="1"/>
  <c r="H1855" i="1"/>
  <c r="K1855" i="1"/>
  <c r="L1855" i="1"/>
  <c r="M1855" i="1"/>
  <c r="N1855" i="1"/>
  <c r="O1855" i="1"/>
  <c r="P1855" i="1"/>
  <c r="Q1855" i="1"/>
  <c r="R1855" i="1"/>
  <c r="S1855" i="1"/>
  <c r="C1856" i="1"/>
  <c r="D1856" i="1"/>
  <c r="H1856" i="1"/>
  <c r="K1856" i="1"/>
  <c r="L1856" i="1"/>
  <c r="M1856" i="1"/>
  <c r="N1856" i="1"/>
  <c r="O1856" i="1"/>
  <c r="P1856" i="1"/>
  <c r="Q1856" i="1"/>
  <c r="R1856" i="1"/>
  <c r="S1856" i="1"/>
  <c r="C1857" i="1"/>
  <c r="D1857" i="1"/>
  <c r="H1857" i="1"/>
  <c r="K1857" i="1"/>
  <c r="L1857" i="1"/>
  <c r="M1857" i="1"/>
  <c r="N1857" i="1"/>
  <c r="O1857" i="1"/>
  <c r="P1857" i="1"/>
  <c r="Q1857" i="1"/>
  <c r="R1857" i="1"/>
  <c r="S1857" i="1"/>
  <c r="C1858" i="1"/>
  <c r="D1858" i="1"/>
  <c r="H1858" i="1"/>
  <c r="K1858" i="1"/>
  <c r="L1858" i="1"/>
  <c r="M1858" i="1"/>
  <c r="N1858" i="1"/>
  <c r="O1858" i="1"/>
  <c r="P1858" i="1"/>
  <c r="Q1858" i="1"/>
  <c r="R1858" i="1"/>
  <c r="S1858" i="1"/>
  <c r="C1859" i="1"/>
  <c r="D1859" i="1"/>
  <c r="H1859" i="1"/>
  <c r="K1859" i="1"/>
  <c r="L1859" i="1"/>
  <c r="M1859" i="1"/>
  <c r="N1859" i="1"/>
  <c r="O1859" i="1"/>
  <c r="P1859" i="1"/>
  <c r="Q1859" i="1"/>
  <c r="R1859" i="1"/>
  <c r="S1859" i="1"/>
  <c r="C1860" i="1"/>
  <c r="D1860" i="1"/>
  <c r="H1860" i="1"/>
  <c r="K1860" i="1"/>
  <c r="L1860" i="1"/>
  <c r="M1860" i="1"/>
  <c r="N1860" i="1"/>
  <c r="O1860" i="1"/>
  <c r="P1860" i="1"/>
  <c r="Q1860" i="1"/>
  <c r="R1860" i="1"/>
  <c r="S1860" i="1"/>
  <c r="C1861" i="1"/>
  <c r="D1861" i="1"/>
  <c r="H1861" i="1"/>
  <c r="K1861" i="1"/>
  <c r="L1861" i="1"/>
  <c r="M1861" i="1"/>
  <c r="N1861" i="1"/>
  <c r="O1861" i="1"/>
  <c r="P1861" i="1"/>
  <c r="Q1861" i="1"/>
  <c r="R1861" i="1"/>
  <c r="S1861" i="1"/>
  <c r="C1862" i="1"/>
  <c r="D1862" i="1"/>
  <c r="H1862" i="1"/>
  <c r="K1862" i="1"/>
  <c r="L1862" i="1"/>
  <c r="M1862" i="1"/>
  <c r="N1862" i="1"/>
  <c r="O1862" i="1"/>
  <c r="P1862" i="1"/>
  <c r="Q1862" i="1"/>
  <c r="R1862" i="1"/>
  <c r="S1862" i="1"/>
  <c r="C1863" i="1"/>
  <c r="D1863" i="1"/>
  <c r="H1863" i="1"/>
  <c r="K1863" i="1"/>
  <c r="L1863" i="1"/>
  <c r="M1863" i="1"/>
  <c r="N1863" i="1"/>
  <c r="O1863" i="1"/>
  <c r="P1863" i="1"/>
  <c r="Q1863" i="1"/>
  <c r="R1863" i="1"/>
  <c r="S1863" i="1"/>
  <c r="C1864" i="1"/>
  <c r="D1864" i="1"/>
  <c r="H1864" i="1"/>
  <c r="K1864" i="1"/>
  <c r="L1864" i="1"/>
  <c r="M1864" i="1"/>
  <c r="N1864" i="1"/>
  <c r="O1864" i="1"/>
  <c r="P1864" i="1"/>
  <c r="Q1864" i="1"/>
  <c r="R1864" i="1"/>
  <c r="S1864" i="1"/>
  <c r="C1865" i="1"/>
  <c r="D1865" i="1"/>
  <c r="H1865" i="1"/>
  <c r="K1865" i="1"/>
  <c r="L1865" i="1"/>
  <c r="M1865" i="1"/>
  <c r="N1865" i="1"/>
  <c r="O1865" i="1"/>
  <c r="P1865" i="1"/>
  <c r="Q1865" i="1"/>
  <c r="R1865" i="1"/>
  <c r="S1865" i="1"/>
  <c r="C1866" i="1"/>
  <c r="D1866" i="1"/>
  <c r="H1866" i="1"/>
  <c r="K1866" i="1"/>
  <c r="L1866" i="1"/>
  <c r="M1866" i="1"/>
  <c r="N1866" i="1"/>
  <c r="O1866" i="1"/>
  <c r="P1866" i="1"/>
  <c r="Q1866" i="1"/>
  <c r="R1866" i="1"/>
  <c r="S1866" i="1"/>
  <c r="C1867" i="1"/>
  <c r="D1867" i="1"/>
  <c r="H1867" i="1"/>
  <c r="K1867" i="1"/>
  <c r="L1867" i="1"/>
  <c r="M1867" i="1"/>
  <c r="N1867" i="1"/>
  <c r="O1867" i="1"/>
  <c r="P1867" i="1"/>
  <c r="Q1867" i="1"/>
  <c r="R1867" i="1"/>
  <c r="S1867" i="1"/>
  <c r="C1868" i="1"/>
  <c r="D1868" i="1"/>
  <c r="H1868" i="1"/>
  <c r="K1868" i="1"/>
  <c r="L1868" i="1"/>
  <c r="M1868" i="1"/>
  <c r="N1868" i="1"/>
  <c r="O1868" i="1"/>
  <c r="P1868" i="1"/>
  <c r="Q1868" i="1"/>
  <c r="R1868" i="1"/>
  <c r="S1868" i="1"/>
  <c r="C1869" i="1"/>
  <c r="D1869" i="1"/>
  <c r="H1869" i="1"/>
  <c r="K1869" i="1"/>
  <c r="L1869" i="1"/>
  <c r="M1869" i="1"/>
  <c r="N1869" i="1"/>
  <c r="O1869" i="1"/>
  <c r="P1869" i="1"/>
  <c r="Q1869" i="1"/>
  <c r="R1869" i="1"/>
  <c r="S1869" i="1"/>
  <c r="C1870" i="1"/>
  <c r="D1870" i="1"/>
  <c r="H1870" i="1"/>
  <c r="K1870" i="1"/>
  <c r="L1870" i="1"/>
  <c r="M1870" i="1"/>
  <c r="N1870" i="1"/>
  <c r="O1870" i="1"/>
  <c r="P1870" i="1"/>
  <c r="Q1870" i="1"/>
  <c r="R1870" i="1"/>
  <c r="S1870" i="1"/>
  <c r="C1871" i="1"/>
  <c r="D1871" i="1"/>
  <c r="H1871" i="1"/>
  <c r="K1871" i="1"/>
  <c r="L1871" i="1"/>
  <c r="M1871" i="1"/>
  <c r="N1871" i="1"/>
  <c r="O1871" i="1"/>
  <c r="P1871" i="1"/>
  <c r="Q1871" i="1"/>
  <c r="R1871" i="1"/>
  <c r="S1871" i="1"/>
  <c r="C1872" i="1"/>
  <c r="D1872" i="1"/>
  <c r="H1872" i="1"/>
  <c r="K1872" i="1"/>
  <c r="L1872" i="1"/>
  <c r="M1872" i="1"/>
  <c r="N1872" i="1"/>
  <c r="O1872" i="1"/>
  <c r="P1872" i="1"/>
  <c r="Q1872" i="1"/>
  <c r="R1872" i="1"/>
  <c r="S1872" i="1"/>
  <c r="C1873" i="1"/>
  <c r="D1873" i="1"/>
  <c r="H1873" i="1"/>
  <c r="K1873" i="1"/>
  <c r="L1873" i="1"/>
  <c r="M1873" i="1"/>
  <c r="N1873" i="1"/>
  <c r="O1873" i="1"/>
  <c r="P1873" i="1"/>
  <c r="Q1873" i="1"/>
  <c r="R1873" i="1"/>
  <c r="S1873" i="1"/>
  <c r="C1874" i="1"/>
  <c r="D1874" i="1"/>
  <c r="H1874" i="1"/>
  <c r="K1874" i="1"/>
  <c r="L1874" i="1"/>
  <c r="M1874" i="1"/>
  <c r="N1874" i="1"/>
  <c r="O1874" i="1"/>
  <c r="P1874" i="1"/>
  <c r="Q1874" i="1"/>
  <c r="R1874" i="1"/>
  <c r="S1874" i="1"/>
  <c r="C1875" i="1"/>
  <c r="D1875" i="1"/>
  <c r="H1875" i="1"/>
  <c r="K1875" i="1"/>
  <c r="L1875" i="1"/>
  <c r="M1875" i="1"/>
  <c r="N1875" i="1"/>
  <c r="O1875" i="1"/>
  <c r="P1875" i="1"/>
  <c r="Q1875" i="1"/>
  <c r="R1875" i="1"/>
  <c r="S1875" i="1"/>
  <c r="C1876" i="1"/>
  <c r="D1876" i="1"/>
  <c r="H1876" i="1"/>
  <c r="K1876" i="1"/>
  <c r="L1876" i="1"/>
  <c r="M1876" i="1"/>
  <c r="N1876" i="1"/>
  <c r="O1876" i="1"/>
  <c r="P1876" i="1"/>
  <c r="Q1876" i="1"/>
  <c r="R1876" i="1"/>
  <c r="S1876" i="1"/>
  <c r="C1877" i="1"/>
  <c r="D1877" i="1"/>
  <c r="H1877" i="1"/>
  <c r="K1877" i="1"/>
  <c r="L1877" i="1"/>
  <c r="M1877" i="1"/>
  <c r="N1877" i="1"/>
  <c r="O1877" i="1"/>
  <c r="P1877" i="1"/>
  <c r="Q1877" i="1"/>
  <c r="R1877" i="1"/>
  <c r="S1877" i="1"/>
  <c r="C1878" i="1"/>
  <c r="D1878" i="1"/>
  <c r="H1878" i="1"/>
  <c r="K1878" i="1"/>
  <c r="L1878" i="1"/>
  <c r="M1878" i="1"/>
  <c r="N1878" i="1"/>
  <c r="O1878" i="1"/>
  <c r="P1878" i="1"/>
  <c r="Q1878" i="1"/>
  <c r="R1878" i="1"/>
  <c r="S1878" i="1"/>
  <c r="C1879" i="1"/>
  <c r="D1879" i="1"/>
  <c r="H1879" i="1"/>
  <c r="K1879" i="1"/>
  <c r="L1879" i="1"/>
  <c r="M1879" i="1"/>
  <c r="N1879" i="1"/>
  <c r="O1879" i="1"/>
  <c r="P1879" i="1"/>
  <c r="Q1879" i="1"/>
  <c r="R1879" i="1"/>
  <c r="S1879" i="1"/>
  <c r="C1880" i="1"/>
  <c r="D1880" i="1"/>
  <c r="H1880" i="1"/>
  <c r="K1880" i="1"/>
  <c r="L1880" i="1"/>
  <c r="M1880" i="1"/>
  <c r="N1880" i="1"/>
  <c r="O1880" i="1"/>
  <c r="P1880" i="1"/>
  <c r="Q1880" i="1"/>
  <c r="R1880" i="1"/>
  <c r="S1880" i="1"/>
  <c r="C1881" i="1"/>
  <c r="D1881" i="1"/>
  <c r="H1881" i="1"/>
  <c r="K1881" i="1"/>
  <c r="L1881" i="1"/>
  <c r="M1881" i="1"/>
  <c r="N1881" i="1"/>
  <c r="O1881" i="1"/>
  <c r="P1881" i="1"/>
  <c r="Q1881" i="1"/>
  <c r="R1881" i="1"/>
  <c r="S1881" i="1"/>
  <c r="C1882" i="1"/>
  <c r="D1882" i="1"/>
  <c r="H1882" i="1"/>
  <c r="K1882" i="1"/>
  <c r="L1882" i="1"/>
  <c r="M1882" i="1"/>
  <c r="N1882" i="1"/>
  <c r="O1882" i="1"/>
  <c r="P1882" i="1"/>
  <c r="Q1882" i="1"/>
  <c r="R1882" i="1"/>
  <c r="S1882" i="1"/>
  <c r="C1883" i="1"/>
  <c r="D1883" i="1"/>
  <c r="H1883" i="1"/>
  <c r="K1883" i="1"/>
  <c r="L1883" i="1"/>
  <c r="M1883" i="1"/>
  <c r="N1883" i="1"/>
  <c r="O1883" i="1"/>
  <c r="P1883" i="1"/>
  <c r="Q1883" i="1"/>
  <c r="R1883" i="1"/>
  <c r="S1883" i="1"/>
  <c r="C1884" i="1"/>
  <c r="D1884" i="1"/>
  <c r="H1884" i="1"/>
  <c r="K1884" i="1"/>
  <c r="L1884" i="1"/>
  <c r="M1884" i="1"/>
  <c r="N1884" i="1"/>
  <c r="O1884" i="1"/>
  <c r="P1884" i="1"/>
  <c r="Q1884" i="1"/>
  <c r="R1884" i="1"/>
  <c r="S1884" i="1"/>
  <c r="C1885" i="1"/>
  <c r="D1885" i="1"/>
  <c r="H1885" i="1"/>
  <c r="K1885" i="1"/>
  <c r="L1885" i="1"/>
  <c r="M1885" i="1"/>
  <c r="N1885" i="1"/>
  <c r="O1885" i="1"/>
  <c r="P1885" i="1"/>
  <c r="Q1885" i="1"/>
  <c r="R1885" i="1"/>
  <c r="S1885" i="1"/>
  <c r="C1886" i="1"/>
  <c r="D1886" i="1"/>
  <c r="H1886" i="1"/>
  <c r="K1886" i="1"/>
  <c r="L1886" i="1"/>
  <c r="M1886" i="1"/>
  <c r="N1886" i="1"/>
  <c r="O1886" i="1"/>
  <c r="P1886" i="1"/>
  <c r="Q1886" i="1"/>
  <c r="R1886" i="1"/>
  <c r="S1886" i="1"/>
  <c r="C1887" i="1"/>
  <c r="D1887" i="1"/>
  <c r="H1887" i="1"/>
  <c r="K1887" i="1"/>
  <c r="L1887" i="1"/>
  <c r="M1887" i="1"/>
  <c r="N1887" i="1"/>
  <c r="O1887" i="1"/>
  <c r="P1887" i="1"/>
  <c r="Q1887" i="1"/>
  <c r="R1887" i="1"/>
  <c r="S1887" i="1"/>
  <c r="C1888" i="1"/>
  <c r="D1888" i="1"/>
  <c r="H1888" i="1"/>
  <c r="K1888" i="1"/>
  <c r="L1888" i="1"/>
  <c r="M1888" i="1"/>
  <c r="N1888" i="1"/>
  <c r="O1888" i="1"/>
  <c r="P1888" i="1"/>
  <c r="Q1888" i="1"/>
  <c r="R1888" i="1"/>
  <c r="S1888" i="1"/>
  <c r="C1889" i="1"/>
  <c r="D1889" i="1"/>
  <c r="H1889" i="1"/>
  <c r="K1889" i="1"/>
  <c r="L1889" i="1"/>
  <c r="M1889" i="1"/>
  <c r="N1889" i="1"/>
  <c r="O1889" i="1"/>
  <c r="P1889" i="1"/>
  <c r="Q1889" i="1"/>
  <c r="R1889" i="1"/>
  <c r="S1889" i="1"/>
  <c r="C1890" i="1"/>
  <c r="D1890" i="1"/>
  <c r="H1890" i="1"/>
  <c r="K1890" i="1"/>
  <c r="L1890" i="1"/>
  <c r="M1890" i="1"/>
  <c r="N1890" i="1"/>
  <c r="O1890" i="1"/>
  <c r="P1890" i="1"/>
  <c r="Q1890" i="1"/>
  <c r="R1890" i="1"/>
  <c r="S1890" i="1"/>
  <c r="C1891" i="1"/>
  <c r="D1891" i="1"/>
  <c r="H1891" i="1"/>
  <c r="K1891" i="1"/>
  <c r="L1891" i="1"/>
  <c r="M1891" i="1"/>
  <c r="N1891" i="1"/>
  <c r="O1891" i="1"/>
  <c r="P1891" i="1"/>
  <c r="Q1891" i="1"/>
  <c r="R1891" i="1"/>
  <c r="S1891" i="1"/>
  <c r="C1892" i="1"/>
  <c r="D1892" i="1"/>
  <c r="H1892" i="1"/>
  <c r="K1892" i="1"/>
  <c r="L1892" i="1"/>
  <c r="M1892" i="1"/>
  <c r="N1892" i="1"/>
  <c r="O1892" i="1"/>
  <c r="P1892" i="1"/>
  <c r="Q1892" i="1"/>
  <c r="R1892" i="1"/>
  <c r="S1892" i="1"/>
  <c r="C1893" i="1"/>
  <c r="D1893" i="1"/>
  <c r="H1893" i="1"/>
  <c r="K1893" i="1"/>
  <c r="L1893" i="1"/>
  <c r="M1893" i="1"/>
  <c r="N1893" i="1"/>
  <c r="O1893" i="1"/>
  <c r="P1893" i="1"/>
  <c r="Q1893" i="1"/>
  <c r="R1893" i="1"/>
  <c r="S1893" i="1"/>
  <c r="C1894" i="1"/>
  <c r="D1894" i="1"/>
  <c r="H1894" i="1"/>
  <c r="K1894" i="1"/>
  <c r="L1894" i="1"/>
  <c r="M1894" i="1"/>
  <c r="N1894" i="1"/>
  <c r="O1894" i="1"/>
  <c r="P1894" i="1"/>
  <c r="Q1894" i="1"/>
  <c r="R1894" i="1"/>
  <c r="S1894" i="1"/>
  <c r="C1895" i="1"/>
  <c r="D1895" i="1"/>
  <c r="H1895" i="1"/>
  <c r="K1895" i="1"/>
  <c r="L1895" i="1"/>
  <c r="M1895" i="1"/>
  <c r="N1895" i="1"/>
  <c r="O1895" i="1"/>
  <c r="P1895" i="1"/>
  <c r="Q1895" i="1"/>
  <c r="R1895" i="1"/>
  <c r="S1895" i="1"/>
  <c r="C1896" i="1"/>
  <c r="D1896" i="1"/>
  <c r="H1896" i="1"/>
  <c r="K1896" i="1"/>
  <c r="L1896" i="1"/>
  <c r="M1896" i="1"/>
  <c r="N1896" i="1"/>
  <c r="O1896" i="1"/>
  <c r="P1896" i="1"/>
  <c r="Q1896" i="1"/>
  <c r="R1896" i="1"/>
  <c r="S1896" i="1"/>
  <c r="C1897" i="1"/>
  <c r="D1897" i="1"/>
  <c r="H1897" i="1"/>
  <c r="K1897" i="1"/>
  <c r="L1897" i="1"/>
  <c r="M1897" i="1"/>
  <c r="N1897" i="1"/>
  <c r="O1897" i="1"/>
  <c r="P1897" i="1"/>
  <c r="Q1897" i="1"/>
  <c r="R1897" i="1"/>
  <c r="S1897" i="1"/>
  <c r="C1898" i="1"/>
  <c r="D1898" i="1"/>
  <c r="H1898" i="1"/>
  <c r="K1898" i="1"/>
  <c r="L1898" i="1"/>
  <c r="M1898" i="1"/>
  <c r="N1898" i="1"/>
  <c r="O1898" i="1"/>
  <c r="P1898" i="1"/>
  <c r="Q1898" i="1"/>
  <c r="R1898" i="1"/>
  <c r="S1898" i="1"/>
  <c r="C1899" i="1"/>
  <c r="D1899" i="1"/>
  <c r="H1899" i="1"/>
  <c r="K1899" i="1"/>
  <c r="L1899" i="1"/>
  <c r="M1899" i="1"/>
  <c r="N1899" i="1"/>
  <c r="O1899" i="1"/>
  <c r="P1899" i="1"/>
  <c r="Q1899" i="1"/>
  <c r="R1899" i="1"/>
  <c r="S1899" i="1"/>
  <c r="C1900" i="1"/>
  <c r="D1900" i="1"/>
  <c r="H1900" i="1"/>
  <c r="K1900" i="1"/>
  <c r="L1900" i="1"/>
  <c r="M1900" i="1"/>
  <c r="N1900" i="1"/>
  <c r="O1900" i="1"/>
  <c r="P1900" i="1"/>
  <c r="Q1900" i="1"/>
  <c r="R1900" i="1"/>
  <c r="S1900" i="1"/>
  <c r="C1901" i="1"/>
  <c r="D1901" i="1"/>
  <c r="H1901" i="1"/>
  <c r="K1901" i="1"/>
  <c r="L1901" i="1"/>
  <c r="M1901" i="1"/>
  <c r="N1901" i="1"/>
  <c r="O1901" i="1"/>
  <c r="P1901" i="1"/>
  <c r="Q1901" i="1"/>
  <c r="R1901" i="1"/>
  <c r="S1901" i="1"/>
  <c r="C1902" i="1"/>
  <c r="D1902" i="1"/>
  <c r="H1902" i="1"/>
  <c r="K1902" i="1"/>
  <c r="L1902" i="1"/>
  <c r="M1902" i="1"/>
  <c r="N1902" i="1"/>
  <c r="O1902" i="1"/>
  <c r="P1902" i="1"/>
  <c r="Q1902" i="1"/>
  <c r="R1902" i="1"/>
  <c r="S1902" i="1"/>
  <c r="C1903" i="1"/>
  <c r="D1903" i="1"/>
  <c r="H1903" i="1"/>
  <c r="K1903" i="1"/>
  <c r="L1903" i="1"/>
  <c r="M1903" i="1"/>
  <c r="N1903" i="1"/>
  <c r="O1903" i="1"/>
  <c r="P1903" i="1"/>
  <c r="Q1903" i="1"/>
  <c r="R1903" i="1"/>
  <c r="S1903" i="1"/>
  <c r="C1904" i="1"/>
  <c r="D1904" i="1"/>
  <c r="H1904" i="1"/>
  <c r="K1904" i="1"/>
  <c r="L1904" i="1"/>
  <c r="M1904" i="1"/>
  <c r="N1904" i="1"/>
  <c r="O1904" i="1"/>
  <c r="P1904" i="1"/>
  <c r="Q1904" i="1"/>
  <c r="R1904" i="1"/>
  <c r="S1904" i="1"/>
  <c r="C1905" i="1"/>
  <c r="D1905" i="1"/>
  <c r="H1905" i="1"/>
  <c r="K1905" i="1"/>
  <c r="L1905" i="1"/>
  <c r="M1905" i="1"/>
  <c r="N1905" i="1"/>
  <c r="O1905" i="1"/>
  <c r="P1905" i="1"/>
  <c r="Q1905" i="1"/>
  <c r="R1905" i="1"/>
  <c r="S1905" i="1"/>
  <c r="C1906" i="1"/>
  <c r="D1906" i="1"/>
  <c r="H1906" i="1"/>
  <c r="K1906" i="1"/>
  <c r="L1906" i="1"/>
  <c r="M1906" i="1"/>
  <c r="N1906" i="1"/>
  <c r="O1906" i="1"/>
  <c r="P1906" i="1"/>
  <c r="Q1906" i="1"/>
  <c r="R1906" i="1"/>
  <c r="S1906" i="1"/>
  <c r="C1907" i="1"/>
  <c r="D1907" i="1"/>
  <c r="H1907" i="1"/>
  <c r="K1907" i="1"/>
  <c r="L1907" i="1"/>
  <c r="M1907" i="1"/>
  <c r="N1907" i="1"/>
  <c r="O1907" i="1"/>
  <c r="P1907" i="1"/>
  <c r="Q1907" i="1"/>
  <c r="R1907" i="1"/>
  <c r="S1907" i="1"/>
  <c r="C1908" i="1"/>
  <c r="D1908" i="1"/>
  <c r="H1908" i="1"/>
  <c r="K1908" i="1"/>
  <c r="L1908" i="1"/>
  <c r="M1908" i="1"/>
  <c r="N1908" i="1"/>
  <c r="O1908" i="1"/>
  <c r="P1908" i="1"/>
  <c r="Q1908" i="1"/>
  <c r="R1908" i="1"/>
  <c r="S1908" i="1"/>
  <c r="C1909" i="1"/>
  <c r="D1909" i="1"/>
  <c r="H1909" i="1"/>
  <c r="K1909" i="1"/>
  <c r="L1909" i="1"/>
  <c r="M1909" i="1"/>
  <c r="N1909" i="1"/>
  <c r="O1909" i="1"/>
  <c r="P1909" i="1"/>
  <c r="Q1909" i="1"/>
  <c r="R1909" i="1"/>
  <c r="S1909" i="1"/>
  <c r="C1910" i="1"/>
  <c r="D1910" i="1"/>
  <c r="H1910" i="1"/>
  <c r="K1910" i="1"/>
  <c r="L1910" i="1"/>
  <c r="M1910" i="1"/>
  <c r="N1910" i="1"/>
  <c r="O1910" i="1"/>
  <c r="P1910" i="1"/>
  <c r="Q1910" i="1"/>
  <c r="R1910" i="1"/>
  <c r="S1910" i="1"/>
  <c r="C1911" i="1"/>
  <c r="D1911" i="1"/>
  <c r="H1911" i="1"/>
  <c r="K1911" i="1"/>
  <c r="L1911" i="1"/>
  <c r="M1911" i="1"/>
  <c r="N1911" i="1"/>
  <c r="O1911" i="1"/>
  <c r="P1911" i="1"/>
  <c r="Q1911" i="1"/>
  <c r="R1911" i="1"/>
  <c r="S1911" i="1"/>
  <c r="C1912" i="1"/>
  <c r="D1912" i="1"/>
  <c r="H1912" i="1"/>
  <c r="K1912" i="1"/>
  <c r="L1912" i="1"/>
  <c r="M1912" i="1"/>
  <c r="N1912" i="1"/>
  <c r="O1912" i="1"/>
  <c r="P1912" i="1"/>
  <c r="Q1912" i="1"/>
  <c r="R1912" i="1"/>
  <c r="S1912" i="1"/>
  <c r="C1913" i="1"/>
  <c r="D1913" i="1"/>
  <c r="H1913" i="1"/>
  <c r="K1913" i="1"/>
  <c r="L1913" i="1"/>
  <c r="M1913" i="1"/>
  <c r="N1913" i="1"/>
  <c r="O1913" i="1"/>
  <c r="P1913" i="1"/>
  <c r="Q1913" i="1"/>
  <c r="R1913" i="1"/>
  <c r="S1913" i="1"/>
  <c r="C1914" i="1"/>
  <c r="D1914" i="1"/>
  <c r="H1914" i="1"/>
  <c r="K1914" i="1"/>
  <c r="L1914" i="1"/>
  <c r="M1914" i="1"/>
  <c r="N1914" i="1"/>
  <c r="O1914" i="1"/>
  <c r="P1914" i="1"/>
  <c r="Q1914" i="1"/>
  <c r="R1914" i="1"/>
  <c r="S1914" i="1"/>
  <c r="C1915" i="1"/>
  <c r="D1915" i="1"/>
  <c r="H1915" i="1"/>
  <c r="K1915" i="1"/>
  <c r="L1915" i="1"/>
  <c r="M1915" i="1"/>
  <c r="N1915" i="1"/>
  <c r="O1915" i="1"/>
  <c r="P1915" i="1"/>
  <c r="Q1915" i="1"/>
  <c r="R1915" i="1"/>
  <c r="S1915" i="1"/>
  <c r="C1916" i="1"/>
  <c r="D1916" i="1"/>
  <c r="H1916" i="1"/>
  <c r="K1916" i="1"/>
  <c r="L1916" i="1"/>
  <c r="M1916" i="1"/>
  <c r="N1916" i="1"/>
  <c r="O1916" i="1"/>
  <c r="P1916" i="1"/>
  <c r="Q1916" i="1"/>
  <c r="R1916" i="1"/>
  <c r="S1916" i="1"/>
  <c r="C1917" i="1"/>
  <c r="D1917" i="1"/>
  <c r="H1917" i="1"/>
  <c r="K1917" i="1"/>
  <c r="L1917" i="1"/>
  <c r="M1917" i="1"/>
  <c r="N1917" i="1"/>
  <c r="O1917" i="1"/>
  <c r="P1917" i="1"/>
  <c r="Q1917" i="1"/>
  <c r="R1917" i="1"/>
  <c r="S1917" i="1"/>
  <c r="C1918" i="1"/>
  <c r="D1918" i="1"/>
  <c r="H1918" i="1"/>
  <c r="K1918" i="1"/>
  <c r="L1918" i="1"/>
  <c r="M1918" i="1"/>
  <c r="N1918" i="1"/>
  <c r="O1918" i="1"/>
  <c r="P1918" i="1"/>
  <c r="Q1918" i="1"/>
  <c r="R1918" i="1"/>
  <c r="S1918" i="1"/>
  <c r="C1919" i="1"/>
  <c r="D1919" i="1"/>
  <c r="H1919" i="1"/>
  <c r="K1919" i="1"/>
  <c r="L1919" i="1"/>
  <c r="M1919" i="1"/>
  <c r="N1919" i="1"/>
  <c r="O1919" i="1"/>
  <c r="P1919" i="1"/>
  <c r="Q1919" i="1"/>
  <c r="R1919" i="1"/>
  <c r="S1919" i="1"/>
  <c r="C1920" i="1"/>
  <c r="D1920" i="1"/>
  <c r="H1920" i="1"/>
  <c r="K1920" i="1"/>
  <c r="L1920" i="1"/>
  <c r="M1920" i="1"/>
  <c r="N1920" i="1"/>
  <c r="O1920" i="1"/>
  <c r="P1920" i="1"/>
  <c r="Q1920" i="1"/>
  <c r="R1920" i="1"/>
  <c r="S1920" i="1"/>
  <c r="C1921" i="1"/>
  <c r="D1921" i="1"/>
  <c r="H1921" i="1"/>
  <c r="K1921" i="1"/>
  <c r="L1921" i="1"/>
  <c r="M1921" i="1"/>
  <c r="N1921" i="1"/>
  <c r="O1921" i="1"/>
  <c r="P1921" i="1"/>
  <c r="Q1921" i="1"/>
  <c r="R1921" i="1"/>
  <c r="S1921" i="1"/>
  <c r="C1922" i="1"/>
  <c r="D1922" i="1"/>
  <c r="H1922" i="1"/>
  <c r="K1922" i="1"/>
  <c r="L1922" i="1"/>
  <c r="M1922" i="1"/>
  <c r="N1922" i="1"/>
  <c r="O1922" i="1"/>
  <c r="P1922" i="1"/>
  <c r="Q1922" i="1"/>
  <c r="R1922" i="1"/>
  <c r="S1922" i="1"/>
  <c r="C1923" i="1"/>
  <c r="D1923" i="1"/>
  <c r="H1923" i="1"/>
  <c r="K1923" i="1"/>
  <c r="L1923" i="1"/>
  <c r="M1923" i="1"/>
  <c r="N1923" i="1"/>
  <c r="O1923" i="1"/>
  <c r="P1923" i="1"/>
  <c r="Q1923" i="1"/>
  <c r="R1923" i="1"/>
  <c r="S1923" i="1"/>
  <c r="C1924" i="1"/>
  <c r="D1924" i="1"/>
  <c r="H1924" i="1"/>
  <c r="K1924" i="1"/>
  <c r="L1924" i="1"/>
  <c r="M1924" i="1"/>
  <c r="N1924" i="1"/>
  <c r="O1924" i="1"/>
  <c r="P1924" i="1"/>
  <c r="Q1924" i="1"/>
  <c r="R1924" i="1"/>
  <c r="S1924" i="1"/>
  <c r="C1925" i="1"/>
  <c r="D1925" i="1"/>
  <c r="H1925" i="1"/>
  <c r="K1925" i="1"/>
  <c r="L1925" i="1"/>
  <c r="M1925" i="1"/>
  <c r="N1925" i="1"/>
  <c r="O1925" i="1"/>
  <c r="P1925" i="1"/>
  <c r="Q1925" i="1"/>
  <c r="R1925" i="1"/>
  <c r="S1925" i="1"/>
  <c r="C1926" i="1"/>
  <c r="D1926" i="1"/>
  <c r="H1926" i="1"/>
  <c r="K1926" i="1"/>
  <c r="L1926" i="1"/>
  <c r="M1926" i="1"/>
  <c r="N1926" i="1"/>
  <c r="O1926" i="1"/>
  <c r="P1926" i="1"/>
  <c r="Q1926" i="1"/>
  <c r="R1926" i="1"/>
  <c r="S1926" i="1"/>
  <c r="C1927" i="1"/>
  <c r="D1927" i="1"/>
  <c r="H1927" i="1"/>
  <c r="K1927" i="1"/>
  <c r="L1927" i="1"/>
  <c r="M1927" i="1"/>
  <c r="N1927" i="1"/>
  <c r="O1927" i="1"/>
  <c r="P1927" i="1"/>
  <c r="Q1927" i="1"/>
  <c r="R1927" i="1"/>
  <c r="S1927" i="1"/>
  <c r="C1928" i="1"/>
  <c r="D1928" i="1"/>
  <c r="H1928" i="1"/>
  <c r="K1928" i="1"/>
  <c r="L1928" i="1"/>
  <c r="M1928" i="1"/>
  <c r="N1928" i="1"/>
  <c r="O1928" i="1"/>
  <c r="P1928" i="1"/>
  <c r="Q1928" i="1"/>
  <c r="R1928" i="1"/>
  <c r="S1928" i="1"/>
  <c r="C1929" i="1"/>
  <c r="D1929" i="1"/>
  <c r="H1929" i="1"/>
  <c r="K1929" i="1"/>
  <c r="L1929" i="1"/>
  <c r="M1929" i="1"/>
  <c r="N1929" i="1"/>
  <c r="O1929" i="1"/>
  <c r="P1929" i="1"/>
  <c r="Q1929" i="1"/>
  <c r="R1929" i="1"/>
  <c r="S1929" i="1"/>
  <c r="C1930" i="1"/>
  <c r="D1930" i="1"/>
  <c r="H1930" i="1"/>
  <c r="K1930" i="1"/>
  <c r="L1930" i="1"/>
  <c r="M1930" i="1"/>
  <c r="N1930" i="1"/>
  <c r="O1930" i="1"/>
  <c r="P1930" i="1"/>
  <c r="Q1930" i="1"/>
  <c r="R1930" i="1"/>
  <c r="S1930" i="1"/>
  <c r="C1931" i="1"/>
  <c r="D1931" i="1"/>
  <c r="H1931" i="1"/>
  <c r="K1931" i="1"/>
  <c r="L1931" i="1"/>
  <c r="M1931" i="1"/>
  <c r="N1931" i="1"/>
  <c r="O1931" i="1"/>
  <c r="P1931" i="1"/>
  <c r="Q1931" i="1"/>
  <c r="R1931" i="1"/>
  <c r="S1931" i="1"/>
  <c r="C1932" i="1"/>
  <c r="D1932" i="1"/>
  <c r="H1932" i="1"/>
  <c r="K1932" i="1"/>
  <c r="L1932" i="1"/>
  <c r="M1932" i="1"/>
  <c r="N1932" i="1"/>
  <c r="O1932" i="1"/>
  <c r="P1932" i="1"/>
  <c r="Q1932" i="1"/>
  <c r="R1932" i="1"/>
  <c r="S1932" i="1"/>
  <c r="C1933" i="1"/>
  <c r="D1933" i="1"/>
  <c r="H1933" i="1"/>
  <c r="K1933" i="1"/>
  <c r="L1933" i="1"/>
  <c r="M1933" i="1"/>
  <c r="N1933" i="1"/>
  <c r="O1933" i="1"/>
  <c r="P1933" i="1"/>
  <c r="Q1933" i="1"/>
  <c r="R1933" i="1"/>
  <c r="S1933" i="1"/>
  <c r="C1934" i="1"/>
  <c r="D1934" i="1"/>
  <c r="H1934" i="1"/>
  <c r="K1934" i="1"/>
  <c r="L1934" i="1"/>
  <c r="M1934" i="1"/>
  <c r="N1934" i="1"/>
  <c r="O1934" i="1"/>
  <c r="P1934" i="1"/>
  <c r="Q1934" i="1"/>
  <c r="R1934" i="1"/>
  <c r="S1934" i="1"/>
  <c r="C1935" i="1"/>
  <c r="D1935" i="1"/>
  <c r="H1935" i="1"/>
  <c r="K1935" i="1"/>
  <c r="L1935" i="1"/>
  <c r="M1935" i="1"/>
  <c r="N1935" i="1"/>
  <c r="O1935" i="1"/>
  <c r="P1935" i="1"/>
  <c r="Q1935" i="1"/>
  <c r="R1935" i="1"/>
  <c r="S1935" i="1"/>
  <c r="C1936" i="1"/>
  <c r="D1936" i="1"/>
  <c r="H1936" i="1"/>
  <c r="K1936" i="1"/>
  <c r="L1936" i="1"/>
  <c r="M1936" i="1"/>
  <c r="N1936" i="1"/>
  <c r="O1936" i="1"/>
  <c r="P1936" i="1"/>
  <c r="Q1936" i="1"/>
  <c r="R1936" i="1"/>
  <c r="S1936" i="1"/>
  <c r="C1937" i="1"/>
  <c r="D1937" i="1"/>
  <c r="H1937" i="1"/>
  <c r="K1937" i="1"/>
  <c r="L1937" i="1"/>
  <c r="M1937" i="1"/>
  <c r="N1937" i="1"/>
  <c r="O1937" i="1"/>
  <c r="P1937" i="1"/>
  <c r="Q1937" i="1"/>
  <c r="R1937" i="1"/>
  <c r="S1937" i="1"/>
  <c r="C1938" i="1"/>
  <c r="D1938" i="1"/>
  <c r="H1938" i="1"/>
  <c r="K1938" i="1"/>
  <c r="L1938" i="1"/>
  <c r="M1938" i="1"/>
  <c r="N1938" i="1"/>
  <c r="O1938" i="1"/>
  <c r="P1938" i="1"/>
  <c r="Q1938" i="1"/>
  <c r="R1938" i="1"/>
  <c r="S1938" i="1"/>
  <c r="C1939" i="1"/>
  <c r="D1939" i="1"/>
  <c r="H1939" i="1"/>
  <c r="K1939" i="1"/>
  <c r="L1939" i="1"/>
  <c r="M1939" i="1"/>
  <c r="N1939" i="1"/>
  <c r="O1939" i="1"/>
  <c r="P1939" i="1"/>
  <c r="Q1939" i="1"/>
  <c r="R1939" i="1"/>
  <c r="S1939" i="1"/>
  <c r="C1940" i="1"/>
  <c r="D1940" i="1"/>
  <c r="H1940" i="1"/>
  <c r="K1940" i="1"/>
  <c r="L1940" i="1"/>
  <c r="M1940" i="1"/>
  <c r="N1940" i="1"/>
  <c r="O1940" i="1"/>
  <c r="P1940" i="1"/>
  <c r="Q1940" i="1"/>
  <c r="R1940" i="1"/>
  <c r="S1940" i="1"/>
  <c r="C1941" i="1"/>
  <c r="D1941" i="1"/>
  <c r="H1941" i="1"/>
  <c r="K1941" i="1"/>
  <c r="L1941" i="1"/>
  <c r="M1941" i="1"/>
  <c r="N1941" i="1"/>
  <c r="O1941" i="1"/>
  <c r="P1941" i="1"/>
  <c r="Q1941" i="1"/>
  <c r="R1941" i="1"/>
  <c r="S1941" i="1"/>
  <c r="C1942" i="1"/>
  <c r="D1942" i="1"/>
  <c r="H1942" i="1"/>
  <c r="K1942" i="1"/>
  <c r="L1942" i="1"/>
  <c r="M1942" i="1"/>
  <c r="N1942" i="1"/>
  <c r="O1942" i="1"/>
  <c r="P1942" i="1"/>
  <c r="Q1942" i="1"/>
  <c r="R1942" i="1"/>
  <c r="S1942" i="1"/>
  <c r="C1943" i="1"/>
  <c r="D1943" i="1"/>
  <c r="H1943" i="1"/>
  <c r="K1943" i="1"/>
  <c r="L1943" i="1"/>
  <c r="M1943" i="1"/>
  <c r="N1943" i="1"/>
  <c r="O1943" i="1"/>
  <c r="P1943" i="1"/>
  <c r="Q1943" i="1"/>
  <c r="R1943" i="1"/>
  <c r="S1943" i="1"/>
  <c r="C1944" i="1"/>
  <c r="D1944" i="1"/>
  <c r="H1944" i="1"/>
  <c r="K1944" i="1"/>
  <c r="L1944" i="1"/>
  <c r="M1944" i="1"/>
  <c r="N1944" i="1"/>
  <c r="O1944" i="1"/>
  <c r="P1944" i="1"/>
  <c r="Q1944" i="1"/>
  <c r="R1944" i="1"/>
  <c r="S1944" i="1"/>
  <c r="C1945" i="1"/>
  <c r="D1945" i="1"/>
  <c r="H1945" i="1"/>
  <c r="K1945" i="1"/>
  <c r="L1945" i="1"/>
  <c r="M1945" i="1"/>
  <c r="N1945" i="1"/>
  <c r="O1945" i="1"/>
  <c r="P1945" i="1"/>
  <c r="Q1945" i="1"/>
  <c r="R1945" i="1"/>
  <c r="S1945" i="1"/>
  <c r="C1946" i="1"/>
  <c r="D1946" i="1"/>
  <c r="H1946" i="1"/>
  <c r="K1946" i="1"/>
  <c r="L1946" i="1"/>
  <c r="M1946" i="1"/>
  <c r="N1946" i="1"/>
  <c r="O1946" i="1"/>
  <c r="P1946" i="1"/>
  <c r="Q1946" i="1"/>
  <c r="R1946" i="1"/>
  <c r="S1946" i="1"/>
  <c r="C1947" i="1"/>
  <c r="D1947" i="1"/>
  <c r="H1947" i="1"/>
  <c r="K1947" i="1"/>
  <c r="L1947" i="1"/>
  <c r="M1947" i="1"/>
  <c r="N1947" i="1"/>
  <c r="O1947" i="1"/>
  <c r="P1947" i="1"/>
  <c r="Q1947" i="1"/>
  <c r="R1947" i="1"/>
  <c r="S1947" i="1"/>
  <c r="C1948" i="1"/>
  <c r="D1948" i="1"/>
  <c r="H1948" i="1"/>
  <c r="K1948" i="1"/>
  <c r="L1948" i="1"/>
  <c r="M1948" i="1"/>
  <c r="N1948" i="1"/>
  <c r="O1948" i="1"/>
  <c r="P1948" i="1"/>
  <c r="Q1948" i="1"/>
  <c r="R1948" i="1"/>
  <c r="S1948" i="1"/>
  <c r="C1949" i="1"/>
  <c r="D1949" i="1"/>
  <c r="H1949" i="1"/>
  <c r="K1949" i="1"/>
  <c r="L1949" i="1"/>
  <c r="M1949" i="1"/>
  <c r="N1949" i="1"/>
  <c r="O1949" i="1"/>
  <c r="P1949" i="1"/>
  <c r="Q1949" i="1"/>
  <c r="R1949" i="1"/>
  <c r="S1949" i="1"/>
  <c r="C1950" i="1"/>
  <c r="D1950" i="1"/>
  <c r="H1950" i="1"/>
  <c r="K1950" i="1"/>
  <c r="L1950" i="1"/>
  <c r="M1950" i="1"/>
  <c r="N1950" i="1"/>
  <c r="O1950" i="1"/>
  <c r="P1950" i="1"/>
  <c r="Q1950" i="1"/>
  <c r="R1950" i="1"/>
  <c r="S1950" i="1"/>
  <c r="C1951" i="1"/>
  <c r="D1951" i="1"/>
  <c r="H1951" i="1"/>
  <c r="K1951" i="1"/>
  <c r="L1951" i="1"/>
  <c r="M1951" i="1"/>
  <c r="N1951" i="1"/>
  <c r="O1951" i="1"/>
  <c r="P1951" i="1"/>
  <c r="Q1951" i="1"/>
  <c r="R1951" i="1"/>
  <c r="S1951" i="1"/>
  <c r="C1952" i="1"/>
  <c r="D1952" i="1"/>
  <c r="H1952" i="1"/>
  <c r="K1952" i="1"/>
  <c r="L1952" i="1"/>
  <c r="M1952" i="1"/>
  <c r="N1952" i="1"/>
  <c r="O1952" i="1"/>
  <c r="P1952" i="1"/>
  <c r="Q1952" i="1"/>
  <c r="R1952" i="1"/>
  <c r="S1952" i="1"/>
  <c r="C1953" i="1"/>
  <c r="D1953" i="1"/>
  <c r="H1953" i="1"/>
  <c r="K1953" i="1"/>
  <c r="L1953" i="1"/>
  <c r="M1953" i="1"/>
  <c r="N1953" i="1"/>
  <c r="O1953" i="1"/>
  <c r="P1953" i="1"/>
  <c r="Q1953" i="1"/>
  <c r="R1953" i="1"/>
  <c r="S1953" i="1"/>
  <c r="C1954" i="1"/>
  <c r="D1954" i="1"/>
  <c r="H1954" i="1"/>
  <c r="K1954" i="1"/>
  <c r="L1954" i="1"/>
  <c r="M1954" i="1"/>
  <c r="N1954" i="1"/>
  <c r="O1954" i="1"/>
  <c r="P1954" i="1"/>
  <c r="Q1954" i="1"/>
  <c r="R1954" i="1"/>
  <c r="S1954" i="1"/>
  <c r="C1955" i="1"/>
  <c r="D1955" i="1"/>
  <c r="H1955" i="1"/>
  <c r="K1955" i="1"/>
  <c r="L1955" i="1"/>
  <c r="M1955" i="1"/>
  <c r="N1955" i="1"/>
  <c r="O1955" i="1"/>
  <c r="P1955" i="1"/>
  <c r="Q1955" i="1"/>
  <c r="R1955" i="1"/>
  <c r="S1955" i="1"/>
  <c r="C1956" i="1"/>
  <c r="D1956" i="1"/>
  <c r="H1956" i="1"/>
  <c r="K1956" i="1"/>
  <c r="L1956" i="1"/>
  <c r="M1956" i="1"/>
  <c r="N1956" i="1"/>
  <c r="O1956" i="1"/>
  <c r="P1956" i="1"/>
  <c r="Q1956" i="1"/>
  <c r="R1956" i="1"/>
  <c r="S1956" i="1"/>
  <c r="C1957" i="1"/>
  <c r="D1957" i="1"/>
  <c r="H1957" i="1"/>
  <c r="K1957" i="1"/>
  <c r="L1957" i="1"/>
  <c r="M1957" i="1"/>
  <c r="N1957" i="1"/>
  <c r="O1957" i="1"/>
  <c r="P1957" i="1"/>
  <c r="Q1957" i="1"/>
  <c r="R1957" i="1"/>
  <c r="S1957" i="1"/>
  <c r="C1958" i="1"/>
  <c r="D1958" i="1"/>
  <c r="H1958" i="1"/>
  <c r="K1958" i="1"/>
  <c r="L1958" i="1"/>
  <c r="M1958" i="1"/>
  <c r="N1958" i="1"/>
  <c r="O1958" i="1"/>
  <c r="P1958" i="1"/>
  <c r="Q1958" i="1"/>
  <c r="R1958" i="1"/>
  <c r="S1958" i="1"/>
  <c r="C1959" i="1"/>
  <c r="D1959" i="1"/>
  <c r="H1959" i="1"/>
  <c r="K1959" i="1"/>
  <c r="L1959" i="1"/>
  <c r="M1959" i="1"/>
  <c r="N1959" i="1"/>
  <c r="O1959" i="1"/>
  <c r="P1959" i="1"/>
  <c r="Q1959" i="1"/>
  <c r="R1959" i="1"/>
  <c r="S1959" i="1"/>
  <c r="C1960" i="1"/>
  <c r="D1960" i="1"/>
  <c r="H1960" i="1"/>
  <c r="K1960" i="1"/>
  <c r="L1960" i="1"/>
  <c r="M1960" i="1"/>
  <c r="N1960" i="1"/>
  <c r="O1960" i="1"/>
  <c r="P1960" i="1"/>
  <c r="Q1960" i="1"/>
  <c r="R1960" i="1"/>
  <c r="S1960" i="1"/>
  <c r="C1961" i="1"/>
  <c r="D1961" i="1"/>
  <c r="H1961" i="1"/>
  <c r="K1961" i="1"/>
  <c r="L1961" i="1"/>
  <c r="M1961" i="1"/>
  <c r="N1961" i="1"/>
  <c r="O1961" i="1"/>
  <c r="P1961" i="1"/>
  <c r="Q1961" i="1"/>
  <c r="R1961" i="1"/>
  <c r="S1961" i="1"/>
  <c r="C1962" i="1"/>
  <c r="D1962" i="1"/>
  <c r="H1962" i="1"/>
  <c r="K1962" i="1"/>
  <c r="L1962" i="1"/>
  <c r="M1962" i="1"/>
  <c r="N1962" i="1"/>
  <c r="O1962" i="1"/>
  <c r="P1962" i="1"/>
  <c r="Q1962" i="1"/>
  <c r="R1962" i="1"/>
  <c r="S1962" i="1"/>
  <c r="C1963" i="1"/>
  <c r="D1963" i="1"/>
  <c r="H1963" i="1"/>
  <c r="K1963" i="1"/>
  <c r="L1963" i="1"/>
  <c r="M1963" i="1"/>
  <c r="N1963" i="1"/>
  <c r="O1963" i="1"/>
  <c r="P1963" i="1"/>
  <c r="Q1963" i="1"/>
  <c r="R1963" i="1"/>
  <c r="S1963" i="1"/>
  <c r="C1964" i="1"/>
  <c r="D1964" i="1"/>
  <c r="H1964" i="1"/>
  <c r="K1964" i="1"/>
  <c r="L1964" i="1"/>
  <c r="M1964" i="1"/>
  <c r="N1964" i="1"/>
  <c r="O1964" i="1"/>
  <c r="P1964" i="1"/>
  <c r="Q1964" i="1"/>
  <c r="R1964" i="1"/>
  <c r="S1964" i="1"/>
  <c r="C1965" i="1"/>
  <c r="D1965" i="1"/>
  <c r="H1965" i="1"/>
  <c r="K1965" i="1"/>
  <c r="L1965" i="1"/>
  <c r="M1965" i="1"/>
  <c r="N1965" i="1"/>
  <c r="O1965" i="1"/>
  <c r="P1965" i="1"/>
  <c r="Q1965" i="1"/>
  <c r="R1965" i="1"/>
  <c r="S1965" i="1"/>
  <c r="C1966" i="1"/>
  <c r="D1966" i="1"/>
  <c r="H1966" i="1"/>
  <c r="K1966" i="1"/>
  <c r="L1966" i="1"/>
  <c r="M1966" i="1"/>
  <c r="N1966" i="1"/>
  <c r="O1966" i="1"/>
  <c r="P1966" i="1"/>
  <c r="Q1966" i="1"/>
  <c r="R1966" i="1"/>
  <c r="S1966" i="1"/>
  <c r="C1967" i="1"/>
  <c r="D1967" i="1"/>
  <c r="H1967" i="1"/>
  <c r="K1967" i="1"/>
  <c r="L1967" i="1"/>
  <c r="M1967" i="1"/>
  <c r="N1967" i="1"/>
  <c r="O1967" i="1"/>
  <c r="P1967" i="1"/>
  <c r="Q1967" i="1"/>
  <c r="R1967" i="1"/>
  <c r="S1967" i="1"/>
  <c r="C1968" i="1"/>
  <c r="D1968" i="1"/>
  <c r="H1968" i="1"/>
  <c r="K1968" i="1"/>
  <c r="L1968" i="1"/>
  <c r="M1968" i="1"/>
  <c r="N1968" i="1"/>
  <c r="O1968" i="1"/>
  <c r="P1968" i="1"/>
  <c r="Q1968" i="1"/>
  <c r="R1968" i="1"/>
  <c r="S1968" i="1"/>
  <c r="C1969" i="1"/>
  <c r="D1969" i="1"/>
  <c r="H1969" i="1"/>
  <c r="K1969" i="1"/>
  <c r="L1969" i="1"/>
  <c r="M1969" i="1"/>
  <c r="N1969" i="1"/>
  <c r="O1969" i="1"/>
  <c r="P1969" i="1"/>
  <c r="Q1969" i="1"/>
  <c r="R1969" i="1"/>
  <c r="S1969" i="1"/>
  <c r="C1970" i="1"/>
  <c r="D1970" i="1"/>
  <c r="H1970" i="1"/>
  <c r="K1970" i="1"/>
  <c r="L1970" i="1"/>
  <c r="M1970" i="1"/>
  <c r="N1970" i="1"/>
  <c r="O1970" i="1"/>
  <c r="P1970" i="1"/>
  <c r="Q1970" i="1"/>
  <c r="R1970" i="1"/>
  <c r="S1970" i="1"/>
  <c r="C1971" i="1"/>
  <c r="D1971" i="1"/>
  <c r="H1971" i="1"/>
  <c r="K1971" i="1"/>
  <c r="L1971" i="1"/>
  <c r="M1971" i="1"/>
  <c r="N1971" i="1"/>
  <c r="O1971" i="1"/>
  <c r="P1971" i="1"/>
  <c r="Q1971" i="1"/>
  <c r="R1971" i="1"/>
  <c r="S1971" i="1"/>
  <c r="C1972" i="1"/>
  <c r="D1972" i="1"/>
  <c r="H1972" i="1"/>
  <c r="K1972" i="1"/>
  <c r="L1972" i="1"/>
  <c r="M1972" i="1"/>
  <c r="N1972" i="1"/>
  <c r="O1972" i="1"/>
  <c r="P1972" i="1"/>
  <c r="Q1972" i="1"/>
  <c r="R1972" i="1"/>
  <c r="S1972" i="1"/>
  <c r="C1973" i="1"/>
  <c r="D1973" i="1"/>
  <c r="H1973" i="1"/>
  <c r="K1973" i="1"/>
  <c r="L1973" i="1"/>
  <c r="M1973" i="1"/>
  <c r="N1973" i="1"/>
  <c r="O1973" i="1"/>
  <c r="P1973" i="1"/>
  <c r="Q1973" i="1"/>
  <c r="R1973" i="1"/>
  <c r="S1973" i="1"/>
  <c r="C1974" i="1"/>
  <c r="D1974" i="1"/>
  <c r="H1974" i="1"/>
  <c r="K1974" i="1"/>
  <c r="L1974" i="1"/>
  <c r="M1974" i="1"/>
  <c r="N1974" i="1"/>
  <c r="O1974" i="1"/>
  <c r="P1974" i="1"/>
  <c r="Q1974" i="1"/>
  <c r="R1974" i="1"/>
  <c r="S1974" i="1"/>
  <c r="C1975" i="1"/>
  <c r="D1975" i="1"/>
  <c r="H1975" i="1"/>
  <c r="K1975" i="1"/>
  <c r="L1975" i="1"/>
  <c r="M1975" i="1"/>
  <c r="N1975" i="1"/>
  <c r="O1975" i="1"/>
  <c r="P1975" i="1"/>
  <c r="Q1975" i="1"/>
  <c r="R1975" i="1"/>
  <c r="S1975" i="1"/>
  <c r="C1976" i="1"/>
  <c r="D1976" i="1"/>
  <c r="H1976" i="1"/>
  <c r="K1976" i="1"/>
  <c r="L1976" i="1"/>
  <c r="M1976" i="1"/>
  <c r="N1976" i="1"/>
  <c r="O1976" i="1"/>
  <c r="P1976" i="1"/>
  <c r="Q1976" i="1"/>
  <c r="R1976" i="1"/>
  <c r="S1976" i="1"/>
  <c r="C1977" i="1"/>
  <c r="D1977" i="1"/>
  <c r="H1977" i="1"/>
  <c r="K1977" i="1"/>
  <c r="L1977" i="1"/>
  <c r="M1977" i="1"/>
  <c r="N1977" i="1"/>
  <c r="O1977" i="1"/>
  <c r="P1977" i="1"/>
  <c r="Q1977" i="1"/>
  <c r="R1977" i="1"/>
  <c r="S1977" i="1"/>
  <c r="C1978" i="1"/>
  <c r="D1978" i="1"/>
  <c r="H1978" i="1"/>
  <c r="K1978" i="1"/>
  <c r="L1978" i="1"/>
  <c r="M1978" i="1"/>
  <c r="N1978" i="1"/>
  <c r="O1978" i="1"/>
  <c r="P1978" i="1"/>
  <c r="Q1978" i="1"/>
  <c r="R1978" i="1"/>
  <c r="S1978" i="1"/>
  <c r="C1979" i="1"/>
  <c r="D1979" i="1"/>
  <c r="H1979" i="1"/>
  <c r="K1979" i="1"/>
  <c r="L1979" i="1"/>
  <c r="M1979" i="1"/>
  <c r="N1979" i="1"/>
  <c r="O1979" i="1"/>
  <c r="P1979" i="1"/>
  <c r="Q1979" i="1"/>
  <c r="R1979" i="1"/>
  <c r="S1979" i="1"/>
  <c r="C1980" i="1"/>
  <c r="D1980" i="1"/>
  <c r="H1980" i="1"/>
  <c r="K1980" i="1"/>
  <c r="L1980" i="1"/>
  <c r="M1980" i="1"/>
  <c r="N1980" i="1"/>
  <c r="O1980" i="1"/>
  <c r="P1980" i="1"/>
  <c r="Q1980" i="1"/>
  <c r="R1980" i="1"/>
  <c r="S1980" i="1"/>
  <c r="C1981" i="1"/>
  <c r="D1981" i="1"/>
  <c r="H1981" i="1"/>
  <c r="K1981" i="1"/>
  <c r="L1981" i="1"/>
  <c r="M1981" i="1"/>
  <c r="N1981" i="1"/>
  <c r="O1981" i="1"/>
  <c r="P1981" i="1"/>
  <c r="Q1981" i="1"/>
  <c r="R1981" i="1"/>
  <c r="S1981" i="1"/>
  <c r="C1982" i="1"/>
  <c r="D1982" i="1"/>
  <c r="H1982" i="1"/>
  <c r="K1982" i="1"/>
  <c r="L1982" i="1"/>
  <c r="M1982" i="1"/>
  <c r="N1982" i="1"/>
  <c r="O1982" i="1"/>
  <c r="P1982" i="1"/>
  <c r="Q1982" i="1"/>
  <c r="R1982" i="1"/>
  <c r="S1982" i="1"/>
  <c r="C1983" i="1"/>
  <c r="D1983" i="1"/>
  <c r="H1983" i="1"/>
  <c r="K1983" i="1"/>
  <c r="L1983" i="1"/>
  <c r="M1983" i="1"/>
  <c r="N1983" i="1"/>
  <c r="O1983" i="1"/>
  <c r="P1983" i="1"/>
  <c r="Q1983" i="1"/>
  <c r="R1983" i="1"/>
  <c r="S1983" i="1"/>
  <c r="C1984" i="1"/>
  <c r="D1984" i="1"/>
  <c r="H1984" i="1"/>
  <c r="K1984" i="1"/>
  <c r="L1984" i="1"/>
  <c r="M1984" i="1"/>
  <c r="N1984" i="1"/>
  <c r="O1984" i="1"/>
  <c r="P1984" i="1"/>
  <c r="Q1984" i="1"/>
  <c r="R1984" i="1"/>
  <c r="S1984" i="1"/>
  <c r="C1985" i="1"/>
  <c r="D1985" i="1"/>
  <c r="H1985" i="1"/>
  <c r="K1985" i="1"/>
  <c r="L1985" i="1"/>
  <c r="M1985" i="1"/>
  <c r="N1985" i="1"/>
  <c r="O1985" i="1"/>
  <c r="P1985" i="1"/>
  <c r="Q1985" i="1"/>
  <c r="R1985" i="1"/>
  <c r="S1985" i="1"/>
  <c r="C1986" i="1"/>
  <c r="D1986" i="1"/>
  <c r="H1986" i="1"/>
  <c r="K1986" i="1"/>
  <c r="L1986" i="1"/>
  <c r="M1986" i="1"/>
  <c r="N1986" i="1"/>
  <c r="O1986" i="1"/>
  <c r="P1986" i="1"/>
  <c r="Q1986" i="1"/>
  <c r="R1986" i="1"/>
  <c r="S1986" i="1"/>
  <c r="C1987" i="1"/>
  <c r="D1987" i="1"/>
  <c r="H1987" i="1"/>
  <c r="K1987" i="1"/>
  <c r="L1987" i="1"/>
  <c r="M1987" i="1"/>
  <c r="N1987" i="1"/>
  <c r="O1987" i="1"/>
  <c r="P1987" i="1"/>
  <c r="Q1987" i="1"/>
  <c r="R1987" i="1"/>
  <c r="S1987" i="1"/>
  <c r="C1988" i="1"/>
  <c r="D1988" i="1"/>
  <c r="H1988" i="1"/>
  <c r="K1988" i="1"/>
  <c r="L1988" i="1"/>
  <c r="M1988" i="1"/>
  <c r="N1988" i="1"/>
  <c r="O1988" i="1"/>
  <c r="P1988" i="1"/>
  <c r="Q1988" i="1"/>
  <c r="R1988" i="1"/>
  <c r="S1988" i="1"/>
  <c r="C1989" i="1"/>
  <c r="D1989" i="1"/>
  <c r="H1989" i="1"/>
  <c r="K1989" i="1"/>
  <c r="L1989" i="1"/>
  <c r="M1989" i="1"/>
  <c r="N1989" i="1"/>
  <c r="O1989" i="1"/>
  <c r="P1989" i="1"/>
  <c r="Q1989" i="1"/>
  <c r="R1989" i="1"/>
  <c r="S1989" i="1"/>
  <c r="C1990" i="1"/>
  <c r="D1990" i="1"/>
  <c r="H1990" i="1"/>
  <c r="K1990" i="1"/>
  <c r="L1990" i="1"/>
  <c r="M1990" i="1"/>
  <c r="N1990" i="1"/>
  <c r="O1990" i="1"/>
  <c r="P1990" i="1"/>
  <c r="Q1990" i="1"/>
  <c r="R1990" i="1"/>
  <c r="S1990" i="1"/>
  <c r="C1991" i="1"/>
  <c r="D1991" i="1"/>
  <c r="H1991" i="1"/>
  <c r="K1991" i="1"/>
  <c r="L1991" i="1"/>
  <c r="M1991" i="1"/>
  <c r="N1991" i="1"/>
  <c r="O1991" i="1"/>
  <c r="P1991" i="1"/>
  <c r="Q1991" i="1"/>
  <c r="R1991" i="1"/>
  <c r="S1991" i="1"/>
  <c r="C1992" i="1"/>
  <c r="D1992" i="1"/>
  <c r="H1992" i="1"/>
  <c r="K1992" i="1"/>
  <c r="L1992" i="1"/>
  <c r="M1992" i="1"/>
  <c r="N1992" i="1"/>
  <c r="O1992" i="1"/>
  <c r="P1992" i="1"/>
  <c r="Q1992" i="1"/>
  <c r="R1992" i="1"/>
  <c r="S1992" i="1"/>
  <c r="C1993" i="1"/>
  <c r="D1993" i="1"/>
  <c r="H1993" i="1"/>
  <c r="K1993" i="1"/>
  <c r="L1993" i="1"/>
  <c r="M1993" i="1"/>
  <c r="N1993" i="1"/>
  <c r="O1993" i="1"/>
  <c r="P1993" i="1"/>
  <c r="Q1993" i="1"/>
  <c r="R1993" i="1"/>
  <c r="S1993" i="1"/>
  <c r="C1994" i="1"/>
  <c r="D1994" i="1"/>
  <c r="H1994" i="1"/>
  <c r="K1994" i="1"/>
  <c r="L1994" i="1"/>
  <c r="M1994" i="1"/>
  <c r="N1994" i="1"/>
  <c r="O1994" i="1"/>
  <c r="P1994" i="1"/>
  <c r="Q1994" i="1"/>
  <c r="R1994" i="1"/>
  <c r="S1994" i="1"/>
  <c r="C1995" i="1"/>
  <c r="D1995" i="1"/>
  <c r="H1995" i="1"/>
  <c r="K1995" i="1"/>
  <c r="L1995" i="1"/>
  <c r="M1995" i="1"/>
  <c r="N1995" i="1"/>
  <c r="O1995" i="1"/>
  <c r="P1995" i="1"/>
  <c r="Q1995" i="1"/>
  <c r="R1995" i="1"/>
  <c r="S1995" i="1"/>
  <c r="C1996" i="1"/>
  <c r="D1996" i="1"/>
  <c r="H1996" i="1"/>
  <c r="K1996" i="1"/>
  <c r="L1996" i="1"/>
  <c r="M1996" i="1"/>
  <c r="N1996" i="1"/>
  <c r="O1996" i="1"/>
  <c r="P1996" i="1"/>
  <c r="Q1996" i="1"/>
  <c r="R1996" i="1"/>
  <c r="S1996" i="1"/>
  <c r="C1997" i="1"/>
  <c r="D1997" i="1"/>
  <c r="H1997" i="1"/>
  <c r="K1997" i="1"/>
  <c r="L1997" i="1"/>
  <c r="M1997" i="1"/>
  <c r="N1997" i="1"/>
  <c r="O1997" i="1"/>
  <c r="P1997" i="1"/>
  <c r="Q1997" i="1"/>
  <c r="R1997" i="1"/>
  <c r="S1997" i="1"/>
  <c r="C1998" i="1"/>
  <c r="D1998" i="1"/>
  <c r="H1998" i="1"/>
  <c r="K1998" i="1"/>
  <c r="L1998" i="1"/>
  <c r="M1998" i="1"/>
  <c r="N1998" i="1"/>
  <c r="O1998" i="1"/>
  <c r="P1998" i="1"/>
  <c r="Q1998" i="1"/>
  <c r="R1998" i="1"/>
  <c r="S1998" i="1"/>
  <c r="C1999" i="1"/>
  <c r="D1999" i="1"/>
  <c r="H1999" i="1"/>
  <c r="K1999" i="1"/>
  <c r="L1999" i="1"/>
  <c r="M1999" i="1"/>
  <c r="N1999" i="1"/>
  <c r="O1999" i="1"/>
  <c r="P1999" i="1"/>
  <c r="Q1999" i="1"/>
  <c r="R1999" i="1"/>
  <c r="S1999" i="1"/>
  <c r="C2000" i="1"/>
  <c r="D2000" i="1"/>
  <c r="H2000" i="1"/>
  <c r="K2000" i="1"/>
  <c r="L2000" i="1"/>
  <c r="M2000" i="1"/>
  <c r="N2000" i="1"/>
  <c r="O2000" i="1"/>
  <c r="P2000" i="1"/>
  <c r="Q2000" i="1"/>
  <c r="R2000" i="1"/>
  <c r="S2000" i="1"/>
  <c r="C2001" i="1"/>
  <c r="D2001" i="1"/>
  <c r="H2001" i="1"/>
  <c r="K2001" i="1"/>
  <c r="L2001" i="1"/>
  <c r="M2001" i="1"/>
  <c r="N2001" i="1"/>
  <c r="O2001" i="1"/>
  <c r="P2001" i="1"/>
  <c r="Q2001" i="1"/>
  <c r="R2001" i="1"/>
  <c r="S2001" i="1"/>
  <c r="C2002" i="1"/>
  <c r="D2002" i="1"/>
  <c r="H2002" i="1"/>
  <c r="K2002" i="1"/>
  <c r="L2002" i="1"/>
  <c r="M2002" i="1"/>
  <c r="N2002" i="1"/>
  <c r="O2002" i="1"/>
  <c r="P2002" i="1"/>
  <c r="Q2002" i="1"/>
  <c r="R2002" i="1"/>
  <c r="S2002" i="1"/>
  <c r="C2003" i="1"/>
  <c r="D2003" i="1"/>
  <c r="H2003" i="1"/>
  <c r="K2003" i="1"/>
  <c r="L2003" i="1"/>
  <c r="M2003" i="1"/>
  <c r="N2003" i="1"/>
  <c r="O2003" i="1"/>
  <c r="P2003" i="1"/>
  <c r="Q2003" i="1"/>
  <c r="R2003" i="1"/>
  <c r="S2003" i="1"/>
  <c r="C2004" i="1"/>
  <c r="D2004" i="1"/>
  <c r="H2004" i="1"/>
  <c r="K2004" i="1"/>
  <c r="L2004" i="1"/>
  <c r="M2004" i="1"/>
  <c r="N2004" i="1"/>
  <c r="O2004" i="1"/>
  <c r="P2004" i="1"/>
  <c r="Q2004" i="1"/>
  <c r="R2004" i="1"/>
  <c r="S2004" i="1"/>
  <c r="C2005" i="1"/>
  <c r="D2005" i="1"/>
  <c r="H2005" i="1"/>
  <c r="K2005" i="1"/>
  <c r="L2005" i="1"/>
  <c r="M2005" i="1"/>
  <c r="N2005" i="1"/>
  <c r="O2005" i="1"/>
  <c r="P2005" i="1"/>
  <c r="Q2005" i="1"/>
  <c r="R2005" i="1"/>
  <c r="S2005" i="1"/>
  <c r="C2006" i="1"/>
  <c r="D2006" i="1"/>
  <c r="H2006" i="1"/>
  <c r="K2006" i="1"/>
  <c r="L2006" i="1"/>
  <c r="M2006" i="1"/>
  <c r="N2006" i="1"/>
  <c r="O2006" i="1"/>
  <c r="P2006" i="1"/>
  <c r="Q2006" i="1"/>
  <c r="R2006" i="1"/>
  <c r="S2006" i="1"/>
  <c r="C2007" i="1"/>
  <c r="D2007" i="1"/>
  <c r="H2007" i="1"/>
  <c r="K2007" i="1"/>
  <c r="L2007" i="1"/>
  <c r="M2007" i="1"/>
  <c r="N2007" i="1"/>
  <c r="O2007" i="1"/>
  <c r="P2007" i="1"/>
  <c r="Q2007" i="1"/>
  <c r="R2007" i="1"/>
  <c r="S2007" i="1"/>
  <c r="C2008" i="1"/>
  <c r="D2008" i="1"/>
  <c r="H2008" i="1"/>
  <c r="K2008" i="1"/>
  <c r="L2008" i="1"/>
  <c r="M2008" i="1"/>
  <c r="N2008" i="1"/>
  <c r="O2008" i="1"/>
  <c r="P2008" i="1"/>
  <c r="Q2008" i="1"/>
  <c r="R2008" i="1"/>
  <c r="S2008" i="1"/>
  <c r="C2009" i="1"/>
  <c r="D2009" i="1"/>
  <c r="H2009" i="1"/>
  <c r="K2009" i="1"/>
  <c r="L2009" i="1"/>
  <c r="M2009" i="1"/>
  <c r="N2009" i="1"/>
  <c r="O2009" i="1"/>
  <c r="P2009" i="1"/>
  <c r="Q2009" i="1"/>
  <c r="R2009" i="1"/>
  <c r="S2009" i="1"/>
  <c r="C2010" i="1"/>
  <c r="D2010" i="1"/>
  <c r="H2010" i="1"/>
  <c r="K2010" i="1"/>
  <c r="L2010" i="1"/>
  <c r="M2010" i="1"/>
  <c r="N2010" i="1"/>
  <c r="O2010" i="1"/>
  <c r="P2010" i="1"/>
  <c r="Q2010" i="1"/>
  <c r="R2010" i="1"/>
  <c r="S2010" i="1"/>
  <c r="C2011" i="1"/>
  <c r="D2011" i="1"/>
  <c r="H2011" i="1"/>
  <c r="K2011" i="1"/>
  <c r="L2011" i="1"/>
  <c r="M2011" i="1"/>
  <c r="N2011" i="1"/>
  <c r="O2011" i="1"/>
  <c r="P2011" i="1"/>
  <c r="Q2011" i="1"/>
  <c r="R2011" i="1"/>
  <c r="S2011" i="1"/>
  <c r="C2012" i="1"/>
  <c r="D2012" i="1"/>
  <c r="H2012" i="1"/>
  <c r="K2012" i="1"/>
  <c r="L2012" i="1"/>
  <c r="M2012" i="1"/>
  <c r="N2012" i="1"/>
  <c r="O2012" i="1"/>
  <c r="P2012" i="1"/>
  <c r="Q2012" i="1"/>
  <c r="R2012" i="1"/>
  <c r="S2012" i="1"/>
  <c r="C2013" i="1"/>
  <c r="D2013" i="1"/>
  <c r="H2013" i="1"/>
  <c r="K2013" i="1"/>
  <c r="L2013" i="1"/>
  <c r="M2013" i="1"/>
  <c r="N2013" i="1"/>
  <c r="O2013" i="1"/>
  <c r="P2013" i="1"/>
  <c r="Q2013" i="1"/>
  <c r="R2013" i="1"/>
  <c r="S2013" i="1"/>
  <c r="C2014" i="1"/>
  <c r="D2014" i="1"/>
  <c r="H2014" i="1"/>
  <c r="K2014" i="1"/>
  <c r="L2014" i="1"/>
  <c r="M2014" i="1"/>
  <c r="N2014" i="1"/>
  <c r="O2014" i="1"/>
  <c r="P2014" i="1"/>
  <c r="Q2014" i="1"/>
  <c r="R2014" i="1"/>
  <c r="S2014" i="1"/>
  <c r="C2015" i="1"/>
  <c r="D2015" i="1"/>
  <c r="H2015" i="1"/>
  <c r="K2015" i="1"/>
  <c r="L2015" i="1"/>
  <c r="M2015" i="1"/>
  <c r="N2015" i="1"/>
  <c r="O2015" i="1"/>
  <c r="P2015" i="1"/>
  <c r="Q2015" i="1"/>
  <c r="R2015" i="1"/>
  <c r="S2015" i="1"/>
  <c r="C2016" i="1"/>
  <c r="D2016" i="1"/>
  <c r="H2016" i="1"/>
  <c r="K2016" i="1"/>
  <c r="L2016" i="1"/>
  <c r="M2016" i="1"/>
  <c r="N2016" i="1"/>
  <c r="O2016" i="1"/>
  <c r="P2016" i="1"/>
  <c r="Q2016" i="1"/>
  <c r="R2016" i="1"/>
  <c r="S2016" i="1"/>
  <c r="C2017" i="1"/>
  <c r="D2017" i="1"/>
  <c r="H2017" i="1"/>
  <c r="K2017" i="1"/>
  <c r="L2017" i="1"/>
  <c r="M2017" i="1"/>
  <c r="N2017" i="1"/>
  <c r="O2017" i="1"/>
  <c r="P2017" i="1"/>
  <c r="Q2017" i="1"/>
  <c r="R2017" i="1"/>
  <c r="S2017" i="1"/>
  <c r="C2018" i="1"/>
  <c r="D2018" i="1"/>
  <c r="H2018" i="1"/>
  <c r="K2018" i="1"/>
  <c r="L2018" i="1"/>
  <c r="M2018" i="1"/>
  <c r="N2018" i="1"/>
  <c r="O2018" i="1"/>
  <c r="P2018" i="1"/>
  <c r="Q2018" i="1"/>
  <c r="R2018" i="1"/>
  <c r="S2018" i="1"/>
  <c r="C2019" i="1"/>
  <c r="D2019" i="1"/>
  <c r="H2019" i="1"/>
  <c r="K2019" i="1"/>
  <c r="L2019" i="1"/>
  <c r="M2019" i="1"/>
  <c r="N2019" i="1"/>
  <c r="O2019" i="1"/>
  <c r="P2019" i="1"/>
  <c r="Q2019" i="1"/>
  <c r="R2019" i="1"/>
  <c r="S2019" i="1"/>
  <c r="C2020" i="1"/>
  <c r="D2020" i="1"/>
  <c r="H2020" i="1"/>
  <c r="K2020" i="1"/>
  <c r="L2020" i="1"/>
  <c r="M2020" i="1"/>
  <c r="N2020" i="1"/>
  <c r="O2020" i="1"/>
  <c r="P2020" i="1"/>
  <c r="Q2020" i="1"/>
  <c r="R2020" i="1"/>
  <c r="S2020" i="1"/>
  <c r="C2021" i="1"/>
  <c r="D2021" i="1"/>
  <c r="H2021" i="1"/>
  <c r="K2021" i="1"/>
  <c r="L2021" i="1"/>
  <c r="M2021" i="1"/>
  <c r="N2021" i="1"/>
  <c r="O2021" i="1"/>
  <c r="P2021" i="1"/>
  <c r="Q2021" i="1"/>
  <c r="R2021" i="1"/>
  <c r="S2021" i="1"/>
  <c r="C2022" i="1"/>
  <c r="D2022" i="1"/>
  <c r="H2022" i="1"/>
  <c r="K2022" i="1"/>
  <c r="L2022" i="1"/>
  <c r="M2022" i="1"/>
  <c r="N2022" i="1"/>
  <c r="O2022" i="1"/>
  <c r="P2022" i="1"/>
  <c r="Q2022" i="1"/>
  <c r="R2022" i="1"/>
  <c r="S2022" i="1"/>
  <c r="C2023" i="1"/>
  <c r="D2023" i="1"/>
  <c r="H2023" i="1"/>
  <c r="K2023" i="1"/>
  <c r="L2023" i="1"/>
  <c r="M2023" i="1"/>
  <c r="N2023" i="1"/>
  <c r="O2023" i="1"/>
  <c r="P2023" i="1"/>
  <c r="Q2023" i="1"/>
  <c r="R2023" i="1"/>
  <c r="S2023" i="1"/>
  <c r="C2024" i="1"/>
  <c r="D2024" i="1"/>
  <c r="H2024" i="1"/>
  <c r="K2024" i="1"/>
  <c r="L2024" i="1"/>
  <c r="M2024" i="1"/>
  <c r="N2024" i="1"/>
  <c r="O2024" i="1"/>
  <c r="P2024" i="1"/>
  <c r="Q2024" i="1"/>
  <c r="R2024" i="1"/>
  <c r="S2024" i="1"/>
  <c r="C2025" i="1"/>
  <c r="D2025" i="1"/>
  <c r="H2025" i="1"/>
  <c r="K2025" i="1"/>
  <c r="L2025" i="1"/>
  <c r="M2025" i="1"/>
  <c r="N2025" i="1"/>
  <c r="O2025" i="1"/>
  <c r="P2025" i="1"/>
  <c r="Q2025" i="1"/>
  <c r="R2025" i="1"/>
  <c r="S2025" i="1"/>
  <c r="C2026" i="1"/>
  <c r="D2026" i="1"/>
  <c r="H2026" i="1"/>
  <c r="K2026" i="1"/>
  <c r="L2026" i="1"/>
  <c r="M2026" i="1"/>
  <c r="N2026" i="1"/>
  <c r="O2026" i="1"/>
  <c r="P2026" i="1"/>
  <c r="Q2026" i="1"/>
  <c r="R2026" i="1"/>
  <c r="S2026" i="1"/>
  <c r="C2027" i="1"/>
  <c r="D2027" i="1"/>
  <c r="H2027" i="1"/>
  <c r="K2027" i="1"/>
  <c r="L2027" i="1"/>
  <c r="M2027" i="1"/>
  <c r="N2027" i="1"/>
  <c r="O2027" i="1"/>
  <c r="P2027" i="1"/>
  <c r="Q2027" i="1"/>
  <c r="R2027" i="1"/>
  <c r="S2027" i="1"/>
  <c r="C2028" i="1"/>
  <c r="D2028" i="1"/>
  <c r="H2028" i="1"/>
  <c r="K2028" i="1"/>
  <c r="L2028" i="1"/>
  <c r="M2028" i="1"/>
  <c r="N2028" i="1"/>
  <c r="O2028" i="1"/>
  <c r="P2028" i="1"/>
  <c r="Q2028" i="1"/>
  <c r="R2028" i="1"/>
  <c r="S2028" i="1"/>
  <c r="C2029" i="1"/>
  <c r="D2029" i="1"/>
  <c r="H2029" i="1"/>
  <c r="K2029" i="1"/>
  <c r="L2029" i="1"/>
  <c r="M2029" i="1"/>
  <c r="N2029" i="1"/>
  <c r="O2029" i="1"/>
  <c r="P2029" i="1"/>
  <c r="Q2029" i="1"/>
  <c r="R2029" i="1"/>
  <c r="S2029" i="1"/>
  <c r="C2030" i="1"/>
  <c r="D2030" i="1"/>
  <c r="H2030" i="1"/>
  <c r="K2030" i="1"/>
  <c r="L2030" i="1"/>
  <c r="M2030" i="1"/>
  <c r="N2030" i="1"/>
  <c r="O2030" i="1"/>
  <c r="P2030" i="1"/>
  <c r="Q2030" i="1"/>
  <c r="R2030" i="1"/>
  <c r="S2030" i="1"/>
  <c r="C2031" i="1"/>
  <c r="D2031" i="1"/>
  <c r="H2031" i="1"/>
  <c r="K2031" i="1"/>
  <c r="L2031" i="1"/>
  <c r="M2031" i="1"/>
  <c r="N2031" i="1"/>
  <c r="O2031" i="1"/>
  <c r="P2031" i="1"/>
  <c r="Q2031" i="1"/>
  <c r="R2031" i="1"/>
  <c r="S2031" i="1"/>
  <c r="C2032" i="1"/>
  <c r="D2032" i="1"/>
  <c r="H2032" i="1"/>
  <c r="K2032" i="1"/>
  <c r="L2032" i="1"/>
  <c r="M2032" i="1"/>
  <c r="N2032" i="1"/>
  <c r="O2032" i="1"/>
  <c r="P2032" i="1"/>
  <c r="Q2032" i="1"/>
  <c r="R2032" i="1"/>
  <c r="S2032" i="1"/>
  <c r="C2033" i="1"/>
  <c r="D2033" i="1"/>
  <c r="H2033" i="1"/>
  <c r="K2033" i="1"/>
  <c r="L2033" i="1"/>
  <c r="M2033" i="1"/>
  <c r="N2033" i="1"/>
  <c r="O2033" i="1"/>
  <c r="P2033" i="1"/>
  <c r="Q2033" i="1"/>
  <c r="R2033" i="1"/>
  <c r="S2033" i="1"/>
  <c r="C2034" i="1"/>
  <c r="D2034" i="1"/>
  <c r="H2034" i="1"/>
  <c r="K2034" i="1"/>
  <c r="L2034" i="1"/>
  <c r="M2034" i="1"/>
  <c r="N2034" i="1"/>
  <c r="O2034" i="1"/>
  <c r="P2034" i="1"/>
  <c r="Q2034" i="1"/>
  <c r="R2034" i="1"/>
  <c r="S2034" i="1"/>
  <c r="C2035" i="1"/>
  <c r="D2035" i="1"/>
  <c r="H2035" i="1"/>
  <c r="K2035" i="1"/>
  <c r="L2035" i="1"/>
  <c r="M2035" i="1"/>
  <c r="N2035" i="1"/>
  <c r="O2035" i="1"/>
  <c r="P2035" i="1"/>
  <c r="Q2035" i="1"/>
  <c r="R2035" i="1"/>
  <c r="S2035" i="1"/>
  <c r="C2036" i="1"/>
  <c r="D2036" i="1"/>
  <c r="H2036" i="1"/>
  <c r="K2036" i="1"/>
  <c r="L2036" i="1"/>
  <c r="M2036" i="1"/>
  <c r="N2036" i="1"/>
  <c r="O2036" i="1"/>
  <c r="P2036" i="1"/>
  <c r="Q2036" i="1"/>
  <c r="R2036" i="1"/>
  <c r="S2036" i="1"/>
  <c r="C2037" i="1"/>
  <c r="D2037" i="1"/>
  <c r="H2037" i="1"/>
  <c r="K2037" i="1"/>
  <c r="L2037" i="1"/>
  <c r="M2037" i="1"/>
  <c r="N2037" i="1"/>
  <c r="O2037" i="1"/>
  <c r="P2037" i="1"/>
  <c r="Q2037" i="1"/>
  <c r="R2037" i="1"/>
  <c r="S2037" i="1"/>
  <c r="C2038" i="1"/>
  <c r="D2038" i="1"/>
  <c r="H2038" i="1"/>
  <c r="K2038" i="1"/>
  <c r="L2038" i="1"/>
  <c r="M2038" i="1"/>
  <c r="N2038" i="1"/>
  <c r="O2038" i="1"/>
  <c r="P2038" i="1"/>
  <c r="Q2038" i="1"/>
  <c r="R2038" i="1"/>
  <c r="S2038" i="1"/>
  <c r="C2039" i="1"/>
  <c r="D2039" i="1"/>
  <c r="H2039" i="1"/>
  <c r="K2039" i="1"/>
  <c r="L2039" i="1"/>
  <c r="M2039" i="1"/>
  <c r="N2039" i="1"/>
  <c r="O2039" i="1"/>
  <c r="P2039" i="1"/>
  <c r="Q2039" i="1"/>
  <c r="R2039" i="1"/>
  <c r="S2039" i="1"/>
  <c r="C2040" i="1"/>
  <c r="D2040" i="1"/>
  <c r="H2040" i="1"/>
  <c r="K2040" i="1"/>
  <c r="L2040" i="1"/>
  <c r="M2040" i="1"/>
  <c r="N2040" i="1"/>
  <c r="O2040" i="1"/>
  <c r="P2040" i="1"/>
  <c r="Q2040" i="1"/>
  <c r="R2040" i="1"/>
  <c r="S2040" i="1"/>
  <c r="C2041" i="1"/>
  <c r="D2041" i="1"/>
  <c r="H2041" i="1"/>
  <c r="K2041" i="1"/>
  <c r="L2041" i="1"/>
  <c r="M2041" i="1"/>
  <c r="N2041" i="1"/>
  <c r="O2041" i="1"/>
  <c r="P2041" i="1"/>
  <c r="Q2041" i="1"/>
  <c r="R2041" i="1"/>
  <c r="S2041" i="1"/>
  <c r="C2042" i="1"/>
  <c r="D2042" i="1"/>
  <c r="H2042" i="1"/>
  <c r="K2042" i="1"/>
  <c r="L2042" i="1"/>
  <c r="M2042" i="1"/>
  <c r="N2042" i="1"/>
  <c r="O2042" i="1"/>
  <c r="P2042" i="1"/>
  <c r="Q2042" i="1"/>
  <c r="R2042" i="1"/>
  <c r="S2042" i="1"/>
  <c r="C2043" i="1"/>
  <c r="D2043" i="1"/>
  <c r="H2043" i="1"/>
  <c r="K2043" i="1"/>
  <c r="L2043" i="1"/>
  <c r="M2043" i="1"/>
  <c r="N2043" i="1"/>
  <c r="O2043" i="1"/>
  <c r="P2043" i="1"/>
  <c r="Q2043" i="1"/>
  <c r="R2043" i="1"/>
  <c r="S2043" i="1"/>
  <c r="C2044" i="1"/>
  <c r="D2044" i="1"/>
  <c r="H2044" i="1"/>
  <c r="K2044" i="1"/>
  <c r="L2044" i="1"/>
  <c r="M2044" i="1"/>
  <c r="N2044" i="1"/>
  <c r="O2044" i="1"/>
  <c r="P2044" i="1"/>
  <c r="Q2044" i="1"/>
  <c r="R2044" i="1"/>
  <c r="S2044" i="1"/>
  <c r="C2045" i="1"/>
  <c r="D2045" i="1"/>
  <c r="H2045" i="1"/>
  <c r="K2045" i="1"/>
  <c r="L2045" i="1"/>
  <c r="M2045" i="1"/>
  <c r="N2045" i="1"/>
  <c r="O2045" i="1"/>
  <c r="P2045" i="1"/>
  <c r="Q2045" i="1"/>
  <c r="R2045" i="1"/>
  <c r="S2045" i="1"/>
  <c r="C2046" i="1"/>
  <c r="D2046" i="1"/>
  <c r="H2046" i="1"/>
  <c r="K2046" i="1"/>
  <c r="L2046" i="1"/>
  <c r="M2046" i="1"/>
  <c r="N2046" i="1"/>
  <c r="O2046" i="1"/>
  <c r="P2046" i="1"/>
  <c r="Q2046" i="1"/>
  <c r="R2046" i="1"/>
  <c r="S2046" i="1"/>
  <c r="C2047" i="1"/>
  <c r="D2047" i="1"/>
  <c r="H2047" i="1"/>
  <c r="K2047" i="1"/>
  <c r="L2047" i="1"/>
  <c r="M2047" i="1"/>
  <c r="N2047" i="1"/>
  <c r="O2047" i="1"/>
  <c r="P2047" i="1"/>
  <c r="Q2047" i="1"/>
  <c r="R2047" i="1"/>
  <c r="S2047" i="1"/>
  <c r="C2048" i="1"/>
  <c r="D2048" i="1"/>
  <c r="H2048" i="1"/>
  <c r="K2048" i="1"/>
  <c r="L2048" i="1"/>
  <c r="M2048" i="1"/>
  <c r="N2048" i="1"/>
  <c r="O2048" i="1"/>
  <c r="P2048" i="1"/>
  <c r="Q2048" i="1"/>
  <c r="R2048" i="1"/>
  <c r="S2048" i="1"/>
  <c r="C2049" i="1"/>
  <c r="D2049" i="1"/>
  <c r="H2049" i="1"/>
  <c r="K2049" i="1"/>
  <c r="L2049" i="1"/>
  <c r="M2049" i="1"/>
  <c r="N2049" i="1"/>
  <c r="O2049" i="1"/>
  <c r="P2049" i="1"/>
  <c r="Q2049" i="1"/>
  <c r="R2049" i="1"/>
  <c r="S2049" i="1"/>
  <c r="C2050" i="1"/>
  <c r="D2050" i="1"/>
  <c r="H2050" i="1"/>
  <c r="K2050" i="1"/>
  <c r="L2050" i="1"/>
  <c r="M2050" i="1"/>
  <c r="N2050" i="1"/>
  <c r="O2050" i="1"/>
  <c r="P2050" i="1"/>
  <c r="Q2050" i="1"/>
  <c r="R2050" i="1"/>
  <c r="S2050" i="1"/>
  <c r="C2051" i="1"/>
  <c r="D2051" i="1"/>
  <c r="H2051" i="1"/>
  <c r="K2051" i="1"/>
  <c r="L2051" i="1"/>
  <c r="M2051" i="1"/>
  <c r="N2051" i="1"/>
  <c r="O2051" i="1"/>
  <c r="P2051" i="1"/>
  <c r="Q2051" i="1"/>
  <c r="R2051" i="1"/>
  <c r="S2051" i="1"/>
  <c r="C2052" i="1"/>
  <c r="D2052" i="1"/>
  <c r="H2052" i="1"/>
  <c r="K2052" i="1"/>
  <c r="L2052" i="1"/>
  <c r="M2052" i="1"/>
  <c r="N2052" i="1"/>
  <c r="O2052" i="1"/>
  <c r="P2052" i="1"/>
  <c r="Q2052" i="1"/>
  <c r="R2052" i="1"/>
  <c r="S2052" i="1"/>
  <c r="C2053" i="1"/>
  <c r="D2053" i="1"/>
  <c r="H2053" i="1"/>
  <c r="K2053" i="1"/>
  <c r="L2053" i="1"/>
  <c r="M2053" i="1"/>
  <c r="N2053" i="1"/>
  <c r="O2053" i="1"/>
  <c r="P2053" i="1"/>
  <c r="Q2053" i="1"/>
  <c r="R2053" i="1"/>
  <c r="S2053" i="1"/>
  <c r="C2054" i="1"/>
  <c r="D2054" i="1"/>
  <c r="H2054" i="1"/>
  <c r="K2054" i="1"/>
  <c r="L2054" i="1"/>
  <c r="M2054" i="1"/>
  <c r="N2054" i="1"/>
  <c r="O2054" i="1"/>
  <c r="P2054" i="1"/>
  <c r="Q2054" i="1"/>
  <c r="R2054" i="1"/>
  <c r="S2054" i="1"/>
  <c r="C2055" i="1"/>
  <c r="D2055" i="1"/>
  <c r="H2055" i="1"/>
  <c r="K2055" i="1"/>
  <c r="L2055" i="1"/>
  <c r="M2055" i="1"/>
  <c r="N2055" i="1"/>
  <c r="O2055" i="1"/>
  <c r="P2055" i="1"/>
  <c r="Q2055" i="1"/>
  <c r="R2055" i="1"/>
  <c r="S2055" i="1"/>
  <c r="C2056" i="1"/>
  <c r="D2056" i="1"/>
  <c r="H2056" i="1"/>
  <c r="K2056" i="1"/>
  <c r="L2056" i="1"/>
  <c r="M2056" i="1"/>
  <c r="N2056" i="1"/>
  <c r="O2056" i="1"/>
  <c r="P2056" i="1"/>
  <c r="Q2056" i="1"/>
  <c r="R2056" i="1"/>
  <c r="S2056" i="1"/>
  <c r="C2057" i="1"/>
  <c r="D2057" i="1"/>
  <c r="H2057" i="1"/>
  <c r="K2057" i="1"/>
  <c r="L2057" i="1"/>
  <c r="M2057" i="1"/>
  <c r="N2057" i="1"/>
  <c r="O2057" i="1"/>
  <c r="P2057" i="1"/>
  <c r="Q2057" i="1"/>
  <c r="R2057" i="1"/>
  <c r="S2057" i="1"/>
  <c r="C2058" i="1"/>
  <c r="D2058" i="1"/>
  <c r="H2058" i="1"/>
  <c r="K2058" i="1"/>
  <c r="L2058" i="1"/>
  <c r="M2058" i="1"/>
  <c r="N2058" i="1"/>
  <c r="O2058" i="1"/>
  <c r="P2058" i="1"/>
  <c r="Q2058" i="1"/>
  <c r="R2058" i="1"/>
  <c r="S2058" i="1"/>
  <c r="C2059" i="1"/>
  <c r="D2059" i="1"/>
  <c r="H2059" i="1"/>
  <c r="K2059" i="1"/>
  <c r="L2059" i="1"/>
  <c r="M2059" i="1"/>
  <c r="N2059" i="1"/>
  <c r="O2059" i="1"/>
  <c r="P2059" i="1"/>
  <c r="Q2059" i="1"/>
  <c r="R2059" i="1"/>
  <c r="S2059" i="1"/>
  <c r="C2060" i="1"/>
  <c r="D2060" i="1"/>
  <c r="H2060" i="1"/>
  <c r="K2060" i="1"/>
  <c r="L2060" i="1"/>
  <c r="M2060" i="1"/>
  <c r="N2060" i="1"/>
  <c r="O2060" i="1"/>
  <c r="P2060" i="1"/>
  <c r="Q2060" i="1"/>
  <c r="R2060" i="1"/>
  <c r="S2060" i="1"/>
  <c r="C2061" i="1"/>
  <c r="D2061" i="1"/>
  <c r="H2061" i="1"/>
  <c r="K2061" i="1"/>
  <c r="L2061" i="1"/>
  <c r="M2061" i="1"/>
  <c r="N2061" i="1"/>
  <c r="O2061" i="1"/>
  <c r="P2061" i="1"/>
  <c r="Q2061" i="1"/>
  <c r="R2061" i="1"/>
  <c r="S2061" i="1"/>
  <c r="C2062" i="1"/>
  <c r="D2062" i="1"/>
  <c r="H2062" i="1"/>
  <c r="K2062" i="1"/>
  <c r="L2062" i="1"/>
  <c r="M2062" i="1"/>
  <c r="N2062" i="1"/>
  <c r="O2062" i="1"/>
  <c r="P2062" i="1"/>
  <c r="Q2062" i="1"/>
  <c r="R2062" i="1"/>
  <c r="S2062" i="1"/>
  <c r="C2063" i="1"/>
  <c r="D2063" i="1"/>
  <c r="H2063" i="1"/>
  <c r="K2063" i="1"/>
  <c r="L2063" i="1"/>
  <c r="M2063" i="1"/>
  <c r="N2063" i="1"/>
  <c r="O2063" i="1"/>
  <c r="P2063" i="1"/>
  <c r="Q2063" i="1"/>
  <c r="R2063" i="1"/>
  <c r="S2063" i="1"/>
  <c r="C2064" i="1"/>
  <c r="D2064" i="1"/>
  <c r="H2064" i="1"/>
  <c r="K2064" i="1"/>
  <c r="L2064" i="1"/>
  <c r="M2064" i="1"/>
  <c r="N2064" i="1"/>
  <c r="O2064" i="1"/>
  <c r="P2064" i="1"/>
  <c r="Q2064" i="1"/>
  <c r="R2064" i="1"/>
  <c r="S2064" i="1"/>
  <c r="C2065" i="1"/>
  <c r="D2065" i="1"/>
  <c r="H2065" i="1"/>
  <c r="K2065" i="1"/>
  <c r="L2065" i="1"/>
  <c r="M2065" i="1"/>
  <c r="N2065" i="1"/>
  <c r="O2065" i="1"/>
  <c r="P2065" i="1"/>
  <c r="Q2065" i="1"/>
  <c r="R2065" i="1"/>
  <c r="S2065" i="1"/>
  <c r="C2066" i="1"/>
  <c r="D2066" i="1"/>
  <c r="H2066" i="1"/>
  <c r="K2066" i="1"/>
  <c r="L2066" i="1"/>
  <c r="M2066" i="1"/>
  <c r="N2066" i="1"/>
  <c r="O2066" i="1"/>
  <c r="P2066" i="1"/>
  <c r="Q2066" i="1"/>
  <c r="R2066" i="1"/>
  <c r="S2066" i="1"/>
  <c r="C2067" i="1"/>
  <c r="D2067" i="1"/>
  <c r="H2067" i="1"/>
  <c r="K2067" i="1"/>
  <c r="L2067" i="1"/>
  <c r="M2067" i="1"/>
  <c r="N2067" i="1"/>
  <c r="O2067" i="1"/>
  <c r="P2067" i="1"/>
  <c r="Q2067" i="1"/>
  <c r="R2067" i="1"/>
  <c r="S2067" i="1"/>
  <c r="C2068" i="1"/>
  <c r="D2068" i="1"/>
  <c r="H2068" i="1"/>
  <c r="K2068" i="1"/>
  <c r="L2068" i="1"/>
  <c r="M2068" i="1"/>
  <c r="N2068" i="1"/>
  <c r="O2068" i="1"/>
  <c r="P2068" i="1"/>
  <c r="Q2068" i="1"/>
  <c r="R2068" i="1"/>
  <c r="S2068" i="1"/>
  <c r="C2069" i="1"/>
  <c r="D2069" i="1"/>
  <c r="H2069" i="1"/>
  <c r="K2069" i="1"/>
  <c r="L2069" i="1"/>
  <c r="M2069" i="1"/>
  <c r="N2069" i="1"/>
  <c r="O2069" i="1"/>
  <c r="P2069" i="1"/>
  <c r="Q2069" i="1"/>
  <c r="R2069" i="1"/>
  <c r="S2069" i="1"/>
  <c r="C2070" i="1"/>
  <c r="D2070" i="1"/>
  <c r="H2070" i="1"/>
  <c r="K2070" i="1"/>
  <c r="L2070" i="1"/>
  <c r="M2070" i="1"/>
  <c r="N2070" i="1"/>
  <c r="O2070" i="1"/>
  <c r="P2070" i="1"/>
  <c r="Q2070" i="1"/>
  <c r="R2070" i="1"/>
  <c r="S2070" i="1"/>
  <c r="C2071" i="1"/>
  <c r="D2071" i="1"/>
  <c r="H2071" i="1"/>
  <c r="K2071" i="1"/>
  <c r="L2071" i="1"/>
  <c r="M2071" i="1"/>
  <c r="N2071" i="1"/>
  <c r="O2071" i="1"/>
  <c r="P2071" i="1"/>
  <c r="Q2071" i="1"/>
  <c r="R2071" i="1"/>
  <c r="S2071" i="1"/>
  <c r="C2072" i="1"/>
  <c r="D2072" i="1"/>
  <c r="H2072" i="1"/>
  <c r="K2072" i="1"/>
  <c r="L2072" i="1"/>
  <c r="M2072" i="1"/>
  <c r="N2072" i="1"/>
  <c r="O2072" i="1"/>
  <c r="P2072" i="1"/>
  <c r="Q2072" i="1"/>
  <c r="R2072" i="1"/>
  <c r="S2072" i="1"/>
  <c r="C2073" i="1"/>
  <c r="D2073" i="1"/>
  <c r="H2073" i="1"/>
  <c r="K2073" i="1"/>
  <c r="L2073" i="1"/>
  <c r="M2073" i="1"/>
  <c r="N2073" i="1"/>
  <c r="O2073" i="1"/>
  <c r="P2073" i="1"/>
  <c r="Q2073" i="1"/>
  <c r="R2073" i="1"/>
  <c r="S2073" i="1"/>
  <c r="C2074" i="1"/>
  <c r="D2074" i="1"/>
  <c r="H2074" i="1"/>
  <c r="K2074" i="1"/>
  <c r="L2074" i="1"/>
  <c r="M2074" i="1"/>
  <c r="N2074" i="1"/>
  <c r="O2074" i="1"/>
  <c r="P2074" i="1"/>
  <c r="Q2074" i="1"/>
  <c r="R2074" i="1"/>
  <c r="S2074" i="1"/>
  <c r="C2075" i="1"/>
  <c r="D2075" i="1"/>
  <c r="H2075" i="1"/>
  <c r="K2075" i="1"/>
  <c r="L2075" i="1"/>
  <c r="M2075" i="1"/>
  <c r="N2075" i="1"/>
  <c r="O2075" i="1"/>
  <c r="P2075" i="1"/>
  <c r="Q2075" i="1"/>
  <c r="R2075" i="1"/>
  <c r="S2075" i="1"/>
  <c r="C2076" i="1"/>
  <c r="D2076" i="1"/>
  <c r="H2076" i="1"/>
  <c r="K2076" i="1"/>
  <c r="L2076" i="1"/>
  <c r="M2076" i="1"/>
  <c r="N2076" i="1"/>
  <c r="O2076" i="1"/>
  <c r="P2076" i="1"/>
  <c r="Q2076" i="1"/>
  <c r="R2076" i="1"/>
  <c r="S2076" i="1"/>
  <c r="C2077" i="1"/>
  <c r="D2077" i="1"/>
  <c r="H2077" i="1"/>
  <c r="K2077" i="1"/>
  <c r="L2077" i="1"/>
  <c r="M2077" i="1"/>
  <c r="N2077" i="1"/>
  <c r="O2077" i="1"/>
  <c r="P2077" i="1"/>
  <c r="Q2077" i="1"/>
  <c r="R2077" i="1"/>
  <c r="S2077" i="1"/>
  <c r="C2078" i="1"/>
  <c r="D2078" i="1"/>
  <c r="H2078" i="1"/>
  <c r="K2078" i="1"/>
  <c r="L2078" i="1"/>
  <c r="M2078" i="1"/>
  <c r="N2078" i="1"/>
  <c r="O2078" i="1"/>
  <c r="P2078" i="1"/>
  <c r="Q2078" i="1"/>
  <c r="R2078" i="1"/>
  <c r="S2078" i="1"/>
  <c r="C2079" i="1"/>
  <c r="D2079" i="1"/>
  <c r="H2079" i="1"/>
  <c r="K2079" i="1"/>
  <c r="L2079" i="1"/>
  <c r="M2079" i="1"/>
  <c r="N2079" i="1"/>
  <c r="O2079" i="1"/>
  <c r="P2079" i="1"/>
  <c r="Q2079" i="1"/>
  <c r="R2079" i="1"/>
  <c r="S2079" i="1"/>
  <c r="C2080" i="1"/>
  <c r="D2080" i="1"/>
  <c r="H2080" i="1"/>
  <c r="K2080" i="1"/>
  <c r="L2080" i="1"/>
  <c r="M2080" i="1"/>
  <c r="N2080" i="1"/>
  <c r="O2080" i="1"/>
  <c r="P2080" i="1"/>
  <c r="Q2080" i="1"/>
  <c r="R2080" i="1"/>
  <c r="S2080" i="1"/>
  <c r="C2081" i="1"/>
  <c r="D2081" i="1"/>
  <c r="H2081" i="1"/>
  <c r="K2081" i="1"/>
  <c r="L2081" i="1"/>
  <c r="M2081" i="1"/>
  <c r="N2081" i="1"/>
  <c r="O2081" i="1"/>
  <c r="P2081" i="1"/>
  <c r="Q2081" i="1"/>
  <c r="R2081" i="1"/>
  <c r="S2081" i="1"/>
  <c r="C2082" i="1"/>
  <c r="D2082" i="1"/>
  <c r="H2082" i="1"/>
  <c r="K2082" i="1"/>
  <c r="L2082" i="1"/>
  <c r="M2082" i="1"/>
  <c r="N2082" i="1"/>
  <c r="O2082" i="1"/>
  <c r="P2082" i="1"/>
  <c r="Q2082" i="1"/>
  <c r="R2082" i="1"/>
  <c r="S2082" i="1"/>
  <c r="C2083" i="1"/>
  <c r="D2083" i="1"/>
  <c r="H2083" i="1"/>
  <c r="K2083" i="1"/>
  <c r="L2083" i="1"/>
  <c r="M2083" i="1"/>
  <c r="N2083" i="1"/>
  <c r="O2083" i="1"/>
  <c r="P2083" i="1"/>
  <c r="Q2083" i="1"/>
  <c r="R2083" i="1"/>
  <c r="S2083" i="1"/>
  <c r="C2084" i="1"/>
  <c r="D2084" i="1"/>
  <c r="H2084" i="1"/>
  <c r="K2084" i="1"/>
  <c r="L2084" i="1"/>
  <c r="M2084" i="1"/>
  <c r="N2084" i="1"/>
  <c r="O2084" i="1"/>
  <c r="P2084" i="1"/>
  <c r="Q2084" i="1"/>
  <c r="R2084" i="1"/>
  <c r="S2084" i="1"/>
  <c r="C2085" i="1"/>
  <c r="D2085" i="1"/>
  <c r="H2085" i="1"/>
  <c r="K2085" i="1"/>
  <c r="L2085" i="1"/>
  <c r="M2085" i="1"/>
  <c r="N2085" i="1"/>
  <c r="O2085" i="1"/>
  <c r="P2085" i="1"/>
  <c r="Q2085" i="1"/>
  <c r="R2085" i="1"/>
  <c r="S2085" i="1"/>
  <c r="C2086" i="1"/>
  <c r="D2086" i="1"/>
  <c r="H2086" i="1"/>
  <c r="K2086" i="1"/>
  <c r="L2086" i="1"/>
  <c r="M2086" i="1"/>
  <c r="N2086" i="1"/>
  <c r="O2086" i="1"/>
  <c r="P2086" i="1"/>
  <c r="Q2086" i="1"/>
  <c r="R2086" i="1"/>
  <c r="S2086" i="1"/>
  <c r="C2087" i="1"/>
  <c r="D2087" i="1"/>
  <c r="H2087" i="1"/>
  <c r="K2087" i="1"/>
  <c r="L2087" i="1"/>
  <c r="M2087" i="1"/>
  <c r="N2087" i="1"/>
  <c r="O2087" i="1"/>
  <c r="P2087" i="1"/>
  <c r="Q2087" i="1"/>
  <c r="R2087" i="1"/>
  <c r="S2087" i="1"/>
  <c r="C2088" i="1"/>
  <c r="D2088" i="1"/>
  <c r="H2088" i="1"/>
  <c r="K2088" i="1"/>
  <c r="L2088" i="1"/>
  <c r="M2088" i="1"/>
  <c r="N2088" i="1"/>
  <c r="O2088" i="1"/>
  <c r="P2088" i="1"/>
  <c r="Q2088" i="1"/>
  <c r="R2088" i="1"/>
  <c r="S2088" i="1"/>
  <c r="C2089" i="1"/>
  <c r="D2089" i="1"/>
  <c r="H2089" i="1"/>
  <c r="K2089" i="1"/>
  <c r="L2089" i="1"/>
  <c r="M2089" i="1"/>
  <c r="N2089" i="1"/>
  <c r="O2089" i="1"/>
  <c r="P2089" i="1"/>
  <c r="Q2089" i="1"/>
  <c r="R2089" i="1"/>
  <c r="S2089" i="1"/>
  <c r="C2090" i="1"/>
  <c r="D2090" i="1"/>
  <c r="H2090" i="1"/>
  <c r="K2090" i="1"/>
  <c r="L2090" i="1"/>
  <c r="M2090" i="1"/>
  <c r="N2090" i="1"/>
  <c r="O2090" i="1"/>
  <c r="P2090" i="1"/>
  <c r="Q2090" i="1"/>
  <c r="R2090" i="1"/>
  <c r="S2090" i="1"/>
  <c r="C2091" i="1"/>
  <c r="D2091" i="1"/>
  <c r="H2091" i="1"/>
  <c r="K2091" i="1"/>
  <c r="L2091" i="1"/>
  <c r="M2091" i="1"/>
  <c r="N2091" i="1"/>
  <c r="O2091" i="1"/>
  <c r="P2091" i="1"/>
  <c r="Q2091" i="1"/>
  <c r="R2091" i="1"/>
  <c r="S2091" i="1"/>
  <c r="C2092" i="1"/>
  <c r="D2092" i="1"/>
  <c r="H2092" i="1"/>
  <c r="K2092" i="1"/>
  <c r="L2092" i="1"/>
  <c r="M2092" i="1"/>
  <c r="N2092" i="1"/>
  <c r="O2092" i="1"/>
  <c r="P2092" i="1"/>
  <c r="Q2092" i="1"/>
  <c r="R2092" i="1"/>
  <c r="S2092" i="1"/>
  <c r="C2093" i="1"/>
  <c r="D2093" i="1"/>
  <c r="H2093" i="1"/>
  <c r="K2093" i="1"/>
  <c r="L2093" i="1"/>
  <c r="M2093" i="1"/>
  <c r="N2093" i="1"/>
  <c r="O2093" i="1"/>
  <c r="P2093" i="1"/>
  <c r="Q2093" i="1"/>
  <c r="R2093" i="1"/>
  <c r="S2093" i="1"/>
  <c r="C2094" i="1"/>
  <c r="D2094" i="1"/>
  <c r="H2094" i="1"/>
  <c r="K2094" i="1"/>
  <c r="L2094" i="1"/>
  <c r="M2094" i="1"/>
  <c r="N2094" i="1"/>
  <c r="O2094" i="1"/>
  <c r="P2094" i="1"/>
  <c r="Q2094" i="1"/>
  <c r="R2094" i="1"/>
  <c r="S2094" i="1"/>
  <c r="C2095" i="1"/>
  <c r="D2095" i="1"/>
  <c r="H2095" i="1"/>
  <c r="K2095" i="1"/>
  <c r="L2095" i="1"/>
  <c r="M2095" i="1"/>
  <c r="N2095" i="1"/>
  <c r="O2095" i="1"/>
  <c r="P2095" i="1"/>
  <c r="Q2095" i="1"/>
  <c r="R2095" i="1"/>
  <c r="S2095" i="1"/>
  <c r="C2096" i="1"/>
  <c r="D2096" i="1"/>
  <c r="H2096" i="1"/>
  <c r="K2096" i="1"/>
  <c r="L2096" i="1"/>
  <c r="M2096" i="1"/>
  <c r="N2096" i="1"/>
  <c r="O2096" i="1"/>
  <c r="P2096" i="1"/>
  <c r="Q2096" i="1"/>
  <c r="R2096" i="1"/>
  <c r="S2096" i="1"/>
  <c r="C2097" i="1"/>
  <c r="D2097" i="1"/>
  <c r="H2097" i="1"/>
  <c r="K2097" i="1"/>
  <c r="L2097" i="1"/>
  <c r="M2097" i="1"/>
  <c r="N2097" i="1"/>
  <c r="O2097" i="1"/>
  <c r="P2097" i="1"/>
  <c r="Q2097" i="1"/>
  <c r="R2097" i="1"/>
  <c r="S2097" i="1"/>
  <c r="C2098" i="1"/>
  <c r="D2098" i="1"/>
  <c r="H2098" i="1"/>
  <c r="K2098" i="1"/>
  <c r="L2098" i="1"/>
  <c r="M2098" i="1"/>
  <c r="N2098" i="1"/>
  <c r="O2098" i="1"/>
  <c r="P2098" i="1"/>
  <c r="Q2098" i="1"/>
  <c r="R2098" i="1"/>
  <c r="S2098" i="1"/>
  <c r="C2099" i="1"/>
  <c r="D2099" i="1"/>
  <c r="H2099" i="1"/>
  <c r="K2099" i="1"/>
  <c r="L2099" i="1"/>
  <c r="M2099" i="1"/>
  <c r="N2099" i="1"/>
  <c r="O2099" i="1"/>
  <c r="P2099" i="1"/>
  <c r="Q2099" i="1"/>
  <c r="R2099" i="1"/>
  <c r="S2099" i="1"/>
  <c r="C2100" i="1"/>
  <c r="D2100" i="1"/>
  <c r="H2100" i="1"/>
  <c r="K2100" i="1"/>
  <c r="L2100" i="1"/>
  <c r="M2100" i="1"/>
  <c r="N2100" i="1"/>
  <c r="O2100" i="1"/>
  <c r="P2100" i="1"/>
  <c r="Q2100" i="1"/>
  <c r="R2100" i="1"/>
  <c r="S2100" i="1"/>
  <c r="C2101" i="1"/>
  <c r="D2101" i="1"/>
  <c r="H2101" i="1"/>
  <c r="K2101" i="1"/>
  <c r="L2101" i="1"/>
  <c r="M2101" i="1"/>
  <c r="N2101" i="1"/>
  <c r="O2101" i="1"/>
  <c r="P2101" i="1"/>
  <c r="Q2101" i="1"/>
  <c r="R2101" i="1"/>
  <c r="S2101" i="1"/>
  <c r="C2102" i="1"/>
  <c r="D2102" i="1"/>
  <c r="H2102" i="1"/>
  <c r="K2102" i="1"/>
  <c r="L2102" i="1"/>
  <c r="M2102" i="1"/>
  <c r="N2102" i="1"/>
  <c r="O2102" i="1"/>
  <c r="P2102" i="1"/>
  <c r="Q2102" i="1"/>
  <c r="R2102" i="1"/>
  <c r="S2102" i="1"/>
  <c r="C2103" i="1"/>
  <c r="D2103" i="1"/>
  <c r="H2103" i="1"/>
  <c r="K2103" i="1"/>
  <c r="L2103" i="1"/>
  <c r="M2103" i="1"/>
  <c r="N2103" i="1"/>
  <c r="O2103" i="1"/>
  <c r="P2103" i="1"/>
  <c r="Q2103" i="1"/>
  <c r="R2103" i="1"/>
  <c r="S2103" i="1"/>
  <c r="C2104" i="1"/>
  <c r="D2104" i="1"/>
  <c r="H2104" i="1"/>
  <c r="K2104" i="1"/>
  <c r="L2104" i="1"/>
  <c r="M2104" i="1"/>
  <c r="N2104" i="1"/>
  <c r="O2104" i="1"/>
  <c r="P2104" i="1"/>
  <c r="Q2104" i="1"/>
  <c r="R2104" i="1"/>
  <c r="S2104" i="1"/>
  <c r="C2105" i="1"/>
  <c r="D2105" i="1"/>
  <c r="H2105" i="1"/>
  <c r="K2105" i="1"/>
  <c r="L2105" i="1"/>
  <c r="M2105" i="1"/>
  <c r="N2105" i="1"/>
  <c r="O2105" i="1"/>
  <c r="P2105" i="1"/>
  <c r="Q2105" i="1"/>
  <c r="R2105" i="1"/>
  <c r="S2105" i="1"/>
  <c r="C2106" i="1"/>
  <c r="D2106" i="1"/>
  <c r="H2106" i="1"/>
  <c r="K2106" i="1"/>
  <c r="L2106" i="1"/>
  <c r="M2106" i="1"/>
  <c r="N2106" i="1"/>
  <c r="O2106" i="1"/>
  <c r="P2106" i="1"/>
  <c r="Q2106" i="1"/>
  <c r="R2106" i="1"/>
  <c r="S2106" i="1"/>
  <c r="C2107" i="1"/>
  <c r="D2107" i="1"/>
  <c r="H2107" i="1"/>
  <c r="K2107" i="1"/>
  <c r="L2107" i="1"/>
  <c r="M2107" i="1"/>
  <c r="N2107" i="1"/>
  <c r="O2107" i="1"/>
  <c r="P2107" i="1"/>
  <c r="Q2107" i="1"/>
  <c r="R2107" i="1"/>
  <c r="S2107" i="1"/>
  <c r="C2108" i="1"/>
  <c r="D2108" i="1"/>
  <c r="H2108" i="1"/>
  <c r="K2108" i="1"/>
  <c r="L2108" i="1"/>
  <c r="M2108" i="1"/>
  <c r="N2108" i="1"/>
  <c r="O2108" i="1"/>
  <c r="P2108" i="1"/>
  <c r="Q2108" i="1"/>
  <c r="R2108" i="1"/>
  <c r="S2108" i="1"/>
  <c r="C2109" i="1"/>
  <c r="D2109" i="1"/>
  <c r="H2109" i="1"/>
  <c r="K2109" i="1"/>
  <c r="L2109" i="1"/>
  <c r="M2109" i="1"/>
  <c r="N2109" i="1"/>
  <c r="O2109" i="1"/>
  <c r="P2109" i="1"/>
  <c r="Q2109" i="1"/>
  <c r="R2109" i="1"/>
  <c r="S2109" i="1"/>
  <c r="C2110" i="1"/>
  <c r="D2110" i="1"/>
  <c r="H2110" i="1"/>
  <c r="K2110" i="1"/>
  <c r="L2110" i="1"/>
  <c r="M2110" i="1"/>
  <c r="N2110" i="1"/>
  <c r="O2110" i="1"/>
  <c r="P2110" i="1"/>
  <c r="Q2110" i="1"/>
  <c r="R2110" i="1"/>
  <c r="S2110" i="1"/>
  <c r="C2111" i="1"/>
  <c r="D2111" i="1"/>
  <c r="H2111" i="1"/>
  <c r="K2111" i="1"/>
  <c r="L2111" i="1"/>
  <c r="M2111" i="1"/>
  <c r="N2111" i="1"/>
  <c r="O2111" i="1"/>
  <c r="P2111" i="1"/>
  <c r="Q2111" i="1"/>
  <c r="R2111" i="1"/>
  <c r="S2111" i="1"/>
  <c r="C2112" i="1"/>
  <c r="D2112" i="1"/>
  <c r="H2112" i="1"/>
  <c r="K2112" i="1"/>
  <c r="L2112" i="1"/>
  <c r="M2112" i="1"/>
  <c r="N2112" i="1"/>
  <c r="O2112" i="1"/>
  <c r="P2112" i="1"/>
  <c r="Q2112" i="1"/>
  <c r="R2112" i="1"/>
  <c r="S2112" i="1"/>
  <c r="C2113" i="1"/>
  <c r="D2113" i="1"/>
  <c r="H2113" i="1"/>
  <c r="K2113" i="1"/>
  <c r="L2113" i="1"/>
  <c r="M2113" i="1"/>
  <c r="N2113" i="1"/>
  <c r="O2113" i="1"/>
  <c r="P2113" i="1"/>
  <c r="Q2113" i="1"/>
  <c r="R2113" i="1"/>
  <c r="S2113" i="1"/>
  <c r="C2114" i="1"/>
  <c r="D2114" i="1"/>
  <c r="H2114" i="1"/>
  <c r="K2114" i="1"/>
  <c r="L2114" i="1"/>
  <c r="M2114" i="1"/>
  <c r="N2114" i="1"/>
  <c r="O2114" i="1"/>
  <c r="P2114" i="1"/>
  <c r="Q2114" i="1"/>
  <c r="R2114" i="1"/>
  <c r="S2114" i="1"/>
  <c r="C2115" i="1"/>
  <c r="D2115" i="1"/>
  <c r="H2115" i="1"/>
  <c r="K2115" i="1"/>
  <c r="L2115" i="1"/>
  <c r="M2115" i="1"/>
  <c r="N2115" i="1"/>
  <c r="O2115" i="1"/>
  <c r="P2115" i="1"/>
  <c r="Q2115" i="1"/>
  <c r="R2115" i="1"/>
  <c r="S2115" i="1"/>
  <c r="C2116" i="1"/>
  <c r="D2116" i="1"/>
  <c r="H2116" i="1"/>
  <c r="K2116" i="1"/>
  <c r="L2116" i="1"/>
  <c r="M2116" i="1"/>
  <c r="N2116" i="1"/>
  <c r="O2116" i="1"/>
  <c r="P2116" i="1"/>
  <c r="Q2116" i="1"/>
  <c r="R2116" i="1"/>
  <c r="S2116" i="1"/>
  <c r="C2117" i="1"/>
  <c r="D2117" i="1"/>
  <c r="H2117" i="1"/>
  <c r="K2117" i="1"/>
  <c r="L2117" i="1"/>
  <c r="M2117" i="1"/>
  <c r="N2117" i="1"/>
  <c r="O2117" i="1"/>
  <c r="P2117" i="1"/>
  <c r="Q2117" i="1"/>
  <c r="R2117" i="1"/>
  <c r="S2117" i="1"/>
  <c r="C2118" i="1"/>
  <c r="D2118" i="1"/>
  <c r="H2118" i="1"/>
  <c r="K2118" i="1"/>
  <c r="L2118" i="1"/>
  <c r="M2118" i="1"/>
  <c r="N2118" i="1"/>
  <c r="O2118" i="1"/>
  <c r="P2118" i="1"/>
  <c r="Q2118" i="1"/>
  <c r="R2118" i="1"/>
  <c r="S2118" i="1"/>
  <c r="C2119" i="1"/>
  <c r="D2119" i="1"/>
  <c r="H2119" i="1"/>
  <c r="K2119" i="1"/>
  <c r="L2119" i="1"/>
  <c r="M2119" i="1"/>
  <c r="N2119" i="1"/>
  <c r="O2119" i="1"/>
  <c r="P2119" i="1"/>
  <c r="Q2119" i="1"/>
  <c r="R2119" i="1"/>
  <c r="S2119" i="1"/>
  <c r="C2120" i="1"/>
  <c r="D2120" i="1"/>
  <c r="H2120" i="1"/>
  <c r="K2120" i="1"/>
  <c r="L2120" i="1"/>
  <c r="M2120" i="1"/>
  <c r="N2120" i="1"/>
  <c r="O2120" i="1"/>
  <c r="P2120" i="1"/>
  <c r="Q2120" i="1"/>
  <c r="R2120" i="1"/>
  <c r="S2120" i="1"/>
  <c r="C2121" i="1"/>
  <c r="D2121" i="1"/>
  <c r="H2121" i="1"/>
  <c r="K2121" i="1"/>
  <c r="L2121" i="1"/>
  <c r="M2121" i="1"/>
  <c r="N2121" i="1"/>
  <c r="O2121" i="1"/>
  <c r="P2121" i="1"/>
  <c r="Q2121" i="1"/>
  <c r="R2121" i="1"/>
  <c r="S2121" i="1"/>
  <c r="C2122" i="1"/>
  <c r="D2122" i="1"/>
  <c r="H2122" i="1"/>
  <c r="K2122" i="1"/>
  <c r="L2122" i="1"/>
  <c r="M2122" i="1"/>
  <c r="N2122" i="1"/>
  <c r="O2122" i="1"/>
  <c r="P2122" i="1"/>
  <c r="Q2122" i="1"/>
  <c r="R2122" i="1"/>
  <c r="S2122" i="1"/>
  <c r="C2123" i="1"/>
  <c r="D2123" i="1"/>
  <c r="H2123" i="1"/>
  <c r="K2123" i="1"/>
  <c r="L2123" i="1"/>
  <c r="M2123" i="1"/>
  <c r="N2123" i="1"/>
  <c r="O2123" i="1"/>
  <c r="P2123" i="1"/>
  <c r="Q2123" i="1"/>
  <c r="R2123" i="1"/>
  <c r="S2123" i="1"/>
  <c r="C2124" i="1"/>
  <c r="D2124" i="1"/>
  <c r="H2124" i="1"/>
  <c r="K2124" i="1"/>
  <c r="L2124" i="1"/>
  <c r="M2124" i="1"/>
  <c r="N2124" i="1"/>
  <c r="O2124" i="1"/>
  <c r="P2124" i="1"/>
  <c r="Q2124" i="1"/>
  <c r="R2124" i="1"/>
  <c r="S2124" i="1"/>
  <c r="C2125" i="1"/>
  <c r="D2125" i="1"/>
  <c r="H2125" i="1"/>
  <c r="K2125" i="1"/>
  <c r="L2125" i="1"/>
  <c r="M2125" i="1"/>
  <c r="N2125" i="1"/>
  <c r="O2125" i="1"/>
  <c r="P2125" i="1"/>
  <c r="Q2125" i="1"/>
  <c r="R2125" i="1"/>
  <c r="S2125" i="1"/>
  <c r="C2126" i="1"/>
  <c r="D2126" i="1"/>
  <c r="H2126" i="1"/>
  <c r="K2126" i="1"/>
  <c r="L2126" i="1"/>
  <c r="M2126" i="1"/>
  <c r="N2126" i="1"/>
  <c r="O2126" i="1"/>
  <c r="P2126" i="1"/>
  <c r="Q2126" i="1"/>
  <c r="R2126" i="1"/>
  <c r="S2126" i="1"/>
  <c r="C2127" i="1"/>
  <c r="D2127" i="1"/>
  <c r="H2127" i="1"/>
  <c r="K2127" i="1"/>
  <c r="L2127" i="1"/>
  <c r="M2127" i="1"/>
  <c r="N2127" i="1"/>
  <c r="O2127" i="1"/>
  <c r="P2127" i="1"/>
  <c r="Q2127" i="1"/>
  <c r="R2127" i="1"/>
  <c r="S2127" i="1"/>
  <c r="C2128" i="1"/>
  <c r="D2128" i="1"/>
  <c r="H2128" i="1"/>
  <c r="K2128" i="1"/>
  <c r="L2128" i="1"/>
  <c r="M2128" i="1"/>
  <c r="N2128" i="1"/>
  <c r="O2128" i="1"/>
  <c r="P2128" i="1"/>
  <c r="Q2128" i="1"/>
  <c r="R2128" i="1"/>
  <c r="S2128" i="1"/>
  <c r="C2129" i="1"/>
  <c r="D2129" i="1"/>
  <c r="H2129" i="1"/>
  <c r="K2129" i="1"/>
  <c r="L2129" i="1"/>
  <c r="M2129" i="1"/>
  <c r="N2129" i="1"/>
  <c r="O2129" i="1"/>
  <c r="P2129" i="1"/>
  <c r="Q2129" i="1"/>
  <c r="R2129" i="1"/>
  <c r="S2129" i="1"/>
  <c r="C2130" i="1"/>
  <c r="D2130" i="1"/>
  <c r="H2130" i="1"/>
  <c r="K2130" i="1"/>
  <c r="L2130" i="1"/>
  <c r="M2130" i="1"/>
  <c r="N2130" i="1"/>
  <c r="O2130" i="1"/>
  <c r="P2130" i="1"/>
  <c r="Q2130" i="1"/>
  <c r="R2130" i="1"/>
  <c r="S2130" i="1"/>
  <c r="C2131" i="1"/>
  <c r="D2131" i="1"/>
  <c r="H2131" i="1"/>
  <c r="K2131" i="1"/>
  <c r="L2131" i="1"/>
  <c r="M2131" i="1"/>
  <c r="N2131" i="1"/>
  <c r="O2131" i="1"/>
  <c r="P2131" i="1"/>
  <c r="Q2131" i="1"/>
  <c r="R2131" i="1"/>
  <c r="S2131" i="1"/>
  <c r="C2132" i="1"/>
  <c r="D2132" i="1"/>
  <c r="H2132" i="1"/>
  <c r="K2132" i="1"/>
  <c r="L2132" i="1"/>
  <c r="M2132" i="1"/>
  <c r="N2132" i="1"/>
  <c r="O2132" i="1"/>
  <c r="P2132" i="1"/>
  <c r="Q2132" i="1"/>
  <c r="R2132" i="1"/>
  <c r="S2132" i="1"/>
  <c r="C2133" i="1"/>
  <c r="D2133" i="1"/>
  <c r="H2133" i="1"/>
  <c r="K2133" i="1"/>
  <c r="L2133" i="1"/>
  <c r="M2133" i="1"/>
  <c r="N2133" i="1"/>
  <c r="O2133" i="1"/>
  <c r="P2133" i="1"/>
  <c r="Q2133" i="1"/>
  <c r="R2133" i="1"/>
  <c r="S2133" i="1"/>
  <c r="C2134" i="1"/>
  <c r="D2134" i="1"/>
  <c r="H2134" i="1"/>
  <c r="K2134" i="1"/>
  <c r="L2134" i="1"/>
  <c r="M2134" i="1"/>
  <c r="N2134" i="1"/>
  <c r="O2134" i="1"/>
  <c r="P2134" i="1"/>
  <c r="Q2134" i="1"/>
  <c r="R2134" i="1"/>
  <c r="S2134" i="1"/>
  <c r="C2135" i="1"/>
  <c r="D2135" i="1"/>
  <c r="H2135" i="1"/>
  <c r="K2135" i="1"/>
  <c r="L2135" i="1"/>
  <c r="M2135" i="1"/>
  <c r="N2135" i="1"/>
  <c r="O2135" i="1"/>
  <c r="P2135" i="1"/>
  <c r="Q2135" i="1"/>
  <c r="R2135" i="1"/>
  <c r="S2135" i="1"/>
  <c r="C2136" i="1"/>
  <c r="D2136" i="1"/>
  <c r="H2136" i="1"/>
  <c r="K2136" i="1"/>
  <c r="L2136" i="1"/>
  <c r="M2136" i="1"/>
  <c r="N2136" i="1"/>
  <c r="O2136" i="1"/>
  <c r="P2136" i="1"/>
  <c r="Q2136" i="1"/>
  <c r="R2136" i="1"/>
  <c r="S2136" i="1"/>
  <c r="C2137" i="1"/>
  <c r="D2137" i="1"/>
  <c r="H2137" i="1"/>
  <c r="K2137" i="1"/>
  <c r="L2137" i="1"/>
  <c r="M2137" i="1"/>
  <c r="N2137" i="1"/>
  <c r="O2137" i="1"/>
  <c r="P2137" i="1"/>
  <c r="Q2137" i="1"/>
  <c r="R2137" i="1"/>
  <c r="S2137" i="1"/>
  <c r="C2138" i="1"/>
  <c r="D2138" i="1"/>
  <c r="H2138" i="1"/>
  <c r="K2138" i="1"/>
  <c r="L2138" i="1"/>
  <c r="M2138" i="1"/>
  <c r="N2138" i="1"/>
  <c r="O2138" i="1"/>
  <c r="P2138" i="1"/>
  <c r="Q2138" i="1"/>
  <c r="R2138" i="1"/>
  <c r="S2138" i="1"/>
  <c r="C2139" i="1"/>
  <c r="D2139" i="1"/>
  <c r="H2139" i="1"/>
  <c r="K2139" i="1"/>
  <c r="L2139" i="1"/>
  <c r="M2139" i="1"/>
  <c r="N2139" i="1"/>
  <c r="O2139" i="1"/>
  <c r="P2139" i="1"/>
  <c r="Q2139" i="1"/>
  <c r="R2139" i="1"/>
  <c r="S2139" i="1"/>
  <c r="C2140" i="1"/>
  <c r="D2140" i="1"/>
  <c r="H2140" i="1"/>
  <c r="K2140" i="1"/>
  <c r="L2140" i="1"/>
  <c r="M2140" i="1"/>
  <c r="N2140" i="1"/>
  <c r="O2140" i="1"/>
  <c r="P2140" i="1"/>
  <c r="Q2140" i="1"/>
  <c r="R2140" i="1"/>
  <c r="S2140" i="1"/>
  <c r="C2141" i="1"/>
  <c r="D2141" i="1"/>
  <c r="H2141" i="1"/>
  <c r="K2141" i="1"/>
  <c r="L2141" i="1"/>
  <c r="M2141" i="1"/>
  <c r="N2141" i="1"/>
  <c r="O2141" i="1"/>
  <c r="P2141" i="1"/>
  <c r="Q2141" i="1"/>
  <c r="R2141" i="1"/>
  <c r="S2141" i="1"/>
  <c r="C2142" i="1"/>
  <c r="D2142" i="1"/>
  <c r="H2142" i="1"/>
  <c r="K2142" i="1"/>
  <c r="L2142" i="1"/>
  <c r="M2142" i="1"/>
  <c r="N2142" i="1"/>
  <c r="O2142" i="1"/>
  <c r="P2142" i="1"/>
  <c r="Q2142" i="1"/>
  <c r="R2142" i="1"/>
  <c r="S2142" i="1"/>
  <c r="C2143" i="1"/>
  <c r="D2143" i="1"/>
  <c r="H2143" i="1"/>
  <c r="K2143" i="1"/>
  <c r="L2143" i="1"/>
  <c r="M2143" i="1"/>
  <c r="N2143" i="1"/>
  <c r="O2143" i="1"/>
  <c r="P2143" i="1"/>
  <c r="Q2143" i="1"/>
  <c r="R2143" i="1"/>
  <c r="S2143" i="1"/>
  <c r="C2144" i="1"/>
  <c r="D2144" i="1"/>
  <c r="H2144" i="1"/>
  <c r="K2144" i="1"/>
  <c r="L2144" i="1"/>
  <c r="M2144" i="1"/>
  <c r="N2144" i="1"/>
  <c r="O2144" i="1"/>
  <c r="P2144" i="1"/>
  <c r="Q2144" i="1"/>
  <c r="R2144" i="1"/>
  <c r="S2144" i="1"/>
  <c r="C2145" i="1"/>
  <c r="D2145" i="1"/>
  <c r="H2145" i="1"/>
  <c r="K2145" i="1"/>
  <c r="L2145" i="1"/>
  <c r="M2145" i="1"/>
  <c r="N2145" i="1"/>
  <c r="O2145" i="1"/>
  <c r="P2145" i="1"/>
  <c r="Q2145" i="1"/>
  <c r="R2145" i="1"/>
  <c r="S2145" i="1"/>
  <c r="C2146" i="1"/>
  <c r="D2146" i="1"/>
  <c r="H2146" i="1"/>
  <c r="K2146" i="1"/>
  <c r="L2146" i="1"/>
  <c r="M2146" i="1"/>
  <c r="N2146" i="1"/>
  <c r="O2146" i="1"/>
  <c r="P2146" i="1"/>
  <c r="Q2146" i="1"/>
  <c r="R2146" i="1"/>
  <c r="S2146" i="1"/>
  <c r="C2147" i="1"/>
  <c r="D2147" i="1"/>
  <c r="H2147" i="1"/>
  <c r="K2147" i="1"/>
  <c r="L2147" i="1"/>
  <c r="M2147" i="1"/>
  <c r="N2147" i="1"/>
  <c r="O2147" i="1"/>
  <c r="P2147" i="1"/>
  <c r="Q2147" i="1"/>
  <c r="R2147" i="1"/>
  <c r="S2147" i="1"/>
  <c r="C2148" i="1"/>
  <c r="D2148" i="1"/>
  <c r="H2148" i="1"/>
  <c r="K2148" i="1"/>
  <c r="L2148" i="1"/>
  <c r="M2148" i="1"/>
  <c r="N2148" i="1"/>
  <c r="O2148" i="1"/>
  <c r="P2148" i="1"/>
  <c r="Q2148" i="1"/>
  <c r="R2148" i="1"/>
  <c r="S2148" i="1"/>
  <c r="C2149" i="1"/>
  <c r="D2149" i="1"/>
  <c r="H2149" i="1"/>
  <c r="K2149" i="1"/>
  <c r="L2149" i="1"/>
  <c r="M2149" i="1"/>
  <c r="N2149" i="1"/>
  <c r="O2149" i="1"/>
  <c r="P2149" i="1"/>
  <c r="Q2149" i="1"/>
  <c r="R2149" i="1"/>
  <c r="S2149" i="1"/>
  <c r="C2150" i="1"/>
  <c r="D2150" i="1"/>
  <c r="H2150" i="1"/>
  <c r="K2150" i="1"/>
  <c r="L2150" i="1"/>
  <c r="M2150" i="1"/>
  <c r="N2150" i="1"/>
  <c r="O2150" i="1"/>
  <c r="P2150" i="1"/>
  <c r="Q2150" i="1"/>
  <c r="R2150" i="1"/>
  <c r="S2150" i="1"/>
  <c r="C2151" i="1"/>
  <c r="D2151" i="1"/>
  <c r="H2151" i="1"/>
  <c r="K2151" i="1"/>
  <c r="L2151" i="1"/>
  <c r="M2151" i="1"/>
  <c r="N2151" i="1"/>
  <c r="O2151" i="1"/>
  <c r="P2151" i="1"/>
  <c r="Q2151" i="1"/>
  <c r="R2151" i="1"/>
  <c r="S2151" i="1"/>
  <c r="C2152" i="1"/>
  <c r="D2152" i="1"/>
  <c r="H2152" i="1"/>
  <c r="K2152" i="1"/>
  <c r="L2152" i="1"/>
  <c r="M2152" i="1"/>
  <c r="N2152" i="1"/>
  <c r="O2152" i="1"/>
  <c r="P2152" i="1"/>
  <c r="Q2152" i="1"/>
  <c r="R2152" i="1"/>
  <c r="S2152" i="1"/>
  <c r="C2153" i="1"/>
  <c r="D2153" i="1"/>
  <c r="H2153" i="1"/>
  <c r="K2153" i="1"/>
  <c r="L2153" i="1"/>
  <c r="M2153" i="1"/>
  <c r="N2153" i="1"/>
  <c r="O2153" i="1"/>
  <c r="P2153" i="1"/>
  <c r="Q2153" i="1"/>
  <c r="R2153" i="1"/>
  <c r="S2153" i="1"/>
  <c r="C2154" i="1"/>
  <c r="D2154" i="1"/>
  <c r="H2154" i="1"/>
  <c r="K2154" i="1"/>
  <c r="L2154" i="1"/>
  <c r="M2154" i="1"/>
  <c r="N2154" i="1"/>
  <c r="O2154" i="1"/>
  <c r="P2154" i="1"/>
  <c r="Q2154" i="1"/>
  <c r="R2154" i="1"/>
  <c r="S2154" i="1"/>
  <c r="C2155" i="1"/>
  <c r="D2155" i="1"/>
  <c r="H2155" i="1"/>
  <c r="K2155" i="1"/>
  <c r="L2155" i="1"/>
  <c r="M2155" i="1"/>
  <c r="N2155" i="1"/>
  <c r="O2155" i="1"/>
  <c r="P2155" i="1"/>
  <c r="Q2155" i="1"/>
  <c r="R2155" i="1"/>
  <c r="S2155" i="1"/>
  <c r="C2156" i="1"/>
  <c r="D2156" i="1"/>
  <c r="H2156" i="1"/>
  <c r="K2156" i="1"/>
  <c r="L2156" i="1"/>
  <c r="M2156" i="1"/>
  <c r="N2156" i="1"/>
  <c r="O2156" i="1"/>
  <c r="P2156" i="1"/>
  <c r="Q2156" i="1"/>
  <c r="R2156" i="1"/>
  <c r="S2156" i="1"/>
  <c r="C2157" i="1"/>
  <c r="D2157" i="1"/>
  <c r="H2157" i="1"/>
  <c r="K2157" i="1"/>
  <c r="L2157" i="1"/>
  <c r="M2157" i="1"/>
  <c r="N2157" i="1"/>
  <c r="O2157" i="1"/>
  <c r="P2157" i="1"/>
  <c r="Q2157" i="1"/>
  <c r="R2157" i="1"/>
  <c r="S2157" i="1"/>
  <c r="C2158" i="1"/>
  <c r="D2158" i="1"/>
  <c r="H2158" i="1"/>
  <c r="K2158" i="1"/>
  <c r="L2158" i="1"/>
  <c r="M2158" i="1"/>
  <c r="N2158" i="1"/>
  <c r="O2158" i="1"/>
  <c r="P2158" i="1"/>
  <c r="Q2158" i="1"/>
  <c r="R2158" i="1"/>
  <c r="S2158" i="1"/>
  <c r="C2159" i="1"/>
  <c r="D2159" i="1"/>
  <c r="H2159" i="1"/>
  <c r="K2159" i="1"/>
  <c r="L2159" i="1"/>
  <c r="M2159" i="1"/>
  <c r="N2159" i="1"/>
  <c r="O2159" i="1"/>
  <c r="P2159" i="1"/>
  <c r="Q2159" i="1"/>
  <c r="R2159" i="1"/>
  <c r="S2159" i="1"/>
  <c r="C2160" i="1"/>
  <c r="D2160" i="1"/>
  <c r="H2160" i="1"/>
  <c r="K2160" i="1"/>
  <c r="L2160" i="1"/>
  <c r="M2160" i="1"/>
  <c r="N2160" i="1"/>
  <c r="O2160" i="1"/>
  <c r="P2160" i="1"/>
  <c r="Q2160" i="1"/>
  <c r="R2160" i="1"/>
  <c r="S2160" i="1"/>
  <c r="C2161" i="1"/>
  <c r="D2161" i="1"/>
  <c r="H2161" i="1"/>
  <c r="K2161" i="1"/>
  <c r="L2161" i="1"/>
  <c r="M2161" i="1"/>
  <c r="N2161" i="1"/>
  <c r="O2161" i="1"/>
  <c r="P2161" i="1"/>
  <c r="Q2161" i="1"/>
  <c r="R2161" i="1"/>
  <c r="S2161" i="1"/>
  <c r="C2162" i="1"/>
  <c r="D2162" i="1"/>
  <c r="H2162" i="1"/>
  <c r="K2162" i="1"/>
  <c r="L2162" i="1"/>
  <c r="M2162" i="1"/>
  <c r="N2162" i="1"/>
  <c r="O2162" i="1"/>
  <c r="P2162" i="1"/>
  <c r="Q2162" i="1"/>
  <c r="R2162" i="1"/>
  <c r="S2162" i="1"/>
  <c r="C2163" i="1"/>
  <c r="D2163" i="1"/>
  <c r="H2163" i="1"/>
  <c r="K2163" i="1"/>
  <c r="L2163" i="1"/>
  <c r="M2163" i="1"/>
  <c r="N2163" i="1"/>
  <c r="O2163" i="1"/>
  <c r="P2163" i="1"/>
  <c r="Q2163" i="1"/>
  <c r="R2163" i="1"/>
  <c r="S2163" i="1"/>
  <c r="C2164" i="1"/>
  <c r="D2164" i="1"/>
  <c r="H2164" i="1"/>
  <c r="K2164" i="1"/>
  <c r="L2164" i="1"/>
  <c r="M2164" i="1"/>
  <c r="N2164" i="1"/>
  <c r="O2164" i="1"/>
  <c r="P2164" i="1"/>
  <c r="Q2164" i="1"/>
  <c r="R2164" i="1"/>
  <c r="S2164" i="1"/>
  <c r="C2165" i="1"/>
  <c r="D2165" i="1"/>
  <c r="H2165" i="1"/>
  <c r="K2165" i="1"/>
  <c r="L2165" i="1"/>
  <c r="M2165" i="1"/>
  <c r="N2165" i="1"/>
  <c r="O2165" i="1"/>
  <c r="P2165" i="1"/>
  <c r="Q2165" i="1"/>
  <c r="R2165" i="1"/>
  <c r="S2165" i="1"/>
  <c r="C2166" i="1"/>
  <c r="D2166" i="1"/>
  <c r="H2166" i="1"/>
  <c r="K2166" i="1"/>
  <c r="L2166" i="1"/>
  <c r="M2166" i="1"/>
  <c r="N2166" i="1"/>
  <c r="O2166" i="1"/>
  <c r="P2166" i="1"/>
  <c r="Q2166" i="1"/>
  <c r="R2166" i="1"/>
  <c r="S2166" i="1"/>
  <c r="C2167" i="1"/>
  <c r="D2167" i="1"/>
  <c r="H2167" i="1"/>
  <c r="K2167" i="1"/>
  <c r="L2167" i="1"/>
  <c r="M2167" i="1"/>
  <c r="N2167" i="1"/>
  <c r="O2167" i="1"/>
  <c r="P2167" i="1"/>
  <c r="Q2167" i="1"/>
  <c r="R2167" i="1"/>
  <c r="S2167" i="1"/>
  <c r="C2168" i="1"/>
  <c r="D2168" i="1"/>
  <c r="H2168" i="1"/>
  <c r="K2168" i="1"/>
  <c r="L2168" i="1"/>
  <c r="M2168" i="1"/>
  <c r="N2168" i="1"/>
  <c r="O2168" i="1"/>
  <c r="P2168" i="1"/>
  <c r="Q2168" i="1"/>
  <c r="R2168" i="1"/>
  <c r="S2168" i="1"/>
  <c r="C2169" i="1"/>
  <c r="D2169" i="1"/>
  <c r="H2169" i="1"/>
  <c r="K2169" i="1"/>
  <c r="L2169" i="1"/>
  <c r="M2169" i="1"/>
  <c r="N2169" i="1"/>
  <c r="O2169" i="1"/>
  <c r="P2169" i="1"/>
  <c r="Q2169" i="1"/>
  <c r="R2169" i="1"/>
  <c r="S2169" i="1"/>
  <c r="C2170" i="1"/>
  <c r="D2170" i="1"/>
  <c r="H2170" i="1"/>
  <c r="K2170" i="1"/>
  <c r="L2170" i="1"/>
  <c r="M2170" i="1"/>
  <c r="N2170" i="1"/>
  <c r="O2170" i="1"/>
  <c r="P2170" i="1"/>
  <c r="Q2170" i="1"/>
  <c r="R2170" i="1"/>
  <c r="S2170" i="1"/>
  <c r="C2171" i="1"/>
  <c r="D2171" i="1"/>
  <c r="H2171" i="1"/>
  <c r="K2171" i="1"/>
  <c r="L2171" i="1"/>
  <c r="M2171" i="1"/>
  <c r="N2171" i="1"/>
  <c r="O2171" i="1"/>
  <c r="P2171" i="1"/>
  <c r="Q2171" i="1"/>
  <c r="R2171" i="1"/>
  <c r="S2171" i="1"/>
  <c r="C2172" i="1"/>
  <c r="D2172" i="1"/>
  <c r="H2172" i="1"/>
  <c r="K2172" i="1"/>
  <c r="L2172" i="1"/>
  <c r="M2172" i="1"/>
  <c r="N2172" i="1"/>
  <c r="O2172" i="1"/>
  <c r="P2172" i="1"/>
  <c r="Q2172" i="1"/>
  <c r="R2172" i="1"/>
  <c r="S2172" i="1"/>
  <c r="C2173" i="1"/>
  <c r="D2173" i="1"/>
  <c r="H2173" i="1"/>
  <c r="K2173" i="1"/>
  <c r="L2173" i="1"/>
  <c r="M2173" i="1"/>
  <c r="N2173" i="1"/>
  <c r="O2173" i="1"/>
  <c r="P2173" i="1"/>
  <c r="Q2173" i="1"/>
  <c r="R2173" i="1"/>
  <c r="S2173" i="1"/>
  <c r="C2174" i="1"/>
  <c r="D2174" i="1"/>
  <c r="H2174" i="1"/>
  <c r="K2174" i="1"/>
  <c r="L2174" i="1"/>
  <c r="M2174" i="1"/>
  <c r="N2174" i="1"/>
  <c r="O2174" i="1"/>
  <c r="P2174" i="1"/>
  <c r="Q2174" i="1"/>
  <c r="R2174" i="1"/>
  <c r="S2174" i="1"/>
  <c r="C2175" i="1"/>
  <c r="D2175" i="1"/>
  <c r="H2175" i="1"/>
  <c r="K2175" i="1"/>
  <c r="L2175" i="1"/>
  <c r="M2175" i="1"/>
  <c r="N2175" i="1"/>
  <c r="O2175" i="1"/>
  <c r="P2175" i="1"/>
  <c r="Q2175" i="1"/>
  <c r="R2175" i="1"/>
  <c r="S2175" i="1"/>
  <c r="C2176" i="1"/>
  <c r="D2176" i="1"/>
  <c r="H2176" i="1"/>
  <c r="K2176" i="1"/>
  <c r="L2176" i="1"/>
  <c r="M2176" i="1"/>
  <c r="N2176" i="1"/>
  <c r="O2176" i="1"/>
  <c r="P2176" i="1"/>
  <c r="Q2176" i="1"/>
  <c r="R2176" i="1"/>
  <c r="S2176" i="1"/>
  <c r="C2177" i="1"/>
  <c r="D2177" i="1"/>
  <c r="H2177" i="1"/>
  <c r="K2177" i="1"/>
  <c r="L2177" i="1"/>
  <c r="M2177" i="1"/>
  <c r="N2177" i="1"/>
  <c r="O2177" i="1"/>
  <c r="P2177" i="1"/>
  <c r="Q2177" i="1"/>
  <c r="R2177" i="1"/>
  <c r="S2177" i="1"/>
  <c r="C2178" i="1"/>
  <c r="D2178" i="1"/>
  <c r="H2178" i="1"/>
  <c r="K2178" i="1"/>
  <c r="L2178" i="1"/>
  <c r="M2178" i="1"/>
  <c r="N2178" i="1"/>
  <c r="O2178" i="1"/>
  <c r="P2178" i="1"/>
  <c r="Q2178" i="1"/>
  <c r="R2178" i="1"/>
  <c r="S2178" i="1"/>
  <c r="C2179" i="1"/>
  <c r="D2179" i="1"/>
  <c r="H2179" i="1"/>
  <c r="K2179" i="1"/>
  <c r="L2179" i="1"/>
  <c r="M2179" i="1"/>
  <c r="N2179" i="1"/>
  <c r="O2179" i="1"/>
  <c r="P2179" i="1"/>
  <c r="Q2179" i="1"/>
  <c r="R2179" i="1"/>
  <c r="S2179" i="1"/>
  <c r="C2180" i="1"/>
  <c r="D2180" i="1"/>
  <c r="H2180" i="1"/>
  <c r="K2180" i="1"/>
  <c r="L2180" i="1"/>
  <c r="M2180" i="1"/>
  <c r="N2180" i="1"/>
  <c r="O2180" i="1"/>
  <c r="P2180" i="1"/>
  <c r="Q2180" i="1"/>
  <c r="R2180" i="1"/>
  <c r="S2180" i="1"/>
  <c r="C2181" i="1"/>
  <c r="D2181" i="1"/>
  <c r="H2181" i="1"/>
  <c r="K2181" i="1"/>
  <c r="L2181" i="1"/>
  <c r="M2181" i="1"/>
  <c r="N2181" i="1"/>
  <c r="O2181" i="1"/>
  <c r="P2181" i="1"/>
  <c r="Q2181" i="1"/>
  <c r="R2181" i="1"/>
  <c r="S2181" i="1"/>
  <c r="C2182" i="1"/>
  <c r="D2182" i="1"/>
  <c r="H2182" i="1"/>
  <c r="K2182" i="1"/>
  <c r="L2182" i="1"/>
  <c r="M2182" i="1"/>
  <c r="N2182" i="1"/>
  <c r="O2182" i="1"/>
  <c r="P2182" i="1"/>
  <c r="Q2182" i="1"/>
  <c r="R2182" i="1"/>
  <c r="S2182" i="1"/>
  <c r="C2183" i="1"/>
  <c r="D2183" i="1"/>
  <c r="H2183" i="1"/>
  <c r="K2183" i="1"/>
  <c r="L2183" i="1"/>
  <c r="M2183" i="1"/>
  <c r="N2183" i="1"/>
  <c r="O2183" i="1"/>
  <c r="P2183" i="1"/>
  <c r="Q2183" i="1"/>
  <c r="R2183" i="1"/>
  <c r="S2183" i="1"/>
  <c r="C2184" i="1"/>
  <c r="D2184" i="1"/>
  <c r="H2184" i="1"/>
  <c r="K2184" i="1"/>
  <c r="L2184" i="1"/>
  <c r="M2184" i="1"/>
  <c r="N2184" i="1"/>
  <c r="O2184" i="1"/>
  <c r="P2184" i="1"/>
  <c r="Q2184" i="1"/>
  <c r="R2184" i="1"/>
  <c r="S2184" i="1"/>
  <c r="C2185" i="1"/>
  <c r="D2185" i="1"/>
  <c r="H2185" i="1"/>
  <c r="K2185" i="1"/>
  <c r="L2185" i="1"/>
  <c r="M2185" i="1"/>
  <c r="N2185" i="1"/>
  <c r="O2185" i="1"/>
  <c r="P2185" i="1"/>
  <c r="Q2185" i="1"/>
  <c r="R2185" i="1"/>
  <c r="S2185" i="1"/>
  <c r="C2186" i="1"/>
  <c r="D2186" i="1"/>
  <c r="H2186" i="1"/>
  <c r="K2186" i="1"/>
  <c r="L2186" i="1"/>
  <c r="M2186" i="1"/>
  <c r="N2186" i="1"/>
  <c r="O2186" i="1"/>
  <c r="P2186" i="1"/>
  <c r="Q2186" i="1"/>
  <c r="R2186" i="1"/>
  <c r="S2186" i="1"/>
  <c r="C2187" i="1"/>
  <c r="D2187" i="1"/>
  <c r="H2187" i="1"/>
  <c r="K2187" i="1"/>
  <c r="L2187" i="1"/>
  <c r="M2187" i="1"/>
  <c r="N2187" i="1"/>
  <c r="O2187" i="1"/>
  <c r="P2187" i="1"/>
  <c r="Q2187" i="1"/>
  <c r="R2187" i="1"/>
  <c r="S2187" i="1"/>
  <c r="C2188" i="1"/>
  <c r="D2188" i="1"/>
  <c r="H2188" i="1"/>
  <c r="K2188" i="1"/>
  <c r="L2188" i="1"/>
  <c r="M2188" i="1"/>
  <c r="N2188" i="1"/>
  <c r="O2188" i="1"/>
  <c r="P2188" i="1"/>
  <c r="Q2188" i="1"/>
  <c r="R2188" i="1"/>
  <c r="S2188" i="1"/>
  <c r="C2189" i="1"/>
  <c r="D2189" i="1"/>
  <c r="H2189" i="1"/>
  <c r="K2189" i="1"/>
  <c r="L2189" i="1"/>
  <c r="M2189" i="1"/>
  <c r="N2189" i="1"/>
  <c r="O2189" i="1"/>
  <c r="P2189" i="1"/>
  <c r="Q2189" i="1"/>
  <c r="R2189" i="1"/>
  <c r="S2189" i="1"/>
  <c r="C2190" i="1"/>
  <c r="D2190" i="1"/>
  <c r="H2190" i="1"/>
  <c r="K2190" i="1"/>
  <c r="L2190" i="1"/>
  <c r="M2190" i="1"/>
  <c r="N2190" i="1"/>
  <c r="O2190" i="1"/>
  <c r="P2190" i="1"/>
  <c r="Q2190" i="1"/>
  <c r="R2190" i="1"/>
  <c r="S2190" i="1"/>
  <c r="C2191" i="1"/>
  <c r="D2191" i="1"/>
  <c r="H2191" i="1"/>
  <c r="K2191" i="1"/>
  <c r="L2191" i="1"/>
  <c r="M2191" i="1"/>
  <c r="N2191" i="1"/>
  <c r="O2191" i="1"/>
  <c r="P2191" i="1"/>
  <c r="Q2191" i="1"/>
  <c r="R2191" i="1"/>
  <c r="S2191" i="1"/>
  <c r="C2192" i="1"/>
  <c r="D2192" i="1"/>
  <c r="H2192" i="1"/>
  <c r="K2192" i="1"/>
  <c r="L2192" i="1"/>
  <c r="M2192" i="1"/>
  <c r="N2192" i="1"/>
  <c r="O2192" i="1"/>
  <c r="P2192" i="1"/>
  <c r="Q2192" i="1"/>
  <c r="R2192" i="1"/>
  <c r="S2192" i="1"/>
  <c r="C2193" i="1"/>
  <c r="D2193" i="1"/>
  <c r="H2193" i="1"/>
  <c r="K2193" i="1"/>
  <c r="L2193" i="1"/>
  <c r="M2193" i="1"/>
  <c r="N2193" i="1"/>
  <c r="O2193" i="1"/>
  <c r="P2193" i="1"/>
  <c r="Q2193" i="1"/>
  <c r="R2193" i="1"/>
  <c r="S2193" i="1"/>
  <c r="C2194" i="1"/>
  <c r="D2194" i="1"/>
  <c r="H2194" i="1"/>
  <c r="K2194" i="1"/>
  <c r="L2194" i="1"/>
  <c r="M2194" i="1"/>
  <c r="N2194" i="1"/>
  <c r="O2194" i="1"/>
  <c r="P2194" i="1"/>
  <c r="Q2194" i="1"/>
  <c r="R2194" i="1"/>
  <c r="S2194" i="1"/>
  <c r="C2195" i="1"/>
  <c r="D2195" i="1"/>
  <c r="H2195" i="1"/>
  <c r="K2195" i="1"/>
  <c r="L2195" i="1"/>
  <c r="M2195" i="1"/>
  <c r="N2195" i="1"/>
  <c r="O2195" i="1"/>
  <c r="P2195" i="1"/>
  <c r="Q2195" i="1"/>
  <c r="R2195" i="1"/>
  <c r="S2195" i="1"/>
  <c r="C2196" i="1"/>
  <c r="D2196" i="1"/>
  <c r="H2196" i="1"/>
  <c r="K2196" i="1"/>
  <c r="L2196" i="1"/>
  <c r="M2196" i="1"/>
  <c r="N2196" i="1"/>
  <c r="O2196" i="1"/>
  <c r="P2196" i="1"/>
  <c r="Q2196" i="1"/>
  <c r="R2196" i="1"/>
  <c r="S2196" i="1"/>
  <c r="C2197" i="1"/>
  <c r="D2197" i="1"/>
  <c r="H2197" i="1"/>
  <c r="K2197" i="1"/>
  <c r="L2197" i="1"/>
  <c r="M2197" i="1"/>
  <c r="N2197" i="1"/>
  <c r="O2197" i="1"/>
  <c r="P2197" i="1"/>
  <c r="Q2197" i="1"/>
  <c r="R2197" i="1"/>
  <c r="S2197" i="1"/>
  <c r="C2198" i="1"/>
  <c r="D2198" i="1"/>
  <c r="H2198" i="1"/>
  <c r="K2198" i="1"/>
  <c r="L2198" i="1"/>
  <c r="M2198" i="1"/>
  <c r="N2198" i="1"/>
  <c r="O2198" i="1"/>
  <c r="P2198" i="1"/>
  <c r="Q2198" i="1"/>
  <c r="R2198" i="1"/>
  <c r="S2198" i="1"/>
  <c r="C2199" i="1"/>
  <c r="D2199" i="1"/>
  <c r="H2199" i="1"/>
  <c r="K2199" i="1"/>
  <c r="L2199" i="1"/>
  <c r="M2199" i="1"/>
  <c r="N2199" i="1"/>
  <c r="O2199" i="1"/>
  <c r="P2199" i="1"/>
  <c r="Q2199" i="1"/>
  <c r="R2199" i="1"/>
  <c r="S2199" i="1"/>
  <c r="C2200" i="1"/>
  <c r="D2200" i="1"/>
  <c r="H2200" i="1"/>
  <c r="K2200" i="1"/>
  <c r="L2200" i="1"/>
  <c r="M2200" i="1"/>
  <c r="N2200" i="1"/>
  <c r="O2200" i="1"/>
  <c r="P2200" i="1"/>
  <c r="Q2200" i="1"/>
  <c r="R2200" i="1"/>
  <c r="S2200" i="1"/>
  <c r="C2201" i="1"/>
  <c r="D2201" i="1"/>
  <c r="H2201" i="1"/>
  <c r="K2201" i="1"/>
  <c r="L2201" i="1"/>
  <c r="M2201" i="1"/>
  <c r="N2201" i="1"/>
  <c r="O2201" i="1"/>
  <c r="P2201" i="1"/>
  <c r="Q2201" i="1"/>
  <c r="R2201" i="1"/>
  <c r="S2201" i="1"/>
  <c r="C2202" i="1"/>
  <c r="D2202" i="1"/>
  <c r="H2202" i="1"/>
  <c r="K2202" i="1"/>
  <c r="L2202" i="1"/>
  <c r="M2202" i="1"/>
  <c r="N2202" i="1"/>
  <c r="O2202" i="1"/>
  <c r="P2202" i="1"/>
  <c r="Q2202" i="1"/>
  <c r="R2202" i="1"/>
  <c r="S2202" i="1"/>
  <c r="C2203" i="1"/>
  <c r="D2203" i="1"/>
  <c r="H2203" i="1"/>
  <c r="K2203" i="1"/>
  <c r="L2203" i="1"/>
  <c r="M2203" i="1"/>
  <c r="N2203" i="1"/>
  <c r="O2203" i="1"/>
  <c r="P2203" i="1"/>
  <c r="Q2203" i="1"/>
  <c r="R2203" i="1"/>
  <c r="S2203" i="1"/>
  <c r="C2204" i="1"/>
  <c r="D2204" i="1"/>
  <c r="H2204" i="1"/>
  <c r="K2204" i="1"/>
  <c r="L2204" i="1"/>
  <c r="M2204" i="1"/>
  <c r="N2204" i="1"/>
  <c r="O2204" i="1"/>
  <c r="P2204" i="1"/>
  <c r="Q2204" i="1"/>
  <c r="R2204" i="1"/>
  <c r="S2204" i="1"/>
  <c r="C2205" i="1"/>
  <c r="D2205" i="1"/>
  <c r="H2205" i="1"/>
  <c r="K2205" i="1"/>
  <c r="L2205" i="1"/>
  <c r="M2205" i="1"/>
  <c r="N2205" i="1"/>
  <c r="O2205" i="1"/>
  <c r="P2205" i="1"/>
  <c r="Q2205" i="1"/>
  <c r="R2205" i="1"/>
  <c r="S2205" i="1"/>
  <c r="C2206" i="1"/>
  <c r="D2206" i="1"/>
  <c r="H2206" i="1"/>
  <c r="K2206" i="1"/>
  <c r="L2206" i="1"/>
  <c r="M2206" i="1"/>
  <c r="N2206" i="1"/>
  <c r="O2206" i="1"/>
  <c r="P2206" i="1"/>
  <c r="Q2206" i="1"/>
  <c r="R2206" i="1"/>
  <c r="S2206" i="1"/>
  <c r="C2207" i="1"/>
  <c r="D2207" i="1"/>
  <c r="H2207" i="1"/>
  <c r="K2207" i="1"/>
  <c r="L2207" i="1"/>
  <c r="M2207" i="1"/>
  <c r="N2207" i="1"/>
  <c r="O2207" i="1"/>
  <c r="P2207" i="1"/>
  <c r="Q2207" i="1"/>
  <c r="R2207" i="1"/>
  <c r="S2207" i="1"/>
  <c r="C2208" i="1"/>
  <c r="D2208" i="1"/>
  <c r="H2208" i="1"/>
  <c r="K2208" i="1"/>
  <c r="L2208" i="1"/>
  <c r="M2208" i="1"/>
  <c r="N2208" i="1"/>
  <c r="O2208" i="1"/>
  <c r="P2208" i="1"/>
  <c r="Q2208" i="1"/>
  <c r="R2208" i="1"/>
  <c r="S2208" i="1"/>
  <c r="C2209" i="1"/>
  <c r="D2209" i="1"/>
  <c r="H2209" i="1"/>
  <c r="K2209" i="1"/>
  <c r="L2209" i="1"/>
  <c r="M2209" i="1"/>
  <c r="N2209" i="1"/>
  <c r="O2209" i="1"/>
  <c r="P2209" i="1"/>
  <c r="Q2209" i="1"/>
  <c r="R2209" i="1"/>
  <c r="S2209" i="1"/>
  <c r="C2210" i="1"/>
  <c r="D2210" i="1"/>
  <c r="H2210" i="1"/>
  <c r="K2210" i="1"/>
  <c r="L2210" i="1"/>
  <c r="M2210" i="1"/>
  <c r="N2210" i="1"/>
  <c r="O2210" i="1"/>
  <c r="P2210" i="1"/>
  <c r="Q2210" i="1"/>
  <c r="R2210" i="1"/>
  <c r="S2210" i="1"/>
  <c r="C2211" i="1"/>
  <c r="D2211" i="1"/>
  <c r="H2211" i="1"/>
  <c r="K2211" i="1"/>
  <c r="L2211" i="1"/>
  <c r="M2211" i="1"/>
  <c r="N2211" i="1"/>
  <c r="O2211" i="1"/>
  <c r="P2211" i="1"/>
  <c r="Q2211" i="1"/>
  <c r="R2211" i="1"/>
  <c r="S2211" i="1"/>
  <c r="C2212" i="1"/>
  <c r="D2212" i="1"/>
  <c r="H2212" i="1"/>
  <c r="K2212" i="1"/>
  <c r="L2212" i="1"/>
  <c r="M2212" i="1"/>
  <c r="N2212" i="1"/>
  <c r="O2212" i="1"/>
  <c r="P2212" i="1"/>
  <c r="Q2212" i="1"/>
  <c r="R2212" i="1"/>
  <c r="S2212" i="1"/>
  <c r="C2213" i="1"/>
  <c r="D2213" i="1"/>
  <c r="H2213" i="1"/>
  <c r="K2213" i="1"/>
  <c r="L2213" i="1"/>
  <c r="M2213" i="1"/>
  <c r="N2213" i="1"/>
  <c r="O2213" i="1"/>
  <c r="P2213" i="1"/>
  <c r="Q2213" i="1"/>
  <c r="R2213" i="1"/>
  <c r="S2213" i="1"/>
  <c r="C2214" i="1"/>
  <c r="D2214" i="1"/>
  <c r="H2214" i="1"/>
  <c r="K2214" i="1"/>
  <c r="L2214" i="1"/>
  <c r="M2214" i="1"/>
  <c r="N2214" i="1"/>
  <c r="O2214" i="1"/>
  <c r="P2214" i="1"/>
  <c r="Q2214" i="1"/>
  <c r="R2214" i="1"/>
  <c r="S2214" i="1"/>
  <c r="C2215" i="1"/>
  <c r="D2215" i="1"/>
  <c r="H2215" i="1"/>
  <c r="K2215" i="1"/>
  <c r="L2215" i="1"/>
  <c r="M2215" i="1"/>
  <c r="N2215" i="1"/>
  <c r="O2215" i="1"/>
  <c r="P2215" i="1"/>
  <c r="Q2215" i="1"/>
  <c r="R2215" i="1"/>
  <c r="S2215" i="1"/>
  <c r="C2216" i="1"/>
  <c r="D2216" i="1"/>
  <c r="H2216" i="1"/>
  <c r="K2216" i="1"/>
  <c r="L2216" i="1"/>
  <c r="M2216" i="1"/>
  <c r="N2216" i="1"/>
  <c r="O2216" i="1"/>
  <c r="P2216" i="1"/>
  <c r="Q2216" i="1"/>
  <c r="R2216" i="1"/>
  <c r="S2216" i="1"/>
  <c r="C2217" i="1"/>
  <c r="D2217" i="1"/>
  <c r="H2217" i="1"/>
  <c r="K2217" i="1"/>
  <c r="L2217" i="1"/>
  <c r="M2217" i="1"/>
  <c r="N2217" i="1"/>
  <c r="O2217" i="1"/>
  <c r="P2217" i="1"/>
  <c r="Q2217" i="1"/>
  <c r="R2217" i="1"/>
  <c r="S2217" i="1"/>
  <c r="C2218" i="1"/>
  <c r="D2218" i="1"/>
  <c r="H2218" i="1"/>
  <c r="K2218" i="1"/>
  <c r="L2218" i="1"/>
  <c r="M2218" i="1"/>
  <c r="N2218" i="1"/>
  <c r="O2218" i="1"/>
  <c r="P2218" i="1"/>
  <c r="Q2218" i="1"/>
  <c r="R2218" i="1"/>
  <c r="S2218" i="1"/>
  <c r="C2219" i="1"/>
  <c r="D2219" i="1"/>
  <c r="H2219" i="1"/>
  <c r="K2219" i="1"/>
  <c r="L2219" i="1"/>
  <c r="M2219" i="1"/>
  <c r="N2219" i="1"/>
  <c r="O2219" i="1"/>
  <c r="P2219" i="1"/>
  <c r="Q2219" i="1"/>
  <c r="R2219" i="1"/>
  <c r="S2219" i="1"/>
  <c r="C2220" i="1"/>
  <c r="D2220" i="1"/>
  <c r="H2220" i="1"/>
  <c r="K2220" i="1"/>
  <c r="L2220" i="1"/>
  <c r="M2220" i="1"/>
  <c r="N2220" i="1"/>
  <c r="O2220" i="1"/>
  <c r="P2220" i="1"/>
  <c r="Q2220" i="1"/>
  <c r="R2220" i="1"/>
  <c r="S2220" i="1"/>
  <c r="C2221" i="1"/>
  <c r="D2221" i="1"/>
  <c r="H2221" i="1"/>
  <c r="K2221" i="1"/>
  <c r="L2221" i="1"/>
  <c r="M2221" i="1"/>
  <c r="N2221" i="1"/>
  <c r="O2221" i="1"/>
  <c r="P2221" i="1"/>
  <c r="Q2221" i="1"/>
  <c r="R2221" i="1"/>
  <c r="S2221" i="1"/>
  <c r="C2222" i="1"/>
  <c r="D2222" i="1"/>
  <c r="H2222" i="1"/>
  <c r="K2222" i="1"/>
  <c r="L2222" i="1"/>
  <c r="M2222" i="1"/>
  <c r="N2222" i="1"/>
  <c r="O2222" i="1"/>
  <c r="P2222" i="1"/>
  <c r="Q2222" i="1"/>
  <c r="R2222" i="1"/>
  <c r="S2222" i="1"/>
  <c r="C2223" i="1"/>
  <c r="D2223" i="1"/>
  <c r="H2223" i="1"/>
  <c r="K2223" i="1"/>
  <c r="L2223" i="1"/>
  <c r="M2223" i="1"/>
  <c r="N2223" i="1"/>
  <c r="O2223" i="1"/>
  <c r="P2223" i="1"/>
  <c r="Q2223" i="1"/>
  <c r="R2223" i="1"/>
  <c r="S2223" i="1"/>
  <c r="C2224" i="1"/>
  <c r="D2224" i="1"/>
  <c r="H2224" i="1"/>
  <c r="K2224" i="1"/>
  <c r="L2224" i="1"/>
  <c r="M2224" i="1"/>
  <c r="N2224" i="1"/>
  <c r="O2224" i="1"/>
  <c r="P2224" i="1"/>
  <c r="Q2224" i="1"/>
  <c r="R2224" i="1"/>
  <c r="S2224" i="1"/>
  <c r="C2225" i="1"/>
  <c r="D2225" i="1"/>
  <c r="H2225" i="1"/>
  <c r="K2225" i="1"/>
  <c r="L2225" i="1"/>
  <c r="M2225" i="1"/>
  <c r="N2225" i="1"/>
  <c r="O2225" i="1"/>
  <c r="P2225" i="1"/>
  <c r="Q2225" i="1"/>
  <c r="R2225" i="1"/>
  <c r="S2225" i="1"/>
  <c r="C2226" i="1"/>
  <c r="D2226" i="1"/>
  <c r="H2226" i="1"/>
  <c r="K2226" i="1"/>
  <c r="L2226" i="1"/>
  <c r="M2226" i="1"/>
  <c r="N2226" i="1"/>
  <c r="O2226" i="1"/>
  <c r="P2226" i="1"/>
  <c r="Q2226" i="1"/>
  <c r="R2226" i="1"/>
  <c r="S2226" i="1"/>
  <c r="C2227" i="1"/>
  <c r="D2227" i="1"/>
  <c r="H2227" i="1"/>
  <c r="K2227" i="1"/>
  <c r="L2227" i="1"/>
  <c r="M2227" i="1"/>
  <c r="N2227" i="1"/>
  <c r="O2227" i="1"/>
  <c r="P2227" i="1"/>
  <c r="Q2227" i="1"/>
  <c r="R2227" i="1"/>
  <c r="S2227" i="1"/>
  <c r="C2228" i="1"/>
  <c r="D2228" i="1"/>
  <c r="H2228" i="1"/>
  <c r="K2228" i="1"/>
  <c r="L2228" i="1"/>
  <c r="M2228" i="1"/>
  <c r="N2228" i="1"/>
  <c r="O2228" i="1"/>
  <c r="P2228" i="1"/>
  <c r="Q2228" i="1"/>
  <c r="R2228" i="1"/>
  <c r="S2228" i="1"/>
  <c r="C2229" i="1"/>
  <c r="D2229" i="1"/>
  <c r="H2229" i="1"/>
  <c r="K2229" i="1"/>
  <c r="L2229" i="1"/>
  <c r="M2229" i="1"/>
  <c r="N2229" i="1"/>
  <c r="O2229" i="1"/>
  <c r="P2229" i="1"/>
  <c r="Q2229" i="1"/>
  <c r="R2229" i="1"/>
  <c r="S2229" i="1"/>
  <c r="C2230" i="1"/>
  <c r="D2230" i="1"/>
  <c r="H2230" i="1"/>
  <c r="K2230" i="1"/>
  <c r="L2230" i="1"/>
  <c r="M2230" i="1"/>
  <c r="N2230" i="1"/>
  <c r="O2230" i="1"/>
  <c r="P2230" i="1"/>
  <c r="Q2230" i="1"/>
  <c r="R2230" i="1"/>
  <c r="S2230" i="1"/>
  <c r="C2231" i="1"/>
  <c r="D2231" i="1"/>
  <c r="H2231" i="1"/>
  <c r="K2231" i="1"/>
  <c r="L2231" i="1"/>
  <c r="M2231" i="1"/>
  <c r="N2231" i="1"/>
  <c r="O2231" i="1"/>
  <c r="P2231" i="1"/>
  <c r="Q2231" i="1"/>
  <c r="R2231" i="1"/>
  <c r="S2231" i="1"/>
  <c r="C2232" i="1"/>
  <c r="D2232" i="1"/>
  <c r="H2232" i="1"/>
  <c r="K2232" i="1"/>
  <c r="L2232" i="1"/>
  <c r="M2232" i="1"/>
  <c r="N2232" i="1"/>
  <c r="O2232" i="1"/>
  <c r="P2232" i="1"/>
  <c r="Q2232" i="1"/>
  <c r="R2232" i="1"/>
  <c r="S2232" i="1"/>
  <c r="C2233" i="1"/>
  <c r="D2233" i="1"/>
  <c r="H2233" i="1"/>
  <c r="K2233" i="1"/>
  <c r="L2233" i="1"/>
  <c r="M2233" i="1"/>
  <c r="N2233" i="1"/>
  <c r="O2233" i="1"/>
  <c r="P2233" i="1"/>
  <c r="Q2233" i="1"/>
  <c r="R2233" i="1"/>
  <c r="S2233" i="1"/>
  <c r="C2234" i="1"/>
  <c r="D2234" i="1"/>
  <c r="H2234" i="1"/>
  <c r="K2234" i="1"/>
  <c r="L2234" i="1"/>
  <c r="M2234" i="1"/>
  <c r="N2234" i="1"/>
  <c r="O2234" i="1"/>
  <c r="P2234" i="1"/>
  <c r="Q2234" i="1"/>
  <c r="R2234" i="1"/>
  <c r="S2234" i="1"/>
  <c r="C2235" i="1"/>
  <c r="D2235" i="1"/>
  <c r="H2235" i="1"/>
  <c r="K2235" i="1"/>
  <c r="L2235" i="1"/>
  <c r="M2235" i="1"/>
  <c r="N2235" i="1"/>
  <c r="O2235" i="1"/>
  <c r="P2235" i="1"/>
  <c r="Q2235" i="1"/>
  <c r="R2235" i="1"/>
  <c r="S2235" i="1"/>
  <c r="C2236" i="1"/>
  <c r="D2236" i="1"/>
  <c r="H2236" i="1"/>
  <c r="K2236" i="1"/>
  <c r="L2236" i="1"/>
  <c r="M2236" i="1"/>
  <c r="N2236" i="1"/>
  <c r="O2236" i="1"/>
  <c r="P2236" i="1"/>
  <c r="Q2236" i="1"/>
  <c r="R2236" i="1"/>
  <c r="S2236" i="1"/>
  <c r="C2237" i="1"/>
  <c r="D2237" i="1"/>
  <c r="H2237" i="1"/>
  <c r="K2237" i="1"/>
  <c r="L2237" i="1"/>
  <c r="M2237" i="1"/>
  <c r="N2237" i="1"/>
  <c r="O2237" i="1"/>
  <c r="P2237" i="1"/>
  <c r="Q2237" i="1"/>
  <c r="R2237" i="1"/>
  <c r="S2237" i="1"/>
  <c r="C2238" i="1"/>
  <c r="D2238" i="1"/>
  <c r="H2238" i="1"/>
  <c r="K2238" i="1"/>
  <c r="L2238" i="1"/>
  <c r="M2238" i="1"/>
  <c r="N2238" i="1"/>
  <c r="O2238" i="1"/>
  <c r="P2238" i="1"/>
  <c r="Q2238" i="1"/>
  <c r="R2238" i="1"/>
  <c r="S2238" i="1"/>
  <c r="C2239" i="1"/>
  <c r="D2239" i="1"/>
  <c r="H2239" i="1"/>
  <c r="K2239" i="1"/>
  <c r="L2239" i="1"/>
  <c r="M2239" i="1"/>
  <c r="N2239" i="1"/>
  <c r="O2239" i="1"/>
  <c r="P2239" i="1"/>
  <c r="Q2239" i="1"/>
  <c r="R2239" i="1"/>
  <c r="S2239" i="1"/>
  <c r="C2240" i="1"/>
  <c r="D2240" i="1"/>
  <c r="H2240" i="1"/>
  <c r="K2240" i="1"/>
  <c r="L2240" i="1"/>
  <c r="M2240" i="1"/>
  <c r="N2240" i="1"/>
  <c r="O2240" i="1"/>
  <c r="P2240" i="1"/>
  <c r="Q2240" i="1"/>
  <c r="R2240" i="1"/>
  <c r="S2240" i="1"/>
  <c r="C2241" i="1"/>
  <c r="D2241" i="1"/>
  <c r="H2241" i="1"/>
  <c r="K2241" i="1"/>
  <c r="L2241" i="1"/>
  <c r="M2241" i="1"/>
  <c r="N2241" i="1"/>
  <c r="O2241" i="1"/>
  <c r="P2241" i="1"/>
  <c r="Q2241" i="1"/>
  <c r="R2241" i="1"/>
  <c r="S2241" i="1"/>
  <c r="C2242" i="1"/>
  <c r="D2242" i="1"/>
  <c r="H2242" i="1"/>
  <c r="K2242" i="1"/>
  <c r="L2242" i="1"/>
  <c r="M2242" i="1"/>
  <c r="N2242" i="1"/>
  <c r="O2242" i="1"/>
  <c r="P2242" i="1"/>
  <c r="Q2242" i="1"/>
  <c r="R2242" i="1"/>
  <c r="S2242" i="1"/>
  <c r="C2243" i="1"/>
  <c r="D2243" i="1"/>
  <c r="H2243" i="1"/>
  <c r="K2243" i="1"/>
  <c r="L2243" i="1"/>
  <c r="M2243" i="1"/>
  <c r="N2243" i="1"/>
  <c r="O2243" i="1"/>
  <c r="P2243" i="1"/>
  <c r="Q2243" i="1"/>
  <c r="R2243" i="1"/>
  <c r="S2243" i="1"/>
  <c r="C2244" i="1"/>
  <c r="D2244" i="1"/>
  <c r="H2244" i="1"/>
  <c r="K2244" i="1"/>
  <c r="L2244" i="1"/>
  <c r="M2244" i="1"/>
  <c r="N2244" i="1"/>
  <c r="O2244" i="1"/>
  <c r="P2244" i="1"/>
  <c r="Q2244" i="1"/>
  <c r="R2244" i="1"/>
  <c r="S2244" i="1"/>
  <c r="C2245" i="1"/>
  <c r="D2245" i="1"/>
  <c r="H2245" i="1"/>
  <c r="K2245" i="1"/>
  <c r="L2245" i="1"/>
  <c r="M2245" i="1"/>
  <c r="N2245" i="1"/>
  <c r="O2245" i="1"/>
  <c r="P2245" i="1"/>
  <c r="Q2245" i="1"/>
  <c r="R2245" i="1"/>
  <c r="S2245" i="1"/>
  <c r="C2246" i="1"/>
  <c r="D2246" i="1"/>
  <c r="H2246" i="1"/>
  <c r="K2246" i="1"/>
  <c r="L2246" i="1"/>
  <c r="M2246" i="1"/>
  <c r="N2246" i="1"/>
  <c r="O2246" i="1"/>
  <c r="P2246" i="1"/>
  <c r="Q2246" i="1"/>
  <c r="R2246" i="1"/>
  <c r="S2246" i="1"/>
  <c r="C2247" i="1"/>
  <c r="D2247" i="1"/>
  <c r="H2247" i="1"/>
  <c r="K2247" i="1"/>
  <c r="L2247" i="1"/>
  <c r="M2247" i="1"/>
  <c r="N2247" i="1"/>
  <c r="O2247" i="1"/>
  <c r="P2247" i="1"/>
  <c r="Q2247" i="1"/>
  <c r="R2247" i="1"/>
  <c r="S2247" i="1"/>
  <c r="C2248" i="1"/>
  <c r="D2248" i="1"/>
  <c r="H2248" i="1"/>
  <c r="K2248" i="1"/>
  <c r="L2248" i="1"/>
  <c r="M2248" i="1"/>
  <c r="N2248" i="1"/>
  <c r="O2248" i="1"/>
  <c r="P2248" i="1"/>
  <c r="Q2248" i="1"/>
  <c r="R2248" i="1"/>
  <c r="S2248" i="1"/>
  <c r="C2249" i="1"/>
  <c r="D2249" i="1"/>
  <c r="H2249" i="1"/>
  <c r="K2249" i="1"/>
  <c r="L2249" i="1"/>
  <c r="M2249" i="1"/>
  <c r="N2249" i="1"/>
  <c r="O2249" i="1"/>
  <c r="P2249" i="1"/>
  <c r="Q2249" i="1"/>
  <c r="R2249" i="1"/>
  <c r="S2249" i="1"/>
  <c r="C2250" i="1"/>
  <c r="D2250" i="1"/>
  <c r="H2250" i="1"/>
  <c r="K2250" i="1"/>
  <c r="L2250" i="1"/>
  <c r="M2250" i="1"/>
  <c r="N2250" i="1"/>
  <c r="O2250" i="1"/>
  <c r="P2250" i="1"/>
  <c r="Q2250" i="1"/>
  <c r="R2250" i="1"/>
  <c r="S2250" i="1"/>
  <c r="C2251" i="1"/>
  <c r="D2251" i="1"/>
  <c r="H2251" i="1"/>
  <c r="K2251" i="1"/>
  <c r="L2251" i="1"/>
  <c r="M2251" i="1"/>
  <c r="N2251" i="1"/>
  <c r="O2251" i="1"/>
  <c r="P2251" i="1"/>
  <c r="Q2251" i="1"/>
  <c r="R2251" i="1"/>
  <c r="S2251" i="1"/>
  <c r="C2252" i="1"/>
  <c r="D2252" i="1"/>
  <c r="H2252" i="1"/>
  <c r="K2252" i="1"/>
  <c r="L2252" i="1"/>
  <c r="M2252" i="1"/>
  <c r="N2252" i="1"/>
  <c r="O2252" i="1"/>
  <c r="P2252" i="1"/>
  <c r="Q2252" i="1"/>
  <c r="R2252" i="1"/>
  <c r="S2252" i="1"/>
  <c r="C2253" i="1"/>
  <c r="D2253" i="1"/>
  <c r="H2253" i="1"/>
  <c r="K2253" i="1"/>
  <c r="L2253" i="1"/>
  <c r="M2253" i="1"/>
  <c r="N2253" i="1"/>
  <c r="O2253" i="1"/>
  <c r="P2253" i="1"/>
  <c r="Q2253" i="1"/>
  <c r="R2253" i="1"/>
  <c r="S2253" i="1"/>
  <c r="C2254" i="1"/>
  <c r="D2254" i="1"/>
  <c r="H2254" i="1"/>
  <c r="K2254" i="1"/>
  <c r="L2254" i="1"/>
  <c r="M2254" i="1"/>
  <c r="N2254" i="1"/>
  <c r="O2254" i="1"/>
  <c r="P2254" i="1"/>
  <c r="Q2254" i="1"/>
  <c r="R2254" i="1"/>
  <c r="S2254" i="1"/>
  <c r="C2255" i="1"/>
  <c r="D2255" i="1"/>
  <c r="H2255" i="1"/>
  <c r="K2255" i="1"/>
  <c r="L2255" i="1"/>
  <c r="M2255" i="1"/>
  <c r="N2255" i="1"/>
  <c r="O2255" i="1"/>
  <c r="P2255" i="1"/>
  <c r="Q2255" i="1"/>
  <c r="R2255" i="1"/>
  <c r="S2255" i="1"/>
  <c r="C2256" i="1"/>
  <c r="D2256" i="1"/>
  <c r="H2256" i="1"/>
  <c r="K2256" i="1"/>
  <c r="L2256" i="1"/>
  <c r="M2256" i="1"/>
  <c r="N2256" i="1"/>
  <c r="O2256" i="1"/>
  <c r="P2256" i="1"/>
  <c r="Q2256" i="1"/>
  <c r="R2256" i="1"/>
  <c r="S2256" i="1"/>
  <c r="C2257" i="1"/>
  <c r="D2257" i="1"/>
  <c r="H2257" i="1"/>
  <c r="K2257" i="1"/>
  <c r="L2257" i="1"/>
  <c r="M2257" i="1"/>
  <c r="N2257" i="1"/>
  <c r="O2257" i="1"/>
  <c r="P2257" i="1"/>
  <c r="Q2257" i="1"/>
  <c r="R2257" i="1"/>
  <c r="S2257" i="1"/>
  <c r="C2258" i="1"/>
  <c r="D2258" i="1"/>
  <c r="H2258" i="1"/>
  <c r="K2258" i="1"/>
  <c r="L2258" i="1"/>
  <c r="M2258" i="1"/>
  <c r="N2258" i="1"/>
  <c r="O2258" i="1"/>
  <c r="P2258" i="1"/>
  <c r="Q2258" i="1"/>
  <c r="R2258" i="1"/>
  <c r="S2258" i="1"/>
  <c r="C2259" i="1"/>
  <c r="D2259" i="1"/>
  <c r="H2259" i="1"/>
  <c r="K2259" i="1"/>
  <c r="L2259" i="1"/>
  <c r="M2259" i="1"/>
  <c r="N2259" i="1"/>
  <c r="O2259" i="1"/>
  <c r="P2259" i="1"/>
  <c r="Q2259" i="1"/>
  <c r="R2259" i="1"/>
  <c r="S2259" i="1"/>
  <c r="C2260" i="1"/>
  <c r="D2260" i="1"/>
  <c r="H2260" i="1"/>
  <c r="K2260" i="1"/>
  <c r="L2260" i="1"/>
  <c r="M2260" i="1"/>
  <c r="N2260" i="1"/>
  <c r="O2260" i="1"/>
  <c r="P2260" i="1"/>
  <c r="Q2260" i="1"/>
  <c r="R2260" i="1"/>
  <c r="S2260" i="1"/>
  <c r="C2261" i="1"/>
  <c r="D2261" i="1"/>
  <c r="H2261" i="1"/>
  <c r="K2261" i="1"/>
  <c r="L2261" i="1"/>
  <c r="M2261" i="1"/>
  <c r="N2261" i="1"/>
  <c r="O2261" i="1"/>
  <c r="P2261" i="1"/>
  <c r="Q2261" i="1"/>
  <c r="R2261" i="1"/>
  <c r="S2261" i="1"/>
  <c r="C2262" i="1"/>
  <c r="D2262" i="1"/>
  <c r="H2262" i="1"/>
  <c r="K2262" i="1"/>
  <c r="L2262" i="1"/>
  <c r="M2262" i="1"/>
  <c r="N2262" i="1"/>
  <c r="O2262" i="1"/>
  <c r="P2262" i="1"/>
  <c r="Q2262" i="1"/>
  <c r="R2262" i="1"/>
  <c r="S2262" i="1"/>
  <c r="C2263" i="1"/>
  <c r="D2263" i="1"/>
  <c r="H2263" i="1"/>
  <c r="K2263" i="1"/>
  <c r="L2263" i="1"/>
  <c r="M2263" i="1"/>
  <c r="N2263" i="1"/>
  <c r="O2263" i="1"/>
  <c r="P2263" i="1"/>
  <c r="Q2263" i="1"/>
  <c r="R2263" i="1"/>
  <c r="S2263" i="1"/>
  <c r="C2264" i="1"/>
  <c r="D2264" i="1"/>
  <c r="H2264" i="1"/>
  <c r="K2264" i="1"/>
  <c r="L2264" i="1"/>
  <c r="M2264" i="1"/>
  <c r="N2264" i="1"/>
  <c r="O2264" i="1"/>
  <c r="P2264" i="1"/>
  <c r="Q2264" i="1"/>
  <c r="R2264" i="1"/>
  <c r="S2264" i="1"/>
  <c r="C2265" i="1"/>
  <c r="D2265" i="1"/>
  <c r="H2265" i="1"/>
  <c r="K2265" i="1"/>
  <c r="L2265" i="1"/>
  <c r="M2265" i="1"/>
  <c r="N2265" i="1"/>
  <c r="O2265" i="1"/>
  <c r="P2265" i="1"/>
  <c r="Q2265" i="1"/>
  <c r="R2265" i="1"/>
  <c r="S2265" i="1"/>
  <c r="C2266" i="1"/>
  <c r="D2266" i="1"/>
  <c r="H2266" i="1"/>
  <c r="K2266" i="1"/>
  <c r="L2266" i="1"/>
  <c r="M2266" i="1"/>
  <c r="N2266" i="1"/>
  <c r="O2266" i="1"/>
  <c r="P2266" i="1"/>
  <c r="Q2266" i="1"/>
  <c r="R2266" i="1"/>
  <c r="S2266" i="1"/>
  <c r="C2267" i="1"/>
  <c r="D2267" i="1"/>
  <c r="H2267" i="1"/>
  <c r="K2267" i="1"/>
  <c r="L2267" i="1"/>
  <c r="M2267" i="1"/>
  <c r="N2267" i="1"/>
  <c r="O2267" i="1"/>
  <c r="P2267" i="1"/>
  <c r="Q2267" i="1"/>
  <c r="R2267" i="1"/>
  <c r="S2267" i="1"/>
  <c r="C2268" i="1"/>
  <c r="D2268" i="1"/>
  <c r="H2268" i="1"/>
  <c r="K2268" i="1"/>
  <c r="L2268" i="1"/>
  <c r="M2268" i="1"/>
  <c r="N2268" i="1"/>
  <c r="O2268" i="1"/>
  <c r="P2268" i="1"/>
  <c r="Q2268" i="1"/>
  <c r="R2268" i="1"/>
  <c r="S2268" i="1"/>
  <c r="C2269" i="1"/>
  <c r="D2269" i="1"/>
  <c r="H2269" i="1"/>
  <c r="K2269" i="1"/>
  <c r="L2269" i="1"/>
  <c r="M2269" i="1"/>
  <c r="N2269" i="1"/>
  <c r="O2269" i="1"/>
  <c r="P2269" i="1"/>
  <c r="Q2269" i="1"/>
  <c r="R2269" i="1"/>
  <c r="S2269" i="1"/>
  <c r="C2270" i="1"/>
  <c r="D2270" i="1"/>
  <c r="H2270" i="1"/>
  <c r="K2270" i="1"/>
  <c r="L2270" i="1"/>
  <c r="M2270" i="1"/>
  <c r="N2270" i="1"/>
  <c r="O2270" i="1"/>
  <c r="P2270" i="1"/>
  <c r="Q2270" i="1"/>
  <c r="R2270" i="1"/>
  <c r="S2270" i="1"/>
  <c r="C2271" i="1"/>
  <c r="D2271" i="1"/>
  <c r="H2271" i="1"/>
  <c r="K2271" i="1"/>
  <c r="L2271" i="1"/>
  <c r="M2271" i="1"/>
  <c r="N2271" i="1"/>
  <c r="O2271" i="1"/>
  <c r="P2271" i="1"/>
  <c r="Q2271" i="1"/>
  <c r="R2271" i="1"/>
  <c r="S2271" i="1"/>
  <c r="C2272" i="1"/>
  <c r="D2272" i="1"/>
  <c r="H2272" i="1"/>
  <c r="K2272" i="1"/>
  <c r="L2272" i="1"/>
  <c r="M2272" i="1"/>
  <c r="N2272" i="1"/>
  <c r="O2272" i="1"/>
  <c r="P2272" i="1"/>
  <c r="Q2272" i="1"/>
  <c r="R2272" i="1"/>
  <c r="S2272" i="1"/>
  <c r="C2273" i="1"/>
  <c r="D2273" i="1"/>
  <c r="H2273" i="1"/>
  <c r="K2273" i="1"/>
  <c r="L2273" i="1"/>
  <c r="M2273" i="1"/>
  <c r="N2273" i="1"/>
  <c r="O2273" i="1"/>
  <c r="P2273" i="1"/>
  <c r="Q2273" i="1"/>
  <c r="R2273" i="1"/>
  <c r="S2273" i="1"/>
  <c r="C2274" i="1"/>
  <c r="D2274" i="1"/>
  <c r="H2274" i="1"/>
  <c r="K2274" i="1"/>
  <c r="L2274" i="1"/>
  <c r="M2274" i="1"/>
  <c r="N2274" i="1"/>
  <c r="O2274" i="1"/>
  <c r="P2274" i="1"/>
  <c r="Q2274" i="1"/>
  <c r="R2274" i="1"/>
  <c r="S2274" i="1"/>
  <c r="C2275" i="1"/>
  <c r="D2275" i="1"/>
  <c r="H2275" i="1"/>
  <c r="K2275" i="1"/>
  <c r="L2275" i="1"/>
  <c r="M2275" i="1"/>
  <c r="N2275" i="1"/>
  <c r="O2275" i="1"/>
  <c r="P2275" i="1"/>
  <c r="Q2275" i="1"/>
  <c r="R2275" i="1"/>
  <c r="S2275" i="1"/>
  <c r="C2276" i="1"/>
  <c r="D2276" i="1"/>
  <c r="H2276" i="1"/>
  <c r="K2276" i="1"/>
  <c r="L2276" i="1"/>
  <c r="M2276" i="1"/>
  <c r="N2276" i="1"/>
  <c r="O2276" i="1"/>
  <c r="P2276" i="1"/>
  <c r="Q2276" i="1"/>
  <c r="R2276" i="1"/>
  <c r="S2276" i="1"/>
  <c r="C2277" i="1"/>
  <c r="D2277" i="1"/>
  <c r="H2277" i="1"/>
  <c r="K2277" i="1"/>
  <c r="L2277" i="1"/>
  <c r="M2277" i="1"/>
  <c r="N2277" i="1"/>
  <c r="O2277" i="1"/>
  <c r="P2277" i="1"/>
  <c r="Q2277" i="1"/>
  <c r="R2277" i="1"/>
  <c r="S2277" i="1"/>
  <c r="C2278" i="1"/>
  <c r="D2278" i="1"/>
  <c r="H2278" i="1"/>
  <c r="K2278" i="1"/>
  <c r="L2278" i="1"/>
  <c r="M2278" i="1"/>
  <c r="N2278" i="1"/>
  <c r="O2278" i="1"/>
  <c r="P2278" i="1"/>
  <c r="Q2278" i="1"/>
  <c r="R2278" i="1"/>
  <c r="S2278" i="1"/>
  <c r="C2279" i="1"/>
  <c r="D2279" i="1"/>
  <c r="H2279" i="1"/>
  <c r="K2279" i="1"/>
  <c r="L2279" i="1"/>
  <c r="M2279" i="1"/>
  <c r="N2279" i="1"/>
  <c r="O2279" i="1"/>
  <c r="P2279" i="1"/>
  <c r="Q2279" i="1"/>
  <c r="R2279" i="1"/>
  <c r="S2279" i="1"/>
  <c r="C2280" i="1"/>
  <c r="D2280" i="1"/>
  <c r="H2280" i="1"/>
  <c r="K2280" i="1"/>
  <c r="L2280" i="1"/>
  <c r="M2280" i="1"/>
  <c r="N2280" i="1"/>
  <c r="O2280" i="1"/>
  <c r="P2280" i="1"/>
  <c r="Q2280" i="1"/>
  <c r="R2280" i="1"/>
  <c r="S2280" i="1"/>
  <c r="C2281" i="1"/>
  <c r="D2281" i="1"/>
  <c r="H2281" i="1"/>
  <c r="K2281" i="1"/>
  <c r="L2281" i="1"/>
  <c r="M2281" i="1"/>
  <c r="N2281" i="1"/>
  <c r="O2281" i="1"/>
  <c r="P2281" i="1"/>
  <c r="Q2281" i="1"/>
  <c r="R2281" i="1"/>
  <c r="S2281" i="1"/>
  <c r="C2282" i="1"/>
  <c r="D2282" i="1"/>
  <c r="H2282" i="1"/>
  <c r="K2282" i="1"/>
  <c r="L2282" i="1"/>
  <c r="M2282" i="1"/>
  <c r="N2282" i="1"/>
  <c r="O2282" i="1"/>
  <c r="P2282" i="1"/>
  <c r="Q2282" i="1"/>
  <c r="R2282" i="1"/>
  <c r="S2282" i="1"/>
  <c r="C2283" i="1"/>
  <c r="D2283" i="1"/>
  <c r="H2283" i="1"/>
  <c r="K2283" i="1"/>
  <c r="L2283" i="1"/>
  <c r="M2283" i="1"/>
  <c r="N2283" i="1"/>
  <c r="O2283" i="1"/>
  <c r="P2283" i="1"/>
  <c r="Q2283" i="1"/>
  <c r="R2283" i="1"/>
  <c r="S2283" i="1"/>
  <c r="C2284" i="1"/>
  <c r="D2284" i="1"/>
  <c r="H2284" i="1"/>
  <c r="K2284" i="1"/>
  <c r="L2284" i="1"/>
  <c r="M2284" i="1"/>
  <c r="N2284" i="1"/>
  <c r="O2284" i="1"/>
  <c r="P2284" i="1"/>
  <c r="Q2284" i="1"/>
  <c r="R2284" i="1"/>
  <c r="S2284" i="1"/>
  <c r="C2285" i="1"/>
  <c r="D2285" i="1"/>
  <c r="H2285" i="1"/>
  <c r="K2285" i="1"/>
  <c r="L2285" i="1"/>
  <c r="M2285" i="1"/>
  <c r="N2285" i="1"/>
  <c r="O2285" i="1"/>
  <c r="P2285" i="1"/>
  <c r="Q2285" i="1"/>
  <c r="R2285" i="1"/>
  <c r="S2285" i="1"/>
  <c r="C2286" i="1"/>
  <c r="D2286" i="1"/>
  <c r="H2286" i="1"/>
  <c r="K2286" i="1"/>
  <c r="L2286" i="1"/>
  <c r="M2286" i="1"/>
  <c r="N2286" i="1"/>
  <c r="O2286" i="1"/>
  <c r="P2286" i="1"/>
  <c r="Q2286" i="1"/>
  <c r="R2286" i="1"/>
  <c r="S2286" i="1"/>
  <c r="C2287" i="1"/>
  <c r="D2287" i="1"/>
  <c r="H2287" i="1"/>
  <c r="K2287" i="1"/>
  <c r="L2287" i="1"/>
  <c r="M2287" i="1"/>
  <c r="N2287" i="1"/>
  <c r="O2287" i="1"/>
  <c r="P2287" i="1"/>
  <c r="Q2287" i="1"/>
  <c r="R2287" i="1"/>
  <c r="S2287" i="1"/>
  <c r="C2288" i="1"/>
  <c r="D2288" i="1"/>
  <c r="H2288" i="1"/>
  <c r="K2288" i="1"/>
  <c r="L2288" i="1"/>
  <c r="M2288" i="1"/>
  <c r="N2288" i="1"/>
  <c r="O2288" i="1"/>
  <c r="P2288" i="1"/>
  <c r="Q2288" i="1"/>
  <c r="R2288" i="1"/>
  <c r="S2288" i="1"/>
  <c r="C2289" i="1"/>
  <c r="D2289" i="1"/>
  <c r="H2289" i="1"/>
  <c r="K2289" i="1"/>
  <c r="L2289" i="1"/>
  <c r="M2289" i="1"/>
  <c r="N2289" i="1"/>
  <c r="O2289" i="1"/>
  <c r="P2289" i="1"/>
  <c r="Q2289" i="1"/>
  <c r="R2289" i="1"/>
  <c r="S2289" i="1"/>
  <c r="C2290" i="1"/>
  <c r="D2290" i="1"/>
  <c r="H2290" i="1"/>
  <c r="K2290" i="1"/>
  <c r="L2290" i="1"/>
  <c r="M2290" i="1"/>
  <c r="N2290" i="1"/>
  <c r="O2290" i="1"/>
  <c r="P2290" i="1"/>
  <c r="Q2290" i="1"/>
  <c r="R2290" i="1"/>
  <c r="S2290" i="1"/>
  <c r="C2291" i="1"/>
  <c r="D2291" i="1"/>
  <c r="H2291" i="1"/>
  <c r="K2291" i="1"/>
  <c r="L2291" i="1"/>
  <c r="M2291" i="1"/>
  <c r="N2291" i="1"/>
  <c r="O2291" i="1"/>
  <c r="P2291" i="1"/>
  <c r="Q2291" i="1"/>
  <c r="R2291" i="1"/>
  <c r="S2291" i="1"/>
  <c r="C2292" i="1"/>
  <c r="D2292" i="1"/>
  <c r="H2292" i="1"/>
  <c r="K2292" i="1"/>
  <c r="L2292" i="1"/>
  <c r="M2292" i="1"/>
  <c r="N2292" i="1"/>
  <c r="O2292" i="1"/>
  <c r="P2292" i="1"/>
  <c r="Q2292" i="1"/>
  <c r="R2292" i="1"/>
  <c r="S2292" i="1"/>
  <c r="C2293" i="1"/>
  <c r="D2293" i="1"/>
  <c r="H2293" i="1"/>
  <c r="K2293" i="1"/>
  <c r="L2293" i="1"/>
  <c r="M2293" i="1"/>
  <c r="N2293" i="1"/>
  <c r="O2293" i="1"/>
  <c r="P2293" i="1"/>
  <c r="Q2293" i="1"/>
  <c r="R2293" i="1"/>
  <c r="S2293" i="1"/>
  <c r="C2294" i="1"/>
  <c r="D2294" i="1"/>
  <c r="H2294" i="1"/>
  <c r="K2294" i="1"/>
  <c r="L2294" i="1"/>
  <c r="M2294" i="1"/>
  <c r="N2294" i="1"/>
  <c r="O2294" i="1"/>
  <c r="P2294" i="1"/>
  <c r="Q2294" i="1"/>
  <c r="R2294" i="1"/>
  <c r="S2294" i="1"/>
  <c r="C2295" i="1"/>
  <c r="D2295" i="1"/>
  <c r="H2295" i="1"/>
  <c r="K2295" i="1"/>
  <c r="L2295" i="1"/>
  <c r="M2295" i="1"/>
  <c r="N2295" i="1"/>
  <c r="O2295" i="1"/>
  <c r="P2295" i="1"/>
  <c r="Q2295" i="1"/>
  <c r="R2295" i="1"/>
  <c r="S2295" i="1"/>
  <c r="C2296" i="1"/>
  <c r="D2296" i="1"/>
  <c r="H2296" i="1"/>
  <c r="K2296" i="1"/>
  <c r="L2296" i="1"/>
  <c r="M2296" i="1"/>
  <c r="N2296" i="1"/>
  <c r="O2296" i="1"/>
  <c r="P2296" i="1"/>
  <c r="Q2296" i="1"/>
  <c r="R2296" i="1"/>
  <c r="S2296" i="1"/>
  <c r="C2297" i="1"/>
  <c r="D2297" i="1"/>
  <c r="H2297" i="1"/>
  <c r="K2297" i="1"/>
  <c r="L2297" i="1"/>
  <c r="M2297" i="1"/>
  <c r="N2297" i="1"/>
  <c r="O2297" i="1"/>
  <c r="P2297" i="1"/>
  <c r="Q2297" i="1"/>
  <c r="R2297" i="1"/>
  <c r="S2297" i="1"/>
  <c r="C2298" i="1"/>
  <c r="D2298" i="1"/>
  <c r="H2298" i="1"/>
  <c r="K2298" i="1"/>
  <c r="L2298" i="1"/>
  <c r="M2298" i="1"/>
  <c r="N2298" i="1"/>
  <c r="O2298" i="1"/>
  <c r="P2298" i="1"/>
  <c r="Q2298" i="1"/>
  <c r="R2298" i="1"/>
  <c r="S2298" i="1"/>
  <c r="C2299" i="1"/>
  <c r="D2299" i="1"/>
  <c r="H2299" i="1"/>
  <c r="K2299" i="1"/>
  <c r="L2299" i="1"/>
  <c r="M2299" i="1"/>
  <c r="N2299" i="1"/>
  <c r="O2299" i="1"/>
  <c r="P2299" i="1"/>
  <c r="Q2299" i="1"/>
  <c r="R2299" i="1"/>
  <c r="S2299" i="1"/>
  <c r="C2300" i="1"/>
  <c r="D2300" i="1"/>
  <c r="H2300" i="1"/>
  <c r="K2300" i="1"/>
  <c r="L2300" i="1"/>
  <c r="M2300" i="1"/>
  <c r="N2300" i="1"/>
  <c r="O2300" i="1"/>
  <c r="P2300" i="1"/>
  <c r="Q2300" i="1"/>
  <c r="R2300" i="1"/>
  <c r="S2300" i="1"/>
  <c r="C2301" i="1"/>
  <c r="D2301" i="1"/>
  <c r="H2301" i="1"/>
  <c r="K2301" i="1"/>
  <c r="L2301" i="1"/>
  <c r="M2301" i="1"/>
  <c r="N2301" i="1"/>
  <c r="O2301" i="1"/>
  <c r="P2301" i="1"/>
  <c r="Q2301" i="1"/>
  <c r="R2301" i="1"/>
  <c r="S2301" i="1"/>
  <c r="C2302" i="1"/>
  <c r="D2302" i="1"/>
  <c r="H2302" i="1"/>
  <c r="K2302" i="1"/>
  <c r="L2302" i="1"/>
  <c r="M2302" i="1"/>
  <c r="N2302" i="1"/>
  <c r="O2302" i="1"/>
  <c r="P2302" i="1"/>
  <c r="Q2302" i="1"/>
  <c r="R2302" i="1"/>
  <c r="S2302" i="1"/>
  <c r="C2303" i="1"/>
  <c r="D2303" i="1"/>
  <c r="H2303" i="1"/>
  <c r="K2303" i="1"/>
  <c r="L2303" i="1"/>
  <c r="M2303" i="1"/>
  <c r="N2303" i="1"/>
  <c r="O2303" i="1"/>
  <c r="P2303" i="1"/>
  <c r="Q2303" i="1"/>
  <c r="R2303" i="1"/>
  <c r="S2303" i="1"/>
  <c r="C2304" i="1"/>
  <c r="D2304" i="1"/>
  <c r="H2304" i="1"/>
  <c r="K2304" i="1"/>
  <c r="L2304" i="1"/>
  <c r="M2304" i="1"/>
  <c r="N2304" i="1"/>
  <c r="O2304" i="1"/>
  <c r="P2304" i="1"/>
  <c r="Q2304" i="1"/>
  <c r="R2304" i="1"/>
  <c r="S2304" i="1"/>
  <c r="C2305" i="1"/>
  <c r="D2305" i="1"/>
  <c r="H2305" i="1"/>
  <c r="K2305" i="1"/>
  <c r="L2305" i="1"/>
  <c r="M2305" i="1"/>
  <c r="N2305" i="1"/>
  <c r="O2305" i="1"/>
  <c r="P2305" i="1"/>
  <c r="Q2305" i="1"/>
  <c r="R2305" i="1"/>
  <c r="S2305" i="1"/>
  <c r="C2306" i="1"/>
  <c r="D2306" i="1"/>
  <c r="H2306" i="1"/>
  <c r="K2306" i="1"/>
  <c r="L2306" i="1"/>
  <c r="M2306" i="1"/>
  <c r="N2306" i="1"/>
  <c r="O2306" i="1"/>
  <c r="P2306" i="1"/>
  <c r="Q2306" i="1"/>
  <c r="R2306" i="1"/>
  <c r="S2306" i="1"/>
  <c r="C2307" i="1"/>
  <c r="D2307" i="1"/>
  <c r="H2307" i="1"/>
  <c r="K2307" i="1"/>
  <c r="L2307" i="1"/>
  <c r="M2307" i="1"/>
  <c r="N2307" i="1"/>
  <c r="O2307" i="1"/>
  <c r="P2307" i="1"/>
  <c r="Q2307" i="1"/>
  <c r="R2307" i="1"/>
  <c r="S2307" i="1"/>
  <c r="C2308" i="1"/>
  <c r="D2308" i="1"/>
  <c r="H2308" i="1"/>
  <c r="K2308" i="1"/>
  <c r="L2308" i="1"/>
  <c r="M2308" i="1"/>
  <c r="N2308" i="1"/>
  <c r="O2308" i="1"/>
  <c r="P2308" i="1"/>
  <c r="Q2308" i="1"/>
  <c r="R2308" i="1"/>
  <c r="S2308" i="1"/>
  <c r="C2309" i="1"/>
  <c r="D2309" i="1"/>
  <c r="H2309" i="1"/>
  <c r="K2309" i="1"/>
  <c r="L2309" i="1"/>
  <c r="M2309" i="1"/>
  <c r="N2309" i="1"/>
  <c r="O2309" i="1"/>
  <c r="P2309" i="1"/>
  <c r="Q2309" i="1"/>
  <c r="R2309" i="1"/>
  <c r="S2309" i="1"/>
  <c r="C2310" i="1"/>
  <c r="D2310" i="1"/>
  <c r="H2310" i="1"/>
  <c r="K2310" i="1"/>
  <c r="L2310" i="1"/>
  <c r="M2310" i="1"/>
  <c r="N2310" i="1"/>
  <c r="O2310" i="1"/>
  <c r="P2310" i="1"/>
  <c r="Q2310" i="1"/>
  <c r="R2310" i="1"/>
  <c r="S2310" i="1"/>
  <c r="C2311" i="1"/>
  <c r="D2311" i="1"/>
  <c r="H2311" i="1"/>
  <c r="K2311" i="1"/>
  <c r="L2311" i="1"/>
  <c r="M2311" i="1"/>
  <c r="N2311" i="1"/>
  <c r="O2311" i="1"/>
  <c r="P2311" i="1"/>
  <c r="Q2311" i="1"/>
  <c r="R2311" i="1"/>
  <c r="S2311" i="1"/>
  <c r="C2312" i="1"/>
  <c r="D2312" i="1"/>
  <c r="H2312" i="1"/>
  <c r="K2312" i="1"/>
  <c r="L2312" i="1"/>
  <c r="M2312" i="1"/>
  <c r="N2312" i="1"/>
  <c r="O2312" i="1"/>
  <c r="P2312" i="1"/>
  <c r="Q2312" i="1"/>
  <c r="R2312" i="1"/>
  <c r="S2312" i="1"/>
  <c r="C2313" i="1"/>
  <c r="D2313" i="1"/>
  <c r="H2313" i="1"/>
  <c r="K2313" i="1"/>
  <c r="L2313" i="1"/>
  <c r="M2313" i="1"/>
  <c r="N2313" i="1"/>
  <c r="O2313" i="1"/>
  <c r="P2313" i="1"/>
  <c r="Q2313" i="1"/>
  <c r="R2313" i="1"/>
  <c r="S2313" i="1"/>
  <c r="C2314" i="1"/>
  <c r="D2314" i="1"/>
  <c r="H2314" i="1"/>
  <c r="K2314" i="1"/>
  <c r="L2314" i="1"/>
  <c r="M2314" i="1"/>
  <c r="N2314" i="1"/>
  <c r="O2314" i="1"/>
  <c r="P2314" i="1"/>
  <c r="Q2314" i="1"/>
  <c r="R2314" i="1"/>
  <c r="S2314" i="1"/>
  <c r="C2315" i="1"/>
  <c r="D2315" i="1"/>
  <c r="H2315" i="1"/>
  <c r="K2315" i="1"/>
  <c r="L2315" i="1"/>
  <c r="M2315" i="1"/>
  <c r="N2315" i="1"/>
  <c r="O2315" i="1"/>
  <c r="P2315" i="1"/>
  <c r="Q2315" i="1"/>
  <c r="R2315" i="1"/>
  <c r="S2315" i="1"/>
  <c r="C2316" i="1"/>
  <c r="D2316" i="1"/>
  <c r="H2316" i="1"/>
  <c r="K2316" i="1"/>
  <c r="L2316" i="1"/>
  <c r="M2316" i="1"/>
  <c r="N2316" i="1"/>
  <c r="O2316" i="1"/>
  <c r="P2316" i="1"/>
  <c r="Q2316" i="1"/>
  <c r="R2316" i="1"/>
  <c r="S2316" i="1"/>
  <c r="C2317" i="1"/>
  <c r="D2317" i="1"/>
  <c r="H2317" i="1"/>
  <c r="K2317" i="1"/>
  <c r="L2317" i="1"/>
  <c r="M2317" i="1"/>
  <c r="N2317" i="1"/>
  <c r="O2317" i="1"/>
  <c r="P2317" i="1"/>
  <c r="Q2317" i="1"/>
  <c r="R2317" i="1"/>
  <c r="S2317" i="1"/>
  <c r="C2318" i="1"/>
  <c r="D2318" i="1"/>
  <c r="H2318" i="1"/>
  <c r="K2318" i="1"/>
  <c r="L2318" i="1"/>
  <c r="M2318" i="1"/>
  <c r="N2318" i="1"/>
  <c r="O2318" i="1"/>
  <c r="P2318" i="1"/>
  <c r="Q2318" i="1"/>
  <c r="R2318" i="1"/>
  <c r="S2318" i="1"/>
  <c r="C2319" i="1"/>
  <c r="D2319" i="1"/>
  <c r="H2319" i="1"/>
  <c r="K2319" i="1"/>
  <c r="L2319" i="1"/>
  <c r="M2319" i="1"/>
  <c r="N2319" i="1"/>
  <c r="O2319" i="1"/>
  <c r="P2319" i="1"/>
  <c r="Q2319" i="1"/>
  <c r="R2319" i="1"/>
  <c r="S2319" i="1"/>
  <c r="C2320" i="1"/>
  <c r="D2320" i="1"/>
  <c r="H2320" i="1"/>
  <c r="K2320" i="1"/>
  <c r="L2320" i="1"/>
  <c r="M2320" i="1"/>
  <c r="N2320" i="1"/>
  <c r="O2320" i="1"/>
  <c r="P2320" i="1"/>
  <c r="Q2320" i="1"/>
  <c r="R2320" i="1"/>
  <c r="S2320" i="1"/>
  <c r="C2321" i="1"/>
  <c r="D2321" i="1"/>
  <c r="H2321" i="1"/>
  <c r="K2321" i="1"/>
  <c r="L2321" i="1"/>
  <c r="M2321" i="1"/>
  <c r="N2321" i="1"/>
  <c r="O2321" i="1"/>
  <c r="P2321" i="1"/>
  <c r="Q2321" i="1"/>
  <c r="R2321" i="1"/>
  <c r="S2321" i="1"/>
  <c r="C2322" i="1"/>
  <c r="D2322" i="1"/>
  <c r="H2322" i="1"/>
  <c r="K2322" i="1"/>
  <c r="L2322" i="1"/>
  <c r="M2322" i="1"/>
  <c r="N2322" i="1"/>
  <c r="O2322" i="1"/>
  <c r="P2322" i="1"/>
  <c r="Q2322" i="1"/>
  <c r="R2322" i="1"/>
  <c r="S2322" i="1"/>
  <c r="C2323" i="1"/>
  <c r="D2323" i="1"/>
  <c r="H2323" i="1"/>
  <c r="K2323" i="1"/>
  <c r="L2323" i="1"/>
  <c r="M2323" i="1"/>
  <c r="N2323" i="1"/>
  <c r="O2323" i="1"/>
  <c r="P2323" i="1"/>
  <c r="Q2323" i="1"/>
  <c r="R2323" i="1"/>
  <c r="S2323" i="1"/>
  <c r="C2324" i="1"/>
  <c r="D2324" i="1"/>
  <c r="H2324" i="1"/>
  <c r="K2324" i="1"/>
  <c r="L2324" i="1"/>
  <c r="M2324" i="1"/>
  <c r="N2324" i="1"/>
  <c r="O2324" i="1"/>
  <c r="P2324" i="1"/>
  <c r="Q2324" i="1"/>
  <c r="R2324" i="1"/>
  <c r="S2324" i="1"/>
  <c r="C2325" i="1"/>
  <c r="D2325" i="1"/>
  <c r="H2325" i="1"/>
  <c r="K2325" i="1"/>
  <c r="L2325" i="1"/>
  <c r="M2325" i="1"/>
  <c r="N2325" i="1"/>
  <c r="O2325" i="1"/>
  <c r="P2325" i="1"/>
  <c r="Q2325" i="1"/>
  <c r="R2325" i="1"/>
  <c r="S2325" i="1"/>
  <c r="C2326" i="1"/>
  <c r="D2326" i="1"/>
  <c r="H2326" i="1"/>
  <c r="K2326" i="1"/>
  <c r="L2326" i="1"/>
  <c r="M2326" i="1"/>
  <c r="N2326" i="1"/>
  <c r="O2326" i="1"/>
  <c r="P2326" i="1"/>
  <c r="Q2326" i="1"/>
  <c r="R2326" i="1"/>
  <c r="S2326" i="1"/>
  <c r="C2327" i="1"/>
  <c r="D2327" i="1"/>
  <c r="H2327" i="1"/>
  <c r="K2327" i="1"/>
  <c r="L2327" i="1"/>
  <c r="M2327" i="1"/>
  <c r="N2327" i="1"/>
  <c r="O2327" i="1"/>
  <c r="P2327" i="1"/>
  <c r="Q2327" i="1"/>
  <c r="R2327" i="1"/>
  <c r="S2327" i="1"/>
  <c r="C2328" i="1"/>
  <c r="D2328" i="1"/>
  <c r="H2328" i="1"/>
  <c r="K2328" i="1"/>
  <c r="L2328" i="1"/>
  <c r="M2328" i="1"/>
  <c r="N2328" i="1"/>
  <c r="O2328" i="1"/>
  <c r="P2328" i="1"/>
  <c r="Q2328" i="1"/>
  <c r="R2328" i="1"/>
  <c r="S2328" i="1"/>
  <c r="C2329" i="1"/>
  <c r="D2329" i="1"/>
  <c r="H2329" i="1"/>
  <c r="K2329" i="1"/>
  <c r="L2329" i="1"/>
  <c r="M2329" i="1"/>
  <c r="N2329" i="1"/>
  <c r="O2329" i="1"/>
  <c r="P2329" i="1"/>
  <c r="Q2329" i="1"/>
  <c r="R2329" i="1"/>
  <c r="S2329" i="1"/>
  <c r="C2330" i="1"/>
  <c r="D2330" i="1"/>
  <c r="H2330" i="1"/>
  <c r="K2330" i="1"/>
  <c r="L2330" i="1"/>
  <c r="M2330" i="1"/>
  <c r="N2330" i="1"/>
  <c r="O2330" i="1"/>
  <c r="P2330" i="1"/>
  <c r="Q2330" i="1"/>
  <c r="R2330" i="1"/>
  <c r="S2330" i="1"/>
  <c r="C2331" i="1"/>
  <c r="D2331" i="1"/>
  <c r="H2331" i="1"/>
  <c r="K2331" i="1"/>
  <c r="L2331" i="1"/>
  <c r="M2331" i="1"/>
  <c r="N2331" i="1"/>
  <c r="O2331" i="1"/>
  <c r="P2331" i="1"/>
  <c r="Q2331" i="1"/>
  <c r="R2331" i="1"/>
  <c r="S2331" i="1"/>
  <c r="C2332" i="1"/>
  <c r="D2332" i="1"/>
  <c r="H2332" i="1"/>
  <c r="K2332" i="1"/>
  <c r="L2332" i="1"/>
  <c r="M2332" i="1"/>
  <c r="N2332" i="1"/>
  <c r="O2332" i="1"/>
  <c r="P2332" i="1"/>
  <c r="Q2332" i="1"/>
  <c r="R2332" i="1"/>
  <c r="S2332" i="1"/>
  <c r="C2333" i="1"/>
  <c r="D2333" i="1"/>
  <c r="H2333" i="1"/>
  <c r="K2333" i="1"/>
  <c r="L2333" i="1"/>
  <c r="M2333" i="1"/>
  <c r="N2333" i="1"/>
  <c r="O2333" i="1"/>
  <c r="P2333" i="1"/>
  <c r="Q2333" i="1"/>
  <c r="R2333" i="1"/>
  <c r="S2333" i="1"/>
  <c r="C2334" i="1"/>
  <c r="D2334" i="1"/>
  <c r="H2334" i="1"/>
  <c r="K2334" i="1"/>
  <c r="L2334" i="1"/>
  <c r="M2334" i="1"/>
  <c r="N2334" i="1"/>
  <c r="O2334" i="1"/>
  <c r="P2334" i="1"/>
  <c r="Q2334" i="1"/>
  <c r="R2334" i="1"/>
  <c r="S2334" i="1"/>
  <c r="C2335" i="1"/>
  <c r="D2335" i="1"/>
  <c r="H2335" i="1"/>
  <c r="K2335" i="1"/>
  <c r="L2335" i="1"/>
  <c r="M2335" i="1"/>
  <c r="N2335" i="1"/>
  <c r="O2335" i="1"/>
  <c r="P2335" i="1"/>
  <c r="Q2335" i="1"/>
  <c r="R2335" i="1"/>
  <c r="S2335" i="1"/>
  <c r="C2336" i="1"/>
  <c r="D2336" i="1"/>
  <c r="H2336" i="1"/>
  <c r="K2336" i="1"/>
  <c r="L2336" i="1"/>
  <c r="M2336" i="1"/>
  <c r="N2336" i="1"/>
  <c r="O2336" i="1"/>
  <c r="P2336" i="1"/>
  <c r="Q2336" i="1"/>
  <c r="R2336" i="1"/>
  <c r="S2336" i="1"/>
  <c r="C2337" i="1"/>
  <c r="D2337" i="1"/>
  <c r="H2337" i="1"/>
  <c r="K2337" i="1"/>
  <c r="L2337" i="1"/>
  <c r="M2337" i="1"/>
  <c r="N2337" i="1"/>
  <c r="O2337" i="1"/>
  <c r="P2337" i="1"/>
  <c r="Q2337" i="1"/>
  <c r="R2337" i="1"/>
  <c r="S2337" i="1"/>
  <c r="C2338" i="1"/>
  <c r="D2338" i="1"/>
  <c r="H2338" i="1"/>
  <c r="K2338" i="1"/>
  <c r="L2338" i="1"/>
  <c r="M2338" i="1"/>
  <c r="N2338" i="1"/>
  <c r="O2338" i="1"/>
  <c r="P2338" i="1"/>
  <c r="Q2338" i="1"/>
  <c r="R2338" i="1"/>
  <c r="S2338" i="1"/>
  <c r="C2339" i="1"/>
  <c r="D2339" i="1"/>
  <c r="H2339" i="1"/>
  <c r="K2339" i="1"/>
  <c r="L2339" i="1"/>
  <c r="M2339" i="1"/>
  <c r="N2339" i="1"/>
  <c r="O2339" i="1"/>
  <c r="P2339" i="1"/>
  <c r="Q2339" i="1"/>
  <c r="R2339" i="1"/>
  <c r="S2339" i="1"/>
  <c r="C2340" i="1"/>
  <c r="D2340" i="1"/>
  <c r="H2340" i="1"/>
  <c r="K2340" i="1"/>
  <c r="L2340" i="1"/>
  <c r="M2340" i="1"/>
  <c r="N2340" i="1"/>
  <c r="O2340" i="1"/>
  <c r="P2340" i="1"/>
  <c r="Q2340" i="1"/>
  <c r="R2340" i="1"/>
  <c r="S2340" i="1"/>
  <c r="C2341" i="1"/>
  <c r="D2341" i="1"/>
  <c r="H2341" i="1"/>
  <c r="K2341" i="1"/>
  <c r="L2341" i="1"/>
  <c r="M2341" i="1"/>
  <c r="N2341" i="1"/>
  <c r="O2341" i="1"/>
  <c r="P2341" i="1"/>
  <c r="Q2341" i="1"/>
  <c r="R2341" i="1"/>
  <c r="S2341" i="1"/>
  <c r="C2342" i="1"/>
  <c r="D2342" i="1"/>
  <c r="H2342" i="1"/>
  <c r="K2342" i="1"/>
  <c r="L2342" i="1"/>
  <c r="M2342" i="1"/>
  <c r="N2342" i="1"/>
  <c r="O2342" i="1"/>
  <c r="P2342" i="1"/>
  <c r="Q2342" i="1"/>
  <c r="R2342" i="1"/>
  <c r="S2342" i="1"/>
  <c r="C2343" i="1"/>
  <c r="D2343" i="1"/>
  <c r="H2343" i="1"/>
  <c r="K2343" i="1"/>
  <c r="L2343" i="1"/>
  <c r="M2343" i="1"/>
  <c r="N2343" i="1"/>
  <c r="O2343" i="1"/>
  <c r="P2343" i="1"/>
  <c r="Q2343" i="1"/>
  <c r="R2343" i="1"/>
  <c r="S2343" i="1"/>
  <c r="C2344" i="1"/>
  <c r="D2344" i="1"/>
  <c r="H2344" i="1"/>
  <c r="K2344" i="1"/>
  <c r="L2344" i="1"/>
  <c r="M2344" i="1"/>
  <c r="N2344" i="1"/>
  <c r="O2344" i="1"/>
  <c r="P2344" i="1"/>
  <c r="Q2344" i="1"/>
  <c r="R2344" i="1"/>
  <c r="S2344" i="1"/>
  <c r="C2345" i="1"/>
  <c r="D2345" i="1"/>
  <c r="H2345" i="1"/>
  <c r="K2345" i="1"/>
  <c r="L2345" i="1"/>
  <c r="M2345" i="1"/>
  <c r="N2345" i="1"/>
  <c r="O2345" i="1"/>
  <c r="P2345" i="1"/>
  <c r="Q2345" i="1"/>
  <c r="R2345" i="1"/>
  <c r="S2345" i="1"/>
  <c r="C2346" i="1"/>
  <c r="D2346" i="1"/>
  <c r="H2346" i="1"/>
  <c r="K2346" i="1"/>
  <c r="L2346" i="1"/>
  <c r="M2346" i="1"/>
  <c r="N2346" i="1"/>
  <c r="O2346" i="1"/>
  <c r="P2346" i="1"/>
  <c r="Q2346" i="1"/>
  <c r="R2346" i="1"/>
  <c r="S2346" i="1"/>
  <c r="C2347" i="1"/>
  <c r="D2347" i="1"/>
  <c r="H2347" i="1"/>
  <c r="K2347" i="1"/>
  <c r="L2347" i="1"/>
  <c r="M2347" i="1"/>
  <c r="N2347" i="1"/>
  <c r="O2347" i="1"/>
  <c r="P2347" i="1"/>
  <c r="Q2347" i="1"/>
  <c r="R2347" i="1"/>
  <c r="S2347" i="1"/>
  <c r="C2348" i="1"/>
  <c r="D2348" i="1"/>
  <c r="H2348" i="1"/>
  <c r="K2348" i="1"/>
  <c r="L2348" i="1"/>
  <c r="M2348" i="1"/>
  <c r="N2348" i="1"/>
  <c r="O2348" i="1"/>
  <c r="P2348" i="1"/>
  <c r="Q2348" i="1"/>
  <c r="R2348" i="1"/>
  <c r="S2348" i="1"/>
  <c r="C2349" i="1"/>
  <c r="D2349" i="1"/>
  <c r="H2349" i="1"/>
  <c r="K2349" i="1"/>
  <c r="L2349" i="1"/>
  <c r="M2349" i="1"/>
  <c r="N2349" i="1"/>
  <c r="O2349" i="1"/>
  <c r="P2349" i="1"/>
  <c r="Q2349" i="1"/>
  <c r="R2349" i="1"/>
  <c r="S2349" i="1"/>
  <c r="C2350" i="1"/>
  <c r="D2350" i="1"/>
  <c r="H2350" i="1"/>
  <c r="K2350" i="1"/>
  <c r="L2350" i="1"/>
  <c r="M2350" i="1"/>
  <c r="N2350" i="1"/>
  <c r="O2350" i="1"/>
  <c r="P2350" i="1"/>
  <c r="Q2350" i="1"/>
  <c r="R2350" i="1"/>
  <c r="S2350" i="1"/>
  <c r="C2351" i="1"/>
  <c r="D2351" i="1"/>
  <c r="H2351" i="1"/>
  <c r="K2351" i="1"/>
  <c r="L2351" i="1"/>
  <c r="M2351" i="1"/>
  <c r="N2351" i="1"/>
  <c r="O2351" i="1"/>
  <c r="P2351" i="1"/>
  <c r="Q2351" i="1"/>
  <c r="R2351" i="1"/>
  <c r="S2351" i="1"/>
  <c r="C2352" i="1"/>
  <c r="D2352" i="1"/>
  <c r="H2352" i="1"/>
  <c r="K2352" i="1"/>
  <c r="L2352" i="1"/>
  <c r="M2352" i="1"/>
  <c r="N2352" i="1"/>
  <c r="O2352" i="1"/>
  <c r="P2352" i="1"/>
  <c r="Q2352" i="1"/>
  <c r="R2352" i="1"/>
  <c r="S2352" i="1"/>
  <c r="C2353" i="1"/>
  <c r="D2353" i="1"/>
  <c r="H2353" i="1"/>
  <c r="K2353" i="1"/>
  <c r="L2353" i="1"/>
  <c r="M2353" i="1"/>
  <c r="N2353" i="1"/>
  <c r="O2353" i="1"/>
  <c r="P2353" i="1"/>
  <c r="Q2353" i="1"/>
  <c r="R2353" i="1"/>
  <c r="S2353" i="1"/>
  <c r="C2354" i="1"/>
  <c r="D2354" i="1"/>
  <c r="H2354" i="1"/>
  <c r="K2354" i="1"/>
  <c r="L2354" i="1"/>
  <c r="M2354" i="1"/>
  <c r="N2354" i="1"/>
  <c r="O2354" i="1"/>
  <c r="P2354" i="1"/>
  <c r="Q2354" i="1"/>
  <c r="R2354" i="1"/>
  <c r="S2354" i="1"/>
  <c r="C2355" i="1"/>
  <c r="D2355" i="1"/>
  <c r="H2355" i="1"/>
  <c r="K2355" i="1"/>
  <c r="L2355" i="1"/>
  <c r="M2355" i="1"/>
  <c r="N2355" i="1"/>
  <c r="O2355" i="1"/>
  <c r="P2355" i="1"/>
  <c r="Q2355" i="1"/>
  <c r="R2355" i="1"/>
  <c r="S2355" i="1"/>
  <c r="C2356" i="1"/>
  <c r="D2356" i="1"/>
  <c r="H2356" i="1"/>
  <c r="K2356" i="1"/>
  <c r="L2356" i="1"/>
  <c r="M2356" i="1"/>
  <c r="N2356" i="1"/>
  <c r="O2356" i="1"/>
  <c r="P2356" i="1"/>
  <c r="Q2356" i="1"/>
  <c r="R2356" i="1"/>
  <c r="S2356" i="1"/>
  <c r="C2357" i="1"/>
  <c r="D2357" i="1"/>
  <c r="H2357" i="1"/>
  <c r="K2357" i="1"/>
  <c r="L2357" i="1"/>
  <c r="M2357" i="1"/>
  <c r="N2357" i="1"/>
  <c r="O2357" i="1"/>
  <c r="P2357" i="1"/>
  <c r="Q2357" i="1"/>
  <c r="R2357" i="1"/>
  <c r="S2357" i="1"/>
  <c r="C2358" i="1"/>
  <c r="D2358" i="1"/>
  <c r="H2358" i="1"/>
  <c r="K2358" i="1"/>
  <c r="L2358" i="1"/>
  <c r="M2358" i="1"/>
  <c r="N2358" i="1"/>
  <c r="O2358" i="1"/>
  <c r="P2358" i="1"/>
  <c r="Q2358" i="1"/>
  <c r="R2358" i="1"/>
  <c r="S2358" i="1"/>
  <c r="C2359" i="1"/>
  <c r="D2359" i="1"/>
  <c r="H2359" i="1"/>
  <c r="K2359" i="1"/>
  <c r="L2359" i="1"/>
  <c r="M2359" i="1"/>
  <c r="N2359" i="1"/>
  <c r="O2359" i="1"/>
  <c r="P2359" i="1"/>
  <c r="Q2359" i="1"/>
  <c r="R2359" i="1"/>
  <c r="S2359" i="1"/>
  <c r="C2360" i="1"/>
  <c r="D2360" i="1"/>
  <c r="H2360" i="1"/>
  <c r="K2360" i="1"/>
  <c r="L2360" i="1"/>
  <c r="M2360" i="1"/>
  <c r="N2360" i="1"/>
  <c r="O2360" i="1"/>
  <c r="P2360" i="1"/>
  <c r="Q2360" i="1"/>
  <c r="R2360" i="1"/>
  <c r="S2360" i="1"/>
  <c r="C2361" i="1"/>
  <c r="D2361" i="1"/>
  <c r="H2361" i="1"/>
  <c r="K2361" i="1"/>
  <c r="L2361" i="1"/>
  <c r="M2361" i="1"/>
  <c r="N2361" i="1"/>
  <c r="O2361" i="1"/>
  <c r="P2361" i="1"/>
  <c r="Q2361" i="1"/>
  <c r="R2361" i="1"/>
  <c r="S2361" i="1"/>
  <c r="C2362" i="1"/>
  <c r="D2362" i="1"/>
  <c r="H2362" i="1"/>
  <c r="K2362" i="1"/>
  <c r="L2362" i="1"/>
  <c r="M2362" i="1"/>
  <c r="N2362" i="1"/>
  <c r="O2362" i="1"/>
  <c r="P2362" i="1"/>
  <c r="Q2362" i="1"/>
  <c r="R2362" i="1"/>
  <c r="S2362" i="1"/>
  <c r="C2363" i="1"/>
  <c r="D2363" i="1"/>
  <c r="H2363" i="1"/>
  <c r="K2363" i="1"/>
  <c r="L2363" i="1"/>
  <c r="M2363" i="1"/>
  <c r="N2363" i="1"/>
  <c r="O2363" i="1"/>
  <c r="P2363" i="1"/>
  <c r="Q2363" i="1"/>
  <c r="R2363" i="1"/>
  <c r="S2363" i="1"/>
  <c r="C2364" i="1"/>
  <c r="D2364" i="1"/>
  <c r="H2364" i="1"/>
  <c r="K2364" i="1"/>
  <c r="L2364" i="1"/>
  <c r="M2364" i="1"/>
  <c r="N2364" i="1"/>
  <c r="O2364" i="1"/>
  <c r="P2364" i="1"/>
  <c r="Q2364" i="1"/>
  <c r="R2364" i="1"/>
  <c r="S2364" i="1"/>
  <c r="C2365" i="1"/>
  <c r="D2365" i="1"/>
  <c r="H2365" i="1"/>
  <c r="K2365" i="1"/>
  <c r="L2365" i="1"/>
  <c r="M2365" i="1"/>
  <c r="N2365" i="1"/>
  <c r="O2365" i="1"/>
  <c r="P2365" i="1"/>
  <c r="Q2365" i="1"/>
  <c r="R2365" i="1"/>
  <c r="S2365" i="1"/>
  <c r="C2366" i="1"/>
  <c r="D2366" i="1"/>
  <c r="H2366" i="1"/>
  <c r="K2366" i="1"/>
  <c r="L2366" i="1"/>
  <c r="M2366" i="1"/>
  <c r="N2366" i="1"/>
  <c r="O2366" i="1"/>
  <c r="P2366" i="1"/>
  <c r="Q2366" i="1"/>
  <c r="R2366" i="1"/>
  <c r="S2366" i="1"/>
  <c r="C2367" i="1"/>
  <c r="D2367" i="1"/>
  <c r="H2367" i="1"/>
  <c r="K2367" i="1"/>
  <c r="L2367" i="1"/>
  <c r="M2367" i="1"/>
  <c r="N2367" i="1"/>
  <c r="O2367" i="1"/>
  <c r="P2367" i="1"/>
  <c r="Q2367" i="1"/>
  <c r="R2367" i="1"/>
  <c r="S2367" i="1"/>
  <c r="C2368" i="1"/>
  <c r="D2368" i="1"/>
  <c r="H2368" i="1"/>
  <c r="K2368" i="1"/>
  <c r="L2368" i="1"/>
  <c r="M2368" i="1"/>
  <c r="N2368" i="1"/>
  <c r="O2368" i="1"/>
  <c r="P2368" i="1"/>
  <c r="Q2368" i="1"/>
  <c r="R2368" i="1"/>
  <c r="S2368" i="1"/>
  <c r="C2369" i="1"/>
  <c r="D2369" i="1"/>
  <c r="H2369" i="1"/>
  <c r="K2369" i="1"/>
  <c r="L2369" i="1"/>
  <c r="M2369" i="1"/>
  <c r="N2369" i="1"/>
  <c r="O2369" i="1"/>
  <c r="P2369" i="1"/>
  <c r="Q2369" i="1"/>
  <c r="R2369" i="1"/>
  <c r="S2369" i="1"/>
  <c r="C2370" i="1"/>
  <c r="D2370" i="1"/>
  <c r="H2370" i="1"/>
  <c r="K2370" i="1"/>
  <c r="L2370" i="1"/>
  <c r="M2370" i="1"/>
  <c r="N2370" i="1"/>
  <c r="O2370" i="1"/>
  <c r="P2370" i="1"/>
  <c r="Q2370" i="1"/>
  <c r="R2370" i="1"/>
  <c r="S2370" i="1"/>
  <c r="C2371" i="1"/>
  <c r="D2371" i="1"/>
  <c r="H2371" i="1"/>
  <c r="K2371" i="1"/>
  <c r="L2371" i="1"/>
  <c r="M2371" i="1"/>
  <c r="N2371" i="1"/>
  <c r="O2371" i="1"/>
  <c r="P2371" i="1"/>
  <c r="Q2371" i="1"/>
  <c r="R2371" i="1"/>
  <c r="S2371" i="1"/>
  <c r="C2372" i="1"/>
  <c r="D2372" i="1"/>
  <c r="H2372" i="1"/>
  <c r="K2372" i="1"/>
  <c r="L2372" i="1"/>
  <c r="M2372" i="1"/>
  <c r="N2372" i="1"/>
  <c r="O2372" i="1"/>
  <c r="P2372" i="1"/>
  <c r="Q2372" i="1"/>
  <c r="R2372" i="1"/>
  <c r="S2372" i="1"/>
  <c r="C2373" i="1"/>
  <c r="D2373" i="1"/>
  <c r="H2373" i="1"/>
  <c r="K2373" i="1"/>
  <c r="L2373" i="1"/>
  <c r="M2373" i="1"/>
  <c r="N2373" i="1"/>
  <c r="O2373" i="1"/>
  <c r="P2373" i="1"/>
  <c r="Q2373" i="1"/>
  <c r="R2373" i="1"/>
  <c r="S2373" i="1"/>
  <c r="C2374" i="1"/>
  <c r="D2374" i="1"/>
  <c r="H2374" i="1"/>
  <c r="K2374" i="1"/>
  <c r="L2374" i="1"/>
  <c r="M2374" i="1"/>
  <c r="N2374" i="1"/>
  <c r="O2374" i="1"/>
  <c r="P2374" i="1"/>
  <c r="Q2374" i="1"/>
  <c r="R2374" i="1"/>
  <c r="S2374" i="1"/>
  <c r="C2375" i="1"/>
  <c r="D2375" i="1"/>
  <c r="H2375" i="1"/>
  <c r="K2375" i="1"/>
  <c r="L2375" i="1"/>
  <c r="M2375" i="1"/>
  <c r="N2375" i="1"/>
  <c r="O2375" i="1"/>
  <c r="P2375" i="1"/>
  <c r="Q2375" i="1"/>
  <c r="R2375" i="1"/>
  <c r="S2375" i="1"/>
  <c r="C2376" i="1"/>
  <c r="D2376" i="1"/>
  <c r="H2376" i="1"/>
  <c r="K2376" i="1"/>
  <c r="L2376" i="1"/>
  <c r="M2376" i="1"/>
  <c r="N2376" i="1"/>
  <c r="O2376" i="1"/>
  <c r="P2376" i="1"/>
  <c r="Q2376" i="1"/>
  <c r="R2376" i="1"/>
  <c r="S2376" i="1"/>
  <c r="C2377" i="1"/>
  <c r="D2377" i="1"/>
  <c r="H2377" i="1"/>
  <c r="K2377" i="1"/>
  <c r="L2377" i="1"/>
  <c r="M2377" i="1"/>
  <c r="N2377" i="1"/>
  <c r="O2377" i="1"/>
  <c r="P2377" i="1"/>
  <c r="Q2377" i="1"/>
  <c r="R2377" i="1"/>
  <c r="S2377" i="1"/>
  <c r="C2378" i="1"/>
  <c r="D2378" i="1"/>
  <c r="H2378" i="1"/>
  <c r="K2378" i="1"/>
  <c r="L2378" i="1"/>
  <c r="M2378" i="1"/>
  <c r="N2378" i="1"/>
  <c r="O2378" i="1"/>
  <c r="P2378" i="1"/>
  <c r="Q2378" i="1"/>
  <c r="R2378" i="1"/>
  <c r="S2378" i="1"/>
  <c r="C2379" i="1"/>
  <c r="D2379" i="1"/>
  <c r="H2379" i="1"/>
  <c r="K2379" i="1"/>
  <c r="L2379" i="1"/>
  <c r="M2379" i="1"/>
  <c r="N2379" i="1"/>
  <c r="O2379" i="1"/>
  <c r="P2379" i="1"/>
  <c r="Q2379" i="1"/>
  <c r="R2379" i="1"/>
  <c r="S2379" i="1"/>
  <c r="C2380" i="1"/>
  <c r="D2380" i="1"/>
  <c r="H2380" i="1"/>
  <c r="K2380" i="1"/>
  <c r="L2380" i="1"/>
  <c r="M2380" i="1"/>
  <c r="N2380" i="1"/>
  <c r="O2380" i="1"/>
  <c r="P2380" i="1"/>
  <c r="Q2380" i="1"/>
  <c r="R2380" i="1"/>
  <c r="S2380" i="1"/>
  <c r="C2381" i="1"/>
  <c r="D2381" i="1"/>
  <c r="H2381" i="1"/>
  <c r="K2381" i="1"/>
  <c r="L2381" i="1"/>
  <c r="M2381" i="1"/>
  <c r="N2381" i="1"/>
  <c r="O2381" i="1"/>
  <c r="P2381" i="1"/>
  <c r="Q2381" i="1"/>
  <c r="R2381" i="1"/>
  <c r="S2381" i="1"/>
  <c r="C2382" i="1"/>
  <c r="D2382" i="1"/>
  <c r="H2382" i="1"/>
  <c r="K2382" i="1"/>
  <c r="L2382" i="1"/>
  <c r="M2382" i="1"/>
  <c r="N2382" i="1"/>
  <c r="O2382" i="1"/>
  <c r="P2382" i="1"/>
  <c r="Q2382" i="1"/>
  <c r="R2382" i="1"/>
  <c r="S2382" i="1"/>
  <c r="C2383" i="1"/>
  <c r="D2383" i="1"/>
  <c r="H2383" i="1"/>
  <c r="K2383" i="1"/>
  <c r="L2383" i="1"/>
  <c r="M2383" i="1"/>
  <c r="N2383" i="1"/>
  <c r="O2383" i="1"/>
  <c r="P2383" i="1"/>
  <c r="Q2383" i="1"/>
  <c r="R2383" i="1"/>
  <c r="S2383" i="1"/>
  <c r="C2384" i="1"/>
  <c r="D2384" i="1"/>
  <c r="H2384" i="1"/>
  <c r="K2384" i="1"/>
  <c r="L2384" i="1"/>
  <c r="M2384" i="1"/>
  <c r="N2384" i="1"/>
  <c r="O2384" i="1"/>
  <c r="P2384" i="1"/>
  <c r="Q2384" i="1"/>
  <c r="R2384" i="1"/>
  <c r="S2384" i="1"/>
  <c r="C2385" i="1"/>
  <c r="D2385" i="1"/>
  <c r="H2385" i="1"/>
  <c r="K2385" i="1"/>
  <c r="L2385" i="1"/>
  <c r="M2385" i="1"/>
  <c r="N2385" i="1"/>
  <c r="O2385" i="1"/>
  <c r="P2385" i="1"/>
  <c r="Q2385" i="1"/>
  <c r="R2385" i="1"/>
  <c r="S2385" i="1"/>
  <c r="C2386" i="1"/>
  <c r="D2386" i="1"/>
  <c r="H2386" i="1"/>
  <c r="K2386" i="1"/>
  <c r="L2386" i="1"/>
  <c r="M2386" i="1"/>
  <c r="N2386" i="1"/>
  <c r="O2386" i="1"/>
  <c r="P2386" i="1"/>
  <c r="Q2386" i="1"/>
  <c r="R2386" i="1"/>
  <c r="S2386" i="1"/>
  <c r="C2387" i="1"/>
  <c r="D2387" i="1"/>
  <c r="H2387" i="1"/>
  <c r="K2387" i="1"/>
  <c r="L2387" i="1"/>
  <c r="M2387" i="1"/>
  <c r="N2387" i="1"/>
  <c r="O2387" i="1"/>
  <c r="P2387" i="1"/>
  <c r="Q2387" i="1"/>
  <c r="R2387" i="1"/>
  <c r="S2387" i="1"/>
  <c r="C2388" i="1"/>
  <c r="D2388" i="1"/>
  <c r="H2388" i="1"/>
  <c r="K2388" i="1"/>
  <c r="L2388" i="1"/>
  <c r="M2388" i="1"/>
  <c r="N2388" i="1"/>
  <c r="O2388" i="1"/>
  <c r="P2388" i="1"/>
  <c r="Q2388" i="1"/>
  <c r="R2388" i="1"/>
  <c r="S2388" i="1"/>
  <c r="C2389" i="1"/>
  <c r="D2389" i="1"/>
  <c r="H2389" i="1"/>
  <c r="K2389" i="1"/>
  <c r="L2389" i="1"/>
  <c r="M2389" i="1"/>
  <c r="N2389" i="1"/>
  <c r="O2389" i="1"/>
  <c r="P2389" i="1"/>
  <c r="Q2389" i="1"/>
  <c r="R2389" i="1"/>
  <c r="S2389" i="1"/>
  <c r="C2390" i="1"/>
  <c r="D2390" i="1"/>
  <c r="H2390" i="1"/>
  <c r="K2390" i="1"/>
  <c r="L2390" i="1"/>
  <c r="M2390" i="1"/>
  <c r="N2390" i="1"/>
  <c r="O2390" i="1"/>
  <c r="P2390" i="1"/>
  <c r="Q2390" i="1"/>
  <c r="R2390" i="1"/>
  <c r="S2390" i="1"/>
  <c r="C2391" i="1"/>
  <c r="D2391" i="1"/>
  <c r="H2391" i="1"/>
  <c r="K2391" i="1"/>
  <c r="L2391" i="1"/>
  <c r="M2391" i="1"/>
  <c r="N2391" i="1"/>
  <c r="O2391" i="1"/>
  <c r="P2391" i="1"/>
  <c r="Q2391" i="1"/>
  <c r="R2391" i="1"/>
  <c r="S2391" i="1"/>
  <c r="C2392" i="1"/>
  <c r="D2392" i="1"/>
  <c r="H2392" i="1"/>
  <c r="K2392" i="1"/>
  <c r="L2392" i="1"/>
  <c r="M2392" i="1"/>
  <c r="N2392" i="1"/>
  <c r="O2392" i="1"/>
  <c r="P2392" i="1"/>
  <c r="Q2392" i="1"/>
  <c r="R2392" i="1"/>
  <c r="S2392" i="1"/>
  <c r="C2393" i="1"/>
  <c r="D2393" i="1"/>
  <c r="H2393" i="1"/>
  <c r="K2393" i="1"/>
  <c r="L2393" i="1"/>
  <c r="M2393" i="1"/>
  <c r="N2393" i="1"/>
  <c r="O2393" i="1"/>
  <c r="P2393" i="1"/>
  <c r="Q2393" i="1"/>
  <c r="R2393" i="1"/>
  <c r="S2393" i="1"/>
  <c r="C2394" i="1"/>
  <c r="D2394" i="1"/>
  <c r="H2394" i="1"/>
  <c r="K2394" i="1"/>
  <c r="L2394" i="1"/>
  <c r="M2394" i="1"/>
  <c r="N2394" i="1"/>
  <c r="O2394" i="1"/>
  <c r="P2394" i="1"/>
  <c r="Q2394" i="1"/>
  <c r="R2394" i="1"/>
  <c r="S2394" i="1"/>
  <c r="C2395" i="1"/>
  <c r="D2395" i="1"/>
  <c r="H2395" i="1"/>
  <c r="K2395" i="1"/>
  <c r="L2395" i="1"/>
  <c r="M2395" i="1"/>
  <c r="N2395" i="1"/>
  <c r="O2395" i="1"/>
  <c r="P2395" i="1"/>
  <c r="Q2395" i="1"/>
  <c r="R2395" i="1"/>
  <c r="S2395" i="1"/>
  <c r="C2396" i="1"/>
  <c r="D2396" i="1"/>
  <c r="H2396" i="1"/>
  <c r="K2396" i="1"/>
  <c r="L2396" i="1"/>
  <c r="M2396" i="1"/>
  <c r="N2396" i="1"/>
  <c r="O2396" i="1"/>
  <c r="P2396" i="1"/>
  <c r="Q2396" i="1"/>
  <c r="R2396" i="1"/>
  <c r="S2396" i="1"/>
  <c r="C2397" i="1"/>
  <c r="D2397" i="1"/>
  <c r="H2397" i="1"/>
  <c r="K2397" i="1"/>
  <c r="L2397" i="1"/>
  <c r="M2397" i="1"/>
  <c r="N2397" i="1"/>
  <c r="O2397" i="1"/>
  <c r="P2397" i="1"/>
  <c r="Q2397" i="1"/>
  <c r="R2397" i="1"/>
  <c r="S2397" i="1"/>
  <c r="C2398" i="1"/>
  <c r="D2398" i="1"/>
  <c r="H2398" i="1"/>
  <c r="K2398" i="1"/>
  <c r="L2398" i="1"/>
  <c r="M2398" i="1"/>
  <c r="N2398" i="1"/>
  <c r="O2398" i="1"/>
  <c r="P2398" i="1"/>
  <c r="Q2398" i="1"/>
  <c r="R2398" i="1"/>
  <c r="S2398" i="1"/>
  <c r="C2399" i="1"/>
  <c r="D2399" i="1"/>
  <c r="H2399" i="1"/>
  <c r="K2399" i="1"/>
  <c r="L2399" i="1"/>
  <c r="M2399" i="1"/>
  <c r="N2399" i="1"/>
  <c r="O2399" i="1"/>
  <c r="P2399" i="1"/>
  <c r="Q2399" i="1"/>
  <c r="R2399" i="1"/>
  <c r="S2399" i="1"/>
  <c r="C2400" i="1"/>
  <c r="D2400" i="1"/>
  <c r="H2400" i="1"/>
  <c r="K2400" i="1"/>
  <c r="L2400" i="1"/>
  <c r="M2400" i="1"/>
  <c r="N2400" i="1"/>
  <c r="O2400" i="1"/>
  <c r="P2400" i="1"/>
  <c r="Q2400" i="1"/>
  <c r="R2400" i="1"/>
  <c r="S2400" i="1"/>
  <c r="C2401" i="1"/>
  <c r="D2401" i="1"/>
  <c r="H2401" i="1"/>
  <c r="K2401" i="1"/>
  <c r="L2401" i="1"/>
  <c r="M2401" i="1"/>
  <c r="N2401" i="1"/>
  <c r="O2401" i="1"/>
  <c r="P2401" i="1"/>
  <c r="Q2401" i="1"/>
  <c r="R2401" i="1"/>
  <c r="S2401" i="1"/>
  <c r="C2402" i="1"/>
  <c r="D2402" i="1"/>
  <c r="H2402" i="1"/>
  <c r="K2402" i="1"/>
  <c r="L2402" i="1"/>
  <c r="M2402" i="1"/>
  <c r="N2402" i="1"/>
  <c r="O2402" i="1"/>
  <c r="P2402" i="1"/>
  <c r="Q2402" i="1"/>
  <c r="R2402" i="1"/>
  <c r="S2402" i="1"/>
  <c r="C2403" i="1"/>
  <c r="D2403" i="1"/>
  <c r="H2403" i="1"/>
  <c r="K2403" i="1"/>
  <c r="L2403" i="1"/>
  <c r="M2403" i="1"/>
  <c r="N2403" i="1"/>
  <c r="O2403" i="1"/>
  <c r="P2403" i="1"/>
  <c r="Q2403" i="1"/>
  <c r="R2403" i="1"/>
  <c r="S2403" i="1"/>
  <c r="C2404" i="1"/>
  <c r="D2404" i="1"/>
  <c r="H2404" i="1"/>
  <c r="K2404" i="1"/>
  <c r="L2404" i="1"/>
  <c r="M2404" i="1"/>
  <c r="N2404" i="1"/>
  <c r="O2404" i="1"/>
  <c r="P2404" i="1"/>
  <c r="Q2404" i="1"/>
  <c r="R2404" i="1"/>
  <c r="S2404" i="1"/>
  <c r="C2405" i="1"/>
  <c r="D2405" i="1"/>
  <c r="H2405" i="1"/>
  <c r="K2405" i="1"/>
  <c r="L2405" i="1"/>
  <c r="M2405" i="1"/>
  <c r="N2405" i="1"/>
  <c r="O2405" i="1"/>
  <c r="P2405" i="1"/>
  <c r="Q2405" i="1"/>
  <c r="R2405" i="1"/>
  <c r="S2405" i="1"/>
  <c r="C2406" i="1"/>
  <c r="D2406" i="1"/>
  <c r="H2406" i="1"/>
  <c r="K2406" i="1"/>
  <c r="L2406" i="1"/>
  <c r="M2406" i="1"/>
  <c r="N2406" i="1"/>
  <c r="O2406" i="1"/>
  <c r="P2406" i="1"/>
  <c r="Q2406" i="1"/>
  <c r="R2406" i="1"/>
  <c r="S2406" i="1"/>
  <c r="C2407" i="1"/>
  <c r="D2407" i="1"/>
  <c r="H2407" i="1"/>
  <c r="K2407" i="1"/>
  <c r="L2407" i="1"/>
  <c r="M2407" i="1"/>
  <c r="N2407" i="1"/>
  <c r="O2407" i="1"/>
  <c r="P2407" i="1"/>
  <c r="Q2407" i="1"/>
  <c r="R2407" i="1"/>
  <c r="S2407" i="1"/>
  <c r="C2408" i="1"/>
  <c r="D2408" i="1"/>
  <c r="H2408" i="1"/>
  <c r="K2408" i="1"/>
  <c r="L2408" i="1"/>
  <c r="M2408" i="1"/>
  <c r="N2408" i="1"/>
  <c r="O2408" i="1"/>
  <c r="P2408" i="1"/>
  <c r="Q2408" i="1"/>
  <c r="R2408" i="1"/>
  <c r="S2408" i="1"/>
  <c r="C2409" i="1"/>
  <c r="D2409" i="1"/>
  <c r="H2409" i="1"/>
  <c r="K2409" i="1"/>
  <c r="L2409" i="1"/>
  <c r="M2409" i="1"/>
  <c r="N2409" i="1"/>
  <c r="O2409" i="1"/>
  <c r="P2409" i="1"/>
  <c r="Q2409" i="1"/>
  <c r="R2409" i="1"/>
  <c r="S2409" i="1"/>
  <c r="C2410" i="1"/>
  <c r="D2410" i="1"/>
  <c r="H2410" i="1"/>
  <c r="K2410" i="1"/>
  <c r="L2410" i="1"/>
  <c r="M2410" i="1"/>
  <c r="N2410" i="1"/>
  <c r="O2410" i="1"/>
  <c r="P2410" i="1"/>
  <c r="Q2410" i="1"/>
  <c r="R2410" i="1"/>
  <c r="S2410" i="1"/>
  <c r="C2411" i="1"/>
  <c r="D2411" i="1"/>
  <c r="H2411" i="1"/>
  <c r="K2411" i="1"/>
  <c r="L2411" i="1"/>
  <c r="M2411" i="1"/>
  <c r="N2411" i="1"/>
  <c r="O2411" i="1"/>
  <c r="P2411" i="1"/>
  <c r="Q2411" i="1"/>
  <c r="R2411" i="1"/>
  <c r="S2411" i="1"/>
  <c r="C2412" i="1"/>
  <c r="D2412" i="1"/>
  <c r="H2412" i="1"/>
  <c r="K2412" i="1"/>
  <c r="L2412" i="1"/>
  <c r="M2412" i="1"/>
  <c r="N2412" i="1"/>
  <c r="O2412" i="1"/>
  <c r="P2412" i="1"/>
  <c r="Q2412" i="1"/>
  <c r="R2412" i="1"/>
  <c r="S2412" i="1"/>
  <c r="C2413" i="1"/>
  <c r="D2413" i="1"/>
  <c r="H2413" i="1"/>
  <c r="K2413" i="1"/>
  <c r="L2413" i="1"/>
  <c r="M2413" i="1"/>
  <c r="N2413" i="1"/>
  <c r="O2413" i="1"/>
  <c r="P2413" i="1"/>
  <c r="Q2413" i="1"/>
  <c r="R2413" i="1"/>
  <c r="S2413" i="1"/>
  <c r="C2414" i="1"/>
  <c r="D2414" i="1"/>
  <c r="H2414" i="1"/>
  <c r="K2414" i="1"/>
  <c r="L2414" i="1"/>
  <c r="M2414" i="1"/>
  <c r="N2414" i="1"/>
  <c r="O2414" i="1"/>
  <c r="P2414" i="1"/>
  <c r="Q2414" i="1"/>
  <c r="R2414" i="1"/>
  <c r="S2414" i="1"/>
  <c r="C2415" i="1"/>
  <c r="D2415" i="1"/>
  <c r="H2415" i="1"/>
  <c r="K2415" i="1"/>
  <c r="L2415" i="1"/>
  <c r="M2415" i="1"/>
  <c r="N2415" i="1"/>
  <c r="O2415" i="1"/>
  <c r="P2415" i="1"/>
  <c r="Q2415" i="1"/>
  <c r="R2415" i="1"/>
  <c r="S2415" i="1"/>
  <c r="C2416" i="1"/>
  <c r="D2416" i="1"/>
  <c r="H2416" i="1"/>
  <c r="K2416" i="1"/>
  <c r="L2416" i="1"/>
  <c r="M2416" i="1"/>
  <c r="N2416" i="1"/>
  <c r="O2416" i="1"/>
  <c r="P2416" i="1"/>
  <c r="Q2416" i="1"/>
  <c r="R2416" i="1"/>
  <c r="S2416" i="1"/>
  <c r="C2417" i="1"/>
  <c r="D2417" i="1"/>
  <c r="H2417" i="1"/>
  <c r="K2417" i="1"/>
  <c r="L2417" i="1"/>
  <c r="M2417" i="1"/>
  <c r="N2417" i="1"/>
  <c r="O2417" i="1"/>
  <c r="P2417" i="1"/>
  <c r="Q2417" i="1"/>
  <c r="R2417" i="1"/>
  <c r="S2417" i="1"/>
  <c r="C2418" i="1"/>
  <c r="D2418" i="1"/>
  <c r="H2418" i="1"/>
  <c r="K2418" i="1"/>
  <c r="L2418" i="1"/>
  <c r="M2418" i="1"/>
  <c r="N2418" i="1"/>
  <c r="O2418" i="1"/>
  <c r="P2418" i="1"/>
  <c r="Q2418" i="1"/>
  <c r="R2418" i="1"/>
  <c r="S2418" i="1"/>
  <c r="C2419" i="1"/>
  <c r="D2419" i="1"/>
  <c r="H2419" i="1"/>
  <c r="K2419" i="1"/>
  <c r="L2419" i="1"/>
  <c r="M2419" i="1"/>
  <c r="N2419" i="1"/>
  <c r="O2419" i="1"/>
  <c r="P2419" i="1"/>
  <c r="Q2419" i="1"/>
  <c r="R2419" i="1"/>
  <c r="S2419" i="1"/>
  <c r="C2420" i="1"/>
  <c r="D2420" i="1"/>
  <c r="H2420" i="1"/>
  <c r="K2420" i="1"/>
  <c r="L2420" i="1"/>
  <c r="M2420" i="1"/>
  <c r="N2420" i="1"/>
  <c r="O2420" i="1"/>
  <c r="P2420" i="1"/>
  <c r="Q2420" i="1"/>
  <c r="R2420" i="1"/>
  <c r="S2420" i="1"/>
  <c r="C2421" i="1"/>
  <c r="D2421" i="1"/>
  <c r="H2421" i="1"/>
  <c r="K2421" i="1"/>
  <c r="L2421" i="1"/>
  <c r="M2421" i="1"/>
  <c r="N2421" i="1"/>
  <c r="O2421" i="1"/>
  <c r="P2421" i="1"/>
  <c r="Q2421" i="1"/>
  <c r="R2421" i="1"/>
  <c r="S2421" i="1"/>
  <c r="C2422" i="1"/>
  <c r="D2422" i="1"/>
  <c r="H2422" i="1"/>
  <c r="K2422" i="1"/>
  <c r="L2422" i="1"/>
  <c r="M2422" i="1"/>
  <c r="N2422" i="1"/>
  <c r="O2422" i="1"/>
  <c r="P2422" i="1"/>
  <c r="Q2422" i="1"/>
  <c r="R2422" i="1"/>
  <c r="S2422" i="1"/>
  <c r="C2423" i="1"/>
  <c r="D2423" i="1"/>
  <c r="H2423" i="1"/>
  <c r="K2423" i="1"/>
  <c r="L2423" i="1"/>
  <c r="M2423" i="1"/>
  <c r="N2423" i="1"/>
  <c r="O2423" i="1"/>
  <c r="P2423" i="1"/>
  <c r="Q2423" i="1"/>
  <c r="R2423" i="1"/>
  <c r="S2423" i="1"/>
  <c r="C2424" i="1"/>
  <c r="D2424" i="1"/>
  <c r="H2424" i="1"/>
  <c r="K2424" i="1"/>
  <c r="L2424" i="1"/>
  <c r="M2424" i="1"/>
  <c r="N2424" i="1"/>
  <c r="O2424" i="1"/>
  <c r="P2424" i="1"/>
  <c r="Q2424" i="1"/>
  <c r="R2424" i="1"/>
  <c r="S2424" i="1"/>
  <c r="C2425" i="1"/>
  <c r="D2425" i="1"/>
  <c r="H2425" i="1"/>
  <c r="K2425" i="1"/>
  <c r="L2425" i="1"/>
  <c r="M2425" i="1"/>
  <c r="N2425" i="1"/>
  <c r="O2425" i="1"/>
  <c r="P2425" i="1"/>
  <c r="Q2425" i="1"/>
  <c r="R2425" i="1"/>
  <c r="S2425" i="1"/>
  <c r="C2426" i="1"/>
  <c r="D2426" i="1"/>
  <c r="H2426" i="1"/>
  <c r="K2426" i="1"/>
  <c r="L2426" i="1"/>
  <c r="M2426" i="1"/>
  <c r="N2426" i="1"/>
  <c r="O2426" i="1"/>
  <c r="P2426" i="1"/>
  <c r="Q2426" i="1"/>
  <c r="R2426" i="1"/>
  <c r="S2426" i="1"/>
  <c r="C2427" i="1"/>
  <c r="D2427" i="1"/>
  <c r="H2427" i="1"/>
  <c r="K2427" i="1"/>
  <c r="L2427" i="1"/>
  <c r="M2427" i="1"/>
  <c r="N2427" i="1"/>
  <c r="O2427" i="1"/>
  <c r="P2427" i="1"/>
  <c r="Q2427" i="1"/>
  <c r="R2427" i="1"/>
  <c r="S2427" i="1"/>
  <c r="C2428" i="1"/>
  <c r="D2428" i="1"/>
  <c r="H2428" i="1"/>
  <c r="K2428" i="1"/>
  <c r="L2428" i="1"/>
  <c r="M2428" i="1"/>
  <c r="N2428" i="1"/>
  <c r="O2428" i="1"/>
  <c r="P2428" i="1"/>
  <c r="Q2428" i="1"/>
  <c r="R2428" i="1"/>
  <c r="S2428" i="1"/>
  <c r="C2429" i="1"/>
  <c r="D2429" i="1"/>
  <c r="H2429" i="1"/>
  <c r="K2429" i="1"/>
  <c r="L2429" i="1"/>
  <c r="M2429" i="1"/>
  <c r="N2429" i="1"/>
  <c r="O2429" i="1"/>
  <c r="P2429" i="1"/>
  <c r="Q2429" i="1"/>
  <c r="R2429" i="1"/>
  <c r="S2429" i="1"/>
  <c r="C2430" i="1"/>
  <c r="D2430" i="1"/>
  <c r="H2430" i="1"/>
  <c r="K2430" i="1"/>
  <c r="L2430" i="1"/>
  <c r="M2430" i="1"/>
  <c r="N2430" i="1"/>
  <c r="O2430" i="1"/>
  <c r="P2430" i="1"/>
  <c r="Q2430" i="1"/>
  <c r="R2430" i="1"/>
  <c r="S2430" i="1"/>
  <c r="C2431" i="1"/>
  <c r="D2431" i="1"/>
  <c r="H2431" i="1"/>
  <c r="K2431" i="1"/>
  <c r="L2431" i="1"/>
  <c r="M2431" i="1"/>
  <c r="N2431" i="1"/>
  <c r="O2431" i="1"/>
  <c r="P2431" i="1"/>
  <c r="Q2431" i="1"/>
  <c r="R2431" i="1"/>
  <c r="S2431" i="1"/>
  <c r="C2432" i="1"/>
  <c r="D2432" i="1"/>
  <c r="H2432" i="1"/>
  <c r="K2432" i="1"/>
  <c r="L2432" i="1"/>
  <c r="M2432" i="1"/>
  <c r="N2432" i="1"/>
  <c r="O2432" i="1"/>
  <c r="P2432" i="1"/>
  <c r="Q2432" i="1"/>
  <c r="R2432" i="1"/>
  <c r="S2432" i="1"/>
  <c r="C2433" i="1"/>
  <c r="D2433" i="1"/>
  <c r="H2433" i="1"/>
  <c r="K2433" i="1"/>
  <c r="L2433" i="1"/>
  <c r="M2433" i="1"/>
  <c r="N2433" i="1"/>
  <c r="O2433" i="1"/>
  <c r="P2433" i="1"/>
  <c r="Q2433" i="1"/>
  <c r="R2433" i="1"/>
  <c r="S2433" i="1"/>
  <c r="C2434" i="1"/>
  <c r="D2434" i="1"/>
  <c r="H2434" i="1"/>
  <c r="K2434" i="1"/>
  <c r="L2434" i="1"/>
  <c r="M2434" i="1"/>
  <c r="N2434" i="1"/>
  <c r="O2434" i="1"/>
  <c r="P2434" i="1"/>
  <c r="Q2434" i="1"/>
  <c r="R2434" i="1"/>
  <c r="S2434" i="1"/>
  <c r="C2435" i="1"/>
  <c r="D2435" i="1"/>
  <c r="H2435" i="1"/>
  <c r="K2435" i="1"/>
  <c r="L2435" i="1"/>
  <c r="M2435" i="1"/>
  <c r="N2435" i="1"/>
  <c r="O2435" i="1"/>
  <c r="P2435" i="1"/>
  <c r="Q2435" i="1"/>
  <c r="R2435" i="1"/>
  <c r="S2435" i="1"/>
  <c r="C2436" i="1"/>
  <c r="D2436" i="1"/>
  <c r="H2436" i="1"/>
  <c r="K2436" i="1"/>
  <c r="L2436" i="1"/>
  <c r="M2436" i="1"/>
  <c r="N2436" i="1"/>
  <c r="O2436" i="1"/>
  <c r="P2436" i="1"/>
  <c r="Q2436" i="1"/>
  <c r="R2436" i="1"/>
  <c r="S2436" i="1"/>
  <c r="C2437" i="1"/>
  <c r="D2437" i="1"/>
  <c r="H2437" i="1"/>
  <c r="K2437" i="1"/>
  <c r="L2437" i="1"/>
  <c r="M2437" i="1"/>
  <c r="N2437" i="1"/>
  <c r="O2437" i="1"/>
  <c r="P2437" i="1"/>
  <c r="Q2437" i="1"/>
  <c r="R2437" i="1"/>
  <c r="S2437" i="1"/>
  <c r="C2438" i="1"/>
  <c r="D2438" i="1"/>
  <c r="H2438" i="1"/>
  <c r="K2438" i="1"/>
  <c r="L2438" i="1"/>
  <c r="M2438" i="1"/>
  <c r="N2438" i="1"/>
  <c r="O2438" i="1"/>
  <c r="P2438" i="1"/>
  <c r="Q2438" i="1"/>
  <c r="R2438" i="1"/>
  <c r="S2438" i="1"/>
  <c r="C2439" i="1"/>
  <c r="D2439" i="1"/>
  <c r="H2439" i="1"/>
  <c r="K2439" i="1"/>
  <c r="L2439" i="1"/>
  <c r="M2439" i="1"/>
  <c r="N2439" i="1"/>
  <c r="O2439" i="1"/>
  <c r="P2439" i="1"/>
  <c r="Q2439" i="1"/>
  <c r="R2439" i="1"/>
  <c r="S2439" i="1"/>
  <c r="C2440" i="1"/>
  <c r="D2440" i="1"/>
  <c r="H2440" i="1"/>
  <c r="K2440" i="1"/>
  <c r="L2440" i="1"/>
  <c r="M2440" i="1"/>
  <c r="N2440" i="1"/>
  <c r="O2440" i="1"/>
  <c r="P2440" i="1"/>
  <c r="Q2440" i="1"/>
  <c r="R2440" i="1"/>
  <c r="S2440" i="1"/>
  <c r="C2441" i="1"/>
  <c r="D2441" i="1"/>
  <c r="H2441" i="1"/>
  <c r="K2441" i="1"/>
  <c r="L2441" i="1"/>
  <c r="M2441" i="1"/>
  <c r="N2441" i="1"/>
  <c r="O2441" i="1"/>
  <c r="P2441" i="1"/>
  <c r="Q2441" i="1"/>
  <c r="R2441" i="1"/>
  <c r="S2441" i="1"/>
  <c r="C2442" i="1"/>
  <c r="D2442" i="1"/>
  <c r="H2442" i="1"/>
  <c r="K2442" i="1"/>
  <c r="L2442" i="1"/>
  <c r="M2442" i="1"/>
  <c r="N2442" i="1"/>
  <c r="O2442" i="1"/>
  <c r="P2442" i="1"/>
  <c r="Q2442" i="1"/>
  <c r="R2442" i="1"/>
  <c r="S2442" i="1"/>
  <c r="C2443" i="1"/>
  <c r="D2443" i="1"/>
  <c r="H2443" i="1"/>
  <c r="K2443" i="1"/>
  <c r="L2443" i="1"/>
  <c r="M2443" i="1"/>
  <c r="N2443" i="1"/>
  <c r="O2443" i="1"/>
  <c r="P2443" i="1"/>
  <c r="Q2443" i="1"/>
  <c r="R2443" i="1"/>
  <c r="S2443" i="1"/>
  <c r="C2444" i="1"/>
  <c r="D2444" i="1"/>
  <c r="H2444" i="1"/>
  <c r="K2444" i="1"/>
  <c r="L2444" i="1"/>
  <c r="M2444" i="1"/>
  <c r="N2444" i="1"/>
  <c r="O2444" i="1"/>
  <c r="P2444" i="1"/>
  <c r="Q2444" i="1"/>
  <c r="R2444" i="1"/>
  <c r="S2444" i="1"/>
  <c r="C2445" i="1"/>
  <c r="D2445" i="1"/>
  <c r="H2445" i="1"/>
  <c r="K2445" i="1"/>
  <c r="L2445" i="1"/>
  <c r="M2445" i="1"/>
  <c r="N2445" i="1"/>
  <c r="O2445" i="1"/>
  <c r="P2445" i="1"/>
  <c r="Q2445" i="1"/>
  <c r="R2445" i="1"/>
  <c r="S2445" i="1"/>
  <c r="C2446" i="1"/>
  <c r="D2446" i="1"/>
  <c r="H2446" i="1"/>
  <c r="K2446" i="1"/>
  <c r="L2446" i="1"/>
  <c r="M2446" i="1"/>
  <c r="N2446" i="1"/>
  <c r="O2446" i="1"/>
  <c r="P2446" i="1"/>
  <c r="Q2446" i="1"/>
  <c r="R2446" i="1"/>
  <c r="S2446" i="1"/>
  <c r="C2447" i="1"/>
  <c r="D2447" i="1"/>
  <c r="H2447" i="1"/>
  <c r="K2447" i="1"/>
  <c r="L2447" i="1"/>
  <c r="M2447" i="1"/>
  <c r="N2447" i="1"/>
  <c r="O2447" i="1"/>
  <c r="P2447" i="1"/>
  <c r="Q2447" i="1"/>
  <c r="R2447" i="1"/>
  <c r="S2447" i="1"/>
  <c r="C2448" i="1"/>
  <c r="D2448" i="1"/>
  <c r="H2448" i="1"/>
  <c r="K2448" i="1"/>
  <c r="L2448" i="1"/>
  <c r="M2448" i="1"/>
  <c r="N2448" i="1"/>
  <c r="O2448" i="1"/>
  <c r="P2448" i="1"/>
  <c r="Q2448" i="1"/>
  <c r="R2448" i="1"/>
  <c r="S2448" i="1"/>
  <c r="C2449" i="1"/>
  <c r="D2449" i="1"/>
  <c r="H2449" i="1"/>
  <c r="K2449" i="1"/>
  <c r="L2449" i="1"/>
  <c r="M2449" i="1"/>
  <c r="N2449" i="1"/>
  <c r="O2449" i="1"/>
  <c r="P2449" i="1"/>
  <c r="Q2449" i="1"/>
  <c r="R2449" i="1"/>
  <c r="S2449" i="1"/>
  <c r="C2450" i="1"/>
  <c r="D2450" i="1"/>
  <c r="H2450" i="1"/>
  <c r="K2450" i="1"/>
  <c r="L2450" i="1"/>
  <c r="M2450" i="1"/>
  <c r="N2450" i="1"/>
  <c r="O2450" i="1"/>
  <c r="P2450" i="1"/>
  <c r="Q2450" i="1"/>
  <c r="R2450" i="1"/>
  <c r="S2450" i="1"/>
  <c r="C2451" i="1"/>
  <c r="D2451" i="1"/>
  <c r="H2451" i="1"/>
  <c r="K2451" i="1"/>
  <c r="L2451" i="1"/>
  <c r="M2451" i="1"/>
  <c r="N2451" i="1"/>
  <c r="O2451" i="1"/>
  <c r="P2451" i="1"/>
  <c r="Q2451" i="1"/>
  <c r="R2451" i="1"/>
  <c r="S2451" i="1"/>
  <c r="C2452" i="1"/>
  <c r="D2452" i="1"/>
  <c r="H2452" i="1"/>
  <c r="K2452" i="1"/>
  <c r="L2452" i="1"/>
  <c r="M2452" i="1"/>
  <c r="N2452" i="1"/>
  <c r="O2452" i="1"/>
  <c r="P2452" i="1"/>
  <c r="Q2452" i="1"/>
  <c r="R2452" i="1"/>
  <c r="S2452" i="1"/>
  <c r="C2453" i="1"/>
  <c r="D2453" i="1"/>
  <c r="H2453" i="1"/>
  <c r="K2453" i="1"/>
  <c r="L2453" i="1"/>
  <c r="M2453" i="1"/>
  <c r="N2453" i="1"/>
  <c r="O2453" i="1"/>
  <c r="P2453" i="1"/>
  <c r="Q2453" i="1"/>
  <c r="R2453" i="1"/>
  <c r="S2453" i="1"/>
  <c r="C2454" i="1"/>
  <c r="D2454" i="1"/>
  <c r="H2454" i="1"/>
  <c r="K2454" i="1"/>
  <c r="L2454" i="1"/>
  <c r="M2454" i="1"/>
  <c r="N2454" i="1"/>
  <c r="O2454" i="1"/>
  <c r="P2454" i="1"/>
  <c r="Q2454" i="1"/>
  <c r="R2454" i="1"/>
  <c r="S2454" i="1"/>
  <c r="C2455" i="1"/>
  <c r="D2455" i="1"/>
  <c r="H2455" i="1"/>
  <c r="K2455" i="1"/>
  <c r="L2455" i="1"/>
  <c r="M2455" i="1"/>
  <c r="N2455" i="1"/>
  <c r="O2455" i="1"/>
  <c r="P2455" i="1"/>
  <c r="Q2455" i="1"/>
  <c r="R2455" i="1"/>
  <c r="S2455" i="1"/>
  <c r="C2456" i="1"/>
  <c r="D2456" i="1"/>
  <c r="H2456" i="1"/>
  <c r="K2456" i="1"/>
  <c r="L2456" i="1"/>
  <c r="M2456" i="1"/>
  <c r="N2456" i="1"/>
  <c r="O2456" i="1"/>
  <c r="P2456" i="1"/>
  <c r="Q2456" i="1"/>
  <c r="R2456" i="1"/>
  <c r="S2456" i="1"/>
  <c r="C2457" i="1"/>
  <c r="D2457" i="1"/>
  <c r="H2457" i="1"/>
  <c r="K2457" i="1"/>
  <c r="L2457" i="1"/>
  <c r="M2457" i="1"/>
  <c r="N2457" i="1"/>
  <c r="O2457" i="1"/>
  <c r="P2457" i="1"/>
  <c r="Q2457" i="1"/>
  <c r="R2457" i="1"/>
  <c r="S2457" i="1"/>
  <c r="C2458" i="1"/>
  <c r="D2458" i="1"/>
  <c r="H2458" i="1"/>
  <c r="K2458" i="1"/>
  <c r="L2458" i="1"/>
  <c r="M2458" i="1"/>
  <c r="N2458" i="1"/>
  <c r="O2458" i="1"/>
  <c r="P2458" i="1"/>
  <c r="Q2458" i="1"/>
  <c r="R2458" i="1"/>
  <c r="S2458" i="1"/>
  <c r="C2459" i="1"/>
  <c r="D2459" i="1"/>
  <c r="H2459" i="1"/>
  <c r="K2459" i="1"/>
  <c r="L2459" i="1"/>
  <c r="M2459" i="1"/>
  <c r="N2459" i="1"/>
  <c r="O2459" i="1"/>
  <c r="P2459" i="1"/>
  <c r="Q2459" i="1"/>
  <c r="R2459" i="1"/>
  <c r="S2459" i="1"/>
  <c r="C2460" i="1"/>
  <c r="D2460" i="1"/>
  <c r="H2460" i="1"/>
  <c r="K2460" i="1"/>
  <c r="L2460" i="1"/>
  <c r="M2460" i="1"/>
  <c r="N2460" i="1"/>
  <c r="O2460" i="1"/>
  <c r="P2460" i="1"/>
  <c r="Q2460" i="1"/>
  <c r="R2460" i="1"/>
  <c r="S2460" i="1"/>
  <c r="C2461" i="1"/>
  <c r="D2461" i="1"/>
  <c r="H2461" i="1"/>
  <c r="K2461" i="1"/>
  <c r="L2461" i="1"/>
  <c r="M2461" i="1"/>
  <c r="N2461" i="1"/>
  <c r="O2461" i="1"/>
  <c r="P2461" i="1"/>
  <c r="Q2461" i="1"/>
  <c r="R2461" i="1"/>
  <c r="S2461" i="1"/>
  <c r="C2462" i="1"/>
  <c r="D2462" i="1"/>
  <c r="H2462" i="1"/>
  <c r="K2462" i="1"/>
  <c r="L2462" i="1"/>
  <c r="M2462" i="1"/>
  <c r="N2462" i="1"/>
  <c r="O2462" i="1"/>
  <c r="P2462" i="1"/>
  <c r="Q2462" i="1"/>
  <c r="R2462" i="1"/>
  <c r="S2462" i="1"/>
  <c r="C2463" i="1"/>
  <c r="D2463" i="1"/>
  <c r="H2463" i="1"/>
  <c r="K2463" i="1"/>
  <c r="L2463" i="1"/>
  <c r="M2463" i="1"/>
  <c r="N2463" i="1"/>
  <c r="O2463" i="1"/>
  <c r="P2463" i="1"/>
  <c r="Q2463" i="1"/>
  <c r="R2463" i="1"/>
  <c r="S2463" i="1"/>
  <c r="C2464" i="1"/>
  <c r="D2464" i="1"/>
  <c r="H2464" i="1"/>
  <c r="K2464" i="1"/>
  <c r="L2464" i="1"/>
  <c r="M2464" i="1"/>
  <c r="N2464" i="1"/>
  <c r="O2464" i="1"/>
  <c r="P2464" i="1"/>
  <c r="Q2464" i="1"/>
  <c r="R2464" i="1"/>
  <c r="S2464" i="1"/>
  <c r="C2465" i="1"/>
  <c r="D2465" i="1"/>
  <c r="H2465" i="1"/>
  <c r="K2465" i="1"/>
  <c r="L2465" i="1"/>
  <c r="M2465" i="1"/>
  <c r="N2465" i="1"/>
  <c r="O2465" i="1"/>
  <c r="P2465" i="1"/>
  <c r="Q2465" i="1"/>
  <c r="R2465" i="1"/>
  <c r="S2465" i="1"/>
  <c r="C2466" i="1"/>
  <c r="D2466" i="1"/>
  <c r="H2466" i="1"/>
  <c r="K2466" i="1"/>
  <c r="L2466" i="1"/>
  <c r="M2466" i="1"/>
  <c r="N2466" i="1"/>
  <c r="O2466" i="1"/>
  <c r="P2466" i="1"/>
  <c r="Q2466" i="1"/>
  <c r="R2466" i="1"/>
  <c r="S2466" i="1"/>
  <c r="C2467" i="1"/>
  <c r="D2467" i="1"/>
  <c r="H2467" i="1"/>
  <c r="K2467" i="1"/>
  <c r="L2467" i="1"/>
  <c r="M2467" i="1"/>
  <c r="N2467" i="1"/>
  <c r="O2467" i="1"/>
  <c r="P2467" i="1"/>
  <c r="Q2467" i="1"/>
  <c r="R2467" i="1"/>
  <c r="S2467" i="1"/>
  <c r="C2468" i="1"/>
  <c r="D2468" i="1"/>
  <c r="H2468" i="1"/>
  <c r="K2468" i="1"/>
  <c r="L2468" i="1"/>
  <c r="M2468" i="1"/>
  <c r="N2468" i="1"/>
  <c r="O2468" i="1"/>
  <c r="P2468" i="1"/>
  <c r="Q2468" i="1"/>
  <c r="R2468" i="1"/>
  <c r="S2468" i="1"/>
  <c r="C2469" i="1"/>
  <c r="D2469" i="1"/>
  <c r="H2469" i="1"/>
  <c r="K2469" i="1"/>
  <c r="L2469" i="1"/>
  <c r="M2469" i="1"/>
  <c r="N2469" i="1"/>
  <c r="O2469" i="1"/>
  <c r="P2469" i="1"/>
  <c r="Q2469" i="1"/>
  <c r="R2469" i="1"/>
  <c r="S2469" i="1"/>
  <c r="C2470" i="1"/>
  <c r="D2470" i="1"/>
  <c r="H2470" i="1"/>
  <c r="K2470" i="1"/>
  <c r="L2470" i="1"/>
  <c r="M2470" i="1"/>
  <c r="N2470" i="1"/>
  <c r="O2470" i="1"/>
  <c r="P2470" i="1"/>
  <c r="Q2470" i="1"/>
  <c r="R2470" i="1"/>
  <c r="S2470" i="1"/>
  <c r="C2471" i="1"/>
  <c r="D2471" i="1"/>
  <c r="H2471" i="1"/>
  <c r="K2471" i="1"/>
  <c r="L2471" i="1"/>
  <c r="M2471" i="1"/>
  <c r="N2471" i="1"/>
  <c r="O2471" i="1"/>
  <c r="P2471" i="1"/>
  <c r="Q2471" i="1"/>
  <c r="R2471" i="1"/>
  <c r="S2471" i="1"/>
  <c r="C2472" i="1"/>
  <c r="D2472" i="1"/>
  <c r="H2472" i="1"/>
  <c r="K2472" i="1"/>
  <c r="L2472" i="1"/>
  <c r="M2472" i="1"/>
  <c r="N2472" i="1"/>
  <c r="O2472" i="1"/>
  <c r="P2472" i="1"/>
  <c r="Q2472" i="1"/>
  <c r="R2472" i="1"/>
  <c r="S2472" i="1"/>
  <c r="C2473" i="1"/>
  <c r="D2473" i="1"/>
  <c r="H2473" i="1"/>
  <c r="K2473" i="1"/>
  <c r="L2473" i="1"/>
  <c r="M2473" i="1"/>
  <c r="N2473" i="1"/>
  <c r="O2473" i="1"/>
  <c r="P2473" i="1"/>
  <c r="Q2473" i="1"/>
  <c r="R2473" i="1"/>
  <c r="S2473" i="1"/>
  <c r="C2474" i="1"/>
  <c r="D2474" i="1"/>
  <c r="H2474" i="1"/>
  <c r="K2474" i="1"/>
  <c r="L2474" i="1"/>
  <c r="M2474" i="1"/>
  <c r="N2474" i="1"/>
  <c r="O2474" i="1"/>
  <c r="P2474" i="1"/>
  <c r="Q2474" i="1"/>
  <c r="R2474" i="1"/>
  <c r="S2474" i="1"/>
  <c r="C2475" i="1"/>
  <c r="D2475" i="1"/>
  <c r="H2475" i="1"/>
  <c r="K2475" i="1"/>
  <c r="L2475" i="1"/>
  <c r="M2475" i="1"/>
  <c r="N2475" i="1"/>
  <c r="O2475" i="1"/>
  <c r="P2475" i="1"/>
  <c r="Q2475" i="1"/>
  <c r="R2475" i="1"/>
  <c r="S2475" i="1"/>
  <c r="C2476" i="1"/>
  <c r="D2476" i="1"/>
  <c r="H2476" i="1"/>
  <c r="K2476" i="1"/>
  <c r="L2476" i="1"/>
  <c r="M2476" i="1"/>
  <c r="N2476" i="1"/>
  <c r="O2476" i="1"/>
  <c r="P2476" i="1"/>
  <c r="Q2476" i="1"/>
  <c r="R2476" i="1"/>
  <c r="S2476" i="1"/>
  <c r="C2477" i="1"/>
  <c r="D2477" i="1"/>
  <c r="H2477" i="1"/>
  <c r="K2477" i="1"/>
  <c r="L2477" i="1"/>
  <c r="M2477" i="1"/>
  <c r="N2477" i="1"/>
  <c r="O2477" i="1"/>
  <c r="P2477" i="1"/>
  <c r="Q2477" i="1"/>
  <c r="R2477" i="1"/>
  <c r="S2477" i="1"/>
  <c r="C2478" i="1"/>
  <c r="D2478" i="1"/>
  <c r="H2478" i="1"/>
  <c r="K2478" i="1"/>
  <c r="L2478" i="1"/>
  <c r="M2478" i="1"/>
  <c r="N2478" i="1"/>
  <c r="O2478" i="1"/>
  <c r="P2478" i="1"/>
  <c r="Q2478" i="1"/>
  <c r="R2478" i="1"/>
  <c r="S2478" i="1"/>
  <c r="C2479" i="1"/>
  <c r="D2479" i="1"/>
  <c r="H2479" i="1"/>
  <c r="K2479" i="1"/>
  <c r="L2479" i="1"/>
  <c r="M2479" i="1"/>
  <c r="N2479" i="1"/>
  <c r="O2479" i="1"/>
  <c r="P2479" i="1"/>
  <c r="Q2479" i="1"/>
  <c r="R2479" i="1"/>
  <c r="S2479" i="1"/>
  <c r="C2480" i="1"/>
  <c r="D2480" i="1"/>
  <c r="H2480" i="1"/>
  <c r="K2480" i="1"/>
  <c r="L2480" i="1"/>
  <c r="M2480" i="1"/>
  <c r="N2480" i="1"/>
  <c r="O2480" i="1"/>
  <c r="P2480" i="1"/>
  <c r="Q2480" i="1"/>
  <c r="R2480" i="1"/>
  <c r="S2480" i="1"/>
  <c r="C2481" i="1"/>
  <c r="D2481" i="1"/>
  <c r="H2481" i="1"/>
  <c r="K2481" i="1"/>
  <c r="L2481" i="1"/>
  <c r="M2481" i="1"/>
  <c r="N2481" i="1"/>
  <c r="O2481" i="1"/>
  <c r="P2481" i="1"/>
  <c r="Q2481" i="1"/>
  <c r="R2481" i="1"/>
  <c r="S2481" i="1"/>
  <c r="C2482" i="1"/>
  <c r="D2482" i="1"/>
  <c r="H2482" i="1"/>
  <c r="K2482" i="1"/>
  <c r="L2482" i="1"/>
  <c r="M2482" i="1"/>
  <c r="N2482" i="1"/>
  <c r="O2482" i="1"/>
  <c r="P2482" i="1"/>
  <c r="Q2482" i="1"/>
  <c r="R2482" i="1"/>
  <c r="S2482" i="1"/>
  <c r="C2483" i="1"/>
  <c r="D2483" i="1"/>
  <c r="H2483" i="1"/>
  <c r="K2483" i="1"/>
  <c r="L2483" i="1"/>
  <c r="M2483" i="1"/>
  <c r="N2483" i="1"/>
  <c r="O2483" i="1"/>
  <c r="P2483" i="1"/>
  <c r="Q2483" i="1"/>
  <c r="R2483" i="1"/>
  <c r="S2483" i="1"/>
  <c r="C2484" i="1"/>
  <c r="D2484" i="1"/>
  <c r="H2484" i="1"/>
  <c r="K2484" i="1"/>
  <c r="L2484" i="1"/>
  <c r="M2484" i="1"/>
  <c r="N2484" i="1"/>
  <c r="O2484" i="1"/>
  <c r="P2484" i="1"/>
  <c r="Q2484" i="1"/>
  <c r="R2484" i="1"/>
  <c r="S2484" i="1"/>
  <c r="C2485" i="1"/>
  <c r="D2485" i="1"/>
  <c r="H2485" i="1"/>
  <c r="K2485" i="1"/>
  <c r="L2485" i="1"/>
  <c r="M2485" i="1"/>
  <c r="N2485" i="1"/>
  <c r="O2485" i="1"/>
  <c r="P2485" i="1"/>
  <c r="Q2485" i="1"/>
  <c r="R2485" i="1"/>
  <c r="S2485" i="1"/>
  <c r="C2486" i="1"/>
  <c r="D2486" i="1"/>
  <c r="H2486" i="1"/>
  <c r="K2486" i="1"/>
  <c r="L2486" i="1"/>
  <c r="M2486" i="1"/>
  <c r="N2486" i="1"/>
  <c r="O2486" i="1"/>
  <c r="P2486" i="1"/>
  <c r="Q2486" i="1"/>
  <c r="R2486" i="1"/>
  <c r="S2486" i="1"/>
  <c r="C2487" i="1"/>
  <c r="D2487" i="1"/>
  <c r="H2487" i="1"/>
  <c r="K2487" i="1"/>
  <c r="L2487" i="1"/>
  <c r="M2487" i="1"/>
  <c r="N2487" i="1"/>
  <c r="O2487" i="1"/>
  <c r="P2487" i="1"/>
  <c r="Q2487" i="1"/>
  <c r="R2487" i="1"/>
  <c r="S2487" i="1"/>
  <c r="C2488" i="1"/>
  <c r="D2488" i="1"/>
  <c r="H2488" i="1"/>
  <c r="K2488" i="1"/>
  <c r="L2488" i="1"/>
  <c r="M2488" i="1"/>
  <c r="N2488" i="1"/>
  <c r="O2488" i="1"/>
  <c r="P2488" i="1"/>
  <c r="Q2488" i="1"/>
  <c r="R2488" i="1"/>
  <c r="S2488" i="1"/>
  <c r="C2489" i="1"/>
  <c r="D2489" i="1"/>
  <c r="H2489" i="1"/>
  <c r="K2489" i="1"/>
  <c r="L2489" i="1"/>
  <c r="M2489" i="1"/>
  <c r="N2489" i="1"/>
  <c r="O2489" i="1"/>
  <c r="P2489" i="1"/>
  <c r="Q2489" i="1"/>
  <c r="R2489" i="1"/>
  <c r="S2489" i="1"/>
  <c r="C2490" i="1"/>
  <c r="D2490" i="1"/>
  <c r="H2490" i="1"/>
  <c r="K2490" i="1"/>
  <c r="L2490" i="1"/>
  <c r="M2490" i="1"/>
  <c r="N2490" i="1"/>
  <c r="O2490" i="1"/>
  <c r="P2490" i="1"/>
  <c r="Q2490" i="1"/>
  <c r="R2490" i="1"/>
  <c r="S2490" i="1"/>
  <c r="C2491" i="1"/>
  <c r="D2491" i="1"/>
  <c r="H2491" i="1"/>
  <c r="K2491" i="1"/>
  <c r="L2491" i="1"/>
  <c r="M2491" i="1"/>
  <c r="N2491" i="1"/>
  <c r="O2491" i="1"/>
  <c r="P2491" i="1"/>
  <c r="Q2491" i="1"/>
  <c r="R2491" i="1"/>
  <c r="S2491" i="1"/>
  <c r="C2492" i="1"/>
  <c r="D2492" i="1"/>
  <c r="H2492" i="1"/>
  <c r="K2492" i="1"/>
  <c r="L2492" i="1"/>
  <c r="M2492" i="1"/>
  <c r="N2492" i="1"/>
  <c r="O2492" i="1"/>
  <c r="P2492" i="1"/>
  <c r="Q2492" i="1"/>
  <c r="R2492" i="1"/>
  <c r="S2492" i="1"/>
  <c r="C2493" i="1"/>
  <c r="D2493" i="1"/>
  <c r="H2493" i="1"/>
  <c r="K2493" i="1"/>
  <c r="L2493" i="1"/>
  <c r="M2493" i="1"/>
  <c r="N2493" i="1"/>
  <c r="O2493" i="1"/>
  <c r="P2493" i="1"/>
  <c r="Q2493" i="1"/>
  <c r="R2493" i="1"/>
  <c r="S2493" i="1"/>
  <c r="C2494" i="1"/>
  <c r="D2494" i="1"/>
  <c r="H2494" i="1"/>
  <c r="K2494" i="1"/>
  <c r="L2494" i="1"/>
  <c r="M2494" i="1"/>
  <c r="N2494" i="1"/>
  <c r="O2494" i="1"/>
  <c r="P2494" i="1"/>
  <c r="Q2494" i="1"/>
  <c r="R2494" i="1"/>
  <c r="S2494" i="1"/>
  <c r="C2495" i="1"/>
  <c r="D2495" i="1"/>
  <c r="H2495" i="1"/>
  <c r="K2495" i="1"/>
  <c r="L2495" i="1"/>
  <c r="M2495" i="1"/>
  <c r="N2495" i="1"/>
  <c r="O2495" i="1"/>
  <c r="P2495" i="1"/>
  <c r="Q2495" i="1"/>
  <c r="R2495" i="1"/>
  <c r="S2495" i="1"/>
  <c r="C2496" i="1"/>
  <c r="D2496" i="1"/>
  <c r="H2496" i="1"/>
  <c r="K2496" i="1"/>
  <c r="L2496" i="1"/>
  <c r="M2496" i="1"/>
  <c r="N2496" i="1"/>
  <c r="O2496" i="1"/>
  <c r="P2496" i="1"/>
  <c r="Q2496" i="1"/>
  <c r="R2496" i="1"/>
  <c r="S2496" i="1"/>
  <c r="C2497" i="1"/>
  <c r="D2497" i="1"/>
  <c r="H2497" i="1"/>
  <c r="K2497" i="1"/>
  <c r="L2497" i="1"/>
  <c r="M2497" i="1"/>
  <c r="N2497" i="1"/>
  <c r="O2497" i="1"/>
  <c r="P2497" i="1"/>
  <c r="Q2497" i="1"/>
  <c r="R2497" i="1"/>
  <c r="S2497" i="1"/>
  <c r="C2498" i="1"/>
  <c r="D2498" i="1"/>
  <c r="H2498" i="1"/>
  <c r="K2498" i="1"/>
  <c r="L2498" i="1"/>
  <c r="M2498" i="1"/>
  <c r="N2498" i="1"/>
  <c r="O2498" i="1"/>
  <c r="P2498" i="1"/>
  <c r="Q2498" i="1"/>
  <c r="R2498" i="1"/>
  <c r="S2498" i="1"/>
  <c r="C2499" i="1"/>
  <c r="D2499" i="1"/>
  <c r="H2499" i="1"/>
  <c r="K2499" i="1"/>
  <c r="L2499" i="1"/>
  <c r="M2499" i="1"/>
  <c r="N2499" i="1"/>
  <c r="O2499" i="1"/>
  <c r="P2499" i="1"/>
  <c r="Q2499" i="1"/>
  <c r="R2499" i="1"/>
  <c r="S2499" i="1"/>
  <c r="C2500" i="1"/>
  <c r="D2500" i="1"/>
  <c r="H2500" i="1"/>
  <c r="K2500" i="1"/>
  <c r="L2500" i="1"/>
  <c r="M2500" i="1"/>
  <c r="N2500" i="1"/>
  <c r="O2500" i="1"/>
  <c r="P2500" i="1"/>
  <c r="Q2500" i="1"/>
  <c r="R2500" i="1"/>
  <c r="S2500" i="1"/>
  <c r="C2501" i="1"/>
  <c r="D2501" i="1"/>
  <c r="H2501" i="1"/>
  <c r="K2501" i="1"/>
  <c r="L2501" i="1"/>
  <c r="M2501" i="1"/>
  <c r="N2501" i="1"/>
  <c r="O2501" i="1"/>
  <c r="P2501" i="1"/>
  <c r="Q2501" i="1"/>
  <c r="R2501" i="1"/>
  <c r="S2501" i="1"/>
  <c r="C2502" i="1"/>
  <c r="D2502" i="1"/>
  <c r="H2502" i="1"/>
  <c r="K2502" i="1"/>
  <c r="L2502" i="1"/>
  <c r="M2502" i="1"/>
  <c r="N2502" i="1"/>
  <c r="O2502" i="1"/>
  <c r="P2502" i="1"/>
  <c r="Q2502" i="1"/>
  <c r="R2502" i="1"/>
  <c r="S2502" i="1"/>
  <c r="C2503" i="1"/>
  <c r="D2503" i="1"/>
  <c r="H2503" i="1"/>
  <c r="K2503" i="1"/>
  <c r="L2503" i="1"/>
  <c r="M2503" i="1"/>
  <c r="N2503" i="1"/>
  <c r="O2503" i="1"/>
  <c r="P2503" i="1"/>
  <c r="Q2503" i="1"/>
  <c r="R2503" i="1"/>
  <c r="S2503" i="1"/>
  <c r="C2504" i="1"/>
  <c r="D2504" i="1"/>
  <c r="H2504" i="1"/>
  <c r="K2504" i="1"/>
  <c r="L2504" i="1"/>
  <c r="M2504" i="1"/>
  <c r="N2504" i="1"/>
  <c r="O2504" i="1"/>
  <c r="P2504" i="1"/>
  <c r="Q2504" i="1"/>
  <c r="R2504" i="1"/>
  <c r="S2504" i="1"/>
  <c r="C2505" i="1"/>
  <c r="D2505" i="1"/>
  <c r="H2505" i="1"/>
  <c r="K2505" i="1"/>
  <c r="L2505" i="1"/>
  <c r="M2505" i="1"/>
  <c r="N2505" i="1"/>
  <c r="O2505" i="1"/>
  <c r="P2505" i="1"/>
  <c r="Q2505" i="1"/>
  <c r="R2505" i="1"/>
  <c r="S2505" i="1"/>
  <c r="C2506" i="1"/>
  <c r="D2506" i="1"/>
  <c r="H2506" i="1"/>
  <c r="K2506" i="1"/>
  <c r="L2506" i="1"/>
  <c r="M2506" i="1"/>
  <c r="N2506" i="1"/>
  <c r="O2506" i="1"/>
  <c r="P2506" i="1"/>
  <c r="Q2506" i="1"/>
  <c r="R2506" i="1"/>
  <c r="S2506" i="1"/>
  <c r="C2507" i="1"/>
  <c r="D2507" i="1"/>
  <c r="H2507" i="1"/>
  <c r="K2507" i="1"/>
  <c r="L2507" i="1"/>
  <c r="M2507" i="1"/>
  <c r="N2507" i="1"/>
  <c r="O2507" i="1"/>
  <c r="P2507" i="1"/>
  <c r="Q2507" i="1"/>
  <c r="R2507" i="1"/>
  <c r="S2507" i="1"/>
  <c r="C2508" i="1"/>
  <c r="D2508" i="1"/>
  <c r="H2508" i="1"/>
  <c r="K2508" i="1"/>
  <c r="L2508" i="1"/>
  <c r="M2508" i="1"/>
  <c r="N2508" i="1"/>
  <c r="O2508" i="1"/>
  <c r="P2508" i="1"/>
  <c r="Q2508" i="1"/>
  <c r="R2508" i="1"/>
  <c r="S2508" i="1"/>
  <c r="C2509" i="1"/>
  <c r="D2509" i="1"/>
  <c r="H2509" i="1"/>
  <c r="K2509" i="1"/>
  <c r="L2509" i="1"/>
  <c r="M2509" i="1"/>
  <c r="N2509" i="1"/>
  <c r="O2509" i="1"/>
  <c r="P2509" i="1"/>
  <c r="Q2509" i="1"/>
  <c r="R2509" i="1"/>
  <c r="S2509" i="1"/>
  <c r="C2510" i="1"/>
  <c r="D2510" i="1"/>
  <c r="H2510" i="1"/>
  <c r="K2510" i="1"/>
  <c r="L2510" i="1"/>
  <c r="M2510" i="1"/>
  <c r="N2510" i="1"/>
  <c r="O2510" i="1"/>
  <c r="P2510" i="1"/>
  <c r="Q2510" i="1"/>
  <c r="R2510" i="1"/>
  <c r="S2510" i="1"/>
  <c r="C2511" i="1"/>
  <c r="D2511" i="1"/>
  <c r="H2511" i="1"/>
  <c r="K2511" i="1"/>
  <c r="L2511" i="1"/>
  <c r="M2511" i="1"/>
  <c r="N2511" i="1"/>
  <c r="O2511" i="1"/>
  <c r="P2511" i="1"/>
  <c r="Q2511" i="1"/>
  <c r="R2511" i="1"/>
  <c r="S2511" i="1"/>
  <c r="C2512" i="1"/>
  <c r="D2512" i="1"/>
  <c r="H2512" i="1"/>
  <c r="K2512" i="1"/>
  <c r="L2512" i="1"/>
  <c r="M2512" i="1"/>
  <c r="N2512" i="1"/>
  <c r="O2512" i="1"/>
  <c r="P2512" i="1"/>
  <c r="Q2512" i="1"/>
  <c r="R2512" i="1"/>
  <c r="S2512" i="1"/>
  <c r="C2513" i="1"/>
  <c r="D2513" i="1"/>
  <c r="H2513" i="1"/>
  <c r="K2513" i="1"/>
  <c r="L2513" i="1"/>
  <c r="M2513" i="1"/>
  <c r="N2513" i="1"/>
  <c r="O2513" i="1"/>
  <c r="P2513" i="1"/>
  <c r="Q2513" i="1"/>
  <c r="R2513" i="1"/>
  <c r="S2513" i="1"/>
  <c r="C2514" i="1"/>
  <c r="D2514" i="1"/>
  <c r="H2514" i="1"/>
  <c r="K2514" i="1"/>
  <c r="L2514" i="1"/>
  <c r="M2514" i="1"/>
  <c r="N2514" i="1"/>
  <c r="O2514" i="1"/>
  <c r="P2514" i="1"/>
  <c r="Q2514" i="1"/>
  <c r="R2514" i="1"/>
  <c r="S2514" i="1"/>
  <c r="C2515" i="1"/>
  <c r="D2515" i="1"/>
  <c r="H2515" i="1"/>
  <c r="K2515" i="1"/>
  <c r="L2515" i="1"/>
  <c r="M2515" i="1"/>
  <c r="N2515" i="1"/>
  <c r="O2515" i="1"/>
  <c r="P2515" i="1"/>
  <c r="Q2515" i="1"/>
  <c r="R2515" i="1"/>
  <c r="S2515" i="1"/>
  <c r="C2516" i="1"/>
  <c r="D2516" i="1"/>
  <c r="H2516" i="1"/>
  <c r="K2516" i="1"/>
  <c r="L2516" i="1"/>
  <c r="M2516" i="1"/>
  <c r="N2516" i="1"/>
  <c r="O2516" i="1"/>
  <c r="P2516" i="1"/>
  <c r="Q2516" i="1"/>
  <c r="R2516" i="1"/>
  <c r="S2516" i="1"/>
  <c r="C2517" i="1"/>
  <c r="D2517" i="1"/>
  <c r="H2517" i="1"/>
  <c r="K2517" i="1"/>
  <c r="L2517" i="1"/>
  <c r="M2517" i="1"/>
  <c r="N2517" i="1"/>
  <c r="O2517" i="1"/>
  <c r="P2517" i="1"/>
  <c r="Q2517" i="1"/>
  <c r="R2517" i="1"/>
  <c r="S2517" i="1"/>
  <c r="C2518" i="1"/>
  <c r="D2518" i="1"/>
  <c r="H2518" i="1"/>
  <c r="K2518" i="1"/>
  <c r="L2518" i="1"/>
  <c r="M2518" i="1"/>
  <c r="N2518" i="1"/>
  <c r="O2518" i="1"/>
  <c r="P2518" i="1"/>
  <c r="Q2518" i="1"/>
  <c r="R2518" i="1"/>
  <c r="S2518" i="1"/>
  <c r="C2519" i="1"/>
  <c r="D2519" i="1"/>
  <c r="H2519" i="1"/>
  <c r="K2519" i="1"/>
  <c r="L2519" i="1"/>
  <c r="M2519" i="1"/>
  <c r="N2519" i="1"/>
  <c r="O2519" i="1"/>
  <c r="P2519" i="1"/>
  <c r="Q2519" i="1"/>
  <c r="R2519" i="1"/>
  <c r="S2519" i="1"/>
  <c r="C2520" i="1"/>
  <c r="D2520" i="1"/>
  <c r="H2520" i="1"/>
  <c r="K2520" i="1"/>
  <c r="L2520" i="1"/>
  <c r="M2520" i="1"/>
  <c r="N2520" i="1"/>
  <c r="O2520" i="1"/>
  <c r="P2520" i="1"/>
  <c r="Q2520" i="1"/>
  <c r="R2520" i="1"/>
  <c r="S2520" i="1"/>
  <c r="C2521" i="1"/>
  <c r="D2521" i="1"/>
  <c r="H2521" i="1"/>
  <c r="K2521" i="1"/>
  <c r="L2521" i="1"/>
  <c r="M2521" i="1"/>
  <c r="N2521" i="1"/>
  <c r="O2521" i="1"/>
  <c r="P2521" i="1"/>
  <c r="Q2521" i="1"/>
  <c r="R2521" i="1"/>
  <c r="S2521" i="1"/>
  <c r="C2522" i="1"/>
  <c r="D2522" i="1"/>
  <c r="H2522" i="1"/>
  <c r="K2522" i="1"/>
  <c r="L2522" i="1"/>
  <c r="M2522" i="1"/>
  <c r="N2522" i="1"/>
  <c r="O2522" i="1"/>
  <c r="P2522" i="1"/>
  <c r="Q2522" i="1"/>
  <c r="R2522" i="1"/>
  <c r="S2522" i="1"/>
  <c r="C2523" i="1"/>
  <c r="D2523" i="1"/>
  <c r="H2523" i="1"/>
  <c r="K2523" i="1"/>
  <c r="L2523" i="1"/>
  <c r="M2523" i="1"/>
  <c r="N2523" i="1"/>
  <c r="O2523" i="1"/>
  <c r="P2523" i="1"/>
  <c r="Q2523" i="1"/>
  <c r="R2523" i="1"/>
  <c r="S2523" i="1"/>
  <c r="C2524" i="1"/>
  <c r="D2524" i="1"/>
  <c r="H2524" i="1"/>
  <c r="K2524" i="1"/>
  <c r="L2524" i="1"/>
  <c r="M2524" i="1"/>
  <c r="N2524" i="1"/>
  <c r="O2524" i="1"/>
  <c r="P2524" i="1"/>
  <c r="Q2524" i="1"/>
  <c r="R2524" i="1"/>
  <c r="S2524" i="1"/>
  <c r="C2525" i="1"/>
  <c r="D2525" i="1"/>
  <c r="H2525" i="1"/>
  <c r="K2525" i="1"/>
  <c r="L2525" i="1"/>
  <c r="M2525" i="1"/>
  <c r="N2525" i="1"/>
  <c r="O2525" i="1"/>
  <c r="P2525" i="1"/>
  <c r="Q2525" i="1"/>
  <c r="R2525" i="1"/>
  <c r="S2525" i="1"/>
  <c r="C2526" i="1"/>
  <c r="D2526" i="1"/>
  <c r="H2526" i="1"/>
  <c r="K2526" i="1"/>
  <c r="L2526" i="1"/>
  <c r="M2526" i="1"/>
  <c r="N2526" i="1"/>
  <c r="O2526" i="1"/>
  <c r="P2526" i="1"/>
  <c r="Q2526" i="1"/>
  <c r="R2526" i="1"/>
  <c r="S2526" i="1"/>
  <c r="C2527" i="1"/>
  <c r="D2527" i="1"/>
  <c r="H2527" i="1"/>
  <c r="K2527" i="1"/>
  <c r="L2527" i="1"/>
  <c r="M2527" i="1"/>
  <c r="N2527" i="1"/>
  <c r="O2527" i="1"/>
  <c r="P2527" i="1"/>
  <c r="Q2527" i="1"/>
  <c r="R2527" i="1"/>
  <c r="S2527" i="1"/>
  <c r="C2528" i="1"/>
  <c r="D2528" i="1"/>
  <c r="H2528" i="1"/>
  <c r="K2528" i="1"/>
  <c r="L2528" i="1"/>
  <c r="M2528" i="1"/>
  <c r="N2528" i="1"/>
  <c r="O2528" i="1"/>
  <c r="P2528" i="1"/>
  <c r="Q2528" i="1"/>
  <c r="R2528" i="1"/>
  <c r="S2528" i="1"/>
  <c r="C2529" i="1"/>
  <c r="D2529" i="1"/>
  <c r="H2529" i="1"/>
  <c r="K2529" i="1"/>
  <c r="L2529" i="1"/>
  <c r="M2529" i="1"/>
  <c r="N2529" i="1"/>
  <c r="O2529" i="1"/>
  <c r="P2529" i="1"/>
  <c r="Q2529" i="1"/>
  <c r="R2529" i="1"/>
  <c r="S2529" i="1"/>
  <c r="C2530" i="1"/>
  <c r="D2530" i="1"/>
  <c r="H2530" i="1"/>
  <c r="K2530" i="1"/>
  <c r="L2530" i="1"/>
  <c r="M2530" i="1"/>
  <c r="N2530" i="1"/>
  <c r="O2530" i="1"/>
  <c r="P2530" i="1"/>
  <c r="Q2530" i="1"/>
  <c r="R2530" i="1"/>
  <c r="S2530" i="1"/>
  <c r="C2531" i="1"/>
  <c r="D2531" i="1"/>
  <c r="H2531" i="1"/>
  <c r="K2531" i="1"/>
  <c r="L2531" i="1"/>
  <c r="M2531" i="1"/>
  <c r="N2531" i="1"/>
  <c r="O2531" i="1"/>
  <c r="P2531" i="1"/>
  <c r="Q2531" i="1"/>
  <c r="R2531" i="1"/>
  <c r="S2531" i="1"/>
  <c r="C2532" i="1"/>
  <c r="D2532" i="1"/>
  <c r="H2532" i="1"/>
  <c r="K2532" i="1"/>
  <c r="L2532" i="1"/>
  <c r="M2532" i="1"/>
  <c r="N2532" i="1"/>
  <c r="O2532" i="1"/>
  <c r="P2532" i="1"/>
  <c r="Q2532" i="1"/>
  <c r="R2532" i="1"/>
  <c r="S2532" i="1"/>
  <c r="C2533" i="1"/>
  <c r="D2533" i="1"/>
  <c r="H2533" i="1"/>
  <c r="K2533" i="1"/>
  <c r="L2533" i="1"/>
  <c r="M2533" i="1"/>
  <c r="N2533" i="1"/>
  <c r="O2533" i="1"/>
  <c r="P2533" i="1"/>
  <c r="Q2533" i="1"/>
  <c r="R2533" i="1"/>
  <c r="S2533" i="1"/>
  <c r="C2534" i="1"/>
  <c r="D2534" i="1"/>
  <c r="H2534" i="1"/>
  <c r="K2534" i="1"/>
  <c r="L2534" i="1"/>
  <c r="M2534" i="1"/>
  <c r="N2534" i="1"/>
  <c r="O2534" i="1"/>
  <c r="P2534" i="1"/>
  <c r="Q2534" i="1"/>
  <c r="R2534" i="1"/>
  <c r="S2534" i="1"/>
  <c r="C2535" i="1"/>
  <c r="D2535" i="1"/>
  <c r="H2535" i="1"/>
  <c r="K2535" i="1"/>
  <c r="L2535" i="1"/>
  <c r="M2535" i="1"/>
  <c r="N2535" i="1"/>
  <c r="O2535" i="1"/>
  <c r="P2535" i="1"/>
  <c r="Q2535" i="1"/>
  <c r="R2535" i="1"/>
  <c r="S2535" i="1"/>
  <c r="C2536" i="1"/>
  <c r="D2536" i="1"/>
  <c r="H2536" i="1"/>
  <c r="K2536" i="1"/>
  <c r="L2536" i="1"/>
  <c r="M2536" i="1"/>
  <c r="N2536" i="1"/>
  <c r="O2536" i="1"/>
  <c r="P2536" i="1"/>
  <c r="Q2536" i="1"/>
  <c r="R2536" i="1"/>
  <c r="S2536" i="1"/>
  <c r="C2537" i="1"/>
  <c r="D2537" i="1"/>
  <c r="H2537" i="1"/>
  <c r="K2537" i="1"/>
  <c r="L2537" i="1"/>
  <c r="M2537" i="1"/>
  <c r="N2537" i="1"/>
  <c r="O2537" i="1"/>
  <c r="P2537" i="1"/>
  <c r="Q2537" i="1"/>
  <c r="R2537" i="1"/>
  <c r="S2537" i="1"/>
  <c r="C2538" i="1"/>
  <c r="D2538" i="1"/>
  <c r="H2538" i="1"/>
  <c r="K2538" i="1"/>
  <c r="L2538" i="1"/>
  <c r="M2538" i="1"/>
  <c r="N2538" i="1"/>
  <c r="O2538" i="1"/>
  <c r="P2538" i="1"/>
  <c r="Q2538" i="1"/>
  <c r="R2538" i="1"/>
  <c r="S2538" i="1"/>
  <c r="C2539" i="1"/>
  <c r="D2539" i="1"/>
  <c r="H2539" i="1"/>
  <c r="K2539" i="1"/>
  <c r="L2539" i="1"/>
  <c r="M2539" i="1"/>
  <c r="N2539" i="1"/>
  <c r="O2539" i="1"/>
  <c r="P2539" i="1"/>
  <c r="Q2539" i="1"/>
  <c r="R2539" i="1"/>
  <c r="S2539" i="1"/>
  <c r="C2540" i="1"/>
  <c r="D2540" i="1"/>
  <c r="H2540" i="1"/>
  <c r="K2540" i="1"/>
  <c r="L2540" i="1"/>
  <c r="M2540" i="1"/>
  <c r="N2540" i="1"/>
  <c r="O2540" i="1"/>
  <c r="P2540" i="1"/>
  <c r="Q2540" i="1"/>
  <c r="R2540" i="1"/>
  <c r="S2540" i="1"/>
  <c r="C2541" i="1"/>
  <c r="D2541" i="1"/>
  <c r="H2541" i="1"/>
  <c r="K2541" i="1"/>
  <c r="L2541" i="1"/>
  <c r="M2541" i="1"/>
  <c r="N2541" i="1"/>
  <c r="O2541" i="1"/>
  <c r="P2541" i="1"/>
  <c r="Q2541" i="1"/>
  <c r="R2541" i="1"/>
  <c r="S2541" i="1"/>
  <c r="C2542" i="1"/>
  <c r="D2542" i="1"/>
  <c r="H2542" i="1"/>
  <c r="K2542" i="1"/>
  <c r="L2542" i="1"/>
  <c r="M2542" i="1"/>
  <c r="N2542" i="1"/>
  <c r="O2542" i="1"/>
  <c r="P2542" i="1"/>
  <c r="Q2542" i="1"/>
  <c r="R2542" i="1"/>
  <c r="S2542" i="1"/>
  <c r="C2543" i="1"/>
  <c r="D2543" i="1"/>
  <c r="H2543" i="1"/>
  <c r="K2543" i="1"/>
  <c r="L2543" i="1"/>
  <c r="M2543" i="1"/>
  <c r="N2543" i="1"/>
  <c r="O2543" i="1"/>
  <c r="P2543" i="1"/>
  <c r="Q2543" i="1"/>
  <c r="R2543" i="1"/>
  <c r="S2543" i="1"/>
  <c r="C2544" i="1"/>
  <c r="D2544" i="1"/>
  <c r="H2544" i="1"/>
  <c r="K2544" i="1"/>
  <c r="L2544" i="1"/>
  <c r="M2544" i="1"/>
  <c r="N2544" i="1"/>
  <c r="O2544" i="1"/>
  <c r="P2544" i="1"/>
  <c r="Q2544" i="1"/>
  <c r="R2544" i="1"/>
  <c r="S2544" i="1"/>
  <c r="C2545" i="1"/>
  <c r="D2545" i="1"/>
  <c r="H2545" i="1"/>
  <c r="K2545" i="1"/>
  <c r="L2545" i="1"/>
  <c r="M2545" i="1"/>
  <c r="N2545" i="1"/>
  <c r="O2545" i="1"/>
  <c r="P2545" i="1"/>
  <c r="Q2545" i="1"/>
  <c r="R2545" i="1"/>
  <c r="S2545" i="1"/>
  <c r="C2546" i="1"/>
  <c r="D2546" i="1"/>
  <c r="H2546" i="1"/>
  <c r="K2546" i="1"/>
  <c r="L2546" i="1"/>
  <c r="M2546" i="1"/>
  <c r="N2546" i="1"/>
  <c r="O2546" i="1"/>
  <c r="P2546" i="1"/>
  <c r="Q2546" i="1"/>
  <c r="R2546" i="1"/>
  <c r="S2546" i="1"/>
  <c r="C2547" i="1"/>
  <c r="D2547" i="1"/>
  <c r="H2547" i="1"/>
  <c r="K2547" i="1"/>
  <c r="L2547" i="1"/>
  <c r="M2547" i="1"/>
  <c r="N2547" i="1"/>
  <c r="O2547" i="1"/>
  <c r="P2547" i="1"/>
  <c r="Q2547" i="1"/>
  <c r="R2547" i="1"/>
  <c r="S2547" i="1"/>
  <c r="C2548" i="1"/>
  <c r="D2548" i="1"/>
  <c r="H2548" i="1"/>
  <c r="K2548" i="1"/>
  <c r="L2548" i="1"/>
  <c r="M2548" i="1"/>
  <c r="N2548" i="1"/>
  <c r="O2548" i="1"/>
  <c r="P2548" i="1"/>
  <c r="Q2548" i="1"/>
  <c r="R2548" i="1"/>
  <c r="S2548" i="1"/>
  <c r="C2549" i="1"/>
  <c r="D2549" i="1"/>
  <c r="H2549" i="1"/>
  <c r="K2549" i="1"/>
  <c r="L2549" i="1"/>
  <c r="M2549" i="1"/>
  <c r="N2549" i="1"/>
  <c r="O2549" i="1"/>
  <c r="P2549" i="1"/>
  <c r="Q2549" i="1"/>
  <c r="R2549" i="1"/>
  <c r="S2549" i="1"/>
  <c r="C2550" i="1"/>
  <c r="D2550" i="1"/>
  <c r="H2550" i="1"/>
  <c r="K2550" i="1"/>
  <c r="L2550" i="1"/>
  <c r="M2550" i="1"/>
  <c r="N2550" i="1"/>
  <c r="O2550" i="1"/>
  <c r="P2550" i="1"/>
  <c r="Q2550" i="1"/>
  <c r="R2550" i="1"/>
  <c r="S2550" i="1"/>
  <c r="C2551" i="1"/>
  <c r="D2551" i="1"/>
  <c r="H2551" i="1"/>
  <c r="K2551" i="1"/>
  <c r="L2551" i="1"/>
  <c r="M2551" i="1"/>
  <c r="N2551" i="1"/>
  <c r="O2551" i="1"/>
  <c r="P2551" i="1"/>
  <c r="Q2551" i="1"/>
  <c r="R2551" i="1"/>
  <c r="S2551" i="1"/>
  <c r="C2552" i="1"/>
  <c r="D2552" i="1"/>
  <c r="H2552" i="1"/>
  <c r="K2552" i="1"/>
  <c r="L2552" i="1"/>
  <c r="M2552" i="1"/>
  <c r="N2552" i="1"/>
  <c r="O2552" i="1"/>
  <c r="P2552" i="1"/>
  <c r="Q2552" i="1"/>
  <c r="R2552" i="1"/>
  <c r="S2552" i="1"/>
  <c r="C2553" i="1"/>
  <c r="D2553" i="1"/>
  <c r="H2553" i="1"/>
  <c r="K2553" i="1"/>
  <c r="L2553" i="1"/>
  <c r="M2553" i="1"/>
  <c r="N2553" i="1"/>
  <c r="O2553" i="1"/>
  <c r="P2553" i="1"/>
  <c r="Q2553" i="1"/>
  <c r="R2553" i="1"/>
  <c r="S2553" i="1"/>
  <c r="C2554" i="1"/>
  <c r="D2554" i="1"/>
  <c r="H2554" i="1"/>
  <c r="K2554" i="1"/>
  <c r="L2554" i="1"/>
  <c r="M2554" i="1"/>
  <c r="N2554" i="1"/>
  <c r="O2554" i="1"/>
  <c r="P2554" i="1"/>
  <c r="Q2554" i="1"/>
  <c r="R2554" i="1"/>
  <c r="S2554" i="1"/>
  <c r="C2555" i="1"/>
  <c r="D2555" i="1"/>
  <c r="H2555" i="1"/>
  <c r="K2555" i="1"/>
  <c r="L2555" i="1"/>
  <c r="M2555" i="1"/>
  <c r="N2555" i="1"/>
  <c r="O2555" i="1"/>
  <c r="P2555" i="1"/>
  <c r="Q2555" i="1"/>
  <c r="R2555" i="1"/>
  <c r="S2555" i="1"/>
  <c r="C2556" i="1"/>
  <c r="D2556" i="1"/>
  <c r="H2556" i="1"/>
  <c r="K2556" i="1"/>
  <c r="L2556" i="1"/>
  <c r="M2556" i="1"/>
  <c r="N2556" i="1"/>
  <c r="O2556" i="1"/>
  <c r="P2556" i="1"/>
  <c r="Q2556" i="1"/>
  <c r="R2556" i="1"/>
  <c r="S2556" i="1"/>
  <c r="C2557" i="1"/>
  <c r="D2557" i="1"/>
  <c r="H2557" i="1"/>
  <c r="K2557" i="1"/>
  <c r="L2557" i="1"/>
  <c r="M2557" i="1"/>
  <c r="N2557" i="1"/>
  <c r="O2557" i="1"/>
  <c r="P2557" i="1"/>
  <c r="Q2557" i="1"/>
  <c r="R2557" i="1"/>
  <c r="S2557" i="1"/>
  <c r="C2558" i="1"/>
  <c r="D2558" i="1"/>
  <c r="H2558" i="1"/>
  <c r="K2558" i="1"/>
  <c r="L2558" i="1"/>
  <c r="M2558" i="1"/>
  <c r="N2558" i="1"/>
  <c r="O2558" i="1"/>
  <c r="P2558" i="1"/>
  <c r="Q2558" i="1"/>
  <c r="R2558" i="1"/>
  <c r="S2558" i="1"/>
  <c r="C2559" i="1"/>
  <c r="D2559" i="1"/>
  <c r="H2559" i="1"/>
  <c r="K2559" i="1"/>
  <c r="L2559" i="1"/>
  <c r="M2559" i="1"/>
  <c r="N2559" i="1"/>
  <c r="O2559" i="1"/>
  <c r="P2559" i="1"/>
  <c r="Q2559" i="1"/>
  <c r="R2559" i="1"/>
  <c r="S2559" i="1"/>
  <c r="C2560" i="1"/>
  <c r="D2560" i="1"/>
  <c r="H2560" i="1"/>
  <c r="K2560" i="1"/>
  <c r="L2560" i="1"/>
  <c r="M2560" i="1"/>
  <c r="N2560" i="1"/>
  <c r="O2560" i="1"/>
  <c r="P2560" i="1"/>
  <c r="Q2560" i="1"/>
  <c r="R2560" i="1"/>
  <c r="S2560" i="1"/>
  <c r="C2561" i="1"/>
  <c r="D2561" i="1"/>
  <c r="H2561" i="1"/>
  <c r="K2561" i="1"/>
  <c r="L2561" i="1"/>
  <c r="M2561" i="1"/>
  <c r="N2561" i="1"/>
  <c r="O2561" i="1"/>
  <c r="P2561" i="1"/>
  <c r="Q2561" i="1"/>
  <c r="R2561" i="1"/>
  <c r="S2561" i="1"/>
  <c r="C2562" i="1"/>
  <c r="D2562" i="1"/>
  <c r="H2562" i="1"/>
  <c r="K2562" i="1"/>
  <c r="L2562" i="1"/>
  <c r="M2562" i="1"/>
  <c r="N2562" i="1"/>
  <c r="O2562" i="1"/>
  <c r="P2562" i="1"/>
  <c r="Q2562" i="1"/>
  <c r="R2562" i="1"/>
  <c r="S2562" i="1"/>
  <c r="C2563" i="1"/>
  <c r="D2563" i="1"/>
  <c r="H2563" i="1"/>
  <c r="K2563" i="1"/>
  <c r="L2563" i="1"/>
  <c r="M2563" i="1"/>
  <c r="N2563" i="1"/>
  <c r="O2563" i="1"/>
  <c r="P2563" i="1"/>
  <c r="Q2563" i="1"/>
  <c r="R2563" i="1"/>
  <c r="S2563" i="1"/>
  <c r="C2564" i="1"/>
  <c r="D2564" i="1"/>
  <c r="H2564" i="1"/>
  <c r="K2564" i="1"/>
  <c r="L2564" i="1"/>
  <c r="M2564" i="1"/>
  <c r="N2564" i="1"/>
  <c r="O2564" i="1"/>
  <c r="P2564" i="1"/>
  <c r="Q2564" i="1"/>
  <c r="R2564" i="1"/>
  <c r="S2564" i="1"/>
  <c r="C2565" i="1"/>
  <c r="D2565" i="1"/>
  <c r="H2565" i="1"/>
  <c r="K2565" i="1"/>
  <c r="L2565" i="1"/>
  <c r="M2565" i="1"/>
  <c r="N2565" i="1"/>
  <c r="O2565" i="1"/>
  <c r="P2565" i="1"/>
  <c r="Q2565" i="1"/>
  <c r="R2565" i="1"/>
  <c r="S2565" i="1"/>
  <c r="C2566" i="1"/>
  <c r="D2566" i="1"/>
  <c r="H2566" i="1"/>
  <c r="K2566" i="1"/>
  <c r="L2566" i="1"/>
  <c r="M2566" i="1"/>
  <c r="N2566" i="1"/>
  <c r="O2566" i="1"/>
  <c r="P2566" i="1"/>
  <c r="Q2566" i="1"/>
  <c r="R2566" i="1"/>
  <c r="S2566" i="1"/>
  <c r="C2567" i="1"/>
  <c r="D2567" i="1"/>
  <c r="H2567" i="1"/>
  <c r="K2567" i="1"/>
  <c r="L2567" i="1"/>
  <c r="M2567" i="1"/>
  <c r="N2567" i="1"/>
  <c r="O2567" i="1"/>
  <c r="P2567" i="1"/>
  <c r="Q2567" i="1"/>
  <c r="R2567" i="1"/>
  <c r="S2567" i="1"/>
  <c r="C2568" i="1"/>
  <c r="D2568" i="1"/>
  <c r="H2568" i="1"/>
  <c r="K2568" i="1"/>
  <c r="L2568" i="1"/>
  <c r="M2568" i="1"/>
  <c r="N2568" i="1"/>
  <c r="O2568" i="1"/>
  <c r="P2568" i="1"/>
  <c r="Q2568" i="1"/>
  <c r="R2568" i="1"/>
  <c r="S2568" i="1"/>
  <c r="C2569" i="1"/>
  <c r="D2569" i="1"/>
  <c r="H2569" i="1"/>
  <c r="K2569" i="1"/>
  <c r="L2569" i="1"/>
  <c r="M2569" i="1"/>
  <c r="N2569" i="1"/>
  <c r="O2569" i="1"/>
  <c r="P2569" i="1"/>
  <c r="Q2569" i="1"/>
  <c r="R2569" i="1"/>
  <c r="S2569" i="1"/>
  <c r="C2570" i="1"/>
  <c r="D2570" i="1"/>
  <c r="H2570" i="1"/>
  <c r="K2570" i="1"/>
  <c r="L2570" i="1"/>
  <c r="M2570" i="1"/>
  <c r="N2570" i="1"/>
  <c r="O2570" i="1"/>
  <c r="P2570" i="1"/>
  <c r="Q2570" i="1"/>
  <c r="R2570" i="1"/>
  <c r="S2570" i="1"/>
  <c r="C2571" i="1"/>
  <c r="D2571" i="1"/>
  <c r="H2571" i="1"/>
  <c r="K2571" i="1"/>
  <c r="L2571" i="1"/>
  <c r="M2571" i="1"/>
  <c r="N2571" i="1"/>
  <c r="O2571" i="1"/>
  <c r="P2571" i="1"/>
  <c r="Q2571" i="1"/>
  <c r="R2571" i="1"/>
  <c r="S2571" i="1"/>
  <c r="C2572" i="1"/>
  <c r="D2572" i="1"/>
  <c r="H2572" i="1"/>
  <c r="K2572" i="1"/>
  <c r="L2572" i="1"/>
  <c r="M2572" i="1"/>
  <c r="N2572" i="1"/>
  <c r="O2572" i="1"/>
  <c r="P2572" i="1"/>
  <c r="Q2572" i="1"/>
  <c r="R2572" i="1"/>
  <c r="S2572" i="1"/>
  <c r="C2573" i="1"/>
  <c r="D2573" i="1"/>
  <c r="H2573" i="1"/>
  <c r="K2573" i="1"/>
  <c r="L2573" i="1"/>
  <c r="M2573" i="1"/>
  <c r="N2573" i="1"/>
  <c r="O2573" i="1"/>
  <c r="P2573" i="1"/>
  <c r="Q2573" i="1"/>
  <c r="R2573" i="1"/>
  <c r="S2573" i="1"/>
  <c r="C2574" i="1"/>
  <c r="D2574" i="1"/>
  <c r="H2574" i="1"/>
  <c r="K2574" i="1"/>
  <c r="L2574" i="1"/>
  <c r="M2574" i="1"/>
  <c r="N2574" i="1"/>
  <c r="O2574" i="1"/>
  <c r="P2574" i="1"/>
  <c r="Q2574" i="1"/>
  <c r="R2574" i="1"/>
  <c r="S2574" i="1"/>
  <c r="C2575" i="1"/>
  <c r="D2575" i="1"/>
  <c r="H2575" i="1"/>
  <c r="K2575" i="1"/>
  <c r="L2575" i="1"/>
  <c r="M2575" i="1"/>
  <c r="N2575" i="1"/>
  <c r="O2575" i="1"/>
  <c r="P2575" i="1"/>
  <c r="Q2575" i="1"/>
  <c r="R2575" i="1"/>
  <c r="S2575" i="1"/>
  <c r="C2576" i="1"/>
  <c r="D2576" i="1"/>
  <c r="H2576" i="1"/>
  <c r="K2576" i="1"/>
  <c r="L2576" i="1"/>
  <c r="M2576" i="1"/>
  <c r="N2576" i="1"/>
  <c r="O2576" i="1"/>
  <c r="P2576" i="1"/>
  <c r="Q2576" i="1"/>
  <c r="R2576" i="1"/>
  <c r="S2576" i="1"/>
  <c r="C2577" i="1"/>
  <c r="D2577" i="1"/>
  <c r="H2577" i="1"/>
  <c r="K2577" i="1"/>
  <c r="L2577" i="1"/>
  <c r="M2577" i="1"/>
  <c r="N2577" i="1"/>
  <c r="O2577" i="1"/>
  <c r="P2577" i="1"/>
  <c r="Q2577" i="1"/>
  <c r="R2577" i="1"/>
  <c r="S2577" i="1"/>
  <c r="C2578" i="1"/>
  <c r="D2578" i="1"/>
  <c r="H2578" i="1"/>
  <c r="K2578" i="1"/>
  <c r="L2578" i="1"/>
  <c r="M2578" i="1"/>
  <c r="N2578" i="1"/>
  <c r="O2578" i="1"/>
  <c r="P2578" i="1"/>
  <c r="Q2578" i="1"/>
  <c r="R2578" i="1"/>
  <c r="S2578" i="1"/>
  <c r="C2579" i="1"/>
  <c r="D2579" i="1"/>
  <c r="H2579" i="1"/>
  <c r="K2579" i="1"/>
  <c r="L2579" i="1"/>
  <c r="M2579" i="1"/>
  <c r="N2579" i="1"/>
  <c r="O2579" i="1"/>
  <c r="P2579" i="1"/>
  <c r="Q2579" i="1"/>
  <c r="R2579" i="1"/>
  <c r="S2579" i="1"/>
  <c r="C2580" i="1"/>
  <c r="D2580" i="1"/>
  <c r="H2580" i="1"/>
  <c r="K2580" i="1"/>
  <c r="L2580" i="1"/>
  <c r="M2580" i="1"/>
  <c r="N2580" i="1"/>
  <c r="O2580" i="1"/>
  <c r="P2580" i="1"/>
  <c r="Q2580" i="1"/>
  <c r="R2580" i="1"/>
  <c r="S2580" i="1"/>
  <c r="C2581" i="1"/>
  <c r="D2581" i="1"/>
  <c r="H2581" i="1"/>
  <c r="K2581" i="1"/>
  <c r="L2581" i="1"/>
  <c r="M2581" i="1"/>
  <c r="N2581" i="1"/>
  <c r="O2581" i="1"/>
  <c r="P2581" i="1"/>
  <c r="Q2581" i="1"/>
  <c r="R2581" i="1"/>
  <c r="S2581" i="1"/>
  <c r="C2582" i="1"/>
  <c r="D2582" i="1"/>
  <c r="H2582" i="1"/>
  <c r="K2582" i="1"/>
  <c r="L2582" i="1"/>
  <c r="M2582" i="1"/>
  <c r="N2582" i="1"/>
  <c r="O2582" i="1"/>
  <c r="P2582" i="1"/>
  <c r="Q2582" i="1"/>
  <c r="R2582" i="1"/>
  <c r="S2582" i="1"/>
  <c r="C2583" i="1"/>
  <c r="D2583" i="1"/>
  <c r="H2583" i="1"/>
  <c r="K2583" i="1"/>
  <c r="L2583" i="1"/>
  <c r="M2583" i="1"/>
  <c r="N2583" i="1"/>
  <c r="O2583" i="1"/>
  <c r="P2583" i="1"/>
  <c r="Q2583" i="1"/>
  <c r="R2583" i="1"/>
  <c r="S2583" i="1"/>
  <c r="C2584" i="1"/>
  <c r="D2584" i="1"/>
  <c r="H2584" i="1"/>
  <c r="K2584" i="1"/>
  <c r="L2584" i="1"/>
  <c r="M2584" i="1"/>
  <c r="N2584" i="1"/>
  <c r="O2584" i="1"/>
  <c r="P2584" i="1"/>
  <c r="Q2584" i="1"/>
  <c r="R2584" i="1"/>
  <c r="S2584" i="1"/>
  <c r="C2585" i="1"/>
  <c r="D2585" i="1"/>
  <c r="H2585" i="1"/>
  <c r="K2585" i="1"/>
  <c r="L2585" i="1"/>
  <c r="M2585" i="1"/>
  <c r="N2585" i="1"/>
  <c r="O2585" i="1"/>
  <c r="P2585" i="1"/>
  <c r="Q2585" i="1"/>
  <c r="R2585" i="1"/>
  <c r="S2585" i="1"/>
  <c r="C2586" i="1"/>
  <c r="D2586" i="1"/>
  <c r="H2586" i="1"/>
  <c r="K2586" i="1"/>
  <c r="L2586" i="1"/>
  <c r="M2586" i="1"/>
  <c r="N2586" i="1"/>
  <c r="O2586" i="1"/>
  <c r="P2586" i="1"/>
  <c r="Q2586" i="1"/>
  <c r="R2586" i="1"/>
  <c r="S2586" i="1"/>
  <c r="C2587" i="1"/>
  <c r="D2587" i="1"/>
  <c r="H2587" i="1"/>
  <c r="K2587" i="1"/>
  <c r="L2587" i="1"/>
  <c r="M2587" i="1"/>
  <c r="N2587" i="1"/>
  <c r="O2587" i="1"/>
  <c r="P2587" i="1"/>
  <c r="Q2587" i="1"/>
  <c r="R2587" i="1"/>
  <c r="S2587" i="1"/>
  <c r="C2588" i="1"/>
  <c r="D2588" i="1"/>
  <c r="H2588" i="1"/>
  <c r="K2588" i="1"/>
  <c r="L2588" i="1"/>
  <c r="M2588" i="1"/>
  <c r="N2588" i="1"/>
  <c r="O2588" i="1"/>
  <c r="P2588" i="1"/>
  <c r="Q2588" i="1"/>
  <c r="R2588" i="1"/>
  <c r="S2588" i="1"/>
  <c r="C2589" i="1"/>
  <c r="D2589" i="1"/>
  <c r="H2589" i="1"/>
  <c r="K2589" i="1"/>
  <c r="L2589" i="1"/>
  <c r="M2589" i="1"/>
  <c r="N2589" i="1"/>
  <c r="O2589" i="1"/>
  <c r="P2589" i="1"/>
  <c r="Q2589" i="1"/>
  <c r="R2589" i="1"/>
  <c r="S2589" i="1"/>
  <c r="C2590" i="1"/>
  <c r="D2590" i="1"/>
  <c r="H2590" i="1"/>
  <c r="K2590" i="1"/>
  <c r="L2590" i="1"/>
  <c r="M2590" i="1"/>
  <c r="N2590" i="1"/>
  <c r="O2590" i="1"/>
  <c r="P2590" i="1"/>
  <c r="Q2590" i="1"/>
  <c r="R2590" i="1"/>
  <c r="S2590" i="1"/>
  <c r="C2591" i="1"/>
  <c r="D2591" i="1"/>
  <c r="H2591" i="1"/>
  <c r="K2591" i="1"/>
  <c r="L2591" i="1"/>
  <c r="M2591" i="1"/>
  <c r="N2591" i="1"/>
  <c r="O2591" i="1"/>
  <c r="P2591" i="1"/>
  <c r="Q2591" i="1"/>
  <c r="R2591" i="1"/>
  <c r="S2591" i="1"/>
  <c r="C2592" i="1"/>
  <c r="D2592" i="1"/>
  <c r="H2592" i="1"/>
  <c r="K2592" i="1"/>
  <c r="L2592" i="1"/>
  <c r="M2592" i="1"/>
  <c r="N2592" i="1"/>
  <c r="O2592" i="1"/>
  <c r="P2592" i="1"/>
  <c r="Q2592" i="1"/>
  <c r="R2592" i="1"/>
  <c r="S2592" i="1"/>
  <c r="C2593" i="1"/>
  <c r="D2593" i="1"/>
  <c r="H2593" i="1"/>
  <c r="K2593" i="1"/>
  <c r="L2593" i="1"/>
  <c r="M2593" i="1"/>
  <c r="N2593" i="1"/>
  <c r="O2593" i="1"/>
  <c r="P2593" i="1"/>
  <c r="Q2593" i="1"/>
  <c r="R2593" i="1"/>
  <c r="S2593" i="1"/>
  <c r="C2594" i="1"/>
  <c r="D2594" i="1"/>
  <c r="H2594" i="1"/>
  <c r="K2594" i="1"/>
  <c r="L2594" i="1"/>
  <c r="M2594" i="1"/>
  <c r="N2594" i="1"/>
  <c r="O2594" i="1"/>
  <c r="P2594" i="1"/>
  <c r="Q2594" i="1"/>
  <c r="R2594" i="1"/>
  <c r="S2594" i="1"/>
  <c r="C2595" i="1"/>
  <c r="D2595" i="1"/>
  <c r="H2595" i="1"/>
  <c r="K2595" i="1"/>
  <c r="L2595" i="1"/>
  <c r="M2595" i="1"/>
  <c r="N2595" i="1"/>
  <c r="O2595" i="1"/>
  <c r="P2595" i="1"/>
  <c r="Q2595" i="1"/>
  <c r="R2595" i="1"/>
  <c r="S2595" i="1"/>
  <c r="C2596" i="1"/>
  <c r="D2596" i="1"/>
  <c r="H2596" i="1"/>
  <c r="K2596" i="1"/>
  <c r="L2596" i="1"/>
  <c r="M2596" i="1"/>
  <c r="N2596" i="1"/>
  <c r="O2596" i="1"/>
  <c r="P2596" i="1"/>
  <c r="Q2596" i="1"/>
  <c r="R2596" i="1"/>
  <c r="S2596" i="1"/>
  <c r="C2597" i="1"/>
  <c r="D2597" i="1"/>
  <c r="H2597" i="1"/>
  <c r="K2597" i="1"/>
  <c r="L2597" i="1"/>
  <c r="M2597" i="1"/>
  <c r="N2597" i="1"/>
  <c r="O2597" i="1"/>
  <c r="P2597" i="1"/>
  <c r="Q2597" i="1"/>
  <c r="R2597" i="1"/>
  <c r="S2597" i="1"/>
  <c r="C2598" i="1"/>
  <c r="D2598" i="1"/>
  <c r="H2598" i="1"/>
  <c r="K2598" i="1"/>
  <c r="L2598" i="1"/>
  <c r="M2598" i="1"/>
  <c r="N2598" i="1"/>
  <c r="O2598" i="1"/>
  <c r="P2598" i="1"/>
  <c r="Q2598" i="1"/>
  <c r="R2598" i="1"/>
  <c r="S2598" i="1"/>
  <c r="C2599" i="1"/>
  <c r="D2599" i="1"/>
  <c r="H2599" i="1"/>
  <c r="K2599" i="1"/>
  <c r="L2599" i="1"/>
  <c r="M2599" i="1"/>
  <c r="N2599" i="1"/>
  <c r="O2599" i="1"/>
  <c r="P2599" i="1"/>
  <c r="Q2599" i="1"/>
  <c r="R2599" i="1"/>
  <c r="S2599" i="1"/>
  <c r="C2600" i="1"/>
  <c r="D2600" i="1"/>
  <c r="H2600" i="1"/>
  <c r="K2600" i="1"/>
  <c r="L2600" i="1"/>
  <c r="M2600" i="1"/>
  <c r="N2600" i="1"/>
  <c r="O2600" i="1"/>
  <c r="P2600" i="1"/>
  <c r="Q2600" i="1"/>
  <c r="R2600" i="1"/>
  <c r="S2600" i="1"/>
  <c r="C2601" i="1"/>
  <c r="D2601" i="1"/>
  <c r="H2601" i="1"/>
  <c r="K2601" i="1"/>
  <c r="L2601" i="1"/>
  <c r="M2601" i="1"/>
  <c r="N2601" i="1"/>
  <c r="O2601" i="1"/>
  <c r="P2601" i="1"/>
  <c r="Q2601" i="1"/>
  <c r="R2601" i="1"/>
  <c r="S2601" i="1"/>
  <c r="C2602" i="1"/>
  <c r="D2602" i="1"/>
  <c r="H2602" i="1"/>
  <c r="K2602" i="1"/>
  <c r="L2602" i="1"/>
  <c r="M2602" i="1"/>
  <c r="N2602" i="1"/>
  <c r="O2602" i="1"/>
  <c r="P2602" i="1"/>
  <c r="Q2602" i="1"/>
  <c r="R2602" i="1"/>
  <c r="S2602" i="1"/>
  <c r="C2603" i="1"/>
  <c r="D2603" i="1"/>
  <c r="H2603" i="1"/>
  <c r="K2603" i="1"/>
  <c r="L2603" i="1"/>
  <c r="M2603" i="1"/>
  <c r="N2603" i="1"/>
  <c r="O2603" i="1"/>
  <c r="P2603" i="1"/>
  <c r="Q2603" i="1"/>
  <c r="R2603" i="1"/>
  <c r="S2603" i="1"/>
  <c r="C2604" i="1"/>
  <c r="D2604" i="1"/>
  <c r="H2604" i="1"/>
  <c r="K2604" i="1"/>
  <c r="L2604" i="1"/>
  <c r="M2604" i="1"/>
  <c r="N2604" i="1"/>
  <c r="O2604" i="1"/>
  <c r="P2604" i="1"/>
  <c r="Q2604" i="1"/>
  <c r="R2604" i="1"/>
  <c r="S2604" i="1"/>
  <c r="C2605" i="1"/>
  <c r="D2605" i="1"/>
  <c r="H2605" i="1"/>
  <c r="K2605" i="1"/>
  <c r="L2605" i="1"/>
  <c r="M2605" i="1"/>
  <c r="N2605" i="1"/>
  <c r="O2605" i="1"/>
  <c r="P2605" i="1"/>
  <c r="Q2605" i="1"/>
  <c r="R2605" i="1"/>
  <c r="S2605" i="1"/>
  <c r="C2606" i="1"/>
  <c r="D2606" i="1"/>
  <c r="H2606" i="1"/>
  <c r="K2606" i="1"/>
  <c r="L2606" i="1"/>
  <c r="M2606" i="1"/>
  <c r="N2606" i="1"/>
  <c r="O2606" i="1"/>
  <c r="P2606" i="1"/>
  <c r="Q2606" i="1"/>
  <c r="R2606" i="1"/>
  <c r="S2606" i="1"/>
  <c r="C2607" i="1"/>
  <c r="D2607" i="1"/>
  <c r="H2607" i="1"/>
  <c r="K2607" i="1"/>
  <c r="L2607" i="1"/>
  <c r="M2607" i="1"/>
  <c r="N2607" i="1"/>
  <c r="O2607" i="1"/>
  <c r="P2607" i="1"/>
  <c r="Q2607" i="1"/>
  <c r="R2607" i="1"/>
  <c r="S2607" i="1"/>
  <c r="C2608" i="1"/>
  <c r="D2608" i="1"/>
  <c r="H2608" i="1"/>
  <c r="K2608" i="1"/>
  <c r="L2608" i="1"/>
  <c r="M2608" i="1"/>
  <c r="N2608" i="1"/>
  <c r="O2608" i="1"/>
  <c r="P2608" i="1"/>
  <c r="Q2608" i="1"/>
  <c r="R2608" i="1"/>
  <c r="S2608" i="1"/>
  <c r="C2609" i="1"/>
  <c r="D2609" i="1"/>
  <c r="H2609" i="1"/>
  <c r="K2609" i="1"/>
  <c r="L2609" i="1"/>
  <c r="M2609" i="1"/>
  <c r="N2609" i="1"/>
  <c r="O2609" i="1"/>
  <c r="P2609" i="1"/>
  <c r="Q2609" i="1"/>
  <c r="R2609" i="1"/>
  <c r="S2609" i="1"/>
  <c r="C2610" i="1"/>
  <c r="D2610" i="1"/>
  <c r="H2610" i="1"/>
  <c r="K2610" i="1"/>
  <c r="L2610" i="1"/>
  <c r="M2610" i="1"/>
  <c r="N2610" i="1"/>
  <c r="O2610" i="1"/>
  <c r="P2610" i="1"/>
  <c r="Q2610" i="1"/>
  <c r="R2610" i="1"/>
  <c r="S2610" i="1"/>
  <c r="C2611" i="1"/>
  <c r="D2611" i="1"/>
  <c r="H2611" i="1"/>
  <c r="K2611" i="1"/>
  <c r="L2611" i="1"/>
  <c r="M2611" i="1"/>
  <c r="N2611" i="1"/>
  <c r="O2611" i="1"/>
  <c r="P2611" i="1"/>
  <c r="Q2611" i="1"/>
  <c r="R2611" i="1"/>
  <c r="S2611" i="1"/>
  <c r="C2612" i="1"/>
  <c r="D2612" i="1"/>
  <c r="H2612" i="1"/>
  <c r="K2612" i="1"/>
  <c r="L2612" i="1"/>
  <c r="M2612" i="1"/>
  <c r="N2612" i="1"/>
  <c r="O2612" i="1"/>
  <c r="P2612" i="1"/>
  <c r="Q2612" i="1"/>
  <c r="R2612" i="1"/>
  <c r="S2612" i="1"/>
  <c r="C2613" i="1"/>
  <c r="D2613" i="1"/>
  <c r="H2613" i="1"/>
  <c r="K2613" i="1"/>
  <c r="L2613" i="1"/>
  <c r="M2613" i="1"/>
  <c r="N2613" i="1"/>
  <c r="O2613" i="1"/>
  <c r="P2613" i="1"/>
  <c r="Q2613" i="1"/>
  <c r="R2613" i="1"/>
  <c r="S2613" i="1"/>
  <c r="C2614" i="1"/>
  <c r="D2614" i="1"/>
  <c r="H2614" i="1"/>
  <c r="K2614" i="1"/>
  <c r="L2614" i="1"/>
  <c r="M2614" i="1"/>
  <c r="N2614" i="1"/>
  <c r="O2614" i="1"/>
  <c r="P2614" i="1"/>
  <c r="Q2614" i="1"/>
  <c r="R2614" i="1"/>
  <c r="S2614" i="1"/>
  <c r="C2615" i="1"/>
  <c r="D2615" i="1"/>
  <c r="H2615" i="1"/>
  <c r="K2615" i="1"/>
  <c r="L2615" i="1"/>
  <c r="M2615" i="1"/>
  <c r="N2615" i="1"/>
  <c r="O2615" i="1"/>
  <c r="P2615" i="1"/>
  <c r="Q2615" i="1"/>
  <c r="R2615" i="1"/>
  <c r="S2615" i="1"/>
  <c r="C2616" i="1"/>
  <c r="D2616" i="1"/>
  <c r="H2616" i="1"/>
  <c r="K2616" i="1"/>
  <c r="L2616" i="1"/>
  <c r="M2616" i="1"/>
  <c r="N2616" i="1"/>
  <c r="O2616" i="1"/>
  <c r="P2616" i="1"/>
  <c r="Q2616" i="1"/>
  <c r="R2616" i="1"/>
  <c r="S2616" i="1"/>
  <c r="C2617" i="1"/>
  <c r="D2617" i="1"/>
  <c r="H2617" i="1"/>
  <c r="K2617" i="1"/>
  <c r="L2617" i="1"/>
  <c r="M2617" i="1"/>
  <c r="N2617" i="1"/>
  <c r="O2617" i="1"/>
  <c r="P2617" i="1"/>
  <c r="Q2617" i="1"/>
  <c r="R2617" i="1"/>
  <c r="S2617" i="1"/>
  <c r="C2618" i="1"/>
  <c r="D2618" i="1"/>
  <c r="H2618" i="1"/>
  <c r="K2618" i="1"/>
  <c r="L2618" i="1"/>
  <c r="M2618" i="1"/>
  <c r="N2618" i="1"/>
  <c r="O2618" i="1"/>
  <c r="P2618" i="1"/>
  <c r="Q2618" i="1"/>
  <c r="R2618" i="1"/>
  <c r="S2618" i="1"/>
  <c r="C2619" i="1"/>
  <c r="D2619" i="1"/>
  <c r="H2619" i="1"/>
  <c r="K2619" i="1"/>
  <c r="L2619" i="1"/>
  <c r="M2619" i="1"/>
  <c r="N2619" i="1"/>
  <c r="O2619" i="1"/>
  <c r="P2619" i="1"/>
  <c r="Q2619" i="1"/>
  <c r="R2619" i="1"/>
  <c r="S2619" i="1"/>
  <c r="C2620" i="1"/>
  <c r="D2620" i="1"/>
  <c r="H2620" i="1"/>
  <c r="K2620" i="1"/>
  <c r="L2620" i="1"/>
  <c r="M2620" i="1"/>
  <c r="N2620" i="1"/>
  <c r="O2620" i="1"/>
  <c r="P2620" i="1"/>
  <c r="Q2620" i="1"/>
  <c r="R2620" i="1"/>
  <c r="S2620" i="1"/>
  <c r="C2621" i="1"/>
  <c r="D2621" i="1"/>
  <c r="H2621" i="1"/>
  <c r="K2621" i="1"/>
  <c r="L2621" i="1"/>
  <c r="M2621" i="1"/>
  <c r="N2621" i="1"/>
  <c r="O2621" i="1"/>
  <c r="P2621" i="1"/>
  <c r="Q2621" i="1"/>
  <c r="R2621" i="1"/>
  <c r="S2621" i="1"/>
  <c r="C2622" i="1"/>
  <c r="D2622" i="1"/>
  <c r="H2622" i="1"/>
  <c r="K2622" i="1"/>
  <c r="L2622" i="1"/>
  <c r="M2622" i="1"/>
  <c r="N2622" i="1"/>
  <c r="O2622" i="1"/>
  <c r="P2622" i="1"/>
  <c r="Q2622" i="1"/>
  <c r="R2622" i="1"/>
  <c r="S2622" i="1"/>
  <c r="C2623" i="1"/>
  <c r="D2623" i="1"/>
  <c r="H2623" i="1"/>
  <c r="K2623" i="1"/>
  <c r="L2623" i="1"/>
  <c r="M2623" i="1"/>
  <c r="N2623" i="1"/>
  <c r="O2623" i="1"/>
  <c r="P2623" i="1"/>
  <c r="Q2623" i="1"/>
  <c r="R2623" i="1"/>
  <c r="S2623" i="1"/>
  <c r="C2624" i="1"/>
  <c r="D2624" i="1"/>
  <c r="H2624" i="1"/>
  <c r="K2624" i="1"/>
  <c r="L2624" i="1"/>
  <c r="M2624" i="1"/>
  <c r="N2624" i="1"/>
  <c r="O2624" i="1"/>
  <c r="P2624" i="1"/>
  <c r="Q2624" i="1"/>
  <c r="R2624" i="1"/>
  <c r="S2624" i="1"/>
  <c r="C2625" i="1"/>
  <c r="D2625" i="1"/>
  <c r="H2625" i="1"/>
  <c r="K2625" i="1"/>
  <c r="L2625" i="1"/>
  <c r="M2625" i="1"/>
  <c r="N2625" i="1"/>
  <c r="O2625" i="1"/>
  <c r="P2625" i="1"/>
  <c r="Q2625" i="1"/>
  <c r="R2625" i="1"/>
  <c r="S2625" i="1"/>
  <c r="C2626" i="1"/>
  <c r="D2626" i="1"/>
  <c r="H2626" i="1"/>
  <c r="K2626" i="1"/>
  <c r="L2626" i="1"/>
  <c r="M2626" i="1"/>
  <c r="N2626" i="1"/>
  <c r="O2626" i="1"/>
  <c r="P2626" i="1"/>
  <c r="Q2626" i="1"/>
  <c r="R2626" i="1"/>
  <c r="S2626" i="1"/>
  <c r="C2627" i="1"/>
  <c r="D2627" i="1"/>
  <c r="H2627" i="1"/>
  <c r="K2627" i="1"/>
  <c r="L2627" i="1"/>
  <c r="M2627" i="1"/>
  <c r="N2627" i="1"/>
  <c r="O2627" i="1"/>
  <c r="P2627" i="1"/>
  <c r="Q2627" i="1"/>
  <c r="R2627" i="1"/>
  <c r="S2627" i="1"/>
  <c r="C2628" i="1"/>
  <c r="D2628" i="1"/>
  <c r="H2628" i="1"/>
  <c r="K2628" i="1"/>
  <c r="L2628" i="1"/>
  <c r="M2628" i="1"/>
  <c r="N2628" i="1"/>
  <c r="O2628" i="1"/>
  <c r="P2628" i="1"/>
  <c r="Q2628" i="1"/>
  <c r="R2628" i="1"/>
  <c r="S2628" i="1"/>
  <c r="C2629" i="1"/>
  <c r="D2629" i="1"/>
  <c r="H2629" i="1"/>
  <c r="K2629" i="1"/>
  <c r="L2629" i="1"/>
  <c r="M2629" i="1"/>
  <c r="N2629" i="1"/>
  <c r="O2629" i="1"/>
  <c r="P2629" i="1"/>
  <c r="Q2629" i="1"/>
  <c r="R2629" i="1"/>
  <c r="S2629" i="1"/>
  <c r="C2630" i="1"/>
  <c r="D2630" i="1"/>
  <c r="H2630" i="1"/>
  <c r="K2630" i="1"/>
  <c r="L2630" i="1"/>
  <c r="M2630" i="1"/>
  <c r="N2630" i="1"/>
  <c r="O2630" i="1"/>
  <c r="P2630" i="1"/>
  <c r="Q2630" i="1"/>
  <c r="R2630" i="1"/>
  <c r="S2630" i="1"/>
  <c r="C2631" i="1"/>
  <c r="D2631" i="1"/>
  <c r="H2631" i="1"/>
  <c r="K2631" i="1"/>
  <c r="L2631" i="1"/>
  <c r="M2631" i="1"/>
  <c r="N2631" i="1"/>
  <c r="O2631" i="1"/>
  <c r="P2631" i="1"/>
  <c r="Q2631" i="1"/>
  <c r="R2631" i="1"/>
  <c r="S2631" i="1"/>
  <c r="C2632" i="1"/>
  <c r="D2632" i="1"/>
  <c r="H2632" i="1"/>
  <c r="K2632" i="1"/>
  <c r="L2632" i="1"/>
  <c r="M2632" i="1"/>
  <c r="N2632" i="1"/>
  <c r="O2632" i="1"/>
  <c r="P2632" i="1"/>
  <c r="Q2632" i="1"/>
  <c r="R2632" i="1"/>
  <c r="S2632" i="1"/>
  <c r="C2633" i="1"/>
  <c r="D2633" i="1"/>
  <c r="H2633" i="1"/>
  <c r="K2633" i="1"/>
  <c r="L2633" i="1"/>
  <c r="M2633" i="1"/>
  <c r="N2633" i="1"/>
  <c r="O2633" i="1"/>
  <c r="P2633" i="1"/>
  <c r="Q2633" i="1"/>
  <c r="R2633" i="1"/>
  <c r="S2633" i="1"/>
  <c r="C2634" i="1"/>
  <c r="D2634" i="1"/>
  <c r="H2634" i="1"/>
  <c r="K2634" i="1"/>
  <c r="L2634" i="1"/>
  <c r="M2634" i="1"/>
  <c r="N2634" i="1"/>
  <c r="O2634" i="1"/>
  <c r="P2634" i="1"/>
  <c r="Q2634" i="1"/>
  <c r="R2634" i="1"/>
  <c r="S2634" i="1"/>
  <c r="C2635" i="1"/>
  <c r="D2635" i="1"/>
  <c r="H2635" i="1"/>
  <c r="K2635" i="1"/>
  <c r="L2635" i="1"/>
  <c r="M2635" i="1"/>
  <c r="N2635" i="1"/>
  <c r="O2635" i="1"/>
  <c r="P2635" i="1"/>
  <c r="Q2635" i="1"/>
  <c r="R2635" i="1"/>
  <c r="S2635" i="1"/>
  <c r="C2636" i="1"/>
  <c r="D2636" i="1"/>
  <c r="H2636" i="1"/>
  <c r="K2636" i="1"/>
  <c r="L2636" i="1"/>
  <c r="M2636" i="1"/>
  <c r="N2636" i="1"/>
  <c r="O2636" i="1"/>
  <c r="P2636" i="1"/>
  <c r="Q2636" i="1"/>
  <c r="R2636" i="1"/>
  <c r="S2636" i="1"/>
  <c r="C2637" i="1"/>
  <c r="D2637" i="1"/>
  <c r="H2637" i="1"/>
  <c r="K2637" i="1"/>
  <c r="L2637" i="1"/>
  <c r="M2637" i="1"/>
  <c r="N2637" i="1"/>
  <c r="O2637" i="1"/>
  <c r="P2637" i="1"/>
  <c r="Q2637" i="1"/>
  <c r="R2637" i="1"/>
  <c r="S2637" i="1"/>
  <c r="C2638" i="1"/>
  <c r="D2638" i="1"/>
  <c r="H2638" i="1"/>
  <c r="K2638" i="1"/>
  <c r="L2638" i="1"/>
  <c r="M2638" i="1"/>
  <c r="N2638" i="1"/>
  <c r="O2638" i="1"/>
  <c r="P2638" i="1"/>
  <c r="Q2638" i="1"/>
  <c r="R2638" i="1"/>
  <c r="S2638" i="1"/>
  <c r="C2639" i="1"/>
  <c r="D2639" i="1"/>
  <c r="H2639" i="1"/>
  <c r="K2639" i="1"/>
  <c r="L2639" i="1"/>
  <c r="M2639" i="1"/>
  <c r="N2639" i="1"/>
  <c r="O2639" i="1"/>
  <c r="P2639" i="1"/>
  <c r="Q2639" i="1"/>
  <c r="R2639" i="1"/>
  <c r="S2639" i="1"/>
  <c r="C2640" i="1"/>
  <c r="D2640" i="1"/>
  <c r="H2640" i="1"/>
  <c r="K2640" i="1"/>
  <c r="L2640" i="1"/>
  <c r="M2640" i="1"/>
  <c r="N2640" i="1"/>
  <c r="O2640" i="1"/>
  <c r="P2640" i="1"/>
  <c r="Q2640" i="1"/>
  <c r="R2640" i="1"/>
  <c r="S2640" i="1"/>
  <c r="C2641" i="1"/>
  <c r="D2641" i="1"/>
  <c r="H2641" i="1"/>
  <c r="K2641" i="1"/>
  <c r="L2641" i="1"/>
  <c r="M2641" i="1"/>
  <c r="N2641" i="1"/>
  <c r="O2641" i="1"/>
  <c r="P2641" i="1"/>
  <c r="Q2641" i="1"/>
  <c r="R2641" i="1"/>
  <c r="S2641" i="1"/>
  <c r="C2642" i="1"/>
  <c r="D2642" i="1"/>
  <c r="H2642" i="1"/>
  <c r="K2642" i="1"/>
  <c r="L2642" i="1"/>
  <c r="M2642" i="1"/>
  <c r="N2642" i="1"/>
  <c r="O2642" i="1"/>
  <c r="P2642" i="1"/>
  <c r="Q2642" i="1"/>
  <c r="R2642" i="1"/>
  <c r="S2642" i="1"/>
  <c r="C2643" i="1"/>
  <c r="D2643" i="1"/>
  <c r="H2643" i="1"/>
  <c r="K2643" i="1"/>
  <c r="L2643" i="1"/>
  <c r="M2643" i="1"/>
  <c r="N2643" i="1"/>
  <c r="O2643" i="1"/>
  <c r="P2643" i="1"/>
  <c r="Q2643" i="1"/>
  <c r="R2643" i="1"/>
  <c r="S2643" i="1"/>
  <c r="C2644" i="1"/>
  <c r="D2644" i="1"/>
  <c r="H2644" i="1"/>
  <c r="K2644" i="1"/>
  <c r="L2644" i="1"/>
  <c r="M2644" i="1"/>
  <c r="N2644" i="1"/>
  <c r="O2644" i="1"/>
  <c r="P2644" i="1"/>
  <c r="Q2644" i="1"/>
  <c r="R2644" i="1"/>
  <c r="S2644" i="1"/>
  <c r="C2645" i="1"/>
  <c r="D2645" i="1"/>
  <c r="H2645" i="1"/>
  <c r="K2645" i="1"/>
  <c r="L2645" i="1"/>
  <c r="M2645" i="1"/>
  <c r="N2645" i="1"/>
  <c r="O2645" i="1"/>
  <c r="P2645" i="1"/>
  <c r="Q2645" i="1"/>
  <c r="R2645" i="1"/>
  <c r="S2645" i="1"/>
  <c r="C2646" i="1"/>
  <c r="D2646" i="1"/>
  <c r="H2646" i="1"/>
  <c r="K2646" i="1"/>
  <c r="L2646" i="1"/>
  <c r="M2646" i="1"/>
  <c r="N2646" i="1"/>
  <c r="O2646" i="1"/>
  <c r="P2646" i="1"/>
  <c r="Q2646" i="1"/>
  <c r="R2646" i="1"/>
  <c r="S2646" i="1"/>
  <c r="C2647" i="1"/>
  <c r="D2647" i="1"/>
  <c r="H2647" i="1"/>
  <c r="K2647" i="1"/>
  <c r="L2647" i="1"/>
  <c r="M2647" i="1"/>
  <c r="N2647" i="1"/>
  <c r="O2647" i="1"/>
  <c r="P2647" i="1"/>
  <c r="Q2647" i="1"/>
  <c r="R2647" i="1"/>
  <c r="S2647" i="1"/>
  <c r="C2648" i="1"/>
  <c r="D2648" i="1"/>
  <c r="H2648" i="1"/>
  <c r="K2648" i="1"/>
  <c r="L2648" i="1"/>
  <c r="M2648" i="1"/>
  <c r="N2648" i="1"/>
  <c r="O2648" i="1"/>
  <c r="P2648" i="1"/>
  <c r="Q2648" i="1"/>
  <c r="R2648" i="1"/>
  <c r="S2648" i="1"/>
  <c r="C2649" i="1"/>
  <c r="D2649" i="1"/>
  <c r="H2649" i="1"/>
  <c r="K2649" i="1"/>
  <c r="L2649" i="1"/>
  <c r="M2649" i="1"/>
  <c r="N2649" i="1"/>
  <c r="O2649" i="1"/>
  <c r="P2649" i="1"/>
  <c r="Q2649" i="1"/>
  <c r="R2649" i="1"/>
  <c r="S2649" i="1"/>
  <c r="C2650" i="1"/>
  <c r="D2650" i="1"/>
  <c r="H2650" i="1"/>
  <c r="K2650" i="1"/>
  <c r="L2650" i="1"/>
  <c r="M2650" i="1"/>
  <c r="N2650" i="1"/>
  <c r="O2650" i="1"/>
  <c r="P2650" i="1"/>
  <c r="Q2650" i="1"/>
  <c r="R2650" i="1"/>
  <c r="S2650" i="1"/>
  <c r="C2651" i="1"/>
  <c r="D2651" i="1"/>
  <c r="H2651" i="1"/>
  <c r="K2651" i="1"/>
  <c r="L2651" i="1"/>
  <c r="M2651" i="1"/>
  <c r="N2651" i="1"/>
  <c r="O2651" i="1"/>
  <c r="P2651" i="1"/>
  <c r="Q2651" i="1"/>
  <c r="R2651" i="1"/>
  <c r="S2651" i="1"/>
  <c r="C2652" i="1"/>
  <c r="D2652" i="1"/>
  <c r="H2652" i="1"/>
  <c r="K2652" i="1"/>
  <c r="L2652" i="1"/>
  <c r="M2652" i="1"/>
  <c r="N2652" i="1"/>
  <c r="O2652" i="1"/>
  <c r="P2652" i="1"/>
  <c r="Q2652" i="1"/>
  <c r="R2652" i="1"/>
  <c r="S2652" i="1"/>
  <c r="C2653" i="1"/>
  <c r="D2653" i="1"/>
  <c r="H2653" i="1"/>
  <c r="K2653" i="1"/>
  <c r="L2653" i="1"/>
  <c r="M2653" i="1"/>
  <c r="N2653" i="1"/>
  <c r="O2653" i="1"/>
  <c r="P2653" i="1"/>
  <c r="Q2653" i="1"/>
  <c r="R2653" i="1"/>
  <c r="S2653" i="1"/>
  <c r="C2654" i="1"/>
  <c r="D2654" i="1"/>
  <c r="H2654" i="1"/>
  <c r="K2654" i="1"/>
  <c r="L2654" i="1"/>
  <c r="M2654" i="1"/>
  <c r="N2654" i="1"/>
  <c r="O2654" i="1"/>
  <c r="P2654" i="1"/>
  <c r="Q2654" i="1"/>
  <c r="R2654" i="1"/>
  <c r="S2654" i="1"/>
  <c r="C2655" i="1"/>
  <c r="D2655" i="1"/>
  <c r="H2655" i="1"/>
  <c r="K2655" i="1"/>
  <c r="L2655" i="1"/>
  <c r="M2655" i="1"/>
  <c r="N2655" i="1"/>
  <c r="O2655" i="1"/>
  <c r="P2655" i="1"/>
  <c r="Q2655" i="1"/>
  <c r="R2655" i="1"/>
  <c r="S2655" i="1"/>
  <c r="C2656" i="1"/>
  <c r="D2656" i="1"/>
  <c r="H2656" i="1"/>
  <c r="K2656" i="1"/>
  <c r="L2656" i="1"/>
  <c r="M2656" i="1"/>
  <c r="N2656" i="1"/>
  <c r="O2656" i="1"/>
  <c r="P2656" i="1"/>
  <c r="Q2656" i="1"/>
  <c r="R2656" i="1"/>
  <c r="S2656" i="1"/>
  <c r="C2657" i="1"/>
  <c r="D2657" i="1"/>
  <c r="H2657" i="1"/>
  <c r="K2657" i="1"/>
  <c r="L2657" i="1"/>
  <c r="M2657" i="1"/>
  <c r="N2657" i="1"/>
  <c r="O2657" i="1"/>
  <c r="P2657" i="1"/>
  <c r="Q2657" i="1"/>
  <c r="R2657" i="1"/>
  <c r="S2657" i="1"/>
  <c r="C2658" i="1"/>
  <c r="D2658" i="1"/>
  <c r="H2658" i="1"/>
  <c r="K2658" i="1"/>
  <c r="L2658" i="1"/>
  <c r="M2658" i="1"/>
  <c r="N2658" i="1"/>
  <c r="O2658" i="1"/>
  <c r="P2658" i="1"/>
  <c r="Q2658" i="1"/>
  <c r="R2658" i="1"/>
  <c r="S2658" i="1"/>
  <c r="C2659" i="1"/>
  <c r="D2659" i="1"/>
  <c r="H2659" i="1"/>
  <c r="K2659" i="1"/>
  <c r="L2659" i="1"/>
  <c r="M2659" i="1"/>
  <c r="N2659" i="1"/>
  <c r="O2659" i="1"/>
  <c r="P2659" i="1"/>
  <c r="Q2659" i="1"/>
  <c r="R2659" i="1"/>
  <c r="S2659" i="1"/>
  <c r="C2660" i="1"/>
  <c r="D2660" i="1"/>
  <c r="H2660" i="1"/>
  <c r="K2660" i="1"/>
  <c r="L2660" i="1"/>
  <c r="M2660" i="1"/>
  <c r="N2660" i="1"/>
  <c r="O2660" i="1"/>
  <c r="P2660" i="1"/>
  <c r="Q2660" i="1"/>
  <c r="R2660" i="1"/>
  <c r="S2660" i="1"/>
  <c r="C2661" i="1"/>
  <c r="D2661" i="1"/>
  <c r="H2661" i="1"/>
  <c r="K2661" i="1"/>
  <c r="L2661" i="1"/>
  <c r="M2661" i="1"/>
  <c r="N2661" i="1"/>
  <c r="O2661" i="1"/>
  <c r="P2661" i="1"/>
  <c r="Q2661" i="1"/>
  <c r="R2661" i="1"/>
  <c r="S2661" i="1"/>
  <c r="C2662" i="1"/>
  <c r="D2662" i="1"/>
  <c r="H2662" i="1"/>
  <c r="K2662" i="1"/>
  <c r="L2662" i="1"/>
  <c r="M2662" i="1"/>
  <c r="N2662" i="1"/>
  <c r="O2662" i="1"/>
  <c r="P2662" i="1"/>
  <c r="Q2662" i="1"/>
  <c r="R2662" i="1"/>
  <c r="S2662" i="1"/>
  <c r="C2663" i="1"/>
  <c r="D2663" i="1"/>
  <c r="H2663" i="1"/>
  <c r="K2663" i="1"/>
  <c r="L2663" i="1"/>
  <c r="M2663" i="1"/>
  <c r="N2663" i="1"/>
  <c r="O2663" i="1"/>
  <c r="P2663" i="1"/>
  <c r="Q2663" i="1"/>
  <c r="R2663" i="1"/>
  <c r="S2663" i="1"/>
  <c r="C2664" i="1"/>
  <c r="D2664" i="1"/>
  <c r="H2664" i="1"/>
  <c r="K2664" i="1"/>
  <c r="L2664" i="1"/>
  <c r="M2664" i="1"/>
  <c r="N2664" i="1"/>
  <c r="O2664" i="1"/>
  <c r="P2664" i="1"/>
  <c r="Q2664" i="1"/>
  <c r="R2664" i="1"/>
  <c r="S2664" i="1"/>
  <c r="C2665" i="1"/>
  <c r="D2665" i="1"/>
  <c r="H2665" i="1"/>
  <c r="K2665" i="1"/>
  <c r="L2665" i="1"/>
  <c r="M2665" i="1"/>
  <c r="N2665" i="1"/>
  <c r="O2665" i="1"/>
  <c r="P2665" i="1"/>
  <c r="Q2665" i="1"/>
  <c r="R2665" i="1"/>
  <c r="S2665" i="1"/>
  <c r="C2666" i="1"/>
  <c r="D2666" i="1"/>
  <c r="H2666" i="1"/>
  <c r="K2666" i="1"/>
  <c r="L2666" i="1"/>
  <c r="M2666" i="1"/>
  <c r="N2666" i="1"/>
  <c r="O2666" i="1"/>
  <c r="P2666" i="1"/>
  <c r="Q2666" i="1"/>
  <c r="R2666" i="1"/>
  <c r="S2666" i="1"/>
  <c r="C2667" i="1"/>
  <c r="D2667" i="1"/>
  <c r="H2667" i="1"/>
  <c r="K2667" i="1"/>
  <c r="L2667" i="1"/>
  <c r="M2667" i="1"/>
  <c r="N2667" i="1"/>
  <c r="O2667" i="1"/>
  <c r="P2667" i="1"/>
  <c r="Q2667" i="1"/>
  <c r="R2667" i="1"/>
  <c r="S2667" i="1"/>
  <c r="C2668" i="1"/>
  <c r="D2668" i="1"/>
  <c r="H2668" i="1"/>
  <c r="K2668" i="1"/>
  <c r="L2668" i="1"/>
  <c r="M2668" i="1"/>
  <c r="N2668" i="1"/>
  <c r="O2668" i="1"/>
  <c r="P2668" i="1"/>
  <c r="Q2668" i="1"/>
  <c r="R2668" i="1"/>
  <c r="S2668" i="1"/>
  <c r="C2669" i="1"/>
  <c r="D2669" i="1"/>
  <c r="H2669" i="1"/>
  <c r="K2669" i="1"/>
  <c r="L2669" i="1"/>
  <c r="M2669" i="1"/>
  <c r="N2669" i="1"/>
  <c r="O2669" i="1"/>
  <c r="P2669" i="1"/>
  <c r="Q2669" i="1"/>
  <c r="R2669" i="1"/>
  <c r="S2669" i="1"/>
  <c r="C2670" i="1"/>
  <c r="D2670" i="1"/>
  <c r="H2670" i="1"/>
  <c r="K2670" i="1"/>
  <c r="L2670" i="1"/>
  <c r="M2670" i="1"/>
  <c r="N2670" i="1"/>
  <c r="O2670" i="1"/>
  <c r="P2670" i="1"/>
  <c r="Q2670" i="1"/>
  <c r="R2670" i="1"/>
  <c r="S2670" i="1"/>
  <c r="C2671" i="1"/>
  <c r="D2671" i="1"/>
  <c r="H2671" i="1"/>
  <c r="K2671" i="1"/>
  <c r="L2671" i="1"/>
  <c r="M2671" i="1"/>
  <c r="N2671" i="1"/>
  <c r="O2671" i="1"/>
  <c r="P2671" i="1"/>
  <c r="Q2671" i="1"/>
  <c r="R2671" i="1"/>
  <c r="S2671" i="1"/>
  <c r="C2672" i="1"/>
  <c r="D2672" i="1"/>
  <c r="H2672" i="1"/>
  <c r="K2672" i="1"/>
  <c r="L2672" i="1"/>
  <c r="M2672" i="1"/>
  <c r="N2672" i="1"/>
  <c r="O2672" i="1"/>
  <c r="P2672" i="1"/>
  <c r="Q2672" i="1"/>
  <c r="R2672" i="1"/>
  <c r="S2672" i="1"/>
  <c r="C2673" i="1"/>
  <c r="D2673" i="1"/>
  <c r="H2673" i="1"/>
  <c r="K2673" i="1"/>
  <c r="L2673" i="1"/>
  <c r="M2673" i="1"/>
  <c r="N2673" i="1"/>
  <c r="O2673" i="1"/>
  <c r="P2673" i="1"/>
  <c r="Q2673" i="1"/>
  <c r="R2673" i="1"/>
  <c r="S2673" i="1"/>
  <c r="C2674" i="1"/>
  <c r="D2674" i="1"/>
  <c r="H2674" i="1"/>
  <c r="K2674" i="1"/>
  <c r="L2674" i="1"/>
  <c r="M2674" i="1"/>
  <c r="N2674" i="1"/>
  <c r="O2674" i="1"/>
  <c r="P2674" i="1"/>
  <c r="Q2674" i="1"/>
  <c r="R2674" i="1"/>
  <c r="S2674" i="1"/>
  <c r="C2675" i="1"/>
  <c r="D2675" i="1"/>
  <c r="H2675" i="1"/>
  <c r="K2675" i="1"/>
  <c r="L2675" i="1"/>
  <c r="M2675" i="1"/>
  <c r="N2675" i="1"/>
  <c r="O2675" i="1"/>
  <c r="P2675" i="1"/>
  <c r="Q2675" i="1"/>
  <c r="R2675" i="1"/>
  <c r="S2675" i="1"/>
  <c r="C2676" i="1"/>
  <c r="D2676" i="1"/>
  <c r="H2676" i="1"/>
  <c r="K2676" i="1"/>
  <c r="L2676" i="1"/>
  <c r="M2676" i="1"/>
  <c r="N2676" i="1"/>
  <c r="O2676" i="1"/>
  <c r="P2676" i="1"/>
  <c r="Q2676" i="1"/>
  <c r="R2676" i="1"/>
  <c r="S2676" i="1"/>
  <c r="C2677" i="1"/>
  <c r="D2677" i="1"/>
  <c r="H2677" i="1"/>
  <c r="K2677" i="1"/>
  <c r="L2677" i="1"/>
  <c r="M2677" i="1"/>
  <c r="N2677" i="1"/>
  <c r="O2677" i="1"/>
  <c r="P2677" i="1"/>
  <c r="Q2677" i="1"/>
  <c r="R2677" i="1"/>
  <c r="S2677" i="1"/>
  <c r="C2678" i="1"/>
  <c r="D2678" i="1"/>
  <c r="H2678" i="1"/>
  <c r="K2678" i="1"/>
  <c r="L2678" i="1"/>
  <c r="M2678" i="1"/>
  <c r="N2678" i="1"/>
  <c r="O2678" i="1"/>
  <c r="P2678" i="1"/>
  <c r="Q2678" i="1"/>
  <c r="R2678" i="1"/>
  <c r="S2678" i="1"/>
  <c r="C2679" i="1"/>
  <c r="D2679" i="1"/>
  <c r="H2679" i="1"/>
  <c r="K2679" i="1"/>
  <c r="L2679" i="1"/>
  <c r="M2679" i="1"/>
  <c r="N2679" i="1"/>
  <c r="O2679" i="1"/>
  <c r="P2679" i="1"/>
  <c r="Q2679" i="1"/>
  <c r="R2679" i="1"/>
  <c r="S2679" i="1"/>
  <c r="C2680" i="1"/>
  <c r="D2680" i="1"/>
  <c r="H2680" i="1"/>
  <c r="K2680" i="1"/>
  <c r="L2680" i="1"/>
  <c r="M2680" i="1"/>
  <c r="N2680" i="1"/>
  <c r="O2680" i="1"/>
  <c r="P2680" i="1"/>
  <c r="Q2680" i="1"/>
  <c r="R2680" i="1"/>
  <c r="S2680" i="1"/>
  <c r="C2681" i="1"/>
  <c r="D2681" i="1"/>
  <c r="H2681" i="1"/>
  <c r="K2681" i="1"/>
  <c r="L2681" i="1"/>
  <c r="M2681" i="1"/>
  <c r="N2681" i="1"/>
  <c r="O2681" i="1"/>
  <c r="P2681" i="1"/>
  <c r="Q2681" i="1"/>
  <c r="R2681" i="1"/>
  <c r="S2681" i="1"/>
  <c r="C2682" i="1"/>
  <c r="D2682" i="1"/>
  <c r="H2682" i="1"/>
  <c r="K2682" i="1"/>
  <c r="L2682" i="1"/>
  <c r="M2682" i="1"/>
  <c r="N2682" i="1"/>
  <c r="O2682" i="1"/>
  <c r="P2682" i="1"/>
  <c r="Q2682" i="1"/>
  <c r="R2682" i="1"/>
  <c r="S2682" i="1"/>
  <c r="C2683" i="1"/>
  <c r="D2683" i="1"/>
  <c r="H2683" i="1"/>
  <c r="K2683" i="1"/>
  <c r="L2683" i="1"/>
  <c r="M2683" i="1"/>
  <c r="N2683" i="1"/>
  <c r="O2683" i="1"/>
  <c r="P2683" i="1"/>
  <c r="Q2683" i="1"/>
  <c r="R2683" i="1"/>
  <c r="S2683" i="1"/>
  <c r="C2684" i="1"/>
  <c r="D2684" i="1"/>
  <c r="H2684" i="1"/>
  <c r="K2684" i="1"/>
  <c r="L2684" i="1"/>
  <c r="M2684" i="1"/>
  <c r="N2684" i="1"/>
  <c r="O2684" i="1"/>
  <c r="P2684" i="1"/>
  <c r="Q2684" i="1"/>
  <c r="R2684" i="1"/>
  <c r="S2684" i="1"/>
  <c r="C2685" i="1"/>
  <c r="D2685" i="1"/>
  <c r="H2685" i="1"/>
  <c r="K2685" i="1"/>
  <c r="L2685" i="1"/>
  <c r="M2685" i="1"/>
  <c r="N2685" i="1"/>
  <c r="O2685" i="1"/>
  <c r="P2685" i="1"/>
  <c r="Q2685" i="1"/>
  <c r="R2685" i="1"/>
  <c r="S2685" i="1"/>
  <c r="C2686" i="1"/>
  <c r="D2686" i="1"/>
  <c r="H2686" i="1"/>
  <c r="K2686" i="1"/>
  <c r="L2686" i="1"/>
  <c r="M2686" i="1"/>
  <c r="N2686" i="1"/>
  <c r="O2686" i="1"/>
  <c r="P2686" i="1"/>
  <c r="Q2686" i="1"/>
  <c r="R2686" i="1"/>
  <c r="S2686" i="1"/>
  <c r="C2687" i="1"/>
  <c r="D2687" i="1"/>
  <c r="H2687" i="1"/>
  <c r="K2687" i="1"/>
  <c r="L2687" i="1"/>
  <c r="M2687" i="1"/>
  <c r="N2687" i="1"/>
  <c r="O2687" i="1"/>
  <c r="P2687" i="1"/>
  <c r="Q2687" i="1"/>
  <c r="R2687" i="1"/>
  <c r="S2687" i="1"/>
  <c r="C2688" i="1"/>
  <c r="D2688" i="1"/>
  <c r="H2688" i="1"/>
  <c r="K2688" i="1"/>
  <c r="L2688" i="1"/>
  <c r="M2688" i="1"/>
  <c r="N2688" i="1"/>
  <c r="O2688" i="1"/>
  <c r="P2688" i="1"/>
  <c r="Q2688" i="1"/>
  <c r="R2688" i="1"/>
  <c r="S2688" i="1"/>
  <c r="C2689" i="1"/>
  <c r="D2689" i="1"/>
  <c r="H2689" i="1"/>
  <c r="K2689" i="1"/>
  <c r="L2689" i="1"/>
  <c r="M2689" i="1"/>
  <c r="N2689" i="1"/>
  <c r="O2689" i="1"/>
  <c r="P2689" i="1"/>
  <c r="Q2689" i="1"/>
  <c r="R2689" i="1"/>
  <c r="S2689" i="1"/>
  <c r="C2690" i="1"/>
  <c r="D2690" i="1"/>
  <c r="H2690" i="1"/>
  <c r="K2690" i="1"/>
  <c r="L2690" i="1"/>
  <c r="M2690" i="1"/>
  <c r="N2690" i="1"/>
  <c r="O2690" i="1"/>
  <c r="P2690" i="1"/>
  <c r="Q2690" i="1"/>
  <c r="R2690" i="1"/>
  <c r="S2690" i="1"/>
  <c r="C2691" i="1"/>
  <c r="D2691" i="1"/>
  <c r="H2691" i="1"/>
  <c r="K2691" i="1"/>
  <c r="L2691" i="1"/>
  <c r="M2691" i="1"/>
  <c r="N2691" i="1"/>
  <c r="O2691" i="1"/>
  <c r="P2691" i="1"/>
  <c r="Q2691" i="1"/>
  <c r="R2691" i="1"/>
  <c r="S2691" i="1"/>
  <c r="C2692" i="1"/>
  <c r="D2692" i="1"/>
  <c r="H2692" i="1"/>
  <c r="K2692" i="1"/>
  <c r="L2692" i="1"/>
  <c r="M2692" i="1"/>
  <c r="N2692" i="1"/>
  <c r="O2692" i="1"/>
  <c r="P2692" i="1"/>
  <c r="Q2692" i="1"/>
  <c r="R2692" i="1"/>
  <c r="S2692" i="1"/>
  <c r="C2693" i="1"/>
  <c r="D2693" i="1"/>
  <c r="H2693" i="1"/>
  <c r="K2693" i="1"/>
  <c r="L2693" i="1"/>
  <c r="M2693" i="1"/>
  <c r="N2693" i="1"/>
  <c r="O2693" i="1"/>
  <c r="P2693" i="1"/>
  <c r="Q2693" i="1"/>
  <c r="R2693" i="1"/>
  <c r="S2693" i="1"/>
  <c r="C2694" i="1"/>
  <c r="D2694" i="1"/>
  <c r="H2694" i="1"/>
  <c r="K2694" i="1"/>
  <c r="L2694" i="1"/>
  <c r="M2694" i="1"/>
  <c r="N2694" i="1"/>
  <c r="O2694" i="1"/>
  <c r="P2694" i="1"/>
  <c r="Q2694" i="1"/>
  <c r="R2694" i="1"/>
  <c r="S2694" i="1"/>
  <c r="C2695" i="1"/>
  <c r="D2695" i="1"/>
  <c r="H2695" i="1"/>
  <c r="K2695" i="1"/>
  <c r="L2695" i="1"/>
  <c r="M2695" i="1"/>
  <c r="N2695" i="1"/>
  <c r="O2695" i="1"/>
  <c r="P2695" i="1"/>
  <c r="Q2695" i="1"/>
  <c r="R2695" i="1"/>
  <c r="S2695" i="1"/>
  <c r="C2696" i="1"/>
  <c r="D2696" i="1"/>
  <c r="H2696" i="1"/>
  <c r="K2696" i="1"/>
  <c r="L2696" i="1"/>
  <c r="M2696" i="1"/>
  <c r="N2696" i="1"/>
  <c r="O2696" i="1"/>
  <c r="P2696" i="1"/>
  <c r="Q2696" i="1"/>
  <c r="R2696" i="1"/>
  <c r="S2696" i="1"/>
  <c r="C2697" i="1"/>
  <c r="D2697" i="1"/>
  <c r="H2697" i="1"/>
  <c r="K2697" i="1"/>
  <c r="L2697" i="1"/>
  <c r="M2697" i="1"/>
  <c r="N2697" i="1"/>
  <c r="O2697" i="1"/>
  <c r="P2697" i="1"/>
  <c r="Q2697" i="1"/>
  <c r="R2697" i="1"/>
  <c r="S2697" i="1"/>
  <c r="C2698" i="1"/>
  <c r="D2698" i="1"/>
  <c r="H2698" i="1"/>
  <c r="K2698" i="1"/>
  <c r="L2698" i="1"/>
  <c r="M2698" i="1"/>
  <c r="N2698" i="1"/>
  <c r="O2698" i="1"/>
  <c r="P2698" i="1"/>
  <c r="Q2698" i="1"/>
  <c r="R2698" i="1"/>
  <c r="S2698" i="1"/>
  <c r="C2699" i="1"/>
  <c r="D2699" i="1"/>
  <c r="H2699" i="1"/>
  <c r="K2699" i="1"/>
  <c r="L2699" i="1"/>
  <c r="M2699" i="1"/>
  <c r="N2699" i="1"/>
  <c r="O2699" i="1"/>
  <c r="P2699" i="1"/>
  <c r="Q2699" i="1"/>
  <c r="R2699" i="1"/>
  <c r="S2699" i="1"/>
  <c r="C2700" i="1"/>
  <c r="D2700" i="1"/>
  <c r="H2700" i="1"/>
  <c r="K2700" i="1"/>
  <c r="L2700" i="1"/>
  <c r="M2700" i="1"/>
  <c r="N2700" i="1"/>
  <c r="O2700" i="1"/>
  <c r="P2700" i="1"/>
  <c r="Q2700" i="1"/>
  <c r="R2700" i="1"/>
  <c r="S2700" i="1"/>
  <c r="C2701" i="1"/>
  <c r="D2701" i="1"/>
  <c r="H2701" i="1"/>
  <c r="K2701" i="1"/>
  <c r="L2701" i="1"/>
  <c r="M2701" i="1"/>
  <c r="N2701" i="1"/>
  <c r="O2701" i="1"/>
  <c r="P2701" i="1"/>
  <c r="Q2701" i="1"/>
  <c r="R2701" i="1"/>
  <c r="S2701" i="1"/>
  <c r="C2702" i="1"/>
  <c r="D2702" i="1"/>
  <c r="H2702" i="1"/>
  <c r="K2702" i="1"/>
  <c r="L2702" i="1"/>
  <c r="M2702" i="1"/>
  <c r="N2702" i="1"/>
  <c r="O2702" i="1"/>
  <c r="P2702" i="1"/>
  <c r="Q2702" i="1"/>
  <c r="R2702" i="1"/>
  <c r="S2702" i="1"/>
  <c r="C2703" i="1"/>
  <c r="D2703" i="1"/>
  <c r="H2703" i="1"/>
  <c r="K2703" i="1"/>
  <c r="L2703" i="1"/>
  <c r="M2703" i="1"/>
  <c r="N2703" i="1"/>
  <c r="O2703" i="1"/>
  <c r="P2703" i="1"/>
  <c r="Q2703" i="1"/>
  <c r="R2703" i="1"/>
  <c r="S2703" i="1"/>
  <c r="C2704" i="1"/>
  <c r="D2704" i="1"/>
  <c r="H2704" i="1"/>
  <c r="K2704" i="1"/>
  <c r="L2704" i="1"/>
  <c r="M2704" i="1"/>
  <c r="N2704" i="1"/>
  <c r="O2704" i="1"/>
  <c r="P2704" i="1"/>
  <c r="Q2704" i="1"/>
  <c r="R2704" i="1"/>
  <c r="S2704" i="1"/>
  <c r="C2705" i="1"/>
  <c r="D2705" i="1"/>
  <c r="H2705" i="1"/>
  <c r="K2705" i="1"/>
  <c r="L2705" i="1"/>
  <c r="M2705" i="1"/>
  <c r="N2705" i="1"/>
  <c r="O2705" i="1"/>
  <c r="P2705" i="1"/>
  <c r="Q2705" i="1"/>
  <c r="R2705" i="1"/>
  <c r="S2705" i="1"/>
  <c r="C2706" i="1"/>
  <c r="D2706" i="1"/>
  <c r="H2706" i="1"/>
  <c r="K2706" i="1"/>
  <c r="L2706" i="1"/>
  <c r="M2706" i="1"/>
  <c r="N2706" i="1"/>
  <c r="O2706" i="1"/>
  <c r="P2706" i="1"/>
  <c r="Q2706" i="1"/>
  <c r="R2706" i="1"/>
  <c r="S2706" i="1"/>
  <c r="C2707" i="1"/>
  <c r="D2707" i="1"/>
  <c r="H2707" i="1"/>
  <c r="K2707" i="1"/>
  <c r="L2707" i="1"/>
  <c r="M2707" i="1"/>
  <c r="N2707" i="1"/>
  <c r="O2707" i="1"/>
  <c r="P2707" i="1"/>
  <c r="Q2707" i="1"/>
  <c r="R2707" i="1"/>
  <c r="S2707" i="1"/>
  <c r="C2708" i="1"/>
  <c r="D2708" i="1"/>
  <c r="H2708" i="1"/>
  <c r="K2708" i="1"/>
  <c r="L2708" i="1"/>
  <c r="M2708" i="1"/>
  <c r="N2708" i="1"/>
  <c r="O2708" i="1"/>
  <c r="P2708" i="1"/>
  <c r="Q2708" i="1"/>
  <c r="R2708" i="1"/>
  <c r="S2708" i="1"/>
  <c r="C2709" i="1"/>
  <c r="D2709" i="1"/>
  <c r="H2709" i="1"/>
  <c r="K2709" i="1"/>
  <c r="L2709" i="1"/>
  <c r="M2709" i="1"/>
  <c r="N2709" i="1"/>
  <c r="O2709" i="1"/>
  <c r="P2709" i="1"/>
  <c r="Q2709" i="1"/>
  <c r="R2709" i="1"/>
  <c r="S2709" i="1"/>
  <c r="C2710" i="1"/>
  <c r="D2710" i="1"/>
  <c r="H2710" i="1"/>
  <c r="K2710" i="1"/>
  <c r="L2710" i="1"/>
  <c r="M2710" i="1"/>
  <c r="N2710" i="1"/>
  <c r="O2710" i="1"/>
  <c r="P2710" i="1"/>
  <c r="Q2710" i="1"/>
  <c r="R2710" i="1"/>
  <c r="S2710" i="1"/>
  <c r="C2711" i="1"/>
  <c r="D2711" i="1"/>
  <c r="H2711" i="1"/>
  <c r="K2711" i="1"/>
  <c r="L2711" i="1"/>
  <c r="M2711" i="1"/>
  <c r="N2711" i="1"/>
  <c r="O2711" i="1"/>
  <c r="P2711" i="1"/>
  <c r="Q2711" i="1"/>
  <c r="R2711" i="1"/>
  <c r="S2711" i="1"/>
  <c r="C2712" i="1"/>
  <c r="D2712" i="1"/>
  <c r="H2712" i="1"/>
  <c r="K2712" i="1"/>
  <c r="L2712" i="1"/>
  <c r="M2712" i="1"/>
  <c r="N2712" i="1"/>
  <c r="O2712" i="1"/>
  <c r="P2712" i="1"/>
  <c r="Q2712" i="1"/>
  <c r="R2712" i="1"/>
  <c r="S2712" i="1"/>
  <c r="C2713" i="1"/>
  <c r="D2713" i="1"/>
  <c r="H2713" i="1"/>
  <c r="K2713" i="1"/>
  <c r="L2713" i="1"/>
  <c r="M2713" i="1"/>
  <c r="N2713" i="1"/>
  <c r="O2713" i="1"/>
  <c r="P2713" i="1"/>
  <c r="Q2713" i="1"/>
  <c r="R2713" i="1"/>
  <c r="S2713" i="1"/>
  <c r="C2714" i="1"/>
  <c r="D2714" i="1"/>
  <c r="H2714" i="1"/>
  <c r="K2714" i="1"/>
  <c r="L2714" i="1"/>
  <c r="M2714" i="1"/>
  <c r="N2714" i="1"/>
  <c r="O2714" i="1"/>
  <c r="P2714" i="1"/>
  <c r="Q2714" i="1"/>
  <c r="R2714" i="1"/>
  <c r="S2714" i="1"/>
  <c r="C2715" i="1"/>
  <c r="D2715" i="1"/>
  <c r="H2715" i="1"/>
  <c r="K2715" i="1"/>
  <c r="L2715" i="1"/>
  <c r="M2715" i="1"/>
  <c r="N2715" i="1"/>
  <c r="O2715" i="1"/>
  <c r="P2715" i="1"/>
  <c r="Q2715" i="1"/>
  <c r="R2715" i="1"/>
  <c r="S2715" i="1"/>
  <c r="C2716" i="1"/>
  <c r="D2716" i="1"/>
  <c r="H2716" i="1"/>
  <c r="K2716" i="1"/>
  <c r="L2716" i="1"/>
  <c r="M2716" i="1"/>
  <c r="N2716" i="1"/>
  <c r="O2716" i="1"/>
  <c r="P2716" i="1"/>
  <c r="Q2716" i="1"/>
  <c r="R2716" i="1"/>
  <c r="S2716" i="1"/>
  <c r="C2717" i="1"/>
  <c r="D2717" i="1"/>
  <c r="H2717" i="1"/>
  <c r="K2717" i="1"/>
  <c r="L2717" i="1"/>
  <c r="M2717" i="1"/>
  <c r="N2717" i="1"/>
  <c r="O2717" i="1"/>
  <c r="P2717" i="1"/>
  <c r="Q2717" i="1"/>
  <c r="R2717" i="1"/>
  <c r="S2717" i="1"/>
  <c r="C2718" i="1"/>
  <c r="D2718" i="1"/>
  <c r="H2718" i="1"/>
  <c r="K2718" i="1"/>
  <c r="L2718" i="1"/>
  <c r="M2718" i="1"/>
  <c r="N2718" i="1"/>
  <c r="O2718" i="1"/>
  <c r="P2718" i="1"/>
  <c r="Q2718" i="1"/>
  <c r="R2718" i="1"/>
  <c r="S2718" i="1"/>
  <c r="C2719" i="1"/>
  <c r="D2719" i="1"/>
  <c r="H2719" i="1"/>
  <c r="K2719" i="1"/>
  <c r="L2719" i="1"/>
  <c r="M2719" i="1"/>
  <c r="N2719" i="1"/>
  <c r="O2719" i="1"/>
  <c r="P2719" i="1"/>
  <c r="Q2719" i="1"/>
  <c r="R2719" i="1"/>
  <c r="S2719" i="1"/>
  <c r="C2720" i="1"/>
  <c r="D2720" i="1"/>
  <c r="H2720" i="1"/>
  <c r="K2720" i="1"/>
  <c r="L2720" i="1"/>
  <c r="M2720" i="1"/>
  <c r="N2720" i="1"/>
  <c r="O2720" i="1"/>
  <c r="P2720" i="1"/>
  <c r="Q2720" i="1"/>
  <c r="R2720" i="1"/>
  <c r="S2720" i="1"/>
  <c r="C2721" i="1"/>
  <c r="D2721" i="1"/>
  <c r="H2721" i="1"/>
  <c r="K2721" i="1"/>
  <c r="L2721" i="1"/>
  <c r="M2721" i="1"/>
  <c r="N2721" i="1"/>
  <c r="O2721" i="1"/>
  <c r="P2721" i="1"/>
  <c r="Q2721" i="1"/>
  <c r="R2721" i="1"/>
  <c r="S2721" i="1"/>
  <c r="C2722" i="1"/>
  <c r="D2722" i="1"/>
  <c r="H2722" i="1"/>
  <c r="K2722" i="1"/>
  <c r="L2722" i="1"/>
  <c r="M2722" i="1"/>
  <c r="N2722" i="1"/>
  <c r="O2722" i="1"/>
  <c r="P2722" i="1"/>
  <c r="Q2722" i="1"/>
  <c r="R2722" i="1"/>
  <c r="S2722" i="1"/>
  <c r="C2723" i="1"/>
  <c r="D2723" i="1"/>
  <c r="H2723" i="1"/>
  <c r="K2723" i="1"/>
  <c r="L2723" i="1"/>
  <c r="M2723" i="1"/>
  <c r="N2723" i="1"/>
  <c r="O2723" i="1"/>
  <c r="P2723" i="1"/>
  <c r="Q2723" i="1"/>
  <c r="R2723" i="1"/>
  <c r="S2723" i="1"/>
  <c r="C2724" i="1"/>
  <c r="D2724" i="1"/>
  <c r="H2724" i="1"/>
  <c r="K2724" i="1"/>
  <c r="L2724" i="1"/>
  <c r="M2724" i="1"/>
  <c r="N2724" i="1"/>
  <c r="O2724" i="1"/>
  <c r="P2724" i="1"/>
  <c r="Q2724" i="1"/>
  <c r="R2724" i="1"/>
  <c r="S2724" i="1"/>
  <c r="C2725" i="1"/>
  <c r="D2725" i="1"/>
  <c r="H2725" i="1"/>
  <c r="K2725" i="1"/>
  <c r="L2725" i="1"/>
  <c r="M2725" i="1"/>
  <c r="N2725" i="1"/>
  <c r="O2725" i="1"/>
  <c r="P2725" i="1"/>
  <c r="Q2725" i="1"/>
  <c r="R2725" i="1"/>
  <c r="S2725" i="1"/>
  <c r="C2726" i="1"/>
  <c r="D2726" i="1"/>
  <c r="H2726" i="1"/>
  <c r="K2726" i="1"/>
  <c r="L2726" i="1"/>
  <c r="M2726" i="1"/>
  <c r="N2726" i="1"/>
  <c r="O2726" i="1"/>
  <c r="P2726" i="1"/>
  <c r="Q2726" i="1"/>
  <c r="R2726" i="1"/>
  <c r="S2726" i="1"/>
  <c r="C2727" i="1"/>
  <c r="D2727" i="1"/>
  <c r="H2727" i="1"/>
  <c r="K2727" i="1"/>
  <c r="L2727" i="1"/>
  <c r="M2727" i="1"/>
  <c r="N2727" i="1"/>
  <c r="O2727" i="1"/>
  <c r="P2727" i="1"/>
  <c r="Q2727" i="1"/>
  <c r="R2727" i="1"/>
  <c r="S2727" i="1"/>
  <c r="C2728" i="1"/>
  <c r="D2728" i="1"/>
  <c r="H2728" i="1"/>
  <c r="K2728" i="1"/>
  <c r="L2728" i="1"/>
  <c r="M2728" i="1"/>
  <c r="N2728" i="1"/>
  <c r="O2728" i="1"/>
  <c r="P2728" i="1"/>
  <c r="Q2728" i="1"/>
  <c r="R2728" i="1"/>
  <c r="S2728" i="1"/>
  <c r="C2729" i="1"/>
  <c r="D2729" i="1"/>
  <c r="H2729" i="1"/>
  <c r="K2729" i="1"/>
  <c r="L2729" i="1"/>
  <c r="M2729" i="1"/>
  <c r="N2729" i="1"/>
  <c r="O2729" i="1"/>
  <c r="P2729" i="1"/>
  <c r="Q2729" i="1"/>
  <c r="R2729" i="1"/>
  <c r="S2729" i="1"/>
  <c r="C2730" i="1"/>
  <c r="D2730" i="1"/>
  <c r="H2730" i="1"/>
  <c r="K2730" i="1"/>
  <c r="L2730" i="1"/>
  <c r="M2730" i="1"/>
  <c r="N2730" i="1"/>
  <c r="O2730" i="1"/>
  <c r="P2730" i="1"/>
  <c r="Q2730" i="1"/>
  <c r="R2730" i="1"/>
  <c r="S2730" i="1"/>
  <c r="C2731" i="1"/>
  <c r="D2731" i="1"/>
  <c r="H2731" i="1"/>
  <c r="K2731" i="1"/>
  <c r="L2731" i="1"/>
  <c r="M2731" i="1"/>
  <c r="N2731" i="1"/>
  <c r="O2731" i="1"/>
  <c r="P2731" i="1"/>
  <c r="Q2731" i="1"/>
  <c r="R2731" i="1"/>
  <c r="S2731" i="1"/>
  <c r="C2732" i="1"/>
  <c r="D2732" i="1"/>
  <c r="H2732" i="1"/>
  <c r="K2732" i="1"/>
  <c r="L2732" i="1"/>
  <c r="M2732" i="1"/>
  <c r="N2732" i="1"/>
  <c r="O2732" i="1"/>
  <c r="P2732" i="1"/>
  <c r="Q2732" i="1"/>
  <c r="R2732" i="1"/>
  <c r="S2732" i="1"/>
  <c r="C2733" i="1"/>
  <c r="D2733" i="1"/>
  <c r="H2733" i="1"/>
  <c r="K2733" i="1"/>
  <c r="L2733" i="1"/>
  <c r="M2733" i="1"/>
  <c r="N2733" i="1"/>
  <c r="O2733" i="1"/>
  <c r="P2733" i="1"/>
  <c r="Q2733" i="1"/>
  <c r="R2733" i="1"/>
  <c r="S2733" i="1"/>
  <c r="C2734" i="1"/>
  <c r="D2734" i="1"/>
  <c r="H2734" i="1"/>
  <c r="K2734" i="1"/>
  <c r="L2734" i="1"/>
  <c r="M2734" i="1"/>
  <c r="N2734" i="1"/>
  <c r="O2734" i="1"/>
  <c r="P2734" i="1"/>
  <c r="Q2734" i="1"/>
  <c r="R2734" i="1"/>
  <c r="S2734" i="1"/>
  <c r="C2735" i="1"/>
  <c r="D2735" i="1"/>
  <c r="H2735" i="1"/>
  <c r="K2735" i="1"/>
  <c r="L2735" i="1"/>
  <c r="M2735" i="1"/>
  <c r="N2735" i="1"/>
  <c r="O2735" i="1"/>
  <c r="P2735" i="1"/>
  <c r="Q2735" i="1"/>
  <c r="R2735" i="1"/>
  <c r="S2735" i="1"/>
  <c r="C2736" i="1"/>
  <c r="D2736" i="1"/>
  <c r="H2736" i="1"/>
  <c r="K2736" i="1"/>
  <c r="L2736" i="1"/>
  <c r="M2736" i="1"/>
  <c r="N2736" i="1"/>
  <c r="O2736" i="1"/>
  <c r="P2736" i="1"/>
  <c r="Q2736" i="1"/>
  <c r="R2736" i="1"/>
  <c r="S2736" i="1"/>
  <c r="C2737" i="1"/>
  <c r="D2737" i="1"/>
  <c r="H2737" i="1"/>
  <c r="K2737" i="1"/>
  <c r="L2737" i="1"/>
  <c r="M2737" i="1"/>
  <c r="N2737" i="1"/>
  <c r="O2737" i="1"/>
  <c r="P2737" i="1"/>
  <c r="Q2737" i="1"/>
  <c r="R2737" i="1"/>
  <c r="S2737" i="1"/>
  <c r="C2738" i="1"/>
  <c r="D2738" i="1"/>
  <c r="H2738" i="1"/>
  <c r="K2738" i="1"/>
  <c r="L2738" i="1"/>
  <c r="M2738" i="1"/>
  <c r="N2738" i="1"/>
  <c r="O2738" i="1"/>
  <c r="P2738" i="1"/>
  <c r="Q2738" i="1"/>
  <c r="R2738" i="1"/>
  <c r="S2738" i="1"/>
  <c r="C2739" i="1"/>
  <c r="D2739" i="1"/>
  <c r="H2739" i="1"/>
  <c r="K2739" i="1"/>
  <c r="L2739" i="1"/>
  <c r="M2739" i="1"/>
  <c r="N2739" i="1"/>
  <c r="O2739" i="1"/>
  <c r="P2739" i="1"/>
  <c r="Q2739" i="1"/>
  <c r="R2739" i="1"/>
  <c r="S2739" i="1"/>
  <c r="C2740" i="1"/>
  <c r="D2740" i="1"/>
  <c r="H2740" i="1"/>
  <c r="K2740" i="1"/>
  <c r="L2740" i="1"/>
  <c r="M2740" i="1"/>
  <c r="N2740" i="1"/>
  <c r="O2740" i="1"/>
  <c r="P2740" i="1"/>
  <c r="Q2740" i="1"/>
  <c r="R2740" i="1"/>
  <c r="S2740" i="1"/>
  <c r="C2741" i="1"/>
  <c r="D2741" i="1"/>
  <c r="H2741" i="1"/>
  <c r="K2741" i="1"/>
  <c r="L2741" i="1"/>
  <c r="M2741" i="1"/>
  <c r="N2741" i="1"/>
  <c r="O2741" i="1"/>
  <c r="P2741" i="1"/>
  <c r="Q2741" i="1"/>
  <c r="R2741" i="1"/>
  <c r="S2741" i="1"/>
  <c r="C2742" i="1"/>
  <c r="D2742" i="1"/>
  <c r="H2742" i="1"/>
  <c r="K2742" i="1"/>
  <c r="L2742" i="1"/>
  <c r="M2742" i="1"/>
  <c r="N2742" i="1"/>
  <c r="O2742" i="1"/>
  <c r="P2742" i="1"/>
  <c r="Q2742" i="1"/>
  <c r="R2742" i="1"/>
  <c r="S2742" i="1"/>
  <c r="C2743" i="1"/>
  <c r="D2743" i="1"/>
  <c r="H2743" i="1"/>
  <c r="K2743" i="1"/>
  <c r="L2743" i="1"/>
  <c r="M2743" i="1"/>
  <c r="N2743" i="1"/>
  <c r="O2743" i="1"/>
  <c r="P2743" i="1"/>
  <c r="Q2743" i="1"/>
  <c r="R2743" i="1"/>
  <c r="S2743" i="1"/>
  <c r="C2744" i="1"/>
  <c r="D2744" i="1"/>
  <c r="H2744" i="1"/>
  <c r="K2744" i="1"/>
  <c r="L2744" i="1"/>
  <c r="M2744" i="1"/>
  <c r="N2744" i="1"/>
  <c r="O2744" i="1"/>
  <c r="P2744" i="1"/>
  <c r="Q2744" i="1"/>
  <c r="R2744" i="1"/>
  <c r="S2744" i="1"/>
  <c r="C2745" i="1"/>
  <c r="D2745" i="1"/>
  <c r="H2745" i="1"/>
  <c r="K2745" i="1"/>
  <c r="L2745" i="1"/>
  <c r="M2745" i="1"/>
  <c r="N2745" i="1"/>
  <c r="O2745" i="1"/>
  <c r="P2745" i="1"/>
  <c r="Q2745" i="1"/>
  <c r="R2745" i="1"/>
  <c r="S2745" i="1"/>
  <c r="C2746" i="1"/>
  <c r="D2746" i="1"/>
  <c r="H2746" i="1"/>
  <c r="K2746" i="1"/>
  <c r="L2746" i="1"/>
  <c r="M2746" i="1"/>
  <c r="N2746" i="1"/>
  <c r="O2746" i="1"/>
  <c r="P2746" i="1"/>
  <c r="Q2746" i="1"/>
  <c r="R2746" i="1"/>
  <c r="S2746" i="1"/>
  <c r="C2747" i="1"/>
  <c r="D2747" i="1"/>
  <c r="H2747" i="1"/>
  <c r="K2747" i="1"/>
  <c r="L2747" i="1"/>
  <c r="M2747" i="1"/>
  <c r="N2747" i="1"/>
  <c r="O2747" i="1"/>
  <c r="P2747" i="1"/>
  <c r="Q2747" i="1"/>
  <c r="R2747" i="1"/>
  <c r="S2747" i="1"/>
  <c r="C2748" i="1"/>
  <c r="D2748" i="1"/>
  <c r="H2748" i="1"/>
  <c r="K2748" i="1"/>
  <c r="L2748" i="1"/>
  <c r="M2748" i="1"/>
  <c r="N2748" i="1"/>
  <c r="O2748" i="1"/>
  <c r="P2748" i="1"/>
  <c r="Q2748" i="1"/>
  <c r="R2748" i="1"/>
  <c r="S2748" i="1"/>
  <c r="C2749" i="1"/>
  <c r="D2749" i="1"/>
  <c r="H2749" i="1"/>
  <c r="K2749" i="1"/>
  <c r="L2749" i="1"/>
  <c r="M2749" i="1"/>
  <c r="N2749" i="1"/>
  <c r="O2749" i="1"/>
  <c r="P2749" i="1"/>
  <c r="Q2749" i="1"/>
  <c r="R2749" i="1"/>
  <c r="S2749" i="1"/>
  <c r="C2750" i="1"/>
  <c r="D2750" i="1"/>
  <c r="H2750" i="1"/>
  <c r="K2750" i="1"/>
  <c r="L2750" i="1"/>
  <c r="M2750" i="1"/>
  <c r="N2750" i="1"/>
  <c r="O2750" i="1"/>
  <c r="P2750" i="1"/>
  <c r="Q2750" i="1"/>
  <c r="R2750" i="1"/>
  <c r="S2750" i="1"/>
  <c r="C2751" i="1"/>
  <c r="D2751" i="1"/>
  <c r="H2751" i="1"/>
  <c r="K2751" i="1"/>
  <c r="L2751" i="1"/>
  <c r="M2751" i="1"/>
  <c r="N2751" i="1"/>
  <c r="O2751" i="1"/>
  <c r="P2751" i="1"/>
  <c r="Q2751" i="1"/>
  <c r="R2751" i="1"/>
  <c r="S2751" i="1"/>
  <c r="C2752" i="1"/>
  <c r="D2752" i="1"/>
  <c r="H2752" i="1"/>
  <c r="K2752" i="1"/>
  <c r="L2752" i="1"/>
  <c r="M2752" i="1"/>
  <c r="N2752" i="1"/>
  <c r="O2752" i="1"/>
  <c r="P2752" i="1"/>
  <c r="Q2752" i="1"/>
  <c r="R2752" i="1"/>
  <c r="S2752" i="1"/>
  <c r="C2753" i="1"/>
  <c r="D2753" i="1"/>
  <c r="H2753" i="1"/>
  <c r="K2753" i="1"/>
  <c r="L2753" i="1"/>
  <c r="M2753" i="1"/>
  <c r="N2753" i="1"/>
  <c r="O2753" i="1"/>
  <c r="P2753" i="1"/>
  <c r="Q2753" i="1"/>
  <c r="R2753" i="1"/>
  <c r="S2753" i="1"/>
  <c r="C2754" i="1"/>
  <c r="D2754" i="1"/>
  <c r="H2754" i="1"/>
  <c r="K2754" i="1"/>
  <c r="L2754" i="1"/>
  <c r="M2754" i="1"/>
  <c r="N2754" i="1"/>
  <c r="O2754" i="1"/>
  <c r="P2754" i="1"/>
  <c r="Q2754" i="1"/>
  <c r="R2754" i="1"/>
  <c r="S2754" i="1"/>
  <c r="C2755" i="1"/>
  <c r="D2755" i="1"/>
  <c r="H2755" i="1"/>
  <c r="K2755" i="1"/>
  <c r="L2755" i="1"/>
  <c r="M2755" i="1"/>
  <c r="N2755" i="1"/>
  <c r="O2755" i="1"/>
  <c r="P2755" i="1"/>
  <c r="Q2755" i="1"/>
  <c r="R2755" i="1"/>
  <c r="S2755" i="1"/>
  <c r="C2756" i="1"/>
  <c r="D2756" i="1"/>
  <c r="H2756" i="1"/>
  <c r="K2756" i="1"/>
  <c r="L2756" i="1"/>
  <c r="M2756" i="1"/>
  <c r="N2756" i="1"/>
  <c r="O2756" i="1"/>
  <c r="P2756" i="1"/>
  <c r="Q2756" i="1"/>
  <c r="R2756" i="1"/>
  <c r="S2756" i="1"/>
  <c r="C2757" i="1"/>
  <c r="D2757" i="1"/>
  <c r="H2757" i="1"/>
  <c r="K2757" i="1"/>
  <c r="L2757" i="1"/>
  <c r="M2757" i="1"/>
  <c r="N2757" i="1"/>
  <c r="O2757" i="1"/>
  <c r="P2757" i="1"/>
  <c r="Q2757" i="1"/>
  <c r="R2757" i="1"/>
  <c r="S2757" i="1"/>
  <c r="C2758" i="1"/>
  <c r="D2758" i="1"/>
  <c r="H2758" i="1"/>
  <c r="K2758" i="1"/>
  <c r="L2758" i="1"/>
  <c r="M2758" i="1"/>
  <c r="N2758" i="1"/>
  <c r="O2758" i="1"/>
  <c r="P2758" i="1"/>
  <c r="Q2758" i="1"/>
  <c r="R2758" i="1"/>
  <c r="S2758" i="1"/>
  <c r="C2759" i="1"/>
  <c r="D2759" i="1"/>
  <c r="H2759" i="1"/>
  <c r="K2759" i="1"/>
  <c r="L2759" i="1"/>
  <c r="M2759" i="1"/>
  <c r="N2759" i="1"/>
  <c r="O2759" i="1"/>
  <c r="P2759" i="1"/>
  <c r="Q2759" i="1"/>
  <c r="R2759" i="1"/>
  <c r="S2759" i="1"/>
  <c r="C2760" i="1"/>
  <c r="D2760" i="1"/>
  <c r="H2760" i="1"/>
  <c r="K2760" i="1"/>
  <c r="L2760" i="1"/>
  <c r="M2760" i="1"/>
  <c r="N2760" i="1"/>
  <c r="O2760" i="1"/>
  <c r="P2760" i="1"/>
  <c r="Q2760" i="1"/>
  <c r="R2760" i="1"/>
  <c r="S2760" i="1"/>
  <c r="C2761" i="1"/>
  <c r="D2761" i="1"/>
  <c r="H2761" i="1"/>
  <c r="K2761" i="1"/>
  <c r="L2761" i="1"/>
  <c r="M2761" i="1"/>
  <c r="N2761" i="1"/>
  <c r="O2761" i="1"/>
  <c r="P2761" i="1"/>
  <c r="Q2761" i="1"/>
  <c r="R2761" i="1"/>
  <c r="S2761" i="1"/>
  <c r="C2762" i="1"/>
  <c r="D2762" i="1"/>
  <c r="H2762" i="1"/>
  <c r="K2762" i="1"/>
  <c r="L2762" i="1"/>
  <c r="M2762" i="1"/>
  <c r="N2762" i="1"/>
  <c r="O2762" i="1"/>
  <c r="P2762" i="1"/>
  <c r="Q2762" i="1"/>
  <c r="R2762" i="1"/>
  <c r="S2762" i="1"/>
  <c r="C2763" i="1"/>
  <c r="D2763" i="1"/>
  <c r="H2763" i="1"/>
  <c r="K2763" i="1"/>
  <c r="L2763" i="1"/>
  <c r="M2763" i="1"/>
  <c r="N2763" i="1"/>
  <c r="O2763" i="1"/>
  <c r="P2763" i="1"/>
  <c r="Q2763" i="1"/>
  <c r="R2763" i="1"/>
  <c r="S2763" i="1"/>
  <c r="C2764" i="1"/>
  <c r="D2764" i="1"/>
  <c r="H2764" i="1"/>
  <c r="K2764" i="1"/>
  <c r="L2764" i="1"/>
  <c r="M2764" i="1"/>
  <c r="N2764" i="1"/>
  <c r="O2764" i="1"/>
  <c r="P2764" i="1"/>
  <c r="Q2764" i="1"/>
  <c r="R2764" i="1"/>
  <c r="S2764" i="1"/>
  <c r="C2765" i="1"/>
  <c r="D2765" i="1"/>
  <c r="H2765" i="1"/>
  <c r="K2765" i="1"/>
  <c r="L2765" i="1"/>
  <c r="M2765" i="1"/>
  <c r="N2765" i="1"/>
  <c r="O2765" i="1"/>
  <c r="P2765" i="1"/>
  <c r="Q2765" i="1"/>
  <c r="R2765" i="1"/>
  <c r="S2765" i="1"/>
  <c r="C2766" i="1"/>
  <c r="D2766" i="1"/>
  <c r="H2766" i="1"/>
  <c r="K2766" i="1"/>
  <c r="L2766" i="1"/>
  <c r="M2766" i="1"/>
  <c r="N2766" i="1"/>
  <c r="O2766" i="1"/>
  <c r="P2766" i="1"/>
  <c r="Q2766" i="1"/>
  <c r="R2766" i="1"/>
  <c r="S2766" i="1"/>
  <c r="C2767" i="1"/>
  <c r="D2767" i="1"/>
  <c r="H2767" i="1"/>
  <c r="K2767" i="1"/>
  <c r="L2767" i="1"/>
  <c r="M2767" i="1"/>
  <c r="N2767" i="1"/>
  <c r="O2767" i="1"/>
  <c r="P2767" i="1"/>
  <c r="Q2767" i="1"/>
  <c r="R2767" i="1"/>
  <c r="S2767" i="1"/>
  <c r="C2768" i="1"/>
  <c r="D2768" i="1"/>
  <c r="H2768" i="1"/>
  <c r="K2768" i="1"/>
  <c r="L2768" i="1"/>
  <c r="M2768" i="1"/>
  <c r="N2768" i="1"/>
  <c r="O2768" i="1"/>
  <c r="P2768" i="1"/>
  <c r="Q2768" i="1"/>
  <c r="R2768" i="1"/>
  <c r="S2768" i="1"/>
  <c r="C2769" i="1"/>
  <c r="D2769" i="1"/>
  <c r="H2769" i="1"/>
  <c r="K2769" i="1"/>
  <c r="L2769" i="1"/>
  <c r="M2769" i="1"/>
  <c r="N2769" i="1"/>
  <c r="O2769" i="1"/>
  <c r="P2769" i="1"/>
  <c r="Q2769" i="1"/>
  <c r="R2769" i="1"/>
  <c r="S2769" i="1"/>
  <c r="C2770" i="1"/>
  <c r="D2770" i="1"/>
  <c r="H2770" i="1"/>
  <c r="K2770" i="1"/>
  <c r="L2770" i="1"/>
  <c r="M2770" i="1"/>
  <c r="N2770" i="1"/>
  <c r="O2770" i="1"/>
  <c r="P2770" i="1"/>
  <c r="Q2770" i="1"/>
  <c r="R2770" i="1"/>
  <c r="S2770" i="1"/>
  <c r="C2771" i="1"/>
  <c r="D2771" i="1"/>
  <c r="H2771" i="1"/>
  <c r="K2771" i="1"/>
  <c r="L2771" i="1"/>
  <c r="M2771" i="1"/>
  <c r="N2771" i="1"/>
  <c r="O2771" i="1"/>
  <c r="P2771" i="1"/>
  <c r="Q2771" i="1"/>
  <c r="R2771" i="1"/>
  <c r="S2771" i="1"/>
  <c r="C2772" i="1"/>
  <c r="D2772" i="1"/>
  <c r="H2772" i="1"/>
  <c r="K2772" i="1"/>
  <c r="L2772" i="1"/>
  <c r="M2772" i="1"/>
  <c r="N2772" i="1"/>
  <c r="O2772" i="1"/>
  <c r="P2772" i="1"/>
  <c r="Q2772" i="1"/>
  <c r="R2772" i="1"/>
  <c r="S2772" i="1"/>
  <c r="C2773" i="1"/>
  <c r="D2773" i="1"/>
  <c r="H2773" i="1"/>
  <c r="K2773" i="1"/>
  <c r="L2773" i="1"/>
  <c r="M2773" i="1"/>
  <c r="N2773" i="1"/>
  <c r="O2773" i="1"/>
  <c r="P2773" i="1"/>
  <c r="Q2773" i="1"/>
  <c r="R2773" i="1"/>
  <c r="S2773" i="1"/>
  <c r="C2774" i="1"/>
  <c r="D2774" i="1"/>
  <c r="H2774" i="1"/>
  <c r="K2774" i="1"/>
  <c r="L2774" i="1"/>
  <c r="M2774" i="1"/>
  <c r="N2774" i="1"/>
  <c r="O2774" i="1"/>
  <c r="P2774" i="1"/>
  <c r="Q2774" i="1"/>
  <c r="R2774" i="1"/>
  <c r="S2774" i="1"/>
  <c r="C2775" i="1"/>
  <c r="D2775" i="1"/>
  <c r="H2775" i="1"/>
  <c r="K2775" i="1"/>
  <c r="L2775" i="1"/>
  <c r="M2775" i="1"/>
  <c r="N2775" i="1"/>
  <c r="O2775" i="1"/>
  <c r="P2775" i="1"/>
  <c r="Q2775" i="1"/>
  <c r="R2775" i="1"/>
  <c r="S2775" i="1"/>
  <c r="C2776" i="1"/>
  <c r="D2776" i="1"/>
  <c r="H2776" i="1"/>
  <c r="K2776" i="1"/>
  <c r="L2776" i="1"/>
  <c r="M2776" i="1"/>
  <c r="N2776" i="1"/>
  <c r="O2776" i="1"/>
  <c r="P2776" i="1"/>
  <c r="Q2776" i="1"/>
  <c r="R2776" i="1"/>
  <c r="S2776" i="1"/>
  <c r="C2777" i="1"/>
  <c r="D2777" i="1"/>
  <c r="H2777" i="1"/>
  <c r="K2777" i="1"/>
  <c r="L2777" i="1"/>
  <c r="M2777" i="1"/>
  <c r="N2777" i="1"/>
  <c r="O2777" i="1"/>
  <c r="P2777" i="1"/>
  <c r="Q2777" i="1"/>
  <c r="R2777" i="1"/>
  <c r="S2777" i="1"/>
  <c r="C2778" i="1"/>
  <c r="D2778" i="1"/>
  <c r="H2778" i="1"/>
  <c r="K2778" i="1"/>
  <c r="L2778" i="1"/>
  <c r="M2778" i="1"/>
  <c r="N2778" i="1"/>
  <c r="O2778" i="1"/>
  <c r="P2778" i="1"/>
  <c r="Q2778" i="1"/>
  <c r="R2778" i="1"/>
  <c r="S2778" i="1"/>
  <c r="C2779" i="1"/>
  <c r="D2779" i="1"/>
  <c r="H2779" i="1"/>
  <c r="K2779" i="1"/>
  <c r="L2779" i="1"/>
  <c r="M2779" i="1"/>
  <c r="N2779" i="1"/>
  <c r="O2779" i="1"/>
  <c r="P2779" i="1"/>
  <c r="Q2779" i="1"/>
  <c r="R2779" i="1"/>
  <c r="S2779" i="1"/>
  <c r="C2780" i="1"/>
  <c r="D2780" i="1"/>
  <c r="H2780" i="1"/>
  <c r="K2780" i="1"/>
  <c r="L2780" i="1"/>
  <c r="M2780" i="1"/>
  <c r="N2780" i="1"/>
  <c r="O2780" i="1"/>
  <c r="P2780" i="1"/>
  <c r="Q2780" i="1"/>
  <c r="R2780" i="1"/>
  <c r="S2780" i="1"/>
  <c r="C2781" i="1"/>
  <c r="D2781" i="1"/>
  <c r="H2781" i="1"/>
  <c r="K2781" i="1"/>
  <c r="L2781" i="1"/>
  <c r="M2781" i="1"/>
  <c r="N2781" i="1"/>
  <c r="O2781" i="1"/>
  <c r="P2781" i="1"/>
  <c r="Q2781" i="1"/>
  <c r="R2781" i="1"/>
  <c r="S2781" i="1"/>
  <c r="C2782" i="1"/>
  <c r="D2782" i="1"/>
  <c r="H2782" i="1"/>
  <c r="K2782" i="1"/>
  <c r="L2782" i="1"/>
  <c r="M2782" i="1"/>
  <c r="N2782" i="1"/>
  <c r="O2782" i="1"/>
  <c r="P2782" i="1"/>
  <c r="Q2782" i="1"/>
  <c r="R2782" i="1"/>
  <c r="S2782" i="1"/>
  <c r="C2783" i="1"/>
  <c r="D2783" i="1"/>
  <c r="H2783" i="1"/>
  <c r="K2783" i="1"/>
  <c r="L2783" i="1"/>
  <c r="M2783" i="1"/>
  <c r="N2783" i="1"/>
  <c r="O2783" i="1"/>
  <c r="P2783" i="1"/>
  <c r="Q2783" i="1"/>
  <c r="R2783" i="1"/>
  <c r="S2783" i="1"/>
  <c r="C2784" i="1"/>
  <c r="D2784" i="1"/>
  <c r="H2784" i="1"/>
  <c r="K2784" i="1"/>
  <c r="L2784" i="1"/>
  <c r="M2784" i="1"/>
  <c r="N2784" i="1"/>
  <c r="O2784" i="1"/>
  <c r="P2784" i="1"/>
  <c r="Q2784" i="1"/>
  <c r="R2784" i="1"/>
  <c r="S2784" i="1"/>
  <c r="C2785" i="1"/>
  <c r="D2785" i="1"/>
  <c r="H2785" i="1"/>
  <c r="K2785" i="1"/>
  <c r="L2785" i="1"/>
  <c r="M2785" i="1"/>
  <c r="N2785" i="1"/>
  <c r="O2785" i="1"/>
  <c r="P2785" i="1"/>
  <c r="Q2785" i="1"/>
  <c r="R2785" i="1"/>
  <c r="S2785" i="1"/>
  <c r="C2786" i="1"/>
  <c r="D2786" i="1"/>
  <c r="H2786" i="1"/>
  <c r="K2786" i="1"/>
  <c r="L2786" i="1"/>
  <c r="M2786" i="1"/>
  <c r="N2786" i="1"/>
  <c r="O2786" i="1"/>
  <c r="P2786" i="1"/>
  <c r="Q2786" i="1"/>
  <c r="R2786" i="1"/>
  <c r="S2786" i="1"/>
  <c r="C2787" i="1"/>
  <c r="D2787" i="1"/>
  <c r="H2787" i="1"/>
  <c r="K2787" i="1"/>
  <c r="L2787" i="1"/>
  <c r="M2787" i="1"/>
  <c r="N2787" i="1"/>
  <c r="O2787" i="1"/>
  <c r="P2787" i="1"/>
  <c r="Q2787" i="1"/>
  <c r="R2787" i="1"/>
  <c r="S2787" i="1"/>
  <c r="C2788" i="1"/>
  <c r="D2788" i="1"/>
  <c r="H2788" i="1"/>
  <c r="K2788" i="1"/>
  <c r="L2788" i="1"/>
  <c r="M2788" i="1"/>
  <c r="N2788" i="1"/>
  <c r="O2788" i="1"/>
  <c r="P2788" i="1"/>
  <c r="Q2788" i="1"/>
  <c r="R2788" i="1"/>
  <c r="S2788" i="1"/>
  <c r="C2789" i="1"/>
  <c r="D2789" i="1"/>
  <c r="H2789" i="1"/>
  <c r="K2789" i="1"/>
  <c r="L2789" i="1"/>
  <c r="M2789" i="1"/>
  <c r="N2789" i="1"/>
  <c r="O2789" i="1"/>
  <c r="P2789" i="1"/>
  <c r="Q2789" i="1"/>
  <c r="R2789" i="1"/>
  <c r="S2789" i="1"/>
  <c r="C2790" i="1"/>
  <c r="D2790" i="1"/>
  <c r="H2790" i="1"/>
  <c r="K2790" i="1"/>
  <c r="L2790" i="1"/>
  <c r="M2790" i="1"/>
  <c r="N2790" i="1"/>
  <c r="O2790" i="1"/>
  <c r="P2790" i="1"/>
  <c r="Q2790" i="1"/>
  <c r="R2790" i="1"/>
  <c r="S2790" i="1"/>
  <c r="C2791" i="1"/>
  <c r="D2791" i="1"/>
  <c r="H2791" i="1"/>
  <c r="K2791" i="1"/>
  <c r="L2791" i="1"/>
  <c r="M2791" i="1"/>
  <c r="N2791" i="1"/>
  <c r="O2791" i="1"/>
  <c r="P2791" i="1"/>
  <c r="Q2791" i="1"/>
  <c r="R2791" i="1"/>
  <c r="S2791" i="1"/>
  <c r="C2792" i="1"/>
  <c r="D2792" i="1"/>
  <c r="H2792" i="1"/>
  <c r="K2792" i="1"/>
  <c r="L2792" i="1"/>
  <c r="M2792" i="1"/>
  <c r="N2792" i="1"/>
  <c r="O2792" i="1"/>
  <c r="P2792" i="1"/>
  <c r="Q2792" i="1"/>
  <c r="R2792" i="1"/>
  <c r="S2792" i="1"/>
  <c r="C2793" i="1"/>
  <c r="D2793" i="1"/>
  <c r="H2793" i="1"/>
  <c r="K2793" i="1"/>
  <c r="L2793" i="1"/>
  <c r="M2793" i="1"/>
  <c r="N2793" i="1"/>
  <c r="O2793" i="1"/>
  <c r="P2793" i="1"/>
  <c r="Q2793" i="1"/>
  <c r="R2793" i="1"/>
  <c r="S2793" i="1"/>
  <c r="C2794" i="1"/>
  <c r="D2794" i="1"/>
  <c r="H2794" i="1"/>
  <c r="K2794" i="1"/>
  <c r="L2794" i="1"/>
  <c r="M2794" i="1"/>
  <c r="N2794" i="1"/>
  <c r="O2794" i="1"/>
  <c r="P2794" i="1"/>
  <c r="Q2794" i="1"/>
  <c r="R2794" i="1"/>
  <c r="S2794" i="1"/>
  <c r="C2795" i="1"/>
  <c r="D2795" i="1"/>
  <c r="H2795" i="1"/>
  <c r="K2795" i="1"/>
  <c r="L2795" i="1"/>
  <c r="M2795" i="1"/>
  <c r="N2795" i="1"/>
  <c r="O2795" i="1"/>
  <c r="P2795" i="1"/>
  <c r="Q2795" i="1"/>
  <c r="R2795" i="1"/>
  <c r="S2795" i="1"/>
  <c r="C2796" i="1"/>
  <c r="D2796" i="1"/>
  <c r="H2796" i="1"/>
  <c r="K2796" i="1"/>
  <c r="L2796" i="1"/>
  <c r="M2796" i="1"/>
  <c r="N2796" i="1"/>
  <c r="O2796" i="1"/>
  <c r="P2796" i="1"/>
  <c r="Q2796" i="1"/>
  <c r="R2796" i="1"/>
  <c r="S2796" i="1"/>
  <c r="C2797" i="1"/>
  <c r="D2797" i="1"/>
  <c r="H2797" i="1"/>
  <c r="K2797" i="1"/>
  <c r="L2797" i="1"/>
  <c r="M2797" i="1"/>
  <c r="N2797" i="1"/>
  <c r="O2797" i="1"/>
  <c r="P2797" i="1"/>
  <c r="Q2797" i="1"/>
  <c r="R2797" i="1"/>
  <c r="S2797" i="1"/>
  <c r="C2798" i="1"/>
  <c r="D2798" i="1"/>
  <c r="H2798" i="1"/>
  <c r="K2798" i="1"/>
  <c r="L2798" i="1"/>
  <c r="M2798" i="1"/>
  <c r="N2798" i="1"/>
  <c r="O2798" i="1"/>
  <c r="P2798" i="1"/>
  <c r="Q2798" i="1"/>
  <c r="R2798" i="1"/>
  <c r="S2798" i="1"/>
  <c r="C2799" i="1"/>
  <c r="D2799" i="1"/>
  <c r="H2799" i="1"/>
  <c r="K2799" i="1"/>
  <c r="L2799" i="1"/>
  <c r="M2799" i="1"/>
  <c r="N2799" i="1"/>
  <c r="O2799" i="1"/>
  <c r="P2799" i="1"/>
  <c r="Q2799" i="1"/>
  <c r="R2799" i="1"/>
  <c r="S2799" i="1"/>
  <c r="C2800" i="1"/>
  <c r="D2800" i="1"/>
  <c r="H2800" i="1"/>
  <c r="K2800" i="1"/>
  <c r="L2800" i="1"/>
  <c r="M2800" i="1"/>
  <c r="N2800" i="1"/>
  <c r="O2800" i="1"/>
  <c r="P2800" i="1"/>
  <c r="Q2800" i="1"/>
  <c r="R2800" i="1"/>
  <c r="S2800" i="1"/>
  <c r="C2801" i="1"/>
  <c r="D2801" i="1"/>
  <c r="H2801" i="1"/>
  <c r="K2801" i="1"/>
  <c r="L2801" i="1"/>
  <c r="M2801" i="1"/>
  <c r="N2801" i="1"/>
  <c r="O2801" i="1"/>
  <c r="P2801" i="1"/>
  <c r="Q2801" i="1"/>
  <c r="R2801" i="1"/>
  <c r="S2801" i="1"/>
  <c r="C2802" i="1"/>
  <c r="D2802" i="1"/>
  <c r="H2802" i="1"/>
  <c r="K2802" i="1"/>
  <c r="L2802" i="1"/>
  <c r="M2802" i="1"/>
  <c r="N2802" i="1"/>
  <c r="O2802" i="1"/>
  <c r="P2802" i="1"/>
  <c r="Q2802" i="1"/>
  <c r="R2802" i="1"/>
  <c r="S2802" i="1"/>
  <c r="C2803" i="1"/>
  <c r="D2803" i="1"/>
  <c r="H2803" i="1"/>
  <c r="K2803" i="1"/>
  <c r="L2803" i="1"/>
  <c r="M2803" i="1"/>
  <c r="N2803" i="1"/>
  <c r="O2803" i="1"/>
  <c r="P2803" i="1"/>
  <c r="Q2803" i="1"/>
  <c r="R2803" i="1"/>
  <c r="S2803" i="1"/>
  <c r="C2804" i="1"/>
  <c r="D2804" i="1"/>
  <c r="H2804" i="1"/>
  <c r="K2804" i="1"/>
  <c r="L2804" i="1"/>
  <c r="M2804" i="1"/>
  <c r="N2804" i="1"/>
  <c r="O2804" i="1"/>
  <c r="P2804" i="1"/>
  <c r="Q2804" i="1"/>
  <c r="R2804" i="1"/>
  <c r="S2804" i="1"/>
  <c r="C2805" i="1"/>
  <c r="D2805" i="1"/>
  <c r="H2805" i="1"/>
  <c r="K2805" i="1"/>
  <c r="L2805" i="1"/>
  <c r="M2805" i="1"/>
  <c r="N2805" i="1"/>
  <c r="O2805" i="1"/>
  <c r="P2805" i="1"/>
  <c r="Q2805" i="1"/>
  <c r="R2805" i="1"/>
  <c r="S2805" i="1"/>
  <c r="C2806" i="1"/>
  <c r="D2806" i="1"/>
  <c r="H2806" i="1"/>
  <c r="K2806" i="1"/>
  <c r="L2806" i="1"/>
  <c r="M2806" i="1"/>
  <c r="N2806" i="1"/>
  <c r="O2806" i="1"/>
  <c r="P2806" i="1"/>
  <c r="Q2806" i="1"/>
  <c r="R2806" i="1"/>
  <c r="S2806" i="1"/>
  <c r="C2807" i="1"/>
  <c r="D2807" i="1"/>
  <c r="H2807" i="1"/>
  <c r="K2807" i="1"/>
  <c r="L2807" i="1"/>
  <c r="M2807" i="1"/>
  <c r="N2807" i="1"/>
  <c r="O2807" i="1"/>
  <c r="P2807" i="1"/>
  <c r="Q2807" i="1"/>
  <c r="R2807" i="1"/>
  <c r="S2807" i="1"/>
  <c r="C2808" i="1"/>
  <c r="D2808" i="1"/>
  <c r="H2808" i="1"/>
  <c r="K2808" i="1"/>
  <c r="L2808" i="1"/>
  <c r="M2808" i="1"/>
  <c r="N2808" i="1"/>
  <c r="O2808" i="1"/>
  <c r="P2808" i="1"/>
  <c r="Q2808" i="1"/>
  <c r="R2808" i="1"/>
  <c r="S2808" i="1"/>
  <c r="C2809" i="1"/>
  <c r="D2809" i="1"/>
  <c r="H2809" i="1"/>
  <c r="K2809" i="1"/>
  <c r="L2809" i="1"/>
  <c r="M2809" i="1"/>
  <c r="N2809" i="1"/>
  <c r="O2809" i="1"/>
  <c r="P2809" i="1"/>
  <c r="Q2809" i="1"/>
  <c r="R2809" i="1"/>
  <c r="S2809" i="1"/>
  <c r="C2810" i="1"/>
  <c r="D2810" i="1"/>
  <c r="H2810" i="1"/>
  <c r="K2810" i="1"/>
  <c r="L2810" i="1"/>
  <c r="M2810" i="1"/>
  <c r="N2810" i="1"/>
  <c r="O2810" i="1"/>
  <c r="P2810" i="1"/>
  <c r="Q2810" i="1"/>
  <c r="R2810" i="1"/>
  <c r="S2810" i="1"/>
  <c r="C2811" i="1"/>
  <c r="D2811" i="1"/>
  <c r="H2811" i="1"/>
  <c r="K2811" i="1"/>
  <c r="L2811" i="1"/>
  <c r="M2811" i="1"/>
  <c r="N2811" i="1"/>
  <c r="O2811" i="1"/>
  <c r="P2811" i="1"/>
  <c r="Q2811" i="1"/>
  <c r="R2811" i="1"/>
  <c r="S2811" i="1"/>
  <c r="C2812" i="1"/>
  <c r="D2812" i="1"/>
  <c r="H2812" i="1"/>
  <c r="K2812" i="1"/>
  <c r="L2812" i="1"/>
  <c r="M2812" i="1"/>
  <c r="N2812" i="1"/>
  <c r="O2812" i="1"/>
  <c r="P2812" i="1"/>
  <c r="Q2812" i="1"/>
  <c r="R2812" i="1"/>
  <c r="S2812" i="1"/>
  <c r="C2813" i="1"/>
  <c r="D2813" i="1"/>
  <c r="H2813" i="1"/>
  <c r="K2813" i="1"/>
  <c r="L2813" i="1"/>
  <c r="M2813" i="1"/>
  <c r="N2813" i="1"/>
  <c r="O2813" i="1"/>
  <c r="P2813" i="1"/>
  <c r="Q2813" i="1"/>
  <c r="R2813" i="1"/>
  <c r="S2813" i="1"/>
  <c r="C2814" i="1"/>
  <c r="D2814" i="1"/>
  <c r="H2814" i="1"/>
  <c r="K2814" i="1"/>
  <c r="L2814" i="1"/>
  <c r="M2814" i="1"/>
  <c r="N2814" i="1"/>
  <c r="O2814" i="1"/>
  <c r="P2814" i="1"/>
  <c r="Q2814" i="1"/>
  <c r="R2814" i="1"/>
  <c r="S2814" i="1"/>
  <c r="C2815" i="1"/>
  <c r="D2815" i="1"/>
  <c r="H2815" i="1"/>
  <c r="K2815" i="1"/>
  <c r="L2815" i="1"/>
  <c r="M2815" i="1"/>
  <c r="N2815" i="1"/>
  <c r="O2815" i="1"/>
  <c r="P2815" i="1"/>
  <c r="Q2815" i="1"/>
  <c r="R2815" i="1"/>
  <c r="S2815" i="1"/>
  <c r="C2816" i="1"/>
  <c r="D2816" i="1"/>
  <c r="H2816" i="1"/>
  <c r="K2816" i="1"/>
  <c r="L2816" i="1"/>
  <c r="M2816" i="1"/>
  <c r="N2816" i="1"/>
  <c r="O2816" i="1"/>
  <c r="P2816" i="1"/>
  <c r="Q2816" i="1"/>
  <c r="R2816" i="1"/>
  <c r="S2816" i="1"/>
  <c r="C2817" i="1"/>
  <c r="D2817" i="1"/>
  <c r="H2817" i="1"/>
  <c r="K2817" i="1"/>
  <c r="L2817" i="1"/>
  <c r="M2817" i="1"/>
  <c r="N2817" i="1"/>
  <c r="O2817" i="1"/>
  <c r="P2817" i="1"/>
  <c r="Q2817" i="1"/>
  <c r="R2817" i="1"/>
  <c r="S2817" i="1"/>
  <c r="C2818" i="1"/>
  <c r="D2818" i="1"/>
  <c r="H2818" i="1"/>
  <c r="K2818" i="1"/>
  <c r="L2818" i="1"/>
  <c r="M2818" i="1"/>
  <c r="N2818" i="1"/>
  <c r="O2818" i="1"/>
  <c r="P2818" i="1"/>
  <c r="Q2818" i="1"/>
  <c r="R2818" i="1"/>
  <c r="S2818" i="1"/>
  <c r="C2819" i="1"/>
  <c r="D2819" i="1"/>
  <c r="H2819" i="1"/>
  <c r="K2819" i="1"/>
  <c r="L2819" i="1"/>
  <c r="M2819" i="1"/>
  <c r="N2819" i="1"/>
  <c r="O2819" i="1"/>
  <c r="P2819" i="1"/>
  <c r="Q2819" i="1"/>
  <c r="R2819" i="1"/>
  <c r="S2819" i="1"/>
  <c r="C2820" i="1"/>
  <c r="D2820" i="1"/>
  <c r="H2820" i="1"/>
  <c r="K2820" i="1"/>
  <c r="L2820" i="1"/>
  <c r="M2820" i="1"/>
  <c r="N2820" i="1"/>
  <c r="O2820" i="1"/>
  <c r="P2820" i="1"/>
  <c r="Q2820" i="1"/>
  <c r="R2820" i="1"/>
  <c r="S2820" i="1"/>
  <c r="C2821" i="1"/>
  <c r="D2821" i="1"/>
  <c r="H2821" i="1"/>
  <c r="K2821" i="1"/>
  <c r="L2821" i="1"/>
  <c r="M2821" i="1"/>
  <c r="N2821" i="1"/>
  <c r="O2821" i="1"/>
  <c r="P2821" i="1"/>
  <c r="Q2821" i="1"/>
  <c r="R2821" i="1"/>
  <c r="S2821" i="1"/>
  <c r="C2822" i="1"/>
  <c r="D2822" i="1"/>
  <c r="H2822" i="1"/>
  <c r="K2822" i="1"/>
  <c r="L2822" i="1"/>
  <c r="M2822" i="1"/>
  <c r="N2822" i="1"/>
  <c r="O2822" i="1"/>
  <c r="P2822" i="1"/>
  <c r="Q2822" i="1"/>
  <c r="R2822" i="1"/>
  <c r="S2822" i="1"/>
  <c r="C2823" i="1"/>
  <c r="D2823" i="1"/>
  <c r="H2823" i="1"/>
  <c r="K2823" i="1"/>
  <c r="L2823" i="1"/>
  <c r="M2823" i="1"/>
  <c r="N2823" i="1"/>
  <c r="O2823" i="1"/>
  <c r="P2823" i="1"/>
  <c r="Q2823" i="1"/>
  <c r="R2823" i="1"/>
  <c r="S2823" i="1"/>
  <c r="C2824" i="1"/>
  <c r="D2824" i="1"/>
  <c r="H2824" i="1"/>
  <c r="K2824" i="1"/>
  <c r="L2824" i="1"/>
  <c r="M2824" i="1"/>
  <c r="N2824" i="1"/>
  <c r="O2824" i="1"/>
  <c r="P2824" i="1"/>
  <c r="Q2824" i="1"/>
  <c r="R2824" i="1"/>
  <c r="S2824" i="1"/>
  <c r="C2825" i="1"/>
  <c r="D2825" i="1"/>
  <c r="H2825" i="1"/>
  <c r="K2825" i="1"/>
  <c r="L2825" i="1"/>
  <c r="M2825" i="1"/>
  <c r="N2825" i="1"/>
  <c r="O2825" i="1"/>
  <c r="P2825" i="1"/>
  <c r="Q2825" i="1"/>
  <c r="R2825" i="1"/>
  <c r="S2825" i="1"/>
  <c r="C2826" i="1"/>
  <c r="D2826" i="1"/>
  <c r="H2826" i="1"/>
  <c r="K2826" i="1"/>
  <c r="L2826" i="1"/>
  <c r="M2826" i="1"/>
  <c r="N2826" i="1"/>
  <c r="O2826" i="1"/>
  <c r="P2826" i="1"/>
  <c r="Q2826" i="1"/>
  <c r="R2826" i="1"/>
  <c r="S2826" i="1"/>
  <c r="C2827" i="1"/>
  <c r="D2827" i="1"/>
  <c r="H2827" i="1"/>
  <c r="K2827" i="1"/>
  <c r="L2827" i="1"/>
  <c r="M2827" i="1"/>
  <c r="N2827" i="1"/>
  <c r="O2827" i="1"/>
  <c r="P2827" i="1"/>
  <c r="Q2827" i="1"/>
  <c r="R2827" i="1"/>
  <c r="S2827" i="1"/>
  <c r="C2828" i="1"/>
  <c r="D2828" i="1"/>
  <c r="H2828" i="1"/>
  <c r="K2828" i="1"/>
  <c r="L2828" i="1"/>
  <c r="M2828" i="1"/>
  <c r="N2828" i="1"/>
  <c r="O2828" i="1"/>
  <c r="P2828" i="1"/>
  <c r="Q2828" i="1"/>
  <c r="R2828" i="1"/>
  <c r="S2828" i="1"/>
  <c r="C2829" i="1"/>
  <c r="D2829" i="1"/>
  <c r="H2829" i="1"/>
  <c r="K2829" i="1"/>
  <c r="L2829" i="1"/>
  <c r="M2829" i="1"/>
  <c r="N2829" i="1"/>
  <c r="O2829" i="1"/>
  <c r="P2829" i="1"/>
  <c r="Q2829" i="1"/>
  <c r="R2829" i="1"/>
  <c r="S2829" i="1"/>
  <c r="C2830" i="1"/>
  <c r="D2830" i="1"/>
  <c r="H2830" i="1"/>
  <c r="K2830" i="1"/>
  <c r="L2830" i="1"/>
  <c r="M2830" i="1"/>
  <c r="N2830" i="1"/>
  <c r="O2830" i="1"/>
  <c r="P2830" i="1"/>
  <c r="Q2830" i="1"/>
  <c r="R2830" i="1"/>
  <c r="S2830" i="1"/>
  <c r="C2831" i="1"/>
  <c r="D2831" i="1"/>
  <c r="H2831" i="1"/>
  <c r="K2831" i="1"/>
  <c r="L2831" i="1"/>
  <c r="M2831" i="1"/>
  <c r="N2831" i="1"/>
  <c r="O2831" i="1"/>
  <c r="P2831" i="1"/>
  <c r="Q2831" i="1"/>
  <c r="R2831" i="1"/>
  <c r="S2831" i="1"/>
  <c r="C2832" i="1"/>
  <c r="D2832" i="1"/>
  <c r="H2832" i="1"/>
  <c r="K2832" i="1"/>
  <c r="L2832" i="1"/>
  <c r="M2832" i="1"/>
  <c r="N2832" i="1"/>
  <c r="O2832" i="1"/>
  <c r="P2832" i="1"/>
  <c r="Q2832" i="1"/>
  <c r="R2832" i="1"/>
  <c r="S2832" i="1"/>
  <c r="C2833" i="1"/>
  <c r="D2833" i="1"/>
  <c r="H2833" i="1"/>
  <c r="K2833" i="1"/>
  <c r="L2833" i="1"/>
  <c r="M2833" i="1"/>
  <c r="N2833" i="1"/>
  <c r="O2833" i="1"/>
  <c r="P2833" i="1"/>
  <c r="Q2833" i="1"/>
  <c r="R2833" i="1"/>
  <c r="S2833" i="1"/>
  <c r="C2834" i="1"/>
  <c r="D2834" i="1"/>
  <c r="H2834" i="1"/>
  <c r="K2834" i="1"/>
  <c r="L2834" i="1"/>
  <c r="M2834" i="1"/>
  <c r="N2834" i="1"/>
  <c r="O2834" i="1"/>
  <c r="P2834" i="1"/>
  <c r="Q2834" i="1"/>
  <c r="R2834" i="1"/>
  <c r="S2834" i="1"/>
  <c r="C2835" i="1"/>
  <c r="D2835" i="1"/>
  <c r="H2835" i="1"/>
  <c r="K2835" i="1"/>
  <c r="L2835" i="1"/>
  <c r="M2835" i="1"/>
  <c r="N2835" i="1"/>
  <c r="O2835" i="1"/>
  <c r="P2835" i="1"/>
  <c r="Q2835" i="1"/>
  <c r="R2835" i="1"/>
  <c r="S2835" i="1"/>
  <c r="C2836" i="1"/>
  <c r="D2836" i="1"/>
  <c r="H2836" i="1"/>
  <c r="K2836" i="1"/>
  <c r="L2836" i="1"/>
  <c r="M2836" i="1"/>
  <c r="N2836" i="1"/>
  <c r="O2836" i="1"/>
  <c r="P2836" i="1"/>
  <c r="Q2836" i="1"/>
  <c r="R2836" i="1"/>
  <c r="S2836" i="1"/>
  <c r="C2837" i="1"/>
  <c r="D2837" i="1"/>
  <c r="H2837" i="1"/>
  <c r="K2837" i="1"/>
  <c r="L2837" i="1"/>
  <c r="M2837" i="1"/>
  <c r="N2837" i="1"/>
  <c r="O2837" i="1"/>
  <c r="P2837" i="1"/>
  <c r="Q2837" i="1"/>
  <c r="R2837" i="1"/>
  <c r="S2837" i="1"/>
  <c r="C2838" i="1"/>
  <c r="D2838" i="1"/>
  <c r="H2838" i="1"/>
  <c r="K2838" i="1"/>
  <c r="L2838" i="1"/>
  <c r="M2838" i="1"/>
  <c r="N2838" i="1"/>
  <c r="O2838" i="1"/>
  <c r="P2838" i="1"/>
  <c r="Q2838" i="1"/>
  <c r="R2838" i="1"/>
  <c r="S2838" i="1"/>
  <c r="C2839" i="1"/>
  <c r="D2839" i="1"/>
  <c r="H2839" i="1"/>
  <c r="K2839" i="1"/>
  <c r="L2839" i="1"/>
  <c r="M2839" i="1"/>
  <c r="N2839" i="1"/>
  <c r="O2839" i="1"/>
  <c r="P2839" i="1"/>
  <c r="Q2839" i="1"/>
  <c r="R2839" i="1"/>
  <c r="S2839" i="1"/>
  <c r="C2840" i="1"/>
  <c r="D2840" i="1"/>
  <c r="H2840" i="1"/>
  <c r="K2840" i="1"/>
  <c r="L2840" i="1"/>
  <c r="M2840" i="1"/>
  <c r="N2840" i="1"/>
  <c r="O2840" i="1"/>
  <c r="P2840" i="1"/>
  <c r="Q2840" i="1"/>
  <c r="R2840" i="1"/>
  <c r="S2840" i="1"/>
  <c r="C2841" i="1"/>
  <c r="D2841" i="1"/>
  <c r="H2841" i="1"/>
  <c r="K2841" i="1"/>
  <c r="L2841" i="1"/>
  <c r="M2841" i="1"/>
  <c r="N2841" i="1"/>
  <c r="O2841" i="1"/>
  <c r="P2841" i="1"/>
  <c r="Q2841" i="1"/>
  <c r="R2841" i="1"/>
  <c r="S2841" i="1"/>
  <c r="C2842" i="1"/>
  <c r="D2842" i="1"/>
  <c r="H2842" i="1"/>
  <c r="K2842" i="1"/>
  <c r="L2842" i="1"/>
  <c r="M2842" i="1"/>
  <c r="N2842" i="1"/>
  <c r="O2842" i="1"/>
  <c r="P2842" i="1"/>
  <c r="Q2842" i="1"/>
  <c r="R2842" i="1"/>
  <c r="S2842" i="1"/>
  <c r="C2843" i="1"/>
  <c r="D2843" i="1"/>
  <c r="H2843" i="1"/>
  <c r="K2843" i="1"/>
  <c r="L2843" i="1"/>
  <c r="M2843" i="1"/>
  <c r="N2843" i="1"/>
  <c r="O2843" i="1"/>
  <c r="P2843" i="1"/>
  <c r="Q2843" i="1"/>
  <c r="R2843" i="1"/>
  <c r="S2843" i="1"/>
  <c r="C2844" i="1"/>
  <c r="D2844" i="1"/>
  <c r="H2844" i="1"/>
  <c r="K2844" i="1"/>
  <c r="L2844" i="1"/>
  <c r="M2844" i="1"/>
  <c r="N2844" i="1"/>
  <c r="O2844" i="1"/>
  <c r="P2844" i="1"/>
  <c r="Q2844" i="1"/>
  <c r="R2844" i="1"/>
  <c r="S2844" i="1"/>
  <c r="C2845" i="1"/>
  <c r="D2845" i="1"/>
  <c r="H2845" i="1"/>
  <c r="K2845" i="1"/>
  <c r="L2845" i="1"/>
  <c r="M2845" i="1"/>
  <c r="N2845" i="1"/>
  <c r="O2845" i="1"/>
  <c r="P2845" i="1"/>
  <c r="Q2845" i="1"/>
  <c r="R2845" i="1"/>
  <c r="S2845" i="1"/>
  <c r="C2846" i="1"/>
  <c r="D2846" i="1"/>
  <c r="H2846" i="1"/>
  <c r="K2846" i="1"/>
  <c r="L2846" i="1"/>
  <c r="M2846" i="1"/>
  <c r="N2846" i="1"/>
  <c r="O2846" i="1"/>
  <c r="P2846" i="1"/>
  <c r="Q2846" i="1"/>
  <c r="R2846" i="1"/>
  <c r="S2846" i="1"/>
  <c r="C2847" i="1"/>
  <c r="D2847" i="1"/>
  <c r="H2847" i="1"/>
  <c r="K2847" i="1"/>
  <c r="L2847" i="1"/>
  <c r="M2847" i="1"/>
  <c r="N2847" i="1"/>
  <c r="O2847" i="1"/>
  <c r="P2847" i="1"/>
  <c r="Q2847" i="1"/>
  <c r="R2847" i="1"/>
  <c r="S2847" i="1"/>
  <c r="C2848" i="1"/>
  <c r="D2848" i="1"/>
  <c r="H2848" i="1"/>
  <c r="K2848" i="1"/>
  <c r="L2848" i="1"/>
  <c r="M2848" i="1"/>
  <c r="N2848" i="1"/>
  <c r="O2848" i="1"/>
  <c r="P2848" i="1"/>
  <c r="Q2848" i="1"/>
  <c r="R2848" i="1"/>
  <c r="S2848" i="1"/>
  <c r="C2849" i="1"/>
  <c r="D2849" i="1"/>
  <c r="H2849" i="1"/>
  <c r="K2849" i="1"/>
  <c r="L2849" i="1"/>
  <c r="M2849" i="1"/>
  <c r="N2849" i="1"/>
  <c r="O2849" i="1"/>
  <c r="P2849" i="1"/>
  <c r="Q2849" i="1"/>
  <c r="R2849" i="1"/>
  <c r="S2849" i="1"/>
  <c r="C2850" i="1"/>
  <c r="D2850" i="1"/>
  <c r="H2850" i="1"/>
  <c r="K2850" i="1"/>
  <c r="L2850" i="1"/>
  <c r="M2850" i="1"/>
  <c r="N2850" i="1"/>
  <c r="O2850" i="1"/>
  <c r="P2850" i="1"/>
  <c r="Q2850" i="1"/>
  <c r="R2850" i="1"/>
  <c r="S2850" i="1"/>
  <c r="C2851" i="1"/>
  <c r="D2851" i="1"/>
  <c r="H2851" i="1"/>
  <c r="K2851" i="1"/>
  <c r="L2851" i="1"/>
  <c r="M2851" i="1"/>
  <c r="N2851" i="1"/>
  <c r="O2851" i="1"/>
  <c r="P2851" i="1"/>
  <c r="Q2851" i="1"/>
  <c r="R2851" i="1"/>
  <c r="S2851" i="1"/>
  <c r="C2852" i="1"/>
  <c r="D2852" i="1"/>
  <c r="H2852" i="1"/>
  <c r="K2852" i="1"/>
  <c r="L2852" i="1"/>
  <c r="M2852" i="1"/>
  <c r="N2852" i="1"/>
  <c r="O2852" i="1"/>
  <c r="P2852" i="1"/>
  <c r="Q2852" i="1"/>
  <c r="R2852" i="1"/>
  <c r="S2852" i="1"/>
  <c r="C2853" i="1"/>
  <c r="D2853" i="1"/>
  <c r="H2853" i="1"/>
  <c r="K2853" i="1"/>
  <c r="L2853" i="1"/>
  <c r="M2853" i="1"/>
  <c r="N2853" i="1"/>
  <c r="O2853" i="1"/>
  <c r="P2853" i="1"/>
  <c r="Q2853" i="1"/>
  <c r="R2853" i="1"/>
  <c r="S2853" i="1"/>
  <c r="C2854" i="1"/>
  <c r="D2854" i="1"/>
  <c r="H2854" i="1"/>
  <c r="K2854" i="1"/>
  <c r="L2854" i="1"/>
  <c r="M2854" i="1"/>
  <c r="N2854" i="1"/>
  <c r="O2854" i="1"/>
  <c r="P2854" i="1"/>
  <c r="Q2854" i="1"/>
  <c r="R2854" i="1"/>
  <c r="S2854" i="1"/>
  <c r="C2855" i="1"/>
  <c r="D2855" i="1"/>
  <c r="H2855" i="1"/>
  <c r="K2855" i="1"/>
  <c r="L2855" i="1"/>
  <c r="M2855" i="1"/>
  <c r="N2855" i="1"/>
  <c r="O2855" i="1"/>
  <c r="P2855" i="1"/>
  <c r="Q2855" i="1"/>
  <c r="R2855" i="1"/>
  <c r="S2855" i="1"/>
  <c r="C2856" i="1"/>
  <c r="D2856" i="1"/>
  <c r="H2856" i="1"/>
  <c r="K2856" i="1"/>
  <c r="L2856" i="1"/>
  <c r="M2856" i="1"/>
  <c r="N2856" i="1"/>
  <c r="O2856" i="1"/>
  <c r="P2856" i="1"/>
  <c r="Q2856" i="1"/>
  <c r="R2856" i="1"/>
  <c r="S2856" i="1"/>
  <c r="C2857" i="1"/>
  <c r="D2857" i="1"/>
  <c r="H2857" i="1"/>
  <c r="K2857" i="1"/>
  <c r="L2857" i="1"/>
  <c r="M2857" i="1"/>
  <c r="N2857" i="1"/>
  <c r="O2857" i="1"/>
  <c r="P2857" i="1"/>
  <c r="Q2857" i="1"/>
  <c r="R2857" i="1"/>
  <c r="S2857" i="1"/>
  <c r="C2858" i="1"/>
  <c r="D2858" i="1"/>
  <c r="H2858" i="1"/>
  <c r="K2858" i="1"/>
  <c r="L2858" i="1"/>
  <c r="M2858" i="1"/>
  <c r="N2858" i="1"/>
  <c r="O2858" i="1"/>
  <c r="P2858" i="1"/>
  <c r="Q2858" i="1"/>
  <c r="R2858" i="1"/>
  <c r="S2858" i="1"/>
  <c r="C2859" i="1"/>
  <c r="D2859" i="1"/>
  <c r="H2859" i="1"/>
  <c r="K2859" i="1"/>
  <c r="L2859" i="1"/>
  <c r="M2859" i="1"/>
  <c r="N2859" i="1"/>
  <c r="O2859" i="1"/>
  <c r="P2859" i="1"/>
  <c r="Q2859" i="1"/>
  <c r="R2859" i="1"/>
  <c r="S2859" i="1"/>
  <c r="C2860" i="1"/>
  <c r="D2860" i="1"/>
  <c r="H2860" i="1"/>
  <c r="K2860" i="1"/>
  <c r="L2860" i="1"/>
  <c r="M2860" i="1"/>
  <c r="N2860" i="1"/>
  <c r="O2860" i="1"/>
  <c r="P2860" i="1"/>
  <c r="Q2860" i="1"/>
  <c r="R2860" i="1"/>
  <c r="S2860" i="1"/>
  <c r="C2861" i="1"/>
  <c r="D2861" i="1"/>
  <c r="H2861" i="1"/>
  <c r="K2861" i="1"/>
  <c r="L2861" i="1"/>
  <c r="M2861" i="1"/>
  <c r="N2861" i="1"/>
  <c r="O2861" i="1"/>
  <c r="P2861" i="1"/>
  <c r="Q2861" i="1"/>
  <c r="R2861" i="1"/>
  <c r="S2861" i="1"/>
  <c r="C2862" i="1"/>
  <c r="D2862" i="1"/>
  <c r="H2862" i="1"/>
  <c r="K2862" i="1"/>
  <c r="L2862" i="1"/>
  <c r="M2862" i="1"/>
  <c r="N2862" i="1"/>
  <c r="O2862" i="1"/>
  <c r="P2862" i="1"/>
  <c r="Q2862" i="1"/>
  <c r="R2862" i="1"/>
  <c r="S2862" i="1"/>
  <c r="C2863" i="1"/>
  <c r="D2863" i="1"/>
  <c r="H2863" i="1"/>
  <c r="K2863" i="1"/>
  <c r="L2863" i="1"/>
  <c r="M2863" i="1"/>
  <c r="N2863" i="1"/>
  <c r="O2863" i="1"/>
  <c r="P2863" i="1"/>
  <c r="Q2863" i="1"/>
  <c r="R2863" i="1"/>
  <c r="S2863" i="1"/>
  <c r="C2864" i="1"/>
  <c r="D2864" i="1"/>
  <c r="H2864" i="1"/>
  <c r="K2864" i="1"/>
  <c r="L2864" i="1"/>
  <c r="M2864" i="1"/>
  <c r="N2864" i="1"/>
  <c r="O2864" i="1"/>
  <c r="P2864" i="1"/>
  <c r="Q2864" i="1"/>
  <c r="R2864" i="1"/>
  <c r="S2864" i="1"/>
  <c r="C2865" i="1"/>
  <c r="D2865" i="1"/>
  <c r="H2865" i="1"/>
  <c r="K2865" i="1"/>
  <c r="L2865" i="1"/>
  <c r="M2865" i="1"/>
  <c r="N2865" i="1"/>
  <c r="O2865" i="1"/>
  <c r="P2865" i="1"/>
  <c r="Q2865" i="1"/>
  <c r="R2865" i="1"/>
  <c r="S2865" i="1"/>
  <c r="C2866" i="1"/>
  <c r="D2866" i="1"/>
  <c r="H2866" i="1"/>
  <c r="K2866" i="1"/>
  <c r="L2866" i="1"/>
  <c r="M2866" i="1"/>
  <c r="N2866" i="1"/>
  <c r="O2866" i="1"/>
  <c r="P2866" i="1"/>
  <c r="Q2866" i="1"/>
  <c r="R2866" i="1"/>
  <c r="S2866" i="1"/>
  <c r="C2867" i="1"/>
  <c r="D2867" i="1"/>
  <c r="H2867" i="1"/>
  <c r="K2867" i="1"/>
  <c r="L2867" i="1"/>
  <c r="M2867" i="1"/>
  <c r="N2867" i="1"/>
  <c r="O2867" i="1"/>
  <c r="P2867" i="1"/>
  <c r="Q2867" i="1"/>
  <c r="R2867" i="1"/>
  <c r="S2867" i="1"/>
  <c r="C2868" i="1"/>
  <c r="D2868" i="1"/>
  <c r="H2868" i="1"/>
  <c r="K2868" i="1"/>
  <c r="L2868" i="1"/>
  <c r="M2868" i="1"/>
  <c r="N2868" i="1"/>
  <c r="O2868" i="1"/>
  <c r="P2868" i="1"/>
  <c r="Q2868" i="1"/>
  <c r="R2868" i="1"/>
  <c r="S2868" i="1"/>
  <c r="C2869" i="1"/>
  <c r="D2869" i="1"/>
  <c r="H2869" i="1"/>
  <c r="K2869" i="1"/>
  <c r="L2869" i="1"/>
  <c r="M2869" i="1"/>
  <c r="N2869" i="1"/>
  <c r="O2869" i="1"/>
  <c r="P2869" i="1"/>
  <c r="Q2869" i="1"/>
  <c r="R2869" i="1"/>
  <c r="S2869" i="1"/>
  <c r="C2870" i="1"/>
  <c r="D2870" i="1"/>
  <c r="H2870" i="1"/>
  <c r="K2870" i="1"/>
  <c r="L2870" i="1"/>
  <c r="M2870" i="1"/>
  <c r="N2870" i="1"/>
  <c r="O2870" i="1"/>
  <c r="P2870" i="1"/>
  <c r="Q2870" i="1"/>
  <c r="R2870" i="1"/>
  <c r="S2870" i="1"/>
  <c r="C2871" i="1"/>
  <c r="D2871" i="1"/>
  <c r="H2871" i="1"/>
  <c r="K2871" i="1"/>
  <c r="L2871" i="1"/>
  <c r="M2871" i="1"/>
  <c r="N2871" i="1"/>
  <c r="O2871" i="1"/>
  <c r="P2871" i="1"/>
  <c r="Q2871" i="1"/>
  <c r="R2871" i="1"/>
  <c r="S2871" i="1"/>
  <c r="C2872" i="1"/>
  <c r="D2872" i="1"/>
  <c r="H2872" i="1"/>
  <c r="K2872" i="1"/>
  <c r="L2872" i="1"/>
  <c r="M2872" i="1"/>
  <c r="N2872" i="1"/>
  <c r="O2872" i="1"/>
  <c r="P2872" i="1"/>
  <c r="Q2872" i="1"/>
  <c r="R2872" i="1"/>
  <c r="S2872" i="1"/>
  <c r="C2873" i="1"/>
  <c r="D2873" i="1"/>
  <c r="H2873" i="1"/>
  <c r="K2873" i="1"/>
  <c r="L2873" i="1"/>
  <c r="M2873" i="1"/>
  <c r="N2873" i="1"/>
  <c r="O2873" i="1"/>
  <c r="P2873" i="1"/>
  <c r="Q2873" i="1"/>
  <c r="R2873" i="1"/>
  <c r="S2873" i="1"/>
  <c r="C2874" i="1"/>
  <c r="D2874" i="1"/>
  <c r="H2874" i="1"/>
  <c r="K2874" i="1"/>
  <c r="L2874" i="1"/>
  <c r="M2874" i="1"/>
  <c r="N2874" i="1"/>
  <c r="O2874" i="1"/>
  <c r="P2874" i="1"/>
  <c r="Q2874" i="1"/>
  <c r="R2874" i="1"/>
  <c r="S2874" i="1"/>
  <c r="C2875" i="1"/>
  <c r="D2875" i="1"/>
  <c r="H2875" i="1"/>
  <c r="K2875" i="1"/>
  <c r="L2875" i="1"/>
  <c r="M2875" i="1"/>
  <c r="N2875" i="1"/>
  <c r="O2875" i="1"/>
  <c r="P2875" i="1"/>
  <c r="Q2875" i="1"/>
  <c r="R2875" i="1"/>
  <c r="S2875" i="1"/>
  <c r="C2876" i="1"/>
  <c r="D2876" i="1"/>
  <c r="H2876" i="1"/>
  <c r="K2876" i="1"/>
  <c r="L2876" i="1"/>
  <c r="M2876" i="1"/>
  <c r="N2876" i="1"/>
  <c r="O2876" i="1"/>
  <c r="P2876" i="1"/>
  <c r="Q2876" i="1"/>
  <c r="R2876" i="1"/>
  <c r="S2876" i="1"/>
  <c r="C2877" i="1"/>
  <c r="D2877" i="1"/>
  <c r="H2877" i="1"/>
  <c r="K2877" i="1"/>
  <c r="L2877" i="1"/>
  <c r="M2877" i="1"/>
  <c r="N2877" i="1"/>
  <c r="O2877" i="1"/>
  <c r="P2877" i="1"/>
  <c r="Q2877" i="1"/>
  <c r="R2877" i="1"/>
  <c r="S2877" i="1"/>
  <c r="C2878" i="1"/>
  <c r="D2878" i="1"/>
  <c r="H2878" i="1"/>
  <c r="K2878" i="1"/>
  <c r="L2878" i="1"/>
  <c r="M2878" i="1"/>
  <c r="N2878" i="1"/>
  <c r="O2878" i="1"/>
  <c r="P2878" i="1"/>
  <c r="Q2878" i="1"/>
  <c r="R2878" i="1"/>
  <c r="S2878" i="1"/>
  <c r="C2879" i="1"/>
  <c r="D2879" i="1"/>
  <c r="H2879" i="1"/>
  <c r="K2879" i="1"/>
  <c r="L2879" i="1"/>
  <c r="M2879" i="1"/>
  <c r="N2879" i="1"/>
  <c r="O2879" i="1"/>
  <c r="P2879" i="1"/>
  <c r="Q2879" i="1"/>
  <c r="R2879" i="1"/>
  <c r="S2879" i="1"/>
  <c r="C2880" i="1"/>
  <c r="D2880" i="1"/>
  <c r="H2880" i="1"/>
  <c r="K2880" i="1"/>
  <c r="L2880" i="1"/>
  <c r="M2880" i="1"/>
  <c r="N2880" i="1"/>
  <c r="O2880" i="1"/>
  <c r="P2880" i="1"/>
  <c r="Q2880" i="1"/>
  <c r="R2880" i="1"/>
  <c r="S2880" i="1"/>
  <c r="C2881" i="1"/>
  <c r="D2881" i="1"/>
  <c r="H2881" i="1"/>
  <c r="K2881" i="1"/>
  <c r="L2881" i="1"/>
  <c r="M2881" i="1"/>
  <c r="N2881" i="1"/>
  <c r="O2881" i="1"/>
  <c r="P2881" i="1"/>
  <c r="Q2881" i="1"/>
  <c r="R2881" i="1"/>
  <c r="S2881" i="1"/>
  <c r="C2882" i="1"/>
  <c r="D2882" i="1"/>
  <c r="H2882" i="1"/>
  <c r="K2882" i="1"/>
  <c r="L2882" i="1"/>
  <c r="M2882" i="1"/>
  <c r="N2882" i="1"/>
  <c r="O2882" i="1"/>
  <c r="P2882" i="1"/>
  <c r="Q2882" i="1"/>
  <c r="R2882" i="1"/>
  <c r="S2882" i="1"/>
  <c r="C2883" i="1"/>
  <c r="D2883" i="1"/>
  <c r="H2883" i="1"/>
  <c r="K2883" i="1"/>
  <c r="L2883" i="1"/>
  <c r="M2883" i="1"/>
  <c r="N2883" i="1"/>
  <c r="O2883" i="1"/>
  <c r="P2883" i="1"/>
  <c r="Q2883" i="1"/>
  <c r="R2883" i="1"/>
  <c r="S2883" i="1"/>
  <c r="C2884" i="1"/>
  <c r="D2884" i="1"/>
  <c r="H2884" i="1"/>
  <c r="K2884" i="1"/>
  <c r="L2884" i="1"/>
  <c r="M2884" i="1"/>
  <c r="N2884" i="1"/>
  <c r="O2884" i="1"/>
  <c r="P2884" i="1"/>
  <c r="Q2884" i="1"/>
  <c r="R2884" i="1"/>
  <c r="S2884" i="1"/>
  <c r="C2885" i="1"/>
  <c r="D2885" i="1"/>
  <c r="H2885" i="1"/>
  <c r="K2885" i="1"/>
  <c r="L2885" i="1"/>
  <c r="M2885" i="1"/>
  <c r="N2885" i="1"/>
  <c r="O2885" i="1"/>
  <c r="P2885" i="1"/>
  <c r="Q2885" i="1"/>
  <c r="R2885" i="1"/>
  <c r="S2885" i="1"/>
  <c r="C2886" i="1"/>
  <c r="D2886" i="1"/>
  <c r="H2886" i="1"/>
  <c r="K2886" i="1"/>
  <c r="L2886" i="1"/>
  <c r="M2886" i="1"/>
  <c r="N2886" i="1"/>
  <c r="O2886" i="1"/>
  <c r="P2886" i="1"/>
  <c r="Q2886" i="1"/>
  <c r="R2886" i="1"/>
  <c r="S2886" i="1"/>
  <c r="C2887" i="1"/>
  <c r="D2887" i="1"/>
  <c r="H2887" i="1"/>
  <c r="K2887" i="1"/>
  <c r="L2887" i="1"/>
  <c r="M2887" i="1"/>
  <c r="N2887" i="1"/>
  <c r="O2887" i="1"/>
  <c r="P2887" i="1"/>
  <c r="Q2887" i="1"/>
  <c r="R2887" i="1"/>
  <c r="S2887" i="1"/>
  <c r="C2888" i="1"/>
  <c r="D2888" i="1"/>
  <c r="H2888" i="1"/>
  <c r="K2888" i="1"/>
  <c r="L2888" i="1"/>
  <c r="M2888" i="1"/>
  <c r="N2888" i="1"/>
  <c r="O2888" i="1"/>
  <c r="P2888" i="1"/>
  <c r="Q2888" i="1"/>
  <c r="R2888" i="1"/>
  <c r="S2888" i="1"/>
  <c r="C2889" i="1"/>
  <c r="D2889" i="1"/>
  <c r="H2889" i="1"/>
  <c r="K2889" i="1"/>
  <c r="L2889" i="1"/>
  <c r="M2889" i="1"/>
  <c r="N2889" i="1"/>
  <c r="O2889" i="1"/>
  <c r="P2889" i="1"/>
  <c r="Q2889" i="1"/>
  <c r="R2889" i="1"/>
  <c r="S2889" i="1"/>
  <c r="C2890" i="1"/>
  <c r="D2890" i="1"/>
  <c r="H2890" i="1"/>
  <c r="K2890" i="1"/>
  <c r="L2890" i="1"/>
  <c r="M2890" i="1"/>
  <c r="N2890" i="1"/>
  <c r="O2890" i="1"/>
  <c r="P2890" i="1"/>
  <c r="Q2890" i="1"/>
  <c r="R2890" i="1"/>
  <c r="S2890" i="1"/>
  <c r="C2891" i="1"/>
  <c r="D2891" i="1"/>
  <c r="H2891" i="1"/>
  <c r="K2891" i="1"/>
  <c r="L2891" i="1"/>
  <c r="M2891" i="1"/>
  <c r="N2891" i="1"/>
  <c r="O2891" i="1"/>
  <c r="P2891" i="1"/>
  <c r="Q2891" i="1"/>
  <c r="R2891" i="1"/>
  <c r="S2891" i="1"/>
  <c r="C2892" i="1"/>
  <c r="D2892" i="1"/>
  <c r="H2892" i="1"/>
  <c r="K2892" i="1"/>
  <c r="L2892" i="1"/>
  <c r="M2892" i="1"/>
  <c r="N2892" i="1"/>
  <c r="O2892" i="1"/>
  <c r="P2892" i="1"/>
  <c r="Q2892" i="1"/>
  <c r="R2892" i="1"/>
  <c r="S2892" i="1"/>
  <c r="C2893" i="1"/>
  <c r="D2893" i="1"/>
  <c r="H2893" i="1"/>
  <c r="K2893" i="1"/>
  <c r="L2893" i="1"/>
  <c r="M2893" i="1"/>
  <c r="N2893" i="1"/>
  <c r="O2893" i="1"/>
  <c r="P2893" i="1"/>
  <c r="Q2893" i="1"/>
  <c r="R2893" i="1"/>
  <c r="S2893" i="1"/>
  <c r="C2894" i="1"/>
  <c r="D2894" i="1"/>
  <c r="H2894" i="1"/>
  <c r="K2894" i="1"/>
  <c r="L2894" i="1"/>
  <c r="M2894" i="1"/>
  <c r="N2894" i="1"/>
  <c r="O2894" i="1"/>
  <c r="P2894" i="1"/>
  <c r="Q2894" i="1"/>
  <c r="R2894" i="1"/>
  <c r="S2894" i="1"/>
  <c r="C2895" i="1"/>
  <c r="D2895" i="1"/>
  <c r="H2895" i="1"/>
  <c r="K2895" i="1"/>
  <c r="L2895" i="1"/>
  <c r="M2895" i="1"/>
  <c r="N2895" i="1"/>
  <c r="O2895" i="1"/>
  <c r="P2895" i="1"/>
  <c r="Q2895" i="1"/>
  <c r="R2895" i="1"/>
  <c r="S2895" i="1"/>
  <c r="C2896" i="1"/>
  <c r="D2896" i="1"/>
  <c r="H2896" i="1"/>
  <c r="K2896" i="1"/>
  <c r="L2896" i="1"/>
  <c r="M2896" i="1"/>
  <c r="N2896" i="1"/>
  <c r="O2896" i="1"/>
  <c r="P2896" i="1"/>
  <c r="Q2896" i="1"/>
  <c r="R2896" i="1"/>
  <c r="S2896" i="1"/>
  <c r="C2897" i="1"/>
  <c r="D2897" i="1"/>
  <c r="H2897" i="1"/>
  <c r="K2897" i="1"/>
  <c r="L2897" i="1"/>
  <c r="M2897" i="1"/>
  <c r="N2897" i="1"/>
  <c r="O2897" i="1"/>
  <c r="P2897" i="1"/>
  <c r="Q2897" i="1"/>
  <c r="R2897" i="1"/>
  <c r="S2897" i="1"/>
  <c r="C2898" i="1"/>
  <c r="D2898" i="1"/>
  <c r="H2898" i="1"/>
  <c r="K2898" i="1"/>
  <c r="L2898" i="1"/>
  <c r="M2898" i="1"/>
  <c r="N2898" i="1"/>
  <c r="O2898" i="1"/>
  <c r="P2898" i="1"/>
  <c r="Q2898" i="1"/>
  <c r="R2898" i="1"/>
  <c r="S2898" i="1"/>
  <c r="C2899" i="1"/>
  <c r="D2899" i="1"/>
  <c r="H2899" i="1"/>
  <c r="K2899" i="1"/>
  <c r="L2899" i="1"/>
  <c r="M2899" i="1"/>
  <c r="N2899" i="1"/>
  <c r="O2899" i="1"/>
  <c r="P2899" i="1"/>
  <c r="Q2899" i="1"/>
  <c r="R2899" i="1"/>
  <c r="S2899" i="1"/>
  <c r="C2900" i="1"/>
  <c r="D2900" i="1"/>
  <c r="H2900" i="1"/>
  <c r="K2900" i="1"/>
  <c r="L2900" i="1"/>
  <c r="M2900" i="1"/>
  <c r="N2900" i="1"/>
  <c r="O2900" i="1"/>
  <c r="P2900" i="1"/>
  <c r="Q2900" i="1"/>
  <c r="R2900" i="1"/>
  <c r="S2900" i="1"/>
  <c r="C2901" i="1"/>
  <c r="D2901" i="1"/>
  <c r="H2901" i="1"/>
  <c r="K2901" i="1"/>
  <c r="L2901" i="1"/>
  <c r="M2901" i="1"/>
  <c r="N2901" i="1"/>
  <c r="O2901" i="1"/>
  <c r="P2901" i="1"/>
  <c r="Q2901" i="1"/>
  <c r="R2901" i="1"/>
  <c r="S2901" i="1"/>
  <c r="C2902" i="1"/>
  <c r="D2902" i="1"/>
  <c r="H2902" i="1"/>
  <c r="K2902" i="1"/>
  <c r="L2902" i="1"/>
  <c r="M2902" i="1"/>
  <c r="N2902" i="1"/>
  <c r="O2902" i="1"/>
  <c r="P2902" i="1"/>
  <c r="Q2902" i="1"/>
  <c r="R2902" i="1"/>
  <c r="S2902" i="1"/>
  <c r="C2903" i="1"/>
  <c r="D2903" i="1"/>
  <c r="H2903" i="1"/>
  <c r="K2903" i="1"/>
  <c r="L2903" i="1"/>
  <c r="M2903" i="1"/>
  <c r="N2903" i="1"/>
  <c r="O2903" i="1"/>
  <c r="P2903" i="1"/>
  <c r="Q2903" i="1"/>
  <c r="R2903" i="1"/>
  <c r="S2903" i="1"/>
  <c r="C2904" i="1"/>
  <c r="D2904" i="1"/>
  <c r="H2904" i="1"/>
  <c r="K2904" i="1"/>
  <c r="L2904" i="1"/>
  <c r="M2904" i="1"/>
  <c r="N2904" i="1"/>
  <c r="O2904" i="1"/>
  <c r="P2904" i="1"/>
  <c r="Q2904" i="1"/>
  <c r="R2904" i="1"/>
  <c r="S2904" i="1"/>
  <c r="C2905" i="1"/>
  <c r="D2905" i="1"/>
  <c r="H2905" i="1"/>
  <c r="K2905" i="1"/>
  <c r="L2905" i="1"/>
  <c r="M2905" i="1"/>
  <c r="N2905" i="1"/>
  <c r="O2905" i="1"/>
  <c r="P2905" i="1"/>
  <c r="Q2905" i="1"/>
  <c r="R2905" i="1"/>
  <c r="S2905" i="1"/>
  <c r="C2906" i="1"/>
  <c r="D2906" i="1"/>
  <c r="H2906" i="1"/>
  <c r="K2906" i="1"/>
  <c r="L2906" i="1"/>
  <c r="M2906" i="1"/>
  <c r="N2906" i="1"/>
  <c r="O2906" i="1"/>
  <c r="P2906" i="1"/>
  <c r="Q2906" i="1"/>
  <c r="R2906" i="1"/>
  <c r="S2906" i="1"/>
  <c r="C2907" i="1"/>
  <c r="D2907" i="1"/>
  <c r="H2907" i="1"/>
  <c r="K2907" i="1"/>
  <c r="L2907" i="1"/>
  <c r="M2907" i="1"/>
  <c r="N2907" i="1"/>
  <c r="O2907" i="1"/>
  <c r="P2907" i="1"/>
  <c r="Q2907" i="1"/>
  <c r="R2907" i="1"/>
  <c r="S2907" i="1"/>
  <c r="C2908" i="1"/>
  <c r="D2908" i="1"/>
  <c r="H2908" i="1"/>
  <c r="K2908" i="1"/>
  <c r="L2908" i="1"/>
  <c r="M2908" i="1"/>
  <c r="N2908" i="1"/>
  <c r="O2908" i="1"/>
  <c r="P2908" i="1"/>
  <c r="Q2908" i="1"/>
  <c r="R2908" i="1"/>
  <c r="S2908" i="1"/>
  <c r="C2909" i="1"/>
  <c r="D2909" i="1"/>
  <c r="H2909" i="1"/>
  <c r="K2909" i="1"/>
  <c r="L2909" i="1"/>
  <c r="M2909" i="1"/>
  <c r="N2909" i="1"/>
  <c r="O2909" i="1"/>
  <c r="P2909" i="1"/>
  <c r="Q2909" i="1"/>
  <c r="R2909" i="1"/>
  <c r="S2909" i="1"/>
  <c r="C2910" i="1"/>
  <c r="D2910" i="1"/>
  <c r="H2910" i="1"/>
  <c r="K2910" i="1"/>
  <c r="L2910" i="1"/>
  <c r="M2910" i="1"/>
  <c r="N2910" i="1"/>
  <c r="O2910" i="1"/>
  <c r="P2910" i="1"/>
  <c r="Q2910" i="1"/>
  <c r="R2910" i="1"/>
  <c r="S2910" i="1"/>
  <c r="C2911" i="1"/>
  <c r="D2911" i="1"/>
  <c r="H2911" i="1"/>
  <c r="K2911" i="1"/>
  <c r="L2911" i="1"/>
  <c r="M2911" i="1"/>
  <c r="N2911" i="1"/>
  <c r="O2911" i="1"/>
  <c r="P2911" i="1"/>
  <c r="Q2911" i="1"/>
  <c r="R2911" i="1"/>
  <c r="S2911" i="1"/>
  <c r="C2912" i="1"/>
  <c r="D2912" i="1"/>
  <c r="H2912" i="1"/>
  <c r="K2912" i="1"/>
  <c r="L2912" i="1"/>
  <c r="M2912" i="1"/>
  <c r="N2912" i="1"/>
  <c r="O2912" i="1"/>
  <c r="P2912" i="1"/>
  <c r="Q2912" i="1"/>
  <c r="R2912" i="1"/>
  <c r="S2912" i="1"/>
  <c r="C2913" i="1"/>
  <c r="D2913" i="1"/>
  <c r="H2913" i="1"/>
  <c r="K2913" i="1"/>
  <c r="L2913" i="1"/>
  <c r="M2913" i="1"/>
  <c r="N2913" i="1"/>
  <c r="O2913" i="1"/>
  <c r="P2913" i="1"/>
  <c r="Q2913" i="1"/>
  <c r="R2913" i="1"/>
  <c r="S2913" i="1"/>
  <c r="C2914" i="1"/>
  <c r="D2914" i="1"/>
  <c r="H2914" i="1"/>
  <c r="K2914" i="1"/>
  <c r="L2914" i="1"/>
  <c r="M2914" i="1"/>
  <c r="N2914" i="1"/>
  <c r="O2914" i="1"/>
  <c r="P2914" i="1"/>
  <c r="Q2914" i="1"/>
  <c r="R2914" i="1"/>
  <c r="S2914" i="1"/>
  <c r="C2915" i="1"/>
  <c r="D2915" i="1"/>
  <c r="H2915" i="1"/>
  <c r="K2915" i="1"/>
  <c r="L2915" i="1"/>
  <c r="M2915" i="1"/>
  <c r="N2915" i="1"/>
  <c r="O2915" i="1"/>
  <c r="P2915" i="1"/>
  <c r="Q2915" i="1"/>
  <c r="R2915" i="1"/>
  <c r="S2915" i="1"/>
  <c r="C2916" i="1"/>
  <c r="D2916" i="1"/>
  <c r="H2916" i="1"/>
  <c r="K2916" i="1"/>
  <c r="L2916" i="1"/>
  <c r="M2916" i="1"/>
  <c r="N2916" i="1"/>
  <c r="O2916" i="1"/>
  <c r="P2916" i="1"/>
  <c r="Q2916" i="1"/>
  <c r="R2916" i="1"/>
  <c r="S2916" i="1"/>
  <c r="C2917" i="1"/>
  <c r="D2917" i="1"/>
  <c r="H2917" i="1"/>
  <c r="K2917" i="1"/>
  <c r="L2917" i="1"/>
  <c r="M2917" i="1"/>
  <c r="N2917" i="1"/>
  <c r="O2917" i="1"/>
  <c r="P2917" i="1"/>
  <c r="Q2917" i="1"/>
  <c r="R2917" i="1"/>
  <c r="S2917" i="1"/>
  <c r="C2918" i="1"/>
  <c r="D2918" i="1"/>
  <c r="H2918" i="1"/>
  <c r="K2918" i="1"/>
  <c r="L2918" i="1"/>
  <c r="M2918" i="1"/>
  <c r="N2918" i="1"/>
  <c r="O2918" i="1"/>
  <c r="P2918" i="1"/>
  <c r="Q2918" i="1"/>
  <c r="R2918" i="1"/>
  <c r="S2918" i="1"/>
  <c r="C2919" i="1"/>
  <c r="D2919" i="1"/>
  <c r="H2919" i="1"/>
  <c r="K2919" i="1"/>
  <c r="L2919" i="1"/>
  <c r="M2919" i="1"/>
  <c r="N2919" i="1"/>
  <c r="O2919" i="1"/>
  <c r="P2919" i="1"/>
  <c r="Q2919" i="1"/>
  <c r="R2919" i="1"/>
  <c r="S2919" i="1"/>
  <c r="C2920" i="1"/>
  <c r="D2920" i="1"/>
  <c r="H2920" i="1"/>
  <c r="K2920" i="1"/>
  <c r="L2920" i="1"/>
  <c r="M2920" i="1"/>
  <c r="N2920" i="1"/>
  <c r="O2920" i="1"/>
  <c r="P2920" i="1"/>
  <c r="Q2920" i="1"/>
  <c r="R2920" i="1"/>
  <c r="S2920" i="1"/>
  <c r="C2921" i="1"/>
  <c r="D2921" i="1"/>
  <c r="H2921" i="1"/>
  <c r="K2921" i="1"/>
  <c r="L2921" i="1"/>
  <c r="M2921" i="1"/>
  <c r="N2921" i="1"/>
  <c r="O2921" i="1"/>
  <c r="P2921" i="1"/>
  <c r="Q2921" i="1"/>
  <c r="R2921" i="1"/>
  <c r="S2921" i="1"/>
  <c r="C2922" i="1"/>
  <c r="D2922" i="1"/>
  <c r="H2922" i="1"/>
  <c r="K2922" i="1"/>
  <c r="L2922" i="1"/>
  <c r="M2922" i="1"/>
  <c r="N2922" i="1"/>
  <c r="O2922" i="1"/>
  <c r="P2922" i="1"/>
  <c r="Q2922" i="1"/>
  <c r="R2922" i="1"/>
  <c r="S2922" i="1"/>
  <c r="C2923" i="1"/>
  <c r="D2923" i="1"/>
  <c r="H2923" i="1"/>
  <c r="K2923" i="1"/>
  <c r="L2923" i="1"/>
  <c r="M2923" i="1"/>
  <c r="N2923" i="1"/>
  <c r="O2923" i="1"/>
  <c r="P2923" i="1"/>
  <c r="Q2923" i="1"/>
  <c r="R2923" i="1"/>
  <c r="S2923" i="1"/>
  <c r="C2924" i="1"/>
  <c r="D2924" i="1"/>
  <c r="H2924" i="1"/>
  <c r="K2924" i="1"/>
  <c r="L2924" i="1"/>
  <c r="M2924" i="1"/>
  <c r="N2924" i="1"/>
  <c r="O2924" i="1"/>
  <c r="P2924" i="1"/>
  <c r="Q2924" i="1"/>
  <c r="R2924" i="1"/>
  <c r="S2924" i="1"/>
  <c r="C2925" i="1"/>
  <c r="D2925" i="1"/>
  <c r="H2925" i="1"/>
  <c r="K2925" i="1"/>
  <c r="L2925" i="1"/>
  <c r="M2925" i="1"/>
  <c r="N2925" i="1"/>
  <c r="O2925" i="1"/>
  <c r="P2925" i="1"/>
  <c r="Q2925" i="1"/>
  <c r="R2925" i="1"/>
  <c r="S2925" i="1"/>
  <c r="C2926" i="1"/>
  <c r="D2926" i="1"/>
  <c r="H2926" i="1"/>
  <c r="K2926" i="1"/>
  <c r="L2926" i="1"/>
  <c r="M2926" i="1"/>
  <c r="N2926" i="1"/>
  <c r="O2926" i="1"/>
  <c r="P2926" i="1"/>
  <c r="Q2926" i="1"/>
  <c r="R2926" i="1"/>
  <c r="S2926" i="1"/>
  <c r="C2927" i="1"/>
  <c r="D2927" i="1"/>
  <c r="H2927" i="1"/>
  <c r="K2927" i="1"/>
  <c r="L2927" i="1"/>
  <c r="M2927" i="1"/>
  <c r="N2927" i="1"/>
  <c r="O2927" i="1"/>
  <c r="P2927" i="1"/>
  <c r="Q2927" i="1"/>
  <c r="R2927" i="1"/>
  <c r="S2927" i="1"/>
  <c r="C2928" i="1"/>
  <c r="D2928" i="1"/>
  <c r="H2928" i="1"/>
  <c r="K2928" i="1"/>
  <c r="L2928" i="1"/>
  <c r="M2928" i="1"/>
  <c r="N2928" i="1"/>
  <c r="O2928" i="1"/>
  <c r="P2928" i="1"/>
  <c r="Q2928" i="1"/>
  <c r="R2928" i="1"/>
  <c r="S2928" i="1"/>
  <c r="C2929" i="1"/>
  <c r="D2929" i="1"/>
  <c r="H2929" i="1"/>
  <c r="K2929" i="1"/>
  <c r="L2929" i="1"/>
  <c r="M2929" i="1"/>
  <c r="N2929" i="1"/>
  <c r="O2929" i="1"/>
  <c r="P2929" i="1"/>
  <c r="Q2929" i="1"/>
  <c r="R2929" i="1"/>
  <c r="S2929" i="1"/>
  <c r="C2930" i="1"/>
  <c r="D2930" i="1"/>
  <c r="H2930" i="1"/>
  <c r="K2930" i="1"/>
  <c r="L2930" i="1"/>
  <c r="M2930" i="1"/>
  <c r="N2930" i="1"/>
  <c r="O2930" i="1"/>
  <c r="P2930" i="1"/>
  <c r="Q2930" i="1"/>
  <c r="R2930" i="1"/>
  <c r="S2930" i="1"/>
  <c r="C2931" i="1"/>
  <c r="D2931" i="1"/>
  <c r="H2931" i="1"/>
  <c r="K2931" i="1"/>
  <c r="L2931" i="1"/>
  <c r="M2931" i="1"/>
  <c r="N2931" i="1"/>
  <c r="O2931" i="1"/>
  <c r="P2931" i="1"/>
  <c r="Q2931" i="1"/>
  <c r="R2931" i="1"/>
  <c r="S2931" i="1"/>
  <c r="C2932" i="1"/>
  <c r="D2932" i="1"/>
  <c r="H2932" i="1"/>
  <c r="K2932" i="1"/>
  <c r="L2932" i="1"/>
  <c r="M2932" i="1"/>
  <c r="N2932" i="1"/>
  <c r="O2932" i="1"/>
  <c r="P2932" i="1"/>
  <c r="Q2932" i="1"/>
  <c r="R2932" i="1"/>
  <c r="S2932" i="1"/>
  <c r="C2933" i="1"/>
  <c r="D2933" i="1"/>
  <c r="H2933" i="1"/>
  <c r="K2933" i="1"/>
  <c r="L2933" i="1"/>
  <c r="M2933" i="1"/>
  <c r="N2933" i="1"/>
  <c r="O2933" i="1"/>
  <c r="P2933" i="1"/>
  <c r="Q2933" i="1"/>
  <c r="R2933" i="1"/>
  <c r="S2933" i="1"/>
  <c r="C2934" i="1"/>
  <c r="D2934" i="1"/>
  <c r="H2934" i="1"/>
  <c r="K2934" i="1"/>
  <c r="L2934" i="1"/>
  <c r="M2934" i="1"/>
  <c r="N2934" i="1"/>
  <c r="O2934" i="1"/>
  <c r="P2934" i="1"/>
  <c r="Q2934" i="1"/>
  <c r="R2934" i="1"/>
  <c r="S2934" i="1"/>
  <c r="C2935" i="1"/>
  <c r="D2935" i="1"/>
  <c r="H2935" i="1"/>
  <c r="K2935" i="1"/>
  <c r="L2935" i="1"/>
  <c r="M2935" i="1"/>
  <c r="N2935" i="1"/>
  <c r="O2935" i="1"/>
  <c r="P2935" i="1"/>
  <c r="Q2935" i="1"/>
  <c r="R2935" i="1"/>
  <c r="S2935" i="1"/>
  <c r="C2936" i="1"/>
  <c r="D2936" i="1"/>
  <c r="H2936" i="1"/>
  <c r="K2936" i="1"/>
  <c r="L2936" i="1"/>
  <c r="M2936" i="1"/>
  <c r="N2936" i="1"/>
  <c r="O2936" i="1"/>
  <c r="P2936" i="1"/>
  <c r="Q2936" i="1"/>
  <c r="R2936" i="1"/>
  <c r="S2936" i="1"/>
  <c r="C2937" i="1"/>
  <c r="D2937" i="1"/>
  <c r="H2937" i="1"/>
  <c r="K2937" i="1"/>
  <c r="L2937" i="1"/>
  <c r="M2937" i="1"/>
  <c r="N2937" i="1"/>
  <c r="O2937" i="1"/>
  <c r="P2937" i="1"/>
  <c r="Q2937" i="1"/>
  <c r="R2937" i="1"/>
  <c r="S2937" i="1"/>
  <c r="C2938" i="1"/>
  <c r="D2938" i="1"/>
  <c r="H2938" i="1"/>
  <c r="K2938" i="1"/>
  <c r="L2938" i="1"/>
  <c r="M2938" i="1"/>
  <c r="N2938" i="1"/>
  <c r="O2938" i="1"/>
  <c r="P2938" i="1"/>
  <c r="Q2938" i="1"/>
  <c r="R2938" i="1"/>
  <c r="S2938" i="1"/>
  <c r="C2939" i="1"/>
  <c r="D2939" i="1"/>
  <c r="H2939" i="1"/>
  <c r="K2939" i="1"/>
  <c r="L2939" i="1"/>
  <c r="M2939" i="1"/>
  <c r="N2939" i="1"/>
  <c r="O2939" i="1"/>
  <c r="P2939" i="1"/>
  <c r="Q2939" i="1"/>
  <c r="R2939" i="1"/>
  <c r="S2939" i="1"/>
  <c r="C2940" i="1"/>
  <c r="D2940" i="1"/>
  <c r="H2940" i="1"/>
  <c r="K2940" i="1"/>
  <c r="L2940" i="1"/>
  <c r="M2940" i="1"/>
  <c r="N2940" i="1"/>
  <c r="O2940" i="1"/>
  <c r="P2940" i="1"/>
  <c r="Q2940" i="1"/>
  <c r="R2940" i="1"/>
  <c r="S2940" i="1"/>
  <c r="C2941" i="1"/>
  <c r="D2941" i="1"/>
  <c r="H2941" i="1"/>
  <c r="K2941" i="1"/>
  <c r="L2941" i="1"/>
  <c r="M2941" i="1"/>
  <c r="N2941" i="1"/>
  <c r="O2941" i="1"/>
  <c r="P2941" i="1"/>
  <c r="Q2941" i="1"/>
  <c r="R2941" i="1"/>
  <c r="S2941" i="1"/>
  <c r="C2942" i="1"/>
  <c r="D2942" i="1"/>
  <c r="H2942" i="1"/>
  <c r="K2942" i="1"/>
  <c r="L2942" i="1"/>
  <c r="M2942" i="1"/>
  <c r="N2942" i="1"/>
  <c r="O2942" i="1"/>
  <c r="P2942" i="1"/>
  <c r="Q2942" i="1"/>
  <c r="R2942" i="1"/>
  <c r="S2942" i="1"/>
  <c r="C2943" i="1"/>
  <c r="D2943" i="1"/>
  <c r="H2943" i="1"/>
  <c r="K2943" i="1"/>
  <c r="L2943" i="1"/>
  <c r="M2943" i="1"/>
  <c r="N2943" i="1"/>
  <c r="O2943" i="1"/>
  <c r="P2943" i="1"/>
  <c r="Q2943" i="1"/>
  <c r="R2943" i="1"/>
  <c r="S2943" i="1"/>
  <c r="C2944" i="1"/>
  <c r="D2944" i="1"/>
  <c r="H2944" i="1"/>
  <c r="K2944" i="1"/>
  <c r="L2944" i="1"/>
  <c r="M2944" i="1"/>
  <c r="N2944" i="1"/>
  <c r="O2944" i="1"/>
  <c r="P2944" i="1"/>
  <c r="Q2944" i="1"/>
  <c r="R2944" i="1"/>
  <c r="S2944" i="1"/>
  <c r="C2945" i="1"/>
  <c r="D2945" i="1"/>
  <c r="H2945" i="1"/>
  <c r="K2945" i="1"/>
  <c r="L2945" i="1"/>
  <c r="M2945" i="1"/>
  <c r="N2945" i="1"/>
  <c r="O2945" i="1"/>
  <c r="P2945" i="1"/>
  <c r="Q2945" i="1"/>
  <c r="R2945" i="1"/>
  <c r="S2945" i="1"/>
  <c r="C2946" i="1"/>
  <c r="D2946" i="1"/>
  <c r="H2946" i="1"/>
  <c r="K2946" i="1"/>
  <c r="L2946" i="1"/>
  <c r="M2946" i="1"/>
  <c r="N2946" i="1"/>
  <c r="O2946" i="1"/>
  <c r="P2946" i="1"/>
  <c r="Q2946" i="1"/>
  <c r="R2946" i="1"/>
  <c r="S2946" i="1"/>
  <c r="C2947" i="1"/>
  <c r="D2947" i="1"/>
  <c r="H2947" i="1"/>
  <c r="K2947" i="1"/>
  <c r="L2947" i="1"/>
  <c r="M2947" i="1"/>
  <c r="N2947" i="1"/>
  <c r="O2947" i="1"/>
  <c r="P2947" i="1"/>
  <c r="Q2947" i="1"/>
  <c r="R2947" i="1"/>
  <c r="S2947" i="1"/>
  <c r="C2948" i="1"/>
  <c r="D2948" i="1"/>
  <c r="H2948" i="1"/>
  <c r="K2948" i="1"/>
  <c r="L2948" i="1"/>
  <c r="M2948" i="1"/>
  <c r="N2948" i="1"/>
  <c r="O2948" i="1"/>
  <c r="P2948" i="1"/>
  <c r="Q2948" i="1"/>
  <c r="R2948" i="1"/>
  <c r="S2948" i="1"/>
  <c r="C2949" i="1"/>
  <c r="D2949" i="1"/>
  <c r="H2949" i="1"/>
  <c r="K2949" i="1"/>
  <c r="L2949" i="1"/>
  <c r="M2949" i="1"/>
  <c r="N2949" i="1"/>
  <c r="O2949" i="1"/>
  <c r="P2949" i="1"/>
  <c r="Q2949" i="1"/>
  <c r="R2949" i="1"/>
  <c r="S2949" i="1"/>
  <c r="C2950" i="1"/>
  <c r="D2950" i="1"/>
  <c r="H2950" i="1"/>
  <c r="K2950" i="1"/>
  <c r="L2950" i="1"/>
  <c r="M2950" i="1"/>
  <c r="N2950" i="1"/>
  <c r="O2950" i="1"/>
  <c r="P2950" i="1"/>
  <c r="Q2950" i="1"/>
  <c r="R2950" i="1"/>
  <c r="S2950" i="1"/>
  <c r="C2951" i="1"/>
  <c r="D2951" i="1"/>
  <c r="H2951" i="1"/>
  <c r="K2951" i="1"/>
  <c r="L2951" i="1"/>
  <c r="M2951" i="1"/>
  <c r="N2951" i="1"/>
  <c r="O2951" i="1"/>
  <c r="P2951" i="1"/>
  <c r="Q2951" i="1"/>
  <c r="R2951" i="1"/>
  <c r="S2951" i="1"/>
  <c r="C2952" i="1"/>
  <c r="D2952" i="1"/>
  <c r="H2952" i="1"/>
  <c r="K2952" i="1"/>
  <c r="L2952" i="1"/>
  <c r="M2952" i="1"/>
  <c r="N2952" i="1"/>
  <c r="O2952" i="1"/>
  <c r="P2952" i="1"/>
  <c r="Q2952" i="1"/>
  <c r="R2952" i="1"/>
  <c r="S2952" i="1"/>
  <c r="C2953" i="1"/>
  <c r="D2953" i="1"/>
  <c r="H2953" i="1"/>
  <c r="K2953" i="1"/>
  <c r="L2953" i="1"/>
  <c r="M2953" i="1"/>
  <c r="N2953" i="1"/>
  <c r="O2953" i="1"/>
  <c r="P2953" i="1"/>
  <c r="Q2953" i="1"/>
  <c r="R2953" i="1"/>
  <c r="S2953" i="1"/>
  <c r="C2954" i="1"/>
  <c r="D2954" i="1"/>
  <c r="H2954" i="1"/>
  <c r="K2954" i="1"/>
  <c r="L2954" i="1"/>
  <c r="M2954" i="1"/>
  <c r="N2954" i="1"/>
  <c r="O2954" i="1"/>
  <c r="P2954" i="1"/>
  <c r="Q2954" i="1"/>
  <c r="R2954" i="1"/>
  <c r="S2954" i="1"/>
  <c r="C2955" i="1"/>
  <c r="D2955" i="1"/>
  <c r="H2955" i="1"/>
  <c r="K2955" i="1"/>
  <c r="L2955" i="1"/>
  <c r="M2955" i="1"/>
  <c r="N2955" i="1"/>
  <c r="O2955" i="1"/>
  <c r="P2955" i="1"/>
  <c r="Q2955" i="1"/>
  <c r="R2955" i="1"/>
  <c r="S2955" i="1"/>
  <c r="C2956" i="1"/>
  <c r="D2956" i="1"/>
  <c r="H2956" i="1"/>
  <c r="K2956" i="1"/>
  <c r="L2956" i="1"/>
  <c r="M2956" i="1"/>
  <c r="N2956" i="1"/>
  <c r="O2956" i="1"/>
  <c r="P2956" i="1"/>
  <c r="Q2956" i="1"/>
  <c r="R2956" i="1"/>
  <c r="S2956" i="1"/>
  <c r="C2957" i="1"/>
  <c r="D2957" i="1"/>
  <c r="H2957" i="1"/>
  <c r="K2957" i="1"/>
  <c r="L2957" i="1"/>
  <c r="M2957" i="1"/>
  <c r="N2957" i="1"/>
  <c r="O2957" i="1"/>
  <c r="P2957" i="1"/>
  <c r="Q2957" i="1"/>
  <c r="R2957" i="1"/>
  <c r="S2957" i="1"/>
  <c r="C2958" i="1"/>
  <c r="D2958" i="1"/>
  <c r="H2958" i="1"/>
  <c r="K2958" i="1"/>
  <c r="L2958" i="1"/>
  <c r="M2958" i="1"/>
  <c r="N2958" i="1"/>
  <c r="O2958" i="1"/>
  <c r="P2958" i="1"/>
  <c r="Q2958" i="1"/>
  <c r="R2958" i="1"/>
  <c r="S2958" i="1"/>
  <c r="C2959" i="1"/>
  <c r="D2959" i="1"/>
  <c r="H2959" i="1"/>
  <c r="K2959" i="1"/>
  <c r="L2959" i="1"/>
  <c r="M2959" i="1"/>
  <c r="N2959" i="1"/>
  <c r="O2959" i="1"/>
  <c r="P2959" i="1"/>
  <c r="Q2959" i="1"/>
  <c r="R2959" i="1"/>
  <c r="S2959" i="1"/>
  <c r="C2960" i="1"/>
  <c r="D2960" i="1"/>
  <c r="H2960" i="1"/>
  <c r="K2960" i="1"/>
  <c r="L2960" i="1"/>
  <c r="M2960" i="1"/>
  <c r="N2960" i="1"/>
  <c r="O2960" i="1"/>
  <c r="P2960" i="1"/>
  <c r="Q2960" i="1"/>
  <c r="R2960" i="1"/>
  <c r="S2960" i="1"/>
  <c r="C2961" i="1"/>
  <c r="D2961" i="1"/>
  <c r="H2961" i="1"/>
  <c r="K2961" i="1"/>
  <c r="L2961" i="1"/>
  <c r="M2961" i="1"/>
  <c r="N2961" i="1"/>
  <c r="O2961" i="1"/>
  <c r="P2961" i="1"/>
  <c r="Q2961" i="1"/>
  <c r="R2961" i="1"/>
  <c r="S2961" i="1"/>
  <c r="C2962" i="1"/>
  <c r="D2962" i="1"/>
  <c r="H2962" i="1"/>
  <c r="K2962" i="1"/>
  <c r="L2962" i="1"/>
  <c r="M2962" i="1"/>
  <c r="N2962" i="1"/>
  <c r="O2962" i="1"/>
  <c r="P2962" i="1"/>
  <c r="Q2962" i="1"/>
  <c r="R2962" i="1"/>
  <c r="S2962" i="1"/>
  <c r="C2963" i="1"/>
  <c r="D2963" i="1"/>
  <c r="H2963" i="1"/>
  <c r="K2963" i="1"/>
  <c r="L2963" i="1"/>
  <c r="M2963" i="1"/>
  <c r="N2963" i="1"/>
  <c r="O2963" i="1"/>
  <c r="P2963" i="1"/>
  <c r="Q2963" i="1"/>
  <c r="R2963" i="1"/>
  <c r="S2963" i="1"/>
  <c r="C2964" i="1"/>
  <c r="D2964" i="1"/>
  <c r="H2964" i="1"/>
  <c r="K2964" i="1"/>
  <c r="L2964" i="1"/>
  <c r="M2964" i="1"/>
  <c r="N2964" i="1"/>
  <c r="O2964" i="1"/>
  <c r="P2964" i="1"/>
  <c r="Q2964" i="1"/>
  <c r="R2964" i="1"/>
  <c r="S2964" i="1"/>
  <c r="C2965" i="1"/>
  <c r="D2965" i="1"/>
  <c r="H2965" i="1"/>
  <c r="K2965" i="1"/>
  <c r="L2965" i="1"/>
  <c r="M2965" i="1"/>
  <c r="N2965" i="1"/>
  <c r="O2965" i="1"/>
  <c r="P2965" i="1"/>
  <c r="Q2965" i="1"/>
  <c r="R2965" i="1"/>
  <c r="S2965" i="1"/>
  <c r="C2966" i="1"/>
  <c r="D2966" i="1"/>
  <c r="H2966" i="1"/>
  <c r="K2966" i="1"/>
  <c r="L2966" i="1"/>
  <c r="M2966" i="1"/>
  <c r="N2966" i="1"/>
  <c r="O2966" i="1"/>
  <c r="P2966" i="1"/>
  <c r="Q2966" i="1"/>
  <c r="R2966" i="1"/>
  <c r="S2966" i="1"/>
  <c r="C2967" i="1"/>
  <c r="D2967" i="1"/>
  <c r="H2967" i="1"/>
  <c r="K2967" i="1"/>
  <c r="L2967" i="1"/>
  <c r="M2967" i="1"/>
  <c r="N2967" i="1"/>
  <c r="O2967" i="1"/>
  <c r="P2967" i="1"/>
  <c r="Q2967" i="1"/>
  <c r="R2967" i="1"/>
  <c r="S2967" i="1"/>
  <c r="C2968" i="1"/>
  <c r="D2968" i="1"/>
  <c r="H2968" i="1"/>
  <c r="K2968" i="1"/>
  <c r="L2968" i="1"/>
  <c r="M2968" i="1"/>
  <c r="N2968" i="1"/>
  <c r="O2968" i="1"/>
  <c r="P2968" i="1"/>
  <c r="Q2968" i="1"/>
  <c r="R2968" i="1"/>
  <c r="S2968" i="1"/>
  <c r="C2969" i="1"/>
  <c r="D2969" i="1"/>
  <c r="H2969" i="1"/>
  <c r="K2969" i="1"/>
  <c r="L2969" i="1"/>
  <c r="M2969" i="1"/>
  <c r="N2969" i="1"/>
  <c r="O2969" i="1"/>
  <c r="P2969" i="1"/>
  <c r="Q2969" i="1"/>
  <c r="R2969" i="1"/>
  <c r="S2969" i="1"/>
  <c r="C2970" i="1"/>
  <c r="D2970" i="1"/>
  <c r="H2970" i="1"/>
  <c r="K2970" i="1"/>
  <c r="L2970" i="1"/>
  <c r="M2970" i="1"/>
  <c r="N2970" i="1"/>
  <c r="O2970" i="1"/>
  <c r="P2970" i="1"/>
  <c r="Q2970" i="1"/>
  <c r="R2970" i="1"/>
  <c r="S2970" i="1"/>
  <c r="C2971" i="1"/>
  <c r="D2971" i="1"/>
  <c r="H2971" i="1"/>
  <c r="K2971" i="1"/>
  <c r="L2971" i="1"/>
  <c r="M2971" i="1"/>
  <c r="N2971" i="1"/>
  <c r="O2971" i="1"/>
  <c r="P2971" i="1"/>
  <c r="Q2971" i="1"/>
  <c r="R2971" i="1"/>
  <c r="S2971" i="1"/>
  <c r="C2972" i="1"/>
  <c r="D2972" i="1"/>
  <c r="H2972" i="1"/>
  <c r="K2972" i="1"/>
  <c r="L2972" i="1"/>
  <c r="M2972" i="1"/>
  <c r="N2972" i="1"/>
  <c r="O2972" i="1"/>
  <c r="P2972" i="1"/>
  <c r="Q2972" i="1"/>
  <c r="R2972" i="1"/>
  <c r="S2972" i="1"/>
  <c r="C2973" i="1"/>
  <c r="D2973" i="1"/>
  <c r="H2973" i="1"/>
  <c r="K2973" i="1"/>
  <c r="L2973" i="1"/>
  <c r="M2973" i="1"/>
  <c r="N2973" i="1"/>
  <c r="O2973" i="1"/>
  <c r="P2973" i="1"/>
  <c r="Q2973" i="1"/>
  <c r="R2973" i="1"/>
  <c r="S2973" i="1"/>
  <c r="C2974" i="1"/>
  <c r="D2974" i="1"/>
  <c r="H2974" i="1"/>
  <c r="K2974" i="1"/>
  <c r="L2974" i="1"/>
  <c r="M2974" i="1"/>
  <c r="N2974" i="1"/>
  <c r="O2974" i="1"/>
  <c r="P2974" i="1"/>
  <c r="Q2974" i="1"/>
  <c r="R2974" i="1"/>
  <c r="S2974" i="1"/>
  <c r="C2975" i="1"/>
  <c r="D2975" i="1"/>
  <c r="H2975" i="1"/>
  <c r="K2975" i="1"/>
  <c r="L2975" i="1"/>
  <c r="M2975" i="1"/>
  <c r="N2975" i="1"/>
  <c r="O2975" i="1"/>
  <c r="P2975" i="1"/>
  <c r="Q2975" i="1"/>
  <c r="R2975" i="1"/>
  <c r="S2975" i="1"/>
  <c r="C2976" i="1"/>
  <c r="D2976" i="1"/>
  <c r="H2976" i="1"/>
  <c r="K2976" i="1"/>
  <c r="L2976" i="1"/>
  <c r="M2976" i="1"/>
  <c r="N2976" i="1"/>
  <c r="O2976" i="1"/>
  <c r="P2976" i="1"/>
  <c r="Q2976" i="1"/>
  <c r="R2976" i="1"/>
  <c r="S2976" i="1"/>
  <c r="C2977" i="1"/>
  <c r="D2977" i="1"/>
  <c r="H2977" i="1"/>
  <c r="K2977" i="1"/>
  <c r="L2977" i="1"/>
  <c r="M2977" i="1"/>
  <c r="N2977" i="1"/>
  <c r="O2977" i="1"/>
  <c r="P2977" i="1"/>
  <c r="Q2977" i="1"/>
  <c r="R2977" i="1"/>
  <c r="S2977" i="1"/>
  <c r="C2978" i="1"/>
  <c r="D2978" i="1"/>
  <c r="H2978" i="1"/>
  <c r="K2978" i="1"/>
  <c r="L2978" i="1"/>
  <c r="M2978" i="1"/>
  <c r="N2978" i="1"/>
  <c r="O2978" i="1"/>
  <c r="P2978" i="1"/>
  <c r="Q2978" i="1"/>
  <c r="R2978" i="1"/>
  <c r="S2978" i="1"/>
  <c r="C2979" i="1"/>
  <c r="D2979" i="1"/>
  <c r="H2979" i="1"/>
  <c r="K2979" i="1"/>
  <c r="L2979" i="1"/>
  <c r="M2979" i="1"/>
  <c r="N2979" i="1"/>
  <c r="O2979" i="1"/>
  <c r="P2979" i="1"/>
  <c r="Q2979" i="1"/>
  <c r="R2979" i="1"/>
  <c r="S2979" i="1"/>
  <c r="C2980" i="1"/>
  <c r="D2980" i="1"/>
  <c r="H2980" i="1"/>
  <c r="K2980" i="1"/>
  <c r="L2980" i="1"/>
  <c r="M2980" i="1"/>
  <c r="N2980" i="1"/>
  <c r="O2980" i="1"/>
  <c r="P2980" i="1"/>
  <c r="Q2980" i="1"/>
  <c r="R2980" i="1"/>
  <c r="S2980" i="1"/>
  <c r="C2981" i="1"/>
  <c r="D2981" i="1"/>
  <c r="H2981" i="1"/>
  <c r="K2981" i="1"/>
  <c r="L2981" i="1"/>
  <c r="M2981" i="1"/>
  <c r="N2981" i="1"/>
  <c r="O2981" i="1"/>
  <c r="P2981" i="1"/>
  <c r="Q2981" i="1"/>
  <c r="R2981" i="1"/>
  <c r="S2981" i="1"/>
  <c r="C2982" i="1"/>
  <c r="D2982" i="1"/>
  <c r="H2982" i="1"/>
  <c r="K2982" i="1"/>
  <c r="L2982" i="1"/>
  <c r="M2982" i="1"/>
  <c r="N2982" i="1"/>
  <c r="O2982" i="1"/>
  <c r="P2982" i="1"/>
  <c r="Q2982" i="1"/>
  <c r="R2982" i="1"/>
  <c r="S2982" i="1"/>
  <c r="C2983" i="1"/>
  <c r="D2983" i="1"/>
  <c r="H2983" i="1"/>
  <c r="K2983" i="1"/>
  <c r="L2983" i="1"/>
  <c r="M2983" i="1"/>
  <c r="N2983" i="1"/>
  <c r="O2983" i="1"/>
  <c r="P2983" i="1"/>
  <c r="Q2983" i="1"/>
  <c r="R2983" i="1"/>
  <c r="S2983" i="1"/>
  <c r="C2984" i="1"/>
  <c r="D2984" i="1"/>
  <c r="H2984" i="1"/>
  <c r="K2984" i="1"/>
  <c r="L2984" i="1"/>
  <c r="M2984" i="1"/>
  <c r="N2984" i="1"/>
  <c r="O2984" i="1"/>
  <c r="P2984" i="1"/>
  <c r="Q2984" i="1"/>
  <c r="R2984" i="1"/>
  <c r="S2984" i="1"/>
  <c r="C2985" i="1"/>
  <c r="D2985" i="1"/>
  <c r="H2985" i="1"/>
  <c r="K2985" i="1"/>
  <c r="L2985" i="1"/>
  <c r="M2985" i="1"/>
  <c r="N2985" i="1"/>
  <c r="O2985" i="1"/>
  <c r="P2985" i="1"/>
  <c r="Q2985" i="1"/>
  <c r="R2985" i="1"/>
  <c r="S2985" i="1"/>
  <c r="C2986" i="1"/>
  <c r="D2986" i="1"/>
  <c r="H2986" i="1"/>
  <c r="K2986" i="1"/>
  <c r="L2986" i="1"/>
  <c r="M2986" i="1"/>
  <c r="N2986" i="1"/>
  <c r="O2986" i="1"/>
  <c r="P2986" i="1"/>
  <c r="Q2986" i="1"/>
  <c r="R2986" i="1"/>
  <c r="S2986" i="1"/>
  <c r="C2987" i="1"/>
  <c r="D2987" i="1"/>
  <c r="H2987" i="1"/>
  <c r="K2987" i="1"/>
  <c r="L2987" i="1"/>
  <c r="M2987" i="1"/>
  <c r="N2987" i="1"/>
  <c r="O2987" i="1"/>
  <c r="P2987" i="1"/>
  <c r="Q2987" i="1"/>
  <c r="R2987" i="1"/>
  <c r="S2987" i="1"/>
  <c r="C2988" i="1"/>
  <c r="D2988" i="1"/>
  <c r="H2988" i="1"/>
  <c r="K2988" i="1"/>
  <c r="L2988" i="1"/>
  <c r="M2988" i="1"/>
  <c r="N2988" i="1"/>
  <c r="O2988" i="1"/>
  <c r="P2988" i="1"/>
  <c r="Q2988" i="1"/>
  <c r="R2988" i="1"/>
  <c r="S2988" i="1"/>
  <c r="C2989" i="1"/>
  <c r="D2989" i="1"/>
  <c r="H2989" i="1"/>
  <c r="K2989" i="1"/>
  <c r="L2989" i="1"/>
  <c r="M2989" i="1"/>
  <c r="N2989" i="1"/>
  <c r="O2989" i="1"/>
  <c r="P2989" i="1"/>
  <c r="Q2989" i="1"/>
  <c r="R2989" i="1"/>
  <c r="S2989" i="1"/>
  <c r="C2990" i="1"/>
  <c r="D2990" i="1"/>
  <c r="H2990" i="1"/>
  <c r="K2990" i="1"/>
  <c r="L2990" i="1"/>
  <c r="M2990" i="1"/>
  <c r="N2990" i="1"/>
  <c r="O2990" i="1"/>
  <c r="P2990" i="1"/>
  <c r="Q2990" i="1"/>
  <c r="R2990" i="1"/>
  <c r="S2990" i="1"/>
  <c r="C2991" i="1"/>
  <c r="D2991" i="1"/>
  <c r="H2991" i="1"/>
  <c r="K2991" i="1"/>
  <c r="L2991" i="1"/>
  <c r="M2991" i="1"/>
  <c r="N2991" i="1"/>
  <c r="O2991" i="1"/>
  <c r="P2991" i="1"/>
  <c r="Q2991" i="1"/>
  <c r="R2991" i="1"/>
  <c r="S2991" i="1"/>
  <c r="C2992" i="1"/>
  <c r="D2992" i="1"/>
  <c r="H2992" i="1"/>
  <c r="K2992" i="1"/>
  <c r="L2992" i="1"/>
  <c r="M2992" i="1"/>
  <c r="N2992" i="1"/>
  <c r="O2992" i="1"/>
  <c r="P2992" i="1"/>
  <c r="Q2992" i="1"/>
  <c r="R2992" i="1"/>
  <c r="S2992" i="1"/>
  <c r="C2993" i="1"/>
  <c r="D2993" i="1"/>
  <c r="H2993" i="1"/>
  <c r="K2993" i="1"/>
  <c r="L2993" i="1"/>
  <c r="M2993" i="1"/>
  <c r="N2993" i="1"/>
  <c r="O2993" i="1"/>
  <c r="P2993" i="1"/>
  <c r="Q2993" i="1"/>
  <c r="R2993" i="1"/>
  <c r="S2993" i="1"/>
  <c r="C2994" i="1"/>
  <c r="D2994" i="1"/>
  <c r="H2994" i="1"/>
  <c r="K2994" i="1"/>
  <c r="L2994" i="1"/>
  <c r="M2994" i="1"/>
  <c r="N2994" i="1"/>
  <c r="O2994" i="1"/>
  <c r="P2994" i="1"/>
  <c r="Q2994" i="1"/>
  <c r="R2994" i="1"/>
  <c r="S2994" i="1"/>
  <c r="C2995" i="1"/>
  <c r="D2995" i="1"/>
  <c r="H2995" i="1"/>
  <c r="K2995" i="1"/>
  <c r="L2995" i="1"/>
  <c r="M2995" i="1"/>
  <c r="N2995" i="1"/>
  <c r="O2995" i="1"/>
  <c r="P2995" i="1"/>
  <c r="Q2995" i="1"/>
  <c r="R2995" i="1"/>
  <c r="S2995" i="1"/>
  <c r="C2996" i="1"/>
  <c r="D2996" i="1"/>
  <c r="H2996" i="1"/>
  <c r="K2996" i="1"/>
  <c r="L2996" i="1"/>
  <c r="M2996" i="1"/>
  <c r="N2996" i="1"/>
  <c r="O2996" i="1"/>
  <c r="P2996" i="1"/>
  <c r="Q2996" i="1"/>
  <c r="R2996" i="1"/>
  <c r="S2996" i="1"/>
  <c r="C2997" i="1"/>
  <c r="D2997" i="1"/>
  <c r="H2997" i="1"/>
  <c r="K2997" i="1"/>
  <c r="L2997" i="1"/>
  <c r="M2997" i="1"/>
  <c r="N2997" i="1"/>
  <c r="O2997" i="1"/>
  <c r="P2997" i="1"/>
  <c r="Q2997" i="1"/>
  <c r="R2997" i="1"/>
  <c r="S2997" i="1"/>
  <c r="C2998" i="1"/>
  <c r="D2998" i="1"/>
  <c r="H2998" i="1"/>
  <c r="K2998" i="1"/>
  <c r="L2998" i="1"/>
  <c r="M2998" i="1"/>
  <c r="N2998" i="1"/>
  <c r="O2998" i="1"/>
  <c r="P2998" i="1"/>
  <c r="Q2998" i="1"/>
  <c r="R2998" i="1"/>
  <c r="S2998" i="1"/>
  <c r="C2999" i="1"/>
  <c r="D2999" i="1"/>
  <c r="H2999" i="1"/>
  <c r="K2999" i="1"/>
  <c r="L2999" i="1"/>
  <c r="M2999" i="1"/>
  <c r="N2999" i="1"/>
  <c r="O2999" i="1"/>
  <c r="P2999" i="1"/>
  <c r="Q2999" i="1"/>
  <c r="R2999" i="1"/>
  <c r="S2999" i="1"/>
  <c r="C3000" i="1"/>
  <c r="D3000" i="1"/>
  <c r="H3000" i="1"/>
  <c r="K3000" i="1"/>
  <c r="L3000" i="1"/>
  <c r="M3000" i="1"/>
  <c r="N3000" i="1"/>
  <c r="O3000" i="1"/>
  <c r="P3000" i="1"/>
  <c r="Q3000" i="1"/>
  <c r="R3000" i="1"/>
  <c r="S3000" i="1"/>
  <c r="C3001" i="1"/>
  <c r="D3001" i="1"/>
  <c r="H3001" i="1"/>
  <c r="K3001" i="1"/>
  <c r="L3001" i="1"/>
  <c r="M3001" i="1"/>
  <c r="N3001" i="1"/>
  <c r="O3001" i="1"/>
  <c r="P3001" i="1"/>
  <c r="Q3001" i="1"/>
  <c r="R3001" i="1"/>
  <c r="S3001" i="1"/>
  <c r="C3002" i="1"/>
  <c r="D3002" i="1"/>
  <c r="H3002" i="1"/>
  <c r="K3002" i="1"/>
  <c r="L3002" i="1"/>
  <c r="M3002" i="1"/>
  <c r="N3002" i="1"/>
  <c r="O3002" i="1"/>
  <c r="P3002" i="1"/>
  <c r="Q3002" i="1"/>
  <c r="R3002" i="1"/>
  <c r="S3002" i="1"/>
  <c r="C3003" i="1"/>
  <c r="D3003" i="1"/>
  <c r="H3003" i="1"/>
  <c r="K3003" i="1"/>
  <c r="L3003" i="1"/>
  <c r="M3003" i="1"/>
  <c r="N3003" i="1"/>
  <c r="O3003" i="1"/>
  <c r="P3003" i="1"/>
  <c r="Q3003" i="1"/>
  <c r="R3003" i="1"/>
  <c r="S3003" i="1"/>
  <c r="C3004" i="1"/>
  <c r="D3004" i="1"/>
  <c r="H3004" i="1"/>
  <c r="K3004" i="1"/>
  <c r="L3004" i="1"/>
  <c r="M3004" i="1"/>
  <c r="N3004" i="1"/>
  <c r="O3004" i="1"/>
  <c r="P3004" i="1"/>
  <c r="Q3004" i="1"/>
  <c r="R3004" i="1"/>
  <c r="S3004" i="1"/>
  <c r="C3005" i="1"/>
  <c r="D3005" i="1"/>
  <c r="H3005" i="1"/>
  <c r="K3005" i="1"/>
  <c r="L3005" i="1"/>
  <c r="M3005" i="1"/>
  <c r="N3005" i="1"/>
  <c r="O3005" i="1"/>
  <c r="P3005" i="1"/>
  <c r="Q3005" i="1"/>
  <c r="R3005" i="1"/>
  <c r="S3005" i="1"/>
  <c r="C3006" i="1"/>
  <c r="D3006" i="1"/>
  <c r="H3006" i="1"/>
  <c r="K3006" i="1"/>
  <c r="L3006" i="1"/>
  <c r="M3006" i="1"/>
  <c r="N3006" i="1"/>
  <c r="O3006" i="1"/>
  <c r="P3006" i="1"/>
  <c r="Q3006" i="1"/>
  <c r="R3006" i="1"/>
  <c r="S3006" i="1"/>
  <c r="C3007" i="1"/>
  <c r="D3007" i="1"/>
  <c r="H3007" i="1"/>
  <c r="K3007" i="1"/>
  <c r="L3007" i="1"/>
  <c r="M3007" i="1"/>
  <c r="N3007" i="1"/>
  <c r="O3007" i="1"/>
  <c r="P3007" i="1"/>
  <c r="Q3007" i="1"/>
  <c r="R3007" i="1"/>
  <c r="S3007" i="1"/>
  <c r="C3008" i="1"/>
  <c r="D3008" i="1"/>
  <c r="H3008" i="1"/>
  <c r="K3008" i="1"/>
  <c r="L3008" i="1"/>
  <c r="M3008" i="1"/>
  <c r="N3008" i="1"/>
  <c r="O3008" i="1"/>
  <c r="P3008" i="1"/>
  <c r="Q3008" i="1"/>
  <c r="R3008" i="1"/>
  <c r="S3008" i="1"/>
  <c r="C3009" i="1"/>
  <c r="D3009" i="1"/>
  <c r="H3009" i="1"/>
  <c r="K3009" i="1"/>
  <c r="L3009" i="1"/>
  <c r="M3009" i="1"/>
  <c r="N3009" i="1"/>
  <c r="O3009" i="1"/>
  <c r="P3009" i="1"/>
  <c r="Q3009" i="1"/>
  <c r="R3009" i="1"/>
  <c r="S3009" i="1"/>
  <c r="C3010" i="1"/>
  <c r="D3010" i="1"/>
  <c r="H3010" i="1"/>
  <c r="K3010" i="1"/>
  <c r="L3010" i="1"/>
  <c r="M3010" i="1"/>
  <c r="N3010" i="1"/>
  <c r="O3010" i="1"/>
  <c r="P3010" i="1"/>
  <c r="Q3010" i="1"/>
  <c r="R3010" i="1"/>
  <c r="S3010" i="1"/>
  <c r="C3011" i="1"/>
  <c r="D3011" i="1"/>
  <c r="H3011" i="1"/>
  <c r="K3011" i="1"/>
  <c r="L3011" i="1"/>
  <c r="M3011" i="1"/>
  <c r="N3011" i="1"/>
  <c r="O3011" i="1"/>
  <c r="P3011" i="1"/>
  <c r="Q3011" i="1"/>
  <c r="R3011" i="1"/>
  <c r="S3011" i="1"/>
  <c r="C3012" i="1"/>
  <c r="D3012" i="1"/>
  <c r="H3012" i="1"/>
  <c r="K3012" i="1"/>
  <c r="L3012" i="1"/>
  <c r="M3012" i="1"/>
  <c r="N3012" i="1"/>
  <c r="O3012" i="1"/>
  <c r="P3012" i="1"/>
  <c r="Q3012" i="1"/>
  <c r="R3012" i="1"/>
  <c r="S3012" i="1"/>
  <c r="C3013" i="1"/>
  <c r="D3013" i="1"/>
  <c r="H3013" i="1"/>
  <c r="K3013" i="1"/>
  <c r="L3013" i="1"/>
  <c r="M3013" i="1"/>
  <c r="N3013" i="1"/>
  <c r="O3013" i="1"/>
  <c r="P3013" i="1"/>
  <c r="Q3013" i="1"/>
  <c r="R3013" i="1"/>
  <c r="S3013" i="1"/>
  <c r="C3014" i="1"/>
  <c r="D3014" i="1"/>
  <c r="H3014" i="1"/>
  <c r="K3014" i="1"/>
  <c r="L3014" i="1"/>
  <c r="M3014" i="1"/>
  <c r="N3014" i="1"/>
  <c r="O3014" i="1"/>
  <c r="P3014" i="1"/>
  <c r="Q3014" i="1"/>
  <c r="R3014" i="1"/>
  <c r="S3014" i="1"/>
  <c r="C3015" i="1"/>
  <c r="D3015" i="1"/>
  <c r="H3015" i="1"/>
  <c r="K3015" i="1"/>
  <c r="L3015" i="1"/>
  <c r="M3015" i="1"/>
  <c r="N3015" i="1"/>
  <c r="O3015" i="1"/>
  <c r="P3015" i="1"/>
  <c r="Q3015" i="1"/>
  <c r="R3015" i="1"/>
  <c r="S3015" i="1"/>
  <c r="C3016" i="1"/>
  <c r="D3016" i="1"/>
  <c r="H3016" i="1"/>
  <c r="K3016" i="1"/>
  <c r="L3016" i="1"/>
  <c r="M3016" i="1"/>
  <c r="N3016" i="1"/>
  <c r="O3016" i="1"/>
  <c r="P3016" i="1"/>
  <c r="Q3016" i="1"/>
  <c r="R3016" i="1"/>
  <c r="S3016" i="1"/>
  <c r="C3017" i="1"/>
  <c r="D3017" i="1"/>
  <c r="H3017" i="1"/>
  <c r="K3017" i="1"/>
  <c r="L3017" i="1"/>
  <c r="M3017" i="1"/>
  <c r="N3017" i="1"/>
  <c r="O3017" i="1"/>
  <c r="P3017" i="1"/>
  <c r="Q3017" i="1"/>
  <c r="R3017" i="1"/>
  <c r="S3017" i="1"/>
  <c r="C3018" i="1"/>
  <c r="D3018" i="1"/>
  <c r="H3018" i="1"/>
  <c r="K3018" i="1"/>
  <c r="L3018" i="1"/>
  <c r="M3018" i="1"/>
  <c r="N3018" i="1"/>
  <c r="O3018" i="1"/>
  <c r="P3018" i="1"/>
  <c r="Q3018" i="1"/>
  <c r="R3018" i="1"/>
  <c r="S3018" i="1"/>
  <c r="C3019" i="1"/>
  <c r="D3019" i="1"/>
  <c r="H3019" i="1"/>
  <c r="K3019" i="1"/>
  <c r="L3019" i="1"/>
  <c r="M3019" i="1"/>
  <c r="N3019" i="1"/>
  <c r="O3019" i="1"/>
  <c r="P3019" i="1"/>
  <c r="Q3019" i="1"/>
  <c r="R3019" i="1"/>
  <c r="S3019" i="1"/>
  <c r="C3020" i="1"/>
  <c r="D3020" i="1"/>
  <c r="H3020" i="1"/>
  <c r="K3020" i="1"/>
  <c r="L3020" i="1"/>
  <c r="M3020" i="1"/>
  <c r="N3020" i="1"/>
  <c r="O3020" i="1"/>
  <c r="P3020" i="1"/>
  <c r="Q3020" i="1"/>
  <c r="R3020" i="1"/>
  <c r="S3020" i="1"/>
  <c r="C3021" i="1"/>
  <c r="D3021" i="1"/>
  <c r="H3021" i="1"/>
  <c r="K3021" i="1"/>
  <c r="L3021" i="1"/>
  <c r="M3021" i="1"/>
  <c r="N3021" i="1"/>
  <c r="O3021" i="1"/>
  <c r="P3021" i="1"/>
  <c r="Q3021" i="1"/>
  <c r="R3021" i="1"/>
  <c r="S3021" i="1"/>
  <c r="C3022" i="1"/>
  <c r="D3022" i="1"/>
  <c r="H3022" i="1"/>
  <c r="K3022" i="1"/>
  <c r="L3022" i="1"/>
  <c r="M3022" i="1"/>
  <c r="N3022" i="1"/>
  <c r="O3022" i="1"/>
  <c r="P3022" i="1"/>
  <c r="Q3022" i="1"/>
  <c r="R3022" i="1"/>
  <c r="S3022" i="1"/>
  <c r="C3023" i="1"/>
  <c r="D3023" i="1"/>
  <c r="H3023" i="1"/>
  <c r="K3023" i="1"/>
  <c r="L3023" i="1"/>
  <c r="M3023" i="1"/>
  <c r="N3023" i="1"/>
  <c r="O3023" i="1"/>
  <c r="P3023" i="1"/>
  <c r="Q3023" i="1"/>
  <c r="R3023" i="1"/>
  <c r="S3023" i="1"/>
  <c r="C3024" i="1"/>
  <c r="D3024" i="1"/>
  <c r="H3024" i="1"/>
  <c r="K3024" i="1"/>
  <c r="L3024" i="1"/>
  <c r="M3024" i="1"/>
  <c r="N3024" i="1"/>
  <c r="O3024" i="1"/>
  <c r="P3024" i="1"/>
  <c r="Q3024" i="1"/>
  <c r="R3024" i="1"/>
  <c r="S3024" i="1"/>
  <c r="C3025" i="1"/>
  <c r="D3025" i="1"/>
  <c r="H3025" i="1"/>
  <c r="K3025" i="1"/>
  <c r="L3025" i="1"/>
  <c r="M3025" i="1"/>
  <c r="N3025" i="1"/>
  <c r="O3025" i="1"/>
  <c r="P3025" i="1"/>
  <c r="Q3025" i="1"/>
  <c r="R3025" i="1"/>
  <c r="S3025" i="1"/>
  <c r="C3026" i="1"/>
  <c r="D3026" i="1"/>
  <c r="H3026" i="1"/>
  <c r="K3026" i="1"/>
  <c r="L3026" i="1"/>
  <c r="M3026" i="1"/>
  <c r="N3026" i="1"/>
  <c r="O3026" i="1"/>
  <c r="P3026" i="1"/>
  <c r="Q3026" i="1"/>
  <c r="R3026" i="1"/>
  <c r="S3026" i="1"/>
  <c r="C3027" i="1"/>
  <c r="D3027" i="1"/>
  <c r="H3027" i="1"/>
  <c r="K3027" i="1"/>
  <c r="L3027" i="1"/>
  <c r="M3027" i="1"/>
  <c r="N3027" i="1"/>
  <c r="O3027" i="1"/>
  <c r="P3027" i="1"/>
  <c r="Q3027" i="1"/>
  <c r="R3027" i="1"/>
  <c r="S3027" i="1"/>
  <c r="C3028" i="1"/>
  <c r="D3028" i="1"/>
  <c r="H3028" i="1"/>
  <c r="K3028" i="1"/>
  <c r="L3028" i="1"/>
  <c r="M3028" i="1"/>
  <c r="N3028" i="1"/>
  <c r="O3028" i="1"/>
  <c r="P3028" i="1"/>
  <c r="Q3028" i="1"/>
  <c r="R3028" i="1"/>
  <c r="S3028" i="1"/>
  <c r="C3029" i="1"/>
  <c r="D3029" i="1"/>
  <c r="H3029" i="1"/>
  <c r="K3029" i="1"/>
  <c r="L3029" i="1"/>
  <c r="M3029" i="1"/>
  <c r="N3029" i="1"/>
  <c r="O3029" i="1"/>
  <c r="P3029" i="1"/>
  <c r="Q3029" i="1"/>
  <c r="R3029" i="1"/>
  <c r="S3029" i="1"/>
  <c r="C3030" i="1"/>
  <c r="D3030" i="1"/>
  <c r="H3030" i="1"/>
  <c r="K3030" i="1"/>
  <c r="L3030" i="1"/>
  <c r="M3030" i="1"/>
  <c r="N3030" i="1"/>
  <c r="O3030" i="1"/>
  <c r="P3030" i="1"/>
  <c r="Q3030" i="1"/>
  <c r="R3030" i="1"/>
  <c r="S3030" i="1"/>
  <c r="C3031" i="1"/>
  <c r="D3031" i="1"/>
  <c r="H3031" i="1"/>
  <c r="K3031" i="1"/>
  <c r="L3031" i="1"/>
  <c r="M3031" i="1"/>
  <c r="N3031" i="1"/>
  <c r="O3031" i="1"/>
  <c r="P3031" i="1"/>
  <c r="Q3031" i="1"/>
  <c r="R3031" i="1"/>
  <c r="S3031" i="1"/>
  <c r="C3032" i="1"/>
  <c r="D3032" i="1"/>
  <c r="H3032" i="1"/>
  <c r="K3032" i="1"/>
  <c r="L3032" i="1"/>
  <c r="M3032" i="1"/>
  <c r="N3032" i="1"/>
  <c r="O3032" i="1"/>
  <c r="P3032" i="1"/>
  <c r="Q3032" i="1"/>
  <c r="R3032" i="1"/>
  <c r="S3032" i="1"/>
  <c r="C3033" i="1"/>
  <c r="D3033" i="1"/>
  <c r="H3033" i="1"/>
  <c r="K3033" i="1"/>
  <c r="L3033" i="1"/>
  <c r="M3033" i="1"/>
  <c r="N3033" i="1"/>
  <c r="O3033" i="1"/>
  <c r="P3033" i="1"/>
  <c r="Q3033" i="1"/>
  <c r="R3033" i="1"/>
  <c r="S3033" i="1"/>
  <c r="C3034" i="1"/>
  <c r="D3034" i="1"/>
  <c r="H3034" i="1"/>
  <c r="K3034" i="1"/>
  <c r="L3034" i="1"/>
  <c r="M3034" i="1"/>
  <c r="N3034" i="1"/>
  <c r="O3034" i="1"/>
  <c r="P3034" i="1"/>
  <c r="Q3034" i="1"/>
  <c r="R3034" i="1"/>
  <c r="S3034" i="1"/>
  <c r="C3035" i="1"/>
  <c r="D3035" i="1"/>
  <c r="H3035" i="1"/>
  <c r="K3035" i="1"/>
  <c r="L3035" i="1"/>
  <c r="M3035" i="1"/>
  <c r="N3035" i="1"/>
  <c r="O3035" i="1"/>
  <c r="P3035" i="1"/>
  <c r="Q3035" i="1"/>
  <c r="R3035" i="1"/>
  <c r="S3035" i="1"/>
  <c r="C3036" i="1"/>
  <c r="D3036" i="1"/>
  <c r="H3036" i="1"/>
  <c r="K3036" i="1"/>
  <c r="L3036" i="1"/>
  <c r="M3036" i="1"/>
  <c r="N3036" i="1"/>
  <c r="O3036" i="1"/>
  <c r="P3036" i="1"/>
  <c r="Q3036" i="1"/>
  <c r="R3036" i="1"/>
  <c r="S3036" i="1"/>
  <c r="C3037" i="1"/>
  <c r="D3037" i="1"/>
  <c r="H3037" i="1"/>
  <c r="K3037" i="1"/>
  <c r="L3037" i="1"/>
  <c r="M3037" i="1"/>
  <c r="N3037" i="1"/>
  <c r="O3037" i="1"/>
  <c r="P3037" i="1"/>
  <c r="Q3037" i="1"/>
  <c r="R3037" i="1"/>
  <c r="S3037" i="1"/>
  <c r="C3038" i="1"/>
  <c r="D3038" i="1"/>
  <c r="H3038" i="1"/>
  <c r="K3038" i="1"/>
  <c r="L3038" i="1"/>
  <c r="M3038" i="1"/>
  <c r="N3038" i="1"/>
  <c r="O3038" i="1"/>
  <c r="P3038" i="1"/>
  <c r="Q3038" i="1"/>
  <c r="R3038" i="1"/>
  <c r="S3038" i="1"/>
  <c r="C3039" i="1"/>
  <c r="D3039" i="1"/>
  <c r="H3039" i="1"/>
  <c r="K3039" i="1"/>
  <c r="L3039" i="1"/>
  <c r="M3039" i="1"/>
  <c r="N3039" i="1"/>
  <c r="O3039" i="1"/>
  <c r="P3039" i="1"/>
  <c r="Q3039" i="1"/>
  <c r="R3039" i="1"/>
  <c r="S3039" i="1"/>
  <c r="C3040" i="1"/>
  <c r="D3040" i="1"/>
  <c r="H3040" i="1"/>
  <c r="K3040" i="1"/>
  <c r="L3040" i="1"/>
  <c r="M3040" i="1"/>
  <c r="N3040" i="1"/>
  <c r="O3040" i="1"/>
  <c r="P3040" i="1"/>
  <c r="Q3040" i="1"/>
  <c r="R3040" i="1"/>
  <c r="S3040" i="1"/>
  <c r="C3041" i="1"/>
  <c r="D3041" i="1"/>
  <c r="H3041" i="1"/>
  <c r="K3041" i="1"/>
  <c r="L3041" i="1"/>
  <c r="M3041" i="1"/>
  <c r="N3041" i="1"/>
  <c r="O3041" i="1"/>
  <c r="P3041" i="1"/>
  <c r="Q3041" i="1"/>
  <c r="R3041" i="1"/>
  <c r="S3041" i="1"/>
  <c r="C3042" i="1"/>
  <c r="D3042" i="1"/>
  <c r="H3042" i="1"/>
  <c r="K3042" i="1"/>
  <c r="L3042" i="1"/>
  <c r="M3042" i="1"/>
  <c r="N3042" i="1"/>
  <c r="O3042" i="1"/>
  <c r="P3042" i="1"/>
  <c r="Q3042" i="1"/>
  <c r="R3042" i="1"/>
  <c r="S3042" i="1"/>
  <c r="C3043" i="1"/>
  <c r="D3043" i="1"/>
  <c r="H3043" i="1"/>
  <c r="K3043" i="1"/>
  <c r="L3043" i="1"/>
  <c r="M3043" i="1"/>
  <c r="N3043" i="1"/>
  <c r="O3043" i="1"/>
  <c r="P3043" i="1"/>
  <c r="Q3043" i="1"/>
  <c r="R3043" i="1"/>
  <c r="S3043" i="1"/>
  <c r="C3044" i="1"/>
  <c r="D3044" i="1"/>
  <c r="H3044" i="1"/>
  <c r="K3044" i="1"/>
  <c r="L3044" i="1"/>
  <c r="M3044" i="1"/>
  <c r="N3044" i="1"/>
  <c r="O3044" i="1"/>
  <c r="P3044" i="1"/>
  <c r="Q3044" i="1"/>
  <c r="R3044" i="1"/>
  <c r="S3044" i="1"/>
  <c r="C3045" i="1"/>
  <c r="D3045" i="1"/>
  <c r="H3045" i="1"/>
  <c r="K3045" i="1"/>
  <c r="L3045" i="1"/>
  <c r="M3045" i="1"/>
  <c r="N3045" i="1"/>
  <c r="O3045" i="1"/>
  <c r="P3045" i="1"/>
  <c r="Q3045" i="1"/>
  <c r="R3045" i="1"/>
  <c r="S3045" i="1"/>
  <c r="C3046" i="1"/>
  <c r="D3046" i="1"/>
  <c r="H3046" i="1"/>
  <c r="K3046" i="1"/>
  <c r="L3046" i="1"/>
  <c r="M3046" i="1"/>
  <c r="N3046" i="1"/>
  <c r="O3046" i="1"/>
  <c r="P3046" i="1"/>
  <c r="Q3046" i="1"/>
  <c r="R3046" i="1"/>
  <c r="S3046" i="1"/>
  <c r="C3047" i="1"/>
  <c r="D3047" i="1"/>
  <c r="H3047" i="1"/>
  <c r="K3047" i="1"/>
  <c r="L3047" i="1"/>
  <c r="M3047" i="1"/>
  <c r="N3047" i="1"/>
  <c r="O3047" i="1"/>
  <c r="P3047" i="1"/>
  <c r="Q3047" i="1"/>
  <c r="R3047" i="1"/>
  <c r="S3047" i="1"/>
  <c r="C3048" i="1"/>
  <c r="D3048" i="1"/>
  <c r="H3048" i="1"/>
  <c r="K3048" i="1"/>
  <c r="L3048" i="1"/>
  <c r="M3048" i="1"/>
  <c r="N3048" i="1"/>
  <c r="O3048" i="1"/>
  <c r="P3048" i="1"/>
  <c r="Q3048" i="1"/>
  <c r="R3048" i="1"/>
  <c r="S3048" i="1"/>
  <c r="C3049" i="1"/>
  <c r="D3049" i="1"/>
  <c r="H3049" i="1"/>
  <c r="K3049" i="1"/>
  <c r="L3049" i="1"/>
  <c r="M3049" i="1"/>
  <c r="N3049" i="1"/>
  <c r="O3049" i="1"/>
  <c r="P3049" i="1"/>
  <c r="Q3049" i="1"/>
  <c r="R3049" i="1"/>
  <c r="S3049" i="1"/>
  <c r="C3050" i="1"/>
  <c r="D3050" i="1"/>
  <c r="H3050" i="1"/>
  <c r="K3050" i="1"/>
  <c r="L3050" i="1"/>
  <c r="M3050" i="1"/>
  <c r="N3050" i="1"/>
  <c r="O3050" i="1"/>
  <c r="P3050" i="1"/>
  <c r="Q3050" i="1"/>
  <c r="R3050" i="1"/>
  <c r="S3050" i="1"/>
  <c r="C3051" i="1"/>
  <c r="D3051" i="1"/>
  <c r="H3051" i="1"/>
  <c r="K3051" i="1"/>
  <c r="L3051" i="1"/>
  <c r="M3051" i="1"/>
  <c r="N3051" i="1"/>
  <c r="O3051" i="1"/>
  <c r="P3051" i="1"/>
  <c r="Q3051" i="1"/>
  <c r="R3051" i="1"/>
  <c r="S3051" i="1"/>
  <c r="C3052" i="1"/>
  <c r="D3052" i="1"/>
  <c r="H3052" i="1"/>
  <c r="K3052" i="1"/>
  <c r="L3052" i="1"/>
  <c r="M3052" i="1"/>
  <c r="N3052" i="1"/>
  <c r="O3052" i="1"/>
  <c r="P3052" i="1"/>
  <c r="Q3052" i="1"/>
  <c r="R3052" i="1"/>
  <c r="S3052" i="1"/>
  <c r="C3053" i="1"/>
  <c r="D3053" i="1"/>
  <c r="H3053" i="1"/>
  <c r="K3053" i="1"/>
  <c r="L3053" i="1"/>
  <c r="M3053" i="1"/>
  <c r="N3053" i="1"/>
  <c r="O3053" i="1"/>
  <c r="P3053" i="1"/>
  <c r="Q3053" i="1"/>
  <c r="R3053" i="1"/>
  <c r="S3053" i="1"/>
  <c r="C3054" i="1"/>
  <c r="D3054" i="1"/>
  <c r="H3054" i="1"/>
  <c r="K3054" i="1"/>
  <c r="L3054" i="1"/>
  <c r="M3054" i="1"/>
  <c r="N3054" i="1"/>
  <c r="O3054" i="1"/>
  <c r="P3054" i="1"/>
  <c r="Q3054" i="1"/>
  <c r="R3054" i="1"/>
  <c r="S3054" i="1"/>
  <c r="C3055" i="1"/>
  <c r="D3055" i="1"/>
  <c r="H3055" i="1"/>
  <c r="K3055" i="1"/>
  <c r="L3055" i="1"/>
  <c r="M3055" i="1"/>
  <c r="N3055" i="1"/>
  <c r="O3055" i="1"/>
  <c r="P3055" i="1"/>
  <c r="Q3055" i="1"/>
  <c r="R3055" i="1"/>
  <c r="S3055" i="1"/>
  <c r="C3056" i="1"/>
  <c r="D3056" i="1"/>
  <c r="H3056" i="1"/>
  <c r="K3056" i="1"/>
  <c r="L3056" i="1"/>
  <c r="M3056" i="1"/>
  <c r="N3056" i="1"/>
  <c r="O3056" i="1"/>
  <c r="P3056" i="1"/>
  <c r="Q3056" i="1"/>
  <c r="R3056" i="1"/>
  <c r="S3056" i="1"/>
  <c r="C3057" i="1"/>
  <c r="D3057" i="1"/>
  <c r="H3057" i="1"/>
  <c r="K3057" i="1"/>
  <c r="L3057" i="1"/>
  <c r="M3057" i="1"/>
  <c r="N3057" i="1"/>
  <c r="O3057" i="1"/>
  <c r="P3057" i="1"/>
  <c r="Q3057" i="1"/>
  <c r="R3057" i="1"/>
  <c r="S3057" i="1"/>
  <c r="C3058" i="1"/>
  <c r="D3058" i="1"/>
  <c r="H3058" i="1"/>
  <c r="K3058" i="1"/>
  <c r="L3058" i="1"/>
  <c r="M3058" i="1"/>
  <c r="N3058" i="1"/>
  <c r="O3058" i="1"/>
  <c r="P3058" i="1"/>
  <c r="Q3058" i="1"/>
  <c r="R3058" i="1"/>
  <c r="S3058" i="1"/>
  <c r="C3059" i="1"/>
  <c r="D3059" i="1"/>
  <c r="H3059" i="1"/>
  <c r="K3059" i="1"/>
  <c r="L3059" i="1"/>
  <c r="M3059" i="1"/>
  <c r="N3059" i="1"/>
  <c r="O3059" i="1"/>
  <c r="P3059" i="1"/>
  <c r="Q3059" i="1"/>
  <c r="R3059" i="1"/>
  <c r="S3059" i="1"/>
  <c r="C3060" i="1"/>
  <c r="D3060" i="1"/>
  <c r="H3060" i="1"/>
  <c r="K3060" i="1"/>
  <c r="L3060" i="1"/>
  <c r="M3060" i="1"/>
  <c r="N3060" i="1"/>
  <c r="O3060" i="1"/>
  <c r="P3060" i="1"/>
  <c r="Q3060" i="1"/>
  <c r="R3060" i="1"/>
  <c r="S3060" i="1"/>
  <c r="C3061" i="1"/>
  <c r="D3061" i="1"/>
  <c r="H3061" i="1"/>
  <c r="K3061" i="1"/>
  <c r="L3061" i="1"/>
  <c r="M3061" i="1"/>
  <c r="N3061" i="1"/>
  <c r="O3061" i="1"/>
  <c r="P3061" i="1"/>
  <c r="Q3061" i="1"/>
  <c r="R3061" i="1"/>
  <c r="S3061" i="1"/>
  <c r="C3062" i="1"/>
  <c r="D3062" i="1"/>
  <c r="H3062" i="1"/>
  <c r="K3062" i="1"/>
  <c r="L3062" i="1"/>
  <c r="M3062" i="1"/>
  <c r="N3062" i="1"/>
  <c r="O3062" i="1"/>
  <c r="P3062" i="1"/>
  <c r="Q3062" i="1"/>
  <c r="R3062" i="1"/>
  <c r="S3062" i="1"/>
  <c r="C3063" i="1"/>
  <c r="D3063" i="1"/>
  <c r="H3063" i="1"/>
  <c r="K3063" i="1"/>
  <c r="L3063" i="1"/>
  <c r="M3063" i="1"/>
  <c r="N3063" i="1"/>
  <c r="O3063" i="1"/>
  <c r="P3063" i="1"/>
  <c r="Q3063" i="1"/>
  <c r="R3063" i="1"/>
  <c r="S3063" i="1"/>
  <c r="C3064" i="1"/>
  <c r="D3064" i="1"/>
  <c r="H3064" i="1"/>
  <c r="K3064" i="1"/>
  <c r="L3064" i="1"/>
  <c r="M3064" i="1"/>
  <c r="N3064" i="1"/>
  <c r="O3064" i="1"/>
  <c r="P3064" i="1"/>
  <c r="Q3064" i="1"/>
  <c r="R3064" i="1"/>
  <c r="S3064" i="1"/>
  <c r="C3065" i="1"/>
  <c r="D3065" i="1"/>
  <c r="H3065" i="1"/>
  <c r="K3065" i="1"/>
  <c r="L3065" i="1"/>
  <c r="M3065" i="1"/>
  <c r="N3065" i="1"/>
  <c r="O3065" i="1"/>
  <c r="P3065" i="1"/>
  <c r="Q3065" i="1"/>
  <c r="R3065" i="1"/>
  <c r="S3065" i="1"/>
  <c r="C3066" i="1"/>
  <c r="D3066" i="1"/>
  <c r="H3066" i="1"/>
  <c r="K3066" i="1"/>
  <c r="L3066" i="1"/>
  <c r="M3066" i="1"/>
  <c r="N3066" i="1"/>
  <c r="O3066" i="1"/>
  <c r="P3066" i="1"/>
  <c r="Q3066" i="1"/>
  <c r="R3066" i="1"/>
  <c r="S3066" i="1"/>
  <c r="C3067" i="1"/>
  <c r="D3067" i="1"/>
  <c r="H3067" i="1"/>
  <c r="K3067" i="1"/>
  <c r="L3067" i="1"/>
  <c r="M3067" i="1"/>
  <c r="N3067" i="1"/>
  <c r="O3067" i="1"/>
  <c r="P3067" i="1"/>
  <c r="Q3067" i="1"/>
  <c r="R3067" i="1"/>
  <c r="S3067" i="1"/>
  <c r="C3068" i="1"/>
  <c r="D3068" i="1"/>
  <c r="H3068" i="1"/>
  <c r="K3068" i="1"/>
  <c r="L3068" i="1"/>
  <c r="M3068" i="1"/>
  <c r="N3068" i="1"/>
  <c r="O3068" i="1"/>
  <c r="P3068" i="1"/>
  <c r="Q3068" i="1"/>
  <c r="R3068" i="1"/>
  <c r="S3068" i="1"/>
  <c r="C3069" i="1"/>
  <c r="D3069" i="1"/>
  <c r="H3069" i="1"/>
  <c r="K3069" i="1"/>
  <c r="L3069" i="1"/>
  <c r="M3069" i="1"/>
  <c r="N3069" i="1"/>
  <c r="O3069" i="1"/>
  <c r="P3069" i="1"/>
  <c r="Q3069" i="1"/>
  <c r="R3069" i="1"/>
  <c r="S3069" i="1"/>
  <c r="C3070" i="1"/>
  <c r="D3070" i="1"/>
  <c r="H3070" i="1"/>
  <c r="K3070" i="1"/>
  <c r="L3070" i="1"/>
  <c r="M3070" i="1"/>
  <c r="N3070" i="1"/>
  <c r="O3070" i="1"/>
  <c r="P3070" i="1"/>
  <c r="Q3070" i="1"/>
  <c r="R3070" i="1"/>
  <c r="S3070" i="1"/>
  <c r="C3071" i="1"/>
  <c r="D3071" i="1"/>
  <c r="H3071" i="1"/>
  <c r="K3071" i="1"/>
  <c r="L3071" i="1"/>
  <c r="M3071" i="1"/>
  <c r="N3071" i="1"/>
  <c r="O3071" i="1"/>
  <c r="P3071" i="1"/>
  <c r="Q3071" i="1"/>
  <c r="R3071" i="1"/>
  <c r="S3071" i="1"/>
  <c r="C3072" i="1"/>
  <c r="D3072" i="1"/>
  <c r="H3072" i="1"/>
  <c r="K3072" i="1"/>
  <c r="L3072" i="1"/>
  <c r="M3072" i="1"/>
  <c r="N3072" i="1"/>
  <c r="O3072" i="1"/>
  <c r="P3072" i="1"/>
  <c r="Q3072" i="1"/>
  <c r="R3072" i="1"/>
  <c r="S3072" i="1"/>
  <c r="C3073" i="1"/>
  <c r="D3073" i="1"/>
  <c r="H3073" i="1"/>
  <c r="K3073" i="1"/>
  <c r="L3073" i="1"/>
  <c r="M3073" i="1"/>
  <c r="N3073" i="1"/>
  <c r="O3073" i="1"/>
  <c r="P3073" i="1"/>
  <c r="Q3073" i="1"/>
  <c r="R3073" i="1"/>
  <c r="S3073" i="1"/>
  <c r="C3074" i="1"/>
  <c r="D3074" i="1"/>
  <c r="H3074" i="1"/>
  <c r="K3074" i="1"/>
  <c r="L3074" i="1"/>
  <c r="M3074" i="1"/>
  <c r="N3074" i="1"/>
  <c r="O3074" i="1"/>
  <c r="P3074" i="1"/>
  <c r="Q3074" i="1"/>
  <c r="R3074" i="1"/>
  <c r="S3074" i="1"/>
  <c r="C3075" i="1"/>
  <c r="D3075" i="1"/>
  <c r="H3075" i="1"/>
  <c r="K3075" i="1"/>
  <c r="L3075" i="1"/>
  <c r="M3075" i="1"/>
  <c r="N3075" i="1"/>
  <c r="O3075" i="1"/>
  <c r="P3075" i="1"/>
  <c r="Q3075" i="1"/>
  <c r="R3075" i="1"/>
  <c r="S3075" i="1"/>
  <c r="C3076" i="1"/>
  <c r="D3076" i="1"/>
  <c r="H3076" i="1"/>
  <c r="K3076" i="1"/>
  <c r="L3076" i="1"/>
  <c r="M3076" i="1"/>
  <c r="N3076" i="1"/>
  <c r="O3076" i="1"/>
  <c r="P3076" i="1"/>
  <c r="Q3076" i="1"/>
  <c r="R3076" i="1"/>
  <c r="S3076" i="1"/>
  <c r="C3077" i="1"/>
  <c r="D3077" i="1"/>
  <c r="H3077" i="1"/>
  <c r="K3077" i="1"/>
  <c r="L3077" i="1"/>
  <c r="M3077" i="1"/>
  <c r="N3077" i="1"/>
  <c r="O3077" i="1"/>
  <c r="P3077" i="1"/>
  <c r="Q3077" i="1"/>
  <c r="R3077" i="1"/>
  <c r="S3077" i="1"/>
  <c r="C3078" i="1"/>
  <c r="D3078" i="1"/>
  <c r="H3078" i="1"/>
  <c r="K3078" i="1"/>
  <c r="L3078" i="1"/>
  <c r="M3078" i="1"/>
  <c r="N3078" i="1"/>
  <c r="O3078" i="1"/>
  <c r="P3078" i="1"/>
  <c r="Q3078" i="1"/>
  <c r="R3078" i="1"/>
  <c r="S3078" i="1"/>
  <c r="C3079" i="1"/>
  <c r="D3079" i="1"/>
  <c r="H3079" i="1"/>
  <c r="K3079" i="1"/>
  <c r="L3079" i="1"/>
  <c r="M3079" i="1"/>
  <c r="N3079" i="1"/>
  <c r="O3079" i="1"/>
  <c r="P3079" i="1"/>
  <c r="Q3079" i="1"/>
  <c r="R3079" i="1"/>
  <c r="S3079" i="1"/>
  <c r="C3080" i="1"/>
  <c r="D3080" i="1"/>
  <c r="H3080" i="1"/>
  <c r="K3080" i="1"/>
  <c r="L3080" i="1"/>
  <c r="M3080" i="1"/>
  <c r="N3080" i="1"/>
  <c r="O3080" i="1"/>
  <c r="P3080" i="1"/>
  <c r="Q3080" i="1"/>
  <c r="R3080" i="1"/>
  <c r="S3080" i="1"/>
  <c r="C3081" i="1"/>
  <c r="D3081" i="1"/>
  <c r="H3081" i="1"/>
  <c r="K3081" i="1"/>
  <c r="L3081" i="1"/>
  <c r="M3081" i="1"/>
  <c r="N3081" i="1"/>
  <c r="O3081" i="1"/>
  <c r="P3081" i="1"/>
  <c r="Q3081" i="1"/>
  <c r="R3081" i="1"/>
  <c r="S3081" i="1"/>
  <c r="C3082" i="1"/>
  <c r="D3082" i="1"/>
  <c r="H3082" i="1"/>
  <c r="K3082" i="1"/>
  <c r="L3082" i="1"/>
  <c r="M3082" i="1"/>
  <c r="N3082" i="1"/>
  <c r="O3082" i="1"/>
  <c r="P3082" i="1"/>
  <c r="Q3082" i="1"/>
  <c r="R3082" i="1"/>
  <c r="S3082" i="1"/>
  <c r="C3083" i="1"/>
  <c r="D3083" i="1"/>
  <c r="H3083" i="1"/>
  <c r="K3083" i="1"/>
  <c r="L3083" i="1"/>
  <c r="M3083" i="1"/>
  <c r="N3083" i="1"/>
  <c r="O3083" i="1"/>
  <c r="P3083" i="1"/>
  <c r="Q3083" i="1"/>
  <c r="R3083" i="1"/>
  <c r="S3083" i="1"/>
  <c r="C3084" i="1"/>
  <c r="D3084" i="1"/>
  <c r="H3084" i="1"/>
  <c r="K3084" i="1"/>
  <c r="L3084" i="1"/>
  <c r="M3084" i="1"/>
  <c r="N3084" i="1"/>
  <c r="O3084" i="1"/>
  <c r="P3084" i="1"/>
  <c r="Q3084" i="1"/>
  <c r="R3084" i="1"/>
  <c r="S3084" i="1"/>
  <c r="C3085" i="1"/>
  <c r="D3085" i="1"/>
  <c r="H3085" i="1"/>
  <c r="K3085" i="1"/>
  <c r="L3085" i="1"/>
  <c r="M3085" i="1"/>
  <c r="N3085" i="1"/>
  <c r="O3085" i="1"/>
  <c r="P3085" i="1"/>
  <c r="Q3085" i="1"/>
  <c r="R3085" i="1"/>
  <c r="S3085" i="1"/>
  <c r="C3086" i="1"/>
  <c r="D3086" i="1"/>
  <c r="H3086" i="1"/>
  <c r="K3086" i="1"/>
  <c r="L3086" i="1"/>
  <c r="M3086" i="1"/>
  <c r="N3086" i="1"/>
  <c r="O3086" i="1"/>
  <c r="P3086" i="1"/>
  <c r="Q3086" i="1"/>
  <c r="R3086" i="1"/>
  <c r="S3086" i="1"/>
  <c r="C3087" i="1"/>
  <c r="D3087" i="1"/>
  <c r="H3087" i="1"/>
  <c r="K3087" i="1"/>
  <c r="L3087" i="1"/>
  <c r="M3087" i="1"/>
  <c r="N3087" i="1"/>
  <c r="O3087" i="1"/>
  <c r="P3087" i="1"/>
  <c r="Q3087" i="1"/>
  <c r="R3087" i="1"/>
  <c r="S3087" i="1"/>
  <c r="C3088" i="1"/>
  <c r="D3088" i="1"/>
  <c r="H3088" i="1"/>
  <c r="K3088" i="1"/>
  <c r="L3088" i="1"/>
  <c r="M3088" i="1"/>
  <c r="N3088" i="1"/>
  <c r="O3088" i="1"/>
  <c r="P3088" i="1"/>
  <c r="Q3088" i="1"/>
  <c r="R3088" i="1"/>
  <c r="S3088" i="1"/>
  <c r="C3089" i="1"/>
  <c r="D3089" i="1"/>
  <c r="H3089" i="1"/>
  <c r="K3089" i="1"/>
  <c r="L3089" i="1"/>
  <c r="M3089" i="1"/>
  <c r="N3089" i="1"/>
  <c r="O3089" i="1"/>
  <c r="P3089" i="1"/>
  <c r="Q3089" i="1"/>
  <c r="R3089" i="1"/>
  <c r="S3089" i="1"/>
  <c r="C3090" i="1"/>
  <c r="D3090" i="1"/>
  <c r="H3090" i="1"/>
  <c r="K3090" i="1"/>
  <c r="L3090" i="1"/>
  <c r="M3090" i="1"/>
  <c r="N3090" i="1"/>
  <c r="O3090" i="1"/>
  <c r="P3090" i="1"/>
  <c r="Q3090" i="1"/>
  <c r="R3090" i="1"/>
  <c r="S3090" i="1"/>
  <c r="C3091" i="1"/>
  <c r="D3091" i="1"/>
  <c r="H3091" i="1"/>
  <c r="K3091" i="1"/>
  <c r="L3091" i="1"/>
  <c r="M3091" i="1"/>
  <c r="N3091" i="1"/>
  <c r="O3091" i="1"/>
  <c r="P3091" i="1"/>
  <c r="Q3091" i="1"/>
  <c r="R3091" i="1"/>
  <c r="S3091" i="1"/>
  <c r="C3092" i="1"/>
  <c r="D3092" i="1"/>
  <c r="H3092" i="1"/>
  <c r="K3092" i="1"/>
  <c r="L3092" i="1"/>
  <c r="M3092" i="1"/>
  <c r="N3092" i="1"/>
  <c r="O3092" i="1"/>
  <c r="P3092" i="1"/>
  <c r="Q3092" i="1"/>
  <c r="R3092" i="1"/>
  <c r="S3092" i="1"/>
  <c r="C3093" i="1"/>
  <c r="D3093" i="1"/>
  <c r="H3093" i="1"/>
  <c r="K3093" i="1"/>
  <c r="L3093" i="1"/>
  <c r="M3093" i="1"/>
  <c r="N3093" i="1"/>
  <c r="O3093" i="1"/>
  <c r="P3093" i="1"/>
  <c r="Q3093" i="1"/>
  <c r="R3093" i="1"/>
  <c r="S3093" i="1"/>
  <c r="C3094" i="1"/>
  <c r="D3094" i="1"/>
  <c r="H3094" i="1"/>
  <c r="K3094" i="1"/>
  <c r="L3094" i="1"/>
  <c r="M3094" i="1"/>
  <c r="N3094" i="1"/>
  <c r="O3094" i="1"/>
  <c r="P3094" i="1"/>
  <c r="Q3094" i="1"/>
  <c r="R3094" i="1"/>
  <c r="S3094" i="1"/>
  <c r="C3095" i="1"/>
  <c r="D3095" i="1"/>
  <c r="H3095" i="1"/>
  <c r="K3095" i="1"/>
  <c r="L3095" i="1"/>
  <c r="M3095" i="1"/>
  <c r="N3095" i="1"/>
  <c r="O3095" i="1"/>
  <c r="P3095" i="1"/>
  <c r="Q3095" i="1"/>
  <c r="R3095" i="1"/>
  <c r="S3095" i="1"/>
  <c r="C3096" i="1"/>
  <c r="D3096" i="1"/>
  <c r="H3096" i="1"/>
  <c r="K3096" i="1"/>
  <c r="L3096" i="1"/>
  <c r="M3096" i="1"/>
  <c r="N3096" i="1"/>
  <c r="O3096" i="1"/>
  <c r="P3096" i="1"/>
  <c r="Q3096" i="1"/>
  <c r="R3096" i="1"/>
  <c r="S3096" i="1"/>
  <c r="C3097" i="1"/>
  <c r="D3097" i="1"/>
  <c r="H3097" i="1"/>
  <c r="K3097" i="1"/>
  <c r="L3097" i="1"/>
  <c r="M3097" i="1"/>
  <c r="N3097" i="1"/>
  <c r="O3097" i="1"/>
  <c r="P3097" i="1"/>
  <c r="Q3097" i="1"/>
  <c r="R3097" i="1"/>
  <c r="S3097" i="1"/>
  <c r="C3098" i="1"/>
  <c r="D3098" i="1"/>
  <c r="H3098" i="1"/>
  <c r="K3098" i="1"/>
  <c r="L3098" i="1"/>
  <c r="M3098" i="1"/>
  <c r="N3098" i="1"/>
  <c r="O3098" i="1"/>
  <c r="P3098" i="1"/>
  <c r="Q3098" i="1"/>
  <c r="R3098" i="1"/>
  <c r="S3098" i="1"/>
  <c r="C3099" i="1"/>
  <c r="D3099" i="1"/>
  <c r="H3099" i="1"/>
  <c r="K3099" i="1"/>
  <c r="L3099" i="1"/>
  <c r="M3099" i="1"/>
  <c r="N3099" i="1"/>
  <c r="O3099" i="1"/>
  <c r="P3099" i="1"/>
  <c r="Q3099" i="1"/>
  <c r="R3099" i="1"/>
  <c r="S3099" i="1"/>
  <c r="C3100" i="1"/>
  <c r="D3100" i="1"/>
  <c r="H3100" i="1"/>
  <c r="K3100" i="1"/>
  <c r="L3100" i="1"/>
  <c r="M3100" i="1"/>
  <c r="N3100" i="1"/>
  <c r="O3100" i="1"/>
  <c r="P3100" i="1"/>
  <c r="Q3100" i="1"/>
  <c r="R3100" i="1"/>
  <c r="S3100" i="1"/>
  <c r="C3101" i="1"/>
  <c r="D3101" i="1"/>
  <c r="H3101" i="1"/>
  <c r="K3101" i="1"/>
  <c r="L3101" i="1"/>
  <c r="M3101" i="1"/>
  <c r="N3101" i="1"/>
  <c r="O3101" i="1"/>
  <c r="P3101" i="1"/>
  <c r="Q3101" i="1"/>
  <c r="R3101" i="1"/>
  <c r="S3101" i="1"/>
  <c r="C3102" i="1"/>
  <c r="D3102" i="1"/>
  <c r="H3102" i="1"/>
  <c r="K3102" i="1"/>
  <c r="L3102" i="1"/>
  <c r="M3102" i="1"/>
  <c r="N3102" i="1"/>
  <c r="O3102" i="1"/>
  <c r="P3102" i="1"/>
  <c r="Q3102" i="1"/>
  <c r="R3102" i="1"/>
  <c r="S3102" i="1"/>
  <c r="C3103" i="1"/>
  <c r="D3103" i="1"/>
  <c r="H3103" i="1"/>
  <c r="K3103" i="1"/>
  <c r="L3103" i="1"/>
  <c r="M3103" i="1"/>
  <c r="N3103" i="1"/>
  <c r="O3103" i="1"/>
  <c r="P3103" i="1"/>
  <c r="Q3103" i="1"/>
  <c r="R3103" i="1"/>
  <c r="S3103" i="1"/>
  <c r="C3104" i="1"/>
  <c r="D3104" i="1"/>
  <c r="H3104" i="1"/>
  <c r="K3104" i="1"/>
  <c r="L3104" i="1"/>
  <c r="M3104" i="1"/>
  <c r="N3104" i="1"/>
  <c r="O3104" i="1"/>
  <c r="P3104" i="1"/>
  <c r="Q3104" i="1"/>
  <c r="R3104" i="1"/>
  <c r="S3104" i="1"/>
  <c r="C3105" i="1"/>
  <c r="D3105" i="1"/>
  <c r="H3105" i="1"/>
  <c r="K3105" i="1"/>
  <c r="L3105" i="1"/>
  <c r="M3105" i="1"/>
  <c r="N3105" i="1"/>
  <c r="O3105" i="1"/>
  <c r="P3105" i="1"/>
  <c r="Q3105" i="1"/>
  <c r="R3105" i="1"/>
  <c r="S3105" i="1"/>
  <c r="C3106" i="1"/>
  <c r="D3106" i="1"/>
  <c r="H3106" i="1"/>
  <c r="K3106" i="1"/>
  <c r="L3106" i="1"/>
  <c r="M3106" i="1"/>
  <c r="N3106" i="1"/>
  <c r="O3106" i="1"/>
  <c r="P3106" i="1"/>
  <c r="Q3106" i="1"/>
  <c r="R3106" i="1"/>
  <c r="S3106" i="1"/>
  <c r="C3107" i="1"/>
  <c r="D3107" i="1"/>
  <c r="H3107" i="1"/>
  <c r="K3107" i="1"/>
  <c r="L3107" i="1"/>
  <c r="M3107" i="1"/>
  <c r="N3107" i="1"/>
  <c r="O3107" i="1"/>
  <c r="P3107" i="1"/>
  <c r="Q3107" i="1"/>
  <c r="R3107" i="1"/>
  <c r="S3107" i="1"/>
  <c r="C3108" i="1"/>
  <c r="D3108" i="1"/>
  <c r="H3108" i="1"/>
  <c r="K3108" i="1"/>
  <c r="L3108" i="1"/>
  <c r="M3108" i="1"/>
  <c r="N3108" i="1"/>
  <c r="O3108" i="1"/>
  <c r="P3108" i="1"/>
  <c r="Q3108" i="1"/>
  <c r="R3108" i="1"/>
  <c r="S3108" i="1"/>
  <c r="C3109" i="1"/>
  <c r="D3109" i="1"/>
  <c r="H3109" i="1"/>
  <c r="K3109" i="1"/>
  <c r="L3109" i="1"/>
  <c r="M3109" i="1"/>
  <c r="N3109" i="1"/>
  <c r="O3109" i="1"/>
  <c r="P3109" i="1"/>
  <c r="Q3109" i="1"/>
  <c r="R3109" i="1"/>
  <c r="S3109" i="1"/>
  <c r="C3110" i="1"/>
  <c r="D3110" i="1"/>
  <c r="H3110" i="1"/>
  <c r="K3110" i="1"/>
  <c r="L3110" i="1"/>
  <c r="M3110" i="1"/>
  <c r="N3110" i="1"/>
  <c r="O3110" i="1"/>
  <c r="P3110" i="1"/>
  <c r="Q3110" i="1"/>
  <c r="R3110" i="1"/>
  <c r="S3110" i="1"/>
  <c r="C3111" i="1"/>
  <c r="D3111" i="1"/>
  <c r="H3111" i="1"/>
  <c r="K3111" i="1"/>
  <c r="L3111" i="1"/>
  <c r="M3111" i="1"/>
  <c r="N3111" i="1"/>
  <c r="O3111" i="1"/>
  <c r="P3111" i="1"/>
  <c r="Q3111" i="1"/>
  <c r="R3111" i="1"/>
  <c r="S3111" i="1"/>
  <c r="C3112" i="1"/>
  <c r="D3112" i="1"/>
  <c r="H3112" i="1"/>
  <c r="K3112" i="1"/>
  <c r="L3112" i="1"/>
  <c r="M3112" i="1"/>
  <c r="N3112" i="1"/>
  <c r="O3112" i="1"/>
  <c r="P3112" i="1"/>
  <c r="Q3112" i="1"/>
  <c r="R3112" i="1"/>
  <c r="S3112" i="1"/>
  <c r="C3113" i="1"/>
  <c r="D3113" i="1"/>
  <c r="H3113" i="1"/>
  <c r="K3113" i="1"/>
  <c r="L3113" i="1"/>
  <c r="M3113" i="1"/>
  <c r="N3113" i="1"/>
  <c r="O3113" i="1"/>
  <c r="P3113" i="1"/>
  <c r="Q3113" i="1"/>
  <c r="R3113" i="1"/>
  <c r="S3113" i="1"/>
  <c r="C3114" i="1"/>
  <c r="D3114" i="1"/>
  <c r="H3114" i="1"/>
  <c r="K3114" i="1"/>
  <c r="L3114" i="1"/>
  <c r="M3114" i="1"/>
  <c r="N3114" i="1"/>
  <c r="O3114" i="1"/>
  <c r="P3114" i="1"/>
  <c r="Q3114" i="1"/>
  <c r="R3114" i="1"/>
  <c r="S3114" i="1"/>
  <c r="C3115" i="1"/>
  <c r="D3115" i="1"/>
  <c r="H3115" i="1"/>
  <c r="K3115" i="1"/>
  <c r="L3115" i="1"/>
  <c r="M3115" i="1"/>
  <c r="N3115" i="1"/>
  <c r="O3115" i="1"/>
  <c r="P3115" i="1"/>
  <c r="Q3115" i="1"/>
  <c r="R3115" i="1"/>
  <c r="S3115" i="1"/>
  <c r="C3116" i="1"/>
  <c r="D3116" i="1"/>
  <c r="H3116" i="1"/>
  <c r="K3116" i="1"/>
  <c r="L3116" i="1"/>
  <c r="M3116" i="1"/>
  <c r="N3116" i="1"/>
  <c r="O3116" i="1"/>
  <c r="P3116" i="1"/>
  <c r="Q3116" i="1"/>
  <c r="R3116" i="1"/>
  <c r="S3116" i="1"/>
  <c r="C3117" i="1"/>
  <c r="D3117" i="1"/>
  <c r="H3117" i="1"/>
  <c r="K3117" i="1"/>
  <c r="L3117" i="1"/>
  <c r="M3117" i="1"/>
  <c r="N3117" i="1"/>
  <c r="O3117" i="1"/>
  <c r="P3117" i="1"/>
  <c r="Q3117" i="1"/>
  <c r="R3117" i="1"/>
  <c r="S3117" i="1"/>
  <c r="C3118" i="1"/>
  <c r="D3118" i="1"/>
  <c r="H3118" i="1"/>
  <c r="K3118" i="1"/>
  <c r="L3118" i="1"/>
  <c r="M3118" i="1"/>
  <c r="N3118" i="1"/>
  <c r="O3118" i="1"/>
  <c r="P3118" i="1"/>
  <c r="Q3118" i="1"/>
  <c r="R3118" i="1"/>
  <c r="S3118" i="1"/>
  <c r="C3119" i="1"/>
  <c r="D3119" i="1"/>
  <c r="H3119" i="1"/>
  <c r="K3119" i="1"/>
  <c r="L3119" i="1"/>
  <c r="M3119" i="1"/>
  <c r="N3119" i="1"/>
  <c r="O3119" i="1"/>
  <c r="P3119" i="1"/>
  <c r="Q3119" i="1"/>
  <c r="R3119" i="1"/>
  <c r="S3119" i="1"/>
  <c r="C3120" i="1"/>
  <c r="D3120" i="1"/>
  <c r="H3120" i="1"/>
  <c r="K3120" i="1"/>
  <c r="L3120" i="1"/>
  <c r="M3120" i="1"/>
  <c r="N3120" i="1"/>
  <c r="O3120" i="1"/>
  <c r="P3120" i="1"/>
  <c r="Q3120" i="1"/>
  <c r="R3120" i="1"/>
  <c r="S3120" i="1"/>
  <c r="C3121" i="1"/>
  <c r="D3121" i="1"/>
  <c r="H3121" i="1"/>
  <c r="K3121" i="1"/>
  <c r="L3121" i="1"/>
  <c r="M3121" i="1"/>
  <c r="N3121" i="1"/>
  <c r="O3121" i="1"/>
  <c r="P3121" i="1"/>
  <c r="Q3121" i="1"/>
  <c r="R3121" i="1"/>
  <c r="S3121" i="1"/>
  <c r="C3122" i="1"/>
  <c r="D3122" i="1"/>
  <c r="H3122" i="1"/>
  <c r="K3122" i="1"/>
  <c r="L3122" i="1"/>
  <c r="M3122" i="1"/>
  <c r="N3122" i="1"/>
  <c r="O3122" i="1"/>
  <c r="P3122" i="1"/>
  <c r="Q3122" i="1"/>
  <c r="R3122" i="1"/>
  <c r="S3122" i="1"/>
  <c r="C3123" i="1"/>
  <c r="D3123" i="1"/>
  <c r="H3123" i="1"/>
  <c r="K3123" i="1"/>
  <c r="L3123" i="1"/>
  <c r="M3123" i="1"/>
  <c r="N3123" i="1"/>
  <c r="O3123" i="1"/>
  <c r="P3123" i="1"/>
  <c r="Q3123" i="1"/>
  <c r="R3123" i="1"/>
  <c r="S3123" i="1"/>
  <c r="C3124" i="1"/>
  <c r="D3124" i="1"/>
  <c r="H3124" i="1"/>
  <c r="K3124" i="1"/>
  <c r="L3124" i="1"/>
  <c r="M3124" i="1"/>
  <c r="N3124" i="1"/>
  <c r="O3124" i="1"/>
  <c r="P3124" i="1"/>
  <c r="Q3124" i="1"/>
  <c r="R3124" i="1"/>
  <c r="S3124" i="1"/>
  <c r="C3125" i="1"/>
  <c r="D3125" i="1"/>
  <c r="H3125" i="1"/>
  <c r="K3125" i="1"/>
  <c r="L3125" i="1"/>
  <c r="M3125" i="1"/>
  <c r="N3125" i="1"/>
  <c r="O3125" i="1"/>
  <c r="P3125" i="1"/>
  <c r="Q3125" i="1"/>
  <c r="R3125" i="1"/>
  <c r="S3125" i="1"/>
  <c r="C3126" i="1"/>
  <c r="D3126" i="1"/>
  <c r="H3126" i="1"/>
  <c r="K3126" i="1"/>
  <c r="L3126" i="1"/>
  <c r="M3126" i="1"/>
  <c r="N3126" i="1"/>
  <c r="O3126" i="1"/>
  <c r="P3126" i="1"/>
  <c r="Q3126" i="1"/>
  <c r="R3126" i="1"/>
  <c r="S3126" i="1"/>
  <c r="C3127" i="1"/>
  <c r="D3127" i="1"/>
  <c r="H3127" i="1"/>
  <c r="K3127" i="1"/>
  <c r="L3127" i="1"/>
  <c r="M3127" i="1"/>
  <c r="N3127" i="1"/>
  <c r="O3127" i="1"/>
  <c r="P3127" i="1"/>
  <c r="Q3127" i="1"/>
  <c r="R3127" i="1"/>
  <c r="S3127" i="1"/>
  <c r="C3128" i="1"/>
  <c r="D3128" i="1"/>
  <c r="H3128" i="1"/>
  <c r="K3128" i="1"/>
  <c r="L3128" i="1"/>
  <c r="M3128" i="1"/>
  <c r="N3128" i="1"/>
  <c r="O3128" i="1"/>
  <c r="P3128" i="1"/>
  <c r="Q3128" i="1"/>
  <c r="R3128" i="1"/>
  <c r="S3128" i="1"/>
  <c r="C3129" i="1"/>
  <c r="D3129" i="1"/>
  <c r="H3129" i="1"/>
  <c r="K3129" i="1"/>
  <c r="L3129" i="1"/>
  <c r="M3129" i="1"/>
  <c r="N3129" i="1"/>
  <c r="O3129" i="1"/>
  <c r="P3129" i="1"/>
  <c r="Q3129" i="1"/>
  <c r="R3129" i="1"/>
  <c r="S3129" i="1"/>
  <c r="C3130" i="1"/>
  <c r="D3130" i="1"/>
  <c r="H3130" i="1"/>
  <c r="K3130" i="1"/>
  <c r="L3130" i="1"/>
  <c r="M3130" i="1"/>
  <c r="N3130" i="1"/>
  <c r="O3130" i="1"/>
  <c r="P3130" i="1"/>
  <c r="Q3130" i="1"/>
  <c r="R3130" i="1"/>
  <c r="S3130" i="1"/>
  <c r="C3131" i="1"/>
  <c r="D3131" i="1"/>
  <c r="H3131" i="1"/>
  <c r="K3131" i="1"/>
  <c r="L3131" i="1"/>
  <c r="M3131" i="1"/>
  <c r="N3131" i="1"/>
  <c r="O3131" i="1"/>
  <c r="P3131" i="1"/>
  <c r="Q3131" i="1"/>
  <c r="R3131" i="1"/>
  <c r="S3131" i="1"/>
  <c r="C3132" i="1"/>
  <c r="D3132" i="1"/>
  <c r="H3132" i="1"/>
  <c r="K3132" i="1"/>
  <c r="L3132" i="1"/>
  <c r="M3132" i="1"/>
  <c r="N3132" i="1"/>
  <c r="O3132" i="1"/>
  <c r="P3132" i="1"/>
  <c r="Q3132" i="1"/>
  <c r="R3132" i="1"/>
  <c r="S3132" i="1"/>
  <c r="C3133" i="1"/>
  <c r="D3133" i="1"/>
  <c r="H3133" i="1"/>
  <c r="K3133" i="1"/>
  <c r="L3133" i="1"/>
  <c r="M3133" i="1"/>
  <c r="N3133" i="1"/>
  <c r="O3133" i="1"/>
  <c r="P3133" i="1"/>
  <c r="Q3133" i="1"/>
  <c r="R3133" i="1"/>
  <c r="S3133" i="1"/>
  <c r="C3134" i="1"/>
  <c r="D3134" i="1"/>
  <c r="H3134" i="1"/>
  <c r="K3134" i="1"/>
  <c r="L3134" i="1"/>
  <c r="M3134" i="1"/>
  <c r="N3134" i="1"/>
  <c r="O3134" i="1"/>
  <c r="P3134" i="1"/>
  <c r="Q3134" i="1"/>
  <c r="R3134" i="1"/>
  <c r="S3134" i="1"/>
  <c r="C3135" i="1"/>
  <c r="D3135" i="1"/>
  <c r="H3135" i="1"/>
  <c r="K3135" i="1"/>
  <c r="L3135" i="1"/>
  <c r="M3135" i="1"/>
  <c r="N3135" i="1"/>
  <c r="O3135" i="1"/>
  <c r="P3135" i="1"/>
  <c r="Q3135" i="1"/>
  <c r="R3135" i="1"/>
  <c r="S3135" i="1"/>
  <c r="C3136" i="1"/>
  <c r="D3136" i="1"/>
  <c r="H3136" i="1"/>
  <c r="K3136" i="1"/>
  <c r="L3136" i="1"/>
  <c r="M3136" i="1"/>
  <c r="N3136" i="1"/>
  <c r="O3136" i="1"/>
  <c r="P3136" i="1"/>
  <c r="Q3136" i="1"/>
  <c r="R3136" i="1"/>
  <c r="S3136" i="1"/>
  <c r="C3137" i="1"/>
  <c r="D3137" i="1"/>
  <c r="H3137" i="1"/>
  <c r="K3137" i="1"/>
  <c r="L3137" i="1"/>
  <c r="M3137" i="1"/>
  <c r="N3137" i="1"/>
  <c r="O3137" i="1"/>
  <c r="P3137" i="1"/>
  <c r="Q3137" i="1"/>
  <c r="R3137" i="1"/>
  <c r="S3137" i="1"/>
  <c r="C3138" i="1"/>
  <c r="D3138" i="1"/>
  <c r="H3138" i="1"/>
  <c r="K3138" i="1"/>
  <c r="L3138" i="1"/>
  <c r="M3138" i="1"/>
  <c r="N3138" i="1"/>
  <c r="O3138" i="1"/>
  <c r="P3138" i="1"/>
  <c r="Q3138" i="1"/>
  <c r="R3138" i="1"/>
  <c r="S3138" i="1"/>
  <c r="C3139" i="1"/>
  <c r="D3139" i="1"/>
  <c r="H3139" i="1"/>
  <c r="K3139" i="1"/>
  <c r="L3139" i="1"/>
  <c r="M3139" i="1"/>
  <c r="N3139" i="1"/>
  <c r="O3139" i="1"/>
  <c r="P3139" i="1"/>
  <c r="Q3139" i="1"/>
  <c r="R3139" i="1"/>
  <c r="S3139" i="1"/>
  <c r="C3140" i="1"/>
  <c r="D3140" i="1"/>
  <c r="H3140" i="1"/>
  <c r="K3140" i="1"/>
  <c r="L3140" i="1"/>
  <c r="M3140" i="1"/>
  <c r="N3140" i="1"/>
  <c r="O3140" i="1"/>
  <c r="P3140" i="1"/>
  <c r="Q3140" i="1"/>
  <c r="R3140" i="1"/>
  <c r="S3140" i="1"/>
  <c r="C3141" i="1"/>
  <c r="D3141" i="1"/>
  <c r="H3141" i="1"/>
  <c r="K3141" i="1"/>
  <c r="L3141" i="1"/>
  <c r="M3141" i="1"/>
  <c r="N3141" i="1"/>
  <c r="O3141" i="1"/>
  <c r="P3141" i="1"/>
  <c r="Q3141" i="1"/>
  <c r="R3141" i="1"/>
  <c r="S3141" i="1"/>
  <c r="C3142" i="1"/>
  <c r="D3142" i="1"/>
  <c r="H3142" i="1"/>
  <c r="K3142" i="1"/>
  <c r="L3142" i="1"/>
  <c r="M3142" i="1"/>
  <c r="N3142" i="1"/>
  <c r="O3142" i="1"/>
  <c r="P3142" i="1"/>
  <c r="Q3142" i="1"/>
  <c r="R3142" i="1"/>
  <c r="S3142" i="1"/>
  <c r="C3143" i="1"/>
  <c r="D3143" i="1"/>
  <c r="H3143" i="1"/>
  <c r="K3143" i="1"/>
  <c r="L3143" i="1"/>
  <c r="M3143" i="1"/>
  <c r="N3143" i="1"/>
  <c r="O3143" i="1"/>
  <c r="P3143" i="1"/>
  <c r="Q3143" i="1"/>
  <c r="R3143" i="1"/>
  <c r="S3143" i="1"/>
  <c r="C3144" i="1"/>
  <c r="D3144" i="1"/>
  <c r="H3144" i="1"/>
  <c r="K3144" i="1"/>
  <c r="L3144" i="1"/>
  <c r="M3144" i="1"/>
  <c r="N3144" i="1"/>
  <c r="O3144" i="1"/>
  <c r="P3144" i="1"/>
  <c r="Q3144" i="1"/>
  <c r="R3144" i="1"/>
  <c r="S3144" i="1"/>
  <c r="C3145" i="1"/>
  <c r="D3145" i="1"/>
  <c r="H3145" i="1"/>
  <c r="K3145" i="1"/>
  <c r="L3145" i="1"/>
  <c r="M3145" i="1"/>
  <c r="N3145" i="1"/>
  <c r="O3145" i="1"/>
  <c r="P3145" i="1"/>
  <c r="Q3145" i="1"/>
  <c r="R3145" i="1"/>
  <c r="S3145" i="1"/>
  <c r="C3146" i="1"/>
  <c r="D3146" i="1"/>
  <c r="H3146" i="1"/>
  <c r="K3146" i="1"/>
  <c r="L3146" i="1"/>
  <c r="M3146" i="1"/>
  <c r="N3146" i="1"/>
  <c r="O3146" i="1"/>
  <c r="P3146" i="1"/>
  <c r="Q3146" i="1"/>
  <c r="R3146" i="1"/>
  <c r="S3146" i="1"/>
  <c r="C3147" i="1"/>
  <c r="D3147" i="1"/>
  <c r="H3147" i="1"/>
  <c r="K3147" i="1"/>
  <c r="L3147" i="1"/>
  <c r="M3147" i="1"/>
  <c r="N3147" i="1"/>
  <c r="O3147" i="1"/>
  <c r="P3147" i="1"/>
  <c r="Q3147" i="1"/>
  <c r="R3147" i="1"/>
  <c r="S3147" i="1"/>
  <c r="C3148" i="1"/>
  <c r="D3148" i="1"/>
  <c r="H3148" i="1"/>
  <c r="K3148" i="1"/>
  <c r="L3148" i="1"/>
  <c r="M3148" i="1"/>
  <c r="N3148" i="1"/>
  <c r="O3148" i="1"/>
  <c r="P3148" i="1"/>
  <c r="Q3148" i="1"/>
  <c r="R3148" i="1"/>
  <c r="S3148" i="1"/>
  <c r="C3149" i="1"/>
  <c r="D3149" i="1"/>
  <c r="H3149" i="1"/>
  <c r="K3149" i="1"/>
  <c r="L3149" i="1"/>
  <c r="M3149" i="1"/>
  <c r="N3149" i="1"/>
  <c r="O3149" i="1"/>
  <c r="P3149" i="1"/>
  <c r="Q3149" i="1"/>
  <c r="R3149" i="1"/>
  <c r="S3149" i="1"/>
  <c r="C3150" i="1"/>
  <c r="D3150" i="1"/>
  <c r="H3150" i="1"/>
  <c r="K3150" i="1"/>
  <c r="L3150" i="1"/>
  <c r="M3150" i="1"/>
  <c r="N3150" i="1"/>
  <c r="O3150" i="1"/>
  <c r="P3150" i="1"/>
  <c r="Q3150" i="1"/>
  <c r="R3150" i="1"/>
  <c r="S3150" i="1"/>
  <c r="C3151" i="1"/>
  <c r="D3151" i="1"/>
  <c r="H3151" i="1"/>
  <c r="K3151" i="1"/>
  <c r="L3151" i="1"/>
  <c r="M3151" i="1"/>
  <c r="N3151" i="1"/>
  <c r="O3151" i="1"/>
  <c r="P3151" i="1"/>
  <c r="Q3151" i="1"/>
  <c r="R3151" i="1"/>
  <c r="S3151" i="1"/>
  <c r="C3152" i="1"/>
  <c r="D3152" i="1"/>
  <c r="H3152" i="1"/>
  <c r="K3152" i="1"/>
  <c r="L3152" i="1"/>
  <c r="M3152" i="1"/>
  <c r="N3152" i="1"/>
  <c r="O3152" i="1"/>
  <c r="P3152" i="1"/>
  <c r="Q3152" i="1"/>
  <c r="R3152" i="1"/>
  <c r="S3152" i="1"/>
  <c r="C3153" i="1"/>
  <c r="D3153" i="1"/>
  <c r="H3153" i="1"/>
  <c r="K3153" i="1"/>
  <c r="L3153" i="1"/>
  <c r="M3153" i="1"/>
  <c r="N3153" i="1"/>
  <c r="O3153" i="1"/>
  <c r="P3153" i="1"/>
  <c r="Q3153" i="1"/>
  <c r="R3153" i="1"/>
  <c r="S3153" i="1"/>
  <c r="C3154" i="1"/>
  <c r="D3154" i="1"/>
  <c r="H3154" i="1"/>
  <c r="K3154" i="1"/>
  <c r="L3154" i="1"/>
  <c r="M3154" i="1"/>
  <c r="N3154" i="1"/>
  <c r="O3154" i="1"/>
  <c r="P3154" i="1"/>
  <c r="Q3154" i="1"/>
  <c r="R3154" i="1"/>
  <c r="S3154" i="1"/>
  <c r="C3155" i="1"/>
  <c r="D3155" i="1"/>
  <c r="H3155" i="1"/>
  <c r="K3155" i="1"/>
  <c r="L3155" i="1"/>
  <c r="M3155" i="1"/>
  <c r="N3155" i="1"/>
  <c r="O3155" i="1"/>
  <c r="P3155" i="1"/>
  <c r="Q3155" i="1"/>
  <c r="R3155" i="1"/>
  <c r="S3155" i="1"/>
  <c r="C3156" i="1"/>
  <c r="D3156" i="1"/>
  <c r="H3156" i="1"/>
  <c r="K3156" i="1"/>
  <c r="L3156" i="1"/>
  <c r="M3156" i="1"/>
  <c r="N3156" i="1"/>
  <c r="O3156" i="1"/>
  <c r="P3156" i="1"/>
  <c r="Q3156" i="1"/>
  <c r="R3156" i="1"/>
  <c r="S3156" i="1"/>
  <c r="C3157" i="1"/>
  <c r="D3157" i="1"/>
  <c r="H3157" i="1"/>
  <c r="K3157" i="1"/>
  <c r="L3157" i="1"/>
  <c r="M3157" i="1"/>
  <c r="N3157" i="1"/>
  <c r="O3157" i="1"/>
  <c r="P3157" i="1"/>
  <c r="Q3157" i="1"/>
  <c r="R3157" i="1"/>
  <c r="S3157" i="1"/>
  <c r="C3158" i="1"/>
  <c r="D3158" i="1"/>
  <c r="H3158" i="1"/>
  <c r="K3158" i="1"/>
  <c r="L3158" i="1"/>
  <c r="M3158" i="1"/>
  <c r="N3158" i="1"/>
  <c r="O3158" i="1"/>
  <c r="P3158" i="1"/>
  <c r="Q3158" i="1"/>
  <c r="R3158" i="1"/>
  <c r="S3158" i="1"/>
  <c r="C3159" i="1"/>
  <c r="D3159" i="1"/>
  <c r="H3159" i="1"/>
  <c r="K3159" i="1"/>
  <c r="L3159" i="1"/>
  <c r="M3159" i="1"/>
  <c r="N3159" i="1"/>
  <c r="O3159" i="1"/>
  <c r="P3159" i="1"/>
  <c r="Q3159" i="1"/>
  <c r="R3159" i="1"/>
  <c r="S3159" i="1"/>
  <c r="C3160" i="1"/>
  <c r="D3160" i="1"/>
  <c r="H3160" i="1"/>
  <c r="K3160" i="1"/>
  <c r="L3160" i="1"/>
  <c r="M3160" i="1"/>
  <c r="N3160" i="1"/>
  <c r="O3160" i="1"/>
  <c r="P3160" i="1"/>
  <c r="Q3160" i="1"/>
  <c r="R3160" i="1"/>
  <c r="S3160" i="1"/>
  <c r="C3161" i="1"/>
  <c r="D3161" i="1"/>
  <c r="H3161" i="1"/>
  <c r="K3161" i="1"/>
  <c r="L3161" i="1"/>
  <c r="M3161" i="1"/>
  <c r="N3161" i="1"/>
  <c r="O3161" i="1"/>
  <c r="P3161" i="1"/>
  <c r="Q3161" i="1"/>
  <c r="R3161" i="1"/>
  <c r="S3161" i="1"/>
  <c r="C3162" i="1"/>
  <c r="D3162" i="1"/>
  <c r="H3162" i="1"/>
  <c r="K3162" i="1"/>
  <c r="L3162" i="1"/>
  <c r="M3162" i="1"/>
  <c r="N3162" i="1"/>
  <c r="O3162" i="1"/>
  <c r="P3162" i="1"/>
  <c r="Q3162" i="1"/>
  <c r="R3162" i="1"/>
  <c r="S3162" i="1"/>
  <c r="C3163" i="1"/>
  <c r="D3163" i="1"/>
  <c r="H3163" i="1"/>
  <c r="K3163" i="1"/>
  <c r="L3163" i="1"/>
  <c r="M3163" i="1"/>
  <c r="N3163" i="1"/>
  <c r="O3163" i="1"/>
  <c r="P3163" i="1"/>
  <c r="Q3163" i="1"/>
  <c r="R3163" i="1"/>
  <c r="S3163" i="1"/>
  <c r="C3164" i="1"/>
  <c r="D3164" i="1"/>
  <c r="H3164" i="1"/>
  <c r="K3164" i="1"/>
  <c r="L3164" i="1"/>
  <c r="M3164" i="1"/>
  <c r="N3164" i="1"/>
  <c r="O3164" i="1"/>
  <c r="P3164" i="1"/>
  <c r="Q3164" i="1"/>
  <c r="R3164" i="1"/>
  <c r="S3164" i="1"/>
  <c r="C3165" i="1"/>
  <c r="D3165" i="1"/>
  <c r="H3165" i="1"/>
  <c r="K3165" i="1"/>
  <c r="L3165" i="1"/>
  <c r="M3165" i="1"/>
  <c r="N3165" i="1"/>
  <c r="O3165" i="1"/>
  <c r="P3165" i="1"/>
  <c r="Q3165" i="1"/>
  <c r="R3165" i="1"/>
  <c r="S3165" i="1"/>
  <c r="C3166" i="1"/>
  <c r="D3166" i="1"/>
  <c r="H3166" i="1"/>
  <c r="K3166" i="1"/>
  <c r="L3166" i="1"/>
  <c r="M3166" i="1"/>
  <c r="N3166" i="1"/>
  <c r="O3166" i="1"/>
  <c r="P3166" i="1"/>
  <c r="Q3166" i="1"/>
  <c r="R3166" i="1"/>
  <c r="S3166" i="1"/>
  <c r="C3167" i="1"/>
  <c r="D3167" i="1"/>
  <c r="H3167" i="1"/>
  <c r="K3167" i="1"/>
  <c r="L3167" i="1"/>
  <c r="M3167" i="1"/>
  <c r="N3167" i="1"/>
  <c r="O3167" i="1"/>
  <c r="P3167" i="1"/>
  <c r="Q3167" i="1"/>
  <c r="R3167" i="1"/>
  <c r="S3167" i="1"/>
  <c r="C3168" i="1"/>
  <c r="D3168" i="1"/>
  <c r="H3168" i="1"/>
  <c r="K3168" i="1"/>
  <c r="L3168" i="1"/>
  <c r="M3168" i="1"/>
  <c r="N3168" i="1"/>
  <c r="O3168" i="1"/>
  <c r="P3168" i="1"/>
  <c r="Q3168" i="1"/>
  <c r="R3168" i="1"/>
  <c r="S3168" i="1"/>
  <c r="C3169" i="1"/>
  <c r="D3169" i="1"/>
  <c r="H3169" i="1"/>
  <c r="K3169" i="1"/>
  <c r="L3169" i="1"/>
  <c r="M3169" i="1"/>
  <c r="N3169" i="1"/>
  <c r="O3169" i="1"/>
  <c r="P3169" i="1"/>
  <c r="Q3169" i="1"/>
  <c r="R3169" i="1"/>
  <c r="S3169" i="1"/>
  <c r="C3170" i="1"/>
  <c r="D3170" i="1"/>
  <c r="H3170" i="1"/>
  <c r="K3170" i="1"/>
  <c r="L3170" i="1"/>
  <c r="M3170" i="1"/>
  <c r="N3170" i="1"/>
  <c r="O3170" i="1"/>
  <c r="P3170" i="1"/>
  <c r="Q3170" i="1"/>
  <c r="R3170" i="1"/>
  <c r="S3170" i="1"/>
  <c r="C3171" i="1"/>
  <c r="D3171" i="1"/>
  <c r="H3171" i="1"/>
  <c r="K3171" i="1"/>
  <c r="L3171" i="1"/>
  <c r="M3171" i="1"/>
  <c r="N3171" i="1"/>
  <c r="O3171" i="1"/>
  <c r="P3171" i="1"/>
  <c r="Q3171" i="1"/>
  <c r="R3171" i="1"/>
  <c r="S3171" i="1"/>
  <c r="C3172" i="1"/>
  <c r="D3172" i="1"/>
  <c r="H3172" i="1"/>
  <c r="K3172" i="1"/>
  <c r="L3172" i="1"/>
  <c r="M3172" i="1"/>
  <c r="N3172" i="1"/>
  <c r="O3172" i="1"/>
  <c r="P3172" i="1"/>
  <c r="Q3172" i="1"/>
  <c r="R3172" i="1"/>
  <c r="S3172" i="1"/>
  <c r="C3173" i="1"/>
  <c r="D3173" i="1"/>
  <c r="H3173" i="1"/>
  <c r="K3173" i="1"/>
  <c r="L3173" i="1"/>
  <c r="M3173" i="1"/>
  <c r="N3173" i="1"/>
  <c r="O3173" i="1"/>
  <c r="P3173" i="1"/>
  <c r="Q3173" i="1"/>
  <c r="R3173" i="1"/>
  <c r="S3173" i="1"/>
  <c r="C3174" i="1"/>
  <c r="D3174" i="1"/>
  <c r="H3174" i="1"/>
  <c r="K3174" i="1"/>
  <c r="L3174" i="1"/>
  <c r="M3174" i="1"/>
  <c r="N3174" i="1"/>
  <c r="O3174" i="1"/>
  <c r="P3174" i="1"/>
  <c r="Q3174" i="1"/>
  <c r="R3174" i="1"/>
  <c r="S3174" i="1"/>
  <c r="C3175" i="1"/>
  <c r="D3175" i="1"/>
  <c r="H3175" i="1"/>
  <c r="K3175" i="1"/>
  <c r="L3175" i="1"/>
  <c r="M3175" i="1"/>
  <c r="N3175" i="1"/>
  <c r="O3175" i="1"/>
  <c r="P3175" i="1"/>
  <c r="Q3175" i="1"/>
  <c r="R3175" i="1"/>
  <c r="S3175" i="1"/>
  <c r="C3176" i="1"/>
  <c r="D3176" i="1"/>
  <c r="H3176" i="1"/>
  <c r="K3176" i="1"/>
  <c r="L3176" i="1"/>
  <c r="M3176" i="1"/>
  <c r="N3176" i="1"/>
  <c r="O3176" i="1"/>
  <c r="P3176" i="1"/>
  <c r="Q3176" i="1"/>
  <c r="R3176" i="1"/>
  <c r="S3176" i="1"/>
  <c r="C3177" i="1"/>
  <c r="D3177" i="1"/>
  <c r="H3177" i="1"/>
  <c r="K3177" i="1"/>
  <c r="L3177" i="1"/>
  <c r="M3177" i="1"/>
  <c r="N3177" i="1"/>
  <c r="O3177" i="1"/>
  <c r="P3177" i="1"/>
  <c r="Q3177" i="1"/>
  <c r="R3177" i="1"/>
  <c r="S3177" i="1"/>
  <c r="C3178" i="1"/>
  <c r="D3178" i="1"/>
  <c r="H3178" i="1"/>
  <c r="K3178" i="1"/>
  <c r="L3178" i="1"/>
  <c r="M3178" i="1"/>
  <c r="N3178" i="1"/>
  <c r="O3178" i="1"/>
  <c r="P3178" i="1"/>
  <c r="Q3178" i="1"/>
  <c r="R3178" i="1"/>
  <c r="S3178" i="1"/>
  <c r="C3179" i="1"/>
  <c r="D3179" i="1"/>
  <c r="H3179" i="1"/>
  <c r="K3179" i="1"/>
  <c r="L3179" i="1"/>
  <c r="M3179" i="1"/>
  <c r="N3179" i="1"/>
  <c r="O3179" i="1"/>
  <c r="P3179" i="1"/>
  <c r="Q3179" i="1"/>
  <c r="R3179" i="1"/>
  <c r="S3179" i="1"/>
  <c r="C3180" i="1"/>
  <c r="D3180" i="1"/>
  <c r="H3180" i="1"/>
  <c r="K3180" i="1"/>
  <c r="L3180" i="1"/>
  <c r="M3180" i="1"/>
  <c r="N3180" i="1"/>
  <c r="O3180" i="1"/>
  <c r="P3180" i="1"/>
  <c r="Q3180" i="1"/>
  <c r="R3180" i="1"/>
  <c r="S3180" i="1"/>
  <c r="C3181" i="1"/>
  <c r="D3181" i="1"/>
  <c r="H3181" i="1"/>
  <c r="K3181" i="1"/>
  <c r="L3181" i="1"/>
  <c r="M3181" i="1"/>
  <c r="N3181" i="1"/>
  <c r="O3181" i="1"/>
  <c r="P3181" i="1"/>
  <c r="Q3181" i="1"/>
  <c r="R3181" i="1"/>
  <c r="S3181" i="1"/>
  <c r="C3182" i="1"/>
  <c r="D3182" i="1"/>
  <c r="H3182" i="1"/>
  <c r="K3182" i="1"/>
  <c r="L3182" i="1"/>
  <c r="M3182" i="1"/>
  <c r="N3182" i="1"/>
  <c r="O3182" i="1"/>
  <c r="P3182" i="1"/>
  <c r="Q3182" i="1"/>
  <c r="R3182" i="1"/>
  <c r="S3182" i="1"/>
  <c r="C3183" i="1"/>
  <c r="D3183" i="1"/>
  <c r="H3183" i="1"/>
  <c r="K3183" i="1"/>
  <c r="L3183" i="1"/>
  <c r="M3183" i="1"/>
  <c r="N3183" i="1"/>
  <c r="O3183" i="1"/>
  <c r="P3183" i="1"/>
  <c r="Q3183" i="1"/>
  <c r="R3183" i="1"/>
  <c r="S3183" i="1"/>
  <c r="C3184" i="1"/>
  <c r="D3184" i="1"/>
  <c r="H3184" i="1"/>
  <c r="K3184" i="1"/>
  <c r="L3184" i="1"/>
  <c r="M3184" i="1"/>
  <c r="N3184" i="1"/>
  <c r="O3184" i="1"/>
  <c r="P3184" i="1"/>
  <c r="Q3184" i="1"/>
  <c r="R3184" i="1"/>
  <c r="S3184" i="1"/>
  <c r="C3185" i="1"/>
  <c r="D3185" i="1"/>
  <c r="H3185" i="1"/>
  <c r="K3185" i="1"/>
  <c r="L3185" i="1"/>
  <c r="M3185" i="1"/>
  <c r="N3185" i="1"/>
  <c r="O3185" i="1"/>
  <c r="P3185" i="1"/>
  <c r="Q3185" i="1"/>
  <c r="R3185" i="1"/>
  <c r="S3185" i="1"/>
  <c r="C3186" i="1"/>
  <c r="D3186" i="1"/>
  <c r="H3186" i="1"/>
  <c r="K3186" i="1"/>
  <c r="L3186" i="1"/>
  <c r="M3186" i="1"/>
  <c r="N3186" i="1"/>
  <c r="O3186" i="1"/>
  <c r="P3186" i="1"/>
  <c r="Q3186" i="1"/>
  <c r="R3186" i="1"/>
  <c r="S3186" i="1"/>
  <c r="C3187" i="1"/>
  <c r="D3187" i="1"/>
  <c r="H3187" i="1"/>
  <c r="K3187" i="1"/>
  <c r="L3187" i="1"/>
  <c r="M3187" i="1"/>
  <c r="N3187" i="1"/>
  <c r="O3187" i="1"/>
  <c r="P3187" i="1"/>
  <c r="Q3187" i="1"/>
  <c r="R3187" i="1"/>
  <c r="S3187" i="1"/>
  <c r="C3188" i="1"/>
  <c r="D3188" i="1"/>
  <c r="H3188" i="1"/>
  <c r="K3188" i="1"/>
  <c r="L3188" i="1"/>
  <c r="M3188" i="1"/>
  <c r="N3188" i="1"/>
  <c r="O3188" i="1"/>
  <c r="P3188" i="1"/>
  <c r="Q3188" i="1"/>
  <c r="R3188" i="1"/>
  <c r="S3188" i="1"/>
  <c r="C3189" i="1"/>
  <c r="D3189" i="1"/>
  <c r="H3189" i="1"/>
  <c r="K3189" i="1"/>
  <c r="L3189" i="1"/>
  <c r="M3189" i="1"/>
  <c r="N3189" i="1"/>
  <c r="O3189" i="1"/>
  <c r="P3189" i="1"/>
  <c r="Q3189" i="1"/>
  <c r="R3189" i="1"/>
  <c r="S3189" i="1"/>
  <c r="C3190" i="1"/>
  <c r="D3190" i="1"/>
  <c r="H3190" i="1"/>
  <c r="K3190" i="1"/>
  <c r="L3190" i="1"/>
  <c r="M3190" i="1"/>
  <c r="N3190" i="1"/>
  <c r="O3190" i="1"/>
  <c r="P3190" i="1"/>
  <c r="Q3190" i="1"/>
  <c r="R3190" i="1"/>
  <c r="S3190" i="1"/>
  <c r="C3191" i="1"/>
  <c r="D3191" i="1"/>
  <c r="H3191" i="1"/>
  <c r="K3191" i="1"/>
  <c r="L3191" i="1"/>
  <c r="M3191" i="1"/>
  <c r="N3191" i="1"/>
  <c r="O3191" i="1"/>
  <c r="P3191" i="1"/>
  <c r="Q3191" i="1"/>
  <c r="R3191" i="1"/>
  <c r="S3191" i="1"/>
  <c r="C3192" i="1"/>
  <c r="D3192" i="1"/>
  <c r="H3192" i="1"/>
  <c r="K3192" i="1"/>
  <c r="L3192" i="1"/>
  <c r="M3192" i="1"/>
  <c r="N3192" i="1"/>
  <c r="O3192" i="1"/>
  <c r="P3192" i="1"/>
  <c r="Q3192" i="1"/>
  <c r="R3192" i="1"/>
  <c r="S3192" i="1"/>
  <c r="C3193" i="1"/>
  <c r="D3193" i="1"/>
  <c r="H3193" i="1"/>
  <c r="K3193" i="1"/>
  <c r="L3193" i="1"/>
  <c r="M3193" i="1"/>
  <c r="N3193" i="1"/>
  <c r="O3193" i="1"/>
  <c r="P3193" i="1"/>
  <c r="Q3193" i="1"/>
  <c r="R3193" i="1"/>
  <c r="S3193" i="1"/>
  <c r="C3194" i="1"/>
  <c r="D3194" i="1"/>
  <c r="H3194" i="1"/>
  <c r="K3194" i="1"/>
  <c r="L3194" i="1"/>
  <c r="M3194" i="1"/>
  <c r="N3194" i="1"/>
  <c r="O3194" i="1"/>
  <c r="P3194" i="1"/>
  <c r="Q3194" i="1"/>
  <c r="R3194" i="1"/>
  <c r="S3194" i="1"/>
  <c r="C3195" i="1"/>
  <c r="D3195" i="1"/>
  <c r="H3195" i="1"/>
  <c r="K3195" i="1"/>
  <c r="L3195" i="1"/>
  <c r="M3195" i="1"/>
  <c r="N3195" i="1"/>
  <c r="O3195" i="1"/>
  <c r="P3195" i="1"/>
  <c r="Q3195" i="1"/>
  <c r="R3195" i="1"/>
  <c r="S3195" i="1"/>
  <c r="C3196" i="1"/>
  <c r="D3196" i="1"/>
  <c r="H3196" i="1"/>
  <c r="K3196" i="1"/>
  <c r="L3196" i="1"/>
  <c r="M3196" i="1"/>
  <c r="N3196" i="1"/>
  <c r="O3196" i="1"/>
  <c r="P3196" i="1"/>
  <c r="Q3196" i="1"/>
  <c r="R3196" i="1"/>
  <c r="S3196" i="1"/>
  <c r="C3197" i="1"/>
  <c r="D3197" i="1"/>
  <c r="H3197" i="1"/>
  <c r="K3197" i="1"/>
  <c r="L3197" i="1"/>
  <c r="M3197" i="1"/>
  <c r="N3197" i="1"/>
  <c r="O3197" i="1"/>
  <c r="P3197" i="1"/>
  <c r="Q3197" i="1"/>
  <c r="R3197" i="1"/>
  <c r="S3197" i="1"/>
  <c r="C3198" i="1"/>
  <c r="D3198" i="1"/>
  <c r="H3198" i="1"/>
  <c r="K3198" i="1"/>
  <c r="L3198" i="1"/>
  <c r="M3198" i="1"/>
  <c r="N3198" i="1"/>
  <c r="O3198" i="1"/>
  <c r="P3198" i="1"/>
  <c r="Q3198" i="1"/>
  <c r="R3198" i="1"/>
  <c r="S3198" i="1"/>
  <c r="C3199" i="1"/>
  <c r="D3199" i="1"/>
  <c r="H3199" i="1"/>
  <c r="K3199" i="1"/>
  <c r="L3199" i="1"/>
  <c r="M3199" i="1"/>
  <c r="N3199" i="1"/>
  <c r="O3199" i="1"/>
  <c r="P3199" i="1"/>
  <c r="Q3199" i="1"/>
  <c r="R3199" i="1"/>
  <c r="S3199" i="1"/>
  <c r="C3200" i="1"/>
  <c r="D3200" i="1"/>
  <c r="H3200" i="1"/>
  <c r="K3200" i="1"/>
  <c r="L3200" i="1"/>
  <c r="M3200" i="1"/>
  <c r="N3200" i="1"/>
  <c r="O3200" i="1"/>
  <c r="P3200" i="1"/>
  <c r="Q3200" i="1"/>
  <c r="R3200" i="1"/>
  <c r="S3200" i="1"/>
  <c r="C3201" i="1"/>
  <c r="D3201" i="1"/>
  <c r="H3201" i="1"/>
  <c r="K3201" i="1"/>
  <c r="L3201" i="1"/>
  <c r="M3201" i="1"/>
  <c r="N3201" i="1"/>
  <c r="O3201" i="1"/>
  <c r="P3201" i="1"/>
  <c r="Q3201" i="1"/>
  <c r="R3201" i="1"/>
  <c r="S3201" i="1"/>
  <c r="C3202" i="1"/>
  <c r="D3202" i="1"/>
  <c r="H3202" i="1"/>
  <c r="K3202" i="1"/>
  <c r="L3202" i="1"/>
  <c r="M3202" i="1"/>
  <c r="N3202" i="1"/>
  <c r="O3202" i="1"/>
  <c r="P3202" i="1"/>
  <c r="Q3202" i="1"/>
  <c r="R3202" i="1"/>
  <c r="S3202" i="1"/>
  <c r="C3203" i="1"/>
  <c r="D3203" i="1"/>
  <c r="H3203" i="1"/>
  <c r="K3203" i="1"/>
  <c r="L3203" i="1"/>
  <c r="M3203" i="1"/>
  <c r="N3203" i="1"/>
  <c r="O3203" i="1"/>
  <c r="P3203" i="1"/>
  <c r="Q3203" i="1"/>
  <c r="R3203" i="1"/>
  <c r="S3203" i="1"/>
  <c r="C3204" i="1"/>
  <c r="D3204" i="1"/>
  <c r="H3204" i="1"/>
  <c r="K3204" i="1"/>
  <c r="L3204" i="1"/>
  <c r="M3204" i="1"/>
  <c r="N3204" i="1"/>
  <c r="O3204" i="1"/>
  <c r="P3204" i="1"/>
  <c r="Q3204" i="1"/>
  <c r="R3204" i="1"/>
  <c r="S3204" i="1"/>
  <c r="C3205" i="1"/>
  <c r="D3205" i="1"/>
  <c r="H3205" i="1"/>
  <c r="K3205" i="1"/>
  <c r="L3205" i="1"/>
  <c r="M3205" i="1"/>
  <c r="N3205" i="1"/>
  <c r="O3205" i="1"/>
  <c r="P3205" i="1"/>
  <c r="Q3205" i="1"/>
  <c r="R3205" i="1"/>
  <c r="S3205" i="1"/>
  <c r="C3206" i="1"/>
  <c r="D3206" i="1"/>
  <c r="H3206" i="1"/>
  <c r="K3206" i="1"/>
  <c r="L3206" i="1"/>
  <c r="M3206" i="1"/>
  <c r="N3206" i="1"/>
  <c r="O3206" i="1"/>
  <c r="P3206" i="1"/>
  <c r="Q3206" i="1"/>
  <c r="R3206" i="1"/>
  <c r="S3206" i="1"/>
  <c r="C3207" i="1"/>
  <c r="D3207" i="1"/>
  <c r="H3207" i="1"/>
  <c r="K3207" i="1"/>
  <c r="L3207" i="1"/>
  <c r="M3207" i="1"/>
  <c r="N3207" i="1"/>
  <c r="O3207" i="1"/>
  <c r="P3207" i="1"/>
  <c r="Q3207" i="1"/>
  <c r="R3207" i="1"/>
  <c r="S3207" i="1"/>
  <c r="C3208" i="1"/>
  <c r="D3208" i="1"/>
  <c r="H3208" i="1"/>
  <c r="K3208" i="1"/>
  <c r="L3208" i="1"/>
  <c r="M3208" i="1"/>
  <c r="N3208" i="1"/>
  <c r="O3208" i="1"/>
  <c r="P3208" i="1"/>
  <c r="Q3208" i="1"/>
  <c r="R3208" i="1"/>
  <c r="S3208" i="1"/>
  <c r="C3209" i="1"/>
  <c r="D3209" i="1"/>
  <c r="H3209" i="1"/>
  <c r="K3209" i="1"/>
  <c r="L3209" i="1"/>
  <c r="M3209" i="1"/>
  <c r="N3209" i="1"/>
  <c r="O3209" i="1"/>
  <c r="P3209" i="1"/>
  <c r="Q3209" i="1"/>
  <c r="R3209" i="1"/>
  <c r="S3209" i="1"/>
  <c r="C3210" i="1"/>
  <c r="D3210" i="1"/>
  <c r="H3210" i="1"/>
  <c r="K3210" i="1"/>
  <c r="L3210" i="1"/>
  <c r="M3210" i="1"/>
  <c r="N3210" i="1"/>
  <c r="O3210" i="1"/>
  <c r="P3210" i="1"/>
  <c r="Q3210" i="1"/>
  <c r="R3210" i="1"/>
  <c r="S3210" i="1"/>
  <c r="C3211" i="1"/>
  <c r="D3211" i="1"/>
  <c r="H3211" i="1"/>
  <c r="K3211" i="1"/>
  <c r="L3211" i="1"/>
  <c r="M3211" i="1"/>
  <c r="N3211" i="1"/>
  <c r="O3211" i="1"/>
  <c r="P3211" i="1"/>
  <c r="Q3211" i="1"/>
  <c r="R3211" i="1"/>
  <c r="S3211" i="1"/>
  <c r="C3212" i="1"/>
  <c r="D3212" i="1"/>
  <c r="H3212" i="1"/>
  <c r="K3212" i="1"/>
  <c r="L3212" i="1"/>
  <c r="M3212" i="1"/>
  <c r="N3212" i="1"/>
  <c r="O3212" i="1"/>
  <c r="P3212" i="1"/>
  <c r="Q3212" i="1"/>
  <c r="R3212" i="1"/>
  <c r="S3212" i="1"/>
  <c r="C3213" i="1"/>
  <c r="D3213" i="1"/>
  <c r="H3213" i="1"/>
  <c r="K3213" i="1"/>
  <c r="L3213" i="1"/>
  <c r="M3213" i="1"/>
  <c r="N3213" i="1"/>
  <c r="O3213" i="1"/>
  <c r="P3213" i="1"/>
  <c r="Q3213" i="1"/>
  <c r="R3213" i="1"/>
  <c r="S3213" i="1"/>
  <c r="C3214" i="1"/>
  <c r="D3214" i="1"/>
  <c r="H3214" i="1"/>
  <c r="K3214" i="1"/>
  <c r="L3214" i="1"/>
  <c r="M3214" i="1"/>
  <c r="N3214" i="1"/>
  <c r="O3214" i="1"/>
  <c r="P3214" i="1"/>
  <c r="Q3214" i="1"/>
  <c r="R3214" i="1"/>
  <c r="S3214" i="1"/>
  <c r="C3215" i="1"/>
  <c r="D3215" i="1"/>
  <c r="H3215" i="1"/>
  <c r="K3215" i="1"/>
  <c r="L3215" i="1"/>
  <c r="M3215" i="1"/>
  <c r="N3215" i="1"/>
  <c r="O3215" i="1"/>
  <c r="P3215" i="1"/>
  <c r="Q3215" i="1"/>
  <c r="R3215" i="1"/>
  <c r="S3215" i="1"/>
  <c r="C3216" i="1"/>
  <c r="D3216" i="1"/>
  <c r="H3216" i="1"/>
  <c r="K3216" i="1"/>
  <c r="L3216" i="1"/>
  <c r="M3216" i="1"/>
  <c r="N3216" i="1"/>
  <c r="O3216" i="1"/>
  <c r="P3216" i="1"/>
  <c r="Q3216" i="1"/>
  <c r="R3216" i="1"/>
  <c r="S3216" i="1"/>
  <c r="C3217" i="1"/>
  <c r="D3217" i="1"/>
  <c r="H3217" i="1"/>
  <c r="K3217" i="1"/>
  <c r="L3217" i="1"/>
  <c r="M3217" i="1"/>
  <c r="N3217" i="1"/>
  <c r="O3217" i="1"/>
  <c r="P3217" i="1"/>
  <c r="Q3217" i="1"/>
  <c r="R3217" i="1"/>
  <c r="S3217" i="1"/>
  <c r="C3218" i="1"/>
  <c r="D3218" i="1"/>
  <c r="H3218" i="1"/>
  <c r="K3218" i="1"/>
  <c r="L3218" i="1"/>
  <c r="M3218" i="1"/>
  <c r="N3218" i="1"/>
  <c r="O3218" i="1"/>
  <c r="P3218" i="1"/>
  <c r="Q3218" i="1"/>
  <c r="R3218" i="1"/>
  <c r="S3218" i="1"/>
  <c r="C3219" i="1"/>
  <c r="D3219" i="1"/>
  <c r="H3219" i="1"/>
  <c r="K3219" i="1"/>
  <c r="L3219" i="1"/>
  <c r="M3219" i="1"/>
  <c r="N3219" i="1"/>
  <c r="O3219" i="1"/>
  <c r="P3219" i="1"/>
  <c r="Q3219" i="1"/>
  <c r="R3219" i="1"/>
  <c r="S3219" i="1"/>
  <c r="C3220" i="1"/>
  <c r="D3220" i="1"/>
  <c r="H3220" i="1"/>
  <c r="K3220" i="1"/>
  <c r="L3220" i="1"/>
  <c r="M3220" i="1"/>
  <c r="N3220" i="1"/>
  <c r="O3220" i="1"/>
  <c r="P3220" i="1"/>
  <c r="Q3220" i="1"/>
  <c r="R3220" i="1"/>
  <c r="S3220" i="1"/>
  <c r="C3221" i="1"/>
  <c r="D3221" i="1"/>
  <c r="H3221" i="1"/>
  <c r="K3221" i="1"/>
  <c r="L3221" i="1"/>
  <c r="M3221" i="1"/>
  <c r="N3221" i="1"/>
  <c r="O3221" i="1"/>
  <c r="P3221" i="1"/>
  <c r="Q3221" i="1"/>
  <c r="R3221" i="1"/>
  <c r="S3221" i="1"/>
  <c r="C3222" i="1"/>
  <c r="D3222" i="1"/>
  <c r="H3222" i="1"/>
  <c r="K3222" i="1"/>
  <c r="L3222" i="1"/>
  <c r="M3222" i="1"/>
  <c r="N3222" i="1"/>
  <c r="O3222" i="1"/>
  <c r="P3222" i="1"/>
  <c r="Q3222" i="1"/>
  <c r="R3222" i="1"/>
  <c r="S3222" i="1"/>
  <c r="C3223" i="1"/>
  <c r="D3223" i="1"/>
  <c r="H3223" i="1"/>
  <c r="K3223" i="1"/>
  <c r="L3223" i="1"/>
  <c r="M3223" i="1"/>
  <c r="N3223" i="1"/>
  <c r="O3223" i="1"/>
  <c r="P3223" i="1"/>
  <c r="Q3223" i="1"/>
  <c r="R3223" i="1"/>
  <c r="S3223" i="1"/>
  <c r="C3224" i="1"/>
  <c r="D3224" i="1"/>
  <c r="H3224" i="1"/>
  <c r="K3224" i="1"/>
  <c r="L3224" i="1"/>
  <c r="M3224" i="1"/>
  <c r="N3224" i="1"/>
  <c r="O3224" i="1"/>
  <c r="P3224" i="1"/>
  <c r="Q3224" i="1"/>
  <c r="R3224" i="1"/>
  <c r="S3224" i="1"/>
  <c r="C3225" i="1"/>
  <c r="D3225" i="1"/>
  <c r="H3225" i="1"/>
  <c r="K3225" i="1"/>
  <c r="L3225" i="1"/>
  <c r="M3225" i="1"/>
  <c r="N3225" i="1"/>
  <c r="O3225" i="1"/>
  <c r="P3225" i="1"/>
  <c r="Q3225" i="1"/>
  <c r="R3225" i="1"/>
  <c r="S3225" i="1"/>
  <c r="C3226" i="1"/>
  <c r="D3226" i="1"/>
  <c r="H3226" i="1"/>
  <c r="K3226" i="1"/>
  <c r="L3226" i="1"/>
  <c r="M3226" i="1"/>
  <c r="N3226" i="1"/>
  <c r="O3226" i="1"/>
  <c r="P3226" i="1"/>
  <c r="Q3226" i="1"/>
  <c r="R3226" i="1"/>
  <c r="S3226" i="1"/>
  <c r="C3227" i="1"/>
  <c r="D3227" i="1"/>
  <c r="H3227" i="1"/>
  <c r="K3227" i="1"/>
  <c r="L3227" i="1"/>
  <c r="M3227" i="1"/>
  <c r="N3227" i="1"/>
  <c r="O3227" i="1"/>
  <c r="P3227" i="1"/>
  <c r="Q3227" i="1"/>
  <c r="R3227" i="1"/>
  <c r="S3227" i="1"/>
  <c r="C3228" i="1"/>
  <c r="D3228" i="1"/>
  <c r="H3228" i="1"/>
  <c r="K3228" i="1"/>
  <c r="L3228" i="1"/>
  <c r="M3228" i="1"/>
  <c r="N3228" i="1"/>
  <c r="O3228" i="1"/>
  <c r="P3228" i="1"/>
  <c r="Q3228" i="1"/>
  <c r="R3228" i="1"/>
  <c r="S3228" i="1"/>
  <c r="C3229" i="1"/>
  <c r="D3229" i="1"/>
  <c r="H3229" i="1"/>
  <c r="K3229" i="1"/>
  <c r="L3229" i="1"/>
  <c r="M3229" i="1"/>
  <c r="N3229" i="1"/>
  <c r="O3229" i="1"/>
  <c r="P3229" i="1"/>
  <c r="Q3229" i="1"/>
  <c r="R3229" i="1"/>
  <c r="S3229" i="1"/>
  <c r="C3230" i="1"/>
  <c r="D3230" i="1"/>
  <c r="H3230" i="1"/>
  <c r="K3230" i="1"/>
  <c r="L3230" i="1"/>
  <c r="M3230" i="1"/>
  <c r="N3230" i="1"/>
  <c r="O3230" i="1"/>
  <c r="P3230" i="1"/>
  <c r="Q3230" i="1"/>
  <c r="R3230" i="1"/>
  <c r="S3230" i="1"/>
  <c r="C3231" i="1"/>
  <c r="D3231" i="1"/>
  <c r="H3231" i="1"/>
  <c r="K3231" i="1"/>
  <c r="L3231" i="1"/>
  <c r="M3231" i="1"/>
  <c r="N3231" i="1"/>
  <c r="O3231" i="1"/>
  <c r="P3231" i="1"/>
  <c r="Q3231" i="1"/>
  <c r="R3231" i="1"/>
  <c r="S3231" i="1"/>
  <c r="C3232" i="1"/>
  <c r="D3232" i="1"/>
  <c r="H3232" i="1"/>
  <c r="K3232" i="1"/>
  <c r="L3232" i="1"/>
  <c r="M3232" i="1"/>
  <c r="N3232" i="1"/>
  <c r="O3232" i="1"/>
  <c r="P3232" i="1"/>
  <c r="Q3232" i="1"/>
  <c r="R3232" i="1"/>
  <c r="S3232" i="1"/>
  <c r="C3233" i="1"/>
  <c r="D3233" i="1"/>
  <c r="H3233" i="1"/>
  <c r="K3233" i="1"/>
  <c r="L3233" i="1"/>
  <c r="M3233" i="1"/>
  <c r="N3233" i="1"/>
  <c r="O3233" i="1"/>
  <c r="P3233" i="1"/>
  <c r="Q3233" i="1"/>
  <c r="R3233" i="1"/>
  <c r="S3233" i="1"/>
  <c r="C3234" i="1"/>
  <c r="D3234" i="1"/>
  <c r="H3234" i="1"/>
  <c r="K3234" i="1"/>
  <c r="L3234" i="1"/>
  <c r="M3234" i="1"/>
  <c r="N3234" i="1"/>
  <c r="O3234" i="1"/>
  <c r="P3234" i="1"/>
  <c r="Q3234" i="1"/>
  <c r="R3234" i="1"/>
  <c r="S3234" i="1"/>
  <c r="C3235" i="1"/>
  <c r="D3235" i="1"/>
  <c r="H3235" i="1"/>
  <c r="K3235" i="1"/>
  <c r="L3235" i="1"/>
  <c r="M3235" i="1"/>
  <c r="N3235" i="1"/>
  <c r="O3235" i="1"/>
  <c r="P3235" i="1"/>
  <c r="Q3235" i="1"/>
  <c r="R3235" i="1"/>
  <c r="S3235" i="1"/>
  <c r="C3236" i="1"/>
  <c r="D3236" i="1"/>
  <c r="H3236" i="1"/>
  <c r="K3236" i="1"/>
  <c r="L3236" i="1"/>
  <c r="M3236" i="1"/>
  <c r="N3236" i="1"/>
  <c r="O3236" i="1"/>
  <c r="P3236" i="1"/>
  <c r="Q3236" i="1"/>
  <c r="R3236" i="1"/>
  <c r="S3236" i="1"/>
  <c r="C3237" i="1"/>
  <c r="D3237" i="1"/>
  <c r="H3237" i="1"/>
  <c r="K3237" i="1"/>
  <c r="L3237" i="1"/>
  <c r="M3237" i="1"/>
  <c r="N3237" i="1"/>
  <c r="O3237" i="1"/>
  <c r="P3237" i="1"/>
  <c r="Q3237" i="1"/>
  <c r="R3237" i="1"/>
  <c r="S3237" i="1"/>
  <c r="C3238" i="1"/>
  <c r="D3238" i="1"/>
  <c r="H3238" i="1"/>
  <c r="K3238" i="1"/>
  <c r="L3238" i="1"/>
  <c r="M3238" i="1"/>
  <c r="N3238" i="1"/>
  <c r="O3238" i="1"/>
  <c r="P3238" i="1"/>
  <c r="Q3238" i="1"/>
  <c r="R3238" i="1"/>
  <c r="S3238" i="1"/>
  <c r="C3239" i="1"/>
  <c r="D3239" i="1"/>
  <c r="H3239" i="1"/>
  <c r="K3239" i="1"/>
  <c r="L3239" i="1"/>
  <c r="M3239" i="1"/>
  <c r="N3239" i="1"/>
  <c r="O3239" i="1"/>
  <c r="P3239" i="1"/>
  <c r="Q3239" i="1"/>
  <c r="R3239" i="1"/>
  <c r="S3239" i="1"/>
  <c r="C3240" i="1"/>
  <c r="D3240" i="1"/>
  <c r="H3240" i="1"/>
  <c r="K3240" i="1"/>
  <c r="L3240" i="1"/>
  <c r="M3240" i="1"/>
  <c r="N3240" i="1"/>
  <c r="O3240" i="1"/>
  <c r="P3240" i="1"/>
  <c r="Q3240" i="1"/>
  <c r="R3240" i="1"/>
  <c r="S3240" i="1"/>
  <c r="C3241" i="1"/>
  <c r="D3241" i="1"/>
  <c r="H3241" i="1"/>
  <c r="K3241" i="1"/>
  <c r="L3241" i="1"/>
  <c r="M3241" i="1"/>
  <c r="N3241" i="1"/>
  <c r="O3241" i="1"/>
  <c r="P3241" i="1"/>
  <c r="Q3241" i="1"/>
  <c r="R3241" i="1"/>
  <c r="S3241" i="1"/>
  <c r="C3242" i="1"/>
  <c r="D3242" i="1"/>
  <c r="H3242" i="1"/>
  <c r="K3242" i="1"/>
  <c r="L3242" i="1"/>
  <c r="M3242" i="1"/>
  <c r="N3242" i="1"/>
  <c r="O3242" i="1"/>
  <c r="P3242" i="1"/>
  <c r="Q3242" i="1"/>
  <c r="R3242" i="1"/>
  <c r="S3242" i="1"/>
  <c r="C3243" i="1"/>
  <c r="D3243" i="1"/>
  <c r="H3243" i="1"/>
  <c r="K3243" i="1"/>
  <c r="L3243" i="1"/>
  <c r="M3243" i="1"/>
  <c r="N3243" i="1"/>
  <c r="O3243" i="1"/>
  <c r="P3243" i="1"/>
  <c r="Q3243" i="1"/>
  <c r="R3243" i="1"/>
  <c r="S3243" i="1"/>
  <c r="C3244" i="1"/>
  <c r="D3244" i="1"/>
  <c r="H3244" i="1"/>
  <c r="K3244" i="1"/>
  <c r="L3244" i="1"/>
  <c r="M3244" i="1"/>
  <c r="N3244" i="1"/>
  <c r="O3244" i="1"/>
  <c r="P3244" i="1"/>
  <c r="Q3244" i="1"/>
  <c r="R3244" i="1"/>
  <c r="S3244" i="1"/>
  <c r="C3245" i="1"/>
  <c r="D3245" i="1"/>
  <c r="H3245" i="1"/>
  <c r="K3245" i="1"/>
  <c r="L3245" i="1"/>
  <c r="M3245" i="1"/>
  <c r="N3245" i="1"/>
  <c r="O3245" i="1"/>
  <c r="P3245" i="1"/>
  <c r="Q3245" i="1"/>
  <c r="R3245" i="1"/>
  <c r="S3245" i="1"/>
  <c r="C3246" i="1"/>
  <c r="D3246" i="1"/>
  <c r="H3246" i="1"/>
  <c r="K3246" i="1"/>
  <c r="L3246" i="1"/>
  <c r="M3246" i="1"/>
  <c r="N3246" i="1"/>
  <c r="O3246" i="1"/>
  <c r="P3246" i="1"/>
  <c r="Q3246" i="1"/>
  <c r="R3246" i="1"/>
  <c r="S3246" i="1"/>
  <c r="C3247" i="1"/>
  <c r="D3247" i="1"/>
  <c r="H3247" i="1"/>
  <c r="K3247" i="1"/>
  <c r="L3247" i="1"/>
  <c r="M3247" i="1"/>
  <c r="N3247" i="1"/>
  <c r="O3247" i="1"/>
  <c r="P3247" i="1"/>
  <c r="Q3247" i="1"/>
  <c r="R3247" i="1"/>
  <c r="S3247" i="1"/>
  <c r="C3248" i="1"/>
  <c r="D3248" i="1"/>
  <c r="H3248" i="1"/>
  <c r="K3248" i="1"/>
  <c r="L3248" i="1"/>
  <c r="M3248" i="1"/>
  <c r="N3248" i="1"/>
  <c r="O3248" i="1"/>
  <c r="P3248" i="1"/>
  <c r="Q3248" i="1"/>
  <c r="R3248" i="1"/>
  <c r="S3248" i="1"/>
  <c r="C3249" i="1"/>
  <c r="D3249" i="1"/>
  <c r="H3249" i="1"/>
  <c r="K3249" i="1"/>
  <c r="L3249" i="1"/>
  <c r="M3249" i="1"/>
  <c r="N3249" i="1"/>
  <c r="O3249" i="1"/>
  <c r="P3249" i="1"/>
  <c r="Q3249" i="1"/>
  <c r="R3249" i="1"/>
  <c r="S3249" i="1"/>
  <c r="C3250" i="1"/>
  <c r="D3250" i="1"/>
  <c r="H3250" i="1"/>
  <c r="K3250" i="1"/>
  <c r="L3250" i="1"/>
  <c r="M3250" i="1"/>
  <c r="N3250" i="1"/>
  <c r="O3250" i="1"/>
  <c r="P3250" i="1"/>
  <c r="Q3250" i="1"/>
  <c r="R3250" i="1"/>
  <c r="S3250" i="1"/>
  <c r="C3251" i="1"/>
  <c r="D3251" i="1"/>
  <c r="H3251" i="1"/>
  <c r="K3251" i="1"/>
  <c r="L3251" i="1"/>
  <c r="M3251" i="1"/>
  <c r="N3251" i="1"/>
  <c r="O3251" i="1"/>
  <c r="P3251" i="1"/>
  <c r="Q3251" i="1"/>
  <c r="R3251" i="1"/>
  <c r="S3251" i="1"/>
  <c r="C3252" i="1"/>
  <c r="D3252" i="1"/>
  <c r="H3252" i="1"/>
  <c r="K3252" i="1"/>
  <c r="L3252" i="1"/>
  <c r="M3252" i="1"/>
  <c r="N3252" i="1"/>
  <c r="O3252" i="1"/>
  <c r="P3252" i="1"/>
  <c r="Q3252" i="1"/>
  <c r="R3252" i="1"/>
  <c r="S3252" i="1"/>
  <c r="C3253" i="1"/>
  <c r="D3253" i="1"/>
  <c r="H3253" i="1"/>
  <c r="K3253" i="1"/>
  <c r="L3253" i="1"/>
  <c r="M3253" i="1"/>
  <c r="N3253" i="1"/>
  <c r="O3253" i="1"/>
  <c r="P3253" i="1"/>
  <c r="Q3253" i="1"/>
  <c r="R3253" i="1"/>
  <c r="S3253" i="1"/>
  <c r="C3254" i="1"/>
  <c r="D3254" i="1"/>
  <c r="H3254" i="1"/>
  <c r="K3254" i="1"/>
  <c r="L3254" i="1"/>
  <c r="M3254" i="1"/>
  <c r="N3254" i="1"/>
  <c r="O3254" i="1"/>
  <c r="P3254" i="1"/>
  <c r="Q3254" i="1"/>
  <c r="R3254" i="1"/>
  <c r="S3254" i="1"/>
  <c r="C3255" i="1"/>
  <c r="D3255" i="1"/>
  <c r="H3255" i="1"/>
  <c r="K3255" i="1"/>
  <c r="L3255" i="1"/>
  <c r="M3255" i="1"/>
  <c r="N3255" i="1"/>
  <c r="O3255" i="1"/>
  <c r="P3255" i="1"/>
  <c r="Q3255" i="1"/>
  <c r="R3255" i="1"/>
  <c r="S3255" i="1"/>
  <c r="C3256" i="1"/>
  <c r="D3256" i="1"/>
  <c r="H3256" i="1"/>
  <c r="K3256" i="1"/>
  <c r="L3256" i="1"/>
  <c r="M3256" i="1"/>
  <c r="N3256" i="1"/>
  <c r="O3256" i="1"/>
  <c r="P3256" i="1"/>
  <c r="Q3256" i="1"/>
  <c r="R3256" i="1"/>
  <c r="S3256" i="1"/>
  <c r="C3257" i="1"/>
  <c r="D3257" i="1"/>
  <c r="H3257" i="1"/>
  <c r="K3257" i="1"/>
  <c r="L3257" i="1"/>
  <c r="M3257" i="1"/>
  <c r="N3257" i="1"/>
  <c r="O3257" i="1"/>
  <c r="P3257" i="1"/>
  <c r="Q3257" i="1"/>
  <c r="R3257" i="1"/>
  <c r="S3257" i="1"/>
  <c r="C3258" i="1"/>
  <c r="D3258" i="1"/>
  <c r="H3258" i="1"/>
  <c r="K3258" i="1"/>
  <c r="L3258" i="1"/>
  <c r="M3258" i="1"/>
  <c r="N3258" i="1"/>
  <c r="O3258" i="1"/>
  <c r="P3258" i="1"/>
  <c r="Q3258" i="1"/>
  <c r="R3258" i="1"/>
  <c r="S3258" i="1"/>
  <c r="C3259" i="1"/>
  <c r="D3259" i="1"/>
  <c r="H3259" i="1"/>
  <c r="K3259" i="1"/>
  <c r="L3259" i="1"/>
  <c r="M3259" i="1"/>
  <c r="N3259" i="1"/>
  <c r="O3259" i="1"/>
  <c r="P3259" i="1"/>
  <c r="Q3259" i="1"/>
  <c r="R3259" i="1"/>
  <c r="S3259" i="1"/>
  <c r="C3260" i="1"/>
  <c r="D3260" i="1"/>
  <c r="H3260" i="1"/>
  <c r="K3260" i="1"/>
  <c r="L3260" i="1"/>
  <c r="M3260" i="1"/>
  <c r="N3260" i="1"/>
  <c r="O3260" i="1"/>
  <c r="P3260" i="1"/>
  <c r="Q3260" i="1"/>
  <c r="R3260" i="1"/>
  <c r="S3260" i="1"/>
  <c r="C3261" i="1"/>
  <c r="D3261" i="1"/>
  <c r="H3261" i="1"/>
  <c r="K3261" i="1"/>
  <c r="L3261" i="1"/>
  <c r="M3261" i="1"/>
  <c r="N3261" i="1"/>
  <c r="O3261" i="1"/>
  <c r="P3261" i="1"/>
  <c r="Q3261" i="1"/>
  <c r="R3261" i="1"/>
  <c r="S3261" i="1"/>
  <c r="C3262" i="1"/>
  <c r="D3262" i="1"/>
  <c r="H3262" i="1"/>
  <c r="K3262" i="1"/>
  <c r="L3262" i="1"/>
  <c r="M3262" i="1"/>
  <c r="N3262" i="1"/>
  <c r="O3262" i="1"/>
  <c r="P3262" i="1"/>
  <c r="Q3262" i="1"/>
  <c r="R3262" i="1"/>
  <c r="S3262" i="1"/>
  <c r="C3263" i="1"/>
  <c r="D3263" i="1"/>
  <c r="H3263" i="1"/>
  <c r="K3263" i="1"/>
  <c r="L3263" i="1"/>
  <c r="M3263" i="1"/>
  <c r="N3263" i="1"/>
  <c r="O3263" i="1"/>
  <c r="P3263" i="1"/>
  <c r="Q3263" i="1"/>
  <c r="R3263" i="1"/>
  <c r="S3263" i="1"/>
  <c r="C3264" i="1"/>
  <c r="D3264" i="1"/>
  <c r="H3264" i="1"/>
  <c r="K3264" i="1"/>
  <c r="L3264" i="1"/>
  <c r="M3264" i="1"/>
  <c r="N3264" i="1"/>
  <c r="O3264" i="1"/>
  <c r="P3264" i="1"/>
  <c r="Q3264" i="1"/>
  <c r="R3264" i="1"/>
  <c r="S3264" i="1"/>
  <c r="C3265" i="1"/>
  <c r="D3265" i="1"/>
  <c r="H3265" i="1"/>
  <c r="K3265" i="1"/>
  <c r="L3265" i="1"/>
  <c r="M3265" i="1"/>
  <c r="N3265" i="1"/>
  <c r="O3265" i="1"/>
  <c r="P3265" i="1"/>
  <c r="Q3265" i="1"/>
  <c r="R3265" i="1"/>
  <c r="S3265" i="1"/>
  <c r="C3266" i="1"/>
  <c r="D3266" i="1"/>
  <c r="H3266" i="1"/>
  <c r="K3266" i="1"/>
  <c r="L3266" i="1"/>
  <c r="M3266" i="1"/>
  <c r="N3266" i="1"/>
  <c r="O3266" i="1"/>
  <c r="P3266" i="1"/>
  <c r="Q3266" i="1"/>
  <c r="R3266" i="1"/>
  <c r="S3266" i="1"/>
  <c r="C3267" i="1"/>
  <c r="D3267" i="1"/>
  <c r="H3267" i="1"/>
  <c r="K3267" i="1"/>
  <c r="L3267" i="1"/>
  <c r="M3267" i="1"/>
  <c r="N3267" i="1"/>
  <c r="O3267" i="1"/>
  <c r="P3267" i="1"/>
  <c r="Q3267" i="1"/>
  <c r="R3267" i="1"/>
  <c r="S3267" i="1"/>
  <c r="C3268" i="1"/>
  <c r="D3268" i="1"/>
  <c r="H3268" i="1"/>
  <c r="K3268" i="1"/>
  <c r="L3268" i="1"/>
  <c r="M3268" i="1"/>
  <c r="N3268" i="1"/>
  <c r="O3268" i="1"/>
  <c r="P3268" i="1"/>
  <c r="Q3268" i="1"/>
  <c r="R3268" i="1"/>
  <c r="S3268" i="1"/>
  <c r="C3269" i="1"/>
  <c r="D3269" i="1"/>
  <c r="H3269" i="1"/>
  <c r="K3269" i="1"/>
  <c r="L3269" i="1"/>
  <c r="M3269" i="1"/>
  <c r="N3269" i="1"/>
  <c r="O3269" i="1"/>
  <c r="P3269" i="1"/>
  <c r="Q3269" i="1"/>
  <c r="R3269" i="1"/>
  <c r="S3269" i="1"/>
  <c r="C3270" i="1"/>
  <c r="D3270" i="1"/>
  <c r="H3270" i="1"/>
  <c r="K3270" i="1"/>
  <c r="L3270" i="1"/>
  <c r="M3270" i="1"/>
  <c r="N3270" i="1"/>
  <c r="O3270" i="1"/>
  <c r="P3270" i="1"/>
  <c r="Q3270" i="1"/>
  <c r="R3270" i="1"/>
  <c r="S3270" i="1"/>
  <c r="C3271" i="1"/>
  <c r="D3271" i="1"/>
  <c r="H3271" i="1"/>
  <c r="K3271" i="1"/>
  <c r="L3271" i="1"/>
  <c r="M3271" i="1"/>
  <c r="N3271" i="1"/>
  <c r="O3271" i="1"/>
  <c r="P3271" i="1"/>
  <c r="Q3271" i="1"/>
  <c r="R3271" i="1"/>
  <c r="S3271" i="1"/>
  <c r="C3272" i="1"/>
  <c r="D3272" i="1"/>
  <c r="H3272" i="1"/>
  <c r="K3272" i="1"/>
  <c r="L3272" i="1"/>
  <c r="M3272" i="1"/>
  <c r="N3272" i="1"/>
  <c r="O3272" i="1"/>
  <c r="P3272" i="1"/>
  <c r="Q3272" i="1"/>
  <c r="R3272" i="1"/>
  <c r="S3272" i="1"/>
  <c r="C3273" i="1"/>
  <c r="D3273" i="1"/>
  <c r="H3273" i="1"/>
  <c r="K3273" i="1"/>
  <c r="L3273" i="1"/>
  <c r="M3273" i="1"/>
  <c r="N3273" i="1"/>
  <c r="O3273" i="1"/>
  <c r="P3273" i="1"/>
  <c r="Q3273" i="1"/>
  <c r="R3273" i="1"/>
  <c r="S3273" i="1"/>
  <c r="C3274" i="1"/>
  <c r="D3274" i="1"/>
  <c r="H3274" i="1"/>
  <c r="K3274" i="1"/>
  <c r="L3274" i="1"/>
  <c r="M3274" i="1"/>
  <c r="N3274" i="1"/>
  <c r="O3274" i="1"/>
  <c r="P3274" i="1"/>
  <c r="Q3274" i="1"/>
  <c r="R3274" i="1"/>
  <c r="S3274" i="1"/>
  <c r="C3275" i="1"/>
  <c r="D3275" i="1"/>
  <c r="H3275" i="1"/>
  <c r="K3275" i="1"/>
  <c r="L3275" i="1"/>
  <c r="M3275" i="1"/>
  <c r="N3275" i="1"/>
  <c r="O3275" i="1"/>
  <c r="P3275" i="1"/>
  <c r="Q3275" i="1"/>
  <c r="R3275" i="1"/>
  <c r="S3275" i="1"/>
  <c r="C3276" i="1"/>
  <c r="D3276" i="1"/>
  <c r="H3276" i="1"/>
  <c r="K3276" i="1"/>
  <c r="L3276" i="1"/>
  <c r="M3276" i="1"/>
  <c r="N3276" i="1"/>
  <c r="O3276" i="1"/>
  <c r="P3276" i="1"/>
  <c r="Q3276" i="1"/>
  <c r="R3276" i="1"/>
  <c r="S3276" i="1"/>
  <c r="C3277" i="1"/>
  <c r="D3277" i="1"/>
  <c r="H3277" i="1"/>
  <c r="K3277" i="1"/>
  <c r="L3277" i="1"/>
  <c r="M3277" i="1"/>
  <c r="N3277" i="1"/>
  <c r="O3277" i="1"/>
  <c r="P3277" i="1"/>
  <c r="Q3277" i="1"/>
  <c r="R3277" i="1"/>
  <c r="S3277" i="1"/>
  <c r="C3278" i="1"/>
  <c r="D3278" i="1"/>
  <c r="H3278" i="1"/>
  <c r="K3278" i="1"/>
  <c r="L3278" i="1"/>
  <c r="M3278" i="1"/>
  <c r="N3278" i="1"/>
  <c r="O3278" i="1"/>
  <c r="P3278" i="1"/>
  <c r="Q3278" i="1"/>
  <c r="R3278" i="1"/>
  <c r="S3278" i="1"/>
  <c r="C3279" i="1"/>
  <c r="D3279" i="1"/>
  <c r="H3279" i="1"/>
  <c r="K3279" i="1"/>
  <c r="L3279" i="1"/>
  <c r="M3279" i="1"/>
  <c r="N3279" i="1"/>
  <c r="O3279" i="1"/>
  <c r="P3279" i="1"/>
  <c r="Q3279" i="1"/>
  <c r="R3279" i="1"/>
  <c r="S3279" i="1"/>
  <c r="C3280" i="1"/>
  <c r="D3280" i="1"/>
  <c r="H3280" i="1"/>
  <c r="K3280" i="1"/>
  <c r="L3280" i="1"/>
  <c r="M3280" i="1"/>
  <c r="N3280" i="1"/>
  <c r="O3280" i="1"/>
  <c r="P3280" i="1"/>
  <c r="Q3280" i="1"/>
  <c r="R3280" i="1"/>
  <c r="S3280" i="1"/>
  <c r="C3281" i="1"/>
  <c r="D3281" i="1"/>
  <c r="H3281" i="1"/>
  <c r="K3281" i="1"/>
  <c r="L3281" i="1"/>
  <c r="M3281" i="1"/>
  <c r="N3281" i="1"/>
  <c r="O3281" i="1"/>
  <c r="P3281" i="1"/>
  <c r="Q3281" i="1"/>
  <c r="R3281" i="1"/>
  <c r="S3281" i="1"/>
  <c r="C3282" i="1"/>
  <c r="D3282" i="1"/>
  <c r="H3282" i="1"/>
  <c r="K3282" i="1"/>
  <c r="L3282" i="1"/>
  <c r="M3282" i="1"/>
  <c r="N3282" i="1"/>
  <c r="O3282" i="1"/>
  <c r="P3282" i="1"/>
  <c r="Q3282" i="1"/>
  <c r="R3282" i="1"/>
  <c r="S3282" i="1"/>
  <c r="C3283" i="1"/>
  <c r="D3283" i="1"/>
  <c r="H3283" i="1"/>
  <c r="K3283" i="1"/>
  <c r="L3283" i="1"/>
  <c r="M3283" i="1"/>
  <c r="N3283" i="1"/>
  <c r="O3283" i="1"/>
  <c r="P3283" i="1"/>
  <c r="Q3283" i="1"/>
  <c r="R3283" i="1"/>
  <c r="S3283" i="1"/>
  <c r="C3284" i="1"/>
  <c r="D3284" i="1"/>
  <c r="H3284" i="1"/>
  <c r="K3284" i="1"/>
  <c r="L3284" i="1"/>
  <c r="M3284" i="1"/>
  <c r="N3284" i="1"/>
  <c r="O3284" i="1"/>
  <c r="P3284" i="1"/>
  <c r="Q3284" i="1"/>
  <c r="R3284" i="1"/>
  <c r="S3284" i="1"/>
  <c r="C3285" i="1"/>
  <c r="D3285" i="1"/>
  <c r="H3285" i="1"/>
  <c r="K3285" i="1"/>
  <c r="L3285" i="1"/>
  <c r="M3285" i="1"/>
  <c r="N3285" i="1"/>
  <c r="O3285" i="1"/>
  <c r="P3285" i="1"/>
  <c r="Q3285" i="1"/>
  <c r="R3285" i="1"/>
  <c r="S3285" i="1"/>
  <c r="C3286" i="1"/>
  <c r="D3286" i="1"/>
  <c r="H3286" i="1"/>
  <c r="K3286" i="1"/>
  <c r="L3286" i="1"/>
  <c r="M3286" i="1"/>
  <c r="N3286" i="1"/>
  <c r="O3286" i="1"/>
  <c r="P3286" i="1"/>
  <c r="Q3286" i="1"/>
  <c r="R3286" i="1"/>
  <c r="S3286" i="1"/>
  <c r="C3287" i="1"/>
  <c r="D3287" i="1"/>
  <c r="H3287" i="1"/>
  <c r="K3287" i="1"/>
  <c r="L3287" i="1"/>
  <c r="M3287" i="1"/>
  <c r="N3287" i="1"/>
  <c r="O3287" i="1"/>
  <c r="P3287" i="1"/>
  <c r="Q3287" i="1"/>
  <c r="R3287" i="1"/>
  <c r="S3287" i="1"/>
  <c r="C3288" i="1"/>
  <c r="D3288" i="1"/>
  <c r="H3288" i="1"/>
  <c r="K3288" i="1"/>
  <c r="L3288" i="1"/>
  <c r="M3288" i="1"/>
  <c r="N3288" i="1"/>
  <c r="O3288" i="1"/>
  <c r="P3288" i="1"/>
  <c r="Q3288" i="1"/>
  <c r="R3288" i="1"/>
  <c r="S3288" i="1"/>
  <c r="C3289" i="1"/>
  <c r="D3289" i="1"/>
  <c r="H3289" i="1"/>
  <c r="K3289" i="1"/>
  <c r="L3289" i="1"/>
  <c r="M3289" i="1"/>
  <c r="N3289" i="1"/>
  <c r="O3289" i="1"/>
  <c r="P3289" i="1"/>
  <c r="Q3289" i="1"/>
  <c r="R3289" i="1"/>
  <c r="S3289" i="1"/>
  <c r="C3290" i="1"/>
  <c r="D3290" i="1"/>
  <c r="H3290" i="1"/>
  <c r="K3290" i="1"/>
  <c r="L3290" i="1"/>
  <c r="M3290" i="1"/>
  <c r="N3290" i="1"/>
  <c r="O3290" i="1"/>
  <c r="P3290" i="1"/>
  <c r="Q3290" i="1"/>
  <c r="R3290" i="1"/>
  <c r="S3290" i="1"/>
  <c r="C3291" i="1"/>
  <c r="D3291" i="1"/>
  <c r="H3291" i="1"/>
  <c r="K3291" i="1"/>
  <c r="L3291" i="1"/>
  <c r="M3291" i="1"/>
  <c r="N3291" i="1"/>
  <c r="O3291" i="1"/>
  <c r="P3291" i="1"/>
  <c r="Q3291" i="1"/>
  <c r="R3291" i="1"/>
  <c r="S3291" i="1"/>
  <c r="C3292" i="1"/>
  <c r="D3292" i="1"/>
  <c r="H3292" i="1"/>
  <c r="K3292" i="1"/>
  <c r="L3292" i="1"/>
  <c r="M3292" i="1"/>
  <c r="N3292" i="1"/>
  <c r="O3292" i="1"/>
  <c r="P3292" i="1"/>
  <c r="Q3292" i="1"/>
  <c r="R3292" i="1"/>
  <c r="S3292" i="1"/>
  <c r="C3293" i="1"/>
  <c r="D3293" i="1"/>
  <c r="H3293" i="1"/>
  <c r="K3293" i="1"/>
  <c r="L3293" i="1"/>
  <c r="M3293" i="1"/>
  <c r="N3293" i="1"/>
  <c r="O3293" i="1"/>
  <c r="P3293" i="1"/>
  <c r="Q3293" i="1"/>
  <c r="R3293" i="1"/>
  <c r="S3293" i="1"/>
  <c r="C3294" i="1"/>
  <c r="D3294" i="1"/>
  <c r="H3294" i="1"/>
  <c r="K3294" i="1"/>
  <c r="L3294" i="1"/>
  <c r="M3294" i="1"/>
  <c r="N3294" i="1"/>
  <c r="O3294" i="1"/>
  <c r="P3294" i="1"/>
  <c r="Q3294" i="1"/>
  <c r="R3294" i="1"/>
  <c r="S3294" i="1"/>
  <c r="C3295" i="1"/>
  <c r="D3295" i="1"/>
  <c r="H3295" i="1"/>
  <c r="K3295" i="1"/>
  <c r="L3295" i="1"/>
  <c r="M3295" i="1"/>
  <c r="N3295" i="1"/>
  <c r="O3295" i="1"/>
  <c r="P3295" i="1"/>
  <c r="Q3295" i="1"/>
  <c r="R3295" i="1"/>
  <c r="S3295" i="1"/>
  <c r="C3296" i="1"/>
  <c r="D3296" i="1"/>
  <c r="H3296" i="1"/>
  <c r="K3296" i="1"/>
  <c r="L3296" i="1"/>
  <c r="M3296" i="1"/>
  <c r="N3296" i="1"/>
  <c r="O3296" i="1"/>
  <c r="P3296" i="1"/>
  <c r="Q3296" i="1"/>
  <c r="R3296" i="1"/>
  <c r="S3296" i="1"/>
  <c r="C3297" i="1"/>
  <c r="D3297" i="1"/>
  <c r="H3297" i="1"/>
  <c r="K3297" i="1"/>
  <c r="L3297" i="1"/>
  <c r="M3297" i="1"/>
  <c r="N3297" i="1"/>
  <c r="O3297" i="1"/>
  <c r="P3297" i="1"/>
  <c r="Q3297" i="1"/>
  <c r="R3297" i="1"/>
  <c r="S3297" i="1"/>
  <c r="C3298" i="1"/>
  <c r="D3298" i="1"/>
  <c r="H3298" i="1"/>
  <c r="K3298" i="1"/>
  <c r="L3298" i="1"/>
  <c r="M3298" i="1"/>
  <c r="N3298" i="1"/>
  <c r="O3298" i="1"/>
  <c r="P3298" i="1"/>
  <c r="Q3298" i="1"/>
  <c r="R3298" i="1"/>
  <c r="S3298" i="1"/>
  <c r="C3299" i="1"/>
  <c r="D3299" i="1"/>
  <c r="H3299" i="1"/>
  <c r="K3299" i="1"/>
  <c r="L3299" i="1"/>
  <c r="M3299" i="1"/>
  <c r="N3299" i="1"/>
  <c r="O3299" i="1"/>
  <c r="P3299" i="1"/>
  <c r="Q3299" i="1"/>
  <c r="R3299" i="1"/>
  <c r="S3299" i="1"/>
  <c r="C3300" i="1"/>
  <c r="D3300" i="1"/>
  <c r="H3300" i="1"/>
  <c r="K3300" i="1"/>
  <c r="L3300" i="1"/>
  <c r="M3300" i="1"/>
  <c r="N3300" i="1"/>
  <c r="O3300" i="1"/>
  <c r="P3300" i="1"/>
  <c r="Q3300" i="1"/>
  <c r="R3300" i="1"/>
  <c r="S3300" i="1"/>
  <c r="C3301" i="1"/>
  <c r="D3301" i="1"/>
  <c r="H3301" i="1"/>
  <c r="K3301" i="1"/>
  <c r="L3301" i="1"/>
  <c r="M3301" i="1"/>
  <c r="N3301" i="1"/>
  <c r="O3301" i="1"/>
  <c r="P3301" i="1"/>
  <c r="Q3301" i="1"/>
  <c r="R3301" i="1"/>
  <c r="S3301" i="1"/>
  <c r="C3302" i="1"/>
  <c r="D3302" i="1"/>
  <c r="H3302" i="1"/>
  <c r="K3302" i="1"/>
  <c r="L3302" i="1"/>
  <c r="M3302" i="1"/>
  <c r="N3302" i="1"/>
  <c r="O3302" i="1"/>
  <c r="P3302" i="1"/>
  <c r="Q3302" i="1"/>
  <c r="R3302" i="1"/>
  <c r="S3302" i="1"/>
  <c r="C3303" i="1"/>
  <c r="D3303" i="1"/>
  <c r="H3303" i="1"/>
  <c r="K3303" i="1"/>
  <c r="L3303" i="1"/>
  <c r="M3303" i="1"/>
  <c r="N3303" i="1"/>
  <c r="O3303" i="1"/>
  <c r="P3303" i="1"/>
  <c r="Q3303" i="1"/>
  <c r="R3303" i="1"/>
  <c r="S3303" i="1"/>
  <c r="C3304" i="1"/>
  <c r="D3304" i="1"/>
  <c r="H3304" i="1"/>
  <c r="K3304" i="1"/>
  <c r="L3304" i="1"/>
  <c r="M3304" i="1"/>
  <c r="N3304" i="1"/>
  <c r="O3304" i="1"/>
  <c r="P3304" i="1"/>
  <c r="Q3304" i="1"/>
  <c r="R3304" i="1"/>
  <c r="S3304" i="1"/>
  <c r="C3305" i="1"/>
  <c r="D3305" i="1"/>
  <c r="H3305" i="1"/>
  <c r="K3305" i="1"/>
  <c r="L3305" i="1"/>
  <c r="M3305" i="1"/>
  <c r="N3305" i="1"/>
  <c r="O3305" i="1"/>
  <c r="P3305" i="1"/>
  <c r="Q3305" i="1"/>
  <c r="R3305" i="1"/>
  <c r="S3305" i="1"/>
  <c r="C3306" i="1"/>
  <c r="D3306" i="1"/>
  <c r="H3306" i="1"/>
  <c r="K3306" i="1"/>
  <c r="L3306" i="1"/>
  <c r="M3306" i="1"/>
  <c r="N3306" i="1"/>
  <c r="O3306" i="1"/>
  <c r="P3306" i="1"/>
  <c r="Q3306" i="1"/>
  <c r="R3306" i="1"/>
  <c r="S3306" i="1"/>
  <c r="C3307" i="1"/>
  <c r="D3307" i="1"/>
  <c r="H3307" i="1"/>
  <c r="K3307" i="1"/>
  <c r="L3307" i="1"/>
  <c r="M3307" i="1"/>
  <c r="N3307" i="1"/>
  <c r="O3307" i="1"/>
  <c r="P3307" i="1"/>
  <c r="Q3307" i="1"/>
  <c r="R3307" i="1"/>
  <c r="S3307" i="1"/>
  <c r="C3308" i="1"/>
  <c r="D3308" i="1"/>
  <c r="H3308" i="1"/>
  <c r="K3308" i="1"/>
  <c r="L3308" i="1"/>
  <c r="M3308" i="1"/>
  <c r="N3308" i="1"/>
  <c r="O3308" i="1"/>
  <c r="P3308" i="1"/>
  <c r="Q3308" i="1"/>
  <c r="R3308" i="1"/>
  <c r="S3308" i="1"/>
  <c r="C3309" i="1"/>
  <c r="D3309" i="1"/>
  <c r="H3309" i="1"/>
  <c r="K3309" i="1"/>
  <c r="L3309" i="1"/>
  <c r="M3309" i="1"/>
  <c r="N3309" i="1"/>
  <c r="O3309" i="1"/>
  <c r="P3309" i="1"/>
  <c r="Q3309" i="1"/>
  <c r="R3309" i="1"/>
  <c r="S3309" i="1"/>
  <c r="C3310" i="1"/>
  <c r="D3310" i="1"/>
  <c r="H3310" i="1"/>
  <c r="K3310" i="1"/>
  <c r="L3310" i="1"/>
  <c r="M3310" i="1"/>
  <c r="N3310" i="1"/>
  <c r="O3310" i="1"/>
  <c r="P3310" i="1"/>
  <c r="Q3310" i="1"/>
  <c r="R3310" i="1"/>
  <c r="S3310" i="1"/>
  <c r="C3311" i="1"/>
  <c r="D3311" i="1"/>
  <c r="H3311" i="1"/>
  <c r="K3311" i="1"/>
  <c r="L3311" i="1"/>
  <c r="M3311" i="1"/>
  <c r="N3311" i="1"/>
  <c r="O3311" i="1"/>
  <c r="P3311" i="1"/>
  <c r="Q3311" i="1"/>
  <c r="R3311" i="1"/>
  <c r="S3311" i="1"/>
  <c r="C3312" i="1"/>
  <c r="D3312" i="1"/>
  <c r="H3312" i="1"/>
  <c r="K3312" i="1"/>
  <c r="L3312" i="1"/>
  <c r="M3312" i="1"/>
  <c r="N3312" i="1"/>
  <c r="O3312" i="1"/>
  <c r="P3312" i="1"/>
  <c r="Q3312" i="1"/>
  <c r="R3312" i="1"/>
  <c r="S3312" i="1"/>
  <c r="C3313" i="1"/>
  <c r="D3313" i="1"/>
  <c r="H3313" i="1"/>
  <c r="K3313" i="1"/>
  <c r="L3313" i="1"/>
  <c r="M3313" i="1"/>
  <c r="N3313" i="1"/>
  <c r="O3313" i="1"/>
  <c r="P3313" i="1"/>
  <c r="Q3313" i="1"/>
  <c r="R3313" i="1"/>
  <c r="S3313" i="1"/>
  <c r="C3314" i="1"/>
  <c r="D3314" i="1"/>
  <c r="H3314" i="1"/>
  <c r="K3314" i="1"/>
  <c r="L3314" i="1"/>
  <c r="M3314" i="1"/>
  <c r="N3314" i="1"/>
  <c r="O3314" i="1"/>
  <c r="P3314" i="1"/>
  <c r="Q3314" i="1"/>
  <c r="R3314" i="1"/>
  <c r="S3314" i="1"/>
  <c r="C3315" i="1"/>
  <c r="D3315" i="1"/>
  <c r="H3315" i="1"/>
  <c r="K3315" i="1"/>
  <c r="L3315" i="1"/>
  <c r="M3315" i="1"/>
  <c r="N3315" i="1"/>
  <c r="O3315" i="1"/>
  <c r="P3315" i="1"/>
  <c r="Q3315" i="1"/>
  <c r="R3315" i="1"/>
  <c r="S3315" i="1"/>
  <c r="C3316" i="1"/>
  <c r="D3316" i="1"/>
  <c r="H3316" i="1"/>
  <c r="K3316" i="1"/>
  <c r="L3316" i="1"/>
  <c r="M3316" i="1"/>
  <c r="N3316" i="1"/>
  <c r="O3316" i="1"/>
  <c r="P3316" i="1"/>
  <c r="Q3316" i="1"/>
  <c r="R3316" i="1"/>
  <c r="S3316" i="1"/>
  <c r="C3317" i="1"/>
  <c r="D3317" i="1"/>
  <c r="H3317" i="1"/>
  <c r="K3317" i="1"/>
  <c r="L3317" i="1"/>
  <c r="M3317" i="1"/>
  <c r="N3317" i="1"/>
  <c r="O3317" i="1"/>
  <c r="P3317" i="1"/>
  <c r="Q3317" i="1"/>
  <c r="R3317" i="1"/>
  <c r="S3317" i="1"/>
  <c r="C3318" i="1"/>
  <c r="D3318" i="1"/>
  <c r="H3318" i="1"/>
  <c r="K3318" i="1"/>
  <c r="L3318" i="1"/>
  <c r="M3318" i="1"/>
  <c r="N3318" i="1"/>
  <c r="O3318" i="1"/>
  <c r="P3318" i="1"/>
  <c r="Q3318" i="1"/>
  <c r="R3318" i="1"/>
  <c r="S3318" i="1"/>
  <c r="C3319" i="1"/>
  <c r="D3319" i="1"/>
  <c r="H3319" i="1"/>
  <c r="K3319" i="1"/>
  <c r="L3319" i="1"/>
  <c r="M3319" i="1"/>
  <c r="N3319" i="1"/>
  <c r="O3319" i="1"/>
  <c r="P3319" i="1"/>
  <c r="Q3319" i="1"/>
  <c r="R3319" i="1"/>
  <c r="S3319" i="1"/>
  <c r="C3320" i="1"/>
  <c r="D3320" i="1"/>
  <c r="H3320" i="1"/>
  <c r="K3320" i="1"/>
  <c r="L3320" i="1"/>
  <c r="M3320" i="1"/>
  <c r="N3320" i="1"/>
  <c r="O3320" i="1"/>
  <c r="P3320" i="1"/>
  <c r="Q3320" i="1"/>
  <c r="R3320" i="1"/>
  <c r="S3320" i="1"/>
  <c r="C3321" i="1"/>
  <c r="D3321" i="1"/>
  <c r="H3321" i="1"/>
  <c r="K3321" i="1"/>
  <c r="L3321" i="1"/>
  <c r="M3321" i="1"/>
  <c r="N3321" i="1"/>
  <c r="O3321" i="1"/>
  <c r="P3321" i="1"/>
  <c r="Q3321" i="1"/>
  <c r="R3321" i="1"/>
  <c r="S3321" i="1"/>
  <c r="C3322" i="1"/>
  <c r="D3322" i="1"/>
  <c r="H3322" i="1"/>
  <c r="K3322" i="1"/>
  <c r="L3322" i="1"/>
  <c r="M3322" i="1"/>
  <c r="N3322" i="1"/>
  <c r="O3322" i="1"/>
  <c r="P3322" i="1"/>
  <c r="Q3322" i="1"/>
  <c r="R3322" i="1"/>
  <c r="S3322" i="1"/>
  <c r="C3323" i="1"/>
  <c r="D3323" i="1"/>
  <c r="H3323" i="1"/>
  <c r="K3323" i="1"/>
  <c r="L3323" i="1"/>
  <c r="M3323" i="1"/>
  <c r="N3323" i="1"/>
  <c r="O3323" i="1"/>
  <c r="P3323" i="1"/>
  <c r="Q3323" i="1"/>
  <c r="R3323" i="1"/>
  <c r="S3323" i="1"/>
  <c r="C3324" i="1"/>
  <c r="D3324" i="1"/>
  <c r="H3324" i="1"/>
  <c r="K3324" i="1"/>
  <c r="L3324" i="1"/>
  <c r="M3324" i="1"/>
  <c r="N3324" i="1"/>
  <c r="O3324" i="1"/>
  <c r="P3324" i="1"/>
  <c r="Q3324" i="1"/>
  <c r="R3324" i="1"/>
  <c r="S3324" i="1"/>
  <c r="C3325" i="1"/>
  <c r="D3325" i="1"/>
  <c r="H3325" i="1"/>
  <c r="K3325" i="1"/>
  <c r="L3325" i="1"/>
  <c r="M3325" i="1"/>
  <c r="N3325" i="1"/>
  <c r="O3325" i="1"/>
  <c r="P3325" i="1"/>
  <c r="Q3325" i="1"/>
  <c r="R3325" i="1"/>
  <c r="S3325" i="1"/>
  <c r="C3326" i="1"/>
  <c r="D3326" i="1"/>
  <c r="H3326" i="1"/>
  <c r="K3326" i="1"/>
  <c r="L3326" i="1"/>
  <c r="M3326" i="1"/>
  <c r="N3326" i="1"/>
  <c r="O3326" i="1"/>
  <c r="P3326" i="1"/>
  <c r="Q3326" i="1"/>
  <c r="R3326" i="1"/>
  <c r="S3326" i="1"/>
  <c r="C3327" i="1"/>
  <c r="D3327" i="1"/>
  <c r="H3327" i="1"/>
  <c r="K3327" i="1"/>
  <c r="L3327" i="1"/>
  <c r="M3327" i="1"/>
  <c r="N3327" i="1"/>
  <c r="O3327" i="1"/>
  <c r="P3327" i="1"/>
  <c r="Q3327" i="1"/>
  <c r="R3327" i="1"/>
  <c r="S3327" i="1"/>
  <c r="C3328" i="1"/>
  <c r="D3328" i="1"/>
  <c r="H3328" i="1"/>
  <c r="K3328" i="1"/>
  <c r="L3328" i="1"/>
  <c r="M3328" i="1"/>
  <c r="N3328" i="1"/>
  <c r="O3328" i="1"/>
  <c r="P3328" i="1"/>
  <c r="Q3328" i="1"/>
  <c r="R3328" i="1"/>
  <c r="S3328" i="1"/>
  <c r="C3329" i="1"/>
  <c r="D3329" i="1"/>
  <c r="H3329" i="1"/>
  <c r="K3329" i="1"/>
  <c r="L3329" i="1"/>
  <c r="M3329" i="1"/>
  <c r="N3329" i="1"/>
  <c r="O3329" i="1"/>
  <c r="P3329" i="1"/>
  <c r="Q3329" i="1"/>
  <c r="R3329" i="1"/>
  <c r="S3329" i="1"/>
  <c r="C3330" i="1"/>
  <c r="D3330" i="1"/>
  <c r="H3330" i="1"/>
  <c r="K3330" i="1"/>
  <c r="L3330" i="1"/>
  <c r="M3330" i="1"/>
  <c r="N3330" i="1"/>
  <c r="O3330" i="1"/>
  <c r="P3330" i="1"/>
  <c r="Q3330" i="1"/>
  <c r="R3330" i="1"/>
  <c r="S3330" i="1"/>
  <c r="C3331" i="1"/>
  <c r="D3331" i="1"/>
  <c r="H3331" i="1"/>
  <c r="K3331" i="1"/>
  <c r="L3331" i="1"/>
  <c r="M3331" i="1"/>
  <c r="N3331" i="1"/>
  <c r="O3331" i="1"/>
  <c r="P3331" i="1"/>
  <c r="Q3331" i="1"/>
  <c r="R3331" i="1"/>
  <c r="S3331" i="1"/>
  <c r="C3332" i="1"/>
  <c r="D3332" i="1"/>
  <c r="H3332" i="1"/>
  <c r="K3332" i="1"/>
  <c r="L3332" i="1"/>
  <c r="M3332" i="1"/>
  <c r="N3332" i="1"/>
  <c r="O3332" i="1"/>
  <c r="P3332" i="1"/>
  <c r="Q3332" i="1"/>
  <c r="R3332" i="1"/>
  <c r="S3332" i="1"/>
  <c r="C3333" i="1"/>
  <c r="D3333" i="1"/>
  <c r="H3333" i="1"/>
  <c r="K3333" i="1"/>
  <c r="L3333" i="1"/>
  <c r="M3333" i="1"/>
  <c r="N3333" i="1"/>
  <c r="O3333" i="1"/>
  <c r="P3333" i="1"/>
  <c r="Q3333" i="1"/>
  <c r="R3333" i="1"/>
  <c r="S3333" i="1"/>
  <c r="C3334" i="1"/>
  <c r="D3334" i="1"/>
  <c r="H3334" i="1"/>
  <c r="K3334" i="1"/>
  <c r="L3334" i="1"/>
  <c r="M3334" i="1"/>
  <c r="N3334" i="1"/>
  <c r="O3334" i="1"/>
  <c r="P3334" i="1"/>
  <c r="Q3334" i="1"/>
  <c r="R3334" i="1"/>
  <c r="S3334" i="1"/>
  <c r="C3335" i="1"/>
  <c r="D3335" i="1"/>
  <c r="H3335" i="1"/>
  <c r="K3335" i="1"/>
  <c r="L3335" i="1"/>
  <c r="M3335" i="1"/>
  <c r="N3335" i="1"/>
  <c r="O3335" i="1"/>
  <c r="P3335" i="1"/>
  <c r="Q3335" i="1"/>
  <c r="R3335" i="1"/>
  <c r="S3335" i="1"/>
  <c r="C3336" i="1"/>
  <c r="D3336" i="1"/>
  <c r="H3336" i="1"/>
  <c r="K3336" i="1"/>
  <c r="L3336" i="1"/>
  <c r="M3336" i="1"/>
  <c r="N3336" i="1"/>
  <c r="O3336" i="1"/>
  <c r="P3336" i="1"/>
  <c r="Q3336" i="1"/>
  <c r="R3336" i="1"/>
  <c r="S3336" i="1"/>
  <c r="C3337" i="1"/>
  <c r="D3337" i="1"/>
  <c r="H3337" i="1"/>
  <c r="K3337" i="1"/>
  <c r="L3337" i="1"/>
  <c r="M3337" i="1"/>
  <c r="N3337" i="1"/>
  <c r="O3337" i="1"/>
  <c r="P3337" i="1"/>
  <c r="Q3337" i="1"/>
  <c r="R3337" i="1"/>
  <c r="S3337" i="1"/>
  <c r="C3338" i="1"/>
  <c r="D3338" i="1"/>
  <c r="H3338" i="1"/>
  <c r="K3338" i="1"/>
  <c r="L3338" i="1"/>
  <c r="M3338" i="1"/>
  <c r="N3338" i="1"/>
  <c r="O3338" i="1"/>
  <c r="P3338" i="1"/>
  <c r="Q3338" i="1"/>
  <c r="R3338" i="1"/>
  <c r="S3338" i="1"/>
  <c r="C3339" i="1"/>
  <c r="D3339" i="1"/>
  <c r="H3339" i="1"/>
  <c r="K3339" i="1"/>
  <c r="L3339" i="1"/>
  <c r="M3339" i="1"/>
  <c r="N3339" i="1"/>
  <c r="O3339" i="1"/>
  <c r="P3339" i="1"/>
  <c r="Q3339" i="1"/>
  <c r="R3339" i="1"/>
  <c r="S3339" i="1"/>
  <c r="C3340" i="1"/>
  <c r="D3340" i="1"/>
  <c r="H3340" i="1"/>
  <c r="K3340" i="1"/>
  <c r="L3340" i="1"/>
  <c r="M3340" i="1"/>
  <c r="N3340" i="1"/>
  <c r="O3340" i="1"/>
  <c r="P3340" i="1"/>
  <c r="Q3340" i="1"/>
  <c r="R3340" i="1"/>
  <c r="S3340" i="1"/>
  <c r="C3341" i="1"/>
  <c r="D3341" i="1"/>
  <c r="H3341" i="1"/>
  <c r="K3341" i="1"/>
  <c r="L3341" i="1"/>
  <c r="M3341" i="1"/>
  <c r="N3341" i="1"/>
  <c r="O3341" i="1"/>
  <c r="P3341" i="1"/>
  <c r="Q3341" i="1"/>
  <c r="R3341" i="1"/>
  <c r="S3341" i="1"/>
  <c r="C3342" i="1"/>
  <c r="D3342" i="1"/>
  <c r="H3342" i="1"/>
  <c r="K3342" i="1"/>
  <c r="L3342" i="1"/>
  <c r="M3342" i="1"/>
  <c r="N3342" i="1"/>
  <c r="O3342" i="1"/>
  <c r="P3342" i="1"/>
  <c r="Q3342" i="1"/>
  <c r="R3342" i="1"/>
  <c r="S3342" i="1"/>
  <c r="C3343" i="1"/>
  <c r="D3343" i="1"/>
  <c r="H3343" i="1"/>
  <c r="K3343" i="1"/>
  <c r="L3343" i="1"/>
  <c r="M3343" i="1"/>
  <c r="N3343" i="1"/>
  <c r="O3343" i="1"/>
  <c r="P3343" i="1"/>
  <c r="Q3343" i="1"/>
  <c r="R3343" i="1"/>
  <c r="S3343" i="1"/>
  <c r="C3344" i="1"/>
  <c r="D3344" i="1"/>
  <c r="H3344" i="1"/>
  <c r="K3344" i="1"/>
  <c r="L3344" i="1"/>
  <c r="M3344" i="1"/>
  <c r="N3344" i="1"/>
  <c r="O3344" i="1"/>
  <c r="P3344" i="1"/>
  <c r="Q3344" i="1"/>
  <c r="R3344" i="1"/>
  <c r="S3344" i="1"/>
  <c r="C3345" i="1"/>
  <c r="D3345" i="1"/>
  <c r="H3345" i="1"/>
  <c r="K3345" i="1"/>
  <c r="L3345" i="1"/>
  <c r="M3345" i="1"/>
  <c r="N3345" i="1"/>
  <c r="O3345" i="1"/>
  <c r="P3345" i="1"/>
  <c r="Q3345" i="1"/>
  <c r="R3345" i="1"/>
  <c r="S3345" i="1"/>
  <c r="C3346" i="1"/>
  <c r="D3346" i="1"/>
  <c r="H3346" i="1"/>
  <c r="K3346" i="1"/>
  <c r="L3346" i="1"/>
  <c r="M3346" i="1"/>
  <c r="N3346" i="1"/>
  <c r="O3346" i="1"/>
  <c r="P3346" i="1"/>
  <c r="Q3346" i="1"/>
  <c r="R3346" i="1"/>
  <c r="S3346" i="1"/>
  <c r="C3347" i="1"/>
  <c r="D3347" i="1"/>
  <c r="H3347" i="1"/>
  <c r="K3347" i="1"/>
  <c r="L3347" i="1"/>
  <c r="M3347" i="1"/>
  <c r="N3347" i="1"/>
  <c r="O3347" i="1"/>
  <c r="P3347" i="1"/>
  <c r="Q3347" i="1"/>
  <c r="R3347" i="1"/>
  <c r="S3347" i="1"/>
  <c r="C3348" i="1"/>
  <c r="D3348" i="1"/>
  <c r="H3348" i="1"/>
  <c r="K3348" i="1"/>
  <c r="L3348" i="1"/>
  <c r="M3348" i="1"/>
  <c r="N3348" i="1"/>
  <c r="O3348" i="1"/>
  <c r="P3348" i="1"/>
  <c r="Q3348" i="1"/>
  <c r="R3348" i="1"/>
  <c r="S3348" i="1"/>
  <c r="C3349" i="1"/>
  <c r="D3349" i="1"/>
  <c r="H3349" i="1"/>
  <c r="K3349" i="1"/>
  <c r="L3349" i="1"/>
  <c r="M3349" i="1"/>
  <c r="N3349" i="1"/>
  <c r="O3349" i="1"/>
  <c r="P3349" i="1"/>
  <c r="Q3349" i="1"/>
  <c r="R3349" i="1"/>
  <c r="S3349" i="1"/>
  <c r="C3350" i="1"/>
  <c r="D3350" i="1"/>
  <c r="H3350" i="1"/>
  <c r="K3350" i="1"/>
  <c r="L3350" i="1"/>
  <c r="M3350" i="1"/>
  <c r="N3350" i="1"/>
  <c r="O3350" i="1"/>
  <c r="P3350" i="1"/>
  <c r="Q3350" i="1"/>
  <c r="R3350" i="1"/>
  <c r="S3350" i="1"/>
  <c r="C3351" i="1"/>
  <c r="D3351" i="1"/>
  <c r="H3351" i="1"/>
  <c r="K3351" i="1"/>
  <c r="L3351" i="1"/>
  <c r="M3351" i="1"/>
  <c r="N3351" i="1"/>
  <c r="O3351" i="1"/>
  <c r="P3351" i="1"/>
  <c r="Q3351" i="1"/>
  <c r="R3351" i="1"/>
  <c r="S3351" i="1"/>
  <c r="C3352" i="1"/>
  <c r="D3352" i="1"/>
  <c r="H3352" i="1"/>
  <c r="K3352" i="1"/>
  <c r="L3352" i="1"/>
  <c r="M3352" i="1"/>
  <c r="N3352" i="1"/>
  <c r="O3352" i="1"/>
  <c r="P3352" i="1"/>
  <c r="Q3352" i="1"/>
  <c r="R3352" i="1"/>
  <c r="S3352" i="1"/>
  <c r="C3353" i="1"/>
  <c r="D3353" i="1"/>
  <c r="H3353" i="1"/>
  <c r="K3353" i="1"/>
  <c r="L3353" i="1"/>
  <c r="M3353" i="1"/>
  <c r="N3353" i="1"/>
  <c r="O3353" i="1"/>
  <c r="P3353" i="1"/>
  <c r="Q3353" i="1"/>
  <c r="R3353" i="1"/>
  <c r="S3353" i="1"/>
  <c r="C3354" i="1"/>
  <c r="D3354" i="1"/>
  <c r="H3354" i="1"/>
  <c r="K3354" i="1"/>
  <c r="L3354" i="1"/>
  <c r="M3354" i="1"/>
  <c r="N3354" i="1"/>
  <c r="O3354" i="1"/>
  <c r="P3354" i="1"/>
  <c r="Q3354" i="1"/>
  <c r="R3354" i="1"/>
  <c r="S3354" i="1"/>
  <c r="C3355" i="1"/>
  <c r="D3355" i="1"/>
  <c r="H3355" i="1"/>
  <c r="K3355" i="1"/>
  <c r="L3355" i="1"/>
  <c r="M3355" i="1"/>
  <c r="N3355" i="1"/>
  <c r="O3355" i="1"/>
  <c r="P3355" i="1"/>
  <c r="Q3355" i="1"/>
  <c r="R3355" i="1"/>
  <c r="S3355" i="1"/>
  <c r="C3356" i="1"/>
  <c r="D3356" i="1"/>
  <c r="H3356" i="1"/>
  <c r="K3356" i="1"/>
  <c r="L3356" i="1"/>
  <c r="M3356" i="1"/>
  <c r="N3356" i="1"/>
  <c r="O3356" i="1"/>
  <c r="P3356" i="1"/>
  <c r="Q3356" i="1"/>
  <c r="R3356" i="1"/>
  <c r="S3356" i="1"/>
  <c r="C3357" i="1"/>
  <c r="D3357" i="1"/>
  <c r="H3357" i="1"/>
  <c r="K3357" i="1"/>
  <c r="L3357" i="1"/>
  <c r="M3357" i="1"/>
  <c r="N3357" i="1"/>
  <c r="O3357" i="1"/>
  <c r="P3357" i="1"/>
  <c r="Q3357" i="1"/>
  <c r="R3357" i="1"/>
  <c r="S3357" i="1"/>
  <c r="C3358" i="1"/>
  <c r="D3358" i="1"/>
  <c r="H3358" i="1"/>
  <c r="K3358" i="1"/>
  <c r="L3358" i="1"/>
  <c r="M3358" i="1"/>
  <c r="N3358" i="1"/>
  <c r="O3358" i="1"/>
  <c r="P3358" i="1"/>
  <c r="Q3358" i="1"/>
  <c r="R3358" i="1"/>
  <c r="S3358" i="1"/>
  <c r="C3359" i="1"/>
  <c r="D3359" i="1"/>
  <c r="H3359" i="1"/>
  <c r="K3359" i="1"/>
  <c r="L3359" i="1"/>
  <c r="M3359" i="1"/>
  <c r="N3359" i="1"/>
  <c r="O3359" i="1"/>
  <c r="P3359" i="1"/>
  <c r="Q3359" i="1"/>
  <c r="R3359" i="1"/>
  <c r="S3359" i="1"/>
  <c r="C3360" i="1"/>
  <c r="D3360" i="1"/>
  <c r="H3360" i="1"/>
  <c r="K3360" i="1"/>
  <c r="L3360" i="1"/>
  <c r="M3360" i="1"/>
  <c r="N3360" i="1"/>
  <c r="O3360" i="1"/>
  <c r="P3360" i="1"/>
  <c r="Q3360" i="1"/>
  <c r="R3360" i="1"/>
  <c r="S3360" i="1"/>
  <c r="C3361" i="1"/>
  <c r="D3361" i="1"/>
  <c r="H3361" i="1"/>
  <c r="K3361" i="1"/>
  <c r="L3361" i="1"/>
  <c r="M3361" i="1"/>
  <c r="N3361" i="1"/>
  <c r="O3361" i="1"/>
  <c r="P3361" i="1"/>
  <c r="Q3361" i="1"/>
  <c r="R3361" i="1"/>
  <c r="S3361" i="1"/>
  <c r="C3362" i="1"/>
  <c r="D3362" i="1"/>
  <c r="H3362" i="1"/>
  <c r="K3362" i="1"/>
  <c r="L3362" i="1"/>
  <c r="M3362" i="1"/>
  <c r="N3362" i="1"/>
  <c r="O3362" i="1"/>
  <c r="P3362" i="1"/>
  <c r="Q3362" i="1"/>
  <c r="R3362" i="1"/>
  <c r="S3362" i="1"/>
  <c r="C3363" i="1"/>
  <c r="D3363" i="1"/>
  <c r="H3363" i="1"/>
  <c r="K3363" i="1"/>
  <c r="L3363" i="1"/>
  <c r="M3363" i="1"/>
  <c r="N3363" i="1"/>
  <c r="O3363" i="1"/>
  <c r="P3363" i="1"/>
  <c r="Q3363" i="1"/>
  <c r="R3363" i="1"/>
  <c r="S3363" i="1"/>
  <c r="C3364" i="1"/>
  <c r="D3364" i="1"/>
  <c r="H3364" i="1"/>
  <c r="K3364" i="1"/>
  <c r="L3364" i="1"/>
  <c r="M3364" i="1"/>
  <c r="N3364" i="1"/>
  <c r="O3364" i="1"/>
  <c r="P3364" i="1"/>
  <c r="Q3364" i="1"/>
  <c r="R3364" i="1"/>
  <c r="S3364" i="1"/>
  <c r="C3365" i="1"/>
  <c r="D3365" i="1"/>
  <c r="H3365" i="1"/>
  <c r="K3365" i="1"/>
  <c r="L3365" i="1"/>
  <c r="M3365" i="1"/>
  <c r="N3365" i="1"/>
  <c r="O3365" i="1"/>
  <c r="P3365" i="1"/>
  <c r="Q3365" i="1"/>
  <c r="R3365" i="1"/>
  <c r="S3365" i="1"/>
  <c r="C3366" i="1"/>
  <c r="D3366" i="1"/>
  <c r="H3366" i="1"/>
  <c r="K3366" i="1"/>
  <c r="L3366" i="1"/>
  <c r="M3366" i="1"/>
  <c r="N3366" i="1"/>
  <c r="O3366" i="1"/>
  <c r="P3366" i="1"/>
  <c r="Q3366" i="1"/>
  <c r="R3366" i="1"/>
  <c r="S3366" i="1"/>
  <c r="C3367" i="1"/>
  <c r="D3367" i="1"/>
  <c r="H3367" i="1"/>
  <c r="K3367" i="1"/>
  <c r="L3367" i="1"/>
  <c r="M3367" i="1"/>
  <c r="N3367" i="1"/>
  <c r="O3367" i="1"/>
  <c r="P3367" i="1"/>
  <c r="Q3367" i="1"/>
  <c r="R3367" i="1"/>
  <c r="S3367" i="1"/>
  <c r="C3368" i="1"/>
  <c r="D3368" i="1"/>
  <c r="H3368" i="1"/>
  <c r="K3368" i="1"/>
  <c r="L3368" i="1"/>
  <c r="M3368" i="1"/>
  <c r="N3368" i="1"/>
  <c r="O3368" i="1"/>
  <c r="P3368" i="1"/>
  <c r="Q3368" i="1"/>
  <c r="R3368" i="1"/>
  <c r="S3368" i="1"/>
  <c r="C3369" i="1"/>
  <c r="D3369" i="1"/>
  <c r="H3369" i="1"/>
  <c r="K3369" i="1"/>
  <c r="L3369" i="1"/>
  <c r="M3369" i="1"/>
  <c r="N3369" i="1"/>
  <c r="O3369" i="1"/>
  <c r="P3369" i="1"/>
  <c r="Q3369" i="1"/>
  <c r="R3369" i="1"/>
  <c r="S3369" i="1"/>
  <c r="C3370" i="1"/>
  <c r="D3370" i="1"/>
  <c r="H3370" i="1"/>
  <c r="K3370" i="1"/>
  <c r="L3370" i="1"/>
  <c r="M3370" i="1"/>
  <c r="N3370" i="1"/>
  <c r="O3370" i="1"/>
  <c r="P3370" i="1"/>
  <c r="Q3370" i="1"/>
  <c r="R3370" i="1"/>
  <c r="S3370" i="1"/>
  <c r="C3371" i="1"/>
  <c r="D3371" i="1"/>
  <c r="H3371" i="1"/>
  <c r="K3371" i="1"/>
  <c r="L3371" i="1"/>
  <c r="M3371" i="1"/>
  <c r="N3371" i="1"/>
  <c r="O3371" i="1"/>
  <c r="P3371" i="1"/>
  <c r="Q3371" i="1"/>
  <c r="R3371" i="1"/>
  <c r="S3371" i="1"/>
  <c r="C3372" i="1"/>
  <c r="D3372" i="1"/>
  <c r="H3372" i="1"/>
  <c r="K3372" i="1"/>
  <c r="L3372" i="1"/>
  <c r="M3372" i="1"/>
  <c r="N3372" i="1"/>
  <c r="O3372" i="1"/>
  <c r="P3372" i="1"/>
  <c r="Q3372" i="1"/>
  <c r="R3372" i="1"/>
  <c r="S3372" i="1"/>
  <c r="C3373" i="1"/>
  <c r="D3373" i="1"/>
  <c r="H3373" i="1"/>
  <c r="K3373" i="1"/>
  <c r="L3373" i="1"/>
  <c r="M3373" i="1"/>
  <c r="N3373" i="1"/>
  <c r="O3373" i="1"/>
  <c r="P3373" i="1"/>
  <c r="Q3373" i="1"/>
  <c r="R3373" i="1"/>
  <c r="S3373" i="1"/>
  <c r="C3374" i="1"/>
  <c r="D3374" i="1"/>
  <c r="H3374" i="1"/>
  <c r="K3374" i="1"/>
  <c r="L3374" i="1"/>
  <c r="M3374" i="1"/>
  <c r="N3374" i="1"/>
  <c r="O3374" i="1"/>
  <c r="P3374" i="1"/>
  <c r="Q3374" i="1"/>
  <c r="R3374" i="1"/>
  <c r="S3374" i="1"/>
  <c r="C3375" i="1"/>
  <c r="D3375" i="1"/>
  <c r="H3375" i="1"/>
  <c r="K3375" i="1"/>
  <c r="L3375" i="1"/>
  <c r="M3375" i="1"/>
  <c r="N3375" i="1"/>
  <c r="O3375" i="1"/>
  <c r="P3375" i="1"/>
  <c r="Q3375" i="1"/>
  <c r="R3375" i="1"/>
  <c r="S3375" i="1"/>
  <c r="C3376" i="1"/>
  <c r="D3376" i="1"/>
  <c r="H3376" i="1"/>
  <c r="K3376" i="1"/>
  <c r="L3376" i="1"/>
  <c r="M3376" i="1"/>
  <c r="N3376" i="1"/>
  <c r="O3376" i="1"/>
  <c r="P3376" i="1"/>
  <c r="Q3376" i="1"/>
  <c r="R3376" i="1"/>
  <c r="S3376" i="1"/>
  <c r="C3377" i="1"/>
  <c r="D3377" i="1"/>
  <c r="H3377" i="1"/>
  <c r="K3377" i="1"/>
  <c r="L3377" i="1"/>
  <c r="M3377" i="1"/>
  <c r="N3377" i="1"/>
  <c r="O3377" i="1"/>
  <c r="P3377" i="1"/>
  <c r="Q3377" i="1"/>
  <c r="R3377" i="1"/>
  <c r="S3377" i="1"/>
  <c r="C3378" i="1"/>
  <c r="D3378" i="1"/>
  <c r="H3378" i="1"/>
  <c r="K3378" i="1"/>
  <c r="L3378" i="1"/>
  <c r="M3378" i="1"/>
  <c r="N3378" i="1"/>
  <c r="O3378" i="1"/>
  <c r="P3378" i="1"/>
  <c r="Q3378" i="1"/>
  <c r="R3378" i="1"/>
  <c r="S3378" i="1"/>
  <c r="C3379" i="1"/>
  <c r="D3379" i="1"/>
  <c r="H3379" i="1"/>
  <c r="K3379" i="1"/>
  <c r="L3379" i="1"/>
  <c r="M3379" i="1"/>
  <c r="N3379" i="1"/>
  <c r="O3379" i="1"/>
  <c r="P3379" i="1"/>
  <c r="Q3379" i="1"/>
  <c r="R3379" i="1"/>
  <c r="S3379" i="1"/>
  <c r="C3380" i="1"/>
  <c r="D3380" i="1"/>
  <c r="H3380" i="1"/>
  <c r="K3380" i="1"/>
  <c r="L3380" i="1"/>
  <c r="M3380" i="1"/>
  <c r="N3380" i="1"/>
  <c r="O3380" i="1"/>
  <c r="P3380" i="1"/>
  <c r="Q3380" i="1"/>
  <c r="R3380" i="1"/>
  <c r="S3380" i="1"/>
  <c r="C3381" i="1"/>
  <c r="D3381" i="1"/>
  <c r="H3381" i="1"/>
  <c r="K3381" i="1"/>
  <c r="L3381" i="1"/>
  <c r="M3381" i="1"/>
  <c r="N3381" i="1"/>
  <c r="O3381" i="1"/>
  <c r="P3381" i="1"/>
  <c r="Q3381" i="1"/>
  <c r="R3381" i="1"/>
  <c r="S3381" i="1"/>
  <c r="C3382" i="1"/>
  <c r="D3382" i="1"/>
  <c r="H3382" i="1"/>
  <c r="K3382" i="1"/>
  <c r="L3382" i="1"/>
  <c r="M3382" i="1"/>
  <c r="N3382" i="1"/>
  <c r="O3382" i="1"/>
  <c r="P3382" i="1"/>
  <c r="Q3382" i="1"/>
  <c r="R3382" i="1"/>
  <c r="S3382" i="1"/>
  <c r="C3383" i="1"/>
  <c r="D3383" i="1"/>
  <c r="H3383" i="1"/>
  <c r="K3383" i="1"/>
  <c r="L3383" i="1"/>
  <c r="M3383" i="1"/>
  <c r="N3383" i="1"/>
  <c r="O3383" i="1"/>
  <c r="P3383" i="1"/>
  <c r="Q3383" i="1"/>
  <c r="R3383" i="1"/>
  <c r="S3383" i="1"/>
  <c r="C3384" i="1"/>
  <c r="D3384" i="1"/>
  <c r="H3384" i="1"/>
  <c r="K3384" i="1"/>
  <c r="L3384" i="1"/>
  <c r="M3384" i="1"/>
  <c r="N3384" i="1"/>
  <c r="O3384" i="1"/>
  <c r="P3384" i="1"/>
  <c r="Q3384" i="1"/>
  <c r="R3384" i="1"/>
  <c r="S3384" i="1"/>
  <c r="C3385" i="1"/>
  <c r="D3385" i="1"/>
  <c r="H3385" i="1"/>
  <c r="K3385" i="1"/>
  <c r="L3385" i="1"/>
  <c r="M3385" i="1"/>
  <c r="N3385" i="1"/>
  <c r="O3385" i="1"/>
  <c r="P3385" i="1"/>
  <c r="Q3385" i="1"/>
  <c r="R3385" i="1"/>
  <c r="S3385" i="1"/>
  <c r="C3386" i="1"/>
  <c r="D3386" i="1"/>
  <c r="H3386" i="1"/>
  <c r="K3386" i="1"/>
  <c r="L3386" i="1"/>
  <c r="M3386" i="1"/>
  <c r="N3386" i="1"/>
  <c r="O3386" i="1"/>
  <c r="P3386" i="1"/>
  <c r="Q3386" i="1"/>
  <c r="R3386" i="1"/>
  <c r="S3386" i="1"/>
  <c r="C3387" i="1"/>
  <c r="D3387" i="1"/>
  <c r="H3387" i="1"/>
  <c r="K3387" i="1"/>
  <c r="L3387" i="1"/>
  <c r="M3387" i="1"/>
  <c r="N3387" i="1"/>
  <c r="O3387" i="1"/>
  <c r="P3387" i="1"/>
  <c r="Q3387" i="1"/>
  <c r="R3387" i="1"/>
  <c r="S3387" i="1"/>
  <c r="C3388" i="1"/>
  <c r="D3388" i="1"/>
  <c r="H3388" i="1"/>
  <c r="K3388" i="1"/>
  <c r="L3388" i="1"/>
  <c r="M3388" i="1"/>
  <c r="N3388" i="1"/>
  <c r="O3388" i="1"/>
  <c r="P3388" i="1"/>
  <c r="Q3388" i="1"/>
  <c r="R3388" i="1"/>
  <c r="S3388" i="1"/>
  <c r="C3389" i="1"/>
  <c r="D3389" i="1"/>
  <c r="H3389" i="1"/>
  <c r="K3389" i="1"/>
  <c r="L3389" i="1"/>
  <c r="M3389" i="1"/>
  <c r="N3389" i="1"/>
  <c r="O3389" i="1"/>
  <c r="P3389" i="1"/>
  <c r="Q3389" i="1"/>
  <c r="R3389" i="1"/>
  <c r="S3389" i="1"/>
  <c r="C3390" i="1"/>
  <c r="D3390" i="1"/>
  <c r="H3390" i="1"/>
  <c r="K3390" i="1"/>
  <c r="L3390" i="1"/>
  <c r="M3390" i="1"/>
  <c r="N3390" i="1"/>
  <c r="O3390" i="1"/>
  <c r="P3390" i="1"/>
  <c r="Q3390" i="1"/>
  <c r="R3390" i="1"/>
  <c r="S3390" i="1"/>
  <c r="C3391" i="1"/>
  <c r="D3391" i="1"/>
  <c r="H3391" i="1"/>
  <c r="K3391" i="1"/>
  <c r="L3391" i="1"/>
  <c r="M3391" i="1"/>
  <c r="N3391" i="1"/>
  <c r="O3391" i="1"/>
  <c r="P3391" i="1"/>
  <c r="Q3391" i="1"/>
  <c r="R3391" i="1"/>
  <c r="S3391" i="1"/>
  <c r="C3392" i="1"/>
  <c r="D3392" i="1"/>
  <c r="H3392" i="1"/>
  <c r="K3392" i="1"/>
  <c r="L3392" i="1"/>
  <c r="M3392" i="1"/>
  <c r="N3392" i="1"/>
  <c r="O3392" i="1"/>
  <c r="P3392" i="1"/>
  <c r="Q3392" i="1"/>
  <c r="R3392" i="1"/>
  <c r="S3392" i="1"/>
  <c r="C3393" i="1"/>
  <c r="D3393" i="1"/>
  <c r="H3393" i="1"/>
  <c r="K3393" i="1"/>
  <c r="L3393" i="1"/>
  <c r="M3393" i="1"/>
  <c r="N3393" i="1"/>
  <c r="O3393" i="1"/>
  <c r="P3393" i="1"/>
  <c r="Q3393" i="1"/>
  <c r="R3393" i="1"/>
  <c r="S3393" i="1"/>
  <c r="C3394" i="1"/>
  <c r="D3394" i="1"/>
  <c r="H3394" i="1"/>
  <c r="K3394" i="1"/>
  <c r="L3394" i="1"/>
  <c r="M3394" i="1"/>
  <c r="N3394" i="1"/>
  <c r="O3394" i="1"/>
  <c r="P3394" i="1"/>
  <c r="Q3394" i="1"/>
  <c r="R3394" i="1"/>
  <c r="S3394" i="1"/>
  <c r="C3395" i="1"/>
  <c r="D3395" i="1"/>
  <c r="H3395" i="1"/>
  <c r="K3395" i="1"/>
  <c r="L3395" i="1"/>
  <c r="M3395" i="1"/>
  <c r="N3395" i="1"/>
  <c r="O3395" i="1"/>
  <c r="P3395" i="1"/>
  <c r="Q3395" i="1"/>
  <c r="R3395" i="1"/>
  <c r="S3395" i="1"/>
  <c r="C3396" i="1"/>
  <c r="D3396" i="1"/>
  <c r="H3396" i="1"/>
  <c r="K3396" i="1"/>
  <c r="L3396" i="1"/>
  <c r="M3396" i="1"/>
  <c r="N3396" i="1"/>
  <c r="O3396" i="1"/>
  <c r="P3396" i="1"/>
  <c r="Q3396" i="1"/>
  <c r="R3396" i="1"/>
  <c r="S3396" i="1"/>
  <c r="C3397" i="1"/>
  <c r="D3397" i="1"/>
  <c r="H3397" i="1"/>
  <c r="K3397" i="1"/>
  <c r="L3397" i="1"/>
  <c r="M3397" i="1"/>
  <c r="N3397" i="1"/>
  <c r="O3397" i="1"/>
  <c r="P3397" i="1"/>
  <c r="Q3397" i="1"/>
  <c r="R3397" i="1"/>
  <c r="S3397" i="1"/>
  <c r="C3398" i="1"/>
  <c r="D3398" i="1"/>
  <c r="H3398" i="1"/>
  <c r="K3398" i="1"/>
  <c r="L3398" i="1"/>
  <c r="M3398" i="1"/>
  <c r="N3398" i="1"/>
  <c r="O3398" i="1"/>
  <c r="P3398" i="1"/>
  <c r="Q3398" i="1"/>
  <c r="R3398" i="1"/>
  <c r="S3398" i="1"/>
  <c r="C3399" i="1"/>
  <c r="D3399" i="1"/>
  <c r="H3399" i="1"/>
  <c r="K3399" i="1"/>
  <c r="L3399" i="1"/>
  <c r="M3399" i="1"/>
  <c r="N3399" i="1"/>
  <c r="O3399" i="1"/>
  <c r="P3399" i="1"/>
  <c r="Q3399" i="1"/>
  <c r="R3399" i="1"/>
  <c r="S3399" i="1"/>
  <c r="C3400" i="1"/>
  <c r="D3400" i="1"/>
  <c r="H3400" i="1"/>
  <c r="K3400" i="1"/>
  <c r="L3400" i="1"/>
  <c r="M3400" i="1"/>
  <c r="N3400" i="1"/>
  <c r="O3400" i="1"/>
  <c r="P3400" i="1"/>
  <c r="Q3400" i="1"/>
  <c r="R3400" i="1"/>
  <c r="S3400" i="1"/>
  <c r="C3401" i="1"/>
  <c r="D3401" i="1"/>
  <c r="H3401" i="1"/>
  <c r="K3401" i="1"/>
  <c r="L3401" i="1"/>
  <c r="M3401" i="1"/>
  <c r="N3401" i="1"/>
  <c r="O3401" i="1"/>
  <c r="P3401" i="1"/>
  <c r="Q3401" i="1"/>
  <c r="R3401" i="1"/>
  <c r="S3401" i="1"/>
  <c r="C3402" i="1"/>
  <c r="D3402" i="1"/>
  <c r="H3402" i="1"/>
  <c r="K3402" i="1"/>
  <c r="L3402" i="1"/>
  <c r="M3402" i="1"/>
  <c r="N3402" i="1"/>
  <c r="O3402" i="1"/>
  <c r="P3402" i="1"/>
  <c r="Q3402" i="1"/>
  <c r="R3402" i="1"/>
  <c r="S3402" i="1"/>
  <c r="C3403" i="1"/>
  <c r="D3403" i="1"/>
  <c r="H3403" i="1"/>
  <c r="K3403" i="1"/>
  <c r="L3403" i="1"/>
  <c r="M3403" i="1"/>
  <c r="N3403" i="1"/>
  <c r="O3403" i="1"/>
  <c r="P3403" i="1"/>
  <c r="Q3403" i="1"/>
  <c r="R3403" i="1"/>
  <c r="S3403" i="1"/>
  <c r="C3404" i="1"/>
  <c r="D3404" i="1"/>
  <c r="H3404" i="1"/>
  <c r="K3404" i="1"/>
  <c r="L3404" i="1"/>
  <c r="M3404" i="1"/>
  <c r="N3404" i="1"/>
  <c r="O3404" i="1"/>
  <c r="P3404" i="1"/>
  <c r="Q3404" i="1"/>
  <c r="R3404" i="1"/>
  <c r="S3404" i="1"/>
  <c r="C3405" i="1"/>
  <c r="D3405" i="1"/>
  <c r="H3405" i="1"/>
  <c r="K3405" i="1"/>
  <c r="L3405" i="1"/>
  <c r="M3405" i="1"/>
  <c r="N3405" i="1"/>
  <c r="O3405" i="1"/>
  <c r="P3405" i="1"/>
  <c r="Q3405" i="1"/>
  <c r="R3405" i="1"/>
  <c r="S3405" i="1"/>
  <c r="C3406" i="1"/>
  <c r="D3406" i="1"/>
  <c r="H3406" i="1"/>
  <c r="K3406" i="1"/>
  <c r="L3406" i="1"/>
  <c r="M3406" i="1"/>
  <c r="N3406" i="1"/>
  <c r="O3406" i="1"/>
  <c r="P3406" i="1"/>
  <c r="Q3406" i="1"/>
  <c r="R3406" i="1"/>
  <c r="S3406" i="1"/>
  <c r="C3407" i="1"/>
  <c r="D3407" i="1"/>
  <c r="H3407" i="1"/>
  <c r="K3407" i="1"/>
  <c r="L3407" i="1"/>
  <c r="M3407" i="1"/>
  <c r="N3407" i="1"/>
  <c r="O3407" i="1"/>
  <c r="P3407" i="1"/>
  <c r="Q3407" i="1"/>
  <c r="R3407" i="1"/>
  <c r="S3407" i="1"/>
  <c r="C3408" i="1"/>
  <c r="D3408" i="1"/>
  <c r="H3408" i="1"/>
  <c r="K3408" i="1"/>
  <c r="L3408" i="1"/>
  <c r="M3408" i="1"/>
  <c r="N3408" i="1"/>
  <c r="O3408" i="1"/>
  <c r="P3408" i="1"/>
  <c r="Q3408" i="1"/>
  <c r="R3408" i="1"/>
  <c r="S3408" i="1"/>
  <c r="C3409" i="1"/>
  <c r="D3409" i="1"/>
  <c r="H3409" i="1"/>
  <c r="K3409" i="1"/>
  <c r="L3409" i="1"/>
  <c r="M3409" i="1"/>
  <c r="N3409" i="1"/>
  <c r="O3409" i="1"/>
  <c r="P3409" i="1"/>
  <c r="Q3409" i="1"/>
  <c r="R3409" i="1"/>
  <c r="S3409" i="1"/>
  <c r="C3410" i="1"/>
  <c r="D3410" i="1"/>
  <c r="H3410" i="1"/>
  <c r="K3410" i="1"/>
  <c r="L3410" i="1"/>
  <c r="M3410" i="1"/>
  <c r="N3410" i="1"/>
  <c r="O3410" i="1"/>
  <c r="P3410" i="1"/>
  <c r="Q3410" i="1"/>
  <c r="R3410" i="1"/>
  <c r="S3410" i="1"/>
  <c r="C3411" i="1"/>
  <c r="D3411" i="1"/>
  <c r="H3411" i="1"/>
  <c r="K3411" i="1"/>
  <c r="L3411" i="1"/>
  <c r="M3411" i="1"/>
  <c r="N3411" i="1"/>
  <c r="O3411" i="1"/>
  <c r="P3411" i="1"/>
  <c r="Q3411" i="1"/>
  <c r="R3411" i="1"/>
  <c r="S3411" i="1"/>
  <c r="C3412" i="1"/>
  <c r="D3412" i="1"/>
  <c r="H3412" i="1"/>
  <c r="K3412" i="1"/>
  <c r="L3412" i="1"/>
  <c r="M3412" i="1"/>
  <c r="N3412" i="1"/>
  <c r="O3412" i="1"/>
  <c r="P3412" i="1"/>
  <c r="Q3412" i="1"/>
  <c r="R3412" i="1"/>
  <c r="S3412" i="1"/>
  <c r="C3413" i="1"/>
  <c r="D3413" i="1"/>
  <c r="H3413" i="1"/>
  <c r="K3413" i="1"/>
  <c r="L3413" i="1"/>
  <c r="M3413" i="1"/>
  <c r="N3413" i="1"/>
  <c r="O3413" i="1"/>
  <c r="P3413" i="1"/>
  <c r="Q3413" i="1"/>
  <c r="R3413" i="1"/>
  <c r="S3413" i="1"/>
  <c r="C3414" i="1"/>
  <c r="D3414" i="1"/>
  <c r="H3414" i="1"/>
  <c r="K3414" i="1"/>
  <c r="L3414" i="1"/>
  <c r="M3414" i="1"/>
  <c r="N3414" i="1"/>
  <c r="O3414" i="1"/>
  <c r="P3414" i="1"/>
  <c r="Q3414" i="1"/>
  <c r="R3414" i="1"/>
  <c r="S3414" i="1"/>
  <c r="C3415" i="1"/>
  <c r="D3415" i="1"/>
  <c r="H3415" i="1"/>
  <c r="K3415" i="1"/>
  <c r="L3415" i="1"/>
  <c r="M3415" i="1"/>
  <c r="N3415" i="1"/>
  <c r="O3415" i="1"/>
  <c r="P3415" i="1"/>
  <c r="Q3415" i="1"/>
  <c r="R3415" i="1"/>
  <c r="S3415" i="1"/>
  <c r="C3416" i="1"/>
  <c r="D3416" i="1"/>
  <c r="H3416" i="1"/>
  <c r="K3416" i="1"/>
  <c r="L3416" i="1"/>
  <c r="M3416" i="1"/>
  <c r="N3416" i="1"/>
  <c r="O3416" i="1"/>
  <c r="P3416" i="1"/>
  <c r="Q3416" i="1"/>
  <c r="R3416" i="1"/>
  <c r="S3416" i="1"/>
  <c r="C3417" i="1"/>
  <c r="D3417" i="1"/>
  <c r="H3417" i="1"/>
  <c r="K3417" i="1"/>
  <c r="L3417" i="1"/>
  <c r="M3417" i="1"/>
  <c r="N3417" i="1"/>
  <c r="O3417" i="1"/>
  <c r="P3417" i="1"/>
  <c r="Q3417" i="1"/>
  <c r="R3417" i="1"/>
  <c r="S3417" i="1"/>
  <c r="C3418" i="1"/>
  <c r="D3418" i="1"/>
  <c r="H3418" i="1"/>
  <c r="K3418" i="1"/>
  <c r="L3418" i="1"/>
  <c r="M3418" i="1"/>
  <c r="N3418" i="1"/>
  <c r="O3418" i="1"/>
  <c r="P3418" i="1"/>
  <c r="Q3418" i="1"/>
  <c r="R3418" i="1"/>
  <c r="S3418" i="1"/>
  <c r="C3419" i="1"/>
  <c r="D3419" i="1"/>
  <c r="H3419" i="1"/>
  <c r="K3419" i="1"/>
  <c r="L3419" i="1"/>
  <c r="M3419" i="1"/>
  <c r="N3419" i="1"/>
  <c r="O3419" i="1"/>
  <c r="P3419" i="1"/>
  <c r="Q3419" i="1"/>
  <c r="R3419" i="1"/>
  <c r="S3419" i="1"/>
  <c r="C3420" i="1"/>
  <c r="D3420" i="1"/>
  <c r="H3420" i="1"/>
  <c r="K3420" i="1"/>
  <c r="L3420" i="1"/>
  <c r="M3420" i="1"/>
  <c r="N3420" i="1"/>
  <c r="O3420" i="1"/>
  <c r="P3420" i="1"/>
  <c r="Q3420" i="1"/>
  <c r="R3420" i="1"/>
  <c r="S3420" i="1"/>
  <c r="C3421" i="1"/>
  <c r="D3421" i="1"/>
  <c r="H3421" i="1"/>
  <c r="K3421" i="1"/>
  <c r="L3421" i="1"/>
  <c r="M3421" i="1"/>
  <c r="N3421" i="1"/>
  <c r="O3421" i="1"/>
  <c r="P3421" i="1"/>
  <c r="Q3421" i="1"/>
  <c r="R3421" i="1"/>
  <c r="S3421" i="1"/>
  <c r="C3422" i="1"/>
  <c r="D3422" i="1"/>
  <c r="H3422" i="1"/>
  <c r="K3422" i="1"/>
  <c r="L3422" i="1"/>
  <c r="M3422" i="1"/>
  <c r="N3422" i="1"/>
  <c r="O3422" i="1"/>
  <c r="P3422" i="1"/>
  <c r="Q3422" i="1"/>
  <c r="R3422" i="1"/>
  <c r="S3422" i="1"/>
  <c r="C3423" i="1"/>
  <c r="D3423" i="1"/>
  <c r="H3423" i="1"/>
  <c r="K3423" i="1"/>
  <c r="L3423" i="1"/>
  <c r="M3423" i="1"/>
  <c r="N3423" i="1"/>
  <c r="O3423" i="1"/>
  <c r="P3423" i="1"/>
  <c r="Q3423" i="1"/>
  <c r="R3423" i="1"/>
  <c r="S3423" i="1"/>
  <c r="C3424" i="1"/>
  <c r="D3424" i="1"/>
  <c r="H3424" i="1"/>
  <c r="K3424" i="1"/>
  <c r="L3424" i="1"/>
  <c r="M3424" i="1"/>
  <c r="N3424" i="1"/>
  <c r="O3424" i="1"/>
  <c r="P3424" i="1"/>
  <c r="Q3424" i="1"/>
  <c r="R3424" i="1"/>
  <c r="S3424" i="1"/>
  <c r="C3425" i="1"/>
  <c r="D3425" i="1"/>
  <c r="H3425" i="1"/>
  <c r="K3425" i="1"/>
  <c r="L3425" i="1"/>
  <c r="M3425" i="1"/>
  <c r="N3425" i="1"/>
  <c r="O3425" i="1"/>
  <c r="P3425" i="1"/>
  <c r="Q3425" i="1"/>
  <c r="R3425" i="1"/>
  <c r="S3425" i="1"/>
  <c r="C3426" i="1"/>
  <c r="D3426" i="1"/>
  <c r="H3426" i="1"/>
  <c r="K3426" i="1"/>
  <c r="L3426" i="1"/>
  <c r="M3426" i="1"/>
  <c r="N3426" i="1"/>
  <c r="O3426" i="1"/>
  <c r="P3426" i="1"/>
  <c r="Q3426" i="1"/>
  <c r="R3426" i="1"/>
  <c r="S3426" i="1"/>
  <c r="C3427" i="1"/>
  <c r="D3427" i="1"/>
  <c r="H3427" i="1"/>
  <c r="K3427" i="1"/>
  <c r="L3427" i="1"/>
  <c r="M3427" i="1"/>
  <c r="N3427" i="1"/>
  <c r="O3427" i="1"/>
  <c r="P3427" i="1"/>
  <c r="Q3427" i="1"/>
  <c r="R3427" i="1"/>
  <c r="S3427" i="1"/>
  <c r="C3428" i="1"/>
  <c r="D3428" i="1"/>
  <c r="H3428" i="1"/>
  <c r="K3428" i="1"/>
  <c r="L3428" i="1"/>
  <c r="M3428" i="1"/>
  <c r="N3428" i="1"/>
  <c r="O3428" i="1"/>
  <c r="P3428" i="1"/>
  <c r="Q3428" i="1"/>
  <c r="R3428" i="1"/>
  <c r="S3428" i="1"/>
  <c r="C3429" i="1"/>
  <c r="D3429" i="1"/>
  <c r="H3429" i="1"/>
  <c r="K3429" i="1"/>
  <c r="L3429" i="1"/>
  <c r="M3429" i="1"/>
  <c r="N3429" i="1"/>
  <c r="O3429" i="1"/>
  <c r="P3429" i="1"/>
  <c r="Q3429" i="1"/>
  <c r="R3429" i="1"/>
  <c r="S3429" i="1"/>
  <c r="C3430" i="1"/>
  <c r="D3430" i="1"/>
  <c r="H3430" i="1"/>
  <c r="K3430" i="1"/>
  <c r="L3430" i="1"/>
  <c r="M3430" i="1"/>
  <c r="N3430" i="1"/>
  <c r="O3430" i="1"/>
  <c r="P3430" i="1"/>
  <c r="Q3430" i="1"/>
  <c r="R3430" i="1"/>
  <c r="S3430" i="1"/>
  <c r="C3431" i="1"/>
  <c r="D3431" i="1"/>
  <c r="H3431" i="1"/>
  <c r="K3431" i="1"/>
  <c r="L3431" i="1"/>
  <c r="M3431" i="1"/>
  <c r="N3431" i="1"/>
  <c r="O3431" i="1"/>
  <c r="P3431" i="1"/>
  <c r="Q3431" i="1"/>
  <c r="R3431" i="1"/>
  <c r="S3431" i="1"/>
  <c r="C3432" i="1"/>
  <c r="D3432" i="1"/>
  <c r="H3432" i="1"/>
  <c r="K3432" i="1"/>
  <c r="L3432" i="1"/>
  <c r="M3432" i="1"/>
  <c r="N3432" i="1"/>
  <c r="O3432" i="1"/>
  <c r="P3432" i="1"/>
  <c r="Q3432" i="1"/>
  <c r="R3432" i="1"/>
  <c r="S3432" i="1"/>
  <c r="C3433" i="1"/>
  <c r="D3433" i="1"/>
  <c r="H3433" i="1"/>
  <c r="K3433" i="1"/>
  <c r="L3433" i="1"/>
  <c r="M3433" i="1"/>
  <c r="N3433" i="1"/>
  <c r="O3433" i="1"/>
  <c r="P3433" i="1"/>
  <c r="Q3433" i="1"/>
  <c r="R3433" i="1"/>
  <c r="S3433" i="1"/>
  <c r="C3434" i="1"/>
  <c r="D3434" i="1"/>
  <c r="H3434" i="1"/>
  <c r="K3434" i="1"/>
  <c r="L3434" i="1"/>
  <c r="M3434" i="1"/>
  <c r="N3434" i="1"/>
  <c r="O3434" i="1"/>
  <c r="P3434" i="1"/>
  <c r="Q3434" i="1"/>
  <c r="R3434" i="1"/>
  <c r="S3434" i="1"/>
  <c r="C3435" i="1"/>
  <c r="D3435" i="1"/>
  <c r="H3435" i="1"/>
  <c r="K3435" i="1"/>
  <c r="L3435" i="1"/>
  <c r="M3435" i="1"/>
  <c r="N3435" i="1"/>
  <c r="O3435" i="1"/>
  <c r="P3435" i="1"/>
  <c r="Q3435" i="1"/>
  <c r="R3435" i="1"/>
  <c r="S3435" i="1"/>
  <c r="C3436" i="1"/>
  <c r="D3436" i="1"/>
  <c r="H3436" i="1"/>
  <c r="K3436" i="1"/>
  <c r="L3436" i="1"/>
  <c r="M3436" i="1"/>
  <c r="N3436" i="1"/>
  <c r="O3436" i="1"/>
  <c r="P3436" i="1"/>
  <c r="Q3436" i="1"/>
  <c r="R3436" i="1"/>
  <c r="S3436" i="1"/>
  <c r="C3437" i="1"/>
  <c r="D3437" i="1"/>
  <c r="H3437" i="1"/>
  <c r="K3437" i="1"/>
  <c r="L3437" i="1"/>
  <c r="M3437" i="1"/>
  <c r="N3437" i="1"/>
  <c r="O3437" i="1"/>
  <c r="P3437" i="1"/>
  <c r="Q3437" i="1"/>
  <c r="R3437" i="1"/>
  <c r="S3437" i="1"/>
  <c r="C3438" i="1"/>
  <c r="D3438" i="1"/>
  <c r="H3438" i="1"/>
  <c r="K3438" i="1"/>
  <c r="L3438" i="1"/>
  <c r="M3438" i="1"/>
  <c r="N3438" i="1"/>
  <c r="O3438" i="1"/>
  <c r="P3438" i="1"/>
  <c r="Q3438" i="1"/>
  <c r="R3438" i="1"/>
  <c r="S3438" i="1"/>
  <c r="C3439" i="1"/>
  <c r="D3439" i="1"/>
  <c r="H3439" i="1"/>
  <c r="K3439" i="1"/>
  <c r="L3439" i="1"/>
  <c r="M3439" i="1"/>
  <c r="N3439" i="1"/>
  <c r="O3439" i="1"/>
  <c r="P3439" i="1"/>
  <c r="Q3439" i="1"/>
  <c r="R3439" i="1"/>
  <c r="S3439" i="1"/>
  <c r="C3440" i="1"/>
  <c r="D3440" i="1"/>
  <c r="H3440" i="1"/>
  <c r="K3440" i="1"/>
  <c r="L3440" i="1"/>
  <c r="M3440" i="1"/>
  <c r="N3440" i="1"/>
  <c r="O3440" i="1"/>
  <c r="P3440" i="1"/>
  <c r="Q3440" i="1"/>
  <c r="R3440" i="1"/>
  <c r="S3440" i="1"/>
  <c r="C3441" i="1"/>
  <c r="D3441" i="1"/>
  <c r="H3441" i="1"/>
  <c r="K3441" i="1"/>
  <c r="L3441" i="1"/>
  <c r="M3441" i="1"/>
  <c r="N3441" i="1"/>
  <c r="O3441" i="1"/>
  <c r="P3441" i="1"/>
  <c r="Q3441" i="1"/>
  <c r="R3441" i="1"/>
  <c r="S3441" i="1"/>
  <c r="C3442" i="1"/>
  <c r="D3442" i="1"/>
  <c r="H3442" i="1"/>
  <c r="K3442" i="1"/>
  <c r="L3442" i="1"/>
  <c r="M3442" i="1"/>
  <c r="N3442" i="1"/>
  <c r="O3442" i="1"/>
  <c r="P3442" i="1"/>
  <c r="Q3442" i="1"/>
  <c r="R3442" i="1"/>
  <c r="S3442" i="1"/>
  <c r="C3443" i="1"/>
  <c r="D3443" i="1"/>
  <c r="H3443" i="1"/>
  <c r="K3443" i="1"/>
  <c r="L3443" i="1"/>
  <c r="M3443" i="1"/>
  <c r="N3443" i="1"/>
  <c r="O3443" i="1"/>
  <c r="P3443" i="1"/>
  <c r="Q3443" i="1"/>
  <c r="R3443" i="1"/>
  <c r="S3443" i="1"/>
  <c r="C3444" i="1"/>
  <c r="D3444" i="1"/>
  <c r="H3444" i="1"/>
  <c r="K3444" i="1"/>
  <c r="L3444" i="1"/>
  <c r="M3444" i="1"/>
  <c r="N3444" i="1"/>
  <c r="O3444" i="1"/>
  <c r="P3444" i="1"/>
  <c r="Q3444" i="1"/>
  <c r="R3444" i="1"/>
  <c r="S3444" i="1"/>
  <c r="C3445" i="1"/>
  <c r="D3445" i="1"/>
  <c r="H3445" i="1"/>
  <c r="K3445" i="1"/>
  <c r="L3445" i="1"/>
  <c r="M3445" i="1"/>
  <c r="N3445" i="1"/>
  <c r="O3445" i="1"/>
  <c r="P3445" i="1"/>
  <c r="Q3445" i="1"/>
  <c r="R3445" i="1"/>
  <c r="S3445" i="1"/>
  <c r="C3446" i="1"/>
  <c r="D3446" i="1"/>
  <c r="H3446" i="1"/>
  <c r="K3446" i="1"/>
  <c r="L3446" i="1"/>
  <c r="M3446" i="1"/>
  <c r="N3446" i="1"/>
  <c r="O3446" i="1"/>
  <c r="P3446" i="1"/>
  <c r="Q3446" i="1"/>
  <c r="R3446" i="1"/>
  <c r="S3446" i="1"/>
  <c r="C3447" i="1"/>
  <c r="D3447" i="1"/>
  <c r="H3447" i="1"/>
  <c r="K3447" i="1"/>
  <c r="L3447" i="1"/>
  <c r="M3447" i="1"/>
  <c r="N3447" i="1"/>
  <c r="O3447" i="1"/>
  <c r="P3447" i="1"/>
  <c r="Q3447" i="1"/>
  <c r="R3447" i="1"/>
  <c r="S3447" i="1"/>
  <c r="C3448" i="1"/>
  <c r="D3448" i="1"/>
  <c r="H3448" i="1"/>
  <c r="K3448" i="1"/>
  <c r="L3448" i="1"/>
  <c r="M3448" i="1"/>
  <c r="N3448" i="1"/>
  <c r="O3448" i="1"/>
  <c r="P3448" i="1"/>
  <c r="Q3448" i="1"/>
  <c r="R3448" i="1"/>
  <c r="S3448" i="1"/>
  <c r="C3449" i="1"/>
  <c r="D3449" i="1"/>
  <c r="H3449" i="1"/>
  <c r="K3449" i="1"/>
  <c r="L3449" i="1"/>
  <c r="M3449" i="1"/>
  <c r="N3449" i="1"/>
  <c r="O3449" i="1"/>
  <c r="P3449" i="1"/>
  <c r="Q3449" i="1"/>
  <c r="R3449" i="1"/>
  <c r="S3449" i="1"/>
  <c r="C3450" i="1"/>
  <c r="D3450" i="1"/>
  <c r="H3450" i="1"/>
  <c r="K3450" i="1"/>
  <c r="L3450" i="1"/>
  <c r="M3450" i="1"/>
  <c r="N3450" i="1"/>
  <c r="O3450" i="1"/>
  <c r="P3450" i="1"/>
  <c r="Q3450" i="1"/>
  <c r="R3450" i="1"/>
  <c r="S3450" i="1"/>
  <c r="C3451" i="1"/>
  <c r="D3451" i="1"/>
  <c r="H3451" i="1"/>
  <c r="K3451" i="1"/>
  <c r="L3451" i="1"/>
  <c r="M3451" i="1"/>
  <c r="N3451" i="1"/>
  <c r="O3451" i="1"/>
  <c r="P3451" i="1"/>
  <c r="Q3451" i="1"/>
  <c r="R3451" i="1"/>
  <c r="S3451" i="1"/>
  <c r="C3452" i="1"/>
  <c r="D3452" i="1"/>
  <c r="H3452" i="1"/>
  <c r="K3452" i="1"/>
  <c r="L3452" i="1"/>
  <c r="M3452" i="1"/>
  <c r="N3452" i="1"/>
  <c r="O3452" i="1"/>
  <c r="P3452" i="1"/>
  <c r="Q3452" i="1"/>
  <c r="R3452" i="1"/>
  <c r="S3452" i="1"/>
  <c r="C3453" i="1"/>
  <c r="D3453" i="1"/>
  <c r="H3453" i="1"/>
  <c r="K3453" i="1"/>
  <c r="L3453" i="1"/>
  <c r="M3453" i="1"/>
  <c r="N3453" i="1"/>
  <c r="O3453" i="1"/>
  <c r="P3453" i="1"/>
  <c r="Q3453" i="1"/>
  <c r="R3453" i="1"/>
  <c r="S3453" i="1"/>
  <c r="C3454" i="1"/>
  <c r="D3454" i="1"/>
  <c r="H3454" i="1"/>
  <c r="K3454" i="1"/>
  <c r="L3454" i="1"/>
  <c r="M3454" i="1"/>
  <c r="N3454" i="1"/>
  <c r="O3454" i="1"/>
  <c r="P3454" i="1"/>
  <c r="Q3454" i="1"/>
  <c r="R3454" i="1"/>
  <c r="S3454" i="1"/>
  <c r="C3455" i="1"/>
  <c r="D3455" i="1"/>
  <c r="H3455" i="1"/>
  <c r="K3455" i="1"/>
  <c r="L3455" i="1"/>
  <c r="M3455" i="1"/>
  <c r="N3455" i="1"/>
  <c r="O3455" i="1"/>
  <c r="P3455" i="1"/>
  <c r="Q3455" i="1"/>
  <c r="R3455" i="1"/>
  <c r="S3455" i="1"/>
  <c r="C3456" i="1"/>
  <c r="D3456" i="1"/>
  <c r="H3456" i="1"/>
  <c r="K3456" i="1"/>
  <c r="L3456" i="1"/>
  <c r="M3456" i="1"/>
  <c r="N3456" i="1"/>
  <c r="O3456" i="1"/>
  <c r="P3456" i="1"/>
  <c r="Q3456" i="1"/>
  <c r="R3456" i="1"/>
  <c r="S3456" i="1"/>
  <c r="C3457" i="1"/>
  <c r="D3457" i="1"/>
  <c r="H3457" i="1"/>
  <c r="K3457" i="1"/>
  <c r="L3457" i="1"/>
  <c r="M3457" i="1"/>
  <c r="N3457" i="1"/>
  <c r="O3457" i="1"/>
  <c r="P3457" i="1"/>
  <c r="Q3457" i="1"/>
  <c r="R3457" i="1"/>
  <c r="S3457" i="1"/>
  <c r="C3458" i="1"/>
  <c r="D3458" i="1"/>
  <c r="H3458" i="1"/>
  <c r="K3458" i="1"/>
  <c r="L3458" i="1"/>
  <c r="M3458" i="1"/>
  <c r="N3458" i="1"/>
  <c r="O3458" i="1"/>
  <c r="P3458" i="1"/>
  <c r="Q3458" i="1"/>
  <c r="R3458" i="1"/>
  <c r="S3458" i="1"/>
  <c r="C3459" i="1"/>
  <c r="D3459" i="1"/>
  <c r="H3459" i="1"/>
  <c r="K3459" i="1"/>
  <c r="L3459" i="1"/>
  <c r="M3459" i="1"/>
  <c r="N3459" i="1"/>
  <c r="O3459" i="1"/>
  <c r="P3459" i="1"/>
  <c r="Q3459" i="1"/>
  <c r="R3459" i="1"/>
  <c r="S3459" i="1"/>
  <c r="C3460" i="1"/>
  <c r="D3460" i="1"/>
  <c r="H3460" i="1"/>
  <c r="K3460" i="1"/>
  <c r="L3460" i="1"/>
  <c r="M3460" i="1"/>
  <c r="N3460" i="1"/>
  <c r="O3460" i="1"/>
  <c r="P3460" i="1"/>
  <c r="Q3460" i="1"/>
  <c r="R3460" i="1"/>
  <c r="S3460" i="1"/>
  <c r="C3461" i="1"/>
  <c r="D3461" i="1"/>
  <c r="H3461" i="1"/>
  <c r="K3461" i="1"/>
  <c r="L3461" i="1"/>
  <c r="M3461" i="1"/>
  <c r="N3461" i="1"/>
  <c r="O3461" i="1"/>
  <c r="P3461" i="1"/>
  <c r="Q3461" i="1"/>
  <c r="R3461" i="1"/>
  <c r="S3461" i="1"/>
  <c r="C3462" i="1"/>
  <c r="D3462" i="1"/>
  <c r="H3462" i="1"/>
  <c r="K3462" i="1"/>
  <c r="L3462" i="1"/>
  <c r="M3462" i="1"/>
  <c r="N3462" i="1"/>
  <c r="O3462" i="1"/>
  <c r="P3462" i="1"/>
  <c r="Q3462" i="1"/>
  <c r="R3462" i="1"/>
  <c r="S3462" i="1"/>
  <c r="C3463" i="1"/>
  <c r="D3463" i="1"/>
  <c r="H3463" i="1"/>
  <c r="K3463" i="1"/>
  <c r="L3463" i="1"/>
  <c r="M3463" i="1"/>
  <c r="N3463" i="1"/>
  <c r="O3463" i="1"/>
  <c r="P3463" i="1"/>
  <c r="Q3463" i="1"/>
  <c r="R3463" i="1"/>
  <c r="S3463" i="1"/>
  <c r="C3464" i="1"/>
  <c r="D3464" i="1"/>
  <c r="H3464" i="1"/>
  <c r="K3464" i="1"/>
  <c r="L3464" i="1"/>
  <c r="M3464" i="1"/>
  <c r="N3464" i="1"/>
  <c r="O3464" i="1"/>
  <c r="P3464" i="1"/>
  <c r="Q3464" i="1"/>
  <c r="R3464" i="1"/>
  <c r="S3464" i="1"/>
  <c r="C3465" i="1"/>
  <c r="D3465" i="1"/>
  <c r="H3465" i="1"/>
  <c r="K3465" i="1"/>
  <c r="L3465" i="1"/>
  <c r="M3465" i="1"/>
  <c r="N3465" i="1"/>
  <c r="O3465" i="1"/>
  <c r="P3465" i="1"/>
  <c r="Q3465" i="1"/>
  <c r="R3465" i="1"/>
  <c r="S3465" i="1"/>
  <c r="C3466" i="1"/>
  <c r="D3466" i="1"/>
  <c r="H3466" i="1"/>
  <c r="K3466" i="1"/>
  <c r="L3466" i="1"/>
  <c r="M3466" i="1"/>
  <c r="N3466" i="1"/>
  <c r="O3466" i="1"/>
  <c r="P3466" i="1"/>
  <c r="Q3466" i="1"/>
  <c r="R3466" i="1"/>
  <c r="S3466" i="1"/>
  <c r="C3467" i="1"/>
  <c r="D3467" i="1"/>
  <c r="H3467" i="1"/>
  <c r="K3467" i="1"/>
  <c r="L3467" i="1"/>
  <c r="M3467" i="1"/>
  <c r="N3467" i="1"/>
  <c r="O3467" i="1"/>
  <c r="P3467" i="1"/>
  <c r="Q3467" i="1"/>
  <c r="R3467" i="1"/>
  <c r="S3467" i="1"/>
  <c r="C3468" i="1"/>
  <c r="D3468" i="1"/>
  <c r="H3468" i="1"/>
  <c r="K3468" i="1"/>
  <c r="L3468" i="1"/>
  <c r="M3468" i="1"/>
  <c r="N3468" i="1"/>
  <c r="O3468" i="1"/>
  <c r="P3468" i="1"/>
  <c r="Q3468" i="1"/>
  <c r="R3468" i="1"/>
  <c r="S3468" i="1"/>
  <c r="C3469" i="1"/>
  <c r="D3469" i="1"/>
  <c r="H3469" i="1"/>
  <c r="K3469" i="1"/>
  <c r="L3469" i="1"/>
  <c r="M3469" i="1"/>
  <c r="N3469" i="1"/>
  <c r="O3469" i="1"/>
  <c r="P3469" i="1"/>
  <c r="Q3469" i="1"/>
  <c r="R3469" i="1"/>
  <c r="S3469" i="1"/>
  <c r="C3470" i="1"/>
  <c r="D3470" i="1"/>
  <c r="H3470" i="1"/>
  <c r="K3470" i="1"/>
  <c r="L3470" i="1"/>
  <c r="M3470" i="1"/>
  <c r="N3470" i="1"/>
  <c r="O3470" i="1"/>
  <c r="P3470" i="1"/>
  <c r="Q3470" i="1"/>
  <c r="R3470" i="1"/>
  <c r="S3470" i="1"/>
  <c r="C3471" i="1"/>
  <c r="D3471" i="1"/>
  <c r="H3471" i="1"/>
  <c r="K3471" i="1"/>
  <c r="L3471" i="1"/>
  <c r="M3471" i="1"/>
  <c r="N3471" i="1"/>
  <c r="O3471" i="1"/>
  <c r="P3471" i="1"/>
  <c r="Q3471" i="1"/>
  <c r="R3471" i="1"/>
  <c r="S3471" i="1"/>
  <c r="C3472" i="1"/>
  <c r="D3472" i="1"/>
  <c r="H3472" i="1"/>
  <c r="K3472" i="1"/>
  <c r="L3472" i="1"/>
  <c r="M3472" i="1"/>
  <c r="N3472" i="1"/>
  <c r="O3472" i="1"/>
  <c r="P3472" i="1"/>
  <c r="Q3472" i="1"/>
  <c r="R3472" i="1"/>
  <c r="S3472" i="1"/>
  <c r="C3473" i="1"/>
  <c r="D3473" i="1"/>
  <c r="H3473" i="1"/>
  <c r="K3473" i="1"/>
  <c r="L3473" i="1"/>
  <c r="M3473" i="1"/>
  <c r="N3473" i="1"/>
  <c r="O3473" i="1"/>
  <c r="P3473" i="1"/>
  <c r="Q3473" i="1"/>
  <c r="R3473" i="1"/>
  <c r="S3473" i="1"/>
  <c r="C3474" i="1"/>
  <c r="D3474" i="1"/>
  <c r="H3474" i="1"/>
  <c r="K3474" i="1"/>
  <c r="L3474" i="1"/>
  <c r="M3474" i="1"/>
  <c r="N3474" i="1"/>
  <c r="O3474" i="1"/>
  <c r="P3474" i="1"/>
  <c r="Q3474" i="1"/>
  <c r="R3474" i="1"/>
  <c r="S3474" i="1"/>
  <c r="C3475" i="1"/>
  <c r="D3475" i="1"/>
  <c r="H3475" i="1"/>
  <c r="K3475" i="1"/>
  <c r="L3475" i="1"/>
  <c r="M3475" i="1"/>
  <c r="N3475" i="1"/>
  <c r="O3475" i="1"/>
  <c r="P3475" i="1"/>
  <c r="Q3475" i="1"/>
  <c r="R3475" i="1"/>
  <c r="S3475" i="1"/>
  <c r="C3476" i="1"/>
  <c r="D3476" i="1"/>
  <c r="H3476" i="1"/>
  <c r="K3476" i="1"/>
  <c r="L3476" i="1"/>
  <c r="M3476" i="1"/>
  <c r="N3476" i="1"/>
  <c r="O3476" i="1"/>
  <c r="P3476" i="1"/>
  <c r="Q3476" i="1"/>
  <c r="R3476" i="1"/>
  <c r="S3476" i="1"/>
  <c r="C3477" i="1"/>
  <c r="D3477" i="1"/>
  <c r="H3477" i="1"/>
  <c r="K3477" i="1"/>
  <c r="L3477" i="1"/>
  <c r="M3477" i="1"/>
  <c r="N3477" i="1"/>
  <c r="O3477" i="1"/>
  <c r="P3477" i="1"/>
  <c r="Q3477" i="1"/>
  <c r="R3477" i="1"/>
  <c r="S3477" i="1"/>
  <c r="C3478" i="1"/>
  <c r="D3478" i="1"/>
  <c r="H3478" i="1"/>
  <c r="K3478" i="1"/>
  <c r="L3478" i="1"/>
  <c r="M3478" i="1"/>
  <c r="N3478" i="1"/>
  <c r="O3478" i="1"/>
  <c r="P3478" i="1"/>
  <c r="Q3478" i="1"/>
  <c r="R3478" i="1"/>
  <c r="S3478" i="1"/>
  <c r="C3479" i="1"/>
  <c r="D3479" i="1"/>
  <c r="H3479" i="1"/>
  <c r="K3479" i="1"/>
  <c r="L3479" i="1"/>
  <c r="M3479" i="1"/>
  <c r="N3479" i="1"/>
  <c r="O3479" i="1"/>
  <c r="P3479" i="1"/>
  <c r="Q3479" i="1"/>
  <c r="R3479" i="1"/>
  <c r="S3479" i="1"/>
  <c r="C3480" i="1"/>
  <c r="D3480" i="1"/>
  <c r="H3480" i="1"/>
  <c r="K3480" i="1"/>
  <c r="L3480" i="1"/>
  <c r="M3480" i="1"/>
  <c r="N3480" i="1"/>
  <c r="O3480" i="1"/>
  <c r="P3480" i="1"/>
  <c r="Q3480" i="1"/>
  <c r="R3480" i="1"/>
  <c r="S3480" i="1"/>
  <c r="C3481" i="1"/>
  <c r="D3481" i="1"/>
  <c r="H3481" i="1"/>
  <c r="K3481" i="1"/>
  <c r="L3481" i="1"/>
  <c r="M3481" i="1"/>
  <c r="N3481" i="1"/>
  <c r="O3481" i="1"/>
  <c r="P3481" i="1"/>
  <c r="Q3481" i="1"/>
  <c r="R3481" i="1"/>
  <c r="S3481" i="1"/>
  <c r="C3482" i="1"/>
  <c r="D3482" i="1"/>
  <c r="H3482" i="1"/>
  <c r="K3482" i="1"/>
  <c r="L3482" i="1"/>
  <c r="M3482" i="1"/>
  <c r="N3482" i="1"/>
  <c r="O3482" i="1"/>
  <c r="P3482" i="1"/>
  <c r="Q3482" i="1"/>
  <c r="R3482" i="1"/>
  <c r="S3482" i="1"/>
  <c r="C3483" i="1"/>
  <c r="D3483" i="1"/>
  <c r="H3483" i="1"/>
  <c r="K3483" i="1"/>
  <c r="L3483" i="1"/>
  <c r="M3483" i="1"/>
  <c r="N3483" i="1"/>
  <c r="O3483" i="1"/>
  <c r="P3483" i="1"/>
  <c r="Q3483" i="1"/>
  <c r="R3483" i="1"/>
  <c r="S3483" i="1"/>
  <c r="C3484" i="1"/>
  <c r="D3484" i="1"/>
  <c r="H3484" i="1"/>
  <c r="K3484" i="1"/>
  <c r="L3484" i="1"/>
  <c r="M3484" i="1"/>
  <c r="N3484" i="1"/>
  <c r="O3484" i="1"/>
  <c r="P3484" i="1"/>
  <c r="Q3484" i="1"/>
  <c r="R3484" i="1"/>
  <c r="S3484" i="1"/>
  <c r="C3485" i="1"/>
  <c r="D3485" i="1"/>
  <c r="H3485" i="1"/>
  <c r="K3485" i="1"/>
  <c r="L3485" i="1"/>
  <c r="M3485" i="1"/>
  <c r="N3485" i="1"/>
  <c r="O3485" i="1"/>
  <c r="P3485" i="1"/>
  <c r="Q3485" i="1"/>
  <c r="R3485" i="1"/>
  <c r="S3485" i="1"/>
  <c r="C3486" i="1"/>
  <c r="D3486" i="1"/>
  <c r="H3486" i="1"/>
  <c r="K3486" i="1"/>
  <c r="L3486" i="1"/>
  <c r="M3486" i="1"/>
  <c r="N3486" i="1"/>
  <c r="O3486" i="1"/>
  <c r="P3486" i="1"/>
  <c r="Q3486" i="1"/>
  <c r="R3486" i="1"/>
  <c r="S3486" i="1"/>
  <c r="C3487" i="1"/>
  <c r="D3487" i="1"/>
  <c r="H3487" i="1"/>
  <c r="K3487" i="1"/>
  <c r="L3487" i="1"/>
  <c r="M3487" i="1"/>
  <c r="N3487" i="1"/>
  <c r="O3487" i="1"/>
  <c r="P3487" i="1"/>
  <c r="Q3487" i="1"/>
  <c r="R3487" i="1"/>
  <c r="S3487" i="1"/>
  <c r="C3488" i="1"/>
  <c r="D3488" i="1"/>
  <c r="H3488" i="1"/>
  <c r="K3488" i="1"/>
  <c r="L3488" i="1"/>
  <c r="M3488" i="1"/>
  <c r="N3488" i="1"/>
  <c r="O3488" i="1"/>
  <c r="P3488" i="1"/>
  <c r="Q3488" i="1"/>
  <c r="R3488" i="1"/>
  <c r="S3488" i="1"/>
  <c r="C3489" i="1"/>
  <c r="D3489" i="1"/>
  <c r="H3489" i="1"/>
  <c r="K3489" i="1"/>
  <c r="L3489" i="1"/>
  <c r="M3489" i="1"/>
  <c r="N3489" i="1"/>
  <c r="O3489" i="1"/>
  <c r="P3489" i="1"/>
  <c r="Q3489" i="1"/>
  <c r="R3489" i="1"/>
  <c r="S3489" i="1"/>
  <c r="C3490" i="1"/>
  <c r="D3490" i="1"/>
  <c r="H3490" i="1"/>
  <c r="K3490" i="1"/>
  <c r="L3490" i="1"/>
  <c r="M3490" i="1"/>
  <c r="N3490" i="1"/>
  <c r="O3490" i="1"/>
  <c r="P3490" i="1"/>
  <c r="Q3490" i="1"/>
  <c r="R3490" i="1"/>
  <c r="S3490" i="1"/>
  <c r="C3491" i="1"/>
  <c r="D3491" i="1"/>
  <c r="H3491" i="1"/>
  <c r="K3491" i="1"/>
  <c r="L3491" i="1"/>
  <c r="M3491" i="1"/>
  <c r="N3491" i="1"/>
  <c r="O3491" i="1"/>
  <c r="P3491" i="1"/>
  <c r="Q3491" i="1"/>
  <c r="R3491" i="1"/>
  <c r="S3491" i="1"/>
  <c r="C3492" i="1"/>
  <c r="D3492" i="1"/>
  <c r="H3492" i="1"/>
  <c r="K3492" i="1"/>
  <c r="L3492" i="1"/>
  <c r="M3492" i="1"/>
  <c r="N3492" i="1"/>
  <c r="O3492" i="1"/>
  <c r="P3492" i="1"/>
  <c r="Q3492" i="1"/>
  <c r="R3492" i="1"/>
  <c r="S3492" i="1"/>
  <c r="C3493" i="1"/>
  <c r="D3493" i="1"/>
  <c r="H3493" i="1"/>
  <c r="K3493" i="1"/>
  <c r="L3493" i="1"/>
  <c r="M3493" i="1"/>
  <c r="N3493" i="1"/>
  <c r="O3493" i="1"/>
  <c r="P3493" i="1"/>
  <c r="Q3493" i="1"/>
  <c r="R3493" i="1"/>
  <c r="S3493" i="1"/>
  <c r="C3494" i="1"/>
  <c r="D3494" i="1"/>
  <c r="H3494" i="1"/>
  <c r="K3494" i="1"/>
  <c r="L3494" i="1"/>
  <c r="M3494" i="1"/>
  <c r="N3494" i="1"/>
  <c r="O3494" i="1"/>
  <c r="P3494" i="1"/>
  <c r="Q3494" i="1"/>
  <c r="R3494" i="1"/>
  <c r="S3494" i="1"/>
  <c r="C3495" i="1"/>
  <c r="D3495" i="1"/>
  <c r="H3495" i="1"/>
  <c r="K3495" i="1"/>
  <c r="L3495" i="1"/>
  <c r="M3495" i="1"/>
  <c r="N3495" i="1"/>
  <c r="O3495" i="1"/>
  <c r="P3495" i="1"/>
  <c r="Q3495" i="1"/>
  <c r="R3495" i="1"/>
  <c r="S3495" i="1"/>
  <c r="C3496" i="1"/>
  <c r="D3496" i="1"/>
  <c r="H3496" i="1"/>
  <c r="K3496" i="1"/>
  <c r="L3496" i="1"/>
  <c r="M3496" i="1"/>
  <c r="N3496" i="1"/>
  <c r="O3496" i="1"/>
  <c r="P3496" i="1"/>
  <c r="Q3496" i="1"/>
  <c r="R3496" i="1"/>
  <c r="S3496" i="1"/>
  <c r="C3497" i="1"/>
  <c r="D3497" i="1"/>
  <c r="H3497" i="1"/>
  <c r="K3497" i="1"/>
  <c r="L3497" i="1"/>
  <c r="M3497" i="1"/>
  <c r="N3497" i="1"/>
  <c r="O3497" i="1"/>
  <c r="P3497" i="1"/>
  <c r="Q3497" i="1"/>
  <c r="R3497" i="1"/>
  <c r="S3497" i="1"/>
  <c r="C3498" i="1"/>
  <c r="D3498" i="1"/>
  <c r="H3498" i="1"/>
  <c r="K3498" i="1"/>
  <c r="L3498" i="1"/>
  <c r="M3498" i="1"/>
  <c r="N3498" i="1"/>
  <c r="O3498" i="1"/>
  <c r="P3498" i="1"/>
  <c r="Q3498" i="1"/>
  <c r="R3498" i="1"/>
  <c r="S3498" i="1"/>
  <c r="C3499" i="1"/>
  <c r="D3499" i="1"/>
  <c r="H3499" i="1"/>
  <c r="K3499" i="1"/>
  <c r="L3499" i="1"/>
  <c r="M3499" i="1"/>
  <c r="N3499" i="1"/>
  <c r="O3499" i="1"/>
  <c r="P3499" i="1"/>
  <c r="Q3499" i="1"/>
  <c r="R3499" i="1"/>
  <c r="S3499" i="1"/>
  <c r="C3500" i="1"/>
  <c r="D3500" i="1"/>
  <c r="H3500" i="1"/>
  <c r="K3500" i="1"/>
  <c r="L3500" i="1"/>
  <c r="M3500" i="1"/>
  <c r="N3500" i="1"/>
  <c r="O3500" i="1"/>
  <c r="P3500" i="1"/>
  <c r="Q3500" i="1"/>
  <c r="R3500" i="1"/>
  <c r="S3500" i="1"/>
  <c r="C3501" i="1"/>
  <c r="D3501" i="1"/>
  <c r="H3501" i="1"/>
  <c r="K3501" i="1"/>
  <c r="L3501" i="1"/>
  <c r="M3501" i="1"/>
  <c r="N3501" i="1"/>
  <c r="O3501" i="1"/>
  <c r="P3501" i="1"/>
  <c r="Q3501" i="1"/>
  <c r="R3501" i="1"/>
  <c r="S3501" i="1"/>
  <c r="C3502" i="1"/>
  <c r="D3502" i="1"/>
  <c r="H3502" i="1"/>
  <c r="K3502" i="1"/>
  <c r="L3502" i="1"/>
  <c r="M3502" i="1"/>
  <c r="N3502" i="1"/>
  <c r="O3502" i="1"/>
  <c r="P3502" i="1"/>
  <c r="Q3502" i="1"/>
  <c r="R3502" i="1"/>
  <c r="S3502" i="1"/>
  <c r="C3503" i="1"/>
  <c r="D3503" i="1"/>
  <c r="H3503" i="1"/>
  <c r="K3503" i="1"/>
  <c r="L3503" i="1"/>
  <c r="M3503" i="1"/>
  <c r="N3503" i="1"/>
  <c r="O3503" i="1"/>
  <c r="P3503" i="1"/>
  <c r="Q3503" i="1"/>
  <c r="R3503" i="1"/>
  <c r="S3503" i="1"/>
  <c r="C3504" i="1"/>
  <c r="D3504" i="1"/>
  <c r="H3504" i="1"/>
  <c r="K3504" i="1"/>
  <c r="L3504" i="1"/>
  <c r="M3504" i="1"/>
  <c r="N3504" i="1"/>
  <c r="O3504" i="1"/>
  <c r="P3504" i="1"/>
  <c r="Q3504" i="1"/>
  <c r="R3504" i="1"/>
  <c r="S3504" i="1"/>
  <c r="C3505" i="1"/>
  <c r="D3505" i="1"/>
  <c r="H3505" i="1"/>
  <c r="K3505" i="1"/>
  <c r="L3505" i="1"/>
  <c r="M3505" i="1"/>
  <c r="N3505" i="1"/>
  <c r="O3505" i="1"/>
  <c r="P3505" i="1"/>
  <c r="Q3505" i="1"/>
  <c r="R3505" i="1"/>
  <c r="S3505" i="1"/>
  <c r="C3506" i="1"/>
  <c r="D3506" i="1"/>
  <c r="H3506" i="1"/>
  <c r="K3506" i="1"/>
  <c r="L3506" i="1"/>
  <c r="M3506" i="1"/>
  <c r="N3506" i="1"/>
  <c r="O3506" i="1"/>
  <c r="P3506" i="1"/>
  <c r="Q3506" i="1"/>
  <c r="R3506" i="1"/>
  <c r="S3506" i="1"/>
  <c r="C3507" i="1"/>
  <c r="D3507" i="1"/>
  <c r="H3507" i="1"/>
  <c r="K3507" i="1"/>
  <c r="L3507" i="1"/>
  <c r="M3507" i="1"/>
  <c r="N3507" i="1"/>
  <c r="O3507" i="1"/>
  <c r="P3507" i="1"/>
  <c r="Q3507" i="1"/>
  <c r="R3507" i="1"/>
  <c r="S3507" i="1"/>
  <c r="C3508" i="1"/>
  <c r="D3508" i="1"/>
  <c r="H3508" i="1"/>
  <c r="K3508" i="1"/>
  <c r="L3508" i="1"/>
  <c r="M3508" i="1"/>
  <c r="N3508" i="1"/>
  <c r="O3508" i="1"/>
  <c r="P3508" i="1"/>
  <c r="Q3508" i="1"/>
  <c r="R3508" i="1"/>
  <c r="S3508" i="1"/>
  <c r="C3509" i="1"/>
  <c r="D3509" i="1"/>
  <c r="H3509" i="1"/>
  <c r="K3509" i="1"/>
  <c r="L3509" i="1"/>
  <c r="M3509" i="1"/>
  <c r="N3509" i="1"/>
  <c r="O3509" i="1"/>
  <c r="P3509" i="1"/>
  <c r="Q3509" i="1"/>
  <c r="R3509" i="1"/>
  <c r="S3509" i="1"/>
  <c r="C3510" i="1"/>
  <c r="D3510" i="1"/>
  <c r="H3510" i="1"/>
  <c r="K3510" i="1"/>
  <c r="L3510" i="1"/>
  <c r="M3510" i="1"/>
  <c r="N3510" i="1"/>
  <c r="O3510" i="1"/>
  <c r="P3510" i="1"/>
  <c r="Q3510" i="1"/>
  <c r="R3510" i="1"/>
  <c r="S3510" i="1"/>
  <c r="C3511" i="1"/>
  <c r="D3511" i="1"/>
  <c r="H3511" i="1"/>
  <c r="K3511" i="1"/>
  <c r="L3511" i="1"/>
  <c r="M3511" i="1"/>
  <c r="N3511" i="1"/>
  <c r="O3511" i="1"/>
  <c r="P3511" i="1"/>
  <c r="Q3511" i="1"/>
  <c r="R3511" i="1"/>
  <c r="S3511" i="1"/>
  <c r="C3512" i="1"/>
  <c r="D3512" i="1"/>
  <c r="H3512" i="1"/>
  <c r="K3512" i="1"/>
  <c r="L3512" i="1"/>
  <c r="M3512" i="1"/>
  <c r="N3512" i="1"/>
  <c r="O3512" i="1"/>
  <c r="P3512" i="1"/>
  <c r="Q3512" i="1"/>
  <c r="R3512" i="1"/>
  <c r="S3512" i="1"/>
  <c r="C3513" i="1"/>
  <c r="D3513" i="1"/>
  <c r="H3513" i="1"/>
  <c r="K3513" i="1"/>
  <c r="L3513" i="1"/>
  <c r="M3513" i="1"/>
  <c r="N3513" i="1"/>
  <c r="O3513" i="1"/>
  <c r="P3513" i="1"/>
  <c r="Q3513" i="1"/>
  <c r="R3513" i="1"/>
  <c r="S3513" i="1"/>
  <c r="C3514" i="1"/>
  <c r="D3514" i="1"/>
  <c r="H3514" i="1"/>
  <c r="K3514" i="1"/>
  <c r="L3514" i="1"/>
  <c r="M3514" i="1"/>
  <c r="N3514" i="1"/>
  <c r="O3514" i="1"/>
  <c r="P3514" i="1"/>
  <c r="Q3514" i="1"/>
  <c r="R3514" i="1"/>
  <c r="S3514" i="1"/>
  <c r="C3515" i="1"/>
  <c r="D3515" i="1"/>
  <c r="H3515" i="1"/>
  <c r="K3515" i="1"/>
  <c r="L3515" i="1"/>
  <c r="M3515" i="1"/>
  <c r="N3515" i="1"/>
  <c r="O3515" i="1"/>
  <c r="P3515" i="1"/>
  <c r="Q3515" i="1"/>
  <c r="R3515" i="1"/>
  <c r="S3515" i="1"/>
  <c r="C3516" i="1"/>
  <c r="D3516" i="1"/>
  <c r="H3516" i="1"/>
  <c r="K3516" i="1"/>
  <c r="L3516" i="1"/>
  <c r="M3516" i="1"/>
  <c r="N3516" i="1"/>
  <c r="O3516" i="1"/>
  <c r="P3516" i="1"/>
  <c r="Q3516" i="1"/>
  <c r="R3516" i="1"/>
  <c r="S3516" i="1"/>
  <c r="C3517" i="1"/>
  <c r="D3517" i="1"/>
  <c r="H3517" i="1"/>
  <c r="K3517" i="1"/>
  <c r="L3517" i="1"/>
  <c r="M3517" i="1"/>
  <c r="N3517" i="1"/>
  <c r="O3517" i="1"/>
  <c r="P3517" i="1"/>
  <c r="Q3517" i="1"/>
  <c r="R3517" i="1"/>
  <c r="S3517" i="1"/>
  <c r="C3518" i="1"/>
  <c r="D3518" i="1"/>
  <c r="H3518" i="1"/>
  <c r="K3518" i="1"/>
  <c r="L3518" i="1"/>
  <c r="M3518" i="1"/>
  <c r="N3518" i="1"/>
  <c r="O3518" i="1"/>
  <c r="P3518" i="1"/>
  <c r="Q3518" i="1"/>
  <c r="R3518" i="1"/>
  <c r="S3518" i="1"/>
  <c r="C3519" i="1"/>
  <c r="D3519" i="1"/>
  <c r="H3519" i="1"/>
  <c r="K3519" i="1"/>
  <c r="L3519" i="1"/>
  <c r="M3519" i="1"/>
  <c r="N3519" i="1"/>
  <c r="O3519" i="1"/>
  <c r="P3519" i="1"/>
  <c r="Q3519" i="1"/>
  <c r="R3519" i="1"/>
  <c r="S3519" i="1"/>
  <c r="C3520" i="1"/>
  <c r="D3520" i="1"/>
  <c r="H3520" i="1"/>
  <c r="K3520" i="1"/>
  <c r="L3520" i="1"/>
  <c r="M3520" i="1"/>
  <c r="N3520" i="1"/>
  <c r="O3520" i="1"/>
  <c r="P3520" i="1"/>
  <c r="Q3520" i="1"/>
  <c r="R3520" i="1"/>
  <c r="S3520" i="1"/>
  <c r="C3521" i="1"/>
  <c r="D3521" i="1"/>
  <c r="H3521" i="1"/>
  <c r="K3521" i="1"/>
  <c r="L3521" i="1"/>
  <c r="M3521" i="1"/>
  <c r="N3521" i="1"/>
  <c r="O3521" i="1"/>
  <c r="P3521" i="1"/>
  <c r="Q3521" i="1"/>
  <c r="R3521" i="1"/>
  <c r="S3521" i="1"/>
  <c r="C3522" i="1"/>
  <c r="D3522" i="1"/>
  <c r="H3522" i="1"/>
  <c r="K3522" i="1"/>
  <c r="L3522" i="1"/>
  <c r="M3522" i="1"/>
  <c r="N3522" i="1"/>
  <c r="O3522" i="1"/>
  <c r="P3522" i="1"/>
  <c r="Q3522" i="1"/>
  <c r="R3522" i="1"/>
  <c r="S3522" i="1"/>
  <c r="C3523" i="1"/>
  <c r="D3523" i="1"/>
  <c r="H3523" i="1"/>
  <c r="K3523" i="1"/>
  <c r="L3523" i="1"/>
  <c r="M3523" i="1"/>
  <c r="N3523" i="1"/>
  <c r="O3523" i="1"/>
  <c r="P3523" i="1"/>
  <c r="Q3523" i="1"/>
  <c r="R3523" i="1"/>
  <c r="S3523" i="1"/>
  <c r="C3524" i="1"/>
  <c r="D3524" i="1"/>
  <c r="H3524" i="1"/>
  <c r="K3524" i="1"/>
  <c r="L3524" i="1"/>
  <c r="M3524" i="1"/>
  <c r="N3524" i="1"/>
  <c r="O3524" i="1"/>
  <c r="P3524" i="1"/>
  <c r="Q3524" i="1"/>
  <c r="R3524" i="1"/>
  <c r="S3524" i="1"/>
  <c r="C3525" i="1"/>
  <c r="D3525" i="1"/>
  <c r="H3525" i="1"/>
  <c r="K3525" i="1"/>
  <c r="L3525" i="1"/>
  <c r="M3525" i="1"/>
  <c r="N3525" i="1"/>
  <c r="O3525" i="1"/>
  <c r="P3525" i="1"/>
  <c r="Q3525" i="1"/>
  <c r="R3525" i="1"/>
  <c r="S3525" i="1"/>
  <c r="C3526" i="1"/>
  <c r="D3526" i="1"/>
  <c r="H3526" i="1"/>
  <c r="K3526" i="1"/>
  <c r="L3526" i="1"/>
  <c r="M3526" i="1"/>
  <c r="N3526" i="1"/>
  <c r="O3526" i="1"/>
  <c r="P3526" i="1"/>
  <c r="Q3526" i="1"/>
  <c r="R3526" i="1"/>
  <c r="S3526" i="1"/>
  <c r="C3527" i="1"/>
  <c r="D3527" i="1"/>
  <c r="H3527" i="1"/>
  <c r="K3527" i="1"/>
  <c r="L3527" i="1"/>
  <c r="M3527" i="1"/>
  <c r="N3527" i="1"/>
  <c r="O3527" i="1"/>
  <c r="P3527" i="1"/>
  <c r="Q3527" i="1"/>
  <c r="R3527" i="1"/>
  <c r="S3527" i="1"/>
  <c r="C3528" i="1"/>
  <c r="D3528" i="1"/>
  <c r="H3528" i="1"/>
  <c r="K3528" i="1"/>
  <c r="L3528" i="1"/>
  <c r="M3528" i="1"/>
  <c r="N3528" i="1"/>
  <c r="O3528" i="1"/>
  <c r="P3528" i="1"/>
  <c r="Q3528" i="1"/>
  <c r="R3528" i="1"/>
  <c r="S3528" i="1"/>
  <c r="C3529" i="1"/>
  <c r="D3529" i="1"/>
  <c r="H3529" i="1"/>
  <c r="K3529" i="1"/>
  <c r="L3529" i="1"/>
  <c r="M3529" i="1"/>
  <c r="N3529" i="1"/>
  <c r="O3529" i="1"/>
  <c r="P3529" i="1"/>
  <c r="Q3529" i="1"/>
  <c r="R3529" i="1"/>
  <c r="S3529" i="1"/>
  <c r="C3530" i="1"/>
  <c r="D3530" i="1"/>
  <c r="H3530" i="1"/>
  <c r="K3530" i="1"/>
  <c r="L3530" i="1"/>
  <c r="M3530" i="1"/>
  <c r="N3530" i="1"/>
  <c r="O3530" i="1"/>
  <c r="P3530" i="1"/>
  <c r="Q3530" i="1"/>
  <c r="R3530" i="1"/>
  <c r="S3530" i="1"/>
  <c r="C3531" i="1"/>
  <c r="D3531" i="1"/>
  <c r="H3531" i="1"/>
  <c r="K3531" i="1"/>
  <c r="L3531" i="1"/>
  <c r="M3531" i="1"/>
  <c r="N3531" i="1"/>
  <c r="O3531" i="1"/>
  <c r="P3531" i="1"/>
  <c r="Q3531" i="1"/>
  <c r="R3531" i="1"/>
  <c r="S3531" i="1"/>
  <c r="C3532" i="1"/>
  <c r="D3532" i="1"/>
  <c r="H3532" i="1"/>
  <c r="K3532" i="1"/>
  <c r="L3532" i="1"/>
  <c r="M3532" i="1"/>
  <c r="N3532" i="1"/>
  <c r="O3532" i="1"/>
  <c r="P3532" i="1"/>
  <c r="Q3532" i="1"/>
  <c r="R3532" i="1"/>
  <c r="S3532" i="1"/>
  <c r="C3533" i="1"/>
  <c r="D3533" i="1"/>
  <c r="H3533" i="1"/>
  <c r="K3533" i="1"/>
  <c r="L3533" i="1"/>
  <c r="M3533" i="1"/>
  <c r="N3533" i="1"/>
  <c r="O3533" i="1"/>
  <c r="P3533" i="1"/>
  <c r="Q3533" i="1"/>
  <c r="R3533" i="1"/>
  <c r="S3533" i="1"/>
  <c r="C3534" i="1"/>
  <c r="D3534" i="1"/>
  <c r="H3534" i="1"/>
  <c r="K3534" i="1"/>
  <c r="L3534" i="1"/>
  <c r="M3534" i="1"/>
  <c r="N3534" i="1"/>
  <c r="O3534" i="1"/>
  <c r="P3534" i="1"/>
  <c r="Q3534" i="1"/>
  <c r="R3534" i="1"/>
  <c r="S3534" i="1"/>
  <c r="C3535" i="1"/>
  <c r="D3535" i="1"/>
  <c r="H3535" i="1"/>
  <c r="K3535" i="1"/>
  <c r="L3535" i="1"/>
  <c r="M3535" i="1"/>
  <c r="N3535" i="1"/>
  <c r="O3535" i="1"/>
  <c r="P3535" i="1"/>
  <c r="Q3535" i="1"/>
  <c r="R3535" i="1"/>
  <c r="S3535" i="1"/>
  <c r="C3536" i="1"/>
  <c r="D3536" i="1"/>
  <c r="H3536" i="1"/>
  <c r="K3536" i="1"/>
  <c r="L3536" i="1"/>
  <c r="M3536" i="1"/>
  <c r="N3536" i="1"/>
  <c r="O3536" i="1"/>
  <c r="P3536" i="1"/>
  <c r="Q3536" i="1"/>
  <c r="R3536" i="1"/>
  <c r="S3536" i="1"/>
  <c r="C3537" i="1"/>
  <c r="D3537" i="1"/>
  <c r="H3537" i="1"/>
  <c r="K3537" i="1"/>
  <c r="L3537" i="1"/>
  <c r="M3537" i="1"/>
  <c r="N3537" i="1"/>
  <c r="O3537" i="1"/>
  <c r="P3537" i="1"/>
  <c r="Q3537" i="1"/>
  <c r="R3537" i="1"/>
  <c r="S3537" i="1"/>
  <c r="C3538" i="1"/>
  <c r="D3538" i="1"/>
  <c r="H3538" i="1"/>
  <c r="K3538" i="1"/>
  <c r="L3538" i="1"/>
  <c r="M3538" i="1"/>
  <c r="N3538" i="1"/>
  <c r="O3538" i="1"/>
  <c r="P3538" i="1"/>
  <c r="Q3538" i="1"/>
  <c r="R3538" i="1"/>
  <c r="S3538" i="1"/>
  <c r="C3539" i="1"/>
  <c r="D3539" i="1"/>
  <c r="H3539" i="1"/>
  <c r="K3539" i="1"/>
  <c r="L3539" i="1"/>
  <c r="M3539" i="1"/>
  <c r="N3539" i="1"/>
  <c r="O3539" i="1"/>
  <c r="P3539" i="1"/>
  <c r="Q3539" i="1"/>
  <c r="R3539" i="1"/>
  <c r="S3539" i="1"/>
  <c r="C3540" i="1"/>
  <c r="D3540" i="1"/>
  <c r="H3540" i="1"/>
  <c r="K3540" i="1"/>
  <c r="L3540" i="1"/>
  <c r="M3540" i="1"/>
  <c r="N3540" i="1"/>
  <c r="O3540" i="1"/>
  <c r="P3540" i="1"/>
  <c r="Q3540" i="1"/>
  <c r="R3540" i="1"/>
  <c r="S3540" i="1"/>
  <c r="C3541" i="1"/>
  <c r="D3541" i="1"/>
  <c r="H3541" i="1"/>
  <c r="K3541" i="1"/>
  <c r="L3541" i="1"/>
  <c r="M3541" i="1"/>
  <c r="N3541" i="1"/>
  <c r="O3541" i="1"/>
  <c r="P3541" i="1"/>
  <c r="Q3541" i="1"/>
  <c r="R3541" i="1"/>
  <c r="S3541" i="1"/>
  <c r="C3542" i="1"/>
  <c r="D3542" i="1"/>
  <c r="H3542" i="1"/>
  <c r="K3542" i="1"/>
  <c r="L3542" i="1"/>
  <c r="M3542" i="1"/>
  <c r="N3542" i="1"/>
  <c r="O3542" i="1"/>
  <c r="P3542" i="1"/>
  <c r="Q3542" i="1"/>
  <c r="R3542" i="1"/>
  <c r="S3542" i="1"/>
  <c r="C3543" i="1"/>
  <c r="D3543" i="1"/>
  <c r="H3543" i="1"/>
  <c r="K3543" i="1"/>
  <c r="L3543" i="1"/>
  <c r="M3543" i="1"/>
  <c r="N3543" i="1"/>
  <c r="O3543" i="1"/>
  <c r="P3543" i="1"/>
  <c r="Q3543" i="1"/>
  <c r="R3543" i="1"/>
  <c r="S3543" i="1"/>
  <c r="C3544" i="1"/>
  <c r="D3544" i="1"/>
  <c r="H3544" i="1"/>
  <c r="K3544" i="1"/>
  <c r="L3544" i="1"/>
  <c r="M3544" i="1"/>
  <c r="N3544" i="1"/>
  <c r="O3544" i="1"/>
  <c r="P3544" i="1"/>
  <c r="Q3544" i="1"/>
  <c r="R3544" i="1"/>
  <c r="S3544" i="1"/>
  <c r="C3545" i="1"/>
  <c r="D3545" i="1"/>
  <c r="H3545" i="1"/>
  <c r="K3545" i="1"/>
  <c r="L3545" i="1"/>
  <c r="M3545" i="1"/>
  <c r="N3545" i="1"/>
  <c r="O3545" i="1"/>
  <c r="P3545" i="1"/>
  <c r="Q3545" i="1"/>
  <c r="R3545" i="1"/>
  <c r="S3545" i="1"/>
  <c r="C3546" i="1"/>
  <c r="D3546" i="1"/>
  <c r="H3546" i="1"/>
  <c r="K3546" i="1"/>
  <c r="L3546" i="1"/>
  <c r="M3546" i="1"/>
  <c r="N3546" i="1"/>
  <c r="O3546" i="1"/>
  <c r="P3546" i="1"/>
  <c r="Q3546" i="1"/>
  <c r="R3546" i="1"/>
  <c r="S3546" i="1"/>
  <c r="C3547" i="1"/>
  <c r="D3547" i="1"/>
  <c r="H3547" i="1"/>
  <c r="K3547" i="1"/>
  <c r="L3547" i="1"/>
  <c r="M3547" i="1"/>
  <c r="N3547" i="1"/>
  <c r="O3547" i="1"/>
  <c r="P3547" i="1"/>
  <c r="Q3547" i="1"/>
  <c r="R3547" i="1"/>
  <c r="S3547" i="1"/>
  <c r="C3548" i="1"/>
  <c r="D3548" i="1"/>
  <c r="H3548" i="1"/>
  <c r="K3548" i="1"/>
  <c r="L3548" i="1"/>
  <c r="M3548" i="1"/>
  <c r="N3548" i="1"/>
  <c r="O3548" i="1"/>
  <c r="P3548" i="1"/>
  <c r="Q3548" i="1"/>
  <c r="R3548" i="1"/>
  <c r="S3548" i="1"/>
  <c r="C3549" i="1"/>
  <c r="D3549" i="1"/>
  <c r="H3549" i="1"/>
  <c r="K3549" i="1"/>
  <c r="L3549" i="1"/>
  <c r="M3549" i="1"/>
  <c r="N3549" i="1"/>
  <c r="O3549" i="1"/>
  <c r="P3549" i="1"/>
  <c r="Q3549" i="1"/>
  <c r="R3549" i="1"/>
  <c r="S3549" i="1"/>
  <c r="C3550" i="1"/>
  <c r="D3550" i="1"/>
  <c r="H3550" i="1"/>
  <c r="K3550" i="1"/>
  <c r="L3550" i="1"/>
  <c r="M3550" i="1"/>
  <c r="N3550" i="1"/>
  <c r="O3550" i="1"/>
  <c r="P3550" i="1"/>
  <c r="Q3550" i="1"/>
  <c r="R3550" i="1"/>
  <c r="S3550" i="1"/>
  <c r="C3551" i="1"/>
  <c r="D3551" i="1"/>
  <c r="H3551" i="1"/>
  <c r="K3551" i="1"/>
  <c r="L3551" i="1"/>
  <c r="M3551" i="1"/>
  <c r="N3551" i="1"/>
  <c r="O3551" i="1"/>
  <c r="P3551" i="1"/>
  <c r="Q3551" i="1"/>
  <c r="R3551" i="1"/>
  <c r="S3551" i="1"/>
  <c r="C3552" i="1"/>
  <c r="D3552" i="1"/>
  <c r="H3552" i="1"/>
  <c r="K3552" i="1"/>
  <c r="L3552" i="1"/>
  <c r="M3552" i="1"/>
  <c r="N3552" i="1"/>
  <c r="O3552" i="1"/>
  <c r="P3552" i="1"/>
  <c r="Q3552" i="1"/>
  <c r="R3552" i="1"/>
  <c r="S3552" i="1"/>
  <c r="C3553" i="1"/>
  <c r="D3553" i="1"/>
  <c r="H3553" i="1"/>
  <c r="K3553" i="1"/>
  <c r="L3553" i="1"/>
  <c r="M3553" i="1"/>
  <c r="N3553" i="1"/>
  <c r="O3553" i="1"/>
  <c r="P3553" i="1"/>
  <c r="Q3553" i="1"/>
  <c r="R3553" i="1"/>
  <c r="S3553" i="1"/>
  <c r="C3554" i="1"/>
  <c r="D3554" i="1"/>
  <c r="H3554" i="1"/>
  <c r="K3554" i="1"/>
  <c r="L3554" i="1"/>
  <c r="M3554" i="1"/>
  <c r="N3554" i="1"/>
  <c r="O3554" i="1"/>
  <c r="P3554" i="1"/>
  <c r="Q3554" i="1"/>
  <c r="R3554" i="1"/>
  <c r="S3554" i="1"/>
  <c r="C3555" i="1"/>
  <c r="D3555" i="1"/>
  <c r="H3555" i="1"/>
  <c r="K3555" i="1"/>
  <c r="L3555" i="1"/>
  <c r="M3555" i="1"/>
  <c r="N3555" i="1"/>
  <c r="O3555" i="1"/>
  <c r="P3555" i="1"/>
  <c r="Q3555" i="1"/>
  <c r="R3555" i="1"/>
  <c r="S3555" i="1"/>
  <c r="C3556" i="1"/>
  <c r="D3556" i="1"/>
  <c r="H3556" i="1"/>
  <c r="K3556" i="1"/>
  <c r="L3556" i="1"/>
  <c r="M3556" i="1"/>
  <c r="N3556" i="1"/>
  <c r="O3556" i="1"/>
  <c r="P3556" i="1"/>
  <c r="Q3556" i="1"/>
  <c r="R3556" i="1"/>
  <c r="S3556" i="1"/>
  <c r="C3557" i="1"/>
  <c r="D3557" i="1"/>
  <c r="H3557" i="1"/>
  <c r="K3557" i="1"/>
  <c r="L3557" i="1"/>
  <c r="M3557" i="1"/>
  <c r="N3557" i="1"/>
  <c r="O3557" i="1"/>
  <c r="P3557" i="1"/>
  <c r="Q3557" i="1"/>
  <c r="R3557" i="1"/>
  <c r="S3557" i="1"/>
  <c r="C3558" i="1"/>
  <c r="D3558" i="1"/>
  <c r="H3558" i="1"/>
  <c r="K3558" i="1"/>
  <c r="L3558" i="1"/>
  <c r="M3558" i="1"/>
  <c r="N3558" i="1"/>
  <c r="O3558" i="1"/>
  <c r="P3558" i="1"/>
  <c r="Q3558" i="1"/>
  <c r="R3558" i="1"/>
  <c r="S3558" i="1"/>
  <c r="C3559" i="1"/>
  <c r="D3559" i="1"/>
  <c r="H3559" i="1"/>
  <c r="K3559" i="1"/>
  <c r="L3559" i="1"/>
  <c r="M3559" i="1"/>
  <c r="N3559" i="1"/>
  <c r="O3559" i="1"/>
  <c r="P3559" i="1"/>
  <c r="Q3559" i="1"/>
  <c r="R3559" i="1"/>
  <c r="S3559" i="1"/>
  <c r="C3560" i="1"/>
  <c r="D3560" i="1"/>
  <c r="H3560" i="1"/>
  <c r="K3560" i="1"/>
  <c r="L3560" i="1"/>
  <c r="M3560" i="1"/>
  <c r="N3560" i="1"/>
  <c r="O3560" i="1"/>
  <c r="P3560" i="1"/>
  <c r="Q3560" i="1"/>
  <c r="R3560" i="1"/>
  <c r="S3560" i="1"/>
  <c r="C3561" i="1"/>
  <c r="D3561" i="1"/>
  <c r="H3561" i="1"/>
  <c r="K3561" i="1"/>
  <c r="L3561" i="1"/>
  <c r="M3561" i="1"/>
  <c r="N3561" i="1"/>
  <c r="O3561" i="1"/>
  <c r="P3561" i="1"/>
  <c r="Q3561" i="1"/>
  <c r="R3561" i="1"/>
  <c r="S3561" i="1"/>
  <c r="C3562" i="1"/>
  <c r="D3562" i="1"/>
  <c r="H3562" i="1"/>
  <c r="K3562" i="1"/>
  <c r="L3562" i="1"/>
  <c r="M3562" i="1"/>
  <c r="N3562" i="1"/>
  <c r="O3562" i="1"/>
  <c r="P3562" i="1"/>
  <c r="Q3562" i="1"/>
  <c r="R3562" i="1"/>
  <c r="S3562" i="1"/>
  <c r="C3563" i="1"/>
  <c r="D3563" i="1"/>
  <c r="H3563" i="1"/>
  <c r="K3563" i="1"/>
  <c r="L3563" i="1"/>
  <c r="M3563" i="1"/>
  <c r="N3563" i="1"/>
  <c r="O3563" i="1"/>
  <c r="P3563" i="1"/>
  <c r="Q3563" i="1"/>
  <c r="R3563" i="1"/>
  <c r="S3563" i="1"/>
  <c r="C3564" i="1"/>
  <c r="D3564" i="1"/>
  <c r="H3564" i="1"/>
  <c r="K3564" i="1"/>
  <c r="L3564" i="1"/>
  <c r="M3564" i="1"/>
  <c r="N3564" i="1"/>
  <c r="O3564" i="1"/>
  <c r="P3564" i="1"/>
  <c r="Q3564" i="1"/>
  <c r="R3564" i="1"/>
  <c r="S3564" i="1"/>
  <c r="C3565" i="1"/>
  <c r="D3565" i="1"/>
  <c r="H3565" i="1"/>
  <c r="K3565" i="1"/>
  <c r="L3565" i="1"/>
  <c r="M3565" i="1"/>
  <c r="N3565" i="1"/>
  <c r="O3565" i="1"/>
  <c r="P3565" i="1"/>
  <c r="Q3565" i="1"/>
  <c r="R3565" i="1"/>
  <c r="S3565" i="1"/>
  <c r="C3566" i="1"/>
  <c r="D3566" i="1"/>
  <c r="H3566" i="1"/>
  <c r="K3566" i="1"/>
  <c r="L3566" i="1"/>
  <c r="M3566" i="1"/>
  <c r="N3566" i="1"/>
  <c r="O3566" i="1"/>
  <c r="P3566" i="1"/>
  <c r="Q3566" i="1"/>
  <c r="R3566" i="1"/>
  <c r="S3566" i="1"/>
  <c r="C3567" i="1"/>
  <c r="D3567" i="1"/>
  <c r="H3567" i="1"/>
  <c r="K3567" i="1"/>
  <c r="L3567" i="1"/>
  <c r="M3567" i="1"/>
  <c r="N3567" i="1"/>
  <c r="O3567" i="1"/>
  <c r="P3567" i="1"/>
  <c r="Q3567" i="1"/>
  <c r="R3567" i="1"/>
  <c r="S3567" i="1"/>
  <c r="C3568" i="1"/>
  <c r="D3568" i="1"/>
  <c r="H3568" i="1"/>
  <c r="K3568" i="1"/>
  <c r="L3568" i="1"/>
  <c r="M3568" i="1"/>
  <c r="N3568" i="1"/>
  <c r="O3568" i="1"/>
  <c r="P3568" i="1"/>
  <c r="Q3568" i="1"/>
  <c r="R3568" i="1"/>
  <c r="S3568" i="1"/>
  <c r="C3569" i="1"/>
  <c r="D3569" i="1"/>
  <c r="H3569" i="1"/>
  <c r="K3569" i="1"/>
  <c r="L3569" i="1"/>
  <c r="M3569" i="1"/>
  <c r="N3569" i="1"/>
  <c r="O3569" i="1"/>
  <c r="P3569" i="1"/>
  <c r="Q3569" i="1"/>
  <c r="R3569" i="1"/>
  <c r="S3569" i="1"/>
  <c r="C3570" i="1"/>
  <c r="D3570" i="1"/>
  <c r="H3570" i="1"/>
  <c r="K3570" i="1"/>
  <c r="L3570" i="1"/>
  <c r="M3570" i="1"/>
  <c r="N3570" i="1"/>
  <c r="O3570" i="1"/>
  <c r="P3570" i="1"/>
  <c r="Q3570" i="1"/>
  <c r="R3570" i="1"/>
  <c r="S3570" i="1"/>
  <c r="C3571" i="1"/>
  <c r="D3571" i="1"/>
  <c r="H3571" i="1"/>
  <c r="K3571" i="1"/>
  <c r="L3571" i="1"/>
  <c r="M3571" i="1"/>
  <c r="N3571" i="1"/>
  <c r="O3571" i="1"/>
  <c r="P3571" i="1"/>
  <c r="Q3571" i="1"/>
  <c r="R3571" i="1"/>
  <c r="S3571" i="1"/>
  <c r="C3572" i="1"/>
  <c r="D3572" i="1"/>
  <c r="H3572" i="1"/>
  <c r="K3572" i="1"/>
  <c r="L3572" i="1"/>
  <c r="M3572" i="1"/>
  <c r="N3572" i="1"/>
  <c r="O3572" i="1"/>
  <c r="P3572" i="1"/>
  <c r="Q3572" i="1"/>
  <c r="R3572" i="1"/>
  <c r="S3572" i="1"/>
  <c r="C3573" i="1"/>
  <c r="D3573" i="1"/>
  <c r="H3573" i="1"/>
  <c r="K3573" i="1"/>
  <c r="L3573" i="1"/>
  <c r="M3573" i="1"/>
  <c r="N3573" i="1"/>
  <c r="O3573" i="1"/>
  <c r="P3573" i="1"/>
  <c r="Q3573" i="1"/>
  <c r="R3573" i="1"/>
  <c r="S3573" i="1"/>
  <c r="C3574" i="1"/>
  <c r="D3574" i="1"/>
  <c r="H3574" i="1"/>
  <c r="K3574" i="1"/>
  <c r="L3574" i="1"/>
  <c r="M3574" i="1"/>
  <c r="N3574" i="1"/>
  <c r="O3574" i="1"/>
  <c r="P3574" i="1"/>
  <c r="Q3574" i="1"/>
  <c r="R3574" i="1"/>
  <c r="S3574" i="1"/>
  <c r="C3575" i="1"/>
  <c r="D3575" i="1"/>
  <c r="H3575" i="1"/>
  <c r="K3575" i="1"/>
  <c r="L3575" i="1"/>
  <c r="M3575" i="1"/>
  <c r="N3575" i="1"/>
  <c r="O3575" i="1"/>
  <c r="P3575" i="1"/>
  <c r="Q3575" i="1"/>
  <c r="R3575" i="1"/>
  <c r="S3575" i="1"/>
  <c r="C3576" i="1"/>
  <c r="D3576" i="1"/>
  <c r="H3576" i="1"/>
  <c r="K3576" i="1"/>
  <c r="L3576" i="1"/>
  <c r="M3576" i="1"/>
  <c r="N3576" i="1"/>
  <c r="O3576" i="1"/>
  <c r="P3576" i="1"/>
  <c r="Q3576" i="1"/>
  <c r="R3576" i="1"/>
  <c r="S3576" i="1"/>
  <c r="C3577" i="1"/>
  <c r="D3577" i="1"/>
  <c r="H3577" i="1"/>
  <c r="K3577" i="1"/>
  <c r="L3577" i="1"/>
  <c r="M3577" i="1"/>
  <c r="N3577" i="1"/>
  <c r="O3577" i="1"/>
  <c r="P3577" i="1"/>
  <c r="Q3577" i="1"/>
  <c r="R3577" i="1"/>
  <c r="S3577" i="1"/>
  <c r="C3578" i="1"/>
  <c r="D3578" i="1"/>
  <c r="H3578" i="1"/>
  <c r="K3578" i="1"/>
  <c r="L3578" i="1"/>
  <c r="M3578" i="1"/>
  <c r="N3578" i="1"/>
  <c r="O3578" i="1"/>
  <c r="P3578" i="1"/>
  <c r="Q3578" i="1"/>
  <c r="R3578" i="1"/>
  <c r="S3578" i="1"/>
  <c r="C3579" i="1"/>
  <c r="D3579" i="1"/>
  <c r="H3579" i="1"/>
  <c r="K3579" i="1"/>
  <c r="L3579" i="1"/>
  <c r="M3579" i="1"/>
  <c r="N3579" i="1"/>
  <c r="O3579" i="1"/>
  <c r="P3579" i="1"/>
  <c r="Q3579" i="1"/>
  <c r="R3579" i="1"/>
  <c r="S3579" i="1"/>
  <c r="C3580" i="1"/>
  <c r="D3580" i="1"/>
  <c r="H3580" i="1"/>
  <c r="K3580" i="1"/>
  <c r="L3580" i="1"/>
  <c r="M3580" i="1"/>
  <c r="N3580" i="1"/>
  <c r="O3580" i="1"/>
  <c r="P3580" i="1"/>
  <c r="Q3580" i="1"/>
  <c r="R3580" i="1"/>
  <c r="S3580" i="1"/>
  <c r="C3581" i="1"/>
  <c r="D3581" i="1"/>
  <c r="H3581" i="1"/>
  <c r="K3581" i="1"/>
  <c r="L3581" i="1"/>
  <c r="M3581" i="1"/>
  <c r="N3581" i="1"/>
  <c r="O3581" i="1"/>
  <c r="P3581" i="1"/>
  <c r="Q3581" i="1"/>
  <c r="R3581" i="1"/>
  <c r="S3581" i="1"/>
  <c r="C3582" i="1"/>
  <c r="D3582" i="1"/>
  <c r="H3582" i="1"/>
  <c r="K3582" i="1"/>
  <c r="L3582" i="1"/>
  <c r="M3582" i="1"/>
  <c r="N3582" i="1"/>
  <c r="O3582" i="1"/>
  <c r="P3582" i="1"/>
  <c r="Q3582" i="1"/>
  <c r="R3582" i="1"/>
  <c r="S3582" i="1"/>
  <c r="C3583" i="1"/>
  <c r="D3583" i="1"/>
  <c r="H3583" i="1"/>
  <c r="K3583" i="1"/>
  <c r="L3583" i="1"/>
  <c r="M3583" i="1"/>
  <c r="N3583" i="1"/>
  <c r="O3583" i="1"/>
  <c r="P3583" i="1"/>
  <c r="Q3583" i="1"/>
  <c r="R3583" i="1"/>
  <c r="S3583" i="1"/>
  <c r="C3584" i="1"/>
  <c r="D3584" i="1"/>
  <c r="H3584" i="1"/>
  <c r="K3584" i="1"/>
  <c r="L3584" i="1"/>
  <c r="M3584" i="1"/>
  <c r="N3584" i="1"/>
  <c r="O3584" i="1"/>
  <c r="P3584" i="1"/>
  <c r="Q3584" i="1"/>
  <c r="R3584" i="1"/>
  <c r="S3584" i="1"/>
  <c r="C3585" i="1"/>
  <c r="D3585" i="1"/>
  <c r="H3585" i="1"/>
  <c r="K3585" i="1"/>
  <c r="L3585" i="1"/>
  <c r="M3585" i="1"/>
  <c r="N3585" i="1"/>
  <c r="O3585" i="1"/>
  <c r="P3585" i="1"/>
  <c r="Q3585" i="1"/>
  <c r="R3585" i="1"/>
  <c r="S3585" i="1"/>
  <c r="C3586" i="1"/>
  <c r="D3586" i="1"/>
  <c r="H3586" i="1"/>
  <c r="K3586" i="1"/>
  <c r="L3586" i="1"/>
  <c r="M3586" i="1"/>
  <c r="N3586" i="1"/>
  <c r="O3586" i="1"/>
  <c r="P3586" i="1"/>
  <c r="Q3586" i="1"/>
  <c r="R3586" i="1"/>
  <c r="S3586" i="1"/>
  <c r="C3587" i="1"/>
  <c r="D3587" i="1"/>
  <c r="H3587" i="1"/>
  <c r="K3587" i="1"/>
  <c r="L3587" i="1"/>
  <c r="M3587" i="1"/>
  <c r="N3587" i="1"/>
  <c r="O3587" i="1"/>
  <c r="P3587" i="1"/>
  <c r="Q3587" i="1"/>
  <c r="R3587" i="1"/>
  <c r="S3587" i="1"/>
  <c r="C3588" i="1"/>
  <c r="D3588" i="1"/>
  <c r="H3588" i="1"/>
  <c r="K3588" i="1"/>
  <c r="L3588" i="1"/>
  <c r="M3588" i="1"/>
  <c r="N3588" i="1"/>
  <c r="O3588" i="1"/>
  <c r="P3588" i="1"/>
  <c r="Q3588" i="1"/>
  <c r="R3588" i="1"/>
  <c r="S3588" i="1"/>
  <c r="C3589" i="1"/>
  <c r="D3589" i="1"/>
  <c r="H3589" i="1"/>
  <c r="K3589" i="1"/>
  <c r="L3589" i="1"/>
  <c r="M3589" i="1"/>
  <c r="N3589" i="1"/>
  <c r="O3589" i="1"/>
  <c r="P3589" i="1"/>
  <c r="Q3589" i="1"/>
  <c r="R3589" i="1"/>
  <c r="S3589" i="1"/>
  <c r="C3590" i="1"/>
  <c r="D3590" i="1"/>
  <c r="H3590" i="1"/>
  <c r="K3590" i="1"/>
  <c r="L3590" i="1"/>
  <c r="M3590" i="1"/>
  <c r="N3590" i="1"/>
  <c r="O3590" i="1"/>
  <c r="P3590" i="1"/>
  <c r="Q3590" i="1"/>
  <c r="R3590" i="1"/>
  <c r="S3590" i="1"/>
  <c r="C3591" i="1"/>
  <c r="D3591" i="1"/>
  <c r="H3591" i="1"/>
  <c r="K3591" i="1"/>
  <c r="L3591" i="1"/>
  <c r="M3591" i="1"/>
  <c r="N3591" i="1"/>
  <c r="O3591" i="1"/>
  <c r="P3591" i="1"/>
  <c r="Q3591" i="1"/>
  <c r="R3591" i="1"/>
  <c r="S3591" i="1"/>
  <c r="C3592" i="1"/>
  <c r="D3592" i="1"/>
  <c r="H3592" i="1"/>
  <c r="K3592" i="1"/>
  <c r="L3592" i="1"/>
  <c r="M3592" i="1"/>
  <c r="N3592" i="1"/>
  <c r="O3592" i="1"/>
  <c r="P3592" i="1"/>
  <c r="Q3592" i="1"/>
  <c r="R3592" i="1"/>
  <c r="S3592" i="1"/>
  <c r="C3593" i="1"/>
  <c r="D3593" i="1"/>
  <c r="H3593" i="1"/>
  <c r="K3593" i="1"/>
  <c r="L3593" i="1"/>
  <c r="M3593" i="1"/>
  <c r="N3593" i="1"/>
  <c r="O3593" i="1"/>
  <c r="P3593" i="1"/>
  <c r="Q3593" i="1"/>
  <c r="R3593" i="1"/>
  <c r="S3593" i="1"/>
  <c r="C3594" i="1"/>
  <c r="D3594" i="1"/>
  <c r="H3594" i="1"/>
  <c r="K3594" i="1"/>
  <c r="L3594" i="1"/>
  <c r="M3594" i="1"/>
  <c r="N3594" i="1"/>
  <c r="O3594" i="1"/>
  <c r="P3594" i="1"/>
  <c r="Q3594" i="1"/>
  <c r="R3594" i="1"/>
  <c r="S3594" i="1"/>
  <c r="C3595" i="1"/>
  <c r="D3595" i="1"/>
  <c r="H3595" i="1"/>
  <c r="K3595" i="1"/>
  <c r="L3595" i="1"/>
  <c r="M3595" i="1"/>
  <c r="N3595" i="1"/>
  <c r="O3595" i="1"/>
  <c r="P3595" i="1"/>
  <c r="Q3595" i="1"/>
  <c r="R3595" i="1"/>
  <c r="S3595" i="1"/>
  <c r="C3596" i="1"/>
  <c r="D3596" i="1"/>
  <c r="H3596" i="1"/>
  <c r="K3596" i="1"/>
  <c r="L3596" i="1"/>
  <c r="M3596" i="1"/>
  <c r="N3596" i="1"/>
  <c r="O3596" i="1"/>
  <c r="P3596" i="1"/>
  <c r="Q3596" i="1"/>
  <c r="R3596" i="1"/>
  <c r="S3596" i="1"/>
  <c r="C3597" i="1"/>
  <c r="D3597" i="1"/>
  <c r="H3597" i="1"/>
  <c r="K3597" i="1"/>
  <c r="L3597" i="1"/>
  <c r="M3597" i="1"/>
  <c r="N3597" i="1"/>
  <c r="O3597" i="1"/>
  <c r="P3597" i="1"/>
  <c r="Q3597" i="1"/>
  <c r="R3597" i="1"/>
  <c r="S3597" i="1"/>
  <c r="C3598" i="1"/>
  <c r="D3598" i="1"/>
  <c r="H3598" i="1"/>
  <c r="K3598" i="1"/>
  <c r="L3598" i="1"/>
  <c r="M3598" i="1"/>
  <c r="N3598" i="1"/>
  <c r="O3598" i="1"/>
  <c r="P3598" i="1"/>
  <c r="Q3598" i="1"/>
  <c r="R3598" i="1"/>
  <c r="S3598" i="1"/>
  <c r="C3599" i="1"/>
  <c r="D3599" i="1"/>
  <c r="H3599" i="1"/>
  <c r="K3599" i="1"/>
  <c r="L3599" i="1"/>
  <c r="M3599" i="1"/>
  <c r="N3599" i="1"/>
  <c r="O3599" i="1"/>
  <c r="P3599" i="1"/>
  <c r="Q3599" i="1"/>
  <c r="R3599" i="1"/>
  <c r="S3599" i="1"/>
  <c r="C3600" i="1"/>
  <c r="D3600" i="1"/>
  <c r="H3600" i="1"/>
  <c r="K3600" i="1"/>
  <c r="L3600" i="1"/>
  <c r="M3600" i="1"/>
  <c r="N3600" i="1"/>
  <c r="O3600" i="1"/>
  <c r="P3600" i="1"/>
  <c r="Q3600" i="1"/>
  <c r="R3600" i="1"/>
  <c r="S3600" i="1"/>
  <c r="C3601" i="1"/>
  <c r="D3601" i="1"/>
  <c r="H3601" i="1"/>
  <c r="K3601" i="1"/>
  <c r="L3601" i="1"/>
  <c r="M3601" i="1"/>
  <c r="N3601" i="1"/>
  <c r="O3601" i="1"/>
  <c r="P3601" i="1"/>
  <c r="Q3601" i="1"/>
  <c r="R3601" i="1"/>
  <c r="S3601" i="1"/>
  <c r="C3602" i="1"/>
  <c r="D3602" i="1"/>
  <c r="H3602" i="1"/>
  <c r="K3602" i="1"/>
  <c r="L3602" i="1"/>
  <c r="M3602" i="1"/>
  <c r="N3602" i="1"/>
  <c r="O3602" i="1"/>
  <c r="P3602" i="1"/>
  <c r="Q3602" i="1"/>
  <c r="R3602" i="1"/>
  <c r="S3602" i="1"/>
  <c r="C3603" i="1"/>
  <c r="D3603" i="1"/>
  <c r="H3603" i="1"/>
  <c r="K3603" i="1"/>
  <c r="L3603" i="1"/>
  <c r="M3603" i="1"/>
  <c r="N3603" i="1"/>
  <c r="O3603" i="1"/>
  <c r="P3603" i="1"/>
  <c r="Q3603" i="1"/>
  <c r="R3603" i="1"/>
  <c r="S3603" i="1"/>
  <c r="C3604" i="1"/>
  <c r="D3604" i="1"/>
  <c r="H3604" i="1"/>
  <c r="K3604" i="1"/>
  <c r="L3604" i="1"/>
  <c r="M3604" i="1"/>
  <c r="N3604" i="1"/>
  <c r="O3604" i="1"/>
  <c r="P3604" i="1"/>
  <c r="Q3604" i="1"/>
  <c r="R3604" i="1"/>
  <c r="S3604" i="1"/>
  <c r="C3605" i="1"/>
  <c r="D3605" i="1"/>
  <c r="H3605" i="1"/>
  <c r="K3605" i="1"/>
  <c r="L3605" i="1"/>
  <c r="M3605" i="1"/>
  <c r="N3605" i="1"/>
  <c r="O3605" i="1"/>
  <c r="P3605" i="1"/>
  <c r="Q3605" i="1"/>
  <c r="R3605" i="1"/>
  <c r="S3605" i="1"/>
  <c r="C3606" i="1"/>
  <c r="D3606" i="1"/>
  <c r="H3606" i="1"/>
  <c r="K3606" i="1"/>
  <c r="L3606" i="1"/>
  <c r="M3606" i="1"/>
  <c r="N3606" i="1"/>
  <c r="O3606" i="1"/>
  <c r="P3606" i="1"/>
  <c r="Q3606" i="1"/>
  <c r="R3606" i="1"/>
  <c r="S3606" i="1"/>
  <c r="C3607" i="1"/>
  <c r="D3607" i="1"/>
  <c r="H3607" i="1"/>
  <c r="K3607" i="1"/>
  <c r="L3607" i="1"/>
  <c r="M3607" i="1"/>
  <c r="N3607" i="1"/>
  <c r="O3607" i="1"/>
  <c r="P3607" i="1"/>
  <c r="Q3607" i="1"/>
  <c r="R3607" i="1"/>
  <c r="S3607" i="1"/>
  <c r="C3608" i="1"/>
  <c r="D3608" i="1"/>
  <c r="H3608" i="1"/>
  <c r="K3608" i="1"/>
  <c r="L3608" i="1"/>
  <c r="M3608" i="1"/>
  <c r="N3608" i="1"/>
  <c r="O3608" i="1"/>
  <c r="P3608" i="1"/>
  <c r="Q3608" i="1"/>
  <c r="R3608" i="1"/>
  <c r="S3608" i="1"/>
  <c r="C3609" i="1"/>
  <c r="D3609" i="1"/>
  <c r="H3609" i="1"/>
  <c r="K3609" i="1"/>
  <c r="L3609" i="1"/>
  <c r="M3609" i="1"/>
  <c r="N3609" i="1"/>
  <c r="O3609" i="1"/>
  <c r="P3609" i="1"/>
  <c r="Q3609" i="1"/>
  <c r="R3609" i="1"/>
  <c r="S3609" i="1"/>
  <c r="C3610" i="1"/>
  <c r="D3610" i="1"/>
  <c r="H3610" i="1"/>
  <c r="K3610" i="1"/>
  <c r="L3610" i="1"/>
  <c r="M3610" i="1"/>
  <c r="N3610" i="1"/>
  <c r="O3610" i="1"/>
  <c r="P3610" i="1"/>
  <c r="Q3610" i="1"/>
  <c r="R3610" i="1"/>
  <c r="S3610" i="1"/>
  <c r="C3611" i="1"/>
  <c r="D3611" i="1"/>
  <c r="H3611" i="1"/>
  <c r="K3611" i="1"/>
  <c r="L3611" i="1"/>
  <c r="M3611" i="1"/>
  <c r="N3611" i="1"/>
  <c r="O3611" i="1"/>
  <c r="P3611" i="1"/>
  <c r="Q3611" i="1"/>
  <c r="R3611" i="1"/>
  <c r="S3611" i="1"/>
  <c r="C3612" i="1"/>
  <c r="D3612" i="1"/>
  <c r="H3612" i="1"/>
  <c r="K3612" i="1"/>
  <c r="L3612" i="1"/>
  <c r="M3612" i="1"/>
  <c r="N3612" i="1"/>
  <c r="O3612" i="1"/>
  <c r="P3612" i="1"/>
  <c r="Q3612" i="1"/>
  <c r="R3612" i="1"/>
  <c r="S3612" i="1"/>
  <c r="C3613" i="1"/>
  <c r="D3613" i="1"/>
  <c r="H3613" i="1"/>
  <c r="K3613" i="1"/>
  <c r="L3613" i="1"/>
  <c r="M3613" i="1"/>
  <c r="N3613" i="1"/>
  <c r="O3613" i="1"/>
  <c r="P3613" i="1"/>
  <c r="Q3613" i="1"/>
  <c r="R3613" i="1"/>
  <c r="S3613" i="1"/>
  <c r="C3614" i="1"/>
  <c r="D3614" i="1"/>
  <c r="H3614" i="1"/>
  <c r="K3614" i="1"/>
  <c r="L3614" i="1"/>
  <c r="M3614" i="1"/>
  <c r="N3614" i="1"/>
  <c r="O3614" i="1"/>
  <c r="P3614" i="1"/>
  <c r="Q3614" i="1"/>
  <c r="R3614" i="1"/>
  <c r="S3614" i="1"/>
  <c r="C3615" i="1"/>
  <c r="D3615" i="1"/>
  <c r="H3615" i="1"/>
  <c r="K3615" i="1"/>
  <c r="L3615" i="1"/>
  <c r="M3615" i="1"/>
  <c r="N3615" i="1"/>
  <c r="O3615" i="1"/>
  <c r="P3615" i="1"/>
  <c r="Q3615" i="1"/>
  <c r="R3615" i="1"/>
  <c r="S3615" i="1"/>
  <c r="C3616" i="1"/>
  <c r="D3616" i="1"/>
  <c r="H3616" i="1"/>
  <c r="K3616" i="1"/>
  <c r="L3616" i="1"/>
  <c r="M3616" i="1"/>
  <c r="N3616" i="1"/>
  <c r="O3616" i="1"/>
  <c r="P3616" i="1"/>
  <c r="Q3616" i="1"/>
  <c r="R3616" i="1"/>
  <c r="S3616" i="1"/>
  <c r="C3617" i="1"/>
  <c r="D3617" i="1"/>
  <c r="H3617" i="1"/>
  <c r="K3617" i="1"/>
  <c r="L3617" i="1"/>
  <c r="M3617" i="1"/>
  <c r="N3617" i="1"/>
  <c r="O3617" i="1"/>
  <c r="P3617" i="1"/>
  <c r="Q3617" i="1"/>
  <c r="R3617" i="1"/>
  <c r="S3617" i="1"/>
  <c r="C3618" i="1"/>
  <c r="D3618" i="1"/>
  <c r="H3618" i="1"/>
  <c r="K3618" i="1"/>
  <c r="L3618" i="1"/>
  <c r="M3618" i="1"/>
  <c r="N3618" i="1"/>
  <c r="O3618" i="1"/>
  <c r="P3618" i="1"/>
  <c r="Q3618" i="1"/>
  <c r="R3618" i="1"/>
  <c r="S3618" i="1"/>
  <c r="C3619" i="1"/>
  <c r="D3619" i="1"/>
  <c r="H3619" i="1"/>
  <c r="K3619" i="1"/>
  <c r="L3619" i="1"/>
  <c r="M3619" i="1"/>
  <c r="N3619" i="1"/>
  <c r="O3619" i="1"/>
  <c r="P3619" i="1"/>
  <c r="Q3619" i="1"/>
  <c r="R3619" i="1"/>
  <c r="S3619" i="1"/>
  <c r="C3620" i="1"/>
  <c r="D3620" i="1"/>
  <c r="H3620" i="1"/>
  <c r="K3620" i="1"/>
  <c r="L3620" i="1"/>
  <c r="M3620" i="1"/>
  <c r="N3620" i="1"/>
  <c r="O3620" i="1"/>
  <c r="P3620" i="1"/>
  <c r="Q3620" i="1"/>
  <c r="R3620" i="1"/>
  <c r="S3620" i="1"/>
  <c r="C3621" i="1"/>
  <c r="D3621" i="1"/>
  <c r="H3621" i="1"/>
  <c r="K3621" i="1"/>
  <c r="L3621" i="1"/>
  <c r="M3621" i="1"/>
  <c r="N3621" i="1"/>
  <c r="O3621" i="1"/>
  <c r="P3621" i="1"/>
  <c r="Q3621" i="1"/>
  <c r="R3621" i="1"/>
  <c r="S3621" i="1"/>
  <c r="C3622" i="1"/>
  <c r="D3622" i="1"/>
  <c r="H3622" i="1"/>
  <c r="K3622" i="1"/>
  <c r="L3622" i="1"/>
  <c r="M3622" i="1"/>
  <c r="N3622" i="1"/>
  <c r="O3622" i="1"/>
  <c r="P3622" i="1"/>
  <c r="Q3622" i="1"/>
  <c r="R3622" i="1"/>
  <c r="S3622" i="1"/>
  <c r="C3623" i="1"/>
  <c r="D3623" i="1"/>
  <c r="H3623" i="1"/>
  <c r="K3623" i="1"/>
  <c r="L3623" i="1"/>
  <c r="M3623" i="1"/>
  <c r="N3623" i="1"/>
  <c r="O3623" i="1"/>
  <c r="P3623" i="1"/>
  <c r="Q3623" i="1"/>
  <c r="R3623" i="1"/>
  <c r="S3623" i="1"/>
  <c r="C3624" i="1"/>
  <c r="D3624" i="1"/>
  <c r="H3624" i="1"/>
  <c r="K3624" i="1"/>
  <c r="L3624" i="1"/>
  <c r="M3624" i="1"/>
  <c r="N3624" i="1"/>
  <c r="O3624" i="1"/>
  <c r="P3624" i="1"/>
  <c r="Q3624" i="1"/>
  <c r="R3624" i="1"/>
  <c r="S3624" i="1"/>
  <c r="C3625" i="1"/>
  <c r="D3625" i="1"/>
  <c r="H3625" i="1"/>
  <c r="K3625" i="1"/>
  <c r="L3625" i="1"/>
  <c r="M3625" i="1"/>
  <c r="N3625" i="1"/>
  <c r="O3625" i="1"/>
  <c r="P3625" i="1"/>
  <c r="Q3625" i="1"/>
  <c r="R3625" i="1"/>
  <c r="S3625" i="1"/>
  <c r="C3626" i="1"/>
  <c r="D3626" i="1"/>
  <c r="H3626" i="1"/>
  <c r="K3626" i="1"/>
  <c r="L3626" i="1"/>
  <c r="M3626" i="1"/>
  <c r="N3626" i="1"/>
  <c r="O3626" i="1"/>
  <c r="P3626" i="1"/>
  <c r="Q3626" i="1"/>
  <c r="R3626" i="1"/>
  <c r="S3626" i="1"/>
  <c r="C3627" i="1"/>
  <c r="D3627" i="1"/>
  <c r="H3627" i="1"/>
  <c r="K3627" i="1"/>
  <c r="L3627" i="1"/>
  <c r="M3627" i="1"/>
  <c r="N3627" i="1"/>
  <c r="O3627" i="1"/>
  <c r="P3627" i="1"/>
  <c r="Q3627" i="1"/>
  <c r="R3627" i="1"/>
  <c r="S3627" i="1"/>
  <c r="C3628" i="1"/>
  <c r="D3628" i="1"/>
  <c r="H3628" i="1"/>
  <c r="K3628" i="1"/>
  <c r="L3628" i="1"/>
  <c r="M3628" i="1"/>
  <c r="N3628" i="1"/>
  <c r="O3628" i="1"/>
  <c r="P3628" i="1"/>
  <c r="Q3628" i="1"/>
  <c r="R3628" i="1"/>
  <c r="S3628" i="1"/>
  <c r="C3629" i="1"/>
  <c r="D3629" i="1"/>
  <c r="H3629" i="1"/>
  <c r="K3629" i="1"/>
  <c r="L3629" i="1"/>
  <c r="M3629" i="1"/>
  <c r="N3629" i="1"/>
  <c r="O3629" i="1"/>
  <c r="P3629" i="1"/>
  <c r="Q3629" i="1"/>
  <c r="R3629" i="1"/>
  <c r="S3629" i="1"/>
  <c r="C3630" i="1"/>
  <c r="D3630" i="1"/>
  <c r="H3630" i="1"/>
  <c r="K3630" i="1"/>
  <c r="L3630" i="1"/>
  <c r="M3630" i="1"/>
  <c r="N3630" i="1"/>
  <c r="O3630" i="1"/>
  <c r="P3630" i="1"/>
  <c r="Q3630" i="1"/>
  <c r="R3630" i="1"/>
  <c r="S3630" i="1"/>
  <c r="C3631" i="1"/>
  <c r="D3631" i="1"/>
  <c r="H3631" i="1"/>
  <c r="K3631" i="1"/>
  <c r="L3631" i="1"/>
  <c r="M3631" i="1"/>
  <c r="N3631" i="1"/>
  <c r="O3631" i="1"/>
  <c r="P3631" i="1"/>
  <c r="Q3631" i="1"/>
  <c r="R3631" i="1"/>
  <c r="S3631" i="1"/>
  <c r="C3632" i="1"/>
  <c r="D3632" i="1"/>
  <c r="H3632" i="1"/>
  <c r="K3632" i="1"/>
  <c r="L3632" i="1"/>
  <c r="M3632" i="1"/>
  <c r="N3632" i="1"/>
  <c r="O3632" i="1"/>
  <c r="P3632" i="1"/>
  <c r="Q3632" i="1"/>
  <c r="R3632" i="1"/>
  <c r="S3632" i="1"/>
  <c r="C3633" i="1"/>
  <c r="D3633" i="1"/>
  <c r="H3633" i="1"/>
  <c r="K3633" i="1"/>
  <c r="L3633" i="1"/>
  <c r="M3633" i="1"/>
  <c r="N3633" i="1"/>
  <c r="O3633" i="1"/>
  <c r="P3633" i="1"/>
  <c r="Q3633" i="1"/>
  <c r="R3633" i="1"/>
  <c r="S3633" i="1"/>
  <c r="C3634" i="1"/>
  <c r="D3634" i="1"/>
  <c r="H3634" i="1"/>
  <c r="K3634" i="1"/>
  <c r="L3634" i="1"/>
  <c r="M3634" i="1"/>
  <c r="N3634" i="1"/>
  <c r="O3634" i="1"/>
  <c r="P3634" i="1"/>
  <c r="Q3634" i="1"/>
  <c r="R3634" i="1"/>
  <c r="S3634" i="1"/>
  <c r="C3635" i="1"/>
  <c r="D3635" i="1"/>
  <c r="H3635" i="1"/>
  <c r="K3635" i="1"/>
  <c r="L3635" i="1"/>
  <c r="M3635" i="1"/>
  <c r="N3635" i="1"/>
  <c r="O3635" i="1"/>
  <c r="P3635" i="1"/>
  <c r="Q3635" i="1"/>
  <c r="R3635" i="1"/>
  <c r="S3635" i="1"/>
  <c r="C3636" i="1"/>
  <c r="D3636" i="1"/>
  <c r="H3636" i="1"/>
  <c r="K3636" i="1"/>
  <c r="L3636" i="1"/>
  <c r="M3636" i="1"/>
  <c r="N3636" i="1"/>
  <c r="O3636" i="1"/>
  <c r="P3636" i="1"/>
  <c r="Q3636" i="1"/>
  <c r="R3636" i="1"/>
  <c r="S3636" i="1"/>
  <c r="C3637" i="1"/>
  <c r="D3637" i="1"/>
  <c r="H3637" i="1"/>
  <c r="K3637" i="1"/>
  <c r="L3637" i="1"/>
  <c r="M3637" i="1"/>
  <c r="N3637" i="1"/>
  <c r="O3637" i="1"/>
  <c r="P3637" i="1"/>
  <c r="Q3637" i="1"/>
  <c r="R3637" i="1"/>
  <c r="S3637" i="1"/>
  <c r="C3638" i="1"/>
  <c r="D3638" i="1"/>
  <c r="H3638" i="1"/>
  <c r="K3638" i="1"/>
  <c r="L3638" i="1"/>
  <c r="M3638" i="1"/>
  <c r="N3638" i="1"/>
  <c r="O3638" i="1"/>
  <c r="P3638" i="1"/>
  <c r="Q3638" i="1"/>
  <c r="R3638" i="1"/>
  <c r="S3638" i="1"/>
  <c r="C3639" i="1"/>
  <c r="D3639" i="1"/>
  <c r="H3639" i="1"/>
  <c r="K3639" i="1"/>
  <c r="L3639" i="1"/>
  <c r="M3639" i="1"/>
  <c r="N3639" i="1"/>
  <c r="O3639" i="1"/>
  <c r="P3639" i="1"/>
  <c r="Q3639" i="1"/>
  <c r="R3639" i="1"/>
  <c r="S3639" i="1"/>
  <c r="C3640" i="1"/>
  <c r="D3640" i="1"/>
  <c r="H3640" i="1"/>
  <c r="K3640" i="1"/>
  <c r="L3640" i="1"/>
  <c r="M3640" i="1"/>
  <c r="N3640" i="1"/>
  <c r="O3640" i="1"/>
  <c r="P3640" i="1"/>
  <c r="Q3640" i="1"/>
  <c r="R3640" i="1"/>
  <c r="S3640" i="1"/>
  <c r="C3641" i="1"/>
  <c r="D3641" i="1"/>
  <c r="H3641" i="1"/>
  <c r="K3641" i="1"/>
  <c r="L3641" i="1"/>
  <c r="M3641" i="1"/>
  <c r="N3641" i="1"/>
  <c r="O3641" i="1"/>
  <c r="P3641" i="1"/>
  <c r="Q3641" i="1"/>
  <c r="R3641" i="1"/>
  <c r="S3641" i="1"/>
  <c r="C3642" i="1"/>
  <c r="D3642" i="1"/>
  <c r="H3642" i="1"/>
  <c r="K3642" i="1"/>
  <c r="L3642" i="1"/>
  <c r="M3642" i="1"/>
  <c r="N3642" i="1"/>
  <c r="O3642" i="1"/>
  <c r="P3642" i="1"/>
  <c r="Q3642" i="1"/>
  <c r="R3642" i="1"/>
  <c r="S3642" i="1"/>
  <c r="C3643" i="1"/>
  <c r="D3643" i="1"/>
  <c r="H3643" i="1"/>
  <c r="K3643" i="1"/>
  <c r="L3643" i="1"/>
  <c r="M3643" i="1"/>
  <c r="N3643" i="1"/>
  <c r="O3643" i="1"/>
  <c r="P3643" i="1"/>
  <c r="Q3643" i="1"/>
  <c r="R3643" i="1"/>
  <c r="S3643" i="1"/>
  <c r="C3644" i="1"/>
  <c r="D3644" i="1"/>
  <c r="H3644" i="1"/>
  <c r="K3644" i="1"/>
  <c r="L3644" i="1"/>
  <c r="M3644" i="1"/>
  <c r="N3644" i="1"/>
  <c r="O3644" i="1"/>
  <c r="P3644" i="1"/>
  <c r="Q3644" i="1"/>
  <c r="R3644" i="1"/>
  <c r="S3644" i="1"/>
  <c r="C3645" i="1"/>
  <c r="D3645" i="1"/>
  <c r="H3645" i="1"/>
  <c r="K3645" i="1"/>
  <c r="L3645" i="1"/>
  <c r="M3645" i="1"/>
  <c r="N3645" i="1"/>
  <c r="O3645" i="1"/>
  <c r="P3645" i="1"/>
  <c r="Q3645" i="1"/>
  <c r="R3645" i="1"/>
  <c r="S3645" i="1"/>
  <c r="C3646" i="1"/>
  <c r="D3646" i="1"/>
  <c r="H3646" i="1"/>
  <c r="K3646" i="1"/>
  <c r="L3646" i="1"/>
  <c r="M3646" i="1"/>
  <c r="N3646" i="1"/>
  <c r="O3646" i="1"/>
  <c r="P3646" i="1"/>
  <c r="Q3646" i="1"/>
  <c r="R3646" i="1"/>
  <c r="S3646" i="1"/>
  <c r="C3647" i="1"/>
  <c r="D3647" i="1"/>
  <c r="H3647" i="1"/>
  <c r="K3647" i="1"/>
  <c r="L3647" i="1"/>
  <c r="M3647" i="1"/>
  <c r="N3647" i="1"/>
  <c r="O3647" i="1"/>
  <c r="P3647" i="1"/>
  <c r="Q3647" i="1"/>
  <c r="R3647" i="1"/>
  <c r="S3647" i="1"/>
  <c r="C3648" i="1"/>
  <c r="D3648" i="1"/>
  <c r="H3648" i="1"/>
  <c r="K3648" i="1"/>
  <c r="L3648" i="1"/>
  <c r="M3648" i="1"/>
  <c r="N3648" i="1"/>
  <c r="O3648" i="1"/>
  <c r="P3648" i="1"/>
  <c r="Q3648" i="1"/>
  <c r="R3648" i="1"/>
  <c r="S3648" i="1"/>
  <c r="C3649" i="1"/>
  <c r="D3649" i="1"/>
  <c r="H3649" i="1"/>
  <c r="K3649" i="1"/>
  <c r="L3649" i="1"/>
  <c r="M3649" i="1"/>
  <c r="N3649" i="1"/>
  <c r="O3649" i="1"/>
  <c r="P3649" i="1"/>
  <c r="Q3649" i="1"/>
  <c r="R3649" i="1"/>
  <c r="S3649" i="1"/>
  <c r="C3650" i="1"/>
  <c r="D3650" i="1"/>
  <c r="H3650" i="1"/>
  <c r="K3650" i="1"/>
  <c r="L3650" i="1"/>
  <c r="M3650" i="1"/>
  <c r="N3650" i="1"/>
  <c r="O3650" i="1"/>
  <c r="P3650" i="1"/>
  <c r="Q3650" i="1"/>
  <c r="R3650" i="1"/>
  <c r="S3650" i="1"/>
  <c r="C3651" i="1"/>
  <c r="D3651" i="1"/>
  <c r="H3651" i="1"/>
  <c r="K3651" i="1"/>
  <c r="L3651" i="1"/>
  <c r="M3651" i="1"/>
  <c r="N3651" i="1"/>
  <c r="O3651" i="1"/>
  <c r="P3651" i="1"/>
  <c r="Q3651" i="1"/>
  <c r="R3651" i="1"/>
  <c r="S3651" i="1"/>
  <c r="C3652" i="1"/>
  <c r="D3652" i="1"/>
  <c r="H3652" i="1"/>
  <c r="K3652" i="1"/>
  <c r="L3652" i="1"/>
  <c r="M3652" i="1"/>
  <c r="N3652" i="1"/>
  <c r="O3652" i="1"/>
  <c r="P3652" i="1"/>
  <c r="Q3652" i="1"/>
  <c r="R3652" i="1"/>
  <c r="S3652" i="1"/>
  <c r="C3653" i="1"/>
  <c r="D3653" i="1"/>
  <c r="H3653" i="1"/>
  <c r="K3653" i="1"/>
  <c r="L3653" i="1"/>
  <c r="M3653" i="1"/>
  <c r="N3653" i="1"/>
  <c r="O3653" i="1"/>
  <c r="P3653" i="1"/>
  <c r="Q3653" i="1"/>
  <c r="R3653" i="1"/>
  <c r="S3653" i="1"/>
  <c r="C3654" i="1"/>
  <c r="D3654" i="1"/>
  <c r="H3654" i="1"/>
  <c r="K3654" i="1"/>
  <c r="L3654" i="1"/>
  <c r="M3654" i="1"/>
  <c r="N3654" i="1"/>
  <c r="O3654" i="1"/>
  <c r="P3654" i="1"/>
  <c r="Q3654" i="1"/>
  <c r="R3654" i="1"/>
  <c r="S3654" i="1"/>
  <c r="C3655" i="1"/>
  <c r="D3655" i="1"/>
  <c r="H3655" i="1"/>
  <c r="K3655" i="1"/>
  <c r="L3655" i="1"/>
  <c r="M3655" i="1"/>
  <c r="N3655" i="1"/>
  <c r="O3655" i="1"/>
  <c r="P3655" i="1"/>
  <c r="Q3655" i="1"/>
  <c r="R3655" i="1"/>
  <c r="S3655" i="1"/>
  <c r="C3656" i="1"/>
  <c r="D3656" i="1"/>
  <c r="H3656" i="1"/>
  <c r="K3656" i="1"/>
  <c r="L3656" i="1"/>
  <c r="M3656" i="1"/>
  <c r="N3656" i="1"/>
  <c r="O3656" i="1"/>
  <c r="P3656" i="1"/>
  <c r="Q3656" i="1"/>
  <c r="R3656" i="1"/>
  <c r="S3656" i="1"/>
  <c r="C3657" i="1"/>
  <c r="D3657" i="1"/>
  <c r="H3657" i="1"/>
  <c r="K3657" i="1"/>
  <c r="L3657" i="1"/>
  <c r="M3657" i="1"/>
  <c r="N3657" i="1"/>
  <c r="O3657" i="1"/>
  <c r="P3657" i="1"/>
  <c r="Q3657" i="1"/>
  <c r="R3657" i="1"/>
  <c r="S3657" i="1"/>
  <c r="C3658" i="1"/>
  <c r="D3658" i="1"/>
  <c r="H3658" i="1"/>
  <c r="K3658" i="1"/>
  <c r="L3658" i="1"/>
  <c r="M3658" i="1"/>
  <c r="N3658" i="1"/>
  <c r="O3658" i="1"/>
  <c r="P3658" i="1"/>
  <c r="Q3658" i="1"/>
  <c r="R3658" i="1"/>
  <c r="S3658" i="1"/>
  <c r="C3659" i="1"/>
  <c r="D3659" i="1"/>
  <c r="H3659" i="1"/>
  <c r="K3659" i="1"/>
  <c r="L3659" i="1"/>
  <c r="M3659" i="1"/>
  <c r="N3659" i="1"/>
  <c r="O3659" i="1"/>
  <c r="P3659" i="1"/>
  <c r="Q3659" i="1"/>
  <c r="R3659" i="1"/>
  <c r="S3659" i="1"/>
  <c r="C3660" i="1"/>
  <c r="D3660" i="1"/>
  <c r="H3660" i="1"/>
  <c r="K3660" i="1"/>
  <c r="L3660" i="1"/>
  <c r="M3660" i="1"/>
  <c r="N3660" i="1"/>
  <c r="O3660" i="1"/>
  <c r="P3660" i="1"/>
  <c r="Q3660" i="1"/>
  <c r="R3660" i="1"/>
  <c r="S3660" i="1"/>
  <c r="C3661" i="1"/>
  <c r="D3661" i="1"/>
  <c r="H3661" i="1"/>
  <c r="K3661" i="1"/>
  <c r="L3661" i="1"/>
  <c r="M3661" i="1"/>
  <c r="N3661" i="1"/>
  <c r="O3661" i="1"/>
  <c r="P3661" i="1"/>
  <c r="Q3661" i="1"/>
  <c r="R3661" i="1"/>
  <c r="S3661" i="1"/>
  <c r="C3662" i="1"/>
  <c r="D3662" i="1"/>
  <c r="H3662" i="1"/>
  <c r="K3662" i="1"/>
  <c r="L3662" i="1"/>
  <c r="M3662" i="1"/>
  <c r="N3662" i="1"/>
  <c r="O3662" i="1"/>
  <c r="P3662" i="1"/>
  <c r="Q3662" i="1"/>
  <c r="R3662" i="1"/>
  <c r="S3662" i="1"/>
  <c r="C3663" i="1"/>
  <c r="D3663" i="1"/>
  <c r="H3663" i="1"/>
  <c r="K3663" i="1"/>
  <c r="L3663" i="1"/>
  <c r="M3663" i="1"/>
  <c r="N3663" i="1"/>
  <c r="O3663" i="1"/>
  <c r="P3663" i="1"/>
  <c r="Q3663" i="1"/>
  <c r="R3663" i="1"/>
  <c r="S3663" i="1"/>
  <c r="C3664" i="1"/>
  <c r="D3664" i="1"/>
  <c r="H3664" i="1"/>
  <c r="K3664" i="1"/>
  <c r="L3664" i="1"/>
  <c r="M3664" i="1"/>
  <c r="N3664" i="1"/>
  <c r="O3664" i="1"/>
  <c r="P3664" i="1"/>
  <c r="Q3664" i="1"/>
  <c r="R3664" i="1"/>
  <c r="S3664" i="1"/>
  <c r="C3665" i="1"/>
  <c r="D3665" i="1"/>
  <c r="H3665" i="1"/>
  <c r="K3665" i="1"/>
  <c r="L3665" i="1"/>
  <c r="M3665" i="1"/>
  <c r="N3665" i="1"/>
  <c r="O3665" i="1"/>
  <c r="P3665" i="1"/>
  <c r="Q3665" i="1"/>
  <c r="R3665" i="1"/>
  <c r="S3665" i="1"/>
  <c r="C3666" i="1"/>
  <c r="D3666" i="1"/>
  <c r="H3666" i="1"/>
  <c r="K3666" i="1"/>
  <c r="L3666" i="1"/>
  <c r="M3666" i="1"/>
  <c r="N3666" i="1"/>
  <c r="O3666" i="1"/>
  <c r="P3666" i="1"/>
  <c r="Q3666" i="1"/>
  <c r="R3666" i="1"/>
  <c r="S3666" i="1"/>
  <c r="C3667" i="1"/>
  <c r="D3667" i="1"/>
  <c r="H3667" i="1"/>
  <c r="K3667" i="1"/>
  <c r="L3667" i="1"/>
  <c r="M3667" i="1"/>
  <c r="N3667" i="1"/>
  <c r="O3667" i="1"/>
  <c r="P3667" i="1"/>
  <c r="Q3667" i="1"/>
  <c r="R3667" i="1"/>
  <c r="S3667" i="1"/>
  <c r="C3668" i="1"/>
  <c r="D3668" i="1"/>
  <c r="H3668" i="1"/>
  <c r="K3668" i="1"/>
  <c r="L3668" i="1"/>
  <c r="M3668" i="1"/>
  <c r="N3668" i="1"/>
  <c r="O3668" i="1"/>
  <c r="P3668" i="1"/>
  <c r="Q3668" i="1"/>
  <c r="R3668" i="1"/>
  <c r="S3668" i="1"/>
  <c r="C3669" i="1"/>
  <c r="D3669" i="1"/>
  <c r="H3669" i="1"/>
  <c r="K3669" i="1"/>
  <c r="L3669" i="1"/>
  <c r="M3669" i="1"/>
  <c r="N3669" i="1"/>
  <c r="O3669" i="1"/>
  <c r="P3669" i="1"/>
  <c r="Q3669" i="1"/>
  <c r="R3669" i="1"/>
  <c r="S3669" i="1"/>
  <c r="C3670" i="1"/>
  <c r="D3670" i="1"/>
  <c r="H3670" i="1"/>
  <c r="K3670" i="1"/>
  <c r="L3670" i="1"/>
  <c r="M3670" i="1"/>
  <c r="N3670" i="1"/>
  <c r="O3670" i="1"/>
  <c r="P3670" i="1"/>
  <c r="Q3670" i="1"/>
  <c r="R3670" i="1"/>
  <c r="S3670" i="1"/>
  <c r="C3671" i="1"/>
  <c r="D3671" i="1"/>
  <c r="H3671" i="1"/>
  <c r="K3671" i="1"/>
  <c r="L3671" i="1"/>
  <c r="M3671" i="1"/>
  <c r="N3671" i="1"/>
  <c r="O3671" i="1"/>
  <c r="P3671" i="1"/>
  <c r="Q3671" i="1"/>
  <c r="R3671" i="1"/>
  <c r="S3671" i="1"/>
  <c r="C3672" i="1"/>
  <c r="D3672" i="1"/>
  <c r="H3672" i="1"/>
  <c r="K3672" i="1"/>
  <c r="L3672" i="1"/>
  <c r="M3672" i="1"/>
  <c r="N3672" i="1"/>
  <c r="O3672" i="1"/>
  <c r="P3672" i="1"/>
  <c r="Q3672" i="1"/>
  <c r="R3672" i="1"/>
  <c r="S3672" i="1"/>
  <c r="C3673" i="1"/>
  <c r="D3673" i="1"/>
  <c r="H3673" i="1"/>
  <c r="K3673" i="1"/>
  <c r="L3673" i="1"/>
  <c r="M3673" i="1"/>
  <c r="N3673" i="1"/>
  <c r="O3673" i="1"/>
  <c r="P3673" i="1"/>
  <c r="Q3673" i="1"/>
  <c r="R3673" i="1"/>
  <c r="S3673" i="1"/>
  <c r="C3674" i="1"/>
  <c r="D3674" i="1"/>
  <c r="H3674" i="1"/>
  <c r="K3674" i="1"/>
  <c r="L3674" i="1"/>
  <c r="M3674" i="1"/>
  <c r="N3674" i="1"/>
  <c r="O3674" i="1"/>
  <c r="P3674" i="1"/>
  <c r="Q3674" i="1"/>
  <c r="R3674" i="1"/>
  <c r="S3674" i="1"/>
  <c r="C3675" i="1"/>
  <c r="D3675" i="1"/>
  <c r="H3675" i="1"/>
  <c r="K3675" i="1"/>
  <c r="L3675" i="1"/>
  <c r="M3675" i="1"/>
  <c r="N3675" i="1"/>
  <c r="O3675" i="1"/>
  <c r="P3675" i="1"/>
  <c r="Q3675" i="1"/>
  <c r="R3675" i="1"/>
  <c r="S3675" i="1"/>
  <c r="C3676" i="1"/>
  <c r="D3676" i="1"/>
  <c r="H3676" i="1"/>
  <c r="K3676" i="1"/>
  <c r="L3676" i="1"/>
  <c r="M3676" i="1"/>
  <c r="N3676" i="1"/>
  <c r="O3676" i="1"/>
  <c r="P3676" i="1"/>
  <c r="Q3676" i="1"/>
  <c r="R3676" i="1"/>
  <c r="S3676" i="1"/>
  <c r="C3677" i="1"/>
  <c r="D3677" i="1"/>
  <c r="H3677" i="1"/>
  <c r="K3677" i="1"/>
  <c r="L3677" i="1"/>
  <c r="M3677" i="1"/>
  <c r="N3677" i="1"/>
  <c r="O3677" i="1"/>
  <c r="P3677" i="1"/>
  <c r="Q3677" i="1"/>
  <c r="R3677" i="1"/>
  <c r="S3677" i="1"/>
  <c r="C3678" i="1"/>
  <c r="D3678" i="1"/>
  <c r="H3678" i="1"/>
  <c r="K3678" i="1"/>
  <c r="L3678" i="1"/>
  <c r="M3678" i="1"/>
  <c r="N3678" i="1"/>
  <c r="O3678" i="1"/>
  <c r="P3678" i="1"/>
  <c r="Q3678" i="1"/>
  <c r="R3678" i="1"/>
  <c r="S3678" i="1"/>
  <c r="C3679" i="1"/>
  <c r="D3679" i="1"/>
  <c r="H3679" i="1"/>
  <c r="K3679" i="1"/>
  <c r="L3679" i="1"/>
  <c r="M3679" i="1"/>
  <c r="N3679" i="1"/>
  <c r="O3679" i="1"/>
  <c r="P3679" i="1"/>
  <c r="Q3679" i="1"/>
  <c r="R3679" i="1"/>
  <c r="S3679" i="1"/>
  <c r="C3680" i="1"/>
  <c r="D3680" i="1"/>
  <c r="H3680" i="1"/>
  <c r="K3680" i="1"/>
  <c r="L3680" i="1"/>
  <c r="M3680" i="1"/>
  <c r="N3680" i="1"/>
  <c r="O3680" i="1"/>
  <c r="P3680" i="1"/>
  <c r="Q3680" i="1"/>
  <c r="R3680" i="1"/>
  <c r="S3680" i="1"/>
  <c r="C3681" i="1"/>
  <c r="D3681" i="1"/>
  <c r="H3681" i="1"/>
  <c r="K3681" i="1"/>
  <c r="L3681" i="1"/>
  <c r="M3681" i="1"/>
  <c r="N3681" i="1"/>
  <c r="O3681" i="1"/>
  <c r="P3681" i="1"/>
  <c r="Q3681" i="1"/>
  <c r="R3681" i="1"/>
  <c r="S3681" i="1"/>
  <c r="C3682" i="1"/>
  <c r="D3682" i="1"/>
  <c r="H3682" i="1"/>
  <c r="K3682" i="1"/>
  <c r="L3682" i="1"/>
  <c r="M3682" i="1"/>
  <c r="N3682" i="1"/>
  <c r="O3682" i="1"/>
  <c r="P3682" i="1"/>
  <c r="Q3682" i="1"/>
  <c r="R3682" i="1"/>
  <c r="S3682" i="1"/>
  <c r="C3683" i="1"/>
  <c r="D3683" i="1"/>
  <c r="H3683" i="1"/>
  <c r="K3683" i="1"/>
  <c r="L3683" i="1"/>
  <c r="M3683" i="1"/>
  <c r="N3683" i="1"/>
  <c r="O3683" i="1"/>
  <c r="P3683" i="1"/>
  <c r="Q3683" i="1"/>
  <c r="R3683" i="1"/>
  <c r="S3683" i="1"/>
  <c r="C3684" i="1"/>
  <c r="D3684" i="1"/>
  <c r="H3684" i="1"/>
  <c r="K3684" i="1"/>
  <c r="L3684" i="1"/>
  <c r="M3684" i="1"/>
  <c r="N3684" i="1"/>
  <c r="O3684" i="1"/>
  <c r="P3684" i="1"/>
  <c r="Q3684" i="1"/>
  <c r="R3684" i="1"/>
  <c r="S3684" i="1"/>
  <c r="C3685" i="1"/>
  <c r="D3685" i="1"/>
  <c r="H3685" i="1"/>
  <c r="K3685" i="1"/>
  <c r="L3685" i="1"/>
  <c r="M3685" i="1"/>
  <c r="N3685" i="1"/>
  <c r="O3685" i="1"/>
  <c r="P3685" i="1"/>
  <c r="Q3685" i="1"/>
  <c r="R3685" i="1"/>
  <c r="S3685" i="1"/>
  <c r="C3686" i="1"/>
  <c r="D3686" i="1"/>
  <c r="H3686" i="1"/>
  <c r="K3686" i="1"/>
  <c r="L3686" i="1"/>
  <c r="M3686" i="1"/>
  <c r="N3686" i="1"/>
  <c r="O3686" i="1"/>
  <c r="P3686" i="1"/>
  <c r="Q3686" i="1"/>
  <c r="R3686" i="1"/>
  <c r="S3686" i="1"/>
  <c r="C3687" i="1"/>
  <c r="D3687" i="1"/>
  <c r="H3687" i="1"/>
  <c r="K3687" i="1"/>
  <c r="L3687" i="1"/>
  <c r="M3687" i="1"/>
  <c r="N3687" i="1"/>
  <c r="O3687" i="1"/>
  <c r="P3687" i="1"/>
  <c r="Q3687" i="1"/>
  <c r="R3687" i="1"/>
  <c r="S3687" i="1"/>
  <c r="C3688" i="1"/>
  <c r="D3688" i="1"/>
  <c r="H3688" i="1"/>
  <c r="K3688" i="1"/>
  <c r="L3688" i="1"/>
  <c r="M3688" i="1"/>
  <c r="N3688" i="1"/>
  <c r="O3688" i="1"/>
  <c r="P3688" i="1"/>
  <c r="Q3688" i="1"/>
  <c r="R3688" i="1"/>
  <c r="S3688" i="1"/>
  <c r="C3689" i="1"/>
  <c r="D3689" i="1"/>
  <c r="H3689" i="1"/>
  <c r="K3689" i="1"/>
  <c r="L3689" i="1"/>
  <c r="M3689" i="1"/>
  <c r="N3689" i="1"/>
  <c r="O3689" i="1"/>
  <c r="P3689" i="1"/>
  <c r="Q3689" i="1"/>
  <c r="R3689" i="1"/>
  <c r="S3689" i="1"/>
  <c r="C3690" i="1"/>
  <c r="D3690" i="1"/>
  <c r="H3690" i="1"/>
  <c r="K3690" i="1"/>
  <c r="L3690" i="1"/>
  <c r="M3690" i="1"/>
  <c r="N3690" i="1"/>
  <c r="O3690" i="1"/>
  <c r="P3690" i="1"/>
  <c r="Q3690" i="1"/>
  <c r="R3690" i="1"/>
  <c r="S3690" i="1"/>
  <c r="C3691" i="1"/>
  <c r="D3691" i="1"/>
  <c r="H3691" i="1"/>
  <c r="K3691" i="1"/>
  <c r="L3691" i="1"/>
  <c r="M3691" i="1"/>
  <c r="N3691" i="1"/>
  <c r="O3691" i="1"/>
  <c r="P3691" i="1"/>
  <c r="Q3691" i="1"/>
  <c r="R3691" i="1"/>
  <c r="S3691" i="1"/>
  <c r="C3692" i="1"/>
  <c r="D3692" i="1"/>
  <c r="H3692" i="1"/>
  <c r="K3692" i="1"/>
  <c r="L3692" i="1"/>
  <c r="M3692" i="1"/>
  <c r="N3692" i="1"/>
  <c r="O3692" i="1"/>
  <c r="P3692" i="1"/>
  <c r="Q3692" i="1"/>
  <c r="R3692" i="1"/>
  <c r="S3692" i="1"/>
  <c r="C3693" i="1"/>
  <c r="D3693" i="1"/>
  <c r="H3693" i="1"/>
  <c r="K3693" i="1"/>
  <c r="L3693" i="1"/>
  <c r="M3693" i="1"/>
  <c r="N3693" i="1"/>
  <c r="O3693" i="1"/>
  <c r="P3693" i="1"/>
  <c r="Q3693" i="1"/>
  <c r="R3693" i="1"/>
  <c r="S3693" i="1"/>
  <c r="C3694" i="1"/>
  <c r="D3694" i="1"/>
  <c r="H3694" i="1"/>
  <c r="K3694" i="1"/>
  <c r="L3694" i="1"/>
  <c r="M3694" i="1"/>
  <c r="N3694" i="1"/>
  <c r="O3694" i="1"/>
  <c r="P3694" i="1"/>
  <c r="Q3694" i="1"/>
  <c r="R3694" i="1"/>
  <c r="S3694" i="1"/>
  <c r="C3695" i="1"/>
  <c r="D3695" i="1"/>
  <c r="H3695" i="1"/>
  <c r="K3695" i="1"/>
  <c r="L3695" i="1"/>
  <c r="M3695" i="1"/>
  <c r="N3695" i="1"/>
  <c r="O3695" i="1"/>
  <c r="P3695" i="1"/>
  <c r="Q3695" i="1"/>
  <c r="R3695" i="1"/>
  <c r="S3695" i="1"/>
  <c r="C3696" i="1"/>
  <c r="D3696" i="1"/>
  <c r="H3696" i="1"/>
  <c r="K3696" i="1"/>
  <c r="L3696" i="1"/>
  <c r="M3696" i="1"/>
  <c r="N3696" i="1"/>
  <c r="O3696" i="1"/>
  <c r="P3696" i="1"/>
  <c r="Q3696" i="1"/>
  <c r="R3696" i="1"/>
  <c r="S3696" i="1"/>
  <c r="C3697" i="1"/>
  <c r="D3697" i="1"/>
  <c r="H3697" i="1"/>
  <c r="K3697" i="1"/>
  <c r="L3697" i="1"/>
  <c r="M3697" i="1"/>
  <c r="N3697" i="1"/>
  <c r="O3697" i="1"/>
  <c r="P3697" i="1"/>
  <c r="Q3697" i="1"/>
  <c r="R3697" i="1"/>
  <c r="S3697" i="1"/>
  <c r="C3698" i="1"/>
  <c r="D3698" i="1"/>
  <c r="H3698" i="1"/>
  <c r="K3698" i="1"/>
  <c r="L3698" i="1"/>
  <c r="M3698" i="1"/>
  <c r="N3698" i="1"/>
  <c r="O3698" i="1"/>
  <c r="P3698" i="1"/>
  <c r="Q3698" i="1"/>
  <c r="R3698" i="1"/>
  <c r="S3698" i="1"/>
  <c r="C3699" i="1"/>
  <c r="D3699" i="1"/>
  <c r="H3699" i="1"/>
  <c r="K3699" i="1"/>
  <c r="L3699" i="1"/>
  <c r="M3699" i="1"/>
  <c r="N3699" i="1"/>
  <c r="O3699" i="1"/>
  <c r="P3699" i="1"/>
  <c r="Q3699" i="1"/>
  <c r="R3699" i="1"/>
  <c r="S3699" i="1"/>
  <c r="C3700" i="1"/>
  <c r="D3700" i="1"/>
  <c r="H3700" i="1"/>
  <c r="K3700" i="1"/>
  <c r="L3700" i="1"/>
  <c r="M3700" i="1"/>
  <c r="N3700" i="1"/>
  <c r="O3700" i="1"/>
  <c r="P3700" i="1"/>
  <c r="Q3700" i="1"/>
  <c r="R3700" i="1"/>
  <c r="S3700" i="1"/>
  <c r="C3701" i="1"/>
  <c r="D3701" i="1"/>
  <c r="H3701" i="1"/>
  <c r="K3701" i="1"/>
  <c r="L3701" i="1"/>
  <c r="M3701" i="1"/>
  <c r="N3701" i="1"/>
  <c r="O3701" i="1"/>
  <c r="P3701" i="1"/>
  <c r="Q3701" i="1"/>
  <c r="R3701" i="1"/>
  <c r="S3701" i="1"/>
  <c r="C3702" i="1"/>
  <c r="D3702" i="1"/>
  <c r="H3702" i="1"/>
  <c r="K3702" i="1"/>
  <c r="L3702" i="1"/>
  <c r="M3702" i="1"/>
  <c r="N3702" i="1"/>
  <c r="O3702" i="1"/>
  <c r="P3702" i="1"/>
  <c r="Q3702" i="1"/>
  <c r="R3702" i="1"/>
  <c r="S3702" i="1"/>
  <c r="C3703" i="1"/>
  <c r="D3703" i="1"/>
  <c r="H3703" i="1"/>
  <c r="K3703" i="1"/>
  <c r="L3703" i="1"/>
  <c r="M3703" i="1"/>
  <c r="N3703" i="1"/>
  <c r="O3703" i="1"/>
  <c r="P3703" i="1"/>
  <c r="Q3703" i="1"/>
  <c r="R3703" i="1"/>
  <c r="S3703" i="1"/>
  <c r="C3704" i="1"/>
  <c r="D3704" i="1"/>
  <c r="H3704" i="1"/>
  <c r="K3704" i="1"/>
  <c r="L3704" i="1"/>
  <c r="M3704" i="1"/>
  <c r="N3704" i="1"/>
  <c r="O3704" i="1"/>
  <c r="P3704" i="1"/>
  <c r="Q3704" i="1"/>
  <c r="R3704" i="1"/>
  <c r="S3704" i="1"/>
  <c r="C3705" i="1"/>
  <c r="D3705" i="1"/>
  <c r="H3705" i="1"/>
  <c r="K3705" i="1"/>
  <c r="L3705" i="1"/>
  <c r="M3705" i="1"/>
  <c r="N3705" i="1"/>
  <c r="O3705" i="1"/>
  <c r="P3705" i="1"/>
  <c r="Q3705" i="1"/>
  <c r="R3705" i="1"/>
  <c r="S3705" i="1"/>
  <c r="C3706" i="1"/>
  <c r="D3706" i="1"/>
  <c r="H3706" i="1"/>
  <c r="K3706" i="1"/>
  <c r="L3706" i="1"/>
  <c r="M3706" i="1"/>
  <c r="N3706" i="1"/>
  <c r="O3706" i="1"/>
  <c r="P3706" i="1"/>
  <c r="Q3706" i="1"/>
  <c r="R3706" i="1"/>
  <c r="S3706" i="1"/>
  <c r="C3707" i="1"/>
  <c r="D3707" i="1"/>
  <c r="H3707" i="1"/>
  <c r="K3707" i="1"/>
  <c r="L3707" i="1"/>
  <c r="M3707" i="1"/>
  <c r="N3707" i="1"/>
  <c r="O3707" i="1"/>
  <c r="P3707" i="1"/>
  <c r="Q3707" i="1"/>
  <c r="R3707" i="1"/>
  <c r="S3707" i="1"/>
  <c r="C3708" i="1"/>
  <c r="D3708" i="1"/>
  <c r="H3708" i="1"/>
  <c r="K3708" i="1"/>
  <c r="L3708" i="1"/>
  <c r="M3708" i="1"/>
  <c r="N3708" i="1"/>
  <c r="O3708" i="1"/>
  <c r="P3708" i="1"/>
  <c r="Q3708" i="1"/>
  <c r="R3708" i="1"/>
  <c r="S3708" i="1"/>
  <c r="C3709" i="1"/>
  <c r="D3709" i="1"/>
  <c r="H3709" i="1"/>
  <c r="K3709" i="1"/>
  <c r="L3709" i="1"/>
  <c r="M3709" i="1"/>
  <c r="N3709" i="1"/>
  <c r="O3709" i="1"/>
  <c r="P3709" i="1"/>
  <c r="Q3709" i="1"/>
  <c r="R3709" i="1"/>
  <c r="S3709" i="1"/>
  <c r="C3710" i="1"/>
  <c r="D3710" i="1"/>
  <c r="H3710" i="1"/>
  <c r="K3710" i="1"/>
  <c r="L3710" i="1"/>
  <c r="M3710" i="1"/>
  <c r="N3710" i="1"/>
  <c r="O3710" i="1"/>
  <c r="P3710" i="1"/>
  <c r="Q3710" i="1"/>
  <c r="R3710" i="1"/>
  <c r="S3710" i="1"/>
  <c r="C3711" i="1"/>
  <c r="D3711" i="1"/>
  <c r="H3711" i="1"/>
  <c r="K3711" i="1"/>
  <c r="L3711" i="1"/>
  <c r="M3711" i="1"/>
  <c r="N3711" i="1"/>
  <c r="O3711" i="1"/>
  <c r="P3711" i="1"/>
  <c r="Q3711" i="1"/>
  <c r="R3711" i="1"/>
  <c r="S3711" i="1"/>
  <c r="C3712" i="1"/>
  <c r="D3712" i="1"/>
  <c r="H3712" i="1"/>
  <c r="K3712" i="1"/>
  <c r="L3712" i="1"/>
  <c r="M3712" i="1"/>
  <c r="N3712" i="1"/>
  <c r="O3712" i="1"/>
  <c r="P3712" i="1"/>
  <c r="Q3712" i="1"/>
  <c r="R3712" i="1"/>
  <c r="S3712" i="1"/>
  <c r="C3713" i="1"/>
  <c r="D3713" i="1"/>
  <c r="H3713" i="1"/>
  <c r="K3713" i="1"/>
  <c r="L3713" i="1"/>
  <c r="M3713" i="1"/>
  <c r="N3713" i="1"/>
  <c r="O3713" i="1"/>
  <c r="P3713" i="1"/>
  <c r="Q3713" i="1"/>
  <c r="R3713" i="1"/>
  <c r="S3713" i="1"/>
  <c r="C3714" i="1"/>
  <c r="D3714" i="1"/>
  <c r="H3714" i="1"/>
  <c r="K3714" i="1"/>
  <c r="L3714" i="1"/>
  <c r="M3714" i="1"/>
  <c r="N3714" i="1"/>
  <c r="O3714" i="1"/>
  <c r="P3714" i="1"/>
  <c r="Q3714" i="1"/>
  <c r="R3714" i="1"/>
  <c r="S3714" i="1"/>
  <c r="C3715" i="1"/>
  <c r="D3715" i="1"/>
  <c r="H3715" i="1"/>
  <c r="K3715" i="1"/>
  <c r="L3715" i="1"/>
  <c r="M3715" i="1"/>
  <c r="N3715" i="1"/>
  <c r="O3715" i="1"/>
  <c r="P3715" i="1"/>
  <c r="Q3715" i="1"/>
  <c r="R3715" i="1"/>
  <c r="S3715" i="1"/>
  <c r="C3716" i="1"/>
  <c r="D3716" i="1"/>
  <c r="H3716" i="1"/>
  <c r="K3716" i="1"/>
  <c r="L3716" i="1"/>
  <c r="M3716" i="1"/>
  <c r="N3716" i="1"/>
  <c r="O3716" i="1"/>
  <c r="P3716" i="1"/>
  <c r="Q3716" i="1"/>
  <c r="R3716" i="1"/>
  <c r="S3716" i="1"/>
  <c r="C3717" i="1"/>
  <c r="D3717" i="1"/>
  <c r="H3717" i="1"/>
  <c r="K3717" i="1"/>
  <c r="L3717" i="1"/>
  <c r="M3717" i="1"/>
  <c r="N3717" i="1"/>
  <c r="O3717" i="1"/>
  <c r="P3717" i="1"/>
  <c r="Q3717" i="1"/>
  <c r="R3717" i="1"/>
  <c r="S3717" i="1"/>
  <c r="C3718" i="1"/>
  <c r="D3718" i="1"/>
  <c r="H3718" i="1"/>
  <c r="K3718" i="1"/>
  <c r="L3718" i="1"/>
  <c r="M3718" i="1"/>
  <c r="N3718" i="1"/>
  <c r="O3718" i="1"/>
  <c r="P3718" i="1"/>
  <c r="Q3718" i="1"/>
  <c r="R3718" i="1"/>
  <c r="S3718" i="1"/>
  <c r="C3719" i="1"/>
  <c r="D3719" i="1"/>
  <c r="H3719" i="1"/>
  <c r="K3719" i="1"/>
  <c r="L3719" i="1"/>
  <c r="M3719" i="1"/>
  <c r="N3719" i="1"/>
  <c r="O3719" i="1"/>
  <c r="P3719" i="1"/>
  <c r="Q3719" i="1"/>
  <c r="R3719" i="1"/>
  <c r="S3719" i="1"/>
  <c r="C3720" i="1"/>
  <c r="D3720" i="1"/>
  <c r="H3720" i="1"/>
  <c r="K3720" i="1"/>
  <c r="L3720" i="1"/>
  <c r="M3720" i="1"/>
  <c r="N3720" i="1"/>
  <c r="O3720" i="1"/>
  <c r="P3720" i="1"/>
  <c r="Q3720" i="1"/>
  <c r="R3720" i="1"/>
  <c r="S3720" i="1"/>
  <c r="C3721" i="1"/>
  <c r="D3721" i="1"/>
  <c r="H3721" i="1"/>
  <c r="K3721" i="1"/>
  <c r="L3721" i="1"/>
  <c r="M3721" i="1"/>
  <c r="N3721" i="1"/>
  <c r="O3721" i="1"/>
  <c r="P3721" i="1"/>
  <c r="Q3721" i="1"/>
  <c r="R3721" i="1"/>
  <c r="S3721" i="1"/>
  <c r="C3722" i="1"/>
  <c r="D3722" i="1"/>
  <c r="H3722" i="1"/>
  <c r="K3722" i="1"/>
  <c r="L3722" i="1"/>
  <c r="M3722" i="1"/>
  <c r="N3722" i="1"/>
  <c r="O3722" i="1"/>
  <c r="P3722" i="1"/>
  <c r="Q3722" i="1"/>
  <c r="R3722" i="1"/>
  <c r="S3722" i="1"/>
  <c r="C3723" i="1"/>
  <c r="D3723" i="1"/>
  <c r="H3723" i="1"/>
  <c r="K3723" i="1"/>
  <c r="L3723" i="1"/>
  <c r="M3723" i="1"/>
  <c r="N3723" i="1"/>
  <c r="O3723" i="1"/>
  <c r="P3723" i="1"/>
  <c r="Q3723" i="1"/>
  <c r="R3723" i="1"/>
  <c r="S3723" i="1"/>
  <c r="C3724" i="1"/>
  <c r="D3724" i="1"/>
  <c r="H3724" i="1"/>
  <c r="K3724" i="1"/>
  <c r="L3724" i="1"/>
  <c r="M3724" i="1"/>
  <c r="N3724" i="1"/>
  <c r="O3724" i="1"/>
  <c r="P3724" i="1"/>
  <c r="Q3724" i="1"/>
  <c r="R3724" i="1"/>
  <c r="S3724" i="1"/>
  <c r="C3725" i="1"/>
  <c r="D3725" i="1"/>
  <c r="H3725" i="1"/>
  <c r="K3725" i="1"/>
  <c r="L3725" i="1"/>
  <c r="M3725" i="1"/>
  <c r="N3725" i="1"/>
  <c r="O3725" i="1"/>
  <c r="P3725" i="1"/>
  <c r="Q3725" i="1"/>
  <c r="R3725" i="1"/>
  <c r="S3725" i="1"/>
  <c r="C3726" i="1"/>
  <c r="D3726" i="1"/>
  <c r="H3726" i="1"/>
  <c r="K3726" i="1"/>
  <c r="L3726" i="1"/>
  <c r="M3726" i="1"/>
  <c r="N3726" i="1"/>
  <c r="O3726" i="1"/>
  <c r="P3726" i="1"/>
  <c r="Q3726" i="1"/>
  <c r="R3726" i="1"/>
  <c r="S3726" i="1"/>
  <c r="C3727" i="1"/>
  <c r="D3727" i="1"/>
  <c r="H3727" i="1"/>
  <c r="K3727" i="1"/>
  <c r="L3727" i="1"/>
  <c r="M3727" i="1"/>
  <c r="N3727" i="1"/>
  <c r="O3727" i="1"/>
  <c r="P3727" i="1"/>
  <c r="Q3727" i="1"/>
  <c r="R3727" i="1"/>
  <c r="S3727" i="1"/>
  <c r="C3728" i="1"/>
  <c r="D3728" i="1"/>
  <c r="H3728" i="1"/>
  <c r="K3728" i="1"/>
  <c r="L3728" i="1"/>
  <c r="M3728" i="1"/>
  <c r="N3728" i="1"/>
  <c r="O3728" i="1"/>
  <c r="P3728" i="1"/>
  <c r="Q3728" i="1"/>
  <c r="R3728" i="1"/>
  <c r="S3728" i="1"/>
  <c r="C3729" i="1"/>
  <c r="D3729" i="1"/>
  <c r="H3729" i="1"/>
  <c r="K3729" i="1"/>
  <c r="L3729" i="1"/>
  <c r="M3729" i="1"/>
  <c r="N3729" i="1"/>
  <c r="O3729" i="1"/>
  <c r="P3729" i="1"/>
  <c r="Q3729" i="1"/>
  <c r="R3729" i="1"/>
  <c r="S3729" i="1"/>
  <c r="C3730" i="1"/>
  <c r="D3730" i="1"/>
  <c r="H3730" i="1"/>
  <c r="K3730" i="1"/>
  <c r="L3730" i="1"/>
  <c r="M3730" i="1"/>
  <c r="N3730" i="1"/>
  <c r="O3730" i="1"/>
  <c r="P3730" i="1"/>
  <c r="Q3730" i="1"/>
  <c r="R3730" i="1"/>
  <c r="S3730" i="1"/>
  <c r="C3731" i="1"/>
  <c r="D3731" i="1"/>
  <c r="H3731" i="1"/>
  <c r="K3731" i="1"/>
  <c r="L3731" i="1"/>
  <c r="M3731" i="1"/>
  <c r="N3731" i="1"/>
  <c r="O3731" i="1"/>
  <c r="P3731" i="1"/>
  <c r="Q3731" i="1"/>
  <c r="R3731" i="1"/>
  <c r="S3731" i="1"/>
  <c r="C3732" i="1"/>
  <c r="D3732" i="1"/>
  <c r="H3732" i="1"/>
  <c r="K3732" i="1"/>
  <c r="L3732" i="1"/>
  <c r="M3732" i="1"/>
  <c r="N3732" i="1"/>
  <c r="O3732" i="1"/>
  <c r="P3732" i="1"/>
  <c r="Q3732" i="1"/>
  <c r="R3732" i="1"/>
  <c r="S3732" i="1"/>
  <c r="C3733" i="1"/>
  <c r="D3733" i="1"/>
  <c r="H3733" i="1"/>
  <c r="K3733" i="1"/>
  <c r="L3733" i="1"/>
  <c r="M3733" i="1"/>
  <c r="N3733" i="1"/>
  <c r="O3733" i="1"/>
  <c r="P3733" i="1"/>
  <c r="Q3733" i="1"/>
  <c r="R3733" i="1"/>
  <c r="S3733" i="1"/>
  <c r="C3734" i="1"/>
  <c r="D3734" i="1"/>
  <c r="H3734" i="1"/>
  <c r="K3734" i="1"/>
  <c r="L3734" i="1"/>
  <c r="M3734" i="1"/>
  <c r="N3734" i="1"/>
  <c r="O3734" i="1"/>
  <c r="P3734" i="1"/>
  <c r="Q3734" i="1"/>
  <c r="R3734" i="1"/>
  <c r="S3734" i="1"/>
  <c r="C3735" i="1"/>
  <c r="D3735" i="1"/>
  <c r="H3735" i="1"/>
  <c r="K3735" i="1"/>
  <c r="L3735" i="1"/>
  <c r="M3735" i="1"/>
  <c r="N3735" i="1"/>
  <c r="O3735" i="1"/>
  <c r="P3735" i="1"/>
  <c r="Q3735" i="1"/>
  <c r="R3735" i="1"/>
  <c r="S3735" i="1"/>
  <c r="C3736" i="1"/>
  <c r="D3736" i="1"/>
  <c r="H3736" i="1"/>
  <c r="K3736" i="1"/>
  <c r="L3736" i="1"/>
  <c r="M3736" i="1"/>
  <c r="N3736" i="1"/>
  <c r="O3736" i="1"/>
  <c r="P3736" i="1"/>
  <c r="Q3736" i="1"/>
  <c r="R3736" i="1"/>
  <c r="S3736" i="1"/>
  <c r="C3737" i="1"/>
  <c r="D3737" i="1"/>
  <c r="H3737" i="1"/>
  <c r="K3737" i="1"/>
  <c r="L3737" i="1"/>
  <c r="M3737" i="1"/>
  <c r="N3737" i="1"/>
  <c r="O3737" i="1"/>
  <c r="P3737" i="1"/>
  <c r="Q3737" i="1"/>
  <c r="R3737" i="1"/>
  <c r="S3737" i="1"/>
  <c r="C3738" i="1"/>
  <c r="D3738" i="1"/>
  <c r="H3738" i="1"/>
  <c r="K3738" i="1"/>
  <c r="L3738" i="1"/>
  <c r="M3738" i="1"/>
  <c r="N3738" i="1"/>
  <c r="O3738" i="1"/>
  <c r="P3738" i="1"/>
  <c r="Q3738" i="1"/>
  <c r="R3738" i="1"/>
  <c r="S3738" i="1"/>
  <c r="C3739" i="1"/>
  <c r="D3739" i="1"/>
  <c r="H3739" i="1"/>
  <c r="K3739" i="1"/>
  <c r="L3739" i="1"/>
  <c r="M3739" i="1"/>
  <c r="N3739" i="1"/>
  <c r="O3739" i="1"/>
  <c r="P3739" i="1"/>
  <c r="Q3739" i="1"/>
  <c r="R3739" i="1"/>
  <c r="S3739" i="1"/>
  <c r="C3740" i="1"/>
  <c r="D3740" i="1"/>
  <c r="H3740" i="1"/>
  <c r="K3740" i="1"/>
  <c r="L3740" i="1"/>
  <c r="M3740" i="1"/>
  <c r="N3740" i="1"/>
  <c r="O3740" i="1"/>
  <c r="P3740" i="1"/>
  <c r="Q3740" i="1"/>
  <c r="R3740" i="1"/>
  <c r="S3740" i="1"/>
  <c r="C3741" i="1"/>
  <c r="D3741" i="1"/>
  <c r="H3741" i="1"/>
  <c r="K3741" i="1"/>
  <c r="L3741" i="1"/>
  <c r="M3741" i="1"/>
  <c r="N3741" i="1"/>
  <c r="O3741" i="1"/>
  <c r="P3741" i="1"/>
  <c r="Q3741" i="1"/>
  <c r="R3741" i="1"/>
  <c r="S3741" i="1"/>
  <c r="C3742" i="1"/>
  <c r="D3742" i="1"/>
  <c r="H3742" i="1"/>
  <c r="K3742" i="1"/>
  <c r="L3742" i="1"/>
  <c r="M3742" i="1"/>
  <c r="N3742" i="1"/>
  <c r="O3742" i="1"/>
  <c r="P3742" i="1"/>
  <c r="Q3742" i="1"/>
  <c r="R3742" i="1"/>
  <c r="S3742" i="1"/>
  <c r="C3743" i="1"/>
  <c r="D3743" i="1"/>
  <c r="H3743" i="1"/>
  <c r="K3743" i="1"/>
  <c r="L3743" i="1"/>
  <c r="M3743" i="1"/>
  <c r="N3743" i="1"/>
  <c r="O3743" i="1"/>
  <c r="P3743" i="1"/>
  <c r="Q3743" i="1"/>
  <c r="R3743" i="1"/>
  <c r="S3743" i="1"/>
  <c r="C3744" i="1"/>
  <c r="D3744" i="1"/>
  <c r="H3744" i="1"/>
  <c r="K3744" i="1"/>
  <c r="L3744" i="1"/>
  <c r="M3744" i="1"/>
  <c r="N3744" i="1"/>
  <c r="O3744" i="1"/>
  <c r="P3744" i="1"/>
  <c r="Q3744" i="1"/>
  <c r="R3744" i="1"/>
  <c r="S3744" i="1"/>
  <c r="C3745" i="1"/>
  <c r="D3745" i="1"/>
  <c r="H3745" i="1"/>
  <c r="K3745" i="1"/>
  <c r="L3745" i="1"/>
  <c r="M3745" i="1"/>
  <c r="N3745" i="1"/>
  <c r="O3745" i="1"/>
  <c r="P3745" i="1"/>
  <c r="Q3745" i="1"/>
  <c r="R3745" i="1"/>
  <c r="S3745" i="1"/>
  <c r="C3746" i="1"/>
  <c r="D3746" i="1"/>
  <c r="H3746" i="1"/>
  <c r="K3746" i="1"/>
  <c r="L3746" i="1"/>
  <c r="M3746" i="1"/>
  <c r="N3746" i="1"/>
  <c r="O3746" i="1"/>
  <c r="P3746" i="1"/>
  <c r="Q3746" i="1"/>
  <c r="R3746" i="1"/>
  <c r="S3746" i="1"/>
  <c r="C3747" i="1"/>
  <c r="D3747" i="1"/>
  <c r="H3747" i="1"/>
  <c r="K3747" i="1"/>
  <c r="L3747" i="1"/>
  <c r="M3747" i="1"/>
  <c r="N3747" i="1"/>
  <c r="O3747" i="1"/>
  <c r="P3747" i="1"/>
  <c r="Q3747" i="1"/>
  <c r="R3747" i="1"/>
  <c r="S3747" i="1"/>
  <c r="C3748" i="1"/>
  <c r="D3748" i="1"/>
  <c r="H3748" i="1"/>
  <c r="K3748" i="1"/>
  <c r="L3748" i="1"/>
  <c r="M3748" i="1"/>
  <c r="N3748" i="1"/>
  <c r="O3748" i="1"/>
  <c r="P3748" i="1"/>
  <c r="Q3748" i="1"/>
  <c r="R3748" i="1"/>
  <c r="S3748" i="1"/>
  <c r="C3749" i="1"/>
  <c r="D3749" i="1"/>
  <c r="H3749" i="1"/>
  <c r="K3749" i="1"/>
  <c r="L3749" i="1"/>
  <c r="M3749" i="1"/>
  <c r="N3749" i="1"/>
  <c r="O3749" i="1"/>
  <c r="P3749" i="1"/>
  <c r="Q3749" i="1"/>
  <c r="R3749" i="1"/>
  <c r="S3749" i="1"/>
  <c r="C3750" i="1"/>
  <c r="D3750" i="1"/>
  <c r="H3750" i="1"/>
  <c r="K3750" i="1"/>
  <c r="L3750" i="1"/>
  <c r="M3750" i="1"/>
  <c r="N3750" i="1"/>
  <c r="O3750" i="1"/>
  <c r="P3750" i="1"/>
  <c r="Q3750" i="1"/>
  <c r="R3750" i="1"/>
  <c r="S3750" i="1"/>
  <c r="C3751" i="1"/>
  <c r="D3751" i="1"/>
  <c r="H3751" i="1"/>
  <c r="K3751" i="1"/>
  <c r="L3751" i="1"/>
  <c r="M3751" i="1"/>
  <c r="N3751" i="1"/>
  <c r="O3751" i="1"/>
  <c r="P3751" i="1"/>
  <c r="Q3751" i="1"/>
  <c r="R3751" i="1"/>
  <c r="S3751" i="1"/>
  <c r="C3752" i="1"/>
  <c r="D3752" i="1"/>
  <c r="H3752" i="1"/>
  <c r="K3752" i="1"/>
  <c r="L3752" i="1"/>
  <c r="M3752" i="1"/>
  <c r="N3752" i="1"/>
  <c r="O3752" i="1"/>
  <c r="P3752" i="1"/>
  <c r="Q3752" i="1"/>
  <c r="R3752" i="1"/>
  <c r="S3752" i="1"/>
  <c r="C3753" i="1"/>
  <c r="D3753" i="1"/>
  <c r="H3753" i="1"/>
  <c r="K3753" i="1"/>
  <c r="L3753" i="1"/>
  <c r="M3753" i="1"/>
  <c r="N3753" i="1"/>
  <c r="O3753" i="1"/>
  <c r="P3753" i="1"/>
  <c r="Q3753" i="1"/>
  <c r="R3753" i="1"/>
  <c r="S3753" i="1"/>
  <c r="C3754" i="1"/>
  <c r="D3754" i="1"/>
  <c r="H3754" i="1"/>
  <c r="K3754" i="1"/>
  <c r="L3754" i="1"/>
  <c r="M3754" i="1"/>
  <c r="N3754" i="1"/>
  <c r="O3754" i="1"/>
  <c r="P3754" i="1"/>
  <c r="Q3754" i="1"/>
  <c r="R3754" i="1"/>
  <c r="S3754" i="1"/>
  <c r="C3755" i="1"/>
  <c r="D3755" i="1"/>
  <c r="H3755" i="1"/>
  <c r="K3755" i="1"/>
  <c r="L3755" i="1"/>
  <c r="M3755" i="1"/>
  <c r="N3755" i="1"/>
  <c r="O3755" i="1"/>
  <c r="P3755" i="1"/>
  <c r="Q3755" i="1"/>
  <c r="R3755" i="1"/>
  <c r="S3755" i="1"/>
  <c r="C3756" i="1"/>
  <c r="D3756" i="1"/>
  <c r="H3756" i="1"/>
  <c r="K3756" i="1"/>
  <c r="L3756" i="1"/>
  <c r="M3756" i="1"/>
  <c r="N3756" i="1"/>
  <c r="O3756" i="1"/>
  <c r="P3756" i="1"/>
  <c r="Q3756" i="1"/>
  <c r="R3756" i="1"/>
  <c r="S3756" i="1"/>
  <c r="C3757" i="1"/>
  <c r="D3757" i="1"/>
  <c r="H3757" i="1"/>
  <c r="K3757" i="1"/>
  <c r="L3757" i="1"/>
  <c r="M3757" i="1"/>
  <c r="N3757" i="1"/>
  <c r="O3757" i="1"/>
  <c r="P3757" i="1"/>
  <c r="Q3757" i="1"/>
  <c r="R3757" i="1"/>
  <c r="S3757" i="1"/>
  <c r="C3758" i="1"/>
  <c r="D3758" i="1"/>
  <c r="H3758" i="1"/>
  <c r="K3758" i="1"/>
  <c r="L3758" i="1"/>
  <c r="M3758" i="1"/>
  <c r="N3758" i="1"/>
  <c r="O3758" i="1"/>
  <c r="P3758" i="1"/>
  <c r="Q3758" i="1"/>
  <c r="R3758" i="1"/>
  <c r="S3758" i="1"/>
  <c r="C3759" i="1"/>
  <c r="D3759" i="1"/>
  <c r="H3759" i="1"/>
  <c r="K3759" i="1"/>
  <c r="L3759" i="1"/>
  <c r="M3759" i="1"/>
  <c r="N3759" i="1"/>
  <c r="O3759" i="1"/>
  <c r="P3759" i="1"/>
  <c r="Q3759" i="1"/>
  <c r="R3759" i="1"/>
  <c r="S3759" i="1"/>
  <c r="C3760" i="1"/>
  <c r="D3760" i="1"/>
  <c r="H3760" i="1"/>
  <c r="K3760" i="1"/>
  <c r="L3760" i="1"/>
  <c r="M3760" i="1"/>
  <c r="N3760" i="1"/>
  <c r="O3760" i="1"/>
  <c r="P3760" i="1"/>
  <c r="Q3760" i="1"/>
  <c r="R3760" i="1"/>
  <c r="S3760" i="1"/>
  <c r="C3761" i="1"/>
  <c r="D3761" i="1"/>
  <c r="H3761" i="1"/>
  <c r="K3761" i="1"/>
  <c r="L3761" i="1"/>
  <c r="M3761" i="1"/>
  <c r="N3761" i="1"/>
  <c r="O3761" i="1"/>
  <c r="P3761" i="1"/>
  <c r="Q3761" i="1"/>
  <c r="R3761" i="1"/>
  <c r="S3761" i="1"/>
  <c r="C3762" i="1"/>
  <c r="D3762" i="1"/>
  <c r="H3762" i="1"/>
  <c r="K3762" i="1"/>
  <c r="L3762" i="1"/>
  <c r="M3762" i="1"/>
  <c r="N3762" i="1"/>
  <c r="O3762" i="1"/>
  <c r="P3762" i="1"/>
  <c r="Q3762" i="1"/>
  <c r="R3762" i="1"/>
  <c r="S3762" i="1"/>
  <c r="C3763" i="1"/>
  <c r="D3763" i="1"/>
  <c r="H3763" i="1"/>
  <c r="K3763" i="1"/>
  <c r="L3763" i="1"/>
  <c r="M3763" i="1"/>
  <c r="N3763" i="1"/>
  <c r="O3763" i="1"/>
  <c r="P3763" i="1"/>
  <c r="Q3763" i="1"/>
  <c r="R3763" i="1"/>
  <c r="S3763" i="1"/>
  <c r="C3764" i="1"/>
  <c r="D3764" i="1"/>
  <c r="H3764" i="1"/>
  <c r="K3764" i="1"/>
  <c r="L3764" i="1"/>
  <c r="M3764" i="1"/>
  <c r="N3764" i="1"/>
  <c r="O3764" i="1"/>
  <c r="P3764" i="1"/>
  <c r="Q3764" i="1"/>
  <c r="R3764" i="1"/>
  <c r="S3764" i="1"/>
  <c r="C3765" i="1"/>
  <c r="D3765" i="1"/>
  <c r="H3765" i="1"/>
  <c r="K3765" i="1"/>
  <c r="L3765" i="1"/>
  <c r="M3765" i="1"/>
  <c r="N3765" i="1"/>
  <c r="O3765" i="1"/>
  <c r="P3765" i="1"/>
  <c r="Q3765" i="1"/>
  <c r="R3765" i="1"/>
  <c r="S3765" i="1"/>
  <c r="C3766" i="1"/>
  <c r="D3766" i="1"/>
  <c r="H3766" i="1"/>
  <c r="K3766" i="1"/>
  <c r="L3766" i="1"/>
  <c r="M3766" i="1"/>
  <c r="N3766" i="1"/>
  <c r="O3766" i="1"/>
  <c r="P3766" i="1"/>
  <c r="Q3766" i="1"/>
  <c r="R3766" i="1"/>
  <c r="S3766" i="1"/>
  <c r="C3767" i="1"/>
  <c r="D3767" i="1"/>
  <c r="H3767" i="1"/>
  <c r="K3767" i="1"/>
  <c r="L3767" i="1"/>
  <c r="M3767" i="1"/>
  <c r="N3767" i="1"/>
  <c r="O3767" i="1"/>
  <c r="P3767" i="1"/>
  <c r="Q3767" i="1"/>
  <c r="R3767" i="1"/>
  <c r="S3767" i="1"/>
  <c r="C3768" i="1"/>
  <c r="D3768" i="1"/>
  <c r="H3768" i="1"/>
  <c r="K3768" i="1"/>
  <c r="L3768" i="1"/>
  <c r="M3768" i="1"/>
  <c r="N3768" i="1"/>
  <c r="O3768" i="1"/>
  <c r="P3768" i="1"/>
  <c r="Q3768" i="1"/>
  <c r="R3768" i="1"/>
  <c r="S3768" i="1"/>
  <c r="C3769" i="1"/>
  <c r="D3769" i="1"/>
  <c r="H3769" i="1"/>
  <c r="K3769" i="1"/>
  <c r="L3769" i="1"/>
  <c r="M3769" i="1"/>
  <c r="N3769" i="1"/>
  <c r="O3769" i="1"/>
  <c r="P3769" i="1"/>
  <c r="Q3769" i="1"/>
  <c r="R3769" i="1"/>
  <c r="S3769" i="1"/>
  <c r="C3770" i="1"/>
  <c r="D3770" i="1"/>
  <c r="H3770" i="1"/>
  <c r="K3770" i="1"/>
  <c r="L3770" i="1"/>
  <c r="M3770" i="1"/>
  <c r="N3770" i="1"/>
  <c r="O3770" i="1"/>
  <c r="P3770" i="1"/>
  <c r="Q3770" i="1"/>
  <c r="R3770" i="1"/>
  <c r="S3770" i="1"/>
  <c r="C3771" i="1"/>
  <c r="D3771" i="1"/>
  <c r="H3771" i="1"/>
  <c r="K3771" i="1"/>
  <c r="L3771" i="1"/>
  <c r="M3771" i="1"/>
  <c r="N3771" i="1"/>
  <c r="O3771" i="1"/>
  <c r="P3771" i="1"/>
  <c r="Q3771" i="1"/>
  <c r="R3771" i="1"/>
  <c r="S3771" i="1"/>
  <c r="C3772" i="1"/>
  <c r="D3772" i="1"/>
  <c r="H3772" i="1"/>
  <c r="K3772" i="1"/>
  <c r="L3772" i="1"/>
  <c r="M3772" i="1"/>
  <c r="N3772" i="1"/>
  <c r="O3772" i="1"/>
  <c r="P3772" i="1"/>
  <c r="Q3772" i="1"/>
  <c r="R3772" i="1"/>
  <c r="S3772" i="1"/>
  <c r="C3773" i="1"/>
  <c r="D3773" i="1"/>
  <c r="H3773" i="1"/>
  <c r="K3773" i="1"/>
  <c r="L3773" i="1"/>
  <c r="M3773" i="1"/>
  <c r="N3773" i="1"/>
  <c r="O3773" i="1"/>
  <c r="P3773" i="1"/>
  <c r="Q3773" i="1"/>
  <c r="R3773" i="1"/>
  <c r="S3773" i="1"/>
  <c r="C3774" i="1"/>
  <c r="D3774" i="1"/>
  <c r="H3774" i="1"/>
  <c r="K3774" i="1"/>
  <c r="L3774" i="1"/>
  <c r="M3774" i="1"/>
  <c r="N3774" i="1"/>
  <c r="O3774" i="1"/>
  <c r="P3774" i="1"/>
  <c r="Q3774" i="1"/>
  <c r="R3774" i="1"/>
  <c r="S3774" i="1"/>
  <c r="C3775" i="1"/>
  <c r="D3775" i="1"/>
  <c r="H3775" i="1"/>
  <c r="K3775" i="1"/>
  <c r="L3775" i="1"/>
  <c r="M3775" i="1"/>
  <c r="N3775" i="1"/>
  <c r="O3775" i="1"/>
  <c r="P3775" i="1"/>
  <c r="Q3775" i="1"/>
  <c r="R3775" i="1"/>
  <c r="S3775" i="1"/>
  <c r="C3776" i="1"/>
  <c r="D3776" i="1"/>
  <c r="H3776" i="1"/>
  <c r="K3776" i="1"/>
  <c r="L3776" i="1"/>
  <c r="M3776" i="1"/>
  <c r="N3776" i="1"/>
  <c r="O3776" i="1"/>
  <c r="P3776" i="1"/>
  <c r="Q3776" i="1"/>
  <c r="R3776" i="1"/>
  <c r="S3776" i="1"/>
  <c r="C3777" i="1"/>
  <c r="D3777" i="1"/>
  <c r="H3777" i="1"/>
  <c r="K3777" i="1"/>
  <c r="L3777" i="1"/>
  <c r="M3777" i="1"/>
  <c r="N3777" i="1"/>
  <c r="O3777" i="1"/>
  <c r="P3777" i="1"/>
  <c r="Q3777" i="1"/>
  <c r="R3777" i="1"/>
  <c r="S3777" i="1"/>
  <c r="C3778" i="1"/>
  <c r="D3778" i="1"/>
  <c r="H3778" i="1"/>
  <c r="K3778" i="1"/>
  <c r="L3778" i="1"/>
  <c r="M3778" i="1"/>
  <c r="N3778" i="1"/>
  <c r="O3778" i="1"/>
  <c r="P3778" i="1"/>
  <c r="Q3778" i="1"/>
  <c r="R3778" i="1"/>
  <c r="S3778" i="1"/>
  <c r="C3779" i="1"/>
  <c r="D3779" i="1"/>
  <c r="H3779" i="1"/>
  <c r="K3779" i="1"/>
  <c r="L3779" i="1"/>
  <c r="M3779" i="1"/>
  <c r="N3779" i="1"/>
  <c r="O3779" i="1"/>
  <c r="P3779" i="1"/>
  <c r="Q3779" i="1"/>
  <c r="R3779" i="1"/>
  <c r="S3779" i="1"/>
  <c r="C3780" i="1"/>
  <c r="D3780" i="1"/>
  <c r="H3780" i="1"/>
  <c r="K3780" i="1"/>
  <c r="L3780" i="1"/>
  <c r="M3780" i="1"/>
  <c r="N3780" i="1"/>
  <c r="O3780" i="1"/>
  <c r="P3780" i="1"/>
  <c r="Q3780" i="1"/>
  <c r="R3780" i="1"/>
  <c r="S3780" i="1"/>
  <c r="C3781" i="1"/>
  <c r="D3781" i="1"/>
  <c r="H3781" i="1"/>
  <c r="K3781" i="1"/>
  <c r="L3781" i="1"/>
  <c r="M3781" i="1"/>
  <c r="N3781" i="1"/>
  <c r="O3781" i="1"/>
  <c r="P3781" i="1"/>
  <c r="Q3781" i="1"/>
  <c r="R3781" i="1"/>
  <c r="S3781" i="1"/>
  <c r="C3782" i="1"/>
  <c r="D3782" i="1"/>
  <c r="H3782" i="1"/>
  <c r="K3782" i="1"/>
  <c r="L3782" i="1"/>
  <c r="M3782" i="1"/>
  <c r="N3782" i="1"/>
  <c r="O3782" i="1"/>
  <c r="P3782" i="1"/>
  <c r="Q3782" i="1"/>
  <c r="R3782" i="1"/>
  <c r="S3782" i="1"/>
  <c r="C3783" i="1"/>
  <c r="D3783" i="1"/>
  <c r="H3783" i="1"/>
  <c r="K3783" i="1"/>
  <c r="L3783" i="1"/>
  <c r="M3783" i="1"/>
  <c r="N3783" i="1"/>
  <c r="O3783" i="1"/>
  <c r="P3783" i="1"/>
  <c r="Q3783" i="1"/>
  <c r="R3783" i="1"/>
  <c r="S3783" i="1"/>
  <c r="C3784" i="1"/>
  <c r="D3784" i="1"/>
  <c r="H3784" i="1"/>
  <c r="K3784" i="1"/>
  <c r="L3784" i="1"/>
  <c r="M3784" i="1"/>
  <c r="N3784" i="1"/>
  <c r="O3784" i="1"/>
  <c r="P3784" i="1"/>
  <c r="Q3784" i="1"/>
  <c r="R3784" i="1"/>
  <c r="S3784" i="1"/>
  <c r="C3785" i="1"/>
  <c r="D3785" i="1"/>
  <c r="H3785" i="1"/>
  <c r="K3785" i="1"/>
  <c r="L3785" i="1"/>
  <c r="M3785" i="1"/>
  <c r="N3785" i="1"/>
  <c r="O3785" i="1"/>
  <c r="P3785" i="1"/>
  <c r="Q3785" i="1"/>
  <c r="R3785" i="1"/>
  <c r="S3785" i="1"/>
  <c r="C3786" i="1"/>
  <c r="D3786" i="1"/>
  <c r="H3786" i="1"/>
  <c r="K3786" i="1"/>
  <c r="L3786" i="1"/>
  <c r="M3786" i="1"/>
  <c r="N3786" i="1"/>
  <c r="O3786" i="1"/>
  <c r="P3786" i="1"/>
  <c r="Q3786" i="1"/>
  <c r="R3786" i="1"/>
  <c r="S3786" i="1"/>
  <c r="C3787" i="1"/>
  <c r="D3787" i="1"/>
  <c r="H3787" i="1"/>
  <c r="K3787" i="1"/>
  <c r="L3787" i="1"/>
  <c r="M3787" i="1"/>
  <c r="N3787" i="1"/>
  <c r="O3787" i="1"/>
  <c r="P3787" i="1"/>
  <c r="Q3787" i="1"/>
  <c r="R3787" i="1"/>
  <c r="S3787" i="1"/>
  <c r="C3788" i="1"/>
  <c r="D3788" i="1"/>
  <c r="H3788" i="1"/>
  <c r="K3788" i="1"/>
  <c r="L3788" i="1"/>
  <c r="M3788" i="1"/>
  <c r="N3788" i="1"/>
  <c r="O3788" i="1"/>
  <c r="P3788" i="1"/>
  <c r="Q3788" i="1"/>
  <c r="R3788" i="1"/>
  <c r="S3788" i="1"/>
  <c r="C3789" i="1"/>
  <c r="D3789" i="1"/>
  <c r="H3789" i="1"/>
  <c r="K3789" i="1"/>
  <c r="L3789" i="1"/>
  <c r="M3789" i="1"/>
  <c r="N3789" i="1"/>
  <c r="O3789" i="1"/>
  <c r="P3789" i="1"/>
  <c r="Q3789" i="1"/>
  <c r="R3789" i="1"/>
  <c r="S3789" i="1"/>
  <c r="C3790" i="1"/>
  <c r="D3790" i="1"/>
  <c r="H3790" i="1"/>
  <c r="K3790" i="1"/>
  <c r="L3790" i="1"/>
  <c r="M3790" i="1"/>
  <c r="N3790" i="1"/>
  <c r="O3790" i="1"/>
  <c r="P3790" i="1"/>
  <c r="Q3790" i="1"/>
  <c r="R3790" i="1"/>
  <c r="S3790" i="1"/>
  <c r="C3791" i="1"/>
  <c r="D3791" i="1"/>
  <c r="H3791" i="1"/>
  <c r="K3791" i="1"/>
  <c r="L3791" i="1"/>
  <c r="M3791" i="1"/>
  <c r="N3791" i="1"/>
  <c r="O3791" i="1"/>
  <c r="P3791" i="1"/>
  <c r="Q3791" i="1"/>
  <c r="R3791" i="1"/>
  <c r="S3791" i="1"/>
  <c r="C3792" i="1"/>
  <c r="D3792" i="1"/>
  <c r="H3792" i="1"/>
  <c r="K3792" i="1"/>
  <c r="L3792" i="1"/>
  <c r="M3792" i="1"/>
  <c r="N3792" i="1"/>
  <c r="O3792" i="1"/>
  <c r="P3792" i="1"/>
  <c r="Q3792" i="1"/>
  <c r="R3792" i="1"/>
  <c r="S3792" i="1"/>
  <c r="C3793" i="1"/>
  <c r="D3793" i="1"/>
  <c r="H3793" i="1"/>
  <c r="K3793" i="1"/>
  <c r="L3793" i="1"/>
  <c r="M3793" i="1"/>
  <c r="N3793" i="1"/>
  <c r="O3793" i="1"/>
  <c r="P3793" i="1"/>
  <c r="Q3793" i="1"/>
  <c r="R3793" i="1"/>
  <c r="S3793" i="1"/>
  <c r="C3794" i="1"/>
  <c r="D3794" i="1"/>
  <c r="H3794" i="1"/>
  <c r="K3794" i="1"/>
  <c r="L3794" i="1"/>
  <c r="M3794" i="1"/>
  <c r="N3794" i="1"/>
  <c r="O3794" i="1"/>
  <c r="P3794" i="1"/>
  <c r="Q3794" i="1"/>
  <c r="R3794" i="1"/>
  <c r="S3794" i="1"/>
  <c r="C3795" i="1"/>
  <c r="D3795" i="1"/>
  <c r="H3795" i="1"/>
  <c r="K3795" i="1"/>
  <c r="L3795" i="1"/>
  <c r="M3795" i="1"/>
  <c r="N3795" i="1"/>
  <c r="O3795" i="1"/>
  <c r="P3795" i="1"/>
  <c r="Q3795" i="1"/>
  <c r="R3795" i="1"/>
  <c r="S3795" i="1"/>
  <c r="C3796" i="1"/>
  <c r="D3796" i="1"/>
  <c r="H3796" i="1"/>
  <c r="K3796" i="1"/>
  <c r="L3796" i="1"/>
  <c r="M3796" i="1"/>
  <c r="N3796" i="1"/>
  <c r="O3796" i="1"/>
  <c r="P3796" i="1"/>
  <c r="Q3796" i="1"/>
  <c r="R3796" i="1"/>
  <c r="S3796" i="1"/>
  <c r="C3797" i="1"/>
  <c r="D3797" i="1"/>
  <c r="H3797" i="1"/>
  <c r="K3797" i="1"/>
  <c r="L3797" i="1"/>
  <c r="M3797" i="1"/>
  <c r="N3797" i="1"/>
  <c r="O3797" i="1"/>
  <c r="P3797" i="1"/>
  <c r="Q3797" i="1"/>
  <c r="R3797" i="1"/>
  <c r="S3797" i="1"/>
  <c r="C3798" i="1"/>
  <c r="D3798" i="1"/>
  <c r="H3798" i="1"/>
  <c r="K3798" i="1"/>
  <c r="L3798" i="1"/>
  <c r="M3798" i="1"/>
  <c r="N3798" i="1"/>
  <c r="O3798" i="1"/>
  <c r="P3798" i="1"/>
  <c r="Q3798" i="1"/>
  <c r="R3798" i="1"/>
  <c r="S3798" i="1"/>
  <c r="C3799" i="1"/>
  <c r="D3799" i="1"/>
  <c r="H3799" i="1"/>
  <c r="K3799" i="1"/>
  <c r="L3799" i="1"/>
  <c r="M3799" i="1"/>
  <c r="N3799" i="1"/>
  <c r="O3799" i="1"/>
  <c r="P3799" i="1"/>
  <c r="Q3799" i="1"/>
  <c r="R3799" i="1"/>
  <c r="S3799" i="1"/>
  <c r="C3800" i="1"/>
  <c r="D3800" i="1"/>
  <c r="H3800" i="1"/>
  <c r="K3800" i="1"/>
  <c r="L3800" i="1"/>
  <c r="M3800" i="1"/>
  <c r="N3800" i="1"/>
  <c r="O3800" i="1"/>
  <c r="P3800" i="1"/>
  <c r="Q3800" i="1"/>
  <c r="R3800" i="1"/>
  <c r="S3800" i="1"/>
  <c r="C3801" i="1"/>
  <c r="D3801" i="1"/>
  <c r="H3801" i="1"/>
  <c r="K3801" i="1"/>
  <c r="L3801" i="1"/>
  <c r="M3801" i="1"/>
  <c r="N3801" i="1"/>
  <c r="O3801" i="1"/>
  <c r="P3801" i="1"/>
  <c r="Q3801" i="1"/>
  <c r="R3801" i="1"/>
  <c r="S3801" i="1"/>
  <c r="C3802" i="1"/>
  <c r="D3802" i="1"/>
  <c r="H3802" i="1"/>
  <c r="K3802" i="1"/>
  <c r="L3802" i="1"/>
  <c r="M3802" i="1"/>
  <c r="N3802" i="1"/>
  <c r="O3802" i="1"/>
  <c r="P3802" i="1"/>
  <c r="Q3802" i="1"/>
  <c r="R3802" i="1"/>
  <c r="S3802" i="1"/>
  <c r="C3803" i="1"/>
  <c r="D3803" i="1"/>
  <c r="H3803" i="1"/>
  <c r="K3803" i="1"/>
  <c r="L3803" i="1"/>
  <c r="M3803" i="1"/>
  <c r="N3803" i="1"/>
  <c r="O3803" i="1"/>
  <c r="P3803" i="1"/>
  <c r="Q3803" i="1"/>
  <c r="R3803" i="1"/>
  <c r="S3803" i="1"/>
  <c r="C3804" i="1"/>
  <c r="D3804" i="1"/>
  <c r="H3804" i="1"/>
  <c r="K3804" i="1"/>
  <c r="L3804" i="1"/>
  <c r="M3804" i="1"/>
  <c r="N3804" i="1"/>
  <c r="O3804" i="1"/>
  <c r="P3804" i="1"/>
  <c r="Q3804" i="1"/>
  <c r="R3804" i="1"/>
  <c r="S3804" i="1"/>
  <c r="C3805" i="1"/>
  <c r="D3805" i="1"/>
  <c r="H3805" i="1"/>
  <c r="K3805" i="1"/>
  <c r="L3805" i="1"/>
  <c r="M3805" i="1"/>
  <c r="N3805" i="1"/>
  <c r="O3805" i="1"/>
  <c r="P3805" i="1"/>
  <c r="Q3805" i="1"/>
  <c r="R3805" i="1"/>
  <c r="S3805" i="1"/>
  <c r="C3806" i="1"/>
  <c r="D3806" i="1"/>
  <c r="H3806" i="1"/>
  <c r="K3806" i="1"/>
  <c r="L3806" i="1"/>
  <c r="M3806" i="1"/>
  <c r="N3806" i="1"/>
  <c r="O3806" i="1"/>
  <c r="P3806" i="1"/>
  <c r="Q3806" i="1"/>
  <c r="R3806" i="1"/>
  <c r="S3806" i="1"/>
  <c r="C3807" i="1"/>
  <c r="D3807" i="1"/>
  <c r="H3807" i="1"/>
  <c r="K3807" i="1"/>
  <c r="L3807" i="1"/>
  <c r="M3807" i="1"/>
  <c r="N3807" i="1"/>
  <c r="O3807" i="1"/>
  <c r="P3807" i="1"/>
  <c r="Q3807" i="1"/>
  <c r="R3807" i="1"/>
  <c r="S3807" i="1"/>
  <c r="C3808" i="1"/>
  <c r="D3808" i="1"/>
  <c r="H3808" i="1"/>
  <c r="K3808" i="1"/>
  <c r="L3808" i="1"/>
  <c r="M3808" i="1"/>
  <c r="N3808" i="1"/>
  <c r="O3808" i="1"/>
  <c r="P3808" i="1"/>
  <c r="Q3808" i="1"/>
  <c r="R3808" i="1"/>
  <c r="S3808" i="1"/>
  <c r="C3809" i="1"/>
  <c r="D3809" i="1"/>
  <c r="H3809" i="1"/>
  <c r="K3809" i="1"/>
  <c r="L3809" i="1"/>
  <c r="M3809" i="1"/>
  <c r="N3809" i="1"/>
  <c r="O3809" i="1"/>
  <c r="P3809" i="1"/>
  <c r="Q3809" i="1"/>
  <c r="R3809" i="1"/>
  <c r="S3809" i="1"/>
  <c r="C3810" i="1"/>
  <c r="D3810" i="1"/>
  <c r="H3810" i="1"/>
  <c r="K3810" i="1"/>
  <c r="L3810" i="1"/>
  <c r="M3810" i="1"/>
  <c r="N3810" i="1"/>
  <c r="O3810" i="1"/>
  <c r="P3810" i="1"/>
  <c r="Q3810" i="1"/>
  <c r="R3810" i="1"/>
  <c r="S3810" i="1"/>
  <c r="C3811" i="1"/>
  <c r="D3811" i="1"/>
  <c r="H3811" i="1"/>
  <c r="K3811" i="1"/>
  <c r="L3811" i="1"/>
  <c r="M3811" i="1"/>
  <c r="N3811" i="1"/>
  <c r="O3811" i="1"/>
  <c r="P3811" i="1"/>
  <c r="Q3811" i="1"/>
  <c r="R3811" i="1"/>
  <c r="S3811" i="1"/>
  <c r="C3812" i="1"/>
  <c r="D3812" i="1"/>
  <c r="H3812" i="1"/>
  <c r="K3812" i="1"/>
  <c r="L3812" i="1"/>
  <c r="M3812" i="1"/>
  <c r="N3812" i="1"/>
  <c r="O3812" i="1"/>
  <c r="P3812" i="1"/>
  <c r="Q3812" i="1"/>
  <c r="R3812" i="1"/>
  <c r="S3812" i="1"/>
  <c r="C3813" i="1"/>
  <c r="D3813" i="1"/>
  <c r="H3813" i="1"/>
  <c r="K3813" i="1"/>
  <c r="L3813" i="1"/>
  <c r="M3813" i="1"/>
  <c r="N3813" i="1"/>
  <c r="O3813" i="1"/>
  <c r="P3813" i="1"/>
  <c r="Q3813" i="1"/>
  <c r="R3813" i="1"/>
  <c r="S3813" i="1"/>
  <c r="C3814" i="1"/>
  <c r="D3814" i="1"/>
  <c r="H3814" i="1"/>
  <c r="K3814" i="1"/>
  <c r="L3814" i="1"/>
  <c r="M3814" i="1"/>
  <c r="N3814" i="1"/>
  <c r="O3814" i="1"/>
  <c r="P3814" i="1"/>
  <c r="Q3814" i="1"/>
  <c r="R3814" i="1"/>
  <c r="S3814" i="1"/>
  <c r="C3815" i="1"/>
  <c r="D3815" i="1"/>
  <c r="H3815" i="1"/>
  <c r="K3815" i="1"/>
  <c r="L3815" i="1"/>
  <c r="M3815" i="1"/>
  <c r="N3815" i="1"/>
  <c r="O3815" i="1"/>
  <c r="P3815" i="1"/>
  <c r="Q3815" i="1"/>
  <c r="R3815" i="1"/>
  <c r="S3815" i="1"/>
  <c r="C3816" i="1"/>
  <c r="D3816" i="1"/>
  <c r="H3816" i="1"/>
  <c r="K3816" i="1"/>
  <c r="L3816" i="1"/>
  <c r="M3816" i="1"/>
  <c r="N3816" i="1"/>
  <c r="O3816" i="1"/>
  <c r="P3816" i="1"/>
  <c r="Q3816" i="1"/>
  <c r="R3816" i="1"/>
  <c r="S3816" i="1"/>
  <c r="C3817" i="1"/>
  <c r="D3817" i="1"/>
  <c r="H3817" i="1"/>
  <c r="K3817" i="1"/>
  <c r="L3817" i="1"/>
  <c r="M3817" i="1"/>
  <c r="N3817" i="1"/>
  <c r="O3817" i="1"/>
  <c r="P3817" i="1"/>
  <c r="Q3817" i="1"/>
  <c r="R3817" i="1"/>
  <c r="S3817" i="1"/>
  <c r="C3818" i="1"/>
  <c r="D3818" i="1"/>
  <c r="H3818" i="1"/>
  <c r="K3818" i="1"/>
  <c r="L3818" i="1"/>
  <c r="M3818" i="1"/>
  <c r="N3818" i="1"/>
  <c r="O3818" i="1"/>
  <c r="P3818" i="1"/>
  <c r="Q3818" i="1"/>
  <c r="R3818" i="1"/>
  <c r="S3818" i="1"/>
  <c r="C3819" i="1"/>
  <c r="D3819" i="1"/>
  <c r="H3819" i="1"/>
  <c r="K3819" i="1"/>
  <c r="L3819" i="1"/>
  <c r="M3819" i="1"/>
  <c r="N3819" i="1"/>
  <c r="O3819" i="1"/>
  <c r="P3819" i="1"/>
  <c r="Q3819" i="1"/>
  <c r="R3819" i="1"/>
  <c r="S3819" i="1"/>
  <c r="C3820" i="1"/>
  <c r="D3820" i="1"/>
  <c r="H3820" i="1"/>
  <c r="K3820" i="1"/>
  <c r="L3820" i="1"/>
  <c r="M3820" i="1"/>
  <c r="N3820" i="1"/>
  <c r="O3820" i="1"/>
  <c r="P3820" i="1"/>
  <c r="Q3820" i="1"/>
  <c r="R3820" i="1"/>
  <c r="S3820" i="1"/>
  <c r="C3821" i="1"/>
  <c r="D3821" i="1"/>
  <c r="H3821" i="1"/>
  <c r="K3821" i="1"/>
  <c r="L3821" i="1"/>
  <c r="M3821" i="1"/>
  <c r="N3821" i="1"/>
  <c r="O3821" i="1"/>
  <c r="P3821" i="1"/>
  <c r="Q3821" i="1"/>
  <c r="R3821" i="1"/>
  <c r="S3821" i="1"/>
  <c r="C3822" i="1"/>
  <c r="D3822" i="1"/>
  <c r="H3822" i="1"/>
  <c r="K3822" i="1"/>
  <c r="L3822" i="1"/>
  <c r="M3822" i="1"/>
  <c r="N3822" i="1"/>
  <c r="O3822" i="1"/>
  <c r="P3822" i="1"/>
  <c r="Q3822" i="1"/>
  <c r="R3822" i="1"/>
  <c r="S3822" i="1"/>
  <c r="C3823" i="1"/>
  <c r="D3823" i="1"/>
  <c r="H3823" i="1"/>
  <c r="K3823" i="1"/>
  <c r="L3823" i="1"/>
  <c r="M3823" i="1"/>
  <c r="N3823" i="1"/>
  <c r="O3823" i="1"/>
  <c r="P3823" i="1"/>
  <c r="Q3823" i="1"/>
  <c r="R3823" i="1"/>
  <c r="S3823" i="1"/>
  <c r="C3824" i="1"/>
  <c r="D3824" i="1"/>
  <c r="H3824" i="1"/>
  <c r="K3824" i="1"/>
  <c r="L3824" i="1"/>
  <c r="M3824" i="1"/>
  <c r="N3824" i="1"/>
  <c r="O3824" i="1"/>
  <c r="P3824" i="1"/>
  <c r="Q3824" i="1"/>
  <c r="R3824" i="1"/>
  <c r="S3824" i="1"/>
  <c r="C3825" i="1"/>
  <c r="D3825" i="1"/>
  <c r="H3825" i="1"/>
  <c r="K3825" i="1"/>
  <c r="L3825" i="1"/>
  <c r="M3825" i="1"/>
  <c r="N3825" i="1"/>
  <c r="O3825" i="1"/>
  <c r="P3825" i="1"/>
  <c r="Q3825" i="1"/>
  <c r="R3825" i="1"/>
  <c r="S3825" i="1"/>
  <c r="C3826" i="1"/>
  <c r="D3826" i="1"/>
  <c r="H3826" i="1"/>
  <c r="K3826" i="1"/>
  <c r="L3826" i="1"/>
  <c r="M3826" i="1"/>
  <c r="N3826" i="1"/>
  <c r="O3826" i="1"/>
  <c r="P3826" i="1"/>
  <c r="Q3826" i="1"/>
  <c r="R3826" i="1"/>
  <c r="S3826" i="1"/>
  <c r="C3827" i="1"/>
  <c r="D3827" i="1"/>
  <c r="H3827" i="1"/>
  <c r="K3827" i="1"/>
  <c r="L3827" i="1"/>
  <c r="M3827" i="1"/>
  <c r="N3827" i="1"/>
  <c r="O3827" i="1"/>
  <c r="P3827" i="1"/>
  <c r="Q3827" i="1"/>
  <c r="R3827" i="1"/>
  <c r="S3827" i="1"/>
  <c r="C3828" i="1"/>
  <c r="D3828" i="1"/>
  <c r="H3828" i="1"/>
  <c r="K3828" i="1"/>
  <c r="L3828" i="1"/>
  <c r="M3828" i="1"/>
  <c r="N3828" i="1"/>
  <c r="O3828" i="1"/>
  <c r="P3828" i="1"/>
  <c r="Q3828" i="1"/>
  <c r="R3828" i="1"/>
  <c r="S3828" i="1"/>
  <c r="C3829" i="1"/>
  <c r="D3829" i="1"/>
  <c r="H3829" i="1"/>
  <c r="K3829" i="1"/>
  <c r="L3829" i="1"/>
  <c r="M3829" i="1"/>
  <c r="N3829" i="1"/>
  <c r="O3829" i="1"/>
  <c r="P3829" i="1"/>
  <c r="Q3829" i="1"/>
  <c r="R3829" i="1"/>
  <c r="S3829" i="1"/>
  <c r="C3830" i="1"/>
  <c r="D3830" i="1"/>
  <c r="H3830" i="1"/>
  <c r="K3830" i="1"/>
  <c r="L3830" i="1"/>
  <c r="M3830" i="1"/>
  <c r="N3830" i="1"/>
  <c r="O3830" i="1"/>
  <c r="P3830" i="1"/>
  <c r="Q3830" i="1"/>
  <c r="R3830" i="1"/>
  <c r="S3830" i="1"/>
  <c r="C3831" i="1"/>
  <c r="D3831" i="1"/>
  <c r="H3831" i="1"/>
  <c r="K3831" i="1"/>
  <c r="L3831" i="1"/>
  <c r="M3831" i="1"/>
  <c r="N3831" i="1"/>
  <c r="O3831" i="1"/>
  <c r="P3831" i="1"/>
  <c r="Q3831" i="1"/>
  <c r="R3831" i="1"/>
  <c r="S3831" i="1"/>
  <c r="C3832" i="1"/>
  <c r="D3832" i="1"/>
  <c r="H3832" i="1"/>
  <c r="K3832" i="1"/>
  <c r="L3832" i="1"/>
  <c r="M3832" i="1"/>
  <c r="N3832" i="1"/>
  <c r="O3832" i="1"/>
  <c r="P3832" i="1"/>
  <c r="Q3832" i="1"/>
  <c r="R3832" i="1"/>
  <c r="S3832" i="1"/>
  <c r="C3833" i="1"/>
  <c r="D3833" i="1"/>
  <c r="H3833" i="1"/>
  <c r="K3833" i="1"/>
  <c r="L3833" i="1"/>
  <c r="M3833" i="1"/>
  <c r="N3833" i="1"/>
  <c r="O3833" i="1"/>
  <c r="P3833" i="1"/>
  <c r="Q3833" i="1"/>
  <c r="R3833" i="1"/>
  <c r="S3833" i="1"/>
  <c r="C3834" i="1"/>
  <c r="D3834" i="1"/>
  <c r="H3834" i="1"/>
  <c r="K3834" i="1"/>
  <c r="L3834" i="1"/>
  <c r="M3834" i="1"/>
  <c r="N3834" i="1"/>
  <c r="O3834" i="1"/>
  <c r="P3834" i="1"/>
  <c r="Q3834" i="1"/>
  <c r="R3834" i="1"/>
  <c r="S3834" i="1"/>
  <c r="C3835" i="1"/>
  <c r="D3835" i="1"/>
  <c r="H3835" i="1"/>
  <c r="K3835" i="1"/>
  <c r="L3835" i="1"/>
  <c r="M3835" i="1"/>
  <c r="N3835" i="1"/>
  <c r="O3835" i="1"/>
  <c r="P3835" i="1"/>
  <c r="Q3835" i="1"/>
  <c r="R3835" i="1"/>
  <c r="S3835" i="1"/>
  <c r="C3836" i="1"/>
  <c r="D3836" i="1"/>
  <c r="H3836" i="1"/>
  <c r="K3836" i="1"/>
  <c r="L3836" i="1"/>
  <c r="M3836" i="1"/>
  <c r="N3836" i="1"/>
  <c r="O3836" i="1"/>
  <c r="P3836" i="1"/>
  <c r="Q3836" i="1"/>
  <c r="R3836" i="1"/>
  <c r="S3836" i="1"/>
  <c r="C3837" i="1"/>
  <c r="D3837" i="1"/>
  <c r="H3837" i="1"/>
  <c r="K3837" i="1"/>
  <c r="L3837" i="1"/>
  <c r="M3837" i="1"/>
  <c r="N3837" i="1"/>
  <c r="O3837" i="1"/>
  <c r="P3837" i="1"/>
  <c r="Q3837" i="1"/>
  <c r="R3837" i="1"/>
  <c r="S3837" i="1"/>
  <c r="C3838" i="1"/>
  <c r="D3838" i="1"/>
  <c r="H3838" i="1"/>
  <c r="K3838" i="1"/>
  <c r="L3838" i="1"/>
  <c r="M3838" i="1"/>
  <c r="N3838" i="1"/>
  <c r="O3838" i="1"/>
  <c r="P3838" i="1"/>
  <c r="Q3838" i="1"/>
  <c r="R3838" i="1"/>
  <c r="S3838" i="1"/>
  <c r="C3839" i="1"/>
  <c r="D3839" i="1"/>
  <c r="H3839" i="1"/>
  <c r="K3839" i="1"/>
  <c r="L3839" i="1"/>
  <c r="M3839" i="1"/>
  <c r="N3839" i="1"/>
  <c r="O3839" i="1"/>
  <c r="P3839" i="1"/>
  <c r="Q3839" i="1"/>
  <c r="R3839" i="1"/>
  <c r="S3839" i="1"/>
  <c r="C3840" i="1"/>
  <c r="D3840" i="1"/>
  <c r="H3840" i="1"/>
  <c r="K3840" i="1"/>
  <c r="L3840" i="1"/>
  <c r="M3840" i="1"/>
  <c r="N3840" i="1"/>
  <c r="O3840" i="1"/>
  <c r="P3840" i="1"/>
  <c r="Q3840" i="1"/>
  <c r="R3840" i="1"/>
  <c r="S3840" i="1"/>
  <c r="C3841" i="1"/>
  <c r="D3841" i="1"/>
  <c r="H3841" i="1"/>
  <c r="K3841" i="1"/>
  <c r="L3841" i="1"/>
  <c r="M3841" i="1"/>
  <c r="N3841" i="1"/>
  <c r="O3841" i="1"/>
  <c r="P3841" i="1"/>
  <c r="Q3841" i="1"/>
  <c r="R3841" i="1"/>
  <c r="S3841" i="1"/>
  <c r="C3842" i="1"/>
  <c r="D3842" i="1"/>
  <c r="H3842" i="1"/>
  <c r="K3842" i="1"/>
  <c r="L3842" i="1"/>
  <c r="M3842" i="1"/>
  <c r="N3842" i="1"/>
  <c r="O3842" i="1"/>
  <c r="P3842" i="1"/>
  <c r="Q3842" i="1"/>
  <c r="R3842" i="1"/>
  <c r="S3842" i="1"/>
  <c r="C3843" i="1"/>
  <c r="D3843" i="1"/>
  <c r="H3843" i="1"/>
  <c r="K3843" i="1"/>
  <c r="L3843" i="1"/>
  <c r="M3843" i="1"/>
  <c r="N3843" i="1"/>
  <c r="O3843" i="1"/>
  <c r="P3843" i="1"/>
  <c r="Q3843" i="1"/>
  <c r="R3843" i="1"/>
  <c r="S3843" i="1"/>
  <c r="C3844" i="1"/>
  <c r="D3844" i="1"/>
  <c r="H3844" i="1"/>
  <c r="K3844" i="1"/>
  <c r="L3844" i="1"/>
  <c r="M3844" i="1"/>
  <c r="N3844" i="1"/>
  <c r="O3844" i="1"/>
  <c r="P3844" i="1"/>
  <c r="Q3844" i="1"/>
  <c r="R3844" i="1"/>
  <c r="S3844" i="1"/>
  <c r="C3845" i="1"/>
  <c r="D3845" i="1"/>
  <c r="H3845" i="1"/>
  <c r="K3845" i="1"/>
  <c r="L3845" i="1"/>
  <c r="M3845" i="1"/>
  <c r="N3845" i="1"/>
  <c r="O3845" i="1"/>
  <c r="P3845" i="1"/>
  <c r="Q3845" i="1"/>
  <c r="R3845" i="1"/>
  <c r="S3845" i="1"/>
  <c r="C3846" i="1"/>
  <c r="D3846" i="1"/>
  <c r="H3846" i="1"/>
  <c r="K3846" i="1"/>
  <c r="L3846" i="1"/>
  <c r="M3846" i="1"/>
  <c r="N3846" i="1"/>
  <c r="O3846" i="1"/>
  <c r="P3846" i="1"/>
  <c r="Q3846" i="1"/>
  <c r="R3846" i="1"/>
  <c r="S3846" i="1"/>
  <c r="C3847" i="1"/>
  <c r="D3847" i="1"/>
  <c r="H3847" i="1"/>
  <c r="K3847" i="1"/>
  <c r="L3847" i="1"/>
  <c r="M3847" i="1"/>
  <c r="N3847" i="1"/>
  <c r="O3847" i="1"/>
  <c r="P3847" i="1"/>
  <c r="Q3847" i="1"/>
  <c r="R3847" i="1"/>
  <c r="S3847" i="1"/>
  <c r="C3848" i="1"/>
  <c r="D3848" i="1"/>
  <c r="H3848" i="1"/>
  <c r="K3848" i="1"/>
  <c r="L3848" i="1"/>
  <c r="M3848" i="1"/>
  <c r="N3848" i="1"/>
  <c r="O3848" i="1"/>
  <c r="P3848" i="1"/>
  <c r="Q3848" i="1"/>
  <c r="R3848" i="1"/>
  <c r="S3848" i="1"/>
  <c r="C3849" i="1"/>
  <c r="D3849" i="1"/>
  <c r="H3849" i="1"/>
  <c r="K3849" i="1"/>
  <c r="L3849" i="1"/>
  <c r="M3849" i="1"/>
  <c r="N3849" i="1"/>
  <c r="O3849" i="1"/>
  <c r="P3849" i="1"/>
  <c r="Q3849" i="1"/>
  <c r="R3849" i="1"/>
  <c r="S3849" i="1"/>
  <c r="C3850" i="1"/>
  <c r="D3850" i="1"/>
  <c r="H3850" i="1"/>
  <c r="K3850" i="1"/>
  <c r="L3850" i="1"/>
  <c r="M3850" i="1"/>
  <c r="N3850" i="1"/>
  <c r="O3850" i="1"/>
  <c r="P3850" i="1"/>
  <c r="Q3850" i="1"/>
  <c r="R3850" i="1"/>
  <c r="S3850" i="1"/>
  <c r="C3851" i="1"/>
  <c r="D3851" i="1"/>
  <c r="H3851" i="1"/>
  <c r="K3851" i="1"/>
  <c r="L3851" i="1"/>
  <c r="M3851" i="1"/>
  <c r="N3851" i="1"/>
  <c r="O3851" i="1"/>
  <c r="P3851" i="1"/>
  <c r="Q3851" i="1"/>
  <c r="R3851" i="1"/>
  <c r="S3851" i="1"/>
  <c r="C3852" i="1"/>
  <c r="D3852" i="1"/>
  <c r="H3852" i="1"/>
  <c r="K3852" i="1"/>
  <c r="L3852" i="1"/>
  <c r="M3852" i="1"/>
  <c r="N3852" i="1"/>
  <c r="O3852" i="1"/>
  <c r="P3852" i="1"/>
  <c r="Q3852" i="1"/>
  <c r="R3852" i="1"/>
  <c r="S3852" i="1"/>
  <c r="C3853" i="1"/>
  <c r="D3853" i="1"/>
  <c r="H3853" i="1"/>
  <c r="K3853" i="1"/>
  <c r="L3853" i="1"/>
  <c r="M3853" i="1"/>
  <c r="N3853" i="1"/>
  <c r="O3853" i="1"/>
  <c r="P3853" i="1"/>
  <c r="Q3853" i="1"/>
  <c r="R3853" i="1"/>
  <c r="S3853" i="1"/>
  <c r="C3854" i="1"/>
  <c r="D3854" i="1"/>
  <c r="H3854" i="1"/>
  <c r="K3854" i="1"/>
  <c r="L3854" i="1"/>
  <c r="M3854" i="1"/>
  <c r="N3854" i="1"/>
  <c r="O3854" i="1"/>
  <c r="P3854" i="1"/>
  <c r="Q3854" i="1"/>
  <c r="R3854" i="1"/>
  <c r="S3854" i="1"/>
  <c r="C3855" i="1"/>
  <c r="D3855" i="1"/>
  <c r="H3855" i="1"/>
  <c r="K3855" i="1"/>
  <c r="L3855" i="1"/>
  <c r="M3855" i="1"/>
  <c r="N3855" i="1"/>
  <c r="O3855" i="1"/>
  <c r="P3855" i="1"/>
  <c r="Q3855" i="1"/>
  <c r="R3855" i="1"/>
  <c r="S3855" i="1"/>
  <c r="C3856" i="1"/>
  <c r="D3856" i="1"/>
  <c r="H3856" i="1"/>
  <c r="K3856" i="1"/>
  <c r="L3856" i="1"/>
  <c r="M3856" i="1"/>
  <c r="N3856" i="1"/>
  <c r="O3856" i="1"/>
  <c r="P3856" i="1"/>
  <c r="Q3856" i="1"/>
  <c r="R3856" i="1"/>
  <c r="S3856" i="1"/>
  <c r="C3857" i="1"/>
  <c r="D3857" i="1"/>
  <c r="H3857" i="1"/>
  <c r="K3857" i="1"/>
  <c r="L3857" i="1"/>
  <c r="M3857" i="1"/>
  <c r="N3857" i="1"/>
  <c r="O3857" i="1"/>
  <c r="P3857" i="1"/>
  <c r="Q3857" i="1"/>
  <c r="R3857" i="1"/>
  <c r="S3857" i="1"/>
  <c r="C3858" i="1"/>
  <c r="D3858" i="1"/>
  <c r="H3858" i="1"/>
  <c r="K3858" i="1"/>
  <c r="L3858" i="1"/>
  <c r="M3858" i="1"/>
  <c r="N3858" i="1"/>
  <c r="O3858" i="1"/>
  <c r="P3858" i="1"/>
  <c r="Q3858" i="1"/>
  <c r="R3858" i="1"/>
  <c r="S3858" i="1"/>
  <c r="C3859" i="1"/>
  <c r="D3859" i="1"/>
  <c r="H3859" i="1"/>
  <c r="K3859" i="1"/>
  <c r="L3859" i="1"/>
  <c r="M3859" i="1"/>
  <c r="N3859" i="1"/>
  <c r="O3859" i="1"/>
  <c r="P3859" i="1"/>
  <c r="Q3859" i="1"/>
  <c r="R3859" i="1"/>
  <c r="S3859" i="1"/>
  <c r="C3860" i="1"/>
  <c r="D3860" i="1"/>
  <c r="H3860" i="1"/>
  <c r="K3860" i="1"/>
  <c r="L3860" i="1"/>
  <c r="M3860" i="1"/>
  <c r="N3860" i="1"/>
  <c r="O3860" i="1"/>
  <c r="P3860" i="1"/>
  <c r="Q3860" i="1"/>
  <c r="R3860" i="1"/>
  <c r="S3860" i="1"/>
  <c r="C3861" i="1"/>
  <c r="D3861" i="1"/>
  <c r="H3861" i="1"/>
  <c r="K3861" i="1"/>
  <c r="L3861" i="1"/>
  <c r="M3861" i="1"/>
  <c r="N3861" i="1"/>
  <c r="O3861" i="1"/>
  <c r="P3861" i="1"/>
  <c r="Q3861" i="1"/>
  <c r="R3861" i="1"/>
  <c r="S3861" i="1"/>
  <c r="C3862" i="1"/>
  <c r="D3862" i="1"/>
  <c r="H3862" i="1"/>
  <c r="K3862" i="1"/>
  <c r="L3862" i="1"/>
  <c r="M3862" i="1"/>
  <c r="N3862" i="1"/>
  <c r="O3862" i="1"/>
  <c r="P3862" i="1"/>
  <c r="Q3862" i="1"/>
  <c r="R3862" i="1"/>
  <c r="S3862" i="1"/>
  <c r="C3863" i="1"/>
  <c r="D3863" i="1"/>
  <c r="H3863" i="1"/>
  <c r="K3863" i="1"/>
  <c r="L3863" i="1"/>
  <c r="M3863" i="1"/>
  <c r="N3863" i="1"/>
  <c r="O3863" i="1"/>
  <c r="P3863" i="1"/>
  <c r="Q3863" i="1"/>
  <c r="R3863" i="1"/>
  <c r="S3863" i="1"/>
  <c r="C3864" i="1"/>
  <c r="D3864" i="1"/>
  <c r="H3864" i="1"/>
  <c r="K3864" i="1"/>
  <c r="L3864" i="1"/>
  <c r="M3864" i="1"/>
  <c r="N3864" i="1"/>
  <c r="O3864" i="1"/>
  <c r="P3864" i="1"/>
  <c r="Q3864" i="1"/>
  <c r="R3864" i="1"/>
  <c r="S3864" i="1"/>
  <c r="C3865" i="1"/>
  <c r="D3865" i="1"/>
  <c r="H3865" i="1"/>
  <c r="K3865" i="1"/>
  <c r="L3865" i="1"/>
  <c r="M3865" i="1"/>
  <c r="N3865" i="1"/>
  <c r="O3865" i="1"/>
  <c r="P3865" i="1"/>
  <c r="Q3865" i="1"/>
  <c r="R3865" i="1"/>
  <c r="S3865" i="1"/>
  <c r="C3866" i="1"/>
  <c r="D3866" i="1"/>
  <c r="H3866" i="1"/>
  <c r="K3866" i="1"/>
  <c r="L3866" i="1"/>
  <c r="M3866" i="1"/>
  <c r="N3866" i="1"/>
  <c r="O3866" i="1"/>
  <c r="P3866" i="1"/>
  <c r="Q3866" i="1"/>
  <c r="R3866" i="1"/>
  <c r="S3866" i="1"/>
  <c r="C3867" i="1"/>
  <c r="D3867" i="1"/>
  <c r="H3867" i="1"/>
  <c r="K3867" i="1"/>
  <c r="L3867" i="1"/>
  <c r="M3867" i="1"/>
  <c r="N3867" i="1"/>
  <c r="O3867" i="1"/>
  <c r="P3867" i="1"/>
  <c r="Q3867" i="1"/>
  <c r="R3867" i="1"/>
  <c r="S3867" i="1"/>
  <c r="C3868" i="1"/>
  <c r="D3868" i="1"/>
  <c r="H3868" i="1"/>
  <c r="K3868" i="1"/>
  <c r="L3868" i="1"/>
  <c r="M3868" i="1"/>
  <c r="N3868" i="1"/>
  <c r="O3868" i="1"/>
  <c r="P3868" i="1"/>
  <c r="Q3868" i="1"/>
  <c r="R3868" i="1"/>
  <c r="S3868" i="1"/>
  <c r="C3869" i="1"/>
  <c r="D3869" i="1"/>
  <c r="H3869" i="1"/>
  <c r="K3869" i="1"/>
  <c r="L3869" i="1"/>
  <c r="M3869" i="1"/>
  <c r="N3869" i="1"/>
  <c r="O3869" i="1"/>
  <c r="P3869" i="1"/>
  <c r="Q3869" i="1"/>
  <c r="R3869" i="1"/>
  <c r="S3869" i="1"/>
  <c r="C3870" i="1"/>
  <c r="D3870" i="1"/>
  <c r="H3870" i="1"/>
  <c r="K3870" i="1"/>
  <c r="L3870" i="1"/>
  <c r="M3870" i="1"/>
  <c r="N3870" i="1"/>
  <c r="O3870" i="1"/>
  <c r="P3870" i="1"/>
  <c r="Q3870" i="1"/>
  <c r="R3870" i="1"/>
  <c r="S3870" i="1"/>
  <c r="C3871" i="1"/>
  <c r="D3871" i="1"/>
  <c r="H3871" i="1"/>
  <c r="K3871" i="1"/>
  <c r="L3871" i="1"/>
  <c r="M3871" i="1"/>
  <c r="N3871" i="1"/>
  <c r="O3871" i="1"/>
  <c r="P3871" i="1"/>
  <c r="Q3871" i="1"/>
  <c r="R3871" i="1"/>
  <c r="S3871" i="1"/>
  <c r="C3872" i="1"/>
  <c r="D3872" i="1"/>
  <c r="H3872" i="1"/>
  <c r="K3872" i="1"/>
  <c r="L3872" i="1"/>
  <c r="M3872" i="1"/>
  <c r="N3872" i="1"/>
  <c r="O3872" i="1"/>
  <c r="P3872" i="1"/>
  <c r="Q3872" i="1"/>
  <c r="R3872" i="1"/>
  <c r="S3872" i="1"/>
  <c r="C3873" i="1"/>
  <c r="D3873" i="1"/>
  <c r="H3873" i="1"/>
  <c r="K3873" i="1"/>
  <c r="L3873" i="1"/>
  <c r="M3873" i="1"/>
  <c r="N3873" i="1"/>
  <c r="O3873" i="1"/>
  <c r="P3873" i="1"/>
  <c r="Q3873" i="1"/>
  <c r="R3873" i="1"/>
  <c r="S3873" i="1"/>
  <c r="C3874" i="1"/>
  <c r="D3874" i="1"/>
  <c r="H3874" i="1"/>
  <c r="K3874" i="1"/>
  <c r="L3874" i="1"/>
  <c r="M3874" i="1"/>
  <c r="N3874" i="1"/>
  <c r="O3874" i="1"/>
  <c r="P3874" i="1"/>
  <c r="Q3874" i="1"/>
  <c r="R3874" i="1"/>
  <c r="S3874" i="1"/>
  <c r="C3875" i="1"/>
  <c r="D3875" i="1"/>
  <c r="H3875" i="1"/>
  <c r="K3875" i="1"/>
  <c r="L3875" i="1"/>
  <c r="M3875" i="1"/>
  <c r="N3875" i="1"/>
  <c r="O3875" i="1"/>
  <c r="P3875" i="1"/>
  <c r="Q3875" i="1"/>
  <c r="R3875" i="1"/>
  <c r="S3875" i="1"/>
  <c r="C3876" i="1"/>
  <c r="D3876" i="1"/>
  <c r="H3876" i="1"/>
  <c r="K3876" i="1"/>
  <c r="L3876" i="1"/>
  <c r="M3876" i="1"/>
  <c r="N3876" i="1"/>
  <c r="O3876" i="1"/>
  <c r="P3876" i="1"/>
  <c r="Q3876" i="1"/>
  <c r="R3876" i="1"/>
  <c r="S3876" i="1"/>
  <c r="C3877" i="1"/>
  <c r="D3877" i="1"/>
  <c r="H3877" i="1"/>
  <c r="K3877" i="1"/>
  <c r="L3877" i="1"/>
  <c r="M3877" i="1"/>
  <c r="N3877" i="1"/>
  <c r="O3877" i="1"/>
  <c r="P3877" i="1"/>
  <c r="Q3877" i="1"/>
  <c r="R3877" i="1"/>
  <c r="S3877" i="1"/>
  <c r="C3878" i="1"/>
  <c r="D3878" i="1"/>
  <c r="H3878" i="1"/>
  <c r="K3878" i="1"/>
  <c r="L3878" i="1"/>
  <c r="M3878" i="1"/>
  <c r="N3878" i="1"/>
  <c r="O3878" i="1"/>
  <c r="P3878" i="1"/>
  <c r="Q3878" i="1"/>
  <c r="R3878" i="1"/>
  <c r="S3878" i="1"/>
  <c r="C3879" i="1"/>
  <c r="D3879" i="1"/>
  <c r="H3879" i="1"/>
  <c r="K3879" i="1"/>
  <c r="L3879" i="1"/>
  <c r="M3879" i="1"/>
  <c r="N3879" i="1"/>
  <c r="O3879" i="1"/>
  <c r="P3879" i="1"/>
  <c r="Q3879" i="1"/>
  <c r="R3879" i="1"/>
  <c r="S3879" i="1"/>
  <c r="C3880" i="1"/>
  <c r="D3880" i="1"/>
  <c r="H3880" i="1"/>
  <c r="K3880" i="1"/>
  <c r="L3880" i="1"/>
  <c r="M3880" i="1"/>
  <c r="N3880" i="1"/>
  <c r="O3880" i="1"/>
  <c r="P3880" i="1"/>
  <c r="Q3880" i="1"/>
  <c r="R3880" i="1"/>
  <c r="S3880" i="1"/>
  <c r="C3881" i="1"/>
  <c r="D3881" i="1"/>
  <c r="H3881" i="1"/>
  <c r="K3881" i="1"/>
  <c r="L3881" i="1"/>
  <c r="M3881" i="1"/>
  <c r="N3881" i="1"/>
  <c r="O3881" i="1"/>
  <c r="P3881" i="1"/>
  <c r="Q3881" i="1"/>
  <c r="R3881" i="1"/>
  <c r="S3881" i="1"/>
  <c r="C3882" i="1"/>
  <c r="D3882" i="1"/>
  <c r="H3882" i="1"/>
  <c r="K3882" i="1"/>
  <c r="L3882" i="1"/>
  <c r="M3882" i="1"/>
  <c r="N3882" i="1"/>
  <c r="O3882" i="1"/>
  <c r="P3882" i="1"/>
  <c r="Q3882" i="1"/>
  <c r="R3882" i="1"/>
  <c r="S3882" i="1"/>
  <c r="C3883" i="1"/>
  <c r="D3883" i="1"/>
  <c r="H3883" i="1"/>
  <c r="K3883" i="1"/>
  <c r="L3883" i="1"/>
  <c r="M3883" i="1"/>
  <c r="N3883" i="1"/>
  <c r="O3883" i="1"/>
  <c r="P3883" i="1"/>
  <c r="Q3883" i="1"/>
  <c r="R3883" i="1"/>
  <c r="S3883" i="1"/>
  <c r="C3884" i="1"/>
  <c r="D3884" i="1"/>
  <c r="H3884" i="1"/>
  <c r="K3884" i="1"/>
  <c r="L3884" i="1"/>
  <c r="M3884" i="1"/>
  <c r="N3884" i="1"/>
  <c r="O3884" i="1"/>
  <c r="P3884" i="1"/>
  <c r="Q3884" i="1"/>
  <c r="R3884" i="1"/>
  <c r="S3884" i="1"/>
  <c r="C3885" i="1"/>
  <c r="D3885" i="1"/>
  <c r="H3885" i="1"/>
  <c r="K3885" i="1"/>
  <c r="L3885" i="1"/>
  <c r="M3885" i="1"/>
  <c r="N3885" i="1"/>
  <c r="O3885" i="1"/>
  <c r="P3885" i="1"/>
  <c r="Q3885" i="1"/>
  <c r="R3885" i="1"/>
  <c r="S3885" i="1"/>
  <c r="C3886" i="1"/>
  <c r="D3886" i="1"/>
  <c r="H3886" i="1"/>
  <c r="K3886" i="1"/>
  <c r="L3886" i="1"/>
  <c r="M3886" i="1"/>
  <c r="N3886" i="1"/>
  <c r="O3886" i="1"/>
  <c r="P3886" i="1"/>
  <c r="Q3886" i="1"/>
  <c r="R3886" i="1"/>
  <c r="S3886" i="1"/>
  <c r="C3887" i="1"/>
  <c r="D3887" i="1"/>
  <c r="H3887" i="1"/>
  <c r="K3887" i="1"/>
  <c r="L3887" i="1"/>
  <c r="M3887" i="1"/>
  <c r="N3887" i="1"/>
  <c r="O3887" i="1"/>
  <c r="P3887" i="1"/>
  <c r="Q3887" i="1"/>
  <c r="R3887" i="1"/>
  <c r="S3887" i="1"/>
  <c r="C3888" i="1"/>
  <c r="D3888" i="1"/>
  <c r="H3888" i="1"/>
  <c r="K3888" i="1"/>
  <c r="L3888" i="1"/>
  <c r="M3888" i="1"/>
  <c r="N3888" i="1"/>
  <c r="O3888" i="1"/>
  <c r="P3888" i="1"/>
  <c r="Q3888" i="1"/>
  <c r="R3888" i="1"/>
  <c r="S3888" i="1"/>
  <c r="C3889" i="1"/>
  <c r="D3889" i="1"/>
  <c r="H3889" i="1"/>
  <c r="K3889" i="1"/>
  <c r="L3889" i="1"/>
  <c r="M3889" i="1"/>
  <c r="N3889" i="1"/>
  <c r="O3889" i="1"/>
  <c r="P3889" i="1"/>
  <c r="Q3889" i="1"/>
  <c r="R3889" i="1"/>
  <c r="S3889" i="1"/>
  <c r="C3890" i="1"/>
  <c r="D3890" i="1"/>
  <c r="H3890" i="1"/>
  <c r="K3890" i="1"/>
  <c r="L3890" i="1"/>
  <c r="M3890" i="1"/>
  <c r="N3890" i="1"/>
  <c r="O3890" i="1"/>
  <c r="P3890" i="1"/>
  <c r="Q3890" i="1"/>
  <c r="R3890" i="1"/>
  <c r="S3890" i="1"/>
  <c r="C3891" i="1"/>
  <c r="D3891" i="1"/>
  <c r="H3891" i="1"/>
  <c r="K3891" i="1"/>
  <c r="L3891" i="1"/>
  <c r="M3891" i="1"/>
  <c r="N3891" i="1"/>
  <c r="O3891" i="1"/>
  <c r="P3891" i="1"/>
  <c r="Q3891" i="1"/>
  <c r="R3891" i="1"/>
  <c r="S3891" i="1"/>
  <c r="C3892" i="1"/>
  <c r="D3892" i="1"/>
  <c r="H3892" i="1"/>
  <c r="K3892" i="1"/>
  <c r="L3892" i="1"/>
  <c r="M3892" i="1"/>
  <c r="N3892" i="1"/>
  <c r="O3892" i="1"/>
  <c r="P3892" i="1"/>
  <c r="Q3892" i="1"/>
  <c r="R3892" i="1"/>
  <c r="S3892" i="1"/>
  <c r="C3893" i="1"/>
  <c r="D3893" i="1"/>
  <c r="H3893" i="1"/>
  <c r="K3893" i="1"/>
  <c r="L3893" i="1"/>
  <c r="M3893" i="1"/>
  <c r="N3893" i="1"/>
  <c r="O3893" i="1"/>
  <c r="P3893" i="1"/>
  <c r="Q3893" i="1"/>
  <c r="R3893" i="1"/>
  <c r="S3893" i="1"/>
  <c r="C3894" i="1"/>
  <c r="D3894" i="1"/>
  <c r="H3894" i="1"/>
  <c r="K3894" i="1"/>
  <c r="L3894" i="1"/>
  <c r="M3894" i="1"/>
  <c r="N3894" i="1"/>
  <c r="O3894" i="1"/>
  <c r="P3894" i="1"/>
  <c r="Q3894" i="1"/>
  <c r="R3894" i="1"/>
  <c r="S3894" i="1"/>
  <c r="C3895" i="1"/>
  <c r="D3895" i="1"/>
  <c r="H3895" i="1"/>
  <c r="K3895" i="1"/>
  <c r="L3895" i="1"/>
  <c r="M3895" i="1"/>
  <c r="N3895" i="1"/>
  <c r="O3895" i="1"/>
  <c r="P3895" i="1"/>
  <c r="Q3895" i="1"/>
  <c r="R3895" i="1"/>
  <c r="S3895" i="1"/>
  <c r="C3896" i="1"/>
  <c r="D3896" i="1"/>
  <c r="H3896" i="1"/>
  <c r="K3896" i="1"/>
  <c r="L3896" i="1"/>
  <c r="M3896" i="1"/>
  <c r="N3896" i="1"/>
  <c r="O3896" i="1"/>
  <c r="P3896" i="1"/>
  <c r="Q3896" i="1"/>
  <c r="R3896" i="1"/>
  <c r="S3896" i="1"/>
  <c r="C3897" i="1"/>
  <c r="D3897" i="1"/>
  <c r="H3897" i="1"/>
  <c r="K3897" i="1"/>
  <c r="L3897" i="1"/>
  <c r="M3897" i="1"/>
  <c r="N3897" i="1"/>
  <c r="O3897" i="1"/>
  <c r="P3897" i="1"/>
  <c r="Q3897" i="1"/>
  <c r="R3897" i="1"/>
  <c r="S3897" i="1"/>
  <c r="C3898" i="1"/>
  <c r="D3898" i="1"/>
  <c r="H3898" i="1"/>
  <c r="K3898" i="1"/>
  <c r="L3898" i="1"/>
  <c r="M3898" i="1"/>
  <c r="N3898" i="1"/>
  <c r="O3898" i="1"/>
  <c r="P3898" i="1"/>
  <c r="Q3898" i="1"/>
  <c r="R3898" i="1"/>
  <c r="S3898" i="1"/>
  <c r="C3899" i="1"/>
  <c r="D3899" i="1"/>
  <c r="H3899" i="1"/>
  <c r="K3899" i="1"/>
  <c r="L3899" i="1"/>
  <c r="M3899" i="1"/>
  <c r="N3899" i="1"/>
  <c r="O3899" i="1"/>
  <c r="P3899" i="1"/>
  <c r="Q3899" i="1"/>
  <c r="R3899" i="1"/>
  <c r="S3899" i="1"/>
  <c r="C3900" i="1"/>
  <c r="D3900" i="1"/>
  <c r="H3900" i="1"/>
  <c r="K3900" i="1"/>
  <c r="L3900" i="1"/>
  <c r="M3900" i="1"/>
  <c r="N3900" i="1"/>
  <c r="O3900" i="1"/>
  <c r="P3900" i="1"/>
  <c r="Q3900" i="1"/>
  <c r="R3900" i="1"/>
  <c r="S3900" i="1"/>
  <c r="C3901" i="1"/>
  <c r="D3901" i="1"/>
  <c r="H3901" i="1"/>
  <c r="K3901" i="1"/>
  <c r="L3901" i="1"/>
  <c r="M3901" i="1"/>
  <c r="N3901" i="1"/>
  <c r="O3901" i="1"/>
  <c r="P3901" i="1"/>
  <c r="Q3901" i="1"/>
  <c r="R3901" i="1"/>
  <c r="S3901" i="1"/>
  <c r="C3902" i="1"/>
  <c r="D3902" i="1"/>
  <c r="H3902" i="1"/>
  <c r="K3902" i="1"/>
  <c r="L3902" i="1"/>
  <c r="M3902" i="1"/>
  <c r="N3902" i="1"/>
  <c r="O3902" i="1"/>
  <c r="P3902" i="1"/>
  <c r="Q3902" i="1"/>
  <c r="R3902" i="1"/>
  <c r="S3902" i="1"/>
  <c r="C3903" i="1"/>
  <c r="D3903" i="1"/>
  <c r="H3903" i="1"/>
  <c r="K3903" i="1"/>
  <c r="L3903" i="1"/>
  <c r="M3903" i="1"/>
  <c r="N3903" i="1"/>
  <c r="O3903" i="1"/>
  <c r="P3903" i="1"/>
  <c r="Q3903" i="1"/>
  <c r="R3903" i="1"/>
  <c r="S3903" i="1"/>
  <c r="C3904" i="1"/>
  <c r="D3904" i="1"/>
  <c r="H3904" i="1"/>
  <c r="K3904" i="1"/>
  <c r="L3904" i="1"/>
  <c r="M3904" i="1"/>
  <c r="N3904" i="1"/>
  <c r="O3904" i="1"/>
  <c r="P3904" i="1"/>
  <c r="Q3904" i="1"/>
  <c r="R3904" i="1"/>
  <c r="S3904" i="1"/>
  <c r="C3905" i="1"/>
  <c r="D3905" i="1"/>
  <c r="H3905" i="1"/>
  <c r="K3905" i="1"/>
  <c r="L3905" i="1"/>
  <c r="M3905" i="1"/>
  <c r="N3905" i="1"/>
  <c r="O3905" i="1"/>
  <c r="P3905" i="1"/>
  <c r="Q3905" i="1"/>
  <c r="R3905" i="1"/>
  <c r="S3905" i="1"/>
  <c r="C3906" i="1"/>
  <c r="D3906" i="1"/>
  <c r="H3906" i="1"/>
  <c r="K3906" i="1"/>
  <c r="L3906" i="1"/>
  <c r="M3906" i="1"/>
  <c r="N3906" i="1"/>
  <c r="O3906" i="1"/>
  <c r="P3906" i="1"/>
  <c r="Q3906" i="1"/>
  <c r="R3906" i="1"/>
  <c r="S3906" i="1"/>
  <c r="C3907" i="1"/>
  <c r="D3907" i="1"/>
  <c r="H3907" i="1"/>
  <c r="K3907" i="1"/>
  <c r="L3907" i="1"/>
  <c r="M3907" i="1"/>
  <c r="N3907" i="1"/>
  <c r="O3907" i="1"/>
  <c r="P3907" i="1"/>
  <c r="Q3907" i="1"/>
  <c r="R3907" i="1"/>
  <c r="S3907" i="1"/>
  <c r="C3908" i="1"/>
  <c r="D3908" i="1"/>
  <c r="H3908" i="1"/>
  <c r="K3908" i="1"/>
  <c r="L3908" i="1"/>
  <c r="M3908" i="1"/>
  <c r="N3908" i="1"/>
  <c r="O3908" i="1"/>
  <c r="P3908" i="1"/>
  <c r="Q3908" i="1"/>
  <c r="R3908" i="1"/>
  <c r="S3908" i="1"/>
  <c r="C3909" i="1"/>
  <c r="D3909" i="1"/>
  <c r="H3909" i="1"/>
  <c r="K3909" i="1"/>
  <c r="L3909" i="1"/>
  <c r="M3909" i="1"/>
  <c r="N3909" i="1"/>
  <c r="O3909" i="1"/>
  <c r="P3909" i="1"/>
  <c r="Q3909" i="1"/>
  <c r="R3909" i="1"/>
  <c r="S3909" i="1"/>
  <c r="C3910" i="1"/>
  <c r="D3910" i="1"/>
  <c r="H3910" i="1"/>
  <c r="K3910" i="1"/>
  <c r="L3910" i="1"/>
  <c r="M3910" i="1"/>
  <c r="N3910" i="1"/>
  <c r="O3910" i="1"/>
  <c r="P3910" i="1"/>
  <c r="Q3910" i="1"/>
  <c r="R3910" i="1"/>
  <c r="S3910" i="1"/>
  <c r="C3911" i="1"/>
  <c r="D3911" i="1"/>
  <c r="H3911" i="1"/>
  <c r="K3911" i="1"/>
  <c r="L3911" i="1"/>
  <c r="M3911" i="1"/>
  <c r="N3911" i="1"/>
  <c r="O3911" i="1"/>
  <c r="P3911" i="1"/>
  <c r="Q3911" i="1"/>
  <c r="R3911" i="1"/>
  <c r="S3911" i="1"/>
  <c r="C3912" i="1"/>
  <c r="D3912" i="1"/>
  <c r="H3912" i="1"/>
  <c r="K3912" i="1"/>
  <c r="L3912" i="1"/>
  <c r="M3912" i="1"/>
  <c r="N3912" i="1"/>
  <c r="O3912" i="1"/>
  <c r="P3912" i="1"/>
  <c r="Q3912" i="1"/>
  <c r="R3912" i="1"/>
  <c r="S3912" i="1"/>
  <c r="C3913" i="1"/>
  <c r="D3913" i="1"/>
  <c r="H3913" i="1"/>
  <c r="K3913" i="1"/>
  <c r="L3913" i="1"/>
  <c r="M3913" i="1"/>
  <c r="N3913" i="1"/>
  <c r="O3913" i="1"/>
  <c r="P3913" i="1"/>
  <c r="Q3913" i="1"/>
  <c r="R3913" i="1"/>
  <c r="S3913" i="1"/>
  <c r="C3914" i="1"/>
  <c r="D3914" i="1"/>
  <c r="H3914" i="1"/>
  <c r="K3914" i="1"/>
  <c r="L3914" i="1"/>
  <c r="M3914" i="1"/>
  <c r="N3914" i="1"/>
  <c r="O3914" i="1"/>
  <c r="P3914" i="1"/>
  <c r="Q3914" i="1"/>
  <c r="R3914" i="1"/>
  <c r="S3914" i="1"/>
  <c r="C3915" i="1"/>
  <c r="D3915" i="1"/>
  <c r="H3915" i="1"/>
  <c r="K3915" i="1"/>
  <c r="L3915" i="1"/>
  <c r="M3915" i="1"/>
  <c r="N3915" i="1"/>
  <c r="O3915" i="1"/>
  <c r="P3915" i="1"/>
  <c r="Q3915" i="1"/>
  <c r="R3915" i="1"/>
  <c r="S3915" i="1"/>
  <c r="C3916" i="1"/>
  <c r="D3916" i="1"/>
  <c r="H3916" i="1"/>
  <c r="K3916" i="1"/>
  <c r="L3916" i="1"/>
  <c r="M3916" i="1"/>
  <c r="N3916" i="1"/>
  <c r="O3916" i="1"/>
  <c r="P3916" i="1"/>
  <c r="Q3916" i="1"/>
  <c r="R3916" i="1"/>
  <c r="S3916" i="1"/>
  <c r="C3917" i="1"/>
  <c r="D3917" i="1"/>
  <c r="H3917" i="1"/>
  <c r="K3917" i="1"/>
  <c r="L3917" i="1"/>
  <c r="M3917" i="1"/>
  <c r="N3917" i="1"/>
  <c r="O3917" i="1"/>
  <c r="P3917" i="1"/>
  <c r="Q3917" i="1"/>
  <c r="R3917" i="1"/>
  <c r="S3917" i="1"/>
  <c r="C3918" i="1"/>
  <c r="D3918" i="1"/>
  <c r="H3918" i="1"/>
  <c r="K3918" i="1"/>
  <c r="L3918" i="1"/>
  <c r="M3918" i="1"/>
  <c r="N3918" i="1"/>
  <c r="O3918" i="1"/>
  <c r="P3918" i="1"/>
  <c r="Q3918" i="1"/>
  <c r="R3918" i="1"/>
  <c r="S3918" i="1"/>
  <c r="C3919" i="1"/>
  <c r="D3919" i="1"/>
  <c r="H3919" i="1"/>
  <c r="K3919" i="1"/>
  <c r="L3919" i="1"/>
  <c r="M3919" i="1"/>
  <c r="N3919" i="1"/>
  <c r="O3919" i="1"/>
  <c r="P3919" i="1"/>
  <c r="Q3919" i="1"/>
  <c r="R3919" i="1"/>
  <c r="S3919" i="1"/>
  <c r="C3920" i="1"/>
  <c r="D3920" i="1"/>
  <c r="H3920" i="1"/>
  <c r="K3920" i="1"/>
  <c r="L3920" i="1"/>
  <c r="M3920" i="1"/>
  <c r="N3920" i="1"/>
  <c r="O3920" i="1"/>
  <c r="P3920" i="1"/>
  <c r="Q3920" i="1"/>
  <c r="R3920" i="1"/>
  <c r="S3920" i="1"/>
  <c r="C3921" i="1"/>
  <c r="D3921" i="1"/>
  <c r="H3921" i="1"/>
  <c r="K3921" i="1"/>
  <c r="L3921" i="1"/>
  <c r="M3921" i="1"/>
  <c r="N3921" i="1"/>
  <c r="O3921" i="1"/>
  <c r="P3921" i="1"/>
  <c r="Q3921" i="1"/>
  <c r="R3921" i="1"/>
  <c r="S3921" i="1"/>
  <c r="C3922" i="1"/>
  <c r="D3922" i="1"/>
  <c r="H3922" i="1"/>
  <c r="K3922" i="1"/>
  <c r="L3922" i="1"/>
  <c r="M3922" i="1"/>
  <c r="N3922" i="1"/>
  <c r="O3922" i="1"/>
  <c r="P3922" i="1"/>
  <c r="Q3922" i="1"/>
  <c r="R3922" i="1"/>
  <c r="S3922" i="1"/>
  <c r="C3923" i="1"/>
  <c r="D3923" i="1"/>
  <c r="H3923" i="1"/>
  <c r="K3923" i="1"/>
  <c r="L3923" i="1"/>
  <c r="M3923" i="1"/>
  <c r="N3923" i="1"/>
  <c r="O3923" i="1"/>
  <c r="P3923" i="1"/>
  <c r="Q3923" i="1"/>
  <c r="R3923" i="1"/>
  <c r="S3923" i="1"/>
  <c r="C3924" i="1"/>
  <c r="D3924" i="1"/>
  <c r="H3924" i="1"/>
  <c r="K3924" i="1"/>
  <c r="L3924" i="1"/>
  <c r="M3924" i="1"/>
  <c r="N3924" i="1"/>
  <c r="O3924" i="1"/>
  <c r="P3924" i="1"/>
  <c r="Q3924" i="1"/>
  <c r="R3924" i="1"/>
  <c r="S3924" i="1"/>
  <c r="C3925" i="1"/>
  <c r="D3925" i="1"/>
  <c r="H3925" i="1"/>
  <c r="K3925" i="1"/>
  <c r="L3925" i="1"/>
  <c r="M3925" i="1"/>
  <c r="N3925" i="1"/>
  <c r="O3925" i="1"/>
  <c r="P3925" i="1"/>
  <c r="Q3925" i="1"/>
  <c r="R3925" i="1"/>
  <c r="S3925" i="1"/>
  <c r="C3926" i="1"/>
  <c r="D3926" i="1"/>
  <c r="H3926" i="1"/>
  <c r="K3926" i="1"/>
  <c r="L3926" i="1"/>
  <c r="M3926" i="1"/>
  <c r="N3926" i="1"/>
  <c r="O3926" i="1"/>
  <c r="P3926" i="1"/>
  <c r="Q3926" i="1"/>
  <c r="R3926" i="1"/>
  <c r="S3926" i="1"/>
  <c r="C3927" i="1"/>
  <c r="D3927" i="1"/>
  <c r="H3927" i="1"/>
  <c r="K3927" i="1"/>
  <c r="L3927" i="1"/>
  <c r="M3927" i="1"/>
  <c r="N3927" i="1"/>
  <c r="O3927" i="1"/>
  <c r="P3927" i="1"/>
  <c r="Q3927" i="1"/>
  <c r="R3927" i="1"/>
  <c r="S3927" i="1"/>
  <c r="C3928" i="1"/>
  <c r="D3928" i="1"/>
  <c r="H3928" i="1"/>
  <c r="K3928" i="1"/>
  <c r="L3928" i="1"/>
  <c r="M3928" i="1"/>
  <c r="N3928" i="1"/>
  <c r="O3928" i="1"/>
  <c r="P3928" i="1"/>
  <c r="Q3928" i="1"/>
  <c r="R3928" i="1"/>
  <c r="S3928" i="1"/>
  <c r="C3929" i="1"/>
  <c r="D3929" i="1"/>
  <c r="H3929" i="1"/>
  <c r="K3929" i="1"/>
  <c r="L3929" i="1"/>
  <c r="M3929" i="1"/>
  <c r="N3929" i="1"/>
  <c r="O3929" i="1"/>
  <c r="P3929" i="1"/>
  <c r="Q3929" i="1"/>
  <c r="R3929" i="1"/>
  <c r="S3929" i="1"/>
  <c r="C3930" i="1"/>
  <c r="D3930" i="1"/>
  <c r="H3930" i="1"/>
  <c r="K3930" i="1"/>
  <c r="L3930" i="1"/>
  <c r="M3930" i="1"/>
  <c r="N3930" i="1"/>
  <c r="O3930" i="1"/>
  <c r="P3930" i="1"/>
  <c r="Q3930" i="1"/>
  <c r="R3930" i="1"/>
  <c r="S3930" i="1"/>
  <c r="C3931" i="1"/>
  <c r="D3931" i="1"/>
  <c r="H3931" i="1"/>
  <c r="K3931" i="1"/>
  <c r="L3931" i="1"/>
  <c r="M3931" i="1"/>
  <c r="N3931" i="1"/>
  <c r="O3931" i="1"/>
  <c r="P3931" i="1"/>
  <c r="Q3931" i="1"/>
  <c r="R3931" i="1"/>
  <c r="S3931" i="1"/>
  <c r="C3932" i="1"/>
  <c r="D3932" i="1"/>
  <c r="H3932" i="1"/>
  <c r="K3932" i="1"/>
  <c r="L3932" i="1"/>
  <c r="M3932" i="1"/>
  <c r="N3932" i="1"/>
  <c r="O3932" i="1"/>
  <c r="P3932" i="1"/>
  <c r="Q3932" i="1"/>
  <c r="R3932" i="1"/>
  <c r="S3932" i="1"/>
  <c r="C3933" i="1"/>
  <c r="D3933" i="1"/>
  <c r="H3933" i="1"/>
  <c r="K3933" i="1"/>
  <c r="L3933" i="1"/>
  <c r="M3933" i="1"/>
  <c r="N3933" i="1"/>
  <c r="O3933" i="1"/>
  <c r="P3933" i="1"/>
  <c r="Q3933" i="1"/>
  <c r="R3933" i="1"/>
  <c r="S3933" i="1"/>
  <c r="C3934" i="1"/>
  <c r="D3934" i="1"/>
  <c r="H3934" i="1"/>
  <c r="K3934" i="1"/>
  <c r="L3934" i="1"/>
  <c r="M3934" i="1"/>
  <c r="N3934" i="1"/>
  <c r="O3934" i="1"/>
  <c r="P3934" i="1"/>
  <c r="Q3934" i="1"/>
  <c r="R3934" i="1"/>
  <c r="S3934" i="1"/>
  <c r="C3935" i="1"/>
  <c r="D3935" i="1"/>
  <c r="H3935" i="1"/>
  <c r="K3935" i="1"/>
  <c r="L3935" i="1"/>
  <c r="M3935" i="1"/>
  <c r="N3935" i="1"/>
  <c r="O3935" i="1"/>
  <c r="P3935" i="1"/>
  <c r="Q3935" i="1"/>
  <c r="R3935" i="1"/>
  <c r="S3935" i="1"/>
  <c r="C3936" i="1"/>
  <c r="D3936" i="1"/>
  <c r="H3936" i="1"/>
  <c r="K3936" i="1"/>
  <c r="L3936" i="1"/>
  <c r="M3936" i="1"/>
  <c r="N3936" i="1"/>
  <c r="O3936" i="1"/>
  <c r="P3936" i="1"/>
  <c r="Q3936" i="1"/>
  <c r="R3936" i="1"/>
  <c r="S3936" i="1"/>
  <c r="C3937" i="1"/>
  <c r="D3937" i="1"/>
  <c r="H3937" i="1"/>
  <c r="K3937" i="1"/>
  <c r="L3937" i="1"/>
  <c r="M3937" i="1"/>
  <c r="N3937" i="1"/>
  <c r="O3937" i="1"/>
  <c r="P3937" i="1"/>
  <c r="Q3937" i="1"/>
  <c r="R3937" i="1"/>
  <c r="S3937" i="1"/>
  <c r="C3938" i="1"/>
  <c r="D3938" i="1"/>
  <c r="H3938" i="1"/>
  <c r="K3938" i="1"/>
  <c r="L3938" i="1"/>
  <c r="M3938" i="1"/>
  <c r="N3938" i="1"/>
  <c r="O3938" i="1"/>
  <c r="P3938" i="1"/>
  <c r="Q3938" i="1"/>
  <c r="R3938" i="1"/>
  <c r="S3938" i="1"/>
  <c r="C3939" i="1"/>
  <c r="D3939" i="1"/>
  <c r="H3939" i="1"/>
  <c r="K3939" i="1"/>
  <c r="L3939" i="1"/>
  <c r="M3939" i="1"/>
  <c r="N3939" i="1"/>
  <c r="O3939" i="1"/>
  <c r="P3939" i="1"/>
  <c r="Q3939" i="1"/>
  <c r="R3939" i="1"/>
  <c r="S3939" i="1"/>
  <c r="C3940" i="1"/>
  <c r="D3940" i="1"/>
  <c r="H3940" i="1"/>
  <c r="K3940" i="1"/>
  <c r="L3940" i="1"/>
  <c r="M3940" i="1"/>
  <c r="N3940" i="1"/>
  <c r="O3940" i="1"/>
  <c r="P3940" i="1"/>
  <c r="Q3940" i="1"/>
  <c r="R3940" i="1"/>
  <c r="S3940" i="1"/>
  <c r="C3941" i="1"/>
  <c r="D3941" i="1"/>
  <c r="H3941" i="1"/>
  <c r="K3941" i="1"/>
  <c r="L3941" i="1"/>
  <c r="M3941" i="1"/>
  <c r="N3941" i="1"/>
  <c r="O3941" i="1"/>
  <c r="P3941" i="1"/>
  <c r="Q3941" i="1"/>
  <c r="R3941" i="1"/>
  <c r="S3941" i="1"/>
  <c r="C3942" i="1"/>
  <c r="D3942" i="1"/>
  <c r="H3942" i="1"/>
  <c r="K3942" i="1"/>
  <c r="L3942" i="1"/>
  <c r="M3942" i="1"/>
  <c r="N3942" i="1"/>
  <c r="O3942" i="1"/>
  <c r="P3942" i="1"/>
  <c r="Q3942" i="1"/>
  <c r="R3942" i="1"/>
  <c r="S3942" i="1"/>
  <c r="C3943" i="1"/>
  <c r="D3943" i="1"/>
  <c r="H3943" i="1"/>
  <c r="K3943" i="1"/>
  <c r="L3943" i="1"/>
  <c r="M3943" i="1"/>
  <c r="N3943" i="1"/>
  <c r="O3943" i="1"/>
  <c r="P3943" i="1"/>
  <c r="Q3943" i="1"/>
  <c r="R3943" i="1"/>
  <c r="S3943" i="1"/>
  <c r="C3944" i="1"/>
  <c r="D3944" i="1"/>
  <c r="H3944" i="1"/>
  <c r="K3944" i="1"/>
  <c r="L3944" i="1"/>
  <c r="M3944" i="1"/>
  <c r="N3944" i="1"/>
  <c r="O3944" i="1"/>
  <c r="P3944" i="1"/>
  <c r="Q3944" i="1"/>
  <c r="R3944" i="1"/>
  <c r="S3944" i="1"/>
  <c r="C3945" i="1"/>
  <c r="D3945" i="1"/>
  <c r="H3945" i="1"/>
  <c r="K3945" i="1"/>
  <c r="L3945" i="1"/>
  <c r="M3945" i="1"/>
  <c r="N3945" i="1"/>
  <c r="O3945" i="1"/>
  <c r="P3945" i="1"/>
  <c r="Q3945" i="1"/>
  <c r="R3945" i="1"/>
  <c r="S3945" i="1"/>
  <c r="C3946" i="1"/>
  <c r="D3946" i="1"/>
  <c r="H3946" i="1"/>
  <c r="K3946" i="1"/>
  <c r="L3946" i="1"/>
  <c r="M3946" i="1"/>
  <c r="N3946" i="1"/>
  <c r="O3946" i="1"/>
  <c r="P3946" i="1"/>
  <c r="Q3946" i="1"/>
  <c r="R3946" i="1"/>
  <c r="S3946" i="1"/>
  <c r="C3947" i="1"/>
  <c r="D3947" i="1"/>
  <c r="H3947" i="1"/>
  <c r="K3947" i="1"/>
  <c r="L3947" i="1"/>
  <c r="M3947" i="1"/>
  <c r="N3947" i="1"/>
  <c r="O3947" i="1"/>
  <c r="P3947" i="1"/>
  <c r="Q3947" i="1"/>
  <c r="R3947" i="1"/>
  <c r="S3947" i="1"/>
  <c r="C3948" i="1"/>
  <c r="D3948" i="1"/>
  <c r="H3948" i="1"/>
  <c r="K3948" i="1"/>
  <c r="L3948" i="1"/>
  <c r="M3948" i="1"/>
  <c r="N3948" i="1"/>
  <c r="O3948" i="1"/>
  <c r="P3948" i="1"/>
  <c r="Q3948" i="1"/>
  <c r="R3948" i="1"/>
  <c r="S3948" i="1"/>
  <c r="C3949" i="1"/>
  <c r="D3949" i="1"/>
  <c r="H3949" i="1"/>
  <c r="K3949" i="1"/>
  <c r="L3949" i="1"/>
  <c r="M3949" i="1"/>
  <c r="N3949" i="1"/>
  <c r="O3949" i="1"/>
  <c r="P3949" i="1"/>
  <c r="Q3949" i="1"/>
  <c r="R3949" i="1"/>
  <c r="S3949" i="1"/>
  <c r="C3950" i="1"/>
  <c r="D3950" i="1"/>
  <c r="H3950" i="1"/>
  <c r="K3950" i="1"/>
  <c r="L3950" i="1"/>
  <c r="M3950" i="1"/>
  <c r="N3950" i="1"/>
  <c r="O3950" i="1"/>
  <c r="P3950" i="1"/>
  <c r="Q3950" i="1"/>
  <c r="R3950" i="1"/>
  <c r="S3950" i="1"/>
  <c r="C3951" i="1"/>
  <c r="D3951" i="1"/>
  <c r="H3951" i="1"/>
  <c r="K3951" i="1"/>
  <c r="L3951" i="1"/>
  <c r="M3951" i="1"/>
  <c r="N3951" i="1"/>
  <c r="O3951" i="1"/>
  <c r="P3951" i="1"/>
  <c r="Q3951" i="1"/>
  <c r="R3951" i="1"/>
  <c r="S3951" i="1"/>
  <c r="C3952" i="1"/>
  <c r="D3952" i="1"/>
  <c r="H3952" i="1"/>
  <c r="K3952" i="1"/>
  <c r="L3952" i="1"/>
  <c r="M3952" i="1"/>
  <c r="N3952" i="1"/>
  <c r="O3952" i="1"/>
  <c r="P3952" i="1"/>
  <c r="Q3952" i="1"/>
  <c r="R3952" i="1"/>
  <c r="S3952" i="1"/>
  <c r="C3953" i="1"/>
  <c r="D3953" i="1"/>
  <c r="H3953" i="1"/>
  <c r="K3953" i="1"/>
  <c r="L3953" i="1"/>
  <c r="M3953" i="1"/>
  <c r="N3953" i="1"/>
  <c r="O3953" i="1"/>
  <c r="P3953" i="1"/>
  <c r="Q3953" i="1"/>
  <c r="R3953" i="1"/>
  <c r="S3953" i="1"/>
  <c r="C3954" i="1"/>
  <c r="D3954" i="1"/>
  <c r="H3954" i="1"/>
  <c r="K3954" i="1"/>
  <c r="L3954" i="1"/>
  <c r="M3954" i="1"/>
  <c r="N3954" i="1"/>
  <c r="O3954" i="1"/>
  <c r="P3954" i="1"/>
  <c r="Q3954" i="1"/>
  <c r="R3954" i="1"/>
  <c r="S3954" i="1"/>
  <c r="C3955" i="1"/>
  <c r="D3955" i="1"/>
  <c r="H3955" i="1"/>
  <c r="K3955" i="1"/>
  <c r="L3955" i="1"/>
  <c r="M3955" i="1"/>
  <c r="N3955" i="1"/>
  <c r="O3955" i="1"/>
  <c r="P3955" i="1"/>
  <c r="Q3955" i="1"/>
  <c r="R3955" i="1"/>
  <c r="S3955" i="1"/>
  <c r="C3956" i="1"/>
  <c r="D3956" i="1"/>
  <c r="H3956" i="1"/>
  <c r="K3956" i="1"/>
  <c r="L3956" i="1"/>
  <c r="M3956" i="1"/>
  <c r="N3956" i="1"/>
  <c r="O3956" i="1"/>
  <c r="P3956" i="1"/>
  <c r="Q3956" i="1"/>
  <c r="R3956" i="1"/>
  <c r="S3956" i="1"/>
  <c r="C3957" i="1"/>
  <c r="D3957" i="1"/>
  <c r="H3957" i="1"/>
  <c r="K3957" i="1"/>
  <c r="L3957" i="1"/>
  <c r="M3957" i="1"/>
  <c r="N3957" i="1"/>
  <c r="O3957" i="1"/>
  <c r="P3957" i="1"/>
  <c r="Q3957" i="1"/>
  <c r="R3957" i="1"/>
  <c r="S3957" i="1"/>
  <c r="C3958" i="1"/>
  <c r="D3958" i="1"/>
  <c r="H3958" i="1"/>
  <c r="K3958" i="1"/>
  <c r="L3958" i="1"/>
  <c r="M3958" i="1"/>
  <c r="N3958" i="1"/>
  <c r="O3958" i="1"/>
  <c r="P3958" i="1"/>
  <c r="Q3958" i="1"/>
  <c r="R3958" i="1"/>
  <c r="S3958" i="1"/>
  <c r="C3959" i="1"/>
  <c r="D3959" i="1"/>
  <c r="H3959" i="1"/>
  <c r="K3959" i="1"/>
  <c r="L3959" i="1"/>
  <c r="M3959" i="1"/>
  <c r="N3959" i="1"/>
  <c r="O3959" i="1"/>
  <c r="P3959" i="1"/>
  <c r="Q3959" i="1"/>
  <c r="R3959" i="1"/>
  <c r="S3959" i="1"/>
  <c r="C3960" i="1"/>
  <c r="D3960" i="1"/>
  <c r="H3960" i="1"/>
  <c r="K3960" i="1"/>
  <c r="L3960" i="1"/>
  <c r="M3960" i="1"/>
  <c r="N3960" i="1"/>
  <c r="O3960" i="1"/>
  <c r="P3960" i="1"/>
  <c r="Q3960" i="1"/>
  <c r="R3960" i="1"/>
  <c r="S3960" i="1"/>
  <c r="C3961" i="1"/>
  <c r="D3961" i="1"/>
  <c r="H3961" i="1"/>
  <c r="K3961" i="1"/>
  <c r="L3961" i="1"/>
  <c r="M3961" i="1"/>
  <c r="N3961" i="1"/>
  <c r="O3961" i="1"/>
  <c r="P3961" i="1"/>
  <c r="Q3961" i="1"/>
  <c r="R3961" i="1"/>
  <c r="S3961" i="1"/>
  <c r="C3962" i="1"/>
  <c r="D3962" i="1"/>
  <c r="H3962" i="1"/>
  <c r="K3962" i="1"/>
  <c r="L3962" i="1"/>
  <c r="M3962" i="1"/>
  <c r="N3962" i="1"/>
  <c r="O3962" i="1"/>
  <c r="P3962" i="1"/>
  <c r="Q3962" i="1"/>
  <c r="R3962" i="1"/>
  <c r="S3962" i="1"/>
  <c r="C3963" i="1"/>
  <c r="D3963" i="1"/>
  <c r="H3963" i="1"/>
  <c r="K3963" i="1"/>
  <c r="L3963" i="1"/>
  <c r="M3963" i="1"/>
  <c r="N3963" i="1"/>
  <c r="O3963" i="1"/>
  <c r="P3963" i="1"/>
  <c r="Q3963" i="1"/>
  <c r="R3963" i="1"/>
  <c r="S3963" i="1"/>
  <c r="C3964" i="1"/>
  <c r="D3964" i="1"/>
  <c r="H3964" i="1"/>
  <c r="K3964" i="1"/>
  <c r="L3964" i="1"/>
  <c r="M3964" i="1"/>
  <c r="N3964" i="1"/>
  <c r="O3964" i="1"/>
  <c r="P3964" i="1"/>
  <c r="Q3964" i="1"/>
  <c r="R3964" i="1"/>
  <c r="S3964" i="1"/>
  <c r="C3965" i="1"/>
  <c r="D3965" i="1"/>
  <c r="H3965" i="1"/>
  <c r="K3965" i="1"/>
  <c r="L3965" i="1"/>
  <c r="M3965" i="1"/>
  <c r="N3965" i="1"/>
  <c r="O3965" i="1"/>
  <c r="P3965" i="1"/>
  <c r="Q3965" i="1"/>
  <c r="R3965" i="1"/>
  <c r="S3965" i="1"/>
  <c r="C3966" i="1"/>
  <c r="D3966" i="1"/>
  <c r="H3966" i="1"/>
  <c r="K3966" i="1"/>
  <c r="L3966" i="1"/>
  <c r="M3966" i="1"/>
  <c r="N3966" i="1"/>
  <c r="O3966" i="1"/>
  <c r="P3966" i="1"/>
  <c r="Q3966" i="1"/>
  <c r="R3966" i="1"/>
  <c r="S3966" i="1"/>
  <c r="C3967" i="1"/>
  <c r="D3967" i="1"/>
  <c r="H3967" i="1"/>
  <c r="K3967" i="1"/>
  <c r="L3967" i="1"/>
  <c r="M3967" i="1"/>
  <c r="N3967" i="1"/>
  <c r="O3967" i="1"/>
  <c r="P3967" i="1"/>
  <c r="Q3967" i="1"/>
  <c r="R3967" i="1"/>
  <c r="S3967" i="1"/>
  <c r="C3968" i="1"/>
  <c r="D3968" i="1"/>
  <c r="H3968" i="1"/>
  <c r="K3968" i="1"/>
  <c r="L3968" i="1"/>
  <c r="M3968" i="1"/>
  <c r="N3968" i="1"/>
  <c r="O3968" i="1"/>
  <c r="P3968" i="1"/>
  <c r="Q3968" i="1"/>
  <c r="R3968" i="1"/>
  <c r="S3968" i="1"/>
  <c r="C3969" i="1"/>
  <c r="D3969" i="1"/>
  <c r="H3969" i="1"/>
  <c r="K3969" i="1"/>
  <c r="L3969" i="1"/>
  <c r="M3969" i="1"/>
  <c r="N3969" i="1"/>
  <c r="O3969" i="1"/>
  <c r="P3969" i="1"/>
  <c r="Q3969" i="1"/>
  <c r="R3969" i="1"/>
  <c r="S3969" i="1"/>
  <c r="C3970" i="1"/>
  <c r="D3970" i="1"/>
  <c r="H3970" i="1"/>
  <c r="K3970" i="1"/>
  <c r="L3970" i="1"/>
  <c r="M3970" i="1"/>
  <c r="N3970" i="1"/>
  <c r="O3970" i="1"/>
  <c r="P3970" i="1"/>
  <c r="Q3970" i="1"/>
  <c r="R3970" i="1"/>
  <c r="S3970" i="1"/>
  <c r="C3971" i="1"/>
  <c r="D3971" i="1"/>
  <c r="H3971" i="1"/>
  <c r="K3971" i="1"/>
  <c r="L3971" i="1"/>
  <c r="M3971" i="1"/>
  <c r="N3971" i="1"/>
  <c r="O3971" i="1"/>
  <c r="P3971" i="1"/>
  <c r="Q3971" i="1"/>
  <c r="R3971" i="1"/>
  <c r="S3971" i="1"/>
  <c r="C3972" i="1"/>
  <c r="D3972" i="1"/>
  <c r="H3972" i="1"/>
  <c r="K3972" i="1"/>
  <c r="L3972" i="1"/>
  <c r="M3972" i="1"/>
  <c r="N3972" i="1"/>
  <c r="O3972" i="1"/>
  <c r="P3972" i="1"/>
  <c r="Q3972" i="1"/>
  <c r="R3972" i="1"/>
  <c r="S3972" i="1"/>
  <c r="C3973" i="1"/>
  <c r="D3973" i="1"/>
  <c r="H3973" i="1"/>
  <c r="K3973" i="1"/>
  <c r="L3973" i="1"/>
  <c r="M3973" i="1"/>
  <c r="N3973" i="1"/>
  <c r="O3973" i="1"/>
  <c r="P3973" i="1"/>
  <c r="Q3973" i="1"/>
  <c r="R3973" i="1"/>
  <c r="S3973" i="1"/>
  <c r="C3974" i="1"/>
  <c r="D3974" i="1"/>
  <c r="H3974" i="1"/>
  <c r="K3974" i="1"/>
  <c r="L3974" i="1"/>
  <c r="M3974" i="1"/>
  <c r="N3974" i="1"/>
  <c r="O3974" i="1"/>
  <c r="P3974" i="1"/>
  <c r="Q3974" i="1"/>
  <c r="R3974" i="1"/>
  <c r="S3974" i="1"/>
  <c r="C3975" i="1"/>
  <c r="D3975" i="1"/>
  <c r="H3975" i="1"/>
  <c r="K3975" i="1"/>
  <c r="L3975" i="1"/>
  <c r="M3975" i="1"/>
  <c r="N3975" i="1"/>
  <c r="O3975" i="1"/>
  <c r="P3975" i="1"/>
  <c r="Q3975" i="1"/>
  <c r="R3975" i="1"/>
  <c r="S3975" i="1"/>
  <c r="C3976" i="1"/>
  <c r="D3976" i="1"/>
  <c r="H3976" i="1"/>
  <c r="K3976" i="1"/>
  <c r="L3976" i="1"/>
  <c r="M3976" i="1"/>
  <c r="N3976" i="1"/>
  <c r="O3976" i="1"/>
  <c r="P3976" i="1"/>
  <c r="Q3976" i="1"/>
  <c r="R3976" i="1"/>
  <c r="S3976" i="1"/>
  <c r="C3977" i="1"/>
  <c r="D3977" i="1"/>
  <c r="H3977" i="1"/>
  <c r="K3977" i="1"/>
  <c r="L3977" i="1"/>
  <c r="M3977" i="1"/>
  <c r="N3977" i="1"/>
  <c r="O3977" i="1"/>
  <c r="P3977" i="1"/>
  <c r="Q3977" i="1"/>
  <c r="R3977" i="1"/>
  <c r="S3977" i="1"/>
  <c r="C3978" i="1"/>
  <c r="D3978" i="1"/>
  <c r="H3978" i="1"/>
  <c r="K3978" i="1"/>
  <c r="L3978" i="1"/>
  <c r="M3978" i="1"/>
  <c r="N3978" i="1"/>
  <c r="O3978" i="1"/>
  <c r="P3978" i="1"/>
  <c r="Q3978" i="1"/>
  <c r="R3978" i="1"/>
  <c r="S3978" i="1"/>
  <c r="C3979" i="1"/>
  <c r="D3979" i="1"/>
  <c r="H3979" i="1"/>
  <c r="K3979" i="1"/>
  <c r="L3979" i="1"/>
  <c r="M3979" i="1"/>
  <c r="N3979" i="1"/>
  <c r="O3979" i="1"/>
  <c r="P3979" i="1"/>
  <c r="Q3979" i="1"/>
  <c r="R3979" i="1"/>
  <c r="S3979" i="1"/>
  <c r="C3980" i="1"/>
  <c r="D3980" i="1"/>
  <c r="H3980" i="1"/>
  <c r="K3980" i="1"/>
  <c r="L3980" i="1"/>
  <c r="M3980" i="1"/>
  <c r="N3980" i="1"/>
  <c r="O3980" i="1"/>
  <c r="P3980" i="1"/>
  <c r="Q3980" i="1"/>
  <c r="R3980" i="1"/>
  <c r="S3980" i="1"/>
  <c r="C3981" i="1"/>
  <c r="D3981" i="1"/>
  <c r="H3981" i="1"/>
  <c r="K3981" i="1"/>
  <c r="L3981" i="1"/>
  <c r="M3981" i="1"/>
  <c r="N3981" i="1"/>
  <c r="O3981" i="1"/>
  <c r="P3981" i="1"/>
  <c r="Q3981" i="1"/>
  <c r="R3981" i="1"/>
  <c r="S3981" i="1"/>
  <c r="C3982" i="1"/>
  <c r="D3982" i="1"/>
  <c r="H3982" i="1"/>
  <c r="K3982" i="1"/>
  <c r="L3982" i="1"/>
  <c r="M3982" i="1"/>
  <c r="N3982" i="1"/>
  <c r="O3982" i="1"/>
  <c r="P3982" i="1"/>
  <c r="Q3982" i="1"/>
  <c r="R3982" i="1"/>
  <c r="S3982" i="1"/>
  <c r="C3983" i="1"/>
  <c r="D3983" i="1"/>
  <c r="H3983" i="1"/>
  <c r="K3983" i="1"/>
  <c r="L3983" i="1"/>
  <c r="M3983" i="1"/>
  <c r="N3983" i="1"/>
  <c r="O3983" i="1"/>
  <c r="P3983" i="1"/>
  <c r="Q3983" i="1"/>
  <c r="R3983" i="1"/>
  <c r="S3983" i="1"/>
  <c r="C3984" i="1"/>
  <c r="D3984" i="1"/>
  <c r="H3984" i="1"/>
  <c r="K3984" i="1"/>
  <c r="L3984" i="1"/>
  <c r="M3984" i="1"/>
  <c r="N3984" i="1"/>
  <c r="O3984" i="1"/>
  <c r="P3984" i="1"/>
  <c r="Q3984" i="1"/>
  <c r="R3984" i="1"/>
  <c r="S3984" i="1"/>
  <c r="C3985" i="1"/>
  <c r="D3985" i="1"/>
  <c r="H3985" i="1"/>
  <c r="K3985" i="1"/>
  <c r="L3985" i="1"/>
  <c r="M3985" i="1"/>
  <c r="N3985" i="1"/>
  <c r="O3985" i="1"/>
  <c r="P3985" i="1"/>
  <c r="Q3985" i="1"/>
  <c r="R3985" i="1"/>
  <c r="S3985" i="1"/>
  <c r="C3986" i="1"/>
  <c r="D3986" i="1"/>
  <c r="H3986" i="1"/>
  <c r="K3986" i="1"/>
  <c r="L3986" i="1"/>
  <c r="M3986" i="1"/>
  <c r="N3986" i="1"/>
  <c r="O3986" i="1"/>
  <c r="P3986" i="1"/>
  <c r="Q3986" i="1"/>
  <c r="R3986" i="1"/>
  <c r="S3986" i="1"/>
  <c r="C3987" i="1"/>
  <c r="D3987" i="1"/>
  <c r="H3987" i="1"/>
  <c r="K3987" i="1"/>
  <c r="L3987" i="1"/>
  <c r="M3987" i="1"/>
  <c r="N3987" i="1"/>
  <c r="O3987" i="1"/>
  <c r="P3987" i="1"/>
  <c r="Q3987" i="1"/>
  <c r="R3987" i="1"/>
  <c r="S3987" i="1"/>
  <c r="C3988" i="1"/>
  <c r="D3988" i="1"/>
  <c r="H3988" i="1"/>
  <c r="K3988" i="1"/>
  <c r="L3988" i="1"/>
  <c r="M3988" i="1"/>
  <c r="N3988" i="1"/>
  <c r="O3988" i="1"/>
  <c r="P3988" i="1"/>
  <c r="Q3988" i="1"/>
  <c r="R3988" i="1"/>
  <c r="S3988" i="1"/>
  <c r="C3989" i="1"/>
  <c r="D3989" i="1"/>
  <c r="H3989" i="1"/>
  <c r="K3989" i="1"/>
  <c r="L3989" i="1"/>
  <c r="M3989" i="1"/>
  <c r="N3989" i="1"/>
  <c r="O3989" i="1"/>
  <c r="P3989" i="1"/>
  <c r="Q3989" i="1"/>
  <c r="R3989" i="1"/>
  <c r="S3989" i="1"/>
  <c r="C3990" i="1"/>
  <c r="D3990" i="1"/>
  <c r="H3990" i="1"/>
  <c r="K3990" i="1"/>
  <c r="L3990" i="1"/>
  <c r="M3990" i="1"/>
  <c r="N3990" i="1"/>
  <c r="O3990" i="1"/>
  <c r="P3990" i="1"/>
  <c r="Q3990" i="1"/>
  <c r="R3990" i="1"/>
  <c r="S3990" i="1"/>
  <c r="C3991" i="1"/>
  <c r="D3991" i="1"/>
  <c r="H3991" i="1"/>
  <c r="K3991" i="1"/>
  <c r="L3991" i="1"/>
  <c r="M3991" i="1"/>
  <c r="N3991" i="1"/>
  <c r="O3991" i="1"/>
  <c r="P3991" i="1"/>
  <c r="Q3991" i="1"/>
  <c r="R3991" i="1"/>
  <c r="S3991" i="1"/>
  <c r="C3992" i="1"/>
  <c r="D3992" i="1"/>
  <c r="H3992" i="1"/>
  <c r="K3992" i="1"/>
  <c r="L3992" i="1"/>
  <c r="M3992" i="1"/>
  <c r="N3992" i="1"/>
  <c r="O3992" i="1"/>
  <c r="P3992" i="1"/>
  <c r="Q3992" i="1"/>
  <c r="R3992" i="1"/>
  <c r="S3992" i="1"/>
  <c r="C3993" i="1"/>
  <c r="D3993" i="1"/>
  <c r="H3993" i="1"/>
  <c r="K3993" i="1"/>
  <c r="L3993" i="1"/>
  <c r="M3993" i="1"/>
  <c r="N3993" i="1"/>
  <c r="O3993" i="1"/>
  <c r="P3993" i="1"/>
  <c r="Q3993" i="1"/>
  <c r="R3993" i="1"/>
  <c r="S3993" i="1"/>
  <c r="C3994" i="1"/>
  <c r="D3994" i="1"/>
  <c r="H3994" i="1"/>
  <c r="K3994" i="1"/>
  <c r="L3994" i="1"/>
  <c r="M3994" i="1"/>
  <c r="N3994" i="1"/>
  <c r="O3994" i="1"/>
  <c r="P3994" i="1"/>
  <c r="Q3994" i="1"/>
  <c r="R3994" i="1"/>
  <c r="S3994" i="1"/>
  <c r="C3995" i="1"/>
  <c r="D3995" i="1"/>
  <c r="H3995" i="1"/>
  <c r="K3995" i="1"/>
  <c r="L3995" i="1"/>
  <c r="M3995" i="1"/>
  <c r="N3995" i="1"/>
  <c r="O3995" i="1"/>
  <c r="P3995" i="1"/>
  <c r="Q3995" i="1"/>
  <c r="R3995" i="1"/>
  <c r="S3995" i="1"/>
  <c r="C3996" i="1"/>
  <c r="D3996" i="1"/>
  <c r="H3996" i="1"/>
  <c r="K3996" i="1"/>
  <c r="L3996" i="1"/>
  <c r="M3996" i="1"/>
  <c r="N3996" i="1"/>
  <c r="O3996" i="1"/>
  <c r="P3996" i="1"/>
  <c r="Q3996" i="1"/>
  <c r="R3996" i="1"/>
  <c r="S3996" i="1"/>
  <c r="C3997" i="1"/>
  <c r="D3997" i="1"/>
  <c r="H3997" i="1"/>
  <c r="K3997" i="1"/>
  <c r="L3997" i="1"/>
  <c r="M3997" i="1"/>
  <c r="N3997" i="1"/>
  <c r="O3997" i="1"/>
  <c r="P3997" i="1"/>
  <c r="Q3997" i="1"/>
  <c r="R3997" i="1"/>
  <c r="S3997" i="1"/>
  <c r="C3998" i="1"/>
  <c r="D3998" i="1"/>
  <c r="H3998" i="1"/>
  <c r="K3998" i="1"/>
  <c r="L3998" i="1"/>
  <c r="M3998" i="1"/>
  <c r="N3998" i="1"/>
  <c r="O3998" i="1"/>
  <c r="P3998" i="1"/>
  <c r="Q3998" i="1"/>
  <c r="R3998" i="1"/>
  <c r="S3998" i="1"/>
  <c r="C3999" i="1"/>
  <c r="D3999" i="1"/>
  <c r="H3999" i="1"/>
  <c r="K3999" i="1"/>
  <c r="L3999" i="1"/>
  <c r="M3999" i="1"/>
  <c r="N3999" i="1"/>
  <c r="O3999" i="1"/>
  <c r="P3999" i="1"/>
  <c r="Q3999" i="1"/>
  <c r="R3999" i="1"/>
  <c r="S3999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C2" i="1"/>
  <c r="D2" i="1"/>
  <c r="H2" i="1"/>
  <c r="L2" i="1"/>
  <c r="M2" i="1"/>
  <c r="N2" i="1"/>
  <c r="O2" i="1"/>
  <c r="P2" i="1"/>
  <c r="Q2" i="1"/>
  <c r="R2" i="1"/>
  <c r="S2" i="1"/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R329" i="1" l="1"/>
  <c r="S329" i="1"/>
  <c r="R3" i="1"/>
  <c r="S3" i="1"/>
  <c r="R4" i="1"/>
  <c r="S4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G3098" i="1"/>
  <c r="J3098" i="1"/>
  <c r="G3099" i="1"/>
  <c r="J3099" i="1"/>
  <c r="G3100" i="1"/>
  <c r="J3100" i="1"/>
  <c r="G3101" i="1"/>
  <c r="J3101" i="1"/>
  <c r="G3102" i="1"/>
  <c r="J3102" i="1"/>
  <c r="G3103" i="1"/>
  <c r="J3103" i="1"/>
  <c r="G3104" i="1"/>
  <c r="J3104" i="1"/>
  <c r="G3105" i="1"/>
  <c r="J3105" i="1"/>
  <c r="G3106" i="1"/>
  <c r="J3106" i="1"/>
  <c r="G3107" i="1"/>
  <c r="J3107" i="1"/>
  <c r="G3108" i="1"/>
  <c r="J3108" i="1"/>
  <c r="G3109" i="1"/>
  <c r="J3109" i="1"/>
  <c r="G3110" i="1"/>
  <c r="J3110" i="1"/>
  <c r="G3111" i="1"/>
  <c r="J3111" i="1"/>
  <c r="G3112" i="1"/>
  <c r="J3112" i="1"/>
  <c r="G3113" i="1"/>
  <c r="J3113" i="1"/>
  <c r="G3114" i="1"/>
  <c r="J3114" i="1"/>
  <c r="G3115" i="1"/>
  <c r="J3115" i="1"/>
  <c r="G3116" i="1"/>
  <c r="J3116" i="1"/>
  <c r="G3117" i="1"/>
  <c r="J3117" i="1"/>
  <c r="G3118" i="1"/>
  <c r="J3118" i="1"/>
  <c r="G3119" i="1"/>
  <c r="J3119" i="1"/>
  <c r="G3120" i="1"/>
  <c r="J3120" i="1"/>
  <c r="G3121" i="1"/>
  <c r="J3121" i="1"/>
  <c r="G3122" i="1"/>
  <c r="J3122" i="1"/>
  <c r="G3123" i="1"/>
  <c r="J3123" i="1"/>
  <c r="G3124" i="1"/>
  <c r="J3124" i="1"/>
  <c r="G3125" i="1"/>
  <c r="J3125" i="1"/>
  <c r="G3126" i="1"/>
  <c r="J3126" i="1"/>
  <c r="G3127" i="1"/>
  <c r="J3127" i="1"/>
  <c r="G3128" i="1"/>
  <c r="J3128" i="1"/>
  <c r="G3129" i="1"/>
  <c r="J3129" i="1"/>
  <c r="G3130" i="1"/>
  <c r="J3130" i="1"/>
  <c r="G3131" i="1"/>
  <c r="J3131" i="1"/>
  <c r="G3132" i="1"/>
  <c r="J3132" i="1"/>
  <c r="G3133" i="1"/>
  <c r="J3133" i="1"/>
  <c r="G3134" i="1"/>
  <c r="J3134" i="1"/>
  <c r="G3135" i="1"/>
  <c r="J3135" i="1"/>
  <c r="G3136" i="1"/>
  <c r="J3136" i="1"/>
  <c r="G3137" i="1"/>
  <c r="J3137" i="1"/>
  <c r="G3138" i="1"/>
  <c r="J3138" i="1"/>
  <c r="G3139" i="1"/>
  <c r="J3139" i="1"/>
  <c r="G3140" i="1"/>
  <c r="J3140" i="1"/>
  <c r="G3141" i="1"/>
  <c r="J3141" i="1"/>
  <c r="G3142" i="1"/>
  <c r="J3142" i="1"/>
  <c r="G3143" i="1"/>
  <c r="J3143" i="1"/>
  <c r="G3144" i="1"/>
  <c r="J3144" i="1"/>
  <c r="G3145" i="1"/>
  <c r="J3145" i="1"/>
  <c r="G3146" i="1"/>
  <c r="J3146" i="1"/>
  <c r="G3147" i="1"/>
  <c r="J3147" i="1"/>
  <c r="G3148" i="1"/>
  <c r="J3148" i="1"/>
  <c r="G3149" i="1"/>
  <c r="J3149" i="1"/>
  <c r="G3150" i="1"/>
  <c r="J3150" i="1"/>
  <c r="G3151" i="1"/>
  <c r="J3151" i="1"/>
  <c r="G3152" i="1"/>
  <c r="J3152" i="1"/>
  <c r="G3153" i="1"/>
  <c r="J3153" i="1"/>
  <c r="G3154" i="1"/>
  <c r="J3154" i="1"/>
  <c r="G3155" i="1"/>
  <c r="J3155" i="1"/>
  <c r="G3156" i="1"/>
  <c r="J3156" i="1"/>
  <c r="G3157" i="1"/>
  <c r="J3157" i="1"/>
  <c r="G3158" i="1"/>
  <c r="J3158" i="1"/>
  <c r="G3159" i="1"/>
  <c r="J3159" i="1"/>
  <c r="G3160" i="1"/>
  <c r="J3160" i="1"/>
  <c r="G3161" i="1"/>
  <c r="J3161" i="1"/>
  <c r="G3162" i="1"/>
  <c r="J3162" i="1"/>
  <c r="G3163" i="1"/>
  <c r="J3163" i="1"/>
  <c r="G3164" i="1"/>
  <c r="J3164" i="1"/>
  <c r="G3165" i="1"/>
  <c r="J3165" i="1"/>
  <c r="G3166" i="1"/>
  <c r="J3166" i="1"/>
  <c r="G3167" i="1"/>
  <c r="J3167" i="1"/>
  <c r="G3168" i="1"/>
  <c r="J3168" i="1"/>
  <c r="G3169" i="1"/>
  <c r="J3169" i="1"/>
  <c r="G3170" i="1"/>
  <c r="J3170" i="1"/>
  <c r="G3171" i="1"/>
  <c r="J3171" i="1"/>
  <c r="G3172" i="1"/>
  <c r="J3172" i="1"/>
  <c r="G3173" i="1"/>
  <c r="J3173" i="1"/>
  <c r="G3174" i="1"/>
  <c r="J3174" i="1"/>
  <c r="G3175" i="1"/>
  <c r="J3175" i="1"/>
  <c r="G3176" i="1"/>
  <c r="J3176" i="1"/>
  <c r="G3177" i="1"/>
  <c r="J3177" i="1"/>
  <c r="G3178" i="1"/>
  <c r="J3178" i="1"/>
  <c r="G3179" i="1"/>
  <c r="J3179" i="1"/>
  <c r="G3180" i="1"/>
  <c r="J3180" i="1"/>
  <c r="G3181" i="1"/>
  <c r="J3181" i="1"/>
  <c r="G3182" i="1"/>
  <c r="J3182" i="1"/>
  <c r="G3183" i="1"/>
  <c r="J3183" i="1"/>
  <c r="G3184" i="1"/>
  <c r="J3184" i="1"/>
  <c r="G3185" i="1"/>
  <c r="J3185" i="1"/>
  <c r="G3186" i="1"/>
  <c r="J3186" i="1"/>
  <c r="G3187" i="1"/>
  <c r="J3187" i="1"/>
  <c r="G3188" i="1"/>
  <c r="J3188" i="1"/>
  <c r="G3189" i="1"/>
  <c r="J3189" i="1"/>
  <c r="G3190" i="1"/>
  <c r="J3190" i="1"/>
  <c r="G3191" i="1"/>
  <c r="J3191" i="1"/>
  <c r="G3192" i="1"/>
  <c r="J3192" i="1"/>
  <c r="G3193" i="1"/>
  <c r="J3193" i="1"/>
  <c r="G3194" i="1"/>
  <c r="J3194" i="1"/>
  <c r="G3195" i="1"/>
  <c r="J3195" i="1"/>
  <c r="G3196" i="1"/>
  <c r="J3196" i="1"/>
  <c r="G3197" i="1"/>
  <c r="J3197" i="1"/>
  <c r="G3198" i="1"/>
  <c r="J3198" i="1"/>
  <c r="G3199" i="1"/>
  <c r="J3199" i="1"/>
  <c r="G3200" i="1"/>
  <c r="J3200" i="1"/>
  <c r="G3201" i="1"/>
  <c r="J3201" i="1"/>
  <c r="G3202" i="1"/>
  <c r="J3202" i="1"/>
  <c r="G3203" i="1"/>
  <c r="J3203" i="1"/>
  <c r="G3204" i="1"/>
  <c r="J3204" i="1"/>
  <c r="G3205" i="1"/>
  <c r="J3205" i="1"/>
  <c r="G3206" i="1"/>
  <c r="J3206" i="1"/>
  <c r="G3207" i="1"/>
  <c r="J3207" i="1"/>
  <c r="G3208" i="1"/>
  <c r="J3208" i="1"/>
  <c r="G3209" i="1"/>
  <c r="J3209" i="1"/>
  <c r="G3210" i="1"/>
  <c r="J3210" i="1"/>
  <c r="G3211" i="1"/>
  <c r="J3211" i="1"/>
  <c r="G3212" i="1"/>
  <c r="J3212" i="1"/>
  <c r="G3213" i="1"/>
  <c r="J3213" i="1"/>
  <c r="G3214" i="1"/>
  <c r="J3214" i="1"/>
  <c r="G3215" i="1"/>
  <c r="J3215" i="1"/>
  <c r="G3216" i="1"/>
  <c r="J3216" i="1"/>
  <c r="G3217" i="1"/>
  <c r="J3217" i="1"/>
  <c r="G3218" i="1"/>
  <c r="J3218" i="1"/>
  <c r="G3219" i="1"/>
  <c r="J3219" i="1"/>
  <c r="G3220" i="1"/>
  <c r="J3220" i="1"/>
  <c r="G3221" i="1"/>
  <c r="J3221" i="1"/>
  <c r="G3222" i="1"/>
  <c r="J3222" i="1"/>
  <c r="G3223" i="1"/>
  <c r="J3223" i="1"/>
  <c r="G3224" i="1"/>
  <c r="J3224" i="1"/>
  <c r="G3225" i="1"/>
  <c r="J3225" i="1"/>
  <c r="G3226" i="1"/>
  <c r="J3226" i="1"/>
  <c r="G3227" i="1"/>
  <c r="J3227" i="1"/>
  <c r="G3228" i="1"/>
  <c r="J3228" i="1"/>
  <c r="G3229" i="1"/>
  <c r="J3229" i="1"/>
  <c r="G3230" i="1"/>
  <c r="J3230" i="1"/>
  <c r="G3231" i="1"/>
  <c r="J3231" i="1"/>
  <c r="G3232" i="1"/>
  <c r="J3232" i="1"/>
  <c r="G3233" i="1"/>
  <c r="J3233" i="1"/>
  <c r="G3234" i="1"/>
  <c r="J3234" i="1"/>
  <c r="G3235" i="1"/>
  <c r="J3235" i="1"/>
  <c r="G3236" i="1"/>
  <c r="J3236" i="1"/>
  <c r="G3237" i="1"/>
  <c r="J3237" i="1"/>
  <c r="G3238" i="1"/>
  <c r="J3238" i="1"/>
  <c r="G3239" i="1"/>
  <c r="J3239" i="1"/>
  <c r="G3240" i="1"/>
  <c r="J3240" i="1"/>
  <c r="G3241" i="1"/>
  <c r="J3241" i="1"/>
  <c r="G3242" i="1"/>
  <c r="J3242" i="1"/>
  <c r="G3243" i="1"/>
  <c r="J3243" i="1"/>
  <c r="G3244" i="1"/>
  <c r="J3244" i="1"/>
  <c r="G3245" i="1"/>
  <c r="J3245" i="1"/>
  <c r="G3246" i="1"/>
  <c r="J3246" i="1"/>
  <c r="G3247" i="1"/>
  <c r="J3247" i="1"/>
  <c r="G3248" i="1"/>
  <c r="J3248" i="1"/>
  <c r="G3249" i="1"/>
  <c r="J3249" i="1"/>
  <c r="G3250" i="1"/>
  <c r="J3250" i="1"/>
  <c r="G3251" i="1"/>
  <c r="J3251" i="1"/>
  <c r="G3252" i="1"/>
  <c r="J3252" i="1"/>
  <c r="G3253" i="1"/>
  <c r="J3253" i="1"/>
  <c r="G3254" i="1"/>
  <c r="J3254" i="1"/>
  <c r="G3255" i="1"/>
  <c r="J3255" i="1"/>
  <c r="G3256" i="1"/>
  <c r="J3256" i="1"/>
  <c r="G3257" i="1"/>
  <c r="J3257" i="1"/>
  <c r="G3258" i="1"/>
  <c r="J3258" i="1"/>
  <c r="G3259" i="1"/>
  <c r="J3259" i="1"/>
  <c r="G3260" i="1"/>
  <c r="J3260" i="1"/>
  <c r="G3261" i="1"/>
  <c r="J3261" i="1"/>
  <c r="G3262" i="1"/>
  <c r="J3262" i="1"/>
  <c r="G3263" i="1"/>
  <c r="J3263" i="1"/>
  <c r="G3264" i="1"/>
  <c r="J3264" i="1"/>
  <c r="G3265" i="1"/>
  <c r="J3265" i="1"/>
  <c r="G3266" i="1"/>
  <c r="J3266" i="1"/>
  <c r="G3267" i="1"/>
  <c r="J3267" i="1"/>
  <c r="G3268" i="1"/>
  <c r="J3268" i="1"/>
  <c r="G3269" i="1"/>
  <c r="J3269" i="1"/>
  <c r="G3270" i="1"/>
  <c r="J3270" i="1"/>
  <c r="G3271" i="1"/>
  <c r="J3271" i="1"/>
  <c r="G3272" i="1"/>
  <c r="J3272" i="1"/>
  <c r="G3273" i="1"/>
  <c r="J3273" i="1"/>
  <c r="G3274" i="1"/>
  <c r="J3274" i="1"/>
  <c r="G3275" i="1"/>
  <c r="J3275" i="1"/>
  <c r="G3276" i="1"/>
  <c r="J3276" i="1"/>
  <c r="G3277" i="1"/>
  <c r="J3277" i="1"/>
  <c r="G3278" i="1"/>
  <c r="J3278" i="1"/>
  <c r="G3279" i="1"/>
  <c r="J3279" i="1"/>
  <c r="G3280" i="1"/>
  <c r="J3280" i="1"/>
  <c r="G3281" i="1"/>
  <c r="J3281" i="1"/>
  <c r="G3282" i="1"/>
  <c r="J3282" i="1"/>
  <c r="G3283" i="1"/>
  <c r="J3283" i="1"/>
  <c r="G3284" i="1"/>
  <c r="J3284" i="1"/>
  <c r="G3285" i="1"/>
  <c r="J3285" i="1"/>
  <c r="G3286" i="1"/>
  <c r="J3286" i="1"/>
  <c r="G3287" i="1"/>
  <c r="J3287" i="1"/>
  <c r="G3288" i="1"/>
  <c r="J3288" i="1"/>
  <c r="G3289" i="1"/>
  <c r="J3289" i="1"/>
  <c r="G3290" i="1"/>
  <c r="J3290" i="1"/>
  <c r="G3291" i="1"/>
  <c r="J3291" i="1"/>
  <c r="G3292" i="1"/>
  <c r="J3292" i="1"/>
  <c r="G3293" i="1"/>
  <c r="J3293" i="1"/>
  <c r="G3294" i="1"/>
  <c r="J3294" i="1"/>
  <c r="G3295" i="1"/>
  <c r="J3295" i="1"/>
  <c r="G3296" i="1"/>
  <c r="J3296" i="1"/>
  <c r="G3297" i="1"/>
  <c r="J3297" i="1"/>
  <c r="G3298" i="1"/>
  <c r="J3298" i="1"/>
  <c r="G3299" i="1"/>
  <c r="J3299" i="1"/>
  <c r="G3300" i="1"/>
  <c r="J3300" i="1"/>
  <c r="G3301" i="1"/>
  <c r="J3301" i="1"/>
  <c r="G3302" i="1"/>
  <c r="J3302" i="1"/>
  <c r="G3303" i="1"/>
  <c r="J3303" i="1"/>
  <c r="G3304" i="1"/>
  <c r="J3304" i="1"/>
  <c r="G3305" i="1"/>
  <c r="J3305" i="1"/>
  <c r="G3306" i="1"/>
  <c r="J3306" i="1"/>
  <c r="G3307" i="1"/>
  <c r="J3307" i="1"/>
  <c r="G3308" i="1"/>
  <c r="J3308" i="1"/>
  <c r="G3309" i="1"/>
  <c r="J3309" i="1"/>
  <c r="G3310" i="1"/>
  <c r="J3310" i="1"/>
  <c r="G3311" i="1"/>
  <c r="J3311" i="1"/>
  <c r="G3312" i="1"/>
  <c r="J3312" i="1"/>
  <c r="G3313" i="1"/>
  <c r="J3313" i="1"/>
  <c r="G3314" i="1"/>
  <c r="J3314" i="1"/>
  <c r="G3315" i="1"/>
  <c r="J3315" i="1"/>
  <c r="G3316" i="1"/>
  <c r="J3316" i="1"/>
  <c r="G3317" i="1"/>
  <c r="J3317" i="1"/>
  <c r="G3318" i="1"/>
  <c r="J3318" i="1"/>
  <c r="G3319" i="1"/>
  <c r="J3319" i="1"/>
  <c r="G3320" i="1"/>
  <c r="J3320" i="1"/>
  <c r="G3321" i="1"/>
  <c r="J3321" i="1"/>
  <c r="G3322" i="1"/>
  <c r="J3322" i="1"/>
  <c r="G3323" i="1"/>
  <c r="J3323" i="1"/>
  <c r="G3324" i="1"/>
  <c r="J3324" i="1"/>
  <c r="G3325" i="1"/>
  <c r="J3325" i="1"/>
  <c r="G3326" i="1"/>
  <c r="J3326" i="1"/>
  <c r="G3327" i="1"/>
  <c r="J3327" i="1"/>
  <c r="G3328" i="1"/>
  <c r="J3328" i="1"/>
  <c r="G3329" i="1"/>
  <c r="J3329" i="1"/>
  <c r="G3330" i="1"/>
  <c r="J3330" i="1"/>
  <c r="G3331" i="1"/>
  <c r="J3331" i="1"/>
  <c r="G3332" i="1"/>
  <c r="J3332" i="1"/>
  <c r="G3333" i="1"/>
  <c r="J3333" i="1"/>
  <c r="G3334" i="1"/>
  <c r="J3334" i="1"/>
  <c r="G3335" i="1"/>
  <c r="J3335" i="1"/>
  <c r="G3336" i="1"/>
  <c r="J3336" i="1"/>
  <c r="G3337" i="1"/>
  <c r="J3337" i="1"/>
  <c r="G3338" i="1"/>
  <c r="J3338" i="1"/>
  <c r="G3339" i="1"/>
  <c r="J3339" i="1"/>
  <c r="G3340" i="1"/>
  <c r="J3340" i="1"/>
  <c r="G3341" i="1"/>
  <c r="J3341" i="1"/>
  <c r="G3342" i="1"/>
  <c r="J3342" i="1"/>
  <c r="G3343" i="1"/>
  <c r="J3343" i="1"/>
  <c r="G3344" i="1"/>
  <c r="J3344" i="1"/>
  <c r="G3345" i="1"/>
  <c r="J3345" i="1"/>
  <c r="G3346" i="1"/>
  <c r="J3346" i="1"/>
  <c r="G3347" i="1"/>
  <c r="J3347" i="1"/>
  <c r="G3348" i="1"/>
  <c r="J3348" i="1"/>
  <c r="G3349" i="1"/>
  <c r="J3349" i="1"/>
  <c r="G3350" i="1"/>
  <c r="J3350" i="1"/>
  <c r="G3351" i="1"/>
  <c r="J3351" i="1"/>
  <c r="G3352" i="1"/>
  <c r="J3352" i="1"/>
  <c r="G3353" i="1"/>
  <c r="J3353" i="1"/>
  <c r="G3354" i="1"/>
  <c r="J3354" i="1"/>
  <c r="G3355" i="1"/>
  <c r="J3355" i="1"/>
  <c r="G3356" i="1"/>
  <c r="J3356" i="1"/>
  <c r="G3357" i="1"/>
  <c r="J3357" i="1"/>
  <c r="G3358" i="1"/>
  <c r="J3358" i="1"/>
  <c r="G3359" i="1"/>
  <c r="J3359" i="1"/>
  <c r="G3360" i="1"/>
  <c r="J3360" i="1"/>
  <c r="G3361" i="1"/>
  <c r="J3361" i="1"/>
  <c r="G3362" i="1"/>
  <c r="J3362" i="1"/>
  <c r="G3363" i="1"/>
  <c r="J3363" i="1"/>
  <c r="G3364" i="1"/>
  <c r="J3364" i="1"/>
  <c r="G3365" i="1"/>
  <c r="J3365" i="1"/>
  <c r="G3366" i="1"/>
  <c r="J3366" i="1"/>
  <c r="G3367" i="1"/>
  <c r="J3367" i="1"/>
  <c r="G3368" i="1"/>
  <c r="J3368" i="1"/>
  <c r="G3369" i="1"/>
  <c r="J3369" i="1"/>
  <c r="G3370" i="1"/>
  <c r="J3370" i="1"/>
  <c r="G3371" i="1"/>
  <c r="J3371" i="1"/>
  <c r="G3372" i="1"/>
  <c r="J3372" i="1"/>
  <c r="G3373" i="1"/>
  <c r="J3373" i="1"/>
  <c r="G3374" i="1"/>
  <c r="J3374" i="1"/>
  <c r="G3375" i="1"/>
  <c r="J3375" i="1"/>
  <c r="G3376" i="1"/>
  <c r="J3376" i="1"/>
  <c r="G3377" i="1"/>
  <c r="J3377" i="1"/>
  <c r="G3378" i="1"/>
  <c r="J3378" i="1"/>
  <c r="G3379" i="1"/>
  <c r="J3379" i="1"/>
  <c r="G3380" i="1"/>
  <c r="J3380" i="1"/>
  <c r="G3381" i="1"/>
  <c r="J3381" i="1"/>
  <c r="G3382" i="1"/>
  <c r="J3382" i="1"/>
  <c r="G3383" i="1"/>
  <c r="J3383" i="1"/>
  <c r="G3384" i="1"/>
  <c r="J3384" i="1"/>
  <c r="G3385" i="1"/>
  <c r="J3385" i="1"/>
  <c r="G3386" i="1"/>
  <c r="J3386" i="1"/>
  <c r="G3387" i="1"/>
  <c r="J3387" i="1"/>
  <c r="G3388" i="1"/>
  <c r="J3388" i="1"/>
  <c r="G3389" i="1"/>
  <c r="J3389" i="1"/>
  <c r="G3390" i="1"/>
  <c r="J3390" i="1"/>
  <c r="G3391" i="1"/>
  <c r="J3391" i="1"/>
  <c r="G3392" i="1"/>
  <c r="J3392" i="1"/>
  <c r="G3393" i="1"/>
  <c r="J3393" i="1"/>
  <c r="G3394" i="1"/>
  <c r="J3394" i="1"/>
  <c r="G3395" i="1"/>
  <c r="J3395" i="1"/>
  <c r="G3396" i="1"/>
  <c r="J3396" i="1"/>
  <c r="G3397" i="1"/>
  <c r="J3397" i="1"/>
  <c r="G3398" i="1"/>
  <c r="J3398" i="1"/>
  <c r="G3399" i="1"/>
  <c r="J3399" i="1"/>
  <c r="G3400" i="1"/>
  <c r="J3400" i="1"/>
  <c r="G3401" i="1"/>
  <c r="J3401" i="1"/>
  <c r="G3402" i="1"/>
  <c r="J3402" i="1"/>
  <c r="G3403" i="1"/>
  <c r="J3403" i="1"/>
  <c r="G3404" i="1"/>
  <c r="J3404" i="1"/>
  <c r="G3405" i="1"/>
  <c r="J3405" i="1"/>
  <c r="G3406" i="1"/>
  <c r="J3406" i="1"/>
  <c r="G3407" i="1"/>
  <c r="J3407" i="1"/>
  <c r="G3408" i="1"/>
  <c r="J3408" i="1"/>
  <c r="G3409" i="1"/>
  <c r="J3409" i="1"/>
  <c r="G3410" i="1"/>
  <c r="J3410" i="1"/>
  <c r="G3411" i="1"/>
  <c r="J3411" i="1"/>
  <c r="G3412" i="1"/>
  <c r="J3412" i="1"/>
  <c r="G3413" i="1"/>
  <c r="J3413" i="1"/>
  <c r="G3414" i="1"/>
  <c r="J3414" i="1"/>
  <c r="G3415" i="1"/>
  <c r="J3415" i="1"/>
  <c r="G3416" i="1"/>
  <c r="J3416" i="1"/>
  <c r="G3417" i="1"/>
  <c r="J3417" i="1"/>
  <c r="G3418" i="1"/>
  <c r="J3418" i="1"/>
  <c r="G3419" i="1"/>
  <c r="J3419" i="1"/>
  <c r="G3420" i="1"/>
  <c r="J3420" i="1"/>
  <c r="G3421" i="1"/>
  <c r="J3421" i="1"/>
  <c r="G3422" i="1"/>
  <c r="J3422" i="1"/>
  <c r="G3423" i="1"/>
  <c r="J3423" i="1"/>
  <c r="G3424" i="1"/>
  <c r="J3424" i="1"/>
  <c r="G3425" i="1"/>
  <c r="J3425" i="1"/>
  <c r="G3426" i="1"/>
  <c r="J3426" i="1"/>
  <c r="G3427" i="1"/>
  <c r="J3427" i="1"/>
  <c r="G3428" i="1"/>
  <c r="J3428" i="1"/>
  <c r="G3429" i="1"/>
  <c r="J3429" i="1"/>
  <c r="G3430" i="1"/>
  <c r="J3430" i="1"/>
  <c r="G3431" i="1"/>
  <c r="J3431" i="1"/>
  <c r="G3432" i="1"/>
  <c r="J3432" i="1"/>
  <c r="G3433" i="1"/>
  <c r="J3433" i="1"/>
  <c r="G3434" i="1"/>
  <c r="J3434" i="1"/>
  <c r="G3435" i="1"/>
  <c r="J3435" i="1"/>
  <c r="G3436" i="1"/>
  <c r="J3436" i="1"/>
  <c r="G3437" i="1"/>
  <c r="J3437" i="1"/>
  <c r="G3438" i="1"/>
  <c r="J3438" i="1"/>
  <c r="G3439" i="1"/>
  <c r="J3439" i="1"/>
  <c r="G3440" i="1"/>
  <c r="J3440" i="1"/>
  <c r="G3441" i="1"/>
  <c r="J3441" i="1"/>
  <c r="G3442" i="1"/>
  <c r="J3442" i="1"/>
  <c r="G3443" i="1"/>
  <c r="J3443" i="1"/>
  <c r="G3444" i="1"/>
  <c r="J3444" i="1"/>
  <c r="G3445" i="1"/>
  <c r="J3445" i="1"/>
  <c r="G3446" i="1"/>
  <c r="J3446" i="1"/>
  <c r="G3447" i="1"/>
  <c r="J3447" i="1"/>
  <c r="G3448" i="1"/>
  <c r="J3448" i="1"/>
  <c r="G3449" i="1"/>
  <c r="J3449" i="1"/>
  <c r="G3450" i="1"/>
  <c r="J3450" i="1"/>
  <c r="G3451" i="1"/>
  <c r="J3451" i="1"/>
  <c r="G3452" i="1"/>
  <c r="J3452" i="1"/>
  <c r="G3453" i="1"/>
  <c r="J3453" i="1"/>
  <c r="G3454" i="1"/>
  <c r="J3454" i="1"/>
  <c r="G3455" i="1"/>
  <c r="J3455" i="1"/>
  <c r="G3456" i="1"/>
  <c r="J3456" i="1"/>
  <c r="G3457" i="1"/>
  <c r="J3457" i="1"/>
  <c r="G3458" i="1"/>
  <c r="J3458" i="1"/>
  <c r="G3459" i="1"/>
  <c r="J3459" i="1"/>
  <c r="G3460" i="1"/>
  <c r="J3460" i="1"/>
  <c r="G3461" i="1"/>
  <c r="J3461" i="1"/>
  <c r="G3462" i="1"/>
  <c r="J3462" i="1"/>
  <c r="G3463" i="1"/>
  <c r="J3463" i="1"/>
  <c r="G3464" i="1"/>
  <c r="J3464" i="1"/>
  <c r="G3465" i="1"/>
  <c r="J3465" i="1"/>
  <c r="G3466" i="1"/>
  <c r="J3466" i="1"/>
  <c r="G3467" i="1"/>
  <c r="J3467" i="1"/>
  <c r="G3468" i="1"/>
  <c r="J3468" i="1"/>
  <c r="G3469" i="1"/>
  <c r="J3469" i="1"/>
  <c r="G3470" i="1"/>
  <c r="J3470" i="1"/>
  <c r="G3471" i="1"/>
  <c r="J3471" i="1"/>
  <c r="G3472" i="1"/>
  <c r="J3472" i="1"/>
  <c r="G3473" i="1"/>
  <c r="J3473" i="1"/>
  <c r="G3474" i="1"/>
  <c r="J3474" i="1"/>
  <c r="G3475" i="1"/>
  <c r="J3475" i="1"/>
  <c r="G3476" i="1"/>
  <c r="J3476" i="1"/>
  <c r="G3477" i="1"/>
  <c r="J3477" i="1"/>
  <c r="G3478" i="1"/>
  <c r="J3478" i="1"/>
  <c r="G3479" i="1"/>
  <c r="J3479" i="1"/>
  <c r="G3480" i="1"/>
  <c r="J3480" i="1"/>
  <c r="G3481" i="1"/>
  <c r="J3481" i="1"/>
  <c r="G3482" i="1"/>
  <c r="J3482" i="1"/>
  <c r="G3483" i="1"/>
  <c r="J3483" i="1"/>
  <c r="G3484" i="1"/>
  <c r="J3484" i="1"/>
  <c r="G3485" i="1"/>
  <c r="J3485" i="1"/>
  <c r="G3486" i="1"/>
  <c r="J3486" i="1"/>
  <c r="G3487" i="1"/>
  <c r="J3487" i="1"/>
  <c r="G3488" i="1"/>
  <c r="J3488" i="1"/>
  <c r="G3489" i="1"/>
  <c r="J3489" i="1"/>
  <c r="G3490" i="1"/>
  <c r="J3490" i="1"/>
  <c r="G3491" i="1"/>
  <c r="J3491" i="1"/>
  <c r="G3492" i="1"/>
  <c r="J3492" i="1"/>
  <c r="G3493" i="1"/>
  <c r="J3493" i="1"/>
  <c r="G3494" i="1"/>
  <c r="J3494" i="1"/>
  <c r="G3495" i="1"/>
  <c r="J3495" i="1"/>
  <c r="G3496" i="1"/>
  <c r="J3496" i="1"/>
  <c r="G3497" i="1"/>
  <c r="J3497" i="1"/>
  <c r="G3498" i="1"/>
  <c r="J3498" i="1"/>
  <c r="G3499" i="1"/>
  <c r="J3499" i="1"/>
  <c r="G3500" i="1"/>
  <c r="J3500" i="1"/>
  <c r="G3501" i="1"/>
  <c r="J3501" i="1"/>
  <c r="G3502" i="1"/>
  <c r="J3502" i="1"/>
  <c r="G3503" i="1"/>
  <c r="J3503" i="1"/>
  <c r="G3504" i="1"/>
  <c r="J3504" i="1"/>
  <c r="G3505" i="1"/>
  <c r="J3505" i="1"/>
  <c r="G3506" i="1"/>
  <c r="J3506" i="1"/>
  <c r="G3507" i="1"/>
  <c r="J3507" i="1"/>
  <c r="G3508" i="1"/>
  <c r="J3508" i="1"/>
  <c r="G3509" i="1"/>
  <c r="J3509" i="1"/>
  <c r="G3510" i="1"/>
  <c r="J3510" i="1"/>
  <c r="G3511" i="1"/>
  <c r="J3511" i="1"/>
  <c r="G3512" i="1"/>
  <c r="J3512" i="1"/>
  <c r="G3513" i="1"/>
  <c r="J3513" i="1"/>
  <c r="G3514" i="1"/>
  <c r="J3514" i="1"/>
  <c r="G3515" i="1"/>
  <c r="J3515" i="1"/>
  <c r="G3516" i="1"/>
  <c r="J3516" i="1"/>
  <c r="G3517" i="1"/>
  <c r="J3517" i="1"/>
  <c r="G3518" i="1"/>
  <c r="J3518" i="1"/>
  <c r="G3519" i="1"/>
  <c r="J3519" i="1"/>
  <c r="G3520" i="1"/>
  <c r="J3520" i="1"/>
  <c r="G3521" i="1"/>
  <c r="J3521" i="1"/>
  <c r="G3522" i="1"/>
  <c r="J3522" i="1"/>
  <c r="G3523" i="1"/>
  <c r="J3523" i="1"/>
  <c r="G3524" i="1"/>
  <c r="J3524" i="1"/>
  <c r="G3525" i="1"/>
  <c r="J3525" i="1"/>
  <c r="G3526" i="1"/>
  <c r="J3526" i="1"/>
  <c r="G3527" i="1"/>
  <c r="J3527" i="1"/>
  <c r="G3528" i="1"/>
  <c r="J3528" i="1"/>
  <c r="G3529" i="1"/>
  <c r="J3529" i="1"/>
  <c r="G3530" i="1"/>
  <c r="J3530" i="1"/>
  <c r="G3531" i="1"/>
  <c r="J3531" i="1"/>
  <c r="G3532" i="1"/>
  <c r="J3532" i="1"/>
  <c r="G3533" i="1"/>
  <c r="J3533" i="1"/>
  <c r="G3534" i="1"/>
  <c r="J3534" i="1"/>
  <c r="G3535" i="1"/>
  <c r="J3535" i="1"/>
  <c r="G3536" i="1"/>
  <c r="J3536" i="1"/>
  <c r="G3537" i="1"/>
  <c r="J3537" i="1"/>
  <c r="G3538" i="1"/>
  <c r="J3538" i="1"/>
  <c r="G3539" i="1"/>
  <c r="J3539" i="1"/>
  <c r="G3540" i="1"/>
  <c r="J3540" i="1"/>
  <c r="G3541" i="1"/>
  <c r="J3541" i="1"/>
  <c r="G3542" i="1"/>
  <c r="J3542" i="1"/>
  <c r="G3543" i="1"/>
  <c r="J3543" i="1"/>
  <c r="G3544" i="1"/>
  <c r="J3544" i="1"/>
  <c r="G3545" i="1"/>
  <c r="J3545" i="1"/>
  <c r="G3546" i="1"/>
  <c r="J3546" i="1"/>
  <c r="G3547" i="1"/>
  <c r="J3547" i="1"/>
  <c r="G3548" i="1"/>
  <c r="J3548" i="1"/>
  <c r="G3549" i="1"/>
  <c r="J3549" i="1"/>
  <c r="G3550" i="1"/>
  <c r="J3550" i="1"/>
  <c r="G3551" i="1"/>
  <c r="J3551" i="1"/>
  <c r="G3552" i="1"/>
  <c r="J3552" i="1"/>
  <c r="G3553" i="1"/>
  <c r="J3553" i="1"/>
  <c r="G3554" i="1"/>
  <c r="J3554" i="1"/>
  <c r="G3555" i="1"/>
  <c r="J3555" i="1"/>
  <c r="G3556" i="1"/>
  <c r="J3556" i="1"/>
  <c r="G3557" i="1"/>
  <c r="J3557" i="1"/>
  <c r="G3558" i="1"/>
  <c r="J3558" i="1"/>
  <c r="G3559" i="1"/>
  <c r="J3559" i="1"/>
  <c r="G3560" i="1"/>
  <c r="J3560" i="1"/>
  <c r="G3561" i="1"/>
  <c r="J3561" i="1"/>
  <c r="G3562" i="1"/>
  <c r="J3562" i="1"/>
  <c r="G3563" i="1"/>
  <c r="J3563" i="1"/>
  <c r="G3564" i="1"/>
  <c r="J3564" i="1"/>
  <c r="G3565" i="1"/>
  <c r="J3565" i="1"/>
  <c r="G3566" i="1"/>
  <c r="J3566" i="1"/>
  <c r="G3567" i="1"/>
  <c r="J3567" i="1"/>
  <c r="G3568" i="1"/>
  <c r="J3568" i="1"/>
  <c r="G3569" i="1"/>
  <c r="J3569" i="1"/>
  <c r="G3570" i="1"/>
  <c r="J3570" i="1"/>
  <c r="G3571" i="1"/>
  <c r="J3571" i="1"/>
  <c r="G3572" i="1"/>
  <c r="J3572" i="1"/>
  <c r="G3573" i="1"/>
  <c r="J3573" i="1"/>
  <c r="G3574" i="1"/>
  <c r="J3574" i="1"/>
  <c r="G3575" i="1"/>
  <c r="J3575" i="1"/>
  <c r="G3576" i="1"/>
  <c r="J3576" i="1"/>
  <c r="G3577" i="1"/>
  <c r="J3577" i="1"/>
  <c r="G3578" i="1"/>
  <c r="J3578" i="1"/>
  <c r="G3579" i="1"/>
  <c r="J3579" i="1"/>
  <c r="G3580" i="1"/>
  <c r="J3580" i="1"/>
  <c r="G3581" i="1"/>
  <c r="J3581" i="1"/>
  <c r="G3582" i="1"/>
  <c r="J3582" i="1"/>
  <c r="G3583" i="1"/>
  <c r="J3583" i="1"/>
  <c r="G3584" i="1"/>
  <c r="J3584" i="1"/>
  <c r="G3585" i="1"/>
  <c r="J3585" i="1"/>
  <c r="G3586" i="1"/>
  <c r="J3586" i="1"/>
  <c r="G3587" i="1"/>
  <c r="J3587" i="1"/>
  <c r="G3588" i="1"/>
  <c r="J3588" i="1"/>
  <c r="G3589" i="1"/>
  <c r="J3589" i="1"/>
  <c r="G3590" i="1"/>
  <c r="J3590" i="1"/>
  <c r="G3591" i="1"/>
  <c r="J3591" i="1"/>
  <c r="G3592" i="1"/>
  <c r="J3592" i="1"/>
  <c r="G3593" i="1"/>
  <c r="J3593" i="1"/>
  <c r="G3594" i="1"/>
  <c r="J3594" i="1"/>
  <c r="G3595" i="1"/>
  <c r="J3595" i="1"/>
  <c r="G3596" i="1"/>
  <c r="J3596" i="1"/>
  <c r="G3597" i="1"/>
  <c r="J3597" i="1"/>
  <c r="G3598" i="1"/>
  <c r="J3598" i="1"/>
  <c r="G3599" i="1"/>
  <c r="J3599" i="1"/>
  <c r="G3600" i="1"/>
  <c r="J3600" i="1"/>
  <c r="G3601" i="1"/>
  <c r="J3601" i="1"/>
  <c r="G3602" i="1"/>
  <c r="J3602" i="1"/>
  <c r="G3603" i="1"/>
  <c r="J3603" i="1"/>
  <c r="G3604" i="1"/>
  <c r="J3604" i="1"/>
  <c r="G3605" i="1"/>
  <c r="J3605" i="1"/>
  <c r="G3606" i="1"/>
  <c r="J3606" i="1"/>
  <c r="G3607" i="1"/>
  <c r="J3607" i="1"/>
  <c r="G3608" i="1"/>
  <c r="J3608" i="1"/>
  <c r="G3609" i="1"/>
  <c r="J3609" i="1"/>
  <c r="G3610" i="1"/>
  <c r="J3610" i="1"/>
  <c r="G3611" i="1"/>
  <c r="J3611" i="1"/>
  <c r="G3612" i="1"/>
  <c r="J3612" i="1"/>
  <c r="G3613" i="1"/>
  <c r="J3613" i="1"/>
  <c r="G3614" i="1"/>
  <c r="J3614" i="1"/>
  <c r="G3615" i="1"/>
  <c r="J3615" i="1"/>
  <c r="G3616" i="1"/>
  <c r="J3616" i="1"/>
  <c r="G3617" i="1"/>
  <c r="J3617" i="1"/>
  <c r="G3618" i="1"/>
  <c r="J3618" i="1"/>
  <c r="G3619" i="1"/>
  <c r="J3619" i="1"/>
  <c r="G3620" i="1"/>
  <c r="J3620" i="1"/>
  <c r="G3621" i="1"/>
  <c r="J3621" i="1"/>
  <c r="G3622" i="1"/>
  <c r="J3622" i="1"/>
  <c r="G3623" i="1"/>
  <c r="J3623" i="1"/>
  <c r="G3624" i="1"/>
  <c r="J3624" i="1"/>
  <c r="G3625" i="1"/>
  <c r="J3625" i="1"/>
  <c r="G3626" i="1"/>
  <c r="J3626" i="1"/>
  <c r="G3627" i="1"/>
  <c r="J3627" i="1"/>
  <c r="G3628" i="1"/>
  <c r="J3628" i="1"/>
  <c r="G3629" i="1"/>
  <c r="J3629" i="1"/>
  <c r="G3630" i="1"/>
  <c r="J3630" i="1"/>
  <c r="G3631" i="1"/>
  <c r="J3631" i="1"/>
  <c r="G3632" i="1"/>
  <c r="J3632" i="1"/>
  <c r="G3633" i="1"/>
  <c r="J3633" i="1"/>
  <c r="G3634" i="1"/>
  <c r="J3634" i="1"/>
  <c r="G3635" i="1"/>
  <c r="J3635" i="1"/>
  <c r="G3636" i="1"/>
  <c r="J3636" i="1"/>
  <c r="G3637" i="1"/>
  <c r="J3637" i="1"/>
  <c r="G3638" i="1"/>
  <c r="J3638" i="1"/>
  <c r="G3639" i="1"/>
  <c r="J3639" i="1"/>
  <c r="G3640" i="1"/>
  <c r="J3640" i="1"/>
  <c r="G3641" i="1"/>
  <c r="J3641" i="1"/>
  <c r="G3642" i="1"/>
  <c r="J3642" i="1"/>
  <c r="G3643" i="1"/>
  <c r="J3643" i="1"/>
  <c r="G3644" i="1"/>
  <c r="J3644" i="1"/>
  <c r="G3645" i="1"/>
  <c r="J3645" i="1"/>
  <c r="G3646" i="1"/>
  <c r="J3646" i="1"/>
  <c r="G3647" i="1"/>
  <c r="J3647" i="1"/>
  <c r="G3648" i="1"/>
  <c r="J3648" i="1"/>
  <c r="G3649" i="1"/>
  <c r="J3649" i="1"/>
  <c r="G3650" i="1"/>
  <c r="J3650" i="1"/>
  <c r="G3651" i="1"/>
  <c r="J3651" i="1"/>
  <c r="G3652" i="1"/>
  <c r="J3652" i="1"/>
  <c r="G3653" i="1"/>
  <c r="J3653" i="1"/>
  <c r="G3654" i="1"/>
  <c r="J3654" i="1"/>
  <c r="G3655" i="1"/>
  <c r="J3655" i="1"/>
  <c r="G3656" i="1"/>
  <c r="J3656" i="1"/>
  <c r="G3657" i="1"/>
  <c r="J3657" i="1"/>
  <c r="G3658" i="1"/>
  <c r="J3658" i="1"/>
  <c r="G3659" i="1"/>
  <c r="J3659" i="1"/>
  <c r="G3660" i="1"/>
  <c r="J3660" i="1"/>
  <c r="G3661" i="1"/>
  <c r="J3661" i="1"/>
  <c r="G3662" i="1"/>
  <c r="J3662" i="1"/>
  <c r="G3663" i="1"/>
  <c r="J3663" i="1"/>
  <c r="G3664" i="1"/>
  <c r="J3664" i="1"/>
  <c r="G3665" i="1"/>
  <c r="J3665" i="1"/>
  <c r="G3666" i="1"/>
  <c r="J3666" i="1"/>
  <c r="G3667" i="1"/>
  <c r="J3667" i="1"/>
  <c r="G3668" i="1"/>
  <c r="J3668" i="1"/>
  <c r="G3669" i="1"/>
  <c r="J3669" i="1"/>
  <c r="G3670" i="1"/>
  <c r="J3670" i="1"/>
  <c r="G3671" i="1"/>
  <c r="J3671" i="1"/>
  <c r="G3672" i="1"/>
  <c r="J3672" i="1"/>
  <c r="G3673" i="1"/>
  <c r="J3673" i="1"/>
  <c r="G3674" i="1"/>
  <c r="J3674" i="1"/>
  <c r="G3675" i="1"/>
  <c r="J3675" i="1"/>
  <c r="G3676" i="1"/>
  <c r="J3676" i="1"/>
  <c r="G3677" i="1"/>
  <c r="J3677" i="1"/>
  <c r="G3678" i="1"/>
  <c r="J3678" i="1"/>
  <c r="G3679" i="1"/>
  <c r="J3679" i="1"/>
  <c r="G3680" i="1"/>
  <c r="J3680" i="1"/>
  <c r="G3681" i="1"/>
  <c r="J3681" i="1"/>
  <c r="G3682" i="1"/>
  <c r="J3682" i="1"/>
  <c r="G3683" i="1"/>
  <c r="J3683" i="1"/>
  <c r="G3684" i="1"/>
  <c r="J3684" i="1"/>
  <c r="G3685" i="1"/>
  <c r="J3685" i="1"/>
  <c r="G3686" i="1"/>
  <c r="J3686" i="1"/>
  <c r="G3687" i="1"/>
  <c r="J3687" i="1"/>
  <c r="G3688" i="1"/>
  <c r="J3688" i="1"/>
  <c r="G3689" i="1"/>
  <c r="J3689" i="1"/>
  <c r="G3690" i="1"/>
  <c r="J3690" i="1"/>
  <c r="G3691" i="1"/>
  <c r="J3691" i="1"/>
  <c r="G3692" i="1"/>
  <c r="J3692" i="1"/>
  <c r="G3693" i="1"/>
  <c r="J3693" i="1"/>
  <c r="G3694" i="1"/>
  <c r="J3694" i="1"/>
  <c r="G3695" i="1"/>
  <c r="J3695" i="1"/>
  <c r="G3696" i="1"/>
  <c r="J3696" i="1"/>
  <c r="G3697" i="1"/>
  <c r="J3697" i="1"/>
  <c r="G3698" i="1"/>
  <c r="J3698" i="1"/>
  <c r="G3699" i="1"/>
  <c r="J3699" i="1"/>
  <c r="G3700" i="1"/>
  <c r="J3700" i="1"/>
  <c r="G3701" i="1"/>
  <c r="J3701" i="1"/>
  <c r="G3702" i="1"/>
  <c r="J3702" i="1"/>
  <c r="G3703" i="1"/>
  <c r="J3703" i="1"/>
  <c r="G3704" i="1"/>
  <c r="J3704" i="1"/>
  <c r="G3705" i="1"/>
  <c r="J3705" i="1"/>
  <c r="G3706" i="1"/>
  <c r="J3706" i="1"/>
  <c r="G3707" i="1"/>
  <c r="J3707" i="1"/>
  <c r="G3708" i="1"/>
  <c r="J3708" i="1"/>
  <c r="G3709" i="1"/>
  <c r="J3709" i="1"/>
  <c r="G3710" i="1"/>
  <c r="J3710" i="1"/>
  <c r="G3711" i="1"/>
  <c r="J3711" i="1"/>
  <c r="G3712" i="1"/>
  <c r="J3712" i="1"/>
  <c r="G3713" i="1"/>
  <c r="J3713" i="1"/>
  <c r="G3714" i="1"/>
  <c r="J3714" i="1"/>
  <c r="G3715" i="1"/>
  <c r="J3715" i="1"/>
  <c r="G3716" i="1"/>
  <c r="J3716" i="1"/>
  <c r="G3717" i="1"/>
  <c r="J3717" i="1"/>
  <c r="G3718" i="1"/>
  <c r="J3718" i="1"/>
  <c r="G3719" i="1"/>
  <c r="J3719" i="1"/>
  <c r="G3720" i="1"/>
  <c r="J3720" i="1"/>
  <c r="G3721" i="1"/>
  <c r="J3721" i="1"/>
  <c r="G3722" i="1"/>
  <c r="J3722" i="1"/>
  <c r="G3723" i="1"/>
  <c r="J3723" i="1"/>
  <c r="G3724" i="1"/>
  <c r="J3724" i="1"/>
  <c r="G3725" i="1"/>
  <c r="J3725" i="1"/>
  <c r="G3726" i="1"/>
  <c r="J3726" i="1"/>
  <c r="G3727" i="1"/>
  <c r="J3727" i="1"/>
  <c r="G3728" i="1"/>
  <c r="J3728" i="1"/>
  <c r="G3729" i="1"/>
  <c r="J3729" i="1"/>
  <c r="G3730" i="1"/>
  <c r="J3730" i="1"/>
  <c r="G3731" i="1"/>
  <c r="J3731" i="1"/>
  <c r="G3732" i="1"/>
  <c r="J3732" i="1"/>
  <c r="G3733" i="1"/>
  <c r="J3733" i="1"/>
  <c r="G3734" i="1"/>
  <c r="J3734" i="1"/>
  <c r="G3735" i="1"/>
  <c r="J3735" i="1"/>
  <c r="G3736" i="1"/>
  <c r="J3736" i="1"/>
  <c r="G3737" i="1"/>
  <c r="J3737" i="1"/>
  <c r="G3738" i="1"/>
  <c r="J3738" i="1"/>
  <c r="G3739" i="1"/>
  <c r="J3739" i="1"/>
  <c r="G3740" i="1"/>
  <c r="J3740" i="1"/>
  <c r="G3741" i="1"/>
  <c r="J3741" i="1"/>
  <c r="G3742" i="1"/>
  <c r="J3742" i="1"/>
  <c r="G3743" i="1"/>
  <c r="J3743" i="1"/>
  <c r="G3744" i="1"/>
  <c r="J3744" i="1"/>
  <c r="G3745" i="1"/>
  <c r="J3745" i="1"/>
  <c r="G3746" i="1"/>
  <c r="J3746" i="1"/>
  <c r="G3747" i="1"/>
  <c r="J3747" i="1"/>
  <c r="G3748" i="1"/>
  <c r="J3748" i="1"/>
  <c r="G3749" i="1"/>
  <c r="J3749" i="1"/>
  <c r="G3750" i="1"/>
  <c r="J3750" i="1"/>
  <c r="G3751" i="1"/>
  <c r="J3751" i="1"/>
  <c r="G3752" i="1"/>
  <c r="J3752" i="1"/>
  <c r="G3753" i="1"/>
  <c r="J3753" i="1"/>
  <c r="G3754" i="1"/>
  <c r="J3754" i="1"/>
  <c r="G3755" i="1"/>
  <c r="J3755" i="1"/>
  <c r="G3756" i="1"/>
  <c r="J3756" i="1"/>
  <c r="G3757" i="1"/>
  <c r="J3757" i="1"/>
  <c r="G3758" i="1"/>
  <c r="J3758" i="1"/>
  <c r="G3759" i="1"/>
  <c r="J3759" i="1"/>
  <c r="G3760" i="1"/>
  <c r="J3760" i="1"/>
  <c r="G3761" i="1"/>
  <c r="J3761" i="1"/>
  <c r="G3762" i="1"/>
  <c r="J3762" i="1"/>
  <c r="G3763" i="1"/>
  <c r="J3763" i="1"/>
  <c r="G3764" i="1"/>
  <c r="J3764" i="1"/>
  <c r="G3765" i="1"/>
  <c r="J3765" i="1"/>
  <c r="G3766" i="1"/>
  <c r="J3766" i="1"/>
  <c r="G3767" i="1"/>
  <c r="J3767" i="1"/>
  <c r="G3768" i="1"/>
  <c r="J3768" i="1"/>
  <c r="G3769" i="1"/>
  <c r="J3769" i="1"/>
  <c r="G3770" i="1"/>
  <c r="J3770" i="1"/>
  <c r="G3771" i="1"/>
  <c r="J3771" i="1"/>
  <c r="G3772" i="1"/>
  <c r="J3772" i="1"/>
  <c r="G3773" i="1"/>
  <c r="J3773" i="1"/>
  <c r="G3774" i="1"/>
  <c r="J3774" i="1"/>
  <c r="G3775" i="1"/>
  <c r="J3775" i="1"/>
  <c r="G3776" i="1"/>
  <c r="J3776" i="1"/>
  <c r="G3777" i="1"/>
  <c r="J3777" i="1"/>
  <c r="G3778" i="1"/>
  <c r="J3778" i="1"/>
  <c r="G3779" i="1"/>
  <c r="J3779" i="1"/>
  <c r="G3780" i="1"/>
  <c r="J3780" i="1"/>
  <c r="G3781" i="1"/>
  <c r="J3781" i="1"/>
  <c r="G3782" i="1"/>
  <c r="J3782" i="1"/>
  <c r="G3783" i="1"/>
  <c r="J3783" i="1"/>
  <c r="G3784" i="1"/>
  <c r="J3784" i="1"/>
  <c r="G3785" i="1"/>
  <c r="J3785" i="1"/>
  <c r="G3786" i="1"/>
  <c r="J3786" i="1"/>
  <c r="G3787" i="1"/>
  <c r="J3787" i="1"/>
  <c r="G3788" i="1"/>
  <c r="J3788" i="1"/>
  <c r="G3789" i="1"/>
  <c r="J3789" i="1"/>
  <c r="G3790" i="1"/>
  <c r="J3790" i="1"/>
  <c r="G3791" i="1"/>
  <c r="J3791" i="1"/>
  <c r="G3792" i="1"/>
  <c r="J3792" i="1"/>
  <c r="G3793" i="1"/>
  <c r="J3793" i="1"/>
  <c r="G3794" i="1"/>
  <c r="J3794" i="1"/>
  <c r="G3795" i="1"/>
  <c r="J3795" i="1"/>
  <c r="G3796" i="1"/>
  <c r="J3796" i="1"/>
  <c r="G3797" i="1"/>
  <c r="J3797" i="1"/>
  <c r="G3798" i="1"/>
  <c r="J3798" i="1"/>
  <c r="G3799" i="1"/>
  <c r="J3799" i="1"/>
  <c r="G3800" i="1"/>
  <c r="J3800" i="1"/>
  <c r="G3801" i="1"/>
  <c r="J3801" i="1"/>
  <c r="G3802" i="1"/>
  <c r="J3802" i="1"/>
  <c r="G3803" i="1"/>
  <c r="J3803" i="1"/>
  <c r="G3804" i="1"/>
  <c r="J3804" i="1"/>
  <c r="G3805" i="1"/>
  <c r="J3805" i="1"/>
  <c r="G3806" i="1"/>
  <c r="J3806" i="1"/>
  <c r="G3807" i="1"/>
  <c r="J3807" i="1"/>
  <c r="G3808" i="1"/>
  <c r="J3808" i="1"/>
  <c r="G3809" i="1"/>
  <c r="J3809" i="1"/>
  <c r="G3810" i="1"/>
  <c r="J3810" i="1"/>
  <c r="G3811" i="1"/>
  <c r="J3811" i="1"/>
  <c r="G3812" i="1"/>
  <c r="J3812" i="1"/>
  <c r="G3813" i="1"/>
  <c r="J3813" i="1"/>
  <c r="G3814" i="1"/>
  <c r="J3814" i="1"/>
  <c r="G3815" i="1"/>
  <c r="J3815" i="1"/>
  <c r="G3816" i="1"/>
  <c r="J3816" i="1"/>
  <c r="G3817" i="1"/>
  <c r="J3817" i="1"/>
  <c r="G3818" i="1"/>
  <c r="J3818" i="1"/>
  <c r="G3819" i="1"/>
  <c r="J3819" i="1"/>
  <c r="G3820" i="1"/>
  <c r="J3820" i="1"/>
  <c r="G3821" i="1"/>
  <c r="J3821" i="1"/>
  <c r="G3822" i="1"/>
  <c r="J3822" i="1"/>
  <c r="G3823" i="1"/>
  <c r="J3823" i="1"/>
  <c r="G3824" i="1"/>
  <c r="J3824" i="1"/>
  <c r="G3825" i="1"/>
  <c r="J3825" i="1"/>
  <c r="G3826" i="1"/>
  <c r="J3826" i="1"/>
  <c r="G3827" i="1"/>
  <c r="J3827" i="1"/>
  <c r="G3828" i="1"/>
  <c r="J3828" i="1"/>
  <c r="G3829" i="1"/>
  <c r="J3829" i="1"/>
  <c r="G3830" i="1"/>
  <c r="J3830" i="1"/>
  <c r="G3831" i="1"/>
  <c r="J3831" i="1"/>
  <c r="G3832" i="1"/>
  <c r="J3832" i="1"/>
  <c r="G3833" i="1"/>
  <c r="J3833" i="1"/>
  <c r="G3834" i="1"/>
  <c r="J3834" i="1"/>
  <c r="G3835" i="1"/>
  <c r="J3835" i="1"/>
  <c r="G3836" i="1"/>
  <c r="J3836" i="1"/>
  <c r="G3837" i="1"/>
  <c r="J3837" i="1"/>
  <c r="G3838" i="1"/>
  <c r="J3838" i="1"/>
  <c r="G3839" i="1"/>
  <c r="J3839" i="1"/>
  <c r="G3840" i="1"/>
  <c r="J3840" i="1"/>
  <c r="G3841" i="1"/>
  <c r="J3841" i="1"/>
  <c r="G3842" i="1"/>
  <c r="J3842" i="1"/>
  <c r="G3843" i="1"/>
  <c r="J3843" i="1"/>
  <c r="G3844" i="1"/>
  <c r="J3844" i="1"/>
  <c r="G3845" i="1"/>
  <c r="J3845" i="1"/>
  <c r="G3846" i="1"/>
  <c r="J3846" i="1"/>
  <c r="G3847" i="1"/>
  <c r="J3847" i="1"/>
  <c r="G3848" i="1"/>
  <c r="J3848" i="1"/>
  <c r="G3849" i="1"/>
  <c r="J3849" i="1"/>
  <c r="G3850" i="1"/>
  <c r="J3850" i="1"/>
  <c r="G3851" i="1"/>
  <c r="J3851" i="1"/>
  <c r="G3852" i="1"/>
  <c r="J3852" i="1"/>
  <c r="G3853" i="1"/>
  <c r="J3853" i="1"/>
  <c r="G3854" i="1"/>
  <c r="J3854" i="1"/>
  <c r="G3855" i="1"/>
  <c r="J3855" i="1"/>
  <c r="G3856" i="1"/>
  <c r="J3856" i="1"/>
  <c r="G3857" i="1"/>
  <c r="J3857" i="1"/>
  <c r="G3858" i="1"/>
  <c r="J3858" i="1"/>
  <c r="G3859" i="1"/>
  <c r="J3859" i="1"/>
  <c r="G3860" i="1"/>
  <c r="J3860" i="1"/>
  <c r="G3861" i="1"/>
  <c r="J3861" i="1"/>
  <c r="G3862" i="1"/>
  <c r="J3862" i="1"/>
  <c r="G3863" i="1"/>
  <c r="J3863" i="1"/>
  <c r="G3864" i="1"/>
  <c r="J3864" i="1"/>
  <c r="G3865" i="1"/>
  <c r="J3865" i="1"/>
  <c r="G3866" i="1"/>
  <c r="J3866" i="1"/>
  <c r="G3867" i="1"/>
  <c r="J3867" i="1"/>
  <c r="G3868" i="1"/>
  <c r="J3868" i="1"/>
  <c r="G3869" i="1"/>
  <c r="J3869" i="1"/>
  <c r="G3870" i="1"/>
  <c r="J3870" i="1"/>
  <c r="G3871" i="1"/>
  <c r="J3871" i="1"/>
  <c r="G3872" i="1"/>
  <c r="J3872" i="1"/>
  <c r="G3873" i="1"/>
  <c r="J3873" i="1"/>
  <c r="G3874" i="1"/>
  <c r="J3874" i="1"/>
  <c r="G3875" i="1"/>
  <c r="J3875" i="1"/>
  <c r="G3876" i="1"/>
  <c r="J3876" i="1"/>
  <c r="G3877" i="1"/>
  <c r="J3877" i="1"/>
  <c r="G3878" i="1"/>
  <c r="J3878" i="1"/>
  <c r="G3879" i="1"/>
  <c r="J3879" i="1"/>
  <c r="G3880" i="1"/>
  <c r="J3880" i="1"/>
  <c r="G3881" i="1"/>
  <c r="J3881" i="1"/>
  <c r="G3882" i="1"/>
  <c r="J3882" i="1"/>
  <c r="G3883" i="1"/>
  <c r="J3883" i="1"/>
  <c r="G3884" i="1"/>
  <c r="J3884" i="1"/>
  <c r="G3885" i="1"/>
  <c r="J3885" i="1"/>
  <c r="G3886" i="1"/>
  <c r="J3886" i="1"/>
  <c r="G3887" i="1"/>
  <c r="J3887" i="1"/>
  <c r="G3888" i="1"/>
  <c r="J3888" i="1"/>
  <c r="G3889" i="1"/>
  <c r="J3889" i="1"/>
  <c r="G3890" i="1"/>
  <c r="J3890" i="1"/>
  <c r="G3891" i="1"/>
  <c r="J3891" i="1"/>
  <c r="G3892" i="1"/>
  <c r="J3892" i="1"/>
  <c r="G3893" i="1"/>
  <c r="J3893" i="1"/>
  <c r="G3894" i="1"/>
  <c r="J3894" i="1"/>
  <c r="G3895" i="1"/>
  <c r="J3895" i="1"/>
  <c r="G3896" i="1"/>
  <c r="J3896" i="1"/>
  <c r="G3897" i="1"/>
  <c r="J3897" i="1"/>
  <c r="G3898" i="1"/>
  <c r="J3898" i="1"/>
  <c r="G3899" i="1"/>
  <c r="J3899" i="1"/>
  <c r="G3900" i="1"/>
  <c r="J3900" i="1"/>
  <c r="G3901" i="1"/>
  <c r="J3901" i="1"/>
  <c r="G3902" i="1"/>
  <c r="J3902" i="1"/>
  <c r="G3903" i="1"/>
  <c r="J3903" i="1"/>
  <c r="G3904" i="1"/>
  <c r="J3904" i="1"/>
  <c r="G3905" i="1"/>
  <c r="J3905" i="1"/>
  <c r="G3906" i="1"/>
  <c r="J3906" i="1"/>
  <c r="G3907" i="1"/>
  <c r="J3907" i="1"/>
  <c r="G3908" i="1"/>
  <c r="J3908" i="1"/>
  <c r="G3909" i="1"/>
  <c r="J3909" i="1"/>
  <c r="G3910" i="1"/>
  <c r="J3910" i="1"/>
  <c r="G3911" i="1"/>
  <c r="J3911" i="1"/>
  <c r="G3912" i="1"/>
  <c r="J3912" i="1"/>
  <c r="G3913" i="1"/>
  <c r="J3913" i="1"/>
  <c r="G3914" i="1"/>
  <c r="J3914" i="1"/>
  <c r="G3915" i="1"/>
  <c r="J3915" i="1"/>
  <c r="G3916" i="1"/>
  <c r="J3916" i="1"/>
  <c r="G3917" i="1"/>
  <c r="J3917" i="1"/>
  <c r="G3918" i="1"/>
  <c r="J3918" i="1"/>
  <c r="G3919" i="1"/>
  <c r="J3919" i="1"/>
  <c r="G3920" i="1"/>
  <c r="J3920" i="1"/>
  <c r="G3921" i="1"/>
  <c r="J3921" i="1"/>
  <c r="G3922" i="1"/>
  <c r="J3922" i="1"/>
  <c r="G3923" i="1"/>
  <c r="J3923" i="1"/>
  <c r="G3924" i="1"/>
  <c r="J3924" i="1"/>
  <c r="G3925" i="1"/>
  <c r="J3925" i="1"/>
  <c r="G3926" i="1"/>
  <c r="J3926" i="1"/>
  <c r="G3927" i="1"/>
  <c r="J3927" i="1"/>
  <c r="G3928" i="1"/>
  <c r="J3928" i="1"/>
  <c r="G3929" i="1"/>
  <c r="J3929" i="1"/>
  <c r="G3930" i="1"/>
  <c r="J3930" i="1"/>
  <c r="G3931" i="1"/>
  <c r="J3931" i="1"/>
  <c r="G3932" i="1"/>
  <c r="J3932" i="1"/>
  <c r="G3933" i="1"/>
  <c r="J3933" i="1"/>
  <c r="G3934" i="1"/>
  <c r="J3934" i="1"/>
  <c r="G3935" i="1"/>
  <c r="J3935" i="1"/>
  <c r="G3936" i="1"/>
  <c r="J3936" i="1"/>
  <c r="G3937" i="1"/>
  <c r="J3937" i="1"/>
  <c r="G3938" i="1"/>
  <c r="J3938" i="1"/>
  <c r="G3939" i="1"/>
  <c r="J3939" i="1"/>
  <c r="G3940" i="1"/>
  <c r="J3940" i="1"/>
  <c r="G3941" i="1"/>
  <c r="J3941" i="1"/>
  <c r="G3942" i="1"/>
  <c r="J3942" i="1"/>
  <c r="G3943" i="1"/>
  <c r="J3943" i="1"/>
  <c r="G3944" i="1"/>
  <c r="J3944" i="1"/>
  <c r="G3945" i="1"/>
  <c r="J3945" i="1"/>
  <c r="G3946" i="1"/>
  <c r="J3946" i="1"/>
  <c r="G3947" i="1"/>
  <c r="J3947" i="1"/>
  <c r="G3948" i="1"/>
  <c r="J3948" i="1"/>
  <c r="G3949" i="1"/>
  <c r="J3949" i="1"/>
  <c r="G3950" i="1"/>
  <c r="J3950" i="1"/>
  <c r="G3951" i="1"/>
  <c r="J3951" i="1"/>
  <c r="G3952" i="1"/>
  <c r="J3952" i="1"/>
  <c r="G3953" i="1"/>
  <c r="J3953" i="1"/>
  <c r="G3954" i="1"/>
  <c r="J3954" i="1"/>
  <c r="G3955" i="1"/>
  <c r="J3955" i="1"/>
  <c r="G3956" i="1"/>
  <c r="J3956" i="1"/>
  <c r="G3957" i="1"/>
  <c r="J3957" i="1"/>
  <c r="G3958" i="1"/>
  <c r="J3958" i="1"/>
  <c r="G3959" i="1"/>
  <c r="J3959" i="1"/>
  <c r="G3960" i="1"/>
  <c r="J3960" i="1"/>
  <c r="G3961" i="1"/>
  <c r="J3961" i="1"/>
  <c r="G3962" i="1"/>
  <c r="J3962" i="1"/>
  <c r="G3963" i="1"/>
  <c r="J3963" i="1"/>
  <c r="G3964" i="1"/>
  <c r="J3964" i="1"/>
  <c r="G3965" i="1"/>
  <c r="J3965" i="1"/>
  <c r="G3966" i="1"/>
  <c r="J3966" i="1"/>
  <c r="G3967" i="1"/>
  <c r="J3967" i="1"/>
  <c r="G3968" i="1"/>
  <c r="J3968" i="1"/>
  <c r="G3969" i="1"/>
  <c r="J3969" i="1"/>
  <c r="G3970" i="1"/>
  <c r="J3970" i="1"/>
  <c r="G3971" i="1"/>
  <c r="J3971" i="1"/>
  <c r="G3972" i="1"/>
  <c r="J3972" i="1"/>
  <c r="G3973" i="1"/>
  <c r="J3973" i="1"/>
  <c r="G3974" i="1"/>
  <c r="J3974" i="1"/>
  <c r="G3975" i="1"/>
  <c r="J3975" i="1"/>
  <c r="G3976" i="1"/>
  <c r="J3976" i="1"/>
  <c r="G3977" i="1"/>
  <c r="J3977" i="1"/>
  <c r="G3978" i="1"/>
  <c r="J3978" i="1"/>
  <c r="G3979" i="1"/>
  <c r="J3979" i="1"/>
  <c r="G3980" i="1"/>
  <c r="J3980" i="1"/>
  <c r="G3981" i="1"/>
  <c r="J3981" i="1"/>
  <c r="G3982" i="1"/>
  <c r="J3982" i="1"/>
  <c r="G3983" i="1"/>
  <c r="J3983" i="1"/>
  <c r="G3984" i="1"/>
  <c r="J3984" i="1"/>
  <c r="G3985" i="1"/>
  <c r="J3985" i="1"/>
  <c r="G3986" i="1"/>
  <c r="J3986" i="1"/>
  <c r="G3987" i="1"/>
  <c r="J3987" i="1"/>
  <c r="G3988" i="1"/>
  <c r="J3988" i="1"/>
  <c r="G3989" i="1"/>
  <c r="J3989" i="1"/>
  <c r="G3990" i="1"/>
  <c r="J3990" i="1"/>
  <c r="G3991" i="1"/>
  <c r="J3991" i="1"/>
  <c r="G3992" i="1"/>
  <c r="J3992" i="1"/>
  <c r="G3993" i="1"/>
  <c r="J3993" i="1"/>
  <c r="G3994" i="1"/>
  <c r="J3994" i="1"/>
  <c r="G3996" i="1"/>
  <c r="J3996" i="1"/>
  <c r="G3997" i="1"/>
  <c r="J3997" i="1"/>
  <c r="G3998" i="1"/>
  <c r="J3998" i="1"/>
  <c r="G3999" i="1"/>
  <c r="J3999" i="1"/>
  <c r="G1325" i="1"/>
  <c r="J1325" i="1"/>
  <c r="G1326" i="1"/>
  <c r="J1326" i="1"/>
  <c r="G1327" i="1"/>
  <c r="J1327" i="1"/>
  <c r="G1328" i="1"/>
  <c r="J1328" i="1"/>
  <c r="G1329" i="1"/>
  <c r="J1329" i="1"/>
  <c r="G1330" i="1"/>
  <c r="J1330" i="1"/>
  <c r="G1331" i="1"/>
  <c r="J1331" i="1"/>
  <c r="G1332" i="1"/>
  <c r="J1332" i="1"/>
  <c r="G1333" i="1"/>
  <c r="J1333" i="1"/>
  <c r="G1334" i="1"/>
  <c r="J1334" i="1"/>
  <c r="G1335" i="1"/>
  <c r="J1335" i="1"/>
  <c r="G1336" i="1"/>
  <c r="J1336" i="1"/>
  <c r="G1337" i="1"/>
  <c r="J1337" i="1"/>
  <c r="G1338" i="1"/>
  <c r="J1338" i="1"/>
  <c r="G1339" i="1"/>
  <c r="J1339" i="1"/>
  <c r="G1340" i="1"/>
  <c r="J1340" i="1"/>
  <c r="G1341" i="1"/>
  <c r="J1341" i="1"/>
  <c r="G1342" i="1"/>
  <c r="J1342" i="1"/>
  <c r="G1343" i="1"/>
  <c r="J1343" i="1"/>
  <c r="G1344" i="1"/>
  <c r="J1344" i="1"/>
  <c r="G1345" i="1"/>
  <c r="J1345" i="1"/>
  <c r="G1346" i="1"/>
  <c r="J1346" i="1"/>
  <c r="G1347" i="1"/>
  <c r="J1347" i="1"/>
  <c r="G1348" i="1"/>
  <c r="J1348" i="1"/>
  <c r="G1349" i="1"/>
  <c r="J1349" i="1"/>
  <c r="G1350" i="1"/>
  <c r="J1350" i="1"/>
  <c r="G1351" i="1"/>
  <c r="J1351" i="1"/>
  <c r="G1352" i="1"/>
  <c r="J1352" i="1"/>
  <c r="G1353" i="1"/>
  <c r="J1353" i="1"/>
  <c r="G1354" i="1"/>
  <c r="J1354" i="1"/>
  <c r="G1355" i="1"/>
  <c r="J1355" i="1"/>
  <c r="G1356" i="1"/>
  <c r="J1356" i="1"/>
  <c r="G1357" i="1"/>
  <c r="J1357" i="1"/>
  <c r="G1358" i="1"/>
  <c r="J1358" i="1"/>
  <c r="G1359" i="1"/>
  <c r="J1359" i="1"/>
  <c r="G1360" i="1"/>
  <c r="J1360" i="1"/>
  <c r="G1361" i="1"/>
  <c r="J1361" i="1"/>
  <c r="G1362" i="1"/>
  <c r="J1362" i="1"/>
  <c r="G1363" i="1"/>
  <c r="J1363" i="1"/>
  <c r="G1364" i="1"/>
  <c r="J1364" i="1"/>
  <c r="G1365" i="1"/>
  <c r="J1365" i="1"/>
  <c r="G1366" i="1"/>
  <c r="J1366" i="1"/>
  <c r="G1367" i="1"/>
  <c r="J1367" i="1"/>
  <c r="G1368" i="1"/>
  <c r="J1368" i="1"/>
  <c r="G1369" i="1"/>
  <c r="J1369" i="1"/>
  <c r="G1370" i="1"/>
  <c r="J1370" i="1"/>
  <c r="G1371" i="1"/>
  <c r="J1371" i="1"/>
  <c r="G1372" i="1"/>
  <c r="J1372" i="1"/>
  <c r="G1373" i="1"/>
  <c r="J1373" i="1"/>
  <c r="G1374" i="1"/>
  <c r="J1374" i="1"/>
  <c r="G1375" i="1"/>
  <c r="J1375" i="1"/>
  <c r="G1376" i="1"/>
  <c r="J1376" i="1"/>
  <c r="G1377" i="1"/>
  <c r="J1377" i="1"/>
  <c r="G1378" i="1"/>
  <c r="J1378" i="1"/>
  <c r="G1379" i="1"/>
  <c r="J1379" i="1"/>
  <c r="G1380" i="1"/>
  <c r="J1380" i="1"/>
  <c r="G1381" i="1"/>
  <c r="J1381" i="1"/>
  <c r="G1382" i="1"/>
  <c r="J1382" i="1"/>
  <c r="G1383" i="1"/>
  <c r="J1383" i="1"/>
  <c r="G1384" i="1"/>
  <c r="J1384" i="1"/>
  <c r="G1385" i="1"/>
  <c r="J1385" i="1"/>
  <c r="G1386" i="1"/>
  <c r="J1386" i="1"/>
  <c r="G1387" i="1"/>
  <c r="J1387" i="1"/>
  <c r="G1388" i="1"/>
  <c r="J1388" i="1"/>
  <c r="G1389" i="1"/>
  <c r="J1389" i="1"/>
  <c r="G1390" i="1"/>
  <c r="J1390" i="1"/>
  <c r="G1391" i="1"/>
  <c r="J1391" i="1"/>
  <c r="G1392" i="1"/>
  <c r="J1392" i="1"/>
  <c r="G1393" i="1"/>
  <c r="J1393" i="1"/>
  <c r="G1394" i="1"/>
  <c r="J1394" i="1"/>
  <c r="G1395" i="1"/>
  <c r="J1395" i="1"/>
  <c r="G1396" i="1"/>
  <c r="J1396" i="1"/>
  <c r="G1397" i="1"/>
  <c r="J1397" i="1"/>
  <c r="G1398" i="1"/>
  <c r="J1398" i="1"/>
  <c r="G1399" i="1"/>
  <c r="J1399" i="1"/>
  <c r="G1400" i="1"/>
  <c r="J1400" i="1"/>
  <c r="G1401" i="1"/>
  <c r="J1401" i="1"/>
  <c r="G1402" i="1"/>
  <c r="J1402" i="1"/>
  <c r="G1403" i="1"/>
  <c r="J1403" i="1"/>
  <c r="G1404" i="1"/>
  <c r="J1404" i="1"/>
  <c r="G1405" i="1"/>
  <c r="J1405" i="1"/>
  <c r="G1406" i="1"/>
  <c r="J1406" i="1"/>
  <c r="G1407" i="1"/>
  <c r="J1407" i="1"/>
  <c r="G1408" i="1"/>
  <c r="J1408" i="1"/>
  <c r="G1409" i="1"/>
  <c r="J1409" i="1"/>
  <c r="G1410" i="1"/>
  <c r="J1410" i="1"/>
  <c r="G1411" i="1"/>
  <c r="J1411" i="1"/>
  <c r="G1412" i="1"/>
  <c r="J1412" i="1"/>
  <c r="G1413" i="1"/>
  <c r="J1413" i="1"/>
  <c r="G1414" i="1"/>
  <c r="J1414" i="1"/>
  <c r="G1415" i="1"/>
  <c r="J1415" i="1"/>
  <c r="G1416" i="1"/>
  <c r="J1416" i="1"/>
  <c r="G1417" i="1"/>
  <c r="J1417" i="1"/>
  <c r="G1418" i="1"/>
  <c r="J1418" i="1"/>
  <c r="G1419" i="1"/>
  <c r="J1419" i="1"/>
  <c r="G1420" i="1"/>
  <c r="J1420" i="1"/>
  <c r="G1421" i="1"/>
  <c r="J1421" i="1"/>
  <c r="G1422" i="1"/>
  <c r="J1422" i="1"/>
  <c r="G1423" i="1"/>
  <c r="J1423" i="1"/>
  <c r="G1424" i="1"/>
  <c r="J1424" i="1"/>
  <c r="G1425" i="1"/>
  <c r="J1425" i="1"/>
  <c r="G1426" i="1"/>
  <c r="J1426" i="1"/>
  <c r="G1427" i="1"/>
  <c r="J1427" i="1"/>
  <c r="G1428" i="1"/>
  <c r="J1428" i="1"/>
  <c r="G1429" i="1"/>
  <c r="J1429" i="1"/>
  <c r="G1430" i="1"/>
  <c r="J1430" i="1"/>
  <c r="G1431" i="1"/>
  <c r="J1431" i="1"/>
  <c r="G1432" i="1"/>
  <c r="J1432" i="1"/>
  <c r="G1433" i="1"/>
  <c r="J1433" i="1"/>
  <c r="G1434" i="1"/>
  <c r="J1434" i="1"/>
  <c r="G1435" i="1"/>
  <c r="J1435" i="1"/>
  <c r="G1436" i="1"/>
  <c r="J1436" i="1"/>
  <c r="G1437" i="1"/>
  <c r="J1437" i="1"/>
  <c r="G1438" i="1"/>
  <c r="J1438" i="1"/>
  <c r="G1439" i="1"/>
  <c r="J1439" i="1"/>
  <c r="G1440" i="1"/>
  <c r="J1440" i="1"/>
  <c r="G1441" i="1"/>
  <c r="J1441" i="1"/>
  <c r="G1442" i="1"/>
  <c r="J1442" i="1"/>
  <c r="G1443" i="1"/>
  <c r="J1443" i="1"/>
  <c r="G1444" i="1"/>
  <c r="J1444" i="1"/>
  <c r="G1445" i="1"/>
  <c r="J1445" i="1"/>
  <c r="G1446" i="1"/>
  <c r="J1446" i="1"/>
  <c r="G1447" i="1"/>
  <c r="J1447" i="1"/>
  <c r="G1448" i="1"/>
  <c r="J1448" i="1"/>
  <c r="G1449" i="1"/>
  <c r="J1449" i="1"/>
  <c r="G1450" i="1"/>
  <c r="J1450" i="1"/>
  <c r="G1451" i="1"/>
  <c r="J1451" i="1"/>
  <c r="G1452" i="1"/>
  <c r="J1452" i="1"/>
  <c r="G1453" i="1"/>
  <c r="J1453" i="1"/>
  <c r="G1454" i="1"/>
  <c r="J1454" i="1"/>
  <c r="G1455" i="1"/>
  <c r="J1455" i="1"/>
  <c r="G1456" i="1"/>
  <c r="J1456" i="1"/>
  <c r="G1457" i="1"/>
  <c r="J1457" i="1"/>
  <c r="G1458" i="1"/>
  <c r="J1458" i="1"/>
  <c r="G1459" i="1"/>
  <c r="J1459" i="1"/>
  <c r="G1460" i="1"/>
  <c r="J1460" i="1"/>
  <c r="G1461" i="1"/>
  <c r="J1461" i="1"/>
  <c r="G1462" i="1"/>
  <c r="J1462" i="1"/>
  <c r="G1463" i="1"/>
  <c r="J1463" i="1"/>
  <c r="G1464" i="1"/>
  <c r="J1464" i="1"/>
  <c r="G1465" i="1"/>
  <c r="J1465" i="1"/>
  <c r="G1466" i="1"/>
  <c r="J1466" i="1"/>
  <c r="G1467" i="1"/>
  <c r="J1467" i="1"/>
  <c r="G1468" i="1"/>
  <c r="J1468" i="1"/>
  <c r="G1469" i="1"/>
  <c r="J1469" i="1"/>
  <c r="G1470" i="1"/>
  <c r="J1470" i="1"/>
  <c r="G1471" i="1"/>
  <c r="J1471" i="1"/>
  <c r="G1472" i="1"/>
  <c r="J1472" i="1"/>
  <c r="G1473" i="1"/>
  <c r="J1473" i="1"/>
  <c r="G1474" i="1"/>
  <c r="J1474" i="1"/>
  <c r="G1475" i="1"/>
  <c r="J1475" i="1"/>
  <c r="G1476" i="1"/>
  <c r="J1476" i="1"/>
  <c r="G1477" i="1"/>
  <c r="J1477" i="1"/>
  <c r="G1478" i="1"/>
  <c r="J1478" i="1"/>
  <c r="G1479" i="1"/>
  <c r="J1479" i="1"/>
  <c r="G1480" i="1"/>
  <c r="J1480" i="1"/>
  <c r="G1481" i="1"/>
  <c r="J1481" i="1"/>
  <c r="G1482" i="1"/>
  <c r="J1482" i="1"/>
  <c r="G1483" i="1"/>
  <c r="J1483" i="1"/>
  <c r="G1484" i="1"/>
  <c r="J1484" i="1"/>
  <c r="G1485" i="1"/>
  <c r="J1485" i="1"/>
  <c r="G1486" i="1"/>
  <c r="J1486" i="1"/>
  <c r="G1487" i="1"/>
  <c r="J1487" i="1"/>
  <c r="G1488" i="1"/>
  <c r="J1488" i="1"/>
  <c r="G1489" i="1"/>
  <c r="J1489" i="1"/>
  <c r="G1490" i="1"/>
  <c r="J1490" i="1"/>
  <c r="G1491" i="1"/>
  <c r="J1491" i="1"/>
  <c r="G1492" i="1"/>
  <c r="J1492" i="1"/>
  <c r="G1493" i="1"/>
  <c r="J1493" i="1"/>
  <c r="G1494" i="1"/>
  <c r="J1494" i="1"/>
  <c r="G1495" i="1"/>
  <c r="J1495" i="1"/>
  <c r="G1496" i="1"/>
  <c r="J1496" i="1"/>
  <c r="G1497" i="1"/>
  <c r="J1497" i="1"/>
  <c r="G1498" i="1"/>
  <c r="J1498" i="1"/>
  <c r="G1499" i="1"/>
  <c r="J1499" i="1"/>
  <c r="G1500" i="1"/>
  <c r="J1500" i="1"/>
  <c r="G1501" i="1"/>
  <c r="J1501" i="1"/>
  <c r="G1502" i="1"/>
  <c r="J1502" i="1"/>
  <c r="G1503" i="1"/>
  <c r="J1503" i="1"/>
  <c r="G1504" i="1"/>
  <c r="J1504" i="1"/>
  <c r="G1505" i="1"/>
  <c r="J1505" i="1"/>
  <c r="G1506" i="1"/>
  <c r="J1506" i="1"/>
  <c r="G1507" i="1"/>
  <c r="J1507" i="1"/>
  <c r="G1508" i="1"/>
  <c r="J1508" i="1"/>
  <c r="G1509" i="1"/>
  <c r="J1509" i="1"/>
  <c r="G1510" i="1"/>
  <c r="J1510" i="1"/>
  <c r="G1511" i="1"/>
  <c r="J1511" i="1"/>
  <c r="G1512" i="1"/>
  <c r="J1512" i="1"/>
  <c r="G1513" i="1"/>
  <c r="J1513" i="1"/>
  <c r="G1514" i="1"/>
  <c r="J1514" i="1"/>
  <c r="G1515" i="1"/>
  <c r="J1515" i="1"/>
  <c r="G1516" i="1"/>
  <c r="J1516" i="1"/>
  <c r="G1517" i="1"/>
  <c r="J1517" i="1"/>
  <c r="G1518" i="1"/>
  <c r="J1518" i="1"/>
  <c r="G1519" i="1"/>
  <c r="J1519" i="1"/>
  <c r="G1520" i="1"/>
  <c r="J1520" i="1"/>
  <c r="G1521" i="1"/>
  <c r="J1521" i="1"/>
  <c r="G1522" i="1"/>
  <c r="J1522" i="1"/>
  <c r="G1523" i="1"/>
  <c r="J1523" i="1"/>
  <c r="G1524" i="1"/>
  <c r="J1524" i="1"/>
  <c r="G1525" i="1"/>
  <c r="J1525" i="1"/>
  <c r="G1526" i="1"/>
  <c r="J1526" i="1"/>
  <c r="G1527" i="1"/>
  <c r="J1527" i="1"/>
  <c r="G1528" i="1"/>
  <c r="J1528" i="1"/>
  <c r="G1529" i="1"/>
  <c r="J1529" i="1"/>
  <c r="G1530" i="1"/>
  <c r="J1530" i="1"/>
  <c r="G1531" i="1"/>
  <c r="J1531" i="1"/>
  <c r="G1532" i="1"/>
  <c r="J1532" i="1"/>
  <c r="G1533" i="1"/>
  <c r="J1533" i="1"/>
  <c r="G1534" i="1"/>
  <c r="J1534" i="1"/>
  <c r="G1535" i="1"/>
  <c r="J1535" i="1"/>
  <c r="G1536" i="1"/>
  <c r="J1536" i="1"/>
  <c r="G1537" i="1"/>
  <c r="J1537" i="1"/>
  <c r="G1538" i="1"/>
  <c r="J1538" i="1"/>
  <c r="G1539" i="1"/>
  <c r="J1539" i="1"/>
  <c r="G1540" i="1"/>
  <c r="J1540" i="1"/>
  <c r="G1541" i="1"/>
  <c r="J1541" i="1"/>
  <c r="G1542" i="1"/>
  <c r="J1542" i="1"/>
  <c r="G1543" i="1"/>
  <c r="J1543" i="1"/>
  <c r="G1544" i="1"/>
  <c r="J1544" i="1"/>
  <c r="G1545" i="1"/>
  <c r="J1545" i="1"/>
  <c r="G1546" i="1"/>
  <c r="J1546" i="1"/>
  <c r="G1547" i="1"/>
  <c r="J1547" i="1"/>
  <c r="G1548" i="1"/>
  <c r="J1548" i="1"/>
  <c r="G1549" i="1"/>
  <c r="J1549" i="1"/>
  <c r="G1550" i="1"/>
  <c r="J1550" i="1"/>
  <c r="G1551" i="1"/>
  <c r="J1551" i="1"/>
  <c r="G1552" i="1"/>
  <c r="J1552" i="1"/>
  <c r="G1553" i="1"/>
  <c r="J1553" i="1"/>
  <c r="G1554" i="1"/>
  <c r="J1554" i="1"/>
  <c r="G1555" i="1"/>
  <c r="J1555" i="1"/>
  <c r="G1556" i="1"/>
  <c r="J1556" i="1"/>
  <c r="G1557" i="1"/>
  <c r="J1557" i="1"/>
  <c r="G1558" i="1"/>
  <c r="J1558" i="1"/>
  <c r="G1559" i="1"/>
  <c r="J1559" i="1"/>
  <c r="G1560" i="1"/>
  <c r="J1560" i="1"/>
  <c r="G1561" i="1"/>
  <c r="J1561" i="1"/>
  <c r="G1562" i="1"/>
  <c r="J1562" i="1"/>
  <c r="G1563" i="1"/>
  <c r="J1563" i="1"/>
  <c r="G1564" i="1"/>
  <c r="J1564" i="1"/>
  <c r="G1565" i="1"/>
  <c r="J1565" i="1"/>
  <c r="G1566" i="1"/>
  <c r="J1566" i="1"/>
  <c r="G1567" i="1"/>
  <c r="J1567" i="1"/>
  <c r="G1568" i="1"/>
  <c r="J1568" i="1"/>
  <c r="G1569" i="1"/>
  <c r="J1569" i="1"/>
  <c r="G1570" i="1"/>
  <c r="J1570" i="1"/>
  <c r="G1571" i="1"/>
  <c r="J1571" i="1"/>
  <c r="G1572" i="1"/>
  <c r="J1572" i="1"/>
  <c r="G1573" i="1"/>
  <c r="J1573" i="1"/>
  <c r="G1574" i="1"/>
  <c r="J1574" i="1"/>
  <c r="G1575" i="1"/>
  <c r="J1575" i="1"/>
  <c r="G1576" i="1"/>
  <c r="J1576" i="1"/>
  <c r="G1577" i="1"/>
  <c r="J1577" i="1"/>
  <c r="G1578" i="1"/>
  <c r="J1578" i="1"/>
  <c r="G1579" i="1"/>
  <c r="J1579" i="1"/>
  <c r="G1580" i="1"/>
  <c r="J1580" i="1"/>
  <c r="G1581" i="1"/>
  <c r="J1581" i="1"/>
  <c r="G1582" i="1"/>
  <c r="J1582" i="1"/>
  <c r="G1583" i="1"/>
  <c r="J1583" i="1"/>
  <c r="G1584" i="1"/>
  <c r="J1584" i="1"/>
  <c r="G1585" i="1"/>
  <c r="J1585" i="1"/>
  <c r="G1586" i="1"/>
  <c r="J1586" i="1"/>
  <c r="G1587" i="1"/>
  <c r="J1587" i="1"/>
  <c r="G1588" i="1"/>
  <c r="J1588" i="1"/>
  <c r="G1589" i="1"/>
  <c r="J1589" i="1"/>
  <c r="G1590" i="1"/>
  <c r="J1590" i="1"/>
  <c r="G1591" i="1"/>
  <c r="J1591" i="1"/>
  <c r="G1592" i="1"/>
  <c r="J1592" i="1"/>
  <c r="G1593" i="1"/>
  <c r="J1593" i="1"/>
  <c r="G1594" i="1"/>
  <c r="J1594" i="1"/>
  <c r="G1595" i="1"/>
  <c r="J1595" i="1"/>
  <c r="G1596" i="1"/>
  <c r="J1596" i="1"/>
  <c r="G1597" i="1"/>
  <c r="J1597" i="1"/>
  <c r="G1598" i="1"/>
  <c r="J1598" i="1"/>
  <c r="G1599" i="1"/>
  <c r="J1599" i="1"/>
  <c r="G1600" i="1"/>
  <c r="J1600" i="1"/>
  <c r="G1601" i="1"/>
  <c r="J1601" i="1"/>
  <c r="G1602" i="1"/>
  <c r="J1602" i="1"/>
  <c r="G1603" i="1"/>
  <c r="J1603" i="1"/>
  <c r="G1604" i="1"/>
  <c r="J1604" i="1"/>
  <c r="G1605" i="1"/>
  <c r="J1605" i="1"/>
  <c r="G1606" i="1"/>
  <c r="J1606" i="1"/>
  <c r="G1607" i="1"/>
  <c r="J1607" i="1"/>
  <c r="G1608" i="1"/>
  <c r="J1608" i="1"/>
  <c r="G1609" i="1"/>
  <c r="J1609" i="1"/>
  <c r="G1610" i="1"/>
  <c r="J1610" i="1"/>
  <c r="G1611" i="1"/>
  <c r="J1611" i="1"/>
  <c r="G1612" i="1"/>
  <c r="J1612" i="1"/>
  <c r="G1613" i="1"/>
  <c r="J1613" i="1"/>
  <c r="G1614" i="1"/>
  <c r="J1614" i="1"/>
  <c r="G1615" i="1"/>
  <c r="J1615" i="1"/>
  <c r="G1616" i="1"/>
  <c r="J1616" i="1"/>
  <c r="G1617" i="1"/>
  <c r="J1617" i="1"/>
  <c r="G1618" i="1"/>
  <c r="J1618" i="1"/>
  <c r="G1619" i="1"/>
  <c r="J1619" i="1"/>
  <c r="G1620" i="1"/>
  <c r="J1620" i="1"/>
  <c r="G1621" i="1"/>
  <c r="J1621" i="1"/>
  <c r="G1622" i="1"/>
  <c r="J1622" i="1"/>
  <c r="G1623" i="1"/>
  <c r="J1623" i="1"/>
  <c r="G1624" i="1"/>
  <c r="J1624" i="1"/>
  <c r="G1625" i="1"/>
  <c r="J1625" i="1"/>
  <c r="G1626" i="1"/>
  <c r="J1626" i="1"/>
  <c r="G1627" i="1"/>
  <c r="J1627" i="1"/>
  <c r="G1628" i="1"/>
  <c r="J1628" i="1"/>
  <c r="G1629" i="1"/>
  <c r="J1629" i="1"/>
  <c r="G1630" i="1"/>
  <c r="J1630" i="1"/>
  <c r="G1631" i="1"/>
  <c r="J1631" i="1"/>
  <c r="G1632" i="1"/>
  <c r="J1632" i="1"/>
  <c r="G1633" i="1"/>
  <c r="J1633" i="1"/>
  <c r="G1634" i="1"/>
  <c r="J1634" i="1"/>
  <c r="G1635" i="1"/>
  <c r="J1635" i="1"/>
  <c r="G1636" i="1"/>
  <c r="J1636" i="1"/>
  <c r="G1637" i="1"/>
  <c r="J1637" i="1"/>
  <c r="G1638" i="1"/>
  <c r="J1638" i="1"/>
  <c r="G1639" i="1"/>
  <c r="J1639" i="1"/>
  <c r="G1640" i="1"/>
  <c r="J1640" i="1"/>
  <c r="G1641" i="1"/>
  <c r="J1641" i="1"/>
  <c r="G1642" i="1"/>
  <c r="J1642" i="1"/>
  <c r="G1643" i="1"/>
  <c r="J1643" i="1"/>
  <c r="G1644" i="1"/>
  <c r="J1644" i="1"/>
  <c r="G1645" i="1"/>
  <c r="J1645" i="1"/>
  <c r="G1646" i="1"/>
  <c r="J1646" i="1"/>
  <c r="G1647" i="1"/>
  <c r="J1647" i="1"/>
  <c r="G1648" i="1"/>
  <c r="J1648" i="1"/>
  <c r="G1649" i="1"/>
  <c r="J1649" i="1"/>
  <c r="G1650" i="1"/>
  <c r="J1650" i="1"/>
  <c r="G1651" i="1"/>
  <c r="J1651" i="1"/>
  <c r="G1652" i="1"/>
  <c r="J1652" i="1"/>
  <c r="G1653" i="1"/>
  <c r="J1653" i="1"/>
  <c r="G1654" i="1"/>
  <c r="J1654" i="1"/>
  <c r="G1655" i="1"/>
  <c r="J1655" i="1"/>
  <c r="G1656" i="1"/>
  <c r="J1656" i="1"/>
  <c r="G1657" i="1"/>
  <c r="J1657" i="1"/>
  <c r="G1658" i="1"/>
  <c r="J1658" i="1"/>
  <c r="G1659" i="1"/>
  <c r="J1659" i="1"/>
  <c r="G1660" i="1"/>
  <c r="J1660" i="1"/>
  <c r="G1661" i="1"/>
  <c r="J1661" i="1"/>
  <c r="G1662" i="1"/>
  <c r="J1662" i="1"/>
  <c r="G1663" i="1"/>
  <c r="J1663" i="1"/>
  <c r="G1664" i="1"/>
  <c r="J1664" i="1"/>
  <c r="G1665" i="1"/>
  <c r="J1665" i="1"/>
  <c r="G1666" i="1"/>
  <c r="J1666" i="1"/>
  <c r="G1667" i="1"/>
  <c r="J1667" i="1"/>
  <c r="G1668" i="1"/>
  <c r="J1668" i="1"/>
  <c r="G1669" i="1"/>
  <c r="J1669" i="1"/>
  <c r="G1670" i="1"/>
  <c r="J1670" i="1"/>
  <c r="G1671" i="1"/>
  <c r="J1671" i="1"/>
  <c r="G1672" i="1"/>
  <c r="J1672" i="1"/>
  <c r="G1673" i="1"/>
  <c r="J1673" i="1"/>
  <c r="G1674" i="1"/>
  <c r="J1674" i="1"/>
  <c r="G1675" i="1"/>
  <c r="J1675" i="1"/>
  <c r="G1676" i="1"/>
  <c r="J1676" i="1"/>
  <c r="G1677" i="1"/>
  <c r="J1677" i="1"/>
  <c r="G1678" i="1"/>
  <c r="J1678" i="1"/>
  <c r="G1679" i="1"/>
  <c r="J1679" i="1"/>
  <c r="G1680" i="1"/>
  <c r="J1680" i="1"/>
  <c r="G1681" i="1"/>
  <c r="J1681" i="1"/>
  <c r="G1682" i="1"/>
  <c r="J1682" i="1"/>
  <c r="G1683" i="1"/>
  <c r="J1683" i="1"/>
  <c r="G1684" i="1"/>
  <c r="J1684" i="1"/>
  <c r="G1685" i="1"/>
  <c r="J1685" i="1"/>
  <c r="G1686" i="1"/>
  <c r="J1686" i="1"/>
  <c r="G1687" i="1"/>
  <c r="J1687" i="1"/>
  <c r="G1688" i="1"/>
  <c r="J1688" i="1"/>
  <c r="G1689" i="1"/>
  <c r="J1689" i="1"/>
  <c r="G1690" i="1"/>
  <c r="J1690" i="1"/>
  <c r="G1691" i="1"/>
  <c r="J1691" i="1"/>
  <c r="G1692" i="1"/>
  <c r="J1692" i="1"/>
  <c r="G1693" i="1"/>
  <c r="J1693" i="1"/>
  <c r="G1694" i="1"/>
  <c r="J1694" i="1"/>
  <c r="G1695" i="1"/>
  <c r="J1695" i="1"/>
  <c r="G1696" i="1"/>
  <c r="J1696" i="1"/>
  <c r="G1697" i="1"/>
  <c r="J1697" i="1"/>
  <c r="G1698" i="1"/>
  <c r="J1698" i="1"/>
  <c r="G1699" i="1"/>
  <c r="J1699" i="1"/>
  <c r="G1700" i="1"/>
  <c r="J1700" i="1"/>
  <c r="G1701" i="1"/>
  <c r="J1701" i="1"/>
  <c r="G1702" i="1"/>
  <c r="J1702" i="1"/>
  <c r="G1703" i="1"/>
  <c r="J1703" i="1"/>
  <c r="G1704" i="1"/>
  <c r="J1704" i="1"/>
  <c r="G1705" i="1"/>
  <c r="J1705" i="1"/>
  <c r="G1706" i="1"/>
  <c r="J1706" i="1"/>
  <c r="G1707" i="1"/>
  <c r="J1707" i="1"/>
  <c r="G1708" i="1"/>
  <c r="J1708" i="1"/>
  <c r="G1709" i="1"/>
  <c r="J1709" i="1"/>
  <c r="G1710" i="1"/>
  <c r="J1710" i="1"/>
  <c r="G1711" i="1"/>
  <c r="J1711" i="1"/>
  <c r="G1712" i="1"/>
  <c r="J1712" i="1"/>
  <c r="G1713" i="1"/>
  <c r="J1713" i="1"/>
  <c r="G1714" i="1"/>
  <c r="J1714" i="1"/>
  <c r="G1715" i="1"/>
  <c r="J1715" i="1"/>
  <c r="G1716" i="1"/>
  <c r="J1716" i="1"/>
  <c r="G1717" i="1"/>
  <c r="J1717" i="1"/>
  <c r="G1718" i="1"/>
  <c r="J1718" i="1"/>
  <c r="G1719" i="1"/>
  <c r="J1719" i="1"/>
  <c r="G1720" i="1"/>
  <c r="J1720" i="1"/>
  <c r="G1721" i="1"/>
  <c r="J1721" i="1"/>
  <c r="G1722" i="1"/>
  <c r="J1722" i="1"/>
  <c r="G1723" i="1"/>
  <c r="J1723" i="1"/>
  <c r="G1724" i="1"/>
  <c r="J1724" i="1"/>
  <c r="G1725" i="1"/>
  <c r="J1725" i="1"/>
  <c r="G1726" i="1"/>
  <c r="J1726" i="1"/>
  <c r="G1727" i="1"/>
  <c r="J1727" i="1"/>
  <c r="G1728" i="1"/>
  <c r="J1728" i="1"/>
  <c r="G1729" i="1"/>
  <c r="J1729" i="1"/>
  <c r="G1730" i="1"/>
  <c r="J1730" i="1"/>
  <c r="G1731" i="1"/>
  <c r="J1731" i="1"/>
  <c r="G1732" i="1"/>
  <c r="J1732" i="1"/>
  <c r="G1733" i="1"/>
  <c r="J1733" i="1"/>
  <c r="G1734" i="1"/>
  <c r="J1734" i="1"/>
  <c r="G1735" i="1"/>
  <c r="J1735" i="1"/>
  <c r="G1736" i="1"/>
  <c r="J1736" i="1"/>
  <c r="G1737" i="1"/>
  <c r="J1737" i="1"/>
  <c r="G1738" i="1"/>
  <c r="J1738" i="1"/>
  <c r="G1739" i="1"/>
  <c r="J1739" i="1"/>
  <c r="G1740" i="1"/>
  <c r="J1740" i="1"/>
  <c r="G1741" i="1"/>
  <c r="J1741" i="1"/>
  <c r="G1742" i="1"/>
  <c r="J1742" i="1"/>
  <c r="G1743" i="1"/>
  <c r="J1743" i="1"/>
  <c r="G1744" i="1"/>
  <c r="J1744" i="1"/>
  <c r="G1745" i="1"/>
  <c r="J1745" i="1"/>
  <c r="G1746" i="1"/>
  <c r="J1746" i="1"/>
  <c r="G1747" i="1"/>
  <c r="J1747" i="1"/>
  <c r="G1748" i="1"/>
  <c r="J1748" i="1"/>
  <c r="G1749" i="1"/>
  <c r="J1749" i="1"/>
  <c r="G1750" i="1"/>
  <c r="J1750" i="1"/>
  <c r="G1751" i="1"/>
  <c r="J1751" i="1"/>
  <c r="G1752" i="1"/>
  <c r="J1752" i="1"/>
  <c r="G1753" i="1"/>
  <c r="J1753" i="1"/>
  <c r="G1754" i="1"/>
  <c r="J1754" i="1"/>
  <c r="G1755" i="1"/>
  <c r="J1755" i="1"/>
  <c r="G1756" i="1"/>
  <c r="J1756" i="1"/>
  <c r="G1757" i="1"/>
  <c r="J1757" i="1"/>
  <c r="G1758" i="1"/>
  <c r="J1758" i="1"/>
  <c r="G1759" i="1"/>
  <c r="J1759" i="1"/>
  <c r="G1760" i="1"/>
  <c r="J1760" i="1"/>
  <c r="G1761" i="1"/>
  <c r="J1761" i="1"/>
  <c r="G1762" i="1"/>
  <c r="J1762" i="1"/>
  <c r="G1763" i="1"/>
  <c r="J1763" i="1"/>
  <c r="G1764" i="1"/>
  <c r="J1764" i="1"/>
  <c r="G1765" i="1"/>
  <c r="J1765" i="1"/>
  <c r="G1766" i="1"/>
  <c r="J1766" i="1"/>
  <c r="G1767" i="1"/>
  <c r="J1767" i="1"/>
  <c r="G1768" i="1"/>
  <c r="J1768" i="1"/>
  <c r="G1769" i="1"/>
  <c r="J1769" i="1"/>
  <c r="G1770" i="1"/>
  <c r="J1770" i="1"/>
  <c r="G1771" i="1"/>
  <c r="J1771" i="1"/>
  <c r="G1772" i="1"/>
  <c r="J1772" i="1"/>
  <c r="G1773" i="1"/>
  <c r="J1773" i="1"/>
  <c r="G1774" i="1"/>
  <c r="J1774" i="1"/>
  <c r="G1775" i="1"/>
  <c r="J1775" i="1"/>
  <c r="G1776" i="1"/>
  <c r="J1776" i="1"/>
  <c r="G1777" i="1"/>
  <c r="J1777" i="1"/>
  <c r="G1778" i="1"/>
  <c r="J1778" i="1"/>
  <c r="G1779" i="1"/>
  <c r="J1779" i="1"/>
  <c r="G1780" i="1"/>
  <c r="J1780" i="1"/>
  <c r="G1781" i="1"/>
  <c r="J1781" i="1"/>
  <c r="G1782" i="1"/>
  <c r="J1782" i="1"/>
  <c r="G1783" i="1"/>
  <c r="J1783" i="1"/>
  <c r="G1784" i="1"/>
  <c r="J1784" i="1"/>
  <c r="G1785" i="1"/>
  <c r="J1785" i="1"/>
  <c r="G1786" i="1"/>
  <c r="J1786" i="1"/>
  <c r="G1787" i="1"/>
  <c r="J1787" i="1"/>
  <c r="G1788" i="1"/>
  <c r="J1788" i="1"/>
  <c r="G1789" i="1"/>
  <c r="J1789" i="1"/>
  <c r="G1790" i="1"/>
  <c r="J1790" i="1"/>
  <c r="G1791" i="1"/>
  <c r="J1791" i="1"/>
  <c r="G1792" i="1"/>
  <c r="J1792" i="1"/>
  <c r="G1793" i="1"/>
  <c r="J1793" i="1"/>
  <c r="G1794" i="1"/>
  <c r="J1794" i="1"/>
  <c r="G1795" i="1"/>
  <c r="J1795" i="1"/>
  <c r="G1796" i="1"/>
  <c r="J1796" i="1"/>
  <c r="G1797" i="1"/>
  <c r="J1797" i="1"/>
  <c r="G1798" i="1"/>
  <c r="J1798" i="1"/>
  <c r="G1799" i="1"/>
  <c r="J1799" i="1"/>
  <c r="G1800" i="1"/>
  <c r="J1800" i="1"/>
  <c r="G1801" i="1"/>
  <c r="J1801" i="1"/>
  <c r="G1802" i="1"/>
  <c r="J1802" i="1"/>
  <c r="G1803" i="1"/>
  <c r="J1803" i="1"/>
  <c r="G1804" i="1"/>
  <c r="J1804" i="1"/>
  <c r="G1805" i="1"/>
  <c r="J1805" i="1"/>
  <c r="G1806" i="1"/>
  <c r="J1806" i="1"/>
  <c r="G1807" i="1"/>
  <c r="J1807" i="1"/>
  <c r="G1808" i="1"/>
  <c r="J1808" i="1"/>
  <c r="G1809" i="1"/>
  <c r="J1809" i="1"/>
  <c r="G1810" i="1"/>
  <c r="J1810" i="1"/>
  <c r="G1811" i="1"/>
  <c r="J1811" i="1"/>
  <c r="G1812" i="1"/>
  <c r="J1812" i="1"/>
  <c r="G1813" i="1"/>
  <c r="J1813" i="1"/>
  <c r="G1814" i="1"/>
  <c r="J1814" i="1"/>
  <c r="G1815" i="1"/>
  <c r="J1815" i="1"/>
  <c r="G1816" i="1"/>
  <c r="J1816" i="1"/>
  <c r="G1817" i="1"/>
  <c r="J1817" i="1"/>
  <c r="G1818" i="1"/>
  <c r="J1818" i="1"/>
  <c r="G1819" i="1"/>
  <c r="J1819" i="1"/>
  <c r="G1820" i="1"/>
  <c r="J1820" i="1"/>
  <c r="G1821" i="1"/>
  <c r="J1821" i="1"/>
  <c r="G1822" i="1"/>
  <c r="J1822" i="1"/>
  <c r="G1823" i="1"/>
  <c r="J1823" i="1"/>
  <c r="G1824" i="1"/>
  <c r="J1824" i="1"/>
  <c r="G1825" i="1"/>
  <c r="J1825" i="1"/>
  <c r="G1826" i="1"/>
  <c r="J1826" i="1"/>
  <c r="G1827" i="1"/>
  <c r="J1827" i="1"/>
  <c r="G1828" i="1"/>
  <c r="J1828" i="1"/>
  <c r="G1829" i="1"/>
  <c r="J1829" i="1"/>
  <c r="G1830" i="1"/>
  <c r="J1830" i="1"/>
  <c r="G1831" i="1"/>
  <c r="J1831" i="1"/>
  <c r="G1832" i="1"/>
  <c r="J1832" i="1"/>
  <c r="G1833" i="1"/>
  <c r="J1833" i="1"/>
  <c r="G1834" i="1"/>
  <c r="J1834" i="1"/>
  <c r="G1835" i="1"/>
  <c r="J1835" i="1"/>
  <c r="G1836" i="1"/>
  <c r="J1836" i="1"/>
  <c r="G1837" i="1"/>
  <c r="J1837" i="1"/>
  <c r="G1838" i="1"/>
  <c r="J1838" i="1"/>
  <c r="G1839" i="1"/>
  <c r="J1839" i="1"/>
  <c r="G1840" i="1"/>
  <c r="J1840" i="1"/>
  <c r="G1841" i="1"/>
  <c r="J1841" i="1"/>
  <c r="G1842" i="1"/>
  <c r="J1842" i="1"/>
  <c r="G1843" i="1"/>
  <c r="J1843" i="1"/>
  <c r="G1844" i="1"/>
  <c r="J1844" i="1"/>
  <c r="G1845" i="1"/>
  <c r="J1845" i="1"/>
  <c r="G1846" i="1"/>
  <c r="J1846" i="1"/>
  <c r="G1847" i="1"/>
  <c r="J1847" i="1"/>
  <c r="G1848" i="1"/>
  <c r="J1848" i="1"/>
  <c r="G1849" i="1"/>
  <c r="J1849" i="1"/>
  <c r="G1850" i="1"/>
  <c r="J1850" i="1"/>
  <c r="G1851" i="1"/>
  <c r="J1851" i="1"/>
  <c r="G1852" i="1"/>
  <c r="J1852" i="1"/>
  <c r="G1853" i="1"/>
  <c r="J1853" i="1"/>
  <c r="G1854" i="1"/>
  <c r="J1854" i="1"/>
  <c r="G1855" i="1"/>
  <c r="J1855" i="1"/>
  <c r="G1856" i="1"/>
  <c r="J1856" i="1"/>
  <c r="G1857" i="1"/>
  <c r="J1857" i="1"/>
  <c r="G1858" i="1"/>
  <c r="J1858" i="1"/>
  <c r="G1859" i="1"/>
  <c r="J1859" i="1"/>
  <c r="G1860" i="1"/>
  <c r="J1860" i="1"/>
  <c r="G1861" i="1"/>
  <c r="J1861" i="1"/>
  <c r="G1862" i="1"/>
  <c r="J1862" i="1"/>
  <c r="G1863" i="1"/>
  <c r="J1863" i="1"/>
  <c r="G1864" i="1"/>
  <c r="J1864" i="1"/>
  <c r="G1865" i="1"/>
  <c r="J1865" i="1"/>
  <c r="G1866" i="1"/>
  <c r="J1866" i="1"/>
  <c r="G1867" i="1"/>
  <c r="J1867" i="1"/>
  <c r="G1868" i="1"/>
  <c r="J1868" i="1"/>
  <c r="G1869" i="1"/>
  <c r="J1869" i="1"/>
  <c r="G1870" i="1"/>
  <c r="J1870" i="1"/>
  <c r="G1871" i="1"/>
  <c r="J1871" i="1"/>
  <c r="G1872" i="1"/>
  <c r="J1872" i="1"/>
  <c r="G1873" i="1"/>
  <c r="J1873" i="1"/>
  <c r="G1874" i="1"/>
  <c r="J1874" i="1"/>
  <c r="G1875" i="1"/>
  <c r="J1875" i="1"/>
  <c r="G1876" i="1"/>
  <c r="J1876" i="1"/>
  <c r="G1877" i="1"/>
  <c r="J1877" i="1"/>
  <c r="G1878" i="1"/>
  <c r="J1878" i="1"/>
  <c r="G1879" i="1"/>
  <c r="J1879" i="1"/>
  <c r="G1880" i="1"/>
  <c r="J1880" i="1"/>
  <c r="G1881" i="1"/>
  <c r="J1881" i="1"/>
  <c r="G1882" i="1"/>
  <c r="J1882" i="1"/>
  <c r="G1883" i="1"/>
  <c r="J1883" i="1"/>
  <c r="G1884" i="1"/>
  <c r="J1884" i="1"/>
  <c r="G1885" i="1"/>
  <c r="J1885" i="1"/>
  <c r="G1886" i="1"/>
  <c r="J1886" i="1"/>
  <c r="G1887" i="1"/>
  <c r="J1887" i="1"/>
  <c r="G1888" i="1"/>
  <c r="J1888" i="1"/>
  <c r="G1889" i="1"/>
  <c r="J1889" i="1"/>
  <c r="G1890" i="1"/>
  <c r="J1890" i="1"/>
  <c r="G1891" i="1"/>
  <c r="J1891" i="1"/>
  <c r="G1892" i="1"/>
  <c r="J1892" i="1"/>
  <c r="G1893" i="1"/>
  <c r="J1893" i="1"/>
  <c r="G1894" i="1"/>
  <c r="J1894" i="1"/>
  <c r="G1895" i="1"/>
  <c r="J1895" i="1"/>
  <c r="G1896" i="1"/>
  <c r="J1896" i="1"/>
  <c r="G1897" i="1"/>
  <c r="J1897" i="1"/>
  <c r="G1898" i="1"/>
  <c r="J1898" i="1"/>
  <c r="G1899" i="1"/>
  <c r="J1899" i="1"/>
  <c r="G1900" i="1"/>
  <c r="J1900" i="1"/>
  <c r="G1901" i="1"/>
  <c r="J1901" i="1"/>
  <c r="G1902" i="1"/>
  <c r="J1902" i="1"/>
  <c r="G1903" i="1"/>
  <c r="J1903" i="1"/>
  <c r="G1904" i="1"/>
  <c r="J1904" i="1"/>
  <c r="G1905" i="1"/>
  <c r="J1905" i="1"/>
  <c r="G1906" i="1"/>
  <c r="J1906" i="1"/>
  <c r="G1907" i="1"/>
  <c r="J1907" i="1"/>
  <c r="G1908" i="1"/>
  <c r="J1908" i="1"/>
  <c r="G1909" i="1"/>
  <c r="J1909" i="1"/>
  <c r="G1910" i="1"/>
  <c r="J1910" i="1"/>
  <c r="G1911" i="1"/>
  <c r="J1911" i="1"/>
  <c r="G1912" i="1"/>
  <c r="J1912" i="1"/>
  <c r="G1913" i="1"/>
  <c r="J1913" i="1"/>
  <c r="G1914" i="1"/>
  <c r="J1914" i="1"/>
  <c r="G1915" i="1"/>
  <c r="J1915" i="1"/>
  <c r="G1916" i="1"/>
  <c r="J1916" i="1"/>
  <c r="G1917" i="1"/>
  <c r="J1917" i="1"/>
  <c r="G1918" i="1"/>
  <c r="J1918" i="1"/>
  <c r="G1919" i="1"/>
  <c r="J1919" i="1"/>
  <c r="G1920" i="1"/>
  <c r="J1920" i="1"/>
  <c r="G1921" i="1"/>
  <c r="J1921" i="1"/>
  <c r="G1922" i="1"/>
  <c r="J1922" i="1"/>
  <c r="G1923" i="1"/>
  <c r="J1923" i="1"/>
  <c r="G1924" i="1"/>
  <c r="J1924" i="1"/>
  <c r="G1925" i="1"/>
  <c r="J1925" i="1"/>
  <c r="G1926" i="1"/>
  <c r="J1926" i="1"/>
  <c r="G1927" i="1"/>
  <c r="J1927" i="1"/>
  <c r="G1928" i="1"/>
  <c r="J1928" i="1"/>
  <c r="G1929" i="1"/>
  <c r="J1929" i="1"/>
  <c r="G1930" i="1"/>
  <c r="J1930" i="1"/>
  <c r="G1931" i="1"/>
  <c r="J1931" i="1"/>
  <c r="G1932" i="1"/>
  <c r="J1932" i="1"/>
  <c r="G1933" i="1"/>
  <c r="J1933" i="1"/>
  <c r="G1934" i="1"/>
  <c r="J1934" i="1"/>
  <c r="G1935" i="1"/>
  <c r="J1935" i="1"/>
  <c r="G1936" i="1"/>
  <c r="J1936" i="1"/>
  <c r="G1937" i="1"/>
  <c r="J1937" i="1"/>
  <c r="G1938" i="1"/>
  <c r="J1938" i="1"/>
  <c r="G1939" i="1"/>
  <c r="J1939" i="1"/>
  <c r="G1940" i="1"/>
  <c r="J1940" i="1"/>
  <c r="G1941" i="1"/>
  <c r="J1941" i="1"/>
  <c r="G1942" i="1"/>
  <c r="J1942" i="1"/>
  <c r="G1943" i="1"/>
  <c r="J1943" i="1"/>
  <c r="G1944" i="1"/>
  <c r="J1944" i="1"/>
  <c r="G1945" i="1"/>
  <c r="J1945" i="1"/>
  <c r="G1946" i="1"/>
  <c r="J1946" i="1"/>
  <c r="G1947" i="1"/>
  <c r="J1947" i="1"/>
  <c r="G1948" i="1"/>
  <c r="J1948" i="1"/>
  <c r="G1949" i="1"/>
  <c r="J1949" i="1"/>
  <c r="G1950" i="1"/>
  <c r="J1950" i="1"/>
  <c r="G1951" i="1"/>
  <c r="J1951" i="1"/>
  <c r="G1952" i="1"/>
  <c r="J1952" i="1"/>
  <c r="G1953" i="1"/>
  <c r="J1953" i="1"/>
  <c r="G1954" i="1"/>
  <c r="J1954" i="1"/>
  <c r="G1955" i="1"/>
  <c r="J1955" i="1"/>
  <c r="G1956" i="1"/>
  <c r="J1956" i="1"/>
  <c r="G1957" i="1"/>
  <c r="J1957" i="1"/>
  <c r="G1958" i="1"/>
  <c r="J1958" i="1"/>
  <c r="G1959" i="1"/>
  <c r="J1959" i="1"/>
  <c r="G1960" i="1"/>
  <c r="J1960" i="1"/>
  <c r="G1961" i="1"/>
  <c r="J1961" i="1"/>
  <c r="G1962" i="1"/>
  <c r="J1962" i="1"/>
  <c r="G1963" i="1"/>
  <c r="J1963" i="1"/>
  <c r="G1964" i="1"/>
  <c r="J1964" i="1"/>
  <c r="G1965" i="1"/>
  <c r="J1965" i="1"/>
  <c r="G1966" i="1"/>
  <c r="J1966" i="1"/>
  <c r="G1967" i="1"/>
  <c r="J1967" i="1"/>
  <c r="G1968" i="1"/>
  <c r="J1968" i="1"/>
  <c r="G1969" i="1"/>
  <c r="J1969" i="1"/>
  <c r="G1970" i="1"/>
  <c r="J1970" i="1"/>
  <c r="G1971" i="1"/>
  <c r="J1971" i="1"/>
  <c r="G1972" i="1"/>
  <c r="J1972" i="1"/>
  <c r="G1973" i="1"/>
  <c r="J1973" i="1"/>
  <c r="G1974" i="1"/>
  <c r="J1974" i="1"/>
  <c r="G1975" i="1"/>
  <c r="J1975" i="1"/>
  <c r="G1976" i="1"/>
  <c r="J1976" i="1"/>
  <c r="G1977" i="1"/>
  <c r="J1977" i="1"/>
  <c r="G1978" i="1"/>
  <c r="J1978" i="1"/>
  <c r="G1979" i="1"/>
  <c r="J1979" i="1"/>
  <c r="G1980" i="1"/>
  <c r="J1980" i="1"/>
  <c r="G1981" i="1"/>
  <c r="J1981" i="1"/>
  <c r="G1982" i="1"/>
  <c r="J1982" i="1"/>
  <c r="G1983" i="1"/>
  <c r="J1983" i="1"/>
  <c r="G1984" i="1"/>
  <c r="J1984" i="1"/>
  <c r="G1985" i="1"/>
  <c r="J1985" i="1"/>
  <c r="G1986" i="1"/>
  <c r="J1986" i="1"/>
  <c r="G1987" i="1"/>
  <c r="J1987" i="1"/>
  <c r="G1988" i="1"/>
  <c r="J1988" i="1"/>
  <c r="G1989" i="1"/>
  <c r="J1989" i="1"/>
  <c r="G1990" i="1"/>
  <c r="J1990" i="1"/>
  <c r="G1991" i="1"/>
  <c r="J1991" i="1"/>
  <c r="G1992" i="1"/>
  <c r="J1992" i="1"/>
  <c r="G1993" i="1"/>
  <c r="J1993" i="1"/>
  <c r="G1994" i="1"/>
  <c r="J1994" i="1"/>
  <c r="G1995" i="1"/>
  <c r="J1995" i="1"/>
  <c r="G1996" i="1"/>
  <c r="J1996" i="1"/>
  <c r="G1997" i="1"/>
  <c r="J1997" i="1"/>
  <c r="G1998" i="1"/>
  <c r="J1998" i="1"/>
  <c r="G1999" i="1"/>
  <c r="J1999" i="1"/>
  <c r="G2000" i="1"/>
  <c r="J2000" i="1"/>
  <c r="G2001" i="1"/>
  <c r="J2001" i="1"/>
  <c r="G2002" i="1"/>
  <c r="J2002" i="1"/>
  <c r="G2003" i="1"/>
  <c r="J2003" i="1"/>
  <c r="G2004" i="1"/>
  <c r="J2004" i="1"/>
  <c r="G2005" i="1"/>
  <c r="J2005" i="1"/>
  <c r="G2006" i="1"/>
  <c r="J2006" i="1"/>
  <c r="G2007" i="1"/>
  <c r="J2007" i="1"/>
  <c r="G2008" i="1"/>
  <c r="J2008" i="1"/>
  <c r="G2009" i="1"/>
  <c r="J2009" i="1"/>
  <c r="G2010" i="1"/>
  <c r="J2010" i="1"/>
  <c r="G2011" i="1"/>
  <c r="J2011" i="1"/>
  <c r="G2012" i="1"/>
  <c r="J2012" i="1"/>
  <c r="G2013" i="1"/>
  <c r="J2013" i="1"/>
  <c r="G2014" i="1"/>
  <c r="J2014" i="1"/>
  <c r="G2015" i="1"/>
  <c r="J2015" i="1"/>
  <c r="G2016" i="1"/>
  <c r="J2016" i="1"/>
  <c r="G2017" i="1"/>
  <c r="J2017" i="1"/>
  <c r="G2018" i="1"/>
  <c r="J2018" i="1"/>
  <c r="G2019" i="1"/>
  <c r="J2019" i="1"/>
  <c r="G2020" i="1"/>
  <c r="J2020" i="1"/>
  <c r="G2021" i="1"/>
  <c r="J2021" i="1"/>
  <c r="G2022" i="1"/>
  <c r="J2022" i="1"/>
  <c r="G2023" i="1"/>
  <c r="J2023" i="1"/>
  <c r="G2024" i="1"/>
  <c r="J2024" i="1"/>
  <c r="G2025" i="1"/>
  <c r="J2025" i="1"/>
  <c r="G2026" i="1"/>
  <c r="J2026" i="1"/>
  <c r="G2027" i="1"/>
  <c r="J2027" i="1"/>
  <c r="G2028" i="1"/>
  <c r="J2028" i="1"/>
  <c r="G2029" i="1"/>
  <c r="J2029" i="1"/>
  <c r="G2030" i="1"/>
  <c r="J2030" i="1"/>
  <c r="G2031" i="1"/>
  <c r="J2031" i="1"/>
  <c r="G2032" i="1"/>
  <c r="J2032" i="1"/>
  <c r="G2033" i="1"/>
  <c r="J2033" i="1"/>
  <c r="G2034" i="1"/>
  <c r="J2034" i="1"/>
  <c r="G2035" i="1"/>
  <c r="J2035" i="1"/>
  <c r="G2036" i="1"/>
  <c r="J2036" i="1"/>
  <c r="G2037" i="1"/>
  <c r="J2037" i="1"/>
  <c r="G2038" i="1"/>
  <c r="J2038" i="1"/>
  <c r="G2039" i="1"/>
  <c r="J2039" i="1"/>
  <c r="G2040" i="1"/>
  <c r="J2040" i="1"/>
  <c r="G2041" i="1"/>
  <c r="J2041" i="1"/>
  <c r="G2042" i="1"/>
  <c r="J2042" i="1"/>
  <c r="G2043" i="1"/>
  <c r="J2043" i="1"/>
  <c r="G2044" i="1"/>
  <c r="J2044" i="1"/>
  <c r="G2045" i="1"/>
  <c r="J2045" i="1"/>
  <c r="G2046" i="1"/>
  <c r="J2046" i="1"/>
  <c r="G2047" i="1"/>
  <c r="J2047" i="1"/>
  <c r="G2048" i="1"/>
  <c r="J2048" i="1"/>
  <c r="G2049" i="1"/>
  <c r="J2049" i="1"/>
  <c r="G2050" i="1"/>
  <c r="J2050" i="1"/>
  <c r="G2051" i="1"/>
  <c r="J2051" i="1"/>
  <c r="G2052" i="1"/>
  <c r="J2052" i="1"/>
  <c r="G2053" i="1"/>
  <c r="J2053" i="1"/>
  <c r="G2054" i="1"/>
  <c r="J2054" i="1"/>
  <c r="G2055" i="1"/>
  <c r="J2055" i="1"/>
  <c r="G2056" i="1"/>
  <c r="J2056" i="1"/>
  <c r="G2057" i="1"/>
  <c r="J2057" i="1"/>
  <c r="G2058" i="1"/>
  <c r="J2058" i="1"/>
  <c r="G2059" i="1"/>
  <c r="J2059" i="1"/>
  <c r="G2060" i="1"/>
  <c r="J2060" i="1"/>
  <c r="G2061" i="1"/>
  <c r="J2061" i="1"/>
  <c r="G2062" i="1"/>
  <c r="J2062" i="1"/>
  <c r="G2063" i="1"/>
  <c r="J2063" i="1"/>
  <c r="G2064" i="1"/>
  <c r="J2064" i="1"/>
  <c r="G2065" i="1"/>
  <c r="J2065" i="1"/>
  <c r="G2066" i="1"/>
  <c r="J2066" i="1"/>
  <c r="G2067" i="1"/>
  <c r="J2067" i="1"/>
  <c r="G2068" i="1"/>
  <c r="J2068" i="1"/>
  <c r="G2069" i="1"/>
  <c r="J2069" i="1"/>
  <c r="G2070" i="1"/>
  <c r="J2070" i="1"/>
  <c r="G2071" i="1"/>
  <c r="J2071" i="1"/>
  <c r="G2072" i="1"/>
  <c r="J2072" i="1"/>
  <c r="G2073" i="1"/>
  <c r="J2073" i="1"/>
  <c r="G2074" i="1"/>
  <c r="J2074" i="1"/>
  <c r="G2075" i="1"/>
  <c r="J2075" i="1"/>
  <c r="G2076" i="1"/>
  <c r="J2076" i="1"/>
  <c r="G2077" i="1"/>
  <c r="J2077" i="1"/>
  <c r="G2078" i="1"/>
  <c r="J2078" i="1"/>
  <c r="G2079" i="1"/>
  <c r="J2079" i="1"/>
  <c r="G2080" i="1"/>
  <c r="J2080" i="1"/>
  <c r="G2081" i="1"/>
  <c r="J2081" i="1"/>
  <c r="G2082" i="1"/>
  <c r="J2082" i="1"/>
  <c r="G2083" i="1"/>
  <c r="J2083" i="1"/>
  <c r="G2084" i="1"/>
  <c r="J2084" i="1"/>
  <c r="G2085" i="1"/>
  <c r="J2085" i="1"/>
  <c r="G2086" i="1"/>
  <c r="J2086" i="1"/>
  <c r="G2087" i="1"/>
  <c r="J2087" i="1"/>
  <c r="G2088" i="1"/>
  <c r="J2088" i="1"/>
  <c r="G2089" i="1"/>
  <c r="J2089" i="1"/>
  <c r="G2090" i="1"/>
  <c r="J2090" i="1"/>
  <c r="G2091" i="1"/>
  <c r="J2091" i="1"/>
  <c r="G2092" i="1"/>
  <c r="J2092" i="1"/>
  <c r="G2093" i="1"/>
  <c r="J2093" i="1"/>
  <c r="G2094" i="1"/>
  <c r="J2094" i="1"/>
  <c r="G2095" i="1"/>
  <c r="J2095" i="1"/>
  <c r="G2096" i="1"/>
  <c r="J2096" i="1"/>
  <c r="G2097" i="1"/>
  <c r="J2097" i="1"/>
  <c r="G2098" i="1"/>
  <c r="J2098" i="1"/>
  <c r="G2099" i="1"/>
  <c r="J2099" i="1"/>
  <c r="G2100" i="1"/>
  <c r="J2100" i="1"/>
  <c r="G2101" i="1"/>
  <c r="J2101" i="1"/>
  <c r="G2102" i="1"/>
  <c r="J2102" i="1"/>
  <c r="G2103" i="1"/>
  <c r="J2103" i="1"/>
  <c r="G2104" i="1"/>
  <c r="J2104" i="1"/>
  <c r="G2105" i="1"/>
  <c r="J2105" i="1"/>
  <c r="G2106" i="1"/>
  <c r="J2106" i="1"/>
  <c r="G2107" i="1"/>
  <c r="J2107" i="1"/>
  <c r="G2108" i="1"/>
  <c r="J2108" i="1"/>
  <c r="G2109" i="1"/>
  <c r="J2109" i="1"/>
  <c r="G2110" i="1"/>
  <c r="J2110" i="1"/>
  <c r="G2111" i="1"/>
  <c r="J2111" i="1"/>
  <c r="G2112" i="1"/>
  <c r="J2112" i="1"/>
  <c r="G2113" i="1"/>
  <c r="J2113" i="1"/>
  <c r="G2114" i="1"/>
  <c r="J2114" i="1"/>
  <c r="G2115" i="1"/>
  <c r="J2115" i="1"/>
  <c r="G2116" i="1"/>
  <c r="J2116" i="1"/>
  <c r="G2117" i="1"/>
  <c r="J2117" i="1"/>
  <c r="G2118" i="1"/>
  <c r="J2118" i="1"/>
  <c r="G2119" i="1"/>
  <c r="J2119" i="1"/>
  <c r="G2120" i="1"/>
  <c r="J2120" i="1"/>
  <c r="G2121" i="1"/>
  <c r="J2121" i="1"/>
  <c r="G2122" i="1"/>
  <c r="J2122" i="1"/>
  <c r="G2123" i="1"/>
  <c r="J2123" i="1"/>
  <c r="G2124" i="1"/>
  <c r="J2124" i="1"/>
  <c r="G2125" i="1"/>
  <c r="J2125" i="1"/>
  <c r="G2126" i="1"/>
  <c r="J2126" i="1"/>
  <c r="G2127" i="1"/>
  <c r="J2127" i="1"/>
  <c r="G2128" i="1"/>
  <c r="J2128" i="1"/>
  <c r="G2129" i="1"/>
  <c r="J2129" i="1"/>
  <c r="G2130" i="1"/>
  <c r="J2130" i="1"/>
  <c r="G2131" i="1"/>
  <c r="J2131" i="1"/>
  <c r="G2132" i="1"/>
  <c r="J2132" i="1"/>
  <c r="G2133" i="1"/>
  <c r="J2133" i="1"/>
  <c r="G2134" i="1"/>
  <c r="J2134" i="1"/>
  <c r="G2135" i="1"/>
  <c r="J2135" i="1"/>
  <c r="G2136" i="1"/>
  <c r="J2136" i="1"/>
  <c r="G2137" i="1"/>
  <c r="J2137" i="1"/>
  <c r="G2138" i="1"/>
  <c r="J2138" i="1"/>
  <c r="G2139" i="1"/>
  <c r="J2139" i="1"/>
  <c r="G2140" i="1"/>
  <c r="J2140" i="1"/>
  <c r="G2141" i="1"/>
  <c r="J2141" i="1"/>
  <c r="G2142" i="1"/>
  <c r="J2142" i="1"/>
  <c r="G2143" i="1"/>
  <c r="J2143" i="1"/>
  <c r="G2144" i="1"/>
  <c r="J2144" i="1"/>
  <c r="G2145" i="1"/>
  <c r="J2145" i="1"/>
  <c r="G2146" i="1"/>
  <c r="J2146" i="1"/>
  <c r="G2147" i="1"/>
  <c r="J2147" i="1"/>
  <c r="G2148" i="1"/>
  <c r="J2148" i="1"/>
  <c r="G2149" i="1"/>
  <c r="J2149" i="1"/>
  <c r="G2150" i="1"/>
  <c r="J2150" i="1"/>
  <c r="G2151" i="1"/>
  <c r="J2151" i="1"/>
  <c r="G2152" i="1"/>
  <c r="J2152" i="1"/>
  <c r="G2153" i="1"/>
  <c r="J2153" i="1"/>
  <c r="G2154" i="1"/>
  <c r="J2154" i="1"/>
  <c r="G2155" i="1"/>
  <c r="J2155" i="1"/>
  <c r="G2156" i="1"/>
  <c r="J2156" i="1"/>
  <c r="G2157" i="1"/>
  <c r="J2157" i="1"/>
  <c r="G2158" i="1"/>
  <c r="J2158" i="1"/>
  <c r="G2159" i="1"/>
  <c r="J2159" i="1"/>
  <c r="G2160" i="1"/>
  <c r="J2160" i="1"/>
  <c r="G2161" i="1"/>
  <c r="J2161" i="1"/>
  <c r="G2162" i="1"/>
  <c r="J2162" i="1"/>
  <c r="G2163" i="1"/>
  <c r="J2163" i="1"/>
  <c r="G2164" i="1"/>
  <c r="J2164" i="1"/>
  <c r="G2165" i="1"/>
  <c r="J2165" i="1"/>
  <c r="G2166" i="1"/>
  <c r="J2166" i="1"/>
  <c r="G2167" i="1"/>
  <c r="J2167" i="1"/>
  <c r="G2168" i="1"/>
  <c r="J2168" i="1"/>
  <c r="G2169" i="1"/>
  <c r="J2169" i="1"/>
  <c r="G2170" i="1"/>
  <c r="J2170" i="1"/>
  <c r="G2171" i="1"/>
  <c r="J2171" i="1"/>
  <c r="G2172" i="1"/>
  <c r="J2172" i="1"/>
  <c r="G2173" i="1"/>
  <c r="J2173" i="1"/>
  <c r="G2174" i="1"/>
  <c r="J2174" i="1"/>
  <c r="G2175" i="1"/>
  <c r="J2175" i="1"/>
  <c r="G2176" i="1"/>
  <c r="J2176" i="1"/>
  <c r="G2177" i="1"/>
  <c r="J2177" i="1"/>
  <c r="G2178" i="1"/>
  <c r="J2178" i="1"/>
  <c r="G2179" i="1"/>
  <c r="J2179" i="1"/>
  <c r="G2180" i="1"/>
  <c r="J2180" i="1"/>
  <c r="G2181" i="1"/>
  <c r="J2181" i="1"/>
  <c r="G2182" i="1"/>
  <c r="J2182" i="1"/>
  <c r="G2183" i="1"/>
  <c r="J2183" i="1"/>
  <c r="G2184" i="1"/>
  <c r="J2184" i="1"/>
  <c r="G2185" i="1"/>
  <c r="J2185" i="1"/>
  <c r="G2186" i="1"/>
  <c r="J2186" i="1"/>
  <c r="G2187" i="1"/>
  <c r="J2187" i="1"/>
  <c r="G2188" i="1"/>
  <c r="J2188" i="1"/>
  <c r="G2189" i="1"/>
  <c r="J2189" i="1"/>
  <c r="G2190" i="1"/>
  <c r="J2190" i="1"/>
  <c r="G2191" i="1"/>
  <c r="J2191" i="1"/>
  <c r="G2192" i="1"/>
  <c r="J2192" i="1"/>
  <c r="G2193" i="1"/>
  <c r="J2193" i="1"/>
  <c r="G2194" i="1"/>
  <c r="J2194" i="1"/>
  <c r="G2195" i="1"/>
  <c r="J2195" i="1"/>
  <c r="G2196" i="1"/>
  <c r="J2196" i="1"/>
  <c r="G2197" i="1"/>
  <c r="J2197" i="1"/>
  <c r="G2198" i="1"/>
  <c r="J2198" i="1"/>
  <c r="G2199" i="1"/>
  <c r="J2199" i="1"/>
  <c r="G2200" i="1"/>
  <c r="J2200" i="1"/>
  <c r="G2201" i="1"/>
  <c r="J2201" i="1"/>
  <c r="G2202" i="1"/>
  <c r="J2202" i="1"/>
  <c r="G2203" i="1"/>
  <c r="J2203" i="1"/>
  <c r="G2204" i="1"/>
  <c r="J2204" i="1"/>
  <c r="G2205" i="1"/>
  <c r="J2205" i="1"/>
  <c r="G2206" i="1"/>
  <c r="J2206" i="1"/>
  <c r="G2207" i="1"/>
  <c r="J2207" i="1"/>
  <c r="G2208" i="1"/>
  <c r="J2208" i="1"/>
  <c r="G2209" i="1"/>
  <c r="J2209" i="1"/>
  <c r="G2210" i="1"/>
  <c r="J2210" i="1"/>
  <c r="G2211" i="1"/>
  <c r="J2211" i="1"/>
  <c r="G2212" i="1"/>
  <c r="J2212" i="1"/>
  <c r="G2213" i="1"/>
  <c r="J2213" i="1"/>
  <c r="G2214" i="1"/>
  <c r="J2214" i="1"/>
  <c r="G2215" i="1"/>
  <c r="J2215" i="1"/>
  <c r="G2216" i="1"/>
  <c r="J2216" i="1"/>
  <c r="G2217" i="1"/>
  <c r="J2217" i="1"/>
  <c r="G2218" i="1"/>
  <c r="J2218" i="1"/>
  <c r="G2219" i="1"/>
  <c r="J2219" i="1"/>
  <c r="G2220" i="1"/>
  <c r="J2220" i="1"/>
  <c r="G2221" i="1"/>
  <c r="J2221" i="1"/>
  <c r="G2222" i="1"/>
  <c r="J2222" i="1"/>
  <c r="G2223" i="1"/>
  <c r="J2223" i="1"/>
  <c r="G2224" i="1"/>
  <c r="J2224" i="1"/>
  <c r="G2225" i="1"/>
  <c r="J2225" i="1"/>
  <c r="G2226" i="1"/>
  <c r="J2226" i="1"/>
  <c r="G2227" i="1"/>
  <c r="J2227" i="1"/>
  <c r="G2228" i="1"/>
  <c r="J2228" i="1"/>
  <c r="G2229" i="1"/>
  <c r="J2229" i="1"/>
  <c r="G2230" i="1"/>
  <c r="J2230" i="1"/>
  <c r="G2231" i="1"/>
  <c r="J2231" i="1"/>
  <c r="G2232" i="1"/>
  <c r="J2232" i="1"/>
  <c r="G2233" i="1"/>
  <c r="J2233" i="1"/>
  <c r="G2234" i="1"/>
  <c r="J2234" i="1"/>
  <c r="G2235" i="1"/>
  <c r="J2235" i="1"/>
  <c r="G2236" i="1"/>
  <c r="J2236" i="1"/>
  <c r="G2237" i="1"/>
  <c r="J2237" i="1"/>
  <c r="G2238" i="1"/>
  <c r="J2238" i="1"/>
  <c r="G2239" i="1"/>
  <c r="J2239" i="1"/>
  <c r="G2240" i="1"/>
  <c r="J2240" i="1"/>
  <c r="G2241" i="1"/>
  <c r="J2241" i="1"/>
  <c r="G2242" i="1"/>
  <c r="J2242" i="1"/>
  <c r="G2243" i="1"/>
  <c r="J2243" i="1"/>
  <c r="G2244" i="1"/>
  <c r="J2244" i="1"/>
  <c r="G2245" i="1"/>
  <c r="J2245" i="1"/>
  <c r="G2246" i="1"/>
  <c r="J2246" i="1"/>
  <c r="G2247" i="1"/>
  <c r="J2247" i="1"/>
  <c r="G2248" i="1"/>
  <c r="J2248" i="1"/>
  <c r="G2249" i="1"/>
  <c r="J2249" i="1"/>
  <c r="G2250" i="1"/>
  <c r="J2250" i="1"/>
  <c r="G2251" i="1"/>
  <c r="J2251" i="1"/>
  <c r="G2252" i="1"/>
  <c r="J2252" i="1"/>
  <c r="G2253" i="1"/>
  <c r="J2253" i="1"/>
  <c r="G2254" i="1"/>
  <c r="J2254" i="1"/>
  <c r="G2255" i="1"/>
  <c r="J2255" i="1"/>
  <c r="G2256" i="1"/>
  <c r="J2256" i="1"/>
  <c r="G2257" i="1"/>
  <c r="J2257" i="1"/>
  <c r="G2258" i="1"/>
  <c r="J2258" i="1"/>
  <c r="G2259" i="1"/>
  <c r="J2259" i="1"/>
  <c r="G2260" i="1"/>
  <c r="J2260" i="1"/>
  <c r="G2261" i="1"/>
  <c r="J2261" i="1"/>
  <c r="G2262" i="1"/>
  <c r="J2262" i="1"/>
  <c r="G2263" i="1"/>
  <c r="J2263" i="1"/>
  <c r="G2264" i="1"/>
  <c r="J2264" i="1"/>
  <c r="G2265" i="1"/>
  <c r="J2265" i="1"/>
  <c r="G2266" i="1"/>
  <c r="J2266" i="1"/>
  <c r="G2267" i="1"/>
  <c r="J2267" i="1"/>
  <c r="G2268" i="1"/>
  <c r="J2268" i="1"/>
  <c r="G2269" i="1"/>
  <c r="J2269" i="1"/>
  <c r="G2270" i="1"/>
  <c r="J2270" i="1"/>
  <c r="G2271" i="1"/>
  <c r="J2271" i="1"/>
  <c r="G2272" i="1"/>
  <c r="J2272" i="1"/>
  <c r="G2273" i="1"/>
  <c r="J2273" i="1"/>
  <c r="G2274" i="1"/>
  <c r="J2274" i="1"/>
  <c r="G2275" i="1"/>
  <c r="J2275" i="1"/>
  <c r="G2276" i="1"/>
  <c r="J2276" i="1"/>
  <c r="G2277" i="1"/>
  <c r="J2277" i="1"/>
  <c r="G2278" i="1"/>
  <c r="J2278" i="1"/>
  <c r="G2279" i="1"/>
  <c r="J2279" i="1"/>
  <c r="G2280" i="1"/>
  <c r="J2280" i="1"/>
  <c r="G2281" i="1"/>
  <c r="J2281" i="1"/>
  <c r="G2282" i="1"/>
  <c r="J2282" i="1"/>
  <c r="G2283" i="1"/>
  <c r="J2283" i="1"/>
  <c r="G2284" i="1"/>
  <c r="J2284" i="1"/>
  <c r="G2285" i="1"/>
  <c r="J2285" i="1"/>
  <c r="G2286" i="1"/>
  <c r="J2286" i="1"/>
  <c r="G2287" i="1"/>
  <c r="J2287" i="1"/>
  <c r="G2288" i="1"/>
  <c r="J2288" i="1"/>
  <c r="G2289" i="1"/>
  <c r="J2289" i="1"/>
  <c r="G2290" i="1"/>
  <c r="J2290" i="1"/>
  <c r="G2291" i="1"/>
  <c r="J2291" i="1"/>
  <c r="G2292" i="1"/>
  <c r="J2292" i="1"/>
  <c r="G2293" i="1"/>
  <c r="J2293" i="1"/>
  <c r="G2294" i="1"/>
  <c r="J2294" i="1"/>
  <c r="G2295" i="1"/>
  <c r="J2295" i="1"/>
  <c r="G2296" i="1"/>
  <c r="J2296" i="1"/>
  <c r="G2297" i="1"/>
  <c r="J2297" i="1"/>
  <c r="G2298" i="1"/>
  <c r="J2298" i="1"/>
  <c r="G2299" i="1"/>
  <c r="J2299" i="1"/>
  <c r="G2300" i="1"/>
  <c r="J2300" i="1"/>
  <c r="G2301" i="1"/>
  <c r="J2301" i="1"/>
  <c r="G2302" i="1"/>
  <c r="J2302" i="1"/>
  <c r="G2303" i="1"/>
  <c r="J2303" i="1"/>
  <c r="G2304" i="1"/>
  <c r="J2304" i="1"/>
  <c r="G2305" i="1"/>
  <c r="J2305" i="1"/>
  <c r="G2306" i="1"/>
  <c r="J2306" i="1"/>
  <c r="G2307" i="1"/>
  <c r="J2307" i="1"/>
  <c r="G2308" i="1"/>
  <c r="J2308" i="1"/>
  <c r="G2309" i="1"/>
  <c r="J2309" i="1"/>
  <c r="G2310" i="1"/>
  <c r="J2310" i="1"/>
  <c r="G2311" i="1"/>
  <c r="J2311" i="1"/>
  <c r="G2312" i="1"/>
  <c r="J2312" i="1"/>
  <c r="G2313" i="1"/>
  <c r="J2313" i="1"/>
  <c r="G2314" i="1"/>
  <c r="J2314" i="1"/>
  <c r="G2315" i="1"/>
  <c r="J2315" i="1"/>
  <c r="G2316" i="1"/>
  <c r="J2316" i="1"/>
  <c r="G2317" i="1"/>
  <c r="J2317" i="1"/>
  <c r="G2318" i="1"/>
  <c r="J2318" i="1"/>
  <c r="G2319" i="1"/>
  <c r="J2319" i="1"/>
  <c r="G2320" i="1"/>
  <c r="J2320" i="1"/>
  <c r="G2321" i="1"/>
  <c r="J2321" i="1"/>
  <c r="G2322" i="1"/>
  <c r="J2322" i="1"/>
  <c r="G2323" i="1"/>
  <c r="J2323" i="1"/>
  <c r="G2324" i="1"/>
  <c r="J2324" i="1"/>
  <c r="G2325" i="1"/>
  <c r="J2325" i="1"/>
  <c r="G2326" i="1"/>
  <c r="J2326" i="1"/>
  <c r="G2327" i="1"/>
  <c r="J2327" i="1"/>
  <c r="G2328" i="1"/>
  <c r="J2328" i="1"/>
  <c r="G2329" i="1"/>
  <c r="J2329" i="1"/>
  <c r="G2330" i="1"/>
  <c r="J2330" i="1"/>
  <c r="G2331" i="1"/>
  <c r="J2331" i="1"/>
  <c r="G2332" i="1"/>
  <c r="J2332" i="1"/>
  <c r="G2333" i="1"/>
  <c r="J2333" i="1"/>
  <c r="G2334" i="1"/>
  <c r="J2334" i="1"/>
  <c r="G2335" i="1"/>
  <c r="J2335" i="1"/>
  <c r="G2336" i="1"/>
  <c r="J2336" i="1"/>
  <c r="G2337" i="1"/>
  <c r="J2337" i="1"/>
  <c r="G2338" i="1"/>
  <c r="J2338" i="1"/>
  <c r="G2339" i="1"/>
  <c r="J2339" i="1"/>
  <c r="G2340" i="1"/>
  <c r="J2340" i="1"/>
  <c r="G2341" i="1"/>
  <c r="J2341" i="1"/>
  <c r="G2342" i="1"/>
  <c r="J2342" i="1"/>
  <c r="G2343" i="1"/>
  <c r="J2343" i="1"/>
  <c r="G2344" i="1"/>
  <c r="J2344" i="1"/>
  <c r="G2345" i="1"/>
  <c r="J2345" i="1"/>
  <c r="G2346" i="1"/>
  <c r="J2346" i="1"/>
  <c r="G2347" i="1"/>
  <c r="J2347" i="1"/>
  <c r="G2348" i="1"/>
  <c r="J2348" i="1"/>
  <c r="G2349" i="1"/>
  <c r="J2349" i="1"/>
  <c r="G2350" i="1"/>
  <c r="J2350" i="1"/>
  <c r="G2351" i="1"/>
  <c r="J2351" i="1"/>
  <c r="G2352" i="1"/>
  <c r="J2352" i="1"/>
  <c r="G2353" i="1"/>
  <c r="J2353" i="1"/>
  <c r="G2354" i="1"/>
  <c r="J2354" i="1"/>
  <c r="G2355" i="1"/>
  <c r="J2355" i="1"/>
  <c r="G2356" i="1"/>
  <c r="J2356" i="1"/>
  <c r="G2357" i="1"/>
  <c r="J2357" i="1"/>
  <c r="G2358" i="1"/>
  <c r="J2358" i="1"/>
  <c r="G2359" i="1"/>
  <c r="J2359" i="1"/>
  <c r="G2360" i="1"/>
  <c r="J2360" i="1"/>
  <c r="G2361" i="1"/>
  <c r="J2361" i="1"/>
  <c r="G2362" i="1"/>
  <c r="J2362" i="1"/>
  <c r="G2363" i="1"/>
  <c r="J2363" i="1"/>
  <c r="G2364" i="1"/>
  <c r="J2364" i="1"/>
  <c r="G2365" i="1"/>
  <c r="J2365" i="1"/>
  <c r="G2366" i="1"/>
  <c r="J2366" i="1"/>
  <c r="G2367" i="1"/>
  <c r="J2367" i="1"/>
  <c r="G2368" i="1"/>
  <c r="J2368" i="1"/>
  <c r="G2369" i="1"/>
  <c r="J2369" i="1"/>
  <c r="G2370" i="1"/>
  <c r="J2370" i="1"/>
  <c r="G2371" i="1"/>
  <c r="J2371" i="1"/>
  <c r="G2372" i="1"/>
  <c r="J2372" i="1"/>
  <c r="G2373" i="1"/>
  <c r="J2373" i="1"/>
  <c r="G2374" i="1"/>
  <c r="J2374" i="1"/>
  <c r="G2375" i="1"/>
  <c r="J2375" i="1"/>
  <c r="G2376" i="1"/>
  <c r="J2376" i="1"/>
  <c r="G2377" i="1"/>
  <c r="J2377" i="1"/>
  <c r="G2378" i="1"/>
  <c r="J2378" i="1"/>
  <c r="G2379" i="1"/>
  <c r="J2379" i="1"/>
  <c r="G2380" i="1"/>
  <c r="J2380" i="1"/>
  <c r="G2381" i="1"/>
  <c r="J2381" i="1"/>
  <c r="G2382" i="1"/>
  <c r="J2382" i="1"/>
  <c r="G2383" i="1"/>
  <c r="J2383" i="1"/>
  <c r="G2384" i="1"/>
  <c r="J2384" i="1"/>
  <c r="G2385" i="1"/>
  <c r="J2385" i="1"/>
  <c r="G2386" i="1"/>
  <c r="J2386" i="1"/>
  <c r="G2387" i="1"/>
  <c r="J2387" i="1"/>
  <c r="G2388" i="1"/>
  <c r="J2388" i="1"/>
  <c r="G2389" i="1"/>
  <c r="J2389" i="1"/>
  <c r="G2390" i="1"/>
  <c r="J2390" i="1"/>
  <c r="G2391" i="1"/>
  <c r="J2391" i="1"/>
  <c r="G2392" i="1"/>
  <c r="J2392" i="1"/>
  <c r="G2393" i="1"/>
  <c r="J2393" i="1"/>
  <c r="G2394" i="1"/>
  <c r="J2394" i="1"/>
  <c r="G2395" i="1"/>
  <c r="J2395" i="1"/>
  <c r="G2396" i="1"/>
  <c r="J2396" i="1"/>
  <c r="G2397" i="1"/>
  <c r="J2397" i="1"/>
  <c r="G2398" i="1"/>
  <c r="J2398" i="1"/>
  <c r="G2399" i="1"/>
  <c r="J2399" i="1"/>
  <c r="G2400" i="1"/>
  <c r="J2400" i="1"/>
  <c r="G2401" i="1"/>
  <c r="J2401" i="1"/>
  <c r="G2402" i="1"/>
  <c r="J2402" i="1"/>
  <c r="G2403" i="1"/>
  <c r="J2403" i="1"/>
  <c r="G2404" i="1"/>
  <c r="J2404" i="1"/>
  <c r="G2405" i="1"/>
  <c r="J2405" i="1"/>
  <c r="G2406" i="1"/>
  <c r="J2406" i="1"/>
  <c r="G2407" i="1"/>
  <c r="J2407" i="1"/>
  <c r="G2408" i="1"/>
  <c r="J2408" i="1"/>
  <c r="G2409" i="1"/>
  <c r="J2409" i="1"/>
  <c r="G2410" i="1"/>
  <c r="J2410" i="1"/>
  <c r="G2411" i="1"/>
  <c r="J2411" i="1"/>
  <c r="G2412" i="1"/>
  <c r="J2412" i="1"/>
  <c r="G2413" i="1"/>
  <c r="J2413" i="1"/>
  <c r="G2414" i="1"/>
  <c r="J2414" i="1"/>
  <c r="G2415" i="1"/>
  <c r="J2415" i="1"/>
  <c r="G2416" i="1"/>
  <c r="J2416" i="1"/>
  <c r="G2417" i="1"/>
  <c r="J2417" i="1"/>
  <c r="G2418" i="1"/>
  <c r="J2418" i="1"/>
  <c r="G2419" i="1"/>
  <c r="J2419" i="1"/>
  <c r="G2420" i="1"/>
  <c r="J2420" i="1"/>
  <c r="G2421" i="1"/>
  <c r="J2421" i="1"/>
  <c r="G2422" i="1"/>
  <c r="J2422" i="1"/>
  <c r="G2423" i="1"/>
  <c r="J2423" i="1"/>
  <c r="G2424" i="1"/>
  <c r="J2424" i="1"/>
  <c r="G2425" i="1"/>
  <c r="J2425" i="1"/>
  <c r="G2426" i="1"/>
  <c r="J2426" i="1"/>
  <c r="G2427" i="1"/>
  <c r="J2427" i="1"/>
  <c r="G2428" i="1"/>
  <c r="J2428" i="1"/>
  <c r="G2429" i="1"/>
  <c r="J2429" i="1"/>
  <c r="G2430" i="1"/>
  <c r="J2430" i="1"/>
  <c r="G2431" i="1"/>
  <c r="J2431" i="1"/>
  <c r="G2432" i="1"/>
  <c r="J2432" i="1"/>
  <c r="G2433" i="1"/>
  <c r="J2433" i="1"/>
  <c r="G2434" i="1"/>
  <c r="J2434" i="1"/>
  <c r="G2435" i="1"/>
  <c r="J2435" i="1"/>
  <c r="G2436" i="1"/>
  <c r="J2436" i="1"/>
  <c r="G2437" i="1"/>
  <c r="J2437" i="1"/>
  <c r="G2438" i="1"/>
  <c r="J2438" i="1"/>
  <c r="G2439" i="1"/>
  <c r="J2439" i="1"/>
  <c r="G2440" i="1"/>
  <c r="J2440" i="1"/>
  <c r="G2441" i="1"/>
  <c r="J2441" i="1"/>
  <c r="G2442" i="1"/>
  <c r="J2442" i="1"/>
  <c r="G2443" i="1"/>
  <c r="J2443" i="1"/>
  <c r="G2444" i="1"/>
  <c r="J2444" i="1"/>
  <c r="G2445" i="1"/>
  <c r="J2445" i="1"/>
  <c r="G2446" i="1"/>
  <c r="J2446" i="1"/>
  <c r="G2447" i="1"/>
  <c r="J2447" i="1"/>
  <c r="G2448" i="1"/>
  <c r="J2448" i="1"/>
  <c r="G2449" i="1"/>
  <c r="J2449" i="1"/>
  <c r="G2450" i="1"/>
  <c r="J2450" i="1"/>
  <c r="G2451" i="1"/>
  <c r="J2451" i="1"/>
  <c r="G2452" i="1"/>
  <c r="J2452" i="1"/>
  <c r="G2453" i="1"/>
  <c r="J2453" i="1"/>
  <c r="G2454" i="1"/>
  <c r="J2454" i="1"/>
  <c r="G2455" i="1"/>
  <c r="J2455" i="1"/>
  <c r="G2456" i="1"/>
  <c r="J2456" i="1"/>
  <c r="G2457" i="1"/>
  <c r="J2457" i="1"/>
  <c r="G2458" i="1"/>
  <c r="J2458" i="1"/>
  <c r="G2459" i="1"/>
  <c r="J2459" i="1"/>
  <c r="G2460" i="1"/>
  <c r="J2460" i="1"/>
  <c r="G2461" i="1"/>
  <c r="J2461" i="1"/>
  <c r="G2462" i="1"/>
  <c r="J2462" i="1"/>
  <c r="G2463" i="1"/>
  <c r="J2463" i="1"/>
  <c r="G2464" i="1"/>
  <c r="J2464" i="1"/>
  <c r="G2465" i="1"/>
  <c r="J2465" i="1"/>
  <c r="G2466" i="1"/>
  <c r="J2466" i="1"/>
  <c r="G2467" i="1"/>
  <c r="J2467" i="1"/>
  <c r="G2468" i="1"/>
  <c r="J2468" i="1"/>
  <c r="G2469" i="1"/>
  <c r="J2469" i="1"/>
  <c r="G2470" i="1"/>
  <c r="J2470" i="1"/>
  <c r="G2471" i="1"/>
  <c r="J2471" i="1"/>
  <c r="G2472" i="1"/>
  <c r="J2472" i="1"/>
  <c r="G2473" i="1"/>
  <c r="J2473" i="1"/>
  <c r="G2474" i="1"/>
  <c r="J2474" i="1"/>
  <c r="G2475" i="1"/>
  <c r="J2475" i="1"/>
  <c r="G2476" i="1"/>
  <c r="J2476" i="1"/>
  <c r="G2477" i="1"/>
  <c r="J2477" i="1"/>
  <c r="G2478" i="1"/>
  <c r="J2478" i="1"/>
  <c r="G2479" i="1"/>
  <c r="J2479" i="1"/>
  <c r="G2480" i="1"/>
  <c r="J2480" i="1"/>
  <c r="G2481" i="1"/>
  <c r="J2481" i="1"/>
  <c r="G2482" i="1"/>
  <c r="J2482" i="1"/>
  <c r="G2483" i="1"/>
  <c r="J2483" i="1"/>
  <c r="G2484" i="1"/>
  <c r="J2484" i="1"/>
  <c r="G2485" i="1"/>
  <c r="J2485" i="1"/>
  <c r="G2486" i="1"/>
  <c r="J2486" i="1"/>
  <c r="G2487" i="1"/>
  <c r="J2487" i="1"/>
  <c r="G2488" i="1"/>
  <c r="J2488" i="1"/>
  <c r="G2489" i="1"/>
  <c r="J2489" i="1"/>
  <c r="G2490" i="1"/>
  <c r="J2490" i="1"/>
  <c r="G2491" i="1"/>
  <c r="J2491" i="1"/>
  <c r="G2492" i="1"/>
  <c r="J2492" i="1"/>
  <c r="G2493" i="1"/>
  <c r="J2493" i="1"/>
  <c r="G2494" i="1"/>
  <c r="J2494" i="1"/>
  <c r="G2495" i="1"/>
  <c r="J2495" i="1"/>
  <c r="G2496" i="1"/>
  <c r="J2496" i="1"/>
  <c r="G2497" i="1"/>
  <c r="J2497" i="1"/>
  <c r="G2498" i="1"/>
  <c r="J2498" i="1"/>
  <c r="G2499" i="1"/>
  <c r="J2499" i="1"/>
  <c r="G2500" i="1"/>
  <c r="J2500" i="1"/>
  <c r="G2501" i="1"/>
  <c r="J2501" i="1"/>
  <c r="G2502" i="1"/>
  <c r="J2502" i="1"/>
  <c r="G2503" i="1"/>
  <c r="J2503" i="1"/>
  <c r="G2504" i="1"/>
  <c r="J2504" i="1"/>
  <c r="G2505" i="1"/>
  <c r="J2505" i="1"/>
  <c r="G2506" i="1"/>
  <c r="J2506" i="1"/>
  <c r="G2507" i="1"/>
  <c r="J2507" i="1"/>
  <c r="G2508" i="1"/>
  <c r="J2508" i="1"/>
  <c r="G2509" i="1"/>
  <c r="J2509" i="1"/>
  <c r="G2510" i="1"/>
  <c r="J2510" i="1"/>
  <c r="G2511" i="1"/>
  <c r="J2511" i="1"/>
  <c r="G2512" i="1"/>
  <c r="J2512" i="1"/>
  <c r="G2513" i="1"/>
  <c r="J2513" i="1"/>
  <c r="G2514" i="1"/>
  <c r="J2514" i="1"/>
  <c r="G2515" i="1"/>
  <c r="J2515" i="1"/>
  <c r="G2516" i="1"/>
  <c r="J2516" i="1"/>
  <c r="G2517" i="1"/>
  <c r="J2517" i="1"/>
  <c r="G2518" i="1"/>
  <c r="J2518" i="1"/>
  <c r="G2519" i="1"/>
  <c r="J2519" i="1"/>
  <c r="G2520" i="1"/>
  <c r="J2520" i="1"/>
  <c r="G2521" i="1"/>
  <c r="J2521" i="1"/>
  <c r="G2522" i="1"/>
  <c r="J2522" i="1"/>
  <c r="G2523" i="1"/>
  <c r="J2523" i="1"/>
  <c r="G2524" i="1"/>
  <c r="J2524" i="1"/>
  <c r="G2525" i="1"/>
  <c r="J2525" i="1"/>
  <c r="G2526" i="1"/>
  <c r="J2526" i="1"/>
  <c r="G2527" i="1"/>
  <c r="J2527" i="1"/>
  <c r="G2528" i="1"/>
  <c r="J2528" i="1"/>
  <c r="G2529" i="1"/>
  <c r="J2529" i="1"/>
  <c r="G2530" i="1"/>
  <c r="J2530" i="1"/>
  <c r="G2531" i="1"/>
  <c r="J2531" i="1"/>
  <c r="G2532" i="1"/>
  <c r="J2532" i="1"/>
  <c r="G2533" i="1"/>
  <c r="J2533" i="1"/>
  <c r="G2534" i="1"/>
  <c r="J2534" i="1"/>
  <c r="G2535" i="1"/>
  <c r="J2535" i="1"/>
  <c r="G2536" i="1"/>
  <c r="J2536" i="1"/>
  <c r="G2537" i="1"/>
  <c r="J2537" i="1"/>
  <c r="G2538" i="1"/>
  <c r="J2538" i="1"/>
  <c r="G2539" i="1"/>
  <c r="J2539" i="1"/>
  <c r="G2540" i="1"/>
  <c r="J2540" i="1"/>
  <c r="G2541" i="1"/>
  <c r="J2541" i="1"/>
  <c r="G2542" i="1"/>
  <c r="J2542" i="1"/>
  <c r="G2543" i="1"/>
  <c r="J2543" i="1"/>
  <c r="G2544" i="1"/>
  <c r="J2544" i="1"/>
  <c r="G2545" i="1"/>
  <c r="J2545" i="1"/>
  <c r="G2546" i="1"/>
  <c r="J2546" i="1"/>
  <c r="G2547" i="1"/>
  <c r="J2547" i="1"/>
  <c r="G2548" i="1"/>
  <c r="J2548" i="1"/>
  <c r="G2549" i="1"/>
  <c r="J2549" i="1"/>
  <c r="G2550" i="1"/>
  <c r="J2550" i="1"/>
  <c r="G2551" i="1"/>
  <c r="J2551" i="1"/>
  <c r="G2552" i="1"/>
  <c r="J2552" i="1"/>
  <c r="G2553" i="1"/>
  <c r="J2553" i="1"/>
  <c r="G2554" i="1"/>
  <c r="J2554" i="1"/>
  <c r="G2555" i="1"/>
  <c r="J2555" i="1"/>
  <c r="G2556" i="1"/>
  <c r="J2556" i="1"/>
  <c r="G2557" i="1"/>
  <c r="J2557" i="1"/>
  <c r="G2558" i="1"/>
  <c r="J2558" i="1"/>
  <c r="G2559" i="1"/>
  <c r="J2559" i="1"/>
  <c r="G2560" i="1"/>
  <c r="J2560" i="1"/>
  <c r="G2561" i="1"/>
  <c r="J2561" i="1"/>
  <c r="G2562" i="1"/>
  <c r="J2562" i="1"/>
  <c r="G2563" i="1"/>
  <c r="J2563" i="1"/>
  <c r="G2564" i="1"/>
  <c r="J2564" i="1"/>
  <c r="G2565" i="1"/>
  <c r="J2565" i="1"/>
  <c r="G2566" i="1"/>
  <c r="J2566" i="1"/>
  <c r="G2567" i="1"/>
  <c r="J2567" i="1"/>
  <c r="G2568" i="1"/>
  <c r="J2568" i="1"/>
  <c r="G2569" i="1"/>
  <c r="J2569" i="1"/>
  <c r="G2570" i="1"/>
  <c r="J2570" i="1"/>
  <c r="G2571" i="1"/>
  <c r="J2571" i="1"/>
  <c r="G2572" i="1"/>
  <c r="J2572" i="1"/>
  <c r="G2573" i="1"/>
  <c r="J2573" i="1"/>
  <c r="G2574" i="1"/>
  <c r="J2574" i="1"/>
  <c r="G2575" i="1"/>
  <c r="J2575" i="1"/>
  <c r="G2576" i="1"/>
  <c r="J2576" i="1"/>
  <c r="G2577" i="1"/>
  <c r="J2577" i="1"/>
  <c r="G2578" i="1"/>
  <c r="J2578" i="1"/>
  <c r="G2579" i="1"/>
  <c r="J2579" i="1"/>
  <c r="G2580" i="1"/>
  <c r="J2580" i="1"/>
  <c r="G2581" i="1"/>
  <c r="J2581" i="1"/>
  <c r="G2582" i="1"/>
  <c r="J2582" i="1"/>
  <c r="G2583" i="1"/>
  <c r="J2583" i="1"/>
  <c r="G2584" i="1"/>
  <c r="J2584" i="1"/>
  <c r="G2585" i="1"/>
  <c r="J2585" i="1"/>
  <c r="G2586" i="1"/>
  <c r="J2586" i="1"/>
  <c r="G2587" i="1"/>
  <c r="J2587" i="1"/>
  <c r="G2588" i="1"/>
  <c r="J2588" i="1"/>
  <c r="G2589" i="1"/>
  <c r="J2589" i="1"/>
  <c r="G2590" i="1"/>
  <c r="J2590" i="1"/>
  <c r="G2591" i="1"/>
  <c r="J2591" i="1"/>
  <c r="G2592" i="1"/>
  <c r="J2592" i="1"/>
  <c r="G2593" i="1"/>
  <c r="J2593" i="1"/>
  <c r="G2594" i="1"/>
  <c r="J2594" i="1"/>
  <c r="G2595" i="1"/>
  <c r="J2595" i="1"/>
  <c r="G2596" i="1"/>
  <c r="J2596" i="1"/>
  <c r="G2597" i="1"/>
  <c r="J2597" i="1"/>
  <c r="G2598" i="1"/>
  <c r="J2598" i="1"/>
  <c r="G2599" i="1"/>
  <c r="J2599" i="1"/>
  <c r="G2600" i="1"/>
  <c r="J2600" i="1"/>
  <c r="G2601" i="1"/>
  <c r="J2601" i="1"/>
  <c r="G2602" i="1"/>
  <c r="J2602" i="1"/>
  <c r="G2603" i="1"/>
  <c r="J2603" i="1"/>
  <c r="G2604" i="1"/>
  <c r="J2604" i="1"/>
  <c r="G2605" i="1"/>
  <c r="J2605" i="1"/>
  <c r="G2606" i="1"/>
  <c r="J2606" i="1"/>
  <c r="G2607" i="1"/>
  <c r="J2607" i="1"/>
  <c r="G2608" i="1"/>
  <c r="J2608" i="1"/>
  <c r="G2609" i="1"/>
  <c r="J2609" i="1"/>
  <c r="G2610" i="1"/>
  <c r="J2610" i="1"/>
  <c r="G2611" i="1"/>
  <c r="J2611" i="1"/>
  <c r="G2612" i="1"/>
  <c r="J2612" i="1"/>
  <c r="G2613" i="1"/>
  <c r="J2613" i="1"/>
  <c r="G2614" i="1"/>
  <c r="J2614" i="1"/>
  <c r="G2615" i="1"/>
  <c r="J2615" i="1"/>
  <c r="G2616" i="1"/>
  <c r="J2616" i="1"/>
  <c r="G2617" i="1"/>
  <c r="J2617" i="1"/>
  <c r="G2618" i="1"/>
  <c r="J2618" i="1"/>
  <c r="G2619" i="1"/>
  <c r="J2619" i="1"/>
  <c r="G2620" i="1"/>
  <c r="J2620" i="1"/>
  <c r="G2621" i="1"/>
  <c r="J2621" i="1"/>
  <c r="G2622" i="1"/>
  <c r="J2622" i="1"/>
  <c r="G2623" i="1"/>
  <c r="J2623" i="1"/>
  <c r="G2624" i="1"/>
  <c r="J2624" i="1"/>
  <c r="G2625" i="1"/>
  <c r="J2625" i="1"/>
  <c r="G2626" i="1"/>
  <c r="J2626" i="1"/>
  <c r="G2627" i="1"/>
  <c r="J2627" i="1"/>
  <c r="G2628" i="1"/>
  <c r="J2628" i="1"/>
  <c r="G2629" i="1"/>
  <c r="J2629" i="1"/>
  <c r="G2630" i="1"/>
  <c r="J2630" i="1"/>
  <c r="G2631" i="1"/>
  <c r="J2631" i="1"/>
  <c r="G2632" i="1"/>
  <c r="J2632" i="1"/>
  <c r="G2633" i="1"/>
  <c r="J2633" i="1"/>
  <c r="G2634" i="1"/>
  <c r="J2634" i="1"/>
  <c r="G2635" i="1"/>
  <c r="J2635" i="1"/>
  <c r="G2636" i="1"/>
  <c r="J2636" i="1"/>
  <c r="G2637" i="1"/>
  <c r="J2637" i="1"/>
  <c r="G2638" i="1"/>
  <c r="J2638" i="1"/>
  <c r="G2639" i="1"/>
  <c r="J2639" i="1"/>
  <c r="G2640" i="1"/>
  <c r="J2640" i="1"/>
  <c r="G2641" i="1"/>
  <c r="J2641" i="1"/>
  <c r="G2642" i="1"/>
  <c r="J2642" i="1"/>
  <c r="G2643" i="1"/>
  <c r="J2643" i="1"/>
  <c r="G2644" i="1"/>
  <c r="J2644" i="1"/>
  <c r="G2645" i="1"/>
  <c r="J2645" i="1"/>
  <c r="G2646" i="1"/>
  <c r="J2646" i="1"/>
  <c r="G2647" i="1"/>
  <c r="J2647" i="1"/>
  <c r="G2648" i="1"/>
  <c r="J2648" i="1"/>
  <c r="G2649" i="1"/>
  <c r="J2649" i="1"/>
  <c r="G2650" i="1"/>
  <c r="J2650" i="1"/>
  <c r="G2651" i="1"/>
  <c r="J2651" i="1"/>
  <c r="G2652" i="1"/>
  <c r="J2652" i="1"/>
  <c r="G2653" i="1"/>
  <c r="J2653" i="1"/>
  <c r="G2654" i="1"/>
  <c r="J2654" i="1"/>
  <c r="G2655" i="1"/>
  <c r="J2655" i="1"/>
  <c r="G2656" i="1"/>
  <c r="J2656" i="1"/>
  <c r="G2657" i="1"/>
  <c r="J2657" i="1"/>
  <c r="G2658" i="1"/>
  <c r="J2658" i="1"/>
  <c r="G2659" i="1"/>
  <c r="J2659" i="1"/>
  <c r="G2660" i="1"/>
  <c r="J2660" i="1"/>
  <c r="G2661" i="1"/>
  <c r="J2661" i="1"/>
  <c r="G2662" i="1"/>
  <c r="J2662" i="1"/>
  <c r="G2663" i="1"/>
  <c r="J2663" i="1"/>
  <c r="G2664" i="1"/>
  <c r="J2664" i="1"/>
  <c r="G2665" i="1"/>
  <c r="J2665" i="1"/>
  <c r="G2666" i="1"/>
  <c r="J2666" i="1"/>
  <c r="G2667" i="1"/>
  <c r="J2667" i="1"/>
  <c r="G2668" i="1"/>
  <c r="J2668" i="1"/>
  <c r="G2669" i="1"/>
  <c r="J2669" i="1"/>
  <c r="G2670" i="1"/>
  <c r="J2670" i="1"/>
  <c r="G2671" i="1"/>
  <c r="J2671" i="1"/>
  <c r="G2672" i="1"/>
  <c r="J2672" i="1"/>
  <c r="G2673" i="1"/>
  <c r="J2673" i="1"/>
  <c r="G2674" i="1"/>
  <c r="J2674" i="1"/>
  <c r="G2675" i="1"/>
  <c r="J2675" i="1"/>
  <c r="G2676" i="1"/>
  <c r="J2676" i="1"/>
  <c r="G2677" i="1"/>
  <c r="J2677" i="1"/>
  <c r="G2678" i="1"/>
  <c r="J2678" i="1"/>
  <c r="G2679" i="1"/>
  <c r="J2679" i="1"/>
  <c r="G2680" i="1"/>
  <c r="J2680" i="1"/>
  <c r="G2681" i="1"/>
  <c r="J2681" i="1"/>
  <c r="G2682" i="1"/>
  <c r="J2682" i="1"/>
  <c r="G2684" i="1"/>
  <c r="J2684" i="1"/>
  <c r="G2685" i="1"/>
  <c r="J2685" i="1"/>
  <c r="G2686" i="1"/>
  <c r="J2686" i="1"/>
  <c r="G2687" i="1"/>
  <c r="J2687" i="1"/>
  <c r="G2688" i="1"/>
  <c r="J2688" i="1"/>
  <c r="G2689" i="1"/>
  <c r="J2689" i="1"/>
  <c r="G2690" i="1"/>
  <c r="J2690" i="1"/>
  <c r="G2691" i="1"/>
  <c r="J2691" i="1"/>
  <c r="G2692" i="1"/>
  <c r="J2692" i="1"/>
  <c r="G2693" i="1"/>
  <c r="J2693" i="1"/>
  <c r="G2694" i="1"/>
  <c r="J2694" i="1"/>
  <c r="G2695" i="1"/>
  <c r="J2695" i="1"/>
  <c r="G2696" i="1"/>
  <c r="J2696" i="1"/>
  <c r="G2697" i="1"/>
  <c r="J2697" i="1"/>
  <c r="G2698" i="1"/>
  <c r="J2698" i="1"/>
  <c r="G2699" i="1"/>
  <c r="J2699" i="1"/>
  <c r="G2700" i="1"/>
  <c r="J2700" i="1"/>
  <c r="G2701" i="1"/>
  <c r="J2701" i="1"/>
  <c r="G2702" i="1"/>
  <c r="J2702" i="1"/>
  <c r="G2703" i="1"/>
  <c r="J2703" i="1"/>
  <c r="G2704" i="1"/>
  <c r="J2704" i="1"/>
  <c r="G2705" i="1"/>
  <c r="J2705" i="1"/>
  <c r="G2706" i="1"/>
  <c r="J2706" i="1"/>
  <c r="G2707" i="1"/>
  <c r="J2707" i="1"/>
  <c r="G2708" i="1"/>
  <c r="J2708" i="1"/>
  <c r="G2709" i="1"/>
  <c r="J2709" i="1"/>
  <c r="G2710" i="1"/>
  <c r="J2710" i="1"/>
  <c r="G2711" i="1"/>
  <c r="J2711" i="1"/>
  <c r="G2712" i="1"/>
  <c r="J2712" i="1"/>
  <c r="G2713" i="1"/>
  <c r="J2713" i="1"/>
  <c r="G2714" i="1"/>
  <c r="J2714" i="1"/>
  <c r="G2715" i="1"/>
  <c r="J2715" i="1"/>
  <c r="G2716" i="1"/>
  <c r="J2716" i="1"/>
  <c r="G2717" i="1"/>
  <c r="J2717" i="1"/>
  <c r="G2718" i="1"/>
  <c r="J2718" i="1"/>
  <c r="G2719" i="1"/>
  <c r="J2719" i="1"/>
  <c r="G2720" i="1"/>
  <c r="J2720" i="1"/>
  <c r="G2721" i="1"/>
  <c r="J2721" i="1"/>
  <c r="G2722" i="1"/>
  <c r="J2722" i="1"/>
  <c r="G2723" i="1"/>
  <c r="J2723" i="1"/>
  <c r="G2724" i="1"/>
  <c r="J2724" i="1"/>
  <c r="G2725" i="1"/>
  <c r="J2725" i="1"/>
  <c r="G2726" i="1"/>
  <c r="J2726" i="1"/>
  <c r="G2727" i="1"/>
  <c r="J2727" i="1"/>
  <c r="G2728" i="1"/>
  <c r="J2728" i="1"/>
  <c r="G2729" i="1"/>
  <c r="J2729" i="1"/>
  <c r="G2730" i="1"/>
  <c r="J2730" i="1"/>
  <c r="G2731" i="1"/>
  <c r="J2731" i="1"/>
  <c r="G2732" i="1"/>
  <c r="J2732" i="1"/>
  <c r="G2733" i="1"/>
  <c r="J2733" i="1"/>
  <c r="G2734" i="1"/>
  <c r="J2734" i="1"/>
  <c r="G2735" i="1"/>
  <c r="J2735" i="1"/>
  <c r="G2736" i="1"/>
  <c r="J2736" i="1"/>
  <c r="G2737" i="1"/>
  <c r="J2737" i="1"/>
  <c r="G2738" i="1"/>
  <c r="J2738" i="1"/>
  <c r="G2739" i="1"/>
  <c r="J2739" i="1"/>
  <c r="G2740" i="1"/>
  <c r="J2740" i="1"/>
  <c r="G2741" i="1"/>
  <c r="J2741" i="1"/>
  <c r="G2742" i="1"/>
  <c r="J2742" i="1"/>
  <c r="G2743" i="1"/>
  <c r="J2743" i="1"/>
  <c r="G2744" i="1"/>
  <c r="J2744" i="1"/>
  <c r="G2745" i="1"/>
  <c r="J2745" i="1"/>
  <c r="G2746" i="1"/>
  <c r="J2746" i="1"/>
  <c r="G2747" i="1"/>
  <c r="J2747" i="1"/>
  <c r="G2748" i="1"/>
  <c r="J2748" i="1"/>
  <c r="G2749" i="1"/>
  <c r="J2749" i="1"/>
  <c r="G2750" i="1"/>
  <c r="J2750" i="1"/>
  <c r="G2751" i="1"/>
  <c r="J2751" i="1"/>
  <c r="G2752" i="1"/>
  <c r="J2752" i="1"/>
  <c r="G2753" i="1"/>
  <c r="J2753" i="1"/>
  <c r="G2754" i="1"/>
  <c r="J2754" i="1"/>
  <c r="G2755" i="1"/>
  <c r="J2755" i="1"/>
  <c r="G2756" i="1"/>
  <c r="J2756" i="1"/>
  <c r="G2757" i="1"/>
  <c r="J2757" i="1"/>
  <c r="G2758" i="1"/>
  <c r="J2758" i="1"/>
  <c r="G2759" i="1"/>
  <c r="J2759" i="1"/>
  <c r="G2760" i="1"/>
  <c r="J2760" i="1"/>
  <c r="G2761" i="1"/>
  <c r="J2761" i="1"/>
  <c r="G2762" i="1"/>
  <c r="J2762" i="1"/>
  <c r="G2763" i="1"/>
  <c r="J2763" i="1"/>
  <c r="G2764" i="1"/>
  <c r="J2764" i="1"/>
  <c r="G2765" i="1"/>
  <c r="J2765" i="1"/>
  <c r="G2766" i="1"/>
  <c r="J2766" i="1"/>
  <c r="G2767" i="1"/>
  <c r="J2767" i="1"/>
  <c r="G2768" i="1"/>
  <c r="J2768" i="1"/>
  <c r="G2769" i="1"/>
  <c r="J2769" i="1"/>
  <c r="G2770" i="1"/>
  <c r="J2770" i="1"/>
  <c r="G2771" i="1"/>
  <c r="J2771" i="1"/>
  <c r="G2772" i="1"/>
  <c r="J2772" i="1"/>
  <c r="G2773" i="1"/>
  <c r="J2773" i="1"/>
  <c r="G2774" i="1"/>
  <c r="J2774" i="1"/>
  <c r="G2775" i="1"/>
  <c r="J2775" i="1"/>
  <c r="G2776" i="1"/>
  <c r="J2776" i="1"/>
  <c r="G2777" i="1"/>
  <c r="J2777" i="1"/>
  <c r="G2778" i="1"/>
  <c r="J2778" i="1"/>
  <c r="G2779" i="1"/>
  <c r="J2779" i="1"/>
  <c r="G2780" i="1"/>
  <c r="J2780" i="1"/>
  <c r="G2781" i="1"/>
  <c r="J2781" i="1"/>
  <c r="G2782" i="1"/>
  <c r="J2782" i="1"/>
  <c r="G2783" i="1"/>
  <c r="J2783" i="1"/>
  <c r="G2784" i="1"/>
  <c r="J2784" i="1"/>
  <c r="G2785" i="1"/>
  <c r="J2785" i="1"/>
  <c r="G2786" i="1"/>
  <c r="J2786" i="1"/>
  <c r="G2787" i="1"/>
  <c r="J2787" i="1"/>
  <c r="G2788" i="1"/>
  <c r="J2788" i="1"/>
  <c r="G2789" i="1"/>
  <c r="J2789" i="1"/>
  <c r="G2790" i="1"/>
  <c r="J2790" i="1"/>
  <c r="G2791" i="1"/>
  <c r="J2791" i="1"/>
  <c r="G2792" i="1"/>
  <c r="J2792" i="1"/>
  <c r="G2793" i="1"/>
  <c r="J2793" i="1"/>
  <c r="G2794" i="1"/>
  <c r="J2794" i="1"/>
  <c r="G2795" i="1"/>
  <c r="J2795" i="1"/>
  <c r="G2796" i="1"/>
  <c r="J2796" i="1"/>
  <c r="G2797" i="1"/>
  <c r="J2797" i="1"/>
  <c r="G2798" i="1"/>
  <c r="J2798" i="1"/>
  <c r="G2799" i="1"/>
  <c r="J2799" i="1"/>
  <c r="G2800" i="1"/>
  <c r="J2800" i="1"/>
  <c r="G2801" i="1"/>
  <c r="J2801" i="1"/>
  <c r="G2802" i="1"/>
  <c r="J2802" i="1"/>
  <c r="G2803" i="1"/>
  <c r="J2803" i="1"/>
  <c r="G2804" i="1"/>
  <c r="J2804" i="1"/>
  <c r="G2805" i="1"/>
  <c r="J2805" i="1"/>
  <c r="G2806" i="1"/>
  <c r="J2806" i="1"/>
  <c r="G2807" i="1"/>
  <c r="J2807" i="1"/>
  <c r="G2808" i="1"/>
  <c r="J2808" i="1"/>
  <c r="G2809" i="1"/>
  <c r="J2809" i="1"/>
  <c r="G2810" i="1"/>
  <c r="J2810" i="1"/>
  <c r="G2811" i="1"/>
  <c r="J2811" i="1"/>
  <c r="G2812" i="1"/>
  <c r="J2812" i="1"/>
  <c r="G2813" i="1"/>
  <c r="J2813" i="1"/>
  <c r="G2814" i="1"/>
  <c r="J2814" i="1"/>
  <c r="G2815" i="1"/>
  <c r="J2815" i="1"/>
  <c r="G2816" i="1"/>
  <c r="J2816" i="1"/>
  <c r="G2817" i="1"/>
  <c r="J2817" i="1"/>
  <c r="G2818" i="1"/>
  <c r="J2818" i="1"/>
  <c r="G2819" i="1"/>
  <c r="J2819" i="1"/>
  <c r="G2820" i="1"/>
  <c r="J2820" i="1"/>
  <c r="G2821" i="1"/>
  <c r="J2821" i="1"/>
  <c r="G2822" i="1"/>
  <c r="J2822" i="1"/>
  <c r="G2823" i="1"/>
  <c r="J2823" i="1"/>
  <c r="G2824" i="1"/>
  <c r="J2824" i="1"/>
  <c r="G2825" i="1"/>
  <c r="J2825" i="1"/>
  <c r="G2826" i="1"/>
  <c r="J2826" i="1"/>
  <c r="G2827" i="1"/>
  <c r="J2827" i="1"/>
  <c r="G2828" i="1"/>
  <c r="J2828" i="1"/>
  <c r="G2829" i="1"/>
  <c r="J2829" i="1"/>
  <c r="G2830" i="1"/>
  <c r="J2830" i="1"/>
  <c r="G2831" i="1"/>
  <c r="J2831" i="1"/>
  <c r="G2832" i="1"/>
  <c r="J2832" i="1"/>
  <c r="G2833" i="1"/>
  <c r="J2833" i="1"/>
  <c r="G2834" i="1"/>
  <c r="J2834" i="1"/>
  <c r="G2835" i="1"/>
  <c r="J2835" i="1"/>
  <c r="G2836" i="1"/>
  <c r="J2836" i="1"/>
  <c r="G2837" i="1"/>
  <c r="J2837" i="1"/>
  <c r="G2838" i="1"/>
  <c r="J2838" i="1"/>
  <c r="G2839" i="1"/>
  <c r="J2839" i="1"/>
  <c r="G2840" i="1"/>
  <c r="J2840" i="1"/>
  <c r="G2841" i="1"/>
  <c r="J2841" i="1"/>
  <c r="G2842" i="1"/>
  <c r="J2842" i="1"/>
  <c r="G2843" i="1"/>
  <c r="J2843" i="1"/>
  <c r="G2844" i="1"/>
  <c r="J2844" i="1"/>
  <c r="G2845" i="1"/>
  <c r="J2845" i="1"/>
  <c r="G2846" i="1"/>
  <c r="J2846" i="1"/>
  <c r="G2847" i="1"/>
  <c r="J2847" i="1"/>
  <c r="G2848" i="1"/>
  <c r="J2848" i="1"/>
  <c r="G2849" i="1"/>
  <c r="J2849" i="1"/>
  <c r="G2850" i="1"/>
  <c r="J2850" i="1"/>
  <c r="G2851" i="1"/>
  <c r="J2851" i="1"/>
  <c r="G2852" i="1"/>
  <c r="J2852" i="1"/>
  <c r="G2853" i="1"/>
  <c r="J2853" i="1"/>
  <c r="G2854" i="1"/>
  <c r="J2854" i="1"/>
  <c r="G2855" i="1"/>
  <c r="J2855" i="1"/>
  <c r="G2856" i="1"/>
  <c r="J2856" i="1"/>
  <c r="G2857" i="1"/>
  <c r="J2857" i="1"/>
  <c r="G2858" i="1"/>
  <c r="J2858" i="1"/>
  <c r="G2859" i="1"/>
  <c r="J2859" i="1"/>
  <c r="G2860" i="1"/>
  <c r="J2860" i="1"/>
  <c r="G2861" i="1"/>
  <c r="J2861" i="1"/>
  <c r="G2862" i="1"/>
  <c r="J2862" i="1"/>
  <c r="G2863" i="1"/>
  <c r="J2863" i="1"/>
  <c r="G2864" i="1"/>
  <c r="J2864" i="1"/>
  <c r="G2865" i="1"/>
  <c r="J2865" i="1"/>
  <c r="G2866" i="1"/>
  <c r="J2866" i="1"/>
  <c r="G2867" i="1"/>
  <c r="J2867" i="1"/>
  <c r="G2868" i="1"/>
  <c r="J2868" i="1"/>
  <c r="G2869" i="1"/>
  <c r="J2869" i="1"/>
  <c r="G2870" i="1"/>
  <c r="J2870" i="1"/>
  <c r="G2871" i="1"/>
  <c r="J2871" i="1"/>
  <c r="G2872" i="1"/>
  <c r="J2872" i="1"/>
  <c r="G2873" i="1"/>
  <c r="J2873" i="1"/>
  <c r="G2874" i="1"/>
  <c r="J2874" i="1"/>
  <c r="G2875" i="1"/>
  <c r="J2875" i="1"/>
  <c r="G2876" i="1"/>
  <c r="J2876" i="1"/>
  <c r="G2877" i="1"/>
  <c r="J2877" i="1"/>
  <c r="G2878" i="1"/>
  <c r="J2878" i="1"/>
  <c r="G2879" i="1"/>
  <c r="J2879" i="1"/>
  <c r="G2880" i="1"/>
  <c r="J2880" i="1"/>
  <c r="G2881" i="1"/>
  <c r="J2881" i="1"/>
  <c r="G2882" i="1"/>
  <c r="J2882" i="1"/>
  <c r="G2883" i="1"/>
  <c r="J2883" i="1"/>
  <c r="G2884" i="1"/>
  <c r="J2884" i="1"/>
  <c r="G2885" i="1"/>
  <c r="J2885" i="1"/>
  <c r="G2886" i="1"/>
  <c r="J2886" i="1"/>
  <c r="G2887" i="1"/>
  <c r="J2887" i="1"/>
  <c r="G2888" i="1"/>
  <c r="J2888" i="1"/>
  <c r="G2889" i="1"/>
  <c r="J2889" i="1"/>
  <c r="G2890" i="1"/>
  <c r="J2890" i="1"/>
  <c r="G2891" i="1"/>
  <c r="J2891" i="1"/>
  <c r="G2892" i="1"/>
  <c r="J2892" i="1"/>
  <c r="G2893" i="1"/>
  <c r="J2893" i="1"/>
  <c r="G2894" i="1"/>
  <c r="J2894" i="1"/>
  <c r="G2895" i="1"/>
  <c r="J2895" i="1"/>
  <c r="G2896" i="1"/>
  <c r="J2896" i="1"/>
  <c r="G2897" i="1"/>
  <c r="J2897" i="1"/>
  <c r="G2898" i="1"/>
  <c r="J2898" i="1"/>
  <c r="G2899" i="1"/>
  <c r="J2899" i="1"/>
  <c r="G2900" i="1"/>
  <c r="J2900" i="1"/>
  <c r="G2901" i="1"/>
  <c r="J2901" i="1"/>
  <c r="G2902" i="1"/>
  <c r="J2902" i="1"/>
  <c r="G2903" i="1"/>
  <c r="J2903" i="1"/>
  <c r="G2904" i="1"/>
  <c r="J2904" i="1"/>
  <c r="G2905" i="1"/>
  <c r="J2905" i="1"/>
  <c r="G2906" i="1"/>
  <c r="J2906" i="1"/>
  <c r="G2907" i="1"/>
  <c r="J2907" i="1"/>
  <c r="G2908" i="1"/>
  <c r="J2908" i="1"/>
  <c r="G2909" i="1"/>
  <c r="J2909" i="1"/>
  <c r="G2910" i="1"/>
  <c r="J2910" i="1"/>
  <c r="G2911" i="1"/>
  <c r="J2911" i="1"/>
  <c r="G2912" i="1"/>
  <c r="J2912" i="1"/>
  <c r="G2913" i="1"/>
  <c r="J2913" i="1"/>
  <c r="G2914" i="1"/>
  <c r="J2914" i="1"/>
  <c r="G2915" i="1"/>
  <c r="J2915" i="1"/>
  <c r="G2916" i="1"/>
  <c r="J2916" i="1"/>
  <c r="G2917" i="1"/>
  <c r="J2917" i="1"/>
  <c r="G2918" i="1"/>
  <c r="J2918" i="1"/>
  <c r="G2919" i="1"/>
  <c r="J2919" i="1"/>
  <c r="G2920" i="1"/>
  <c r="J2920" i="1"/>
  <c r="G2921" i="1"/>
  <c r="J2921" i="1"/>
  <c r="G2922" i="1"/>
  <c r="J2922" i="1"/>
  <c r="G2923" i="1"/>
  <c r="J2923" i="1"/>
  <c r="G2924" i="1"/>
  <c r="J2924" i="1"/>
  <c r="G2925" i="1"/>
  <c r="J2925" i="1"/>
  <c r="G2926" i="1"/>
  <c r="J2926" i="1"/>
  <c r="G2927" i="1"/>
  <c r="J2927" i="1"/>
  <c r="G2928" i="1"/>
  <c r="J2928" i="1"/>
  <c r="G2929" i="1"/>
  <c r="J2929" i="1"/>
  <c r="G2930" i="1"/>
  <c r="J2930" i="1"/>
  <c r="G2931" i="1"/>
  <c r="J2931" i="1"/>
  <c r="G2932" i="1"/>
  <c r="J2932" i="1"/>
  <c r="G2933" i="1"/>
  <c r="J2933" i="1"/>
  <c r="G2934" i="1"/>
  <c r="J2934" i="1"/>
  <c r="G2935" i="1"/>
  <c r="J2935" i="1"/>
  <c r="G2936" i="1"/>
  <c r="J2936" i="1"/>
  <c r="G2937" i="1"/>
  <c r="J2937" i="1"/>
  <c r="G2938" i="1"/>
  <c r="J2938" i="1"/>
  <c r="G2939" i="1"/>
  <c r="J2939" i="1"/>
  <c r="G2940" i="1"/>
  <c r="J2940" i="1"/>
  <c r="G2941" i="1"/>
  <c r="J2941" i="1"/>
  <c r="G2942" i="1"/>
  <c r="J2942" i="1"/>
  <c r="G2943" i="1"/>
  <c r="J2943" i="1"/>
  <c r="G2944" i="1"/>
  <c r="J2944" i="1"/>
  <c r="G2945" i="1"/>
  <c r="J2945" i="1"/>
  <c r="G2946" i="1"/>
  <c r="J2946" i="1"/>
  <c r="G2947" i="1"/>
  <c r="J2947" i="1"/>
  <c r="G2948" i="1"/>
  <c r="J2948" i="1"/>
  <c r="G2949" i="1"/>
  <c r="J2949" i="1"/>
  <c r="G2950" i="1"/>
  <c r="J2950" i="1"/>
  <c r="G2951" i="1"/>
  <c r="J2951" i="1"/>
  <c r="G2952" i="1"/>
  <c r="J2952" i="1"/>
  <c r="G2953" i="1"/>
  <c r="J2953" i="1"/>
  <c r="G2954" i="1"/>
  <c r="J2954" i="1"/>
  <c r="G2955" i="1"/>
  <c r="J2955" i="1"/>
  <c r="G2956" i="1"/>
  <c r="J2956" i="1"/>
  <c r="G2957" i="1"/>
  <c r="J2957" i="1"/>
  <c r="G2958" i="1"/>
  <c r="J2958" i="1"/>
  <c r="G2959" i="1"/>
  <c r="J2959" i="1"/>
  <c r="G2960" i="1"/>
  <c r="J2960" i="1"/>
  <c r="G2961" i="1"/>
  <c r="J2961" i="1"/>
  <c r="G2962" i="1"/>
  <c r="J2962" i="1"/>
  <c r="G2963" i="1"/>
  <c r="J2963" i="1"/>
  <c r="G2964" i="1"/>
  <c r="J2964" i="1"/>
  <c r="G2965" i="1"/>
  <c r="J2965" i="1"/>
  <c r="G2966" i="1"/>
  <c r="J2966" i="1"/>
  <c r="G2967" i="1"/>
  <c r="J2967" i="1"/>
  <c r="G2968" i="1"/>
  <c r="J2968" i="1"/>
  <c r="G2969" i="1"/>
  <c r="J2969" i="1"/>
  <c r="G2970" i="1"/>
  <c r="J2970" i="1"/>
  <c r="G2971" i="1"/>
  <c r="J2971" i="1"/>
  <c r="G2972" i="1"/>
  <c r="J2972" i="1"/>
  <c r="G2973" i="1"/>
  <c r="J2973" i="1"/>
  <c r="G2974" i="1"/>
  <c r="J2974" i="1"/>
  <c r="G2975" i="1"/>
  <c r="J2975" i="1"/>
  <c r="G2976" i="1"/>
  <c r="J2976" i="1"/>
  <c r="G2977" i="1"/>
  <c r="J2977" i="1"/>
  <c r="G2978" i="1"/>
  <c r="J2978" i="1"/>
  <c r="G2979" i="1"/>
  <c r="J2979" i="1"/>
  <c r="G2980" i="1"/>
  <c r="J2980" i="1"/>
  <c r="G2981" i="1"/>
  <c r="J2981" i="1"/>
  <c r="G2982" i="1"/>
  <c r="J2982" i="1"/>
  <c r="G2983" i="1"/>
  <c r="J2983" i="1"/>
  <c r="G2984" i="1"/>
  <c r="J2984" i="1"/>
  <c r="G2985" i="1"/>
  <c r="J2985" i="1"/>
  <c r="G2986" i="1"/>
  <c r="J2986" i="1"/>
  <c r="G2987" i="1"/>
  <c r="J2987" i="1"/>
  <c r="G2988" i="1"/>
  <c r="J2988" i="1"/>
  <c r="G2989" i="1"/>
  <c r="J2989" i="1"/>
  <c r="G2990" i="1"/>
  <c r="J2990" i="1"/>
  <c r="G2991" i="1"/>
  <c r="J2991" i="1"/>
  <c r="G2992" i="1"/>
  <c r="J2992" i="1"/>
  <c r="G2993" i="1"/>
  <c r="J2993" i="1"/>
  <c r="G2994" i="1"/>
  <c r="J2994" i="1"/>
  <c r="G2995" i="1"/>
  <c r="J2995" i="1"/>
  <c r="G2996" i="1"/>
  <c r="J2996" i="1"/>
  <c r="G2997" i="1"/>
  <c r="J2997" i="1"/>
  <c r="G2998" i="1"/>
  <c r="J2998" i="1"/>
  <c r="G2999" i="1"/>
  <c r="J2999" i="1"/>
  <c r="G3000" i="1"/>
  <c r="J3000" i="1"/>
  <c r="G3001" i="1"/>
  <c r="J3001" i="1"/>
  <c r="G3002" i="1"/>
  <c r="J3002" i="1"/>
  <c r="G3003" i="1"/>
  <c r="J3003" i="1"/>
  <c r="G3004" i="1"/>
  <c r="J3004" i="1"/>
  <c r="G3005" i="1"/>
  <c r="J3005" i="1"/>
  <c r="G3006" i="1"/>
  <c r="J3006" i="1"/>
  <c r="G3007" i="1"/>
  <c r="J3007" i="1"/>
  <c r="G3008" i="1"/>
  <c r="J3008" i="1"/>
  <c r="G3009" i="1"/>
  <c r="J3009" i="1"/>
  <c r="G3010" i="1"/>
  <c r="J3010" i="1"/>
  <c r="G3011" i="1"/>
  <c r="J3011" i="1"/>
  <c r="G3012" i="1"/>
  <c r="J3012" i="1"/>
  <c r="G3013" i="1"/>
  <c r="J3013" i="1"/>
  <c r="G3014" i="1"/>
  <c r="J3014" i="1"/>
  <c r="G3015" i="1"/>
  <c r="J3015" i="1"/>
  <c r="G3016" i="1"/>
  <c r="J3016" i="1"/>
  <c r="G3017" i="1"/>
  <c r="J3017" i="1"/>
  <c r="G3018" i="1"/>
  <c r="J3018" i="1"/>
  <c r="G3019" i="1"/>
  <c r="J3019" i="1"/>
  <c r="G3020" i="1"/>
  <c r="J3020" i="1"/>
  <c r="G3021" i="1"/>
  <c r="J3021" i="1"/>
  <c r="G3022" i="1"/>
  <c r="J3022" i="1"/>
  <c r="G3023" i="1"/>
  <c r="J3023" i="1"/>
  <c r="G3024" i="1"/>
  <c r="J3024" i="1"/>
  <c r="G3025" i="1"/>
  <c r="J3025" i="1"/>
  <c r="G3026" i="1"/>
  <c r="J3026" i="1"/>
  <c r="G3027" i="1"/>
  <c r="J3027" i="1"/>
  <c r="G3028" i="1"/>
  <c r="J3028" i="1"/>
  <c r="G3029" i="1"/>
  <c r="J3029" i="1"/>
  <c r="G3030" i="1"/>
  <c r="J3030" i="1"/>
  <c r="G3031" i="1"/>
  <c r="J3031" i="1"/>
  <c r="G3032" i="1"/>
  <c r="J3032" i="1"/>
  <c r="G3033" i="1"/>
  <c r="J3033" i="1"/>
  <c r="G3034" i="1"/>
  <c r="J3034" i="1"/>
  <c r="G3035" i="1"/>
  <c r="J3035" i="1"/>
  <c r="G3036" i="1"/>
  <c r="J3036" i="1"/>
  <c r="G3037" i="1"/>
  <c r="J3037" i="1"/>
  <c r="G3038" i="1"/>
  <c r="J3038" i="1"/>
  <c r="G3039" i="1"/>
  <c r="J3039" i="1"/>
  <c r="G3040" i="1"/>
  <c r="J3040" i="1"/>
  <c r="G3041" i="1"/>
  <c r="J3041" i="1"/>
  <c r="G3042" i="1"/>
  <c r="J3042" i="1"/>
  <c r="G3043" i="1"/>
  <c r="J3043" i="1"/>
  <c r="G3044" i="1"/>
  <c r="J3044" i="1"/>
  <c r="G3045" i="1"/>
  <c r="J3045" i="1"/>
  <c r="G3046" i="1"/>
  <c r="J3046" i="1"/>
  <c r="G3047" i="1"/>
  <c r="J3047" i="1"/>
  <c r="G3048" i="1"/>
  <c r="J3048" i="1"/>
  <c r="G3049" i="1"/>
  <c r="J3049" i="1"/>
  <c r="G3050" i="1"/>
  <c r="J3050" i="1"/>
  <c r="G3051" i="1"/>
  <c r="J3051" i="1"/>
  <c r="G3052" i="1"/>
  <c r="J3052" i="1"/>
  <c r="G3053" i="1"/>
  <c r="J3053" i="1"/>
  <c r="G3054" i="1"/>
  <c r="J3054" i="1"/>
  <c r="G3055" i="1"/>
  <c r="J3055" i="1"/>
  <c r="G3056" i="1"/>
  <c r="J3056" i="1"/>
  <c r="G3057" i="1"/>
  <c r="J3057" i="1"/>
  <c r="G3058" i="1"/>
  <c r="J3058" i="1"/>
  <c r="G3059" i="1"/>
  <c r="J3059" i="1"/>
  <c r="G3060" i="1"/>
  <c r="J3060" i="1"/>
  <c r="G3061" i="1"/>
  <c r="J3061" i="1"/>
  <c r="G3062" i="1"/>
  <c r="J3062" i="1"/>
  <c r="G3063" i="1"/>
  <c r="J3063" i="1"/>
  <c r="G3064" i="1"/>
  <c r="J3064" i="1"/>
  <c r="G3065" i="1"/>
  <c r="J3065" i="1"/>
  <c r="G3066" i="1"/>
  <c r="J3066" i="1"/>
  <c r="G3067" i="1"/>
  <c r="J3067" i="1"/>
  <c r="G3068" i="1"/>
  <c r="J3068" i="1"/>
  <c r="G3069" i="1"/>
  <c r="J3069" i="1"/>
  <c r="G3070" i="1"/>
  <c r="J3070" i="1"/>
  <c r="G3071" i="1"/>
  <c r="J3071" i="1"/>
  <c r="G3072" i="1"/>
  <c r="J3072" i="1"/>
  <c r="G3073" i="1"/>
  <c r="J3073" i="1"/>
  <c r="G3074" i="1"/>
  <c r="J3074" i="1"/>
  <c r="G3075" i="1"/>
  <c r="J3075" i="1"/>
  <c r="G3076" i="1"/>
  <c r="J3076" i="1"/>
  <c r="G3077" i="1"/>
  <c r="J3077" i="1"/>
  <c r="G3078" i="1"/>
  <c r="J3078" i="1"/>
  <c r="G3079" i="1"/>
  <c r="J3079" i="1"/>
  <c r="G3080" i="1"/>
  <c r="J3080" i="1"/>
  <c r="G3081" i="1"/>
  <c r="J3081" i="1"/>
  <c r="G3082" i="1"/>
  <c r="J3082" i="1"/>
  <c r="G3083" i="1"/>
  <c r="J3083" i="1"/>
  <c r="G3084" i="1"/>
  <c r="J3084" i="1"/>
  <c r="G3085" i="1"/>
  <c r="J3085" i="1"/>
  <c r="G3086" i="1"/>
  <c r="J3086" i="1"/>
  <c r="G3087" i="1"/>
  <c r="J3087" i="1"/>
  <c r="G3088" i="1"/>
  <c r="J3088" i="1"/>
  <c r="G3089" i="1"/>
  <c r="J3089" i="1"/>
  <c r="G3090" i="1"/>
  <c r="J3090" i="1"/>
  <c r="G3091" i="1"/>
  <c r="J3091" i="1"/>
  <c r="G3092" i="1"/>
  <c r="J3092" i="1"/>
  <c r="G3093" i="1"/>
  <c r="J3093" i="1"/>
  <c r="G3094" i="1"/>
  <c r="J3094" i="1"/>
  <c r="G3095" i="1"/>
  <c r="J3095" i="1"/>
  <c r="G3096" i="1"/>
  <c r="J3096" i="1"/>
  <c r="G3097" i="1"/>
  <c r="J3097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G331" i="1"/>
  <c r="J331" i="1"/>
  <c r="G332" i="1"/>
  <c r="J332" i="1"/>
  <c r="G333" i="1"/>
  <c r="J333" i="1"/>
  <c r="G334" i="1"/>
  <c r="J334" i="1"/>
  <c r="G335" i="1"/>
  <c r="J335" i="1"/>
  <c r="G336" i="1"/>
  <c r="J336" i="1"/>
  <c r="G337" i="1"/>
  <c r="J337" i="1"/>
  <c r="G338" i="1"/>
  <c r="J338" i="1"/>
  <c r="G339" i="1"/>
  <c r="J339" i="1"/>
  <c r="G340" i="1"/>
  <c r="J340" i="1"/>
  <c r="G341" i="1"/>
  <c r="J341" i="1"/>
  <c r="G342" i="1"/>
  <c r="J342" i="1"/>
  <c r="G343" i="1"/>
  <c r="J343" i="1"/>
  <c r="G344" i="1"/>
  <c r="J344" i="1"/>
  <c r="G345" i="1"/>
  <c r="J345" i="1"/>
  <c r="G346" i="1"/>
  <c r="J346" i="1"/>
  <c r="G347" i="1"/>
  <c r="J347" i="1"/>
  <c r="G348" i="1"/>
  <c r="J348" i="1"/>
  <c r="G349" i="1"/>
  <c r="J349" i="1"/>
  <c r="G350" i="1"/>
  <c r="J350" i="1"/>
  <c r="G351" i="1"/>
  <c r="J351" i="1"/>
  <c r="G352" i="1"/>
  <c r="J352" i="1"/>
  <c r="G353" i="1"/>
  <c r="J353" i="1"/>
  <c r="G354" i="1"/>
  <c r="J354" i="1"/>
  <c r="G355" i="1"/>
  <c r="J355" i="1"/>
  <c r="G356" i="1"/>
  <c r="J356" i="1"/>
  <c r="G357" i="1"/>
  <c r="J357" i="1"/>
  <c r="G358" i="1"/>
  <c r="J358" i="1"/>
  <c r="G359" i="1"/>
  <c r="J359" i="1"/>
  <c r="G360" i="1"/>
  <c r="J360" i="1"/>
  <c r="G361" i="1"/>
  <c r="J361" i="1"/>
  <c r="G362" i="1"/>
  <c r="J362" i="1"/>
  <c r="G363" i="1"/>
  <c r="J363" i="1"/>
  <c r="G364" i="1"/>
  <c r="J364" i="1"/>
  <c r="G365" i="1"/>
  <c r="J365" i="1"/>
  <c r="G366" i="1"/>
  <c r="J366" i="1"/>
  <c r="G367" i="1"/>
  <c r="J367" i="1"/>
  <c r="G368" i="1"/>
  <c r="J368" i="1"/>
  <c r="G369" i="1"/>
  <c r="J369" i="1"/>
  <c r="G370" i="1"/>
  <c r="J370" i="1"/>
  <c r="G371" i="1"/>
  <c r="J371" i="1"/>
  <c r="G372" i="1"/>
  <c r="J372" i="1"/>
  <c r="G373" i="1"/>
  <c r="J373" i="1"/>
  <c r="G374" i="1"/>
  <c r="J374" i="1"/>
  <c r="G375" i="1"/>
  <c r="J375" i="1"/>
  <c r="G376" i="1"/>
  <c r="J376" i="1"/>
  <c r="G377" i="1"/>
  <c r="J377" i="1"/>
  <c r="G378" i="1"/>
  <c r="J378" i="1"/>
  <c r="G379" i="1"/>
  <c r="J379" i="1"/>
  <c r="G380" i="1"/>
  <c r="J380" i="1"/>
  <c r="G381" i="1"/>
  <c r="J381" i="1"/>
  <c r="G382" i="1"/>
  <c r="J382" i="1"/>
  <c r="G383" i="1"/>
  <c r="J383" i="1"/>
  <c r="G384" i="1"/>
  <c r="J384" i="1"/>
  <c r="G385" i="1"/>
  <c r="J385" i="1"/>
  <c r="G386" i="1"/>
  <c r="J386" i="1"/>
  <c r="G387" i="1"/>
  <c r="J387" i="1"/>
  <c r="G388" i="1"/>
  <c r="J388" i="1"/>
  <c r="G389" i="1"/>
  <c r="J389" i="1"/>
  <c r="G390" i="1"/>
  <c r="J390" i="1"/>
  <c r="G391" i="1"/>
  <c r="J391" i="1"/>
  <c r="G392" i="1"/>
  <c r="J392" i="1"/>
  <c r="G393" i="1"/>
  <c r="J393" i="1"/>
  <c r="G394" i="1"/>
  <c r="J394" i="1"/>
  <c r="G395" i="1"/>
  <c r="J395" i="1"/>
  <c r="G396" i="1"/>
  <c r="J396" i="1"/>
  <c r="G397" i="1"/>
  <c r="J397" i="1"/>
  <c r="G398" i="1"/>
  <c r="J398" i="1"/>
  <c r="G399" i="1"/>
  <c r="J399" i="1"/>
  <c r="G400" i="1"/>
  <c r="J400" i="1"/>
  <c r="G401" i="1"/>
  <c r="J401" i="1"/>
  <c r="G402" i="1"/>
  <c r="J402" i="1"/>
  <c r="G403" i="1"/>
  <c r="J403" i="1"/>
  <c r="G404" i="1"/>
  <c r="J404" i="1"/>
  <c r="G405" i="1"/>
  <c r="J405" i="1"/>
  <c r="G406" i="1"/>
  <c r="J406" i="1"/>
  <c r="G407" i="1"/>
  <c r="J407" i="1"/>
  <c r="G408" i="1"/>
  <c r="J408" i="1"/>
  <c r="G409" i="1"/>
  <c r="J409" i="1"/>
  <c r="G410" i="1"/>
  <c r="J410" i="1"/>
  <c r="G411" i="1"/>
  <c r="J411" i="1"/>
  <c r="G412" i="1"/>
  <c r="J412" i="1"/>
  <c r="G413" i="1"/>
  <c r="J413" i="1"/>
  <c r="G414" i="1"/>
  <c r="J414" i="1"/>
  <c r="G415" i="1"/>
  <c r="J415" i="1"/>
  <c r="G416" i="1"/>
  <c r="J416" i="1"/>
  <c r="G417" i="1"/>
  <c r="J417" i="1"/>
  <c r="G418" i="1"/>
  <c r="J418" i="1"/>
  <c r="G419" i="1"/>
  <c r="J419" i="1"/>
  <c r="G420" i="1"/>
  <c r="J420" i="1"/>
  <c r="G421" i="1"/>
  <c r="J421" i="1"/>
  <c r="G422" i="1"/>
  <c r="J422" i="1"/>
  <c r="G423" i="1"/>
  <c r="J423" i="1"/>
  <c r="G424" i="1"/>
  <c r="J424" i="1"/>
  <c r="G425" i="1"/>
  <c r="J425" i="1"/>
  <c r="G426" i="1"/>
  <c r="J426" i="1"/>
  <c r="G427" i="1"/>
  <c r="J427" i="1"/>
  <c r="G428" i="1"/>
  <c r="J428" i="1"/>
  <c r="G429" i="1"/>
  <c r="J429" i="1"/>
  <c r="G430" i="1"/>
  <c r="J430" i="1"/>
  <c r="G431" i="1"/>
  <c r="J431" i="1"/>
  <c r="G432" i="1"/>
  <c r="J432" i="1"/>
  <c r="G433" i="1"/>
  <c r="J433" i="1"/>
  <c r="G434" i="1"/>
  <c r="J434" i="1"/>
  <c r="G435" i="1"/>
  <c r="J435" i="1"/>
  <c r="G436" i="1"/>
  <c r="J436" i="1"/>
  <c r="G437" i="1"/>
  <c r="J437" i="1"/>
  <c r="G438" i="1"/>
  <c r="J438" i="1"/>
  <c r="G439" i="1"/>
  <c r="J439" i="1"/>
  <c r="G440" i="1"/>
  <c r="J440" i="1"/>
  <c r="G441" i="1"/>
  <c r="J441" i="1"/>
  <c r="G442" i="1"/>
  <c r="J442" i="1"/>
  <c r="G443" i="1"/>
  <c r="J443" i="1"/>
  <c r="G444" i="1"/>
  <c r="J444" i="1"/>
  <c r="G445" i="1"/>
  <c r="J445" i="1"/>
  <c r="G446" i="1"/>
  <c r="J446" i="1"/>
  <c r="G447" i="1"/>
  <c r="J447" i="1"/>
  <c r="G448" i="1"/>
  <c r="J448" i="1"/>
  <c r="G449" i="1"/>
  <c r="J449" i="1"/>
  <c r="G450" i="1"/>
  <c r="J450" i="1"/>
  <c r="G451" i="1"/>
  <c r="J451" i="1"/>
  <c r="G452" i="1"/>
  <c r="J452" i="1"/>
  <c r="G453" i="1"/>
  <c r="J453" i="1"/>
  <c r="G454" i="1"/>
  <c r="J454" i="1"/>
  <c r="G455" i="1"/>
  <c r="J455" i="1"/>
  <c r="G456" i="1"/>
  <c r="J456" i="1"/>
  <c r="G457" i="1"/>
  <c r="J457" i="1"/>
  <c r="G458" i="1"/>
  <c r="J458" i="1"/>
  <c r="G459" i="1"/>
  <c r="J459" i="1"/>
  <c r="G460" i="1"/>
  <c r="J460" i="1"/>
  <c r="G461" i="1"/>
  <c r="J461" i="1"/>
  <c r="G462" i="1"/>
  <c r="J462" i="1"/>
  <c r="G463" i="1"/>
  <c r="J463" i="1"/>
  <c r="G464" i="1"/>
  <c r="J464" i="1"/>
  <c r="G465" i="1"/>
  <c r="J465" i="1"/>
  <c r="G466" i="1"/>
  <c r="J466" i="1"/>
  <c r="G467" i="1"/>
  <c r="J467" i="1"/>
  <c r="G468" i="1"/>
  <c r="J468" i="1"/>
  <c r="G469" i="1"/>
  <c r="J469" i="1"/>
  <c r="G470" i="1"/>
  <c r="J470" i="1"/>
  <c r="G471" i="1"/>
  <c r="J471" i="1"/>
  <c r="G472" i="1"/>
  <c r="J472" i="1"/>
  <c r="G473" i="1"/>
  <c r="J473" i="1"/>
  <c r="G474" i="1"/>
  <c r="J474" i="1"/>
  <c r="G475" i="1"/>
  <c r="J475" i="1"/>
  <c r="G476" i="1"/>
  <c r="J476" i="1"/>
  <c r="G477" i="1"/>
  <c r="J477" i="1"/>
  <c r="G478" i="1"/>
  <c r="J478" i="1"/>
  <c r="G479" i="1"/>
  <c r="J479" i="1"/>
  <c r="G480" i="1"/>
  <c r="J480" i="1"/>
  <c r="G481" i="1"/>
  <c r="J481" i="1"/>
  <c r="G482" i="1"/>
  <c r="J482" i="1"/>
  <c r="G483" i="1"/>
  <c r="J483" i="1"/>
  <c r="G484" i="1"/>
  <c r="J484" i="1"/>
  <c r="G485" i="1"/>
  <c r="J485" i="1"/>
  <c r="G486" i="1"/>
  <c r="J486" i="1"/>
  <c r="G487" i="1"/>
  <c r="J487" i="1"/>
  <c r="G488" i="1"/>
  <c r="J488" i="1"/>
  <c r="G489" i="1"/>
  <c r="J489" i="1"/>
  <c r="G490" i="1"/>
  <c r="J490" i="1"/>
  <c r="G491" i="1"/>
  <c r="J491" i="1"/>
  <c r="G492" i="1"/>
  <c r="J492" i="1"/>
  <c r="G493" i="1"/>
  <c r="J493" i="1"/>
  <c r="G494" i="1"/>
  <c r="J494" i="1"/>
  <c r="G495" i="1"/>
  <c r="J495" i="1"/>
  <c r="G496" i="1"/>
  <c r="J496" i="1"/>
  <c r="G497" i="1"/>
  <c r="J497" i="1"/>
  <c r="G498" i="1"/>
  <c r="J498" i="1"/>
  <c r="G499" i="1"/>
  <c r="J499" i="1"/>
  <c r="G500" i="1"/>
  <c r="J500" i="1"/>
  <c r="G501" i="1"/>
  <c r="J501" i="1"/>
  <c r="G502" i="1"/>
  <c r="J502" i="1"/>
  <c r="G503" i="1"/>
  <c r="J503" i="1"/>
  <c r="G504" i="1"/>
  <c r="J504" i="1"/>
  <c r="G505" i="1"/>
  <c r="J505" i="1"/>
  <c r="G506" i="1"/>
  <c r="J506" i="1"/>
  <c r="G507" i="1"/>
  <c r="J507" i="1"/>
  <c r="G508" i="1"/>
  <c r="J508" i="1"/>
  <c r="G509" i="1"/>
  <c r="J509" i="1"/>
  <c r="G510" i="1"/>
  <c r="J510" i="1"/>
  <c r="G511" i="1"/>
  <c r="J511" i="1"/>
  <c r="G512" i="1"/>
  <c r="J512" i="1"/>
  <c r="G513" i="1"/>
  <c r="J513" i="1"/>
  <c r="G514" i="1"/>
  <c r="J514" i="1"/>
  <c r="G515" i="1"/>
  <c r="J515" i="1"/>
  <c r="G516" i="1"/>
  <c r="J516" i="1"/>
  <c r="G517" i="1"/>
  <c r="J517" i="1"/>
  <c r="G518" i="1"/>
  <c r="J518" i="1"/>
  <c r="G519" i="1"/>
  <c r="J519" i="1"/>
  <c r="G520" i="1"/>
  <c r="J520" i="1"/>
  <c r="G521" i="1"/>
  <c r="J521" i="1"/>
  <c r="G522" i="1"/>
  <c r="J522" i="1"/>
  <c r="G523" i="1"/>
  <c r="J523" i="1"/>
  <c r="G524" i="1"/>
  <c r="J524" i="1"/>
  <c r="G525" i="1"/>
  <c r="J525" i="1"/>
  <c r="G526" i="1"/>
  <c r="J526" i="1"/>
  <c r="G527" i="1"/>
  <c r="J527" i="1"/>
  <c r="G528" i="1"/>
  <c r="J528" i="1"/>
  <c r="G529" i="1"/>
  <c r="J529" i="1"/>
  <c r="G530" i="1"/>
  <c r="J530" i="1"/>
  <c r="G531" i="1"/>
  <c r="J531" i="1"/>
  <c r="G532" i="1"/>
  <c r="J532" i="1"/>
  <c r="G533" i="1"/>
  <c r="J533" i="1"/>
  <c r="G534" i="1"/>
  <c r="J534" i="1"/>
  <c r="G535" i="1"/>
  <c r="J535" i="1"/>
  <c r="G536" i="1"/>
  <c r="J536" i="1"/>
  <c r="G537" i="1"/>
  <c r="J537" i="1"/>
  <c r="G538" i="1"/>
  <c r="J538" i="1"/>
  <c r="G539" i="1"/>
  <c r="J539" i="1"/>
  <c r="G540" i="1"/>
  <c r="J540" i="1"/>
  <c r="G541" i="1"/>
  <c r="J541" i="1"/>
  <c r="G542" i="1"/>
  <c r="J542" i="1"/>
  <c r="G543" i="1"/>
  <c r="J543" i="1"/>
  <c r="G544" i="1"/>
  <c r="J544" i="1"/>
  <c r="G545" i="1"/>
  <c r="J545" i="1"/>
  <c r="G546" i="1"/>
  <c r="J546" i="1"/>
  <c r="G547" i="1"/>
  <c r="J547" i="1"/>
  <c r="G548" i="1"/>
  <c r="J548" i="1"/>
  <c r="G549" i="1"/>
  <c r="J549" i="1"/>
  <c r="G550" i="1"/>
  <c r="J550" i="1"/>
  <c r="G551" i="1"/>
  <c r="J551" i="1"/>
  <c r="G552" i="1"/>
  <c r="J552" i="1"/>
  <c r="G553" i="1"/>
  <c r="J553" i="1"/>
  <c r="G554" i="1"/>
  <c r="J554" i="1"/>
  <c r="G555" i="1"/>
  <c r="J555" i="1"/>
  <c r="G556" i="1"/>
  <c r="J556" i="1"/>
  <c r="G557" i="1"/>
  <c r="J557" i="1"/>
  <c r="G558" i="1"/>
  <c r="J558" i="1"/>
  <c r="G559" i="1"/>
  <c r="J559" i="1"/>
  <c r="G560" i="1"/>
  <c r="J560" i="1"/>
  <c r="G561" i="1"/>
  <c r="J561" i="1"/>
  <c r="G562" i="1"/>
  <c r="J562" i="1"/>
  <c r="G563" i="1"/>
  <c r="J563" i="1"/>
  <c r="G564" i="1"/>
  <c r="J564" i="1"/>
  <c r="G565" i="1"/>
  <c r="J565" i="1"/>
  <c r="G566" i="1"/>
  <c r="J566" i="1"/>
  <c r="G567" i="1"/>
  <c r="J567" i="1"/>
  <c r="G568" i="1"/>
  <c r="J568" i="1"/>
  <c r="G569" i="1"/>
  <c r="J569" i="1"/>
  <c r="G570" i="1"/>
  <c r="J570" i="1"/>
  <c r="G571" i="1"/>
  <c r="J571" i="1"/>
  <c r="G572" i="1"/>
  <c r="J572" i="1"/>
  <c r="G573" i="1"/>
  <c r="J573" i="1"/>
  <c r="G574" i="1"/>
  <c r="J574" i="1"/>
  <c r="G575" i="1"/>
  <c r="J575" i="1"/>
  <c r="G576" i="1"/>
  <c r="J576" i="1"/>
  <c r="G577" i="1"/>
  <c r="J577" i="1"/>
  <c r="G578" i="1"/>
  <c r="J578" i="1"/>
  <c r="G579" i="1"/>
  <c r="J579" i="1"/>
  <c r="G580" i="1"/>
  <c r="J580" i="1"/>
  <c r="G581" i="1"/>
  <c r="J581" i="1"/>
  <c r="G582" i="1"/>
  <c r="J582" i="1"/>
  <c r="G583" i="1"/>
  <c r="J583" i="1"/>
  <c r="G584" i="1"/>
  <c r="J584" i="1"/>
  <c r="G585" i="1"/>
  <c r="J585" i="1"/>
  <c r="G586" i="1"/>
  <c r="J586" i="1"/>
  <c r="G587" i="1"/>
  <c r="J587" i="1"/>
  <c r="G588" i="1"/>
  <c r="J588" i="1"/>
  <c r="G589" i="1"/>
  <c r="J589" i="1"/>
  <c r="G590" i="1"/>
  <c r="J590" i="1"/>
  <c r="G591" i="1"/>
  <c r="J591" i="1"/>
  <c r="G592" i="1"/>
  <c r="J592" i="1"/>
  <c r="G593" i="1"/>
  <c r="J593" i="1"/>
  <c r="G594" i="1"/>
  <c r="J594" i="1"/>
  <c r="G595" i="1"/>
  <c r="J595" i="1"/>
  <c r="G596" i="1"/>
  <c r="J596" i="1"/>
  <c r="G597" i="1"/>
  <c r="J597" i="1"/>
  <c r="G598" i="1"/>
  <c r="J598" i="1"/>
  <c r="G599" i="1"/>
  <c r="J599" i="1"/>
  <c r="G600" i="1"/>
  <c r="J600" i="1"/>
  <c r="G601" i="1"/>
  <c r="J601" i="1"/>
  <c r="G602" i="1"/>
  <c r="J602" i="1"/>
  <c r="G603" i="1"/>
  <c r="J603" i="1"/>
  <c r="G604" i="1"/>
  <c r="J604" i="1"/>
  <c r="G605" i="1"/>
  <c r="J605" i="1"/>
  <c r="G606" i="1"/>
  <c r="J606" i="1"/>
  <c r="G607" i="1"/>
  <c r="J607" i="1"/>
  <c r="G608" i="1"/>
  <c r="J608" i="1"/>
  <c r="G609" i="1"/>
  <c r="J609" i="1"/>
  <c r="G610" i="1"/>
  <c r="J610" i="1"/>
  <c r="G611" i="1"/>
  <c r="J611" i="1"/>
  <c r="G612" i="1"/>
  <c r="J612" i="1"/>
  <c r="G613" i="1"/>
  <c r="J613" i="1"/>
  <c r="G614" i="1"/>
  <c r="J614" i="1"/>
  <c r="G615" i="1"/>
  <c r="J615" i="1"/>
  <c r="G616" i="1"/>
  <c r="J616" i="1"/>
  <c r="G617" i="1"/>
  <c r="J617" i="1"/>
  <c r="G618" i="1"/>
  <c r="J618" i="1"/>
  <c r="G619" i="1"/>
  <c r="J619" i="1"/>
  <c r="G620" i="1"/>
  <c r="J620" i="1"/>
  <c r="G621" i="1"/>
  <c r="J621" i="1"/>
  <c r="G622" i="1"/>
  <c r="J622" i="1"/>
  <c r="G623" i="1"/>
  <c r="J623" i="1"/>
  <c r="G624" i="1"/>
  <c r="J624" i="1"/>
  <c r="G625" i="1"/>
  <c r="J625" i="1"/>
  <c r="G626" i="1"/>
  <c r="J626" i="1"/>
  <c r="G627" i="1"/>
  <c r="J627" i="1"/>
  <c r="G628" i="1"/>
  <c r="J628" i="1"/>
  <c r="G629" i="1"/>
  <c r="J629" i="1"/>
  <c r="G630" i="1"/>
  <c r="J630" i="1"/>
  <c r="G631" i="1"/>
  <c r="J631" i="1"/>
  <c r="G632" i="1"/>
  <c r="J632" i="1"/>
  <c r="G633" i="1"/>
  <c r="J633" i="1"/>
  <c r="G634" i="1"/>
  <c r="J634" i="1"/>
  <c r="G635" i="1"/>
  <c r="J635" i="1"/>
  <c r="G636" i="1"/>
  <c r="J636" i="1"/>
  <c r="G637" i="1"/>
  <c r="J637" i="1"/>
  <c r="G638" i="1"/>
  <c r="J638" i="1"/>
  <c r="G639" i="1"/>
  <c r="J639" i="1"/>
  <c r="G640" i="1"/>
  <c r="J640" i="1"/>
  <c r="G641" i="1"/>
  <c r="J641" i="1"/>
  <c r="G642" i="1"/>
  <c r="J642" i="1"/>
  <c r="G643" i="1"/>
  <c r="J643" i="1"/>
  <c r="G644" i="1"/>
  <c r="J644" i="1"/>
  <c r="G645" i="1"/>
  <c r="J645" i="1"/>
  <c r="G646" i="1"/>
  <c r="J646" i="1"/>
  <c r="G647" i="1"/>
  <c r="J647" i="1"/>
  <c r="G648" i="1"/>
  <c r="J648" i="1"/>
  <c r="G649" i="1"/>
  <c r="J649" i="1"/>
  <c r="G650" i="1"/>
  <c r="J650" i="1"/>
  <c r="G651" i="1"/>
  <c r="J651" i="1"/>
  <c r="G652" i="1"/>
  <c r="J652" i="1"/>
  <c r="G653" i="1"/>
  <c r="J653" i="1"/>
  <c r="G654" i="1"/>
  <c r="J654" i="1"/>
  <c r="G655" i="1"/>
  <c r="J655" i="1"/>
  <c r="G656" i="1"/>
  <c r="J656" i="1"/>
  <c r="G657" i="1"/>
  <c r="J657" i="1"/>
  <c r="G658" i="1"/>
  <c r="J658" i="1"/>
  <c r="G659" i="1"/>
  <c r="J659" i="1"/>
  <c r="G660" i="1"/>
  <c r="J660" i="1"/>
  <c r="G661" i="1"/>
  <c r="J661" i="1"/>
  <c r="G662" i="1"/>
  <c r="J662" i="1"/>
  <c r="G663" i="1"/>
  <c r="J663" i="1"/>
  <c r="G664" i="1"/>
  <c r="J664" i="1"/>
  <c r="G665" i="1"/>
  <c r="J665" i="1"/>
  <c r="G666" i="1"/>
  <c r="J666" i="1"/>
  <c r="G667" i="1"/>
  <c r="J667" i="1"/>
  <c r="G668" i="1"/>
  <c r="J668" i="1"/>
  <c r="G669" i="1"/>
  <c r="J669" i="1"/>
  <c r="G670" i="1"/>
  <c r="J670" i="1"/>
  <c r="G671" i="1"/>
  <c r="J671" i="1"/>
  <c r="G672" i="1"/>
  <c r="J672" i="1"/>
  <c r="G673" i="1"/>
  <c r="J673" i="1"/>
  <c r="G674" i="1"/>
  <c r="J674" i="1"/>
  <c r="G675" i="1"/>
  <c r="J675" i="1"/>
  <c r="G676" i="1"/>
  <c r="J676" i="1"/>
  <c r="G677" i="1"/>
  <c r="J677" i="1"/>
  <c r="G678" i="1"/>
  <c r="J678" i="1"/>
  <c r="G679" i="1"/>
  <c r="J679" i="1"/>
  <c r="G680" i="1"/>
  <c r="J680" i="1"/>
  <c r="G681" i="1"/>
  <c r="J681" i="1"/>
  <c r="G682" i="1"/>
  <c r="J682" i="1"/>
  <c r="G683" i="1"/>
  <c r="J683" i="1"/>
  <c r="G684" i="1"/>
  <c r="J684" i="1"/>
  <c r="G685" i="1"/>
  <c r="J685" i="1"/>
  <c r="G686" i="1"/>
  <c r="J686" i="1"/>
  <c r="G687" i="1"/>
  <c r="J687" i="1"/>
  <c r="G688" i="1"/>
  <c r="J688" i="1"/>
  <c r="G689" i="1"/>
  <c r="J689" i="1"/>
  <c r="G690" i="1"/>
  <c r="J690" i="1"/>
  <c r="G691" i="1"/>
  <c r="J691" i="1"/>
  <c r="G692" i="1"/>
  <c r="J692" i="1"/>
  <c r="G693" i="1"/>
  <c r="J693" i="1"/>
  <c r="G694" i="1"/>
  <c r="J694" i="1"/>
  <c r="G695" i="1"/>
  <c r="J695" i="1"/>
  <c r="G696" i="1"/>
  <c r="J696" i="1"/>
  <c r="G697" i="1"/>
  <c r="J697" i="1"/>
  <c r="G698" i="1"/>
  <c r="J698" i="1"/>
  <c r="G699" i="1"/>
  <c r="J699" i="1"/>
  <c r="G700" i="1"/>
  <c r="J700" i="1"/>
  <c r="G701" i="1"/>
  <c r="J701" i="1"/>
  <c r="G702" i="1"/>
  <c r="J702" i="1"/>
  <c r="G703" i="1"/>
  <c r="J703" i="1"/>
  <c r="G704" i="1"/>
  <c r="J704" i="1"/>
  <c r="G705" i="1"/>
  <c r="J705" i="1"/>
  <c r="G706" i="1"/>
  <c r="J706" i="1"/>
  <c r="G707" i="1"/>
  <c r="J707" i="1"/>
  <c r="G708" i="1"/>
  <c r="J708" i="1"/>
  <c r="G709" i="1"/>
  <c r="J709" i="1"/>
  <c r="G710" i="1"/>
  <c r="J710" i="1"/>
  <c r="G711" i="1"/>
  <c r="J711" i="1"/>
  <c r="G712" i="1"/>
  <c r="J712" i="1"/>
  <c r="G713" i="1"/>
  <c r="J713" i="1"/>
  <c r="G714" i="1"/>
  <c r="J714" i="1"/>
  <c r="G715" i="1"/>
  <c r="J715" i="1"/>
  <c r="G716" i="1"/>
  <c r="J716" i="1"/>
  <c r="G717" i="1"/>
  <c r="J717" i="1"/>
  <c r="G718" i="1"/>
  <c r="J718" i="1"/>
  <c r="G719" i="1"/>
  <c r="J719" i="1"/>
  <c r="G720" i="1"/>
  <c r="J720" i="1"/>
  <c r="G721" i="1"/>
  <c r="J721" i="1"/>
  <c r="G722" i="1"/>
  <c r="J722" i="1"/>
  <c r="G723" i="1"/>
  <c r="J723" i="1"/>
  <c r="G724" i="1"/>
  <c r="J724" i="1"/>
  <c r="G725" i="1"/>
  <c r="J725" i="1"/>
  <c r="G726" i="1"/>
  <c r="J726" i="1"/>
  <c r="G727" i="1"/>
  <c r="J727" i="1"/>
  <c r="G728" i="1"/>
  <c r="J728" i="1"/>
  <c r="G729" i="1"/>
  <c r="J729" i="1"/>
  <c r="G730" i="1"/>
  <c r="J730" i="1"/>
  <c r="G731" i="1"/>
  <c r="J731" i="1"/>
  <c r="G732" i="1"/>
  <c r="J732" i="1"/>
  <c r="G733" i="1"/>
  <c r="J733" i="1"/>
  <c r="G734" i="1"/>
  <c r="J734" i="1"/>
  <c r="G735" i="1"/>
  <c r="J735" i="1"/>
  <c r="G736" i="1"/>
  <c r="J736" i="1"/>
  <c r="G737" i="1"/>
  <c r="J737" i="1"/>
  <c r="G738" i="1"/>
  <c r="J738" i="1"/>
  <c r="G739" i="1"/>
  <c r="J739" i="1"/>
  <c r="G740" i="1"/>
  <c r="J740" i="1"/>
  <c r="G741" i="1"/>
  <c r="J741" i="1"/>
  <c r="G742" i="1"/>
  <c r="J742" i="1"/>
  <c r="G743" i="1"/>
  <c r="J743" i="1"/>
  <c r="G744" i="1"/>
  <c r="J744" i="1"/>
  <c r="G745" i="1"/>
  <c r="J745" i="1"/>
  <c r="G746" i="1"/>
  <c r="J746" i="1"/>
  <c r="G747" i="1"/>
  <c r="J747" i="1"/>
  <c r="G748" i="1"/>
  <c r="J748" i="1"/>
  <c r="G749" i="1"/>
  <c r="J749" i="1"/>
  <c r="G750" i="1"/>
  <c r="J750" i="1"/>
  <c r="G751" i="1"/>
  <c r="J751" i="1"/>
  <c r="G752" i="1"/>
  <c r="J752" i="1"/>
  <c r="G753" i="1"/>
  <c r="J753" i="1"/>
  <c r="G754" i="1"/>
  <c r="J754" i="1"/>
  <c r="G755" i="1"/>
  <c r="J755" i="1"/>
  <c r="G756" i="1"/>
  <c r="J756" i="1"/>
  <c r="G757" i="1"/>
  <c r="J757" i="1"/>
  <c r="G758" i="1"/>
  <c r="J758" i="1"/>
  <c r="G759" i="1"/>
  <c r="J759" i="1"/>
  <c r="G760" i="1"/>
  <c r="J760" i="1"/>
  <c r="G761" i="1"/>
  <c r="J761" i="1"/>
  <c r="G762" i="1"/>
  <c r="J762" i="1"/>
  <c r="G763" i="1"/>
  <c r="J763" i="1"/>
  <c r="G764" i="1"/>
  <c r="J764" i="1"/>
  <c r="G765" i="1"/>
  <c r="J765" i="1"/>
  <c r="G766" i="1"/>
  <c r="J766" i="1"/>
  <c r="G767" i="1"/>
  <c r="J767" i="1"/>
  <c r="G768" i="1"/>
  <c r="J768" i="1"/>
  <c r="G769" i="1"/>
  <c r="J769" i="1"/>
  <c r="G770" i="1"/>
  <c r="J770" i="1"/>
  <c r="G771" i="1"/>
  <c r="J771" i="1"/>
  <c r="G772" i="1"/>
  <c r="J772" i="1"/>
  <c r="G773" i="1"/>
  <c r="J773" i="1"/>
  <c r="G774" i="1"/>
  <c r="J774" i="1"/>
  <c r="G775" i="1"/>
  <c r="J775" i="1"/>
  <c r="G776" i="1"/>
  <c r="J776" i="1"/>
  <c r="G777" i="1"/>
  <c r="J777" i="1"/>
  <c r="G778" i="1"/>
  <c r="J778" i="1"/>
  <c r="G779" i="1"/>
  <c r="J779" i="1"/>
  <c r="G780" i="1"/>
  <c r="J780" i="1"/>
  <c r="G781" i="1"/>
  <c r="J781" i="1"/>
  <c r="G782" i="1"/>
  <c r="J782" i="1"/>
  <c r="G783" i="1"/>
  <c r="J783" i="1"/>
  <c r="G784" i="1"/>
  <c r="J784" i="1"/>
  <c r="G785" i="1"/>
  <c r="J785" i="1"/>
  <c r="G786" i="1"/>
  <c r="J786" i="1"/>
  <c r="G787" i="1"/>
  <c r="J787" i="1"/>
  <c r="G788" i="1"/>
  <c r="J788" i="1"/>
  <c r="G789" i="1"/>
  <c r="J789" i="1"/>
  <c r="G790" i="1"/>
  <c r="J790" i="1"/>
  <c r="G791" i="1"/>
  <c r="J791" i="1"/>
  <c r="G792" i="1"/>
  <c r="J792" i="1"/>
  <c r="G793" i="1"/>
  <c r="J793" i="1"/>
  <c r="G794" i="1"/>
  <c r="J794" i="1"/>
  <c r="G795" i="1"/>
  <c r="J795" i="1"/>
  <c r="G796" i="1"/>
  <c r="J796" i="1"/>
  <c r="G797" i="1"/>
  <c r="J797" i="1"/>
  <c r="G798" i="1"/>
  <c r="J798" i="1"/>
  <c r="G799" i="1"/>
  <c r="J799" i="1"/>
  <c r="G800" i="1"/>
  <c r="J800" i="1"/>
  <c r="G801" i="1"/>
  <c r="J801" i="1"/>
  <c r="G802" i="1"/>
  <c r="J802" i="1"/>
  <c r="G803" i="1"/>
  <c r="J803" i="1"/>
  <c r="G804" i="1"/>
  <c r="J804" i="1"/>
  <c r="G805" i="1"/>
  <c r="J805" i="1"/>
  <c r="G806" i="1"/>
  <c r="J806" i="1"/>
  <c r="G807" i="1"/>
  <c r="J807" i="1"/>
  <c r="G808" i="1"/>
  <c r="J808" i="1"/>
  <c r="G809" i="1"/>
  <c r="J809" i="1"/>
  <c r="G810" i="1"/>
  <c r="J810" i="1"/>
  <c r="G811" i="1"/>
  <c r="J811" i="1"/>
  <c r="G812" i="1"/>
  <c r="J812" i="1"/>
  <c r="G813" i="1"/>
  <c r="J813" i="1"/>
  <c r="G814" i="1"/>
  <c r="J814" i="1"/>
  <c r="G815" i="1"/>
  <c r="J815" i="1"/>
  <c r="G816" i="1"/>
  <c r="J816" i="1"/>
  <c r="G817" i="1"/>
  <c r="J817" i="1"/>
  <c r="G818" i="1"/>
  <c r="J818" i="1"/>
  <c r="G819" i="1"/>
  <c r="J819" i="1"/>
  <c r="G820" i="1"/>
  <c r="J820" i="1"/>
  <c r="G821" i="1"/>
  <c r="J821" i="1"/>
  <c r="G822" i="1"/>
  <c r="J822" i="1"/>
  <c r="G823" i="1"/>
  <c r="J823" i="1"/>
  <c r="G824" i="1"/>
  <c r="J824" i="1"/>
  <c r="G825" i="1"/>
  <c r="J825" i="1"/>
  <c r="G826" i="1"/>
  <c r="J826" i="1"/>
  <c r="G827" i="1"/>
  <c r="J827" i="1"/>
  <c r="G828" i="1"/>
  <c r="J828" i="1"/>
  <c r="G829" i="1"/>
  <c r="J829" i="1"/>
  <c r="G830" i="1"/>
  <c r="J830" i="1"/>
  <c r="G831" i="1"/>
  <c r="J831" i="1"/>
  <c r="G832" i="1"/>
  <c r="J832" i="1"/>
  <c r="G833" i="1"/>
  <c r="J833" i="1"/>
  <c r="G834" i="1"/>
  <c r="J834" i="1"/>
  <c r="G835" i="1"/>
  <c r="J835" i="1"/>
  <c r="G836" i="1"/>
  <c r="J836" i="1"/>
  <c r="G837" i="1"/>
  <c r="J837" i="1"/>
  <c r="G838" i="1"/>
  <c r="J838" i="1"/>
  <c r="G839" i="1"/>
  <c r="J839" i="1"/>
  <c r="G840" i="1"/>
  <c r="J840" i="1"/>
  <c r="G841" i="1"/>
  <c r="J841" i="1"/>
  <c r="G842" i="1"/>
  <c r="J842" i="1"/>
  <c r="G843" i="1"/>
  <c r="J843" i="1"/>
  <c r="G844" i="1"/>
  <c r="J844" i="1"/>
  <c r="G845" i="1"/>
  <c r="J845" i="1"/>
  <c r="G846" i="1"/>
  <c r="J846" i="1"/>
  <c r="G847" i="1"/>
  <c r="J847" i="1"/>
  <c r="G848" i="1"/>
  <c r="J848" i="1"/>
  <c r="G849" i="1"/>
  <c r="J849" i="1"/>
  <c r="G850" i="1"/>
  <c r="J850" i="1"/>
  <c r="G851" i="1"/>
  <c r="J851" i="1"/>
  <c r="G852" i="1"/>
  <c r="J852" i="1"/>
  <c r="G853" i="1"/>
  <c r="J853" i="1"/>
  <c r="G854" i="1"/>
  <c r="J854" i="1"/>
  <c r="G855" i="1"/>
  <c r="J855" i="1"/>
  <c r="G856" i="1"/>
  <c r="J856" i="1"/>
  <c r="G857" i="1"/>
  <c r="J857" i="1"/>
  <c r="G858" i="1"/>
  <c r="J858" i="1"/>
  <c r="G859" i="1"/>
  <c r="J859" i="1"/>
  <c r="G860" i="1"/>
  <c r="J860" i="1"/>
  <c r="G861" i="1"/>
  <c r="J861" i="1"/>
  <c r="G862" i="1"/>
  <c r="J862" i="1"/>
  <c r="G863" i="1"/>
  <c r="J863" i="1"/>
  <c r="G864" i="1"/>
  <c r="J864" i="1"/>
  <c r="G865" i="1"/>
  <c r="J865" i="1"/>
  <c r="G866" i="1"/>
  <c r="J866" i="1"/>
  <c r="G867" i="1"/>
  <c r="J867" i="1"/>
  <c r="G868" i="1"/>
  <c r="J868" i="1"/>
  <c r="G869" i="1"/>
  <c r="J869" i="1"/>
  <c r="G870" i="1"/>
  <c r="J870" i="1"/>
  <c r="G871" i="1"/>
  <c r="J871" i="1"/>
  <c r="G872" i="1"/>
  <c r="J872" i="1"/>
  <c r="G873" i="1"/>
  <c r="J873" i="1"/>
  <c r="G874" i="1"/>
  <c r="J874" i="1"/>
  <c r="G875" i="1"/>
  <c r="J875" i="1"/>
  <c r="G876" i="1"/>
  <c r="J876" i="1"/>
  <c r="G877" i="1"/>
  <c r="J877" i="1"/>
  <c r="G878" i="1"/>
  <c r="J878" i="1"/>
  <c r="G879" i="1"/>
  <c r="J879" i="1"/>
  <c r="G880" i="1"/>
  <c r="J880" i="1"/>
  <c r="G881" i="1"/>
  <c r="J881" i="1"/>
  <c r="G882" i="1"/>
  <c r="J882" i="1"/>
  <c r="G883" i="1"/>
  <c r="J883" i="1"/>
  <c r="G884" i="1"/>
  <c r="J884" i="1"/>
  <c r="G885" i="1"/>
  <c r="J885" i="1"/>
  <c r="G886" i="1"/>
  <c r="J886" i="1"/>
  <c r="G887" i="1"/>
  <c r="J887" i="1"/>
  <c r="G888" i="1"/>
  <c r="J888" i="1"/>
  <c r="G889" i="1"/>
  <c r="J889" i="1"/>
  <c r="G890" i="1"/>
  <c r="J890" i="1"/>
  <c r="G891" i="1"/>
  <c r="J891" i="1"/>
  <c r="G892" i="1"/>
  <c r="J892" i="1"/>
  <c r="G893" i="1"/>
  <c r="J893" i="1"/>
  <c r="G894" i="1"/>
  <c r="J894" i="1"/>
  <c r="G895" i="1"/>
  <c r="J895" i="1"/>
  <c r="G896" i="1"/>
  <c r="J896" i="1"/>
  <c r="G897" i="1"/>
  <c r="J897" i="1"/>
  <c r="G898" i="1"/>
  <c r="J898" i="1"/>
  <c r="G899" i="1"/>
  <c r="J899" i="1"/>
  <c r="G900" i="1"/>
  <c r="J900" i="1"/>
  <c r="G901" i="1"/>
  <c r="J901" i="1"/>
  <c r="G902" i="1"/>
  <c r="J902" i="1"/>
  <c r="G903" i="1"/>
  <c r="J903" i="1"/>
  <c r="G904" i="1"/>
  <c r="J904" i="1"/>
  <c r="G905" i="1"/>
  <c r="J905" i="1"/>
  <c r="G906" i="1"/>
  <c r="J906" i="1"/>
  <c r="G907" i="1"/>
  <c r="J907" i="1"/>
  <c r="G908" i="1"/>
  <c r="J908" i="1"/>
  <c r="G909" i="1"/>
  <c r="J909" i="1"/>
  <c r="G910" i="1"/>
  <c r="J910" i="1"/>
  <c r="G911" i="1"/>
  <c r="J911" i="1"/>
  <c r="G912" i="1"/>
  <c r="J912" i="1"/>
  <c r="G913" i="1"/>
  <c r="J913" i="1"/>
  <c r="G914" i="1"/>
  <c r="J914" i="1"/>
  <c r="G915" i="1"/>
  <c r="J915" i="1"/>
  <c r="G916" i="1"/>
  <c r="J916" i="1"/>
  <c r="G917" i="1"/>
  <c r="J917" i="1"/>
  <c r="G918" i="1"/>
  <c r="J918" i="1"/>
  <c r="G919" i="1"/>
  <c r="J919" i="1"/>
  <c r="G920" i="1"/>
  <c r="J920" i="1"/>
  <c r="G921" i="1"/>
  <c r="J921" i="1"/>
  <c r="G922" i="1"/>
  <c r="J922" i="1"/>
  <c r="G923" i="1"/>
  <c r="J923" i="1"/>
  <c r="G924" i="1"/>
  <c r="J924" i="1"/>
  <c r="G925" i="1"/>
  <c r="J925" i="1"/>
  <c r="G926" i="1"/>
  <c r="J926" i="1"/>
  <c r="G927" i="1"/>
  <c r="J927" i="1"/>
  <c r="G928" i="1"/>
  <c r="J928" i="1"/>
  <c r="G929" i="1"/>
  <c r="J929" i="1"/>
  <c r="G930" i="1"/>
  <c r="J930" i="1"/>
  <c r="G931" i="1"/>
  <c r="J931" i="1"/>
  <c r="G932" i="1"/>
  <c r="J932" i="1"/>
  <c r="G933" i="1"/>
  <c r="J933" i="1"/>
  <c r="G934" i="1"/>
  <c r="J934" i="1"/>
  <c r="G935" i="1"/>
  <c r="J935" i="1"/>
  <c r="G936" i="1"/>
  <c r="J936" i="1"/>
  <c r="G937" i="1"/>
  <c r="J937" i="1"/>
  <c r="G938" i="1"/>
  <c r="J938" i="1"/>
  <c r="G939" i="1"/>
  <c r="J939" i="1"/>
  <c r="G940" i="1"/>
  <c r="J940" i="1"/>
  <c r="G941" i="1"/>
  <c r="J941" i="1"/>
  <c r="G942" i="1"/>
  <c r="J942" i="1"/>
  <c r="G943" i="1"/>
  <c r="J943" i="1"/>
  <c r="G944" i="1"/>
  <c r="J944" i="1"/>
  <c r="G945" i="1"/>
  <c r="J945" i="1"/>
  <c r="G946" i="1"/>
  <c r="J946" i="1"/>
  <c r="G947" i="1"/>
  <c r="J947" i="1"/>
  <c r="G948" i="1"/>
  <c r="J948" i="1"/>
  <c r="G949" i="1"/>
  <c r="J949" i="1"/>
  <c r="G950" i="1"/>
  <c r="J950" i="1"/>
  <c r="G951" i="1"/>
  <c r="J951" i="1"/>
  <c r="G952" i="1"/>
  <c r="J952" i="1"/>
  <c r="G953" i="1"/>
  <c r="J953" i="1"/>
  <c r="G954" i="1"/>
  <c r="J954" i="1"/>
  <c r="G955" i="1"/>
  <c r="J955" i="1"/>
  <c r="G956" i="1"/>
  <c r="J956" i="1"/>
  <c r="G957" i="1"/>
  <c r="J957" i="1"/>
  <c r="G958" i="1"/>
  <c r="J958" i="1"/>
  <c r="G959" i="1"/>
  <c r="J959" i="1"/>
  <c r="G960" i="1"/>
  <c r="J960" i="1"/>
  <c r="G961" i="1"/>
  <c r="J961" i="1"/>
  <c r="G962" i="1"/>
  <c r="J962" i="1"/>
  <c r="G963" i="1"/>
  <c r="J963" i="1"/>
  <c r="G964" i="1"/>
  <c r="J964" i="1"/>
  <c r="G965" i="1"/>
  <c r="J965" i="1"/>
  <c r="G966" i="1"/>
  <c r="J966" i="1"/>
  <c r="G967" i="1"/>
  <c r="J967" i="1"/>
  <c r="G968" i="1"/>
  <c r="J968" i="1"/>
  <c r="G969" i="1"/>
  <c r="J969" i="1"/>
  <c r="G970" i="1"/>
  <c r="J970" i="1"/>
  <c r="G971" i="1"/>
  <c r="J971" i="1"/>
  <c r="G972" i="1"/>
  <c r="J972" i="1"/>
  <c r="G973" i="1"/>
  <c r="J973" i="1"/>
  <c r="G974" i="1"/>
  <c r="J974" i="1"/>
  <c r="G975" i="1"/>
  <c r="J975" i="1"/>
  <c r="G976" i="1"/>
  <c r="J976" i="1"/>
  <c r="G977" i="1"/>
  <c r="J977" i="1"/>
  <c r="G978" i="1"/>
  <c r="J978" i="1"/>
  <c r="G979" i="1"/>
  <c r="J979" i="1"/>
  <c r="G980" i="1"/>
  <c r="J980" i="1"/>
  <c r="G981" i="1"/>
  <c r="J981" i="1"/>
  <c r="G982" i="1"/>
  <c r="J982" i="1"/>
  <c r="G983" i="1"/>
  <c r="J983" i="1"/>
  <c r="G984" i="1"/>
  <c r="J984" i="1"/>
  <c r="G985" i="1"/>
  <c r="J985" i="1"/>
  <c r="G986" i="1"/>
  <c r="J986" i="1"/>
  <c r="G987" i="1"/>
  <c r="J987" i="1"/>
  <c r="G988" i="1"/>
  <c r="J988" i="1"/>
  <c r="G989" i="1"/>
  <c r="J989" i="1"/>
  <c r="G990" i="1"/>
  <c r="J990" i="1"/>
  <c r="G991" i="1"/>
  <c r="J991" i="1"/>
  <c r="G992" i="1"/>
  <c r="J992" i="1"/>
  <c r="G993" i="1"/>
  <c r="J993" i="1"/>
  <c r="G994" i="1"/>
  <c r="J994" i="1"/>
  <c r="G995" i="1"/>
  <c r="J995" i="1"/>
  <c r="G996" i="1"/>
  <c r="J996" i="1"/>
  <c r="G997" i="1"/>
  <c r="J997" i="1"/>
  <c r="G998" i="1"/>
  <c r="J998" i="1"/>
  <c r="G999" i="1"/>
  <c r="J999" i="1"/>
  <c r="G1000" i="1"/>
  <c r="J1000" i="1"/>
  <c r="G1001" i="1"/>
  <c r="J1001" i="1"/>
  <c r="G1002" i="1"/>
  <c r="J1002" i="1"/>
  <c r="G1003" i="1"/>
  <c r="J1003" i="1"/>
  <c r="G1004" i="1"/>
  <c r="J1004" i="1"/>
  <c r="G1005" i="1"/>
  <c r="J1005" i="1"/>
  <c r="G1006" i="1"/>
  <c r="J1006" i="1"/>
  <c r="G1007" i="1"/>
  <c r="J1007" i="1"/>
  <c r="G1008" i="1"/>
  <c r="J1008" i="1"/>
  <c r="G1009" i="1"/>
  <c r="J1009" i="1"/>
  <c r="G1010" i="1"/>
  <c r="J1010" i="1"/>
  <c r="G1011" i="1"/>
  <c r="J1011" i="1"/>
  <c r="G1012" i="1"/>
  <c r="J1012" i="1"/>
  <c r="G1013" i="1"/>
  <c r="J1013" i="1"/>
  <c r="G1014" i="1"/>
  <c r="J1014" i="1"/>
  <c r="G1015" i="1"/>
  <c r="J1015" i="1"/>
  <c r="G1016" i="1"/>
  <c r="J1016" i="1"/>
  <c r="G1017" i="1"/>
  <c r="J1017" i="1"/>
  <c r="G1018" i="1"/>
  <c r="J1018" i="1"/>
  <c r="G1019" i="1"/>
  <c r="J1019" i="1"/>
  <c r="G1020" i="1"/>
  <c r="J1020" i="1"/>
  <c r="G1021" i="1"/>
  <c r="J1021" i="1"/>
  <c r="G1022" i="1"/>
  <c r="J1022" i="1"/>
  <c r="G1023" i="1"/>
  <c r="J1023" i="1"/>
  <c r="G1024" i="1"/>
  <c r="J1024" i="1"/>
  <c r="G1025" i="1"/>
  <c r="J1025" i="1"/>
  <c r="G1026" i="1"/>
  <c r="J1026" i="1"/>
  <c r="G1027" i="1"/>
  <c r="J1027" i="1"/>
  <c r="G1028" i="1"/>
  <c r="J1028" i="1"/>
  <c r="G1029" i="1"/>
  <c r="J1029" i="1"/>
  <c r="G1030" i="1"/>
  <c r="J1030" i="1"/>
  <c r="G1031" i="1"/>
  <c r="J1031" i="1"/>
  <c r="G1032" i="1"/>
  <c r="J1032" i="1"/>
  <c r="G1033" i="1"/>
  <c r="J1033" i="1"/>
  <c r="G1034" i="1"/>
  <c r="J1034" i="1"/>
  <c r="G1035" i="1"/>
  <c r="J1035" i="1"/>
  <c r="G1036" i="1"/>
  <c r="J1036" i="1"/>
  <c r="G1037" i="1"/>
  <c r="J1037" i="1"/>
  <c r="G1038" i="1"/>
  <c r="J1038" i="1"/>
  <c r="G1039" i="1"/>
  <c r="J1039" i="1"/>
  <c r="G1040" i="1"/>
  <c r="J1040" i="1"/>
  <c r="G1041" i="1"/>
  <c r="J1041" i="1"/>
  <c r="G1042" i="1"/>
  <c r="J1042" i="1"/>
  <c r="G1043" i="1"/>
  <c r="J1043" i="1"/>
  <c r="G1044" i="1"/>
  <c r="J1044" i="1"/>
  <c r="G1045" i="1"/>
  <c r="J1045" i="1"/>
  <c r="G1046" i="1"/>
  <c r="J1046" i="1"/>
  <c r="G1047" i="1"/>
  <c r="J1047" i="1"/>
  <c r="G1048" i="1"/>
  <c r="J1048" i="1"/>
  <c r="G1049" i="1"/>
  <c r="J1049" i="1"/>
  <c r="G1050" i="1"/>
  <c r="J1050" i="1"/>
  <c r="G1051" i="1"/>
  <c r="J1051" i="1"/>
  <c r="G1052" i="1"/>
  <c r="J1052" i="1"/>
  <c r="G1053" i="1"/>
  <c r="J1053" i="1"/>
  <c r="G1055" i="1"/>
  <c r="J1055" i="1"/>
  <c r="G1056" i="1"/>
  <c r="J1056" i="1"/>
  <c r="G1057" i="1"/>
  <c r="J1057" i="1"/>
  <c r="G1058" i="1"/>
  <c r="J1058" i="1"/>
  <c r="G1059" i="1"/>
  <c r="J1059" i="1"/>
  <c r="G1060" i="1"/>
  <c r="J1060" i="1"/>
  <c r="G1061" i="1"/>
  <c r="J1061" i="1"/>
  <c r="G1062" i="1"/>
  <c r="J1062" i="1"/>
  <c r="G1063" i="1"/>
  <c r="J1063" i="1"/>
  <c r="G1064" i="1"/>
  <c r="J1064" i="1"/>
  <c r="G1065" i="1"/>
  <c r="J1065" i="1"/>
  <c r="G1066" i="1"/>
  <c r="J1066" i="1"/>
  <c r="G1067" i="1"/>
  <c r="J1067" i="1"/>
  <c r="G1068" i="1"/>
  <c r="J1068" i="1"/>
  <c r="G1069" i="1"/>
  <c r="J1069" i="1"/>
  <c r="G1070" i="1"/>
  <c r="J1070" i="1"/>
  <c r="G1071" i="1"/>
  <c r="J1071" i="1"/>
  <c r="G1072" i="1"/>
  <c r="J1072" i="1"/>
  <c r="G1073" i="1"/>
  <c r="J1073" i="1"/>
  <c r="G1074" i="1"/>
  <c r="J1074" i="1"/>
  <c r="G1075" i="1"/>
  <c r="J1075" i="1"/>
  <c r="G1076" i="1"/>
  <c r="J1076" i="1"/>
  <c r="G1077" i="1"/>
  <c r="J1077" i="1"/>
  <c r="G1078" i="1"/>
  <c r="J1078" i="1"/>
  <c r="G1079" i="1"/>
  <c r="J1079" i="1"/>
  <c r="G1080" i="1"/>
  <c r="J1080" i="1"/>
  <c r="G1081" i="1"/>
  <c r="J1081" i="1"/>
  <c r="G1082" i="1"/>
  <c r="J1082" i="1"/>
  <c r="G1083" i="1"/>
  <c r="J1083" i="1"/>
  <c r="G1084" i="1"/>
  <c r="J1084" i="1"/>
  <c r="G1085" i="1"/>
  <c r="J1085" i="1"/>
  <c r="G1086" i="1"/>
  <c r="J1086" i="1"/>
  <c r="G1087" i="1"/>
  <c r="J1087" i="1"/>
  <c r="G1088" i="1"/>
  <c r="J1088" i="1"/>
  <c r="G1089" i="1"/>
  <c r="J1089" i="1"/>
  <c r="G1090" i="1"/>
  <c r="J1090" i="1"/>
  <c r="G1091" i="1"/>
  <c r="J1091" i="1"/>
  <c r="G1092" i="1"/>
  <c r="J1092" i="1"/>
  <c r="G1093" i="1"/>
  <c r="J1093" i="1"/>
  <c r="G1094" i="1"/>
  <c r="J1094" i="1"/>
  <c r="G1095" i="1"/>
  <c r="J1095" i="1"/>
  <c r="G1096" i="1"/>
  <c r="J1096" i="1"/>
  <c r="G1097" i="1"/>
  <c r="J1097" i="1"/>
  <c r="G1098" i="1"/>
  <c r="J1098" i="1"/>
  <c r="G1099" i="1"/>
  <c r="J1099" i="1"/>
  <c r="G1100" i="1"/>
  <c r="J1100" i="1"/>
  <c r="G1101" i="1"/>
  <c r="J1101" i="1"/>
  <c r="G1102" i="1"/>
  <c r="J1102" i="1"/>
  <c r="G1103" i="1"/>
  <c r="J1103" i="1"/>
  <c r="G1104" i="1"/>
  <c r="J1104" i="1"/>
  <c r="G1105" i="1"/>
  <c r="J1105" i="1"/>
  <c r="G1106" i="1"/>
  <c r="J1106" i="1"/>
  <c r="G1107" i="1"/>
  <c r="J1107" i="1"/>
  <c r="G1108" i="1"/>
  <c r="J1108" i="1"/>
  <c r="G1109" i="1"/>
  <c r="J1109" i="1"/>
  <c r="G1110" i="1"/>
  <c r="J1110" i="1"/>
  <c r="G1111" i="1"/>
  <c r="J1111" i="1"/>
  <c r="G1112" i="1"/>
  <c r="J1112" i="1"/>
  <c r="G1113" i="1"/>
  <c r="J1113" i="1"/>
  <c r="G1114" i="1"/>
  <c r="J1114" i="1"/>
  <c r="G1115" i="1"/>
  <c r="J1115" i="1"/>
  <c r="G1116" i="1"/>
  <c r="J1116" i="1"/>
  <c r="G1117" i="1"/>
  <c r="J1117" i="1"/>
  <c r="G1118" i="1"/>
  <c r="J1118" i="1"/>
  <c r="G1119" i="1"/>
  <c r="J1119" i="1"/>
  <c r="G1120" i="1"/>
  <c r="J1120" i="1"/>
  <c r="G1121" i="1"/>
  <c r="J1121" i="1"/>
  <c r="G1122" i="1"/>
  <c r="J1122" i="1"/>
  <c r="G1123" i="1"/>
  <c r="J1123" i="1"/>
  <c r="G1124" i="1"/>
  <c r="J1124" i="1"/>
  <c r="G1125" i="1"/>
  <c r="J1125" i="1"/>
  <c r="G1126" i="1"/>
  <c r="J1126" i="1"/>
  <c r="G1127" i="1"/>
  <c r="J1127" i="1"/>
  <c r="G1128" i="1"/>
  <c r="J1128" i="1"/>
  <c r="G1129" i="1"/>
  <c r="J1129" i="1"/>
  <c r="G1130" i="1"/>
  <c r="J1130" i="1"/>
  <c r="G1131" i="1"/>
  <c r="J1131" i="1"/>
  <c r="G1132" i="1"/>
  <c r="J1132" i="1"/>
  <c r="G1133" i="1"/>
  <c r="J1133" i="1"/>
  <c r="G1134" i="1"/>
  <c r="J1134" i="1"/>
  <c r="G1135" i="1"/>
  <c r="J1135" i="1"/>
  <c r="G1136" i="1"/>
  <c r="J1136" i="1"/>
  <c r="G1137" i="1"/>
  <c r="J1137" i="1"/>
  <c r="G1138" i="1"/>
  <c r="J1138" i="1"/>
  <c r="G1139" i="1"/>
  <c r="J1139" i="1"/>
  <c r="G1140" i="1"/>
  <c r="J1140" i="1"/>
  <c r="G1141" i="1"/>
  <c r="J1141" i="1"/>
  <c r="G1142" i="1"/>
  <c r="J1142" i="1"/>
  <c r="G1143" i="1"/>
  <c r="J1143" i="1"/>
  <c r="G1144" i="1"/>
  <c r="J1144" i="1"/>
  <c r="G1145" i="1"/>
  <c r="J1145" i="1"/>
  <c r="G1146" i="1"/>
  <c r="J1146" i="1"/>
  <c r="G1147" i="1"/>
  <c r="J1147" i="1"/>
  <c r="G1148" i="1"/>
  <c r="J1148" i="1"/>
  <c r="G1149" i="1"/>
  <c r="J1149" i="1"/>
  <c r="G1150" i="1"/>
  <c r="J1150" i="1"/>
  <c r="G1151" i="1"/>
  <c r="J1151" i="1"/>
  <c r="G1152" i="1"/>
  <c r="J1152" i="1"/>
  <c r="G1153" i="1"/>
  <c r="J1153" i="1"/>
  <c r="G1154" i="1"/>
  <c r="J1154" i="1"/>
  <c r="G1155" i="1"/>
  <c r="J1155" i="1"/>
  <c r="G1156" i="1"/>
  <c r="J1156" i="1"/>
  <c r="G1157" i="1"/>
  <c r="J1157" i="1"/>
  <c r="G1158" i="1"/>
  <c r="J1158" i="1"/>
  <c r="G1159" i="1"/>
  <c r="J1159" i="1"/>
  <c r="G1160" i="1"/>
  <c r="J1160" i="1"/>
  <c r="G1161" i="1"/>
  <c r="J1161" i="1"/>
  <c r="G1162" i="1"/>
  <c r="J1162" i="1"/>
  <c r="G1163" i="1"/>
  <c r="J1163" i="1"/>
  <c r="G1164" i="1"/>
  <c r="J1164" i="1"/>
  <c r="G1165" i="1"/>
  <c r="J1165" i="1"/>
  <c r="G1166" i="1"/>
  <c r="J1166" i="1"/>
  <c r="G1167" i="1"/>
  <c r="J1167" i="1"/>
  <c r="G1168" i="1"/>
  <c r="J1168" i="1"/>
  <c r="G1169" i="1"/>
  <c r="J1169" i="1"/>
  <c r="G1170" i="1"/>
  <c r="J1170" i="1"/>
  <c r="G1171" i="1"/>
  <c r="J1171" i="1"/>
  <c r="G1172" i="1"/>
  <c r="J1172" i="1"/>
  <c r="G1173" i="1"/>
  <c r="J1173" i="1"/>
  <c r="G1174" i="1"/>
  <c r="J1174" i="1"/>
  <c r="G1175" i="1"/>
  <c r="J1175" i="1"/>
  <c r="G1176" i="1"/>
  <c r="J1176" i="1"/>
  <c r="G1177" i="1"/>
  <c r="J1177" i="1"/>
  <c r="G1178" i="1"/>
  <c r="J1178" i="1"/>
  <c r="G1179" i="1"/>
  <c r="J1179" i="1"/>
  <c r="G1180" i="1"/>
  <c r="J1180" i="1"/>
  <c r="G1181" i="1"/>
  <c r="J1181" i="1"/>
  <c r="G1182" i="1"/>
  <c r="J1182" i="1"/>
  <c r="G1183" i="1"/>
  <c r="J1183" i="1"/>
  <c r="G1184" i="1"/>
  <c r="J1184" i="1"/>
  <c r="G1185" i="1"/>
  <c r="J1185" i="1"/>
  <c r="G1186" i="1"/>
  <c r="J1186" i="1"/>
  <c r="G1187" i="1"/>
  <c r="J1187" i="1"/>
  <c r="G1188" i="1"/>
  <c r="J1188" i="1"/>
  <c r="G1189" i="1"/>
  <c r="J1189" i="1"/>
  <c r="G1190" i="1"/>
  <c r="J1190" i="1"/>
  <c r="G1191" i="1"/>
  <c r="J1191" i="1"/>
  <c r="G1192" i="1"/>
  <c r="J1192" i="1"/>
  <c r="G1193" i="1"/>
  <c r="J1193" i="1"/>
  <c r="G1194" i="1"/>
  <c r="J1194" i="1"/>
  <c r="G1195" i="1"/>
  <c r="J1195" i="1"/>
  <c r="G1196" i="1"/>
  <c r="J1196" i="1"/>
  <c r="G1197" i="1"/>
  <c r="J1197" i="1"/>
  <c r="G1198" i="1"/>
  <c r="J1198" i="1"/>
  <c r="G1199" i="1"/>
  <c r="J1199" i="1"/>
  <c r="G1200" i="1"/>
  <c r="J1200" i="1"/>
  <c r="G1201" i="1"/>
  <c r="J1201" i="1"/>
  <c r="G1202" i="1"/>
  <c r="J1202" i="1"/>
  <c r="G1203" i="1"/>
  <c r="J1203" i="1"/>
  <c r="G1204" i="1"/>
  <c r="J1204" i="1"/>
  <c r="G1205" i="1"/>
  <c r="J1205" i="1"/>
  <c r="G1206" i="1"/>
  <c r="J1206" i="1"/>
  <c r="G1207" i="1"/>
  <c r="J1207" i="1"/>
  <c r="G1208" i="1"/>
  <c r="J1208" i="1"/>
  <c r="G1209" i="1"/>
  <c r="J1209" i="1"/>
  <c r="G1210" i="1"/>
  <c r="J1210" i="1"/>
  <c r="G1211" i="1"/>
  <c r="J1211" i="1"/>
  <c r="G1212" i="1"/>
  <c r="J1212" i="1"/>
  <c r="G1213" i="1"/>
  <c r="J1213" i="1"/>
  <c r="G1214" i="1"/>
  <c r="J1214" i="1"/>
  <c r="G1215" i="1"/>
  <c r="J1215" i="1"/>
  <c r="G1216" i="1"/>
  <c r="J1216" i="1"/>
  <c r="G1217" i="1"/>
  <c r="J1217" i="1"/>
  <c r="G1218" i="1"/>
  <c r="J1218" i="1"/>
  <c r="G1219" i="1"/>
  <c r="J1219" i="1"/>
  <c r="G1220" i="1"/>
  <c r="J1220" i="1"/>
  <c r="G1221" i="1"/>
  <c r="J1221" i="1"/>
  <c r="G1222" i="1"/>
  <c r="J1222" i="1"/>
  <c r="G1223" i="1"/>
  <c r="J1223" i="1"/>
  <c r="G1224" i="1"/>
  <c r="J1224" i="1"/>
  <c r="G1225" i="1"/>
  <c r="J1225" i="1"/>
  <c r="G1226" i="1"/>
  <c r="J1226" i="1"/>
  <c r="G1227" i="1"/>
  <c r="J1227" i="1"/>
  <c r="G1228" i="1"/>
  <c r="J1228" i="1"/>
  <c r="G1229" i="1"/>
  <c r="J1229" i="1"/>
  <c r="G1230" i="1"/>
  <c r="J1230" i="1"/>
  <c r="G1231" i="1"/>
  <c r="J1231" i="1"/>
  <c r="G1232" i="1"/>
  <c r="J1232" i="1"/>
  <c r="G1233" i="1"/>
  <c r="J1233" i="1"/>
  <c r="G1234" i="1"/>
  <c r="J1234" i="1"/>
  <c r="G1235" i="1"/>
  <c r="J1235" i="1"/>
  <c r="G1236" i="1"/>
  <c r="J1236" i="1"/>
  <c r="G1237" i="1"/>
  <c r="J1237" i="1"/>
  <c r="G1238" i="1"/>
  <c r="J1238" i="1"/>
  <c r="G1239" i="1"/>
  <c r="J1239" i="1"/>
  <c r="G1240" i="1"/>
  <c r="J1240" i="1"/>
  <c r="G1241" i="1"/>
  <c r="J1241" i="1"/>
  <c r="G1242" i="1"/>
  <c r="J1242" i="1"/>
  <c r="G1243" i="1"/>
  <c r="J1243" i="1"/>
  <c r="G1244" i="1"/>
  <c r="J1244" i="1"/>
  <c r="G1245" i="1"/>
  <c r="J1245" i="1"/>
  <c r="G1246" i="1"/>
  <c r="J1246" i="1"/>
  <c r="G1247" i="1"/>
  <c r="J1247" i="1"/>
  <c r="G1248" i="1"/>
  <c r="J1248" i="1"/>
  <c r="G1249" i="1"/>
  <c r="J1249" i="1"/>
  <c r="G1250" i="1"/>
  <c r="J1250" i="1"/>
  <c r="G1251" i="1"/>
  <c r="J1251" i="1"/>
  <c r="G1252" i="1"/>
  <c r="J1252" i="1"/>
  <c r="G1253" i="1"/>
  <c r="J1253" i="1"/>
  <c r="G1254" i="1"/>
  <c r="J1254" i="1"/>
  <c r="G1255" i="1"/>
  <c r="J1255" i="1"/>
  <c r="G1256" i="1"/>
  <c r="J1256" i="1"/>
  <c r="G1257" i="1"/>
  <c r="J1257" i="1"/>
  <c r="G1258" i="1"/>
  <c r="J1258" i="1"/>
  <c r="G1259" i="1"/>
  <c r="J1259" i="1"/>
  <c r="G1260" i="1"/>
  <c r="J1260" i="1"/>
  <c r="G1261" i="1"/>
  <c r="J1261" i="1"/>
  <c r="G1262" i="1"/>
  <c r="J1262" i="1"/>
  <c r="G1263" i="1"/>
  <c r="J1263" i="1"/>
  <c r="G1264" i="1"/>
  <c r="J1264" i="1"/>
  <c r="G1265" i="1"/>
  <c r="J1265" i="1"/>
  <c r="G1266" i="1"/>
  <c r="J1266" i="1"/>
  <c r="G1267" i="1"/>
  <c r="J1267" i="1"/>
  <c r="G1268" i="1"/>
  <c r="J1268" i="1"/>
  <c r="G1269" i="1"/>
  <c r="J1269" i="1"/>
  <c r="G1270" i="1"/>
  <c r="J1270" i="1"/>
  <c r="G1271" i="1"/>
  <c r="J1271" i="1"/>
  <c r="G1272" i="1"/>
  <c r="J1272" i="1"/>
  <c r="G1273" i="1"/>
  <c r="J1273" i="1"/>
  <c r="G1274" i="1"/>
  <c r="J1274" i="1"/>
  <c r="G1275" i="1"/>
  <c r="J1275" i="1"/>
  <c r="G1276" i="1"/>
  <c r="J1276" i="1"/>
  <c r="G1277" i="1"/>
  <c r="J1277" i="1"/>
  <c r="G1278" i="1"/>
  <c r="J1278" i="1"/>
  <c r="G1279" i="1"/>
  <c r="J1279" i="1"/>
  <c r="G1280" i="1"/>
  <c r="J1280" i="1"/>
  <c r="G1281" i="1"/>
  <c r="J1281" i="1"/>
  <c r="G1282" i="1"/>
  <c r="J1282" i="1"/>
  <c r="G1283" i="1"/>
  <c r="J1283" i="1"/>
  <c r="G1284" i="1"/>
  <c r="J1284" i="1"/>
  <c r="G1285" i="1"/>
  <c r="J1285" i="1"/>
  <c r="G1286" i="1"/>
  <c r="J1286" i="1"/>
  <c r="G1287" i="1"/>
  <c r="J1287" i="1"/>
  <c r="G1288" i="1"/>
  <c r="J1288" i="1"/>
  <c r="G1289" i="1"/>
  <c r="J1289" i="1"/>
  <c r="G1290" i="1"/>
  <c r="J1290" i="1"/>
  <c r="G1291" i="1"/>
  <c r="J1291" i="1"/>
  <c r="G1292" i="1"/>
  <c r="J1292" i="1"/>
  <c r="G1293" i="1"/>
  <c r="J1293" i="1"/>
  <c r="G1294" i="1"/>
  <c r="J1294" i="1"/>
  <c r="G1295" i="1"/>
  <c r="J1295" i="1"/>
  <c r="G1296" i="1"/>
  <c r="J1296" i="1"/>
  <c r="G1297" i="1"/>
  <c r="J1297" i="1"/>
  <c r="G1298" i="1"/>
  <c r="J1298" i="1"/>
  <c r="G1299" i="1"/>
  <c r="J1299" i="1"/>
  <c r="G1300" i="1"/>
  <c r="J1300" i="1"/>
  <c r="G1301" i="1"/>
  <c r="J1301" i="1"/>
  <c r="G1302" i="1"/>
  <c r="J1302" i="1"/>
  <c r="G1303" i="1"/>
  <c r="J1303" i="1"/>
  <c r="G1304" i="1"/>
  <c r="J1304" i="1"/>
  <c r="G1305" i="1"/>
  <c r="J1305" i="1"/>
  <c r="G1306" i="1"/>
  <c r="J1306" i="1"/>
  <c r="G1307" i="1"/>
  <c r="J1307" i="1"/>
  <c r="G1308" i="1"/>
  <c r="J1308" i="1"/>
  <c r="G1309" i="1"/>
  <c r="J1309" i="1"/>
  <c r="G1310" i="1"/>
  <c r="J1310" i="1"/>
  <c r="G1311" i="1"/>
  <c r="J1311" i="1"/>
  <c r="G1312" i="1"/>
  <c r="J1312" i="1"/>
  <c r="G1313" i="1"/>
  <c r="J1313" i="1"/>
  <c r="G1314" i="1"/>
  <c r="J1314" i="1"/>
  <c r="G1315" i="1"/>
  <c r="J1315" i="1"/>
  <c r="G1316" i="1"/>
  <c r="J1316" i="1"/>
  <c r="G1317" i="1"/>
  <c r="J1317" i="1"/>
  <c r="G1318" i="1"/>
  <c r="J1318" i="1"/>
  <c r="G1319" i="1"/>
  <c r="J1319" i="1"/>
  <c r="G1320" i="1"/>
  <c r="J1320" i="1"/>
  <c r="G1321" i="1"/>
  <c r="J1321" i="1"/>
  <c r="G1322" i="1"/>
  <c r="J1322" i="1"/>
  <c r="G1323" i="1"/>
  <c r="J1323" i="1"/>
  <c r="G1324" i="1"/>
  <c r="J1324" i="1"/>
  <c r="G3" i="1" l="1"/>
  <c r="J3" i="1"/>
  <c r="G4" i="1"/>
  <c r="J4" i="1"/>
  <c r="G5" i="1"/>
  <c r="J5" i="1"/>
  <c r="G6" i="1"/>
  <c r="J6" i="1"/>
  <c r="G1054" i="1"/>
  <c r="J1054" i="1"/>
  <c r="G2683" i="1"/>
  <c r="J2683" i="1"/>
  <c r="G3995" i="1"/>
  <c r="J3995" i="1"/>
  <c r="G2" i="1" l="1"/>
  <c r="I2" i="1"/>
  <c r="J2" i="1"/>
</calcChain>
</file>

<file path=xl/sharedStrings.xml><?xml version="1.0" encoding="utf-8"?>
<sst xmlns="http://schemas.openxmlformats.org/spreadsheetml/2006/main" count="34051" uniqueCount="4692">
  <si>
    <t>Sue</t>
  </si>
  <si>
    <t>Subject</t>
  </si>
  <si>
    <t>Date</t>
  </si>
  <si>
    <t>Period</t>
  </si>
  <si>
    <t>Lunch</t>
  </si>
  <si>
    <t>After School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</si>
  <si>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</si>
  <si>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</si>
  <si>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</si>
  <si>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</si>
  <si>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</si>
  <si>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</si>
  <si>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</si>
  <si>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</si>
  <si>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</si>
  <si>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</si>
  <si>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</si>
  <si>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</si>
  <si>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</si>
  <si>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</si>
  <si>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</si>
  <si>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</si>
  <si>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</si>
  <si>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</si>
  <si>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</si>
  <si>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</si>
  <si>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</si>
  <si>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</si>
  <si>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</si>
  <si>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</si>
  <si>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</si>
  <si>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</si>
  <si>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</si>
  <si>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</si>
  <si>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</si>
  <si>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</si>
  <si>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</si>
  <si>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</si>
  <si>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</si>
  <si>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</si>
  <si>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</si>
  <si>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</si>
  <si>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</si>
  <si>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</si>
  <si>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</si>
  <si>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</si>
  <si>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</si>
  <si>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</si>
  <si>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</si>
  <si>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</si>
  <si>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</si>
  <si>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</si>
  <si>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</si>
  <si>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</si>
  <si>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</si>
  <si>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</si>
  <si>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</si>
  <si>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</si>
  <si>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</si>
  <si>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</si>
  <si>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</si>
  <si>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</si>
  <si>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</si>
  <si>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</si>
  <si>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</si>
  <si>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</si>
  <si>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</si>
  <si>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</si>
  <si>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</si>
  <si>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</si>
  <si>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</si>
  <si>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</si>
  <si>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</si>
  <si>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</si>
  <si>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</si>
  <si>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</si>
  <si>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</si>
  <si>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</si>
  <si>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</si>
  <si>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</si>
  <si>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</si>
  <si>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</si>
  <si>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</si>
  <si>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</si>
  <si>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</si>
  <si>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</si>
  <si>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</si>
  <si>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</si>
  <si>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</si>
  <si>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</si>
  <si>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</si>
  <si>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</si>
  <si>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</si>
  <si>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</si>
  <si>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</si>
  <si>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</si>
  <si>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</si>
  <si>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</si>
  <si>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</si>
  <si>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</si>
  <si>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</si>
  <si>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</si>
  <si>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</si>
  <si>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</si>
  <si>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</si>
  <si>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</si>
  <si>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</si>
  <si>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</si>
  <si>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</si>
  <si>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</si>
  <si>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</si>
  <si>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</si>
  <si>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</si>
  <si>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</si>
  <si>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</si>
  <si>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</si>
  <si>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</si>
  <si>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</si>
  <si>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</si>
  <si>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</si>
  <si>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</si>
  <si>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</si>
  <si>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</si>
  <si>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</si>
  <si>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</si>
  <si>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</si>
  <si>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</si>
  <si>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</si>
  <si>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</si>
  <si>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</si>
  <si>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</si>
  <si>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</si>
  <si>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</si>
  <si>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</si>
  <si>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</si>
  <si>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</si>
  <si>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</si>
  <si>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</si>
  <si>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</si>
  <si>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</si>
  <si>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</si>
  <si>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</si>
  <si>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</si>
  <si>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</si>
  <si>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</si>
  <si>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</si>
  <si>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</si>
  <si>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</si>
  <si>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</si>
  <si>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</si>
  <si>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</si>
  <si>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</si>
  <si>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</si>
  <si>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</si>
  <si>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</si>
  <si>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</si>
  <si>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</si>
  <si>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</si>
  <si>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</si>
  <si>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</si>
  <si>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</si>
  <si>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</si>
  <si>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</si>
  <si>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</si>
  <si>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</si>
  <si>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</si>
  <si>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</si>
  <si>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</si>
  <si>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</si>
  <si>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</si>
  <si>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</si>
  <si>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</si>
  <si>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</si>
  <si>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</si>
  <si>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</si>
  <si>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</si>
  <si>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</si>
  <si>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</si>
  <si>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</si>
  <si>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</si>
  <si>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</si>
  <si>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</si>
  <si>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</si>
  <si>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</si>
  <si>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</si>
  <si>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</si>
  <si>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</si>
  <si>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</si>
  <si>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</si>
  <si>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</si>
  <si>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</si>
  <si>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</si>
  <si>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</si>
  <si>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</si>
  <si>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</si>
  <si>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</si>
  <si>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</si>
  <si>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</si>
  <si>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</si>
  <si>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</si>
  <si>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</si>
  <si>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</si>
  <si>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</si>
  <si>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</si>
  <si>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</si>
  <si>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</si>
  <si>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</si>
  <si>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</si>
  <si>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</si>
  <si>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</si>
  <si>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</si>
  <si>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</si>
  <si>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</si>
  <si>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</si>
  <si>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</si>
  <si>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</si>
  <si>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</si>
  <si>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</si>
  <si>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</si>
  <si>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</si>
  <si>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</si>
  <si>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</si>
  <si>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</si>
  <si>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</si>
  <si>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</si>
  <si>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</si>
  <si>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</si>
  <si>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</si>
  <si>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</si>
  <si>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</si>
  <si>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</si>
  <si>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</si>
  <si>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</si>
  <si>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</si>
  <si>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</si>
  <si>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</si>
  <si>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</si>
  <si>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</si>
  <si>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</si>
  <si>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</si>
  <si>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</si>
  <si>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</si>
  <si>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</si>
  <si>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</si>
  <si>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</si>
  <si>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</si>
  <si>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</si>
  <si>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</si>
  <si>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</si>
  <si>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</si>
  <si>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</si>
  <si>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</si>
  <si>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</si>
  <si>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</si>
  <si>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</si>
  <si>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</si>
  <si>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</si>
  <si>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</si>
  <si>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</si>
  <si>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</si>
  <si>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</si>
  <si>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</si>
  <si>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</si>
  <si>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</si>
  <si>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</si>
  <si>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</si>
  <si>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</si>
  <si>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</si>
  <si>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</si>
  <si>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</si>
  <si>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</si>
  <si>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</si>
  <si>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</si>
  <si>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</si>
  <si>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</si>
  <si>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</si>
  <si>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</si>
  <si>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</si>
  <si>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</si>
  <si>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</si>
  <si>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</si>
  <si>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</si>
  <si>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</si>
  <si>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</si>
  <si>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</si>
  <si>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</si>
  <si>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</si>
  <si>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</si>
  <si>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</si>
  <si>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</si>
  <si>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</si>
  <si>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</si>
  <si>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</si>
  <si>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</si>
  <si>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</si>
  <si>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</si>
  <si>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</si>
  <si>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</si>
  <si>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</si>
  <si>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</si>
  <si>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</si>
  <si>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</si>
  <si>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</si>
  <si>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</si>
  <si>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</si>
  <si>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</si>
  <si>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</si>
  <si>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</si>
  <si>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</si>
  <si>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</si>
  <si>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</si>
  <si>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</si>
  <si>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</si>
  <si>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</si>
  <si>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</si>
  <si>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</si>
  <si>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</si>
  <si>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</si>
  <si>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</si>
  <si>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</si>
  <si>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</si>
  <si>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</si>
  <si>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</si>
  <si>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</si>
  <si>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</si>
  <si>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</si>
  <si>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</si>
  <si>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</si>
  <si>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</si>
  <si>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</si>
  <si>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</si>
  <si>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</si>
  <si>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</si>
  <si>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</si>
  <si>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</si>
  <si>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</si>
  <si>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</si>
  <si>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</si>
  <si>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</si>
  <si>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</si>
  <si>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</si>
  <si>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</si>
  <si>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</si>
  <si>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</si>
  <si>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</si>
  <si>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</si>
  <si>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</si>
  <si>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</si>
  <si>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</si>
  <si>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</si>
  <si>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</si>
  <si>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</si>
  <si>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</si>
  <si>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</si>
  <si>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</si>
  <si>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</si>
  <si>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</si>
  <si>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</si>
  <si>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</si>
  <si>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</si>
  <si>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</si>
  <si>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</si>
  <si>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</si>
  <si>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</si>
  <si>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</si>
  <si>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</si>
  <si>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</si>
  <si>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</si>
  <si>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</si>
  <si>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</si>
  <si>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</si>
  <si>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</si>
  <si>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</si>
  <si>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</si>
  <si>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</si>
  <si>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</si>
  <si>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</si>
  <si>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</si>
  <si>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</si>
  <si>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</si>
  <si>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</si>
  <si>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</si>
  <si>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</si>
  <si>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</si>
  <si>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</si>
  <si>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</si>
  <si>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</si>
  <si>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</si>
  <si>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</si>
  <si>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</si>
  <si>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</si>
  <si>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</si>
  <si>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</si>
  <si>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</si>
  <si>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</si>
  <si>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</si>
  <si>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</si>
  <si>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</si>
  <si>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</si>
  <si>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</si>
  <si>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</si>
  <si>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</si>
  <si>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</si>
  <si>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</si>
  <si>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</si>
  <si>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</si>
  <si>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</si>
  <si>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</si>
  <si>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</si>
  <si>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</si>
  <si>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</si>
  <si>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</si>
  <si>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</si>
  <si>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</si>
  <si>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</si>
  <si>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</si>
  <si>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</si>
  <si>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</si>
  <si>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</si>
  <si>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</si>
  <si>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</si>
  <si>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</si>
  <si>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</si>
  <si>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</si>
  <si>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</si>
  <si>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</si>
  <si>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</si>
  <si>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</si>
  <si>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</si>
  <si>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</si>
  <si>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</si>
  <si>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</si>
  <si>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</si>
  <si>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</si>
  <si>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</si>
  <si>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</si>
  <si>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</si>
  <si>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</si>
  <si>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</si>
  <si>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</si>
  <si>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</si>
  <si>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</si>
  <si>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</si>
  <si>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</si>
  <si>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</si>
  <si>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</si>
  <si>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</si>
  <si>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</si>
  <si>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</si>
  <si>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</si>
  <si>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</si>
  <si>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</si>
  <si>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</si>
  <si>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</si>
  <si>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</si>
  <si>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</si>
  <si>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</si>
  <si>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</si>
  <si>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</si>
  <si>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</si>
  <si>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</si>
  <si>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</si>
  <si>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</si>
  <si>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</si>
  <si>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</si>
  <si>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</si>
  <si>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</si>
  <si>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</si>
  <si>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</si>
  <si>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</si>
  <si>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</si>
  <si>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</si>
  <si>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</si>
  <si>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</si>
  <si>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</si>
  <si>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</si>
  <si>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</si>
  <si>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</si>
  <si>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</si>
  <si>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</si>
  <si>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</si>
  <si>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</si>
  <si>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</si>
  <si>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</si>
  <si>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</si>
  <si>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</si>
  <si>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</si>
  <si>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</si>
  <si>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</si>
  <si>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</si>
  <si>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</si>
  <si>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</si>
  <si>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</si>
  <si>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</si>
  <si>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</si>
  <si>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</si>
  <si>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</si>
  <si>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</si>
  <si>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</si>
  <si>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</si>
  <si>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</si>
  <si>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</si>
  <si>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</si>
  <si>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</si>
  <si>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</si>
  <si>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</si>
  <si>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</si>
  <si>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</si>
  <si>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</si>
  <si>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</si>
  <si>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</si>
  <si>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</si>
  <si>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</si>
  <si>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</si>
  <si>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</si>
  <si>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</si>
  <si>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</si>
  <si>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</si>
  <si>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</si>
  <si>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</si>
  <si>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</si>
  <si>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</si>
  <si>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</si>
  <si>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</si>
  <si>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</si>
  <si>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</si>
  <si>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</si>
  <si>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</si>
  <si>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</si>
  <si>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</si>
  <si>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</si>
  <si>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</si>
  <si>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</si>
  <si>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</si>
  <si>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</si>
  <si>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</si>
  <si>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</si>
  <si>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</si>
  <si>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</si>
  <si>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</si>
  <si>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</si>
  <si>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</si>
  <si>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</si>
  <si>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</si>
  <si>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</si>
  <si>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</si>
  <si>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</si>
  <si>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</si>
  <si>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</si>
  <si>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</si>
  <si>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</si>
  <si>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</si>
  <si>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</si>
  <si>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</si>
  <si>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</si>
  <si>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</si>
  <si>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</si>
  <si>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</si>
  <si>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</si>
  <si>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</si>
  <si>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</si>
  <si>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</si>
  <si>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</si>
  <si>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</si>
  <si>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</si>
  <si>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</si>
  <si>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</si>
  <si>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</si>
  <si>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</si>
  <si>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</si>
  <si>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</si>
  <si>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</si>
  <si>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</si>
  <si>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</si>
  <si>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</si>
  <si>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</si>
  <si>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</si>
  <si>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</si>
  <si>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</si>
  <si>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</si>
  <si>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</si>
  <si>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</si>
  <si>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</si>
  <si>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</si>
  <si>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</si>
  <si>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</si>
  <si>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</si>
  <si>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</si>
  <si>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</si>
  <si>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</si>
  <si>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</si>
  <si>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</si>
  <si>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</si>
  <si>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</si>
  <si>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</si>
  <si>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</si>
  <si>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</si>
  <si>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</si>
  <si>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</si>
  <si>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</si>
  <si>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</si>
  <si>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</si>
  <si>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</si>
  <si>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</si>
  <si>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</si>
  <si>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</si>
  <si>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</si>
  <si>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</si>
  <si>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Elijah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</si>
  <si>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</si>
  <si>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</si>
  <si>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</si>
  <si>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</si>
  <si>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</si>
  <si>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</si>
  <si>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</si>
  <si>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</si>
  <si>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</si>
  <si>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</si>
  <si>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</si>
  <si>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</si>
  <si>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</si>
  <si>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</si>
  <si>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</si>
  <si>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</si>
  <si>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</si>
  <si>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</si>
  <si>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</si>
  <si>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</si>
  <si>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</si>
  <si>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</si>
  <si>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</si>
  <si>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</si>
  <si>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</si>
  <si>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</si>
  <si>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</si>
  <si>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</si>
  <si>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</si>
  <si>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</si>
  <si>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</si>
  <si>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</si>
  <si>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</si>
  <si>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</si>
  <si>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</si>
  <si>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</si>
  <si>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</si>
  <si>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</si>
  <si>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</si>
  <si>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</si>
  <si>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</si>
  <si>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</si>
  <si>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</si>
  <si>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</si>
  <si>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</si>
  <si>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</si>
  <si>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</si>
  <si>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Marcus</t>
  </si>
  <si>
    <t>Devon</t>
  </si>
  <si>
    <t>02/13/2004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</si>
  <si>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</si>
  <si>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</si>
  <si>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</si>
  <si>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</si>
  <si>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</si>
  <si>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</si>
  <si>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</si>
  <si>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</si>
  <si>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</si>
  <si>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</si>
  <si>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</si>
  <si>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</si>
  <si>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</si>
  <si>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</si>
  <si>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</si>
  <si>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</si>
  <si>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</si>
  <si>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</si>
  <si>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Bryson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</si>
  <si>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</si>
  <si>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</si>
  <si>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</si>
  <si>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</si>
  <si>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</si>
  <si>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</si>
  <si>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</si>
  <si>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</si>
  <si>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</si>
  <si>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</si>
  <si>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</si>
  <si>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Joseph</t>
  </si>
  <si>
    <t>Edward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</si>
  <si>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</si>
  <si>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</si>
  <si>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</si>
  <si>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</si>
  <si>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</si>
  <si>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</si>
  <si>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</si>
  <si>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</si>
  <si>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</si>
  <si>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</si>
  <si>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</si>
  <si>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</si>
  <si>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</si>
  <si>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</si>
  <si>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</si>
  <si>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</si>
  <si>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</si>
  <si>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</si>
  <si>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</si>
  <si>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</si>
  <si>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</si>
  <si>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</si>
  <si>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</si>
  <si>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</si>
  <si>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</si>
  <si>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</si>
  <si>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</si>
  <si>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</si>
  <si>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</si>
  <si>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</si>
  <si>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</si>
  <si>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</si>
  <si>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</si>
  <si>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</si>
  <si>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</si>
  <si>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</si>
  <si>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</si>
  <si>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</si>
  <si>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</si>
  <si>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</si>
  <si>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</si>
  <si>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</si>
  <si>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</si>
  <si>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</si>
  <si>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</si>
  <si>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</si>
  <si>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</si>
  <si>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</si>
  <si>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</si>
  <si>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</si>
  <si>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</si>
  <si>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</si>
  <si>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</si>
  <si>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</si>
  <si>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</si>
  <si>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</si>
  <si>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</si>
  <si>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</si>
  <si>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</si>
  <si>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</si>
  <si>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</si>
  <si>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</si>
  <si>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</si>
  <si>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</si>
  <si>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</si>
  <si>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</si>
  <si>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</si>
  <si>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</si>
  <si>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</si>
  <si>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</si>
  <si>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</si>
  <si>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</si>
  <si>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</si>
  <si>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</si>
  <si>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</si>
  <si>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</si>
  <si>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</si>
  <si>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</si>
  <si>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</si>
  <si>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</si>
  <si>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</si>
  <si>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</si>
  <si>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</si>
  <si>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</si>
  <si>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</si>
  <si>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</si>
  <si>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</si>
  <si>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</si>
  <si>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</si>
  <si>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</si>
  <si>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</si>
  <si>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</si>
  <si>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</si>
  <si>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</si>
  <si>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</si>
  <si>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</si>
  <si>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</si>
  <si>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</si>
  <si>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</si>
  <si>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</si>
  <si>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</si>
  <si>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</si>
  <si>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</si>
  <si>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</si>
  <si>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</si>
  <si>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</si>
  <si>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</si>
  <si>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</si>
  <si>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</si>
  <si>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</si>
  <si>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</si>
  <si>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</si>
  <si>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</si>
  <si>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</si>
  <si>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</si>
  <si>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</si>
  <si>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</si>
  <si>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</si>
  <si>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</si>
  <si>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</si>
  <si>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</si>
  <si>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</si>
  <si>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</si>
  <si>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</si>
  <si>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</si>
  <si>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</si>
  <si>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</si>
  <si>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</si>
  <si>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</si>
  <si>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</si>
  <si>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</si>
  <si>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</si>
  <si>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</si>
  <si>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</si>
  <si>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</si>
  <si>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</si>
  <si>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</si>
  <si>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</si>
  <si>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</si>
  <si>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</si>
  <si>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</si>
  <si>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</si>
  <si>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</si>
  <si>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</si>
  <si>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</si>
  <si>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</si>
  <si>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</si>
  <si>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</si>
  <si>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</si>
  <si>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</si>
  <si>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</si>
  <si>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</si>
  <si>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</si>
  <si>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</si>
  <si>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</si>
  <si>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</si>
  <si>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</si>
  <si>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</si>
  <si>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</si>
  <si>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</si>
  <si>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</si>
  <si>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</si>
  <si>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</si>
  <si>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</si>
  <si>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</si>
  <si>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</si>
  <si>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</si>
  <si>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</si>
  <si>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</si>
  <si>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</si>
  <si>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</si>
  <si>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</si>
  <si>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</si>
  <si>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</si>
  <si>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</si>
  <si>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</si>
  <si>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</si>
  <si>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</si>
  <si>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</si>
  <si>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</si>
  <si>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</si>
  <si>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</si>
  <si>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</si>
  <si>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</si>
  <si>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</si>
  <si>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</si>
  <si>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</si>
  <si>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</si>
  <si>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</si>
  <si>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</si>
  <si>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</si>
  <si>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</si>
  <si>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</si>
  <si>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</si>
  <si>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</si>
  <si>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</si>
  <si>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</si>
  <si>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</si>
  <si>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</si>
  <si>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</si>
  <si>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</si>
  <si>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</si>
  <si>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</si>
  <si>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</si>
  <si>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</si>
  <si>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</si>
  <si>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</si>
  <si>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</si>
  <si>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</si>
  <si>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</si>
  <si>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</si>
  <si>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</si>
  <si>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</si>
  <si>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</si>
  <si>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</si>
  <si>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</si>
  <si>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</si>
  <si>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</si>
  <si>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</si>
  <si>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</si>
  <si>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</si>
  <si>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</si>
  <si>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</si>
  <si>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</si>
  <si>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</si>
  <si>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</si>
  <si>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</si>
  <si>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</si>
  <si>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</si>
  <si>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</si>
  <si>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</si>
  <si>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Chavez</t>
  </si>
  <si>
    <t>Angela</t>
  </si>
  <si>
    <t>Andrea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</si>
  <si>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</si>
  <si>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</si>
  <si>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</si>
  <si>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</si>
  <si>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</si>
  <si>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</si>
  <si>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</si>
  <si>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</si>
  <si>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</si>
  <si>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</si>
  <si>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</si>
  <si>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</si>
  <si>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</si>
  <si>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</si>
  <si>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</si>
  <si>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</si>
  <si>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</si>
  <si>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</si>
  <si>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</si>
  <si>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</si>
  <si>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</si>
  <si>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</si>
  <si>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</si>
  <si>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</si>
  <si>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</si>
  <si>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</si>
  <si>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</si>
  <si>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</si>
  <si>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</si>
  <si>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</si>
  <si>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</si>
  <si>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</si>
  <si>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</si>
  <si>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</si>
  <si>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</si>
  <si>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</si>
  <si>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</si>
  <si>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</si>
  <si>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</si>
  <si>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</si>
  <si>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</si>
  <si>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</si>
  <si>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</si>
  <si>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</si>
  <si>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</si>
  <si>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</si>
  <si>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</si>
  <si>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</si>
  <si>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</si>
  <si>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</si>
  <si>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</si>
  <si>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</si>
  <si>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</si>
  <si>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</si>
  <si>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</si>
  <si>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</si>
  <si>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Lorraine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</si>
  <si>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</si>
  <si>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</si>
  <si>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</si>
  <si>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</si>
  <si>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</si>
  <si>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</si>
  <si>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</si>
  <si>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</si>
  <si>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</si>
  <si>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</si>
  <si>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</si>
  <si>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</si>
  <si>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</si>
  <si>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</si>
  <si>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</si>
  <si>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</si>
  <si>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</si>
  <si>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</si>
  <si>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</si>
  <si>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</si>
  <si>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</si>
  <si>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</si>
  <si>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</si>
  <si>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</si>
  <si>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</si>
  <si>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</si>
  <si>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</si>
  <si>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</si>
  <si>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</si>
  <si>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</si>
  <si>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</si>
  <si>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</si>
  <si>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</si>
  <si>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</si>
  <si>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</si>
  <si>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</si>
  <si>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</si>
  <si>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</si>
  <si>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</si>
  <si>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</si>
  <si>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</si>
  <si>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</si>
  <si>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</si>
  <si>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</si>
  <si>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</si>
  <si>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</si>
  <si>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</si>
  <si>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</si>
  <si>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</si>
  <si>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</si>
  <si>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</si>
  <si>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</si>
  <si>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</si>
  <si>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</si>
  <si>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</si>
  <si>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</si>
  <si>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</si>
  <si>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</si>
  <si>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</si>
  <si>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</si>
  <si>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</si>
  <si>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</si>
  <si>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</si>
  <si>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</si>
  <si>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</si>
  <si>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</si>
  <si>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</si>
  <si>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</si>
  <si>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</si>
  <si>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</si>
  <si>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</si>
  <si>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</si>
  <si>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</si>
  <si>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</si>
  <si>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</si>
  <si>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</si>
  <si>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</si>
  <si>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</si>
  <si>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</si>
  <si>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</si>
  <si>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</si>
  <si>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</si>
  <si>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</si>
  <si>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</si>
  <si>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</si>
  <si>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</si>
  <si>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</si>
  <si>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</si>
  <si>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</si>
  <si>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</si>
  <si>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</si>
  <si>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</si>
  <si>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</si>
  <si>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</si>
  <si>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</si>
  <si>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</si>
  <si>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</si>
  <si>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</si>
  <si>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</si>
  <si>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</si>
  <si>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</si>
  <si>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</si>
  <si>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</si>
  <si>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</si>
  <si>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</si>
  <si>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</si>
  <si>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</si>
  <si>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</si>
  <si>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</si>
  <si>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</si>
  <si>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</si>
  <si>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</si>
  <si>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</si>
  <si>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</si>
  <si>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</si>
  <si>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</si>
  <si>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</si>
  <si>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</si>
  <si>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</si>
  <si>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</si>
  <si>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</si>
  <si>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</si>
  <si>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</si>
  <si>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Cassandra</t>
  </si>
  <si>
    <t>Jean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</si>
  <si>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</si>
  <si>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</si>
  <si>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</si>
  <si>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</si>
  <si>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</si>
  <si>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</si>
  <si>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</si>
  <si>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</si>
  <si>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</si>
  <si>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</si>
  <si>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</si>
  <si>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</si>
  <si>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</si>
  <si>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</si>
  <si>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</si>
  <si>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</si>
  <si>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</si>
  <si>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</si>
  <si>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</si>
  <si>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</si>
  <si>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</si>
  <si>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</si>
  <si>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</si>
  <si>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</si>
  <si>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</si>
  <si>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</si>
  <si>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</si>
  <si>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</si>
  <si>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</si>
  <si>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</si>
  <si>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</si>
  <si>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</si>
  <si>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</si>
  <si>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</si>
  <si>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</si>
  <si>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</si>
  <si>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</si>
  <si>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</si>
  <si>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</si>
  <si>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</si>
  <si>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</si>
  <si>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</si>
  <si>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</si>
  <si>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</si>
  <si>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</si>
  <si>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</si>
  <si>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</si>
  <si>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</si>
  <si>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</si>
  <si>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</si>
  <si>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</si>
  <si>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</si>
  <si>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</si>
  <si>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</si>
  <si>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</si>
  <si>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</si>
  <si>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</si>
  <si>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</si>
  <si>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</si>
  <si>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</si>
  <si>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03/07/2001</t>
  </si>
  <si>
    <t>45773</t>
  </si>
  <si>
    <t>De la Cruz</t>
  </si>
  <si>
    <t>Paola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</si>
  <si>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</si>
  <si>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</si>
  <si>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</si>
  <si>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</si>
  <si>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</si>
  <si>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</si>
  <si>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</si>
  <si>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</si>
  <si>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</si>
  <si>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</si>
  <si>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</si>
  <si>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</si>
  <si>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</si>
  <si>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</si>
  <si>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</si>
  <si>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</si>
  <si>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</si>
  <si>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</si>
  <si>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</si>
  <si>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</si>
  <si>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</si>
  <si>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</si>
  <si>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</si>
  <si>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</si>
  <si>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</si>
  <si>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</si>
  <si>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</si>
  <si>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</si>
  <si>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</si>
  <si>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</si>
  <si>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</si>
  <si>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</si>
  <si>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</si>
  <si>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</si>
  <si>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</si>
  <si>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</si>
  <si>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</si>
  <si>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</si>
  <si>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</si>
  <si>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</si>
  <si>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</si>
  <si>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</si>
  <si>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</si>
  <si>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</si>
  <si>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</si>
  <si>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</si>
  <si>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</si>
  <si>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</si>
  <si>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</si>
  <si>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</si>
  <si>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</si>
  <si>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</si>
  <si>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</si>
  <si>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</si>
  <si>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</si>
  <si>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</si>
  <si>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</si>
  <si>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</si>
  <si>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</si>
  <si>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</si>
  <si>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</si>
  <si>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</si>
  <si>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</si>
  <si>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</si>
  <si>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</si>
  <si>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</si>
  <si>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</si>
  <si>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</si>
  <si>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</si>
  <si>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</si>
  <si>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</si>
  <si>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</si>
  <si>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</si>
  <si>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</si>
  <si>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</si>
  <si>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</si>
  <si>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</si>
  <si>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</si>
  <si>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</si>
  <si>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</si>
  <si>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</si>
  <si>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</si>
  <si>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</si>
  <si>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</si>
  <si>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</si>
  <si>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</si>
  <si>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</si>
  <si>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</si>
  <si>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</si>
  <si>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</si>
  <si>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</si>
  <si>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</si>
  <si>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</si>
  <si>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</si>
  <si>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</si>
  <si>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</si>
  <si>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</si>
  <si>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</si>
  <si>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</si>
  <si>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</si>
  <si>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</si>
  <si>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</si>
  <si>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</si>
  <si>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</si>
  <si>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</si>
  <si>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</si>
  <si>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</si>
  <si>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</si>
  <si>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</si>
  <si>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</si>
  <si>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</si>
  <si>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</si>
  <si>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</si>
  <si>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</si>
  <si>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</si>
  <si>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</si>
  <si>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</si>
  <si>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</si>
  <si>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</si>
  <si>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</si>
  <si>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</si>
  <si>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</si>
  <si>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</si>
  <si>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</si>
  <si>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</si>
  <si>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04/29/2003</t>
  </si>
  <si>
    <t>Destiny</t>
  </si>
  <si>
    <t>07/09/2001</t>
  </si>
  <si>
    <t>47938</t>
  </si>
  <si>
    <t>Espina</t>
  </si>
  <si>
    <t>Cesar</t>
  </si>
  <si>
    <t>Augusto</t>
  </si>
  <si>
    <t>09/24/2003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</si>
  <si>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</si>
  <si>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</si>
  <si>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</si>
  <si>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</si>
  <si>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</si>
  <si>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</si>
  <si>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</si>
  <si>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</si>
  <si>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</si>
  <si>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</si>
  <si>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</si>
  <si>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</si>
  <si>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</si>
  <si>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</si>
  <si>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</si>
  <si>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</si>
  <si>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</si>
  <si>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</si>
  <si>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</si>
  <si>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</si>
  <si>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</si>
  <si>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</si>
  <si>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</si>
  <si>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</si>
  <si>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</si>
  <si>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</si>
  <si>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</si>
  <si>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</si>
  <si>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Felix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</si>
  <si>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</si>
  <si>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</si>
  <si>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</si>
  <si>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</si>
  <si>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</si>
  <si>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</si>
  <si>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</si>
  <si>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</si>
  <si>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</si>
  <si>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Ferreira</t>
  </si>
  <si>
    <t>Alvaro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</si>
  <si>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</si>
  <si>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</si>
  <si>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</si>
  <si>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</si>
  <si>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</si>
  <si>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</si>
  <si>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</si>
  <si>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</si>
  <si>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</si>
  <si>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</si>
  <si>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</si>
  <si>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</si>
  <si>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</si>
  <si>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</si>
  <si>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</si>
  <si>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</si>
  <si>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</si>
  <si>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</si>
  <si>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</si>
  <si>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</si>
  <si>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</si>
  <si>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</si>
  <si>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</si>
  <si>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</si>
  <si>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</si>
  <si>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</si>
  <si>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</si>
  <si>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</si>
  <si>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</si>
  <si>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</si>
  <si>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Flores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</si>
  <si>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</si>
  <si>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</si>
  <si>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</si>
  <si>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</si>
  <si>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</si>
  <si>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</si>
  <si>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</si>
  <si>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</si>
  <si>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</si>
  <si>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</si>
  <si>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</si>
  <si>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</si>
  <si>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</si>
  <si>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</si>
  <si>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</si>
  <si>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</si>
  <si>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</si>
  <si>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</si>
  <si>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</si>
  <si>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</si>
  <si>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</si>
  <si>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</si>
  <si>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</si>
  <si>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</si>
  <si>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</si>
  <si>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</si>
  <si>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</si>
  <si>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</si>
  <si>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</si>
  <si>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</si>
  <si>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</si>
  <si>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</si>
  <si>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</si>
  <si>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</si>
  <si>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</si>
  <si>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</si>
  <si>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</si>
  <si>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</si>
  <si>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</si>
  <si>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</si>
  <si>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</si>
  <si>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</si>
  <si>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</si>
  <si>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</si>
  <si>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</si>
  <si>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</si>
  <si>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</si>
  <si>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</si>
  <si>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</si>
  <si>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</si>
  <si>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</si>
  <si>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</si>
  <si>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</si>
  <si>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</si>
  <si>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</si>
  <si>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</si>
  <si>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</si>
  <si>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</si>
  <si>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</si>
  <si>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46791</t>
  </si>
  <si>
    <t>Galindo</t>
  </si>
  <si>
    <t>44738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</si>
  <si>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</si>
  <si>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</si>
  <si>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</si>
  <si>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</si>
  <si>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</si>
  <si>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</si>
  <si>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</si>
  <si>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</si>
  <si>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</si>
  <si>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</si>
  <si>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</si>
  <si>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</si>
  <si>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</si>
  <si>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</si>
  <si>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</si>
  <si>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</si>
  <si>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</si>
  <si>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</si>
  <si>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</si>
  <si>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</si>
  <si>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</si>
  <si>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</si>
  <si>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</si>
  <si>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</si>
  <si>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</si>
  <si>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</si>
  <si>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</si>
  <si>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</si>
  <si>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</si>
  <si>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</si>
  <si>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</si>
  <si>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</si>
  <si>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</si>
  <si>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</si>
  <si>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</si>
  <si>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</si>
  <si>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</si>
  <si>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Teresa</t>
  </si>
  <si>
    <t>52672</t>
  </si>
  <si>
    <t>Gama Castaneda</t>
  </si>
  <si>
    <t>Junior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</si>
  <si>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</si>
  <si>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</si>
  <si>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</si>
  <si>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</si>
  <si>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</si>
  <si>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</si>
  <si>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</si>
  <si>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</si>
  <si>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</si>
  <si>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</si>
  <si>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</si>
  <si>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</si>
  <si>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</si>
  <si>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</si>
  <si>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</si>
  <si>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</si>
  <si>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</si>
  <si>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</si>
  <si>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</si>
  <si>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</si>
  <si>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</si>
  <si>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</si>
  <si>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</si>
  <si>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</si>
  <si>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</si>
  <si>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</si>
  <si>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</si>
  <si>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</si>
  <si>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</si>
  <si>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</si>
  <si>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</si>
  <si>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</si>
  <si>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</si>
  <si>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</si>
  <si>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</si>
  <si>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</si>
  <si>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</si>
  <si>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</si>
  <si>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</si>
  <si>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</si>
  <si>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</si>
  <si>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</si>
  <si>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</si>
  <si>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</si>
  <si>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</si>
  <si>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</si>
  <si>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</si>
  <si>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</si>
  <si>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</si>
  <si>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</si>
  <si>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</si>
  <si>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</si>
  <si>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</si>
  <si>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</si>
  <si>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</si>
  <si>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</si>
  <si>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</si>
  <si>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</si>
  <si>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</si>
  <si>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</si>
  <si>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</si>
  <si>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</si>
  <si>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</si>
  <si>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</si>
  <si>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</si>
  <si>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</si>
  <si>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</si>
  <si>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</si>
  <si>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</si>
  <si>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</si>
  <si>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</si>
  <si>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</si>
  <si>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</si>
  <si>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</si>
  <si>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</si>
  <si>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</si>
  <si>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</si>
  <si>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</si>
  <si>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</si>
  <si>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</si>
  <si>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</si>
  <si>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</si>
  <si>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</si>
  <si>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</si>
  <si>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</si>
  <si>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</si>
  <si>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</si>
  <si>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</si>
  <si>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</si>
  <si>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</si>
  <si>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</si>
  <si>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</si>
  <si>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</si>
  <si>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</si>
  <si>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</si>
  <si>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</si>
  <si>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</si>
  <si>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</si>
  <si>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</si>
  <si>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</si>
  <si>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</si>
  <si>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</si>
  <si>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</si>
  <si>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</si>
  <si>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</si>
  <si>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</si>
  <si>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</si>
  <si>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</si>
  <si>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</si>
  <si>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</si>
  <si>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</si>
  <si>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</si>
  <si>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</si>
  <si>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</si>
  <si>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</si>
  <si>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</si>
  <si>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</si>
  <si>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</si>
  <si>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</si>
  <si>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</si>
  <si>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</si>
  <si>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</si>
  <si>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</si>
  <si>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</si>
  <si>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</si>
  <si>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</si>
  <si>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</si>
  <si>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</si>
  <si>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</si>
  <si>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</si>
  <si>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</si>
  <si>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</si>
  <si>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</si>
  <si>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</si>
  <si>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</si>
  <si>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</si>
  <si>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</si>
  <si>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</si>
  <si>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</si>
  <si>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</si>
  <si>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</si>
  <si>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</si>
  <si>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</si>
  <si>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</si>
  <si>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</si>
  <si>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</si>
  <si>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</si>
  <si>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</si>
  <si>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</si>
  <si>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</si>
  <si>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</si>
  <si>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</si>
  <si>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</si>
  <si>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</si>
  <si>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</si>
  <si>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</si>
  <si>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</si>
  <si>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</si>
  <si>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</si>
  <si>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</si>
  <si>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</si>
  <si>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</si>
  <si>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</si>
  <si>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</si>
  <si>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</si>
  <si>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</si>
  <si>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</si>
  <si>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</si>
  <si>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</si>
  <si>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</si>
  <si>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</si>
  <si>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</si>
  <si>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</si>
  <si>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</si>
  <si>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</si>
  <si>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</si>
  <si>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</si>
  <si>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</si>
  <si>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</si>
  <si>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</si>
  <si>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</si>
  <si>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</si>
  <si>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</si>
  <si>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</si>
  <si>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</si>
  <si>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</si>
  <si>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</si>
  <si>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</si>
  <si>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</si>
  <si>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</si>
  <si>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</si>
  <si>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</si>
  <si>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</si>
  <si>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</si>
  <si>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</si>
  <si>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</si>
  <si>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46508</t>
  </si>
  <si>
    <t>Monserrat</t>
  </si>
  <si>
    <t>09/29/2002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</si>
  <si>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</si>
  <si>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</si>
  <si>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</si>
  <si>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</si>
  <si>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</si>
  <si>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</si>
  <si>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</si>
  <si>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</si>
  <si>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</si>
  <si>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</si>
  <si>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</si>
  <si>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</si>
  <si>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</si>
  <si>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</si>
  <si>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</si>
  <si>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</si>
  <si>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</si>
  <si>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</si>
  <si>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</si>
  <si>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</si>
  <si>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</si>
  <si>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</si>
  <si>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</si>
  <si>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</si>
  <si>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</si>
  <si>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</si>
  <si>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</si>
  <si>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</si>
  <si>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</si>
  <si>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</si>
  <si>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</si>
  <si>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</si>
  <si>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</si>
  <si>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</si>
  <si>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</si>
  <si>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</si>
  <si>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</si>
  <si>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</si>
  <si>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</si>
  <si>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</si>
  <si>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</si>
  <si>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</si>
  <si>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</si>
  <si>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</si>
  <si>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</si>
  <si>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</si>
  <si>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</si>
  <si>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</si>
  <si>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</si>
  <si>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</si>
  <si>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</si>
  <si>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</si>
  <si>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</si>
  <si>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</si>
  <si>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</si>
  <si>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</si>
  <si>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</si>
  <si>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</si>
  <si>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</si>
  <si>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</si>
  <si>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</si>
  <si>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</si>
  <si>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</si>
  <si>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</si>
  <si>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</si>
  <si>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</si>
  <si>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</si>
  <si>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</si>
  <si>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</si>
  <si>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</si>
  <si>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</si>
  <si>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</si>
  <si>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</si>
  <si>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</si>
  <si>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</si>
  <si>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</si>
  <si>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</si>
  <si>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</si>
  <si>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</si>
  <si>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</si>
  <si>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</si>
  <si>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</si>
  <si>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</si>
  <si>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</si>
  <si>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</si>
  <si>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</si>
  <si>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</si>
  <si>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</si>
  <si>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</si>
  <si>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</si>
  <si>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</si>
  <si>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</si>
  <si>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</si>
  <si>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</si>
  <si>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</si>
  <si>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</si>
  <si>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</si>
  <si>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</si>
  <si>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</si>
  <si>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</si>
  <si>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</si>
  <si>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</si>
  <si>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</si>
  <si>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</si>
  <si>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</si>
  <si>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</si>
  <si>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</si>
  <si>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</si>
  <si>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</si>
  <si>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</si>
  <si>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</si>
  <si>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</si>
  <si>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</si>
  <si>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</si>
  <si>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</si>
  <si>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</si>
  <si>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</si>
  <si>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</si>
  <si>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</si>
  <si>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</si>
  <si>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</si>
  <si>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</si>
  <si>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</si>
  <si>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</si>
  <si>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</si>
  <si>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</si>
  <si>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</si>
  <si>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</si>
  <si>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</si>
  <si>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</si>
  <si>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</si>
  <si>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</si>
  <si>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</si>
  <si>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</si>
  <si>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</si>
  <si>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</si>
  <si>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</si>
  <si>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</si>
  <si>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</si>
  <si>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</si>
  <si>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</si>
  <si>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</si>
  <si>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</si>
  <si>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</si>
  <si>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</si>
  <si>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</si>
  <si>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</si>
  <si>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</si>
  <si>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</si>
  <si>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</si>
  <si>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</si>
  <si>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</si>
  <si>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</si>
  <si>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</si>
  <si>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</si>
  <si>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</si>
  <si>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</si>
  <si>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</si>
  <si>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</si>
  <si>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</si>
  <si>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</si>
  <si>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</si>
  <si>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</si>
  <si>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</si>
  <si>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</si>
  <si>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</si>
  <si>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</si>
  <si>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</si>
  <si>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</si>
  <si>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</si>
  <si>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</si>
  <si>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</si>
  <si>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</si>
  <si>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</si>
  <si>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</si>
  <si>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</si>
  <si>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</si>
  <si>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</si>
  <si>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</si>
  <si>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</si>
  <si>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</si>
  <si>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</si>
  <si>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</si>
  <si>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</si>
  <si>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</si>
  <si>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</si>
  <si>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</si>
  <si>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</si>
  <si>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</si>
  <si>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</si>
  <si>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</si>
  <si>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</si>
  <si>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</si>
  <si>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</si>
  <si>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</si>
  <si>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</si>
  <si>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</si>
  <si>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</si>
  <si>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</si>
  <si>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</si>
  <si>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</si>
  <si>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</si>
  <si>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</si>
  <si>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</si>
  <si>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</si>
  <si>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</si>
  <si>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</si>
  <si>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</si>
  <si>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</si>
  <si>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</si>
  <si>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</si>
  <si>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</si>
  <si>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</si>
  <si>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</si>
  <si>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</si>
  <si>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</si>
  <si>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</si>
  <si>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</si>
  <si>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</si>
  <si>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</si>
  <si>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</si>
  <si>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</si>
  <si>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</si>
  <si>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</si>
  <si>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</si>
  <si>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</si>
  <si>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</si>
  <si>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</si>
  <si>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</si>
  <si>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</si>
  <si>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</si>
  <si>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</si>
  <si>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</si>
  <si>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</si>
  <si>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</si>
  <si>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</si>
  <si>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</si>
  <si>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</si>
  <si>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</si>
  <si>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</si>
  <si>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44129</t>
  </si>
  <si>
    <t>Huerta Rodriguez</t>
  </si>
  <si>
    <t>Nohemi</t>
  </si>
  <si>
    <t>03/28/2001</t>
  </si>
  <si>
    <t>Ann</t>
  </si>
  <si>
    <t>07/18/2003</t>
  </si>
  <si>
    <t>61306</t>
  </si>
  <si>
    <t>Huitt</t>
  </si>
  <si>
    <t>10/09/2000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</si>
  <si>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</si>
  <si>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</si>
  <si>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</si>
  <si>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</si>
  <si>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</si>
  <si>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</si>
  <si>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</si>
  <si>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</si>
  <si>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</si>
  <si>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</si>
  <si>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</si>
  <si>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</si>
  <si>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</si>
  <si>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</si>
  <si>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</si>
  <si>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</si>
  <si>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</si>
  <si>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</si>
  <si>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</si>
  <si>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</si>
  <si>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</si>
  <si>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</si>
  <si>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</si>
  <si>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</si>
  <si>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</si>
  <si>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</si>
  <si>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</si>
  <si>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</si>
  <si>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</si>
  <si>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</si>
  <si>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</si>
  <si>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</si>
  <si>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</si>
  <si>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</si>
  <si>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</si>
  <si>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</si>
  <si>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</si>
  <si>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</si>
  <si>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</si>
  <si>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</si>
  <si>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</si>
  <si>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</si>
  <si>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</si>
  <si>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</si>
  <si>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</si>
  <si>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</si>
  <si>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</si>
  <si>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</si>
  <si>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</si>
  <si>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</si>
  <si>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</si>
  <si>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</si>
  <si>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</si>
  <si>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</si>
  <si>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</si>
  <si>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</si>
  <si>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</si>
  <si>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</si>
  <si>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</si>
  <si>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</si>
  <si>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</si>
  <si>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</si>
  <si>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</si>
  <si>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</si>
  <si>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</si>
  <si>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</si>
  <si>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</si>
  <si>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</si>
  <si>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</si>
  <si>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</si>
  <si>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</si>
  <si>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</si>
  <si>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</si>
  <si>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</si>
  <si>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</si>
  <si>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</si>
  <si>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</si>
  <si>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</si>
  <si>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</si>
  <si>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</si>
  <si>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</si>
  <si>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</si>
  <si>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</si>
  <si>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</si>
  <si>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</si>
  <si>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</si>
  <si>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</si>
  <si>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</si>
  <si>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</si>
  <si>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</si>
  <si>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</si>
  <si>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</si>
  <si>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</si>
  <si>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</si>
  <si>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</si>
  <si>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</si>
  <si>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</si>
  <si>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</si>
  <si>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</si>
  <si>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</si>
  <si>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</si>
  <si>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</si>
  <si>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</si>
  <si>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</si>
  <si>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</si>
  <si>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</si>
  <si>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</si>
  <si>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</si>
  <si>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</si>
  <si>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</si>
  <si>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</si>
  <si>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</si>
  <si>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</si>
  <si>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</si>
  <si>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</si>
  <si>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</si>
  <si>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</si>
  <si>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</si>
  <si>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</si>
  <si>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</si>
  <si>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</si>
  <si>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</si>
  <si>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</si>
  <si>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</si>
  <si>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</si>
  <si>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</si>
  <si>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</si>
  <si>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</si>
  <si>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</si>
  <si>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</si>
  <si>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</si>
  <si>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</si>
  <si>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</si>
  <si>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</si>
  <si>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</si>
  <si>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</si>
  <si>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</si>
  <si>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</si>
  <si>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</si>
  <si>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</si>
  <si>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</si>
  <si>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</si>
  <si>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</si>
  <si>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</si>
  <si>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</si>
  <si>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</si>
  <si>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</si>
  <si>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</si>
  <si>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</si>
  <si>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</si>
  <si>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</si>
  <si>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</si>
  <si>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</si>
  <si>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</si>
  <si>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</si>
  <si>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</si>
  <si>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</si>
  <si>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</si>
  <si>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</si>
  <si>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</si>
  <si>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</si>
  <si>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</si>
  <si>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</si>
  <si>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</si>
  <si>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</si>
  <si>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</si>
  <si>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</si>
  <si>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</si>
  <si>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</si>
  <si>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</si>
  <si>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</si>
  <si>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</si>
  <si>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</si>
  <si>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</si>
  <si>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</si>
  <si>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</si>
  <si>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</si>
  <si>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</si>
  <si>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</si>
  <si>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</si>
  <si>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</si>
  <si>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</si>
  <si>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</si>
  <si>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</si>
  <si>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</si>
  <si>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</si>
  <si>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</si>
  <si>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</si>
  <si>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</si>
  <si>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</si>
  <si>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</si>
  <si>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</si>
  <si>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</si>
  <si>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</si>
  <si>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</si>
  <si>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</si>
  <si>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</si>
  <si>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</si>
  <si>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</si>
  <si>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</si>
  <si>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</si>
  <si>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</si>
  <si>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</si>
  <si>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</si>
  <si>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</si>
  <si>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</si>
  <si>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</si>
  <si>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</si>
  <si>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</si>
  <si>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</si>
  <si>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</si>
  <si>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</si>
  <si>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</si>
  <si>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</si>
  <si>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</si>
  <si>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</si>
  <si>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</si>
  <si>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</si>
  <si>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</si>
  <si>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</si>
  <si>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</si>
  <si>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</si>
  <si>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</si>
  <si>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</si>
  <si>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</si>
  <si>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</si>
  <si>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</si>
  <si>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</si>
  <si>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</si>
  <si>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</si>
  <si>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</si>
  <si>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</si>
  <si>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</si>
  <si>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</si>
  <si>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</si>
  <si>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</si>
  <si>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</si>
  <si>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</si>
  <si>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</si>
  <si>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</si>
  <si>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</si>
  <si>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</si>
  <si>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</si>
  <si>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</si>
  <si>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</si>
  <si>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</si>
  <si>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</si>
  <si>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</si>
  <si>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</si>
  <si>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</si>
  <si>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</si>
  <si>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</si>
  <si>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</si>
  <si>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</si>
  <si>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</si>
  <si>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</si>
  <si>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</si>
  <si>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</si>
  <si>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</si>
  <si>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</si>
  <si>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</si>
  <si>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</si>
  <si>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</si>
  <si>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</si>
  <si>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</si>
  <si>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</si>
  <si>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</si>
  <si>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</si>
  <si>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</si>
  <si>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</si>
  <si>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</si>
  <si>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</si>
  <si>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</si>
  <si>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</si>
  <si>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</si>
  <si>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</si>
  <si>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</si>
  <si>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</si>
  <si>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</si>
  <si>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Ricardo</t>
  </si>
  <si>
    <t>50137</t>
  </si>
  <si>
    <t>Lluberes</t>
  </si>
  <si>
    <t>Anahi</t>
  </si>
  <si>
    <t>08/05/2004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</si>
  <si>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</si>
  <si>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</si>
  <si>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</si>
  <si>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</si>
  <si>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</si>
  <si>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</si>
  <si>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</si>
  <si>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</si>
  <si>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</si>
  <si>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</si>
  <si>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</si>
  <si>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</si>
  <si>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</si>
  <si>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</si>
  <si>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</si>
  <si>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</si>
  <si>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</si>
  <si>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</si>
  <si>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</si>
  <si>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</si>
  <si>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</si>
  <si>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</si>
  <si>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</si>
  <si>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</si>
  <si>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</si>
  <si>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</si>
  <si>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</si>
  <si>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</si>
  <si>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</si>
  <si>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</si>
  <si>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</si>
  <si>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</si>
  <si>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</si>
  <si>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</si>
  <si>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</si>
  <si>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</si>
  <si>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</si>
  <si>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</si>
  <si>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</si>
  <si>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</si>
  <si>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</si>
  <si>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</si>
  <si>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</si>
  <si>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</si>
  <si>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</si>
  <si>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</si>
  <si>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</si>
  <si>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</si>
  <si>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</si>
  <si>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</si>
  <si>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</si>
  <si>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</si>
  <si>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</si>
  <si>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</si>
  <si>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</si>
  <si>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</si>
  <si>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45159</t>
  </si>
  <si>
    <t>Loya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</si>
  <si>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</si>
  <si>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</si>
  <si>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</si>
  <si>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</si>
  <si>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</si>
  <si>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</si>
  <si>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</si>
  <si>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</si>
  <si>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</si>
  <si>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</si>
  <si>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</si>
  <si>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</si>
  <si>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</si>
  <si>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</si>
  <si>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</si>
  <si>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</si>
  <si>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</si>
  <si>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</si>
  <si>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</si>
  <si>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</si>
  <si>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</si>
  <si>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</si>
  <si>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</si>
  <si>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</si>
  <si>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</si>
  <si>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</si>
  <si>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</si>
  <si>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</si>
  <si>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</si>
  <si>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</si>
  <si>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</si>
  <si>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</si>
  <si>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</si>
  <si>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</si>
  <si>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</si>
  <si>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</si>
  <si>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</si>
  <si>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</si>
  <si>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</si>
  <si>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</si>
  <si>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</si>
  <si>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</si>
  <si>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</si>
  <si>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</si>
  <si>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</si>
  <si>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</si>
  <si>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</si>
  <si>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</si>
  <si>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</si>
  <si>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</si>
  <si>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</si>
  <si>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</si>
  <si>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</si>
  <si>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</si>
  <si>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</si>
  <si>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</si>
  <si>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</si>
  <si>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</si>
  <si>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</si>
  <si>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</si>
  <si>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</si>
  <si>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</si>
  <si>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</si>
  <si>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</si>
  <si>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</si>
  <si>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</si>
  <si>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</si>
  <si>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</si>
  <si>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</si>
  <si>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</si>
  <si>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</si>
  <si>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</si>
  <si>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</si>
  <si>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</si>
  <si>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</si>
  <si>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</si>
  <si>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</si>
  <si>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</si>
  <si>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</si>
  <si>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</si>
  <si>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</si>
  <si>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</si>
  <si>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</si>
  <si>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</si>
  <si>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</si>
  <si>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</si>
  <si>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</si>
  <si>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</si>
  <si>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</si>
  <si>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</si>
  <si>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</si>
  <si>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</si>
  <si>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</si>
  <si>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</si>
  <si>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</si>
  <si>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</si>
  <si>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</si>
  <si>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</si>
  <si>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</si>
  <si>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</si>
  <si>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</si>
  <si>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</si>
  <si>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</si>
  <si>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</si>
  <si>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</si>
  <si>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</si>
  <si>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</si>
  <si>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</si>
  <si>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</si>
  <si>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</si>
  <si>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</si>
  <si>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</si>
  <si>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</si>
  <si>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</si>
  <si>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</si>
  <si>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</si>
  <si>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</si>
  <si>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</si>
  <si>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</si>
  <si>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</si>
  <si>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</si>
  <si>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</si>
  <si>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</si>
  <si>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</si>
  <si>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</si>
  <si>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</si>
  <si>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</si>
  <si>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</si>
  <si>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</si>
  <si>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</si>
  <si>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</si>
  <si>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</si>
  <si>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</si>
  <si>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</si>
  <si>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</si>
  <si>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</si>
  <si>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</si>
  <si>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</si>
  <si>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</si>
  <si>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</si>
  <si>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</si>
  <si>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</si>
  <si>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</si>
  <si>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</si>
  <si>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</si>
  <si>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</si>
  <si>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</si>
  <si>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</si>
  <si>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</si>
  <si>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</si>
  <si>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</si>
  <si>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</si>
  <si>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</si>
  <si>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</si>
  <si>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</si>
  <si>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</si>
  <si>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</si>
  <si>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</si>
  <si>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</si>
  <si>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</si>
  <si>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</si>
  <si>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</si>
  <si>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</si>
  <si>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</si>
  <si>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</si>
  <si>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</si>
  <si>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</si>
  <si>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</si>
  <si>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</si>
  <si>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</si>
  <si>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</si>
  <si>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</si>
  <si>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</si>
  <si>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</si>
  <si>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</si>
  <si>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</si>
  <si>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</si>
  <si>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</si>
  <si>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</si>
  <si>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</si>
  <si>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</si>
  <si>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</si>
  <si>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</si>
  <si>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</si>
  <si>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</si>
  <si>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</si>
  <si>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</si>
  <si>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</si>
  <si>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</si>
  <si>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</si>
  <si>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</si>
  <si>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</si>
  <si>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</si>
  <si>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</si>
  <si>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</si>
  <si>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</si>
  <si>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</si>
  <si>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</si>
  <si>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</si>
  <si>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</si>
  <si>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</si>
  <si>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</si>
  <si>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</si>
  <si>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</si>
  <si>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</si>
  <si>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</si>
  <si>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</si>
  <si>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</si>
  <si>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</si>
  <si>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</si>
  <si>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</si>
  <si>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</si>
  <si>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</si>
  <si>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</si>
  <si>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</si>
  <si>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</si>
  <si>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</si>
  <si>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</si>
  <si>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</si>
  <si>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</si>
  <si>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</si>
  <si>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</si>
  <si>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</si>
  <si>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</si>
  <si>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</si>
  <si>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</si>
  <si>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</si>
  <si>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</si>
  <si>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</si>
  <si>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</si>
  <si>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</si>
  <si>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</si>
  <si>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</si>
  <si>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</si>
  <si>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</si>
  <si>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</si>
  <si>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</si>
  <si>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</si>
  <si>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</si>
  <si>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</si>
  <si>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</si>
  <si>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</si>
  <si>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</si>
  <si>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</si>
  <si>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</si>
  <si>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</si>
  <si>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</si>
  <si>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</si>
  <si>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</si>
  <si>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</si>
  <si>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</si>
  <si>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</si>
  <si>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</si>
  <si>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</si>
  <si>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</si>
  <si>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</si>
  <si>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</si>
  <si>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</si>
  <si>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</si>
  <si>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</si>
  <si>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</si>
  <si>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</si>
  <si>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</si>
  <si>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</si>
  <si>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</si>
  <si>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</si>
  <si>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</si>
  <si>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</si>
  <si>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</si>
  <si>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</si>
  <si>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</si>
  <si>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</si>
  <si>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</si>
  <si>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</si>
  <si>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</si>
  <si>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</si>
  <si>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</si>
  <si>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</si>
  <si>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</si>
  <si>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</si>
  <si>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</si>
  <si>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</si>
  <si>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</si>
  <si>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</si>
  <si>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46071</t>
  </si>
  <si>
    <t>Michel-Munoz</t>
  </si>
  <si>
    <t>Marieceya-Gloriah</t>
  </si>
  <si>
    <t>Stephen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</si>
  <si>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</si>
  <si>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</si>
  <si>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</si>
  <si>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</si>
  <si>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</si>
  <si>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</si>
  <si>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</si>
  <si>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</si>
  <si>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</si>
  <si>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</si>
  <si>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</si>
  <si>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</si>
  <si>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</si>
  <si>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</si>
  <si>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</si>
  <si>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</si>
  <si>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</si>
  <si>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</si>
  <si>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</si>
  <si>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</si>
  <si>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</si>
  <si>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</si>
  <si>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</si>
  <si>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</si>
  <si>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</si>
  <si>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</si>
  <si>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</si>
  <si>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</si>
  <si>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</si>
  <si>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</si>
  <si>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</si>
  <si>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</si>
  <si>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</si>
  <si>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</si>
  <si>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</si>
  <si>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</si>
  <si>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</si>
  <si>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</si>
  <si>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</si>
  <si>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</si>
  <si>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</si>
  <si>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</si>
  <si>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</si>
  <si>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</si>
  <si>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</si>
  <si>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</si>
  <si>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</si>
  <si>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</si>
  <si>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</si>
  <si>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</si>
  <si>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</si>
  <si>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</si>
  <si>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</si>
  <si>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</si>
  <si>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</si>
  <si>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</si>
  <si>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</si>
  <si>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</si>
  <si>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</si>
  <si>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</si>
  <si>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</si>
  <si>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</si>
  <si>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</si>
  <si>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</si>
  <si>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</si>
  <si>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</si>
  <si>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</si>
  <si>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</si>
  <si>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</si>
  <si>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</si>
  <si>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</si>
  <si>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</si>
  <si>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</si>
  <si>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</si>
  <si>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</si>
  <si>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</si>
  <si>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</si>
  <si>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</si>
  <si>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</si>
  <si>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</si>
  <si>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</si>
  <si>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</si>
  <si>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</si>
  <si>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</si>
  <si>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</si>
  <si>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</si>
  <si>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</si>
  <si>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</si>
  <si>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</si>
  <si>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</si>
  <si>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</si>
  <si>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</si>
  <si>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</si>
  <si>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</si>
  <si>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</si>
  <si>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</si>
  <si>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</si>
  <si>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</si>
  <si>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</si>
  <si>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</si>
  <si>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</si>
  <si>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</si>
  <si>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</si>
  <si>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</si>
  <si>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</si>
  <si>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</si>
  <si>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</si>
  <si>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</si>
  <si>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</si>
  <si>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</si>
  <si>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</si>
  <si>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</si>
  <si>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</si>
  <si>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</si>
  <si>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</si>
  <si>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</si>
  <si>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</si>
  <si>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</si>
  <si>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</si>
  <si>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</si>
  <si>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</si>
  <si>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</si>
  <si>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</si>
  <si>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</si>
  <si>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</si>
  <si>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</si>
  <si>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</si>
  <si>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</si>
  <si>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</si>
  <si>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</si>
  <si>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</si>
  <si>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</si>
  <si>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</si>
  <si>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</si>
  <si>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</si>
  <si>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</si>
  <si>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</si>
  <si>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</si>
  <si>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</si>
  <si>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</si>
  <si>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</si>
  <si>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</si>
  <si>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</si>
  <si>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</si>
  <si>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</si>
  <si>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</si>
  <si>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</si>
  <si>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</si>
  <si>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</si>
  <si>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</si>
  <si>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</si>
  <si>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</si>
  <si>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</si>
  <si>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</si>
  <si>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</si>
  <si>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</si>
  <si>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</si>
  <si>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</si>
  <si>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</si>
  <si>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</si>
  <si>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</si>
  <si>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</si>
  <si>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</si>
  <si>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</si>
  <si>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</si>
  <si>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</si>
  <si>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</si>
  <si>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</si>
  <si>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</si>
  <si>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</si>
  <si>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</si>
  <si>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</si>
  <si>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</si>
  <si>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</si>
  <si>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</si>
  <si>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</si>
  <si>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</si>
  <si>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</si>
  <si>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</si>
  <si>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</si>
  <si>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</si>
  <si>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</si>
  <si>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</si>
  <si>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</si>
  <si>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</si>
  <si>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</si>
  <si>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</si>
  <si>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</si>
  <si>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</si>
  <si>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</si>
  <si>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</si>
  <si>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</si>
  <si>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</si>
  <si>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</si>
  <si>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</si>
  <si>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</si>
  <si>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</si>
  <si>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</si>
  <si>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</si>
  <si>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</si>
  <si>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</si>
  <si>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Nunez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</si>
  <si>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</si>
  <si>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</si>
  <si>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</si>
  <si>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</si>
  <si>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</si>
  <si>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</si>
  <si>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</si>
  <si>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</si>
  <si>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</si>
  <si>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</si>
  <si>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</si>
  <si>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</si>
  <si>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</si>
  <si>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</si>
  <si>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</si>
  <si>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</si>
  <si>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</si>
  <si>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</si>
  <si>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</si>
  <si>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</si>
  <si>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</si>
  <si>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</si>
  <si>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</si>
  <si>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</si>
  <si>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</si>
  <si>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</si>
  <si>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</si>
  <si>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</si>
  <si>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</si>
  <si>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</si>
  <si>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</si>
  <si>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</si>
  <si>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</si>
  <si>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</si>
  <si>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</si>
  <si>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</si>
  <si>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</si>
  <si>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</si>
  <si>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</si>
  <si>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</si>
  <si>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</si>
  <si>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</si>
  <si>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</si>
  <si>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</si>
  <si>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</si>
  <si>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</si>
  <si>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</si>
  <si>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</si>
  <si>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</si>
  <si>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</si>
  <si>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</si>
  <si>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</si>
  <si>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</si>
  <si>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</si>
  <si>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</si>
  <si>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</si>
  <si>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</si>
  <si>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</si>
  <si>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</si>
  <si>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</si>
  <si>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</si>
  <si>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</si>
  <si>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</si>
  <si>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</si>
  <si>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</si>
  <si>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</si>
  <si>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</si>
  <si>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</si>
  <si>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</si>
  <si>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</si>
  <si>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</si>
  <si>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</si>
  <si>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</si>
  <si>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</si>
  <si>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</si>
  <si>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</si>
  <si>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</si>
  <si>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</si>
  <si>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</si>
  <si>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</si>
  <si>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</si>
  <si>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</si>
  <si>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</si>
  <si>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</si>
  <si>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</si>
  <si>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</si>
  <si>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</si>
  <si>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</si>
  <si>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</si>
  <si>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</si>
  <si>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</si>
  <si>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</si>
  <si>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</si>
  <si>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</si>
  <si>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</si>
  <si>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</si>
  <si>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</si>
  <si>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</si>
  <si>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</si>
  <si>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</si>
  <si>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</si>
  <si>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</si>
  <si>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</si>
  <si>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</si>
  <si>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</si>
  <si>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</si>
  <si>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</si>
  <si>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</si>
  <si>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</si>
  <si>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</si>
  <si>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Susana</t>
  </si>
  <si>
    <t>46181</t>
  </si>
  <si>
    <t>Padilla</t>
  </si>
  <si>
    <t>Gladys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</si>
  <si>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</si>
  <si>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</si>
  <si>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</si>
  <si>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</si>
  <si>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</si>
  <si>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</si>
  <si>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</si>
  <si>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</si>
  <si>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</si>
  <si>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</si>
  <si>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</si>
  <si>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</si>
  <si>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</si>
  <si>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</si>
  <si>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</si>
  <si>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</si>
  <si>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</si>
  <si>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</si>
  <si>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</si>
  <si>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</si>
  <si>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</si>
  <si>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</si>
  <si>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</si>
  <si>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</si>
  <si>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</si>
  <si>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</si>
  <si>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</si>
  <si>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</si>
  <si>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</si>
  <si>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</si>
  <si>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</si>
  <si>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</si>
  <si>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</si>
  <si>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</si>
  <si>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</si>
  <si>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</si>
  <si>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</si>
  <si>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</si>
  <si>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</si>
  <si>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</si>
  <si>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</si>
  <si>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</si>
  <si>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</si>
  <si>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</si>
  <si>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</si>
  <si>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</si>
  <si>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</si>
  <si>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</si>
  <si>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</si>
  <si>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</si>
  <si>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</si>
  <si>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</si>
  <si>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</si>
  <si>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</si>
  <si>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</si>
  <si>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</si>
  <si>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</si>
  <si>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</si>
  <si>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</si>
  <si>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</si>
  <si>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</si>
  <si>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</si>
  <si>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</si>
  <si>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</si>
  <si>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</si>
  <si>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</si>
  <si>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</si>
  <si>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</si>
  <si>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</si>
  <si>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</si>
  <si>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</si>
  <si>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</si>
  <si>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</si>
  <si>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</si>
  <si>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</si>
  <si>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</si>
  <si>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</si>
  <si>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</si>
  <si>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</si>
  <si>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</si>
  <si>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</si>
  <si>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</si>
  <si>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</si>
  <si>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</si>
  <si>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</si>
  <si>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</si>
  <si>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</si>
  <si>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</si>
  <si>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</si>
  <si>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</si>
  <si>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</si>
  <si>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</si>
  <si>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</si>
  <si>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</si>
  <si>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</si>
  <si>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</si>
  <si>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</si>
  <si>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</si>
  <si>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</si>
  <si>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</si>
  <si>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</si>
  <si>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</si>
  <si>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</si>
  <si>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</si>
  <si>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</si>
  <si>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</si>
  <si>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</si>
  <si>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</si>
  <si>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</si>
  <si>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</si>
  <si>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</si>
  <si>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</si>
  <si>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</si>
  <si>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</si>
  <si>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</si>
  <si>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</si>
  <si>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</si>
  <si>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</si>
  <si>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</si>
  <si>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</si>
  <si>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</si>
  <si>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</si>
  <si>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</si>
  <si>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</si>
  <si>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</si>
  <si>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</si>
  <si>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</si>
  <si>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</si>
  <si>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</si>
  <si>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</si>
  <si>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</si>
  <si>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</si>
  <si>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</si>
  <si>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</si>
  <si>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</si>
  <si>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</si>
  <si>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</si>
  <si>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</si>
  <si>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</si>
  <si>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</si>
  <si>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</si>
  <si>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</si>
  <si>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</si>
  <si>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</si>
  <si>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</si>
  <si>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</si>
  <si>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</si>
  <si>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</si>
  <si>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</si>
  <si>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</si>
  <si>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</si>
  <si>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</si>
  <si>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</si>
  <si>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</si>
  <si>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</si>
  <si>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</si>
  <si>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</si>
  <si>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</si>
  <si>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</si>
  <si>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</si>
  <si>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</si>
  <si>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</si>
  <si>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</si>
  <si>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</si>
  <si>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</si>
  <si>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</si>
  <si>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</si>
  <si>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</si>
  <si>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</si>
  <si>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</si>
  <si>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</si>
  <si>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</si>
  <si>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</si>
  <si>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</si>
  <si>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</si>
  <si>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</si>
  <si>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</si>
  <si>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</si>
  <si>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</si>
  <si>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</si>
  <si>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</si>
  <si>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</si>
  <si>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</si>
  <si>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</si>
  <si>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</si>
  <si>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</si>
  <si>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</si>
  <si>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</si>
  <si>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</si>
  <si>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</si>
  <si>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</si>
  <si>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</si>
  <si>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</si>
  <si>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</si>
  <si>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</si>
  <si>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</si>
  <si>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</si>
  <si>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</si>
  <si>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</si>
  <si>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</si>
  <si>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</si>
  <si>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</si>
  <si>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</si>
  <si>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</si>
  <si>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</si>
  <si>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</si>
  <si>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</si>
  <si>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</si>
  <si>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</si>
  <si>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</si>
  <si>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</si>
  <si>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</si>
  <si>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</si>
  <si>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</si>
  <si>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</si>
  <si>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</si>
  <si>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</si>
  <si>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</si>
  <si>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</si>
  <si>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</si>
  <si>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</si>
  <si>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</si>
  <si>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</si>
  <si>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</si>
  <si>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</si>
  <si>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</si>
  <si>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</si>
  <si>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</si>
  <si>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</si>
  <si>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</si>
  <si>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</si>
  <si>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</si>
  <si>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</si>
  <si>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</si>
  <si>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</si>
  <si>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</si>
  <si>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</si>
  <si>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</si>
  <si>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</si>
  <si>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</si>
  <si>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</si>
  <si>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</si>
  <si>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</si>
  <si>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</si>
  <si>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</si>
  <si>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</si>
  <si>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</si>
  <si>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</si>
  <si>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</si>
  <si>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</si>
  <si>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</si>
  <si>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</si>
  <si>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</si>
  <si>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</si>
  <si>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</si>
  <si>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</si>
  <si>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</si>
  <si>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</si>
  <si>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</si>
  <si>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</si>
  <si>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</si>
  <si>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</si>
  <si>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</si>
  <si>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</si>
  <si>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</si>
  <si>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</si>
  <si>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</si>
  <si>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</si>
  <si>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</si>
  <si>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</si>
  <si>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</si>
  <si>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</si>
  <si>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</si>
  <si>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</si>
  <si>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</si>
  <si>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</si>
  <si>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</si>
  <si>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</si>
  <si>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</si>
  <si>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</si>
  <si>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</si>
  <si>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</si>
  <si>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</si>
  <si>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</si>
  <si>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</si>
  <si>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</si>
  <si>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</si>
  <si>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</si>
  <si>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</si>
  <si>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</si>
  <si>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</si>
  <si>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</si>
  <si>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</si>
  <si>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</si>
  <si>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</si>
  <si>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</si>
  <si>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</si>
  <si>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</si>
  <si>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</si>
  <si>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</si>
  <si>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</si>
  <si>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</si>
  <si>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</si>
  <si>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</si>
  <si>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</si>
  <si>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</si>
  <si>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</si>
  <si>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</si>
  <si>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</si>
  <si>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</si>
  <si>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</si>
  <si>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</si>
  <si>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</si>
  <si>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</si>
  <si>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</si>
  <si>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</si>
  <si>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</si>
  <si>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</si>
  <si>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</si>
  <si>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</si>
  <si>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</si>
  <si>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</si>
  <si>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</si>
  <si>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</si>
  <si>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</si>
  <si>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</si>
  <si>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</si>
  <si>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</si>
  <si>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</si>
  <si>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</si>
  <si>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</si>
  <si>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</si>
  <si>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</si>
  <si>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</si>
  <si>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</si>
  <si>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</si>
  <si>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</si>
  <si>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</si>
  <si>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</si>
  <si>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</si>
  <si>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</si>
  <si>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</si>
  <si>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</si>
  <si>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</si>
  <si>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</si>
  <si>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</si>
  <si>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</si>
  <si>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</si>
  <si>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</si>
  <si>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</si>
  <si>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</si>
  <si>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</si>
  <si>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</si>
  <si>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</si>
  <si>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</si>
  <si>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</si>
  <si>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</si>
  <si>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</si>
  <si>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</si>
  <si>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</si>
  <si>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</si>
  <si>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</si>
  <si>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</si>
  <si>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</si>
  <si>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</si>
  <si>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</si>
  <si>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</si>
  <si>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</si>
  <si>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</si>
  <si>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</si>
  <si>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</si>
  <si>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</si>
  <si>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</si>
  <si>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</si>
  <si>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</si>
  <si>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</si>
  <si>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</si>
  <si>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</si>
  <si>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</si>
  <si>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</si>
  <si>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</si>
  <si>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</si>
  <si>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</si>
  <si>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</si>
  <si>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</si>
  <si>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</si>
  <si>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</si>
  <si>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</si>
  <si>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</si>
  <si>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</si>
  <si>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</si>
  <si>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</si>
  <si>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</si>
  <si>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</si>
  <si>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</si>
  <si>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</si>
  <si>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</si>
  <si>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</si>
  <si>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</si>
  <si>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</si>
  <si>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</si>
  <si>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</si>
  <si>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</si>
  <si>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</si>
  <si>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</si>
  <si>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</si>
  <si>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</si>
  <si>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</si>
  <si>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</si>
  <si>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</si>
  <si>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</si>
  <si>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</si>
  <si>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</si>
  <si>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</si>
  <si>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</si>
  <si>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</si>
  <si>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</si>
  <si>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</si>
  <si>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</si>
  <si>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</si>
  <si>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</si>
  <si>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</si>
  <si>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</si>
  <si>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</si>
  <si>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</si>
  <si>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</si>
  <si>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</si>
  <si>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</si>
  <si>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</si>
  <si>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</si>
  <si>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</si>
  <si>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</si>
  <si>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</si>
  <si>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</si>
  <si>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</si>
  <si>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</si>
  <si>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</si>
  <si>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</si>
  <si>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</si>
  <si>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</si>
  <si>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</si>
  <si>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</si>
  <si>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</si>
  <si>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</si>
  <si>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</si>
  <si>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</si>
  <si>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</si>
  <si>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</si>
  <si>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</si>
  <si>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</si>
  <si>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</si>
  <si>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</si>
  <si>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</si>
  <si>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</si>
  <si>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</si>
  <si>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</si>
  <si>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</si>
  <si>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</si>
  <si>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</si>
  <si>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</si>
  <si>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</si>
  <si>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</si>
  <si>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</si>
  <si>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</si>
  <si>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</si>
  <si>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</si>
  <si>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</si>
  <si>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</si>
  <si>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</si>
  <si>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</si>
  <si>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</si>
  <si>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</si>
  <si>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</si>
  <si>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</si>
  <si>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</si>
  <si>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</si>
  <si>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</si>
  <si>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</si>
  <si>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</si>
  <si>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</si>
  <si>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</si>
  <si>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</si>
  <si>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</si>
  <si>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</si>
  <si>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</si>
  <si>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</si>
  <si>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</si>
  <si>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</si>
  <si>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</si>
  <si>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</si>
  <si>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</si>
  <si>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</si>
  <si>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</si>
  <si>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</si>
  <si>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</si>
  <si>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</si>
  <si>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</si>
  <si>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</si>
  <si>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</si>
  <si>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</si>
  <si>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</si>
  <si>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</si>
  <si>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</si>
  <si>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</si>
  <si>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</si>
  <si>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</si>
  <si>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</si>
  <si>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</si>
  <si>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</si>
  <si>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</si>
  <si>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</si>
  <si>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</si>
  <si>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</si>
  <si>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</si>
  <si>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</si>
  <si>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</si>
  <si>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</si>
  <si>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</si>
  <si>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</si>
  <si>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</si>
  <si>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</si>
  <si>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</si>
  <si>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</si>
  <si>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</si>
  <si>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</si>
  <si>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</si>
  <si>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</si>
  <si>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</si>
  <si>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</si>
  <si>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</si>
  <si>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</si>
  <si>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</si>
  <si>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</si>
  <si>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</si>
  <si>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</si>
  <si>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</si>
  <si>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</si>
  <si>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</si>
  <si>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</si>
  <si>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</si>
  <si>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</si>
  <si>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</si>
  <si>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</si>
  <si>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</si>
  <si>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</si>
  <si>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</si>
  <si>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</si>
  <si>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</si>
  <si>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</si>
  <si>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</si>
  <si>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</si>
  <si>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</si>
  <si>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</si>
  <si>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</si>
  <si>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</si>
  <si>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</si>
  <si>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</si>
  <si>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</si>
  <si>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</si>
  <si>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</si>
  <si>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</si>
  <si>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</si>
  <si>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</si>
  <si>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</si>
  <si>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</si>
  <si>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</si>
  <si>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</si>
  <si>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</si>
  <si>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</si>
  <si>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</si>
  <si>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</si>
  <si>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</si>
  <si>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</si>
  <si>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</si>
  <si>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</si>
  <si>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</si>
  <si>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</si>
  <si>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</si>
  <si>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</si>
  <si>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</si>
  <si>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</si>
  <si>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</si>
  <si>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</si>
  <si>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</si>
  <si>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</si>
  <si>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</si>
  <si>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</si>
  <si>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</si>
  <si>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</si>
  <si>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</si>
  <si>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</si>
  <si>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</si>
  <si>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</si>
  <si>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</si>
  <si>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</si>
  <si>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</si>
  <si>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</si>
  <si>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</si>
  <si>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</si>
  <si>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</si>
  <si>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</si>
  <si>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</si>
  <si>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</si>
  <si>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46221</t>
  </si>
  <si>
    <t>Gilberto</t>
  </si>
  <si>
    <t>50331</t>
  </si>
  <si>
    <t>Silva-Garcia</t>
  </si>
  <si>
    <t>48526</t>
  </si>
  <si>
    <t>Simpson</t>
  </si>
  <si>
    <t>Kelsey</t>
  </si>
  <si>
    <t>08/11/2003</t>
  </si>
  <si>
    <t>Smith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</si>
  <si>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</si>
  <si>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</si>
  <si>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</si>
  <si>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</si>
  <si>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</si>
  <si>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</si>
  <si>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</si>
  <si>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</si>
  <si>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</si>
  <si>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</si>
  <si>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</si>
  <si>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</si>
  <si>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</si>
  <si>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</si>
  <si>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</si>
  <si>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</si>
  <si>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</si>
  <si>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</si>
  <si>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</si>
  <si>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</si>
  <si>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</si>
  <si>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</si>
  <si>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</si>
  <si>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</si>
  <si>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</si>
  <si>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</si>
  <si>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</si>
  <si>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</si>
  <si>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</si>
  <si>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</si>
  <si>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</si>
  <si>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</si>
  <si>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</si>
  <si>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</si>
  <si>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</si>
  <si>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</si>
  <si>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</si>
  <si>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</si>
  <si>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</si>
  <si>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</si>
  <si>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</si>
  <si>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</si>
  <si>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</si>
  <si>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</si>
  <si>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</si>
  <si>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</si>
  <si>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</si>
  <si>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</si>
  <si>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</si>
  <si>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</si>
  <si>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</si>
  <si>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</si>
  <si>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</si>
  <si>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</si>
  <si>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</si>
  <si>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</si>
  <si>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</si>
  <si>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</si>
  <si>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</si>
  <si>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</si>
  <si>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</si>
  <si>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</si>
  <si>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</si>
  <si>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</si>
  <si>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</si>
  <si>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</si>
  <si>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</si>
  <si>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</si>
  <si>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</si>
  <si>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</si>
  <si>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</si>
  <si>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</si>
  <si>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</si>
  <si>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</si>
  <si>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</si>
  <si>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</si>
  <si>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</si>
  <si>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</si>
  <si>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</si>
  <si>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</si>
  <si>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</si>
  <si>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</si>
  <si>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</si>
  <si>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</si>
  <si>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</si>
  <si>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</si>
  <si>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</si>
  <si>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</si>
  <si>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</si>
  <si>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</si>
  <si>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</si>
  <si>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</si>
  <si>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</si>
  <si>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</si>
  <si>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</si>
  <si>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</si>
  <si>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</si>
  <si>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</si>
  <si>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</si>
  <si>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</si>
  <si>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</si>
  <si>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</si>
  <si>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</si>
  <si>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</si>
  <si>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</si>
  <si>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</si>
  <si>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</si>
  <si>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</si>
  <si>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</si>
  <si>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</si>
  <si>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</si>
  <si>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</si>
  <si>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</si>
  <si>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</si>
  <si>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</si>
  <si>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</si>
  <si>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</si>
  <si>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</si>
  <si>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</si>
  <si>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</si>
  <si>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</si>
  <si>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</si>
  <si>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</si>
  <si>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</si>
  <si>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</si>
  <si>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</si>
  <si>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</si>
  <si>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</si>
  <si>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</si>
  <si>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</si>
  <si>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</si>
  <si>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</si>
  <si>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</si>
  <si>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</si>
  <si>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</si>
  <si>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</si>
  <si>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</si>
  <si>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</si>
  <si>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</si>
  <si>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</si>
  <si>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</si>
  <si>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</si>
  <si>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</si>
  <si>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</si>
  <si>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</si>
  <si>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</si>
  <si>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</si>
  <si>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</si>
  <si>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</si>
  <si>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</si>
  <si>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</si>
  <si>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</si>
  <si>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</si>
  <si>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</si>
  <si>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</si>
  <si>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</si>
  <si>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</si>
  <si>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</si>
  <si>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</si>
  <si>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</si>
  <si>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</si>
  <si>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</si>
  <si>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</si>
  <si>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</si>
  <si>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</si>
  <si>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</si>
  <si>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</si>
  <si>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</si>
  <si>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</si>
  <si>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</si>
  <si>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</si>
  <si>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</si>
  <si>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</si>
  <si>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</si>
  <si>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</si>
  <si>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</si>
  <si>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</si>
  <si>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</si>
  <si>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</si>
  <si>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</si>
  <si>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</si>
  <si>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</si>
  <si>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</si>
  <si>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</si>
  <si>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</si>
  <si>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</si>
  <si>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</si>
  <si>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</si>
  <si>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</si>
  <si>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</si>
  <si>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</si>
  <si>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</si>
  <si>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</si>
  <si>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</si>
  <si>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</si>
  <si>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</si>
  <si>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</si>
  <si>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</si>
  <si>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</si>
  <si>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</si>
  <si>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</si>
  <si>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</si>
  <si>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</si>
  <si>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</si>
  <si>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</si>
  <si>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</si>
  <si>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</si>
  <si>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</si>
  <si>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</si>
  <si>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</si>
  <si>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</si>
  <si>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</si>
  <si>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</si>
  <si>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</si>
  <si>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</si>
  <si>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</si>
  <si>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</si>
  <si>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</si>
  <si>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</si>
  <si>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</si>
  <si>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</si>
  <si>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</si>
  <si>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</si>
  <si>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</si>
  <si>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</si>
  <si>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</si>
  <si>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</si>
  <si>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</si>
  <si>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</si>
  <si>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</si>
  <si>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</si>
  <si>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</si>
  <si>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</si>
  <si>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</si>
  <si>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</si>
  <si>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</si>
  <si>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</si>
  <si>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</si>
  <si>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</si>
  <si>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</si>
  <si>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</si>
  <si>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</si>
  <si>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</si>
  <si>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</si>
  <si>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</si>
  <si>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</si>
  <si>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</si>
  <si>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</si>
  <si>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</si>
  <si>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</si>
  <si>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</si>
  <si>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</si>
  <si>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</si>
  <si>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</si>
  <si>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</si>
  <si>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</si>
  <si>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</si>
  <si>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</si>
  <si>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</si>
  <si>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</si>
  <si>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</si>
  <si>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</si>
  <si>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</si>
  <si>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</si>
  <si>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</si>
  <si>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</si>
  <si>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</si>
  <si>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</si>
  <si>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</si>
  <si>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</si>
  <si>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</si>
  <si>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</si>
  <si>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</si>
  <si>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</si>
  <si>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</si>
  <si>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</si>
  <si>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</si>
  <si>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</si>
  <si>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</si>
  <si>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</si>
  <si>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</si>
  <si>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</si>
  <si>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</si>
  <si>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</si>
  <si>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</si>
  <si>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</si>
  <si>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</si>
  <si>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</si>
  <si>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</si>
  <si>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</si>
  <si>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</si>
  <si>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</si>
  <si>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</si>
  <si>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</si>
  <si>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</si>
  <si>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</si>
  <si>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</si>
  <si>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</si>
  <si>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</si>
  <si>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</si>
  <si>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</si>
  <si>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</si>
  <si>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</si>
  <si>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</si>
  <si>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</si>
  <si>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</si>
  <si>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</si>
  <si>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</si>
  <si>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</si>
  <si>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</si>
  <si>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</si>
  <si>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</si>
  <si>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</si>
  <si>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</si>
  <si>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</si>
  <si>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</si>
  <si>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</si>
  <si>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</si>
  <si>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</si>
  <si>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</si>
  <si>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</si>
  <si>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</si>
  <si>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</si>
  <si>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</si>
  <si>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</si>
  <si>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</si>
  <si>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</si>
  <si>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</si>
  <si>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</si>
  <si>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</si>
  <si>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</si>
  <si>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</si>
  <si>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</si>
  <si>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</si>
  <si>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</si>
  <si>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</si>
  <si>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</si>
  <si>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</si>
  <si>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</si>
  <si>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</si>
  <si>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</si>
  <si>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</si>
  <si>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</si>
  <si>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</si>
  <si>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</si>
  <si>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</si>
  <si>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</si>
  <si>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</si>
  <si>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</si>
  <si>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</si>
  <si>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</si>
  <si>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</si>
  <si>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</si>
  <si>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</si>
  <si>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</si>
  <si>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</si>
  <si>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</si>
  <si>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</si>
  <si>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</si>
  <si>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</si>
  <si>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</si>
  <si>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</si>
  <si>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</si>
  <si>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</si>
  <si>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</si>
  <si>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</si>
  <si>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</si>
  <si>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</si>
  <si>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</si>
  <si>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</si>
  <si>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</si>
  <si>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</si>
  <si>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</si>
  <si>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</si>
  <si>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</si>
  <si>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</si>
  <si>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</si>
  <si>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</si>
  <si>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</si>
  <si>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</si>
  <si>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</si>
  <si>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</si>
  <si>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</si>
  <si>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</si>
  <si>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</si>
  <si>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</si>
  <si>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</si>
  <si>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</si>
  <si>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</si>
  <si>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</si>
  <si>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</si>
  <si>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</si>
  <si>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</si>
  <si>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</si>
  <si>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</si>
  <si>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</si>
  <si>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</si>
  <si>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</si>
  <si>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</si>
  <si>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</si>
  <si>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</si>
  <si>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</si>
  <si>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</si>
  <si>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</si>
  <si>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</si>
  <si>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</si>
  <si>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</si>
  <si>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</si>
  <si>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</si>
  <si>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</si>
  <si>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</si>
  <si>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</si>
  <si>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</si>
  <si>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</si>
  <si>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</si>
  <si>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</si>
  <si>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</si>
  <si>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</si>
  <si>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</si>
  <si>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</si>
  <si>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</si>
  <si>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</si>
  <si>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</si>
  <si>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</si>
  <si>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</si>
  <si>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</si>
  <si>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</si>
  <si>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</si>
  <si>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</si>
  <si>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</si>
  <si>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</si>
  <si>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</si>
  <si>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</si>
  <si>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</si>
  <si>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</si>
  <si>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</si>
  <si>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</si>
  <si>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</si>
  <si>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</si>
  <si>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</si>
  <si>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</si>
  <si>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</si>
  <si>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</si>
  <si>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</si>
  <si>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</si>
  <si>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</si>
  <si>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</si>
  <si>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</si>
  <si>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</si>
  <si>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</si>
  <si>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</si>
  <si>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</si>
  <si>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</si>
  <si>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</si>
  <si>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</si>
  <si>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</si>
  <si>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</si>
  <si>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</si>
  <si>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</si>
  <si>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</si>
  <si>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</si>
  <si>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</si>
  <si>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</si>
  <si>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</si>
  <si>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</si>
  <si>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</si>
  <si>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</si>
  <si>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</si>
  <si>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</si>
  <si>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</si>
  <si>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</si>
  <si>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</si>
  <si>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</si>
  <si>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</si>
  <si>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</si>
  <si>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</si>
  <si>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</si>
  <si>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</si>
  <si>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</si>
  <si>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</si>
  <si>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</si>
  <si>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</si>
  <si>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</si>
  <si>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</si>
  <si>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</si>
  <si>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</si>
  <si>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</si>
  <si>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</si>
  <si>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</si>
  <si>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</si>
  <si>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</si>
  <si>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</si>
  <si>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</si>
  <si>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</si>
  <si>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</si>
  <si>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</si>
  <si>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</si>
  <si>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</si>
  <si>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</si>
  <si>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</si>
  <si>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</si>
  <si>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</si>
  <si>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</si>
  <si>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</si>
  <si>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</si>
  <si>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</si>
  <si>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</si>
  <si>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</si>
  <si>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</si>
  <si>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</si>
  <si>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</si>
  <si>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</si>
  <si>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</si>
  <si>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</si>
  <si>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</si>
  <si>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Monday</t>
  </si>
  <si>
    <t>Tuesday</t>
  </si>
  <si>
    <t>Wednesday</t>
  </si>
  <si>
    <t>Thursday</t>
  </si>
  <si>
    <t>Friday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</si>
  <si>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</si>
  <si>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</si>
  <si>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</si>
  <si>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</si>
  <si>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</si>
  <si>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</si>
  <si>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</si>
  <si>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</si>
  <si>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</si>
  <si>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</si>
  <si>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</si>
  <si>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</si>
  <si>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</si>
  <si>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</si>
  <si>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</si>
  <si>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</si>
  <si>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</si>
  <si>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</si>
  <si>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</si>
  <si>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</si>
  <si>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</si>
  <si>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</si>
  <si>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</si>
  <si>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</si>
  <si>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</si>
  <si>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</si>
  <si>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</si>
  <si>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</si>
  <si>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</si>
  <si>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</si>
  <si>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</si>
  <si>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</si>
  <si>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</si>
  <si>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</si>
  <si>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</si>
  <si>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</si>
  <si>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</si>
  <si>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</si>
  <si>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</si>
  <si>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</si>
  <si>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</si>
  <si>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</si>
  <si>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</si>
  <si>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</si>
  <si>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</si>
  <si>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</si>
  <si>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</si>
  <si>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</si>
  <si>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</si>
  <si>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</si>
  <si>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</si>
  <si>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</si>
  <si>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</si>
  <si>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</si>
  <si>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</si>
  <si>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</si>
  <si>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</si>
  <si>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</si>
  <si>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</si>
  <si>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</si>
  <si>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</si>
  <si>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</si>
  <si>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</si>
  <si>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</si>
  <si>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</si>
  <si>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</si>
  <si>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</si>
  <si>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</si>
  <si>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</si>
  <si>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</si>
  <si>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</si>
  <si>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</si>
  <si>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</si>
  <si>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</si>
  <si>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</si>
  <si>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</si>
  <si>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</si>
  <si>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</si>
  <si>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</si>
  <si>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</si>
  <si>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</si>
  <si>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</si>
  <si>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</si>
  <si>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</si>
  <si>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</si>
  <si>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</si>
  <si>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</si>
  <si>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</si>
  <si>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</si>
  <si>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</si>
  <si>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</si>
  <si>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</si>
  <si>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</si>
  <si>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</si>
  <si>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</si>
  <si>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</si>
  <si>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</si>
  <si>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</si>
  <si>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</si>
  <si>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</si>
  <si>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</si>
  <si>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</si>
  <si>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</si>
  <si>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</si>
  <si>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</si>
  <si>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</si>
  <si>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</si>
  <si>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</si>
  <si>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</si>
  <si>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</si>
  <si>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</si>
  <si>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</si>
  <si>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</si>
  <si>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</si>
  <si>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</si>
  <si>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</si>
  <si>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</si>
  <si>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</si>
  <si>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</si>
  <si>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</si>
  <si>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</si>
  <si>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</si>
  <si>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</si>
  <si>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</si>
  <si>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</si>
  <si>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</si>
  <si>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</si>
  <si>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</si>
  <si>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</si>
  <si>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</si>
  <si>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</si>
  <si>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</si>
  <si>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</si>
  <si>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</si>
  <si>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</si>
  <si>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</si>
  <si>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</si>
  <si>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7 - Math I</t>
  </si>
  <si>
    <t>2 - Peer Tutor</t>
  </si>
  <si>
    <t>1 - Wood Tech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</si>
  <si>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</si>
  <si>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</si>
  <si>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</si>
  <si>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</si>
  <si>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</si>
  <si>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</si>
  <si>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</si>
  <si>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</si>
  <si>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</si>
  <si>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</si>
  <si>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</si>
  <si>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</si>
  <si>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</si>
  <si>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</si>
  <si>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</si>
  <si>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</si>
  <si>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</si>
  <si>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</si>
  <si>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</si>
  <si>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</si>
  <si>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</si>
  <si>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</si>
  <si>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</si>
  <si>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</si>
  <si>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</si>
  <si>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</si>
  <si>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</si>
  <si>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</si>
  <si>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</si>
  <si>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</si>
  <si>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</si>
  <si>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</si>
  <si>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</si>
  <si>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</si>
  <si>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</si>
  <si>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</si>
  <si>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</si>
  <si>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</si>
  <si>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</si>
  <si>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</si>
  <si>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</si>
  <si>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</si>
  <si>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</si>
  <si>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</si>
  <si>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</si>
  <si>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</si>
  <si>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</si>
  <si>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</si>
  <si>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</si>
  <si>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</si>
  <si>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</si>
  <si>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</si>
  <si>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</si>
  <si>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</si>
  <si>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</si>
  <si>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</si>
  <si>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</si>
  <si>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</si>
  <si>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</si>
  <si>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</si>
  <si>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</si>
  <si>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</si>
  <si>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</si>
  <si>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</si>
  <si>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</si>
  <si>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2 - Co-Ed PE 9</t>
  </si>
  <si>
    <t>5 - English 9 Adv</t>
  </si>
  <si>
    <t>5 - Co-Ed PE 9</t>
  </si>
  <si>
    <t>1 - 20C US Hist A/B</t>
  </si>
  <si>
    <t>3 - Int Math III</t>
  </si>
  <si>
    <t>1 - Int Math III</t>
  </si>
  <si>
    <t>5 - Psychology</t>
  </si>
  <si>
    <t>6 - Beginning Piano</t>
  </si>
  <si>
    <t>6 - Int Math II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</si>
  <si>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</si>
  <si>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</si>
  <si>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</si>
  <si>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</si>
  <si>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</si>
  <si>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</si>
  <si>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</si>
  <si>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</si>
  <si>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</si>
  <si>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</si>
  <si>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</si>
  <si>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</si>
  <si>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</si>
  <si>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</si>
  <si>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</si>
  <si>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</si>
  <si>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</si>
  <si>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</si>
  <si>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</si>
  <si>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</si>
  <si>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</si>
  <si>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</si>
  <si>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</si>
  <si>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</si>
  <si>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</si>
  <si>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</si>
  <si>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</si>
  <si>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</si>
  <si>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</si>
  <si>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</si>
  <si>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</si>
  <si>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</si>
  <si>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</si>
  <si>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</si>
  <si>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</si>
  <si>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</si>
  <si>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</si>
  <si>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</si>
  <si>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</si>
  <si>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</si>
  <si>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</si>
  <si>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</si>
  <si>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</si>
  <si>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</si>
  <si>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</si>
  <si>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</si>
  <si>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</si>
  <si>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</si>
  <si>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</si>
  <si>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</si>
  <si>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</si>
  <si>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</si>
  <si>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</si>
  <si>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</si>
  <si>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</si>
  <si>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</si>
  <si>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</si>
  <si>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</si>
  <si>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</si>
  <si>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</si>
  <si>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</si>
  <si>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</si>
  <si>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</si>
  <si>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</si>
  <si>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</si>
  <si>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</si>
  <si>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</si>
  <si>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</si>
  <si>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</si>
  <si>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1 - Photography I</t>
  </si>
  <si>
    <t>2 - Teacher TA</t>
  </si>
  <si>
    <t>7 - English 9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</si>
  <si>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</si>
  <si>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</si>
  <si>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</si>
  <si>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</si>
  <si>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</si>
  <si>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</si>
  <si>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</si>
  <si>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</si>
  <si>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</si>
  <si>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</si>
  <si>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</si>
  <si>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</si>
  <si>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</si>
  <si>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</si>
  <si>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</si>
  <si>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</si>
  <si>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</si>
  <si>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</si>
  <si>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</si>
  <si>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</si>
  <si>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</si>
  <si>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</si>
  <si>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</si>
  <si>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</si>
  <si>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</si>
  <si>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</si>
  <si>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</si>
  <si>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</si>
  <si>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</si>
  <si>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</si>
  <si>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</si>
  <si>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</si>
  <si>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</si>
  <si>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</si>
  <si>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</si>
  <si>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</si>
  <si>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</si>
  <si>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</si>
  <si>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</si>
  <si>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</si>
  <si>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</si>
  <si>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</si>
  <si>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</si>
  <si>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</si>
  <si>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</si>
  <si>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</si>
  <si>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</si>
  <si>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</si>
  <si>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</si>
  <si>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</si>
  <si>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</si>
  <si>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</si>
  <si>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</si>
  <si>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</si>
  <si>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</si>
  <si>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</si>
  <si>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</si>
  <si>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</si>
  <si>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</si>
  <si>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</si>
  <si>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</si>
  <si>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</si>
  <si>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</si>
  <si>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</si>
  <si>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</si>
  <si>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</si>
  <si>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</si>
  <si>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</si>
  <si>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65434</t>
  </si>
  <si>
    <t>Peralta Bravo</t>
  </si>
  <si>
    <t>06/02/2002</t>
  </si>
  <si>
    <t>65398</t>
  </si>
  <si>
    <t>03/09/2001</t>
  </si>
  <si>
    <t>54294</t>
  </si>
  <si>
    <t>Alhondra</t>
  </si>
  <si>
    <t>54292</t>
  </si>
  <si>
    <t>54293</t>
  </si>
  <si>
    <t>12/05/2002</t>
  </si>
  <si>
    <t>65490</t>
  </si>
  <si>
    <t>07/09/2002</t>
  </si>
  <si>
    <t>42795</t>
  </si>
  <si>
    <t>Carizma</t>
  </si>
  <si>
    <t>09/20/2000</t>
  </si>
  <si>
    <t>49824</t>
  </si>
  <si>
    <t>Soto Cisneros</t>
  </si>
  <si>
    <t>11/19/2004</t>
  </si>
  <si>
    <t>65424</t>
  </si>
  <si>
    <t>Tiquiram Lopez</t>
  </si>
  <si>
    <t>Bonifacio</t>
  </si>
  <si>
    <t>5 - US His/Soc Just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</si>
  <si>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</si>
  <si>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</si>
  <si>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</si>
  <si>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</si>
  <si>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</si>
  <si>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</si>
  <si>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</si>
  <si>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</si>
  <si>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</si>
  <si>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</si>
  <si>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</si>
  <si>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</si>
  <si>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</si>
  <si>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</si>
  <si>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</si>
  <si>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</si>
  <si>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</si>
  <si>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</si>
  <si>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65530</t>
  </si>
  <si>
    <t>Hartvigsen</t>
  </si>
  <si>
    <t>Marta</t>
  </si>
  <si>
    <t>Kinn</t>
  </si>
  <si>
    <t>05/10/2001</t>
  </si>
  <si>
    <t>50677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</si>
  <si>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</si>
  <si>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</si>
  <si>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</si>
  <si>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</si>
  <si>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</si>
  <si>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</si>
  <si>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</si>
  <si>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</si>
  <si>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</si>
  <si>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</si>
  <si>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</si>
  <si>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</si>
  <si>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</si>
  <si>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</si>
  <si>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Spencer Grossarth</t>
  </si>
  <si>
    <t>Luis Hernandez</t>
  </si>
  <si>
    <t>Ian Martin</t>
  </si>
  <si>
    <t>Test?</t>
  </si>
  <si>
    <t>Test Reference</t>
  </si>
  <si>
    <t>Test</t>
  </si>
  <si>
    <t>1 - Peer Tutor</t>
  </si>
  <si>
    <t>5 - AP Art 2D</t>
  </si>
  <si>
    <t>50577</t>
  </si>
  <si>
    <t>Raul Calderon</t>
  </si>
  <si>
    <t>04/03/2004</t>
  </si>
  <si>
    <t>5 - Art 1</t>
  </si>
  <si>
    <t>7 - English 2 - 2</t>
  </si>
  <si>
    <t>4 - Flor Des/MgmROP</t>
  </si>
  <si>
    <t>4 - Inside WE</t>
  </si>
  <si>
    <t>4 - Am Gov't</t>
  </si>
  <si>
    <t>62538</t>
  </si>
  <si>
    <t>Baldenegro</t>
  </si>
  <si>
    <t>Yorely</t>
  </si>
  <si>
    <t>09/04/2001</t>
  </si>
  <si>
    <t>3 - Inside WE</t>
  </si>
  <si>
    <t>1 - Flor Des/MgmROP</t>
  </si>
  <si>
    <t>4 - Tech 9</t>
  </si>
  <si>
    <t>64144</t>
  </si>
  <si>
    <t>Curcuruto</t>
  </si>
  <si>
    <t>Porter</t>
  </si>
  <si>
    <t>2 - Inside WE</t>
  </si>
  <si>
    <t>6 - Inside WE</t>
  </si>
  <si>
    <t>4 - Rhythms/Fitness</t>
  </si>
  <si>
    <t>63969</t>
  </si>
  <si>
    <t>Patterson</t>
  </si>
  <si>
    <t>Nye'Zshuan</t>
  </si>
  <si>
    <t>Lloyd Stephan</t>
  </si>
  <si>
    <t>5 - Inside WE</t>
  </si>
  <si>
    <t>49159</t>
  </si>
  <si>
    <t>49640</t>
  </si>
  <si>
    <t>03/11/2004</t>
  </si>
  <si>
    <t>65570</t>
  </si>
  <si>
    <t>06/01/2001</t>
  </si>
  <si>
    <t>Kenneth Alvarez</t>
  </si>
  <si>
    <t>Jesus Bazan</t>
  </si>
  <si>
    <t>Arturo Canales</t>
  </si>
  <si>
    <t>Phan (Ivy) Chenh</t>
  </si>
  <si>
    <t>Juan Ferro</t>
  </si>
  <si>
    <t>Amy Garcia</t>
  </si>
  <si>
    <t>Jonathan Gonzalez</t>
  </si>
  <si>
    <t>Lauren Heffernan</t>
  </si>
  <si>
    <t>Maria Huitron Ramirez</t>
  </si>
  <si>
    <t>Hanbi Kim</t>
  </si>
  <si>
    <t>Kevin Ly</t>
  </si>
  <si>
    <t>Elsy Mora</t>
  </si>
  <si>
    <t>Kenny Nguyen</t>
  </si>
  <si>
    <t>Michelle Nguyen</t>
  </si>
  <si>
    <t>Savanah Riddle</t>
  </si>
  <si>
    <t>Karina Silva</t>
  </si>
  <si>
    <t>Christopher Suarez Rivas</t>
  </si>
  <si>
    <t>Duyen Tran</t>
  </si>
  <si>
    <t>Anita Woo</t>
  </si>
  <si>
    <t>Jenny Yu</t>
  </si>
  <si>
    <t>TutorName</t>
  </si>
  <si>
    <t>Period Start</t>
  </si>
  <si>
    <t xml:space="preserve">MINIMUM DAY PERIOD SCHEDULE </t>
  </si>
  <si>
    <t>MINIMUM DAY DATES</t>
  </si>
  <si>
    <t>BLOCK WEDNESDAY DATES</t>
  </si>
  <si>
    <t>BLOCK THURSDAY PERIOD SCHEDULE</t>
  </si>
  <si>
    <t>BLOCK THURSDAY DATES</t>
  </si>
  <si>
    <t>BLOCK WEDNESDAY PERIOD SCHEDULE</t>
  </si>
  <si>
    <t>REGULAR WEEK SCHEDULE</t>
  </si>
  <si>
    <t xml:space="preserve">RALLY PERIOD SCHEDULE </t>
  </si>
  <si>
    <t>RALLY DATES</t>
  </si>
  <si>
    <t xml:space="preserve">FINALS WEEK MONDAY PERIOD SCHEDULE </t>
  </si>
  <si>
    <t xml:space="preserve">FINALS WEEK TUESDAY PERIOD SCHEDULE </t>
  </si>
  <si>
    <t xml:space="preserve">FINALS WEEK WEDNESDAY PERIOD SCHEDULE </t>
  </si>
  <si>
    <t xml:space="preserve">FINALS WEEK THURSDAY PERIOD SCHEDULE </t>
  </si>
  <si>
    <t xml:space="preserve">FINALS WEEK FRIDAY PERIOD SCHEDULE </t>
  </si>
  <si>
    <t>FINALS WEEK SCHEDULE</t>
  </si>
  <si>
    <t>FINALS WEEK MONDAY DATE</t>
  </si>
  <si>
    <t>FINALS WEEK TUESDAY DATE</t>
  </si>
  <si>
    <t>FINALS WEEK WEDNESDAY DATE</t>
  </si>
  <si>
    <t xml:space="preserve">FINALS WEEK THURSDAY DATE </t>
  </si>
  <si>
    <t>FINALS WEEK FRIDAY DATE</t>
  </si>
  <si>
    <t>2 - AP Art 2D</t>
  </si>
  <si>
    <t>1 - ALS</t>
  </si>
  <si>
    <t>7 - Culinary Arts</t>
  </si>
  <si>
    <t>4 - Culinary Arts</t>
  </si>
  <si>
    <t>5 - Intro Guitar</t>
  </si>
  <si>
    <t>45949</t>
  </si>
  <si>
    <t>Soban</t>
  </si>
  <si>
    <t>3 - Chemistry AgSci</t>
  </si>
  <si>
    <t>49336</t>
  </si>
  <si>
    <t>Mudassar</t>
  </si>
  <si>
    <t>Ghani</t>
  </si>
  <si>
    <t>58255</t>
  </si>
  <si>
    <t>Kylei</t>
  </si>
  <si>
    <t>Mielaysia</t>
  </si>
  <si>
    <t>03/28/2003</t>
  </si>
  <si>
    <t>65839</t>
  </si>
  <si>
    <t>Andrade Hernandez</t>
  </si>
  <si>
    <t>03/15/2003</t>
  </si>
  <si>
    <t>4 - Chemistry AgSci</t>
  </si>
  <si>
    <t>3 - Culinary Arts</t>
  </si>
  <si>
    <t>65629</t>
  </si>
  <si>
    <t>Avelar Miron</t>
  </si>
  <si>
    <t>Lexly</t>
  </si>
  <si>
    <t>8 - Study Hall</t>
  </si>
  <si>
    <t>65844</t>
  </si>
  <si>
    <t>Berryman</t>
  </si>
  <si>
    <t>Bernardo</t>
  </si>
  <si>
    <t>46893</t>
  </si>
  <si>
    <t>Bibriesca</t>
  </si>
  <si>
    <t>T.</t>
  </si>
  <si>
    <t>03/07/2002</t>
  </si>
  <si>
    <t>46497</t>
  </si>
  <si>
    <t>Borromeo</t>
  </si>
  <si>
    <t>6 - AP Art 2D</t>
  </si>
  <si>
    <t>44511</t>
  </si>
  <si>
    <t>Cervantes-Villalvazo</t>
  </si>
  <si>
    <t>44907</t>
  </si>
  <si>
    <t>Chand</t>
  </si>
  <si>
    <t>Radhika</t>
  </si>
  <si>
    <t>62282</t>
  </si>
  <si>
    <t>Chester</t>
  </si>
  <si>
    <t>48652</t>
  </si>
  <si>
    <t>Childers</t>
  </si>
  <si>
    <t>Rylan</t>
  </si>
  <si>
    <t>Miller</t>
  </si>
  <si>
    <t>10/29/2000</t>
  </si>
  <si>
    <t>48954</t>
  </si>
  <si>
    <t>05/25/2003</t>
  </si>
  <si>
    <t>64466</t>
  </si>
  <si>
    <t>12/19/2000</t>
  </si>
  <si>
    <t>50337</t>
  </si>
  <si>
    <t>Jasmyn</t>
  </si>
  <si>
    <t>12/18/2003</t>
  </si>
  <si>
    <t>46552</t>
  </si>
  <si>
    <t>Flores  Jr</t>
  </si>
  <si>
    <t>06/15/2002</t>
  </si>
  <si>
    <t>36518</t>
  </si>
  <si>
    <t>Foster-Flippo</t>
  </si>
  <si>
    <t>03/18/1997</t>
  </si>
  <si>
    <t>51267</t>
  </si>
  <si>
    <t>Frye</t>
  </si>
  <si>
    <t>Emani</t>
  </si>
  <si>
    <t>Ze'al</t>
  </si>
  <si>
    <t>02/08/2000</t>
  </si>
  <si>
    <t>62870</t>
  </si>
  <si>
    <t>Galindo Bernal</t>
  </si>
  <si>
    <t>45016</t>
  </si>
  <si>
    <t>Garcia Santana</t>
  </si>
  <si>
    <t>47005</t>
  </si>
  <si>
    <t>Garcia Varela</t>
  </si>
  <si>
    <t>09/12/2000</t>
  </si>
  <si>
    <t>47004</t>
  </si>
  <si>
    <t>Lesley</t>
  </si>
  <si>
    <t>Zuleyca</t>
  </si>
  <si>
    <t>65762</t>
  </si>
  <si>
    <t>Gonzalez Cruz</t>
  </si>
  <si>
    <t>Jeremy</t>
  </si>
  <si>
    <t>04/01/2003</t>
  </si>
  <si>
    <t>65689</t>
  </si>
  <si>
    <t>65688</t>
  </si>
  <si>
    <t>Chelsey</t>
  </si>
  <si>
    <t>44484</t>
  </si>
  <si>
    <t>Haq</t>
  </si>
  <si>
    <t>Ehtisham</t>
  </si>
  <si>
    <t>UL</t>
  </si>
  <si>
    <t>46156</t>
  </si>
  <si>
    <t>Carl</t>
  </si>
  <si>
    <t>55994</t>
  </si>
  <si>
    <t>Holabird</t>
  </si>
  <si>
    <t>50628</t>
  </si>
  <si>
    <t>Johnathan</t>
  </si>
  <si>
    <t>48720</t>
  </si>
  <si>
    <t>Jaime Jr</t>
  </si>
  <si>
    <t>Juancarlos</t>
  </si>
  <si>
    <t>01/24/2003</t>
  </si>
  <si>
    <t>46019</t>
  </si>
  <si>
    <t>Jaime Perez</t>
  </si>
  <si>
    <t>65719</t>
  </si>
  <si>
    <t>Ashlee</t>
  </si>
  <si>
    <t>12/31/2002</t>
  </si>
  <si>
    <t>7 - FA Dig Photo</t>
  </si>
  <si>
    <t>3 - Photography II</t>
  </si>
  <si>
    <t>43170</t>
  </si>
  <si>
    <t>Lopez Jr</t>
  </si>
  <si>
    <t>06/18/2000</t>
  </si>
  <si>
    <t>6 - AP Art</t>
  </si>
  <si>
    <t>45019</t>
  </si>
  <si>
    <t>Lowe</t>
  </si>
  <si>
    <t>Dean</t>
  </si>
  <si>
    <t>50263</t>
  </si>
  <si>
    <t>3 - AP Art 2D</t>
  </si>
  <si>
    <t>62253</t>
  </si>
  <si>
    <t>Marquez Alvarado</t>
  </si>
  <si>
    <t>02/05/2001</t>
  </si>
  <si>
    <t>65748</t>
  </si>
  <si>
    <t>65045</t>
  </si>
  <si>
    <t>Kelton</t>
  </si>
  <si>
    <t>Bailey</t>
  </si>
  <si>
    <t>01/04/2001</t>
  </si>
  <si>
    <t>65709</t>
  </si>
  <si>
    <t>McCray</t>
  </si>
  <si>
    <t>Autumn</t>
  </si>
  <si>
    <t>Noel</t>
  </si>
  <si>
    <t>44656</t>
  </si>
  <si>
    <t>10/22/2001</t>
  </si>
  <si>
    <t>46407</t>
  </si>
  <si>
    <t>Mendez-Navarro</t>
  </si>
  <si>
    <t>Juvenal</t>
  </si>
  <si>
    <t>65703</t>
  </si>
  <si>
    <t>Sarai</t>
  </si>
  <si>
    <t>45970</t>
  </si>
  <si>
    <t>51014</t>
  </si>
  <si>
    <t>Nieman</t>
  </si>
  <si>
    <t>65741</t>
  </si>
  <si>
    <t>Pedraza Zamora</t>
  </si>
  <si>
    <t>05/11/2003</t>
  </si>
  <si>
    <t>65740</t>
  </si>
  <si>
    <t>Maria de la Luz</t>
  </si>
  <si>
    <t>11/18/2000</t>
  </si>
  <si>
    <t>Ivan Adolfo</t>
  </si>
  <si>
    <t>62621</t>
  </si>
  <si>
    <t>Marco</t>
  </si>
  <si>
    <t>05/09/2002</t>
  </si>
  <si>
    <t>65768</t>
  </si>
  <si>
    <t>Tatiana</t>
  </si>
  <si>
    <t>53908</t>
  </si>
  <si>
    <t>Pryor</t>
  </si>
  <si>
    <t>Dakota</t>
  </si>
  <si>
    <t>57817</t>
  </si>
  <si>
    <t>Qavi</t>
  </si>
  <si>
    <t>05/23/2000</t>
  </si>
  <si>
    <t>50102</t>
  </si>
  <si>
    <t>Romero II</t>
  </si>
  <si>
    <t>01/11/2004</t>
  </si>
  <si>
    <t>43271</t>
  </si>
  <si>
    <t>Rossiter</t>
  </si>
  <si>
    <t>Kolby</t>
  </si>
  <si>
    <t>04/02/2000</t>
  </si>
  <si>
    <t>46733</t>
  </si>
  <si>
    <t>Rubio</t>
  </si>
  <si>
    <t>Lowie</t>
  </si>
  <si>
    <t>45786</t>
  </si>
  <si>
    <t>Schroeder</t>
  </si>
  <si>
    <t>Jake</t>
  </si>
  <si>
    <t>11/11/2002</t>
  </si>
  <si>
    <t>46511</t>
  </si>
  <si>
    <t>Tajinderpal</t>
  </si>
  <si>
    <t>65747</t>
  </si>
  <si>
    <t>Soto Lopez</t>
  </si>
  <si>
    <t>49084</t>
  </si>
  <si>
    <t>Sutherland</t>
  </si>
  <si>
    <t>Jadyn</t>
  </si>
  <si>
    <t>LaRae</t>
  </si>
  <si>
    <t>07/07/2002</t>
  </si>
  <si>
    <t>50673</t>
  </si>
  <si>
    <t>Torres-Medina</t>
  </si>
  <si>
    <t>Ximena</t>
  </si>
  <si>
    <t>07/22/2004</t>
  </si>
  <si>
    <t>65806</t>
  </si>
  <si>
    <t>Villar-Huezo</t>
  </si>
  <si>
    <t>Alessandra</t>
  </si>
  <si>
    <t>04/18/2001</t>
  </si>
  <si>
    <t>65805</t>
  </si>
  <si>
    <t>Maddix</t>
  </si>
  <si>
    <t>46571</t>
  </si>
  <si>
    <t>Elliott</t>
  </si>
  <si>
    <t>43346</t>
  </si>
  <si>
    <t>Brady</t>
  </si>
  <si>
    <t>07/21/1999</t>
  </si>
  <si>
    <t>47159</t>
  </si>
  <si>
    <t>Young</t>
  </si>
  <si>
    <t>Luigi</t>
  </si>
  <si>
    <t>12/22/2000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</si>
</sst>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m/d/yy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CC660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NumberFormat="1"/>
    <xf numFmtId="0" fontId="1" fillId="0" borderId="0" xfId="1" applyNumberFormat="1"/>
    <xf numFmtId="164" fontId="13" fillId="0" borderId="0" xfId="0" applyNumberFormat="1" applyFont="1"/>
    <xf numFmtId="164" fontId="0" fillId="0" borderId="0" xfId="0" applyNumberForma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5" fillId="0" borderId="0" xfId="0" applyFont="1" applyAlignment="1">
      <alignment horizontal="center"/>
    </xf>
    <xf numFmtId="14" fontId="0" fillId="0" borderId="0" xfId="0" applyNumberFormat="1"/>
    <xf numFmtId="14" fontId="15" fillId="0" borderId="0" xfId="0" applyNumberFormat="1" applyFont="1"/>
    <xf numFmtId="14" fontId="0" fillId="0" borderId="0" xfId="0" applyNumberFormat="1"/>
    <xf numFmtId="14" fontId="15" fillId="0" borderId="0" xfId="0" applyNumberFormat="1" applyFont="1"/>
    <xf numFmtId="164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164" fontId="13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15" fillId="36" borderId="0" xfId="0" applyFont="1" applyFill="1" applyAlignment="1"/>
    <xf numFmtId="0" fontId="15" fillId="34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0" fillId="0" borderId="1" xfId="0" applyFont="1" applyBorder="1"/>
    <xf numFmtId="22" fontId="20" fillId="0" borderId="1" xfId="0" applyNumberFormat="1" applyFont="1" applyBorder="1"/>
    <xf numFmtId="0" fontId="20" fillId="0" borderId="1" xfId="0" applyFont="1" applyFill="1" applyBorder="1"/>
    <xf numFmtId="0" fontId="0" fillId="0" borderId="11" xfId="0" applyBorder="1"/>
    <xf numFmtId="164" fontId="0" fillId="0" borderId="11" xfId="0" applyNumberFormat="1" applyBorder="1"/>
    <xf numFmtId="165" fontId="0" fillId="0" borderId="11" xfId="0" applyNumberFormat="1" applyBorder="1"/>
    <xf numFmtId="49" fontId="1" fillId="0" borderId="11" xfId="1" applyNumberFormat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1" xfId="0" applyNumberFormat="1" applyBorder="1"/>
    <xf numFmtId="49" fontId="20" fillId="0" borderId="1" xfId="0" applyNumberFormat="1" applyFont="1" applyBorder="1"/>
    <xf numFmtId="49" fontId="0" fillId="0" borderId="0" xfId="0" applyNumberFormat="1"/>
    <xf numFmtId="0" fontId="0" fillId="0" borderId="12" xfId="0" applyBorder="1"/>
    <xf numFmtId="164" fontId="0" fillId="0" borderId="12" xfId="0" applyNumberFormat="1" applyBorder="1"/>
    <xf numFmtId="165" fontId="0" fillId="0" borderId="12" xfId="0" applyNumberFormat="1" applyBorder="1"/>
    <xf numFmtId="0" fontId="1" fillId="0" borderId="0" xfId="1" applyNumberFormat="1" applyFill="1"/>
    <xf numFmtId="0" fontId="0" fillId="0" borderId="13" xfId="0" applyBorder="1"/>
    <xf numFmtId="0" fontId="21" fillId="0" borderId="0" xfId="0" applyFont="1" applyBorder="1"/>
    <xf numFmtId="0" fontId="21" fillId="0" borderId="13" xfId="0" applyFont="1" applyBorder="1"/>
    <xf numFmtId="0" fontId="0" fillId="36" borderId="0" xfId="0" applyFill="1"/>
    <xf numFmtId="49" fontId="0" fillId="36" borderId="11" xfId="0" applyNumberFormat="1" applyFont="1" applyFill="1" applyBorder="1" applyProtection="1">
      <protection locked="0"/>
    </xf>
    <xf numFmtId="0" fontId="0" fillId="0" borderId="14" xfId="0" applyBorder="1"/>
    <xf numFmtId="0" fontId="19" fillId="36" borderId="15" xfId="0" applyFont="1" applyFill="1" applyBorder="1" applyAlignment="1"/>
    <xf numFmtId="0" fontId="19" fillId="37" borderId="0" xfId="0" applyFont="1" applyFill="1" applyAlignment="1"/>
    <xf numFmtId="0" fontId="0" fillId="0" borderId="0" xfId="0" applyAlignment="1">
      <alignment horizontal="center"/>
    </xf>
    <xf numFmtId="0" fontId="19" fillId="38" borderId="0" xfId="0" applyFont="1" applyFill="1" applyAlignment="1"/>
    <xf numFmtId="0" fontId="19" fillId="39" borderId="0" xfId="0" applyFont="1" applyFill="1" applyAlignment="1"/>
    <xf numFmtId="0" fontId="19" fillId="39" borderId="0" xfId="0" applyFont="1" applyFill="1" applyAlignment="1">
      <alignment horizontal="center"/>
    </xf>
    <xf numFmtId="0" fontId="15" fillId="35" borderId="0" xfId="0" applyFont="1" applyFill="1" applyAlignment="1">
      <alignment horizontal="center"/>
    </xf>
    <xf numFmtId="0" fontId="15" fillId="39" borderId="0" xfId="0" applyFont="1" applyFill="1" applyAlignment="1">
      <alignment horizontal="center"/>
    </xf>
    <xf numFmtId="0" fontId="15" fillId="33" borderId="0" xfId="0" applyFont="1" applyFill="1" applyAlignment="1">
      <alignment horizont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/>
    <cellStyle name="Normal" xfId="0" builtinId="0"/>
    <cellStyle name="Normal 2" xfId="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F400]h:mm:ss\ AM/P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</dxfs>
  <tableStyles count="0" defaultTableStyle="TableStyleMedium2" defaultPivotStyle="PivotStyleLight16"/>
  <colors>
    <mruColors>
      <color rgb="FFCC6600"/>
      <color rgb="FFFFABAB"/>
      <color rgb="FFD5B8EA"/>
      <color rgb="FFCDE4BE"/>
      <color rgb="FF91C9F7"/>
      <color rgb="FFB482DA"/>
      <color rgb="FFF8DCB6"/>
      <color rgb="FF44A3F2"/>
      <color rgb="FFBA8BD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utors" displayName="Tutors" ref="B4:B27" totalsRowShown="0" dataDxfId="93">
  <autoFilter ref="B4:B27"/>
  <sortState ref="B5:B28">
    <sortCondition ref="B4:B28"/>
  </sortState>
  <tableColumns count="1">
    <tableColumn id="1" name="TutorName" dataDxfId="9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RALLY_PERIOD_SCHEDULE" displayName="RALLY_PERIOD_SCHEDULE" ref="G43:H53" totalsRowShown="0" headerRowDxfId="66" headerRowBorderDxfId="65" tableBorderDxfId="64">
  <autoFilter ref="G43:H53"/>
  <tableColumns count="2">
    <tableColumn id="1" name="Period Start" dataDxfId="63"/>
    <tableColumn id="2" name="Period" dataDxfId="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FINALS_WEEK_MONDAY_DATE" displayName="FINALS_WEEK_MONDAY_DATE" ref="E57:E58" totalsRowShown="0" headerRowDxfId="61">
  <autoFilter ref="E57:E58"/>
  <tableColumns count="1">
    <tableColumn id="1" name="FINALS WEEK MONDAY DATE" dataDxfId="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FINALS_WEEK_MONDAY_PERIOD_SCHEDULE" displayName="FINALS_WEEK_MONDAY_PERIOD_SCHEDULE" ref="B58:C68" totalsRowShown="0" headerRowDxfId="59" headerRowBorderDxfId="58" tableBorderDxfId="57">
  <autoFilter ref="B58:C68"/>
  <tableColumns count="2">
    <tableColumn id="1" name="Period Start" dataDxfId="56"/>
    <tableColumn id="2" name="Period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FINALS_WEEK_TUESDAY_DATE" displayName="FINALS_WEEK_TUESDAY_DATE" ref="J57:J58" totalsRowShown="0" headerRowDxfId="54">
  <autoFilter ref="J57:J58"/>
  <tableColumns count="1">
    <tableColumn id="1" name="FINALS WEEK TUESDAY DATE" dataDxfId="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FINALS_WEEK_TUESDAY_PERIOD_SCHEDULE" displayName="FINALS_WEEK_TUESDAY_PERIOD_SCHEDULE" ref="G58:H62" totalsRowShown="0" headerRowDxfId="52" headerRowBorderDxfId="51" tableBorderDxfId="50">
  <autoFilter ref="G58:H62"/>
  <tableColumns count="2">
    <tableColumn id="1" name="Period Start" dataDxfId="49"/>
    <tableColumn id="2" name="Period" dataDxfId="4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FINALS_WEEK_WEDNESDAY_DATE" displayName="FINALS_WEEK_WEDNESDAY_DATE" ref="E71:E72" totalsRowShown="0" headerRowDxfId="47">
  <autoFilter ref="E71:E72"/>
  <tableColumns count="1">
    <tableColumn id="1" name="FINALS WEEK WEDNESDAY DATE" dataDxfId="4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FINALS_WEEK_WEDNESDAY_PERIOD_SCHEDULE" displayName="FINALS_WEEK_WEDNESDAY_PERIOD_SCHEDULE" ref="B72:C76" totalsRowShown="0" headerRowDxfId="45" headerRowBorderDxfId="44" tableBorderDxfId="43">
  <autoFilter ref="B72:C76"/>
  <tableColumns count="2">
    <tableColumn id="1" name="Period Start" dataDxfId="42"/>
    <tableColumn id="2" name="Period" dataDxfId="4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FINALS_WEEK_THURSDAY_DATE" displayName="FINALS_WEEK_THURSDAY_DATE" ref="J71:J72" totalsRowShown="0" headerRowDxfId="40">
  <autoFilter ref="J71:J72"/>
  <tableColumns count="1">
    <tableColumn id="1" name="FINALS WEEK THURSDAY DATE " dataDxfId="3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FINALS_WEEK_THURSDAY_PERIOD_SCHEDULE" displayName="FINALS_WEEK_THURSDAY_PERIOD_SCHEDULE" ref="G72:H76" totalsRowShown="0" headerRowDxfId="38" headerRowBorderDxfId="37" tableBorderDxfId="36">
  <autoFilter ref="G72:H76"/>
  <tableColumns count="2">
    <tableColumn id="1" name="Period Start" dataDxfId="35"/>
    <tableColumn id="2" name="Period" dataDxfId="3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FINALS_WEEK_FRIDAY_DATE" displayName="FINALS_WEEK_FRIDAY_DATE" ref="E80:E81" totalsRowShown="0" headerRowDxfId="33">
  <autoFilter ref="E80:E81"/>
  <tableColumns count="1">
    <tableColumn id="1" name="FINALS WEEK FRIDAY DAT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INIMUM_DAY_DATES" displayName="MINIMUM_DAY_DATES" ref="E42:E46" totalsRowShown="0" headerRowDxfId="91">
  <autoFilter ref="E42:E46"/>
  <tableColumns count="1">
    <tableColumn id="1" name="MINIMUM DAY DATES" dataDxfId="9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FINALS_WEEK_FRIDAY_PERIOD_SCHEDULE" displayName="FINALS_WEEK_FRIDAY_PERIOD_SCHEDULE" ref="B81:C90" totalsRowShown="0" headerRowDxfId="31" headerRowBorderDxfId="30" tableBorderDxfId="29">
  <autoFilter ref="B81:C90"/>
  <tableColumns count="2">
    <tableColumn id="1" name="Period Start" dataDxfId="28"/>
    <tableColumn id="2" name="Period" dataDxfId="2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" name="Table3" displayName="Table3" ref="A1:Z1048576" totalsRowShown="0" headerRowDxfId="26" headerRowCellStyle="Normal 2" dataCellStyle="Normal 2">
  <autoFilter ref="A1:Z1048576"/>
  <sortState ref="A2:Z1406">
    <sortCondition ref="A1:A1048576"/>
  </sortState>
  <tableColumns count="26">
    <tableColumn id="1" name="Student ID" dataDxfId="25" dataCellStyle="Normal 2"/>
    <tableColumn id="2" name="Last Name" dataDxfId="24" dataCellStyle="Normal 2"/>
    <tableColumn id="3" name="First Name" dataDxfId="23" dataCellStyle="Normal 2"/>
    <tableColumn id="4" name="Middle Name" dataDxfId="22" dataCellStyle="Normal 2"/>
    <tableColumn id="5" name="Birthdate" dataDxfId="21" dataCellStyle="Normal 2"/>
    <tableColumn id="6" name="Sex" dataDxfId="20" dataCellStyle="Normal 2"/>
    <tableColumn id="7" name="Grade" dataDxfId="19" dataCellStyle="Normal 2"/>
    <tableColumn id="8" name="LangFlu" dataDxfId="18" dataCellStyle="Normal 2"/>
    <tableColumn id="9" name="Ethnic Code" dataDxfId="17" dataCellStyle="Normal 2"/>
    <tableColumn id="10" name="EthCd" dataDxfId="16" dataCellStyle="Normal 2"/>
    <tableColumn id="11" name="Race1" dataDxfId="15" dataCellStyle="Normal 2"/>
    <tableColumn id="12" name="Class0" dataDxfId="14" dataCellStyle="Normal 2"/>
    <tableColumn id="13" name="Class1" dataDxfId="13" dataCellStyle="Normal 2"/>
    <tableColumn id="14" name="Class2" dataDxfId="12" dataCellStyle="Normal 2"/>
    <tableColumn id="15" name="Class3" dataDxfId="11" dataCellStyle="Normal 2"/>
    <tableColumn id="16" name="Class4" dataDxfId="10" dataCellStyle="Normal 2"/>
    <tableColumn id="17" name="Class5" dataDxfId="9" dataCellStyle="Normal 2"/>
    <tableColumn id="18" name="Class6" dataDxfId="8" dataCellStyle="Normal 2"/>
    <tableColumn id="19" name="Class7" dataDxfId="7" dataCellStyle="Normal 2"/>
    <tableColumn id="20" name="Class8" dataDxfId="6" dataCellStyle="Normal 2"/>
    <tableColumn id="21" name="Class9" dataDxfId="5" dataCellStyle="Normal 2"/>
    <tableColumn id="22" name="AVID" dataDxfId="4" dataCellStyle="Normal 2"/>
    <tableColumn id="23" name="ELD" dataDxfId="3" dataCellStyle="Normal 2"/>
    <tableColumn id="24" name="PTS" dataDxfId="2" dataCellStyle="Normal 2"/>
    <tableColumn id="25" name="ETS" dataDxfId="1" dataCellStyle="Normal 2"/>
    <tableColumn id="26" name="MIG" dataDxfId="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MINIMUM_DAY_PERIOD_SCHEDULE" displayName="MINIMUM_DAY_PERIOD_SCHEDULE" ref="B43:C52" totalsRowShown="0" headerRowDxfId="89" headerRowBorderDxfId="88" tableBorderDxfId="87">
  <autoFilter ref="B43:C52"/>
  <tableColumns count="2">
    <tableColumn id="1" name="Period Start" dataDxfId="86"/>
    <tableColumn id="2" name="Period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BLOCK_THURSDAY_DATES" displayName="BLOCK_THURSDAY_DATES" ref="J18:J34" totalsRowShown="0" headerRowDxfId="84">
  <autoFilter ref="J18:J34"/>
  <tableColumns count="1">
    <tableColumn id="1" name="BLOCK THURSDAY DATES" data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BLOCK_THURSDAY_PERIOD_SCHEDULE" displayName="BLOCK_THURSDAY_PERIOD_SCHEDULE" ref="G19:H25" totalsRowShown="0">
  <autoFilter ref="G19:H25"/>
  <tableColumns count="2">
    <tableColumn id="1" name="Period Start" dataDxfId="82"/>
    <tableColumn id="2" name="Period" dataDxfId="8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BLOCK_WEDNESDAY_DATES" displayName="BLOCK_WEDNESDAY_DATES" ref="E18:E35" totalsRowShown="0" headerRowDxfId="80">
  <autoFilter ref="E18:E35"/>
  <tableColumns count="1">
    <tableColumn id="1" name="BLOCK WEDNESDAY DATES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BLOCK_WEDNESDAY_PERIOD_SCHEDULE" displayName="BLOCK_WEDNESDAY_PERIOD_SCHEDULE" ref="B19:C24" totalsRowShown="0" headerRowDxfId="78">
  <autoFilter ref="B19:C24"/>
  <tableColumns count="2">
    <tableColumn id="1" name="Period Start" dataDxfId="77"/>
    <tableColumn id="2" name="Period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REGULAR_WEEK_SCHEDULE" displayName="REGULAR_WEEK_SCHEDULE" ref="C2:H13" totalsRowShown="0" headerRowDxfId="75">
  <autoFilter ref="C2:H13"/>
  <tableColumns count="6">
    <tableColumn id="1" name="Monday" dataDxfId="74"/>
    <tableColumn id="2" name="Tuesday" dataDxfId="73"/>
    <tableColumn id="3" name="Wednesday" dataDxfId="72"/>
    <tableColumn id="4" name="Thursday" dataDxfId="71"/>
    <tableColumn id="5" name="Friday" dataDxfId="70"/>
    <tableColumn id="6" name="Period" dataDxfId="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RALLY_DATES" displayName="RALLY_DATES" ref="J42:J43" totalsRowShown="0" headerRowDxfId="68">
  <autoFilter ref="J42:J43"/>
  <tableColumns count="1">
    <tableColumn id="1" name="RALLY DATES" dataDxfId="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G4000"/>
  <sheetViews>
    <sheetView tabSelected="1" zoomScale="90" zoomScaleNormal="90" workbookViewId="0">
      <pane ySplit="1" topLeftCell="A2" activePane="bottomLeft" state="frozen"/>
      <selection pane="bottomLeft" activeCell="A2" sqref="A1:XFD1048576"/>
    </sheetView>
  </sheetViews>
  <sheetFormatPr defaultColWidth="0" defaultRowHeight="15" zeroHeight="1"/>
  <cols>
    <col min="1" max="1" width="13.42578125" style="38" bestFit="1" customWidth="1"/>
    <col min="2" max="2" width="37" style="16" bestFit="1" customWidth="1"/>
    <col min="3" max="3" width="13.85546875" bestFit="1" customWidth="1"/>
    <col min="4" max="4" width="13.140625" bestFit="1" customWidth="1"/>
    <col min="5" max="5" width="9.7109375" bestFit="1" customWidth="1"/>
    <col min="6" max="6" width="7.42578125" style="16" bestFit="1" customWidth="1"/>
    <col min="7" max="7" width="9.85546875" bestFit="1" customWidth="1"/>
    <col min="8" max="8" width="11.85546875" style="16" bestFit="1" customWidth="1"/>
    <col min="9" max="9" width="8.7109375" bestFit="1" customWidth="1"/>
    <col min="10" max="10" width="6.85546875" bestFit="1" customWidth="1"/>
    <col min="11" max="11" width="8.28515625" style="16" bestFit="1" customWidth="1"/>
    <col min="12" max="12" width="5.5703125" bestFit="1" customWidth="1"/>
    <col min="13" max="13" width="5.42578125" bestFit="1" customWidth="1"/>
    <col min="14" max="14" width="6.28515625" bestFit="1" customWidth="1"/>
    <col min="15" max="15" width="5.28515625" bestFit="1" customWidth="1"/>
    <col min="16" max="16" width="18.85546875" bestFit="1" customWidth="1"/>
    <col min="17" max="17" width="7.140625" bestFit="1" customWidth="1"/>
    <col min="18" max="18" width="11" bestFit="1" customWidth="1"/>
    <col min="19" max="19" width="5.42578125" bestFit="1" customWidth="1"/>
    <col min="20" max="20" width="11.28515625" style="48" bestFit="1" customWidth="1"/>
    <col min="21" max="21" width="17.140625" style="16" bestFit="1" customWidth="1"/>
    <col min="22" max="28" width="8.85546875" hidden="1" customWidth="1"/>
    <col min="29" max="29" width="13.7109375" hidden="1" customWidth="1"/>
    <col min="30" max="30" width="17.28515625" hidden="1" customWidth="1"/>
    <col min="31" max="31" width="12.28515625" hidden="1" customWidth="1"/>
    <col min="32" max="33" width="0" hidden="1" customWidth="1"/>
    <col min="34" max="16384" width="8.85546875" hidden="1"/>
  </cols>
  <sheetData>
    <row r="1" spans="1:31" ht="20.25" thickTop="1" thickBot="1">
      <c r="A1" s="37" t="s">
        <v>6</v>
      </c>
      <c r="B1" s="27" t="s">
        <v>4417</v>
      </c>
      <c r="C1" s="27" t="s">
        <v>8</v>
      </c>
      <c r="D1" s="27" t="s">
        <v>7</v>
      </c>
      <c r="E1" s="27" t="s">
        <v>1</v>
      </c>
      <c r="F1" s="27" t="s">
        <v>4421</v>
      </c>
      <c r="G1" s="28" t="s">
        <v>4415</v>
      </c>
      <c r="H1" s="28" t="s">
        <v>4416</v>
      </c>
      <c r="I1" s="27" t="s">
        <v>3</v>
      </c>
      <c r="J1" s="27" t="s">
        <v>2</v>
      </c>
      <c r="K1" s="27" t="s">
        <v>12</v>
      </c>
      <c r="L1" s="29" t="s">
        <v>3969</v>
      </c>
      <c r="M1" s="29" t="s">
        <v>3970</v>
      </c>
      <c r="N1" s="29" t="s">
        <v>3971</v>
      </c>
      <c r="O1" s="29" t="s">
        <v>3972</v>
      </c>
      <c r="P1" s="29" t="s">
        <v>3997</v>
      </c>
      <c r="Q1" s="29" t="s">
        <v>3998</v>
      </c>
      <c r="R1" s="27" t="s">
        <v>3974</v>
      </c>
      <c r="S1" s="27" t="s">
        <v>11</v>
      </c>
      <c r="T1" s="27" t="s">
        <v>3976</v>
      </c>
      <c r="U1" s="27" t="s">
        <v>4004</v>
      </c>
    </row>
    <row r="2" spans="1:31" ht="16.5" thickTop="1">
      <c r="A2" s="47"/>
      <c r="B2" s="33"/>
      <c r="C2" s="30" t="str">
        <f>IF($A2 &lt;&gt; "",VLOOKUP($A2,'Student reference sheet'!$A$2:$V$2329, 3,FALSE), "")</f>
        <v/>
      </c>
      <c r="D2" s="30" t="str">
        <f>IF($A2 &lt;&gt; "",VLOOKUP($A2,'Student reference sheet'!$A$2:$V$2329, 2,FALSE), "")</f>
        <v/>
      </c>
      <c r="E2" s="34"/>
      <c r="F2" s="34"/>
      <c r="G2" s="31" t="str">
        <f t="shared" ref="G2:G65" ca="1" si="0">IF(A2 &lt;&gt;"", IF(G2 = "",NOW() - TODAY(), G2), "")</f>
        <v/>
      </c>
      <c r="H2" s="31" t="str">
        <f t="shared" ref="H2:H65" ca="1" si="1">IF(B2 &lt;&gt;"", IF(H2 = "",NOW() - TODAY(), H2), "")</f>
        <v/>
      </c>
      <c r="I2" s="36" t="str">
        <f>IF($A2 = "", "",
IF(COUNTIF(MINIMUM_DAY_DATES[], Attendance!J2) &gt; 0, VLOOKUP(Attendance!$G2,MINIMUM_DAY_PERIOD_SCHEDULE[], 2,TRUE),
IF(COUNTIF(RALLY_DATES[], Attendance!J2) &gt; 0, VLOOKUP(Attendance!$G2,RALLY_PERIOD_SCHEDULE[], 2,TRUE),
IF(WEEKDAY(Attendance!$J2) = 2,
       IF(COUNTIF(FINALS_WEEK_MONDAY_DATE[],Attendance!$J2) &gt; 0, VLOOKUP(Attendance!$G2,FINALS_WEEK_MONDAY_PERIOD_SCHEDULE[],2,TRUE),
       VLOOKUP(Attendance!$G2,REGULAR_WEEK_SCHEDULE[],6,TRUE)),
IF(WEEKDAY($J2) = 3,
       IF(COUNTIF(FINALS_WEEK_TUESDAY_DATE[],Attendance!$J2) &gt; 0, VLOOKUP(Attendance!$G2,FINALS_WEEK_TUESDAY_PERIOD_SCHEDULE[],2,TRUE),
       VLOOKUP(Attendance!$G2,REGULAR_WEEK_SCHEDULE[[Tuesday]:[Period]],5,TRUE)),
IF(WEEKDAY(Attendance!$J2) = 4,
        IF(COUNTIF(BLOCK_WEDNESDAY_DATES[],Attendance!$J2) &gt; 0, VLOOKUP(Attendance!$G2,BLOCK_WEDNESDAY_PERIOD_SCHEDULE[],2,TRUE),
        IF(COUNTIF(FINALS_WEEK_WEDNESDAY_DATE[],Attendance!$J2) &gt; 0, VLOOKUP(Attendance!$G2,FINALS_WEEK_WEDNESDAY_PERIOD_SCHEDULE[],2,TRUE),
       VLOOKUP(Attendance!$G2,REGULAR_WEEK_SCHEDULE[[Wednesday]:[Period]],4,TRUE))),
IF(WEEKDAY($J2) = 5,
       IF(COUNTIF(BLOCK_THURSDAY_DATES[],Attendance!$J2) &gt; 0, VLOOKUP(Attendance!$G2,BLOCK_THURSDAY_PERIOD_SCHEDULE[],2,TRUE),
       IF(COUNTIF(FINALS_WEEK_THURSDAY_DATE[],Attendance!$J2) &gt; 0, VLOOKUP(Attendance!$G2,FINALS_WEEK_THURSDAY_PERIOD_SCHEDULE[],2,TRUE),
       VLOOKUP(Attendance!$G2,REGULAR_WEEK_SCHEDULE[[Thursday]:[Period]],3,TRUE))),
IF(WEEKDAY(Attendance!$J2) = 6,
       IF(COUNTIF(FINALS_WEEK_FRIDAY_DATE[],Attendance!$J2) &gt; 0, VLOOKUP(Attendance!$G2,FINALS_WEEK_FRIDAY_PERIOD_SCHEDULE[],2,TRUE),
       VLOOKUP(Attendance!$G2,REGULAR_WEEK_SCHEDULE[[Friday]:[Period]],2,TRUE))))))))))</f>
        <v/>
      </c>
      <c r="J2" s="32" t="str">
        <f ca="1">IF(A2 &lt;&gt;"", IF(J2 = "",TODAY(), J2), "")</f>
        <v/>
      </c>
      <c r="K2" s="32" t="str">
        <f>IF($A2 &lt;&gt; "",VLOOKUP($A2,'Student reference sheet'!$A$2:$V$2329, 7,FALSE), "")</f>
        <v/>
      </c>
      <c r="L2" s="30" t="str">
        <f>IF($A2 ="", "", VLOOKUP($A2, 'Student reference sheet'!$A$2:$Z$2603,23,FALSE))</f>
        <v/>
      </c>
      <c r="M2" s="30" t="str">
        <f>IF($A2 ="", "", VLOOKUP($A2, 'Student reference sheet'!$A$2:$Z$2603,24,FALSE))</f>
        <v/>
      </c>
      <c r="N2" s="30" t="str">
        <f>IF($A2 ="", "", VLOOKUP($A2, 'Student reference sheet'!$A$2:$Z$2603,26,FALSE))</f>
        <v/>
      </c>
      <c r="O2" s="30" t="str">
        <f>IF($A2 ="", "", VLOOKUP($A2, 'Student reference sheet'!$A$2:$Z$2603,25,FALSE))</f>
        <v/>
      </c>
      <c r="P2" s="30" t="str">
        <f>IF($A2 = "", "", IF(OR(VLOOKUP($A2,'Student reference sheet'!$A$2:$V$2400,8,FALSE) = "R",  VLOOKUP($A2,'Student reference sheet'!$A$2:$V$2400,8,FALSE) = "L"), "X", ""))</f>
        <v/>
      </c>
      <c r="Q2" s="30" t="str">
        <f>IF($A2 ="", "", VLOOKUP($A2, 'Student reference sheet'!$A$2:$V$2603,22,FALSE))</f>
        <v/>
      </c>
      <c r="R2" s="30" t="str">
        <f>IF($A2 &lt;&gt; "",VLOOKUP($A2,'Student reference sheet'!$A$2:$V$2329, 5,FALSE), "")</f>
        <v/>
      </c>
      <c r="S2" s="30" t="str">
        <f>IF($A2 &lt;&gt; "",VLOOKUP($A2,'Student reference sheet'!$A$2:$V$2329, 6,FALSE), "")</f>
        <v/>
      </c>
      <c r="T2" s="30" t="str">
        <f>IF($A2 = "","",
IF(VLOOKUP($A2,'Student reference sheet'!$A$2:$V$2329, 10,FALSE) = "Y", "Hispanic",
IF(VLOOKUP($A2,'Student reference sheet'!$A$2:$V$2329,11,FALSE) &lt;&gt; "",
IF(VLOOKUP($A2,'Student reference sheet'!$A$2:$V$2329,11,FALSE) = "UNK", "Unknown", VLOOKUP(VALUE(VLOOKUP($A2,'Student reference sheet'!$A$2:$V$2329,11,FALSE)),'Ethnicity Reference'!$A$2:$B$22,2,FALSE)),
IF(VLOOKUP($A2,'Student reference sheet'!$A$2:$V$2329,9,FALSE) &lt;&gt; "", VLOOKUP(VALUE(VLOOKUP($A2,'Student reference sheet'!$A$2:$V$2329,9,FALSE)),'Ethnicity Reference'!$A$2:$B$22,2,FALSE),"Unknown"))))</f>
        <v/>
      </c>
      <c r="U2" s="34"/>
    </row>
    <row r="3" spans="1:31" ht="15.75">
      <c r="A3" s="47"/>
      <c r="B3" s="33"/>
      <c r="C3" s="30" t="str">
        <f>IF($A3 &lt;&gt; "",VLOOKUP($A3,'Student reference sheet'!$A$2:$V$2329, 3,FALSE), "")</f>
        <v/>
      </c>
      <c r="D3" s="30" t="str">
        <f>IF($A3 &lt;&gt; "",VLOOKUP($A3,'Student reference sheet'!$A$2:$V$2329, 2,FALSE), "")</f>
        <v/>
      </c>
      <c r="E3" s="34"/>
      <c r="F3" s="34"/>
      <c r="G3" s="31" t="str">
        <f t="shared" ca="1" si="0"/>
        <v/>
      </c>
      <c r="H3" s="31" t="str">
        <f t="shared" ca="1" si="1"/>
        <v/>
      </c>
      <c r="I3" s="36" t="str">
        <f>IF($A3 = "", "",
IF(COUNTIF(MINIMUM_DAY_DATES[], Attendance!J3) &gt; 0, VLOOKUP(Attendance!$G3,MINIMUM_DAY_PERIOD_SCHEDULE[], 2,TRUE),
IF(COUNTIF(RALLY_DATES[], Attendance!J3) &gt; 0, VLOOKUP(Attendance!$G3,RALLY_PERIOD_SCHEDULE[], 2,TRUE),
IF(WEEKDAY(Attendance!$J3) = 2,
       IF(COUNTIF(FINALS_WEEK_MONDAY_DATE[],Attendance!$J3) &gt; 0, VLOOKUP(Attendance!$G3,FINALS_WEEK_MONDAY_PERIOD_SCHEDULE[],2,TRUE),
       VLOOKUP(Attendance!$G3,REGULAR_WEEK_SCHEDULE[],6,TRUE)),
IF(WEEKDAY($J3) = 3,
       IF(COUNTIF(FINALS_WEEK_TUESDAY_DATE[],Attendance!$J3) &gt; 0, VLOOKUP(Attendance!$G3,FINALS_WEEK_TUESDAY_PERIOD_SCHEDULE[],2,TRUE),
       VLOOKUP(Attendance!$G3,REGULAR_WEEK_SCHEDULE[[Tuesday]:[Period]],5,TRUE)),
IF(WEEKDAY(Attendance!$J3) = 4,
        IF(COUNTIF(BLOCK_WEDNESDAY_DATES[],Attendance!$J3) &gt; 0, VLOOKUP(Attendance!$G3,BLOCK_WEDNESDAY_PERIOD_SCHEDULE[],2,TRUE),
        IF(COUNTIF(FINALS_WEEK_WEDNESDAY_DATE[],Attendance!$J3) &gt; 0, VLOOKUP(Attendance!$G3,FINALS_WEEK_WEDNESDAY_PERIOD_SCHEDULE[],2,TRUE),
       VLOOKUP(Attendance!$G3,REGULAR_WEEK_SCHEDULE[[Wednesday]:[Period]],4,TRUE))),
IF(WEEKDAY($J3) = 5,
       IF(COUNTIF(BLOCK_THURSDAY_DATES[],Attendance!$J3) &gt; 0, VLOOKUP(Attendance!$G3,BLOCK_THURSDAY_PERIOD_SCHEDULE[],2,TRUE),
       IF(COUNTIF(FINALS_WEEK_THURSDAY_DATE[],Attendance!$J3) &gt; 0, VLOOKUP(Attendance!$G3,FINALS_WEEK_THURSDAY_PERIOD_SCHEDULE[],2,TRUE),
       VLOOKUP(Attendance!$G3,REGULAR_WEEK_SCHEDULE[[Thursday]:[Period]],3,TRUE))),
IF(WEEKDAY(Attendance!$J3) = 6,
       IF(COUNTIF(FINALS_WEEK_FRIDAY_DATE[],Attendance!$J3) &gt; 0, VLOOKUP(Attendance!$G3,FINALS_WEEK_FRIDAY_PERIOD_SCHEDULE[],2,TRUE),
       VLOOKUP(Attendance!$G3,REGULAR_WEEK_SCHEDULE[[Friday]:[Period]],2,TRUE))))))))))</f>
        <v/>
      </c>
      <c r="J3" s="32" t="str">
        <f t="shared" ref="J3:J65" ca="1" si="2">IF(A3 &lt;&gt;"", IF(J3 = "",TODAY(), J3), "")</f>
        <v/>
      </c>
      <c r="K3" s="32" t="str">
        <f>IF($A3 &lt;&gt; "",VLOOKUP($A3,'Student reference sheet'!$A$2:$V$2329, 7,FALSE), "")</f>
        <v/>
      </c>
      <c r="L3" s="30" t="str">
        <f>IF($A3 ="", "", VLOOKUP($A3, 'Student reference sheet'!$A$2:$Z$2603,23,FALSE))</f>
        <v/>
      </c>
      <c r="M3" s="30" t="str">
        <f>IF($A3 ="", "", VLOOKUP($A3, 'Student reference sheet'!$A$2:$Z$2603,24,FALSE))</f>
        <v/>
      </c>
      <c r="N3" s="30" t="str">
        <f>IF($A3 ="", "", VLOOKUP($A3, 'Student reference sheet'!$A$2:$Z$2603,26,FALSE))</f>
        <v/>
      </c>
      <c r="O3" s="30" t="str">
        <f>IF($A3 ="", "", VLOOKUP($A3, 'Student reference sheet'!$A$2:$Z$2603,25,FALSE))</f>
        <v/>
      </c>
      <c r="P3" s="30" t="str">
        <f>IF($A3 = "", "", IF(OR(VLOOKUP($A3,'Student reference sheet'!$A$2:$V$2400,8,FALSE) = "R",  VLOOKUP($A3,'Student reference sheet'!$A$2:$V$2400,8,FALSE) = "L"), "X", ""))</f>
        <v/>
      </c>
      <c r="Q3" s="30" t="str">
        <f>IF($A3 ="", "", VLOOKUP($A3, 'Student reference sheet'!$A$2:$V$2603,22,FALSE))</f>
        <v/>
      </c>
      <c r="R3" s="30" t="str">
        <f>IF($A3 &lt;&gt; "",VLOOKUP($A3,'Student reference sheet'!$A$2:$V$2329, 5,FALSE), "")</f>
        <v/>
      </c>
      <c r="S3" s="30" t="str">
        <f>IF($A3 &lt;&gt; "",VLOOKUP($A3,'Student reference sheet'!$A$2:$V$2329, 6,FALSE), "")</f>
        <v/>
      </c>
      <c r="T3" s="30" t="str">
        <f>IF($A3 = "","",
IF(VLOOKUP($A3,'Student reference sheet'!$A$2:$V$2329, 10,FALSE) = "Y", "Hispanic",
IF(VLOOKUP($A3,'Student reference sheet'!$A$2:$V$2329,11,FALSE) &lt;&gt; "",
IF(VLOOKUP($A3,'Student reference sheet'!$A$2:$V$2329,11,FALSE) = "UNK", "Unknown", VLOOKUP(VALUE(VLOOKUP($A3,'Student reference sheet'!$A$2:$V$2329,11,FALSE)),'Ethnicity Reference'!$A$2:$B$22,2,FALSE)),
IF(VLOOKUP($A3,'Student reference sheet'!$A$2:$V$2329,9,FALSE) &lt;&gt; "", VLOOKUP(VALUE(VLOOKUP($A3,'Student reference sheet'!$A$2:$V$2329,9,FALSE)),'Ethnicity Reference'!$A$2:$B$22,2,FALSE),"Unknown"))))</f>
        <v/>
      </c>
      <c r="U3" s="34"/>
    </row>
    <row r="4" spans="1:31" ht="15.75">
      <c r="A4" s="47"/>
      <c r="B4" s="33"/>
      <c r="C4" s="30" t="str">
        <f>IF($A4 &lt;&gt; "",VLOOKUP($A4,'Student reference sheet'!$A$2:$V$2329, 3,FALSE), "")</f>
        <v/>
      </c>
      <c r="D4" s="30" t="str">
        <f>IF($A4 &lt;&gt; "",VLOOKUP($A4,'Student reference sheet'!$A$2:$V$2329, 2,FALSE), "")</f>
        <v/>
      </c>
      <c r="E4" s="34"/>
      <c r="F4" s="34"/>
      <c r="G4" s="31" t="str">
        <f t="shared" ca="1" si="0"/>
        <v/>
      </c>
      <c r="H4" s="31" t="str">
        <f t="shared" ca="1" si="1"/>
        <v/>
      </c>
      <c r="I4" s="36" t="str">
        <f>IF($A4 = "", "",
IF(COUNTIF(MINIMUM_DAY_DATES[], Attendance!J4) &gt; 0, VLOOKUP(Attendance!$G4,MINIMUM_DAY_PERIOD_SCHEDULE[], 2,TRUE),
IF(COUNTIF(RALLY_DATES[], Attendance!J4) &gt; 0, VLOOKUP(Attendance!$G4,RALLY_PERIOD_SCHEDULE[], 2,TRUE),
IF(WEEKDAY(Attendance!$J4) = 2,
       IF(COUNTIF(FINALS_WEEK_MONDAY_DATE[],Attendance!$J4) &gt; 0, VLOOKUP(Attendance!$G4,FINALS_WEEK_MONDAY_PERIOD_SCHEDULE[],2,TRUE),
       VLOOKUP(Attendance!$G4,REGULAR_WEEK_SCHEDULE[],6,TRUE)),
IF(WEEKDAY($J4) = 3,
       IF(COUNTIF(FINALS_WEEK_TUESDAY_DATE[],Attendance!$J4) &gt; 0, VLOOKUP(Attendance!$G4,FINALS_WEEK_TUESDAY_PERIOD_SCHEDULE[],2,TRUE),
       VLOOKUP(Attendance!$G4,REGULAR_WEEK_SCHEDULE[[Tuesday]:[Period]],5,TRUE)),
IF(WEEKDAY(Attendance!$J4) = 4,
        IF(COUNTIF(BLOCK_WEDNESDAY_DATES[],Attendance!$J4) &gt; 0, VLOOKUP(Attendance!$G4,BLOCK_WEDNESDAY_PERIOD_SCHEDULE[],2,TRUE),
        IF(COUNTIF(FINALS_WEEK_WEDNESDAY_DATE[],Attendance!$J4) &gt; 0, VLOOKUP(Attendance!$G4,FINALS_WEEK_WEDNESDAY_PERIOD_SCHEDULE[],2,TRUE),
       VLOOKUP(Attendance!$G4,REGULAR_WEEK_SCHEDULE[[Wednesday]:[Period]],4,TRUE))),
IF(WEEKDAY($J4) = 5,
       IF(COUNTIF(BLOCK_THURSDAY_DATES[],Attendance!$J4) &gt; 0, VLOOKUP(Attendance!$G4,BLOCK_THURSDAY_PERIOD_SCHEDULE[],2,TRUE),
       IF(COUNTIF(FINALS_WEEK_THURSDAY_DATE[],Attendance!$J4) &gt; 0, VLOOKUP(Attendance!$G4,FINALS_WEEK_THURSDAY_PERIOD_SCHEDULE[],2,TRUE),
       VLOOKUP(Attendance!$G4,REGULAR_WEEK_SCHEDULE[[Thursday]:[Period]],3,TRUE))),
IF(WEEKDAY(Attendance!$J4) = 6,
       IF(COUNTIF(FINALS_WEEK_FRIDAY_DATE[],Attendance!$J4) &gt; 0, VLOOKUP(Attendance!$G4,FINALS_WEEK_FRIDAY_PERIOD_SCHEDULE[],2,TRUE),
       VLOOKUP(Attendance!$G4,REGULAR_WEEK_SCHEDULE[[Friday]:[Period]],2,TRUE))))))))))</f>
        <v/>
      </c>
      <c r="J4" s="32" t="str">
        <f t="shared" ca="1" si="2"/>
        <v/>
      </c>
      <c r="K4" s="32" t="str">
        <f>IF($A4 &lt;&gt; "",VLOOKUP($A4,'Student reference sheet'!$A$2:$V$2329, 7,FALSE), "")</f>
        <v/>
      </c>
      <c r="L4" s="30" t="str">
        <f>IF($A4 ="", "", VLOOKUP($A4, 'Student reference sheet'!$A$2:$Z$2603,23,FALSE))</f>
        <v/>
      </c>
      <c r="M4" s="30" t="str">
        <f>IF($A4 ="", "", VLOOKUP($A4, 'Student reference sheet'!$A$2:$Z$2603,24,FALSE))</f>
        <v/>
      </c>
      <c r="N4" s="30" t="str">
        <f>IF($A4 ="", "", VLOOKUP($A4, 'Student reference sheet'!$A$2:$Z$2603,26,FALSE))</f>
        <v/>
      </c>
      <c r="O4" s="30" t="str">
        <f>IF($A4 ="", "", VLOOKUP($A4, 'Student reference sheet'!$A$2:$Z$2603,25,FALSE))</f>
        <v/>
      </c>
      <c r="P4" s="30" t="str">
        <f>IF($A4 = "", "", IF(OR(VLOOKUP($A4,'Student reference sheet'!$A$2:$V$2400,8,FALSE) = "R",  VLOOKUP($A4,'Student reference sheet'!$A$2:$V$2400,8,FALSE) = "L"), "X", ""))</f>
        <v/>
      </c>
      <c r="Q4" s="30" t="str">
        <f>IF($A4 ="", "", VLOOKUP($A4, 'Student reference sheet'!$A$2:$V$2603,22,FALSE))</f>
        <v/>
      </c>
      <c r="R4" s="30" t="str">
        <f>IF($A4 &lt;&gt; "",VLOOKUP($A4,'Student reference sheet'!$A$2:$V$2329, 5,FALSE), "")</f>
        <v/>
      </c>
      <c r="S4" s="30" t="str">
        <f>IF($A4 &lt;&gt; "",VLOOKUP($A4,'Student reference sheet'!$A$2:$V$2329, 6,FALSE), "")</f>
        <v/>
      </c>
      <c r="T4" s="30" t="str">
        <f>IF($A4 = "","",
IF(VLOOKUP($A4,'Student reference sheet'!$A$2:$V$2329, 10,FALSE) = "Y", "Hispanic",
IF(VLOOKUP($A4,'Student reference sheet'!$A$2:$V$2329,11,FALSE) &lt;&gt; "",
IF(VLOOKUP($A4,'Student reference sheet'!$A$2:$V$2329,11,FALSE) = "UNK", "Unknown", VLOOKUP(VALUE(VLOOKUP($A4,'Student reference sheet'!$A$2:$V$2329,11,FALSE)),'Ethnicity Reference'!$A$2:$B$22,2,FALSE)),
IF(VLOOKUP($A4,'Student reference sheet'!$A$2:$V$2329,9,FALSE) &lt;&gt; "", VLOOKUP(VALUE(VLOOKUP($A4,'Student reference sheet'!$A$2:$V$2329,9,FALSE)),'Ethnicity Reference'!$A$2:$B$22,2,FALSE),"Unknown"))))</f>
        <v/>
      </c>
      <c r="U4" s="34"/>
      <c r="AC4" s="17"/>
      <c r="AD4" s="21"/>
      <c r="AE4" s="46"/>
    </row>
    <row r="5" spans="1:31" ht="15.75">
      <c r="A5" s="47"/>
      <c r="B5" s="33"/>
      <c r="C5" s="30" t="str">
        <f>IF($A5 &lt;&gt; "",VLOOKUP($A5,'Student reference sheet'!$A$2:$V$2329, 3,FALSE), "")</f>
        <v/>
      </c>
      <c r="D5" s="30" t="str">
        <f>IF($A5 &lt;&gt; "",VLOOKUP($A5,'Student reference sheet'!$A$2:$V$2329, 2,FALSE), "")</f>
        <v/>
      </c>
      <c r="E5" s="34"/>
      <c r="F5" s="34"/>
      <c r="G5" s="31" t="str">
        <f t="shared" ca="1" si="0"/>
        <v/>
      </c>
      <c r="H5" s="31" t="str">
        <f t="shared" ca="1" si="1"/>
        <v/>
      </c>
      <c r="I5" s="36" t="str">
        <f>IF($A5 = "", "",
IF(COUNTIF(MINIMUM_DAY_DATES[], Attendance!J5) &gt; 0, VLOOKUP(Attendance!$G5,MINIMUM_DAY_PERIOD_SCHEDULE[], 2,TRUE),
IF(COUNTIF(RALLY_DATES[], Attendance!J5) &gt; 0, VLOOKUP(Attendance!$G5,RALLY_PERIOD_SCHEDULE[], 2,TRUE),
IF(WEEKDAY(Attendance!$J5) = 2,
       IF(COUNTIF(FINALS_WEEK_MONDAY_DATE[],Attendance!$J5) &gt; 0, VLOOKUP(Attendance!$G5,FINALS_WEEK_MONDAY_PERIOD_SCHEDULE[],2,TRUE),
       VLOOKUP(Attendance!$G5,REGULAR_WEEK_SCHEDULE[],6,TRUE)),
IF(WEEKDAY($J5) = 3,
       IF(COUNTIF(FINALS_WEEK_TUESDAY_DATE[],Attendance!$J5) &gt; 0, VLOOKUP(Attendance!$G5,FINALS_WEEK_TUESDAY_PERIOD_SCHEDULE[],2,TRUE),
       VLOOKUP(Attendance!$G5,REGULAR_WEEK_SCHEDULE[[Tuesday]:[Period]],5,TRUE)),
IF(WEEKDAY(Attendance!$J5) = 4,
        IF(COUNTIF(BLOCK_WEDNESDAY_DATES[],Attendance!$J5) &gt; 0, VLOOKUP(Attendance!$G5,BLOCK_WEDNESDAY_PERIOD_SCHEDULE[],2,TRUE),
        IF(COUNTIF(FINALS_WEEK_WEDNESDAY_DATE[],Attendance!$J5) &gt; 0, VLOOKUP(Attendance!$G5,FINALS_WEEK_WEDNESDAY_PERIOD_SCHEDULE[],2,TRUE),
       VLOOKUP(Attendance!$G5,REGULAR_WEEK_SCHEDULE[[Wednesday]:[Period]],4,TRUE))),
IF(WEEKDAY($J5) = 5,
       IF(COUNTIF(BLOCK_THURSDAY_DATES[],Attendance!$J5) &gt; 0, VLOOKUP(Attendance!$G5,BLOCK_THURSDAY_PERIOD_SCHEDULE[],2,TRUE),
       IF(COUNTIF(FINALS_WEEK_THURSDAY_DATE[],Attendance!$J5) &gt; 0, VLOOKUP(Attendance!$G5,FINALS_WEEK_THURSDAY_PERIOD_SCHEDULE[],2,TRUE),
       VLOOKUP(Attendance!$G5,REGULAR_WEEK_SCHEDULE[[Thursday]:[Period]],3,TRUE))),
IF(WEEKDAY(Attendance!$J5) = 6,
       IF(COUNTIF(FINALS_WEEK_FRIDAY_DATE[],Attendance!$J5) &gt; 0, VLOOKUP(Attendance!$G5,FINALS_WEEK_FRIDAY_PERIOD_SCHEDULE[],2,TRUE),
       VLOOKUP(Attendance!$G5,REGULAR_WEEK_SCHEDULE[[Friday]:[Period]],2,TRUE))))))))))</f>
        <v/>
      </c>
      <c r="J5" s="32" t="str">
        <f t="shared" ca="1" si="2"/>
        <v/>
      </c>
      <c r="K5" s="32" t="str">
        <f>IF($A5 &lt;&gt; "",VLOOKUP($A5,'Student reference sheet'!$A$2:$V$2329, 7,FALSE), "")</f>
        <v/>
      </c>
      <c r="L5" s="30" t="str">
        <f>IF($A5 ="", "", VLOOKUP($A5, 'Student reference sheet'!$A$2:$Z$2603,23,FALSE))</f>
        <v/>
      </c>
      <c r="M5" s="30" t="str">
        <f>IF($A5 ="", "", VLOOKUP($A5, 'Student reference sheet'!$A$2:$Z$2603,24,FALSE))</f>
        <v/>
      </c>
      <c r="N5" s="30" t="str">
        <f>IF($A5 ="", "", VLOOKUP($A5, 'Student reference sheet'!$A$2:$Z$2603,26,FALSE))</f>
        <v/>
      </c>
      <c r="O5" s="30" t="str">
        <f>IF($A5 ="", "", VLOOKUP($A5, 'Student reference sheet'!$A$2:$Z$2603,25,FALSE))</f>
        <v/>
      </c>
      <c r="P5" s="30" t="str">
        <f>IF($A5 = "", "", IF(OR(VLOOKUP($A5,'Student reference sheet'!$A$2:$V$2400,8,FALSE) = "R",  VLOOKUP($A5,'Student reference sheet'!$A$2:$V$2400,8,FALSE) = "L"), "X", ""))</f>
        <v/>
      </c>
      <c r="Q5" s="30" t="str">
        <f>IF($A5 ="", "", VLOOKUP($A5, 'Student reference sheet'!$A$2:$V$2603,22,FALSE))</f>
        <v/>
      </c>
      <c r="R5" s="30" t="str">
        <f>IF($A5 &lt;&gt; "",VLOOKUP($A5,'Student reference sheet'!$A$2:$V$2329, 5,FALSE), "")</f>
        <v/>
      </c>
      <c r="S5" s="30" t="str">
        <f>IF($A5 &lt;&gt; "",VLOOKUP($A5,'Student reference sheet'!$A$2:$V$2329, 6,FALSE), "")</f>
        <v/>
      </c>
      <c r="T5" s="30" t="str">
        <f>IF($A5 = "","",
IF(VLOOKUP($A5,'Student reference sheet'!$A$2:$V$2329, 10,FALSE) = "Y", "Hispanic",
IF(VLOOKUP($A5,'Student reference sheet'!$A$2:$V$2329,11,FALSE) &lt;&gt; "",
IF(VLOOKUP($A5,'Student reference sheet'!$A$2:$V$2329,11,FALSE) = "UNK", "Unknown", VLOOKUP(VALUE(VLOOKUP($A5,'Student reference sheet'!$A$2:$V$2329,11,FALSE)),'Ethnicity Reference'!$A$2:$B$22,2,FALSE)),
IF(VLOOKUP($A5,'Student reference sheet'!$A$2:$V$2329,9,FALSE) &lt;&gt; "", VLOOKUP(VALUE(VLOOKUP($A5,'Student reference sheet'!$A$2:$V$2329,9,FALSE)),'Ethnicity Reference'!$A$2:$B$22,2,FALSE),"Unknown"))))</f>
        <v/>
      </c>
      <c r="U5" s="34"/>
    </row>
    <row r="6" spans="1:31" ht="15.75">
      <c r="A6" s="47"/>
      <c r="B6" s="33"/>
      <c r="C6" s="30" t="str">
        <f>IF($A6 &lt;&gt; "",VLOOKUP($A6,'Student reference sheet'!$A$2:$V$2329, 3,FALSE), "")</f>
        <v/>
      </c>
      <c r="D6" s="30" t="str">
        <f>IF($A6 &lt;&gt; "",VLOOKUP($A6,'Student reference sheet'!$A$2:$V$2329, 2,FALSE), "")</f>
        <v/>
      </c>
      <c r="E6" s="34"/>
      <c r="F6" s="34"/>
      <c r="G6" s="31" t="str">
        <f t="shared" ca="1" si="0"/>
        <v/>
      </c>
      <c r="H6" s="31" t="str">
        <f t="shared" ca="1" si="1"/>
        <v/>
      </c>
      <c r="I6" s="36" t="str">
        <f>IF($A6 = "", "",
IF(COUNTIF(MINIMUM_DAY_DATES[], Attendance!J6) &gt; 0, VLOOKUP(Attendance!$G6,MINIMUM_DAY_PERIOD_SCHEDULE[], 2,TRUE),
IF(COUNTIF(RALLY_DATES[], Attendance!J6) &gt; 0, VLOOKUP(Attendance!$G6,RALLY_PERIOD_SCHEDULE[], 2,TRUE),
IF(WEEKDAY(Attendance!$J6) = 2,
       IF(COUNTIF(FINALS_WEEK_MONDAY_DATE[],Attendance!$J6) &gt; 0, VLOOKUP(Attendance!$G6,FINALS_WEEK_MONDAY_PERIOD_SCHEDULE[],2,TRUE),
       VLOOKUP(Attendance!$G6,REGULAR_WEEK_SCHEDULE[],6,TRUE)),
IF(WEEKDAY($J6) = 3,
       IF(COUNTIF(FINALS_WEEK_TUESDAY_DATE[],Attendance!$J6) &gt; 0, VLOOKUP(Attendance!$G6,FINALS_WEEK_TUESDAY_PERIOD_SCHEDULE[],2,TRUE),
       VLOOKUP(Attendance!$G6,REGULAR_WEEK_SCHEDULE[[Tuesday]:[Period]],5,TRUE)),
IF(WEEKDAY(Attendance!$J6) = 4,
        IF(COUNTIF(BLOCK_WEDNESDAY_DATES[],Attendance!$J6) &gt; 0, VLOOKUP(Attendance!$G6,BLOCK_WEDNESDAY_PERIOD_SCHEDULE[],2,TRUE),
        IF(COUNTIF(FINALS_WEEK_WEDNESDAY_DATE[],Attendance!$J6) &gt; 0, VLOOKUP(Attendance!$G6,FINALS_WEEK_WEDNESDAY_PERIOD_SCHEDULE[],2,TRUE),
       VLOOKUP(Attendance!$G6,REGULAR_WEEK_SCHEDULE[[Wednesday]:[Period]],4,TRUE))),
IF(WEEKDAY($J6) = 5,
       IF(COUNTIF(BLOCK_THURSDAY_DATES[],Attendance!$J6) &gt; 0, VLOOKUP(Attendance!$G6,BLOCK_THURSDAY_PERIOD_SCHEDULE[],2,TRUE),
       IF(COUNTIF(FINALS_WEEK_THURSDAY_DATE[],Attendance!$J6) &gt; 0, VLOOKUP(Attendance!$G6,FINALS_WEEK_THURSDAY_PERIOD_SCHEDULE[],2,TRUE),
       VLOOKUP(Attendance!$G6,REGULAR_WEEK_SCHEDULE[[Thursday]:[Period]],3,TRUE))),
IF(WEEKDAY(Attendance!$J6) = 6,
       IF(COUNTIF(FINALS_WEEK_FRIDAY_DATE[],Attendance!$J6) &gt; 0, VLOOKUP(Attendance!$G6,FINALS_WEEK_FRIDAY_PERIOD_SCHEDULE[],2,TRUE),
       VLOOKUP(Attendance!$G6,REGULAR_WEEK_SCHEDULE[[Friday]:[Period]],2,TRUE))))))))))</f>
        <v/>
      </c>
      <c r="J6" s="32" t="str">
        <f t="shared" ca="1" si="2"/>
        <v/>
      </c>
      <c r="K6" s="32" t="str">
        <f>IF($A6 &lt;&gt; "",VLOOKUP($A6,'Student reference sheet'!$A$2:$V$2329, 7,FALSE), "")</f>
        <v/>
      </c>
      <c r="L6" s="30" t="str">
        <f>IF($A6 ="", "", VLOOKUP($A6, 'Student reference sheet'!$A$2:$Z$2603,23,FALSE))</f>
        <v/>
      </c>
      <c r="M6" s="30" t="str">
        <f>IF($A6 ="", "", VLOOKUP($A6, 'Student reference sheet'!$A$2:$Z$2603,24,FALSE))</f>
        <v/>
      </c>
      <c r="N6" s="30" t="str">
        <f>IF($A6 ="", "", VLOOKUP($A6, 'Student reference sheet'!$A$2:$Z$2603,26,FALSE))</f>
        <v/>
      </c>
      <c r="O6" s="30" t="str">
        <f>IF($A6 ="", "", VLOOKUP($A6, 'Student reference sheet'!$A$2:$Z$2603,25,FALSE))</f>
        <v/>
      </c>
      <c r="P6" s="30" t="str">
        <f>IF($A6 = "", "", IF(OR(VLOOKUP($A6,'Student reference sheet'!$A$2:$V$2400,8,FALSE) = "R",  VLOOKUP($A6,'Student reference sheet'!$A$2:$V$2400,8,FALSE) = "L"), "X", ""))</f>
        <v/>
      </c>
      <c r="Q6" s="30" t="str">
        <f>IF($A6 ="", "", VLOOKUP($A6, 'Student reference sheet'!$A$2:$V$2603,22,FALSE))</f>
        <v/>
      </c>
      <c r="R6" s="30" t="str">
        <f>IF($A6 &lt;&gt; "",VLOOKUP($A6,'Student reference sheet'!$A$2:$V$2329, 5,FALSE), "")</f>
        <v/>
      </c>
      <c r="S6" s="30" t="str">
        <f>IF($A6 &lt;&gt; "",VLOOKUP($A6,'Student reference sheet'!$A$2:$V$2329, 6,FALSE), "")</f>
        <v/>
      </c>
      <c r="T6" s="30" t="str">
        <f>IF($A6 = "","",
IF(VLOOKUP($A6,'Student reference sheet'!$A$2:$V$2329, 10,FALSE) = "Y", "Hispanic",
IF(VLOOKUP($A6,'Student reference sheet'!$A$2:$V$2329,11,FALSE) &lt;&gt; "",
IF(VLOOKUP($A6,'Student reference sheet'!$A$2:$V$2329,11,FALSE) = "UNK", "Unknown", VLOOKUP(VALUE(VLOOKUP($A6,'Student reference sheet'!$A$2:$V$2329,11,FALSE)),'Ethnicity Reference'!$A$2:$B$22,2,FALSE)),
IF(VLOOKUP($A6,'Student reference sheet'!$A$2:$V$2329,9,FALSE) &lt;&gt; "", VLOOKUP(VALUE(VLOOKUP($A6,'Student reference sheet'!$A$2:$V$2329,9,FALSE)),'Ethnicity Reference'!$A$2:$B$22,2,FALSE),"Unknown"))))</f>
        <v/>
      </c>
      <c r="U6" s="34"/>
    </row>
    <row r="7" spans="1:31" ht="15.75">
      <c r="A7" s="47"/>
      <c r="B7" s="33"/>
      <c r="C7" s="30" t="str">
        <f>IF($A7 &lt;&gt; "",VLOOKUP($A7,'Student reference sheet'!$A$2:$V$2329, 3,FALSE), "")</f>
        <v/>
      </c>
      <c r="D7" s="30" t="str">
        <f>IF($A7 &lt;&gt; "",VLOOKUP($A7,'Student reference sheet'!$A$2:$V$2329, 2,FALSE), "")</f>
        <v/>
      </c>
      <c r="E7" s="34"/>
      <c r="F7" s="34"/>
      <c r="G7" s="31" t="str">
        <f t="shared" ca="1" si="0"/>
        <v/>
      </c>
      <c r="H7" s="31" t="str">
        <f t="shared" ca="1" si="1"/>
        <v/>
      </c>
      <c r="I7" s="36" t="str">
        <f>IF($A7 = "", "",
IF(COUNTIF(MINIMUM_DAY_DATES[], Attendance!J7) &gt; 0, VLOOKUP(Attendance!$G7,MINIMUM_DAY_PERIOD_SCHEDULE[], 2,TRUE),
IF(COUNTIF(RALLY_DATES[], Attendance!J7) &gt; 0, VLOOKUP(Attendance!$G7,RALLY_PERIOD_SCHEDULE[], 2,TRUE),
IF(WEEKDAY(Attendance!$J7) = 2,
       IF(COUNTIF(FINALS_WEEK_MONDAY_DATE[],Attendance!$J7) &gt; 0, VLOOKUP(Attendance!$G7,FINALS_WEEK_MONDAY_PERIOD_SCHEDULE[],2,TRUE),
       VLOOKUP(Attendance!$G7,REGULAR_WEEK_SCHEDULE[],6,TRUE)),
IF(WEEKDAY($J7) = 3,
       IF(COUNTIF(FINALS_WEEK_TUESDAY_DATE[],Attendance!$J7) &gt; 0, VLOOKUP(Attendance!$G7,FINALS_WEEK_TUESDAY_PERIOD_SCHEDULE[],2,TRUE),
       VLOOKUP(Attendance!$G7,REGULAR_WEEK_SCHEDULE[[Tuesday]:[Period]],5,TRUE)),
IF(WEEKDAY(Attendance!$J7) = 4,
        IF(COUNTIF(BLOCK_WEDNESDAY_DATES[],Attendance!$J7) &gt; 0, VLOOKUP(Attendance!$G7,BLOCK_WEDNESDAY_PERIOD_SCHEDULE[],2,TRUE),
        IF(COUNTIF(FINALS_WEEK_WEDNESDAY_DATE[],Attendance!$J7) &gt; 0, VLOOKUP(Attendance!$G7,FINALS_WEEK_WEDNESDAY_PERIOD_SCHEDULE[],2,TRUE),
       VLOOKUP(Attendance!$G7,REGULAR_WEEK_SCHEDULE[[Wednesday]:[Period]],4,TRUE))),
IF(WEEKDAY($J7) = 5,
       IF(COUNTIF(BLOCK_THURSDAY_DATES[],Attendance!$J7) &gt; 0, VLOOKUP(Attendance!$G7,BLOCK_THURSDAY_PERIOD_SCHEDULE[],2,TRUE),
       IF(COUNTIF(FINALS_WEEK_THURSDAY_DATE[],Attendance!$J7) &gt; 0, VLOOKUP(Attendance!$G7,FINALS_WEEK_THURSDAY_PERIOD_SCHEDULE[],2,TRUE),
       VLOOKUP(Attendance!$G7,REGULAR_WEEK_SCHEDULE[[Thursday]:[Period]],3,TRUE))),
IF(WEEKDAY(Attendance!$J7) = 6,
       IF(COUNTIF(FINALS_WEEK_FRIDAY_DATE[],Attendance!$J7) &gt; 0, VLOOKUP(Attendance!$G7,FINALS_WEEK_FRIDAY_PERIOD_SCHEDULE[],2,TRUE),
       VLOOKUP(Attendance!$G7,REGULAR_WEEK_SCHEDULE[[Friday]:[Period]],2,TRUE))))))))))</f>
        <v/>
      </c>
      <c r="J7" s="32" t="str">
        <f t="shared" ca="1" si="2"/>
        <v/>
      </c>
      <c r="K7" s="32" t="str">
        <f>IF($A7 &lt;&gt; "",VLOOKUP($A7,'Student reference sheet'!$A$2:$V$2329, 7,FALSE), "")</f>
        <v/>
      </c>
      <c r="L7" s="30" t="str">
        <f>IF($A7 ="", "", VLOOKUP($A7, 'Student reference sheet'!$A$2:$Z$2603,23,FALSE))</f>
        <v/>
      </c>
      <c r="M7" s="30" t="str">
        <f>IF($A7 ="", "", VLOOKUP($A7, 'Student reference sheet'!$A$2:$Z$2603,24,FALSE))</f>
        <v/>
      </c>
      <c r="N7" s="30" t="str">
        <f>IF($A7 ="", "", VLOOKUP($A7, 'Student reference sheet'!$A$2:$Z$2603,26,FALSE))</f>
        <v/>
      </c>
      <c r="O7" s="30" t="str">
        <f>IF($A7 ="", "", VLOOKUP($A7, 'Student reference sheet'!$A$2:$Z$2603,25,FALSE))</f>
        <v/>
      </c>
      <c r="P7" s="30" t="str">
        <f>IF($A7 = "", "", IF(OR(VLOOKUP($A7,'Student reference sheet'!$A$2:$V$2400,8,FALSE) = "R",  VLOOKUP($A7,'Student reference sheet'!$A$2:$V$2400,8,FALSE) = "L"), "X", ""))</f>
        <v/>
      </c>
      <c r="Q7" s="30" t="str">
        <f>IF($A7 ="", "", VLOOKUP($A7, 'Student reference sheet'!$A$2:$V$2603,22,FALSE))</f>
        <v/>
      </c>
      <c r="R7" s="30" t="str">
        <f>IF($A7 &lt;&gt; "",VLOOKUP($A7,'Student reference sheet'!$A$2:$V$2329, 5,FALSE), "")</f>
        <v/>
      </c>
      <c r="S7" s="30" t="str">
        <f>IF($A7 &lt;&gt; "",VLOOKUP($A7,'Student reference sheet'!$A$2:$V$2329, 6,FALSE), "")</f>
        <v/>
      </c>
      <c r="T7" s="30" t="str">
        <f>IF($A7 = "","",
IF(VLOOKUP($A7,'Student reference sheet'!$A$2:$V$2329, 10,FALSE) = "Y", "Hispanic",
IF(VLOOKUP($A7,'Student reference sheet'!$A$2:$V$2329,11,FALSE) &lt;&gt; "",
IF(VLOOKUP($A7,'Student reference sheet'!$A$2:$V$2329,11,FALSE) = "UNK", "Unknown", VLOOKUP(VALUE(VLOOKUP($A7,'Student reference sheet'!$A$2:$V$2329,11,FALSE)),'Ethnicity Reference'!$A$2:$B$22,2,FALSE)),
IF(VLOOKUP($A7,'Student reference sheet'!$A$2:$V$2329,9,FALSE) &lt;&gt; "", VLOOKUP(VALUE(VLOOKUP($A7,'Student reference sheet'!$A$2:$V$2329,9,FALSE)),'Ethnicity Reference'!$A$2:$B$22,2,FALSE),"Unknown"))))</f>
        <v/>
      </c>
      <c r="U7" s="34"/>
    </row>
    <row r="8" spans="1:31" ht="15.75">
      <c r="A8" s="47"/>
      <c r="B8" s="33"/>
      <c r="C8" s="30" t="str">
        <f>IF($A8 &lt;&gt; "",VLOOKUP($A8,'Student reference sheet'!$A$2:$V$2329, 3,FALSE), "")</f>
        <v/>
      </c>
      <c r="D8" s="30" t="str">
        <f>IF($A8 &lt;&gt; "",VLOOKUP($A8,'Student reference sheet'!$A$2:$V$2329, 2,FALSE), "")</f>
        <v/>
      </c>
      <c r="E8" s="34"/>
      <c r="F8" s="34"/>
      <c r="G8" s="31" t="str">
        <f t="shared" ca="1" si="0"/>
        <v/>
      </c>
      <c r="H8" s="31" t="str">
        <f t="shared" ca="1" si="1"/>
        <v/>
      </c>
      <c r="I8" s="36" t="str">
        <f>IF($A8 = "", "",
IF(COUNTIF(MINIMUM_DAY_DATES[], Attendance!J8) &gt; 0, VLOOKUP(Attendance!$G8,MINIMUM_DAY_PERIOD_SCHEDULE[], 2,TRUE),
IF(COUNTIF(RALLY_DATES[], Attendance!J8) &gt; 0, VLOOKUP(Attendance!$G8,RALLY_PERIOD_SCHEDULE[], 2,TRUE),
IF(WEEKDAY(Attendance!$J8) = 2,
       IF(COUNTIF(FINALS_WEEK_MONDAY_DATE[],Attendance!$J8) &gt; 0, VLOOKUP(Attendance!$G8,FINALS_WEEK_MONDAY_PERIOD_SCHEDULE[],2,TRUE),
       VLOOKUP(Attendance!$G8,REGULAR_WEEK_SCHEDULE[],6,TRUE)),
IF(WEEKDAY($J8) = 3,
       IF(COUNTIF(FINALS_WEEK_TUESDAY_DATE[],Attendance!$J8) &gt; 0, VLOOKUP(Attendance!$G8,FINALS_WEEK_TUESDAY_PERIOD_SCHEDULE[],2,TRUE),
       VLOOKUP(Attendance!$G8,REGULAR_WEEK_SCHEDULE[[Tuesday]:[Period]],5,TRUE)),
IF(WEEKDAY(Attendance!$J8) = 4,
        IF(COUNTIF(BLOCK_WEDNESDAY_DATES[],Attendance!$J8) &gt; 0, VLOOKUP(Attendance!$G8,BLOCK_WEDNESDAY_PERIOD_SCHEDULE[],2,TRUE),
        IF(COUNTIF(FINALS_WEEK_WEDNESDAY_DATE[],Attendance!$J8) &gt; 0, VLOOKUP(Attendance!$G8,FINALS_WEEK_WEDNESDAY_PERIOD_SCHEDULE[],2,TRUE),
       VLOOKUP(Attendance!$G8,REGULAR_WEEK_SCHEDULE[[Wednesday]:[Period]],4,TRUE))),
IF(WEEKDAY($J8) = 5,
       IF(COUNTIF(BLOCK_THURSDAY_DATES[],Attendance!$J8) &gt; 0, VLOOKUP(Attendance!$G8,BLOCK_THURSDAY_PERIOD_SCHEDULE[],2,TRUE),
       IF(COUNTIF(FINALS_WEEK_THURSDAY_DATE[],Attendance!$J8) &gt; 0, VLOOKUP(Attendance!$G8,FINALS_WEEK_THURSDAY_PERIOD_SCHEDULE[],2,TRUE),
       VLOOKUP(Attendance!$G8,REGULAR_WEEK_SCHEDULE[[Thursday]:[Period]],3,TRUE))),
IF(WEEKDAY(Attendance!$J8) = 6,
       IF(COUNTIF(FINALS_WEEK_FRIDAY_DATE[],Attendance!$J8) &gt; 0, VLOOKUP(Attendance!$G8,FINALS_WEEK_FRIDAY_PERIOD_SCHEDULE[],2,TRUE),
       VLOOKUP(Attendance!$G8,REGULAR_WEEK_SCHEDULE[[Friday]:[Period]],2,TRUE))))))))))</f>
        <v/>
      </c>
      <c r="J8" s="32" t="str">
        <f t="shared" ca="1" si="2"/>
        <v/>
      </c>
      <c r="K8" s="32" t="str">
        <f>IF($A8 &lt;&gt; "",VLOOKUP($A8,'Student reference sheet'!$A$2:$V$2329, 7,FALSE), "")</f>
        <v/>
      </c>
      <c r="L8" s="30" t="str">
        <f>IF($A8 ="", "", VLOOKUP($A8, 'Student reference sheet'!$A$2:$Z$2603,23,FALSE))</f>
        <v/>
      </c>
      <c r="M8" s="30" t="str">
        <f>IF($A8 ="", "", VLOOKUP($A8, 'Student reference sheet'!$A$2:$Z$2603,24,FALSE))</f>
        <v/>
      </c>
      <c r="N8" s="30" t="str">
        <f>IF($A8 ="", "", VLOOKUP($A8, 'Student reference sheet'!$A$2:$Z$2603,26,FALSE))</f>
        <v/>
      </c>
      <c r="O8" s="30" t="str">
        <f>IF($A8 ="", "", VLOOKUP($A8, 'Student reference sheet'!$A$2:$Z$2603,25,FALSE))</f>
        <v/>
      </c>
      <c r="P8" s="30" t="str">
        <f>IF($A8 = "", "", IF(OR(VLOOKUP($A8,'Student reference sheet'!$A$2:$V$2400,8,FALSE) = "R",  VLOOKUP($A8,'Student reference sheet'!$A$2:$V$2400,8,FALSE) = "L"), "X", ""))</f>
        <v/>
      </c>
      <c r="Q8" s="30" t="str">
        <f>IF($A8 ="", "", VLOOKUP($A8, 'Student reference sheet'!$A$2:$V$2603,22,FALSE))</f>
        <v/>
      </c>
      <c r="R8" s="30" t="str">
        <f>IF($A8 &lt;&gt; "",VLOOKUP($A8,'Student reference sheet'!$A$2:$V$2329, 5,FALSE), "")</f>
        <v/>
      </c>
      <c r="S8" s="30" t="str">
        <f>IF($A8 &lt;&gt; "",VLOOKUP($A8,'Student reference sheet'!$A$2:$V$2329, 6,FALSE), "")</f>
        <v/>
      </c>
      <c r="T8" s="30" t="str">
        <f>IF($A8 = "","",
IF(VLOOKUP($A8,'Student reference sheet'!$A$2:$V$2329, 10,FALSE) = "Y", "Hispanic",
IF(VLOOKUP($A8,'Student reference sheet'!$A$2:$V$2329,11,FALSE) &lt;&gt; "",
IF(VLOOKUP($A8,'Student reference sheet'!$A$2:$V$2329,11,FALSE) = "UNK", "Unknown", VLOOKUP(VALUE(VLOOKUP($A8,'Student reference sheet'!$A$2:$V$2329,11,FALSE)),'Ethnicity Reference'!$A$2:$B$22,2,FALSE)),
IF(VLOOKUP($A8,'Student reference sheet'!$A$2:$V$2329,9,FALSE) &lt;&gt; "", VLOOKUP(VALUE(VLOOKUP($A8,'Student reference sheet'!$A$2:$V$2329,9,FALSE)),'Ethnicity Reference'!$A$2:$B$22,2,FALSE),"Unknown"))))</f>
        <v/>
      </c>
      <c r="U8" s="34"/>
    </row>
    <row r="9" spans="1:31" ht="15.75">
      <c r="A9" s="47"/>
      <c r="B9" s="33"/>
      <c r="C9" s="30" t="str">
        <f>IF($A9 &lt;&gt; "",VLOOKUP($A9,'Student reference sheet'!$A$2:$V$2329, 3,FALSE), "")</f>
        <v/>
      </c>
      <c r="D9" s="30" t="str">
        <f>IF($A9 &lt;&gt; "",VLOOKUP($A9,'Student reference sheet'!$A$2:$V$2329, 2,FALSE), "")</f>
        <v/>
      </c>
      <c r="E9" s="34"/>
      <c r="F9" s="34"/>
      <c r="G9" s="31" t="str">
        <f t="shared" ca="1" si="0"/>
        <v/>
      </c>
      <c r="H9" s="31" t="str">
        <f t="shared" ca="1" si="1"/>
        <v/>
      </c>
      <c r="I9" s="36" t="str">
        <f>IF($A9 = "", "",
IF(COUNTIF(MINIMUM_DAY_DATES[], Attendance!J9) &gt; 0, VLOOKUP(Attendance!$G9,MINIMUM_DAY_PERIOD_SCHEDULE[], 2,TRUE),
IF(COUNTIF(RALLY_DATES[], Attendance!J9) &gt; 0, VLOOKUP(Attendance!$G9,RALLY_PERIOD_SCHEDULE[], 2,TRUE),
IF(WEEKDAY(Attendance!$J9) = 2,
       IF(COUNTIF(FINALS_WEEK_MONDAY_DATE[],Attendance!$J9) &gt; 0, VLOOKUP(Attendance!$G9,FINALS_WEEK_MONDAY_PERIOD_SCHEDULE[],2,TRUE),
       VLOOKUP(Attendance!$G9,REGULAR_WEEK_SCHEDULE[],6,TRUE)),
IF(WEEKDAY($J9) = 3,
       IF(COUNTIF(FINALS_WEEK_TUESDAY_DATE[],Attendance!$J9) &gt; 0, VLOOKUP(Attendance!$G9,FINALS_WEEK_TUESDAY_PERIOD_SCHEDULE[],2,TRUE),
       VLOOKUP(Attendance!$G9,REGULAR_WEEK_SCHEDULE[[Tuesday]:[Period]],5,TRUE)),
IF(WEEKDAY(Attendance!$J9) = 4,
        IF(COUNTIF(BLOCK_WEDNESDAY_DATES[],Attendance!$J9) &gt; 0, VLOOKUP(Attendance!$G9,BLOCK_WEDNESDAY_PERIOD_SCHEDULE[],2,TRUE),
        IF(COUNTIF(FINALS_WEEK_WEDNESDAY_DATE[],Attendance!$J9) &gt; 0, VLOOKUP(Attendance!$G9,FINALS_WEEK_WEDNESDAY_PERIOD_SCHEDULE[],2,TRUE),
       VLOOKUP(Attendance!$G9,REGULAR_WEEK_SCHEDULE[[Wednesday]:[Period]],4,TRUE))),
IF(WEEKDAY($J9) = 5,
       IF(COUNTIF(BLOCK_THURSDAY_DATES[],Attendance!$J9) &gt; 0, VLOOKUP(Attendance!$G9,BLOCK_THURSDAY_PERIOD_SCHEDULE[],2,TRUE),
       IF(COUNTIF(FINALS_WEEK_THURSDAY_DATE[],Attendance!$J9) &gt; 0, VLOOKUP(Attendance!$G9,FINALS_WEEK_THURSDAY_PERIOD_SCHEDULE[],2,TRUE),
       VLOOKUP(Attendance!$G9,REGULAR_WEEK_SCHEDULE[[Thursday]:[Period]],3,TRUE))),
IF(WEEKDAY(Attendance!$J9) = 6,
       IF(COUNTIF(FINALS_WEEK_FRIDAY_DATE[],Attendance!$J9) &gt; 0, VLOOKUP(Attendance!$G9,FINALS_WEEK_FRIDAY_PERIOD_SCHEDULE[],2,TRUE),
       VLOOKUP(Attendance!$G9,REGULAR_WEEK_SCHEDULE[[Friday]:[Period]],2,TRUE))))))))))</f>
        <v/>
      </c>
      <c r="J9" s="32" t="str">
        <f t="shared" ca="1" si="2"/>
        <v/>
      </c>
      <c r="K9" s="32" t="str">
        <f>IF($A9 &lt;&gt; "",VLOOKUP($A9,'Student reference sheet'!$A$2:$V$2329, 7,FALSE), "")</f>
        <v/>
      </c>
      <c r="L9" s="30" t="str">
        <f>IF($A9 ="", "", VLOOKUP($A9, 'Student reference sheet'!$A$2:$Z$2603,23,FALSE))</f>
        <v/>
      </c>
      <c r="M9" s="30" t="str">
        <f>IF($A9 ="", "", VLOOKUP($A9, 'Student reference sheet'!$A$2:$Z$2603,24,FALSE))</f>
        <v/>
      </c>
      <c r="N9" s="30" t="str">
        <f>IF($A9 ="", "", VLOOKUP($A9, 'Student reference sheet'!$A$2:$Z$2603,26,FALSE))</f>
        <v/>
      </c>
      <c r="O9" s="30" t="str">
        <f>IF($A9 ="", "", VLOOKUP($A9, 'Student reference sheet'!$A$2:$Z$2603,25,FALSE))</f>
        <v/>
      </c>
      <c r="P9" s="30" t="str">
        <f>IF($A9 = "", "", IF(OR(VLOOKUP($A9,'Student reference sheet'!$A$2:$V$2400,8,FALSE) = "R",  VLOOKUP($A9,'Student reference sheet'!$A$2:$V$2400,8,FALSE) = "L"), "X", ""))</f>
        <v/>
      </c>
      <c r="Q9" s="30" t="str">
        <f>IF($A9 ="", "", VLOOKUP($A9, 'Student reference sheet'!$A$2:$V$2603,22,FALSE))</f>
        <v/>
      </c>
      <c r="R9" s="30" t="str">
        <f>IF($A9 &lt;&gt; "",VLOOKUP($A9,'Student reference sheet'!$A$2:$V$2329, 5,FALSE), "")</f>
        <v/>
      </c>
      <c r="S9" s="30" t="str">
        <f>IF($A9 &lt;&gt; "",VLOOKUP($A9,'Student reference sheet'!$A$2:$V$2329, 6,FALSE), "")</f>
        <v/>
      </c>
      <c r="T9" s="30" t="str">
        <f>IF($A9 = "","",
IF(VLOOKUP($A9,'Student reference sheet'!$A$2:$V$2329, 10,FALSE) = "Y", "Hispanic",
IF(VLOOKUP($A9,'Student reference sheet'!$A$2:$V$2329,11,FALSE) &lt;&gt; "",
IF(VLOOKUP($A9,'Student reference sheet'!$A$2:$V$2329,11,FALSE) = "UNK", "Unknown", VLOOKUP(VALUE(VLOOKUP($A9,'Student reference sheet'!$A$2:$V$2329,11,FALSE)),'Ethnicity Reference'!$A$2:$B$22,2,FALSE)),
IF(VLOOKUP($A9,'Student reference sheet'!$A$2:$V$2329,9,FALSE) &lt;&gt; "", VLOOKUP(VALUE(VLOOKUP($A9,'Student reference sheet'!$A$2:$V$2329,9,FALSE)),'Ethnicity Reference'!$A$2:$B$22,2,FALSE),"Unknown"))))</f>
        <v/>
      </c>
      <c r="U9" s="34"/>
    </row>
    <row r="10" spans="1:31" ht="15.75">
      <c r="A10" s="47"/>
      <c r="B10" s="33"/>
      <c r="C10" s="30" t="str">
        <f>IF($A10 &lt;&gt; "",VLOOKUP($A10,'Student reference sheet'!$A$2:$V$2329, 3,FALSE), "")</f>
        <v/>
      </c>
      <c r="D10" s="30" t="str">
        <f>IF($A10 &lt;&gt; "",VLOOKUP($A10,'Student reference sheet'!$A$2:$V$2329, 2,FALSE), "")</f>
        <v/>
      </c>
      <c r="E10" s="34"/>
      <c r="F10" s="34"/>
      <c r="G10" s="31" t="str">
        <f t="shared" ca="1" si="0"/>
        <v/>
      </c>
      <c r="H10" s="31" t="str">
        <f t="shared" ca="1" si="1"/>
        <v/>
      </c>
      <c r="I10" s="36" t="str">
        <f>IF($A10 = "", "",
IF(COUNTIF(MINIMUM_DAY_DATES[], Attendance!J10) &gt; 0, VLOOKUP(Attendance!$G10,MINIMUM_DAY_PERIOD_SCHEDULE[], 2,TRUE),
IF(COUNTIF(RALLY_DATES[], Attendance!J10) &gt; 0, VLOOKUP(Attendance!$G10,RALLY_PERIOD_SCHEDULE[], 2,TRUE),
IF(WEEKDAY(Attendance!$J10) = 2,
       IF(COUNTIF(FINALS_WEEK_MONDAY_DATE[],Attendance!$J10) &gt; 0, VLOOKUP(Attendance!$G10,FINALS_WEEK_MONDAY_PERIOD_SCHEDULE[],2,TRUE),
       VLOOKUP(Attendance!$G10,REGULAR_WEEK_SCHEDULE[],6,TRUE)),
IF(WEEKDAY($J10) = 3,
       IF(COUNTIF(FINALS_WEEK_TUESDAY_DATE[],Attendance!$J10) &gt; 0, VLOOKUP(Attendance!$G10,FINALS_WEEK_TUESDAY_PERIOD_SCHEDULE[],2,TRUE),
       VLOOKUP(Attendance!$G10,REGULAR_WEEK_SCHEDULE[[Tuesday]:[Period]],5,TRUE)),
IF(WEEKDAY(Attendance!$J10) = 4,
        IF(COUNTIF(BLOCK_WEDNESDAY_DATES[],Attendance!$J10) &gt; 0, VLOOKUP(Attendance!$G10,BLOCK_WEDNESDAY_PERIOD_SCHEDULE[],2,TRUE),
        IF(COUNTIF(FINALS_WEEK_WEDNESDAY_DATE[],Attendance!$J10) &gt; 0, VLOOKUP(Attendance!$G10,FINALS_WEEK_WEDNESDAY_PERIOD_SCHEDULE[],2,TRUE),
       VLOOKUP(Attendance!$G10,REGULAR_WEEK_SCHEDULE[[Wednesday]:[Period]],4,TRUE))),
IF(WEEKDAY($J10) = 5,
       IF(COUNTIF(BLOCK_THURSDAY_DATES[],Attendance!$J10) &gt; 0, VLOOKUP(Attendance!$G10,BLOCK_THURSDAY_PERIOD_SCHEDULE[],2,TRUE),
       IF(COUNTIF(FINALS_WEEK_THURSDAY_DATE[],Attendance!$J10) &gt; 0, VLOOKUP(Attendance!$G10,FINALS_WEEK_THURSDAY_PERIOD_SCHEDULE[],2,TRUE),
       VLOOKUP(Attendance!$G10,REGULAR_WEEK_SCHEDULE[[Thursday]:[Period]],3,TRUE))),
IF(WEEKDAY(Attendance!$J10) = 6,
       IF(COUNTIF(FINALS_WEEK_FRIDAY_DATE[],Attendance!$J10) &gt; 0, VLOOKUP(Attendance!$G10,FINALS_WEEK_FRIDAY_PERIOD_SCHEDULE[],2,TRUE),
       VLOOKUP(Attendance!$G10,REGULAR_WEEK_SCHEDULE[[Friday]:[Period]],2,TRUE))))))))))</f>
        <v/>
      </c>
      <c r="J10" s="32" t="str">
        <f t="shared" ca="1" si="2"/>
        <v/>
      </c>
      <c r="K10" s="32" t="str">
        <f>IF($A10 &lt;&gt; "",VLOOKUP($A10,'Student reference sheet'!$A$2:$V$2329, 7,FALSE), "")</f>
        <v/>
      </c>
      <c r="L10" s="30" t="str">
        <f>IF($A10 ="", "", VLOOKUP($A10, 'Student reference sheet'!$A$2:$Z$2603,23,FALSE))</f>
        <v/>
      </c>
      <c r="M10" s="30" t="str">
        <f>IF($A10 ="", "", VLOOKUP($A10, 'Student reference sheet'!$A$2:$Z$2603,24,FALSE))</f>
        <v/>
      </c>
      <c r="N10" s="30" t="str">
        <f>IF($A10 ="", "", VLOOKUP($A10, 'Student reference sheet'!$A$2:$Z$2603,26,FALSE))</f>
        <v/>
      </c>
      <c r="O10" s="30" t="str">
        <f>IF($A10 ="", "", VLOOKUP($A10, 'Student reference sheet'!$A$2:$Z$2603,25,FALSE))</f>
        <v/>
      </c>
      <c r="P10" s="30" t="str">
        <f>IF($A10 = "", "", IF(OR(VLOOKUP($A10,'Student reference sheet'!$A$2:$V$2400,8,FALSE) = "R",  VLOOKUP($A10,'Student reference sheet'!$A$2:$V$2400,8,FALSE) = "L"), "X", ""))</f>
        <v/>
      </c>
      <c r="Q10" s="30" t="str">
        <f>IF($A10 ="", "", VLOOKUP($A10, 'Student reference sheet'!$A$2:$V$2603,22,FALSE))</f>
        <v/>
      </c>
      <c r="R10" s="30" t="str">
        <f>IF($A10 &lt;&gt; "",VLOOKUP($A10,'Student reference sheet'!$A$2:$V$2329, 5,FALSE), "")</f>
        <v/>
      </c>
      <c r="S10" s="30" t="str">
        <f>IF($A10 &lt;&gt; "",VLOOKUP($A10,'Student reference sheet'!$A$2:$V$2329, 6,FALSE), "")</f>
        <v/>
      </c>
      <c r="T10" s="30" t="str">
        <f>IF($A10 = "","",
IF(VLOOKUP($A10,'Student reference sheet'!$A$2:$V$2329, 10,FALSE) = "Y", "Hispanic",
IF(VLOOKUP($A10,'Student reference sheet'!$A$2:$V$2329,11,FALSE) &lt;&gt; "",
IF(VLOOKUP($A10,'Student reference sheet'!$A$2:$V$2329,11,FALSE) = "UNK", "Unknown", VLOOKUP(VALUE(VLOOKUP($A10,'Student reference sheet'!$A$2:$V$2329,11,FALSE)),'Ethnicity Reference'!$A$2:$B$22,2,FALSE)),
IF(VLOOKUP($A10,'Student reference sheet'!$A$2:$V$2329,9,FALSE) &lt;&gt; "", VLOOKUP(VALUE(VLOOKUP($A10,'Student reference sheet'!$A$2:$V$2329,9,FALSE)),'Ethnicity Reference'!$A$2:$B$22,2,FALSE),"Unknown"))))</f>
        <v/>
      </c>
      <c r="U10" s="34"/>
    </row>
    <row r="11" spans="1:31" ht="15.75">
      <c r="A11" s="47"/>
      <c r="B11" s="33"/>
      <c r="C11" s="30" t="str">
        <f>IF($A11 &lt;&gt; "",VLOOKUP($A11,'Student reference sheet'!$A$2:$V$2329, 3,FALSE), "")</f>
        <v/>
      </c>
      <c r="D11" s="30" t="str">
        <f>IF($A11 &lt;&gt; "",VLOOKUP($A11,'Student reference sheet'!$A$2:$V$2329, 2,FALSE), "")</f>
        <v/>
      </c>
      <c r="E11" s="34"/>
      <c r="F11" s="34"/>
      <c r="G11" s="31" t="str">
        <f t="shared" ca="1" si="0"/>
        <v/>
      </c>
      <c r="H11" s="31" t="str">
        <f t="shared" ca="1" si="1"/>
        <v/>
      </c>
      <c r="I11" s="36" t="str">
        <f>IF($A11 = "", "",
IF(COUNTIF(MINIMUM_DAY_DATES[], Attendance!J11) &gt; 0, VLOOKUP(Attendance!$G11,MINIMUM_DAY_PERIOD_SCHEDULE[], 2,TRUE),
IF(COUNTIF(RALLY_DATES[], Attendance!J11) &gt; 0, VLOOKUP(Attendance!$G11,RALLY_PERIOD_SCHEDULE[], 2,TRUE),
IF(WEEKDAY(Attendance!$J11) = 2,
       IF(COUNTIF(FINALS_WEEK_MONDAY_DATE[],Attendance!$J11) &gt; 0, VLOOKUP(Attendance!$G11,FINALS_WEEK_MONDAY_PERIOD_SCHEDULE[],2,TRUE),
       VLOOKUP(Attendance!$G11,REGULAR_WEEK_SCHEDULE[],6,TRUE)),
IF(WEEKDAY($J11) = 3,
       IF(COUNTIF(FINALS_WEEK_TUESDAY_DATE[],Attendance!$J11) &gt; 0, VLOOKUP(Attendance!$G11,FINALS_WEEK_TUESDAY_PERIOD_SCHEDULE[],2,TRUE),
       VLOOKUP(Attendance!$G11,REGULAR_WEEK_SCHEDULE[[Tuesday]:[Period]],5,TRUE)),
IF(WEEKDAY(Attendance!$J11) = 4,
        IF(COUNTIF(BLOCK_WEDNESDAY_DATES[],Attendance!$J11) &gt; 0, VLOOKUP(Attendance!$G11,BLOCK_WEDNESDAY_PERIOD_SCHEDULE[],2,TRUE),
        IF(COUNTIF(FINALS_WEEK_WEDNESDAY_DATE[],Attendance!$J11) &gt; 0, VLOOKUP(Attendance!$G11,FINALS_WEEK_WEDNESDAY_PERIOD_SCHEDULE[],2,TRUE),
       VLOOKUP(Attendance!$G11,REGULAR_WEEK_SCHEDULE[[Wednesday]:[Period]],4,TRUE))),
IF(WEEKDAY($J11) = 5,
       IF(COUNTIF(BLOCK_THURSDAY_DATES[],Attendance!$J11) &gt; 0, VLOOKUP(Attendance!$G11,BLOCK_THURSDAY_PERIOD_SCHEDULE[],2,TRUE),
       IF(COUNTIF(FINALS_WEEK_THURSDAY_DATE[],Attendance!$J11) &gt; 0, VLOOKUP(Attendance!$G11,FINALS_WEEK_THURSDAY_PERIOD_SCHEDULE[],2,TRUE),
       VLOOKUP(Attendance!$G11,REGULAR_WEEK_SCHEDULE[[Thursday]:[Period]],3,TRUE))),
IF(WEEKDAY(Attendance!$J11) = 6,
       IF(COUNTIF(FINALS_WEEK_FRIDAY_DATE[],Attendance!$J11) &gt; 0, VLOOKUP(Attendance!$G11,FINALS_WEEK_FRIDAY_PERIOD_SCHEDULE[],2,TRUE),
       VLOOKUP(Attendance!$G11,REGULAR_WEEK_SCHEDULE[[Friday]:[Period]],2,TRUE))))))))))</f>
        <v/>
      </c>
      <c r="J11" s="32" t="str">
        <f t="shared" ca="1" si="2"/>
        <v/>
      </c>
      <c r="K11" s="32" t="str">
        <f>IF($A11 &lt;&gt; "",VLOOKUP($A11,'Student reference sheet'!$A$2:$V$2329, 7,FALSE), "")</f>
        <v/>
      </c>
      <c r="L11" s="30" t="str">
        <f>IF($A11 ="", "", VLOOKUP($A11, 'Student reference sheet'!$A$2:$Z$2603,23,FALSE))</f>
        <v/>
      </c>
      <c r="M11" s="30" t="str">
        <f>IF($A11 ="", "", VLOOKUP($A11, 'Student reference sheet'!$A$2:$Z$2603,24,FALSE))</f>
        <v/>
      </c>
      <c r="N11" s="30" t="str">
        <f>IF($A11 ="", "", VLOOKUP($A11, 'Student reference sheet'!$A$2:$Z$2603,26,FALSE))</f>
        <v/>
      </c>
      <c r="O11" s="30" t="str">
        <f>IF($A11 ="", "", VLOOKUP($A11, 'Student reference sheet'!$A$2:$Z$2603,25,FALSE))</f>
        <v/>
      </c>
      <c r="P11" s="30" t="str">
        <f>IF($A11 = "", "", IF(OR(VLOOKUP($A11,'Student reference sheet'!$A$2:$V$2400,8,FALSE) = "R",  VLOOKUP($A11,'Student reference sheet'!$A$2:$V$2400,8,FALSE) = "L"), "X", ""))</f>
        <v/>
      </c>
      <c r="Q11" s="30" t="str">
        <f>IF($A11 ="", "", VLOOKUP($A11, 'Student reference sheet'!$A$2:$V$2603,22,FALSE))</f>
        <v/>
      </c>
      <c r="R11" s="30" t="str">
        <f>IF($A11 &lt;&gt; "",VLOOKUP($A11,'Student reference sheet'!$A$2:$V$2329, 5,FALSE), "")</f>
        <v/>
      </c>
      <c r="S11" s="30" t="str">
        <f>IF($A11 &lt;&gt; "",VLOOKUP($A11,'Student reference sheet'!$A$2:$V$2329, 6,FALSE), "")</f>
        <v/>
      </c>
      <c r="T11" s="30" t="str">
        <f>IF($A11 = "","",
IF(VLOOKUP($A11,'Student reference sheet'!$A$2:$V$2329, 10,FALSE) = "Y", "Hispanic",
IF(VLOOKUP($A11,'Student reference sheet'!$A$2:$V$2329,11,FALSE) &lt;&gt; "",
IF(VLOOKUP($A11,'Student reference sheet'!$A$2:$V$2329,11,FALSE) = "UNK", "Unknown", VLOOKUP(VALUE(VLOOKUP($A11,'Student reference sheet'!$A$2:$V$2329,11,FALSE)),'Ethnicity Reference'!$A$2:$B$22,2,FALSE)),
IF(VLOOKUP($A11,'Student reference sheet'!$A$2:$V$2329,9,FALSE) &lt;&gt; "", VLOOKUP(VALUE(VLOOKUP($A11,'Student reference sheet'!$A$2:$V$2329,9,FALSE)),'Ethnicity Reference'!$A$2:$B$22,2,FALSE),"Unknown"))))</f>
        <v/>
      </c>
      <c r="U11" s="34"/>
    </row>
    <row r="12" spans="1:31" ht="15.75">
      <c r="A12" s="47"/>
      <c r="B12" s="33"/>
      <c r="C12" s="30" t="str">
        <f>IF($A12 &lt;&gt; "",VLOOKUP($A12,'Student reference sheet'!$A$2:$V$2329, 3,FALSE), "")</f>
        <v/>
      </c>
      <c r="D12" s="30" t="str">
        <f>IF($A12 &lt;&gt; "",VLOOKUP($A12,'Student reference sheet'!$A$2:$V$2329, 2,FALSE), "")</f>
        <v/>
      </c>
      <c r="E12" s="34"/>
      <c r="F12" s="34"/>
      <c r="G12" s="31" t="str">
        <f t="shared" ca="1" si="0"/>
        <v/>
      </c>
      <c r="H12" s="31" t="str">
        <f t="shared" ca="1" si="1"/>
        <v/>
      </c>
      <c r="I12" s="36" t="str">
        <f>IF($A12 = "", "",
IF(COUNTIF(MINIMUM_DAY_DATES[], Attendance!J12) &gt; 0, VLOOKUP(Attendance!$G12,MINIMUM_DAY_PERIOD_SCHEDULE[], 2,TRUE),
IF(COUNTIF(RALLY_DATES[], Attendance!J12) &gt; 0, VLOOKUP(Attendance!$G12,RALLY_PERIOD_SCHEDULE[], 2,TRUE),
IF(WEEKDAY(Attendance!$J12) = 2,
       IF(COUNTIF(FINALS_WEEK_MONDAY_DATE[],Attendance!$J12) &gt; 0, VLOOKUP(Attendance!$G12,FINALS_WEEK_MONDAY_PERIOD_SCHEDULE[],2,TRUE),
       VLOOKUP(Attendance!$G12,REGULAR_WEEK_SCHEDULE[],6,TRUE)),
IF(WEEKDAY($J12) = 3,
       IF(COUNTIF(FINALS_WEEK_TUESDAY_DATE[],Attendance!$J12) &gt; 0, VLOOKUP(Attendance!$G12,FINALS_WEEK_TUESDAY_PERIOD_SCHEDULE[],2,TRUE),
       VLOOKUP(Attendance!$G12,REGULAR_WEEK_SCHEDULE[[Tuesday]:[Period]],5,TRUE)),
IF(WEEKDAY(Attendance!$J12) = 4,
        IF(COUNTIF(BLOCK_WEDNESDAY_DATES[],Attendance!$J12) &gt; 0, VLOOKUP(Attendance!$G12,BLOCK_WEDNESDAY_PERIOD_SCHEDULE[],2,TRUE),
        IF(COUNTIF(FINALS_WEEK_WEDNESDAY_DATE[],Attendance!$J12) &gt; 0, VLOOKUP(Attendance!$G12,FINALS_WEEK_WEDNESDAY_PERIOD_SCHEDULE[],2,TRUE),
       VLOOKUP(Attendance!$G12,REGULAR_WEEK_SCHEDULE[[Wednesday]:[Period]],4,TRUE))),
IF(WEEKDAY($J12) = 5,
       IF(COUNTIF(BLOCK_THURSDAY_DATES[],Attendance!$J12) &gt; 0, VLOOKUP(Attendance!$G12,BLOCK_THURSDAY_PERIOD_SCHEDULE[],2,TRUE),
       IF(COUNTIF(FINALS_WEEK_THURSDAY_DATE[],Attendance!$J12) &gt; 0, VLOOKUP(Attendance!$G12,FINALS_WEEK_THURSDAY_PERIOD_SCHEDULE[],2,TRUE),
       VLOOKUP(Attendance!$G12,REGULAR_WEEK_SCHEDULE[[Thursday]:[Period]],3,TRUE))),
IF(WEEKDAY(Attendance!$J12) = 6,
       IF(COUNTIF(FINALS_WEEK_FRIDAY_DATE[],Attendance!$J12) &gt; 0, VLOOKUP(Attendance!$G12,FINALS_WEEK_FRIDAY_PERIOD_SCHEDULE[],2,TRUE),
       VLOOKUP(Attendance!$G12,REGULAR_WEEK_SCHEDULE[[Friday]:[Period]],2,TRUE))))))))))</f>
        <v/>
      </c>
      <c r="J12" s="32" t="str">
        <f t="shared" ca="1" si="2"/>
        <v/>
      </c>
      <c r="K12" s="32" t="str">
        <f>IF($A12 &lt;&gt; "",VLOOKUP($A12,'Student reference sheet'!$A$2:$V$2329, 7,FALSE), "")</f>
        <v/>
      </c>
      <c r="L12" s="30" t="str">
        <f>IF($A12 ="", "", VLOOKUP($A12, 'Student reference sheet'!$A$2:$Z$2603,23,FALSE))</f>
        <v/>
      </c>
      <c r="M12" s="30" t="str">
        <f>IF($A12 ="", "", VLOOKUP($A12, 'Student reference sheet'!$A$2:$Z$2603,24,FALSE))</f>
        <v/>
      </c>
      <c r="N12" s="30" t="str">
        <f>IF($A12 ="", "", VLOOKUP($A12, 'Student reference sheet'!$A$2:$Z$2603,26,FALSE))</f>
        <v/>
      </c>
      <c r="O12" s="30" t="str">
        <f>IF($A12 ="", "", VLOOKUP($A12, 'Student reference sheet'!$A$2:$Z$2603,25,FALSE))</f>
        <v/>
      </c>
      <c r="P12" s="30" t="str">
        <f>IF($A12 = "", "", IF(OR(VLOOKUP($A12,'Student reference sheet'!$A$2:$V$2400,8,FALSE) = "R",  VLOOKUP($A12,'Student reference sheet'!$A$2:$V$2400,8,FALSE) = "L"), "X", ""))</f>
        <v/>
      </c>
      <c r="Q12" s="30" t="str">
        <f>IF($A12 ="", "", VLOOKUP($A12, 'Student reference sheet'!$A$2:$V$2603,22,FALSE))</f>
        <v/>
      </c>
      <c r="R12" s="30" t="str">
        <f>IF($A12 &lt;&gt; "",VLOOKUP($A12,'Student reference sheet'!$A$2:$V$2329, 5,FALSE), "")</f>
        <v/>
      </c>
      <c r="S12" s="30" t="str">
        <f>IF($A12 &lt;&gt; "",VLOOKUP($A12,'Student reference sheet'!$A$2:$V$2329, 6,FALSE), "")</f>
        <v/>
      </c>
      <c r="T12" s="30" t="str">
        <f>IF($A12 = "","",
IF(VLOOKUP($A12,'Student reference sheet'!$A$2:$V$2329, 10,FALSE) = "Y", "Hispanic",
IF(VLOOKUP($A12,'Student reference sheet'!$A$2:$V$2329,11,FALSE) &lt;&gt; "",
IF(VLOOKUP($A12,'Student reference sheet'!$A$2:$V$2329,11,FALSE) = "UNK", "Unknown", VLOOKUP(VALUE(VLOOKUP($A12,'Student reference sheet'!$A$2:$V$2329,11,FALSE)),'Ethnicity Reference'!$A$2:$B$22,2,FALSE)),
IF(VLOOKUP($A12,'Student reference sheet'!$A$2:$V$2329,9,FALSE) &lt;&gt; "", VLOOKUP(VALUE(VLOOKUP($A12,'Student reference sheet'!$A$2:$V$2329,9,FALSE)),'Ethnicity Reference'!$A$2:$B$22,2,FALSE),"Unknown"))))</f>
        <v/>
      </c>
      <c r="U12" s="34"/>
    </row>
    <row r="13" spans="1:31" ht="15.75">
      <c r="A13" s="47"/>
      <c r="B13" s="33"/>
      <c r="C13" s="30" t="str">
        <f>IF($A13 &lt;&gt; "",VLOOKUP($A13,'Student reference sheet'!$A$2:$V$2329, 3,FALSE), "")</f>
        <v/>
      </c>
      <c r="D13" s="30" t="str">
        <f>IF($A13 &lt;&gt; "",VLOOKUP($A13,'Student reference sheet'!$A$2:$V$2329, 2,FALSE), "")</f>
        <v/>
      </c>
      <c r="E13" s="34"/>
      <c r="F13" s="34"/>
      <c r="G13" s="31" t="str">
        <f t="shared" ca="1" si="0"/>
        <v/>
      </c>
      <c r="H13" s="31" t="str">
        <f t="shared" ca="1" si="1"/>
        <v/>
      </c>
      <c r="I13" s="36" t="str">
        <f>IF($A13 = "", "",
IF(COUNTIF(MINIMUM_DAY_DATES[], Attendance!J13) &gt; 0, VLOOKUP(Attendance!$G13,MINIMUM_DAY_PERIOD_SCHEDULE[], 2,TRUE),
IF(COUNTIF(RALLY_DATES[], Attendance!J13) &gt; 0, VLOOKUP(Attendance!$G13,RALLY_PERIOD_SCHEDULE[], 2,TRUE),
IF(WEEKDAY(Attendance!$J13) = 2,
       IF(COUNTIF(FINALS_WEEK_MONDAY_DATE[],Attendance!$J13) &gt; 0, VLOOKUP(Attendance!$G13,FINALS_WEEK_MONDAY_PERIOD_SCHEDULE[],2,TRUE),
       VLOOKUP(Attendance!$G13,REGULAR_WEEK_SCHEDULE[],6,TRUE)),
IF(WEEKDAY($J13) = 3,
       IF(COUNTIF(FINALS_WEEK_TUESDAY_DATE[],Attendance!$J13) &gt; 0, VLOOKUP(Attendance!$G13,FINALS_WEEK_TUESDAY_PERIOD_SCHEDULE[],2,TRUE),
       VLOOKUP(Attendance!$G13,REGULAR_WEEK_SCHEDULE[[Tuesday]:[Period]],5,TRUE)),
IF(WEEKDAY(Attendance!$J13) = 4,
        IF(COUNTIF(BLOCK_WEDNESDAY_DATES[],Attendance!$J13) &gt; 0, VLOOKUP(Attendance!$G13,BLOCK_WEDNESDAY_PERIOD_SCHEDULE[],2,TRUE),
        IF(COUNTIF(FINALS_WEEK_WEDNESDAY_DATE[],Attendance!$J13) &gt; 0, VLOOKUP(Attendance!$G13,FINALS_WEEK_WEDNESDAY_PERIOD_SCHEDULE[],2,TRUE),
       VLOOKUP(Attendance!$G13,REGULAR_WEEK_SCHEDULE[[Wednesday]:[Period]],4,TRUE))),
IF(WEEKDAY($J13) = 5,
       IF(COUNTIF(BLOCK_THURSDAY_DATES[],Attendance!$J13) &gt; 0, VLOOKUP(Attendance!$G13,BLOCK_THURSDAY_PERIOD_SCHEDULE[],2,TRUE),
       IF(COUNTIF(FINALS_WEEK_THURSDAY_DATE[],Attendance!$J13) &gt; 0, VLOOKUP(Attendance!$G13,FINALS_WEEK_THURSDAY_PERIOD_SCHEDULE[],2,TRUE),
       VLOOKUP(Attendance!$G13,REGULAR_WEEK_SCHEDULE[[Thursday]:[Period]],3,TRUE))),
IF(WEEKDAY(Attendance!$J13) = 6,
       IF(COUNTIF(FINALS_WEEK_FRIDAY_DATE[],Attendance!$J13) &gt; 0, VLOOKUP(Attendance!$G13,FINALS_WEEK_FRIDAY_PERIOD_SCHEDULE[],2,TRUE),
       VLOOKUP(Attendance!$G13,REGULAR_WEEK_SCHEDULE[[Friday]:[Period]],2,TRUE))))))))))</f>
        <v/>
      </c>
      <c r="J13" s="32" t="str">
        <f t="shared" ca="1" si="2"/>
        <v/>
      </c>
      <c r="K13" s="32" t="str">
        <f>IF($A13 &lt;&gt; "",VLOOKUP($A13,'Student reference sheet'!$A$2:$V$2329, 7,FALSE), "")</f>
        <v/>
      </c>
      <c r="L13" s="30" t="str">
        <f>IF($A13 ="", "", VLOOKUP($A13, 'Student reference sheet'!$A$2:$Z$2603,23,FALSE))</f>
        <v/>
      </c>
      <c r="M13" s="30" t="str">
        <f>IF($A13 ="", "", VLOOKUP($A13, 'Student reference sheet'!$A$2:$Z$2603,24,FALSE))</f>
        <v/>
      </c>
      <c r="N13" s="30" t="str">
        <f>IF($A13 ="", "", VLOOKUP($A13, 'Student reference sheet'!$A$2:$Z$2603,26,FALSE))</f>
        <v/>
      </c>
      <c r="O13" s="30" t="str">
        <f>IF($A13 ="", "", VLOOKUP($A13, 'Student reference sheet'!$A$2:$Z$2603,25,FALSE))</f>
        <v/>
      </c>
      <c r="P13" s="30" t="str">
        <f>IF($A13 = "", "", IF(OR(VLOOKUP($A13,'Student reference sheet'!$A$2:$V$2400,8,FALSE) = "R",  VLOOKUP($A13,'Student reference sheet'!$A$2:$V$2400,8,FALSE) = "L"), "X", ""))</f>
        <v/>
      </c>
      <c r="Q13" s="30" t="str">
        <f>IF($A13 ="", "", VLOOKUP($A13, 'Student reference sheet'!$A$2:$V$2603,22,FALSE))</f>
        <v/>
      </c>
      <c r="R13" s="30" t="str">
        <f>IF($A13 &lt;&gt; "",VLOOKUP($A13,'Student reference sheet'!$A$2:$V$2329, 5,FALSE), "")</f>
        <v/>
      </c>
      <c r="S13" s="30" t="str">
        <f>IF($A13 &lt;&gt; "",VLOOKUP($A13,'Student reference sheet'!$A$2:$V$2329, 6,FALSE), "")</f>
        <v/>
      </c>
      <c r="T13" s="30" t="str">
        <f>IF($A13 = "","",
IF(VLOOKUP($A13,'Student reference sheet'!$A$2:$V$2329, 10,FALSE) = "Y", "Hispanic",
IF(VLOOKUP($A13,'Student reference sheet'!$A$2:$V$2329,11,FALSE) &lt;&gt; "",
IF(VLOOKUP($A13,'Student reference sheet'!$A$2:$V$2329,11,FALSE) = "UNK", "Unknown", VLOOKUP(VALUE(VLOOKUP($A13,'Student reference sheet'!$A$2:$V$2329,11,FALSE)),'Ethnicity Reference'!$A$2:$B$22,2,FALSE)),
IF(VLOOKUP($A13,'Student reference sheet'!$A$2:$V$2329,9,FALSE) &lt;&gt; "", VLOOKUP(VALUE(VLOOKUP($A13,'Student reference sheet'!$A$2:$V$2329,9,FALSE)),'Ethnicity Reference'!$A$2:$B$22,2,FALSE),"Unknown"))))</f>
        <v/>
      </c>
      <c r="U13" s="34"/>
    </row>
    <row r="14" spans="1:31" ht="15.75">
      <c r="A14" s="47"/>
      <c r="B14" s="33"/>
      <c r="C14" s="30" t="str">
        <f>IF($A14 &lt;&gt; "",VLOOKUP($A14,'Student reference sheet'!$A$2:$V$2329, 3,FALSE), "")</f>
        <v/>
      </c>
      <c r="D14" s="30" t="str">
        <f>IF($A14 &lt;&gt; "",VLOOKUP($A14,'Student reference sheet'!$A$2:$V$2329, 2,FALSE), "")</f>
        <v/>
      </c>
      <c r="E14" s="34"/>
      <c r="F14" s="34"/>
      <c r="G14" s="31" t="str">
        <f t="shared" ca="1" si="0"/>
        <v/>
      </c>
      <c r="H14" s="31" t="str">
        <f t="shared" ca="1" si="1"/>
        <v/>
      </c>
      <c r="I14" s="36" t="str">
        <f>IF($A14 = "", "",
IF(COUNTIF(MINIMUM_DAY_DATES[], Attendance!J14) &gt; 0, VLOOKUP(Attendance!$G14,MINIMUM_DAY_PERIOD_SCHEDULE[], 2,TRUE),
IF(COUNTIF(RALLY_DATES[], Attendance!J14) &gt; 0, VLOOKUP(Attendance!$G14,RALLY_PERIOD_SCHEDULE[], 2,TRUE),
IF(WEEKDAY(Attendance!$J14) = 2,
       IF(COUNTIF(FINALS_WEEK_MONDAY_DATE[],Attendance!$J14) &gt; 0, VLOOKUP(Attendance!$G14,FINALS_WEEK_MONDAY_PERIOD_SCHEDULE[],2,TRUE),
       VLOOKUP(Attendance!$G14,REGULAR_WEEK_SCHEDULE[],6,TRUE)),
IF(WEEKDAY($J14) = 3,
       IF(COUNTIF(FINALS_WEEK_TUESDAY_DATE[],Attendance!$J14) &gt; 0, VLOOKUP(Attendance!$G14,FINALS_WEEK_TUESDAY_PERIOD_SCHEDULE[],2,TRUE),
       VLOOKUP(Attendance!$G14,REGULAR_WEEK_SCHEDULE[[Tuesday]:[Period]],5,TRUE)),
IF(WEEKDAY(Attendance!$J14) = 4,
        IF(COUNTIF(BLOCK_WEDNESDAY_DATES[],Attendance!$J14) &gt; 0, VLOOKUP(Attendance!$G14,BLOCK_WEDNESDAY_PERIOD_SCHEDULE[],2,TRUE),
        IF(COUNTIF(FINALS_WEEK_WEDNESDAY_DATE[],Attendance!$J14) &gt; 0, VLOOKUP(Attendance!$G14,FINALS_WEEK_WEDNESDAY_PERIOD_SCHEDULE[],2,TRUE),
       VLOOKUP(Attendance!$G14,REGULAR_WEEK_SCHEDULE[[Wednesday]:[Period]],4,TRUE))),
IF(WEEKDAY($J14) = 5,
       IF(COUNTIF(BLOCK_THURSDAY_DATES[],Attendance!$J14) &gt; 0, VLOOKUP(Attendance!$G14,BLOCK_THURSDAY_PERIOD_SCHEDULE[],2,TRUE),
       IF(COUNTIF(FINALS_WEEK_THURSDAY_DATE[],Attendance!$J14) &gt; 0, VLOOKUP(Attendance!$G14,FINALS_WEEK_THURSDAY_PERIOD_SCHEDULE[],2,TRUE),
       VLOOKUP(Attendance!$G14,REGULAR_WEEK_SCHEDULE[[Thursday]:[Period]],3,TRUE))),
IF(WEEKDAY(Attendance!$J14) = 6,
       IF(COUNTIF(FINALS_WEEK_FRIDAY_DATE[],Attendance!$J14) &gt; 0, VLOOKUP(Attendance!$G14,FINALS_WEEK_FRIDAY_PERIOD_SCHEDULE[],2,TRUE),
       VLOOKUP(Attendance!$G14,REGULAR_WEEK_SCHEDULE[[Friday]:[Period]],2,TRUE))))))))))</f>
        <v/>
      </c>
      <c r="J14" s="32" t="str">
        <f t="shared" ca="1" si="2"/>
        <v/>
      </c>
      <c r="K14" s="32" t="str">
        <f>IF($A14 &lt;&gt; "",VLOOKUP($A14,'Student reference sheet'!$A$2:$V$2329, 7,FALSE), "")</f>
        <v/>
      </c>
      <c r="L14" s="30" t="str">
        <f>IF($A14 ="", "", VLOOKUP($A14, 'Student reference sheet'!$A$2:$Z$2603,23,FALSE))</f>
        <v/>
      </c>
      <c r="M14" s="30" t="str">
        <f>IF($A14 ="", "", VLOOKUP($A14, 'Student reference sheet'!$A$2:$Z$2603,24,FALSE))</f>
        <v/>
      </c>
      <c r="N14" s="30" t="str">
        <f>IF($A14 ="", "", VLOOKUP($A14, 'Student reference sheet'!$A$2:$Z$2603,26,FALSE))</f>
        <v/>
      </c>
      <c r="O14" s="30" t="str">
        <f>IF($A14 ="", "", VLOOKUP($A14, 'Student reference sheet'!$A$2:$Z$2603,25,FALSE))</f>
        <v/>
      </c>
      <c r="P14" s="30" t="str">
        <f>IF($A14 = "", "", IF(OR(VLOOKUP($A14,'Student reference sheet'!$A$2:$V$2400,8,FALSE) = "R",  VLOOKUP($A14,'Student reference sheet'!$A$2:$V$2400,8,FALSE) = "L"), "X", ""))</f>
        <v/>
      </c>
      <c r="Q14" s="30" t="str">
        <f>IF($A14 ="", "", VLOOKUP($A14, 'Student reference sheet'!$A$2:$V$2603,22,FALSE))</f>
        <v/>
      </c>
      <c r="R14" s="30" t="str">
        <f>IF($A14 &lt;&gt; "",VLOOKUP($A14,'Student reference sheet'!$A$2:$V$2329, 5,FALSE), "")</f>
        <v/>
      </c>
      <c r="S14" s="30" t="str">
        <f>IF($A14 &lt;&gt; "",VLOOKUP($A14,'Student reference sheet'!$A$2:$V$2329, 6,FALSE), "")</f>
        <v/>
      </c>
      <c r="T14" s="30" t="str">
        <f>IF($A14 = "","",
IF(VLOOKUP($A14,'Student reference sheet'!$A$2:$V$2329, 10,FALSE) = "Y", "Hispanic",
IF(VLOOKUP($A14,'Student reference sheet'!$A$2:$V$2329,11,FALSE) &lt;&gt; "",
IF(VLOOKUP($A14,'Student reference sheet'!$A$2:$V$2329,11,FALSE) = "UNK", "Unknown", VLOOKUP(VALUE(VLOOKUP($A14,'Student reference sheet'!$A$2:$V$2329,11,FALSE)),'Ethnicity Reference'!$A$2:$B$22,2,FALSE)),
IF(VLOOKUP($A14,'Student reference sheet'!$A$2:$V$2329,9,FALSE) &lt;&gt; "", VLOOKUP(VALUE(VLOOKUP($A14,'Student reference sheet'!$A$2:$V$2329,9,FALSE)),'Ethnicity Reference'!$A$2:$B$22,2,FALSE),"Unknown"))))</f>
        <v/>
      </c>
      <c r="U14" s="34"/>
    </row>
    <row r="15" spans="1:31" ht="15.75">
      <c r="A15" s="47"/>
      <c r="B15" s="33"/>
      <c r="C15" s="30" t="str">
        <f>IF($A15 &lt;&gt; "",VLOOKUP($A15,'Student reference sheet'!$A$2:$V$2329, 3,FALSE), "")</f>
        <v/>
      </c>
      <c r="D15" s="30" t="str">
        <f>IF($A15 &lt;&gt; "",VLOOKUP($A15,'Student reference sheet'!$A$2:$V$2329, 2,FALSE), "")</f>
        <v/>
      </c>
      <c r="E15" s="34"/>
      <c r="F15" s="34"/>
      <c r="G15" s="31" t="str">
        <f t="shared" ca="1" si="0"/>
        <v/>
      </c>
      <c r="H15" s="31" t="str">
        <f t="shared" ca="1" si="1"/>
        <v/>
      </c>
      <c r="I15" s="36" t="str">
        <f>IF($A15 = "", "",
IF(COUNTIF(MINIMUM_DAY_DATES[], Attendance!J15) &gt; 0, VLOOKUP(Attendance!$G15,MINIMUM_DAY_PERIOD_SCHEDULE[], 2,TRUE),
IF(COUNTIF(RALLY_DATES[], Attendance!J15) &gt; 0, VLOOKUP(Attendance!$G15,RALLY_PERIOD_SCHEDULE[], 2,TRUE),
IF(WEEKDAY(Attendance!$J15) = 2,
       IF(COUNTIF(FINALS_WEEK_MONDAY_DATE[],Attendance!$J15) &gt; 0, VLOOKUP(Attendance!$G15,FINALS_WEEK_MONDAY_PERIOD_SCHEDULE[],2,TRUE),
       VLOOKUP(Attendance!$G15,REGULAR_WEEK_SCHEDULE[],6,TRUE)),
IF(WEEKDAY($J15) = 3,
       IF(COUNTIF(FINALS_WEEK_TUESDAY_DATE[],Attendance!$J15) &gt; 0, VLOOKUP(Attendance!$G15,FINALS_WEEK_TUESDAY_PERIOD_SCHEDULE[],2,TRUE),
       VLOOKUP(Attendance!$G15,REGULAR_WEEK_SCHEDULE[[Tuesday]:[Period]],5,TRUE)),
IF(WEEKDAY(Attendance!$J15) = 4,
        IF(COUNTIF(BLOCK_WEDNESDAY_DATES[],Attendance!$J15) &gt; 0, VLOOKUP(Attendance!$G15,BLOCK_WEDNESDAY_PERIOD_SCHEDULE[],2,TRUE),
        IF(COUNTIF(FINALS_WEEK_WEDNESDAY_DATE[],Attendance!$J15) &gt; 0, VLOOKUP(Attendance!$G15,FINALS_WEEK_WEDNESDAY_PERIOD_SCHEDULE[],2,TRUE),
       VLOOKUP(Attendance!$G15,REGULAR_WEEK_SCHEDULE[[Wednesday]:[Period]],4,TRUE))),
IF(WEEKDAY($J15) = 5,
       IF(COUNTIF(BLOCK_THURSDAY_DATES[],Attendance!$J15) &gt; 0, VLOOKUP(Attendance!$G15,BLOCK_THURSDAY_PERIOD_SCHEDULE[],2,TRUE),
       IF(COUNTIF(FINALS_WEEK_THURSDAY_DATE[],Attendance!$J15) &gt; 0, VLOOKUP(Attendance!$G15,FINALS_WEEK_THURSDAY_PERIOD_SCHEDULE[],2,TRUE),
       VLOOKUP(Attendance!$G15,REGULAR_WEEK_SCHEDULE[[Thursday]:[Period]],3,TRUE))),
IF(WEEKDAY(Attendance!$J15) = 6,
       IF(COUNTIF(FINALS_WEEK_FRIDAY_DATE[],Attendance!$J15) &gt; 0, VLOOKUP(Attendance!$G15,FINALS_WEEK_FRIDAY_PERIOD_SCHEDULE[],2,TRUE),
       VLOOKUP(Attendance!$G15,REGULAR_WEEK_SCHEDULE[[Friday]:[Period]],2,TRUE))))))))))</f>
        <v/>
      </c>
      <c r="J15" s="32" t="str">
        <f t="shared" ca="1" si="2"/>
        <v/>
      </c>
      <c r="K15" s="32" t="str">
        <f>IF($A15 &lt;&gt; "",VLOOKUP($A15,'Student reference sheet'!$A$2:$V$2329, 7,FALSE), "")</f>
        <v/>
      </c>
      <c r="L15" s="30" t="str">
        <f>IF($A15 ="", "", VLOOKUP($A15, 'Student reference sheet'!$A$2:$Z$2603,23,FALSE))</f>
        <v/>
      </c>
      <c r="M15" s="30" t="str">
        <f>IF($A15 ="", "", VLOOKUP($A15, 'Student reference sheet'!$A$2:$Z$2603,24,FALSE))</f>
        <v/>
      </c>
      <c r="N15" s="30" t="str">
        <f>IF($A15 ="", "", VLOOKUP($A15, 'Student reference sheet'!$A$2:$Z$2603,26,FALSE))</f>
        <v/>
      </c>
      <c r="O15" s="30" t="str">
        <f>IF($A15 ="", "", VLOOKUP($A15, 'Student reference sheet'!$A$2:$Z$2603,25,FALSE))</f>
        <v/>
      </c>
      <c r="P15" s="30" t="str">
        <f>IF($A15 = "", "", IF(OR(VLOOKUP($A15,'Student reference sheet'!$A$2:$V$2400,8,FALSE) = "R",  VLOOKUP($A15,'Student reference sheet'!$A$2:$V$2400,8,FALSE) = "L"), "X", ""))</f>
        <v/>
      </c>
      <c r="Q15" s="30" t="str">
        <f>IF($A15 ="", "", VLOOKUP($A15, 'Student reference sheet'!$A$2:$V$2603,22,FALSE))</f>
        <v/>
      </c>
      <c r="R15" s="30" t="str">
        <f>IF($A15 &lt;&gt; "",VLOOKUP($A15,'Student reference sheet'!$A$2:$V$2329, 5,FALSE), "")</f>
        <v/>
      </c>
      <c r="S15" s="30" t="str">
        <f>IF($A15 &lt;&gt; "",VLOOKUP($A15,'Student reference sheet'!$A$2:$V$2329, 6,FALSE), "")</f>
        <v/>
      </c>
      <c r="T15" s="30" t="str">
        <f>IF($A15 = "","",
IF(VLOOKUP($A15,'Student reference sheet'!$A$2:$V$2329, 10,FALSE) = "Y", "Hispanic",
IF(VLOOKUP($A15,'Student reference sheet'!$A$2:$V$2329,11,FALSE) &lt;&gt; "",
IF(VLOOKUP($A15,'Student reference sheet'!$A$2:$V$2329,11,FALSE) = "UNK", "Unknown", VLOOKUP(VALUE(VLOOKUP($A15,'Student reference sheet'!$A$2:$V$2329,11,FALSE)),'Ethnicity Reference'!$A$2:$B$22,2,FALSE)),
IF(VLOOKUP($A15,'Student reference sheet'!$A$2:$V$2329,9,FALSE) &lt;&gt; "", VLOOKUP(VALUE(VLOOKUP($A15,'Student reference sheet'!$A$2:$V$2329,9,FALSE)),'Ethnicity Reference'!$A$2:$B$22,2,FALSE),"Unknown"))))</f>
        <v/>
      </c>
      <c r="U15" s="34"/>
    </row>
    <row r="16" spans="1:31" ht="15.75">
      <c r="A16" s="47"/>
      <c r="B16" s="33"/>
      <c r="C16" s="30" t="str">
        <f>IF($A16 &lt;&gt; "",VLOOKUP($A16,'Student reference sheet'!$A$2:$V$2329, 3,FALSE), "")</f>
        <v/>
      </c>
      <c r="D16" s="30" t="str">
        <f>IF($A16 &lt;&gt; "",VLOOKUP($A16,'Student reference sheet'!$A$2:$V$2329, 2,FALSE), "")</f>
        <v/>
      </c>
      <c r="E16" s="34"/>
      <c r="F16" s="34"/>
      <c r="G16" s="31" t="str">
        <f t="shared" ca="1" si="0"/>
        <v/>
      </c>
      <c r="H16" s="31" t="str">
        <f t="shared" ca="1" si="1"/>
        <v/>
      </c>
      <c r="I16" s="36" t="str">
        <f>IF($A16 = "", "",
IF(COUNTIF(MINIMUM_DAY_DATES[], Attendance!J16) &gt; 0, VLOOKUP(Attendance!$G16,MINIMUM_DAY_PERIOD_SCHEDULE[], 2,TRUE),
IF(COUNTIF(RALLY_DATES[], Attendance!J16) &gt; 0, VLOOKUP(Attendance!$G16,RALLY_PERIOD_SCHEDULE[], 2,TRUE),
IF(WEEKDAY(Attendance!$J16) = 2,
       IF(COUNTIF(FINALS_WEEK_MONDAY_DATE[],Attendance!$J16) &gt; 0, VLOOKUP(Attendance!$G16,FINALS_WEEK_MONDAY_PERIOD_SCHEDULE[],2,TRUE),
       VLOOKUP(Attendance!$G16,REGULAR_WEEK_SCHEDULE[],6,TRUE)),
IF(WEEKDAY($J16) = 3,
       IF(COUNTIF(FINALS_WEEK_TUESDAY_DATE[],Attendance!$J16) &gt; 0, VLOOKUP(Attendance!$G16,FINALS_WEEK_TUESDAY_PERIOD_SCHEDULE[],2,TRUE),
       VLOOKUP(Attendance!$G16,REGULAR_WEEK_SCHEDULE[[Tuesday]:[Period]],5,TRUE)),
IF(WEEKDAY(Attendance!$J16) = 4,
        IF(COUNTIF(BLOCK_WEDNESDAY_DATES[],Attendance!$J16) &gt; 0, VLOOKUP(Attendance!$G16,BLOCK_WEDNESDAY_PERIOD_SCHEDULE[],2,TRUE),
        IF(COUNTIF(FINALS_WEEK_WEDNESDAY_DATE[],Attendance!$J16) &gt; 0, VLOOKUP(Attendance!$G16,FINALS_WEEK_WEDNESDAY_PERIOD_SCHEDULE[],2,TRUE),
       VLOOKUP(Attendance!$G16,REGULAR_WEEK_SCHEDULE[[Wednesday]:[Period]],4,TRUE))),
IF(WEEKDAY($J16) = 5,
       IF(COUNTIF(BLOCK_THURSDAY_DATES[],Attendance!$J16) &gt; 0, VLOOKUP(Attendance!$G16,BLOCK_THURSDAY_PERIOD_SCHEDULE[],2,TRUE),
       IF(COUNTIF(FINALS_WEEK_THURSDAY_DATE[],Attendance!$J16) &gt; 0, VLOOKUP(Attendance!$G16,FINALS_WEEK_THURSDAY_PERIOD_SCHEDULE[],2,TRUE),
       VLOOKUP(Attendance!$G16,REGULAR_WEEK_SCHEDULE[[Thursday]:[Period]],3,TRUE))),
IF(WEEKDAY(Attendance!$J16) = 6,
       IF(COUNTIF(FINALS_WEEK_FRIDAY_DATE[],Attendance!$J16) &gt; 0, VLOOKUP(Attendance!$G16,FINALS_WEEK_FRIDAY_PERIOD_SCHEDULE[],2,TRUE),
       VLOOKUP(Attendance!$G16,REGULAR_WEEK_SCHEDULE[[Friday]:[Period]],2,TRUE))))))))))</f>
        <v/>
      </c>
      <c r="J16" s="32" t="str">
        <f t="shared" ca="1" si="2"/>
        <v/>
      </c>
      <c r="K16" s="32" t="str">
        <f>IF($A16 &lt;&gt; "",VLOOKUP($A16,'Student reference sheet'!$A$2:$V$2329, 7,FALSE), "")</f>
        <v/>
      </c>
      <c r="L16" s="30" t="str">
        <f>IF($A16 ="", "", VLOOKUP($A16, 'Student reference sheet'!$A$2:$Z$2603,23,FALSE))</f>
        <v/>
      </c>
      <c r="M16" s="30" t="str">
        <f>IF($A16 ="", "", VLOOKUP($A16, 'Student reference sheet'!$A$2:$Z$2603,24,FALSE))</f>
        <v/>
      </c>
      <c r="N16" s="30" t="str">
        <f>IF($A16 ="", "", VLOOKUP($A16, 'Student reference sheet'!$A$2:$Z$2603,26,FALSE))</f>
        <v/>
      </c>
      <c r="O16" s="30" t="str">
        <f>IF($A16 ="", "", VLOOKUP($A16, 'Student reference sheet'!$A$2:$Z$2603,25,FALSE))</f>
        <v/>
      </c>
      <c r="P16" s="30" t="str">
        <f>IF($A16 = "", "", IF(OR(VLOOKUP($A16,'Student reference sheet'!$A$2:$V$2400,8,FALSE) = "R",  VLOOKUP($A16,'Student reference sheet'!$A$2:$V$2400,8,FALSE) = "L"), "X", ""))</f>
        <v/>
      </c>
      <c r="Q16" s="30" t="str">
        <f>IF($A16 ="", "", VLOOKUP($A16, 'Student reference sheet'!$A$2:$V$2603,22,FALSE))</f>
        <v/>
      </c>
      <c r="R16" s="30" t="str">
        <f>IF($A16 &lt;&gt; "",VLOOKUP($A16,'Student reference sheet'!$A$2:$V$2329, 5,FALSE), "")</f>
        <v/>
      </c>
      <c r="S16" s="30" t="str">
        <f>IF($A16 &lt;&gt; "",VLOOKUP($A16,'Student reference sheet'!$A$2:$V$2329, 6,FALSE), "")</f>
        <v/>
      </c>
      <c r="T16" s="30" t="str">
        <f>IF($A16 = "","",
IF(VLOOKUP($A16,'Student reference sheet'!$A$2:$V$2329, 10,FALSE) = "Y", "Hispanic",
IF(VLOOKUP($A16,'Student reference sheet'!$A$2:$V$2329,11,FALSE) &lt;&gt; "",
IF(VLOOKUP($A16,'Student reference sheet'!$A$2:$V$2329,11,FALSE) = "UNK", "Unknown", VLOOKUP(VALUE(VLOOKUP($A16,'Student reference sheet'!$A$2:$V$2329,11,FALSE)),'Ethnicity Reference'!$A$2:$B$22,2,FALSE)),
IF(VLOOKUP($A16,'Student reference sheet'!$A$2:$V$2329,9,FALSE) &lt;&gt; "", VLOOKUP(VALUE(VLOOKUP($A16,'Student reference sheet'!$A$2:$V$2329,9,FALSE)),'Ethnicity Reference'!$A$2:$B$22,2,FALSE),"Unknown"))))</f>
        <v/>
      </c>
      <c r="U16" s="34"/>
    </row>
    <row r="17" spans="1:33" ht="15.75">
      <c r="A17" s="47"/>
      <c r="B17" s="33"/>
      <c r="C17" s="30" t="str">
        <f>IF($A17 &lt;&gt; "",VLOOKUP($A17,'Student reference sheet'!$A$2:$V$2329, 3,FALSE), "")</f>
        <v/>
      </c>
      <c r="D17" s="30" t="str">
        <f>IF($A17 &lt;&gt; "",VLOOKUP($A17,'Student reference sheet'!$A$2:$V$2329, 2,FALSE), "")</f>
        <v/>
      </c>
      <c r="E17" s="34"/>
      <c r="F17" s="34"/>
      <c r="G17" s="31" t="str">
        <f t="shared" ca="1" si="0"/>
        <v/>
      </c>
      <c r="H17" s="31" t="str">
        <f t="shared" ca="1" si="1"/>
        <v/>
      </c>
      <c r="I17" s="36" t="str">
        <f>IF($A17 = "", "",
IF(COUNTIF(MINIMUM_DAY_DATES[], Attendance!J17) &gt; 0, VLOOKUP(Attendance!$G17,MINIMUM_DAY_PERIOD_SCHEDULE[], 2,TRUE),
IF(COUNTIF(RALLY_DATES[], Attendance!J17) &gt; 0, VLOOKUP(Attendance!$G17,RALLY_PERIOD_SCHEDULE[], 2,TRUE),
IF(WEEKDAY(Attendance!$J17) = 2,
       IF(COUNTIF(FINALS_WEEK_MONDAY_DATE[],Attendance!$J17) &gt; 0, VLOOKUP(Attendance!$G17,FINALS_WEEK_MONDAY_PERIOD_SCHEDULE[],2,TRUE),
       VLOOKUP(Attendance!$G17,REGULAR_WEEK_SCHEDULE[],6,TRUE)),
IF(WEEKDAY($J17) = 3,
       IF(COUNTIF(FINALS_WEEK_TUESDAY_DATE[],Attendance!$J17) &gt; 0, VLOOKUP(Attendance!$G17,FINALS_WEEK_TUESDAY_PERIOD_SCHEDULE[],2,TRUE),
       VLOOKUP(Attendance!$G17,REGULAR_WEEK_SCHEDULE[[Tuesday]:[Period]],5,TRUE)),
IF(WEEKDAY(Attendance!$J17) = 4,
        IF(COUNTIF(BLOCK_WEDNESDAY_DATES[],Attendance!$J17) &gt; 0, VLOOKUP(Attendance!$G17,BLOCK_WEDNESDAY_PERIOD_SCHEDULE[],2,TRUE),
        IF(COUNTIF(FINALS_WEEK_WEDNESDAY_DATE[],Attendance!$J17) &gt; 0, VLOOKUP(Attendance!$G17,FINALS_WEEK_WEDNESDAY_PERIOD_SCHEDULE[],2,TRUE),
       VLOOKUP(Attendance!$G17,REGULAR_WEEK_SCHEDULE[[Wednesday]:[Period]],4,TRUE))),
IF(WEEKDAY($J17) = 5,
       IF(COUNTIF(BLOCK_THURSDAY_DATES[],Attendance!$J17) &gt; 0, VLOOKUP(Attendance!$G17,BLOCK_THURSDAY_PERIOD_SCHEDULE[],2,TRUE),
       IF(COUNTIF(FINALS_WEEK_THURSDAY_DATE[],Attendance!$J17) &gt; 0, VLOOKUP(Attendance!$G17,FINALS_WEEK_THURSDAY_PERIOD_SCHEDULE[],2,TRUE),
       VLOOKUP(Attendance!$G17,REGULAR_WEEK_SCHEDULE[[Thursday]:[Period]],3,TRUE))),
IF(WEEKDAY(Attendance!$J17) = 6,
       IF(COUNTIF(FINALS_WEEK_FRIDAY_DATE[],Attendance!$J17) &gt; 0, VLOOKUP(Attendance!$G17,FINALS_WEEK_FRIDAY_PERIOD_SCHEDULE[],2,TRUE),
       VLOOKUP(Attendance!$G17,REGULAR_WEEK_SCHEDULE[[Friday]:[Period]],2,TRUE))))))))))</f>
        <v/>
      </c>
      <c r="J17" s="32" t="str">
        <f t="shared" ca="1" si="2"/>
        <v/>
      </c>
      <c r="K17" s="32" t="str">
        <f>IF($A17 &lt;&gt; "",VLOOKUP($A17,'Student reference sheet'!$A$2:$V$2329, 7,FALSE), "")</f>
        <v/>
      </c>
      <c r="L17" s="30" t="str">
        <f>IF($A17 ="", "", VLOOKUP($A17, 'Student reference sheet'!$A$2:$Z$2603,23,FALSE))</f>
        <v/>
      </c>
      <c r="M17" s="30" t="str">
        <f>IF($A17 ="", "", VLOOKUP($A17, 'Student reference sheet'!$A$2:$Z$2603,24,FALSE))</f>
        <v/>
      </c>
      <c r="N17" s="30" t="str">
        <f>IF($A17 ="", "", VLOOKUP($A17, 'Student reference sheet'!$A$2:$Z$2603,26,FALSE))</f>
        <v/>
      </c>
      <c r="O17" s="30" t="str">
        <f>IF($A17 ="", "", VLOOKUP($A17, 'Student reference sheet'!$A$2:$Z$2603,25,FALSE))</f>
        <v/>
      </c>
      <c r="P17" s="30" t="str">
        <f>IF($A17 = "", "", IF(OR(VLOOKUP($A17,'Student reference sheet'!$A$2:$V$2400,8,FALSE) = "R",  VLOOKUP($A17,'Student reference sheet'!$A$2:$V$2400,8,FALSE) = "L"), "X", ""))</f>
        <v/>
      </c>
      <c r="Q17" s="30" t="str">
        <f>IF($A17 ="", "", VLOOKUP($A17, 'Student reference sheet'!$A$2:$V$2603,22,FALSE))</f>
        <v/>
      </c>
      <c r="R17" s="30" t="str">
        <f>IF($A17 &lt;&gt; "",VLOOKUP($A17,'Student reference sheet'!$A$2:$V$2329, 5,FALSE), "")</f>
        <v/>
      </c>
      <c r="S17" s="30" t="str">
        <f>IF($A17 &lt;&gt; "",VLOOKUP($A17,'Student reference sheet'!$A$2:$V$2329, 6,FALSE), "")</f>
        <v/>
      </c>
      <c r="T17" s="30" t="str">
        <f>IF($A17 = "","",
IF(VLOOKUP($A17,'Student reference sheet'!$A$2:$V$2329, 10,FALSE) = "Y", "Hispanic",
IF(VLOOKUP($A17,'Student reference sheet'!$A$2:$V$2329,11,FALSE) &lt;&gt; "",
IF(VLOOKUP($A17,'Student reference sheet'!$A$2:$V$2329,11,FALSE) = "UNK", "Unknown", VLOOKUP(VALUE(VLOOKUP($A17,'Student reference sheet'!$A$2:$V$2329,11,FALSE)),'Ethnicity Reference'!$A$2:$B$22,2,FALSE)),
IF(VLOOKUP($A17,'Student reference sheet'!$A$2:$V$2329,9,FALSE) &lt;&gt; "", VLOOKUP(VALUE(VLOOKUP($A17,'Student reference sheet'!$A$2:$V$2329,9,FALSE)),'Ethnicity Reference'!$A$2:$B$22,2,FALSE),"Unknown"))))</f>
        <v/>
      </c>
      <c r="U17" s="34"/>
    </row>
    <row r="18" spans="1:33" ht="15.75">
      <c r="A18" s="47"/>
      <c r="B18" s="33"/>
      <c r="C18" s="30" t="str">
        <f>IF($A18 &lt;&gt; "",VLOOKUP($A18,'Student reference sheet'!$A$2:$V$2329, 3,FALSE), "")</f>
        <v/>
      </c>
      <c r="D18" s="30" t="str">
        <f>IF($A18 &lt;&gt; "",VLOOKUP($A18,'Student reference sheet'!$A$2:$V$2329, 2,FALSE), "")</f>
        <v/>
      </c>
      <c r="E18" s="34"/>
      <c r="F18" s="34"/>
      <c r="G18" s="31" t="str">
        <f t="shared" ca="1" si="0"/>
        <v/>
      </c>
      <c r="H18" s="31" t="str">
        <f t="shared" ca="1" si="1"/>
        <v/>
      </c>
      <c r="I18" s="36" t="str">
        <f>IF($A18 = "", "",
IF(COUNTIF(MINIMUM_DAY_DATES[], Attendance!J18) &gt; 0, VLOOKUP(Attendance!$G18,MINIMUM_DAY_PERIOD_SCHEDULE[], 2,TRUE),
IF(COUNTIF(RALLY_DATES[], Attendance!J18) &gt; 0, VLOOKUP(Attendance!$G18,RALLY_PERIOD_SCHEDULE[], 2,TRUE),
IF(WEEKDAY(Attendance!$J18) = 2,
       IF(COUNTIF(FINALS_WEEK_MONDAY_DATE[],Attendance!$J18) &gt; 0, VLOOKUP(Attendance!$G18,FINALS_WEEK_MONDAY_PERIOD_SCHEDULE[],2,TRUE),
       VLOOKUP(Attendance!$G18,REGULAR_WEEK_SCHEDULE[],6,TRUE)),
IF(WEEKDAY($J18) = 3,
       IF(COUNTIF(FINALS_WEEK_TUESDAY_DATE[],Attendance!$J18) &gt; 0, VLOOKUP(Attendance!$G18,FINALS_WEEK_TUESDAY_PERIOD_SCHEDULE[],2,TRUE),
       VLOOKUP(Attendance!$G18,REGULAR_WEEK_SCHEDULE[[Tuesday]:[Period]],5,TRUE)),
IF(WEEKDAY(Attendance!$J18) = 4,
        IF(COUNTIF(BLOCK_WEDNESDAY_DATES[],Attendance!$J18) &gt; 0, VLOOKUP(Attendance!$G18,BLOCK_WEDNESDAY_PERIOD_SCHEDULE[],2,TRUE),
        IF(COUNTIF(FINALS_WEEK_WEDNESDAY_DATE[],Attendance!$J18) &gt; 0, VLOOKUP(Attendance!$G18,FINALS_WEEK_WEDNESDAY_PERIOD_SCHEDULE[],2,TRUE),
       VLOOKUP(Attendance!$G18,REGULAR_WEEK_SCHEDULE[[Wednesday]:[Period]],4,TRUE))),
IF(WEEKDAY($J18) = 5,
       IF(COUNTIF(BLOCK_THURSDAY_DATES[],Attendance!$J18) &gt; 0, VLOOKUP(Attendance!$G18,BLOCK_THURSDAY_PERIOD_SCHEDULE[],2,TRUE),
       IF(COUNTIF(FINALS_WEEK_THURSDAY_DATE[],Attendance!$J18) &gt; 0, VLOOKUP(Attendance!$G18,FINALS_WEEK_THURSDAY_PERIOD_SCHEDULE[],2,TRUE),
       VLOOKUP(Attendance!$G18,REGULAR_WEEK_SCHEDULE[[Thursday]:[Period]],3,TRUE))),
IF(WEEKDAY(Attendance!$J18) = 6,
       IF(COUNTIF(FINALS_WEEK_FRIDAY_DATE[],Attendance!$J18) &gt; 0, VLOOKUP(Attendance!$G18,FINALS_WEEK_FRIDAY_PERIOD_SCHEDULE[],2,TRUE),
       VLOOKUP(Attendance!$G18,REGULAR_WEEK_SCHEDULE[[Friday]:[Period]],2,TRUE))))))))))</f>
        <v/>
      </c>
      <c r="J18" s="32" t="str">
        <f t="shared" ca="1" si="2"/>
        <v/>
      </c>
      <c r="K18" s="32" t="str">
        <f>IF($A18 &lt;&gt; "",VLOOKUP($A18,'Student reference sheet'!$A$2:$V$2329, 7,FALSE), "")</f>
        <v/>
      </c>
      <c r="L18" s="30" t="str">
        <f>IF($A18 ="", "", VLOOKUP($A18, 'Student reference sheet'!$A$2:$Z$2603,23,FALSE))</f>
        <v/>
      </c>
      <c r="M18" s="30" t="str">
        <f>IF($A18 ="", "", VLOOKUP($A18, 'Student reference sheet'!$A$2:$Z$2603,24,FALSE))</f>
        <v/>
      </c>
      <c r="N18" s="30" t="str">
        <f>IF($A18 ="", "", VLOOKUP($A18, 'Student reference sheet'!$A$2:$Z$2603,26,FALSE))</f>
        <v/>
      </c>
      <c r="O18" s="30" t="str">
        <f>IF($A18 ="", "", VLOOKUP($A18, 'Student reference sheet'!$A$2:$Z$2603,25,FALSE))</f>
        <v/>
      </c>
      <c r="P18" s="30" t="str">
        <f>IF($A18 = "", "", IF(OR(VLOOKUP($A18,'Student reference sheet'!$A$2:$V$2400,8,FALSE) = "R",  VLOOKUP($A18,'Student reference sheet'!$A$2:$V$2400,8,FALSE) = "L"), "X", ""))</f>
        <v/>
      </c>
      <c r="Q18" s="30" t="str">
        <f>IF($A18 ="", "", VLOOKUP($A18, 'Student reference sheet'!$A$2:$V$2603,22,FALSE))</f>
        <v/>
      </c>
      <c r="R18" s="30" t="str">
        <f>IF($A18 &lt;&gt; "",VLOOKUP($A18,'Student reference sheet'!$A$2:$V$2329, 5,FALSE), "")</f>
        <v/>
      </c>
      <c r="S18" s="30" t="str">
        <f>IF($A18 &lt;&gt; "",VLOOKUP($A18,'Student reference sheet'!$A$2:$V$2329, 6,FALSE), "")</f>
        <v/>
      </c>
      <c r="T18" s="30" t="str">
        <f>IF($A18 = "","",
IF(VLOOKUP($A18,'Student reference sheet'!$A$2:$V$2329, 10,FALSE) = "Y", "Hispanic",
IF(VLOOKUP($A18,'Student reference sheet'!$A$2:$V$2329,11,FALSE) &lt;&gt; "",
IF(VLOOKUP($A18,'Student reference sheet'!$A$2:$V$2329,11,FALSE) = "UNK", "Unknown", VLOOKUP(VALUE(VLOOKUP($A18,'Student reference sheet'!$A$2:$V$2329,11,FALSE)),'Ethnicity Reference'!$A$2:$B$22,2,FALSE)),
IF(VLOOKUP($A18,'Student reference sheet'!$A$2:$V$2329,9,FALSE) &lt;&gt; "", VLOOKUP(VALUE(VLOOKUP($A18,'Student reference sheet'!$A$2:$V$2329,9,FALSE)),'Ethnicity Reference'!$A$2:$B$22,2,FALSE),"Unknown"))))</f>
        <v/>
      </c>
      <c r="U18" s="34"/>
    </row>
    <row r="19" spans="1:33" ht="15.75">
      <c r="A19" s="47"/>
      <c r="B19" s="33"/>
      <c r="C19" s="30" t="str">
        <f>IF($A19 &lt;&gt; "",VLOOKUP($A19,'Student reference sheet'!$A$2:$V$2329, 3,FALSE), "")</f>
        <v/>
      </c>
      <c r="D19" s="30" t="str">
        <f>IF($A19 &lt;&gt; "",VLOOKUP($A19,'Student reference sheet'!$A$2:$V$2329, 2,FALSE), "")</f>
        <v/>
      </c>
      <c r="E19" s="34"/>
      <c r="F19" s="34"/>
      <c r="G19" s="31" t="str">
        <f t="shared" ca="1" si="0"/>
        <v/>
      </c>
      <c r="H19" s="31" t="str">
        <f t="shared" ca="1" si="1"/>
        <v/>
      </c>
      <c r="I19" s="36" t="str">
        <f>IF($A19 = "", "",
IF(COUNTIF(MINIMUM_DAY_DATES[], Attendance!J19) &gt; 0, VLOOKUP(Attendance!$G19,MINIMUM_DAY_PERIOD_SCHEDULE[], 2,TRUE),
IF(COUNTIF(RALLY_DATES[], Attendance!J19) &gt; 0, VLOOKUP(Attendance!$G19,RALLY_PERIOD_SCHEDULE[], 2,TRUE),
IF(WEEKDAY(Attendance!$J19) = 2,
       IF(COUNTIF(FINALS_WEEK_MONDAY_DATE[],Attendance!$J19) &gt; 0, VLOOKUP(Attendance!$G19,FINALS_WEEK_MONDAY_PERIOD_SCHEDULE[],2,TRUE),
       VLOOKUP(Attendance!$G19,REGULAR_WEEK_SCHEDULE[],6,TRUE)),
IF(WEEKDAY($J19) = 3,
       IF(COUNTIF(FINALS_WEEK_TUESDAY_DATE[],Attendance!$J19) &gt; 0, VLOOKUP(Attendance!$G19,FINALS_WEEK_TUESDAY_PERIOD_SCHEDULE[],2,TRUE),
       VLOOKUP(Attendance!$G19,REGULAR_WEEK_SCHEDULE[[Tuesday]:[Period]],5,TRUE)),
IF(WEEKDAY(Attendance!$J19) = 4,
        IF(COUNTIF(BLOCK_WEDNESDAY_DATES[],Attendance!$J19) &gt; 0, VLOOKUP(Attendance!$G19,BLOCK_WEDNESDAY_PERIOD_SCHEDULE[],2,TRUE),
        IF(COUNTIF(FINALS_WEEK_WEDNESDAY_DATE[],Attendance!$J19) &gt; 0, VLOOKUP(Attendance!$G19,FINALS_WEEK_WEDNESDAY_PERIOD_SCHEDULE[],2,TRUE),
       VLOOKUP(Attendance!$G19,REGULAR_WEEK_SCHEDULE[[Wednesday]:[Period]],4,TRUE))),
IF(WEEKDAY($J19) = 5,
       IF(COUNTIF(BLOCK_THURSDAY_DATES[],Attendance!$J19) &gt; 0, VLOOKUP(Attendance!$G19,BLOCK_THURSDAY_PERIOD_SCHEDULE[],2,TRUE),
       IF(COUNTIF(FINALS_WEEK_THURSDAY_DATE[],Attendance!$J19) &gt; 0, VLOOKUP(Attendance!$G19,FINALS_WEEK_THURSDAY_PERIOD_SCHEDULE[],2,TRUE),
       VLOOKUP(Attendance!$G19,REGULAR_WEEK_SCHEDULE[[Thursday]:[Period]],3,TRUE))),
IF(WEEKDAY(Attendance!$J19) = 6,
       IF(COUNTIF(FINALS_WEEK_FRIDAY_DATE[],Attendance!$J19) &gt; 0, VLOOKUP(Attendance!$G19,FINALS_WEEK_FRIDAY_PERIOD_SCHEDULE[],2,TRUE),
       VLOOKUP(Attendance!$G19,REGULAR_WEEK_SCHEDULE[[Friday]:[Period]],2,TRUE))))))))))</f>
        <v/>
      </c>
      <c r="J19" s="32" t="str">
        <f t="shared" ca="1" si="2"/>
        <v/>
      </c>
      <c r="K19" s="32" t="str">
        <f>IF($A19 &lt;&gt; "",VLOOKUP($A19,'Student reference sheet'!$A$2:$V$2329, 7,FALSE), "")</f>
        <v/>
      </c>
      <c r="L19" s="30" t="str">
        <f>IF($A19 ="", "", VLOOKUP($A19, 'Student reference sheet'!$A$2:$Z$2603,23,FALSE))</f>
        <v/>
      </c>
      <c r="M19" s="30" t="str">
        <f>IF($A19 ="", "", VLOOKUP($A19, 'Student reference sheet'!$A$2:$Z$2603,24,FALSE))</f>
        <v/>
      </c>
      <c r="N19" s="30" t="str">
        <f>IF($A19 ="", "", VLOOKUP($A19, 'Student reference sheet'!$A$2:$Z$2603,26,FALSE))</f>
        <v/>
      </c>
      <c r="O19" s="30" t="str">
        <f>IF($A19 ="", "", VLOOKUP($A19, 'Student reference sheet'!$A$2:$Z$2603,25,FALSE))</f>
        <v/>
      </c>
      <c r="P19" s="30" t="str">
        <f>IF($A19 = "", "", IF(OR(VLOOKUP($A19,'Student reference sheet'!$A$2:$V$2400,8,FALSE) = "R",  VLOOKUP($A19,'Student reference sheet'!$A$2:$V$2400,8,FALSE) = "L"), "X", ""))</f>
        <v/>
      </c>
      <c r="Q19" s="30" t="str">
        <f>IF($A19 ="", "", VLOOKUP($A19, 'Student reference sheet'!$A$2:$V$2603,22,FALSE))</f>
        <v/>
      </c>
      <c r="R19" s="30" t="str">
        <f>IF($A19 &lt;&gt; "",VLOOKUP($A19,'Student reference sheet'!$A$2:$V$2329, 5,FALSE), "")</f>
        <v/>
      </c>
      <c r="S19" s="30" t="str">
        <f>IF($A19 &lt;&gt; "",VLOOKUP($A19,'Student reference sheet'!$A$2:$V$2329, 6,FALSE), "")</f>
        <v/>
      </c>
      <c r="T19" s="30" t="str">
        <f>IF($A19 = "","",
IF(VLOOKUP($A19,'Student reference sheet'!$A$2:$V$2329, 10,FALSE) = "Y", "Hispanic",
IF(VLOOKUP($A19,'Student reference sheet'!$A$2:$V$2329,11,FALSE) &lt;&gt; "",
IF(VLOOKUP($A19,'Student reference sheet'!$A$2:$V$2329,11,FALSE) = "UNK", "Unknown", VLOOKUP(VALUE(VLOOKUP($A19,'Student reference sheet'!$A$2:$V$2329,11,FALSE)),'Ethnicity Reference'!$A$2:$B$22,2,FALSE)),
IF(VLOOKUP($A19,'Student reference sheet'!$A$2:$V$2329,9,FALSE) &lt;&gt; "", VLOOKUP(VALUE(VLOOKUP($A19,'Student reference sheet'!$A$2:$V$2329,9,FALSE)),'Ethnicity Reference'!$A$2:$B$22,2,FALSE),"Unknown"))))</f>
        <v/>
      </c>
      <c r="U19" s="34"/>
      <c r="AG19" s="19"/>
    </row>
    <row r="20" spans="1:33" ht="15.75">
      <c r="A20" s="47"/>
      <c r="B20" s="33"/>
      <c r="C20" s="30" t="str">
        <f>IF($A20 &lt;&gt; "",VLOOKUP($A20,'Student reference sheet'!$A$2:$V$2329, 3,FALSE), "")</f>
        <v/>
      </c>
      <c r="D20" s="30" t="str">
        <f>IF($A20 &lt;&gt; "",VLOOKUP($A20,'Student reference sheet'!$A$2:$V$2329, 2,FALSE), "")</f>
        <v/>
      </c>
      <c r="E20" s="34"/>
      <c r="F20" s="34"/>
      <c r="G20" s="31" t="str">
        <f t="shared" ca="1" si="0"/>
        <v/>
      </c>
      <c r="H20" s="31" t="str">
        <f t="shared" ca="1" si="1"/>
        <v/>
      </c>
      <c r="I20" s="36" t="str">
        <f>IF($A20 = "", "",
IF(COUNTIF(MINIMUM_DAY_DATES[], Attendance!J20) &gt; 0, VLOOKUP(Attendance!$G20,MINIMUM_DAY_PERIOD_SCHEDULE[], 2,TRUE),
IF(COUNTIF(RALLY_DATES[], Attendance!J20) &gt; 0, VLOOKUP(Attendance!$G20,RALLY_PERIOD_SCHEDULE[], 2,TRUE),
IF(WEEKDAY(Attendance!$J20) = 2,
       IF(COUNTIF(FINALS_WEEK_MONDAY_DATE[],Attendance!$J20) &gt; 0, VLOOKUP(Attendance!$G20,FINALS_WEEK_MONDAY_PERIOD_SCHEDULE[],2,TRUE),
       VLOOKUP(Attendance!$G20,REGULAR_WEEK_SCHEDULE[],6,TRUE)),
IF(WEEKDAY($J20) = 3,
       IF(COUNTIF(FINALS_WEEK_TUESDAY_DATE[],Attendance!$J20) &gt; 0, VLOOKUP(Attendance!$G20,FINALS_WEEK_TUESDAY_PERIOD_SCHEDULE[],2,TRUE),
       VLOOKUP(Attendance!$G20,REGULAR_WEEK_SCHEDULE[[Tuesday]:[Period]],5,TRUE)),
IF(WEEKDAY(Attendance!$J20) = 4,
        IF(COUNTIF(BLOCK_WEDNESDAY_DATES[],Attendance!$J20) &gt; 0, VLOOKUP(Attendance!$G20,BLOCK_WEDNESDAY_PERIOD_SCHEDULE[],2,TRUE),
        IF(COUNTIF(FINALS_WEEK_WEDNESDAY_DATE[],Attendance!$J20) &gt; 0, VLOOKUP(Attendance!$G20,FINALS_WEEK_WEDNESDAY_PERIOD_SCHEDULE[],2,TRUE),
       VLOOKUP(Attendance!$G20,REGULAR_WEEK_SCHEDULE[[Wednesday]:[Period]],4,TRUE))),
IF(WEEKDAY($J20) = 5,
       IF(COUNTIF(BLOCK_THURSDAY_DATES[],Attendance!$J20) &gt; 0, VLOOKUP(Attendance!$G20,BLOCK_THURSDAY_PERIOD_SCHEDULE[],2,TRUE),
       IF(COUNTIF(FINALS_WEEK_THURSDAY_DATE[],Attendance!$J20) &gt; 0, VLOOKUP(Attendance!$G20,FINALS_WEEK_THURSDAY_PERIOD_SCHEDULE[],2,TRUE),
       VLOOKUP(Attendance!$G20,REGULAR_WEEK_SCHEDULE[[Thursday]:[Period]],3,TRUE))),
IF(WEEKDAY(Attendance!$J20) = 6,
       IF(COUNTIF(FINALS_WEEK_FRIDAY_DATE[],Attendance!$J20) &gt; 0, VLOOKUP(Attendance!$G20,FINALS_WEEK_FRIDAY_PERIOD_SCHEDULE[],2,TRUE),
       VLOOKUP(Attendance!$G20,REGULAR_WEEK_SCHEDULE[[Friday]:[Period]],2,TRUE))))))))))</f>
        <v/>
      </c>
      <c r="J20" s="32" t="str">
        <f t="shared" ca="1" si="2"/>
        <v/>
      </c>
      <c r="K20" s="32" t="str">
        <f>IF($A20 &lt;&gt; "",VLOOKUP($A20,'Student reference sheet'!$A$2:$V$2329, 7,FALSE), "")</f>
        <v/>
      </c>
      <c r="L20" s="30" t="str">
        <f>IF($A20 ="", "", VLOOKUP($A20, 'Student reference sheet'!$A$2:$Z$2603,23,FALSE))</f>
        <v/>
      </c>
      <c r="M20" s="30" t="str">
        <f>IF($A20 ="", "", VLOOKUP($A20, 'Student reference sheet'!$A$2:$Z$2603,24,FALSE))</f>
        <v/>
      </c>
      <c r="N20" s="30" t="str">
        <f>IF($A20 ="", "", VLOOKUP($A20, 'Student reference sheet'!$A$2:$Z$2603,26,FALSE))</f>
        <v/>
      </c>
      <c r="O20" s="30" t="str">
        <f>IF($A20 ="", "", VLOOKUP($A20, 'Student reference sheet'!$A$2:$Z$2603,25,FALSE))</f>
        <v/>
      </c>
      <c r="P20" s="30" t="str">
        <f>IF($A20 = "", "", IF(OR(VLOOKUP($A20,'Student reference sheet'!$A$2:$V$2400,8,FALSE) = "R",  VLOOKUP($A20,'Student reference sheet'!$A$2:$V$2400,8,FALSE) = "L"), "X", ""))</f>
        <v/>
      </c>
      <c r="Q20" s="30" t="str">
        <f>IF($A20 ="", "", VLOOKUP($A20, 'Student reference sheet'!$A$2:$V$2603,22,FALSE))</f>
        <v/>
      </c>
      <c r="R20" s="30" t="str">
        <f>IF($A20 &lt;&gt; "",VLOOKUP($A20,'Student reference sheet'!$A$2:$V$2329, 5,FALSE), "")</f>
        <v/>
      </c>
      <c r="S20" s="30" t="str">
        <f>IF($A20 &lt;&gt; "",VLOOKUP($A20,'Student reference sheet'!$A$2:$V$2329, 6,FALSE), "")</f>
        <v/>
      </c>
      <c r="T20" s="30" t="str">
        <f>IF($A20 = "","",
IF(VLOOKUP($A20,'Student reference sheet'!$A$2:$V$2329, 10,FALSE) = "Y", "Hispanic",
IF(VLOOKUP($A20,'Student reference sheet'!$A$2:$V$2329,11,FALSE) &lt;&gt; "",
IF(VLOOKUP($A20,'Student reference sheet'!$A$2:$V$2329,11,FALSE) = "UNK", "Unknown", VLOOKUP(VALUE(VLOOKUP($A20,'Student reference sheet'!$A$2:$V$2329,11,FALSE)),'Ethnicity Reference'!$A$2:$B$22,2,FALSE)),
IF(VLOOKUP($A20,'Student reference sheet'!$A$2:$V$2329,9,FALSE) &lt;&gt; "", VLOOKUP(VALUE(VLOOKUP($A20,'Student reference sheet'!$A$2:$V$2329,9,FALSE)),'Ethnicity Reference'!$A$2:$B$22,2,FALSE),"Unknown"))))</f>
        <v/>
      </c>
      <c r="U20" s="34"/>
    </row>
    <row r="21" spans="1:33" ht="15.75">
      <c r="A21" s="47"/>
      <c r="B21" s="33"/>
      <c r="C21" s="30" t="str">
        <f>IF($A21 &lt;&gt; "",VLOOKUP($A21,'Student reference sheet'!$A$2:$V$2329, 3,FALSE), "")</f>
        <v/>
      </c>
      <c r="D21" s="30" t="str">
        <f>IF($A21 &lt;&gt; "",VLOOKUP($A21,'Student reference sheet'!$A$2:$V$2329, 2,FALSE), "")</f>
        <v/>
      </c>
      <c r="E21" s="34"/>
      <c r="F21" s="34"/>
      <c r="G21" s="31" t="str">
        <f t="shared" ca="1" si="0"/>
        <v/>
      </c>
      <c r="H21" s="31" t="str">
        <f t="shared" ca="1" si="1"/>
        <v/>
      </c>
      <c r="I21" s="36" t="str">
        <f>IF($A21 = "", "",
IF(COUNTIF(MINIMUM_DAY_DATES[], Attendance!J21) &gt; 0, VLOOKUP(Attendance!$G21,MINIMUM_DAY_PERIOD_SCHEDULE[], 2,TRUE),
IF(COUNTIF(RALLY_DATES[], Attendance!J21) &gt; 0, VLOOKUP(Attendance!$G21,RALLY_PERIOD_SCHEDULE[], 2,TRUE),
IF(WEEKDAY(Attendance!$J21) = 2,
       IF(COUNTIF(FINALS_WEEK_MONDAY_DATE[],Attendance!$J21) &gt; 0, VLOOKUP(Attendance!$G21,FINALS_WEEK_MONDAY_PERIOD_SCHEDULE[],2,TRUE),
       VLOOKUP(Attendance!$G21,REGULAR_WEEK_SCHEDULE[],6,TRUE)),
IF(WEEKDAY($J21) = 3,
       IF(COUNTIF(FINALS_WEEK_TUESDAY_DATE[],Attendance!$J21) &gt; 0, VLOOKUP(Attendance!$G21,FINALS_WEEK_TUESDAY_PERIOD_SCHEDULE[],2,TRUE),
       VLOOKUP(Attendance!$G21,REGULAR_WEEK_SCHEDULE[[Tuesday]:[Period]],5,TRUE)),
IF(WEEKDAY(Attendance!$J21) = 4,
        IF(COUNTIF(BLOCK_WEDNESDAY_DATES[],Attendance!$J21) &gt; 0, VLOOKUP(Attendance!$G21,BLOCK_WEDNESDAY_PERIOD_SCHEDULE[],2,TRUE),
        IF(COUNTIF(FINALS_WEEK_WEDNESDAY_DATE[],Attendance!$J21) &gt; 0, VLOOKUP(Attendance!$G21,FINALS_WEEK_WEDNESDAY_PERIOD_SCHEDULE[],2,TRUE),
       VLOOKUP(Attendance!$G21,REGULAR_WEEK_SCHEDULE[[Wednesday]:[Period]],4,TRUE))),
IF(WEEKDAY($J21) = 5,
       IF(COUNTIF(BLOCK_THURSDAY_DATES[],Attendance!$J21) &gt; 0, VLOOKUP(Attendance!$G21,BLOCK_THURSDAY_PERIOD_SCHEDULE[],2,TRUE),
       IF(COUNTIF(FINALS_WEEK_THURSDAY_DATE[],Attendance!$J21) &gt; 0, VLOOKUP(Attendance!$G21,FINALS_WEEK_THURSDAY_PERIOD_SCHEDULE[],2,TRUE),
       VLOOKUP(Attendance!$G21,REGULAR_WEEK_SCHEDULE[[Thursday]:[Period]],3,TRUE))),
IF(WEEKDAY(Attendance!$J21) = 6,
       IF(COUNTIF(FINALS_WEEK_FRIDAY_DATE[],Attendance!$J21) &gt; 0, VLOOKUP(Attendance!$G21,FINALS_WEEK_FRIDAY_PERIOD_SCHEDULE[],2,TRUE),
       VLOOKUP(Attendance!$G21,REGULAR_WEEK_SCHEDULE[[Friday]:[Period]],2,TRUE))))))))))</f>
        <v/>
      </c>
      <c r="J21" s="32" t="str">
        <f t="shared" ca="1" si="2"/>
        <v/>
      </c>
      <c r="K21" s="32" t="str">
        <f>IF($A21 &lt;&gt; "",VLOOKUP($A21,'Student reference sheet'!$A$2:$V$2329, 7,FALSE), "")</f>
        <v/>
      </c>
      <c r="L21" s="30" t="str">
        <f>IF($A21 ="", "", VLOOKUP($A21, 'Student reference sheet'!$A$2:$Z$2603,23,FALSE))</f>
        <v/>
      </c>
      <c r="M21" s="30" t="str">
        <f>IF($A21 ="", "", VLOOKUP($A21, 'Student reference sheet'!$A$2:$Z$2603,24,FALSE))</f>
        <v/>
      </c>
      <c r="N21" s="30" t="str">
        <f>IF($A21 ="", "", VLOOKUP($A21, 'Student reference sheet'!$A$2:$Z$2603,26,FALSE))</f>
        <v/>
      </c>
      <c r="O21" s="30" t="str">
        <f>IF($A21 ="", "", VLOOKUP($A21, 'Student reference sheet'!$A$2:$Z$2603,25,FALSE))</f>
        <v/>
      </c>
      <c r="P21" s="30" t="str">
        <f>IF($A21 = "", "", IF(OR(VLOOKUP($A21,'Student reference sheet'!$A$2:$V$2400,8,FALSE) = "R",  VLOOKUP($A21,'Student reference sheet'!$A$2:$V$2400,8,FALSE) = "L"), "X", ""))</f>
        <v/>
      </c>
      <c r="Q21" s="30" t="str">
        <f>IF($A21 ="", "", VLOOKUP($A21, 'Student reference sheet'!$A$2:$V$2603,22,FALSE))</f>
        <v/>
      </c>
      <c r="R21" s="30" t="str">
        <f>IF($A21 &lt;&gt; "",VLOOKUP($A21,'Student reference sheet'!$A$2:$V$2329, 5,FALSE), "")</f>
        <v/>
      </c>
      <c r="S21" s="30" t="str">
        <f>IF($A21 &lt;&gt; "",VLOOKUP($A21,'Student reference sheet'!$A$2:$V$2329, 6,FALSE), "")</f>
        <v/>
      </c>
      <c r="T21" s="30" t="str">
        <f>IF($A21 = "","",
IF(VLOOKUP($A21,'Student reference sheet'!$A$2:$V$2329, 10,FALSE) = "Y", "Hispanic",
IF(VLOOKUP($A21,'Student reference sheet'!$A$2:$V$2329,11,FALSE) &lt;&gt; "",
IF(VLOOKUP($A21,'Student reference sheet'!$A$2:$V$2329,11,FALSE) = "UNK", "Unknown", VLOOKUP(VALUE(VLOOKUP($A21,'Student reference sheet'!$A$2:$V$2329,11,FALSE)),'Ethnicity Reference'!$A$2:$B$22,2,FALSE)),
IF(VLOOKUP($A21,'Student reference sheet'!$A$2:$V$2329,9,FALSE) &lt;&gt; "", VLOOKUP(VALUE(VLOOKUP($A21,'Student reference sheet'!$A$2:$V$2329,9,FALSE)),'Ethnicity Reference'!$A$2:$B$22,2,FALSE),"Unknown"))))</f>
        <v/>
      </c>
      <c r="U21" s="34"/>
    </row>
    <row r="22" spans="1:33" ht="15.75">
      <c r="A22" s="47"/>
      <c r="B22" s="33"/>
      <c r="C22" s="30" t="str">
        <f>IF($A22 &lt;&gt; "",VLOOKUP($A22,'Student reference sheet'!$A$2:$V$2329, 3,FALSE), "")</f>
        <v/>
      </c>
      <c r="D22" s="30" t="str">
        <f>IF($A22 &lt;&gt; "",VLOOKUP($A22,'Student reference sheet'!$A$2:$V$2329, 2,FALSE), "")</f>
        <v/>
      </c>
      <c r="E22" s="34"/>
      <c r="F22" s="34"/>
      <c r="G22" s="31" t="str">
        <f t="shared" ca="1" si="0"/>
        <v/>
      </c>
      <c r="H22" s="31" t="str">
        <f t="shared" ca="1" si="1"/>
        <v/>
      </c>
      <c r="I22" s="36" t="str">
        <f>IF($A22 = "", "",
IF(COUNTIF(MINIMUM_DAY_DATES[], Attendance!J22) &gt; 0, VLOOKUP(Attendance!$G22,MINIMUM_DAY_PERIOD_SCHEDULE[], 2,TRUE),
IF(COUNTIF(RALLY_DATES[], Attendance!J22) &gt; 0, VLOOKUP(Attendance!$G22,RALLY_PERIOD_SCHEDULE[], 2,TRUE),
IF(WEEKDAY(Attendance!$J22) = 2,
       IF(COUNTIF(FINALS_WEEK_MONDAY_DATE[],Attendance!$J22) &gt; 0, VLOOKUP(Attendance!$G22,FINALS_WEEK_MONDAY_PERIOD_SCHEDULE[],2,TRUE),
       VLOOKUP(Attendance!$G22,REGULAR_WEEK_SCHEDULE[],6,TRUE)),
IF(WEEKDAY($J22) = 3,
       IF(COUNTIF(FINALS_WEEK_TUESDAY_DATE[],Attendance!$J22) &gt; 0, VLOOKUP(Attendance!$G22,FINALS_WEEK_TUESDAY_PERIOD_SCHEDULE[],2,TRUE),
       VLOOKUP(Attendance!$G22,REGULAR_WEEK_SCHEDULE[[Tuesday]:[Period]],5,TRUE)),
IF(WEEKDAY(Attendance!$J22) = 4,
        IF(COUNTIF(BLOCK_WEDNESDAY_DATES[],Attendance!$J22) &gt; 0, VLOOKUP(Attendance!$G22,BLOCK_WEDNESDAY_PERIOD_SCHEDULE[],2,TRUE),
        IF(COUNTIF(FINALS_WEEK_WEDNESDAY_DATE[],Attendance!$J22) &gt; 0, VLOOKUP(Attendance!$G22,FINALS_WEEK_WEDNESDAY_PERIOD_SCHEDULE[],2,TRUE),
       VLOOKUP(Attendance!$G22,REGULAR_WEEK_SCHEDULE[[Wednesday]:[Period]],4,TRUE))),
IF(WEEKDAY($J22) = 5,
       IF(COUNTIF(BLOCK_THURSDAY_DATES[],Attendance!$J22) &gt; 0, VLOOKUP(Attendance!$G22,BLOCK_THURSDAY_PERIOD_SCHEDULE[],2,TRUE),
       IF(COUNTIF(FINALS_WEEK_THURSDAY_DATE[],Attendance!$J22) &gt; 0, VLOOKUP(Attendance!$G22,FINALS_WEEK_THURSDAY_PERIOD_SCHEDULE[],2,TRUE),
       VLOOKUP(Attendance!$G22,REGULAR_WEEK_SCHEDULE[[Thursday]:[Period]],3,TRUE))),
IF(WEEKDAY(Attendance!$J22) = 6,
       IF(COUNTIF(FINALS_WEEK_FRIDAY_DATE[],Attendance!$J22) &gt; 0, VLOOKUP(Attendance!$G22,FINALS_WEEK_FRIDAY_PERIOD_SCHEDULE[],2,TRUE),
       VLOOKUP(Attendance!$G22,REGULAR_WEEK_SCHEDULE[[Friday]:[Period]],2,TRUE))))))))))</f>
        <v/>
      </c>
      <c r="J22" s="32" t="str">
        <f t="shared" ca="1" si="2"/>
        <v/>
      </c>
      <c r="K22" s="32" t="str">
        <f>IF($A22 &lt;&gt; "",VLOOKUP($A22,'Student reference sheet'!$A$2:$V$2329, 7,FALSE), "")</f>
        <v/>
      </c>
      <c r="L22" s="30" t="str">
        <f>IF($A22 ="", "", VLOOKUP($A22, 'Student reference sheet'!$A$2:$Z$2603,23,FALSE))</f>
        <v/>
      </c>
      <c r="M22" s="30" t="str">
        <f>IF($A22 ="", "", VLOOKUP($A22, 'Student reference sheet'!$A$2:$Z$2603,24,FALSE))</f>
        <v/>
      </c>
      <c r="N22" s="30" t="str">
        <f>IF($A22 ="", "", VLOOKUP($A22, 'Student reference sheet'!$A$2:$Z$2603,26,FALSE))</f>
        <v/>
      </c>
      <c r="O22" s="30" t="str">
        <f>IF($A22 ="", "", VLOOKUP($A22, 'Student reference sheet'!$A$2:$Z$2603,25,FALSE))</f>
        <v/>
      </c>
      <c r="P22" s="30" t="str">
        <f>IF($A22 = "", "", IF(OR(VLOOKUP($A22,'Student reference sheet'!$A$2:$V$2400,8,FALSE) = "R",  VLOOKUP($A22,'Student reference sheet'!$A$2:$V$2400,8,FALSE) = "L"), "X", ""))</f>
        <v/>
      </c>
      <c r="Q22" s="30" t="str">
        <f>IF($A22 ="", "", VLOOKUP($A22, 'Student reference sheet'!$A$2:$V$2603,22,FALSE))</f>
        <v/>
      </c>
      <c r="R22" s="30" t="str">
        <f>IF($A22 &lt;&gt; "",VLOOKUP($A22,'Student reference sheet'!$A$2:$V$2329, 5,FALSE), "")</f>
        <v/>
      </c>
      <c r="S22" s="30" t="str">
        <f>IF($A22 &lt;&gt; "",VLOOKUP($A22,'Student reference sheet'!$A$2:$V$2329, 6,FALSE), "")</f>
        <v/>
      </c>
      <c r="T22" s="30" t="str">
        <f>IF($A22 = "","",
IF(VLOOKUP($A22,'Student reference sheet'!$A$2:$V$2329, 10,FALSE) = "Y", "Hispanic",
IF(VLOOKUP($A22,'Student reference sheet'!$A$2:$V$2329,11,FALSE) &lt;&gt; "",
IF(VLOOKUP($A22,'Student reference sheet'!$A$2:$V$2329,11,FALSE) = "UNK", "Unknown", VLOOKUP(VALUE(VLOOKUP($A22,'Student reference sheet'!$A$2:$V$2329,11,FALSE)),'Ethnicity Reference'!$A$2:$B$22,2,FALSE)),
IF(VLOOKUP($A22,'Student reference sheet'!$A$2:$V$2329,9,FALSE) &lt;&gt; "", VLOOKUP(VALUE(VLOOKUP($A22,'Student reference sheet'!$A$2:$V$2329,9,FALSE)),'Ethnicity Reference'!$A$2:$B$22,2,FALSE),"Unknown"))))</f>
        <v/>
      </c>
      <c r="U22" s="34"/>
    </row>
    <row r="23" spans="1:33" ht="15.75">
      <c r="A23" s="47"/>
      <c r="B23" s="33"/>
      <c r="C23" s="30" t="str">
        <f>IF($A23 &lt;&gt; "",VLOOKUP($A23,'Student reference sheet'!$A$2:$V$2329, 3,FALSE), "")</f>
        <v/>
      </c>
      <c r="D23" s="30" t="str">
        <f>IF($A23 &lt;&gt; "",VLOOKUP($A23,'Student reference sheet'!$A$2:$V$2329, 2,FALSE), "")</f>
        <v/>
      </c>
      <c r="E23" s="34"/>
      <c r="F23" s="34"/>
      <c r="G23" s="31" t="str">
        <f t="shared" ca="1" si="0"/>
        <v/>
      </c>
      <c r="H23" s="31" t="str">
        <f t="shared" ca="1" si="1"/>
        <v/>
      </c>
      <c r="I23" s="36" t="str">
        <f>IF($A23 = "", "",
IF(COUNTIF(MINIMUM_DAY_DATES[], Attendance!J23) &gt; 0, VLOOKUP(Attendance!$G23,MINIMUM_DAY_PERIOD_SCHEDULE[], 2,TRUE),
IF(COUNTIF(RALLY_DATES[], Attendance!J23) &gt; 0, VLOOKUP(Attendance!$G23,RALLY_PERIOD_SCHEDULE[], 2,TRUE),
IF(WEEKDAY(Attendance!$J23) = 2,
       IF(COUNTIF(FINALS_WEEK_MONDAY_DATE[],Attendance!$J23) &gt; 0, VLOOKUP(Attendance!$G23,FINALS_WEEK_MONDAY_PERIOD_SCHEDULE[],2,TRUE),
       VLOOKUP(Attendance!$G23,REGULAR_WEEK_SCHEDULE[],6,TRUE)),
IF(WEEKDAY($J23) = 3,
       IF(COUNTIF(FINALS_WEEK_TUESDAY_DATE[],Attendance!$J23) &gt; 0, VLOOKUP(Attendance!$G23,FINALS_WEEK_TUESDAY_PERIOD_SCHEDULE[],2,TRUE),
       VLOOKUP(Attendance!$G23,REGULAR_WEEK_SCHEDULE[[Tuesday]:[Period]],5,TRUE)),
IF(WEEKDAY(Attendance!$J23) = 4,
        IF(COUNTIF(BLOCK_WEDNESDAY_DATES[],Attendance!$J23) &gt; 0, VLOOKUP(Attendance!$G23,BLOCK_WEDNESDAY_PERIOD_SCHEDULE[],2,TRUE),
        IF(COUNTIF(FINALS_WEEK_WEDNESDAY_DATE[],Attendance!$J23) &gt; 0, VLOOKUP(Attendance!$G23,FINALS_WEEK_WEDNESDAY_PERIOD_SCHEDULE[],2,TRUE),
       VLOOKUP(Attendance!$G23,REGULAR_WEEK_SCHEDULE[[Wednesday]:[Period]],4,TRUE))),
IF(WEEKDAY($J23) = 5,
       IF(COUNTIF(BLOCK_THURSDAY_DATES[],Attendance!$J23) &gt; 0, VLOOKUP(Attendance!$G23,BLOCK_THURSDAY_PERIOD_SCHEDULE[],2,TRUE),
       IF(COUNTIF(FINALS_WEEK_THURSDAY_DATE[],Attendance!$J23) &gt; 0, VLOOKUP(Attendance!$G23,FINALS_WEEK_THURSDAY_PERIOD_SCHEDULE[],2,TRUE),
       VLOOKUP(Attendance!$G23,REGULAR_WEEK_SCHEDULE[[Thursday]:[Period]],3,TRUE))),
IF(WEEKDAY(Attendance!$J23) = 6,
       IF(COUNTIF(FINALS_WEEK_FRIDAY_DATE[],Attendance!$J23) &gt; 0, VLOOKUP(Attendance!$G23,FINALS_WEEK_FRIDAY_PERIOD_SCHEDULE[],2,TRUE),
       VLOOKUP(Attendance!$G23,REGULAR_WEEK_SCHEDULE[[Friday]:[Period]],2,TRUE))))))))))</f>
        <v/>
      </c>
      <c r="J23" s="32" t="str">
        <f t="shared" ca="1" si="2"/>
        <v/>
      </c>
      <c r="K23" s="32" t="str">
        <f>IF($A23 &lt;&gt; "",VLOOKUP($A23,'Student reference sheet'!$A$2:$V$2329, 7,FALSE), "")</f>
        <v/>
      </c>
      <c r="L23" s="30" t="str">
        <f>IF($A23 ="", "", VLOOKUP($A23, 'Student reference sheet'!$A$2:$Z$2603,23,FALSE))</f>
        <v/>
      </c>
      <c r="M23" s="30" t="str">
        <f>IF($A23 ="", "", VLOOKUP($A23, 'Student reference sheet'!$A$2:$Z$2603,24,FALSE))</f>
        <v/>
      </c>
      <c r="N23" s="30" t="str">
        <f>IF($A23 ="", "", VLOOKUP($A23, 'Student reference sheet'!$A$2:$Z$2603,26,FALSE))</f>
        <v/>
      </c>
      <c r="O23" s="30" t="str">
        <f>IF($A23 ="", "", VLOOKUP($A23, 'Student reference sheet'!$A$2:$Z$2603,25,FALSE))</f>
        <v/>
      </c>
      <c r="P23" s="30" t="str">
        <f>IF($A23 = "", "", IF(OR(VLOOKUP($A23,'Student reference sheet'!$A$2:$V$2400,8,FALSE) = "R",  VLOOKUP($A23,'Student reference sheet'!$A$2:$V$2400,8,FALSE) = "L"), "X", ""))</f>
        <v/>
      </c>
      <c r="Q23" s="30" t="str">
        <f>IF($A23 ="", "", VLOOKUP($A23, 'Student reference sheet'!$A$2:$V$2603,22,FALSE))</f>
        <v/>
      </c>
      <c r="R23" s="30" t="str">
        <f>IF($A23 &lt;&gt; "",VLOOKUP($A23,'Student reference sheet'!$A$2:$V$2329, 5,FALSE), "")</f>
        <v/>
      </c>
      <c r="S23" s="30" t="str">
        <f>IF($A23 &lt;&gt; "",VLOOKUP($A23,'Student reference sheet'!$A$2:$V$2329, 6,FALSE), "")</f>
        <v/>
      </c>
      <c r="T23" s="30" t="str">
        <f>IF($A23 = "","",
IF(VLOOKUP($A23,'Student reference sheet'!$A$2:$V$2329, 10,FALSE) = "Y", "Hispanic",
IF(VLOOKUP($A23,'Student reference sheet'!$A$2:$V$2329,11,FALSE) &lt;&gt; "",
IF(VLOOKUP($A23,'Student reference sheet'!$A$2:$V$2329,11,FALSE) = "UNK", "Unknown", VLOOKUP(VALUE(VLOOKUP($A23,'Student reference sheet'!$A$2:$V$2329,11,FALSE)),'Ethnicity Reference'!$A$2:$B$22,2,FALSE)),
IF(VLOOKUP($A23,'Student reference sheet'!$A$2:$V$2329,9,FALSE) &lt;&gt; "", VLOOKUP(VALUE(VLOOKUP($A23,'Student reference sheet'!$A$2:$V$2329,9,FALSE)),'Ethnicity Reference'!$A$2:$B$22,2,FALSE),"Unknown"))))</f>
        <v/>
      </c>
      <c r="U23" s="34"/>
      <c r="W23" s="25"/>
      <c r="X23" s="25"/>
      <c r="Y23" s="25"/>
      <c r="Z23" s="25"/>
    </row>
    <row r="24" spans="1:33" ht="15.75">
      <c r="A24" s="47"/>
      <c r="B24" s="33"/>
      <c r="C24" s="30" t="str">
        <f>IF($A24 &lt;&gt; "",VLOOKUP($A24,'Student reference sheet'!$A$2:$V$2329, 3,FALSE), "")</f>
        <v/>
      </c>
      <c r="D24" s="30" t="str">
        <f>IF($A24 &lt;&gt; "",VLOOKUP($A24,'Student reference sheet'!$A$2:$V$2329, 2,FALSE), "")</f>
        <v/>
      </c>
      <c r="E24" s="34"/>
      <c r="F24" s="34"/>
      <c r="G24" s="31" t="str">
        <f t="shared" ca="1" si="0"/>
        <v/>
      </c>
      <c r="H24" s="31" t="str">
        <f t="shared" ca="1" si="1"/>
        <v/>
      </c>
      <c r="I24" s="36" t="str">
        <f>IF($A24 = "", "",
IF(COUNTIF(MINIMUM_DAY_DATES[], Attendance!J24) &gt; 0, VLOOKUP(Attendance!$G24,MINIMUM_DAY_PERIOD_SCHEDULE[], 2,TRUE),
IF(COUNTIF(RALLY_DATES[], Attendance!J24) &gt; 0, VLOOKUP(Attendance!$G24,RALLY_PERIOD_SCHEDULE[], 2,TRUE),
IF(WEEKDAY(Attendance!$J24) = 2,
       IF(COUNTIF(FINALS_WEEK_MONDAY_DATE[],Attendance!$J24) &gt; 0, VLOOKUP(Attendance!$G24,FINALS_WEEK_MONDAY_PERIOD_SCHEDULE[],2,TRUE),
       VLOOKUP(Attendance!$G24,REGULAR_WEEK_SCHEDULE[],6,TRUE)),
IF(WEEKDAY($J24) = 3,
       IF(COUNTIF(FINALS_WEEK_TUESDAY_DATE[],Attendance!$J24) &gt; 0, VLOOKUP(Attendance!$G24,FINALS_WEEK_TUESDAY_PERIOD_SCHEDULE[],2,TRUE),
       VLOOKUP(Attendance!$G24,REGULAR_WEEK_SCHEDULE[[Tuesday]:[Period]],5,TRUE)),
IF(WEEKDAY(Attendance!$J24) = 4,
        IF(COUNTIF(BLOCK_WEDNESDAY_DATES[],Attendance!$J24) &gt; 0, VLOOKUP(Attendance!$G24,BLOCK_WEDNESDAY_PERIOD_SCHEDULE[],2,TRUE),
        IF(COUNTIF(FINALS_WEEK_WEDNESDAY_DATE[],Attendance!$J24) &gt; 0, VLOOKUP(Attendance!$G24,FINALS_WEEK_WEDNESDAY_PERIOD_SCHEDULE[],2,TRUE),
       VLOOKUP(Attendance!$G24,REGULAR_WEEK_SCHEDULE[[Wednesday]:[Period]],4,TRUE))),
IF(WEEKDAY($J24) = 5,
       IF(COUNTIF(BLOCK_THURSDAY_DATES[],Attendance!$J24) &gt; 0, VLOOKUP(Attendance!$G24,BLOCK_THURSDAY_PERIOD_SCHEDULE[],2,TRUE),
       IF(COUNTIF(FINALS_WEEK_THURSDAY_DATE[],Attendance!$J24) &gt; 0, VLOOKUP(Attendance!$G24,FINALS_WEEK_THURSDAY_PERIOD_SCHEDULE[],2,TRUE),
       VLOOKUP(Attendance!$G24,REGULAR_WEEK_SCHEDULE[[Thursday]:[Period]],3,TRUE))),
IF(WEEKDAY(Attendance!$J24) = 6,
       IF(COUNTIF(FINALS_WEEK_FRIDAY_DATE[],Attendance!$J24) &gt; 0, VLOOKUP(Attendance!$G24,FINALS_WEEK_FRIDAY_PERIOD_SCHEDULE[],2,TRUE),
       VLOOKUP(Attendance!$G24,REGULAR_WEEK_SCHEDULE[[Friday]:[Period]],2,TRUE))))))))))</f>
        <v/>
      </c>
      <c r="J24" s="32" t="str">
        <f t="shared" ca="1" si="2"/>
        <v/>
      </c>
      <c r="K24" s="32" t="str">
        <f>IF($A24 &lt;&gt; "",VLOOKUP($A24,'Student reference sheet'!$A$2:$V$2329, 7,FALSE), "")</f>
        <v/>
      </c>
      <c r="L24" s="30" t="str">
        <f>IF($A24 ="", "", VLOOKUP($A24, 'Student reference sheet'!$A$2:$Z$2603,23,FALSE))</f>
        <v/>
      </c>
      <c r="M24" s="30" t="str">
        <f>IF($A24 ="", "", VLOOKUP($A24, 'Student reference sheet'!$A$2:$Z$2603,24,FALSE))</f>
        <v/>
      </c>
      <c r="N24" s="30" t="str">
        <f>IF($A24 ="", "", VLOOKUP($A24, 'Student reference sheet'!$A$2:$Z$2603,26,FALSE))</f>
        <v/>
      </c>
      <c r="O24" s="30" t="str">
        <f>IF($A24 ="", "", VLOOKUP($A24, 'Student reference sheet'!$A$2:$Z$2603,25,FALSE))</f>
        <v/>
      </c>
      <c r="P24" s="30" t="str">
        <f>IF($A24 = "", "", IF(OR(VLOOKUP($A24,'Student reference sheet'!$A$2:$V$2400,8,FALSE) = "R",  VLOOKUP($A24,'Student reference sheet'!$A$2:$V$2400,8,FALSE) = "L"), "X", ""))</f>
        <v/>
      </c>
      <c r="Q24" s="30" t="str">
        <f>IF($A24 ="", "", VLOOKUP($A24, 'Student reference sheet'!$A$2:$V$2603,22,FALSE))</f>
        <v/>
      </c>
      <c r="R24" s="30" t="str">
        <f>IF($A24 &lt;&gt; "",VLOOKUP($A24,'Student reference sheet'!$A$2:$V$2329, 5,FALSE), "")</f>
        <v/>
      </c>
      <c r="S24" s="30" t="str">
        <f>IF($A24 &lt;&gt; "",VLOOKUP($A24,'Student reference sheet'!$A$2:$V$2329, 6,FALSE), "")</f>
        <v/>
      </c>
      <c r="T24" s="30" t="str">
        <f>IF($A24 = "","",
IF(VLOOKUP($A24,'Student reference sheet'!$A$2:$V$2329, 10,FALSE) = "Y", "Hispanic",
IF(VLOOKUP($A24,'Student reference sheet'!$A$2:$V$2329,11,FALSE) &lt;&gt; "",
IF(VLOOKUP($A24,'Student reference sheet'!$A$2:$V$2329,11,FALSE) = "UNK", "Unknown", VLOOKUP(VALUE(VLOOKUP($A24,'Student reference sheet'!$A$2:$V$2329,11,FALSE)),'Ethnicity Reference'!$A$2:$B$22,2,FALSE)),
IF(VLOOKUP($A24,'Student reference sheet'!$A$2:$V$2329,9,FALSE) &lt;&gt; "", VLOOKUP(VALUE(VLOOKUP($A24,'Student reference sheet'!$A$2:$V$2329,9,FALSE)),'Ethnicity Reference'!$A$2:$B$22,2,FALSE),"Unknown"))))</f>
        <v/>
      </c>
      <c r="U24" s="34"/>
    </row>
    <row r="25" spans="1:33" ht="15.75">
      <c r="A25" s="47"/>
      <c r="B25" s="33"/>
      <c r="C25" s="30" t="str">
        <f>IF($A25 &lt;&gt; "",VLOOKUP($A25,'Student reference sheet'!$A$2:$V$2329, 3,FALSE), "")</f>
        <v/>
      </c>
      <c r="D25" s="30" t="str">
        <f>IF($A25 &lt;&gt; "",VLOOKUP($A25,'Student reference sheet'!$A$2:$V$2329, 2,FALSE), "")</f>
        <v/>
      </c>
      <c r="E25" s="34"/>
      <c r="F25" s="34"/>
      <c r="G25" s="31" t="str">
        <f t="shared" ca="1" si="0"/>
        <v/>
      </c>
      <c r="H25" s="31" t="str">
        <f t="shared" ca="1" si="1"/>
        <v/>
      </c>
      <c r="I25" s="36" t="str">
        <f>IF($A25 = "", "",
IF(COUNTIF(MINIMUM_DAY_DATES[], Attendance!J25) &gt; 0, VLOOKUP(Attendance!$G25,MINIMUM_DAY_PERIOD_SCHEDULE[], 2,TRUE),
IF(COUNTIF(RALLY_DATES[], Attendance!J25) &gt; 0, VLOOKUP(Attendance!$G25,RALLY_PERIOD_SCHEDULE[], 2,TRUE),
IF(WEEKDAY(Attendance!$J25) = 2,
       IF(COUNTIF(FINALS_WEEK_MONDAY_DATE[],Attendance!$J25) &gt; 0, VLOOKUP(Attendance!$G25,FINALS_WEEK_MONDAY_PERIOD_SCHEDULE[],2,TRUE),
       VLOOKUP(Attendance!$G25,REGULAR_WEEK_SCHEDULE[],6,TRUE)),
IF(WEEKDAY($J25) = 3,
       IF(COUNTIF(FINALS_WEEK_TUESDAY_DATE[],Attendance!$J25) &gt; 0, VLOOKUP(Attendance!$G25,FINALS_WEEK_TUESDAY_PERIOD_SCHEDULE[],2,TRUE),
       VLOOKUP(Attendance!$G25,REGULAR_WEEK_SCHEDULE[[Tuesday]:[Period]],5,TRUE)),
IF(WEEKDAY(Attendance!$J25) = 4,
        IF(COUNTIF(BLOCK_WEDNESDAY_DATES[],Attendance!$J25) &gt; 0, VLOOKUP(Attendance!$G25,BLOCK_WEDNESDAY_PERIOD_SCHEDULE[],2,TRUE),
        IF(COUNTIF(FINALS_WEEK_WEDNESDAY_DATE[],Attendance!$J25) &gt; 0, VLOOKUP(Attendance!$G25,FINALS_WEEK_WEDNESDAY_PERIOD_SCHEDULE[],2,TRUE),
       VLOOKUP(Attendance!$G25,REGULAR_WEEK_SCHEDULE[[Wednesday]:[Period]],4,TRUE))),
IF(WEEKDAY($J25) = 5,
       IF(COUNTIF(BLOCK_THURSDAY_DATES[],Attendance!$J25) &gt; 0, VLOOKUP(Attendance!$G25,BLOCK_THURSDAY_PERIOD_SCHEDULE[],2,TRUE),
       IF(COUNTIF(FINALS_WEEK_THURSDAY_DATE[],Attendance!$J25) &gt; 0, VLOOKUP(Attendance!$G25,FINALS_WEEK_THURSDAY_PERIOD_SCHEDULE[],2,TRUE),
       VLOOKUP(Attendance!$G25,REGULAR_WEEK_SCHEDULE[[Thursday]:[Period]],3,TRUE))),
IF(WEEKDAY(Attendance!$J25) = 6,
       IF(COUNTIF(FINALS_WEEK_FRIDAY_DATE[],Attendance!$J25) &gt; 0, VLOOKUP(Attendance!$G25,FINALS_WEEK_FRIDAY_PERIOD_SCHEDULE[],2,TRUE),
       VLOOKUP(Attendance!$G25,REGULAR_WEEK_SCHEDULE[[Friday]:[Period]],2,TRUE))))))))))</f>
        <v/>
      </c>
      <c r="J25" s="32" t="str">
        <f t="shared" ca="1" si="2"/>
        <v/>
      </c>
      <c r="K25" s="32" t="str">
        <f>IF($A25 &lt;&gt; "",VLOOKUP($A25,'Student reference sheet'!$A$2:$V$2329, 7,FALSE), "")</f>
        <v/>
      </c>
      <c r="L25" s="30" t="str">
        <f>IF($A25 ="", "", VLOOKUP($A25, 'Student reference sheet'!$A$2:$Z$2603,23,FALSE))</f>
        <v/>
      </c>
      <c r="M25" s="30" t="str">
        <f>IF($A25 ="", "", VLOOKUP($A25, 'Student reference sheet'!$A$2:$Z$2603,24,FALSE))</f>
        <v/>
      </c>
      <c r="N25" s="30" t="str">
        <f>IF($A25 ="", "", VLOOKUP($A25, 'Student reference sheet'!$A$2:$Z$2603,26,FALSE))</f>
        <v/>
      </c>
      <c r="O25" s="30" t="str">
        <f>IF($A25 ="", "", VLOOKUP($A25, 'Student reference sheet'!$A$2:$Z$2603,25,FALSE))</f>
        <v/>
      </c>
      <c r="P25" s="30" t="str">
        <f>IF($A25 = "", "", IF(OR(VLOOKUP($A25,'Student reference sheet'!$A$2:$V$2400,8,FALSE) = "R",  VLOOKUP($A25,'Student reference sheet'!$A$2:$V$2400,8,FALSE) = "L"), "X", ""))</f>
        <v/>
      </c>
      <c r="Q25" s="30" t="str">
        <f>IF($A25 ="", "", VLOOKUP($A25, 'Student reference sheet'!$A$2:$V$2603,22,FALSE))</f>
        <v/>
      </c>
      <c r="R25" s="30" t="str">
        <f>IF($A25 &lt;&gt; "",VLOOKUP($A25,'Student reference sheet'!$A$2:$V$2329, 5,FALSE), "")</f>
        <v/>
      </c>
      <c r="S25" s="30" t="str">
        <f>IF($A25 &lt;&gt; "",VLOOKUP($A25,'Student reference sheet'!$A$2:$V$2329, 6,FALSE), "")</f>
        <v/>
      </c>
      <c r="T25" s="30" t="str">
        <f>IF($A25 = "","",
IF(VLOOKUP($A25,'Student reference sheet'!$A$2:$V$2329, 10,FALSE) = "Y", "Hispanic",
IF(VLOOKUP($A25,'Student reference sheet'!$A$2:$V$2329,11,FALSE) &lt;&gt; "",
IF(VLOOKUP($A25,'Student reference sheet'!$A$2:$V$2329,11,FALSE) = "UNK", "Unknown", VLOOKUP(VALUE(VLOOKUP($A25,'Student reference sheet'!$A$2:$V$2329,11,FALSE)),'Ethnicity Reference'!$A$2:$B$22,2,FALSE)),
IF(VLOOKUP($A25,'Student reference sheet'!$A$2:$V$2329,9,FALSE) &lt;&gt; "", VLOOKUP(VALUE(VLOOKUP($A25,'Student reference sheet'!$A$2:$V$2329,9,FALSE)),'Ethnicity Reference'!$A$2:$B$22,2,FALSE),"Unknown"))))</f>
        <v/>
      </c>
      <c r="U25" s="34"/>
    </row>
    <row r="26" spans="1:33" ht="15.75">
      <c r="A26" s="47"/>
      <c r="B26" s="33"/>
      <c r="C26" s="30" t="str">
        <f>IF($A26 &lt;&gt; "",VLOOKUP($A26,'Student reference sheet'!$A$2:$V$2329, 3,FALSE), "")</f>
        <v/>
      </c>
      <c r="D26" s="30" t="str">
        <f>IF($A26 &lt;&gt; "",VLOOKUP($A26,'Student reference sheet'!$A$2:$V$2329, 2,FALSE), "")</f>
        <v/>
      </c>
      <c r="E26" s="34"/>
      <c r="F26" s="34"/>
      <c r="G26" s="31" t="str">
        <f t="shared" ca="1" si="0"/>
        <v/>
      </c>
      <c r="H26" s="31" t="str">
        <f t="shared" ca="1" si="1"/>
        <v/>
      </c>
      <c r="I26" s="36" t="str">
        <f>IF($A26 = "", "",
IF(COUNTIF(MINIMUM_DAY_DATES[], Attendance!J26) &gt; 0, VLOOKUP(Attendance!$G26,MINIMUM_DAY_PERIOD_SCHEDULE[], 2,TRUE),
IF(COUNTIF(RALLY_DATES[], Attendance!J26) &gt; 0, VLOOKUP(Attendance!$G26,RALLY_PERIOD_SCHEDULE[], 2,TRUE),
IF(WEEKDAY(Attendance!$J26) = 2,
       IF(COUNTIF(FINALS_WEEK_MONDAY_DATE[],Attendance!$J26) &gt; 0, VLOOKUP(Attendance!$G26,FINALS_WEEK_MONDAY_PERIOD_SCHEDULE[],2,TRUE),
       VLOOKUP(Attendance!$G26,REGULAR_WEEK_SCHEDULE[],6,TRUE)),
IF(WEEKDAY($J26) = 3,
       IF(COUNTIF(FINALS_WEEK_TUESDAY_DATE[],Attendance!$J26) &gt; 0, VLOOKUP(Attendance!$G26,FINALS_WEEK_TUESDAY_PERIOD_SCHEDULE[],2,TRUE),
       VLOOKUP(Attendance!$G26,REGULAR_WEEK_SCHEDULE[[Tuesday]:[Period]],5,TRUE)),
IF(WEEKDAY(Attendance!$J26) = 4,
        IF(COUNTIF(BLOCK_WEDNESDAY_DATES[],Attendance!$J26) &gt; 0, VLOOKUP(Attendance!$G26,BLOCK_WEDNESDAY_PERIOD_SCHEDULE[],2,TRUE),
        IF(COUNTIF(FINALS_WEEK_WEDNESDAY_DATE[],Attendance!$J26) &gt; 0, VLOOKUP(Attendance!$G26,FINALS_WEEK_WEDNESDAY_PERIOD_SCHEDULE[],2,TRUE),
       VLOOKUP(Attendance!$G26,REGULAR_WEEK_SCHEDULE[[Wednesday]:[Period]],4,TRUE))),
IF(WEEKDAY($J26) = 5,
       IF(COUNTIF(BLOCK_THURSDAY_DATES[],Attendance!$J26) &gt; 0, VLOOKUP(Attendance!$G26,BLOCK_THURSDAY_PERIOD_SCHEDULE[],2,TRUE),
       IF(COUNTIF(FINALS_WEEK_THURSDAY_DATE[],Attendance!$J26) &gt; 0, VLOOKUP(Attendance!$G26,FINALS_WEEK_THURSDAY_PERIOD_SCHEDULE[],2,TRUE),
       VLOOKUP(Attendance!$G26,REGULAR_WEEK_SCHEDULE[[Thursday]:[Period]],3,TRUE))),
IF(WEEKDAY(Attendance!$J26) = 6,
       IF(COUNTIF(FINALS_WEEK_FRIDAY_DATE[],Attendance!$J26) &gt; 0, VLOOKUP(Attendance!$G26,FINALS_WEEK_FRIDAY_PERIOD_SCHEDULE[],2,TRUE),
       VLOOKUP(Attendance!$G26,REGULAR_WEEK_SCHEDULE[[Friday]:[Period]],2,TRUE))))))))))</f>
        <v/>
      </c>
      <c r="J26" s="32" t="str">
        <f t="shared" ca="1" si="2"/>
        <v/>
      </c>
      <c r="K26" s="32" t="str">
        <f>IF($A26 &lt;&gt; "",VLOOKUP($A26,'Student reference sheet'!$A$2:$V$2329, 7,FALSE), "")</f>
        <v/>
      </c>
      <c r="L26" s="30" t="str">
        <f>IF($A26 ="", "", VLOOKUP($A26, 'Student reference sheet'!$A$2:$Z$2603,23,FALSE))</f>
        <v/>
      </c>
      <c r="M26" s="30" t="str">
        <f>IF($A26 ="", "", VLOOKUP($A26, 'Student reference sheet'!$A$2:$Z$2603,24,FALSE))</f>
        <v/>
      </c>
      <c r="N26" s="30" t="str">
        <f>IF($A26 ="", "", VLOOKUP($A26, 'Student reference sheet'!$A$2:$Z$2603,26,FALSE))</f>
        <v/>
      </c>
      <c r="O26" s="30" t="str">
        <f>IF($A26 ="", "", VLOOKUP($A26, 'Student reference sheet'!$A$2:$Z$2603,25,FALSE))</f>
        <v/>
      </c>
      <c r="P26" s="30" t="str">
        <f>IF($A26 = "", "", IF(OR(VLOOKUP($A26,'Student reference sheet'!$A$2:$V$2400,8,FALSE) = "R",  VLOOKUP($A26,'Student reference sheet'!$A$2:$V$2400,8,FALSE) = "L"), "X", ""))</f>
        <v/>
      </c>
      <c r="Q26" s="30" t="str">
        <f>IF($A26 ="", "", VLOOKUP($A26, 'Student reference sheet'!$A$2:$V$2603,22,FALSE))</f>
        <v/>
      </c>
      <c r="R26" s="30" t="str">
        <f>IF($A26 &lt;&gt; "",VLOOKUP($A26,'Student reference sheet'!$A$2:$V$2329, 5,FALSE), "")</f>
        <v/>
      </c>
      <c r="S26" s="30" t="str">
        <f>IF($A26 &lt;&gt; "",VLOOKUP($A26,'Student reference sheet'!$A$2:$V$2329, 6,FALSE), "")</f>
        <v/>
      </c>
      <c r="T26" s="30" t="str">
        <f>IF($A26 = "","",
IF(VLOOKUP($A26,'Student reference sheet'!$A$2:$V$2329, 10,FALSE) = "Y", "Hispanic",
IF(VLOOKUP($A26,'Student reference sheet'!$A$2:$V$2329,11,FALSE) &lt;&gt; "",
IF(VLOOKUP($A26,'Student reference sheet'!$A$2:$V$2329,11,FALSE) = "UNK", "Unknown", VLOOKUP(VALUE(VLOOKUP($A26,'Student reference sheet'!$A$2:$V$2329,11,FALSE)),'Ethnicity Reference'!$A$2:$B$22,2,FALSE)),
IF(VLOOKUP($A26,'Student reference sheet'!$A$2:$V$2329,9,FALSE) &lt;&gt; "", VLOOKUP(VALUE(VLOOKUP($A26,'Student reference sheet'!$A$2:$V$2329,9,FALSE)),'Ethnicity Reference'!$A$2:$B$22,2,FALSE),"Unknown"))))</f>
        <v/>
      </c>
      <c r="U26" s="34"/>
    </row>
    <row r="27" spans="1:33" ht="15.75">
      <c r="A27" s="47"/>
      <c r="B27" s="33"/>
      <c r="C27" s="30" t="str">
        <f>IF($A27 &lt;&gt; "",VLOOKUP($A27,'Student reference sheet'!$A$2:$V$2329, 3,FALSE), "")</f>
        <v/>
      </c>
      <c r="D27" s="30" t="str">
        <f>IF($A27 &lt;&gt; "",VLOOKUP($A27,'Student reference sheet'!$A$2:$V$2329, 2,FALSE), "")</f>
        <v/>
      </c>
      <c r="E27" s="34"/>
      <c r="F27" s="34"/>
      <c r="G27" s="31" t="str">
        <f t="shared" ca="1" si="0"/>
        <v/>
      </c>
      <c r="H27" s="31" t="str">
        <f t="shared" ca="1" si="1"/>
        <v/>
      </c>
      <c r="I27" s="36" t="str">
        <f>IF($A27 = "", "",
IF(COUNTIF(MINIMUM_DAY_DATES[], Attendance!J27) &gt; 0, VLOOKUP(Attendance!$G27,MINIMUM_DAY_PERIOD_SCHEDULE[], 2,TRUE),
IF(COUNTIF(RALLY_DATES[], Attendance!J27) &gt; 0, VLOOKUP(Attendance!$G27,RALLY_PERIOD_SCHEDULE[], 2,TRUE),
IF(WEEKDAY(Attendance!$J27) = 2,
       IF(COUNTIF(FINALS_WEEK_MONDAY_DATE[],Attendance!$J27) &gt; 0, VLOOKUP(Attendance!$G27,FINALS_WEEK_MONDAY_PERIOD_SCHEDULE[],2,TRUE),
       VLOOKUP(Attendance!$G27,REGULAR_WEEK_SCHEDULE[],6,TRUE)),
IF(WEEKDAY($J27) = 3,
       IF(COUNTIF(FINALS_WEEK_TUESDAY_DATE[],Attendance!$J27) &gt; 0, VLOOKUP(Attendance!$G27,FINALS_WEEK_TUESDAY_PERIOD_SCHEDULE[],2,TRUE),
       VLOOKUP(Attendance!$G27,REGULAR_WEEK_SCHEDULE[[Tuesday]:[Period]],5,TRUE)),
IF(WEEKDAY(Attendance!$J27) = 4,
        IF(COUNTIF(BLOCK_WEDNESDAY_DATES[],Attendance!$J27) &gt; 0, VLOOKUP(Attendance!$G27,BLOCK_WEDNESDAY_PERIOD_SCHEDULE[],2,TRUE),
        IF(COUNTIF(FINALS_WEEK_WEDNESDAY_DATE[],Attendance!$J27) &gt; 0, VLOOKUP(Attendance!$G27,FINALS_WEEK_WEDNESDAY_PERIOD_SCHEDULE[],2,TRUE),
       VLOOKUP(Attendance!$G27,REGULAR_WEEK_SCHEDULE[[Wednesday]:[Period]],4,TRUE))),
IF(WEEKDAY($J27) = 5,
       IF(COUNTIF(BLOCK_THURSDAY_DATES[],Attendance!$J27) &gt; 0, VLOOKUP(Attendance!$G27,BLOCK_THURSDAY_PERIOD_SCHEDULE[],2,TRUE),
       IF(COUNTIF(FINALS_WEEK_THURSDAY_DATE[],Attendance!$J27) &gt; 0, VLOOKUP(Attendance!$G27,FINALS_WEEK_THURSDAY_PERIOD_SCHEDULE[],2,TRUE),
       VLOOKUP(Attendance!$G27,REGULAR_WEEK_SCHEDULE[[Thursday]:[Period]],3,TRUE))),
IF(WEEKDAY(Attendance!$J27) = 6,
       IF(COUNTIF(FINALS_WEEK_FRIDAY_DATE[],Attendance!$J27) &gt; 0, VLOOKUP(Attendance!$G27,FINALS_WEEK_FRIDAY_PERIOD_SCHEDULE[],2,TRUE),
       VLOOKUP(Attendance!$G27,REGULAR_WEEK_SCHEDULE[[Friday]:[Period]],2,TRUE))))))))))</f>
        <v/>
      </c>
      <c r="J27" s="32" t="str">
        <f t="shared" ca="1" si="2"/>
        <v/>
      </c>
      <c r="K27" s="32" t="str">
        <f>IF($A27 &lt;&gt; "",VLOOKUP($A27,'Student reference sheet'!$A$2:$V$2329, 7,FALSE), "")</f>
        <v/>
      </c>
      <c r="L27" s="30" t="str">
        <f>IF($A27 ="", "", VLOOKUP($A27, 'Student reference sheet'!$A$2:$Z$2603,23,FALSE))</f>
        <v/>
      </c>
      <c r="M27" s="30" t="str">
        <f>IF($A27 ="", "", VLOOKUP($A27, 'Student reference sheet'!$A$2:$Z$2603,24,FALSE))</f>
        <v/>
      </c>
      <c r="N27" s="30" t="str">
        <f>IF($A27 ="", "", VLOOKUP($A27, 'Student reference sheet'!$A$2:$Z$2603,26,FALSE))</f>
        <v/>
      </c>
      <c r="O27" s="30" t="str">
        <f>IF($A27 ="", "", VLOOKUP($A27, 'Student reference sheet'!$A$2:$Z$2603,25,FALSE))</f>
        <v/>
      </c>
      <c r="P27" s="30" t="str">
        <f>IF($A27 = "", "", IF(OR(VLOOKUP($A27,'Student reference sheet'!$A$2:$V$2400,8,FALSE) = "R",  VLOOKUP($A27,'Student reference sheet'!$A$2:$V$2400,8,FALSE) = "L"), "X", ""))</f>
        <v/>
      </c>
      <c r="Q27" s="30" t="str">
        <f>IF($A27 ="", "", VLOOKUP($A27, 'Student reference sheet'!$A$2:$V$2603,22,FALSE))</f>
        <v/>
      </c>
      <c r="R27" s="30" t="str">
        <f>IF($A27 &lt;&gt; "",VLOOKUP($A27,'Student reference sheet'!$A$2:$V$2329, 5,FALSE), "")</f>
        <v/>
      </c>
      <c r="S27" s="30" t="str">
        <f>IF($A27 &lt;&gt; "",VLOOKUP($A27,'Student reference sheet'!$A$2:$V$2329, 6,FALSE), "")</f>
        <v/>
      </c>
      <c r="T27" s="30" t="str">
        <f>IF($A27 = "","",
IF(VLOOKUP($A27,'Student reference sheet'!$A$2:$V$2329, 10,FALSE) = "Y", "Hispanic",
IF(VLOOKUP($A27,'Student reference sheet'!$A$2:$V$2329,11,FALSE) &lt;&gt; "",
IF(VLOOKUP($A27,'Student reference sheet'!$A$2:$V$2329,11,FALSE) = "UNK", "Unknown", VLOOKUP(VALUE(VLOOKUP($A27,'Student reference sheet'!$A$2:$V$2329,11,FALSE)),'Ethnicity Reference'!$A$2:$B$22,2,FALSE)),
IF(VLOOKUP($A27,'Student reference sheet'!$A$2:$V$2329,9,FALSE) &lt;&gt; "", VLOOKUP(VALUE(VLOOKUP($A27,'Student reference sheet'!$A$2:$V$2329,9,FALSE)),'Ethnicity Reference'!$A$2:$B$22,2,FALSE),"Unknown"))))</f>
        <v/>
      </c>
      <c r="U27" s="34"/>
    </row>
    <row r="28" spans="1:33" ht="15.75">
      <c r="A28" s="47"/>
      <c r="B28" s="33"/>
      <c r="C28" s="30" t="str">
        <f>IF($A28 &lt;&gt; "",VLOOKUP($A28,'Student reference sheet'!$A$2:$V$2329, 3,FALSE), "")</f>
        <v/>
      </c>
      <c r="D28" s="30" t="str">
        <f>IF($A28 &lt;&gt; "",VLOOKUP($A28,'Student reference sheet'!$A$2:$V$2329, 2,FALSE), "")</f>
        <v/>
      </c>
      <c r="E28" s="34"/>
      <c r="F28" s="34"/>
      <c r="G28" s="31" t="str">
        <f t="shared" ca="1" si="0"/>
        <v/>
      </c>
      <c r="H28" s="31" t="str">
        <f t="shared" ca="1" si="1"/>
        <v/>
      </c>
      <c r="I28" s="36" t="str">
        <f>IF($A28 = "", "",
IF(COUNTIF(MINIMUM_DAY_DATES[], Attendance!J28) &gt; 0, VLOOKUP(Attendance!$G28,MINIMUM_DAY_PERIOD_SCHEDULE[], 2,TRUE),
IF(COUNTIF(RALLY_DATES[], Attendance!J28) &gt; 0, VLOOKUP(Attendance!$G28,RALLY_PERIOD_SCHEDULE[], 2,TRUE),
IF(WEEKDAY(Attendance!$J28) = 2,
       IF(COUNTIF(FINALS_WEEK_MONDAY_DATE[],Attendance!$J28) &gt; 0, VLOOKUP(Attendance!$G28,FINALS_WEEK_MONDAY_PERIOD_SCHEDULE[],2,TRUE),
       VLOOKUP(Attendance!$G28,REGULAR_WEEK_SCHEDULE[],6,TRUE)),
IF(WEEKDAY($J28) = 3,
       IF(COUNTIF(FINALS_WEEK_TUESDAY_DATE[],Attendance!$J28) &gt; 0, VLOOKUP(Attendance!$G28,FINALS_WEEK_TUESDAY_PERIOD_SCHEDULE[],2,TRUE),
       VLOOKUP(Attendance!$G28,REGULAR_WEEK_SCHEDULE[[Tuesday]:[Period]],5,TRUE)),
IF(WEEKDAY(Attendance!$J28) = 4,
        IF(COUNTIF(BLOCK_WEDNESDAY_DATES[],Attendance!$J28) &gt; 0, VLOOKUP(Attendance!$G28,BLOCK_WEDNESDAY_PERIOD_SCHEDULE[],2,TRUE),
        IF(COUNTIF(FINALS_WEEK_WEDNESDAY_DATE[],Attendance!$J28) &gt; 0, VLOOKUP(Attendance!$G28,FINALS_WEEK_WEDNESDAY_PERIOD_SCHEDULE[],2,TRUE),
       VLOOKUP(Attendance!$G28,REGULAR_WEEK_SCHEDULE[[Wednesday]:[Period]],4,TRUE))),
IF(WEEKDAY($J28) = 5,
       IF(COUNTIF(BLOCK_THURSDAY_DATES[],Attendance!$J28) &gt; 0, VLOOKUP(Attendance!$G28,BLOCK_THURSDAY_PERIOD_SCHEDULE[],2,TRUE),
       IF(COUNTIF(FINALS_WEEK_THURSDAY_DATE[],Attendance!$J28) &gt; 0, VLOOKUP(Attendance!$G28,FINALS_WEEK_THURSDAY_PERIOD_SCHEDULE[],2,TRUE),
       VLOOKUP(Attendance!$G28,REGULAR_WEEK_SCHEDULE[[Thursday]:[Period]],3,TRUE))),
IF(WEEKDAY(Attendance!$J28) = 6,
       IF(COUNTIF(FINALS_WEEK_FRIDAY_DATE[],Attendance!$J28) &gt; 0, VLOOKUP(Attendance!$G28,FINALS_WEEK_FRIDAY_PERIOD_SCHEDULE[],2,TRUE),
       VLOOKUP(Attendance!$G28,REGULAR_WEEK_SCHEDULE[[Friday]:[Period]],2,TRUE))))))))))</f>
        <v/>
      </c>
      <c r="J28" s="32" t="str">
        <f t="shared" ca="1" si="2"/>
        <v/>
      </c>
      <c r="K28" s="32" t="str">
        <f>IF($A28 &lt;&gt; "",VLOOKUP($A28,'Student reference sheet'!$A$2:$V$2329, 7,FALSE), "")</f>
        <v/>
      </c>
      <c r="L28" s="30" t="str">
        <f>IF($A28 ="", "", VLOOKUP($A28, 'Student reference sheet'!$A$2:$Z$2603,23,FALSE))</f>
        <v/>
      </c>
      <c r="M28" s="30" t="str">
        <f>IF($A28 ="", "", VLOOKUP($A28, 'Student reference sheet'!$A$2:$Z$2603,24,FALSE))</f>
        <v/>
      </c>
      <c r="N28" s="30" t="str">
        <f>IF($A28 ="", "", VLOOKUP($A28, 'Student reference sheet'!$A$2:$Z$2603,26,FALSE))</f>
        <v/>
      </c>
      <c r="O28" s="30" t="str">
        <f>IF($A28 ="", "", VLOOKUP($A28, 'Student reference sheet'!$A$2:$Z$2603,25,FALSE))</f>
        <v/>
      </c>
      <c r="P28" s="30" t="str">
        <f>IF($A28 = "", "", IF(OR(VLOOKUP($A28,'Student reference sheet'!$A$2:$V$2400,8,FALSE) = "R",  VLOOKUP($A28,'Student reference sheet'!$A$2:$V$2400,8,FALSE) = "L"), "X", ""))</f>
        <v/>
      </c>
      <c r="Q28" s="30" t="str">
        <f>IF($A28 ="", "", VLOOKUP($A28, 'Student reference sheet'!$A$2:$V$2603,22,FALSE))</f>
        <v/>
      </c>
      <c r="R28" s="30" t="str">
        <f>IF($A28 &lt;&gt; "",VLOOKUP($A28,'Student reference sheet'!$A$2:$V$2329, 5,FALSE), "")</f>
        <v/>
      </c>
      <c r="S28" s="30" t="str">
        <f>IF($A28 &lt;&gt; "",VLOOKUP($A28,'Student reference sheet'!$A$2:$V$2329, 6,FALSE), "")</f>
        <v/>
      </c>
      <c r="T28" s="30" t="str">
        <f>IF($A28 = "","",
IF(VLOOKUP($A28,'Student reference sheet'!$A$2:$V$2329, 10,FALSE) = "Y", "Hispanic",
IF(VLOOKUP($A28,'Student reference sheet'!$A$2:$V$2329,11,FALSE) &lt;&gt; "",
IF(VLOOKUP($A28,'Student reference sheet'!$A$2:$V$2329,11,FALSE) = "UNK", "Unknown", VLOOKUP(VALUE(VLOOKUP($A28,'Student reference sheet'!$A$2:$V$2329,11,FALSE)),'Ethnicity Reference'!$A$2:$B$22,2,FALSE)),
IF(VLOOKUP($A28,'Student reference sheet'!$A$2:$V$2329,9,FALSE) &lt;&gt; "", VLOOKUP(VALUE(VLOOKUP($A28,'Student reference sheet'!$A$2:$V$2329,9,FALSE)),'Ethnicity Reference'!$A$2:$B$22,2,FALSE),"Unknown"))))</f>
        <v/>
      </c>
      <c r="U28" s="34"/>
    </row>
    <row r="29" spans="1:33" ht="15.75">
      <c r="A29" s="47"/>
      <c r="B29" s="33"/>
      <c r="C29" s="30" t="str">
        <f>IF($A29 &lt;&gt; "",VLOOKUP($A29,'Student reference sheet'!$A$2:$V$2329, 3,FALSE), "")</f>
        <v/>
      </c>
      <c r="D29" s="30" t="str">
        <f>IF($A29 &lt;&gt; "",VLOOKUP($A29,'Student reference sheet'!$A$2:$V$2329, 2,FALSE), "")</f>
        <v/>
      </c>
      <c r="E29" s="34"/>
      <c r="F29" s="34"/>
      <c r="G29" s="31" t="str">
        <f t="shared" ca="1" si="0"/>
        <v/>
      </c>
      <c r="H29" s="31" t="str">
        <f t="shared" ca="1" si="1"/>
        <v/>
      </c>
      <c r="I29" s="36" t="str">
        <f>IF($A29 = "", "",
IF(COUNTIF(MINIMUM_DAY_DATES[], Attendance!J29) &gt; 0, VLOOKUP(Attendance!$G29,MINIMUM_DAY_PERIOD_SCHEDULE[], 2,TRUE),
IF(COUNTIF(RALLY_DATES[], Attendance!J29) &gt; 0, VLOOKUP(Attendance!$G29,RALLY_PERIOD_SCHEDULE[], 2,TRUE),
IF(WEEKDAY(Attendance!$J29) = 2,
       IF(COUNTIF(FINALS_WEEK_MONDAY_DATE[],Attendance!$J29) &gt; 0, VLOOKUP(Attendance!$G29,FINALS_WEEK_MONDAY_PERIOD_SCHEDULE[],2,TRUE),
       VLOOKUP(Attendance!$G29,REGULAR_WEEK_SCHEDULE[],6,TRUE)),
IF(WEEKDAY($J29) = 3,
       IF(COUNTIF(FINALS_WEEK_TUESDAY_DATE[],Attendance!$J29) &gt; 0, VLOOKUP(Attendance!$G29,FINALS_WEEK_TUESDAY_PERIOD_SCHEDULE[],2,TRUE),
       VLOOKUP(Attendance!$G29,REGULAR_WEEK_SCHEDULE[[Tuesday]:[Period]],5,TRUE)),
IF(WEEKDAY(Attendance!$J29) = 4,
        IF(COUNTIF(BLOCK_WEDNESDAY_DATES[],Attendance!$J29) &gt; 0, VLOOKUP(Attendance!$G29,BLOCK_WEDNESDAY_PERIOD_SCHEDULE[],2,TRUE),
        IF(COUNTIF(FINALS_WEEK_WEDNESDAY_DATE[],Attendance!$J29) &gt; 0, VLOOKUP(Attendance!$G29,FINALS_WEEK_WEDNESDAY_PERIOD_SCHEDULE[],2,TRUE),
       VLOOKUP(Attendance!$G29,REGULAR_WEEK_SCHEDULE[[Wednesday]:[Period]],4,TRUE))),
IF(WEEKDAY($J29) = 5,
       IF(COUNTIF(BLOCK_THURSDAY_DATES[],Attendance!$J29) &gt; 0, VLOOKUP(Attendance!$G29,BLOCK_THURSDAY_PERIOD_SCHEDULE[],2,TRUE),
       IF(COUNTIF(FINALS_WEEK_THURSDAY_DATE[],Attendance!$J29) &gt; 0, VLOOKUP(Attendance!$G29,FINALS_WEEK_THURSDAY_PERIOD_SCHEDULE[],2,TRUE),
       VLOOKUP(Attendance!$G29,REGULAR_WEEK_SCHEDULE[[Thursday]:[Period]],3,TRUE))),
IF(WEEKDAY(Attendance!$J29) = 6,
       IF(COUNTIF(FINALS_WEEK_FRIDAY_DATE[],Attendance!$J29) &gt; 0, VLOOKUP(Attendance!$G29,FINALS_WEEK_FRIDAY_PERIOD_SCHEDULE[],2,TRUE),
       VLOOKUP(Attendance!$G29,REGULAR_WEEK_SCHEDULE[[Friday]:[Period]],2,TRUE))))))))))</f>
        <v/>
      </c>
      <c r="J29" s="32" t="str">
        <f t="shared" ca="1" si="2"/>
        <v/>
      </c>
      <c r="K29" s="32" t="str">
        <f>IF($A29 &lt;&gt; "",VLOOKUP($A29,'Student reference sheet'!$A$2:$V$2329, 7,FALSE), "")</f>
        <v/>
      </c>
      <c r="L29" s="30" t="str">
        <f>IF($A29 ="", "", VLOOKUP($A29, 'Student reference sheet'!$A$2:$Z$2603,23,FALSE))</f>
        <v/>
      </c>
      <c r="M29" s="30" t="str">
        <f>IF($A29 ="", "", VLOOKUP($A29, 'Student reference sheet'!$A$2:$Z$2603,24,FALSE))</f>
        <v/>
      </c>
      <c r="N29" s="30" t="str">
        <f>IF($A29 ="", "", VLOOKUP($A29, 'Student reference sheet'!$A$2:$Z$2603,26,FALSE))</f>
        <v/>
      </c>
      <c r="O29" s="30" t="str">
        <f>IF($A29 ="", "", VLOOKUP($A29, 'Student reference sheet'!$A$2:$Z$2603,25,FALSE))</f>
        <v/>
      </c>
      <c r="P29" s="30" t="str">
        <f>IF($A29 = "", "", IF(OR(VLOOKUP($A29,'Student reference sheet'!$A$2:$V$2400,8,FALSE) = "R",  VLOOKUP($A29,'Student reference sheet'!$A$2:$V$2400,8,FALSE) = "L"), "X", ""))</f>
        <v/>
      </c>
      <c r="Q29" s="30" t="str">
        <f>IF($A29 ="", "", VLOOKUP($A29, 'Student reference sheet'!$A$2:$V$2603,22,FALSE))</f>
        <v/>
      </c>
      <c r="R29" s="30" t="str">
        <f>IF($A29 &lt;&gt; "",VLOOKUP($A29,'Student reference sheet'!$A$2:$V$2329, 5,FALSE), "")</f>
        <v/>
      </c>
      <c r="S29" s="30" t="str">
        <f>IF($A29 &lt;&gt; "",VLOOKUP($A29,'Student reference sheet'!$A$2:$V$2329, 6,FALSE), "")</f>
        <v/>
      </c>
      <c r="T29" s="30" t="str">
        <f>IF($A29 = "","",
IF(VLOOKUP($A29,'Student reference sheet'!$A$2:$V$2329, 10,FALSE) = "Y", "Hispanic",
IF(VLOOKUP($A29,'Student reference sheet'!$A$2:$V$2329,11,FALSE) &lt;&gt; "",
IF(VLOOKUP($A29,'Student reference sheet'!$A$2:$V$2329,11,FALSE) = "UNK", "Unknown", VLOOKUP(VALUE(VLOOKUP($A29,'Student reference sheet'!$A$2:$V$2329,11,FALSE)),'Ethnicity Reference'!$A$2:$B$22,2,FALSE)),
IF(VLOOKUP($A29,'Student reference sheet'!$A$2:$V$2329,9,FALSE) &lt;&gt; "", VLOOKUP(VALUE(VLOOKUP($A29,'Student reference sheet'!$A$2:$V$2329,9,FALSE)),'Ethnicity Reference'!$A$2:$B$22,2,FALSE),"Unknown"))))</f>
        <v/>
      </c>
      <c r="U29" s="34"/>
    </row>
    <row r="30" spans="1:33" ht="15.75">
      <c r="A30" s="47"/>
      <c r="B30" s="33"/>
      <c r="C30" s="30" t="str">
        <f>IF($A30 &lt;&gt; "",VLOOKUP($A30,'Student reference sheet'!$A$2:$V$2329, 3,FALSE), "")</f>
        <v/>
      </c>
      <c r="D30" s="30" t="str">
        <f>IF($A30 &lt;&gt; "",VLOOKUP($A30,'Student reference sheet'!$A$2:$V$2329, 2,FALSE), "")</f>
        <v/>
      </c>
      <c r="E30" s="34"/>
      <c r="F30" s="34"/>
      <c r="G30" s="31" t="str">
        <f t="shared" ca="1" si="0"/>
        <v/>
      </c>
      <c r="H30" s="31" t="str">
        <f t="shared" ca="1" si="1"/>
        <v/>
      </c>
      <c r="I30" s="36" t="str">
        <f>IF($A30 = "", "",
IF(COUNTIF(MINIMUM_DAY_DATES[], Attendance!J30) &gt; 0, VLOOKUP(Attendance!$G30,MINIMUM_DAY_PERIOD_SCHEDULE[], 2,TRUE),
IF(COUNTIF(RALLY_DATES[], Attendance!J30) &gt; 0, VLOOKUP(Attendance!$G30,RALLY_PERIOD_SCHEDULE[], 2,TRUE),
IF(WEEKDAY(Attendance!$J30) = 2,
       IF(COUNTIF(FINALS_WEEK_MONDAY_DATE[],Attendance!$J30) &gt; 0, VLOOKUP(Attendance!$G30,FINALS_WEEK_MONDAY_PERIOD_SCHEDULE[],2,TRUE),
       VLOOKUP(Attendance!$G30,REGULAR_WEEK_SCHEDULE[],6,TRUE)),
IF(WEEKDAY($J30) = 3,
       IF(COUNTIF(FINALS_WEEK_TUESDAY_DATE[],Attendance!$J30) &gt; 0, VLOOKUP(Attendance!$G30,FINALS_WEEK_TUESDAY_PERIOD_SCHEDULE[],2,TRUE),
       VLOOKUP(Attendance!$G30,REGULAR_WEEK_SCHEDULE[[Tuesday]:[Period]],5,TRUE)),
IF(WEEKDAY(Attendance!$J30) = 4,
        IF(COUNTIF(BLOCK_WEDNESDAY_DATES[],Attendance!$J30) &gt; 0, VLOOKUP(Attendance!$G30,BLOCK_WEDNESDAY_PERIOD_SCHEDULE[],2,TRUE),
        IF(COUNTIF(FINALS_WEEK_WEDNESDAY_DATE[],Attendance!$J30) &gt; 0, VLOOKUP(Attendance!$G30,FINALS_WEEK_WEDNESDAY_PERIOD_SCHEDULE[],2,TRUE),
       VLOOKUP(Attendance!$G30,REGULAR_WEEK_SCHEDULE[[Wednesday]:[Period]],4,TRUE))),
IF(WEEKDAY($J30) = 5,
       IF(COUNTIF(BLOCK_THURSDAY_DATES[],Attendance!$J30) &gt; 0, VLOOKUP(Attendance!$G30,BLOCK_THURSDAY_PERIOD_SCHEDULE[],2,TRUE),
       IF(COUNTIF(FINALS_WEEK_THURSDAY_DATE[],Attendance!$J30) &gt; 0, VLOOKUP(Attendance!$G30,FINALS_WEEK_THURSDAY_PERIOD_SCHEDULE[],2,TRUE),
       VLOOKUP(Attendance!$G30,REGULAR_WEEK_SCHEDULE[[Thursday]:[Period]],3,TRUE))),
IF(WEEKDAY(Attendance!$J30) = 6,
       IF(COUNTIF(FINALS_WEEK_FRIDAY_DATE[],Attendance!$J30) &gt; 0, VLOOKUP(Attendance!$G30,FINALS_WEEK_FRIDAY_PERIOD_SCHEDULE[],2,TRUE),
       VLOOKUP(Attendance!$G30,REGULAR_WEEK_SCHEDULE[[Friday]:[Period]],2,TRUE))))))))))</f>
        <v/>
      </c>
      <c r="J30" s="32" t="str">
        <f t="shared" ca="1" si="2"/>
        <v/>
      </c>
      <c r="K30" s="32" t="str">
        <f>IF($A30 &lt;&gt; "",VLOOKUP($A30,'Student reference sheet'!$A$2:$V$2329, 7,FALSE), "")</f>
        <v/>
      </c>
      <c r="L30" s="30" t="str">
        <f>IF($A30 ="", "", VLOOKUP($A30, 'Student reference sheet'!$A$2:$Z$2603,23,FALSE))</f>
        <v/>
      </c>
      <c r="M30" s="30" t="str">
        <f>IF($A30 ="", "", VLOOKUP($A30, 'Student reference sheet'!$A$2:$Z$2603,24,FALSE))</f>
        <v/>
      </c>
      <c r="N30" s="30" t="str">
        <f>IF($A30 ="", "", VLOOKUP($A30, 'Student reference sheet'!$A$2:$Z$2603,26,FALSE))</f>
        <v/>
      </c>
      <c r="O30" s="30" t="str">
        <f>IF($A30 ="", "", VLOOKUP($A30, 'Student reference sheet'!$A$2:$Z$2603,25,FALSE))</f>
        <v/>
      </c>
      <c r="P30" s="30" t="str">
        <f>IF($A30 = "", "", IF(OR(VLOOKUP($A30,'Student reference sheet'!$A$2:$V$2400,8,FALSE) = "R",  VLOOKUP($A30,'Student reference sheet'!$A$2:$V$2400,8,FALSE) = "L"), "X", ""))</f>
        <v/>
      </c>
      <c r="Q30" s="30" t="str">
        <f>IF($A30 ="", "", VLOOKUP($A30, 'Student reference sheet'!$A$2:$V$2603,22,FALSE))</f>
        <v/>
      </c>
      <c r="R30" s="30" t="str">
        <f>IF($A30 &lt;&gt; "",VLOOKUP($A30,'Student reference sheet'!$A$2:$V$2329, 5,FALSE), "")</f>
        <v/>
      </c>
      <c r="S30" s="30" t="str">
        <f>IF($A30 &lt;&gt; "",VLOOKUP($A30,'Student reference sheet'!$A$2:$V$2329, 6,FALSE), "")</f>
        <v/>
      </c>
      <c r="T30" s="30" t="str">
        <f>IF($A30 = "","",
IF(VLOOKUP($A30,'Student reference sheet'!$A$2:$V$2329, 10,FALSE) = "Y", "Hispanic",
IF(VLOOKUP($A30,'Student reference sheet'!$A$2:$V$2329,11,FALSE) &lt;&gt; "",
IF(VLOOKUP($A30,'Student reference sheet'!$A$2:$V$2329,11,FALSE) = "UNK", "Unknown", VLOOKUP(VALUE(VLOOKUP($A30,'Student reference sheet'!$A$2:$V$2329,11,FALSE)),'Ethnicity Reference'!$A$2:$B$22,2,FALSE)),
IF(VLOOKUP($A30,'Student reference sheet'!$A$2:$V$2329,9,FALSE) &lt;&gt; "", VLOOKUP(VALUE(VLOOKUP($A30,'Student reference sheet'!$A$2:$V$2329,9,FALSE)),'Ethnicity Reference'!$A$2:$B$22,2,FALSE),"Unknown"))))</f>
        <v/>
      </c>
      <c r="U30" s="34"/>
    </row>
    <row r="31" spans="1:33" ht="15.75">
      <c r="A31" s="47"/>
      <c r="B31" s="33"/>
      <c r="C31" s="30" t="str">
        <f>IF($A31 &lt;&gt; "",VLOOKUP($A31,'Student reference sheet'!$A$2:$V$2329, 3,FALSE), "")</f>
        <v/>
      </c>
      <c r="D31" s="30" t="str">
        <f>IF($A31 &lt;&gt; "",VLOOKUP($A31,'Student reference sheet'!$A$2:$V$2329, 2,FALSE), "")</f>
        <v/>
      </c>
      <c r="E31" s="34"/>
      <c r="F31" s="34"/>
      <c r="G31" s="31" t="str">
        <f t="shared" ca="1" si="0"/>
        <v/>
      </c>
      <c r="H31" s="31" t="str">
        <f t="shared" ca="1" si="1"/>
        <v/>
      </c>
      <c r="I31" s="36" t="str">
        <f>IF($A31 = "", "",
IF(COUNTIF(MINIMUM_DAY_DATES[], Attendance!J31) &gt; 0, VLOOKUP(Attendance!$G31,MINIMUM_DAY_PERIOD_SCHEDULE[], 2,TRUE),
IF(COUNTIF(RALLY_DATES[], Attendance!J31) &gt; 0, VLOOKUP(Attendance!$G31,RALLY_PERIOD_SCHEDULE[], 2,TRUE),
IF(WEEKDAY(Attendance!$J31) = 2,
       IF(COUNTIF(FINALS_WEEK_MONDAY_DATE[],Attendance!$J31) &gt; 0, VLOOKUP(Attendance!$G31,FINALS_WEEK_MONDAY_PERIOD_SCHEDULE[],2,TRUE),
       VLOOKUP(Attendance!$G31,REGULAR_WEEK_SCHEDULE[],6,TRUE)),
IF(WEEKDAY($J31) = 3,
       IF(COUNTIF(FINALS_WEEK_TUESDAY_DATE[],Attendance!$J31) &gt; 0, VLOOKUP(Attendance!$G31,FINALS_WEEK_TUESDAY_PERIOD_SCHEDULE[],2,TRUE),
       VLOOKUP(Attendance!$G31,REGULAR_WEEK_SCHEDULE[[Tuesday]:[Period]],5,TRUE)),
IF(WEEKDAY(Attendance!$J31) = 4,
        IF(COUNTIF(BLOCK_WEDNESDAY_DATES[],Attendance!$J31) &gt; 0, VLOOKUP(Attendance!$G31,BLOCK_WEDNESDAY_PERIOD_SCHEDULE[],2,TRUE),
        IF(COUNTIF(FINALS_WEEK_WEDNESDAY_DATE[],Attendance!$J31) &gt; 0, VLOOKUP(Attendance!$G31,FINALS_WEEK_WEDNESDAY_PERIOD_SCHEDULE[],2,TRUE),
       VLOOKUP(Attendance!$G31,REGULAR_WEEK_SCHEDULE[[Wednesday]:[Period]],4,TRUE))),
IF(WEEKDAY($J31) = 5,
       IF(COUNTIF(BLOCK_THURSDAY_DATES[],Attendance!$J31) &gt; 0, VLOOKUP(Attendance!$G31,BLOCK_THURSDAY_PERIOD_SCHEDULE[],2,TRUE),
       IF(COUNTIF(FINALS_WEEK_THURSDAY_DATE[],Attendance!$J31) &gt; 0, VLOOKUP(Attendance!$G31,FINALS_WEEK_THURSDAY_PERIOD_SCHEDULE[],2,TRUE),
       VLOOKUP(Attendance!$G31,REGULAR_WEEK_SCHEDULE[[Thursday]:[Period]],3,TRUE))),
IF(WEEKDAY(Attendance!$J31) = 6,
       IF(COUNTIF(FINALS_WEEK_FRIDAY_DATE[],Attendance!$J31) &gt; 0, VLOOKUP(Attendance!$G31,FINALS_WEEK_FRIDAY_PERIOD_SCHEDULE[],2,TRUE),
       VLOOKUP(Attendance!$G31,REGULAR_WEEK_SCHEDULE[[Friday]:[Period]],2,TRUE))))))))))</f>
        <v/>
      </c>
      <c r="J31" s="32" t="str">
        <f t="shared" ca="1" si="2"/>
        <v/>
      </c>
      <c r="K31" s="32" t="str">
        <f>IF($A31 &lt;&gt; "",VLOOKUP($A31,'Student reference sheet'!$A$2:$V$2329, 7,FALSE), "")</f>
        <v/>
      </c>
      <c r="L31" s="30" t="str">
        <f>IF($A31 ="", "", VLOOKUP($A31, 'Student reference sheet'!$A$2:$Z$2603,23,FALSE))</f>
        <v/>
      </c>
      <c r="M31" s="30" t="str">
        <f>IF($A31 ="", "", VLOOKUP($A31, 'Student reference sheet'!$A$2:$Z$2603,24,FALSE))</f>
        <v/>
      </c>
      <c r="N31" s="30" t="str">
        <f>IF($A31 ="", "", VLOOKUP($A31, 'Student reference sheet'!$A$2:$Z$2603,26,FALSE))</f>
        <v/>
      </c>
      <c r="O31" s="30" t="str">
        <f>IF($A31 ="", "", VLOOKUP($A31, 'Student reference sheet'!$A$2:$Z$2603,25,FALSE))</f>
        <v/>
      </c>
      <c r="P31" s="30" t="str">
        <f>IF($A31 = "", "", IF(OR(VLOOKUP($A31,'Student reference sheet'!$A$2:$V$2400,8,FALSE) = "R",  VLOOKUP($A31,'Student reference sheet'!$A$2:$V$2400,8,FALSE) = "L"), "X", ""))</f>
        <v/>
      </c>
      <c r="Q31" s="30" t="str">
        <f>IF($A31 ="", "", VLOOKUP($A31, 'Student reference sheet'!$A$2:$V$2603,22,FALSE))</f>
        <v/>
      </c>
      <c r="R31" s="30" t="str">
        <f>IF($A31 &lt;&gt; "",VLOOKUP($A31,'Student reference sheet'!$A$2:$V$2329, 5,FALSE), "")</f>
        <v/>
      </c>
      <c r="S31" s="30" t="str">
        <f>IF($A31 &lt;&gt; "",VLOOKUP($A31,'Student reference sheet'!$A$2:$V$2329, 6,FALSE), "")</f>
        <v/>
      </c>
      <c r="T31" s="30" t="str">
        <f>IF($A31 = "","",
IF(VLOOKUP($A31,'Student reference sheet'!$A$2:$V$2329, 10,FALSE) = "Y", "Hispanic",
IF(VLOOKUP($A31,'Student reference sheet'!$A$2:$V$2329,11,FALSE) &lt;&gt; "",
IF(VLOOKUP($A31,'Student reference sheet'!$A$2:$V$2329,11,FALSE) = "UNK", "Unknown", VLOOKUP(VALUE(VLOOKUP($A31,'Student reference sheet'!$A$2:$V$2329,11,FALSE)),'Ethnicity Reference'!$A$2:$B$22,2,FALSE)),
IF(VLOOKUP($A31,'Student reference sheet'!$A$2:$V$2329,9,FALSE) &lt;&gt; "", VLOOKUP(VALUE(VLOOKUP($A31,'Student reference sheet'!$A$2:$V$2329,9,FALSE)),'Ethnicity Reference'!$A$2:$B$22,2,FALSE),"Unknown"))))</f>
        <v/>
      </c>
      <c r="U31" s="34"/>
    </row>
    <row r="32" spans="1:33" ht="15.75">
      <c r="A32" s="47"/>
      <c r="B32" s="33"/>
      <c r="C32" s="30" t="str">
        <f>IF($A32 &lt;&gt; "",VLOOKUP($A32,'Student reference sheet'!$A$2:$V$2329, 3,FALSE), "")</f>
        <v/>
      </c>
      <c r="D32" s="30" t="str">
        <f>IF($A32 &lt;&gt; "",VLOOKUP($A32,'Student reference sheet'!$A$2:$V$2329, 2,FALSE), "")</f>
        <v/>
      </c>
      <c r="E32" s="34"/>
      <c r="F32" s="34"/>
      <c r="G32" s="31" t="str">
        <f t="shared" ca="1" si="0"/>
        <v/>
      </c>
      <c r="H32" s="31" t="str">
        <f t="shared" ca="1" si="1"/>
        <v/>
      </c>
      <c r="I32" s="36" t="str">
        <f>IF($A32 = "", "",
IF(COUNTIF(MINIMUM_DAY_DATES[], Attendance!J32) &gt; 0, VLOOKUP(Attendance!$G32,MINIMUM_DAY_PERIOD_SCHEDULE[], 2,TRUE),
IF(COUNTIF(RALLY_DATES[], Attendance!J32) &gt; 0, VLOOKUP(Attendance!$G32,RALLY_PERIOD_SCHEDULE[], 2,TRUE),
IF(WEEKDAY(Attendance!$J32) = 2,
       IF(COUNTIF(FINALS_WEEK_MONDAY_DATE[],Attendance!$J32) &gt; 0, VLOOKUP(Attendance!$G32,FINALS_WEEK_MONDAY_PERIOD_SCHEDULE[],2,TRUE),
       VLOOKUP(Attendance!$G32,REGULAR_WEEK_SCHEDULE[],6,TRUE)),
IF(WEEKDAY($J32) = 3,
       IF(COUNTIF(FINALS_WEEK_TUESDAY_DATE[],Attendance!$J32) &gt; 0, VLOOKUP(Attendance!$G32,FINALS_WEEK_TUESDAY_PERIOD_SCHEDULE[],2,TRUE),
       VLOOKUP(Attendance!$G32,REGULAR_WEEK_SCHEDULE[[Tuesday]:[Period]],5,TRUE)),
IF(WEEKDAY(Attendance!$J32) = 4,
        IF(COUNTIF(BLOCK_WEDNESDAY_DATES[],Attendance!$J32) &gt; 0, VLOOKUP(Attendance!$G32,BLOCK_WEDNESDAY_PERIOD_SCHEDULE[],2,TRUE),
        IF(COUNTIF(FINALS_WEEK_WEDNESDAY_DATE[],Attendance!$J32) &gt; 0, VLOOKUP(Attendance!$G32,FINALS_WEEK_WEDNESDAY_PERIOD_SCHEDULE[],2,TRUE),
       VLOOKUP(Attendance!$G32,REGULAR_WEEK_SCHEDULE[[Wednesday]:[Period]],4,TRUE))),
IF(WEEKDAY($J32) = 5,
       IF(COUNTIF(BLOCK_THURSDAY_DATES[],Attendance!$J32) &gt; 0, VLOOKUP(Attendance!$G32,BLOCK_THURSDAY_PERIOD_SCHEDULE[],2,TRUE),
       IF(COUNTIF(FINALS_WEEK_THURSDAY_DATE[],Attendance!$J32) &gt; 0, VLOOKUP(Attendance!$G32,FINALS_WEEK_THURSDAY_PERIOD_SCHEDULE[],2,TRUE),
       VLOOKUP(Attendance!$G32,REGULAR_WEEK_SCHEDULE[[Thursday]:[Period]],3,TRUE))),
IF(WEEKDAY(Attendance!$J32) = 6,
       IF(COUNTIF(FINALS_WEEK_FRIDAY_DATE[],Attendance!$J32) &gt; 0, VLOOKUP(Attendance!$G32,FINALS_WEEK_FRIDAY_PERIOD_SCHEDULE[],2,TRUE),
       VLOOKUP(Attendance!$G32,REGULAR_WEEK_SCHEDULE[[Friday]:[Period]],2,TRUE))))))))))</f>
        <v/>
      </c>
      <c r="J32" s="32" t="str">
        <f t="shared" ca="1" si="2"/>
        <v/>
      </c>
      <c r="K32" s="32" t="str">
        <f>IF($A32 &lt;&gt; "",VLOOKUP($A32,'Student reference sheet'!$A$2:$V$2329, 7,FALSE), "")</f>
        <v/>
      </c>
      <c r="L32" s="30" t="str">
        <f>IF($A32 ="", "", VLOOKUP($A32, 'Student reference sheet'!$A$2:$Z$2603,23,FALSE))</f>
        <v/>
      </c>
      <c r="M32" s="30" t="str">
        <f>IF($A32 ="", "", VLOOKUP($A32, 'Student reference sheet'!$A$2:$Z$2603,24,FALSE))</f>
        <v/>
      </c>
      <c r="N32" s="30" t="str">
        <f>IF($A32 ="", "", VLOOKUP($A32, 'Student reference sheet'!$A$2:$Z$2603,26,FALSE))</f>
        <v/>
      </c>
      <c r="O32" s="30" t="str">
        <f>IF($A32 ="", "", VLOOKUP($A32, 'Student reference sheet'!$A$2:$Z$2603,25,FALSE))</f>
        <v/>
      </c>
      <c r="P32" s="30" t="str">
        <f>IF($A32 = "", "", IF(OR(VLOOKUP($A32,'Student reference sheet'!$A$2:$V$2400,8,FALSE) = "R",  VLOOKUP($A32,'Student reference sheet'!$A$2:$V$2400,8,FALSE) = "L"), "X", ""))</f>
        <v/>
      </c>
      <c r="Q32" s="30" t="str">
        <f>IF($A32 ="", "", VLOOKUP($A32, 'Student reference sheet'!$A$2:$V$2603,22,FALSE))</f>
        <v/>
      </c>
      <c r="R32" s="30" t="str">
        <f>IF($A32 &lt;&gt; "",VLOOKUP($A32,'Student reference sheet'!$A$2:$V$2329, 5,FALSE), "")</f>
        <v/>
      </c>
      <c r="S32" s="30" t="str">
        <f>IF($A32 &lt;&gt; "",VLOOKUP($A32,'Student reference sheet'!$A$2:$V$2329, 6,FALSE), "")</f>
        <v/>
      </c>
      <c r="T32" s="30" t="str">
        <f>IF($A32 = "","",
IF(VLOOKUP($A32,'Student reference sheet'!$A$2:$V$2329, 10,FALSE) = "Y", "Hispanic",
IF(VLOOKUP($A32,'Student reference sheet'!$A$2:$V$2329,11,FALSE) &lt;&gt; "",
IF(VLOOKUP($A32,'Student reference sheet'!$A$2:$V$2329,11,FALSE) = "UNK", "Unknown", VLOOKUP(VALUE(VLOOKUP($A32,'Student reference sheet'!$A$2:$V$2329,11,FALSE)),'Ethnicity Reference'!$A$2:$B$22,2,FALSE)),
IF(VLOOKUP($A32,'Student reference sheet'!$A$2:$V$2329,9,FALSE) &lt;&gt; "", VLOOKUP(VALUE(VLOOKUP($A32,'Student reference sheet'!$A$2:$V$2329,9,FALSE)),'Ethnicity Reference'!$A$2:$B$22,2,FALSE),"Unknown"))))</f>
        <v/>
      </c>
      <c r="U32" s="34"/>
    </row>
    <row r="33" spans="1:21" ht="15.75">
      <c r="A33" s="47"/>
      <c r="B33" s="33"/>
      <c r="C33" s="30" t="str">
        <f>IF($A33 &lt;&gt; "",VLOOKUP($A33,'Student reference sheet'!$A$2:$V$2329, 3,FALSE), "")</f>
        <v/>
      </c>
      <c r="D33" s="30" t="str">
        <f>IF($A33 &lt;&gt; "",VLOOKUP($A33,'Student reference sheet'!$A$2:$V$2329, 2,FALSE), "")</f>
        <v/>
      </c>
      <c r="E33" s="34"/>
      <c r="F33" s="34"/>
      <c r="G33" s="31" t="str">
        <f t="shared" ca="1" si="0"/>
        <v/>
      </c>
      <c r="H33" s="31" t="str">
        <f t="shared" ca="1" si="1"/>
        <v/>
      </c>
      <c r="I33" s="36" t="str">
        <f>IF($A33 = "", "",
IF(COUNTIF(MINIMUM_DAY_DATES[], Attendance!J33) &gt; 0, VLOOKUP(Attendance!$G33,MINIMUM_DAY_PERIOD_SCHEDULE[], 2,TRUE),
IF(COUNTIF(RALLY_DATES[], Attendance!J33) &gt; 0, VLOOKUP(Attendance!$G33,RALLY_PERIOD_SCHEDULE[], 2,TRUE),
IF(WEEKDAY(Attendance!$J33) = 2,
       IF(COUNTIF(FINALS_WEEK_MONDAY_DATE[],Attendance!$J33) &gt; 0, VLOOKUP(Attendance!$G33,FINALS_WEEK_MONDAY_PERIOD_SCHEDULE[],2,TRUE),
       VLOOKUP(Attendance!$G33,REGULAR_WEEK_SCHEDULE[],6,TRUE)),
IF(WEEKDAY($J33) = 3,
       IF(COUNTIF(FINALS_WEEK_TUESDAY_DATE[],Attendance!$J33) &gt; 0, VLOOKUP(Attendance!$G33,FINALS_WEEK_TUESDAY_PERIOD_SCHEDULE[],2,TRUE),
       VLOOKUP(Attendance!$G33,REGULAR_WEEK_SCHEDULE[[Tuesday]:[Period]],5,TRUE)),
IF(WEEKDAY(Attendance!$J33) = 4,
        IF(COUNTIF(BLOCK_WEDNESDAY_DATES[],Attendance!$J33) &gt; 0, VLOOKUP(Attendance!$G33,BLOCK_WEDNESDAY_PERIOD_SCHEDULE[],2,TRUE),
        IF(COUNTIF(FINALS_WEEK_WEDNESDAY_DATE[],Attendance!$J33) &gt; 0, VLOOKUP(Attendance!$G33,FINALS_WEEK_WEDNESDAY_PERIOD_SCHEDULE[],2,TRUE),
       VLOOKUP(Attendance!$G33,REGULAR_WEEK_SCHEDULE[[Wednesday]:[Period]],4,TRUE))),
IF(WEEKDAY($J33) = 5,
       IF(COUNTIF(BLOCK_THURSDAY_DATES[],Attendance!$J33) &gt; 0, VLOOKUP(Attendance!$G33,BLOCK_THURSDAY_PERIOD_SCHEDULE[],2,TRUE),
       IF(COUNTIF(FINALS_WEEK_THURSDAY_DATE[],Attendance!$J33) &gt; 0, VLOOKUP(Attendance!$G33,FINALS_WEEK_THURSDAY_PERIOD_SCHEDULE[],2,TRUE),
       VLOOKUP(Attendance!$G33,REGULAR_WEEK_SCHEDULE[[Thursday]:[Period]],3,TRUE))),
IF(WEEKDAY(Attendance!$J33) = 6,
       IF(COUNTIF(FINALS_WEEK_FRIDAY_DATE[],Attendance!$J33) &gt; 0, VLOOKUP(Attendance!$G33,FINALS_WEEK_FRIDAY_PERIOD_SCHEDULE[],2,TRUE),
       VLOOKUP(Attendance!$G33,REGULAR_WEEK_SCHEDULE[[Friday]:[Period]],2,TRUE))))))))))</f>
        <v/>
      </c>
      <c r="J33" s="32" t="str">
        <f t="shared" ca="1" si="2"/>
        <v/>
      </c>
      <c r="K33" s="32" t="str">
        <f>IF($A33 &lt;&gt; "",VLOOKUP($A33,'Student reference sheet'!$A$2:$V$2329, 7,FALSE), "")</f>
        <v/>
      </c>
      <c r="L33" s="30" t="str">
        <f>IF($A33 ="", "", VLOOKUP($A33, 'Student reference sheet'!$A$2:$Z$2603,23,FALSE))</f>
        <v/>
      </c>
      <c r="M33" s="30" t="str">
        <f>IF($A33 ="", "", VLOOKUP($A33, 'Student reference sheet'!$A$2:$Z$2603,24,FALSE))</f>
        <v/>
      </c>
      <c r="N33" s="30" t="str">
        <f>IF($A33 ="", "", VLOOKUP($A33, 'Student reference sheet'!$A$2:$Z$2603,26,FALSE))</f>
        <v/>
      </c>
      <c r="O33" s="30" t="str">
        <f>IF($A33 ="", "", VLOOKUP($A33, 'Student reference sheet'!$A$2:$Z$2603,25,FALSE))</f>
        <v/>
      </c>
      <c r="P33" s="30" t="str">
        <f>IF($A33 = "", "", IF(OR(VLOOKUP($A33,'Student reference sheet'!$A$2:$V$2400,8,FALSE) = "R",  VLOOKUP($A33,'Student reference sheet'!$A$2:$V$2400,8,FALSE) = "L"), "X", ""))</f>
        <v/>
      </c>
      <c r="Q33" s="30" t="str">
        <f>IF($A33 ="", "", VLOOKUP($A33, 'Student reference sheet'!$A$2:$V$2603,22,FALSE))</f>
        <v/>
      </c>
      <c r="R33" s="30" t="str">
        <f>IF($A33 &lt;&gt; "",VLOOKUP($A33,'Student reference sheet'!$A$2:$V$2329, 5,FALSE), "")</f>
        <v/>
      </c>
      <c r="S33" s="30" t="str">
        <f>IF($A33 &lt;&gt; "",VLOOKUP($A33,'Student reference sheet'!$A$2:$V$2329, 6,FALSE), "")</f>
        <v/>
      </c>
      <c r="T33" s="30" t="str">
        <f>IF($A33 = "","",
IF(VLOOKUP($A33,'Student reference sheet'!$A$2:$V$2329, 10,FALSE) = "Y", "Hispanic",
IF(VLOOKUP($A33,'Student reference sheet'!$A$2:$V$2329,11,FALSE) &lt;&gt; "",
IF(VLOOKUP($A33,'Student reference sheet'!$A$2:$V$2329,11,FALSE) = "UNK", "Unknown", VLOOKUP(VALUE(VLOOKUP($A33,'Student reference sheet'!$A$2:$V$2329,11,FALSE)),'Ethnicity Reference'!$A$2:$B$22,2,FALSE)),
IF(VLOOKUP($A33,'Student reference sheet'!$A$2:$V$2329,9,FALSE) &lt;&gt; "", VLOOKUP(VALUE(VLOOKUP($A33,'Student reference sheet'!$A$2:$V$2329,9,FALSE)),'Ethnicity Reference'!$A$2:$B$22,2,FALSE),"Unknown"))))</f>
        <v/>
      </c>
      <c r="U33" s="34"/>
    </row>
    <row r="34" spans="1:21" ht="15.75">
      <c r="A34" s="47"/>
      <c r="B34" s="33"/>
      <c r="C34" s="30" t="str">
        <f>IF($A34 &lt;&gt; "",VLOOKUP($A34,'Student reference sheet'!$A$2:$V$2329, 3,FALSE), "")</f>
        <v/>
      </c>
      <c r="D34" s="30" t="str">
        <f>IF($A34 &lt;&gt; "",VLOOKUP($A34,'Student reference sheet'!$A$2:$V$2329, 2,FALSE), "")</f>
        <v/>
      </c>
      <c r="E34" s="34"/>
      <c r="F34" s="34"/>
      <c r="G34" s="31" t="str">
        <f t="shared" ca="1" si="0"/>
        <v/>
      </c>
      <c r="H34" s="31" t="str">
        <f t="shared" ca="1" si="1"/>
        <v/>
      </c>
      <c r="I34" s="36" t="str">
        <f>IF($A34 = "", "",
IF(COUNTIF(MINIMUM_DAY_DATES[], Attendance!J34) &gt; 0, VLOOKUP(Attendance!$G34,MINIMUM_DAY_PERIOD_SCHEDULE[], 2,TRUE),
IF(COUNTIF(RALLY_DATES[], Attendance!J34) &gt; 0, VLOOKUP(Attendance!$G34,RALLY_PERIOD_SCHEDULE[], 2,TRUE),
IF(WEEKDAY(Attendance!$J34) = 2,
       IF(COUNTIF(FINALS_WEEK_MONDAY_DATE[],Attendance!$J34) &gt; 0, VLOOKUP(Attendance!$G34,FINALS_WEEK_MONDAY_PERIOD_SCHEDULE[],2,TRUE),
       VLOOKUP(Attendance!$G34,REGULAR_WEEK_SCHEDULE[],6,TRUE)),
IF(WEEKDAY($J34) = 3,
       IF(COUNTIF(FINALS_WEEK_TUESDAY_DATE[],Attendance!$J34) &gt; 0, VLOOKUP(Attendance!$G34,FINALS_WEEK_TUESDAY_PERIOD_SCHEDULE[],2,TRUE),
       VLOOKUP(Attendance!$G34,REGULAR_WEEK_SCHEDULE[[Tuesday]:[Period]],5,TRUE)),
IF(WEEKDAY(Attendance!$J34) = 4,
        IF(COUNTIF(BLOCK_WEDNESDAY_DATES[],Attendance!$J34) &gt; 0, VLOOKUP(Attendance!$G34,BLOCK_WEDNESDAY_PERIOD_SCHEDULE[],2,TRUE),
        IF(COUNTIF(FINALS_WEEK_WEDNESDAY_DATE[],Attendance!$J34) &gt; 0, VLOOKUP(Attendance!$G34,FINALS_WEEK_WEDNESDAY_PERIOD_SCHEDULE[],2,TRUE),
       VLOOKUP(Attendance!$G34,REGULAR_WEEK_SCHEDULE[[Wednesday]:[Period]],4,TRUE))),
IF(WEEKDAY($J34) = 5,
       IF(COUNTIF(BLOCK_THURSDAY_DATES[],Attendance!$J34) &gt; 0, VLOOKUP(Attendance!$G34,BLOCK_THURSDAY_PERIOD_SCHEDULE[],2,TRUE),
       IF(COUNTIF(FINALS_WEEK_THURSDAY_DATE[],Attendance!$J34) &gt; 0, VLOOKUP(Attendance!$G34,FINALS_WEEK_THURSDAY_PERIOD_SCHEDULE[],2,TRUE),
       VLOOKUP(Attendance!$G34,REGULAR_WEEK_SCHEDULE[[Thursday]:[Period]],3,TRUE))),
IF(WEEKDAY(Attendance!$J34) = 6,
       IF(COUNTIF(FINALS_WEEK_FRIDAY_DATE[],Attendance!$J34) &gt; 0, VLOOKUP(Attendance!$G34,FINALS_WEEK_FRIDAY_PERIOD_SCHEDULE[],2,TRUE),
       VLOOKUP(Attendance!$G34,REGULAR_WEEK_SCHEDULE[[Friday]:[Period]],2,TRUE))))))))))</f>
        <v/>
      </c>
      <c r="J34" s="32" t="str">
        <f t="shared" ca="1" si="2"/>
        <v/>
      </c>
      <c r="K34" s="32" t="str">
        <f>IF($A34 &lt;&gt; "",VLOOKUP($A34,'Student reference sheet'!$A$2:$V$2329, 7,FALSE), "")</f>
        <v/>
      </c>
      <c r="L34" s="30" t="str">
        <f>IF($A34 ="", "", VLOOKUP($A34, 'Student reference sheet'!$A$2:$Z$2603,23,FALSE))</f>
        <v/>
      </c>
      <c r="M34" s="30" t="str">
        <f>IF($A34 ="", "", VLOOKUP($A34, 'Student reference sheet'!$A$2:$Z$2603,24,FALSE))</f>
        <v/>
      </c>
      <c r="N34" s="30" t="str">
        <f>IF($A34 ="", "", VLOOKUP($A34, 'Student reference sheet'!$A$2:$Z$2603,26,FALSE))</f>
        <v/>
      </c>
      <c r="O34" s="30" t="str">
        <f>IF($A34 ="", "", VLOOKUP($A34, 'Student reference sheet'!$A$2:$Z$2603,25,FALSE))</f>
        <v/>
      </c>
      <c r="P34" s="30" t="str">
        <f>IF($A34 = "", "", IF(OR(VLOOKUP($A34,'Student reference sheet'!$A$2:$V$2400,8,FALSE) = "R",  VLOOKUP($A34,'Student reference sheet'!$A$2:$V$2400,8,FALSE) = "L"), "X", ""))</f>
        <v/>
      </c>
      <c r="Q34" s="30" t="str">
        <f>IF($A34 ="", "", VLOOKUP($A34, 'Student reference sheet'!$A$2:$V$2603,22,FALSE))</f>
        <v/>
      </c>
      <c r="R34" s="30" t="str">
        <f>IF($A34 &lt;&gt; "",VLOOKUP($A34,'Student reference sheet'!$A$2:$V$2329, 5,FALSE), "")</f>
        <v/>
      </c>
      <c r="S34" s="30" t="str">
        <f>IF($A34 &lt;&gt; "",VLOOKUP($A34,'Student reference sheet'!$A$2:$V$2329, 6,FALSE), "")</f>
        <v/>
      </c>
      <c r="T34" s="30" t="str">
        <f>IF($A34 = "","",
IF(VLOOKUP($A34,'Student reference sheet'!$A$2:$V$2329, 10,FALSE) = "Y", "Hispanic",
IF(VLOOKUP($A34,'Student reference sheet'!$A$2:$V$2329,11,FALSE) &lt;&gt; "",
IF(VLOOKUP($A34,'Student reference sheet'!$A$2:$V$2329,11,FALSE) = "UNK", "Unknown", VLOOKUP(VALUE(VLOOKUP($A34,'Student reference sheet'!$A$2:$V$2329,11,FALSE)),'Ethnicity Reference'!$A$2:$B$22,2,FALSE)),
IF(VLOOKUP($A34,'Student reference sheet'!$A$2:$V$2329,9,FALSE) &lt;&gt; "", VLOOKUP(VALUE(VLOOKUP($A34,'Student reference sheet'!$A$2:$V$2329,9,FALSE)),'Ethnicity Reference'!$A$2:$B$22,2,FALSE),"Unknown"))))</f>
        <v/>
      </c>
      <c r="U34" s="34"/>
    </row>
    <row r="35" spans="1:21" ht="15.75">
      <c r="A35" s="47"/>
      <c r="B35" s="33"/>
      <c r="C35" s="30" t="str">
        <f>IF($A35 &lt;&gt; "",VLOOKUP($A35,'Student reference sheet'!$A$2:$V$2329, 3,FALSE), "")</f>
        <v/>
      </c>
      <c r="D35" s="30" t="str">
        <f>IF($A35 &lt;&gt; "",VLOOKUP($A35,'Student reference sheet'!$A$2:$V$2329, 2,FALSE), "")</f>
        <v/>
      </c>
      <c r="E35" s="34"/>
      <c r="F35" s="34"/>
      <c r="G35" s="31" t="str">
        <f t="shared" ca="1" si="0"/>
        <v/>
      </c>
      <c r="H35" s="31" t="str">
        <f t="shared" ca="1" si="1"/>
        <v/>
      </c>
      <c r="I35" s="36" t="str">
        <f>IF($A35 = "", "",
IF(COUNTIF(MINIMUM_DAY_DATES[], Attendance!J35) &gt; 0, VLOOKUP(Attendance!$G35,MINIMUM_DAY_PERIOD_SCHEDULE[], 2,TRUE),
IF(COUNTIF(RALLY_DATES[], Attendance!J35) &gt; 0, VLOOKUP(Attendance!$G35,RALLY_PERIOD_SCHEDULE[], 2,TRUE),
IF(WEEKDAY(Attendance!$J35) = 2,
       IF(COUNTIF(FINALS_WEEK_MONDAY_DATE[],Attendance!$J35) &gt; 0, VLOOKUP(Attendance!$G35,FINALS_WEEK_MONDAY_PERIOD_SCHEDULE[],2,TRUE),
       VLOOKUP(Attendance!$G35,REGULAR_WEEK_SCHEDULE[],6,TRUE)),
IF(WEEKDAY($J35) = 3,
       IF(COUNTIF(FINALS_WEEK_TUESDAY_DATE[],Attendance!$J35) &gt; 0, VLOOKUP(Attendance!$G35,FINALS_WEEK_TUESDAY_PERIOD_SCHEDULE[],2,TRUE),
       VLOOKUP(Attendance!$G35,REGULAR_WEEK_SCHEDULE[[Tuesday]:[Period]],5,TRUE)),
IF(WEEKDAY(Attendance!$J35) = 4,
        IF(COUNTIF(BLOCK_WEDNESDAY_DATES[],Attendance!$J35) &gt; 0, VLOOKUP(Attendance!$G35,BLOCK_WEDNESDAY_PERIOD_SCHEDULE[],2,TRUE),
        IF(COUNTIF(FINALS_WEEK_WEDNESDAY_DATE[],Attendance!$J35) &gt; 0, VLOOKUP(Attendance!$G35,FINALS_WEEK_WEDNESDAY_PERIOD_SCHEDULE[],2,TRUE),
       VLOOKUP(Attendance!$G35,REGULAR_WEEK_SCHEDULE[[Wednesday]:[Period]],4,TRUE))),
IF(WEEKDAY($J35) = 5,
       IF(COUNTIF(BLOCK_THURSDAY_DATES[],Attendance!$J35) &gt; 0, VLOOKUP(Attendance!$G35,BLOCK_THURSDAY_PERIOD_SCHEDULE[],2,TRUE),
       IF(COUNTIF(FINALS_WEEK_THURSDAY_DATE[],Attendance!$J35) &gt; 0, VLOOKUP(Attendance!$G35,FINALS_WEEK_THURSDAY_PERIOD_SCHEDULE[],2,TRUE),
       VLOOKUP(Attendance!$G35,REGULAR_WEEK_SCHEDULE[[Thursday]:[Period]],3,TRUE))),
IF(WEEKDAY(Attendance!$J35) = 6,
       IF(COUNTIF(FINALS_WEEK_FRIDAY_DATE[],Attendance!$J35) &gt; 0, VLOOKUP(Attendance!$G35,FINALS_WEEK_FRIDAY_PERIOD_SCHEDULE[],2,TRUE),
       VLOOKUP(Attendance!$G35,REGULAR_WEEK_SCHEDULE[[Friday]:[Period]],2,TRUE))))))))))</f>
        <v/>
      </c>
      <c r="J35" s="32" t="str">
        <f t="shared" ca="1" si="2"/>
        <v/>
      </c>
      <c r="K35" s="32" t="str">
        <f>IF($A35 &lt;&gt; "",VLOOKUP($A35,'Student reference sheet'!$A$2:$V$2329, 7,FALSE), "")</f>
        <v/>
      </c>
      <c r="L35" s="30" t="str">
        <f>IF($A35 ="", "", VLOOKUP($A35, 'Student reference sheet'!$A$2:$Z$2603,23,FALSE))</f>
        <v/>
      </c>
      <c r="M35" s="30" t="str">
        <f>IF($A35 ="", "", VLOOKUP($A35, 'Student reference sheet'!$A$2:$Z$2603,24,FALSE))</f>
        <v/>
      </c>
      <c r="N35" s="30" t="str">
        <f>IF($A35 ="", "", VLOOKUP($A35, 'Student reference sheet'!$A$2:$Z$2603,26,FALSE))</f>
        <v/>
      </c>
      <c r="O35" s="30" t="str">
        <f>IF($A35 ="", "", VLOOKUP($A35, 'Student reference sheet'!$A$2:$Z$2603,25,FALSE))</f>
        <v/>
      </c>
      <c r="P35" s="30" t="str">
        <f>IF($A35 = "", "", IF(OR(VLOOKUP($A35,'Student reference sheet'!$A$2:$V$2400,8,FALSE) = "R",  VLOOKUP($A35,'Student reference sheet'!$A$2:$V$2400,8,FALSE) = "L"), "X", ""))</f>
        <v/>
      </c>
      <c r="Q35" s="30" t="str">
        <f>IF($A35 ="", "", VLOOKUP($A35, 'Student reference sheet'!$A$2:$V$2603,22,FALSE))</f>
        <v/>
      </c>
      <c r="R35" s="30" t="str">
        <f>IF($A35 &lt;&gt; "",VLOOKUP($A35,'Student reference sheet'!$A$2:$V$2329, 5,FALSE), "")</f>
        <v/>
      </c>
      <c r="S35" s="30" t="str">
        <f>IF($A35 &lt;&gt; "",VLOOKUP($A35,'Student reference sheet'!$A$2:$V$2329, 6,FALSE), "")</f>
        <v/>
      </c>
      <c r="T35" s="30" t="str">
        <f>IF($A35 = "","",
IF(VLOOKUP($A35,'Student reference sheet'!$A$2:$V$2329, 10,FALSE) = "Y", "Hispanic",
IF(VLOOKUP($A35,'Student reference sheet'!$A$2:$V$2329,11,FALSE) &lt;&gt; "",
IF(VLOOKUP($A35,'Student reference sheet'!$A$2:$V$2329,11,FALSE) = "UNK", "Unknown", VLOOKUP(VALUE(VLOOKUP($A35,'Student reference sheet'!$A$2:$V$2329,11,FALSE)),'Ethnicity Reference'!$A$2:$B$22,2,FALSE)),
IF(VLOOKUP($A35,'Student reference sheet'!$A$2:$V$2329,9,FALSE) &lt;&gt; "", VLOOKUP(VALUE(VLOOKUP($A35,'Student reference sheet'!$A$2:$V$2329,9,FALSE)),'Ethnicity Reference'!$A$2:$B$22,2,FALSE),"Unknown"))))</f>
        <v/>
      </c>
      <c r="U35" s="34"/>
    </row>
    <row r="36" spans="1:21" ht="15.75">
      <c r="A36" s="47"/>
      <c r="B36" s="33"/>
      <c r="C36" s="30" t="str">
        <f>IF($A36 &lt;&gt; "",VLOOKUP($A36,'Student reference sheet'!$A$2:$V$2329, 3,FALSE), "")</f>
        <v/>
      </c>
      <c r="D36" s="30" t="str">
        <f>IF($A36 &lt;&gt; "",VLOOKUP($A36,'Student reference sheet'!$A$2:$V$2329, 2,FALSE), "")</f>
        <v/>
      </c>
      <c r="E36" s="34"/>
      <c r="F36" s="34"/>
      <c r="G36" s="31" t="str">
        <f t="shared" ca="1" si="0"/>
        <v/>
      </c>
      <c r="H36" s="31" t="str">
        <f t="shared" ca="1" si="1"/>
        <v/>
      </c>
      <c r="I36" s="36" t="str">
        <f>IF($A36 = "", "",
IF(COUNTIF(MINIMUM_DAY_DATES[], Attendance!J36) &gt; 0, VLOOKUP(Attendance!$G36,MINIMUM_DAY_PERIOD_SCHEDULE[], 2,TRUE),
IF(COUNTIF(RALLY_DATES[], Attendance!J36) &gt; 0, VLOOKUP(Attendance!$G36,RALLY_PERIOD_SCHEDULE[], 2,TRUE),
IF(WEEKDAY(Attendance!$J36) = 2,
       IF(COUNTIF(FINALS_WEEK_MONDAY_DATE[],Attendance!$J36) &gt; 0, VLOOKUP(Attendance!$G36,FINALS_WEEK_MONDAY_PERIOD_SCHEDULE[],2,TRUE),
       VLOOKUP(Attendance!$G36,REGULAR_WEEK_SCHEDULE[],6,TRUE)),
IF(WEEKDAY($J36) = 3,
       IF(COUNTIF(FINALS_WEEK_TUESDAY_DATE[],Attendance!$J36) &gt; 0, VLOOKUP(Attendance!$G36,FINALS_WEEK_TUESDAY_PERIOD_SCHEDULE[],2,TRUE),
       VLOOKUP(Attendance!$G36,REGULAR_WEEK_SCHEDULE[[Tuesday]:[Period]],5,TRUE)),
IF(WEEKDAY(Attendance!$J36) = 4,
        IF(COUNTIF(BLOCK_WEDNESDAY_DATES[],Attendance!$J36) &gt; 0, VLOOKUP(Attendance!$G36,BLOCK_WEDNESDAY_PERIOD_SCHEDULE[],2,TRUE),
        IF(COUNTIF(FINALS_WEEK_WEDNESDAY_DATE[],Attendance!$J36) &gt; 0, VLOOKUP(Attendance!$G36,FINALS_WEEK_WEDNESDAY_PERIOD_SCHEDULE[],2,TRUE),
       VLOOKUP(Attendance!$G36,REGULAR_WEEK_SCHEDULE[[Wednesday]:[Period]],4,TRUE))),
IF(WEEKDAY($J36) = 5,
       IF(COUNTIF(BLOCK_THURSDAY_DATES[],Attendance!$J36) &gt; 0, VLOOKUP(Attendance!$G36,BLOCK_THURSDAY_PERIOD_SCHEDULE[],2,TRUE),
       IF(COUNTIF(FINALS_WEEK_THURSDAY_DATE[],Attendance!$J36) &gt; 0, VLOOKUP(Attendance!$G36,FINALS_WEEK_THURSDAY_PERIOD_SCHEDULE[],2,TRUE),
       VLOOKUP(Attendance!$G36,REGULAR_WEEK_SCHEDULE[[Thursday]:[Period]],3,TRUE))),
IF(WEEKDAY(Attendance!$J36) = 6,
       IF(COUNTIF(FINALS_WEEK_FRIDAY_DATE[],Attendance!$J36) &gt; 0, VLOOKUP(Attendance!$G36,FINALS_WEEK_FRIDAY_PERIOD_SCHEDULE[],2,TRUE),
       VLOOKUP(Attendance!$G36,REGULAR_WEEK_SCHEDULE[[Friday]:[Period]],2,TRUE))))))))))</f>
        <v/>
      </c>
      <c r="J36" s="32" t="str">
        <f t="shared" ca="1" si="2"/>
        <v/>
      </c>
      <c r="K36" s="32" t="str">
        <f>IF($A36 &lt;&gt; "",VLOOKUP($A36,'Student reference sheet'!$A$2:$V$2329, 7,FALSE), "")</f>
        <v/>
      </c>
      <c r="L36" s="30" t="str">
        <f>IF($A36 ="", "", VLOOKUP($A36, 'Student reference sheet'!$A$2:$Z$2603,23,FALSE))</f>
        <v/>
      </c>
      <c r="M36" s="30" t="str">
        <f>IF($A36 ="", "", VLOOKUP($A36, 'Student reference sheet'!$A$2:$Z$2603,24,FALSE))</f>
        <v/>
      </c>
      <c r="N36" s="30" t="str">
        <f>IF($A36 ="", "", VLOOKUP($A36, 'Student reference sheet'!$A$2:$Z$2603,26,FALSE))</f>
        <v/>
      </c>
      <c r="O36" s="30" t="str">
        <f>IF($A36 ="", "", VLOOKUP($A36, 'Student reference sheet'!$A$2:$Z$2603,25,FALSE))</f>
        <v/>
      </c>
      <c r="P36" s="30" t="str">
        <f>IF($A36 = "", "", IF(OR(VLOOKUP($A36,'Student reference sheet'!$A$2:$V$2400,8,FALSE) = "R",  VLOOKUP($A36,'Student reference sheet'!$A$2:$V$2400,8,FALSE) = "L"), "X", ""))</f>
        <v/>
      </c>
      <c r="Q36" s="30" t="str">
        <f>IF($A36 ="", "", VLOOKUP($A36, 'Student reference sheet'!$A$2:$V$2603,22,FALSE))</f>
        <v/>
      </c>
      <c r="R36" s="30" t="str">
        <f>IF($A36 &lt;&gt; "",VLOOKUP($A36,'Student reference sheet'!$A$2:$V$2329, 5,FALSE), "")</f>
        <v/>
      </c>
      <c r="S36" s="30" t="str">
        <f>IF($A36 &lt;&gt; "",VLOOKUP($A36,'Student reference sheet'!$A$2:$V$2329, 6,FALSE), "")</f>
        <v/>
      </c>
      <c r="T36" s="30" t="str">
        <f>IF($A36 = "","",
IF(VLOOKUP($A36,'Student reference sheet'!$A$2:$V$2329, 10,FALSE) = "Y", "Hispanic",
IF(VLOOKUP($A36,'Student reference sheet'!$A$2:$V$2329,11,FALSE) &lt;&gt; "",
IF(VLOOKUP($A36,'Student reference sheet'!$A$2:$V$2329,11,FALSE) = "UNK", "Unknown", VLOOKUP(VALUE(VLOOKUP($A36,'Student reference sheet'!$A$2:$V$2329,11,FALSE)),'Ethnicity Reference'!$A$2:$B$22,2,FALSE)),
IF(VLOOKUP($A36,'Student reference sheet'!$A$2:$V$2329,9,FALSE) &lt;&gt; "", VLOOKUP(VALUE(VLOOKUP($A36,'Student reference sheet'!$A$2:$V$2329,9,FALSE)),'Ethnicity Reference'!$A$2:$B$22,2,FALSE),"Unknown"))))</f>
        <v/>
      </c>
      <c r="U36" s="34"/>
    </row>
    <row r="37" spans="1:21" ht="15.75">
      <c r="A37" s="47"/>
      <c r="B37" s="33"/>
      <c r="C37" s="30" t="str">
        <f>IF($A37 &lt;&gt; "",VLOOKUP($A37,'Student reference sheet'!$A$2:$V$2329, 3,FALSE), "")</f>
        <v/>
      </c>
      <c r="D37" s="30" t="str">
        <f>IF($A37 &lt;&gt; "",VLOOKUP($A37,'Student reference sheet'!$A$2:$V$2329, 2,FALSE), "")</f>
        <v/>
      </c>
      <c r="E37" s="34"/>
      <c r="F37" s="34"/>
      <c r="G37" s="31" t="str">
        <f t="shared" ca="1" si="0"/>
        <v/>
      </c>
      <c r="H37" s="31" t="str">
        <f t="shared" ca="1" si="1"/>
        <v/>
      </c>
      <c r="I37" s="36" t="str">
        <f>IF($A37 = "", "",
IF(COUNTIF(MINIMUM_DAY_DATES[], Attendance!J37) &gt; 0, VLOOKUP(Attendance!$G37,MINIMUM_DAY_PERIOD_SCHEDULE[], 2,TRUE),
IF(COUNTIF(RALLY_DATES[], Attendance!J37) &gt; 0, VLOOKUP(Attendance!$G37,RALLY_PERIOD_SCHEDULE[], 2,TRUE),
IF(WEEKDAY(Attendance!$J37) = 2,
       IF(COUNTIF(FINALS_WEEK_MONDAY_DATE[],Attendance!$J37) &gt; 0, VLOOKUP(Attendance!$G37,FINALS_WEEK_MONDAY_PERIOD_SCHEDULE[],2,TRUE),
       VLOOKUP(Attendance!$G37,REGULAR_WEEK_SCHEDULE[],6,TRUE)),
IF(WEEKDAY($J37) = 3,
       IF(COUNTIF(FINALS_WEEK_TUESDAY_DATE[],Attendance!$J37) &gt; 0, VLOOKUP(Attendance!$G37,FINALS_WEEK_TUESDAY_PERIOD_SCHEDULE[],2,TRUE),
       VLOOKUP(Attendance!$G37,REGULAR_WEEK_SCHEDULE[[Tuesday]:[Period]],5,TRUE)),
IF(WEEKDAY(Attendance!$J37) = 4,
        IF(COUNTIF(BLOCK_WEDNESDAY_DATES[],Attendance!$J37) &gt; 0, VLOOKUP(Attendance!$G37,BLOCK_WEDNESDAY_PERIOD_SCHEDULE[],2,TRUE),
        IF(COUNTIF(FINALS_WEEK_WEDNESDAY_DATE[],Attendance!$J37) &gt; 0, VLOOKUP(Attendance!$G37,FINALS_WEEK_WEDNESDAY_PERIOD_SCHEDULE[],2,TRUE),
       VLOOKUP(Attendance!$G37,REGULAR_WEEK_SCHEDULE[[Wednesday]:[Period]],4,TRUE))),
IF(WEEKDAY($J37) = 5,
       IF(COUNTIF(BLOCK_THURSDAY_DATES[],Attendance!$J37) &gt; 0, VLOOKUP(Attendance!$G37,BLOCK_THURSDAY_PERIOD_SCHEDULE[],2,TRUE),
       IF(COUNTIF(FINALS_WEEK_THURSDAY_DATE[],Attendance!$J37) &gt; 0, VLOOKUP(Attendance!$G37,FINALS_WEEK_THURSDAY_PERIOD_SCHEDULE[],2,TRUE),
       VLOOKUP(Attendance!$G37,REGULAR_WEEK_SCHEDULE[[Thursday]:[Period]],3,TRUE))),
IF(WEEKDAY(Attendance!$J37) = 6,
       IF(COUNTIF(FINALS_WEEK_FRIDAY_DATE[],Attendance!$J37) &gt; 0, VLOOKUP(Attendance!$G37,FINALS_WEEK_FRIDAY_PERIOD_SCHEDULE[],2,TRUE),
       VLOOKUP(Attendance!$G37,REGULAR_WEEK_SCHEDULE[[Friday]:[Period]],2,TRUE))))))))))</f>
        <v/>
      </c>
      <c r="J37" s="32" t="str">
        <f t="shared" ca="1" si="2"/>
        <v/>
      </c>
      <c r="K37" s="32" t="str">
        <f>IF($A37 &lt;&gt; "",VLOOKUP($A37,'Student reference sheet'!$A$2:$V$2329, 7,FALSE), "")</f>
        <v/>
      </c>
      <c r="L37" s="30" t="str">
        <f>IF($A37 ="", "", VLOOKUP($A37, 'Student reference sheet'!$A$2:$Z$2603,23,FALSE))</f>
        <v/>
      </c>
      <c r="M37" s="30" t="str">
        <f>IF($A37 ="", "", VLOOKUP($A37, 'Student reference sheet'!$A$2:$Z$2603,24,FALSE))</f>
        <v/>
      </c>
      <c r="N37" s="30" t="str">
        <f>IF($A37 ="", "", VLOOKUP($A37, 'Student reference sheet'!$A$2:$Z$2603,26,FALSE))</f>
        <v/>
      </c>
      <c r="O37" s="30" t="str">
        <f>IF($A37 ="", "", VLOOKUP($A37, 'Student reference sheet'!$A$2:$Z$2603,25,FALSE))</f>
        <v/>
      </c>
      <c r="P37" s="30" t="str">
        <f>IF($A37 = "", "", IF(OR(VLOOKUP($A37,'Student reference sheet'!$A$2:$V$2400,8,FALSE) = "R",  VLOOKUP($A37,'Student reference sheet'!$A$2:$V$2400,8,FALSE) = "L"), "X", ""))</f>
        <v/>
      </c>
      <c r="Q37" s="30" t="str">
        <f>IF($A37 ="", "", VLOOKUP($A37, 'Student reference sheet'!$A$2:$V$2603,22,FALSE))</f>
        <v/>
      </c>
      <c r="R37" s="30" t="str">
        <f>IF($A37 &lt;&gt; "",VLOOKUP($A37,'Student reference sheet'!$A$2:$V$2329, 5,FALSE), "")</f>
        <v/>
      </c>
      <c r="S37" s="30" t="str">
        <f>IF($A37 &lt;&gt; "",VLOOKUP($A37,'Student reference sheet'!$A$2:$V$2329, 6,FALSE), "")</f>
        <v/>
      </c>
      <c r="T37" s="30" t="str">
        <f>IF($A37 = "","",
IF(VLOOKUP($A37,'Student reference sheet'!$A$2:$V$2329, 10,FALSE) = "Y", "Hispanic",
IF(VLOOKUP($A37,'Student reference sheet'!$A$2:$V$2329,11,FALSE) &lt;&gt; "",
IF(VLOOKUP($A37,'Student reference sheet'!$A$2:$V$2329,11,FALSE) = "UNK", "Unknown", VLOOKUP(VALUE(VLOOKUP($A37,'Student reference sheet'!$A$2:$V$2329,11,FALSE)),'Ethnicity Reference'!$A$2:$B$22,2,FALSE)),
IF(VLOOKUP($A37,'Student reference sheet'!$A$2:$V$2329,9,FALSE) &lt;&gt; "", VLOOKUP(VALUE(VLOOKUP($A37,'Student reference sheet'!$A$2:$V$2329,9,FALSE)),'Ethnicity Reference'!$A$2:$B$22,2,FALSE),"Unknown"))))</f>
        <v/>
      </c>
      <c r="U37" s="34"/>
    </row>
    <row r="38" spans="1:21" ht="15.75">
      <c r="A38" s="47"/>
      <c r="B38" s="33"/>
      <c r="C38" s="30" t="str">
        <f>IF($A38 &lt;&gt; "",VLOOKUP($A38,'Student reference sheet'!$A$2:$V$2329, 3,FALSE), "")</f>
        <v/>
      </c>
      <c r="D38" s="30" t="str">
        <f>IF($A38 &lt;&gt; "",VLOOKUP($A38,'Student reference sheet'!$A$2:$V$2329, 2,FALSE), "")</f>
        <v/>
      </c>
      <c r="E38" s="34"/>
      <c r="F38" s="34"/>
      <c r="G38" s="31" t="str">
        <f t="shared" ca="1" si="0"/>
        <v/>
      </c>
      <c r="H38" s="31" t="str">
        <f t="shared" ca="1" si="1"/>
        <v/>
      </c>
      <c r="I38" s="36" t="str">
        <f>IF($A38 = "", "",
IF(COUNTIF(MINIMUM_DAY_DATES[], Attendance!J38) &gt; 0, VLOOKUP(Attendance!$G38,MINIMUM_DAY_PERIOD_SCHEDULE[], 2,TRUE),
IF(COUNTIF(RALLY_DATES[], Attendance!J38) &gt; 0, VLOOKUP(Attendance!$G38,RALLY_PERIOD_SCHEDULE[], 2,TRUE),
IF(WEEKDAY(Attendance!$J38) = 2,
       IF(COUNTIF(FINALS_WEEK_MONDAY_DATE[],Attendance!$J38) &gt; 0, VLOOKUP(Attendance!$G38,FINALS_WEEK_MONDAY_PERIOD_SCHEDULE[],2,TRUE),
       VLOOKUP(Attendance!$G38,REGULAR_WEEK_SCHEDULE[],6,TRUE)),
IF(WEEKDAY($J38) = 3,
       IF(COUNTIF(FINALS_WEEK_TUESDAY_DATE[],Attendance!$J38) &gt; 0, VLOOKUP(Attendance!$G38,FINALS_WEEK_TUESDAY_PERIOD_SCHEDULE[],2,TRUE),
       VLOOKUP(Attendance!$G38,REGULAR_WEEK_SCHEDULE[[Tuesday]:[Period]],5,TRUE)),
IF(WEEKDAY(Attendance!$J38) = 4,
        IF(COUNTIF(BLOCK_WEDNESDAY_DATES[],Attendance!$J38) &gt; 0, VLOOKUP(Attendance!$G38,BLOCK_WEDNESDAY_PERIOD_SCHEDULE[],2,TRUE),
        IF(COUNTIF(FINALS_WEEK_WEDNESDAY_DATE[],Attendance!$J38) &gt; 0, VLOOKUP(Attendance!$G38,FINALS_WEEK_WEDNESDAY_PERIOD_SCHEDULE[],2,TRUE),
       VLOOKUP(Attendance!$G38,REGULAR_WEEK_SCHEDULE[[Wednesday]:[Period]],4,TRUE))),
IF(WEEKDAY($J38) = 5,
       IF(COUNTIF(BLOCK_THURSDAY_DATES[],Attendance!$J38) &gt; 0, VLOOKUP(Attendance!$G38,BLOCK_THURSDAY_PERIOD_SCHEDULE[],2,TRUE),
       IF(COUNTIF(FINALS_WEEK_THURSDAY_DATE[],Attendance!$J38) &gt; 0, VLOOKUP(Attendance!$G38,FINALS_WEEK_THURSDAY_PERIOD_SCHEDULE[],2,TRUE),
       VLOOKUP(Attendance!$G38,REGULAR_WEEK_SCHEDULE[[Thursday]:[Period]],3,TRUE))),
IF(WEEKDAY(Attendance!$J38) = 6,
       IF(COUNTIF(FINALS_WEEK_FRIDAY_DATE[],Attendance!$J38) &gt; 0, VLOOKUP(Attendance!$G38,FINALS_WEEK_FRIDAY_PERIOD_SCHEDULE[],2,TRUE),
       VLOOKUP(Attendance!$G38,REGULAR_WEEK_SCHEDULE[[Friday]:[Period]],2,TRUE))))))))))</f>
        <v/>
      </c>
      <c r="J38" s="32" t="str">
        <f t="shared" ca="1" si="2"/>
        <v/>
      </c>
      <c r="K38" s="32" t="str">
        <f>IF($A38 &lt;&gt; "",VLOOKUP($A38,'Student reference sheet'!$A$2:$V$2329, 7,FALSE), "")</f>
        <v/>
      </c>
      <c r="L38" s="30" t="str">
        <f>IF($A38 ="", "", VLOOKUP($A38, 'Student reference sheet'!$A$2:$Z$2603,23,FALSE))</f>
        <v/>
      </c>
      <c r="M38" s="30" t="str">
        <f>IF($A38 ="", "", VLOOKUP($A38, 'Student reference sheet'!$A$2:$Z$2603,24,FALSE))</f>
        <v/>
      </c>
      <c r="N38" s="30" t="str">
        <f>IF($A38 ="", "", VLOOKUP($A38, 'Student reference sheet'!$A$2:$Z$2603,26,FALSE))</f>
        <v/>
      </c>
      <c r="O38" s="30" t="str">
        <f>IF($A38 ="", "", VLOOKUP($A38, 'Student reference sheet'!$A$2:$Z$2603,25,FALSE))</f>
        <v/>
      </c>
      <c r="P38" s="30" t="str">
        <f>IF($A38 = "", "", IF(OR(VLOOKUP($A38,'Student reference sheet'!$A$2:$V$2400,8,FALSE) = "R",  VLOOKUP($A38,'Student reference sheet'!$A$2:$V$2400,8,FALSE) = "L"), "X", ""))</f>
        <v/>
      </c>
      <c r="Q38" s="30" t="str">
        <f>IF($A38 ="", "", VLOOKUP($A38, 'Student reference sheet'!$A$2:$V$2603,22,FALSE))</f>
        <v/>
      </c>
      <c r="R38" s="30" t="str">
        <f>IF($A38 &lt;&gt; "",VLOOKUP($A38,'Student reference sheet'!$A$2:$V$2329, 5,FALSE), "")</f>
        <v/>
      </c>
      <c r="S38" s="30" t="str">
        <f>IF($A38 &lt;&gt; "",VLOOKUP($A38,'Student reference sheet'!$A$2:$V$2329, 6,FALSE), "")</f>
        <v/>
      </c>
      <c r="T38" s="30" t="str">
        <f>IF($A38 = "","",
IF(VLOOKUP($A38,'Student reference sheet'!$A$2:$V$2329, 10,FALSE) = "Y", "Hispanic",
IF(VLOOKUP($A38,'Student reference sheet'!$A$2:$V$2329,11,FALSE) &lt;&gt; "",
IF(VLOOKUP($A38,'Student reference sheet'!$A$2:$V$2329,11,FALSE) = "UNK", "Unknown", VLOOKUP(VALUE(VLOOKUP($A38,'Student reference sheet'!$A$2:$V$2329,11,FALSE)),'Ethnicity Reference'!$A$2:$B$22,2,FALSE)),
IF(VLOOKUP($A38,'Student reference sheet'!$A$2:$V$2329,9,FALSE) &lt;&gt; "", VLOOKUP(VALUE(VLOOKUP($A38,'Student reference sheet'!$A$2:$V$2329,9,FALSE)),'Ethnicity Reference'!$A$2:$B$22,2,FALSE),"Unknown"))))</f>
        <v/>
      </c>
      <c r="U38" s="34"/>
    </row>
    <row r="39" spans="1:21" ht="15.75">
      <c r="A39" s="47"/>
      <c r="B39" s="33"/>
      <c r="C39" s="30" t="str">
        <f>IF($A39 &lt;&gt; "",VLOOKUP($A39,'Student reference sheet'!$A$2:$V$2329, 3,FALSE), "")</f>
        <v/>
      </c>
      <c r="D39" s="30" t="str">
        <f>IF($A39 &lt;&gt; "",VLOOKUP($A39,'Student reference sheet'!$A$2:$V$2329, 2,FALSE), "")</f>
        <v/>
      </c>
      <c r="E39" s="34"/>
      <c r="F39" s="34"/>
      <c r="G39" s="31" t="str">
        <f t="shared" ca="1" si="0"/>
        <v/>
      </c>
      <c r="H39" s="31" t="str">
        <f t="shared" ca="1" si="1"/>
        <v/>
      </c>
      <c r="I39" s="36" t="str">
        <f>IF($A39 = "", "",
IF(COUNTIF(MINIMUM_DAY_DATES[], Attendance!J39) &gt; 0, VLOOKUP(Attendance!$G39,MINIMUM_DAY_PERIOD_SCHEDULE[], 2,TRUE),
IF(COUNTIF(RALLY_DATES[], Attendance!J39) &gt; 0, VLOOKUP(Attendance!$G39,RALLY_PERIOD_SCHEDULE[], 2,TRUE),
IF(WEEKDAY(Attendance!$J39) = 2,
       IF(COUNTIF(FINALS_WEEK_MONDAY_DATE[],Attendance!$J39) &gt; 0, VLOOKUP(Attendance!$G39,FINALS_WEEK_MONDAY_PERIOD_SCHEDULE[],2,TRUE),
       VLOOKUP(Attendance!$G39,REGULAR_WEEK_SCHEDULE[],6,TRUE)),
IF(WEEKDAY($J39) = 3,
       IF(COUNTIF(FINALS_WEEK_TUESDAY_DATE[],Attendance!$J39) &gt; 0, VLOOKUP(Attendance!$G39,FINALS_WEEK_TUESDAY_PERIOD_SCHEDULE[],2,TRUE),
       VLOOKUP(Attendance!$G39,REGULAR_WEEK_SCHEDULE[[Tuesday]:[Period]],5,TRUE)),
IF(WEEKDAY(Attendance!$J39) = 4,
        IF(COUNTIF(BLOCK_WEDNESDAY_DATES[],Attendance!$J39) &gt; 0, VLOOKUP(Attendance!$G39,BLOCK_WEDNESDAY_PERIOD_SCHEDULE[],2,TRUE),
        IF(COUNTIF(FINALS_WEEK_WEDNESDAY_DATE[],Attendance!$J39) &gt; 0, VLOOKUP(Attendance!$G39,FINALS_WEEK_WEDNESDAY_PERIOD_SCHEDULE[],2,TRUE),
       VLOOKUP(Attendance!$G39,REGULAR_WEEK_SCHEDULE[[Wednesday]:[Period]],4,TRUE))),
IF(WEEKDAY($J39) = 5,
       IF(COUNTIF(BLOCK_THURSDAY_DATES[],Attendance!$J39) &gt; 0, VLOOKUP(Attendance!$G39,BLOCK_THURSDAY_PERIOD_SCHEDULE[],2,TRUE),
       IF(COUNTIF(FINALS_WEEK_THURSDAY_DATE[],Attendance!$J39) &gt; 0, VLOOKUP(Attendance!$G39,FINALS_WEEK_THURSDAY_PERIOD_SCHEDULE[],2,TRUE),
       VLOOKUP(Attendance!$G39,REGULAR_WEEK_SCHEDULE[[Thursday]:[Period]],3,TRUE))),
IF(WEEKDAY(Attendance!$J39) = 6,
       IF(COUNTIF(FINALS_WEEK_FRIDAY_DATE[],Attendance!$J39) &gt; 0, VLOOKUP(Attendance!$G39,FINALS_WEEK_FRIDAY_PERIOD_SCHEDULE[],2,TRUE),
       VLOOKUP(Attendance!$G39,REGULAR_WEEK_SCHEDULE[[Friday]:[Period]],2,TRUE))))))))))</f>
        <v/>
      </c>
      <c r="J39" s="32" t="str">
        <f t="shared" ca="1" si="2"/>
        <v/>
      </c>
      <c r="K39" s="32" t="str">
        <f>IF($A39 &lt;&gt; "",VLOOKUP($A39,'Student reference sheet'!$A$2:$V$2329, 7,FALSE), "")</f>
        <v/>
      </c>
      <c r="L39" s="30" t="str">
        <f>IF($A39 ="", "", VLOOKUP($A39, 'Student reference sheet'!$A$2:$Z$2603,23,FALSE))</f>
        <v/>
      </c>
      <c r="M39" s="30" t="str">
        <f>IF($A39 ="", "", VLOOKUP($A39, 'Student reference sheet'!$A$2:$Z$2603,24,FALSE))</f>
        <v/>
      </c>
      <c r="N39" s="30" t="str">
        <f>IF($A39 ="", "", VLOOKUP($A39, 'Student reference sheet'!$A$2:$Z$2603,26,FALSE))</f>
        <v/>
      </c>
      <c r="O39" s="30" t="str">
        <f>IF($A39 ="", "", VLOOKUP($A39, 'Student reference sheet'!$A$2:$Z$2603,25,FALSE))</f>
        <v/>
      </c>
      <c r="P39" s="30" t="str">
        <f>IF($A39 = "", "", IF(OR(VLOOKUP($A39,'Student reference sheet'!$A$2:$V$2400,8,FALSE) = "R",  VLOOKUP($A39,'Student reference sheet'!$A$2:$V$2400,8,FALSE) = "L"), "X", ""))</f>
        <v/>
      </c>
      <c r="Q39" s="30" t="str">
        <f>IF($A39 ="", "", VLOOKUP($A39, 'Student reference sheet'!$A$2:$V$2603,22,FALSE))</f>
        <v/>
      </c>
      <c r="R39" s="30" t="str">
        <f>IF($A39 &lt;&gt; "",VLOOKUP($A39,'Student reference sheet'!$A$2:$V$2329, 5,FALSE), "")</f>
        <v/>
      </c>
      <c r="S39" s="30" t="str">
        <f>IF($A39 &lt;&gt; "",VLOOKUP($A39,'Student reference sheet'!$A$2:$V$2329, 6,FALSE), "")</f>
        <v/>
      </c>
      <c r="T39" s="30" t="str">
        <f>IF($A39 = "","",
IF(VLOOKUP($A39,'Student reference sheet'!$A$2:$V$2329, 10,FALSE) = "Y", "Hispanic",
IF(VLOOKUP($A39,'Student reference sheet'!$A$2:$V$2329,11,FALSE) &lt;&gt; "",
IF(VLOOKUP($A39,'Student reference sheet'!$A$2:$V$2329,11,FALSE) = "UNK", "Unknown", VLOOKUP(VALUE(VLOOKUP($A39,'Student reference sheet'!$A$2:$V$2329,11,FALSE)),'Ethnicity Reference'!$A$2:$B$22,2,FALSE)),
IF(VLOOKUP($A39,'Student reference sheet'!$A$2:$V$2329,9,FALSE) &lt;&gt; "", VLOOKUP(VALUE(VLOOKUP($A39,'Student reference sheet'!$A$2:$V$2329,9,FALSE)),'Ethnicity Reference'!$A$2:$B$22,2,FALSE),"Unknown"))))</f>
        <v/>
      </c>
      <c r="U39" s="34"/>
    </row>
    <row r="40" spans="1:21" ht="15.75">
      <c r="A40" s="47"/>
      <c r="B40" s="33"/>
      <c r="C40" s="30" t="str">
        <f>IF($A40 &lt;&gt; "",VLOOKUP($A40,'Student reference sheet'!$A$2:$V$2329, 3,FALSE), "")</f>
        <v/>
      </c>
      <c r="D40" s="30" t="str">
        <f>IF($A40 &lt;&gt; "",VLOOKUP($A40,'Student reference sheet'!$A$2:$V$2329, 2,FALSE), "")</f>
        <v/>
      </c>
      <c r="E40" s="34"/>
      <c r="F40" s="34"/>
      <c r="G40" s="31" t="str">
        <f t="shared" ca="1" si="0"/>
        <v/>
      </c>
      <c r="H40" s="31" t="str">
        <f t="shared" ca="1" si="1"/>
        <v/>
      </c>
      <c r="I40" s="36" t="str">
        <f>IF($A40 = "", "",
IF(COUNTIF(MINIMUM_DAY_DATES[], Attendance!J40) &gt; 0, VLOOKUP(Attendance!$G40,MINIMUM_DAY_PERIOD_SCHEDULE[], 2,TRUE),
IF(COUNTIF(RALLY_DATES[], Attendance!J40) &gt; 0, VLOOKUP(Attendance!$G40,RALLY_PERIOD_SCHEDULE[], 2,TRUE),
IF(WEEKDAY(Attendance!$J40) = 2,
       IF(COUNTIF(FINALS_WEEK_MONDAY_DATE[],Attendance!$J40) &gt; 0, VLOOKUP(Attendance!$G40,FINALS_WEEK_MONDAY_PERIOD_SCHEDULE[],2,TRUE),
       VLOOKUP(Attendance!$G40,REGULAR_WEEK_SCHEDULE[],6,TRUE)),
IF(WEEKDAY($J40) = 3,
       IF(COUNTIF(FINALS_WEEK_TUESDAY_DATE[],Attendance!$J40) &gt; 0, VLOOKUP(Attendance!$G40,FINALS_WEEK_TUESDAY_PERIOD_SCHEDULE[],2,TRUE),
       VLOOKUP(Attendance!$G40,REGULAR_WEEK_SCHEDULE[[Tuesday]:[Period]],5,TRUE)),
IF(WEEKDAY(Attendance!$J40) = 4,
        IF(COUNTIF(BLOCK_WEDNESDAY_DATES[],Attendance!$J40) &gt; 0, VLOOKUP(Attendance!$G40,BLOCK_WEDNESDAY_PERIOD_SCHEDULE[],2,TRUE),
        IF(COUNTIF(FINALS_WEEK_WEDNESDAY_DATE[],Attendance!$J40) &gt; 0, VLOOKUP(Attendance!$G40,FINALS_WEEK_WEDNESDAY_PERIOD_SCHEDULE[],2,TRUE),
       VLOOKUP(Attendance!$G40,REGULAR_WEEK_SCHEDULE[[Wednesday]:[Period]],4,TRUE))),
IF(WEEKDAY($J40) = 5,
       IF(COUNTIF(BLOCK_THURSDAY_DATES[],Attendance!$J40) &gt; 0, VLOOKUP(Attendance!$G40,BLOCK_THURSDAY_PERIOD_SCHEDULE[],2,TRUE),
       IF(COUNTIF(FINALS_WEEK_THURSDAY_DATE[],Attendance!$J40) &gt; 0, VLOOKUP(Attendance!$G40,FINALS_WEEK_THURSDAY_PERIOD_SCHEDULE[],2,TRUE),
       VLOOKUP(Attendance!$G40,REGULAR_WEEK_SCHEDULE[[Thursday]:[Period]],3,TRUE))),
IF(WEEKDAY(Attendance!$J40) = 6,
       IF(COUNTIF(FINALS_WEEK_FRIDAY_DATE[],Attendance!$J40) &gt; 0, VLOOKUP(Attendance!$G40,FINALS_WEEK_FRIDAY_PERIOD_SCHEDULE[],2,TRUE),
       VLOOKUP(Attendance!$G40,REGULAR_WEEK_SCHEDULE[[Friday]:[Period]],2,TRUE))))))))))</f>
        <v/>
      </c>
      <c r="J40" s="32" t="str">
        <f t="shared" ca="1" si="2"/>
        <v/>
      </c>
      <c r="K40" s="32" t="str">
        <f>IF($A40 &lt;&gt; "",VLOOKUP($A40,'Student reference sheet'!$A$2:$V$2329, 7,FALSE), "")</f>
        <v/>
      </c>
      <c r="L40" s="30" t="str">
        <f>IF($A40 ="", "", VLOOKUP($A40, 'Student reference sheet'!$A$2:$Z$2603,23,FALSE))</f>
        <v/>
      </c>
      <c r="M40" s="30" t="str">
        <f>IF($A40 ="", "", VLOOKUP($A40, 'Student reference sheet'!$A$2:$Z$2603,24,FALSE))</f>
        <v/>
      </c>
      <c r="N40" s="30" t="str">
        <f>IF($A40 ="", "", VLOOKUP($A40, 'Student reference sheet'!$A$2:$Z$2603,26,FALSE))</f>
        <v/>
      </c>
      <c r="O40" s="30" t="str">
        <f>IF($A40 ="", "", VLOOKUP($A40, 'Student reference sheet'!$A$2:$Z$2603,25,FALSE))</f>
        <v/>
      </c>
      <c r="P40" s="30" t="str">
        <f>IF($A40 = "", "", IF(OR(VLOOKUP($A40,'Student reference sheet'!$A$2:$V$2400,8,FALSE) = "R",  VLOOKUP($A40,'Student reference sheet'!$A$2:$V$2400,8,FALSE) = "L"), "X", ""))</f>
        <v/>
      </c>
      <c r="Q40" s="30" t="str">
        <f>IF($A40 ="", "", VLOOKUP($A40, 'Student reference sheet'!$A$2:$V$2603,22,FALSE))</f>
        <v/>
      </c>
      <c r="R40" s="30" t="str">
        <f>IF($A40 &lt;&gt; "",VLOOKUP($A40,'Student reference sheet'!$A$2:$V$2329, 5,FALSE), "")</f>
        <v/>
      </c>
      <c r="S40" s="30" t="str">
        <f>IF($A40 &lt;&gt; "",VLOOKUP($A40,'Student reference sheet'!$A$2:$V$2329, 6,FALSE), "")</f>
        <v/>
      </c>
      <c r="T40" s="30" t="str">
        <f>IF($A40 = "","",
IF(VLOOKUP($A40,'Student reference sheet'!$A$2:$V$2329, 10,FALSE) = "Y", "Hispanic",
IF(VLOOKUP($A40,'Student reference sheet'!$A$2:$V$2329,11,FALSE) &lt;&gt; "",
IF(VLOOKUP($A40,'Student reference sheet'!$A$2:$V$2329,11,FALSE) = "UNK", "Unknown", VLOOKUP(VALUE(VLOOKUP($A40,'Student reference sheet'!$A$2:$V$2329,11,FALSE)),'Ethnicity Reference'!$A$2:$B$22,2,FALSE)),
IF(VLOOKUP($A40,'Student reference sheet'!$A$2:$V$2329,9,FALSE) &lt;&gt; "", VLOOKUP(VALUE(VLOOKUP($A40,'Student reference sheet'!$A$2:$V$2329,9,FALSE)),'Ethnicity Reference'!$A$2:$B$22,2,FALSE),"Unknown"))))</f>
        <v/>
      </c>
      <c r="U40" s="34"/>
    </row>
    <row r="41" spans="1:21" ht="15.75">
      <c r="A41" s="47"/>
      <c r="B41" s="33"/>
      <c r="C41" s="30" t="str">
        <f>IF($A41 &lt;&gt; "",VLOOKUP($A41,'Student reference sheet'!$A$2:$V$2329, 3,FALSE), "")</f>
        <v/>
      </c>
      <c r="D41" s="30" t="str">
        <f>IF($A41 &lt;&gt; "",VLOOKUP($A41,'Student reference sheet'!$A$2:$V$2329, 2,FALSE), "")</f>
        <v/>
      </c>
      <c r="E41" s="34"/>
      <c r="F41" s="34"/>
      <c r="G41" s="31" t="str">
        <f t="shared" ca="1" si="0"/>
        <v/>
      </c>
      <c r="H41" s="31" t="str">
        <f t="shared" ca="1" si="1"/>
        <v/>
      </c>
      <c r="I41" s="36" t="str">
        <f>IF($A41 = "", "",
IF(COUNTIF(MINIMUM_DAY_DATES[], Attendance!J41) &gt; 0, VLOOKUP(Attendance!$G41,MINIMUM_DAY_PERIOD_SCHEDULE[], 2,TRUE),
IF(COUNTIF(RALLY_DATES[], Attendance!J41) &gt; 0, VLOOKUP(Attendance!$G41,RALLY_PERIOD_SCHEDULE[], 2,TRUE),
IF(WEEKDAY(Attendance!$J41) = 2,
       IF(COUNTIF(FINALS_WEEK_MONDAY_DATE[],Attendance!$J41) &gt; 0, VLOOKUP(Attendance!$G41,FINALS_WEEK_MONDAY_PERIOD_SCHEDULE[],2,TRUE),
       VLOOKUP(Attendance!$G41,REGULAR_WEEK_SCHEDULE[],6,TRUE)),
IF(WEEKDAY($J41) = 3,
       IF(COUNTIF(FINALS_WEEK_TUESDAY_DATE[],Attendance!$J41) &gt; 0, VLOOKUP(Attendance!$G41,FINALS_WEEK_TUESDAY_PERIOD_SCHEDULE[],2,TRUE),
       VLOOKUP(Attendance!$G41,REGULAR_WEEK_SCHEDULE[[Tuesday]:[Period]],5,TRUE)),
IF(WEEKDAY(Attendance!$J41) = 4,
        IF(COUNTIF(BLOCK_WEDNESDAY_DATES[],Attendance!$J41) &gt; 0, VLOOKUP(Attendance!$G41,BLOCK_WEDNESDAY_PERIOD_SCHEDULE[],2,TRUE),
        IF(COUNTIF(FINALS_WEEK_WEDNESDAY_DATE[],Attendance!$J41) &gt; 0, VLOOKUP(Attendance!$G41,FINALS_WEEK_WEDNESDAY_PERIOD_SCHEDULE[],2,TRUE),
       VLOOKUP(Attendance!$G41,REGULAR_WEEK_SCHEDULE[[Wednesday]:[Period]],4,TRUE))),
IF(WEEKDAY($J41) = 5,
       IF(COUNTIF(BLOCK_THURSDAY_DATES[],Attendance!$J41) &gt; 0, VLOOKUP(Attendance!$G41,BLOCK_THURSDAY_PERIOD_SCHEDULE[],2,TRUE),
       IF(COUNTIF(FINALS_WEEK_THURSDAY_DATE[],Attendance!$J41) &gt; 0, VLOOKUP(Attendance!$G41,FINALS_WEEK_THURSDAY_PERIOD_SCHEDULE[],2,TRUE),
       VLOOKUP(Attendance!$G41,REGULAR_WEEK_SCHEDULE[[Thursday]:[Period]],3,TRUE))),
IF(WEEKDAY(Attendance!$J41) = 6,
       IF(COUNTIF(FINALS_WEEK_FRIDAY_DATE[],Attendance!$J41) &gt; 0, VLOOKUP(Attendance!$G41,FINALS_WEEK_FRIDAY_PERIOD_SCHEDULE[],2,TRUE),
       VLOOKUP(Attendance!$G41,REGULAR_WEEK_SCHEDULE[[Friday]:[Period]],2,TRUE))))))))))</f>
        <v/>
      </c>
      <c r="J41" s="32" t="str">
        <f t="shared" ca="1" si="2"/>
        <v/>
      </c>
      <c r="K41" s="32" t="str">
        <f>IF($A41 &lt;&gt; "",VLOOKUP($A41,'Student reference sheet'!$A$2:$V$2329, 7,FALSE), "")</f>
        <v/>
      </c>
      <c r="L41" s="30" t="str">
        <f>IF($A41 ="", "", VLOOKUP($A41, 'Student reference sheet'!$A$2:$Z$2603,23,FALSE))</f>
        <v/>
      </c>
      <c r="M41" s="30" t="str">
        <f>IF($A41 ="", "", VLOOKUP($A41, 'Student reference sheet'!$A$2:$Z$2603,24,FALSE))</f>
        <v/>
      </c>
      <c r="N41" s="30" t="str">
        <f>IF($A41 ="", "", VLOOKUP($A41, 'Student reference sheet'!$A$2:$Z$2603,26,FALSE))</f>
        <v/>
      </c>
      <c r="O41" s="30" t="str">
        <f>IF($A41 ="", "", VLOOKUP($A41, 'Student reference sheet'!$A$2:$Z$2603,25,FALSE))</f>
        <v/>
      </c>
      <c r="P41" s="30" t="str">
        <f>IF($A41 = "", "", IF(OR(VLOOKUP($A41,'Student reference sheet'!$A$2:$V$2400,8,FALSE) = "R",  VLOOKUP($A41,'Student reference sheet'!$A$2:$V$2400,8,FALSE) = "L"), "X", ""))</f>
        <v/>
      </c>
      <c r="Q41" s="30" t="str">
        <f>IF($A41 ="", "", VLOOKUP($A41, 'Student reference sheet'!$A$2:$V$2603,22,FALSE))</f>
        <v/>
      </c>
      <c r="R41" s="30" t="str">
        <f>IF($A41 &lt;&gt; "",VLOOKUP($A41,'Student reference sheet'!$A$2:$V$2329, 5,FALSE), "")</f>
        <v/>
      </c>
      <c r="S41" s="30" t="str">
        <f>IF($A41 &lt;&gt; "",VLOOKUP($A41,'Student reference sheet'!$A$2:$V$2329, 6,FALSE), "")</f>
        <v/>
      </c>
      <c r="T41" s="30" t="str">
        <f>IF($A41 = "","",
IF(VLOOKUP($A41,'Student reference sheet'!$A$2:$V$2329, 10,FALSE) = "Y", "Hispanic",
IF(VLOOKUP($A41,'Student reference sheet'!$A$2:$V$2329,11,FALSE) &lt;&gt; "",
IF(VLOOKUP($A41,'Student reference sheet'!$A$2:$V$2329,11,FALSE) = "UNK", "Unknown", VLOOKUP(VALUE(VLOOKUP($A41,'Student reference sheet'!$A$2:$V$2329,11,FALSE)),'Ethnicity Reference'!$A$2:$B$22,2,FALSE)),
IF(VLOOKUP($A41,'Student reference sheet'!$A$2:$V$2329,9,FALSE) &lt;&gt; "", VLOOKUP(VALUE(VLOOKUP($A41,'Student reference sheet'!$A$2:$V$2329,9,FALSE)),'Ethnicity Reference'!$A$2:$B$22,2,FALSE),"Unknown"))))</f>
        <v/>
      </c>
      <c r="U41" s="34"/>
    </row>
    <row r="42" spans="1:21" ht="15.75">
      <c r="A42" s="47"/>
      <c r="B42" s="33"/>
      <c r="C42" s="30" t="str">
        <f>IF($A42 &lt;&gt; "",VLOOKUP($A42,'Student reference sheet'!$A$2:$V$2329, 3,FALSE), "")</f>
        <v/>
      </c>
      <c r="D42" s="30" t="str">
        <f>IF($A42 &lt;&gt; "",VLOOKUP($A42,'Student reference sheet'!$A$2:$V$2329, 2,FALSE), "")</f>
        <v/>
      </c>
      <c r="E42" s="34"/>
      <c r="F42" s="34"/>
      <c r="G42" s="31" t="str">
        <f t="shared" ca="1" si="0"/>
        <v/>
      </c>
      <c r="H42" s="31" t="str">
        <f t="shared" ca="1" si="1"/>
        <v/>
      </c>
      <c r="I42" s="36" t="str">
        <f>IF($A42 = "", "",
IF(COUNTIF(MINIMUM_DAY_DATES[], Attendance!J42) &gt; 0, VLOOKUP(Attendance!$G42,MINIMUM_DAY_PERIOD_SCHEDULE[], 2,TRUE),
IF(COUNTIF(RALLY_DATES[], Attendance!J42) &gt; 0, VLOOKUP(Attendance!$G42,RALLY_PERIOD_SCHEDULE[], 2,TRUE),
IF(WEEKDAY(Attendance!$J42) = 2,
       IF(COUNTIF(FINALS_WEEK_MONDAY_DATE[],Attendance!$J42) &gt; 0, VLOOKUP(Attendance!$G42,FINALS_WEEK_MONDAY_PERIOD_SCHEDULE[],2,TRUE),
       VLOOKUP(Attendance!$G42,REGULAR_WEEK_SCHEDULE[],6,TRUE)),
IF(WEEKDAY($J42) = 3,
       IF(COUNTIF(FINALS_WEEK_TUESDAY_DATE[],Attendance!$J42) &gt; 0, VLOOKUP(Attendance!$G42,FINALS_WEEK_TUESDAY_PERIOD_SCHEDULE[],2,TRUE),
       VLOOKUP(Attendance!$G42,REGULAR_WEEK_SCHEDULE[[Tuesday]:[Period]],5,TRUE)),
IF(WEEKDAY(Attendance!$J42) = 4,
        IF(COUNTIF(BLOCK_WEDNESDAY_DATES[],Attendance!$J42) &gt; 0, VLOOKUP(Attendance!$G42,BLOCK_WEDNESDAY_PERIOD_SCHEDULE[],2,TRUE),
        IF(COUNTIF(FINALS_WEEK_WEDNESDAY_DATE[],Attendance!$J42) &gt; 0, VLOOKUP(Attendance!$G42,FINALS_WEEK_WEDNESDAY_PERIOD_SCHEDULE[],2,TRUE),
       VLOOKUP(Attendance!$G42,REGULAR_WEEK_SCHEDULE[[Wednesday]:[Period]],4,TRUE))),
IF(WEEKDAY($J42) = 5,
       IF(COUNTIF(BLOCK_THURSDAY_DATES[],Attendance!$J42) &gt; 0, VLOOKUP(Attendance!$G42,BLOCK_THURSDAY_PERIOD_SCHEDULE[],2,TRUE),
       IF(COUNTIF(FINALS_WEEK_THURSDAY_DATE[],Attendance!$J42) &gt; 0, VLOOKUP(Attendance!$G42,FINALS_WEEK_THURSDAY_PERIOD_SCHEDULE[],2,TRUE),
       VLOOKUP(Attendance!$G42,REGULAR_WEEK_SCHEDULE[[Thursday]:[Period]],3,TRUE))),
IF(WEEKDAY(Attendance!$J42) = 6,
       IF(COUNTIF(FINALS_WEEK_FRIDAY_DATE[],Attendance!$J42) &gt; 0, VLOOKUP(Attendance!$G42,FINALS_WEEK_FRIDAY_PERIOD_SCHEDULE[],2,TRUE),
       VLOOKUP(Attendance!$G42,REGULAR_WEEK_SCHEDULE[[Friday]:[Period]],2,TRUE))))))))))</f>
        <v/>
      </c>
      <c r="J42" s="32" t="str">
        <f t="shared" ca="1" si="2"/>
        <v/>
      </c>
      <c r="K42" s="32" t="str">
        <f>IF($A42 &lt;&gt; "",VLOOKUP($A42,'Student reference sheet'!$A$2:$V$2329, 7,FALSE), "")</f>
        <v/>
      </c>
      <c r="L42" s="30" t="str">
        <f>IF($A42 ="", "", VLOOKUP($A42, 'Student reference sheet'!$A$2:$Z$2603,23,FALSE))</f>
        <v/>
      </c>
      <c r="M42" s="30" t="str">
        <f>IF($A42 ="", "", VLOOKUP($A42, 'Student reference sheet'!$A$2:$Z$2603,24,FALSE))</f>
        <v/>
      </c>
      <c r="N42" s="30" t="str">
        <f>IF($A42 ="", "", VLOOKUP($A42, 'Student reference sheet'!$A$2:$Z$2603,26,FALSE))</f>
        <v/>
      </c>
      <c r="O42" s="30" t="str">
        <f>IF($A42 ="", "", VLOOKUP($A42, 'Student reference sheet'!$A$2:$Z$2603,25,FALSE))</f>
        <v/>
      </c>
      <c r="P42" s="30" t="str">
        <f>IF($A42 = "", "", IF(OR(VLOOKUP($A42,'Student reference sheet'!$A$2:$V$2400,8,FALSE) = "R",  VLOOKUP($A42,'Student reference sheet'!$A$2:$V$2400,8,FALSE) = "L"), "X", ""))</f>
        <v/>
      </c>
      <c r="Q42" s="30" t="str">
        <f>IF($A42 ="", "", VLOOKUP($A42, 'Student reference sheet'!$A$2:$V$2603,22,FALSE))</f>
        <v/>
      </c>
      <c r="R42" s="30" t="str">
        <f>IF($A42 &lt;&gt; "",VLOOKUP($A42,'Student reference sheet'!$A$2:$V$2329, 5,FALSE), "")</f>
        <v/>
      </c>
      <c r="S42" s="30" t="str">
        <f>IF($A42 &lt;&gt; "",VLOOKUP($A42,'Student reference sheet'!$A$2:$V$2329, 6,FALSE), "")</f>
        <v/>
      </c>
      <c r="T42" s="30" t="str">
        <f>IF($A42 = "","",
IF(VLOOKUP($A42,'Student reference sheet'!$A$2:$V$2329, 10,FALSE) = "Y", "Hispanic",
IF(VLOOKUP($A42,'Student reference sheet'!$A$2:$V$2329,11,FALSE) &lt;&gt; "",
IF(VLOOKUP($A42,'Student reference sheet'!$A$2:$V$2329,11,FALSE) = "UNK", "Unknown", VLOOKUP(VALUE(VLOOKUP($A42,'Student reference sheet'!$A$2:$V$2329,11,FALSE)),'Ethnicity Reference'!$A$2:$B$22,2,FALSE)),
IF(VLOOKUP($A42,'Student reference sheet'!$A$2:$V$2329,9,FALSE) &lt;&gt; "", VLOOKUP(VALUE(VLOOKUP($A42,'Student reference sheet'!$A$2:$V$2329,9,FALSE)),'Ethnicity Reference'!$A$2:$B$22,2,FALSE),"Unknown"))))</f>
        <v/>
      </c>
      <c r="U42" s="34"/>
    </row>
    <row r="43" spans="1:21" ht="15.75">
      <c r="A43" s="47"/>
      <c r="B43" s="33"/>
      <c r="C43" s="30" t="str">
        <f>IF($A43 &lt;&gt; "",VLOOKUP($A43,'Student reference sheet'!$A$2:$V$2329, 3,FALSE), "")</f>
        <v/>
      </c>
      <c r="D43" s="30" t="str">
        <f>IF($A43 &lt;&gt; "",VLOOKUP($A43,'Student reference sheet'!$A$2:$V$2329, 2,FALSE), "")</f>
        <v/>
      </c>
      <c r="E43" s="34"/>
      <c r="F43" s="34"/>
      <c r="G43" s="31" t="str">
        <f t="shared" ca="1" si="0"/>
        <v/>
      </c>
      <c r="H43" s="31" t="str">
        <f t="shared" ca="1" si="1"/>
        <v/>
      </c>
      <c r="I43" s="36" t="str">
        <f>IF($A43 = "", "",
IF(COUNTIF(MINIMUM_DAY_DATES[], Attendance!J43) &gt; 0, VLOOKUP(Attendance!$G43,MINIMUM_DAY_PERIOD_SCHEDULE[], 2,TRUE),
IF(COUNTIF(RALLY_DATES[], Attendance!J43) &gt; 0, VLOOKUP(Attendance!$G43,RALLY_PERIOD_SCHEDULE[], 2,TRUE),
IF(WEEKDAY(Attendance!$J43) = 2,
       IF(COUNTIF(FINALS_WEEK_MONDAY_DATE[],Attendance!$J43) &gt; 0, VLOOKUP(Attendance!$G43,FINALS_WEEK_MONDAY_PERIOD_SCHEDULE[],2,TRUE),
       VLOOKUP(Attendance!$G43,REGULAR_WEEK_SCHEDULE[],6,TRUE)),
IF(WEEKDAY($J43) = 3,
       IF(COUNTIF(FINALS_WEEK_TUESDAY_DATE[],Attendance!$J43) &gt; 0, VLOOKUP(Attendance!$G43,FINALS_WEEK_TUESDAY_PERIOD_SCHEDULE[],2,TRUE),
       VLOOKUP(Attendance!$G43,REGULAR_WEEK_SCHEDULE[[Tuesday]:[Period]],5,TRUE)),
IF(WEEKDAY(Attendance!$J43) = 4,
        IF(COUNTIF(BLOCK_WEDNESDAY_DATES[],Attendance!$J43) &gt; 0, VLOOKUP(Attendance!$G43,BLOCK_WEDNESDAY_PERIOD_SCHEDULE[],2,TRUE),
        IF(COUNTIF(FINALS_WEEK_WEDNESDAY_DATE[],Attendance!$J43) &gt; 0, VLOOKUP(Attendance!$G43,FINALS_WEEK_WEDNESDAY_PERIOD_SCHEDULE[],2,TRUE),
       VLOOKUP(Attendance!$G43,REGULAR_WEEK_SCHEDULE[[Wednesday]:[Period]],4,TRUE))),
IF(WEEKDAY($J43) = 5,
       IF(COUNTIF(BLOCK_THURSDAY_DATES[],Attendance!$J43) &gt; 0, VLOOKUP(Attendance!$G43,BLOCK_THURSDAY_PERIOD_SCHEDULE[],2,TRUE),
       IF(COUNTIF(FINALS_WEEK_THURSDAY_DATE[],Attendance!$J43) &gt; 0, VLOOKUP(Attendance!$G43,FINALS_WEEK_THURSDAY_PERIOD_SCHEDULE[],2,TRUE),
       VLOOKUP(Attendance!$G43,REGULAR_WEEK_SCHEDULE[[Thursday]:[Period]],3,TRUE))),
IF(WEEKDAY(Attendance!$J43) = 6,
       IF(COUNTIF(FINALS_WEEK_FRIDAY_DATE[],Attendance!$J43) &gt; 0, VLOOKUP(Attendance!$G43,FINALS_WEEK_FRIDAY_PERIOD_SCHEDULE[],2,TRUE),
       VLOOKUP(Attendance!$G43,REGULAR_WEEK_SCHEDULE[[Friday]:[Period]],2,TRUE))))))))))</f>
        <v/>
      </c>
      <c r="J43" s="32" t="str">
        <f t="shared" ca="1" si="2"/>
        <v/>
      </c>
      <c r="K43" s="32" t="str">
        <f>IF($A43 &lt;&gt; "",VLOOKUP($A43,'Student reference sheet'!$A$2:$V$2329, 7,FALSE), "")</f>
        <v/>
      </c>
      <c r="L43" s="30" t="str">
        <f>IF($A43 ="", "", VLOOKUP($A43, 'Student reference sheet'!$A$2:$Z$2603,23,FALSE))</f>
        <v/>
      </c>
      <c r="M43" s="30" t="str">
        <f>IF($A43 ="", "", VLOOKUP($A43, 'Student reference sheet'!$A$2:$Z$2603,24,FALSE))</f>
        <v/>
      </c>
      <c r="N43" s="30" t="str">
        <f>IF($A43 ="", "", VLOOKUP($A43, 'Student reference sheet'!$A$2:$Z$2603,26,FALSE))</f>
        <v/>
      </c>
      <c r="O43" s="30" t="str">
        <f>IF($A43 ="", "", VLOOKUP($A43, 'Student reference sheet'!$A$2:$Z$2603,25,FALSE))</f>
        <v/>
      </c>
      <c r="P43" s="30" t="str">
        <f>IF($A43 = "", "", IF(OR(VLOOKUP($A43,'Student reference sheet'!$A$2:$V$2400,8,FALSE) = "R",  VLOOKUP($A43,'Student reference sheet'!$A$2:$V$2400,8,FALSE) = "L"), "X", ""))</f>
        <v/>
      </c>
      <c r="Q43" s="30" t="str">
        <f>IF($A43 ="", "", VLOOKUP($A43, 'Student reference sheet'!$A$2:$V$2603,22,FALSE))</f>
        <v/>
      </c>
      <c r="R43" s="30" t="str">
        <f>IF($A43 &lt;&gt; "",VLOOKUP($A43,'Student reference sheet'!$A$2:$V$2329, 5,FALSE), "")</f>
        <v/>
      </c>
      <c r="S43" s="30" t="str">
        <f>IF($A43 &lt;&gt; "",VLOOKUP($A43,'Student reference sheet'!$A$2:$V$2329, 6,FALSE), "")</f>
        <v/>
      </c>
      <c r="T43" s="30" t="str">
        <f>IF($A43 = "","",
IF(VLOOKUP($A43,'Student reference sheet'!$A$2:$V$2329, 10,FALSE) = "Y", "Hispanic",
IF(VLOOKUP($A43,'Student reference sheet'!$A$2:$V$2329,11,FALSE) &lt;&gt; "",
IF(VLOOKUP($A43,'Student reference sheet'!$A$2:$V$2329,11,FALSE) = "UNK", "Unknown", VLOOKUP(VALUE(VLOOKUP($A43,'Student reference sheet'!$A$2:$V$2329,11,FALSE)),'Ethnicity Reference'!$A$2:$B$22,2,FALSE)),
IF(VLOOKUP($A43,'Student reference sheet'!$A$2:$V$2329,9,FALSE) &lt;&gt; "", VLOOKUP(VALUE(VLOOKUP($A43,'Student reference sheet'!$A$2:$V$2329,9,FALSE)),'Ethnicity Reference'!$A$2:$B$22,2,FALSE),"Unknown"))))</f>
        <v/>
      </c>
      <c r="U43" s="34"/>
    </row>
    <row r="44" spans="1:21" ht="15.75">
      <c r="A44" s="47"/>
      <c r="B44" s="33"/>
      <c r="C44" s="30" t="str">
        <f>IF($A44 &lt;&gt; "",VLOOKUP($A44,'Student reference sheet'!$A$2:$V$2329, 3,FALSE), "")</f>
        <v/>
      </c>
      <c r="D44" s="30" t="str">
        <f>IF($A44 &lt;&gt; "",VLOOKUP($A44,'Student reference sheet'!$A$2:$V$2329, 2,FALSE), "")</f>
        <v/>
      </c>
      <c r="E44" s="34"/>
      <c r="F44" s="34"/>
      <c r="G44" s="31" t="str">
        <f t="shared" ca="1" si="0"/>
        <v/>
      </c>
      <c r="H44" s="31" t="str">
        <f t="shared" ca="1" si="1"/>
        <v/>
      </c>
      <c r="I44" s="36" t="str">
        <f>IF($A44 = "", "",
IF(COUNTIF(MINIMUM_DAY_DATES[], Attendance!J44) &gt; 0, VLOOKUP(Attendance!$G44,MINIMUM_DAY_PERIOD_SCHEDULE[], 2,TRUE),
IF(COUNTIF(RALLY_DATES[], Attendance!J44) &gt; 0, VLOOKUP(Attendance!$G44,RALLY_PERIOD_SCHEDULE[], 2,TRUE),
IF(WEEKDAY(Attendance!$J44) = 2,
       IF(COUNTIF(FINALS_WEEK_MONDAY_DATE[],Attendance!$J44) &gt; 0, VLOOKUP(Attendance!$G44,FINALS_WEEK_MONDAY_PERIOD_SCHEDULE[],2,TRUE),
       VLOOKUP(Attendance!$G44,REGULAR_WEEK_SCHEDULE[],6,TRUE)),
IF(WEEKDAY($J44) = 3,
       IF(COUNTIF(FINALS_WEEK_TUESDAY_DATE[],Attendance!$J44) &gt; 0, VLOOKUP(Attendance!$G44,FINALS_WEEK_TUESDAY_PERIOD_SCHEDULE[],2,TRUE),
       VLOOKUP(Attendance!$G44,REGULAR_WEEK_SCHEDULE[[Tuesday]:[Period]],5,TRUE)),
IF(WEEKDAY(Attendance!$J44) = 4,
        IF(COUNTIF(BLOCK_WEDNESDAY_DATES[],Attendance!$J44) &gt; 0, VLOOKUP(Attendance!$G44,BLOCK_WEDNESDAY_PERIOD_SCHEDULE[],2,TRUE),
        IF(COUNTIF(FINALS_WEEK_WEDNESDAY_DATE[],Attendance!$J44) &gt; 0, VLOOKUP(Attendance!$G44,FINALS_WEEK_WEDNESDAY_PERIOD_SCHEDULE[],2,TRUE),
       VLOOKUP(Attendance!$G44,REGULAR_WEEK_SCHEDULE[[Wednesday]:[Period]],4,TRUE))),
IF(WEEKDAY($J44) = 5,
       IF(COUNTIF(BLOCK_THURSDAY_DATES[],Attendance!$J44) &gt; 0, VLOOKUP(Attendance!$G44,BLOCK_THURSDAY_PERIOD_SCHEDULE[],2,TRUE),
       IF(COUNTIF(FINALS_WEEK_THURSDAY_DATE[],Attendance!$J44) &gt; 0, VLOOKUP(Attendance!$G44,FINALS_WEEK_THURSDAY_PERIOD_SCHEDULE[],2,TRUE),
       VLOOKUP(Attendance!$G44,REGULAR_WEEK_SCHEDULE[[Thursday]:[Period]],3,TRUE))),
IF(WEEKDAY(Attendance!$J44) = 6,
       IF(COUNTIF(FINALS_WEEK_FRIDAY_DATE[],Attendance!$J44) &gt; 0, VLOOKUP(Attendance!$G44,FINALS_WEEK_FRIDAY_PERIOD_SCHEDULE[],2,TRUE),
       VLOOKUP(Attendance!$G44,REGULAR_WEEK_SCHEDULE[[Friday]:[Period]],2,TRUE))))))))))</f>
        <v/>
      </c>
      <c r="J44" s="32" t="str">
        <f t="shared" ca="1" si="2"/>
        <v/>
      </c>
      <c r="K44" s="32" t="str">
        <f>IF($A44 &lt;&gt; "",VLOOKUP($A44,'Student reference sheet'!$A$2:$V$2329, 7,FALSE), "")</f>
        <v/>
      </c>
      <c r="L44" s="30" t="str">
        <f>IF($A44 ="", "", VLOOKUP($A44, 'Student reference sheet'!$A$2:$Z$2603,23,FALSE))</f>
        <v/>
      </c>
      <c r="M44" s="30" t="str">
        <f>IF($A44 ="", "", VLOOKUP($A44, 'Student reference sheet'!$A$2:$Z$2603,24,FALSE))</f>
        <v/>
      </c>
      <c r="N44" s="30" t="str">
        <f>IF($A44 ="", "", VLOOKUP($A44, 'Student reference sheet'!$A$2:$Z$2603,26,FALSE))</f>
        <v/>
      </c>
      <c r="O44" s="30" t="str">
        <f>IF($A44 ="", "", VLOOKUP($A44, 'Student reference sheet'!$A$2:$Z$2603,25,FALSE))</f>
        <v/>
      </c>
      <c r="P44" s="30" t="str">
        <f>IF($A44 = "", "", IF(OR(VLOOKUP($A44,'Student reference sheet'!$A$2:$V$2400,8,FALSE) = "R",  VLOOKUP($A44,'Student reference sheet'!$A$2:$V$2400,8,FALSE) = "L"), "X", ""))</f>
        <v/>
      </c>
      <c r="Q44" s="30" t="str">
        <f>IF($A44 ="", "", VLOOKUP($A44, 'Student reference sheet'!$A$2:$V$2603,22,FALSE))</f>
        <v/>
      </c>
      <c r="R44" s="30" t="str">
        <f>IF($A44 &lt;&gt; "",VLOOKUP($A44,'Student reference sheet'!$A$2:$V$2329, 5,FALSE), "")</f>
        <v/>
      </c>
      <c r="S44" s="30" t="str">
        <f>IF($A44 &lt;&gt; "",VLOOKUP($A44,'Student reference sheet'!$A$2:$V$2329, 6,FALSE), "")</f>
        <v/>
      </c>
      <c r="T44" s="30" t="str">
        <f>IF($A44 = "","",
IF(VLOOKUP($A44,'Student reference sheet'!$A$2:$V$2329, 10,FALSE) = "Y", "Hispanic",
IF(VLOOKUP($A44,'Student reference sheet'!$A$2:$V$2329,11,FALSE) &lt;&gt; "",
IF(VLOOKUP($A44,'Student reference sheet'!$A$2:$V$2329,11,FALSE) = "UNK", "Unknown", VLOOKUP(VALUE(VLOOKUP($A44,'Student reference sheet'!$A$2:$V$2329,11,FALSE)),'Ethnicity Reference'!$A$2:$B$22,2,FALSE)),
IF(VLOOKUP($A44,'Student reference sheet'!$A$2:$V$2329,9,FALSE) &lt;&gt; "", VLOOKUP(VALUE(VLOOKUP($A44,'Student reference sheet'!$A$2:$V$2329,9,FALSE)),'Ethnicity Reference'!$A$2:$B$22,2,FALSE),"Unknown"))))</f>
        <v/>
      </c>
      <c r="U44" s="34"/>
    </row>
    <row r="45" spans="1:21" ht="15.75">
      <c r="A45" s="47"/>
      <c r="B45" s="33"/>
      <c r="C45" s="30" t="str">
        <f>IF($A45 &lt;&gt; "",VLOOKUP($A45,'Student reference sheet'!$A$2:$V$2329, 3,FALSE), "")</f>
        <v/>
      </c>
      <c r="D45" s="30" t="str">
        <f>IF($A45 &lt;&gt; "",VLOOKUP($A45,'Student reference sheet'!$A$2:$V$2329, 2,FALSE), "")</f>
        <v/>
      </c>
      <c r="E45" s="34"/>
      <c r="F45" s="34"/>
      <c r="G45" s="31" t="str">
        <f t="shared" ca="1" si="0"/>
        <v/>
      </c>
      <c r="H45" s="31" t="str">
        <f t="shared" ca="1" si="1"/>
        <v/>
      </c>
      <c r="I45" s="36" t="str">
        <f>IF($A45 = "", "",
IF(COUNTIF(MINIMUM_DAY_DATES[], Attendance!J45) &gt; 0, VLOOKUP(Attendance!$G45,MINIMUM_DAY_PERIOD_SCHEDULE[], 2,TRUE),
IF(COUNTIF(RALLY_DATES[], Attendance!J45) &gt; 0, VLOOKUP(Attendance!$G45,RALLY_PERIOD_SCHEDULE[], 2,TRUE),
IF(WEEKDAY(Attendance!$J45) = 2,
       IF(COUNTIF(FINALS_WEEK_MONDAY_DATE[],Attendance!$J45) &gt; 0, VLOOKUP(Attendance!$G45,FINALS_WEEK_MONDAY_PERIOD_SCHEDULE[],2,TRUE),
       VLOOKUP(Attendance!$G45,REGULAR_WEEK_SCHEDULE[],6,TRUE)),
IF(WEEKDAY($J45) = 3,
       IF(COUNTIF(FINALS_WEEK_TUESDAY_DATE[],Attendance!$J45) &gt; 0, VLOOKUP(Attendance!$G45,FINALS_WEEK_TUESDAY_PERIOD_SCHEDULE[],2,TRUE),
       VLOOKUP(Attendance!$G45,REGULAR_WEEK_SCHEDULE[[Tuesday]:[Period]],5,TRUE)),
IF(WEEKDAY(Attendance!$J45) = 4,
        IF(COUNTIF(BLOCK_WEDNESDAY_DATES[],Attendance!$J45) &gt; 0, VLOOKUP(Attendance!$G45,BLOCK_WEDNESDAY_PERIOD_SCHEDULE[],2,TRUE),
        IF(COUNTIF(FINALS_WEEK_WEDNESDAY_DATE[],Attendance!$J45) &gt; 0, VLOOKUP(Attendance!$G45,FINALS_WEEK_WEDNESDAY_PERIOD_SCHEDULE[],2,TRUE),
       VLOOKUP(Attendance!$G45,REGULAR_WEEK_SCHEDULE[[Wednesday]:[Period]],4,TRUE))),
IF(WEEKDAY($J45) = 5,
       IF(COUNTIF(BLOCK_THURSDAY_DATES[],Attendance!$J45) &gt; 0, VLOOKUP(Attendance!$G45,BLOCK_THURSDAY_PERIOD_SCHEDULE[],2,TRUE),
       IF(COUNTIF(FINALS_WEEK_THURSDAY_DATE[],Attendance!$J45) &gt; 0, VLOOKUP(Attendance!$G45,FINALS_WEEK_THURSDAY_PERIOD_SCHEDULE[],2,TRUE),
       VLOOKUP(Attendance!$G45,REGULAR_WEEK_SCHEDULE[[Thursday]:[Period]],3,TRUE))),
IF(WEEKDAY(Attendance!$J45) = 6,
       IF(COUNTIF(FINALS_WEEK_FRIDAY_DATE[],Attendance!$J45) &gt; 0, VLOOKUP(Attendance!$G45,FINALS_WEEK_FRIDAY_PERIOD_SCHEDULE[],2,TRUE),
       VLOOKUP(Attendance!$G45,REGULAR_WEEK_SCHEDULE[[Friday]:[Period]],2,TRUE))))))))))</f>
        <v/>
      </c>
      <c r="J45" s="32" t="str">
        <f t="shared" ca="1" si="2"/>
        <v/>
      </c>
      <c r="K45" s="32" t="str">
        <f>IF($A45 &lt;&gt; "",VLOOKUP($A45,'Student reference sheet'!$A$2:$V$2329, 7,FALSE), "")</f>
        <v/>
      </c>
      <c r="L45" s="30" t="str">
        <f>IF($A45 ="", "", VLOOKUP($A45, 'Student reference sheet'!$A$2:$Z$2603,23,FALSE))</f>
        <v/>
      </c>
      <c r="M45" s="30" t="str">
        <f>IF($A45 ="", "", VLOOKUP($A45, 'Student reference sheet'!$A$2:$Z$2603,24,FALSE))</f>
        <v/>
      </c>
      <c r="N45" s="30" t="str">
        <f>IF($A45 ="", "", VLOOKUP($A45, 'Student reference sheet'!$A$2:$Z$2603,26,FALSE))</f>
        <v/>
      </c>
      <c r="O45" s="30" t="str">
        <f>IF($A45 ="", "", VLOOKUP($A45, 'Student reference sheet'!$A$2:$Z$2603,25,FALSE))</f>
        <v/>
      </c>
      <c r="P45" s="30" t="str">
        <f>IF($A45 = "", "", IF(OR(VLOOKUP($A45,'Student reference sheet'!$A$2:$V$2400,8,FALSE) = "R",  VLOOKUP($A45,'Student reference sheet'!$A$2:$V$2400,8,FALSE) = "L"), "X", ""))</f>
        <v/>
      </c>
      <c r="Q45" s="30" t="str">
        <f>IF($A45 ="", "", VLOOKUP($A45, 'Student reference sheet'!$A$2:$V$2603,22,FALSE))</f>
        <v/>
      </c>
      <c r="R45" s="30" t="str">
        <f>IF($A45 &lt;&gt; "",VLOOKUP($A45,'Student reference sheet'!$A$2:$V$2329, 5,FALSE), "")</f>
        <v/>
      </c>
      <c r="S45" s="30" t="str">
        <f>IF($A45 &lt;&gt; "",VLOOKUP($A45,'Student reference sheet'!$A$2:$V$2329, 6,FALSE), "")</f>
        <v/>
      </c>
      <c r="T45" s="30" t="str">
        <f>IF($A45 = "","",
IF(VLOOKUP($A45,'Student reference sheet'!$A$2:$V$2329, 10,FALSE) = "Y", "Hispanic",
IF(VLOOKUP($A45,'Student reference sheet'!$A$2:$V$2329,11,FALSE) &lt;&gt; "",
IF(VLOOKUP($A45,'Student reference sheet'!$A$2:$V$2329,11,FALSE) = "UNK", "Unknown", VLOOKUP(VALUE(VLOOKUP($A45,'Student reference sheet'!$A$2:$V$2329,11,FALSE)),'Ethnicity Reference'!$A$2:$B$22,2,FALSE)),
IF(VLOOKUP($A45,'Student reference sheet'!$A$2:$V$2329,9,FALSE) &lt;&gt; "", VLOOKUP(VALUE(VLOOKUP($A45,'Student reference sheet'!$A$2:$V$2329,9,FALSE)),'Ethnicity Reference'!$A$2:$B$22,2,FALSE),"Unknown"))))</f>
        <v/>
      </c>
      <c r="U45" s="34"/>
    </row>
    <row r="46" spans="1:21" ht="15.75">
      <c r="A46" s="47"/>
      <c r="B46" s="33"/>
      <c r="C46" s="30" t="str">
        <f>IF($A46 &lt;&gt; "",VLOOKUP($A46,'Student reference sheet'!$A$2:$V$2329, 3,FALSE), "")</f>
        <v/>
      </c>
      <c r="D46" s="30" t="str">
        <f>IF($A46 &lt;&gt; "",VLOOKUP($A46,'Student reference sheet'!$A$2:$V$2329, 2,FALSE), "")</f>
        <v/>
      </c>
      <c r="E46" s="34"/>
      <c r="F46" s="34"/>
      <c r="G46" s="31" t="str">
        <f t="shared" ca="1" si="0"/>
        <v/>
      </c>
      <c r="H46" s="31" t="str">
        <f t="shared" ca="1" si="1"/>
        <v/>
      </c>
      <c r="I46" s="36" t="str">
        <f>IF($A46 = "", "",
IF(COUNTIF(MINIMUM_DAY_DATES[], Attendance!J46) &gt; 0, VLOOKUP(Attendance!$G46,MINIMUM_DAY_PERIOD_SCHEDULE[], 2,TRUE),
IF(COUNTIF(RALLY_DATES[], Attendance!J46) &gt; 0, VLOOKUP(Attendance!$G46,RALLY_PERIOD_SCHEDULE[], 2,TRUE),
IF(WEEKDAY(Attendance!$J46) = 2,
       IF(COUNTIF(FINALS_WEEK_MONDAY_DATE[],Attendance!$J46) &gt; 0, VLOOKUP(Attendance!$G46,FINALS_WEEK_MONDAY_PERIOD_SCHEDULE[],2,TRUE),
       VLOOKUP(Attendance!$G46,REGULAR_WEEK_SCHEDULE[],6,TRUE)),
IF(WEEKDAY($J46) = 3,
       IF(COUNTIF(FINALS_WEEK_TUESDAY_DATE[],Attendance!$J46) &gt; 0, VLOOKUP(Attendance!$G46,FINALS_WEEK_TUESDAY_PERIOD_SCHEDULE[],2,TRUE),
       VLOOKUP(Attendance!$G46,REGULAR_WEEK_SCHEDULE[[Tuesday]:[Period]],5,TRUE)),
IF(WEEKDAY(Attendance!$J46) = 4,
        IF(COUNTIF(BLOCK_WEDNESDAY_DATES[],Attendance!$J46) &gt; 0, VLOOKUP(Attendance!$G46,BLOCK_WEDNESDAY_PERIOD_SCHEDULE[],2,TRUE),
        IF(COUNTIF(FINALS_WEEK_WEDNESDAY_DATE[],Attendance!$J46) &gt; 0, VLOOKUP(Attendance!$G46,FINALS_WEEK_WEDNESDAY_PERIOD_SCHEDULE[],2,TRUE),
       VLOOKUP(Attendance!$G46,REGULAR_WEEK_SCHEDULE[[Wednesday]:[Period]],4,TRUE))),
IF(WEEKDAY($J46) = 5,
       IF(COUNTIF(BLOCK_THURSDAY_DATES[],Attendance!$J46) &gt; 0, VLOOKUP(Attendance!$G46,BLOCK_THURSDAY_PERIOD_SCHEDULE[],2,TRUE),
       IF(COUNTIF(FINALS_WEEK_THURSDAY_DATE[],Attendance!$J46) &gt; 0, VLOOKUP(Attendance!$G46,FINALS_WEEK_THURSDAY_PERIOD_SCHEDULE[],2,TRUE),
       VLOOKUP(Attendance!$G46,REGULAR_WEEK_SCHEDULE[[Thursday]:[Period]],3,TRUE))),
IF(WEEKDAY(Attendance!$J46) = 6,
       IF(COUNTIF(FINALS_WEEK_FRIDAY_DATE[],Attendance!$J46) &gt; 0, VLOOKUP(Attendance!$G46,FINALS_WEEK_FRIDAY_PERIOD_SCHEDULE[],2,TRUE),
       VLOOKUP(Attendance!$G46,REGULAR_WEEK_SCHEDULE[[Friday]:[Period]],2,TRUE))))))))))</f>
        <v/>
      </c>
      <c r="J46" s="32" t="str">
        <f t="shared" ca="1" si="2"/>
        <v/>
      </c>
      <c r="K46" s="32" t="str">
        <f>IF($A46 &lt;&gt; "",VLOOKUP($A46,'Student reference sheet'!$A$2:$V$2329, 7,FALSE), "")</f>
        <v/>
      </c>
      <c r="L46" s="30" t="str">
        <f>IF($A46 ="", "", VLOOKUP($A46, 'Student reference sheet'!$A$2:$Z$2603,23,FALSE))</f>
        <v/>
      </c>
      <c r="M46" s="30" t="str">
        <f>IF($A46 ="", "", VLOOKUP($A46, 'Student reference sheet'!$A$2:$Z$2603,24,FALSE))</f>
        <v/>
      </c>
      <c r="N46" s="30" t="str">
        <f>IF($A46 ="", "", VLOOKUP($A46, 'Student reference sheet'!$A$2:$Z$2603,26,FALSE))</f>
        <v/>
      </c>
      <c r="O46" s="30" t="str">
        <f>IF($A46 ="", "", VLOOKUP($A46, 'Student reference sheet'!$A$2:$Z$2603,25,FALSE))</f>
        <v/>
      </c>
      <c r="P46" s="30" t="str">
        <f>IF($A46 = "", "", IF(OR(VLOOKUP($A46,'Student reference sheet'!$A$2:$V$2400,8,FALSE) = "R",  VLOOKUP($A46,'Student reference sheet'!$A$2:$V$2400,8,FALSE) = "L"), "X", ""))</f>
        <v/>
      </c>
      <c r="Q46" s="30" t="str">
        <f>IF($A46 ="", "", VLOOKUP($A46, 'Student reference sheet'!$A$2:$V$2603,22,FALSE))</f>
        <v/>
      </c>
      <c r="R46" s="30" t="str">
        <f>IF($A46 &lt;&gt; "",VLOOKUP($A46,'Student reference sheet'!$A$2:$V$2329, 5,FALSE), "")</f>
        <v/>
      </c>
      <c r="S46" s="30" t="str">
        <f>IF($A46 &lt;&gt; "",VLOOKUP($A46,'Student reference sheet'!$A$2:$V$2329, 6,FALSE), "")</f>
        <v/>
      </c>
      <c r="T46" s="30" t="str">
        <f>IF($A46 = "","",
IF(VLOOKUP($A46,'Student reference sheet'!$A$2:$V$2329, 10,FALSE) = "Y", "Hispanic",
IF(VLOOKUP($A46,'Student reference sheet'!$A$2:$V$2329,11,FALSE) &lt;&gt; "",
IF(VLOOKUP($A46,'Student reference sheet'!$A$2:$V$2329,11,FALSE) = "UNK", "Unknown", VLOOKUP(VALUE(VLOOKUP($A46,'Student reference sheet'!$A$2:$V$2329,11,FALSE)),'Ethnicity Reference'!$A$2:$B$22,2,FALSE)),
IF(VLOOKUP($A46,'Student reference sheet'!$A$2:$V$2329,9,FALSE) &lt;&gt; "", VLOOKUP(VALUE(VLOOKUP($A46,'Student reference sheet'!$A$2:$V$2329,9,FALSE)),'Ethnicity Reference'!$A$2:$B$22,2,FALSE),"Unknown"))))</f>
        <v/>
      </c>
      <c r="U46" s="34"/>
    </row>
    <row r="47" spans="1:21" ht="15.75">
      <c r="A47" s="47"/>
      <c r="B47" s="33"/>
      <c r="C47" s="30" t="str">
        <f>IF($A47 &lt;&gt; "",VLOOKUP($A47,'Student reference sheet'!$A$2:$V$2329, 3,FALSE), "")</f>
        <v/>
      </c>
      <c r="D47" s="30" t="str">
        <f>IF($A47 &lt;&gt; "",VLOOKUP($A47,'Student reference sheet'!$A$2:$V$2329, 2,FALSE), "")</f>
        <v/>
      </c>
      <c r="E47" s="34"/>
      <c r="F47" s="34"/>
      <c r="G47" s="31" t="str">
        <f t="shared" ca="1" si="0"/>
        <v/>
      </c>
      <c r="H47" s="31" t="str">
        <f t="shared" ca="1" si="1"/>
        <v/>
      </c>
      <c r="I47" s="36" t="str">
        <f>IF($A47 = "", "",
IF(COUNTIF(MINIMUM_DAY_DATES[], Attendance!J47) &gt; 0, VLOOKUP(Attendance!$G47,MINIMUM_DAY_PERIOD_SCHEDULE[], 2,TRUE),
IF(COUNTIF(RALLY_DATES[], Attendance!J47) &gt; 0, VLOOKUP(Attendance!$G47,RALLY_PERIOD_SCHEDULE[], 2,TRUE),
IF(WEEKDAY(Attendance!$J47) = 2,
       IF(COUNTIF(FINALS_WEEK_MONDAY_DATE[],Attendance!$J47) &gt; 0, VLOOKUP(Attendance!$G47,FINALS_WEEK_MONDAY_PERIOD_SCHEDULE[],2,TRUE),
       VLOOKUP(Attendance!$G47,REGULAR_WEEK_SCHEDULE[],6,TRUE)),
IF(WEEKDAY($J47) = 3,
       IF(COUNTIF(FINALS_WEEK_TUESDAY_DATE[],Attendance!$J47) &gt; 0, VLOOKUP(Attendance!$G47,FINALS_WEEK_TUESDAY_PERIOD_SCHEDULE[],2,TRUE),
       VLOOKUP(Attendance!$G47,REGULAR_WEEK_SCHEDULE[[Tuesday]:[Period]],5,TRUE)),
IF(WEEKDAY(Attendance!$J47) = 4,
        IF(COUNTIF(BLOCK_WEDNESDAY_DATES[],Attendance!$J47) &gt; 0, VLOOKUP(Attendance!$G47,BLOCK_WEDNESDAY_PERIOD_SCHEDULE[],2,TRUE),
        IF(COUNTIF(FINALS_WEEK_WEDNESDAY_DATE[],Attendance!$J47) &gt; 0, VLOOKUP(Attendance!$G47,FINALS_WEEK_WEDNESDAY_PERIOD_SCHEDULE[],2,TRUE),
       VLOOKUP(Attendance!$G47,REGULAR_WEEK_SCHEDULE[[Wednesday]:[Period]],4,TRUE))),
IF(WEEKDAY($J47) = 5,
       IF(COUNTIF(BLOCK_THURSDAY_DATES[],Attendance!$J47) &gt; 0, VLOOKUP(Attendance!$G47,BLOCK_THURSDAY_PERIOD_SCHEDULE[],2,TRUE),
       IF(COUNTIF(FINALS_WEEK_THURSDAY_DATE[],Attendance!$J47) &gt; 0, VLOOKUP(Attendance!$G47,FINALS_WEEK_THURSDAY_PERIOD_SCHEDULE[],2,TRUE),
       VLOOKUP(Attendance!$G47,REGULAR_WEEK_SCHEDULE[[Thursday]:[Period]],3,TRUE))),
IF(WEEKDAY(Attendance!$J47) = 6,
       IF(COUNTIF(FINALS_WEEK_FRIDAY_DATE[],Attendance!$J47) &gt; 0, VLOOKUP(Attendance!$G47,FINALS_WEEK_FRIDAY_PERIOD_SCHEDULE[],2,TRUE),
       VLOOKUP(Attendance!$G47,REGULAR_WEEK_SCHEDULE[[Friday]:[Period]],2,TRUE))))))))))</f>
        <v/>
      </c>
      <c r="J47" s="32" t="str">
        <f t="shared" ca="1" si="2"/>
        <v/>
      </c>
      <c r="K47" s="32" t="str">
        <f>IF($A47 &lt;&gt; "",VLOOKUP($A47,'Student reference sheet'!$A$2:$V$2329, 7,FALSE), "")</f>
        <v/>
      </c>
      <c r="L47" s="30" t="str">
        <f>IF($A47 ="", "", VLOOKUP($A47, 'Student reference sheet'!$A$2:$Z$2603,23,FALSE))</f>
        <v/>
      </c>
      <c r="M47" s="30" t="str">
        <f>IF($A47 ="", "", VLOOKUP($A47, 'Student reference sheet'!$A$2:$Z$2603,24,FALSE))</f>
        <v/>
      </c>
      <c r="N47" s="30" t="str">
        <f>IF($A47 ="", "", VLOOKUP($A47, 'Student reference sheet'!$A$2:$Z$2603,26,FALSE))</f>
        <v/>
      </c>
      <c r="O47" s="30" t="str">
        <f>IF($A47 ="", "", VLOOKUP($A47, 'Student reference sheet'!$A$2:$Z$2603,25,FALSE))</f>
        <v/>
      </c>
      <c r="P47" s="30" t="str">
        <f>IF($A47 = "", "", IF(OR(VLOOKUP($A47,'Student reference sheet'!$A$2:$V$2400,8,FALSE) = "R",  VLOOKUP($A47,'Student reference sheet'!$A$2:$V$2400,8,FALSE) = "L"), "X", ""))</f>
        <v/>
      </c>
      <c r="Q47" s="30" t="str">
        <f>IF($A47 ="", "", VLOOKUP($A47, 'Student reference sheet'!$A$2:$V$2603,22,FALSE))</f>
        <v/>
      </c>
      <c r="R47" s="30" t="str">
        <f>IF($A47 &lt;&gt; "",VLOOKUP($A47,'Student reference sheet'!$A$2:$V$2329, 5,FALSE), "")</f>
        <v/>
      </c>
      <c r="S47" s="30" t="str">
        <f>IF($A47 &lt;&gt; "",VLOOKUP($A47,'Student reference sheet'!$A$2:$V$2329, 6,FALSE), "")</f>
        <v/>
      </c>
      <c r="T47" s="30" t="str">
        <f>IF($A47 = "","",
IF(VLOOKUP($A47,'Student reference sheet'!$A$2:$V$2329, 10,FALSE) = "Y", "Hispanic",
IF(VLOOKUP($A47,'Student reference sheet'!$A$2:$V$2329,11,FALSE) &lt;&gt; "",
IF(VLOOKUP($A47,'Student reference sheet'!$A$2:$V$2329,11,FALSE) = "UNK", "Unknown", VLOOKUP(VALUE(VLOOKUP($A47,'Student reference sheet'!$A$2:$V$2329,11,FALSE)),'Ethnicity Reference'!$A$2:$B$22,2,FALSE)),
IF(VLOOKUP($A47,'Student reference sheet'!$A$2:$V$2329,9,FALSE) &lt;&gt; "", VLOOKUP(VALUE(VLOOKUP($A47,'Student reference sheet'!$A$2:$V$2329,9,FALSE)),'Ethnicity Reference'!$A$2:$B$22,2,FALSE),"Unknown"))))</f>
        <v/>
      </c>
      <c r="U47" s="34"/>
    </row>
    <row r="48" spans="1:21" ht="15.75">
      <c r="A48" s="47"/>
      <c r="B48" s="33"/>
      <c r="C48" s="30" t="str">
        <f>IF($A48 &lt;&gt; "",VLOOKUP($A48,'Student reference sheet'!$A$2:$V$2329, 3,FALSE), "")</f>
        <v/>
      </c>
      <c r="D48" s="30" t="str">
        <f>IF($A48 &lt;&gt; "",VLOOKUP($A48,'Student reference sheet'!$A$2:$V$2329, 2,FALSE), "")</f>
        <v/>
      </c>
      <c r="E48" s="34"/>
      <c r="F48" s="34"/>
      <c r="G48" s="31" t="str">
        <f t="shared" ca="1" si="0"/>
        <v/>
      </c>
      <c r="H48" s="31" t="str">
        <f t="shared" ca="1" si="1"/>
        <v/>
      </c>
      <c r="I48" s="36" t="str">
        <f>IF($A48 = "", "",
IF(COUNTIF(MINIMUM_DAY_DATES[], Attendance!J48) &gt; 0, VLOOKUP(Attendance!$G48,MINIMUM_DAY_PERIOD_SCHEDULE[], 2,TRUE),
IF(COUNTIF(RALLY_DATES[], Attendance!J48) &gt; 0, VLOOKUP(Attendance!$G48,RALLY_PERIOD_SCHEDULE[], 2,TRUE),
IF(WEEKDAY(Attendance!$J48) = 2,
       IF(COUNTIF(FINALS_WEEK_MONDAY_DATE[],Attendance!$J48) &gt; 0, VLOOKUP(Attendance!$G48,FINALS_WEEK_MONDAY_PERIOD_SCHEDULE[],2,TRUE),
       VLOOKUP(Attendance!$G48,REGULAR_WEEK_SCHEDULE[],6,TRUE)),
IF(WEEKDAY($J48) = 3,
       IF(COUNTIF(FINALS_WEEK_TUESDAY_DATE[],Attendance!$J48) &gt; 0, VLOOKUP(Attendance!$G48,FINALS_WEEK_TUESDAY_PERIOD_SCHEDULE[],2,TRUE),
       VLOOKUP(Attendance!$G48,REGULAR_WEEK_SCHEDULE[[Tuesday]:[Period]],5,TRUE)),
IF(WEEKDAY(Attendance!$J48) = 4,
        IF(COUNTIF(BLOCK_WEDNESDAY_DATES[],Attendance!$J48) &gt; 0, VLOOKUP(Attendance!$G48,BLOCK_WEDNESDAY_PERIOD_SCHEDULE[],2,TRUE),
        IF(COUNTIF(FINALS_WEEK_WEDNESDAY_DATE[],Attendance!$J48) &gt; 0, VLOOKUP(Attendance!$G48,FINALS_WEEK_WEDNESDAY_PERIOD_SCHEDULE[],2,TRUE),
       VLOOKUP(Attendance!$G48,REGULAR_WEEK_SCHEDULE[[Wednesday]:[Period]],4,TRUE))),
IF(WEEKDAY($J48) = 5,
       IF(COUNTIF(BLOCK_THURSDAY_DATES[],Attendance!$J48) &gt; 0, VLOOKUP(Attendance!$G48,BLOCK_THURSDAY_PERIOD_SCHEDULE[],2,TRUE),
       IF(COUNTIF(FINALS_WEEK_THURSDAY_DATE[],Attendance!$J48) &gt; 0, VLOOKUP(Attendance!$G48,FINALS_WEEK_THURSDAY_PERIOD_SCHEDULE[],2,TRUE),
       VLOOKUP(Attendance!$G48,REGULAR_WEEK_SCHEDULE[[Thursday]:[Period]],3,TRUE))),
IF(WEEKDAY(Attendance!$J48) = 6,
       IF(COUNTIF(FINALS_WEEK_FRIDAY_DATE[],Attendance!$J48) &gt; 0, VLOOKUP(Attendance!$G48,FINALS_WEEK_FRIDAY_PERIOD_SCHEDULE[],2,TRUE),
       VLOOKUP(Attendance!$G48,REGULAR_WEEK_SCHEDULE[[Friday]:[Period]],2,TRUE))))))))))</f>
        <v/>
      </c>
      <c r="J48" s="32" t="str">
        <f t="shared" ca="1" si="2"/>
        <v/>
      </c>
      <c r="K48" s="32" t="str">
        <f>IF($A48 &lt;&gt; "",VLOOKUP($A48,'Student reference sheet'!$A$2:$V$2329, 7,FALSE), "")</f>
        <v/>
      </c>
      <c r="L48" s="30" t="str">
        <f>IF($A48 ="", "", VLOOKUP($A48, 'Student reference sheet'!$A$2:$Z$2603,23,FALSE))</f>
        <v/>
      </c>
      <c r="M48" s="30" t="str">
        <f>IF($A48 ="", "", VLOOKUP($A48, 'Student reference sheet'!$A$2:$Z$2603,24,FALSE))</f>
        <v/>
      </c>
      <c r="N48" s="30" t="str">
        <f>IF($A48 ="", "", VLOOKUP($A48, 'Student reference sheet'!$A$2:$Z$2603,26,FALSE))</f>
        <v/>
      </c>
      <c r="O48" s="30" t="str">
        <f>IF($A48 ="", "", VLOOKUP($A48, 'Student reference sheet'!$A$2:$Z$2603,25,FALSE))</f>
        <v/>
      </c>
      <c r="P48" s="30" t="str">
        <f>IF($A48 = "", "", IF(OR(VLOOKUP($A48,'Student reference sheet'!$A$2:$V$2400,8,FALSE) = "R",  VLOOKUP($A48,'Student reference sheet'!$A$2:$V$2400,8,FALSE) = "L"), "X", ""))</f>
        <v/>
      </c>
      <c r="Q48" s="30" t="str">
        <f>IF($A48 ="", "", VLOOKUP($A48, 'Student reference sheet'!$A$2:$V$2603,22,FALSE))</f>
        <v/>
      </c>
      <c r="R48" s="30" t="str">
        <f>IF($A48 &lt;&gt; "",VLOOKUP($A48,'Student reference sheet'!$A$2:$V$2329, 5,FALSE), "")</f>
        <v/>
      </c>
      <c r="S48" s="30" t="str">
        <f>IF($A48 &lt;&gt; "",VLOOKUP($A48,'Student reference sheet'!$A$2:$V$2329, 6,FALSE), "")</f>
        <v/>
      </c>
      <c r="T48" s="30" t="str">
        <f>IF($A48 = "","",
IF(VLOOKUP($A48,'Student reference sheet'!$A$2:$V$2329, 10,FALSE) = "Y", "Hispanic",
IF(VLOOKUP($A48,'Student reference sheet'!$A$2:$V$2329,11,FALSE) &lt;&gt; "",
IF(VLOOKUP($A48,'Student reference sheet'!$A$2:$V$2329,11,FALSE) = "UNK", "Unknown", VLOOKUP(VALUE(VLOOKUP($A48,'Student reference sheet'!$A$2:$V$2329,11,FALSE)),'Ethnicity Reference'!$A$2:$B$22,2,FALSE)),
IF(VLOOKUP($A48,'Student reference sheet'!$A$2:$V$2329,9,FALSE) &lt;&gt; "", VLOOKUP(VALUE(VLOOKUP($A48,'Student reference sheet'!$A$2:$V$2329,9,FALSE)),'Ethnicity Reference'!$A$2:$B$22,2,FALSE),"Unknown"))))</f>
        <v/>
      </c>
      <c r="U48" s="34"/>
    </row>
    <row r="49" spans="1:21" ht="15.75">
      <c r="A49" s="47"/>
      <c r="B49" s="33"/>
      <c r="C49" s="30" t="str">
        <f>IF($A49 &lt;&gt; "",VLOOKUP($A49,'Student reference sheet'!$A$2:$V$2329, 3,FALSE), "")</f>
        <v/>
      </c>
      <c r="D49" s="30" t="str">
        <f>IF($A49 &lt;&gt; "",VLOOKUP($A49,'Student reference sheet'!$A$2:$V$2329, 2,FALSE), "")</f>
        <v/>
      </c>
      <c r="E49" s="34"/>
      <c r="F49" s="34"/>
      <c r="G49" s="31" t="str">
        <f t="shared" ca="1" si="0"/>
        <v/>
      </c>
      <c r="H49" s="31" t="str">
        <f t="shared" ca="1" si="1"/>
        <v/>
      </c>
      <c r="I49" s="36" t="str">
        <f>IF($A49 = "", "",
IF(COUNTIF(MINIMUM_DAY_DATES[], Attendance!J49) &gt; 0, VLOOKUP(Attendance!$G49,MINIMUM_DAY_PERIOD_SCHEDULE[], 2,TRUE),
IF(COUNTIF(RALLY_DATES[], Attendance!J49) &gt; 0, VLOOKUP(Attendance!$G49,RALLY_PERIOD_SCHEDULE[], 2,TRUE),
IF(WEEKDAY(Attendance!$J49) = 2,
       IF(COUNTIF(FINALS_WEEK_MONDAY_DATE[],Attendance!$J49) &gt; 0, VLOOKUP(Attendance!$G49,FINALS_WEEK_MONDAY_PERIOD_SCHEDULE[],2,TRUE),
       VLOOKUP(Attendance!$G49,REGULAR_WEEK_SCHEDULE[],6,TRUE)),
IF(WEEKDAY($J49) = 3,
       IF(COUNTIF(FINALS_WEEK_TUESDAY_DATE[],Attendance!$J49) &gt; 0, VLOOKUP(Attendance!$G49,FINALS_WEEK_TUESDAY_PERIOD_SCHEDULE[],2,TRUE),
       VLOOKUP(Attendance!$G49,REGULAR_WEEK_SCHEDULE[[Tuesday]:[Period]],5,TRUE)),
IF(WEEKDAY(Attendance!$J49) = 4,
        IF(COUNTIF(BLOCK_WEDNESDAY_DATES[],Attendance!$J49) &gt; 0, VLOOKUP(Attendance!$G49,BLOCK_WEDNESDAY_PERIOD_SCHEDULE[],2,TRUE),
        IF(COUNTIF(FINALS_WEEK_WEDNESDAY_DATE[],Attendance!$J49) &gt; 0, VLOOKUP(Attendance!$G49,FINALS_WEEK_WEDNESDAY_PERIOD_SCHEDULE[],2,TRUE),
       VLOOKUP(Attendance!$G49,REGULAR_WEEK_SCHEDULE[[Wednesday]:[Period]],4,TRUE))),
IF(WEEKDAY($J49) = 5,
       IF(COUNTIF(BLOCK_THURSDAY_DATES[],Attendance!$J49) &gt; 0, VLOOKUP(Attendance!$G49,BLOCK_THURSDAY_PERIOD_SCHEDULE[],2,TRUE),
       IF(COUNTIF(FINALS_WEEK_THURSDAY_DATE[],Attendance!$J49) &gt; 0, VLOOKUP(Attendance!$G49,FINALS_WEEK_THURSDAY_PERIOD_SCHEDULE[],2,TRUE),
       VLOOKUP(Attendance!$G49,REGULAR_WEEK_SCHEDULE[[Thursday]:[Period]],3,TRUE))),
IF(WEEKDAY(Attendance!$J49) = 6,
       IF(COUNTIF(FINALS_WEEK_FRIDAY_DATE[],Attendance!$J49) &gt; 0, VLOOKUP(Attendance!$G49,FINALS_WEEK_FRIDAY_PERIOD_SCHEDULE[],2,TRUE),
       VLOOKUP(Attendance!$G49,REGULAR_WEEK_SCHEDULE[[Friday]:[Period]],2,TRUE))))))))))</f>
        <v/>
      </c>
      <c r="J49" s="32" t="str">
        <f t="shared" ca="1" si="2"/>
        <v/>
      </c>
      <c r="K49" s="32" t="str">
        <f>IF($A49 &lt;&gt; "",VLOOKUP($A49,'Student reference sheet'!$A$2:$V$2329, 7,FALSE), "")</f>
        <v/>
      </c>
      <c r="L49" s="30" t="str">
        <f>IF($A49 ="", "", VLOOKUP($A49, 'Student reference sheet'!$A$2:$Z$2603,23,FALSE))</f>
        <v/>
      </c>
      <c r="M49" s="30" t="str">
        <f>IF($A49 ="", "", VLOOKUP($A49, 'Student reference sheet'!$A$2:$Z$2603,24,FALSE))</f>
        <v/>
      </c>
      <c r="N49" s="30" t="str">
        <f>IF($A49 ="", "", VLOOKUP($A49, 'Student reference sheet'!$A$2:$Z$2603,26,FALSE))</f>
        <v/>
      </c>
      <c r="O49" s="30" t="str">
        <f>IF($A49 ="", "", VLOOKUP($A49, 'Student reference sheet'!$A$2:$Z$2603,25,FALSE))</f>
        <v/>
      </c>
      <c r="P49" s="30" t="str">
        <f>IF($A49 = "", "", IF(OR(VLOOKUP($A49,'Student reference sheet'!$A$2:$V$2400,8,FALSE) = "R",  VLOOKUP($A49,'Student reference sheet'!$A$2:$V$2400,8,FALSE) = "L"), "X", ""))</f>
        <v/>
      </c>
      <c r="Q49" s="30" t="str">
        <f>IF($A49 ="", "", VLOOKUP($A49, 'Student reference sheet'!$A$2:$V$2603,22,FALSE))</f>
        <v/>
      </c>
      <c r="R49" s="30" t="str">
        <f>IF($A49 &lt;&gt; "",VLOOKUP($A49,'Student reference sheet'!$A$2:$V$2329, 5,FALSE), "")</f>
        <v/>
      </c>
      <c r="S49" s="30" t="str">
        <f>IF($A49 &lt;&gt; "",VLOOKUP($A49,'Student reference sheet'!$A$2:$V$2329, 6,FALSE), "")</f>
        <v/>
      </c>
      <c r="T49" s="30" t="str">
        <f>IF($A49 = "","",
IF(VLOOKUP($A49,'Student reference sheet'!$A$2:$V$2329, 10,FALSE) = "Y", "Hispanic",
IF(VLOOKUP($A49,'Student reference sheet'!$A$2:$V$2329,11,FALSE) &lt;&gt; "",
IF(VLOOKUP($A49,'Student reference sheet'!$A$2:$V$2329,11,FALSE) = "UNK", "Unknown", VLOOKUP(VALUE(VLOOKUP($A49,'Student reference sheet'!$A$2:$V$2329,11,FALSE)),'Ethnicity Reference'!$A$2:$B$22,2,FALSE)),
IF(VLOOKUP($A49,'Student reference sheet'!$A$2:$V$2329,9,FALSE) &lt;&gt; "", VLOOKUP(VALUE(VLOOKUP($A49,'Student reference sheet'!$A$2:$V$2329,9,FALSE)),'Ethnicity Reference'!$A$2:$B$22,2,FALSE),"Unknown"))))</f>
        <v/>
      </c>
      <c r="U49" s="34"/>
    </row>
    <row r="50" spans="1:21" ht="15.75">
      <c r="A50" s="47"/>
      <c r="B50" s="33"/>
      <c r="C50" s="30" t="str">
        <f>IF($A50 &lt;&gt; "",VLOOKUP($A50,'Student reference sheet'!$A$2:$V$2329, 3,FALSE), "")</f>
        <v/>
      </c>
      <c r="D50" s="30" t="str">
        <f>IF($A50 &lt;&gt; "",VLOOKUP($A50,'Student reference sheet'!$A$2:$V$2329, 2,FALSE), "")</f>
        <v/>
      </c>
      <c r="E50" s="34"/>
      <c r="F50" s="34"/>
      <c r="G50" s="31" t="str">
        <f t="shared" ca="1" si="0"/>
        <v/>
      </c>
      <c r="H50" s="31" t="str">
        <f t="shared" ca="1" si="1"/>
        <v/>
      </c>
      <c r="I50" s="36" t="str">
        <f>IF($A50 = "", "",
IF(COUNTIF(MINIMUM_DAY_DATES[], Attendance!J50) &gt; 0, VLOOKUP(Attendance!$G50,MINIMUM_DAY_PERIOD_SCHEDULE[], 2,TRUE),
IF(COUNTIF(RALLY_DATES[], Attendance!J50) &gt; 0, VLOOKUP(Attendance!$G50,RALLY_PERIOD_SCHEDULE[], 2,TRUE),
IF(WEEKDAY(Attendance!$J50) = 2,
       IF(COUNTIF(FINALS_WEEK_MONDAY_DATE[],Attendance!$J50) &gt; 0, VLOOKUP(Attendance!$G50,FINALS_WEEK_MONDAY_PERIOD_SCHEDULE[],2,TRUE),
       VLOOKUP(Attendance!$G50,REGULAR_WEEK_SCHEDULE[],6,TRUE)),
IF(WEEKDAY($J50) = 3,
       IF(COUNTIF(FINALS_WEEK_TUESDAY_DATE[],Attendance!$J50) &gt; 0, VLOOKUP(Attendance!$G50,FINALS_WEEK_TUESDAY_PERIOD_SCHEDULE[],2,TRUE),
       VLOOKUP(Attendance!$G50,REGULAR_WEEK_SCHEDULE[[Tuesday]:[Period]],5,TRUE)),
IF(WEEKDAY(Attendance!$J50) = 4,
        IF(COUNTIF(BLOCK_WEDNESDAY_DATES[],Attendance!$J50) &gt; 0, VLOOKUP(Attendance!$G50,BLOCK_WEDNESDAY_PERIOD_SCHEDULE[],2,TRUE),
        IF(COUNTIF(FINALS_WEEK_WEDNESDAY_DATE[],Attendance!$J50) &gt; 0, VLOOKUP(Attendance!$G50,FINALS_WEEK_WEDNESDAY_PERIOD_SCHEDULE[],2,TRUE),
       VLOOKUP(Attendance!$G50,REGULAR_WEEK_SCHEDULE[[Wednesday]:[Period]],4,TRUE))),
IF(WEEKDAY($J50) = 5,
       IF(COUNTIF(BLOCK_THURSDAY_DATES[],Attendance!$J50) &gt; 0, VLOOKUP(Attendance!$G50,BLOCK_THURSDAY_PERIOD_SCHEDULE[],2,TRUE),
       IF(COUNTIF(FINALS_WEEK_THURSDAY_DATE[],Attendance!$J50) &gt; 0, VLOOKUP(Attendance!$G50,FINALS_WEEK_THURSDAY_PERIOD_SCHEDULE[],2,TRUE),
       VLOOKUP(Attendance!$G50,REGULAR_WEEK_SCHEDULE[[Thursday]:[Period]],3,TRUE))),
IF(WEEKDAY(Attendance!$J50) = 6,
       IF(COUNTIF(FINALS_WEEK_FRIDAY_DATE[],Attendance!$J50) &gt; 0, VLOOKUP(Attendance!$G50,FINALS_WEEK_FRIDAY_PERIOD_SCHEDULE[],2,TRUE),
       VLOOKUP(Attendance!$G50,REGULAR_WEEK_SCHEDULE[[Friday]:[Period]],2,TRUE))))))))))</f>
        <v/>
      </c>
      <c r="J50" s="32" t="str">
        <f t="shared" ca="1" si="2"/>
        <v/>
      </c>
      <c r="K50" s="32" t="str">
        <f>IF($A50 &lt;&gt; "",VLOOKUP($A50,'Student reference sheet'!$A$2:$V$2329, 7,FALSE), "")</f>
        <v/>
      </c>
      <c r="L50" s="30" t="str">
        <f>IF($A50 ="", "", VLOOKUP($A50, 'Student reference sheet'!$A$2:$Z$2603,23,FALSE))</f>
        <v/>
      </c>
      <c r="M50" s="30" t="str">
        <f>IF($A50 ="", "", VLOOKUP($A50, 'Student reference sheet'!$A$2:$Z$2603,24,FALSE))</f>
        <v/>
      </c>
      <c r="N50" s="30" t="str">
        <f>IF($A50 ="", "", VLOOKUP($A50, 'Student reference sheet'!$A$2:$Z$2603,26,FALSE))</f>
        <v/>
      </c>
      <c r="O50" s="30" t="str">
        <f>IF($A50 ="", "", VLOOKUP($A50, 'Student reference sheet'!$A$2:$Z$2603,25,FALSE))</f>
        <v/>
      </c>
      <c r="P50" s="30" t="str">
        <f>IF($A50 = "", "", IF(OR(VLOOKUP($A50,'Student reference sheet'!$A$2:$V$2400,8,FALSE) = "R",  VLOOKUP($A50,'Student reference sheet'!$A$2:$V$2400,8,FALSE) = "L"), "X", ""))</f>
        <v/>
      </c>
      <c r="Q50" s="30" t="str">
        <f>IF($A50 ="", "", VLOOKUP($A50, 'Student reference sheet'!$A$2:$V$2603,22,FALSE))</f>
        <v/>
      </c>
      <c r="R50" s="30" t="str">
        <f>IF($A50 &lt;&gt; "",VLOOKUP($A50,'Student reference sheet'!$A$2:$V$2329, 5,FALSE), "")</f>
        <v/>
      </c>
      <c r="S50" s="30" t="str">
        <f>IF($A50 &lt;&gt; "",VLOOKUP($A50,'Student reference sheet'!$A$2:$V$2329, 6,FALSE), "")</f>
        <v/>
      </c>
      <c r="T50" s="30" t="str">
        <f>IF($A50 = "","",
IF(VLOOKUP($A50,'Student reference sheet'!$A$2:$V$2329, 10,FALSE) = "Y", "Hispanic",
IF(VLOOKUP($A50,'Student reference sheet'!$A$2:$V$2329,11,FALSE) &lt;&gt; "",
IF(VLOOKUP($A50,'Student reference sheet'!$A$2:$V$2329,11,FALSE) = "UNK", "Unknown", VLOOKUP(VALUE(VLOOKUP($A50,'Student reference sheet'!$A$2:$V$2329,11,FALSE)),'Ethnicity Reference'!$A$2:$B$22,2,FALSE)),
IF(VLOOKUP($A50,'Student reference sheet'!$A$2:$V$2329,9,FALSE) &lt;&gt; "", VLOOKUP(VALUE(VLOOKUP($A50,'Student reference sheet'!$A$2:$V$2329,9,FALSE)),'Ethnicity Reference'!$A$2:$B$22,2,FALSE),"Unknown"))))</f>
        <v/>
      </c>
      <c r="U50" s="34"/>
    </row>
    <row r="51" spans="1:21" ht="15.75">
      <c r="A51" s="47"/>
      <c r="B51" s="33"/>
      <c r="C51" s="30" t="str">
        <f>IF($A51 &lt;&gt; "",VLOOKUP($A51,'Student reference sheet'!$A$2:$V$2329, 3,FALSE), "")</f>
        <v/>
      </c>
      <c r="D51" s="30" t="str">
        <f>IF($A51 &lt;&gt; "",VLOOKUP($A51,'Student reference sheet'!$A$2:$V$2329, 2,FALSE), "")</f>
        <v/>
      </c>
      <c r="E51" s="34"/>
      <c r="F51" s="34"/>
      <c r="G51" s="31" t="str">
        <f t="shared" ca="1" si="0"/>
        <v/>
      </c>
      <c r="H51" s="31" t="str">
        <f t="shared" ca="1" si="1"/>
        <v/>
      </c>
      <c r="I51" s="36" t="str">
        <f>IF($A51 = "", "",
IF(COUNTIF(MINIMUM_DAY_DATES[], Attendance!J51) &gt; 0, VLOOKUP(Attendance!$G51,MINIMUM_DAY_PERIOD_SCHEDULE[], 2,TRUE),
IF(COUNTIF(RALLY_DATES[], Attendance!J51) &gt; 0, VLOOKUP(Attendance!$G51,RALLY_PERIOD_SCHEDULE[], 2,TRUE),
IF(WEEKDAY(Attendance!$J51) = 2,
       IF(COUNTIF(FINALS_WEEK_MONDAY_DATE[],Attendance!$J51) &gt; 0, VLOOKUP(Attendance!$G51,FINALS_WEEK_MONDAY_PERIOD_SCHEDULE[],2,TRUE),
       VLOOKUP(Attendance!$G51,REGULAR_WEEK_SCHEDULE[],6,TRUE)),
IF(WEEKDAY($J51) = 3,
       IF(COUNTIF(FINALS_WEEK_TUESDAY_DATE[],Attendance!$J51) &gt; 0, VLOOKUP(Attendance!$G51,FINALS_WEEK_TUESDAY_PERIOD_SCHEDULE[],2,TRUE),
       VLOOKUP(Attendance!$G51,REGULAR_WEEK_SCHEDULE[[Tuesday]:[Period]],5,TRUE)),
IF(WEEKDAY(Attendance!$J51) = 4,
        IF(COUNTIF(BLOCK_WEDNESDAY_DATES[],Attendance!$J51) &gt; 0, VLOOKUP(Attendance!$G51,BLOCK_WEDNESDAY_PERIOD_SCHEDULE[],2,TRUE),
        IF(COUNTIF(FINALS_WEEK_WEDNESDAY_DATE[],Attendance!$J51) &gt; 0, VLOOKUP(Attendance!$G51,FINALS_WEEK_WEDNESDAY_PERIOD_SCHEDULE[],2,TRUE),
       VLOOKUP(Attendance!$G51,REGULAR_WEEK_SCHEDULE[[Wednesday]:[Period]],4,TRUE))),
IF(WEEKDAY($J51) = 5,
       IF(COUNTIF(BLOCK_THURSDAY_DATES[],Attendance!$J51) &gt; 0, VLOOKUP(Attendance!$G51,BLOCK_THURSDAY_PERIOD_SCHEDULE[],2,TRUE),
       IF(COUNTIF(FINALS_WEEK_THURSDAY_DATE[],Attendance!$J51) &gt; 0, VLOOKUP(Attendance!$G51,FINALS_WEEK_THURSDAY_PERIOD_SCHEDULE[],2,TRUE),
       VLOOKUP(Attendance!$G51,REGULAR_WEEK_SCHEDULE[[Thursday]:[Period]],3,TRUE))),
IF(WEEKDAY(Attendance!$J51) = 6,
       IF(COUNTIF(FINALS_WEEK_FRIDAY_DATE[],Attendance!$J51) &gt; 0, VLOOKUP(Attendance!$G51,FINALS_WEEK_FRIDAY_PERIOD_SCHEDULE[],2,TRUE),
       VLOOKUP(Attendance!$G51,REGULAR_WEEK_SCHEDULE[[Friday]:[Period]],2,TRUE))))))))))</f>
        <v/>
      </c>
      <c r="J51" s="32" t="str">
        <f t="shared" ca="1" si="2"/>
        <v/>
      </c>
      <c r="K51" s="32" t="str">
        <f>IF($A51 &lt;&gt; "",VLOOKUP($A51,'Student reference sheet'!$A$2:$V$2329, 7,FALSE), "")</f>
        <v/>
      </c>
      <c r="L51" s="30" t="str">
        <f>IF($A51 ="", "", VLOOKUP($A51, 'Student reference sheet'!$A$2:$Z$2603,23,FALSE))</f>
        <v/>
      </c>
      <c r="M51" s="30" t="str">
        <f>IF($A51 ="", "", VLOOKUP($A51, 'Student reference sheet'!$A$2:$Z$2603,24,FALSE))</f>
        <v/>
      </c>
      <c r="N51" s="30" t="str">
        <f>IF($A51 ="", "", VLOOKUP($A51, 'Student reference sheet'!$A$2:$Z$2603,26,FALSE))</f>
        <v/>
      </c>
      <c r="O51" s="30" t="str">
        <f>IF($A51 ="", "", VLOOKUP($A51, 'Student reference sheet'!$A$2:$Z$2603,25,FALSE))</f>
        <v/>
      </c>
      <c r="P51" s="30" t="str">
        <f>IF($A51 = "", "", IF(OR(VLOOKUP($A51,'Student reference sheet'!$A$2:$V$2400,8,FALSE) = "R",  VLOOKUP($A51,'Student reference sheet'!$A$2:$V$2400,8,FALSE) = "L"), "X", ""))</f>
        <v/>
      </c>
      <c r="Q51" s="30" t="str">
        <f>IF($A51 ="", "", VLOOKUP($A51, 'Student reference sheet'!$A$2:$V$2603,22,FALSE))</f>
        <v/>
      </c>
      <c r="R51" s="30" t="str">
        <f>IF($A51 &lt;&gt; "",VLOOKUP($A51,'Student reference sheet'!$A$2:$V$2329, 5,FALSE), "")</f>
        <v/>
      </c>
      <c r="S51" s="30" t="str">
        <f>IF($A51 &lt;&gt; "",VLOOKUP($A51,'Student reference sheet'!$A$2:$V$2329, 6,FALSE), "")</f>
        <v/>
      </c>
      <c r="T51" s="30" t="str">
        <f>IF($A51 = "","",
IF(VLOOKUP($A51,'Student reference sheet'!$A$2:$V$2329, 10,FALSE) = "Y", "Hispanic",
IF(VLOOKUP($A51,'Student reference sheet'!$A$2:$V$2329,11,FALSE) &lt;&gt; "",
IF(VLOOKUP($A51,'Student reference sheet'!$A$2:$V$2329,11,FALSE) = "UNK", "Unknown", VLOOKUP(VALUE(VLOOKUP($A51,'Student reference sheet'!$A$2:$V$2329,11,FALSE)),'Ethnicity Reference'!$A$2:$B$22,2,FALSE)),
IF(VLOOKUP($A51,'Student reference sheet'!$A$2:$V$2329,9,FALSE) &lt;&gt; "", VLOOKUP(VALUE(VLOOKUP($A51,'Student reference sheet'!$A$2:$V$2329,9,FALSE)),'Ethnicity Reference'!$A$2:$B$22,2,FALSE),"Unknown"))))</f>
        <v/>
      </c>
      <c r="U51" s="34"/>
    </row>
    <row r="52" spans="1:21" ht="15.75">
      <c r="A52" s="47"/>
      <c r="B52" s="33"/>
      <c r="C52" s="30" t="str">
        <f>IF($A52 &lt;&gt; "",VLOOKUP($A52,'Student reference sheet'!$A$2:$V$2329, 3,FALSE), "")</f>
        <v/>
      </c>
      <c r="D52" s="30" t="str">
        <f>IF($A52 &lt;&gt; "",VLOOKUP($A52,'Student reference sheet'!$A$2:$V$2329, 2,FALSE), "")</f>
        <v/>
      </c>
      <c r="E52" s="34"/>
      <c r="F52" s="34"/>
      <c r="G52" s="31" t="str">
        <f t="shared" ca="1" si="0"/>
        <v/>
      </c>
      <c r="H52" s="31" t="str">
        <f t="shared" ca="1" si="1"/>
        <v/>
      </c>
      <c r="I52" s="36" t="str">
        <f>IF($A52 = "", "",
IF(COUNTIF(MINIMUM_DAY_DATES[], Attendance!J52) &gt; 0, VLOOKUP(Attendance!$G52,MINIMUM_DAY_PERIOD_SCHEDULE[], 2,TRUE),
IF(COUNTIF(RALLY_DATES[], Attendance!J52) &gt; 0, VLOOKUP(Attendance!$G52,RALLY_PERIOD_SCHEDULE[], 2,TRUE),
IF(WEEKDAY(Attendance!$J52) = 2,
       IF(COUNTIF(FINALS_WEEK_MONDAY_DATE[],Attendance!$J52) &gt; 0, VLOOKUP(Attendance!$G52,FINALS_WEEK_MONDAY_PERIOD_SCHEDULE[],2,TRUE),
       VLOOKUP(Attendance!$G52,REGULAR_WEEK_SCHEDULE[],6,TRUE)),
IF(WEEKDAY($J52) = 3,
       IF(COUNTIF(FINALS_WEEK_TUESDAY_DATE[],Attendance!$J52) &gt; 0, VLOOKUP(Attendance!$G52,FINALS_WEEK_TUESDAY_PERIOD_SCHEDULE[],2,TRUE),
       VLOOKUP(Attendance!$G52,REGULAR_WEEK_SCHEDULE[[Tuesday]:[Period]],5,TRUE)),
IF(WEEKDAY(Attendance!$J52) = 4,
        IF(COUNTIF(BLOCK_WEDNESDAY_DATES[],Attendance!$J52) &gt; 0, VLOOKUP(Attendance!$G52,BLOCK_WEDNESDAY_PERIOD_SCHEDULE[],2,TRUE),
        IF(COUNTIF(FINALS_WEEK_WEDNESDAY_DATE[],Attendance!$J52) &gt; 0, VLOOKUP(Attendance!$G52,FINALS_WEEK_WEDNESDAY_PERIOD_SCHEDULE[],2,TRUE),
       VLOOKUP(Attendance!$G52,REGULAR_WEEK_SCHEDULE[[Wednesday]:[Period]],4,TRUE))),
IF(WEEKDAY($J52) = 5,
       IF(COUNTIF(BLOCK_THURSDAY_DATES[],Attendance!$J52) &gt; 0, VLOOKUP(Attendance!$G52,BLOCK_THURSDAY_PERIOD_SCHEDULE[],2,TRUE),
       IF(COUNTIF(FINALS_WEEK_THURSDAY_DATE[],Attendance!$J52) &gt; 0, VLOOKUP(Attendance!$G52,FINALS_WEEK_THURSDAY_PERIOD_SCHEDULE[],2,TRUE),
       VLOOKUP(Attendance!$G52,REGULAR_WEEK_SCHEDULE[[Thursday]:[Period]],3,TRUE))),
IF(WEEKDAY(Attendance!$J52) = 6,
       IF(COUNTIF(FINALS_WEEK_FRIDAY_DATE[],Attendance!$J52) &gt; 0, VLOOKUP(Attendance!$G52,FINALS_WEEK_FRIDAY_PERIOD_SCHEDULE[],2,TRUE),
       VLOOKUP(Attendance!$G52,REGULAR_WEEK_SCHEDULE[[Friday]:[Period]],2,TRUE))))))))))</f>
        <v/>
      </c>
      <c r="J52" s="32" t="str">
        <f t="shared" ca="1" si="2"/>
        <v/>
      </c>
      <c r="K52" s="32" t="str">
        <f>IF($A52 &lt;&gt; "",VLOOKUP($A52,'Student reference sheet'!$A$2:$V$2329, 7,FALSE), "")</f>
        <v/>
      </c>
      <c r="L52" s="30" t="str">
        <f>IF($A52 ="", "", VLOOKUP($A52, 'Student reference sheet'!$A$2:$Z$2603,23,FALSE))</f>
        <v/>
      </c>
      <c r="M52" s="30" t="str">
        <f>IF($A52 ="", "", VLOOKUP($A52, 'Student reference sheet'!$A$2:$Z$2603,24,FALSE))</f>
        <v/>
      </c>
      <c r="N52" s="30" t="str">
        <f>IF($A52 ="", "", VLOOKUP($A52, 'Student reference sheet'!$A$2:$Z$2603,26,FALSE))</f>
        <v/>
      </c>
      <c r="O52" s="30" t="str">
        <f>IF($A52 ="", "", VLOOKUP($A52, 'Student reference sheet'!$A$2:$Z$2603,25,FALSE))</f>
        <v/>
      </c>
      <c r="P52" s="30" t="str">
        <f>IF($A52 = "", "", IF(OR(VLOOKUP($A52,'Student reference sheet'!$A$2:$V$2400,8,FALSE) = "R",  VLOOKUP($A52,'Student reference sheet'!$A$2:$V$2400,8,FALSE) = "L"), "X", ""))</f>
        <v/>
      </c>
      <c r="Q52" s="30" t="str">
        <f>IF($A52 ="", "", VLOOKUP($A52, 'Student reference sheet'!$A$2:$V$2603,22,FALSE))</f>
        <v/>
      </c>
      <c r="R52" s="30" t="str">
        <f>IF($A52 &lt;&gt; "",VLOOKUP($A52,'Student reference sheet'!$A$2:$V$2329, 5,FALSE), "")</f>
        <v/>
      </c>
      <c r="S52" s="30" t="str">
        <f>IF($A52 &lt;&gt; "",VLOOKUP($A52,'Student reference sheet'!$A$2:$V$2329, 6,FALSE), "")</f>
        <v/>
      </c>
      <c r="T52" s="30" t="str">
        <f>IF($A52 = "","",
IF(VLOOKUP($A52,'Student reference sheet'!$A$2:$V$2329, 10,FALSE) = "Y", "Hispanic",
IF(VLOOKUP($A52,'Student reference sheet'!$A$2:$V$2329,11,FALSE) &lt;&gt; "",
IF(VLOOKUP($A52,'Student reference sheet'!$A$2:$V$2329,11,FALSE) = "UNK", "Unknown", VLOOKUP(VALUE(VLOOKUP($A52,'Student reference sheet'!$A$2:$V$2329,11,FALSE)),'Ethnicity Reference'!$A$2:$B$22,2,FALSE)),
IF(VLOOKUP($A52,'Student reference sheet'!$A$2:$V$2329,9,FALSE) &lt;&gt; "", VLOOKUP(VALUE(VLOOKUP($A52,'Student reference sheet'!$A$2:$V$2329,9,FALSE)),'Ethnicity Reference'!$A$2:$B$22,2,FALSE),"Unknown"))))</f>
        <v/>
      </c>
      <c r="U52" s="34"/>
    </row>
    <row r="53" spans="1:21" ht="15.75">
      <c r="A53" s="47"/>
      <c r="B53" s="33"/>
      <c r="C53" s="30" t="str">
        <f>IF($A53 &lt;&gt; "",VLOOKUP($A53,'Student reference sheet'!$A$2:$V$2329, 3,FALSE), "")</f>
        <v/>
      </c>
      <c r="D53" s="30" t="str">
        <f>IF($A53 &lt;&gt; "",VLOOKUP($A53,'Student reference sheet'!$A$2:$V$2329, 2,FALSE), "")</f>
        <v/>
      </c>
      <c r="E53" s="34"/>
      <c r="F53" s="34"/>
      <c r="G53" s="31" t="str">
        <f t="shared" ca="1" si="0"/>
        <v/>
      </c>
      <c r="H53" s="31" t="str">
        <f t="shared" ca="1" si="1"/>
        <v/>
      </c>
      <c r="I53" s="36" t="str">
        <f>IF($A53 = "", "",
IF(COUNTIF(MINIMUM_DAY_DATES[], Attendance!J53) &gt; 0, VLOOKUP(Attendance!$G53,MINIMUM_DAY_PERIOD_SCHEDULE[], 2,TRUE),
IF(COUNTIF(RALLY_DATES[], Attendance!J53) &gt; 0, VLOOKUP(Attendance!$G53,RALLY_PERIOD_SCHEDULE[], 2,TRUE),
IF(WEEKDAY(Attendance!$J53) = 2,
       IF(COUNTIF(FINALS_WEEK_MONDAY_DATE[],Attendance!$J53) &gt; 0, VLOOKUP(Attendance!$G53,FINALS_WEEK_MONDAY_PERIOD_SCHEDULE[],2,TRUE),
       VLOOKUP(Attendance!$G53,REGULAR_WEEK_SCHEDULE[],6,TRUE)),
IF(WEEKDAY($J53) = 3,
       IF(COUNTIF(FINALS_WEEK_TUESDAY_DATE[],Attendance!$J53) &gt; 0, VLOOKUP(Attendance!$G53,FINALS_WEEK_TUESDAY_PERIOD_SCHEDULE[],2,TRUE),
       VLOOKUP(Attendance!$G53,REGULAR_WEEK_SCHEDULE[[Tuesday]:[Period]],5,TRUE)),
IF(WEEKDAY(Attendance!$J53) = 4,
        IF(COUNTIF(BLOCK_WEDNESDAY_DATES[],Attendance!$J53) &gt; 0, VLOOKUP(Attendance!$G53,BLOCK_WEDNESDAY_PERIOD_SCHEDULE[],2,TRUE),
        IF(COUNTIF(FINALS_WEEK_WEDNESDAY_DATE[],Attendance!$J53) &gt; 0, VLOOKUP(Attendance!$G53,FINALS_WEEK_WEDNESDAY_PERIOD_SCHEDULE[],2,TRUE),
       VLOOKUP(Attendance!$G53,REGULAR_WEEK_SCHEDULE[[Wednesday]:[Period]],4,TRUE))),
IF(WEEKDAY($J53) = 5,
       IF(COUNTIF(BLOCK_THURSDAY_DATES[],Attendance!$J53) &gt; 0, VLOOKUP(Attendance!$G53,BLOCK_THURSDAY_PERIOD_SCHEDULE[],2,TRUE),
       IF(COUNTIF(FINALS_WEEK_THURSDAY_DATE[],Attendance!$J53) &gt; 0, VLOOKUP(Attendance!$G53,FINALS_WEEK_THURSDAY_PERIOD_SCHEDULE[],2,TRUE),
       VLOOKUP(Attendance!$G53,REGULAR_WEEK_SCHEDULE[[Thursday]:[Period]],3,TRUE))),
IF(WEEKDAY(Attendance!$J53) = 6,
       IF(COUNTIF(FINALS_WEEK_FRIDAY_DATE[],Attendance!$J53) &gt; 0, VLOOKUP(Attendance!$G53,FINALS_WEEK_FRIDAY_PERIOD_SCHEDULE[],2,TRUE),
       VLOOKUP(Attendance!$G53,REGULAR_WEEK_SCHEDULE[[Friday]:[Period]],2,TRUE))))))))))</f>
        <v/>
      </c>
      <c r="J53" s="32" t="str">
        <f t="shared" ca="1" si="2"/>
        <v/>
      </c>
      <c r="K53" s="32" t="str">
        <f>IF($A53 &lt;&gt; "",VLOOKUP($A53,'Student reference sheet'!$A$2:$V$2329, 7,FALSE), "")</f>
        <v/>
      </c>
      <c r="L53" s="30" t="str">
        <f>IF($A53 ="", "", VLOOKUP($A53, 'Student reference sheet'!$A$2:$Z$2603,23,FALSE))</f>
        <v/>
      </c>
      <c r="M53" s="30" t="str">
        <f>IF($A53 ="", "", VLOOKUP($A53, 'Student reference sheet'!$A$2:$Z$2603,24,FALSE))</f>
        <v/>
      </c>
      <c r="N53" s="30" t="str">
        <f>IF($A53 ="", "", VLOOKUP($A53, 'Student reference sheet'!$A$2:$Z$2603,26,FALSE))</f>
        <v/>
      </c>
      <c r="O53" s="30" t="str">
        <f>IF($A53 ="", "", VLOOKUP($A53, 'Student reference sheet'!$A$2:$Z$2603,25,FALSE))</f>
        <v/>
      </c>
      <c r="P53" s="30" t="str">
        <f>IF($A53 = "", "", IF(OR(VLOOKUP($A53,'Student reference sheet'!$A$2:$V$2400,8,FALSE) = "R",  VLOOKUP($A53,'Student reference sheet'!$A$2:$V$2400,8,FALSE) = "L"), "X", ""))</f>
        <v/>
      </c>
      <c r="Q53" s="30" t="str">
        <f>IF($A53 ="", "", VLOOKUP($A53, 'Student reference sheet'!$A$2:$V$2603,22,FALSE))</f>
        <v/>
      </c>
      <c r="R53" s="30" t="str">
        <f>IF($A53 &lt;&gt; "",VLOOKUP($A53,'Student reference sheet'!$A$2:$V$2329, 5,FALSE), "")</f>
        <v/>
      </c>
      <c r="S53" s="30" t="str">
        <f>IF($A53 &lt;&gt; "",VLOOKUP($A53,'Student reference sheet'!$A$2:$V$2329, 6,FALSE), "")</f>
        <v/>
      </c>
      <c r="T53" s="30" t="str">
        <f>IF($A53 = "","",
IF(VLOOKUP($A53,'Student reference sheet'!$A$2:$V$2329, 10,FALSE) = "Y", "Hispanic",
IF(VLOOKUP($A53,'Student reference sheet'!$A$2:$V$2329,11,FALSE) &lt;&gt; "",
IF(VLOOKUP($A53,'Student reference sheet'!$A$2:$V$2329,11,FALSE) = "UNK", "Unknown", VLOOKUP(VALUE(VLOOKUP($A53,'Student reference sheet'!$A$2:$V$2329,11,FALSE)),'Ethnicity Reference'!$A$2:$B$22,2,FALSE)),
IF(VLOOKUP($A53,'Student reference sheet'!$A$2:$V$2329,9,FALSE) &lt;&gt; "", VLOOKUP(VALUE(VLOOKUP($A53,'Student reference sheet'!$A$2:$V$2329,9,FALSE)),'Ethnicity Reference'!$A$2:$B$22,2,FALSE),"Unknown"))))</f>
        <v/>
      </c>
      <c r="U53" s="34"/>
    </row>
    <row r="54" spans="1:21" ht="15.75">
      <c r="A54" s="47"/>
      <c r="B54" s="33"/>
      <c r="C54" s="30" t="str">
        <f>IF($A54 &lt;&gt; "",VLOOKUP($A54,'Student reference sheet'!$A$2:$V$2329, 3,FALSE), "")</f>
        <v/>
      </c>
      <c r="D54" s="30" t="str">
        <f>IF($A54 &lt;&gt; "",VLOOKUP($A54,'Student reference sheet'!$A$2:$V$2329, 2,FALSE), "")</f>
        <v/>
      </c>
      <c r="E54" s="34"/>
      <c r="F54" s="34"/>
      <c r="G54" s="31" t="str">
        <f t="shared" ca="1" si="0"/>
        <v/>
      </c>
      <c r="H54" s="31" t="str">
        <f t="shared" ca="1" si="1"/>
        <v/>
      </c>
      <c r="I54" s="36" t="str">
        <f>IF($A54 = "", "",
IF(COUNTIF(MINIMUM_DAY_DATES[], Attendance!J54) &gt; 0, VLOOKUP(Attendance!$G54,MINIMUM_DAY_PERIOD_SCHEDULE[], 2,TRUE),
IF(COUNTIF(RALLY_DATES[], Attendance!J54) &gt; 0, VLOOKUP(Attendance!$G54,RALLY_PERIOD_SCHEDULE[], 2,TRUE),
IF(WEEKDAY(Attendance!$J54) = 2,
       IF(COUNTIF(FINALS_WEEK_MONDAY_DATE[],Attendance!$J54) &gt; 0, VLOOKUP(Attendance!$G54,FINALS_WEEK_MONDAY_PERIOD_SCHEDULE[],2,TRUE),
       VLOOKUP(Attendance!$G54,REGULAR_WEEK_SCHEDULE[],6,TRUE)),
IF(WEEKDAY($J54) = 3,
       IF(COUNTIF(FINALS_WEEK_TUESDAY_DATE[],Attendance!$J54) &gt; 0, VLOOKUP(Attendance!$G54,FINALS_WEEK_TUESDAY_PERIOD_SCHEDULE[],2,TRUE),
       VLOOKUP(Attendance!$G54,REGULAR_WEEK_SCHEDULE[[Tuesday]:[Period]],5,TRUE)),
IF(WEEKDAY(Attendance!$J54) = 4,
        IF(COUNTIF(BLOCK_WEDNESDAY_DATES[],Attendance!$J54) &gt; 0, VLOOKUP(Attendance!$G54,BLOCK_WEDNESDAY_PERIOD_SCHEDULE[],2,TRUE),
        IF(COUNTIF(FINALS_WEEK_WEDNESDAY_DATE[],Attendance!$J54) &gt; 0, VLOOKUP(Attendance!$G54,FINALS_WEEK_WEDNESDAY_PERIOD_SCHEDULE[],2,TRUE),
       VLOOKUP(Attendance!$G54,REGULAR_WEEK_SCHEDULE[[Wednesday]:[Period]],4,TRUE))),
IF(WEEKDAY($J54) = 5,
       IF(COUNTIF(BLOCK_THURSDAY_DATES[],Attendance!$J54) &gt; 0, VLOOKUP(Attendance!$G54,BLOCK_THURSDAY_PERIOD_SCHEDULE[],2,TRUE),
       IF(COUNTIF(FINALS_WEEK_THURSDAY_DATE[],Attendance!$J54) &gt; 0, VLOOKUP(Attendance!$G54,FINALS_WEEK_THURSDAY_PERIOD_SCHEDULE[],2,TRUE),
       VLOOKUP(Attendance!$G54,REGULAR_WEEK_SCHEDULE[[Thursday]:[Period]],3,TRUE))),
IF(WEEKDAY(Attendance!$J54) = 6,
       IF(COUNTIF(FINALS_WEEK_FRIDAY_DATE[],Attendance!$J54) &gt; 0, VLOOKUP(Attendance!$G54,FINALS_WEEK_FRIDAY_PERIOD_SCHEDULE[],2,TRUE),
       VLOOKUP(Attendance!$G54,REGULAR_WEEK_SCHEDULE[[Friday]:[Period]],2,TRUE))))))))))</f>
        <v/>
      </c>
      <c r="J54" s="32" t="str">
        <f t="shared" ca="1" si="2"/>
        <v/>
      </c>
      <c r="K54" s="32" t="str">
        <f>IF($A54 &lt;&gt; "",VLOOKUP($A54,'Student reference sheet'!$A$2:$V$2329, 7,FALSE), "")</f>
        <v/>
      </c>
      <c r="L54" s="30" t="str">
        <f>IF($A54 ="", "", VLOOKUP($A54, 'Student reference sheet'!$A$2:$Z$2603,23,FALSE))</f>
        <v/>
      </c>
      <c r="M54" s="30" t="str">
        <f>IF($A54 ="", "", VLOOKUP($A54, 'Student reference sheet'!$A$2:$Z$2603,24,FALSE))</f>
        <v/>
      </c>
      <c r="N54" s="30" t="str">
        <f>IF($A54 ="", "", VLOOKUP($A54, 'Student reference sheet'!$A$2:$Z$2603,26,FALSE))</f>
        <v/>
      </c>
      <c r="O54" s="30" t="str">
        <f>IF($A54 ="", "", VLOOKUP($A54, 'Student reference sheet'!$A$2:$Z$2603,25,FALSE))</f>
        <v/>
      </c>
      <c r="P54" s="30" t="str">
        <f>IF($A54 = "", "", IF(OR(VLOOKUP($A54,'Student reference sheet'!$A$2:$V$2400,8,FALSE) = "R",  VLOOKUP($A54,'Student reference sheet'!$A$2:$V$2400,8,FALSE) = "L"), "X", ""))</f>
        <v/>
      </c>
      <c r="Q54" s="30" t="str">
        <f>IF($A54 ="", "", VLOOKUP($A54, 'Student reference sheet'!$A$2:$V$2603,22,FALSE))</f>
        <v/>
      </c>
      <c r="R54" s="30" t="str">
        <f>IF($A54 &lt;&gt; "",VLOOKUP($A54,'Student reference sheet'!$A$2:$V$2329, 5,FALSE), "")</f>
        <v/>
      </c>
      <c r="S54" s="30" t="str">
        <f>IF($A54 &lt;&gt; "",VLOOKUP($A54,'Student reference sheet'!$A$2:$V$2329, 6,FALSE), "")</f>
        <v/>
      </c>
      <c r="T54" s="30" t="str">
        <f>IF($A54 = "","",
IF(VLOOKUP($A54,'Student reference sheet'!$A$2:$V$2329, 10,FALSE) = "Y", "Hispanic",
IF(VLOOKUP($A54,'Student reference sheet'!$A$2:$V$2329,11,FALSE) &lt;&gt; "",
IF(VLOOKUP($A54,'Student reference sheet'!$A$2:$V$2329,11,FALSE) = "UNK", "Unknown", VLOOKUP(VALUE(VLOOKUP($A54,'Student reference sheet'!$A$2:$V$2329,11,FALSE)),'Ethnicity Reference'!$A$2:$B$22,2,FALSE)),
IF(VLOOKUP($A54,'Student reference sheet'!$A$2:$V$2329,9,FALSE) &lt;&gt; "", VLOOKUP(VALUE(VLOOKUP($A54,'Student reference sheet'!$A$2:$V$2329,9,FALSE)),'Ethnicity Reference'!$A$2:$B$22,2,FALSE),"Unknown"))))</f>
        <v/>
      </c>
      <c r="U54" s="34"/>
    </row>
    <row r="55" spans="1:21" ht="15.75">
      <c r="A55" s="47"/>
      <c r="B55" s="33"/>
      <c r="C55" s="30" t="str">
        <f>IF($A55 &lt;&gt; "",VLOOKUP($A55,'Student reference sheet'!$A$2:$V$2329, 3,FALSE), "")</f>
        <v/>
      </c>
      <c r="D55" s="30" t="str">
        <f>IF($A55 &lt;&gt; "",VLOOKUP($A55,'Student reference sheet'!$A$2:$V$2329, 2,FALSE), "")</f>
        <v/>
      </c>
      <c r="E55" s="34"/>
      <c r="F55" s="34"/>
      <c r="G55" s="31" t="str">
        <f t="shared" ca="1" si="0"/>
        <v/>
      </c>
      <c r="H55" s="31" t="str">
        <f t="shared" ca="1" si="1"/>
        <v/>
      </c>
      <c r="I55" s="36" t="str">
        <f>IF($A55 = "", "",
IF(COUNTIF(MINIMUM_DAY_DATES[], Attendance!J55) &gt; 0, VLOOKUP(Attendance!$G55,MINIMUM_DAY_PERIOD_SCHEDULE[], 2,TRUE),
IF(COUNTIF(RALLY_DATES[], Attendance!J55) &gt; 0, VLOOKUP(Attendance!$G55,RALLY_PERIOD_SCHEDULE[], 2,TRUE),
IF(WEEKDAY(Attendance!$J55) = 2,
       IF(COUNTIF(FINALS_WEEK_MONDAY_DATE[],Attendance!$J55) &gt; 0, VLOOKUP(Attendance!$G55,FINALS_WEEK_MONDAY_PERIOD_SCHEDULE[],2,TRUE),
       VLOOKUP(Attendance!$G55,REGULAR_WEEK_SCHEDULE[],6,TRUE)),
IF(WEEKDAY($J55) = 3,
       IF(COUNTIF(FINALS_WEEK_TUESDAY_DATE[],Attendance!$J55) &gt; 0, VLOOKUP(Attendance!$G55,FINALS_WEEK_TUESDAY_PERIOD_SCHEDULE[],2,TRUE),
       VLOOKUP(Attendance!$G55,REGULAR_WEEK_SCHEDULE[[Tuesday]:[Period]],5,TRUE)),
IF(WEEKDAY(Attendance!$J55) = 4,
        IF(COUNTIF(BLOCK_WEDNESDAY_DATES[],Attendance!$J55) &gt; 0, VLOOKUP(Attendance!$G55,BLOCK_WEDNESDAY_PERIOD_SCHEDULE[],2,TRUE),
        IF(COUNTIF(FINALS_WEEK_WEDNESDAY_DATE[],Attendance!$J55) &gt; 0, VLOOKUP(Attendance!$G55,FINALS_WEEK_WEDNESDAY_PERIOD_SCHEDULE[],2,TRUE),
       VLOOKUP(Attendance!$G55,REGULAR_WEEK_SCHEDULE[[Wednesday]:[Period]],4,TRUE))),
IF(WEEKDAY($J55) = 5,
       IF(COUNTIF(BLOCK_THURSDAY_DATES[],Attendance!$J55) &gt; 0, VLOOKUP(Attendance!$G55,BLOCK_THURSDAY_PERIOD_SCHEDULE[],2,TRUE),
       IF(COUNTIF(FINALS_WEEK_THURSDAY_DATE[],Attendance!$J55) &gt; 0, VLOOKUP(Attendance!$G55,FINALS_WEEK_THURSDAY_PERIOD_SCHEDULE[],2,TRUE),
       VLOOKUP(Attendance!$G55,REGULAR_WEEK_SCHEDULE[[Thursday]:[Period]],3,TRUE))),
IF(WEEKDAY(Attendance!$J55) = 6,
       IF(COUNTIF(FINALS_WEEK_FRIDAY_DATE[],Attendance!$J55) &gt; 0, VLOOKUP(Attendance!$G55,FINALS_WEEK_FRIDAY_PERIOD_SCHEDULE[],2,TRUE),
       VLOOKUP(Attendance!$G55,REGULAR_WEEK_SCHEDULE[[Friday]:[Period]],2,TRUE))))))))))</f>
        <v/>
      </c>
      <c r="J55" s="32" t="str">
        <f t="shared" ca="1" si="2"/>
        <v/>
      </c>
      <c r="K55" s="32" t="str">
        <f>IF($A55 &lt;&gt; "",VLOOKUP($A55,'Student reference sheet'!$A$2:$V$2329, 7,FALSE), "")</f>
        <v/>
      </c>
      <c r="L55" s="30" t="str">
        <f>IF($A55 ="", "", VLOOKUP($A55, 'Student reference sheet'!$A$2:$Z$2603,23,FALSE))</f>
        <v/>
      </c>
      <c r="M55" s="30" t="str">
        <f>IF($A55 ="", "", VLOOKUP($A55, 'Student reference sheet'!$A$2:$Z$2603,24,FALSE))</f>
        <v/>
      </c>
      <c r="N55" s="30" t="str">
        <f>IF($A55 ="", "", VLOOKUP($A55, 'Student reference sheet'!$A$2:$Z$2603,26,FALSE))</f>
        <v/>
      </c>
      <c r="O55" s="30" t="str">
        <f>IF($A55 ="", "", VLOOKUP($A55, 'Student reference sheet'!$A$2:$Z$2603,25,FALSE))</f>
        <v/>
      </c>
      <c r="P55" s="30" t="str">
        <f>IF($A55 = "", "", IF(OR(VLOOKUP($A55,'Student reference sheet'!$A$2:$V$2400,8,FALSE) = "R",  VLOOKUP($A55,'Student reference sheet'!$A$2:$V$2400,8,FALSE) = "L"), "X", ""))</f>
        <v/>
      </c>
      <c r="Q55" s="30" t="str">
        <f>IF($A55 ="", "", VLOOKUP($A55, 'Student reference sheet'!$A$2:$V$2603,22,FALSE))</f>
        <v/>
      </c>
      <c r="R55" s="30" t="str">
        <f>IF($A55 &lt;&gt; "",VLOOKUP($A55,'Student reference sheet'!$A$2:$V$2329, 5,FALSE), "")</f>
        <v/>
      </c>
      <c r="S55" s="30" t="str">
        <f>IF($A55 &lt;&gt; "",VLOOKUP($A55,'Student reference sheet'!$A$2:$V$2329, 6,FALSE), "")</f>
        <v/>
      </c>
      <c r="T55" s="30" t="str">
        <f>IF($A55 = "","",
IF(VLOOKUP($A55,'Student reference sheet'!$A$2:$V$2329, 10,FALSE) = "Y", "Hispanic",
IF(VLOOKUP($A55,'Student reference sheet'!$A$2:$V$2329,11,FALSE) &lt;&gt; "",
IF(VLOOKUP($A55,'Student reference sheet'!$A$2:$V$2329,11,FALSE) = "UNK", "Unknown", VLOOKUP(VALUE(VLOOKUP($A55,'Student reference sheet'!$A$2:$V$2329,11,FALSE)),'Ethnicity Reference'!$A$2:$B$22,2,FALSE)),
IF(VLOOKUP($A55,'Student reference sheet'!$A$2:$V$2329,9,FALSE) &lt;&gt; "", VLOOKUP(VALUE(VLOOKUP($A55,'Student reference sheet'!$A$2:$V$2329,9,FALSE)),'Ethnicity Reference'!$A$2:$B$22,2,FALSE),"Unknown"))))</f>
        <v/>
      </c>
      <c r="U55" s="34"/>
    </row>
    <row r="56" spans="1:21" ht="15.75">
      <c r="A56" s="47"/>
      <c r="B56" s="33"/>
      <c r="C56" s="30" t="str">
        <f>IF($A56 &lt;&gt; "",VLOOKUP($A56,'Student reference sheet'!$A$2:$V$2329, 3,FALSE), "")</f>
        <v/>
      </c>
      <c r="D56" s="30" t="str">
        <f>IF($A56 &lt;&gt; "",VLOOKUP($A56,'Student reference sheet'!$A$2:$V$2329, 2,FALSE), "")</f>
        <v/>
      </c>
      <c r="E56" s="34"/>
      <c r="F56" s="34"/>
      <c r="G56" s="31" t="str">
        <f t="shared" ca="1" si="0"/>
        <v/>
      </c>
      <c r="H56" s="31" t="str">
        <f t="shared" ca="1" si="1"/>
        <v/>
      </c>
      <c r="I56" s="36" t="str">
        <f>IF($A56 = "", "",
IF(COUNTIF(MINIMUM_DAY_DATES[], Attendance!J56) &gt; 0, VLOOKUP(Attendance!$G56,MINIMUM_DAY_PERIOD_SCHEDULE[], 2,TRUE),
IF(COUNTIF(RALLY_DATES[], Attendance!J56) &gt; 0, VLOOKUP(Attendance!$G56,RALLY_PERIOD_SCHEDULE[], 2,TRUE),
IF(WEEKDAY(Attendance!$J56) = 2,
       IF(COUNTIF(FINALS_WEEK_MONDAY_DATE[],Attendance!$J56) &gt; 0, VLOOKUP(Attendance!$G56,FINALS_WEEK_MONDAY_PERIOD_SCHEDULE[],2,TRUE),
       VLOOKUP(Attendance!$G56,REGULAR_WEEK_SCHEDULE[],6,TRUE)),
IF(WEEKDAY($J56) = 3,
       IF(COUNTIF(FINALS_WEEK_TUESDAY_DATE[],Attendance!$J56) &gt; 0, VLOOKUP(Attendance!$G56,FINALS_WEEK_TUESDAY_PERIOD_SCHEDULE[],2,TRUE),
       VLOOKUP(Attendance!$G56,REGULAR_WEEK_SCHEDULE[[Tuesday]:[Period]],5,TRUE)),
IF(WEEKDAY(Attendance!$J56) = 4,
        IF(COUNTIF(BLOCK_WEDNESDAY_DATES[],Attendance!$J56) &gt; 0, VLOOKUP(Attendance!$G56,BLOCK_WEDNESDAY_PERIOD_SCHEDULE[],2,TRUE),
        IF(COUNTIF(FINALS_WEEK_WEDNESDAY_DATE[],Attendance!$J56) &gt; 0, VLOOKUP(Attendance!$G56,FINALS_WEEK_WEDNESDAY_PERIOD_SCHEDULE[],2,TRUE),
       VLOOKUP(Attendance!$G56,REGULAR_WEEK_SCHEDULE[[Wednesday]:[Period]],4,TRUE))),
IF(WEEKDAY($J56) = 5,
       IF(COUNTIF(BLOCK_THURSDAY_DATES[],Attendance!$J56) &gt; 0, VLOOKUP(Attendance!$G56,BLOCK_THURSDAY_PERIOD_SCHEDULE[],2,TRUE),
       IF(COUNTIF(FINALS_WEEK_THURSDAY_DATE[],Attendance!$J56) &gt; 0, VLOOKUP(Attendance!$G56,FINALS_WEEK_THURSDAY_PERIOD_SCHEDULE[],2,TRUE),
       VLOOKUP(Attendance!$G56,REGULAR_WEEK_SCHEDULE[[Thursday]:[Period]],3,TRUE))),
IF(WEEKDAY(Attendance!$J56) = 6,
       IF(COUNTIF(FINALS_WEEK_FRIDAY_DATE[],Attendance!$J56) &gt; 0, VLOOKUP(Attendance!$G56,FINALS_WEEK_FRIDAY_PERIOD_SCHEDULE[],2,TRUE),
       VLOOKUP(Attendance!$G56,REGULAR_WEEK_SCHEDULE[[Friday]:[Period]],2,TRUE))))))))))</f>
        <v/>
      </c>
      <c r="J56" s="32" t="str">
        <f t="shared" ca="1" si="2"/>
        <v/>
      </c>
      <c r="K56" s="32" t="str">
        <f>IF($A56 &lt;&gt; "",VLOOKUP($A56,'Student reference sheet'!$A$2:$V$2329, 7,FALSE), "")</f>
        <v/>
      </c>
      <c r="L56" s="30" t="str">
        <f>IF($A56 ="", "", VLOOKUP($A56, 'Student reference sheet'!$A$2:$Z$2603,23,FALSE))</f>
        <v/>
      </c>
      <c r="M56" s="30" t="str">
        <f>IF($A56 ="", "", VLOOKUP($A56, 'Student reference sheet'!$A$2:$Z$2603,24,FALSE))</f>
        <v/>
      </c>
      <c r="N56" s="30" t="str">
        <f>IF($A56 ="", "", VLOOKUP($A56, 'Student reference sheet'!$A$2:$Z$2603,26,FALSE))</f>
        <v/>
      </c>
      <c r="O56" s="30" t="str">
        <f>IF($A56 ="", "", VLOOKUP($A56, 'Student reference sheet'!$A$2:$Z$2603,25,FALSE))</f>
        <v/>
      </c>
      <c r="P56" s="30" t="str">
        <f>IF($A56 = "", "", IF(OR(VLOOKUP($A56,'Student reference sheet'!$A$2:$V$2400,8,FALSE) = "R",  VLOOKUP($A56,'Student reference sheet'!$A$2:$V$2400,8,FALSE) = "L"), "X", ""))</f>
        <v/>
      </c>
      <c r="Q56" s="30" t="str">
        <f>IF($A56 ="", "", VLOOKUP($A56, 'Student reference sheet'!$A$2:$V$2603,22,FALSE))</f>
        <v/>
      </c>
      <c r="R56" s="30" t="str">
        <f>IF($A56 &lt;&gt; "",VLOOKUP($A56,'Student reference sheet'!$A$2:$V$2329, 5,FALSE), "")</f>
        <v/>
      </c>
      <c r="S56" s="30" t="str">
        <f>IF($A56 &lt;&gt; "",VLOOKUP($A56,'Student reference sheet'!$A$2:$V$2329, 6,FALSE), "")</f>
        <v/>
      </c>
      <c r="T56" s="30" t="str">
        <f>IF($A56 = "","",
IF(VLOOKUP($A56,'Student reference sheet'!$A$2:$V$2329, 10,FALSE) = "Y", "Hispanic",
IF(VLOOKUP($A56,'Student reference sheet'!$A$2:$V$2329,11,FALSE) &lt;&gt; "",
IF(VLOOKUP($A56,'Student reference sheet'!$A$2:$V$2329,11,FALSE) = "UNK", "Unknown", VLOOKUP(VALUE(VLOOKUP($A56,'Student reference sheet'!$A$2:$V$2329,11,FALSE)),'Ethnicity Reference'!$A$2:$B$22,2,FALSE)),
IF(VLOOKUP($A56,'Student reference sheet'!$A$2:$V$2329,9,FALSE) &lt;&gt; "", VLOOKUP(VALUE(VLOOKUP($A56,'Student reference sheet'!$A$2:$V$2329,9,FALSE)),'Ethnicity Reference'!$A$2:$B$22,2,FALSE),"Unknown"))))</f>
        <v/>
      </c>
      <c r="U56" s="34"/>
    </row>
    <row r="57" spans="1:21" ht="15.75">
      <c r="A57" s="47"/>
      <c r="B57" s="33"/>
      <c r="C57" s="30" t="str">
        <f>IF($A57 &lt;&gt; "",VLOOKUP($A57,'Student reference sheet'!$A$2:$V$2329, 3,FALSE), "")</f>
        <v/>
      </c>
      <c r="D57" s="30" t="str">
        <f>IF($A57 &lt;&gt; "",VLOOKUP($A57,'Student reference sheet'!$A$2:$V$2329, 2,FALSE), "")</f>
        <v/>
      </c>
      <c r="E57" s="34"/>
      <c r="F57" s="34"/>
      <c r="G57" s="31" t="str">
        <f t="shared" ca="1" si="0"/>
        <v/>
      </c>
      <c r="H57" s="31" t="str">
        <f t="shared" ca="1" si="1"/>
        <v/>
      </c>
      <c r="I57" s="36" t="str">
        <f>IF($A57 = "", "",
IF(COUNTIF(MINIMUM_DAY_DATES[], Attendance!J57) &gt; 0, VLOOKUP(Attendance!$G57,MINIMUM_DAY_PERIOD_SCHEDULE[], 2,TRUE),
IF(COUNTIF(RALLY_DATES[], Attendance!J57) &gt; 0, VLOOKUP(Attendance!$G57,RALLY_PERIOD_SCHEDULE[], 2,TRUE),
IF(WEEKDAY(Attendance!$J57) = 2,
       IF(COUNTIF(FINALS_WEEK_MONDAY_DATE[],Attendance!$J57) &gt; 0, VLOOKUP(Attendance!$G57,FINALS_WEEK_MONDAY_PERIOD_SCHEDULE[],2,TRUE),
       VLOOKUP(Attendance!$G57,REGULAR_WEEK_SCHEDULE[],6,TRUE)),
IF(WEEKDAY($J57) = 3,
       IF(COUNTIF(FINALS_WEEK_TUESDAY_DATE[],Attendance!$J57) &gt; 0, VLOOKUP(Attendance!$G57,FINALS_WEEK_TUESDAY_PERIOD_SCHEDULE[],2,TRUE),
       VLOOKUP(Attendance!$G57,REGULAR_WEEK_SCHEDULE[[Tuesday]:[Period]],5,TRUE)),
IF(WEEKDAY(Attendance!$J57) = 4,
        IF(COUNTIF(BLOCK_WEDNESDAY_DATES[],Attendance!$J57) &gt; 0, VLOOKUP(Attendance!$G57,BLOCK_WEDNESDAY_PERIOD_SCHEDULE[],2,TRUE),
        IF(COUNTIF(FINALS_WEEK_WEDNESDAY_DATE[],Attendance!$J57) &gt; 0, VLOOKUP(Attendance!$G57,FINALS_WEEK_WEDNESDAY_PERIOD_SCHEDULE[],2,TRUE),
       VLOOKUP(Attendance!$G57,REGULAR_WEEK_SCHEDULE[[Wednesday]:[Period]],4,TRUE))),
IF(WEEKDAY($J57) = 5,
       IF(COUNTIF(BLOCK_THURSDAY_DATES[],Attendance!$J57) &gt; 0, VLOOKUP(Attendance!$G57,BLOCK_THURSDAY_PERIOD_SCHEDULE[],2,TRUE),
       IF(COUNTIF(FINALS_WEEK_THURSDAY_DATE[],Attendance!$J57) &gt; 0, VLOOKUP(Attendance!$G57,FINALS_WEEK_THURSDAY_PERIOD_SCHEDULE[],2,TRUE),
       VLOOKUP(Attendance!$G57,REGULAR_WEEK_SCHEDULE[[Thursday]:[Period]],3,TRUE))),
IF(WEEKDAY(Attendance!$J57) = 6,
       IF(COUNTIF(FINALS_WEEK_FRIDAY_DATE[],Attendance!$J57) &gt; 0, VLOOKUP(Attendance!$G57,FINALS_WEEK_FRIDAY_PERIOD_SCHEDULE[],2,TRUE),
       VLOOKUP(Attendance!$G57,REGULAR_WEEK_SCHEDULE[[Friday]:[Period]],2,TRUE))))))))))</f>
        <v/>
      </c>
      <c r="J57" s="32" t="str">
        <f t="shared" ca="1" si="2"/>
        <v/>
      </c>
      <c r="K57" s="32" t="str">
        <f>IF($A57 &lt;&gt; "",VLOOKUP($A57,'Student reference sheet'!$A$2:$V$2329, 7,FALSE), "")</f>
        <v/>
      </c>
      <c r="L57" s="30" t="str">
        <f>IF($A57 ="", "", VLOOKUP($A57, 'Student reference sheet'!$A$2:$Z$2603,23,FALSE))</f>
        <v/>
      </c>
      <c r="M57" s="30" t="str">
        <f>IF($A57 ="", "", VLOOKUP($A57, 'Student reference sheet'!$A$2:$Z$2603,24,FALSE))</f>
        <v/>
      </c>
      <c r="N57" s="30" t="str">
        <f>IF($A57 ="", "", VLOOKUP($A57, 'Student reference sheet'!$A$2:$Z$2603,26,FALSE))</f>
        <v/>
      </c>
      <c r="O57" s="30" t="str">
        <f>IF($A57 ="", "", VLOOKUP($A57, 'Student reference sheet'!$A$2:$Z$2603,25,FALSE))</f>
        <v/>
      </c>
      <c r="P57" s="30" t="str">
        <f>IF($A57 = "", "", IF(OR(VLOOKUP($A57,'Student reference sheet'!$A$2:$V$2400,8,FALSE) = "R",  VLOOKUP($A57,'Student reference sheet'!$A$2:$V$2400,8,FALSE) = "L"), "X", ""))</f>
        <v/>
      </c>
      <c r="Q57" s="30" t="str">
        <f>IF($A57 ="", "", VLOOKUP($A57, 'Student reference sheet'!$A$2:$V$2603,22,FALSE))</f>
        <v/>
      </c>
      <c r="R57" s="30" t="str">
        <f>IF($A57 &lt;&gt; "",VLOOKUP($A57,'Student reference sheet'!$A$2:$V$2329, 5,FALSE), "")</f>
        <v/>
      </c>
      <c r="S57" s="30" t="str">
        <f>IF($A57 &lt;&gt; "",VLOOKUP($A57,'Student reference sheet'!$A$2:$V$2329, 6,FALSE), "")</f>
        <v/>
      </c>
      <c r="T57" s="30" t="str">
        <f>IF($A57 = "","",
IF(VLOOKUP($A57,'Student reference sheet'!$A$2:$V$2329, 10,FALSE) = "Y", "Hispanic",
IF(VLOOKUP($A57,'Student reference sheet'!$A$2:$V$2329,11,FALSE) &lt;&gt; "",
IF(VLOOKUP($A57,'Student reference sheet'!$A$2:$V$2329,11,FALSE) = "UNK", "Unknown", VLOOKUP(VALUE(VLOOKUP($A57,'Student reference sheet'!$A$2:$V$2329,11,FALSE)),'Ethnicity Reference'!$A$2:$B$22,2,FALSE)),
IF(VLOOKUP($A57,'Student reference sheet'!$A$2:$V$2329,9,FALSE) &lt;&gt; "", VLOOKUP(VALUE(VLOOKUP($A57,'Student reference sheet'!$A$2:$V$2329,9,FALSE)),'Ethnicity Reference'!$A$2:$B$22,2,FALSE),"Unknown"))))</f>
        <v/>
      </c>
      <c r="U57" s="34"/>
    </row>
    <row r="58" spans="1:21" ht="15.75">
      <c r="A58" s="47"/>
      <c r="B58" s="33"/>
      <c r="C58" s="30" t="str">
        <f>IF($A58 &lt;&gt; "",VLOOKUP($A58,'Student reference sheet'!$A$2:$V$2329, 3,FALSE), "")</f>
        <v/>
      </c>
      <c r="D58" s="30" t="str">
        <f>IF($A58 &lt;&gt; "",VLOOKUP($A58,'Student reference sheet'!$A$2:$V$2329, 2,FALSE), "")</f>
        <v/>
      </c>
      <c r="E58" s="34"/>
      <c r="F58" s="34"/>
      <c r="G58" s="31" t="str">
        <f t="shared" ca="1" si="0"/>
        <v/>
      </c>
      <c r="H58" s="31" t="str">
        <f t="shared" ca="1" si="1"/>
        <v/>
      </c>
      <c r="I58" s="36" t="str">
        <f>IF($A58 = "", "",
IF(COUNTIF(MINIMUM_DAY_DATES[], Attendance!J58) &gt; 0, VLOOKUP(Attendance!$G58,MINIMUM_DAY_PERIOD_SCHEDULE[], 2,TRUE),
IF(COUNTIF(RALLY_DATES[], Attendance!J58) &gt; 0, VLOOKUP(Attendance!$G58,RALLY_PERIOD_SCHEDULE[], 2,TRUE),
IF(WEEKDAY(Attendance!$J58) = 2,
       IF(COUNTIF(FINALS_WEEK_MONDAY_DATE[],Attendance!$J58) &gt; 0, VLOOKUP(Attendance!$G58,FINALS_WEEK_MONDAY_PERIOD_SCHEDULE[],2,TRUE),
       VLOOKUP(Attendance!$G58,REGULAR_WEEK_SCHEDULE[],6,TRUE)),
IF(WEEKDAY($J58) = 3,
       IF(COUNTIF(FINALS_WEEK_TUESDAY_DATE[],Attendance!$J58) &gt; 0, VLOOKUP(Attendance!$G58,FINALS_WEEK_TUESDAY_PERIOD_SCHEDULE[],2,TRUE),
       VLOOKUP(Attendance!$G58,REGULAR_WEEK_SCHEDULE[[Tuesday]:[Period]],5,TRUE)),
IF(WEEKDAY(Attendance!$J58) = 4,
        IF(COUNTIF(BLOCK_WEDNESDAY_DATES[],Attendance!$J58) &gt; 0, VLOOKUP(Attendance!$G58,BLOCK_WEDNESDAY_PERIOD_SCHEDULE[],2,TRUE),
        IF(COUNTIF(FINALS_WEEK_WEDNESDAY_DATE[],Attendance!$J58) &gt; 0, VLOOKUP(Attendance!$G58,FINALS_WEEK_WEDNESDAY_PERIOD_SCHEDULE[],2,TRUE),
       VLOOKUP(Attendance!$G58,REGULAR_WEEK_SCHEDULE[[Wednesday]:[Period]],4,TRUE))),
IF(WEEKDAY($J58) = 5,
       IF(COUNTIF(BLOCK_THURSDAY_DATES[],Attendance!$J58) &gt; 0, VLOOKUP(Attendance!$G58,BLOCK_THURSDAY_PERIOD_SCHEDULE[],2,TRUE),
       IF(COUNTIF(FINALS_WEEK_THURSDAY_DATE[],Attendance!$J58) &gt; 0, VLOOKUP(Attendance!$G58,FINALS_WEEK_THURSDAY_PERIOD_SCHEDULE[],2,TRUE),
       VLOOKUP(Attendance!$G58,REGULAR_WEEK_SCHEDULE[[Thursday]:[Period]],3,TRUE))),
IF(WEEKDAY(Attendance!$J58) = 6,
       IF(COUNTIF(FINALS_WEEK_FRIDAY_DATE[],Attendance!$J58) &gt; 0, VLOOKUP(Attendance!$G58,FINALS_WEEK_FRIDAY_PERIOD_SCHEDULE[],2,TRUE),
       VLOOKUP(Attendance!$G58,REGULAR_WEEK_SCHEDULE[[Friday]:[Period]],2,TRUE))))))))))</f>
        <v/>
      </c>
      <c r="J58" s="32" t="str">
        <f t="shared" ca="1" si="2"/>
        <v/>
      </c>
      <c r="K58" s="32" t="str">
        <f>IF($A58 &lt;&gt; "",VLOOKUP($A58,'Student reference sheet'!$A$2:$V$2329, 7,FALSE), "")</f>
        <v/>
      </c>
      <c r="L58" s="30" t="str">
        <f>IF($A58 ="", "", VLOOKUP($A58, 'Student reference sheet'!$A$2:$Z$2603,23,FALSE))</f>
        <v/>
      </c>
      <c r="M58" s="30" t="str">
        <f>IF($A58 ="", "", VLOOKUP($A58, 'Student reference sheet'!$A$2:$Z$2603,24,FALSE))</f>
        <v/>
      </c>
      <c r="N58" s="30" t="str">
        <f>IF($A58 ="", "", VLOOKUP($A58, 'Student reference sheet'!$A$2:$Z$2603,26,FALSE))</f>
        <v/>
      </c>
      <c r="O58" s="30" t="str">
        <f>IF($A58 ="", "", VLOOKUP($A58, 'Student reference sheet'!$A$2:$Z$2603,25,FALSE))</f>
        <v/>
      </c>
      <c r="P58" s="30" t="str">
        <f>IF($A58 = "", "", IF(OR(VLOOKUP($A58,'Student reference sheet'!$A$2:$V$2400,8,FALSE) = "R",  VLOOKUP($A58,'Student reference sheet'!$A$2:$V$2400,8,FALSE) = "L"), "X", ""))</f>
        <v/>
      </c>
      <c r="Q58" s="30" t="str">
        <f>IF($A58 ="", "", VLOOKUP($A58, 'Student reference sheet'!$A$2:$V$2603,22,FALSE))</f>
        <v/>
      </c>
      <c r="R58" s="30" t="str">
        <f>IF($A58 &lt;&gt; "",VLOOKUP($A58,'Student reference sheet'!$A$2:$V$2329, 5,FALSE), "")</f>
        <v/>
      </c>
      <c r="S58" s="30" t="str">
        <f>IF($A58 &lt;&gt; "",VLOOKUP($A58,'Student reference sheet'!$A$2:$V$2329, 6,FALSE), "")</f>
        <v/>
      </c>
      <c r="T58" s="30" t="str">
        <f>IF($A58 = "","",
IF(VLOOKUP($A58,'Student reference sheet'!$A$2:$V$2329, 10,FALSE) = "Y", "Hispanic",
IF(VLOOKUP($A58,'Student reference sheet'!$A$2:$V$2329,11,FALSE) &lt;&gt; "",
IF(VLOOKUP($A58,'Student reference sheet'!$A$2:$V$2329,11,FALSE) = "UNK", "Unknown", VLOOKUP(VALUE(VLOOKUP($A58,'Student reference sheet'!$A$2:$V$2329,11,FALSE)),'Ethnicity Reference'!$A$2:$B$22,2,FALSE)),
IF(VLOOKUP($A58,'Student reference sheet'!$A$2:$V$2329,9,FALSE) &lt;&gt; "", VLOOKUP(VALUE(VLOOKUP($A58,'Student reference sheet'!$A$2:$V$2329,9,FALSE)),'Ethnicity Reference'!$A$2:$B$22,2,FALSE),"Unknown"))))</f>
        <v/>
      </c>
      <c r="U58" s="34"/>
    </row>
    <row r="59" spans="1:21" ht="15.75">
      <c r="A59" s="47"/>
      <c r="B59" s="33"/>
      <c r="C59" s="30" t="str">
        <f>IF($A59 &lt;&gt; "",VLOOKUP($A59,'Student reference sheet'!$A$2:$V$2329, 3,FALSE), "")</f>
        <v/>
      </c>
      <c r="D59" s="30" t="str">
        <f>IF($A59 &lt;&gt; "",VLOOKUP($A59,'Student reference sheet'!$A$2:$V$2329, 2,FALSE), "")</f>
        <v/>
      </c>
      <c r="E59" s="34"/>
      <c r="F59" s="34"/>
      <c r="G59" s="31" t="str">
        <f t="shared" ca="1" si="0"/>
        <v/>
      </c>
      <c r="H59" s="31" t="str">
        <f t="shared" ca="1" si="1"/>
        <v/>
      </c>
      <c r="I59" s="36" t="str">
        <f>IF($A59 = "", "",
IF(COUNTIF(MINIMUM_DAY_DATES[], Attendance!J59) &gt; 0, VLOOKUP(Attendance!$G59,MINIMUM_DAY_PERIOD_SCHEDULE[], 2,TRUE),
IF(COUNTIF(RALLY_DATES[], Attendance!J59) &gt; 0, VLOOKUP(Attendance!$G59,RALLY_PERIOD_SCHEDULE[], 2,TRUE),
IF(WEEKDAY(Attendance!$J59) = 2,
       IF(COUNTIF(FINALS_WEEK_MONDAY_DATE[],Attendance!$J59) &gt; 0, VLOOKUP(Attendance!$G59,FINALS_WEEK_MONDAY_PERIOD_SCHEDULE[],2,TRUE),
       VLOOKUP(Attendance!$G59,REGULAR_WEEK_SCHEDULE[],6,TRUE)),
IF(WEEKDAY($J59) = 3,
       IF(COUNTIF(FINALS_WEEK_TUESDAY_DATE[],Attendance!$J59) &gt; 0, VLOOKUP(Attendance!$G59,FINALS_WEEK_TUESDAY_PERIOD_SCHEDULE[],2,TRUE),
       VLOOKUP(Attendance!$G59,REGULAR_WEEK_SCHEDULE[[Tuesday]:[Period]],5,TRUE)),
IF(WEEKDAY(Attendance!$J59) = 4,
        IF(COUNTIF(BLOCK_WEDNESDAY_DATES[],Attendance!$J59) &gt; 0, VLOOKUP(Attendance!$G59,BLOCK_WEDNESDAY_PERIOD_SCHEDULE[],2,TRUE),
        IF(COUNTIF(FINALS_WEEK_WEDNESDAY_DATE[],Attendance!$J59) &gt; 0, VLOOKUP(Attendance!$G59,FINALS_WEEK_WEDNESDAY_PERIOD_SCHEDULE[],2,TRUE),
       VLOOKUP(Attendance!$G59,REGULAR_WEEK_SCHEDULE[[Wednesday]:[Period]],4,TRUE))),
IF(WEEKDAY($J59) = 5,
       IF(COUNTIF(BLOCK_THURSDAY_DATES[],Attendance!$J59) &gt; 0, VLOOKUP(Attendance!$G59,BLOCK_THURSDAY_PERIOD_SCHEDULE[],2,TRUE),
       IF(COUNTIF(FINALS_WEEK_THURSDAY_DATE[],Attendance!$J59) &gt; 0, VLOOKUP(Attendance!$G59,FINALS_WEEK_THURSDAY_PERIOD_SCHEDULE[],2,TRUE),
       VLOOKUP(Attendance!$G59,REGULAR_WEEK_SCHEDULE[[Thursday]:[Period]],3,TRUE))),
IF(WEEKDAY(Attendance!$J59) = 6,
       IF(COUNTIF(FINALS_WEEK_FRIDAY_DATE[],Attendance!$J59) &gt; 0, VLOOKUP(Attendance!$G59,FINALS_WEEK_FRIDAY_PERIOD_SCHEDULE[],2,TRUE),
       VLOOKUP(Attendance!$G59,REGULAR_WEEK_SCHEDULE[[Friday]:[Period]],2,TRUE))))))))))</f>
        <v/>
      </c>
      <c r="J59" s="32" t="str">
        <f t="shared" ca="1" si="2"/>
        <v/>
      </c>
      <c r="K59" s="32" t="str">
        <f>IF($A59 &lt;&gt; "",VLOOKUP($A59,'Student reference sheet'!$A$2:$V$2329, 7,FALSE), "")</f>
        <v/>
      </c>
      <c r="L59" s="30" t="str">
        <f>IF($A59 ="", "", VLOOKUP($A59, 'Student reference sheet'!$A$2:$Z$2603,23,FALSE))</f>
        <v/>
      </c>
      <c r="M59" s="30" t="str">
        <f>IF($A59 ="", "", VLOOKUP($A59, 'Student reference sheet'!$A$2:$Z$2603,24,FALSE))</f>
        <v/>
      </c>
      <c r="N59" s="30" t="str">
        <f>IF($A59 ="", "", VLOOKUP($A59, 'Student reference sheet'!$A$2:$Z$2603,26,FALSE))</f>
        <v/>
      </c>
      <c r="O59" s="30" t="str">
        <f>IF($A59 ="", "", VLOOKUP($A59, 'Student reference sheet'!$A$2:$Z$2603,25,FALSE))</f>
        <v/>
      </c>
      <c r="P59" s="30" t="str">
        <f>IF($A59 = "", "", IF(OR(VLOOKUP($A59,'Student reference sheet'!$A$2:$V$2400,8,FALSE) = "R",  VLOOKUP($A59,'Student reference sheet'!$A$2:$V$2400,8,FALSE) = "L"), "X", ""))</f>
        <v/>
      </c>
      <c r="Q59" s="30" t="str">
        <f>IF($A59 ="", "", VLOOKUP($A59, 'Student reference sheet'!$A$2:$V$2603,22,FALSE))</f>
        <v/>
      </c>
      <c r="R59" s="30" t="str">
        <f>IF($A59 &lt;&gt; "",VLOOKUP($A59,'Student reference sheet'!$A$2:$V$2329, 5,FALSE), "")</f>
        <v/>
      </c>
      <c r="S59" s="30" t="str">
        <f>IF($A59 &lt;&gt; "",VLOOKUP($A59,'Student reference sheet'!$A$2:$V$2329, 6,FALSE), "")</f>
        <v/>
      </c>
      <c r="T59" s="30" t="str">
        <f>IF($A59 = "","",
IF(VLOOKUP($A59,'Student reference sheet'!$A$2:$V$2329, 10,FALSE) = "Y", "Hispanic",
IF(VLOOKUP($A59,'Student reference sheet'!$A$2:$V$2329,11,FALSE) &lt;&gt; "",
IF(VLOOKUP($A59,'Student reference sheet'!$A$2:$V$2329,11,FALSE) = "UNK", "Unknown", VLOOKUP(VALUE(VLOOKUP($A59,'Student reference sheet'!$A$2:$V$2329,11,FALSE)),'Ethnicity Reference'!$A$2:$B$22,2,FALSE)),
IF(VLOOKUP($A59,'Student reference sheet'!$A$2:$V$2329,9,FALSE) &lt;&gt; "", VLOOKUP(VALUE(VLOOKUP($A59,'Student reference sheet'!$A$2:$V$2329,9,FALSE)),'Ethnicity Reference'!$A$2:$B$22,2,FALSE),"Unknown"))))</f>
        <v/>
      </c>
      <c r="U59" s="34"/>
    </row>
    <row r="60" spans="1:21" ht="15.75">
      <c r="A60" s="47"/>
      <c r="B60" s="33"/>
      <c r="C60" s="30" t="str">
        <f>IF($A60 &lt;&gt; "",VLOOKUP($A60,'Student reference sheet'!$A$2:$V$2329, 3,FALSE), "")</f>
        <v/>
      </c>
      <c r="D60" s="30" t="str">
        <f>IF($A60 &lt;&gt; "",VLOOKUP($A60,'Student reference sheet'!$A$2:$V$2329, 2,FALSE), "")</f>
        <v/>
      </c>
      <c r="E60" s="34"/>
      <c r="F60" s="34"/>
      <c r="G60" s="31" t="str">
        <f t="shared" ca="1" si="0"/>
        <v/>
      </c>
      <c r="H60" s="31" t="str">
        <f t="shared" ca="1" si="1"/>
        <v/>
      </c>
      <c r="I60" s="36" t="str">
        <f>IF($A60 = "", "",
IF(COUNTIF(MINIMUM_DAY_DATES[], Attendance!J60) &gt; 0, VLOOKUP(Attendance!$G60,MINIMUM_DAY_PERIOD_SCHEDULE[], 2,TRUE),
IF(COUNTIF(RALLY_DATES[], Attendance!J60) &gt; 0, VLOOKUP(Attendance!$G60,RALLY_PERIOD_SCHEDULE[], 2,TRUE),
IF(WEEKDAY(Attendance!$J60) = 2,
       IF(COUNTIF(FINALS_WEEK_MONDAY_DATE[],Attendance!$J60) &gt; 0, VLOOKUP(Attendance!$G60,FINALS_WEEK_MONDAY_PERIOD_SCHEDULE[],2,TRUE),
       VLOOKUP(Attendance!$G60,REGULAR_WEEK_SCHEDULE[],6,TRUE)),
IF(WEEKDAY($J60) = 3,
       IF(COUNTIF(FINALS_WEEK_TUESDAY_DATE[],Attendance!$J60) &gt; 0, VLOOKUP(Attendance!$G60,FINALS_WEEK_TUESDAY_PERIOD_SCHEDULE[],2,TRUE),
       VLOOKUP(Attendance!$G60,REGULAR_WEEK_SCHEDULE[[Tuesday]:[Period]],5,TRUE)),
IF(WEEKDAY(Attendance!$J60) = 4,
        IF(COUNTIF(BLOCK_WEDNESDAY_DATES[],Attendance!$J60) &gt; 0, VLOOKUP(Attendance!$G60,BLOCK_WEDNESDAY_PERIOD_SCHEDULE[],2,TRUE),
        IF(COUNTIF(FINALS_WEEK_WEDNESDAY_DATE[],Attendance!$J60) &gt; 0, VLOOKUP(Attendance!$G60,FINALS_WEEK_WEDNESDAY_PERIOD_SCHEDULE[],2,TRUE),
       VLOOKUP(Attendance!$G60,REGULAR_WEEK_SCHEDULE[[Wednesday]:[Period]],4,TRUE))),
IF(WEEKDAY($J60) = 5,
       IF(COUNTIF(BLOCK_THURSDAY_DATES[],Attendance!$J60) &gt; 0, VLOOKUP(Attendance!$G60,BLOCK_THURSDAY_PERIOD_SCHEDULE[],2,TRUE),
       IF(COUNTIF(FINALS_WEEK_THURSDAY_DATE[],Attendance!$J60) &gt; 0, VLOOKUP(Attendance!$G60,FINALS_WEEK_THURSDAY_PERIOD_SCHEDULE[],2,TRUE),
       VLOOKUP(Attendance!$G60,REGULAR_WEEK_SCHEDULE[[Thursday]:[Period]],3,TRUE))),
IF(WEEKDAY(Attendance!$J60) = 6,
       IF(COUNTIF(FINALS_WEEK_FRIDAY_DATE[],Attendance!$J60) &gt; 0, VLOOKUP(Attendance!$G60,FINALS_WEEK_FRIDAY_PERIOD_SCHEDULE[],2,TRUE),
       VLOOKUP(Attendance!$G60,REGULAR_WEEK_SCHEDULE[[Friday]:[Period]],2,TRUE))))))))))</f>
        <v/>
      </c>
      <c r="J60" s="32" t="str">
        <f t="shared" ca="1" si="2"/>
        <v/>
      </c>
      <c r="K60" s="32" t="str">
        <f>IF($A60 &lt;&gt; "",VLOOKUP($A60,'Student reference sheet'!$A$2:$V$2329, 7,FALSE), "")</f>
        <v/>
      </c>
      <c r="L60" s="30" t="str">
        <f>IF($A60 ="", "", VLOOKUP($A60, 'Student reference sheet'!$A$2:$Z$2603,23,FALSE))</f>
        <v/>
      </c>
      <c r="M60" s="30" t="str">
        <f>IF($A60 ="", "", VLOOKUP($A60, 'Student reference sheet'!$A$2:$Z$2603,24,FALSE))</f>
        <v/>
      </c>
      <c r="N60" s="30" t="str">
        <f>IF($A60 ="", "", VLOOKUP($A60, 'Student reference sheet'!$A$2:$Z$2603,26,FALSE))</f>
        <v/>
      </c>
      <c r="O60" s="30" t="str">
        <f>IF($A60 ="", "", VLOOKUP($A60, 'Student reference sheet'!$A$2:$Z$2603,25,FALSE))</f>
        <v/>
      </c>
      <c r="P60" s="30" t="str">
        <f>IF($A60 = "", "", IF(OR(VLOOKUP($A60,'Student reference sheet'!$A$2:$V$2400,8,FALSE) = "R",  VLOOKUP($A60,'Student reference sheet'!$A$2:$V$2400,8,FALSE) = "L"), "X", ""))</f>
        <v/>
      </c>
      <c r="Q60" s="30" t="str">
        <f>IF($A60 ="", "", VLOOKUP($A60, 'Student reference sheet'!$A$2:$V$2603,22,FALSE))</f>
        <v/>
      </c>
      <c r="R60" s="30" t="str">
        <f>IF($A60 &lt;&gt; "",VLOOKUP($A60,'Student reference sheet'!$A$2:$V$2329, 5,FALSE), "")</f>
        <v/>
      </c>
      <c r="S60" s="30" t="str">
        <f>IF($A60 &lt;&gt; "",VLOOKUP($A60,'Student reference sheet'!$A$2:$V$2329, 6,FALSE), "")</f>
        <v/>
      </c>
      <c r="T60" s="30" t="str">
        <f>IF($A60 = "","",
IF(VLOOKUP($A60,'Student reference sheet'!$A$2:$V$2329, 10,FALSE) = "Y", "Hispanic",
IF(VLOOKUP($A60,'Student reference sheet'!$A$2:$V$2329,11,FALSE) &lt;&gt; "",
IF(VLOOKUP($A60,'Student reference sheet'!$A$2:$V$2329,11,FALSE) = "UNK", "Unknown", VLOOKUP(VALUE(VLOOKUP($A60,'Student reference sheet'!$A$2:$V$2329,11,FALSE)),'Ethnicity Reference'!$A$2:$B$22,2,FALSE)),
IF(VLOOKUP($A60,'Student reference sheet'!$A$2:$V$2329,9,FALSE) &lt;&gt; "", VLOOKUP(VALUE(VLOOKUP($A60,'Student reference sheet'!$A$2:$V$2329,9,FALSE)),'Ethnicity Reference'!$A$2:$B$22,2,FALSE),"Unknown"))))</f>
        <v/>
      </c>
      <c r="U60" s="34"/>
    </row>
    <row r="61" spans="1:21" ht="15.75">
      <c r="A61" s="47"/>
      <c r="B61" s="33"/>
      <c r="C61" s="30" t="str">
        <f>IF($A61 &lt;&gt; "",VLOOKUP($A61,'Student reference sheet'!$A$2:$V$2329, 3,FALSE), "")</f>
        <v/>
      </c>
      <c r="D61" s="30" t="str">
        <f>IF($A61 &lt;&gt; "",VLOOKUP($A61,'Student reference sheet'!$A$2:$V$2329, 2,FALSE), "")</f>
        <v/>
      </c>
      <c r="E61" s="34"/>
      <c r="F61" s="34"/>
      <c r="G61" s="31" t="str">
        <f t="shared" ca="1" si="0"/>
        <v/>
      </c>
      <c r="H61" s="31" t="str">
        <f t="shared" ca="1" si="1"/>
        <v/>
      </c>
      <c r="I61" s="36" t="str">
        <f>IF($A61 = "", "",
IF(COUNTIF(MINIMUM_DAY_DATES[], Attendance!J61) &gt; 0, VLOOKUP(Attendance!$G61,MINIMUM_DAY_PERIOD_SCHEDULE[], 2,TRUE),
IF(COUNTIF(RALLY_DATES[], Attendance!J61) &gt; 0, VLOOKUP(Attendance!$G61,RALLY_PERIOD_SCHEDULE[], 2,TRUE),
IF(WEEKDAY(Attendance!$J61) = 2,
       IF(COUNTIF(FINALS_WEEK_MONDAY_DATE[],Attendance!$J61) &gt; 0, VLOOKUP(Attendance!$G61,FINALS_WEEK_MONDAY_PERIOD_SCHEDULE[],2,TRUE),
       VLOOKUP(Attendance!$G61,REGULAR_WEEK_SCHEDULE[],6,TRUE)),
IF(WEEKDAY($J61) = 3,
       IF(COUNTIF(FINALS_WEEK_TUESDAY_DATE[],Attendance!$J61) &gt; 0, VLOOKUP(Attendance!$G61,FINALS_WEEK_TUESDAY_PERIOD_SCHEDULE[],2,TRUE),
       VLOOKUP(Attendance!$G61,REGULAR_WEEK_SCHEDULE[[Tuesday]:[Period]],5,TRUE)),
IF(WEEKDAY(Attendance!$J61) = 4,
        IF(COUNTIF(BLOCK_WEDNESDAY_DATES[],Attendance!$J61) &gt; 0, VLOOKUP(Attendance!$G61,BLOCK_WEDNESDAY_PERIOD_SCHEDULE[],2,TRUE),
        IF(COUNTIF(FINALS_WEEK_WEDNESDAY_DATE[],Attendance!$J61) &gt; 0, VLOOKUP(Attendance!$G61,FINALS_WEEK_WEDNESDAY_PERIOD_SCHEDULE[],2,TRUE),
       VLOOKUP(Attendance!$G61,REGULAR_WEEK_SCHEDULE[[Wednesday]:[Period]],4,TRUE))),
IF(WEEKDAY($J61) = 5,
       IF(COUNTIF(BLOCK_THURSDAY_DATES[],Attendance!$J61) &gt; 0, VLOOKUP(Attendance!$G61,BLOCK_THURSDAY_PERIOD_SCHEDULE[],2,TRUE),
       IF(COUNTIF(FINALS_WEEK_THURSDAY_DATE[],Attendance!$J61) &gt; 0, VLOOKUP(Attendance!$G61,FINALS_WEEK_THURSDAY_PERIOD_SCHEDULE[],2,TRUE),
       VLOOKUP(Attendance!$G61,REGULAR_WEEK_SCHEDULE[[Thursday]:[Period]],3,TRUE))),
IF(WEEKDAY(Attendance!$J61) = 6,
       IF(COUNTIF(FINALS_WEEK_FRIDAY_DATE[],Attendance!$J61) &gt; 0, VLOOKUP(Attendance!$G61,FINALS_WEEK_FRIDAY_PERIOD_SCHEDULE[],2,TRUE),
       VLOOKUP(Attendance!$G61,REGULAR_WEEK_SCHEDULE[[Friday]:[Period]],2,TRUE))))))))))</f>
        <v/>
      </c>
      <c r="J61" s="32" t="str">
        <f t="shared" ca="1" si="2"/>
        <v/>
      </c>
      <c r="K61" s="32" t="str">
        <f>IF($A61 &lt;&gt; "",VLOOKUP($A61,'Student reference sheet'!$A$2:$V$2329, 7,FALSE), "")</f>
        <v/>
      </c>
      <c r="L61" s="30" t="str">
        <f>IF($A61 ="", "", VLOOKUP($A61, 'Student reference sheet'!$A$2:$Z$2603,23,FALSE))</f>
        <v/>
      </c>
      <c r="M61" s="30" t="str">
        <f>IF($A61 ="", "", VLOOKUP($A61, 'Student reference sheet'!$A$2:$Z$2603,24,FALSE))</f>
        <v/>
      </c>
      <c r="N61" s="30" t="str">
        <f>IF($A61 ="", "", VLOOKUP($A61, 'Student reference sheet'!$A$2:$Z$2603,26,FALSE))</f>
        <v/>
      </c>
      <c r="O61" s="30" t="str">
        <f>IF($A61 ="", "", VLOOKUP($A61, 'Student reference sheet'!$A$2:$Z$2603,25,FALSE))</f>
        <v/>
      </c>
      <c r="P61" s="30" t="str">
        <f>IF($A61 = "", "", IF(OR(VLOOKUP($A61,'Student reference sheet'!$A$2:$V$2400,8,FALSE) = "R",  VLOOKUP($A61,'Student reference sheet'!$A$2:$V$2400,8,FALSE) = "L"), "X", ""))</f>
        <v/>
      </c>
      <c r="Q61" s="30" t="str">
        <f>IF($A61 ="", "", VLOOKUP($A61, 'Student reference sheet'!$A$2:$V$2603,22,FALSE))</f>
        <v/>
      </c>
      <c r="R61" s="30" t="str">
        <f>IF($A61 &lt;&gt; "",VLOOKUP($A61,'Student reference sheet'!$A$2:$V$2329, 5,FALSE), "")</f>
        <v/>
      </c>
      <c r="S61" s="30" t="str">
        <f>IF($A61 &lt;&gt; "",VLOOKUP($A61,'Student reference sheet'!$A$2:$V$2329, 6,FALSE), "")</f>
        <v/>
      </c>
      <c r="T61" s="30" t="str">
        <f>IF($A61 = "","",
IF(VLOOKUP($A61,'Student reference sheet'!$A$2:$V$2329, 10,FALSE) = "Y", "Hispanic",
IF(VLOOKUP($A61,'Student reference sheet'!$A$2:$V$2329,11,FALSE) &lt;&gt; "",
IF(VLOOKUP($A61,'Student reference sheet'!$A$2:$V$2329,11,FALSE) = "UNK", "Unknown", VLOOKUP(VALUE(VLOOKUP($A61,'Student reference sheet'!$A$2:$V$2329,11,FALSE)),'Ethnicity Reference'!$A$2:$B$22,2,FALSE)),
IF(VLOOKUP($A61,'Student reference sheet'!$A$2:$V$2329,9,FALSE) &lt;&gt; "", VLOOKUP(VALUE(VLOOKUP($A61,'Student reference sheet'!$A$2:$V$2329,9,FALSE)),'Ethnicity Reference'!$A$2:$B$22,2,FALSE),"Unknown"))))</f>
        <v/>
      </c>
      <c r="U61" s="34"/>
    </row>
    <row r="62" spans="1:21" ht="15.75">
      <c r="A62" s="47"/>
      <c r="B62" s="33"/>
      <c r="C62" s="30" t="str">
        <f>IF($A62 &lt;&gt; "",VLOOKUP($A62,'Student reference sheet'!$A$2:$V$2329, 3,FALSE), "")</f>
        <v/>
      </c>
      <c r="D62" s="30" t="str">
        <f>IF($A62 &lt;&gt; "",VLOOKUP($A62,'Student reference sheet'!$A$2:$V$2329, 2,FALSE), "")</f>
        <v/>
      </c>
      <c r="E62" s="34"/>
      <c r="F62" s="34"/>
      <c r="G62" s="31" t="str">
        <f t="shared" ca="1" si="0"/>
        <v/>
      </c>
      <c r="H62" s="31" t="str">
        <f t="shared" ca="1" si="1"/>
        <v/>
      </c>
      <c r="I62" s="36" t="str">
        <f>IF($A62 = "", "",
IF(COUNTIF(MINIMUM_DAY_DATES[], Attendance!J62) &gt; 0, VLOOKUP(Attendance!$G62,MINIMUM_DAY_PERIOD_SCHEDULE[], 2,TRUE),
IF(COUNTIF(RALLY_DATES[], Attendance!J62) &gt; 0, VLOOKUP(Attendance!$G62,RALLY_PERIOD_SCHEDULE[], 2,TRUE),
IF(WEEKDAY(Attendance!$J62) = 2,
       IF(COUNTIF(FINALS_WEEK_MONDAY_DATE[],Attendance!$J62) &gt; 0, VLOOKUP(Attendance!$G62,FINALS_WEEK_MONDAY_PERIOD_SCHEDULE[],2,TRUE),
       VLOOKUP(Attendance!$G62,REGULAR_WEEK_SCHEDULE[],6,TRUE)),
IF(WEEKDAY($J62) = 3,
       IF(COUNTIF(FINALS_WEEK_TUESDAY_DATE[],Attendance!$J62) &gt; 0, VLOOKUP(Attendance!$G62,FINALS_WEEK_TUESDAY_PERIOD_SCHEDULE[],2,TRUE),
       VLOOKUP(Attendance!$G62,REGULAR_WEEK_SCHEDULE[[Tuesday]:[Period]],5,TRUE)),
IF(WEEKDAY(Attendance!$J62) = 4,
        IF(COUNTIF(BLOCK_WEDNESDAY_DATES[],Attendance!$J62) &gt; 0, VLOOKUP(Attendance!$G62,BLOCK_WEDNESDAY_PERIOD_SCHEDULE[],2,TRUE),
        IF(COUNTIF(FINALS_WEEK_WEDNESDAY_DATE[],Attendance!$J62) &gt; 0, VLOOKUP(Attendance!$G62,FINALS_WEEK_WEDNESDAY_PERIOD_SCHEDULE[],2,TRUE),
       VLOOKUP(Attendance!$G62,REGULAR_WEEK_SCHEDULE[[Wednesday]:[Period]],4,TRUE))),
IF(WEEKDAY($J62) = 5,
       IF(COUNTIF(BLOCK_THURSDAY_DATES[],Attendance!$J62) &gt; 0, VLOOKUP(Attendance!$G62,BLOCK_THURSDAY_PERIOD_SCHEDULE[],2,TRUE),
       IF(COUNTIF(FINALS_WEEK_THURSDAY_DATE[],Attendance!$J62) &gt; 0, VLOOKUP(Attendance!$G62,FINALS_WEEK_THURSDAY_PERIOD_SCHEDULE[],2,TRUE),
       VLOOKUP(Attendance!$G62,REGULAR_WEEK_SCHEDULE[[Thursday]:[Period]],3,TRUE))),
IF(WEEKDAY(Attendance!$J62) = 6,
       IF(COUNTIF(FINALS_WEEK_FRIDAY_DATE[],Attendance!$J62) &gt; 0, VLOOKUP(Attendance!$G62,FINALS_WEEK_FRIDAY_PERIOD_SCHEDULE[],2,TRUE),
       VLOOKUP(Attendance!$G62,REGULAR_WEEK_SCHEDULE[[Friday]:[Period]],2,TRUE))))))))))</f>
        <v/>
      </c>
      <c r="J62" s="32" t="str">
        <f t="shared" ca="1" si="2"/>
        <v/>
      </c>
      <c r="K62" s="32" t="str">
        <f>IF($A62 &lt;&gt; "",VLOOKUP($A62,'Student reference sheet'!$A$2:$V$2329, 7,FALSE), "")</f>
        <v/>
      </c>
      <c r="L62" s="30" t="str">
        <f>IF($A62 ="", "", VLOOKUP($A62, 'Student reference sheet'!$A$2:$Z$2603,23,FALSE))</f>
        <v/>
      </c>
      <c r="M62" s="30" t="str">
        <f>IF($A62 ="", "", VLOOKUP($A62, 'Student reference sheet'!$A$2:$Z$2603,24,FALSE))</f>
        <v/>
      </c>
      <c r="N62" s="30" t="str">
        <f>IF($A62 ="", "", VLOOKUP($A62, 'Student reference sheet'!$A$2:$Z$2603,26,FALSE))</f>
        <v/>
      </c>
      <c r="O62" s="30" t="str">
        <f>IF($A62 ="", "", VLOOKUP($A62, 'Student reference sheet'!$A$2:$Z$2603,25,FALSE))</f>
        <v/>
      </c>
      <c r="P62" s="30" t="str">
        <f>IF($A62 = "", "", IF(OR(VLOOKUP($A62,'Student reference sheet'!$A$2:$V$2400,8,FALSE) = "R",  VLOOKUP($A62,'Student reference sheet'!$A$2:$V$2400,8,FALSE) = "L"), "X", ""))</f>
        <v/>
      </c>
      <c r="Q62" s="30" t="str">
        <f>IF($A62 ="", "", VLOOKUP($A62, 'Student reference sheet'!$A$2:$V$2603,22,FALSE))</f>
        <v/>
      </c>
      <c r="R62" s="30" t="str">
        <f>IF($A62 &lt;&gt; "",VLOOKUP($A62,'Student reference sheet'!$A$2:$V$2329, 5,FALSE), "")</f>
        <v/>
      </c>
      <c r="S62" s="30" t="str">
        <f>IF($A62 &lt;&gt; "",VLOOKUP($A62,'Student reference sheet'!$A$2:$V$2329, 6,FALSE), "")</f>
        <v/>
      </c>
      <c r="T62" s="30" t="str">
        <f>IF($A62 = "","",
IF(VLOOKUP($A62,'Student reference sheet'!$A$2:$V$2329, 10,FALSE) = "Y", "Hispanic",
IF(VLOOKUP($A62,'Student reference sheet'!$A$2:$V$2329,11,FALSE) &lt;&gt; "",
IF(VLOOKUP($A62,'Student reference sheet'!$A$2:$V$2329,11,FALSE) = "UNK", "Unknown", VLOOKUP(VALUE(VLOOKUP($A62,'Student reference sheet'!$A$2:$V$2329,11,FALSE)),'Ethnicity Reference'!$A$2:$B$22,2,FALSE)),
IF(VLOOKUP($A62,'Student reference sheet'!$A$2:$V$2329,9,FALSE) &lt;&gt; "", VLOOKUP(VALUE(VLOOKUP($A62,'Student reference sheet'!$A$2:$V$2329,9,FALSE)),'Ethnicity Reference'!$A$2:$B$22,2,FALSE),"Unknown"))))</f>
        <v/>
      </c>
      <c r="U62" s="34"/>
    </row>
    <row r="63" spans="1:21" ht="15.75">
      <c r="A63" s="47"/>
      <c r="B63" s="33"/>
      <c r="C63" s="30" t="str">
        <f>IF($A63 &lt;&gt; "",VLOOKUP($A63,'Student reference sheet'!$A$2:$V$2329, 3,FALSE), "")</f>
        <v/>
      </c>
      <c r="D63" s="30" t="str">
        <f>IF($A63 &lt;&gt; "",VLOOKUP($A63,'Student reference sheet'!$A$2:$V$2329, 2,FALSE), "")</f>
        <v/>
      </c>
      <c r="E63" s="34"/>
      <c r="F63" s="34"/>
      <c r="G63" s="31" t="str">
        <f t="shared" ca="1" si="0"/>
        <v/>
      </c>
      <c r="H63" s="31" t="str">
        <f t="shared" ca="1" si="1"/>
        <v/>
      </c>
      <c r="I63" s="36" t="str">
        <f>IF($A63 = "", "",
IF(COUNTIF(MINIMUM_DAY_DATES[], Attendance!J63) &gt; 0, VLOOKUP(Attendance!$G63,MINIMUM_DAY_PERIOD_SCHEDULE[], 2,TRUE),
IF(COUNTIF(RALLY_DATES[], Attendance!J63) &gt; 0, VLOOKUP(Attendance!$G63,RALLY_PERIOD_SCHEDULE[], 2,TRUE),
IF(WEEKDAY(Attendance!$J63) = 2,
       IF(COUNTIF(FINALS_WEEK_MONDAY_DATE[],Attendance!$J63) &gt; 0, VLOOKUP(Attendance!$G63,FINALS_WEEK_MONDAY_PERIOD_SCHEDULE[],2,TRUE),
       VLOOKUP(Attendance!$G63,REGULAR_WEEK_SCHEDULE[],6,TRUE)),
IF(WEEKDAY($J63) = 3,
       IF(COUNTIF(FINALS_WEEK_TUESDAY_DATE[],Attendance!$J63) &gt; 0, VLOOKUP(Attendance!$G63,FINALS_WEEK_TUESDAY_PERIOD_SCHEDULE[],2,TRUE),
       VLOOKUP(Attendance!$G63,REGULAR_WEEK_SCHEDULE[[Tuesday]:[Period]],5,TRUE)),
IF(WEEKDAY(Attendance!$J63) = 4,
        IF(COUNTIF(BLOCK_WEDNESDAY_DATES[],Attendance!$J63) &gt; 0, VLOOKUP(Attendance!$G63,BLOCK_WEDNESDAY_PERIOD_SCHEDULE[],2,TRUE),
        IF(COUNTIF(FINALS_WEEK_WEDNESDAY_DATE[],Attendance!$J63) &gt; 0, VLOOKUP(Attendance!$G63,FINALS_WEEK_WEDNESDAY_PERIOD_SCHEDULE[],2,TRUE),
       VLOOKUP(Attendance!$G63,REGULAR_WEEK_SCHEDULE[[Wednesday]:[Period]],4,TRUE))),
IF(WEEKDAY($J63) = 5,
       IF(COUNTIF(BLOCK_THURSDAY_DATES[],Attendance!$J63) &gt; 0, VLOOKUP(Attendance!$G63,BLOCK_THURSDAY_PERIOD_SCHEDULE[],2,TRUE),
       IF(COUNTIF(FINALS_WEEK_THURSDAY_DATE[],Attendance!$J63) &gt; 0, VLOOKUP(Attendance!$G63,FINALS_WEEK_THURSDAY_PERIOD_SCHEDULE[],2,TRUE),
       VLOOKUP(Attendance!$G63,REGULAR_WEEK_SCHEDULE[[Thursday]:[Period]],3,TRUE))),
IF(WEEKDAY(Attendance!$J63) = 6,
       IF(COUNTIF(FINALS_WEEK_FRIDAY_DATE[],Attendance!$J63) &gt; 0, VLOOKUP(Attendance!$G63,FINALS_WEEK_FRIDAY_PERIOD_SCHEDULE[],2,TRUE),
       VLOOKUP(Attendance!$G63,REGULAR_WEEK_SCHEDULE[[Friday]:[Period]],2,TRUE))))))))))</f>
        <v/>
      </c>
      <c r="J63" s="32" t="str">
        <f t="shared" ca="1" si="2"/>
        <v/>
      </c>
      <c r="K63" s="32" t="str">
        <f>IF($A63 &lt;&gt; "",VLOOKUP($A63,'Student reference sheet'!$A$2:$V$2329, 7,FALSE), "")</f>
        <v/>
      </c>
      <c r="L63" s="30" t="str">
        <f>IF($A63 ="", "", VLOOKUP($A63, 'Student reference sheet'!$A$2:$Z$2603,23,FALSE))</f>
        <v/>
      </c>
      <c r="M63" s="30" t="str">
        <f>IF($A63 ="", "", VLOOKUP($A63, 'Student reference sheet'!$A$2:$Z$2603,24,FALSE))</f>
        <v/>
      </c>
      <c r="N63" s="30" t="str">
        <f>IF($A63 ="", "", VLOOKUP($A63, 'Student reference sheet'!$A$2:$Z$2603,26,FALSE))</f>
        <v/>
      </c>
      <c r="O63" s="30" t="str">
        <f>IF($A63 ="", "", VLOOKUP($A63, 'Student reference sheet'!$A$2:$Z$2603,25,FALSE))</f>
        <v/>
      </c>
      <c r="P63" s="30" t="str">
        <f>IF($A63 = "", "", IF(OR(VLOOKUP($A63,'Student reference sheet'!$A$2:$V$2400,8,FALSE) = "R",  VLOOKUP($A63,'Student reference sheet'!$A$2:$V$2400,8,FALSE) = "L"), "X", ""))</f>
        <v/>
      </c>
      <c r="Q63" s="30" t="str">
        <f>IF($A63 ="", "", VLOOKUP($A63, 'Student reference sheet'!$A$2:$V$2603,22,FALSE))</f>
        <v/>
      </c>
      <c r="R63" s="30" t="str">
        <f>IF($A63 &lt;&gt; "",VLOOKUP($A63,'Student reference sheet'!$A$2:$V$2329, 5,FALSE), "")</f>
        <v/>
      </c>
      <c r="S63" s="30" t="str">
        <f>IF($A63 &lt;&gt; "",VLOOKUP($A63,'Student reference sheet'!$A$2:$V$2329, 6,FALSE), "")</f>
        <v/>
      </c>
      <c r="T63" s="30" t="str">
        <f>IF($A63 = "","",
IF(VLOOKUP($A63,'Student reference sheet'!$A$2:$V$2329, 10,FALSE) = "Y", "Hispanic",
IF(VLOOKUP($A63,'Student reference sheet'!$A$2:$V$2329,11,FALSE) &lt;&gt; "",
IF(VLOOKUP($A63,'Student reference sheet'!$A$2:$V$2329,11,FALSE) = "UNK", "Unknown", VLOOKUP(VALUE(VLOOKUP($A63,'Student reference sheet'!$A$2:$V$2329,11,FALSE)),'Ethnicity Reference'!$A$2:$B$22,2,FALSE)),
IF(VLOOKUP($A63,'Student reference sheet'!$A$2:$V$2329,9,FALSE) &lt;&gt; "", VLOOKUP(VALUE(VLOOKUP($A63,'Student reference sheet'!$A$2:$V$2329,9,FALSE)),'Ethnicity Reference'!$A$2:$B$22,2,FALSE),"Unknown"))))</f>
        <v/>
      </c>
      <c r="U63" s="34"/>
    </row>
    <row r="64" spans="1:21" ht="15.75">
      <c r="A64" s="47"/>
      <c r="B64" s="33"/>
      <c r="C64" s="30" t="str">
        <f>IF($A64 &lt;&gt; "",VLOOKUP($A64,'Student reference sheet'!$A$2:$V$2329, 3,FALSE), "")</f>
        <v/>
      </c>
      <c r="D64" s="30" t="str">
        <f>IF($A64 &lt;&gt; "",VLOOKUP($A64,'Student reference sheet'!$A$2:$V$2329, 2,FALSE), "")</f>
        <v/>
      </c>
      <c r="E64" s="34"/>
      <c r="F64" s="34"/>
      <c r="G64" s="31" t="str">
        <f t="shared" ca="1" si="0"/>
        <v/>
      </c>
      <c r="H64" s="31" t="str">
        <f t="shared" ca="1" si="1"/>
        <v/>
      </c>
      <c r="I64" s="36" t="str">
        <f>IF($A64 = "", "",
IF(COUNTIF(MINIMUM_DAY_DATES[], Attendance!J64) &gt; 0, VLOOKUP(Attendance!$G64,MINIMUM_DAY_PERIOD_SCHEDULE[], 2,TRUE),
IF(COUNTIF(RALLY_DATES[], Attendance!J64) &gt; 0, VLOOKUP(Attendance!$G64,RALLY_PERIOD_SCHEDULE[], 2,TRUE),
IF(WEEKDAY(Attendance!$J64) = 2,
       IF(COUNTIF(FINALS_WEEK_MONDAY_DATE[],Attendance!$J64) &gt; 0, VLOOKUP(Attendance!$G64,FINALS_WEEK_MONDAY_PERIOD_SCHEDULE[],2,TRUE),
       VLOOKUP(Attendance!$G64,REGULAR_WEEK_SCHEDULE[],6,TRUE)),
IF(WEEKDAY($J64) = 3,
       IF(COUNTIF(FINALS_WEEK_TUESDAY_DATE[],Attendance!$J64) &gt; 0, VLOOKUP(Attendance!$G64,FINALS_WEEK_TUESDAY_PERIOD_SCHEDULE[],2,TRUE),
       VLOOKUP(Attendance!$G64,REGULAR_WEEK_SCHEDULE[[Tuesday]:[Period]],5,TRUE)),
IF(WEEKDAY(Attendance!$J64) = 4,
        IF(COUNTIF(BLOCK_WEDNESDAY_DATES[],Attendance!$J64) &gt; 0, VLOOKUP(Attendance!$G64,BLOCK_WEDNESDAY_PERIOD_SCHEDULE[],2,TRUE),
        IF(COUNTIF(FINALS_WEEK_WEDNESDAY_DATE[],Attendance!$J64) &gt; 0, VLOOKUP(Attendance!$G64,FINALS_WEEK_WEDNESDAY_PERIOD_SCHEDULE[],2,TRUE),
       VLOOKUP(Attendance!$G64,REGULAR_WEEK_SCHEDULE[[Wednesday]:[Period]],4,TRUE))),
IF(WEEKDAY($J64) = 5,
       IF(COUNTIF(BLOCK_THURSDAY_DATES[],Attendance!$J64) &gt; 0, VLOOKUP(Attendance!$G64,BLOCK_THURSDAY_PERIOD_SCHEDULE[],2,TRUE),
       IF(COUNTIF(FINALS_WEEK_THURSDAY_DATE[],Attendance!$J64) &gt; 0, VLOOKUP(Attendance!$G64,FINALS_WEEK_THURSDAY_PERIOD_SCHEDULE[],2,TRUE),
       VLOOKUP(Attendance!$G64,REGULAR_WEEK_SCHEDULE[[Thursday]:[Period]],3,TRUE))),
IF(WEEKDAY(Attendance!$J64) = 6,
       IF(COUNTIF(FINALS_WEEK_FRIDAY_DATE[],Attendance!$J64) &gt; 0, VLOOKUP(Attendance!$G64,FINALS_WEEK_FRIDAY_PERIOD_SCHEDULE[],2,TRUE),
       VLOOKUP(Attendance!$G64,REGULAR_WEEK_SCHEDULE[[Friday]:[Period]],2,TRUE))))))))))</f>
        <v/>
      </c>
      <c r="J64" s="32" t="str">
        <f t="shared" ca="1" si="2"/>
        <v/>
      </c>
      <c r="K64" s="32" t="str">
        <f>IF($A64 &lt;&gt; "",VLOOKUP($A64,'Student reference sheet'!$A$2:$V$2329, 7,FALSE), "")</f>
        <v/>
      </c>
      <c r="L64" s="30" t="str">
        <f>IF($A64 ="", "", VLOOKUP($A64, 'Student reference sheet'!$A$2:$Z$2603,23,FALSE))</f>
        <v/>
      </c>
      <c r="M64" s="30" t="str">
        <f>IF($A64 ="", "", VLOOKUP($A64, 'Student reference sheet'!$A$2:$Z$2603,24,FALSE))</f>
        <v/>
      </c>
      <c r="N64" s="30" t="str">
        <f>IF($A64 ="", "", VLOOKUP($A64, 'Student reference sheet'!$A$2:$Z$2603,26,FALSE))</f>
        <v/>
      </c>
      <c r="O64" s="30" t="str">
        <f>IF($A64 ="", "", VLOOKUP($A64, 'Student reference sheet'!$A$2:$Z$2603,25,FALSE))</f>
        <v/>
      </c>
      <c r="P64" s="30" t="str">
        <f>IF($A64 = "", "", IF(OR(VLOOKUP($A64,'Student reference sheet'!$A$2:$V$2400,8,FALSE) = "R",  VLOOKUP($A64,'Student reference sheet'!$A$2:$V$2400,8,FALSE) = "L"), "X", ""))</f>
        <v/>
      </c>
      <c r="Q64" s="30" t="str">
        <f>IF($A64 ="", "", VLOOKUP($A64, 'Student reference sheet'!$A$2:$V$2603,22,FALSE))</f>
        <v/>
      </c>
      <c r="R64" s="30" t="str">
        <f>IF($A64 &lt;&gt; "",VLOOKUP($A64,'Student reference sheet'!$A$2:$V$2329, 5,FALSE), "")</f>
        <v/>
      </c>
      <c r="S64" s="30" t="str">
        <f>IF($A64 &lt;&gt; "",VLOOKUP($A64,'Student reference sheet'!$A$2:$V$2329, 6,FALSE), "")</f>
        <v/>
      </c>
      <c r="T64" s="30" t="str">
        <f>IF($A64 = "","",
IF(VLOOKUP($A64,'Student reference sheet'!$A$2:$V$2329, 10,FALSE) = "Y", "Hispanic",
IF(VLOOKUP($A64,'Student reference sheet'!$A$2:$V$2329,11,FALSE) &lt;&gt; "",
IF(VLOOKUP($A64,'Student reference sheet'!$A$2:$V$2329,11,FALSE) = "UNK", "Unknown", VLOOKUP(VALUE(VLOOKUP($A64,'Student reference sheet'!$A$2:$V$2329,11,FALSE)),'Ethnicity Reference'!$A$2:$B$22,2,FALSE)),
IF(VLOOKUP($A64,'Student reference sheet'!$A$2:$V$2329,9,FALSE) &lt;&gt; "", VLOOKUP(VALUE(VLOOKUP($A64,'Student reference sheet'!$A$2:$V$2329,9,FALSE)),'Ethnicity Reference'!$A$2:$B$22,2,FALSE),"Unknown"))))</f>
        <v/>
      </c>
      <c r="U64" s="34"/>
    </row>
    <row r="65" spans="1:21" ht="15.75">
      <c r="A65" s="47"/>
      <c r="B65" s="33"/>
      <c r="C65" s="30" t="str">
        <f>IF($A65 &lt;&gt; "",VLOOKUP($A65,'Student reference sheet'!$A$2:$V$2329, 3,FALSE), "")</f>
        <v/>
      </c>
      <c r="D65" s="30" t="str">
        <f>IF($A65 &lt;&gt; "",VLOOKUP($A65,'Student reference sheet'!$A$2:$V$2329, 2,FALSE), "")</f>
        <v/>
      </c>
      <c r="E65" s="34"/>
      <c r="F65" s="34"/>
      <c r="G65" s="31" t="str">
        <f t="shared" ca="1" si="0"/>
        <v/>
      </c>
      <c r="H65" s="31" t="str">
        <f t="shared" ca="1" si="1"/>
        <v/>
      </c>
      <c r="I65" s="36" t="str">
        <f>IF($A65 = "", "",
IF(COUNTIF(MINIMUM_DAY_DATES[], Attendance!J65) &gt; 0, VLOOKUP(Attendance!$G65,MINIMUM_DAY_PERIOD_SCHEDULE[], 2,TRUE),
IF(COUNTIF(RALLY_DATES[], Attendance!J65) &gt; 0, VLOOKUP(Attendance!$G65,RALLY_PERIOD_SCHEDULE[], 2,TRUE),
IF(WEEKDAY(Attendance!$J65) = 2,
       IF(COUNTIF(FINALS_WEEK_MONDAY_DATE[],Attendance!$J65) &gt; 0, VLOOKUP(Attendance!$G65,FINALS_WEEK_MONDAY_PERIOD_SCHEDULE[],2,TRUE),
       VLOOKUP(Attendance!$G65,REGULAR_WEEK_SCHEDULE[],6,TRUE)),
IF(WEEKDAY($J65) = 3,
       IF(COUNTIF(FINALS_WEEK_TUESDAY_DATE[],Attendance!$J65) &gt; 0, VLOOKUP(Attendance!$G65,FINALS_WEEK_TUESDAY_PERIOD_SCHEDULE[],2,TRUE),
       VLOOKUP(Attendance!$G65,REGULAR_WEEK_SCHEDULE[[Tuesday]:[Period]],5,TRUE)),
IF(WEEKDAY(Attendance!$J65) = 4,
        IF(COUNTIF(BLOCK_WEDNESDAY_DATES[],Attendance!$J65) &gt; 0, VLOOKUP(Attendance!$G65,BLOCK_WEDNESDAY_PERIOD_SCHEDULE[],2,TRUE),
        IF(COUNTIF(FINALS_WEEK_WEDNESDAY_DATE[],Attendance!$J65) &gt; 0, VLOOKUP(Attendance!$G65,FINALS_WEEK_WEDNESDAY_PERIOD_SCHEDULE[],2,TRUE),
       VLOOKUP(Attendance!$G65,REGULAR_WEEK_SCHEDULE[[Wednesday]:[Period]],4,TRUE))),
IF(WEEKDAY($J65) = 5,
       IF(COUNTIF(BLOCK_THURSDAY_DATES[],Attendance!$J65) &gt; 0, VLOOKUP(Attendance!$G65,BLOCK_THURSDAY_PERIOD_SCHEDULE[],2,TRUE),
       IF(COUNTIF(FINALS_WEEK_THURSDAY_DATE[],Attendance!$J65) &gt; 0, VLOOKUP(Attendance!$G65,FINALS_WEEK_THURSDAY_PERIOD_SCHEDULE[],2,TRUE),
       VLOOKUP(Attendance!$G65,REGULAR_WEEK_SCHEDULE[[Thursday]:[Period]],3,TRUE))),
IF(WEEKDAY(Attendance!$J65) = 6,
       IF(COUNTIF(FINALS_WEEK_FRIDAY_DATE[],Attendance!$J65) &gt; 0, VLOOKUP(Attendance!$G65,FINALS_WEEK_FRIDAY_PERIOD_SCHEDULE[],2,TRUE),
       VLOOKUP(Attendance!$G65,REGULAR_WEEK_SCHEDULE[[Friday]:[Period]],2,TRUE))))))))))</f>
        <v/>
      </c>
      <c r="J65" s="32" t="str">
        <f t="shared" ca="1" si="2"/>
        <v/>
      </c>
      <c r="K65" s="32" t="str">
        <f>IF($A65 &lt;&gt; "",VLOOKUP($A65,'Student reference sheet'!$A$2:$V$2329, 7,FALSE), "")</f>
        <v/>
      </c>
      <c r="L65" s="30" t="str">
        <f>IF($A65 ="", "", VLOOKUP($A65, 'Student reference sheet'!$A$2:$Z$2603,23,FALSE))</f>
        <v/>
      </c>
      <c r="M65" s="30" t="str">
        <f>IF($A65 ="", "", VLOOKUP($A65, 'Student reference sheet'!$A$2:$Z$2603,24,FALSE))</f>
        <v/>
      </c>
      <c r="N65" s="30" t="str">
        <f>IF($A65 ="", "", VLOOKUP($A65, 'Student reference sheet'!$A$2:$Z$2603,26,FALSE))</f>
        <v/>
      </c>
      <c r="O65" s="30" t="str">
        <f>IF($A65 ="", "", VLOOKUP($A65, 'Student reference sheet'!$A$2:$Z$2603,25,FALSE))</f>
        <v/>
      </c>
      <c r="P65" s="30" t="str">
        <f>IF($A65 = "", "", IF(OR(VLOOKUP($A65,'Student reference sheet'!$A$2:$V$2400,8,FALSE) = "R",  VLOOKUP($A65,'Student reference sheet'!$A$2:$V$2400,8,FALSE) = "L"), "X", ""))</f>
        <v/>
      </c>
      <c r="Q65" s="30" t="str">
        <f>IF($A65 ="", "", VLOOKUP($A65, 'Student reference sheet'!$A$2:$V$2603,22,FALSE))</f>
        <v/>
      </c>
      <c r="R65" s="30" t="str">
        <f>IF($A65 &lt;&gt; "",VLOOKUP($A65,'Student reference sheet'!$A$2:$V$2329, 5,FALSE), "")</f>
        <v/>
      </c>
      <c r="S65" s="30" t="str">
        <f>IF($A65 &lt;&gt; "",VLOOKUP($A65,'Student reference sheet'!$A$2:$V$2329, 6,FALSE), "")</f>
        <v/>
      </c>
      <c r="T65" s="30" t="str">
        <f>IF($A65 = "","",
IF(VLOOKUP($A65,'Student reference sheet'!$A$2:$V$2329, 10,FALSE) = "Y", "Hispanic",
IF(VLOOKUP($A65,'Student reference sheet'!$A$2:$V$2329,11,FALSE) &lt;&gt; "",
IF(VLOOKUP($A65,'Student reference sheet'!$A$2:$V$2329,11,FALSE) = "UNK", "Unknown", VLOOKUP(VALUE(VLOOKUP($A65,'Student reference sheet'!$A$2:$V$2329,11,FALSE)),'Ethnicity Reference'!$A$2:$B$22,2,FALSE)),
IF(VLOOKUP($A65,'Student reference sheet'!$A$2:$V$2329,9,FALSE) &lt;&gt; "", VLOOKUP(VALUE(VLOOKUP($A65,'Student reference sheet'!$A$2:$V$2329,9,FALSE)),'Ethnicity Reference'!$A$2:$B$22,2,FALSE),"Unknown"))))</f>
        <v/>
      </c>
      <c r="U65" s="34"/>
    </row>
    <row r="66" spans="1:21" ht="15.75">
      <c r="A66" s="47"/>
      <c r="B66" s="33"/>
      <c r="C66" s="30" t="str">
        <f>IF($A66 &lt;&gt; "",VLOOKUP($A66,'Student reference sheet'!$A$2:$V$2329, 3,FALSE), "")</f>
        <v/>
      </c>
      <c r="D66" s="30" t="str">
        <f>IF($A66 &lt;&gt; "",VLOOKUP($A66,'Student reference sheet'!$A$2:$V$2329, 2,FALSE), "")</f>
        <v/>
      </c>
      <c r="E66" s="34"/>
      <c r="F66" s="34"/>
      <c r="G66" s="31" t="str">
        <f t="shared" ref="G66:G129" ca="1" si="3">IF(A66 &lt;&gt;"", IF(G66 = "",NOW() - TODAY(), G66), "")</f>
        <v/>
      </c>
      <c r="H66" s="31" t="str">
        <f t="shared" ref="H66:H129" ca="1" si="4">IF(B66 &lt;&gt;"", IF(H66 = "",NOW() - TODAY(), H66), "")</f>
        <v/>
      </c>
      <c r="I66" s="36" t="str">
        <f>IF($A66 = "", "",
IF(COUNTIF(MINIMUM_DAY_DATES[], Attendance!J66) &gt; 0, VLOOKUP(Attendance!$G66,MINIMUM_DAY_PERIOD_SCHEDULE[], 2,TRUE),
IF(COUNTIF(RALLY_DATES[], Attendance!J66) &gt; 0, VLOOKUP(Attendance!$G66,RALLY_PERIOD_SCHEDULE[], 2,TRUE),
IF(WEEKDAY(Attendance!$J66) = 2,
       IF(COUNTIF(FINALS_WEEK_MONDAY_DATE[],Attendance!$J66) &gt; 0, VLOOKUP(Attendance!$G66,FINALS_WEEK_MONDAY_PERIOD_SCHEDULE[],2,TRUE),
       VLOOKUP(Attendance!$G66,REGULAR_WEEK_SCHEDULE[],6,TRUE)),
IF(WEEKDAY($J66) = 3,
       IF(COUNTIF(FINALS_WEEK_TUESDAY_DATE[],Attendance!$J66) &gt; 0, VLOOKUP(Attendance!$G66,FINALS_WEEK_TUESDAY_PERIOD_SCHEDULE[],2,TRUE),
       VLOOKUP(Attendance!$G66,REGULAR_WEEK_SCHEDULE[[Tuesday]:[Period]],5,TRUE)),
IF(WEEKDAY(Attendance!$J66) = 4,
        IF(COUNTIF(BLOCK_WEDNESDAY_DATES[],Attendance!$J66) &gt; 0, VLOOKUP(Attendance!$G66,BLOCK_WEDNESDAY_PERIOD_SCHEDULE[],2,TRUE),
        IF(COUNTIF(FINALS_WEEK_WEDNESDAY_DATE[],Attendance!$J66) &gt; 0, VLOOKUP(Attendance!$G66,FINALS_WEEK_WEDNESDAY_PERIOD_SCHEDULE[],2,TRUE),
       VLOOKUP(Attendance!$G66,REGULAR_WEEK_SCHEDULE[[Wednesday]:[Period]],4,TRUE))),
IF(WEEKDAY($J66) = 5,
       IF(COUNTIF(BLOCK_THURSDAY_DATES[],Attendance!$J66) &gt; 0, VLOOKUP(Attendance!$G66,BLOCK_THURSDAY_PERIOD_SCHEDULE[],2,TRUE),
       IF(COUNTIF(FINALS_WEEK_THURSDAY_DATE[],Attendance!$J66) &gt; 0, VLOOKUP(Attendance!$G66,FINALS_WEEK_THURSDAY_PERIOD_SCHEDULE[],2,TRUE),
       VLOOKUP(Attendance!$G66,REGULAR_WEEK_SCHEDULE[[Thursday]:[Period]],3,TRUE))),
IF(WEEKDAY(Attendance!$J66) = 6,
       IF(COUNTIF(FINALS_WEEK_FRIDAY_DATE[],Attendance!$J66) &gt; 0, VLOOKUP(Attendance!$G66,FINALS_WEEK_FRIDAY_PERIOD_SCHEDULE[],2,TRUE),
       VLOOKUP(Attendance!$G66,REGULAR_WEEK_SCHEDULE[[Friday]:[Period]],2,TRUE))))))))))</f>
        <v/>
      </c>
      <c r="J66" s="32" t="str">
        <f t="shared" ref="J66:J129" ca="1" si="5">IF(A66 &lt;&gt;"", IF(J66 = "",TODAY(), J66), "")</f>
        <v/>
      </c>
      <c r="K66" s="32" t="str">
        <f>IF($A66 &lt;&gt; "",VLOOKUP($A66,'Student reference sheet'!$A$2:$V$2329, 7,FALSE), "")</f>
        <v/>
      </c>
      <c r="L66" s="30" t="str">
        <f>IF($A66 ="", "", VLOOKUP($A66, 'Student reference sheet'!$A$2:$Z$2603,23,FALSE))</f>
        <v/>
      </c>
      <c r="M66" s="30" t="str">
        <f>IF($A66 ="", "", VLOOKUP($A66, 'Student reference sheet'!$A$2:$Z$2603,24,FALSE))</f>
        <v/>
      </c>
      <c r="N66" s="30" t="str">
        <f>IF($A66 ="", "", VLOOKUP($A66, 'Student reference sheet'!$A$2:$Z$2603,26,FALSE))</f>
        <v/>
      </c>
      <c r="O66" s="30" t="str">
        <f>IF($A66 ="", "", VLOOKUP($A66, 'Student reference sheet'!$A$2:$Z$2603,25,FALSE))</f>
        <v/>
      </c>
      <c r="P66" s="30" t="str">
        <f>IF($A66 = "", "", IF(OR(VLOOKUP($A66,'Student reference sheet'!$A$2:$V$2400,8,FALSE) = "R",  VLOOKUP($A66,'Student reference sheet'!$A$2:$V$2400,8,FALSE) = "L"), "X", ""))</f>
        <v/>
      </c>
      <c r="Q66" s="30" t="str">
        <f>IF($A66 ="", "", VLOOKUP($A66, 'Student reference sheet'!$A$2:$V$2603,22,FALSE))</f>
        <v/>
      </c>
      <c r="R66" s="30" t="str">
        <f>IF($A66 &lt;&gt; "",VLOOKUP($A66,'Student reference sheet'!$A$2:$V$2329, 5,FALSE), "")</f>
        <v/>
      </c>
      <c r="S66" s="30" t="str">
        <f>IF($A66 &lt;&gt; "",VLOOKUP($A66,'Student reference sheet'!$A$2:$V$2329, 6,FALSE), "")</f>
        <v/>
      </c>
      <c r="T66" s="30" t="str">
        <f>IF($A66 = "","",
IF(VLOOKUP($A66,'Student reference sheet'!$A$2:$V$2329, 10,FALSE) = "Y", "Hispanic",
IF(VLOOKUP($A66,'Student reference sheet'!$A$2:$V$2329,11,FALSE) &lt;&gt; "",
IF(VLOOKUP($A66,'Student reference sheet'!$A$2:$V$2329,11,FALSE) = "UNK", "Unknown", VLOOKUP(VALUE(VLOOKUP($A66,'Student reference sheet'!$A$2:$V$2329,11,FALSE)),'Ethnicity Reference'!$A$2:$B$22,2,FALSE)),
IF(VLOOKUP($A66,'Student reference sheet'!$A$2:$V$2329,9,FALSE) &lt;&gt; "", VLOOKUP(VALUE(VLOOKUP($A66,'Student reference sheet'!$A$2:$V$2329,9,FALSE)),'Ethnicity Reference'!$A$2:$B$22,2,FALSE),"Unknown"))))</f>
        <v/>
      </c>
      <c r="U66" s="34"/>
    </row>
    <row r="67" spans="1:21" ht="15.75">
      <c r="A67" s="47"/>
      <c r="B67" s="33"/>
      <c r="C67" s="30" t="str">
        <f>IF($A67 &lt;&gt; "",VLOOKUP($A67,'Student reference sheet'!$A$2:$V$2329, 3,FALSE), "")</f>
        <v/>
      </c>
      <c r="D67" s="30" t="str">
        <f>IF($A67 &lt;&gt; "",VLOOKUP($A67,'Student reference sheet'!$A$2:$V$2329, 2,FALSE), "")</f>
        <v/>
      </c>
      <c r="E67" s="34"/>
      <c r="F67" s="34"/>
      <c r="G67" s="31" t="str">
        <f t="shared" ca="1" si="3"/>
        <v/>
      </c>
      <c r="H67" s="31" t="str">
        <f t="shared" ca="1" si="4"/>
        <v/>
      </c>
      <c r="I67" s="36" t="str">
        <f>IF($A67 = "", "",
IF(COUNTIF(MINIMUM_DAY_DATES[], Attendance!J67) &gt; 0, VLOOKUP(Attendance!$G67,MINIMUM_DAY_PERIOD_SCHEDULE[], 2,TRUE),
IF(COUNTIF(RALLY_DATES[], Attendance!J67) &gt; 0, VLOOKUP(Attendance!$G67,RALLY_PERIOD_SCHEDULE[], 2,TRUE),
IF(WEEKDAY(Attendance!$J67) = 2,
       IF(COUNTIF(FINALS_WEEK_MONDAY_DATE[],Attendance!$J67) &gt; 0, VLOOKUP(Attendance!$G67,FINALS_WEEK_MONDAY_PERIOD_SCHEDULE[],2,TRUE),
       VLOOKUP(Attendance!$G67,REGULAR_WEEK_SCHEDULE[],6,TRUE)),
IF(WEEKDAY($J67) = 3,
       IF(COUNTIF(FINALS_WEEK_TUESDAY_DATE[],Attendance!$J67) &gt; 0, VLOOKUP(Attendance!$G67,FINALS_WEEK_TUESDAY_PERIOD_SCHEDULE[],2,TRUE),
       VLOOKUP(Attendance!$G67,REGULAR_WEEK_SCHEDULE[[Tuesday]:[Period]],5,TRUE)),
IF(WEEKDAY(Attendance!$J67) = 4,
        IF(COUNTIF(BLOCK_WEDNESDAY_DATES[],Attendance!$J67) &gt; 0, VLOOKUP(Attendance!$G67,BLOCK_WEDNESDAY_PERIOD_SCHEDULE[],2,TRUE),
        IF(COUNTIF(FINALS_WEEK_WEDNESDAY_DATE[],Attendance!$J67) &gt; 0, VLOOKUP(Attendance!$G67,FINALS_WEEK_WEDNESDAY_PERIOD_SCHEDULE[],2,TRUE),
       VLOOKUP(Attendance!$G67,REGULAR_WEEK_SCHEDULE[[Wednesday]:[Period]],4,TRUE))),
IF(WEEKDAY($J67) = 5,
       IF(COUNTIF(BLOCK_THURSDAY_DATES[],Attendance!$J67) &gt; 0, VLOOKUP(Attendance!$G67,BLOCK_THURSDAY_PERIOD_SCHEDULE[],2,TRUE),
       IF(COUNTIF(FINALS_WEEK_THURSDAY_DATE[],Attendance!$J67) &gt; 0, VLOOKUP(Attendance!$G67,FINALS_WEEK_THURSDAY_PERIOD_SCHEDULE[],2,TRUE),
       VLOOKUP(Attendance!$G67,REGULAR_WEEK_SCHEDULE[[Thursday]:[Period]],3,TRUE))),
IF(WEEKDAY(Attendance!$J67) = 6,
       IF(COUNTIF(FINALS_WEEK_FRIDAY_DATE[],Attendance!$J67) &gt; 0, VLOOKUP(Attendance!$G67,FINALS_WEEK_FRIDAY_PERIOD_SCHEDULE[],2,TRUE),
       VLOOKUP(Attendance!$G67,REGULAR_WEEK_SCHEDULE[[Friday]:[Period]],2,TRUE))))))))))</f>
        <v/>
      </c>
      <c r="J67" s="32" t="str">
        <f t="shared" ca="1" si="5"/>
        <v/>
      </c>
      <c r="K67" s="32" t="str">
        <f>IF($A67 &lt;&gt; "",VLOOKUP($A67,'Student reference sheet'!$A$2:$V$2329, 7,FALSE), "")</f>
        <v/>
      </c>
      <c r="L67" s="30" t="str">
        <f>IF($A67 ="", "", VLOOKUP($A67, 'Student reference sheet'!$A$2:$Z$2603,23,FALSE))</f>
        <v/>
      </c>
      <c r="M67" s="30" t="str">
        <f>IF($A67 ="", "", VLOOKUP($A67, 'Student reference sheet'!$A$2:$Z$2603,24,FALSE))</f>
        <v/>
      </c>
      <c r="N67" s="30" t="str">
        <f>IF($A67 ="", "", VLOOKUP($A67, 'Student reference sheet'!$A$2:$Z$2603,26,FALSE))</f>
        <v/>
      </c>
      <c r="O67" s="30" t="str">
        <f>IF($A67 ="", "", VLOOKUP($A67, 'Student reference sheet'!$A$2:$Z$2603,25,FALSE))</f>
        <v/>
      </c>
      <c r="P67" s="30" t="str">
        <f>IF($A67 = "", "", IF(OR(VLOOKUP($A67,'Student reference sheet'!$A$2:$V$2400,8,FALSE) = "R",  VLOOKUP($A67,'Student reference sheet'!$A$2:$V$2400,8,FALSE) = "L"), "X", ""))</f>
        <v/>
      </c>
      <c r="Q67" s="30" t="str">
        <f>IF($A67 ="", "", VLOOKUP($A67, 'Student reference sheet'!$A$2:$V$2603,22,FALSE))</f>
        <v/>
      </c>
      <c r="R67" s="30" t="str">
        <f>IF($A67 &lt;&gt; "",VLOOKUP($A67,'Student reference sheet'!$A$2:$V$2329, 5,FALSE), "")</f>
        <v/>
      </c>
      <c r="S67" s="30" t="str">
        <f>IF($A67 &lt;&gt; "",VLOOKUP($A67,'Student reference sheet'!$A$2:$V$2329, 6,FALSE), "")</f>
        <v/>
      </c>
      <c r="T67" s="30" t="str">
        <f>IF($A67 = "","",
IF(VLOOKUP($A67,'Student reference sheet'!$A$2:$V$2329, 10,FALSE) = "Y", "Hispanic",
IF(VLOOKUP($A67,'Student reference sheet'!$A$2:$V$2329,11,FALSE) &lt;&gt; "",
IF(VLOOKUP($A67,'Student reference sheet'!$A$2:$V$2329,11,FALSE) = "UNK", "Unknown", VLOOKUP(VALUE(VLOOKUP($A67,'Student reference sheet'!$A$2:$V$2329,11,FALSE)),'Ethnicity Reference'!$A$2:$B$22,2,FALSE)),
IF(VLOOKUP($A67,'Student reference sheet'!$A$2:$V$2329,9,FALSE) &lt;&gt; "", VLOOKUP(VALUE(VLOOKUP($A67,'Student reference sheet'!$A$2:$V$2329,9,FALSE)),'Ethnicity Reference'!$A$2:$B$22,2,FALSE),"Unknown"))))</f>
        <v/>
      </c>
      <c r="U67" s="34"/>
    </row>
    <row r="68" spans="1:21" ht="15.75">
      <c r="A68" s="47"/>
      <c r="B68" s="33"/>
      <c r="C68" s="30" t="str">
        <f>IF($A68 &lt;&gt; "",VLOOKUP($A68,'Student reference sheet'!$A$2:$V$2329, 3,FALSE), "")</f>
        <v/>
      </c>
      <c r="D68" s="30" t="str">
        <f>IF($A68 &lt;&gt; "",VLOOKUP($A68,'Student reference sheet'!$A$2:$V$2329, 2,FALSE), "")</f>
        <v/>
      </c>
      <c r="E68" s="34"/>
      <c r="F68" s="34"/>
      <c r="G68" s="31" t="str">
        <f t="shared" ca="1" si="3"/>
        <v/>
      </c>
      <c r="H68" s="31" t="str">
        <f t="shared" ca="1" si="4"/>
        <v/>
      </c>
      <c r="I68" s="36" t="str">
        <f>IF($A68 = "", "",
IF(COUNTIF(MINIMUM_DAY_DATES[], Attendance!J68) &gt; 0, VLOOKUP(Attendance!$G68,MINIMUM_DAY_PERIOD_SCHEDULE[], 2,TRUE),
IF(COUNTIF(RALLY_DATES[], Attendance!J68) &gt; 0, VLOOKUP(Attendance!$G68,RALLY_PERIOD_SCHEDULE[], 2,TRUE),
IF(WEEKDAY(Attendance!$J68) = 2,
       IF(COUNTIF(FINALS_WEEK_MONDAY_DATE[],Attendance!$J68) &gt; 0, VLOOKUP(Attendance!$G68,FINALS_WEEK_MONDAY_PERIOD_SCHEDULE[],2,TRUE),
       VLOOKUP(Attendance!$G68,REGULAR_WEEK_SCHEDULE[],6,TRUE)),
IF(WEEKDAY($J68) = 3,
       IF(COUNTIF(FINALS_WEEK_TUESDAY_DATE[],Attendance!$J68) &gt; 0, VLOOKUP(Attendance!$G68,FINALS_WEEK_TUESDAY_PERIOD_SCHEDULE[],2,TRUE),
       VLOOKUP(Attendance!$G68,REGULAR_WEEK_SCHEDULE[[Tuesday]:[Period]],5,TRUE)),
IF(WEEKDAY(Attendance!$J68) = 4,
        IF(COUNTIF(BLOCK_WEDNESDAY_DATES[],Attendance!$J68) &gt; 0, VLOOKUP(Attendance!$G68,BLOCK_WEDNESDAY_PERIOD_SCHEDULE[],2,TRUE),
        IF(COUNTIF(FINALS_WEEK_WEDNESDAY_DATE[],Attendance!$J68) &gt; 0, VLOOKUP(Attendance!$G68,FINALS_WEEK_WEDNESDAY_PERIOD_SCHEDULE[],2,TRUE),
       VLOOKUP(Attendance!$G68,REGULAR_WEEK_SCHEDULE[[Wednesday]:[Period]],4,TRUE))),
IF(WEEKDAY($J68) = 5,
       IF(COUNTIF(BLOCK_THURSDAY_DATES[],Attendance!$J68) &gt; 0, VLOOKUP(Attendance!$G68,BLOCK_THURSDAY_PERIOD_SCHEDULE[],2,TRUE),
       IF(COUNTIF(FINALS_WEEK_THURSDAY_DATE[],Attendance!$J68) &gt; 0, VLOOKUP(Attendance!$G68,FINALS_WEEK_THURSDAY_PERIOD_SCHEDULE[],2,TRUE),
       VLOOKUP(Attendance!$G68,REGULAR_WEEK_SCHEDULE[[Thursday]:[Period]],3,TRUE))),
IF(WEEKDAY(Attendance!$J68) = 6,
       IF(COUNTIF(FINALS_WEEK_FRIDAY_DATE[],Attendance!$J68) &gt; 0, VLOOKUP(Attendance!$G68,FINALS_WEEK_FRIDAY_PERIOD_SCHEDULE[],2,TRUE),
       VLOOKUP(Attendance!$G68,REGULAR_WEEK_SCHEDULE[[Friday]:[Period]],2,TRUE))))))))))</f>
        <v/>
      </c>
      <c r="J68" s="32" t="str">
        <f t="shared" ca="1" si="5"/>
        <v/>
      </c>
      <c r="K68" s="32" t="str">
        <f>IF($A68 &lt;&gt; "",VLOOKUP($A68,'Student reference sheet'!$A$2:$V$2329, 7,FALSE), "")</f>
        <v/>
      </c>
      <c r="L68" s="30" t="str">
        <f>IF($A68 ="", "", VLOOKUP($A68, 'Student reference sheet'!$A$2:$Z$2603,23,FALSE))</f>
        <v/>
      </c>
      <c r="M68" s="30" t="str">
        <f>IF($A68 ="", "", VLOOKUP($A68, 'Student reference sheet'!$A$2:$Z$2603,24,FALSE))</f>
        <v/>
      </c>
      <c r="N68" s="30" t="str">
        <f>IF($A68 ="", "", VLOOKUP($A68, 'Student reference sheet'!$A$2:$Z$2603,26,FALSE))</f>
        <v/>
      </c>
      <c r="O68" s="30" t="str">
        <f>IF($A68 ="", "", VLOOKUP($A68, 'Student reference sheet'!$A$2:$Z$2603,25,FALSE))</f>
        <v/>
      </c>
      <c r="P68" s="30" t="str">
        <f>IF($A68 = "", "", IF(OR(VLOOKUP($A68,'Student reference sheet'!$A$2:$V$2400,8,FALSE) = "R",  VLOOKUP($A68,'Student reference sheet'!$A$2:$V$2400,8,FALSE) = "L"), "X", ""))</f>
        <v/>
      </c>
      <c r="Q68" s="30" t="str">
        <f>IF($A68 ="", "", VLOOKUP($A68, 'Student reference sheet'!$A$2:$V$2603,22,FALSE))</f>
        <v/>
      </c>
      <c r="R68" s="30" t="str">
        <f>IF($A68 &lt;&gt; "",VLOOKUP($A68,'Student reference sheet'!$A$2:$V$2329, 5,FALSE), "")</f>
        <v/>
      </c>
      <c r="S68" s="30" t="str">
        <f>IF($A68 &lt;&gt; "",VLOOKUP($A68,'Student reference sheet'!$A$2:$V$2329, 6,FALSE), "")</f>
        <v/>
      </c>
      <c r="T68" s="30" t="str">
        <f>IF($A68 = "","",
IF(VLOOKUP($A68,'Student reference sheet'!$A$2:$V$2329, 10,FALSE) = "Y", "Hispanic",
IF(VLOOKUP($A68,'Student reference sheet'!$A$2:$V$2329,11,FALSE) &lt;&gt; "",
IF(VLOOKUP($A68,'Student reference sheet'!$A$2:$V$2329,11,FALSE) = "UNK", "Unknown", VLOOKUP(VALUE(VLOOKUP($A68,'Student reference sheet'!$A$2:$V$2329,11,FALSE)),'Ethnicity Reference'!$A$2:$B$22,2,FALSE)),
IF(VLOOKUP($A68,'Student reference sheet'!$A$2:$V$2329,9,FALSE) &lt;&gt; "", VLOOKUP(VALUE(VLOOKUP($A68,'Student reference sheet'!$A$2:$V$2329,9,FALSE)),'Ethnicity Reference'!$A$2:$B$22,2,FALSE),"Unknown"))))</f>
        <v/>
      </c>
      <c r="U68" s="34"/>
    </row>
    <row r="69" spans="1:21" ht="15.75">
      <c r="A69" s="47"/>
      <c r="B69" s="33"/>
      <c r="C69" s="30" t="str">
        <f>IF($A69 &lt;&gt; "",VLOOKUP($A69,'Student reference sheet'!$A$2:$V$2329, 3,FALSE), "")</f>
        <v/>
      </c>
      <c r="D69" s="30" t="str">
        <f>IF($A69 &lt;&gt; "",VLOOKUP($A69,'Student reference sheet'!$A$2:$V$2329, 2,FALSE), "")</f>
        <v/>
      </c>
      <c r="E69" s="34"/>
      <c r="F69" s="34"/>
      <c r="G69" s="31" t="str">
        <f t="shared" ca="1" si="3"/>
        <v/>
      </c>
      <c r="H69" s="31" t="str">
        <f t="shared" ca="1" si="4"/>
        <v/>
      </c>
      <c r="I69" s="36" t="str">
        <f>IF($A69 = "", "",
IF(COUNTIF(MINIMUM_DAY_DATES[], Attendance!J69) &gt; 0, VLOOKUP(Attendance!$G69,MINIMUM_DAY_PERIOD_SCHEDULE[], 2,TRUE),
IF(COUNTIF(RALLY_DATES[], Attendance!J69) &gt; 0, VLOOKUP(Attendance!$G69,RALLY_PERIOD_SCHEDULE[], 2,TRUE),
IF(WEEKDAY(Attendance!$J69) = 2,
       IF(COUNTIF(FINALS_WEEK_MONDAY_DATE[],Attendance!$J69) &gt; 0, VLOOKUP(Attendance!$G69,FINALS_WEEK_MONDAY_PERIOD_SCHEDULE[],2,TRUE),
       VLOOKUP(Attendance!$G69,REGULAR_WEEK_SCHEDULE[],6,TRUE)),
IF(WEEKDAY($J69) = 3,
       IF(COUNTIF(FINALS_WEEK_TUESDAY_DATE[],Attendance!$J69) &gt; 0, VLOOKUP(Attendance!$G69,FINALS_WEEK_TUESDAY_PERIOD_SCHEDULE[],2,TRUE),
       VLOOKUP(Attendance!$G69,REGULAR_WEEK_SCHEDULE[[Tuesday]:[Period]],5,TRUE)),
IF(WEEKDAY(Attendance!$J69) = 4,
        IF(COUNTIF(BLOCK_WEDNESDAY_DATES[],Attendance!$J69) &gt; 0, VLOOKUP(Attendance!$G69,BLOCK_WEDNESDAY_PERIOD_SCHEDULE[],2,TRUE),
        IF(COUNTIF(FINALS_WEEK_WEDNESDAY_DATE[],Attendance!$J69) &gt; 0, VLOOKUP(Attendance!$G69,FINALS_WEEK_WEDNESDAY_PERIOD_SCHEDULE[],2,TRUE),
       VLOOKUP(Attendance!$G69,REGULAR_WEEK_SCHEDULE[[Wednesday]:[Period]],4,TRUE))),
IF(WEEKDAY($J69) = 5,
       IF(COUNTIF(BLOCK_THURSDAY_DATES[],Attendance!$J69) &gt; 0, VLOOKUP(Attendance!$G69,BLOCK_THURSDAY_PERIOD_SCHEDULE[],2,TRUE),
       IF(COUNTIF(FINALS_WEEK_THURSDAY_DATE[],Attendance!$J69) &gt; 0, VLOOKUP(Attendance!$G69,FINALS_WEEK_THURSDAY_PERIOD_SCHEDULE[],2,TRUE),
       VLOOKUP(Attendance!$G69,REGULAR_WEEK_SCHEDULE[[Thursday]:[Period]],3,TRUE))),
IF(WEEKDAY(Attendance!$J69) = 6,
       IF(COUNTIF(FINALS_WEEK_FRIDAY_DATE[],Attendance!$J69) &gt; 0, VLOOKUP(Attendance!$G69,FINALS_WEEK_FRIDAY_PERIOD_SCHEDULE[],2,TRUE),
       VLOOKUP(Attendance!$G69,REGULAR_WEEK_SCHEDULE[[Friday]:[Period]],2,TRUE))))))))))</f>
        <v/>
      </c>
      <c r="J69" s="32" t="str">
        <f t="shared" ca="1" si="5"/>
        <v/>
      </c>
      <c r="K69" s="32" t="str">
        <f>IF($A69 &lt;&gt; "",VLOOKUP($A69,'Student reference sheet'!$A$2:$V$2329, 7,FALSE), "")</f>
        <v/>
      </c>
      <c r="L69" s="30" t="str">
        <f>IF($A69 ="", "", VLOOKUP($A69, 'Student reference sheet'!$A$2:$Z$2603,23,FALSE))</f>
        <v/>
      </c>
      <c r="M69" s="30" t="str">
        <f>IF($A69 ="", "", VLOOKUP($A69, 'Student reference sheet'!$A$2:$Z$2603,24,FALSE))</f>
        <v/>
      </c>
      <c r="N69" s="30" t="str">
        <f>IF($A69 ="", "", VLOOKUP($A69, 'Student reference sheet'!$A$2:$Z$2603,26,FALSE))</f>
        <v/>
      </c>
      <c r="O69" s="30" t="str">
        <f>IF($A69 ="", "", VLOOKUP($A69, 'Student reference sheet'!$A$2:$Z$2603,25,FALSE))</f>
        <v/>
      </c>
      <c r="P69" s="30" t="str">
        <f>IF($A69 = "", "", IF(OR(VLOOKUP($A69,'Student reference sheet'!$A$2:$V$2400,8,FALSE) = "R",  VLOOKUP($A69,'Student reference sheet'!$A$2:$V$2400,8,FALSE) = "L"), "X", ""))</f>
        <v/>
      </c>
      <c r="Q69" s="30" t="str">
        <f>IF($A69 ="", "", VLOOKUP($A69, 'Student reference sheet'!$A$2:$V$2603,22,FALSE))</f>
        <v/>
      </c>
      <c r="R69" s="30" t="str">
        <f>IF($A69 &lt;&gt; "",VLOOKUP($A69,'Student reference sheet'!$A$2:$V$2329, 5,FALSE), "")</f>
        <v/>
      </c>
      <c r="S69" s="30" t="str">
        <f>IF($A69 &lt;&gt; "",VLOOKUP($A69,'Student reference sheet'!$A$2:$V$2329, 6,FALSE), "")</f>
        <v/>
      </c>
      <c r="T69" s="30" t="str">
        <f>IF($A69 = "","",
IF(VLOOKUP($A69,'Student reference sheet'!$A$2:$V$2329, 10,FALSE) = "Y", "Hispanic",
IF(VLOOKUP($A69,'Student reference sheet'!$A$2:$V$2329,11,FALSE) &lt;&gt; "",
IF(VLOOKUP($A69,'Student reference sheet'!$A$2:$V$2329,11,FALSE) = "UNK", "Unknown", VLOOKUP(VALUE(VLOOKUP($A69,'Student reference sheet'!$A$2:$V$2329,11,FALSE)),'Ethnicity Reference'!$A$2:$B$22,2,FALSE)),
IF(VLOOKUP($A69,'Student reference sheet'!$A$2:$V$2329,9,FALSE) &lt;&gt; "", VLOOKUP(VALUE(VLOOKUP($A69,'Student reference sheet'!$A$2:$V$2329,9,FALSE)),'Ethnicity Reference'!$A$2:$B$22,2,FALSE),"Unknown"))))</f>
        <v/>
      </c>
      <c r="U69" s="34"/>
    </row>
    <row r="70" spans="1:21" ht="15.75">
      <c r="A70" s="47"/>
      <c r="B70" s="33"/>
      <c r="C70" s="30" t="str">
        <f>IF($A70 &lt;&gt; "",VLOOKUP($A70,'Student reference sheet'!$A$2:$V$2329, 3,FALSE), "")</f>
        <v/>
      </c>
      <c r="D70" s="30" t="str">
        <f>IF($A70 &lt;&gt; "",VLOOKUP($A70,'Student reference sheet'!$A$2:$V$2329, 2,FALSE), "")</f>
        <v/>
      </c>
      <c r="E70" s="34"/>
      <c r="F70" s="34"/>
      <c r="G70" s="31" t="str">
        <f t="shared" ca="1" si="3"/>
        <v/>
      </c>
      <c r="H70" s="31" t="str">
        <f t="shared" ca="1" si="4"/>
        <v/>
      </c>
      <c r="I70" s="36" t="str">
        <f>IF($A70 = "", "",
IF(COUNTIF(MINIMUM_DAY_DATES[], Attendance!J70) &gt; 0, VLOOKUP(Attendance!$G70,MINIMUM_DAY_PERIOD_SCHEDULE[], 2,TRUE),
IF(COUNTIF(RALLY_DATES[], Attendance!J70) &gt; 0, VLOOKUP(Attendance!$G70,RALLY_PERIOD_SCHEDULE[], 2,TRUE),
IF(WEEKDAY(Attendance!$J70) = 2,
       IF(COUNTIF(FINALS_WEEK_MONDAY_DATE[],Attendance!$J70) &gt; 0, VLOOKUP(Attendance!$G70,FINALS_WEEK_MONDAY_PERIOD_SCHEDULE[],2,TRUE),
       VLOOKUP(Attendance!$G70,REGULAR_WEEK_SCHEDULE[],6,TRUE)),
IF(WEEKDAY($J70) = 3,
       IF(COUNTIF(FINALS_WEEK_TUESDAY_DATE[],Attendance!$J70) &gt; 0, VLOOKUP(Attendance!$G70,FINALS_WEEK_TUESDAY_PERIOD_SCHEDULE[],2,TRUE),
       VLOOKUP(Attendance!$G70,REGULAR_WEEK_SCHEDULE[[Tuesday]:[Period]],5,TRUE)),
IF(WEEKDAY(Attendance!$J70) = 4,
        IF(COUNTIF(BLOCK_WEDNESDAY_DATES[],Attendance!$J70) &gt; 0, VLOOKUP(Attendance!$G70,BLOCK_WEDNESDAY_PERIOD_SCHEDULE[],2,TRUE),
        IF(COUNTIF(FINALS_WEEK_WEDNESDAY_DATE[],Attendance!$J70) &gt; 0, VLOOKUP(Attendance!$G70,FINALS_WEEK_WEDNESDAY_PERIOD_SCHEDULE[],2,TRUE),
       VLOOKUP(Attendance!$G70,REGULAR_WEEK_SCHEDULE[[Wednesday]:[Period]],4,TRUE))),
IF(WEEKDAY($J70) = 5,
       IF(COUNTIF(BLOCK_THURSDAY_DATES[],Attendance!$J70) &gt; 0, VLOOKUP(Attendance!$G70,BLOCK_THURSDAY_PERIOD_SCHEDULE[],2,TRUE),
       IF(COUNTIF(FINALS_WEEK_THURSDAY_DATE[],Attendance!$J70) &gt; 0, VLOOKUP(Attendance!$G70,FINALS_WEEK_THURSDAY_PERIOD_SCHEDULE[],2,TRUE),
       VLOOKUP(Attendance!$G70,REGULAR_WEEK_SCHEDULE[[Thursday]:[Period]],3,TRUE))),
IF(WEEKDAY(Attendance!$J70) = 6,
       IF(COUNTIF(FINALS_WEEK_FRIDAY_DATE[],Attendance!$J70) &gt; 0, VLOOKUP(Attendance!$G70,FINALS_WEEK_FRIDAY_PERIOD_SCHEDULE[],2,TRUE),
       VLOOKUP(Attendance!$G70,REGULAR_WEEK_SCHEDULE[[Friday]:[Period]],2,TRUE))))))))))</f>
        <v/>
      </c>
      <c r="J70" s="32" t="str">
        <f t="shared" ca="1" si="5"/>
        <v/>
      </c>
      <c r="K70" s="32" t="str">
        <f>IF($A70 &lt;&gt; "",VLOOKUP($A70,'Student reference sheet'!$A$2:$V$2329, 7,FALSE), "")</f>
        <v/>
      </c>
      <c r="L70" s="30" t="str">
        <f>IF($A70 ="", "", VLOOKUP($A70, 'Student reference sheet'!$A$2:$Z$2603,23,FALSE))</f>
        <v/>
      </c>
      <c r="M70" s="30" t="str">
        <f>IF($A70 ="", "", VLOOKUP($A70, 'Student reference sheet'!$A$2:$Z$2603,24,FALSE))</f>
        <v/>
      </c>
      <c r="N70" s="30" t="str">
        <f>IF($A70 ="", "", VLOOKUP($A70, 'Student reference sheet'!$A$2:$Z$2603,26,FALSE))</f>
        <v/>
      </c>
      <c r="O70" s="30" t="str">
        <f>IF($A70 ="", "", VLOOKUP($A70, 'Student reference sheet'!$A$2:$Z$2603,25,FALSE))</f>
        <v/>
      </c>
      <c r="P70" s="30" t="str">
        <f>IF($A70 = "", "", IF(OR(VLOOKUP($A70,'Student reference sheet'!$A$2:$V$2400,8,FALSE) = "R",  VLOOKUP($A70,'Student reference sheet'!$A$2:$V$2400,8,FALSE) = "L"), "X", ""))</f>
        <v/>
      </c>
      <c r="Q70" s="30" t="str">
        <f>IF($A70 ="", "", VLOOKUP($A70, 'Student reference sheet'!$A$2:$V$2603,22,FALSE))</f>
        <v/>
      </c>
      <c r="R70" s="30" t="str">
        <f>IF($A70 &lt;&gt; "",VLOOKUP($A70,'Student reference sheet'!$A$2:$V$2329, 5,FALSE), "")</f>
        <v/>
      </c>
      <c r="S70" s="30" t="str">
        <f>IF($A70 &lt;&gt; "",VLOOKUP($A70,'Student reference sheet'!$A$2:$V$2329, 6,FALSE), "")</f>
        <v/>
      </c>
      <c r="T70" s="30" t="str">
        <f>IF($A70 = "","",
IF(VLOOKUP($A70,'Student reference sheet'!$A$2:$V$2329, 10,FALSE) = "Y", "Hispanic",
IF(VLOOKUP($A70,'Student reference sheet'!$A$2:$V$2329,11,FALSE) &lt;&gt; "",
IF(VLOOKUP($A70,'Student reference sheet'!$A$2:$V$2329,11,FALSE) = "UNK", "Unknown", VLOOKUP(VALUE(VLOOKUP($A70,'Student reference sheet'!$A$2:$V$2329,11,FALSE)),'Ethnicity Reference'!$A$2:$B$22,2,FALSE)),
IF(VLOOKUP($A70,'Student reference sheet'!$A$2:$V$2329,9,FALSE) &lt;&gt; "", VLOOKUP(VALUE(VLOOKUP($A70,'Student reference sheet'!$A$2:$V$2329,9,FALSE)),'Ethnicity Reference'!$A$2:$B$22,2,FALSE),"Unknown"))))</f>
        <v/>
      </c>
      <c r="U70" s="34"/>
    </row>
    <row r="71" spans="1:21" ht="15.75">
      <c r="A71" s="47"/>
      <c r="B71" s="33"/>
      <c r="C71" s="30" t="str">
        <f>IF($A71 &lt;&gt; "",VLOOKUP($A71,'Student reference sheet'!$A$2:$V$2329, 3,FALSE), "")</f>
        <v/>
      </c>
      <c r="D71" s="30" t="str">
        <f>IF($A71 &lt;&gt; "",VLOOKUP($A71,'Student reference sheet'!$A$2:$V$2329, 2,FALSE), "")</f>
        <v/>
      </c>
      <c r="E71" s="34"/>
      <c r="F71" s="34"/>
      <c r="G71" s="31" t="str">
        <f t="shared" ca="1" si="3"/>
        <v/>
      </c>
      <c r="H71" s="31" t="str">
        <f t="shared" ca="1" si="4"/>
        <v/>
      </c>
      <c r="I71" s="36" t="str">
        <f>IF($A71 = "", "",
IF(COUNTIF(MINIMUM_DAY_DATES[], Attendance!J71) &gt; 0, VLOOKUP(Attendance!$G71,MINIMUM_DAY_PERIOD_SCHEDULE[], 2,TRUE),
IF(COUNTIF(RALLY_DATES[], Attendance!J71) &gt; 0, VLOOKUP(Attendance!$G71,RALLY_PERIOD_SCHEDULE[], 2,TRUE),
IF(WEEKDAY(Attendance!$J71) = 2,
       IF(COUNTIF(FINALS_WEEK_MONDAY_DATE[],Attendance!$J71) &gt; 0, VLOOKUP(Attendance!$G71,FINALS_WEEK_MONDAY_PERIOD_SCHEDULE[],2,TRUE),
       VLOOKUP(Attendance!$G71,REGULAR_WEEK_SCHEDULE[],6,TRUE)),
IF(WEEKDAY($J71) = 3,
       IF(COUNTIF(FINALS_WEEK_TUESDAY_DATE[],Attendance!$J71) &gt; 0, VLOOKUP(Attendance!$G71,FINALS_WEEK_TUESDAY_PERIOD_SCHEDULE[],2,TRUE),
       VLOOKUP(Attendance!$G71,REGULAR_WEEK_SCHEDULE[[Tuesday]:[Period]],5,TRUE)),
IF(WEEKDAY(Attendance!$J71) = 4,
        IF(COUNTIF(BLOCK_WEDNESDAY_DATES[],Attendance!$J71) &gt; 0, VLOOKUP(Attendance!$G71,BLOCK_WEDNESDAY_PERIOD_SCHEDULE[],2,TRUE),
        IF(COUNTIF(FINALS_WEEK_WEDNESDAY_DATE[],Attendance!$J71) &gt; 0, VLOOKUP(Attendance!$G71,FINALS_WEEK_WEDNESDAY_PERIOD_SCHEDULE[],2,TRUE),
       VLOOKUP(Attendance!$G71,REGULAR_WEEK_SCHEDULE[[Wednesday]:[Period]],4,TRUE))),
IF(WEEKDAY($J71) = 5,
       IF(COUNTIF(BLOCK_THURSDAY_DATES[],Attendance!$J71) &gt; 0, VLOOKUP(Attendance!$G71,BLOCK_THURSDAY_PERIOD_SCHEDULE[],2,TRUE),
       IF(COUNTIF(FINALS_WEEK_THURSDAY_DATE[],Attendance!$J71) &gt; 0, VLOOKUP(Attendance!$G71,FINALS_WEEK_THURSDAY_PERIOD_SCHEDULE[],2,TRUE),
       VLOOKUP(Attendance!$G71,REGULAR_WEEK_SCHEDULE[[Thursday]:[Period]],3,TRUE))),
IF(WEEKDAY(Attendance!$J71) = 6,
       IF(COUNTIF(FINALS_WEEK_FRIDAY_DATE[],Attendance!$J71) &gt; 0, VLOOKUP(Attendance!$G71,FINALS_WEEK_FRIDAY_PERIOD_SCHEDULE[],2,TRUE),
       VLOOKUP(Attendance!$G71,REGULAR_WEEK_SCHEDULE[[Friday]:[Period]],2,TRUE))))))))))</f>
        <v/>
      </c>
      <c r="J71" s="32" t="str">
        <f t="shared" ca="1" si="5"/>
        <v/>
      </c>
      <c r="K71" s="32" t="str">
        <f>IF($A71 &lt;&gt; "",VLOOKUP($A71,'Student reference sheet'!$A$2:$V$2329, 7,FALSE), "")</f>
        <v/>
      </c>
      <c r="L71" s="30" t="str">
        <f>IF($A71 ="", "", VLOOKUP($A71, 'Student reference sheet'!$A$2:$Z$2603,23,FALSE))</f>
        <v/>
      </c>
      <c r="M71" s="30" t="str">
        <f>IF($A71 ="", "", VLOOKUP($A71, 'Student reference sheet'!$A$2:$Z$2603,24,FALSE))</f>
        <v/>
      </c>
      <c r="N71" s="30" t="str">
        <f>IF($A71 ="", "", VLOOKUP($A71, 'Student reference sheet'!$A$2:$Z$2603,26,FALSE))</f>
        <v/>
      </c>
      <c r="O71" s="30" t="str">
        <f>IF($A71 ="", "", VLOOKUP($A71, 'Student reference sheet'!$A$2:$Z$2603,25,FALSE))</f>
        <v/>
      </c>
      <c r="P71" s="30" t="str">
        <f>IF($A71 = "", "", IF(OR(VLOOKUP($A71,'Student reference sheet'!$A$2:$V$2400,8,FALSE) = "R",  VLOOKUP($A71,'Student reference sheet'!$A$2:$V$2400,8,FALSE) = "L"), "X", ""))</f>
        <v/>
      </c>
      <c r="Q71" s="30" t="str">
        <f>IF($A71 ="", "", VLOOKUP($A71, 'Student reference sheet'!$A$2:$V$2603,22,FALSE))</f>
        <v/>
      </c>
      <c r="R71" s="30" t="str">
        <f>IF($A71 &lt;&gt; "",VLOOKUP($A71,'Student reference sheet'!$A$2:$V$2329, 5,FALSE), "")</f>
        <v/>
      </c>
      <c r="S71" s="30" t="str">
        <f>IF($A71 &lt;&gt; "",VLOOKUP($A71,'Student reference sheet'!$A$2:$V$2329, 6,FALSE), "")</f>
        <v/>
      </c>
      <c r="T71" s="30" t="str">
        <f>IF($A71 = "","",
IF(VLOOKUP($A71,'Student reference sheet'!$A$2:$V$2329, 10,FALSE) = "Y", "Hispanic",
IF(VLOOKUP($A71,'Student reference sheet'!$A$2:$V$2329,11,FALSE) &lt;&gt; "",
IF(VLOOKUP($A71,'Student reference sheet'!$A$2:$V$2329,11,FALSE) = "UNK", "Unknown", VLOOKUP(VALUE(VLOOKUP($A71,'Student reference sheet'!$A$2:$V$2329,11,FALSE)),'Ethnicity Reference'!$A$2:$B$22,2,FALSE)),
IF(VLOOKUP($A71,'Student reference sheet'!$A$2:$V$2329,9,FALSE) &lt;&gt; "", VLOOKUP(VALUE(VLOOKUP($A71,'Student reference sheet'!$A$2:$V$2329,9,FALSE)),'Ethnicity Reference'!$A$2:$B$22,2,FALSE),"Unknown"))))</f>
        <v/>
      </c>
      <c r="U71" s="34"/>
    </row>
    <row r="72" spans="1:21" ht="15.75">
      <c r="A72" s="47"/>
      <c r="B72" s="33"/>
      <c r="C72" s="30" t="str">
        <f>IF($A72 &lt;&gt; "",VLOOKUP($A72,'Student reference sheet'!$A$2:$V$2329, 3,FALSE), "")</f>
        <v/>
      </c>
      <c r="D72" s="30" t="str">
        <f>IF($A72 &lt;&gt; "",VLOOKUP($A72,'Student reference sheet'!$A$2:$V$2329, 2,FALSE), "")</f>
        <v/>
      </c>
      <c r="E72" s="34"/>
      <c r="F72" s="34"/>
      <c r="G72" s="31" t="str">
        <f t="shared" ca="1" si="3"/>
        <v/>
      </c>
      <c r="H72" s="31" t="str">
        <f t="shared" ca="1" si="4"/>
        <v/>
      </c>
      <c r="I72" s="36" t="str">
        <f>IF($A72 = "", "",
IF(COUNTIF(MINIMUM_DAY_DATES[], Attendance!J72) &gt; 0, VLOOKUP(Attendance!$G72,MINIMUM_DAY_PERIOD_SCHEDULE[], 2,TRUE),
IF(COUNTIF(RALLY_DATES[], Attendance!J72) &gt; 0, VLOOKUP(Attendance!$G72,RALLY_PERIOD_SCHEDULE[], 2,TRUE),
IF(WEEKDAY(Attendance!$J72) = 2,
       IF(COUNTIF(FINALS_WEEK_MONDAY_DATE[],Attendance!$J72) &gt; 0, VLOOKUP(Attendance!$G72,FINALS_WEEK_MONDAY_PERIOD_SCHEDULE[],2,TRUE),
       VLOOKUP(Attendance!$G72,REGULAR_WEEK_SCHEDULE[],6,TRUE)),
IF(WEEKDAY($J72) = 3,
       IF(COUNTIF(FINALS_WEEK_TUESDAY_DATE[],Attendance!$J72) &gt; 0, VLOOKUP(Attendance!$G72,FINALS_WEEK_TUESDAY_PERIOD_SCHEDULE[],2,TRUE),
       VLOOKUP(Attendance!$G72,REGULAR_WEEK_SCHEDULE[[Tuesday]:[Period]],5,TRUE)),
IF(WEEKDAY(Attendance!$J72) = 4,
        IF(COUNTIF(BLOCK_WEDNESDAY_DATES[],Attendance!$J72) &gt; 0, VLOOKUP(Attendance!$G72,BLOCK_WEDNESDAY_PERIOD_SCHEDULE[],2,TRUE),
        IF(COUNTIF(FINALS_WEEK_WEDNESDAY_DATE[],Attendance!$J72) &gt; 0, VLOOKUP(Attendance!$G72,FINALS_WEEK_WEDNESDAY_PERIOD_SCHEDULE[],2,TRUE),
       VLOOKUP(Attendance!$G72,REGULAR_WEEK_SCHEDULE[[Wednesday]:[Period]],4,TRUE))),
IF(WEEKDAY($J72) = 5,
       IF(COUNTIF(BLOCK_THURSDAY_DATES[],Attendance!$J72) &gt; 0, VLOOKUP(Attendance!$G72,BLOCK_THURSDAY_PERIOD_SCHEDULE[],2,TRUE),
       IF(COUNTIF(FINALS_WEEK_THURSDAY_DATE[],Attendance!$J72) &gt; 0, VLOOKUP(Attendance!$G72,FINALS_WEEK_THURSDAY_PERIOD_SCHEDULE[],2,TRUE),
       VLOOKUP(Attendance!$G72,REGULAR_WEEK_SCHEDULE[[Thursday]:[Period]],3,TRUE))),
IF(WEEKDAY(Attendance!$J72) = 6,
       IF(COUNTIF(FINALS_WEEK_FRIDAY_DATE[],Attendance!$J72) &gt; 0, VLOOKUP(Attendance!$G72,FINALS_WEEK_FRIDAY_PERIOD_SCHEDULE[],2,TRUE),
       VLOOKUP(Attendance!$G72,REGULAR_WEEK_SCHEDULE[[Friday]:[Period]],2,TRUE))))))))))</f>
        <v/>
      </c>
      <c r="J72" s="32" t="str">
        <f t="shared" ca="1" si="5"/>
        <v/>
      </c>
      <c r="K72" s="32" t="str">
        <f>IF($A72 &lt;&gt; "",VLOOKUP($A72,'Student reference sheet'!$A$2:$V$2329, 7,FALSE), "")</f>
        <v/>
      </c>
      <c r="L72" s="30" t="str">
        <f>IF($A72 ="", "", VLOOKUP($A72, 'Student reference sheet'!$A$2:$Z$2603,23,FALSE))</f>
        <v/>
      </c>
      <c r="M72" s="30" t="str">
        <f>IF($A72 ="", "", VLOOKUP($A72, 'Student reference sheet'!$A$2:$Z$2603,24,FALSE))</f>
        <v/>
      </c>
      <c r="N72" s="30" t="str">
        <f>IF($A72 ="", "", VLOOKUP($A72, 'Student reference sheet'!$A$2:$Z$2603,26,FALSE))</f>
        <v/>
      </c>
      <c r="O72" s="30" t="str">
        <f>IF($A72 ="", "", VLOOKUP($A72, 'Student reference sheet'!$A$2:$Z$2603,25,FALSE))</f>
        <v/>
      </c>
      <c r="P72" s="30" t="str">
        <f>IF($A72 = "", "", IF(OR(VLOOKUP($A72,'Student reference sheet'!$A$2:$V$2400,8,FALSE) = "R",  VLOOKUP($A72,'Student reference sheet'!$A$2:$V$2400,8,FALSE) = "L"), "X", ""))</f>
        <v/>
      </c>
      <c r="Q72" s="30" t="str">
        <f>IF($A72 ="", "", VLOOKUP($A72, 'Student reference sheet'!$A$2:$V$2603,22,FALSE))</f>
        <v/>
      </c>
      <c r="R72" s="30" t="str">
        <f>IF($A72 &lt;&gt; "",VLOOKUP($A72,'Student reference sheet'!$A$2:$V$2329, 5,FALSE), "")</f>
        <v/>
      </c>
      <c r="S72" s="30" t="str">
        <f>IF($A72 &lt;&gt; "",VLOOKUP($A72,'Student reference sheet'!$A$2:$V$2329, 6,FALSE), "")</f>
        <v/>
      </c>
      <c r="T72" s="30" t="str">
        <f>IF($A72 = "","",
IF(VLOOKUP($A72,'Student reference sheet'!$A$2:$V$2329, 10,FALSE) = "Y", "Hispanic",
IF(VLOOKUP($A72,'Student reference sheet'!$A$2:$V$2329,11,FALSE) &lt;&gt; "",
IF(VLOOKUP($A72,'Student reference sheet'!$A$2:$V$2329,11,FALSE) = "UNK", "Unknown", VLOOKUP(VALUE(VLOOKUP($A72,'Student reference sheet'!$A$2:$V$2329,11,FALSE)),'Ethnicity Reference'!$A$2:$B$22,2,FALSE)),
IF(VLOOKUP($A72,'Student reference sheet'!$A$2:$V$2329,9,FALSE) &lt;&gt; "", VLOOKUP(VALUE(VLOOKUP($A72,'Student reference sheet'!$A$2:$V$2329,9,FALSE)),'Ethnicity Reference'!$A$2:$B$22,2,FALSE),"Unknown"))))</f>
        <v/>
      </c>
      <c r="U72" s="34"/>
    </row>
    <row r="73" spans="1:21" ht="15.75">
      <c r="A73" s="47"/>
      <c r="B73" s="33"/>
      <c r="C73" s="30" t="str">
        <f>IF($A73 &lt;&gt; "",VLOOKUP($A73,'Student reference sheet'!$A$2:$V$2329, 3,FALSE), "")</f>
        <v/>
      </c>
      <c r="D73" s="30" t="str">
        <f>IF($A73 &lt;&gt; "",VLOOKUP($A73,'Student reference sheet'!$A$2:$V$2329, 2,FALSE), "")</f>
        <v/>
      </c>
      <c r="E73" s="34"/>
      <c r="F73" s="34"/>
      <c r="G73" s="31" t="str">
        <f t="shared" ca="1" si="3"/>
        <v/>
      </c>
      <c r="H73" s="31" t="str">
        <f t="shared" ca="1" si="4"/>
        <v/>
      </c>
      <c r="I73" s="36" t="str">
        <f>IF($A73 = "", "",
IF(COUNTIF(MINIMUM_DAY_DATES[], Attendance!J73) &gt; 0, VLOOKUP(Attendance!$G73,MINIMUM_DAY_PERIOD_SCHEDULE[], 2,TRUE),
IF(COUNTIF(RALLY_DATES[], Attendance!J73) &gt; 0, VLOOKUP(Attendance!$G73,RALLY_PERIOD_SCHEDULE[], 2,TRUE),
IF(WEEKDAY(Attendance!$J73) = 2,
       IF(COUNTIF(FINALS_WEEK_MONDAY_DATE[],Attendance!$J73) &gt; 0, VLOOKUP(Attendance!$G73,FINALS_WEEK_MONDAY_PERIOD_SCHEDULE[],2,TRUE),
       VLOOKUP(Attendance!$G73,REGULAR_WEEK_SCHEDULE[],6,TRUE)),
IF(WEEKDAY($J73) = 3,
       IF(COUNTIF(FINALS_WEEK_TUESDAY_DATE[],Attendance!$J73) &gt; 0, VLOOKUP(Attendance!$G73,FINALS_WEEK_TUESDAY_PERIOD_SCHEDULE[],2,TRUE),
       VLOOKUP(Attendance!$G73,REGULAR_WEEK_SCHEDULE[[Tuesday]:[Period]],5,TRUE)),
IF(WEEKDAY(Attendance!$J73) = 4,
        IF(COUNTIF(BLOCK_WEDNESDAY_DATES[],Attendance!$J73) &gt; 0, VLOOKUP(Attendance!$G73,BLOCK_WEDNESDAY_PERIOD_SCHEDULE[],2,TRUE),
        IF(COUNTIF(FINALS_WEEK_WEDNESDAY_DATE[],Attendance!$J73) &gt; 0, VLOOKUP(Attendance!$G73,FINALS_WEEK_WEDNESDAY_PERIOD_SCHEDULE[],2,TRUE),
       VLOOKUP(Attendance!$G73,REGULAR_WEEK_SCHEDULE[[Wednesday]:[Period]],4,TRUE))),
IF(WEEKDAY($J73) = 5,
       IF(COUNTIF(BLOCK_THURSDAY_DATES[],Attendance!$J73) &gt; 0, VLOOKUP(Attendance!$G73,BLOCK_THURSDAY_PERIOD_SCHEDULE[],2,TRUE),
       IF(COUNTIF(FINALS_WEEK_THURSDAY_DATE[],Attendance!$J73) &gt; 0, VLOOKUP(Attendance!$G73,FINALS_WEEK_THURSDAY_PERIOD_SCHEDULE[],2,TRUE),
       VLOOKUP(Attendance!$G73,REGULAR_WEEK_SCHEDULE[[Thursday]:[Period]],3,TRUE))),
IF(WEEKDAY(Attendance!$J73) = 6,
       IF(COUNTIF(FINALS_WEEK_FRIDAY_DATE[],Attendance!$J73) &gt; 0, VLOOKUP(Attendance!$G73,FINALS_WEEK_FRIDAY_PERIOD_SCHEDULE[],2,TRUE),
       VLOOKUP(Attendance!$G73,REGULAR_WEEK_SCHEDULE[[Friday]:[Period]],2,TRUE))))))))))</f>
        <v/>
      </c>
      <c r="J73" s="32" t="str">
        <f t="shared" ca="1" si="5"/>
        <v/>
      </c>
      <c r="K73" s="32" t="str">
        <f>IF($A73 &lt;&gt; "",VLOOKUP($A73,'Student reference sheet'!$A$2:$V$2329, 7,FALSE), "")</f>
        <v/>
      </c>
      <c r="L73" s="30" t="str">
        <f>IF($A73 ="", "", VLOOKUP($A73, 'Student reference sheet'!$A$2:$Z$2603,23,FALSE))</f>
        <v/>
      </c>
      <c r="M73" s="30" t="str">
        <f>IF($A73 ="", "", VLOOKUP($A73, 'Student reference sheet'!$A$2:$Z$2603,24,FALSE))</f>
        <v/>
      </c>
      <c r="N73" s="30" t="str">
        <f>IF($A73 ="", "", VLOOKUP($A73, 'Student reference sheet'!$A$2:$Z$2603,26,FALSE))</f>
        <v/>
      </c>
      <c r="O73" s="30" t="str">
        <f>IF($A73 ="", "", VLOOKUP($A73, 'Student reference sheet'!$A$2:$Z$2603,25,FALSE))</f>
        <v/>
      </c>
      <c r="P73" s="30" t="str">
        <f>IF($A73 = "", "", IF(OR(VLOOKUP($A73,'Student reference sheet'!$A$2:$V$2400,8,FALSE) = "R",  VLOOKUP($A73,'Student reference sheet'!$A$2:$V$2400,8,FALSE) = "L"), "X", ""))</f>
        <v/>
      </c>
      <c r="Q73" s="30" t="str">
        <f>IF($A73 ="", "", VLOOKUP($A73, 'Student reference sheet'!$A$2:$V$2603,22,FALSE))</f>
        <v/>
      </c>
      <c r="R73" s="30" t="str">
        <f>IF($A73 &lt;&gt; "",VLOOKUP($A73,'Student reference sheet'!$A$2:$V$2329, 5,FALSE), "")</f>
        <v/>
      </c>
      <c r="S73" s="30" t="str">
        <f>IF($A73 &lt;&gt; "",VLOOKUP($A73,'Student reference sheet'!$A$2:$V$2329, 6,FALSE), "")</f>
        <v/>
      </c>
      <c r="T73" s="30" t="str">
        <f>IF($A73 = "","",
IF(VLOOKUP($A73,'Student reference sheet'!$A$2:$V$2329, 10,FALSE) = "Y", "Hispanic",
IF(VLOOKUP($A73,'Student reference sheet'!$A$2:$V$2329,11,FALSE) &lt;&gt; "",
IF(VLOOKUP($A73,'Student reference sheet'!$A$2:$V$2329,11,FALSE) = "UNK", "Unknown", VLOOKUP(VALUE(VLOOKUP($A73,'Student reference sheet'!$A$2:$V$2329,11,FALSE)),'Ethnicity Reference'!$A$2:$B$22,2,FALSE)),
IF(VLOOKUP($A73,'Student reference sheet'!$A$2:$V$2329,9,FALSE) &lt;&gt; "", VLOOKUP(VALUE(VLOOKUP($A73,'Student reference sheet'!$A$2:$V$2329,9,FALSE)),'Ethnicity Reference'!$A$2:$B$22,2,FALSE),"Unknown"))))</f>
        <v/>
      </c>
      <c r="U73" s="34"/>
    </row>
    <row r="74" spans="1:21" ht="15.75">
      <c r="A74" s="47"/>
      <c r="B74" s="33"/>
      <c r="C74" s="30" t="str">
        <f>IF($A74 &lt;&gt; "",VLOOKUP($A74,'Student reference sheet'!$A$2:$V$2329, 3,FALSE), "")</f>
        <v/>
      </c>
      <c r="D74" s="30" t="str">
        <f>IF($A74 &lt;&gt; "",VLOOKUP($A74,'Student reference sheet'!$A$2:$V$2329, 2,FALSE), "")</f>
        <v/>
      </c>
      <c r="E74" s="34"/>
      <c r="F74" s="34"/>
      <c r="G74" s="31" t="str">
        <f t="shared" ca="1" si="3"/>
        <v/>
      </c>
      <c r="H74" s="31" t="str">
        <f t="shared" ca="1" si="4"/>
        <v/>
      </c>
      <c r="I74" s="36" t="str">
        <f>IF($A74 = "", "",
IF(COUNTIF(MINIMUM_DAY_DATES[], Attendance!J74) &gt; 0, VLOOKUP(Attendance!$G74,MINIMUM_DAY_PERIOD_SCHEDULE[], 2,TRUE),
IF(COUNTIF(RALLY_DATES[], Attendance!J74) &gt; 0, VLOOKUP(Attendance!$G74,RALLY_PERIOD_SCHEDULE[], 2,TRUE),
IF(WEEKDAY(Attendance!$J74) = 2,
       IF(COUNTIF(FINALS_WEEK_MONDAY_DATE[],Attendance!$J74) &gt; 0, VLOOKUP(Attendance!$G74,FINALS_WEEK_MONDAY_PERIOD_SCHEDULE[],2,TRUE),
       VLOOKUP(Attendance!$G74,REGULAR_WEEK_SCHEDULE[],6,TRUE)),
IF(WEEKDAY($J74) = 3,
       IF(COUNTIF(FINALS_WEEK_TUESDAY_DATE[],Attendance!$J74) &gt; 0, VLOOKUP(Attendance!$G74,FINALS_WEEK_TUESDAY_PERIOD_SCHEDULE[],2,TRUE),
       VLOOKUP(Attendance!$G74,REGULAR_WEEK_SCHEDULE[[Tuesday]:[Period]],5,TRUE)),
IF(WEEKDAY(Attendance!$J74) = 4,
        IF(COUNTIF(BLOCK_WEDNESDAY_DATES[],Attendance!$J74) &gt; 0, VLOOKUP(Attendance!$G74,BLOCK_WEDNESDAY_PERIOD_SCHEDULE[],2,TRUE),
        IF(COUNTIF(FINALS_WEEK_WEDNESDAY_DATE[],Attendance!$J74) &gt; 0, VLOOKUP(Attendance!$G74,FINALS_WEEK_WEDNESDAY_PERIOD_SCHEDULE[],2,TRUE),
       VLOOKUP(Attendance!$G74,REGULAR_WEEK_SCHEDULE[[Wednesday]:[Period]],4,TRUE))),
IF(WEEKDAY($J74) = 5,
       IF(COUNTIF(BLOCK_THURSDAY_DATES[],Attendance!$J74) &gt; 0, VLOOKUP(Attendance!$G74,BLOCK_THURSDAY_PERIOD_SCHEDULE[],2,TRUE),
       IF(COUNTIF(FINALS_WEEK_THURSDAY_DATE[],Attendance!$J74) &gt; 0, VLOOKUP(Attendance!$G74,FINALS_WEEK_THURSDAY_PERIOD_SCHEDULE[],2,TRUE),
       VLOOKUP(Attendance!$G74,REGULAR_WEEK_SCHEDULE[[Thursday]:[Period]],3,TRUE))),
IF(WEEKDAY(Attendance!$J74) = 6,
       IF(COUNTIF(FINALS_WEEK_FRIDAY_DATE[],Attendance!$J74) &gt; 0, VLOOKUP(Attendance!$G74,FINALS_WEEK_FRIDAY_PERIOD_SCHEDULE[],2,TRUE),
       VLOOKUP(Attendance!$G74,REGULAR_WEEK_SCHEDULE[[Friday]:[Period]],2,TRUE))))))))))</f>
        <v/>
      </c>
      <c r="J74" s="32" t="str">
        <f t="shared" ca="1" si="5"/>
        <v/>
      </c>
      <c r="K74" s="32" t="str">
        <f>IF($A74 &lt;&gt; "",VLOOKUP($A74,'Student reference sheet'!$A$2:$V$2329, 7,FALSE), "")</f>
        <v/>
      </c>
      <c r="L74" s="30" t="str">
        <f>IF($A74 ="", "", VLOOKUP($A74, 'Student reference sheet'!$A$2:$Z$2603,23,FALSE))</f>
        <v/>
      </c>
      <c r="M74" s="30" t="str">
        <f>IF($A74 ="", "", VLOOKUP($A74, 'Student reference sheet'!$A$2:$Z$2603,24,FALSE))</f>
        <v/>
      </c>
      <c r="N74" s="30" t="str">
        <f>IF($A74 ="", "", VLOOKUP($A74, 'Student reference sheet'!$A$2:$Z$2603,26,FALSE))</f>
        <v/>
      </c>
      <c r="O74" s="30" t="str">
        <f>IF($A74 ="", "", VLOOKUP($A74, 'Student reference sheet'!$A$2:$Z$2603,25,FALSE))</f>
        <v/>
      </c>
      <c r="P74" s="30" t="str">
        <f>IF($A74 = "", "", IF(OR(VLOOKUP($A74,'Student reference sheet'!$A$2:$V$2400,8,FALSE) = "R",  VLOOKUP($A74,'Student reference sheet'!$A$2:$V$2400,8,FALSE) = "L"), "X", ""))</f>
        <v/>
      </c>
      <c r="Q74" s="30" t="str">
        <f>IF($A74 ="", "", VLOOKUP($A74, 'Student reference sheet'!$A$2:$V$2603,22,FALSE))</f>
        <v/>
      </c>
      <c r="R74" s="30" t="str">
        <f>IF($A74 &lt;&gt; "",VLOOKUP($A74,'Student reference sheet'!$A$2:$V$2329, 5,FALSE), "")</f>
        <v/>
      </c>
      <c r="S74" s="30" t="str">
        <f>IF($A74 &lt;&gt; "",VLOOKUP($A74,'Student reference sheet'!$A$2:$V$2329, 6,FALSE), "")</f>
        <v/>
      </c>
      <c r="T74" s="30" t="str">
        <f>IF($A74 = "","",
IF(VLOOKUP($A74,'Student reference sheet'!$A$2:$V$2329, 10,FALSE) = "Y", "Hispanic",
IF(VLOOKUP($A74,'Student reference sheet'!$A$2:$V$2329,11,FALSE) &lt;&gt; "",
IF(VLOOKUP($A74,'Student reference sheet'!$A$2:$V$2329,11,FALSE) = "UNK", "Unknown", VLOOKUP(VALUE(VLOOKUP($A74,'Student reference sheet'!$A$2:$V$2329,11,FALSE)),'Ethnicity Reference'!$A$2:$B$22,2,FALSE)),
IF(VLOOKUP($A74,'Student reference sheet'!$A$2:$V$2329,9,FALSE) &lt;&gt; "", VLOOKUP(VALUE(VLOOKUP($A74,'Student reference sheet'!$A$2:$V$2329,9,FALSE)),'Ethnicity Reference'!$A$2:$B$22,2,FALSE),"Unknown"))))</f>
        <v/>
      </c>
      <c r="U74" s="34"/>
    </row>
    <row r="75" spans="1:21" ht="15.75">
      <c r="A75" s="47"/>
      <c r="B75" s="33"/>
      <c r="C75" s="30" t="str">
        <f>IF($A75 &lt;&gt; "",VLOOKUP($A75,'Student reference sheet'!$A$2:$V$2329, 3,FALSE), "")</f>
        <v/>
      </c>
      <c r="D75" s="30" t="str">
        <f>IF($A75 &lt;&gt; "",VLOOKUP($A75,'Student reference sheet'!$A$2:$V$2329, 2,FALSE), "")</f>
        <v/>
      </c>
      <c r="E75" s="34"/>
      <c r="F75" s="34"/>
      <c r="G75" s="31" t="str">
        <f t="shared" ca="1" si="3"/>
        <v/>
      </c>
      <c r="H75" s="31" t="str">
        <f t="shared" ca="1" si="4"/>
        <v/>
      </c>
      <c r="I75" s="36" t="str">
        <f>IF($A75 = "", "",
IF(COUNTIF(MINIMUM_DAY_DATES[], Attendance!J75) &gt; 0, VLOOKUP(Attendance!$G75,MINIMUM_DAY_PERIOD_SCHEDULE[], 2,TRUE),
IF(COUNTIF(RALLY_DATES[], Attendance!J75) &gt; 0, VLOOKUP(Attendance!$G75,RALLY_PERIOD_SCHEDULE[], 2,TRUE),
IF(WEEKDAY(Attendance!$J75) = 2,
       IF(COUNTIF(FINALS_WEEK_MONDAY_DATE[],Attendance!$J75) &gt; 0, VLOOKUP(Attendance!$G75,FINALS_WEEK_MONDAY_PERIOD_SCHEDULE[],2,TRUE),
       VLOOKUP(Attendance!$G75,REGULAR_WEEK_SCHEDULE[],6,TRUE)),
IF(WEEKDAY($J75) = 3,
       IF(COUNTIF(FINALS_WEEK_TUESDAY_DATE[],Attendance!$J75) &gt; 0, VLOOKUP(Attendance!$G75,FINALS_WEEK_TUESDAY_PERIOD_SCHEDULE[],2,TRUE),
       VLOOKUP(Attendance!$G75,REGULAR_WEEK_SCHEDULE[[Tuesday]:[Period]],5,TRUE)),
IF(WEEKDAY(Attendance!$J75) = 4,
        IF(COUNTIF(BLOCK_WEDNESDAY_DATES[],Attendance!$J75) &gt; 0, VLOOKUP(Attendance!$G75,BLOCK_WEDNESDAY_PERIOD_SCHEDULE[],2,TRUE),
        IF(COUNTIF(FINALS_WEEK_WEDNESDAY_DATE[],Attendance!$J75) &gt; 0, VLOOKUP(Attendance!$G75,FINALS_WEEK_WEDNESDAY_PERIOD_SCHEDULE[],2,TRUE),
       VLOOKUP(Attendance!$G75,REGULAR_WEEK_SCHEDULE[[Wednesday]:[Period]],4,TRUE))),
IF(WEEKDAY($J75) = 5,
       IF(COUNTIF(BLOCK_THURSDAY_DATES[],Attendance!$J75) &gt; 0, VLOOKUP(Attendance!$G75,BLOCK_THURSDAY_PERIOD_SCHEDULE[],2,TRUE),
       IF(COUNTIF(FINALS_WEEK_THURSDAY_DATE[],Attendance!$J75) &gt; 0, VLOOKUP(Attendance!$G75,FINALS_WEEK_THURSDAY_PERIOD_SCHEDULE[],2,TRUE),
       VLOOKUP(Attendance!$G75,REGULAR_WEEK_SCHEDULE[[Thursday]:[Period]],3,TRUE))),
IF(WEEKDAY(Attendance!$J75) = 6,
       IF(COUNTIF(FINALS_WEEK_FRIDAY_DATE[],Attendance!$J75) &gt; 0, VLOOKUP(Attendance!$G75,FINALS_WEEK_FRIDAY_PERIOD_SCHEDULE[],2,TRUE),
       VLOOKUP(Attendance!$G75,REGULAR_WEEK_SCHEDULE[[Friday]:[Period]],2,TRUE))))))))))</f>
        <v/>
      </c>
      <c r="J75" s="32" t="str">
        <f t="shared" ca="1" si="5"/>
        <v/>
      </c>
      <c r="K75" s="32" t="str">
        <f>IF($A75 &lt;&gt; "",VLOOKUP($A75,'Student reference sheet'!$A$2:$V$2329, 7,FALSE), "")</f>
        <v/>
      </c>
      <c r="L75" s="30" t="str">
        <f>IF($A75 ="", "", VLOOKUP($A75, 'Student reference sheet'!$A$2:$Z$2603,23,FALSE))</f>
        <v/>
      </c>
      <c r="M75" s="30" t="str">
        <f>IF($A75 ="", "", VLOOKUP($A75, 'Student reference sheet'!$A$2:$Z$2603,24,FALSE))</f>
        <v/>
      </c>
      <c r="N75" s="30" t="str">
        <f>IF($A75 ="", "", VLOOKUP($A75, 'Student reference sheet'!$A$2:$Z$2603,26,FALSE))</f>
        <v/>
      </c>
      <c r="O75" s="30" t="str">
        <f>IF($A75 ="", "", VLOOKUP($A75, 'Student reference sheet'!$A$2:$Z$2603,25,FALSE))</f>
        <v/>
      </c>
      <c r="P75" s="30" t="str">
        <f>IF($A75 = "", "", IF(OR(VLOOKUP($A75,'Student reference sheet'!$A$2:$V$2400,8,FALSE) = "R",  VLOOKUP($A75,'Student reference sheet'!$A$2:$V$2400,8,FALSE) = "L"), "X", ""))</f>
        <v/>
      </c>
      <c r="Q75" s="30" t="str">
        <f>IF($A75 ="", "", VLOOKUP($A75, 'Student reference sheet'!$A$2:$V$2603,22,FALSE))</f>
        <v/>
      </c>
      <c r="R75" s="30" t="str">
        <f>IF($A75 &lt;&gt; "",VLOOKUP($A75,'Student reference sheet'!$A$2:$V$2329, 5,FALSE), "")</f>
        <v/>
      </c>
      <c r="S75" s="30" t="str">
        <f>IF($A75 &lt;&gt; "",VLOOKUP($A75,'Student reference sheet'!$A$2:$V$2329, 6,FALSE), "")</f>
        <v/>
      </c>
      <c r="T75" s="30" t="str">
        <f>IF($A75 = "","",
IF(VLOOKUP($A75,'Student reference sheet'!$A$2:$V$2329, 10,FALSE) = "Y", "Hispanic",
IF(VLOOKUP($A75,'Student reference sheet'!$A$2:$V$2329,11,FALSE) &lt;&gt; "",
IF(VLOOKUP($A75,'Student reference sheet'!$A$2:$V$2329,11,FALSE) = "UNK", "Unknown", VLOOKUP(VALUE(VLOOKUP($A75,'Student reference sheet'!$A$2:$V$2329,11,FALSE)),'Ethnicity Reference'!$A$2:$B$22,2,FALSE)),
IF(VLOOKUP($A75,'Student reference sheet'!$A$2:$V$2329,9,FALSE) &lt;&gt; "", VLOOKUP(VALUE(VLOOKUP($A75,'Student reference sheet'!$A$2:$V$2329,9,FALSE)),'Ethnicity Reference'!$A$2:$B$22,2,FALSE),"Unknown"))))</f>
        <v/>
      </c>
      <c r="U75" s="34"/>
    </row>
    <row r="76" spans="1:21" ht="15.75">
      <c r="A76" s="47"/>
      <c r="B76" s="33"/>
      <c r="C76" s="30" t="str">
        <f>IF($A76 &lt;&gt; "",VLOOKUP($A76,'Student reference sheet'!$A$2:$V$2329, 3,FALSE), "")</f>
        <v/>
      </c>
      <c r="D76" s="30" t="str">
        <f>IF($A76 &lt;&gt; "",VLOOKUP($A76,'Student reference sheet'!$A$2:$V$2329, 2,FALSE), "")</f>
        <v/>
      </c>
      <c r="E76" s="34"/>
      <c r="F76" s="34"/>
      <c r="G76" s="31" t="str">
        <f t="shared" ca="1" si="3"/>
        <v/>
      </c>
      <c r="H76" s="31" t="str">
        <f t="shared" ca="1" si="4"/>
        <v/>
      </c>
      <c r="I76" s="36" t="str">
        <f>IF($A76 = "", "",
IF(COUNTIF(MINIMUM_DAY_DATES[], Attendance!J76) &gt; 0, VLOOKUP(Attendance!$G76,MINIMUM_DAY_PERIOD_SCHEDULE[], 2,TRUE),
IF(COUNTIF(RALLY_DATES[], Attendance!J76) &gt; 0, VLOOKUP(Attendance!$G76,RALLY_PERIOD_SCHEDULE[], 2,TRUE),
IF(WEEKDAY(Attendance!$J76) = 2,
       IF(COUNTIF(FINALS_WEEK_MONDAY_DATE[],Attendance!$J76) &gt; 0, VLOOKUP(Attendance!$G76,FINALS_WEEK_MONDAY_PERIOD_SCHEDULE[],2,TRUE),
       VLOOKUP(Attendance!$G76,REGULAR_WEEK_SCHEDULE[],6,TRUE)),
IF(WEEKDAY($J76) = 3,
       IF(COUNTIF(FINALS_WEEK_TUESDAY_DATE[],Attendance!$J76) &gt; 0, VLOOKUP(Attendance!$G76,FINALS_WEEK_TUESDAY_PERIOD_SCHEDULE[],2,TRUE),
       VLOOKUP(Attendance!$G76,REGULAR_WEEK_SCHEDULE[[Tuesday]:[Period]],5,TRUE)),
IF(WEEKDAY(Attendance!$J76) = 4,
        IF(COUNTIF(BLOCK_WEDNESDAY_DATES[],Attendance!$J76) &gt; 0, VLOOKUP(Attendance!$G76,BLOCK_WEDNESDAY_PERIOD_SCHEDULE[],2,TRUE),
        IF(COUNTIF(FINALS_WEEK_WEDNESDAY_DATE[],Attendance!$J76) &gt; 0, VLOOKUP(Attendance!$G76,FINALS_WEEK_WEDNESDAY_PERIOD_SCHEDULE[],2,TRUE),
       VLOOKUP(Attendance!$G76,REGULAR_WEEK_SCHEDULE[[Wednesday]:[Period]],4,TRUE))),
IF(WEEKDAY($J76) = 5,
       IF(COUNTIF(BLOCK_THURSDAY_DATES[],Attendance!$J76) &gt; 0, VLOOKUP(Attendance!$G76,BLOCK_THURSDAY_PERIOD_SCHEDULE[],2,TRUE),
       IF(COUNTIF(FINALS_WEEK_THURSDAY_DATE[],Attendance!$J76) &gt; 0, VLOOKUP(Attendance!$G76,FINALS_WEEK_THURSDAY_PERIOD_SCHEDULE[],2,TRUE),
       VLOOKUP(Attendance!$G76,REGULAR_WEEK_SCHEDULE[[Thursday]:[Period]],3,TRUE))),
IF(WEEKDAY(Attendance!$J76) = 6,
       IF(COUNTIF(FINALS_WEEK_FRIDAY_DATE[],Attendance!$J76) &gt; 0, VLOOKUP(Attendance!$G76,FINALS_WEEK_FRIDAY_PERIOD_SCHEDULE[],2,TRUE),
       VLOOKUP(Attendance!$G76,REGULAR_WEEK_SCHEDULE[[Friday]:[Period]],2,TRUE))))))))))</f>
        <v/>
      </c>
      <c r="J76" s="32" t="str">
        <f t="shared" ca="1" si="5"/>
        <v/>
      </c>
      <c r="K76" s="32" t="str">
        <f>IF($A76 &lt;&gt; "",VLOOKUP($A76,'Student reference sheet'!$A$2:$V$2329, 7,FALSE), "")</f>
        <v/>
      </c>
      <c r="L76" s="30" t="str">
        <f>IF($A76 ="", "", VLOOKUP($A76, 'Student reference sheet'!$A$2:$Z$2603,23,FALSE))</f>
        <v/>
      </c>
      <c r="M76" s="30" t="str">
        <f>IF($A76 ="", "", VLOOKUP($A76, 'Student reference sheet'!$A$2:$Z$2603,24,FALSE))</f>
        <v/>
      </c>
      <c r="N76" s="30" t="str">
        <f>IF($A76 ="", "", VLOOKUP($A76, 'Student reference sheet'!$A$2:$Z$2603,26,FALSE))</f>
        <v/>
      </c>
      <c r="O76" s="30" t="str">
        <f>IF($A76 ="", "", VLOOKUP($A76, 'Student reference sheet'!$A$2:$Z$2603,25,FALSE))</f>
        <v/>
      </c>
      <c r="P76" s="30" t="str">
        <f>IF($A76 = "", "", IF(OR(VLOOKUP($A76,'Student reference sheet'!$A$2:$V$2400,8,FALSE) = "R",  VLOOKUP($A76,'Student reference sheet'!$A$2:$V$2400,8,FALSE) = "L"), "X", ""))</f>
        <v/>
      </c>
      <c r="Q76" s="30" t="str">
        <f>IF($A76 ="", "", VLOOKUP($A76, 'Student reference sheet'!$A$2:$V$2603,22,FALSE))</f>
        <v/>
      </c>
      <c r="R76" s="30" t="str">
        <f>IF($A76 &lt;&gt; "",VLOOKUP($A76,'Student reference sheet'!$A$2:$V$2329, 5,FALSE), "")</f>
        <v/>
      </c>
      <c r="S76" s="30" t="str">
        <f>IF($A76 &lt;&gt; "",VLOOKUP($A76,'Student reference sheet'!$A$2:$V$2329, 6,FALSE), "")</f>
        <v/>
      </c>
      <c r="T76" s="30" t="str">
        <f>IF($A76 = "","",
IF(VLOOKUP($A76,'Student reference sheet'!$A$2:$V$2329, 10,FALSE) = "Y", "Hispanic",
IF(VLOOKUP($A76,'Student reference sheet'!$A$2:$V$2329,11,FALSE) &lt;&gt; "",
IF(VLOOKUP($A76,'Student reference sheet'!$A$2:$V$2329,11,FALSE) = "UNK", "Unknown", VLOOKUP(VALUE(VLOOKUP($A76,'Student reference sheet'!$A$2:$V$2329,11,FALSE)),'Ethnicity Reference'!$A$2:$B$22,2,FALSE)),
IF(VLOOKUP($A76,'Student reference sheet'!$A$2:$V$2329,9,FALSE) &lt;&gt; "", VLOOKUP(VALUE(VLOOKUP($A76,'Student reference sheet'!$A$2:$V$2329,9,FALSE)),'Ethnicity Reference'!$A$2:$B$22,2,FALSE),"Unknown"))))</f>
        <v/>
      </c>
      <c r="U76" s="34"/>
    </row>
    <row r="77" spans="1:21" ht="15.75">
      <c r="A77" s="47"/>
      <c r="B77" s="33"/>
      <c r="C77" s="30" t="str">
        <f>IF($A77 &lt;&gt; "",VLOOKUP($A77,'Student reference sheet'!$A$2:$V$2329, 3,FALSE), "")</f>
        <v/>
      </c>
      <c r="D77" s="30" t="str">
        <f>IF($A77 &lt;&gt; "",VLOOKUP($A77,'Student reference sheet'!$A$2:$V$2329, 2,FALSE), "")</f>
        <v/>
      </c>
      <c r="E77" s="34"/>
      <c r="F77" s="34"/>
      <c r="G77" s="31" t="str">
        <f t="shared" ca="1" si="3"/>
        <v/>
      </c>
      <c r="H77" s="31" t="str">
        <f t="shared" ca="1" si="4"/>
        <v/>
      </c>
      <c r="I77" s="36" t="str">
        <f>IF($A77 = "", "",
IF(COUNTIF(MINIMUM_DAY_DATES[], Attendance!J77) &gt; 0, VLOOKUP(Attendance!$G77,MINIMUM_DAY_PERIOD_SCHEDULE[], 2,TRUE),
IF(COUNTIF(RALLY_DATES[], Attendance!J77) &gt; 0, VLOOKUP(Attendance!$G77,RALLY_PERIOD_SCHEDULE[], 2,TRUE),
IF(WEEKDAY(Attendance!$J77) = 2,
       IF(COUNTIF(FINALS_WEEK_MONDAY_DATE[],Attendance!$J77) &gt; 0, VLOOKUP(Attendance!$G77,FINALS_WEEK_MONDAY_PERIOD_SCHEDULE[],2,TRUE),
       VLOOKUP(Attendance!$G77,REGULAR_WEEK_SCHEDULE[],6,TRUE)),
IF(WEEKDAY($J77) = 3,
       IF(COUNTIF(FINALS_WEEK_TUESDAY_DATE[],Attendance!$J77) &gt; 0, VLOOKUP(Attendance!$G77,FINALS_WEEK_TUESDAY_PERIOD_SCHEDULE[],2,TRUE),
       VLOOKUP(Attendance!$G77,REGULAR_WEEK_SCHEDULE[[Tuesday]:[Period]],5,TRUE)),
IF(WEEKDAY(Attendance!$J77) = 4,
        IF(COUNTIF(BLOCK_WEDNESDAY_DATES[],Attendance!$J77) &gt; 0, VLOOKUP(Attendance!$G77,BLOCK_WEDNESDAY_PERIOD_SCHEDULE[],2,TRUE),
        IF(COUNTIF(FINALS_WEEK_WEDNESDAY_DATE[],Attendance!$J77) &gt; 0, VLOOKUP(Attendance!$G77,FINALS_WEEK_WEDNESDAY_PERIOD_SCHEDULE[],2,TRUE),
       VLOOKUP(Attendance!$G77,REGULAR_WEEK_SCHEDULE[[Wednesday]:[Period]],4,TRUE))),
IF(WEEKDAY($J77) = 5,
       IF(COUNTIF(BLOCK_THURSDAY_DATES[],Attendance!$J77) &gt; 0, VLOOKUP(Attendance!$G77,BLOCK_THURSDAY_PERIOD_SCHEDULE[],2,TRUE),
       IF(COUNTIF(FINALS_WEEK_THURSDAY_DATE[],Attendance!$J77) &gt; 0, VLOOKUP(Attendance!$G77,FINALS_WEEK_THURSDAY_PERIOD_SCHEDULE[],2,TRUE),
       VLOOKUP(Attendance!$G77,REGULAR_WEEK_SCHEDULE[[Thursday]:[Period]],3,TRUE))),
IF(WEEKDAY(Attendance!$J77) = 6,
       IF(COUNTIF(FINALS_WEEK_FRIDAY_DATE[],Attendance!$J77) &gt; 0, VLOOKUP(Attendance!$G77,FINALS_WEEK_FRIDAY_PERIOD_SCHEDULE[],2,TRUE),
       VLOOKUP(Attendance!$G77,REGULAR_WEEK_SCHEDULE[[Friday]:[Period]],2,TRUE))))))))))</f>
        <v/>
      </c>
      <c r="J77" s="32" t="str">
        <f t="shared" ca="1" si="5"/>
        <v/>
      </c>
      <c r="K77" s="32" t="str">
        <f>IF($A77 &lt;&gt; "",VLOOKUP($A77,'Student reference sheet'!$A$2:$V$2329, 7,FALSE), "")</f>
        <v/>
      </c>
      <c r="L77" s="30" t="str">
        <f>IF($A77 ="", "", VLOOKUP($A77, 'Student reference sheet'!$A$2:$Z$2603,23,FALSE))</f>
        <v/>
      </c>
      <c r="M77" s="30" t="str">
        <f>IF($A77 ="", "", VLOOKUP($A77, 'Student reference sheet'!$A$2:$Z$2603,24,FALSE))</f>
        <v/>
      </c>
      <c r="N77" s="30" t="str">
        <f>IF($A77 ="", "", VLOOKUP($A77, 'Student reference sheet'!$A$2:$Z$2603,26,FALSE))</f>
        <v/>
      </c>
      <c r="O77" s="30" t="str">
        <f>IF($A77 ="", "", VLOOKUP($A77, 'Student reference sheet'!$A$2:$Z$2603,25,FALSE))</f>
        <v/>
      </c>
      <c r="P77" s="30" t="str">
        <f>IF($A77 = "", "", IF(OR(VLOOKUP($A77,'Student reference sheet'!$A$2:$V$2400,8,FALSE) = "R",  VLOOKUP($A77,'Student reference sheet'!$A$2:$V$2400,8,FALSE) = "L"), "X", ""))</f>
        <v/>
      </c>
      <c r="Q77" s="30" t="str">
        <f>IF($A77 ="", "", VLOOKUP($A77, 'Student reference sheet'!$A$2:$V$2603,22,FALSE))</f>
        <v/>
      </c>
      <c r="R77" s="30" t="str">
        <f>IF($A77 &lt;&gt; "",VLOOKUP($A77,'Student reference sheet'!$A$2:$V$2329, 5,FALSE), "")</f>
        <v/>
      </c>
      <c r="S77" s="30" t="str">
        <f>IF($A77 &lt;&gt; "",VLOOKUP($A77,'Student reference sheet'!$A$2:$V$2329, 6,FALSE), "")</f>
        <v/>
      </c>
      <c r="T77" s="30" t="str">
        <f>IF($A77 = "","",
IF(VLOOKUP($A77,'Student reference sheet'!$A$2:$V$2329, 10,FALSE) = "Y", "Hispanic",
IF(VLOOKUP($A77,'Student reference sheet'!$A$2:$V$2329,11,FALSE) &lt;&gt; "",
IF(VLOOKUP($A77,'Student reference sheet'!$A$2:$V$2329,11,FALSE) = "UNK", "Unknown", VLOOKUP(VALUE(VLOOKUP($A77,'Student reference sheet'!$A$2:$V$2329,11,FALSE)),'Ethnicity Reference'!$A$2:$B$22,2,FALSE)),
IF(VLOOKUP($A77,'Student reference sheet'!$A$2:$V$2329,9,FALSE) &lt;&gt; "", VLOOKUP(VALUE(VLOOKUP($A77,'Student reference sheet'!$A$2:$V$2329,9,FALSE)),'Ethnicity Reference'!$A$2:$B$22,2,FALSE),"Unknown"))))</f>
        <v/>
      </c>
      <c r="U77" s="34"/>
    </row>
    <row r="78" spans="1:21" ht="15.75">
      <c r="A78" s="47"/>
      <c r="B78" s="33"/>
      <c r="C78" s="30" t="str">
        <f>IF($A78 &lt;&gt; "",VLOOKUP($A78,'Student reference sheet'!$A$2:$V$2329, 3,FALSE), "")</f>
        <v/>
      </c>
      <c r="D78" s="30" t="str">
        <f>IF($A78 &lt;&gt; "",VLOOKUP($A78,'Student reference sheet'!$A$2:$V$2329, 2,FALSE), "")</f>
        <v/>
      </c>
      <c r="E78" s="34"/>
      <c r="F78" s="34"/>
      <c r="G78" s="31" t="str">
        <f t="shared" ca="1" si="3"/>
        <v/>
      </c>
      <c r="H78" s="31" t="str">
        <f t="shared" ca="1" si="4"/>
        <v/>
      </c>
      <c r="I78" s="36" t="str">
        <f>IF($A78 = "", "",
IF(COUNTIF(MINIMUM_DAY_DATES[], Attendance!J78) &gt; 0, VLOOKUP(Attendance!$G78,MINIMUM_DAY_PERIOD_SCHEDULE[], 2,TRUE),
IF(COUNTIF(RALLY_DATES[], Attendance!J78) &gt; 0, VLOOKUP(Attendance!$G78,RALLY_PERIOD_SCHEDULE[], 2,TRUE),
IF(WEEKDAY(Attendance!$J78) = 2,
       IF(COUNTIF(FINALS_WEEK_MONDAY_DATE[],Attendance!$J78) &gt; 0, VLOOKUP(Attendance!$G78,FINALS_WEEK_MONDAY_PERIOD_SCHEDULE[],2,TRUE),
       VLOOKUP(Attendance!$G78,REGULAR_WEEK_SCHEDULE[],6,TRUE)),
IF(WEEKDAY($J78) = 3,
       IF(COUNTIF(FINALS_WEEK_TUESDAY_DATE[],Attendance!$J78) &gt; 0, VLOOKUP(Attendance!$G78,FINALS_WEEK_TUESDAY_PERIOD_SCHEDULE[],2,TRUE),
       VLOOKUP(Attendance!$G78,REGULAR_WEEK_SCHEDULE[[Tuesday]:[Period]],5,TRUE)),
IF(WEEKDAY(Attendance!$J78) = 4,
        IF(COUNTIF(BLOCK_WEDNESDAY_DATES[],Attendance!$J78) &gt; 0, VLOOKUP(Attendance!$G78,BLOCK_WEDNESDAY_PERIOD_SCHEDULE[],2,TRUE),
        IF(COUNTIF(FINALS_WEEK_WEDNESDAY_DATE[],Attendance!$J78) &gt; 0, VLOOKUP(Attendance!$G78,FINALS_WEEK_WEDNESDAY_PERIOD_SCHEDULE[],2,TRUE),
       VLOOKUP(Attendance!$G78,REGULAR_WEEK_SCHEDULE[[Wednesday]:[Period]],4,TRUE))),
IF(WEEKDAY($J78) = 5,
       IF(COUNTIF(BLOCK_THURSDAY_DATES[],Attendance!$J78) &gt; 0, VLOOKUP(Attendance!$G78,BLOCK_THURSDAY_PERIOD_SCHEDULE[],2,TRUE),
       IF(COUNTIF(FINALS_WEEK_THURSDAY_DATE[],Attendance!$J78) &gt; 0, VLOOKUP(Attendance!$G78,FINALS_WEEK_THURSDAY_PERIOD_SCHEDULE[],2,TRUE),
       VLOOKUP(Attendance!$G78,REGULAR_WEEK_SCHEDULE[[Thursday]:[Period]],3,TRUE))),
IF(WEEKDAY(Attendance!$J78) = 6,
       IF(COUNTIF(FINALS_WEEK_FRIDAY_DATE[],Attendance!$J78) &gt; 0, VLOOKUP(Attendance!$G78,FINALS_WEEK_FRIDAY_PERIOD_SCHEDULE[],2,TRUE),
       VLOOKUP(Attendance!$G78,REGULAR_WEEK_SCHEDULE[[Friday]:[Period]],2,TRUE))))))))))</f>
        <v/>
      </c>
      <c r="J78" s="32" t="str">
        <f t="shared" ca="1" si="5"/>
        <v/>
      </c>
      <c r="K78" s="32" t="str">
        <f>IF($A78 &lt;&gt; "",VLOOKUP($A78,'Student reference sheet'!$A$2:$V$2329, 7,FALSE), "")</f>
        <v/>
      </c>
      <c r="L78" s="30" t="str">
        <f>IF($A78 ="", "", VLOOKUP($A78, 'Student reference sheet'!$A$2:$Z$2603,23,FALSE))</f>
        <v/>
      </c>
      <c r="M78" s="30" t="str">
        <f>IF($A78 ="", "", VLOOKUP($A78, 'Student reference sheet'!$A$2:$Z$2603,24,FALSE))</f>
        <v/>
      </c>
      <c r="N78" s="30" t="str">
        <f>IF($A78 ="", "", VLOOKUP($A78, 'Student reference sheet'!$A$2:$Z$2603,26,FALSE))</f>
        <v/>
      </c>
      <c r="O78" s="30" t="str">
        <f>IF($A78 ="", "", VLOOKUP($A78, 'Student reference sheet'!$A$2:$Z$2603,25,FALSE))</f>
        <v/>
      </c>
      <c r="P78" s="30" t="str">
        <f>IF($A78 = "", "", IF(OR(VLOOKUP($A78,'Student reference sheet'!$A$2:$V$2400,8,FALSE) = "R",  VLOOKUP($A78,'Student reference sheet'!$A$2:$V$2400,8,FALSE) = "L"), "X", ""))</f>
        <v/>
      </c>
      <c r="Q78" s="30" t="str">
        <f>IF($A78 ="", "", VLOOKUP($A78, 'Student reference sheet'!$A$2:$V$2603,22,FALSE))</f>
        <v/>
      </c>
      <c r="R78" s="30" t="str">
        <f>IF($A78 &lt;&gt; "",VLOOKUP($A78,'Student reference sheet'!$A$2:$V$2329, 5,FALSE), "")</f>
        <v/>
      </c>
      <c r="S78" s="30" t="str">
        <f>IF($A78 &lt;&gt; "",VLOOKUP($A78,'Student reference sheet'!$A$2:$V$2329, 6,FALSE), "")</f>
        <v/>
      </c>
      <c r="T78" s="30" t="str">
        <f>IF($A78 = "","",
IF(VLOOKUP($A78,'Student reference sheet'!$A$2:$V$2329, 10,FALSE) = "Y", "Hispanic",
IF(VLOOKUP($A78,'Student reference sheet'!$A$2:$V$2329,11,FALSE) &lt;&gt; "",
IF(VLOOKUP($A78,'Student reference sheet'!$A$2:$V$2329,11,FALSE) = "UNK", "Unknown", VLOOKUP(VALUE(VLOOKUP($A78,'Student reference sheet'!$A$2:$V$2329,11,FALSE)),'Ethnicity Reference'!$A$2:$B$22,2,FALSE)),
IF(VLOOKUP($A78,'Student reference sheet'!$A$2:$V$2329,9,FALSE) &lt;&gt; "", VLOOKUP(VALUE(VLOOKUP($A78,'Student reference sheet'!$A$2:$V$2329,9,FALSE)),'Ethnicity Reference'!$A$2:$B$22,2,FALSE),"Unknown"))))</f>
        <v/>
      </c>
      <c r="U78" s="34"/>
    </row>
    <row r="79" spans="1:21" ht="15.75">
      <c r="A79" s="47"/>
      <c r="B79" s="33"/>
      <c r="C79" s="30" t="str">
        <f>IF($A79 &lt;&gt; "",VLOOKUP($A79,'Student reference sheet'!$A$2:$V$2329, 3,FALSE), "")</f>
        <v/>
      </c>
      <c r="D79" s="30" t="str">
        <f>IF($A79 &lt;&gt; "",VLOOKUP($A79,'Student reference sheet'!$A$2:$V$2329, 2,FALSE), "")</f>
        <v/>
      </c>
      <c r="E79" s="34"/>
      <c r="F79" s="34"/>
      <c r="G79" s="31" t="str">
        <f t="shared" ca="1" si="3"/>
        <v/>
      </c>
      <c r="H79" s="31" t="str">
        <f t="shared" ca="1" si="4"/>
        <v/>
      </c>
      <c r="I79" s="36" t="str">
        <f>IF($A79 = "", "",
IF(COUNTIF(MINIMUM_DAY_DATES[], Attendance!J79) &gt; 0, VLOOKUP(Attendance!$G79,MINIMUM_DAY_PERIOD_SCHEDULE[], 2,TRUE),
IF(COUNTIF(RALLY_DATES[], Attendance!J79) &gt; 0, VLOOKUP(Attendance!$G79,RALLY_PERIOD_SCHEDULE[], 2,TRUE),
IF(WEEKDAY(Attendance!$J79) = 2,
       IF(COUNTIF(FINALS_WEEK_MONDAY_DATE[],Attendance!$J79) &gt; 0, VLOOKUP(Attendance!$G79,FINALS_WEEK_MONDAY_PERIOD_SCHEDULE[],2,TRUE),
       VLOOKUP(Attendance!$G79,REGULAR_WEEK_SCHEDULE[],6,TRUE)),
IF(WEEKDAY($J79) = 3,
       IF(COUNTIF(FINALS_WEEK_TUESDAY_DATE[],Attendance!$J79) &gt; 0, VLOOKUP(Attendance!$G79,FINALS_WEEK_TUESDAY_PERIOD_SCHEDULE[],2,TRUE),
       VLOOKUP(Attendance!$G79,REGULAR_WEEK_SCHEDULE[[Tuesday]:[Period]],5,TRUE)),
IF(WEEKDAY(Attendance!$J79) = 4,
        IF(COUNTIF(BLOCK_WEDNESDAY_DATES[],Attendance!$J79) &gt; 0, VLOOKUP(Attendance!$G79,BLOCK_WEDNESDAY_PERIOD_SCHEDULE[],2,TRUE),
        IF(COUNTIF(FINALS_WEEK_WEDNESDAY_DATE[],Attendance!$J79) &gt; 0, VLOOKUP(Attendance!$G79,FINALS_WEEK_WEDNESDAY_PERIOD_SCHEDULE[],2,TRUE),
       VLOOKUP(Attendance!$G79,REGULAR_WEEK_SCHEDULE[[Wednesday]:[Period]],4,TRUE))),
IF(WEEKDAY($J79) = 5,
       IF(COUNTIF(BLOCK_THURSDAY_DATES[],Attendance!$J79) &gt; 0, VLOOKUP(Attendance!$G79,BLOCK_THURSDAY_PERIOD_SCHEDULE[],2,TRUE),
       IF(COUNTIF(FINALS_WEEK_THURSDAY_DATE[],Attendance!$J79) &gt; 0, VLOOKUP(Attendance!$G79,FINALS_WEEK_THURSDAY_PERIOD_SCHEDULE[],2,TRUE),
       VLOOKUP(Attendance!$G79,REGULAR_WEEK_SCHEDULE[[Thursday]:[Period]],3,TRUE))),
IF(WEEKDAY(Attendance!$J79) = 6,
       IF(COUNTIF(FINALS_WEEK_FRIDAY_DATE[],Attendance!$J79) &gt; 0, VLOOKUP(Attendance!$G79,FINALS_WEEK_FRIDAY_PERIOD_SCHEDULE[],2,TRUE),
       VLOOKUP(Attendance!$G79,REGULAR_WEEK_SCHEDULE[[Friday]:[Period]],2,TRUE))))))))))</f>
        <v/>
      </c>
      <c r="J79" s="32" t="str">
        <f t="shared" ca="1" si="5"/>
        <v/>
      </c>
      <c r="K79" s="32" t="str">
        <f>IF($A79 &lt;&gt; "",VLOOKUP($A79,'Student reference sheet'!$A$2:$V$2329, 7,FALSE), "")</f>
        <v/>
      </c>
      <c r="L79" s="30" t="str">
        <f>IF($A79 ="", "", VLOOKUP($A79, 'Student reference sheet'!$A$2:$Z$2603,23,FALSE))</f>
        <v/>
      </c>
      <c r="M79" s="30" t="str">
        <f>IF($A79 ="", "", VLOOKUP($A79, 'Student reference sheet'!$A$2:$Z$2603,24,FALSE))</f>
        <v/>
      </c>
      <c r="N79" s="30" t="str">
        <f>IF($A79 ="", "", VLOOKUP($A79, 'Student reference sheet'!$A$2:$Z$2603,26,FALSE))</f>
        <v/>
      </c>
      <c r="O79" s="30" t="str">
        <f>IF($A79 ="", "", VLOOKUP($A79, 'Student reference sheet'!$A$2:$Z$2603,25,FALSE))</f>
        <v/>
      </c>
      <c r="P79" s="30" t="str">
        <f>IF($A79 = "", "", IF(OR(VLOOKUP($A79,'Student reference sheet'!$A$2:$V$2400,8,FALSE) = "R",  VLOOKUP($A79,'Student reference sheet'!$A$2:$V$2400,8,FALSE) = "L"), "X", ""))</f>
        <v/>
      </c>
      <c r="Q79" s="30" t="str">
        <f>IF($A79 ="", "", VLOOKUP($A79, 'Student reference sheet'!$A$2:$V$2603,22,FALSE))</f>
        <v/>
      </c>
      <c r="R79" s="30" t="str">
        <f>IF($A79 &lt;&gt; "",VLOOKUP($A79,'Student reference sheet'!$A$2:$V$2329, 5,FALSE), "")</f>
        <v/>
      </c>
      <c r="S79" s="30" t="str">
        <f>IF($A79 &lt;&gt; "",VLOOKUP($A79,'Student reference sheet'!$A$2:$V$2329, 6,FALSE), "")</f>
        <v/>
      </c>
      <c r="T79" s="30" t="str">
        <f>IF($A79 = "","",
IF(VLOOKUP($A79,'Student reference sheet'!$A$2:$V$2329, 10,FALSE) = "Y", "Hispanic",
IF(VLOOKUP($A79,'Student reference sheet'!$A$2:$V$2329,11,FALSE) &lt;&gt; "",
IF(VLOOKUP($A79,'Student reference sheet'!$A$2:$V$2329,11,FALSE) = "UNK", "Unknown", VLOOKUP(VALUE(VLOOKUP($A79,'Student reference sheet'!$A$2:$V$2329,11,FALSE)),'Ethnicity Reference'!$A$2:$B$22,2,FALSE)),
IF(VLOOKUP($A79,'Student reference sheet'!$A$2:$V$2329,9,FALSE) &lt;&gt; "", VLOOKUP(VALUE(VLOOKUP($A79,'Student reference sheet'!$A$2:$V$2329,9,FALSE)),'Ethnicity Reference'!$A$2:$B$22,2,FALSE),"Unknown"))))</f>
        <v/>
      </c>
      <c r="U79" s="34"/>
    </row>
    <row r="80" spans="1:21" ht="15.75">
      <c r="A80" s="47"/>
      <c r="B80" s="33"/>
      <c r="C80" s="30" t="str">
        <f>IF($A80 &lt;&gt; "",VLOOKUP($A80,'Student reference sheet'!$A$2:$V$2329, 3,FALSE), "")</f>
        <v/>
      </c>
      <c r="D80" s="30" t="str">
        <f>IF($A80 &lt;&gt; "",VLOOKUP($A80,'Student reference sheet'!$A$2:$V$2329, 2,FALSE), "")</f>
        <v/>
      </c>
      <c r="E80" s="34"/>
      <c r="F80" s="34"/>
      <c r="G80" s="31" t="str">
        <f t="shared" ca="1" si="3"/>
        <v/>
      </c>
      <c r="H80" s="31" t="str">
        <f t="shared" ca="1" si="4"/>
        <v/>
      </c>
      <c r="I80" s="36" t="str">
        <f>IF($A80 = "", "",
IF(COUNTIF(MINIMUM_DAY_DATES[], Attendance!J80) &gt; 0, VLOOKUP(Attendance!$G80,MINIMUM_DAY_PERIOD_SCHEDULE[], 2,TRUE),
IF(COUNTIF(RALLY_DATES[], Attendance!J80) &gt; 0, VLOOKUP(Attendance!$G80,RALLY_PERIOD_SCHEDULE[], 2,TRUE),
IF(WEEKDAY(Attendance!$J80) = 2,
       IF(COUNTIF(FINALS_WEEK_MONDAY_DATE[],Attendance!$J80) &gt; 0, VLOOKUP(Attendance!$G80,FINALS_WEEK_MONDAY_PERIOD_SCHEDULE[],2,TRUE),
       VLOOKUP(Attendance!$G80,REGULAR_WEEK_SCHEDULE[],6,TRUE)),
IF(WEEKDAY($J80) = 3,
       IF(COUNTIF(FINALS_WEEK_TUESDAY_DATE[],Attendance!$J80) &gt; 0, VLOOKUP(Attendance!$G80,FINALS_WEEK_TUESDAY_PERIOD_SCHEDULE[],2,TRUE),
       VLOOKUP(Attendance!$G80,REGULAR_WEEK_SCHEDULE[[Tuesday]:[Period]],5,TRUE)),
IF(WEEKDAY(Attendance!$J80) = 4,
        IF(COUNTIF(BLOCK_WEDNESDAY_DATES[],Attendance!$J80) &gt; 0, VLOOKUP(Attendance!$G80,BLOCK_WEDNESDAY_PERIOD_SCHEDULE[],2,TRUE),
        IF(COUNTIF(FINALS_WEEK_WEDNESDAY_DATE[],Attendance!$J80) &gt; 0, VLOOKUP(Attendance!$G80,FINALS_WEEK_WEDNESDAY_PERIOD_SCHEDULE[],2,TRUE),
       VLOOKUP(Attendance!$G80,REGULAR_WEEK_SCHEDULE[[Wednesday]:[Period]],4,TRUE))),
IF(WEEKDAY($J80) = 5,
       IF(COUNTIF(BLOCK_THURSDAY_DATES[],Attendance!$J80) &gt; 0, VLOOKUP(Attendance!$G80,BLOCK_THURSDAY_PERIOD_SCHEDULE[],2,TRUE),
       IF(COUNTIF(FINALS_WEEK_THURSDAY_DATE[],Attendance!$J80) &gt; 0, VLOOKUP(Attendance!$G80,FINALS_WEEK_THURSDAY_PERIOD_SCHEDULE[],2,TRUE),
       VLOOKUP(Attendance!$G80,REGULAR_WEEK_SCHEDULE[[Thursday]:[Period]],3,TRUE))),
IF(WEEKDAY(Attendance!$J80) = 6,
       IF(COUNTIF(FINALS_WEEK_FRIDAY_DATE[],Attendance!$J80) &gt; 0, VLOOKUP(Attendance!$G80,FINALS_WEEK_FRIDAY_PERIOD_SCHEDULE[],2,TRUE),
       VLOOKUP(Attendance!$G80,REGULAR_WEEK_SCHEDULE[[Friday]:[Period]],2,TRUE))))))))))</f>
        <v/>
      </c>
      <c r="J80" s="32" t="str">
        <f t="shared" ca="1" si="5"/>
        <v/>
      </c>
      <c r="K80" s="32" t="str">
        <f>IF($A80 &lt;&gt; "",VLOOKUP($A80,'Student reference sheet'!$A$2:$V$2329, 7,FALSE), "")</f>
        <v/>
      </c>
      <c r="L80" s="30" t="str">
        <f>IF($A80 ="", "", VLOOKUP($A80, 'Student reference sheet'!$A$2:$Z$2603,23,FALSE))</f>
        <v/>
      </c>
      <c r="M80" s="30" t="str">
        <f>IF($A80 ="", "", VLOOKUP($A80, 'Student reference sheet'!$A$2:$Z$2603,24,FALSE))</f>
        <v/>
      </c>
      <c r="N80" s="30" t="str">
        <f>IF($A80 ="", "", VLOOKUP($A80, 'Student reference sheet'!$A$2:$Z$2603,26,FALSE))</f>
        <v/>
      </c>
      <c r="O80" s="30" t="str">
        <f>IF($A80 ="", "", VLOOKUP($A80, 'Student reference sheet'!$A$2:$Z$2603,25,FALSE))</f>
        <v/>
      </c>
      <c r="P80" s="30" t="str">
        <f>IF($A80 = "", "", IF(OR(VLOOKUP($A80,'Student reference sheet'!$A$2:$V$2400,8,FALSE) = "R",  VLOOKUP($A80,'Student reference sheet'!$A$2:$V$2400,8,FALSE) = "L"), "X", ""))</f>
        <v/>
      </c>
      <c r="Q80" s="30" t="str">
        <f>IF($A80 ="", "", VLOOKUP($A80, 'Student reference sheet'!$A$2:$V$2603,22,FALSE))</f>
        <v/>
      </c>
      <c r="R80" s="30" t="str">
        <f>IF($A80 &lt;&gt; "",VLOOKUP($A80,'Student reference sheet'!$A$2:$V$2329, 5,FALSE), "")</f>
        <v/>
      </c>
      <c r="S80" s="30" t="str">
        <f>IF($A80 &lt;&gt; "",VLOOKUP($A80,'Student reference sheet'!$A$2:$V$2329, 6,FALSE), "")</f>
        <v/>
      </c>
      <c r="T80" s="30" t="str">
        <f>IF($A80 = "","",
IF(VLOOKUP($A80,'Student reference sheet'!$A$2:$V$2329, 10,FALSE) = "Y", "Hispanic",
IF(VLOOKUP($A80,'Student reference sheet'!$A$2:$V$2329,11,FALSE) &lt;&gt; "",
IF(VLOOKUP($A80,'Student reference sheet'!$A$2:$V$2329,11,FALSE) = "UNK", "Unknown", VLOOKUP(VALUE(VLOOKUP($A80,'Student reference sheet'!$A$2:$V$2329,11,FALSE)),'Ethnicity Reference'!$A$2:$B$22,2,FALSE)),
IF(VLOOKUP($A80,'Student reference sheet'!$A$2:$V$2329,9,FALSE) &lt;&gt; "", VLOOKUP(VALUE(VLOOKUP($A80,'Student reference sheet'!$A$2:$V$2329,9,FALSE)),'Ethnicity Reference'!$A$2:$B$22,2,FALSE),"Unknown"))))</f>
        <v/>
      </c>
      <c r="U80" s="34"/>
    </row>
    <row r="81" spans="1:21" ht="15.75">
      <c r="A81" s="47"/>
      <c r="B81" s="33"/>
      <c r="C81" s="30" t="str">
        <f>IF($A81 &lt;&gt; "",VLOOKUP($A81,'Student reference sheet'!$A$2:$V$2329, 3,FALSE), "")</f>
        <v/>
      </c>
      <c r="D81" s="30" t="str">
        <f>IF($A81 &lt;&gt; "",VLOOKUP($A81,'Student reference sheet'!$A$2:$V$2329, 2,FALSE), "")</f>
        <v/>
      </c>
      <c r="E81" s="34"/>
      <c r="F81" s="34"/>
      <c r="G81" s="31" t="str">
        <f t="shared" ca="1" si="3"/>
        <v/>
      </c>
      <c r="H81" s="31" t="str">
        <f t="shared" ca="1" si="4"/>
        <v/>
      </c>
      <c r="I81" s="36" t="str">
        <f>IF($A81 = "", "",
IF(COUNTIF(MINIMUM_DAY_DATES[], Attendance!J81) &gt; 0, VLOOKUP(Attendance!$G81,MINIMUM_DAY_PERIOD_SCHEDULE[], 2,TRUE),
IF(COUNTIF(RALLY_DATES[], Attendance!J81) &gt; 0, VLOOKUP(Attendance!$G81,RALLY_PERIOD_SCHEDULE[], 2,TRUE),
IF(WEEKDAY(Attendance!$J81) = 2,
       IF(COUNTIF(FINALS_WEEK_MONDAY_DATE[],Attendance!$J81) &gt; 0, VLOOKUP(Attendance!$G81,FINALS_WEEK_MONDAY_PERIOD_SCHEDULE[],2,TRUE),
       VLOOKUP(Attendance!$G81,REGULAR_WEEK_SCHEDULE[],6,TRUE)),
IF(WEEKDAY($J81) = 3,
       IF(COUNTIF(FINALS_WEEK_TUESDAY_DATE[],Attendance!$J81) &gt; 0, VLOOKUP(Attendance!$G81,FINALS_WEEK_TUESDAY_PERIOD_SCHEDULE[],2,TRUE),
       VLOOKUP(Attendance!$G81,REGULAR_WEEK_SCHEDULE[[Tuesday]:[Period]],5,TRUE)),
IF(WEEKDAY(Attendance!$J81) = 4,
        IF(COUNTIF(BLOCK_WEDNESDAY_DATES[],Attendance!$J81) &gt; 0, VLOOKUP(Attendance!$G81,BLOCK_WEDNESDAY_PERIOD_SCHEDULE[],2,TRUE),
        IF(COUNTIF(FINALS_WEEK_WEDNESDAY_DATE[],Attendance!$J81) &gt; 0, VLOOKUP(Attendance!$G81,FINALS_WEEK_WEDNESDAY_PERIOD_SCHEDULE[],2,TRUE),
       VLOOKUP(Attendance!$G81,REGULAR_WEEK_SCHEDULE[[Wednesday]:[Period]],4,TRUE))),
IF(WEEKDAY($J81) = 5,
       IF(COUNTIF(BLOCK_THURSDAY_DATES[],Attendance!$J81) &gt; 0, VLOOKUP(Attendance!$G81,BLOCK_THURSDAY_PERIOD_SCHEDULE[],2,TRUE),
       IF(COUNTIF(FINALS_WEEK_THURSDAY_DATE[],Attendance!$J81) &gt; 0, VLOOKUP(Attendance!$G81,FINALS_WEEK_THURSDAY_PERIOD_SCHEDULE[],2,TRUE),
       VLOOKUP(Attendance!$G81,REGULAR_WEEK_SCHEDULE[[Thursday]:[Period]],3,TRUE))),
IF(WEEKDAY(Attendance!$J81) = 6,
       IF(COUNTIF(FINALS_WEEK_FRIDAY_DATE[],Attendance!$J81) &gt; 0, VLOOKUP(Attendance!$G81,FINALS_WEEK_FRIDAY_PERIOD_SCHEDULE[],2,TRUE),
       VLOOKUP(Attendance!$G81,REGULAR_WEEK_SCHEDULE[[Friday]:[Period]],2,TRUE))))))))))</f>
        <v/>
      </c>
      <c r="J81" s="32" t="str">
        <f t="shared" ca="1" si="5"/>
        <v/>
      </c>
      <c r="K81" s="32" t="str">
        <f>IF($A81 &lt;&gt; "",VLOOKUP($A81,'Student reference sheet'!$A$2:$V$2329, 7,FALSE), "")</f>
        <v/>
      </c>
      <c r="L81" s="30" t="str">
        <f>IF($A81 ="", "", VLOOKUP($A81, 'Student reference sheet'!$A$2:$Z$2603,23,FALSE))</f>
        <v/>
      </c>
      <c r="M81" s="30" t="str">
        <f>IF($A81 ="", "", VLOOKUP($A81, 'Student reference sheet'!$A$2:$Z$2603,24,FALSE))</f>
        <v/>
      </c>
      <c r="N81" s="30" t="str">
        <f>IF($A81 ="", "", VLOOKUP($A81, 'Student reference sheet'!$A$2:$Z$2603,26,FALSE))</f>
        <v/>
      </c>
      <c r="O81" s="30" t="str">
        <f>IF($A81 ="", "", VLOOKUP($A81, 'Student reference sheet'!$A$2:$Z$2603,25,FALSE))</f>
        <v/>
      </c>
      <c r="P81" s="30" t="str">
        <f>IF($A81 = "", "", IF(OR(VLOOKUP($A81,'Student reference sheet'!$A$2:$V$2400,8,FALSE) = "R",  VLOOKUP($A81,'Student reference sheet'!$A$2:$V$2400,8,FALSE) = "L"), "X", ""))</f>
        <v/>
      </c>
      <c r="Q81" s="30" t="str">
        <f>IF($A81 ="", "", VLOOKUP($A81, 'Student reference sheet'!$A$2:$V$2603,22,FALSE))</f>
        <v/>
      </c>
      <c r="R81" s="30" t="str">
        <f>IF($A81 &lt;&gt; "",VLOOKUP($A81,'Student reference sheet'!$A$2:$V$2329, 5,FALSE), "")</f>
        <v/>
      </c>
      <c r="S81" s="30" t="str">
        <f>IF($A81 &lt;&gt; "",VLOOKUP($A81,'Student reference sheet'!$A$2:$V$2329, 6,FALSE), "")</f>
        <v/>
      </c>
      <c r="T81" s="30" t="str">
        <f>IF($A81 = "","",
IF(VLOOKUP($A81,'Student reference sheet'!$A$2:$V$2329, 10,FALSE) = "Y", "Hispanic",
IF(VLOOKUP($A81,'Student reference sheet'!$A$2:$V$2329,11,FALSE) &lt;&gt; "",
IF(VLOOKUP($A81,'Student reference sheet'!$A$2:$V$2329,11,FALSE) = "UNK", "Unknown", VLOOKUP(VALUE(VLOOKUP($A81,'Student reference sheet'!$A$2:$V$2329,11,FALSE)),'Ethnicity Reference'!$A$2:$B$22,2,FALSE)),
IF(VLOOKUP($A81,'Student reference sheet'!$A$2:$V$2329,9,FALSE) &lt;&gt; "", VLOOKUP(VALUE(VLOOKUP($A81,'Student reference sheet'!$A$2:$V$2329,9,FALSE)),'Ethnicity Reference'!$A$2:$B$22,2,FALSE),"Unknown"))))</f>
        <v/>
      </c>
      <c r="U81" s="34"/>
    </row>
    <row r="82" spans="1:21" ht="15.75">
      <c r="A82" s="47"/>
      <c r="B82" s="33"/>
      <c r="C82" s="30" t="str">
        <f>IF($A82 &lt;&gt; "",VLOOKUP($A82,'Student reference sheet'!$A$2:$V$2329, 3,FALSE), "")</f>
        <v/>
      </c>
      <c r="D82" s="30" t="str">
        <f>IF($A82 &lt;&gt; "",VLOOKUP($A82,'Student reference sheet'!$A$2:$V$2329, 2,FALSE), "")</f>
        <v/>
      </c>
      <c r="E82" s="34"/>
      <c r="F82" s="34"/>
      <c r="G82" s="31" t="str">
        <f t="shared" ca="1" si="3"/>
        <v/>
      </c>
      <c r="H82" s="31" t="str">
        <f t="shared" ca="1" si="4"/>
        <v/>
      </c>
      <c r="I82" s="36" t="str">
        <f>IF($A82 = "", "",
IF(COUNTIF(MINIMUM_DAY_DATES[], Attendance!J82) &gt; 0, VLOOKUP(Attendance!$G82,MINIMUM_DAY_PERIOD_SCHEDULE[], 2,TRUE),
IF(COUNTIF(RALLY_DATES[], Attendance!J82) &gt; 0, VLOOKUP(Attendance!$G82,RALLY_PERIOD_SCHEDULE[], 2,TRUE),
IF(WEEKDAY(Attendance!$J82) = 2,
       IF(COUNTIF(FINALS_WEEK_MONDAY_DATE[],Attendance!$J82) &gt; 0, VLOOKUP(Attendance!$G82,FINALS_WEEK_MONDAY_PERIOD_SCHEDULE[],2,TRUE),
       VLOOKUP(Attendance!$G82,REGULAR_WEEK_SCHEDULE[],6,TRUE)),
IF(WEEKDAY($J82) = 3,
       IF(COUNTIF(FINALS_WEEK_TUESDAY_DATE[],Attendance!$J82) &gt; 0, VLOOKUP(Attendance!$G82,FINALS_WEEK_TUESDAY_PERIOD_SCHEDULE[],2,TRUE),
       VLOOKUP(Attendance!$G82,REGULAR_WEEK_SCHEDULE[[Tuesday]:[Period]],5,TRUE)),
IF(WEEKDAY(Attendance!$J82) = 4,
        IF(COUNTIF(BLOCK_WEDNESDAY_DATES[],Attendance!$J82) &gt; 0, VLOOKUP(Attendance!$G82,BLOCK_WEDNESDAY_PERIOD_SCHEDULE[],2,TRUE),
        IF(COUNTIF(FINALS_WEEK_WEDNESDAY_DATE[],Attendance!$J82) &gt; 0, VLOOKUP(Attendance!$G82,FINALS_WEEK_WEDNESDAY_PERIOD_SCHEDULE[],2,TRUE),
       VLOOKUP(Attendance!$G82,REGULAR_WEEK_SCHEDULE[[Wednesday]:[Period]],4,TRUE))),
IF(WEEKDAY($J82) = 5,
       IF(COUNTIF(BLOCK_THURSDAY_DATES[],Attendance!$J82) &gt; 0, VLOOKUP(Attendance!$G82,BLOCK_THURSDAY_PERIOD_SCHEDULE[],2,TRUE),
       IF(COUNTIF(FINALS_WEEK_THURSDAY_DATE[],Attendance!$J82) &gt; 0, VLOOKUP(Attendance!$G82,FINALS_WEEK_THURSDAY_PERIOD_SCHEDULE[],2,TRUE),
       VLOOKUP(Attendance!$G82,REGULAR_WEEK_SCHEDULE[[Thursday]:[Period]],3,TRUE))),
IF(WEEKDAY(Attendance!$J82) = 6,
       IF(COUNTIF(FINALS_WEEK_FRIDAY_DATE[],Attendance!$J82) &gt; 0, VLOOKUP(Attendance!$G82,FINALS_WEEK_FRIDAY_PERIOD_SCHEDULE[],2,TRUE),
       VLOOKUP(Attendance!$G82,REGULAR_WEEK_SCHEDULE[[Friday]:[Period]],2,TRUE))))))))))</f>
        <v/>
      </c>
      <c r="J82" s="32" t="str">
        <f t="shared" ca="1" si="5"/>
        <v/>
      </c>
      <c r="K82" s="32" t="str">
        <f>IF($A82 &lt;&gt; "",VLOOKUP($A82,'Student reference sheet'!$A$2:$V$2329, 7,FALSE), "")</f>
        <v/>
      </c>
      <c r="L82" s="30" t="str">
        <f>IF($A82 ="", "", VLOOKUP($A82, 'Student reference sheet'!$A$2:$Z$2603,23,FALSE))</f>
        <v/>
      </c>
      <c r="M82" s="30" t="str">
        <f>IF($A82 ="", "", VLOOKUP($A82, 'Student reference sheet'!$A$2:$Z$2603,24,FALSE))</f>
        <v/>
      </c>
      <c r="N82" s="30" t="str">
        <f>IF($A82 ="", "", VLOOKUP($A82, 'Student reference sheet'!$A$2:$Z$2603,26,FALSE))</f>
        <v/>
      </c>
      <c r="O82" s="30" t="str">
        <f>IF($A82 ="", "", VLOOKUP($A82, 'Student reference sheet'!$A$2:$Z$2603,25,FALSE))</f>
        <v/>
      </c>
      <c r="P82" s="30" t="str">
        <f>IF($A82 = "", "", IF(OR(VLOOKUP($A82,'Student reference sheet'!$A$2:$V$2400,8,FALSE) = "R",  VLOOKUP($A82,'Student reference sheet'!$A$2:$V$2400,8,FALSE) = "L"), "X", ""))</f>
        <v/>
      </c>
      <c r="Q82" s="30" t="str">
        <f>IF($A82 ="", "", VLOOKUP($A82, 'Student reference sheet'!$A$2:$V$2603,22,FALSE))</f>
        <v/>
      </c>
      <c r="R82" s="30" t="str">
        <f>IF($A82 &lt;&gt; "",VLOOKUP($A82,'Student reference sheet'!$A$2:$V$2329, 5,FALSE), "")</f>
        <v/>
      </c>
      <c r="S82" s="30" t="str">
        <f>IF($A82 &lt;&gt; "",VLOOKUP($A82,'Student reference sheet'!$A$2:$V$2329, 6,FALSE), "")</f>
        <v/>
      </c>
      <c r="T82" s="30" t="str">
        <f>IF($A82 = "","",
IF(VLOOKUP($A82,'Student reference sheet'!$A$2:$V$2329, 10,FALSE) = "Y", "Hispanic",
IF(VLOOKUP($A82,'Student reference sheet'!$A$2:$V$2329,11,FALSE) &lt;&gt; "",
IF(VLOOKUP($A82,'Student reference sheet'!$A$2:$V$2329,11,FALSE) = "UNK", "Unknown", VLOOKUP(VALUE(VLOOKUP($A82,'Student reference sheet'!$A$2:$V$2329,11,FALSE)),'Ethnicity Reference'!$A$2:$B$22,2,FALSE)),
IF(VLOOKUP($A82,'Student reference sheet'!$A$2:$V$2329,9,FALSE) &lt;&gt; "", VLOOKUP(VALUE(VLOOKUP($A82,'Student reference sheet'!$A$2:$V$2329,9,FALSE)),'Ethnicity Reference'!$A$2:$B$22,2,FALSE),"Unknown"))))</f>
        <v/>
      </c>
      <c r="U82" s="34"/>
    </row>
    <row r="83" spans="1:21" ht="15.75">
      <c r="A83" s="47"/>
      <c r="B83" s="33"/>
      <c r="C83" s="30" t="str">
        <f>IF($A83 &lt;&gt; "",VLOOKUP($A83,'Student reference sheet'!$A$2:$V$2329, 3,FALSE), "")</f>
        <v/>
      </c>
      <c r="D83" s="30" t="str">
        <f>IF($A83 &lt;&gt; "",VLOOKUP($A83,'Student reference sheet'!$A$2:$V$2329, 2,FALSE), "")</f>
        <v/>
      </c>
      <c r="E83" s="34"/>
      <c r="F83" s="34"/>
      <c r="G83" s="31" t="str">
        <f t="shared" ca="1" si="3"/>
        <v/>
      </c>
      <c r="H83" s="31" t="str">
        <f t="shared" ca="1" si="4"/>
        <v/>
      </c>
      <c r="I83" s="36" t="str">
        <f>IF($A83 = "", "",
IF(COUNTIF(MINIMUM_DAY_DATES[], Attendance!J83) &gt; 0, VLOOKUP(Attendance!$G83,MINIMUM_DAY_PERIOD_SCHEDULE[], 2,TRUE),
IF(COUNTIF(RALLY_DATES[], Attendance!J83) &gt; 0, VLOOKUP(Attendance!$G83,RALLY_PERIOD_SCHEDULE[], 2,TRUE),
IF(WEEKDAY(Attendance!$J83) = 2,
       IF(COUNTIF(FINALS_WEEK_MONDAY_DATE[],Attendance!$J83) &gt; 0, VLOOKUP(Attendance!$G83,FINALS_WEEK_MONDAY_PERIOD_SCHEDULE[],2,TRUE),
       VLOOKUP(Attendance!$G83,REGULAR_WEEK_SCHEDULE[],6,TRUE)),
IF(WEEKDAY($J83) = 3,
       IF(COUNTIF(FINALS_WEEK_TUESDAY_DATE[],Attendance!$J83) &gt; 0, VLOOKUP(Attendance!$G83,FINALS_WEEK_TUESDAY_PERIOD_SCHEDULE[],2,TRUE),
       VLOOKUP(Attendance!$G83,REGULAR_WEEK_SCHEDULE[[Tuesday]:[Period]],5,TRUE)),
IF(WEEKDAY(Attendance!$J83) = 4,
        IF(COUNTIF(BLOCK_WEDNESDAY_DATES[],Attendance!$J83) &gt; 0, VLOOKUP(Attendance!$G83,BLOCK_WEDNESDAY_PERIOD_SCHEDULE[],2,TRUE),
        IF(COUNTIF(FINALS_WEEK_WEDNESDAY_DATE[],Attendance!$J83) &gt; 0, VLOOKUP(Attendance!$G83,FINALS_WEEK_WEDNESDAY_PERIOD_SCHEDULE[],2,TRUE),
       VLOOKUP(Attendance!$G83,REGULAR_WEEK_SCHEDULE[[Wednesday]:[Period]],4,TRUE))),
IF(WEEKDAY($J83) = 5,
       IF(COUNTIF(BLOCK_THURSDAY_DATES[],Attendance!$J83) &gt; 0, VLOOKUP(Attendance!$G83,BLOCK_THURSDAY_PERIOD_SCHEDULE[],2,TRUE),
       IF(COUNTIF(FINALS_WEEK_THURSDAY_DATE[],Attendance!$J83) &gt; 0, VLOOKUP(Attendance!$G83,FINALS_WEEK_THURSDAY_PERIOD_SCHEDULE[],2,TRUE),
       VLOOKUP(Attendance!$G83,REGULAR_WEEK_SCHEDULE[[Thursday]:[Period]],3,TRUE))),
IF(WEEKDAY(Attendance!$J83) = 6,
       IF(COUNTIF(FINALS_WEEK_FRIDAY_DATE[],Attendance!$J83) &gt; 0, VLOOKUP(Attendance!$G83,FINALS_WEEK_FRIDAY_PERIOD_SCHEDULE[],2,TRUE),
       VLOOKUP(Attendance!$G83,REGULAR_WEEK_SCHEDULE[[Friday]:[Period]],2,TRUE))))))))))</f>
        <v/>
      </c>
      <c r="J83" s="32" t="str">
        <f t="shared" ca="1" si="5"/>
        <v/>
      </c>
      <c r="K83" s="32" t="str">
        <f>IF($A83 &lt;&gt; "",VLOOKUP($A83,'Student reference sheet'!$A$2:$V$2329, 7,FALSE), "")</f>
        <v/>
      </c>
      <c r="L83" s="30" t="str">
        <f>IF($A83 ="", "", VLOOKUP($A83, 'Student reference sheet'!$A$2:$Z$2603,23,FALSE))</f>
        <v/>
      </c>
      <c r="M83" s="30" t="str">
        <f>IF($A83 ="", "", VLOOKUP($A83, 'Student reference sheet'!$A$2:$Z$2603,24,FALSE))</f>
        <v/>
      </c>
      <c r="N83" s="30" t="str">
        <f>IF($A83 ="", "", VLOOKUP($A83, 'Student reference sheet'!$A$2:$Z$2603,26,FALSE))</f>
        <v/>
      </c>
      <c r="O83" s="30" t="str">
        <f>IF($A83 ="", "", VLOOKUP($A83, 'Student reference sheet'!$A$2:$Z$2603,25,FALSE))</f>
        <v/>
      </c>
      <c r="P83" s="30" t="str">
        <f>IF($A83 = "", "", IF(OR(VLOOKUP($A83,'Student reference sheet'!$A$2:$V$2400,8,FALSE) = "R",  VLOOKUP($A83,'Student reference sheet'!$A$2:$V$2400,8,FALSE) = "L"), "X", ""))</f>
        <v/>
      </c>
      <c r="Q83" s="30" t="str">
        <f>IF($A83 ="", "", VLOOKUP($A83, 'Student reference sheet'!$A$2:$V$2603,22,FALSE))</f>
        <v/>
      </c>
      <c r="R83" s="30" t="str">
        <f>IF($A83 &lt;&gt; "",VLOOKUP($A83,'Student reference sheet'!$A$2:$V$2329, 5,FALSE), "")</f>
        <v/>
      </c>
      <c r="S83" s="30" t="str">
        <f>IF($A83 &lt;&gt; "",VLOOKUP($A83,'Student reference sheet'!$A$2:$V$2329, 6,FALSE), "")</f>
        <v/>
      </c>
      <c r="T83" s="30" t="str">
        <f>IF($A83 = "","",
IF(VLOOKUP($A83,'Student reference sheet'!$A$2:$V$2329, 10,FALSE) = "Y", "Hispanic",
IF(VLOOKUP($A83,'Student reference sheet'!$A$2:$V$2329,11,FALSE) &lt;&gt; "",
IF(VLOOKUP($A83,'Student reference sheet'!$A$2:$V$2329,11,FALSE) = "UNK", "Unknown", VLOOKUP(VALUE(VLOOKUP($A83,'Student reference sheet'!$A$2:$V$2329,11,FALSE)),'Ethnicity Reference'!$A$2:$B$22,2,FALSE)),
IF(VLOOKUP($A83,'Student reference sheet'!$A$2:$V$2329,9,FALSE) &lt;&gt; "", VLOOKUP(VALUE(VLOOKUP($A83,'Student reference sheet'!$A$2:$V$2329,9,FALSE)),'Ethnicity Reference'!$A$2:$B$22,2,FALSE),"Unknown"))))</f>
        <v/>
      </c>
      <c r="U83" s="34"/>
    </row>
    <row r="84" spans="1:21" ht="15.75">
      <c r="A84" s="47"/>
      <c r="B84" s="33"/>
      <c r="C84" s="30" t="str">
        <f>IF($A84 &lt;&gt; "",VLOOKUP($A84,'Student reference sheet'!$A$2:$V$2329, 3,FALSE), "")</f>
        <v/>
      </c>
      <c r="D84" s="30" t="str">
        <f>IF($A84 &lt;&gt; "",VLOOKUP($A84,'Student reference sheet'!$A$2:$V$2329, 2,FALSE), "")</f>
        <v/>
      </c>
      <c r="E84" s="34"/>
      <c r="F84" s="34"/>
      <c r="G84" s="31" t="str">
        <f t="shared" ca="1" si="3"/>
        <v/>
      </c>
      <c r="H84" s="31" t="str">
        <f t="shared" ca="1" si="4"/>
        <v/>
      </c>
      <c r="I84" s="36" t="str">
        <f>IF($A84 = "", "",
IF(COUNTIF(MINIMUM_DAY_DATES[], Attendance!J84) &gt; 0, VLOOKUP(Attendance!$G84,MINIMUM_DAY_PERIOD_SCHEDULE[], 2,TRUE),
IF(COUNTIF(RALLY_DATES[], Attendance!J84) &gt; 0, VLOOKUP(Attendance!$G84,RALLY_PERIOD_SCHEDULE[], 2,TRUE),
IF(WEEKDAY(Attendance!$J84) = 2,
       IF(COUNTIF(FINALS_WEEK_MONDAY_DATE[],Attendance!$J84) &gt; 0, VLOOKUP(Attendance!$G84,FINALS_WEEK_MONDAY_PERIOD_SCHEDULE[],2,TRUE),
       VLOOKUP(Attendance!$G84,REGULAR_WEEK_SCHEDULE[],6,TRUE)),
IF(WEEKDAY($J84) = 3,
       IF(COUNTIF(FINALS_WEEK_TUESDAY_DATE[],Attendance!$J84) &gt; 0, VLOOKUP(Attendance!$G84,FINALS_WEEK_TUESDAY_PERIOD_SCHEDULE[],2,TRUE),
       VLOOKUP(Attendance!$G84,REGULAR_WEEK_SCHEDULE[[Tuesday]:[Period]],5,TRUE)),
IF(WEEKDAY(Attendance!$J84) = 4,
        IF(COUNTIF(BLOCK_WEDNESDAY_DATES[],Attendance!$J84) &gt; 0, VLOOKUP(Attendance!$G84,BLOCK_WEDNESDAY_PERIOD_SCHEDULE[],2,TRUE),
        IF(COUNTIF(FINALS_WEEK_WEDNESDAY_DATE[],Attendance!$J84) &gt; 0, VLOOKUP(Attendance!$G84,FINALS_WEEK_WEDNESDAY_PERIOD_SCHEDULE[],2,TRUE),
       VLOOKUP(Attendance!$G84,REGULAR_WEEK_SCHEDULE[[Wednesday]:[Period]],4,TRUE))),
IF(WEEKDAY($J84) = 5,
       IF(COUNTIF(BLOCK_THURSDAY_DATES[],Attendance!$J84) &gt; 0, VLOOKUP(Attendance!$G84,BLOCK_THURSDAY_PERIOD_SCHEDULE[],2,TRUE),
       IF(COUNTIF(FINALS_WEEK_THURSDAY_DATE[],Attendance!$J84) &gt; 0, VLOOKUP(Attendance!$G84,FINALS_WEEK_THURSDAY_PERIOD_SCHEDULE[],2,TRUE),
       VLOOKUP(Attendance!$G84,REGULAR_WEEK_SCHEDULE[[Thursday]:[Period]],3,TRUE))),
IF(WEEKDAY(Attendance!$J84) = 6,
       IF(COUNTIF(FINALS_WEEK_FRIDAY_DATE[],Attendance!$J84) &gt; 0, VLOOKUP(Attendance!$G84,FINALS_WEEK_FRIDAY_PERIOD_SCHEDULE[],2,TRUE),
       VLOOKUP(Attendance!$G84,REGULAR_WEEK_SCHEDULE[[Friday]:[Period]],2,TRUE))))))))))</f>
        <v/>
      </c>
      <c r="J84" s="32" t="str">
        <f t="shared" ca="1" si="5"/>
        <v/>
      </c>
      <c r="K84" s="32" t="str">
        <f>IF($A84 &lt;&gt; "",VLOOKUP($A84,'Student reference sheet'!$A$2:$V$2329, 7,FALSE), "")</f>
        <v/>
      </c>
      <c r="L84" s="30" t="str">
        <f>IF($A84 ="", "", VLOOKUP($A84, 'Student reference sheet'!$A$2:$Z$2603,23,FALSE))</f>
        <v/>
      </c>
      <c r="M84" s="30" t="str">
        <f>IF($A84 ="", "", VLOOKUP($A84, 'Student reference sheet'!$A$2:$Z$2603,24,FALSE))</f>
        <v/>
      </c>
      <c r="N84" s="30" t="str">
        <f>IF($A84 ="", "", VLOOKUP($A84, 'Student reference sheet'!$A$2:$Z$2603,26,FALSE))</f>
        <v/>
      </c>
      <c r="O84" s="30" t="str">
        <f>IF($A84 ="", "", VLOOKUP($A84, 'Student reference sheet'!$A$2:$Z$2603,25,FALSE))</f>
        <v/>
      </c>
      <c r="P84" s="30" t="str">
        <f>IF($A84 = "", "", IF(OR(VLOOKUP($A84,'Student reference sheet'!$A$2:$V$2400,8,FALSE) = "R",  VLOOKUP($A84,'Student reference sheet'!$A$2:$V$2400,8,FALSE) = "L"), "X", ""))</f>
        <v/>
      </c>
      <c r="Q84" s="30" t="str">
        <f>IF($A84 ="", "", VLOOKUP($A84, 'Student reference sheet'!$A$2:$V$2603,22,FALSE))</f>
        <v/>
      </c>
      <c r="R84" s="30" t="str">
        <f>IF($A84 &lt;&gt; "",VLOOKUP($A84,'Student reference sheet'!$A$2:$V$2329, 5,FALSE), "")</f>
        <v/>
      </c>
      <c r="S84" s="30" t="str">
        <f>IF($A84 &lt;&gt; "",VLOOKUP($A84,'Student reference sheet'!$A$2:$V$2329, 6,FALSE), "")</f>
        <v/>
      </c>
      <c r="T84" s="30" t="str">
        <f>IF($A84 = "","",
IF(VLOOKUP($A84,'Student reference sheet'!$A$2:$V$2329, 10,FALSE) = "Y", "Hispanic",
IF(VLOOKUP($A84,'Student reference sheet'!$A$2:$V$2329,11,FALSE) &lt;&gt; "",
IF(VLOOKUP($A84,'Student reference sheet'!$A$2:$V$2329,11,FALSE) = "UNK", "Unknown", VLOOKUP(VALUE(VLOOKUP($A84,'Student reference sheet'!$A$2:$V$2329,11,FALSE)),'Ethnicity Reference'!$A$2:$B$22,2,FALSE)),
IF(VLOOKUP($A84,'Student reference sheet'!$A$2:$V$2329,9,FALSE) &lt;&gt; "", VLOOKUP(VALUE(VLOOKUP($A84,'Student reference sheet'!$A$2:$V$2329,9,FALSE)),'Ethnicity Reference'!$A$2:$B$22,2,FALSE),"Unknown"))))</f>
        <v/>
      </c>
      <c r="U84" s="34"/>
    </row>
    <row r="85" spans="1:21" ht="15.75">
      <c r="A85" s="47"/>
      <c r="B85" s="33"/>
      <c r="C85" s="30" t="str">
        <f>IF($A85 &lt;&gt; "",VLOOKUP($A85,'Student reference sheet'!$A$2:$V$2329, 3,FALSE), "")</f>
        <v/>
      </c>
      <c r="D85" s="30" t="str">
        <f>IF($A85 &lt;&gt; "",VLOOKUP($A85,'Student reference sheet'!$A$2:$V$2329, 2,FALSE), "")</f>
        <v/>
      </c>
      <c r="E85" s="34"/>
      <c r="F85" s="34"/>
      <c r="G85" s="31" t="str">
        <f t="shared" ca="1" si="3"/>
        <v/>
      </c>
      <c r="H85" s="31" t="str">
        <f t="shared" ca="1" si="4"/>
        <v/>
      </c>
      <c r="I85" s="36" t="str">
        <f>IF($A85 = "", "",
IF(COUNTIF(MINIMUM_DAY_DATES[], Attendance!J85) &gt; 0, VLOOKUP(Attendance!$G85,MINIMUM_DAY_PERIOD_SCHEDULE[], 2,TRUE),
IF(COUNTIF(RALLY_DATES[], Attendance!J85) &gt; 0, VLOOKUP(Attendance!$G85,RALLY_PERIOD_SCHEDULE[], 2,TRUE),
IF(WEEKDAY(Attendance!$J85) = 2,
       IF(COUNTIF(FINALS_WEEK_MONDAY_DATE[],Attendance!$J85) &gt; 0, VLOOKUP(Attendance!$G85,FINALS_WEEK_MONDAY_PERIOD_SCHEDULE[],2,TRUE),
       VLOOKUP(Attendance!$G85,REGULAR_WEEK_SCHEDULE[],6,TRUE)),
IF(WEEKDAY($J85) = 3,
       IF(COUNTIF(FINALS_WEEK_TUESDAY_DATE[],Attendance!$J85) &gt; 0, VLOOKUP(Attendance!$G85,FINALS_WEEK_TUESDAY_PERIOD_SCHEDULE[],2,TRUE),
       VLOOKUP(Attendance!$G85,REGULAR_WEEK_SCHEDULE[[Tuesday]:[Period]],5,TRUE)),
IF(WEEKDAY(Attendance!$J85) = 4,
        IF(COUNTIF(BLOCK_WEDNESDAY_DATES[],Attendance!$J85) &gt; 0, VLOOKUP(Attendance!$G85,BLOCK_WEDNESDAY_PERIOD_SCHEDULE[],2,TRUE),
        IF(COUNTIF(FINALS_WEEK_WEDNESDAY_DATE[],Attendance!$J85) &gt; 0, VLOOKUP(Attendance!$G85,FINALS_WEEK_WEDNESDAY_PERIOD_SCHEDULE[],2,TRUE),
       VLOOKUP(Attendance!$G85,REGULAR_WEEK_SCHEDULE[[Wednesday]:[Period]],4,TRUE))),
IF(WEEKDAY($J85) = 5,
       IF(COUNTIF(BLOCK_THURSDAY_DATES[],Attendance!$J85) &gt; 0, VLOOKUP(Attendance!$G85,BLOCK_THURSDAY_PERIOD_SCHEDULE[],2,TRUE),
       IF(COUNTIF(FINALS_WEEK_THURSDAY_DATE[],Attendance!$J85) &gt; 0, VLOOKUP(Attendance!$G85,FINALS_WEEK_THURSDAY_PERIOD_SCHEDULE[],2,TRUE),
       VLOOKUP(Attendance!$G85,REGULAR_WEEK_SCHEDULE[[Thursday]:[Period]],3,TRUE))),
IF(WEEKDAY(Attendance!$J85) = 6,
       IF(COUNTIF(FINALS_WEEK_FRIDAY_DATE[],Attendance!$J85) &gt; 0, VLOOKUP(Attendance!$G85,FINALS_WEEK_FRIDAY_PERIOD_SCHEDULE[],2,TRUE),
       VLOOKUP(Attendance!$G85,REGULAR_WEEK_SCHEDULE[[Friday]:[Period]],2,TRUE))))))))))</f>
        <v/>
      </c>
      <c r="J85" s="32" t="str">
        <f t="shared" ca="1" si="5"/>
        <v/>
      </c>
      <c r="K85" s="32" t="str">
        <f>IF($A85 &lt;&gt; "",VLOOKUP($A85,'Student reference sheet'!$A$2:$V$2329, 7,FALSE), "")</f>
        <v/>
      </c>
      <c r="L85" s="30" t="str">
        <f>IF($A85 ="", "", VLOOKUP($A85, 'Student reference sheet'!$A$2:$Z$2603,23,FALSE))</f>
        <v/>
      </c>
      <c r="M85" s="30" t="str">
        <f>IF($A85 ="", "", VLOOKUP($A85, 'Student reference sheet'!$A$2:$Z$2603,24,FALSE))</f>
        <v/>
      </c>
      <c r="N85" s="30" t="str">
        <f>IF($A85 ="", "", VLOOKUP($A85, 'Student reference sheet'!$A$2:$Z$2603,26,FALSE))</f>
        <v/>
      </c>
      <c r="O85" s="30" t="str">
        <f>IF($A85 ="", "", VLOOKUP($A85, 'Student reference sheet'!$A$2:$Z$2603,25,FALSE))</f>
        <v/>
      </c>
      <c r="P85" s="30" t="str">
        <f>IF($A85 = "", "", IF(OR(VLOOKUP($A85,'Student reference sheet'!$A$2:$V$2400,8,FALSE) = "R",  VLOOKUP($A85,'Student reference sheet'!$A$2:$V$2400,8,FALSE) = "L"), "X", ""))</f>
        <v/>
      </c>
      <c r="Q85" s="30" t="str">
        <f>IF($A85 ="", "", VLOOKUP($A85, 'Student reference sheet'!$A$2:$V$2603,22,FALSE))</f>
        <v/>
      </c>
      <c r="R85" s="30" t="str">
        <f>IF($A85 &lt;&gt; "",VLOOKUP($A85,'Student reference sheet'!$A$2:$V$2329, 5,FALSE), "")</f>
        <v/>
      </c>
      <c r="S85" s="30" t="str">
        <f>IF($A85 &lt;&gt; "",VLOOKUP($A85,'Student reference sheet'!$A$2:$V$2329, 6,FALSE), "")</f>
        <v/>
      </c>
      <c r="T85" s="30" t="str">
        <f>IF($A85 = "","",
IF(VLOOKUP($A85,'Student reference sheet'!$A$2:$V$2329, 10,FALSE) = "Y", "Hispanic",
IF(VLOOKUP($A85,'Student reference sheet'!$A$2:$V$2329,11,FALSE) &lt;&gt; "",
IF(VLOOKUP($A85,'Student reference sheet'!$A$2:$V$2329,11,FALSE) = "UNK", "Unknown", VLOOKUP(VALUE(VLOOKUP($A85,'Student reference sheet'!$A$2:$V$2329,11,FALSE)),'Ethnicity Reference'!$A$2:$B$22,2,FALSE)),
IF(VLOOKUP($A85,'Student reference sheet'!$A$2:$V$2329,9,FALSE) &lt;&gt; "", VLOOKUP(VALUE(VLOOKUP($A85,'Student reference sheet'!$A$2:$V$2329,9,FALSE)),'Ethnicity Reference'!$A$2:$B$22,2,FALSE),"Unknown"))))</f>
        <v/>
      </c>
      <c r="U85" s="34"/>
    </row>
    <row r="86" spans="1:21" ht="15.75">
      <c r="A86" s="47"/>
      <c r="B86" s="33"/>
      <c r="C86" s="30" t="str">
        <f>IF($A86 &lt;&gt; "",VLOOKUP($A86,'Student reference sheet'!$A$2:$V$2329, 3,FALSE), "")</f>
        <v/>
      </c>
      <c r="D86" s="30" t="str">
        <f>IF($A86 &lt;&gt; "",VLOOKUP($A86,'Student reference sheet'!$A$2:$V$2329, 2,FALSE), "")</f>
        <v/>
      </c>
      <c r="E86" s="34"/>
      <c r="F86" s="34"/>
      <c r="G86" s="31" t="str">
        <f t="shared" ca="1" si="3"/>
        <v/>
      </c>
      <c r="H86" s="31" t="str">
        <f t="shared" ca="1" si="4"/>
        <v/>
      </c>
      <c r="I86" s="36" t="str">
        <f>IF($A86 = "", "",
IF(COUNTIF(MINIMUM_DAY_DATES[], Attendance!J86) &gt; 0, VLOOKUP(Attendance!$G86,MINIMUM_DAY_PERIOD_SCHEDULE[], 2,TRUE),
IF(COUNTIF(RALLY_DATES[], Attendance!J86) &gt; 0, VLOOKUP(Attendance!$G86,RALLY_PERIOD_SCHEDULE[], 2,TRUE),
IF(WEEKDAY(Attendance!$J86) = 2,
       IF(COUNTIF(FINALS_WEEK_MONDAY_DATE[],Attendance!$J86) &gt; 0, VLOOKUP(Attendance!$G86,FINALS_WEEK_MONDAY_PERIOD_SCHEDULE[],2,TRUE),
       VLOOKUP(Attendance!$G86,REGULAR_WEEK_SCHEDULE[],6,TRUE)),
IF(WEEKDAY($J86) = 3,
       IF(COUNTIF(FINALS_WEEK_TUESDAY_DATE[],Attendance!$J86) &gt; 0, VLOOKUP(Attendance!$G86,FINALS_WEEK_TUESDAY_PERIOD_SCHEDULE[],2,TRUE),
       VLOOKUP(Attendance!$G86,REGULAR_WEEK_SCHEDULE[[Tuesday]:[Period]],5,TRUE)),
IF(WEEKDAY(Attendance!$J86) = 4,
        IF(COUNTIF(BLOCK_WEDNESDAY_DATES[],Attendance!$J86) &gt; 0, VLOOKUP(Attendance!$G86,BLOCK_WEDNESDAY_PERIOD_SCHEDULE[],2,TRUE),
        IF(COUNTIF(FINALS_WEEK_WEDNESDAY_DATE[],Attendance!$J86) &gt; 0, VLOOKUP(Attendance!$G86,FINALS_WEEK_WEDNESDAY_PERIOD_SCHEDULE[],2,TRUE),
       VLOOKUP(Attendance!$G86,REGULAR_WEEK_SCHEDULE[[Wednesday]:[Period]],4,TRUE))),
IF(WEEKDAY($J86) = 5,
       IF(COUNTIF(BLOCK_THURSDAY_DATES[],Attendance!$J86) &gt; 0, VLOOKUP(Attendance!$G86,BLOCK_THURSDAY_PERIOD_SCHEDULE[],2,TRUE),
       IF(COUNTIF(FINALS_WEEK_THURSDAY_DATE[],Attendance!$J86) &gt; 0, VLOOKUP(Attendance!$G86,FINALS_WEEK_THURSDAY_PERIOD_SCHEDULE[],2,TRUE),
       VLOOKUP(Attendance!$G86,REGULAR_WEEK_SCHEDULE[[Thursday]:[Period]],3,TRUE))),
IF(WEEKDAY(Attendance!$J86) = 6,
       IF(COUNTIF(FINALS_WEEK_FRIDAY_DATE[],Attendance!$J86) &gt; 0, VLOOKUP(Attendance!$G86,FINALS_WEEK_FRIDAY_PERIOD_SCHEDULE[],2,TRUE),
       VLOOKUP(Attendance!$G86,REGULAR_WEEK_SCHEDULE[[Friday]:[Period]],2,TRUE))))))))))</f>
        <v/>
      </c>
      <c r="J86" s="32" t="str">
        <f t="shared" ca="1" si="5"/>
        <v/>
      </c>
      <c r="K86" s="32" t="str">
        <f>IF($A86 &lt;&gt; "",VLOOKUP($A86,'Student reference sheet'!$A$2:$V$2329, 7,FALSE), "")</f>
        <v/>
      </c>
      <c r="L86" s="30" t="str">
        <f>IF($A86 ="", "", VLOOKUP($A86, 'Student reference sheet'!$A$2:$Z$2603,23,FALSE))</f>
        <v/>
      </c>
      <c r="M86" s="30" t="str">
        <f>IF($A86 ="", "", VLOOKUP($A86, 'Student reference sheet'!$A$2:$Z$2603,24,FALSE))</f>
        <v/>
      </c>
      <c r="N86" s="30" t="str">
        <f>IF($A86 ="", "", VLOOKUP($A86, 'Student reference sheet'!$A$2:$Z$2603,26,FALSE))</f>
        <v/>
      </c>
      <c r="O86" s="30" t="str">
        <f>IF($A86 ="", "", VLOOKUP($A86, 'Student reference sheet'!$A$2:$Z$2603,25,FALSE))</f>
        <v/>
      </c>
      <c r="P86" s="30" t="str">
        <f>IF($A86 = "", "", IF(OR(VLOOKUP($A86,'Student reference sheet'!$A$2:$V$2400,8,FALSE) = "R",  VLOOKUP($A86,'Student reference sheet'!$A$2:$V$2400,8,FALSE) = "L"), "X", ""))</f>
        <v/>
      </c>
      <c r="Q86" s="30" t="str">
        <f>IF($A86 ="", "", VLOOKUP($A86, 'Student reference sheet'!$A$2:$V$2603,22,FALSE))</f>
        <v/>
      </c>
      <c r="R86" s="30" t="str">
        <f>IF($A86 &lt;&gt; "",VLOOKUP($A86,'Student reference sheet'!$A$2:$V$2329, 5,FALSE), "")</f>
        <v/>
      </c>
      <c r="S86" s="30" t="str">
        <f>IF($A86 &lt;&gt; "",VLOOKUP($A86,'Student reference sheet'!$A$2:$V$2329, 6,FALSE), "")</f>
        <v/>
      </c>
      <c r="T86" s="30" t="str">
        <f>IF($A86 = "","",
IF(VLOOKUP($A86,'Student reference sheet'!$A$2:$V$2329, 10,FALSE) = "Y", "Hispanic",
IF(VLOOKUP($A86,'Student reference sheet'!$A$2:$V$2329,11,FALSE) &lt;&gt; "",
IF(VLOOKUP($A86,'Student reference sheet'!$A$2:$V$2329,11,FALSE) = "UNK", "Unknown", VLOOKUP(VALUE(VLOOKUP($A86,'Student reference sheet'!$A$2:$V$2329,11,FALSE)),'Ethnicity Reference'!$A$2:$B$22,2,FALSE)),
IF(VLOOKUP($A86,'Student reference sheet'!$A$2:$V$2329,9,FALSE) &lt;&gt; "", VLOOKUP(VALUE(VLOOKUP($A86,'Student reference sheet'!$A$2:$V$2329,9,FALSE)),'Ethnicity Reference'!$A$2:$B$22,2,FALSE),"Unknown"))))</f>
        <v/>
      </c>
      <c r="U86" s="34"/>
    </row>
    <row r="87" spans="1:21" ht="15.75">
      <c r="A87" s="47"/>
      <c r="B87" s="33"/>
      <c r="C87" s="30" t="str">
        <f>IF($A87 &lt;&gt; "",VLOOKUP($A87,'Student reference sheet'!$A$2:$V$2329, 3,FALSE), "")</f>
        <v/>
      </c>
      <c r="D87" s="30" t="str">
        <f>IF($A87 &lt;&gt; "",VLOOKUP($A87,'Student reference sheet'!$A$2:$V$2329, 2,FALSE), "")</f>
        <v/>
      </c>
      <c r="E87" s="34"/>
      <c r="F87" s="34"/>
      <c r="G87" s="31" t="str">
        <f t="shared" ca="1" si="3"/>
        <v/>
      </c>
      <c r="H87" s="31" t="str">
        <f t="shared" ca="1" si="4"/>
        <v/>
      </c>
      <c r="I87" s="36" t="str">
        <f>IF($A87 = "", "",
IF(COUNTIF(MINIMUM_DAY_DATES[], Attendance!J87) &gt; 0, VLOOKUP(Attendance!$G87,MINIMUM_DAY_PERIOD_SCHEDULE[], 2,TRUE),
IF(COUNTIF(RALLY_DATES[], Attendance!J87) &gt; 0, VLOOKUP(Attendance!$G87,RALLY_PERIOD_SCHEDULE[], 2,TRUE),
IF(WEEKDAY(Attendance!$J87) = 2,
       IF(COUNTIF(FINALS_WEEK_MONDAY_DATE[],Attendance!$J87) &gt; 0, VLOOKUP(Attendance!$G87,FINALS_WEEK_MONDAY_PERIOD_SCHEDULE[],2,TRUE),
       VLOOKUP(Attendance!$G87,REGULAR_WEEK_SCHEDULE[],6,TRUE)),
IF(WEEKDAY($J87) = 3,
       IF(COUNTIF(FINALS_WEEK_TUESDAY_DATE[],Attendance!$J87) &gt; 0, VLOOKUP(Attendance!$G87,FINALS_WEEK_TUESDAY_PERIOD_SCHEDULE[],2,TRUE),
       VLOOKUP(Attendance!$G87,REGULAR_WEEK_SCHEDULE[[Tuesday]:[Period]],5,TRUE)),
IF(WEEKDAY(Attendance!$J87) = 4,
        IF(COUNTIF(BLOCK_WEDNESDAY_DATES[],Attendance!$J87) &gt; 0, VLOOKUP(Attendance!$G87,BLOCK_WEDNESDAY_PERIOD_SCHEDULE[],2,TRUE),
        IF(COUNTIF(FINALS_WEEK_WEDNESDAY_DATE[],Attendance!$J87) &gt; 0, VLOOKUP(Attendance!$G87,FINALS_WEEK_WEDNESDAY_PERIOD_SCHEDULE[],2,TRUE),
       VLOOKUP(Attendance!$G87,REGULAR_WEEK_SCHEDULE[[Wednesday]:[Period]],4,TRUE))),
IF(WEEKDAY($J87) = 5,
       IF(COUNTIF(BLOCK_THURSDAY_DATES[],Attendance!$J87) &gt; 0, VLOOKUP(Attendance!$G87,BLOCK_THURSDAY_PERIOD_SCHEDULE[],2,TRUE),
       IF(COUNTIF(FINALS_WEEK_THURSDAY_DATE[],Attendance!$J87) &gt; 0, VLOOKUP(Attendance!$G87,FINALS_WEEK_THURSDAY_PERIOD_SCHEDULE[],2,TRUE),
       VLOOKUP(Attendance!$G87,REGULAR_WEEK_SCHEDULE[[Thursday]:[Period]],3,TRUE))),
IF(WEEKDAY(Attendance!$J87) = 6,
       IF(COUNTIF(FINALS_WEEK_FRIDAY_DATE[],Attendance!$J87) &gt; 0, VLOOKUP(Attendance!$G87,FINALS_WEEK_FRIDAY_PERIOD_SCHEDULE[],2,TRUE),
       VLOOKUP(Attendance!$G87,REGULAR_WEEK_SCHEDULE[[Friday]:[Period]],2,TRUE))))))))))</f>
        <v/>
      </c>
      <c r="J87" s="32" t="str">
        <f t="shared" ca="1" si="5"/>
        <v/>
      </c>
      <c r="K87" s="32" t="str">
        <f>IF($A87 &lt;&gt; "",VLOOKUP($A87,'Student reference sheet'!$A$2:$V$2329, 7,FALSE), "")</f>
        <v/>
      </c>
      <c r="L87" s="30" t="str">
        <f>IF($A87 ="", "", VLOOKUP($A87, 'Student reference sheet'!$A$2:$Z$2603,23,FALSE))</f>
        <v/>
      </c>
      <c r="M87" s="30" t="str">
        <f>IF($A87 ="", "", VLOOKUP($A87, 'Student reference sheet'!$A$2:$Z$2603,24,FALSE))</f>
        <v/>
      </c>
      <c r="N87" s="30" t="str">
        <f>IF($A87 ="", "", VLOOKUP($A87, 'Student reference sheet'!$A$2:$Z$2603,26,FALSE))</f>
        <v/>
      </c>
      <c r="O87" s="30" t="str">
        <f>IF($A87 ="", "", VLOOKUP($A87, 'Student reference sheet'!$A$2:$Z$2603,25,FALSE))</f>
        <v/>
      </c>
      <c r="P87" s="30" t="str">
        <f>IF($A87 = "", "", IF(OR(VLOOKUP($A87,'Student reference sheet'!$A$2:$V$2400,8,FALSE) = "R",  VLOOKUP($A87,'Student reference sheet'!$A$2:$V$2400,8,FALSE) = "L"), "X", ""))</f>
        <v/>
      </c>
      <c r="Q87" s="30" t="str">
        <f>IF($A87 ="", "", VLOOKUP($A87, 'Student reference sheet'!$A$2:$V$2603,22,FALSE))</f>
        <v/>
      </c>
      <c r="R87" s="30" t="str">
        <f>IF($A87 &lt;&gt; "",VLOOKUP($A87,'Student reference sheet'!$A$2:$V$2329, 5,FALSE), "")</f>
        <v/>
      </c>
      <c r="S87" s="30" t="str">
        <f>IF($A87 &lt;&gt; "",VLOOKUP($A87,'Student reference sheet'!$A$2:$V$2329, 6,FALSE), "")</f>
        <v/>
      </c>
      <c r="T87" s="30" t="str">
        <f>IF($A87 = "","",
IF(VLOOKUP($A87,'Student reference sheet'!$A$2:$V$2329, 10,FALSE) = "Y", "Hispanic",
IF(VLOOKUP($A87,'Student reference sheet'!$A$2:$V$2329,11,FALSE) &lt;&gt; "",
IF(VLOOKUP($A87,'Student reference sheet'!$A$2:$V$2329,11,FALSE) = "UNK", "Unknown", VLOOKUP(VALUE(VLOOKUP($A87,'Student reference sheet'!$A$2:$V$2329,11,FALSE)),'Ethnicity Reference'!$A$2:$B$22,2,FALSE)),
IF(VLOOKUP($A87,'Student reference sheet'!$A$2:$V$2329,9,FALSE) &lt;&gt; "", VLOOKUP(VALUE(VLOOKUP($A87,'Student reference sheet'!$A$2:$V$2329,9,FALSE)),'Ethnicity Reference'!$A$2:$B$22,2,FALSE),"Unknown"))))</f>
        <v/>
      </c>
      <c r="U87" s="34"/>
    </row>
    <row r="88" spans="1:21" ht="15.75">
      <c r="A88" s="47"/>
      <c r="B88" s="33"/>
      <c r="C88" s="30" t="str">
        <f>IF($A88 &lt;&gt; "",VLOOKUP($A88,'Student reference sheet'!$A$2:$V$2329, 3,FALSE), "")</f>
        <v/>
      </c>
      <c r="D88" s="30" t="str">
        <f>IF($A88 &lt;&gt; "",VLOOKUP($A88,'Student reference sheet'!$A$2:$V$2329, 2,FALSE), "")</f>
        <v/>
      </c>
      <c r="E88" s="34"/>
      <c r="F88" s="34"/>
      <c r="G88" s="31" t="str">
        <f t="shared" ca="1" si="3"/>
        <v/>
      </c>
      <c r="H88" s="31" t="str">
        <f t="shared" ca="1" si="4"/>
        <v/>
      </c>
      <c r="I88" s="36" t="str">
        <f>IF($A88 = "", "",
IF(COUNTIF(MINIMUM_DAY_DATES[], Attendance!J88) &gt; 0, VLOOKUP(Attendance!$G88,MINIMUM_DAY_PERIOD_SCHEDULE[], 2,TRUE),
IF(COUNTIF(RALLY_DATES[], Attendance!J88) &gt; 0, VLOOKUP(Attendance!$G88,RALLY_PERIOD_SCHEDULE[], 2,TRUE),
IF(WEEKDAY(Attendance!$J88) = 2,
       IF(COUNTIF(FINALS_WEEK_MONDAY_DATE[],Attendance!$J88) &gt; 0, VLOOKUP(Attendance!$G88,FINALS_WEEK_MONDAY_PERIOD_SCHEDULE[],2,TRUE),
       VLOOKUP(Attendance!$G88,REGULAR_WEEK_SCHEDULE[],6,TRUE)),
IF(WEEKDAY($J88) = 3,
       IF(COUNTIF(FINALS_WEEK_TUESDAY_DATE[],Attendance!$J88) &gt; 0, VLOOKUP(Attendance!$G88,FINALS_WEEK_TUESDAY_PERIOD_SCHEDULE[],2,TRUE),
       VLOOKUP(Attendance!$G88,REGULAR_WEEK_SCHEDULE[[Tuesday]:[Period]],5,TRUE)),
IF(WEEKDAY(Attendance!$J88) = 4,
        IF(COUNTIF(BLOCK_WEDNESDAY_DATES[],Attendance!$J88) &gt; 0, VLOOKUP(Attendance!$G88,BLOCK_WEDNESDAY_PERIOD_SCHEDULE[],2,TRUE),
        IF(COUNTIF(FINALS_WEEK_WEDNESDAY_DATE[],Attendance!$J88) &gt; 0, VLOOKUP(Attendance!$G88,FINALS_WEEK_WEDNESDAY_PERIOD_SCHEDULE[],2,TRUE),
       VLOOKUP(Attendance!$G88,REGULAR_WEEK_SCHEDULE[[Wednesday]:[Period]],4,TRUE))),
IF(WEEKDAY($J88) = 5,
       IF(COUNTIF(BLOCK_THURSDAY_DATES[],Attendance!$J88) &gt; 0, VLOOKUP(Attendance!$G88,BLOCK_THURSDAY_PERIOD_SCHEDULE[],2,TRUE),
       IF(COUNTIF(FINALS_WEEK_THURSDAY_DATE[],Attendance!$J88) &gt; 0, VLOOKUP(Attendance!$G88,FINALS_WEEK_THURSDAY_PERIOD_SCHEDULE[],2,TRUE),
       VLOOKUP(Attendance!$G88,REGULAR_WEEK_SCHEDULE[[Thursday]:[Period]],3,TRUE))),
IF(WEEKDAY(Attendance!$J88) = 6,
       IF(COUNTIF(FINALS_WEEK_FRIDAY_DATE[],Attendance!$J88) &gt; 0, VLOOKUP(Attendance!$G88,FINALS_WEEK_FRIDAY_PERIOD_SCHEDULE[],2,TRUE),
       VLOOKUP(Attendance!$G88,REGULAR_WEEK_SCHEDULE[[Friday]:[Period]],2,TRUE))))))))))</f>
        <v/>
      </c>
      <c r="J88" s="32" t="str">
        <f t="shared" ca="1" si="5"/>
        <v/>
      </c>
      <c r="K88" s="32" t="str">
        <f>IF($A88 &lt;&gt; "",VLOOKUP($A88,'Student reference sheet'!$A$2:$V$2329, 7,FALSE), "")</f>
        <v/>
      </c>
      <c r="L88" s="30" t="str">
        <f>IF($A88 ="", "", VLOOKUP($A88, 'Student reference sheet'!$A$2:$Z$2603,23,FALSE))</f>
        <v/>
      </c>
      <c r="M88" s="30" t="str">
        <f>IF($A88 ="", "", VLOOKUP($A88, 'Student reference sheet'!$A$2:$Z$2603,24,FALSE))</f>
        <v/>
      </c>
      <c r="N88" s="30" t="str">
        <f>IF($A88 ="", "", VLOOKUP($A88, 'Student reference sheet'!$A$2:$Z$2603,26,FALSE))</f>
        <v/>
      </c>
      <c r="O88" s="30" t="str">
        <f>IF($A88 ="", "", VLOOKUP($A88, 'Student reference sheet'!$A$2:$Z$2603,25,FALSE))</f>
        <v/>
      </c>
      <c r="P88" s="30" t="str">
        <f>IF($A88 = "", "", IF(OR(VLOOKUP($A88,'Student reference sheet'!$A$2:$V$2400,8,FALSE) = "R",  VLOOKUP($A88,'Student reference sheet'!$A$2:$V$2400,8,FALSE) = "L"), "X", ""))</f>
        <v/>
      </c>
      <c r="Q88" s="30" t="str">
        <f>IF($A88 ="", "", VLOOKUP($A88, 'Student reference sheet'!$A$2:$V$2603,22,FALSE))</f>
        <v/>
      </c>
      <c r="R88" s="30" t="str">
        <f>IF($A88 &lt;&gt; "",VLOOKUP($A88,'Student reference sheet'!$A$2:$V$2329, 5,FALSE), "")</f>
        <v/>
      </c>
      <c r="S88" s="30" t="str">
        <f>IF($A88 &lt;&gt; "",VLOOKUP($A88,'Student reference sheet'!$A$2:$V$2329, 6,FALSE), "")</f>
        <v/>
      </c>
      <c r="T88" s="30" t="str">
        <f>IF($A88 = "","",
IF(VLOOKUP($A88,'Student reference sheet'!$A$2:$V$2329, 10,FALSE) = "Y", "Hispanic",
IF(VLOOKUP($A88,'Student reference sheet'!$A$2:$V$2329,11,FALSE) &lt;&gt; "",
IF(VLOOKUP($A88,'Student reference sheet'!$A$2:$V$2329,11,FALSE) = "UNK", "Unknown", VLOOKUP(VALUE(VLOOKUP($A88,'Student reference sheet'!$A$2:$V$2329,11,FALSE)),'Ethnicity Reference'!$A$2:$B$22,2,FALSE)),
IF(VLOOKUP($A88,'Student reference sheet'!$A$2:$V$2329,9,FALSE) &lt;&gt; "", VLOOKUP(VALUE(VLOOKUP($A88,'Student reference sheet'!$A$2:$V$2329,9,FALSE)),'Ethnicity Reference'!$A$2:$B$22,2,FALSE),"Unknown"))))</f>
        <v/>
      </c>
      <c r="U88" s="34"/>
    </row>
    <row r="89" spans="1:21" ht="15.75">
      <c r="A89" s="47"/>
      <c r="B89" s="33"/>
      <c r="C89" s="30" t="str">
        <f>IF($A89 &lt;&gt; "",VLOOKUP($A89,'Student reference sheet'!$A$2:$V$2329, 3,FALSE), "")</f>
        <v/>
      </c>
      <c r="D89" s="30" t="str">
        <f>IF($A89 &lt;&gt; "",VLOOKUP($A89,'Student reference sheet'!$A$2:$V$2329, 2,FALSE), "")</f>
        <v/>
      </c>
      <c r="E89" s="34"/>
      <c r="F89" s="34"/>
      <c r="G89" s="31" t="str">
        <f t="shared" ca="1" si="3"/>
        <v/>
      </c>
      <c r="H89" s="31" t="str">
        <f t="shared" ca="1" si="4"/>
        <v/>
      </c>
      <c r="I89" s="36" t="str">
        <f>IF($A89 = "", "",
IF(COUNTIF(MINIMUM_DAY_DATES[], Attendance!J89) &gt; 0, VLOOKUP(Attendance!$G89,MINIMUM_DAY_PERIOD_SCHEDULE[], 2,TRUE),
IF(COUNTIF(RALLY_DATES[], Attendance!J89) &gt; 0, VLOOKUP(Attendance!$G89,RALLY_PERIOD_SCHEDULE[], 2,TRUE),
IF(WEEKDAY(Attendance!$J89) = 2,
       IF(COUNTIF(FINALS_WEEK_MONDAY_DATE[],Attendance!$J89) &gt; 0, VLOOKUP(Attendance!$G89,FINALS_WEEK_MONDAY_PERIOD_SCHEDULE[],2,TRUE),
       VLOOKUP(Attendance!$G89,REGULAR_WEEK_SCHEDULE[],6,TRUE)),
IF(WEEKDAY($J89) = 3,
       IF(COUNTIF(FINALS_WEEK_TUESDAY_DATE[],Attendance!$J89) &gt; 0, VLOOKUP(Attendance!$G89,FINALS_WEEK_TUESDAY_PERIOD_SCHEDULE[],2,TRUE),
       VLOOKUP(Attendance!$G89,REGULAR_WEEK_SCHEDULE[[Tuesday]:[Period]],5,TRUE)),
IF(WEEKDAY(Attendance!$J89) = 4,
        IF(COUNTIF(BLOCK_WEDNESDAY_DATES[],Attendance!$J89) &gt; 0, VLOOKUP(Attendance!$G89,BLOCK_WEDNESDAY_PERIOD_SCHEDULE[],2,TRUE),
        IF(COUNTIF(FINALS_WEEK_WEDNESDAY_DATE[],Attendance!$J89) &gt; 0, VLOOKUP(Attendance!$G89,FINALS_WEEK_WEDNESDAY_PERIOD_SCHEDULE[],2,TRUE),
       VLOOKUP(Attendance!$G89,REGULAR_WEEK_SCHEDULE[[Wednesday]:[Period]],4,TRUE))),
IF(WEEKDAY($J89) = 5,
       IF(COUNTIF(BLOCK_THURSDAY_DATES[],Attendance!$J89) &gt; 0, VLOOKUP(Attendance!$G89,BLOCK_THURSDAY_PERIOD_SCHEDULE[],2,TRUE),
       IF(COUNTIF(FINALS_WEEK_THURSDAY_DATE[],Attendance!$J89) &gt; 0, VLOOKUP(Attendance!$G89,FINALS_WEEK_THURSDAY_PERIOD_SCHEDULE[],2,TRUE),
       VLOOKUP(Attendance!$G89,REGULAR_WEEK_SCHEDULE[[Thursday]:[Period]],3,TRUE))),
IF(WEEKDAY(Attendance!$J89) = 6,
       IF(COUNTIF(FINALS_WEEK_FRIDAY_DATE[],Attendance!$J89) &gt; 0, VLOOKUP(Attendance!$G89,FINALS_WEEK_FRIDAY_PERIOD_SCHEDULE[],2,TRUE),
       VLOOKUP(Attendance!$G89,REGULAR_WEEK_SCHEDULE[[Friday]:[Period]],2,TRUE))))))))))</f>
        <v/>
      </c>
      <c r="J89" s="32" t="str">
        <f t="shared" ca="1" si="5"/>
        <v/>
      </c>
      <c r="K89" s="32" t="str">
        <f>IF($A89 &lt;&gt; "",VLOOKUP($A89,'Student reference sheet'!$A$2:$V$2329, 7,FALSE), "")</f>
        <v/>
      </c>
      <c r="L89" s="30" t="str">
        <f>IF($A89 ="", "", VLOOKUP($A89, 'Student reference sheet'!$A$2:$Z$2603,23,FALSE))</f>
        <v/>
      </c>
      <c r="M89" s="30" t="str">
        <f>IF($A89 ="", "", VLOOKUP($A89, 'Student reference sheet'!$A$2:$Z$2603,24,FALSE))</f>
        <v/>
      </c>
      <c r="N89" s="30" t="str">
        <f>IF($A89 ="", "", VLOOKUP($A89, 'Student reference sheet'!$A$2:$Z$2603,26,FALSE))</f>
        <v/>
      </c>
      <c r="O89" s="30" t="str">
        <f>IF($A89 ="", "", VLOOKUP($A89, 'Student reference sheet'!$A$2:$Z$2603,25,FALSE))</f>
        <v/>
      </c>
      <c r="P89" s="30" t="str">
        <f>IF($A89 = "", "", IF(OR(VLOOKUP($A89,'Student reference sheet'!$A$2:$V$2400,8,FALSE) = "R",  VLOOKUP($A89,'Student reference sheet'!$A$2:$V$2400,8,FALSE) = "L"), "X", ""))</f>
        <v/>
      </c>
      <c r="Q89" s="30" t="str">
        <f>IF($A89 ="", "", VLOOKUP($A89, 'Student reference sheet'!$A$2:$V$2603,22,FALSE))</f>
        <v/>
      </c>
      <c r="R89" s="30" t="str">
        <f>IF($A89 &lt;&gt; "",VLOOKUP($A89,'Student reference sheet'!$A$2:$V$2329, 5,FALSE), "")</f>
        <v/>
      </c>
      <c r="S89" s="30" t="str">
        <f>IF($A89 &lt;&gt; "",VLOOKUP($A89,'Student reference sheet'!$A$2:$V$2329, 6,FALSE), "")</f>
        <v/>
      </c>
      <c r="T89" s="30" t="str">
        <f>IF($A89 = "","",
IF(VLOOKUP($A89,'Student reference sheet'!$A$2:$V$2329, 10,FALSE) = "Y", "Hispanic",
IF(VLOOKUP($A89,'Student reference sheet'!$A$2:$V$2329,11,FALSE) &lt;&gt; "",
IF(VLOOKUP($A89,'Student reference sheet'!$A$2:$V$2329,11,FALSE) = "UNK", "Unknown", VLOOKUP(VALUE(VLOOKUP($A89,'Student reference sheet'!$A$2:$V$2329,11,FALSE)),'Ethnicity Reference'!$A$2:$B$22,2,FALSE)),
IF(VLOOKUP($A89,'Student reference sheet'!$A$2:$V$2329,9,FALSE) &lt;&gt; "", VLOOKUP(VALUE(VLOOKUP($A89,'Student reference sheet'!$A$2:$V$2329,9,FALSE)),'Ethnicity Reference'!$A$2:$B$22,2,FALSE),"Unknown"))))</f>
        <v/>
      </c>
      <c r="U89" s="34"/>
    </row>
    <row r="90" spans="1:21" ht="15.75">
      <c r="A90" s="47"/>
      <c r="B90" s="33"/>
      <c r="C90" s="30" t="str">
        <f>IF($A90 &lt;&gt; "",VLOOKUP($A90,'Student reference sheet'!$A$2:$V$2329, 3,FALSE), "")</f>
        <v/>
      </c>
      <c r="D90" s="30" t="str">
        <f>IF($A90 &lt;&gt; "",VLOOKUP($A90,'Student reference sheet'!$A$2:$V$2329, 2,FALSE), "")</f>
        <v/>
      </c>
      <c r="E90" s="34"/>
      <c r="F90" s="34"/>
      <c r="G90" s="31" t="str">
        <f t="shared" ca="1" si="3"/>
        <v/>
      </c>
      <c r="H90" s="31" t="str">
        <f t="shared" ca="1" si="4"/>
        <v/>
      </c>
      <c r="I90" s="36" t="str">
        <f>IF($A90 = "", "",
IF(COUNTIF(MINIMUM_DAY_DATES[], Attendance!J90) &gt; 0, VLOOKUP(Attendance!$G90,MINIMUM_DAY_PERIOD_SCHEDULE[], 2,TRUE),
IF(COUNTIF(RALLY_DATES[], Attendance!J90) &gt; 0, VLOOKUP(Attendance!$G90,RALLY_PERIOD_SCHEDULE[], 2,TRUE),
IF(WEEKDAY(Attendance!$J90) = 2,
       IF(COUNTIF(FINALS_WEEK_MONDAY_DATE[],Attendance!$J90) &gt; 0, VLOOKUP(Attendance!$G90,FINALS_WEEK_MONDAY_PERIOD_SCHEDULE[],2,TRUE),
       VLOOKUP(Attendance!$G90,REGULAR_WEEK_SCHEDULE[],6,TRUE)),
IF(WEEKDAY($J90) = 3,
       IF(COUNTIF(FINALS_WEEK_TUESDAY_DATE[],Attendance!$J90) &gt; 0, VLOOKUP(Attendance!$G90,FINALS_WEEK_TUESDAY_PERIOD_SCHEDULE[],2,TRUE),
       VLOOKUP(Attendance!$G90,REGULAR_WEEK_SCHEDULE[[Tuesday]:[Period]],5,TRUE)),
IF(WEEKDAY(Attendance!$J90) = 4,
        IF(COUNTIF(BLOCK_WEDNESDAY_DATES[],Attendance!$J90) &gt; 0, VLOOKUP(Attendance!$G90,BLOCK_WEDNESDAY_PERIOD_SCHEDULE[],2,TRUE),
        IF(COUNTIF(FINALS_WEEK_WEDNESDAY_DATE[],Attendance!$J90) &gt; 0, VLOOKUP(Attendance!$G90,FINALS_WEEK_WEDNESDAY_PERIOD_SCHEDULE[],2,TRUE),
       VLOOKUP(Attendance!$G90,REGULAR_WEEK_SCHEDULE[[Wednesday]:[Period]],4,TRUE))),
IF(WEEKDAY($J90) = 5,
       IF(COUNTIF(BLOCK_THURSDAY_DATES[],Attendance!$J90) &gt; 0, VLOOKUP(Attendance!$G90,BLOCK_THURSDAY_PERIOD_SCHEDULE[],2,TRUE),
       IF(COUNTIF(FINALS_WEEK_THURSDAY_DATE[],Attendance!$J90) &gt; 0, VLOOKUP(Attendance!$G90,FINALS_WEEK_THURSDAY_PERIOD_SCHEDULE[],2,TRUE),
       VLOOKUP(Attendance!$G90,REGULAR_WEEK_SCHEDULE[[Thursday]:[Period]],3,TRUE))),
IF(WEEKDAY(Attendance!$J90) = 6,
       IF(COUNTIF(FINALS_WEEK_FRIDAY_DATE[],Attendance!$J90) &gt; 0, VLOOKUP(Attendance!$G90,FINALS_WEEK_FRIDAY_PERIOD_SCHEDULE[],2,TRUE),
       VLOOKUP(Attendance!$G90,REGULAR_WEEK_SCHEDULE[[Friday]:[Period]],2,TRUE))))))))))</f>
        <v/>
      </c>
      <c r="J90" s="32" t="str">
        <f t="shared" ca="1" si="5"/>
        <v/>
      </c>
      <c r="K90" s="32" t="str">
        <f>IF($A90 &lt;&gt; "",VLOOKUP($A90,'Student reference sheet'!$A$2:$V$2329, 7,FALSE), "")</f>
        <v/>
      </c>
      <c r="L90" s="30" t="str">
        <f>IF($A90 ="", "", VLOOKUP($A90, 'Student reference sheet'!$A$2:$Z$2603,23,FALSE))</f>
        <v/>
      </c>
      <c r="M90" s="30" t="str">
        <f>IF($A90 ="", "", VLOOKUP($A90, 'Student reference sheet'!$A$2:$Z$2603,24,FALSE))</f>
        <v/>
      </c>
      <c r="N90" s="30" t="str">
        <f>IF($A90 ="", "", VLOOKUP($A90, 'Student reference sheet'!$A$2:$Z$2603,26,FALSE))</f>
        <v/>
      </c>
      <c r="O90" s="30" t="str">
        <f>IF($A90 ="", "", VLOOKUP($A90, 'Student reference sheet'!$A$2:$Z$2603,25,FALSE))</f>
        <v/>
      </c>
      <c r="P90" s="30" t="str">
        <f>IF($A90 = "", "", IF(OR(VLOOKUP($A90,'Student reference sheet'!$A$2:$V$2400,8,FALSE) = "R",  VLOOKUP($A90,'Student reference sheet'!$A$2:$V$2400,8,FALSE) = "L"), "X", ""))</f>
        <v/>
      </c>
      <c r="Q90" s="30" t="str">
        <f>IF($A90 ="", "", VLOOKUP($A90, 'Student reference sheet'!$A$2:$V$2603,22,FALSE))</f>
        <v/>
      </c>
      <c r="R90" s="30" t="str">
        <f>IF($A90 &lt;&gt; "",VLOOKUP($A90,'Student reference sheet'!$A$2:$V$2329, 5,FALSE), "")</f>
        <v/>
      </c>
      <c r="S90" s="30" t="str">
        <f>IF($A90 &lt;&gt; "",VLOOKUP($A90,'Student reference sheet'!$A$2:$V$2329, 6,FALSE), "")</f>
        <v/>
      </c>
      <c r="T90" s="30" t="str">
        <f>IF($A90 = "","",
IF(VLOOKUP($A90,'Student reference sheet'!$A$2:$V$2329, 10,FALSE) = "Y", "Hispanic",
IF(VLOOKUP($A90,'Student reference sheet'!$A$2:$V$2329,11,FALSE) &lt;&gt; "",
IF(VLOOKUP($A90,'Student reference sheet'!$A$2:$V$2329,11,FALSE) = "UNK", "Unknown", VLOOKUP(VALUE(VLOOKUP($A90,'Student reference sheet'!$A$2:$V$2329,11,FALSE)),'Ethnicity Reference'!$A$2:$B$22,2,FALSE)),
IF(VLOOKUP($A90,'Student reference sheet'!$A$2:$V$2329,9,FALSE) &lt;&gt; "", VLOOKUP(VALUE(VLOOKUP($A90,'Student reference sheet'!$A$2:$V$2329,9,FALSE)),'Ethnicity Reference'!$A$2:$B$22,2,FALSE),"Unknown"))))</f>
        <v/>
      </c>
      <c r="U90" s="34"/>
    </row>
    <row r="91" spans="1:21" ht="15.75">
      <c r="A91" s="47"/>
      <c r="B91" s="33"/>
      <c r="C91" s="30" t="str">
        <f>IF($A91 &lt;&gt; "",VLOOKUP($A91,'Student reference sheet'!$A$2:$V$2329, 3,FALSE), "")</f>
        <v/>
      </c>
      <c r="D91" s="30" t="str">
        <f>IF($A91 &lt;&gt; "",VLOOKUP($A91,'Student reference sheet'!$A$2:$V$2329, 2,FALSE), "")</f>
        <v/>
      </c>
      <c r="E91" s="34"/>
      <c r="F91" s="34"/>
      <c r="G91" s="31" t="str">
        <f t="shared" ca="1" si="3"/>
        <v/>
      </c>
      <c r="H91" s="31" t="str">
        <f t="shared" ca="1" si="4"/>
        <v/>
      </c>
      <c r="I91" s="36" t="str">
        <f>IF($A91 = "", "",
IF(COUNTIF(MINIMUM_DAY_DATES[], Attendance!J91) &gt; 0, VLOOKUP(Attendance!$G91,MINIMUM_DAY_PERIOD_SCHEDULE[], 2,TRUE),
IF(COUNTIF(RALLY_DATES[], Attendance!J91) &gt; 0, VLOOKUP(Attendance!$G91,RALLY_PERIOD_SCHEDULE[], 2,TRUE),
IF(WEEKDAY(Attendance!$J91) = 2,
       IF(COUNTIF(FINALS_WEEK_MONDAY_DATE[],Attendance!$J91) &gt; 0, VLOOKUP(Attendance!$G91,FINALS_WEEK_MONDAY_PERIOD_SCHEDULE[],2,TRUE),
       VLOOKUP(Attendance!$G91,REGULAR_WEEK_SCHEDULE[],6,TRUE)),
IF(WEEKDAY($J91) = 3,
       IF(COUNTIF(FINALS_WEEK_TUESDAY_DATE[],Attendance!$J91) &gt; 0, VLOOKUP(Attendance!$G91,FINALS_WEEK_TUESDAY_PERIOD_SCHEDULE[],2,TRUE),
       VLOOKUP(Attendance!$G91,REGULAR_WEEK_SCHEDULE[[Tuesday]:[Period]],5,TRUE)),
IF(WEEKDAY(Attendance!$J91) = 4,
        IF(COUNTIF(BLOCK_WEDNESDAY_DATES[],Attendance!$J91) &gt; 0, VLOOKUP(Attendance!$G91,BLOCK_WEDNESDAY_PERIOD_SCHEDULE[],2,TRUE),
        IF(COUNTIF(FINALS_WEEK_WEDNESDAY_DATE[],Attendance!$J91) &gt; 0, VLOOKUP(Attendance!$G91,FINALS_WEEK_WEDNESDAY_PERIOD_SCHEDULE[],2,TRUE),
       VLOOKUP(Attendance!$G91,REGULAR_WEEK_SCHEDULE[[Wednesday]:[Period]],4,TRUE))),
IF(WEEKDAY($J91) = 5,
       IF(COUNTIF(BLOCK_THURSDAY_DATES[],Attendance!$J91) &gt; 0, VLOOKUP(Attendance!$G91,BLOCK_THURSDAY_PERIOD_SCHEDULE[],2,TRUE),
       IF(COUNTIF(FINALS_WEEK_THURSDAY_DATE[],Attendance!$J91) &gt; 0, VLOOKUP(Attendance!$G91,FINALS_WEEK_THURSDAY_PERIOD_SCHEDULE[],2,TRUE),
       VLOOKUP(Attendance!$G91,REGULAR_WEEK_SCHEDULE[[Thursday]:[Period]],3,TRUE))),
IF(WEEKDAY(Attendance!$J91) = 6,
       IF(COUNTIF(FINALS_WEEK_FRIDAY_DATE[],Attendance!$J91) &gt; 0, VLOOKUP(Attendance!$G91,FINALS_WEEK_FRIDAY_PERIOD_SCHEDULE[],2,TRUE),
       VLOOKUP(Attendance!$G91,REGULAR_WEEK_SCHEDULE[[Friday]:[Period]],2,TRUE))))))))))</f>
        <v/>
      </c>
      <c r="J91" s="32" t="str">
        <f t="shared" ca="1" si="5"/>
        <v/>
      </c>
      <c r="K91" s="32" t="str">
        <f>IF($A91 &lt;&gt; "",VLOOKUP($A91,'Student reference sheet'!$A$2:$V$2329, 7,FALSE), "")</f>
        <v/>
      </c>
      <c r="L91" s="30" t="str">
        <f>IF($A91 ="", "", VLOOKUP($A91, 'Student reference sheet'!$A$2:$Z$2603,23,FALSE))</f>
        <v/>
      </c>
      <c r="M91" s="30" t="str">
        <f>IF($A91 ="", "", VLOOKUP($A91, 'Student reference sheet'!$A$2:$Z$2603,24,FALSE))</f>
        <v/>
      </c>
      <c r="N91" s="30" t="str">
        <f>IF($A91 ="", "", VLOOKUP($A91, 'Student reference sheet'!$A$2:$Z$2603,26,FALSE))</f>
        <v/>
      </c>
      <c r="O91" s="30" t="str">
        <f>IF($A91 ="", "", VLOOKUP($A91, 'Student reference sheet'!$A$2:$Z$2603,25,FALSE))</f>
        <v/>
      </c>
      <c r="P91" s="30" t="str">
        <f>IF($A91 = "", "", IF(OR(VLOOKUP($A91,'Student reference sheet'!$A$2:$V$2400,8,FALSE) = "R",  VLOOKUP($A91,'Student reference sheet'!$A$2:$V$2400,8,FALSE) = "L"), "X", ""))</f>
        <v/>
      </c>
      <c r="Q91" s="30" t="str">
        <f>IF($A91 ="", "", VLOOKUP($A91, 'Student reference sheet'!$A$2:$V$2603,22,FALSE))</f>
        <v/>
      </c>
      <c r="R91" s="30" t="str">
        <f>IF($A91 &lt;&gt; "",VLOOKUP($A91,'Student reference sheet'!$A$2:$V$2329, 5,FALSE), "")</f>
        <v/>
      </c>
      <c r="S91" s="30" t="str">
        <f>IF($A91 &lt;&gt; "",VLOOKUP($A91,'Student reference sheet'!$A$2:$V$2329, 6,FALSE), "")</f>
        <v/>
      </c>
      <c r="T91" s="30" t="str">
        <f>IF($A91 = "","",
IF(VLOOKUP($A91,'Student reference sheet'!$A$2:$V$2329, 10,FALSE) = "Y", "Hispanic",
IF(VLOOKUP($A91,'Student reference sheet'!$A$2:$V$2329,11,FALSE) &lt;&gt; "",
IF(VLOOKUP($A91,'Student reference sheet'!$A$2:$V$2329,11,FALSE) = "UNK", "Unknown", VLOOKUP(VALUE(VLOOKUP($A91,'Student reference sheet'!$A$2:$V$2329,11,FALSE)),'Ethnicity Reference'!$A$2:$B$22,2,FALSE)),
IF(VLOOKUP($A91,'Student reference sheet'!$A$2:$V$2329,9,FALSE) &lt;&gt; "", VLOOKUP(VALUE(VLOOKUP($A91,'Student reference sheet'!$A$2:$V$2329,9,FALSE)),'Ethnicity Reference'!$A$2:$B$22,2,FALSE),"Unknown"))))</f>
        <v/>
      </c>
      <c r="U91" s="34"/>
    </row>
    <row r="92" spans="1:21" ht="15.75">
      <c r="A92" s="47"/>
      <c r="B92" s="33"/>
      <c r="C92" s="30" t="str">
        <f>IF($A92 &lt;&gt; "",VLOOKUP($A92,'Student reference sheet'!$A$2:$V$2329, 3,FALSE), "")</f>
        <v/>
      </c>
      <c r="D92" s="30" t="str">
        <f>IF($A92 &lt;&gt; "",VLOOKUP($A92,'Student reference sheet'!$A$2:$V$2329, 2,FALSE), "")</f>
        <v/>
      </c>
      <c r="E92" s="34"/>
      <c r="F92" s="34"/>
      <c r="G92" s="31" t="str">
        <f t="shared" ca="1" si="3"/>
        <v/>
      </c>
      <c r="H92" s="31" t="str">
        <f t="shared" ca="1" si="4"/>
        <v/>
      </c>
      <c r="I92" s="36" t="str">
        <f>IF($A92 = "", "",
IF(COUNTIF(MINIMUM_DAY_DATES[], Attendance!J92) &gt; 0, VLOOKUP(Attendance!$G92,MINIMUM_DAY_PERIOD_SCHEDULE[], 2,TRUE),
IF(COUNTIF(RALLY_DATES[], Attendance!J92) &gt; 0, VLOOKUP(Attendance!$G92,RALLY_PERIOD_SCHEDULE[], 2,TRUE),
IF(WEEKDAY(Attendance!$J92) = 2,
       IF(COUNTIF(FINALS_WEEK_MONDAY_DATE[],Attendance!$J92) &gt; 0, VLOOKUP(Attendance!$G92,FINALS_WEEK_MONDAY_PERIOD_SCHEDULE[],2,TRUE),
       VLOOKUP(Attendance!$G92,REGULAR_WEEK_SCHEDULE[],6,TRUE)),
IF(WEEKDAY($J92) = 3,
       IF(COUNTIF(FINALS_WEEK_TUESDAY_DATE[],Attendance!$J92) &gt; 0, VLOOKUP(Attendance!$G92,FINALS_WEEK_TUESDAY_PERIOD_SCHEDULE[],2,TRUE),
       VLOOKUP(Attendance!$G92,REGULAR_WEEK_SCHEDULE[[Tuesday]:[Period]],5,TRUE)),
IF(WEEKDAY(Attendance!$J92) = 4,
        IF(COUNTIF(BLOCK_WEDNESDAY_DATES[],Attendance!$J92) &gt; 0, VLOOKUP(Attendance!$G92,BLOCK_WEDNESDAY_PERIOD_SCHEDULE[],2,TRUE),
        IF(COUNTIF(FINALS_WEEK_WEDNESDAY_DATE[],Attendance!$J92) &gt; 0, VLOOKUP(Attendance!$G92,FINALS_WEEK_WEDNESDAY_PERIOD_SCHEDULE[],2,TRUE),
       VLOOKUP(Attendance!$G92,REGULAR_WEEK_SCHEDULE[[Wednesday]:[Period]],4,TRUE))),
IF(WEEKDAY($J92) = 5,
       IF(COUNTIF(BLOCK_THURSDAY_DATES[],Attendance!$J92) &gt; 0, VLOOKUP(Attendance!$G92,BLOCK_THURSDAY_PERIOD_SCHEDULE[],2,TRUE),
       IF(COUNTIF(FINALS_WEEK_THURSDAY_DATE[],Attendance!$J92) &gt; 0, VLOOKUP(Attendance!$G92,FINALS_WEEK_THURSDAY_PERIOD_SCHEDULE[],2,TRUE),
       VLOOKUP(Attendance!$G92,REGULAR_WEEK_SCHEDULE[[Thursday]:[Period]],3,TRUE))),
IF(WEEKDAY(Attendance!$J92) = 6,
       IF(COUNTIF(FINALS_WEEK_FRIDAY_DATE[],Attendance!$J92) &gt; 0, VLOOKUP(Attendance!$G92,FINALS_WEEK_FRIDAY_PERIOD_SCHEDULE[],2,TRUE),
       VLOOKUP(Attendance!$G92,REGULAR_WEEK_SCHEDULE[[Friday]:[Period]],2,TRUE))))))))))</f>
        <v/>
      </c>
      <c r="J92" s="32" t="str">
        <f t="shared" ca="1" si="5"/>
        <v/>
      </c>
      <c r="K92" s="32" t="str">
        <f>IF($A92 &lt;&gt; "",VLOOKUP($A92,'Student reference sheet'!$A$2:$V$2329, 7,FALSE), "")</f>
        <v/>
      </c>
      <c r="L92" s="30" t="str">
        <f>IF($A92 ="", "", VLOOKUP($A92, 'Student reference sheet'!$A$2:$Z$2603,23,FALSE))</f>
        <v/>
      </c>
      <c r="M92" s="30" t="str">
        <f>IF($A92 ="", "", VLOOKUP($A92, 'Student reference sheet'!$A$2:$Z$2603,24,FALSE))</f>
        <v/>
      </c>
      <c r="N92" s="30" t="str">
        <f>IF($A92 ="", "", VLOOKUP($A92, 'Student reference sheet'!$A$2:$Z$2603,26,FALSE))</f>
        <v/>
      </c>
      <c r="O92" s="30" t="str">
        <f>IF($A92 ="", "", VLOOKUP($A92, 'Student reference sheet'!$A$2:$Z$2603,25,FALSE))</f>
        <v/>
      </c>
      <c r="P92" s="30" t="str">
        <f>IF($A92 = "", "", IF(OR(VLOOKUP($A92,'Student reference sheet'!$A$2:$V$2400,8,FALSE) = "R",  VLOOKUP($A92,'Student reference sheet'!$A$2:$V$2400,8,FALSE) = "L"), "X", ""))</f>
        <v/>
      </c>
      <c r="Q92" s="30" t="str">
        <f>IF($A92 ="", "", VLOOKUP($A92, 'Student reference sheet'!$A$2:$V$2603,22,FALSE))</f>
        <v/>
      </c>
      <c r="R92" s="30" t="str">
        <f>IF($A92 &lt;&gt; "",VLOOKUP($A92,'Student reference sheet'!$A$2:$V$2329, 5,FALSE), "")</f>
        <v/>
      </c>
      <c r="S92" s="30" t="str">
        <f>IF($A92 &lt;&gt; "",VLOOKUP($A92,'Student reference sheet'!$A$2:$V$2329, 6,FALSE), "")</f>
        <v/>
      </c>
      <c r="T92" s="30" t="str">
        <f>IF($A92 = "","",
IF(VLOOKUP($A92,'Student reference sheet'!$A$2:$V$2329, 10,FALSE) = "Y", "Hispanic",
IF(VLOOKUP($A92,'Student reference sheet'!$A$2:$V$2329,11,FALSE) &lt;&gt; "",
IF(VLOOKUP($A92,'Student reference sheet'!$A$2:$V$2329,11,FALSE) = "UNK", "Unknown", VLOOKUP(VALUE(VLOOKUP($A92,'Student reference sheet'!$A$2:$V$2329,11,FALSE)),'Ethnicity Reference'!$A$2:$B$22,2,FALSE)),
IF(VLOOKUP($A92,'Student reference sheet'!$A$2:$V$2329,9,FALSE) &lt;&gt; "", VLOOKUP(VALUE(VLOOKUP($A92,'Student reference sheet'!$A$2:$V$2329,9,FALSE)),'Ethnicity Reference'!$A$2:$B$22,2,FALSE),"Unknown"))))</f>
        <v/>
      </c>
      <c r="U92" s="34"/>
    </row>
    <row r="93" spans="1:21" ht="15.75">
      <c r="A93" s="47"/>
      <c r="B93" s="33"/>
      <c r="C93" s="30" t="str">
        <f>IF($A93 &lt;&gt; "",VLOOKUP($A93,'Student reference sheet'!$A$2:$V$2329, 3,FALSE), "")</f>
        <v/>
      </c>
      <c r="D93" s="30" t="str">
        <f>IF($A93 &lt;&gt; "",VLOOKUP($A93,'Student reference sheet'!$A$2:$V$2329, 2,FALSE), "")</f>
        <v/>
      </c>
      <c r="E93" s="34"/>
      <c r="F93" s="34"/>
      <c r="G93" s="31" t="str">
        <f t="shared" ca="1" si="3"/>
        <v/>
      </c>
      <c r="H93" s="31" t="str">
        <f t="shared" ca="1" si="4"/>
        <v/>
      </c>
      <c r="I93" s="36" t="str">
        <f>IF($A93 = "", "",
IF(COUNTIF(MINIMUM_DAY_DATES[], Attendance!J93) &gt; 0, VLOOKUP(Attendance!$G93,MINIMUM_DAY_PERIOD_SCHEDULE[], 2,TRUE),
IF(COUNTIF(RALLY_DATES[], Attendance!J93) &gt; 0, VLOOKUP(Attendance!$G93,RALLY_PERIOD_SCHEDULE[], 2,TRUE),
IF(WEEKDAY(Attendance!$J93) = 2,
       IF(COUNTIF(FINALS_WEEK_MONDAY_DATE[],Attendance!$J93) &gt; 0, VLOOKUP(Attendance!$G93,FINALS_WEEK_MONDAY_PERIOD_SCHEDULE[],2,TRUE),
       VLOOKUP(Attendance!$G93,REGULAR_WEEK_SCHEDULE[],6,TRUE)),
IF(WEEKDAY($J93) = 3,
       IF(COUNTIF(FINALS_WEEK_TUESDAY_DATE[],Attendance!$J93) &gt; 0, VLOOKUP(Attendance!$G93,FINALS_WEEK_TUESDAY_PERIOD_SCHEDULE[],2,TRUE),
       VLOOKUP(Attendance!$G93,REGULAR_WEEK_SCHEDULE[[Tuesday]:[Period]],5,TRUE)),
IF(WEEKDAY(Attendance!$J93) = 4,
        IF(COUNTIF(BLOCK_WEDNESDAY_DATES[],Attendance!$J93) &gt; 0, VLOOKUP(Attendance!$G93,BLOCK_WEDNESDAY_PERIOD_SCHEDULE[],2,TRUE),
        IF(COUNTIF(FINALS_WEEK_WEDNESDAY_DATE[],Attendance!$J93) &gt; 0, VLOOKUP(Attendance!$G93,FINALS_WEEK_WEDNESDAY_PERIOD_SCHEDULE[],2,TRUE),
       VLOOKUP(Attendance!$G93,REGULAR_WEEK_SCHEDULE[[Wednesday]:[Period]],4,TRUE))),
IF(WEEKDAY($J93) = 5,
       IF(COUNTIF(BLOCK_THURSDAY_DATES[],Attendance!$J93) &gt; 0, VLOOKUP(Attendance!$G93,BLOCK_THURSDAY_PERIOD_SCHEDULE[],2,TRUE),
       IF(COUNTIF(FINALS_WEEK_THURSDAY_DATE[],Attendance!$J93) &gt; 0, VLOOKUP(Attendance!$G93,FINALS_WEEK_THURSDAY_PERIOD_SCHEDULE[],2,TRUE),
       VLOOKUP(Attendance!$G93,REGULAR_WEEK_SCHEDULE[[Thursday]:[Period]],3,TRUE))),
IF(WEEKDAY(Attendance!$J93) = 6,
       IF(COUNTIF(FINALS_WEEK_FRIDAY_DATE[],Attendance!$J93) &gt; 0, VLOOKUP(Attendance!$G93,FINALS_WEEK_FRIDAY_PERIOD_SCHEDULE[],2,TRUE),
       VLOOKUP(Attendance!$G93,REGULAR_WEEK_SCHEDULE[[Friday]:[Period]],2,TRUE))))))))))</f>
        <v/>
      </c>
      <c r="J93" s="32" t="str">
        <f t="shared" ca="1" si="5"/>
        <v/>
      </c>
      <c r="K93" s="32" t="str">
        <f>IF($A93 &lt;&gt; "",VLOOKUP($A93,'Student reference sheet'!$A$2:$V$2329, 7,FALSE), "")</f>
        <v/>
      </c>
      <c r="L93" s="30" t="str">
        <f>IF($A93 ="", "", VLOOKUP($A93, 'Student reference sheet'!$A$2:$Z$2603,23,FALSE))</f>
        <v/>
      </c>
      <c r="M93" s="30" t="str">
        <f>IF($A93 ="", "", VLOOKUP($A93, 'Student reference sheet'!$A$2:$Z$2603,24,FALSE))</f>
        <v/>
      </c>
      <c r="N93" s="30" t="str">
        <f>IF($A93 ="", "", VLOOKUP($A93, 'Student reference sheet'!$A$2:$Z$2603,26,FALSE))</f>
        <v/>
      </c>
      <c r="O93" s="30" t="str">
        <f>IF($A93 ="", "", VLOOKUP($A93, 'Student reference sheet'!$A$2:$Z$2603,25,FALSE))</f>
        <v/>
      </c>
      <c r="P93" s="30" t="str">
        <f>IF($A93 = "", "", IF(OR(VLOOKUP($A93,'Student reference sheet'!$A$2:$V$2400,8,FALSE) = "R",  VLOOKUP($A93,'Student reference sheet'!$A$2:$V$2400,8,FALSE) = "L"), "X", ""))</f>
        <v/>
      </c>
      <c r="Q93" s="30" t="str">
        <f>IF($A93 ="", "", VLOOKUP($A93, 'Student reference sheet'!$A$2:$V$2603,22,FALSE))</f>
        <v/>
      </c>
      <c r="R93" s="30" t="str">
        <f>IF($A93 &lt;&gt; "",VLOOKUP($A93,'Student reference sheet'!$A$2:$V$2329, 5,FALSE), "")</f>
        <v/>
      </c>
      <c r="S93" s="30" t="str">
        <f>IF($A93 &lt;&gt; "",VLOOKUP($A93,'Student reference sheet'!$A$2:$V$2329, 6,FALSE), "")</f>
        <v/>
      </c>
      <c r="T93" s="30" t="str">
        <f>IF($A93 = "","",
IF(VLOOKUP($A93,'Student reference sheet'!$A$2:$V$2329, 10,FALSE) = "Y", "Hispanic",
IF(VLOOKUP($A93,'Student reference sheet'!$A$2:$V$2329,11,FALSE) &lt;&gt; "",
IF(VLOOKUP($A93,'Student reference sheet'!$A$2:$V$2329,11,FALSE) = "UNK", "Unknown", VLOOKUP(VALUE(VLOOKUP($A93,'Student reference sheet'!$A$2:$V$2329,11,FALSE)),'Ethnicity Reference'!$A$2:$B$22,2,FALSE)),
IF(VLOOKUP($A93,'Student reference sheet'!$A$2:$V$2329,9,FALSE) &lt;&gt; "", VLOOKUP(VALUE(VLOOKUP($A93,'Student reference sheet'!$A$2:$V$2329,9,FALSE)),'Ethnicity Reference'!$A$2:$B$22,2,FALSE),"Unknown"))))</f>
        <v/>
      </c>
      <c r="U93" s="34"/>
    </row>
    <row r="94" spans="1:21" ht="15.75">
      <c r="A94" s="47"/>
      <c r="B94" s="33"/>
      <c r="C94" s="30" t="str">
        <f>IF($A94 &lt;&gt; "",VLOOKUP($A94,'Student reference sheet'!$A$2:$V$2329, 3,FALSE), "")</f>
        <v/>
      </c>
      <c r="D94" s="30" t="str">
        <f>IF($A94 &lt;&gt; "",VLOOKUP($A94,'Student reference sheet'!$A$2:$V$2329, 2,FALSE), "")</f>
        <v/>
      </c>
      <c r="E94" s="34"/>
      <c r="F94" s="34"/>
      <c r="G94" s="31" t="str">
        <f t="shared" ca="1" si="3"/>
        <v/>
      </c>
      <c r="H94" s="31" t="str">
        <f t="shared" ca="1" si="4"/>
        <v/>
      </c>
      <c r="I94" s="36" t="str">
        <f>IF($A94 = "", "",
IF(COUNTIF(MINIMUM_DAY_DATES[], Attendance!J94) &gt; 0, VLOOKUP(Attendance!$G94,MINIMUM_DAY_PERIOD_SCHEDULE[], 2,TRUE),
IF(COUNTIF(RALLY_DATES[], Attendance!J94) &gt; 0, VLOOKUP(Attendance!$G94,RALLY_PERIOD_SCHEDULE[], 2,TRUE),
IF(WEEKDAY(Attendance!$J94) = 2,
       IF(COUNTIF(FINALS_WEEK_MONDAY_DATE[],Attendance!$J94) &gt; 0, VLOOKUP(Attendance!$G94,FINALS_WEEK_MONDAY_PERIOD_SCHEDULE[],2,TRUE),
       VLOOKUP(Attendance!$G94,REGULAR_WEEK_SCHEDULE[],6,TRUE)),
IF(WEEKDAY($J94) = 3,
       IF(COUNTIF(FINALS_WEEK_TUESDAY_DATE[],Attendance!$J94) &gt; 0, VLOOKUP(Attendance!$G94,FINALS_WEEK_TUESDAY_PERIOD_SCHEDULE[],2,TRUE),
       VLOOKUP(Attendance!$G94,REGULAR_WEEK_SCHEDULE[[Tuesday]:[Period]],5,TRUE)),
IF(WEEKDAY(Attendance!$J94) = 4,
        IF(COUNTIF(BLOCK_WEDNESDAY_DATES[],Attendance!$J94) &gt; 0, VLOOKUP(Attendance!$G94,BLOCK_WEDNESDAY_PERIOD_SCHEDULE[],2,TRUE),
        IF(COUNTIF(FINALS_WEEK_WEDNESDAY_DATE[],Attendance!$J94) &gt; 0, VLOOKUP(Attendance!$G94,FINALS_WEEK_WEDNESDAY_PERIOD_SCHEDULE[],2,TRUE),
       VLOOKUP(Attendance!$G94,REGULAR_WEEK_SCHEDULE[[Wednesday]:[Period]],4,TRUE))),
IF(WEEKDAY($J94) = 5,
       IF(COUNTIF(BLOCK_THURSDAY_DATES[],Attendance!$J94) &gt; 0, VLOOKUP(Attendance!$G94,BLOCK_THURSDAY_PERIOD_SCHEDULE[],2,TRUE),
       IF(COUNTIF(FINALS_WEEK_THURSDAY_DATE[],Attendance!$J94) &gt; 0, VLOOKUP(Attendance!$G94,FINALS_WEEK_THURSDAY_PERIOD_SCHEDULE[],2,TRUE),
       VLOOKUP(Attendance!$G94,REGULAR_WEEK_SCHEDULE[[Thursday]:[Period]],3,TRUE))),
IF(WEEKDAY(Attendance!$J94) = 6,
       IF(COUNTIF(FINALS_WEEK_FRIDAY_DATE[],Attendance!$J94) &gt; 0, VLOOKUP(Attendance!$G94,FINALS_WEEK_FRIDAY_PERIOD_SCHEDULE[],2,TRUE),
       VLOOKUP(Attendance!$G94,REGULAR_WEEK_SCHEDULE[[Friday]:[Period]],2,TRUE))))))))))</f>
        <v/>
      </c>
      <c r="J94" s="32" t="str">
        <f t="shared" ca="1" si="5"/>
        <v/>
      </c>
      <c r="K94" s="32" t="str">
        <f>IF($A94 &lt;&gt; "",VLOOKUP($A94,'Student reference sheet'!$A$2:$V$2329, 7,FALSE), "")</f>
        <v/>
      </c>
      <c r="L94" s="30" t="str">
        <f>IF($A94 ="", "", VLOOKUP($A94, 'Student reference sheet'!$A$2:$Z$2603,23,FALSE))</f>
        <v/>
      </c>
      <c r="M94" s="30" t="str">
        <f>IF($A94 ="", "", VLOOKUP($A94, 'Student reference sheet'!$A$2:$Z$2603,24,FALSE))</f>
        <v/>
      </c>
      <c r="N94" s="30" t="str">
        <f>IF($A94 ="", "", VLOOKUP($A94, 'Student reference sheet'!$A$2:$Z$2603,26,FALSE))</f>
        <v/>
      </c>
      <c r="O94" s="30" t="str">
        <f>IF($A94 ="", "", VLOOKUP($A94, 'Student reference sheet'!$A$2:$Z$2603,25,FALSE))</f>
        <v/>
      </c>
      <c r="P94" s="30" t="str">
        <f>IF($A94 = "", "", IF(OR(VLOOKUP($A94,'Student reference sheet'!$A$2:$V$2400,8,FALSE) = "R",  VLOOKUP($A94,'Student reference sheet'!$A$2:$V$2400,8,FALSE) = "L"), "X", ""))</f>
        <v/>
      </c>
      <c r="Q94" s="30" t="str">
        <f>IF($A94 ="", "", VLOOKUP($A94, 'Student reference sheet'!$A$2:$V$2603,22,FALSE))</f>
        <v/>
      </c>
      <c r="R94" s="30" t="str">
        <f>IF($A94 &lt;&gt; "",VLOOKUP($A94,'Student reference sheet'!$A$2:$V$2329, 5,FALSE), "")</f>
        <v/>
      </c>
      <c r="S94" s="30" t="str">
        <f>IF($A94 &lt;&gt; "",VLOOKUP($A94,'Student reference sheet'!$A$2:$V$2329, 6,FALSE), "")</f>
        <v/>
      </c>
      <c r="T94" s="30" t="str">
        <f>IF($A94 = "","",
IF(VLOOKUP($A94,'Student reference sheet'!$A$2:$V$2329, 10,FALSE) = "Y", "Hispanic",
IF(VLOOKUP($A94,'Student reference sheet'!$A$2:$V$2329,11,FALSE) &lt;&gt; "",
IF(VLOOKUP($A94,'Student reference sheet'!$A$2:$V$2329,11,FALSE) = "UNK", "Unknown", VLOOKUP(VALUE(VLOOKUP($A94,'Student reference sheet'!$A$2:$V$2329,11,FALSE)),'Ethnicity Reference'!$A$2:$B$22,2,FALSE)),
IF(VLOOKUP($A94,'Student reference sheet'!$A$2:$V$2329,9,FALSE) &lt;&gt; "", VLOOKUP(VALUE(VLOOKUP($A94,'Student reference sheet'!$A$2:$V$2329,9,FALSE)),'Ethnicity Reference'!$A$2:$B$22,2,FALSE),"Unknown"))))</f>
        <v/>
      </c>
      <c r="U94" s="34"/>
    </row>
    <row r="95" spans="1:21" ht="15.75">
      <c r="A95" s="47"/>
      <c r="B95" s="33"/>
      <c r="C95" s="30" t="str">
        <f>IF($A95 &lt;&gt; "",VLOOKUP($A95,'Student reference sheet'!$A$2:$V$2329, 3,FALSE), "")</f>
        <v/>
      </c>
      <c r="D95" s="30" t="str">
        <f>IF($A95 &lt;&gt; "",VLOOKUP($A95,'Student reference sheet'!$A$2:$V$2329, 2,FALSE), "")</f>
        <v/>
      </c>
      <c r="E95" s="34"/>
      <c r="F95" s="34"/>
      <c r="G95" s="31" t="str">
        <f t="shared" ca="1" si="3"/>
        <v/>
      </c>
      <c r="H95" s="31" t="str">
        <f t="shared" ca="1" si="4"/>
        <v/>
      </c>
      <c r="I95" s="36" t="str">
        <f>IF($A95 = "", "",
IF(COUNTIF(MINIMUM_DAY_DATES[], Attendance!J95) &gt; 0, VLOOKUP(Attendance!$G95,MINIMUM_DAY_PERIOD_SCHEDULE[], 2,TRUE),
IF(COUNTIF(RALLY_DATES[], Attendance!J95) &gt; 0, VLOOKUP(Attendance!$G95,RALLY_PERIOD_SCHEDULE[], 2,TRUE),
IF(WEEKDAY(Attendance!$J95) = 2,
       IF(COUNTIF(FINALS_WEEK_MONDAY_DATE[],Attendance!$J95) &gt; 0, VLOOKUP(Attendance!$G95,FINALS_WEEK_MONDAY_PERIOD_SCHEDULE[],2,TRUE),
       VLOOKUP(Attendance!$G95,REGULAR_WEEK_SCHEDULE[],6,TRUE)),
IF(WEEKDAY($J95) = 3,
       IF(COUNTIF(FINALS_WEEK_TUESDAY_DATE[],Attendance!$J95) &gt; 0, VLOOKUP(Attendance!$G95,FINALS_WEEK_TUESDAY_PERIOD_SCHEDULE[],2,TRUE),
       VLOOKUP(Attendance!$G95,REGULAR_WEEK_SCHEDULE[[Tuesday]:[Period]],5,TRUE)),
IF(WEEKDAY(Attendance!$J95) = 4,
        IF(COUNTIF(BLOCK_WEDNESDAY_DATES[],Attendance!$J95) &gt; 0, VLOOKUP(Attendance!$G95,BLOCK_WEDNESDAY_PERIOD_SCHEDULE[],2,TRUE),
        IF(COUNTIF(FINALS_WEEK_WEDNESDAY_DATE[],Attendance!$J95) &gt; 0, VLOOKUP(Attendance!$G95,FINALS_WEEK_WEDNESDAY_PERIOD_SCHEDULE[],2,TRUE),
       VLOOKUP(Attendance!$G95,REGULAR_WEEK_SCHEDULE[[Wednesday]:[Period]],4,TRUE))),
IF(WEEKDAY($J95) = 5,
       IF(COUNTIF(BLOCK_THURSDAY_DATES[],Attendance!$J95) &gt; 0, VLOOKUP(Attendance!$G95,BLOCK_THURSDAY_PERIOD_SCHEDULE[],2,TRUE),
       IF(COUNTIF(FINALS_WEEK_THURSDAY_DATE[],Attendance!$J95) &gt; 0, VLOOKUP(Attendance!$G95,FINALS_WEEK_THURSDAY_PERIOD_SCHEDULE[],2,TRUE),
       VLOOKUP(Attendance!$G95,REGULAR_WEEK_SCHEDULE[[Thursday]:[Period]],3,TRUE))),
IF(WEEKDAY(Attendance!$J95) = 6,
       IF(COUNTIF(FINALS_WEEK_FRIDAY_DATE[],Attendance!$J95) &gt; 0, VLOOKUP(Attendance!$G95,FINALS_WEEK_FRIDAY_PERIOD_SCHEDULE[],2,TRUE),
       VLOOKUP(Attendance!$G95,REGULAR_WEEK_SCHEDULE[[Friday]:[Period]],2,TRUE))))))))))</f>
        <v/>
      </c>
      <c r="J95" s="32" t="str">
        <f t="shared" ca="1" si="5"/>
        <v/>
      </c>
      <c r="K95" s="32" t="str">
        <f>IF($A95 &lt;&gt; "",VLOOKUP($A95,'Student reference sheet'!$A$2:$V$2329, 7,FALSE), "")</f>
        <v/>
      </c>
      <c r="L95" s="30" t="str">
        <f>IF($A95 ="", "", VLOOKUP($A95, 'Student reference sheet'!$A$2:$Z$2603,23,FALSE))</f>
        <v/>
      </c>
      <c r="M95" s="30" t="str">
        <f>IF($A95 ="", "", VLOOKUP($A95, 'Student reference sheet'!$A$2:$Z$2603,24,FALSE))</f>
        <v/>
      </c>
      <c r="N95" s="30" t="str">
        <f>IF($A95 ="", "", VLOOKUP($A95, 'Student reference sheet'!$A$2:$Z$2603,26,FALSE))</f>
        <v/>
      </c>
      <c r="O95" s="30" t="str">
        <f>IF($A95 ="", "", VLOOKUP($A95, 'Student reference sheet'!$A$2:$Z$2603,25,FALSE))</f>
        <v/>
      </c>
      <c r="P95" s="30" t="str">
        <f>IF($A95 = "", "", IF(OR(VLOOKUP($A95,'Student reference sheet'!$A$2:$V$2400,8,FALSE) = "R",  VLOOKUP($A95,'Student reference sheet'!$A$2:$V$2400,8,FALSE) = "L"), "X", ""))</f>
        <v/>
      </c>
      <c r="Q95" s="30" t="str">
        <f>IF($A95 ="", "", VLOOKUP($A95, 'Student reference sheet'!$A$2:$V$2603,22,FALSE))</f>
        <v/>
      </c>
      <c r="R95" s="30" t="str">
        <f>IF($A95 &lt;&gt; "",VLOOKUP($A95,'Student reference sheet'!$A$2:$V$2329, 5,FALSE), "")</f>
        <v/>
      </c>
      <c r="S95" s="30" t="str">
        <f>IF($A95 &lt;&gt; "",VLOOKUP($A95,'Student reference sheet'!$A$2:$V$2329, 6,FALSE), "")</f>
        <v/>
      </c>
      <c r="T95" s="30" t="str">
        <f>IF($A95 = "","",
IF(VLOOKUP($A95,'Student reference sheet'!$A$2:$V$2329, 10,FALSE) = "Y", "Hispanic",
IF(VLOOKUP($A95,'Student reference sheet'!$A$2:$V$2329,11,FALSE) &lt;&gt; "",
IF(VLOOKUP($A95,'Student reference sheet'!$A$2:$V$2329,11,FALSE) = "UNK", "Unknown", VLOOKUP(VALUE(VLOOKUP($A95,'Student reference sheet'!$A$2:$V$2329,11,FALSE)),'Ethnicity Reference'!$A$2:$B$22,2,FALSE)),
IF(VLOOKUP($A95,'Student reference sheet'!$A$2:$V$2329,9,FALSE) &lt;&gt; "", VLOOKUP(VALUE(VLOOKUP($A95,'Student reference sheet'!$A$2:$V$2329,9,FALSE)),'Ethnicity Reference'!$A$2:$B$22,2,FALSE),"Unknown"))))</f>
        <v/>
      </c>
      <c r="U95" s="34"/>
    </row>
    <row r="96" spans="1:21" ht="15.75">
      <c r="A96" s="47"/>
      <c r="B96" s="33"/>
      <c r="C96" s="30" t="str">
        <f>IF($A96 &lt;&gt; "",VLOOKUP($A96,'Student reference sheet'!$A$2:$V$2329, 3,FALSE), "")</f>
        <v/>
      </c>
      <c r="D96" s="30" t="str">
        <f>IF($A96 &lt;&gt; "",VLOOKUP($A96,'Student reference sheet'!$A$2:$V$2329, 2,FALSE), "")</f>
        <v/>
      </c>
      <c r="E96" s="34"/>
      <c r="F96" s="34"/>
      <c r="G96" s="31" t="str">
        <f t="shared" ca="1" si="3"/>
        <v/>
      </c>
      <c r="H96" s="31" t="str">
        <f t="shared" ca="1" si="4"/>
        <v/>
      </c>
      <c r="I96" s="36" t="str">
        <f>IF($A96 = "", "",
IF(COUNTIF(MINIMUM_DAY_DATES[], Attendance!J96) &gt; 0, VLOOKUP(Attendance!$G96,MINIMUM_DAY_PERIOD_SCHEDULE[], 2,TRUE),
IF(COUNTIF(RALLY_DATES[], Attendance!J96) &gt; 0, VLOOKUP(Attendance!$G96,RALLY_PERIOD_SCHEDULE[], 2,TRUE),
IF(WEEKDAY(Attendance!$J96) = 2,
       IF(COUNTIF(FINALS_WEEK_MONDAY_DATE[],Attendance!$J96) &gt; 0, VLOOKUP(Attendance!$G96,FINALS_WEEK_MONDAY_PERIOD_SCHEDULE[],2,TRUE),
       VLOOKUP(Attendance!$G96,REGULAR_WEEK_SCHEDULE[],6,TRUE)),
IF(WEEKDAY($J96) = 3,
       IF(COUNTIF(FINALS_WEEK_TUESDAY_DATE[],Attendance!$J96) &gt; 0, VLOOKUP(Attendance!$G96,FINALS_WEEK_TUESDAY_PERIOD_SCHEDULE[],2,TRUE),
       VLOOKUP(Attendance!$G96,REGULAR_WEEK_SCHEDULE[[Tuesday]:[Period]],5,TRUE)),
IF(WEEKDAY(Attendance!$J96) = 4,
        IF(COUNTIF(BLOCK_WEDNESDAY_DATES[],Attendance!$J96) &gt; 0, VLOOKUP(Attendance!$G96,BLOCK_WEDNESDAY_PERIOD_SCHEDULE[],2,TRUE),
        IF(COUNTIF(FINALS_WEEK_WEDNESDAY_DATE[],Attendance!$J96) &gt; 0, VLOOKUP(Attendance!$G96,FINALS_WEEK_WEDNESDAY_PERIOD_SCHEDULE[],2,TRUE),
       VLOOKUP(Attendance!$G96,REGULAR_WEEK_SCHEDULE[[Wednesday]:[Period]],4,TRUE))),
IF(WEEKDAY($J96) = 5,
       IF(COUNTIF(BLOCK_THURSDAY_DATES[],Attendance!$J96) &gt; 0, VLOOKUP(Attendance!$G96,BLOCK_THURSDAY_PERIOD_SCHEDULE[],2,TRUE),
       IF(COUNTIF(FINALS_WEEK_THURSDAY_DATE[],Attendance!$J96) &gt; 0, VLOOKUP(Attendance!$G96,FINALS_WEEK_THURSDAY_PERIOD_SCHEDULE[],2,TRUE),
       VLOOKUP(Attendance!$G96,REGULAR_WEEK_SCHEDULE[[Thursday]:[Period]],3,TRUE))),
IF(WEEKDAY(Attendance!$J96) = 6,
       IF(COUNTIF(FINALS_WEEK_FRIDAY_DATE[],Attendance!$J96) &gt; 0, VLOOKUP(Attendance!$G96,FINALS_WEEK_FRIDAY_PERIOD_SCHEDULE[],2,TRUE),
       VLOOKUP(Attendance!$G96,REGULAR_WEEK_SCHEDULE[[Friday]:[Period]],2,TRUE))))))))))</f>
        <v/>
      </c>
      <c r="J96" s="32" t="str">
        <f t="shared" ca="1" si="5"/>
        <v/>
      </c>
      <c r="K96" s="32" t="str">
        <f>IF($A96 &lt;&gt; "",VLOOKUP($A96,'Student reference sheet'!$A$2:$V$2329, 7,FALSE), "")</f>
        <v/>
      </c>
      <c r="L96" s="30" t="str">
        <f>IF($A96 ="", "", VLOOKUP($A96, 'Student reference sheet'!$A$2:$Z$2603,23,FALSE))</f>
        <v/>
      </c>
      <c r="M96" s="30" t="str">
        <f>IF($A96 ="", "", VLOOKUP($A96, 'Student reference sheet'!$A$2:$Z$2603,24,FALSE))</f>
        <v/>
      </c>
      <c r="N96" s="30" t="str">
        <f>IF($A96 ="", "", VLOOKUP($A96, 'Student reference sheet'!$A$2:$Z$2603,26,FALSE))</f>
        <v/>
      </c>
      <c r="O96" s="30" t="str">
        <f>IF($A96 ="", "", VLOOKUP($A96, 'Student reference sheet'!$A$2:$Z$2603,25,FALSE))</f>
        <v/>
      </c>
      <c r="P96" s="30" t="str">
        <f>IF($A96 = "", "", IF(OR(VLOOKUP($A96,'Student reference sheet'!$A$2:$V$2400,8,FALSE) = "R",  VLOOKUP($A96,'Student reference sheet'!$A$2:$V$2400,8,FALSE) = "L"), "X", ""))</f>
        <v/>
      </c>
      <c r="Q96" s="30" t="str">
        <f>IF($A96 ="", "", VLOOKUP($A96, 'Student reference sheet'!$A$2:$V$2603,22,FALSE))</f>
        <v/>
      </c>
      <c r="R96" s="30" t="str">
        <f>IF($A96 &lt;&gt; "",VLOOKUP($A96,'Student reference sheet'!$A$2:$V$2329, 5,FALSE), "")</f>
        <v/>
      </c>
      <c r="S96" s="30" t="str">
        <f>IF($A96 &lt;&gt; "",VLOOKUP($A96,'Student reference sheet'!$A$2:$V$2329, 6,FALSE), "")</f>
        <v/>
      </c>
      <c r="T96" s="30" t="str">
        <f>IF($A96 = "","",
IF(VLOOKUP($A96,'Student reference sheet'!$A$2:$V$2329, 10,FALSE) = "Y", "Hispanic",
IF(VLOOKUP($A96,'Student reference sheet'!$A$2:$V$2329,11,FALSE) &lt;&gt; "",
IF(VLOOKUP($A96,'Student reference sheet'!$A$2:$V$2329,11,FALSE) = "UNK", "Unknown", VLOOKUP(VALUE(VLOOKUP($A96,'Student reference sheet'!$A$2:$V$2329,11,FALSE)),'Ethnicity Reference'!$A$2:$B$22,2,FALSE)),
IF(VLOOKUP($A96,'Student reference sheet'!$A$2:$V$2329,9,FALSE) &lt;&gt; "", VLOOKUP(VALUE(VLOOKUP($A96,'Student reference sheet'!$A$2:$V$2329,9,FALSE)),'Ethnicity Reference'!$A$2:$B$22,2,FALSE),"Unknown"))))</f>
        <v/>
      </c>
      <c r="U96" s="34"/>
    </row>
    <row r="97" spans="1:21" ht="15.75">
      <c r="A97" s="47"/>
      <c r="B97" s="33"/>
      <c r="C97" s="30" t="str">
        <f>IF($A97 &lt;&gt; "",VLOOKUP($A97,'Student reference sheet'!$A$2:$V$2329, 3,FALSE), "")</f>
        <v/>
      </c>
      <c r="D97" s="30" t="str">
        <f>IF($A97 &lt;&gt; "",VLOOKUP($A97,'Student reference sheet'!$A$2:$V$2329, 2,FALSE), "")</f>
        <v/>
      </c>
      <c r="E97" s="34"/>
      <c r="F97" s="34"/>
      <c r="G97" s="31" t="str">
        <f t="shared" ca="1" si="3"/>
        <v/>
      </c>
      <c r="H97" s="31" t="str">
        <f t="shared" ca="1" si="4"/>
        <v/>
      </c>
      <c r="I97" s="36" t="str">
        <f>IF($A97 = "", "",
IF(COUNTIF(MINIMUM_DAY_DATES[], Attendance!J97) &gt; 0, VLOOKUP(Attendance!$G97,MINIMUM_DAY_PERIOD_SCHEDULE[], 2,TRUE),
IF(COUNTIF(RALLY_DATES[], Attendance!J97) &gt; 0, VLOOKUP(Attendance!$G97,RALLY_PERIOD_SCHEDULE[], 2,TRUE),
IF(WEEKDAY(Attendance!$J97) = 2,
       IF(COUNTIF(FINALS_WEEK_MONDAY_DATE[],Attendance!$J97) &gt; 0, VLOOKUP(Attendance!$G97,FINALS_WEEK_MONDAY_PERIOD_SCHEDULE[],2,TRUE),
       VLOOKUP(Attendance!$G97,REGULAR_WEEK_SCHEDULE[],6,TRUE)),
IF(WEEKDAY($J97) = 3,
       IF(COUNTIF(FINALS_WEEK_TUESDAY_DATE[],Attendance!$J97) &gt; 0, VLOOKUP(Attendance!$G97,FINALS_WEEK_TUESDAY_PERIOD_SCHEDULE[],2,TRUE),
       VLOOKUP(Attendance!$G97,REGULAR_WEEK_SCHEDULE[[Tuesday]:[Period]],5,TRUE)),
IF(WEEKDAY(Attendance!$J97) = 4,
        IF(COUNTIF(BLOCK_WEDNESDAY_DATES[],Attendance!$J97) &gt; 0, VLOOKUP(Attendance!$G97,BLOCK_WEDNESDAY_PERIOD_SCHEDULE[],2,TRUE),
        IF(COUNTIF(FINALS_WEEK_WEDNESDAY_DATE[],Attendance!$J97) &gt; 0, VLOOKUP(Attendance!$G97,FINALS_WEEK_WEDNESDAY_PERIOD_SCHEDULE[],2,TRUE),
       VLOOKUP(Attendance!$G97,REGULAR_WEEK_SCHEDULE[[Wednesday]:[Period]],4,TRUE))),
IF(WEEKDAY($J97) = 5,
       IF(COUNTIF(BLOCK_THURSDAY_DATES[],Attendance!$J97) &gt; 0, VLOOKUP(Attendance!$G97,BLOCK_THURSDAY_PERIOD_SCHEDULE[],2,TRUE),
       IF(COUNTIF(FINALS_WEEK_THURSDAY_DATE[],Attendance!$J97) &gt; 0, VLOOKUP(Attendance!$G97,FINALS_WEEK_THURSDAY_PERIOD_SCHEDULE[],2,TRUE),
       VLOOKUP(Attendance!$G97,REGULAR_WEEK_SCHEDULE[[Thursday]:[Period]],3,TRUE))),
IF(WEEKDAY(Attendance!$J97) = 6,
       IF(COUNTIF(FINALS_WEEK_FRIDAY_DATE[],Attendance!$J97) &gt; 0, VLOOKUP(Attendance!$G97,FINALS_WEEK_FRIDAY_PERIOD_SCHEDULE[],2,TRUE),
       VLOOKUP(Attendance!$G97,REGULAR_WEEK_SCHEDULE[[Friday]:[Period]],2,TRUE))))))))))</f>
        <v/>
      </c>
      <c r="J97" s="32" t="str">
        <f t="shared" ca="1" si="5"/>
        <v/>
      </c>
      <c r="K97" s="32" t="str">
        <f>IF($A97 &lt;&gt; "",VLOOKUP($A97,'Student reference sheet'!$A$2:$V$2329, 7,FALSE), "")</f>
        <v/>
      </c>
      <c r="L97" s="30" t="str">
        <f>IF($A97 ="", "", VLOOKUP($A97, 'Student reference sheet'!$A$2:$Z$2603,23,FALSE))</f>
        <v/>
      </c>
      <c r="M97" s="30" t="str">
        <f>IF($A97 ="", "", VLOOKUP($A97, 'Student reference sheet'!$A$2:$Z$2603,24,FALSE))</f>
        <v/>
      </c>
      <c r="N97" s="30" t="str">
        <f>IF($A97 ="", "", VLOOKUP($A97, 'Student reference sheet'!$A$2:$Z$2603,26,FALSE))</f>
        <v/>
      </c>
      <c r="O97" s="30" t="str">
        <f>IF($A97 ="", "", VLOOKUP($A97, 'Student reference sheet'!$A$2:$Z$2603,25,FALSE))</f>
        <v/>
      </c>
      <c r="P97" s="30" t="str">
        <f>IF($A97 = "", "", IF(OR(VLOOKUP($A97,'Student reference sheet'!$A$2:$V$2400,8,FALSE) = "R",  VLOOKUP($A97,'Student reference sheet'!$A$2:$V$2400,8,FALSE) = "L"), "X", ""))</f>
        <v/>
      </c>
      <c r="Q97" s="30" t="str">
        <f>IF($A97 ="", "", VLOOKUP($A97, 'Student reference sheet'!$A$2:$V$2603,22,FALSE))</f>
        <v/>
      </c>
      <c r="R97" s="30" t="str">
        <f>IF($A97 &lt;&gt; "",VLOOKUP($A97,'Student reference sheet'!$A$2:$V$2329, 5,FALSE), "")</f>
        <v/>
      </c>
      <c r="S97" s="30" t="str">
        <f>IF($A97 &lt;&gt; "",VLOOKUP($A97,'Student reference sheet'!$A$2:$V$2329, 6,FALSE), "")</f>
        <v/>
      </c>
      <c r="T97" s="30" t="str">
        <f>IF($A97 = "","",
IF(VLOOKUP($A97,'Student reference sheet'!$A$2:$V$2329, 10,FALSE) = "Y", "Hispanic",
IF(VLOOKUP($A97,'Student reference sheet'!$A$2:$V$2329,11,FALSE) &lt;&gt; "",
IF(VLOOKUP($A97,'Student reference sheet'!$A$2:$V$2329,11,FALSE) = "UNK", "Unknown", VLOOKUP(VALUE(VLOOKUP($A97,'Student reference sheet'!$A$2:$V$2329,11,FALSE)),'Ethnicity Reference'!$A$2:$B$22,2,FALSE)),
IF(VLOOKUP($A97,'Student reference sheet'!$A$2:$V$2329,9,FALSE) &lt;&gt; "", VLOOKUP(VALUE(VLOOKUP($A97,'Student reference sheet'!$A$2:$V$2329,9,FALSE)),'Ethnicity Reference'!$A$2:$B$22,2,FALSE),"Unknown"))))</f>
        <v/>
      </c>
      <c r="U97" s="34"/>
    </row>
    <row r="98" spans="1:21" ht="15.75">
      <c r="A98" s="47"/>
      <c r="B98" s="33"/>
      <c r="C98" s="30" t="str">
        <f>IF($A98 &lt;&gt; "",VLOOKUP($A98,'Student reference sheet'!$A$2:$V$2329, 3,FALSE), "")</f>
        <v/>
      </c>
      <c r="D98" s="30" t="str">
        <f>IF($A98 &lt;&gt; "",VLOOKUP($A98,'Student reference sheet'!$A$2:$V$2329, 2,FALSE), "")</f>
        <v/>
      </c>
      <c r="E98" s="34"/>
      <c r="F98" s="34"/>
      <c r="G98" s="31" t="str">
        <f t="shared" ca="1" si="3"/>
        <v/>
      </c>
      <c r="H98" s="31" t="str">
        <f t="shared" ca="1" si="4"/>
        <v/>
      </c>
      <c r="I98" s="36" t="str">
        <f>IF($A98 = "", "",
IF(COUNTIF(MINIMUM_DAY_DATES[], Attendance!J98) &gt; 0, VLOOKUP(Attendance!$G98,MINIMUM_DAY_PERIOD_SCHEDULE[], 2,TRUE),
IF(COUNTIF(RALLY_DATES[], Attendance!J98) &gt; 0, VLOOKUP(Attendance!$G98,RALLY_PERIOD_SCHEDULE[], 2,TRUE),
IF(WEEKDAY(Attendance!$J98) = 2,
       IF(COUNTIF(FINALS_WEEK_MONDAY_DATE[],Attendance!$J98) &gt; 0, VLOOKUP(Attendance!$G98,FINALS_WEEK_MONDAY_PERIOD_SCHEDULE[],2,TRUE),
       VLOOKUP(Attendance!$G98,REGULAR_WEEK_SCHEDULE[],6,TRUE)),
IF(WEEKDAY($J98) = 3,
       IF(COUNTIF(FINALS_WEEK_TUESDAY_DATE[],Attendance!$J98) &gt; 0, VLOOKUP(Attendance!$G98,FINALS_WEEK_TUESDAY_PERIOD_SCHEDULE[],2,TRUE),
       VLOOKUP(Attendance!$G98,REGULAR_WEEK_SCHEDULE[[Tuesday]:[Period]],5,TRUE)),
IF(WEEKDAY(Attendance!$J98) = 4,
        IF(COUNTIF(BLOCK_WEDNESDAY_DATES[],Attendance!$J98) &gt; 0, VLOOKUP(Attendance!$G98,BLOCK_WEDNESDAY_PERIOD_SCHEDULE[],2,TRUE),
        IF(COUNTIF(FINALS_WEEK_WEDNESDAY_DATE[],Attendance!$J98) &gt; 0, VLOOKUP(Attendance!$G98,FINALS_WEEK_WEDNESDAY_PERIOD_SCHEDULE[],2,TRUE),
       VLOOKUP(Attendance!$G98,REGULAR_WEEK_SCHEDULE[[Wednesday]:[Period]],4,TRUE))),
IF(WEEKDAY($J98) = 5,
       IF(COUNTIF(BLOCK_THURSDAY_DATES[],Attendance!$J98) &gt; 0, VLOOKUP(Attendance!$G98,BLOCK_THURSDAY_PERIOD_SCHEDULE[],2,TRUE),
       IF(COUNTIF(FINALS_WEEK_THURSDAY_DATE[],Attendance!$J98) &gt; 0, VLOOKUP(Attendance!$G98,FINALS_WEEK_THURSDAY_PERIOD_SCHEDULE[],2,TRUE),
       VLOOKUP(Attendance!$G98,REGULAR_WEEK_SCHEDULE[[Thursday]:[Period]],3,TRUE))),
IF(WEEKDAY(Attendance!$J98) = 6,
       IF(COUNTIF(FINALS_WEEK_FRIDAY_DATE[],Attendance!$J98) &gt; 0, VLOOKUP(Attendance!$G98,FINALS_WEEK_FRIDAY_PERIOD_SCHEDULE[],2,TRUE),
       VLOOKUP(Attendance!$G98,REGULAR_WEEK_SCHEDULE[[Friday]:[Period]],2,TRUE))))))))))</f>
        <v/>
      </c>
      <c r="J98" s="32" t="str">
        <f t="shared" ca="1" si="5"/>
        <v/>
      </c>
      <c r="K98" s="32" t="str">
        <f>IF($A98 &lt;&gt; "",VLOOKUP($A98,'Student reference sheet'!$A$2:$V$2329, 7,FALSE), "")</f>
        <v/>
      </c>
      <c r="L98" s="30" t="str">
        <f>IF($A98 ="", "", VLOOKUP($A98, 'Student reference sheet'!$A$2:$Z$2603,23,FALSE))</f>
        <v/>
      </c>
      <c r="M98" s="30" t="str">
        <f>IF($A98 ="", "", VLOOKUP($A98, 'Student reference sheet'!$A$2:$Z$2603,24,FALSE))</f>
        <v/>
      </c>
      <c r="N98" s="30" t="str">
        <f>IF($A98 ="", "", VLOOKUP($A98, 'Student reference sheet'!$A$2:$Z$2603,26,FALSE))</f>
        <v/>
      </c>
      <c r="O98" s="30" t="str">
        <f>IF($A98 ="", "", VLOOKUP($A98, 'Student reference sheet'!$A$2:$Z$2603,25,FALSE))</f>
        <v/>
      </c>
      <c r="P98" s="30" t="str">
        <f>IF($A98 = "", "", IF(OR(VLOOKUP($A98,'Student reference sheet'!$A$2:$V$2400,8,FALSE) = "R",  VLOOKUP($A98,'Student reference sheet'!$A$2:$V$2400,8,FALSE) = "L"), "X", ""))</f>
        <v/>
      </c>
      <c r="Q98" s="30" t="str">
        <f>IF($A98 ="", "", VLOOKUP($A98, 'Student reference sheet'!$A$2:$V$2603,22,FALSE))</f>
        <v/>
      </c>
      <c r="R98" s="30" t="str">
        <f>IF($A98 &lt;&gt; "",VLOOKUP($A98,'Student reference sheet'!$A$2:$V$2329, 5,FALSE), "")</f>
        <v/>
      </c>
      <c r="S98" s="30" t="str">
        <f>IF($A98 &lt;&gt; "",VLOOKUP($A98,'Student reference sheet'!$A$2:$V$2329, 6,FALSE), "")</f>
        <v/>
      </c>
      <c r="T98" s="30" t="str">
        <f>IF($A98 = "","",
IF(VLOOKUP($A98,'Student reference sheet'!$A$2:$V$2329, 10,FALSE) = "Y", "Hispanic",
IF(VLOOKUP($A98,'Student reference sheet'!$A$2:$V$2329,11,FALSE) &lt;&gt; "",
IF(VLOOKUP($A98,'Student reference sheet'!$A$2:$V$2329,11,FALSE) = "UNK", "Unknown", VLOOKUP(VALUE(VLOOKUP($A98,'Student reference sheet'!$A$2:$V$2329,11,FALSE)),'Ethnicity Reference'!$A$2:$B$22,2,FALSE)),
IF(VLOOKUP($A98,'Student reference sheet'!$A$2:$V$2329,9,FALSE) &lt;&gt; "", VLOOKUP(VALUE(VLOOKUP($A98,'Student reference sheet'!$A$2:$V$2329,9,FALSE)),'Ethnicity Reference'!$A$2:$B$22,2,FALSE),"Unknown"))))</f>
        <v/>
      </c>
      <c r="U98" s="34"/>
    </row>
    <row r="99" spans="1:21" ht="15.75">
      <c r="A99" s="47"/>
      <c r="B99" s="33"/>
      <c r="C99" s="30" t="str">
        <f>IF($A99 &lt;&gt; "",VLOOKUP($A99,'Student reference sheet'!$A$2:$V$2329, 3,FALSE), "")</f>
        <v/>
      </c>
      <c r="D99" s="30" t="str">
        <f>IF($A99 &lt;&gt; "",VLOOKUP($A99,'Student reference sheet'!$A$2:$V$2329, 2,FALSE), "")</f>
        <v/>
      </c>
      <c r="E99" s="34"/>
      <c r="F99" s="34"/>
      <c r="G99" s="31" t="str">
        <f t="shared" ca="1" si="3"/>
        <v/>
      </c>
      <c r="H99" s="31" t="str">
        <f t="shared" ca="1" si="4"/>
        <v/>
      </c>
      <c r="I99" s="36" t="str">
        <f>IF($A99 = "", "",
IF(COUNTIF(MINIMUM_DAY_DATES[], Attendance!J99) &gt; 0, VLOOKUP(Attendance!$G99,MINIMUM_DAY_PERIOD_SCHEDULE[], 2,TRUE),
IF(COUNTIF(RALLY_DATES[], Attendance!J99) &gt; 0, VLOOKUP(Attendance!$G99,RALLY_PERIOD_SCHEDULE[], 2,TRUE),
IF(WEEKDAY(Attendance!$J99) = 2,
       IF(COUNTIF(FINALS_WEEK_MONDAY_DATE[],Attendance!$J99) &gt; 0, VLOOKUP(Attendance!$G99,FINALS_WEEK_MONDAY_PERIOD_SCHEDULE[],2,TRUE),
       VLOOKUP(Attendance!$G99,REGULAR_WEEK_SCHEDULE[],6,TRUE)),
IF(WEEKDAY($J99) = 3,
       IF(COUNTIF(FINALS_WEEK_TUESDAY_DATE[],Attendance!$J99) &gt; 0, VLOOKUP(Attendance!$G99,FINALS_WEEK_TUESDAY_PERIOD_SCHEDULE[],2,TRUE),
       VLOOKUP(Attendance!$G99,REGULAR_WEEK_SCHEDULE[[Tuesday]:[Period]],5,TRUE)),
IF(WEEKDAY(Attendance!$J99) = 4,
        IF(COUNTIF(BLOCK_WEDNESDAY_DATES[],Attendance!$J99) &gt; 0, VLOOKUP(Attendance!$G99,BLOCK_WEDNESDAY_PERIOD_SCHEDULE[],2,TRUE),
        IF(COUNTIF(FINALS_WEEK_WEDNESDAY_DATE[],Attendance!$J99) &gt; 0, VLOOKUP(Attendance!$G99,FINALS_WEEK_WEDNESDAY_PERIOD_SCHEDULE[],2,TRUE),
       VLOOKUP(Attendance!$G99,REGULAR_WEEK_SCHEDULE[[Wednesday]:[Period]],4,TRUE))),
IF(WEEKDAY($J99) = 5,
       IF(COUNTIF(BLOCK_THURSDAY_DATES[],Attendance!$J99) &gt; 0, VLOOKUP(Attendance!$G99,BLOCK_THURSDAY_PERIOD_SCHEDULE[],2,TRUE),
       IF(COUNTIF(FINALS_WEEK_THURSDAY_DATE[],Attendance!$J99) &gt; 0, VLOOKUP(Attendance!$G99,FINALS_WEEK_THURSDAY_PERIOD_SCHEDULE[],2,TRUE),
       VLOOKUP(Attendance!$G99,REGULAR_WEEK_SCHEDULE[[Thursday]:[Period]],3,TRUE))),
IF(WEEKDAY(Attendance!$J99) = 6,
       IF(COUNTIF(FINALS_WEEK_FRIDAY_DATE[],Attendance!$J99) &gt; 0, VLOOKUP(Attendance!$G99,FINALS_WEEK_FRIDAY_PERIOD_SCHEDULE[],2,TRUE),
       VLOOKUP(Attendance!$G99,REGULAR_WEEK_SCHEDULE[[Friday]:[Period]],2,TRUE))))))))))</f>
        <v/>
      </c>
      <c r="J99" s="32" t="str">
        <f t="shared" ca="1" si="5"/>
        <v/>
      </c>
      <c r="K99" s="32" t="str">
        <f>IF($A99 &lt;&gt; "",VLOOKUP($A99,'Student reference sheet'!$A$2:$V$2329, 7,FALSE), "")</f>
        <v/>
      </c>
      <c r="L99" s="30" t="str">
        <f>IF($A99 ="", "", VLOOKUP($A99, 'Student reference sheet'!$A$2:$Z$2603,23,FALSE))</f>
        <v/>
      </c>
      <c r="M99" s="30" t="str">
        <f>IF($A99 ="", "", VLOOKUP($A99, 'Student reference sheet'!$A$2:$Z$2603,24,FALSE))</f>
        <v/>
      </c>
      <c r="N99" s="30" t="str">
        <f>IF($A99 ="", "", VLOOKUP($A99, 'Student reference sheet'!$A$2:$Z$2603,26,FALSE))</f>
        <v/>
      </c>
      <c r="O99" s="30" t="str">
        <f>IF($A99 ="", "", VLOOKUP($A99, 'Student reference sheet'!$A$2:$Z$2603,25,FALSE))</f>
        <v/>
      </c>
      <c r="P99" s="30" t="str">
        <f>IF($A99 = "", "", IF(OR(VLOOKUP($A99,'Student reference sheet'!$A$2:$V$2400,8,FALSE) = "R",  VLOOKUP($A99,'Student reference sheet'!$A$2:$V$2400,8,FALSE) = "L"), "X", ""))</f>
        <v/>
      </c>
      <c r="Q99" s="30" t="str">
        <f>IF($A99 ="", "", VLOOKUP($A99, 'Student reference sheet'!$A$2:$V$2603,22,FALSE))</f>
        <v/>
      </c>
      <c r="R99" s="30" t="str">
        <f>IF($A99 &lt;&gt; "",VLOOKUP($A99,'Student reference sheet'!$A$2:$V$2329, 5,FALSE), "")</f>
        <v/>
      </c>
      <c r="S99" s="30" t="str">
        <f>IF($A99 &lt;&gt; "",VLOOKUP($A99,'Student reference sheet'!$A$2:$V$2329, 6,FALSE), "")</f>
        <v/>
      </c>
      <c r="T99" s="30" t="str">
        <f>IF($A99 = "","",
IF(VLOOKUP($A99,'Student reference sheet'!$A$2:$V$2329, 10,FALSE) = "Y", "Hispanic",
IF(VLOOKUP($A99,'Student reference sheet'!$A$2:$V$2329,11,FALSE) &lt;&gt; "",
IF(VLOOKUP($A99,'Student reference sheet'!$A$2:$V$2329,11,FALSE) = "UNK", "Unknown", VLOOKUP(VALUE(VLOOKUP($A99,'Student reference sheet'!$A$2:$V$2329,11,FALSE)),'Ethnicity Reference'!$A$2:$B$22,2,FALSE)),
IF(VLOOKUP($A99,'Student reference sheet'!$A$2:$V$2329,9,FALSE) &lt;&gt; "", VLOOKUP(VALUE(VLOOKUP($A99,'Student reference sheet'!$A$2:$V$2329,9,FALSE)),'Ethnicity Reference'!$A$2:$B$22,2,FALSE),"Unknown"))))</f>
        <v/>
      </c>
      <c r="U99" s="34"/>
    </row>
    <row r="100" spans="1:21" ht="15.75">
      <c r="A100" s="47"/>
      <c r="B100" s="33"/>
      <c r="C100" s="30" t="str">
        <f>IF($A100 &lt;&gt; "",VLOOKUP($A100,'Student reference sheet'!$A$2:$V$2329, 3,FALSE), "")</f>
        <v/>
      </c>
      <c r="D100" s="30" t="str">
        <f>IF($A100 &lt;&gt; "",VLOOKUP($A100,'Student reference sheet'!$A$2:$V$2329, 2,FALSE), "")</f>
        <v/>
      </c>
      <c r="E100" s="34"/>
      <c r="F100" s="34"/>
      <c r="G100" s="31" t="str">
        <f t="shared" ca="1" si="3"/>
        <v/>
      </c>
      <c r="H100" s="31" t="str">
        <f t="shared" ca="1" si="4"/>
        <v/>
      </c>
      <c r="I100" s="36" t="str">
        <f>IF($A100 = "", "",
IF(COUNTIF(MINIMUM_DAY_DATES[], Attendance!J100) &gt; 0, VLOOKUP(Attendance!$G100,MINIMUM_DAY_PERIOD_SCHEDULE[], 2,TRUE),
IF(COUNTIF(RALLY_DATES[], Attendance!J100) &gt; 0, VLOOKUP(Attendance!$G100,RALLY_PERIOD_SCHEDULE[], 2,TRUE),
IF(WEEKDAY(Attendance!$J100) = 2,
       IF(COUNTIF(FINALS_WEEK_MONDAY_DATE[],Attendance!$J100) &gt; 0, VLOOKUP(Attendance!$G100,FINALS_WEEK_MONDAY_PERIOD_SCHEDULE[],2,TRUE),
       VLOOKUP(Attendance!$G100,REGULAR_WEEK_SCHEDULE[],6,TRUE)),
IF(WEEKDAY($J100) = 3,
       IF(COUNTIF(FINALS_WEEK_TUESDAY_DATE[],Attendance!$J100) &gt; 0, VLOOKUP(Attendance!$G100,FINALS_WEEK_TUESDAY_PERIOD_SCHEDULE[],2,TRUE),
       VLOOKUP(Attendance!$G100,REGULAR_WEEK_SCHEDULE[[Tuesday]:[Period]],5,TRUE)),
IF(WEEKDAY(Attendance!$J100) = 4,
        IF(COUNTIF(BLOCK_WEDNESDAY_DATES[],Attendance!$J100) &gt; 0, VLOOKUP(Attendance!$G100,BLOCK_WEDNESDAY_PERIOD_SCHEDULE[],2,TRUE),
        IF(COUNTIF(FINALS_WEEK_WEDNESDAY_DATE[],Attendance!$J100) &gt; 0, VLOOKUP(Attendance!$G100,FINALS_WEEK_WEDNESDAY_PERIOD_SCHEDULE[],2,TRUE),
       VLOOKUP(Attendance!$G100,REGULAR_WEEK_SCHEDULE[[Wednesday]:[Period]],4,TRUE))),
IF(WEEKDAY($J100) = 5,
       IF(COUNTIF(BLOCK_THURSDAY_DATES[],Attendance!$J100) &gt; 0, VLOOKUP(Attendance!$G100,BLOCK_THURSDAY_PERIOD_SCHEDULE[],2,TRUE),
       IF(COUNTIF(FINALS_WEEK_THURSDAY_DATE[],Attendance!$J100) &gt; 0, VLOOKUP(Attendance!$G100,FINALS_WEEK_THURSDAY_PERIOD_SCHEDULE[],2,TRUE),
       VLOOKUP(Attendance!$G100,REGULAR_WEEK_SCHEDULE[[Thursday]:[Period]],3,TRUE))),
IF(WEEKDAY(Attendance!$J100) = 6,
       IF(COUNTIF(FINALS_WEEK_FRIDAY_DATE[],Attendance!$J100) &gt; 0, VLOOKUP(Attendance!$G100,FINALS_WEEK_FRIDAY_PERIOD_SCHEDULE[],2,TRUE),
       VLOOKUP(Attendance!$G100,REGULAR_WEEK_SCHEDULE[[Friday]:[Period]],2,TRUE))))))))))</f>
        <v/>
      </c>
      <c r="J100" s="32" t="str">
        <f t="shared" ca="1" si="5"/>
        <v/>
      </c>
      <c r="K100" s="32" t="str">
        <f>IF($A100 &lt;&gt; "",VLOOKUP($A100,'Student reference sheet'!$A$2:$V$2329, 7,FALSE), "")</f>
        <v/>
      </c>
      <c r="L100" s="30" t="str">
        <f>IF($A100 ="", "", VLOOKUP($A100, 'Student reference sheet'!$A$2:$Z$2603,23,FALSE))</f>
        <v/>
      </c>
      <c r="M100" s="30" t="str">
        <f>IF($A100 ="", "", VLOOKUP($A100, 'Student reference sheet'!$A$2:$Z$2603,24,FALSE))</f>
        <v/>
      </c>
      <c r="N100" s="30" t="str">
        <f>IF($A100 ="", "", VLOOKUP($A100, 'Student reference sheet'!$A$2:$Z$2603,26,FALSE))</f>
        <v/>
      </c>
      <c r="O100" s="30" t="str">
        <f>IF($A100 ="", "", VLOOKUP($A100, 'Student reference sheet'!$A$2:$Z$2603,25,FALSE))</f>
        <v/>
      </c>
      <c r="P100" s="30" t="str">
        <f>IF($A100 = "", "", IF(OR(VLOOKUP($A100,'Student reference sheet'!$A$2:$V$2400,8,FALSE) = "R",  VLOOKUP($A100,'Student reference sheet'!$A$2:$V$2400,8,FALSE) = "L"), "X", ""))</f>
        <v/>
      </c>
      <c r="Q100" s="30" t="str">
        <f>IF($A100 ="", "", VLOOKUP($A100, 'Student reference sheet'!$A$2:$V$2603,22,FALSE))</f>
        <v/>
      </c>
      <c r="R100" s="30" t="str">
        <f>IF($A100 &lt;&gt; "",VLOOKUP($A100,'Student reference sheet'!$A$2:$V$2329, 5,FALSE), "")</f>
        <v/>
      </c>
      <c r="S100" s="30" t="str">
        <f>IF($A100 &lt;&gt; "",VLOOKUP($A100,'Student reference sheet'!$A$2:$V$2329, 6,FALSE), "")</f>
        <v/>
      </c>
      <c r="T100" s="30" t="str">
        <f>IF($A100 = "","",
IF(VLOOKUP($A100,'Student reference sheet'!$A$2:$V$2329, 10,FALSE) = "Y", "Hispanic",
IF(VLOOKUP($A100,'Student reference sheet'!$A$2:$V$2329,11,FALSE) &lt;&gt; "",
IF(VLOOKUP($A100,'Student reference sheet'!$A$2:$V$2329,11,FALSE) = "UNK", "Unknown", VLOOKUP(VALUE(VLOOKUP($A100,'Student reference sheet'!$A$2:$V$2329,11,FALSE)),'Ethnicity Reference'!$A$2:$B$22,2,FALSE)),
IF(VLOOKUP($A100,'Student reference sheet'!$A$2:$V$2329,9,FALSE) &lt;&gt; "", VLOOKUP(VALUE(VLOOKUP($A100,'Student reference sheet'!$A$2:$V$2329,9,FALSE)),'Ethnicity Reference'!$A$2:$B$22,2,FALSE),"Unknown"))))</f>
        <v/>
      </c>
      <c r="U100" s="34"/>
    </row>
    <row r="101" spans="1:21" ht="15.75">
      <c r="A101" s="47"/>
      <c r="B101" s="33"/>
      <c r="C101" s="30" t="str">
        <f>IF($A101 &lt;&gt; "",VLOOKUP($A101,'Student reference sheet'!$A$2:$V$2329, 3,FALSE), "")</f>
        <v/>
      </c>
      <c r="D101" s="30" t="str">
        <f>IF($A101 &lt;&gt; "",VLOOKUP($A101,'Student reference sheet'!$A$2:$V$2329, 2,FALSE), "")</f>
        <v/>
      </c>
      <c r="E101" s="34"/>
      <c r="F101" s="34"/>
      <c r="G101" s="31" t="str">
        <f t="shared" ca="1" si="3"/>
        <v/>
      </c>
      <c r="H101" s="31" t="str">
        <f t="shared" ca="1" si="4"/>
        <v/>
      </c>
      <c r="I101" s="36" t="str">
        <f>IF($A101 = "", "",
IF(COUNTIF(MINIMUM_DAY_DATES[], Attendance!J101) &gt; 0, VLOOKUP(Attendance!$G101,MINIMUM_DAY_PERIOD_SCHEDULE[], 2,TRUE),
IF(COUNTIF(RALLY_DATES[], Attendance!J101) &gt; 0, VLOOKUP(Attendance!$G101,RALLY_PERIOD_SCHEDULE[], 2,TRUE),
IF(WEEKDAY(Attendance!$J101) = 2,
       IF(COUNTIF(FINALS_WEEK_MONDAY_DATE[],Attendance!$J101) &gt; 0, VLOOKUP(Attendance!$G101,FINALS_WEEK_MONDAY_PERIOD_SCHEDULE[],2,TRUE),
       VLOOKUP(Attendance!$G101,REGULAR_WEEK_SCHEDULE[],6,TRUE)),
IF(WEEKDAY($J101) = 3,
       IF(COUNTIF(FINALS_WEEK_TUESDAY_DATE[],Attendance!$J101) &gt; 0, VLOOKUP(Attendance!$G101,FINALS_WEEK_TUESDAY_PERIOD_SCHEDULE[],2,TRUE),
       VLOOKUP(Attendance!$G101,REGULAR_WEEK_SCHEDULE[[Tuesday]:[Period]],5,TRUE)),
IF(WEEKDAY(Attendance!$J101) = 4,
        IF(COUNTIF(BLOCK_WEDNESDAY_DATES[],Attendance!$J101) &gt; 0, VLOOKUP(Attendance!$G101,BLOCK_WEDNESDAY_PERIOD_SCHEDULE[],2,TRUE),
        IF(COUNTIF(FINALS_WEEK_WEDNESDAY_DATE[],Attendance!$J101) &gt; 0, VLOOKUP(Attendance!$G101,FINALS_WEEK_WEDNESDAY_PERIOD_SCHEDULE[],2,TRUE),
       VLOOKUP(Attendance!$G101,REGULAR_WEEK_SCHEDULE[[Wednesday]:[Period]],4,TRUE))),
IF(WEEKDAY($J101) = 5,
       IF(COUNTIF(BLOCK_THURSDAY_DATES[],Attendance!$J101) &gt; 0, VLOOKUP(Attendance!$G101,BLOCK_THURSDAY_PERIOD_SCHEDULE[],2,TRUE),
       IF(COUNTIF(FINALS_WEEK_THURSDAY_DATE[],Attendance!$J101) &gt; 0, VLOOKUP(Attendance!$G101,FINALS_WEEK_THURSDAY_PERIOD_SCHEDULE[],2,TRUE),
       VLOOKUP(Attendance!$G101,REGULAR_WEEK_SCHEDULE[[Thursday]:[Period]],3,TRUE))),
IF(WEEKDAY(Attendance!$J101) = 6,
       IF(COUNTIF(FINALS_WEEK_FRIDAY_DATE[],Attendance!$J101) &gt; 0, VLOOKUP(Attendance!$G101,FINALS_WEEK_FRIDAY_PERIOD_SCHEDULE[],2,TRUE),
       VLOOKUP(Attendance!$G101,REGULAR_WEEK_SCHEDULE[[Friday]:[Period]],2,TRUE))))))))))</f>
        <v/>
      </c>
      <c r="J101" s="32" t="str">
        <f t="shared" ca="1" si="5"/>
        <v/>
      </c>
      <c r="K101" s="32" t="str">
        <f>IF($A101 &lt;&gt; "",VLOOKUP($A101,'Student reference sheet'!$A$2:$V$2329, 7,FALSE), "")</f>
        <v/>
      </c>
      <c r="L101" s="30" t="str">
        <f>IF($A101 ="", "", VLOOKUP($A101, 'Student reference sheet'!$A$2:$Z$2603,23,FALSE))</f>
        <v/>
      </c>
      <c r="M101" s="30" t="str">
        <f>IF($A101 ="", "", VLOOKUP($A101, 'Student reference sheet'!$A$2:$Z$2603,24,FALSE))</f>
        <v/>
      </c>
      <c r="N101" s="30" t="str">
        <f>IF($A101 ="", "", VLOOKUP($A101, 'Student reference sheet'!$A$2:$Z$2603,26,FALSE))</f>
        <v/>
      </c>
      <c r="O101" s="30" t="str">
        <f>IF($A101 ="", "", VLOOKUP($A101, 'Student reference sheet'!$A$2:$Z$2603,25,FALSE))</f>
        <v/>
      </c>
      <c r="P101" s="30" t="str">
        <f>IF($A101 = "", "", IF(OR(VLOOKUP($A101,'Student reference sheet'!$A$2:$V$2400,8,FALSE) = "R",  VLOOKUP($A101,'Student reference sheet'!$A$2:$V$2400,8,FALSE) = "L"), "X", ""))</f>
        <v/>
      </c>
      <c r="Q101" s="30" t="str">
        <f>IF($A101 ="", "", VLOOKUP($A101, 'Student reference sheet'!$A$2:$V$2603,22,FALSE))</f>
        <v/>
      </c>
      <c r="R101" s="30" t="str">
        <f>IF($A101 &lt;&gt; "",VLOOKUP($A101,'Student reference sheet'!$A$2:$V$2329, 5,FALSE), "")</f>
        <v/>
      </c>
      <c r="S101" s="30" t="str">
        <f>IF($A101 &lt;&gt; "",VLOOKUP($A101,'Student reference sheet'!$A$2:$V$2329, 6,FALSE), "")</f>
        <v/>
      </c>
      <c r="T101" s="30" t="str">
        <f>IF($A101 = "","",
IF(VLOOKUP($A101,'Student reference sheet'!$A$2:$V$2329, 10,FALSE) = "Y", "Hispanic",
IF(VLOOKUP($A101,'Student reference sheet'!$A$2:$V$2329,11,FALSE) &lt;&gt; "",
IF(VLOOKUP($A101,'Student reference sheet'!$A$2:$V$2329,11,FALSE) = "UNK", "Unknown", VLOOKUP(VALUE(VLOOKUP($A101,'Student reference sheet'!$A$2:$V$2329,11,FALSE)),'Ethnicity Reference'!$A$2:$B$22,2,FALSE)),
IF(VLOOKUP($A101,'Student reference sheet'!$A$2:$V$2329,9,FALSE) &lt;&gt; "", VLOOKUP(VALUE(VLOOKUP($A101,'Student reference sheet'!$A$2:$V$2329,9,FALSE)),'Ethnicity Reference'!$A$2:$B$22,2,FALSE),"Unknown"))))</f>
        <v/>
      </c>
      <c r="U101" s="34"/>
    </row>
    <row r="102" spans="1:21" ht="15.75">
      <c r="A102" s="47"/>
      <c r="B102" s="33"/>
      <c r="C102" s="30" t="str">
        <f>IF($A102 &lt;&gt; "",VLOOKUP($A102,'Student reference sheet'!$A$2:$V$2329, 3,FALSE), "")</f>
        <v/>
      </c>
      <c r="D102" s="30" t="str">
        <f>IF($A102 &lt;&gt; "",VLOOKUP($A102,'Student reference sheet'!$A$2:$V$2329, 2,FALSE), "")</f>
        <v/>
      </c>
      <c r="E102" s="34"/>
      <c r="F102" s="34"/>
      <c r="G102" s="31" t="str">
        <f t="shared" ca="1" si="3"/>
        <v/>
      </c>
      <c r="H102" s="31" t="str">
        <f t="shared" ca="1" si="4"/>
        <v/>
      </c>
      <c r="I102" s="36" t="str">
        <f>IF($A102 = "", "",
IF(COUNTIF(MINIMUM_DAY_DATES[], Attendance!J102) &gt; 0, VLOOKUP(Attendance!$G102,MINIMUM_DAY_PERIOD_SCHEDULE[], 2,TRUE),
IF(COUNTIF(RALLY_DATES[], Attendance!J102) &gt; 0, VLOOKUP(Attendance!$G102,RALLY_PERIOD_SCHEDULE[], 2,TRUE),
IF(WEEKDAY(Attendance!$J102) = 2,
       IF(COUNTIF(FINALS_WEEK_MONDAY_DATE[],Attendance!$J102) &gt; 0, VLOOKUP(Attendance!$G102,FINALS_WEEK_MONDAY_PERIOD_SCHEDULE[],2,TRUE),
       VLOOKUP(Attendance!$G102,REGULAR_WEEK_SCHEDULE[],6,TRUE)),
IF(WEEKDAY($J102) = 3,
       IF(COUNTIF(FINALS_WEEK_TUESDAY_DATE[],Attendance!$J102) &gt; 0, VLOOKUP(Attendance!$G102,FINALS_WEEK_TUESDAY_PERIOD_SCHEDULE[],2,TRUE),
       VLOOKUP(Attendance!$G102,REGULAR_WEEK_SCHEDULE[[Tuesday]:[Period]],5,TRUE)),
IF(WEEKDAY(Attendance!$J102) = 4,
        IF(COUNTIF(BLOCK_WEDNESDAY_DATES[],Attendance!$J102) &gt; 0, VLOOKUP(Attendance!$G102,BLOCK_WEDNESDAY_PERIOD_SCHEDULE[],2,TRUE),
        IF(COUNTIF(FINALS_WEEK_WEDNESDAY_DATE[],Attendance!$J102) &gt; 0, VLOOKUP(Attendance!$G102,FINALS_WEEK_WEDNESDAY_PERIOD_SCHEDULE[],2,TRUE),
       VLOOKUP(Attendance!$G102,REGULAR_WEEK_SCHEDULE[[Wednesday]:[Period]],4,TRUE))),
IF(WEEKDAY($J102) = 5,
       IF(COUNTIF(BLOCK_THURSDAY_DATES[],Attendance!$J102) &gt; 0, VLOOKUP(Attendance!$G102,BLOCK_THURSDAY_PERIOD_SCHEDULE[],2,TRUE),
       IF(COUNTIF(FINALS_WEEK_THURSDAY_DATE[],Attendance!$J102) &gt; 0, VLOOKUP(Attendance!$G102,FINALS_WEEK_THURSDAY_PERIOD_SCHEDULE[],2,TRUE),
       VLOOKUP(Attendance!$G102,REGULAR_WEEK_SCHEDULE[[Thursday]:[Period]],3,TRUE))),
IF(WEEKDAY(Attendance!$J102) = 6,
       IF(COUNTIF(FINALS_WEEK_FRIDAY_DATE[],Attendance!$J102) &gt; 0, VLOOKUP(Attendance!$G102,FINALS_WEEK_FRIDAY_PERIOD_SCHEDULE[],2,TRUE),
       VLOOKUP(Attendance!$G102,REGULAR_WEEK_SCHEDULE[[Friday]:[Period]],2,TRUE))))))))))</f>
        <v/>
      </c>
      <c r="J102" s="32" t="str">
        <f t="shared" ca="1" si="5"/>
        <v/>
      </c>
      <c r="K102" s="32" t="str">
        <f>IF($A102 &lt;&gt; "",VLOOKUP($A102,'Student reference sheet'!$A$2:$V$2329, 7,FALSE), "")</f>
        <v/>
      </c>
      <c r="L102" s="30" t="str">
        <f>IF($A102 ="", "", VLOOKUP($A102, 'Student reference sheet'!$A$2:$Z$2603,23,FALSE))</f>
        <v/>
      </c>
      <c r="M102" s="30" t="str">
        <f>IF($A102 ="", "", VLOOKUP($A102, 'Student reference sheet'!$A$2:$Z$2603,24,FALSE))</f>
        <v/>
      </c>
      <c r="N102" s="30" t="str">
        <f>IF($A102 ="", "", VLOOKUP($A102, 'Student reference sheet'!$A$2:$Z$2603,26,FALSE))</f>
        <v/>
      </c>
      <c r="O102" s="30" t="str">
        <f>IF($A102 ="", "", VLOOKUP($A102, 'Student reference sheet'!$A$2:$Z$2603,25,FALSE))</f>
        <v/>
      </c>
      <c r="P102" s="30" t="str">
        <f>IF($A102 = "", "", IF(OR(VLOOKUP($A102,'Student reference sheet'!$A$2:$V$2400,8,FALSE) = "R",  VLOOKUP($A102,'Student reference sheet'!$A$2:$V$2400,8,FALSE) = "L"), "X", ""))</f>
        <v/>
      </c>
      <c r="Q102" s="30" t="str">
        <f>IF($A102 ="", "", VLOOKUP($A102, 'Student reference sheet'!$A$2:$V$2603,22,FALSE))</f>
        <v/>
      </c>
      <c r="R102" s="30" t="str">
        <f>IF($A102 &lt;&gt; "",VLOOKUP($A102,'Student reference sheet'!$A$2:$V$2329, 5,FALSE), "")</f>
        <v/>
      </c>
      <c r="S102" s="30" t="str">
        <f>IF($A102 &lt;&gt; "",VLOOKUP($A102,'Student reference sheet'!$A$2:$V$2329, 6,FALSE), "")</f>
        <v/>
      </c>
      <c r="T102" s="30" t="str">
        <f>IF($A102 = "","",
IF(VLOOKUP($A102,'Student reference sheet'!$A$2:$V$2329, 10,FALSE) = "Y", "Hispanic",
IF(VLOOKUP($A102,'Student reference sheet'!$A$2:$V$2329,11,FALSE) &lt;&gt; "",
IF(VLOOKUP($A102,'Student reference sheet'!$A$2:$V$2329,11,FALSE) = "UNK", "Unknown", VLOOKUP(VALUE(VLOOKUP($A102,'Student reference sheet'!$A$2:$V$2329,11,FALSE)),'Ethnicity Reference'!$A$2:$B$22,2,FALSE)),
IF(VLOOKUP($A102,'Student reference sheet'!$A$2:$V$2329,9,FALSE) &lt;&gt; "", VLOOKUP(VALUE(VLOOKUP($A102,'Student reference sheet'!$A$2:$V$2329,9,FALSE)),'Ethnicity Reference'!$A$2:$B$22,2,FALSE),"Unknown"))))</f>
        <v/>
      </c>
      <c r="U102" s="34"/>
    </row>
    <row r="103" spans="1:21" ht="15.75">
      <c r="A103" s="47"/>
      <c r="B103" s="33"/>
      <c r="C103" s="30" t="str">
        <f>IF($A103 &lt;&gt; "",VLOOKUP($A103,'Student reference sheet'!$A$2:$V$2329, 3,FALSE), "")</f>
        <v/>
      </c>
      <c r="D103" s="30" t="str">
        <f>IF($A103 &lt;&gt; "",VLOOKUP($A103,'Student reference sheet'!$A$2:$V$2329, 2,FALSE), "")</f>
        <v/>
      </c>
      <c r="E103" s="34"/>
      <c r="F103" s="34"/>
      <c r="G103" s="31" t="str">
        <f t="shared" ca="1" si="3"/>
        <v/>
      </c>
      <c r="H103" s="31" t="str">
        <f t="shared" ca="1" si="4"/>
        <v/>
      </c>
      <c r="I103" s="36" t="str">
        <f>IF($A103 = "", "",
IF(COUNTIF(MINIMUM_DAY_DATES[], Attendance!J103) &gt; 0, VLOOKUP(Attendance!$G103,MINIMUM_DAY_PERIOD_SCHEDULE[], 2,TRUE),
IF(COUNTIF(RALLY_DATES[], Attendance!J103) &gt; 0, VLOOKUP(Attendance!$G103,RALLY_PERIOD_SCHEDULE[], 2,TRUE),
IF(WEEKDAY(Attendance!$J103) = 2,
       IF(COUNTIF(FINALS_WEEK_MONDAY_DATE[],Attendance!$J103) &gt; 0, VLOOKUP(Attendance!$G103,FINALS_WEEK_MONDAY_PERIOD_SCHEDULE[],2,TRUE),
       VLOOKUP(Attendance!$G103,REGULAR_WEEK_SCHEDULE[],6,TRUE)),
IF(WEEKDAY($J103) = 3,
       IF(COUNTIF(FINALS_WEEK_TUESDAY_DATE[],Attendance!$J103) &gt; 0, VLOOKUP(Attendance!$G103,FINALS_WEEK_TUESDAY_PERIOD_SCHEDULE[],2,TRUE),
       VLOOKUP(Attendance!$G103,REGULAR_WEEK_SCHEDULE[[Tuesday]:[Period]],5,TRUE)),
IF(WEEKDAY(Attendance!$J103) = 4,
        IF(COUNTIF(BLOCK_WEDNESDAY_DATES[],Attendance!$J103) &gt; 0, VLOOKUP(Attendance!$G103,BLOCK_WEDNESDAY_PERIOD_SCHEDULE[],2,TRUE),
        IF(COUNTIF(FINALS_WEEK_WEDNESDAY_DATE[],Attendance!$J103) &gt; 0, VLOOKUP(Attendance!$G103,FINALS_WEEK_WEDNESDAY_PERIOD_SCHEDULE[],2,TRUE),
       VLOOKUP(Attendance!$G103,REGULAR_WEEK_SCHEDULE[[Wednesday]:[Period]],4,TRUE))),
IF(WEEKDAY($J103) = 5,
       IF(COUNTIF(BLOCK_THURSDAY_DATES[],Attendance!$J103) &gt; 0, VLOOKUP(Attendance!$G103,BLOCK_THURSDAY_PERIOD_SCHEDULE[],2,TRUE),
       IF(COUNTIF(FINALS_WEEK_THURSDAY_DATE[],Attendance!$J103) &gt; 0, VLOOKUP(Attendance!$G103,FINALS_WEEK_THURSDAY_PERIOD_SCHEDULE[],2,TRUE),
       VLOOKUP(Attendance!$G103,REGULAR_WEEK_SCHEDULE[[Thursday]:[Period]],3,TRUE))),
IF(WEEKDAY(Attendance!$J103) = 6,
       IF(COUNTIF(FINALS_WEEK_FRIDAY_DATE[],Attendance!$J103) &gt; 0, VLOOKUP(Attendance!$G103,FINALS_WEEK_FRIDAY_PERIOD_SCHEDULE[],2,TRUE),
       VLOOKUP(Attendance!$G103,REGULAR_WEEK_SCHEDULE[[Friday]:[Period]],2,TRUE))))))))))</f>
        <v/>
      </c>
      <c r="J103" s="32" t="str">
        <f t="shared" ca="1" si="5"/>
        <v/>
      </c>
      <c r="K103" s="32" t="str">
        <f>IF($A103 &lt;&gt; "",VLOOKUP($A103,'Student reference sheet'!$A$2:$V$2329, 7,FALSE), "")</f>
        <v/>
      </c>
      <c r="L103" s="30" t="str">
        <f>IF($A103 ="", "", VLOOKUP($A103, 'Student reference sheet'!$A$2:$Z$2603,23,FALSE))</f>
        <v/>
      </c>
      <c r="M103" s="30" t="str">
        <f>IF($A103 ="", "", VLOOKUP($A103, 'Student reference sheet'!$A$2:$Z$2603,24,FALSE))</f>
        <v/>
      </c>
      <c r="N103" s="30" t="str">
        <f>IF($A103 ="", "", VLOOKUP($A103, 'Student reference sheet'!$A$2:$Z$2603,26,FALSE))</f>
        <v/>
      </c>
      <c r="O103" s="30" t="str">
        <f>IF($A103 ="", "", VLOOKUP($A103, 'Student reference sheet'!$A$2:$Z$2603,25,FALSE))</f>
        <v/>
      </c>
      <c r="P103" s="30" t="str">
        <f>IF($A103 = "", "", IF(OR(VLOOKUP($A103,'Student reference sheet'!$A$2:$V$2400,8,FALSE) = "R",  VLOOKUP($A103,'Student reference sheet'!$A$2:$V$2400,8,FALSE) = "L"), "X", ""))</f>
        <v/>
      </c>
      <c r="Q103" s="30" t="str">
        <f>IF($A103 ="", "", VLOOKUP($A103, 'Student reference sheet'!$A$2:$V$2603,22,FALSE))</f>
        <v/>
      </c>
      <c r="R103" s="30" t="str">
        <f>IF($A103 &lt;&gt; "",VLOOKUP($A103,'Student reference sheet'!$A$2:$V$2329, 5,FALSE), "")</f>
        <v/>
      </c>
      <c r="S103" s="30" t="str">
        <f>IF($A103 &lt;&gt; "",VLOOKUP($A103,'Student reference sheet'!$A$2:$V$2329, 6,FALSE), "")</f>
        <v/>
      </c>
      <c r="T103" s="30" t="str">
        <f>IF($A103 = "","",
IF(VLOOKUP($A103,'Student reference sheet'!$A$2:$V$2329, 10,FALSE) = "Y", "Hispanic",
IF(VLOOKUP($A103,'Student reference sheet'!$A$2:$V$2329,11,FALSE) &lt;&gt; "",
IF(VLOOKUP($A103,'Student reference sheet'!$A$2:$V$2329,11,FALSE) = "UNK", "Unknown", VLOOKUP(VALUE(VLOOKUP($A103,'Student reference sheet'!$A$2:$V$2329,11,FALSE)),'Ethnicity Reference'!$A$2:$B$22,2,FALSE)),
IF(VLOOKUP($A103,'Student reference sheet'!$A$2:$V$2329,9,FALSE) &lt;&gt; "", VLOOKUP(VALUE(VLOOKUP($A103,'Student reference sheet'!$A$2:$V$2329,9,FALSE)),'Ethnicity Reference'!$A$2:$B$22,2,FALSE),"Unknown"))))</f>
        <v/>
      </c>
      <c r="U103" s="34"/>
    </row>
    <row r="104" spans="1:21" ht="15.75">
      <c r="A104" s="47"/>
      <c r="B104" s="33"/>
      <c r="C104" s="30" t="str">
        <f>IF($A104 &lt;&gt; "",VLOOKUP($A104,'Student reference sheet'!$A$2:$V$2329, 3,FALSE), "")</f>
        <v/>
      </c>
      <c r="D104" s="30" t="str">
        <f>IF($A104 &lt;&gt; "",VLOOKUP($A104,'Student reference sheet'!$A$2:$V$2329, 2,FALSE), "")</f>
        <v/>
      </c>
      <c r="E104" s="34"/>
      <c r="F104" s="34"/>
      <c r="G104" s="31" t="str">
        <f t="shared" ca="1" si="3"/>
        <v/>
      </c>
      <c r="H104" s="31" t="str">
        <f t="shared" ca="1" si="4"/>
        <v/>
      </c>
      <c r="I104" s="36" t="str">
        <f>IF($A104 = "", "",
IF(COUNTIF(MINIMUM_DAY_DATES[], Attendance!J104) &gt; 0, VLOOKUP(Attendance!$G104,MINIMUM_DAY_PERIOD_SCHEDULE[], 2,TRUE),
IF(COUNTIF(RALLY_DATES[], Attendance!J104) &gt; 0, VLOOKUP(Attendance!$G104,RALLY_PERIOD_SCHEDULE[], 2,TRUE),
IF(WEEKDAY(Attendance!$J104) = 2,
       IF(COUNTIF(FINALS_WEEK_MONDAY_DATE[],Attendance!$J104) &gt; 0, VLOOKUP(Attendance!$G104,FINALS_WEEK_MONDAY_PERIOD_SCHEDULE[],2,TRUE),
       VLOOKUP(Attendance!$G104,REGULAR_WEEK_SCHEDULE[],6,TRUE)),
IF(WEEKDAY($J104) = 3,
       IF(COUNTIF(FINALS_WEEK_TUESDAY_DATE[],Attendance!$J104) &gt; 0, VLOOKUP(Attendance!$G104,FINALS_WEEK_TUESDAY_PERIOD_SCHEDULE[],2,TRUE),
       VLOOKUP(Attendance!$G104,REGULAR_WEEK_SCHEDULE[[Tuesday]:[Period]],5,TRUE)),
IF(WEEKDAY(Attendance!$J104) = 4,
        IF(COUNTIF(BLOCK_WEDNESDAY_DATES[],Attendance!$J104) &gt; 0, VLOOKUP(Attendance!$G104,BLOCK_WEDNESDAY_PERIOD_SCHEDULE[],2,TRUE),
        IF(COUNTIF(FINALS_WEEK_WEDNESDAY_DATE[],Attendance!$J104) &gt; 0, VLOOKUP(Attendance!$G104,FINALS_WEEK_WEDNESDAY_PERIOD_SCHEDULE[],2,TRUE),
       VLOOKUP(Attendance!$G104,REGULAR_WEEK_SCHEDULE[[Wednesday]:[Period]],4,TRUE))),
IF(WEEKDAY($J104) = 5,
       IF(COUNTIF(BLOCK_THURSDAY_DATES[],Attendance!$J104) &gt; 0, VLOOKUP(Attendance!$G104,BLOCK_THURSDAY_PERIOD_SCHEDULE[],2,TRUE),
       IF(COUNTIF(FINALS_WEEK_THURSDAY_DATE[],Attendance!$J104) &gt; 0, VLOOKUP(Attendance!$G104,FINALS_WEEK_THURSDAY_PERIOD_SCHEDULE[],2,TRUE),
       VLOOKUP(Attendance!$G104,REGULAR_WEEK_SCHEDULE[[Thursday]:[Period]],3,TRUE))),
IF(WEEKDAY(Attendance!$J104) = 6,
       IF(COUNTIF(FINALS_WEEK_FRIDAY_DATE[],Attendance!$J104) &gt; 0, VLOOKUP(Attendance!$G104,FINALS_WEEK_FRIDAY_PERIOD_SCHEDULE[],2,TRUE),
       VLOOKUP(Attendance!$G104,REGULAR_WEEK_SCHEDULE[[Friday]:[Period]],2,TRUE))))))))))</f>
        <v/>
      </c>
      <c r="J104" s="32" t="str">
        <f t="shared" ca="1" si="5"/>
        <v/>
      </c>
      <c r="K104" s="32" t="str">
        <f>IF($A104 &lt;&gt; "",VLOOKUP($A104,'Student reference sheet'!$A$2:$V$2329, 7,FALSE), "")</f>
        <v/>
      </c>
      <c r="L104" s="30" t="str">
        <f>IF($A104 ="", "", VLOOKUP($A104, 'Student reference sheet'!$A$2:$Z$2603,23,FALSE))</f>
        <v/>
      </c>
      <c r="M104" s="30" t="str">
        <f>IF($A104 ="", "", VLOOKUP($A104, 'Student reference sheet'!$A$2:$Z$2603,24,FALSE))</f>
        <v/>
      </c>
      <c r="N104" s="30" t="str">
        <f>IF($A104 ="", "", VLOOKUP($A104, 'Student reference sheet'!$A$2:$Z$2603,26,FALSE))</f>
        <v/>
      </c>
      <c r="O104" s="30" t="str">
        <f>IF($A104 ="", "", VLOOKUP($A104, 'Student reference sheet'!$A$2:$Z$2603,25,FALSE))</f>
        <v/>
      </c>
      <c r="P104" s="30" t="str">
        <f>IF($A104 = "", "", IF(OR(VLOOKUP($A104,'Student reference sheet'!$A$2:$V$2400,8,FALSE) = "R",  VLOOKUP($A104,'Student reference sheet'!$A$2:$V$2400,8,FALSE) = "L"), "X", ""))</f>
        <v/>
      </c>
      <c r="Q104" s="30" t="str">
        <f>IF($A104 ="", "", VLOOKUP($A104, 'Student reference sheet'!$A$2:$V$2603,22,FALSE))</f>
        <v/>
      </c>
      <c r="R104" s="30" t="str">
        <f>IF($A104 &lt;&gt; "",VLOOKUP($A104,'Student reference sheet'!$A$2:$V$2329, 5,FALSE), "")</f>
        <v/>
      </c>
      <c r="S104" s="30" t="str">
        <f>IF($A104 &lt;&gt; "",VLOOKUP($A104,'Student reference sheet'!$A$2:$V$2329, 6,FALSE), "")</f>
        <v/>
      </c>
      <c r="T104" s="30" t="str">
        <f>IF($A104 = "","",
IF(VLOOKUP($A104,'Student reference sheet'!$A$2:$V$2329, 10,FALSE) = "Y", "Hispanic",
IF(VLOOKUP($A104,'Student reference sheet'!$A$2:$V$2329,11,FALSE) &lt;&gt; "",
IF(VLOOKUP($A104,'Student reference sheet'!$A$2:$V$2329,11,FALSE) = "UNK", "Unknown", VLOOKUP(VALUE(VLOOKUP($A104,'Student reference sheet'!$A$2:$V$2329,11,FALSE)),'Ethnicity Reference'!$A$2:$B$22,2,FALSE)),
IF(VLOOKUP($A104,'Student reference sheet'!$A$2:$V$2329,9,FALSE) &lt;&gt; "", VLOOKUP(VALUE(VLOOKUP($A104,'Student reference sheet'!$A$2:$V$2329,9,FALSE)),'Ethnicity Reference'!$A$2:$B$22,2,FALSE),"Unknown"))))</f>
        <v/>
      </c>
      <c r="U104" s="34"/>
    </row>
    <row r="105" spans="1:21" ht="15.75">
      <c r="A105" s="47"/>
      <c r="B105" s="33"/>
      <c r="C105" s="30" t="str">
        <f>IF($A105 &lt;&gt; "",VLOOKUP($A105,'Student reference sheet'!$A$2:$V$2329, 3,FALSE), "")</f>
        <v/>
      </c>
      <c r="D105" s="30" t="str">
        <f>IF($A105 &lt;&gt; "",VLOOKUP($A105,'Student reference sheet'!$A$2:$V$2329, 2,FALSE), "")</f>
        <v/>
      </c>
      <c r="E105" s="34"/>
      <c r="F105" s="34"/>
      <c r="G105" s="31" t="str">
        <f t="shared" ca="1" si="3"/>
        <v/>
      </c>
      <c r="H105" s="31" t="str">
        <f t="shared" ca="1" si="4"/>
        <v/>
      </c>
      <c r="I105" s="36" t="str">
        <f>IF($A105 = "", "",
IF(COUNTIF(MINIMUM_DAY_DATES[], Attendance!J105) &gt; 0, VLOOKUP(Attendance!$G105,MINIMUM_DAY_PERIOD_SCHEDULE[], 2,TRUE),
IF(COUNTIF(RALLY_DATES[], Attendance!J105) &gt; 0, VLOOKUP(Attendance!$G105,RALLY_PERIOD_SCHEDULE[], 2,TRUE),
IF(WEEKDAY(Attendance!$J105) = 2,
       IF(COUNTIF(FINALS_WEEK_MONDAY_DATE[],Attendance!$J105) &gt; 0, VLOOKUP(Attendance!$G105,FINALS_WEEK_MONDAY_PERIOD_SCHEDULE[],2,TRUE),
       VLOOKUP(Attendance!$G105,REGULAR_WEEK_SCHEDULE[],6,TRUE)),
IF(WEEKDAY($J105) = 3,
       IF(COUNTIF(FINALS_WEEK_TUESDAY_DATE[],Attendance!$J105) &gt; 0, VLOOKUP(Attendance!$G105,FINALS_WEEK_TUESDAY_PERIOD_SCHEDULE[],2,TRUE),
       VLOOKUP(Attendance!$G105,REGULAR_WEEK_SCHEDULE[[Tuesday]:[Period]],5,TRUE)),
IF(WEEKDAY(Attendance!$J105) = 4,
        IF(COUNTIF(BLOCK_WEDNESDAY_DATES[],Attendance!$J105) &gt; 0, VLOOKUP(Attendance!$G105,BLOCK_WEDNESDAY_PERIOD_SCHEDULE[],2,TRUE),
        IF(COUNTIF(FINALS_WEEK_WEDNESDAY_DATE[],Attendance!$J105) &gt; 0, VLOOKUP(Attendance!$G105,FINALS_WEEK_WEDNESDAY_PERIOD_SCHEDULE[],2,TRUE),
       VLOOKUP(Attendance!$G105,REGULAR_WEEK_SCHEDULE[[Wednesday]:[Period]],4,TRUE))),
IF(WEEKDAY($J105) = 5,
       IF(COUNTIF(BLOCK_THURSDAY_DATES[],Attendance!$J105) &gt; 0, VLOOKUP(Attendance!$G105,BLOCK_THURSDAY_PERIOD_SCHEDULE[],2,TRUE),
       IF(COUNTIF(FINALS_WEEK_THURSDAY_DATE[],Attendance!$J105) &gt; 0, VLOOKUP(Attendance!$G105,FINALS_WEEK_THURSDAY_PERIOD_SCHEDULE[],2,TRUE),
       VLOOKUP(Attendance!$G105,REGULAR_WEEK_SCHEDULE[[Thursday]:[Period]],3,TRUE))),
IF(WEEKDAY(Attendance!$J105) = 6,
       IF(COUNTIF(FINALS_WEEK_FRIDAY_DATE[],Attendance!$J105) &gt; 0, VLOOKUP(Attendance!$G105,FINALS_WEEK_FRIDAY_PERIOD_SCHEDULE[],2,TRUE),
       VLOOKUP(Attendance!$G105,REGULAR_WEEK_SCHEDULE[[Friday]:[Period]],2,TRUE))))))))))</f>
        <v/>
      </c>
      <c r="J105" s="32" t="str">
        <f t="shared" ca="1" si="5"/>
        <v/>
      </c>
      <c r="K105" s="32" t="str">
        <f>IF($A105 &lt;&gt; "",VLOOKUP($A105,'Student reference sheet'!$A$2:$V$2329, 7,FALSE), "")</f>
        <v/>
      </c>
      <c r="L105" s="30" t="str">
        <f>IF($A105 ="", "", VLOOKUP($A105, 'Student reference sheet'!$A$2:$Z$2603,23,FALSE))</f>
        <v/>
      </c>
      <c r="M105" s="30" t="str">
        <f>IF($A105 ="", "", VLOOKUP($A105, 'Student reference sheet'!$A$2:$Z$2603,24,FALSE))</f>
        <v/>
      </c>
      <c r="N105" s="30" t="str">
        <f>IF($A105 ="", "", VLOOKUP($A105, 'Student reference sheet'!$A$2:$Z$2603,26,FALSE))</f>
        <v/>
      </c>
      <c r="O105" s="30" t="str">
        <f>IF($A105 ="", "", VLOOKUP($A105, 'Student reference sheet'!$A$2:$Z$2603,25,FALSE))</f>
        <v/>
      </c>
      <c r="P105" s="30" t="str">
        <f>IF($A105 = "", "", IF(OR(VLOOKUP($A105,'Student reference sheet'!$A$2:$V$2400,8,FALSE) = "R",  VLOOKUP($A105,'Student reference sheet'!$A$2:$V$2400,8,FALSE) = "L"), "X", ""))</f>
        <v/>
      </c>
      <c r="Q105" s="30" t="str">
        <f>IF($A105 ="", "", VLOOKUP($A105, 'Student reference sheet'!$A$2:$V$2603,22,FALSE))</f>
        <v/>
      </c>
      <c r="R105" s="30" t="str">
        <f>IF($A105 &lt;&gt; "",VLOOKUP($A105,'Student reference sheet'!$A$2:$V$2329, 5,FALSE), "")</f>
        <v/>
      </c>
      <c r="S105" s="30" t="str">
        <f>IF($A105 &lt;&gt; "",VLOOKUP($A105,'Student reference sheet'!$A$2:$V$2329, 6,FALSE), "")</f>
        <v/>
      </c>
      <c r="T105" s="30" t="str">
        <f>IF($A105 = "","",
IF(VLOOKUP($A105,'Student reference sheet'!$A$2:$V$2329, 10,FALSE) = "Y", "Hispanic",
IF(VLOOKUP($A105,'Student reference sheet'!$A$2:$V$2329,11,FALSE) &lt;&gt; "",
IF(VLOOKUP($A105,'Student reference sheet'!$A$2:$V$2329,11,FALSE) = "UNK", "Unknown", VLOOKUP(VALUE(VLOOKUP($A105,'Student reference sheet'!$A$2:$V$2329,11,FALSE)),'Ethnicity Reference'!$A$2:$B$22,2,FALSE)),
IF(VLOOKUP($A105,'Student reference sheet'!$A$2:$V$2329,9,FALSE) &lt;&gt; "", VLOOKUP(VALUE(VLOOKUP($A105,'Student reference sheet'!$A$2:$V$2329,9,FALSE)),'Ethnicity Reference'!$A$2:$B$22,2,FALSE),"Unknown"))))</f>
        <v/>
      </c>
      <c r="U105" s="34"/>
    </row>
    <row r="106" spans="1:21" ht="15.75">
      <c r="A106" s="47"/>
      <c r="B106" s="33"/>
      <c r="C106" s="30" t="str">
        <f>IF($A106 &lt;&gt; "",VLOOKUP($A106,'Student reference sheet'!$A$2:$V$2329, 3,FALSE), "")</f>
        <v/>
      </c>
      <c r="D106" s="30" t="str">
        <f>IF($A106 &lt;&gt; "",VLOOKUP($A106,'Student reference sheet'!$A$2:$V$2329, 2,FALSE), "")</f>
        <v/>
      </c>
      <c r="E106" s="34"/>
      <c r="F106" s="34"/>
      <c r="G106" s="31" t="str">
        <f t="shared" ca="1" si="3"/>
        <v/>
      </c>
      <c r="H106" s="31" t="str">
        <f t="shared" ca="1" si="4"/>
        <v/>
      </c>
      <c r="I106" s="36" t="str">
        <f>IF($A106 = "", "",
IF(COUNTIF(MINIMUM_DAY_DATES[], Attendance!J106) &gt; 0, VLOOKUP(Attendance!$G106,MINIMUM_DAY_PERIOD_SCHEDULE[], 2,TRUE),
IF(COUNTIF(RALLY_DATES[], Attendance!J106) &gt; 0, VLOOKUP(Attendance!$G106,RALLY_PERIOD_SCHEDULE[], 2,TRUE),
IF(WEEKDAY(Attendance!$J106) = 2,
       IF(COUNTIF(FINALS_WEEK_MONDAY_DATE[],Attendance!$J106) &gt; 0, VLOOKUP(Attendance!$G106,FINALS_WEEK_MONDAY_PERIOD_SCHEDULE[],2,TRUE),
       VLOOKUP(Attendance!$G106,REGULAR_WEEK_SCHEDULE[],6,TRUE)),
IF(WEEKDAY($J106) = 3,
       IF(COUNTIF(FINALS_WEEK_TUESDAY_DATE[],Attendance!$J106) &gt; 0, VLOOKUP(Attendance!$G106,FINALS_WEEK_TUESDAY_PERIOD_SCHEDULE[],2,TRUE),
       VLOOKUP(Attendance!$G106,REGULAR_WEEK_SCHEDULE[[Tuesday]:[Period]],5,TRUE)),
IF(WEEKDAY(Attendance!$J106) = 4,
        IF(COUNTIF(BLOCK_WEDNESDAY_DATES[],Attendance!$J106) &gt; 0, VLOOKUP(Attendance!$G106,BLOCK_WEDNESDAY_PERIOD_SCHEDULE[],2,TRUE),
        IF(COUNTIF(FINALS_WEEK_WEDNESDAY_DATE[],Attendance!$J106) &gt; 0, VLOOKUP(Attendance!$G106,FINALS_WEEK_WEDNESDAY_PERIOD_SCHEDULE[],2,TRUE),
       VLOOKUP(Attendance!$G106,REGULAR_WEEK_SCHEDULE[[Wednesday]:[Period]],4,TRUE))),
IF(WEEKDAY($J106) = 5,
       IF(COUNTIF(BLOCK_THURSDAY_DATES[],Attendance!$J106) &gt; 0, VLOOKUP(Attendance!$G106,BLOCK_THURSDAY_PERIOD_SCHEDULE[],2,TRUE),
       IF(COUNTIF(FINALS_WEEK_THURSDAY_DATE[],Attendance!$J106) &gt; 0, VLOOKUP(Attendance!$G106,FINALS_WEEK_THURSDAY_PERIOD_SCHEDULE[],2,TRUE),
       VLOOKUP(Attendance!$G106,REGULAR_WEEK_SCHEDULE[[Thursday]:[Period]],3,TRUE))),
IF(WEEKDAY(Attendance!$J106) = 6,
       IF(COUNTIF(FINALS_WEEK_FRIDAY_DATE[],Attendance!$J106) &gt; 0, VLOOKUP(Attendance!$G106,FINALS_WEEK_FRIDAY_PERIOD_SCHEDULE[],2,TRUE),
       VLOOKUP(Attendance!$G106,REGULAR_WEEK_SCHEDULE[[Friday]:[Period]],2,TRUE))))))))))</f>
        <v/>
      </c>
      <c r="J106" s="32" t="str">
        <f t="shared" ca="1" si="5"/>
        <v/>
      </c>
      <c r="K106" s="32" t="str">
        <f>IF($A106 &lt;&gt; "",VLOOKUP($A106,'Student reference sheet'!$A$2:$V$2329, 7,FALSE), "")</f>
        <v/>
      </c>
      <c r="L106" s="30" t="str">
        <f>IF($A106 ="", "", VLOOKUP($A106, 'Student reference sheet'!$A$2:$Z$2603,23,FALSE))</f>
        <v/>
      </c>
      <c r="M106" s="30" t="str">
        <f>IF($A106 ="", "", VLOOKUP($A106, 'Student reference sheet'!$A$2:$Z$2603,24,FALSE))</f>
        <v/>
      </c>
      <c r="N106" s="30" t="str">
        <f>IF($A106 ="", "", VLOOKUP($A106, 'Student reference sheet'!$A$2:$Z$2603,26,FALSE))</f>
        <v/>
      </c>
      <c r="O106" s="30" t="str">
        <f>IF($A106 ="", "", VLOOKUP($A106, 'Student reference sheet'!$A$2:$Z$2603,25,FALSE))</f>
        <v/>
      </c>
      <c r="P106" s="30" t="str">
        <f>IF($A106 = "", "", IF(OR(VLOOKUP($A106,'Student reference sheet'!$A$2:$V$2400,8,FALSE) = "R",  VLOOKUP($A106,'Student reference sheet'!$A$2:$V$2400,8,FALSE) = "L"), "X", ""))</f>
        <v/>
      </c>
      <c r="Q106" s="30" t="str">
        <f>IF($A106 ="", "", VLOOKUP($A106, 'Student reference sheet'!$A$2:$V$2603,22,FALSE))</f>
        <v/>
      </c>
      <c r="R106" s="30" t="str">
        <f>IF($A106 &lt;&gt; "",VLOOKUP($A106,'Student reference sheet'!$A$2:$V$2329, 5,FALSE), "")</f>
        <v/>
      </c>
      <c r="S106" s="30" t="str">
        <f>IF($A106 &lt;&gt; "",VLOOKUP($A106,'Student reference sheet'!$A$2:$V$2329, 6,FALSE), "")</f>
        <v/>
      </c>
      <c r="T106" s="30" t="str">
        <f>IF($A106 = "","",
IF(VLOOKUP($A106,'Student reference sheet'!$A$2:$V$2329, 10,FALSE) = "Y", "Hispanic",
IF(VLOOKUP($A106,'Student reference sheet'!$A$2:$V$2329,11,FALSE) &lt;&gt; "",
IF(VLOOKUP($A106,'Student reference sheet'!$A$2:$V$2329,11,FALSE) = "UNK", "Unknown", VLOOKUP(VALUE(VLOOKUP($A106,'Student reference sheet'!$A$2:$V$2329,11,FALSE)),'Ethnicity Reference'!$A$2:$B$22,2,FALSE)),
IF(VLOOKUP($A106,'Student reference sheet'!$A$2:$V$2329,9,FALSE) &lt;&gt; "", VLOOKUP(VALUE(VLOOKUP($A106,'Student reference sheet'!$A$2:$V$2329,9,FALSE)),'Ethnicity Reference'!$A$2:$B$22,2,FALSE),"Unknown"))))</f>
        <v/>
      </c>
      <c r="U106" s="34"/>
    </row>
    <row r="107" spans="1:21" ht="15.75">
      <c r="A107" s="47"/>
      <c r="B107" s="33"/>
      <c r="C107" s="30" t="str">
        <f>IF($A107 &lt;&gt; "",VLOOKUP($A107,'Student reference sheet'!$A$2:$V$2329, 3,FALSE), "")</f>
        <v/>
      </c>
      <c r="D107" s="30" t="str">
        <f>IF($A107 &lt;&gt; "",VLOOKUP($A107,'Student reference sheet'!$A$2:$V$2329, 2,FALSE), "")</f>
        <v/>
      </c>
      <c r="E107" s="34"/>
      <c r="F107" s="34"/>
      <c r="G107" s="31" t="str">
        <f t="shared" ca="1" si="3"/>
        <v/>
      </c>
      <c r="H107" s="31" t="str">
        <f t="shared" ca="1" si="4"/>
        <v/>
      </c>
      <c r="I107" s="36" t="str">
        <f>IF($A107 = "", "",
IF(COUNTIF(MINIMUM_DAY_DATES[], Attendance!J107) &gt; 0, VLOOKUP(Attendance!$G107,MINIMUM_DAY_PERIOD_SCHEDULE[], 2,TRUE),
IF(COUNTIF(RALLY_DATES[], Attendance!J107) &gt; 0, VLOOKUP(Attendance!$G107,RALLY_PERIOD_SCHEDULE[], 2,TRUE),
IF(WEEKDAY(Attendance!$J107) = 2,
       IF(COUNTIF(FINALS_WEEK_MONDAY_DATE[],Attendance!$J107) &gt; 0, VLOOKUP(Attendance!$G107,FINALS_WEEK_MONDAY_PERIOD_SCHEDULE[],2,TRUE),
       VLOOKUP(Attendance!$G107,REGULAR_WEEK_SCHEDULE[],6,TRUE)),
IF(WEEKDAY($J107) = 3,
       IF(COUNTIF(FINALS_WEEK_TUESDAY_DATE[],Attendance!$J107) &gt; 0, VLOOKUP(Attendance!$G107,FINALS_WEEK_TUESDAY_PERIOD_SCHEDULE[],2,TRUE),
       VLOOKUP(Attendance!$G107,REGULAR_WEEK_SCHEDULE[[Tuesday]:[Period]],5,TRUE)),
IF(WEEKDAY(Attendance!$J107) = 4,
        IF(COUNTIF(BLOCK_WEDNESDAY_DATES[],Attendance!$J107) &gt; 0, VLOOKUP(Attendance!$G107,BLOCK_WEDNESDAY_PERIOD_SCHEDULE[],2,TRUE),
        IF(COUNTIF(FINALS_WEEK_WEDNESDAY_DATE[],Attendance!$J107) &gt; 0, VLOOKUP(Attendance!$G107,FINALS_WEEK_WEDNESDAY_PERIOD_SCHEDULE[],2,TRUE),
       VLOOKUP(Attendance!$G107,REGULAR_WEEK_SCHEDULE[[Wednesday]:[Period]],4,TRUE))),
IF(WEEKDAY($J107) = 5,
       IF(COUNTIF(BLOCK_THURSDAY_DATES[],Attendance!$J107) &gt; 0, VLOOKUP(Attendance!$G107,BLOCK_THURSDAY_PERIOD_SCHEDULE[],2,TRUE),
       IF(COUNTIF(FINALS_WEEK_THURSDAY_DATE[],Attendance!$J107) &gt; 0, VLOOKUP(Attendance!$G107,FINALS_WEEK_THURSDAY_PERIOD_SCHEDULE[],2,TRUE),
       VLOOKUP(Attendance!$G107,REGULAR_WEEK_SCHEDULE[[Thursday]:[Period]],3,TRUE))),
IF(WEEKDAY(Attendance!$J107) = 6,
       IF(COUNTIF(FINALS_WEEK_FRIDAY_DATE[],Attendance!$J107) &gt; 0, VLOOKUP(Attendance!$G107,FINALS_WEEK_FRIDAY_PERIOD_SCHEDULE[],2,TRUE),
       VLOOKUP(Attendance!$G107,REGULAR_WEEK_SCHEDULE[[Friday]:[Period]],2,TRUE))))))))))</f>
        <v/>
      </c>
      <c r="J107" s="32" t="str">
        <f t="shared" ca="1" si="5"/>
        <v/>
      </c>
      <c r="K107" s="32" t="str">
        <f>IF($A107 &lt;&gt; "",VLOOKUP($A107,'Student reference sheet'!$A$2:$V$2329, 7,FALSE), "")</f>
        <v/>
      </c>
      <c r="L107" s="30" t="str">
        <f>IF($A107 ="", "", VLOOKUP($A107, 'Student reference sheet'!$A$2:$Z$2603,23,FALSE))</f>
        <v/>
      </c>
      <c r="M107" s="30" t="str">
        <f>IF($A107 ="", "", VLOOKUP($A107, 'Student reference sheet'!$A$2:$Z$2603,24,FALSE))</f>
        <v/>
      </c>
      <c r="N107" s="30" t="str">
        <f>IF($A107 ="", "", VLOOKUP($A107, 'Student reference sheet'!$A$2:$Z$2603,26,FALSE))</f>
        <v/>
      </c>
      <c r="O107" s="30" t="str">
        <f>IF($A107 ="", "", VLOOKUP($A107, 'Student reference sheet'!$A$2:$Z$2603,25,FALSE))</f>
        <v/>
      </c>
      <c r="P107" s="30" t="str">
        <f>IF($A107 = "", "", IF(OR(VLOOKUP($A107,'Student reference sheet'!$A$2:$V$2400,8,FALSE) = "R",  VLOOKUP($A107,'Student reference sheet'!$A$2:$V$2400,8,FALSE) = "L"), "X", ""))</f>
        <v/>
      </c>
      <c r="Q107" s="30" t="str">
        <f>IF($A107 ="", "", VLOOKUP($A107, 'Student reference sheet'!$A$2:$V$2603,22,FALSE))</f>
        <v/>
      </c>
      <c r="R107" s="30" t="str">
        <f>IF($A107 &lt;&gt; "",VLOOKUP($A107,'Student reference sheet'!$A$2:$V$2329, 5,FALSE), "")</f>
        <v/>
      </c>
      <c r="S107" s="30" t="str">
        <f>IF($A107 &lt;&gt; "",VLOOKUP($A107,'Student reference sheet'!$A$2:$V$2329, 6,FALSE), "")</f>
        <v/>
      </c>
      <c r="T107" s="30" t="str">
        <f>IF($A107 = "","",
IF(VLOOKUP($A107,'Student reference sheet'!$A$2:$V$2329, 10,FALSE) = "Y", "Hispanic",
IF(VLOOKUP($A107,'Student reference sheet'!$A$2:$V$2329,11,FALSE) &lt;&gt; "",
IF(VLOOKUP($A107,'Student reference sheet'!$A$2:$V$2329,11,FALSE) = "UNK", "Unknown", VLOOKUP(VALUE(VLOOKUP($A107,'Student reference sheet'!$A$2:$V$2329,11,FALSE)),'Ethnicity Reference'!$A$2:$B$22,2,FALSE)),
IF(VLOOKUP($A107,'Student reference sheet'!$A$2:$V$2329,9,FALSE) &lt;&gt; "", VLOOKUP(VALUE(VLOOKUP($A107,'Student reference sheet'!$A$2:$V$2329,9,FALSE)),'Ethnicity Reference'!$A$2:$B$22,2,FALSE),"Unknown"))))</f>
        <v/>
      </c>
      <c r="U107" s="34"/>
    </row>
    <row r="108" spans="1:21" ht="15.75">
      <c r="A108" s="47"/>
      <c r="B108" s="33"/>
      <c r="C108" s="30" t="str">
        <f>IF($A108 &lt;&gt; "",VLOOKUP($A108,'Student reference sheet'!$A$2:$V$2329, 3,FALSE), "")</f>
        <v/>
      </c>
      <c r="D108" s="30" t="str">
        <f>IF($A108 &lt;&gt; "",VLOOKUP($A108,'Student reference sheet'!$A$2:$V$2329, 2,FALSE), "")</f>
        <v/>
      </c>
      <c r="E108" s="34"/>
      <c r="F108" s="34"/>
      <c r="G108" s="31" t="str">
        <f t="shared" ca="1" si="3"/>
        <v/>
      </c>
      <c r="H108" s="31" t="str">
        <f t="shared" ca="1" si="4"/>
        <v/>
      </c>
      <c r="I108" s="36" t="str">
        <f>IF($A108 = "", "",
IF(COUNTIF(MINIMUM_DAY_DATES[], Attendance!J108) &gt; 0, VLOOKUP(Attendance!$G108,MINIMUM_DAY_PERIOD_SCHEDULE[], 2,TRUE),
IF(COUNTIF(RALLY_DATES[], Attendance!J108) &gt; 0, VLOOKUP(Attendance!$G108,RALLY_PERIOD_SCHEDULE[], 2,TRUE),
IF(WEEKDAY(Attendance!$J108) = 2,
       IF(COUNTIF(FINALS_WEEK_MONDAY_DATE[],Attendance!$J108) &gt; 0, VLOOKUP(Attendance!$G108,FINALS_WEEK_MONDAY_PERIOD_SCHEDULE[],2,TRUE),
       VLOOKUP(Attendance!$G108,REGULAR_WEEK_SCHEDULE[],6,TRUE)),
IF(WEEKDAY($J108) = 3,
       IF(COUNTIF(FINALS_WEEK_TUESDAY_DATE[],Attendance!$J108) &gt; 0, VLOOKUP(Attendance!$G108,FINALS_WEEK_TUESDAY_PERIOD_SCHEDULE[],2,TRUE),
       VLOOKUP(Attendance!$G108,REGULAR_WEEK_SCHEDULE[[Tuesday]:[Period]],5,TRUE)),
IF(WEEKDAY(Attendance!$J108) = 4,
        IF(COUNTIF(BLOCK_WEDNESDAY_DATES[],Attendance!$J108) &gt; 0, VLOOKUP(Attendance!$G108,BLOCK_WEDNESDAY_PERIOD_SCHEDULE[],2,TRUE),
        IF(COUNTIF(FINALS_WEEK_WEDNESDAY_DATE[],Attendance!$J108) &gt; 0, VLOOKUP(Attendance!$G108,FINALS_WEEK_WEDNESDAY_PERIOD_SCHEDULE[],2,TRUE),
       VLOOKUP(Attendance!$G108,REGULAR_WEEK_SCHEDULE[[Wednesday]:[Period]],4,TRUE))),
IF(WEEKDAY($J108) = 5,
       IF(COUNTIF(BLOCK_THURSDAY_DATES[],Attendance!$J108) &gt; 0, VLOOKUP(Attendance!$G108,BLOCK_THURSDAY_PERIOD_SCHEDULE[],2,TRUE),
       IF(COUNTIF(FINALS_WEEK_THURSDAY_DATE[],Attendance!$J108) &gt; 0, VLOOKUP(Attendance!$G108,FINALS_WEEK_THURSDAY_PERIOD_SCHEDULE[],2,TRUE),
       VLOOKUP(Attendance!$G108,REGULAR_WEEK_SCHEDULE[[Thursday]:[Period]],3,TRUE))),
IF(WEEKDAY(Attendance!$J108) = 6,
       IF(COUNTIF(FINALS_WEEK_FRIDAY_DATE[],Attendance!$J108) &gt; 0, VLOOKUP(Attendance!$G108,FINALS_WEEK_FRIDAY_PERIOD_SCHEDULE[],2,TRUE),
       VLOOKUP(Attendance!$G108,REGULAR_WEEK_SCHEDULE[[Friday]:[Period]],2,TRUE))))))))))</f>
        <v/>
      </c>
      <c r="J108" s="32" t="str">
        <f t="shared" ca="1" si="5"/>
        <v/>
      </c>
      <c r="K108" s="32" t="str">
        <f>IF($A108 &lt;&gt; "",VLOOKUP($A108,'Student reference sheet'!$A$2:$V$2329, 7,FALSE), "")</f>
        <v/>
      </c>
      <c r="L108" s="30" t="str">
        <f>IF($A108 ="", "", VLOOKUP($A108, 'Student reference sheet'!$A$2:$Z$2603,23,FALSE))</f>
        <v/>
      </c>
      <c r="M108" s="30" t="str">
        <f>IF($A108 ="", "", VLOOKUP($A108, 'Student reference sheet'!$A$2:$Z$2603,24,FALSE))</f>
        <v/>
      </c>
      <c r="N108" s="30" t="str">
        <f>IF($A108 ="", "", VLOOKUP($A108, 'Student reference sheet'!$A$2:$Z$2603,26,FALSE))</f>
        <v/>
      </c>
      <c r="O108" s="30" t="str">
        <f>IF($A108 ="", "", VLOOKUP($A108, 'Student reference sheet'!$A$2:$Z$2603,25,FALSE))</f>
        <v/>
      </c>
      <c r="P108" s="30" t="str">
        <f>IF($A108 = "", "", IF(OR(VLOOKUP($A108,'Student reference sheet'!$A$2:$V$2400,8,FALSE) = "R",  VLOOKUP($A108,'Student reference sheet'!$A$2:$V$2400,8,FALSE) = "L"), "X", ""))</f>
        <v/>
      </c>
      <c r="Q108" s="30" t="str">
        <f>IF($A108 ="", "", VLOOKUP($A108, 'Student reference sheet'!$A$2:$V$2603,22,FALSE))</f>
        <v/>
      </c>
      <c r="R108" s="30" t="str">
        <f>IF($A108 &lt;&gt; "",VLOOKUP($A108,'Student reference sheet'!$A$2:$V$2329, 5,FALSE), "")</f>
        <v/>
      </c>
      <c r="S108" s="30" t="str">
        <f>IF($A108 &lt;&gt; "",VLOOKUP($A108,'Student reference sheet'!$A$2:$V$2329, 6,FALSE), "")</f>
        <v/>
      </c>
      <c r="T108" s="30" t="str">
        <f>IF($A108 = "","",
IF(VLOOKUP($A108,'Student reference sheet'!$A$2:$V$2329, 10,FALSE) = "Y", "Hispanic",
IF(VLOOKUP($A108,'Student reference sheet'!$A$2:$V$2329,11,FALSE) &lt;&gt; "",
IF(VLOOKUP($A108,'Student reference sheet'!$A$2:$V$2329,11,FALSE) = "UNK", "Unknown", VLOOKUP(VALUE(VLOOKUP($A108,'Student reference sheet'!$A$2:$V$2329,11,FALSE)),'Ethnicity Reference'!$A$2:$B$22,2,FALSE)),
IF(VLOOKUP($A108,'Student reference sheet'!$A$2:$V$2329,9,FALSE) &lt;&gt; "", VLOOKUP(VALUE(VLOOKUP($A108,'Student reference sheet'!$A$2:$V$2329,9,FALSE)),'Ethnicity Reference'!$A$2:$B$22,2,FALSE),"Unknown"))))</f>
        <v/>
      </c>
      <c r="U108" s="34"/>
    </row>
    <row r="109" spans="1:21" ht="15.75">
      <c r="A109" s="47"/>
      <c r="B109" s="33"/>
      <c r="C109" s="30" t="str">
        <f>IF($A109 &lt;&gt; "",VLOOKUP($A109,'Student reference sheet'!$A$2:$V$2329, 3,FALSE), "")</f>
        <v/>
      </c>
      <c r="D109" s="30" t="str">
        <f>IF($A109 &lt;&gt; "",VLOOKUP($A109,'Student reference sheet'!$A$2:$V$2329, 2,FALSE), "")</f>
        <v/>
      </c>
      <c r="E109" s="34"/>
      <c r="F109" s="34"/>
      <c r="G109" s="31" t="str">
        <f t="shared" ca="1" si="3"/>
        <v/>
      </c>
      <c r="H109" s="31" t="str">
        <f t="shared" ca="1" si="4"/>
        <v/>
      </c>
      <c r="I109" s="36" t="str">
        <f>IF($A109 = "", "",
IF(COUNTIF(MINIMUM_DAY_DATES[], Attendance!J109) &gt; 0, VLOOKUP(Attendance!$G109,MINIMUM_DAY_PERIOD_SCHEDULE[], 2,TRUE),
IF(COUNTIF(RALLY_DATES[], Attendance!J109) &gt; 0, VLOOKUP(Attendance!$G109,RALLY_PERIOD_SCHEDULE[], 2,TRUE),
IF(WEEKDAY(Attendance!$J109) = 2,
       IF(COUNTIF(FINALS_WEEK_MONDAY_DATE[],Attendance!$J109) &gt; 0, VLOOKUP(Attendance!$G109,FINALS_WEEK_MONDAY_PERIOD_SCHEDULE[],2,TRUE),
       VLOOKUP(Attendance!$G109,REGULAR_WEEK_SCHEDULE[],6,TRUE)),
IF(WEEKDAY($J109) = 3,
       IF(COUNTIF(FINALS_WEEK_TUESDAY_DATE[],Attendance!$J109) &gt; 0, VLOOKUP(Attendance!$G109,FINALS_WEEK_TUESDAY_PERIOD_SCHEDULE[],2,TRUE),
       VLOOKUP(Attendance!$G109,REGULAR_WEEK_SCHEDULE[[Tuesday]:[Period]],5,TRUE)),
IF(WEEKDAY(Attendance!$J109) = 4,
        IF(COUNTIF(BLOCK_WEDNESDAY_DATES[],Attendance!$J109) &gt; 0, VLOOKUP(Attendance!$G109,BLOCK_WEDNESDAY_PERIOD_SCHEDULE[],2,TRUE),
        IF(COUNTIF(FINALS_WEEK_WEDNESDAY_DATE[],Attendance!$J109) &gt; 0, VLOOKUP(Attendance!$G109,FINALS_WEEK_WEDNESDAY_PERIOD_SCHEDULE[],2,TRUE),
       VLOOKUP(Attendance!$G109,REGULAR_WEEK_SCHEDULE[[Wednesday]:[Period]],4,TRUE))),
IF(WEEKDAY($J109) = 5,
       IF(COUNTIF(BLOCK_THURSDAY_DATES[],Attendance!$J109) &gt; 0, VLOOKUP(Attendance!$G109,BLOCK_THURSDAY_PERIOD_SCHEDULE[],2,TRUE),
       IF(COUNTIF(FINALS_WEEK_THURSDAY_DATE[],Attendance!$J109) &gt; 0, VLOOKUP(Attendance!$G109,FINALS_WEEK_THURSDAY_PERIOD_SCHEDULE[],2,TRUE),
       VLOOKUP(Attendance!$G109,REGULAR_WEEK_SCHEDULE[[Thursday]:[Period]],3,TRUE))),
IF(WEEKDAY(Attendance!$J109) = 6,
       IF(COUNTIF(FINALS_WEEK_FRIDAY_DATE[],Attendance!$J109) &gt; 0, VLOOKUP(Attendance!$G109,FINALS_WEEK_FRIDAY_PERIOD_SCHEDULE[],2,TRUE),
       VLOOKUP(Attendance!$G109,REGULAR_WEEK_SCHEDULE[[Friday]:[Period]],2,TRUE))))))))))</f>
        <v/>
      </c>
      <c r="J109" s="32" t="str">
        <f t="shared" ca="1" si="5"/>
        <v/>
      </c>
      <c r="K109" s="32" t="str">
        <f>IF($A109 &lt;&gt; "",VLOOKUP($A109,'Student reference sheet'!$A$2:$V$2329, 7,FALSE), "")</f>
        <v/>
      </c>
      <c r="L109" s="30" t="str">
        <f>IF($A109 ="", "", VLOOKUP($A109, 'Student reference sheet'!$A$2:$Z$2603,23,FALSE))</f>
        <v/>
      </c>
      <c r="M109" s="30" t="str">
        <f>IF($A109 ="", "", VLOOKUP($A109, 'Student reference sheet'!$A$2:$Z$2603,24,FALSE))</f>
        <v/>
      </c>
      <c r="N109" s="30" t="str">
        <f>IF($A109 ="", "", VLOOKUP($A109, 'Student reference sheet'!$A$2:$Z$2603,26,FALSE))</f>
        <v/>
      </c>
      <c r="O109" s="30" t="str">
        <f>IF($A109 ="", "", VLOOKUP($A109, 'Student reference sheet'!$A$2:$Z$2603,25,FALSE))</f>
        <v/>
      </c>
      <c r="P109" s="30" t="str">
        <f>IF($A109 = "", "", IF(OR(VLOOKUP($A109,'Student reference sheet'!$A$2:$V$2400,8,FALSE) = "R",  VLOOKUP($A109,'Student reference sheet'!$A$2:$V$2400,8,FALSE) = "L"), "X", ""))</f>
        <v/>
      </c>
      <c r="Q109" s="30" t="str">
        <f>IF($A109 ="", "", VLOOKUP($A109, 'Student reference sheet'!$A$2:$V$2603,22,FALSE))</f>
        <v/>
      </c>
      <c r="R109" s="30" t="str">
        <f>IF($A109 &lt;&gt; "",VLOOKUP($A109,'Student reference sheet'!$A$2:$V$2329, 5,FALSE), "")</f>
        <v/>
      </c>
      <c r="S109" s="30" t="str">
        <f>IF($A109 &lt;&gt; "",VLOOKUP($A109,'Student reference sheet'!$A$2:$V$2329, 6,FALSE), "")</f>
        <v/>
      </c>
      <c r="T109" s="30" t="str">
        <f>IF($A109 = "","",
IF(VLOOKUP($A109,'Student reference sheet'!$A$2:$V$2329, 10,FALSE) = "Y", "Hispanic",
IF(VLOOKUP($A109,'Student reference sheet'!$A$2:$V$2329,11,FALSE) &lt;&gt; "",
IF(VLOOKUP($A109,'Student reference sheet'!$A$2:$V$2329,11,FALSE) = "UNK", "Unknown", VLOOKUP(VALUE(VLOOKUP($A109,'Student reference sheet'!$A$2:$V$2329,11,FALSE)),'Ethnicity Reference'!$A$2:$B$22,2,FALSE)),
IF(VLOOKUP($A109,'Student reference sheet'!$A$2:$V$2329,9,FALSE) &lt;&gt; "", VLOOKUP(VALUE(VLOOKUP($A109,'Student reference sheet'!$A$2:$V$2329,9,FALSE)),'Ethnicity Reference'!$A$2:$B$22,2,FALSE),"Unknown"))))</f>
        <v/>
      </c>
      <c r="U109" s="34"/>
    </row>
    <row r="110" spans="1:21" ht="15.75">
      <c r="A110" s="47"/>
      <c r="B110" s="33"/>
      <c r="C110" s="30" t="str">
        <f>IF($A110 &lt;&gt; "",VLOOKUP($A110,'Student reference sheet'!$A$2:$V$2329, 3,FALSE), "")</f>
        <v/>
      </c>
      <c r="D110" s="30" t="str">
        <f>IF($A110 &lt;&gt; "",VLOOKUP($A110,'Student reference sheet'!$A$2:$V$2329, 2,FALSE), "")</f>
        <v/>
      </c>
      <c r="E110" s="34"/>
      <c r="F110" s="34"/>
      <c r="G110" s="31" t="str">
        <f t="shared" ca="1" si="3"/>
        <v/>
      </c>
      <c r="H110" s="31" t="str">
        <f t="shared" ca="1" si="4"/>
        <v/>
      </c>
      <c r="I110" s="36" t="str">
        <f>IF($A110 = "", "",
IF(COUNTIF(MINIMUM_DAY_DATES[], Attendance!J110) &gt; 0, VLOOKUP(Attendance!$G110,MINIMUM_DAY_PERIOD_SCHEDULE[], 2,TRUE),
IF(COUNTIF(RALLY_DATES[], Attendance!J110) &gt; 0, VLOOKUP(Attendance!$G110,RALLY_PERIOD_SCHEDULE[], 2,TRUE),
IF(WEEKDAY(Attendance!$J110) = 2,
       IF(COUNTIF(FINALS_WEEK_MONDAY_DATE[],Attendance!$J110) &gt; 0, VLOOKUP(Attendance!$G110,FINALS_WEEK_MONDAY_PERIOD_SCHEDULE[],2,TRUE),
       VLOOKUP(Attendance!$G110,REGULAR_WEEK_SCHEDULE[],6,TRUE)),
IF(WEEKDAY($J110) = 3,
       IF(COUNTIF(FINALS_WEEK_TUESDAY_DATE[],Attendance!$J110) &gt; 0, VLOOKUP(Attendance!$G110,FINALS_WEEK_TUESDAY_PERIOD_SCHEDULE[],2,TRUE),
       VLOOKUP(Attendance!$G110,REGULAR_WEEK_SCHEDULE[[Tuesday]:[Period]],5,TRUE)),
IF(WEEKDAY(Attendance!$J110) = 4,
        IF(COUNTIF(BLOCK_WEDNESDAY_DATES[],Attendance!$J110) &gt; 0, VLOOKUP(Attendance!$G110,BLOCK_WEDNESDAY_PERIOD_SCHEDULE[],2,TRUE),
        IF(COUNTIF(FINALS_WEEK_WEDNESDAY_DATE[],Attendance!$J110) &gt; 0, VLOOKUP(Attendance!$G110,FINALS_WEEK_WEDNESDAY_PERIOD_SCHEDULE[],2,TRUE),
       VLOOKUP(Attendance!$G110,REGULAR_WEEK_SCHEDULE[[Wednesday]:[Period]],4,TRUE))),
IF(WEEKDAY($J110) = 5,
       IF(COUNTIF(BLOCK_THURSDAY_DATES[],Attendance!$J110) &gt; 0, VLOOKUP(Attendance!$G110,BLOCK_THURSDAY_PERIOD_SCHEDULE[],2,TRUE),
       IF(COUNTIF(FINALS_WEEK_THURSDAY_DATE[],Attendance!$J110) &gt; 0, VLOOKUP(Attendance!$G110,FINALS_WEEK_THURSDAY_PERIOD_SCHEDULE[],2,TRUE),
       VLOOKUP(Attendance!$G110,REGULAR_WEEK_SCHEDULE[[Thursday]:[Period]],3,TRUE))),
IF(WEEKDAY(Attendance!$J110) = 6,
       IF(COUNTIF(FINALS_WEEK_FRIDAY_DATE[],Attendance!$J110) &gt; 0, VLOOKUP(Attendance!$G110,FINALS_WEEK_FRIDAY_PERIOD_SCHEDULE[],2,TRUE),
       VLOOKUP(Attendance!$G110,REGULAR_WEEK_SCHEDULE[[Friday]:[Period]],2,TRUE))))))))))</f>
        <v/>
      </c>
      <c r="J110" s="32" t="str">
        <f t="shared" ca="1" si="5"/>
        <v/>
      </c>
      <c r="K110" s="32" t="str">
        <f>IF($A110 &lt;&gt; "",VLOOKUP($A110,'Student reference sheet'!$A$2:$V$2329, 7,FALSE), "")</f>
        <v/>
      </c>
      <c r="L110" s="30" t="str">
        <f>IF($A110 ="", "", VLOOKUP($A110, 'Student reference sheet'!$A$2:$Z$2603,23,FALSE))</f>
        <v/>
      </c>
      <c r="M110" s="30" t="str">
        <f>IF($A110 ="", "", VLOOKUP($A110, 'Student reference sheet'!$A$2:$Z$2603,24,FALSE))</f>
        <v/>
      </c>
      <c r="N110" s="30" t="str">
        <f>IF($A110 ="", "", VLOOKUP($A110, 'Student reference sheet'!$A$2:$Z$2603,26,FALSE))</f>
        <v/>
      </c>
      <c r="O110" s="30" t="str">
        <f>IF($A110 ="", "", VLOOKUP($A110, 'Student reference sheet'!$A$2:$Z$2603,25,FALSE))</f>
        <v/>
      </c>
      <c r="P110" s="30" t="str">
        <f>IF($A110 = "", "", IF(OR(VLOOKUP($A110,'Student reference sheet'!$A$2:$V$2400,8,FALSE) = "R",  VLOOKUP($A110,'Student reference sheet'!$A$2:$V$2400,8,FALSE) = "L"), "X", ""))</f>
        <v/>
      </c>
      <c r="Q110" s="30" t="str">
        <f>IF($A110 ="", "", VLOOKUP($A110, 'Student reference sheet'!$A$2:$V$2603,22,FALSE))</f>
        <v/>
      </c>
      <c r="R110" s="30" t="str">
        <f>IF($A110 &lt;&gt; "",VLOOKUP($A110,'Student reference sheet'!$A$2:$V$2329, 5,FALSE), "")</f>
        <v/>
      </c>
      <c r="S110" s="30" t="str">
        <f>IF($A110 &lt;&gt; "",VLOOKUP($A110,'Student reference sheet'!$A$2:$V$2329, 6,FALSE), "")</f>
        <v/>
      </c>
      <c r="T110" s="30" t="str">
        <f>IF($A110 = "","",
IF(VLOOKUP($A110,'Student reference sheet'!$A$2:$V$2329, 10,FALSE) = "Y", "Hispanic",
IF(VLOOKUP($A110,'Student reference sheet'!$A$2:$V$2329,11,FALSE) &lt;&gt; "",
IF(VLOOKUP($A110,'Student reference sheet'!$A$2:$V$2329,11,FALSE) = "UNK", "Unknown", VLOOKUP(VALUE(VLOOKUP($A110,'Student reference sheet'!$A$2:$V$2329,11,FALSE)),'Ethnicity Reference'!$A$2:$B$22,2,FALSE)),
IF(VLOOKUP($A110,'Student reference sheet'!$A$2:$V$2329,9,FALSE) &lt;&gt; "", VLOOKUP(VALUE(VLOOKUP($A110,'Student reference sheet'!$A$2:$V$2329,9,FALSE)),'Ethnicity Reference'!$A$2:$B$22,2,FALSE),"Unknown"))))</f>
        <v/>
      </c>
      <c r="U110" s="34"/>
    </row>
    <row r="111" spans="1:21" ht="15.75">
      <c r="A111" s="47"/>
      <c r="B111" s="33"/>
      <c r="C111" s="30" t="str">
        <f>IF($A111 &lt;&gt; "",VLOOKUP($A111,'Student reference sheet'!$A$2:$V$2329, 3,FALSE), "")</f>
        <v/>
      </c>
      <c r="D111" s="30" t="str">
        <f>IF($A111 &lt;&gt; "",VLOOKUP($A111,'Student reference sheet'!$A$2:$V$2329, 2,FALSE), "")</f>
        <v/>
      </c>
      <c r="E111" s="34"/>
      <c r="F111" s="34"/>
      <c r="G111" s="31" t="str">
        <f t="shared" ca="1" si="3"/>
        <v/>
      </c>
      <c r="H111" s="31" t="str">
        <f t="shared" ca="1" si="4"/>
        <v/>
      </c>
      <c r="I111" s="36" t="str">
        <f>IF($A111 = "", "",
IF(COUNTIF(MINIMUM_DAY_DATES[], Attendance!J111) &gt; 0, VLOOKUP(Attendance!$G111,MINIMUM_DAY_PERIOD_SCHEDULE[], 2,TRUE),
IF(COUNTIF(RALLY_DATES[], Attendance!J111) &gt; 0, VLOOKUP(Attendance!$G111,RALLY_PERIOD_SCHEDULE[], 2,TRUE),
IF(WEEKDAY(Attendance!$J111) = 2,
       IF(COUNTIF(FINALS_WEEK_MONDAY_DATE[],Attendance!$J111) &gt; 0, VLOOKUP(Attendance!$G111,FINALS_WEEK_MONDAY_PERIOD_SCHEDULE[],2,TRUE),
       VLOOKUP(Attendance!$G111,REGULAR_WEEK_SCHEDULE[],6,TRUE)),
IF(WEEKDAY($J111) = 3,
       IF(COUNTIF(FINALS_WEEK_TUESDAY_DATE[],Attendance!$J111) &gt; 0, VLOOKUP(Attendance!$G111,FINALS_WEEK_TUESDAY_PERIOD_SCHEDULE[],2,TRUE),
       VLOOKUP(Attendance!$G111,REGULAR_WEEK_SCHEDULE[[Tuesday]:[Period]],5,TRUE)),
IF(WEEKDAY(Attendance!$J111) = 4,
        IF(COUNTIF(BLOCK_WEDNESDAY_DATES[],Attendance!$J111) &gt; 0, VLOOKUP(Attendance!$G111,BLOCK_WEDNESDAY_PERIOD_SCHEDULE[],2,TRUE),
        IF(COUNTIF(FINALS_WEEK_WEDNESDAY_DATE[],Attendance!$J111) &gt; 0, VLOOKUP(Attendance!$G111,FINALS_WEEK_WEDNESDAY_PERIOD_SCHEDULE[],2,TRUE),
       VLOOKUP(Attendance!$G111,REGULAR_WEEK_SCHEDULE[[Wednesday]:[Period]],4,TRUE))),
IF(WEEKDAY($J111) = 5,
       IF(COUNTIF(BLOCK_THURSDAY_DATES[],Attendance!$J111) &gt; 0, VLOOKUP(Attendance!$G111,BLOCK_THURSDAY_PERIOD_SCHEDULE[],2,TRUE),
       IF(COUNTIF(FINALS_WEEK_THURSDAY_DATE[],Attendance!$J111) &gt; 0, VLOOKUP(Attendance!$G111,FINALS_WEEK_THURSDAY_PERIOD_SCHEDULE[],2,TRUE),
       VLOOKUP(Attendance!$G111,REGULAR_WEEK_SCHEDULE[[Thursday]:[Period]],3,TRUE))),
IF(WEEKDAY(Attendance!$J111) = 6,
       IF(COUNTIF(FINALS_WEEK_FRIDAY_DATE[],Attendance!$J111) &gt; 0, VLOOKUP(Attendance!$G111,FINALS_WEEK_FRIDAY_PERIOD_SCHEDULE[],2,TRUE),
       VLOOKUP(Attendance!$G111,REGULAR_WEEK_SCHEDULE[[Friday]:[Period]],2,TRUE))))))))))</f>
        <v/>
      </c>
      <c r="J111" s="32" t="str">
        <f t="shared" ca="1" si="5"/>
        <v/>
      </c>
      <c r="K111" s="32" t="str">
        <f>IF($A111 &lt;&gt; "",VLOOKUP($A111,'Student reference sheet'!$A$2:$V$2329, 7,FALSE), "")</f>
        <v/>
      </c>
      <c r="L111" s="30" t="str">
        <f>IF($A111 ="", "", VLOOKUP($A111, 'Student reference sheet'!$A$2:$Z$2603,23,FALSE))</f>
        <v/>
      </c>
      <c r="M111" s="30" t="str">
        <f>IF($A111 ="", "", VLOOKUP($A111, 'Student reference sheet'!$A$2:$Z$2603,24,FALSE))</f>
        <v/>
      </c>
      <c r="N111" s="30" t="str">
        <f>IF($A111 ="", "", VLOOKUP($A111, 'Student reference sheet'!$A$2:$Z$2603,26,FALSE))</f>
        <v/>
      </c>
      <c r="O111" s="30" t="str">
        <f>IF($A111 ="", "", VLOOKUP($A111, 'Student reference sheet'!$A$2:$Z$2603,25,FALSE))</f>
        <v/>
      </c>
      <c r="P111" s="30" t="str">
        <f>IF($A111 = "", "", IF(OR(VLOOKUP($A111,'Student reference sheet'!$A$2:$V$2400,8,FALSE) = "R",  VLOOKUP($A111,'Student reference sheet'!$A$2:$V$2400,8,FALSE) = "L"), "X", ""))</f>
        <v/>
      </c>
      <c r="Q111" s="30" t="str">
        <f>IF($A111 ="", "", VLOOKUP($A111, 'Student reference sheet'!$A$2:$V$2603,22,FALSE))</f>
        <v/>
      </c>
      <c r="R111" s="30" t="str">
        <f>IF($A111 &lt;&gt; "",VLOOKUP($A111,'Student reference sheet'!$A$2:$V$2329, 5,FALSE), "")</f>
        <v/>
      </c>
      <c r="S111" s="30" t="str">
        <f>IF($A111 &lt;&gt; "",VLOOKUP($A111,'Student reference sheet'!$A$2:$V$2329, 6,FALSE), "")</f>
        <v/>
      </c>
      <c r="T111" s="30" t="str">
        <f>IF($A111 = "","",
IF(VLOOKUP($A111,'Student reference sheet'!$A$2:$V$2329, 10,FALSE) = "Y", "Hispanic",
IF(VLOOKUP($A111,'Student reference sheet'!$A$2:$V$2329,11,FALSE) &lt;&gt; "",
IF(VLOOKUP($A111,'Student reference sheet'!$A$2:$V$2329,11,FALSE) = "UNK", "Unknown", VLOOKUP(VALUE(VLOOKUP($A111,'Student reference sheet'!$A$2:$V$2329,11,FALSE)),'Ethnicity Reference'!$A$2:$B$22,2,FALSE)),
IF(VLOOKUP($A111,'Student reference sheet'!$A$2:$V$2329,9,FALSE) &lt;&gt; "", VLOOKUP(VALUE(VLOOKUP($A111,'Student reference sheet'!$A$2:$V$2329,9,FALSE)),'Ethnicity Reference'!$A$2:$B$22,2,FALSE),"Unknown"))))</f>
        <v/>
      </c>
      <c r="U111" s="34"/>
    </row>
    <row r="112" spans="1:21" ht="15.75">
      <c r="A112" s="47"/>
      <c r="B112" s="33"/>
      <c r="C112" s="30" t="str">
        <f>IF($A112 &lt;&gt; "",VLOOKUP($A112,'Student reference sheet'!$A$2:$V$2329, 3,FALSE), "")</f>
        <v/>
      </c>
      <c r="D112" s="30" t="str">
        <f>IF($A112 &lt;&gt; "",VLOOKUP($A112,'Student reference sheet'!$A$2:$V$2329, 2,FALSE), "")</f>
        <v/>
      </c>
      <c r="E112" s="34"/>
      <c r="F112" s="34"/>
      <c r="G112" s="31" t="str">
        <f t="shared" ca="1" si="3"/>
        <v/>
      </c>
      <c r="H112" s="31" t="str">
        <f t="shared" ca="1" si="4"/>
        <v/>
      </c>
      <c r="I112" s="36" t="str">
        <f>IF($A112 = "", "",
IF(COUNTIF(MINIMUM_DAY_DATES[], Attendance!J112) &gt; 0, VLOOKUP(Attendance!$G112,MINIMUM_DAY_PERIOD_SCHEDULE[], 2,TRUE),
IF(COUNTIF(RALLY_DATES[], Attendance!J112) &gt; 0, VLOOKUP(Attendance!$G112,RALLY_PERIOD_SCHEDULE[], 2,TRUE),
IF(WEEKDAY(Attendance!$J112) = 2,
       IF(COUNTIF(FINALS_WEEK_MONDAY_DATE[],Attendance!$J112) &gt; 0, VLOOKUP(Attendance!$G112,FINALS_WEEK_MONDAY_PERIOD_SCHEDULE[],2,TRUE),
       VLOOKUP(Attendance!$G112,REGULAR_WEEK_SCHEDULE[],6,TRUE)),
IF(WEEKDAY($J112) = 3,
       IF(COUNTIF(FINALS_WEEK_TUESDAY_DATE[],Attendance!$J112) &gt; 0, VLOOKUP(Attendance!$G112,FINALS_WEEK_TUESDAY_PERIOD_SCHEDULE[],2,TRUE),
       VLOOKUP(Attendance!$G112,REGULAR_WEEK_SCHEDULE[[Tuesday]:[Period]],5,TRUE)),
IF(WEEKDAY(Attendance!$J112) = 4,
        IF(COUNTIF(BLOCK_WEDNESDAY_DATES[],Attendance!$J112) &gt; 0, VLOOKUP(Attendance!$G112,BLOCK_WEDNESDAY_PERIOD_SCHEDULE[],2,TRUE),
        IF(COUNTIF(FINALS_WEEK_WEDNESDAY_DATE[],Attendance!$J112) &gt; 0, VLOOKUP(Attendance!$G112,FINALS_WEEK_WEDNESDAY_PERIOD_SCHEDULE[],2,TRUE),
       VLOOKUP(Attendance!$G112,REGULAR_WEEK_SCHEDULE[[Wednesday]:[Period]],4,TRUE))),
IF(WEEKDAY($J112) = 5,
       IF(COUNTIF(BLOCK_THURSDAY_DATES[],Attendance!$J112) &gt; 0, VLOOKUP(Attendance!$G112,BLOCK_THURSDAY_PERIOD_SCHEDULE[],2,TRUE),
       IF(COUNTIF(FINALS_WEEK_THURSDAY_DATE[],Attendance!$J112) &gt; 0, VLOOKUP(Attendance!$G112,FINALS_WEEK_THURSDAY_PERIOD_SCHEDULE[],2,TRUE),
       VLOOKUP(Attendance!$G112,REGULAR_WEEK_SCHEDULE[[Thursday]:[Period]],3,TRUE))),
IF(WEEKDAY(Attendance!$J112) = 6,
       IF(COUNTIF(FINALS_WEEK_FRIDAY_DATE[],Attendance!$J112) &gt; 0, VLOOKUP(Attendance!$G112,FINALS_WEEK_FRIDAY_PERIOD_SCHEDULE[],2,TRUE),
       VLOOKUP(Attendance!$G112,REGULAR_WEEK_SCHEDULE[[Friday]:[Period]],2,TRUE))))))))))</f>
        <v/>
      </c>
      <c r="J112" s="32" t="str">
        <f t="shared" ca="1" si="5"/>
        <v/>
      </c>
      <c r="K112" s="32" t="str">
        <f>IF($A112 &lt;&gt; "",VLOOKUP($A112,'Student reference sheet'!$A$2:$V$2329, 7,FALSE), "")</f>
        <v/>
      </c>
      <c r="L112" s="30" t="str">
        <f>IF($A112 ="", "", VLOOKUP($A112, 'Student reference sheet'!$A$2:$Z$2603,23,FALSE))</f>
        <v/>
      </c>
      <c r="M112" s="30" t="str">
        <f>IF($A112 ="", "", VLOOKUP($A112, 'Student reference sheet'!$A$2:$Z$2603,24,FALSE))</f>
        <v/>
      </c>
      <c r="N112" s="30" t="str">
        <f>IF($A112 ="", "", VLOOKUP($A112, 'Student reference sheet'!$A$2:$Z$2603,26,FALSE))</f>
        <v/>
      </c>
      <c r="O112" s="30" t="str">
        <f>IF($A112 ="", "", VLOOKUP($A112, 'Student reference sheet'!$A$2:$Z$2603,25,FALSE))</f>
        <v/>
      </c>
      <c r="P112" s="30" t="str">
        <f>IF($A112 = "", "", IF(OR(VLOOKUP($A112,'Student reference sheet'!$A$2:$V$2400,8,FALSE) = "R",  VLOOKUP($A112,'Student reference sheet'!$A$2:$V$2400,8,FALSE) = "L"), "X", ""))</f>
        <v/>
      </c>
      <c r="Q112" s="30" t="str">
        <f>IF($A112 ="", "", VLOOKUP($A112, 'Student reference sheet'!$A$2:$V$2603,22,FALSE))</f>
        <v/>
      </c>
      <c r="R112" s="30" t="str">
        <f>IF($A112 &lt;&gt; "",VLOOKUP($A112,'Student reference sheet'!$A$2:$V$2329, 5,FALSE), "")</f>
        <v/>
      </c>
      <c r="S112" s="30" t="str">
        <f>IF($A112 &lt;&gt; "",VLOOKUP($A112,'Student reference sheet'!$A$2:$V$2329, 6,FALSE), "")</f>
        <v/>
      </c>
      <c r="T112" s="30" t="str">
        <f>IF($A112 = "","",
IF(VLOOKUP($A112,'Student reference sheet'!$A$2:$V$2329, 10,FALSE) = "Y", "Hispanic",
IF(VLOOKUP($A112,'Student reference sheet'!$A$2:$V$2329,11,FALSE) &lt;&gt; "",
IF(VLOOKUP($A112,'Student reference sheet'!$A$2:$V$2329,11,FALSE) = "UNK", "Unknown", VLOOKUP(VALUE(VLOOKUP($A112,'Student reference sheet'!$A$2:$V$2329,11,FALSE)),'Ethnicity Reference'!$A$2:$B$22,2,FALSE)),
IF(VLOOKUP($A112,'Student reference sheet'!$A$2:$V$2329,9,FALSE) &lt;&gt; "", VLOOKUP(VALUE(VLOOKUP($A112,'Student reference sheet'!$A$2:$V$2329,9,FALSE)),'Ethnicity Reference'!$A$2:$B$22,2,FALSE),"Unknown"))))</f>
        <v/>
      </c>
      <c r="U112" s="34"/>
    </row>
    <row r="113" spans="1:21" ht="15.75">
      <c r="A113" s="47"/>
      <c r="B113" s="33"/>
      <c r="C113" s="30" t="str">
        <f>IF($A113 &lt;&gt; "",VLOOKUP($A113,'Student reference sheet'!$A$2:$V$2329, 3,FALSE), "")</f>
        <v/>
      </c>
      <c r="D113" s="30" t="str">
        <f>IF($A113 &lt;&gt; "",VLOOKUP($A113,'Student reference sheet'!$A$2:$V$2329, 2,FALSE), "")</f>
        <v/>
      </c>
      <c r="E113" s="34"/>
      <c r="F113" s="34"/>
      <c r="G113" s="31" t="str">
        <f t="shared" ca="1" si="3"/>
        <v/>
      </c>
      <c r="H113" s="31" t="str">
        <f t="shared" ca="1" si="4"/>
        <v/>
      </c>
      <c r="I113" s="36" t="str">
        <f>IF($A113 = "", "",
IF(COUNTIF(MINIMUM_DAY_DATES[], Attendance!J113) &gt; 0, VLOOKUP(Attendance!$G113,MINIMUM_DAY_PERIOD_SCHEDULE[], 2,TRUE),
IF(COUNTIF(RALLY_DATES[], Attendance!J113) &gt; 0, VLOOKUP(Attendance!$G113,RALLY_PERIOD_SCHEDULE[], 2,TRUE),
IF(WEEKDAY(Attendance!$J113) = 2,
       IF(COUNTIF(FINALS_WEEK_MONDAY_DATE[],Attendance!$J113) &gt; 0, VLOOKUP(Attendance!$G113,FINALS_WEEK_MONDAY_PERIOD_SCHEDULE[],2,TRUE),
       VLOOKUP(Attendance!$G113,REGULAR_WEEK_SCHEDULE[],6,TRUE)),
IF(WEEKDAY($J113) = 3,
       IF(COUNTIF(FINALS_WEEK_TUESDAY_DATE[],Attendance!$J113) &gt; 0, VLOOKUP(Attendance!$G113,FINALS_WEEK_TUESDAY_PERIOD_SCHEDULE[],2,TRUE),
       VLOOKUP(Attendance!$G113,REGULAR_WEEK_SCHEDULE[[Tuesday]:[Period]],5,TRUE)),
IF(WEEKDAY(Attendance!$J113) = 4,
        IF(COUNTIF(BLOCK_WEDNESDAY_DATES[],Attendance!$J113) &gt; 0, VLOOKUP(Attendance!$G113,BLOCK_WEDNESDAY_PERIOD_SCHEDULE[],2,TRUE),
        IF(COUNTIF(FINALS_WEEK_WEDNESDAY_DATE[],Attendance!$J113) &gt; 0, VLOOKUP(Attendance!$G113,FINALS_WEEK_WEDNESDAY_PERIOD_SCHEDULE[],2,TRUE),
       VLOOKUP(Attendance!$G113,REGULAR_WEEK_SCHEDULE[[Wednesday]:[Period]],4,TRUE))),
IF(WEEKDAY($J113) = 5,
       IF(COUNTIF(BLOCK_THURSDAY_DATES[],Attendance!$J113) &gt; 0, VLOOKUP(Attendance!$G113,BLOCK_THURSDAY_PERIOD_SCHEDULE[],2,TRUE),
       IF(COUNTIF(FINALS_WEEK_THURSDAY_DATE[],Attendance!$J113) &gt; 0, VLOOKUP(Attendance!$G113,FINALS_WEEK_THURSDAY_PERIOD_SCHEDULE[],2,TRUE),
       VLOOKUP(Attendance!$G113,REGULAR_WEEK_SCHEDULE[[Thursday]:[Period]],3,TRUE))),
IF(WEEKDAY(Attendance!$J113) = 6,
       IF(COUNTIF(FINALS_WEEK_FRIDAY_DATE[],Attendance!$J113) &gt; 0, VLOOKUP(Attendance!$G113,FINALS_WEEK_FRIDAY_PERIOD_SCHEDULE[],2,TRUE),
       VLOOKUP(Attendance!$G113,REGULAR_WEEK_SCHEDULE[[Friday]:[Period]],2,TRUE))))))))))</f>
        <v/>
      </c>
      <c r="J113" s="32" t="str">
        <f t="shared" ca="1" si="5"/>
        <v/>
      </c>
      <c r="K113" s="32" t="str">
        <f>IF($A113 &lt;&gt; "",VLOOKUP($A113,'Student reference sheet'!$A$2:$V$2329, 7,FALSE), "")</f>
        <v/>
      </c>
      <c r="L113" s="30" t="str">
        <f>IF($A113 ="", "", VLOOKUP($A113, 'Student reference sheet'!$A$2:$Z$2603,23,FALSE))</f>
        <v/>
      </c>
      <c r="M113" s="30" t="str">
        <f>IF($A113 ="", "", VLOOKUP($A113, 'Student reference sheet'!$A$2:$Z$2603,24,FALSE))</f>
        <v/>
      </c>
      <c r="N113" s="30" t="str">
        <f>IF($A113 ="", "", VLOOKUP($A113, 'Student reference sheet'!$A$2:$Z$2603,26,FALSE))</f>
        <v/>
      </c>
      <c r="O113" s="30" t="str">
        <f>IF($A113 ="", "", VLOOKUP($A113, 'Student reference sheet'!$A$2:$Z$2603,25,FALSE))</f>
        <v/>
      </c>
      <c r="P113" s="30" t="str">
        <f>IF($A113 = "", "", IF(OR(VLOOKUP($A113,'Student reference sheet'!$A$2:$V$2400,8,FALSE) = "R",  VLOOKUP($A113,'Student reference sheet'!$A$2:$V$2400,8,FALSE) = "L"), "X", ""))</f>
        <v/>
      </c>
      <c r="Q113" s="30" t="str">
        <f>IF($A113 ="", "", VLOOKUP($A113, 'Student reference sheet'!$A$2:$V$2603,22,FALSE))</f>
        <v/>
      </c>
      <c r="R113" s="30" t="str">
        <f>IF($A113 &lt;&gt; "",VLOOKUP($A113,'Student reference sheet'!$A$2:$V$2329, 5,FALSE), "")</f>
        <v/>
      </c>
      <c r="S113" s="30" t="str">
        <f>IF($A113 &lt;&gt; "",VLOOKUP($A113,'Student reference sheet'!$A$2:$V$2329, 6,FALSE), "")</f>
        <v/>
      </c>
      <c r="T113" s="30" t="str">
        <f>IF($A113 = "","",
IF(VLOOKUP($A113,'Student reference sheet'!$A$2:$V$2329, 10,FALSE) = "Y", "Hispanic",
IF(VLOOKUP($A113,'Student reference sheet'!$A$2:$V$2329,11,FALSE) &lt;&gt; "",
IF(VLOOKUP($A113,'Student reference sheet'!$A$2:$V$2329,11,FALSE) = "UNK", "Unknown", VLOOKUP(VALUE(VLOOKUP($A113,'Student reference sheet'!$A$2:$V$2329,11,FALSE)),'Ethnicity Reference'!$A$2:$B$22,2,FALSE)),
IF(VLOOKUP($A113,'Student reference sheet'!$A$2:$V$2329,9,FALSE) &lt;&gt; "", VLOOKUP(VALUE(VLOOKUP($A113,'Student reference sheet'!$A$2:$V$2329,9,FALSE)),'Ethnicity Reference'!$A$2:$B$22,2,FALSE),"Unknown"))))</f>
        <v/>
      </c>
      <c r="U113" s="34"/>
    </row>
    <row r="114" spans="1:21" ht="15.75">
      <c r="A114" s="47"/>
      <c r="B114" s="33"/>
      <c r="C114" s="30" t="str">
        <f>IF($A114 &lt;&gt; "",VLOOKUP($A114,'Student reference sheet'!$A$2:$V$2329, 3,FALSE), "")</f>
        <v/>
      </c>
      <c r="D114" s="30" t="str">
        <f>IF($A114 &lt;&gt; "",VLOOKUP($A114,'Student reference sheet'!$A$2:$V$2329, 2,FALSE), "")</f>
        <v/>
      </c>
      <c r="E114" s="34"/>
      <c r="F114" s="34"/>
      <c r="G114" s="31" t="str">
        <f t="shared" ca="1" si="3"/>
        <v/>
      </c>
      <c r="H114" s="31" t="str">
        <f t="shared" ca="1" si="4"/>
        <v/>
      </c>
      <c r="I114" s="36" t="str">
        <f>IF($A114 = "", "",
IF(COUNTIF(MINIMUM_DAY_DATES[], Attendance!J114) &gt; 0, VLOOKUP(Attendance!$G114,MINIMUM_DAY_PERIOD_SCHEDULE[], 2,TRUE),
IF(COUNTIF(RALLY_DATES[], Attendance!J114) &gt; 0, VLOOKUP(Attendance!$G114,RALLY_PERIOD_SCHEDULE[], 2,TRUE),
IF(WEEKDAY(Attendance!$J114) = 2,
       IF(COUNTIF(FINALS_WEEK_MONDAY_DATE[],Attendance!$J114) &gt; 0, VLOOKUP(Attendance!$G114,FINALS_WEEK_MONDAY_PERIOD_SCHEDULE[],2,TRUE),
       VLOOKUP(Attendance!$G114,REGULAR_WEEK_SCHEDULE[],6,TRUE)),
IF(WEEKDAY($J114) = 3,
       IF(COUNTIF(FINALS_WEEK_TUESDAY_DATE[],Attendance!$J114) &gt; 0, VLOOKUP(Attendance!$G114,FINALS_WEEK_TUESDAY_PERIOD_SCHEDULE[],2,TRUE),
       VLOOKUP(Attendance!$G114,REGULAR_WEEK_SCHEDULE[[Tuesday]:[Period]],5,TRUE)),
IF(WEEKDAY(Attendance!$J114) = 4,
        IF(COUNTIF(BLOCK_WEDNESDAY_DATES[],Attendance!$J114) &gt; 0, VLOOKUP(Attendance!$G114,BLOCK_WEDNESDAY_PERIOD_SCHEDULE[],2,TRUE),
        IF(COUNTIF(FINALS_WEEK_WEDNESDAY_DATE[],Attendance!$J114) &gt; 0, VLOOKUP(Attendance!$G114,FINALS_WEEK_WEDNESDAY_PERIOD_SCHEDULE[],2,TRUE),
       VLOOKUP(Attendance!$G114,REGULAR_WEEK_SCHEDULE[[Wednesday]:[Period]],4,TRUE))),
IF(WEEKDAY($J114) = 5,
       IF(COUNTIF(BLOCK_THURSDAY_DATES[],Attendance!$J114) &gt; 0, VLOOKUP(Attendance!$G114,BLOCK_THURSDAY_PERIOD_SCHEDULE[],2,TRUE),
       IF(COUNTIF(FINALS_WEEK_THURSDAY_DATE[],Attendance!$J114) &gt; 0, VLOOKUP(Attendance!$G114,FINALS_WEEK_THURSDAY_PERIOD_SCHEDULE[],2,TRUE),
       VLOOKUP(Attendance!$G114,REGULAR_WEEK_SCHEDULE[[Thursday]:[Period]],3,TRUE))),
IF(WEEKDAY(Attendance!$J114) = 6,
       IF(COUNTIF(FINALS_WEEK_FRIDAY_DATE[],Attendance!$J114) &gt; 0, VLOOKUP(Attendance!$G114,FINALS_WEEK_FRIDAY_PERIOD_SCHEDULE[],2,TRUE),
       VLOOKUP(Attendance!$G114,REGULAR_WEEK_SCHEDULE[[Friday]:[Period]],2,TRUE))))))))))</f>
        <v/>
      </c>
      <c r="J114" s="32" t="str">
        <f t="shared" ca="1" si="5"/>
        <v/>
      </c>
      <c r="K114" s="32" t="str">
        <f>IF($A114 &lt;&gt; "",VLOOKUP($A114,'Student reference sheet'!$A$2:$V$2329, 7,FALSE), "")</f>
        <v/>
      </c>
      <c r="L114" s="30" t="str">
        <f>IF($A114 ="", "", VLOOKUP($A114, 'Student reference sheet'!$A$2:$Z$2603,23,FALSE))</f>
        <v/>
      </c>
      <c r="M114" s="30" t="str">
        <f>IF($A114 ="", "", VLOOKUP($A114, 'Student reference sheet'!$A$2:$Z$2603,24,FALSE))</f>
        <v/>
      </c>
      <c r="N114" s="30" t="str">
        <f>IF($A114 ="", "", VLOOKUP($A114, 'Student reference sheet'!$A$2:$Z$2603,26,FALSE))</f>
        <v/>
      </c>
      <c r="O114" s="30" t="str">
        <f>IF($A114 ="", "", VLOOKUP($A114, 'Student reference sheet'!$A$2:$Z$2603,25,FALSE))</f>
        <v/>
      </c>
      <c r="P114" s="30" t="str">
        <f>IF($A114 = "", "", IF(OR(VLOOKUP($A114,'Student reference sheet'!$A$2:$V$2400,8,FALSE) = "R",  VLOOKUP($A114,'Student reference sheet'!$A$2:$V$2400,8,FALSE) = "L"), "X", ""))</f>
        <v/>
      </c>
      <c r="Q114" s="30" t="str">
        <f>IF($A114 ="", "", VLOOKUP($A114, 'Student reference sheet'!$A$2:$V$2603,22,FALSE))</f>
        <v/>
      </c>
      <c r="R114" s="30" t="str">
        <f>IF($A114 &lt;&gt; "",VLOOKUP($A114,'Student reference sheet'!$A$2:$V$2329, 5,FALSE), "")</f>
        <v/>
      </c>
      <c r="S114" s="30" t="str">
        <f>IF($A114 &lt;&gt; "",VLOOKUP($A114,'Student reference sheet'!$A$2:$V$2329, 6,FALSE), "")</f>
        <v/>
      </c>
      <c r="T114" s="30" t="str">
        <f>IF($A114 = "","",
IF(VLOOKUP($A114,'Student reference sheet'!$A$2:$V$2329, 10,FALSE) = "Y", "Hispanic",
IF(VLOOKUP($A114,'Student reference sheet'!$A$2:$V$2329,11,FALSE) &lt;&gt; "",
IF(VLOOKUP($A114,'Student reference sheet'!$A$2:$V$2329,11,FALSE) = "UNK", "Unknown", VLOOKUP(VALUE(VLOOKUP($A114,'Student reference sheet'!$A$2:$V$2329,11,FALSE)),'Ethnicity Reference'!$A$2:$B$22,2,FALSE)),
IF(VLOOKUP($A114,'Student reference sheet'!$A$2:$V$2329,9,FALSE) &lt;&gt; "", VLOOKUP(VALUE(VLOOKUP($A114,'Student reference sheet'!$A$2:$V$2329,9,FALSE)),'Ethnicity Reference'!$A$2:$B$22,2,FALSE),"Unknown"))))</f>
        <v/>
      </c>
      <c r="U114" s="34"/>
    </row>
    <row r="115" spans="1:21" ht="15.75">
      <c r="A115" s="47"/>
      <c r="B115" s="33"/>
      <c r="C115" s="30" t="str">
        <f>IF($A115 &lt;&gt; "",VLOOKUP($A115,'Student reference sheet'!$A$2:$V$2329, 3,FALSE), "")</f>
        <v/>
      </c>
      <c r="D115" s="30" t="str">
        <f>IF($A115 &lt;&gt; "",VLOOKUP($A115,'Student reference sheet'!$A$2:$V$2329, 2,FALSE), "")</f>
        <v/>
      </c>
      <c r="E115" s="34"/>
      <c r="F115" s="34"/>
      <c r="G115" s="31" t="str">
        <f t="shared" ca="1" si="3"/>
        <v/>
      </c>
      <c r="H115" s="31" t="str">
        <f t="shared" ca="1" si="4"/>
        <v/>
      </c>
      <c r="I115" s="36" t="str">
        <f>IF($A115 = "", "",
IF(COUNTIF(MINIMUM_DAY_DATES[], Attendance!J115) &gt; 0, VLOOKUP(Attendance!$G115,MINIMUM_DAY_PERIOD_SCHEDULE[], 2,TRUE),
IF(COUNTIF(RALLY_DATES[], Attendance!J115) &gt; 0, VLOOKUP(Attendance!$G115,RALLY_PERIOD_SCHEDULE[], 2,TRUE),
IF(WEEKDAY(Attendance!$J115) = 2,
       IF(COUNTIF(FINALS_WEEK_MONDAY_DATE[],Attendance!$J115) &gt; 0, VLOOKUP(Attendance!$G115,FINALS_WEEK_MONDAY_PERIOD_SCHEDULE[],2,TRUE),
       VLOOKUP(Attendance!$G115,REGULAR_WEEK_SCHEDULE[],6,TRUE)),
IF(WEEKDAY($J115) = 3,
       IF(COUNTIF(FINALS_WEEK_TUESDAY_DATE[],Attendance!$J115) &gt; 0, VLOOKUP(Attendance!$G115,FINALS_WEEK_TUESDAY_PERIOD_SCHEDULE[],2,TRUE),
       VLOOKUP(Attendance!$G115,REGULAR_WEEK_SCHEDULE[[Tuesday]:[Period]],5,TRUE)),
IF(WEEKDAY(Attendance!$J115) = 4,
        IF(COUNTIF(BLOCK_WEDNESDAY_DATES[],Attendance!$J115) &gt; 0, VLOOKUP(Attendance!$G115,BLOCK_WEDNESDAY_PERIOD_SCHEDULE[],2,TRUE),
        IF(COUNTIF(FINALS_WEEK_WEDNESDAY_DATE[],Attendance!$J115) &gt; 0, VLOOKUP(Attendance!$G115,FINALS_WEEK_WEDNESDAY_PERIOD_SCHEDULE[],2,TRUE),
       VLOOKUP(Attendance!$G115,REGULAR_WEEK_SCHEDULE[[Wednesday]:[Period]],4,TRUE))),
IF(WEEKDAY($J115) = 5,
       IF(COUNTIF(BLOCK_THURSDAY_DATES[],Attendance!$J115) &gt; 0, VLOOKUP(Attendance!$G115,BLOCK_THURSDAY_PERIOD_SCHEDULE[],2,TRUE),
       IF(COUNTIF(FINALS_WEEK_THURSDAY_DATE[],Attendance!$J115) &gt; 0, VLOOKUP(Attendance!$G115,FINALS_WEEK_THURSDAY_PERIOD_SCHEDULE[],2,TRUE),
       VLOOKUP(Attendance!$G115,REGULAR_WEEK_SCHEDULE[[Thursday]:[Period]],3,TRUE))),
IF(WEEKDAY(Attendance!$J115) = 6,
       IF(COUNTIF(FINALS_WEEK_FRIDAY_DATE[],Attendance!$J115) &gt; 0, VLOOKUP(Attendance!$G115,FINALS_WEEK_FRIDAY_PERIOD_SCHEDULE[],2,TRUE),
       VLOOKUP(Attendance!$G115,REGULAR_WEEK_SCHEDULE[[Friday]:[Period]],2,TRUE))))))))))</f>
        <v/>
      </c>
      <c r="J115" s="32" t="str">
        <f t="shared" ca="1" si="5"/>
        <v/>
      </c>
      <c r="K115" s="32" t="str">
        <f>IF($A115 &lt;&gt; "",VLOOKUP($A115,'Student reference sheet'!$A$2:$V$2329, 7,FALSE), "")</f>
        <v/>
      </c>
      <c r="L115" s="30" t="str">
        <f>IF($A115 ="", "", VLOOKUP($A115, 'Student reference sheet'!$A$2:$Z$2603,23,FALSE))</f>
        <v/>
      </c>
      <c r="M115" s="30" t="str">
        <f>IF($A115 ="", "", VLOOKUP($A115, 'Student reference sheet'!$A$2:$Z$2603,24,FALSE))</f>
        <v/>
      </c>
      <c r="N115" s="30" t="str">
        <f>IF($A115 ="", "", VLOOKUP($A115, 'Student reference sheet'!$A$2:$Z$2603,26,FALSE))</f>
        <v/>
      </c>
      <c r="O115" s="30" t="str">
        <f>IF($A115 ="", "", VLOOKUP($A115, 'Student reference sheet'!$A$2:$Z$2603,25,FALSE))</f>
        <v/>
      </c>
      <c r="P115" s="30" t="str">
        <f>IF($A115 = "", "", IF(OR(VLOOKUP($A115,'Student reference sheet'!$A$2:$V$2400,8,FALSE) = "R",  VLOOKUP($A115,'Student reference sheet'!$A$2:$V$2400,8,FALSE) = "L"), "X", ""))</f>
        <v/>
      </c>
      <c r="Q115" s="30" t="str">
        <f>IF($A115 ="", "", VLOOKUP($A115, 'Student reference sheet'!$A$2:$V$2603,22,FALSE))</f>
        <v/>
      </c>
      <c r="R115" s="30" t="str">
        <f>IF($A115 &lt;&gt; "",VLOOKUP($A115,'Student reference sheet'!$A$2:$V$2329, 5,FALSE), "")</f>
        <v/>
      </c>
      <c r="S115" s="30" t="str">
        <f>IF($A115 &lt;&gt; "",VLOOKUP($A115,'Student reference sheet'!$A$2:$V$2329, 6,FALSE), "")</f>
        <v/>
      </c>
      <c r="T115" s="30" t="str">
        <f>IF($A115 = "","",
IF(VLOOKUP($A115,'Student reference sheet'!$A$2:$V$2329, 10,FALSE) = "Y", "Hispanic",
IF(VLOOKUP($A115,'Student reference sheet'!$A$2:$V$2329,11,FALSE) &lt;&gt; "",
IF(VLOOKUP($A115,'Student reference sheet'!$A$2:$V$2329,11,FALSE) = "UNK", "Unknown", VLOOKUP(VALUE(VLOOKUP($A115,'Student reference sheet'!$A$2:$V$2329,11,FALSE)),'Ethnicity Reference'!$A$2:$B$22,2,FALSE)),
IF(VLOOKUP($A115,'Student reference sheet'!$A$2:$V$2329,9,FALSE) &lt;&gt; "", VLOOKUP(VALUE(VLOOKUP($A115,'Student reference sheet'!$A$2:$V$2329,9,FALSE)),'Ethnicity Reference'!$A$2:$B$22,2,FALSE),"Unknown"))))</f>
        <v/>
      </c>
      <c r="U115" s="34"/>
    </row>
    <row r="116" spans="1:21" ht="15.75">
      <c r="A116" s="47"/>
      <c r="B116" s="33"/>
      <c r="C116" s="30" t="str">
        <f>IF($A116 &lt;&gt; "",VLOOKUP($A116,'Student reference sheet'!$A$2:$V$2329, 3,FALSE), "")</f>
        <v/>
      </c>
      <c r="D116" s="30" t="str">
        <f>IF($A116 &lt;&gt; "",VLOOKUP($A116,'Student reference sheet'!$A$2:$V$2329, 2,FALSE), "")</f>
        <v/>
      </c>
      <c r="E116" s="34"/>
      <c r="F116" s="34"/>
      <c r="G116" s="31" t="str">
        <f t="shared" ca="1" si="3"/>
        <v/>
      </c>
      <c r="H116" s="31" t="str">
        <f t="shared" ca="1" si="4"/>
        <v/>
      </c>
      <c r="I116" s="36" t="str">
        <f>IF($A116 = "", "",
IF(COUNTIF(MINIMUM_DAY_DATES[], Attendance!J116) &gt; 0, VLOOKUP(Attendance!$G116,MINIMUM_DAY_PERIOD_SCHEDULE[], 2,TRUE),
IF(COUNTIF(RALLY_DATES[], Attendance!J116) &gt; 0, VLOOKUP(Attendance!$G116,RALLY_PERIOD_SCHEDULE[], 2,TRUE),
IF(WEEKDAY(Attendance!$J116) = 2,
       IF(COUNTIF(FINALS_WEEK_MONDAY_DATE[],Attendance!$J116) &gt; 0, VLOOKUP(Attendance!$G116,FINALS_WEEK_MONDAY_PERIOD_SCHEDULE[],2,TRUE),
       VLOOKUP(Attendance!$G116,REGULAR_WEEK_SCHEDULE[],6,TRUE)),
IF(WEEKDAY($J116) = 3,
       IF(COUNTIF(FINALS_WEEK_TUESDAY_DATE[],Attendance!$J116) &gt; 0, VLOOKUP(Attendance!$G116,FINALS_WEEK_TUESDAY_PERIOD_SCHEDULE[],2,TRUE),
       VLOOKUP(Attendance!$G116,REGULAR_WEEK_SCHEDULE[[Tuesday]:[Period]],5,TRUE)),
IF(WEEKDAY(Attendance!$J116) = 4,
        IF(COUNTIF(BLOCK_WEDNESDAY_DATES[],Attendance!$J116) &gt; 0, VLOOKUP(Attendance!$G116,BLOCK_WEDNESDAY_PERIOD_SCHEDULE[],2,TRUE),
        IF(COUNTIF(FINALS_WEEK_WEDNESDAY_DATE[],Attendance!$J116) &gt; 0, VLOOKUP(Attendance!$G116,FINALS_WEEK_WEDNESDAY_PERIOD_SCHEDULE[],2,TRUE),
       VLOOKUP(Attendance!$G116,REGULAR_WEEK_SCHEDULE[[Wednesday]:[Period]],4,TRUE))),
IF(WEEKDAY($J116) = 5,
       IF(COUNTIF(BLOCK_THURSDAY_DATES[],Attendance!$J116) &gt; 0, VLOOKUP(Attendance!$G116,BLOCK_THURSDAY_PERIOD_SCHEDULE[],2,TRUE),
       IF(COUNTIF(FINALS_WEEK_THURSDAY_DATE[],Attendance!$J116) &gt; 0, VLOOKUP(Attendance!$G116,FINALS_WEEK_THURSDAY_PERIOD_SCHEDULE[],2,TRUE),
       VLOOKUP(Attendance!$G116,REGULAR_WEEK_SCHEDULE[[Thursday]:[Period]],3,TRUE))),
IF(WEEKDAY(Attendance!$J116) = 6,
       IF(COUNTIF(FINALS_WEEK_FRIDAY_DATE[],Attendance!$J116) &gt; 0, VLOOKUP(Attendance!$G116,FINALS_WEEK_FRIDAY_PERIOD_SCHEDULE[],2,TRUE),
       VLOOKUP(Attendance!$G116,REGULAR_WEEK_SCHEDULE[[Friday]:[Period]],2,TRUE))))))))))</f>
        <v/>
      </c>
      <c r="J116" s="32" t="str">
        <f t="shared" ca="1" si="5"/>
        <v/>
      </c>
      <c r="K116" s="32" t="str">
        <f>IF($A116 &lt;&gt; "",VLOOKUP($A116,'Student reference sheet'!$A$2:$V$2329, 7,FALSE), "")</f>
        <v/>
      </c>
      <c r="L116" s="30" t="str">
        <f>IF($A116 ="", "", VLOOKUP($A116, 'Student reference sheet'!$A$2:$Z$2603,23,FALSE))</f>
        <v/>
      </c>
      <c r="M116" s="30" t="str">
        <f>IF($A116 ="", "", VLOOKUP($A116, 'Student reference sheet'!$A$2:$Z$2603,24,FALSE))</f>
        <v/>
      </c>
      <c r="N116" s="30" t="str">
        <f>IF($A116 ="", "", VLOOKUP($A116, 'Student reference sheet'!$A$2:$Z$2603,26,FALSE))</f>
        <v/>
      </c>
      <c r="O116" s="30" t="str">
        <f>IF($A116 ="", "", VLOOKUP($A116, 'Student reference sheet'!$A$2:$Z$2603,25,FALSE))</f>
        <v/>
      </c>
      <c r="P116" s="30" t="str">
        <f>IF($A116 = "", "", IF(OR(VLOOKUP($A116,'Student reference sheet'!$A$2:$V$2400,8,FALSE) = "R",  VLOOKUP($A116,'Student reference sheet'!$A$2:$V$2400,8,FALSE) = "L"), "X", ""))</f>
        <v/>
      </c>
      <c r="Q116" s="30" t="str">
        <f>IF($A116 ="", "", VLOOKUP($A116, 'Student reference sheet'!$A$2:$V$2603,22,FALSE))</f>
        <v/>
      </c>
      <c r="R116" s="30" t="str">
        <f>IF($A116 &lt;&gt; "",VLOOKUP($A116,'Student reference sheet'!$A$2:$V$2329, 5,FALSE), "")</f>
        <v/>
      </c>
      <c r="S116" s="30" t="str">
        <f>IF($A116 &lt;&gt; "",VLOOKUP($A116,'Student reference sheet'!$A$2:$V$2329, 6,FALSE), "")</f>
        <v/>
      </c>
      <c r="T116" s="30" t="str">
        <f>IF($A116 = "","",
IF(VLOOKUP($A116,'Student reference sheet'!$A$2:$V$2329, 10,FALSE) = "Y", "Hispanic",
IF(VLOOKUP($A116,'Student reference sheet'!$A$2:$V$2329,11,FALSE) &lt;&gt; "",
IF(VLOOKUP($A116,'Student reference sheet'!$A$2:$V$2329,11,FALSE) = "UNK", "Unknown", VLOOKUP(VALUE(VLOOKUP($A116,'Student reference sheet'!$A$2:$V$2329,11,FALSE)),'Ethnicity Reference'!$A$2:$B$22,2,FALSE)),
IF(VLOOKUP($A116,'Student reference sheet'!$A$2:$V$2329,9,FALSE) &lt;&gt; "", VLOOKUP(VALUE(VLOOKUP($A116,'Student reference sheet'!$A$2:$V$2329,9,FALSE)),'Ethnicity Reference'!$A$2:$B$22,2,FALSE),"Unknown"))))</f>
        <v/>
      </c>
      <c r="U116" s="34"/>
    </row>
    <row r="117" spans="1:21" ht="15.75">
      <c r="A117" s="47"/>
      <c r="B117" s="33"/>
      <c r="C117" s="30" t="str">
        <f>IF($A117 &lt;&gt; "",VLOOKUP($A117,'Student reference sheet'!$A$2:$V$2329, 3,FALSE), "")</f>
        <v/>
      </c>
      <c r="D117" s="30" t="str">
        <f>IF($A117 &lt;&gt; "",VLOOKUP($A117,'Student reference sheet'!$A$2:$V$2329, 2,FALSE), "")</f>
        <v/>
      </c>
      <c r="E117" s="34"/>
      <c r="F117" s="34"/>
      <c r="G117" s="31" t="str">
        <f t="shared" ca="1" si="3"/>
        <v/>
      </c>
      <c r="H117" s="31" t="str">
        <f t="shared" ca="1" si="4"/>
        <v/>
      </c>
      <c r="I117" s="36" t="str">
        <f>IF($A117 = "", "",
IF(COUNTIF(MINIMUM_DAY_DATES[], Attendance!J117) &gt; 0, VLOOKUP(Attendance!$G117,MINIMUM_DAY_PERIOD_SCHEDULE[], 2,TRUE),
IF(COUNTIF(RALLY_DATES[], Attendance!J117) &gt; 0, VLOOKUP(Attendance!$G117,RALLY_PERIOD_SCHEDULE[], 2,TRUE),
IF(WEEKDAY(Attendance!$J117) = 2,
       IF(COUNTIF(FINALS_WEEK_MONDAY_DATE[],Attendance!$J117) &gt; 0, VLOOKUP(Attendance!$G117,FINALS_WEEK_MONDAY_PERIOD_SCHEDULE[],2,TRUE),
       VLOOKUP(Attendance!$G117,REGULAR_WEEK_SCHEDULE[],6,TRUE)),
IF(WEEKDAY($J117) = 3,
       IF(COUNTIF(FINALS_WEEK_TUESDAY_DATE[],Attendance!$J117) &gt; 0, VLOOKUP(Attendance!$G117,FINALS_WEEK_TUESDAY_PERIOD_SCHEDULE[],2,TRUE),
       VLOOKUP(Attendance!$G117,REGULAR_WEEK_SCHEDULE[[Tuesday]:[Period]],5,TRUE)),
IF(WEEKDAY(Attendance!$J117) = 4,
        IF(COUNTIF(BLOCK_WEDNESDAY_DATES[],Attendance!$J117) &gt; 0, VLOOKUP(Attendance!$G117,BLOCK_WEDNESDAY_PERIOD_SCHEDULE[],2,TRUE),
        IF(COUNTIF(FINALS_WEEK_WEDNESDAY_DATE[],Attendance!$J117) &gt; 0, VLOOKUP(Attendance!$G117,FINALS_WEEK_WEDNESDAY_PERIOD_SCHEDULE[],2,TRUE),
       VLOOKUP(Attendance!$G117,REGULAR_WEEK_SCHEDULE[[Wednesday]:[Period]],4,TRUE))),
IF(WEEKDAY($J117) = 5,
       IF(COUNTIF(BLOCK_THURSDAY_DATES[],Attendance!$J117) &gt; 0, VLOOKUP(Attendance!$G117,BLOCK_THURSDAY_PERIOD_SCHEDULE[],2,TRUE),
       IF(COUNTIF(FINALS_WEEK_THURSDAY_DATE[],Attendance!$J117) &gt; 0, VLOOKUP(Attendance!$G117,FINALS_WEEK_THURSDAY_PERIOD_SCHEDULE[],2,TRUE),
       VLOOKUP(Attendance!$G117,REGULAR_WEEK_SCHEDULE[[Thursday]:[Period]],3,TRUE))),
IF(WEEKDAY(Attendance!$J117) = 6,
       IF(COUNTIF(FINALS_WEEK_FRIDAY_DATE[],Attendance!$J117) &gt; 0, VLOOKUP(Attendance!$G117,FINALS_WEEK_FRIDAY_PERIOD_SCHEDULE[],2,TRUE),
       VLOOKUP(Attendance!$G117,REGULAR_WEEK_SCHEDULE[[Friday]:[Period]],2,TRUE))))))))))</f>
        <v/>
      </c>
      <c r="J117" s="32" t="str">
        <f t="shared" ca="1" si="5"/>
        <v/>
      </c>
      <c r="K117" s="32" t="str">
        <f>IF($A117 &lt;&gt; "",VLOOKUP($A117,'Student reference sheet'!$A$2:$V$2329, 7,FALSE), "")</f>
        <v/>
      </c>
      <c r="L117" s="30" t="str">
        <f>IF($A117 ="", "", VLOOKUP($A117, 'Student reference sheet'!$A$2:$Z$2603,23,FALSE))</f>
        <v/>
      </c>
      <c r="M117" s="30" t="str">
        <f>IF($A117 ="", "", VLOOKUP($A117, 'Student reference sheet'!$A$2:$Z$2603,24,FALSE))</f>
        <v/>
      </c>
      <c r="N117" s="30" t="str">
        <f>IF($A117 ="", "", VLOOKUP($A117, 'Student reference sheet'!$A$2:$Z$2603,26,FALSE))</f>
        <v/>
      </c>
      <c r="O117" s="30" t="str">
        <f>IF($A117 ="", "", VLOOKUP($A117, 'Student reference sheet'!$A$2:$Z$2603,25,FALSE))</f>
        <v/>
      </c>
      <c r="P117" s="30" t="str">
        <f>IF($A117 = "", "", IF(OR(VLOOKUP($A117,'Student reference sheet'!$A$2:$V$2400,8,FALSE) = "R",  VLOOKUP($A117,'Student reference sheet'!$A$2:$V$2400,8,FALSE) = "L"), "X", ""))</f>
        <v/>
      </c>
      <c r="Q117" s="30" t="str">
        <f>IF($A117 ="", "", VLOOKUP($A117, 'Student reference sheet'!$A$2:$V$2603,22,FALSE))</f>
        <v/>
      </c>
      <c r="R117" s="30" t="str">
        <f>IF($A117 &lt;&gt; "",VLOOKUP($A117,'Student reference sheet'!$A$2:$V$2329, 5,FALSE), "")</f>
        <v/>
      </c>
      <c r="S117" s="30" t="str">
        <f>IF($A117 &lt;&gt; "",VLOOKUP($A117,'Student reference sheet'!$A$2:$V$2329, 6,FALSE), "")</f>
        <v/>
      </c>
      <c r="T117" s="30" t="str">
        <f>IF($A117 = "","",
IF(VLOOKUP($A117,'Student reference sheet'!$A$2:$V$2329, 10,FALSE) = "Y", "Hispanic",
IF(VLOOKUP($A117,'Student reference sheet'!$A$2:$V$2329,11,FALSE) &lt;&gt; "",
IF(VLOOKUP($A117,'Student reference sheet'!$A$2:$V$2329,11,FALSE) = "UNK", "Unknown", VLOOKUP(VALUE(VLOOKUP($A117,'Student reference sheet'!$A$2:$V$2329,11,FALSE)),'Ethnicity Reference'!$A$2:$B$22,2,FALSE)),
IF(VLOOKUP($A117,'Student reference sheet'!$A$2:$V$2329,9,FALSE) &lt;&gt; "", VLOOKUP(VALUE(VLOOKUP($A117,'Student reference sheet'!$A$2:$V$2329,9,FALSE)),'Ethnicity Reference'!$A$2:$B$22,2,FALSE),"Unknown"))))</f>
        <v/>
      </c>
      <c r="U117" s="34"/>
    </row>
    <row r="118" spans="1:21" ht="15.75">
      <c r="A118" s="47"/>
      <c r="B118" s="33"/>
      <c r="C118" s="30" t="str">
        <f>IF($A118 &lt;&gt; "",VLOOKUP($A118,'Student reference sheet'!$A$2:$V$2329, 3,FALSE), "")</f>
        <v/>
      </c>
      <c r="D118" s="30" t="str">
        <f>IF($A118 &lt;&gt; "",VLOOKUP($A118,'Student reference sheet'!$A$2:$V$2329, 2,FALSE), "")</f>
        <v/>
      </c>
      <c r="E118" s="34"/>
      <c r="F118" s="34"/>
      <c r="G118" s="31" t="str">
        <f t="shared" ca="1" si="3"/>
        <v/>
      </c>
      <c r="H118" s="31" t="str">
        <f t="shared" ca="1" si="4"/>
        <v/>
      </c>
      <c r="I118" s="36" t="str">
        <f>IF($A118 = "", "",
IF(COUNTIF(MINIMUM_DAY_DATES[], Attendance!J118) &gt; 0, VLOOKUP(Attendance!$G118,MINIMUM_DAY_PERIOD_SCHEDULE[], 2,TRUE),
IF(COUNTIF(RALLY_DATES[], Attendance!J118) &gt; 0, VLOOKUP(Attendance!$G118,RALLY_PERIOD_SCHEDULE[], 2,TRUE),
IF(WEEKDAY(Attendance!$J118) = 2,
       IF(COUNTIF(FINALS_WEEK_MONDAY_DATE[],Attendance!$J118) &gt; 0, VLOOKUP(Attendance!$G118,FINALS_WEEK_MONDAY_PERIOD_SCHEDULE[],2,TRUE),
       VLOOKUP(Attendance!$G118,REGULAR_WEEK_SCHEDULE[],6,TRUE)),
IF(WEEKDAY($J118) = 3,
       IF(COUNTIF(FINALS_WEEK_TUESDAY_DATE[],Attendance!$J118) &gt; 0, VLOOKUP(Attendance!$G118,FINALS_WEEK_TUESDAY_PERIOD_SCHEDULE[],2,TRUE),
       VLOOKUP(Attendance!$G118,REGULAR_WEEK_SCHEDULE[[Tuesday]:[Period]],5,TRUE)),
IF(WEEKDAY(Attendance!$J118) = 4,
        IF(COUNTIF(BLOCK_WEDNESDAY_DATES[],Attendance!$J118) &gt; 0, VLOOKUP(Attendance!$G118,BLOCK_WEDNESDAY_PERIOD_SCHEDULE[],2,TRUE),
        IF(COUNTIF(FINALS_WEEK_WEDNESDAY_DATE[],Attendance!$J118) &gt; 0, VLOOKUP(Attendance!$G118,FINALS_WEEK_WEDNESDAY_PERIOD_SCHEDULE[],2,TRUE),
       VLOOKUP(Attendance!$G118,REGULAR_WEEK_SCHEDULE[[Wednesday]:[Period]],4,TRUE))),
IF(WEEKDAY($J118) = 5,
       IF(COUNTIF(BLOCK_THURSDAY_DATES[],Attendance!$J118) &gt; 0, VLOOKUP(Attendance!$G118,BLOCK_THURSDAY_PERIOD_SCHEDULE[],2,TRUE),
       IF(COUNTIF(FINALS_WEEK_THURSDAY_DATE[],Attendance!$J118) &gt; 0, VLOOKUP(Attendance!$G118,FINALS_WEEK_THURSDAY_PERIOD_SCHEDULE[],2,TRUE),
       VLOOKUP(Attendance!$G118,REGULAR_WEEK_SCHEDULE[[Thursday]:[Period]],3,TRUE))),
IF(WEEKDAY(Attendance!$J118) = 6,
       IF(COUNTIF(FINALS_WEEK_FRIDAY_DATE[],Attendance!$J118) &gt; 0, VLOOKUP(Attendance!$G118,FINALS_WEEK_FRIDAY_PERIOD_SCHEDULE[],2,TRUE),
       VLOOKUP(Attendance!$G118,REGULAR_WEEK_SCHEDULE[[Friday]:[Period]],2,TRUE))))))))))</f>
        <v/>
      </c>
      <c r="J118" s="32" t="str">
        <f t="shared" ca="1" si="5"/>
        <v/>
      </c>
      <c r="K118" s="32" t="str">
        <f>IF($A118 &lt;&gt; "",VLOOKUP($A118,'Student reference sheet'!$A$2:$V$2329, 7,FALSE), "")</f>
        <v/>
      </c>
      <c r="L118" s="30" t="str">
        <f>IF($A118 ="", "", VLOOKUP($A118, 'Student reference sheet'!$A$2:$Z$2603,23,FALSE))</f>
        <v/>
      </c>
      <c r="M118" s="30" t="str">
        <f>IF($A118 ="", "", VLOOKUP($A118, 'Student reference sheet'!$A$2:$Z$2603,24,FALSE))</f>
        <v/>
      </c>
      <c r="N118" s="30" t="str">
        <f>IF($A118 ="", "", VLOOKUP($A118, 'Student reference sheet'!$A$2:$Z$2603,26,FALSE))</f>
        <v/>
      </c>
      <c r="O118" s="30" t="str">
        <f>IF($A118 ="", "", VLOOKUP($A118, 'Student reference sheet'!$A$2:$Z$2603,25,FALSE))</f>
        <v/>
      </c>
      <c r="P118" s="30" t="str">
        <f>IF($A118 = "", "", IF(OR(VLOOKUP($A118,'Student reference sheet'!$A$2:$V$2400,8,FALSE) = "R",  VLOOKUP($A118,'Student reference sheet'!$A$2:$V$2400,8,FALSE) = "L"), "X", ""))</f>
        <v/>
      </c>
      <c r="Q118" s="30" t="str">
        <f>IF($A118 ="", "", VLOOKUP($A118, 'Student reference sheet'!$A$2:$V$2603,22,FALSE))</f>
        <v/>
      </c>
      <c r="R118" s="30" t="str">
        <f>IF($A118 &lt;&gt; "",VLOOKUP($A118,'Student reference sheet'!$A$2:$V$2329, 5,FALSE), "")</f>
        <v/>
      </c>
      <c r="S118" s="30" t="str">
        <f>IF($A118 &lt;&gt; "",VLOOKUP($A118,'Student reference sheet'!$A$2:$V$2329, 6,FALSE), "")</f>
        <v/>
      </c>
      <c r="T118" s="30" t="str">
        <f>IF($A118 = "","",
IF(VLOOKUP($A118,'Student reference sheet'!$A$2:$V$2329, 10,FALSE) = "Y", "Hispanic",
IF(VLOOKUP($A118,'Student reference sheet'!$A$2:$V$2329,11,FALSE) &lt;&gt; "",
IF(VLOOKUP($A118,'Student reference sheet'!$A$2:$V$2329,11,FALSE) = "UNK", "Unknown", VLOOKUP(VALUE(VLOOKUP($A118,'Student reference sheet'!$A$2:$V$2329,11,FALSE)),'Ethnicity Reference'!$A$2:$B$22,2,FALSE)),
IF(VLOOKUP($A118,'Student reference sheet'!$A$2:$V$2329,9,FALSE) &lt;&gt; "", VLOOKUP(VALUE(VLOOKUP($A118,'Student reference sheet'!$A$2:$V$2329,9,FALSE)),'Ethnicity Reference'!$A$2:$B$22,2,FALSE),"Unknown"))))</f>
        <v/>
      </c>
      <c r="U118" s="34"/>
    </row>
    <row r="119" spans="1:21" ht="15.75">
      <c r="A119" s="47"/>
      <c r="B119" s="33"/>
      <c r="C119" s="30" t="str">
        <f>IF($A119 &lt;&gt; "",VLOOKUP($A119,'Student reference sheet'!$A$2:$V$2329, 3,FALSE), "")</f>
        <v/>
      </c>
      <c r="D119" s="30" t="str">
        <f>IF($A119 &lt;&gt; "",VLOOKUP($A119,'Student reference sheet'!$A$2:$V$2329, 2,FALSE), "")</f>
        <v/>
      </c>
      <c r="E119" s="34"/>
      <c r="F119" s="34"/>
      <c r="G119" s="31" t="str">
        <f t="shared" ca="1" si="3"/>
        <v/>
      </c>
      <c r="H119" s="31" t="str">
        <f t="shared" ca="1" si="4"/>
        <v/>
      </c>
      <c r="I119" s="36" t="str">
        <f>IF($A119 = "", "",
IF(COUNTIF(MINIMUM_DAY_DATES[], Attendance!J119) &gt; 0, VLOOKUP(Attendance!$G119,MINIMUM_DAY_PERIOD_SCHEDULE[], 2,TRUE),
IF(COUNTIF(RALLY_DATES[], Attendance!J119) &gt; 0, VLOOKUP(Attendance!$G119,RALLY_PERIOD_SCHEDULE[], 2,TRUE),
IF(WEEKDAY(Attendance!$J119) = 2,
       IF(COUNTIF(FINALS_WEEK_MONDAY_DATE[],Attendance!$J119) &gt; 0, VLOOKUP(Attendance!$G119,FINALS_WEEK_MONDAY_PERIOD_SCHEDULE[],2,TRUE),
       VLOOKUP(Attendance!$G119,REGULAR_WEEK_SCHEDULE[],6,TRUE)),
IF(WEEKDAY($J119) = 3,
       IF(COUNTIF(FINALS_WEEK_TUESDAY_DATE[],Attendance!$J119) &gt; 0, VLOOKUP(Attendance!$G119,FINALS_WEEK_TUESDAY_PERIOD_SCHEDULE[],2,TRUE),
       VLOOKUP(Attendance!$G119,REGULAR_WEEK_SCHEDULE[[Tuesday]:[Period]],5,TRUE)),
IF(WEEKDAY(Attendance!$J119) = 4,
        IF(COUNTIF(BLOCK_WEDNESDAY_DATES[],Attendance!$J119) &gt; 0, VLOOKUP(Attendance!$G119,BLOCK_WEDNESDAY_PERIOD_SCHEDULE[],2,TRUE),
        IF(COUNTIF(FINALS_WEEK_WEDNESDAY_DATE[],Attendance!$J119) &gt; 0, VLOOKUP(Attendance!$G119,FINALS_WEEK_WEDNESDAY_PERIOD_SCHEDULE[],2,TRUE),
       VLOOKUP(Attendance!$G119,REGULAR_WEEK_SCHEDULE[[Wednesday]:[Period]],4,TRUE))),
IF(WEEKDAY($J119) = 5,
       IF(COUNTIF(BLOCK_THURSDAY_DATES[],Attendance!$J119) &gt; 0, VLOOKUP(Attendance!$G119,BLOCK_THURSDAY_PERIOD_SCHEDULE[],2,TRUE),
       IF(COUNTIF(FINALS_WEEK_THURSDAY_DATE[],Attendance!$J119) &gt; 0, VLOOKUP(Attendance!$G119,FINALS_WEEK_THURSDAY_PERIOD_SCHEDULE[],2,TRUE),
       VLOOKUP(Attendance!$G119,REGULAR_WEEK_SCHEDULE[[Thursday]:[Period]],3,TRUE))),
IF(WEEKDAY(Attendance!$J119) = 6,
       IF(COUNTIF(FINALS_WEEK_FRIDAY_DATE[],Attendance!$J119) &gt; 0, VLOOKUP(Attendance!$G119,FINALS_WEEK_FRIDAY_PERIOD_SCHEDULE[],2,TRUE),
       VLOOKUP(Attendance!$G119,REGULAR_WEEK_SCHEDULE[[Friday]:[Period]],2,TRUE))))))))))</f>
        <v/>
      </c>
      <c r="J119" s="32" t="str">
        <f t="shared" ca="1" si="5"/>
        <v/>
      </c>
      <c r="K119" s="32" t="str">
        <f>IF($A119 &lt;&gt; "",VLOOKUP($A119,'Student reference sheet'!$A$2:$V$2329, 7,FALSE), "")</f>
        <v/>
      </c>
      <c r="L119" s="30" t="str">
        <f>IF($A119 ="", "", VLOOKUP($A119, 'Student reference sheet'!$A$2:$Z$2603,23,FALSE))</f>
        <v/>
      </c>
      <c r="M119" s="30" t="str">
        <f>IF($A119 ="", "", VLOOKUP($A119, 'Student reference sheet'!$A$2:$Z$2603,24,FALSE))</f>
        <v/>
      </c>
      <c r="N119" s="30" t="str">
        <f>IF($A119 ="", "", VLOOKUP($A119, 'Student reference sheet'!$A$2:$Z$2603,26,FALSE))</f>
        <v/>
      </c>
      <c r="O119" s="30" t="str">
        <f>IF($A119 ="", "", VLOOKUP($A119, 'Student reference sheet'!$A$2:$Z$2603,25,FALSE))</f>
        <v/>
      </c>
      <c r="P119" s="30" t="str">
        <f>IF($A119 = "", "", IF(OR(VLOOKUP($A119,'Student reference sheet'!$A$2:$V$2400,8,FALSE) = "R",  VLOOKUP($A119,'Student reference sheet'!$A$2:$V$2400,8,FALSE) = "L"), "X", ""))</f>
        <v/>
      </c>
      <c r="Q119" s="30" t="str">
        <f>IF($A119 ="", "", VLOOKUP($A119, 'Student reference sheet'!$A$2:$V$2603,22,FALSE))</f>
        <v/>
      </c>
      <c r="R119" s="30" t="str">
        <f>IF($A119 &lt;&gt; "",VLOOKUP($A119,'Student reference sheet'!$A$2:$V$2329, 5,FALSE), "")</f>
        <v/>
      </c>
      <c r="S119" s="30" t="str">
        <f>IF($A119 &lt;&gt; "",VLOOKUP($A119,'Student reference sheet'!$A$2:$V$2329, 6,FALSE), "")</f>
        <v/>
      </c>
      <c r="T119" s="30" t="str">
        <f>IF($A119 = "","",
IF(VLOOKUP($A119,'Student reference sheet'!$A$2:$V$2329, 10,FALSE) = "Y", "Hispanic",
IF(VLOOKUP($A119,'Student reference sheet'!$A$2:$V$2329,11,FALSE) &lt;&gt; "",
IF(VLOOKUP($A119,'Student reference sheet'!$A$2:$V$2329,11,FALSE) = "UNK", "Unknown", VLOOKUP(VALUE(VLOOKUP($A119,'Student reference sheet'!$A$2:$V$2329,11,FALSE)),'Ethnicity Reference'!$A$2:$B$22,2,FALSE)),
IF(VLOOKUP($A119,'Student reference sheet'!$A$2:$V$2329,9,FALSE) &lt;&gt; "", VLOOKUP(VALUE(VLOOKUP($A119,'Student reference sheet'!$A$2:$V$2329,9,FALSE)),'Ethnicity Reference'!$A$2:$B$22,2,FALSE),"Unknown"))))</f>
        <v/>
      </c>
      <c r="U119" s="34"/>
    </row>
    <row r="120" spans="1:21" ht="15.75">
      <c r="A120" s="47"/>
      <c r="B120" s="33"/>
      <c r="C120" s="30" t="str">
        <f>IF($A120 &lt;&gt; "",VLOOKUP($A120,'Student reference sheet'!$A$2:$V$2329, 3,FALSE), "")</f>
        <v/>
      </c>
      <c r="D120" s="30" t="str">
        <f>IF($A120 &lt;&gt; "",VLOOKUP($A120,'Student reference sheet'!$A$2:$V$2329, 2,FALSE), "")</f>
        <v/>
      </c>
      <c r="E120" s="34"/>
      <c r="F120" s="34"/>
      <c r="G120" s="31" t="str">
        <f t="shared" ca="1" si="3"/>
        <v/>
      </c>
      <c r="H120" s="31" t="str">
        <f t="shared" ca="1" si="4"/>
        <v/>
      </c>
      <c r="I120" s="36" t="str">
        <f>IF($A120 = "", "",
IF(COUNTIF(MINIMUM_DAY_DATES[], Attendance!J120) &gt; 0, VLOOKUP(Attendance!$G120,MINIMUM_DAY_PERIOD_SCHEDULE[], 2,TRUE),
IF(COUNTIF(RALLY_DATES[], Attendance!J120) &gt; 0, VLOOKUP(Attendance!$G120,RALLY_PERIOD_SCHEDULE[], 2,TRUE),
IF(WEEKDAY(Attendance!$J120) = 2,
       IF(COUNTIF(FINALS_WEEK_MONDAY_DATE[],Attendance!$J120) &gt; 0, VLOOKUP(Attendance!$G120,FINALS_WEEK_MONDAY_PERIOD_SCHEDULE[],2,TRUE),
       VLOOKUP(Attendance!$G120,REGULAR_WEEK_SCHEDULE[],6,TRUE)),
IF(WEEKDAY($J120) = 3,
       IF(COUNTIF(FINALS_WEEK_TUESDAY_DATE[],Attendance!$J120) &gt; 0, VLOOKUP(Attendance!$G120,FINALS_WEEK_TUESDAY_PERIOD_SCHEDULE[],2,TRUE),
       VLOOKUP(Attendance!$G120,REGULAR_WEEK_SCHEDULE[[Tuesday]:[Period]],5,TRUE)),
IF(WEEKDAY(Attendance!$J120) = 4,
        IF(COUNTIF(BLOCK_WEDNESDAY_DATES[],Attendance!$J120) &gt; 0, VLOOKUP(Attendance!$G120,BLOCK_WEDNESDAY_PERIOD_SCHEDULE[],2,TRUE),
        IF(COUNTIF(FINALS_WEEK_WEDNESDAY_DATE[],Attendance!$J120) &gt; 0, VLOOKUP(Attendance!$G120,FINALS_WEEK_WEDNESDAY_PERIOD_SCHEDULE[],2,TRUE),
       VLOOKUP(Attendance!$G120,REGULAR_WEEK_SCHEDULE[[Wednesday]:[Period]],4,TRUE))),
IF(WEEKDAY($J120) = 5,
       IF(COUNTIF(BLOCK_THURSDAY_DATES[],Attendance!$J120) &gt; 0, VLOOKUP(Attendance!$G120,BLOCK_THURSDAY_PERIOD_SCHEDULE[],2,TRUE),
       IF(COUNTIF(FINALS_WEEK_THURSDAY_DATE[],Attendance!$J120) &gt; 0, VLOOKUP(Attendance!$G120,FINALS_WEEK_THURSDAY_PERIOD_SCHEDULE[],2,TRUE),
       VLOOKUP(Attendance!$G120,REGULAR_WEEK_SCHEDULE[[Thursday]:[Period]],3,TRUE))),
IF(WEEKDAY(Attendance!$J120) = 6,
       IF(COUNTIF(FINALS_WEEK_FRIDAY_DATE[],Attendance!$J120) &gt; 0, VLOOKUP(Attendance!$G120,FINALS_WEEK_FRIDAY_PERIOD_SCHEDULE[],2,TRUE),
       VLOOKUP(Attendance!$G120,REGULAR_WEEK_SCHEDULE[[Friday]:[Period]],2,TRUE))))))))))</f>
        <v/>
      </c>
      <c r="J120" s="32" t="str">
        <f t="shared" ca="1" si="5"/>
        <v/>
      </c>
      <c r="K120" s="32" t="str">
        <f>IF($A120 &lt;&gt; "",VLOOKUP($A120,'Student reference sheet'!$A$2:$V$2329, 7,FALSE), "")</f>
        <v/>
      </c>
      <c r="L120" s="30" t="str">
        <f>IF($A120 ="", "", VLOOKUP($A120, 'Student reference sheet'!$A$2:$Z$2603,23,FALSE))</f>
        <v/>
      </c>
      <c r="M120" s="30" t="str">
        <f>IF($A120 ="", "", VLOOKUP($A120, 'Student reference sheet'!$A$2:$Z$2603,24,FALSE))</f>
        <v/>
      </c>
      <c r="N120" s="30" t="str">
        <f>IF($A120 ="", "", VLOOKUP($A120, 'Student reference sheet'!$A$2:$Z$2603,26,FALSE))</f>
        <v/>
      </c>
      <c r="O120" s="30" t="str">
        <f>IF($A120 ="", "", VLOOKUP($A120, 'Student reference sheet'!$A$2:$Z$2603,25,FALSE))</f>
        <v/>
      </c>
      <c r="P120" s="30" t="str">
        <f>IF($A120 = "", "", IF(OR(VLOOKUP($A120,'Student reference sheet'!$A$2:$V$2400,8,FALSE) = "R",  VLOOKUP($A120,'Student reference sheet'!$A$2:$V$2400,8,FALSE) = "L"), "X", ""))</f>
        <v/>
      </c>
      <c r="Q120" s="30" t="str">
        <f>IF($A120 ="", "", VLOOKUP($A120, 'Student reference sheet'!$A$2:$V$2603,22,FALSE))</f>
        <v/>
      </c>
      <c r="R120" s="30" t="str">
        <f>IF($A120 &lt;&gt; "",VLOOKUP($A120,'Student reference sheet'!$A$2:$V$2329, 5,FALSE), "")</f>
        <v/>
      </c>
      <c r="S120" s="30" t="str">
        <f>IF($A120 &lt;&gt; "",VLOOKUP($A120,'Student reference sheet'!$A$2:$V$2329, 6,FALSE), "")</f>
        <v/>
      </c>
      <c r="T120" s="30" t="str">
        <f>IF($A120 = "","",
IF(VLOOKUP($A120,'Student reference sheet'!$A$2:$V$2329, 10,FALSE) = "Y", "Hispanic",
IF(VLOOKUP($A120,'Student reference sheet'!$A$2:$V$2329,11,FALSE) &lt;&gt; "",
IF(VLOOKUP($A120,'Student reference sheet'!$A$2:$V$2329,11,FALSE) = "UNK", "Unknown", VLOOKUP(VALUE(VLOOKUP($A120,'Student reference sheet'!$A$2:$V$2329,11,FALSE)),'Ethnicity Reference'!$A$2:$B$22,2,FALSE)),
IF(VLOOKUP($A120,'Student reference sheet'!$A$2:$V$2329,9,FALSE) &lt;&gt; "", VLOOKUP(VALUE(VLOOKUP($A120,'Student reference sheet'!$A$2:$V$2329,9,FALSE)),'Ethnicity Reference'!$A$2:$B$22,2,FALSE),"Unknown"))))</f>
        <v/>
      </c>
      <c r="U120" s="34"/>
    </row>
    <row r="121" spans="1:21" ht="15.75">
      <c r="A121" s="47"/>
      <c r="B121" s="33"/>
      <c r="C121" s="30" t="str">
        <f>IF($A121 &lt;&gt; "",VLOOKUP($A121,'Student reference sheet'!$A$2:$V$2329, 3,FALSE), "")</f>
        <v/>
      </c>
      <c r="D121" s="30" t="str">
        <f>IF($A121 &lt;&gt; "",VLOOKUP($A121,'Student reference sheet'!$A$2:$V$2329, 2,FALSE), "")</f>
        <v/>
      </c>
      <c r="E121" s="34"/>
      <c r="F121" s="34"/>
      <c r="G121" s="31" t="str">
        <f t="shared" ca="1" si="3"/>
        <v/>
      </c>
      <c r="H121" s="31" t="str">
        <f t="shared" ca="1" si="4"/>
        <v/>
      </c>
      <c r="I121" s="36" t="str">
        <f>IF($A121 = "", "",
IF(COUNTIF(MINIMUM_DAY_DATES[], Attendance!J121) &gt; 0, VLOOKUP(Attendance!$G121,MINIMUM_DAY_PERIOD_SCHEDULE[], 2,TRUE),
IF(COUNTIF(RALLY_DATES[], Attendance!J121) &gt; 0, VLOOKUP(Attendance!$G121,RALLY_PERIOD_SCHEDULE[], 2,TRUE),
IF(WEEKDAY(Attendance!$J121) = 2,
       IF(COUNTIF(FINALS_WEEK_MONDAY_DATE[],Attendance!$J121) &gt; 0, VLOOKUP(Attendance!$G121,FINALS_WEEK_MONDAY_PERIOD_SCHEDULE[],2,TRUE),
       VLOOKUP(Attendance!$G121,REGULAR_WEEK_SCHEDULE[],6,TRUE)),
IF(WEEKDAY($J121) = 3,
       IF(COUNTIF(FINALS_WEEK_TUESDAY_DATE[],Attendance!$J121) &gt; 0, VLOOKUP(Attendance!$G121,FINALS_WEEK_TUESDAY_PERIOD_SCHEDULE[],2,TRUE),
       VLOOKUP(Attendance!$G121,REGULAR_WEEK_SCHEDULE[[Tuesday]:[Period]],5,TRUE)),
IF(WEEKDAY(Attendance!$J121) = 4,
        IF(COUNTIF(BLOCK_WEDNESDAY_DATES[],Attendance!$J121) &gt; 0, VLOOKUP(Attendance!$G121,BLOCK_WEDNESDAY_PERIOD_SCHEDULE[],2,TRUE),
        IF(COUNTIF(FINALS_WEEK_WEDNESDAY_DATE[],Attendance!$J121) &gt; 0, VLOOKUP(Attendance!$G121,FINALS_WEEK_WEDNESDAY_PERIOD_SCHEDULE[],2,TRUE),
       VLOOKUP(Attendance!$G121,REGULAR_WEEK_SCHEDULE[[Wednesday]:[Period]],4,TRUE))),
IF(WEEKDAY($J121) = 5,
       IF(COUNTIF(BLOCK_THURSDAY_DATES[],Attendance!$J121) &gt; 0, VLOOKUP(Attendance!$G121,BLOCK_THURSDAY_PERIOD_SCHEDULE[],2,TRUE),
       IF(COUNTIF(FINALS_WEEK_THURSDAY_DATE[],Attendance!$J121) &gt; 0, VLOOKUP(Attendance!$G121,FINALS_WEEK_THURSDAY_PERIOD_SCHEDULE[],2,TRUE),
       VLOOKUP(Attendance!$G121,REGULAR_WEEK_SCHEDULE[[Thursday]:[Period]],3,TRUE))),
IF(WEEKDAY(Attendance!$J121) = 6,
       IF(COUNTIF(FINALS_WEEK_FRIDAY_DATE[],Attendance!$J121) &gt; 0, VLOOKUP(Attendance!$G121,FINALS_WEEK_FRIDAY_PERIOD_SCHEDULE[],2,TRUE),
       VLOOKUP(Attendance!$G121,REGULAR_WEEK_SCHEDULE[[Friday]:[Period]],2,TRUE))))))))))</f>
        <v/>
      </c>
      <c r="J121" s="32" t="str">
        <f t="shared" ca="1" si="5"/>
        <v/>
      </c>
      <c r="K121" s="32" t="str">
        <f>IF($A121 &lt;&gt; "",VLOOKUP($A121,'Student reference sheet'!$A$2:$V$2329, 7,FALSE), "")</f>
        <v/>
      </c>
      <c r="L121" s="30" t="str">
        <f>IF($A121 ="", "", VLOOKUP($A121, 'Student reference sheet'!$A$2:$Z$2603,23,FALSE))</f>
        <v/>
      </c>
      <c r="M121" s="30" t="str">
        <f>IF($A121 ="", "", VLOOKUP($A121, 'Student reference sheet'!$A$2:$Z$2603,24,FALSE))</f>
        <v/>
      </c>
      <c r="N121" s="30" t="str">
        <f>IF($A121 ="", "", VLOOKUP($A121, 'Student reference sheet'!$A$2:$Z$2603,26,FALSE))</f>
        <v/>
      </c>
      <c r="O121" s="30" t="str">
        <f>IF($A121 ="", "", VLOOKUP($A121, 'Student reference sheet'!$A$2:$Z$2603,25,FALSE))</f>
        <v/>
      </c>
      <c r="P121" s="30" t="str">
        <f>IF($A121 = "", "", IF(OR(VLOOKUP($A121,'Student reference sheet'!$A$2:$V$2400,8,FALSE) = "R",  VLOOKUP($A121,'Student reference sheet'!$A$2:$V$2400,8,FALSE) = "L"), "X", ""))</f>
        <v/>
      </c>
      <c r="Q121" s="30" t="str">
        <f>IF($A121 ="", "", VLOOKUP($A121, 'Student reference sheet'!$A$2:$V$2603,22,FALSE))</f>
        <v/>
      </c>
      <c r="R121" s="30" t="str">
        <f>IF($A121 &lt;&gt; "",VLOOKUP($A121,'Student reference sheet'!$A$2:$V$2329, 5,FALSE), "")</f>
        <v/>
      </c>
      <c r="S121" s="30" t="str">
        <f>IF($A121 &lt;&gt; "",VLOOKUP($A121,'Student reference sheet'!$A$2:$V$2329, 6,FALSE), "")</f>
        <v/>
      </c>
      <c r="T121" s="30" t="str">
        <f>IF($A121 = "","",
IF(VLOOKUP($A121,'Student reference sheet'!$A$2:$V$2329, 10,FALSE) = "Y", "Hispanic",
IF(VLOOKUP($A121,'Student reference sheet'!$A$2:$V$2329,11,FALSE) &lt;&gt; "",
IF(VLOOKUP($A121,'Student reference sheet'!$A$2:$V$2329,11,FALSE) = "UNK", "Unknown", VLOOKUP(VALUE(VLOOKUP($A121,'Student reference sheet'!$A$2:$V$2329,11,FALSE)),'Ethnicity Reference'!$A$2:$B$22,2,FALSE)),
IF(VLOOKUP($A121,'Student reference sheet'!$A$2:$V$2329,9,FALSE) &lt;&gt; "", VLOOKUP(VALUE(VLOOKUP($A121,'Student reference sheet'!$A$2:$V$2329,9,FALSE)),'Ethnicity Reference'!$A$2:$B$22,2,FALSE),"Unknown"))))</f>
        <v/>
      </c>
      <c r="U121" s="34"/>
    </row>
    <row r="122" spans="1:21" ht="15.75">
      <c r="A122" s="47"/>
      <c r="B122" s="33"/>
      <c r="C122" s="30" t="str">
        <f>IF($A122 &lt;&gt; "",VLOOKUP($A122,'Student reference sheet'!$A$2:$V$2329, 3,FALSE), "")</f>
        <v/>
      </c>
      <c r="D122" s="30" t="str">
        <f>IF($A122 &lt;&gt; "",VLOOKUP($A122,'Student reference sheet'!$A$2:$V$2329, 2,FALSE), "")</f>
        <v/>
      </c>
      <c r="E122" s="34"/>
      <c r="F122" s="34"/>
      <c r="G122" s="31" t="str">
        <f t="shared" ca="1" si="3"/>
        <v/>
      </c>
      <c r="H122" s="31" t="str">
        <f t="shared" ca="1" si="4"/>
        <v/>
      </c>
      <c r="I122" s="36" t="str">
        <f>IF($A122 = "", "",
IF(COUNTIF(MINIMUM_DAY_DATES[], Attendance!J122) &gt; 0, VLOOKUP(Attendance!$G122,MINIMUM_DAY_PERIOD_SCHEDULE[], 2,TRUE),
IF(COUNTIF(RALLY_DATES[], Attendance!J122) &gt; 0, VLOOKUP(Attendance!$G122,RALLY_PERIOD_SCHEDULE[], 2,TRUE),
IF(WEEKDAY(Attendance!$J122) = 2,
       IF(COUNTIF(FINALS_WEEK_MONDAY_DATE[],Attendance!$J122) &gt; 0, VLOOKUP(Attendance!$G122,FINALS_WEEK_MONDAY_PERIOD_SCHEDULE[],2,TRUE),
       VLOOKUP(Attendance!$G122,REGULAR_WEEK_SCHEDULE[],6,TRUE)),
IF(WEEKDAY($J122) = 3,
       IF(COUNTIF(FINALS_WEEK_TUESDAY_DATE[],Attendance!$J122) &gt; 0, VLOOKUP(Attendance!$G122,FINALS_WEEK_TUESDAY_PERIOD_SCHEDULE[],2,TRUE),
       VLOOKUP(Attendance!$G122,REGULAR_WEEK_SCHEDULE[[Tuesday]:[Period]],5,TRUE)),
IF(WEEKDAY(Attendance!$J122) = 4,
        IF(COUNTIF(BLOCK_WEDNESDAY_DATES[],Attendance!$J122) &gt; 0, VLOOKUP(Attendance!$G122,BLOCK_WEDNESDAY_PERIOD_SCHEDULE[],2,TRUE),
        IF(COUNTIF(FINALS_WEEK_WEDNESDAY_DATE[],Attendance!$J122) &gt; 0, VLOOKUP(Attendance!$G122,FINALS_WEEK_WEDNESDAY_PERIOD_SCHEDULE[],2,TRUE),
       VLOOKUP(Attendance!$G122,REGULAR_WEEK_SCHEDULE[[Wednesday]:[Period]],4,TRUE))),
IF(WEEKDAY($J122) = 5,
       IF(COUNTIF(BLOCK_THURSDAY_DATES[],Attendance!$J122) &gt; 0, VLOOKUP(Attendance!$G122,BLOCK_THURSDAY_PERIOD_SCHEDULE[],2,TRUE),
       IF(COUNTIF(FINALS_WEEK_THURSDAY_DATE[],Attendance!$J122) &gt; 0, VLOOKUP(Attendance!$G122,FINALS_WEEK_THURSDAY_PERIOD_SCHEDULE[],2,TRUE),
       VLOOKUP(Attendance!$G122,REGULAR_WEEK_SCHEDULE[[Thursday]:[Period]],3,TRUE))),
IF(WEEKDAY(Attendance!$J122) = 6,
       IF(COUNTIF(FINALS_WEEK_FRIDAY_DATE[],Attendance!$J122) &gt; 0, VLOOKUP(Attendance!$G122,FINALS_WEEK_FRIDAY_PERIOD_SCHEDULE[],2,TRUE),
       VLOOKUP(Attendance!$G122,REGULAR_WEEK_SCHEDULE[[Friday]:[Period]],2,TRUE))))))))))</f>
        <v/>
      </c>
      <c r="J122" s="32" t="str">
        <f t="shared" ca="1" si="5"/>
        <v/>
      </c>
      <c r="K122" s="32" t="str">
        <f>IF($A122 &lt;&gt; "",VLOOKUP($A122,'Student reference sheet'!$A$2:$V$2329, 7,FALSE), "")</f>
        <v/>
      </c>
      <c r="L122" s="30" t="str">
        <f>IF($A122 ="", "", VLOOKUP($A122, 'Student reference sheet'!$A$2:$Z$2603,23,FALSE))</f>
        <v/>
      </c>
      <c r="M122" s="30" t="str">
        <f>IF($A122 ="", "", VLOOKUP($A122, 'Student reference sheet'!$A$2:$Z$2603,24,FALSE))</f>
        <v/>
      </c>
      <c r="N122" s="30" t="str">
        <f>IF($A122 ="", "", VLOOKUP($A122, 'Student reference sheet'!$A$2:$Z$2603,26,FALSE))</f>
        <v/>
      </c>
      <c r="O122" s="30" t="str">
        <f>IF($A122 ="", "", VLOOKUP($A122, 'Student reference sheet'!$A$2:$Z$2603,25,FALSE))</f>
        <v/>
      </c>
      <c r="P122" s="30" t="str">
        <f>IF($A122 = "", "", IF(OR(VLOOKUP($A122,'Student reference sheet'!$A$2:$V$2400,8,FALSE) = "R",  VLOOKUP($A122,'Student reference sheet'!$A$2:$V$2400,8,FALSE) = "L"), "X", ""))</f>
        <v/>
      </c>
      <c r="Q122" s="30" t="str">
        <f>IF($A122 ="", "", VLOOKUP($A122, 'Student reference sheet'!$A$2:$V$2603,22,FALSE))</f>
        <v/>
      </c>
      <c r="R122" s="30" t="str">
        <f>IF($A122 &lt;&gt; "",VLOOKUP($A122,'Student reference sheet'!$A$2:$V$2329, 5,FALSE), "")</f>
        <v/>
      </c>
      <c r="S122" s="30" t="str">
        <f>IF($A122 &lt;&gt; "",VLOOKUP($A122,'Student reference sheet'!$A$2:$V$2329, 6,FALSE), "")</f>
        <v/>
      </c>
      <c r="T122" s="30" t="str">
        <f>IF($A122 = "","",
IF(VLOOKUP($A122,'Student reference sheet'!$A$2:$V$2329, 10,FALSE) = "Y", "Hispanic",
IF(VLOOKUP($A122,'Student reference sheet'!$A$2:$V$2329,11,FALSE) &lt;&gt; "",
IF(VLOOKUP($A122,'Student reference sheet'!$A$2:$V$2329,11,FALSE) = "UNK", "Unknown", VLOOKUP(VALUE(VLOOKUP($A122,'Student reference sheet'!$A$2:$V$2329,11,FALSE)),'Ethnicity Reference'!$A$2:$B$22,2,FALSE)),
IF(VLOOKUP($A122,'Student reference sheet'!$A$2:$V$2329,9,FALSE) &lt;&gt; "", VLOOKUP(VALUE(VLOOKUP($A122,'Student reference sheet'!$A$2:$V$2329,9,FALSE)),'Ethnicity Reference'!$A$2:$B$22,2,FALSE),"Unknown"))))</f>
        <v/>
      </c>
      <c r="U122" s="34"/>
    </row>
    <row r="123" spans="1:21" ht="15.75">
      <c r="A123" s="47"/>
      <c r="B123" s="33"/>
      <c r="C123" s="30" t="str">
        <f>IF($A123 &lt;&gt; "",VLOOKUP($A123,'Student reference sheet'!$A$2:$V$2329, 3,FALSE), "")</f>
        <v/>
      </c>
      <c r="D123" s="30" t="str">
        <f>IF($A123 &lt;&gt; "",VLOOKUP($A123,'Student reference sheet'!$A$2:$V$2329, 2,FALSE), "")</f>
        <v/>
      </c>
      <c r="E123" s="34"/>
      <c r="F123" s="34"/>
      <c r="G123" s="31" t="str">
        <f t="shared" ca="1" si="3"/>
        <v/>
      </c>
      <c r="H123" s="31" t="str">
        <f t="shared" ca="1" si="4"/>
        <v/>
      </c>
      <c r="I123" s="36" t="str">
        <f>IF($A123 = "", "",
IF(COUNTIF(MINIMUM_DAY_DATES[], Attendance!J123) &gt; 0, VLOOKUP(Attendance!$G123,MINIMUM_DAY_PERIOD_SCHEDULE[], 2,TRUE),
IF(COUNTIF(RALLY_DATES[], Attendance!J123) &gt; 0, VLOOKUP(Attendance!$G123,RALLY_PERIOD_SCHEDULE[], 2,TRUE),
IF(WEEKDAY(Attendance!$J123) = 2,
       IF(COUNTIF(FINALS_WEEK_MONDAY_DATE[],Attendance!$J123) &gt; 0, VLOOKUP(Attendance!$G123,FINALS_WEEK_MONDAY_PERIOD_SCHEDULE[],2,TRUE),
       VLOOKUP(Attendance!$G123,REGULAR_WEEK_SCHEDULE[],6,TRUE)),
IF(WEEKDAY($J123) = 3,
       IF(COUNTIF(FINALS_WEEK_TUESDAY_DATE[],Attendance!$J123) &gt; 0, VLOOKUP(Attendance!$G123,FINALS_WEEK_TUESDAY_PERIOD_SCHEDULE[],2,TRUE),
       VLOOKUP(Attendance!$G123,REGULAR_WEEK_SCHEDULE[[Tuesday]:[Period]],5,TRUE)),
IF(WEEKDAY(Attendance!$J123) = 4,
        IF(COUNTIF(BLOCK_WEDNESDAY_DATES[],Attendance!$J123) &gt; 0, VLOOKUP(Attendance!$G123,BLOCK_WEDNESDAY_PERIOD_SCHEDULE[],2,TRUE),
        IF(COUNTIF(FINALS_WEEK_WEDNESDAY_DATE[],Attendance!$J123) &gt; 0, VLOOKUP(Attendance!$G123,FINALS_WEEK_WEDNESDAY_PERIOD_SCHEDULE[],2,TRUE),
       VLOOKUP(Attendance!$G123,REGULAR_WEEK_SCHEDULE[[Wednesday]:[Period]],4,TRUE))),
IF(WEEKDAY($J123) = 5,
       IF(COUNTIF(BLOCK_THURSDAY_DATES[],Attendance!$J123) &gt; 0, VLOOKUP(Attendance!$G123,BLOCK_THURSDAY_PERIOD_SCHEDULE[],2,TRUE),
       IF(COUNTIF(FINALS_WEEK_THURSDAY_DATE[],Attendance!$J123) &gt; 0, VLOOKUP(Attendance!$G123,FINALS_WEEK_THURSDAY_PERIOD_SCHEDULE[],2,TRUE),
       VLOOKUP(Attendance!$G123,REGULAR_WEEK_SCHEDULE[[Thursday]:[Period]],3,TRUE))),
IF(WEEKDAY(Attendance!$J123) = 6,
       IF(COUNTIF(FINALS_WEEK_FRIDAY_DATE[],Attendance!$J123) &gt; 0, VLOOKUP(Attendance!$G123,FINALS_WEEK_FRIDAY_PERIOD_SCHEDULE[],2,TRUE),
       VLOOKUP(Attendance!$G123,REGULAR_WEEK_SCHEDULE[[Friday]:[Period]],2,TRUE))))))))))</f>
        <v/>
      </c>
      <c r="J123" s="32" t="str">
        <f t="shared" ca="1" si="5"/>
        <v/>
      </c>
      <c r="K123" s="32" t="str">
        <f>IF($A123 &lt;&gt; "",VLOOKUP($A123,'Student reference sheet'!$A$2:$V$2329, 7,FALSE), "")</f>
        <v/>
      </c>
      <c r="L123" s="30" t="str">
        <f>IF($A123 ="", "", VLOOKUP($A123, 'Student reference sheet'!$A$2:$Z$2603,23,FALSE))</f>
        <v/>
      </c>
      <c r="M123" s="30" t="str">
        <f>IF($A123 ="", "", VLOOKUP($A123, 'Student reference sheet'!$A$2:$Z$2603,24,FALSE))</f>
        <v/>
      </c>
      <c r="N123" s="30" t="str">
        <f>IF($A123 ="", "", VLOOKUP($A123, 'Student reference sheet'!$A$2:$Z$2603,26,FALSE))</f>
        <v/>
      </c>
      <c r="O123" s="30" t="str">
        <f>IF($A123 ="", "", VLOOKUP($A123, 'Student reference sheet'!$A$2:$Z$2603,25,FALSE))</f>
        <v/>
      </c>
      <c r="P123" s="30" t="str">
        <f>IF($A123 = "", "", IF(OR(VLOOKUP($A123,'Student reference sheet'!$A$2:$V$2400,8,FALSE) = "R",  VLOOKUP($A123,'Student reference sheet'!$A$2:$V$2400,8,FALSE) = "L"), "X", ""))</f>
        <v/>
      </c>
      <c r="Q123" s="30" t="str">
        <f>IF($A123 ="", "", VLOOKUP($A123, 'Student reference sheet'!$A$2:$V$2603,22,FALSE))</f>
        <v/>
      </c>
      <c r="R123" s="30" t="str">
        <f>IF($A123 &lt;&gt; "",VLOOKUP($A123,'Student reference sheet'!$A$2:$V$2329, 5,FALSE), "")</f>
        <v/>
      </c>
      <c r="S123" s="30" t="str">
        <f>IF($A123 &lt;&gt; "",VLOOKUP($A123,'Student reference sheet'!$A$2:$V$2329, 6,FALSE), "")</f>
        <v/>
      </c>
      <c r="T123" s="30" t="str">
        <f>IF($A123 = "","",
IF(VLOOKUP($A123,'Student reference sheet'!$A$2:$V$2329, 10,FALSE) = "Y", "Hispanic",
IF(VLOOKUP($A123,'Student reference sheet'!$A$2:$V$2329,11,FALSE) &lt;&gt; "",
IF(VLOOKUP($A123,'Student reference sheet'!$A$2:$V$2329,11,FALSE) = "UNK", "Unknown", VLOOKUP(VALUE(VLOOKUP($A123,'Student reference sheet'!$A$2:$V$2329,11,FALSE)),'Ethnicity Reference'!$A$2:$B$22,2,FALSE)),
IF(VLOOKUP($A123,'Student reference sheet'!$A$2:$V$2329,9,FALSE) &lt;&gt; "", VLOOKUP(VALUE(VLOOKUP($A123,'Student reference sheet'!$A$2:$V$2329,9,FALSE)),'Ethnicity Reference'!$A$2:$B$22,2,FALSE),"Unknown"))))</f>
        <v/>
      </c>
      <c r="U123" s="34"/>
    </row>
    <row r="124" spans="1:21" ht="15.75">
      <c r="A124" s="47"/>
      <c r="B124" s="33"/>
      <c r="C124" s="30" t="str">
        <f>IF($A124 &lt;&gt; "",VLOOKUP($A124,'Student reference sheet'!$A$2:$V$2329, 3,FALSE), "")</f>
        <v/>
      </c>
      <c r="D124" s="30" t="str">
        <f>IF($A124 &lt;&gt; "",VLOOKUP($A124,'Student reference sheet'!$A$2:$V$2329, 2,FALSE), "")</f>
        <v/>
      </c>
      <c r="E124" s="34"/>
      <c r="F124" s="34"/>
      <c r="G124" s="31" t="str">
        <f t="shared" ca="1" si="3"/>
        <v/>
      </c>
      <c r="H124" s="31" t="str">
        <f t="shared" ca="1" si="4"/>
        <v/>
      </c>
      <c r="I124" s="36" t="str">
        <f>IF($A124 = "", "",
IF(COUNTIF(MINIMUM_DAY_DATES[], Attendance!J124) &gt; 0, VLOOKUP(Attendance!$G124,MINIMUM_DAY_PERIOD_SCHEDULE[], 2,TRUE),
IF(COUNTIF(RALLY_DATES[], Attendance!J124) &gt; 0, VLOOKUP(Attendance!$G124,RALLY_PERIOD_SCHEDULE[], 2,TRUE),
IF(WEEKDAY(Attendance!$J124) = 2,
       IF(COUNTIF(FINALS_WEEK_MONDAY_DATE[],Attendance!$J124) &gt; 0, VLOOKUP(Attendance!$G124,FINALS_WEEK_MONDAY_PERIOD_SCHEDULE[],2,TRUE),
       VLOOKUP(Attendance!$G124,REGULAR_WEEK_SCHEDULE[],6,TRUE)),
IF(WEEKDAY($J124) = 3,
       IF(COUNTIF(FINALS_WEEK_TUESDAY_DATE[],Attendance!$J124) &gt; 0, VLOOKUP(Attendance!$G124,FINALS_WEEK_TUESDAY_PERIOD_SCHEDULE[],2,TRUE),
       VLOOKUP(Attendance!$G124,REGULAR_WEEK_SCHEDULE[[Tuesday]:[Period]],5,TRUE)),
IF(WEEKDAY(Attendance!$J124) = 4,
        IF(COUNTIF(BLOCK_WEDNESDAY_DATES[],Attendance!$J124) &gt; 0, VLOOKUP(Attendance!$G124,BLOCK_WEDNESDAY_PERIOD_SCHEDULE[],2,TRUE),
        IF(COUNTIF(FINALS_WEEK_WEDNESDAY_DATE[],Attendance!$J124) &gt; 0, VLOOKUP(Attendance!$G124,FINALS_WEEK_WEDNESDAY_PERIOD_SCHEDULE[],2,TRUE),
       VLOOKUP(Attendance!$G124,REGULAR_WEEK_SCHEDULE[[Wednesday]:[Period]],4,TRUE))),
IF(WEEKDAY($J124) = 5,
       IF(COUNTIF(BLOCK_THURSDAY_DATES[],Attendance!$J124) &gt; 0, VLOOKUP(Attendance!$G124,BLOCK_THURSDAY_PERIOD_SCHEDULE[],2,TRUE),
       IF(COUNTIF(FINALS_WEEK_THURSDAY_DATE[],Attendance!$J124) &gt; 0, VLOOKUP(Attendance!$G124,FINALS_WEEK_THURSDAY_PERIOD_SCHEDULE[],2,TRUE),
       VLOOKUP(Attendance!$G124,REGULAR_WEEK_SCHEDULE[[Thursday]:[Period]],3,TRUE))),
IF(WEEKDAY(Attendance!$J124) = 6,
       IF(COUNTIF(FINALS_WEEK_FRIDAY_DATE[],Attendance!$J124) &gt; 0, VLOOKUP(Attendance!$G124,FINALS_WEEK_FRIDAY_PERIOD_SCHEDULE[],2,TRUE),
       VLOOKUP(Attendance!$G124,REGULAR_WEEK_SCHEDULE[[Friday]:[Period]],2,TRUE))))))))))</f>
        <v/>
      </c>
      <c r="J124" s="32" t="str">
        <f t="shared" ca="1" si="5"/>
        <v/>
      </c>
      <c r="K124" s="32" t="str">
        <f>IF($A124 &lt;&gt; "",VLOOKUP($A124,'Student reference sheet'!$A$2:$V$2329, 7,FALSE), "")</f>
        <v/>
      </c>
      <c r="L124" s="30" t="str">
        <f>IF($A124 ="", "", VLOOKUP($A124, 'Student reference sheet'!$A$2:$Z$2603,23,FALSE))</f>
        <v/>
      </c>
      <c r="M124" s="30" t="str">
        <f>IF($A124 ="", "", VLOOKUP($A124, 'Student reference sheet'!$A$2:$Z$2603,24,FALSE))</f>
        <v/>
      </c>
      <c r="N124" s="30" t="str">
        <f>IF($A124 ="", "", VLOOKUP($A124, 'Student reference sheet'!$A$2:$Z$2603,26,FALSE))</f>
        <v/>
      </c>
      <c r="O124" s="30" t="str">
        <f>IF($A124 ="", "", VLOOKUP($A124, 'Student reference sheet'!$A$2:$Z$2603,25,FALSE))</f>
        <v/>
      </c>
      <c r="P124" s="30" t="str">
        <f>IF($A124 = "", "", IF(OR(VLOOKUP($A124,'Student reference sheet'!$A$2:$V$2400,8,FALSE) = "R",  VLOOKUP($A124,'Student reference sheet'!$A$2:$V$2400,8,FALSE) = "L"), "X", ""))</f>
        <v/>
      </c>
      <c r="Q124" s="30" t="str">
        <f>IF($A124 ="", "", VLOOKUP($A124, 'Student reference sheet'!$A$2:$V$2603,22,FALSE))</f>
        <v/>
      </c>
      <c r="R124" s="30" t="str">
        <f>IF($A124 &lt;&gt; "",VLOOKUP($A124,'Student reference sheet'!$A$2:$V$2329, 5,FALSE), "")</f>
        <v/>
      </c>
      <c r="S124" s="30" t="str">
        <f>IF($A124 &lt;&gt; "",VLOOKUP($A124,'Student reference sheet'!$A$2:$V$2329, 6,FALSE), "")</f>
        <v/>
      </c>
      <c r="T124" s="30" t="str">
        <f>IF($A124 = "","",
IF(VLOOKUP($A124,'Student reference sheet'!$A$2:$V$2329, 10,FALSE) = "Y", "Hispanic",
IF(VLOOKUP($A124,'Student reference sheet'!$A$2:$V$2329,11,FALSE) &lt;&gt; "",
IF(VLOOKUP($A124,'Student reference sheet'!$A$2:$V$2329,11,FALSE) = "UNK", "Unknown", VLOOKUP(VALUE(VLOOKUP($A124,'Student reference sheet'!$A$2:$V$2329,11,FALSE)),'Ethnicity Reference'!$A$2:$B$22,2,FALSE)),
IF(VLOOKUP($A124,'Student reference sheet'!$A$2:$V$2329,9,FALSE) &lt;&gt; "", VLOOKUP(VALUE(VLOOKUP($A124,'Student reference sheet'!$A$2:$V$2329,9,FALSE)),'Ethnicity Reference'!$A$2:$B$22,2,FALSE),"Unknown"))))</f>
        <v/>
      </c>
      <c r="U124" s="34"/>
    </row>
    <row r="125" spans="1:21" ht="15.75">
      <c r="A125" s="47"/>
      <c r="B125" s="33"/>
      <c r="C125" s="30" t="str">
        <f>IF($A125 &lt;&gt; "",VLOOKUP($A125,'Student reference sheet'!$A$2:$V$2329, 3,FALSE), "")</f>
        <v/>
      </c>
      <c r="D125" s="30" t="str">
        <f>IF($A125 &lt;&gt; "",VLOOKUP($A125,'Student reference sheet'!$A$2:$V$2329, 2,FALSE), "")</f>
        <v/>
      </c>
      <c r="E125" s="34"/>
      <c r="F125" s="34"/>
      <c r="G125" s="31" t="str">
        <f t="shared" ca="1" si="3"/>
        <v/>
      </c>
      <c r="H125" s="31" t="str">
        <f t="shared" ca="1" si="4"/>
        <v/>
      </c>
      <c r="I125" s="36" t="str">
        <f>IF($A125 = "", "",
IF(COUNTIF(MINIMUM_DAY_DATES[], Attendance!J125) &gt; 0, VLOOKUP(Attendance!$G125,MINIMUM_DAY_PERIOD_SCHEDULE[], 2,TRUE),
IF(COUNTIF(RALLY_DATES[], Attendance!J125) &gt; 0, VLOOKUP(Attendance!$G125,RALLY_PERIOD_SCHEDULE[], 2,TRUE),
IF(WEEKDAY(Attendance!$J125) = 2,
       IF(COUNTIF(FINALS_WEEK_MONDAY_DATE[],Attendance!$J125) &gt; 0, VLOOKUP(Attendance!$G125,FINALS_WEEK_MONDAY_PERIOD_SCHEDULE[],2,TRUE),
       VLOOKUP(Attendance!$G125,REGULAR_WEEK_SCHEDULE[],6,TRUE)),
IF(WEEKDAY($J125) = 3,
       IF(COUNTIF(FINALS_WEEK_TUESDAY_DATE[],Attendance!$J125) &gt; 0, VLOOKUP(Attendance!$G125,FINALS_WEEK_TUESDAY_PERIOD_SCHEDULE[],2,TRUE),
       VLOOKUP(Attendance!$G125,REGULAR_WEEK_SCHEDULE[[Tuesday]:[Period]],5,TRUE)),
IF(WEEKDAY(Attendance!$J125) = 4,
        IF(COUNTIF(BLOCK_WEDNESDAY_DATES[],Attendance!$J125) &gt; 0, VLOOKUP(Attendance!$G125,BLOCK_WEDNESDAY_PERIOD_SCHEDULE[],2,TRUE),
        IF(COUNTIF(FINALS_WEEK_WEDNESDAY_DATE[],Attendance!$J125) &gt; 0, VLOOKUP(Attendance!$G125,FINALS_WEEK_WEDNESDAY_PERIOD_SCHEDULE[],2,TRUE),
       VLOOKUP(Attendance!$G125,REGULAR_WEEK_SCHEDULE[[Wednesday]:[Period]],4,TRUE))),
IF(WEEKDAY($J125) = 5,
       IF(COUNTIF(BLOCK_THURSDAY_DATES[],Attendance!$J125) &gt; 0, VLOOKUP(Attendance!$G125,BLOCK_THURSDAY_PERIOD_SCHEDULE[],2,TRUE),
       IF(COUNTIF(FINALS_WEEK_THURSDAY_DATE[],Attendance!$J125) &gt; 0, VLOOKUP(Attendance!$G125,FINALS_WEEK_THURSDAY_PERIOD_SCHEDULE[],2,TRUE),
       VLOOKUP(Attendance!$G125,REGULAR_WEEK_SCHEDULE[[Thursday]:[Period]],3,TRUE))),
IF(WEEKDAY(Attendance!$J125) = 6,
       IF(COUNTIF(FINALS_WEEK_FRIDAY_DATE[],Attendance!$J125) &gt; 0, VLOOKUP(Attendance!$G125,FINALS_WEEK_FRIDAY_PERIOD_SCHEDULE[],2,TRUE),
       VLOOKUP(Attendance!$G125,REGULAR_WEEK_SCHEDULE[[Friday]:[Period]],2,TRUE))))))))))</f>
        <v/>
      </c>
      <c r="J125" s="32" t="str">
        <f t="shared" ca="1" si="5"/>
        <v/>
      </c>
      <c r="K125" s="32" t="str">
        <f>IF($A125 &lt;&gt; "",VLOOKUP($A125,'Student reference sheet'!$A$2:$V$2329, 7,FALSE), "")</f>
        <v/>
      </c>
      <c r="L125" s="30" t="str">
        <f>IF($A125 ="", "", VLOOKUP($A125, 'Student reference sheet'!$A$2:$Z$2603,23,FALSE))</f>
        <v/>
      </c>
      <c r="M125" s="30" t="str">
        <f>IF($A125 ="", "", VLOOKUP($A125, 'Student reference sheet'!$A$2:$Z$2603,24,FALSE))</f>
        <v/>
      </c>
      <c r="N125" s="30" t="str">
        <f>IF($A125 ="", "", VLOOKUP($A125, 'Student reference sheet'!$A$2:$Z$2603,26,FALSE))</f>
        <v/>
      </c>
      <c r="O125" s="30" t="str">
        <f>IF($A125 ="", "", VLOOKUP($A125, 'Student reference sheet'!$A$2:$Z$2603,25,FALSE))</f>
        <v/>
      </c>
      <c r="P125" s="30" t="str">
        <f>IF($A125 = "", "", IF(OR(VLOOKUP($A125,'Student reference sheet'!$A$2:$V$2400,8,FALSE) = "R",  VLOOKUP($A125,'Student reference sheet'!$A$2:$V$2400,8,FALSE) = "L"), "X", ""))</f>
        <v/>
      </c>
      <c r="Q125" s="30" t="str">
        <f>IF($A125 ="", "", VLOOKUP($A125, 'Student reference sheet'!$A$2:$V$2603,22,FALSE))</f>
        <v/>
      </c>
      <c r="R125" s="30" t="str">
        <f>IF($A125 &lt;&gt; "",VLOOKUP($A125,'Student reference sheet'!$A$2:$V$2329, 5,FALSE), "")</f>
        <v/>
      </c>
      <c r="S125" s="30" t="str">
        <f>IF($A125 &lt;&gt; "",VLOOKUP($A125,'Student reference sheet'!$A$2:$V$2329, 6,FALSE), "")</f>
        <v/>
      </c>
      <c r="T125" s="30" t="str">
        <f>IF($A125 = "","",
IF(VLOOKUP($A125,'Student reference sheet'!$A$2:$V$2329, 10,FALSE) = "Y", "Hispanic",
IF(VLOOKUP($A125,'Student reference sheet'!$A$2:$V$2329,11,FALSE) &lt;&gt; "",
IF(VLOOKUP($A125,'Student reference sheet'!$A$2:$V$2329,11,FALSE) = "UNK", "Unknown", VLOOKUP(VALUE(VLOOKUP($A125,'Student reference sheet'!$A$2:$V$2329,11,FALSE)),'Ethnicity Reference'!$A$2:$B$22,2,FALSE)),
IF(VLOOKUP($A125,'Student reference sheet'!$A$2:$V$2329,9,FALSE) &lt;&gt; "", VLOOKUP(VALUE(VLOOKUP($A125,'Student reference sheet'!$A$2:$V$2329,9,FALSE)),'Ethnicity Reference'!$A$2:$B$22,2,FALSE),"Unknown"))))</f>
        <v/>
      </c>
      <c r="U125" s="34"/>
    </row>
    <row r="126" spans="1:21" ht="15.75">
      <c r="A126" s="47"/>
      <c r="B126" s="33"/>
      <c r="C126" s="30" t="str">
        <f>IF($A126 &lt;&gt; "",VLOOKUP($A126,'Student reference sheet'!$A$2:$V$2329, 3,FALSE), "")</f>
        <v/>
      </c>
      <c r="D126" s="30" t="str">
        <f>IF($A126 &lt;&gt; "",VLOOKUP($A126,'Student reference sheet'!$A$2:$V$2329, 2,FALSE), "")</f>
        <v/>
      </c>
      <c r="E126" s="34"/>
      <c r="F126" s="34"/>
      <c r="G126" s="31" t="str">
        <f t="shared" ca="1" si="3"/>
        <v/>
      </c>
      <c r="H126" s="31" t="str">
        <f t="shared" ca="1" si="4"/>
        <v/>
      </c>
      <c r="I126" s="36" t="str">
        <f>IF($A126 = "", "",
IF(COUNTIF(MINIMUM_DAY_DATES[], Attendance!J126) &gt; 0, VLOOKUP(Attendance!$G126,MINIMUM_DAY_PERIOD_SCHEDULE[], 2,TRUE),
IF(COUNTIF(RALLY_DATES[], Attendance!J126) &gt; 0, VLOOKUP(Attendance!$G126,RALLY_PERIOD_SCHEDULE[], 2,TRUE),
IF(WEEKDAY(Attendance!$J126) = 2,
       IF(COUNTIF(FINALS_WEEK_MONDAY_DATE[],Attendance!$J126) &gt; 0, VLOOKUP(Attendance!$G126,FINALS_WEEK_MONDAY_PERIOD_SCHEDULE[],2,TRUE),
       VLOOKUP(Attendance!$G126,REGULAR_WEEK_SCHEDULE[],6,TRUE)),
IF(WEEKDAY($J126) = 3,
       IF(COUNTIF(FINALS_WEEK_TUESDAY_DATE[],Attendance!$J126) &gt; 0, VLOOKUP(Attendance!$G126,FINALS_WEEK_TUESDAY_PERIOD_SCHEDULE[],2,TRUE),
       VLOOKUP(Attendance!$G126,REGULAR_WEEK_SCHEDULE[[Tuesday]:[Period]],5,TRUE)),
IF(WEEKDAY(Attendance!$J126) = 4,
        IF(COUNTIF(BLOCK_WEDNESDAY_DATES[],Attendance!$J126) &gt; 0, VLOOKUP(Attendance!$G126,BLOCK_WEDNESDAY_PERIOD_SCHEDULE[],2,TRUE),
        IF(COUNTIF(FINALS_WEEK_WEDNESDAY_DATE[],Attendance!$J126) &gt; 0, VLOOKUP(Attendance!$G126,FINALS_WEEK_WEDNESDAY_PERIOD_SCHEDULE[],2,TRUE),
       VLOOKUP(Attendance!$G126,REGULAR_WEEK_SCHEDULE[[Wednesday]:[Period]],4,TRUE))),
IF(WEEKDAY($J126) = 5,
       IF(COUNTIF(BLOCK_THURSDAY_DATES[],Attendance!$J126) &gt; 0, VLOOKUP(Attendance!$G126,BLOCK_THURSDAY_PERIOD_SCHEDULE[],2,TRUE),
       IF(COUNTIF(FINALS_WEEK_THURSDAY_DATE[],Attendance!$J126) &gt; 0, VLOOKUP(Attendance!$G126,FINALS_WEEK_THURSDAY_PERIOD_SCHEDULE[],2,TRUE),
       VLOOKUP(Attendance!$G126,REGULAR_WEEK_SCHEDULE[[Thursday]:[Period]],3,TRUE))),
IF(WEEKDAY(Attendance!$J126) = 6,
       IF(COUNTIF(FINALS_WEEK_FRIDAY_DATE[],Attendance!$J126) &gt; 0, VLOOKUP(Attendance!$G126,FINALS_WEEK_FRIDAY_PERIOD_SCHEDULE[],2,TRUE),
       VLOOKUP(Attendance!$G126,REGULAR_WEEK_SCHEDULE[[Friday]:[Period]],2,TRUE))))))))))</f>
        <v/>
      </c>
      <c r="J126" s="32" t="str">
        <f t="shared" ca="1" si="5"/>
        <v/>
      </c>
      <c r="K126" s="32" t="str">
        <f>IF($A126 &lt;&gt; "",VLOOKUP($A126,'Student reference sheet'!$A$2:$V$2329, 7,FALSE), "")</f>
        <v/>
      </c>
      <c r="L126" s="30" t="str">
        <f>IF($A126 ="", "", VLOOKUP($A126, 'Student reference sheet'!$A$2:$Z$2603,23,FALSE))</f>
        <v/>
      </c>
      <c r="M126" s="30" t="str">
        <f>IF($A126 ="", "", VLOOKUP($A126, 'Student reference sheet'!$A$2:$Z$2603,24,FALSE))</f>
        <v/>
      </c>
      <c r="N126" s="30" t="str">
        <f>IF($A126 ="", "", VLOOKUP($A126, 'Student reference sheet'!$A$2:$Z$2603,26,FALSE))</f>
        <v/>
      </c>
      <c r="O126" s="30" t="str">
        <f>IF($A126 ="", "", VLOOKUP($A126, 'Student reference sheet'!$A$2:$Z$2603,25,FALSE))</f>
        <v/>
      </c>
      <c r="P126" s="30" t="str">
        <f>IF($A126 = "", "", IF(OR(VLOOKUP($A126,'Student reference sheet'!$A$2:$V$2400,8,FALSE) = "R",  VLOOKUP($A126,'Student reference sheet'!$A$2:$V$2400,8,FALSE) = "L"), "X", ""))</f>
        <v/>
      </c>
      <c r="Q126" s="30" t="str">
        <f>IF($A126 ="", "", VLOOKUP($A126, 'Student reference sheet'!$A$2:$V$2603,22,FALSE))</f>
        <v/>
      </c>
      <c r="R126" s="30" t="str">
        <f>IF($A126 &lt;&gt; "",VLOOKUP($A126,'Student reference sheet'!$A$2:$V$2329, 5,FALSE), "")</f>
        <v/>
      </c>
      <c r="S126" s="30" t="str">
        <f>IF($A126 &lt;&gt; "",VLOOKUP($A126,'Student reference sheet'!$A$2:$V$2329, 6,FALSE), "")</f>
        <v/>
      </c>
      <c r="T126" s="30" t="str">
        <f>IF($A126 = "","",
IF(VLOOKUP($A126,'Student reference sheet'!$A$2:$V$2329, 10,FALSE) = "Y", "Hispanic",
IF(VLOOKUP($A126,'Student reference sheet'!$A$2:$V$2329,11,FALSE) &lt;&gt; "",
IF(VLOOKUP($A126,'Student reference sheet'!$A$2:$V$2329,11,FALSE) = "UNK", "Unknown", VLOOKUP(VALUE(VLOOKUP($A126,'Student reference sheet'!$A$2:$V$2329,11,FALSE)),'Ethnicity Reference'!$A$2:$B$22,2,FALSE)),
IF(VLOOKUP($A126,'Student reference sheet'!$A$2:$V$2329,9,FALSE) &lt;&gt; "", VLOOKUP(VALUE(VLOOKUP($A126,'Student reference sheet'!$A$2:$V$2329,9,FALSE)),'Ethnicity Reference'!$A$2:$B$22,2,FALSE),"Unknown"))))</f>
        <v/>
      </c>
      <c r="U126" s="34"/>
    </row>
    <row r="127" spans="1:21" ht="15.75">
      <c r="A127" s="47"/>
      <c r="B127" s="33"/>
      <c r="C127" s="30" t="str">
        <f>IF($A127 &lt;&gt; "",VLOOKUP($A127,'Student reference sheet'!$A$2:$V$2329, 3,FALSE), "")</f>
        <v/>
      </c>
      <c r="D127" s="30" t="str">
        <f>IF($A127 &lt;&gt; "",VLOOKUP($A127,'Student reference sheet'!$A$2:$V$2329, 2,FALSE), "")</f>
        <v/>
      </c>
      <c r="E127" s="34"/>
      <c r="F127" s="34"/>
      <c r="G127" s="31" t="str">
        <f t="shared" ca="1" si="3"/>
        <v/>
      </c>
      <c r="H127" s="31" t="str">
        <f t="shared" ca="1" si="4"/>
        <v/>
      </c>
      <c r="I127" s="36" t="str">
        <f>IF($A127 = "", "",
IF(COUNTIF(MINIMUM_DAY_DATES[], Attendance!J127) &gt; 0, VLOOKUP(Attendance!$G127,MINIMUM_DAY_PERIOD_SCHEDULE[], 2,TRUE),
IF(COUNTIF(RALLY_DATES[], Attendance!J127) &gt; 0, VLOOKUP(Attendance!$G127,RALLY_PERIOD_SCHEDULE[], 2,TRUE),
IF(WEEKDAY(Attendance!$J127) = 2,
       IF(COUNTIF(FINALS_WEEK_MONDAY_DATE[],Attendance!$J127) &gt; 0, VLOOKUP(Attendance!$G127,FINALS_WEEK_MONDAY_PERIOD_SCHEDULE[],2,TRUE),
       VLOOKUP(Attendance!$G127,REGULAR_WEEK_SCHEDULE[],6,TRUE)),
IF(WEEKDAY($J127) = 3,
       IF(COUNTIF(FINALS_WEEK_TUESDAY_DATE[],Attendance!$J127) &gt; 0, VLOOKUP(Attendance!$G127,FINALS_WEEK_TUESDAY_PERIOD_SCHEDULE[],2,TRUE),
       VLOOKUP(Attendance!$G127,REGULAR_WEEK_SCHEDULE[[Tuesday]:[Period]],5,TRUE)),
IF(WEEKDAY(Attendance!$J127) = 4,
        IF(COUNTIF(BLOCK_WEDNESDAY_DATES[],Attendance!$J127) &gt; 0, VLOOKUP(Attendance!$G127,BLOCK_WEDNESDAY_PERIOD_SCHEDULE[],2,TRUE),
        IF(COUNTIF(FINALS_WEEK_WEDNESDAY_DATE[],Attendance!$J127) &gt; 0, VLOOKUP(Attendance!$G127,FINALS_WEEK_WEDNESDAY_PERIOD_SCHEDULE[],2,TRUE),
       VLOOKUP(Attendance!$G127,REGULAR_WEEK_SCHEDULE[[Wednesday]:[Period]],4,TRUE))),
IF(WEEKDAY($J127) = 5,
       IF(COUNTIF(BLOCK_THURSDAY_DATES[],Attendance!$J127) &gt; 0, VLOOKUP(Attendance!$G127,BLOCK_THURSDAY_PERIOD_SCHEDULE[],2,TRUE),
       IF(COUNTIF(FINALS_WEEK_THURSDAY_DATE[],Attendance!$J127) &gt; 0, VLOOKUP(Attendance!$G127,FINALS_WEEK_THURSDAY_PERIOD_SCHEDULE[],2,TRUE),
       VLOOKUP(Attendance!$G127,REGULAR_WEEK_SCHEDULE[[Thursday]:[Period]],3,TRUE))),
IF(WEEKDAY(Attendance!$J127) = 6,
       IF(COUNTIF(FINALS_WEEK_FRIDAY_DATE[],Attendance!$J127) &gt; 0, VLOOKUP(Attendance!$G127,FINALS_WEEK_FRIDAY_PERIOD_SCHEDULE[],2,TRUE),
       VLOOKUP(Attendance!$G127,REGULAR_WEEK_SCHEDULE[[Friday]:[Period]],2,TRUE))))))))))</f>
        <v/>
      </c>
      <c r="J127" s="32" t="str">
        <f t="shared" ca="1" si="5"/>
        <v/>
      </c>
      <c r="K127" s="32" t="str">
        <f>IF($A127 &lt;&gt; "",VLOOKUP($A127,'Student reference sheet'!$A$2:$V$2329, 7,FALSE), "")</f>
        <v/>
      </c>
      <c r="L127" s="30" t="str">
        <f>IF($A127 ="", "", VLOOKUP($A127, 'Student reference sheet'!$A$2:$Z$2603,23,FALSE))</f>
        <v/>
      </c>
      <c r="M127" s="30" t="str">
        <f>IF($A127 ="", "", VLOOKUP($A127, 'Student reference sheet'!$A$2:$Z$2603,24,FALSE))</f>
        <v/>
      </c>
      <c r="N127" s="30" t="str">
        <f>IF($A127 ="", "", VLOOKUP($A127, 'Student reference sheet'!$A$2:$Z$2603,26,FALSE))</f>
        <v/>
      </c>
      <c r="O127" s="30" t="str">
        <f>IF($A127 ="", "", VLOOKUP($A127, 'Student reference sheet'!$A$2:$Z$2603,25,FALSE))</f>
        <v/>
      </c>
      <c r="P127" s="30" t="str">
        <f>IF($A127 = "", "", IF(OR(VLOOKUP($A127,'Student reference sheet'!$A$2:$V$2400,8,FALSE) = "R",  VLOOKUP($A127,'Student reference sheet'!$A$2:$V$2400,8,FALSE) = "L"), "X", ""))</f>
        <v/>
      </c>
      <c r="Q127" s="30" t="str">
        <f>IF($A127 ="", "", VLOOKUP($A127, 'Student reference sheet'!$A$2:$V$2603,22,FALSE))</f>
        <v/>
      </c>
      <c r="R127" s="30" t="str">
        <f>IF($A127 &lt;&gt; "",VLOOKUP($A127,'Student reference sheet'!$A$2:$V$2329, 5,FALSE), "")</f>
        <v/>
      </c>
      <c r="S127" s="30" t="str">
        <f>IF($A127 &lt;&gt; "",VLOOKUP($A127,'Student reference sheet'!$A$2:$V$2329, 6,FALSE), "")</f>
        <v/>
      </c>
      <c r="T127" s="30" t="str">
        <f>IF($A127 = "","",
IF(VLOOKUP($A127,'Student reference sheet'!$A$2:$V$2329, 10,FALSE) = "Y", "Hispanic",
IF(VLOOKUP($A127,'Student reference sheet'!$A$2:$V$2329,11,FALSE) &lt;&gt; "",
IF(VLOOKUP($A127,'Student reference sheet'!$A$2:$V$2329,11,FALSE) = "UNK", "Unknown", VLOOKUP(VALUE(VLOOKUP($A127,'Student reference sheet'!$A$2:$V$2329,11,FALSE)),'Ethnicity Reference'!$A$2:$B$22,2,FALSE)),
IF(VLOOKUP($A127,'Student reference sheet'!$A$2:$V$2329,9,FALSE) &lt;&gt; "", VLOOKUP(VALUE(VLOOKUP($A127,'Student reference sheet'!$A$2:$V$2329,9,FALSE)),'Ethnicity Reference'!$A$2:$B$22,2,FALSE),"Unknown"))))</f>
        <v/>
      </c>
      <c r="U127" s="34"/>
    </row>
    <row r="128" spans="1:21" ht="15.75">
      <c r="A128" s="47"/>
      <c r="B128" s="33"/>
      <c r="C128" s="30" t="str">
        <f>IF($A128 &lt;&gt; "",VLOOKUP($A128,'Student reference sheet'!$A$2:$V$2329, 3,FALSE), "")</f>
        <v/>
      </c>
      <c r="D128" s="30" t="str">
        <f>IF($A128 &lt;&gt; "",VLOOKUP($A128,'Student reference sheet'!$A$2:$V$2329, 2,FALSE), "")</f>
        <v/>
      </c>
      <c r="E128" s="34"/>
      <c r="F128" s="34"/>
      <c r="G128" s="31" t="str">
        <f t="shared" ca="1" si="3"/>
        <v/>
      </c>
      <c r="H128" s="31" t="str">
        <f t="shared" ca="1" si="4"/>
        <v/>
      </c>
      <c r="I128" s="36" t="str">
        <f>IF($A128 = "", "",
IF(COUNTIF(MINIMUM_DAY_DATES[], Attendance!J128) &gt; 0, VLOOKUP(Attendance!$G128,MINIMUM_DAY_PERIOD_SCHEDULE[], 2,TRUE),
IF(COUNTIF(RALLY_DATES[], Attendance!J128) &gt; 0, VLOOKUP(Attendance!$G128,RALLY_PERIOD_SCHEDULE[], 2,TRUE),
IF(WEEKDAY(Attendance!$J128) = 2,
       IF(COUNTIF(FINALS_WEEK_MONDAY_DATE[],Attendance!$J128) &gt; 0, VLOOKUP(Attendance!$G128,FINALS_WEEK_MONDAY_PERIOD_SCHEDULE[],2,TRUE),
       VLOOKUP(Attendance!$G128,REGULAR_WEEK_SCHEDULE[],6,TRUE)),
IF(WEEKDAY($J128) = 3,
       IF(COUNTIF(FINALS_WEEK_TUESDAY_DATE[],Attendance!$J128) &gt; 0, VLOOKUP(Attendance!$G128,FINALS_WEEK_TUESDAY_PERIOD_SCHEDULE[],2,TRUE),
       VLOOKUP(Attendance!$G128,REGULAR_WEEK_SCHEDULE[[Tuesday]:[Period]],5,TRUE)),
IF(WEEKDAY(Attendance!$J128) = 4,
        IF(COUNTIF(BLOCK_WEDNESDAY_DATES[],Attendance!$J128) &gt; 0, VLOOKUP(Attendance!$G128,BLOCK_WEDNESDAY_PERIOD_SCHEDULE[],2,TRUE),
        IF(COUNTIF(FINALS_WEEK_WEDNESDAY_DATE[],Attendance!$J128) &gt; 0, VLOOKUP(Attendance!$G128,FINALS_WEEK_WEDNESDAY_PERIOD_SCHEDULE[],2,TRUE),
       VLOOKUP(Attendance!$G128,REGULAR_WEEK_SCHEDULE[[Wednesday]:[Period]],4,TRUE))),
IF(WEEKDAY($J128) = 5,
       IF(COUNTIF(BLOCK_THURSDAY_DATES[],Attendance!$J128) &gt; 0, VLOOKUP(Attendance!$G128,BLOCK_THURSDAY_PERIOD_SCHEDULE[],2,TRUE),
       IF(COUNTIF(FINALS_WEEK_THURSDAY_DATE[],Attendance!$J128) &gt; 0, VLOOKUP(Attendance!$G128,FINALS_WEEK_THURSDAY_PERIOD_SCHEDULE[],2,TRUE),
       VLOOKUP(Attendance!$G128,REGULAR_WEEK_SCHEDULE[[Thursday]:[Period]],3,TRUE))),
IF(WEEKDAY(Attendance!$J128) = 6,
       IF(COUNTIF(FINALS_WEEK_FRIDAY_DATE[],Attendance!$J128) &gt; 0, VLOOKUP(Attendance!$G128,FINALS_WEEK_FRIDAY_PERIOD_SCHEDULE[],2,TRUE),
       VLOOKUP(Attendance!$G128,REGULAR_WEEK_SCHEDULE[[Friday]:[Period]],2,TRUE))))))))))</f>
        <v/>
      </c>
      <c r="J128" s="32" t="str">
        <f t="shared" ca="1" si="5"/>
        <v/>
      </c>
      <c r="K128" s="32" t="str">
        <f>IF($A128 &lt;&gt; "",VLOOKUP($A128,'Student reference sheet'!$A$2:$V$2329, 7,FALSE), "")</f>
        <v/>
      </c>
      <c r="L128" s="30" t="str">
        <f>IF($A128 ="", "", VLOOKUP($A128, 'Student reference sheet'!$A$2:$Z$2603,23,FALSE))</f>
        <v/>
      </c>
      <c r="M128" s="30" t="str">
        <f>IF($A128 ="", "", VLOOKUP($A128, 'Student reference sheet'!$A$2:$Z$2603,24,FALSE))</f>
        <v/>
      </c>
      <c r="N128" s="30" t="str">
        <f>IF($A128 ="", "", VLOOKUP($A128, 'Student reference sheet'!$A$2:$Z$2603,26,FALSE))</f>
        <v/>
      </c>
      <c r="O128" s="30" t="str">
        <f>IF($A128 ="", "", VLOOKUP($A128, 'Student reference sheet'!$A$2:$Z$2603,25,FALSE))</f>
        <v/>
      </c>
      <c r="P128" s="30" t="str">
        <f>IF($A128 = "", "", IF(OR(VLOOKUP($A128,'Student reference sheet'!$A$2:$V$2400,8,FALSE) = "R",  VLOOKUP($A128,'Student reference sheet'!$A$2:$V$2400,8,FALSE) = "L"), "X", ""))</f>
        <v/>
      </c>
      <c r="Q128" s="30" t="str">
        <f>IF($A128 ="", "", VLOOKUP($A128, 'Student reference sheet'!$A$2:$V$2603,22,FALSE))</f>
        <v/>
      </c>
      <c r="R128" s="30" t="str">
        <f>IF($A128 &lt;&gt; "",VLOOKUP($A128,'Student reference sheet'!$A$2:$V$2329, 5,FALSE), "")</f>
        <v/>
      </c>
      <c r="S128" s="30" t="str">
        <f>IF($A128 &lt;&gt; "",VLOOKUP($A128,'Student reference sheet'!$A$2:$V$2329, 6,FALSE), "")</f>
        <v/>
      </c>
      <c r="T128" s="30" t="str">
        <f>IF($A128 = "","",
IF(VLOOKUP($A128,'Student reference sheet'!$A$2:$V$2329, 10,FALSE) = "Y", "Hispanic",
IF(VLOOKUP($A128,'Student reference sheet'!$A$2:$V$2329,11,FALSE) &lt;&gt; "",
IF(VLOOKUP($A128,'Student reference sheet'!$A$2:$V$2329,11,FALSE) = "UNK", "Unknown", VLOOKUP(VALUE(VLOOKUP($A128,'Student reference sheet'!$A$2:$V$2329,11,FALSE)),'Ethnicity Reference'!$A$2:$B$22,2,FALSE)),
IF(VLOOKUP($A128,'Student reference sheet'!$A$2:$V$2329,9,FALSE) &lt;&gt; "", VLOOKUP(VALUE(VLOOKUP($A128,'Student reference sheet'!$A$2:$V$2329,9,FALSE)),'Ethnicity Reference'!$A$2:$B$22,2,FALSE),"Unknown"))))</f>
        <v/>
      </c>
      <c r="U128" s="34"/>
    </row>
    <row r="129" spans="1:21" ht="15.75">
      <c r="A129" s="47"/>
      <c r="B129" s="33"/>
      <c r="C129" s="30" t="str">
        <f>IF($A129 &lt;&gt; "",VLOOKUP($A129,'Student reference sheet'!$A$2:$V$2329, 3,FALSE), "")</f>
        <v/>
      </c>
      <c r="D129" s="30" t="str">
        <f>IF($A129 &lt;&gt; "",VLOOKUP($A129,'Student reference sheet'!$A$2:$V$2329, 2,FALSE), "")</f>
        <v/>
      </c>
      <c r="E129" s="34"/>
      <c r="F129" s="34"/>
      <c r="G129" s="31" t="str">
        <f t="shared" ca="1" si="3"/>
        <v/>
      </c>
      <c r="H129" s="31" t="str">
        <f t="shared" ca="1" si="4"/>
        <v/>
      </c>
      <c r="I129" s="36" t="str">
        <f>IF($A129 = "", "",
IF(COUNTIF(MINIMUM_DAY_DATES[], Attendance!J129) &gt; 0, VLOOKUP(Attendance!$G129,MINIMUM_DAY_PERIOD_SCHEDULE[], 2,TRUE),
IF(COUNTIF(RALLY_DATES[], Attendance!J129) &gt; 0, VLOOKUP(Attendance!$G129,RALLY_PERIOD_SCHEDULE[], 2,TRUE),
IF(WEEKDAY(Attendance!$J129) = 2,
       IF(COUNTIF(FINALS_WEEK_MONDAY_DATE[],Attendance!$J129) &gt; 0, VLOOKUP(Attendance!$G129,FINALS_WEEK_MONDAY_PERIOD_SCHEDULE[],2,TRUE),
       VLOOKUP(Attendance!$G129,REGULAR_WEEK_SCHEDULE[],6,TRUE)),
IF(WEEKDAY($J129) = 3,
       IF(COUNTIF(FINALS_WEEK_TUESDAY_DATE[],Attendance!$J129) &gt; 0, VLOOKUP(Attendance!$G129,FINALS_WEEK_TUESDAY_PERIOD_SCHEDULE[],2,TRUE),
       VLOOKUP(Attendance!$G129,REGULAR_WEEK_SCHEDULE[[Tuesday]:[Period]],5,TRUE)),
IF(WEEKDAY(Attendance!$J129) = 4,
        IF(COUNTIF(BLOCK_WEDNESDAY_DATES[],Attendance!$J129) &gt; 0, VLOOKUP(Attendance!$G129,BLOCK_WEDNESDAY_PERIOD_SCHEDULE[],2,TRUE),
        IF(COUNTIF(FINALS_WEEK_WEDNESDAY_DATE[],Attendance!$J129) &gt; 0, VLOOKUP(Attendance!$G129,FINALS_WEEK_WEDNESDAY_PERIOD_SCHEDULE[],2,TRUE),
       VLOOKUP(Attendance!$G129,REGULAR_WEEK_SCHEDULE[[Wednesday]:[Period]],4,TRUE))),
IF(WEEKDAY($J129) = 5,
       IF(COUNTIF(BLOCK_THURSDAY_DATES[],Attendance!$J129) &gt; 0, VLOOKUP(Attendance!$G129,BLOCK_THURSDAY_PERIOD_SCHEDULE[],2,TRUE),
       IF(COUNTIF(FINALS_WEEK_THURSDAY_DATE[],Attendance!$J129) &gt; 0, VLOOKUP(Attendance!$G129,FINALS_WEEK_THURSDAY_PERIOD_SCHEDULE[],2,TRUE),
       VLOOKUP(Attendance!$G129,REGULAR_WEEK_SCHEDULE[[Thursday]:[Period]],3,TRUE))),
IF(WEEKDAY(Attendance!$J129) = 6,
       IF(COUNTIF(FINALS_WEEK_FRIDAY_DATE[],Attendance!$J129) &gt; 0, VLOOKUP(Attendance!$G129,FINALS_WEEK_FRIDAY_PERIOD_SCHEDULE[],2,TRUE),
       VLOOKUP(Attendance!$G129,REGULAR_WEEK_SCHEDULE[[Friday]:[Period]],2,TRUE))))))))))</f>
        <v/>
      </c>
      <c r="J129" s="32" t="str">
        <f t="shared" ca="1" si="5"/>
        <v/>
      </c>
      <c r="K129" s="32" t="str">
        <f>IF($A129 &lt;&gt; "",VLOOKUP($A129,'Student reference sheet'!$A$2:$V$2329, 7,FALSE), "")</f>
        <v/>
      </c>
      <c r="L129" s="30" t="str">
        <f>IF($A129 ="", "", VLOOKUP($A129, 'Student reference sheet'!$A$2:$Z$2603,23,FALSE))</f>
        <v/>
      </c>
      <c r="M129" s="30" t="str">
        <f>IF($A129 ="", "", VLOOKUP($A129, 'Student reference sheet'!$A$2:$Z$2603,24,FALSE))</f>
        <v/>
      </c>
      <c r="N129" s="30" t="str">
        <f>IF($A129 ="", "", VLOOKUP($A129, 'Student reference sheet'!$A$2:$Z$2603,26,FALSE))</f>
        <v/>
      </c>
      <c r="O129" s="30" t="str">
        <f>IF($A129 ="", "", VLOOKUP($A129, 'Student reference sheet'!$A$2:$Z$2603,25,FALSE))</f>
        <v/>
      </c>
      <c r="P129" s="30" t="str">
        <f>IF($A129 = "", "", IF(OR(VLOOKUP($A129,'Student reference sheet'!$A$2:$V$2400,8,FALSE) = "R",  VLOOKUP($A129,'Student reference sheet'!$A$2:$V$2400,8,FALSE) = "L"), "X", ""))</f>
        <v/>
      </c>
      <c r="Q129" s="30" t="str">
        <f>IF($A129 ="", "", VLOOKUP($A129, 'Student reference sheet'!$A$2:$V$2603,22,FALSE))</f>
        <v/>
      </c>
      <c r="R129" s="30" t="str">
        <f>IF($A129 &lt;&gt; "",VLOOKUP($A129,'Student reference sheet'!$A$2:$V$2329, 5,FALSE), "")</f>
        <v/>
      </c>
      <c r="S129" s="30" t="str">
        <f>IF($A129 &lt;&gt; "",VLOOKUP($A129,'Student reference sheet'!$A$2:$V$2329, 6,FALSE), "")</f>
        <v/>
      </c>
      <c r="T129" s="30" t="str">
        <f>IF($A129 = "","",
IF(VLOOKUP($A129,'Student reference sheet'!$A$2:$V$2329, 10,FALSE) = "Y", "Hispanic",
IF(VLOOKUP($A129,'Student reference sheet'!$A$2:$V$2329,11,FALSE) &lt;&gt; "",
IF(VLOOKUP($A129,'Student reference sheet'!$A$2:$V$2329,11,FALSE) = "UNK", "Unknown", VLOOKUP(VALUE(VLOOKUP($A129,'Student reference sheet'!$A$2:$V$2329,11,FALSE)),'Ethnicity Reference'!$A$2:$B$22,2,FALSE)),
IF(VLOOKUP($A129,'Student reference sheet'!$A$2:$V$2329,9,FALSE) &lt;&gt; "", VLOOKUP(VALUE(VLOOKUP($A129,'Student reference sheet'!$A$2:$V$2329,9,FALSE)),'Ethnicity Reference'!$A$2:$B$22,2,FALSE),"Unknown"))))</f>
        <v/>
      </c>
      <c r="U129" s="34"/>
    </row>
    <row r="130" spans="1:21" ht="15.75">
      <c r="A130" s="47"/>
      <c r="B130" s="33"/>
      <c r="C130" s="30" t="str">
        <f>IF($A130 &lt;&gt; "",VLOOKUP($A130,'Student reference sheet'!$A$2:$V$2329, 3,FALSE), "")</f>
        <v/>
      </c>
      <c r="D130" s="30" t="str">
        <f>IF($A130 &lt;&gt; "",VLOOKUP($A130,'Student reference sheet'!$A$2:$V$2329, 2,FALSE), "")</f>
        <v/>
      </c>
      <c r="E130" s="34"/>
      <c r="F130" s="34"/>
      <c r="G130" s="31" t="str">
        <f t="shared" ref="G130:G193" ca="1" si="6">IF(A130 &lt;&gt;"", IF(G130 = "",NOW() - TODAY(), G130), "")</f>
        <v/>
      </c>
      <c r="H130" s="31" t="str">
        <f t="shared" ref="H130:H193" ca="1" si="7">IF(B130 &lt;&gt;"", IF(H130 = "",NOW() - TODAY(), H130), "")</f>
        <v/>
      </c>
      <c r="I130" s="36" t="str">
        <f>IF($A130 = "", "",
IF(COUNTIF(MINIMUM_DAY_DATES[], Attendance!J130) &gt; 0, VLOOKUP(Attendance!$G130,MINIMUM_DAY_PERIOD_SCHEDULE[], 2,TRUE),
IF(COUNTIF(RALLY_DATES[], Attendance!J130) &gt; 0, VLOOKUP(Attendance!$G130,RALLY_PERIOD_SCHEDULE[], 2,TRUE),
IF(WEEKDAY(Attendance!$J130) = 2,
       IF(COUNTIF(FINALS_WEEK_MONDAY_DATE[],Attendance!$J130) &gt; 0, VLOOKUP(Attendance!$G130,FINALS_WEEK_MONDAY_PERIOD_SCHEDULE[],2,TRUE),
       VLOOKUP(Attendance!$G130,REGULAR_WEEK_SCHEDULE[],6,TRUE)),
IF(WEEKDAY($J130) = 3,
       IF(COUNTIF(FINALS_WEEK_TUESDAY_DATE[],Attendance!$J130) &gt; 0, VLOOKUP(Attendance!$G130,FINALS_WEEK_TUESDAY_PERIOD_SCHEDULE[],2,TRUE),
       VLOOKUP(Attendance!$G130,REGULAR_WEEK_SCHEDULE[[Tuesday]:[Period]],5,TRUE)),
IF(WEEKDAY(Attendance!$J130) = 4,
        IF(COUNTIF(BLOCK_WEDNESDAY_DATES[],Attendance!$J130) &gt; 0, VLOOKUP(Attendance!$G130,BLOCK_WEDNESDAY_PERIOD_SCHEDULE[],2,TRUE),
        IF(COUNTIF(FINALS_WEEK_WEDNESDAY_DATE[],Attendance!$J130) &gt; 0, VLOOKUP(Attendance!$G130,FINALS_WEEK_WEDNESDAY_PERIOD_SCHEDULE[],2,TRUE),
       VLOOKUP(Attendance!$G130,REGULAR_WEEK_SCHEDULE[[Wednesday]:[Period]],4,TRUE))),
IF(WEEKDAY($J130) = 5,
       IF(COUNTIF(BLOCK_THURSDAY_DATES[],Attendance!$J130) &gt; 0, VLOOKUP(Attendance!$G130,BLOCK_THURSDAY_PERIOD_SCHEDULE[],2,TRUE),
       IF(COUNTIF(FINALS_WEEK_THURSDAY_DATE[],Attendance!$J130) &gt; 0, VLOOKUP(Attendance!$G130,FINALS_WEEK_THURSDAY_PERIOD_SCHEDULE[],2,TRUE),
       VLOOKUP(Attendance!$G130,REGULAR_WEEK_SCHEDULE[[Thursday]:[Period]],3,TRUE))),
IF(WEEKDAY(Attendance!$J130) = 6,
       IF(COUNTIF(FINALS_WEEK_FRIDAY_DATE[],Attendance!$J130) &gt; 0, VLOOKUP(Attendance!$G130,FINALS_WEEK_FRIDAY_PERIOD_SCHEDULE[],2,TRUE),
       VLOOKUP(Attendance!$G130,REGULAR_WEEK_SCHEDULE[[Friday]:[Period]],2,TRUE))))))))))</f>
        <v/>
      </c>
      <c r="J130" s="32" t="str">
        <f t="shared" ref="J130:J193" ca="1" si="8">IF(A130 &lt;&gt;"", IF(J130 = "",TODAY(), J130), "")</f>
        <v/>
      </c>
      <c r="K130" s="32" t="str">
        <f>IF($A130 &lt;&gt; "",VLOOKUP($A130,'Student reference sheet'!$A$2:$V$2329, 7,FALSE), "")</f>
        <v/>
      </c>
      <c r="L130" s="30" t="str">
        <f>IF($A130 ="", "", VLOOKUP($A130, 'Student reference sheet'!$A$2:$Z$2603,23,FALSE))</f>
        <v/>
      </c>
      <c r="M130" s="30" t="str">
        <f>IF($A130 ="", "", VLOOKUP($A130, 'Student reference sheet'!$A$2:$Z$2603,24,FALSE))</f>
        <v/>
      </c>
      <c r="N130" s="30" t="str">
        <f>IF($A130 ="", "", VLOOKUP($A130, 'Student reference sheet'!$A$2:$Z$2603,26,FALSE))</f>
        <v/>
      </c>
      <c r="O130" s="30" t="str">
        <f>IF($A130 ="", "", VLOOKUP($A130, 'Student reference sheet'!$A$2:$Z$2603,25,FALSE))</f>
        <v/>
      </c>
      <c r="P130" s="30" t="str">
        <f>IF($A130 = "", "", IF(OR(VLOOKUP($A130,'Student reference sheet'!$A$2:$V$2400,8,FALSE) = "R",  VLOOKUP($A130,'Student reference sheet'!$A$2:$V$2400,8,FALSE) = "L"), "X", ""))</f>
        <v/>
      </c>
      <c r="Q130" s="30" t="str">
        <f>IF($A130 ="", "", VLOOKUP($A130, 'Student reference sheet'!$A$2:$V$2603,22,FALSE))</f>
        <v/>
      </c>
      <c r="R130" s="30" t="str">
        <f>IF($A130 &lt;&gt; "",VLOOKUP($A130,'Student reference sheet'!$A$2:$V$2329, 5,FALSE), "")</f>
        <v/>
      </c>
      <c r="S130" s="30" t="str">
        <f>IF($A130 &lt;&gt; "",VLOOKUP($A130,'Student reference sheet'!$A$2:$V$2329, 6,FALSE), "")</f>
        <v/>
      </c>
      <c r="T130" s="30" t="str">
        <f>IF($A130 = "","",
IF(VLOOKUP($A130,'Student reference sheet'!$A$2:$V$2329, 10,FALSE) = "Y", "Hispanic",
IF(VLOOKUP($A130,'Student reference sheet'!$A$2:$V$2329,11,FALSE) &lt;&gt; "",
IF(VLOOKUP($A130,'Student reference sheet'!$A$2:$V$2329,11,FALSE) = "UNK", "Unknown", VLOOKUP(VALUE(VLOOKUP($A130,'Student reference sheet'!$A$2:$V$2329,11,FALSE)),'Ethnicity Reference'!$A$2:$B$22,2,FALSE)),
IF(VLOOKUP($A130,'Student reference sheet'!$A$2:$V$2329,9,FALSE) &lt;&gt; "", VLOOKUP(VALUE(VLOOKUP($A130,'Student reference sheet'!$A$2:$V$2329,9,FALSE)),'Ethnicity Reference'!$A$2:$B$22,2,FALSE),"Unknown"))))</f>
        <v/>
      </c>
      <c r="U130" s="34"/>
    </row>
    <row r="131" spans="1:21" ht="15.75">
      <c r="A131" s="47"/>
      <c r="B131" s="33"/>
      <c r="C131" s="30" t="str">
        <f>IF($A131 &lt;&gt; "",VLOOKUP($A131,'Student reference sheet'!$A$2:$V$2329, 3,FALSE), "")</f>
        <v/>
      </c>
      <c r="D131" s="30" t="str">
        <f>IF($A131 &lt;&gt; "",VLOOKUP($A131,'Student reference sheet'!$A$2:$V$2329, 2,FALSE), "")</f>
        <v/>
      </c>
      <c r="E131" s="34"/>
      <c r="F131" s="34"/>
      <c r="G131" s="31" t="str">
        <f t="shared" ca="1" si="6"/>
        <v/>
      </c>
      <c r="H131" s="31" t="str">
        <f t="shared" ca="1" si="7"/>
        <v/>
      </c>
      <c r="I131" s="36" t="str">
        <f>IF($A131 = "", "",
IF(COUNTIF(MINIMUM_DAY_DATES[], Attendance!J131) &gt; 0, VLOOKUP(Attendance!$G131,MINIMUM_DAY_PERIOD_SCHEDULE[], 2,TRUE),
IF(COUNTIF(RALLY_DATES[], Attendance!J131) &gt; 0, VLOOKUP(Attendance!$G131,RALLY_PERIOD_SCHEDULE[], 2,TRUE),
IF(WEEKDAY(Attendance!$J131) = 2,
       IF(COUNTIF(FINALS_WEEK_MONDAY_DATE[],Attendance!$J131) &gt; 0, VLOOKUP(Attendance!$G131,FINALS_WEEK_MONDAY_PERIOD_SCHEDULE[],2,TRUE),
       VLOOKUP(Attendance!$G131,REGULAR_WEEK_SCHEDULE[],6,TRUE)),
IF(WEEKDAY($J131) = 3,
       IF(COUNTIF(FINALS_WEEK_TUESDAY_DATE[],Attendance!$J131) &gt; 0, VLOOKUP(Attendance!$G131,FINALS_WEEK_TUESDAY_PERIOD_SCHEDULE[],2,TRUE),
       VLOOKUP(Attendance!$G131,REGULAR_WEEK_SCHEDULE[[Tuesday]:[Period]],5,TRUE)),
IF(WEEKDAY(Attendance!$J131) = 4,
        IF(COUNTIF(BLOCK_WEDNESDAY_DATES[],Attendance!$J131) &gt; 0, VLOOKUP(Attendance!$G131,BLOCK_WEDNESDAY_PERIOD_SCHEDULE[],2,TRUE),
        IF(COUNTIF(FINALS_WEEK_WEDNESDAY_DATE[],Attendance!$J131) &gt; 0, VLOOKUP(Attendance!$G131,FINALS_WEEK_WEDNESDAY_PERIOD_SCHEDULE[],2,TRUE),
       VLOOKUP(Attendance!$G131,REGULAR_WEEK_SCHEDULE[[Wednesday]:[Period]],4,TRUE))),
IF(WEEKDAY($J131) = 5,
       IF(COUNTIF(BLOCK_THURSDAY_DATES[],Attendance!$J131) &gt; 0, VLOOKUP(Attendance!$G131,BLOCK_THURSDAY_PERIOD_SCHEDULE[],2,TRUE),
       IF(COUNTIF(FINALS_WEEK_THURSDAY_DATE[],Attendance!$J131) &gt; 0, VLOOKUP(Attendance!$G131,FINALS_WEEK_THURSDAY_PERIOD_SCHEDULE[],2,TRUE),
       VLOOKUP(Attendance!$G131,REGULAR_WEEK_SCHEDULE[[Thursday]:[Period]],3,TRUE))),
IF(WEEKDAY(Attendance!$J131) = 6,
       IF(COUNTIF(FINALS_WEEK_FRIDAY_DATE[],Attendance!$J131) &gt; 0, VLOOKUP(Attendance!$G131,FINALS_WEEK_FRIDAY_PERIOD_SCHEDULE[],2,TRUE),
       VLOOKUP(Attendance!$G131,REGULAR_WEEK_SCHEDULE[[Friday]:[Period]],2,TRUE))))))))))</f>
        <v/>
      </c>
      <c r="J131" s="32" t="str">
        <f t="shared" ca="1" si="8"/>
        <v/>
      </c>
      <c r="K131" s="32" t="str">
        <f>IF($A131 &lt;&gt; "",VLOOKUP($A131,'Student reference sheet'!$A$2:$V$2329, 7,FALSE), "")</f>
        <v/>
      </c>
      <c r="L131" s="30" t="str">
        <f>IF($A131 ="", "", VLOOKUP($A131, 'Student reference sheet'!$A$2:$Z$2603,23,FALSE))</f>
        <v/>
      </c>
      <c r="M131" s="30" t="str">
        <f>IF($A131 ="", "", VLOOKUP($A131, 'Student reference sheet'!$A$2:$Z$2603,24,FALSE))</f>
        <v/>
      </c>
      <c r="N131" s="30" t="str">
        <f>IF($A131 ="", "", VLOOKUP($A131, 'Student reference sheet'!$A$2:$Z$2603,26,FALSE))</f>
        <v/>
      </c>
      <c r="O131" s="30" t="str">
        <f>IF($A131 ="", "", VLOOKUP($A131, 'Student reference sheet'!$A$2:$Z$2603,25,FALSE))</f>
        <v/>
      </c>
      <c r="P131" s="30" t="str">
        <f>IF($A131 = "", "", IF(OR(VLOOKUP($A131,'Student reference sheet'!$A$2:$V$2400,8,FALSE) = "R",  VLOOKUP($A131,'Student reference sheet'!$A$2:$V$2400,8,FALSE) = "L"), "X", ""))</f>
        <v/>
      </c>
      <c r="Q131" s="30" t="str">
        <f>IF($A131 ="", "", VLOOKUP($A131, 'Student reference sheet'!$A$2:$V$2603,22,FALSE))</f>
        <v/>
      </c>
      <c r="R131" s="30" t="str">
        <f>IF($A131 &lt;&gt; "",VLOOKUP($A131,'Student reference sheet'!$A$2:$V$2329, 5,FALSE), "")</f>
        <v/>
      </c>
      <c r="S131" s="30" t="str">
        <f>IF($A131 &lt;&gt; "",VLOOKUP($A131,'Student reference sheet'!$A$2:$V$2329, 6,FALSE), "")</f>
        <v/>
      </c>
      <c r="T131" s="30" t="str">
        <f>IF($A131 = "","",
IF(VLOOKUP($A131,'Student reference sheet'!$A$2:$V$2329, 10,FALSE) = "Y", "Hispanic",
IF(VLOOKUP($A131,'Student reference sheet'!$A$2:$V$2329,11,FALSE) &lt;&gt; "",
IF(VLOOKUP($A131,'Student reference sheet'!$A$2:$V$2329,11,FALSE) = "UNK", "Unknown", VLOOKUP(VALUE(VLOOKUP($A131,'Student reference sheet'!$A$2:$V$2329,11,FALSE)),'Ethnicity Reference'!$A$2:$B$22,2,FALSE)),
IF(VLOOKUP($A131,'Student reference sheet'!$A$2:$V$2329,9,FALSE) &lt;&gt; "", VLOOKUP(VALUE(VLOOKUP($A131,'Student reference sheet'!$A$2:$V$2329,9,FALSE)),'Ethnicity Reference'!$A$2:$B$22,2,FALSE),"Unknown"))))</f>
        <v/>
      </c>
      <c r="U131" s="34"/>
    </row>
    <row r="132" spans="1:21" ht="15.75">
      <c r="A132" s="47"/>
      <c r="B132" s="33"/>
      <c r="C132" s="30" t="str">
        <f>IF($A132 &lt;&gt; "",VLOOKUP($A132,'Student reference sheet'!$A$2:$V$2329, 3,FALSE), "")</f>
        <v/>
      </c>
      <c r="D132" s="30" t="str">
        <f>IF($A132 &lt;&gt; "",VLOOKUP($A132,'Student reference sheet'!$A$2:$V$2329, 2,FALSE), "")</f>
        <v/>
      </c>
      <c r="E132" s="34"/>
      <c r="F132" s="34"/>
      <c r="G132" s="31" t="str">
        <f t="shared" ca="1" si="6"/>
        <v/>
      </c>
      <c r="H132" s="31" t="str">
        <f t="shared" ca="1" si="7"/>
        <v/>
      </c>
      <c r="I132" s="36" t="str">
        <f>IF($A132 = "", "",
IF(COUNTIF(MINIMUM_DAY_DATES[], Attendance!J132) &gt; 0, VLOOKUP(Attendance!$G132,MINIMUM_DAY_PERIOD_SCHEDULE[], 2,TRUE),
IF(COUNTIF(RALLY_DATES[], Attendance!J132) &gt; 0, VLOOKUP(Attendance!$G132,RALLY_PERIOD_SCHEDULE[], 2,TRUE),
IF(WEEKDAY(Attendance!$J132) = 2,
       IF(COUNTIF(FINALS_WEEK_MONDAY_DATE[],Attendance!$J132) &gt; 0, VLOOKUP(Attendance!$G132,FINALS_WEEK_MONDAY_PERIOD_SCHEDULE[],2,TRUE),
       VLOOKUP(Attendance!$G132,REGULAR_WEEK_SCHEDULE[],6,TRUE)),
IF(WEEKDAY($J132) = 3,
       IF(COUNTIF(FINALS_WEEK_TUESDAY_DATE[],Attendance!$J132) &gt; 0, VLOOKUP(Attendance!$G132,FINALS_WEEK_TUESDAY_PERIOD_SCHEDULE[],2,TRUE),
       VLOOKUP(Attendance!$G132,REGULAR_WEEK_SCHEDULE[[Tuesday]:[Period]],5,TRUE)),
IF(WEEKDAY(Attendance!$J132) = 4,
        IF(COUNTIF(BLOCK_WEDNESDAY_DATES[],Attendance!$J132) &gt; 0, VLOOKUP(Attendance!$G132,BLOCK_WEDNESDAY_PERIOD_SCHEDULE[],2,TRUE),
        IF(COUNTIF(FINALS_WEEK_WEDNESDAY_DATE[],Attendance!$J132) &gt; 0, VLOOKUP(Attendance!$G132,FINALS_WEEK_WEDNESDAY_PERIOD_SCHEDULE[],2,TRUE),
       VLOOKUP(Attendance!$G132,REGULAR_WEEK_SCHEDULE[[Wednesday]:[Period]],4,TRUE))),
IF(WEEKDAY($J132) = 5,
       IF(COUNTIF(BLOCK_THURSDAY_DATES[],Attendance!$J132) &gt; 0, VLOOKUP(Attendance!$G132,BLOCK_THURSDAY_PERIOD_SCHEDULE[],2,TRUE),
       IF(COUNTIF(FINALS_WEEK_THURSDAY_DATE[],Attendance!$J132) &gt; 0, VLOOKUP(Attendance!$G132,FINALS_WEEK_THURSDAY_PERIOD_SCHEDULE[],2,TRUE),
       VLOOKUP(Attendance!$G132,REGULAR_WEEK_SCHEDULE[[Thursday]:[Period]],3,TRUE))),
IF(WEEKDAY(Attendance!$J132) = 6,
       IF(COUNTIF(FINALS_WEEK_FRIDAY_DATE[],Attendance!$J132) &gt; 0, VLOOKUP(Attendance!$G132,FINALS_WEEK_FRIDAY_PERIOD_SCHEDULE[],2,TRUE),
       VLOOKUP(Attendance!$G132,REGULAR_WEEK_SCHEDULE[[Friday]:[Period]],2,TRUE))))))))))</f>
        <v/>
      </c>
      <c r="J132" s="32" t="str">
        <f t="shared" ca="1" si="8"/>
        <v/>
      </c>
      <c r="K132" s="32" t="str">
        <f>IF($A132 &lt;&gt; "",VLOOKUP($A132,'Student reference sheet'!$A$2:$V$2329, 7,FALSE), "")</f>
        <v/>
      </c>
      <c r="L132" s="30" t="str">
        <f>IF($A132 ="", "", VLOOKUP($A132, 'Student reference sheet'!$A$2:$Z$2603,23,FALSE))</f>
        <v/>
      </c>
      <c r="M132" s="30" t="str">
        <f>IF($A132 ="", "", VLOOKUP($A132, 'Student reference sheet'!$A$2:$Z$2603,24,FALSE))</f>
        <v/>
      </c>
      <c r="N132" s="30" t="str">
        <f>IF($A132 ="", "", VLOOKUP($A132, 'Student reference sheet'!$A$2:$Z$2603,26,FALSE))</f>
        <v/>
      </c>
      <c r="O132" s="30" t="str">
        <f>IF($A132 ="", "", VLOOKUP($A132, 'Student reference sheet'!$A$2:$Z$2603,25,FALSE))</f>
        <v/>
      </c>
      <c r="P132" s="30" t="str">
        <f>IF($A132 = "", "", IF(OR(VLOOKUP($A132,'Student reference sheet'!$A$2:$V$2400,8,FALSE) = "R",  VLOOKUP($A132,'Student reference sheet'!$A$2:$V$2400,8,FALSE) = "L"), "X", ""))</f>
        <v/>
      </c>
      <c r="Q132" s="30" t="str">
        <f>IF($A132 ="", "", VLOOKUP($A132, 'Student reference sheet'!$A$2:$V$2603,22,FALSE))</f>
        <v/>
      </c>
      <c r="R132" s="30" t="str">
        <f>IF($A132 &lt;&gt; "",VLOOKUP($A132,'Student reference sheet'!$A$2:$V$2329, 5,FALSE), "")</f>
        <v/>
      </c>
      <c r="S132" s="30" t="str">
        <f>IF($A132 &lt;&gt; "",VLOOKUP($A132,'Student reference sheet'!$A$2:$V$2329, 6,FALSE), "")</f>
        <v/>
      </c>
      <c r="T132" s="30" t="str">
        <f>IF($A132 = "","",
IF(VLOOKUP($A132,'Student reference sheet'!$A$2:$V$2329, 10,FALSE) = "Y", "Hispanic",
IF(VLOOKUP($A132,'Student reference sheet'!$A$2:$V$2329,11,FALSE) &lt;&gt; "",
IF(VLOOKUP($A132,'Student reference sheet'!$A$2:$V$2329,11,FALSE) = "UNK", "Unknown", VLOOKUP(VALUE(VLOOKUP($A132,'Student reference sheet'!$A$2:$V$2329,11,FALSE)),'Ethnicity Reference'!$A$2:$B$22,2,FALSE)),
IF(VLOOKUP($A132,'Student reference sheet'!$A$2:$V$2329,9,FALSE) &lt;&gt; "", VLOOKUP(VALUE(VLOOKUP($A132,'Student reference sheet'!$A$2:$V$2329,9,FALSE)),'Ethnicity Reference'!$A$2:$B$22,2,FALSE),"Unknown"))))</f>
        <v/>
      </c>
      <c r="U132" s="34"/>
    </row>
    <row r="133" spans="1:21" ht="15.75">
      <c r="A133" s="47"/>
      <c r="B133" s="33"/>
      <c r="C133" s="30" t="str">
        <f>IF($A133 &lt;&gt; "",VLOOKUP($A133,'Student reference sheet'!$A$2:$V$2329, 3,FALSE), "")</f>
        <v/>
      </c>
      <c r="D133" s="30" t="str">
        <f>IF($A133 &lt;&gt; "",VLOOKUP($A133,'Student reference sheet'!$A$2:$V$2329, 2,FALSE), "")</f>
        <v/>
      </c>
      <c r="E133" s="34"/>
      <c r="F133" s="34"/>
      <c r="G133" s="31" t="str">
        <f t="shared" ca="1" si="6"/>
        <v/>
      </c>
      <c r="H133" s="31" t="str">
        <f t="shared" ca="1" si="7"/>
        <v/>
      </c>
      <c r="I133" s="36" t="str">
        <f>IF($A133 = "", "",
IF(COUNTIF(MINIMUM_DAY_DATES[], Attendance!J133) &gt; 0, VLOOKUP(Attendance!$G133,MINIMUM_DAY_PERIOD_SCHEDULE[], 2,TRUE),
IF(COUNTIF(RALLY_DATES[], Attendance!J133) &gt; 0, VLOOKUP(Attendance!$G133,RALLY_PERIOD_SCHEDULE[], 2,TRUE),
IF(WEEKDAY(Attendance!$J133) = 2,
       IF(COUNTIF(FINALS_WEEK_MONDAY_DATE[],Attendance!$J133) &gt; 0, VLOOKUP(Attendance!$G133,FINALS_WEEK_MONDAY_PERIOD_SCHEDULE[],2,TRUE),
       VLOOKUP(Attendance!$G133,REGULAR_WEEK_SCHEDULE[],6,TRUE)),
IF(WEEKDAY($J133) = 3,
       IF(COUNTIF(FINALS_WEEK_TUESDAY_DATE[],Attendance!$J133) &gt; 0, VLOOKUP(Attendance!$G133,FINALS_WEEK_TUESDAY_PERIOD_SCHEDULE[],2,TRUE),
       VLOOKUP(Attendance!$G133,REGULAR_WEEK_SCHEDULE[[Tuesday]:[Period]],5,TRUE)),
IF(WEEKDAY(Attendance!$J133) = 4,
        IF(COUNTIF(BLOCK_WEDNESDAY_DATES[],Attendance!$J133) &gt; 0, VLOOKUP(Attendance!$G133,BLOCK_WEDNESDAY_PERIOD_SCHEDULE[],2,TRUE),
        IF(COUNTIF(FINALS_WEEK_WEDNESDAY_DATE[],Attendance!$J133) &gt; 0, VLOOKUP(Attendance!$G133,FINALS_WEEK_WEDNESDAY_PERIOD_SCHEDULE[],2,TRUE),
       VLOOKUP(Attendance!$G133,REGULAR_WEEK_SCHEDULE[[Wednesday]:[Period]],4,TRUE))),
IF(WEEKDAY($J133) = 5,
       IF(COUNTIF(BLOCK_THURSDAY_DATES[],Attendance!$J133) &gt; 0, VLOOKUP(Attendance!$G133,BLOCK_THURSDAY_PERIOD_SCHEDULE[],2,TRUE),
       IF(COUNTIF(FINALS_WEEK_THURSDAY_DATE[],Attendance!$J133) &gt; 0, VLOOKUP(Attendance!$G133,FINALS_WEEK_THURSDAY_PERIOD_SCHEDULE[],2,TRUE),
       VLOOKUP(Attendance!$G133,REGULAR_WEEK_SCHEDULE[[Thursday]:[Period]],3,TRUE))),
IF(WEEKDAY(Attendance!$J133) = 6,
       IF(COUNTIF(FINALS_WEEK_FRIDAY_DATE[],Attendance!$J133) &gt; 0, VLOOKUP(Attendance!$G133,FINALS_WEEK_FRIDAY_PERIOD_SCHEDULE[],2,TRUE),
       VLOOKUP(Attendance!$G133,REGULAR_WEEK_SCHEDULE[[Friday]:[Period]],2,TRUE))))))))))</f>
        <v/>
      </c>
      <c r="J133" s="32" t="str">
        <f t="shared" ca="1" si="8"/>
        <v/>
      </c>
      <c r="K133" s="32" t="str">
        <f>IF($A133 &lt;&gt; "",VLOOKUP($A133,'Student reference sheet'!$A$2:$V$2329, 7,FALSE), "")</f>
        <v/>
      </c>
      <c r="L133" s="30" t="str">
        <f>IF($A133 ="", "", VLOOKUP($A133, 'Student reference sheet'!$A$2:$Z$2603,23,FALSE))</f>
        <v/>
      </c>
      <c r="M133" s="30" t="str">
        <f>IF($A133 ="", "", VLOOKUP($A133, 'Student reference sheet'!$A$2:$Z$2603,24,FALSE))</f>
        <v/>
      </c>
      <c r="N133" s="30" t="str">
        <f>IF($A133 ="", "", VLOOKUP($A133, 'Student reference sheet'!$A$2:$Z$2603,26,FALSE))</f>
        <v/>
      </c>
      <c r="O133" s="30" t="str">
        <f>IF($A133 ="", "", VLOOKUP($A133, 'Student reference sheet'!$A$2:$Z$2603,25,FALSE))</f>
        <v/>
      </c>
      <c r="P133" s="30" t="str">
        <f>IF($A133 = "", "", IF(OR(VLOOKUP($A133,'Student reference sheet'!$A$2:$V$2400,8,FALSE) = "R",  VLOOKUP($A133,'Student reference sheet'!$A$2:$V$2400,8,FALSE) = "L"), "X", ""))</f>
        <v/>
      </c>
      <c r="Q133" s="30" t="str">
        <f>IF($A133 ="", "", VLOOKUP($A133, 'Student reference sheet'!$A$2:$V$2603,22,FALSE))</f>
        <v/>
      </c>
      <c r="R133" s="30" t="str">
        <f>IF($A133 &lt;&gt; "",VLOOKUP($A133,'Student reference sheet'!$A$2:$V$2329, 5,FALSE), "")</f>
        <v/>
      </c>
      <c r="S133" s="30" t="str">
        <f>IF($A133 &lt;&gt; "",VLOOKUP($A133,'Student reference sheet'!$A$2:$V$2329, 6,FALSE), "")</f>
        <v/>
      </c>
      <c r="T133" s="30" t="str">
        <f>IF($A133 = "","",
IF(VLOOKUP($A133,'Student reference sheet'!$A$2:$V$2329, 10,FALSE) = "Y", "Hispanic",
IF(VLOOKUP($A133,'Student reference sheet'!$A$2:$V$2329,11,FALSE) &lt;&gt; "",
IF(VLOOKUP($A133,'Student reference sheet'!$A$2:$V$2329,11,FALSE) = "UNK", "Unknown", VLOOKUP(VALUE(VLOOKUP($A133,'Student reference sheet'!$A$2:$V$2329,11,FALSE)),'Ethnicity Reference'!$A$2:$B$22,2,FALSE)),
IF(VLOOKUP($A133,'Student reference sheet'!$A$2:$V$2329,9,FALSE) &lt;&gt; "", VLOOKUP(VALUE(VLOOKUP($A133,'Student reference sheet'!$A$2:$V$2329,9,FALSE)),'Ethnicity Reference'!$A$2:$B$22,2,FALSE),"Unknown"))))</f>
        <v/>
      </c>
      <c r="U133" s="34"/>
    </row>
    <row r="134" spans="1:21" ht="15.75">
      <c r="A134" s="47"/>
      <c r="B134" s="33"/>
      <c r="C134" s="30" t="str">
        <f>IF($A134 &lt;&gt; "",VLOOKUP($A134,'Student reference sheet'!$A$2:$V$2329, 3,FALSE), "")</f>
        <v/>
      </c>
      <c r="D134" s="30" t="str">
        <f>IF($A134 &lt;&gt; "",VLOOKUP($A134,'Student reference sheet'!$A$2:$V$2329, 2,FALSE), "")</f>
        <v/>
      </c>
      <c r="E134" s="34"/>
      <c r="F134" s="34"/>
      <c r="G134" s="31" t="str">
        <f t="shared" ca="1" si="6"/>
        <v/>
      </c>
      <c r="H134" s="31" t="str">
        <f t="shared" ca="1" si="7"/>
        <v/>
      </c>
      <c r="I134" s="36" t="str">
        <f>IF($A134 = "", "",
IF(COUNTIF(MINIMUM_DAY_DATES[], Attendance!J134) &gt; 0, VLOOKUP(Attendance!$G134,MINIMUM_DAY_PERIOD_SCHEDULE[], 2,TRUE),
IF(COUNTIF(RALLY_DATES[], Attendance!J134) &gt; 0, VLOOKUP(Attendance!$G134,RALLY_PERIOD_SCHEDULE[], 2,TRUE),
IF(WEEKDAY(Attendance!$J134) = 2,
       IF(COUNTIF(FINALS_WEEK_MONDAY_DATE[],Attendance!$J134) &gt; 0, VLOOKUP(Attendance!$G134,FINALS_WEEK_MONDAY_PERIOD_SCHEDULE[],2,TRUE),
       VLOOKUP(Attendance!$G134,REGULAR_WEEK_SCHEDULE[],6,TRUE)),
IF(WEEKDAY($J134) = 3,
       IF(COUNTIF(FINALS_WEEK_TUESDAY_DATE[],Attendance!$J134) &gt; 0, VLOOKUP(Attendance!$G134,FINALS_WEEK_TUESDAY_PERIOD_SCHEDULE[],2,TRUE),
       VLOOKUP(Attendance!$G134,REGULAR_WEEK_SCHEDULE[[Tuesday]:[Period]],5,TRUE)),
IF(WEEKDAY(Attendance!$J134) = 4,
        IF(COUNTIF(BLOCK_WEDNESDAY_DATES[],Attendance!$J134) &gt; 0, VLOOKUP(Attendance!$G134,BLOCK_WEDNESDAY_PERIOD_SCHEDULE[],2,TRUE),
        IF(COUNTIF(FINALS_WEEK_WEDNESDAY_DATE[],Attendance!$J134) &gt; 0, VLOOKUP(Attendance!$G134,FINALS_WEEK_WEDNESDAY_PERIOD_SCHEDULE[],2,TRUE),
       VLOOKUP(Attendance!$G134,REGULAR_WEEK_SCHEDULE[[Wednesday]:[Period]],4,TRUE))),
IF(WEEKDAY($J134) = 5,
       IF(COUNTIF(BLOCK_THURSDAY_DATES[],Attendance!$J134) &gt; 0, VLOOKUP(Attendance!$G134,BLOCK_THURSDAY_PERIOD_SCHEDULE[],2,TRUE),
       IF(COUNTIF(FINALS_WEEK_THURSDAY_DATE[],Attendance!$J134) &gt; 0, VLOOKUP(Attendance!$G134,FINALS_WEEK_THURSDAY_PERIOD_SCHEDULE[],2,TRUE),
       VLOOKUP(Attendance!$G134,REGULAR_WEEK_SCHEDULE[[Thursday]:[Period]],3,TRUE))),
IF(WEEKDAY(Attendance!$J134) = 6,
       IF(COUNTIF(FINALS_WEEK_FRIDAY_DATE[],Attendance!$J134) &gt; 0, VLOOKUP(Attendance!$G134,FINALS_WEEK_FRIDAY_PERIOD_SCHEDULE[],2,TRUE),
       VLOOKUP(Attendance!$G134,REGULAR_WEEK_SCHEDULE[[Friday]:[Period]],2,TRUE))))))))))</f>
        <v/>
      </c>
      <c r="J134" s="32" t="str">
        <f t="shared" ca="1" si="8"/>
        <v/>
      </c>
      <c r="K134" s="32" t="str">
        <f>IF($A134 &lt;&gt; "",VLOOKUP($A134,'Student reference sheet'!$A$2:$V$2329, 7,FALSE), "")</f>
        <v/>
      </c>
      <c r="L134" s="30" t="str">
        <f>IF($A134 ="", "", VLOOKUP($A134, 'Student reference sheet'!$A$2:$Z$2603,23,FALSE))</f>
        <v/>
      </c>
      <c r="M134" s="30" t="str">
        <f>IF($A134 ="", "", VLOOKUP($A134, 'Student reference sheet'!$A$2:$Z$2603,24,FALSE))</f>
        <v/>
      </c>
      <c r="N134" s="30" t="str">
        <f>IF($A134 ="", "", VLOOKUP($A134, 'Student reference sheet'!$A$2:$Z$2603,26,FALSE))</f>
        <v/>
      </c>
      <c r="O134" s="30" t="str">
        <f>IF($A134 ="", "", VLOOKUP($A134, 'Student reference sheet'!$A$2:$Z$2603,25,FALSE))</f>
        <v/>
      </c>
      <c r="P134" s="30" t="str">
        <f>IF($A134 = "", "", IF(OR(VLOOKUP($A134,'Student reference sheet'!$A$2:$V$2400,8,FALSE) = "R",  VLOOKUP($A134,'Student reference sheet'!$A$2:$V$2400,8,FALSE) = "L"), "X", ""))</f>
        <v/>
      </c>
      <c r="Q134" s="30" t="str">
        <f>IF($A134 ="", "", VLOOKUP($A134, 'Student reference sheet'!$A$2:$V$2603,22,FALSE))</f>
        <v/>
      </c>
      <c r="R134" s="30" t="str">
        <f>IF($A134 &lt;&gt; "",VLOOKUP($A134,'Student reference sheet'!$A$2:$V$2329, 5,FALSE), "")</f>
        <v/>
      </c>
      <c r="S134" s="30" t="str">
        <f>IF($A134 &lt;&gt; "",VLOOKUP($A134,'Student reference sheet'!$A$2:$V$2329, 6,FALSE), "")</f>
        <v/>
      </c>
      <c r="T134" s="30" t="str">
        <f>IF($A134 = "","",
IF(VLOOKUP($A134,'Student reference sheet'!$A$2:$V$2329, 10,FALSE) = "Y", "Hispanic",
IF(VLOOKUP($A134,'Student reference sheet'!$A$2:$V$2329,11,FALSE) &lt;&gt; "",
IF(VLOOKUP($A134,'Student reference sheet'!$A$2:$V$2329,11,FALSE) = "UNK", "Unknown", VLOOKUP(VALUE(VLOOKUP($A134,'Student reference sheet'!$A$2:$V$2329,11,FALSE)),'Ethnicity Reference'!$A$2:$B$22,2,FALSE)),
IF(VLOOKUP($A134,'Student reference sheet'!$A$2:$V$2329,9,FALSE) &lt;&gt; "", VLOOKUP(VALUE(VLOOKUP($A134,'Student reference sheet'!$A$2:$V$2329,9,FALSE)),'Ethnicity Reference'!$A$2:$B$22,2,FALSE),"Unknown"))))</f>
        <v/>
      </c>
      <c r="U134" s="34"/>
    </row>
    <row r="135" spans="1:21" ht="15.75">
      <c r="A135" s="47"/>
      <c r="B135" s="33"/>
      <c r="C135" s="30" t="str">
        <f>IF($A135 &lt;&gt; "",VLOOKUP($A135,'Student reference sheet'!$A$2:$V$2329, 3,FALSE), "")</f>
        <v/>
      </c>
      <c r="D135" s="30" t="str">
        <f>IF($A135 &lt;&gt; "",VLOOKUP($A135,'Student reference sheet'!$A$2:$V$2329, 2,FALSE), "")</f>
        <v/>
      </c>
      <c r="E135" s="34"/>
      <c r="F135" s="34"/>
      <c r="G135" s="31" t="str">
        <f t="shared" ca="1" si="6"/>
        <v/>
      </c>
      <c r="H135" s="31" t="str">
        <f t="shared" ca="1" si="7"/>
        <v/>
      </c>
      <c r="I135" s="36" t="str">
        <f>IF($A135 = "", "",
IF(COUNTIF(MINIMUM_DAY_DATES[], Attendance!J135) &gt; 0, VLOOKUP(Attendance!$G135,MINIMUM_DAY_PERIOD_SCHEDULE[], 2,TRUE),
IF(COUNTIF(RALLY_DATES[], Attendance!J135) &gt; 0, VLOOKUP(Attendance!$G135,RALLY_PERIOD_SCHEDULE[], 2,TRUE),
IF(WEEKDAY(Attendance!$J135) = 2,
       IF(COUNTIF(FINALS_WEEK_MONDAY_DATE[],Attendance!$J135) &gt; 0, VLOOKUP(Attendance!$G135,FINALS_WEEK_MONDAY_PERIOD_SCHEDULE[],2,TRUE),
       VLOOKUP(Attendance!$G135,REGULAR_WEEK_SCHEDULE[],6,TRUE)),
IF(WEEKDAY($J135) = 3,
       IF(COUNTIF(FINALS_WEEK_TUESDAY_DATE[],Attendance!$J135) &gt; 0, VLOOKUP(Attendance!$G135,FINALS_WEEK_TUESDAY_PERIOD_SCHEDULE[],2,TRUE),
       VLOOKUP(Attendance!$G135,REGULAR_WEEK_SCHEDULE[[Tuesday]:[Period]],5,TRUE)),
IF(WEEKDAY(Attendance!$J135) = 4,
        IF(COUNTIF(BLOCK_WEDNESDAY_DATES[],Attendance!$J135) &gt; 0, VLOOKUP(Attendance!$G135,BLOCK_WEDNESDAY_PERIOD_SCHEDULE[],2,TRUE),
        IF(COUNTIF(FINALS_WEEK_WEDNESDAY_DATE[],Attendance!$J135) &gt; 0, VLOOKUP(Attendance!$G135,FINALS_WEEK_WEDNESDAY_PERIOD_SCHEDULE[],2,TRUE),
       VLOOKUP(Attendance!$G135,REGULAR_WEEK_SCHEDULE[[Wednesday]:[Period]],4,TRUE))),
IF(WEEKDAY($J135) = 5,
       IF(COUNTIF(BLOCK_THURSDAY_DATES[],Attendance!$J135) &gt; 0, VLOOKUP(Attendance!$G135,BLOCK_THURSDAY_PERIOD_SCHEDULE[],2,TRUE),
       IF(COUNTIF(FINALS_WEEK_THURSDAY_DATE[],Attendance!$J135) &gt; 0, VLOOKUP(Attendance!$G135,FINALS_WEEK_THURSDAY_PERIOD_SCHEDULE[],2,TRUE),
       VLOOKUP(Attendance!$G135,REGULAR_WEEK_SCHEDULE[[Thursday]:[Period]],3,TRUE))),
IF(WEEKDAY(Attendance!$J135) = 6,
       IF(COUNTIF(FINALS_WEEK_FRIDAY_DATE[],Attendance!$J135) &gt; 0, VLOOKUP(Attendance!$G135,FINALS_WEEK_FRIDAY_PERIOD_SCHEDULE[],2,TRUE),
       VLOOKUP(Attendance!$G135,REGULAR_WEEK_SCHEDULE[[Friday]:[Period]],2,TRUE))))))))))</f>
        <v/>
      </c>
      <c r="J135" s="32" t="str">
        <f t="shared" ca="1" si="8"/>
        <v/>
      </c>
      <c r="K135" s="32" t="str">
        <f>IF($A135 &lt;&gt; "",VLOOKUP($A135,'Student reference sheet'!$A$2:$V$2329, 7,FALSE), "")</f>
        <v/>
      </c>
      <c r="L135" s="30" t="str">
        <f>IF($A135 ="", "", VLOOKUP($A135, 'Student reference sheet'!$A$2:$Z$2603,23,FALSE))</f>
        <v/>
      </c>
      <c r="M135" s="30" t="str">
        <f>IF($A135 ="", "", VLOOKUP($A135, 'Student reference sheet'!$A$2:$Z$2603,24,FALSE))</f>
        <v/>
      </c>
      <c r="N135" s="30" t="str">
        <f>IF($A135 ="", "", VLOOKUP($A135, 'Student reference sheet'!$A$2:$Z$2603,26,FALSE))</f>
        <v/>
      </c>
      <c r="O135" s="30" t="str">
        <f>IF($A135 ="", "", VLOOKUP($A135, 'Student reference sheet'!$A$2:$Z$2603,25,FALSE))</f>
        <v/>
      </c>
      <c r="P135" s="30" t="str">
        <f>IF($A135 = "", "", IF(OR(VLOOKUP($A135,'Student reference sheet'!$A$2:$V$2400,8,FALSE) = "R",  VLOOKUP($A135,'Student reference sheet'!$A$2:$V$2400,8,FALSE) = "L"), "X", ""))</f>
        <v/>
      </c>
      <c r="Q135" s="30" t="str">
        <f>IF($A135 ="", "", VLOOKUP($A135, 'Student reference sheet'!$A$2:$V$2603,22,FALSE))</f>
        <v/>
      </c>
      <c r="R135" s="30" t="str">
        <f>IF($A135 &lt;&gt; "",VLOOKUP($A135,'Student reference sheet'!$A$2:$V$2329, 5,FALSE), "")</f>
        <v/>
      </c>
      <c r="S135" s="30" t="str">
        <f>IF($A135 &lt;&gt; "",VLOOKUP($A135,'Student reference sheet'!$A$2:$V$2329, 6,FALSE), "")</f>
        <v/>
      </c>
      <c r="T135" s="30" t="str">
        <f>IF($A135 = "","",
IF(VLOOKUP($A135,'Student reference sheet'!$A$2:$V$2329, 10,FALSE) = "Y", "Hispanic",
IF(VLOOKUP($A135,'Student reference sheet'!$A$2:$V$2329,11,FALSE) &lt;&gt; "",
IF(VLOOKUP($A135,'Student reference sheet'!$A$2:$V$2329,11,FALSE) = "UNK", "Unknown", VLOOKUP(VALUE(VLOOKUP($A135,'Student reference sheet'!$A$2:$V$2329,11,FALSE)),'Ethnicity Reference'!$A$2:$B$22,2,FALSE)),
IF(VLOOKUP($A135,'Student reference sheet'!$A$2:$V$2329,9,FALSE) &lt;&gt; "", VLOOKUP(VALUE(VLOOKUP($A135,'Student reference sheet'!$A$2:$V$2329,9,FALSE)),'Ethnicity Reference'!$A$2:$B$22,2,FALSE),"Unknown"))))</f>
        <v/>
      </c>
      <c r="U135" s="34"/>
    </row>
    <row r="136" spans="1:21" ht="15.75">
      <c r="A136" s="47"/>
      <c r="B136" s="33"/>
      <c r="C136" s="30" t="str">
        <f>IF($A136 &lt;&gt; "",VLOOKUP($A136,'Student reference sheet'!$A$2:$V$2329, 3,FALSE), "")</f>
        <v/>
      </c>
      <c r="D136" s="30" t="str">
        <f>IF($A136 &lt;&gt; "",VLOOKUP($A136,'Student reference sheet'!$A$2:$V$2329, 2,FALSE), "")</f>
        <v/>
      </c>
      <c r="E136" s="34"/>
      <c r="F136" s="34"/>
      <c r="G136" s="31" t="str">
        <f t="shared" ca="1" si="6"/>
        <v/>
      </c>
      <c r="H136" s="31" t="str">
        <f t="shared" ca="1" si="7"/>
        <v/>
      </c>
      <c r="I136" s="36" t="str">
        <f>IF($A136 = "", "",
IF(COUNTIF(MINIMUM_DAY_DATES[], Attendance!J136) &gt; 0, VLOOKUP(Attendance!$G136,MINIMUM_DAY_PERIOD_SCHEDULE[], 2,TRUE),
IF(COUNTIF(RALLY_DATES[], Attendance!J136) &gt; 0, VLOOKUP(Attendance!$G136,RALLY_PERIOD_SCHEDULE[], 2,TRUE),
IF(WEEKDAY(Attendance!$J136) = 2,
       IF(COUNTIF(FINALS_WEEK_MONDAY_DATE[],Attendance!$J136) &gt; 0, VLOOKUP(Attendance!$G136,FINALS_WEEK_MONDAY_PERIOD_SCHEDULE[],2,TRUE),
       VLOOKUP(Attendance!$G136,REGULAR_WEEK_SCHEDULE[],6,TRUE)),
IF(WEEKDAY($J136) = 3,
       IF(COUNTIF(FINALS_WEEK_TUESDAY_DATE[],Attendance!$J136) &gt; 0, VLOOKUP(Attendance!$G136,FINALS_WEEK_TUESDAY_PERIOD_SCHEDULE[],2,TRUE),
       VLOOKUP(Attendance!$G136,REGULAR_WEEK_SCHEDULE[[Tuesday]:[Period]],5,TRUE)),
IF(WEEKDAY(Attendance!$J136) = 4,
        IF(COUNTIF(BLOCK_WEDNESDAY_DATES[],Attendance!$J136) &gt; 0, VLOOKUP(Attendance!$G136,BLOCK_WEDNESDAY_PERIOD_SCHEDULE[],2,TRUE),
        IF(COUNTIF(FINALS_WEEK_WEDNESDAY_DATE[],Attendance!$J136) &gt; 0, VLOOKUP(Attendance!$G136,FINALS_WEEK_WEDNESDAY_PERIOD_SCHEDULE[],2,TRUE),
       VLOOKUP(Attendance!$G136,REGULAR_WEEK_SCHEDULE[[Wednesday]:[Period]],4,TRUE))),
IF(WEEKDAY($J136) = 5,
       IF(COUNTIF(BLOCK_THURSDAY_DATES[],Attendance!$J136) &gt; 0, VLOOKUP(Attendance!$G136,BLOCK_THURSDAY_PERIOD_SCHEDULE[],2,TRUE),
       IF(COUNTIF(FINALS_WEEK_THURSDAY_DATE[],Attendance!$J136) &gt; 0, VLOOKUP(Attendance!$G136,FINALS_WEEK_THURSDAY_PERIOD_SCHEDULE[],2,TRUE),
       VLOOKUP(Attendance!$G136,REGULAR_WEEK_SCHEDULE[[Thursday]:[Period]],3,TRUE))),
IF(WEEKDAY(Attendance!$J136) = 6,
       IF(COUNTIF(FINALS_WEEK_FRIDAY_DATE[],Attendance!$J136) &gt; 0, VLOOKUP(Attendance!$G136,FINALS_WEEK_FRIDAY_PERIOD_SCHEDULE[],2,TRUE),
       VLOOKUP(Attendance!$G136,REGULAR_WEEK_SCHEDULE[[Friday]:[Period]],2,TRUE))))))))))</f>
        <v/>
      </c>
      <c r="J136" s="32" t="str">
        <f t="shared" ca="1" si="8"/>
        <v/>
      </c>
      <c r="K136" s="32" t="str">
        <f>IF($A136 &lt;&gt; "",VLOOKUP($A136,'Student reference sheet'!$A$2:$V$2329, 7,FALSE), "")</f>
        <v/>
      </c>
      <c r="L136" s="30" t="str">
        <f>IF($A136 ="", "", VLOOKUP($A136, 'Student reference sheet'!$A$2:$Z$2603,23,FALSE))</f>
        <v/>
      </c>
      <c r="M136" s="30" t="str">
        <f>IF($A136 ="", "", VLOOKUP($A136, 'Student reference sheet'!$A$2:$Z$2603,24,FALSE))</f>
        <v/>
      </c>
      <c r="N136" s="30" t="str">
        <f>IF($A136 ="", "", VLOOKUP($A136, 'Student reference sheet'!$A$2:$Z$2603,26,FALSE))</f>
        <v/>
      </c>
      <c r="O136" s="30" t="str">
        <f>IF($A136 ="", "", VLOOKUP($A136, 'Student reference sheet'!$A$2:$Z$2603,25,FALSE))</f>
        <v/>
      </c>
      <c r="P136" s="30" t="str">
        <f>IF($A136 = "", "", IF(OR(VLOOKUP($A136,'Student reference sheet'!$A$2:$V$2400,8,FALSE) = "R",  VLOOKUP($A136,'Student reference sheet'!$A$2:$V$2400,8,FALSE) = "L"), "X", ""))</f>
        <v/>
      </c>
      <c r="Q136" s="30" t="str">
        <f>IF($A136 ="", "", VLOOKUP($A136, 'Student reference sheet'!$A$2:$V$2603,22,FALSE))</f>
        <v/>
      </c>
      <c r="R136" s="30" t="str">
        <f>IF($A136 &lt;&gt; "",VLOOKUP($A136,'Student reference sheet'!$A$2:$V$2329, 5,FALSE), "")</f>
        <v/>
      </c>
      <c r="S136" s="30" t="str">
        <f>IF($A136 &lt;&gt; "",VLOOKUP($A136,'Student reference sheet'!$A$2:$V$2329, 6,FALSE), "")</f>
        <v/>
      </c>
      <c r="T136" s="30" t="str">
        <f>IF($A136 = "","",
IF(VLOOKUP($A136,'Student reference sheet'!$A$2:$V$2329, 10,FALSE) = "Y", "Hispanic",
IF(VLOOKUP($A136,'Student reference sheet'!$A$2:$V$2329,11,FALSE) &lt;&gt; "",
IF(VLOOKUP($A136,'Student reference sheet'!$A$2:$V$2329,11,FALSE) = "UNK", "Unknown", VLOOKUP(VALUE(VLOOKUP($A136,'Student reference sheet'!$A$2:$V$2329,11,FALSE)),'Ethnicity Reference'!$A$2:$B$22,2,FALSE)),
IF(VLOOKUP($A136,'Student reference sheet'!$A$2:$V$2329,9,FALSE) &lt;&gt; "", VLOOKUP(VALUE(VLOOKUP($A136,'Student reference sheet'!$A$2:$V$2329,9,FALSE)),'Ethnicity Reference'!$A$2:$B$22,2,FALSE),"Unknown"))))</f>
        <v/>
      </c>
      <c r="U136" s="34"/>
    </row>
    <row r="137" spans="1:21" ht="15.75">
      <c r="A137" s="47"/>
      <c r="B137" s="33"/>
      <c r="C137" s="30" t="str">
        <f>IF($A137 &lt;&gt; "",VLOOKUP($A137,'Student reference sheet'!$A$2:$V$2329, 3,FALSE), "")</f>
        <v/>
      </c>
      <c r="D137" s="30" t="str">
        <f>IF($A137 &lt;&gt; "",VLOOKUP($A137,'Student reference sheet'!$A$2:$V$2329, 2,FALSE), "")</f>
        <v/>
      </c>
      <c r="E137" s="34"/>
      <c r="F137" s="34"/>
      <c r="G137" s="31" t="str">
        <f t="shared" ca="1" si="6"/>
        <v/>
      </c>
      <c r="H137" s="31" t="str">
        <f t="shared" ca="1" si="7"/>
        <v/>
      </c>
      <c r="I137" s="36" t="str">
        <f>IF($A137 = "", "",
IF(COUNTIF(MINIMUM_DAY_DATES[], Attendance!J137) &gt; 0, VLOOKUP(Attendance!$G137,MINIMUM_DAY_PERIOD_SCHEDULE[], 2,TRUE),
IF(COUNTIF(RALLY_DATES[], Attendance!J137) &gt; 0, VLOOKUP(Attendance!$G137,RALLY_PERIOD_SCHEDULE[], 2,TRUE),
IF(WEEKDAY(Attendance!$J137) = 2,
       IF(COUNTIF(FINALS_WEEK_MONDAY_DATE[],Attendance!$J137) &gt; 0, VLOOKUP(Attendance!$G137,FINALS_WEEK_MONDAY_PERIOD_SCHEDULE[],2,TRUE),
       VLOOKUP(Attendance!$G137,REGULAR_WEEK_SCHEDULE[],6,TRUE)),
IF(WEEKDAY($J137) = 3,
       IF(COUNTIF(FINALS_WEEK_TUESDAY_DATE[],Attendance!$J137) &gt; 0, VLOOKUP(Attendance!$G137,FINALS_WEEK_TUESDAY_PERIOD_SCHEDULE[],2,TRUE),
       VLOOKUP(Attendance!$G137,REGULAR_WEEK_SCHEDULE[[Tuesday]:[Period]],5,TRUE)),
IF(WEEKDAY(Attendance!$J137) = 4,
        IF(COUNTIF(BLOCK_WEDNESDAY_DATES[],Attendance!$J137) &gt; 0, VLOOKUP(Attendance!$G137,BLOCK_WEDNESDAY_PERIOD_SCHEDULE[],2,TRUE),
        IF(COUNTIF(FINALS_WEEK_WEDNESDAY_DATE[],Attendance!$J137) &gt; 0, VLOOKUP(Attendance!$G137,FINALS_WEEK_WEDNESDAY_PERIOD_SCHEDULE[],2,TRUE),
       VLOOKUP(Attendance!$G137,REGULAR_WEEK_SCHEDULE[[Wednesday]:[Period]],4,TRUE))),
IF(WEEKDAY($J137) = 5,
       IF(COUNTIF(BLOCK_THURSDAY_DATES[],Attendance!$J137) &gt; 0, VLOOKUP(Attendance!$G137,BLOCK_THURSDAY_PERIOD_SCHEDULE[],2,TRUE),
       IF(COUNTIF(FINALS_WEEK_THURSDAY_DATE[],Attendance!$J137) &gt; 0, VLOOKUP(Attendance!$G137,FINALS_WEEK_THURSDAY_PERIOD_SCHEDULE[],2,TRUE),
       VLOOKUP(Attendance!$G137,REGULAR_WEEK_SCHEDULE[[Thursday]:[Period]],3,TRUE))),
IF(WEEKDAY(Attendance!$J137) = 6,
       IF(COUNTIF(FINALS_WEEK_FRIDAY_DATE[],Attendance!$J137) &gt; 0, VLOOKUP(Attendance!$G137,FINALS_WEEK_FRIDAY_PERIOD_SCHEDULE[],2,TRUE),
       VLOOKUP(Attendance!$G137,REGULAR_WEEK_SCHEDULE[[Friday]:[Period]],2,TRUE))))))))))</f>
        <v/>
      </c>
      <c r="J137" s="32" t="str">
        <f t="shared" ca="1" si="8"/>
        <v/>
      </c>
      <c r="K137" s="32" t="str">
        <f>IF($A137 &lt;&gt; "",VLOOKUP($A137,'Student reference sheet'!$A$2:$V$2329, 7,FALSE), "")</f>
        <v/>
      </c>
      <c r="L137" s="30" t="str">
        <f>IF($A137 ="", "", VLOOKUP($A137, 'Student reference sheet'!$A$2:$Z$2603,23,FALSE))</f>
        <v/>
      </c>
      <c r="M137" s="30" t="str">
        <f>IF($A137 ="", "", VLOOKUP($A137, 'Student reference sheet'!$A$2:$Z$2603,24,FALSE))</f>
        <v/>
      </c>
      <c r="N137" s="30" t="str">
        <f>IF($A137 ="", "", VLOOKUP($A137, 'Student reference sheet'!$A$2:$Z$2603,26,FALSE))</f>
        <v/>
      </c>
      <c r="O137" s="30" t="str">
        <f>IF($A137 ="", "", VLOOKUP($A137, 'Student reference sheet'!$A$2:$Z$2603,25,FALSE))</f>
        <v/>
      </c>
      <c r="P137" s="30" t="str">
        <f>IF($A137 = "", "", IF(OR(VLOOKUP($A137,'Student reference sheet'!$A$2:$V$2400,8,FALSE) = "R",  VLOOKUP($A137,'Student reference sheet'!$A$2:$V$2400,8,FALSE) = "L"), "X", ""))</f>
        <v/>
      </c>
      <c r="Q137" s="30" t="str">
        <f>IF($A137 ="", "", VLOOKUP($A137, 'Student reference sheet'!$A$2:$V$2603,22,FALSE))</f>
        <v/>
      </c>
      <c r="R137" s="30" t="str">
        <f>IF($A137 &lt;&gt; "",VLOOKUP($A137,'Student reference sheet'!$A$2:$V$2329, 5,FALSE), "")</f>
        <v/>
      </c>
      <c r="S137" s="30" t="str">
        <f>IF($A137 &lt;&gt; "",VLOOKUP($A137,'Student reference sheet'!$A$2:$V$2329, 6,FALSE), "")</f>
        <v/>
      </c>
      <c r="T137" s="30" t="str">
        <f>IF($A137 = "","",
IF(VLOOKUP($A137,'Student reference sheet'!$A$2:$V$2329, 10,FALSE) = "Y", "Hispanic",
IF(VLOOKUP($A137,'Student reference sheet'!$A$2:$V$2329,11,FALSE) &lt;&gt; "",
IF(VLOOKUP($A137,'Student reference sheet'!$A$2:$V$2329,11,FALSE) = "UNK", "Unknown", VLOOKUP(VALUE(VLOOKUP($A137,'Student reference sheet'!$A$2:$V$2329,11,FALSE)),'Ethnicity Reference'!$A$2:$B$22,2,FALSE)),
IF(VLOOKUP($A137,'Student reference sheet'!$A$2:$V$2329,9,FALSE) &lt;&gt; "", VLOOKUP(VALUE(VLOOKUP($A137,'Student reference sheet'!$A$2:$V$2329,9,FALSE)),'Ethnicity Reference'!$A$2:$B$22,2,FALSE),"Unknown"))))</f>
        <v/>
      </c>
      <c r="U137" s="34"/>
    </row>
    <row r="138" spans="1:21" ht="15.75">
      <c r="A138" s="47"/>
      <c r="B138" s="33"/>
      <c r="C138" s="30" t="str">
        <f>IF($A138 &lt;&gt; "",VLOOKUP($A138,'Student reference sheet'!$A$2:$V$2329, 3,FALSE), "")</f>
        <v/>
      </c>
      <c r="D138" s="30" t="str">
        <f>IF($A138 &lt;&gt; "",VLOOKUP($A138,'Student reference sheet'!$A$2:$V$2329, 2,FALSE), "")</f>
        <v/>
      </c>
      <c r="E138" s="34"/>
      <c r="F138" s="34"/>
      <c r="G138" s="31" t="str">
        <f t="shared" ca="1" si="6"/>
        <v/>
      </c>
      <c r="H138" s="31" t="str">
        <f t="shared" ca="1" si="7"/>
        <v/>
      </c>
      <c r="I138" s="36" t="str">
        <f>IF($A138 = "", "",
IF(COUNTIF(MINIMUM_DAY_DATES[], Attendance!J138) &gt; 0, VLOOKUP(Attendance!$G138,MINIMUM_DAY_PERIOD_SCHEDULE[], 2,TRUE),
IF(COUNTIF(RALLY_DATES[], Attendance!J138) &gt; 0, VLOOKUP(Attendance!$G138,RALLY_PERIOD_SCHEDULE[], 2,TRUE),
IF(WEEKDAY(Attendance!$J138) = 2,
       IF(COUNTIF(FINALS_WEEK_MONDAY_DATE[],Attendance!$J138) &gt; 0, VLOOKUP(Attendance!$G138,FINALS_WEEK_MONDAY_PERIOD_SCHEDULE[],2,TRUE),
       VLOOKUP(Attendance!$G138,REGULAR_WEEK_SCHEDULE[],6,TRUE)),
IF(WEEKDAY($J138) = 3,
       IF(COUNTIF(FINALS_WEEK_TUESDAY_DATE[],Attendance!$J138) &gt; 0, VLOOKUP(Attendance!$G138,FINALS_WEEK_TUESDAY_PERIOD_SCHEDULE[],2,TRUE),
       VLOOKUP(Attendance!$G138,REGULAR_WEEK_SCHEDULE[[Tuesday]:[Period]],5,TRUE)),
IF(WEEKDAY(Attendance!$J138) = 4,
        IF(COUNTIF(BLOCK_WEDNESDAY_DATES[],Attendance!$J138) &gt; 0, VLOOKUP(Attendance!$G138,BLOCK_WEDNESDAY_PERIOD_SCHEDULE[],2,TRUE),
        IF(COUNTIF(FINALS_WEEK_WEDNESDAY_DATE[],Attendance!$J138) &gt; 0, VLOOKUP(Attendance!$G138,FINALS_WEEK_WEDNESDAY_PERIOD_SCHEDULE[],2,TRUE),
       VLOOKUP(Attendance!$G138,REGULAR_WEEK_SCHEDULE[[Wednesday]:[Period]],4,TRUE))),
IF(WEEKDAY($J138) = 5,
       IF(COUNTIF(BLOCK_THURSDAY_DATES[],Attendance!$J138) &gt; 0, VLOOKUP(Attendance!$G138,BLOCK_THURSDAY_PERIOD_SCHEDULE[],2,TRUE),
       IF(COUNTIF(FINALS_WEEK_THURSDAY_DATE[],Attendance!$J138) &gt; 0, VLOOKUP(Attendance!$G138,FINALS_WEEK_THURSDAY_PERIOD_SCHEDULE[],2,TRUE),
       VLOOKUP(Attendance!$G138,REGULAR_WEEK_SCHEDULE[[Thursday]:[Period]],3,TRUE))),
IF(WEEKDAY(Attendance!$J138) = 6,
       IF(COUNTIF(FINALS_WEEK_FRIDAY_DATE[],Attendance!$J138) &gt; 0, VLOOKUP(Attendance!$G138,FINALS_WEEK_FRIDAY_PERIOD_SCHEDULE[],2,TRUE),
       VLOOKUP(Attendance!$G138,REGULAR_WEEK_SCHEDULE[[Friday]:[Period]],2,TRUE))))))))))</f>
        <v/>
      </c>
      <c r="J138" s="32" t="str">
        <f t="shared" ca="1" si="8"/>
        <v/>
      </c>
      <c r="K138" s="32" t="str">
        <f>IF($A138 &lt;&gt; "",VLOOKUP($A138,'Student reference sheet'!$A$2:$V$2329, 7,FALSE), "")</f>
        <v/>
      </c>
      <c r="L138" s="30" t="str">
        <f>IF($A138 ="", "", VLOOKUP($A138, 'Student reference sheet'!$A$2:$Z$2603,23,FALSE))</f>
        <v/>
      </c>
      <c r="M138" s="30" t="str">
        <f>IF($A138 ="", "", VLOOKUP($A138, 'Student reference sheet'!$A$2:$Z$2603,24,FALSE))</f>
        <v/>
      </c>
      <c r="N138" s="30" t="str">
        <f>IF($A138 ="", "", VLOOKUP($A138, 'Student reference sheet'!$A$2:$Z$2603,26,FALSE))</f>
        <v/>
      </c>
      <c r="O138" s="30" t="str">
        <f>IF($A138 ="", "", VLOOKUP($A138, 'Student reference sheet'!$A$2:$Z$2603,25,FALSE))</f>
        <v/>
      </c>
      <c r="P138" s="30" t="str">
        <f>IF($A138 = "", "", IF(OR(VLOOKUP($A138,'Student reference sheet'!$A$2:$V$2400,8,FALSE) = "R",  VLOOKUP($A138,'Student reference sheet'!$A$2:$V$2400,8,FALSE) = "L"), "X", ""))</f>
        <v/>
      </c>
      <c r="Q138" s="30" t="str">
        <f>IF($A138 ="", "", VLOOKUP($A138, 'Student reference sheet'!$A$2:$V$2603,22,FALSE))</f>
        <v/>
      </c>
      <c r="R138" s="30" t="str">
        <f>IF($A138 &lt;&gt; "",VLOOKUP($A138,'Student reference sheet'!$A$2:$V$2329, 5,FALSE), "")</f>
        <v/>
      </c>
      <c r="S138" s="30" t="str">
        <f>IF($A138 &lt;&gt; "",VLOOKUP($A138,'Student reference sheet'!$A$2:$V$2329, 6,FALSE), "")</f>
        <v/>
      </c>
      <c r="T138" s="30" t="str">
        <f>IF($A138 = "","",
IF(VLOOKUP($A138,'Student reference sheet'!$A$2:$V$2329, 10,FALSE) = "Y", "Hispanic",
IF(VLOOKUP($A138,'Student reference sheet'!$A$2:$V$2329,11,FALSE) &lt;&gt; "",
IF(VLOOKUP($A138,'Student reference sheet'!$A$2:$V$2329,11,FALSE) = "UNK", "Unknown", VLOOKUP(VALUE(VLOOKUP($A138,'Student reference sheet'!$A$2:$V$2329,11,FALSE)),'Ethnicity Reference'!$A$2:$B$22,2,FALSE)),
IF(VLOOKUP($A138,'Student reference sheet'!$A$2:$V$2329,9,FALSE) &lt;&gt; "", VLOOKUP(VALUE(VLOOKUP($A138,'Student reference sheet'!$A$2:$V$2329,9,FALSE)),'Ethnicity Reference'!$A$2:$B$22,2,FALSE),"Unknown"))))</f>
        <v/>
      </c>
      <c r="U138" s="34"/>
    </row>
    <row r="139" spans="1:21" ht="15.75">
      <c r="A139" s="47"/>
      <c r="B139" s="33"/>
      <c r="C139" s="30" t="str">
        <f>IF($A139 &lt;&gt; "",VLOOKUP($A139,'Student reference sheet'!$A$2:$V$2329, 3,FALSE), "")</f>
        <v/>
      </c>
      <c r="D139" s="30" t="str">
        <f>IF($A139 &lt;&gt; "",VLOOKUP($A139,'Student reference sheet'!$A$2:$V$2329, 2,FALSE), "")</f>
        <v/>
      </c>
      <c r="E139" s="34"/>
      <c r="F139" s="34"/>
      <c r="G139" s="31" t="str">
        <f t="shared" ca="1" si="6"/>
        <v/>
      </c>
      <c r="H139" s="31" t="str">
        <f t="shared" ca="1" si="7"/>
        <v/>
      </c>
      <c r="I139" s="36" t="str">
        <f>IF($A139 = "", "",
IF(COUNTIF(MINIMUM_DAY_DATES[], Attendance!J139) &gt; 0, VLOOKUP(Attendance!$G139,MINIMUM_DAY_PERIOD_SCHEDULE[], 2,TRUE),
IF(COUNTIF(RALLY_DATES[], Attendance!J139) &gt; 0, VLOOKUP(Attendance!$G139,RALLY_PERIOD_SCHEDULE[], 2,TRUE),
IF(WEEKDAY(Attendance!$J139) = 2,
       IF(COUNTIF(FINALS_WEEK_MONDAY_DATE[],Attendance!$J139) &gt; 0, VLOOKUP(Attendance!$G139,FINALS_WEEK_MONDAY_PERIOD_SCHEDULE[],2,TRUE),
       VLOOKUP(Attendance!$G139,REGULAR_WEEK_SCHEDULE[],6,TRUE)),
IF(WEEKDAY($J139) = 3,
       IF(COUNTIF(FINALS_WEEK_TUESDAY_DATE[],Attendance!$J139) &gt; 0, VLOOKUP(Attendance!$G139,FINALS_WEEK_TUESDAY_PERIOD_SCHEDULE[],2,TRUE),
       VLOOKUP(Attendance!$G139,REGULAR_WEEK_SCHEDULE[[Tuesday]:[Period]],5,TRUE)),
IF(WEEKDAY(Attendance!$J139) = 4,
        IF(COUNTIF(BLOCK_WEDNESDAY_DATES[],Attendance!$J139) &gt; 0, VLOOKUP(Attendance!$G139,BLOCK_WEDNESDAY_PERIOD_SCHEDULE[],2,TRUE),
        IF(COUNTIF(FINALS_WEEK_WEDNESDAY_DATE[],Attendance!$J139) &gt; 0, VLOOKUP(Attendance!$G139,FINALS_WEEK_WEDNESDAY_PERIOD_SCHEDULE[],2,TRUE),
       VLOOKUP(Attendance!$G139,REGULAR_WEEK_SCHEDULE[[Wednesday]:[Period]],4,TRUE))),
IF(WEEKDAY($J139) = 5,
       IF(COUNTIF(BLOCK_THURSDAY_DATES[],Attendance!$J139) &gt; 0, VLOOKUP(Attendance!$G139,BLOCK_THURSDAY_PERIOD_SCHEDULE[],2,TRUE),
       IF(COUNTIF(FINALS_WEEK_THURSDAY_DATE[],Attendance!$J139) &gt; 0, VLOOKUP(Attendance!$G139,FINALS_WEEK_THURSDAY_PERIOD_SCHEDULE[],2,TRUE),
       VLOOKUP(Attendance!$G139,REGULAR_WEEK_SCHEDULE[[Thursday]:[Period]],3,TRUE))),
IF(WEEKDAY(Attendance!$J139) = 6,
       IF(COUNTIF(FINALS_WEEK_FRIDAY_DATE[],Attendance!$J139) &gt; 0, VLOOKUP(Attendance!$G139,FINALS_WEEK_FRIDAY_PERIOD_SCHEDULE[],2,TRUE),
       VLOOKUP(Attendance!$G139,REGULAR_WEEK_SCHEDULE[[Friday]:[Period]],2,TRUE))))))))))</f>
        <v/>
      </c>
      <c r="J139" s="32" t="str">
        <f t="shared" ca="1" si="8"/>
        <v/>
      </c>
      <c r="K139" s="32" t="str">
        <f>IF($A139 &lt;&gt; "",VLOOKUP($A139,'Student reference sheet'!$A$2:$V$2329, 7,FALSE), "")</f>
        <v/>
      </c>
      <c r="L139" s="30" t="str">
        <f>IF($A139 ="", "", VLOOKUP($A139, 'Student reference sheet'!$A$2:$Z$2603,23,FALSE))</f>
        <v/>
      </c>
      <c r="M139" s="30" t="str">
        <f>IF($A139 ="", "", VLOOKUP($A139, 'Student reference sheet'!$A$2:$Z$2603,24,FALSE))</f>
        <v/>
      </c>
      <c r="N139" s="30" t="str">
        <f>IF($A139 ="", "", VLOOKUP($A139, 'Student reference sheet'!$A$2:$Z$2603,26,FALSE))</f>
        <v/>
      </c>
      <c r="O139" s="30" t="str">
        <f>IF($A139 ="", "", VLOOKUP($A139, 'Student reference sheet'!$A$2:$Z$2603,25,FALSE))</f>
        <v/>
      </c>
      <c r="P139" s="30" t="str">
        <f>IF($A139 = "", "", IF(OR(VLOOKUP($A139,'Student reference sheet'!$A$2:$V$2400,8,FALSE) = "R",  VLOOKUP($A139,'Student reference sheet'!$A$2:$V$2400,8,FALSE) = "L"), "X", ""))</f>
        <v/>
      </c>
      <c r="Q139" s="30" t="str">
        <f>IF($A139 ="", "", VLOOKUP($A139, 'Student reference sheet'!$A$2:$V$2603,22,FALSE))</f>
        <v/>
      </c>
      <c r="R139" s="30" t="str">
        <f>IF($A139 &lt;&gt; "",VLOOKUP($A139,'Student reference sheet'!$A$2:$V$2329, 5,FALSE), "")</f>
        <v/>
      </c>
      <c r="S139" s="30" t="str">
        <f>IF($A139 &lt;&gt; "",VLOOKUP($A139,'Student reference sheet'!$A$2:$V$2329, 6,FALSE), "")</f>
        <v/>
      </c>
      <c r="T139" s="30" t="str">
        <f>IF($A139 = "","",
IF(VLOOKUP($A139,'Student reference sheet'!$A$2:$V$2329, 10,FALSE) = "Y", "Hispanic",
IF(VLOOKUP($A139,'Student reference sheet'!$A$2:$V$2329,11,FALSE) &lt;&gt; "",
IF(VLOOKUP($A139,'Student reference sheet'!$A$2:$V$2329,11,FALSE) = "UNK", "Unknown", VLOOKUP(VALUE(VLOOKUP($A139,'Student reference sheet'!$A$2:$V$2329,11,FALSE)),'Ethnicity Reference'!$A$2:$B$22,2,FALSE)),
IF(VLOOKUP($A139,'Student reference sheet'!$A$2:$V$2329,9,FALSE) &lt;&gt; "", VLOOKUP(VALUE(VLOOKUP($A139,'Student reference sheet'!$A$2:$V$2329,9,FALSE)),'Ethnicity Reference'!$A$2:$B$22,2,FALSE),"Unknown"))))</f>
        <v/>
      </c>
      <c r="U139" s="34"/>
    </row>
    <row r="140" spans="1:21" ht="15.75">
      <c r="A140" s="47"/>
      <c r="B140" s="33"/>
      <c r="C140" s="30" t="str">
        <f>IF($A140 &lt;&gt; "",VLOOKUP($A140,'Student reference sheet'!$A$2:$V$2329, 3,FALSE), "")</f>
        <v/>
      </c>
      <c r="D140" s="30" t="str">
        <f>IF($A140 &lt;&gt; "",VLOOKUP($A140,'Student reference sheet'!$A$2:$V$2329, 2,FALSE), "")</f>
        <v/>
      </c>
      <c r="E140" s="34"/>
      <c r="F140" s="34"/>
      <c r="G140" s="31" t="str">
        <f t="shared" ca="1" si="6"/>
        <v/>
      </c>
      <c r="H140" s="31" t="str">
        <f t="shared" ca="1" si="7"/>
        <v/>
      </c>
      <c r="I140" s="36" t="str">
        <f>IF($A140 = "", "",
IF(COUNTIF(MINIMUM_DAY_DATES[], Attendance!J140) &gt; 0, VLOOKUP(Attendance!$G140,MINIMUM_DAY_PERIOD_SCHEDULE[], 2,TRUE),
IF(COUNTIF(RALLY_DATES[], Attendance!J140) &gt; 0, VLOOKUP(Attendance!$G140,RALLY_PERIOD_SCHEDULE[], 2,TRUE),
IF(WEEKDAY(Attendance!$J140) = 2,
       IF(COUNTIF(FINALS_WEEK_MONDAY_DATE[],Attendance!$J140) &gt; 0, VLOOKUP(Attendance!$G140,FINALS_WEEK_MONDAY_PERIOD_SCHEDULE[],2,TRUE),
       VLOOKUP(Attendance!$G140,REGULAR_WEEK_SCHEDULE[],6,TRUE)),
IF(WEEKDAY($J140) = 3,
       IF(COUNTIF(FINALS_WEEK_TUESDAY_DATE[],Attendance!$J140) &gt; 0, VLOOKUP(Attendance!$G140,FINALS_WEEK_TUESDAY_PERIOD_SCHEDULE[],2,TRUE),
       VLOOKUP(Attendance!$G140,REGULAR_WEEK_SCHEDULE[[Tuesday]:[Period]],5,TRUE)),
IF(WEEKDAY(Attendance!$J140) = 4,
        IF(COUNTIF(BLOCK_WEDNESDAY_DATES[],Attendance!$J140) &gt; 0, VLOOKUP(Attendance!$G140,BLOCK_WEDNESDAY_PERIOD_SCHEDULE[],2,TRUE),
        IF(COUNTIF(FINALS_WEEK_WEDNESDAY_DATE[],Attendance!$J140) &gt; 0, VLOOKUP(Attendance!$G140,FINALS_WEEK_WEDNESDAY_PERIOD_SCHEDULE[],2,TRUE),
       VLOOKUP(Attendance!$G140,REGULAR_WEEK_SCHEDULE[[Wednesday]:[Period]],4,TRUE))),
IF(WEEKDAY($J140) = 5,
       IF(COUNTIF(BLOCK_THURSDAY_DATES[],Attendance!$J140) &gt; 0, VLOOKUP(Attendance!$G140,BLOCK_THURSDAY_PERIOD_SCHEDULE[],2,TRUE),
       IF(COUNTIF(FINALS_WEEK_THURSDAY_DATE[],Attendance!$J140) &gt; 0, VLOOKUP(Attendance!$G140,FINALS_WEEK_THURSDAY_PERIOD_SCHEDULE[],2,TRUE),
       VLOOKUP(Attendance!$G140,REGULAR_WEEK_SCHEDULE[[Thursday]:[Period]],3,TRUE))),
IF(WEEKDAY(Attendance!$J140) = 6,
       IF(COUNTIF(FINALS_WEEK_FRIDAY_DATE[],Attendance!$J140) &gt; 0, VLOOKUP(Attendance!$G140,FINALS_WEEK_FRIDAY_PERIOD_SCHEDULE[],2,TRUE),
       VLOOKUP(Attendance!$G140,REGULAR_WEEK_SCHEDULE[[Friday]:[Period]],2,TRUE))))))))))</f>
        <v/>
      </c>
      <c r="J140" s="32" t="str">
        <f t="shared" ca="1" si="8"/>
        <v/>
      </c>
      <c r="K140" s="32" t="str">
        <f>IF($A140 &lt;&gt; "",VLOOKUP($A140,'Student reference sheet'!$A$2:$V$2329, 7,FALSE), "")</f>
        <v/>
      </c>
      <c r="L140" s="30" t="str">
        <f>IF($A140 ="", "", VLOOKUP($A140, 'Student reference sheet'!$A$2:$Z$2603,23,FALSE))</f>
        <v/>
      </c>
      <c r="M140" s="30" t="str">
        <f>IF($A140 ="", "", VLOOKUP($A140, 'Student reference sheet'!$A$2:$Z$2603,24,FALSE))</f>
        <v/>
      </c>
      <c r="N140" s="30" t="str">
        <f>IF($A140 ="", "", VLOOKUP($A140, 'Student reference sheet'!$A$2:$Z$2603,26,FALSE))</f>
        <v/>
      </c>
      <c r="O140" s="30" t="str">
        <f>IF($A140 ="", "", VLOOKUP($A140, 'Student reference sheet'!$A$2:$Z$2603,25,FALSE))</f>
        <v/>
      </c>
      <c r="P140" s="30" t="str">
        <f>IF($A140 = "", "", IF(OR(VLOOKUP($A140,'Student reference sheet'!$A$2:$V$2400,8,FALSE) = "R",  VLOOKUP($A140,'Student reference sheet'!$A$2:$V$2400,8,FALSE) = "L"), "X", ""))</f>
        <v/>
      </c>
      <c r="Q140" s="30" t="str">
        <f>IF($A140 ="", "", VLOOKUP($A140, 'Student reference sheet'!$A$2:$V$2603,22,FALSE))</f>
        <v/>
      </c>
      <c r="R140" s="30" t="str">
        <f>IF($A140 &lt;&gt; "",VLOOKUP($A140,'Student reference sheet'!$A$2:$V$2329, 5,FALSE), "")</f>
        <v/>
      </c>
      <c r="S140" s="30" t="str">
        <f>IF($A140 &lt;&gt; "",VLOOKUP($A140,'Student reference sheet'!$A$2:$V$2329, 6,FALSE), "")</f>
        <v/>
      </c>
      <c r="T140" s="30" t="str">
        <f>IF($A140 = "","",
IF(VLOOKUP($A140,'Student reference sheet'!$A$2:$V$2329, 10,FALSE) = "Y", "Hispanic",
IF(VLOOKUP($A140,'Student reference sheet'!$A$2:$V$2329,11,FALSE) &lt;&gt; "",
IF(VLOOKUP($A140,'Student reference sheet'!$A$2:$V$2329,11,FALSE) = "UNK", "Unknown", VLOOKUP(VALUE(VLOOKUP($A140,'Student reference sheet'!$A$2:$V$2329,11,FALSE)),'Ethnicity Reference'!$A$2:$B$22,2,FALSE)),
IF(VLOOKUP($A140,'Student reference sheet'!$A$2:$V$2329,9,FALSE) &lt;&gt; "", VLOOKUP(VALUE(VLOOKUP($A140,'Student reference sheet'!$A$2:$V$2329,9,FALSE)),'Ethnicity Reference'!$A$2:$B$22,2,FALSE),"Unknown"))))</f>
        <v/>
      </c>
      <c r="U140" s="34"/>
    </row>
    <row r="141" spans="1:21" ht="15.75">
      <c r="A141" s="47"/>
      <c r="B141" s="33"/>
      <c r="C141" s="30" t="str">
        <f>IF($A141 &lt;&gt; "",VLOOKUP($A141,'Student reference sheet'!$A$2:$V$2329, 3,FALSE), "")</f>
        <v/>
      </c>
      <c r="D141" s="30" t="str">
        <f>IF($A141 &lt;&gt; "",VLOOKUP($A141,'Student reference sheet'!$A$2:$V$2329, 2,FALSE), "")</f>
        <v/>
      </c>
      <c r="E141" s="34"/>
      <c r="F141" s="34"/>
      <c r="G141" s="31" t="str">
        <f t="shared" ca="1" si="6"/>
        <v/>
      </c>
      <c r="H141" s="31" t="str">
        <f t="shared" ca="1" si="7"/>
        <v/>
      </c>
      <c r="I141" s="36" t="str">
        <f>IF($A141 = "", "",
IF(COUNTIF(MINIMUM_DAY_DATES[], Attendance!J141) &gt; 0, VLOOKUP(Attendance!$G141,MINIMUM_DAY_PERIOD_SCHEDULE[], 2,TRUE),
IF(COUNTIF(RALLY_DATES[], Attendance!J141) &gt; 0, VLOOKUP(Attendance!$G141,RALLY_PERIOD_SCHEDULE[], 2,TRUE),
IF(WEEKDAY(Attendance!$J141) = 2,
       IF(COUNTIF(FINALS_WEEK_MONDAY_DATE[],Attendance!$J141) &gt; 0, VLOOKUP(Attendance!$G141,FINALS_WEEK_MONDAY_PERIOD_SCHEDULE[],2,TRUE),
       VLOOKUP(Attendance!$G141,REGULAR_WEEK_SCHEDULE[],6,TRUE)),
IF(WEEKDAY($J141) = 3,
       IF(COUNTIF(FINALS_WEEK_TUESDAY_DATE[],Attendance!$J141) &gt; 0, VLOOKUP(Attendance!$G141,FINALS_WEEK_TUESDAY_PERIOD_SCHEDULE[],2,TRUE),
       VLOOKUP(Attendance!$G141,REGULAR_WEEK_SCHEDULE[[Tuesday]:[Period]],5,TRUE)),
IF(WEEKDAY(Attendance!$J141) = 4,
        IF(COUNTIF(BLOCK_WEDNESDAY_DATES[],Attendance!$J141) &gt; 0, VLOOKUP(Attendance!$G141,BLOCK_WEDNESDAY_PERIOD_SCHEDULE[],2,TRUE),
        IF(COUNTIF(FINALS_WEEK_WEDNESDAY_DATE[],Attendance!$J141) &gt; 0, VLOOKUP(Attendance!$G141,FINALS_WEEK_WEDNESDAY_PERIOD_SCHEDULE[],2,TRUE),
       VLOOKUP(Attendance!$G141,REGULAR_WEEK_SCHEDULE[[Wednesday]:[Period]],4,TRUE))),
IF(WEEKDAY($J141) = 5,
       IF(COUNTIF(BLOCK_THURSDAY_DATES[],Attendance!$J141) &gt; 0, VLOOKUP(Attendance!$G141,BLOCK_THURSDAY_PERIOD_SCHEDULE[],2,TRUE),
       IF(COUNTIF(FINALS_WEEK_THURSDAY_DATE[],Attendance!$J141) &gt; 0, VLOOKUP(Attendance!$G141,FINALS_WEEK_THURSDAY_PERIOD_SCHEDULE[],2,TRUE),
       VLOOKUP(Attendance!$G141,REGULAR_WEEK_SCHEDULE[[Thursday]:[Period]],3,TRUE))),
IF(WEEKDAY(Attendance!$J141) = 6,
       IF(COUNTIF(FINALS_WEEK_FRIDAY_DATE[],Attendance!$J141) &gt; 0, VLOOKUP(Attendance!$G141,FINALS_WEEK_FRIDAY_PERIOD_SCHEDULE[],2,TRUE),
       VLOOKUP(Attendance!$G141,REGULAR_WEEK_SCHEDULE[[Friday]:[Period]],2,TRUE))))))))))</f>
        <v/>
      </c>
      <c r="J141" s="32" t="str">
        <f t="shared" ca="1" si="8"/>
        <v/>
      </c>
      <c r="K141" s="32" t="str">
        <f>IF($A141 &lt;&gt; "",VLOOKUP($A141,'Student reference sheet'!$A$2:$V$2329, 7,FALSE), "")</f>
        <v/>
      </c>
      <c r="L141" s="30" t="str">
        <f>IF($A141 ="", "", VLOOKUP($A141, 'Student reference sheet'!$A$2:$Z$2603,23,FALSE))</f>
        <v/>
      </c>
      <c r="M141" s="30" t="str">
        <f>IF($A141 ="", "", VLOOKUP($A141, 'Student reference sheet'!$A$2:$Z$2603,24,FALSE))</f>
        <v/>
      </c>
      <c r="N141" s="30" t="str">
        <f>IF($A141 ="", "", VLOOKUP($A141, 'Student reference sheet'!$A$2:$Z$2603,26,FALSE))</f>
        <v/>
      </c>
      <c r="O141" s="30" t="str">
        <f>IF($A141 ="", "", VLOOKUP($A141, 'Student reference sheet'!$A$2:$Z$2603,25,FALSE))</f>
        <v/>
      </c>
      <c r="P141" s="30" t="str">
        <f>IF($A141 = "", "", IF(OR(VLOOKUP($A141,'Student reference sheet'!$A$2:$V$2400,8,FALSE) = "R",  VLOOKUP($A141,'Student reference sheet'!$A$2:$V$2400,8,FALSE) = "L"), "X", ""))</f>
        <v/>
      </c>
      <c r="Q141" s="30" t="str">
        <f>IF($A141 ="", "", VLOOKUP($A141, 'Student reference sheet'!$A$2:$V$2603,22,FALSE))</f>
        <v/>
      </c>
      <c r="R141" s="30" t="str">
        <f>IF($A141 &lt;&gt; "",VLOOKUP($A141,'Student reference sheet'!$A$2:$V$2329, 5,FALSE), "")</f>
        <v/>
      </c>
      <c r="S141" s="30" t="str">
        <f>IF($A141 &lt;&gt; "",VLOOKUP($A141,'Student reference sheet'!$A$2:$V$2329, 6,FALSE), "")</f>
        <v/>
      </c>
      <c r="T141" s="30" t="str">
        <f>IF($A141 = "","",
IF(VLOOKUP($A141,'Student reference sheet'!$A$2:$V$2329, 10,FALSE) = "Y", "Hispanic",
IF(VLOOKUP($A141,'Student reference sheet'!$A$2:$V$2329,11,FALSE) &lt;&gt; "",
IF(VLOOKUP($A141,'Student reference sheet'!$A$2:$V$2329,11,FALSE) = "UNK", "Unknown", VLOOKUP(VALUE(VLOOKUP($A141,'Student reference sheet'!$A$2:$V$2329,11,FALSE)),'Ethnicity Reference'!$A$2:$B$22,2,FALSE)),
IF(VLOOKUP($A141,'Student reference sheet'!$A$2:$V$2329,9,FALSE) &lt;&gt; "", VLOOKUP(VALUE(VLOOKUP($A141,'Student reference sheet'!$A$2:$V$2329,9,FALSE)),'Ethnicity Reference'!$A$2:$B$22,2,FALSE),"Unknown"))))</f>
        <v/>
      </c>
      <c r="U141" s="34"/>
    </row>
    <row r="142" spans="1:21" ht="15.75">
      <c r="A142" s="47"/>
      <c r="B142" s="33"/>
      <c r="C142" s="30" t="str">
        <f>IF($A142 &lt;&gt; "",VLOOKUP($A142,'Student reference sheet'!$A$2:$V$2329, 3,FALSE), "")</f>
        <v/>
      </c>
      <c r="D142" s="30" t="str">
        <f>IF($A142 &lt;&gt; "",VLOOKUP($A142,'Student reference sheet'!$A$2:$V$2329, 2,FALSE), "")</f>
        <v/>
      </c>
      <c r="E142" s="34"/>
      <c r="F142" s="34"/>
      <c r="G142" s="31" t="str">
        <f t="shared" ca="1" si="6"/>
        <v/>
      </c>
      <c r="H142" s="31" t="str">
        <f t="shared" ca="1" si="7"/>
        <v/>
      </c>
      <c r="I142" s="36" t="str">
        <f>IF($A142 = "", "",
IF(COUNTIF(MINIMUM_DAY_DATES[], Attendance!J142) &gt; 0, VLOOKUP(Attendance!$G142,MINIMUM_DAY_PERIOD_SCHEDULE[], 2,TRUE),
IF(COUNTIF(RALLY_DATES[], Attendance!J142) &gt; 0, VLOOKUP(Attendance!$G142,RALLY_PERIOD_SCHEDULE[], 2,TRUE),
IF(WEEKDAY(Attendance!$J142) = 2,
       IF(COUNTIF(FINALS_WEEK_MONDAY_DATE[],Attendance!$J142) &gt; 0, VLOOKUP(Attendance!$G142,FINALS_WEEK_MONDAY_PERIOD_SCHEDULE[],2,TRUE),
       VLOOKUP(Attendance!$G142,REGULAR_WEEK_SCHEDULE[],6,TRUE)),
IF(WEEKDAY($J142) = 3,
       IF(COUNTIF(FINALS_WEEK_TUESDAY_DATE[],Attendance!$J142) &gt; 0, VLOOKUP(Attendance!$G142,FINALS_WEEK_TUESDAY_PERIOD_SCHEDULE[],2,TRUE),
       VLOOKUP(Attendance!$G142,REGULAR_WEEK_SCHEDULE[[Tuesday]:[Period]],5,TRUE)),
IF(WEEKDAY(Attendance!$J142) = 4,
        IF(COUNTIF(BLOCK_WEDNESDAY_DATES[],Attendance!$J142) &gt; 0, VLOOKUP(Attendance!$G142,BLOCK_WEDNESDAY_PERIOD_SCHEDULE[],2,TRUE),
        IF(COUNTIF(FINALS_WEEK_WEDNESDAY_DATE[],Attendance!$J142) &gt; 0, VLOOKUP(Attendance!$G142,FINALS_WEEK_WEDNESDAY_PERIOD_SCHEDULE[],2,TRUE),
       VLOOKUP(Attendance!$G142,REGULAR_WEEK_SCHEDULE[[Wednesday]:[Period]],4,TRUE))),
IF(WEEKDAY($J142) = 5,
       IF(COUNTIF(BLOCK_THURSDAY_DATES[],Attendance!$J142) &gt; 0, VLOOKUP(Attendance!$G142,BLOCK_THURSDAY_PERIOD_SCHEDULE[],2,TRUE),
       IF(COUNTIF(FINALS_WEEK_THURSDAY_DATE[],Attendance!$J142) &gt; 0, VLOOKUP(Attendance!$G142,FINALS_WEEK_THURSDAY_PERIOD_SCHEDULE[],2,TRUE),
       VLOOKUP(Attendance!$G142,REGULAR_WEEK_SCHEDULE[[Thursday]:[Period]],3,TRUE))),
IF(WEEKDAY(Attendance!$J142) = 6,
       IF(COUNTIF(FINALS_WEEK_FRIDAY_DATE[],Attendance!$J142) &gt; 0, VLOOKUP(Attendance!$G142,FINALS_WEEK_FRIDAY_PERIOD_SCHEDULE[],2,TRUE),
       VLOOKUP(Attendance!$G142,REGULAR_WEEK_SCHEDULE[[Friday]:[Period]],2,TRUE))))))))))</f>
        <v/>
      </c>
      <c r="J142" s="32" t="str">
        <f t="shared" ca="1" si="8"/>
        <v/>
      </c>
      <c r="K142" s="32" t="str">
        <f>IF($A142 &lt;&gt; "",VLOOKUP($A142,'Student reference sheet'!$A$2:$V$2329, 7,FALSE), "")</f>
        <v/>
      </c>
      <c r="L142" s="30" t="str">
        <f>IF($A142 ="", "", VLOOKUP($A142, 'Student reference sheet'!$A$2:$Z$2603,23,FALSE))</f>
        <v/>
      </c>
      <c r="M142" s="30" t="str">
        <f>IF($A142 ="", "", VLOOKUP($A142, 'Student reference sheet'!$A$2:$Z$2603,24,FALSE))</f>
        <v/>
      </c>
      <c r="N142" s="30" t="str">
        <f>IF($A142 ="", "", VLOOKUP($A142, 'Student reference sheet'!$A$2:$Z$2603,26,FALSE))</f>
        <v/>
      </c>
      <c r="O142" s="30" t="str">
        <f>IF($A142 ="", "", VLOOKUP($A142, 'Student reference sheet'!$A$2:$Z$2603,25,FALSE))</f>
        <v/>
      </c>
      <c r="P142" s="30" t="str">
        <f>IF($A142 = "", "", IF(OR(VLOOKUP($A142,'Student reference sheet'!$A$2:$V$2400,8,FALSE) = "R",  VLOOKUP($A142,'Student reference sheet'!$A$2:$V$2400,8,FALSE) = "L"), "X", ""))</f>
        <v/>
      </c>
      <c r="Q142" s="30" t="str">
        <f>IF($A142 ="", "", VLOOKUP($A142, 'Student reference sheet'!$A$2:$V$2603,22,FALSE))</f>
        <v/>
      </c>
      <c r="R142" s="30" t="str">
        <f>IF($A142 &lt;&gt; "",VLOOKUP($A142,'Student reference sheet'!$A$2:$V$2329, 5,FALSE), "")</f>
        <v/>
      </c>
      <c r="S142" s="30" t="str">
        <f>IF($A142 &lt;&gt; "",VLOOKUP($A142,'Student reference sheet'!$A$2:$V$2329, 6,FALSE), "")</f>
        <v/>
      </c>
      <c r="T142" s="30" t="str">
        <f>IF($A142 = "","",
IF(VLOOKUP($A142,'Student reference sheet'!$A$2:$V$2329, 10,FALSE) = "Y", "Hispanic",
IF(VLOOKUP($A142,'Student reference sheet'!$A$2:$V$2329,11,FALSE) &lt;&gt; "",
IF(VLOOKUP($A142,'Student reference sheet'!$A$2:$V$2329,11,FALSE) = "UNK", "Unknown", VLOOKUP(VALUE(VLOOKUP($A142,'Student reference sheet'!$A$2:$V$2329,11,FALSE)),'Ethnicity Reference'!$A$2:$B$22,2,FALSE)),
IF(VLOOKUP($A142,'Student reference sheet'!$A$2:$V$2329,9,FALSE) &lt;&gt; "", VLOOKUP(VALUE(VLOOKUP($A142,'Student reference sheet'!$A$2:$V$2329,9,FALSE)),'Ethnicity Reference'!$A$2:$B$22,2,FALSE),"Unknown"))))</f>
        <v/>
      </c>
      <c r="U142" s="34"/>
    </row>
    <row r="143" spans="1:21" ht="15.75">
      <c r="A143" s="47"/>
      <c r="B143" s="33"/>
      <c r="C143" s="30" t="str">
        <f>IF($A143 &lt;&gt; "",VLOOKUP($A143,'Student reference sheet'!$A$2:$V$2329, 3,FALSE), "")</f>
        <v/>
      </c>
      <c r="D143" s="30" t="str">
        <f>IF($A143 &lt;&gt; "",VLOOKUP($A143,'Student reference sheet'!$A$2:$V$2329, 2,FALSE), "")</f>
        <v/>
      </c>
      <c r="E143" s="34"/>
      <c r="F143" s="34"/>
      <c r="G143" s="31" t="str">
        <f t="shared" ca="1" si="6"/>
        <v/>
      </c>
      <c r="H143" s="31" t="str">
        <f t="shared" ca="1" si="7"/>
        <v/>
      </c>
      <c r="I143" s="36" t="str">
        <f>IF($A143 = "", "",
IF(COUNTIF(MINIMUM_DAY_DATES[], Attendance!J143) &gt; 0, VLOOKUP(Attendance!$G143,MINIMUM_DAY_PERIOD_SCHEDULE[], 2,TRUE),
IF(COUNTIF(RALLY_DATES[], Attendance!J143) &gt; 0, VLOOKUP(Attendance!$G143,RALLY_PERIOD_SCHEDULE[], 2,TRUE),
IF(WEEKDAY(Attendance!$J143) = 2,
       IF(COUNTIF(FINALS_WEEK_MONDAY_DATE[],Attendance!$J143) &gt; 0, VLOOKUP(Attendance!$G143,FINALS_WEEK_MONDAY_PERIOD_SCHEDULE[],2,TRUE),
       VLOOKUP(Attendance!$G143,REGULAR_WEEK_SCHEDULE[],6,TRUE)),
IF(WEEKDAY($J143) = 3,
       IF(COUNTIF(FINALS_WEEK_TUESDAY_DATE[],Attendance!$J143) &gt; 0, VLOOKUP(Attendance!$G143,FINALS_WEEK_TUESDAY_PERIOD_SCHEDULE[],2,TRUE),
       VLOOKUP(Attendance!$G143,REGULAR_WEEK_SCHEDULE[[Tuesday]:[Period]],5,TRUE)),
IF(WEEKDAY(Attendance!$J143) = 4,
        IF(COUNTIF(BLOCK_WEDNESDAY_DATES[],Attendance!$J143) &gt; 0, VLOOKUP(Attendance!$G143,BLOCK_WEDNESDAY_PERIOD_SCHEDULE[],2,TRUE),
        IF(COUNTIF(FINALS_WEEK_WEDNESDAY_DATE[],Attendance!$J143) &gt; 0, VLOOKUP(Attendance!$G143,FINALS_WEEK_WEDNESDAY_PERIOD_SCHEDULE[],2,TRUE),
       VLOOKUP(Attendance!$G143,REGULAR_WEEK_SCHEDULE[[Wednesday]:[Period]],4,TRUE))),
IF(WEEKDAY($J143) = 5,
       IF(COUNTIF(BLOCK_THURSDAY_DATES[],Attendance!$J143) &gt; 0, VLOOKUP(Attendance!$G143,BLOCK_THURSDAY_PERIOD_SCHEDULE[],2,TRUE),
       IF(COUNTIF(FINALS_WEEK_THURSDAY_DATE[],Attendance!$J143) &gt; 0, VLOOKUP(Attendance!$G143,FINALS_WEEK_THURSDAY_PERIOD_SCHEDULE[],2,TRUE),
       VLOOKUP(Attendance!$G143,REGULAR_WEEK_SCHEDULE[[Thursday]:[Period]],3,TRUE))),
IF(WEEKDAY(Attendance!$J143) = 6,
       IF(COUNTIF(FINALS_WEEK_FRIDAY_DATE[],Attendance!$J143) &gt; 0, VLOOKUP(Attendance!$G143,FINALS_WEEK_FRIDAY_PERIOD_SCHEDULE[],2,TRUE),
       VLOOKUP(Attendance!$G143,REGULAR_WEEK_SCHEDULE[[Friday]:[Period]],2,TRUE))))))))))</f>
        <v/>
      </c>
      <c r="J143" s="32" t="str">
        <f t="shared" ca="1" si="8"/>
        <v/>
      </c>
      <c r="K143" s="32" t="str">
        <f>IF($A143 &lt;&gt; "",VLOOKUP($A143,'Student reference sheet'!$A$2:$V$2329, 7,FALSE), "")</f>
        <v/>
      </c>
      <c r="L143" s="30" t="str">
        <f>IF($A143 ="", "", VLOOKUP($A143, 'Student reference sheet'!$A$2:$Z$2603,23,FALSE))</f>
        <v/>
      </c>
      <c r="M143" s="30" t="str">
        <f>IF($A143 ="", "", VLOOKUP($A143, 'Student reference sheet'!$A$2:$Z$2603,24,FALSE))</f>
        <v/>
      </c>
      <c r="N143" s="30" t="str">
        <f>IF($A143 ="", "", VLOOKUP($A143, 'Student reference sheet'!$A$2:$Z$2603,26,FALSE))</f>
        <v/>
      </c>
      <c r="O143" s="30" t="str">
        <f>IF($A143 ="", "", VLOOKUP($A143, 'Student reference sheet'!$A$2:$Z$2603,25,FALSE))</f>
        <v/>
      </c>
      <c r="P143" s="30" t="str">
        <f>IF($A143 = "", "", IF(OR(VLOOKUP($A143,'Student reference sheet'!$A$2:$V$2400,8,FALSE) = "R",  VLOOKUP($A143,'Student reference sheet'!$A$2:$V$2400,8,FALSE) = "L"), "X", ""))</f>
        <v/>
      </c>
      <c r="Q143" s="30" t="str">
        <f>IF($A143 ="", "", VLOOKUP($A143, 'Student reference sheet'!$A$2:$V$2603,22,FALSE))</f>
        <v/>
      </c>
      <c r="R143" s="30" t="str">
        <f>IF($A143 &lt;&gt; "",VLOOKUP($A143,'Student reference sheet'!$A$2:$V$2329, 5,FALSE), "")</f>
        <v/>
      </c>
      <c r="S143" s="30" t="str">
        <f>IF($A143 &lt;&gt; "",VLOOKUP($A143,'Student reference sheet'!$A$2:$V$2329, 6,FALSE), "")</f>
        <v/>
      </c>
      <c r="T143" s="30" t="str">
        <f>IF($A143 = "","",
IF(VLOOKUP($A143,'Student reference sheet'!$A$2:$V$2329, 10,FALSE) = "Y", "Hispanic",
IF(VLOOKUP($A143,'Student reference sheet'!$A$2:$V$2329,11,FALSE) &lt;&gt; "",
IF(VLOOKUP($A143,'Student reference sheet'!$A$2:$V$2329,11,FALSE) = "UNK", "Unknown", VLOOKUP(VALUE(VLOOKUP($A143,'Student reference sheet'!$A$2:$V$2329,11,FALSE)),'Ethnicity Reference'!$A$2:$B$22,2,FALSE)),
IF(VLOOKUP($A143,'Student reference sheet'!$A$2:$V$2329,9,FALSE) &lt;&gt; "", VLOOKUP(VALUE(VLOOKUP($A143,'Student reference sheet'!$A$2:$V$2329,9,FALSE)),'Ethnicity Reference'!$A$2:$B$22,2,FALSE),"Unknown"))))</f>
        <v/>
      </c>
      <c r="U143" s="34"/>
    </row>
    <row r="144" spans="1:21" ht="15.75">
      <c r="A144" s="47"/>
      <c r="B144" s="33"/>
      <c r="C144" s="30" t="str">
        <f>IF($A144 &lt;&gt; "",VLOOKUP($A144,'Student reference sheet'!$A$2:$V$2329, 3,FALSE), "")</f>
        <v/>
      </c>
      <c r="D144" s="30" t="str">
        <f>IF($A144 &lt;&gt; "",VLOOKUP($A144,'Student reference sheet'!$A$2:$V$2329, 2,FALSE), "")</f>
        <v/>
      </c>
      <c r="E144" s="34"/>
      <c r="F144" s="34"/>
      <c r="G144" s="31" t="str">
        <f t="shared" ca="1" si="6"/>
        <v/>
      </c>
      <c r="H144" s="31" t="str">
        <f t="shared" ca="1" si="7"/>
        <v/>
      </c>
      <c r="I144" s="36" t="str">
        <f>IF($A144 = "", "",
IF(COUNTIF(MINIMUM_DAY_DATES[], Attendance!J144) &gt; 0, VLOOKUP(Attendance!$G144,MINIMUM_DAY_PERIOD_SCHEDULE[], 2,TRUE),
IF(COUNTIF(RALLY_DATES[], Attendance!J144) &gt; 0, VLOOKUP(Attendance!$G144,RALLY_PERIOD_SCHEDULE[], 2,TRUE),
IF(WEEKDAY(Attendance!$J144) = 2,
       IF(COUNTIF(FINALS_WEEK_MONDAY_DATE[],Attendance!$J144) &gt; 0, VLOOKUP(Attendance!$G144,FINALS_WEEK_MONDAY_PERIOD_SCHEDULE[],2,TRUE),
       VLOOKUP(Attendance!$G144,REGULAR_WEEK_SCHEDULE[],6,TRUE)),
IF(WEEKDAY($J144) = 3,
       IF(COUNTIF(FINALS_WEEK_TUESDAY_DATE[],Attendance!$J144) &gt; 0, VLOOKUP(Attendance!$G144,FINALS_WEEK_TUESDAY_PERIOD_SCHEDULE[],2,TRUE),
       VLOOKUP(Attendance!$G144,REGULAR_WEEK_SCHEDULE[[Tuesday]:[Period]],5,TRUE)),
IF(WEEKDAY(Attendance!$J144) = 4,
        IF(COUNTIF(BLOCK_WEDNESDAY_DATES[],Attendance!$J144) &gt; 0, VLOOKUP(Attendance!$G144,BLOCK_WEDNESDAY_PERIOD_SCHEDULE[],2,TRUE),
        IF(COUNTIF(FINALS_WEEK_WEDNESDAY_DATE[],Attendance!$J144) &gt; 0, VLOOKUP(Attendance!$G144,FINALS_WEEK_WEDNESDAY_PERIOD_SCHEDULE[],2,TRUE),
       VLOOKUP(Attendance!$G144,REGULAR_WEEK_SCHEDULE[[Wednesday]:[Period]],4,TRUE))),
IF(WEEKDAY($J144) = 5,
       IF(COUNTIF(BLOCK_THURSDAY_DATES[],Attendance!$J144) &gt; 0, VLOOKUP(Attendance!$G144,BLOCK_THURSDAY_PERIOD_SCHEDULE[],2,TRUE),
       IF(COUNTIF(FINALS_WEEK_THURSDAY_DATE[],Attendance!$J144) &gt; 0, VLOOKUP(Attendance!$G144,FINALS_WEEK_THURSDAY_PERIOD_SCHEDULE[],2,TRUE),
       VLOOKUP(Attendance!$G144,REGULAR_WEEK_SCHEDULE[[Thursday]:[Period]],3,TRUE))),
IF(WEEKDAY(Attendance!$J144) = 6,
       IF(COUNTIF(FINALS_WEEK_FRIDAY_DATE[],Attendance!$J144) &gt; 0, VLOOKUP(Attendance!$G144,FINALS_WEEK_FRIDAY_PERIOD_SCHEDULE[],2,TRUE),
       VLOOKUP(Attendance!$G144,REGULAR_WEEK_SCHEDULE[[Friday]:[Period]],2,TRUE))))))))))</f>
        <v/>
      </c>
      <c r="J144" s="32" t="str">
        <f t="shared" ca="1" si="8"/>
        <v/>
      </c>
      <c r="K144" s="32" t="str">
        <f>IF($A144 &lt;&gt; "",VLOOKUP($A144,'Student reference sheet'!$A$2:$V$2329, 7,FALSE), "")</f>
        <v/>
      </c>
      <c r="L144" s="30" t="str">
        <f>IF($A144 ="", "", VLOOKUP($A144, 'Student reference sheet'!$A$2:$Z$2603,23,FALSE))</f>
        <v/>
      </c>
      <c r="M144" s="30" t="str">
        <f>IF($A144 ="", "", VLOOKUP($A144, 'Student reference sheet'!$A$2:$Z$2603,24,FALSE))</f>
        <v/>
      </c>
      <c r="N144" s="30" t="str">
        <f>IF($A144 ="", "", VLOOKUP($A144, 'Student reference sheet'!$A$2:$Z$2603,26,FALSE))</f>
        <v/>
      </c>
      <c r="O144" s="30" t="str">
        <f>IF($A144 ="", "", VLOOKUP($A144, 'Student reference sheet'!$A$2:$Z$2603,25,FALSE))</f>
        <v/>
      </c>
      <c r="P144" s="30" t="str">
        <f>IF($A144 = "", "", IF(OR(VLOOKUP($A144,'Student reference sheet'!$A$2:$V$2400,8,FALSE) = "R",  VLOOKUP($A144,'Student reference sheet'!$A$2:$V$2400,8,FALSE) = "L"), "X", ""))</f>
        <v/>
      </c>
      <c r="Q144" s="30" t="str">
        <f>IF($A144 ="", "", VLOOKUP($A144, 'Student reference sheet'!$A$2:$V$2603,22,FALSE))</f>
        <v/>
      </c>
      <c r="R144" s="30" t="str">
        <f>IF($A144 &lt;&gt; "",VLOOKUP($A144,'Student reference sheet'!$A$2:$V$2329, 5,FALSE), "")</f>
        <v/>
      </c>
      <c r="S144" s="30" t="str">
        <f>IF($A144 &lt;&gt; "",VLOOKUP($A144,'Student reference sheet'!$A$2:$V$2329, 6,FALSE), "")</f>
        <v/>
      </c>
      <c r="T144" s="30" t="str">
        <f>IF($A144 = "","",
IF(VLOOKUP($A144,'Student reference sheet'!$A$2:$V$2329, 10,FALSE) = "Y", "Hispanic",
IF(VLOOKUP($A144,'Student reference sheet'!$A$2:$V$2329,11,FALSE) &lt;&gt; "",
IF(VLOOKUP($A144,'Student reference sheet'!$A$2:$V$2329,11,FALSE) = "UNK", "Unknown", VLOOKUP(VALUE(VLOOKUP($A144,'Student reference sheet'!$A$2:$V$2329,11,FALSE)),'Ethnicity Reference'!$A$2:$B$22,2,FALSE)),
IF(VLOOKUP($A144,'Student reference sheet'!$A$2:$V$2329,9,FALSE) &lt;&gt; "", VLOOKUP(VALUE(VLOOKUP($A144,'Student reference sheet'!$A$2:$V$2329,9,FALSE)),'Ethnicity Reference'!$A$2:$B$22,2,FALSE),"Unknown"))))</f>
        <v/>
      </c>
      <c r="U144" s="34"/>
    </row>
    <row r="145" spans="1:21" ht="15.75">
      <c r="A145" s="47"/>
      <c r="B145" s="33"/>
      <c r="C145" s="30" t="str">
        <f>IF($A145 &lt;&gt; "",VLOOKUP($A145,'Student reference sheet'!$A$2:$V$2329, 3,FALSE), "")</f>
        <v/>
      </c>
      <c r="D145" s="30" t="str">
        <f>IF($A145 &lt;&gt; "",VLOOKUP($A145,'Student reference sheet'!$A$2:$V$2329, 2,FALSE), "")</f>
        <v/>
      </c>
      <c r="E145" s="34"/>
      <c r="F145" s="34"/>
      <c r="G145" s="31" t="str">
        <f t="shared" ca="1" si="6"/>
        <v/>
      </c>
      <c r="H145" s="31" t="str">
        <f t="shared" ca="1" si="7"/>
        <v/>
      </c>
      <c r="I145" s="36" t="str">
        <f>IF($A145 = "", "",
IF(COUNTIF(MINIMUM_DAY_DATES[], Attendance!J145) &gt; 0, VLOOKUP(Attendance!$G145,MINIMUM_DAY_PERIOD_SCHEDULE[], 2,TRUE),
IF(COUNTIF(RALLY_DATES[], Attendance!J145) &gt; 0, VLOOKUP(Attendance!$G145,RALLY_PERIOD_SCHEDULE[], 2,TRUE),
IF(WEEKDAY(Attendance!$J145) = 2,
       IF(COUNTIF(FINALS_WEEK_MONDAY_DATE[],Attendance!$J145) &gt; 0, VLOOKUP(Attendance!$G145,FINALS_WEEK_MONDAY_PERIOD_SCHEDULE[],2,TRUE),
       VLOOKUP(Attendance!$G145,REGULAR_WEEK_SCHEDULE[],6,TRUE)),
IF(WEEKDAY($J145) = 3,
       IF(COUNTIF(FINALS_WEEK_TUESDAY_DATE[],Attendance!$J145) &gt; 0, VLOOKUP(Attendance!$G145,FINALS_WEEK_TUESDAY_PERIOD_SCHEDULE[],2,TRUE),
       VLOOKUP(Attendance!$G145,REGULAR_WEEK_SCHEDULE[[Tuesday]:[Period]],5,TRUE)),
IF(WEEKDAY(Attendance!$J145) = 4,
        IF(COUNTIF(BLOCK_WEDNESDAY_DATES[],Attendance!$J145) &gt; 0, VLOOKUP(Attendance!$G145,BLOCK_WEDNESDAY_PERIOD_SCHEDULE[],2,TRUE),
        IF(COUNTIF(FINALS_WEEK_WEDNESDAY_DATE[],Attendance!$J145) &gt; 0, VLOOKUP(Attendance!$G145,FINALS_WEEK_WEDNESDAY_PERIOD_SCHEDULE[],2,TRUE),
       VLOOKUP(Attendance!$G145,REGULAR_WEEK_SCHEDULE[[Wednesday]:[Period]],4,TRUE))),
IF(WEEKDAY($J145) = 5,
       IF(COUNTIF(BLOCK_THURSDAY_DATES[],Attendance!$J145) &gt; 0, VLOOKUP(Attendance!$G145,BLOCK_THURSDAY_PERIOD_SCHEDULE[],2,TRUE),
       IF(COUNTIF(FINALS_WEEK_THURSDAY_DATE[],Attendance!$J145) &gt; 0, VLOOKUP(Attendance!$G145,FINALS_WEEK_THURSDAY_PERIOD_SCHEDULE[],2,TRUE),
       VLOOKUP(Attendance!$G145,REGULAR_WEEK_SCHEDULE[[Thursday]:[Period]],3,TRUE))),
IF(WEEKDAY(Attendance!$J145) = 6,
       IF(COUNTIF(FINALS_WEEK_FRIDAY_DATE[],Attendance!$J145) &gt; 0, VLOOKUP(Attendance!$G145,FINALS_WEEK_FRIDAY_PERIOD_SCHEDULE[],2,TRUE),
       VLOOKUP(Attendance!$G145,REGULAR_WEEK_SCHEDULE[[Friday]:[Period]],2,TRUE))))))))))</f>
        <v/>
      </c>
      <c r="J145" s="32" t="str">
        <f t="shared" ca="1" si="8"/>
        <v/>
      </c>
      <c r="K145" s="32" t="str">
        <f>IF($A145 &lt;&gt; "",VLOOKUP($A145,'Student reference sheet'!$A$2:$V$2329, 7,FALSE), "")</f>
        <v/>
      </c>
      <c r="L145" s="30" t="str">
        <f>IF($A145 ="", "", VLOOKUP($A145, 'Student reference sheet'!$A$2:$Z$2603,23,FALSE))</f>
        <v/>
      </c>
      <c r="M145" s="30" t="str">
        <f>IF($A145 ="", "", VLOOKUP($A145, 'Student reference sheet'!$A$2:$Z$2603,24,FALSE))</f>
        <v/>
      </c>
      <c r="N145" s="30" t="str">
        <f>IF($A145 ="", "", VLOOKUP($A145, 'Student reference sheet'!$A$2:$Z$2603,26,FALSE))</f>
        <v/>
      </c>
      <c r="O145" s="30" t="str">
        <f>IF($A145 ="", "", VLOOKUP($A145, 'Student reference sheet'!$A$2:$Z$2603,25,FALSE))</f>
        <v/>
      </c>
      <c r="P145" s="30" t="str">
        <f>IF($A145 = "", "", IF(OR(VLOOKUP($A145,'Student reference sheet'!$A$2:$V$2400,8,FALSE) = "R",  VLOOKUP($A145,'Student reference sheet'!$A$2:$V$2400,8,FALSE) = "L"), "X", ""))</f>
        <v/>
      </c>
      <c r="Q145" s="30" t="str">
        <f>IF($A145 ="", "", VLOOKUP($A145, 'Student reference sheet'!$A$2:$V$2603,22,FALSE))</f>
        <v/>
      </c>
      <c r="R145" s="30" t="str">
        <f>IF($A145 &lt;&gt; "",VLOOKUP($A145,'Student reference sheet'!$A$2:$V$2329, 5,FALSE), "")</f>
        <v/>
      </c>
      <c r="S145" s="30" t="str">
        <f>IF($A145 &lt;&gt; "",VLOOKUP($A145,'Student reference sheet'!$A$2:$V$2329, 6,FALSE), "")</f>
        <v/>
      </c>
      <c r="T145" s="30" t="str">
        <f>IF($A145 = "","",
IF(VLOOKUP($A145,'Student reference sheet'!$A$2:$V$2329, 10,FALSE) = "Y", "Hispanic",
IF(VLOOKUP($A145,'Student reference sheet'!$A$2:$V$2329,11,FALSE) &lt;&gt; "",
IF(VLOOKUP($A145,'Student reference sheet'!$A$2:$V$2329,11,FALSE) = "UNK", "Unknown", VLOOKUP(VALUE(VLOOKUP($A145,'Student reference sheet'!$A$2:$V$2329,11,FALSE)),'Ethnicity Reference'!$A$2:$B$22,2,FALSE)),
IF(VLOOKUP($A145,'Student reference sheet'!$A$2:$V$2329,9,FALSE) &lt;&gt; "", VLOOKUP(VALUE(VLOOKUP($A145,'Student reference sheet'!$A$2:$V$2329,9,FALSE)),'Ethnicity Reference'!$A$2:$B$22,2,FALSE),"Unknown"))))</f>
        <v/>
      </c>
      <c r="U145" s="34"/>
    </row>
    <row r="146" spans="1:21" ht="15.75">
      <c r="A146" s="47"/>
      <c r="B146" s="33"/>
      <c r="C146" s="30" t="str">
        <f>IF($A146 &lt;&gt; "",VLOOKUP($A146,'Student reference sheet'!$A$2:$V$2329, 3,FALSE), "")</f>
        <v/>
      </c>
      <c r="D146" s="30" t="str">
        <f>IF($A146 &lt;&gt; "",VLOOKUP($A146,'Student reference sheet'!$A$2:$V$2329, 2,FALSE), "")</f>
        <v/>
      </c>
      <c r="E146" s="34"/>
      <c r="F146" s="34"/>
      <c r="G146" s="31" t="str">
        <f t="shared" ca="1" si="6"/>
        <v/>
      </c>
      <c r="H146" s="31" t="str">
        <f t="shared" ca="1" si="7"/>
        <v/>
      </c>
      <c r="I146" s="36" t="str">
        <f>IF($A146 = "", "",
IF(COUNTIF(MINIMUM_DAY_DATES[], Attendance!J146) &gt; 0, VLOOKUP(Attendance!$G146,MINIMUM_DAY_PERIOD_SCHEDULE[], 2,TRUE),
IF(COUNTIF(RALLY_DATES[], Attendance!J146) &gt; 0, VLOOKUP(Attendance!$G146,RALLY_PERIOD_SCHEDULE[], 2,TRUE),
IF(WEEKDAY(Attendance!$J146) = 2,
       IF(COUNTIF(FINALS_WEEK_MONDAY_DATE[],Attendance!$J146) &gt; 0, VLOOKUP(Attendance!$G146,FINALS_WEEK_MONDAY_PERIOD_SCHEDULE[],2,TRUE),
       VLOOKUP(Attendance!$G146,REGULAR_WEEK_SCHEDULE[],6,TRUE)),
IF(WEEKDAY($J146) = 3,
       IF(COUNTIF(FINALS_WEEK_TUESDAY_DATE[],Attendance!$J146) &gt; 0, VLOOKUP(Attendance!$G146,FINALS_WEEK_TUESDAY_PERIOD_SCHEDULE[],2,TRUE),
       VLOOKUP(Attendance!$G146,REGULAR_WEEK_SCHEDULE[[Tuesday]:[Period]],5,TRUE)),
IF(WEEKDAY(Attendance!$J146) = 4,
        IF(COUNTIF(BLOCK_WEDNESDAY_DATES[],Attendance!$J146) &gt; 0, VLOOKUP(Attendance!$G146,BLOCK_WEDNESDAY_PERIOD_SCHEDULE[],2,TRUE),
        IF(COUNTIF(FINALS_WEEK_WEDNESDAY_DATE[],Attendance!$J146) &gt; 0, VLOOKUP(Attendance!$G146,FINALS_WEEK_WEDNESDAY_PERIOD_SCHEDULE[],2,TRUE),
       VLOOKUP(Attendance!$G146,REGULAR_WEEK_SCHEDULE[[Wednesday]:[Period]],4,TRUE))),
IF(WEEKDAY($J146) = 5,
       IF(COUNTIF(BLOCK_THURSDAY_DATES[],Attendance!$J146) &gt; 0, VLOOKUP(Attendance!$G146,BLOCK_THURSDAY_PERIOD_SCHEDULE[],2,TRUE),
       IF(COUNTIF(FINALS_WEEK_THURSDAY_DATE[],Attendance!$J146) &gt; 0, VLOOKUP(Attendance!$G146,FINALS_WEEK_THURSDAY_PERIOD_SCHEDULE[],2,TRUE),
       VLOOKUP(Attendance!$G146,REGULAR_WEEK_SCHEDULE[[Thursday]:[Period]],3,TRUE))),
IF(WEEKDAY(Attendance!$J146) = 6,
       IF(COUNTIF(FINALS_WEEK_FRIDAY_DATE[],Attendance!$J146) &gt; 0, VLOOKUP(Attendance!$G146,FINALS_WEEK_FRIDAY_PERIOD_SCHEDULE[],2,TRUE),
       VLOOKUP(Attendance!$G146,REGULAR_WEEK_SCHEDULE[[Friday]:[Period]],2,TRUE))))))))))</f>
        <v/>
      </c>
      <c r="J146" s="32" t="str">
        <f t="shared" ca="1" si="8"/>
        <v/>
      </c>
      <c r="K146" s="32" t="str">
        <f>IF($A146 &lt;&gt; "",VLOOKUP($A146,'Student reference sheet'!$A$2:$V$2329, 7,FALSE), "")</f>
        <v/>
      </c>
      <c r="L146" s="30" t="str">
        <f>IF($A146 ="", "", VLOOKUP($A146, 'Student reference sheet'!$A$2:$Z$2603,23,FALSE))</f>
        <v/>
      </c>
      <c r="M146" s="30" t="str">
        <f>IF($A146 ="", "", VLOOKUP($A146, 'Student reference sheet'!$A$2:$Z$2603,24,FALSE))</f>
        <v/>
      </c>
      <c r="N146" s="30" t="str">
        <f>IF($A146 ="", "", VLOOKUP($A146, 'Student reference sheet'!$A$2:$Z$2603,26,FALSE))</f>
        <v/>
      </c>
      <c r="O146" s="30" t="str">
        <f>IF($A146 ="", "", VLOOKUP($A146, 'Student reference sheet'!$A$2:$Z$2603,25,FALSE))</f>
        <v/>
      </c>
      <c r="P146" s="30" t="str">
        <f>IF($A146 = "", "", IF(OR(VLOOKUP($A146,'Student reference sheet'!$A$2:$V$2400,8,FALSE) = "R",  VLOOKUP($A146,'Student reference sheet'!$A$2:$V$2400,8,FALSE) = "L"), "X", ""))</f>
        <v/>
      </c>
      <c r="Q146" s="30" t="str">
        <f>IF($A146 ="", "", VLOOKUP($A146, 'Student reference sheet'!$A$2:$V$2603,22,FALSE))</f>
        <v/>
      </c>
      <c r="R146" s="30" t="str">
        <f>IF($A146 &lt;&gt; "",VLOOKUP($A146,'Student reference sheet'!$A$2:$V$2329, 5,FALSE), "")</f>
        <v/>
      </c>
      <c r="S146" s="30" t="str">
        <f>IF($A146 &lt;&gt; "",VLOOKUP($A146,'Student reference sheet'!$A$2:$V$2329, 6,FALSE), "")</f>
        <v/>
      </c>
      <c r="T146" s="30" t="str">
        <f>IF($A146 = "","",
IF(VLOOKUP($A146,'Student reference sheet'!$A$2:$V$2329, 10,FALSE) = "Y", "Hispanic",
IF(VLOOKUP($A146,'Student reference sheet'!$A$2:$V$2329,11,FALSE) &lt;&gt; "",
IF(VLOOKUP($A146,'Student reference sheet'!$A$2:$V$2329,11,FALSE) = "UNK", "Unknown", VLOOKUP(VALUE(VLOOKUP($A146,'Student reference sheet'!$A$2:$V$2329,11,FALSE)),'Ethnicity Reference'!$A$2:$B$22,2,FALSE)),
IF(VLOOKUP($A146,'Student reference sheet'!$A$2:$V$2329,9,FALSE) &lt;&gt; "", VLOOKUP(VALUE(VLOOKUP($A146,'Student reference sheet'!$A$2:$V$2329,9,FALSE)),'Ethnicity Reference'!$A$2:$B$22,2,FALSE),"Unknown"))))</f>
        <v/>
      </c>
      <c r="U146" s="34"/>
    </row>
    <row r="147" spans="1:21" ht="15.75">
      <c r="A147" s="47"/>
      <c r="B147" s="33"/>
      <c r="C147" s="30" t="str">
        <f>IF($A147 &lt;&gt; "",VLOOKUP($A147,'Student reference sheet'!$A$2:$V$2329, 3,FALSE), "")</f>
        <v/>
      </c>
      <c r="D147" s="30" t="str">
        <f>IF($A147 &lt;&gt; "",VLOOKUP($A147,'Student reference sheet'!$A$2:$V$2329, 2,FALSE), "")</f>
        <v/>
      </c>
      <c r="E147" s="34"/>
      <c r="F147" s="34"/>
      <c r="G147" s="31" t="str">
        <f t="shared" ca="1" si="6"/>
        <v/>
      </c>
      <c r="H147" s="31" t="str">
        <f t="shared" ca="1" si="7"/>
        <v/>
      </c>
      <c r="I147" s="36" t="str">
        <f>IF($A147 = "", "",
IF(COUNTIF(MINIMUM_DAY_DATES[], Attendance!J147) &gt; 0, VLOOKUP(Attendance!$G147,MINIMUM_DAY_PERIOD_SCHEDULE[], 2,TRUE),
IF(COUNTIF(RALLY_DATES[], Attendance!J147) &gt; 0, VLOOKUP(Attendance!$G147,RALLY_PERIOD_SCHEDULE[], 2,TRUE),
IF(WEEKDAY(Attendance!$J147) = 2,
       IF(COUNTIF(FINALS_WEEK_MONDAY_DATE[],Attendance!$J147) &gt; 0, VLOOKUP(Attendance!$G147,FINALS_WEEK_MONDAY_PERIOD_SCHEDULE[],2,TRUE),
       VLOOKUP(Attendance!$G147,REGULAR_WEEK_SCHEDULE[],6,TRUE)),
IF(WEEKDAY($J147) = 3,
       IF(COUNTIF(FINALS_WEEK_TUESDAY_DATE[],Attendance!$J147) &gt; 0, VLOOKUP(Attendance!$G147,FINALS_WEEK_TUESDAY_PERIOD_SCHEDULE[],2,TRUE),
       VLOOKUP(Attendance!$G147,REGULAR_WEEK_SCHEDULE[[Tuesday]:[Period]],5,TRUE)),
IF(WEEKDAY(Attendance!$J147) = 4,
        IF(COUNTIF(BLOCK_WEDNESDAY_DATES[],Attendance!$J147) &gt; 0, VLOOKUP(Attendance!$G147,BLOCK_WEDNESDAY_PERIOD_SCHEDULE[],2,TRUE),
        IF(COUNTIF(FINALS_WEEK_WEDNESDAY_DATE[],Attendance!$J147) &gt; 0, VLOOKUP(Attendance!$G147,FINALS_WEEK_WEDNESDAY_PERIOD_SCHEDULE[],2,TRUE),
       VLOOKUP(Attendance!$G147,REGULAR_WEEK_SCHEDULE[[Wednesday]:[Period]],4,TRUE))),
IF(WEEKDAY($J147) = 5,
       IF(COUNTIF(BLOCK_THURSDAY_DATES[],Attendance!$J147) &gt; 0, VLOOKUP(Attendance!$G147,BLOCK_THURSDAY_PERIOD_SCHEDULE[],2,TRUE),
       IF(COUNTIF(FINALS_WEEK_THURSDAY_DATE[],Attendance!$J147) &gt; 0, VLOOKUP(Attendance!$G147,FINALS_WEEK_THURSDAY_PERIOD_SCHEDULE[],2,TRUE),
       VLOOKUP(Attendance!$G147,REGULAR_WEEK_SCHEDULE[[Thursday]:[Period]],3,TRUE))),
IF(WEEKDAY(Attendance!$J147) = 6,
       IF(COUNTIF(FINALS_WEEK_FRIDAY_DATE[],Attendance!$J147) &gt; 0, VLOOKUP(Attendance!$G147,FINALS_WEEK_FRIDAY_PERIOD_SCHEDULE[],2,TRUE),
       VLOOKUP(Attendance!$G147,REGULAR_WEEK_SCHEDULE[[Friday]:[Period]],2,TRUE))))))))))</f>
        <v/>
      </c>
      <c r="J147" s="32" t="str">
        <f t="shared" ca="1" si="8"/>
        <v/>
      </c>
      <c r="K147" s="32" t="str">
        <f>IF($A147 &lt;&gt; "",VLOOKUP($A147,'Student reference sheet'!$A$2:$V$2329, 7,FALSE), "")</f>
        <v/>
      </c>
      <c r="L147" s="30" t="str">
        <f>IF($A147 ="", "", VLOOKUP($A147, 'Student reference sheet'!$A$2:$Z$2603,23,FALSE))</f>
        <v/>
      </c>
      <c r="M147" s="30" t="str">
        <f>IF($A147 ="", "", VLOOKUP($A147, 'Student reference sheet'!$A$2:$Z$2603,24,FALSE))</f>
        <v/>
      </c>
      <c r="N147" s="30" t="str">
        <f>IF($A147 ="", "", VLOOKUP($A147, 'Student reference sheet'!$A$2:$Z$2603,26,FALSE))</f>
        <v/>
      </c>
      <c r="O147" s="30" t="str">
        <f>IF($A147 ="", "", VLOOKUP($A147, 'Student reference sheet'!$A$2:$Z$2603,25,FALSE))</f>
        <v/>
      </c>
      <c r="P147" s="30" t="str">
        <f>IF($A147 = "", "", IF(OR(VLOOKUP($A147,'Student reference sheet'!$A$2:$V$2400,8,FALSE) = "R",  VLOOKUP($A147,'Student reference sheet'!$A$2:$V$2400,8,FALSE) = "L"), "X", ""))</f>
        <v/>
      </c>
      <c r="Q147" s="30" t="str">
        <f>IF($A147 ="", "", VLOOKUP($A147, 'Student reference sheet'!$A$2:$V$2603,22,FALSE))</f>
        <v/>
      </c>
      <c r="R147" s="30" t="str">
        <f>IF($A147 &lt;&gt; "",VLOOKUP($A147,'Student reference sheet'!$A$2:$V$2329, 5,FALSE), "")</f>
        <v/>
      </c>
      <c r="S147" s="30" t="str">
        <f>IF($A147 &lt;&gt; "",VLOOKUP($A147,'Student reference sheet'!$A$2:$V$2329, 6,FALSE), "")</f>
        <v/>
      </c>
      <c r="T147" s="30" t="str">
        <f>IF($A147 = "","",
IF(VLOOKUP($A147,'Student reference sheet'!$A$2:$V$2329, 10,FALSE) = "Y", "Hispanic",
IF(VLOOKUP($A147,'Student reference sheet'!$A$2:$V$2329,11,FALSE) &lt;&gt; "",
IF(VLOOKUP($A147,'Student reference sheet'!$A$2:$V$2329,11,FALSE) = "UNK", "Unknown", VLOOKUP(VALUE(VLOOKUP($A147,'Student reference sheet'!$A$2:$V$2329,11,FALSE)),'Ethnicity Reference'!$A$2:$B$22,2,FALSE)),
IF(VLOOKUP($A147,'Student reference sheet'!$A$2:$V$2329,9,FALSE) &lt;&gt; "", VLOOKUP(VALUE(VLOOKUP($A147,'Student reference sheet'!$A$2:$V$2329,9,FALSE)),'Ethnicity Reference'!$A$2:$B$22,2,FALSE),"Unknown"))))</f>
        <v/>
      </c>
      <c r="U147" s="34"/>
    </row>
    <row r="148" spans="1:21" ht="15.75">
      <c r="A148" s="47"/>
      <c r="B148" s="33"/>
      <c r="C148" s="30" t="str">
        <f>IF($A148 &lt;&gt; "",VLOOKUP($A148,'Student reference sheet'!$A$2:$V$2329, 3,FALSE), "")</f>
        <v/>
      </c>
      <c r="D148" s="30" t="str">
        <f>IF($A148 &lt;&gt; "",VLOOKUP($A148,'Student reference sheet'!$A$2:$V$2329, 2,FALSE), "")</f>
        <v/>
      </c>
      <c r="E148" s="34"/>
      <c r="F148" s="34"/>
      <c r="G148" s="31" t="str">
        <f t="shared" ca="1" si="6"/>
        <v/>
      </c>
      <c r="H148" s="31" t="str">
        <f t="shared" ca="1" si="7"/>
        <v/>
      </c>
      <c r="I148" s="36" t="str">
        <f>IF($A148 = "", "",
IF(COUNTIF(MINIMUM_DAY_DATES[], Attendance!J148) &gt; 0, VLOOKUP(Attendance!$G148,MINIMUM_DAY_PERIOD_SCHEDULE[], 2,TRUE),
IF(COUNTIF(RALLY_DATES[], Attendance!J148) &gt; 0, VLOOKUP(Attendance!$G148,RALLY_PERIOD_SCHEDULE[], 2,TRUE),
IF(WEEKDAY(Attendance!$J148) = 2,
       IF(COUNTIF(FINALS_WEEK_MONDAY_DATE[],Attendance!$J148) &gt; 0, VLOOKUP(Attendance!$G148,FINALS_WEEK_MONDAY_PERIOD_SCHEDULE[],2,TRUE),
       VLOOKUP(Attendance!$G148,REGULAR_WEEK_SCHEDULE[],6,TRUE)),
IF(WEEKDAY($J148) = 3,
       IF(COUNTIF(FINALS_WEEK_TUESDAY_DATE[],Attendance!$J148) &gt; 0, VLOOKUP(Attendance!$G148,FINALS_WEEK_TUESDAY_PERIOD_SCHEDULE[],2,TRUE),
       VLOOKUP(Attendance!$G148,REGULAR_WEEK_SCHEDULE[[Tuesday]:[Period]],5,TRUE)),
IF(WEEKDAY(Attendance!$J148) = 4,
        IF(COUNTIF(BLOCK_WEDNESDAY_DATES[],Attendance!$J148) &gt; 0, VLOOKUP(Attendance!$G148,BLOCK_WEDNESDAY_PERIOD_SCHEDULE[],2,TRUE),
        IF(COUNTIF(FINALS_WEEK_WEDNESDAY_DATE[],Attendance!$J148) &gt; 0, VLOOKUP(Attendance!$G148,FINALS_WEEK_WEDNESDAY_PERIOD_SCHEDULE[],2,TRUE),
       VLOOKUP(Attendance!$G148,REGULAR_WEEK_SCHEDULE[[Wednesday]:[Period]],4,TRUE))),
IF(WEEKDAY($J148) = 5,
       IF(COUNTIF(BLOCK_THURSDAY_DATES[],Attendance!$J148) &gt; 0, VLOOKUP(Attendance!$G148,BLOCK_THURSDAY_PERIOD_SCHEDULE[],2,TRUE),
       IF(COUNTIF(FINALS_WEEK_THURSDAY_DATE[],Attendance!$J148) &gt; 0, VLOOKUP(Attendance!$G148,FINALS_WEEK_THURSDAY_PERIOD_SCHEDULE[],2,TRUE),
       VLOOKUP(Attendance!$G148,REGULAR_WEEK_SCHEDULE[[Thursday]:[Period]],3,TRUE))),
IF(WEEKDAY(Attendance!$J148) = 6,
       IF(COUNTIF(FINALS_WEEK_FRIDAY_DATE[],Attendance!$J148) &gt; 0, VLOOKUP(Attendance!$G148,FINALS_WEEK_FRIDAY_PERIOD_SCHEDULE[],2,TRUE),
       VLOOKUP(Attendance!$G148,REGULAR_WEEK_SCHEDULE[[Friday]:[Period]],2,TRUE))))))))))</f>
        <v/>
      </c>
      <c r="J148" s="32" t="str">
        <f t="shared" ca="1" si="8"/>
        <v/>
      </c>
      <c r="K148" s="32" t="str">
        <f>IF($A148 &lt;&gt; "",VLOOKUP($A148,'Student reference sheet'!$A$2:$V$2329, 7,FALSE), "")</f>
        <v/>
      </c>
      <c r="L148" s="30" t="str">
        <f>IF($A148 ="", "", VLOOKUP($A148, 'Student reference sheet'!$A$2:$Z$2603,23,FALSE))</f>
        <v/>
      </c>
      <c r="M148" s="30" t="str">
        <f>IF($A148 ="", "", VLOOKUP($A148, 'Student reference sheet'!$A$2:$Z$2603,24,FALSE))</f>
        <v/>
      </c>
      <c r="N148" s="30" t="str">
        <f>IF($A148 ="", "", VLOOKUP($A148, 'Student reference sheet'!$A$2:$Z$2603,26,FALSE))</f>
        <v/>
      </c>
      <c r="O148" s="30" t="str">
        <f>IF($A148 ="", "", VLOOKUP($A148, 'Student reference sheet'!$A$2:$Z$2603,25,FALSE))</f>
        <v/>
      </c>
      <c r="P148" s="30" t="str">
        <f>IF($A148 = "", "", IF(OR(VLOOKUP($A148,'Student reference sheet'!$A$2:$V$2400,8,FALSE) = "R",  VLOOKUP($A148,'Student reference sheet'!$A$2:$V$2400,8,FALSE) = "L"), "X", ""))</f>
        <v/>
      </c>
      <c r="Q148" s="30" t="str">
        <f>IF($A148 ="", "", VLOOKUP($A148, 'Student reference sheet'!$A$2:$V$2603,22,FALSE))</f>
        <v/>
      </c>
      <c r="R148" s="30" t="str">
        <f>IF($A148 &lt;&gt; "",VLOOKUP($A148,'Student reference sheet'!$A$2:$V$2329, 5,FALSE), "")</f>
        <v/>
      </c>
      <c r="S148" s="30" t="str">
        <f>IF($A148 &lt;&gt; "",VLOOKUP($A148,'Student reference sheet'!$A$2:$V$2329, 6,FALSE), "")</f>
        <v/>
      </c>
      <c r="T148" s="30" t="str">
        <f>IF($A148 = "","",
IF(VLOOKUP($A148,'Student reference sheet'!$A$2:$V$2329, 10,FALSE) = "Y", "Hispanic",
IF(VLOOKUP($A148,'Student reference sheet'!$A$2:$V$2329,11,FALSE) &lt;&gt; "",
IF(VLOOKUP($A148,'Student reference sheet'!$A$2:$V$2329,11,FALSE) = "UNK", "Unknown", VLOOKUP(VALUE(VLOOKUP($A148,'Student reference sheet'!$A$2:$V$2329,11,FALSE)),'Ethnicity Reference'!$A$2:$B$22,2,FALSE)),
IF(VLOOKUP($A148,'Student reference sheet'!$A$2:$V$2329,9,FALSE) &lt;&gt; "", VLOOKUP(VALUE(VLOOKUP($A148,'Student reference sheet'!$A$2:$V$2329,9,FALSE)),'Ethnicity Reference'!$A$2:$B$22,2,FALSE),"Unknown"))))</f>
        <v/>
      </c>
      <c r="U148" s="34"/>
    </row>
    <row r="149" spans="1:21" ht="15.75">
      <c r="A149" s="47"/>
      <c r="B149" s="33"/>
      <c r="C149" s="30" t="str">
        <f>IF($A149 &lt;&gt; "",VLOOKUP($A149,'Student reference sheet'!$A$2:$V$2329, 3,FALSE), "")</f>
        <v/>
      </c>
      <c r="D149" s="30" t="str">
        <f>IF($A149 &lt;&gt; "",VLOOKUP($A149,'Student reference sheet'!$A$2:$V$2329, 2,FALSE), "")</f>
        <v/>
      </c>
      <c r="E149" s="34"/>
      <c r="F149" s="34"/>
      <c r="G149" s="31" t="str">
        <f t="shared" ca="1" si="6"/>
        <v/>
      </c>
      <c r="H149" s="31" t="str">
        <f t="shared" ca="1" si="7"/>
        <v/>
      </c>
      <c r="I149" s="36" t="str">
        <f>IF($A149 = "", "",
IF(COUNTIF(MINIMUM_DAY_DATES[], Attendance!J149) &gt; 0, VLOOKUP(Attendance!$G149,MINIMUM_DAY_PERIOD_SCHEDULE[], 2,TRUE),
IF(COUNTIF(RALLY_DATES[], Attendance!J149) &gt; 0, VLOOKUP(Attendance!$G149,RALLY_PERIOD_SCHEDULE[], 2,TRUE),
IF(WEEKDAY(Attendance!$J149) = 2,
       IF(COUNTIF(FINALS_WEEK_MONDAY_DATE[],Attendance!$J149) &gt; 0, VLOOKUP(Attendance!$G149,FINALS_WEEK_MONDAY_PERIOD_SCHEDULE[],2,TRUE),
       VLOOKUP(Attendance!$G149,REGULAR_WEEK_SCHEDULE[],6,TRUE)),
IF(WEEKDAY($J149) = 3,
       IF(COUNTIF(FINALS_WEEK_TUESDAY_DATE[],Attendance!$J149) &gt; 0, VLOOKUP(Attendance!$G149,FINALS_WEEK_TUESDAY_PERIOD_SCHEDULE[],2,TRUE),
       VLOOKUP(Attendance!$G149,REGULAR_WEEK_SCHEDULE[[Tuesday]:[Period]],5,TRUE)),
IF(WEEKDAY(Attendance!$J149) = 4,
        IF(COUNTIF(BLOCK_WEDNESDAY_DATES[],Attendance!$J149) &gt; 0, VLOOKUP(Attendance!$G149,BLOCK_WEDNESDAY_PERIOD_SCHEDULE[],2,TRUE),
        IF(COUNTIF(FINALS_WEEK_WEDNESDAY_DATE[],Attendance!$J149) &gt; 0, VLOOKUP(Attendance!$G149,FINALS_WEEK_WEDNESDAY_PERIOD_SCHEDULE[],2,TRUE),
       VLOOKUP(Attendance!$G149,REGULAR_WEEK_SCHEDULE[[Wednesday]:[Period]],4,TRUE))),
IF(WEEKDAY($J149) = 5,
       IF(COUNTIF(BLOCK_THURSDAY_DATES[],Attendance!$J149) &gt; 0, VLOOKUP(Attendance!$G149,BLOCK_THURSDAY_PERIOD_SCHEDULE[],2,TRUE),
       IF(COUNTIF(FINALS_WEEK_THURSDAY_DATE[],Attendance!$J149) &gt; 0, VLOOKUP(Attendance!$G149,FINALS_WEEK_THURSDAY_PERIOD_SCHEDULE[],2,TRUE),
       VLOOKUP(Attendance!$G149,REGULAR_WEEK_SCHEDULE[[Thursday]:[Period]],3,TRUE))),
IF(WEEKDAY(Attendance!$J149) = 6,
       IF(COUNTIF(FINALS_WEEK_FRIDAY_DATE[],Attendance!$J149) &gt; 0, VLOOKUP(Attendance!$G149,FINALS_WEEK_FRIDAY_PERIOD_SCHEDULE[],2,TRUE),
       VLOOKUP(Attendance!$G149,REGULAR_WEEK_SCHEDULE[[Friday]:[Period]],2,TRUE))))))))))</f>
        <v/>
      </c>
      <c r="J149" s="32" t="str">
        <f t="shared" ca="1" si="8"/>
        <v/>
      </c>
      <c r="K149" s="32" t="str">
        <f>IF($A149 &lt;&gt; "",VLOOKUP($A149,'Student reference sheet'!$A$2:$V$2329, 7,FALSE), "")</f>
        <v/>
      </c>
      <c r="L149" s="30" t="str">
        <f>IF($A149 ="", "", VLOOKUP($A149, 'Student reference sheet'!$A$2:$Z$2603,23,FALSE))</f>
        <v/>
      </c>
      <c r="M149" s="30" t="str">
        <f>IF($A149 ="", "", VLOOKUP($A149, 'Student reference sheet'!$A$2:$Z$2603,24,FALSE))</f>
        <v/>
      </c>
      <c r="N149" s="30" t="str">
        <f>IF($A149 ="", "", VLOOKUP($A149, 'Student reference sheet'!$A$2:$Z$2603,26,FALSE))</f>
        <v/>
      </c>
      <c r="O149" s="30" t="str">
        <f>IF($A149 ="", "", VLOOKUP($A149, 'Student reference sheet'!$A$2:$Z$2603,25,FALSE))</f>
        <v/>
      </c>
      <c r="P149" s="30" t="str">
        <f>IF($A149 = "", "", IF(OR(VLOOKUP($A149,'Student reference sheet'!$A$2:$V$2400,8,FALSE) = "R",  VLOOKUP($A149,'Student reference sheet'!$A$2:$V$2400,8,FALSE) = "L"), "X", ""))</f>
        <v/>
      </c>
      <c r="Q149" s="30" t="str">
        <f>IF($A149 ="", "", VLOOKUP($A149, 'Student reference sheet'!$A$2:$V$2603,22,FALSE))</f>
        <v/>
      </c>
      <c r="R149" s="30" t="str">
        <f>IF($A149 &lt;&gt; "",VLOOKUP($A149,'Student reference sheet'!$A$2:$V$2329, 5,FALSE), "")</f>
        <v/>
      </c>
      <c r="S149" s="30" t="str">
        <f>IF($A149 &lt;&gt; "",VLOOKUP($A149,'Student reference sheet'!$A$2:$V$2329, 6,FALSE), "")</f>
        <v/>
      </c>
      <c r="T149" s="30" t="str">
        <f>IF($A149 = "","",
IF(VLOOKUP($A149,'Student reference sheet'!$A$2:$V$2329, 10,FALSE) = "Y", "Hispanic",
IF(VLOOKUP($A149,'Student reference sheet'!$A$2:$V$2329,11,FALSE) &lt;&gt; "",
IF(VLOOKUP($A149,'Student reference sheet'!$A$2:$V$2329,11,FALSE) = "UNK", "Unknown", VLOOKUP(VALUE(VLOOKUP($A149,'Student reference sheet'!$A$2:$V$2329,11,FALSE)),'Ethnicity Reference'!$A$2:$B$22,2,FALSE)),
IF(VLOOKUP($A149,'Student reference sheet'!$A$2:$V$2329,9,FALSE) &lt;&gt; "", VLOOKUP(VALUE(VLOOKUP($A149,'Student reference sheet'!$A$2:$V$2329,9,FALSE)),'Ethnicity Reference'!$A$2:$B$22,2,FALSE),"Unknown"))))</f>
        <v/>
      </c>
      <c r="U149" s="34"/>
    </row>
    <row r="150" spans="1:21" ht="15.75">
      <c r="A150" s="47"/>
      <c r="B150" s="33"/>
      <c r="C150" s="30" t="str">
        <f>IF($A150 &lt;&gt; "",VLOOKUP($A150,'Student reference sheet'!$A$2:$V$2329, 3,FALSE), "")</f>
        <v/>
      </c>
      <c r="D150" s="30" t="str">
        <f>IF($A150 &lt;&gt; "",VLOOKUP($A150,'Student reference sheet'!$A$2:$V$2329, 2,FALSE), "")</f>
        <v/>
      </c>
      <c r="E150" s="34"/>
      <c r="F150" s="34"/>
      <c r="G150" s="31" t="str">
        <f t="shared" ca="1" si="6"/>
        <v/>
      </c>
      <c r="H150" s="31" t="str">
        <f t="shared" ca="1" si="7"/>
        <v/>
      </c>
      <c r="I150" s="36" t="str">
        <f>IF($A150 = "", "",
IF(COUNTIF(MINIMUM_DAY_DATES[], Attendance!J150) &gt; 0, VLOOKUP(Attendance!$G150,MINIMUM_DAY_PERIOD_SCHEDULE[], 2,TRUE),
IF(COUNTIF(RALLY_DATES[], Attendance!J150) &gt; 0, VLOOKUP(Attendance!$G150,RALLY_PERIOD_SCHEDULE[], 2,TRUE),
IF(WEEKDAY(Attendance!$J150) = 2,
       IF(COUNTIF(FINALS_WEEK_MONDAY_DATE[],Attendance!$J150) &gt; 0, VLOOKUP(Attendance!$G150,FINALS_WEEK_MONDAY_PERIOD_SCHEDULE[],2,TRUE),
       VLOOKUP(Attendance!$G150,REGULAR_WEEK_SCHEDULE[],6,TRUE)),
IF(WEEKDAY($J150) = 3,
       IF(COUNTIF(FINALS_WEEK_TUESDAY_DATE[],Attendance!$J150) &gt; 0, VLOOKUP(Attendance!$G150,FINALS_WEEK_TUESDAY_PERIOD_SCHEDULE[],2,TRUE),
       VLOOKUP(Attendance!$G150,REGULAR_WEEK_SCHEDULE[[Tuesday]:[Period]],5,TRUE)),
IF(WEEKDAY(Attendance!$J150) = 4,
        IF(COUNTIF(BLOCK_WEDNESDAY_DATES[],Attendance!$J150) &gt; 0, VLOOKUP(Attendance!$G150,BLOCK_WEDNESDAY_PERIOD_SCHEDULE[],2,TRUE),
        IF(COUNTIF(FINALS_WEEK_WEDNESDAY_DATE[],Attendance!$J150) &gt; 0, VLOOKUP(Attendance!$G150,FINALS_WEEK_WEDNESDAY_PERIOD_SCHEDULE[],2,TRUE),
       VLOOKUP(Attendance!$G150,REGULAR_WEEK_SCHEDULE[[Wednesday]:[Period]],4,TRUE))),
IF(WEEKDAY($J150) = 5,
       IF(COUNTIF(BLOCK_THURSDAY_DATES[],Attendance!$J150) &gt; 0, VLOOKUP(Attendance!$G150,BLOCK_THURSDAY_PERIOD_SCHEDULE[],2,TRUE),
       IF(COUNTIF(FINALS_WEEK_THURSDAY_DATE[],Attendance!$J150) &gt; 0, VLOOKUP(Attendance!$G150,FINALS_WEEK_THURSDAY_PERIOD_SCHEDULE[],2,TRUE),
       VLOOKUP(Attendance!$G150,REGULAR_WEEK_SCHEDULE[[Thursday]:[Period]],3,TRUE))),
IF(WEEKDAY(Attendance!$J150) = 6,
       IF(COUNTIF(FINALS_WEEK_FRIDAY_DATE[],Attendance!$J150) &gt; 0, VLOOKUP(Attendance!$G150,FINALS_WEEK_FRIDAY_PERIOD_SCHEDULE[],2,TRUE),
       VLOOKUP(Attendance!$G150,REGULAR_WEEK_SCHEDULE[[Friday]:[Period]],2,TRUE))))))))))</f>
        <v/>
      </c>
      <c r="J150" s="32" t="str">
        <f t="shared" ca="1" si="8"/>
        <v/>
      </c>
      <c r="K150" s="32" t="str">
        <f>IF($A150 &lt;&gt; "",VLOOKUP($A150,'Student reference sheet'!$A$2:$V$2329, 7,FALSE), "")</f>
        <v/>
      </c>
      <c r="L150" s="30" t="str">
        <f>IF($A150 ="", "", VLOOKUP($A150, 'Student reference sheet'!$A$2:$Z$2603,23,FALSE))</f>
        <v/>
      </c>
      <c r="M150" s="30" t="str">
        <f>IF($A150 ="", "", VLOOKUP($A150, 'Student reference sheet'!$A$2:$Z$2603,24,FALSE))</f>
        <v/>
      </c>
      <c r="N150" s="30" t="str">
        <f>IF($A150 ="", "", VLOOKUP($A150, 'Student reference sheet'!$A$2:$Z$2603,26,FALSE))</f>
        <v/>
      </c>
      <c r="O150" s="30" t="str">
        <f>IF($A150 ="", "", VLOOKUP($A150, 'Student reference sheet'!$A$2:$Z$2603,25,FALSE))</f>
        <v/>
      </c>
      <c r="P150" s="30" t="str">
        <f>IF($A150 = "", "", IF(OR(VLOOKUP($A150,'Student reference sheet'!$A$2:$V$2400,8,FALSE) = "R",  VLOOKUP($A150,'Student reference sheet'!$A$2:$V$2400,8,FALSE) = "L"), "X", ""))</f>
        <v/>
      </c>
      <c r="Q150" s="30" t="str">
        <f>IF($A150 ="", "", VLOOKUP($A150, 'Student reference sheet'!$A$2:$V$2603,22,FALSE))</f>
        <v/>
      </c>
      <c r="R150" s="30" t="str">
        <f>IF($A150 &lt;&gt; "",VLOOKUP($A150,'Student reference sheet'!$A$2:$V$2329, 5,FALSE), "")</f>
        <v/>
      </c>
      <c r="S150" s="30" t="str">
        <f>IF($A150 &lt;&gt; "",VLOOKUP($A150,'Student reference sheet'!$A$2:$V$2329, 6,FALSE), "")</f>
        <v/>
      </c>
      <c r="T150" s="30" t="str">
        <f>IF($A150 = "","",
IF(VLOOKUP($A150,'Student reference sheet'!$A$2:$V$2329, 10,FALSE) = "Y", "Hispanic",
IF(VLOOKUP($A150,'Student reference sheet'!$A$2:$V$2329,11,FALSE) &lt;&gt; "",
IF(VLOOKUP($A150,'Student reference sheet'!$A$2:$V$2329,11,FALSE) = "UNK", "Unknown", VLOOKUP(VALUE(VLOOKUP($A150,'Student reference sheet'!$A$2:$V$2329,11,FALSE)),'Ethnicity Reference'!$A$2:$B$22,2,FALSE)),
IF(VLOOKUP($A150,'Student reference sheet'!$A$2:$V$2329,9,FALSE) &lt;&gt; "", VLOOKUP(VALUE(VLOOKUP($A150,'Student reference sheet'!$A$2:$V$2329,9,FALSE)),'Ethnicity Reference'!$A$2:$B$22,2,FALSE),"Unknown"))))</f>
        <v/>
      </c>
      <c r="U150" s="34"/>
    </row>
    <row r="151" spans="1:21" ht="15.75">
      <c r="A151" s="47"/>
      <c r="B151" s="33"/>
      <c r="C151" s="30" t="str">
        <f>IF($A151 &lt;&gt; "",VLOOKUP($A151,'Student reference sheet'!$A$2:$V$2329, 3,FALSE), "")</f>
        <v/>
      </c>
      <c r="D151" s="30" t="str">
        <f>IF($A151 &lt;&gt; "",VLOOKUP($A151,'Student reference sheet'!$A$2:$V$2329, 2,FALSE), "")</f>
        <v/>
      </c>
      <c r="E151" s="34"/>
      <c r="F151" s="34"/>
      <c r="G151" s="31" t="str">
        <f t="shared" ca="1" si="6"/>
        <v/>
      </c>
      <c r="H151" s="31" t="str">
        <f t="shared" ca="1" si="7"/>
        <v/>
      </c>
      <c r="I151" s="36" t="str">
        <f>IF($A151 = "", "",
IF(COUNTIF(MINIMUM_DAY_DATES[], Attendance!J151) &gt; 0, VLOOKUP(Attendance!$G151,MINIMUM_DAY_PERIOD_SCHEDULE[], 2,TRUE),
IF(COUNTIF(RALLY_DATES[], Attendance!J151) &gt; 0, VLOOKUP(Attendance!$G151,RALLY_PERIOD_SCHEDULE[], 2,TRUE),
IF(WEEKDAY(Attendance!$J151) = 2,
       IF(COUNTIF(FINALS_WEEK_MONDAY_DATE[],Attendance!$J151) &gt; 0, VLOOKUP(Attendance!$G151,FINALS_WEEK_MONDAY_PERIOD_SCHEDULE[],2,TRUE),
       VLOOKUP(Attendance!$G151,REGULAR_WEEK_SCHEDULE[],6,TRUE)),
IF(WEEKDAY($J151) = 3,
       IF(COUNTIF(FINALS_WEEK_TUESDAY_DATE[],Attendance!$J151) &gt; 0, VLOOKUP(Attendance!$G151,FINALS_WEEK_TUESDAY_PERIOD_SCHEDULE[],2,TRUE),
       VLOOKUP(Attendance!$G151,REGULAR_WEEK_SCHEDULE[[Tuesday]:[Period]],5,TRUE)),
IF(WEEKDAY(Attendance!$J151) = 4,
        IF(COUNTIF(BLOCK_WEDNESDAY_DATES[],Attendance!$J151) &gt; 0, VLOOKUP(Attendance!$G151,BLOCK_WEDNESDAY_PERIOD_SCHEDULE[],2,TRUE),
        IF(COUNTIF(FINALS_WEEK_WEDNESDAY_DATE[],Attendance!$J151) &gt; 0, VLOOKUP(Attendance!$G151,FINALS_WEEK_WEDNESDAY_PERIOD_SCHEDULE[],2,TRUE),
       VLOOKUP(Attendance!$G151,REGULAR_WEEK_SCHEDULE[[Wednesday]:[Period]],4,TRUE))),
IF(WEEKDAY($J151) = 5,
       IF(COUNTIF(BLOCK_THURSDAY_DATES[],Attendance!$J151) &gt; 0, VLOOKUP(Attendance!$G151,BLOCK_THURSDAY_PERIOD_SCHEDULE[],2,TRUE),
       IF(COUNTIF(FINALS_WEEK_THURSDAY_DATE[],Attendance!$J151) &gt; 0, VLOOKUP(Attendance!$G151,FINALS_WEEK_THURSDAY_PERIOD_SCHEDULE[],2,TRUE),
       VLOOKUP(Attendance!$G151,REGULAR_WEEK_SCHEDULE[[Thursday]:[Period]],3,TRUE))),
IF(WEEKDAY(Attendance!$J151) = 6,
       IF(COUNTIF(FINALS_WEEK_FRIDAY_DATE[],Attendance!$J151) &gt; 0, VLOOKUP(Attendance!$G151,FINALS_WEEK_FRIDAY_PERIOD_SCHEDULE[],2,TRUE),
       VLOOKUP(Attendance!$G151,REGULAR_WEEK_SCHEDULE[[Friday]:[Period]],2,TRUE))))))))))</f>
        <v/>
      </c>
      <c r="J151" s="32" t="str">
        <f t="shared" ca="1" si="8"/>
        <v/>
      </c>
      <c r="K151" s="32" t="str">
        <f>IF($A151 &lt;&gt; "",VLOOKUP($A151,'Student reference sheet'!$A$2:$V$2329, 7,FALSE), "")</f>
        <v/>
      </c>
      <c r="L151" s="30" t="str">
        <f>IF($A151 ="", "", VLOOKUP($A151, 'Student reference sheet'!$A$2:$Z$2603,23,FALSE))</f>
        <v/>
      </c>
      <c r="M151" s="30" t="str">
        <f>IF($A151 ="", "", VLOOKUP($A151, 'Student reference sheet'!$A$2:$Z$2603,24,FALSE))</f>
        <v/>
      </c>
      <c r="N151" s="30" t="str">
        <f>IF($A151 ="", "", VLOOKUP($A151, 'Student reference sheet'!$A$2:$Z$2603,26,FALSE))</f>
        <v/>
      </c>
      <c r="O151" s="30" t="str">
        <f>IF($A151 ="", "", VLOOKUP($A151, 'Student reference sheet'!$A$2:$Z$2603,25,FALSE))</f>
        <v/>
      </c>
      <c r="P151" s="30" t="str">
        <f>IF($A151 = "", "", IF(OR(VLOOKUP($A151,'Student reference sheet'!$A$2:$V$2400,8,FALSE) = "R",  VLOOKUP($A151,'Student reference sheet'!$A$2:$V$2400,8,FALSE) = "L"), "X", ""))</f>
        <v/>
      </c>
      <c r="Q151" s="30" t="str">
        <f>IF($A151 ="", "", VLOOKUP($A151, 'Student reference sheet'!$A$2:$V$2603,22,FALSE))</f>
        <v/>
      </c>
      <c r="R151" s="30" t="str">
        <f>IF($A151 &lt;&gt; "",VLOOKUP($A151,'Student reference sheet'!$A$2:$V$2329, 5,FALSE), "")</f>
        <v/>
      </c>
      <c r="S151" s="30" t="str">
        <f>IF($A151 &lt;&gt; "",VLOOKUP($A151,'Student reference sheet'!$A$2:$V$2329, 6,FALSE), "")</f>
        <v/>
      </c>
      <c r="T151" s="30" t="str">
        <f>IF($A151 = "","",
IF(VLOOKUP($A151,'Student reference sheet'!$A$2:$V$2329, 10,FALSE) = "Y", "Hispanic",
IF(VLOOKUP($A151,'Student reference sheet'!$A$2:$V$2329,11,FALSE) &lt;&gt; "",
IF(VLOOKUP($A151,'Student reference sheet'!$A$2:$V$2329,11,FALSE) = "UNK", "Unknown", VLOOKUP(VALUE(VLOOKUP($A151,'Student reference sheet'!$A$2:$V$2329,11,FALSE)),'Ethnicity Reference'!$A$2:$B$22,2,FALSE)),
IF(VLOOKUP($A151,'Student reference sheet'!$A$2:$V$2329,9,FALSE) &lt;&gt; "", VLOOKUP(VALUE(VLOOKUP($A151,'Student reference sheet'!$A$2:$V$2329,9,FALSE)),'Ethnicity Reference'!$A$2:$B$22,2,FALSE),"Unknown"))))</f>
        <v/>
      </c>
      <c r="U151" s="34"/>
    </row>
    <row r="152" spans="1:21" ht="15.75">
      <c r="A152" s="47"/>
      <c r="B152" s="33"/>
      <c r="C152" s="30" t="str">
        <f>IF($A152 &lt;&gt; "",VLOOKUP($A152,'Student reference sheet'!$A$2:$V$2329, 3,FALSE), "")</f>
        <v/>
      </c>
      <c r="D152" s="30" t="str">
        <f>IF($A152 &lt;&gt; "",VLOOKUP($A152,'Student reference sheet'!$A$2:$V$2329, 2,FALSE), "")</f>
        <v/>
      </c>
      <c r="E152" s="34"/>
      <c r="F152" s="34"/>
      <c r="G152" s="31" t="str">
        <f t="shared" ca="1" si="6"/>
        <v/>
      </c>
      <c r="H152" s="31" t="str">
        <f t="shared" ca="1" si="7"/>
        <v/>
      </c>
      <c r="I152" s="36" t="str">
        <f>IF($A152 = "", "",
IF(COUNTIF(MINIMUM_DAY_DATES[], Attendance!J152) &gt; 0, VLOOKUP(Attendance!$G152,MINIMUM_DAY_PERIOD_SCHEDULE[], 2,TRUE),
IF(COUNTIF(RALLY_DATES[], Attendance!J152) &gt; 0, VLOOKUP(Attendance!$G152,RALLY_PERIOD_SCHEDULE[], 2,TRUE),
IF(WEEKDAY(Attendance!$J152) = 2,
       IF(COUNTIF(FINALS_WEEK_MONDAY_DATE[],Attendance!$J152) &gt; 0, VLOOKUP(Attendance!$G152,FINALS_WEEK_MONDAY_PERIOD_SCHEDULE[],2,TRUE),
       VLOOKUP(Attendance!$G152,REGULAR_WEEK_SCHEDULE[],6,TRUE)),
IF(WEEKDAY($J152) = 3,
       IF(COUNTIF(FINALS_WEEK_TUESDAY_DATE[],Attendance!$J152) &gt; 0, VLOOKUP(Attendance!$G152,FINALS_WEEK_TUESDAY_PERIOD_SCHEDULE[],2,TRUE),
       VLOOKUP(Attendance!$G152,REGULAR_WEEK_SCHEDULE[[Tuesday]:[Period]],5,TRUE)),
IF(WEEKDAY(Attendance!$J152) = 4,
        IF(COUNTIF(BLOCK_WEDNESDAY_DATES[],Attendance!$J152) &gt; 0, VLOOKUP(Attendance!$G152,BLOCK_WEDNESDAY_PERIOD_SCHEDULE[],2,TRUE),
        IF(COUNTIF(FINALS_WEEK_WEDNESDAY_DATE[],Attendance!$J152) &gt; 0, VLOOKUP(Attendance!$G152,FINALS_WEEK_WEDNESDAY_PERIOD_SCHEDULE[],2,TRUE),
       VLOOKUP(Attendance!$G152,REGULAR_WEEK_SCHEDULE[[Wednesday]:[Period]],4,TRUE))),
IF(WEEKDAY($J152) = 5,
       IF(COUNTIF(BLOCK_THURSDAY_DATES[],Attendance!$J152) &gt; 0, VLOOKUP(Attendance!$G152,BLOCK_THURSDAY_PERIOD_SCHEDULE[],2,TRUE),
       IF(COUNTIF(FINALS_WEEK_THURSDAY_DATE[],Attendance!$J152) &gt; 0, VLOOKUP(Attendance!$G152,FINALS_WEEK_THURSDAY_PERIOD_SCHEDULE[],2,TRUE),
       VLOOKUP(Attendance!$G152,REGULAR_WEEK_SCHEDULE[[Thursday]:[Period]],3,TRUE))),
IF(WEEKDAY(Attendance!$J152) = 6,
       IF(COUNTIF(FINALS_WEEK_FRIDAY_DATE[],Attendance!$J152) &gt; 0, VLOOKUP(Attendance!$G152,FINALS_WEEK_FRIDAY_PERIOD_SCHEDULE[],2,TRUE),
       VLOOKUP(Attendance!$G152,REGULAR_WEEK_SCHEDULE[[Friday]:[Period]],2,TRUE))))))))))</f>
        <v/>
      </c>
      <c r="J152" s="32" t="str">
        <f t="shared" ca="1" si="8"/>
        <v/>
      </c>
      <c r="K152" s="32" t="str">
        <f>IF($A152 &lt;&gt; "",VLOOKUP($A152,'Student reference sheet'!$A$2:$V$2329, 7,FALSE), "")</f>
        <v/>
      </c>
      <c r="L152" s="30" t="str">
        <f>IF($A152 ="", "", VLOOKUP($A152, 'Student reference sheet'!$A$2:$Z$2603,23,FALSE))</f>
        <v/>
      </c>
      <c r="M152" s="30" t="str">
        <f>IF($A152 ="", "", VLOOKUP($A152, 'Student reference sheet'!$A$2:$Z$2603,24,FALSE))</f>
        <v/>
      </c>
      <c r="N152" s="30" t="str">
        <f>IF($A152 ="", "", VLOOKUP($A152, 'Student reference sheet'!$A$2:$Z$2603,26,FALSE))</f>
        <v/>
      </c>
      <c r="O152" s="30" t="str">
        <f>IF($A152 ="", "", VLOOKUP($A152, 'Student reference sheet'!$A$2:$Z$2603,25,FALSE))</f>
        <v/>
      </c>
      <c r="P152" s="30" t="str">
        <f>IF($A152 = "", "", IF(OR(VLOOKUP($A152,'Student reference sheet'!$A$2:$V$2400,8,FALSE) = "R",  VLOOKUP($A152,'Student reference sheet'!$A$2:$V$2400,8,FALSE) = "L"), "X", ""))</f>
        <v/>
      </c>
      <c r="Q152" s="30" t="str">
        <f>IF($A152 ="", "", VLOOKUP($A152, 'Student reference sheet'!$A$2:$V$2603,22,FALSE))</f>
        <v/>
      </c>
      <c r="R152" s="30" t="str">
        <f>IF($A152 &lt;&gt; "",VLOOKUP($A152,'Student reference sheet'!$A$2:$V$2329, 5,FALSE), "")</f>
        <v/>
      </c>
      <c r="S152" s="30" t="str">
        <f>IF($A152 &lt;&gt; "",VLOOKUP($A152,'Student reference sheet'!$A$2:$V$2329, 6,FALSE), "")</f>
        <v/>
      </c>
      <c r="T152" s="30" t="str">
        <f>IF($A152 = "","",
IF(VLOOKUP($A152,'Student reference sheet'!$A$2:$V$2329, 10,FALSE) = "Y", "Hispanic",
IF(VLOOKUP($A152,'Student reference sheet'!$A$2:$V$2329,11,FALSE) &lt;&gt; "",
IF(VLOOKUP($A152,'Student reference sheet'!$A$2:$V$2329,11,FALSE) = "UNK", "Unknown", VLOOKUP(VALUE(VLOOKUP($A152,'Student reference sheet'!$A$2:$V$2329,11,FALSE)),'Ethnicity Reference'!$A$2:$B$22,2,FALSE)),
IF(VLOOKUP($A152,'Student reference sheet'!$A$2:$V$2329,9,FALSE) &lt;&gt; "", VLOOKUP(VALUE(VLOOKUP($A152,'Student reference sheet'!$A$2:$V$2329,9,FALSE)),'Ethnicity Reference'!$A$2:$B$22,2,FALSE),"Unknown"))))</f>
        <v/>
      </c>
      <c r="U152" s="34"/>
    </row>
    <row r="153" spans="1:21" ht="15.75">
      <c r="A153" s="47"/>
      <c r="B153" s="33"/>
      <c r="C153" s="30" t="str">
        <f>IF($A153 &lt;&gt; "",VLOOKUP($A153,'Student reference sheet'!$A$2:$V$2329, 3,FALSE), "")</f>
        <v/>
      </c>
      <c r="D153" s="30" t="str">
        <f>IF($A153 &lt;&gt; "",VLOOKUP($A153,'Student reference sheet'!$A$2:$V$2329, 2,FALSE), "")</f>
        <v/>
      </c>
      <c r="E153" s="34"/>
      <c r="F153" s="34"/>
      <c r="G153" s="31" t="str">
        <f t="shared" ca="1" si="6"/>
        <v/>
      </c>
      <c r="H153" s="31" t="str">
        <f t="shared" ca="1" si="7"/>
        <v/>
      </c>
      <c r="I153" s="36" t="str">
        <f>IF($A153 = "", "",
IF(COUNTIF(MINIMUM_DAY_DATES[], Attendance!J153) &gt; 0, VLOOKUP(Attendance!$G153,MINIMUM_DAY_PERIOD_SCHEDULE[], 2,TRUE),
IF(COUNTIF(RALLY_DATES[], Attendance!J153) &gt; 0, VLOOKUP(Attendance!$G153,RALLY_PERIOD_SCHEDULE[], 2,TRUE),
IF(WEEKDAY(Attendance!$J153) = 2,
       IF(COUNTIF(FINALS_WEEK_MONDAY_DATE[],Attendance!$J153) &gt; 0, VLOOKUP(Attendance!$G153,FINALS_WEEK_MONDAY_PERIOD_SCHEDULE[],2,TRUE),
       VLOOKUP(Attendance!$G153,REGULAR_WEEK_SCHEDULE[],6,TRUE)),
IF(WEEKDAY($J153) = 3,
       IF(COUNTIF(FINALS_WEEK_TUESDAY_DATE[],Attendance!$J153) &gt; 0, VLOOKUP(Attendance!$G153,FINALS_WEEK_TUESDAY_PERIOD_SCHEDULE[],2,TRUE),
       VLOOKUP(Attendance!$G153,REGULAR_WEEK_SCHEDULE[[Tuesday]:[Period]],5,TRUE)),
IF(WEEKDAY(Attendance!$J153) = 4,
        IF(COUNTIF(BLOCK_WEDNESDAY_DATES[],Attendance!$J153) &gt; 0, VLOOKUP(Attendance!$G153,BLOCK_WEDNESDAY_PERIOD_SCHEDULE[],2,TRUE),
        IF(COUNTIF(FINALS_WEEK_WEDNESDAY_DATE[],Attendance!$J153) &gt; 0, VLOOKUP(Attendance!$G153,FINALS_WEEK_WEDNESDAY_PERIOD_SCHEDULE[],2,TRUE),
       VLOOKUP(Attendance!$G153,REGULAR_WEEK_SCHEDULE[[Wednesday]:[Period]],4,TRUE))),
IF(WEEKDAY($J153) = 5,
       IF(COUNTIF(BLOCK_THURSDAY_DATES[],Attendance!$J153) &gt; 0, VLOOKUP(Attendance!$G153,BLOCK_THURSDAY_PERIOD_SCHEDULE[],2,TRUE),
       IF(COUNTIF(FINALS_WEEK_THURSDAY_DATE[],Attendance!$J153) &gt; 0, VLOOKUP(Attendance!$G153,FINALS_WEEK_THURSDAY_PERIOD_SCHEDULE[],2,TRUE),
       VLOOKUP(Attendance!$G153,REGULAR_WEEK_SCHEDULE[[Thursday]:[Period]],3,TRUE))),
IF(WEEKDAY(Attendance!$J153) = 6,
       IF(COUNTIF(FINALS_WEEK_FRIDAY_DATE[],Attendance!$J153) &gt; 0, VLOOKUP(Attendance!$G153,FINALS_WEEK_FRIDAY_PERIOD_SCHEDULE[],2,TRUE),
       VLOOKUP(Attendance!$G153,REGULAR_WEEK_SCHEDULE[[Friday]:[Period]],2,TRUE))))))))))</f>
        <v/>
      </c>
      <c r="J153" s="32" t="str">
        <f t="shared" ca="1" si="8"/>
        <v/>
      </c>
      <c r="K153" s="32" t="str">
        <f>IF($A153 &lt;&gt; "",VLOOKUP($A153,'Student reference sheet'!$A$2:$V$2329, 7,FALSE), "")</f>
        <v/>
      </c>
      <c r="L153" s="30" t="str">
        <f>IF($A153 ="", "", VLOOKUP($A153, 'Student reference sheet'!$A$2:$Z$2603,23,FALSE))</f>
        <v/>
      </c>
      <c r="M153" s="30" t="str">
        <f>IF($A153 ="", "", VLOOKUP($A153, 'Student reference sheet'!$A$2:$Z$2603,24,FALSE))</f>
        <v/>
      </c>
      <c r="N153" s="30" t="str">
        <f>IF($A153 ="", "", VLOOKUP($A153, 'Student reference sheet'!$A$2:$Z$2603,26,FALSE))</f>
        <v/>
      </c>
      <c r="O153" s="30" t="str">
        <f>IF($A153 ="", "", VLOOKUP($A153, 'Student reference sheet'!$A$2:$Z$2603,25,FALSE))</f>
        <v/>
      </c>
      <c r="P153" s="30" t="str">
        <f>IF($A153 = "", "", IF(OR(VLOOKUP($A153,'Student reference sheet'!$A$2:$V$2400,8,FALSE) = "R",  VLOOKUP($A153,'Student reference sheet'!$A$2:$V$2400,8,FALSE) = "L"), "X", ""))</f>
        <v/>
      </c>
      <c r="Q153" s="30" t="str">
        <f>IF($A153 ="", "", VLOOKUP($A153, 'Student reference sheet'!$A$2:$V$2603,22,FALSE))</f>
        <v/>
      </c>
      <c r="R153" s="30" t="str">
        <f>IF($A153 &lt;&gt; "",VLOOKUP($A153,'Student reference sheet'!$A$2:$V$2329, 5,FALSE), "")</f>
        <v/>
      </c>
      <c r="S153" s="30" t="str">
        <f>IF($A153 &lt;&gt; "",VLOOKUP($A153,'Student reference sheet'!$A$2:$V$2329, 6,FALSE), "")</f>
        <v/>
      </c>
      <c r="T153" s="30" t="str">
        <f>IF($A153 = "","",
IF(VLOOKUP($A153,'Student reference sheet'!$A$2:$V$2329, 10,FALSE) = "Y", "Hispanic",
IF(VLOOKUP($A153,'Student reference sheet'!$A$2:$V$2329,11,FALSE) &lt;&gt; "",
IF(VLOOKUP($A153,'Student reference sheet'!$A$2:$V$2329,11,FALSE) = "UNK", "Unknown", VLOOKUP(VALUE(VLOOKUP($A153,'Student reference sheet'!$A$2:$V$2329,11,FALSE)),'Ethnicity Reference'!$A$2:$B$22,2,FALSE)),
IF(VLOOKUP($A153,'Student reference sheet'!$A$2:$V$2329,9,FALSE) &lt;&gt; "", VLOOKUP(VALUE(VLOOKUP($A153,'Student reference sheet'!$A$2:$V$2329,9,FALSE)),'Ethnicity Reference'!$A$2:$B$22,2,FALSE),"Unknown"))))</f>
        <v/>
      </c>
      <c r="U153" s="34"/>
    </row>
    <row r="154" spans="1:21" ht="15.75">
      <c r="A154" s="47"/>
      <c r="B154" s="33"/>
      <c r="C154" s="30" t="str">
        <f>IF($A154 &lt;&gt; "",VLOOKUP($A154,'Student reference sheet'!$A$2:$V$2329, 3,FALSE), "")</f>
        <v/>
      </c>
      <c r="D154" s="30" t="str">
        <f>IF($A154 &lt;&gt; "",VLOOKUP($A154,'Student reference sheet'!$A$2:$V$2329, 2,FALSE), "")</f>
        <v/>
      </c>
      <c r="E154" s="34"/>
      <c r="F154" s="34"/>
      <c r="G154" s="31" t="str">
        <f t="shared" ca="1" si="6"/>
        <v/>
      </c>
      <c r="H154" s="31" t="str">
        <f t="shared" ca="1" si="7"/>
        <v/>
      </c>
      <c r="I154" s="36" t="str">
        <f>IF($A154 = "", "",
IF(COUNTIF(MINIMUM_DAY_DATES[], Attendance!J154) &gt; 0, VLOOKUP(Attendance!$G154,MINIMUM_DAY_PERIOD_SCHEDULE[], 2,TRUE),
IF(COUNTIF(RALLY_DATES[], Attendance!J154) &gt; 0, VLOOKUP(Attendance!$G154,RALLY_PERIOD_SCHEDULE[], 2,TRUE),
IF(WEEKDAY(Attendance!$J154) = 2,
       IF(COUNTIF(FINALS_WEEK_MONDAY_DATE[],Attendance!$J154) &gt; 0, VLOOKUP(Attendance!$G154,FINALS_WEEK_MONDAY_PERIOD_SCHEDULE[],2,TRUE),
       VLOOKUP(Attendance!$G154,REGULAR_WEEK_SCHEDULE[],6,TRUE)),
IF(WEEKDAY($J154) = 3,
       IF(COUNTIF(FINALS_WEEK_TUESDAY_DATE[],Attendance!$J154) &gt; 0, VLOOKUP(Attendance!$G154,FINALS_WEEK_TUESDAY_PERIOD_SCHEDULE[],2,TRUE),
       VLOOKUP(Attendance!$G154,REGULAR_WEEK_SCHEDULE[[Tuesday]:[Period]],5,TRUE)),
IF(WEEKDAY(Attendance!$J154) = 4,
        IF(COUNTIF(BLOCK_WEDNESDAY_DATES[],Attendance!$J154) &gt; 0, VLOOKUP(Attendance!$G154,BLOCK_WEDNESDAY_PERIOD_SCHEDULE[],2,TRUE),
        IF(COUNTIF(FINALS_WEEK_WEDNESDAY_DATE[],Attendance!$J154) &gt; 0, VLOOKUP(Attendance!$G154,FINALS_WEEK_WEDNESDAY_PERIOD_SCHEDULE[],2,TRUE),
       VLOOKUP(Attendance!$G154,REGULAR_WEEK_SCHEDULE[[Wednesday]:[Period]],4,TRUE))),
IF(WEEKDAY($J154) = 5,
       IF(COUNTIF(BLOCK_THURSDAY_DATES[],Attendance!$J154) &gt; 0, VLOOKUP(Attendance!$G154,BLOCK_THURSDAY_PERIOD_SCHEDULE[],2,TRUE),
       IF(COUNTIF(FINALS_WEEK_THURSDAY_DATE[],Attendance!$J154) &gt; 0, VLOOKUP(Attendance!$G154,FINALS_WEEK_THURSDAY_PERIOD_SCHEDULE[],2,TRUE),
       VLOOKUP(Attendance!$G154,REGULAR_WEEK_SCHEDULE[[Thursday]:[Period]],3,TRUE))),
IF(WEEKDAY(Attendance!$J154) = 6,
       IF(COUNTIF(FINALS_WEEK_FRIDAY_DATE[],Attendance!$J154) &gt; 0, VLOOKUP(Attendance!$G154,FINALS_WEEK_FRIDAY_PERIOD_SCHEDULE[],2,TRUE),
       VLOOKUP(Attendance!$G154,REGULAR_WEEK_SCHEDULE[[Friday]:[Period]],2,TRUE))))))))))</f>
        <v/>
      </c>
      <c r="J154" s="32" t="str">
        <f t="shared" ca="1" si="8"/>
        <v/>
      </c>
      <c r="K154" s="32" t="str">
        <f>IF($A154 &lt;&gt; "",VLOOKUP($A154,'Student reference sheet'!$A$2:$V$2329, 7,FALSE), "")</f>
        <v/>
      </c>
      <c r="L154" s="30" t="str">
        <f>IF($A154 ="", "", VLOOKUP($A154, 'Student reference sheet'!$A$2:$Z$2603,23,FALSE))</f>
        <v/>
      </c>
      <c r="M154" s="30" t="str">
        <f>IF($A154 ="", "", VLOOKUP($A154, 'Student reference sheet'!$A$2:$Z$2603,24,FALSE))</f>
        <v/>
      </c>
      <c r="N154" s="30" t="str">
        <f>IF($A154 ="", "", VLOOKUP($A154, 'Student reference sheet'!$A$2:$Z$2603,26,FALSE))</f>
        <v/>
      </c>
      <c r="O154" s="30" t="str">
        <f>IF($A154 ="", "", VLOOKUP($A154, 'Student reference sheet'!$A$2:$Z$2603,25,FALSE))</f>
        <v/>
      </c>
      <c r="P154" s="30" t="str">
        <f>IF($A154 = "", "", IF(OR(VLOOKUP($A154,'Student reference sheet'!$A$2:$V$2400,8,FALSE) = "R",  VLOOKUP($A154,'Student reference sheet'!$A$2:$V$2400,8,FALSE) = "L"), "X", ""))</f>
        <v/>
      </c>
      <c r="Q154" s="30" t="str">
        <f>IF($A154 ="", "", VLOOKUP($A154, 'Student reference sheet'!$A$2:$V$2603,22,FALSE))</f>
        <v/>
      </c>
      <c r="R154" s="30" t="str">
        <f>IF($A154 &lt;&gt; "",VLOOKUP($A154,'Student reference sheet'!$A$2:$V$2329, 5,FALSE), "")</f>
        <v/>
      </c>
      <c r="S154" s="30" t="str">
        <f>IF($A154 &lt;&gt; "",VLOOKUP($A154,'Student reference sheet'!$A$2:$V$2329, 6,FALSE), "")</f>
        <v/>
      </c>
      <c r="T154" s="30" t="str">
        <f>IF($A154 = "","",
IF(VLOOKUP($A154,'Student reference sheet'!$A$2:$V$2329, 10,FALSE) = "Y", "Hispanic",
IF(VLOOKUP($A154,'Student reference sheet'!$A$2:$V$2329,11,FALSE) &lt;&gt; "",
IF(VLOOKUP($A154,'Student reference sheet'!$A$2:$V$2329,11,FALSE) = "UNK", "Unknown", VLOOKUP(VALUE(VLOOKUP($A154,'Student reference sheet'!$A$2:$V$2329,11,FALSE)),'Ethnicity Reference'!$A$2:$B$22,2,FALSE)),
IF(VLOOKUP($A154,'Student reference sheet'!$A$2:$V$2329,9,FALSE) &lt;&gt; "", VLOOKUP(VALUE(VLOOKUP($A154,'Student reference sheet'!$A$2:$V$2329,9,FALSE)),'Ethnicity Reference'!$A$2:$B$22,2,FALSE),"Unknown"))))</f>
        <v/>
      </c>
      <c r="U154" s="34"/>
    </row>
    <row r="155" spans="1:21" ht="15.75">
      <c r="A155" s="47"/>
      <c r="B155" s="33"/>
      <c r="C155" s="30" t="str">
        <f>IF($A155 &lt;&gt; "",VLOOKUP($A155,'Student reference sheet'!$A$2:$V$2329, 3,FALSE), "")</f>
        <v/>
      </c>
      <c r="D155" s="30" t="str">
        <f>IF($A155 &lt;&gt; "",VLOOKUP($A155,'Student reference sheet'!$A$2:$V$2329, 2,FALSE), "")</f>
        <v/>
      </c>
      <c r="E155" s="34"/>
      <c r="F155" s="34"/>
      <c r="G155" s="31" t="str">
        <f t="shared" ca="1" si="6"/>
        <v/>
      </c>
      <c r="H155" s="31" t="str">
        <f t="shared" ca="1" si="7"/>
        <v/>
      </c>
      <c r="I155" s="36" t="str">
        <f>IF($A155 = "", "",
IF(COUNTIF(MINIMUM_DAY_DATES[], Attendance!J155) &gt; 0, VLOOKUP(Attendance!$G155,MINIMUM_DAY_PERIOD_SCHEDULE[], 2,TRUE),
IF(COUNTIF(RALLY_DATES[], Attendance!J155) &gt; 0, VLOOKUP(Attendance!$G155,RALLY_PERIOD_SCHEDULE[], 2,TRUE),
IF(WEEKDAY(Attendance!$J155) = 2,
       IF(COUNTIF(FINALS_WEEK_MONDAY_DATE[],Attendance!$J155) &gt; 0, VLOOKUP(Attendance!$G155,FINALS_WEEK_MONDAY_PERIOD_SCHEDULE[],2,TRUE),
       VLOOKUP(Attendance!$G155,REGULAR_WEEK_SCHEDULE[],6,TRUE)),
IF(WEEKDAY($J155) = 3,
       IF(COUNTIF(FINALS_WEEK_TUESDAY_DATE[],Attendance!$J155) &gt; 0, VLOOKUP(Attendance!$G155,FINALS_WEEK_TUESDAY_PERIOD_SCHEDULE[],2,TRUE),
       VLOOKUP(Attendance!$G155,REGULAR_WEEK_SCHEDULE[[Tuesday]:[Period]],5,TRUE)),
IF(WEEKDAY(Attendance!$J155) = 4,
        IF(COUNTIF(BLOCK_WEDNESDAY_DATES[],Attendance!$J155) &gt; 0, VLOOKUP(Attendance!$G155,BLOCK_WEDNESDAY_PERIOD_SCHEDULE[],2,TRUE),
        IF(COUNTIF(FINALS_WEEK_WEDNESDAY_DATE[],Attendance!$J155) &gt; 0, VLOOKUP(Attendance!$G155,FINALS_WEEK_WEDNESDAY_PERIOD_SCHEDULE[],2,TRUE),
       VLOOKUP(Attendance!$G155,REGULAR_WEEK_SCHEDULE[[Wednesday]:[Period]],4,TRUE))),
IF(WEEKDAY($J155) = 5,
       IF(COUNTIF(BLOCK_THURSDAY_DATES[],Attendance!$J155) &gt; 0, VLOOKUP(Attendance!$G155,BLOCK_THURSDAY_PERIOD_SCHEDULE[],2,TRUE),
       IF(COUNTIF(FINALS_WEEK_THURSDAY_DATE[],Attendance!$J155) &gt; 0, VLOOKUP(Attendance!$G155,FINALS_WEEK_THURSDAY_PERIOD_SCHEDULE[],2,TRUE),
       VLOOKUP(Attendance!$G155,REGULAR_WEEK_SCHEDULE[[Thursday]:[Period]],3,TRUE))),
IF(WEEKDAY(Attendance!$J155) = 6,
       IF(COUNTIF(FINALS_WEEK_FRIDAY_DATE[],Attendance!$J155) &gt; 0, VLOOKUP(Attendance!$G155,FINALS_WEEK_FRIDAY_PERIOD_SCHEDULE[],2,TRUE),
       VLOOKUP(Attendance!$G155,REGULAR_WEEK_SCHEDULE[[Friday]:[Period]],2,TRUE))))))))))</f>
        <v/>
      </c>
      <c r="J155" s="32" t="str">
        <f t="shared" ca="1" si="8"/>
        <v/>
      </c>
      <c r="K155" s="32" t="str">
        <f>IF($A155 &lt;&gt; "",VLOOKUP($A155,'Student reference sheet'!$A$2:$V$2329, 7,FALSE), "")</f>
        <v/>
      </c>
      <c r="L155" s="30" t="str">
        <f>IF($A155 ="", "", VLOOKUP($A155, 'Student reference sheet'!$A$2:$Z$2603,23,FALSE))</f>
        <v/>
      </c>
      <c r="M155" s="30" t="str">
        <f>IF($A155 ="", "", VLOOKUP($A155, 'Student reference sheet'!$A$2:$Z$2603,24,FALSE))</f>
        <v/>
      </c>
      <c r="N155" s="30" t="str">
        <f>IF($A155 ="", "", VLOOKUP($A155, 'Student reference sheet'!$A$2:$Z$2603,26,FALSE))</f>
        <v/>
      </c>
      <c r="O155" s="30" t="str">
        <f>IF($A155 ="", "", VLOOKUP($A155, 'Student reference sheet'!$A$2:$Z$2603,25,FALSE))</f>
        <v/>
      </c>
      <c r="P155" s="30" t="str">
        <f>IF($A155 = "", "", IF(OR(VLOOKUP($A155,'Student reference sheet'!$A$2:$V$2400,8,FALSE) = "R",  VLOOKUP($A155,'Student reference sheet'!$A$2:$V$2400,8,FALSE) = "L"), "X", ""))</f>
        <v/>
      </c>
      <c r="Q155" s="30" t="str">
        <f>IF($A155 ="", "", VLOOKUP($A155, 'Student reference sheet'!$A$2:$V$2603,22,FALSE))</f>
        <v/>
      </c>
      <c r="R155" s="30" t="str">
        <f>IF($A155 &lt;&gt; "",VLOOKUP($A155,'Student reference sheet'!$A$2:$V$2329, 5,FALSE), "")</f>
        <v/>
      </c>
      <c r="S155" s="30" t="str">
        <f>IF($A155 &lt;&gt; "",VLOOKUP($A155,'Student reference sheet'!$A$2:$V$2329, 6,FALSE), "")</f>
        <v/>
      </c>
      <c r="T155" s="30" t="str">
        <f>IF($A155 = "","",
IF(VLOOKUP($A155,'Student reference sheet'!$A$2:$V$2329, 10,FALSE) = "Y", "Hispanic",
IF(VLOOKUP($A155,'Student reference sheet'!$A$2:$V$2329,11,FALSE) &lt;&gt; "",
IF(VLOOKUP($A155,'Student reference sheet'!$A$2:$V$2329,11,FALSE) = "UNK", "Unknown", VLOOKUP(VALUE(VLOOKUP($A155,'Student reference sheet'!$A$2:$V$2329,11,FALSE)),'Ethnicity Reference'!$A$2:$B$22,2,FALSE)),
IF(VLOOKUP($A155,'Student reference sheet'!$A$2:$V$2329,9,FALSE) &lt;&gt; "", VLOOKUP(VALUE(VLOOKUP($A155,'Student reference sheet'!$A$2:$V$2329,9,FALSE)),'Ethnicity Reference'!$A$2:$B$22,2,FALSE),"Unknown"))))</f>
        <v/>
      </c>
      <c r="U155" s="34"/>
    </row>
    <row r="156" spans="1:21" ht="15.75">
      <c r="A156" s="47"/>
      <c r="B156" s="33"/>
      <c r="C156" s="30" t="str">
        <f>IF($A156 &lt;&gt; "",VLOOKUP($A156,'Student reference sheet'!$A$2:$V$2329, 3,FALSE), "")</f>
        <v/>
      </c>
      <c r="D156" s="30" t="str">
        <f>IF($A156 &lt;&gt; "",VLOOKUP($A156,'Student reference sheet'!$A$2:$V$2329, 2,FALSE), "")</f>
        <v/>
      </c>
      <c r="E156" s="34"/>
      <c r="F156" s="34"/>
      <c r="G156" s="31" t="str">
        <f t="shared" ca="1" si="6"/>
        <v/>
      </c>
      <c r="H156" s="31" t="str">
        <f t="shared" ca="1" si="7"/>
        <v/>
      </c>
      <c r="I156" s="36" t="str">
        <f>IF($A156 = "", "",
IF(COUNTIF(MINIMUM_DAY_DATES[], Attendance!J156) &gt; 0, VLOOKUP(Attendance!$G156,MINIMUM_DAY_PERIOD_SCHEDULE[], 2,TRUE),
IF(COUNTIF(RALLY_DATES[], Attendance!J156) &gt; 0, VLOOKUP(Attendance!$G156,RALLY_PERIOD_SCHEDULE[], 2,TRUE),
IF(WEEKDAY(Attendance!$J156) = 2,
       IF(COUNTIF(FINALS_WEEK_MONDAY_DATE[],Attendance!$J156) &gt; 0, VLOOKUP(Attendance!$G156,FINALS_WEEK_MONDAY_PERIOD_SCHEDULE[],2,TRUE),
       VLOOKUP(Attendance!$G156,REGULAR_WEEK_SCHEDULE[],6,TRUE)),
IF(WEEKDAY($J156) = 3,
       IF(COUNTIF(FINALS_WEEK_TUESDAY_DATE[],Attendance!$J156) &gt; 0, VLOOKUP(Attendance!$G156,FINALS_WEEK_TUESDAY_PERIOD_SCHEDULE[],2,TRUE),
       VLOOKUP(Attendance!$G156,REGULAR_WEEK_SCHEDULE[[Tuesday]:[Period]],5,TRUE)),
IF(WEEKDAY(Attendance!$J156) = 4,
        IF(COUNTIF(BLOCK_WEDNESDAY_DATES[],Attendance!$J156) &gt; 0, VLOOKUP(Attendance!$G156,BLOCK_WEDNESDAY_PERIOD_SCHEDULE[],2,TRUE),
        IF(COUNTIF(FINALS_WEEK_WEDNESDAY_DATE[],Attendance!$J156) &gt; 0, VLOOKUP(Attendance!$G156,FINALS_WEEK_WEDNESDAY_PERIOD_SCHEDULE[],2,TRUE),
       VLOOKUP(Attendance!$G156,REGULAR_WEEK_SCHEDULE[[Wednesday]:[Period]],4,TRUE))),
IF(WEEKDAY($J156) = 5,
       IF(COUNTIF(BLOCK_THURSDAY_DATES[],Attendance!$J156) &gt; 0, VLOOKUP(Attendance!$G156,BLOCK_THURSDAY_PERIOD_SCHEDULE[],2,TRUE),
       IF(COUNTIF(FINALS_WEEK_THURSDAY_DATE[],Attendance!$J156) &gt; 0, VLOOKUP(Attendance!$G156,FINALS_WEEK_THURSDAY_PERIOD_SCHEDULE[],2,TRUE),
       VLOOKUP(Attendance!$G156,REGULAR_WEEK_SCHEDULE[[Thursday]:[Period]],3,TRUE))),
IF(WEEKDAY(Attendance!$J156) = 6,
       IF(COUNTIF(FINALS_WEEK_FRIDAY_DATE[],Attendance!$J156) &gt; 0, VLOOKUP(Attendance!$G156,FINALS_WEEK_FRIDAY_PERIOD_SCHEDULE[],2,TRUE),
       VLOOKUP(Attendance!$G156,REGULAR_WEEK_SCHEDULE[[Friday]:[Period]],2,TRUE))))))))))</f>
        <v/>
      </c>
      <c r="J156" s="32" t="str">
        <f t="shared" ca="1" si="8"/>
        <v/>
      </c>
      <c r="K156" s="32" t="str">
        <f>IF($A156 &lt;&gt; "",VLOOKUP($A156,'Student reference sheet'!$A$2:$V$2329, 7,FALSE), "")</f>
        <v/>
      </c>
      <c r="L156" s="30" t="str">
        <f>IF($A156 ="", "", VLOOKUP($A156, 'Student reference sheet'!$A$2:$Z$2603,23,FALSE))</f>
        <v/>
      </c>
      <c r="M156" s="30" t="str">
        <f>IF($A156 ="", "", VLOOKUP($A156, 'Student reference sheet'!$A$2:$Z$2603,24,FALSE))</f>
        <v/>
      </c>
      <c r="N156" s="30" t="str">
        <f>IF($A156 ="", "", VLOOKUP($A156, 'Student reference sheet'!$A$2:$Z$2603,26,FALSE))</f>
        <v/>
      </c>
      <c r="O156" s="30" t="str">
        <f>IF($A156 ="", "", VLOOKUP($A156, 'Student reference sheet'!$A$2:$Z$2603,25,FALSE))</f>
        <v/>
      </c>
      <c r="P156" s="30" t="str">
        <f>IF($A156 = "", "", IF(OR(VLOOKUP($A156,'Student reference sheet'!$A$2:$V$2400,8,FALSE) = "R",  VLOOKUP($A156,'Student reference sheet'!$A$2:$V$2400,8,FALSE) = "L"), "X", ""))</f>
        <v/>
      </c>
      <c r="Q156" s="30" t="str">
        <f>IF($A156 ="", "", VLOOKUP($A156, 'Student reference sheet'!$A$2:$V$2603,22,FALSE))</f>
        <v/>
      </c>
      <c r="R156" s="30" t="str">
        <f>IF($A156 &lt;&gt; "",VLOOKUP($A156,'Student reference sheet'!$A$2:$V$2329, 5,FALSE), "")</f>
        <v/>
      </c>
      <c r="S156" s="30" t="str">
        <f>IF($A156 &lt;&gt; "",VLOOKUP($A156,'Student reference sheet'!$A$2:$V$2329, 6,FALSE), "")</f>
        <v/>
      </c>
      <c r="T156" s="30" t="str">
        <f>IF($A156 = "","",
IF(VLOOKUP($A156,'Student reference sheet'!$A$2:$V$2329, 10,FALSE) = "Y", "Hispanic",
IF(VLOOKUP($A156,'Student reference sheet'!$A$2:$V$2329,11,FALSE) &lt;&gt; "",
IF(VLOOKUP($A156,'Student reference sheet'!$A$2:$V$2329,11,FALSE) = "UNK", "Unknown", VLOOKUP(VALUE(VLOOKUP($A156,'Student reference sheet'!$A$2:$V$2329,11,FALSE)),'Ethnicity Reference'!$A$2:$B$22,2,FALSE)),
IF(VLOOKUP($A156,'Student reference sheet'!$A$2:$V$2329,9,FALSE) &lt;&gt; "", VLOOKUP(VALUE(VLOOKUP($A156,'Student reference sheet'!$A$2:$V$2329,9,FALSE)),'Ethnicity Reference'!$A$2:$B$22,2,FALSE),"Unknown"))))</f>
        <v/>
      </c>
      <c r="U156" s="34"/>
    </row>
    <row r="157" spans="1:21" ht="15.75">
      <c r="A157" s="47"/>
      <c r="B157" s="33"/>
      <c r="C157" s="30" t="str">
        <f>IF($A157 &lt;&gt; "",VLOOKUP($A157,'Student reference sheet'!$A$2:$V$2329, 3,FALSE), "")</f>
        <v/>
      </c>
      <c r="D157" s="30" t="str">
        <f>IF($A157 &lt;&gt; "",VLOOKUP($A157,'Student reference sheet'!$A$2:$V$2329, 2,FALSE), "")</f>
        <v/>
      </c>
      <c r="E157" s="34"/>
      <c r="F157" s="34"/>
      <c r="G157" s="31" t="str">
        <f t="shared" ca="1" si="6"/>
        <v/>
      </c>
      <c r="H157" s="31" t="str">
        <f t="shared" ca="1" si="7"/>
        <v/>
      </c>
      <c r="I157" s="36" t="str">
        <f>IF($A157 = "", "",
IF(COUNTIF(MINIMUM_DAY_DATES[], Attendance!J157) &gt; 0, VLOOKUP(Attendance!$G157,MINIMUM_DAY_PERIOD_SCHEDULE[], 2,TRUE),
IF(COUNTIF(RALLY_DATES[], Attendance!J157) &gt; 0, VLOOKUP(Attendance!$G157,RALLY_PERIOD_SCHEDULE[], 2,TRUE),
IF(WEEKDAY(Attendance!$J157) = 2,
       IF(COUNTIF(FINALS_WEEK_MONDAY_DATE[],Attendance!$J157) &gt; 0, VLOOKUP(Attendance!$G157,FINALS_WEEK_MONDAY_PERIOD_SCHEDULE[],2,TRUE),
       VLOOKUP(Attendance!$G157,REGULAR_WEEK_SCHEDULE[],6,TRUE)),
IF(WEEKDAY($J157) = 3,
       IF(COUNTIF(FINALS_WEEK_TUESDAY_DATE[],Attendance!$J157) &gt; 0, VLOOKUP(Attendance!$G157,FINALS_WEEK_TUESDAY_PERIOD_SCHEDULE[],2,TRUE),
       VLOOKUP(Attendance!$G157,REGULAR_WEEK_SCHEDULE[[Tuesday]:[Period]],5,TRUE)),
IF(WEEKDAY(Attendance!$J157) = 4,
        IF(COUNTIF(BLOCK_WEDNESDAY_DATES[],Attendance!$J157) &gt; 0, VLOOKUP(Attendance!$G157,BLOCK_WEDNESDAY_PERIOD_SCHEDULE[],2,TRUE),
        IF(COUNTIF(FINALS_WEEK_WEDNESDAY_DATE[],Attendance!$J157) &gt; 0, VLOOKUP(Attendance!$G157,FINALS_WEEK_WEDNESDAY_PERIOD_SCHEDULE[],2,TRUE),
       VLOOKUP(Attendance!$G157,REGULAR_WEEK_SCHEDULE[[Wednesday]:[Period]],4,TRUE))),
IF(WEEKDAY($J157) = 5,
       IF(COUNTIF(BLOCK_THURSDAY_DATES[],Attendance!$J157) &gt; 0, VLOOKUP(Attendance!$G157,BLOCK_THURSDAY_PERIOD_SCHEDULE[],2,TRUE),
       IF(COUNTIF(FINALS_WEEK_THURSDAY_DATE[],Attendance!$J157) &gt; 0, VLOOKUP(Attendance!$G157,FINALS_WEEK_THURSDAY_PERIOD_SCHEDULE[],2,TRUE),
       VLOOKUP(Attendance!$G157,REGULAR_WEEK_SCHEDULE[[Thursday]:[Period]],3,TRUE))),
IF(WEEKDAY(Attendance!$J157) = 6,
       IF(COUNTIF(FINALS_WEEK_FRIDAY_DATE[],Attendance!$J157) &gt; 0, VLOOKUP(Attendance!$G157,FINALS_WEEK_FRIDAY_PERIOD_SCHEDULE[],2,TRUE),
       VLOOKUP(Attendance!$G157,REGULAR_WEEK_SCHEDULE[[Friday]:[Period]],2,TRUE))))))))))</f>
        <v/>
      </c>
      <c r="J157" s="32" t="str">
        <f t="shared" ca="1" si="8"/>
        <v/>
      </c>
      <c r="K157" s="32" t="str">
        <f>IF($A157 &lt;&gt; "",VLOOKUP($A157,'Student reference sheet'!$A$2:$V$2329, 7,FALSE), "")</f>
        <v/>
      </c>
      <c r="L157" s="30" t="str">
        <f>IF($A157 ="", "", VLOOKUP($A157, 'Student reference sheet'!$A$2:$Z$2603,23,FALSE))</f>
        <v/>
      </c>
      <c r="M157" s="30" t="str">
        <f>IF($A157 ="", "", VLOOKUP($A157, 'Student reference sheet'!$A$2:$Z$2603,24,FALSE))</f>
        <v/>
      </c>
      <c r="N157" s="30" t="str">
        <f>IF($A157 ="", "", VLOOKUP($A157, 'Student reference sheet'!$A$2:$Z$2603,26,FALSE))</f>
        <v/>
      </c>
      <c r="O157" s="30" t="str">
        <f>IF($A157 ="", "", VLOOKUP($A157, 'Student reference sheet'!$A$2:$Z$2603,25,FALSE))</f>
        <v/>
      </c>
      <c r="P157" s="30" t="str">
        <f>IF($A157 = "", "", IF(OR(VLOOKUP($A157,'Student reference sheet'!$A$2:$V$2400,8,FALSE) = "R",  VLOOKUP($A157,'Student reference sheet'!$A$2:$V$2400,8,FALSE) = "L"), "X", ""))</f>
        <v/>
      </c>
      <c r="Q157" s="30" t="str">
        <f>IF($A157 ="", "", VLOOKUP($A157, 'Student reference sheet'!$A$2:$V$2603,22,FALSE))</f>
        <v/>
      </c>
      <c r="R157" s="30" t="str">
        <f>IF($A157 &lt;&gt; "",VLOOKUP($A157,'Student reference sheet'!$A$2:$V$2329, 5,FALSE), "")</f>
        <v/>
      </c>
      <c r="S157" s="30" t="str">
        <f>IF($A157 &lt;&gt; "",VLOOKUP($A157,'Student reference sheet'!$A$2:$V$2329, 6,FALSE), "")</f>
        <v/>
      </c>
      <c r="T157" s="30" t="str">
        <f>IF($A157 = "","",
IF(VLOOKUP($A157,'Student reference sheet'!$A$2:$V$2329, 10,FALSE) = "Y", "Hispanic",
IF(VLOOKUP($A157,'Student reference sheet'!$A$2:$V$2329,11,FALSE) &lt;&gt; "",
IF(VLOOKUP($A157,'Student reference sheet'!$A$2:$V$2329,11,FALSE) = "UNK", "Unknown", VLOOKUP(VALUE(VLOOKUP($A157,'Student reference sheet'!$A$2:$V$2329,11,FALSE)),'Ethnicity Reference'!$A$2:$B$22,2,FALSE)),
IF(VLOOKUP($A157,'Student reference sheet'!$A$2:$V$2329,9,FALSE) &lt;&gt; "", VLOOKUP(VALUE(VLOOKUP($A157,'Student reference sheet'!$A$2:$V$2329,9,FALSE)),'Ethnicity Reference'!$A$2:$B$22,2,FALSE),"Unknown"))))</f>
        <v/>
      </c>
      <c r="U157" s="34"/>
    </row>
    <row r="158" spans="1:21" ht="15.75">
      <c r="A158" s="47"/>
      <c r="B158" s="33"/>
      <c r="C158" s="30" t="str">
        <f>IF($A158 &lt;&gt; "",VLOOKUP($A158,'Student reference sheet'!$A$2:$V$2329, 3,FALSE), "")</f>
        <v/>
      </c>
      <c r="D158" s="30" t="str">
        <f>IF($A158 &lt;&gt; "",VLOOKUP($A158,'Student reference sheet'!$A$2:$V$2329, 2,FALSE), "")</f>
        <v/>
      </c>
      <c r="E158" s="34"/>
      <c r="F158" s="34"/>
      <c r="G158" s="31" t="str">
        <f t="shared" ca="1" si="6"/>
        <v/>
      </c>
      <c r="H158" s="31" t="str">
        <f t="shared" ca="1" si="7"/>
        <v/>
      </c>
      <c r="I158" s="36" t="str">
        <f>IF($A158 = "", "",
IF(COUNTIF(MINIMUM_DAY_DATES[], Attendance!J158) &gt; 0, VLOOKUP(Attendance!$G158,MINIMUM_DAY_PERIOD_SCHEDULE[], 2,TRUE),
IF(COUNTIF(RALLY_DATES[], Attendance!J158) &gt; 0, VLOOKUP(Attendance!$G158,RALLY_PERIOD_SCHEDULE[], 2,TRUE),
IF(WEEKDAY(Attendance!$J158) = 2,
       IF(COUNTIF(FINALS_WEEK_MONDAY_DATE[],Attendance!$J158) &gt; 0, VLOOKUP(Attendance!$G158,FINALS_WEEK_MONDAY_PERIOD_SCHEDULE[],2,TRUE),
       VLOOKUP(Attendance!$G158,REGULAR_WEEK_SCHEDULE[],6,TRUE)),
IF(WEEKDAY($J158) = 3,
       IF(COUNTIF(FINALS_WEEK_TUESDAY_DATE[],Attendance!$J158) &gt; 0, VLOOKUP(Attendance!$G158,FINALS_WEEK_TUESDAY_PERIOD_SCHEDULE[],2,TRUE),
       VLOOKUP(Attendance!$G158,REGULAR_WEEK_SCHEDULE[[Tuesday]:[Period]],5,TRUE)),
IF(WEEKDAY(Attendance!$J158) = 4,
        IF(COUNTIF(BLOCK_WEDNESDAY_DATES[],Attendance!$J158) &gt; 0, VLOOKUP(Attendance!$G158,BLOCK_WEDNESDAY_PERIOD_SCHEDULE[],2,TRUE),
        IF(COUNTIF(FINALS_WEEK_WEDNESDAY_DATE[],Attendance!$J158) &gt; 0, VLOOKUP(Attendance!$G158,FINALS_WEEK_WEDNESDAY_PERIOD_SCHEDULE[],2,TRUE),
       VLOOKUP(Attendance!$G158,REGULAR_WEEK_SCHEDULE[[Wednesday]:[Period]],4,TRUE))),
IF(WEEKDAY($J158) = 5,
       IF(COUNTIF(BLOCK_THURSDAY_DATES[],Attendance!$J158) &gt; 0, VLOOKUP(Attendance!$G158,BLOCK_THURSDAY_PERIOD_SCHEDULE[],2,TRUE),
       IF(COUNTIF(FINALS_WEEK_THURSDAY_DATE[],Attendance!$J158) &gt; 0, VLOOKUP(Attendance!$G158,FINALS_WEEK_THURSDAY_PERIOD_SCHEDULE[],2,TRUE),
       VLOOKUP(Attendance!$G158,REGULAR_WEEK_SCHEDULE[[Thursday]:[Period]],3,TRUE))),
IF(WEEKDAY(Attendance!$J158) = 6,
       IF(COUNTIF(FINALS_WEEK_FRIDAY_DATE[],Attendance!$J158) &gt; 0, VLOOKUP(Attendance!$G158,FINALS_WEEK_FRIDAY_PERIOD_SCHEDULE[],2,TRUE),
       VLOOKUP(Attendance!$G158,REGULAR_WEEK_SCHEDULE[[Friday]:[Period]],2,TRUE))))))))))</f>
        <v/>
      </c>
      <c r="J158" s="32" t="str">
        <f t="shared" ca="1" si="8"/>
        <v/>
      </c>
      <c r="K158" s="32" t="str">
        <f>IF($A158 &lt;&gt; "",VLOOKUP($A158,'Student reference sheet'!$A$2:$V$2329, 7,FALSE), "")</f>
        <v/>
      </c>
      <c r="L158" s="30" t="str">
        <f>IF($A158 ="", "", VLOOKUP($A158, 'Student reference sheet'!$A$2:$Z$2603,23,FALSE))</f>
        <v/>
      </c>
      <c r="M158" s="30" t="str">
        <f>IF($A158 ="", "", VLOOKUP($A158, 'Student reference sheet'!$A$2:$Z$2603,24,FALSE))</f>
        <v/>
      </c>
      <c r="N158" s="30" t="str">
        <f>IF($A158 ="", "", VLOOKUP($A158, 'Student reference sheet'!$A$2:$Z$2603,26,FALSE))</f>
        <v/>
      </c>
      <c r="O158" s="30" t="str">
        <f>IF($A158 ="", "", VLOOKUP($A158, 'Student reference sheet'!$A$2:$Z$2603,25,FALSE))</f>
        <v/>
      </c>
      <c r="P158" s="30" t="str">
        <f>IF($A158 = "", "", IF(OR(VLOOKUP($A158,'Student reference sheet'!$A$2:$V$2400,8,FALSE) = "R",  VLOOKUP($A158,'Student reference sheet'!$A$2:$V$2400,8,FALSE) = "L"), "X", ""))</f>
        <v/>
      </c>
      <c r="Q158" s="30" t="str">
        <f>IF($A158 ="", "", VLOOKUP($A158, 'Student reference sheet'!$A$2:$V$2603,22,FALSE))</f>
        <v/>
      </c>
      <c r="R158" s="30" t="str">
        <f>IF($A158 &lt;&gt; "",VLOOKUP($A158,'Student reference sheet'!$A$2:$V$2329, 5,FALSE), "")</f>
        <v/>
      </c>
      <c r="S158" s="30" t="str">
        <f>IF($A158 &lt;&gt; "",VLOOKUP($A158,'Student reference sheet'!$A$2:$V$2329, 6,FALSE), "")</f>
        <v/>
      </c>
      <c r="T158" s="30" t="str">
        <f>IF($A158 = "","",
IF(VLOOKUP($A158,'Student reference sheet'!$A$2:$V$2329, 10,FALSE) = "Y", "Hispanic",
IF(VLOOKUP($A158,'Student reference sheet'!$A$2:$V$2329,11,FALSE) &lt;&gt; "",
IF(VLOOKUP($A158,'Student reference sheet'!$A$2:$V$2329,11,FALSE) = "UNK", "Unknown", VLOOKUP(VALUE(VLOOKUP($A158,'Student reference sheet'!$A$2:$V$2329,11,FALSE)),'Ethnicity Reference'!$A$2:$B$22,2,FALSE)),
IF(VLOOKUP($A158,'Student reference sheet'!$A$2:$V$2329,9,FALSE) &lt;&gt; "", VLOOKUP(VALUE(VLOOKUP($A158,'Student reference sheet'!$A$2:$V$2329,9,FALSE)),'Ethnicity Reference'!$A$2:$B$22,2,FALSE),"Unknown"))))</f>
        <v/>
      </c>
      <c r="U158" s="34"/>
    </row>
    <row r="159" spans="1:21" ht="15.75">
      <c r="A159" s="47"/>
      <c r="B159" s="33"/>
      <c r="C159" s="30" t="str">
        <f>IF($A159 &lt;&gt; "",VLOOKUP($A159,'Student reference sheet'!$A$2:$V$2329, 3,FALSE), "")</f>
        <v/>
      </c>
      <c r="D159" s="30" t="str">
        <f>IF($A159 &lt;&gt; "",VLOOKUP($A159,'Student reference sheet'!$A$2:$V$2329, 2,FALSE), "")</f>
        <v/>
      </c>
      <c r="E159" s="34"/>
      <c r="F159" s="34"/>
      <c r="G159" s="31" t="str">
        <f t="shared" ca="1" si="6"/>
        <v/>
      </c>
      <c r="H159" s="31" t="str">
        <f t="shared" ca="1" si="7"/>
        <v/>
      </c>
      <c r="I159" s="36" t="str">
        <f>IF($A159 = "", "",
IF(COUNTIF(MINIMUM_DAY_DATES[], Attendance!J159) &gt; 0, VLOOKUP(Attendance!$G159,MINIMUM_DAY_PERIOD_SCHEDULE[], 2,TRUE),
IF(COUNTIF(RALLY_DATES[], Attendance!J159) &gt; 0, VLOOKUP(Attendance!$G159,RALLY_PERIOD_SCHEDULE[], 2,TRUE),
IF(WEEKDAY(Attendance!$J159) = 2,
       IF(COUNTIF(FINALS_WEEK_MONDAY_DATE[],Attendance!$J159) &gt; 0, VLOOKUP(Attendance!$G159,FINALS_WEEK_MONDAY_PERIOD_SCHEDULE[],2,TRUE),
       VLOOKUP(Attendance!$G159,REGULAR_WEEK_SCHEDULE[],6,TRUE)),
IF(WEEKDAY($J159) = 3,
       IF(COUNTIF(FINALS_WEEK_TUESDAY_DATE[],Attendance!$J159) &gt; 0, VLOOKUP(Attendance!$G159,FINALS_WEEK_TUESDAY_PERIOD_SCHEDULE[],2,TRUE),
       VLOOKUP(Attendance!$G159,REGULAR_WEEK_SCHEDULE[[Tuesday]:[Period]],5,TRUE)),
IF(WEEKDAY(Attendance!$J159) = 4,
        IF(COUNTIF(BLOCK_WEDNESDAY_DATES[],Attendance!$J159) &gt; 0, VLOOKUP(Attendance!$G159,BLOCK_WEDNESDAY_PERIOD_SCHEDULE[],2,TRUE),
        IF(COUNTIF(FINALS_WEEK_WEDNESDAY_DATE[],Attendance!$J159) &gt; 0, VLOOKUP(Attendance!$G159,FINALS_WEEK_WEDNESDAY_PERIOD_SCHEDULE[],2,TRUE),
       VLOOKUP(Attendance!$G159,REGULAR_WEEK_SCHEDULE[[Wednesday]:[Period]],4,TRUE))),
IF(WEEKDAY($J159) = 5,
       IF(COUNTIF(BLOCK_THURSDAY_DATES[],Attendance!$J159) &gt; 0, VLOOKUP(Attendance!$G159,BLOCK_THURSDAY_PERIOD_SCHEDULE[],2,TRUE),
       IF(COUNTIF(FINALS_WEEK_THURSDAY_DATE[],Attendance!$J159) &gt; 0, VLOOKUP(Attendance!$G159,FINALS_WEEK_THURSDAY_PERIOD_SCHEDULE[],2,TRUE),
       VLOOKUP(Attendance!$G159,REGULAR_WEEK_SCHEDULE[[Thursday]:[Period]],3,TRUE))),
IF(WEEKDAY(Attendance!$J159) = 6,
       IF(COUNTIF(FINALS_WEEK_FRIDAY_DATE[],Attendance!$J159) &gt; 0, VLOOKUP(Attendance!$G159,FINALS_WEEK_FRIDAY_PERIOD_SCHEDULE[],2,TRUE),
       VLOOKUP(Attendance!$G159,REGULAR_WEEK_SCHEDULE[[Friday]:[Period]],2,TRUE))))))))))</f>
        <v/>
      </c>
      <c r="J159" s="32" t="str">
        <f t="shared" ca="1" si="8"/>
        <v/>
      </c>
      <c r="K159" s="32" t="str">
        <f>IF($A159 &lt;&gt; "",VLOOKUP($A159,'Student reference sheet'!$A$2:$V$2329, 7,FALSE), "")</f>
        <v/>
      </c>
      <c r="L159" s="30" t="str">
        <f>IF($A159 ="", "", VLOOKUP($A159, 'Student reference sheet'!$A$2:$Z$2603,23,FALSE))</f>
        <v/>
      </c>
      <c r="M159" s="30" t="str">
        <f>IF($A159 ="", "", VLOOKUP($A159, 'Student reference sheet'!$A$2:$Z$2603,24,FALSE))</f>
        <v/>
      </c>
      <c r="N159" s="30" t="str">
        <f>IF($A159 ="", "", VLOOKUP($A159, 'Student reference sheet'!$A$2:$Z$2603,26,FALSE))</f>
        <v/>
      </c>
      <c r="O159" s="30" t="str">
        <f>IF($A159 ="", "", VLOOKUP($A159, 'Student reference sheet'!$A$2:$Z$2603,25,FALSE))</f>
        <v/>
      </c>
      <c r="P159" s="30" t="str">
        <f>IF($A159 = "", "", IF(OR(VLOOKUP($A159,'Student reference sheet'!$A$2:$V$2400,8,FALSE) = "R",  VLOOKUP($A159,'Student reference sheet'!$A$2:$V$2400,8,FALSE) = "L"), "X", ""))</f>
        <v/>
      </c>
      <c r="Q159" s="30" t="str">
        <f>IF($A159 ="", "", VLOOKUP($A159, 'Student reference sheet'!$A$2:$V$2603,22,FALSE))</f>
        <v/>
      </c>
      <c r="R159" s="30" t="str">
        <f>IF($A159 &lt;&gt; "",VLOOKUP($A159,'Student reference sheet'!$A$2:$V$2329, 5,FALSE), "")</f>
        <v/>
      </c>
      <c r="S159" s="30" t="str">
        <f>IF($A159 &lt;&gt; "",VLOOKUP($A159,'Student reference sheet'!$A$2:$V$2329, 6,FALSE), "")</f>
        <v/>
      </c>
      <c r="T159" s="30" t="str">
        <f>IF($A159 = "","",
IF(VLOOKUP($A159,'Student reference sheet'!$A$2:$V$2329, 10,FALSE) = "Y", "Hispanic",
IF(VLOOKUP($A159,'Student reference sheet'!$A$2:$V$2329,11,FALSE) &lt;&gt; "",
IF(VLOOKUP($A159,'Student reference sheet'!$A$2:$V$2329,11,FALSE) = "UNK", "Unknown", VLOOKUP(VALUE(VLOOKUP($A159,'Student reference sheet'!$A$2:$V$2329,11,FALSE)),'Ethnicity Reference'!$A$2:$B$22,2,FALSE)),
IF(VLOOKUP($A159,'Student reference sheet'!$A$2:$V$2329,9,FALSE) &lt;&gt; "", VLOOKUP(VALUE(VLOOKUP($A159,'Student reference sheet'!$A$2:$V$2329,9,FALSE)),'Ethnicity Reference'!$A$2:$B$22,2,FALSE),"Unknown"))))</f>
        <v/>
      </c>
      <c r="U159" s="34"/>
    </row>
    <row r="160" spans="1:21" ht="15.75">
      <c r="A160" s="47"/>
      <c r="B160" s="33"/>
      <c r="C160" s="30" t="str">
        <f>IF($A160 &lt;&gt; "",VLOOKUP($A160,'Student reference sheet'!$A$2:$V$2329, 3,FALSE), "")</f>
        <v/>
      </c>
      <c r="D160" s="30" t="str">
        <f>IF($A160 &lt;&gt; "",VLOOKUP($A160,'Student reference sheet'!$A$2:$V$2329, 2,FALSE), "")</f>
        <v/>
      </c>
      <c r="E160" s="34"/>
      <c r="F160" s="34"/>
      <c r="G160" s="31" t="str">
        <f t="shared" ca="1" si="6"/>
        <v/>
      </c>
      <c r="H160" s="31" t="str">
        <f t="shared" ca="1" si="7"/>
        <v/>
      </c>
      <c r="I160" s="36" t="str">
        <f>IF($A160 = "", "",
IF(COUNTIF(MINIMUM_DAY_DATES[], Attendance!J160) &gt; 0, VLOOKUP(Attendance!$G160,MINIMUM_DAY_PERIOD_SCHEDULE[], 2,TRUE),
IF(COUNTIF(RALLY_DATES[], Attendance!J160) &gt; 0, VLOOKUP(Attendance!$G160,RALLY_PERIOD_SCHEDULE[], 2,TRUE),
IF(WEEKDAY(Attendance!$J160) = 2,
       IF(COUNTIF(FINALS_WEEK_MONDAY_DATE[],Attendance!$J160) &gt; 0, VLOOKUP(Attendance!$G160,FINALS_WEEK_MONDAY_PERIOD_SCHEDULE[],2,TRUE),
       VLOOKUP(Attendance!$G160,REGULAR_WEEK_SCHEDULE[],6,TRUE)),
IF(WEEKDAY($J160) = 3,
       IF(COUNTIF(FINALS_WEEK_TUESDAY_DATE[],Attendance!$J160) &gt; 0, VLOOKUP(Attendance!$G160,FINALS_WEEK_TUESDAY_PERIOD_SCHEDULE[],2,TRUE),
       VLOOKUP(Attendance!$G160,REGULAR_WEEK_SCHEDULE[[Tuesday]:[Period]],5,TRUE)),
IF(WEEKDAY(Attendance!$J160) = 4,
        IF(COUNTIF(BLOCK_WEDNESDAY_DATES[],Attendance!$J160) &gt; 0, VLOOKUP(Attendance!$G160,BLOCK_WEDNESDAY_PERIOD_SCHEDULE[],2,TRUE),
        IF(COUNTIF(FINALS_WEEK_WEDNESDAY_DATE[],Attendance!$J160) &gt; 0, VLOOKUP(Attendance!$G160,FINALS_WEEK_WEDNESDAY_PERIOD_SCHEDULE[],2,TRUE),
       VLOOKUP(Attendance!$G160,REGULAR_WEEK_SCHEDULE[[Wednesday]:[Period]],4,TRUE))),
IF(WEEKDAY($J160) = 5,
       IF(COUNTIF(BLOCK_THURSDAY_DATES[],Attendance!$J160) &gt; 0, VLOOKUP(Attendance!$G160,BLOCK_THURSDAY_PERIOD_SCHEDULE[],2,TRUE),
       IF(COUNTIF(FINALS_WEEK_THURSDAY_DATE[],Attendance!$J160) &gt; 0, VLOOKUP(Attendance!$G160,FINALS_WEEK_THURSDAY_PERIOD_SCHEDULE[],2,TRUE),
       VLOOKUP(Attendance!$G160,REGULAR_WEEK_SCHEDULE[[Thursday]:[Period]],3,TRUE))),
IF(WEEKDAY(Attendance!$J160) = 6,
       IF(COUNTIF(FINALS_WEEK_FRIDAY_DATE[],Attendance!$J160) &gt; 0, VLOOKUP(Attendance!$G160,FINALS_WEEK_FRIDAY_PERIOD_SCHEDULE[],2,TRUE),
       VLOOKUP(Attendance!$G160,REGULAR_WEEK_SCHEDULE[[Friday]:[Period]],2,TRUE))))))))))</f>
        <v/>
      </c>
      <c r="J160" s="32" t="str">
        <f t="shared" ca="1" si="8"/>
        <v/>
      </c>
      <c r="K160" s="32" t="str">
        <f>IF($A160 &lt;&gt; "",VLOOKUP($A160,'Student reference sheet'!$A$2:$V$2329, 7,FALSE), "")</f>
        <v/>
      </c>
      <c r="L160" s="30" t="str">
        <f>IF($A160 ="", "", VLOOKUP($A160, 'Student reference sheet'!$A$2:$Z$2603,23,FALSE))</f>
        <v/>
      </c>
      <c r="M160" s="30" t="str">
        <f>IF($A160 ="", "", VLOOKUP($A160, 'Student reference sheet'!$A$2:$Z$2603,24,FALSE))</f>
        <v/>
      </c>
      <c r="N160" s="30" t="str">
        <f>IF($A160 ="", "", VLOOKUP($A160, 'Student reference sheet'!$A$2:$Z$2603,26,FALSE))</f>
        <v/>
      </c>
      <c r="O160" s="30" t="str">
        <f>IF($A160 ="", "", VLOOKUP($A160, 'Student reference sheet'!$A$2:$Z$2603,25,FALSE))</f>
        <v/>
      </c>
      <c r="P160" s="30" t="str">
        <f>IF($A160 = "", "", IF(OR(VLOOKUP($A160,'Student reference sheet'!$A$2:$V$2400,8,FALSE) = "R",  VLOOKUP($A160,'Student reference sheet'!$A$2:$V$2400,8,FALSE) = "L"), "X", ""))</f>
        <v/>
      </c>
      <c r="Q160" s="30" t="str">
        <f>IF($A160 ="", "", VLOOKUP($A160, 'Student reference sheet'!$A$2:$V$2603,22,FALSE))</f>
        <v/>
      </c>
      <c r="R160" s="30" t="str">
        <f>IF($A160 &lt;&gt; "",VLOOKUP($A160,'Student reference sheet'!$A$2:$V$2329, 5,FALSE), "")</f>
        <v/>
      </c>
      <c r="S160" s="30" t="str">
        <f>IF($A160 &lt;&gt; "",VLOOKUP($A160,'Student reference sheet'!$A$2:$V$2329, 6,FALSE), "")</f>
        <v/>
      </c>
      <c r="T160" s="30" t="str">
        <f>IF($A160 = "","",
IF(VLOOKUP($A160,'Student reference sheet'!$A$2:$V$2329, 10,FALSE) = "Y", "Hispanic",
IF(VLOOKUP($A160,'Student reference sheet'!$A$2:$V$2329,11,FALSE) &lt;&gt; "",
IF(VLOOKUP($A160,'Student reference sheet'!$A$2:$V$2329,11,FALSE) = "UNK", "Unknown", VLOOKUP(VALUE(VLOOKUP($A160,'Student reference sheet'!$A$2:$V$2329,11,FALSE)),'Ethnicity Reference'!$A$2:$B$22,2,FALSE)),
IF(VLOOKUP($A160,'Student reference sheet'!$A$2:$V$2329,9,FALSE) &lt;&gt; "", VLOOKUP(VALUE(VLOOKUP($A160,'Student reference sheet'!$A$2:$V$2329,9,FALSE)),'Ethnicity Reference'!$A$2:$B$22,2,FALSE),"Unknown"))))</f>
        <v/>
      </c>
      <c r="U160" s="34"/>
    </row>
    <row r="161" spans="1:21" ht="15.75">
      <c r="A161" s="47"/>
      <c r="B161" s="33"/>
      <c r="C161" s="30" t="str">
        <f>IF($A161 &lt;&gt; "",VLOOKUP($A161,'Student reference sheet'!$A$2:$V$2329, 3,FALSE), "")</f>
        <v/>
      </c>
      <c r="D161" s="30" t="str">
        <f>IF($A161 &lt;&gt; "",VLOOKUP($A161,'Student reference sheet'!$A$2:$V$2329, 2,FALSE), "")</f>
        <v/>
      </c>
      <c r="E161" s="34"/>
      <c r="F161" s="34"/>
      <c r="G161" s="31" t="str">
        <f t="shared" ca="1" si="6"/>
        <v/>
      </c>
      <c r="H161" s="31" t="str">
        <f t="shared" ca="1" si="7"/>
        <v/>
      </c>
      <c r="I161" s="36" t="str">
        <f>IF($A161 = "", "",
IF(COUNTIF(MINIMUM_DAY_DATES[], Attendance!J161) &gt; 0, VLOOKUP(Attendance!$G161,MINIMUM_DAY_PERIOD_SCHEDULE[], 2,TRUE),
IF(COUNTIF(RALLY_DATES[], Attendance!J161) &gt; 0, VLOOKUP(Attendance!$G161,RALLY_PERIOD_SCHEDULE[], 2,TRUE),
IF(WEEKDAY(Attendance!$J161) = 2,
       IF(COUNTIF(FINALS_WEEK_MONDAY_DATE[],Attendance!$J161) &gt; 0, VLOOKUP(Attendance!$G161,FINALS_WEEK_MONDAY_PERIOD_SCHEDULE[],2,TRUE),
       VLOOKUP(Attendance!$G161,REGULAR_WEEK_SCHEDULE[],6,TRUE)),
IF(WEEKDAY($J161) = 3,
       IF(COUNTIF(FINALS_WEEK_TUESDAY_DATE[],Attendance!$J161) &gt; 0, VLOOKUP(Attendance!$G161,FINALS_WEEK_TUESDAY_PERIOD_SCHEDULE[],2,TRUE),
       VLOOKUP(Attendance!$G161,REGULAR_WEEK_SCHEDULE[[Tuesday]:[Period]],5,TRUE)),
IF(WEEKDAY(Attendance!$J161) = 4,
        IF(COUNTIF(BLOCK_WEDNESDAY_DATES[],Attendance!$J161) &gt; 0, VLOOKUP(Attendance!$G161,BLOCK_WEDNESDAY_PERIOD_SCHEDULE[],2,TRUE),
        IF(COUNTIF(FINALS_WEEK_WEDNESDAY_DATE[],Attendance!$J161) &gt; 0, VLOOKUP(Attendance!$G161,FINALS_WEEK_WEDNESDAY_PERIOD_SCHEDULE[],2,TRUE),
       VLOOKUP(Attendance!$G161,REGULAR_WEEK_SCHEDULE[[Wednesday]:[Period]],4,TRUE))),
IF(WEEKDAY($J161) = 5,
       IF(COUNTIF(BLOCK_THURSDAY_DATES[],Attendance!$J161) &gt; 0, VLOOKUP(Attendance!$G161,BLOCK_THURSDAY_PERIOD_SCHEDULE[],2,TRUE),
       IF(COUNTIF(FINALS_WEEK_THURSDAY_DATE[],Attendance!$J161) &gt; 0, VLOOKUP(Attendance!$G161,FINALS_WEEK_THURSDAY_PERIOD_SCHEDULE[],2,TRUE),
       VLOOKUP(Attendance!$G161,REGULAR_WEEK_SCHEDULE[[Thursday]:[Period]],3,TRUE))),
IF(WEEKDAY(Attendance!$J161) = 6,
       IF(COUNTIF(FINALS_WEEK_FRIDAY_DATE[],Attendance!$J161) &gt; 0, VLOOKUP(Attendance!$G161,FINALS_WEEK_FRIDAY_PERIOD_SCHEDULE[],2,TRUE),
       VLOOKUP(Attendance!$G161,REGULAR_WEEK_SCHEDULE[[Friday]:[Period]],2,TRUE))))))))))</f>
        <v/>
      </c>
      <c r="J161" s="32" t="str">
        <f t="shared" ca="1" si="8"/>
        <v/>
      </c>
      <c r="K161" s="32" t="str">
        <f>IF($A161 &lt;&gt; "",VLOOKUP($A161,'Student reference sheet'!$A$2:$V$2329, 7,FALSE), "")</f>
        <v/>
      </c>
      <c r="L161" s="30" t="str">
        <f>IF($A161 ="", "", VLOOKUP($A161, 'Student reference sheet'!$A$2:$Z$2603,23,FALSE))</f>
        <v/>
      </c>
      <c r="M161" s="30" t="str">
        <f>IF($A161 ="", "", VLOOKUP($A161, 'Student reference sheet'!$A$2:$Z$2603,24,FALSE))</f>
        <v/>
      </c>
      <c r="N161" s="30" t="str">
        <f>IF($A161 ="", "", VLOOKUP($A161, 'Student reference sheet'!$A$2:$Z$2603,26,FALSE))</f>
        <v/>
      </c>
      <c r="O161" s="30" t="str">
        <f>IF($A161 ="", "", VLOOKUP($A161, 'Student reference sheet'!$A$2:$Z$2603,25,FALSE))</f>
        <v/>
      </c>
      <c r="P161" s="30" t="str">
        <f>IF($A161 = "", "", IF(OR(VLOOKUP($A161,'Student reference sheet'!$A$2:$V$2400,8,FALSE) = "R",  VLOOKUP($A161,'Student reference sheet'!$A$2:$V$2400,8,FALSE) = "L"), "X", ""))</f>
        <v/>
      </c>
      <c r="Q161" s="30" t="str">
        <f>IF($A161 ="", "", VLOOKUP($A161, 'Student reference sheet'!$A$2:$V$2603,22,FALSE))</f>
        <v/>
      </c>
      <c r="R161" s="30" t="str">
        <f>IF($A161 &lt;&gt; "",VLOOKUP($A161,'Student reference sheet'!$A$2:$V$2329, 5,FALSE), "")</f>
        <v/>
      </c>
      <c r="S161" s="30" t="str">
        <f>IF($A161 &lt;&gt; "",VLOOKUP($A161,'Student reference sheet'!$A$2:$V$2329, 6,FALSE), "")</f>
        <v/>
      </c>
      <c r="T161" s="30" t="str">
        <f>IF($A161 = "","",
IF(VLOOKUP($A161,'Student reference sheet'!$A$2:$V$2329, 10,FALSE) = "Y", "Hispanic",
IF(VLOOKUP($A161,'Student reference sheet'!$A$2:$V$2329,11,FALSE) &lt;&gt; "",
IF(VLOOKUP($A161,'Student reference sheet'!$A$2:$V$2329,11,FALSE) = "UNK", "Unknown", VLOOKUP(VALUE(VLOOKUP($A161,'Student reference sheet'!$A$2:$V$2329,11,FALSE)),'Ethnicity Reference'!$A$2:$B$22,2,FALSE)),
IF(VLOOKUP($A161,'Student reference sheet'!$A$2:$V$2329,9,FALSE) &lt;&gt; "", VLOOKUP(VALUE(VLOOKUP($A161,'Student reference sheet'!$A$2:$V$2329,9,FALSE)),'Ethnicity Reference'!$A$2:$B$22,2,FALSE),"Unknown"))))</f>
        <v/>
      </c>
      <c r="U161" s="34"/>
    </row>
    <row r="162" spans="1:21" ht="15.75">
      <c r="A162" s="47"/>
      <c r="B162" s="33"/>
      <c r="C162" s="30" t="str">
        <f>IF($A162 &lt;&gt; "",VLOOKUP($A162,'Student reference sheet'!$A$2:$V$2329, 3,FALSE), "")</f>
        <v/>
      </c>
      <c r="D162" s="30" t="str">
        <f>IF($A162 &lt;&gt; "",VLOOKUP($A162,'Student reference sheet'!$A$2:$V$2329, 2,FALSE), "")</f>
        <v/>
      </c>
      <c r="E162" s="34"/>
      <c r="F162" s="34"/>
      <c r="G162" s="31" t="str">
        <f t="shared" ca="1" si="6"/>
        <v/>
      </c>
      <c r="H162" s="31" t="str">
        <f t="shared" ca="1" si="7"/>
        <v/>
      </c>
      <c r="I162" s="36" t="str">
        <f>IF($A162 = "", "",
IF(COUNTIF(MINIMUM_DAY_DATES[], Attendance!J162) &gt; 0, VLOOKUP(Attendance!$G162,MINIMUM_DAY_PERIOD_SCHEDULE[], 2,TRUE),
IF(COUNTIF(RALLY_DATES[], Attendance!J162) &gt; 0, VLOOKUP(Attendance!$G162,RALLY_PERIOD_SCHEDULE[], 2,TRUE),
IF(WEEKDAY(Attendance!$J162) = 2,
       IF(COUNTIF(FINALS_WEEK_MONDAY_DATE[],Attendance!$J162) &gt; 0, VLOOKUP(Attendance!$G162,FINALS_WEEK_MONDAY_PERIOD_SCHEDULE[],2,TRUE),
       VLOOKUP(Attendance!$G162,REGULAR_WEEK_SCHEDULE[],6,TRUE)),
IF(WEEKDAY($J162) = 3,
       IF(COUNTIF(FINALS_WEEK_TUESDAY_DATE[],Attendance!$J162) &gt; 0, VLOOKUP(Attendance!$G162,FINALS_WEEK_TUESDAY_PERIOD_SCHEDULE[],2,TRUE),
       VLOOKUP(Attendance!$G162,REGULAR_WEEK_SCHEDULE[[Tuesday]:[Period]],5,TRUE)),
IF(WEEKDAY(Attendance!$J162) = 4,
        IF(COUNTIF(BLOCK_WEDNESDAY_DATES[],Attendance!$J162) &gt; 0, VLOOKUP(Attendance!$G162,BLOCK_WEDNESDAY_PERIOD_SCHEDULE[],2,TRUE),
        IF(COUNTIF(FINALS_WEEK_WEDNESDAY_DATE[],Attendance!$J162) &gt; 0, VLOOKUP(Attendance!$G162,FINALS_WEEK_WEDNESDAY_PERIOD_SCHEDULE[],2,TRUE),
       VLOOKUP(Attendance!$G162,REGULAR_WEEK_SCHEDULE[[Wednesday]:[Period]],4,TRUE))),
IF(WEEKDAY($J162) = 5,
       IF(COUNTIF(BLOCK_THURSDAY_DATES[],Attendance!$J162) &gt; 0, VLOOKUP(Attendance!$G162,BLOCK_THURSDAY_PERIOD_SCHEDULE[],2,TRUE),
       IF(COUNTIF(FINALS_WEEK_THURSDAY_DATE[],Attendance!$J162) &gt; 0, VLOOKUP(Attendance!$G162,FINALS_WEEK_THURSDAY_PERIOD_SCHEDULE[],2,TRUE),
       VLOOKUP(Attendance!$G162,REGULAR_WEEK_SCHEDULE[[Thursday]:[Period]],3,TRUE))),
IF(WEEKDAY(Attendance!$J162) = 6,
       IF(COUNTIF(FINALS_WEEK_FRIDAY_DATE[],Attendance!$J162) &gt; 0, VLOOKUP(Attendance!$G162,FINALS_WEEK_FRIDAY_PERIOD_SCHEDULE[],2,TRUE),
       VLOOKUP(Attendance!$G162,REGULAR_WEEK_SCHEDULE[[Friday]:[Period]],2,TRUE))))))))))</f>
        <v/>
      </c>
      <c r="J162" s="32" t="str">
        <f t="shared" ca="1" si="8"/>
        <v/>
      </c>
      <c r="K162" s="32" t="str">
        <f>IF($A162 &lt;&gt; "",VLOOKUP($A162,'Student reference sheet'!$A$2:$V$2329, 7,FALSE), "")</f>
        <v/>
      </c>
      <c r="L162" s="30" t="str">
        <f>IF($A162 ="", "", VLOOKUP($A162, 'Student reference sheet'!$A$2:$Z$2603,23,FALSE))</f>
        <v/>
      </c>
      <c r="M162" s="30" t="str">
        <f>IF($A162 ="", "", VLOOKUP($A162, 'Student reference sheet'!$A$2:$Z$2603,24,FALSE))</f>
        <v/>
      </c>
      <c r="N162" s="30" t="str">
        <f>IF($A162 ="", "", VLOOKUP($A162, 'Student reference sheet'!$A$2:$Z$2603,26,FALSE))</f>
        <v/>
      </c>
      <c r="O162" s="30" t="str">
        <f>IF($A162 ="", "", VLOOKUP($A162, 'Student reference sheet'!$A$2:$Z$2603,25,FALSE))</f>
        <v/>
      </c>
      <c r="P162" s="30" t="str">
        <f>IF($A162 = "", "", IF(OR(VLOOKUP($A162,'Student reference sheet'!$A$2:$V$2400,8,FALSE) = "R",  VLOOKUP($A162,'Student reference sheet'!$A$2:$V$2400,8,FALSE) = "L"), "X", ""))</f>
        <v/>
      </c>
      <c r="Q162" s="30" t="str">
        <f>IF($A162 ="", "", VLOOKUP($A162, 'Student reference sheet'!$A$2:$V$2603,22,FALSE))</f>
        <v/>
      </c>
      <c r="R162" s="30" t="str">
        <f>IF($A162 &lt;&gt; "",VLOOKUP($A162,'Student reference sheet'!$A$2:$V$2329, 5,FALSE), "")</f>
        <v/>
      </c>
      <c r="S162" s="30" t="str">
        <f>IF($A162 &lt;&gt; "",VLOOKUP($A162,'Student reference sheet'!$A$2:$V$2329, 6,FALSE), "")</f>
        <v/>
      </c>
      <c r="T162" s="30" t="str">
        <f>IF($A162 = "","",
IF(VLOOKUP($A162,'Student reference sheet'!$A$2:$V$2329, 10,FALSE) = "Y", "Hispanic",
IF(VLOOKUP($A162,'Student reference sheet'!$A$2:$V$2329,11,FALSE) &lt;&gt; "",
IF(VLOOKUP($A162,'Student reference sheet'!$A$2:$V$2329,11,FALSE) = "UNK", "Unknown", VLOOKUP(VALUE(VLOOKUP($A162,'Student reference sheet'!$A$2:$V$2329,11,FALSE)),'Ethnicity Reference'!$A$2:$B$22,2,FALSE)),
IF(VLOOKUP($A162,'Student reference sheet'!$A$2:$V$2329,9,FALSE) &lt;&gt; "", VLOOKUP(VALUE(VLOOKUP($A162,'Student reference sheet'!$A$2:$V$2329,9,FALSE)),'Ethnicity Reference'!$A$2:$B$22,2,FALSE),"Unknown"))))</f>
        <v/>
      </c>
      <c r="U162" s="34"/>
    </row>
    <row r="163" spans="1:21" ht="15.75">
      <c r="A163" s="47"/>
      <c r="B163" s="33"/>
      <c r="C163" s="30" t="str">
        <f>IF($A163 &lt;&gt; "",VLOOKUP($A163,'Student reference sheet'!$A$2:$V$2329, 3,FALSE), "")</f>
        <v/>
      </c>
      <c r="D163" s="30" t="str">
        <f>IF($A163 &lt;&gt; "",VLOOKUP($A163,'Student reference sheet'!$A$2:$V$2329, 2,FALSE), "")</f>
        <v/>
      </c>
      <c r="E163" s="34"/>
      <c r="F163" s="34"/>
      <c r="G163" s="31" t="str">
        <f t="shared" ca="1" si="6"/>
        <v/>
      </c>
      <c r="H163" s="31" t="str">
        <f t="shared" ca="1" si="7"/>
        <v/>
      </c>
      <c r="I163" s="36" t="str">
        <f>IF($A163 = "", "",
IF(COUNTIF(MINIMUM_DAY_DATES[], Attendance!J163) &gt; 0, VLOOKUP(Attendance!$G163,MINIMUM_DAY_PERIOD_SCHEDULE[], 2,TRUE),
IF(COUNTIF(RALLY_DATES[], Attendance!J163) &gt; 0, VLOOKUP(Attendance!$G163,RALLY_PERIOD_SCHEDULE[], 2,TRUE),
IF(WEEKDAY(Attendance!$J163) = 2,
       IF(COUNTIF(FINALS_WEEK_MONDAY_DATE[],Attendance!$J163) &gt; 0, VLOOKUP(Attendance!$G163,FINALS_WEEK_MONDAY_PERIOD_SCHEDULE[],2,TRUE),
       VLOOKUP(Attendance!$G163,REGULAR_WEEK_SCHEDULE[],6,TRUE)),
IF(WEEKDAY($J163) = 3,
       IF(COUNTIF(FINALS_WEEK_TUESDAY_DATE[],Attendance!$J163) &gt; 0, VLOOKUP(Attendance!$G163,FINALS_WEEK_TUESDAY_PERIOD_SCHEDULE[],2,TRUE),
       VLOOKUP(Attendance!$G163,REGULAR_WEEK_SCHEDULE[[Tuesday]:[Period]],5,TRUE)),
IF(WEEKDAY(Attendance!$J163) = 4,
        IF(COUNTIF(BLOCK_WEDNESDAY_DATES[],Attendance!$J163) &gt; 0, VLOOKUP(Attendance!$G163,BLOCK_WEDNESDAY_PERIOD_SCHEDULE[],2,TRUE),
        IF(COUNTIF(FINALS_WEEK_WEDNESDAY_DATE[],Attendance!$J163) &gt; 0, VLOOKUP(Attendance!$G163,FINALS_WEEK_WEDNESDAY_PERIOD_SCHEDULE[],2,TRUE),
       VLOOKUP(Attendance!$G163,REGULAR_WEEK_SCHEDULE[[Wednesday]:[Period]],4,TRUE))),
IF(WEEKDAY($J163) = 5,
       IF(COUNTIF(BLOCK_THURSDAY_DATES[],Attendance!$J163) &gt; 0, VLOOKUP(Attendance!$G163,BLOCK_THURSDAY_PERIOD_SCHEDULE[],2,TRUE),
       IF(COUNTIF(FINALS_WEEK_THURSDAY_DATE[],Attendance!$J163) &gt; 0, VLOOKUP(Attendance!$G163,FINALS_WEEK_THURSDAY_PERIOD_SCHEDULE[],2,TRUE),
       VLOOKUP(Attendance!$G163,REGULAR_WEEK_SCHEDULE[[Thursday]:[Period]],3,TRUE))),
IF(WEEKDAY(Attendance!$J163) = 6,
       IF(COUNTIF(FINALS_WEEK_FRIDAY_DATE[],Attendance!$J163) &gt; 0, VLOOKUP(Attendance!$G163,FINALS_WEEK_FRIDAY_PERIOD_SCHEDULE[],2,TRUE),
       VLOOKUP(Attendance!$G163,REGULAR_WEEK_SCHEDULE[[Friday]:[Period]],2,TRUE))))))))))</f>
        <v/>
      </c>
      <c r="J163" s="32" t="str">
        <f t="shared" ca="1" si="8"/>
        <v/>
      </c>
      <c r="K163" s="32" t="str">
        <f>IF($A163 &lt;&gt; "",VLOOKUP($A163,'Student reference sheet'!$A$2:$V$2329, 7,FALSE), "")</f>
        <v/>
      </c>
      <c r="L163" s="30" t="str">
        <f>IF($A163 ="", "", VLOOKUP($A163, 'Student reference sheet'!$A$2:$Z$2603,23,FALSE))</f>
        <v/>
      </c>
      <c r="M163" s="30" t="str">
        <f>IF($A163 ="", "", VLOOKUP($A163, 'Student reference sheet'!$A$2:$Z$2603,24,FALSE))</f>
        <v/>
      </c>
      <c r="N163" s="30" t="str">
        <f>IF($A163 ="", "", VLOOKUP($A163, 'Student reference sheet'!$A$2:$Z$2603,26,FALSE))</f>
        <v/>
      </c>
      <c r="O163" s="30" t="str">
        <f>IF($A163 ="", "", VLOOKUP($A163, 'Student reference sheet'!$A$2:$Z$2603,25,FALSE))</f>
        <v/>
      </c>
      <c r="P163" s="30" t="str">
        <f>IF($A163 = "", "", IF(OR(VLOOKUP($A163,'Student reference sheet'!$A$2:$V$2400,8,FALSE) = "R",  VLOOKUP($A163,'Student reference sheet'!$A$2:$V$2400,8,FALSE) = "L"), "X", ""))</f>
        <v/>
      </c>
      <c r="Q163" s="30" t="str">
        <f>IF($A163 ="", "", VLOOKUP($A163, 'Student reference sheet'!$A$2:$V$2603,22,FALSE))</f>
        <v/>
      </c>
      <c r="R163" s="30" t="str">
        <f>IF($A163 &lt;&gt; "",VLOOKUP($A163,'Student reference sheet'!$A$2:$V$2329, 5,FALSE), "")</f>
        <v/>
      </c>
      <c r="S163" s="30" t="str">
        <f>IF($A163 &lt;&gt; "",VLOOKUP($A163,'Student reference sheet'!$A$2:$V$2329, 6,FALSE), "")</f>
        <v/>
      </c>
      <c r="T163" s="30" t="str">
        <f>IF($A163 = "","",
IF(VLOOKUP($A163,'Student reference sheet'!$A$2:$V$2329, 10,FALSE) = "Y", "Hispanic",
IF(VLOOKUP($A163,'Student reference sheet'!$A$2:$V$2329,11,FALSE) &lt;&gt; "",
IF(VLOOKUP($A163,'Student reference sheet'!$A$2:$V$2329,11,FALSE) = "UNK", "Unknown", VLOOKUP(VALUE(VLOOKUP($A163,'Student reference sheet'!$A$2:$V$2329,11,FALSE)),'Ethnicity Reference'!$A$2:$B$22,2,FALSE)),
IF(VLOOKUP($A163,'Student reference sheet'!$A$2:$V$2329,9,FALSE) &lt;&gt; "", VLOOKUP(VALUE(VLOOKUP($A163,'Student reference sheet'!$A$2:$V$2329,9,FALSE)),'Ethnicity Reference'!$A$2:$B$22,2,FALSE),"Unknown"))))</f>
        <v/>
      </c>
      <c r="U163" s="34"/>
    </row>
    <row r="164" spans="1:21" ht="15.75">
      <c r="A164" s="47"/>
      <c r="B164" s="33"/>
      <c r="C164" s="30" t="str">
        <f>IF($A164 &lt;&gt; "",VLOOKUP($A164,'Student reference sheet'!$A$2:$V$2329, 3,FALSE), "")</f>
        <v/>
      </c>
      <c r="D164" s="30" t="str">
        <f>IF($A164 &lt;&gt; "",VLOOKUP($A164,'Student reference sheet'!$A$2:$V$2329, 2,FALSE), "")</f>
        <v/>
      </c>
      <c r="E164" s="34"/>
      <c r="F164" s="34"/>
      <c r="G164" s="31" t="str">
        <f t="shared" ca="1" si="6"/>
        <v/>
      </c>
      <c r="H164" s="31" t="str">
        <f t="shared" ca="1" si="7"/>
        <v/>
      </c>
      <c r="I164" s="36" t="str">
        <f>IF($A164 = "", "",
IF(COUNTIF(MINIMUM_DAY_DATES[], Attendance!J164) &gt; 0, VLOOKUP(Attendance!$G164,MINIMUM_DAY_PERIOD_SCHEDULE[], 2,TRUE),
IF(COUNTIF(RALLY_DATES[], Attendance!J164) &gt; 0, VLOOKUP(Attendance!$G164,RALLY_PERIOD_SCHEDULE[], 2,TRUE),
IF(WEEKDAY(Attendance!$J164) = 2,
       IF(COUNTIF(FINALS_WEEK_MONDAY_DATE[],Attendance!$J164) &gt; 0, VLOOKUP(Attendance!$G164,FINALS_WEEK_MONDAY_PERIOD_SCHEDULE[],2,TRUE),
       VLOOKUP(Attendance!$G164,REGULAR_WEEK_SCHEDULE[],6,TRUE)),
IF(WEEKDAY($J164) = 3,
       IF(COUNTIF(FINALS_WEEK_TUESDAY_DATE[],Attendance!$J164) &gt; 0, VLOOKUP(Attendance!$G164,FINALS_WEEK_TUESDAY_PERIOD_SCHEDULE[],2,TRUE),
       VLOOKUP(Attendance!$G164,REGULAR_WEEK_SCHEDULE[[Tuesday]:[Period]],5,TRUE)),
IF(WEEKDAY(Attendance!$J164) = 4,
        IF(COUNTIF(BLOCK_WEDNESDAY_DATES[],Attendance!$J164) &gt; 0, VLOOKUP(Attendance!$G164,BLOCK_WEDNESDAY_PERIOD_SCHEDULE[],2,TRUE),
        IF(COUNTIF(FINALS_WEEK_WEDNESDAY_DATE[],Attendance!$J164) &gt; 0, VLOOKUP(Attendance!$G164,FINALS_WEEK_WEDNESDAY_PERIOD_SCHEDULE[],2,TRUE),
       VLOOKUP(Attendance!$G164,REGULAR_WEEK_SCHEDULE[[Wednesday]:[Period]],4,TRUE))),
IF(WEEKDAY($J164) = 5,
       IF(COUNTIF(BLOCK_THURSDAY_DATES[],Attendance!$J164) &gt; 0, VLOOKUP(Attendance!$G164,BLOCK_THURSDAY_PERIOD_SCHEDULE[],2,TRUE),
       IF(COUNTIF(FINALS_WEEK_THURSDAY_DATE[],Attendance!$J164) &gt; 0, VLOOKUP(Attendance!$G164,FINALS_WEEK_THURSDAY_PERIOD_SCHEDULE[],2,TRUE),
       VLOOKUP(Attendance!$G164,REGULAR_WEEK_SCHEDULE[[Thursday]:[Period]],3,TRUE))),
IF(WEEKDAY(Attendance!$J164) = 6,
       IF(COUNTIF(FINALS_WEEK_FRIDAY_DATE[],Attendance!$J164) &gt; 0, VLOOKUP(Attendance!$G164,FINALS_WEEK_FRIDAY_PERIOD_SCHEDULE[],2,TRUE),
       VLOOKUP(Attendance!$G164,REGULAR_WEEK_SCHEDULE[[Friday]:[Period]],2,TRUE))))))))))</f>
        <v/>
      </c>
      <c r="J164" s="32" t="str">
        <f t="shared" ca="1" si="8"/>
        <v/>
      </c>
      <c r="K164" s="32" t="str">
        <f>IF($A164 &lt;&gt; "",VLOOKUP($A164,'Student reference sheet'!$A$2:$V$2329, 7,FALSE), "")</f>
        <v/>
      </c>
      <c r="L164" s="30" t="str">
        <f>IF($A164 ="", "", VLOOKUP($A164, 'Student reference sheet'!$A$2:$Z$2603,23,FALSE))</f>
        <v/>
      </c>
      <c r="M164" s="30" t="str">
        <f>IF($A164 ="", "", VLOOKUP($A164, 'Student reference sheet'!$A$2:$Z$2603,24,FALSE))</f>
        <v/>
      </c>
      <c r="N164" s="30" t="str">
        <f>IF($A164 ="", "", VLOOKUP($A164, 'Student reference sheet'!$A$2:$Z$2603,26,FALSE))</f>
        <v/>
      </c>
      <c r="O164" s="30" t="str">
        <f>IF($A164 ="", "", VLOOKUP($A164, 'Student reference sheet'!$A$2:$Z$2603,25,FALSE))</f>
        <v/>
      </c>
      <c r="P164" s="30" t="str">
        <f>IF($A164 = "", "", IF(OR(VLOOKUP($A164,'Student reference sheet'!$A$2:$V$2400,8,FALSE) = "R",  VLOOKUP($A164,'Student reference sheet'!$A$2:$V$2400,8,FALSE) = "L"), "X", ""))</f>
        <v/>
      </c>
      <c r="Q164" s="30" t="str">
        <f>IF($A164 ="", "", VLOOKUP($A164, 'Student reference sheet'!$A$2:$V$2603,22,FALSE))</f>
        <v/>
      </c>
      <c r="R164" s="30" t="str">
        <f>IF($A164 &lt;&gt; "",VLOOKUP($A164,'Student reference sheet'!$A$2:$V$2329, 5,FALSE), "")</f>
        <v/>
      </c>
      <c r="S164" s="30" t="str">
        <f>IF($A164 &lt;&gt; "",VLOOKUP($A164,'Student reference sheet'!$A$2:$V$2329, 6,FALSE), "")</f>
        <v/>
      </c>
      <c r="T164" s="30" t="str">
        <f>IF($A164 = "","",
IF(VLOOKUP($A164,'Student reference sheet'!$A$2:$V$2329, 10,FALSE) = "Y", "Hispanic",
IF(VLOOKUP($A164,'Student reference sheet'!$A$2:$V$2329,11,FALSE) &lt;&gt; "",
IF(VLOOKUP($A164,'Student reference sheet'!$A$2:$V$2329,11,FALSE) = "UNK", "Unknown", VLOOKUP(VALUE(VLOOKUP($A164,'Student reference sheet'!$A$2:$V$2329,11,FALSE)),'Ethnicity Reference'!$A$2:$B$22,2,FALSE)),
IF(VLOOKUP($A164,'Student reference sheet'!$A$2:$V$2329,9,FALSE) &lt;&gt; "", VLOOKUP(VALUE(VLOOKUP($A164,'Student reference sheet'!$A$2:$V$2329,9,FALSE)),'Ethnicity Reference'!$A$2:$B$22,2,FALSE),"Unknown"))))</f>
        <v/>
      </c>
      <c r="U164" s="34"/>
    </row>
    <row r="165" spans="1:21" ht="15.75">
      <c r="A165" s="47"/>
      <c r="B165" s="33"/>
      <c r="C165" s="30" t="str">
        <f>IF($A165 &lt;&gt; "",VLOOKUP($A165,'Student reference sheet'!$A$2:$V$2329, 3,FALSE), "")</f>
        <v/>
      </c>
      <c r="D165" s="30" t="str">
        <f>IF($A165 &lt;&gt; "",VLOOKUP($A165,'Student reference sheet'!$A$2:$V$2329, 2,FALSE), "")</f>
        <v/>
      </c>
      <c r="E165" s="34"/>
      <c r="F165" s="34"/>
      <c r="G165" s="31" t="str">
        <f t="shared" ca="1" si="6"/>
        <v/>
      </c>
      <c r="H165" s="31" t="str">
        <f t="shared" ca="1" si="7"/>
        <v/>
      </c>
      <c r="I165" s="36" t="str">
        <f>IF($A165 = "", "",
IF(COUNTIF(MINIMUM_DAY_DATES[], Attendance!J165) &gt; 0, VLOOKUP(Attendance!$G165,MINIMUM_DAY_PERIOD_SCHEDULE[], 2,TRUE),
IF(COUNTIF(RALLY_DATES[], Attendance!J165) &gt; 0, VLOOKUP(Attendance!$G165,RALLY_PERIOD_SCHEDULE[], 2,TRUE),
IF(WEEKDAY(Attendance!$J165) = 2,
       IF(COUNTIF(FINALS_WEEK_MONDAY_DATE[],Attendance!$J165) &gt; 0, VLOOKUP(Attendance!$G165,FINALS_WEEK_MONDAY_PERIOD_SCHEDULE[],2,TRUE),
       VLOOKUP(Attendance!$G165,REGULAR_WEEK_SCHEDULE[],6,TRUE)),
IF(WEEKDAY($J165) = 3,
       IF(COUNTIF(FINALS_WEEK_TUESDAY_DATE[],Attendance!$J165) &gt; 0, VLOOKUP(Attendance!$G165,FINALS_WEEK_TUESDAY_PERIOD_SCHEDULE[],2,TRUE),
       VLOOKUP(Attendance!$G165,REGULAR_WEEK_SCHEDULE[[Tuesday]:[Period]],5,TRUE)),
IF(WEEKDAY(Attendance!$J165) = 4,
        IF(COUNTIF(BLOCK_WEDNESDAY_DATES[],Attendance!$J165) &gt; 0, VLOOKUP(Attendance!$G165,BLOCK_WEDNESDAY_PERIOD_SCHEDULE[],2,TRUE),
        IF(COUNTIF(FINALS_WEEK_WEDNESDAY_DATE[],Attendance!$J165) &gt; 0, VLOOKUP(Attendance!$G165,FINALS_WEEK_WEDNESDAY_PERIOD_SCHEDULE[],2,TRUE),
       VLOOKUP(Attendance!$G165,REGULAR_WEEK_SCHEDULE[[Wednesday]:[Period]],4,TRUE))),
IF(WEEKDAY($J165) = 5,
       IF(COUNTIF(BLOCK_THURSDAY_DATES[],Attendance!$J165) &gt; 0, VLOOKUP(Attendance!$G165,BLOCK_THURSDAY_PERIOD_SCHEDULE[],2,TRUE),
       IF(COUNTIF(FINALS_WEEK_THURSDAY_DATE[],Attendance!$J165) &gt; 0, VLOOKUP(Attendance!$G165,FINALS_WEEK_THURSDAY_PERIOD_SCHEDULE[],2,TRUE),
       VLOOKUP(Attendance!$G165,REGULAR_WEEK_SCHEDULE[[Thursday]:[Period]],3,TRUE))),
IF(WEEKDAY(Attendance!$J165) = 6,
       IF(COUNTIF(FINALS_WEEK_FRIDAY_DATE[],Attendance!$J165) &gt; 0, VLOOKUP(Attendance!$G165,FINALS_WEEK_FRIDAY_PERIOD_SCHEDULE[],2,TRUE),
       VLOOKUP(Attendance!$G165,REGULAR_WEEK_SCHEDULE[[Friday]:[Period]],2,TRUE))))))))))</f>
        <v/>
      </c>
      <c r="J165" s="32" t="str">
        <f t="shared" ca="1" si="8"/>
        <v/>
      </c>
      <c r="K165" s="32" t="str">
        <f>IF($A165 &lt;&gt; "",VLOOKUP($A165,'Student reference sheet'!$A$2:$V$2329, 7,FALSE), "")</f>
        <v/>
      </c>
      <c r="L165" s="30" t="str">
        <f>IF($A165 ="", "", VLOOKUP($A165, 'Student reference sheet'!$A$2:$Z$2603,23,FALSE))</f>
        <v/>
      </c>
      <c r="M165" s="30" t="str">
        <f>IF($A165 ="", "", VLOOKUP($A165, 'Student reference sheet'!$A$2:$Z$2603,24,FALSE))</f>
        <v/>
      </c>
      <c r="N165" s="30" t="str">
        <f>IF($A165 ="", "", VLOOKUP($A165, 'Student reference sheet'!$A$2:$Z$2603,26,FALSE))</f>
        <v/>
      </c>
      <c r="O165" s="30" t="str">
        <f>IF($A165 ="", "", VLOOKUP($A165, 'Student reference sheet'!$A$2:$Z$2603,25,FALSE))</f>
        <v/>
      </c>
      <c r="P165" s="30" t="str">
        <f>IF($A165 = "", "", IF(OR(VLOOKUP($A165,'Student reference sheet'!$A$2:$V$2400,8,FALSE) = "R",  VLOOKUP($A165,'Student reference sheet'!$A$2:$V$2400,8,FALSE) = "L"), "X", ""))</f>
        <v/>
      </c>
      <c r="Q165" s="30" t="str">
        <f>IF($A165 ="", "", VLOOKUP($A165, 'Student reference sheet'!$A$2:$V$2603,22,FALSE))</f>
        <v/>
      </c>
      <c r="R165" s="30" t="str">
        <f>IF($A165 &lt;&gt; "",VLOOKUP($A165,'Student reference sheet'!$A$2:$V$2329, 5,FALSE), "")</f>
        <v/>
      </c>
      <c r="S165" s="30" t="str">
        <f>IF($A165 &lt;&gt; "",VLOOKUP($A165,'Student reference sheet'!$A$2:$V$2329, 6,FALSE), "")</f>
        <v/>
      </c>
      <c r="T165" s="30" t="str">
        <f>IF($A165 = "","",
IF(VLOOKUP($A165,'Student reference sheet'!$A$2:$V$2329, 10,FALSE) = "Y", "Hispanic",
IF(VLOOKUP($A165,'Student reference sheet'!$A$2:$V$2329,11,FALSE) &lt;&gt; "",
IF(VLOOKUP($A165,'Student reference sheet'!$A$2:$V$2329,11,FALSE) = "UNK", "Unknown", VLOOKUP(VALUE(VLOOKUP($A165,'Student reference sheet'!$A$2:$V$2329,11,FALSE)),'Ethnicity Reference'!$A$2:$B$22,2,FALSE)),
IF(VLOOKUP($A165,'Student reference sheet'!$A$2:$V$2329,9,FALSE) &lt;&gt; "", VLOOKUP(VALUE(VLOOKUP($A165,'Student reference sheet'!$A$2:$V$2329,9,FALSE)),'Ethnicity Reference'!$A$2:$B$22,2,FALSE),"Unknown"))))</f>
        <v/>
      </c>
      <c r="U165" s="34"/>
    </row>
    <row r="166" spans="1:21" ht="15.75">
      <c r="A166" s="47"/>
      <c r="B166" s="33"/>
      <c r="C166" s="30" t="str">
        <f>IF($A166 &lt;&gt; "",VLOOKUP($A166,'Student reference sheet'!$A$2:$V$2329, 3,FALSE), "")</f>
        <v/>
      </c>
      <c r="D166" s="30" t="str">
        <f>IF($A166 &lt;&gt; "",VLOOKUP($A166,'Student reference sheet'!$A$2:$V$2329, 2,FALSE), "")</f>
        <v/>
      </c>
      <c r="E166" s="34"/>
      <c r="F166" s="34"/>
      <c r="G166" s="31" t="str">
        <f t="shared" ca="1" si="6"/>
        <v/>
      </c>
      <c r="H166" s="31" t="str">
        <f t="shared" ca="1" si="7"/>
        <v/>
      </c>
      <c r="I166" s="36" t="str">
        <f>IF($A166 = "", "",
IF(COUNTIF(MINIMUM_DAY_DATES[], Attendance!J166) &gt; 0, VLOOKUP(Attendance!$G166,MINIMUM_DAY_PERIOD_SCHEDULE[], 2,TRUE),
IF(COUNTIF(RALLY_DATES[], Attendance!J166) &gt; 0, VLOOKUP(Attendance!$G166,RALLY_PERIOD_SCHEDULE[], 2,TRUE),
IF(WEEKDAY(Attendance!$J166) = 2,
       IF(COUNTIF(FINALS_WEEK_MONDAY_DATE[],Attendance!$J166) &gt; 0, VLOOKUP(Attendance!$G166,FINALS_WEEK_MONDAY_PERIOD_SCHEDULE[],2,TRUE),
       VLOOKUP(Attendance!$G166,REGULAR_WEEK_SCHEDULE[],6,TRUE)),
IF(WEEKDAY($J166) = 3,
       IF(COUNTIF(FINALS_WEEK_TUESDAY_DATE[],Attendance!$J166) &gt; 0, VLOOKUP(Attendance!$G166,FINALS_WEEK_TUESDAY_PERIOD_SCHEDULE[],2,TRUE),
       VLOOKUP(Attendance!$G166,REGULAR_WEEK_SCHEDULE[[Tuesday]:[Period]],5,TRUE)),
IF(WEEKDAY(Attendance!$J166) = 4,
        IF(COUNTIF(BLOCK_WEDNESDAY_DATES[],Attendance!$J166) &gt; 0, VLOOKUP(Attendance!$G166,BLOCK_WEDNESDAY_PERIOD_SCHEDULE[],2,TRUE),
        IF(COUNTIF(FINALS_WEEK_WEDNESDAY_DATE[],Attendance!$J166) &gt; 0, VLOOKUP(Attendance!$G166,FINALS_WEEK_WEDNESDAY_PERIOD_SCHEDULE[],2,TRUE),
       VLOOKUP(Attendance!$G166,REGULAR_WEEK_SCHEDULE[[Wednesday]:[Period]],4,TRUE))),
IF(WEEKDAY($J166) = 5,
       IF(COUNTIF(BLOCK_THURSDAY_DATES[],Attendance!$J166) &gt; 0, VLOOKUP(Attendance!$G166,BLOCK_THURSDAY_PERIOD_SCHEDULE[],2,TRUE),
       IF(COUNTIF(FINALS_WEEK_THURSDAY_DATE[],Attendance!$J166) &gt; 0, VLOOKUP(Attendance!$G166,FINALS_WEEK_THURSDAY_PERIOD_SCHEDULE[],2,TRUE),
       VLOOKUP(Attendance!$G166,REGULAR_WEEK_SCHEDULE[[Thursday]:[Period]],3,TRUE))),
IF(WEEKDAY(Attendance!$J166) = 6,
       IF(COUNTIF(FINALS_WEEK_FRIDAY_DATE[],Attendance!$J166) &gt; 0, VLOOKUP(Attendance!$G166,FINALS_WEEK_FRIDAY_PERIOD_SCHEDULE[],2,TRUE),
       VLOOKUP(Attendance!$G166,REGULAR_WEEK_SCHEDULE[[Friday]:[Period]],2,TRUE))))))))))</f>
        <v/>
      </c>
      <c r="J166" s="32" t="str">
        <f t="shared" ca="1" si="8"/>
        <v/>
      </c>
      <c r="K166" s="32" t="str">
        <f>IF($A166 &lt;&gt; "",VLOOKUP($A166,'Student reference sheet'!$A$2:$V$2329, 7,FALSE), "")</f>
        <v/>
      </c>
      <c r="L166" s="30" t="str">
        <f>IF($A166 ="", "", VLOOKUP($A166, 'Student reference sheet'!$A$2:$Z$2603,23,FALSE))</f>
        <v/>
      </c>
      <c r="M166" s="30" t="str">
        <f>IF($A166 ="", "", VLOOKUP($A166, 'Student reference sheet'!$A$2:$Z$2603,24,FALSE))</f>
        <v/>
      </c>
      <c r="N166" s="30" t="str">
        <f>IF($A166 ="", "", VLOOKUP($A166, 'Student reference sheet'!$A$2:$Z$2603,26,FALSE))</f>
        <v/>
      </c>
      <c r="O166" s="30" t="str">
        <f>IF($A166 ="", "", VLOOKUP($A166, 'Student reference sheet'!$A$2:$Z$2603,25,FALSE))</f>
        <v/>
      </c>
      <c r="P166" s="30" t="str">
        <f>IF($A166 = "", "", IF(OR(VLOOKUP($A166,'Student reference sheet'!$A$2:$V$2400,8,FALSE) = "R",  VLOOKUP($A166,'Student reference sheet'!$A$2:$V$2400,8,FALSE) = "L"), "X", ""))</f>
        <v/>
      </c>
      <c r="Q166" s="30" t="str">
        <f>IF($A166 ="", "", VLOOKUP($A166, 'Student reference sheet'!$A$2:$V$2603,22,FALSE))</f>
        <v/>
      </c>
      <c r="R166" s="30" t="str">
        <f>IF($A166 &lt;&gt; "",VLOOKUP($A166,'Student reference sheet'!$A$2:$V$2329, 5,FALSE), "")</f>
        <v/>
      </c>
      <c r="S166" s="30" t="str">
        <f>IF($A166 &lt;&gt; "",VLOOKUP($A166,'Student reference sheet'!$A$2:$V$2329, 6,FALSE), "")</f>
        <v/>
      </c>
      <c r="T166" s="30" t="str">
        <f>IF($A166 = "","",
IF(VLOOKUP($A166,'Student reference sheet'!$A$2:$V$2329, 10,FALSE) = "Y", "Hispanic",
IF(VLOOKUP($A166,'Student reference sheet'!$A$2:$V$2329,11,FALSE) &lt;&gt; "",
IF(VLOOKUP($A166,'Student reference sheet'!$A$2:$V$2329,11,FALSE) = "UNK", "Unknown", VLOOKUP(VALUE(VLOOKUP($A166,'Student reference sheet'!$A$2:$V$2329,11,FALSE)),'Ethnicity Reference'!$A$2:$B$22,2,FALSE)),
IF(VLOOKUP($A166,'Student reference sheet'!$A$2:$V$2329,9,FALSE) &lt;&gt; "", VLOOKUP(VALUE(VLOOKUP($A166,'Student reference sheet'!$A$2:$V$2329,9,FALSE)),'Ethnicity Reference'!$A$2:$B$22,2,FALSE),"Unknown"))))</f>
        <v/>
      </c>
      <c r="U166" s="34"/>
    </row>
    <row r="167" spans="1:21" ht="15.75">
      <c r="A167" s="47"/>
      <c r="B167" s="33"/>
      <c r="C167" s="30" t="str">
        <f>IF($A167 &lt;&gt; "",VLOOKUP($A167,'Student reference sheet'!$A$2:$V$2329, 3,FALSE), "")</f>
        <v/>
      </c>
      <c r="D167" s="30" t="str">
        <f>IF($A167 &lt;&gt; "",VLOOKUP($A167,'Student reference sheet'!$A$2:$V$2329, 2,FALSE), "")</f>
        <v/>
      </c>
      <c r="E167" s="34"/>
      <c r="F167" s="34"/>
      <c r="G167" s="31" t="str">
        <f t="shared" ca="1" si="6"/>
        <v/>
      </c>
      <c r="H167" s="31" t="str">
        <f t="shared" ca="1" si="7"/>
        <v/>
      </c>
      <c r="I167" s="36" t="str">
        <f>IF($A167 = "", "",
IF(COUNTIF(MINIMUM_DAY_DATES[], Attendance!J167) &gt; 0, VLOOKUP(Attendance!$G167,MINIMUM_DAY_PERIOD_SCHEDULE[], 2,TRUE),
IF(COUNTIF(RALLY_DATES[], Attendance!J167) &gt; 0, VLOOKUP(Attendance!$G167,RALLY_PERIOD_SCHEDULE[], 2,TRUE),
IF(WEEKDAY(Attendance!$J167) = 2,
       IF(COUNTIF(FINALS_WEEK_MONDAY_DATE[],Attendance!$J167) &gt; 0, VLOOKUP(Attendance!$G167,FINALS_WEEK_MONDAY_PERIOD_SCHEDULE[],2,TRUE),
       VLOOKUP(Attendance!$G167,REGULAR_WEEK_SCHEDULE[],6,TRUE)),
IF(WEEKDAY($J167) = 3,
       IF(COUNTIF(FINALS_WEEK_TUESDAY_DATE[],Attendance!$J167) &gt; 0, VLOOKUP(Attendance!$G167,FINALS_WEEK_TUESDAY_PERIOD_SCHEDULE[],2,TRUE),
       VLOOKUP(Attendance!$G167,REGULAR_WEEK_SCHEDULE[[Tuesday]:[Period]],5,TRUE)),
IF(WEEKDAY(Attendance!$J167) = 4,
        IF(COUNTIF(BLOCK_WEDNESDAY_DATES[],Attendance!$J167) &gt; 0, VLOOKUP(Attendance!$G167,BLOCK_WEDNESDAY_PERIOD_SCHEDULE[],2,TRUE),
        IF(COUNTIF(FINALS_WEEK_WEDNESDAY_DATE[],Attendance!$J167) &gt; 0, VLOOKUP(Attendance!$G167,FINALS_WEEK_WEDNESDAY_PERIOD_SCHEDULE[],2,TRUE),
       VLOOKUP(Attendance!$G167,REGULAR_WEEK_SCHEDULE[[Wednesday]:[Period]],4,TRUE))),
IF(WEEKDAY($J167) = 5,
       IF(COUNTIF(BLOCK_THURSDAY_DATES[],Attendance!$J167) &gt; 0, VLOOKUP(Attendance!$G167,BLOCK_THURSDAY_PERIOD_SCHEDULE[],2,TRUE),
       IF(COUNTIF(FINALS_WEEK_THURSDAY_DATE[],Attendance!$J167) &gt; 0, VLOOKUP(Attendance!$G167,FINALS_WEEK_THURSDAY_PERIOD_SCHEDULE[],2,TRUE),
       VLOOKUP(Attendance!$G167,REGULAR_WEEK_SCHEDULE[[Thursday]:[Period]],3,TRUE))),
IF(WEEKDAY(Attendance!$J167) = 6,
       IF(COUNTIF(FINALS_WEEK_FRIDAY_DATE[],Attendance!$J167) &gt; 0, VLOOKUP(Attendance!$G167,FINALS_WEEK_FRIDAY_PERIOD_SCHEDULE[],2,TRUE),
       VLOOKUP(Attendance!$G167,REGULAR_WEEK_SCHEDULE[[Friday]:[Period]],2,TRUE))))))))))</f>
        <v/>
      </c>
      <c r="J167" s="32" t="str">
        <f t="shared" ca="1" si="8"/>
        <v/>
      </c>
      <c r="K167" s="32" t="str">
        <f>IF($A167 &lt;&gt; "",VLOOKUP($A167,'Student reference sheet'!$A$2:$V$2329, 7,FALSE), "")</f>
        <v/>
      </c>
      <c r="L167" s="30" t="str">
        <f>IF($A167 ="", "", VLOOKUP($A167, 'Student reference sheet'!$A$2:$Z$2603,23,FALSE))</f>
        <v/>
      </c>
      <c r="M167" s="30" t="str">
        <f>IF($A167 ="", "", VLOOKUP($A167, 'Student reference sheet'!$A$2:$Z$2603,24,FALSE))</f>
        <v/>
      </c>
      <c r="N167" s="30" t="str">
        <f>IF($A167 ="", "", VLOOKUP($A167, 'Student reference sheet'!$A$2:$Z$2603,26,FALSE))</f>
        <v/>
      </c>
      <c r="O167" s="30" t="str">
        <f>IF($A167 ="", "", VLOOKUP($A167, 'Student reference sheet'!$A$2:$Z$2603,25,FALSE))</f>
        <v/>
      </c>
      <c r="P167" s="30" t="str">
        <f>IF($A167 = "", "", IF(OR(VLOOKUP($A167,'Student reference sheet'!$A$2:$V$2400,8,FALSE) = "R",  VLOOKUP($A167,'Student reference sheet'!$A$2:$V$2400,8,FALSE) = "L"), "X", ""))</f>
        <v/>
      </c>
      <c r="Q167" s="30" t="str">
        <f>IF($A167 ="", "", VLOOKUP($A167, 'Student reference sheet'!$A$2:$V$2603,22,FALSE))</f>
        <v/>
      </c>
      <c r="R167" s="30" t="str">
        <f>IF($A167 &lt;&gt; "",VLOOKUP($A167,'Student reference sheet'!$A$2:$V$2329, 5,FALSE), "")</f>
        <v/>
      </c>
      <c r="S167" s="30" t="str">
        <f>IF($A167 &lt;&gt; "",VLOOKUP($A167,'Student reference sheet'!$A$2:$V$2329, 6,FALSE), "")</f>
        <v/>
      </c>
      <c r="T167" s="30" t="str">
        <f>IF($A167 = "","",
IF(VLOOKUP($A167,'Student reference sheet'!$A$2:$V$2329, 10,FALSE) = "Y", "Hispanic",
IF(VLOOKUP($A167,'Student reference sheet'!$A$2:$V$2329,11,FALSE) &lt;&gt; "",
IF(VLOOKUP($A167,'Student reference sheet'!$A$2:$V$2329,11,FALSE) = "UNK", "Unknown", VLOOKUP(VALUE(VLOOKUP($A167,'Student reference sheet'!$A$2:$V$2329,11,FALSE)),'Ethnicity Reference'!$A$2:$B$22,2,FALSE)),
IF(VLOOKUP($A167,'Student reference sheet'!$A$2:$V$2329,9,FALSE) &lt;&gt; "", VLOOKUP(VALUE(VLOOKUP($A167,'Student reference sheet'!$A$2:$V$2329,9,FALSE)),'Ethnicity Reference'!$A$2:$B$22,2,FALSE),"Unknown"))))</f>
        <v/>
      </c>
      <c r="U167" s="34"/>
    </row>
    <row r="168" spans="1:21" ht="15.75">
      <c r="A168" s="47"/>
      <c r="B168" s="33"/>
      <c r="C168" s="30" t="str">
        <f>IF($A168 &lt;&gt; "",VLOOKUP($A168,'Student reference sheet'!$A$2:$V$2329, 3,FALSE), "")</f>
        <v/>
      </c>
      <c r="D168" s="30" t="str">
        <f>IF($A168 &lt;&gt; "",VLOOKUP($A168,'Student reference sheet'!$A$2:$V$2329, 2,FALSE), "")</f>
        <v/>
      </c>
      <c r="E168" s="34"/>
      <c r="F168" s="34"/>
      <c r="G168" s="31" t="str">
        <f t="shared" ca="1" si="6"/>
        <v/>
      </c>
      <c r="H168" s="31" t="str">
        <f t="shared" ca="1" si="7"/>
        <v/>
      </c>
      <c r="I168" s="36" t="str">
        <f>IF($A168 = "", "",
IF(COUNTIF(MINIMUM_DAY_DATES[], Attendance!J168) &gt; 0, VLOOKUP(Attendance!$G168,MINIMUM_DAY_PERIOD_SCHEDULE[], 2,TRUE),
IF(COUNTIF(RALLY_DATES[], Attendance!J168) &gt; 0, VLOOKUP(Attendance!$G168,RALLY_PERIOD_SCHEDULE[], 2,TRUE),
IF(WEEKDAY(Attendance!$J168) = 2,
       IF(COUNTIF(FINALS_WEEK_MONDAY_DATE[],Attendance!$J168) &gt; 0, VLOOKUP(Attendance!$G168,FINALS_WEEK_MONDAY_PERIOD_SCHEDULE[],2,TRUE),
       VLOOKUP(Attendance!$G168,REGULAR_WEEK_SCHEDULE[],6,TRUE)),
IF(WEEKDAY($J168) = 3,
       IF(COUNTIF(FINALS_WEEK_TUESDAY_DATE[],Attendance!$J168) &gt; 0, VLOOKUP(Attendance!$G168,FINALS_WEEK_TUESDAY_PERIOD_SCHEDULE[],2,TRUE),
       VLOOKUP(Attendance!$G168,REGULAR_WEEK_SCHEDULE[[Tuesday]:[Period]],5,TRUE)),
IF(WEEKDAY(Attendance!$J168) = 4,
        IF(COUNTIF(BLOCK_WEDNESDAY_DATES[],Attendance!$J168) &gt; 0, VLOOKUP(Attendance!$G168,BLOCK_WEDNESDAY_PERIOD_SCHEDULE[],2,TRUE),
        IF(COUNTIF(FINALS_WEEK_WEDNESDAY_DATE[],Attendance!$J168) &gt; 0, VLOOKUP(Attendance!$G168,FINALS_WEEK_WEDNESDAY_PERIOD_SCHEDULE[],2,TRUE),
       VLOOKUP(Attendance!$G168,REGULAR_WEEK_SCHEDULE[[Wednesday]:[Period]],4,TRUE))),
IF(WEEKDAY($J168) = 5,
       IF(COUNTIF(BLOCK_THURSDAY_DATES[],Attendance!$J168) &gt; 0, VLOOKUP(Attendance!$G168,BLOCK_THURSDAY_PERIOD_SCHEDULE[],2,TRUE),
       IF(COUNTIF(FINALS_WEEK_THURSDAY_DATE[],Attendance!$J168) &gt; 0, VLOOKUP(Attendance!$G168,FINALS_WEEK_THURSDAY_PERIOD_SCHEDULE[],2,TRUE),
       VLOOKUP(Attendance!$G168,REGULAR_WEEK_SCHEDULE[[Thursday]:[Period]],3,TRUE))),
IF(WEEKDAY(Attendance!$J168) = 6,
       IF(COUNTIF(FINALS_WEEK_FRIDAY_DATE[],Attendance!$J168) &gt; 0, VLOOKUP(Attendance!$G168,FINALS_WEEK_FRIDAY_PERIOD_SCHEDULE[],2,TRUE),
       VLOOKUP(Attendance!$G168,REGULAR_WEEK_SCHEDULE[[Friday]:[Period]],2,TRUE))))))))))</f>
        <v/>
      </c>
      <c r="J168" s="32" t="str">
        <f t="shared" ca="1" si="8"/>
        <v/>
      </c>
      <c r="K168" s="32" t="str">
        <f>IF($A168 &lt;&gt; "",VLOOKUP($A168,'Student reference sheet'!$A$2:$V$2329, 7,FALSE), "")</f>
        <v/>
      </c>
      <c r="L168" s="30" t="str">
        <f>IF($A168 ="", "", VLOOKUP($A168, 'Student reference sheet'!$A$2:$Z$2603,23,FALSE))</f>
        <v/>
      </c>
      <c r="M168" s="30" t="str">
        <f>IF($A168 ="", "", VLOOKUP($A168, 'Student reference sheet'!$A$2:$Z$2603,24,FALSE))</f>
        <v/>
      </c>
      <c r="N168" s="30" t="str">
        <f>IF($A168 ="", "", VLOOKUP($A168, 'Student reference sheet'!$A$2:$Z$2603,26,FALSE))</f>
        <v/>
      </c>
      <c r="O168" s="30" t="str">
        <f>IF($A168 ="", "", VLOOKUP($A168, 'Student reference sheet'!$A$2:$Z$2603,25,FALSE))</f>
        <v/>
      </c>
      <c r="P168" s="30" t="str">
        <f>IF($A168 = "", "", IF(OR(VLOOKUP($A168,'Student reference sheet'!$A$2:$V$2400,8,FALSE) = "R",  VLOOKUP($A168,'Student reference sheet'!$A$2:$V$2400,8,FALSE) = "L"), "X", ""))</f>
        <v/>
      </c>
      <c r="Q168" s="30" t="str">
        <f>IF($A168 ="", "", VLOOKUP($A168, 'Student reference sheet'!$A$2:$V$2603,22,FALSE))</f>
        <v/>
      </c>
      <c r="R168" s="30" t="str">
        <f>IF($A168 &lt;&gt; "",VLOOKUP($A168,'Student reference sheet'!$A$2:$V$2329, 5,FALSE), "")</f>
        <v/>
      </c>
      <c r="S168" s="30" t="str">
        <f>IF($A168 &lt;&gt; "",VLOOKUP($A168,'Student reference sheet'!$A$2:$V$2329, 6,FALSE), "")</f>
        <v/>
      </c>
      <c r="T168" s="30" t="str">
        <f>IF($A168 = "","",
IF(VLOOKUP($A168,'Student reference sheet'!$A$2:$V$2329, 10,FALSE) = "Y", "Hispanic",
IF(VLOOKUP($A168,'Student reference sheet'!$A$2:$V$2329,11,FALSE) &lt;&gt; "",
IF(VLOOKUP($A168,'Student reference sheet'!$A$2:$V$2329,11,FALSE) = "UNK", "Unknown", VLOOKUP(VALUE(VLOOKUP($A168,'Student reference sheet'!$A$2:$V$2329,11,FALSE)),'Ethnicity Reference'!$A$2:$B$22,2,FALSE)),
IF(VLOOKUP($A168,'Student reference sheet'!$A$2:$V$2329,9,FALSE) &lt;&gt; "", VLOOKUP(VALUE(VLOOKUP($A168,'Student reference sheet'!$A$2:$V$2329,9,FALSE)),'Ethnicity Reference'!$A$2:$B$22,2,FALSE),"Unknown"))))</f>
        <v/>
      </c>
      <c r="U168" s="34"/>
    </row>
    <row r="169" spans="1:21" ht="15.75">
      <c r="A169" s="47"/>
      <c r="B169" s="33"/>
      <c r="C169" s="30" t="str">
        <f>IF($A169 &lt;&gt; "",VLOOKUP($A169,'Student reference sheet'!$A$2:$V$2329, 3,FALSE), "")</f>
        <v/>
      </c>
      <c r="D169" s="30" t="str">
        <f>IF($A169 &lt;&gt; "",VLOOKUP($A169,'Student reference sheet'!$A$2:$V$2329, 2,FALSE), "")</f>
        <v/>
      </c>
      <c r="E169" s="34"/>
      <c r="F169" s="34"/>
      <c r="G169" s="31" t="str">
        <f t="shared" ca="1" si="6"/>
        <v/>
      </c>
      <c r="H169" s="31" t="str">
        <f t="shared" ca="1" si="7"/>
        <v/>
      </c>
      <c r="I169" s="36" t="str">
        <f>IF($A169 = "", "",
IF(COUNTIF(MINIMUM_DAY_DATES[], Attendance!J169) &gt; 0, VLOOKUP(Attendance!$G169,MINIMUM_DAY_PERIOD_SCHEDULE[], 2,TRUE),
IF(COUNTIF(RALLY_DATES[], Attendance!J169) &gt; 0, VLOOKUP(Attendance!$G169,RALLY_PERIOD_SCHEDULE[], 2,TRUE),
IF(WEEKDAY(Attendance!$J169) = 2,
       IF(COUNTIF(FINALS_WEEK_MONDAY_DATE[],Attendance!$J169) &gt; 0, VLOOKUP(Attendance!$G169,FINALS_WEEK_MONDAY_PERIOD_SCHEDULE[],2,TRUE),
       VLOOKUP(Attendance!$G169,REGULAR_WEEK_SCHEDULE[],6,TRUE)),
IF(WEEKDAY($J169) = 3,
       IF(COUNTIF(FINALS_WEEK_TUESDAY_DATE[],Attendance!$J169) &gt; 0, VLOOKUP(Attendance!$G169,FINALS_WEEK_TUESDAY_PERIOD_SCHEDULE[],2,TRUE),
       VLOOKUP(Attendance!$G169,REGULAR_WEEK_SCHEDULE[[Tuesday]:[Period]],5,TRUE)),
IF(WEEKDAY(Attendance!$J169) = 4,
        IF(COUNTIF(BLOCK_WEDNESDAY_DATES[],Attendance!$J169) &gt; 0, VLOOKUP(Attendance!$G169,BLOCK_WEDNESDAY_PERIOD_SCHEDULE[],2,TRUE),
        IF(COUNTIF(FINALS_WEEK_WEDNESDAY_DATE[],Attendance!$J169) &gt; 0, VLOOKUP(Attendance!$G169,FINALS_WEEK_WEDNESDAY_PERIOD_SCHEDULE[],2,TRUE),
       VLOOKUP(Attendance!$G169,REGULAR_WEEK_SCHEDULE[[Wednesday]:[Period]],4,TRUE))),
IF(WEEKDAY($J169) = 5,
       IF(COUNTIF(BLOCK_THURSDAY_DATES[],Attendance!$J169) &gt; 0, VLOOKUP(Attendance!$G169,BLOCK_THURSDAY_PERIOD_SCHEDULE[],2,TRUE),
       IF(COUNTIF(FINALS_WEEK_THURSDAY_DATE[],Attendance!$J169) &gt; 0, VLOOKUP(Attendance!$G169,FINALS_WEEK_THURSDAY_PERIOD_SCHEDULE[],2,TRUE),
       VLOOKUP(Attendance!$G169,REGULAR_WEEK_SCHEDULE[[Thursday]:[Period]],3,TRUE))),
IF(WEEKDAY(Attendance!$J169) = 6,
       IF(COUNTIF(FINALS_WEEK_FRIDAY_DATE[],Attendance!$J169) &gt; 0, VLOOKUP(Attendance!$G169,FINALS_WEEK_FRIDAY_PERIOD_SCHEDULE[],2,TRUE),
       VLOOKUP(Attendance!$G169,REGULAR_WEEK_SCHEDULE[[Friday]:[Period]],2,TRUE))))))))))</f>
        <v/>
      </c>
      <c r="J169" s="32" t="str">
        <f t="shared" ca="1" si="8"/>
        <v/>
      </c>
      <c r="K169" s="32" t="str">
        <f>IF($A169 &lt;&gt; "",VLOOKUP($A169,'Student reference sheet'!$A$2:$V$2329, 7,FALSE), "")</f>
        <v/>
      </c>
      <c r="L169" s="30" t="str">
        <f>IF($A169 ="", "", VLOOKUP($A169, 'Student reference sheet'!$A$2:$Z$2603,23,FALSE))</f>
        <v/>
      </c>
      <c r="M169" s="30" t="str">
        <f>IF($A169 ="", "", VLOOKUP($A169, 'Student reference sheet'!$A$2:$Z$2603,24,FALSE))</f>
        <v/>
      </c>
      <c r="N169" s="30" t="str">
        <f>IF($A169 ="", "", VLOOKUP($A169, 'Student reference sheet'!$A$2:$Z$2603,26,FALSE))</f>
        <v/>
      </c>
      <c r="O169" s="30" t="str">
        <f>IF($A169 ="", "", VLOOKUP($A169, 'Student reference sheet'!$A$2:$Z$2603,25,FALSE))</f>
        <v/>
      </c>
      <c r="P169" s="30" t="str">
        <f>IF($A169 = "", "", IF(OR(VLOOKUP($A169,'Student reference sheet'!$A$2:$V$2400,8,FALSE) = "R",  VLOOKUP($A169,'Student reference sheet'!$A$2:$V$2400,8,FALSE) = "L"), "X", ""))</f>
        <v/>
      </c>
      <c r="Q169" s="30" t="str">
        <f>IF($A169 ="", "", VLOOKUP($A169, 'Student reference sheet'!$A$2:$V$2603,22,FALSE))</f>
        <v/>
      </c>
      <c r="R169" s="30" t="str">
        <f>IF($A169 &lt;&gt; "",VLOOKUP($A169,'Student reference sheet'!$A$2:$V$2329, 5,FALSE), "")</f>
        <v/>
      </c>
      <c r="S169" s="30" t="str">
        <f>IF($A169 &lt;&gt; "",VLOOKUP($A169,'Student reference sheet'!$A$2:$V$2329, 6,FALSE), "")</f>
        <v/>
      </c>
      <c r="T169" s="30" t="str">
        <f>IF($A169 = "","",
IF(VLOOKUP($A169,'Student reference sheet'!$A$2:$V$2329, 10,FALSE) = "Y", "Hispanic",
IF(VLOOKUP($A169,'Student reference sheet'!$A$2:$V$2329,11,FALSE) &lt;&gt; "",
IF(VLOOKUP($A169,'Student reference sheet'!$A$2:$V$2329,11,FALSE) = "UNK", "Unknown", VLOOKUP(VALUE(VLOOKUP($A169,'Student reference sheet'!$A$2:$V$2329,11,FALSE)),'Ethnicity Reference'!$A$2:$B$22,2,FALSE)),
IF(VLOOKUP($A169,'Student reference sheet'!$A$2:$V$2329,9,FALSE) &lt;&gt; "", VLOOKUP(VALUE(VLOOKUP($A169,'Student reference sheet'!$A$2:$V$2329,9,FALSE)),'Ethnicity Reference'!$A$2:$B$22,2,FALSE),"Unknown"))))</f>
        <v/>
      </c>
      <c r="U169" s="34"/>
    </row>
    <row r="170" spans="1:21" ht="15.75">
      <c r="A170" s="47"/>
      <c r="B170" s="33"/>
      <c r="C170" s="30" t="str">
        <f>IF($A170 &lt;&gt; "",VLOOKUP($A170,'Student reference sheet'!$A$2:$V$2329, 3,FALSE), "")</f>
        <v/>
      </c>
      <c r="D170" s="30" t="str">
        <f>IF($A170 &lt;&gt; "",VLOOKUP($A170,'Student reference sheet'!$A$2:$V$2329, 2,FALSE), "")</f>
        <v/>
      </c>
      <c r="E170" s="34"/>
      <c r="F170" s="34"/>
      <c r="G170" s="31" t="str">
        <f t="shared" ca="1" si="6"/>
        <v/>
      </c>
      <c r="H170" s="31" t="str">
        <f t="shared" ca="1" si="7"/>
        <v/>
      </c>
      <c r="I170" s="36" t="str">
        <f>IF($A170 = "", "",
IF(COUNTIF(MINIMUM_DAY_DATES[], Attendance!J170) &gt; 0, VLOOKUP(Attendance!$G170,MINIMUM_DAY_PERIOD_SCHEDULE[], 2,TRUE),
IF(COUNTIF(RALLY_DATES[], Attendance!J170) &gt; 0, VLOOKUP(Attendance!$G170,RALLY_PERIOD_SCHEDULE[], 2,TRUE),
IF(WEEKDAY(Attendance!$J170) = 2,
       IF(COUNTIF(FINALS_WEEK_MONDAY_DATE[],Attendance!$J170) &gt; 0, VLOOKUP(Attendance!$G170,FINALS_WEEK_MONDAY_PERIOD_SCHEDULE[],2,TRUE),
       VLOOKUP(Attendance!$G170,REGULAR_WEEK_SCHEDULE[],6,TRUE)),
IF(WEEKDAY($J170) = 3,
       IF(COUNTIF(FINALS_WEEK_TUESDAY_DATE[],Attendance!$J170) &gt; 0, VLOOKUP(Attendance!$G170,FINALS_WEEK_TUESDAY_PERIOD_SCHEDULE[],2,TRUE),
       VLOOKUP(Attendance!$G170,REGULAR_WEEK_SCHEDULE[[Tuesday]:[Period]],5,TRUE)),
IF(WEEKDAY(Attendance!$J170) = 4,
        IF(COUNTIF(BLOCK_WEDNESDAY_DATES[],Attendance!$J170) &gt; 0, VLOOKUP(Attendance!$G170,BLOCK_WEDNESDAY_PERIOD_SCHEDULE[],2,TRUE),
        IF(COUNTIF(FINALS_WEEK_WEDNESDAY_DATE[],Attendance!$J170) &gt; 0, VLOOKUP(Attendance!$G170,FINALS_WEEK_WEDNESDAY_PERIOD_SCHEDULE[],2,TRUE),
       VLOOKUP(Attendance!$G170,REGULAR_WEEK_SCHEDULE[[Wednesday]:[Period]],4,TRUE))),
IF(WEEKDAY($J170) = 5,
       IF(COUNTIF(BLOCK_THURSDAY_DATES[],Attendance!$J170) &gt; 0, VLOOKUP(Attendance!$G170,BLOCK_THURSDAY_PERIOD_SCHEDULE[],2,TRUE),
       IF(COUNTIF(FINALS_WEEK_THURSDAY_DATE[],Attendance!$J170) &gt; 0, VLOOKUP(Attendance!$G170,FINALS_WEEK_THURSDAY_PERIOD_SCHEDULE[],2,TRUE),
       VLOOKUP(Attendance!$G170,REGULAR_WEEK_SCHEDULE[[Thursday]:[Period]],3,TRUE))),
IF(WEEKDAY(Attendance!$J170) = 6,
       IF(COUNTIF(FINALS_WEEK_FRIDAY_DATE[],Attendance!$J170) &gt; 0, VLOOKUP(Attendance!$G170,FINALS_WEEK_FRIDAY_PERIOD_SCHEDULE[],2,TRUE),
       VLOOKUP(Attendance!$G170,REGULAR_WEEK_SCHEDULE[[Friday]:[Period]],2,TRUE))))))))))</f>
        <v/>
      </c>
      <c r="J170" s="32" t="str">
        <f t="shared" ca="1" si="8"/>
        <v/>
      </c>
      <c r="K170" s="32" t="str">
        <f>IF($A170 &lt;&gt; "",VLOOKUP($A170,'Student reference sheet'!$A$2:$V$2329, 7,FALSE), "")</f>
        <v/>
      </c>
      <c r="L170" s="30" t="str">
        <f>IF($A170 ="", "", VLOOKUP($A170, 'Student reference sheet'!$A$2:$Z$2603,23,FALSE))</f>
        <v/>
      </c>
      <c r="M170" s="30" t="str">
        <f>IF($A170 ="", "", VLOOKUP($A170, 'Student reference sheet'!$A$2:$Z$2603,24,FALSE))</f>
        <v/>
      </c>
      <c r="N170" s="30" t="str">
        <f>IF($A170 ="", "", VLOOKUP($A170, 'Student reference sheet'!$A$2:$Z$2603,26,FALSE))</f>
        <v/>
      </c>
      <c r="O170" s="30" t="str">
        <f>IF($A170 ="", "", VLOOKUP($A170, 'Student reference sheet'!$A$2:$Z$2603,25,FALSE))</f>
        <v/>
      </c>
      <c r="P170" s="30" t="str">
        <f>IF($A170 = "", "", IF(OR(VLOOKUP($A170,'Student reference sheet'!$A$2:$V$2400,8,FALSE) = "R",  VLOOKUP($A170,'Student reference sheet'!$A$2:$V$2400,8,FALSE) = "L"), "X", ""))</f>
        <v/>
      </c>
      <c r="Q170" s="30" t="str">
        <f>IF($A170 ="", "", VLOOKUP($A170, 'Student reference sheet'!$A$2:$V$2603,22,FALSE))</f>
        <v/>
      </c>
      <c r="R170" s="30" t="str">
        <f>IF($A170 &lt;&gt; "",VLOOKUP($A170,'Student reference sheet'!$A$2:$V$2329, 5,FALSE), "")</f>
        <v/>
      </c>
      <c r="S170" s="30" t="str">
        <f>IF($A170 &lt;&gt; "",VLOOKUP($A170,'Student reference sheet'!$A$2:$V$2329, 6,FALSE), "")</f>
        <v/>
      </c>
      <c r="T170" s="30" t="str">
        <f>IF($A170 = "","",
IF(VLOOKUP($A170,'Student reference sheet'!$A$2:$V$2329, 10,FALSE) = "Y", "Hispanic",
IF(VLOOKUP($A170,'Student reference sheet'!$A$2:$V$2329,11,FALSE) &lt;&gt; "",
IF(VLOOKUP($A170,'Student reference sheet'!$A$2:$V$2329,11,FALSE) = "UNK", "Unknown", VLOOKUP(VALUE(VLOOKUP($A170,'Student reference sheet'!$A$2:$V$2329,11,FALSE)),'Ethnicity Reference'!$A$2:$B$22,2,FALSE)),
IF(VLOOKUP($A170,'Student reference sheet'!$A$2:$V$2329,9,FALSE) &lt;&gt; "", VLOOKUP(VALUE(VLOOKUP($A170,'Student reference sheet'!$A$2:$V$2329,9,FALSE)),'Ethnicity Reference'!$A$2:$B$22,2,FALSE),"Unknown"))))</f>
        <v/>
      </c>
      <c r="U170" s="34"/>
    </row>
    <row r="171" spans="1:21" ht="15.75">
      <c r="A171" s="47"/>
      <c r="B171" s="33"/>
      <c r="C171" s="30" t="str">
        <f>IF($A171 &lt;&gt; "",VLOOKUP($A171,'Student reference sheet'!$A$2:$V$2329, 3,FALSE), "")</f>
        <v/>
      </c>
      <c r="D171" s="30" t="str">
        <f>IF($A171 &lt;&gt; "",VLOOKUP($A171,'Student reference sheet'!$A$2:$V$2329, 2,FALSE), "")</f>
        <v/>
      </c>
      <c r="E171" s="34"/>
      <c r="F171" s="34"/>
      <c r="G171" s="31" t="str">
        <f t="shared" ca="1" si="6"/>
        <v/>
      </c>
      <c r="H171" s="31" t="str">
        <f t="shared" ca="1" si="7"/>
        <v/>
      </c>
      <c r="I171" s="36" t="str">
        <f>IF($A171 = "", "",
IF(COUNTIF(MINIMUM_DAY_DATES[], Attendance!J171) &gt; 0, VLOOKUP(Attendance!$G171,MINIMUM_DAY_PERIOD_SCHEDULE[], 2,TRUE),
IF(COUNTIF(RALLY_DATES[], Attendance!J171) &gt; 0, VLOOKUP(Attendance!$G171,RALLY_PERIOD_SCHEDULE[], 2,TRUE),
IF(WEEKDAY(Attendance!$J171) = 2,
       IF(COUNTIF(FINALS_WEEK_MONDAY_DATE[],Attendance!$J171) &gt; 0, VLOOKUP(Attendance!$G171,FINALS_WEEK_MONDAY_PERIOD_SCHEDULE[],2,TRUE),
       VLOOKUP(Attendance!$G171,REGULAR_WEEK_SCHEDULE[],6,TRUE)),
IF(WEEKDAY($J171) = 3,
       IF(COUNTIF(FINALS_WEEK_TUESDAY_DATE[],Attendance!$J171) &gt; 0, VLOOKUP(Attendance!$G171,FINALS_WEEK_TUESDAY_PERIOD_SCHEDULE[],2,TRUE),
       VLOOKUP(Attendance!$G171,REGULAR_WEEK_SCHEDULE[[Tuesday]:[Period]],5,TRUE)),
IF(WEEKDAY(Attendance!$J171) = 4,
        IF(COUNTIF(BLOCK_WEDNESDAY_DATES[],Attendance!$J171) &gt; 0, VLOOKUP(Attendance!$G171,BLOCK_WEDNESDAY_PERIOD_SCHEDULE[],2,TRUE),
        IF(COUNTIF(FINALS_WEEK_WEDNESDAY_DATE[],Attendance!$J171) &gt; 0, VLOOKUP(Attendance!$G171,FINALS_WEEK_WEDNESDAY_PERIOD_SCHEDULE[],2,TRUE),
       VLOOKUP(Attendance!$G171,REGULAR_WEEK_SCHEDULE[[Wednesday]:[Period]],4,TRUE))),
IF(WEEKDAY($J171) = 5,
       IF(COUNTIF(BLOCK_THURSDAY_DATES[],Attendance!$J171) &gt; 0, VLOOKUP(Attendance!$G171,BLOCK_THURSDAY_PERIOD_SCHEDULE[],2,TRUE),
       IF(COUNTIF(FINALS_WEEK_THURSDAY_DATE[],Attendance!$J171) &gt; 0, VLOOKUP(Attendance!$G171,FINALS_WEEK_THURSDAY_PERIOD_SCHEDULE[],2,TRUE),
       VLOOKUP(Attendance!$G171,REGULAR_WEEK_SCHEDULE[[Thursday]:[Period]],3,TRUE))),
IF(WEEKDAY(Attendance!$J171) = 6,
       IF(COUNTIF(FINALS_WEEK_FRIDAY_DATE[],Attendance!$J171) &gt; 0, VLOOKUP(Attendance!$G171,FINALS_WEEK_FRIDAY_PERIOD_SCHEDULE[],2,TRUE),
       VLOOKUP(Attendance!$G171,REGULAR_WEEK_SCHEDULE[[Friday]:[Period]],2,TRUE))))))))))</f>
        <v/>
      </c>
      <c r="J171" s="32" t="str">
        <f t="shared" ca="1" si="8"/>
        <v/>
      </c>
      <c r="K171" s="32" t="str">
        <f>IF($A171 &lt;&gt; "",VLOOKUP($A171,'Student reference sheet'!$A$2:$V$2329, 7,FALSE), "")</f>
        <v/>
      </c>
      <c r="L171" s="30" t="str">
        <f>IF($A171 ="", "", VLOOKUP($A171, 'Student reference sheet'!$A$2:$Z$2603,23,FALSE))</f>
        <v/>
      </c>
      <c r="M171" s="30" t="str">
        <f>IF($A171 ="", "", VLOOKUP($A171, 'Student reference sheet'!$A$2:$Z$2603,24,FALSE))</f>
        <v/>
      </c>
      <c r="N171" s="30" t="str">
        <f>IF($A171 ="", "", VLOOKUP($A171, 'Student reference sheet'!$A$2:$Z$2603,26,FALSE))</f>
        <v/>
      </c>
      <c r="O171" s="30" t="str">
        <f>IF($A171 ="", "", VLOOKUP($A171, 'Student reference sheet'!$A$2:$Z$2603,25,FALSE))</f>
        <v/>
      </c>
      <c r="P171" s="30" t="str">
        <f>IF($A171 = "", "", IF(OR(VLOOKUP($A171,'Student reference sheet'!$A$2:$V$2400,8,FALSE) = "R",  VLOOKUP($A171,'Student reference sheet'!$A$2:$V$2400,8,FALSE) = "L"), "X", ""))</f>
        <v/>
      </c>
      <c r="Q171" s="30" t="str">
        <f>IF($A171 ="", "", VLOOKUP($A171, 'Student reference sheet'!$A$2:$V$2603,22,FALSE))</f>
        <v/>
      </c>
      <c r="R171" s="30" t="str">
        <f>IF($A171 &lt;&gt; "",VLOOKUP($A171,'Student reference sheet'!$A$2:$V$2329, 5,FALSE), "")</f>
        <v/>
      </c>
      <c r="S171" s="30" t="str">
        <f>IF($A171 &lt;&gt; "",VLOOKUP($A171,'Student reference sheet'!$A$2:$V$2329, 6,FALSE), "")</f>
        <v/>
      </c>
      <c r="T171" s="30" t="str">
        <f>IF($A171 = "","",
IF(VLOOKUP($A171,'Student reference sheet'!$A$2:$V$2329, 10,FALSE) = "Y", "Hispanic",
IF(VLOOKUP($A171,'Student reference sheet'!$A$2:$V$2329,11,FALSE) &lt;&gt; "",
IF(VLOOKUP($A171,'Student reference sheet'!$A$2:$V$2329,11,FALSE) = "UNK", "Unknown", VLOOKUP(VALUE(VLOOKUP($A171,'Student reference sheet'!$A$2:$V$2329,11,FALSE)),'Ethnicity Reference'!$A$2:$B$22,2,FALSE)),
IF(VLOOKUP($A171,'Student reference sheet'!$A$2:$V$2329,9,FALSE) &lt;&gt; "", VLOOKUP(VALUE(VLOOKUP($A171,'Student reference sheet'!$A$2:$V$2329,9,FALSE)),'Ethnicity Reference'!$A$2:$B$22,2,FALSE),"Unknown"))))</f>
        <v/>
      </c>
      <c r="U171" s="34"/>
    </row>
    <row r="172" spans="1:21" ht="15.75">
      <c r="A172" s="47"/>
      <c r="B172" s="33"/>
      <c r="C172" s="30" t="str">
        <f>IF($A172 &lt;&gt; "",VLOOKUP($A172,'Student reference sheet'!$A$2:$V$2329, 3,FALSE), "")</f>
        <v/>
      </c>
      <c r="D172" s="30" t="str">
        <f>IF($A172 &lt;&gt; "",VLOOKUP($A172,'Student reference sheet'!$A$2:$V$2329, 2,FALSE), "")</f>
        <v/>
      </c>
      <c r="E172" s="34"/>
      <c r="F172" s="34"/>
      <c r="G172" s="31" t="str">
        <f t="shared" ca="1" si="6"/>
        <v/>
      </c>
      <c r="H172" s="31" t="str">
        <f t="shared" ca="1" si="7"/>
        <v/>
      </c>
      <c r="I172" s="36" t="str">
        <f>IF($A172 = "", "",
IF(COUNTIF(MINIMUM_DAY_DATES[], Attendance!J172) &gt; 0, VLOOKUP(Attendance!$G172,MINIMUM_DAY_PERIOD_SCHEDULE[], 2,TRUE),
IF(COUNTIF(RALLY_DATES[], Attendance!J172) &gt; 0, VLOOKUP(Attendance!$G172,RALLY_PERIOD_SCHEDULE[], 2,TRUE),
IF(WEEKDAY(Attendance!$J172) = 2,
       IF(COUNTIF(FINALS_WEEK_MONDAY_DATE[],Attendance!$J172) &gt; 0, VLOOKUP(Attendance!$G172,FINALS_WEEK_MONDAY_PERIOD_SCHEDULE[],2,TRUE),
       VLOOKUP(Attendance!$G172,REGULAR_WEEK_SCHEDULE[],6,TRUE)),
IF(WEEKDAY($J172) = 3,
       IF(COUNTIF(FINALS_WEEK_TUESDAY_DATE[],Attendance!$J172) &gt; 0, VLOOKUP(Attendance!$G172,FINALS_WEEK_TUESDAY_PERIOD_SCHEDULE[],2,TRUE),
       VLOOKUP(Attendance!$G172,REGULAR_WEEK_SCHEDULE[[Tuesday]:[Period]],5,TRUE)),
IF(WEEKDAY(Attendance!$J172) = 4,
        IF(COUNTIF(BLOCK_WEDNESDAY_DATES[],Attendance!$J172) &gt; 0, VLOOKUP(Attendance!$G172,BLOCK_WEDNESDAY_PERIOD_SCHEDULE[],2,TRUE),
        IF(COUNTIF(FINALS_WEEK_WEDNESDAY_DATE[],Attendance!$J172) &gt; 0, VLOOKUP(Attendance!$G172,FINALS_WEEK_WEDNESDAY_PERIOD_SCHEDULE[],2,TRUE),
       VLOOKUP(Attendance!$G172,REGULAR_WEEK_SCHEDULE[[Wednesday]:[Period]],4,TRUE))),
IF(WEEKDAY($J172) = 5,
       IF(COUNTIF(BLOCK_THURSDAY_DATES[],Attendance!$J172) &gt; 0, VLOOKUP(Attendance!$G172,BLOCK_THURSDAY_PERIOD_SCHEDULE[],2,TRUE),
       IF(COUNTIF(FINALS_WEEK_THURSDAY_DATE[],Attendance!$J172) &gt; 0, VLOOKUP(Attendance!$G172,FINALS_WEEK_THURSDAY_PERIOD_SCHEDULE[],2,TRUE),
       VLOOKUP(Attendance!$G172,REGULAR_WEEK_SCHEDULE[[Thursday]:[Period]],3,TRUE))),
IF(WEEKDAY(Attendance!$J172) = 6,
       IF(COUNTIF(FINALS_WEEK_FRIDAY_DATE[],Attendance!$J172) &gt; 0, VLOOKUP(Attendance!$G172,FINALS_WEEK_FRIDAY_PERIOD_SCHEDULE[],2,TRUE),
       VLOOKUP(Attendance!$G172,REGULAR_WEEK_SCHEDULE[[Friday]:[Period]],2,TRUE))))))))))</f>
        <v/>
      </c>
      <c r="J172" s="32" t="str">
        <f t="shared" ca="1" si="8"/>
        <v/>
      </c>
      <c r="K172" s="32" t="str">
        <f>IF($A172 &lt;&gt; "",VLOOKUP($A172,'Student reference sheet'!$A$2:$V$2329, 7,FALSE), "")</f>
        <v/>
      </c>
      <c r="L172" s="30" t="str">
        <f>IF($A172 ="", "", VLOOKUP($A172, 'Student reference sheet'!$A$2:$Z$2603,23,FALSE))</f>
        <v/>
      </c>
      <c r="M172" s="30" t="str">
        <f>IF($A172 ="", "", VLOOKUP($A172, 'Student reference sheet'!$A$2:$Z$2603,24,FALSE))</f>
        <v/>
      </c>
      <c r="N172" s="30" t="str">
        <f>IF($A172 ="", "", VLOOKUP($A172, 'Student reference sheet'!$A$2:$Z$2603,26,FALSE))</f>
        <v/>
      </c>
      <c r="O172" s="30" t="str">
        <f>IF($A172 ="", "", VLOOKUP($A172, 'Student reference sheet'!$A$2:$Z$2603,25,FALSE))</f>
        <v/>
      </c>
      <c r="P172" s="30" t="str">
        <f>IF($A172 = "", "", IF(OR(VLOOKUP($A172,'Student reference sheet'!$A$2:$V$2400,8,FALSE) = "R",  VLOOKUP($A172,'Student reference sheet'!$A$2:$V$2400,8,FALSE) = "L"), "X", ""))</f>
        <v/>
      </c>
      <c r="Q172" s="30" t="str">
        <f>IF($A172 ="", "", VLOOKUP($A172, 'Student reference sheet'!$A$2:$V$2603,22,FALSE))</f>
        <v/>
      </c>
      <c r="R172" s="30" t="str">
        <f>IF($A172 &lt;&gt; "",VLOOKUP($A172,'Student reference sheet'!$A$2:$V$2329, 5,FALSE), "")</f>
        <v/>
      </c>
      <c r="S172" s="30" t="str">
        <f>IF($A172 &lt;&gt; "",VLOOKUP($A172,'Student reference sheet'!$A$2:$V$2329, 6,FALSE), "")</f>
        <v/>
      </c>
      <c r="T172" s="30" t="str">
        <f>IF($A172 = "","",
IF(VLOOKUP($A172,'Student reference sheet'!$A$2:$V$2329, 10,FALSE) = "Y", "Hispanic",
IF(VLOOKUP($A172,'Student reference sheet'!$A$2:$V$2329,11,FALSE) &lt;&gt; "",
IF(VLOOKUP($A172,'Student reference sheet'!$A$2:$V$2329,11,FALSE) = "UNK", "Unknown", VLOOKUP(VALUE(VLOOKUP($A172,'Student reference sheet'!$A$2:$V$2329,11,FALSE)),'Ethnicity Reference'!$A$2:$B$22,2,FALSE)),
IF(VLOOKUP($A172,'Student reference sheet'!$A$2:$V$2329,9,FALSE) &lt;&gt; "", VLOOKUP(VALUE(VLOOKUP($A172,'Student reference sheet'!$A$2:$V$2329,9,FALSE)),'Ethnicity Reference'!$A$2:$B$22,2,FALSE),"Unknown"))))</f>
        <v/>
      </c>
      <c r="U172" s="34"/>
    </row>
    <row r="173" spans="1:21" ht="15.75">
      <c r="A173" s="47"/>
      <c r="B173" s="33"/>
      <c r="C173" s="30" t="str">
        <f>IF($A173 &lt;&gt; "",VLOOKUP($A173,'Student reference sheet'!$A$2:$V$2329, 3,FALSE), "")</f>
        <v/>
      </c>
      <c r="D173" s="30" t="str">
        <f>IF($A173 &lt;&gt; "",VLOOKUP($A173,'Student reference sheet'!$A$2:$V$2329, 2,FALSE), "")</f>
        <v/>
      </c>
      <c r="E173" s="34"/>
      <c r="F173" s="34"/>
      <c r="G173" s="31" t="str">
        <f t="shared" ca="1" si="6"/>
        <v/>
      </c>
      <c r="H173" s="31" t="str">
        <f t="shared" ca="1" si="7"/>
        <v/>
      </c>
      <c r="I173" s="36" t="str">
        <f>IF($A173 = "", "",
IF(COUNTIF(MINIMUM_DAY_DATES[], Attendance!J173) &gt; 0, VLOOKUP(Attendance!$G173,MINIMUM_DAY_PERIOD_SCHEDULE[], 2,TRUE),
IF(COUNTIF(RALLY_DATES[], Attendance!J173) &gt; 0, VLOOKUP(Attendance!$G173,RALLY_PERIOD_SCHEDULE[], 2,TRUE),
IF(WEEKDAY(Attendance!$J173) = 2,
       IF(COUNTIF(FINALS_WEEK_MONDAY_DATE[],Attendance!$J173) &gt; 0, VLOOKUP(Attendance!$G173,FINALS_WEEK_MONDAY_PERIOD_SCHEDULE[],2,TRUE),
       VLOOKUP(Attendance!$G173,REGULAR_WEEK_SCHEDULE[],6,TRUE)),
IF(WEEKDAY($J173) = 3,
       IF(COUNTIF(FINALS_WEEK_TUESDAY_DATE[],Attendance!$J173) &gt; 0, VLOOKUP(Attendance!$G173,FINALS_WEEK_TUESDAY_PERIOD_SCHEDULE[],2,TRUE),
       VLOOKUP(Attendance!$G173,REGULAR_WEEK_SCHEDULE[[Tuesday]:[Period]],5,TRUE)),
IF(WEEKDAY(Attendance!$J173) = 4,
        IF(COUNTIF(BLOCK_WEDNESDAY_DATES[],Attendance!$J173) &gt; 0, VLOOKUP(Attendance!$G173,BLOCK_WEDNESDAY_PERIOD_SCHEDULE[],2,TRUE),
        IF(COUNTIF(FINALS_WEEK_WEDNESDAY_DATE[],Attendance!$J173) &gt; 0, VLOOKUP(Attendance!$G173,FINALS_WEEK_WEDNESDAY_PERIOD_SCHEDULE[],2,TRUE),
       VLOOKUP(Attendance!$G173,REGULAR_WEEK_SCHEDULE[[Wednesday]:[Period]],4,TRUE))),
IF(WEEKDAY($J173) = 5,
       IF(COUNTIF(BLOCK_THURSDAY_DATES[],Attendance!$J173) &gt; 0, VLOOKUP(Attendance!$G173,BLOCK_THURSDAY_PERIOD_SCHEDULE[],2,TRUE),
       IF(COUNTIF(FINALS_WEEK_THURSDAY_DATE[],Attendance!$J173) &gt; 0, VLOOKUP(Attendance!$G173,FINALS_WEEK_THURSDAY_PERIOD_SCHEDULE[],2,TRUE),
       VLOOKUP(Attendance!$G173,REGULAR_WEEK_SCHEDULE[[Thursday]:[Period]],3,TRUE))),
IF(WEEKDAY(Attendance!$J173) = 6,
       IF(COUNTIF(FINALS_WEEK_FRIDAY_DATE[],Attendance!$J173) &gt; 0, VLOOKUP(Attendance!$G173,FINALS_WEEK_FRIDAY_PERIOD_SCHEDULE[],2,TRUE),
       VLOOKUP(Attendance!$G173,REGULAR_WEEK_SCHEDULE[[Friday]:[Period]],2,TRUE))))))))))</f>
        <v/>
      </c>
      <c r="J173" s="32" t="str">
        <f t="shared" ca="1" si="8"/>
        <v/>
      </c>
      <c r="K173" s="32" t="str">
        <f>IF($A173 &lt;&gt; "",VLOOKUP($A173,'Student reference sheet'!$A$2:$V$2329, 7,FALSE), "")</f>
        <v/>
      </c>
      <c r="L173" s="30" t="str">
        <f>IF($A173 ="", "", VLOOKUP($A173, 'Student reference sheet'!$A$2:$Z$2603,23,FALSE))</f>
        <v/>
      </c>
      <c r="M173" s="30" t="str">
        <f>IF($A173 ="", "", VLOOKUP($A173, 'Student reference sheet'!$A$2:$Z$2603,24,FALSE))</f>
        <v/>
      </c>
      <c r="N173" s="30" t="str">
        <f>IF($A173 ="", "", VLOOKUP($A173, 'Student reference sheet'!$A$2:$Z$2603,26,FALSE))</f>
        <v/>
      </c>
      <c r="O173" s="30" t="str">
        <f>IF($A173 ="", "", VLOOKUP($A173, 'Student reference sheet'!$A$2:$Z$2603,25,FALSE))</f>
        <v/>
      </c>
      <c r="P173" s="30" t="str">
        <f>IF($A173 = "", "", IF(OR(VLOOKUP($A173,'Student reference sheet'!$A$2:$V$2400,8,FALSE) = "R",  VLOOKUP($A173,'Student reference sheet'!$A$2:$V$2400,8,FALSE) = "L"), "X", ""))</f>
        <v/>
      </c>
      <c r="Q173" s="30" t="str">
        <f>IF($A173 ="", "", VLOOKUP($A173, 'Student reference sheet'!$A$2:$V$2603,22,FALSE))</f>
        <v/>
      </c>
      <c r="R173" s="30" t="str">
        <f>IF($A173 &lt;&gt; "",VLOOKUP($A173,'Student reference sheet'!$A$2:$V$2329, 5,FALSE), "")</f>
        <v/>
      </c>
      <c r="S173" s="30" t="str">
        <f>IF($A173 &lt;&gt; "",VLOOKUP($A173,'Student reference sheet'!$A$2:$V$2329, 6,FALSE), "")</f>
        <v/>
      </c>
      <c r="T173" s="30" t="str">
        <f>IF($A173 = "","",
IF(VLOOKUP($A173,'Student reference sheet'!$A$2:$V$2329, 10,FALSE) = "Y", "Hispanic",
IF(VLOOKUP($A173,'Student reference sheet'!$A$2:$V$2329,11,FALSE) &lt;&gt; "",
IF(VLOOKUP($A173,'Student reference sheet'!$A$2:$V$2329,11,FALSE) = "UNK", "Unknown", VLOOKUP(VALUE(VLOOKUP($A173,'Student reference sheet'!$A$2:$V$2329,11,FALSE)),'Ethnicity Reference'!$A$2:$B$22,2,FALSE)),
IF(VLOOKUP($A173,'Student reference sheet'!$A$2:$V$2329,9,FALSE) &lt;&gt; "", VLOOKUP(VALUE(VLOOKUP($A173,'Student reference sheet'!$A$2:$V$2329,9,FALSE)),'Ethnicity Reference'!$A$2:$B$22,2,FALSE),"Unknown"))))</f>
        <v/>
      </c>
      <c r="U173" s="34"/>
    </row>
    <row r="174" spans="1:21" ht="15.75">
      <c r="A174" s="47"/>
      <c r="B174" s="33"/>
      <c r="C174" s="30" t="str">
        <f>IF($A174 &lt;&gt; "",VLOOKUP($A174,'Student reference sheet'!$A$2:$V$2329, 3,FALSE), "")</f>
        <v/>
      </c>
      <c r="D174" s="30" t="str">
        <f>IF($A174 &lt;&gt; "",VLOOKUP($A174,'Student reference sheet'!$A$2:$V$2329, 2,FALSE), "")</f>
        <v/>
      </c>
      <c r="E174" s="34"/>
      <c r="F174" s="34"/>
      <c r="G174" s="31" t="str">
        <f t="shared" ca="1" si="6"/>
        <v/>
      </c>
      <c r="H174" s="31" t="str">
        <f t="shared" ca="1" si="7"/>
        <v/>
      </c>
      <c r="I174" s="36" t="str">
        <f>IF($A174 = "", "",
IF(COUNTIF(MINIMUM_DAY_DATES[], Attendance!J174) &gt; 0, VLOOKUP(Attendance!$G174,MINIMUM_DAY_PERIOD_SCHEDULE[], 2,TRUE),
IF(COUNTIF(RALLY_DATES[], Attendance!J174) &gt; 0, VLOOKUP(Attendance!$G174,RALLY_PERIOD_SCHEDULE[], 2,TRUE),
IF(WEEKDAY(Attendance!$J174) = 2,
       IF(COUNTIF(FINALS_WEEK_MONDAY_DATE[],Attendance!$J174) &gt; 0, VLOOKUP(Attendance!$G174,FINALS_WEEK_MONDAY_PERIOD_SCHEDULE[],2,TRUE),
       VLOOKUP(Attendance!$G174,REGULAR_WEEK_SCHEDULE[],6,TRUE)),
IF(WEEKDAY($J174) = 3,
       IF(COUNTIF(FINALS_WEEK_TUESDAY_DATE[],Attendance!$J174) &gt; 0, VLOOKUP(Attendance!$G174,FINALS_WEEK_TUESDAY_PERIOD_SCHEDULE[],2,TRUE),
       VLOOKUP(Attendance!$G174,REGULAR_WEEK_SCHEDULE[[Tuesday]:[Period]],5,TRUE)),
IF(WEEKDAY(Attendance!$J174) = 4,
        IF(COUNTIF(BLOCK_WEDNESDAY_DATES[],Attendance!$J174) &gt; 0, VLOOKUP(Attendance!$G174,BLOCK_WEDNESDAY_PERIOD_SCHEDULE[],2,TRUE),
        IF(COUNTIF(FINALS_WEEK_WEDNESDAY_DATE[],Attendance!$J174) &gt; 0, VLOOKUP(Attendance!$G174,FINALS_WEEK_WEDNESDAY_PERIOD_SCHEDULE[],2,TRUE),
       VLOOKUP(Attendance!$G174,REGULAR_WEEK_SCHEDULE[[Wednesday]:[Period]],4,TRUE))),
IF(WEEKDAY($J174) = 5,
       IF(COUNTIF(BLOCK_THURSDAY_DATES[],Attendance!$J174) &gt; 0, VLOOKUP(Attendance!$G174,BLOCK_THURSDAY_PERIOD_SCHEDULE[],2,TRUE),
       IF(COUNTIF(FINALS_WEEK_THURSDAY_DATE[],Attendance!$J174) &gt; 0, VLOOKUP(Attendance!$G174,FINALS_WEEK_THURSDAY_PERIOD_SCHEDULE[],2,TRUE),
       VLOOKUP(Attendance!$G174,REGULAR_WEEK_SCHEDULE[[Thursday]:[Period]],3,TRUE))),
IF(WEEKDAY(Attendance!$J174) = 6,
       IF(COUNTIF(FINALS_WEEK_FRIDAY_DATE[],Attendance!$J174) &gt; 0, VLOOKUP(Attendance!$G174,FINALS_WEEK_FRIDAY_PERIOD_SCHEDULE[],2,TRUE),
       VLOOKUP(Attendance!$G174,REGULAR_WEEK_SCHEDULE[[Friday]:[Period]],2,TRUE))))))))))</f>
        <v/>
      </c>
      <c r="J174" s="32" t="str">
        <f t="shared" ca="1" si="8"/>
        <v/>
      </c>
      <c r="K174" s="32" t="str">
        <f>IF($A174 &lt;&gt; "",VLOOKUP($A174,'Student reference sheet'!$A$2:$V$2329, 7,FALSE), "")</f>
        <v/>
      </c>
      <c r="L174" s="30" t="str">
        <f>IF($A174 ="", "", VLOOKUP($A174, 'Student reference sheet'!$A$2:$Z$2603,23,FALSE))</f>
        <v/>
      </c>
      <c r="M174" s="30" t="str">
        <f>IF($A174 ="", "", VLOOKUP($A174, 'Student reference sheet'!$A$2:$Z$2603,24,FALSE))</f>
        <v/>
      </c>
      <c r="N174" s="30" t="str">
        <f>IF($A174 ="", "", VLOOKUP($A174, 'Student reference sheet'!$A$2:$Z$2603,26,FALSE))</f>
        <v/>
      </c>
      <c r="O174" s="30" t="str">
        <f>IF($A174 ="", "", VLOOKUP($A174, 'Student reference sheet'!$A$2:$Z$2603,25,FALSE))</f>
        <v/>
      </c>
      <c r="P174" s="30" t="str">
        <f>IF($A174 = "", "", IF(OR(VLOOKUP($A174,'Student reference sheet'!$A$2:$V$2400,8,FALSE) = "R",  VLOOKUP($A174,'Student reference sheet'!$A$2:$V$2400,8,FALSE) = "L"), "X", ""))</f>
        <v/>
      </c>
      <c r="Q174" s="30" t="str">
        <f>IF($A174 ="", "", VLOOKUP($A174, 'Student reference sheet'!$A$2:$V$2603,22,FALSE))</f>
        <v/>
      </c>
      <c r="R174" s="30" t="str">
        <f>IF($A174 &lt;&gt; "",VLOOKUP($A174,'Student reference sheet'!$A$2:$V$2329, 5,FALSE), "")</f>
        <v/>
      </c>
      <c r="S174" s="30" t="str">
        <f>IF($A174 &lt;&gt; "",VLOOKUP($A174,'Student reference sheet'!$A$2:$V$2329, 6,FALSE), "")</f>
        <v/>
      </c>
      <c r="T174" s="30" t="str">
        <f>IF($A174 = "","",
IF(VLOOKUP($A174,'Student reference sheet'!$A$2:$V$2329, 10,FALSE) = "Y", "Hispanic",
IF(VLOOKUP($A174,'Student reference sheet'!$A$2:$V$2329,11,FALSE) &lt;&gt; "",
IF(VLOOKUP($A174,'Student reference sheet'!$A$2:$V$2329,11,FALSE) = "UNK", "Unknown", VLOOKUP(VALUE(VLOOKUP($A174,'Student reference sheet'!$A$2:$V$2329,11,FALSE)),'Ethnicity Reference'!$A$2:$B$22,2,FALSE)),
IF(VLOOKUP($A174,'Student reference sheet'!$A$2:$V$2329,9,FALSE) &lt;&gt; "", VLOOKUP(VALUE(VLOOKUP($A174,'Student reference sheet'!$A$2:$V$2329,9,FALSE)),'Ethnicity Reference'!$A$2:$B$22,2,FALSE),"Unknown"))))</f>
        <v/>
      </c>
      <c r="U174" s="34"/>
    </row>
    <row r="175" spans="1:21" ht="15.75">
      <c r="A175" s="47"/>
      <c r="B175" s="33"/>
      <c r="C175" s="30" t="str">
        <f>IF($A175 &lt;&gt; "",VLOOKUP($A175,'Student reference sheet'!$A$2:$V$2329, 3,FALSE), "")</f>
        <v/>
      </c>
      <c r="D175" s="30" t="str">
        <f>IF($A175 &lt;&gt; "",VLOOKUP($A175,'Student reference sheet'!$A$2:$V$2329, 2,FALSE), "")</f>
        <v/>
      </c>
      <c r="E175" s="34"/>
      <c r="F175" s="34"/>
      <c r="G175" s="31" t="str">
        <f t="shared" ca="1" si="6"/>
        <v/>
      </c>
      <c r="H175" s="31" t="str">
        <f t="shared" ca="1" si="7"/>
        <v/>
      </c>
      <c r="I175" s="36" t="str">
        <f>IF($A175 = "", "",
IF(COUNTIF(MINIMUM_DAY_DATES[], Attendance!J175) &gt; 0, VLOOKUP(Attendance!$G175,MINIMUM_DAY_PERIOD_SCHEDULE[], 2,TRUE),
IF(COUNTIF(RALLY_DATES[], Attendance!J175) &gt; 0, VLOOKUP(Attendance!$G175,RALLY_PERIOD_SCHEDULE[], 2,TRUE),
IF(WEEKDAY(Attendance!$J175) = 2,
       IF(COUNTIF(FINALS_WEEK_MONDAY_DATE[],Attendance!$J175) &gt; 0, VLOOKUP(Attendance!$G175,FINALS_WEEK_MONDAY_PERIOD_SCHEDULE[],2,TRUE),
       VLOOKUP(Attendance!$G175,REGULAR_WEEK_SCHEDULE[],6,TRUE)),
IF(WEEKDAY($J175) = 3,
       IF(COUNTIF(FINALS_WEEK_TUESDAY_DATE[],Attendance!$J175) &gt; 0, VLOOKUP(Attendance!$G175,FINALS_WEEK_TUESDAY_PERIOD_SCHEDULE[],2,TRUE),
       VLOOKUP(Attendance!$G175,REGULAR_WEEK_SCHEDULE[[Tuesday]:[Period]],5,TRUE)),
IF(WEEKDAY(Attendance!$J175) = 4,
        IF(COUNTIF(BLOCK_WEDNESDAY_DATES[],Attendance!$J175) &gt; 0, VLOOKUP(Attendance!$G175,BLOCK_WEDNESDAY_PERIOD_SCHEDULE[],2,TRUE),
        IF(COUNTIF(FINALS_WEEK_WEDNESDAY_DATE[],Attendance!$J175) &gt; 0, VLOOKUP(Attendance!$G175,FINALS_WEEK_WEDNESDAY_PERIOD_SCHEDULE[],2,TRUE),
       VLOOKUP(Attendance!$G175,REGULAR_WEEK_SCHEDULE[[Wednesday]:[Period]],4,TRUE))),
IF(WEEKDAY($J175) = 5,
       IF(COUNTIF(BLOCK_THURSDAY_DATES[],Attendance!$J175) &gt; 0, VLOOKUP(Attendance!$G175,BLOCK_THURSDAY_PERIOD_SCHEDULE[],2,TRUE),
       IF(COUNTIF(FINALS_WEEK_THURSDAY_DATE[],Attendance!$J175) &gt; 0, VLOOKUP(Attendance!$G175,FINALS_WEEK_THURSDAY_PERIOD_SCHEDULE[],2,TRUE),
       VLOOKUP(Attendance!$G175,REGULAR_WEEK_SCHEDULE[[Thursday]:[Period]],3,TRUE))),
IF(WEEKDAY(Attendance!$J175) = 6,
       IF(COUNTIF(FINALS_WEEK_FRIDAY_DATE[],Attendance!$J175) &gt; 0, VLOOKUP(Attendance!$G175,FINALS_WEEK_FRIDAY_PERIOD_SCHEDULE[],2,TRUE),
       VLOOKUP(Attendance!$G175,REGULAR_WEEK_SCHEDULE[[Friday]:[Period]],2,TRUE))))))))))</f>
        <v/>
      </c>
      <c r="J175" s="32" t="str">
        <f t="shared" ca="1" si="8"/>
        <v/>
      </c>
      <c r="K175" s="32" t="str">
        <f>IF($A175 &lt;&gt; "",VLOOKUP($A175,'Student reference sheet'!$A$2:$V$2329, 7,FALSE), "")</f>
        <v/>
      </c>
      <c r="L175" s="30" t="str">
        <f>IF($A175 ="", "", VLOOKUP($A175, 'Student reference sheet'!$A$2:$Z$2603,23,FALSE))</f>
        <v/>
      </c>
      <c r="M175" s="30" t="str">
        <f>IF($A175 ="", "", VLOOKUP($A175, 'Student reference sheet'!$A$2:$Z$2603,24,FALSE))</f>
        <v/>
      </c>
      <c r="N175" s="30" t="str">
        <f>IF($A175 ="", "", VLOOKUP($A175, 'Student reference sheet'!$A$2:$Z$2603,26,FALSE))</f>
        <v/>
      </c>
      <c r="O175" s="30" t="str">
        <f>IF($A175 ="", "", VLOOKUP($A175, 'Student reference sheet'!$A$2:$Z$2603,25,FALSE))</f>
        <v/>
      </c>
      <c r="P175" s="30" t="str">
        <f>IF($A175 = "", "", IF(OR(VLOOKUP($A175,'Student reference sheet'!$A$2:$V$2400,8,FALSE) = "R",  VLOOKUP($A175,'Student reference sheet'!$A$2:$V$2400,8,FALSE) = "L"), "X", ""))</f>
        <v/>
      </c>
      <c r="Q175" s="30" t="str">
        <f>IF($A175 ="", "", VLOOKUP($A175, 'Student reference sheet'!$A$2:$V$2603,22,FALSE))</f>
        <v/>
      </c>
      <c r="R175" s="30" t="str">
        <f>IF($A175 &lt;&gt; "",VLOOKUP($A175,'Student reference sheet'!$A$2:$V$2329, 5,FALSE), "")</f>
        <v/>
      </c>
      <c r="S175" s="30" t="str">
        <f>IF($A175 &lt;&gt; "",VLOOKUP($A175,'Student reference sheet'!$A$2:$V$2329, 6,FALSE), "")</f>
        <v/>
      </c>
      <c r="T175" s="30" t="str">
        <f>IF($A175 = "","",
IF(VLOOKUP($A175,'Student reference sheet'!$A$2:$V$2329, 10,FALSE) = "Y", "Hispanic",
IF(VLOOKUP($A175,'Student reference sheet'!$A$2:$V$2329,11,FALSE) &lt;&gt; "",
IF(VLOOKUP($A175,'Student reference sheet'!$A$2:$V$2329,11,FALSE) = "UNK", "Unknown", VLOOKUP(VALUE(VLOOKUP($A175,'Student reference sheet'!$A$2:$V$2329,11,FALSE)),'Ethnicity Reference'!$A$2:$B$22,2,FALSE)),
IF(VLOOKUP($A175,'Student reference sheet'!$A$2:$V$2329,9,FALSE) &lt;&gt; "", VLOOKUP(VALUE(VLOOKUP($A175,'Student reference sheet'!$A$2:$V$2329,9,FALSE)),'Ethnicity Reference'!$A$2:$B$22,2,FALSE),"Unknown"))))</f>
        <v/>
      </c>
      <c r="U175" s="34"/>
    </row>
    <row r="176" spans="1:21" ht="15.75">
      <c r="A176" s="47"/>
      <c r="B176" s="33"/>
      <c r="C176" s="30" t="str">
        <f>IF($A176 &lt;&gt; "",VLOOKUP($A176,'Student reference sheet'!$A$2:$V$2329, 3,FALSE), "")</f>
        <v/>
      </c>
      <c r="D176" s="30" t="str">
        <f>IF($A176 &lt;&gt; "",VLOOKUP($A176,'Student reference sheet'!$A$2:$V$2329, 2,FALSE), "")</f>
        <v/>
      </c>
      <c r="E176" s="34"/>
      <c r="F176" s="34"/>
      <c r="G176" s="31" t="str">
        <f t="shared" ca="1" si="6"/>
        <v/>
      </c>
      <c r="H176" s="31" t="str">
        <f t="shared" ca="1" si="7"/>
        <v/>
      </c>
      <c r="I176" s="36" t="str">
        <f>IF($A176 = "", "",
IF(COUNTIF(MINIMUM_DAY_DATES[], Attendance!J176) &gt; 0, VLOOKUP(Attendance!$G176,MINIMUM_DAY_PERIOD_SCHEDULE[], 2,TRUE),
IF(COUNTIF(RALLY_DATES[], Attendance!J176) &gt; 0, VLOOKUP(Attendance!$G176,RALLY_PERIOD_SCHEDULE[], 2,TRUE),
IF(WEEKDAY(Attendance!$J176) = 2,
       IF(COUNTIF(FINALS_WEEK_MONDAY_DATE[],Attendance!$J176) &gt; 0, VLOOKUP(Attendance!$G176,FINALS_WEEK_MONDAY_PERIOD_SCHEDULE[],2,TRUE),
       VLOOKUP(Attendance!$G176,REGULAR_WEEK_SCHEDULE[],6,TRUE)),
IF(WEEKDAY($J176) = 3,
       IF(COUNTIF(FINALS_WEEK_TUESDAY_DATE[],Attendance!$J176) &gt; 0, VLOOKUP(Attendance!$G176,FINALS_WEEK_TUESDAY_PERIOD_SCHEDULE[],2,TRUE),
       VLOOKUP(Attendance!$G176,REGULAR_WEEK_SCHEDULE[[Tuesday]:[Period]],5,TRUE)),
IF(WEEKDAY(Attendance!$J176) = 4,
        IF(COUNTIF(BLOCK_WEDNESDAY_DATES[],Attendance!$J176) &gt; 0, VLOOKUP(Attendance!$G176,BLOCK_WEDNESDAY_PERIOD_SCHEDULE[],2,TRUE),
        IF(COUNTIF(FINALS_WEEK_WEDNESDAY_DATE[],Attendance!$J176) &gt; 0, VLOOKUP(Attendance!$G176,FINALS_WEEK_WEDNESDAY_PERIOD_SCHEDULE[],2,TRUE),
       VLOOKUP(Attendance!$G176,REGULAR_WEEK_SCHEDULE[[Wednesday]:[Period]],4,TRUE))),
IF(WEEKDAY($J176) = 5,
       IF(COUNTIF(BLOCK_THURSDAY_DATES[],Attendance!$J176) &gt; 0, VLOOKUP(Attendance!$G176,BLOCK_THURSDAY_PERIOD_SCHEDULE[],2,TRUE),
       IF(COUNTIF(FINALS_WEEK_THURSDAY_DATE[],Attendance!$J176) &gt; 0, VLOOKUP(Attendance!$G176,FINALS_WEEK_THURSDAY_PERIOD_SCHEDULE[],2,TRUE),
       VLOOKUP(Attendance!$G176,REGULAR_WEEK_SCHEDULE[[Thursday]:[Period]],3,TRUE))),
IF(WEEKDAY(Attendance!$J176) = 6,
       IF(COUNTIF(FINALS_WEEK_FRIDAY_DATE[],Attendance!$J176) &gt; 0, VLOOKUP(Attendance!$G176,FINALS_WEEK_FRIDAY_PERIOD_SCHEDULE[],2,TRUE),
       VLOOKUP(Attendance!$G176,REGULAR_WEEK_SCHEDULE[[Friday]:[Period]],2,TRUE))))))))))</f>
        <v/>
      </c>
      <c r="J176" s="32" t="str">
        <f t="shared" ca="1" si="8"/>
        <v/>
      </c>
      <c r="K176" s="32" t="str">
        <f>IF($A176 &lt;&gt; "",VLOOKUP($A176,'Student reference sheet'!$A$2:$V$2329, 7,FALSE), "")</f>
        <v/>
      </c>
      <c r="L176" s="30" t="str">
        <f>IF($A176 ="", "", VLOOKUP($A176, 'Student reference sheet'!$A$2:$Z$2603,23,FALSE))</f>
        <v/>
      </c>
      <c r="M176" s="30" t="str">
        <f>IF($A176 ="", "", VLOOKUP($A176, 'Student reference sheet'!$A$2:$Z$2603,24,FALSE))</f>
        <v/>
      </c>
      <c r="N176" s="30" t="str">
        <f>IF($A176 ="", "", VLOOKUP($A176, 'Student reference sheet'!$A$2:$Z$2603,26,FALSE))</f>
        <v/>
      </c>
      <c r="O176" s="30" t="str">
        <f>IF($A176 ="", "", VLOOKUP($A176, 'Student reference sheet'!$A$2:$Z$2603,25,FALSE))</f>
        <v/>
      </c>
      <c r="P176" s="30" t="str">
        <f>IF($A176 = "", "", IF(OR(VLOOKUP($A176,'Student reference sheet'!$A$2:$V$2400,8,FALSE) = "R",  VLOOKUP($A176,'Student reference sheet'!$A$2:$V$2400,8,FALSE) = "L"), "X", ""))</f>
        <v/>
      </c>
      <c r="Q176" s="30" t="str">
        <f>IF($A176 ="", "", VLOOKUP($A176, 'Student reference sheet'!$A$2:$V$2603,22,FALSE))</f>
        <v/>
      </c>
      <c r="R176" s="30" t="str">
        <f>IF($A176 &lt;&gt; "",VLOOKUP($A176,'Student reference sheet'!$A$2:$V$2329, 5,FALSE), "")</f>
        <v/>
      </c>
      <c r="S176" s="30" t="str">
        <f>IF($A176 &lt;&gt; "",VLOOKUP($A176,'Student reference sheet'!$A$2:$V$2329, 6,FALSE), "")</f>
        <v/>
      </c>
      <c r="T176" s="30" t="str">
        <f>IF($A176 = "","",
IF(VLOOKUP($A176,'Student reference sheet'!$A$2:$V$2329, 10,FALSE) = "Y", "Hispanic",
IF(VLOOKUP($A176,'Student reference sheet'!$A$2:$V$2329,11,FALSE) &lt;&gt; "",
IF(VLOOKUP($A176,'Student reference sheet'!$A$2:$V$2329,11,FALSE) = "UNK", "Unknown", VLOOKUP(VALUE(VLOOKUP($A176,'Student reference sheet'!$A$2:$V$2329,11,FALSE)),'Ethnicity Reference'!$A$2:$B$22,2,FALSE)),
IF(VLOOKUP($A176,'Student reference sheet'!$A$2:$V$2329,9,FALSE) &lt;&gt; "", VLOOKUP(VALUE(VLOOKUP($A176,'Student reference sheet'!$A$2:$V$2329,9,FALSE)),'Ethnicity Reference'!$A$2:$B$22,2,FALSE),"Unknown"))))</f>
        <v/>
      </c>
      <c r="U176" s="34"/>
    </row>
    <row r="177" spans="1:21" ht="15.75">
      <c r="A177" s="47"/>
      <c r="B177" s="33"/>
      <c r="C177" s="30" t="str">
        <f>IF($A177 &lt;&gt; "",VLOOKUP($A177,'Student reference sheet'!$A$2:$V$2329, 3,FALSE), "")</f>
        <v/>
      </c>
      <c r="D177" s="30" t="str">
        <f>IF($A177 &lt;&gt; "",VLOOKUP($A177,'Student reference sheet'!$A$2:$V$2329, 2,FALSE), "")</f>
        <v/>
      </c>
      <c r="E177" s="34"/>
      <c r="F177" s="34"/>
      <c r="G177" s="31" t="str">
        <f t="shared" ca="1" si="6"/>
        <v/>
      </c>
      <c r="H177" s="31" t="str">
        <f t="shared" ca="1" si="7"/>
        <v/>
      </c>
      <c r="I177" s="36" t="str">
        <f>IF($A177 = "", "",
IF(COUNTIF(MINIMUM_DAY_DATES[], Attendance!J177) &gt; 0, VLOOKUP(Attendance!$G177,MINIMUM_DAY_PERIOD_SCHEDULE[], 2,TRUE),
IF(COUNTIF(RALLY_DATES[], Attendance!J177) &gt; 0, VLOOKUP(Attendance!$G177,RALLY_PERIOD_SCHEDULE[], 2,TRUE),
IF(WEEKDAY(Attendance!$J177) = 2,
       IF(COUNTIF(FINALS_WEEK_MONDAY_DATE[],Attendance!$J177) &gt; 0, VLOOKUP(Attendance!$G177,FINALS_WEEK_MONDAY_PERIOD_SCHEDULE[],2,TRUE),
       VLOOKUP(Attendance!$G177,REGULAR_WEEK_SCHEDULE[],6,TRUE)),
IF(WEEKDAY($J177) = 3,
       IF(COUNTIF(FINALS_WEEK_TUESDAY_DATE[],Attendance!$J177) &gt; 0, VLOOKUP(Attendance!$G177,FINALS_WEEK_TUESDAY_PERIOD_SCHEDULE[],2,TRUE),
       VLOOKUP(Attendance!$G177,REGULAR_WEEK_SCHEDULE[[Tuesday]:[Period]],5,TRUE)),
IF(WEEKDAY(Attendance!$J177) = 4,
        IF(COUNTIF(BLOCK_WEDNESDAY_DATES[],Attendance!$J177) &gt; 0, VLOOKUP(Attendance!$G177,BLOCK_WEDNESDAY_PERIOD_SCHEDULE[],2,TRUE),
        IF(COUNTIF(FINALS_WEEK_WEDNESDAY_DATE[],Attendance!$J177) &gt; 0, VLOOKUP(Attendance!$G177,FINALS_WEEK_WEDNESDAY_PERIOD_SCHEDULE[],2,TRUE),
       VLOOKUP(Attendance!$G177,REGULAR_WEEK_SCHEDULE[[Wednesday]:[Period]],4,TRUE))),
IF(WEEKDAY($J177) = 5,
       IF(COUNTIF(BLOCK_THURSDAY_DATES[],Attendance!$J177) &gt; 0, VLOOKUP(Attendance!$G177,BLOCK_THURSDAY_PERIOD_SCHEDULE[],2,TRUE),
       IF(COUNTIF(FINALS_WEEK_THURSDAY_DATE[],Attendance!$J177) &gt; 0, VLOOKUP(Attendance!$G177,FINALS_WEEK_THURSDAY_PERIOD_SCHEDULE[],2,TRUE),
       VLOOKUP(Attendance!$G177,REGULAR_WEEK_SCHEDULE[[Thursday]:[Period]],3,TRUE))),
IF(WEEKDAY(Attendance!$J177) = 6,
       IF(COUNTIF(FINALS_WEEK_FRIDAY_DATE[],Attendance!$J177) &gt; 0, VLOOKUP(Attendance!$G177,FINALS_WEEK_FRIDAY_PERIOD_SCHEDULE[],2,TRUE),
       VLOOKUP(Attendance!$G177,REGULAR_WEEK_SCHEDULE[[Friday]:[Period]],2,TRUE))))))))))</f>
        <v/>
      </c>
      <c r="J177" s="32" t="str">
        <f t="shared" ca="1" si="8"/>
        <v/>
      </c>
      <c r="K177" s="32" t="str">
        <f>IF($A177 &lt;&gt; "",VLOOKUP($A177,'Student reference sheet'!$A$2:$V$2329, 7,FALSE), "")</f>
        <v/>
      </c>
      <c r="L177" s="30" t="str">
        <f>IF($A177 ="", "", VLOOKUP($A177, 'Student reference sheet'!$A$2:$Z$2603,23,FALSE))</f>
        <v/>
      </c>
      <c r="M177" s="30" t="str">
        <f>IF($A177 ="", "", VLOOKUP($A177, 'Student reference sheet'!$A$2:$Z$2603,24,FALSE))</f>
        <v/>
      </c>
      <c r="N177" s="30" t="str">
        <f>IF($A177 ="", "", VLOOKUP($A177, 'Student reference sheet'!$A$2:$Z$2603,26,FALSE))</f>
        <v/>
      </c>
      <c r="O177" s="30" t="str">
        <f>IF($A177 ="", "", VLOOKUP($A177, 'Student reference sheet'!$A$2:$Z$2603,25,FALSE))</f>
        <v/>
      </c>
      <c r="P177" s="30" t="str">
        <f>IF($A177 = "", "", IF(OR(VLOOKUP($A177,'Student reference sheet'!$A$2:$V$2400,8,FALSE) = "R",  VLOOKUP($A177,'Student reference sheet'!$A$2:$V$2400,8,FALSE) = "L"), "X", ""))</f>
        <v/>
      </c>
      <c r="Q177" s="30" t="str">
        <f>IF($A177 ="", "", VLOOKUP($A177, 'Student reference sheet'!$A$2:$V$2603,22,FALSE))</f>
        <v/>
      </c>
      <c r="R177" s="30" t="str">
        <f>IF($A177 &lt;&gt; "",VLOOKUP($A177,'Student reference sheet'!$A$2:$V$2329, 5,FALSE), "")</f>
        <v/>
      </c>
      <c r="S177" s="30" t="str">
        <f>IF($A177 &lt;&gt; "",VLOOKUP($A177,'Student reference sheet'!$A$2:$V$2329, 6,FALSE), "")</f>
        <v/>
      </c>
      <c r="T177" s="30" t="str">
        <f>IF($A177 = "","",
IF(VLOOKUP($A177,'Student reference sheet'!$A$2:$V$2329, 10,FALSE) = "Y", "Hispanic",
IF(VLOOKUP($A177,'Student reference sheet'!$A$2:$V$2329,11,FALSE) &lt;&gt; "",
IF(VLOOKUP($A177,'Student reference sheet'!$A$2:$V$2329,11,FALSE) = "UNK", "Unknown", VLOOKUP(VALUE(VLOOKUP($A177,'Student reference sheet'!$A$2:$V$2329,11,FALSE)),'Ethnicity Reference'!$A$2:$B$22,2,FALSE)),
IF(VLOOKUP($A177,'Student reference sheet'!$A$2:$V$2329,9,FALSE) &lt;&gt; "", VLOOKUP(VALUE(VLOOKUP($A177,'Student reference sheet'!$A$2:$V$2329,9,FALSE)),'Ethnicity Reference'!$A$2:$B$22,2,FALSE),"Unknown"))))</f>
        <v/>
      </c>
      <c r="U177" s="34"/>
    </row>
    <row r="178" spans="1:21" ht="15.75">
      <c r="A178" s="47"/>
      <c r="B178" s="33"/>
      <c r="C178" s="30" t="str">
        <f>IF($A178 &lt;&gt; "",VLOOKUP($A178,'Student reference sheet'!$A$2:$V$2329, 3,FALSE), "")</f>
        <v/>
      </c>
      <c r="D178" s="30" t="str">
        <f>IF($A178 &lt;&gt; "",VLOOKUP($A178,'Student reference sheet'!$A$2:$V$2329, 2,FALSE), "")</f>
        <v/>
      </c>
      <c r="E178" s="34"/>
      <c r="F178" s="34"/>
      <c r="G178" s="31" t="str">
        <f t="shared" ca="1" si="6"/>
        <v/>
      </c>
      <c r="H178" s="31" t="str">
        <f t="shared" ca="1" si="7"/>
        <v/>
      </c>
      <c r="I178" s="36" t="str">
        <f>IF($A178 = "", "",
IF(COUNTIF(MINIMUM_DAY_DATES[], Attendance!J178) &gt; 0, VLOOKUP(Attendance!$G178,MINIMUM_DAY_PERIOD_SCHEDULE[], 2,TRUE),
IF(COUNTIF(RALLY_DATES[], Attendance!J178) &gt; 0, VLOOKUP(Attendance!$G178,RALLY_PERIOD_SCHEDULE[], 2,TRUE),
IF(WEEKDAY(Attendance!$J178) = 2,
       IF(COUNTIF(FINALS_WEEK_MONDAY_DATE[],Attendance!$J178) &gt; 0, VLOOKUP(Attendance!$G178,FINALS_WEEK_MONDAY_PERIOD_SCHEDULE[],2,TRUE),
       VLOOKUP(Attendance!$G178,REGULAR_WEEK_SCHEDULE[],6,TRUE)),
IF(WEEKDAY($J178) = 3,
       IF(COUNTIF(FINALS_WEEK_TUESDAY_DATE[],Attendance!$J178) &gt; 0, VLOOKUP(Attendance!$G178,FINALS_WEEK_TUESDAY_PERIOD_SCHEDULE[],2,TRUE),
       VLOOKUP(Attendance!$G178,REGULAR_WEEK_SCHEDULE[[Tuesday]:[Period]],5,TRUE)),
IF(WEEKDAY(Attendance!$J178) = 4,
        IF(COUNTIF(BLOCK_WEDNESDAY_DATES[],Attendance!$J178) &gt; 0, VLOOKUP(Attendance!$G178,BLOCK_WEDNESDAY_PERIOD_SCHEDULE[],2,TRUE),
        IF(COUNTIF(FINALS_WEEK_WEDNESDAY_DATE[],Attendance!$J178) &gt; 0, VLOOKUP(Attendance!$G178,FINALS_WEEK_WEDNESDAY_PERIOD_SCHEDULE[],2,TRUE),
       VLOOKUP(Attendance!$G178,REGULAR_WEEK_SCHEDULE[[Wednesday]:[Period]],4,TRUE))),
IF(WEEKDAY($J178) = 5,
       IF(COUNTIF(BLOCK_THURSDAY_DATES[],Attendance!$J178) &gt; 0, VLOOKUP(Attendance!$G178,BLOCK_THURSDAY_PERIOD_SCHEDULE[],2,TRUE),
       IF(COUNTIF(FINALS_WEEK_THURSDAY_DATE[],Attendance!$J178) &gt; 0, VLOOKUP(Attendance!$G178,FINALS_WEEK_THURSDAY_PERIOD_SCHEDULE[],2,TRUE),
       VLOOKUP(Attendance!$G178,REGULAR_WEEK_SCHEDULE[[Thursday]:[Period]],3,TRUE))),
IF(WEEKDAY(Attendance!$J178) = 6,
       IF(COUNTIF(FINALS_WEEK_FRIDAY_DATE[],Attendance!$J178) &gt; 0, VLOOKUP(Attendance!$G178,FINALS_WEEK_FRIDAY_PERIOD_SCHEDULE[],2,TRUE),
       VLOOKUP(Attendance!$G178,REGULAR_WEEK_SCHEDULE[[Friday]:[Period]],2,TRUE))))))))))</f>
        <v/>
      </c>
      <c r="J178" s="32" t="str">
        <f t="shared" ca="1" si="8"/>
        <v/>
      </c>
      <c r="K178" s="32" t="str">
        <f>IF($A178 &lt;&gt; "",VLOOKUP($A178,'Student reference sheet'!$A$2:$V$2329, 7,FALSE), "")</f>
        <v/>
      </c>
      <c r="L178" s="30" t="str">
        <f>IF($A178 ="", "", VLOOKUP($A178, 'Student reference sheet'!$A$2:$Z$2603,23,FALSE))</f>
        <v/>
      </c>
      <c r="M178" s="30" t="str">
        <f>IF($A178 ="", "", VLOOKUP($A178, 'Student reference sheet'!$A$2:$Z$2603,24,FALSE))</f>
        <v/>
      </c>
      <c r="N178" s="30" t="str">
        <f>IF($A178 ="", "", VLOOKUP($A178, 'Student reference sheet'!$A$2:$Z$2603,26,FALSE))</f>
        <v/>
      </c>
      <c r="O178" s="30" t="str">
        <f>IF($A178 ="", "", VLOOKUP($A178, 'Student reference sheet'!$A$2:$Z$2603,25,FALSE))</f>
        <v/>
      </c>
      <c r="P178" s="30" t="str">
        <f>IF($A178 = "", "", IF(OR(VLOOKUP($A178,'Student reference sheet'!$A$2:$V$2400,8,FALSE) = "R",  VLOOKUP($A178,'Student reference sheet'!$A$2:$V$2400,8,FALSE) = "L"), "X", ""))</f>
        <v/>
      </c>
      <c r="Q178" s="30" t="str">
        <f>IF($A178 ="", "", VLOOKUP($A178, 'Student reference sheet'!$A$2:$V$2603,22,FALSE))</f>
        <v/>
      </c>
      <c r="R178" s="30" t="str">
        <f>IF($A178 &lt;&gt; "",VLOOKUP($A178,'Student reference sheet'!$A$2:$V$2329, 5,FALSE), "")</f>
        <v/>
      </c>
      <c r="S178" s="30" t="str">
        <f>IF($A178 &lt;&gt; "",VLOOKUP($A178,'Student reference sheet'!$A$2:$V$2329, 6,FALSE), "")</f>
        <v/>
      </c>
      <c r="T178" s="30" t="str">
        <f>IF($A178 = "","",
IF(VLOOKUP($A178,'Student reference sheet'!$A$2:$V$2329, 10,FALSE) = "Y", "Hispanic",
IF(VLOOKUP($A178,'Student reference sheet'!$A$2:$V$2329,11,FALSE) &lt;&gt; "",
IF(VLOOKUP($A178,'Student reference sheet'!$A$2:$V$2329,11,FALSE) = "UNK", "Unknown", VLOOKUP(VALUE(VLOOKUP($A178,'Student reference sheet'!$A$2:$V$2329,11,FALSE)),'Ethnicity Reference'!$A$2:$B$22,2,FALSE)),
IF(VLOOKUP($A178,'Student reference sheet'!$A$2:$V$2329,9,FALSE) &lt;&gt; "", VLOOKUP(VALUE(VLOOKUP($A178,'Student reference sheet'!$A$2:$V$2329,9,FALSE)),'Ethnicity Reference'!$A$2:$B$22,2,FALSE),"Unknown"))))</f>
        <v/>
      </c>
      <c r="U178" s="34"/>
    </row>
    <row r="179" spans="1:21" ht="15.75">
      <c r="A179" s="47"/>
      <c r="B179" s="33"/>
      <c r="C179" s="30" t="str">
        <f>IF($A179 &lt;&gt; "",VLOOKUP($A179,'Student reference sheet'!$A$2:$V$2329, 3,FALSE), "")</f>
        <v/>
      </c>
      <c r="D179" s="30" t="str">
        <f>IF($A179 &lt;&gt; "",VLOOKUP($A179,'Student reference sheet'!$A$2:$V$2329, 2,FALSE), "")</f>
        <v/>
      </c>
      <c r="E179" s="34"/>
      <c r="F179" s="34"/>
      <c r="G179" s="31" t="str">
        <f t="shared" ca="1" si="6"/>
        <v/>
      </c>
      <c r="H179" s="31" t="str">
        <f t="shared" ca="1" si="7"/>
        <v/>
      </c>
      <c r="I179" s="36" t="str">
        <f>IF($A179 = "", "",
IF(COUNTIF(MINIMUM_DAY_DATES[], Attendance!J179) &gt; 0, VLOOKUP(Attendance!$G179,MINIMUM_DAY_PERIOD_SCHEDULE[], 2,TRUE),
IF(COUNTIF(RALLY_DATES[], Attendance!J179) &gt; 0, VLOOKUP(Attendance!$G179,RALLY_PERIOD_SCHEDULE[], 2,TRUE),
IF(WEEKDAY(Attendance!$J179) = 2,
       IF(COUNTIF(FINALS_WEEK_MONDAY_DATE[],Attendance!$J179) &gt; 0, VLOOKUP(Attendance!$G179,FINALS_WEEK_MONDAY_PERIOD_SCHEDULE[],2,TRUE),
       VLOOKUP(Attendance!$G179,REGULAR_WEEK_SCHEDULE[],6,TRUE)),
IF(WEEKDAY($J179) = 3,
       IF(COUNTIF(FINALS_WEEK_TUESDAY_DATE[],Attendance!$J179) &gt; 0, VLOOKUP(Attendance!$G179,FINALS_WEEK_TUESDAY_PERIOD_SCHEDULE[],2,TRUE),
       VLOOKUP(Attendance!$G179,REGULAR_WEEK_SCHEDULE[[Tuesday]:[Period]],5,TRUE)),
IF(WEEKDAY(Attendance!$J179) = 4,
        IF(COUNTIF(BLOCK_WEDNESDAY_DATES[],Attendance!$J179) &gt; 0, VLOOKUP(Attendance!$G179,BLOCK_WEDNESDAY_PERIOD_SCHEDULE[],2,TRUE),
        IF(COUNTIF(FINALS_WEEK_WEDNESDAY_DATE[],Attendance!$J179) &gt; 0, VLOOKUP(Attendance!$G179,FINALS_WEEK_WEDNESDAY_PERIOD_SCHEDULE[],2,TRUE),
       VLOOKUP(Attendance!$G179,REGULAR_WEEK_SCHEDULE[[Wednesday]:[Period]],4,TRUE))),
IF(WEEKDAY($J179) = 5,
       IF(COUNTIF(BLOCK_THURSDAY_DATES[],Attendance!$J179) &gt; 0, VLOOKUP(Attendance!$G179,BLOCK_THURSDAY_PERIOD_SCHEDULE[],2,TRUE),
       IF(COUNTIF(FINALS_WEEK_THURSDAY_DATE[],Attendance!$J179) &gt; 0, VLOOKUP(Attendance!$G179,FINALS_WEEK_THURSDAY_PERIOD_SCHEDULE[],2,TRUE),
       VLOOKUP(Attendance!$G179,REGULAR_WEEK_SCHEDULE[[Thursday]:[Period]],3,TRUE))),
IF(WEEKDAY(Attendance!$J179) = 6,
       IF(COUNTIF(FINALS_WEEK_FRIDAY_DATE[],Attendance!$J179) &gt; 0, VLOOKUP(Attendance!$G179,FINALS_WEEK_FRIDAY_PERIOD_SCHEDULE[],2,TRUE),
       VLOOKUP(Attendance!$G179,REGULAR_WEEK_SCHEDULE[[Friday]:[Period]],2,TRUE))))))))))</f>
        <v/>
      </c>
      <c r="J179" s="32" t="str">
        <f t="shared" ca="1" si="8"/>
        <v/>
      </c>
      <c r="K179" s="32" t="str">
        <f>IF($A179 &lt;&gt; "",VLOOKUP($A179,'Student reference sheet'!$A$2:$V$2329, 7,FALSE), "")</f>
        <v/>
      </c>
      <c r="L179" s="30" t="str">
        <f>IF($A179 ="", "", VLOOKUP($A179, 'Student reference sheet'!$A$2:$Z$2603,23,FALSE))</f>
        <v/>
      </c>
      <c r="M179" s="30" t="str">
        <f>IF($A179 ="", "", VLOOKUP($A179, 'Student reference sheet'!$A$2:$Z$2603,24,FALSE))</f>
        <v/>
      </c>
      <c r="N179" s="30" t="str">
        <f>IF($A179 ="", "", VLOOKUP($A179, 'Student reference sheet'!$A$2:$Z$2603,26,FALSE))</f>
        <v/>
      </c>
      <c r="O179" s="30" t="str">
        <f>IF($A179 ="", "", VLOOKUP($A179, 'Student reference sheet'!$A$2:$Z$2603,25,FALSE))</f>
        <v/>
      </c>
      <c r="P179" s="30" t="str">
        <f>IF($A179 = "", "", IF(OR(VLOOKUP($A179,'Student reference sheet'!$A$2:$V$2400,8,FALSE) = "R",  VLOOKUP($A179,'Student reference sheet'!$A$2:$V$2400,8,FALSE) = "L"), "X", ""))</f>
        <v/>
      </c>
      <c r="Q179" s="30" t="str">
        <f>IF($A179 ="", "", VLOOKUP($A179, 'Student reference sheet'!$A$2:$V$2603,22,FALSE))</f>
        <v/>
      </c>
      <c r="R179" s="30" t="str">
        <f>IF($A179 &lt;&gt; "",VLOOKUP($A179,'Student reference sheet'!$A$2:$V$2329, 5,FALSE), "")</f>
        <v/>
      </c>
      <c r="S179" s="30" t="str">
        <f>IF($A179 &lt;&gt; "",VLOOKUP($A179,'Student reference sheet'!$A$2:$V$2329, 6,FALSE), "")</f>
        <v/>
      </c>
      <c r="T179" s="30" t="str">
        <f>IF($A179 = "","",
IF(VLOOKUP($A179,'Student reference sheet'!$A$2:$V$2329, 10,FALSE) = "Y", "Hispanic",
IF(VLOOKUP($A179,'Student reference sheet'!$A$2:$V$2329,11,FALSE) &lt;&gt; "",
IF(VLOOKUP($A179,'Student reference sheet'!$A$2:$V$2329,11,FALSE) = "UNK", "Unknown", VLOOKUP(VALUE(VLOOKUP($A179,'Student reference sheet'!$A$2:$V$2329,11,FALSE)),'Ethnicity Reference'!$A$2:$B$22,2,FALSE)),
IF(VLOOKUP($A179,'Student reference sheet'!$A$2:$V$2329,9,FALSE) &lt;&gt; "", VLOOKUP(VALUE(VLOOKUP($A179,'Student reference sheet'!$A$2:$V$2329,9,FALSE)),'Ethnicity Reference'!$A$2:$B$22,2,FALSE),"Unknown"))))</f>
        <v/>
      </c>
      <c r="U179" s="34"/>
    </row>
    <row r="180" spans="1:21" ht="15.75">
      <c r="A180" s="47"/>
      <c r="B180" s="33"/>
      <c r="C180" s="30" t="str">
        <f>IF($A180 &lt;&gt; "",VLOOKUP($A180,'Student reference sheet'!$A$2:$V$2329, 3,FALSE), "")</f>
        <v/>
      </c>
      <c r="D180" s="30" t="str">
        <f>IF($A180 &lt;&gt; "",VLOOKUP($A180,'Student reference sheet'!$A$2:$V$2329, 2,FALSE), "")</f>
        <v/>
      </c>
      <c r="E180" s="34"/>
      <c r="F180" s="34"/>
      <c r="G180" s="31" t="str">
        <f t="shared" ca="1" si="6"/>
        <v/>
      </c>
      <c r="H180" s="31" t="str">
        <f t="shared" ca="1" si="7"/>
        <v/>
      </c>
      <c r="I180" s="36" t="str">
        <f>IF($A180 = "", "",
IF(COUNTIF(MINIMUM_DAY_DATES[], Attendance!J180) &gt; 0, VLOOKUP(Attendance!$G180,MINIMUM_DAY_PERIOD_SCHEDULE[], 2,TRUE),
IF(COUNTIF(RALLY_DATES[], Attendance!J180) &gt; 0, VLOOKUP(Attendance!$G180,RALLY_PERIOD_SCHEDULE[], 2,TRUE),
IF(WEEKDAY(Attendance!$J180) = 2,
       IF(COUNTIF(FINALS_WEEK_MONDAY_DATE[],Attendance!$J180) &gt; 0, VLOOKUP(Attendance!$G180,FINALS_WEEK_MONDAY_PERIOD_SCHEDULE[],2,TRUE),
       VLOOKUP(Attendance!$G180,REGULAR_WEEK_SCHEDULE[],6,TRUE)),
IF(WEEKDAY($J180) = 3,
       IF(COUNTIF(FINALS_WEEK_TUESDAY_DATE[],Attendance!$J180) &gt; 0, VLOOKUP(Attendance!$G180,FINALS_WEEK_TUESDAY_PERIOD_SCHEDULE[],2,TRUE),
       VLOOKUP(Attendance!$G180,REGULAR_WEEK_SCHEDULE[[Tuesday]:[Period]],5,TRUE)),
IF(WEEKDAY(Attendance!$J180) = 4,
        IF(COUNTIF(BLOCK_WEDNESDAY_DATES[],Attendance!$J180) &gt; 0, VLOOKUP(Attendance!$G180,BLOCK_WEDNESDAY_PERIOD_SCHEDULE[],2,TRUE),
        IF(COUNTIF(FINALS_WEEK_WEDNESDAY_DATE[],Attendance!$J180) &gt; 0, VLOOKUP(Attendance!$G180,FINALS_WEEK_WEDNESDAY_PERIOD_SCHEDULE[],2,TRUE),
       VLOOKUP(Attendance!$G180,REGULAR_WEEK_SCHEDULE[[Wednesday]:[Period]],4,TRUE))),
IF(WEEKDAY($J180) = 5,
       IF(COUNTIF(BLOCK_THURSDAY_DATES[],Attendance!$J180) &gt; 0, VLOOKUP(Attendance!$G180,BLOCK_THURSDAY_PERIOD_SCHEDULE[],2,TRUE),
       IF(COUNTIF(FINALS_WEEK_THURSDAY_DATE[],Attendance!$J180) &gt; 0, VLOOKUP(Attendance!$G180,FINALS_WEEK_THURSDAY_PERIOD_SCHEDULE[],2,TRUE),
       VLOOKUP(Attendance!$G180,REGULAR_WEEK_SCHEDULE[[Thursday]:[Period]],3,TRUE))),
IF(WEEKDAY(Attendance!$J180) = 6,
       IF(COUNTIF(FINALS_WEEK_FRIDAY_DATE[],Attendance!$J180) &gt; 0, VLOOKUP(Attendance!$G180,FINALS_WEEK_FRIDAY_PERIOD_SCHEDULE[],2,TRUE),
       VLOOKUP(Attendance!$G180,REGULAR_WEEK_SCHEDULE[[Friday]:[Period]],2,TRUE))))))))))</f>
        <v/>
      </c>
      <c r="J180" s="32" t="str">
        <f t="shared" ca="1" si="8"/>
        <v/>
      </c>
      <c r="K180" s="32" t="str">
        <f>IF($A180 &lt;&gt; "",VLOOKUP($A180,'Student reference sheet'!$A$2:$V$2329, 7,FALSE), "")</f>
        <v/>
      </c>
      <c r="L180" s="30" t="str">
        <f>IF($A180 ="", "", VLOOKUP($A180, 'Student reference sheet'!$A$2:$Z$2603,23,FALSE))</f>
        <v/>
      </c>
      <c r="M180" s="30" t="str">
        <f>IF($A180 ="", "", VLOOKUP($A180, 'Student reference sheet'!$A$2:$Z$2603,24,FALSE))</f>
        <v/>
      </c>
      <c r="N180" s="30" t="str">
        <f>IF($A180 ="", "", VLOOKUP($A180, 'Student reference sheet'!$A$2:$Z$2603,26,FALSE))</f>
        <v/>
      </c>
      <c r="O180" s="30" t="str">
        <f>IF($A180 ="", "", VLOOKUP($A180, 'Student reference sheet'!$A$2:$Z$2603,25,FALSE))</f>
        <v/>
      </c>
      <c r="P180" s="30" t="str">
        <f>IF($A180 = "", "", IF(OR(VLOOKUP($A180,'Student reference sheet'!$A$2:$V$2400,8,FALSE) = "R",  VLOOKUP($A180,'Student reference sheet'!$A$2:$V$2400,8,FALSE) = "L"), "X", ""))</f>
        <v/>
      </c>
      <c r="Q180" s="30" t="str">
        <f>IF($A180 ="", "", VLOOKUP($A180, 'Student reference sheet'!$A$2:$V$2603,22,FALSE))</f>
        <v/>
      </c>
      <c r="R180" s="30" t="str">
        <f>IF($A180 &lt;&gt; "",VLOOKUP($A180,'Student reference sheet'!$A$2:$V$2329, 5,FALSE), "")</f>
        <v/>
      </c>
      <c r="S180" s="30" t="str">
        <f>IF($A180 &lt;&gt; "",VLOOKUP($A180,'Student reference sheet'!$A$2:$V$2329, 6,FALSE), "")</f>
        <v/>
      </c>
      <c r="T180" s="30" t="str">
        <f>IF($A180 = "","",
IF(VLOOKUP($A180,'Student reference sheet'!$A$2:$V$2329, 10,FALSE) = "Y", "Hispanic",
IF(VLOOKUP($A180,'Student reference sheet'!$A$2:$V$2329,11,FALSE) &lt;&gt; "",
IF(VLOOKUP($A180,'Student reference sheet'!$A$2:$V$2329,11,FALSE) = "UNK", "Unknown", VLOOKUP(VALUE(VLOOKUP($A180,'Student reference sheet'!$A$2:$V$2329,11,FALSE)),'Ethnicity Reference'!$A$2:$B$22,2,FALSE)),
IF(VLOOKUP($A180,'Student reference sheet'!$A$2:$V$2329,9,FALSE) &lt;&gt; "", VLOOKUP(VALUE(VLOOKUP($A180,'Student reference sheet'!$A$2:$V$2329,9,FALSE)),'Ethnicity Reference'!$A$2:$B$22,2,FALSE),"Unknown"))))</f>
        <v/>
      </c>
      <c r="U180" s="34"/>
    </row>
    <row r="181" spans="1:21" ht="15.75">
      <c r="A181" s="47"/>
      <c r="B181" s="33"/>
      <c r="C181" s="30" t="str">
        <f>IF($A181 &lt;&gt; "",VLOOKUP($A181,'Student reference sheet'!$A$2:$V$2329, 3,FALSE), "")</f>
        <v/>
      </c>
      <c r="D181" s="30" t="str">
        <f>IF($A181 &lt;&gt; "",VLOOKUP($A181,'Student reference sheet'!$A$2:$V$2329, 2,FALSE), "")</f>
        <v/>
      </c>
      <c r="E181" s="34"/>
      <c r="F181" s="34"/>
      <c r="G181" s="31" t="str">
        <f t="shared" ca="1" si="6"/>
        <v/>
      </c>
      <c r="H181" s="31" t="str">
        <f t="shared" ca="1" si="7"/>
        <v/>
      </c>
      <c r="I181" s="36" t="str">
        <f>IF($A181 = "", "",
IF(COUNTIF(MINIMUM_DAY_DATES[], Attendance!J181) &gt; 0, VLOOKUP(Attendance!$G181,MINIMUM_DAY_PERIOD_SCHEDULE[], 2,TRUE),
IF(COUNTIF(RALLY_DATES[], Attendance!J181) &gt; 0, VLOOKUP(Attendance!$G181,RALLY_PERIOD_SCHEDULE[], 2,TRUE),
IF(WEEKDAY(Attendance!$J181) = 2,
       IF(COUNTIF(FINALS_WEEK_MONDAY_DATE[],Attendance!$J181) &gt; 0, VLOOKUP(Attendance!$G181,FINALS_WEEK_MONDAY_PERIOD_SCHEDULE[],2,TRUE),
       VLOOKUP(Attendance!$G181,REGULAR_WEEK_SCHEDULE[],6,TRUE)),
IF(WEEKDAY($J181) = 3,
       IF(COUNTIF(FINALS_WEEK_TUESDAY_DATE[],Attendance!$J181) &gt; 0, VLOOKUP(Attendance!$G181,FINALS_WEEK_TUESDAY_PERIOD_SCHEDULE[],2,TRUE),
       VLOOKUP(Attendance!$G181,REGULAR_WEEK_SCHEDULE[[Tuesday]:[Period]],5,TRUE)),
IF(WEEKDAY(Attendance!$J181) = 4,
        IF(COUNTIF(BLOCK_WEDNESDAY_DATES[],Attendance!$J181) &gt; 0, VLOOKUP(Attendance!$G181,BLOCK_WEDNESDAY_PERIOD_SCHEDULE[],2,TRUE),
        IF(COUNTIF(FINALS_WEEK_WEDNESDAY_DATE[],Attendance!$J181) &gt; 0, VLOOKUP(Attendance!$G181,FINALS_WEEK_WEDNESDAY_PERIOD_SCHEDULE[],2,TRUE),
       VLOOKUP(Attendance!$G181,REGULAR_WEEK_SCHEDULE[[Wednesday]:[Period]],4,TRUE))),
IF(WEEKDAY($J181) = 5,
       IF(COUNTIF(BLOCK_THURSDAY_DATES[],Attendance!$J181) &gt; 0, VLOOKUP(Attendance!$G181,BLOCK_THURSDAY_PERIOD_SCHEDULE[],2,TRUE),
       IF(COUNTIF(FINALS_WEEK_THURSDAY_DATE[],Attendance!$J181) &gt; 0, VLOOKUP(Attendance!$G181,FINALS_WEEK_THURSDAY_PERIOD_SCHEDULE[],2,TRUE),
       VLOOKUP(Attendance!$G181,REGULAR_WEEK_SCHEDULE[[Thursday]:[Period]],3,TRUE))),
IF(WEEKDAY(Attendance!$J181) = 6,
       IF(COUNTIF(FINALS_WEEK_FRIDAY_DATE[],Attendance!$J181) &gt; 0, VLOOKUP(Attendance!$G181,FINALS_WEEK_FRIDAY_PERIOD_SCHEDULE[],2,TRUE),
       VLOOKUP(Attendance!$G181,REGULAR_WEEK_SCHEDULE[[Friday]:[Period]],2,TRUE))))))))))</f>
        <v/>
      </c>
      <c r="J181" s="32" t="str">
        <f t="shared" ca="1" si="8"/>
        <v/>
      </c>
      <c r="K181" s="32" t="str">
        <f>IF($A181 &lt;&gt; "",VLOOKUP($A181,'Student reference sheet'!$A$2:$V$2329, 7,FALSE), "")</f>
        <v/>
      </c>
      <c r="L181" s="30" t="str">
        <f>IF($A181 ="", "", VLOOKUP($A181, 'Student reference sheet'!$A$2:$Z$2603,23,FALSE))</f>
        <v/>
      </c>
      <c r="M181" s="30" t="str">
        <f>IF($A181 ="", "", VLOOKUP($A181, 'Student reference sheet'!$A$2:$Z$2603,24,FALSE))</f>
        <v/>
      </c>
      <c r="N181" s="30" t="str">
        <f>IF($A181 ="", "", VLOOKUP($A181, 'Student reference sheet'!$A$2:$Z$2603,26,FALSE))</f>
        <v/>
      </c>
      <c r="O181" s="30" t="str">
        <f>IF($A181 ="", "", VLOOKUP($A181, 'Student reference sheet'!$A$2:$Z$2603,25,FALSE))</f>
        <v/>
      </c>
      <c r="P181" s="30" t="str">
        <f>IF($A181 = "", "", IF(OR(VLOOKUP($A181,'Student reference sheet'!$A$2:$V$2400,8,FALSE) = "R",  VLOOKUP($A181,'Student reference sheet'!$A$2:$V$2400,8,FALSE) = "L"), "X", ""))</f>
        <v/>
      </c>
      <c r="Q181" s="30" t="str">
        <f>IF($A181 ="", "", VLOOKUP($A181, 'Student reference sheet'!$A$2:$V$2603,22,FALSE))</f>
        <v/>
      </c>
      <c r="R181" s="30" t="str">
        <f>IF($A181 &lt;&gt; "",VLOOKUP($A181,'Student reference sheet'!$A$2:$V$2329, 5,FALSE), "")</f>
        <v/>
      </c>
      <c r="S181" s="30" t="str">
        <f>IF($A181 &lt;&gt; "",VLOOKUP($A181,'Student reference sheet'!$A$2:$V$2329, 6,FALSE), "")</f>
        <v/>
      </c>
      <c r="T181" s="30" t="str">
        <f>IF($A181 = "","",
IF(VLOOKUP($A181,'Student reference sheet'!$A$2:$V$2329, 10,FALSE) = "Y", "Hispanic",
IF(VLOOKUP($A181,'Student reference sheet'!$A$2:$V$2329,11,FALSE) &lt;&gt; "",
IF(VLOOKUP($A181,'Student reference sheet'!$A$2:$V$2329,11,FALSE) = "UNK", "Unknown", VLOOKUP(VALUE(VLOOKUP($A181,'Student reference sheet'!$A$2:$V$2329,11,FALSE)),'Ethnicity Reference'!$A$2:$B$22,2,FALSE)),
IF(VLOOKUP($A181,'Student reference sheet'!$A$2:$V$2329,9,FALSE) &lt;&gt; "", VLOOKUP(VALUE(VLOOKUP($A181,'Student reference sheet'!$A$2:$V$2329,9,FALSE)),'Ethnicity Reference'!$A$2:$B$22,2,FALSE),"Unknown"))))</f>
        <v/>
      </c>
      <c r="U181" s="34"/>
    </row>
    <row r="182" spans="1:21" ht="15.75">
      <c r="A182" s="47"/>
      <c r="B182" s="33"/>
      <c r="C182" s="30" t="str">
        <f>IF($A182 &lt;&gt; "",VLOOKUP($A182,'Student reference sheet'!$A$2:$V$2329, 3,FALSE), "")</f>
        <v/>
      </c>
      <c r="D182" s="30" t="str">
        <f>IF($A182 &lt;&gt; "",VLOOKUP($A182,'Student reference sheet'!$A$2:$V$2329, 2,FALSE), "")</f>
        <v/>
      </c>
      <c r="E182" s="34"/>
      <c r="F182" s="34"/>
      <c r="G182" s="31" t="str">
        <f t="shared" ca="1" si="6"/>
        <v/>
      </c>
      <c r="H182" s="31" t="str">
        <f t="shared" ca="1" si="7"/>
        <v/>
      </c>
      <c r="I182" s="36" t="str">
        <f>IF($A182 = "", "",
IF(COUNTIF(MINIMUM_DAY_DATES[], Attendance!J182) &gt; 0, VLOOKUP(Attendance!$G182,MINIMUM_DAY_PERIOD_SCHEDULE[], 2,TRUE),
IF(COUNTIF(RALLY_DATES[], Attendance!J182) &gt; 0, VLOOKUP(Attendance!$G182,RALLY_PERIOD_SCHEDULE[], 2,TRUE),
IF(WEEKDAY(Attendance!$J182) = 2,
       IF(COUNTIF(FINALS_WEEK_MONDAY_DATE[],Attendance!$J182) &gt; 0, VLOOKUP(Attendance!$G182,FINALS_WEEK_MONDAY_PERIOD_SCHEDULE[],2,TRUE),
       VLOOKUP(Attendance!$G182,REGULAR_WEEK_SCHEDULE[],6,TRUE)),
IF(WEEKDAY($J182) = 3,
       IF(COUNTIF(FINALS_WEEK_TUESDAY_DATE[],Attendance!$J182) &gt; 0, VLOOKUP(Attendance!$G182,FINALS_WEEK_TUESDAY_PERIOD_SCHEDULE[],2,TRUE),
       VLOOKUP(Attendance!$G182,REGULAR_WEEK_SCHEDULE[[Tuesday]:[Period]],5,TRUE)),
IF(WEEKDAY(Attendance!$J182) = 4,
        IF(COUNTIF(BLOCK_WEDNESDAY_DATES[],Attendance!$J182) &gt; 0, VLOOKUP(Attendance!$G182,BLOCK_WEDNESDAY_PERIOD_SCHEDULE[],2,TRUE),
        IF(COUNTIF(FINALS_WEEK_WEDNESDAY_DATE[],Attendance!$J182) &gt; 0, VLOOKUP(Attendance!$G182,FINALS_WEEK_WEDNESDAY_PERIOD_SCHEDULE[],2,TRUE),
       VLOOKUP(Attendance!$G182,REGULAR_WEEK_SCHEDULE[[Wednesday]:[Period]],4,TRUE))),
IF(WEEKDAY($J182) = 5,
       IF(COUNTIF(BLOCK_THURSDAY_DATES[],Attendance!$J182) &gt; 0, VLOOKUP(Attendance!$G182,BLOCK_THURSDAY_PERIOD_SCHEDULE[],2,TRUE),
       IF(COUNTIF(FINALS_WEEK_THURSDAY_DATE[],Attendance!$J182) &gt; 0, VLOOKUP(Attendance!$G182,FINALS_WEEK_THURSDAY_PERIOD_SCHEDULE[],2,TRUE),
       VLOOKUP(Attendance!$G182,REGULAR_WEEK_SCHEDULE[[Thursday]:[Period]],3,TRUE))),
IF(WEEKDAY(Attendance!$J182) = 6,
       IF(COUNTIF(FINALS_WEEK_FRIDAY_DATE[],Attendance!$J182) &gt; 0, VLOOKUP(Attendance!$G182,FINALS_WEEK_FRIDAY_PERIOD_SCHEDULE[],2,TRUE),
       VLOOKUP(Attendance!$G182,REGULAR_WEEK_SCHEDULE[[Friday]:[Period]],2,TRUE))))))))))</f>
        <v/>
      </c>
      <c r="J182" s="32" t="str">
        <f t="shared" ca="1" si="8"/>
        <v/>
      </c>
      <c r="K182" s="32" t="str">
        <f>IF($A182 &lt;&gt; "",VLOOKUP($A182,'Student reference sheet'!$A$2:$V$2329, 7,FALSE), "")</f>
        <v/>
      </c>
      <c r="L182" s="30" t="str">
        <f>IF($A182 ="", "", VLOOKUP($A182, 'Student reference sheet'!$A$2:$Z$2603,23,FALSE))</f>
        <v/>
      </c>
      <c r="M182" s="30" t="str">
        <f>IF($A182 ="", "", VLOOKUP($A182, 'Student reference sheet'!$A$2:$Z$2603,24,FALSE))</f>
        <v/>
      </c>
      <c r="N182" s="30" t="str">
        <f>IF($A182 ="", "", VLOOKUP($A182, 'Student reference sheet'!$A$2:$Z$2603,26,FALSE))</f>
        <v/>
      </c>
      <c r="O182" s="30" t="str">
        <f>IF($A182 ="", "", VLOOKUP($A182, 'Student reference sheet'!$A$2:$Z$2603,25,FALSE))</f>
        <v/>
      </c>
      <c r="P182" s="30" t="str">
        <f>IF($A182 = "", "", IF(OR(VLOOKUP($A182,'Student reference sheet'!$A$2:$V$2400,8,FALSE) = "R",  VLOOKUP($A182,'Student reference sheet'!$A$2:$V$2400,8,FALSE) = "L"), "X", ""))</f>
        <v/>
      </c>
      <c r="Q182" s="30" t="str">
        <f>IF($A182 ="", "", VLOOKUP($A182, 'Student reference sheet'!$A$2:$V$2603,22,FALSE))</f>
        <v/>
      </c>
      <c r="R182" s="30" t="str">
        <f>IF($A182 &lt;&gt; "",VLOOKUP($A182,'Student reference sheet'!$A$2:$V$2329, 5,FALSE), "")</f>
        <v/>
      </c>
      <c r="S182" s="30" t="str">
        <f>IF($A182 &lt;&gt; "",VLOOKUP($A182,'Student reference sheet'!$A$2:$V$2329, 6,FALSE), "")</f>
        <v/>
      </c>
      <c r="T182" s="30" t="str">
        <f>IF($A182 = "","",
IF(VLOOKUP($A182,'Student reference sheet'!$A$2:$V$2329, 10,FALSE) = "Y", "Hispanic",
IF(VLOOKUP($A182,'Student reference sheet'!$A$2:$V$2329,11,FALSE) &lt;&gt; "",
IF(VLOOKUP($A182,'Student reference sheet'!$A$2:$V$2329,11,FALSE) = "UNK", "Unknown", VLOOKUP(VALUE(VLOOKUP($A182,'Student reference sheet'!$A$2:$V$2329,11,FALSE)),'Ethnicity Reference'!$A$2:$B$22,2,FALSE)),
IF(VLOOKUP($A182,'Student reference sheet'!$A$2:$V$2329,9,FALSE) &lt;&gt; "", VLOOKUP(VALUE(VLOOKUP($A182,'Student reference sheet'!$A$2:$V$2329,9,FALSE)),'Ethnicity Reference'!$A$2:$B$22,2,FALSE),"Unknown"))))</f>
        <v/>
      </c>
      <c r="U182" s="34"/>
    </row>
    <row r="183" spans="1:21" ht="15.75">
      <c r="A183" s="47"/>
      <c r="B183" s="33"/>
      <c r="C183" s="30" t="str">
        <f>IF($A183 &lt;&gt; "",VLOOKUP($A183,'Student reference sheet'!$A$2:$V$2329, 3,FALSE), "")</f>
        <v/>
      </c>
      <c r="D183" s="30" t="str">
        <f>IF($A183 &lt;&gt; "",VLOOKUP($A183,'Student reference sheet'!$A$2:$V$2329, 2,FALSE), "")</f>
        <v/>
      </c>
      <c r="E183" s="34"/>
      <c r="F183" s="34"/>
      <c r="G183" s="31" t="str">
        <f t="shared" ca="1" si="6"/>
        <v/>
      </c>
      <c r="H183" s="31" t="str">
        <f t="shared" ca="1" si="7"/>
        <v/>
      </c>
      <c r="I183" s="36" t="str">
        <f>IF($A183 = "", "",
IF(COUNTIF(MINIMUM_DAY_DATES[], Attendance!J183) &gt; 0, VLOOKUP(Attendance!$G183,MINIMUM_DAY_PERIOD_SCHEDULE[], 2,TRUE),
IF(COUNTIF(RALLY_DATES[], Attendance!J183) &gt; 0, VLOOKUP(Attendance!$G183,RALLY_PERIOD_SCHEDULE[], 2,TRUE),
IF(WEEKDAY(Attendance!$J183) = 2,
       IF(COUNTIF(FINALS_WEEK_MONDAY_DATE[],Attendance!$J183) &gt; 0, VLOOKUP(Attendance!$G183,FINALS_WEEK_MONDAY_PERIOD_SCHEDULE[],2,TRUE),
       VLOOKUP(Attendance!$G183,REGULAR_WEEK_SCHEDULE[],6,TRUE)),
IF(WEEKDAY($J183) = 3,
       IF(COUNTIF(FINALS_WEEK_TUESDAY_DATE[],Attendance!$J183) &gt; 0, VLOOKUP(Attendance!$G183,FINALS_WEEK_TUESDAY_PERIOD_SCHEDULE[],2,TRUE),
       VLOOKUP(Attendance!$G183,REGULAR_WEEK_SCHEDULE[[Tuesday]:[Period]],5,TRUE)),
IF(WEEKDAY(Attendance!$J183) = 4,
        IF(COUNTIF(BLOCK_WEDNESDAY_DATES[],Attendance!$J183) &gt; 0, VLOOKUP(Attendance!$G183,BLOCK_WEDNESDAY_PERIOD_SCHEDULE[],2,TRUE),
        IF(COUNTIF(FINALS_WEEK_WEDNESDAY_DATE[],Attendance!$J183) &gt; 0, VLOOKUP(Attendance!$G183,FINALS_WEEK_WEDNESDAY_PERIOD_SCHEDULE[],2,TRUE),
       VLOOKUP(Attendance!$G183,REGULAR_WEEK_SCHEDULE[[Wednesday]:[Period]],4,TRUE))),
IF(WEEKDAY($J183) = 5,
       IF(COUNTIF(BLOCK_THURSDAY_DATES[],Attendance!$J183) &gt; 0, VLOOKUP(Attendance!$G183,BLOCK_THURSDAY_PERIOD_SCHEDULE[],2,TRUE),
       IF(COUNTIF(FINALS_WEEK_THURSDAY_DATE[],Attendance!$J183) &gt; 0, VLOOKUP(Attendance!$G183,FINALS_WEEK_THURSDAY_PERIOD_SCHEDULE[],2,TRUE),
       VLOOKUP(Attendance!$G183,REGULAR_WEEK_SCHEDULE[[Thursday]:[Period]],3,TRUE))),
IF(WEEKDAY(Attendance!$J183) = 6,
       IF(COUNTIF(FINALS_WEEK_FRIDAY_DATE[],Attendance!$J183) &gt; 0, VLOOKUP(Attendance!$G183,FINALS_WEEK_FRIDAY_PERIOD_SCHEDULE[],2,TRUE),
       VLOOKUP(Attendance!$G183,REGULAR_WEEK_SCHEDULE[[Friday]:[Period]],2,TRUE))))))))))</f>
        <v/>
      </c>
      <c r="J183" s="32" t="str">
        <f t="shared" ca="1" si="8"/>
        <v/>
      </c>
      <c r="K183" s="32" t="str">
        <f>IF($A183 &lt;&gt; "",VLOOKUP($A183,'Student reference sheet'!$A$2:$V$2329, 7,FALSE), "")</f>
        <v/>
      </c>
      <c r="L183" s="30" t="str">
        <f>IF($A183 ="", "", VLOOKUP($A183, 'Student reference sheet'!$A$2:$Z$2603,23,FALSE))</f>
        <v/>
      </c>
      <c r="M183" s="30" t="str">
        <f>IF($A183 ="", "", VLOOKUP($A183, 'Student reference sheet'!$A$2:$Z$2603,24,FALSE))</f>
        <v/>
      </c>
      <c r="N183" s="30" t="str">
        <f>IF($A183 ="", "", VLOOKUP($A183, 'Student reference sheet'!$A$2:$Z$2603,26,FALSE))</f>
        <v/>
      </c>
      <c r="O183" s="30" t="str">
        <f>IF($A183 ="", "", VLOOKUP($A183, 'Student reference sheet'!$A$2:$Z$2603,25,FALSE))</f>
        <v/>
      </c>
      <c r="P183" s="30" t="str">
        <f>IF($A183 = "", "", IF(OR(VLOOKUP($A183,'Student reference sheet'!$A$2:$V$2400,8,FALSE) = "R",  VLOOKUP($A183,'Student reference sheet'!$A$2:$V$2400,8,FALSE) = "L"), "X", ""))</f>
        <v/>
      </c>
      <c r="Q183" s="30" t="str">
        <f>IF($A183 ="", "", VLOOKUP($A183, 'Student reference sheet'!$A$2:$V$2603,22,FALSE))</f>
        <v/>
      </c>
      <c r="R183" s="30" t="str">
        <f>IF($A183 &lt;&gt; "",VLOOKUP($A183,'Student reference sheet'!$A$2:$V$2329, 5,FALSE), "")</f>
        <v/>
      </c>
      <c r="S183" s="30" t="str">
        <f>IF($A183 &lt;&gt; "",VLOOKUP($A183,'Student reference sheet'!$A$2:$V$2329, 6,FALSE), "")</f>
        <v/>
      </c>
      <c r="T183" s="30" t="str">
        <f>IF($A183 = "","",
IF(VLOOKUP($A183,'Student reference sheet'!$A$2:$V$2329, 10,FALSE) = "Y", "Hispanic",
IF(VLOOKUP($A183,'Student reference sheet'!$A$2:$V$2329,11,FALSE) &lt;&gt; "",
IF(VLOOKUP($A183,'Student reference sheet'!$A$2:$V$2329,11,FALSE) = "UNK", "Unknown", VLOOKUP(VALUE(VLOOKUP($A183,'Student reference sheet'!$A$2:$V$2329,11,FALSE)),'Ethnicity Reference'!$A$2:$B$22,2,FALSE)),
IF(VLOOKUP($A183,'Student reference sheet'!$A$2:$V$2329,9,FALSE) &lt;&gt; "", VLOOKUP(VALUE(VLOOKUP($A183,'Student reference sheet'!$A$2:$V$2329,9,FALSE)),'Ethnicity Reference'!$A$2:$B$22,2,FALSE),"Unknown"))))</f>
        <v/>
      </c>
      <c r="U183" s="34"/>
    </row>
    <row r="184" spans="1:21" ht="15.75">
      <c r="A184" s="47"/>
      <c r="B184" s="33"/>
      <c r="C184" s="30" t="str">
        <f>IF($A184 &lt;&gt; "",VLOOKUP($A184,'Student reference sheet'!$A$2:$V$2329, 3,FALSE), "")</f>
        <v/>
      </c>
      <c r="D184" s="30" t="str">
        <f>IF($A184 &lt;&gt; "",VLOOKUP($A184,'Student reference sheet'!$A$2:$V$2329, 2,FALSE), "")</f>
        <v/>
      </c>
      <c r="E184" s="34"/>
      <c r="F184" s="34"/>
      <c r="G184" s="31" t="str">
        <f t="shared" ca="1" si="6"/>
        <v/>
      </c>
      <c r="H184" s="31" t="str">
        <f t="shared" ca="1" si="7"/>
        <v/>
      </c>
      <c r="I184" s="36" t="str">
        <f>IF($A184 = "", "",
IF(COUNTIF(MINIMUM_DAY_DATES[], Attendance!J184) &gt; 0, VLOOKUP(Attendance!$G184,MINIMUM_DAY_PERIOD_SCHEDULE[], 2,TRUE),
IF(COUNTIF(RALLY_DATES[], Attendance!J184) &gt; 0, VLOOKUP(Attendance!$G184,RALLY_PERIOD_SCHEDULE[], 2,TRUE),
IF(WEEKDAY(Attendance!$J184) = 2,
       IF(COUNTIF(FINALS_WEEK_MONDAY_DATE[],Attendance!$J184) &gt; 0, VLOOKUP(Attendance!$G184,FINALS_WEEK_MONDAY_PERIOD_SCHEDULE[],2,TRUE),
       VLOOKUP(Attendance!$G184,REGULAR_WEEK_SCHEDULE[],6,TRUE)),
IF(WEEKDAY($J184) = 3,
       IF(COUNTIF(FINALS_WEEK_TUESDAY_DATE[],Attendance!$J184) &gt; 0, VLOOKUP(Attendance!$G184,FINALS_WEEK_TUESDAY_PERIOD_SCHEDULE[],2,TRUE),
       VLOOKUP(Attendance!$G184,REGULAR_WEEK_SCHEDULE[[Tuesday]:[Period]],5,TRUE)),
IF(WEEKDAY(Attendance!$J184) = 4,
        IF(COUNTIF(BLOCK_WEDNESDAY_DATES[],Attendance!$J184) &gt; 0, VLOOKUP(Attendance!$G184,BLOCK_WEDNESDAY_PERIOD_SCHEDULE[],2,TRUE),
        IF(COUNTIF(FINALS_WEEK_WEDNESDAY_DATE[],Attendance!$J184) &gt; 0, VLOOKUP(Attendance!$G184,FINALS_WEEK_WEDNESDAY_PERIOD_SCHEDULE[],2,TRUE),
       VLOOKUP(Attendance!$G184,REGULAR_WEEK_SCHEDULE[[Wednesday]:[Period]],4,TRUE))),
IF(WEEKDAY($J184) = 5,
       IF(COUNTIF(BLOCK_THURSDAY_DATES[],Attendance!$J184) &gt; 0, VLOOKUP(Attendance!$G184,BLOCK_THURSDAY_PERIOD_SCHEDULE[],2,TRUE),
       IF(COUNTIF(FINALS_WEEK_THURSDAY_DATE[],Attendance!$J184) &gt; 0, VLOOKUP(Attendance!$G184,FINALS_WEEK_THURSDAY_PERIOD_SCHEDULE[],2,TRUE),
       VLOOKUP(Attendance!$G184,REGULAR_WEEK_SCHEDULE[[Thursday]:[Period]],3,TRUE))),
IF(WEEKDAY(Attendance!$J184) = 6,
       IF(COUNTIF(FINALS_WEEK_FRIDAY_DATE[],Attendance!$J184) &gt; 0, VLOOKUP(Attendance!$G184,FINALS_WEEK_FRIDAY_PERIOD_SCHEDULE[],2,TRUE),
       VLOOKUP(Attendance!$G184,REGULAR_WEEK_SCHEDULE[[Friday]:[Period]],2,TRUE))))))))))</f>
        <v/>
      </c>
      <c r="J184" s="32" t="str">
        <f t="shared" ca="1" si="8"/>
        <v/>
      </c>
      <c r="K184" s="32" t="str">
        <f>IF($A184 &lt;&gt; "",VLOOKUP($A184,'Student reference sheet'!$A$2:$V$2329, 7,FALSE), "")</f>
        <v/>
      </c>
      <c r="L184" s="30" t="str">
        <f>IF($A184 ="", "", VLOOKUP($A184, 'Student reference sheet'!$A$2:$Z$2603,23,FALSE))</f>
        <v/>
      </c>
      <c r="M184" s="30" t="str">
        <f>IF($A184 ="", "", VLOOKUP($A184, 'Student reference sheet'!$A$2:$Z$2603,24,FALSE))</f>
        <v/>
      </c>
      <c r="N184" s="30" t="str">
        <f>IF($A184 ="", "", VLOOKUP($A184, 'Student reference sheet'!$A$2:$Z$2603,26,FALSE))</f>
        <v/>
      </c>
      <c r="O184" s="30" t="str">
        <f>IF($A184 ="", "", VLOOKUP($A184, 'Student reference sheet'!$A$2:$Z$2603,25,FALSE))</f>
        <v/>
      </c>
      <c r="P184" s="30" t="str">
        <f>IF($A184 = "", "", IF(OR(VLOOKUP($A184,'Student reference sheet'!$A$2:$V$2400,8,FALSE) = "R",  VLOOKUP($A184,'Student reference sheet'!$A$2:$V$2400,8,FALSE) = "L"), "X", ""))</f>
        <v/>
      </c>
      <c r="Q184" s="30" t="str">
        <f>IF($A184 ="", "", VLOOKUP($A184, 'Student reference sheet'!$A$2:$V$2603,22,FALSE))</f>
        <v/>
      </c>
      <c r="R184" s="30" t="str">
        <f>IF($A184 &lt;&gt; "",VLOOKUP($A184,'Student reference sheet'!$A$2:$V$2329, 5,FALSE), "")</f>
        <v/>
      </c>
      <c r="S184" s="30" t="str">
        <f>IF($A184 &lt;&gt; "",VLOOKUP($A184,'Student reference sheet'!$A$2:$V$2329, 6,FALSE), "")</f>
        <v/>
      </c>
      <c r="T184" s="30" t="str">
        <f>IF($A184 = "","",
IF(VLOOKUP($A184,'Student reference sheet'!$A$2:$V$2329, 10,FALSE) = "Y", "Hispanic",
IF(VLOOKUP($A184,'Student reference sheet'!$A$2:$V$2329,11,FALSE) &lt;&gt; "",
IF(VLOOKUP($A184,'Student reference sheet'!$A$2:$V$2329,11,FALSE) = "UNK", "Unknown", VLOOKUP(VALUE(VLOOKUP($A184,'Student reference sheet'!$A$2:$V$2329,11,FALSE)),'Ethnicity Reference'!$A$2:$B$22,2,FALSE)),
IF(VLOOKUP($A184,'Student reference sheet'!$A$2:$V$2329,9,FALSE) &lt;&gt; "", VLOOKUP(VALUE(VLOOKUP($A184,'Student reference sheet'!$A$2:$V$2329,9,FALSE)),'Ethnicity Reference'!$A$2:$B$22,2,FALSE),"Unknown"))))</f>
        <v/>
      </c>
      <c r="U184" s="34"/>
    </row>
    <row r="185" spans="1:21" ht="15.75">
      <c r="A185" s="47"/>
      <c r="B185" s="33"/>
      <c r="C185" s="30" t="str">
        <f>IF($A185 &lt;&gt; "",VLOOKUP($A185,'Student reference sheet'!$A$2:$V$2329, 3,FALSE), "")</f>
        <v/>
      </c>
      <c r="D185" s="30" t="str">
        <f>IF($A185 &lt;&gt; "",VLOOKUP($A185,'Student reference sheet'!$A$2:$V$2329, 2,FALSE), "")</f>
        <v/>
      </c>
      <c r="E185" s="34"/>
      <c r="F185" s="34"/>
      <c r="G185" s="31" t="str">
        <f t="shared" ca="1" si="6"/>
        <v/>
      </c>
      <c r="H185" s="31" t="str">
        <f t="shared" ca="1" si="7"/>
        <v/>
      </c>
      <c r="I185" s="36" t="str">
        <f>IF($A185 = "", "",
IF(COUNTIF(MINIMUM_DAY_DATES[], Attendance!J185) &gt; 0, VLOOKUP(Attendance!$G185,MINIMUM_DAY_PERIOD_SCHEDULE[], 2,TRUE),
IF(COUNTIF(RALLY_DATES[], Attendance!J185) &gt; 0, VLOOKUP(Attendance!$G185,RALLY_PERIOD_SCHEDULE[], 2,TRUE),
IF(WEEKDAY(Attendance!$J185) = 2,
       IF(COUNTIF(FINALS_WEEK_MONDAY_DATE[],Attendance!$J185) &gt; 0, VLOOKUP(Attendance!$G185,FINALS_WEEK_MONDAY_PERIOD_SCHEDULE[],2,TRUE),
       VLOOKUP(Attendance!$G185,REGULAR_WEEK_SCHEDULE[],6,TRUE)),
IF(WEEKDAY($J185) = 3,
       IF(COUNTIF(FINALS_WEEK_TUESDAY_DATE[],Attendance!$J185) &gt; 0, VLOOKUP(Attendance!$G185,FINALS_WEEK_TUESDAY_PERIOD_SCHEDULE[],2,TRUE),
       VLOOKUP(Attendance!$G185,REGULAR_WEEK_SCHEDULE[[Tuesday]:[Period]],5,TRUE)),
IF(WEEKDAY(Attendance!$J185) = 4,
        IF(COUNTIF(BLOCK_WEDNESDAY_DATES[],Attendance!$J185) &gt; 0, VLOOKUP(Attendance!$G185,BLOCK_WEDNESDAY_PERIOD_SCHEDULE[],2,TRUE),
        IF(COUNTIF(FINALS_WEEK_WEDNESDAY_DATE[],Attendance!$J185) &gt; 0, VLOOKUP(Attendance!$G185,FINALS_WEEK_WEDNESDAY_PERIOD_SCHEDULE[],2,TRUE),
       VLOOKUP(Attendance!$G185,REGULAR_WEEK_SCHEDULE[[Wednesday]:[Period]],4,TRUE))),
IF(WEEKDAY($J185) = 5,
       IF(COUNTIF(BLOCK_THURSDAY_DATES[],Attendance!$J185) &gt; 0, VLOOKUP(Attendance!$G185,BLOCK_THURSDAY_PERIOD_SCHEDULE[],2,TRUE),
       IF(COUNTIF(FINALS_WEEK_THURSDAY_DATE[],Attendance!$J185) &gt; 0, VLOOKUP(Attendance!$G185,FINALS_WEEK_THURSDAY_PERIOD_SCHEDULE[],2,TRUE),
       VLOOKUP(Attendance!$G185,REGULAR_WEEK_SCHEDULE[[Thursday]:[Period]],3,TRUE))),
IF(WEEKDAY(Attendance!$J185) = 6,
       IF(COUNTIF(FINALS_WEEK_FRIDAY_DATE[],Attendance!$J185) &gt; 0, VLOOKUP(Attendance!$G185,FINALS_WEEK_FRIDAY_PERIOD_SCHEDULE[],2,TRUE),
       VLOOKUP(Attendance!$G185,REGULAR_WEEK_SCHEDULE[[Friday]:[Period]],2,TRUE))))))))))</f>
        <v/>
      </c>
      <c r="J185" s="32" t="str">
        <f t="shared" ca="1" si="8"/>
        <v/>
      </c>
      <c r="K185" s="32" t="str">
        <f>IF($A185 &lt;&gt; "",VLOOKUP($A185,'Student reference sheet'!$A$2:$V$2329, 7,FALSE), "")</f>
        <v/>
      </c>
      <c r="L185" s="30" t="str">
        <f>IF($A185 ="", "", VLOOKUP($A185, 'Student reference sheet'!$A$2:$Z$2603,23,FALSE))</f>
        <v/>
      </c>
      <c r="M185" s="30" t="str">
        <f>IF($A185 ="", "", VLOOKUP($A185, 'Student reference sheet'!$A$2:$Z$2603,24,FALSE))</f>
        <v/>
      </c>
      <c r="N185" s="30" t="str">
        <f>IF($A185 ="", "", VLOOKUP($A185, 'Student reference sheet'!$A$2:$Z$2603,26,FALSE))</f>
        <v/>
      </c>
      <c r="O185" s="30" t="str">
        <f>IF($A185 ="", "", VLOOKUP($A185, 'Student reference sheet'!$A$2:$Z$2603,25,FALSE))</f>
        <v/>
      </c>
      <c r="P185" s="30" t="str">
        <f>IF($A185 = "", "", IF(OR(VLOOKUP($A185,'Student reference sheet'!$A$2:$V$2400,8,FALSE) = "R",  VLOOKUP($A185,'Student reference sheet'!$A$2:$V$2400,8,FALSE) = "L"), "X", ""))</f>
        <v/>
      </c>
      <c r="Q185" s="30" t="str">
        <f>IF($A185 ="", "", VLOOKUP($A185, 'Student reference sheet'!$A$2:$V$2603,22,FALSE))</f>
        <v/>
      </c>
      <c r="R185" s="30" t="str">
        <f>IF($A185 &lt;&gt; "",VLOOKUP($A185,'Student reference sheet'!$A$2:$V$2329, 5,FALSE), "")</f>
        <v/>
      </c>
      <c r="S185" s="30" t="str">
        <f>IF($A185 &lt;&gt; "",VLOOKUP($A185,'Student reference sheet'!$A$2:$V$2329, 6,FALSE), "")</f>
        <v/>
      </c>
      <c r="T185" s="30" t="str">
        <f>IF($A185 = "","",
IF(VLOOKUP($A185,'Student reference sheet'!$A$2:$V$2329, 10,FALSE) = "Y", "Hispanic",
IF(VLOOKUP($A185,'Student reference sheet'!$A$2:$V$2329,11,FALSE) &lt;&gt; "",
IF(VLOOKUP($A185,'Student reference sheet'!$A$2:$V$2329,11,FALSE) = "UNK", "Unknown", VLOOKUP(VALUE(VLOOKUP($A185,'Student reference sheet'!$A$2:$V$2329,11,FALSE)),'Ethnicity Reference'!$A$2:$B$22,2,FALSE)),
IF(VLOOKUP($A185,'Student reference sheet'!$A$2:$V$2329,9,FALSE) &lt;&gt; "", VLOOKUP(VALUE(VLOOKUP($A185,'Student reference sheet'!$A$2:$V$2329,9,FALSE)),'Ethnicity Reference'!$A$2:$B$22,2,FALSE),"Unknown"))))</f>
        <v/>
      </c>
      <c r="U185" s="34"/>
    </row>
    <row r="186" spans="1:21" ht="15.75">
      <c r="A186" s="47"/>
      <c r="B186" s="33"/>
      <c r="C186" s="30" t="str">
        <f>IF($A186 &lt;&gt; "",VLOOKUP($A186,'Student reference sheet'!$A$2:$V$2329, 3,FALSE), "")</f>
        <v/>
      </c>
      <c r="D186" s="30" t="str">
        <f>IF($A186 &lt;&gt; "",VLOOKUP($A186,'Student reference sheet'!$A$2:$V$2329, 2,FALSE), "")</f>
        <v/>
      </c>
      <c r="E186" s="34"/>
      <c r="F186" s="34"/>
      <c r="G186" s="31" t="str">
        <f t="shared" ca="1" si="6"/>
        <v/>
      </c>
      <c r="H186" s="31" t="str">
        <f t="shared" ca="1" si="7"/>
        <v/>
      </c>
      <c r="I186" s="36" t="str">
        <f>IF($A186 = "", "",
IF(COUNTIF(MINIMUM_DAY_DATES[], Attendance!J186) &gt; 0, VLOOKUP(Attendance!$G186,MINIMUM_DAY_PERIOD_SCHEDULE[], 2,TRUE),
IF(COUNTIF(RALLY_DATES[], Attendance!J186) &gt; 0, VLOOKUP(Attendance!$G186,RALLY_PERIOD_SCHEDULE[], 2,TRUE),
IF(WEEKDAY(Attendance!$J186) = 2,
       IF(COUNTIF(FINALS_WEEK_MONDAY_DATE[],Attendance!$J186) &gt; 0, VLOOKUP(Attendance!$G186,FINALS_WEEK_MONDAY_PERIOD_SCHEDULE[],2,TRUE),
       VLOOKUP(Attendance!$G186,REGULAR_WEEK_SCHEDULE[],6,TRUE)),
IF(WEEKDAY($J186) = 3,
       IF(COUNTIF(FINALS_WEEK_TUESDAY_DATE[],Attendance!$J186) &gt; 0, VLOOKUP(Attendance!$G186,FINALS_WEEK_TUESDAY_PERIOD_SCHEDULE[],2,TRUE),
       VLOOKUP(Attendance!$G186,REGULAR_WEEK_SCHEDULE[[Tuesday]:[Period]],5,TRUE)),
IF(WEEKDAY(Attendance!$J186) = 4,
        IF(COUNTIF(BLOCK_WEDNESDAY_DATES[],Attendance!$J186) &gt; 0, VLOOKUP(Attendance!$G186,BLOCK_WEDNESDAY_PERIOD_SCHEDULE[],2,TRUE),
        IF(COUNTIF(FINALS_WEEK_WEDNESDAY_DATE[],Attendance!$J186) &gt; 0, VLOOKUP(Attendance!$G186,FINALS_WEEK_WEDNESDAY_PERIOD_SCHEDULE[],2,TRUE),
       VLOOKUP(Attendance!$G186,REGULAR_WEEK_SCHEDULE[[Wednesday]:[Period]],4,TRUE))),
IF(WEEKDAY($J186) = 5,
       IF(COUNTIF(BLOCK_THURSDAY_DATES[],Attendance!$J186) &gt; 0, VLOOKUP(Attendance!$G186,BLOCK_THURSDAY_PERIOD_SCHEDULE[],2,TRUE),
       IF(COUNTIF(FINALS_WEEK_THURSDAY_DATE[],Attendance!$J186) &gt; 0, VLOOKUP(Attendance!$G186,FINALS_WEEK_THURSDAY_PERIOD_SCHEDULE[],2,TRUE),
       VLOOKUP(Attendance!$G186,REGULAR_WEEK_SCHEDULE[[Thursday]:[Period]],3,TRUE))),
IF(WEEKDAY(Attendance!$J186) = 6,
       IF(COUNTIF(FINALS_WEEK_FRIDAY_DATE[],Attendance!$J186) &gt; 0, VLOOKUP(Attendance!$G186,FINALS_WEEK_FRIDAY_PERIOD_SCHEDULE[],2,TRUE),
       VLOOKUP(Attendance!$G186,REGULAR_WEEK_SCHEDULE[[Friday]:[Period]],2,TRUE))))))))))</f>
        <v/>
      </c>
      <c r="J186" s="32" t="str">
        <f t="shared" ca="1" si="8"/>
        <v/>
      </c>
      <c r="K186" s="32" t="str">
        <f>IF($A186 &lt;&gt; "",VLOOKUP($A186,'Student reference sheet'!$A$2:$V$2329, 7,FALSE), "")</f>
        <v/>
      </c>
      <c r="L186" s="30" t="str">
        <f>IF($A186 ="", "", VLOOKUP($A186, 'Student reference sheet'!$A$2:$Z$2603,23,FALSE))</f>
        <v/>
      </c>
      <c r="M186" s="30" t="str">
        <f>IF($A186 ="", "", VLOOKUP($A186, 'Student reference sheet'!$A$2:$Z$2603,24,FALSE))</f>
        <v/>
      </c>
      <c r="N186" s="30" t="str">
        <f>IF($A186 ="", "", VLOOKUP($A186, 'Student reference sheet'!$A$2:$Z$2603,26,FALSE))</f>
        <v/>
      </c>
      <c r="O186" s="30" t="str">
        <f>IF($A186 ="", "", VLOOKUP($A186, 'Student reference sheet'!$A$2:$Z$2603,25,FALSE))</f>
        <v/>
      </c>
      <c r="P186" s="30" t="str">
        <f>IF($A186 = "", "", IF(OR(VLOOKUP($A186,'Student reference sheet'!$A$2:$V$2400,8,FALSE) = "R",  VLOOKUP($A186,'Student reference sheet'!$A$2:$V$2400,8,FALSE) = "L"), "X", ""))</f>
        <v/>
      </c>
      <c r="Q186" s="30" t="str">
        <f>IF($A186 ="", "", VLOOKUP($A186, 'Student reference sheet'!$A$2:$V$2603,22,FALSE))</f>
        <v/>
      </c>
      <c r="R186" s="30" t="str">
        <f>IF($A186 &lt;&gt; "",VLOOKUP($A186,'Student reference sheet'!$A$2:$V$2329, 5,FALSE), "")</f>
        <v/>
      </c>
      <c r="S186" s="30" t="str">
        <f>IF($A186 &lt;&gt; "",VLOOKUP($A186,'Student reference sheet'!$A$2:$V$2329, 6,FALSE), "")</f>
        <v/>
      </c>
      <c r="T186" s="30" t="str">
        <f>IF($A186 = "","",
IF(VLOOKUP($A186,'Student reference sheet'!$A$2:$V$2329, 10,FALSE) = "Y", "Hispanic",
IF(VLOOKUP($A186,'Student reference sheet'!$A$2:$V$2329,11,FALSE) &lt;&gt; "",
IF(VLOOKUP($A186,'Student reference sheet'!$A$2:$V$2329,11,FALSE) = "UNK", "Unknown", VLOOKUP(VALUE(VLOOKUP($A186,'Student reference sheet'!$A$2:$V$2329,11,FALSE)),'Ethnicity Reference'!$A$2:$B$22,2,FALSE)),
IF(VLOOKUP($A186,'Student reference sheet'!$A$2:$V$2329,9,FALSE) &lt;&gt; "", VLOOKUP(VALUE(VLOOKUP($A186,'Student reference sheet'!$A$2:$V$2329,9,FALSE)),'Ethnicity Reference'!$A$2:$B$22,2,FALSE),"Unknown"))))</f>
        <v/>
      </c>
      <c r="U186" s="34"/>
    </row>
    <row r="187" spans="1:21" ht="15.75">
      <c r="A187" s="47"/>
      <c r="B187" s="33"/>
      <c r="C187" s="30" t="str">
        <f>IF($A187 &lt;&gt; "",VLOOKUP($A187,'Student reference sheet'!$A$2:$V$2329, 3,FALSE), "")</f>
        <v/>
      </c>
      <c r="D187" s="30" t="str">
        <f>IF($A187 &lt;&gt; "",VLOOKUP($A187,'Student reference sheet'!$A$2:$V$2329, 2,FALSE), "")</f>
        <v/>
      </c>
      <c r="E187" s="34"/>
      <c r="F187" s="34"/>
      <c r="G187" s="31" t="str">
        <f t="shared" ca="1" si="6"/>
        <v/>
      </c>
      <c r="H187" s="31" t="str">
        <f t="shared" ca="1" si="7"/>
        <v/>
      </c>
      <c r="I187" s="36" t="str">
        <f>IF($A187 = "", "",
IF(COUNTIF(MINIMUM_DAY_DATES[], Attendance!J187) &gt; 0, VLOOKUP(Attendance!$G187,MINIMUM_DAY_PERIOD_SCHEDULE[], 2,TRUE),
IF(COUNTIF(RALLY_DATES[], Attendance!J187) &gt; 0, VLOOKUP(Attendance!$G187,RALLY_PERIOD_SCHEDULE[], 2,TRUE),
IF(WEEKDAY(Attendance!$J187) = 2,
       IF(COUNTIF(FINALS_WEEK_MONDAY_DATE[],Attendance!$J187) &gt; 0, VLOOKUP(Attendance!$G187,FINALS_WEEK_MONDAY_PERIOD_SCHEDULE[],2,TRUE),
       VLOOKUP(Attendance!$G187,REGULAR_WEEK_SCHEDULE[],6,TRUE)),
IF(WEEKDAY($J187) = 3,
       IF(COUNTIF(FINALS_WEEK_TUESDAY_DATE[],Attendance!$J187) &gt; 0, VLOOKUP(Attendance!$G187,FINALS_WEEK_TUESDAY_PERIOD_SCHEDULE[],2,TRUE),
       VLOOKUP(Attendance!$G187,REGULAR_WEEK_SCHEDULE[[Tuesday]:[Period]],5,TRUE)),
IF(WEEKDAY(Attendance!$J187) = 4,
        IF(COUNTIF(BLOCK_WEDNESDAY_DATES[],Attendance!$J187) &gt; 0, VLOOKUP(Attendance!$G187,BLOCK_WEDNESDAY_PERIOD_SCHEDULE[],2,TRUE),
        IF(COUNTIF(FINALS_WEEK_WEDNESDAY_DATE[],Attendance!$J187) &gt; 0, VLOOKUP(Attendance!$G187,FINALS_WEEK_WEDNESDAY_PERIOD_SCHEDULE[],2,TRUE),
       VLOOKUP(Attendance!$G187,REGULAR_WEEK_SCHEDULE[[Wednesday]:[Period]],4,TRUE))),
IF(WEEKDAY($J187) = 5,
       IF(COUNTIF(BLOCK_THURSDAY_DATES[],Attendance!$J187) &gt; 0, VLOOKUP(Attendance!$G187,BLOCK_THURSDAY_PERIOD_SCHEDULE[],2,TRUE),
       IF(COUNTIF(FINALS_WEEK_THURSDAY_DATE[],Attendance!$J187) &gt; 0, VLOOKUP(Attendance!$G187,FINALS_WEEK_THURSDAY_PERIOD_SCHEDULE[],2,TRUE),
       VLOOKUP(Attendance!$G187,REGULAR_WEEK_SCHEDULE[[Thursday]:[Period]],3,TRUE))),
IF(WEEKDAY(Attendance!$J187) = 6,
       IF(COUNTIF(FINALS_WEEK_FRIDAY_DATE[],Attendance!$J187) &gt; 0, VLOOKUP(Attendance!$G187,FINALS_WEEK_FRIDAY_PERIOD_SCHEDULE[],2,TRUE),
       VLOOKUP(Attendance!$G187,REGULAR_WEEK_SCHEDULE[[Friday]:[Period]],2,TRUE))))))))))</f>
        <v/>
      </c>
      <c r="J187" s="32" t="str">
        <f t="shared" ca="1" si="8"/>
        <v/>
      </c>
      <c r="K187" s="32" t="str">
        <f>IF($A187 &lt;&gt; "",VLOOKUP($A187,'Student reference sheet'!$A$2:$V$2329, 7,FALSE), "")</f>
        <v/>
      </c>
      <c r="L187" s="30" t="str">
        <f>IF($A187 ="", "", VLOOKUP($A187, 'Student reference sheet'!$A$2:$Z$2603,23,FALSE))</f>
        <v/>
      </c>
      <c r="M187" s="30" t="str">
        <f>IF($A187 ="", "", VLOOKUP($A187, 'Student reference sheet'!$A$2:$Z$2603,24,FALSE))</f>
        <v/>
      </c>
      <c r="N187" s="30" t="str">
        <f>IF($A187 ="", "", VLOOKUP($A187, 'Student reference sheet'!$A$2:$Z$2603,26,FALSE))</f>
        <v/>
      </c>
      <c r="O187" s="30" t="str">
        <f>IF($A187 ="", "", VLOOKUP($A187, 'Student reference sheet'!$A$2:$Z$2603,25,FALSE))</f>
        <v/>
      </c>
      <c r="P187" s="30" t="str">
        <f>IF($A187 = "", "", IF(OR(VLOOKUP($A187,'Student reference sheet'!$A$2:$V$2400,8,FALSE) = "R",  VLOOKUP($A187,'Student reference sheet'!$A$2:$V$2400,8,FALSE) = "L"), "X", ""))</f>
        <v/>
      </c>
      <c r="Q187" s="30" t="str">
        <f>IF($A187 ="", "", VLOOKUP($A187, 'Student reference sheet'!$A$2:$V$2603,22,FALSE))</f>
        <v/>
      </c>
      <c r="R187" s="30" t="str">
        <f>IF($A187 &lt;&gt; "",VLOOKUP($A187,'Student reference sheet'!$A$2:$V$2329, 5,FALSE), "")</f>
        <v/>
      </c>
      <c r="S187" s="30" t="str">
        <f>IF($A187 &lt;&gt; "",VLOOKUP($A187,'Student reference sheet'!$A$2:$V$2329, 6,FALSE), "")</f>
        <v/>
      </c>
      <c r="T187" s="30" t="str">
        <f>IF($A187 = "","",
IF(VLOOKUP($A187,'Student reference sheet'!$A$2:$V$2329, 10,FALSE) = "Y", "Hispanic",
IF(VLOOKUP($A187,'Student reference sheet'!$A$2:$V$2329,11,FALSE) &lt;&gt; "",
IF(VLOOKUP($A187,'Student reference sheet'!$A$2:$V$2329,11,FALSE) = "UNK", "Unknown", VLOOKUP(VALUE(VLOOKUP($A187,'Student reference sheet'!$A$2:$V$2329,11,FALSE)),'Ethnicity Reference'!$A$2:$B$22,2,FALSE)),
IF(VLOOKUP($A187,'Student reference sheet'!$A$2:$V$2329,9,FALSE) &lt;&gt; "", VLOOKUP(VALUE(VLOOKUP($A187,'Student reference sheet'!$A$2:$V$2329,9,FALSE)),'Ethnicity Reference'!$A$2:$B$22,2,FALSE),"Unknown"))))</f>
        <v/>
      </c>
      <c r="U187" s="34"/>
    </row>
    <row r="188" spans="1:21" ht="15.75">
      <c r="A188" s="47"/>
      <c r="B188" s="33"/>
      <c r="C188" s="30" t="str">
        <f>IF($A188 &lt;&gt; "",VLOOKUP($A188,'Student reference sheet'!$A$2:$V$2329, 3,FALSE), "")</f>
        <v/>
      </c>
      <c r="D188" s="30" t="str">
        <f>IF($A188 &lt;&gt; "",VLOOKUP($A188,'Student reference sheet'!$A$2:$V$2329, 2,FALSE), "")</f>
        <v/>
      </c>
      <c r="E188" s="34"/>
      <c r="F188" s="34"/>
      <c r="G188" s="31" t="str">
        <f t="shared" ca="1" si="6"/>
        <v/>
      </c>
      <c r="H188" s="31" t="str">
        <f t="shared" ca="1" si="7"/>
        <v/>
      </c>
      <c r="I188" s="36" t="str">
        <f>IF($A188 = "", "",
IF(COUNTIF(MINIMUM_DAY_DATES[], Attendance!J188) &gt; 0, VLOOKUP(Attendance!$G188,MINIMUM_DAY_PERIOD_SCHEDULE[], 2,TRUE),
IF(COUNTIF(RALLY_DATES[], Attendance!J188) &gt; 0, VLOOKUP(Attendance!$G188,RALLY_PERIOD_SCHEDULE[], 2,TRUE),
IF(WEEKDAY(Attendance!$J188) = 2,
       IF(COUNTIF(FINALS_WEEK_MONDAY_DATE[],Attendance!$J188) &gt; 0, VLOOKUP(Attendance!$G188,FINALS_WEEK_MONDAY_PERIOD_SCHEDULE[],2,TRUE),
       VLOOKUP(Attendance!$G188,REGULAR_WEEK_SCHEDULE[],6,TRUE)),
IF(WEEKDAY($J188) = 3,
       IF(COUNTIF(FINALS_WEEK_TUESDAY_DATE[],Attendance!$J188) &gt; 0, VLOOKUP(Attendance!$G188,FINALS_WEEK_TUESDAY_PERIOD_SCHEDULE[],2,TRUE),
       VLOOKUP(Attendance!$G188,REGULAR_WEEK_SCHEDULE[[Tuesday]:[Period]],5,TRUE)),
IF(WEEKDAY(Attendance!$J188) = 4,
        IF(COUNTIF(BLOCK_WEDNESDAY_DATES[],Attendance!$J188) &gt; 0, VLOOKUP(Attendance!$G188,BLOCK_WEDNESDAY_PERIOD_SCHEDULE[],2,TRUE),
        IF(COUNTIF(FINALS_WEEK_WEDNESDAY_DATE[],Attendance!$J188) &gt; 0, VLOOKUP(Attendance!$G188,FINALS_WEEK_WEDNESDAY_PERIOD_SCHEDULE[],2,TRUE),
       VLOOKUP(Attendance!$G188,REGULAR_WEEK_SCHEDULE[[Wednesday]:[Period]],4,TRUE))),
IF(WEEKDAY($J188) = 5,
       IF(COUNTIF(BLOCK_THURSDAY_DATES[],Attendance!$J188) &gt; 0, VLOOKUP(Attendance!$G188,BLOCK_THURSDAY_PERIOD_SCHEDULE[],2,TRUE),
       IF(COUNTIF(FINALS_WEEK_THURSDAY_DATE[],Attendance!$J188) &gt; 0, VLOOKUP(Attendance!$G188,FINALS_WEEK_THURSDAY_PERIOD_SCHEDULE[],2,TRUE),
       VLOOKUP(Attendance!$G188,REGULAR_WEEK_SCHEDULE[[Thursday]:[Period]],3,TRUE))),
IF(WEEKDAY(Attendance!$J188) = 6,
       IF(COUNTIF(FINALS_WEEK_FRIDAY_DATE[],Attendance!$J188) &gt; 0, VLOOKUP(Attendance!$G188,FINALS_WEEK_FRIDAY_PERIOD_SCHEDULE[],2,TRUE),
       VLOOKUP(Attendance!$G188,REGULAR_WEEK_SCHEDULE[[Friday]:[Period]],2,TRUE))))))))))</f>
        <v/>
      </c>
      <c r="J188" s="32" t="str">
        <f t="shared" ca="1" si="8"/>
        <v/>
      </c>
      <c r="K188" s="32" t="str">
        <f>IF($A188 &lt;&gt; "",VLOOKUP($A188,'Student reference sheet'!$A$2:$V$2329, 7,FALSE), "")</f>
        <v/>
      </c>
      <c r="L188" s="30" t="str">
        <f>IF($A188 ="", "", VLOOKUP($A188, 'Student reference sheet'!$A$2:$Z$2603,23,FALSE))</f>
        <v/>
      </c>
      <c r="M188" s="30" t="str">
        <f>IF($A188 ="", "", VLOOKUP($A188, 'Student reference sheet'!$A$2:$Z$2603,24,FALSE))</f>
        <v/>
      </c>
      <c r="N188" s="30" t="str">
        <f>IF($A188 ="", "", VLOOKUP($A188, 'Student reference sheet'!$A$2:$Z$2603,26,FALSE))</f>
        <v/>
      </c>
      <c r="O188" s="30" t="str">
        <f>IF($A188 ="", "", VLOOKUP($A188, 'Student reference sheet'!$A$2:$Z$2603,25,FALSE))</f>
        <v/>
      </c>
      <c r="P188" s="30" t="str">
        <f>IF($A188 = "", "", IF(OR(VLOOKUP($A188,'Student reference sheet'!$A$2:$V$2400,8,FALSE) = "R",  VLOOKUP($A188,'Student reference sheet'!$A$2:$V$2400,8,FALSE) = "L"), "X", ""))</f>
        <v/>
      </c>
      <c r="Q188" s="30" t="str">
        <f>IF($A188 ="", "", VLOOKUP($A188, 'Student reference sheet'!$A$2:$V$2603,22,FALSE))</f>
        <v/>
      </c>
      <c r="R188" s="30" t="str">
        <f>IF($A188 &lt;&gt; "",VLOOKUP($A188,'Student reference sheet'!$A$2:$V$2329, 5,FALSE), "")</f>
        <v/>
      </c>
      <c r="S188" s="30" t="str">
        <f>IF($A188 &lt;&gt; "",VLOOKUP($A188,'Student reference sheet'!$A$2:$V$2329, 6,FALSE), "")</f>
        <v/>
      </c>
      <c r="T188" s="30" t="str">
        <f>IF($A188 = "","",
IF(VLOOKUP($A188,'Student reference sheet'!$A$2:$V$2329, 10,FALSE) = "Y", "Hispanic",
IF(VLOOKUP($A188,'Student reference sheet'!$A$2:$V$2329,11,FALSE) &lt;&gt; "",
IF(VLOOKUP($A188,'Student reference sheet'!$A$2:$V$2329,11,FALSE) = "UNK", "Unknown", VLOOKUP(VALUE(VLOOKUP($A188,'Student reference sheet'!$A$2:$V$2329,11,FALSE)),'Ethnicity Reference'!$A$2:$B$22,2,FALSE)),
IF(VLOOKUP($A188,'Student reference sheet'!$A$2:$V$2329,9,FALSE) &lt;&gt; "", VLOOKUP(VALUE(VLOOKUP($A188,'Student reference sheet'!$A$2:$V$2329,9,FALSE)),'Ethnicity Reference'!$A$2:$B$22,2,FALSE),"Unknown"))))</f>
        <v/>
      </c>
      <c r="U188" s="34"/>
    </row>
    <row r="189" spans="1:21" ht="15.75">
      <c r="A189" s="47"/>
      <c r="B189" s="33"/>
      <c r="C189" s="30" t="str">
        <f>IF($A189 &lt;&gt; "",VLOOKUP($A189,'Student reference sheet'!$A$2:$V$2329, 3,FALSE), "")</f>
        <v/>
      </c>
      <c r="D189" s="30" t="str">
        <f>IF($A189 &lt;&gt; "",VLOOKUP($A189,'Student reference sheet'!$A$2:$V$2329, 2,FALSE), "")</f>
        <v/>
      </c>
      <c r="E189" s="34"/>
      <c r="F189" s="34"/>
      <c r="G189" s="31" t="str">
        <f t="shared" ca="1" si="6"/>
        <v/>
      </c>
      <c r="H189" s="31" t="str">
        <f t="shared" ca="1" si="7"/>
        <v/>
      </c>
      <c r="I189" s="36" t="str">
        <f>IF($A189 = "", "",
IF(COUNTIF(MINIMUM_DAY_DATES[], Attendance!J189) &gt; 0, VLOOKUP(Attendance!$G189,MINIMUM_DAY_PERIOD_SCHEDULE[], 2,TRUE),
IF(COUNTIF(RALLY_DATES[], Attendance!J189) &gt; 0, VLOOKUP(Attendance!$G189,RALLY_PERIOD_SCHEDULE[], 2,TRUE),
IF(WEEKDAY(Attendance!$J189) = 2,
       IF(COUNTIF(FINALS_WEEK_MONDAY_DATE[],Attendance!$J189) &gt; 0, VLOOKUP(Attendance!$G189,FINALS_WEEK_MONDAY_PERIOD_SCHEDULE[],2,TRUE),
       VLOOKUP(Attendance!$G189,REGULAR_WEEK_SCHEDULE[],6,TRUE)),
IF(WEEKDAY($J189) = 3,
       IF(COUNTIF(FINALS_WEEK_TUESDAY_DATE[],Attendance!$J189) &gt; 0, VLOOKUP(Attendance!$G189,FINALS_WEEK_TUESDAY_PERIOD_SCHEDULE[],2,TRUE),
       VLOOKUP(Attendance!$G189,REGULAR_WEEK_SCHEDULE[[Tuesday]:[Period]],5,TRUE)),
IF(WEEKDAY(Attendance!$J189) = 4,
        IF(COUNTIF(BLOCK_WEDNESDAY_DATES[],Attendance!$J189) &gt; 0, VLOOKUP(Attendance!$G189,BLOCK_WEDNESDAY_PERIOD_SCHEDULE[],2,TRUE),
        IF(COUNTIF(FINALS_WEEK_WEDNESDAY_DATE[],Attendance!$J189) &gt; 0, VLOOKUP(Attendance!$G189,FINALS_WEEK_WEDNESDAY_PERIOD_SCHEDULE[],2,TRUE),
       VLOOKUP(Attendance!$G189,REGULAR_WEEK_SCHEDULE[[Wednesday]:[Period]],4,TRUE))),
IF(WEEKDAY($J189) = 5,
       IF(COUNTIF(BLOCK_THURSDAY_DATES[],Attendance!$J189) &gt; 0, VLOOKUP(Attendance!$G189,BLOCK_THURSDAY_PERIOD_SCHEDULE[],2,TRUE),
       IF(COUNTIF(FINALS_WEEK_THURSDAY_DATE[],Attendance!$J189) &gt; 0, VLOOKUP(Attendance!$G189,FINALS_WEEK_THURSDAY_PERIOD_SCHEDULE[],2,TRUE),
       VLOOKUP(Attendance!$G189,REGULAR_WEEK_SCHEDULE[[Thursday]:[Period]],3,TRUE))),
IF(WEEKDAY(Attendance!$J189) = 6,
       IF(COUNTIF(FINALS_WEEK_FRIDAY_DATE[],Attendance!$J189) &gt; 0, VLOOKUP(Attendance!$G189,FINALS_WEEK_FRIDAY_PERIOD_SCHEDULE[],2,TRUE),
       VLOOKUP(Attendance!$G189,REGULAR_WEEK_SCHEDULE[[Friday]:[Period]],2,TRUE))))))))))</f>
        <v/>
      </c>
      <c r="J189" s="32" t="str">
        <f t="shared" ca="1" si="8"/>
        <v/>
      </c>
      <c r="K189" s="32" t="str">
        <f>IF($A189 &lt;&gt; "",VLOOKUP($A189,'Student reference sheet'!$A$2:$V$2329, 7,FALSE), "")</f>
        <v/>
      </c>
      <c r="L189" s="30" t="str">
        <f>IF($A189 ="", "", VLOOKUP($A189, 'Student reference sheet'!$A$2:$Z$2603,23,FALSE))</f>
        <v/>
      </c>
      <c r="M189" s="30" t="str">
        <f>IF($A189 ="", "", VLOOKUP($A189, 'Student reference sheet'!$A$2:$Z$2603,24,FALSE))</f>
        <v/>
      </c>
      <c r="N189" s="30" t="str">
        <f>IF($A189 ="", "", VLOOKUP($A189, 'Student reference sheet'!$A$2:$Z$2603,26,FALSE))</f>
        <v/>
      </c>
      <c r="O189" s="30" t="str">
        <f>IF($A189 ="", "", VLOOKUP($A189, 'Student reference sheet'!$A$2:$Z$2603,25,FALSE))</f>
        <v/>
      </c>
      <c r="P189" s="30" t="str">
        <f>IF($A189 = "", "", IF(OR(VLOOKUP($A189,'Student reference sheet'!$A$2:$V$2400,8,FALSE) = "R",  VLOOKUP($A189,'Student reference sheet'!$A$2:$V$2400,8,FALSE) = "L"), "X", ""))</f>
        <v/>
      </c>
      <c r="Q189" s="30" t="str">
        <f>IF($A189 ="", "", VLOOKUP($A189, 'Student reference sheet'!$A$2:$V$2603,22,FALSE))</f>
        <v/>
      </c>
      <c r="R189" s="30" t="str">
        <f>IF($A189 &lt;&gt; "",VLOOKUP($A189,'Student reference sheet'!$A$2:$V$2329, 5,FALSE), "")</f>
        <v/>
      </c>
      <c r="S189" s="30" t="str">
        <f>IF($A189 &lt;&gt; "",VLOOKUP($A189,'Student reference sheet'!$A$2:$V$2329, 6,FALSE), "")</f>
        <v/>
      </c>
      <c r="T189" s="30" t="str">
        <f>IF($A189 = "","",
IF(VLOOKUP($A189,'Student reference sheet'!$A$2:$V$2329, 10,FALSE) = "Y", "Hispanic",
IF(VLOOKUP($A189,'Student reference sheet'!$A$2:$V$2329,11,FALSE) &lt;&gt; "",
IF(VLOOKUP($A189,'Student reference sheet'!$A$2:$V$2329,11,FALSE) = "UNK", "Unknown", VLOOKUP(VALUE(VLOOKUP($A189,'Student reference sheet'!$A$2:$V$2329,11,FALSE)),'Ethnicity Reference'!$A$2:$B$22,2,FALSE)),
IF(VLOOKUP($A189,'Student reference sheet'!$A$2:$V$2329,9,FALSE) &lt;&gt; "", VLOOKUP(VALUE(VLOOKUP($A189,'Student reference sheet'!$A$2:$V$2329,9,FALSE)),'Ethnicity Reference'!$A$2:$B$22,2,FALSE),"Unknown"))))</f>
        <v/>
      </c>
      <c r="U189" s="34"/>
    </row>
    <row r="190" spans="1:21" ht="15.75">
      <c r="A190" s="47"/>
      <c r="B190" s="33"/>
      <c r="C190" s="30" t="str">
        <f>IF($A190 &lt;&gt; "",VLOOKUP($A190,'Student reference sheet'!$A$2:$V$2329, 3,FALSE), "")</f>
        <v/>
      </c>
      <c r="D190" s="30" t="str">
        <f>IF($A190 &lt;&gt; "",VLOOKUP($A190,'Student reference sheet'!$A$2:$V$2329, 2,FALSE), "")</f>
        <v/>
      </c>
      <c r="E190" s="34"/>
      <c r="F190" s="34"/>
      <c r="G190" s="31" t="str">
        <f t="shared" ca="1" si="6"/>
        <v/>
      </c>
      <c r="H190" s="31" t="str">
        <f t="shared" ca="1" si="7"/>
        <v/>
      </c>
      <c r="I190" s="36" t="str">
        <f>IF($A190 = "", "",
IF(COUNTIF(MINIMUM_DAY_DATES[], Attendance!J190) &gt; 0, VLOOKUP(Attendance!$G190,MINIMUM_DAY_PERIOD_SCHEDULE[], 2,TRUE),
IF(COUNTIF(RALLY_DATES[], Attendance!J190) &gt; 0, VLOOKUP(Attendance!$G190,RALLY_PERIOD_SCHEDULE[], 2,TRUE),
IF(WEEKDAY(Attendance!$J190) = 2,
       IF(COUNTIF(FINALS_WEEK_MONDAY_DATE[],Attendance!$J190) &gt; 0, VLOOKUP(Attendance!$G190,FINALS_WEEK_MONDAY_PERIOD_SCHEDULE[],2,TRUE),
       VLOOKUP(Attendance!$G190,REGULAR_WEEK_SCHEDULE[],6,TRUE)),
IF(WEEKDAY($J190) = 3,
       IF(COUNTIF(FINALS_WEEK_TUESDAY_DATE[],Attendance!$J190) &gt; 0, VLOOKUP(Attendance!$G190,FINALS_WEEK_TUESDAY_PERIOD_SCHEDULE[],2,TRUE),
       VLOOKUP(Attendance!$G190,REGULAR_WEEK_SCHEDULE[[Tuesday]:[Period]],5,TRUE)),
IF(WEEKDAY(Attendance!$J190) = 4,
        IF(COUNTIF(BLOCK_WEDNESDAY_DATES[],Attendance!$J190) &gt; 0, VLOOKUP(Attendance!$G190,BLOCK_WEDNESDAY_PERIOD_SCHEDULE[],2,TRUE),
        IF(COUNTIF(FINALS_WEEK_WEDNESDAY_DATE[],Attendance!$J190) &gt; 0, VLOOKUP(Attendance!$G190,FINALS_WEEK_WEDNESDAY_PERIOD_SCHEDULE[],2,TRUE),
       VLOOKUP(Attendance!$G190,REGULAR_WEEK_SCHEDULE[[Wednesday]:[Period]],4,TRUE))),
IF(WEEKDAY($J190) = 5,
       IF(COUNTIF(BLOCK_THURSDAY_DATES[],Attendance!$J190) &gt; 0, VLOOKUP(Attendance!$G190,BLOCK_THURSDAY_PERIOD_SCHEDULE[],2,TRUE),
       IF(COUNTIF(FINALS_WEEK_THURSDAY_DATE[],Attendance!$J190) &gt; 0, VLOOKUP(Attendance!$G190,FINALS_WEEK_THURSDAY_PERIOD_SCHEDULE[],2,TRUE),
       VLOOKUP(Attendance!$G190,REGULAR_WEEK_SCHEDULE[[Thursday]:[Period]],3,TRUE))),
IF(WEEKDAY(Attendance!$J190) = 6,
       IF(COUNTIF(FINALS_WEEK_FRIDAY_DATE[],Attendance!$J190) &gt; 0, VLOOKUP(Attendance!$G190,FINALS_WEEK_FRIDAY_PERIOD_SCHEDULE[],2,TRUE),
       VLOOKUP(Attendance!$G190,REGULAR_WEEK_SCHEDULE[[Friday]:[Period]],2,TRUE))))))))))</f>
        <v/>
      </c>
      <c r="J190" s="32" t="str">
        <f t="shared" ca="1" si="8"/>
        <v/>
      </c>
      <c r="K190" s="32" t="str">
        <f>IF($A190 &lt;&gt; "",VLOOKUP($A190,'Student reference sheet'!$A$2:$V$2329, 7,FALSE), "")</f>
        <v/>
      </c>
      <c r="L190" s="30" t="str">
        <f>IF($A190 ="", "", VLOOKUP($A190, 'Student reference sheet'!$A$2:$Z$2603,23,FALSE))</f>
        <v/>
      </c>
      <c r="M190" s="30" t="str">
        <f>IF($A190 ="", "", VLOOKUP($A190, 'Student reference sheet'!$A$2:$Z$2603,24,FALSE))</f>
        <v/>
      </c>
      <c r="N190" s="30" t="str">
        <f>IF($A190 ="", "", VLOOKUP($A190, 'Student reference sheet'!$A$2:$Z$2603,26,FALSE))</f>
        <v/>
      </c>
      <c r="O190" s="30" t="str">
        <f>IF($A190 ="", "", VLOOKUP($A190, 'Student reference sheet'!$A$2:$Z$2603,25,FALSE))</f>
        <v/>
      </c>
      <c r="P190" s="30" t="str">
        <f>IF($A190 = "", "", IF(OR(VLOOKUP($A190,'Student reference sheet'!$A$2:$V$2400,8,FALSE) = "R",  VLOOKUP($A190,'Student reference sheet'!$A$2:$V$2400,8,FALSE) = "L"), "X", ""))</f>
        <v/>
      </c>
      <c r="Q190" s="30" t="str">
        <f>IF($A190 ="", "", VLOOKUP($A190, 'Student reference sheet'!$A$2:$V$2603,22,FALSE))</f>
        <v/>
      </c>
      <c r="R190" s="30" t="str">
        <f>IF($A190 &lt;&gt; "",VLOOKUP($A190,'Student reference sheet'!$A$2:$V$2329, 5,FALSE), "")</f>
        <v/>
      </c>
      <c r="S190" s="30" t="str">
        <f>IF($A190 &lt;&gt; "",VLOOKUP($A190,'Student reference sheet'!$A$2:$V$2329, 6,FALSE), "")</f>
        <v/>
      </c>
      <c r="T190" s="30" t="str">
        <f>IF($A190 = "","",
IF(VLOOKUP($A190,'Student reference sheet'!$A$2:$V$2329, 10,FALSE) = "Y", "Hispanic",
IF(VLOOKUP($A190,'Student reference sheet'!$A$2:$V$2329,11,FALSE) &lt;&gt; "",
IF(VLOOKUP($A190,'Student reference sheet'!$A$2:$V$2329,11,FALSE) = "UNK", "Unknown", VLOOKUP(VALUE(VLOOKUP($A190,'Student reference sheet'!$A$2:$V$2329,11,FALSE)),'Ethnicity Reference'!$A$2:$B$22,2,FALSE)),
IF(VLOOKUP($A190,'Student reference sheet'!$A$2:$V$2329,9,FALSE) &lt;&gt; "", VLOOKUP(VALUE(VLOOKUP($A190,'Student reference sheet'!$A$2:$V$2329,9,FALSE)),'Ethnicity Reference'!$A$2:$B$22,2,FALSE),"Unknown"))))</f>
        <v/>
      </c>
      <c r="U190" s="34"/>
    </row>
    <row r="191" spans="1:21" ht="15.75">
      <c r="A191" s="47"/>
      <c r="B191" s="33"/>
      <c r="C191" s="30" t="str">
        <f>IF($A191 &lt;&gt; "",VLOOKUP($A191,'Student reference sheet'!$A$2:$V$2329, 3,FALSE), "")</f>
        <v/>
      </c>
      <c r="D191" s="30" t="str">
        <f>IF($A191 &lt;&gt; "",VLOOKUP($A191,'Student reference sheet'!$A$2:$V$2329, 2,FALSE), "")</f>
        <v/>
      </c>
      <c r="E191" s="34"/>
      <c r="F191" s="34"/>
      <c r="G191" s="31" t="str">
        <f t="shared" ca="1" si="6"/>
        <v/>
      </c>
      <c r="H191" s="31" t="str">
        <f t="shared" ca="1" si="7"/>
        <v/>
      </c>
      <c r="I191" s="36" t="str">
        <f>IF($A191 = "", "",
IF(COUNTIF(MINIMUM_DAY_DATES[], Attendance!J191) &gt; 0, VLOOKUP(Attendance!$G191,MINIMUM_DAY_PERIOD_SCHEDULE[], 2,TRUE),
IF(COUNTIF(RALLY_DATES[], Attendance!J191) &gt; 0, VLOOKUP(Attendance!$G191,RALLY_PERIOD_SCHEDULE[], 2,TRUE),
IF(WEEKDAY(Attendance!$J191) = 2,
       IF(COUNTIF(FINALS_WEEK_MONDAY_DATE[],Attendance!$J191) &gt; 0, VLOOKUP(Attendance!$G191,FINALS_WEEK_MONDAY_PERIOD_SCHEDULE[],2,TRUE),
       VLOOKUP(Attendance!$G191,REGULAR_WEEK_SCHEDULE[],6,TRUE)),
IF(WEEKDAY($J191) = 3,
       IF(COUNTIF(FINALS_WEEK_TUESDAY_DATE[],Attendance!$J191) &gt; 0, VLOOKUP(Attendance!$G191,FINALS_WEEK_TUESDAY_PERIOD_SCHEDULE[],2,TRUE),
       VLOOKUP(Attendance!$G191,REGULAR_WEEK_SCHEDULE[[Tuesday]:[Period]],5,TRUE)),
IF(WEEKDAY(Attendance!$J191) = 4,
        IF(COUNTIF(BLOCK_WEDNESDAY_DATES[],Attendance!$J191) &gt; 0, VLOOKUP(Attendance!$G191,BLOCK_WEDNESDAY_PERIOD_SCHEDULE[],2,TRUE),
        IF(COUNTIF(FINALS_WEEK_WEDNESDAY_DATE[],Attendance!$J191) &gt; 0, VLOOKUP(Attendance!$G191,FINALS_WEEK_WEDNESDAY_PERIOD_SCHEDULE[],2,TRUE),
       VLOOKUP(Attendance!$G191,REGULAR_WEEK_SCHEDULE[[Wednesday]:[Period]],4,TRUE))),
IF(WEEKDAY($J191) = 5,
       IF(COUNTIF(BLOCK_THURSDAY_DATES[],Attendance!$J191) &gt; 0, VLOOKUP(Attendance!$G191,BLOCK_THURSDAY_PERIOD_SCHEDULE[],2,TRUE),
       IF(COUNTIF(FINALS_WEEK_THURSDAY_DATE[],Attendance!$J191) &gt; 0, VLOOKUP(Attendance!$G191,FINALS_WEEK_THURSDAY_PERIOD_SCHEDULE[],2,TRUE),
       VLOOKUP(Attendance!$G191,REGULAR_WEEK_SCHEDULE[[Thursday]:[Period]],3,TRUE))),
IF(WEEKDAY(Attendance!$J191) = 6,
       IF(COUNTIF(FINALS_WEEK_FRIDAY_DATE[],Attendance!$J191) &gt; 0, VLOOKUP(Attendance!$G191,FINALS_WEEK_FRIDAY_PERIOD_SCHEDULE[],2,TRUE),
       VLOOKUP(Attendance!$G191,REGULAR_WEEK_SCHEDULE[[Friday]:[Period]],2,TRUE))))))))))</f>
        <v/>
      </c>
      <c r="J191" s="32" t="str">
        <f t="shared" ca="1" si="8"/>
        <v/>
      </c>
      <c r="K191" s="32" t="str">
        <f>IF($A191 &lt;&gt; "",VLOOKUP($A191,'Student reference sheet'!$A$2:$V$2329, 7,FALSE), "")</f>
        <v/>
      </c>
      <c r="L191" s="30" t="str">
        <f>IF($A191 ="", "", VLOOKUP($A191, 'Student reference sheet'!$A$2:$Z$2603,23,FALSE))</f>
        <v/>
      </c>
      <c r="M191" s="30" t="str">
        <f>IF($A191 ="", "", VLOOKUP($A191, 'Student reference sheet'!$A$2:$Z$2603,24,FALSE))</f>
        <v/>
      </c>
      <c r="N191" s="30" t="str">
        <f>IF($A191 ="", "", VLOOKUP($A191, 'Student reference sheet'!$A$2:$Z$2603,26,FALSE))</f>
        <v/>
      </c>
      <c r="O191" s="30" t="str">
        <f>IF($A191 ="", "", VLOOKUP($A191, 'Student reference sheet'!$A$2:$Z$2603,25,FALSE))</f>
        <v/>
      </c>
      <c r="P191" s="30" t="str">
        <f>IF($A191 = "", "", IF(OR(VLOOKUP($A191,'Student reference sheet'!$A$2:$V$2400,8,FALSE) = "R",  VLOOKUP($A191,'Student reference sheet'!$A$2:$V$2400,8,FALSE) = "L"), "X", ""))</f>
        <v/>
      </c>
      <c r="Q191" s="30" t="str">
        <f>IF($A191 ="", "", VLOOKUP($A191, 'Student reference sheet'!$A$2:$V$2603,22,FALSE))</f>
        <v/>
      </c>
      <c r="R191" s="30" t="str">
        <f>IF($A191 &lt;&gt; "",VLOOKUP($A191,'Student reference sheet'!$A$2:$V$2329, 5,FALSE), "")</f>
        <v/>
      </c>
      <c r="S191" s="30" t="str">
        <f>IF($A191 &lt;&gt; "",VLOOKUP($A191,'Student reference sheet'!$A$2:$V$2329, 6,FALSE), "")</f>
        <v/>
      </c>
      <c r="T191" s="30" t="str">
        <f>IF($A191 = "","",
IF(VLOOKUP($A191,'Student reference sheet'!$A$2:$V$2329, 10,FALSE) = "Y", "Hispanic",
IF(VLOOKUP($A191,'Student reference sheet'!$A$2:$V$2329,11,FALSE) &lt;&gt; "",
IF(VLOOKUP($A191,'Student reference sheet'!$A$2:$V$2329,11,FALSE) = "UNK", "Unknown", VLOOKUP(VALUE(VLOOKUP($A191,'Student reference sheet'!$A$2:$V$2329,11,FALSE)),'Ethnicity Reference'!$A$2:$B$22,2,FALSE)),
IF(VLOOKUP($A191,'Student reference sheet'!$A$2:$V$2329,9,FALSE) &lt;&gt; "", VLOOKUP(VALUE(VLOOKUP($A191,'Student reference sheet'!$A$2:$V$2329,9,FALSE)),'Ethnicity Reference'!$A$2:$B$22,2,FALSE),"Unknown"))))</f>
        <v/>
      </c>
      <c r="U191" s="34"/>
    </row>
    <row r="192" spans="1:21" ht="15.75">
      <c r="A192" s="47"/>
      <c r="B192" s="33"/>
      <c r="C192" s="30" t="str">
        <f>IF($A192 &lt;&gt; "",VLOOKUP($A192,'Student reference sheet'!$A$2:$V$2329, 3,FALSE), "")</f>
        <v/>
      </c>
      <c r="D192" s="30" t="str">
        <f>IF($A192 &lt;&gt; "",VLOOKUP($A192,'Student reference sheet'!$A$2:$V$2329, 2,FALSE), "")</f>
        <v/>
      </c>
      <c r="E192" s="34"/>
      <c r="F192" s="34"/>
      <c r="G192" s="31" t="str">
        <f t="shared" ca="1" si="6"/>
        <v/>
      </c>
      <c r="H192" s="31" t="str">
        <f t="shared" ca="1" si="7"/>
        <v/>
      </c>
      <c r="I192" s="36" t="str">
        <f>IF($A192 = "", "",
IF(COUNTIF(MINIMUM_DAY_DATES[], Attendance!J192) &gt; 0, VLOOKUP(Attendance!$G192,MINIMUM_DAY_PERIOD_SCHEDULE[], 2,TRUE),
IF(COUNTIF(RALLY_DATES[], Attendance!J192) &gt; 0, VLOOKUP(Attendance!$G192,RALLY_PERIOD_SCHEDULE[], 2,TRUE),
IF(WEEKDAY(Attendance!$J192) = 2,
       IF(COUNTIF(FINALS_WEEK_MONDAY_DATE[],Attendance!$J192) &gt; 0, VLOOKUP(Attendance!$G192,FINALS_WEEK_MONDAY_PERIOD_SCHEDULE[],2,TRUE),
       VLOOKUP(Attendance!$G192,REGULAR_WEEK_SCHEDULE[],6,TRUE)),
IF(WEEKDAY($J192) = 3,
       IF(COUNTIF(FINALS_WEEK_TUESDAY_DATE[],Attendance!$J192) &gt; 0, VLOOKUP(Attendance!$G192,FINALS_WEEK_TUESDAY_PERIOD_SCHEDULE[],2,TRUE),
       VLOOKUP(Attendance!$G192,REGULAR_WEEK_SCHEDULE[[Tuesday]:[Period]],5,TRUE)),
IF(WEEKDAY(Attendance!$J192) = 4,
        IF(COUNTIF(BLOCK_WEDNESDAY_DATES[],Attendance!$J192) &gt; 0, VLOOKUP(Attendance!$G192,BLOCK_WEDNESDAY_PERIOD_SCHEDULE[],2,TRUE),
        IF(COUNTIF(FINALS_WEEK_WEDNESDAY_DATE[],Attendance!$J192) &gt; 0, VLOOKUP(Attendance!$G192,FINALS_WEEK_WEDNESDAY_PERIOD_SCHEDULE[],2,TRUE),
       VLOOKUP(Attendance!$G192,REGULAR_WEEK_SCHEDULE[[Wednesday]:[Period]],4,TRUE))),
IF(WEEKDAY($J192) = 5,
       IF(COUNTIF(BLOCK_THURSDAY_DATES[],Attendance!$J192) &gt; 0, VLOOKUP(Attendance!$G192,BLOCK_THURSDAY_PERIOD_SCHEDULE[],2,TRUE),
       IF(COUNTIF(FINALS_WEEK_THURSDAY_DATE[],Attendance!$J192) &gt; 0, VLOOKUP(Attendance!$G192,FINALS_WEEK_THURSDAY_PERIOD_SCHEDULE[],2,TRUE),
       VLOOKUP(Attendance!$G192,REGULAR_WEEK_SCHEDULE[[Thursday]:[Period]],3,TRUE))),
IF(WEEKDAY(Attendance!$J192) = 6,
       IF(COUNTIF(FINALS_WEEK_FRIDAY_DATE[],Attendance!$J192) &gt; 0, VLOOKUP(Attendance!$G192,FINALS_WEEK_FRIDAY_PERIOD_SCHEDULE[],2,TRUE),
       VLOOKUP(Attendance!$G192,REGULAR_WEEK_SCHEDULE[[Friday]:[Period]],2,TRUE))))))))))</f>
        <v/>
      </c>
      <c r="J192" s="32" t="str">
        <f t="shared" ca="1" si="8"/>
        <v/>
      </c>
      <c r="K192" s="32" t="str">
        <f>IF($A192 &lt;&gt; "",VLOOKUP($A192,'Student reference sheet'!$A$2:$V$2329, 7,FALSE), "")</f>
        <v/>
      </c>
      <c r="L192" s="30" t="str">
        <f>IF($A192 ="", "", VLOOKUP($A192, 'Student reference sheet'!$A$2:$Z$2603,23,FALSE))</f>
        <v/>
      </c>
      <c r="M192" s="30" t="str">
        <f>IF($A192 ="", "", VLOOKUP($A192, 'Student reference sheet'!$A$2:$Z$2603,24,FALSE))</f>
        <v/>
      </c>
      <c r="N192" s="30" t="str">
        <f>IF($A192 ="", "", VLOOKUP($A192, 'Student reference sheet'!$A$2:$Z$2603,26,FALSE))</f>
        <v/>
      </c>
      <c r="O192" s="30" t="str">
        <f>IF($A192 ="", "", VLOOKUP($A192, 'Student reference sheet'!$A$2:$Z$2603,25,FALSE))</f>
        <v/>
      </c>
      <c r="P192" s="30" t="str">
        <f>IF($A192 = "", "", IF(OR(VLOOKUP($A192,'Student reference sheet'!$A$2:$V$2400,8,FALSE) = "R",  VLOOKUP($A192,'Student reference sheet'!$A$2:$V$2400,8,FALSE) = "L"), "X", ""))</f>
        <v/>
      </c>
      <c r="Q192" s="30" t="str">
        <f>IF($A192 ="", "", VLOOKUP($A192, 'Student reference sheet'!$A$2:$V$2603,22,FALSE))</f>
        <v/>
      </c>
      <c r="R192" s="30" t="str">
        <f>IF($A192 &lt;&gt; "",VLOOKUP($A192,'Student reference sheet'!$A$2:$V$2329, 5,FALSE), "")</f>
        <v/>
      </c>
      <c r="S192" s="30" t="str">
        <f>IF($A192 &lt;&gt; "",VLOOKUP($A192,'Student reference sheet'!$A$2:$V$2329, 6,FALSE), "")</f>
        <v/>
      </c>
      <c r="T192" s="30" t="str">
        <f>IF($A192 = "","",
IF(VLOOKUP($A192,'Student reference sheet'!$A$2:$V$2329, 10,FALSE) = "Y", "Hispanic",
IF(VLOOKUP($A192,'Student reference sheet'!$A$2:$V$2329,11,FALSE) &lt;&gt; "",
IF(VLOOKUP($A192,'Student reference sheet'!$A$2:$V$2329,11,FALSE) = "UNK", "Unknown", VLOOKUP(VALUE(VLOOKUP($A192,'Student reference sheet'!$A$2:$V$2329,11,FALSE)),'Ethnicity Reference'!$A$2:$B$22,2,FALSE)),
IF(VLOOKUP($A192,'Student reference sheet'!$A$2:$V$2329,9,FALSE) &lt;&gt; "", VLOOKUP(VALUE(VLOOKUP($A192,'Student reference sheet'!$A$2:$V$2329,9,FALSE)),'Ethnicity Reference'!$A$2:$B$22,2,FALSE),"Unknown"))))</f>
        <v/>
      </c>
      <c r="U192" s="34"/>
    </row>
    <row r="193" spans="1:21" ht="15.75">
      <c r="A193" s="47"/>
      <c r="B193" s="33"/>
      <c r="C193" s="30" t="str">
        <f>IF($A193 &lt;&gt; "",VLOOKUP($A193,'Student reference sheet'!$A$2:$V$2329, 3,FALSE), "")</f>
        <v/>
      </c>
      <c r="D193" s="30" t="str">
        <f>IF($A193 &lt;&gt; "",VLOOKUP($A193,'Student reference sheet'!$A$2:$V$2329, 2,FALSE), "")</f>
        <v/>
      </c>
      <c r="E193" s="34"/>
      <c r="F193" s="34"/>
      <c r="G193" s="31" t="str">
        <f t="shared" ca="1" si="6"/>
        <v/>
      </c>
      <c r="H193" s="31" t="str">
        <f t="shared" ca="1" si="7"/>
        <v/>
      </c>
      <c r="I193" s="36" t="str">
        <f>IF($A193 = "", "",
IF(COUNTIF(MINIMUM_DAY_DATES[], Attendance!J193) &gt; 0, VLOOKUP(Attendance!$G193,MINIMUM_DAY_PERIOD_SCHEDULE[], 2,TRUE),
IF(COUNTIF(RALLY_DATES[], Attendance!J193) &gt; 0, VLOOKUP(Attendance!$G193,RALLY_PERIOD_SCHEDULE[], 2,TRUE),
IF(WEEKDAY(Attendance!$J193) = 2,
       IF(COUNTIF(FINALS_WEEK_MONDAY_DATE[],Attendance!$J193) &gt; 0, VLOOKUP(Attendance!$G193,FINALS_WEEK_MONDAY_PERIOD_SCHEDULE[],2,TRUE),
       VLOOKUP(Attendance!$G193,REGULAR_WEEK_SCHEDULE[],6,TRUE)),
IF(WEEKDAY($J193) = 3,
       IF(COUNTIF(FINALS_WEEK_TUESDAY_DATE[],Attendance!$J193) &gt; 0, VLOOKUP(Attendance!$G193,FINALS_WEEK_TUESDAY_PERIOD_SCHEDULE[],2,TRUE),
       VLOOKUP(Attendance!$G193,REGULAR_WEEK_SCHEDULE[[Tuesday]:[Period]],5,TRUE)),
IF(WEEKDAY(Attendance!$J193) = 4,
        IF(COUNTIF(BLOCK_WEDNESDAY_DATES[],Attendance!$J193) &gt; 0, VLOOKUP(Attendance!$G193,BLOCK_WEDNESDAY_PERIOD_SCHEDULE[],2,TRUE),
        IF(COUNTIF(FINALS_WEEK_WEDNESDAY_DATE[],Attendance!$J193) &gt; 0, VLOOKUP(Attendance!$G193,FINALS_WEEK_WEDNESDAY_PERIOD_SCHEDULE[],2,TRUE),
       VLOOKUP(Attendance!$G193,REGULAR_WEEK_SCHEDULE[[Wednesday]:[Period]],4,TRUE))),
IF(WEEKDAY($J193) = 5,
       IF(COUNTIF(BLOCK_THURSDAY_DATES[],Attendance!$J193) &gt; 0, VLOOKUP(Attendance!$G193,BLOCK_THURSDAY_PERIOD_SCHEDULE[],2,TRUE),
       IF(COUNTIF(FINALS_WEEK_THURSDAY_DATE[],Attendance!$J193) &gt; 0, VLOOKUP(Attendance!$G193,FINALS_WEEK_THURSDAY_PERIOD_SCHEDULE[],2,TRUE),
       VLOOKUP(Attendance!$G193,REGULAR_WEEK_SCHEDULE[[Thursday]:[Period]],3,TRUE))),
IF(WEEKDAY(Attendance!$J193) = 6,
       IF(COUNTIF(FINALS_WEEK_FRIDAY_DATE[],Attendance!$J193) &gt; 0, VLOOKUP(Attendance!$G193,FINALS_WEEK_FRIDAY_PERIOD_SCHEDULE[],2,TRUE),
       VLOOKUP(Attendance!$G193,REGULAR_WEEK_SCHEDULE[[Friday]:[Period]],2,TRUE))))))))))</f>
        <v/>
      </c>
      <c r="J193" s="32" t="str">
        <f t="shared" ca="1" si="8"/>
        <v/>
      </c>
      <c r="K193" s="32" t="str">
        <f>IF($A193 &lt;&gt; "",VLOOKUP($A193,'Student reference sheet'!$A$2:$V$2329, 7,FALSE), "")</f>
        <v/>
      </c>
      <c r="L193" s="30" t="str">
        <f>IF($A193 ="", "", VLOOKUP($A193, 'Student reference sheet'!$A$2:$Z$2603,23,FALSE))</f>
        <v/>
      </c>
      <c r="M193" s="30" t="str">
        <f>IF($A193 ="", "", VLOOKUP($A193, 'Student reference sheet'!$A$2:$Z$2603,24,FALSE))</f>
        <v/>
      </c>
      <c r="N193" s="30" t="str">
        <f>IF($A193 ="", "", VLOOKUP($A193, 'Student reference sheet'!$A$2:$Z$2603,26,FALSE))</f>
        <v/>
      </c>
      <c r="O193" s="30" t="str">
        <f>IF($A193 ="", "", VLOOKUP($A193, 'Student reference sheet'!$A$2:$Z$2603,25,FALSE))</f>
        <v/>
      </c>
      <c r="P193" s="30" t="str">
        <f>IF($A193 = "", "", IF(OR(VLOOKUP($A193,'Student reference sheet'!$A$2:$V$2400,8,FALSE) = "R",  VLOOKUP($A193,'Student reference sheet'!$A$2:$V$2400,8,FALSE) = "L"), "X", ""))</f>
        <v/>
      </c>
      <c r="Q193" s="30" t="str">
        <f>IF($A193 ="", "", VLOOKUP($A193, 'Student reference sheet'!$A$2:$V$2603,22,FALSE))</f>
        <v/>
      </c>
      <c r="R193" s="30" t="str">
        <f>IF($A193 &lt;&gt; "",VLOOKUP($A193,'Student reference sheet'!$A$2:$V$2329, 5,FALSE), "")</f>
        <v/>
      </c>
      <c r="S193" s="30" t="str">
        <f>IF($A193 &lt;&gt; "",VLOOKUP($A193,'Student reference sheet'!$A$2:$V$2329, 6,FALSE), "")</f>
        <v/>
      </c>
      <c r="T193" s="30" t="str">
        <f>IF($A193 = "","",
IF(VLOOKUP($A193,'Student reference sheet'!$A$2:$V$2329, 10,FALSE) = "Y", "Hispanic",
IF(VLOOKUP($A193,'Student reference sheet'!$A$2:$V$2329,11,FALSE) &lt;&gt; "",
IF(VLOOKUP($A193,'Student reference sheet'!$A$2:$V$2329,11,FALSE) = "UNK", "Unknown", VLOOKUP(VALUE(VLOOKUP($A193,'Student reference sheet'!$A$2:$V$2329,11,FALSE)),'Ethnicity Reference'!$A$2:$B$22,2,FALSE)),
IF(VLOOKUP($A193,'Student reference sheet'!$A$2:$V$2329,9,FALSE) &lt;&gt; "", VLOOKUP(VALUE(VLOOKUP($A193,'Student reference sheet'!$A$2:$V$2329,9,FALSE)),'Ethnicity Reference'!$A$2:$B$22,2,FALSE),"Unknown"))))</f>
        <v/>
      </c>
      <c r="U193" s="34"/>
    </row>
    <row r="194" spans="1:21" ht="15.75">
      <c r="A194" s="47"/>
      <c r="B194" s="33"/>
      <c r="C194" s="30" t="str">
        <f>IF($A194 &lt;&gt; "",VLOOKUP($A194,'Student reference sheet'!$A$2:$V$2329, 3,FALSE), "")</f>
        <v/>
      </c>
      <c r="D194" s="30" t="str">
        <f>IF($A194 &lt;&gt; "",VLOOKUP($A194,'Student reference sheet'!$A$2:$V$2329, 2,FALSE), "")</f>
        <v/>
      </c>
      <c r="E194" s="34"/>
      <c r="F194" s="34"/>
      <c r="G194" s="31" t="str">
        <f t="shared" ref="G194:G257" ca="1" si="9">IF(A194 &lt;&gt;"", IF(G194 = "",NOW() - TODAY(), G194), "")</f>
        <v/>
      </c>
      <c r="H194" s="31" t="str">
        <f t="shared" ref="H194:H257" ca="1" si="10">IF(B194 &lt;&gt;"", IF(H194 = "",NOW() - TODAY(), H194), "")</f>
        <v/>
      </c>
      <c r="I194" s="36" t="str">
        <f>IF($A194 = "", "",
IF(COUNTIF(MINIMUM_DAY_DATES[], Attendance!J194) &gt; 0, VLOOKUP(Attendance!$G194,MINIMUM_DAY_PERIOD_SCHEDULE[], 2,TRUE),
IF(COUNTIF(RALLY_DATES[], Attendance!J194) &gt; 0, VLOOKUP(Attendance!$G194,RALLY_PERIOD_SCHEDULE[], 2,TRUE),
IF(WEEKDAY(Attendance!$J194) = 2,
       IF(COUNTIF(FINALS_WEEK_MONDAY_DATE[],Attendance!$J194) &gt; 0, VLOOKUP(Attendance!$G194,FINALS_WEEK_MONDAY_PERIOD_SCHEDULE[],2,TRUE),
       VLOOKUP(Attendance!$G194,REGULAR_WEEK_SCHEDULE[],6,TRUE)),
IF(WEEKDAY($J194) = 3,
       IF(COUNTIF(FINALS_WEEK_TUESDAY_DATE[],Attendance!$J194) &gt; 0, VLOOKUP(Attendance!$G194,FINALS_WEEK_TUESDAY_PERIOD_SCHEDULE[],2,TRUE),
       VLOOKUP(Attendance!$G194,REGULAR_WEEK_SCHEDULE[[Tuesday]:[Period]],5,TRUE)),
IF(WEEKDAY(Attendance!$J194) = 4,
        IF(COUNTIF(BLOCK_WEDNESDAY_DATES[],Attendance!$J194) &gt; 0, VLOOKUP(Attendance!$G194,BLOCK_WEDNESDAY_PERIOD_SCHEDULE[],2,TRUE),
        IF(COUNTIF(FINALS_WEEK_WEDNESDAY_DATE[],Attendance!$J194) &gt; 0, VLOOKUP(Attendance!$G194,FINALS_WEEK_WEDNESDAY_PERIOD_SCHEDULE[],2,TRUE),
       VLOOKUP(Attendance!$G194,REGULAR_WEEK_SCHEDULE[[Wednesday]:[Period]],4,TRUE))),
IF(WEEKDAY($J194) = 5,
       IF(COUNTIF(BLOCK_THURSDAY_DATES[],Attendance!$J194) &gt; 0, VLOOKUP(Attendance!$G194,BLOCK_THURSDAY_PERIOD_SCHEDULE[],2,TRUE),
       IF(COUNTIF(FINALS_WEEK_THURSDAY_DATE[],Attendance!$J194) &gt; 0, VLOOKUP(Attendance!$G194,FINALS_WEEK_THURSDAY_PERIOD_SCHEDULE[],2,TRUE),
       VLOOKUP(Attendance!$G194,REGULAR_WEEK_SCHEDULE[[Thursday]:[Period]],3,TRUE))),
IF(WEEKDAY(Attendance!$J194) = 6,
       IF(COUNTIF(FINALS_WEEK_FRIDAY_DATE[],Attendance!$J194) &gt; 0, VLOOKUP(Attendance!$G194,FINALS_WEEK_FRIDAY_PERIOD_SCHEDULE[],2,TRUE),
       VLOOKUP(Attendance!$G194,REGULAR_WEEK_SCHEDULE[[Friday]:[Period]],2,TRUE))))))))))</f>
        <v/>
      </c>
      <c r="J194" s="32" t="str">
        <f t="shared" ref="J194:J257" ca="1" si="11">IF(A194 &lt;&gt;"", IF(J194 = "",TODAY(), J194), "")</f>
        <v/>
      </c>
      <c r="K194" s="32" t="str">
        <f>IF($A194 &lt;&gt; "",VLOOKUP($A194,'Student reference sheet'!$A$2:$V$2329, 7,FALSE), "")</f>
        <v/>
      </c>
      <c r="L194" s="30" t="str">
        <f>IF($A194 ="", "", VLOOKUP($A194, 'Student reference sheet'!$A$2:$Z$2603,23,FALSE))</f>
        <v/>
      </c>
      <c r="M194" s="30" t="str">
        <f>IF($A194 ="", "", VLOOKUP($A194, 'Student reference sheet'!$A$2:$Z$2603,24,FALSE))</f>
        <v/>
      </c>
      <c r="N194" s="30" t="str">
        <f>IF($A194 ="", "", VLOOKUP($A194, 'Student reference sheet'!$A$2:$Z$2603,26,FALSE))</f>
        <v/>
      </c>
      <c r="O194" s="30" t="str">
        <f>IF($A194 ="", "", VLOOKUP($A194, 'Student reference sheet'!$A$2:$Z$2603,25,FALSE))</f>
        <v/>
      </c>
      <c r="P194" s="30" t="str">
        <f>IF($A194 = "", "", IF(OR(VLOOKUP($A194,'Student reference sheet'!$A$2:$V$2400,8,FALSE) = "R",  VLOOKUP($A194,'Student reference sheet'!$A$2:$V$2400,8,FALSE) = "L"), "X", ""))</f>
        <v/>
      </c>
      <c r="Q194" s="30" t="str">
        <f>IF($A194 ="", "", VLOOKUP($A194, 'Student reference sheet'!$A$2:$V$2603,22,FALSE))</f>
        <v/>
      </c>
      <c r="R194" s="30" t="str">
        <f>IF($A194 &lt;&gt; "",VLOOKUP($A194,'Student reference sheet'!$A$2:$V$2329, 5,FALSE), "")</f>
        <v/>
      </c>
      <c r="S194" s="30" t="str">
        <f>IF($A194 &lt;&gt; "",VLOOKUP($A194,'Student reference sheet'!$A$2:$V$2329, 6,FALSE), "")</f>
        <v/>
      </c>
      <c r="T194" s="30" t="str">
        <f>IF($A194 = "","",
IF(VLOOKUP($A194,'Student reference sheet'!$A$2:$V$2329, 10,FALSE) = "Y", "Hispanic",
IF(VLOOKUP($A194,'Student reference sheet'!$A$2:$V$2329,11,FALSE) &lt;&gt; "",
IF(VLOOKUP($A194,'Student reference sheet'!$A$2:$V$2329,11,FALSE) = "UNK", "Unknown", VLOOKUP(VALUE(VLOOKUP($A194,'Student reference sheet'!$A$2:$V$2329,11,FALSE)),'Ethnicity Reference'!$A$2:$B$22,2,FALSE)),
IF(VLOOKUP($A194,'Student reference sheet'!$A$2:$V$2329,9,FALSE) &lt;&gt; "", VLOOKUP(VALUE(VLOOKUP($A194,'Student reference sheet'!$A$2:$V$2329,9,FALSE)),'Ethnicity Reference'!$A$2:$B$22,2,FALSE),"Unknown"))))</f>
        <v/>
      </c>
      <c r="U194" s="34"/>
    </row>
    <row r="195" spans="1:21" ht="15.75">
      <c r="A195" s="47"/>
      <c r="B195" s="33"/>
      <c r="C195" s="30" t="str">
        <f>IF($A195 &lt;&gt; "",VLOOKUP($A195,'Student reference sheet'!$A$2:$V$2329, 3,FALSE), "")</f>
        <v/>
      </c>
      <c r="D195" s="30" t="str">
        <f>IF($A195 &lt;&gt; "",VLOOKUP($A195,'Student reference sheet'!$A$2:$V$2329, 2,FALSE), "")</f>
        <v/>
      </c>
      <c r="E195" s="34"/>
      <c r="F195" s="34"/>
      <c r="G195" s="31" t="str">
        <f t="shared" ca="1" si="9"/>
        <v/>
      </c>
      <c r="H195" s="31" t="str">
        <f t="shared" ca="1" si="10"/>
        <v/>
      </c>
      <c r="I195" s="36" t="str">
        <f>IF($A195 = "", "",
IF(COUNTIF(MINIMUM_DAY_DATES[], Attendance!J195) &gt; 0, VLOOKUP(Attendance!$G195,MINIMUM_DAY_PERIOD_SCHEDULE[], 2,TRUE),
IF(COUNTIF(RALLY_DATES[], Attendance!J195) &gt; 0, VLOOKUP(Attendance!$G195,RALLY_PERIOD_SCHEDULE[], 2,TRUE),
IF(WEEKDAY(Attendance!$J195) = 2,
       IF(COUNTIF(FINALS_WEEK_MONDAY_DATE[],Attendance!$J195) &gt; 0, VLOOKUP(Attendance!$G195,FINALS_WEEK_MONDAY_PERIOD_SCHEDULE[],2,TRUE),
       VLOOKUP(Attendance!$G195,REGULAR_WEEK_SCHEDULE[],6,TRUE)),
IF(WEEKDAY($J195) = 3,
       IF(COUNTIF(FINALS_WEEK_TUESDAY_DATE[],Attendance!$J195) &gt; 0, VLOOKUP(Attendance!$G195,FINALS_WEEK_TUESDAY_PERIOD_SCHEDULE[],2,TRUE),
       VLOOKUP(Attendance!$G195,REGULAR_WEEK_SCHEDULE[[Tuesday]:[Period]],5,TRUE)),
IF(WEEKDAY(Attendance!$J195) = 4,
        IF(COUNTIF(BLOCK_WEDNESDAY_DATES[],Attendance!$J195) &gt; 0, VLOOKUP(Attendance!$G195,BLOCK_WEDNESDAY_PERIOD_SCHEDULE[],2,TRUE),
        IF(COUNTIF(FINALS_WEEK_WEDNESDAY_DATE[],Attendance!$J195) &gt; 0, VLOOKUP(Attendance!$G195,FINALS_WEEK_WEDNESDAY_PERIOD_SCHEDULE[],2,TRUE),
       VLOOKUP(Attendance!$G195,REGULAR_WEEK_SCHEDULE[[Wednesday]:[Period]],4,TRUE))),
IF(WEEKDAY($J195) = 5,
       IF(COUNTIF(BLOCK_THURSDAY_DATES[],Attendance!$J195) &gt; 0, VLOOKUP(Attendance!$G195,BLOCK_THURSDAY_PERIOD_SCHEDULE[],2,TRUE),
       IF(COUNTIF(FINALS_WEEK_THURSDAY_DATE[],Attendance!$J195) &gt; 0, VLOOKUP(Attendance!$G195,FINALS_WEEK_THURSDAY_PERIOD_SCHEDULE[],2,TRUE),
       VLOOKUP(Attendance!$G195,REGULAR_WEEK_SCHEDULE[[Thursday]:[Period]],3,TRUE))),
IF(WEEKDAY(Attendance!$J195) = 6,
       IF(COUNTIF(FINALS_WEEK_FRIDAY_DATE[],Attendance!$J195) &gt; 0, VLOOKUP(Attendance!$G195,FINALS_WEEK_FRIDAY_PERIOD_SCHEDULE[],2,TRUE),
       VLOOKUP(Attendance!$G195,REGULAR_WEEK_SCHEDULE[[Friday]:[Period]],2,TRUE))))))))))</f>
        <v/>
      </c>
      <c r="J195" s="32" t="str">
        <f t="shared" ca="1" si="11"/>
        <v/>
      </c>
      <c r="K195" s="32" t="str">
        <f>IF($A195 &lt;&gt; "",VLOOKUP($A195,'Student reference sheet'!$A$2:$V$2329, 7,FALSE), "")</f>
        <v/>
      </c>
      <c r="L195" s="30" t="str">
        <f>IF($A195 ="", "", VLOOKUP($A195, 'Student reference sheet'!$A$2:$Z$2603,23,FALSE))</f>
        <v/>
      </c>
      <c r="M195" s="30" t="str">
        <f>IF($A195 ="", "", VLOOKUP($A195, 'Student reference sheet'!$A$2:$Z$2603,24,FALSE))</f>
        <v/>
      </c>
      <c r="N195" s="30" t="str">
        <f>IF($A195 ="", "", VLOOKUP($A195, 'Student reference sheet'!$A$2:$Z$2603,26,FALSE))</f>
        <v/>
      </c>
      <c r="O195" s="30" t="str">
        <f>IF($A195 ="", "", VLOOKUP($A195, 'Student reference sheet'!$A$2:$Z$2603,25,FALSE))</f>
        <v/>
      </c>
      <c r="P195" s="30" t="str">
        <f>IF($A195 = "", "", IF(OR(VLOOKUP($A195,'Student reference sheet'!$A$2:$V$2400,8,FALSE) = "R",  VLOOKUP($A195,'Student reference sheet'!$A$2:$V$2400,8,FALSE) = "L"), "X", ""))</f>
        <v/>
      </c>
      <c r="Q195" s="30" t="str">
        <f>IF($A195 ="", "", VLOOKUP($A195, 'Student reference sheet'!$A$2:$V$2603,22,FALSE))</f>
        <v/>
      </c>
      <c r="R195" s="30" t="str">
        <f>IF($A195 &lt;&gt; "",VLOOKUP($A195,'Student reference sheet'!$A$2:$V$2329, 5,FALSE), "")</f>
        <v/>
      </c>
      <c r="S195" s="30" t="str">
        <f>IF($A195 &lt;&gt; "",VLOOKUP($A195,'Student reference sheet'!$A$2:$V$2329, 6,FALSE), "")</f>
        <v/>
      </c>
      <c r="T195" s="30" t="str">
        <f>IF($A195 = "","",
IF(VLOOKUP($A195,'Student reference sheet'!$A$2:$V$2329, 10,FALSE) = "Y", "Hispanic",
IF(VLOOKUP($A195,'Student reference sheet'!$A$2:$V$2329,11,FALSE) &lt;&gt; "",
IF(VLOOKUP($A195,'Student reference sheet'!$A$2:$V$2329,11,FALSE) = "UNK", "Unknown", VLOOKUP(VALUE(VLOOKUP($A195,'Student reference sheet'!$A$2:$V$2329,11,FALSE)),'Ethnicity Reference'!$A$2:$B$22,2,FALSE)),
IF(VLOOKUP($A195,'Student reference sheet'!$A$2:$V$2329,9,FALSE) &lt;&gt; "", VLOOKUP(VALUE(VLOOKUP($A195,'Student reference sheet'!$A$2:$V$2329,9,FALSE)),'Ethnicity Reference'!$A$2:$B$22,2,FALSE),"Unknown"))))</f>
        <v/>
      </c>
      <c r="U195" s="34"/>
    </row>
    <row r="196" spans="1:21" ht="15.75">
      <c r="A196" s="47"/>
      <c r="B196" s="33"/>
      <c r="C196" s="30" t="str">
        <f>IF($A196 &lt;&gt; "",VLOOKUP($A196,'Student reference sheet'!$A$2:$V$2329, 3,FALSE), "")</f>
        <v/>
      </c>
      <c r="D196" s="30" t="str">
        <f>IF($A196 &lt;&gt; "",VLOOKUP($A196,'Student reference sheet'!$A$2:$V$2329, 2,FALSE), "")</f>
        <v/>
      </c>
      <c r="E196" s="34"/>
      <c r="F196" s="34"/>
      <c r="G196" s="31" t="str">
        <f t="shared" ca="1" si="9"/>
        <v/>
      </c>
      <c r="H196" s="31" t="str">
        <f t="shared" ca="1" si="10"/>
        <v/>
      </c>
      <c r="I196" s="36" t="str">
        <f>IF($A196 = "", "",
IF(COUNTIF(MINIMUM_DAY_DATES[], Attendance!J196) &gt; 0, VLOOKUP(Attendance!$G196,MINIMUM_DAY_PERIOD_SCHEDULE[], 2,TRUE),
IF(COUNTIF(RALLY_DATES[], Attendance!J196) &gt; 0, VLOOKUP(Attendance!$G196,RALLY_PERIOD_SCHEDULE[], 2,TRUE),
IF(WEEKDAY(Attendance!$J196) = 2,
       IF(COUNTIF(FINALS_WEEK_MONDAY_DATE[],Attendance!$J196) &gt; 0, VLOOKUP(Attendance!$G196,FINALS_WEEK_MONDAY_PERIOD_SCHEDULE[],2,TRUE),
       VLOOKUP(Attendance!$G196,REGULAR_WEEK_SCHEDULE[],6,TRUE)),
IF(WEEKDAY($J196) = 3,
       IF(COUNTIF(FINALS_WEEK_TUESDAY_DATE[],Attendance!$J196) &gt; 0, VLOOKUP(Attendance!$G196,FINALS_WEEK_TUESDAY_PERIOD_SCHEDULE[],2,TRUE),
       VLOOKUP(Attendance!$G196,REGULAR_WEEK_SCHEDULE[[Tuesday]:[Period]],5,TRUE)),
IF(WEEKDAY(Attendance!$J196) = 4,
        IF(COUNTIF(BLOCK_WEDNESDAY_DATES[],Attendance!$J196) &gt; 0, VLOOKUP(Attendance!$G196,BLOCK_WEDNESDAY_PERIOD_SCHEDULE[],2,TRUE),
        IF(COUNTIF(FINALS_WEEK_WEDNESDAY_DATE[],Attendance!$J196) &gt; 0, VLOOKUP(Attendance!$G196,FINALS_WEEK_WEDNESDAY_PERIOD_SCHEDULE[],2,TRUE),
       VLOOKUP(Attendance!$G196,REGULAR_WEEK_SCHEDULE[[Wednesday]:[Period]],4,TRUE))),
IF(WEEKDAY($J196) = 5,
       IF(COUNTIF(BLOCK_THURSDAY_DATES[],Attendance!$J196) &gt; 0, VLOOKUP(Attendance!$G196,BLOCK_THURSDAY_PERIOD_SCHEDULE[],2,TRUE),
       IF(COUNTIF(FINALS_WEEK_THURSDAY_DATE[],Attendance!$J196) &gt; 0, VLOOKUP(Attendance!$G196,FINALS_WEEK_THURSDAY_PERIOD_SCHEDULE[],2,TRUE),
       VLOOKUP(Attendance!$G196,REGULAR_WEEK_SCHEDULE[[Thursday]:[Period]],3,TRUE))),
IF(WEEKDAY(Attendance!$J196) = 6,
       IF(COUNTIF(FINALS_WEEK_FRIDAY_DATE[],Attendance!$J196) &gt; 0, VLOOKUP(Attendance!$G196,FINALS_WEEK_FRIDAY_PERIOD_SCHEDULE[],2,TRUE),
       VLOOKUP(Attendance!$G196,REGULAR_WEEK_SCHEDULE[[Friday]:[Period]],2,TRUE))))))))))</f>
        <v/>
      </c>
      <c r="J196" s="32" t="str">
        <f t="shared" ca="1" si="11"/>
        <v/>
      </c>
      <c r="K196" s="32" t="str">
        <f>IF($A196 &lt;&gt; "",VLOOKUP($A196,'Student reference sheet'!$A$2:$V$2329, 7,FALSE), "")</f>
        <v/>
      </c>
      <c r="L196" s="30" t="str">
        <f>IF($A196 ="", "", VLOOKUP($A196, 'Student reference sheet'!$A$2:$Z$2603,23,FALSE))</f>
        <v/>
      </c>
      <c r="M196" s="30" t="str">
        <f>IF($A196 ="", "", VLOOKUP($A196, 'Student reference sheet'!$A$2:$Z$2603,24,FALSE))</f>
        <v/>
      </c>
      <c r="N196" s="30" t="str">
        <f>IF($A196 ="", "", VLOOKUP($A196, 'Student reference sheet'!$A$2:$Z$2603,26,FALSE))</f>
        <v/>
      </c>
      <c r="O196" s="30" t="str">
        <f>IF($A196 ="", "", VLOOKUP($A196, 'Student reference sheet'!$A$2:$Z$2603,25,FALSE))</f>
        <v/>
      </c>
      <c r="P196" s="30" t="str">
        <f>IF($A196 = "", "", IF(OR(VLOOKUP($A196,'Student reference sheet'!$A$2:$V$2400,8,FALSE) = "R",  VLOOKUP($A196,'Student reference sheet'!$A$2:$V$2400,8,FALSE) = "L"), "X", ""))</f>
        <v/>
      </c>
      <c r="Q196" s="30" t="str">
        <f>IF($A196 ="", "", VLOOKUP($A196, 'Student reference sheet'!$A$2:$V$2603,22,FALSE))</f>
        <v/>
      </c>
      <c r="R196" s="30" t="str">
        <f>IF($A196 &lt;&gt; "",VLOOKUP($A196,'Student reference sheet'!$A$2:$V$2329, 5,FALSE), "")</f>
        <v/>
      </c>
      <c r="S196" s="30" t="str">
        <f>IF($A196 &lt;&gt; "",VLOOKUP($A196,'Student reference sheet'!$A$2:$V$2329, 6,FALSE), "")</f>
        <v/>
      </c>
      <c r="T196" s="30" t="str">
        <f>IF($A196 = "","",
IF(VLOOKUP($A196,'Student reference sheet'!$A$2:$V$2329, 10,FALSE) = "Y", "Hispanic",
IF(VLOOKUP($A196,'Student reference sheet'!$A$2:$V$2329,11,FALSE) &lt;&gt; "",
IF(VLOOKUP($A196,'Student reference sheet'!$A$2:$V$2329,11,FALSE) = "UNK", "Unknown", VLOOKUP(VALUE(VLOOKUP($A196,'Student reference sheet'!$A$2:$V$2329,11,FALSE)),'Ethnicity Reference'!$A$2:$B$22,2,FALSE)),
IF(VLOOKUP($A196,'Student reference sheet'!$A$2:$V$2329,9,FALSE) &lt;&gt; "", VLOOKUP(VALUE(VLOOKUP($A196,'Student reference sheet'!$A$2:$V$2329,9,FALSE)),'Ethnicity Reference'!$A$2:$B$22,2,FALSE),"Unknown"))))</f>
        <v/>
      </c>
      <c r="U196" s="34"/>
    </row>
    <row r="197" spans="1:21" ht="15.75">
      <c r="A197" s="47"/>
      <c r="B197" s="33"/>
      <c r="C197" s="30" t="str">
        <f>IF($A197 &lt;&gt; "",VLOOKUP($A197,'Student reference sheet'!$A$2:$V$2329, 3,FALSE), "")</f>
        <v/>
      </c>
      <c r="D197" s="30" t="str">
        <f>IF($A197 &lt;&gt; "",VLOOKUP($A197,'Student reference sheet'!$A$2:$V$2329, 2,FALSE), "")</f>
        <v/>
      </c>
      <c r="E197" s="34"/>
      <c r="F197" s="34"/>
      <c r="G197" s="31" t="str">
        <f t="shared" ca="1" si="9"/>
        <v/>
      </c>
      <c r="H197" s="31" t="str">
        <f t="shared" ca="1" si="10"/>
        <v/>
      </c>
      <c r="I197" s="36" t="str">
        <f>IF($A197 = "", "",
IF(COUNTIF(MINIMUM_DAY_DATES[], Attendance!J197) &gt; 0, VLOOKUP(Attendance!$G197,MINIMUM_DAY_PERIOD_SCHEDULE[], 2,TRUE),
IF(COUNTIF(RALLY_DATES[], Attendance!J197) &gt; 0, VLOOKUP(Attendance!$G197,RALLY_PERIOD_SCHEDULE[], 2,TRUE),
IF(WEEKDAY(Attendance!$J197) = 2,
       IF(COUNTIF(FINALS_WEEK_MONDAY_DATE[],Attendance!$J197) &gt; 0, VLOOKUP(Attendance!$G197,FINALS_WEEK_MONDAY_PERIOD_SCHEDULE[],2,TRUE),
       VLOOKUP(Attendance!$G197,REGULAR_WEEK_SCHEDULE[],6,TRUE)),
IF(WEEKDAY($J197) = 3,
       IF(COUNTIF(FINALS_WEEK_TUESDAY_DATE[],Attendance!$J197) &gt; 0, VLOOKUP(Attendance!$G197,FINALS_WEEK_TUESDAY_PERIOD_SCHEDULE[],2,TRUE),
       VLOOKUP(Attendance!$G197,REGULAR_WEEK_SCHEDULE[[Tuesday]:[Period]],5,TRUE)),
IF(WEEKDAY(Attendance!$J197) = 4,
        IF(COUNTIF(BLOCK_WEDNESDAY_DATES[],Attendance!$J197) &gt; 0, VLOOKUP(Attendance!$G197,BLOCK_WEDNESDAY_PERIOD_SCHEDULE[],2,TRUE),
        IF(COUNTIF(FINALS_WEEK_WEDNESDAY_DATE[],Attendance!$J197) &gt; 0, VLOOKUP(Attendance!$G197,FINALS_WEEK_WEDNESDAY_PERIOD_SCHEDULE[],2,TRUE),
       VLOOKUP(Attendance!$G197,REGULAR_WEEK_SCHEDULE[[Wednesday]:[Period]],4,TRUE))),
IF(WEEKDAY($J197) = 5,
       IF(COUNTIF(BLOCK_THURSDAY_DATES[],Attendance!$J197) &gt; 0, VLOOKUP(Attendance!$G197,BLOCK_THURSDAY_PERIOD_SCHEDULE[],2,TRUE),
       IF(COUNTIF(FINALS_WEEK_THURSDAY_DATE[],Attendance!$J197) &gt; 0, VLOOKUP(Attendance!$G197,FINALS_WEEK_THURSDAY_PERIOD_SCHEDULE[],2,TRUE),
       VLOOKUP(Attendance!$G197,REGULAR_WEEK_SCHEDULE[[Thursday]:[Period]],3,TRUE))),
IF(WEEKDAY(Attendance!$J197) = 6,
       IF(COUNTIF(FINALS_WEEK_FRIDAY_DATE[],Attendance!$J197) &gt; 0, VLOOKUP(Attendance!$G197,FINALS_WEEK_FRIDAY_PERIOD_SCHEDULE[],2,TRUE),
       VLOOKUP(Attendance!$G197,REGULAR_WEEK_SCHEDULE[[Friday]:[Period]],2,TRUE))))))))))</f>
        <v/>
      </c>
      <c r="J197" s="32" t="str">
        <f t="shared" ca="1" si="11"/>
        <v/>
      </c>
      <c r="K197" s="32" t="str">
        <f>IF($A197 &lt;&gt; "",VLOOKUP($A197,'Student reference sheet'!$A$2:$V$2329, 7,FALSE), "")</f>
        <v/>
      </c>
      <c r="L197" s="30" t="str">
        <f>IF($A197 ="", "", VLOOKUP($A197, 'Student reference sheet'!$A$2:$Z$2603,23,FALSE))</f>
        <v/>
      </c>
      <c r="M197" s="30" t="str">
        <f>IF($A197 ="", "", VLOOKUP($A197, 'Student reference sheet'!$A$2:$Z$2603,24,FALSE))</f>
        <v/>
      </c>
      <c r="N197" s="30" t="str">
        <f>IF($A197 ="", "", VLOOKUP($A197, 'Student reference sheet'!$A$2:$Z$2603,26,FALSE))</f>
        <v/>
      </c>
      <c r="O197" s="30" t="str">
        <f>IF($A197 ="", "", VLOOKUP($A197, 'Student reference sheet'!$A$2:$Z$2603,25,FALSE))</f>
        <v/>
      </c>
      <c r="P197" s="30" t="str">
        <f>IF($A197 = "", "", IF(OR(VLOOKUP($A197,'Student reference sheet'!$A$2:$V$2400,8,FALSE) = "R",  VLOOKUP($A197,'Student reference sheet'!$A$2:$V$2400,8,FALSE) = "L"), "X", ""))</f>
        <v/>
      </c>
      <c r="Q197" s="30" t="str">
        <f>IF($A197 ="", "", VLOOKUP($A197, 'Student reference sheet'!$A$2:$V$2603,22,FALSE))</f>
        <v/>
      </c>
      <c r="R197" s="30" t="str">
        <f>IF($A197 &lt;&gt; "",VLOOKUP($A197,'Student reference sheet'!$A$2:$V$2329, 5,FALSE), "")</f>
        <v/>
      </c>
      <c r="S197" s="30" t="str">
        <f>IF($A197 &lt;&gt; "",VLOOKUP($A197,'Student reference sheet'!$A$2:$V$2329, 6,FALSE), "")</f>
        <v/>
      </c>
      <c r="T197" s="30" t="str">
        <f>IF($A197 = "","",
IF(VLOOKUP($A197,'Student reference sheet'!$A$2:$V$2329, 10,FALSE) = "Y", "Hispanic",
IF(VLOOKUP($A197,'Student reference sheet'!$A$2:$V$2329,11,FALSE) &lt;&gt; "",
IF(VLOOKUP($A197,'Student reference sheet'!$A$2:$V$2329,11,FALSE) = "UNK", "Unknown", VLOOKUP(VALUE(VLOOKUP($A197,'Student reference sheet'!$A$2:$V$2329,11,FALSE)),'Ethnicity Reference'!$A$2:$B$22,2,FALSE)),
IF(VLOOKUP($A197,'Student reference sheet'!$A$2:$V$2329,9,FALSE) &lt;&gt; "", VLOOKUP(VALUE(VLOOKUP($A197,'Student reference sheet'!$A$2:$V$2329,9,FALSE)),'Ethnicity Reference'!$A$2:$B$22,2,FALSE),"Unknown"))))</f>
        <v/>
      </c>
      <c r="U197" s="34"/>
    </row>
    <row r="198" spans="1:21" ht="15.75">
      <c r="A198" s="47"/>
      <c r="B198" s="33"/>
      <c r="C198" s="30" t="str">
        <f>IF($A198 &lt;&gt; "",VLOOKUP($A198,'Student reference sheet'!$A$2:$V$2329, 3,FALSE), "")</f>
        <v/>
      </c>
      <c r="D198" s="30" t="str">
        <f>IF($A198 &lt;&gt; "",VLOOKUP($A198,'Student reference sheet'!$A$2:$V$2329, 2,FALSE), "")</f>
        <v/>
      </c>
      <c r="E198" s="34"/>
      <c r="F198" s="34"/>
      <c r="G198" s="31" t="str">
        <f t="shared" ca="1" si="9"/>
        <v/>
      </c>
      <c r="H198" s="31" t="str">
        <f t="shared" ca="1" si="10"/>
        <v/>
      </c>
      <c r="I198" s="36" t="str">
        <f>IF($A198 = "", "",
IF(COUNTIF(MINIMUM_DAY_DATES[], Attendance!J198) &gt; 0, VLOOKUP(Attendance!$G198,MINIMUM_DAY_PERIOD_SCHEDULE[], 2,TRUE),
IF(COUNTIF(RALLY_DATES[], Attendance!J198) &gt; 0, VLOOKUP(Attendance!$G198,RALLY_PERIOD_SCHEDULE[], 2,TRUE),
IF(WEEKDAY(Attendance!$J198) = 2,
       IF(COUNTIF(FINALS_WEEK_MONDAY_DATE[],Attendance!$J198) &gt; 0, VLOOKUP(Attendance!$G198,FINALS_WEEK_MONDAY_PERIOD_SCHEDULE[],2,TRUE),
       VLOOKUP(Attendance!$G198,REGULAR_WEEK_SCHEDULE[],6,TRUE)),
IF(WEEKDAY($J198) = 3,
       IF(COUNTIF(FINALS_WEEK_TUESDAY_DATE[],Attendance!$J198) &gt; 0, VLOOKUP(Attendance!$G198,FINALS_WEEK_TUESDAY_PERIOD_SCHEDULE[],2,TRUE),
       VLOOKUP(Attendance!$G198,REGULAR_WEEK_SCHEDULE[[Tuesday]:[Period]],5,TRUE)),
IF(WEEKDAY(Attendance!$J198) = 4,
        IF(COUNTIF(BLOCK_WEDNESDAY_DATES[],Attendance!$J198) &gt; 0, VLOOKUP(Attendance!$G198,BLOCK_WEDNESDAY_PERIOD_SCHEDULE[],2,TRUE),
        IF(COUNTIF(FINALS_WEEK_WEDNESDAY_DATE[],Attendance!$J198) &gt; 0, VLOOKUP(Attendance!$G198,FINALS_WEEK_WEDNESDAY_PERIOD_SCHEDULE[],2,TRUE),
       VLOOKUP(Attendance!$G198,REGULAR_WEEK_SCHEDULE[[Wednesday]:[Period]],4,TRUE))),
IF(WEEKDAY($J198) = 5,
       IF(COUNTIF(BLOCK_THURSDAY_DATES[],Attendance!$J198) &gt; 0, VLOOKUP(Attendance!$G198,BLOCK_THURSDAY_PERIOD_SCHEDULE[],2,TRUE),
       IF(COUNTIF(FINALS_WEEK_THURSDAY_DATE[],Attendance!$J198) &gt; 0, VLOOKUP(Attendance!$G198,FINALS_WEEK_THURSDAY_PERIOD_SCHEDULE[],2,TRUE),
       VLOOKUP(Attendance!$G198,REGULAR_WEEK_SCHEDULE[[Thursday]:[Period]],3,TRUE))),
IF(WEEKDAY(Attendance!$J198) = 6,
       IF(COUNTIF(FINALS_WEEK_FRIDAY_DATE[],Attendance!$J198) &gt; 0, VLOOKUP(Attendance!$G198,FINALS_WEEK_FRIDAY_PERIOD_SCHEDULE[],2,TRUE),
       VLOOKUP(Attendance!$G198,REGULAR_WEEK_SCHEDULE[[Friday]:[Period]],2,TRUE))))))))))</f>
        <v/>
      </c>
      <c r="J198" s="32" t="str">
        <f t="shared" ca="1" si="11"/>
        <v/>
      </c>
      <c r="K198" s="32" t="str">
        <f>IF($A198 &lt;&gt; "",VLOOKUP($A198,'Student reference sheet'!$A$2:$V$2329, 7,FALSE), "")</f>
        <v/>
      </c>
      <c r="L198" s="30" t="str">
        <f>IF($A198 ="", "", VLOOKUP($A198, 'Student reference sheet'!$A$2:$Z$2603,23,FALSE))</f>
        <v/>
      </c>
      <c r="M198" s="30" t="str">
        <f>IF($A198 ="", "", VLOOKUP($A198, 'Student reference sheet'!$A$2:$Z$2603,24,FALSE))</f>
        <v/>
      </c>
      <c r="N198" s="30" t="str">
        <f>IF($A198 ="", "", VLOOKUP($A198, 'Student reference sheet'!$A$2:$Z$2603,26,FALSE))</f>
        <v/>
      </c>
      <c r="O198" s="30" t="str">
        <f>IF($A198 ="", "", VLOOKUP($A198, 'Student reference sheet'!$A$2:$Z$2603,25,FALSE))</f>
        <v/>
      </c>
      <c r="P198" s="30" t="str">
        <f>IF($A198 = "", "", IF(OR(VLOOKUP($A198,'Student reference sheet'!$A$2:$V$2400,8,FALSE) = "R",  VLOOKUP($A198,'Student reference sheet'!$A$2:$V$2400,8,FALSE) = "L"), "X", ""))</f>
        <v/>
      </c>
      <c r="Q198" s="30" t="str">
        <f>IF($A198 ="", "", VLOOKUP($A198, 'Student reference sheet'!$A$2:$V$2603,22,FALSE))</f>
        <v/>
      </c>
      <c r="R198" s="30" t="str">
        <f>IF($A198 &lt;&gt; "",VLOOKUP($A198,'Student reference sheet'!$A$2:$V$2329, 5,FALSE), "")</f>
        <v/>
      </c>
      <c r="S198" s="30" t="str">
        <f>IF($A198 &lt;&gt; "",VLOOKUP($A198,'Student reference sheet'!$A$2:$V$2329, 6,FALSE), "")</f>
        <v/>
      </c>
      <c r="T198" s="30" t="str">
        <f>IF($A198 = "","",
IF(VLOOKUP($A198,'Student reference sheet'!$A$2:$V$2329, 10,FALSE) = "Y", "Hispanic",
IF(VLOOKUP($A198,'Student reference sheet'!$A$2:$V$2329,11,FALSE) &lt;&gt; "",
IF(VLOOKUP($A198,'Student reference sheet'!$A$2:$V$2329,11,FALSE) = "UNK", "Unknown", VLOOKUP(VALUE(VLOOKUP($A198,'Student reference sheet'!$A$2:$V$2329,11,FALSE)),'Ethnicity Reference'!$A$2:$B$22,2,FALSE)),
IF(VLOOKUP($A198,'Student reference sheet'!$A$2:$V$2329,9,FALSE) &lt;&gt; "", VLOOKUP(VALUE(VLOOKUP($A198,'Student reference sheet'!$A$2:$V$2329,9,FALSE)),'Ethnicity Reference'!$A$2:$B$22,2,FALSE),"Unknown"))))</f>
        <v/>
      </c>
      <c r="U198" s="34"/>
    </row>
    <row r="199" spans="1:21" ht="15.75">
      <c r="A199" s="47"/>
      <c r="B199" s="33"/>
      <c r="C199" s="30" t="str">
        <f>IF($A199 &lt;&gt; "",VLOOKUP($A199,'Student reference sheet'!$A$2:$V$2329, 3,FALSE), "")</f>
        <v/>
      </c>
      <c r="D199" s="30" t="str">
        <f>IF($A199 &lt;&gt; "",VLOOKUP($A199,'Student reference sheet'!$A$2:$V$2329, 2,FALSE), "")</f>
        <v/>
      </c>
      <c r="E199" s="34"/>
      <c r="F199" s="34"/>
      <c r="G199" s="31" t="str">
        <f t="shared" ca="1" si="9"/>
        <v/>
      </c>
      <c r="H199" s="31" t="str">
        <f t="shared" ca="1" si="10"/>
        <v/>
      </c>
      <c r="I199" s="36" t="str">
        <f>IF($A199 = "", "",
IF(COUNTIF(MINIMUM_DAY_DATES[], Attendance!J199) &gt; 0, VLOOKUP(Attendance!$G199,MINIMUM_DAY_PERIOD_SCHEDULE[], 2,TRUE),
IF(COUNTIF(RALLY_DATES[], Attendance!J199) &gt; 0, VLOOKUP(Attendance!$G199,RALLY_PERIOD_SCHEDULE[], 2,TRUE),
IF(WEEKDAY(Attendance!$J199) = 2,
       IF(COUNTIF(FINALS_WEEK_MONDAY_DATE[],Attendance!$J199) &gt; 0, VLOOKUP(Attendance!$G199,FINALS_WEEK_MONDAY_PERIOD_SCHEDULE[],2,TRUE),
       VLOOKUP(Attendance!$G199,REGULAR_WEEK_SCHEDULE[],6,TRUE)),
IF(WEEKDAY($J199) = 3,
       IF(COUNTIF(FINALS_WEEK_TUESDAY_DATE[],Attendance!$J199) &gt; 0, VLOOKUP(Attendance!$G199,FINALS_WEEK_TUESDAY_PERIOD_SCHEDULE[],2,TRUE),
       VLOOKUP(Attendance!$G199,REGULAR_WEEK_SCHEDULE[[Tuesday]:[Period]],5,TRUE)),
IF(WEEKDAY(Attendance!$J199) = 4,
        IF(COUNTIF(BLOCK_WEDNESDAY_DATES[],Attendance!$J199) &gt; 0, VLOOKUP(Attendance!$G199,BLOCK_WEDNESDAY_PERIOD_SCHEDULE[],2,TRUE),
        IF(COUNTIF(FINALS_WEEK_WEDNESDAY_DATE[],Attendance!$J199) &gt; 0, VLOOKUP(Attendance!$G199,FINALS_WEEK_WEDNESDAY_PERIOD_SCHEDULE[],2,TRUE),
       VLOOKUP(Attendance!$G199,REGULAR_WEEK_SCHEDULE[[Wednesday]:[Period]],4,TRUE))),
IF(WEEKDAY($J199) = 5,
       IF(COUNTIF(BLOCK_THURSDAY_DATES[],Attendance!$J199) &gt; 0, VLOOKUP(Attendance!$G199,BLOCK_THURSDAY_PERIOD_SCHEDULE[],2,TRUE),
       IF(COUNTIF(FINALS_WEEK_THURSDAY_DATE[],Attendance!$J199) &gt; 0, VLOOKUP(Attendance!$G199,FINALS_WEEK_THURSDAY_PERIOD_SCHEDULE[],2,TRUE),
       VLOOKUP(Attendance!$G199,REGULAR_WEEK_SCHEDULE[[Thursday]:[Period]],3,TRUE))),
IF(WEEKDAY(Attendance!$J199) = 6,
       IF(COUNTIF(FINALS_WEEK_FRIDAY_DATE[],Attendance!$J199) &gt; 0, VLOOKUP(Attendance!$G199,FINALS_WEEK_FRIDAY_PERIOD_SCHEDULE[],2,TRUE),
       VLOOKUP(Attendance!$G199,REGULAR_WEEK_SCHEDULE[[Friday]:[Period]],2,TRUE))))))))))</f>
        <v/>
      </c>
      <c r="J199" s="32" t="str">
        <f t="shared" ca="1" si="11"/>
        <v/>
      </c>
      <c r="K199" s="32" t="str">
        <f>IF($A199 &lt;&gt; "",VLOOKUP($A199,'Student reference sheet'!$A$2:$V$2329, 7,FALSE), "")</f>
        <v/>
      </c>
      <c r="L199" s="30" t="str">
        <f>IF($A199 ="", "", VLOOKUP($A199, 'Student reference sheet'!$A$2:$Z$2603,23,FALSE))</f>
        <v/>
      </c>
      <c r="M199" s="30" t="str">
        <f>IF($A199 ="", "", VLOOKUP($A199, 'Student reference sheet'!$A$2:$Z$2603,24,FALSE))</f>
        <v/>
      </c>
      <c r="N199" s="30" t="str">
        <f>IF($A199 ="", "", VLOOKUP($A199, 'Student reference sheet'!$A$2:$Z$2603,26,FALSE))</f>
        <v/>
      </c>
      <c r="O199" s="30" t="str">
        <f>IF($A199 ="", "", VLOOKUP($A199, 'Student reference sheet'!$A$2:$Z$2603,25,FALSE))</f>
        <v/>
      </c>
      <c r="P199" s="30" t="str">
        <f>IF($A199 = "", "", IF(OR(VLOOKUP($A199,'Student reference sheet'!$A$2:$V$2400,8,FALSE) = "R",  VLOOKUP($A199,'Student reference sheet'!$A$2:$V$2400,8,FALSE) = "L"), "X", ""))</f>
        <v/>
      </c>
      <c r="Q199" s="30" t="str">
        <f>IF($A199 ="", "", VLOOKUP($A199, 'Student reference sheet'!$A$2:$V$2603,22,FALSE))</f>
        <v/>
      </c>
      <c r="R199" s="30" t="str">
        <f>IF($A199 &lt;&gt; "",VLOOKUP($A199,'Student reference sheet'!$A$2:$V$2329, 5,FALSE), "")</f>
        <v/>
      </c>
      <c r="S199" s="30" t="str">
        <f>IF($A199 &lt;&gt; "",VLOOKUP($A199,'Student reference sheet'!$A$2:$V$2329, 6,FALSE), "")</f>
        <v/>
      </c>
      <c r="T199" s="30" t="str">
        <f>IF($A199 = "","",
IF(VLOOKUP($A199,'Student reference sheet'!$A$2:$V$2329, 10,FALSE) = "Y", "Hispanic",
IF(VLOOKUP($A199,'Student reference sheet'!$A$2:$V$2329,11,FALSE) &lt;&gt; "",
IF(VLOOKUP($A199,'Student reference sheet'!$A$2:$V$2329,11,FALSE) = "UNK", "Unknown", VLOOKUP(VALUE(VLOOKUP($A199,'Student reference sheet'!$A$2:$V$2329,11,FALSE)),'Ethnicity Reference'!$A$2:$B$22,2,FALSE)),
IF(VLOOKUP($A199,'Student reference sheet'!$A$2:$V$2329,9,FALSE) &lt;&gt; "", VLOOKUP(VALUE(VLOOKUP($A199,'Student reference sheet'!$A$2:$V$2329,9,FALSE)),'Ethnicity Reference'!$A$2:$B$22,2,FALSE),"Unknown"))))</f>
        <v/>
      </c>
      <c r="U199" s="34"/>
    </row>
    <row r="200" spans="1:21" ht="15.75">
      <c r="A200" s="47"/>
      <c r="B200" s="33"/>
      <c r="C200" s="30" t="str">
        <f>IF($A200 &lt;&gt; "",VLOOKUP($A200,'Student reference sheet'!$A$2:$V$2329, 3,FALSE), "")</f>
        <v/>
      </c>
      <c r="D200" s="30" t="str">
        <f>IF($A200 &lt;&gt; "",VLOOKUP($A200,'Student reference sheet'!$A$2:$V$2329, 2,FALSE), "")</f>
        <v/>
      </c>
      <c r="E200" s="34"/>
      <c r="F200" s="34"/>
      <c r="G200" s="31" t="str">
        <f t="shared" ca="1" si="9"/>
        <v/>
      </c>
      <c r="H200" s="31" t="str">
        <f t="shared" ca="1" si="10"/>
        <v/>
      </c>
      <c r="I200" s="36" t="str">
        <f>IF($A200 = "", "",
IF(COUNTIF(MINIMUM_DAY_DATES[], Attendance!J200) &gt; 0, VLOOKUP(Attendance!$G200,MINIMUM_DAY_PERIOD_SCHEDULE[], 2,TRUE),
IF(COUNTIF(RALLY_DATES[], Attendance!J200) &gt; 0, VLOOKUP(Attendance!$G200,RALLY_PERIOD_SCHEDULE[], 2,TRUE),
IF(WEEKDAY(Attendance!$J200) = 2,
       IF(COUNTIF(FINALS_WEEK_MONDAY_DATE[],Attendance!$J200) &gt; 0, VLOOKUP(Attendance!$G200,FINALS_WEEK_MONDAY_PERIOD_SCHEDULE[],2,TRUE),
       VLOOKUP(Attendance!$G200,REGULAR_WEEK_SCHEDULE[],6,TRUE)),
IF(WEEKDAY($J200) = 3,
       IF(COUNTIF(FINALS_WEEK_TUESDAY_DATE[],Attendance!$J200) &gt; 0, VLOOKUP(Attendance!$G200,FINALS_WEEK_TUESDAY_PERIOD_SCHEDULE[],2,TRUE),
       VLOOKUP(Attendance!$G200,REGULAR_WEEK_SCHEDULE[[Tuesday]:[Period]],5,TRUE)),
IF(WEEKDAY(Attendance!$J200) = 4,
        IF(COUNTIF(BLOCK_WEDNESDAY_DATES[],Attendance!$J200) &gt; 0, VLOOKUP(Attendance!$G200,BLOCK_WEDNESDAY_PERIOD_SCHEDULE[],2,TRUE),
        IF(COUNTIF(FINALS_WEEK_WEDNESDAY_DATE[],Attendance!$J200) &gt; 0, VLOOKUP(Attendance!$G200,FINALS_WEEK_WEDNESDAY_PERIOD_SCHEDULE[],2,TRUE),
       VLOOKUP(Attendance!$G200,REGULAR_WEEK_SCHEDULE[[Wednesday]:[Period]],4,TRUE))),
IF(WEEKDAY($J200) = 5,
       IF(COUNTIF(BLOCK_THURSDAY_DATES[],Attendance!$J200) &gt; 0, VLOOKUP(Attendance!$G200,BLOCK_THURSDAY_PERIOD_SCHEDULE[],2,TRUE),
       IF(COUNTIF(FINALS_WEEK_THURSDAY_DATE[],Attendance!$J200) &gt; 0, VLOOKUP(Attendance!$G200,FINALS_WEEK_THURSDAY_PERIOD_SCHEDULE[],2,TRUE),
       VLOOKUP(Attendance!$G200,REGULAR_WEEK_SCHEDULE[[Thursday]:[Period]],3,TRUE))),
IF(WEEKDAY(Attendance!$J200) = 6,
       IF(COUNTIF(FINALS_WEEK_FRIDAY_DATE[],Attendance!$J200) &gt; 0, VLOOKUP(Attendance!$G200,FINALS_WEEK_FRIDAY_PERIOD_SCHEDULE[],2,TRUE),
       VLOOKUP(Attendance!$G200,REGULAR_WEEK_SCHEDULE[[Friday]:[Period]],2,TRUE))))))))))</f>
        <v/>
      </c>
      <c r="J200" s="32" t="str">
        <f t="shared" ca="1" si="11"/>
        <v/>
      </c>
      <c r="K200" s="32" t="str">
        <f>IF($A200 &lt;&gt; "",VLOOKUP($A200,'Student reference sheet'!$A$2:$V$2329, 7,FALSE), "")</f>
        <v/>
      </c>
      <c r="L200" s="30" t="str">
        <f>IF($A200 ="", "", VLOOKUP($A200, 'Student reference sheet'!$A$2:$Z$2603,23,FALSE))</f>
        <v/>
      </c>
      <c r="M200" s="30" t="str">
        <f>IF($A200 ="", "", VLOOKUP($A200, 'Student reference sheet'!$A$2:$Z$2603,24,FALSE))</f>
        <v/>
      </c>
      <c r="N200" s="30" t="str">
        <f>IF($A200 ="", "", VLOOKUP($A200, 'Student reference sheet'!$A$2:$Z$2603,26,FALSE))</f>
        <v/>
      </c>
      <c r="O200" s="30" t="str">
        <f>IF($A200 ="", "", VLOOKUP($A200, 'Student reference sheet'!$A$2:$Z$2603,25,FALSE))</f>
        <v/>
      </c>
      <c r="P200" s="30" t="str">
        <f>IF($A200 = "", "", IF(OR(VLOOKUP($A200,'Student reference sheet'!$A$2:$V$2400,8,FALSE) = "R",  VLOOKUP($A200,'Student reference sheet'!$A$2:$V$2400,8,FALSE) = "L"), "X", ""))</f>
        <v/>
      </c>
      <c r="Q200" s="30" t="str">
        <f>IF($A200 ="", "", VLOOKUP($A200, 'Student reference sheet'!$A$2:$V$2603,22,FALSE))</f>
        <v/>
      </c>
      <c r="R200" s="30" t="str">
        <f>IF($A200 &lt;&gt; "",VLOOKUP($A200,'Student reference sheet'!$A$2:$V$2329, 5,FALSE), "")</f>
        <v/>
      </c>
      <c r="S200" s="30" t="str">
        <f>IF($A200 &lt;&gt; "",VLOOKUP($A200,'Student reference sheet'!$A$2:$V$2329, 6,FALSE), "")</f>
        <v/>
      </c>
      <c r="T200" s="30" t="str">
        <f>IF($A200 = "","",
IF(VLOOKUP($A200,'Student reference sheet'!$A$2:$V$2329, 10,FALSE) = "Y", "Hispanic",
IF(VLOOKUP($A200,'Student reference sheet'!$A$2:$V$2329,11,FALSE) &lt;&gt; "",
IF(VLOOKUP($A200,'Student reference sheet'!$A$2:$V$2329,11,FALSE) = "UNK", "Unknown", VLOOKUP(VALUE(VLOOKUP($A200,'Student reference sheet'!$A$2:$V$2329,11,FALSE)),'Ethnicity Reference'!$A$2:$B$22,2,FALSE)),
IF(VLOOKUP($A200,'Student reference sheet'!$A$2:$V$2329,9,FALSE) &lt;&gt; "", VLOOKUP(VALUE(VLOOKUP($A200,'Student reference sheet'!$A$2:$V$2329,9,FALSE)),'Ethnicity Reference'!$A$2:$B$22,2,FALSE),"Unknown"))))</f>
        <v/>
      </c>
      <c r="U200" s="34"/>
    </row>
    <row r="201" spans="1:21" ht="15.75">
      <c r="A201" s="47"/>
      <c r="B201" s="33"/>
      <c r="C201" s="30" t="str">
        <f>IF($A201 &lt;&gt; "",VLOOKUP($A201,'Student reference sheet'!$A$2:$V$2329, 3,FALSE), "")</f>
        <v/>
      </c>
      <c r="D201" s="30" t="str">
        <f>IF($A201 &lt;&gt; "",VLOOKUP($A201,'Student reference sheet'!$A$2:$V$2329, 2,FALSE), "")</f>
        <v/>
      </c>
      <c r="E201" s="34"/>
      <c r="F201" s="34"/>
      <c r="G201" s="31" t="str">
        <f t="shared" ca="1" si="9"/>
        <v/>
      </c>
      <c r="H201" s="31" t="str">
        <f t="shared" ca="1" si="10"/>
        <v/>
      </c>
      <c r="I201" s="36" t="str">
        <f>IF($A201 = "", "",
IF(COUNTIF(MINIMUM_DAY_DATES[], Attendance!J201) &gt; 0, VLOOKUP(Attendance!$G201,MINIMUM_DAY_PERIOD_SCHEDULE[], 2,TRUE),
IF(COUNTIF(RALLY_DATES[], Attendance!J201) &gt; 0, VLOOKUP(Attendance!$G201,RALLY_PERIOD_SCHEDULE[], 2,TRUE),
IF(WEEKDAY(Attendance!$J201) = 2,
       IF(COUNTIF(FINALS_WEEK_MONDAY_DATE[],Attendance!$J201) &gt; 0, VLOOKUP(Attendance!$G201,FINALS_WEEK_MONDAY_PERIOD_SCHEDULE[],2,TRUE),
       VLOOKUP(Attendance!$G201,REGULAR_WEEK_SCHEDULE[],6,TRUE)),
IF(WEEKDAY($J201) = 3,
       IF(COUNTIF(FINALS_WEEK_TUESDAY_DATE[],Attendance!$J201) &gt; 0, VLOOKUP(Attendance!$G201,FINALS_WEEK_TUESDAY_PERIOD_SCHEDULE[],2,TRUE),
       VLOOKUP(Attendance!$G201,REGULAR_WEEK_SCHEDULE[[Tuesday]:[Period]],5,TRUE)),
IF(WEEKDAY(Attendance!$J201) = 4,
        IF(COUNTIF(BLOCK_WEDNESDAY_DATES[],Attendance!$J201) &gt; 0, VLOOKUP(Attendance!$G201,BLOCK_WEDNESDAY_PERIOD_SCHEDULE[],2,TRUE),
        IF(COUNTIF(FINALS_WEEK_WEDNESDAY_DATE[],Attendance!$J201) &gt; 0, VLOOKUP(Attendance!$G201,FINALS_WEEK_WEDNESDAY_PERIOD_SCHEDULE[],2,TRUE),
       VLOOKUP(Attendance!$G201,REGULAR_WEEK_SCHEDULE[[Wednesday]:[Period]],4,TRUE))),
IF(WEEKDAY($J201) = 5,
       IF(COUNTIF(BLOCK_THURSDAY_DATES[],Attendance!$J201) &gt; 0, VLOOKUP(Attendance!$G201,BLOCK_THURSDAY_PERIOD_SCHEDULE[],2,TRUE),
       IF(COUNTIF(FINALS_WEEK_THURSDAY_DATE[],Attendance!$J201) &gt; 0, VLOOKUP(Attendance!$G201,FINALS_WEEK_THURSDAY_PERIOD_SCHEDULE[],2,TRUE),
       VLOOKUP(Attendance!$G201,REGULAR_WEEK_SCHEDULE[[Thursday]:[Period]],3,TRUE))),
IF(WEEKDAY(Attendance!$J201) = 6,
       IF(COUNTIF(FINALS_WEEK_FRIDAY_DATE[],Attendance!$J201) &gt; 0, VLOOKUP(Attendance!$G201,FINALS_WEEK_FRIDAY_PERIOD_SCHEDULE[],2,TRUE),
       VLOOKUP(Attendance!$G201,REGULAR_WEEK_SCHEDULE[[Friday]:[Period]],2,TRUE))))))))))</f>
        <v/>
      </c>
      <c r="J201" s="32" t="str">
        <f t="shared" ca="1" si="11"/>
        <v/>
      </c>
      <c r="K201" s="32" t="str">
        <f>IF($A201 &lt;&gt; "",VLOOKUP($A201,'Student reference sheet'!$A$2:$V$2329, 7,FALSE), "")</f>
        <v/>
      </c>
      <c r="L201" s="30" t="str">
        <f>IF($A201 ="", "", VLOOKUP($A201, 'Student reference sheet'!$A$2:$Z$2603,23,FALSE))</f>
        <v/>
      </c>
      <c r="M201" s="30" t="str">
        <f>IF($A201 ="", "", VLOOKUP($A201, 'Student reference sheet'!$A$2:$Z$2603,24,FALSE))</f>
        <v/>
      </c>
      <c r="N201" s="30" t="str">
        <f>IF($A201 ="", "", VLOOKUP($A201, 'Student reference sheet'!$A$2:$Z$2603,26,FALSE))</f>
        <v/>
      </c>
      <c r="O201" s="30" t="str">
        <f>IF($A201 ="", "", VLOOKUP($A201, 'Student reference sheet'!$A$2:$Z$2603,25,FALSE))</f>
        <v/>
      </c>
      <c r="P201" s="30" t="str">
        <f>IF($A201 = "", "", IF(OR(VLOOKUP($A201,'Student reference sheet'!$A$2:$V$2400,8,FALSE) = "R",  VLOOKUP($A201,'Student reference sheet'!$A$2:$V$2400,8,FALSE) = "L"), "X", ""))</f>
        <v/>
      </c>
      <c r="Q201" s="30" t="str">
        <f>IF($A201 ="", "", VLOOKUP($A201, 'Student reference sheet'!$A$2:$V$2603,22,FALSE))</f>
        <v/>
      </c>
      <c r="R201" s="30" t="str">
        <f>IF($A201 &lt;&gt; "",VLOOKUP($A201,'Student reference sheet'!$A$2:$V$2329, 5,FALSE), "")</f>
        <v/>
      </c>
      <c r="S201" s="30" t="str">
        <f>IF($A201 &lt;&gt; "",VLOOKUP($A201,'Student reference sheet'!$A$2:$V$2329, 6,FALSE), "")</f>
        <v/>
      </c>
      <c r="T201" s="30" t="str">
        <f>IF($A201 = "","",
IF(VLOOKUP($A201,'Student reference sheet'!$A$2:$V$2329, 10,FALSE) = "Y", "Hispanic",
IF(VLOOKUP($A201,'Student reference sheet'!$A$2:$V$2329,11,FALSE) &lt;&gt; "",
IF(VLOOKUP($A201,'Student reference sheet'!$A$2:$V$2329,11,FALSE) = "UNK", "Unknown", VLOOKUP(VALUE(VLOOKUP($A201,'Student reference sheet'!$A$2:$V$2329,11,FALSE)),'Ethnicity Reference'!$A$2:$B$22,2,FALSE)),
IF(VLOOKUP($A201,'Student reference sheet'!$A$2:$V$2329,9,FALSE) &lt;&gt; "", VLOOKUP(VALUE(VLOOKUP($A201,'Student reference sheet'!$A$2:$V$2329,9,FALSE)),'Ethnicity Reference'!$A$2:$B$22,2,FALSE),"Unknown"))))</f>
        <v/>
      </c>
      <c r="U201" s="34"/>
    </row>
    <row r="202" spans="1:21" ht="15.75">
      <c r="A202" s="47"/>
      <c r="B202" s="33"/>
      <c r="C202" s="30" t="str">
        <f>IF($A202 &lt;&gt; "",VLOOKUP($A202,'Student reference sheet'!$A$2:$V$2329, 3,FALSE), "")</f>
        <v/>
      </c>
      <c r="D202" s="30" t="str">
        <f>IF($A202 &lt;&gt; "",VLOOKUP($A202,'Student reference sheet'!$A$2:$V$2329, 2,FALSE), "")</f>
        <v/>
      </c>
      <c r="E202" s="34"/>
      <c r="F202" s="34"/>
      <c r="G202" s="31" t="str">
        <f t="shared" ca="1" si="9"/>
        <v/>
      </c>
      <c r="H202" s="31" t="str">
        <f t="shared" ca="1" si="10"/>
        <v/>
      </c>
      <c r="I202" s="36" t="str">
        <f>IF($A202 = "", "",
IF(COUNTIF(MINIMUM_DAY_DATES[], Attendance!J202) &gt; 0, VLOOKUP(Attendance!$G202,MINIMUM_DAY_PERIOD_SCHEDULE[], 2,TRUE),
IF(COUNTIF(RALLY_DATES[], Attendance!J202) &gt; 0, VLOOKUP(Attendance!$G202,RALLY_PERIOD_SCHEDULE[], 2,TRUE),
IF(WEEKDAY(Attendance!$J202) = 2,
       IF(COUNTIF(FINALS_WEEK_MONDAY_DATE[],Attendance!$J202) &gt; 0, VLOOKUP(Attendance!$G202,FINALS_WEEK_MONDAY_PERIOD_SCHEDULE[],2,TRUE),
       VLOOKUP(Attendance!$G202,REGULAR_WEEK_SCHEDULE[],6,TRUE)),
IF(WEEKDAY($J202) = 3,
       IF(COUNTIF(FINALS_WEEK_TUESDAY_DATE[],Attendance!$J202) &gt; 0, VLOOKUP(Attendance!$G202,FINALS_WEEK_TUESDAY_PERIOD_SCHEDULE[],2,TRUE),
       VLOOKUP(Attendance!$G202,REGULAR_WEEK_SCHEDULE[[Tuesday]:[Period]],5,TRUE)),
IF(WEEKDAY(Attendance!$J202) = 4,
        IF(COUNTIF(BLOCK_WEDNESDAY_DATES[],Attendance!$J202) &gt; 0, VLOOKUP(Attendance!$G202,BLOCK_WEDNESDAY_PERIOD_SCHEDULE[],2,TRUE),
        IF(COUNTIF(FINALS_WEEK_WEDNESDAY_DATE[],Attendance!$J202) &gt; 0, VLOOKUP(Attendance!$G202,FINALS_WEEK_WEDNESDAY_PERIOD_SCHEDULE[],2,TRUE),
       VLOOKUP(Attendance!$G202,REGULAR_WEEK_SCHEDULE[[Wednesday]:[Period]],4,TRUE))),
IF(WEEKDAY($J202) = 5,
       IF(COUNTIF(BLOCK_THURSDAY_DATES[],Attendance!$J202) &gt; 0, VLOOKUP(Attendance!$G202,BLOCK_THURSDAY_PERIOD_SCHEDULE[],2,TRUE),
       IF(COUNTIF(FINALS_WEEK_THURSDAY_DATE[],Attendance!$J202) &gt; 0, VLOOKUP(Attendance!$G202,FINALS_WEEK_THURSDAY_PERIOD_SCHEDULE[],2,TRUE),
       VLOOKUP(Attendance!$G202,REGULAR_WEEK_SCHEDULE[[Thursday]:[Period]],3,TRUE))),
IF(WEEKDAY(Attendance!$J202) = 6,
       IF(COUNTIF(FINALS_WEEK_FRIDAY_DATE[],Attendance!$J202) &gt; 0, VLOOKUP(Attendance!$G202,FINALS_WEEK_FRIDAY_PERIOD_SCHEDULE[],2,TRUE),
       VLOOKUP(Attendance!$G202,REGULAR_WEEK_SCHEDULE[[Friday]:[Period]],2,TRUE))))))))))</f>
        <v/>
      </c>
      <c r="J202" s="32" t="str">
        <f t="shared" ca="1" si="11"/>
        <v/>
      </c>
      <c r="K202" s="32" t="str">
        <f>IF($A202 &lt;&gt; "",VLOOKUP($A202,'Student reference sheet'!$A$2:$V$2329, 7,FALSE), "")</f>
        <v/>
      </c>
      <c r="L202" s="30" t="str">
        <f>IF($A202 ="", "", VLOOKUP($A202, 'Student reference sheet'!$A$2:$Z$2603,23,FALSE))</f>
        <v/>
      </c>
      <c r="M202" s="30" t="str">
        <f>IF($A202 ="", "", VLOOKUP($A202, 'Student reference sheet'!$A$2:$Z$2603,24,FALSE))</f>
        <v/>
      </c>
      <c r="N202" s="30" t="str">
        <f>IF($A202 ="", "", VLOOKUP($A202, 'Student reference sheet'!$A$2:$Z$2603,26,FALSE))</f>
        <v/>
      </c>
      <c r="O202" s="30" t="str">
        <f>IF($A202 ="", "", VLOOKUP($A202, 'Student reference sheet'!$A$2:$Z$2603,25,FALSE))</f>
        <v/>
      </c>
      <c r="P202" s="30" t="str">
        <f>IF($A202 = "", "", IF(OR(VLOOKUP($A202,'Student reference sheet'!$A$2:$V$2400,8,FALSE) = "R",  VLOOKUP($A202,'Student reference sheet'!$A$2:$V$2400,8,FALSE) = "L"), "X", ""))</f>
        <v/>
      </c>
      <c r="Q202" s="30" t="str">
        <f>IF($A202 ="", "", VLOOKUP($A202, 'Student reference sheet'!$A$2:$V$2603,22,FALSE))</f>
        <v/>
      </c>
      <c r="R202" s="30" t="str">
        <f>IF($A202 &lt;&gt; "",VLOOKUP($A202,'Student reference sheet'!$A$2:$V$2329, 5,FALSE), "")</f>
        <v/>
      </c>
      <c r="S202" s="30" t="str">
        <f>IF($A202 &lt;&gt; "",VLOOKUP($A202,'Student reference sheet'!$A$2:$V$2329, 6,FALSE), "")</f>
        <v/>
      </c>
      <c r="T202" s="30" t="str">
        <f>IF($A202 = "","",
IF(VLOOKUP($A202,'Student reference sheet'!$A$2:$V$2329, 10,FALSE) = "Y", "Hispanic",
IF(VLOOKUP($A202,'Student reference sheet'!$A$2:$V$2329,11,FALSE) &lt;&gt; "",
IF(VLOOKUP($A202,'Student reference sheet'!$A$2:$V$2329,11,FALSE) = "UNK", "Unknown", VLOOKUP(VALUE(VLOOKUP($A202,'Student reference sheet'!$A$2:$V$2329,11,FALSE)),'Ethnicity Reference'!$A$2:$B$22,2,FALSE)),
IF(VLOOKUP($A202,'Student reference sheet'!$A$2:$V$2329,9,FALSE) &lt;&gt; "", VLOOKUP(VALUE(VLOOKUP($A202,'Student reference sheet'!$A$2:$V$2329,9,FALSE)),'Ethnicity Reference'!$A$2:$B$22,2,FALSE),"Unknown"))))</f>
        <v/>
      </c>
      <c r="U202" s="34"/>
    </row>
    <row r="203" spans="1:21" ht="15.75">
      <c r="A203" s="47"/>
      <c r="B203" s="33"/>
      <c r="C203" s="30" t="str">
        <f>IF($A203 &lt;&gt; "",VLOOKUP($A203,'Student reference sheet'!$A$2:$V$2329, 3,FALSE), "")</f>
        <v/>
      </c>
      <c r="D203" s="30" t="str">
        <f>IF($A203 &lt;&gt; "",VLOOKUP($A203,'Student reference sheet'!$A$2:$V$2329, 2,FALSE), "")</f>
        <v/>
      </c>
      <c r="E203" s="34"/>
      <c r="F203" s="34"/>
      <c r="G203" s="31" t="str">
        <f t="shared" ca="1" si="9"/>
        <v/>
      </c>
      <c r="H203" s="31" t="str">
        <f t="shared" ca="1" si="10"/>
        <v/>
      </c>
      <c r="I203" s="36" t="str">
        <f>IF($A203 = "", "",
IF(COUNTIF(MINIMUM_DAY_DATES[], Attendance!J203) &gt; 0, VLOOKUP(Attendance!$G203,MINIMUM_DAY_PERIOD_SCHEDULE[], 2,TRUE),
IF(COUNTIF(RALLY_DATES[], Attendance!J203) &gt; 0, VLOOKUP(Attendance!$G203,RALLY_PERIOD_SCHEDULE[], 2,TRUE),
IF(WEEKDAY(Attendance!$J203) = 2,
       IF(COUNTIF(FINALS_WEEK_MONDAY_DATE[],Attendance!$J203) &gt; 0, VLOOKUP(Attendance!$G203,FINALS_WEEK_MONDAY_PERIOD_SCHEDULE[],2,TRUE),
       VLOOKUP(Attendance!$G203,REGULAR_WEEK_SCHEDULE[],6,TRUE)),
IF(WEEKDAY($J203) = 3,
       IF(COUNTIF(FINALS_WEEK_TUESDAY_DATE[],Attendance!$J203) &gt; 0, VLOOKUP(Attendance!$G203,FINALS_WEEK_TUESDAY_PERIOD_SCHEDULE[],2,TRUE),
       VLOOKUP(Attendance!$G203,REGULAR_WEEK_SCHEDULE[[Tuesday]:[Period]],5,TRUE)),
IF(WEEKDAY(Attendance!$J203) = 4,
        IF(COUNTIF(BLOCK_WEDNESDAY_DATES[],Attendance!$J203) &gt; 0, VLOOKUP(Attendance!$G203,BLOCK_WEDNESDAY_PERIOD_SCHEDULE[],2,TRUE),
        IF(COUNTIF(FINALS_WEEK_WEDNESDAY_DATE[],Attendance!$J203) &gt; 0, VLOOKUP(Attendance!$G203,FINALS_WEEK_WEDNESDAY_PERIOD_SCHEDULE[],2,TRUE),
       VLOOKUP(Attendance!$G203,REGULAR_WEEK_SCHEDULE[[Wednesday]:[Period]],4,TRUE))),
IF(WEEKDAY($J203) = 5,
       IF(COUNTIF(BLOCK_THURSDAY_DATES[],Attendance!$J203) &gt; 0, VLOOKUP(Attendance!$G203,BLOCK_THURSDAY_PERIOD_SCHEDULE[],2,TRUE),
       IF(COUNTIF(FINALS_WEEK_THURSDAY_DATE[],Attendance!$J203) &gt; 0, VLOOKUP(Attendance!$G203,FINALS_WEEK_THURSDAY_PERIOD_SCHEDULE[],2,TRUE),
       VLOOKUP(Attendance!$G203,REGULAR_WEEK_SCHEDULE[[Thursday]:[Period]],3,TRUE))),
IF(WEEKDAY(Attendance!$J203) = 6,
       IF(COUNTIF(FINALS_WEEK_FRIDAY_DATE[],Attendance!$J203) &gt; 0, VLOOKUP(Attendance!$G203,FINALS_WEEK_FRIDAY_PERIOD_SCHEDULE[],2,TRUE),
       VLOOKUP(Attendance!$G203,REGULAR_WEEK_SCHEDULE[[Friday]:[Period]],2,TRUE))))))))))</f>
        <v/>
      </c>
      <c r="J203" s="32" t="str">
        <f t="shared" ca="1" si="11"/>
        <v/>
      </c>
      <c r="K203" s="32" t="str">
        <f>IF($A203 &lt;&gt; "",VLOOKUP($A203,'Student reference sheet'!$A$2:$V$2329, 7,FALSE), "")</f>
        <v/>
      </c>
      <c r="L203" s="30" t="str">
        <f>IF($A203 ="", "", VLOOKUP($A203, 'Student reference sheet'!$A$2:$Z$2603,23,FALSE))</f>
        <v/>
      </c>
      <c r="M203" s="30" t="str">
        <f>IF($A203 ="", "", VLOOKUP($A203, 'Student reference sheet'!$A$2:$Z$2603,24,FALSE))</f>
        <v/>
      </c>
      <c r="N203" s="30" t="str">
        <f>IF($A203 ="", "", VLOOKUP($A203, 'Student reference sheet'!$A$2:$Z$2603,26,FALSE))</f>
        <v/>
      </c>
      <c r="O203" s="30" t="str">
        <f>IF($A203 ="", "", VLOOKUP($A203, 'Student reference sheet'!$A$2:$Z$2603,25,FALSE))</f>
        <v/>
      </c>
      <c r="P203" s="30" t="str">
        <f>IF($A203 = "", "", IF(OR(VLOOKUP($A203,'Student reference sheet'!$A$2:$V$2400,8,FALSE) = "R",  VLOOKUP($A203,'Student reference sheet'!$A$2:$V$2400,8,FALSE) = "L"), "X", ""))</f>
        <v/>
      </c>
      <c r="Q203" s="30" t="str">
        <f>IF($A203 ="", "", VLOOKUP($A203, 'Student reference sheet'!$A$2:$V$2603,22,FALSE))</f>
        <v/>
      </c>
      <c r="R203" s="30" t="str">
        <f>IF($A203 &lt;&gt; "",VLOOKUP($A203,'Student reference sheet'!$A$2:$V$2329, 5,FALSE), "")</f>
        <v/>
      </c>
      <c r="S203" s="30" t="str">
        <f>IF($A203 &lt;&gt; "",VLOOKUP($A203,'Student reference sheet'!$A$2:$V$2329, 6,FALSE), "")</f>
        <v/>
      </c>
      <c r="T203" s="30" t="str">
        <f>IF($A203 = "","",
IF(VLOOKUP($A203,'Student reference sheet'!$A$2:$V$2329, 10,FALSE) = "Y", "Hispanic",
IF(VLOOKUP($A203,'Student reference sheet'!$A$2:$V$2329,11,FALSE) &lt;&gt; "",
IF(VLOOKUP($A203,'Student reference sheet'!$A$2:$V$2329,11,FALSE) = "UNK", "Unknown", VLOOKUP(VALUE(VLOOKUP($A203,'Student reference sheet'!$A$2:$V$2329,11,FALSE)),'Ethnicity Reference'!$A$2:$B$22,2,FALSE)),
IF(VLOOKUP($A203,'Student reference sheet'!$A$2:$V$2329,9,FALSE) &lt;&gt; "", VLOOKUP(VALUE(VLOOKUP($A203,'Student reference sheet'!$A$2:$V$2329,9,FALSE)),'Ethnicity Reference'!$A$2:$B$22,2,FALSE),"Unknown"))))</f>
        <v/>
      </c>
      <c r="U203" s="34"/>
    </row>
    <row r="204" spans="1:21" ht="15.75">
      <c r="A204" s="47"/>
      <c r="B204" s="33"/>
      <c r="C204" s="30" t="str">
        <f>IF($A204 &lt;&gt; "",VLOOKUP($A204,'Student reference sheet'!$A$2:$V$2329, 3,FALSE), "")</f>
        <v/>
      </c>
      <c r="D204" s="30" t="str">
        <f>IF($A204 &lt;&gt; "",VLOOKUP($A204,'Student reference sheet'!$A$2:$V$2329, 2,FALSE), "")</f>
        <v/>
      </c>
      <c r="E204" s="34"/>
      <c r="F204" s="34"/>
      <c r="G204" s="31" t="str">
        <f t="shared" ca="1" si="9"/>
        <v/>
      </c>
      <c r="H204" s="31" t="str">
        <f t="shared" ca="1" si="10"/>
        <v/>
      </c>
      <c r="I204" s="36" t="str">
        <f>IF($A204 = "", "",
IF(COUNTIF(MINIMUM_DAY_DATES[], Attendance!J204) &gt; 0, VLOOKUP(Attendance!$G204,MINIMUM_DAY_PERIOD_SCHEDULE[], 2,TRUE),
IF(COUNTIF(RALLY_DATES[], Attendance!J204) &gt; 0, VLOOKUP(Attendance!$G204,RALLY_PERIOD_SCHEDULE[], 2,TRUE),
IF(WEEKDAY(Attendance!$J204) = 2,
       IF(COUNTIF(FINALS_WEEK_MONDAY_DATE[],Attendance!$J204) &gt; 0, VLOOKUP(Attendance!$G204,FINALS_WEEK_MONDAY_PERIOD_SCHEDULE[],2,TRUE),
       VLOOKUP(Attendance!$G204,REGULAR_WEEK_SCHEDULE[],6,TRUE)),
IF(WEEKDAY($J204) = 3,
       IF(COUNTIF(FINALS_WEEK_TUESDAY_DATE[],Attendance!$J204) &gt; 0, VLOOKUP(Attendance!$G204,FINALS_WEEK_TUESDAY_PERIOD_SCHEDULE[],2,TRUE),
       VLOOKUP(Attendance!$G204,REGULAR_WEEK_SCHEDULE[[Tuesday]:[Period]],5,TRUE)),
IF(WEEKDAY(Attendance!$J204) = 4,
        IF(COUNTIF(BLOCK_WEDNESDAY_DATES[],Attendance!$J204) &gt; 0, VLOOKUP(Attendance!$G204,BLOCK_WEDNESDAY_PERIOD_SCHEDULE[],2,TRUE),
        IF(COUNTIF(FINALS_WEEK_WEDNESDAY_DATE[],Attendance!$J204) &gt; 0, VLOOKUP(Attendance!$G204,FINALS_WEEK_WEDNESDAY_PERIOD_SCHEDULE[],2,TRUE),
       VLOOKUP(Attendance!$G204,REGULAR_WEEK_SCHEDULE[[Wednesday]:[Period]],4,TRUE))),
IF(WEEKDAY($J204) = 5,
       IF(COUNTIF(BLOCK_THURSDAY_DATES[],Attendance!$J204) &gt; 0, VLOOKUP(Attendance!$G204,BLOCK_THURSDAY_PERIOD_SCHEDULE[],2,TRUE),
       IF(COUNTIF(FINALS_WEEK_THURSDAY_DATE[],Attendance!$J204) &gt; 0, VLOOKUP(Attendance!$G204,FINALS_WEEK_THURSDAY_PERIOD_SCHEDULE[],2,TRUE),
       VLOOKUP(Attendance!$G204,REGULAR_WEEK_SCHEDULE[[Thursday]:[Period]],3,TRUE))),
IF(WEEKDAY(Attendance!$J204) = 6,
       IF(COUNTIF(FINALS_WEEK_FRIDAY_DATE[],Attendance!$J204) &gt; 0, VLOOKUP(Attendance!$G204,FINALS_WEEK_FRIDAY_PERIOD_SCHEDULE[],2,TRUE),
       VLOOKUP(Attendance!$G204,REGULAR_WEEK_SCHEDULE[[Friday]:[Period]],2,TRUE))))))))))</f>
        <v/>
      </c>
      <c r="J204" s="32" t="str">
        <f t="shared" ca="1" si="11"/>
        <v/>
      </c>
      <c r="K204" s="32" t="str">
        <f>IF($A204 &lt;&gt; "",VLOOKUP($A204,'Student reference sheet'!$A$2:$V$2329, 7,FALSE), "")</f>
        <v/>
      </c>
      <c r="L204" s="30" t="str">
        <f>IF($A204 ="", "", VLOOKUP($A204, 'Student reference sheet'!$A$2:$Z$2603,23,FALSE))</f>
        <v/>
      </c>
      <c r="M204" s="30" t="str">
        <f>IF($A204 ="", "", VLOOKUP($A204, 'Student reference sheet'!$A$2:$Z$2603,24,FALSE))</f>
        <v/>
      </c>
      <c r="N204" s="30" t="str">
        <f>IF($A204 ="", "", VLOOKUP($A204, 'Student reference sheet'!$A$2:$Z$2603,26,FALSE))</f>
        <v/>
      </c>
      <c r="O204" s="30" t="str">
        <f>IF($A204 ="", "", VLOOKUP($A204, 'Student reference sheet'!$A$2:$Z$2603,25,FALSE))</f>
        <v/>
      </c>
      <c r="P204" s="30" t="str">
        <f>IF($A204 = "", "", IF(OR(VLOOKUP($A204,'Student reference sheet'!$A$2:$V$2400,8,FALSE) = "R",  VLOOKUP($A204,'Student reference sheet'!$A$2:$V$2400,8,FALSE) = "L"), "X", ""))</f>
        <v/>
      </c>
      <c r="Q204" s="30" t="str">
        <f>IF($A204 ="", "", VLOOKUP($A204, 'Student reference sheet'!$A$2:$V$2603,22,FALSE))</f>
        <v/>
      </c>
      <c r="R204" s="30" t="str">
        <f>IF($A204 &lt;&gt; "",VLOOKUP($A204,'Student reference sheet'!$A$2:$V$2329, 5,FALSE), "")</f>
        <v/>
      </c>
      <c r="S204" s="30" t="str">
        <f>IF($A204 &lt;&gt; "",VLOOKUP($A204,'Student reference sheet'!$A$2:$V$2329, 6,FALSE), "")</f>
        <v/>
      </c>
      <c r="T204" s="30" t="str">
        <f>IF($A204 = "","",
IF(VLOOKUP($A204,'Student reference sheet'!$A$2:$V$2329, 10,FALSE) = "Y", "Hispanic",
IF(VLOOKUP($A204,'Student reference sheet'!$A$2:$V$2329,11,FALSE) &lt;&gt; "",
IF(VLOOKUP($A204,'Student reference sheet'!$A$2:$V$2329,11,FALSE) = "UNK", "Unknown", VLOOKUP(VALUE(VLOOKUP($A204,'Student reference sheet'!$A$2:$V$2329,11,FALSE)),'Ethnicity Reference'!$A$2:$B$22,2,FALSE)),
IF(VLOOKUP($A204,'Student reference sheet'!$A$2:$V$2329,9,FALSE) &lt;&gt; "", VLOOKUP(VALUE(VLOOKUP($A204,'Student reference sheet'!$A$2:$V$2329,9,FALSE)),'Ethnicity Reference'!$A$2:$B$22,2,FALSE),"Unknown"))))</f>
        <v/>
      </c>
      <c r="U204" s="34"/>
    </row>
    <row r="205" spans="1:21" ht="15.75">
      <c r="A205" s="47"/>
      <c r="B205" s="33"/>
      <c r="C205" s="30" t="str">
        <f>IF($A205 &lt;&gt; "",VLOOKUP($A205,'Student reference sheet'!$A$2:$V$2329, 3,FALSE), "")</f>
        <v/>
      </c>
      <c r="D205" s="30" t="str">
        <f>IF($A205 &lt;&gt; "",VLOOKUP($A205,'Student reference sheet'!$A$2:$V$2329, 2,FALSE), "")</f>
        <v/>
      </c>
      <c r="E205" s="34"/>
      <c r="F205" s="34"/>
      <c r="G205" s="31" t="str">
        <f t="shared" ca="1" si="9"/>
        <v/>
      </c>
      <c r="H205" s="31" t="str">
        <f t="shared" ca="1" si="10"/>
        <v/>
      </c>
      <c r="I205" s="36" t="str">
        <f>IF($A205 = "", "",
IF(COUNTIF(MINIMUM_DAY_DATES[], Attendance!J205) &gt; 0, VLOOKUP(Attendance!$G205,MINIMUM_DAY_PERIOD_SCHEDULE[], 2,TRUE),
IF(COUNTIF(RALLY_DATES[], Attendance!J205) &gt; 0, VLOOKUP(Attendance!$G205,RALLY_PERIOD_SCHEDULE[], 2,TRUE),
IF(WEEKDAY(Attendance!$J205) = 2,
       IF(COUNTIF(FINALS_WEEK_MONDAY_DATE[],Attendance!$J205) &gt; 0, VLOOKUP(Attendance!$G205,FINALS_WEEK_MONDAY_PERIOD_SCHEDULE[],2,TRUE),
       VLOOKUP(Attendance!$G205,REGULAR_WEEK_SCHEDULE[],6,TRUE)),
IF(WEEKDAY($J205) = 3,
       IF(COUNTIF(FINALS_WEEK_TUESDAY_DATE[],Attendance!$J205) &gt; 0, VLOOKUP(Attendance!$G205,FINALS_WEEK_TUESDAY_PERIOD_SCHEDULE[],2,TRUE),
       VLOOKUP(Attendance!$G205,REGULAR_WEEK_SCHEDULE[[Tuesday]:[Period]],5,TRUE)),
IF(WEEKDAY(Attendance!$J205) = 4,
        IF(COUNTIF(BLOCK_WEDNESDAY_DATES[],Attendance!$J205) &gt; 0, VLOOKUP(Attendance!$G205,BLOCK_WEDNESDAY_PERIOD_SCHEDULE[],2,TRUE),
        IF(COUNTIF(FINALS_WEEK_WEDNESDAY_DATE[],Attendance!$J205) &gt; 0, VLOOKUP(Attendance!$G205,FINALS_WEEK_WEDNESDAY_PERIOD_SCHEDULE[],2,TRUE),
       VLOOKUP(Attendance!$G205,REGULAR_WEEK_SCHEDULE[[Wednesday]:[Period]],4,TRUE))),
IF(WEEKDAY($J205) = 5,
       IF(COUNTIF(BLOCK_THURSDAY_DATES[],Attendance!$J205) &gt; 0, VLOOKUP(Attendance!$G205,BLOCK_THURSDAY_PERIOD_SCHEDULE[],2,TRUE),
       IF(COUNTIF(FINALS_WEEK_THURSDAY_DATE[],Attendance!$J205) &gt; 0, VLOOKUP(Attendance!$G205,FINALS_WEEK_THURSDAY_PERIOD_SCHEDULE[],2,TRUE),
       VLOOKUP(Attendance!$G205,REGULAR_WEEK_SCHEDULE[[Thursday]:[Period]],3,TRUE))),
IF(WEEKDAY(Attendance!$J205) = 6,
       IF(COUNTIF(FINALS_WEEK_FRIDAY_DATE[],Attendance!$J205) &gt; 0, VLOOKUP(Attendance!$G205,FINALS_WEEK_FRIDAY_PERIOD_SCHEDULE[],2,TRUE),
       VLOOKUP(Attendance!$G205,REGULAR_WEEK_SCHEDULE[[Friday]:[Period]],2,TRUE))))))))))</f>
        <v/>
      </c>
      <c r="J205" s="32" t="str">
        <f t="shared" ca="1" si="11"/>
        <v/>
      </c>
      <c r="K205" s="32" t="str">
        <f>IF($A205 &lt;&gt; "",VLOOKUP($A205,'Student reference sheet'!$A$2:$V$2329, 7,FALSE), "")</f>
        <v/>
      </c>
      <c r="L205" s="30" t="str">
        <f>IF($A205 ="", "", VLOOKUP($A205, 'Student reference sheet'!$A$2:$Z$2603,23,FALSE))</f>
        <v/>
      </c>
      <c r="M205" s="30" t="str">
        <f>IF($A205 ="", "", VLOOKUP($A205, 'Student reference sheet'!$A$2:$Z$2603,24,FALSE))</f>
        <v/>
      </c>
      <c r="N205" s="30" t="str">
        <f>IF($A205 ="", "", VLOOKUP($A205, 'Student reference sheet'!$A$2:$Z$2603,26,FALSE))</f>
        <v/>
      </c>
      <c r="O205" s="30" t="str">
        <f>IF($A205 ="", "", VLOOKUP($A205, 'Student reference sheet'!$A$2:$Z$2603,25,FALSE))</f>
        <v/>
      </c>
      <c r="P205" s="30" t="str">
        <f>IF($A205 = "", "", IF(OR(VLOOKUP($A205,'Student reference sheet'!$A$2:$V$2400,8,FALSE) = "R",  VLOOKUP($A205,'Student reference sheet'!$A$2:$V$2400,8,FALSE) = "L"), "X", ""))</f>
        <v/>
      </c>
      <c r="Q205" s="30" t="str">
        <f>IF($A205 ="", "", VLOOKUP($A205, 'Student reference sheet'!$A$2:$V$2603,22,FALSE))</f>
        <v/>
      </c>
      <c r="R205" s="30" t="str">
        <f>IF($A205 &lt;&gt; "",VLOOKUP($A205,'Student reference sheet'!$A$2:$V$2329, 5,FALSE), "")</f>
        <v/>
      </c>
      <c r="S205" s="30" t="str">
        <f>IF($A205 &lt;&gt; "",VLOOKUP($A205,'Student reference sheet'!$A$2:$V$2329, 6,FALSE), "")</f>
        <v/>
      </c>
      <c r="T205" s="30" t="str">
        <f>IF($A205 = "","",
IF(VLOOKUP($A205,'Student reference sheet'!$A$2:$V$2329, 10,FALSE) = "Y", "Hispanic",
IF(VLOOKUP($A205,'Student reference sheet'!$A$2:$V$2329,11,FALSE) &lt;&gt; "",
IF(VLOOKUP($A205,'Student reference sheet'!$A$2:$V$2329,11,FALSE) = "UNK", "Unknown", VLOOKUP(VALUE(VLOOKUP($A205,'Student reference sheet'!$A$2:$V$2329,11,FALSE)),'Ethnicity Reference'!$A$2:$B$22,2,FALSE)),
IF(VLOOKUP($A205,'Student reference sheet'!$A$2:$V$2329,9,FALSE) &lt;&gt; "", VLOOKUP(VALUE(VLOOKUP($A205,'Student reference sheet'!$A$2:$V$2329,9,FALSE)),'Ethnicity Reference'!$A$2:$B$22,2,FALSE),"Unknown"))))</f>
        <v/>
      </c>
      <c r="U205" s="34"/>
    </row>
    <row r="206" spans="1:21" ht="15.75">
      <c r="A206" s="47"/>
      <c r="B206" s="33"/>
      <c r="C206" s="30" t="str">
        <f>IF($A206 &lt;&gt; "",VLOOKUP($A206,'Student reference sheet'!$A$2:$V$2329, 3,FALSE), "")</f>
        <v/>
      </c>
      <c r="D206" s="30" t="str">
        <f>IF($A206 &lt;&gt; "",VLOOKUP($A206,'Student reference sheet'!$A$2:$V$2329, 2,FALSE), "")</f>
        <v/>
      </c>
      <c r="E206" s="34"/>
      <c r="F206" s="34"/>
      <c r="G206" s="31" t="str">
        <f t="shared" ca="1" si="9"/>
        <v/>
      </c>
      <c r="H206" s="31" t="str">
        <f t="shared" ca="1" si="10"/>
        <v/>
      </c>
      <c r="I206" s="36" t="str">
        <f>IF($A206 = "", "",
IF(COUNTIF(MINIMUM_DAY_DATES[], Attendance!J206) &gt; 0, VLOOKUP(Attendance!$G206,MINIMUM_DAY_PERIOD_SCHEDULE[], 2,TRUE),
IF(COUNTIF(RALLY_DATES[], Attendance!J206) &gt; 0, VLOOKUP(Attendance!$G206,RALLY_PERIOD_SCHEDULE[], 2,TRUE),
IF(WEEKDAY(Attendance!$J206) = 2,
       IF(COUNTIF(FINALS_WEEK_MONDAY_DATE[],Attendance!$J206) &gt; 0, VLOOKUP(Attendance!$G206,FINALS_WEEK_MONDAY_PERIOD_SCHEDULE[],2,TRUE),
       VLOOKUP(Attendance!$G206,REGULAR_WEEK_SCHEDULE[],6,TRUE)),
IF(WEEKDAY($J206) = 3,
       IF(COUNTIF(FINALS_WEEK_TUESDAY_DATE[],Attendance!$J206) &gt; 0, VLOOKUP(Attendance!$G206,FINALS_WEEK_TUESDAY_PERIOD_SCHEDULE[],2,TRUE),
       VLOOKUP(Attendance!$G206,REGULAR_WEEK_SCHEDULE[[Tuesday]:[Period]],5,TRUE)),
IF(WEEKDAY(Attendance!$J206) = 4,
        IF(COUNTIF(BLOCK_WEDNESDAY_DATES[],Attendance!$J206) &gt; 0, VLOOKUP(Attendance!$G206,BLOCK_WEDNESDAY_PERIOD_SCHEDULE[],2,TRUE),
        IF(COUNTIF(FINALS_WEEK_WEDNESDAY_DATE[],Attendance!$J206) &gt; 0, VLOOKUP(Attendance!$G206,FINALS_WEEK_WEDNESDAY_PERIOD_SCHEDULE[],2,TRUE),
       VLOOKUP(Attendance!$G206,REGULAR_WEEK_SCHEDULE[[Wednesday]:[Period]],4,TRUE))),
IF(WEEKDAY($J206) = 5,
       IF(COUNTIF(BLOCK_THURSDAY_DATES[],Attendance!$J206) &gt; 0, VLOOKUP(Attendance!$G206,BLOCK_THURSDAY_PERIOD_SCHEDULE[],2,TRUE),
       IF(COUNTIF(FINALS_WEEK_THURSDAY_DATE[],Attendance!$J206) &gt; 0, VLOOKUP(Attendance!$G206,FINALS_WEEK_THURSDAY_PERIOD_SCHEDULE[],2,TRUE),
       VLOOKUP(Attendance!$G206,REGULAR_WEEK_SCHEDULE[[Thursday]:[Period]],3,TRUE))),
IF(WEEKDAY(Attendance!$J206) = 6,
       IF(COUNTIF(FINALS_WEEK_FRIDAY_DATE[],Attendance!$J206) &gt; 0, VLOOKUP(Attendance!$G206,FINALS_WEEK_FRIDAY_PERIOD_SCHEDULE[],2,TRUE),
       VLOOKUP(Attendance!$G206,REGULAR_WEEK_SCHEDULE[[Friday]:[Period]],2,TRUE))))))))))</f>
        <v/>
      </c>
      <c r="J206" s="32" t="str">
        <f t="shared" ca="1" si="11"/>
        <v/>
      </c>
      <c r="K206" s="32" t="str">
        <f>IF($A206 &lt;&gt; "",VLOOKUP($A206,'Student reference sheet'!$A$2:$V$2329, 7,FALSE), "")</f>
        <v/>
      </c>
      <c r="L206" s="30" t="str">
        <f>IF($A206 ="", "", VLOOKUP($A206, 'Student reference sheet'!$A$2:$Z$2603,23,FALSE))</f>
        <v/>
      </c>
      <c r="M206" s="30" t="str">
        <f>IF($A206 ="", "", VLOOKUP($A206, 'Student reference sheet'!$A$2:$Z$2603,24,FALSE))</f>
        <v/>
      </c>
      <c r="N206" s="30" t="str">
        <f>IF($A206 ="", "", VLOOKUP($A206, 'Student reference sheet'!$A$2:$Z$2603,26,FALSE))</f>
        <v/>
      </c>
      <c r="O206" s="30" t="str">
        <f>IF($A206 ="", "", VLOOKUP($A206, 'Student reference sheet'!$A$2:$Z$2603,25,FALSE))</f>
        <v/>
      </c>
      <c r="P206" s="30" t="str">
        <f>IF($A206 = "", "", IF(OR(VLOOKUP($A206,'Student reference sheet'!$A$2:$V$2400,8,FALSE) = "R",  VLOOKUP($A206,'Student reference sheet'!$A$2:$V$2400,8,FALSE) = "L"), "X", ""))</f>
        <v/>
      </c>
      <c r="Q206" s="30" t="str">
        <f>IF($A206 ="", "", VLOOKUP($A206, 'Student reference sheet'!$A$2:$V$2603,22,FALSE))</f>
        <v/>
      </c>
      <c r="R206" s="30" t="str">
        <f>IF($A206 &lt;&gt; "",VLOOKUP($A206,'Student reference sheet'!$A$2:$V$2329, 5,FALSE), "")</f>
        <v/>
      </c>
      <c r="S206" s="30" t="str">
        <f>IF($A206 &lt;&gt; "",VLOOKUP($A206,'Student reference sheet'!$A$2:$V$2329, 6,FALSE), "")</f>
        <v/>
      </c>
      <c r="T206" s="30" t="str">
        <f>IF($A206 = "","",
IF(VLOOKUP($A206,'Student reference sheet'!$A$2:$V$2329, 10,FALSE) = "Y", "Hispanic",
IF(VLOOKUP($A206,'Student reference sheet'!$A$2:$V$2329,11,FALSE) &lt;&gt; "",
IF(VLOOKUP($A206,'Student reference sheet'!$A$2:$V$2329,11,FALSE) = "UNK", "Unknown", VLOOKUP(VALUE(VLOOKUP($A206,'Student reference sheet'!$A$2:$V$2329,11,FALSE)),'Ethnicity Reference'!$A$2:$B$22,2,FALSE)),
IF(VLOOKUP($A206,'Student reference sheet'!$A$2:$V$2329,9,FALSE) &lt;&gt; "", VLOOKUP(VALUE(VLOOKUP($A206,'Student reference sheet'!$A$2:$V$2329,9,FALSE)),'Ethnicity Reference'!$A$2:$B$22,2,FALSE),"Unknown"))))</f>
        <v/>
      </c>
      <c r="U206" s="34"/>
    </row>
    <row r="207" spans="1:21" ht="15.75">
      <c r="A207" s="47"/>
      <c r="B207" s="33"/>
      <c r="C207" s="30" t="str">
        <f>IF($A207 &lt;&gt; "",VLOOKUP($A207,'Student reference sheet'!$A$2:$V$2329, 3,FALSE), "")</f>
        <v/>
      </c>
      <c r="D207" s="30" t="str">
        <f>IF($A207 &lt;&gt; "",VLOOKUP($A207,'Student reference sheet'!$A$2:$V$2329, 2,FALSE), "")</f>
        <v/>
      </c>
      <c r="E207" s="34"/>
      <c r="F207" s="34"/>
      <c r="G207" s="31" t="str">
        <f t="shared" ca="1" si="9"/>
        <v/>
      </c>
      <c r="H207" s="31" t="str">
        <f t="shared" ca="1" si="10"/>
        <v/>
      </c>
      <c r="I207" s="36" t="str">
        <f>IF($A207 = "", "",
IF(COUNTIF(MINIMUM_DAY_DATES[], Attendance!J207) &gt; 0, VLOOKUP(Attendance!$G207,MINIMUM_DAY_PERIOD_SCHEDULE[], 2,TRUE),
IF(COUNTIF(RALLY_DATES[], Attendance!J207) &gt; 0, VLOOKUP(Attendance!$G207,RALLY_PERIOD_SCHEDULE[], 2,TRUE),
IF(WEEKDAY(Attendance!$J207) = 2,
       IF(COUNTIF(FINALS_WEEK_MONDAY_DATE[],Attendance!$J207) &gt; 0, VLOOKUP(Attendance!$G207,FINALS_WEEK_MONDAY_PERIOD_SCHEDULE[],2,TRUE),
       VLOOKUP(Attendance!$G207,REGULAR_WEEK_SCHEDULE[],6,TRUE)),
IF(WEEKDAY($J207) = 3,
       IF(COUNTIF(FINALS_WEEK_TUESDAY_DATE[],Attendance!$J207) &gt; 0, VLOOKUP(Attendance!$G207,FINALS_WEEK_TUESDAY_PERIOD_SCHEDULE[],2,TRUE),
       VLOOKUP(Attendance!$G207,REGULAR_WEEK_SCHEDULE[[Tuesday]:[Period]],5,TRUE)),
IF(WEEKDAY(Attendance!$J207) = 4,
        IF(COUNTIF(BLOCK_WEDNESDAY_DATES[],Attendance!$J207) &gt; 0, VLOOKUP(Attendance!$G207,BLOCK_WEDNESDAY_PERIOD_SCHEDULE[],2,TRUE),
        IF(COUNTIF(FINALS_WEEK_WEDNESDAY_DATE[],Attendance!$J207) &gt; 0, VLOOKUP(Attendance!$G207,FINALS_WEEK_WEDNESDAY_PERIOD_SCHEDULE[],2,TRUE),
       VLOOKUP(Attendance!$G207,REGULAR_WEEK_SCHEDULE[[Wednesday]:[Period]],4,TRUE))),
IF(WEEKDAY($J207) = 5,
       IF(COUNTIF(BLOCK_THURSDAY_DATES[],Attendance!$J207) &gt; 0, VLOOKUP(Attendance!$G207,BLOCK_THURSDAY_PERIOD_SCHEDULE[],2,TRUE),
       IF(COUNTIF(FINALS_WEEK_THURSDAY_DATE[],Attendance!$J207) &gt; 0, VLOOKUP(Attendance!$G207,FINALS_WEEK_THURSDAY_PERIOD_SCHEDULE[],2,TRUE),
       VLOOKUP(Attendance!$G207,REGULAR_WEEK_SCHEDULE[[Thursday]:[Period]],3,TRUE))),
IF(WEEKDAY(Attendance!$J207) = 6,
       IF(COUNTIF(FINALS_WEEK_FRIDAY_DATE[],Attendance!$J207) &gt; 0, VLOOKUP(Attendance!$G207,FINALS_WEEK_FRIDAY_PERIOD_SCHEDULE[],2,TRUE),
       VLOOKUP(Attendance!$G207,REGULAR_WEEK_SCHEDULE[[Friday]:[Period]],2,TRUE))))))))))</f>
        <v/>
      </c>
      <c r="J207" s="32" t="str">
        <f t="shared" ca="1" si="11"/>
        <v/>
      </c>
      <c r="K207" s="32" t="str">
        <f>IF($A207 &lt;&gt; "",VLOOKUP($A207,'Student reference sheet'!$A$2:$V$2329, 7,FALSE), "")</f>
        <v/>
      </c>
      <c r="L207" s="30" t="str">
        <f>IF($A207 ="", "", VLOOKUP($A207, 'Student reference sheet'!$A$2:$Z$2603,23,FALSE))</f>
        <v/>
      </c>
      <c r="M207" s="30" t="str">
        <f>IF($A207 ="", "", VLOOKUP($A207, 'Student reference sheet'!$A$2:$Z$2603,24,FALSE))</f>
        <v/>
      </c>
      <c r="N207" s="30" t="str">
        <f>IF($A207 ="", "", VLOOKUP($A207, 'Student reference sheet'!$A$2:$Z$2603,26,FALSE))</f>
        <v/>
      </c>
      <c r="O207" s="30" t="str">
        <f>IF($A207 ="", "", VLOOKUP($A207, 'Student reference sheet'!$A$2:$Z$2603,25,FALSE))</f>
        <v/>
      </c>
      <c r="P207" s="30" t="str">
        <f>IF($A207 = "", "", IF(OR(VLOOKUP($A207,'Student reference sheet'!$A$2:$V$2400,8,FALSE) = "R",  VLOOKUP($A207,'Student reference sheet'!$A$2:$V$2400,8,FALSE) = "L"), "X", ""))</f>
        <v/>
      </c>
      <c r="Q207" s="30" t="str">
        <f>IF($A207 ="", "", VLOOKUP($A207, 'Student reference sheet'!$A$2:$V$2603,22,FALSE))</f>
        <v/>
      </c>
      <c r="R207" s="30" t="str">
        <f>IF($A207 &lt;&gt; "",VLOOKUP($A207,'Student reference sheet'!$A$2:$V$2329, 5,FALSE), "")</f>
        <v/>
      </c>
      <c r="S207" s="30" t="str">
        <f>IF($A207 &lt;&gt; "",VLOOKUP($A207,'Student reference sheet'!$A$2:$V$2329, 6,FALSE), "")</f>
        <v/>
      </c>
      <c r="T207" s="30" t="str">
        <f>IF($A207 = "","",
IF(VLOOKUP($A207,'Student reference sheet'!$A$2:$V$2329, 10,FALSE) = "Y", "Hispanic",
IF(VLOOKUP($A207,'Student reference sheet'!$A$2:$V$2329,11,FALSE) &lt;&gt; "",
IF(VLOOKUP($A207,'Student reference sheet'!$A$2:$V$2329,11,FALSE) = "UNK", "Unknown", VLOOKUP(VALUE(VLOOKUP($A207,'Student reference sheet'!$A$2:$V$2329,11,FALSE)),'Ethnicity Reference'!$A$2:$B$22,2,FALSE)),
IF(VLOOKUP($A207,'Student reference sheet'!$A$2:$V$2329,9,FALSE) &lt;&gt; "", VLOOKUP(VALUE(VLOOKUP($A207,'Student reference sheet'!$A$2:$V$2329,9,FALSE)),'Ethnicity Reference'!$A$2:$B$22,2,FALSE),"Unknown"))))</f>
        <v/>
      </c>
      <c r="U207" s="34"/>
    </row>
    <row r="208" spans="1:21" ht="15.75">
      <c r="A208" s="47"/>
      <c r="B208" s="33"/>
      <c r="C208" s="30" t="str">
        <f>IF($A208 &lt;&gt; "",VLOOKUP($A208,'Student reference sheet'!$A$2:$V$2329, 3,FALSE), "")</f>
        <v/>
      </c>
      <c r="D208" s="30" t="str">
        <f>IF($A208 &lt;&gt; "",VLOOKUP($A208,'Student reference sheet'!$A$2:$V$2329, 2,FALSE), "")</f>
        <v/>
      </c>
      <c r="E208" s="34"/>
      <c r="F208" s="34"/>
      <c r="G208" s="31" t="str">
        <f t="shared" ca="1" si="9"/>
        <v/>
      </c>
      <c r="H208" s="31" t="str">
        <f t="shared" ca="1" si="10"/>
        <v/>
      </c>
      <c r="I208" s="36" t="str">
        <f>IF($A208 = "", "",
IF(COUNTIF(MINIMUM_DAY_DATES[], Attendance!J208) &gt; 0, VLOOKUP(Attendance!$G208,MINIMUM_DAY_PERIOD_SCHEDULE[], 2,TRUE),
IF(COUNTIF(RALLY_DATES[], Attendance!J208) &gt; 0, VLOOKUP(Attendance!$G208,RALLY_PERIOD_SCHEDULE[], 2,TRUE),
IF(WEEKDAY(Attendance!$J208) = 2,
       IF(COUNTIF(FINALS_WEEK_MONDAY_DATE[],Attendance!$J208) &gt; 0, VLOOKUP(Attendance!$G208,FINALS_WEEK_MONDAY_PERIOD_SCHEDULE[],2,TRUE),
       VLOOKUP(Attendance!$G208,REGULAR_WEEK_SCHEDULE[],6,TRUE)),
IF(WEEKDAY($J208) = 3,
       IF(COUNTIF(FINALS_WEEK_TUESDAY_DATE[],Attendance!$J208) &gt; 0, VLOOKUP(Attendance!$G208,FINALS_WEEK_TUESDAY_PERIOD_SCHEDULE[],2,TRUE),
       VLOOKUP(Attendance!$G208,REGULAR_WEEK_SCHEDULE[[Tuesday]:[Period]],5,TRUE)),
IF(WEEKDAY(Attendance!$J208) = 4,
        IF(COUNTIF(BLOCK_WEDNESDAY_DATES[],Attendance!$J208) &gt; 0, VLOOKUP(Attendance!$G208,BLOCK_WEDNESDAY_PERIOD_SCHEDULE[],2,TRUE),
        IF(COUNTIF(FINALS_WEEK_WEDNESDAY_DATE[],Attendance!$J208) &gt; 0, VLOOKUP(Attendance!$G208,FINALS_WEEK_WEDNESDAY_PERIOD_SCHEDULE[],2,TRUE),
       VLOOKUP(Attendance!$G208,REGULAR_WEEK_SCHEDULE[[Wednesday]:[Period]],4,TRUE))),
IF(WEEKDAY($J208) = 5,
       IF(COUNTIF(BLOCK_THURSDAY_DATES[],Attendance!$J208) &gt; 0, VLOOKUP(Attendance!$G208,BLOCK_THURSDAY_PERIOD_SCHEDULE[],2,TRUE),
       IF(COUNTIF(FINALS_WEEK_THURSDAY_DATE[],Attendance!$J208) &gt; 0, VLOOKUP(Attendance!$G208,FINALS_WEEK_THURSDAY_PERIOD_SCHEDULE[],2,TRUE),
       VLOOKUP(Attendance!$G208,REGULAR_WEEK_SCHEDULE[[Thursday]:[Period]],3,TRUE))),
IF(WEEKDAY(Attendance!$J208) = 6,
       IF(COUNTIF(FINALS_WEEK_FRIDAY_DATE[],Attendance!$J208) &gt; 0, VLOOKUP(Attendance!$G208,FINALS_WEEK_FRIDAY_PERIOD_SCHEDULE[],2,TRUE),
       VLOOKUP(Attendance!$G208,REGULAR_WEEK_SCHEDULE[[Friday]:[Period]],2,TRUE))))))))))</f>
        <v/>
      </c>
      <c r="J208" s="32" t="str">
        <f t="shared" ca="1" si="11"/>
        <v/>
      </c>
      <c r="K208" s="32" t="str">
        <f>IF($A208 &lt;&gt; "",VLOOKUP($A208,'Student reference sheet'!$A$2:$V$2329, 7,FALSE), "")</f>
        <v/>
      </c>
      <c r="L208" s="30" t="str">
        <f>IF($A208 ="", "", VLOOKUP($A208, 'Student reference sheet'!$A$2:$Z$2603,23,FALSE))</f>
        <v/>
      </c>
      <c r="M208" s="30" t="str">
        <f>IF($A208 ="", "", VLOOKUP($A208, 'Student reference sheet'!$A$2:$Z$2603,24,FALSE))</f>
        <v/>
      </c>
      <c r="N208" s="30" t="str">
        <f>IF($A208 ="", "", VLOOKUP($A208, 'Student reference sheet'!$A$2:$Z$2603,26,FALSE))</f>
        <v/>
      </c>
      <c r="O208" s="30" t="str">
        <f>IF($A208 ="", "", VLOOKUP($A208, 'Student reference sheet'!$A$2:$Z$2603,25,FALSE))</f>
        <v/>
      </c>
      <c r="P208" s="30" t="str">
        <f>IF($A208 = "", "", IF(OR(VLOOKUP($A208,'Student reference sheet'!$A$2:$V$2400,8,FALSE) = "R",  VLOOKUP($A208,'Student reference sheet'!$A$2:$V$2400,8,FALSE) = "L"), "X", ""))</f>
        <v/>
      </c>
      <c r="Q208" s="30" t="str">
        <f>IF($A208 ="", "", VLOOKUP($A208, 'Student reference sheet'!$A$2:$V$2603,22,FALSE))</f>
        <v/>
      </c>
      <c r="R208" s="30" t="str">
        <f>IF($A208 &lt;&gt; "",VLOOKUP($A208,'Student reference sheet'!$A$2:$V$2329, 5,FALSE), "")</f>
        <v/>
      </c>
      <c r="S208" s="30" t="str">
        <f>IF($A208 &lt;&gt; "",VLOOKUP($A208,'Student reference sheet'!$A$2:$V$2329, 6,FALSE), "")</f>
        <v/>
      </c>
      <c r="T208" s="30" t="str">
        <f>IF($A208 = "","",
IF(VLOOKUP($A208,'Student reference sheet'!$A$2:$V$2329, 10,FALSE) = "Y", "Hispanic",
IF(VLOOKUP($A208,'Student reference sheet'!$A$2:$V$2329,11,FALSE) &lt;&gt; "",
IF(VLOOKUP($A208,'Student reference sheet'!$A$2:$V$2329,11,FALSE) = "UNK", "Unknown", VLOOKUP(VALUE(VLOOKUP($A208,'Student reference sheet'!$A$2:$V$2329,11,FALSE)),'Ethnicity Reference'!$A$2:$B$22,2,FALSE)),
IF(VLOOKUP($A208,'Student reference sheet'!$A$2:$V$2329,9,FALSE) &lt;&gt; "", VLOOKUP(VALUE(VLOOKUP($A208,'Student reference sheet'!$A$2:$V$2329,9,FALSE)),'Ethnicity Reference'!$A$2:$B$22,2,FALSE),"Unknown"))))</f>
        <v/>
      </c>
      <c r="U208" s="34"/>
    </row>
    <row r="209" spans="1:21" ht="15.75">
      <c r="A209" s="47"/>
      <c r="B209" s="33"/>
      <c r="C209" s="30" t="str">
        <f>IF($A209 &lt;&gt; "",VLOOKUP($A209,'Student reference sheet'!$A$2:$V$2329, 3,FALSE), "")</f>
        <v/>
      </c>
      <c r="D209" s="30" t="str">
        <f>IF($A209 &lt;&gt; "",VLOOKUP($A209,'Student reference sheet'!$A$2:$V$2329, 2,FALSE), "")</f>
        <v/>
      </c>
      <c r="E209" s="34"/>
      <c r="F209" s="34"/>
      <c r="G209" s="31" t="str">
        <f t="shared" ca="1" si="9"/>
        <v/>
      </c>
      <c r="H209" s="31" t="str">
        <f t="shared" ca="1" si="10"/>
        <v/>
      </c>
      <c r="I209" s="36" t="str">
        <f>IF($A209 = "", "",
IF(COUNTIF(MINIMUM_DAY_DATES[], Attendance!J209) &gt; 0, VLOOKUP(Attendance!$G209,MINIMUM_DAY_PERIOD_SCHEDULE[], 2,TRUE),
IF(COUNTIF(RALLY_DATES[], Attendance!J209) &gt; 0, VLOOKUP(Attendance!$G209,RALLY_PERIOD_SCHEDULE[], 2,TRUE),
IF(WEEKDAY(Attendance!$J209) = 2,
       IF(COUNTIF(FINALS_WEEK_MONDAY_DATE[],Attendance!$J209) &gt; 0, VLOOKUP(Attendance!$G209,FINALS_WEEK_MONDAY_PERIOD_SCHEDULE[],2,TRUE),
       VLOOKUP(Attendance!$G209,REGULAR_WEEK_SCHEDULE[],6,TRUE)),
IF(WEEKDAY($J209) = 3,
       IF(COUNTIF(FINALS_WEEK_TUESDAY_DATE[],Attendance!$J209) &gt; 0, VLOOKUP(Attendance!$G209,FINALS_WEEK_TUESDAY_PERIOD_SCHEDULE[],2,TRUE),
       VLOOKUP(Attendance!$G209,REGULAR_WEEK_SCHEDULE[[Tuesday]:[Period]],5,TRUE)),
IF(WEEKDAY(Attendance!$J209) = 4,
        IF(COUNTIF(BLOCK_WEDNESDAY_DATES[],Attendance!$J209) &gt; 0, VLOOKUP(Attendance!$G209,BLOCK_WEDNESDAY_PERIOD_SCHEDULE[],2,TRUE),
        IF(COUNTIF(FINALS_WEEK_WEDNESDAY_DATE[],Attendance!$J209) &gt; 0, VLOOKUP(Attendance!$G209,FINALS_WEEK_WEDNESDAY_PERIOD_SCHEDULE[],2,TRUE),
       VLOOKUP(Attendance!$G209,REGULAR_WEEK_SCHEDULE[[Wednesday]:[Period]],4,TRUE))),
IF(WEEKDAY($J209) = 5,
       IF(COUNTIF(BLOCK_THURSDAY_DATES[],Attendance!$J209) &gt; 0, VLOOKUP(Attendance!$G209,BLOCK_THURSDAY_PERIOD_SCHEDULE[],2,TRUE),
       IF(COUNTIF(FINALS_WEEK_THURSDAY_DATE[],Attendance!$J209) &gt; 0, VLOOKUP(Attendance!$G209,FINALS_WEEK_THURSDAY_PERIOD_SCHEDULE[],2,TRUE),
       VLOOKUP(Attendance!$G209,REGULAR_WEEK_SCHEDULE[[Thursday]:[Period]],3,TRUE))),
IF(WEEKDAY(Attendance!$J209) = 6,
       IF(COUNTIF(FINALS_WEEK_FRIDAY_DATE[],Attendance!$J209) &gt; 0, VLOOKUP(Attendance!$G209,FINALS_WEEK_FRIDAY_PERIOD_SCHEDULE[],2,TRUE),
       VLOOKUP(Attendance!$G209,REGULAR_WEEK_SCHEDULE[[Friday]:[Period]],2,TRUE))))))))))</f>
        <v/>
      </c>
      <c r="J209" s="32" t="str">
        <f t="shared" ca="1" si="11"/>
        <v/>
      </c>
      <c r="K209" s="32" t="str">
        <f>IF($A209 &lt;&gt; "",VLOOKUP($A209,'Student reference sheet'!$A$2:$V$2329, 7,FALSE), "")</f>
        <v/>
      </c>
      <c r="L209" s="30" t="str">
        <f>IF($A209 ="", "", VLOOKUP($A209, 'Student reference sheet'!$A$2:$Z$2603,23,FALSE))</f>
        <v/>
      </c>
      <c r="M209" s="30" t="str">
        <f>IF($A209 ="", "", VLOOKUP($A209, 'Student reference sheet'!$A$2:$Z$2603,24,FALSE))</f>
        <v/>
      </c>
      <c r="N209" s="30" t="str">
        <f>IF($A209 ="", "", VLOOKUP($A209, 'Student reference sheet'!$A$2:$Z$2603,26,FALSE))</f>
        <v/>
      </c>
      <c r="O209" s="30" t="str">
        <f>IF($A209 ="", "", VLOOKUP($A209, 'Student reference sheet'!$A$2:$Z$2603,25,FALSE))</f>
        <v/>
      </c>
      <c r="P209" s="30" t="str">
        <f>IF($A209 = "", "", IF(OR(VLOOKUP($A209,'Student reference sheet'!$A$2:$V$2400,8,FALSE) = "R",  VLOOKUP($A209,'Student reference sheet'!$A$2:$V$2400,8,FALSE) = "L"), "X", ""))</f>
        <v/>
      </c>
      <c r="Q209" s="30" t="str">
        <f>IF($A209 ="", "", VLOOKUP($A209, 'Student reference sheet'!$A$2:$V$2603,22,FALSE))</f>
        <v/>
      </c>
      <c r="R209" s="30" t="str">
        <f>IF($A209 &lt;&gt; "",VLOOKUP($A209,'Student reference sheet'!$A$2:$V$2329, 5,FALSE), "")</f>
        <v/>
      </c>
      <c r="S209" s="30" t="str">
        <f>IF($A209 &lt;&gt; "",VLOOKUP($A209,'Student reference sheet'!$A$2:$V$2329, 6,FALSE), "")</f>
        <v/>
      </c>
      <c r="T209" s="30" t="str">
        <f>IF($A209 = "","",
IF(VLOOKUP($A209,'Student reference sheet'!$A$2:$V$2329, 10,FALSE) = "Y", "Hispanic",
IF(VLOOKUP($A209,'Student reference sheet'!$A$2:$V$2329,11,FALSE) &lt;&gt; "",
IF(VLOOKUP($A209,'Student reference sheet'!$A$2:$V$2329,11,FALSE) = "UNK", "Unknown", VLOOKUP(VALUE(VLOOKUP($A209,'Student reference sheet'!$A$2:$V$2329,11,FALSE)),'Ethnicity Reference'!$A$2:$B$22,2,FALSE)),
IF(VLOOKUP($A209,'Student reference sheet'!$A$2:$V$2329,9,FALSE) &lt;&gt; "", VLOOKUP(VALUE(VLOOKUP($A209,'Student reference sheet'!$A$2:$V$2329,9,FALSE)),'Ethnicity Reference'!$A$2:$B$22,2,FALSE),"Unknown"))))</f>
        <v/>
      </c>
      <c r="U209" s="34"/>
    </row>
    <row r="210" spans="1:21" ht="15.75">
      <c r="A210" s="47"/>
      <c r="B210" s="33"/>
      <c r="C210" s="30" t="str">
        <f>IF($A210 &lt;&gt; "",VLOOKUP($A210,'Student reference sheet'!$A$2:$V$2329, 3,FALSE), "")</f>
        <v/>
      </c>
      <c r="D210" s="30" t="str">
        <f>IF($A210 &lt;&gt; "",VLOOKUP($A210,'Student reference sheet'!$A$2:$V$2329, 2,FALSE), "")</f>
        <v/>
      </c>
      <c r="E210" s="34"/>
      <c r="F210" s="34"/>
      <c r="G210" s="31" t="str">
        <f t="shared" ca="1" si="9"/>
        <v/>
      </c>
      <c r="H210" s="31" t="str">
        <f t="shared" ca="1" si="10"/>
        <v/>
      </c>
      <c r="I210" s="36" t="str">
        <f>IF($A210 = "", "",
IF(COUNTIF(MINIMUM_DAY_DATES[], Attendance!J210) &gt; 0, VLOOKUP(Attendance!$G210,MINIMUM_DAY_PERIOD_SCHEDULE[], 2,TRUE),
IF(COUNTIF(RALLY_DATES[], Attendance!J210) &gt; 0, VLOOKUP(Attendance!$G210,RALLY_PERIOD_SCHEDULE[], 2,TRUE),
IF(WEEKDAY(Attendance!$J210) = 2,
       IF(COUNTIF(FINALS_WEEK_MONDAY_DATE[],Attendance!$J210) &gt; 0, VLOOKUP(Attendance!$G210,FINALS_WEEK_MONDAY_PERIOD_SCHEDULE[],2,TRUE),
       VLOOKUP(Attendance!$G210,REGULAR_WEEK_SCHEDULE[],6,TRUE)),
IF(WEEKDAY($J210) = 3,
       IF(COUNTIF(FINALS_WEEK_TUESDAY_DATE[],Attendance!$J210) &gt; 0, VLOOKUP(Attendance!$G210,FINALS_WEEK_TUESDAY_PERIOD_SCHEDULE[],2,TRUE),
       VLOOKUP(Attendance!$G210,REGULAR_WEEK_SCHEDULE[[Tuesday]:[Period]],5,TRUE)),
IF(WEEKDAY(Attendance!$J210) = 4,
        IF(COUNTIF(BLOCK_WEDNESDAY_DATES[],Attendance!$J210) &gt; 0, VLOOKUP(Attendance!$G210,BLOCK_WEDNESDAY_PERIOD_SCHEDULE[],2,TRUE),
        IF(COUNTIF(FINALS_WEEK_WEDNESDAY_DATE[],Attendance!$J210) &gt; 0, VLOOKUP(Attendance!$G210,FINALS_WEEK_WEDNESDAY_PERIOD_SCHEDULE[],2,TRUE),
       VLOOKUP(Attendance!$G210,REGULAR_WEEK_SCHEDULE[[Wednesday]:[Period]],4,TRUE))),
IF(WEEKDAY($J210) = 5,
       IF(COUNTIF(BLOCK_THURSDAY_DATES[],Attendance!$J210) &gt; 0, VLOOKUP(Attendance!$G210,BLOCK_THURSDAY_PERIOD_SCHEDULE[],2,TRUE),
       IF(COUNTIF(FINALS_WEEK_THURSDAY_DATE[],Attendance!$J210) &gt; 0, VLOOKUP(Attendance!$G210,FINALS_WEEK_THURSDAY_PERIOD_SCHEDULE[],2,TRUE),
       VLOOKUP(Attendance!$G210,REGULAR_WEEK_SCHEDULE[[Thursday]:[Period]],3,TRUE))),
IF(WEEKDAY(Attendance!$J210) = 6,
       IF(COUNTIF(FINALS_WEEK_FRIDAY_DATE[],Attendance!$J210) &gt; 0, VLOOKUP(Attendance!$G210,FINALS_WEEK_FRIDAY_PERIOD_SCHEDULE[],2,TRUE),
       VLOOKUP(Attendance!$G210,REGULAR_WEEK_SCHEDULE[[Friday]:[Period]],2,TRUE))))))))))</f>
        <v/>
      </c>
      <c r="J210" s="32" t="str">
        <f t="shared" ca="1" si="11"/>
        <v/>
      </c>
      <c r="K210" s="32" t="str">
        <f>IF($A210 &lt;&gt; "",VLOOKUP($A210,'Student reference sheet'!$A$2:$V$2329, 7,FALSE), "")</f>
        <v/>
      </c>
      <c r="L210" s="30" t="str">
        <f>IF($A210 ="", "", VLOOKUP($A210, 'Student reference sheet'!$A$2:$Z$2603,23,FALSE))</f>
        <v/>
      </c>
      <c r="M210" s="30" t="str">
        <f>IF($A210 ="", "", VLOOKUP($A210, 'Student reference sheet'!$A$2:$Z$2603,24,FALSE))</f>
        <v/>
      </c>
      <c r="N210" s="30" t="str">
        <f>IF($A210 ="", "", VLOOKUP($A210, 'Student reference sheet'!$A$2:$Z$2603,26,FALSE))</f>
        <v/>
      </c>
      <c r="O210" s="30" t="str">
        <f>IF($A210 ="", "", VLOOKUP($A210, 'Student reference sheet'!$A$2:$Z$2603,25,FALSE))</f>
        <v/>
      </c>
      <c r="P210" s="30" t="str">
        <f>IF($A210 = "", "", IF(OR(VLOOKUP($A210,'Student reference sheet'!$A$2:$V$2400,8,FALSE) = "R",  VLOOKUP($A210,'Student reference sheet'!$A$2:$V$2400,8,FALSE) = "L"), "X", ""))</f>
        <v/>
      </c>
      <c r="Q210" s="30" t="str">
        <f>IF($A210 ="", "", VLOOKUP($A210, 'Student reference sheet'!$A$2:$V$2603,22,FALSE))</f>
        <v/>
      </c>
      <c r="R210" s="30" t="str">
        <f>IF($A210 &lt;&gt; "",VLOOKUP($A210,'Student reference sheet'!$A$2:$V$2329, 5,FALSE), "")</f>
        <v/>
      </c>
      <c r="S210" s="30" t="str">
        <f>IF($A210 &lt;&gt; "",VLOOKUP($A210,'Student reference sheet'!$A$2:$V$2329, 6,FALSE), "")</f>
        <v/>
      </c>
      <c r="T210" s="30" t="str">
        <f>IF($A210 = "","",
IF(VLOOKUP($A210,'Student reference sheet'!$A$2:$V$2329, 10,FALSE) = "Y", "Hispanic",
IF(VLOOKUP($A210,'Student reference sheet'!$A$2:$V$2329,11,FALSE) &lt;&gt; "",
IF(VLOOKUP($A210,'Student reference sheet'!$A$2:$V$2329,11,FALSE) = "UNK", "Unknown", VLOOKUP(VALUE(VLOOKUP($A210,'Student reference sheet'!$A$2:$V$2329,11,FALSE)),'Ethnicity Reference'!$A$2:$B$22,2,FALSE)),
IF(VLOOKUP($A210,'Student reference sheet'!$A$2:$V$2329,9,FALSE) &lt;&gt; "", VLOOKUP(VALUE(VLOOKUP($A210,'Student reference sheet'!$A$2:$V$2329,9,FALSE)),'Ethnicity Reference'!$A$2:$B$22,2,FALSE),"Unknown"))))</f>
        <v/>
      </c>
      <c r="U210" s="34"/>
    </row>
    <row r="211" spans="1:21" ht="15.75">
      <c r="A211" s="47"/>
      <c r="B211" s="33"/>
      <c r="C211" s="30" t="str">
        <f>IF($A211 &lt;&gt; "",VLOOKUP($A211,'Student reference sheet'!$A$2:$V$2329, 3,FALSE), "")</f>
        <v/>
      </c>
      <c r="D211" s="30" t="str">
        <f>IF($A211 &lt;&gt; "",VLOOKUP($A211,'Student reference sheet'!$A$2:$V$2329, 2,FALSE), "")</f>
        <v/>
      </c>
      <c r="E211" s="34"/>
      <c r="F211" s="34"/>
      <c r="G211" s="31" t="str">
        <f t="shared" ca="1" si="9"/>
        <v/>
      </c>
      <c r="H211" s="31" t="str">
        <f t="shared" ca="1" si="10"/>
        <v/>
      </c>
      <c r="I211" s="36" t="str">
        <f>IF($A211 = "", "",
IF(COUNTIF(MINIMUM_DAY_DATES[], Attendance!J211) &gt; 0, VLOOKUP(Attendance!$G211,MINIMUM_DAY_PERIOD_SCHEDULE[], 2,TRUE),
IF(COUNTIF(RALLY_DATES[], Attendance!J211) &gt; 0, VLOOKUP(Attendance!$G211,RALLY_PERIOD_SCHEDULE[], 2,TRUE),
IF(WEEKDAY(Attendance!$J211) = 2,
       IF(COUNTIF(FINALS_WEEK_MONDAY_DATE[],Attendance!$J211) &gt; 0, VLOOKUP(Attendance!$G211,FINALS_WEEK_MONDAY_PERIOD_SCHEDULE[],2,TRUE),
       VLOOKUP(Attendance!$G211,REGULAR_WEEK_SCHEDULE[],6,TRUE)),
IF(WEEKDAY($J211) = 3,
       IF(COUNTIF(FINALS_WEEK_TUESDAY_DATE[],Attendance!$J211) &gt; 0, VLOOKUP(Attendance!$G211,FINALS_WEEK_TUESDAY_PERIOD_SCHEDULE[],2,TRUE),
       VLOOKUP(Attendance!$G211,REGULAR_WEEK_SCHEDULE[[Tuesday]:[Period]],5,TRUE)),
IF(WEEKDAY(Attendance!$J211) = 4,
        IF(COUNTIF(BLOCK_WEDNESDAY_DATES[],Attendance!$J211) &gt; 0, VLOOKUP(Attendance!$G211,BLOCK_WEDNESDAY_PERIOD_SCHEDULE[],2,TRUE),
        IF(COUNTIF(FINALS_WEEK_WEDNESDAY_DATE[],Attendance!$J211) &gt; 0, VLOOKUP(Attendance!$G211,FINALS_WEEK_WEDNESDAY_PERIOD_SCHEDULE[],2,TRUE),
       VLOOKUP(Attendance!$G211,REGULAR_WEEK_SCHEDULE[[Wednesday]:[Period]],4,TRUE))),
IF(WEEKDAY($J211) = 5,
       IF(COUNTIF(BLOCK_THURSDAY_DATES[],Attendance!$J211) &gt; 0, VLOOKUP(Attendance!$G211,BLOCK_THURSDAY_PERIOD_SCHEDULE[],2,TRUE),
       IF(COUNTIF(FINALS_WEEK_THURSDAY_DATE[],Attendance!$J211) &gt; 0, VLOOKUP(Attendance!$G211,FINALS_WEEK_THURSDAY_PERIOD_SCHEDULE[],2,TRUE),
       VLOOKUP(Attendance!$G211,REGULAR_WEEK_SCHEDULE[[Thursday]:[Period]],3,TRUE))),
IF(WEEKDAY(Attendance!$J211) = 6,
       IF(COUNTIF(FINALS_WEEK_FRIDAY_DATE[],Attendance!$J211) &gt; 0, VLOOKUP(Attendance!$G211,FINALS_WEEK_FRIDAY_PERIOD_SCHEDULE[],2,TRUE),
       VLOOKUP(Attendance!$G211,REGULAR_WEEK_SCHEDULE[[Friday]:[Period]],2,TRUE))))))))))</f>
        <v/>
      </c>
      <c r="J211" s="32" t="str">
        <f t="shared" ca="1" si="11"/>
        <v/>
      </c>
      <c r="K211" s="32" t="str">
        <f>IF($A211 &lt;&gt; "",VLOOKUP($A211,'Student reference sheet'!$A$2:$V$2329, 7,FALSE), "")</f>
        <v/>
      </c>
      <c r="L211" s="30" t="str">
        <f>IF($A211 ="", "", VLOOKUP($A211, 'Student reference sheet'!$A$2:$Z$2603,23,FALSE))</f>
        <v/>
      </c>
      <c r="M211" s="30" t="str">
        <f>IF($A211 ="", "", VLOOKUP($A211, 'Student reference sheet'!$A$2:$Z$2603,24,FALSE))</f>
        <v/>
      </c>
      <c r="N211" s="30" t="str">
        <f>IF($A211 ="", "", VLOOKUP($A211, 'Student reference sheet'!$A$2:$Z$2603,26,FALSE))</f>
        <v/>
      </c>
      <c r="O211" s="30" t="str">
        <f>IF($A211 ="", "", VLOOKUP($A211, 'Student reference sheet'!$A$2:$Z$2603,25,FALSE))</f>
        <v/>
      </c>
      <c r="P211" s="30" t="str">
        <f>IF($A211 = "", "", IF(OR(VLOOKUP($A211,'Student reference sheet'!$A$2:$V$2400,8,FALSE) = "R",  VLOOKUP($A211,'Student reference sheet'!$A$2:$V$2400,8,FALSE) = "L"), "X", ""))</f>
        <v/>
      </c>
      <c r="Q211" s="30" t="str">
        <f>IF($A211 ="", "", VLOOKUP($A211, 'Student reference sheet'!$A$2:$V$2603,22,FALSE))</f>
        <v/>
      </c>
      <c r="R211" s="30" t="str">
        <f>IF($A211 &lt;&gt; "",VLOOKUP($A211,'Student reference sheet'!$A$2:$V$2329, 5,FALSE), "")</f>
        <v/>
      </c>
      <c r="S211" s="30" t="str">
        <f>IF($A211 &lt;&gt; "",VLOOKUP($A211,'Student reference sheet'!$A$2:$V$2329, 6,FALSE), "")</f>
        <v/>
      </c>
      <c r="T211" s="30" t="str">
        <f>IF($A211 = "","",
IF(VLOOKUP($A211,'Student reference sheet'!$A$2:$V$2329, 10,FALSE) = "Y", "Hispanic",
IF(VLOOKUP($A211,'Student reference sheet'!$A$2:$V$2329,11,FALSE) &lt;&gt; "",
IF(VLOOKUP($A211,'Student reference sheet'!$A$2:$V$2329,11,FALSE) = "UNK", "Unknown", VLOOKUP(VALUE(VLOOKUP($A211,'Student reference sheet'!$A$2:$V$2329,11,FALSE)),'Ethnicity Reference'!$A$2:$B$22,2,FALSE)),
IF(VLOOKUP($A211,'Student reference sheet'!$A$2:$V$2329,9,FALSE) &lt;&gt; "", VLOOKUP(VALUE(VLOOKUP($A211,'Student reference sheet'!$A$2:$V$2329,9,FALSE)),'Ethnicity Reference'!$A$2:$B$22,2,FALSE),"Unknown"))))</f>
        <v/>
      </c>
      <c r="U211" s="34"/>
    </row>
    <row r="212" spans="1:21" ht="15.75">
      <c r="A212" s="47"/>
      <c r="B212" s="33"/>
      <c r="C212" s="30" t="str">
        <f>IF($A212 &lt;&gt; "",VLOOKUP($A212,'Student reference sheet'!$A$2:$V$2329, 3,FALSE), "")</f>
        <v/>
      </c>
      <c r="D212" s="30" t="str">
        <f>IF($A212 &lt;&gt; "",VLOOKUP($A212,'Student reference sheet'!$A$2:$V$2329, 2,FALSE), "")</f>
        <v/>
      </c>
      <c r="E212" s="34"/>
      <c r="F212" s="34"/>
      <c r="G212" s="31" t="str">
        <f t="shared" ca="1" si="9"/>
        <v/>
      </c>
      <c r="H212" s="31" t="str">
        <f t="shared" ca="1" si="10"/>
        <v/>
      </c>
      <c r="I212" s="36" t="str">
        <f>IF($A212 = "", "",
IF(COUNTIF(MINIMUM_DAY_DATES[], Attendance!J212) &gt; 0, VLOOKUP(Attendance!$G212,MINIMUM_DAY_PERIOD_SCHEDULE[], 2,TRUE),
IF(COUNTIF(RALLY_DATES[], Attendance!J212) &gt; 0, VLOOKUP(Attendance!$G212,RALLY_PERIOD_SCHEDULE[], 2,TRUE),
IF(WEEKDAY(Attendance!$J212) = 2,
       IF(COUNTIF(FINALS_WEEK_MONDAY_DATE[],Attendance!$J212) &gt; 0, VLOOKUP(Attendance!$G212,FINALS_WEEK_MONDAY_PERIOD_SCHEDULE[],2,TRUE),
       VLOOKUP(Attendance!$G212,REGULAR_WEEK_SCHEDULE[],6,TRUE)),
IF(WEEKDAY($J212) = 3,
       IF(COUNTIF(FINALS_WEEK_TUESDAY_DATE[],Attendance!$J212) &gt; 0, VLOOKUP(Attendance!$G212,FINALS_WEEK_TUESDAY_PERIOD_SCHEDULE[],2,TRUE),
       VLOOKUP(Attendance!$G212,REGULAR_WEEK_SCHEDULE[[Tuesday]:[Period]],5,TRUE)),
IF(WEEKDAY(Attendance!$J212) = 4,
        IF(COUNTIF(BLOCK_WEDNESDAY_DATES[],Attendance!$J212) &gt; 0, VLOOKUP(Attendance!$G212,BLOCK_WEDNESDAY_PERIOD_SCHEDULE[],2,TRUE),
        IF(COUNTIF(FINALS_WEEK_WEDNESDAY_DATE[],Attendance!$J212) &gt; 0, VLOOKUP(Attendance!$G212,FINALS_WEEK_WEDNESDAY_PERIOD_SCHEDULE[],2,TRUE),
       VLOOKUP(Attendance!$G212,REGULAR_WEEK_SCHEDULE[[Wednesday]:[Period]],4,TRUE))),
IF(WEEKDAY($J212) = 5,
       IF(COUNTIF(BLOCK_THURSDAY_DATES[],Attendance!$J212) &gt; 0, VLOOKUP(Attendance!$G212,BLOCK_THURSDAY_PERIOD_SCHEDULE[],2,TRUE),
       IF(COUNTIF(FINALS_WEEK_THURSDAY_DATE[],Attendance!$J212) &gt; 0, VLOOKUP(Attendance!$G212,FINALS_WEEK_THURSDAY_PERIOD_SCHEDULE[],2,TRUE),
       VLOOKUP(Attendance!$G212,REGULAR_WEEK_SCHEDULE[[Thursday]:[Period]],3,TRUE))),
IF(WEEKDAY(Attendance!$J212) = 6,
       IF(COUNTIF(FINALS_WEEK_FRIDAY_DATE[],Attendance!$J212) &gt; 0, VLOOKUP(Attendance!$G212,FINALS_WEEK_FRIDAY_PERIOD_SCHEDULE[],2,TRUE),
       VLOOKUP(Attendance!$G212,REGULAR_WEEK_SCHEDULE[[Friday]:[Period]],2,TRUE))))))))))</f>
        <v/>
      </c>
      <c r="J212" s="32" t="str">
        <f t="shared" ca="1" si="11"/>
        <v/>
      </c>
      <c r="K212" s="32" t="str">
        <f>IF($A212 &lt;&gt; "",VLOOKUP($A212,'Student reference sheet'!$A$2:$V$2329, 7,FALSE), "")</f>
        <v/>
      </c>
      <c r="L212" s="30" t="str">
        <f>IF($A212 ="", "", VLOOKUP($A212, 'Student reference sheet'!$A$2:$Z$2603,23,FALSE))</f>
        <v/>
      </c>
      <c r="M212" s="30" t="str">
        <f>IF($A212 ="", "", VLOOKUP($A212, 'Student reference sheet'!$A$2:$Z$2603,24,FALSE))</f>
        <v/>
      </c>
      <c r="N212" s="30" t="str">
        <f>IF($A212 ="", "", VLOOKUP($A212, 'Student reference sheet'!$A$2:$Z$2603,26,FALSE))</f>
        <v/>
      </c>
      <c r="O212" s="30" t="str">
        <f>IF($A212 ="", "", VLOOKUP($A212, 'Student reference sheet'!$A$2:$Z$2603,25,FALSE))</f>
        <v/>
      </c>
      <c r="P212" s="30" t="str">
        <f>IF($A212 = "", "", IF(OR(VLOOKUP($A212,'Student reference sheet'!$A$2:$V$2400,8,FALSE) = "R",  VLOOKUP($A212,'Student reference sheet'!$A$2:$V$2400,8,FALSE) = "L"), "X", ""))</f>
        <v/>
      </c>
      <c r="Q212" s="30" t="str">
        <f>IF($A212 ="", "", VLOOKUP($A212, 'Student reference sheet'!$A$2:$V$2603,22,FALSE))</f>
        <v/>
      </c>
      <c r="R212" s="30" t="str">
        <f>IF($A212 &lt;&gt; "",VLOOKUP($A212,'Student reference sheet'!$A$2:$V$2329, 5,FALSE), "")</f>
        <v/>
      </c>
      <c r="S212" s="30" t="str">
        <f>IF($A212 &lt;&gt; "",VLOOKUP($A212,'Student reference sheet'!$A$2:$V$2329, 6,FALSE), "")</f>
        <v/>
      </c>
      <c r="T212" s="30" t="str">
        <f>IF($A212 = "","",
IF(VLOOKUP($A212,'Student reference sheet'!$A$2:$V$2329, 10,FALSE) = "Y", "Hispanic",
IF(VLOOKUP($A212,'Student reference sheet'!$A$2:$V$2329,11,FALSE) &lt;&gt; "",
IF(VLOOKUP($A212,'Student reference sheet'!$A$2:$V$2329,11,FALSE) = "UNK", "Unknown", VLOOKUP(VALUE(VLOOKUP($A212,'Student reference sheet'!$A$2:$V$2329,11,FALSE)),'Ethnicity Reference'!$A$2:$B$22,2,FALSE)),
IF(VLOOKUP($A212,'Student reference sheet'!$A$2:$V$2329,9,FALSE) &lt;&gt; "", VLOOKUP(VALUE(VLOOKUP($A212,'Student reference sheet'!$A$2:$V$2329,9,FALSE)),'Ethnicity Reference'!$A$2:$B$22,2,FALSE),"Unknown"))))</f>
        <v/>
      </c>
      <c r="U212" s="34"/>
    </row>
    <row r="213" spans="1:21" ht="15.75">
      <c r="A213" s="47"/>
      <c r="B213" s="33"/>
      <c r="C213" s="30" t="str">
        <f>IF($A213 &lt;&gt; "",VLOOKUP($A213,'Student reference sheet'!$A$2:$V$2329, 3,FALSE), "")</f>
        <v/>
      </c>
      <c r="D213" s="30" t="str">
        <f>IF($A213 &lt;&gt; "",VLOOKUP($A213,'Student reference sheet'!$A$2:$V$2329, 2,FALSE), "")</f>
        <v/>
      </c>
      <c r="E213" s="34"/>
      <c r="F213" s="34"/>
      <c r="G213" s="31" t="str">
        <f t="shared" ca="1" si="9"/>
        <v/>
      </c>
      <c r="H213" s="31" t="str">
        <f t="shared" ca="1" si="10"/>
        <v/>
      </c>
      <c r="I213" s="36" t="str">
        <f>IF($A213 = "", "",
IF(COUNTIF(MINIMUM_DAY_DATES[], Attendance!J213) &gt; 0, VLOOKUP(Attendance!$G213,MINIMUM_DAY_PERIOD_SCHEDULE[], 2,TRUE),
IF(COUNTIF(RALLY_DATES[], Attendance!J213) &gt; 0, VLOOKUP(Attendance!$G213,RALLY_PERIOD_SCHEDULE[], 2,TRUE),
IF(WEEKDAY(Attendance!$J213) = 2,
       IF(COUNTIF(FINALS_WEEK_MONDAY_DATE[],Attendance!$J213) &gt; 0, VLOOKUP(Attendance!$G213,FINALS_WEEK_MONDAY_PERIOD_SCHEDULE[],2,TRUE),
       VLOOKUP(Attendance!$G213,REGULAR_WEEK_SCHEDULE[],6,TRUE)),
IF(WEEKDAY($J213) = 3,
       IF(COUNTIF(FINALS_WEEK_TUESDAY_DATE[],Attendance!$J213) &gt; 0, VLOOKUP(Attendance!$G213,FINALS_WEEK_TUESDAY_PERIOD_SCHEDULE[],2,TRUE),
       VLOOKUP(Attendance!$G213,REGULAR_WEEK_SCHEDULE[[Tuesday]:[Period]],5,TRUE)),
IF(WEEKDAY(Attendance!$J213) = 4,
        IF(COUNTIF(BLOCK_WEDNESDAY_DATES[],Attendance!$J213) &gt; 0, VLOOKUP(Attendance!$G213,BLOCK_WEDNESDAY_PERIOD_SCHEDULE[],2,TRUE),
        IF(COUNTIF(FINALS_WEEK_WEDNESDAY_DATE[],Attendance!$J213) &gt; 0, VLOOKUP(Attendance!$G213,FINALS_WEEK_WEDNESDAY_PERIOD_SCHEDULE[],2,TRUE),
       VLOOKUP(Attendance!$G213,REGULAR_WEEK_SCHEDULE[[Wednesday]:[Period]],4,TRUE))),
IF(WEEKDAY($J213) = 5,
       IF(COUNTIF(BLOCK_THURSDAY_DATES[],Attendance!$J213) &gt; 0, VLOOKUP(Attendance!$G213,BLOCK_THURSDAY_PERIOD_SCHEDULE[],2,TRUE),
       IF(COUNTIF(FINALS_WEEK_THURSDAY_DATE[],Attendance!$J213) &gt; 0, VLOOKUP(Attendance!$G213,FINALS_WEEK_THURSDAY_PERIOD_SCHEDULE[],2,TRUE),
       VLOOKUP(Attendance!$G213,REGULAR_WEEK_SCHEDULE[[Thursday]:[Period]],3,TRUE))),
IF(WEEKDAY(Attendance!$J213) = 6,
       IF(COUNTIF(FINALS_WEEK_FRIDAY_DATE[],Attendance!$J213) &gt; 0, VLOOKUP(Attendance!$G213,FINALS_WEEK_FRIDAY_PERIOD_SCHEDULE[],2,TRUE),
       VLOOKUP(Attendance!$G213,REGULAR_WEEK_SCHEDULE[[Friday]:[Period]],2,TRUE))))))))))</f>
        <v/>
      </c>
      <c r="J213" s="32" t="str">
        <f t="shared" ca="1" si="11"/>
        <v/>
      </c>
      <c r="K213" s="32" t="str">
        <f>IF($A213 &lt;&gt; "",VLOOKUP($A213,'Student reference sheet'!$A$2:$V$2329, 7,FALSE), "")</f>
        <v/>
      </c>
      <c r="L213" s="30" t="str">
        <f>IF($A213 ="", "", VLOOKUP($A213, 'Student reference sheet'!$A$2:$Z$2603,23,FALSE))</f>
        <v/>
      </c>
      <c r="M213" s="30" t="str">
        <f>IF($A213 ="", "", VLOOKUP($A213, 'Student reference sheet'!$A$2:$Z$2603,24,FALSE))</f>
        <v/>
      </c>
      <c r="N213" s="30" t="str">
        <f>IF($A213 ="", "", VLOOKUP($A213, 'Student reference sheet'!$A$2:$Z$2603,26,FALSE))</f>
        <v/>
      </c>
      <c r="O213" s="30" t="str">
        <f>IF($A213 ="", "", VLOOKUP($A213, 'Student reference sheet'!$A$2:$Z$2603,25,FALSE))</f>
        <v/>
      </c>
      <c r="P213" s="30" t="str">
        <f>IF($A213 = "", "", IF(OR(VLOOKUP($A213,'Student reference sheet'!$A$2:$V$2400,8,FALSE) = "R",  VLOOKUP($A213,'Student reference sheet'!$A$2:$V$2400,8,FALSE) = "L"), "X", ""))</f>
        <v/>
      </c>
      <c r="Q213" s="30" t="str">
        <f>IF($A213 ="", "", VLOOKUP($A213, 'Student reference sheet'!$A$2:$V$2603,22,FALSE))</f>
        <v/>
      </c>
      <c r="R213" s="30" t="str">
        <f>IF($A213 &lt;&gt; "",VLOOKUP($A213,'Student reference sheet'!$A$2:$V$2329, 5,FALSE), "")</f>
        <v/>
      </c>
      <c r="S213" s="30" t="str">
        <f>IF($A213 &lt;&gt; "",VLOOKUP($A213,'Student reference sheet'!$A$2:$V$2329, 6,FALSE), "")</f>
        <v/>
      </c>
      <c r="T213" s="30" t="str">
        <f>IF($A213 = "","",
IF(VLOOKUP($A213,'Student reference sheet'!$A$2:$V$2329, 10,FALSE) = "Y", "Hispanic",
IF(VLOOKUP($A213,'Student reference sheet'!$A$2:$V$2329,11,FALSE) &lt;&gt; "",
IF(VLOOKUP($A213,'Student reference sheet'!$A$2:$V$2329,11,FALSE) = "UNK", "Unknown", VLOOKUP(VALUE(VLOOKUP($A213,'Student reference sheet'!$A$2:$V$2329,11,FALSE)),'Ethnicity Reference'!$A$2:$B$22,2,FALSE)),
IF(VLOOKUP($A213,'Student reference sheet'!$A$2:$V$2329,9,FALSE) &lt;&gt; "", VLOOKUP(VALUE(VLOOKUP($A213,'Student reference sheet'!$A$2:$V$2329,9,FALSE)),'Ethnicity Reference'!$A$2:$B$22,2,FALSE),"Unknown"))))</f>
        <v/>
      </c>
      <c r="U213" s="34"/>
    </row>
    <row r="214" spans="1:21" ht="15.75">
      <c r="A214" s="47"/>
      <c r="B214" s="33"/>
      <c r="C214" s="30" t="str">
        <f>IF($A214 &lt;&gt; "",VLOOKUP($A214,'Student reference sheet'!$A$2:$V$2329, 3,FALSE), "")</f>
        <v/>
      </c>
      <c r="D214" s="30" t="str">
        <f>IF($A214 &lt;&gt; "",VLOOKUP($A214,'Student reference sheet'!$A$2:$V$2329, 2,FALSE), "")</f>
        <v/>
      </c>
      <c r="E214" s="34"/>
      <c r="F214" s="34"/>
      <c r="G214" s="31" t="str">
        <f t="shared" ca="1" si="9"/>
        <v/>
      </c>
      <c r="H214" s="31" t="str">
        <f t="shared" ca="1" si="10"/>
        <v/>
      </c>
      <c r="I214" s="36" t="str">
        <f>IF($A214 = "", "",
IF(COUNTIF(MINIMUM_DAY_DATES[], Attendance!J214) &gt; 0, VLOOKUP(Attendance!$G214,MINIMUM_DAY_PERIOD_SCHEDULE[], 2,TRUE),
IF(COUNTIF(RALLY_DATES[], Attendance!J214) &gt; 0, VLOOKUP(Attendance!$G214,RALLY_PERIOD_SCHEDULE[], 2,TRUE),
IF(WEEKDAY(Attendance!$J214) = 2,
       IF(COUNTIF(FINALS_WEEK_MONDAY_DATE[],Attendance!$J214) &gt; 0, VLOOKUP(Attendance!$G214,FINALS_WEEK_MONDAY_PERIOD_SCHEDULE[],2,TRUE),
       VLOOKUP(Attendance!$G214,REGULAR_WEEK_SCHEDULE[],6,TRUE)),
IF(WEEKDAY($J214) = 3,
       IF(COUNTIF(FINALS_WEEK_TUESDAY_DATE[],Attendance!$J214) &gt; 0, VLOOKUP(Attendance!$G214,FINALS_WEEK_TUESDAY_PERIOD_SCHEDULE[],2,TRUE),
       VLOOKUP(Attendance!$G214,REGULAR_WEEK_SCHEDULE[[Tuesday]:[Period]],5,TRUE)),
IF(WEEKDAY(Attendance!$J214) = 4,
        IF(COUNTIF(BLOCK_WEDNESDAY_DATES[],Attendance!$J214) &gt; 0, VLOOKUP(Attendance!$G214,BLOCK_WEDNESDAY_PERIOD_SCHEDULE[],2,TRUE),
        IF(COUNTIF(FINALS_WEEK_WEDNESDAY_DATE[],Attendance!$J214) &gt; 0, VLOOKUP(Attendance!$G214,FINALS_WEEK_WEDNESDAY_PERIOD_SCHEDULE[],2,TRUE),
       VLOOKUP(Attendance!$G214,REGULAR_WEEK_SCHEDULE[[Wednesday]:[Period]],4,TRUE))),
IF(WEEKDAY($J214) = 5,
       IF(COUNTIF(BLOCK_THURSDAY_DATES[],Attendance!$J214) &gt; 0, VLOOKUP(Attendance!$G214,BLOCK_THURSDAY_PERIOD_SCHEDULE[],2,TRUE),
       IF(COUNTIF(FINALS_WEEK_THURSDAY_DATE[],Attendance!$J214) &gt; 0, VLOOKUP(Attendance!$G214,FINALS_WEEK_THURSDAY_PERIOD_SCHEDULE[],2,TRUE),
       VLOOKUP(Attendance!$G214,REGULAR_WEEK_SCHEDULE[[Thursday]:[Period]],3,TRUE))),
IF(WEEKDAY(Attendance!$J214) = 6,
       IF(COUNTIF(FINALS_WEEK_FRIDAY_DATE[],Attendance!$J214) &gt; 0, VLOOKUP(Attendance!$G214,FINALS_WEEK_FRIDAY_PERIOD_SCHEDULE[],2,TRUE),
       VLOOKUP(Attendance!$G214,REGULAR_WEEK_SCHEDULE[[Friday]:[Period]],2,TRUE))))))))))</f>
        <v/>
      </c>
      <c r="J214" s="32" t="str">
        <f t="shared" ca="1" si="11"/>
        <v/>
      </c>
      <c r="K214" s="32" t="str">
        <f>IF($A214 &lt;&gt; "",VLOOKUP($A214,'Student reference sheet'!$A$2:$V$2329, 7,FALSE), "")</f>
        <v/>
      </c>
      <c r="L214" s="30" t="str">
        <f>IF($A214 ="", "", VLOOKUP($A214, 'Student reference sheet'!$A$2:$Z$2603,23,FALSE))</f>
        <v/>
      </c>
      <c r="M214" s="30" t="str">
        <f>IF($A214 ="", "", VLOOKUP($A214, 'Student reference sheet'!$A$2:$Z$2603,24,FALSE))</f>
        <v/>
      </c>
      <c r="N214" s="30" t="str">
        <f>IF($A214 ="", "", VLOOKUP($A214, 'Student reference sheet'!$A$2:$Z$2603,26,FALSE))</f>
        <v/>
      </c>
      <c r="O214" s="30" t="str">
        <f>IF($A214 ="", "", VLOOKUP($A214, 'Student reference sheet'!$A$2:$Z$2603,25,FALSE))</f>
        <v/>
      </c>
      <c r="P214" s="30" t="str">
        <f>IF($A214 = "", "", IF(OR(VLOOKUP($A214,'Student reference sheet'!$A$2:$V$2400,8,FALSE) = "R",  VLOOKUP($A214,'Student reference sheet'!$A$2:$V$2400,8,FALSE) = "L"), "X", ""))</f>
        <v/>
      </c>
      <c r="Q214" s="30" t="str">
        <f>IF($A214 ="", "", VLOOKUP($A214, 'Student reference sheet'!$A$2:$V$2603,22,FALSE))</f>
        <v/>
      </c>
      <c r="R214" s="30" t="str">
        <f>IF($A214 &lt;&gt; "",VLOOKUP($A214,'Student reference sheet'!$A$2:$V$2329, 5,FALSE), "")</f>
        <v/>
      </c>
      <c r="S214" s="30" t="str">
        <f>IF($A214 &lt;&gt; "",VLOOKUP($A214,'Student reference sheet'!$A$2:$V$2329, 6,FALSE), "")</f>
        <v/>
      </c>
      <c r="T214" s="30" t="str">
        <f>IF($A214 = "","",
IF(VLOOKUP($A214,'Student reference sheet'!$A$2:$V$2329, 10,FALSE) = "Y", "Hispanic",
IF(VLOOKUP($A214,'Student reference sheet'!$A$2:$V$2329,11,FALSE) &lt;&gt; "",
IF(VLOOKUP($A214,'Student reference sheet'!$A$2:$V$2329,11,FALSE) = "UNK", "Unknown", VLOOKUP(VALUE(VLOOKUP($A214,'Student reference sheet'!$A$2:$V$2329,11,FALSE)),'Ethnicity Reference'!$A$2:$B$22,2,FALSE)),
IF(VLOOKUP($A214,'Student reference sheet'!$A$2:$V$2329,9,FALSE) &lt;&gt; "", VLOOKUP(VALUE(VLOOKUP($A214,'Student reference sheet'!$A$2:$V$2329,9,FALSE)),'Ethnicity Reference'!$A$2:$B$22,2,FALSE),"Unknown"))))</f>
        <v/>
      </c>
      <c r="U214" s="34"/>
    </row>
    <row r="215" spans="1:21" ht="15.75">
      <c r="A215" s="47"/>
      <c r="B215" s="33"/>
      <c r="C215" s="30" t="str">
        <f>IF($A215 &lt;&gt; "",VLOOKUP($A215,'Student reference sheet'!$A$2:$V$2329, 3,FALSE), "")</f>
        <v/>
      </c>
      <c r="D215" s="30" t="str">
        <f>IF($A215 &lt;&gt; "",VLOOKUP($A215,'Student reference sheet'!$A$2:$V$2329, 2,FALSE), "")</f>
        <v/>
      </c>
      <c r="E215" s="34"/>
      <c r="F215" s="34"/>
      <c r="G215" s="31" t="str">
        <f t="shared" ca="1" si="9"/>
        <v/>
      </c>
      <c r="H215" s="31" t="str">
        <f t="shared" ca="1" si="10"/>
        <v/>
      </c>
      <c r="I215" s="36" t="str">
        <f>IF($A215 = "", "",
IF(COUNTIF(MINIMUM_DAY_DATES[], Attendance!J215) &gt; 0, VLOOKUP(Attendance!$G215,MINIMUM_DAY_PERIOD_SCHEDULE[], 2,TRUE),
IF(COUNTIF(RALLY_DATES[], Attendance!J215) &gt; 0, VLOOKUP(Attendance!$G215,RALLY_PERIOD_SCHEDULE[], 2,TRUE),
IF(WEEKDAY(Attendance!$J215) = 2,
       IF(COUNTIF(FINALS_WEEK_MONDAY_DATE[],Attendance!$J215) &gt; 0, VLOOKUP(Attendance!$G215,FINALS_WEEK_MONDAY_PERIOD_SCHEDULE[],2,TRUE),
       VLOOKUP(Attendance!$G215,REGULAR_WEEK_SCHEDULE[],6,TRUE)),
IF(WEEKDAY($J215) = 3,
       IF(COUNTIF(FINALS_WEEK_TUESDAY_DATE[],Attendance!$J215) &gt; 0, VLOOKUP(Attendance!$G215,FINALS_WEEK_TUESDAY_PERIOD_SCHEDULE[],2,TRUE),
       VLOOKUP(Attendance!$G215,REGULAR_WEEK_SCHEDULE[[Tuesday]:[Period]],5,TRUE)),
IF(WEEKDAY(Attendance!$J215) = 4,
        IF(COUNTIF(BLOCK_WEDNESDAY_DATES[],Attendance!$J215) &gt; 0, VLOOKUP(Attendance!$G215,BLOCK_WEDNESDAY_PERIOD_SCHEDULE[],2,TRUE),
        IF(COUNTIF(FINALS_WEEK_WEDNESDAY_DATE[],Attendance!$J215) &gt; 0, VLOOKUP(Attendance!$G215,FINALS_WEEK_WEDNESDAY_PERIOD_SCHEDULE[],2,TRUE),
       VLOOKUP(Attendance!$G215,REGULAR_WEEK_SCHEDULE[[Wednesday]:[Period]],4,TRUE))),
IF(WEEKDAY($J215) = 5,
       IF(COUNTIF(BLOCK_THURSDAY_DATES[],Attendance!$J215) &gt; 0, VLOOKUP(Attendance!$G215,BLOCK_THURSDAY_PERIOD_SCHEDULE[],2,TRUE),
       IF(COUNTIF(FINALS_WEEK_THURSDAY_DATE[],Attendance!$J215) &gt; 0, VLOOKUP(Attendance!$G215,FINALS_WEEK_THURSDAY_PERIOD_SCHEDULE[],2,TRUE),
       VLOOKUP(Attendance!$G215,REGULAR_WEEK_SCHEDULE[[Thursday]:[Period]],3,TRUE))),
IF(WEEKDAY(Attendance!$J215) = 6,
       IF(COUNTIF(FINALS_WEEK_FRIDAY_DATE[],Attendance!$J215) &gt; 0, VLOOKUP(Attendance!$G215,FINALS_WEEK_FRIDAY_PERIOD_SCHEDULE[],2,TRUE),
       VLOOKUP(Attendance!$G215,REGULAR_WEEK_SCHEDULE[[Friday]:[Period]],2,TRUE))))))))))</f>
        <v/>
      </c>
      <c r="J215" s="32" t="str">
        <f t="shared" ca="1" si="11"/>
        <v/>
      </c>
      <c r="K215" s="32" t="str">
        <f>IF($A215 &lt;&gt; "",VLOOKUP($A215,'Student reference sheet'!$A$2:$V$2329, 7,FALSE), "")</f>
        <v/>
      </c>
      <c r="L215" s="30" t="str">
        <f>IF($A215 ="", "", VLOOKUP($A215, 'Student reference sheet'!$A$2:$Z$2603,23,FALSE))</f>
        <v/>
      </c>
      <c r="M215" s="30" t="str">
        <f>IF($A215 ="", "", VLOOKUP($A215, 'Student reference sheet'!$A$2:$Z$2603,24,FALSE))</f>
        <v/>
      </c>
      <c r="N215" s="30" t="str">
        <f>IF($A215 ="", "", VLOOKUP($A215, 'Student reference sheet'!$A$2:$Z$2603,26,FALSE))</f>
        <v/>
      </c>
      <c r="O215" s="30" t="str">
        <f>IF($A215 ="", "", VLOOKUP($A215, 'Student reference sheet'!$A$2:$Z$2603,25,FALSE))</f>
        <v/>
      </c>
      <c r="P215" s="30" t="str">
        <f>IF($A215 = "", "", IF(OR(VLOOKUP($A215,'Student reference sheet'!$A$2:$V$2400,8,FALSE) = "R",  VLOOKUP($A215,'Student reference sheet'!$A$2:$V$2400,8,FALSE) = "L"), "X", ""))</f>
        <v/>
      </c>
      <c r="Q215" s="30" t="str">
        <f>IF($A215 ="", "", VLOOKUP($A215, 'Student reference sheet'!$A$2:$V$2603,22,FALSE))</f>
        <v/>
      </c>
      <c r="R215" s="30" t="str">
        <f>IF($A215 &lt;&gt; "",VLOOKUP($A215,'Student reference sheet'!$A$2:$V$2329, 5,FALSE), "")</f>
        <v/>
      </c>
      <c r="S215" s="30" t="str">
        <f>IF($A215 &lt;&gt; "",VLOOKUP($A215,'Student reference sheet'!$A$2:$V$2329, 6,FALSE), "")</f>
        <v/>
      </c>
      <c r="T215" s="30" t="str">
        <f>IF($A215 = "","",
IF(VLOOKUP($A215,'Student reference sheet'!$A$2:$V$2329, 10,FALSE) = "Y", "Hispanic",
IF(VLOOKUP($A215,'Student reference sheet'!$A$2:$V$2329,11,FALSE) &lt;&gt; "",
IF(VLOOKUP($A215,'Student reference sheet'!$A$2:$V$2329,11,FALSE) = "UNK", "Unknown", VLOOKUP(VALUE(VLOOKUP($A215,'Student reference sheet'!$A$2:$V$2329,11,FALSE)),'Ethnicity Reference'!$A$2:$B$22,2,FALSE)),
IF(VLOOKUP($A215,'Student reference sheet'!$A$2:$V$2329,9,FALSE) &lt;&gt; "", VLOOKUP(VALUE(VLOOKUP($A215,'Student reference sheet'!$A$2:$V$2329,9,FALSE)),'Ethnicity Reference'!$A$2:$B$22,2,FALSE),"Unknown"))))</f>
        <v/>
      </c>
      <c r="U215" s="34"/>
    </row>
    <row r="216" spans="1:21" ht="15.75">
      <c r="A216" s="47"/>
      <c r="B216" s="33"/>
      <c r="C216" s="30" t="str">
        <f>IF($A216 &lt;&gt; "",VLOOKUP($A216,'Student reference sheet'!$A$2:$V$2329, 3,FALSE), "")</f>
        <v/>
      </c>
      <c r="D216" s="30" t="str">
        <f>IF($A216 &lt;&gt; "",VLOOKUP($A216,'Student reference sheet'!$A$2:$V$2329, 2,FALSE), "")</f>
        <v/>
      </c>
      <c r="E216" s="34"/>
      <c r="F216" s="34"/>
      <c r="G216" s="31" t="str">
        <f t="shared" ca="1" si="9"/>
        <v/>
      </c>
      <c r="H216" s="31" t="str">
        <f t="shared" ca="1" si="10"/>
        <v/>
      </c>
      <c r="I216" s="36" t="str">
        <f>IF($A216 = "", "",
IF(COUNTIF(MINIMUM_DAY_DATES[], Attendance!J216) &gt; 0, VLOOKUP(Attendance!$G216,MINIMUM_DAY_PERIOD_SCHEDULE[], 2,TRUE),
IF(COUNTIF(RALLY_DATES[], Attendance!J216) &gt; 0, VLOOKUP(Attendance!$G216,RALLY_PERIOD_SCHEDULE[], 2,TRUE),
IF(WEEKDAY(Attendance!$J216) = 2,
       IF(COUNTIF(FINALS_WEEK_MONDAY_DATE[],Attendance!$J216) &gt; 0, VLOOKUP(Attendance!$G216,FINALS_WEEK_MONDAY_PERIOD_SCHEDULE[],2,TRUE),
       VLOOKUP(Attendance!$G216,REGULAR_WEEK_SCHEDULE[],6,TRUE)),
IF(WEEKDAY($J216) = 3,
       IF(COUNTIF(FINALS_WEEK_TUESDAY_DATE[],Attendance!$J216) &gt; 0, VLOOKUP(Attendance!$G216,FINALS_WEEK_TUESDAY_PERIOD_SCHEDULE[],2,TRUE),
       VLOOKUP(Attendance!$G216,REGULAR_WEEK_SCHEDULE[[Tuesday]:[Period]],5,TRUE)),
IF(WEEKDAY(Attendance!$J216) = 4,
        IF(COUNTIF(BLOCK_WEDNESDAY_DATES[],Attendance!$J216) &gt; 0, VLOOKUP(Attendance!$G216,BLOCK_WEDNESDAY_PERIOD_SCHEDULE[],2,TRUE),
        IF(COUNTIF(FINALS_WEEK_WEDNESDAY_DATE[],Attendance!$J216) &gt; 0, VLOOKUP(Attendance!$G216,FINALS_WEEK_WEDNESDAY_PERIOD_SCHEDULE[],2,TRUE),
       VLOOKUP(Attendance!$G216,REGULAR_WEEK_SCHEDULE[[Wednesday]:[Period]],4,TRUE))),
IF(WEEKDAY($J216) = 5,
       IF(COUNTIF(BLOCK_THURSDAY_DATES[],Attendance!$J216) &gt; 0, VLOOKUP(Attendance!$G216,BLOCK_THURSDAY_PERIOD_SCHEDULE[],2,TRUE),
       IF(COUNTIF(FINALS_WEEK_THURSDAY_DATE[],Attendance!$J216) &gt; 0, VLOOKUP(Attendance!$G216,FINALS_WEEK_THURSDAY_PERIOD_SCHEDULE[],2,TRUE),
       VLOOKUP(Attendance!$G216,REGULAR_WEEK_SCHEDULE[[Thursday]:[Period]],3,TRUE))),
IF(WEEKDAY(Attendance!$J216) = 6,
       IF(COUNTIF(FINALS_WEEK_FRIDAY_DATE[],Attendance!$J216) &gt; 0, VLOOKUP(Attendance!$G216,FINALS_WEEK_FRIDAY_PERIOD_SCHEDULE[],2,TRUE),
       VLOOKUP(Attendance!$G216,REGULAR_WEEK_SCHEDULE[[Friday]:[Period]],2,TRUE))))))))))</f>
        <v/>
      </c>
      <c r="J216" s="32" t="str">
        <f t="shared" ca="1" si="11"/>
        <v/>
      </c>
      <c r="K216" s="32" t="str">
        <f>IF($A216 &lt;&gt; "",VLOOKUP($A216,'Student reference sheet'!$A$2:$V$2329, 7,FALSE), "")</f>
        <v/>
      </c>
      <c r="L216" s="30" t="str">
        <f>IF($A216 ="", "", VLOOKUP($A216, 'Student reference sheet'!$A$2:$Z$2603,23,FALSE))</f>
        <v/>
      </c>
      <c r="M216" s="30" t="str">
        <f>IF($A216 ="", "", VLOOKUP($A216, 'Student reference sheet'!$A$2:$Z$2603,24,FALSE))</f>
        <v/>
      </c>
      <c r="N216" s="30" t="str">
        <f>IF($A216 ="", "", VLOOKUP($A216, 'Student reference sheet'!$A$2:$Z$2603,26,FALSE))</f>
        <v/>
      </c>
      <c r="O216" s="30" t="str">
        <f>IF($A216 ="", "", VLOOKUP($A216, 'Student reference sheet'!$A$2:$Z$2603,25,FALSE))</f>
        <v/>
      </c>
      <c r="P216" s="30" t="str">
        <f>IF($A216 = "", "", IF(OR(VLOOKUP($A216,'Student reference sheet'!$A$2:$V$2400,8,FALSE) = "R",  VLOOKUP($A216,'Student reference sheet'!$A$2:$V$2400,8,FALSE) = "L"), "X", ""))</f>
        <v/>
      </c>
      <c r="Q216" s="30" t="str">
        <f>IF($A216 ="", "", VLOOKUP($A216, 'Student reference sheet'!$A$2:$V$2603,22,FALSE))</f>
        <v/>
      </c>
      <c r="R216" s="30" t="str">
        <f>IF($A216 &lt;&gt; "",VLOOKUP($A216,'Student reference sheet'!$A$2:$V$2329, 5,FALSE), "")</f>
        <v/>
      </c>
      <c r="S216" s="30" t="str">
        <f>IF($A216 &lt;&gt; "",VLOOKUP($A216,'Student reference sheet'!$A$2:$V$2329, 6,FALSE), "")</f>
        <v/>
      </c>
      <c r="T216" s="30" t="str">
        <f>IF($A216 = "","",
IF(VLOOKUP($A216,'Student reference sheet'!$A$2:$V$2329, 10,FALSE) = "Y", "Hispanic",
IF(VLOOKUP($A216,'Student reference sheet'!$A$2:$V$2329,11,FALSE) &lt;&gt; "",
IF(VLOOKUP($A216,'Student reference sheet'!$A$2:$V$2329,11,FALSE) = "UNK", "Unknown", VLOOKUP(VALUE(VLOOKUP($A216,'Student reference sheet'!$A$2:$V$2329,11,FALSE)),'Ethnicity Reference'!$A$2:$B$22,2,FALSE)),
IF(VLOOKUP($A216,'Student reference sheet'!$A$2:$V$2329,9,FALSE) &lt;&gt; "", VLOOKUP(VALUE(VLOOKUP($A216,'Student reference sheet'!$A$2:$V$2329,9,FALSE)),'Ethnicity Reference'!$A$2:$B$22,2,FALSE),"Unknown"))))</f>
        <v/>
      </c>
      <c r="U216" s="34"/>
    </row>
    <row r="217" spans="1:21" ht="15.75">
      <c r="A217" s="47"/>
      <c r="B217" s="33"/>
      <c r="C217" s="30" t="str">
        <f>IF($A217 &lt;&gt; "",VLOOKUP($A217,'Student reference sheet'!$A$2:$V$2329, 3,FALSE), "")</f>
        <v/>
      </c>
      <c r="D217" s="30" t="str">
        <f>IF($A217 &lt;&gt; "",VLOOKUP($A217,'Student reference sheet'!$A$2:$V$2329, 2,FALSE), "")</f>
        <v/>
      </c>
      <c r="E217" s="34"/>
      <c r="F217" s="34"/>
      <c r="G217" s="31" t="str">
        <f t="shared" ca="1" si="9"/>
        <v/>
      </c>
      <c r="H217" s="31" t="str">
        <f t="shared" ca="1" si="10"/>
        <v/>
      </c>
      <c r="I217" s="36" t="str">
        <f>IF($A217 = "", "",
IF(COUNTIF(MINIMUM_DAY_DATES[], Attendance!J217) &gt; 0, VLOOKUP(Attendance!$G217,MINIMUM_DAY_PERIOD_SCHEDULE[], 2,TRUE),
IF(COUNTIF(RALLY_DATES[], Attendance!J217) &gt; 0, VLOOKUP(Attendance!$G217,RALLY_PERIOD_SCHEDULE[], 2,TRUE),
IF(WEEKDAY(Attendance!$J217) = 2,
       IF(COUNTIF(FINALS_WEEK_MONDAY_DATE[],Attendance!$J217) &gt; 0, VLOOKUP(Attendance!$G217,FINALS_WEEK_MONDAY_PERIOD_SCHEDULE[],2,TRUE),
       VLOOKUP(Attendance!$G217,REGULAR_WEEK_SCHEDULE[],6,TRUE)),
IF(WEEKDAY($J217) = 3,
       IF(COUNTIF(FINALS_WEEK_TUESDAY_DATE[],Attendance!$J217) &gt; 0, VLOOKUP(Attendance!$G217,FINALS_WEEK_TUESDAY_PERIOD_SCHEDULE[],2,TRUE),
       VLOOKUP(Attendance!$G217,REGULAR_WEEK_SCHEDULE[[Tuesday]:[Period]],5,TRUE)),
IF(WEEKDAY(Attendance!$J217) = 4,
        IF(COUNTIF(BLOCK_WEDNESDAY_DATES[],Attendance!$J217) &gt; 0, VLOOKUP(Attendance!$G217,BLOCK_WEDNESDAY_PERIOD_SCHEDULE[],2,TRUE),
        IF(COUNTIF(FINALS_WEEK_WEDNESDAY_DATE[],Attendance!$J217) &gt; 0, VLOOKUP(Attendance!$G217,FINALS_WEEK_WEDNESDAY_PERIOD_SCHEDULE[],2,TRUE),
       VLOOKUP(Attendance!$G217,REGULAR_WEEK_SCHEDULE[[Wednesday]:[Period]],4,TRUE))),
IF(WEEKDAY($J217) = 5,
       IF(COUNTIF(BLOCK_THURSDAY_DATES[],Attendance!$J217) &gt; 0, VLOOKUP(Attendance!$G217,BLOCK_THURSDAY_PERIOD_SCHEDULE[],2,TRUE),
       IF(COUNTIF(FINALS_WEEK_THURSDAY_DATE[],Attendance!$J217) &gt; 0, VLOOKUP(Attendance!$G217,FINALS_WEEK_THURSDAY_PERIOD_SCHEDULE[],2,TRUE),
       VLOOKUP(Attendance!$G217,REGULAR_WEEK_SCHEDULE[[Thursday]:[Period]],3,TRUE))),
IF(WEEKDAY(Attendance!$J217) = 6,
       IF(COUNTIF(FINALS_WEEK_FRIDAY_DATE[],Attendance!$J217) &gt; 0, VLOOKUP(Attendance!$G217,FINALS_WEEK_FRIDAY_PERIOD_SCHEDULE[],2,TRUE),
       VLOOKUP(Attendance!$G217,REGULAR_WEEK_SCHEDULE[[Friday]:[Period]],2,TRUE))))))))))</f>
        <v/>
      </c>
      <c r="J217" s="32" t="str">
        <f t="shared" ca="1" si="11"/>
        <v/>
      </c>
      <c r="K217" s="32" t="str">
        <f>IF($A217 &lt;&gt; "",VLOOKUP($A217,'Student reference sheet'!$A$2:$V$2329, 7,FALSE), "")</f>
        <v/>
      </c>
      <c r="L217" s="30" t="str">
        <f>IF($A217 ="", "", VLOOKUP($A217, 'Student reference sheet'!$A$2:$Z$2603,23,FALSE))</f>
        <v/>
      </c>
      <c r="M217" s="30" t="str">
        <f>IF($A217 ="", "", VLOOKUP($A217, 'Student reference sheet'!$A$2:$Z$2603,24,FALSE))</f>
        <v/>
      </c>
      <c r="N217" s="30" t="str">
        <f>IF($A217 ="", "", VLOOKUP($A217, 'Student reference sheet'!$A$2:$Z$2603,26,FALSE))</f>
        <v/>
      </c>
      <c r="O217" s="30" t="str">
        <f>IF($A217 ="", "", VLOOKUP($A217, 'Student reference sheet'!$A$2:$Z$2603,25,FALSE))</f>
        <v/>
      </c>
      <c r="P217" s="30" t="str">
        <f>IF($A217 = "", "", IF(OR(VLOOKUP($A217,'Student reference sheet'!$A$2:$V$2400,8,FALSE) = "R",  VLOOKUP($A217,'Student reference sheet'!$A$2:$V$2400,8,FALSE) = "L"), "X", ""))</f>
        <v/>
      </c>
      <c r="Q217" s="30" t="str">
        <f>IF($A217 ="", "", VLOOKUP($A217, 'Student reference sheet'!$A$2:$V$2603,22,FALSE))</f>
        <v/>
      </c>
      <c r="R217" s="30" t="str">
        <f>IF($A217 &lt;&gt; "",VLOOKUP($A217,'Student reference sheet'!$A$2:$V$2329, 5,FALSE), "")</f>
        <v/>
      </c>
      <c r="S217" s="30" t="str">
        <f>IF($A217 &lt;&gt; "",VLOOKUP($A217,'Student reference sheet'!$A$2:$V$2329, 6,FALSE), "")</f>
        <v/>
      </c>
      <c r="T217" s="30" t="str">
        <f>IF($A217 = "","",
IF(VLOOKUP($A217,'Student reference sheet'!$A$2:$V$2329, 10,FALSE) = "Y", "Hispanic",
IF(VLOOKUP($A217,'Student reference sheet'!$A$2:$V$2329,11,FALSE) &lt;&gt; "",
IF(VLOOKUP($A217,'Student reference sheet'!$A$2:$V$2329,11,FALSE) = "UNK", "Unknown", VLOOKUP(VALUE(VLOOKUP($A217,'Student reference sheet'!$A$2:$V$2329,11,FALSE)),'Ethnicity Reference'!$A$2:$B$22,2,FALSE)),
IF(VLOOKUP($A217,'Student reference sheet'!$A$2:$V$2329,9,FALSE) &lt;&gt; "", VLOOKUP(VALUE(VLOOKUP($A217,'Student reference sheet'!$A$2:$V$2329,9,FALSE)),'Ethnicity Reference'!$A$2:$B$22,2,FALSE),"Unknown"))))</f>
        <v/>
      </c>
      <c r="U217" s="34"/>
    </row>
    <row r="218" spans="1:21" ht="15.75">
      <c r="A218" s="47"/>
      <c r="B218" s="33"/>
      <c r="C218" s="30" t="str">
        <f>IF($A218 &lt;&gt; "",VLOOKUP($A218,'Student reference sheet'!$A$2:$V$2329, 3,FALSE), "")</f>
        <v/>
      </c>
      <c r="D218" s="30" t="str">
        <f>IF($A218 &lt;&gt; "",VLOOKUP($A218,'Student reference sheet'!$A$2:$V$2329, 2,FALSE), "")</f>
        <v/>
      </c>
      <c r="E218" s="34"/>
      <c r="F218" s="34"/>
      <c r="G218" s="31" t="str">
        <f t="shared" ca="1" si="9"/>
        <v/>
      </c>
      <c r="H218" s="31" t="str">
        <f t="shared" ca="1" si="10"/>
        <v/>
      </c>
      <c r="I218" s="36" t="str">
        <f>IF($A218 = "", "",
IF(COUNTIF(MINIMUM_DAY_DATES[], Attendance!J218) &gt; 0, VLOOKUP(Attendance!$G218,MINIMUM_DAY_PERIOD_SCHEDULE[], 2,TRUE),
IF(COUNTIF(RALLY_DATES[], Attendance!J218) &gt; 0, VLOOKUP(Attendance!$G218,RALLY_PERIOD_SCHEDULE[], 2,TRUE),
IF(WEEKDAY(Attendance!$J218) = 2,
       IF(COUNTIF(FINALS_WEEK_MONDAY_DATE[],Attendance!$J218) &gt; 0, VLOOKUP(Attendance!$G218,FINALS_WEEK_MONDAY_PERIOD_SCHEDULE[],2,TRUE),
       VLOOKUP(Attendance!$G218,REGULAR_WEEK_SCHEDULE[],6,TRUE)),
IF(WEEKDAY($J218) = 3,
       IF(COUNTIF(FINALS_WEEK_TUESDAY_DATE[],Attendance!$J218) &gt; 0, VLOOKUP(Attendance!$G218,FINALS_WEEK_TUESDAY_PERIOD_SCHEDULE[],2,TRUE),
       VLOOKUP(Attendance!$G218,REGULAR_WEEK_SCHEDULE[[Tuesday]:[Period]],5,TRUE)),
IF(WEEKDAY(Attendance!$J218) = 4,
        IF(COUNTIF(BLOCK_WEDNESDAY_DATES[],Attendance!$J218) &gt; 0, VLOOKUP(Attendance!$G218,BLOCK_WEDNESDAY_PERIOD_SCHEDULE[],2,TRUE),
        IF(COUNTIF(FINALS_WEEK_WEDNESDAY_DATE[],Attendance!$J218) &gt; 0, VLOOKUP(Attendance!$G218,FINALS_WEEK_WEDNESDAY_PERIOD_SCHEDULE[],2,TRUE),
       VLOOKUP(Attendance!$G218,REGULAR_WEEK_SCHEDULE[[Wednesday]:[Period]],4,TRUE))),
IF(WEEKDAY($J218) = 5,
       IF(COUNTIF(BLOCK_THURSDAY_DATES[],Attendance!$J218) &gt; 0, VLOOKUP(Attendance!$G218,BLOCK_THURSDAY_PERIOD_SCHEDULE[],2,TRUE),
       IF(COUNTIF(FINALS_WEEK_THURSDAY_DATE[],Attendance!$J218) &gt; 0, VLOOKUP(Attendance!$G218,FINALS_WEEK_THURSDAY_PERIOD_SCHEDULE[],2,TRUE),
       VLOOKUP(Attendance!$G218,REGULAR_WEEK_SCHEDULE[[Thursday]:[Period]],3,TRUE))),
IF(WEEKDAY(Attendance!$J218) = 6,
       IF(COUNTIF(FINALS_WEEK_FRIDAY_DATE[],Attendance!$J218) &gt; 0, VLOOKUP(Attendance!$G218,FINALS_WEEK_FRIDAY_PERIOD_SCHEDULE[],2,TRUE),
       VLOOKUP(Attendance!$G218,REGULAR_WEEK_SCHEDULE[[Friday]:[Period]],2,TRUE))))))))))</f>
        <v/>
      </c>
      <c r="J218" s="32" t="str">
        <f t="shared" ca="1" si="11"/>
        <v/>
      </c>
      <c r="K218" s="32" t="str">
        <f>IF($A218 &lt;&gt; "",VLOOKUP($A218,'Student reference sheet'!$A$2:$V$2329, 7,FALSE), "")</f>
        <v/>
      </c>
      <c r="L218" s="30" t="str">
        <f>IF($A218 ="", "", VLOOKUP($A218, 'Student reference sheet'!$A$2:$Z$2603,23,FALSE))</f>
        <v/>
      </c>
      <c r="M218" s="30" t="str">
        <f>IF($A218 ="", "", VLOOKUP($A218, 'Student reference sheet'!$A$2:$Z$2603,24,FALSE))</f>
        <v/>
      </c>
      <c r="N218" s="30" t="str">
        <f>IF($A218 ="", "", VLOOKUP($A218, 'Student reference sheet'!$A$2:$Z$2603,26,FALSE))</f>
        <v/>
      </c>
      <c r="O218" s="30" t="str">
        <f>IF($A218 ="", "", VLOOKUP($A218, 'Student reference sheet'!$A$2:$Z$2603,25,FALSE))</f>
        <v/>
      </c>
      <c r="P218" s="30" t="str">
        <f>IF($A218 = "", "", IF(OR(VLOOKUP($A218,'Student reference sheet'!$A$2:$V$2400,8,FALSE) = "R",  VLOOKUP($A218,'Student reference sheet'!$A$2:$V$2400,8,FALSE) = "L"), "X", ""))</f>
        <v/>
      </c>
      <c r="Q218" s="30" t="str">
        <f>IF($A218 ="", "", VLOOKUP($A218, 'Student reference sheet'!$A$2:$V$2603,22,FALSE))</f>
        <v/>
      </c>
      <c r="R218" s="30" t="str">
        <f>IF($A218 &lt;&gt; "",VLOOKUP($A218,'Student reference sheet'!$A$2:$V$2329, 5,FALSE), "")</f>
        <v/>
      </c>
      <c r="S218" s="30" t="str">
        <f>IF($A218 &lt;&gt; "",VLOOKUP($A218,'Student reference sheet'!$A$2:$V$2329, 6,FALSE), "")</f>
        <v/>
      </c>
      <c r="T218" s="30" t="str">
        <f>IF($A218 = "","",
IF(VLOOKUP($A218,'Student reference sheet'!$A$2:$V$2329, 10,FALSE) = "Y", "Hispanic",
IF(VLOOKUP($A218,'Student reference sheet'!$A$2:$V$2329,11,FALSE) &lt;&gt; "",
IF(VLOOKUP($A218,'Student reference sheet'!$A$2:$V$2329,11,FALSE) = "UNK", "Unknown", VLOOKUP(VALUE(VLOOKUP($A218,'Student reference sheet'!$A$2:$V$2329,11,FALSE)),'Ethnicity Reference'!$A$2:$B$22,2,FALSE)),
IF(VLOOKUP($A218,'Student reference sheet'!$A$2:$V$2329,9,FALSE) &lt;&gt; "", VLOOKUP(VALUE(VLOOKUP($A218,'Student reference sheet'!$A$2:$V$2329,9,FALSE)),'Ethnicity Reference'!$A$2:$B$22,2,FALSE),"Unknown"))))</f>
        <v/>
      </c>
      <c r="U218" s="34"/>
    </row>
    <row r="219" spans="1:21" ht="15.75">
      <c r="A219" s="47"/>
      <c r="B219" s="33"/>
      <c r="C219" s="30" t="str">
        <f>IF($A219 &lt;&gt; "",VLOOKUP($A219,'Student reference sheet'!$A$2:$V$2329, 3,FALSE), "")</f>
        <v/>
      </c>
      <c r="D219" s="30" t="str">
        <f>IF($A219 &lt;&gt; "",VLOOKUP($A219,'Student reference sheet'!$A$2:$V$2329, 2,FALSE), "")</f>
        <v/>
      </c>
      <c r="E219" s="34"/>
      <c r="F219" s="34"/>
      <c r="G219" s="31" t="str">
        <f t="shared" ca="1" si="9"/>
        <v/>
      </c>
      <c r="H219" s="31" t="str">
        <f t="shared" ca="1" si="10"/>
        <v/>
      </c>
      <c r="I219" s="36" t="str">
        <f>IF($A219 = "", "",
IF(COUNTIF(MINIMUM_DAY_DATES[], Attendance!J219) &gt; 0, VLOOKUP(Attendance!$G219,MINIMUM_DAY_PERIOD_SCHEDULE[], 2,TRUE),
IF(COUNTIF(RALLY_DATES[], Attendance!J219) &gt; 0, VLOOKUP(Attendance!$G219,RALLY_PERIOD_SCHEDULE[], 2,TRUE),
IF(WEEKDAY(Attendance!$J219) = 2,
       IF(COUNTIF(FINALS_WEEK_MONDAY_DATE[],Attendance!$J219) &gt; 0, VLOOKUP(Attendance!$G219,FINALS_WEEK_MONDAY_PERIOD_SCHEDULE[],2,TRUE),
       VLOOKUP(Attendance!$G219,REGULAR_WEEK_SCHEDULE[],6,TRUE)),
IF(WEEKDAY($J219) = 3,
       IF(COUNTIF(FINALS_WEEK_TUESDAY_DATE[],Attendance!$J219) &gt; 0, VLOOKUP(Attendance!$G219,FINALS_WEEK_TUESDAY_PERIOD_SCHEDULE[],2,TRUE),
       VLOOKUP(Attendance!$G219,REGULAR_WEEK_SCHEDULE[[Tuesday]:[Period]],5,TRUE)),
IF(WEEKDAY(Attendance!$J219) = 4,
        IF(COUNTIF(BLOCK_WEDNESDAY_DATES[],Attendance!$J219) &gt; 0, VLOOKUP(Attendance!$G219,BLOCK_WEDNESDAY_PERIOD_SCHEDULE[],2,TRUE),
        IF(COUNTIF(FINALS_WEEK_WEDNESDAY_DATE[],Attendance!$J219) &gt; 0, VLOOKUP(Attendance!$G219,FINALS_WEEK_WEDNESDAY_PERIOD_SCHEDULE[],2,TRUE),
       VLOOKUP(Attendance!$G219,REGULAR_WEEK_SCHEDULE[[Wednesday]:[Period]],4,TRUE))),
IF(WEEKDAY($J219) = 5,
       IF(COUNTIF(BLOCK_THURSDAY_DATES[],Attendance!$J219) &gt; 0, VLOOKUP(Attendance!$G219,BLOCK_THURSDAY_PERIOD_SCHEDULE[],2,TRUE),
       IF(COUNTIF(FINALS_WEEK_THURSDAY_DATE[],Attendance!$J219) &gt; 0, VLOOKUP(Attendance!$G219,FINALS_WEEK_THURSDAY_PERIOD_SCHEDULE[],2,TRUE),
       VLOOKUP(Attendance!$G219,REGULAR_WEEK_SCHEDULE[[Thursday]:[Period]],3,TRUE))),
IF(WEEKDAY(Attendance!$J219) = 6,
       IF(COUNTIF(FINALS_WEEK_FRIDAY_DATE[],Attendance!$J219) &gt; 0, VLOOKUP(Attendance!$G219,FINALS_WEEK_FRIDAY_PERIOD_SCHEDULE[],2,TRUE),
       VLOOKUP(Attendance!$G219,REGULAR_WEEK_SCHEDULE[[Friday]:[Period]],2,TRUE))))))))))</f>
        <v/>
      </c>
      <c r="J219" s="32" t="str">
        <f t="shared" ca="1" si="11"/>
        <v/>
      </c>
      <c r="K219" s="32" t="str">
        <f>IF($A219 &lt;&gt; "",VLOOKUP($A219,'Student reference sheet'!$A$2:$V$2329, 7,FALSE), "")</f>
        <v/>
      </c>
      <c r="L219" s="30" t="str">
        <f>IF($A219 ="", "", VLOOKUP($A219, 'Student reference sheet'!$A$2:$Z$2603,23,FALSE))</f>
        <v/>
      </c>
      <c r="M219" s="30" t="str">
        <f>IF($A219 ="", "", VLOOKUP($A219, 'Student reference sheet'!$A$2:$Z$2603,24,FALSE))</f>
        <v/>
      </c>
      <c r="N219" s="30" t="str">
        <f>IF($A219 ="", "", VLOOKUP($A219, 'Student reference sheet'!$A$2:$Z$2603,26,FALSE))</f>
        <v/>
      </c>
      <c r="O219" s="30" t="str">
        <f>IF($A219 ="", "", VLOOKUP($A219, 'Student reference sheet'!$A$2:$Z$2603,25,FALSE))</f>
        <v/>
      </c>
      <c r="P219" s="30" t="str">
        <f>IF($A219 = "", "", IF(OR(VLOOKUP($A219,'Student reference sheet'!$A$2:$V$2400,8,FALSE) = "R",  VLOOKUP($A219,'Student reference sheet'!$A$2:$V$2400,8,FALSE) = "L"), "X", ""))</f>
        <v/>
      </c>
      <c r="Q219" s="30" t="str">
        <f>IF($A219 ="", "", VLOOKUP($A219, 'Student reference sheet'!$A$2:$V$2603,22,FALSE))</f>
        <v/>
      </c>
      <c r="R219" s="30" t="str">
        <f>IF($A219 &lt;&gt; "",VLOOKUP($A219,'Student reference sheet'!$A$2:$V$2329, 5,FALSE), "")</f>
        <v/>
      </c>
      <c r="S219" s="30" t="str">
        <f>IF($A219 &lt;&gt; "",VLOOKUP($A219,'Student reference sheet'!$A$2:$V$2329, 6,FALSE), "")</f>
        <v/>
      </c>
      <c r="T219" s="30" t="str">
        <f>IF($A219 = "","",
IF(VLOOKUP($A219,'Student reference sheet'!$A$2:$V$2329, 10,FALSE) = "Y", "Hispanic",
IF(VLOOKUP($A219,'Student reference sheet'!$A$2:$V$2329,11,FALSE) &lt;&gt; "",
IF(VLOOKUP($A219,'Student reference sheet'!$A$2:$V$2329,11,FALSE) = "UNK", "Unknown", VLOOKUP(VALUE(VLOOKUP($A219,'Student reference sheet'!$A$2:$V$2329,11,FALSE)),'Ethnicity Reference'!$A$2:$B$22,2,FALSE)),
IF(VLOOKUP($A219,'Student reference sheet'!$A$2:$V$2329,9,FALSE) &lt;&gt; "", VLOOKUP(VALUE(VLOOKUP($A219,'Student reference sheet'!$A$2:$V$2329,9,FALSE)),'Ethnicity Reference'!$A$2:$B$22,2,FALSE),"Unknown"))))</f>
        <v/>
      </c>
      <c r="U219" s="34"/>
    </row>
    <row r="220" spans="1:21" ht="15.75">
      <c r="A220" s="47"/>
      <c r="B220" s="33"/>
      <c r="C220" s="30" t="str">
        <f>IF($A220 &lt;&gt; "",VLOOKUP($A220,'Student reference sheet'!$A$2:$V$2329, 3,FALSE), "")</f>
        <v/>
      </c>
      <c r="D220" s="30" t="str">
        <f>IF($A220 &lt;&gt; "",VLOOKUP($A220,'Student reference sheet'!$A$2:$V$2329, 2,FALSE), "")</f>
        <v/>
      </c>
      <c r="E220" s="34"/>
      <c r="F220" s="34"/>
      <c r="G220" s="31" t="str">
        <f t="shared" ca="1" si="9"/>
        <v/>
      </c>
      <c r="H220" s="31" t="str">
        <f t="shared" ca="1" si="10"/>
        <v/>
      </c>
      <c r="I220" s="36" t="str">
        <f>IF($A220 = "", "",
IF(COUNTIF(MINIMUM_DAY_DATES[], Attendance!J220) &gt; 0, VLOOKUP(Attendance!$G220,MINIMUM_DAY_PERIOD_SCHEDULE[], 2,TRUE),
IF(COUNTIF(RALLY_DATES[], Attendance!J220) &gt; 0, VLOOKUP(Attendance!$G220,RALLY_PERIOD_SCHEDULE[], 2,TRUE),
IF(WEEKDAY(Attendance!$J220) = 2,
       IF(COUNTIF(FINALS_WEEK_MONDAY_DATE[],Attendance!$J220) &gt; 0, VLOOKUP(Attendance!$G220,FINALS_WEEK_MONDAY_PERIOD_SCHEDULE[],2,TRUE),
       VLOOKUP(Attendance!$G220,REGULAR_WEEK_SCHEDULE[],6,TRUE)),
IF(WEEKDAY($J220) = 3,
       IF(COUNTIF(FINALS_WEEK_TUESDAY_DATE[],Attendance!$J220) &gt; 0, VLOOKUP(Attendance!$G220,FINALS_WEEK_TUESDAY_PERIOD_SCHEDULE[],2,TRUE),
       VLOOKUP(Attendance!$G220,REGULAR_WEEK_SCHEDULE[[Tuesday]:[Period]],5,TRUE)),
IF(WEEKDAY(Attendance!$J220) = 4,
        IF(COUNTIF(BLOCK_WEDNESDAY_DATES[],Attendance!$J220) &gt; 0, VLOOKUP(Attendance!$G220,BLOCK_WEDNESDAY_PERIOD_SCHEDULE[],2,TRUE),
        IF(COUNTIF(FINALS_WEEK_WEDNESDAY_DATE[],Attendance!$J220) &gt; 0, VLOOKUP(Attendance!$G220,FINALS_WEEK_WEDNESDAY_PERIOD_SCHEDULE[],2,TRUE),
       VLOOKUP(Attendance!$G220,REGULAR_WEEK_SCHEDULE[[Wednesday]:[Period]],4,TRUE))),
IF(WEEKDAY($J220) = 5,
       IF(COUNTIF(BLOCK_THURSDAY_DATES[],Attendance!$J220) &gt; 0, VLOOKUP(Attendance!$G220,BLOCK_THURSDAY_PERIOD_SCHEDULE[],2,TRUE),
       IF(COUNTIF(FINALS_WEEK_THURSDAY_DATE[],Attendance!$J220) &gt; 0, VLOOKUP(Attendance!$G220,FINALS_WEEK_THURSDAY_PERIOD_SCHEDULE[],2,TRUE),
       VLOOKUP(Attendance!$G220,REGULAR_WEEK_SCHEDULE[[Thursday]:[Period]],3,TRUE))),
IF(WEEKDAY(Attendance!$J220) = 6,
       IF(COUNTIF(FINALS_WEEK_FRIDAY_DATE[],Attendance!$J220) &gt; 0, VLOOKUP(Attendance!$G220,FINALS_WEEK_FRIDAY_PERIOD_SCHEDULE[],2,TRUE),
       VLOOKUP(Attendance!$G220,REGULAR_WEEK_SCHEDULE[[Friday]:[Period]],2,TRUE))))))))))</f>
        <v/>
      </c>
      <c r="J220" s="32" t="str">
        <f t="shared" ca="1" si="11"/>
        <v/>
      </c>
      <c r="K220" s="32" t="str">
        <f>IF($A220 &lt;&gt; "",VLOOKUP($A220,'Student reference sheet'!$A$2:$V$2329, 7,FALSE), "")</f>
        <v/>
      </c>
      <c r="L220" s="30" t="str">
        <f>IF($A220 ="", "", VLOOKUP($A220, 'Student reference sheet'!$A$2:$Z$2603,23,FALSE))</f>
        <v/>
      </c>
      <c r="M220" s="30" t="str">
        <f>IF($A220 ="", "", VLOOKUP($A220, 'Student reference sheet'!$A$2:$Z$2603,24,FALSE))</f>
        <v/>
      </c>
      <c r="N220" s="30" t="str">
        <f>IF($A220 ="", "", VLOOKUP($A220, 'Student reference sheet'!$A$2:$Z$2603,26,FALSE))</f>
        <v/>
      </c>
      <c r="O220" s="30" t="str">
        <f>IF($A220 ="", "", VLOOKUP($A220, 'Student reference sheet'!$A$2:$Z$2603,25,FALSE))</f>
        <v/>
      </c>
      <c r="P220" s="30" t="str">
        <f>IF($A220 = "", "", IF(OR(VLOOKUP($A220,'Student reference sheet'!$A$2:$V$2400,8,FALSE) = "R",  VLOOKUP($A220,'Student reference sheet'!$A$2:$V$2400,8,FALSE) = "L"), "X", ""))</f>
        <v/>
      </c>
      <c r="Q220" s="30" t="str">
        <f>IF($A220 ="", "", VLOOKUP($A220, 'Student reference sheet'!$A$2:$V$2603,22,FALSE))</f>
        <v/>
      </c>
      <c r="R220" s="30" t="str">
        <f>IF($A220 &lt;&gt; "",VLOOKUP($A220,'Student reference sheet'!$A$2:$V$2329, 5,FALSE), "")</f>
        <v/>
      </c>
      <c r="S220" s="30" t="str">
        <f>IF($A220 &lt;&gt; "",VLOOKUP($A220,'Student reference sheet'!$A$2:$V$2329, 6,FALSE), "")</f>
        <v/>
      </c>
      <c r="T220" s="30" t="str">
        <f>IF($A220 = "","",
IF(VLOOKUP($A220,'Student reference sheet'!$A$2:$V$2329, 10,FALSE) = "Y", "Hispanic",
IF(VLOOKUP($A220,'Student reference sheet'!$A$2:$V$2329,11,FALSE) &lt;&gt; "",
IF(VLOOKUP($A220,'Student reference sheet'!$A$2:$V$2329,11,FALSE) = "UNK", "Unknown", VLOOKUP(VALUE(VLOOKUP($A220,'Student reference sheet'!$A$2:$V$2329,11,FALSE)),'Ethnicity Reference'!$A$2:$B$22,2,FALSE)),
IF(VLOOKUP($A220,'Student reference sheet'!$A$2:$V$2329,9,FALSE) &lt;&gt; "", VLOOKUP(VALUE(VLOOKUP($A220,'Student reference sheet'!$A$2:$V$2329,9,FALSE)),'Ethnicity Reference'!$A$2:$B$22,2,FALSE),"Unknown"))))</f>
        <v/>
      </c>
      <c r="U220" s="34"/>
    </row>
    <row r="221" spans="1:21" ht="15.75">
      <c r="A221" s="47"/>
      <c r="B221" s="33"/>
      <c r="C221" s="30" t="str">
        <f>IF($A221 &lt;&gt; "",VLOOKUP($A221,'Student reference sheet'!$A$2:$V$2329, 3,FALSE), "")</f>
        <v/>
      </c>
      <c r="D221" s="30" t="str">
        <f>IF($A221 &lt;&gt; "",VLOOKUP($A221,'Student reference sheet'!$A$2:$V$2329, 2,FALSE), "")</f>
        <v/>
      </c>
      <c r="E221" s="34"/>
      <c r="F221" s="34"/>
      <c r="G221" s="31" t="str">
        <f t="shared" ca="1" si="9"/>
        <v/>
      </c>
      <c r="H221" s="31" t="str">
        <f t="shared" ca="1" si="10"/>
        <v/>
      </c>
      <c r="I221" s="36" t="str">
        <f>IF($A221 = "", "",
IF(COUNTIF(MINIMUM_DAY_DATES[], Attendance!J221) &gt; 0, VLOOKUP(Attendance!$G221,MINIMUM_DAY_PERIOD_SCHEDULE[], 2,TRUE),
IF(COUNTIF(RALLY_DATES[], Attendance!J221) &gt; 0, VLOOKUP(Attendance!$G221,RALLY_PERIOD_SCHEDULE[], 2,TRUE),
IF(WEEKDAY(Attendance!$J221) = 2,
       IF(COUNTIF(FINALS_WEEK_MONDAY_DATE[],Attendance!$J221) &gt; 0, VLOOKUP(Attendance!$G221,FINALS_WEEK_MONDAY_PERIOD_SCHEDULE[],2,TRUE),
       VLOOKUP(Attendance!$G221,REGULAR_WEEK_SCHEDULE[],6,TRUE)),
IF(WEEKDAY($J221) = 3,
       IF(COUNTIF(FINALS_WEEK_TUESDAY_DATE[],Attendance!$J221) &gt; 0, VLOOKUP(Attendance!$G221,FINALS_WEEK_TUESDAY_PERIOD_SCHEDULE[],2,TRUE),
       VLOOKUP(Attendance!$G221,REGULAR_WEEK_SCHEDULE[[Tuesday]:[Period]],5,TRUE)),
IF(WEEKDAY(Attendance!$J221) = 4,
        IF(COUNTIF(BLOCK_WEDNESDAY_DATES[],Attendance!$J221) &gt; 0, VLOOKUP(Attendance!$G221,BLOCK_WEDNESDAY_PERIOD_SCHEDULE[],2,TRUE),
        IF(COUNTIF(FINALS_WEEK_WEDNESDAY_DATE[],Attendance!$J221) &gt; 0, VLOOKUP(Attendance!$G221,FINALS_WEEK_WEDNESDAY_PERIOD_SCHEDULE[],2,TRUE),
       VLOOKUP(Attendance!$G221,REGULAR_WEEK_SCHEDULE[[Wednesday]:[Period]],4,TRUE))),
IF(WEEKDAY($J221) = 5,
       IF(COUNTIF(BLOCK_THURSDAY_DATES[],Attendance!$J221) &gt; 0, VLOOKUP(Attendance!$G221,BLOCK_THURSDAY_PERIOD_SCHEDULE[],2,TRUE),
       IF(COUNTIF(FINALS_WEEK_THURSDAY_DATE[],Attendance!$J221) &gt; 0, VLOOKUP(Attendance!$G221,FINALS_WEEK_THURSDAY_PERIOD_SCHEDULE[],2,TRUE),
       VLOOKUP(Attendance!$G221,REGULAR_WEEK_SCHEDULE[[Thursday]:[Period]],3,TRUE))),
IF(WEEKDAY(Attendance!$J221) = 6,
       IF(COUNTIF(FINALS_WEEK_FRIDAY_DATE[],Attendance!$J221) &gt; 0, VLOOKUP(Attendance!$G221,FINALS_WEEK_FRIDAY_PERIOD_SCHEDULE[],2,TRUE),
       VLOOKUP(Attendance!$G221,REGULAR_WEEK_SCHEDULE[[Friday]:[Period]],2,TRUE))))))))))</f>
        <v/>
      </c>
      <c r="J221" s="32" t="str">
        <f t="shared" ca="1" si="11"/>
        <v/>
      </c>
      <c r="K221" s="32" t="str">
        <f>IF($A221 &lt;&gt; "",VLOOKUP($A221,'Student reference sheet'!$A$2:$V$2329, 7,FALSE), "")</f>
        <v/>
      </c>
      <c r="L221" s="30" t="str">
        <f>IF($A221 ="", "", VLOOKUP($A221, 'Student reference sheet'!$A$2:$Z$2603,23,FALSE))</f>
        <v/>
      </c>
      <c r="M221" s="30" t="str">
        <f>IF($A221 ="", "", VLOOKUP($A221, 'Student reference sheet'!$A$2:$Z$2603,24,FALSE))</f>
        <v/>
      </c>
      <c r="N221" s="30" t="str">
        <f>IF($A221 ="", "", VLOOKUP($A221, 'Student reference sheet'!$A$2:$Z$2603,26,FALSE))</f>
        <v/>
      </c>
      <c r="O221" s="30" t="str">
        <f>IF($A221 ="", "", VLOOKUP($A221, 'Student reference sheet'!$A$2:$Z$2603,25,FALSE))</f>
        <v/>
      </c>
      <c r="P221" s="30" t="str">
        <f>IF($A221 = "", "", IF(OR(VLOOKUP($A221,'Student reference sheet'!$A$2:$V$2400,8,FALSE) = "R",  VLOOKUP($A221,'Student reference sheet'!$A$2:$V$2400,8,FALSE) = "L"), "X", ""))</f>
        <v/>
      </c>
      <c r="Q221" s="30" t="str">
        <f>IF($A221 ="", "", VLOOKUP($A221, 'Student reference sheet'!$A$2:$V$2603,22,FALSE))</f>
        <v/>
      </c>
      <c r="R221" s="30" t="str">
        <f>IF($A221 &lt;&gt; "",VLOOKUP($A221,'Student reference sheet'!$A$2:$V$2329, 5,FALSE), "")</f>
        <v/>
      </c>
      <c r="S221" s="30" t="str">
        <f>IF($A221 &lt;&gt; "",VLOOKUP($A221,'Student reference sheet'!$A$2:$V$2329, 6,FALSE), "")</f>
        <v/>
      </c>
      <c r="T221" s="30" t="str">
        <f>IF($A221 = "","",
IF(VLOOKUP($A221,'Student reference sheet'!$A$2:$V$2329, 10,FALSE) = "Y", "Hispanic",
IF(VLOOKUP($A221,'Student reference sheet'!$A$2:$V$2329,11,FALSE) &lt;&gt; "",
IF(VLOOKUP($A221,'Student reference sheet'!$A$2:$V$2329,11,FALSE) = "UNK", "Unknown", VLOOKUP(VALUE(VLOOKUP($A221,'Student reference sheet'!$A$2:$V$2329,11,FALSE)),'Ethnicity Reference'!$A$2:$B$22,2,FALSE)),
IF(VLOOKUP($A221,'Student reference sheet'!$A$2:$V$2329,9,FALSE) &lt;&gt; "", VLOOKUP(VALUE(VLOOKUP($A221,'Student reference sheet'!$A$2:$V$2329,9,FALSE)),'Ethnicity Reference'!$A$2:$B$22,2,FALSE),"Unknown"))))</f>
        <v/>
      </c>
      <c r="U221" s="34"/>
    </row>
    <row r="222" spans="1:21" ht="15.75">
      <c r="A222" s="47"/>
      <c r="B222" s="33"/>
      <c r="C222" s="30" t="str">
        <f>IF($A222 &lt;&gt; "",VLOOKUP($A222,'Student reference sheet'!$A$2:$V$2329, 3,FALSE), "")</f>
        <v/>
      </c>
      <c r="D222" s="30" t="str">
        <f>IF($A222 &lt;&gt; "",VLOOKUP($A222,'Student reference sheet'!$A$2:$V$2329, 2,FALSE), "")</f>
        <v/>
      </c>
      <c r="E222" s="34"/>
      <c r="F222" s="34"/>
      <c r="G222" s="31" t="str">
        <f t="shared" ca="1" si="9"/>
        <v/>
      </c>
      <c r="H222" s="31" t="str">
        <f t="shared" ca="1" si="10"/>
        <v/>
      </c>
      <c r="I222" s="36" t="str">
        <f>IF($A222 = "", "",
IF(COUNTIF(MINIMUM_DAY_DATES[], Attendance!J222) &gt; 0, VLOOKUP(Attendance!$G222,MINIMUM_DAY_PERIOD_SCHEDULE[], 2,TRUE),
IF(COUNTIF(RALLY_DATES[], Attendance!J222) &gt; 0, VLOOKUP(Attendance!$G222,RALLY_PERIOD_SCHEDULE[], 2,TRUE),
IF(WEEKDAY(Attendance!$J222) = 2,
       IF(COUNTIF(FINALS_WEEK_MONDAY_DATE[],Attendance!$J222) &gt; 0, VLOOKUP(Attendance!$G222,FINALS_WEEK_MONDAY_PERIOD_SCHEDULE[],2,TRUE),
       VLOOKUP(Attendance!$G222,REGULAR_WEEK_SCHEDULE[],6,TRUE)),
IF(WEEKDAY($J222) = 3,
       IF(COUNTIF(FINALS_WEEK_TUESDAY_DATE[],Attendance!$J222) &gt; 0, VLOOKUP(Attendance!$G222,FINALS_WEEK_TUESDAY_PERIOD_SCHEDULE[],2,TRUE),
       VLOOKUP(Attendance!$G222,REGULAR_WEEK_SCHEDULE[[Tuesday]:[Period]],5,TRUE)),
IF(WEEKDAY(Attendance!$J222) = 4,
        IF(COUNTIF(BLOCK_WEDNESDAY_DATES[],Attendance!$J222) &gt; 0, VLOOKUP(Attendance!$G222,BLOCK_WEDNESDAY_PERIOD_SCHEDULE[],2,TRUE),
        IF(COUNTIF(FINALS_WEEK_WEDNESDAY_DATE[],Attendance!$J222) &gt; 0, VLOOKUP(Attendance!$G222,FINALS_WEEK_WEDNESDAY_PERIOD_SCHEDULE[],2,TRUE),
       VLOOKUP(Attendance!$G222,REGULAR_WEEK_SCHEDULE[[Wednesday]:[Period]],4,TRUE))),
IF(WEEKDAY($J222) = 5,
       IF(COUNTIF(BLOCK_THURSDAY_DATES[],Attendance!$J222) &gt; 0, VLOOKUP(Attendance!$G222,BLOCK_THURSDAY_PERIOD_SCHEDULE[],2,TRUE),
       IF(COUNTIF(FINALS_WEEK_THURSDAY_DATE[],Attendance!$J222) &gt; 0, VLOOKUP(Attendance!$G222,FINALS_WEEK_THURSDAY_PERIOD_SCHEDULE[],2,TRUE),
       VLOOKUP(Attendance!$G222,REGULAR_WEEK_SCHEDULE[[Thursday]:[Period]],3,TRUE))),
IF(WEEKDAY(Attendance!$J222) = 6,
       IF(COUNTIF(FINALS_WEEK_FRIDAY_DATE[],Attendance!$J222) &gt; 0, VLOOKUP(Attendance!$G222,FINALS_WEEK_FRIDAY_PERIOD_SCHEDULE[],2,TRUE),
       VLOOKUP(Attendance!$G222,REGULAR_WEEK_SCHEDULE[[Friday]:[Period]],2,TRUE))))))))))</f>
        <v/>
      </c>
      <c r="J222" s="32" t="str">
        <f t="shared" ca="1" si="11"/>
        <v/>
      </c>
      <c r="K222" s="32" t="str">
        <f>IF($A222 &lt;&gt; "",VLOOKUP($A222,'Student reference sheet'!$A$2:$V$2329, 7,FALSE), "")</f>
        <v/>
      </c>
      <c r="L222" s="30" t="str">
        <f>IF($A222 ="", "", VLOOKUP($A222, 'Student reference sheet'!$A$2:$Z$2603,23,FALSE))</f>
        <v/>
      </c>
      <c r="M222" s="30" t="str">
        <f>IF($A222 ="", "", VLOOKUP($A222, 'Student reference sheet'!$A$2:$Z$2603,24,FALSE))</f>
        <v/>
      </c>
      <c r="N222" s="30" t="str">
        <f>IF($A222 ="", "", VLOOKUP($A222, 'Student reference sheet'!$A$2:$Z$2603,26,FALSE))</f>
        <v/>
      </c>
      <c r="O222" s="30" t="str">
        <f>IF($A222 ="", "", VLOOKUP($A222, 'Student reference sheet'!$A$2:$Z$2603,25,FALSE))</f>
        <v/>
      </c>
      <c r="P222" s="30" t="str">
        <f>IF($A222 = "", "", IF(OR(VLOOKUP($A222,'Student reference sheet'!$A$2:$V$2400,8,FALSE) = "R",  VLOOKUP($A222,'Student reference sheet'!$A$2:$V$2400,8,FALSE) = "L"), "X", ""))</f>
        <v/>
      </c>
      <c r="Q222" s="30" t="str">
        <f>IF($A222 ="", "", VLOOKUP($A222, 'Student reference sheet'!$A$2:$V$2603,22,FALSE))</f>
        <v/>
      </c>
      <c r="R222" s="30" t="str">
        <f>IF($A222 &lt;&gt; "",VLOOKUP($A222,'Student reference sheet'!$A$2:$V$2329, 5,FALSE), "")</f>
        <v/>
      </c>
      <c r="S222" s="30" t="str">
        <f>IF($A222 &lt;&gt; "",VLOOKUP($A222,'Student reference sheet'!$A$2:$V$2329, 6,FALSE), "")</f>
        <v/>
      </c>
      <c r="T222" s="30" t="str">
        <f>IF($A222 = "","",
IF(VLOOKUP($A222,'Student reference sheet'!$A$2:$V$2329, 10,FALSE) = "Y", "Hispanic",
IF(VLOOKUP($A222,'Student reference sheet'!$A$2:$V$2329,11,FALSE) &lt;&gt; "",
IF(VLOOKUP($A222,'Student reference sheet'!$A$2:$V$2329,11,FALSE) = "UNK", "Unknown", VLOOKUP(VALUE(VLOOKUP($A222,'Student reference sheet'!$A$2:$V$2329,11,FALSE)),'Ethnicity Reference'!$A$2:$B$22,2,FALSE)),
IF(VLOOKUP($A222,'Student reference sheet'!$A$2:$V$2329,9,FALSE) &lt;&gt; "", VLOOKUP(VALUE(VLOOKUP($A222,'Student reference sheet'!$A$2:$V$2329,9,FALSE)),'Ethnicity Reference'!$A$2:$B$22,2,FALSE),"Unknown"))))</f>
        <v/>
      </c>
      <c r="U222" s="34"/>
    </row>
    <row r="223" spans="1:21" ht="15.75">
      <c r="A223" s="47"/>
      <c r="B223" s="33"/>
      <c r="C223" s="30" t="str">
        <f>IF($A223 &lt;&gt; "",VLOOKUP($A223,'Student reference sheet'!$A$2:$V$2329, 3,FALSE), "")</f>
        <v/>
      </c>
      <c r="D223" s="30" t="str">
        <f>IF($A223 &lt;&gt; "",VLOOKUP($A223,'Student reference sheet'!$A$2:$V$2329, 2,FALSE), "")</f>
        <v/>
      </c>
      <c r="E223" s="34"/>
      <c r="F223" s="34"/>
      <c r="G223" s="31" t="str">
        <f t="shared" ca="1" si="9"/>
        <v/>
      </c>
      <c r="H223" s="31" t="str">
        <f t="shared" ca="1" si="10"/>
        <v/>
      </c>
      <c r="I223" s="36" t="str">
        <f>IF($A223 = "", "",
IF(COUNTIF(MINIMUM_DAY_DATES[], Attendance!J223) &gt; 0, VLOOKUP(Attendance!$G223,MINIMUM_DAY_PERIOD_SCHEDULE[], 2,TRUE),
IF(COUNTIF(RALLY_DATES[], Attendance!J223) &gt; 0, VLOOKUP(Attendance!$G223,RALLY_PERIOD_SCHEDULE[], 2,TRUE),
IF(WEEKDAY(Attendance!$J223) = 2,
       IF(COUNTIF(FINALS_WEEK_MONDAY_DATE[],Attendance!$J223) &gt; 0, VLOOKUP(Attendance!$G223,FINALS_WEEK_MONDAY_PERIOD_SCHEDULE[],2,TRUE),
       VLOOKUP(Attendance!$G223,REGULAR_WEEK_SCHEDULE[],6,TRUE)),
IF(WEEKDAY($J223) = 3,
       IF(COUNTIF(FINALS_WEEK_TUESDAY_DATE[],Attendance!$J223) &gt; 0, VLOOKUP(Attendance!$G223,FINALS_WEEK_TUESDAY_PERIOD_SCHEDULE[],2,TRUE),
       VLOOKUP(Attendance!$G223,REGULAR_WEEK_SCHEDULE[[Tuesday]:[Period]],5,TRUE)),
IF(WEEKDAY(Attendance!$J223) = 4,
        IF(COUNTIF(BLOCK_WEDNESDAY_DATES[],Attendance!$J223) &gt; 0, VLOOKUP(Attendance!$G223,BLOCK_WEDNESDAY_PERIOD_SCHEDULE[],2,TRUE),
        IF(COUNTIF(FINALS_WEEK_WEDNESDAY_DATE[],Attendance!$J223) &gt; 0, VLOOKUP(Attendance!$G223,FINALS_WEEK_WEDNESDAY_PERIOD_SCHEDULE[],2,TRUE),
       VLOOKUP(Attendance!$G223,REGULAR_WEEK_SCHEDULE[[Wednesday]:[Period]],4,TRUE))),
IF(WEEKDAY($J223) = 5,
       IF(COUNTIF(BLOCK_THURSDAY_DATES[],Attendance!$J223) &gt; 0, VLOOKUP(Attendance!$G223,BLOCK_THURSDAY_PERIOD_SCHEDULE[],2,TRUE),
       IF(COUNTIF(FINALS_WEEK_THURSDAY_DATE[],Attendance!$J223) &gt; 0, VLOOKUP(Attendance!$G223,FINALS_WEEK_THURSDAY_PERIOD_SCHEDULE[],2,TRUE),
       VLOOKUP(Attendance!$G223,REGULAR_WEEK_SCHEDULE[[Thursday]:[Period]],3,TRUE))),
IF(WEEKDAY(Attendance!$J223) = 6,
       IF(COUNTIF(FINALS_WEEK_FRIDAY_DATE[],Attendance!$J223) &gt; 0, VLOOKUP(Attendance!$G223,FINALS_WEEK_FRIDAY_PERIOD_SCHEDULE[],2,TRUE),
       VLOOKUP(Attendance!$G223,REGULAR_WEEK_SCHEDULE[[Friday]:[Period]],2,TRUE))))))))))</f>
        <v/>
      </c>
      <c r="J223" s="32" t="str">
        <f t="shared" ca="1" si="11"/>
        <v/>
      </c>
      <c r="K223" s="32" t="str">
        <f>IF($A223 &lt;&gt; "",VLOOKUP($A223,'Student reference sheet'!$A$2:$V$2329, 7,FALSE), "")</f>
        <v/>
      </c>
      <c r="L223" s="30" t="str">
        <f>IF($A223 ="", "", VLOOKUP($A223, 'Student reference sheet'!$A$2:$Z$2603,23,FALSE))</f>
        <v/>
      </c>
      <c r="M223" s="30" t="str">
        <f>IF($A223 ="", "", VLOOKUP($A223, 'Student reference sheet'!$A$2:$Z$2603,24,FALSE))</f>
        <v/>
      </c>
      <c r="N223" s="30" t="str">
        <f>IF($A223 ="", "", VLOOKUP($A223, 'Student reference sheet'!$A$2:$Z$2603,26,FALSE))</f>
        <v/>
      </c>
      <c r="O223" s="30" t="str">
        <f>IF($A223 ="", "", VLOOKUP($A223, 'Student reference sheet'!$A$2:$Z$2603,25,FALSE))</f>
        <v/>
      </c>
      <c r="P223" s="30" t="str">
        <f>IF($A223 = "", "", IF(OR(VLOOKUP($A223,'Student reference sheet'!$A$2:$V$2400,8,FALSE) = "R",  VLOOKUP($A223,'Student reference sheet'!$A$2:$V$2400,8,FALSE) = "L"), "X", ""))</f>
        <v/>
      </c>
      <c r="Q223" s="30" t="str">
        <f>IF($A223 ="", "", VLOOKUP($A223, 'Student reference sheet'!$A$2:$V$2603,22,FALSE))</f>
        <v/>
      </c>
      <c r="R223" s="30" t="str">
        <f>IF($A223 &lt;&gt; "",VLOOKUP($A223,'Student reference sheet'!$A$2:$V$2329, 5,FALSE), "")</f>
        <v/>
      </c>
      <c r="S223" s="30" t="str">
        <f>IF($A223 &lt;&gt; "",VLOOKUP($A223,'Student reference sheet'!$A$2:$V$2329, 6,FALSE), "")</f>
        <v/>
      </c>
      <c r="T223" s="30" t="str">
        <f>IF($A223 = "","",
IF(VLOOKUP($A223,'Student reference sheet'!$A$2:$V$2329, 10,FALSE) = "Y", "Hispanic",
IF(VLOOKUP($A223,'Student reference sheet'!$A$2:$V$2329,11,FALSE) &lt;&gt; "",
IF(VLOOKUP($A223,'Student reference sheet'!$A$2:$V$2329,11,FALSE) = "UNK", "Unknown", VLOOKUP(VALUE(VLOOKUP($A223,'Student reference sheet'!$A$2:$V$2329,11,FALSE)),'Ethnicity Reference'!$A$2:$B$22,2,FALSE)),
IF(VLOOKUP($A223,'Student reference sheet'!$A$2:$V$2329,9,FALSE) &lt;&gt; "", VLOOKUP(VALUE(VLOOKUP($A223,'Student reference sheet'!$A$2:$V$2329,9,FALSE)),'Ethnicity Reference'!$A$2:$B$22,2,FALSE),"Unknown"))))</f>
        <v/>
      </c>
      <c r="U223" s="34"/>
    </row>
    <row r="224" spans="1:21" ht="15.75">
      <c r="A224" s="47"/>
      <c r="B224" s="33"/>
      <c r="C224" s="30" t="str">
        <f>IF($A224 &lt;&gt; "",VLOOKUP($A224,'Student reference sheet'!$A$2:$V$2329, 3,FALSE), "")</f>
        <v/>
      </c>
      <c r="D224" s="30" t="str">
        <f>IF($A224 &lt;&gt; "",VLOOKUP($A224,'Student reference sheet'!$A$2:$V$2329, 2,FALSE), "")</f>
        <v/>
      </c>
      <c r="E224" s="34"/>
      <c r="F224" s="34"/>
      <c r="G224" s="31" t="str">
        <f t="shared" ca="1" si="9"/>
        <v/>
      </c>
      <c r="H224" s="31" t="str">
        <f t="shared" ca="1" si="10"/>
        <v/>
      </c>
      <c r="I224" s="36" t="str">
        <f>IF($A224 = "", "",
IF(COUNTIF(MINIMUM_DAY_DATES[], Attendance!J224) &gt; 0, VLOOKUP(Attendance!$G224,MINIMUM_DAY_PERIOD_SCHEDULE[], 2,TRUE),
IF(COUNTIF(RALLY_DATES[], Attendance!J224) &gt; 0, VLOOKUP(Attendance!$G224,RALLY_PERIOD_SCHEDULE[], 2,TRUE),
IF(WEEKDAY(Attendance!$J224) = 2,
       IF(COUNTIF(FINALS_WEEK_MONDAY_DATE[],Attendance!$J224) &gt; 0, VLOOKUP(Attendance!$G224,FINALS_WEEK_MONDAY_PERIOD_SCHEDULE[],2,TRUE),
       VLOOKUP(Attendance!$G224,REGULAR_WEEK_SCHEDULE[],6,TRUE)),
IF(WEEKDAY($J224) = 3,
       IF(COUNTIF(FINALS_WEEK_TUESDAY_DATE[],Attendance!$J224) &gt; 0, VLOOKUP(Attendance!$G224,FINALS_WEEK_TUESDAY_PERIOD_SCHEDULE[],2,TRUE),
       VLOOKUP(Attendance!$G224,REGULAR_WEEK_SCHEDULE[[Tuesday]:[Period]],5,TRUE)),
IF(WEEKDAY(Attendance!$J224) = 4,
        IF(COUNTIF(BLOCK_WEDNESDAY_DATES[],Attendance!$J224) &gt; 0, VLOOKUP(Attendance!$G224,BLOCK_WEDNESDAY_PERIOD_SCHEDULE[],2,TRUE),
        IF(COUNTIF(FINALS_WEEK_WEDNESDAY_DATE[],Attendance!$J224) &gt; 0, VLOOKUP(Attendance!$G224,FINALS_WEEK_WEDNESDAY_PERIOD_SCHEDULE[],2,TRUE),
       VLOOKUP(Attendance!$G224,REGULAR_WEEK_SCHEDULE[[Wednesday]:[Period]],4,TRUE))),
IF(WEEKDAY($J224) = 5,
       IF(COUNTIF(BLOCK_THURSDAY_DATES[],Attendance!$J224) &gt; 0, VLOOKUP(Attendance!$G224,BLOCK_THURSDAY_PERIOD_SCHEDULE[],2,TRUE),
       IF(COUNTIF(FINALS_WEEK_THURSDAY_DATE[],Attendance!$J224) &gt; 0, VLOOKUP(Attendance!$G224,FINALS_WEEK_THURSDAY_PERIOD_SCHEDULE[],2,TRUE),
       VLOOKUP(Attendance!$G224,REGULAR_WEEK_SCHEDULE[[Thursday]:[Period]],3,TRUE))),
IF(WEEKDAY(Attendance!$J224) = 6,
       IF(COUNTIF(FINALS_WEEK_FRIDAY_DATE[],Attendance!$J224) &gt; 0, VLOOKUP(Attendance!$G224,FINALS_WEEK_FRIDAY_PERIOD_SCHEDULE[],2,TRUE),
       VLOOKUP(Attendance!$G224,REGULAR_WEEK_SCHEDULE[[Friday]:[Period]],2,TRUE))))))))))</f>
        <v/>
      </c>
      <c r="J224" s="32" t="str">
        <f t="shared" ca="1" si="11"/>
        <v/>
      </c>
      <c r="K224" s="32" t="str">
        <f>IF($A224 &lt;&gt; "",VLOOKUP($A224,'Student reference sheet'!$A$2:$V$2329, 7,FALSE), "")</f>
        <v/>
      </c>
      <c r="L224" s="30" t="str">
        <f>IF($A224 ="", "", VLOOKUP($A224, 'Student reference sheet'!$A$2:$Z$2603,23,FALSE))</f>
        <v/>
      </c>
      <c r="M224" s="30" t="str">
        <f>IF($A224 ="", "", VLOOKUP($A224, 'Student reference sheet'!$A$2:$Z$2603,24,FALSE))</f>
        <v/>
      </c>
      <c r="N224" s="30" t="str">
        <f>IF($A224 ="", "", VLOOKUP($A224, 'Student reference sheet'!$A$2:$Z$2603,26,FALSE))</f>
        <v/>
      </c>
      <c r="O224" s="30" t="str">
        <f>IF($A224 ="", "", VLOOKUP($A224, 'Student reference sheet'!$A$2:$Z$2603,25,FALSE))</f>
        <v/>
      </c>
      <c r="P224" s="30" t="str">
        <f>IF($A224 = "", "", IF(OR(VLOOKUP($A224,'Student reference sheet'!$A$2:$V$2400,8,FALSE) = "R",  VLOOKUP($A224,'Student reference sheet'!$A$2:$V$2400,8,FALSE) = "L"), "X", ""))</f>
        <v/>
      </c>
      <c r="Q224" s="30" t="str">
        <f>IF($A224 ="", "", VLOOKUP($A224, 'Student reference sheet'!$A$2:$V$2603,22,FALSE))</f>
        <v/>
      </c>
      <c r="R224" s="30" t="str">
        <f>IF($A224 &lt;&gt; "",VLOOKUP($A224,'Student reference sheet'!$A$2:$V$2329, 5,FALSE), "")</f>
        <v/>
      </c>
      <c r="S224" s="30" t="str">
        <f>IF($A224 &lt;&gt; "",VLOOKUP($A224,'Student reference sheet'!$A$2:$V$2329, 6,FALSE), "")</f>
        <v/>
      </c>
      <c r="T224" s="30" t="str">
        <f>IF($A224 = "","",
IF(VLOOKUP($A224,'Student reference sheet'!$A$2:$V$2329, 10,FALSE) = "Y", "Hispanic",
IF(VLOOKUP($A224,'Student reference sheet'!$A$2:$V$2329,11,FALSE) &lt;&gt; "",
IF(VLOOKUP($A224,'Student reference sheet'!$A$2:$V$2329,11,FALSE) = "UNK", "Unknown", VLOOKUP(VALUE(VLOOKUP($A224,'Student reference sheet'!$A$2:$V$2329,11,FALSE)),'Ethnicity Reference'!$A$2:$B$22,2,FALSE)),
IF(VLOOKUP($A224,'Student reference sheet'!$A$2:$V$2329,9,FALSE) &lt;&gt; "", VLOOKUP(VALUE(VLOOKUP($A224,'Student reference sheet'!$A$2:$V$2329,9,FALSE)),'Ethnicity Reference'!$A$2:$B$22,2,FALSE),"Unknown"))))</f>
        <v/>
      </c>
      <c r="U224" s="34"/>
    </row>
    <row r="225" spans="1:21" ht="15.75">
      <c r="A225" s="47"/>
      <c r="B225" s="33"/>
      <c r="C225" s="30" t="str">
        <f>IF($A225 &lt;&gt; "",VLOOKUP($A225,'Student reference sheet'!$A$2:$V$2329, 3,FALSE), "")</f>
        <v/>
      </c>
      <c r="D225" s="30" t="str">
        <f>IF($A225 &lt;&gt; "",VLOOKUP($A225,'Student reference sheet'!$A$2:$V$2329, 2,FALSE), "")</f>
        <v/>
      </c>
      <c r="E225" s="34"/>
      <c r="F225" s="34"/>
      <c r="G225" s="31" t="str">
        <f t="shared" ca="1" si="9"/>
        <v/>
      </c>
      <c r="H225" s="31" t="str">
        <f t="shared" ca="1" si="10"/>
        <v/>
      </c>
      <c r="I225" s="36" t="str">
        <f>IF($A225 = "", "",
IF(COUNTIF(MINIMUM_DAY_DATES[], Attendance!J225) &gt; 0, VLOOKUP(Attendance!$G225,MINIMUM_DAY_PERIOD_SCHEDULE[], 2,TRUE),
IF(COUNTIF(RALLY_DATES[], Attendance!J225) &gt; 0, VLOOKUP(Attendance!$G225,RALLY_PERIOD_SCHEDULE[], 2,TRUE),
IF(WEEKDAY(Attendance!$J225) = 2,
       IF(COUNTIF(FINALS_WEEK_MONDAY_DATE[],Attendance!$J225) &gt; 0, VLOOKUP(Attendance!$G225,FINALS_WEEK_MONDAY_PERIOD_SCHEDULE[],2,TRUE),
       VLOOKUP(Attendance!$G225,REGULAR_WEEK_SCHEDULE[],6,TRUE)),
IF(WEEKDAY($J225) = 3,
       IF(COUNTIF(FINALS_WEEK_TUESDAY_DATE[],Attendance!$J225) &gt; 0, VLOOKUP(Attendance!$G225,FINALS_WEEK_TUESDAY_PERIOD_SCHEDULE[],2,TRUE),
       VLOOKUP(Attendance!$G225,REGULAR_WEEK_SCHEDULE[[Tuesday]:[Period]],5,TRUE)),
IF(WEEKDAY(Attendance!$J225) = 4,
        IF(COUNTIF(BLOCK_WEDNESDAY_DATES[],Attendance!$J225) &gt; 0, VLOOKUP(Attendance!$G225,BLOCK_WEDNESDAY_PERIOD_SCHEDULE[],2,TRUE),
        IF(COUNTIF(FINALS_WEEK_WEDNESDAY_DATE[],Attendance!$J225) &gt; 0, VLOOKUP(Attendance!$G225,FINALS_WEEK_WEDNESDAY_PERIOD_SCHEDULE[],2,TRUE),
       VLOOKUP(Attendance!$G225,REGULAR_WEEK_SCHEDULE[[Wednesday]:[Period]],4,TRUE))),
IF(WEEKDAY($J225) = 5,
       IF(COUNTIF(BLOCK_THURSDAY_DATES[],Attendance!$J225) &gt; 0, VLOOKUP(Attendance!$G225,BLOCK_THURSDAY_PERIOD_SCHEDULE[],2,TRUE),
       IF(COUNTIF(FINALS_WEEK_THURSDAY_DATE[],Attendance!$J225) &gt; 0, VLOOKUP(Attendance!$G225,FINALS_WEEK_THURSDAY_PERIOD_SCHEDULE[],2,TRUE),
       VLOOKUP(Attendance!$G225,REGULAR_WEEK_SCHEDULE[[Thursday]:[Period]],3,TRUE))),
IF(WEEKDAY(Attendance!$J225) = 6,
       IF(COUNTIF(FINALS_WEEK_FRIDAY_DATE[],Attendance!$J225) &gt; 0, VLOOKUP(Attendance!$G225,FINALS_WEEK_FRIDAY_PERIOD_SCHEDULE[],2,TRUE),
       VLOOKUP(Attendance!$G225,REGULAR_WEEK_SCHEDULE[[Friday]:[Period]],2,TRUE))))))))))</f>
        <v/>
      </c>
      <c r="J225" s="32" t="str">
        <f t="shared" ca="1" si="11"/>
        <v/>
      </c>
      <c r="K225" s="32" t="str">
        <f>IF($A225 &lt;&gt; "",VLOOKUP($A225,'Student reference sheet'!$A$2:$V$2329, 7,FALSE), "")</f>
        <v/>
      </c>
      <c r="L225" s="30" t="str">
        <f>IF($A225 ="", "", VLOOKUP($A225, 'Student reference sheet'!$A$2:$Z$2603,23,FALSE))</f>
        <v/>
      </c>
      <c r="M225" s="30" t="str">
        <f>IF($A225 ="", "", VLOOKUP($A225, 'Student reference sheet'!$A$2:$Z$2603,24,FALSE))</f>
        <v/>
      </c>
      <c r="N225" s="30" t="str">
        <f>IF($A225 ="", "", VLOOKUP($A225, 'Student reference sheet'!$A$2:$Z$2603,26,FALSE))</f>
        <v/>
      </c>
      <c r="O225" s="30" t="str">
        <f>IF($A225 ="", "", VLOOKUP($A225, 'Student reference sheet'!$A$2:$Z$2603,25,FALSE))</f>
        <v/>
      </c>
      <c r="P225" s="30" t="str">
        <f>IF($A225 = "", "", IF(OR(VLOOKUP($A225,'Student reference sheet'!$A$2:$V$2400,8,FALSE) = "R",  VLOOKUP($A225,'Student reference sheet'!$A$2:$V$2400,8,FALSE) = "L"), "X", ""))</f>
        <v/>
      </c>
      <c r="Q225" s="30" t="str">
        <f>IF($A225 ="", "", VLOOKUP($A225, 'Student reference sheet'!$A$2:$V$2603,22,FALSE))</f>
        <v/>
      </c>
      <c r="R225" s="30" t="str">
        <f>IF($A225 &lt;&gt; "",VLOOKUP($A225,'Student reference sheet'!$A$2:$V$2329, 5,FALSE), "")</f>
        <v/>
      </c>
      <c r="S225" s="30" t="str">
        <f>IF($A225 &lt;&gt; "",VLOOKUP($A225,'Student reference sheet'!$A$2:$V$2329, 6,FALSE), "")</f>
        <v/>
      </c>
      <c r="T225" s="30" t="str">
        <f>IF($A225 = "","",
IF(VLOOKUP($A225,'Student reference sheet'!$A$2:$V$2329, 10,FALSE) = "Y", "Hispanic",
IF(VLOOKUP($A225,'Student reference sheet'!$A$2:$V$2329,11,FALSE) &lt;&gt; "",
IF(VLOOKUP($A225,'Student reference sheet'!$A$2:$V$2329,11,FALSE) = "UNK", "Unknown", VLOOKUP(VALUE(VLOOKUP($A225,'Student reference sheet'!$A$2:$V$2329,11,FALSE)),'Ethnicity Reference'!$A$2:$B$22,2,FALSE)),
IF(VLOOKUP($A225,'Student reference sheet'!$A$2:$V$2329,9,FALSE) &lt;&gt; "", VLOOKUP(VALUE(VLOOKUP($A225,'Student reference sheet'!$A$2:$V$2329,9,FALSE)),'Ethnicity Reference'!$A$2:$B$22,2,FALSE),"Unknown"))))</f>
        <v/>
      </c>
      <c r="U225" s="34"/>
    </row>
    <row r="226" spans="1:21" ht="15.75">
      <c r="A226" s="47"/>
      <c r="B226" s="33"/>
      <c r="C226" s="30" t="str">
        <f>IF($A226 &lt;&gt; "",VLOOKUP($A226,'Student reference sheet'!$A$2:$V$2329, 3,FALSE), "")</f>
        <v/>
      </c>
      <c r="D226" s="30" t="str">
        <f>IF($A226 &lt;&gt; "",VLOOKUP($A226,'Student reference sheet'!$A$2:$V$2329, 2,FALSE), "")</f>
        <v/>
      </c>
      <c r="E226" s="34"/>
      <c r="F226" s="34"/>
      <c r="G226" s="31" t="str">
        <f t="shared" ca="1" si="9"/>
        <v/>
      </c>
      <c r="H226" s="31" t="str">
        <f t="shared" ca="1" si="10"/>
        <v/>
      </c>
      <c r="I226" s="36" t="str">
        <f>IF($A226 = "", "",
IF(COUNTIF(MINIMUM_DAY_DATES[], Attendance!J226) &gt; 0, VLOOKUP(Attendance!$G226,MINIMUM_DAY_PERIOD_SCHEDULE[], 2,TRUE),
IF(COUNTIF(RALLY_DATES[], Attendance!J226) &gt; 0, VLOOKUP(Attendance!$G226,RALLY_PERIOD_SCHEDULE[], 2,TRUE),
IF(WEEKDAY(Attendance!$J226) = 2,
       IF(COUNTIF(FINALS_WEEK_MONDAY_DATE[],Attendance!$J226) &gt; 0, VLOOKUP(Attendance!$G226,FINALS_WEEK_MONDAY_PERIOD_SCHEDULE[],2,TRUE),
       VLOOKUP(Attendance!$G226,REGULAR_WEEK_SCHEDULE[],6,TRUE)),
IF(WEEKDAY($J226) = 3,
       IF(COUNTIF(FINALS_WEEK_TUESDAY_DATE[],Attendance!$J226) &gt; 0, VLOOKUP(Attendance!$G226,FINALS_WEEK_TUESDAY_PERIOD_SCHEDULE[],2,TRUE),
       VLOOKUP(Attendance!$G226,REGULAR_WEEK_SCHEDULE[[Tuesday]:[Period]],5,TRUE)),
IF(WEEKDAY(Attendance!$J226) = 4,
        IF(COUNTIF(BLOCK_WEDNESDAY_DATES[],Attendance!$J226) &gt; 0, VLOOKUP(Attendance!$G226,BLOCK_WEDNESDAY_PERIOD_SCHEDULE[],2,TRUE),
        IF(COUNTIF(FINALS_WEEK_WEDNESDAY_DATE[],Attendance!$J226) &gt; 0, VLOOKUP(Attendance!$G226,FINALS_WEEK_WEDNESDAY_PERIOD_SCHEDULE[],2,TRUE),
       VLOOKUP(Attendance!$G226,REGULAR_WEEK_SCHEDULE[[Wednesday]:[Period]],4,TRUE))),
IF(WEEKDAY($J226) = 5,
       IF(COUNTIF(BLOCK_THURSDAY_DATES[],Attendance!$J226) &gt; 0, VLOOKUP(Attendance!$G226,BLOCK_THURSDAY_PERIOD_SCHEDULE[],2,TRUE),
       IF(COUNTIF(FINALS_WEEK_THURSDAY_DATE[],Attendance!$J226) &gt; 0, VLOOKUP(Attendance!$G226,FINALS_WEEK_THURSDAY_PERIOD_SCHEDULE[],2,TRUE),
       VLOOKUP(Attendance!$G226,REGULAR_WEEK_SCHEDULE[[Thursday]:[Period]],3,TRUE))),
IF(WEEKDAY(Attendance!$J226) = 6,
       IF(COUNTIF(FINALS_WEEK_FRIDAY_DATE[],Attendance!$J226) &gt; 0, VLOOKUP(Attendance!$G226,FINALS_WEEK_FRIDAY_PERIOD_SCHEDULE[],2,TRUE),
       VLOOKUP(Attendance!$G226,REGULAR_WEEK_SCHEDULE[[Friday]:[Period]],2,TRUE))))))))))</f>
        <v/>
      </c>
      <c r="J226" s="32" t="str">
        <f t="shared" ca="1" si="11"/>
        <v/>
      </c>
      <c r="K226" s="32" t="str">
        <f>IF($A226 &lt;&gt; "",VLOOKUP($A226,'Student reference sheet'!$A$2:$V$2329, 7,FALSE), "")</f>
        <v/>
      </c>
      <c r="L226" s="30" t="str">
        <f>IF($A226 ="", "", VLOOKUP($A226, 'Student reference sheet'!$A$2:$Z$2603,23,FALSE))</f>
        <v/>
      </c>
      <c r="M226" s="30" t="str">
        <f>IF($A226 ="", "", VLOOKUP($A226, 'Student reference sheet'!$A$2:$Z$2603,24,FALSE))</f>
        <v/>
      </c>
      <c r="N226" s="30" t="str">
        <f>IF($A226 ="", "", VLOOKUP($A226, 'Student reference sheet'!$A$2:$Z$2603,26,FALSE))</f>
        <v/>
      </c>
      <c r="O226" s="30" t="str">
        <f>IF($A226 ="", "", VLOOKUP($A226, 'Student reference sheet'!$A$2:$Z$2603,25,FALSE))</f>
        <v/>
      </c>
      <c r="P226" s="30" t="str">
        <f>IF($A226 = "", "", IF(OR(VLOOKUP($A226,'Student reference sheet'!$A$2:$V$2400,8,FALSE) = "R",  VLOOKUP($A226,'Student reference sheet'!$A$2:$V$2400,8,FALSE) = "L"), "X", ""))</f>
        <v/>
      </c>
      <c r="Q226" s="30" t="str">
        <f>IF($A226 ="", "", VLOOKUP($A226, 'Student reference sheet'!$A$2:$V$2603,22,FALSE))</f>
        <v/>
      </c>
      <c r="R226" s="30" t="str">
        <f>IF($A226 &lt;&gt; "",VLOOKUP($A226,'Student reference sheet'!$A$2:$V$2329, 5,FALSE), "")</f>
        <v/>
      </c>
      <c r="S226" s="30" t="str">
        <f>IF($A226 &lt;&gt; "",VLOOKUP($A226,'Student reference sheet'!$A$2:$V$2329, 6,FALSE), "")</f>
        <v/>
      </c>
      <c r="T226" s="30" t="str">
        <f>IF($A226 = "","",
IF(VLOOKUP($A226,'Student reference sheet'!$A$2:$V$2329, 10,FALSE) = "Y", "Hispanic",
IF(VLOOKUP($A226,'Student reference sheet'!$A$2:$V$2329,11,FALSE) &lt;&gt; "",
IF(VLOOKUP($A226,'Student reference sheet'!$A$2:$V$2329,11,FALSE) = "UNK", "Unknown", VLOOKUP(VALUE(VLOOKUP($A226,'Student reference sheet'!$A$2:$V$2329,11,FALSE)),'Ethnicity Reference'!$A$2:$B$22,2,FALSE)),
IF(VLOOKUP($A226,'Student reference sheet'!$A$2:$V$2329,9,FALSE) &lt;&gt; "", VLOOKUP(VALUE(VLOOKUP($A226,'Student reference sheet'!$A$2:$V$2329,9,FALSE)),'Ethnicity Reference'!$A$2:$B$22,2,FALSE),"Unknown"))))</f>
        <v/>
      </c>
      <c r="U226" s="34"/>
    </row>
    <row r="227" spans="1:21" ht="15.75">
      <c r="A227" s="47"/>
      <c r="B227" s="33"/>
      <c r="C227" s="30" t="str">
        <f>IF($A227 &lt;&gt; "",VLOOKUP($A227,'Student reference sheet'!$A$2:$V$2329, 3,FALSE), "")</f>
        <v/>
      </c>
      <c r="D227" s="30" t="str">
        <f>IF($A227 &lt;&gt; "",VLOOKUP($A227,'Student reference sheet'!$A$2:$V$2329, 2,FALSE), "")</f>
        <v/>
      </c>
      <c r="E227" s="34"/>
      <c r="F227" s="34"/>
      <c r="G227" s="31" t="str">
        <f t="shared" ca="1" si="9"/>
        <v/>
      </c>
      <c r="H227" s="31" t="str">
        <f t="shared" ca="1" si="10"/>
        <v/>
      </c>
      <c r="I227" s="36" t="str">
        <f>IF($A227 = "", "",
IF(COUNTIF(MINIMUM_DAY_DATES[], Attendance!J227) &gt; 0, VLOOKUP(Attendance!$G227,MINIMUM_DAY_PERIOD_SCHEDULE[], 2,TRUE),
IF(COUNTIF(RALLY_DATES[], Attendance!J227) &gt; 0, VLOOKUP(Attendance!$G227,RALLY_PERIOD_SCHEDULE[], 2,TRUE),
IF(WEEKDAY(Attendance!$J227) = 2,
       IF(COUNTIF(FINALS_WEEK_MONDAY_DATE[],Attendance!$J227) &gt; 0, VLOOKUP(Attendance!$G227,FINALS_WEEK_MONDAY_PERIOD_SCHEDULE[],2,TRUE),
       VLOOKUP(Attendance!$G227,REGULAR_WEEK_SCHEDULE[],6,TRUE)),
IF(WEEKDAY($J227) = 3,
       IF(COUNTIF(FINALS_WEEK_TUESDAY_DATE[],Attendance!$J227) &gt; 0, VLOOKUP(Attendance!$G227,FINALS_WEEK_TUESDAY_PERIOD_SCHEDULE[],2,TRUE),
       VLOOKUP(Attendance!$G227,REGULAR_WEEK_SCHEDULE[[Tuesday]:[Period]],5,TRUE)),
IF(WEEKDAY(Attendance!$J227) = 4,
        IF(COUNTIF(BLOCK_WEDNESDAY_DATES[],Attendance!$J227) &gt; 0, VLOOKUP(Attendance!$G227,BLOCK_WEDNESDAY_PERIOD_SCHEDULE[],2,TRUE),
        IF(COUNTIF(FINALS_WEEK_WEDNESDAY_DATE[],Attendance!$J227) &gt; 0, VLOOKUP(Attendance!$G227,FINALS_WEEK_WEDNESDAY_PERIOD_SCHEDULE[],2,TRUE),
       VLOOKUP(Attendance!$G227,REGULAR_WEEK_SCHEDULE[[Wednesday]:[Period]],4,TRUE))),
IF(WEEKDAY($J227) = 5,
       IF(COUNTIF(BLOCK_THURSDAY_DATES[],Attendance!$J227) &gt; 0, VLOOKUP(Attendance!$G227,BLOCK_THURSDAY_PERIOD_SCHEDULE[],2,TRUE),
       IF(COUNTIF(FINALS_WEEK_THURSDAY_DATE[],Attendance!$J227) &gt; 0, VLOOKUP(Attendance!$G227,FINALS_WEEK_THURSDAY_PERIOD_SCHEDULE[],2,TRUE),
       VLOOKUP(Attendance!$G227,REGULAR_WEEK_SCHEDULE[[Thursday]:[Period]],3,TRUE))),
IF(WEEKDAY(Attendance!$J227) = 6,
       IF(COUNTIF(FINALS_WEEK_FRIDAY_DATE[],Attendance!$J227) &gt; 0, VLOOKUP(Attendance!$G227,FINALS_WEEK_FRIDAY_PERIOD_SCHEDULE[],2,TRUE),
       VLOOKUP(Attendance!$G227,REGULAR_WEEK_SCHEDULE[[Friday]:[Period]],2,TRUE))))))))))</f>
        <v/>
      </c>
      <c r="J227" s="32" t="str">
        <f t="shared" ca="1" si="11"/>
        <v/>
      </c>
      <c r="K227" s="32" t="str">
        <f>IF($A227 &lt;&gt; "",VLOOKUP($A227,'Student reference sheet'!$A$2:$V$2329, 7,FALSE), "")</f>
        <v/>
      </c>
      <c r="L227" s="30" t="str">
        <f>IF($A227 ="", "", VLOOKUP($A227, 'Student reference sheet'!$A$2:$Z$2603,23,FALSE))</f>
        <v/>
      </c>
      <c r="M227" s="30" t="str">
        <f>IF($A227 ="", "", VLOOKUP($A227, 'Student reference sheet'!$A$2:$Z$2603,24,FALSE))</f>
        <v/>
      </c>
      <c r="N227" s="30" t="str">
        <f>IF($A227 ="", "", VLOOKUP($A227, 'Student reference sheet'!$A$2:$Z$2603,26,FALSE))</f>
        <v/>
      </c>
      <c r="O227" s="30" t="str">
        <f>IF($A227 ="", "", VLOOKUP($A227, 'Student reference sheet'!$A$2:$Z$2603,25,FALSE))</f>
        <v/>
      </c>
      <c r="P227" s="30" t="str">
        <f>IF($A227 = "", "", IF(OR(VLOOKUP($A227,'Student reference sheet'!$A$2:$V$2400,8,FALSE) = "R",  VLOOKUP($A227,'Student reference sheet'!$A$2:$V$2400,8,FALSE) = "L"), "X", ""))</f>
        <v/>
      </c>
      <c r="Q227" s="30" t="str">
        <f>IF($A227 ="", "", VLOOKUP($A227, 'Student reference sheet'!$A$2:$V$2603,22,FALSE))</f>
        <v/>
      </c>
      <c r="R227" s="30" t="str">
        <f>IF($A227 &lt;&gt; "",VLOOKUP($A227,'Student reference sheet'!$A$2:$V$2329, 5,FALSE), "")</f>
        <v/>
      </c>
      <c r="S227" s="30" t="str">
        <f>IF($A227 &lt;&gt; "",VLOOKUP($A227,'Student reference sheet'!$A$2:$V$2329, 6,FALSE), "")</f>
        <v/>
      </c>
      <c r="T227" s="30" t="str">
        <f>IF($A227 = "","",
IF(VLOOKUP($A227,'Student reference sheet'!$A$2:$V$2329, 10,FALSE) = "Y", "Hispanic",
IF(VLOOKUP($A227,'Student reference sheet'!$A$2:$V$2329,11,FALSE) &lt;&gt; "",
IF(VLOOKUP($A227,'Student reference sheet'!$A$2:$V$2329,11,FALSE) = "UNK", "Unknown", VLOOKUP(VALUE(VLOOKUP($A227,'Student reference sheet'!$A$2:$V$2329,11,FALSE)),'Ethnicity Reference'!$A$2:$B$22,2,FALSE)),
IF(VLOOKUP($A227,'Student reference sheet'!$A$2:$V$2329,9,FALSE) &lt;&gt; "", VLOOKUP(VALUE(VLOOKUP($A227,'Student reference sheet'!$A$2:$V$2329,9,FALSE)),'Ethnicity Reference'!$A$2:$B$22,2,FALSE),"Unknown"))))</f>
        <v/>
      </c>
      <c r="U227" s="34"/>
    </row>
    <row r="228" spans="1:21" ht="15.75">
      <c r="A228" s="47"/>
      <c r="B228" s="33"/>
      <c r="C228" s="30" t="str">
        <f>IF($A228 &lt;&gt; "",VLOOKUP($A228,'Student reference sheet'!$A$2:$V$2329, 3,FALSE), "")</f>
        <v/>
      </c>
      <c r="D228" s="30" t="str">
        <f>IF($A228 &lt;&gt; "",VLOOKUP($A228,'Student reference sheet'!$A$2:$V$2329, 2,FALSE), "")</f>
        <v/>
      </c>
      <c r="E228" s="34"/>
      <c r="F228" s="34"/>
      <c r="G228" s="31" t="str">
        <f t="shared" ca="1" si="9"/>
        <v/>
      </c>
      <c r="H228" s="31" t="str">
        <f t="shared" ca="1" si="10"/>
        <v/>
      </c>
      <c r="I228" s="36" t="str">
        <f>IF($A228 = "", "",
IF(COUNTIF(MINIMUM_DAY_DATES[], Attendance!J228) &gt; 0, VLOOKUP(Attendance!$G228,MINIMUM_DAY_PERIOD_SCHEDULE[], 2,TRUE),
IF(COUNTIF(RALLY_DATES[], Attendance!J228) &gt; 0, VLOOKUP(Attendance!$G228,RALLY_PERIOD_SCHEDULE[], 2,TRUE),
IF(WEEKDAY(Attendance!$J228) = 2,
       IF(COUNTIF(FINALS_WEEK_MONDAY_DATE[],Attendance!$J228) &gt; 0, VLOOKUP(Attendance!$G228,FINALS_WEEK_MONDAY_PERIOD_SCHEDULE[],2,TRUE),
       VLOOKUP(Attendance!$G228,REGULAR_WEEK_SCHEDULE[],6,TRUE)),
IF(WEEKDAY($J228) = 3,
       IF(COUNTIF(FINALS_WEEK_TUESDAY_DATE[],Attendance!$J228) &gt; 0, VLOOKUP(Attendance!$G228,FINALS_WEEK_TUESDAY_PERIOD_SCHEDULE[],2,TRUE),
       VLOOKUP(Attendance!$G228,REGULAR_WEEK_SCHEDULE[[Tuesday]:[Period]],5,TRUE)),
IF(WEEKDAY(Attendance!$J228) = 4,
        IF(COUNTIF(BLOCK_WEDNESDAY_DATES[],Attendance!$J228) &gt; 0, VLOOKUP(Attendance!$G228,BLOCK_WEDNESDAY_PERIOD_SCHEDULE[],2,TRUE),
        IF(COUNTIF(FINALS_WEEK_WEDNESDAY_DATE[],Attendance!$J228) &gt; 0, VLOOKUP(Attendance!$G228,FINALS_WEEK_WEDNESDAY_PERIOD_SCHEDULE[],2,TRUE),
       VLOOKUP(Attendance!$G228,REGULAR_WEEK_SCHEDULE[[Wednesday]:[Period]],4,TRUE))),
IF(WEEKDAY($J228) = 5,
       IF(COUNTIF(BLOCK_THURSDAY_DATES[],Attendance!$J228) &gt; 0, VLOOKUP(Attendance!$G228,BLOCK_THURSDAY_PERIOD_SCHEDULE[],2,TRUE),
       IF(COUNTIF(FINALS_WEEK_THURSDAY_DATE[],Attendance!$J228) &gt; 0, VLOOKUP(Attendance!$G228,FINALS_WEEK_THURSDAY_PERIOD_SCHEDULE[],2,TRUE),
       VLOOKUP(Attendance!$G228,REGULAR_WEEK_SCHEDULE[[Thursday]:[Period]],3,TRUE))),
IF(WEEKDAY(Attendance!$J228) = 6,
       IF(COUNTIF(FINALS_WEEK_FRIDAY_DATE[],Attendance!$J228) &gt; 0, VLOOKUP(Attendance!$G228,FINALS_WEEK_FRIDAY_PERIOD_SCHEDULE[],2,TRUE),
       VLOOKUP(Attendance!$G228,REGULAR_WEEK_SCHEDULE[[Friday]:[Period]],2,TRUE))))))))))</f>
        <v/>
      </c>
      <c r="J228" s="32" t="str">
        <f t="shared" ca="1" si="11"/>
        <v/>
      </c>
      <c r="K228" s="32" t="str">
        <f>IF($A228 &lt;&gt; "",VLOOKUP($A228,'Student reference sheet'!$A$2:$V$2329, 7,FALSE), "")</f>
        <v/>
      </c>
      <c r="L228" s="30" t="str">
        <f>IF($A228 ="", "", VLOOKUP($A228, 'Student reference sheet'!$A$2:$Z$2603,23,FALSE))</f>
        <v/>
      </c>
      <c r="M228" s="30" t="str">
        <f>IF($A228 ="", "", VLOOKUP($A228, 'Student reference sheet'!$A$2:$Z$2603,24,FALSE))</f>
        <v/>
      </c>
      <c r="N228" s="30" t="str">
        <f>IF($A228 ="", "", VLOOKUP($A228, 'Student reference sheet'!$A$2:$Z$2603,26,FALSE))</f>
        <v/>
      </c>
      <c r="O228" s="30" t="str">
        <f>IF($A228 ="", "", VLOOKUP($A228, 'Student reference sheet'!$A$2:$Z$2603,25,FALSE))</f>
        <v/>
      </c>
      <c r="P228" s="30" t="str">
        <f>IF($A228 = "", "", IF(OR(VLOOKUP($A228,'Student reference sheet'!$A$2:$V$2400,8,FALSE) = "R",  VLOOKUP($A228,'Student reference sheet'!$A$2:$V$2400,8,FALSE) = "L"), "X", ""))</f>
        <v/>
      </c>
      <c r="Q228" s="30" t="str">
        <f>IF($A228 ="", "", VLOOKUP($A228, 'Student reference sheet'!$A$2:$V$2603,22,FALSE))</f>
        <v/>
      </c>
      <c r="R228" s="30" t="str">
        <f>IF($A228 &lt;&gt; "",VLOOKUP($A228,'Student reference sheet'!$A$2:$V$2329, 5,FALSE), "")</f>
        <v/>
      </c>
      <c r="S228" s="30" t="str">
        <f>IF($A228 &lt;&gt; "",VLOOKUP($A228,'Student reference sheet'!$A$2:$V$2329, 6,FALSE), "")</f>
        <v/>
      </c>
      <c r="T228" s="30" t="str">
        <f>IF($A228 = "","",
IF(VLOOKUP($A228,'Student reference sheet'!$A$2:$V$2329, 10,FALSE) = "Y", "Hispanic",
IF(VLOOKUP($A228,'Student reference sheet'!$A$2:$V$2329,11,FALSE) &lt;&gt; "",
IF(VLOOKUP($A228,'Student reference sheet'!$A$2:$V$2329,11,FALSE) = "UNK", "Unknown", VLOOKUP(VALUE(VLOOKUP($A228,'Student reference sheet'!$A$2:$V$2329,11,FALSE)),'Ethnicity Reference'!$A$2:$B$22,2,FALSE)),
IF(VLOOKUP($A228,'Student reference sheet'!$A$2:$V$2329,9,FALSE) &lt;&gt; "", VLOOKUP(VALUE(VLOOKUP($A228,'Student reference sheet'!$A$2:$V$2329,9,FALSE)),'Ethnicity Reference'!$A$2:$B$22,2,FALSE),"Unknown"))))</f>
        <v/>
      </c>
      <c r="U228" s="34"/>
    </row>
    <row r="229" spans="1:21" ht="15.75">
      <c r="A229" s="47"/>
      <c r="B229" s="33"/>
      <c r="C229" s="30" t="str">
        <f>IF($A229 &lt;&gt; "",VLOOKUP($A229,'Student reference sheet'!$A$2:$V$2329, 3,FALSE), "")</f>
        <v/>
      </c>
      <c r="D229" s="30" t="str">
        <f>IF($A229 &lt;&gt; "",VLOOKUP($A229,'Student reference sheet'!$A$2:$V$2329, 2,FALSE), "")</f>
        <v/>
      </c>
      <c r="E229" s="34"/>
      <c r="F229" s="34"/>
      <c r="G229" s="31" t="str">
        <f t="shared" ca="1" si="9"/>
        <v/>
      </c>
      <c r="H229" s="31" t="str">
        <f t="shared" ca="1" si="10"/>
        <v/>
      </c>
      <c r="I229" s="36" t="str">
        <f>IF($A229 = "", "",
IF(COUNTIF(MINIMUM_DAY_DATES[], Attendance!J229) &gt; 0, VLOOKUP(Attendance!$G229,MINIMUM_DAY_PERIOD_SCHEDULE[], 2,TRUE),
IF(COUNTIF(RALLY_DATES[], Attendance!J229) &gt; 0, VLOOKUP(Attendance!$G229,RALLY_PERIOD_SCHEDULE[], 2,TRUE),
IF(WEEKDAY(Attendance!$J229) = 2,
       IF(COUNTIF(FINALS_WEEK_MONDAY_DATE[],Attendance!$J229) &gt; 0, VLOOKUP(Attendance!$G229,FINALS_WEEK_MONDAY_PERIOD_SCHEDULE[],2,TRUE),
       VLOOKUP(Attendance!$G229,REGULAR_WEEK_SCHEDULE[],6,TRUE)),
IF(WEEKDAY($J229) = 3,
       IF(COUNTIF(FINALS_WEEK_TUESDAY_DATE[],Attendance!$J229) &gt; 0, VLOOKUP(Attendance!$G229,FINALS_WEEK_TUESDAY_PERIOD_SCHEDULE[],2,TRUE),
       VLOOKUP(Attendance!$G229,REGULAR_WEEK_SCHEDULE[[Tuesday]:[Period]],5,TRUE)),
IF(WEEKDAY(Attendance!$J229) = 4,
        IF(COUNTIF(BLOCK_WEDNESDAY_DATES[],Attendance!$J229) &gt; 0, VLOOKUP(Attendance!$G229,BLOCK_WEDNESDAY_PERIOD_SCHEDULE[],2,TRUE),
        IF(COUNTIF(FINALS_WEEK_WEDNESDAY_DATE[],Attendance!$J229) &gt; 0, VLOOKUP(Attendance!$G229,FINALS_WEEK_WEDNESDAY_PERIOD_SCHEDULE[],2,TRUE),
       VLOOKUP(Attendance!$G229,REGULAR_WEEK_SCHEDULE[[Wednesday]:[Period]],4,TRUE))),
IF(WEEKDAY($J229) = 5,
       IF(COUNTIF(BLOCK_THURSDAY_DATES[],Attendance!$J229) &gt; 0, VLOOKUP(Attendance!$G229,BLOCK_THURSDAY_PERIOD_SCHEDULE[],2,TRUE),
       IF(COUNTIF(FINALS_WEEK_THURSDAY_DATE[],Attendance!$J229) &gt; 0, VLOOKUP(Attendance!$G229,FINALS_WEEK_THURSDAY_PERIOD_SCHEDULE[],2,TRUE),
       VLOOKUP(Attendance!$G229,REGULAR_WEEK_SCHEDULE[[Thursday]:[Period]],3,TRUE))),
IF(WEEKDAY(Attendance!$J229) = 6,
       IF(COUNTIF(FINALS_WEEK_FRIDAY_DATE[],Attendance!$J229) &gt; 0, VLOOKUP(Attendance!$G229,FINALS_WEEK_FRIDAY_PERIOD_SCHEDULE[],2,TRUE),
       VLOOKUP(Attendance!$G229,REGULAR_WEEK_SCHEDULE[[Friday]:[Period]],2,TRUE))))))))))</f>
        <v/>
      </c>
      <c r="J229" s="32" t="str">
        <f t="shared" ca="1" si="11"/>
        <v/>
      </c>
      <c r="K229" s="32" t="str">
        <f>IF($A229 &lt;&gt; "",VLOOKUP($A229,'Student reference sheet'!$A$2:$V$2329, 7,FALSE), "")</f>
        <v/>
      </c>
      <c r="L229" s="30" t="str">
        <f>IF($A229 ="", "", VLOOKUP($A229, 'Student reference sheet'!$A$2:$Z$2603,23,FALSE))</f>
        <v/>
      </c>
      <c r="M229" s="30" t="str">
        <f>IF($A229 ="", "", VLOOKUP($A229, 'Student reference sheet'!$A$2:$Z$2603,24,FALSE))</f>
        <v/>
      </c>
      <c r="N229" s="30" t="str">
        <f>IF($A229 ="", "", VLOOKUP($A229, 'Student reference sheet'!$A$2:$Z$2603,26,FALSE))</f>
        <v/>
      </c>
      <c r="O229" s="30" t="str">
        <f>IF($A229 ="", "", VLOOKUP($A229, 'Student reference sheet'!$A$2:$Z$2603,25,FALSE))</f>
        <v/>
      </c>
      <c r="P229" s="30" t="str">
        <f>IF($A229 = "", "", IF(OR(VLOOKUP($A229,'Student reference sheet'!$A$2:$V$2400,8,FALSE) = "R",  VLOOKUP($A229,'Student reference sheet'!$A$2:$V$2400,8,FALSE) = "L"), "X", ""))</f>
        <v/>
      </c>
      <c r="Q229" s="30" t="str">
        <f>IF($A229 ="", "", VLOOKUP($A229, 'Student reference sheet'!$A$2:$V$2603,22,FALSE))</f>
        <v/>
      </c>
      <c r="R229" s="30" t="str">
        <f>IF($A229 &lt;&gt; "",VLOOKUP($A229,'Student reference sheet'!$A$2:$V$2329, 5,FALSE), "")</f>
        <v/>
      </c>
      <c r="S229" s="30" t="str">
        <f>IF($A229 &lt;&gt; "",VLOOKUP($A229,'Student reference sheet'!$A$2:$V$2329, 6,FALSE), "")</f>
        <v/>
      </c>
      <c r="T229" s="30" t="str">
        <f>IF($A229 = "","",
IF(VLOOKUP($A229,'Student reference sheet'!$A$2:$V$2329, 10,FALSE) = "Y", "Hispanic",
IF(VLOOKUP($A229,'Student reference sheet'!$A$2:$V$2329,11,FALSE) &lt;&gt; "",
IF(VLOOKUP($A229,'Student reference sheet'!$A$2:$V$2329,11,FALSE) = "UNK", "Unknown", VLOOKUP(VALUE(VLOOKUP($A229,'Student reference sheet'!$A$2:$V$2329,11,FALSE)),'Ethnicity Reference'!$A$2:$B$22,2,FALSE)),
IF(VLOOKUP($A229,'Student reference sheet'!$A$2:$V$2329,9,FALSE) &lt;&gt; "", VLOOKUP(VALUE(VLOOKUP($A229,'Student reference sheet'!$A$2:$V$2329,9,FALSE)),'Ethnicity Reference'!$A$2:$B$22,2,FALSE),"Unknown"))))</f>
        <v/>
      </c>
      <c r="U229" s="34"/>
    </row>
    <row r="230" spans="1:21" ht="15.75">
      <c r="A230" s="47"/>
      <c r="B230" s="33"/>
      <c r="C230" s="30" t="str">
        <f>IF($A230 &lt;&gt; "",VLOOKUP($A230,'Student reference sheet'!$A$2:$V$2329, 3,FALSE), "")</f>
        <v/>
      </c>
      <c r="D230" s="30" t="str">
        <f>IF($A230 &lt;&gt; "",VLOOKUP($A230,'Student reference sheet'!$A$2:$V$2329, 2,FALSE), "")</f>
        <v/>
      </c>
      <c r="E230" s="34"/>
      <c r="F230" s="34"/>
      <c r="G230" s="31" t="str">
        <f t="shared" ca="1" si="9"/>
        <v/>
      </c>
      <c r="H230" s="31" t="str">
        <f t="shared" ca="1" si="10"/>
        <v/>
      </c>
      <c r="I230" s="36" t="str">
        <f>IF($A230 = "", "",
IF(COUNTIF(MINIMUM_DAY_DATES[], Attendance!J230) &gt; 0, VLOOKUP(Attendance!$G230,MINIMUM_DAY_PERIOD_SCHEDULE[], 2,TRUE),
IF(COUNTIF(RALLY_DATES[], Attendance!J230) &gt; 0, VLOOKUP(Attendance!$G230,RALLY_PERIOD_SCHEDULE[], 2,TRUE),
IF(WEEKDAY(Attendance!$J230) = 2,
       IF(COUNTIF(FINALS_WEEK_MONDAY_DATE[],Attendance!$J230) &gt; 0, VLOOKUP(Attendance!$G230,FINALS_WEEK_MONDAY_PERIOD_SCHEDULE[],2,TRUE),
       VLOOKUP(Attendance!$G230,REGULAR_WEEK_SCHEDULE[],6,TRUE)),
IF(WEEKDAY($J230) = 3,
       IF(COUNTIF(FINALS_WEEK_TUESDAY_DATE[],Attendance!$J230) &gt; 0, VLOOKUP(Attendance!$G230,FINALS_WEEK_TUESDAY_PERIOD_SCHEDULE[],2,TRUE),
       VLOOKUP(Attendance!$G230,REGULAR_WEEK_SCHEDULE[[Tuesday]:[Period]],5,TRUE)),
IF(WEEKDAY(Attendance!$J230) = 4,
        IF(COUNTIF(BLOCK_WEDNESDAY_DATES[],Attendance!$J230) &gt; 0, VLOOKUP(Attendance!$G230,BLOCK_WEDNESDAY_PERIOD_SCHEDULE[],2,TRUE),
        IF(COUNTIF(FINALS_WEEK_WEDNESDAY_DATE[],Attendance!$J230) &gt; 0, VLOOKUP(Attendance!$G230,FINALS_WEEK_WEDNESDAY_PERIOD_SCHEDULE[],2,TRUE),
       VLOOKUP(Attendance!$G230,REGULAR_WEEK_SCHEDULE[[Wednesday]:[Period]],4,TRUE))),
IF(WEEKDAY($J230) = 5,
       IF(COUNTIF(BLOCK_THURSDAY_DATES[],Attendance!$J230) &gt; 0, VLOOKUP(Attendance!$G230,BLOCK_THURSDAY_PERIOD_SCHEDULE[],2,TRUE),
       IF(COUNTIF(FINALS_WEEK_THURSDAY_DATE[],Attendance!$J230) &gt; 0, VLOOKUP(Attendance!$G230,FINALS_WEEK_THURSDAY_PERIOD_SCHEDULE[],2,TRUE),
       VLOOKUP(Attendance!$G230,REGULAR_WEEK_SCHEDULE[[Thursday]:[Period]],3,TRUE))),
IF(WEEKDAY(Attendance!$J230) = 6,
       IF(COUNTIF(FINALS_WEEK_FRIDAY_DATE[],Attendance!$J230) &gt; 0, VLOOKUP(Attendance!$G230,FINALS_WEEK_FRIDAY_PERIOD_SCHEDULE[],2,TRUE),
       VLOOKUP(Attendance!$G230,REGULAR_WEEK_SCHEDULE[[Friday]:[Period]],2,TRUE))))))))))</f>
        <v/>
      </c>
      <c r="J230" s="32" t="str">
        <f t="shared" ca="1" si="11"/>
        <v/>
      </c>
      <c r="K230" s="32" t="str">
        <f>IF($A230 &lt;&gt; "",VLOOKUP($A230,'Student reference sheet'!$A$2:$V$2329, 7,FALSE), "")</f>
        <v/>
      </c>
      <c r="L230" s="30" t="str">
        <f>IF($A230 ="", "", VLOOKUP($A230, 'Student reference sheet'!$A$2:$Z$2603,23,FALSE))</f>
        <v/>
      </c>
      <c r="M230" s="30" t="str">
        <f>IF($A230 ="", "", VLOOKUP($A230, 'Student reference sheet'!$A$2:$Z$2603,24,FALSE))</f>
        <v/>
      </c>
      <c r="N230" s="30" t="str">
        <f>IF($A230 ="", "", VLOOKUP($A230, 'Student reference sheet'!$A$2:$Z$2603,26,FALSE))</f>
        <v/>
      </c>
      <c r="O230" s="30" t="str">
        <f>IF($A230 ="", "", VLOOKUP($A230, 'Student reference sheet'!$A$2:$Z$2603,25,FALSE))</f>
        <v/>
      </c>
      <c r="P230" s="30" t="str">
        <f>IF($A230 = "", "", IF(OR(VLOOKUP($A230,'Student reference sheet'!$A$2:$V$2400,8,FALSE) = "R",  VLOOKUP($A230,'Student reference sheet'!$A$2:$V$2400,8,FALSE) = "L"), "X", ""))</f>
        <v/>
      </c>
      <c r="Q230" s="30" t="str">
        <f>IF($A230 ="", "", VLOOKUP($A230, 'Student reference sheet'!$A$2:$V$2603,22,FALSE))</f>
        <v/>
      </c>
      <c r="R230" s="30" t="str">
        <f>IF($A230 &lt;&gt; "",VLOOKUP($A230,'Student reference sheet'!$A$2:$V$2329, 5,FALSE), "")</f>
        <v/>
      </c>
      <c r="S230" s="30" t="str">
        <f>IF($A230 &lt;&gt; "",VLOOKUP($A230,'Student reference sheet'!$A$2:$V$2329, 6,FALSE), "")</f>
        <v/>
      </c>
      <c r="T230" s="30" t="str">
        <f>IF($A230 = "","",
IF(VLOOKUP($A230,'Student reference sheet'!$A$2:$V$2329, 10,FALSE) = "Y", "Hispanic",
IF(VLOOKUP($A230,'Student reference sheet'!$A$2:$V$2329,11,FALSE) &lt;&gt; "",
IF(VLOOKUP($A230,'Student reference sheet'!$A$2:$V$2329,11,FALSE) = "UNK", "Unknown", VLOOKUP(VALUE(VLOOKUP($A230,'Student reference sheet'!$A$2:$V$2329,11,FALSE)),'Ethnicity Reference'!$A$2:$B$22,2,FALSE)),
IF(VLOOKUP($A230,'Student reference sheet'!$A$2:$V$2329,9,FALSE) &lt;&gt; "", VLOOKUP(VALUE(VLOOKUP($A230,'Student reference sheet'!$A$2:$V$2329,9,FALSE)),'Ethnicity Reference'!$A$2:$B$22,2,FALSE),"Unknown"))))</f>
        <v/>
      </c>
      <c r="U230" s="34"/>
    </row>
    <row r="231" spans="1:21" ht="15.75">
      <c r="A231" s="47"/>
      <c r="B231" s="33"/>
      <c r="C231" s="30" t="str">
        <f>IF($A231 &lt;&gt; "",VLOOKUP($A231,'Student reference sheet'!$A$2:$V$2329, 3,FALSE), "")</f>
        <v/>
      </c>
      <c r="D231" s="30" t="str">
        <f>IF($A231 &lt;&gt; "",VLOOKUP($A231,'Student reference sheet'!$A$2:$V$2329, 2,FALSE), "")</f>
        <v/>
      </c>
      <c r="E231" s="34"/>
      <c r="F231" s="34"/>
      <c r="G231" s="31" t="str">
        <f t="shared" ca="1" si="9"/>
        <v/>
      </c>
      <c r="H231" s="31" t="str">
        <f t="shared" ca="1" si="10"/>
        <v/>
      </c>
      <c r="I231" s="36" t="str">
        <f>IF($A231 = "", "",
IF(COUNTIF(MINIMUM_DAY_DATES[], Attendance!J231) &gt; 0, VLOOKUP(Attendance!$G231,MINIMUM_DAY_PERIOD_SCHEDULE[], 2,TRUE),
IF(COUNTIF(RALLY_DATES[], Attendance!J231) &gt; 0, VLOOKUP(Attendance!$G231,RALLY_PERIOD_SCHEDULE[], 2,TRUE),
IF(WEEKDAY(Attendance!$J231) = 2,
       IF(COUNTIF(FINALS_WEEK_MONDAY_DATE[],Attendance!$J231) &gt; 0, VLOOKUP(Attendance!$G231,FINALS_WEEK_MONDAY_PERIOD_SCHEDULE[],2,TRUE),
       VLOOKUP(Attendance!$G231,REGULAR_WEEK_SCHEDULE[],6,TRUE)),
IF(WEEKDAY($J231) = 3,
       IF(COUNTIF(FINALS_WEEK_TUESDAY_DATE[],Attendance!$J231) &gt; 0, VLOOKUP(Attendance!$G231,FINALS_WEEK_TUESDAY_PERIOD_SCHEDULE[],2,TRUE),
       VLOOKUP(Attendance!$G231,REGULAR_WEEK_SCHEDULE[[Tuesday]:[Period]],5,TRUE)),
IF(WEEKDAY(Attendance!$J231) = 4,
        IF(COUNTIF(BLOCK_WEDNESDAY_DATES[],Attendance!$J231) &gt; 0, VLOOKUP(Attendance!$G231,BLOCK_WEDNESDAY_PERIOD_SCHEDULE[],2,TRUE),
        IF(COUNTIF(FINALS_WEEK_WEDNESDAY_DATE[],Attendance!$J231) &gt; 0, VLOOKUP(Attendance!$G231,FINALS_WEEK_WEDNESDAY_PERIOD_SCHEDULE[],2,TRUE),
       VLOOKUP(Attendance!$G231,REGULAR_WEEK_SCHEDULE[[Wednesday]:[Period]],4,TRUE))),
IF(WEEKDAY($J231) = 5,
       IF(COUNTIF(BLOCK_THURSDAY_DATES[],Attendance!$J231) &gt; 0, VLOOKUP(Attendance!$G231,BLOCK_THURSDAY_PERIOD_SCHEDULE[],2,TRUE),
       IF(COUNTIF(FINALS_WEEK_THURSDAY_DATE[],Attendance!$J231) &gt; 0, VLOOKUP(Attendance!$G231,FINALS_WEEK_THURSDAY_PERIOD_SCHEDULE[],2,TRUE),
       VLOOKUP(Attendance!$G231,REGULAR_WEEK_SCHEDULE[[Thursday]:[Period]],3,TRUE))),
IF(WEEKDAY(Attendance!$J231) = 6,
       IF(COUNTIF(FINALS_WEEK_FRIDAY_DATE[],Attendance!$J231) &gt; 0, VLOOKUP(Attendance!$G231,FINALS_WEEK_FRIDAY_PERIOD_SCHEDULE[],2,TRUE),
       VLOOKUP(Attendance!$G231,REGULAR_WEEK_SCHEDULE[[Friday]:[Period]],2,TRUE))))))))))</f>
        <v/>
      </c>
      <c r="J231" s="32" t="str">
        <f t="shared" ca="1" si="11"/>
        <v/>
      </c>
      <c r="K231" s="32" t="str">
        <f>IF($A231 &lt;&gt; "",VLOOKUP($A231,'Student reference sheet'!$A$2:$V$2329, 7,FALSE), "")</f>
        <v/>
      </c>
      <c r="L231" s="30" t="str">
        <f>IF($A231 ="", "", VLOOKUP($A231, 'Student reference sheet'!$A$2:$Z$2603,23,FALSE))</f>
        <v/>
      </c>
      <c r="M231" s="30" t="str">
        <f>IF($A231 ="", "", VLOOKUP($A231, 'Student reference sheet'!$A$2:$Z$2603,24,FALSE))</f>
        <v/>
      </c>
      <c r="N231" s="30" t="str">
        <f>IF($A231 ="", "", VLOOKUP($A231, 'Student reference sheet'!$A$2:$Z$2603,26,FALSE))</f>
        <v/>
      </c>
      <c r="O231" s="30" t="str">
        <f>IF($A231 ="", "", VLOOKUP($A231, 'Student reference sheet'!$A$2:$Z$2603,25,FALSE))</f>
        <v/>
      </c>
      <c r="P231" s="30" t="str">
        <f>IF($A231 = "", "", IF(OR(VLOOKUP($A231,'Student reference sheet'!$A$2:$V$2400,8,FALSE) = "R",  VLOOKUP($A231,'Student reference sheet'!$A$2:$V$2400,8,FALSE) = "L"), "X", ""))</f>
        <v/>
      </c>
      <c r="Q231" s="30" t="str">
        <f>IF($A231 ="", "", VLOOKUP($A231, 'Student reference sheet'!$A$2:$V$2603,22,FALSE))</f>
        <v/>
      </c>
      <c r="R231" s="30" t="str">
        <f>IF($A231 &lt;&gt; "",VLOOKUP($A231,'Student reference sheet'!$A$2:$V$2329, 5,FALSE), "")</f>
        <v/>
      </c>
      <c r="S231" s="30" t="str">
        <f>IF($A231 &lt;&gt; "",VLOOKUP($A231,'Student reference sheet'!$A$2:$V$2329, 6,FALSE), "")</f>
        <v/>
      </c>
      <c r="T231" s="30" t="str">
        <f>IF($A231 = "","",
IF(VLOOKUP($A231,'Student reference sheet'!$A$2:$V$2329, 10,FALSE) = "Y", "Hispanic",
IF(VLOOKUP($A231,'Student reference sheet'!$A$2:$V$2329,11,FALSE) &lt;&gt; "",
IF(VLOOKUP($A231,'Student reference sheet'!$A$2:$V$2329,11,FALSE) = "UNK", "Unknown", VLOOKUP(VALUE(VLOOKUP($A231,'Student reference sheet'!$A$2:$V$2329,11,FALSE)),'Ethnicity Reference'!$A$2:$B$22,2,FALSE)),
IF(VLOOKUP($A231,'Student reference sheet'!$A$2:$V$2329,9,FALSE) &lt;&gt; "", VLOOKUP(VALUE(VLOOKUP($A231,'Student reference sheet'!$A$2:$V$2329,9,FALSE)),'Ethnicity Reference'!$A$2:$B$22,2,FALSE),"Unknown"))))</f>
        <v/>
      </c>
      <c r="U231" s="34"/>
    </row>
    <row r="232" spans="1:21" ht="15.75">
      <c r="A232" s="47"/>
      <c r="B232" s="33"/>
      <c r="C232" s="30" t="str">
        <f>IF($A232 &lt;&gt; "",VLOOKUP($A232,'Student reference sheet'!$A$2:$V$2329, 3,FALSE), "")</f>
        <v/>
      </c>
      <c r="D232" s="30" t="str">
        <f>IF($A232 &lt;&gt; "",VLOOKUP($A232,'Student reference sheet'!$A$2:$V$2329, 2,FALSE), "")</f>
        <v/>
      </c>
      <c r="E232" s="34"/>
      <c r="F232" s="34"/>
      <c r="G232" s="31" t="str">
        <f t="shared" ca="1" si="9"/>
        <v/>
      </c>
      <c r="H232" s="31" t="str">
        <f t="shared" ca="1" si="10"/>
        <v/>
      </c>
      <c r="I232" s="36" t="str">
        <f>IF($A232 = "", "",
IF(COUNTIF(MINIMUM_DAY_DATES[], Attendance!J232) &gt; 0, VLOOKUP(Attendance!$G232,MINIMUM_DAY_PERIOD_SCHEDULE[], 2,TRUE),
IF(COUNTIF(RALLY_DATES[], Attendance!J232) &gt; 0, VLOOKUP(Attendance!$G232,RALLY_PERIOD_SCHEDULE[], 2,TRUE),
IF(WEEKDAY(Attendance!$J232) = 2,
       IF(COUNTIF(FINALS_WEEK_MONDAY_DATE[],Attendance!$J232) &gt; 0, VLOOKUP(Attendance!$G232,FINALS_WEEK_MONDAY_PERIOD_SCHEDULE[],2,TRUE),
       VLOOKUP(Attendance!$G232,REGULAR_WEEK_SCHEDULE[],6,TRUE)),
IF(WEEKDAY($J232) = 3,
       IF(COUNTIF(FINALS_WEEK_TUESDAY_DATE[],Attendance!$J232) &gt; 0, VLOOKUP(Attendance!$G232,FINALS_WEEK_TUESDAY_PERIOD_SCHEDULE[],2,TRUE),
       VLOOKUP(Attendance!$G232,REGULAR_WEEK_SCHEDULE[[Tuesday]:[Period]],5,TRUE)),
IF(WEEKDAY(Attendance!$J232) = 4,
        IF(COUNTIF(BLOCK_WEDNESDAY_DATES[],Attendance!$J232) &gt; 0, VLOOKUP(Attendance!$G232,BLOCK_WEDNESDAY_PERIOD_SCHEDULE[],2,TRUE),
        IF(COUNTIF(FINALS_WEEK_WEDNESDAY_DATE[],Attendance!$J232) &gt; 0, VLOOKUP(Attendance!$G232,FINALS_WEEK_WEDNESDAY_PERIOD_SCHEDULE[],2,TRUE),
       VLOOKUP(Attendance!$G232,REGULAR_WEEK_SCHEDULE[[Wednesday]:[Period]],4,TRUE))),
IF(WEEKDAY($J232) = 5,
       IF(COUNTIF(BLOCK_THURSDAY_DATES[],Attendance!$J232) &gt; 0, VLOOKUP(Attendance!$G232,BLOCK_THURSDAY_PERIOD_SCHEDULE[],2,TRUE),
       IF(COUNTIF(FINALS_WEEK_THURSDAY_DATE[],Attendance!$J232) &gt; 0, VLOOKUP(Attendance!$G232,FINALS_WEEK_THURSDAY_PERIOD_SCHEDULE[],2,TRUE),
       VLOOKUP(Attendance!$G232,REGULAR_WEEK_SCHEDULE[[Thursday]:[Period]],3,TRUE))),
IF(WEEKDAY(Attendance!$J232) = 6,
       IF(COUNTIF(FINALS_WEEK_FRIDAY_DATE[],Attendance!$J232) &gt; 0, VLOOKUP(Attendance!$G232,FINALS_WEEK_FRIDAY_PERIOD_SCHEDULE[],2,TRUE),
       VLOOKUP(Attendance!$G232,REGULAR_WEEK_SCHEDULE[[Friday]:[Period]],2,TRUE))))))))))</f>
        <v/>
      </c>
      <c r="J232" s="32" t="str">
        <f t="shared" ca="1" si="11"/>
        <v/>
      </c>
      <c r="K232" s="32" t="str">
        <f>IF($A232 &lt;&gt; "",VLOOKUP($A232,'Student reference sheet'!$A$2:$V$2329, 7,FALSE), "")</f>
        <v/>
      </c>
      <c r="L232" s="30" t="str">
        <f>IF($A232 ="", "", VLOOKUP($A232, 'Student reference sheet'!$A$2:$Z$2603,23,FALSE))</f>
        <v/>
      </c>
      <c r="M232" s="30" t="str">
        <f>IF($A232 ="", "", VLOOKUP($A232, 'Student reference sheet'!$A$2:$Z$2603,24,FALSE))</f>
        <v/>
      </c>
      <c r="N232" s="30" t="str">
        <f>IF($A232 ="", "", VLOOKUP($A232, 'Student reference sheet'!$A$2:$Z$2603,26,FALSE))</f>
        <v/>
      </c>
      <c r="O232" s="30" t="str">
        <f>IF($A232 ="", "", VLOOKUP($A232, 'Student reference sheet'!$A$2:$Z$2603,25,FALSE))</f>
        <v/>
      </c>
      <c r="P232" s="30" t="str">
        <f>IF($A232 = "", "", IF(OR(VLOOKUP($A232,'Student reference sheet'!$A$2:$V$2400,8,FALSE) = "R",  VLOOKUP($A232,'Student reference sheet'!$A$2:$V$2400,8,FALSE) = "L"), "X", ""))</f>
        <v/>
      </c>
      <c r="Q232" s="30" t="str">
        <f>IF($A232 ="", "", VLOOKUP($A232, 'Student reference sheet'!$A$2:$V$2603,22,FALSE))</f>
        <v/>
      </c>
      <c r="R232" s="30" t="str">
        <f>IF($A232 &lt;&gt; "",VLOOKUP($A232,'Student reference sheet'!$A$2:$V$2329, 5,FALSE), "")</f>
        <v/>
      </c>
      <c r="S232" s="30" t="str">
        <f>IF($A232 &lt;&gt; "",VLOOKUP($A232,'Student reference sheet'!$A$2:$V$2329, 6,FALSE), "")</f>
        <v/>
      </c>
      <c r="T232" s="30" t="str">
        <f>IF($A232 = "","",
IF(VLOOKUP($A232,'Student reference sheet'!$A$2:$V$2329, 10,FALSE) = "Y", "Hispanic",
IF(VLOOKUP($A232,'Student reference sheet'!$A$2:$V$2329,11,FALSE) &lt;&gt; "",
IF(VLOOKUP($A232,'Student reference sheet'!$A$2:$V$2329,11,FALSE) = "UNK", "Unknown", VLOOKUP(VALUE(VLOOKUP($A232,'Student reference sheet'!$A$2:$V$2329,11,FALSE)),'Ethnicity Reference'!$A$2:$B$22,2,FALSE)),
IF(VLOOKUP($A232,'Student reference sheet'!$A$2:$V$2329,9,FALSE) &lt;&gt; "", VLOOKUP(VALUE(VLOOKUP($A232,'Student reference sheet'!$A$2:$V$2329,9,FALSE)),'Ethnicity Reference'!$A$2:$B$22,2,FALSE),"Unknown"))))</f>
        <v/>
      </c>
      <c r="U232" s="34"/>
    </row>
    <row r="233" spans="1:21" ht="15.75">
      <c r="A233" s="47"/>
      <c r="B233" s="33"/>
      <c r="C233" s="30" t="str">
        <f>IF($A233 &lt;&gt; "",VLOOKUP($A233,'Student reference sheet'!$A$2:$V$2329, 3,FALSE), "")</f>
        <v/>
      </c>
      <c r="D233" s="30" t="str">
        <f>IF($A233 &lt;&gt; "",VLOOKUP($A233,'Student reference sheet'!$A$2:$V$2329, 2,FALSE), "")</f>
        <v/>
      </c>
      <c r="E233" s="34"/>
      <c r="F233" s="34"/>
      <c r="G233" s="31" t="str">
        <f t="shared" ca="1" si="9"/>
        <v/>
      </c>
      <c r="H233" s="31" t="str">
        <f t="shared" ca="1" si="10"/>
        <v/>
      </c>
      <c r="I233" s="36" t="str">
        <f>IF($A233 = "", "",
IF(COUNTIF(MINIMUM_DAY_DATES[], Attendance!J233) &gt; 0, VLOOKUP(Attendance!$G233,MINIMUM_DAY_PERIOD_SCHEDULE[], 2,TRUE),
IF(COUNTIF(RALLY_DATES[], Attendance!J233) &gt; 0, VLOOKUP(Attendance!$G233,RALLY_PERIOD_SCHEDULE[], 2,TRUE),
IF(WEEKDAY(Attendance!$J233) = 2,
       IF(COUNTIF(FINALS_WEEK_MONDAY_DATE[],Attendance!$J233) &gt; 0, VLOOKUP(Attendance!$G233,FINALS_WEEK_MONDAY_PERIOD_SCHEDULE[],2,TRUE),
       VLOOKUP(Attendance!$G233,REGULAR_WEEK_SCHEDULE[],6,TRUE)),
IF(WEEKDAY($J233) = 3,
       IF(COUNTIF(FINALS_WEEK_TUESDAY_DATE[],Attendance!$J233) &gt; 0, VLOOKUP(Attendance!$G233,FINALS_WEEK_TUESDAY_PERIOD_SCHEDULE[],2,TRUE),
       VLOOKUP(Attendance!$G233,REGULAR_WEEK_SCHEDULE[[Tuesday]:[Period]],5,TRUE)),
IF(WEEKDAY(Attendance!$J233) = 4,
        IF(COUNTIF(BLOCK_WEDNESDAY_DATES[],Attendance!$J233) &gt; 0, VLOOKUP(Attendance!$G233,BLOCK_WEDNESDAY_PERIOD_SCHEDULE[],2,TRUE),
        IF(COUNTIF(FINALS_WEEK_WEDNESDAY_DATE[],Attendance!$J233) &gt; 0, VLOOKUP(Attendance!$G233,FINALS_WEEK_WEDNESDAY_PERIOD_SCHEDULE[],2,TRUE),
       VLOOKUP(Attendance!$G233,REGULAR_WEEK_SCHEDULE[[Wednesday]:[Period]],4,TRUE))),
IF(WEEKDAY($J233) = 5,
       IF(COUNTIF(BLOCK_THURSDAY_DATES[],Attendance!$J233) &gt; 0, VLOOKUP(Attendance!$G233,BLOCK_THURSDAY_PERIOD_SCHEDULE[],2,TRUE),
       IF(COUNTIF(FINALS_WEEK_THURSDAY_DATE[],Attendance!$J233) &gt; 0, VLOOKUP(Attendance!$G233,FINALS_WEEK_THURSDAY_PERIOD_SCHEDULE[],2,TRUE),
       VLOOKUP(Attendance!$G233,REGULAR_WEEK_SCHEDULE[[Thursday]:[Period]],3,TRUE))),
IF(WEEKDAY(Attendance!$J233) = 6,
       IF(COUNTIF(FINALS_WEEK_FRIDAY_DATE[],Attendance!$J233) &gt; 0, VLOOKUP(Attendance!$G233,FINALS_WEEK_FRIDAY_PERIOD_SCHEDULE[],2,TRUE),
       VLOOKUP(Attendance!$G233,REGULAR_WEEK_SCHEDULE[[Friday]:[Period]],2,TRUE))))))))))</f>
        <v/>
      </c>
      <c r="J233" s="32" t="str">
        <f t="shared" ca="1" si="11"/>
        <v/>
      </c>
      <c r="K233" s="32" t="str">
        <f>IF($A233 &lt;&gt; "",VLOOKUP($A233,'Student reference sheet'!$A$2:$V$2329, 7,FALSE), "")</f>
        <v/>
      </c>
      <c r="L233" s="30" t="str">
        <f>IF($A233 ="", "", VLOOKUP($A233, 'Student reference sheet'!$A$2:$Z$2603,23,FALSE))</f>
        <v/>
      </c>
      <c r="M233" s="30" t="str">
        <f>IF($A233 ="", "", VLOOKUP($A233, 'Student reference sheet'!$A$2:$Z$2603,24,FALSE))</f>
        <v/>
      </c>
      <c r="N233" s="30" t="str">
        <f>IF($A233 ="", "", VLOOKUP($A233, 'Student reference sheet'!$A$2:$Z$2603,26,FALSE))</f>
        <v/>
      </c>
      <c r="O233" s="30" t="str">
        <f>IF($A233 ="", "", VLOOKUP($A233, 'Student reference sheet'!$A$2:$Z$2603,25,FALSE))</f>
        <v/>
      </c>
      <c r="P233" s="30" t="str">
        <f>IF($A233 = "", "", IF(OR(VLOOKUP($A233,'Student reference sheet'!$A$2:$V$2400,8,FALSE) = "R",  VLOOKUP($A233,'Student reference sheet'!$A$2:$V$2400,8,FALSE) = "L"), "X", ""))</f>
        <v/>
      </c>
      <c r="Q233" s="30" t="str">
        <f>IF($A233 ="", "", VLOOKUP($A233, 'Student reference sheet'!$A$2:$V$2603,22,FALSE))</f>
        <v/>
      </c>
      <c r="R233" s="30" t="str">
        <f>IF($A233 &lt;&gt; "",VLOOKUP($A233,'Student reference sheet'!$A$2:$V$2329, 5,FALSE), "")</f>
        <v/>
      </c>
      <c r="S233" s="30" t="str">
        <f>IF($A233 &lt;&gt; "",VLOOKUP($A233,'Student reference sheet'!$A$2:$V$2329, 6,FALSE), "")</f>
        <v/>
      </c>
      <c r="T233" s="30" t="str">
        <f>IF($A233 = "","",
IF(VLOOKUP($A233,'Student reference sheet'!$A$2:$V$2329, 10,FALSE) = "Y", "Hispanic",
IF(VLOOKUP($A233,'Student reference sheet'!$A$2:$V$2329,11,FALSE) &lt;&gt; "",
IF(VLOOKUP($A233,'Student reference sheet'!$A$2:$V$2329,11,FALSE) = "UNK", "Unknown", VLOOKUP(VALUE(VLOOKUP($A233,'Student reference sheet'!$A$2:$V$2329,11,FALSE)),'Ethnicity Reference'!$A$2:$B$22,2,FALSE)),
IF(VLOOKUP($A233,'Student reference sheet'!$A$2:$V$2329,9,FALSE) &lt;&gt; "", VLOOKUP(VALUE(VLOOKUP($A233,'Student reference sheet'!$A$2:$V$2329,9,FALSE)),'Ethnicity Reference'!$A$2:$B$22,2,FALSE),"Unknown"))))</f>
        <v/>
      </c>
      <c r="U233" s="34"/>
    </row>
    <row r="234" spans="1:21" ht="15.75">
      <c r="A234" s="47"/>
      <c r="B234" s="33"/>
      <c r="C234" s="30" t="str">
        <f>IF($A234 &lt;&gt; "",VLOOKUP($A234,'Student reference sheet'!$A$2:$V$2329, 3,FALSE), "")</f>
        <v/>
      </c>
      <c r="D234" s="30" t="str">
        <f>IF($A234 &lt;&gt; "",VLOOKUP($A234,'Student reference sheet'!$A$2:$V$2329, 2,FALSE), "")</f>
        <v/>
      </c>
      <c r="E234" s="34"/>
      <c r="F234" s="34"/>
      <c r="G234" s="31" t="str">
        <f t="shared" ca="1" si="9"/>
        <v/>
      </c>
      <c r="H234" s="31" t="str">
        <f t="shared" ca="1" si="10"/>
        <v/>
      </c>
      <c r="I234" s="36" t="str">
        <f>IF($A234 = "", "",
IF(COUNTIF(MINIMUM_DAY_DATES[], Attendance!J234) &gt; 0, VLOOKUP(Attendance!$G234,MINIMUM_DAY_PERIOD_SCHEDULE[], 2,TRUE),
IF(COUNTIF(RALLY_DATES[], Attendance!J234) &gt; 0, VLOOKUP(Attendance!$G234,RALLY_PERIOD_SCHEDULE[], 2,TRUE),
IF(WEEKDAY(Attendance!$J234) = 2,
       IF(COUNTIF(FINALS_WEEK_MONDAY_DATE[],Attendance!$J234) &gt; 0, VLOOKUP(Attendance!$G234,FINALS_WEEK_MONDAY_PERIOD_SCHEDULE[],2,TRUE),
       VLOOKUP(Attendance!$G234,REGULAR_WEEK_SCHEDULE[],6,TRUE)),
IF(WEEKDAY($J234) = 3,
       IF(COUNTIF(FINALS_WEEK_TUESDAY_DATE[],Attendance!$J234) &gt; 0, VLOOKUP(Attendance!$G234,FINALS_WEEK_TUESDAY_PERIOD_SCHEDULE[],2,TRUE),
       VLOOKUP(Attendance!$G234,REGULAR_WEEK_SCHEDULE[[Tuesday]:[Period]],5,TRUE)),
IF(WEEKDAY(Attendance!$J234) = 4,
        IF(COUNTIF(BLOCK_WEDNESDAY_DATES[],Attendance!$J234) &gt; 0, VLOOKUP(Attendance!$G234,BLOCK_WEDNESDAY_PERIOD_SCHEDULE[],2,TRUE),
        IF(COUNTIF(FINALS_WEEK_WEDNESDAY_DATE[],Attendance!$J234) &gt; 0, VLOOKUP(Attendance!$G234,FINALS_WEEK_WEDNESDAY_PERIOD_SCHEDULE[],2,TRUE),
       VLOOKUP(Attendance!$G234,REGULAR_WEEK_SCHEDULE[[Wednesday]:[Period]],4,TRUE))),
IF(WEEKDAY($J234) = 5,
       IF(COUNTIF(BLOCK_THURSDAY_DATES[],Attendance!$J234) &gt; 0, VLOOKUP(Attendance!$G234,BLOCK_THURSDAY_PERIOD_SCHEDULE[],2,TRUE),
       IF(COUNTIF(FINALS_WEEK_THURSDAY_DATE[],Attendance!$J234) &gt; 0, VLOOKUP(Attendance!$G234,FINALS_WEEK_THURSDAY_PERIOD_SCHEDULE[],2,TRUE),
       VLOOKUP(Attendance!$G234,REGULAR_WEEK_SCHEDULE[[Thursday]:[Period]],3,TRUE))),
IF(WEEKDAY(Attendance!$J234) = 6,
       IF(COUNTIF(FINALS_WEEK_FRIDAY_DATE[],Attendance!$J234) &gt; 0, VLOOKUP(Attendance!$G234,FINALS_WEEK_FRIDAY_PERIOD_SCHEDULE[],2,TRUE),
       VLOOKUP(Attendance!$G234,REGULAR_WEEK_SCHEDULE[[Friday]:[Period]],2,TRUE))))))))))</f>
        <v/>
      </c>
      <c r="J234" s="32" t="str">
        <f t="shared" ca="1" si="11"/>
        <v/>
      </c>
      <c r="K234" s="32" t="str">
        <f>IF($A234 &lt;&gt; "",VLOOKUP($A234,'Student reference sheet'!$A$2:$V$2329, 7,FALSE), "")</f>
        <v/>
      </c>
      <c r="L234" s="30" t="str">
        <f>IF($A234 ="", "", VLOOKUP($A234, 'Student reference sheet'!$A$2:$Z$2603,23,FALSE))</f>
        <v/>
      </c>
      <c r="M234" s="30" t="str">
        <f>IF($A234 ="", "", VLOOKUP($A234, 'Student reference sheet'!$A$2:$Z$2603,24,FALSE))</f>
        <v/>
      </c>
      <c r="N234" s="30" t="str">
        <f>IF($A234 ="", "", VLOOKUP($A234, 'Student reference sheet'!$A$2:$Z$2603,26,FALSE))</f>
        <v/>
      </c>
      <c r="O234" s="30" t="str">
        <f>IF($A234 ="", "", VLOOKUP($A234, 'Student reference sheet'!$A$2:$Z$2603,25,FALSE))</f>
        <v/>
      </c>
      <c r="P234" s="30" t="str">
        <f>IF($A234 = "", "", IF(OR(VLOOKUP($A234,'Student reference sheet'!$A$2:$V$2400,8,FALSE) = "R",  VLOOKUP($A234,'Student reference sheet'!$A$2:$V$2400,8,FALSE) = "L"), "X", ""))</f>
        <v/>
      </c>
      <c r="Q234" s="30" t="str">
        <f>IF($A234 ="", "", VLOOKUP($A234, 'Student reference sheet'!$A$2:$V$2603,22,FALSE))</f>
        <v/>
      </c>
      <c r="R234" s="30" t="str">
        <f>IF($A234 &lt;&gt; "",VLOOKUP($A234,'Student reference sheet'!$A$2:$V$2329, 5,FALSE), "")</f>
        <v/>
      </c>
      <c r="S234" s="30" t="str">
        <f>IF($A234 &lt;&gt; "",VLOOKUP($A234,'Student reference sheet'!$A$2:$V$2329, 6,FALSE), "")</f>
        <v/>
      </c>
      <c r="T234" s="30" t="str">
        <f>IF($A234 = "","",
IF(VLOOKUP($A234,'Student reference sheet'!$A$2:$V$2329, 10,FALSE) = "Y", "Hispanic",
IF(VLOOKUP($A234,'Student reference sheet'!$A$2:$V$2329,11,FALSE) &lt;&gt; "",
IF(VLOOKUP($A234,'Student reference sheet'!$A$2:$V$2329,11,FALSE) = "UNK", "Unknown", VLOOKUP(VALUE(VLOOKUP($A234,'Student reference sheet'!$A$2:$V$2329,11,FALSE)),'Ethnicity Reference'!$A$2:$B$22,2,FALSE)),
IF(VLOOKUP($A234,'Student reference sheet'!$A$2:$V$2329,9,FALSE) &lt;&gt; "", VLOOKUP(VALUE(VLOOKUP($A234,'Student reference sheet'!$A$2:$V$2329,9,FALSE)),'Ethnicity Reference'!$A$2:$B$22,2,FALSE),"Unknown"))))</f>
        <v/>
      </c>
      <c r="U234" s="34"/>
    </row>
    <row r="235" spans="1:21" ht="15.75">
      <c r="A235" s="47"/>
      <c r="B235" s="33"/>
      <c r="C235" s="30" t="str">
        <f>IF($A235 &lt;&gt; "",VLOOKUP($A235,'Student reference sheet'!$A$2:$V$2329, 3,FALSE), "")</f>
        <v/>
      </c>
      <c r="D235" s="30" t="str">
        <f>IF($A235 &lt;&gt; "",VLOOKUP($A235,'Student reference sheet'!$A$2:$V$2329, 2,FALSE), "")</f>
        <v/>
      </c>
      <c r="E235" s="34"/>
      <c r="F235" s="34"/>
      <c r="G235" s="31" t="str">
        <f t="shared" ca="1" si="9"/>
        <v/>
      </c>
      <c r="H235" s="31" t="str">
        <f t="shared" ca="1" si="10"/>
        <v/>
      </c>
      <c r="I235" s="36" t="str">
        <f>IF($A235 = "", "",
IF(COUNTIF(MINIMUM_DAY_DATES[], Attendance!J235) &gt; 0, VLOOKUP(Attendance!$G235,MINIMUM_DAY_PERIOD_SCHEDULE[], 2,TRUE),
IF(COUNTIF(RALLY_DATES[], Attendance!J235) &gt; 0, VLOOKUP(Attendance!$G235,RALLY_PERIOD_SCHEDULE[], 2,TRUE),
IF(WEEKDAY(Attendance!$J235) = 2,
       IF(COUNTIF(FINALS_WEEK_MONDAY_DATE[],Attendance!$J235) &gt; 0, VLOOKUP(Attendance!$G235,FINALS_WEEK_MONDAY_PERIOD_SCHEDULE[],2,TRUE),
       VLOOKUP(Attendance!$G235,REGULAR_WEEK_SCHEDULE[],6,TRUE)),
IF(WEEKDAY($J235) = 3,
       IF(COUNTIF(FINALS_WEEK_TUESDAY_DATE[],Attendance!$J235) &gt; 0, VLOOKUP(Attendance!$G235,FINALS_WEEK_TUESDAY_PERIOD_SCHEDULE[],2,TRUE),
       VLOOKUP(Attendance!$G235,REGULAR_WEEK_SCHEDULE[[Tuesday]:[Period]],5,TRUE)),
IF(WEEKDAY(Attendance!$J235) = 4,
        IF(COUNTIF(BLOCK_WEDNESDAY_DATES[],Attendance!$J235) &gt; 0, VLOOKUP(Attendance!$G235,BLOCK_WEDNESDAY_PERIOD_SCHEDULE[],2,TRUE),
        IF(COUNTIF(FINALS_WEEK_WEDNESDAY_DATE[],Attendance!$J235) &gt; 0, VLOOKUP(Attendance!$G235,FINALS_WEEK_WEDNESDAY_PERIOD_SCHEDULE[],2,TRUE),
       VLOOKUP(Attendance!$G235,REGULAR_WEEK_SCHEDULE[[Wednesday]:[Period]],4,TRUE))),
IF(WEEKDAY($J235) = 5,
       IF(COUNTIF(BLOCK_THURSDAY_DATES[],Attendance!$J235) &gt; 0, VLOOKUP(Attendance!$G235,BLOCK_THURSDAY_PERIOD_SCHEDULE[],2,TRUE),
       IF(COUNTIF(FINALS_WEEK_THURSDAY_DATE[],Attendance!$J235) &gt; 0, VLOOKUP(Attendance!$G235,FINALS_WEEK_THURSDAY_PERIOD_SCHEDULE[],2,TRUE),
       VLOOKUP(Attendance!$G235,REGULAR_WEEK_SCHEDULE[[Thursday]:[Period]],3,TRUE))),
IF(WEEKDAY(Attendance!$J235) = 6,
       IF(COUNTIF(FINALS_WEEK_FRIDAY_DATE[],Attendance!$J235) &gt; 0, VLOOKUP(Attendance!$G235,FINALS_WEEK_FRIDAY_PERIOD_SCHEDULE[],2,TRUE),
       VLOOKUP(Attendance!$G235,REGULAR_WEEK_SCHEDULE[[Friday]:[Period]],2,TRUE))))))))))</f>
        <v/>
      </c>
      <c r="J235" s="32" t="str">
        <f t="shared" ca="1" si="11"/>
        <v/>
      </c>
      <c r="K235" s="32" t="str">
        <f>IF($A235 &lt;&gt; "",VLOOKUP($A235,'Student reference sheet'!$A$2:$V$2329, 7,FALSE), "")</f>
        <v/>
      </c>
      <c r="L235" s="30" t="str">
        <f>IF($A235 ="", "", VLOOKUP($A235, 'Student reference sheet'!$A$2:$Z$2603,23,FALSE))</f>
        <v/>
      </c>
      <c r="M235" s="30" t="str">
        <f>IF($A235 ="", "", VLOOKUP($A235, 'Student reference sheet'!$A$2:$Z$2603,24,FALSE))</f>
        <v/>
      </c>
      <c r="N235" s="30" t="str">
        <f>IF($A235 ="", "", VLOOKUP($A235, 'Student reference sheet'!$A$2:$Z$2603,26,FALSE))</f>
        <v/>
      </c>
      <c r="O235" s="30" t="str">
        <f>IF($A235 ="", "", VLOOKUP($A235, 'Student reference sheet'!$A$2:$Z$2603,25,FALSE))</f>
        <v/>
      </c>
      <c r="P235" s="30" t="str">
        <f>IF($A235 = "", "", IF(OR(VLOOKUP($A235,'Student reference sheet'!$A$2:$V$2400,8,FALSE) = "R",  VLOOKUP($A235,'Student reference sheet'!$A$2:$V$2400,8,FALSE) = "L"), "X", ""))</f>
        <v/>
      </c>
      <c r="Q235" s="30" t="str">
        <f>IF($A235 ="", "", VLOOKUP($A235, 'Student reference sheet'!$A$2:$V$2603,22,FALSE))</f>
        <v/>
      </c>
      <c r="R235" s="30" t="str">
        <f>IF($A235 &lt;&gt; "",VLOOKUP($A235,'Student reference sheet'!$A$2:$V$2329, 5,FALSE), "")</f>
        <v/>
      </c>
      <c r="S235" s="30" t="str">
        <f>IF($A235 &lt;&gt; "",VLOOKUP($A235,'Student reference sheet'!$A$2:$V$2329, 6,FALSE), "")</f>
        <v/>
      </c>
      <c r="T235" s="30" t="str">
        <f>IF($A235 = "","",
IF(VLOOKUP($A235,'Student reference sheet'!$A$2:$V$2329, 10,FALSE) = "Y", "Hispanic",
IF(VLOOKUP($A235,'Student reference sheet'!$A$2:$V$2329,11,FALSE) &lt;&gt; "",
IF(VLOOKUP($A235,'Student reference sheet'!$A$2:$V$2329,11,FALSE) = "UNK", "Unknown", VLOOKUP(VALUE(VLOOKUP($A235,'Student reference sheet'!$A$2:$V$2329,11,FALSE)),'Ethnicity Reference'!$A$2:$B$22,2,FALSE)),
IF(VLOOKUP($A235,'Student reference sheet'!$A$2:$V$2329,9,FALSE) &lt;&gt; "", VLOOKUP(VALUE(VLOOKUP($A235,'Student reference sheet'!$A$2:$V$2329,9,FALSE)),'Ethnicity Reference'!$A$2:$B$22,2,FALSE),"Unknown"))))</f>
        <v/>
      </c>
      <c r="U235" s="34"/>
    </row>
    <row r="236" spans="1:21" ht="15.75">
      <c r="A236" s="47"/>
      <c r="B236" s="33"/>
      <c r="C236" s="30" t="str">
        <f>IF($A236 &lt;&gt; "",VLOOKUP($A236,'Student reference sheet'!$A$2:$V$2329, 3,FALSE), "")</f>
        <v/>
      </c>
      <c r="D236" s="30" t="str">
        <f>IF($A236 &lt;&gt; "",VLOOKUP($A236,'Student reference sheet'!$A$2:$V$2329, 2,FALSE), "")</f>
        <v/>
      </c>
      <c r="E236" s="34"/>
      <c r="F236" s="34"/>
      <c r="G236" s="31" t="str">
        <f t="shared" ca="1" si="9"/>
        <v/>
      </c>
      <c r="H236" s="31" t="str">
        <f t="shared" ca="1" si="10"/>
        <v/>
      </c>
      <c r="I236" s="36" t="str">
        <f>IF($A236 = "", "",
IF(COUNTIF(MINIMUM_DAY_DATES[], Attendance!J236) &gt; 0, VLOOKUP(Attendance!$G236,MINIMUM_DAY_PERIOD_SCHEDULE[], 2,TRUE),
IF(COUNTIF(RALLY_DATES[], Attendance!J236) &gt; 0, VLOOKUP(Attendance!$G236,RALLY_PERIOD_SCHEDULE[], 2,TRUE),
IF(WEEKDAY(Attendance!$J236) = 2,
       IF(COUNTIF(FINALS_WEEK_MONDAY_DATE[],Attendance!$J236) &gt; 0, VLOOKUP(Attendance!$G236,FINALS_WEEK_MONDAY_PERIOD_SCHEDULE[],2,TRUE),
       VLOOKUP(Attendance!$G236,REGULAR_WEEK_SCHEDULE[],6,TRUE)),
IF(WEEKDAY($J236) = 3,
       IF(COUNTIF(FINALS_WEEK_TUESDAY_DATE[],Attendance!$J236) &gt; 0, VLOOKUP(Attendance!$G236,FINALS_WEEK_TUESDAY_PERIOD_SCHEDULE[],2,TRUE),
       VLOOKUP(Attendance!$G236,REGULAR_WEEK_SCHEDULE[[Tuesday]:[Period]],5,TRUE)),
IF(WEEKDAY(Attendance!$J236) = 4,
        IF(COUNTIF(BLOCK_WEDNESDAY_DATES[],Attendance!$J236) &gt; 0, VLOOKUP(Attendance!$G236,BLOCK_WEDNESDAY_PERIOD_SCHEDULE[],2,TRUE),
        IF(COUNTIF(FINALS_WEEK_WEDNESDAY_DATE[],Attendance!$J236) &gt; 0, VLOOKUP(Attendance!$G236,FINALS_WEEK_WEDNESDAY_PERIOD_SCHEDULE[],2,TRUE),
       VLOOKUP(Attendance!$G236,REGULAR_WEEK_SCHEDULE[[Wednesday]:[Period]],4,TRUE))),
IF(WEEKDAY($J236) = 5,
       IF(COUNTIF(BLOCK_THURSDAY_DATES[],Attendance!$J236) &gt; 0, VLOOKUP(Attendance!$G236,BLOCK_THURSDAY_PERIOD_SCHEDULE[],2,TRUE),
       IF(COUNTIF(FINALS_WEEK_THURSDAY_DATE[],Attendance!$J236) &gt; 0, VLOOKUP(Attendance!$G236,FINALS_WEEK_THURSDAY_PERIOD_SCHEDULE[],2,TRUE),
       VLOOKUP(Attendance!$G236,REGULAR_WEEK_SCHEDULE[[Thursday]:[Period]],3,TRUE))),
IF(WEEKDAY(Attendance!$J236) = 6,
       IF(COUNTIF(FINALS_WEEK_FRIDAY_DATE[],Attendance!$J236) &gt; 0, VLOOKUP(Attendance!$G236,FINALS_WEEK_FRIDAY_PERIOD_SCHEDULE[],2,TRUE),
       VLOOKUP(Attendance!$G236,REGULAR_WEEK_SCHEDULE[[Friday]:[Period]],2,TRUE))))))))))</f>
        <v/>
      </c>
      <c r="J236" s="32" t="str">
        <f t="shared" ca="1" si="11"/>
        <v/>
      </c>
      <c r="K236" s="32" t="str">
        <f>IF($A236 &lt;&gt; "",VLOOKUP($A236,'Student reference sheet'!$A$2:$V$2329, 7,FALSE), "")</f>
        <v/>
      </c>
      <c r="L236" s="30" t="str">
        <f>IF($A236 ="", "", VLOOKUP($A236, 'Student reference sheet'!$A$2:$Z$2603,23,FALSE))</f>
        <v/>
      </c>
      <c r="M236" s="30" t="str">
        <f>IF($A236 ="", "", VLOOKUP($A236, 'Student reference sheet'!$A$2:$Z$2603,24,FALSE))</f>
        <v/>
      </c>
      <c r="N236" s="30" t="str">
        <f>IF($A236 ="", "", VLOOKUP($A236, 'Student reference sheet'!$A$2:$Z$2603,26,FALSE))</f>
        <v/>
      </c>
      <c r="O236" s="30" t="str">
        <f>IF($A236 ="", "", VLOOKUP($A236, 'Student reference sheet'!$A$2:$Z$2603,25,FALSE))</f>
        <v/>
      </c>
      <c r="P236" s="30" t="str">
        <f>IF($A236 = "", "", IF(OR(VLOOKUP($A236,'Student reference sheet'!$A$2:$V$2400,8,FALSE) = "R",  VLOOKUP($A236,'Student reference sheet'!$A$2:$V$2400,8,FALSE) = "L"), "X", ""))</f>
        <v/>
      </c>
      <c r="Q236" s="30" t="str">
        <f>IF($A236 ="", "", VLOOKUP($A236, 'Student reference sheet'!$A$2:$V$2603,22,FALSE))</f>
        <v/>
      </c>
      <c r="R236" s="30" t="str">
        <f>IF($A236 &lt;&gt; "",VLOOKUP($A236,'Student reference sheet'!$A$2:$V$2329, 5,FALSE), "")</f>
        <v/>
      </c>
      <c r="S236" s="30" t="str">
        <f>IF($A236 &lt;&gt; "",VLOOKUP($A236,'Student reference sheet'!$A$2:$V$2329, 6,FALSE), "")</f>
        <v/>
      </c>
      <c r="T236" s="30" t="str">
        <f>IF($A236 = "","",
IF(VLOOKUP($A236,'Student reference sheet'!$A$2:$V$2329, 10,FALSE) = "Y", "Hispanic",
IF(VLOOKUP($A236,'Student reference sheet'!$A$2:$V$2329,11,FALSE) &lt;&gt; "",
IF(VLOOKUP($A236,'Student reference sheet'!$A$2:$V$2329,11,FALSE) = "UNK", "Unknown", VLOOKUP(VALUE(VLOOKUP($A236,'Student reference sheet'!$A$2:$V$2329,11,FALSE)),'Ethnicity Reference'!$A$2:$B$22,2,FALSE)),
IF(VLOOKUP($A236,'Student reference sheet'!$A$2:$V$2329,9,FALSE) &lt;&gt; "", VLOOKUP(VALUE(VLOOKUP($A236,'Student reference sheet'!$A$2:$V$2329,9,FALSE)),'Ethnicity Reference'!$A$2:$B$22,2,FALSE),"Unknown"))))</f>
        <v/>
      </c>
      <c r="U236" s="34"/>
    </row>
    <row r="237" spans="1:21" ht="15.75">
      <c r="A237" s="47"/>
      <c r="B237" s="33"/>
      <c r="C237" s="30" t="str">
        <f>IF($A237 &lt;&gt; "",VLOOKUP($A237,'Student reference sheet'!$A$2:$V$2329, 3,FALSE), "")</f>
        <v/>
      </c>
      <c r="D237" s="30" t="str">
        <f>IF($A237 &lt;&gt; "",VLOOKUP($A237,'Student reference sheet'!$A$2:$V$2329, 2,FALSE), "")</f>
        <v/>
      </c>
      <c r="E237" s="34"/>
      <c r="F237" s="34"/>
      <c r="G237" s="31" t="str">
        <f t="shared" ca="1" si="9"/>
        <v/>
      </c>
      <c r="H237" s="31" t="str">
        <f t="shared" ca="1" si="10"/>
        <v/>
      </c>
      <c r="I237" s="36" t="str">
        <f>IF($A237 = "", "",
IF(COUNTIF(MINIMUM_DAY_DATES[], Attendance!J237) &gt; 0, VLOOKUP(Attendance!$G237,MINIMUM_DAY_PERIOD_SCHEDULE[], 2,TRUE),
IF(COUNTIF(RALLY_DATES[], Attendance!J237) &gt; 0, VLOOKUP(Attendance!$G237,RALLY_PERIOD_SCHEDULE[], 2,TRUE),
IF(WEEKDAY(Attendance!$J237) = 2,
       IF(COUNTIF(FINALS_WEEK_MONDAY_DATE[],Attendance!$J237) &gt; 0, VLOOKUP(Attendance!$G237,FINALS_WEEK_MONDAY_PERIOD_SCHEDULE[],2,TRUE),
       VLOOKUP(Attendance!$G237,REGULAR_WEEK_SCHEDULE[],6,TRUE)),
IF(WEEKDAY($J237) = 3,
       IF(COUNTIF(FINALS_WEEK_TUESDAY_DATE[],Attendance!$J237) &gt; 0, VLOOKUP(Attendance!$G237,FINALS_WEEK_TUESDAY_PERIOD_SCHEDULE[],2,TRUE),
       VLOOKUP(Attendance!$G237,REGULAR_WEEK_SCHEDULE[[Tuesday]:[Period]],5,TRUE)),
IF(WEEKDAY(Attendance!$J237) = 4,
        IF(COUNTIF(BLOCK_WEDNESDAY_DATES[],Attendance!$J237) &gt; 0, VLOOKUP(Attendance!$G237,BLOCK_WEDNESDAY_PERIOD_SCHEDULE[],2,TRUE),
        IF(COUNTIF(FINALS_WEEK_WEDNESDAY_DATE[],Attendance!$J237) &gt; 0, VLOOKUP(Attendance!$G237,FINALS_WEEK_WEDNESDAY_PERIOD_SCHEDULE[],2,TRUE),
       VLOOKUP(Attendance!$G237,REGULAR_WEEK_SCHEDULE[[Wednesday]:[Period]],4,TRUE))),
IF(WEEKDAY($J237) = 5,
       IF(COUNTIF(BLOCK_THURSDAY_DATES[],Attendance!$J237) &gt; 0, VLOOKUP(Attendance!$G237,BLOCK_THURSDAY_PERIOD_SCHEDULE[],2,TRUE),
       IF(COUNTIF(FINALS_WEEK_THURSDAY_DATE[],Attendance!$J237) &gt; 0, VLOOKUP(Attendance!$G237,FINALS_WEEK_THURSDAY_PERIOD_SCHEDULE[],2,TRUE),
       VLOOKUP(Attendance!$G237,REGULAR_WEEK_SCHEDULE[[Thursday]:[Period]],3,TRUE))),
IF(WEEKDAY(Attendance!$J237) = 6,
       IF(COUNTIF(FINALS_WEEK_FRIDAY_DATE[],Attendance!$J237) &gt; 0, VLOOKUP(Attendance!$G237,FINALS_WEEK_FRIDAY_PERIOD_SCHEDULE[],2,TRUE),
       VLOOKUP(Attendance!$G237,REGULAR_WEEK_SCHEDULE[[Friday]:[Period]],2,TRUE))))))))))</f>
        <v/>
      </c>
      <c r="J237" s="32" t="str">
        <f t="shared" ca="1" si="11"/>
        <v/>
      </c>
      <c r="K237" s="32" t="str">
        <f>IF($A237 &lt;&gt; "",VLOOKUP($A237,'Student reference sheet'!$A$2:$V$2329, 7,FALSE), "")</f>
        <v/>
      </c>
      <c r="L237" s="30" t="str">
        <f>IF($A237 ="", "", VLOOKUP($A237, 'Student reference sheet'!$A$2:$Z$2603,23,FALSE))</f>
        <v/>
      </c>
      <c r="M237" s="30" t="str">
        <f>IF($A237 ="", "", VLOOKUP($A237, 'Student reference sheet'!$A$2:$Z$2603,24,FALSE))</f>
        <v/>
      </c>
      <c r="N237" s="30" t="str">
        <f>IF($A237 ="", "", VLOOKUP($A237, 'Student reference sheet'!$A$2:$Z$2603,26,FALSE))</f>
        <v/>
      </c>
      <c r="O237" s="30" t="str">
        <f>IF($A237 ="", "", VLOOKUP($A237, 'Student reference sheet'!$A$2:$Z$2603,25,FALSE))</f>
        <v/>
      </c>
      <c r="P237" s="30" t="str">
        <f>IF($A237 = "", "", IF(OR(VLOOKUP($A237,'Student reference sheet'!$A$2:$V$2400,8,FALSE) = "R",  VLOOKUP($A237,'Student reference sheet'!$A$2:$V$2400,8,FALSE) = "L"), "X", ""))</f>
        <v/>
      </c>
      <c r="Q237" s="30" t="str">
        <f>IF($A237 ="", "", VLOOKUP($A237, 'Student reference sheet'!$A$2:$V$2603,22,FALSE))</f>
        <v/>
      </c>
      <c r="R237" s="30" t="str">
        <f>IF($A237 &lt;&gt; "",VLOOKUP($A237,'Student reference sheet'!$A$2:$V$2329, 5,FALSE), "")</f>
        <v/>
      </c>
      <c r="S237" s="30" t="str">
        <f>IF($A237 &lt;&gt; "",VLOOKUP($A237,'Student reference sheet'!$A$2:$V$2329, 6,FALSE), "")</f>
        <v/>
      </c>
      <c r="T237" s="30" t="str">
        <f>IF($A237 = "","",
IF(VLOOKUP($A237,'Student reference sheet'!$A$2:$V$2329, 10,FALSE) = "Y", "Hispanic",
IF(VLOOKUP($A237,'Student reference sheet'!$A$2:$V$2329,11,FALSE) &lt;&gt; "",
IF(VLOOKUP($A237,'Student reference sheet'!$A$2:$V$2329,11,FALSE) = "UNK", "Unknown", VLOOKUP(VALUE(VLOOKUP($A237,'Student reference sheet'!$A$2:$V$2329,11,FALSE)),'Ethnicity Reference'!$A$2:$B$22,2,FALSE)),
IF(VLOOKUP($A237,'Student reference sheet'!$A$2:$V$2329,9,FALSE) &lt;&gt; "", VLOOKUP(VALUE(VLOOKUP($A237,'Student reference sheet'!$A$2:$V$2329,9,FALSE)),'Ethnicity Reference'!$A$2:$B$22,2,FALSE),"Unknown"))))</f>
        <v/>
      </c>
      <c r="U237" s="34"/>
    </row>
    <row r="238" spans="1:21" ht="15.75">
      <c r="A238" s="47"/>
      <c r="B238" s="33"/>
      <c r="C238" s="30" t="str">
        <f>IF($A238 &lt;&gt; "",VLOOKUP($A238,'Student reference sheet'!$A$2:$V$2329, 3,FALSE), "")</f>
        <v/>
      </c>
      <c r="D238" s="30" t="str">
        <f>IF($A238 &lt;&gt; "",VLOOKUP($A238,'Student reference sheet'!$A$2:$V$2329, 2,FALSE), "")</f>
        <v/>
      </c>
      <c r="E238" s="34"/>
      <c r="F238" s="34"/>
      <c r="G238" s="31" t="str">
        <f t="shared" ca="1" si="9"/>
        <v/>
      </c>
      <c r="H238" s="31" t="str">
        <f t="shared" ca="1" si="10"/>
        <v/>
      </c>
      <c r="I238" s="36" t="str">
        <f>IF($A238 = "", "",
IF(COUNTIF(MINIMUM_DAY_DATES[], Attendance!J238) &gt; 0, VLOOKUP(Attendance!$G238,MINIMUM_DAY_PERIOD_SCHEDULE[], 2,TRUE),
IF(COUNTIF(RALLY_DATES[], Attendance!J238) &gt; 0, VLOOKUP(Attendance!$G238,RALLY_PERIOD_SCHEDULE[], 2,TRUE),
IF(WEEKDAY(Attendance!$J238) = 2,
       IF(COUNTIF(FINALS_WEEK_MONDAY_DATE[],Attendance!$J238) &gt; 0, VLOOKUP(Attendance!$G238,FINALS_WEEK_MONDAY_PERIOD_SCHEDULE[],2,TRUE),
       VLOOKUP(Attendance!$G238,REGULAR_WEEK_SCHEDULE[],6,TRUE)),
IF(WEEKDAY($J238) = 3,
       IF(COUNTIF(FINALS_WEEK_TUESDAY_DATE[],Attendance!$J238) &gt; 0, VLOOKUP(Attendance!$G238,FINALS_WEEK_TUESDAY_PERIOD_SCHEDULE[],2,TRUE),
       VLOOKUP(Attendance!$G238,REGULAR_WEEK_SCHEDULE[[Tuesday]:[Period]],5,TRUE)),
IF(WEEKDAY(Attendance!$J238) = 4,
        IF(COUNTIF(BLOCK_WEDNESDAY_DATES[],Attendance!$J238) &gt; 0, VLOOKUP(Attendance!$G238,BLOCK_WEDNESDAY_PERIOD_SCHEDULE[],2,TRUE),
        IF(COUNTIF(FINALS_WEEK_WEDNESDAY_DATE[],Attendance!$J238) &gt; 0, VLOOKUP(Attendance!$G238,FINALS_WEEK_WEDNESDAY_PERIOD_SCHEDULE[],2,TRUE),
       VLOOKUP(Attendance!$G238,REGULAR_WEEK_SCHEDULE[[Wednesday]:[Period]],4,TRUE))),
IF(WEEKDAY($J238) = 5,
       IF(COUNTIF(BLOCK_THURSDAY_DATES[],Attendance!$J238) &gt; 0, VLOOKUP(Attendance!$G238,BLOCK_THURSDAY_PERIOD_SCHEDULE[],2,TRUE),
       IF(COUNTIF(FINALS_WEEK_THURSDAY_DATE[],Attendance!$J238) &gt; 0, VLOOKUP(Attendance!$G238,FINALS_WEEK_THURSDAY_PERIOD_SCHEDULE[],2,TRUE),
       VLOOKUP(Attendance!$G238,REGULAR_WEEK_SCHEDULE[[Thursday]:[Period]],3,TRUE))),
IF(WEEKDAY(Attendance!$J238) = 6,
       IF(COUNTIF(FINALS_WEEK_FRIDAY_DATE[],Attendance!$J238) &gt; 0, VLOOKUP(Attendance!$G238,FINALS_WEEK_FRIDAY_PERIOD_SCHEDULE[],2,TRUE),
       VLOOKUP(Attendance!$G238,REGULAR_WEEK_SCHEDULE[[Friday]:[Period]],2,TRUE))))))))))</f>
        <v/>
      </c>
      <c r="J238" s="32" t="str">
        <f t="shared" ca="1" si="11"/>
        <v/>
      </c>
      <c r="K238" s="32" t="str">
        <f>IF($A238 &lt;&gt; "",VLOOKUP($A238,'Student reference sheet'!$A$2:$V$2329, 7,FALSE), "")</f>
        <v/>
      </c>
      <c r="L238" s="30" t="str">
        <f>IF($A238 ="", "", VLOOKUP($A238, 'Student reference sheet'!$A$2:$Z$2603,23,FALSE))</f>
        <v/>
      </c>
      <c r="M238" s="30" t="str">
        <f>IF($A238 ="", "", VLOOKUP($A238, 'Student reference sheet'!$A$2:$Z$2603,24,FALSE))</f>
        <v/>
      </c>
      <c r="N238" s="30" t="str">
        <f>IF($A238 ="", "", VLOOKUP($A238, 'Student reference sheet'!$A$2:$Z$2603,26,FALSE))</f>
        <v/>
      </c>
      <c r="O238" s="30" t="str">
        <f>IF($A238 ="", "", VLOOKUP($A238, 'Student reference sheet'!$A$2:$Z$2603,25,FALSE))</f>
        <v/>
      </c>
      <c r="P238" s="30" t="str">
        <f>IF($A238 = "", "", IF(OR(VLOOKUP($A238,'Student reference sheet'!$A$2:$V$2400,8,FALSE) = "R",  VLOOKUP($A238,'Student reference sheet'!$A$2:$V$2400,8,FALSE) = "L"), "X", ""))</f>
        <v/>
      </c>
      <c r="Q238" s="30" t="str">
        <f>IF($A238 ="", "", VLOOKUP($A238, 'Student reference sheet'!$A$2:$V$2603,22,FALSE))</f>
        <v/>
      </c>
      <c r="R238" s="30" t="str">
        <f>IF($A238 &lt;&gt; "",VLOOKUP($A238,'Student reference sheet'!$A$2:$V$2329, 5,FALSE), "")</f>
        <v/>
      </c>
      <c r="S238" s="30" t="str">
        <f>IF($A238 &lt;&gt; "",VLOOKUP($A238,'Student reference sheet'!$A$2:$V$2329, 6,FALSE), "")</f>
        <v/>
      </c>
      <c r="T238" s="30" t="str">
        <f>IF($A238 = "","",
IF(VLOOKUP($A238,'Student reference sheet'!$A$2:$V$2329, 10,FALSE) = "Y", "Hispanic",
IF(VLOOKUP($A238,'Student reference sheet'!$A$2:$V$2329,11,FALSE) &lt;&gt; "",
IF(VLOOKUP($A238,'Student reference sheet'!$A$2:$V$2329,11,FALSE) = "UNK", "Unknown", VLOOKUP(VALUE(VLOOKUP($A238,'Student reference sheet'!$A$2:$V$2329,11,FALSE)),'Ethnicity Reference'!$A$2:$B$22,2,FALSE)),
IF(VLOOKUP($A238,'Student reference sheet'!$A$2:$V$2329,9,FALSE) &lt;&gt; "", VLOOKUP(VALUE(VLOOKUP($A238,'Student reference sheet'!$A$2:$V$2329,9,FALSE)),'Ethnicity Reference'!$A$2:$B$22,2,FALSE),"Unknown"))))</f>
        <v/>
      </c>
      <c r="U238" s="34"/>
    </row>
    <row r="239" spans="1:21" ht="15.75">
      <c r="A239" s="47"/>
      <c r="B239" s="33"/>
      <c r="C239" s="30" t="str">
        <f>IF($A239 &lt;&gt; "",VLOOKUP($A239,'Student reference sheet'!$A$2:$V$2329, 3,FALSE), "")</f>
        <v/>
      </c>
      <c r="D239" s="30" t="str">
        <f>IF($A239 &lt;&gt; "",VLOOKUP($A239,'Student reference sheet'!$A$2:$V$2329, 2,FALSE), "")</f>
        <v/>
      </c>
      <c r="E239" s="34"/>
      <c r="F239" s="34"/>
      <c r="G239" s="31" t="str">
        <f t="shared" ca="1" si="9"/>
        <v/>
      </c>
      <c r="H239" s="31" t="str">
        <f t="shared" ca="1" si="10"/>
        <v/>
      </c>
      <c r="I239" s="36" t="str">
        <f>IF($A239 = "", "",
IF(COUNTIF(MINIMUM_DAY_DATES[], Attendance!J239) &gt; 0, VLOOKUP(Attendance!$G239,MINIMUM_DAY_PERIOD_SCHEDULE[], 2,TRUE),
IF(COUNTIF(RALLY_DATES[], Attendance!J239) &gt; 0, VLOOKUP(Attendance!$G239,RALLY_PERIOD_SCHEDULE[], 2,TRUE),
IF(WEEKDAY(Attendance!$J239) = 2,
       IF(COUNTIF(FINALS_WEEK_MONDAY_DATE[],Attendance!$J239) &gt; 0, VLOOKUP(Attendance!$G239,FINALS_WEEK_MONDAY_PERIOD_SCHEDULE[],2,TRUE),
       VLOOKUP(Attendance!$G239,REGULAR_WEEK_SCHEDULE[],6,TRUE)),
IF(WEEKDAY($J239) = 3,
       IF(COUNTIF(FINALS_WEEK_TUESDAY_DATE[],Attendance!$J239) &gt; 0, VLOOKUP(Attendance!$G239,FINALS_WEEK_TUESDAY_PERIOD_SCHEDULE[],2,TRUE),
       VLOOKUP(Attendance!$G239,REGULAR_WEEK_SCHEDULE[[Tuesday]:[Period]],5,TRUE)),
IF(WEEKDAY(Attendance!$J239) = 4,
        IF(COUNTIF(BLOCK_WEDNESDAY_DATES[],Attendance!$J239) &gt; 0, VLOOKUP(Attendance!$G239,BLOCK_WEDNESDAY_PERIOD_SCHEDULE[],2,TRUE),
        IF(COUNTIF(FINALS_WEEK_WEDNESDAY_DATE[],Attendance!$J239) &gt; 0, VLOOKUP(Attendance!$G239,FINALS_WEEK_WEDNESDAY_PERIOD_SCHEDULE[],2,TRUE),
       VLOOKUP(Attendance!$G239,REGULAR_WEEK_SCHEDULE[[Wednesday]:[Period]],4,TRUE))),
IF(WEEKDAY($J239) = 5,
       IF(COUNTIF(BLOCK_THURSDAY_DATES[],Attendance!$J239) &gt; 0, VLOOKUP(Attendance!$G239,BLOCK_THURSDAY_PERIOD_SCHEDULE[],2,TRUE),
       IF(COUNTIF(FINALS_WEEK_THURSDAY_DATE[],Attendance!$J239) &gt; 0, VLOOKUP(Attendance!$G239,FINALS_WEEK_THURSDAY_PERIOD_SCHEDULE[],2,TRUE),
       VLOOKUP(Attendance!$G239,REGULAR_WEEK_SCHEDULE[[Thursday]:[Period]],3,TRUE))),
IF(WEEKDAY(Attendance!$J239) = 6,
       IF(COUNTIF(FINALS_WEEK_FRIDAY_DATE[],Attendance!$J239) &gt; 0, VLOOKUP(Attendance!$G239,FINALS_WEEK_FRIDAY_PERIOD_SCHEDULE[],2,TRUE),
       VLOOKUP(Attendance!$G239,REGULAR_WEEK_SCHEDULE[[Friday]:[Period]],2,TRUE))))))))))</f>
        <v/>
      </c>
      <c r="J239" s="32" t="str">
        <f t="shared" ca="1" si="11"/>
        <v/>
      </c>
      <c r="K239" s="32" t="str">
        <f>IF($A239 &lt;&gt; "",VLOOKUP($A239,'Student reference sheet'!$A$2:$V$2329, 7,FALSE), "")</f>
        <v/>
      </c>
      <c r="L239" s="30" t="str">
        <f>IF($A239 ="", "", VLOOKUP($A239, 'Student reference sheet'!$A$2:$Z$2603,23,FALSE))</f>
        <v/>
      </c>
      <c r="M239" s="30" t="str">
        <f>IF($A239 ="", "", VLOOKUP($A239, 'Student reference sheet'!$A$2:$Z$2603,24,FALSE))</f>
        <v/>
      </c>
      <c r="N239" s="30" t="str">
        <f>IF($A239 ="", "", VLOOKUP($A239, 'Student reference sheet'!$A$2:$Z$2603,26,FALSE))</f>
        <v/>
      </c>
      <c r="O239" s="30" t="str">
        <f>IF($A239 ="", "", VLOOKUP($A239, 'Student reference sheet'!$A$2:$Z$2603,25,FALSE))</f>
        <v/>
      </c>
      <c r="P239" s="30" t="str">
        <f>IF($A239 = "", "", IF(OR(VLOOKUP($A239,'Student reference sheet'!$A$2:$V$2400,8,FALSE) = "R",  VLOOKUP($A239,'Student reference sheet'!$A$2:$V$2400,8,FALSE) = "L"), "X", ""))</f>
        <v/>
      </c>
      <c r="Q239" s="30" t="str">
        <f>IF($A239 ="", "", VLOOKUP($A239, 'Student reference sheet'!$A$2:$V$2603,22,FALSE))</f>
        <v/>
      </c>
      <c r="R239" s="30" t="str">
        <f>IF($A239 &lt;&gt; "",VLOOKUP($A239,'Student reference sheet'!$A$2:$V$2329, 5,FALSE), "")</f>
        <v/>
      </c>
      <c r="S239" s="30" t="str">
        <f>IF($A239 &lt;&gt; "",VLOOKUP($A239,'Student reference sheet'!$A$2:$V$2329, 6,FALSE), "")</f>
        <v/>
      </c>
      <c r="T239" s="30" t="str">
        <f>IF($A239 = "","",
IF(VLOOKUP($A239,'Student reference sheet'!$A$2:$V$2329, 10,FALSE) = "Y", "Hispanic",
IF(VLOOKUP($A239,'Student reference sheet'!$A$2:$V$2329,11,FALSE) &lt;&gt; "",
IF(VLOOKUP($A239,'Student reference sheet'!$A$2:$V$2329,11,FALSE) = "UNK", "Unknown", VLOOKUP(VALUE(VLOOKUP($A239,'Student reference sheet'!$A$2:$V$2329,11,FALSE)),'Ethnicity Reference'!$A$2:$B$22,2,FALSE)),
IF(VLOOKUP($A239,'Student reference sheet'!$A$2:$V$2329,9,FALSE) &lt;&gt; "", VLOOKUP(VALUE(VLOOKUP($A239,'Student reference sheet'!$A$2:$V$2329,9,FALSE)),'Ethnicity Reference'!$A$2:$B$22,2,FALSE),"Unknown"))))</f>
        <v/>
      </c>
      <c r="U239" s="34"/>
    </row>
    <row r="240" spans="1:21" ht="15.75">
      <c r="A240" s="47"/>
      <c r="B240" s="33"/>
      <c r="C240" s="30" t="str">
        <f>IF($A240 &lt;&gt; "",VLOOKUP($A240,'Student reference sheet'!$A$2:$V$2329, 3,FALSE), "")</f>
        <v/>
      </c>
      <c r="D240" s="30" t="str">
        <f>IF($A240 &lt;&gt; "",VLOOKUP($A240,'Student reference sheet'!$A$2:$V$2329, 2,FALSE), "")</f>
        <v/>
      </c>
      <c r="E240" s="34"/>
      <c r="F240" s="34"/>
      <c r="G240" s="31" t="str">
        <f t="shared" ca="1" si="9"/>
        <v/>
      </c>
      <c r="H240" s="31" t="str">
        <f t="shared" ca="1" si="10"/>
        <v/>
      </c>
      <c r="I240" s="36" t="str">
        <f>IF($A240 = "", "",
IF(COUNTIF(MINIMUM_DAY_DATES[], Attendance!J240) &gt; 0, VLOOKUP(Attendance!$G240,MINIMUM_DAY_PERIOD_SCHEDULE[], 2,TRUE),
IF(COUNTIF(RALLY_DATES[], Attendance!J240) &gt; 0, VLOOKUP(Attendance!$G240,RALLY_PERIOD_SCHEDULE[], 2,TRUE),
IF(WEEKDAY(Attendance!$J240) = 2,
       IF(COUNTIF(FINALS_WEEK_MONDAY_DATE[],Attendance!$J240) &gt; 0, VLOOKUP(Attendance!$G240,FINALS_WEEK_MONDAY_PERIOD_SCHEDULE[],2,TRUE),
       VLOOKUP(Attendance!$G240,REGULAR_WEEK_SCHEDULE[],6,TRUE)),
IF(WEEKDAY($J240) = 3,
       IF(COUNTIF(FINALS_WEEK_TUESDAY_DATE[],Attendance!$J240) &gt; 0, VLOOKUP(Attendance!$G240,FINALS_WEEK_TUESDAY_PERIOD_SCHEDULE[],2,TRUE),
       VLOOKUP(Attendance!$G240,REGULAR_WEEK_SCHEDULE[[Tuesday]:[Period]],5,TRUE)),
IF(WEEKDAY(Attendance!$J240) = 4,
        IF(COUNTIF(BLOCK_WEDNESDAY_DATES[],Attendance!$J240) &gt; 0, VLOOKUP(Attendance!$G240,BLOCK_WEDNESDAY_PERIOD_SCHEDULE[],2,TRUE),
        IF(COUNTIF(FINALS_WEEK_WEDNESDAY_DATE[],Attendance!$J240) &gt; 0, VLOOKUP(Attendance!$G240,FINALS_WEEK_WEDNESDAY_PERIOD_SCHEDULE[],2,TRUE),
       VLOOKUP(Attendance!$G240,REGULAR_WEEK_SCHEDULE[[Wednesday]:[Period]],4,TRUE))),
IF(WEEKDAY($J240) = 5,
       IF(COUNTIF(BLOCK_THURSDAY_DATES[],Attendance!$J240) &gt; 0, VLOOKUP(Attendance!$G240,BLOCK_THURSDAY_PERIOD_SCHEDULE[],2,TRUE),
       IF(COUNTIF(FINALS_WEEK_THURSDAY_DATE[],Attendance!$J240) &gt; 0, VLOOKUP(Attendance!$G240,FINALS_WEEK_THURSDAY_PERIOD_SCHEDULE[],2,TRUE),
       VLOOKUP(Attendance!$G240,REGULAR_WEEK_SCHEDULE[[Thursday]:[Period]],3,TRUE))),
IF(WEEKDAY(Attendance!$J240) = 6,
       IF(COUNTIF(FINALS_WEEK_FRIDAY_DATE[],Attendance!$J240) &gt; 0, VLOOKUP(Attendance!$G240,FINALS_WEEK_FRIDAY_PERIOD_SCHEDULE[],2,TRUE),
       VLOOKUP(Attendance!$G240,REGULAR_WEEK_SCHEDULE[[Friday]:[Period]],2,TRUE))))))))))</f>
        <v/>
      </c>
      <c r="J240" s="32" t="str">
        <f t="shared" ca="1" si="11"/>
        <v/>
      </c>
      <c r="K240" s="32" t="str">
        <f>IF($A240 &lt;&gt; "",VLOOKUP($A240,'Student reference sheet'!$A$2:$V$2329, 7,FALSE), "")</f>
        <v/>
      </c>
      <c r="L240" s="30" t="str">
        <f>IF($A240 ="", "", VLOOKUP($A240, 'Student reference sheet'!$A$2:$Z$2603,23,FALSE))</f>
        <v/>
      </c>
      <c r="M240" s="30" t="str">
        <f>IF($A240 ="", "", VLOOKUP($A240, 'Student reference sheet'!$A$2:$Z$2603,24,FALSE))</f>
        <v/>
      </c>
      <c r="N240" s="30" t="str">
        <f>IF($A240 ="", "", VLOOKUP($A240, 'Student reference sheet'!$A$2:$Z$2603,26,FALSE))</f>
        <v/>
      </c>
      <c r="O240" s="30" t="str">
        <f>IF($A240 ="", "", VLOOKUP($A240, 'Student reference sheet'!$A$2:$Z$2603,25,FALSE))</f>
        <v/>
      </c>
      <c r="P240" s="30" t="str">
        <f>IF($A240 = "", "", IF(OR(VLOOKUP($A240,'Student reference sheet'!$A$2:$V$2400,8,FALSE) = "R",  VLOOKUP($A240,'Student reference sheet'!$A$2:$V$2400,8,FALSE) = "L"), "X", ""))</f>
        <v/>
      </c>
      <c r="Q240" s="30" t="str">
        <f>IF($A240 ="", "", VLOOKUP($A240, 'Student reference sheet'!$A$2:$V$2603,22,FALSE))</f>
        <v/>
      </c>
      <c r="R240" s="30" t="str">
        <f>IF($A240 &lt;&gt; "",VLOOKUP($A240,'Student reference sheet'!$A$2:$V$2329, 5,FALSE), "")</f>
        <v/>
      </c>
      <c r="S240" s="30" t="str">
        <f>IF($A240 &lt;&gt; "",VLOOKUP($A240,'Student reference sheet'!$A$2:$V$2329, 6,FALSE), "")</f>
        <v/>
      </c>
      <c r="T240" s="30" t="str">
        <f>IF($A240 = "","",
IF(VLOOKUP($A240,'Student reference sheet'!$A$2:$V$2329, 10,FALSE) = "Y", "Hispanic",
IF(VLOOKUP($A240,'Student reference sheet'!$A$2:$V$2329,11,FALSE) &lt;&gt; "",
IF(VLOOKUP($A240,'Student reference sheet'!$A$2:$V$2329,11,FALSE) = "UNK", "Unknown", VLOOKUP(VALUE(VLOOKUP($A240,'Student reference sheet'!$A$2:$V$2329,11,FALSE)),'Ethnicity Reference'!$A$2:$B$22,2,FALSE)),
IF(VLOOKUP($A240,'Student reference sheet'!$A$2:$V$2329,9,FALSE) &lt;&gt; "", VLOOKUP(VALUE(VLOOKUP($A240,'Student reference sheet'!$A$2:$V$2329,9,FALSE)),'Ethnicity Reference'!$A$2:$B$22,2,FALSE),"Unknown"))))</f>
        <v/>
      </c>
      <c r="U240" s="34"/>
    </row>
    <row r="241" spans="1:21" ht="15.75">
      <c r="A241" s="47"/>
      <c r="B241" s="33"/>
      <c r="C241" s="30" t="str">
        <f>IF($A241 &lt;&gt; "",VLOOKUP($A241,'Student reference sheet'!$A$2:$V$2329, 3,FALSE), "")</f>
        <v/>
      </c>
      <c r="D241" s="30" t="str">
        <f>IF($A241 &lt;&gt; "",VLOOKUP($A241,'Student reference sheet'!$A$2:$V$2329, 2,FALSE), "")</f>
        <v/>
      </c>
      <c r="E241" s="34"/>
      <c r="F241" s="34"/>
      <c r="G241" s="31" t="str">
        <f t="shared" ca="1" si="9"/>
        <v/>
      </c>
      <c r="H241" s="31" t="str">
        <f t="shared" ca="1" si="10"/>
        <v/>
      </c>
      <c r="I241" s="36" t="str">
        <f>IF($A241 = "", "",
IF(COUNTIF(MINIMUM_DAY_DATES[], Attendance!J241) &gt; 0, VLOOKUP(Attendance!$G241,MINIMUM_DAY_PERIOD_SCHEDULE[], 2,TRUE),
IF(COUNTIF(RALLY_DATES[], Attendance!J241) &gt; 0, VLOOKUP(Attendance!$G241,RALLY_PERIOD_SCHEDULE[], 2,TRUE),
IF(WEEKDAY(Attendance!$J241) = 2,
       IF(COUNTIF(FINALS_WEEK_MONDAY_DATE[],Attendance!$J241) &gt; 0, VLOOKUP(Attendance!$G241,FINALS_WEEK_MONDAY_PERIOD_SCHEDULE[],2,TRUE),
       VLOOKUP(Attendance!$G241,REGULAR_WEEK_SCHEDULE[],6,TRUE)),
IF(WEEKDAY($J241) = 3,
       IF(COUNTIF(FINALS_WEEK_TUESDAY_DATE[],Attendance!$J241) &gt; 0, VLOOKUP(Attendance!$G241,FINALS_WEEK_TUESDAY_PERIOD_SCHEDULE[],2,TRUE),
       VLOOKUP(Attendance!$G241,REGULAR_WEEK_SCHEDULE[[Tuesday]:[Period]],5,TRUE)),
IF(WEEKDAY(Attendance!$J241) = 4,
        IF(COUNTIF(BLOCK_WEDNESDAY_DATES[],Attendance!$J241) &gt; 0, VLOOKUP(Attendance!$G241,BLOCK_WEDNESDAY_PERIOD_SCHEDULE[],2,TRUE),
        IF(COUNTIF(FINALS_WEEK_WEDNESDAY_DATE[],Attendance!$J241) &gt; 0, VLOOKUP(Attendance!$G241,FINALS_WEEK_WEDNESDAY_PERIOD_SCHEDULE[],2,TRUE),
       VLOOKUP(Attendance!$G241,REGULAR_WEEK_SCHEDULE[[Wednesday]:[Period]],4,TRUE))),
IF(WEEKDAY($J241) = 5,
       IF(COUNTIF(BLOCK_THURSDAY_DATES[],Attendance!$J241) &gt; 0, VLOOKUP(Attendance!$G241,BLOCK_THURSDAY_PERIOD_SCHEDULE[],2,TRUE),
       IF(COUNTIF(FINALS_WEEK_THURSDAY_DATE[],Attendance!$J241) &gt; 0, VLOOKUP(Attendance!$G241,FINALS_WEEK_THURSDAY_PERIOD_SCHEDULE[],2,TRUE),
       VLOOKUP(Attendance!$G241,REGULAR_WEEK_SCHEDULE[[Thursday]:[Period]],3,TRUE))),
IF(WEEKDAY(Attendance!$J241) = 6,
       IF(COUNTIF(FINALS_WEEK_FRIDAY_DATE[],Attendance!$J241) &gt; 0, VLOOKUP(Attendance!$G241,FINALS_WEEK_FRIDAY_PERIOD_SCHEDULE[],2,TRUE),
       VLOOKUP(Attendance!$G241,REGULAR_WEEK_SCHEDULE[[Friday]:[Period]],2,TRUE))))))))))</f>
        <v/>
      </c>
      <c r="J241" s="32" t="str">
        <f t="shared" ca="1" si="11"/>
        <v/>
      </c>
      <c r="K241" s="32" t="str">
        <f>IF($A241 &lt;&gt; "",VLOOKUP($A241,'Student reference sheet'!$A$2:$V$2329, 7,FALSE), "")</f>
        <v/>
      </c>
      <c r="L241" s="30" t="str">
        <f>IF($A241 ="", "", VLOOKUP($A241, 'Student reference sheet'!$A$2:$Z$2603,23,FALSE))</f>
        <v/>
      </c>
      <c r="M241" s="30" t="str">
        <f>IF($A241 ="", "", VLOOKUP($A241, 'Student reference sheet'!$A$2:$Z$2603,24,FALSE))</f>
        <v/>
      </c>
      <c r="N241" s="30" t="str">
        <f>IF($A241 ="", "", VLOOKUP($A241, 'Student reference sheet'!$A$2:$Z$2603,26,FALSE))</f>
        <v/>
      </c>
      <c r="O241" s="30" t="str">
        <f>IF($A241 ="", "", VLOOKUP($A241, 'Student reference sheet'!$A$2:$Z$2603,25,FALSE))</f>
        <v/>
      </c>
      <c r="P241" s="30" t="str">
        <f>IF($A241 = "", "", IF(OR(VLOOKUP($A241,'Student reference sheet'!$A$2:$V$2400,8,FALSE) = "R",  VLOOKUP($A241,'Student reference sheet'!$A$2:$V$2400,8,FALSE) = "L"), "X", ""))</f>
        <v/>
      </c>
      <c r="Q241" s="30" t="str">
        <f>IF($A241 ="", "", VLOOKUP($A241, 'Student reference sheet'!$A$2:$V$2603,22,FALSE))</f>
        <v/>
      </c>
      <c r="R241" s="30" t="str">
        <f>IF($A241 &lt;&gt; "",VLOOKUP($A241,'Student reference sheet'!$A$2:$V$2329, 5,FALSE), "")</f>
        <v/>
      </c>
      <c r="S241" s="30" t="str">
        <f>IF($A241 &lt;&gt; "",VLOOKUP($A241,'Student reference sheet'!$A$2:$V$2329, 6,FALSE), "")</f>
        <v/>
      </c>
      <c r="T241" s="30" t="str">
        <f>IF($A241 = "","",
IF(VLOOKUP($A241,'Student reference sheet'!$A$2:$V$2329, 10,FALSE) = "Y", "Hispanic",
IF(VLOOKUP($A241,'Student reference sheet'!$A$2:$V$2329,11,FALSE) &lt;&gt; "",
IF(VLOOKUP($A241,'Student reference sheet'!$A$2:$V$2329,11,FALSE) = "UNK", "Unknown", VLOOKUP(VALUE(VLOOKUP($A241,'Student reference sheet'!$A$2:$V$2329,11,FALSE)),'Ethnicity Reference'!$A$2:$B$22,2,FALSE)),
IF(VLOOKUP($A241,'Student reference sheet'!$A$2:$V$2329,9,FALSE) &lt;&gt; "", VLOOKUP(VALUE(VLOOKUP($A241,'Student reference sheet'!$A$2:$V$2329,9,FALSE)),'Ethnicity Reference'!$A$2:$B$22,2,FALSE),"Unknown"))))</f>
        <v/>
      </c>
      <c r="U241" s="34"/>
    </row>
    <row r="242" spans="1:21" ht="15.75">
      <c r="A242" s="47"/>
      <c r="B242" s="33"/>
      <c r="C242" s="30" t="str">
        <f>IF($A242 &lt;&gt; "",VLOOKUP($A242,'Student reference sheet'!$A$2:$V$2329, 3,FALSE), "")</f>
        <v/>
      </c>
      <c r="D242" s="30" t="str">
        <f>IF($A242 &lt;&gt; "",VLOOKUP($A242,'Student reference sheet'!$A$2:$V$2329, 2,FALSE), "")</f>
        <v/>
      </c>
      <c r="E242" s="34"/>
      <c r="F242" s="34"/>
      <c r="G242" s="31" t="str">
        <f t="shared" ca="1" si="9"/>
        <v/>
      </c>
      <c r="H242" s="31" t="str">
        <f t="shared" ca="1" si="10"/>
        <v/>
      </c>
      <c r="I242" s="36" t="str">
        <f>IF($A242 = "", "",
IF(COUNTIF(MINIMUM_DAY_DATES[], Attendance!J242) &gt; 0, VLOOKUP(Attendance!$G242,MINIMUM_DAY_PERIOD_SCHEDULE[], 2,TRUE),
IF(COUNTIF(RALLY_DATES[], Attendance!J242) &gt; 0, VLOOKUP(Attendance!$G242,RALLY_PERIOD_SCHEDULE[], 2,TRUE),
IF(WEEKDAY(Attendance!$J242) = 2,
       IF(COUNTIF(FINALS_WEEK_MONDAY_DATE[],Attendance!$J242) &gt; 0, VLOOKUP(Attendance!$G242,FINALS_WEEK_MONDAY_PERIOD_SCHEDULE[],2,TRUE),
       VLOOKUP(Attendance!$G242,REGULAR_WEEK_SCHEDULE[],6,TRUE)),
IF(WEEKDAY($J242) = 3,
       IF(COUNTIF(FINALS_WEEK_TUESDAY_DATE[],Attendance!$J242) &gt; 0, VLOOKUP(Attendance!$G242,FINALS_WEEK_TUESDAY_PERIOD_SCHEDULE[],2,TRUE),
       VLOOKUP(Attendance!$G242,REGULAR_WEEK_SCHEDULE[[Tuesday]:[Period]],5,TRUE)),
IF(WEEKDAY(Attendance!$J242) = 4,
        IF(COUNTIF(BLOCK_WEDNESDAY_DATES[],Attendance!$J242) &gt; 0, VLOOKUP(Attendance!$G242,BLOCK_WEDNESDAY_PERIOD_SCHEDULE[],2,TRUE),
        IF(COUNTIF(FINALS_WEEK_WEDNESDAY_DATE[],Attendance!$J242) &gt; 0, VLOOKUP(Attendance!$G242,FINALS_WEEK_WEDNESDAY_PERIOD_SCHEDULE[],2,TRUE),
       VLOOKUP(Attendance!$G242,REGULAR_WEEK_SCHEDULE[[Wednesday]:[Period]],4,TRUE))),
IF(WEEKDAY($J242) = 5,
       IF(COUNTIF(BLOCK_THURSDAY_DATES[],Attendance!$J242) &gt; 0, VLOOKUP(Attendance!$G242,BLOCK_THURSDAY_PERIOD_SCHEDULE[],2,TRUE),
       IF(COUNTIF(FINALS_WEEK_THURSDAY_DATE[],Attendance!$J242) &gt; 0, VLOOKUP(Attendance!$G242,FINALS_WEEK_THURSDAY_PERIOD_SCHEDULE[],2,TRUE),
       VLOOKUP(Attendance!$G242,REGULAR_WEEK_SCHEDULE[[Thursday]:[Period]],3,TRUE))),
IF(WEEKDAY(Attendance!$J242) = 6,
       IF(COUNTIF(FINALS_WEEK_FRIDAY_DATE[],Attendance!$J242) &gt; 0, VLOOKUP(Attendance!$G242,FINALS_WEEK_FRIDAY_PERIOD_SCHEDULE[],2,TRUE),
       VLOOKUP(Attendance!$G242,REGULAR_WEEK_SCHEDULE[[Friday]:[Period]],2,TRUE))))))))))</f>
        <v/>
      </c>
      <c r="J242" s="32" t="str">
        <f t="shared" ca="1" si="11"/>
        <v/>
      </c>
      <c r="K242" s="32" t="str">
        <f>IF($A242 &lt;&gt; "",VLOOKUP($A242,'Student reference sheet'!$A$2:$V$2329, 7,FALSE), "")</f>
        <v/>
      </c>
      <c r="L242" s="30" t="str">
        <f>IF($A242 ="", "", VLOOKUP($A242, 'Student reference sheet'!$A$2:$Z$2603,23,FALSE))</f>
        <v/>
      </c>
      <c r="M242" s="30" t="str">
        <f>IF($A242 ="", "", VLOOKUP($A242, 'Student reference sheet'!$A$2:$Z$2603,24,FALSE))</f>
        <v/>
      </c>
      <c r="N242" s="30" t="str">
        <f>IF($A242 ="", "", VLOOKUP($A242, 'Student reference sheet'!$A$2:$Z$2603,26,FALSE))</f>
        <v/>
      </c>
      <c r="O242" s="30" t="str">
        <f>IF($A242 ="", "", VLOOKUP($A242, 'Student reference sheet'!$A$2:$Z$2603,25,FALSE))</f>
        <v/>
      </c>
      <c r="P242" s="30" t="str">
        <f>IF($A242 = "", "", IF(OR(VLOOKUP($A242,'Student reference sheet'!$A$2:$V$2400,8,FALSE) = "R",  VLOOKUP($A242,'Student reference sheet'!$A$2:$V$2400,8,FALSE) = "L"), "X", ""))</f>
        <v/>
      </c>
      <c r="Q242" s="30" t="str">
        <f>IF($A242 ="", "", VLOOKUP($A242, 'Student reference sheet'!$A$2:$V$2603,22,FALSE))</f>
        <v/>
      </c>
      <c r="R242" s="30" t="str">
        <f>IF($A242 &lt;&gt; "",VLOOKUP($A242,'Student reference sheet'!$A$2:$V$2329, 5,FALSE), "")</f>
        <v/>
      </c>
      <c r="S242" s="30" t="str">
        <f>IF($A242 &lt;&gt; "",VLOOKUP($A242,'Student reference sheet'!$A$2:$V$2329, 6,FALSE), "")</f>
        <v/>
      </c>
      <c r="T242" s="30" t="str">
        <f>IF($A242 = "","",
IF(VLOOKUP($A242,'Student reference sheet'!$A$2:$V$2329, 10,FALSE) = "Y", "Hispanic",
IF(VLOOKUP($A242,'Student reference sheet'!$A$2:$V$2329,11,FALSE) &lt;&gt; "",
IF(VLOOKUP($A242,'Student reference sheet'!$A$2:$V$2329,11,FALSE) = "UNK", "Unknown", VLOOKUP(VALUE(VLOOKUP($A242,'Student reference sheet'!$A$2:$V$2329,11,FALSE)),'Ethnicity Reference'!$A$2:$B$22,2,FALSE)),
IF(VLOOKUP($A242,'Student reference sheet'!$A$2:$V$2329,9,FALSE) &lt;&gt; "", VLOOKUP(VALUE(VLOOKUP($A242,'Student reference sheet'!$A$2:$V$2329,9,FALSE)),'Ethnicity Reference'!$A$2:$B$22,2,FALSE),"Unknown"))))</f>
        <v/>
      </c>
      <c r="U242" s="34"/>
    </row>
    <row r="243" spans="1:21" ht="15.75">
      <c r="A243" s="47"/>
      <c r="B243" s="33"/>
      <c r="C243" s="30" t="str">
        <f>IF($A243 &lt;&gt; "",VLOOKUP($A243,'Student reference sheet'!$A$2:$V$2329, 3,FALSE), "")</f>
        <v/>
      </c>
      <c r="D243" s="30" t="str">
        <f>IF($A243 &lt;&gt; "",VLOOKUP($A243,'Student reference sheet'!$A$2:$V$2329, 2,FALSE), "")</f>
        <v/>
      </c>
      <c r="E243" s="34"/>
      <c r="F243" s="34"/>
      <c r="G243" s="31" t="str">
        <f t="shared" ca="1" si="9"/>
        <v/>
      </c>
      <c r="H243" s="31" t="str">
        <f t="shared" ca="1" si="10"/>
        <v/>
      </c>
      <c r="I243" s="36" t="str">
        <f>IF($A243 = "", "",
IF(COUNTIF(MINIMUM_DAY_DATES[], Attendance!J243) &gt; 0, VLOOKUP(Attendance!$G243,MINIMUM_DAY_PERIOD_SCHEDULE[], 2,TRUE),
IF(COUNTIF(RALLY_DATES[], Attendance!J243) &gt; 0, VLOOKUP(Attendance!$G243,RALLY_PERIOD_SCHEDULE[], 2,TRUE),
IF(WEEKDAY(Attendance!$J243) = 2,
       IF(COUNTIF(FINALS_WEEK_MONDAY_DATE[],Attendance!$J243) &gt; 0, VLOOKUP(Attendance!$G243,FINALS_WEEK_MONDAY_PERIOD_SCHEDULE[],2,TRUE),
       VLOOKUP(Attendance!$G243,REGULAR_WEEK_SCHEDULE[],6,TRUE)),
IF(WEEKDAY($J243) = 3,
       IF(COUNTIF(FINALS_WEEK_TUESDAY_DATE[],Attendance!$J243) &gt; 0, VLOOKUP(Attendance!$G243,FINALS_WEEK_TUESDAY_PERIOD_SCHEDULE[],2,TRUE),
       VLOOKUP(Attendance!$G243,REGULAR_WEEK_SCHEDULE[[Tuesday]:[Period]],5,TRUE)),
IF(WEEKDAY(Attendance!$J243) = 4,
        IF(COUNTIF(BLOCK_WEDNESDAY_DATES[],Attendance!$J243) &gt; 0, VLOOKUP(Attendance!$G243,BLOCK_WEDNESDAY_PERIOD_SCHEDULE[],2,TRUE),
        IF(COUNTIF(FINALS_WEEK_WEDNESDAY_DATE[],Attendance!$J243) &gt; 0, VLOOKUP(Attendance!$G243,FINALS_WEEK_WEDNESDAY_PERIOD_SCHEDULE[],2,TRUE),
       VLOOKUP(Attendance!$G243,REGULAR_WEEK_SCHEDULE[[Wednesday]:[Period]],4,TRUE))),
IF(WEEKDAY($J243) = 5,
       IF(COUNTIF(BLOCK_THURSDAY_DATES[],Attendance!$J243) &gt; 0, VLOOKUP(Attendance!$G243,BLOCK_THURSDAY_PERIOD_SCHEDULE[],2,TRUE),
       IF(COUNTIF(FINALS_WEEK_THURSDAY_DATE[],Attendance!$J243) &gt; 0, VLOOKUP(Attendance!$G243,FINALS_WEEK_THURSDAY_PERIOD_SCHEDULE[],2,TRUE),
       VLOOKUP(Attendance!$G243,REGULAR_WEEK_SCHEDULE[[Thursday]:[Period]],3,TRUE))),
IF(WEEKDAY(Attendance!$J243) = 6,
       IF(COUNTIF(FINALS_WEEK_FRIDAY_DATE[],Attendance!$J243) &gt; 0, VLOOKUP(Attendance!$G243,FINALS_WEEK_FRIDAY_PERIOD_SCHEDULE[],2,TRUE),
       VLOOKUP(Attendance!$G243,REGULAR_WEEK_SCHEDULE[[Friday]:[Period]],2,TRUE))))))))))</f>
        <v/>
      </c>
      <c r="J243" s="32" t="str">
        <f t="shared" ca="1" si="11"/>
        <v/>
      </c>
      <c r="K243" s="32" t="str">
        <f>IF($A243 &lt;&gt; "",VLOOKUP($A243,'Student reference sheet'!$A$2:$V$2329, 7,FALSE), "")</f>
        <v/>
      </c>
      <c r="L243" s="30" t="str">
        <f>IF($A243 ="", "", VLOOKUP($A243, 'Student reference sheet'!$A$2:$Z$2603,23,FALSE))</f>
        <v/>
      </c>
      <c r="M243" s="30" t="str">
        <f>IF($A243 ="", "", VLOOKUP($A243, 'Student reference sheet'!$A$2:$Z$2603,24,FALSE))</f>
        <v/>
      </c>
      <c r="N243" s="30" t="str">
        <f>IF($A243 ="", "", VLOOKUP($A243, 'Student reference sheet'!$A$2:$Z$2603,26,FALSE))</f>
        <v/>
      </c>
      <c r="O243" s="30" t="str">
        <f>IF($A243 ="", "", VLOOKUP($A243, 'Student reference sheet'!$A$2:$Z$2603,25,FALSE))</f>
        <v/>
      </c>
      <c r="P243" s="30" t="str">
        <f>IF($A243 = "", "", IF(OR(VLOOKUP($A243,'Student reference sheet'!$A$2:$V$2400,8,FALSE) = "R",  VLOOKUP($A243,'Student reference sheet'!$A$2:$V$2400,8,FALSE) = "L"), "X", ""))</f>
        <v/>
      </c>
      <c r="Q243" s="30" t="str">
        <f>IF($A243 ="", "", VLOOKUP($A243, 'Student reference sheet'!$A$2:$V$2603,22,FALSE))</f>
        <v/>
      </c>
      <c r="R243" s="30" t="str">
        <f>IF($A243 &lt;&gt; "",VLOOKUP($A243,'Student reference sheet'!$A$2:$V$2329, 5,FALSE), "")</f>
        <v/>
      </c>
      <c r="S243" s="30" t="str">
        <f>IF($A243 &lt;&gt; "",VLOOKUP($A243,'Student reference sheet'!$A$2:$V$2329, 6,FALSE), "")</f>
        <v/>
      </c>
      <c r="T243" s="30" t="str">
        <f>IF($A243 = "","",
IF(VLOOKUP($A243,'Student reference sheet'!$A$2:$V$2329, 10,FALSE) = "Y", "Hispanic",
IF(VLOOKUP($A243,'Student reference sheet'!$A$2:$V$2329,11,FALSE) &lt;&gt; "",
IF(VLOOKUP($A243,'Student reference sheet'!$A$2:$V$2329,11,FALSE) = "UNK", "Unknown", VLOOKUP(VALUE(VLOOKUP($A243,'Student reference sheet'!$A$2:$V$2329,11,FALSE)),'Ethnicity Reference'!$A$2:$B$22,2,FALSE)),
IF(VLOOKUP($A243,'Student reference sheet'!$A$2:$V$2329,9,FALSE) &lt;&gt; "", VLOOKUP(VALUE(VLOOKUP($A243,'Student reference sheet'!$A$2:$V$2329,9,FALSE)),'Ethnicity Reference'!$A$2:$B$22,2,FALSE),"Unknown"))))</f>
        <v/>
      </c>
      <c r="U243" s="34"/>
    </row>
    <row r="244" spans="1:21" ht="15.75">
      <c r="A244" s="47"/>
      <c r="B244" s="33"/>
      <c r="C244" s="30" t="str">
        <f>IF($A244 &lt;&gt; "",VLOOKUP($A244,'Student reference sheet'!$A$2:$V$2329, 3,FALSE), "")</f>
        <v/>
      </c>
      <c r="D244" s="30" t="str">
        <f>IF($A244 &lt;&gt; "",VLOOKUP($A244,'Student reference sheet'!$A$2:$V$2329, 2,FALSE), "")</f>
        <v/>
      </c>
      <c r="E244" s="34"/>
      <c r="F244" s="34"/>
      <c r="G244" s="31" t="str">
        <f t="shared" ca="1" si="9"/>
        <v/>
      </c>
      <c r="H244" s="31" t="str">
        <f t="shared" ca="1" si="10"/>
        <v/>
      </c>
      <c r="I244" s="36" t="str">
        <f>IF($A244 = "", "",
IF(COUNTIF(MINIMUM_DAY_DATES[], Attendance!J244) &gt; 0, VLOOKUP(Attendance!$G244,MINIMUM_DAY_PERIOD_SCHEDULE[], 2,TRUE),
IF(COUNTIF(RALLY_DATES[], Attendance!J244) &gt; 0, VLOOKUP(Attendance!$G244,RALLY_PERIOD_SCHEDULE[], 2,TRUE),
IF(WEEKDAY(Attendance!$J244) = 2,
       IF(COUNTIF(FINALS_WEEK_MONDAY_DATE[],Attendance!$J244) &gt; 0, VLOOKUP(Attendance!$G244,FINALS_WEEK_MONDAY_PERIOD_SCHEDULE[],2,TRUE),
       VLOOKUP(Attendance!$G244,REGULAR_WEEK_SCHEDULE[],6,TRUE)),
IF(WEEKDAY($J244) = 3,
       IF(COUNTIF(FINALS_WEEK_TUESDAY_DATE[],Attendance!$J244) &gt; 0, VLOOKUP(Attendance!$G244,FINALS_WEEK_TUESDAY_PERIOD_SCHEDULE[],2,TRUE),
       VLOOKUP(Attendance!$G244,REGULAR_WEEK_SCHEDULE[[Tuesday]:[Period]],5,TRUE)),
IF(WEEKDAY(Attendance!$J244) = 4,
        IF(COUNTIF(BLOCK_WEDNESDAY_DATES[],Attendance!$J244) &gt; 0, VLOOKUP(Attendance!$G244,BLOCK_WEDNESDAY_PERIOD_SCHEDULE[],2,TRUE),
        IF(COUNTIF(FINALS_WEEK_WEDNESDAY_DATE[],Attendance!$J244) &gt; 0, VLOOKUP(Attendance!$G244,FINALS_WEEK_WEDNESDAY_PERIOD_SCHEDULE[],2,TRUE),
       VLOOKUP(Attendance!$G244,REGULAR_WEEK_SCHEDULE[[Wednesday]:[Period]],4,TRUE))),
IF(WEEKDAY($J244) = 5,
       IF(COUNTIF(BLOCK_THURSDAY_DATES[],Attendance!$J244) &gt; 0, VLOOKUP(Attendance!$G244,BLOCK_THURSDAY_PERIOD_SCHEDULE[],2,TRUE),
       IF(COUNTIF(FINALS_WEEK_THURSDAY_DATE[],Attendance!$J244) &gt; 0, VLOOKUP(Attendance!$G244,FINALS_WEEK_THURSDAY_PERIOD_SCHEDULE[],2,TRUE),
       VLOOKUP(Attendance!$G244,REGULAR_WEEK_SCHEDULE[[Thursday]:[Period]],3,TRUE))),
IF(WEEKDAY(Attendance!$J244) = 6,
       IF(COUNTIF(FINALS_WEEK_FRIDAY_DATE[],Attendance!$J244) &gt; 0, VLOOKUP(Attendance!$G244,FINALS_WEEK_FRIDAY_PERIOD_SCHEDULE[],2,TRUE),
       VLOOKUP(Attendance!$G244,REGULAR_WEEK_SCHEDULE[[Friday]:[Period]],2,TRUE))))))))))</f>
        <v/>
      </c>
      <c r="J244" s="32" t="str">
        <f t="shared" ca="1" si="11"/>
        <v/>
      </c>
      <c r="K244" s="32" t="str">
        <f>IF($A244 &lt;&gt; "",VLOOKUP($A244,'Student reference sheet'!$A$2:$V$2329, 7,FALSE), "")</f>
        <v/>
      </c>
      <c r="L244" s="30" t="str">
        <f>IF($A244 ="", "", VLOOKUP($A244, 'Student reference sheet'!$A$2:$Z$2603,23,FALSE))</f>
        <v/>
      </c>
      <c r="M244" s="30" t="str">
        <f>IF($A244 ="", "", VLOOKUP($A244, 'Student reference sheet'!$A$2:$Z$2603,24,FALSE))</f>
        <v/>
      </c>
      <c r="N244" s="30" t="str">
        <f>IF($A244 ="", "", VLOOKUP($A244, 'Student reference sheet'!$A$2:$Z$2603,26,FALSE))</f>
        <v/>
      </c>
      <c r="O244" s="30" t="str">
        <f>IF($A244 ="", "", VLOOKUP($A244, 'Student reference sheet'!$A$2:$Z$2603,25,FALSE))</f>
        <v/>
      </c>
      <c r="P244" s="30" t="str">
        <f>IF($A244 = "", "", IF(OR(VLOOKUP($A244,'Student reference sheet'!$A$2:$V$2400,8,FALSE) = "R",  VLOOKUP($A244,'Student reference sheet'!$A$2:$V$2400,8,FALSE) = "L"), "X", ""))</f>
        <v/>
      </c>
      <c r="Q244" s="30" t="str">
        <f>IF($A244 ="", "", VLOOKUP($A244, 'Student reference sheet'!$A$2:$V$2603,22,FALSE))</f>
        <v/>
      </c>
      <c r="R244" s="30" t="str">
        <f>IF($A244 &lt;&gt; "",VLOOKUP($A244,'Student reference sheet'!$A$2:$V$2329, 5,FALSE), "")</f>
        <v/>
      </c>
      <c r="S244" s="30" t="str">
        <f>IF($A244 &lt;&gt; "",VLOOKUP($A244,'Student reference sheet'!$A$2:$V$2329, 6,FALSE), "")</f>
        <v/>
      </c>
      <c r="T244" s="30" t="str">
        <f>IF($A244 = "","",
IF(VLOOKUP($A244,'Student reference sheet'!$A$2:$V$2329, 10,FALSE) = "Y", "Hispanic",
IF(VLOOKUP($A244,'Student reference sheet'!$A$2:$V$2329,11,FALSE) &lt;&gt; "",
IF(VLOOKUP($A244,'Student reference sheet'!$A$2:$V$2329,11,FALSE) = "UNK", "Unknown", VLOOKUP(VALUE(VLOOKUP($A244,'Student reference sheet'!$A$2:$V$2329,11,FALSE)),'Ethnicity Reference'!$A$2:$B$22,2,FALSE)),
IF(VLOOKUP($A244,'Student reference sheet'!$A$2:$V$2329,9,FALSE) &lt;&gt; "", VLOOKUP(VALUE(VLOOKUP($A244,'Student reference sheet'!$A$2:$V$2329,9,FALSE)),'Ethnicity Reference'!$A$2:$B$22,2,FALSE),"Unknown"))))</f>
        <v/>
      </c>
      <c r="U244" s="34"/>
    </row>
    <row r="245" spans="1:21" ht="15.75">
      <c r="A245" s="47"/>
      <c r="B245" s="33"/>
      <c r="C245" s="30" t="str">
        <f>IF($A245 &lt;&gt; "",VLOOKUP($A245,'Student reference sheet'!$A$2:$V$2329, 3,FALSE), "")</f>
        <v/>
      </c>
      <c r="D245" s="30" t="str">
        <f>IF($A245 &lt;&gt; "",VLOOKUP($A245,'Student reference sheet'!$A$2:$V$2329, 2,FALSE), "")</f>
        <v/>
      </c>
      <c r="E245" s="34"/>
      <c r="F245" s="34"/>
      <c r="G245" s="31" t="str">
        <f t="shared" ca="1" si="9"/>
        <v/>
      </c>
      <c r="H245" s="31" t="str">
        <f t="shared" ca="1" si="10"/>
        <v/>
      </c>
      <c r="I245" s="36" t="str">
        <f>IF($A245 = "", "",
IF(COUNTIF(MINIMUM_DAY_DATES[], Attendance!J245) &gt; 0, VLOOKUP(Attendance!$G245,MINIMUM_DAY_PERIOD_SCHEDULE[], 2,TRUE),
IF(COUNTIF(RALLY_DATES[], Attendance!J245) &gt; 0, VLOOKUP(Attendance!$G245,RALLY_PERIOD_SCHEDULE[], 2,TRUE),
IF(WEEKDAY(Attendance!$J245) = 2,
       IF(COUNTIF(FINALS_WEEK_MONDAY_DATE[],Attendance!$J245) &gt; 0, VLOOKUP(Attendance!$G245,FINALS_WEEK_MONDAY_PERIOD_SCHEDULE[],2,TRUE),
       VLOOKUP(Attendance!$G245,REGULAR_WEEK_SCHEDULE[],6,TRUE)),
IF(WEEKDAY($J245) = 3,
       IF(COUNTIF(FINALS_WEEK_TUESDAY_DATE[],Attendance!$J245) &gt; 0, VLOOKUP(Attendance!$G245,FINALS_WEEK_TUESDAY_PERIOD_SCHEDULE[],2,TRUE),
       VLOOKUP(Attendance!$G245,REGULAR_WEEK_SCHEDULE[[Tuesday]:[Period]],5,TRUE)),
IF(WEEKDAY(Attendance!$J245) = 4,
        IF(COUNTIF(BLOCK_WEDNESDAY_DATES[],Attendance!$J245) &gt; 0, VLOOKUP(Attendance!$G245,BLOCK_WEDNESDAY_PERIOD_SCHEDULE[],2,TRUE),
        IF(COUNTIF(FINALS_WEEK_WEDNESDAY_DATE[],Attendance!$J245) &gt; 0, VLOOKUP(Attendance!$G245,FINALS_WEEK_WEDNESDAY_PERIOD_SCHEDULE[],2,TRUE),
       VLOOKUP(Attendance!$G245,REGULAR_WEEK_SCHEDULE[[Wednesday]:[Period]],4,TRUE))),
IF(WEEKDAY($J245) = 5,
       IF(COUNTIF(BLOCK_THURSDAY_DATES[],Attendance!$J245) &gt; 0, VLOOKUP(Attendance!$G245,BLOCK_THURSDAY_PERIOD_SCHEDULE[],2,TRUE),
       IF(COUNTIF(FINALS_WEEK_THURSDAY_DATE[],Attendance!$J245) &gt; 0, VLOOKUP(Attendance!$G245,FINALS_WEEK_THURSDAY_PERIOD_SCHEDULE[],2,TRUE),
       VLOOKUP(Attendance!$G245,REGULAR_WEEK_SCHEDULE[[Thursday]:[Period]],3,TRUE))),
IF(WEEKDAY(Attendance!$J245) = 6,
       IF(COUNTIF(FINALS_WEEK_FRIDAY_DATE[],Attendance!$J245) &gt; 0, VLOOKUP(Attendance!$G245,FINALS_WEEK_FRIDAY_PERIOD_SCHEDULE[],2,TRUE),
       VLOOKUP(Attendance!$G245,REGULAR_WEEK_SCHEDULE[[Friday]:[Period]],2,TRUE))))))))))</f>
        <v/>
      </c>
      <c r="J245" s="32" t="str">
        <f t="shared" ca="1" si="11"/>
        <v/>
      </c>
      <c r="K245" s="32" t="str">
        <f>IF($A245 &lt;&gt; "",VLOOKUP($A245,'Student reference sheet'!$A$2:$V$2329, 7,FALSE), "")</f>
        <v/>
      </c>
      <c r="L245" s="30" t="str">
        <f>IF($A245 ="", "", VLOOKUP($A245, 'Student reference sheet'!$A$2:$Z$2603,23,FALSE))</f>
        <v/>
      </c>
      <c r="M245" s="30" t="str">
        <f>IF($A245 ="", "", VLOOKUP($A245, 'Student reference sheet'!$A$2:$Z$2603,24,FALSE))</f>
        <v/>
      </c>
      <c r="N245" s="30" t="str">
        <f>IF($A245 ="", "", VLOOKUP($A245, 'Student reference sheet'!$A$2:$Z$2603,26,FALSE))</f>
        <v/>
      </c>
      <c r="O245" s="30" t="str">
        <f>IF($A245 ="", "", VLOOKUP($A245, 'Student reference sheet'!$A$2:$Z$2603,25,FALSE))</f>
        <v/>
      </c>
      <c r="P245" s="30" t="str">
        <f>IF($A245 = "", "", IF(OR(VLOOKUP($A245,'Student reference sheet'!$A$2:$V$2400,8,FALSE) = "R",  VLOOKUP($A245,'Student reference sheet'!$A$2:$V$2400,8,FALSE) = "L"), "X", ""))</f>
        <v/>
      </c>
      <c r="Q245" s="30" t="str">
        <f>IF($A245 ="", "", VLOOKUP($A245, 'Student reference sheet'!$A$2:$V$2603,22,FALSE))</f>
        <v/>
      </c>
      <c r="R245" s="30" t="str">
        <f>IF($A245 &lt;&gt; "",VLOOKUP($A245,'Student reference sheet'!$A$2:$V$2329, 5,FALSE), "")</f>
        <v/>
      </c>
      <c r="S245" s="30" t="str">
        <f>IF($A245 &lt;&gt; "",VLOOKUP($A245,'Student reference sheet'!$A$2:$V$2329, 6,FALSE), "")</f>
        <v/>
      </c>
      <c r="T245" s="30" t="str">
        <f>IF($A245 = "","",
IF(VLOOKUP($A245,'Student reference sheet'!$A$2:$V$2329, 10,FALSE) = "Y", "Hispanic",
IF(VLOOKUP($A245,'Student reference sheet'!$A$2:$V$2329,11,FALSE) &lt;&gt; "",
IF(VLOOKUP($A245,'Student reference sheet'!$A$2:$V$2329,11,FALSE) = "UNK", "Unknown", VLOOKUP(VALUE(VLOOKUP($A245,'Student reference sheet'!$A$2:$V$2329,11,FALSE)),'Ethnicity Reference'!$A$2:$B$22,2,FALSE)),
IF(VLOOKUP($A245,'Student reference sheet'!$A$2:$V$2329,9,FALSE) &lt;&gt; "", VLOOKUP(VALUE(VLOOKUP($A245,'Student reference sheet'!$A$2:$V$2329,9,FALSE)),'Ethnicity Reference'!$A$2:$B$22,2,FALSE),"Unknown"))))</f>
        <v/>
      </c>
      <c r="U245" s="34"/>
    </row>
    <row r="246" spans="1:21" ht="15.75">
      <c r="A246" s="47"/>
      <c r="B246" s="33"/>
      <c r="C246" s="30" t="str">
        <f>IF($A246 &lt;&gt; "",VLOOKUP($A246,'Student reference sheet'!$A$2:$V$2329, 3,FALSE), "")</f>
        <v/>
      </c>
      <c r="D246" s="30" t="str">
        <f>IF($A246 &lt;&gt; "",VLOOKUP($A246,'Student reference sheet'!$A$2:$V$2329, 2,FALSE), "")</f>
        <v/>
      </c>
      <c r="E246" s="34"/>
      <c r="F246" s="34"/>
      <c r="G246" s="31" t="str">
        <f t="shared" ca="1" si="9"/>
        <v/>
      </c>
      <c r="H246" s="31" t="str">
        <f t="shared" ca="1" si="10"/>
        <v/>
      </c>
      <c r="I246" s="36" t="str">
        <f>IF($A246 = "", "",
IF(COUNTIF(MINIMUM_DAY_DATES[], Attendance!J246) &gt; 0, VLOOKUP(Attendance!$G246,MINIMUM_DAY_PERIOD_SCHEDULE[], 2,TRUE),
IF(COUNTIF(RALLY_DATES[], Attendance!J246) &gt; 0, VLOOKUP(Attendance!$G246,RALLY_PERIOD_SCHEDULE[], 2,TRUE),
IF(WEEKDAY(Attendance!$J246) = 2,
       IF(COUNTIF(FINALS_WEEK_MONDAY_DATE[],Attendance!$J246) &gt; 0, VLOOKUP(Attendance!$G246,FINALS_WEEK_MONDAY_PERIOD_SCHEDULE[],2,TRUE),
       VLOOKUP(Attendance!$G246,REGULAR_WEEK_SCHEDULE[],6,TRUE)),
IF(WEEKDAY($J246) = 3,
       IF(COUNTIF(FINALS_WEEK_TUESDAY_DATE[],Attendance!$J246) &gt; 0, VLOOKUP(Attendance!$G246,FINALS_WEEK_TUESDAY_PERIOD_SCHEDULE[],2,TRUE),
       VLOOKUP(Attendance!$G246,REGULAR_WEEK_SCHEDULE[[Tuesday]:[Period]],5,TRUE)),
IF(WEEKDAY(Attendance!$J246) = 4,
        IF(COUNTIF(BLOCK_WEDNESDAY_DATES[],Attendance!$J246) &gt; 0, VLOOKUP(Attendance!$G246,BLOCK_WEDNESDAY_PERIOD_SCHEDULE[],2,TRUE),
        IF(COUNTIF(FINALS_WEEK_WEDNESDAY_DATE[],Attendance!$J246) &gt; 0, VLOOKUP(Attendance!$G246,FINALS_WEEK_WEDNESDAY_PERIOD_SCHEDULE[],2,TRUE),
       VLOOKUP(Attendance!$G246,REGULAR_WEEK_SCHEDULE[[Wednesday]:[Period]],4,TRUE))),
IF(WEEKDAY($J246) = 5,
       IF(COUNTIF(BLOCK_THURSDAY_DATES[],Attendance!$J246) &gt; 0, VLOOKUP(Attendance!$G246,BLOCK_THURSDAY_PERIOD_SCHEDULE[],2,TRUE),
       IF(COUNTIF(FINALS_WEEK_THURSDAY_DATE[],Attendance!$J246) &gt; 0, VLOOKUP(Attendance!$G246,FINALS_WEEK_THURSDAY_PERIOD_SCHEDULE[],2,TRUE),
       VLOOKUP(Attendance!$G246,REGULAR_WEEK_SCHEDULE[[Thursday]:[Period]],3,TRUE))),
IF(WEEKDAY(Attendance!$J246) = 6,
       IF(COUNTIF(FINALS_WEEK_FRIDAY_DATE[],Attendance!$J246) &gt; 0, VLOOKUP(Attendance!$G246,FINALS_WEEK_FRIDAY_PERIOD_SCHEDULE[],2,TRUE),
       VLOOKUP(Attendance!$G246,REGULAR_WEEK_SCHEDULE[[Friday]:[Period]],2,TRUE))))))))))</f>
        <v/>
      </c>
      <c r="J246" s="32" t="str">
        <f t="shared" ca="1" si="11"/>
        <v/>
      </c>
      <c r="K246" s="32" t="str">
        <f>IF($A246 &lt;&gt; "",VLOOKUP($A246,'Student reference sheet'!$A$2:$V$2329, 7,FALSE), "")</f>
        <v/>
      </c>
      <c r="L246" s="30" t="str">
        <f>IF($A246 ="", "", VLOOKUP($A246, 'Student reference sheet'!$A$2:$Z$2603,23,FALSE))</f>
        <v/>
      </c>
      <c r="M246" s="30" t="str">
        <f>IF($A246 ="", "", VLOOKUP($A246, 'Student reference sheet'!$A$2:$Z$2603,24,FALSE))</f>
        <v/>
      </c>
      <c r="N246" s="30" t="str">
        <f>IF($A246 ="", "", VLOOKUP($A246, 'Student reference sheet'!$A$2:$Z$2603,26,FALSE))</f>
        <v/>
      </c>
      <c r="O246" s="30" t="str">
        <f>IF($A246 ="", "", VLOOKUP($A246, 'Student reference sheet'!$A$2:$Z$2603,25,FALSE))</f>
        <v/>
      </c>
      <c r="P246" s="30" t="str">
        <f>IF($A246 = "", "", IF(OR(VLOOKUP($A246,'Student reference sheet'!$A$2:$V$2400,8,FALSE) = "R",  VLOOKUP($A246,'Student reference sheet'!$A$2:$V$2400,8,FALSE) = "L"), "X", ""))</f>
        <v/>
      </c>
      <c r="Q246" s="30" t="str">
        <f>IF($A246 ="", "", VLOOKUP($A246, 'Student reference sheet'!$A$2:$V$2603,22,FALSE))</f>
        <v/>
      </c>
      <c r="R246" s="30" t="str">
        <f>IF($A246 &lt;&gt; "",VLOOKUP($A246,'Student reference sheet'!$A$2:$V$2329, 5,FALSE), "")</f>
        <v/>
      </c>
      <c r="S246" s="30" t="str">
        <f>IF($A246 &lt;&gt; "",VLOOKUP($A246,'Student reference sheet'!$A$2:$V$2329, 6,FALSE), "")</f>
        <v/>
      </c>
      <c r="T246" s="30" t="str">
        <f>IF($A246 = "","",
IF(VLOOKUP($A246,'Student reference sheet'!$A$2:$V$2329, 10,FALSE) = "Y", "Hispanic",
IF(VLOOKUP($A246,'Student reference sheet'!$A$2:$V$2329,11,FALSE) &lt;&gt; "",
IF(VLOOKUP($A246,'Student reference sheet'!$A$2:$V$2329,11,FALSE) = "UNK", "Unknown", VLOOKUP(VALUE(VLOOKUP($A246,'Student reference sheet'!$A$2:$V$2329,11,FALSE)),'Ethnicity Reference'!$A$2:$B$22,2,FALSE)),
IF(VLOOKUP($A246,'Student reference sheet'!$A$2:$V$2329,9,FALSE) &lt;&gt; "", VLOOKUP(VALUE(VLOOKUP($A246,'Student reference sheet'!$A$2:$V$2329,9,FALSE)),'Ethnicity Reference'!$A$2:$B$22,2,FALSE),"Unknown"))))</f>
        <v/>
      </c>
      <c r="U246" s="34"/>
    </row>
    <row r="247" spans="1:21" ht="15.75">
      <c r="A247" s="47"/>
      <c r="B247" s="33"/>
      <c r="C247" s="30" t="str">
        <f>IF($A247 &lt;&gt; "",VLOOKUP($A247,'Student reference sheet'!$A$2:$V$2329, 3,FALSE), "")</f>
        <v/>
      </c>
      <c r="D247" s="30" t="str">
        <f>IF($A247 &lt;&gt; "",VLOOKUP($A247,'Student reference sheet'!$A$2:$V$2329, 2,FALSE), "")</f>
        <v/>
      </c>
      <c r="E247" s="34"/>
      <c r="F247" s="34"/>
      <c r="G247" s="31" t="str">
        <f t="shared" ca="1" si="9"/>
        <v/>
      </c>
      <c r="H247" s="31" t="str">
        <f t="shared" ca="1" si="10"/>
        <v/>
      </c>
      <c r="I247" s="36" t="str">
        <f>IF($A247 = "", "",
IF(COUNTIF(MINIMUM_DAY_DATES[], Attendance!J247) &gt; 0, VLOOKUP(Attendance!$G247,MINIMUM_DAY_PERIOD_SCHEDULE[], 2,TRUE),
IF(COUNTIF(RALLY_DATES[], Attendance!J247) &gt; 0, VLOOKUP(Attendance!$G247,RALLY_PERIOD_SCHEDULE[], 2,TRUE),
IF(WEEKDAY(Attendance!$J247) = 2,
       IF(COUNTIF(FINALS_WEEK_MONDAY_DATE[],Attendance!$J247) &gt; 0, VLOOKUP(Attendance!$G247,FINALS_WEEK_MONDAY_PERIOD_SCHEDULE[],2,TRUE),
       VLOOKUP(Attendance!$G247,REGULAR_WEEK_SCHEDULE[],6,TRUE)),
IF(WEEKDAY($J247) = 3,
       IF(COUNTIF(FINALS_WEEK_TUESDAY_DATE[],Attendance!$J247) &gt; 0, VLOOKUP(Attendance!$G247,FINALS_WEEK_TUESDAY_PERIOD_SCHEDULE[],2,TRUE),
       VLOOKUP(Attendance!$G247,REGULAR_WEEK_SCHEDULE[[Tuesday]:[Period]],5,TRUE)),
IF(WEEKDAY(Attendance!$J247) = 4,
        IF(COUNTIF(BLOCK_WEDNESDAY_DATES[],Attendance!$J247) &gt; 0, VLOOKUP(Attendance!$G247,BLOCK_WEDNESDAY_PERIOD_SCHEDULE[],2,TRUE),
        IF(COUNTIF(FINALS_WEEK_WEDNESDAY_DATE[],Attendance!$J247) &gt; 0, VLOOKUP(Attendance!$G247,FINALS_WEEK_WEDNESDAY_PERIOD_SCHEDULE[],2,TRUE),
       VLOOKUP(Attendance!$G247,REGULAR_WEEK_SCHEDULE[[Wednesday]:[Period]],4,TRUE))),
IF(WEEKDAY($J247) = 5,
       IF(COUNTIF(BLOCK_THURSDAY_DATES[],Attendance!$J247) &gt; 0, VLOOKUP(Attendance!$G247,BLOCK_THURSDAY_PERIOD_SCHEDULE[],2,TRUE),
       IF(COUNTIF(FINALS_WEEK_THURSDAY_DATE[],Attendance!$J247) &gt; 0, VLOOKUP(Attendance!$G247,FINALS_WEEK_THURSDAY_PERIOD_SCHEDULE[],2,TRUE),
       VLOOKUP(Attendance!$G247,REGULAR_WEEK_SCHEDULE[[Thursday]:[Period]],3,TRUE))),
IF(WEEKDAY(Attendance!$J247) = 6,
       IF(COUNTIF(FINALS_WEEK_FRIDAY_DATE[],Attendance!$J247) &gt; 0, VLOOKUP(Attendance!$G247,FINALS_WEEK_FRIDAY_PERIOD_SCHEDULE[],2,TRUE),
       VLOOKUP(Attendance!$G247,REGULAR_WEEK_SCHEDULE[[Friday]:[Period]],2,TRUE))))))))))</f>
        <v/>
      </c>
      <c r="J247" s="32" t="str">
        <f t="shared" ca="1" si="11"/>
        <v/>
      </c>
      <c r="K247" s="32" t="str">
        <f>IF($A247 &lt;&gt; "",VLOOKUP($A247,'Student reference sheet'!$A$2:$V$2329, 7,FALSE), "")</f>
        <v/>
      </c>
      <c r="L247" s="30" t="str">
        <f>IF($A247 ="", "", VLOOKUP($A247, 'Student reference sheet'!$A$2:$Z$2603,23,FALSE))</f>
        <v/>
      </c>
      <c r="M247" s="30" t="str">
        <f>IF($A247 ="", "", VLOOKUP($A247, 'Student reference sheet'!$A$2:$Z$2603,24,FALSE))</f>
        <v/>
      </c>
      <c r="N247" s="30" t="str">
        <f>IF($A247 ="", "", VLOOKUP($A247, 'Student reference sheet'!$A$2:$Z$2603,26,FALSE))</f>
        <v/>
      </c>
      <c r="O247" s="30" t="str">
        <f>IF($A247 ="", "", VLOOKUP($A247, 'Student reference sheet'!$A$2:$Z$2603,25,FALSE))</f>
        <v/>
      </c>
      <c r="P247" s="30" t="str">
        <f>IF($A247 = "", "", IF(OR(VLOOKUP($A247,'Student reference sheet'!$A$2:$V$2400,8,FALSE) = "R",  VLOOKUP($A247,'Student reference sheet'!$A$2:$V$2400,8,FALSE) = "L"), "X", ""))</f>
        <v/>
      </c>
      <c r="Q247" s="30" t="str">
        <f>IF($A247 ="", "", VLOOKUP($A247, 'Student reference sheet'!$A$2:$V$2603,22,FALSE))</f>
        <v/>
      </c>
      <c r="R247" s="30" t="str">
        <f>IF($A247 &lt;&gt; "",VLOOKUP($A247,'Student reference sheet'!$A$2:$V$2329, 5,FALSE), "")</f>
        <v/>
      </c>
      <c r="S247" s="30" t="str">
        <f>IF($A247 &lt;&gt; "",VLOOKUP($A247,'Student reference sheet'!$A$2:$V$2329, 6,FALSE), "")</f>
        <v/>
      </c>
      <c r="T247" s="30" t="str">
        <f>IF($A247 = "","",
IF(VLOOKUP($A247,'Student reference sheet'!$A$2:$V$2329, 10,FALSE) = "Y", "Hispanic",
IF(VLOOKUP($A247,'Student reference sheet'!$A$2:$V$2329,11,FALSE) &lt;&gt; "",
IF(VLOOKUP($A247,'Student reference sheet'!$A$2:$V$2329,11,FALSE) = "UNK", "Unknown", VLOOKUP(VALUE(VLOOKUP($A247,'Student reference sheet'!$A$2:$V$2329,11,FALSE)),'Ethnicity Reference'!$A$2:$B$22,2,FALSE)),
IF(VLOOKUP($A247,'Student reference sheet'!$A$2:$V$2329,9,FALSE) &lt;&gt; "", VLOOKUP(VALUE(VLOOKUP($A247,'Student reference sheet'!$A$2:$V$2329,9,FALSE)),'Ethnicity Reference'!$A$2:$B$22,2,FALSE),"Unknown"))))</f>
        <v/>
      </c>
      <c r="U247" s="34"/>
    </row>
    <row r="248" spans="1:21" ht="15.75">
      <c r="A248" s="47"/>
      <c r="B248" s="33"/>
      <c r="C248" s="30" t="str">
        <f>IF($A248 &lt;&gt; "",VLOOKUP($A248,'Student reference sheet'!$A$2:$V$2329, 3,FALSE), "")</f>
        <v/>
      </c>
      <c r="D248" s="30" t="str">
        <f>IF($A248 &lt;&gt; "",VLOOKUP($A248,'Student reference sheet'!$A$2:$V$2329, 2,FALSE), "")</f>
        <v/>
      </c>
      <c r="E248" s="34"/>
      <c r="F248" s="34"/>
      <c r="G248" s="31" t="str">
        <f t="shared" ca="1" si="9"/>
        <v/>
      </c>
      <c r="H248" s="31" t="str">
        <f t="shared" ca="1" si="10"/>
        <v/>
      </c>
      <c r="I248" s="36" t="str">
        <f>IF($A248 = "", "",
IF(COUNTIF(MINIMUM_DAY_DATES[], Attendance!J248) &gt; 0, VLOOKUP(Attendance!$G248,MINIMUM_DAY_PERIOD_SCHEDULE[], 2,TRUE),
IF(COUNTIF(RALLY_DATES[], Attendance!J248) &gt; 0, VLOOKUP(Attendance!$G248,RALLY_PERIOD_SCHEDULE[], 2,TRUE),
IF(WEEKDAY(Attendance!$J248) = 2,
       IF(COUNTIF(FINALS_WEEK_MONDAY_DATE[],Attendance!$J248) &gt; 0, VLOOKUP(Attendance!$G248,FINALS_WEEK_MONDAY_PERIOD_SCHEDULE[],2,TRUE),
       VLOOKUP(Attendance!$G248,REGULAR_WEEK_SCHEDULE[],6,TRUE)),
IF(WEEKDAY($J248) = 3,
       IF(COUNTIF(FINALS_WEEK_TUESDAY_DATE[],Attendance!$J248) &gt; 0, VLOOKUP(Attendance!$G248,FINALS_WEEK_TUESDAY_PERIOD_SCHEDULE[],2,TRUE),
       VLOOKUP(Attendance!$G248,REGULAR_WEEK_SCHEDULE[[Tuesday]:[Period]],5,TRUE)),
IF(WEEKDAY(Attendance!$J248) = 4,
        IF(COUNTIF(BLOCK_WEDNESDAY_DATES[],Attendance!$J248) &gt; 0, VLOOKUP(Attendance!$G248,BLOCK_WEDNESDAY_PERIOD_SCHEDULE[],2,TRUE),
        IF(COUNTIF(FINALS_WEEK_WEDNESDAY_DATE[],Attendance!$J248) &gt; 0, VLOOKUP(Attendance!$G248,FINALS_WEEK_WEDNESDAY_PERIOD_SCHEDULE[],2,TRUE),
       VLOOKUP(Attendance!$G248,REGULAR_WEEK_SCHEDULE[[Wednesday]:[Period]],4,TRUE))),
IF(WEEKDAY($J248) = 5,
       IF(COUNTIF(BLOCK_THURSDAY_DATES[],Attendance!$J248) &gt; 0, VLOOKUP(Attendance!$G248,BLOCK_THURSDAY_PERIOD_SCHEDULE[],2,TRUE),
       IF(COUNTIF(FINALS_WEEK_THURSDAY_DATE[],Attendance!$J248) &gt; 0, VLOOKUP(Attendance!$G248,FINALS_WEEK_THURSDAY_PERIOD_SCHEDULE[],2,TRUE),
       VLOOKUP(Attendance!$G248,REGULAR_WEEK_SCHEDULE[[Thursday]:[Period]],3,TRUE))),
IF(WEEKDAY(Attendance!$J248) = 6,
       IF(COUNTIF(FINALS_WEEK_FRIDAY_DATE[],Attendance!$J248) &gt; 0, VLOOKUP(Attendance!$G248,FINALS_WEEK_FRIDAY_PERIOD_SCHEDULE[],2,TRUE),
       VLOOKUP(Attendance!$G248,REGULAR_WEEK_SCHEDULE[[Friday]:[Period]],2,TRUE))))))))))</f>
        <v/>
      </c>
      <c r="J248" s="32" t="str">
        <f t="shared" ca="1" si="11"/>
        <v/>
      </c>
      <c r="K248" s="32" t="str">
        <f>IF($A248 &lt;&gt; "",VLOOKUP($A248,'Student reference sheet'!$A$2:$V$2329, 7,FALSE), "")</f>
        <v/>
      </c>
      <c r="L248" s="30" t="str">
        <f>IF($A248 ="", "", VLOOKUP($A248, 'Student reference sheet'!$A$2:$Z$2603,23,FALSE))</f>
        <v/>
      </c>
      <c r="M248" s="30" t="str">
        <f>IF($A248 ="", "", VLOOKUP($A248, 'Student reference sheet'!$A$2:$Z$2603,24,FALSE))</f>
        <v/>
      </c>
      <c r="N248" s="30" t="str">
        <f>IF($A248 ="", "", VLOOKUP($A248, 'Student reference sheet'!$A$2:$Z$2603,26,FALSE))</f>
        <v/>
      </c>
      <c r="O248" s="30" t="str">
        <f>IF($A248 ="", "", VLOOKUP($A248, 'Student reference sheet'!$A$2:$Z$2603,25,FALSE))</f>
        <v/>
      </c>
      <c r="P248" s="30" t="str">
        <f>IF($A248 = "", "", IF(OR(VLOOKUP($A248,'Student reference sheet'!$A$2:$V$2400,8,FALSE) = "R",  VLOOKUP($A248,'Student reference sheet'!$A$2:$V$2400,8,FALSE) = "L"), "X", ""))</f>
        <v/>
      </c>
      <c r="Q248" s="30" t="str">
        <f>IF($A248 ="", "", VLOOKUP($A248, 'Student reference sheet'!$A$2:$V$2603,22,FALSE))</f>
        <v/>
      </c>
      <c r="R248" s="30" t="str">
        <f>IF($A248 &lt;&gt; "",VLOOKUP($A248,'Student reference sheet'!$A$2:$V$2329, 5,FALSE), "")</f>
        <v/>
      </c>
      <c r="S248" s="30" t="str">
        <f>IF($A248 &lt;&gt; "",VLOOKUP($A248,'Student reference sheet'!$A$2:$V$2329, 6,FALSE), "")</f>
        <v/>
      </c>
      <c r="T248" s="30" t="str">
        <f>IF($A248 = "","",
IF(VLOOKUP($A248,'Student reference sheet'!$A$2:$V$2329, 10,FALSE) = "Y", "Hispanic",
IF(VLOOKUP($A248,'Student reference sheet'!$A$2:$V$2329,11,FALSE) &lt;&gt; "",
IF(VLOOKUP($A248,'Student reference sheet'!$A$2:$V$2329,11,FALSE) = "UNK", "Unknown", VLOOKUP(VALUE(VLOOKUP($A248,'Student reference sheet'!$A$2:$V$2329,11,FALSE)),'Ethnicity Reference'!$A$2:$B$22,2,FALSE)),
IF(VLOOKUP($A248,'Student reference sheet'!$A$2:$V$2329,9,FALSE) &lt;&gt; "", VLOOKUP(VALUE(VLOOKUP($A248,'Student reference sheet'!$A$2:$V$2329,9,FALSE)),'Ethnicity Reference'!$A$2:$B$22,2,FALSE),"Unknown"))))</f>
        <v/>
      </c>
      <c r="U248" s="34"/>
    </row>
    <row r="249" spans="1:21" ht="15.75">
      <c r="A249" s="47"/>
      <c r="B249" s="33"/>
      <c r="C249" s="30" t="str">
        <f>IF($A249 &lt;&gt; "",VLOOKUP($A249,'Student reference sheet'!$A$2:$V$2329, 3,FALSE), "")</f>
        <v/>
      </c>
      <c r="D249" s="30" t="str">
        <f>IF($A249 &lt;&gt; "",VLOOKUP($A249,'Student reference sheet'!$A$2:$V$2329, 2,FALSE), "")</f>
        <v/>
      </c>
      <c r="E249" s="34"/>
      <c r="F249" s="34"/>
      <c r="G249" s="31" t="str">
        <f t="shared" ca="1" si="9"/>
        <v/>
      </c>
      <c r="H249" s="31" t="str">
        <f t="shared" ca="1" si="10"/>
        <v/>
      </c>
      <c r="I249" s="36" t="str">
        <f>IF($A249 = "", "",
IF(COUNTIF(MINIMUM_DAY_DATES[], Attendance!J249) &gt; 0, VLOOKUP(Attendance!$G249,MINIMUM_DAY_PERIOD_SCHEDULE[], 2,TRUE),
IF(COUNTIF(RALLY_DATES[], Attendance!J249) &gt; 0, VLOOKUP(Attendance!$G249,RALLY_PERIOD_SCHEDULE[], 2,TRUE),
IF(WEEKDAY(Attendance!$J249) = 2,
       IF(COUNTIF(FINALS_WEEK_MONDAY_DATE[],Attendance!$J249) &gt; 0, VLOOKUP(Attendance!$G249,FINALS_WEEK_MONDAY_PERIOD_SCHEDULE[],2,TRUE),
       VLOOKUP(Attendance!$G249,REGULAR_WEEK_SCHEDULE[],6,TRUE)),
IF(WEEKDAY($J249) = 3,
       IF(COUNTIF(FINALS_WEEK_TUESDAY_DATE[],Attendance!$J249) &gt; 0, VLOOKUP(Attendance!$G249,FINALS_WEEK_TUESDAY_PERIOD_SCHEDULE[],2,TRUE),
       VLOOKUP(Attendance!$G249,REGULAR_WEEK_SCHEDULE[[Tuesday]:[Period]],5,TRUE)),
IF(WEEKDAY(Attendance!$J249) = 4,
        IF(COUNTIF(BLOCK_WEDNESDAY_DATES[],Attendance!$J249) &gt; 0, VLOOKUP(Attendance!$G249,BLOCK_WEDNESDAY_PERIOD_SCHEDULE[],2,TRUE),
        IF(COUNTIF(FINALS_WEEK_WEDNESDAY_DATE[],Attendance!$J249) &gt; 0, VLOOKUP(Attendance!$G249,FINALS_WEEK_WEDNESDAY_PERIOD_SCHEDULE[],2,TRUE),
       VLOOKUP(Attendance!$G249,REGULAR_WEEK_SCHEDULE[[Wednesday]:[Period]],4,TRUE))),
IF(WEEKDAY($J249) = 5,
       IF(COUNTIF(BLOCK_THURSDAY_DATES[],Attendance!$J249) &gt; 0, VLOOKUP(Attendance!$G249,BLOCK_THURSDAY_PERIOD_SCHEDULE[],2,TRUE),
       IF(COUNTIF(FINALS_WEEK_THURSDAY_DATE[],Attendance!$J249) &gt; 0, VLOOKUP(Attendance!$G249,FINALS_WEEK_THURSDAY_PERIOD_SCHEDULE[],2,TRUE),
       VLOOKUP(Attendance!$G249,REGULAR_WEEK_SCHEDULE[[Thursday]:[Period]],3,TRUE))),
IF(WEEKDAY(Attendance!$J249) = 6,
       IF(COUNTIF(FINALS_WEEK_FRIDAY_DATE[],Attendance!$J249) &gt; 0, VLOOKUP(Attendance!$G249,FINALS_WEEK_FRIDAY_PERIOD_SCHEDULE[],2,TRUE),
       VLOOKUP(Attendance!$G249,REGULAR_WEEK_SCHEDULE[[Friday]:[Period]],2,TRUE))))))))))</f>
        <v/>
      </c>
      <c r="J249" s="32" t="str">
        <f t="shared" ca="1" si="11"/>
        <v/>
      </c>
      <c r="K249" s="32" t="str">
        <f>IF($A249 &lt;&gt; "",VLOOKUP($A249,'Student reference sheet'!$A$2:$V$2329, 7,FALSE), "")</f>
        <v/>
      </c>
      <c r="L249" s="30" t="str">
        <f>IF($A249 ="", "", VLOOKUP($A249, 'Student reference sheet'!$A$2:$Z$2603,23,FALSE))</f>
        <v/>
      </c>
      <c r="M249" s="30" t="str">
        <f>IF($A249 ="", "", VLOOKUP($A249, 'Student reference sheet'!$A$2:$Z$2603,24,FALSE))</f>
        <v/>
      </c>
      <c r="N249" s="30" t="str">
        <f>IF($A249 ="", "", VLOOKUP($A249, 'Student reference sheet'!$A$2:$Z$2603,26,FALSE))</f>
        <v/>
      </c>
      <c r="O249" s="30" t="str">
        <f>IF($A249 ="", "", VLOOKUP($A249, 'Student reference sheet'!$A$2:$Z$2603,25,FALSE))</f>
        <v/>
      </c>
      <c r="P249" s="30" t="str">
        <f>IF($A249 = "", "", IF(OR(VLOOKUP($A249,'Student reference sheet'!$A$2:$V$2400,8,FALSE) = "R",  VLOOKUP($A249,'Student reference sheet'!$A$2:$V$2400,8,FALSE) = "L"), "X", ""))</f>
        <v/>
      </c>
      <c r="Q249" s="30" t="str">
        <f>IF($A249 ="", "", VLOOKUP($A249, 'Student reference sheet'!$A$2:$V$2603,22,FALSE))</f>
        <v/>
      </c>
      <c r="R249" s="30" t="str">
        <f>IF($A249 &lt;&gt; "",VLOOKUP($A249,'Student reference sheet'!$A$2:$V$2329, 5,FALSE), "")</f>
        <v/>
      </c>
      <c r="S249" s="30" t="str">
        <f>IF($A249 &lt;&gt; "",VLOOKUP($A249,'Student reference sheet'!$A$2:$V$2329, 6,FALSE), "")</f>
        <v/>
      </c>
      <c r="T249" s="30" t="str">
        <f>IF($A249 = "","",
IF(VLOOKUP($A249,'Student reference sheet'!$A$2:$V$2329, 10,FALSE) = "Y", "Hispanic",
IF(VLOOKUP($A249,'Student reference sheet'!$A$2:$V$2329,11,FALSE) &lt;&gt; "",
IF(VLOOKUP($A249,'Student reference sheet'!$A$2:$V$2329,11,FALSE) = "UNK", "Unknown", VLOOKUP(VALUE(VLOOKUP($A249,'Student reference sheet'!$A$2:$V$2329,11,FALSE)),'Ethnicity Reference'!$A$2:$B$22,2,FALSE)),
IF(VLOOKUP($A249,'Student reference sheet'!$A$2:$V$2329,9,FALSE) &lt;&gt; "", VLOOKUP(VALUE(VLOOKUP($A249,'Student reference sheet'!$A$2:$V$2329,9,FALSE)),'Ethnicity Reference'!$A$2:$B$22,2,FALSE),"Unknown"))))</f>
        <v/>
      </c>
      <c r="U249" s="34"/>
    </row>
    <row r="250" spans="1:21" ht="15.75">
      <c r="A250" s="47"/>
      <c r="B250" s="33"/>
      <c r="C250" s="30" t="str">
        <f>IF($A250 &lt;&gt; "",VLOOKUP($A250,'Student reference sheet'!$A$2:$V$2329, 3,FALSE), "")</f>
        <v/>
      </c>
      <c r="D250" s="30" t="str">
        <f>IF($A250 &lt;&gt; "",VLOOKUP($A250,'Student reference sheet'!$A$2:$V$2329, 2,FALSE), "")</f>
        <v/>
      </c>
      <c r="E250" s="34"/>
      <c r="F250" s="34"/>
      <c r="G250" s="31" t="str">
        <f t="shared" ca="1" si="9"/>
        <v/>
      </c>
      <c r="H250" s="31" t="str">
        <f t="shared" ca="1" si="10"/>
        <v/>
      </c>
      <c r="I250" s="36" t="str">
        <f>IF($A250 = "", "",
IF(COUNTIF(MINIMUM_DAY_DATES[], Attendance!J250) &gt; 0, VLOOKUP(Attendance!$G250,MINIMUM_DAY_PERIOD_SCHEDULE[], 2,TRUE),
IF(COUNTIF(RALLY_DATES[], Attendance!J250) &gt; 0, VLOOKUP(Attendance!$G250,RALLY_PERIOD_SCHEDULE[], 2,TRUE),
IF(WEEKDAY(Attendance!$J250) = 2,
       IF(COUNTIF(FINALS_WEEK_MONDAY_DATE[],Attendance!$J250) &gt; 0, VLOOKUP(Attendance!$G250,FINALS_WEEK_MONDAY_PERIOD_SCHEDULE[],2,TRUE),
       VLOOKUP(Attendance!$G250,REGULAR_WEEK_SCHEDULE[],6,TRUE)),
IF(WEEKDAY($J250) = 3,
       IF(COUNTIF(FINALS_WEEK_TUESDAY_DATE[],Attendance!$J250) &gt; 0, VLOOKUP(Attendance!$G250,FINALS_WEEK_TUESDAY_PERIOD_SCHEDULE[],2,TRUE),
       VLOOKUP(Attendance!$G250,REGULAR_WEEK_SCHEDULE[[Tuesday]:[Period]],5,TRUE)),
IF(WEEKDAY(Attendance!$J250) = 4,
        IF(COUNTIF(BLOCK_WEDNESDAY_DATES[],Attendance!$J250) &gt; 0, VLOOKUP(Attendance!$G250,BLOCK_WEDNESDAY_PERIOD_SCHEDULE[],2,TRUE),
        IF(COUNTIF(FINALS_WEEK_WEDNESDAY_DATE[],Attendance!$J250) &gt; 0, VLOOKUP(Attendance!$G250,FINALS_WEEK_WEDNESDAY_PERIOD_SCHEDULE[],2,TRUE),
       VLOOKUP(Attendance!$G250,REGULAR_WEEK_SCHEDULE[[Wednesday]:[Period]],4,TRUE))),
IF(WEEKDAY($J250) = 5,
       IF(COUNTIF(BLOCK_THURSDAY_DATES[],Attendance!$J250) &gt; 0, VLOOKUP(Attendance!$G250,BLOCK_THURSDAY_PERIOD_SCHEDULE[],2,TRUE),
       IF(COUNTIF(FINALS_WEEK_THURSDAY_DATE[],Attendance!$J250) &gt; 0, VLOOKUP(Attendance!$G250,FINALS_WEEK_THURSDAY_PERIOD_SCHEDULE[],2,TRUE),
       VLOOKUP(Attendance!$G250,REGULAR_WEEK_SCHEDULE[[Thursday]:[Period]],3,TRUE))),
IF(WEEKDAY(Attendance!$J250) = 6,
       IF(COUNTIF(FINALS_WEEK_FRIDAY_DATE[],Attendance!$J250) &gt; 0, VLOOKUP(Attendance!$G250,FINALS_WEEK_FRIDAY_PERIOD_SCHEDULE[],2,TRUE),
       VLOOKUP(Attendance!$G250,REGULAR_WEEK_SCHEDULE[[Friday]:[Period]],2,TRUE))))))))))</f>
        <v/>
      </c>
      <c r="J250" s="32" t="str">
        <f t="shared" ca="1" si="11"/>
        <v/>
      </c>
      <c r="K250" s="32" t="str">
        <f>IF($A250 &lt;&gt; "",VLOOKUP($A250,'Student reference sheet'!$A$2:$V$2329, 7,FALSE), "")</f>
        <v/>
      </c>
      <c r="L250" s="30" t="str">
        <f>IF($A250 ="", "", VLOOKUP($A250, 'Student reference sheet'!$A$2:$Z$2603,23,FALSE))</f>
        <v/>
      </c>
      <c r="M250" s="30" t="str">
        <f>IF($A250 ="", "", VLOOKUP($A250, 'Student reference sheet'!$A$2:$Z$2603,24,FALSE))</f>
        <v/>
      </c>
      <c r="N250" s="30" t="str">
        <f>IF($A250 ="", "", VLOOKUP($A250, 'Student reference sheet'!$A$2:$Z$2603,26,FALSE))</f>
        <v/>
      </c>
      <c r="O250" s="30" t="str">
        <f>IF($A250 ="", "", VLOOKUP($A250, 'Student reference sheet'!$A$2:$Z$2603,25,FALSE))</f>
        <v/>
      </c>
      <c r="P250" s="30" t="str">
        <f>IF($A250 = "", "", IF(OR(VLOOKUP($A250,'Student reference sheet'!$A$2:$V$2400,8,FALSE) = "R",  VLOOKUP($A250,'Student reference sheet'!$A$2:$V$2400,8,FALSE) = "L"), "X", ""))</f>
        <v/>
      </c>
      <c r="Q250" s="30" t="str">
        <f>IF($A250 ="", "", VLOOKUP($A250, 'Student reference sheet'!$A$2:$V$2603,22,FALSE))</f>
        <v/>
      </c>
      <c r="R250" s="30" t="str">
        <f>IF($A250 &lt;&gt; "",VLOOKUP($A250,'Student reference sheet'!$A$2:$V$2329, 5,FALSE), "")</f>
        <v/>
      </c>
      <c r="S250" s="30" t="str">
        <f>IF($A250 &lt;&gt; "",VLOOKUP($A250,'Student reference sheet'!$A$2:$V$2329, 6,FALSE), "")</f>
        <v/>
      </c>
      <c r="T250" s="30" t="str">
        <f>IF($A250 = "","",
IF(VLOOKUP($A250,'Student reference sheet'!$A$2:$V$2329, 10,FALSE) = "Y", "Hispanic",
IF(VLOOKUP($A250,'Student reference sheet'!$A$2:$V$2329,11,FALSE) &lt;&gt; "",
IF(VLOOKUP($A250,'Student reference sheet'!$A$2:$V$2329,11,FALSE) = "UNK", "Unknown", VLOOKUP(VALUE(VLOOKUP($A250,'Student reference sheet'!$A$2:$V$2329,11,FALSE)),'Ethnicity Reference'!$A$2:$B$22,2,FALSE)),
IF(VLOOKUP($A250,'Student reference sheet'!$A$2:$V$2329,9,FALSE) &lt;&gt; "", VLOOKUP(VALUE(VLOOKUP($A250,'Student reference sheet'!$A$2:$V$2329,9,FALSE)),'Ethnicity Reference'!$A$2:$B$22,2,FALSE),"Unknown"))))</f>
        <v/>
      </c>
      <c r="U250" s="34"/>
    </row>
    <row r="251" spans="1:21" ht="15.75">
      <c r="A251" s="47"/>
      <c r="B251" s="33"/>
      <c r="C251" s="30" t="str">
        <f>IF($A251 &lt;&gt; "",VLOOKUP($A251,'Student reference sheet'!$A$2:$V$2329, 3,FALSE), "")</f>
        <v/>
      </c>
      <c r="D251" s="30" t="str">
        <f>IF($A251 &lt;&gt; "",VLOOKUP($A251,'Student reference sheet'!$A$2:$V$2329, 2,FALSE), "")</f>
        <v/>
      </c>
      <c r="E251" s="34"/>
      <c r="F251" s="34"/>
      <c r="G251" s="31" t="str">
        <f t="shared" ca="1" si="9"/>
        <v/>
      </c>
      <c r="H251" s="31" t="str">
        <f t="shared" ca="1" si="10"/>
        <v/>
      </c>
      <c r="I251" s="36" t="str">
        <f>IF($A251 = "", "",
IF(COUNTIF(MINIMUM_DAY_DATES[], Attendance!J251) &gt; 0, VLOOKUP(Attendance!$G251,MINIMUM_DAY_PERIOD_SCHEDULE[], 2,TRUE),
IF(COUNTIF(RALLY_DATES[], Attendance!J251) &gt; 0, VLOOKUP(Attendance!$G251,RALLY_PERIOD_SCHEDULE[], 2,TRUE),
IF(WEEKDAY(Attendance!$J251) = 2,
       IF(COUNTIF(FINALS_WEEK_MONDAY_DATE[],Attendance!$J251) &gt; 0, VLOOKUP(Attendance!$G251,FINALS_WEEK_MONDAY_PERIOD_SCHEDULE[],2,TRUE),
       VLOOKUP(Attendance!$G251,REGULAR_WEEK_SCHEDULE[],6,TRUE)),
IF(WEEKDAY($J251) = 3,
       IF(COUNTIF(FINALS_WEEK_TUESDAY_DATE[],Attendance!$J251) &gt; 0, VLOOKUP(Attendance!$G251,FINALS_WEEK_TUESDAY_PERIOD_SCHEDULE[],2,TRUE),
       VLOOKUP(Attendance!$G251,REGULAR_WEEK_SCHEDULE[[Tuesday]:[Period]],5,TRUE)),
IF(WEEKDAY(Attendance!$J251) = 4,
        IF(COUNTIF(BLOCK_WEDNESDAY_DATES[],Attendance!$J251) &gt; 0, VLOOKUP(Attendance!$G251,BLOCK_WEDNESDAY_PERIOD_SCHEDULE[],2,TRUE),
        IF(COUNTIF(FINALS_WEEK_WEDNESDAY_DATE[],Attendance!$J251) &gt; 0, VLOOKUP(Attendance!$G251,FINALS_WEEK_WEDNESDAY_PERIOD_SCHEDULE[],2,TRUE),
       VLOOKUP(Attendance!$G251,REGULAR_WEEK_SCHEDULE[[Wednesday]:[Period]],4,TRUE))),
IF(WEEKDAY($J251) = 5,
       IF(COUNTIF(BLOCK_THURSDAY_DATES[],Attendance!$J251) &gt; 0, VLOOKUP(Attendance!$G251,BLOCK_THURSDAY_PERIOD_SCHEDULE[],2,TRUE),
       IF(COUNTIF(FINALS_WEEK_THURSDAY_DATE[],Attendance!$J251) &gt; 0, VLOOKUP(Attendance!$G251,FINALS_WEEK_THURSDAY_PERIOD_SCHEDULE[],2,TRUE),
       VLOOKUP(Attendance!$G251,REGULAR_WEEK_SCHEDULE[[Thursday]:[Period]],3,TRUE))),
IF(WEEKDAY(Attendance!$J251) = 6,
       IF(COUNTIF(FINALS_WEEK_FRIDAY_DATE[],Attendance!$J251) &gt; 0, VLOOKUP(Attendance!$G251,FINALS_WEEK_FRIDAY_PERIOD_SCHEDULE[],2,TRUE),
       VLOOKUP(Attendance!$G251,REGULAR_WEEK_SCHEDULE[[Friday]:[Period]],2,TRUE))))))))))</f>
        <v/>
      </c>
      <c r="J251" s="32" t="str">
        <f t="shared" ca="1" si="11"/>
        <v/>
      </c>
      <c r="K251" s="32" t="str">
        <f>IF($A251 &lt;&gt; "",VLOOKUP($A251,'Student reference sheet'!$A$2:$V$2329, 7,FALSE), "")</f>
        <v/>
      </c>
      <c r="L251" s="30" t="str">
        <f>IF($A251 ="", "", VLOOKUP($A251, 'Student reference sheet'!$A$2:$Z$2603,23,FALSE))</f>
        <v/>
      </c>
      <c r="M251" s="30" t="str">
        <f>IF($A251 ="", "", VLOOKUP($A251, 'Student reference sheet'!$A$2:$Z$2603,24,FALSE))</f>
        <v/>
      </c>
      <c r="N251" s="30" t="str">
        <f>IF($A251 ="", "", VLOOKUP($A251, 'Student reference sheet'!$A$2:$Z$2603,26,FALSE))</f>
        <v/>
      </c>
      <c r="O251" s="30" t="str">
        <f>IF($A251 ="", "", VLOOKUP($A251, 'Student reference sheet'!$A$2:$Z$2603,25,FALSE))</f>
        <v/>
      </c>
      <c r="P251" s="30" t="str">
        <f>IF($A251 = "", "", IF(OR(VLOOKUP($A251,'Student reference sheet'!$A$2:$V$2400,8,FALSE) = "R",  VLOOKUP($A251,'Student reference sheet'!$A$2:$V$2400,8,FALSE) = "L"), "X", ""))</f>
        <v/>
      </c>
      <c r="Q251" s="30" t="str">
        <f>IF($A251 ="", "", VLOOKUP($A251, 'Student reference sheet'!$A$2:$V$2603,22,FALSE))</f>
        <v/>
      </c>
      <c r="R251" s="30" t="str">
        <f>IF($A251 &lt;&gt; "",VLOOKUP($A251,'Student reference sheet'!$A$2:$V$2329, 5,FALSE), "")</f>
        <v/>
      </c>
      <c r="S251" s="30" t="str">
        <f>IF($A251 &lt;&gt; "",VLOOKUP($A251,'Student reference sheet'!$A$2:$V$2329, 6,FALSE), "")</f>
        <v/>
      </c>
      <c r="T251" s="30" t="str">
        <f>IF($A251 = "","",
IF(VLOOKUP($A251,'Student reference sheet'!$A$2:$V$2329, 10,FALSE) = "Y", "Hispanic",
IF(VLOOKUP($A251,'Student reference sheet'!$A$2:$V$2329,11,FALSE) &lt;&gt; "",
IF(VLOOKUP($A251,'Student reference sheet'!$A$2:$V$2329,11,FALSE) = "UNK", "Unknown", VLOOKUP(VALUE(VLOOKUP($A251,'Student reference sheet'!$A$2:$V$2329,11,FALSE)),'Ethnicity Reference'!$A$2:$B$22,2,FALSE)),
IF(VLOOKUP($A251,'Student reference sheet'!$A$2:$V$2329,9,FALSE) &lt;&gt; "", VLOOKUP(VALUE(VLOOKUP($A251,'Student reference sheet'!$A$2:$V$2329,9,FALSE)),'Ethnicity Reference'!$A$2:$B$22,2,FALSE),"Unknown"))))</f>
        <v/>
      </c>
      <c r="U251" s="34"/>
    </row>
    <row r="252" spans="1:21" ht="15.75">
      <c r="A252" s="47"/>
      <c r="B252" s="33"/>
      <c r="C252" s="30" t="str">
        <f>IF($A252 &lt;&gt; "",VLOOKUP($A252,'Student reference sheet'!$A$2:$V$2329, 3,FALSE), "")</f>
        <v/>
      </c>
      <c r="D252" s="30" t="str">
        <f>IF($A252 &lt;&gt; "",VLOOKUP($A252,'Student reference sheet'!$A$2:$V$2329, 2,FALSE), "")</f>
        <v/>
      </c>
      <c r="E252" s="34"/>
      <c r="F252" s="34"/>
      <c r="G252" s="31" t="str">
        <f t="shared" ca="1" si="9"/>
        <v/>
      </c>
      <c r="H252" s="31" t="str">
        <f t="shared" ca="1" si="10"/>
        <v/>
      </c>
      <c r="I252" s="36" t="str">
        <f>IF($A252 = "", "",
IF(COUNTIF(MINIMUM_DAY_DATES[], Attendance!J252) &gt; 0, VLOOKUP(Attendance!$G252,MINIMUM_DAY_PERIOD_SCHEDULE[], 2,TRUE),
IF(COUNTIF(RALLY_DATES[], Attendance!J252) &gt; 0, VLOOKUP(Attendance!$G252,RALLY_PERIOD_SCHEDULE[], 2,TRUE),
IF(WEEKDAY(Attendance!$J252) = 2,
       IF(COUNTIF(FINALS_WEEK_MONDAY_DATE[],Attendance!$J252) &gt; 0, VLOOKUP(Attendance!$G252,FINALS_WEEK_MONDAY_PERIOD_SCHEDULE[],2,TRUE),
       VLOOKUP(Attendance!$G252,REGULAR_WEEK_SCHEDULE[],6,TRUE)),
IF(WEEKDAY($J252) = 3,
       IF(COUNTIF(FINALS_WEEK_TUESDAY_DATE[],Attendance!$J252) &gt; 0, VLOOKUP(Attendance!$G252,FINALS_WEEK_TUESDAY_PERIOD_SCHEDULE[],2,TRUE),
       VLOOKUP(Attendance!$G252,REGULAR_WEEK_SCHEDULE[[Tuesday]:[Period]],5,TRUE)),
IF(WEEKDAY(Attendance!$J252) = 4,
        IF(COUNTIF(BLOCK_WEDNESDAY_DATES[],Attendance!$J252) &gt; 0, VLOOKUP(Attendance!$G252,BLOCK_WEDNESDAY_PERIOD_SCHEDULE[],2,TRUE),
        IF(COUNTIF(FINALS_WEEK_WEDNESDAY_DATE[],Attendance!$J252) &gt; 0, VLOOKUP(Attendance!$G252,FINALS_WEEK_WEDNESDAY_PERIOD_SCHEDULE[],2,TRUE),
       VLOOKUP(Attendance!$G252,REGULAR_WEEK_SCHEDULE[[Wednesday]:[Period]],4,TRUE))),
IF(WEEKDAY($J252) = 5,
       IF(COUNTIF(BLOCK_THURSDAY_DATES[],Attendance!$J252) &gt; 0, VLOOKUP(Attendance!$G252,BLOCK_THURSDAY_PERIOD_SCHEDULE[],2,TRUE),
       IF(COUNTIF(FINALS_WEEK_THURSDAY_DATE[],Attendance!$J252) &gt; 0, VLOOKUP(Attendance!$G252,FINALS_WEEK_THURSDAY_PERIOD_SCHEDULE[],2,TRUE),
       VLOOKUP(Attendance!$G252,REGULAR_WEEK_SCHEDULE[[Thursday]:[Period]],3,TRUE))),
IF(WEEKDAY(Attendance!$J252) = 6,
       IF(COUNTIF(FINALS_WEEK_FRIDAY_DATE[],Attendance!$J252) &gt; 0, VLOOKUP(Attendance!$G252,FINALS_WEEK_FRIDAY_PERIOD_SCHEDULE[],2,TRUE),
       VLOOKUP(Attendance!$G252,REGULAR_WEEK_SCHEDULE[[Friday]:[Period]],2,TRUE))))))))))</f>
        <v/>
      </c>
      <c r="J252" s="32" t="str">
        <f t="shared" ca="1" si="11"/>
        <v/>
      </c>
      <c r="K252" s="32" t="str">
        <f>IF($A252 &lt;&gt; "",VLOOKUP($A252,'Student reference sheet'!$A$2:$V$2329, 7,FALSE), "")</f>
        <v/>
      </c>
      <c r="L252" s="30" t="str">
        <f>IF($A252 ="", "", VLOOKUP($A252, 'Student reference sheet'!$A$2:$Z$2603,23,FALSE))</f>
        <v/>
      </c>
      <c r="M252" s="30" t="str">
        <f>IF($A252 ="", "", VLOOKUP($A252, 'Student reference sheet'!$A$2:$Z$2603,24,FALSE))</f>
        <v/>
      </c>
      <c r="N252" s="30" t="str">
        <f>IF($A252 ="", "", VLOOKUP($A252, 'Student reference sheet'!$A$2:$Z$2603,26,FALSE))</f>
        <v/>
      </c>
      <c r="O252" s="30" t="str">
        <f>IF($A252 ="", "", VLOOKUP($A252, 'Student reference sheet'!$A$2:$Z$2603,25,FALSE))</f>
        <v/>
      </c>
      <c r="P252" s="30" t="str">
        <f>IF($A252 = "", "", IF(OR(VLOOKUP($A252,'Student reference sheet'!$A$2:$V$2400,8,FALSE) = "R",  VLOOKUP($A252,'Student reference sheet'!$A$2:$V$2400,8,FALSE) = "L"), "X", ""))</f>
        <v/>
      </c>
      <c r="Q252" s="30" t="str">
        <f>IF($A252 ="", "", VLOOKUP($A252, 'Student reference sheet'!$A$2:$V$2603,22,FALSE))</f>
        <v/>
      </c>
      <c r="R252" s="30" t="str">
        <f>IF($A252 &lt;&gt; "",VLOOKUP($A252,'Student reference sheet'!$A$2:$V$2329, 5,FALSE), "")</f>
        <v/>
      </c>
      <c r="S252" s="30" t="str">
        <f>IF($A252 &lt;&gt; "",VLOOKUP($A252,'Student reference sheet'!$A$2:$V$2329, 6,FALSE), "")</f>
        <v/>
      </c>
      <c r="T252" s="30" t="str">
        <f>IF($A252 = "","",
IF(VLOOKUP($A252,'Student reference sheet'!$A$2:$V$2329, 10,FALSE) = "Y", "Hispanic",
IF(VLOOKUP($A252,'Student reference sheet'!$A$2:$V$2329,11,FALSE) &lt;&gt; "",
IF(VLOOKUP($A252,'Student reference sheet'!$A$2:$V$2329,11,FALSE) = "UNK", "Unknown", VLOOKUP(VALUE(VLOOKUP($A252,'Student reference sheet'!$A$2:$V$2329,11,FALSE)),'Ethnicity Reference'!$A$2:$B$22,2,FALSE)),
IF(VLOOKUP($A252,'Student reference sheet'!$A$2:$V$2329,9,FALSE) &lt;&gt; "", VLOOKUP(VALUE(VLOOKUP($A252,'Student reference sheet'!$A$2:$V$2329,9,FALSE)),'Ethnicity Reference'!$A$2:$B$22,2,FALSE),"Unknown"))))</f>
        <v/>
      </c>
      <c r="U252" s="34"/>
    </row>
    <row r="253" spans="1:21" ht="15.75">
      <c r="A253" s="47"/>
      <c r="B253" s="33"/>
      <c r="C253" s="30" t="str">
        <f>IF($A253 &lt;&gt; "",VLOOKUP($A253,'Student reference sheet'!$A$2:$V$2329, 3,FALSE), "")</f>
        <v/>
      </c>
      <c r="D253" s="30" t="str">
        <f>IF($A253 &lt;&gt; "",VLOOKUP($A253,'Student reference sheet'!$A$2:$V$2329, 2,FALSE), "")</f>
        <v/>
      </c>
      <c r="E253" s="34"/>
      <c r="F253" s="34"/>
      <c r="G253" s="31" t="str">
        <f t="shared" ca="1" si="9"/>
        <v/>
      </c>
      <c r="H253" s="31" t="str">
        <f t="shared" ca="1" si="10"/>
        <v/>
      </c>
      <c r="I253" s="36" t="str">
        <f>IF($A253 = "", "",
IF(COUNTIF(MINIMUM_DAY_DATES[], Attendance!J253) &gt; 0, VLOOKUP(Attendance!$G253,MINIMUM_DAY_PERIOD_SCHEDULE[], 2,TRUE),
IF(COUNTIF(RALLY_DATES[], Attendance!J253) &gt; 0, VLOOKUP(Attendance!$G253,RALLY_PERIOD_SCHEDULE[], 2,TRUE),
IF(WEEKDAY(Attendance!$J253) = 2,
       IF(COUNTIF(FINALS_WEEK_MONDAY_DATE[],Attendance!$J253) &gt; 0, VLOOKUP(Attendance!$G253,FINALS_WEEK_MONDAY_PERIOD_SCHEDULE[],2,TRUE),
       VLOOKUP(Attendance!$G253,REGULAR_WEEK_SCHEDULE[],6,TRUE)),
IF(WEEKDAY($J253) = 3,
       IF(COUNTIF(FINALS_WEEK_TUESDAY_DATE[],Attendance!$J253) &gt; 0, VLOOKUP(Attendance!$G253,FINALS_WEEK_TUESDAY_PERIOD_SCHEDULE[],2,TRUE),
       VLOOKUP(Attendance!$G253,REGULAR_WEEK_SCHEDULE[[Tuesday]:[Period]],5,TRUE)),
IF(WEEKDAY(Attendance!$J253) = 4,
        IF(COUNTIF(BLOCK_WEDNESDAY_DATES[],Attendance!$J253) &gt; 0, VLOOKUP(Attendance!$G253,BLOCK_WEDNESDAY_PERIOD_SCHEDULE[],2,TRUE),
        IF(COUNTIF(FINALS_WEEK_WEDNESDAY_DATE[],Attendance!$J253) &gt; 0, VLOOKUP(Attendance!$G253,FINALS_WEEK_WEDNESDAY_PERIOD_SCHEDULE[],2,TRUE),
       VLOOKUP(Attendance!$G253,REGULAR_WEEK_SCHEDULE[[Wednesday]:[Period]],4,TRUE))),
IF(WEEKDAY($J253) = 5,
       IF(COUNTIF(BLOCK_THURSDAY_DATES[],Attendance!$J253) &gt; 0, VLOOKUP(Attendance!$G253,BLOCK_THURSDAY_PERIOD_SCHEDULE[],2,TRUE),
       IF(COUNTIF(FINALS_WEEK_THURSDAY_DATE[],Attendance!$J253) &gt; 0, VLOOKUP(Attendance!$G253,FINALS_WEEK_THURSDAY_PERIOD_SCHEDULE[],2,TRUE),
       VLOOKUP(Attendance!$G253,REGULAR_WEEK_SCHEDULE[[Thursday]:[Period]],3,TRUE))),
IF(WEEKDAY(Attendance!$J253) = 6,
       IF(COUNTIF(FINALS_WEEK_FRIDAY_DATE[],Attendance!$J253) &gt; 0, VLOOKUP(Attendance!$G253,FINALS_WEEK_FRIDAY_PERIOD_SCHEDULE[],2,TRUE),
       VLOOKUP(Attendance!$G253,REGULAR_WEEK_SCHEDULE[[Friday]:[Period]],2,TRUE))))))))))</f>
        <v/>
      </c>
      <c r="J253" s="32" t="str">
        <f t="shared" ca="1" si="11"/>
        <v/>
      </c>
      <c r="K253" s="32" t="str">
        <f>IF($A253 &lt;&gt; "",VLOOKUP($A253,'Student reference sheet'!$A$2:$V$2329, 7,FALSE), "")</f>
        <v/>
      </c>
      <c r="L253" s="30" t="str">
        <f>IF($A253 ="", "", VLOOKUP($A253, 'Student reference sheet'!$A$2:$Z$2603,23,FALSE))</f>
        <v/>
      </c>
      <c r="M253" s="30" t="str">
        <f>IF($A253 ="", "", VLOOKUP($A253, 'Student reference sheet'!$A$2:$Z$2603,24,FALSE))</f>
        <v/>
      </c>
      <c r="N253" s="30" t="str">
        <f>IF($A253 ="", "", VLOOKUP($A253, 'Student reference sheet'!$A$2:$Z$2603,26,FALSE))</f>
        <v/>
      </c>
      <c r="O253" s="30" t="str">
        <f>IF($A253 ="", "", VLOOKUP($A253, 'Student reference sheet'!$A$2:$Z$2603,25,FALSE))</f>
        <v/>
      </c>
      <c r="P253" s="30" t="str">
        <f>IF($A253 = "", "", IF(OR(VLOOKUP($A253,'Student reference sheet'!$A$2:$V$2400,8,FALSE) = "R",  VLOOKUP($A253,'Student reference sheet'!$A$2:$V$2400,8,FALSE) = "L"), "X", ""))</f>
        <v/>
      </c>
      <c r="Q253" s="30" t="str">
        <f>IF($A253 ="", "", VLOOKUP($A253, 'Student reference sheet'!$A$2:$V$2603,22,FALSE))</f>
        <v/>
      </c>
      <c r="R253" s="30" t="str">
        <f>IF($A253 &lt;&gt; "",VLOOKUP($A253,'Student reference sheet'!$A$2:$V$2329, 5,FALSE), "")</f>
        <v/>
      </c>
      <c r="S253" s="30" t="str">
        <f>IF($A253 &lt;&gt; "",VLOOKUP($A253,'Student reference sheet'!$A$2:$V$2329, 6,FALSE), "")</f>
        <v/>
      </c>
      <c r="T253" s="30" t="str">
        <f>IF($A253 = "","",
IF(VLOOKUP($A253,'Student reference sheet'!$A$2:$V$2329, 10,FALSE) = "Y", "Hispanic",
IF(VLOOKUP($A253,'Student reference sheet'!$A$2:$V$2329,11,FALSE) &lt;&gt; "",
IF(VLOOKUP($A253,'Student reference sheet'!$A$2:$V$2329,11,FALSE) = "UNK", "Unknown", VLOOKUP(VALUE(VLOOKUP($A253,'Student reference sheet'!$A$2:$V$2329,11,FALSE)),'Ethnicity Reference'!$A$2:$B$22,2,FALSE)),
IF(VLOOKUP($A253,'Student reference sheet'!$A$2:$V$2329,9,FALSE) &lt;&gt; "", VLOOKUP(VALUE(VLOOKUP($A253,'Student reference sheet'!$A$2:$V$2329,9,FALSE)),'Ethnicity Reference'!$A$2:$B$22,2,FALSE),"Unknown"))))</f>
        <v/>
      </c>
      <c r="U253" s="34"/>
    </row>
    <row r="254" spans="1:21" ht="15.75">
      <c r="A254" s="47"/>
      <c r="B254" s="33"/>
      <c r="C254" s="30" t="str">
        <f>IF($A254 &lt;&gt; "",VLOOKUP($A254,'Student reference sheet'!$A$2:$V$2329, 3,FALSE), "")</f>
        <v/>
      </c>
      <c r="D254" s="30" t="str">
        <f>IF($A254 &lt;&gt; "",VLOOKUP($A254,'Student reference sheet'!$A$2:$V$2329, 2,FALSE), "")</f>
        <v/>
      </c>
      <c r="E254" s="34"/>
      <c r="F254" s="34"/>
      <c r="G254" s="31" t="str">
        <f t="shared" ca="1" si="9"/>
        <v/>
      </c>
      <c r="H254" s="31" t="str">
        <f t="shared" ca="1" si="10"/>
        <v/>
      </c>
      <c r="I254" s="36" t="str">
        <f>IF($A254 = "", "",
IF(COUNTIF(MINIMUM_DAY_DATES[], Attendance!J254) &gt; 0, VLOOKUP(Attendance!$G254,MINIMUM_DAY_PERIOD_SCHEDULE[], 2,TRUE),
IF(COUNTIF(RALLY_DATES[], Attendance!J254) &gt; 0, VLOOKUP(Attendance!$G254,RALLY_PERIOD_SCHEDULE[], 2,TRUE),
IF(WEEKDAY(Attendance!$J254) = 2,
       IF(COUNTIF(FINALS_WEEK_MONDAY_DATE[],Attendance!$J254) &gt; 0, VLOOKUP(Attendance!$G254,FINALS_WEEK_MONDAY_PERIOD_SCHEDULE[],2,TRUE),
       VLOOKUP(Attendance!$G254,REGULAR_WEEK_SCHEDULE[],6,TRUE)),
IF(WEEKDAY($J254) = 3,
       IF(COUNTIF(FINALS_WEEK_TUESDAY_DATE[],Attendance!$J254) &gt; 0, VLOOKUP(Attendance!$G254,FINALS_WEEK_TUESDAY_PERIOD_SCHEDULE[],2,TRUE),
       VLOOKUP(Attendance!$G254,REGULAR_WEEK_SCHEDULE[[Tuesday]:[Period]],5,TRUE)),
IF(WEEKDAY(Attendance!$J254) = 4,
        IF(COUNTIF(BLOCK_WEDNESDAY_DATES[],Attendance!$J254) &gt; 0, VLOOKUP(Attendance!$G254,BLOCK_WEDNESDAY_PERIOD_SCHEDULE[],2,TRUE),
        IF(COUNTIF(FINALS_WEEK_WEDNESDAY_DATE[],Attendance!$J254) &gt; 0, VLOOKUP(Attendance!$G254,FINALS_WEEK_WEDNESDAY_PERIOD_SCHEDULE[],2,TRUE),
       VLOOKUP(Attendance!$G254,REGULAR_WEEK_SCHEDULE[[Wednesday]:[Period]],4,TRUE))),
IF(WEEKDAY($J254) = 5,
       IF(COUNTIF(BLOCK_THURSDAY_DATES[],Attendance!$J254) &gt; 0, VLOOKUP(Attendance!$G254,BLOCK_THURSDAY_PERIOD_SCHEDULE[],2,TRUE),
       IF(COUNTIF(FINALS_WEEK_THURSDAY_DATE[],Attendance!$J254) &gt; 0, VLOOKUP(Attendance!$G254,FINALS_WEEK_THURSDAY_PERIOD_SCHEDULE[],2,TRUE),
       VLOOKUP(Attendance!$G254,REGULAR_WEEK_SCHEDULE[[Thursday]:[Period]],3,TRUE))),
IF(WEEKDAY(Attendance!$J254) = 6,
       IF(COUNTIF(FINALS_WEEK_FRIDAY_DATE[],Attendance!$J254) &gt; 0, VLOOKUP(Attendance!$G254,FINALS_WEEK_FRIDAY_PERIOD_SCHEDULE[],2,TRUE),
       VLOOKUP(Attendance!$G254,REGULAR_WEEK_SCHEDULE[[Friday]:[Period]],2,TRUE))))))))))</f>
        <v/>
      </c>
      <c r="J254" s="32" t="str">
        <f t="shared" ca="1" si="11"/>
        <v/>
      </c>
      <c r="K254" s="32" t="str">
        <f>IF($A254 &lt;&gt; "",VLOOKUP($A254,'Student reference sheet'!$A$2:$V$2329, 7,FALSE), "")</f>
        <v/>
      </c>
      <c r="L254" s="30" t="str">
        <f>IF($A254 ="", "", VLOOKUP($A254, 'Student reference sheet'!$A$2:$Z$2603,23,FALSE))</f>
        <v/>
      </c>
      <c r="M254" s="30" t="str">
        <f>IF($A254 ="", "", VLOOKUP($A254, 'Student reference sheet'!$A$2:$Z$2603,24,FALSE))</f>
        <v/>
      </c>
      <c r="N254" s="30" t="str">
        <f>IF($A254 ="", "", VLOOKUP($A254, 'Student reference sheet'!$A$2:$Z$2603,26,FALSE))</f>
        <v/>
      </c>
      <c r="O254" s="30" t="str">
        <f>IF($A254 ="", "", VLOOKUP($A254, 'Student reference sheet'!$A$2:$Z$2603,25,FALSE))</f>
        <v/>
      </c>
      <c r="P254" s="30" t="str">
        <f>IF($A254 = "", "", IF(OR(VLOOKUP($A254,'Student reference sheet'!$A$2:$V$2400,8,FALSE) = "R",  VLOOKUP($A254,'Student reference sheet'!$A$2:$V$2400,8,FALSE) = "L"), "X", ""))</f>
        <v/>
      </c>
      <c r="Q254" s="30" t="str">
        <f>IF($A254 ="", "", VLOOKUP($A254, 'Student reference sheet'!$A$2:$V$2603,22,FALSE))</f>
        <v/>
      </c>
      <c r="R254" s="30" t="str">
        <f>IF($A254 &lt;&gt; "",VLOOKUP($A254,'Student reference sheet'!$A$2:$V$2329, 5,FALSE), "")</f>
        <v/>
      </c>
      <c r="S254" s="30" t="str">
        <f>IF($A254 &lt;&gt; "",VLOOKUP($A254,'Student reference sheet'!$A$2:$V$2329, 6,FALSE), "")</f>
        <v/>
      </c>
      <c r="T254" s="30" t="str">
        <f>IF($A254 = "","",
IF(VLOOKUP($A254,'Student reference sheet'!$A$2:$V$2329, 10,FALSE) = "Y", "Hispanic",
IF(VLOOKUP($A254,'Student reference sheet'!$A$2:$V$2329,11,FALSE) &lt;&gt; "",
IF(VLOOKUP($A254,'Student reference sheet'!$A$2:$V$2329,11,FALSE) = "UNK", "Unknown", VLOOKUP(VALUE(VLOOKUP($A254,'Student reference sheet'!$A$2:$V$2329,11,FALSE)),'Ethnicity Reference'!$A$2:$B$22,2,FALSE)),
IF(VLOOKUP($A254,'Student reference sheet'!$A$2:$V$2329,9,FALSE) &lt;&gt; "", VLOOKUP(VALUE(VLOOKUP($A254,'Student reference sheet'!$A$2:$V$2329,9,FALSE)),'Ethnicity Reference'!$A$2:$B$22,2,FALSE),"Unknown"))))</f>
        <v/>
      </c>
      <c r="U254" s="34"/>
    </row>
    <row r="255" spans="1:21" ht="15.75">
      <c r="A255" s="47"/>
      <c r="B255" s="33"/>
      <c r="C255" s="30" t="str">
        <f>IF($A255 &lt;&gt; "",VLOOKUP($A255,'Student reference sheet'!$A$2:$V$2329, 3,FALSE), "")</f>
        <v/>
      </c>
      <c r="D255" s="30" t="str">
        <f>IF($A255 &lt;&gt; "",VLOOKUP($A255,'Student reference sheet'!$A$2:$V$2329, 2,FALSE), "")</f>
        <v/>
      </c>
      <c r="E255" s="34"/>
      <c r="F255" s="34"/>
      <c r="G255" s="31" t="str">
        <f t="shared" ca="1" si="9"/>
        <v/>
      </c>
      <c r="H255" s="31" t="str">
        <f t="shared" ca="1" si="10"/>
        <v/>
      </c>
      <c r="I255" s="36" t="str">
        <f>IF($A255 = "", "",
IF(COUNTIF(MINIMUM_DAY_DATES[], Attendance!J255) &gt; 0, VLOOKUP(Attendance!$G255,MINIMUM_DAY_PERIOD_SCHEDULE[], 2,TRUE),
IF(COUNTIF(RALLY_DATES[], Attendance!J255) &gt; 0, VLOOKUP(Attendance!$G255,RALLY_PERIOD_SCHEDULE[], 2,TRUE),
IF(WEEKDAY(Attendance!$J255) = 2,
       IF(COUNTIF(FINALS_WEEK_MONDAY_DATE[],Attendance!$J255) &gt; 0, VLOOKUP(Attendance!$G255,FINALS_WEEK_MONDAY_PERIOD_SCHEDULE[],2,TRUE),
       VLOOKUP(Attendance!$G255,REGULAR_WEEK_SCHEDULE[],6,TRUE)),
IF(WEEKDAY($J255) = 3,
       IF(COUNTIF(FINALS_WEEK_TUESDAY_DATE[],Attendance!$J255) &gt; 0, VLOOKUP(Attendance!$G255,FINALS_WEEK_TUESDAY_PERIOD_SCHEDULE[],2,TRUE),
       VLOOKUP(Attendance!$G255,REGULAR_WEEK_SCHEDULE[[Tuesday]:[Period]],5,TRUE)),
IF(WEEKDAY(Attendance!$J255) = 4,
        IF(COUNTIF(BLOCK_WEDNESDAY_DATES[],Attendance!$J255) &gt; 0, VLOOKUP(Attendance!$G255,BLOCK_WEDNESDAY_PERIOD_SCHEDULE[],2,TRUE),
        IF(COUNTIF(FINALS_WEEK_WEDNESDAY_DATE[],Attendance!$J255) &gt; 0, VLOOKUP(Attendance!$G255,FINALS_WEEK_WEDNESDAY_PERIOD_SCHEDULE[],2,TRUE),
       VLOOKUP(Attendance!$G255,REGULAR_WEEK_SCHEDULE[[Wednesday]:[Period]],4,TRUE))),
IF(WEEKDAY($J255) = 5,
       IF(COUNTIF(BLOCK_THURSDAY_DATES[],Attendance!$J255) &gt; 0, VLOOKUP(Attendance!$G255,BLOCK_THURSDAY_PERIOD_SCHEDULE[],2,TRUE),
       IF(COUNTIF(FINALS_WEEK_THURSDAY_DATE[],Attendance!$J255) &gt; 0, VLOOKUP(Attendance!$G255,FINALS_WEEK_THURSDAY_PERIOD_SCHEDULE[],2,TRUE),
       VLOOKUP(Attendance!$G255,REGULAR_WEEK_SCHEDULE[[Thursday]:[Period]],3,TRUE))),
IF(WEEKDAY(Attendance!$J255) = 6,
       IF(COUNTIF(FINALS_WEEK_FRIDAY_DATE[],Attendance!$J255) &gt; 0, VLOOKUP(Attendance!$G255,FINALS_WEEK_FRIDAY_PERIOD_SCHEDULE[],2,TRUE),
       VLOOKUP(Attendance!$G255,REGULAR_WEEK_SCHEDULE[[Friday]:[Period]],2,TRUE))))))))))</f>
        <v/>
      </c>
      <c r="J255" s="32" t="str">
        <f t="shared" ca="1" si="11"/>
        <v/>
      </c>
      <c r="K255" s="32" t="str">
        <f>IF($A255 &lt;&gt; "",VLOOKUP($A255,'Student reference sheet'!$A$2:$V$2329, 7,FALSE), "")</f>
        <v/>
      </c>
      <c r="L255" s="30" t="str">
        <f>IF($A255 ="", "", VLOOKUP($A255, 'Student reference sheet'!$A$2:$Z$2603,23,FALSE))</f>
        <v/>
      </c>
      <c r="M255" s="30" t="str">
        <f>IF($A255 ="", "", VLOOKUP($A255, 'Student reference sheet'!$A$2:$Z$2603,24,FALSE))</f>
        <v/>
      </c>
      <c r="N255" s="30" t="str">
        <f>IF($A255 ="", "", VLOOKUP($A255, 'Student reference sheet'!$A$2:$Z$2603,26,FALSE))</f>
        <v/>
      </c>
      <c r="O255" s="30" t="str">
        <f>IF($A255 ="", "", VLOOKUP($A255, 'Student reference sheet'!$A$2:$Z$2603,25,FALSE))</f>
        <v/>
      </c>
      <c r="P255" s="30" t="str">
        <f>IF($A255 = "", "", IF(OR(VLOOKUP($A255,'Student reference sheet'!$A$2:$V$2400,8,FALSE) = "R",  VLOOKUP($A255,'Student reference sheet'!$A$2:$V$2400,8,FALSE) = "L"), "X", ""))</f>
        <v/>
      </c>
      <c r="Q255" s="30" t="str">
        <f>IF($A255 ="", "", VLOOKUP($A255, 'Student reference sheet'!$A$2:$V$2603,22,FALSE))</f>
        <v/>
      </c>
      <c r="R255" s="30" t="str">
        <f>IF($A255 &lt;&gt; "",VLOOKUP($A255,'Student reference sheet'!$A$2:$V$2329, 5,FALSE), "")</f>
        <v/>
      </c>
      <c r="S255" s="30" t="str">
        <f>IF($A255 &lt;&gt; "",VLOOKUP($A255,'Student reference sheet'!$A$2:$V$2329, 6,FALSE), "")</f>
        <v/>
      </c>
      <c r="T255" s="30" t="str">
        <f>IF($A255 = "","",
IF(VLOOKUP($A255,'Student reference sheet'!$A$2:$V$2329, 10,FALSE) = "Y", "Hispanic",
IF(VLOOKUP($A255,'Student reference sheet'!$A$2:$V$2329,11,FALSE) &lt;&gt; "",
IF(VLOOKUP($A255,'Student reference sheet'!$A$2:$V$2329,11,FALSE) = "UNK", "Unknown", VLOOKUP(VALUE(VLOOKUP($A255,'Student reference sheet'!$A$2:$V$2329,11,FALSE)),'Ethnicity Reference'!$A$2:$B$22,2,FALSE)),
IF(VLOOKUP($A255,'Student reference sheet'!$A$2:$V$2329,9,FALSE) &lt;&gt; "", VLOOKUP(VALUE(VLOOKUP($A255,'Student reference sheet'!$A$2:$V$2329,9,FALSE)),'Ethnicity Reference'!$A$2:$B$22,2,FALSE),"Unknown"))))</f>
        <v/>
      </c>
      <c r="U255" s="34"/>
    </row>
    <row r="256" spans="1:21" ht="15.75">
      <c r="A256" s="47"/>
      <c r="B256" s="33"/>
      <c r="C256" s="30" t="str">
        <f>IF($A256 &lt;&gt; "",VLOOKUP($A256,'Student reference sheet'!$A$2:$V$2329, 3,FALSE), "")</f>
        <v/>
      </c>
      <c r="D256" s="30" t="str">
        <f>IF($A256 &lt;&gt; "",VLOOKUP($A256,'Student reference sheet'!$A$2:$V$2329, 2,FALSE), "")</f>
        <v/>
      </c>
      <c r="E256" s="34"/>
      <c r="F256" s="34"/>
      <c r="G256" s="31" t="str">
        <f t="shared" ca="1" si="9"/>
        <v/>
      </c>
      <c r="H256" s="31" t="str">
        <f t="shared" ca="1" si="10"/>
        <v/>
      </c>
      <c r="I256" s="36" t="str">
        <f>IF($A256 = "", "",
IF(COUNTIF(MINIMUM_DAY_DATES[], Attendance!J256) &gt; 0, VLOOKUP(Attendance!$G256,MINIMUM_DAY_PERIOD_SCHEDULE[], 2,TRUE),
IF(COUNTIF(RALLY_DATES[], Attendance!J256) &gt; 0, VLOOKUP(Attendance!$G256,RALLY_PERIOD_SCHEDULE[], 2,TRUE),
IF(WEEKDAY(Attendance!$J256) = 2,
       IF(COUNTIF(FINALS_WEEK_MONDAY_DATE[],Attendance!$J256) &gt; 0, VLOOKUP(Attendance!$G256,FINALS_WEEK_MONDAY_PERIOD_SCHEDULE[],2,TRUE),
       VLOOKUP(Attendance!$G256,REGULAR_WEEK_SCHEDULE[],6,TRUE)),
IF(WEEKDAY($J256) = 3,
       IF(COUNTIF(FINALS_WEEK_TUESDAY_DATE[],Attendance!$J256) &gt; 0, VLOOKUP(Attendance!$G256,FINALS_WEEK_TUESDAY_PERIOD_SCHEDULE[],2,TRUE),
       VLOOKUP(Attendance!$G256,REGULAR_WEEK_SCHEDULE[[Tuesday]:[Period]],5,TRUE)),
IF(WEEKDAY(Attendance!$J256) = 4,
        IF(COUNTIF(BLOCK_WEDNESDAY_DATES[],Attendance!$J256) &gt; 0, VLOOKUP(Attendance!$G256,BLOCK_WEDNESDAY_PERIOD_SCHEDULE[],2,TRUE),
        IF(COUNTIF(FINALS_WEEK_WEDNESDAY_DATE[],Attendance!$J256) &gt; 0, VLOOKUP(Attendance!$G256,FINALS_WEEK_WEDNESDAY_PERIOD_SCHEDULE[],2,TRUE),
       VLOOKUP(Attendance!$G256,REGULAR_WEEK_SCHEDULE[[Wednesday]:[Period]],4,TRUE))),
IF(WEEKDAY($J256) = 5,
       IF(COUNTIF(BLOCK_THURSDAY_DATES[],Attendance!$J256) &gt; 0, VLOOKUP(Attendance!$G256,BLOCK_THURSDAY_PERIOD_SCHEDULE[],2,TRUE),
       IF(COUNTIF(FINALS_WEEK_THURSDAY_DATE[],Attendance!$J256) &gt; 0, VLOOKUP(Attendance!$G256,FINALS_WEEK_THURSDAY_PERIOD_SCHEDULE[],2,TRUE),
       VLOOKUP(Attendance!$G256,REGULAR_WEEK_SCHEDULE[[Thursday]:[Period]],3,TRUE))),
IF(WEEKDAY(Attendance!$J256) = 6,
       IF(COUNTIF(FINALS_WEEK_FRIDAY_DATE[],Attendance!$J256) &gt; 0, VLOOKUP(Attendance!$G256,FINALS_WEEK_FRIDAY_PERIOD_SCHEDULE[],2,TRUE),
       VLOOKUP(Attendance!$G256,REGULAR_WEEK_SCHEDULE[[Friday]:[Period]],2,TRUE))))))))))</f>
        <v/>
      </c>
      <c r="J256" s="32" t="str">
        <f t="shared" ca="1" si="11"/>
        <v/>
      </c>
      <c r="K256" s="32" t="str">
        <f>IF($A256 &lt;&gt; "",VLOOKUP($A256,'Student reference sheet'!$A$2:$V$2329, 7,FALSE), "")</f>
        <v/>
      </c>
      <c r="L256" s="30" t="str">
        <f>IF($A256 ="", "", VLOOKUP($A256, 'Student reference sheet'!$A$2:$Z$2603,23,FALSE))</f>
        <v/>
      </c>
      <c r="M256" s="30" t="str">
        <f>IF($A256 ="", "", VLOOKUP($A256, 'Student reference sheet'!$A$2:$Z$2603,24,FALSE))</f>
        <v/>
      </c>
      <c r="N256" s="30" t="str">
        <f>IF($A256 ="", "", VLOOKUP($A256, 'Student reference sheet'!$A$2:$Z$2603,26,FALSE))</f>
        <v/>
      </c>
      <c r="O256" s="30" t="str">
        <f>IF($A256 ="", "", VLOOKUP($A256, 'Student reference sheet'!$A$2:$Z$2603,25,FALSE))</f>
        <v/>
      </c>
      <c r="P256" s="30" t="str">
        <f>IF($A256 = "", "", IF(OR(VLOOKUP($A256,'Student reference sheet'!$A$2:$V$2400,8,FALSE) = "R",  VLOOKUP($A256,'Student reference sheet'!$A$2:$V$2400,8,FALSE) = "L"), "X", ""))</f>
        <v/>
      </c>
      <c r="Q256" s="30" t="str">
        <f>IF($A256 ="", "", VLOOKUP($A256, 'Student reference sheet'!$A$2:$V$2603,22,FALSE))</f>
        <v/>
      </c>
      <c r="R256" s="30" t="str">
        <f>IF($A256 &lt;&gt; "",VLOOKUP($A256,'Student reference sheet'!$A$2:$V$2329, 5,FALSE), "")</f>
        <v/>
      </c>
      <c r="S256" s="30" t="str">
        <f>IF($A256 &lt;&gt; "",VLOOKUP($A256,'Student reference sheet'!$A$2:$V$2329, 6,FALSE), "")</f>
        <v/>
      </c>
      <c r="T256" s="30" t="str">
        <f>IF($A256 = "","",
IF(VLOOKUP($A256,'Student reference sheet'!$A$2:$V$2329, 10,FALSE) = "Y", "Hispanic",
IF(VLOOKUP($A256,'Student reference sheet'!$A$2:$V$2329,11,FALSE) &lt;&gt; "",
IF(VLOOKUP($A256,'Student reference sheet'!$A$2:$V$2329,11,FALSE) = "UNK", "Unknown", VLOOKUP(VALUE(VLOOKUP($A256,'Student reference sheet'!$A$2:$V$2329,11,FALSE)),'Ethnicity Reference'!$A$2:$B$22,2,FALSE)),
IF(VLOOKUP($A256,'Student reference sheet'!$A$2:$V$2329,9,FALSE) &lt;&gt; "", VLOOKUP(VALUE(VLOOKUP($A256,'Student reference sheet'!$A$2:$V$2329,9,FALSE)),'Ethnicity Reference'!$A$2:$B$22,2,FALSE),"Unknown"))))</f>
        <v/>
      </c>
      <c r="U256" s="34"/>
    </row>
    <row r="257" spans="1:21" ht="15.75">
      <c r="A257" s="47"/>
      <c r="B257" s="33"/>
      <c r="C257" s="30" t="str">
        <f>IF($A257 &lt;&gt; "",VLOOKUP($A257,'Student reference sheet'!$A$2:$V$2329, 3,FALSE), "")</f>
        <v/>
      </c>
      <c r="D257" s="30" t="str">
        <f>IF($A257 &lt;&gt; "",VLOOKUP($A257,'Student reference sheet'!$A$2:$V$2329, 2,FALSE), "")</f>
        <v/>
      </c>
      <c r="E257" s="34"/>
      <c r="F257" s="34"/>
      <c r="G257" s="31" t="str">
        <f t="shared" ca="1" si="9"/>
        <v/>
      </c>
      <c r="H257" s="31" t="str">
        <f t="shared" ca="1" si="10"/>
        <v/>
      </c>
      <c r="I257" s="36" t="str">
        <f>IF($A257 = "", "",
IF(COUNTIF(MINIMUM_DAY_DATES[], Attendance!J257) &gt; 0, VLOOKUP(Attendance!$G257,MINIMUM_DAY_PERIOD_SCHEDULE[], 2,TRUE),
IF(COUNTIF(RALLY_DATES[], Attendance!J257) &gt; 0, VLOOKUP(Attendance!$G257,RALLY_PERIOD_SCHEDULE[], 2,TRUE),
IF(WEEKDAY(Attendance!$J257) = 2,
       IF(COUNTIF(FINALS_WEEK_MONDAY_DATE[],Attendance!$J257) &gt; 0, VLOOKUP(Attendance!$G257,FINALS_WEEK_MONDAY_PERIOD_SCHEDULE[],2,TRUE),
       VLOOKUP(Attendance!$G257,REGULAR_WEEK_SCHEDULE[],6,TRUE)),
IF(WEEKDAY($J257) = 3,
       IF(COUNTIF(FINALS_WEEK_TUESDAY_DATE[],Attendance!$J257) &gt; 0, VLOOKUP(Attendance!$G257,FINALS_WEEK_TUESDAY_PERIOD_SCHEDULE[],2,TRUE),
       VLOOKUP(Attendance!$G257,REGULAR_WEEK_SCHEDULE[[Tuesday]:[Period]],5,TRUE)),
IF(WEEKDAY(Attendance!$J257) = 4,
        IF(COUNTIF(BLOCK_WEDNESDAY_DATES[],Attendance!$J257) &gt; 0, VLOOKUP(Attendance!$G257,BLOCK_WEDNESDAY_PERIOD_SCHEDULE[],2,TRUE),
        IF(COUNTIF(FINALS_WEEK_WEDNESDAY_DATE[],Attendance!$J257) &gt; 0, VLOOKUP(Attendance!$G257,FINALS_WEEK_WEDNESDAY_PERIOD_SCHEDULE[],2,TRUE),
       VLOOKUP(Attendance!$G257,REGULAR_WEEK_SCHEDULE[[Wednesday]:[Period]],4,TRUE))),
IF(WEEKDAY($J257) = 5,
       IF(COUNTIF(BLOCK_THURSDAY_DATES[],Attendance!$J257) &gt; 0, VLOOKUP(Attendance!$G257,BLOCK_THURSDAY_PERIOD_SCHEDULE[],2,TRUE),
       IF(COUNTIF(FINALS_WEEK_THURSDAY_DATE[],Attendance!$J257) &gt; 0, VLOOKUP(Attendance!$G257,FINALS_WEEK_THURSDAY_PERIOD_SCHEDULE[],2,TRUE),
       VLOOKUP(Attendance!$G257,REGULAR_WEEK_SCHEDULE[[Thursday]:[Period]],3,TRUE))),
IF(WEEKDAY(Attendance!$J257) = 6,
       IF(COUNTIF(FINALS_WEEK_FRIDAY_DATE[],Attendance!$J257) &gt; 0, VLOOKUP(Attendance!$G257,FINALS_WEEK_FRIDAY_PERIOD_SCHEDULE[],2,TRUE),
       VLOOKUP(Attendance!$G257,REGULAR_WEEK_SCHEDULE[[Friday]:[Period]],2,TRUE))))))))))</f>
        <v/>
      </c>
      <c r="J257" s="32" t="str">
        <f t="shared" ca="1" si="11"/>
        <v/>
      </c>
      <c r="K257" s="32" t="str">
        <f>IF($A257 &lt;&gt; "",VLOOKUP($A257,'Student reference sheet'!$A$2:$V$2329, 7,FALSE), "")</f>
        <v/>
      </c>
      <c r="L257" s="30" t="str">
        <f>IF($A257 ="", "", VLOOKUP($A257, 'Student reference sheet'!$A$2:$Z$2603,23,FALSE))</f>
        <v/>
      </c>
      <c r="M257" s="30" t="str">
        <f>IF($A257 ="", "", VLOOKUP($A257, 'Student reference sheet'!$A$2:$Z$2603,24,FALSE))</f>
        <v/>
      </c>
      <c r="N257" s="30" t="str">
        <f>IF($A257 ="", "", VLOOKUP($A257, 'Student reference sheet'!$A$2:$Z$2603,26,FALSE))</f>
        <v/>
      </c>
      <c r="O257" s="30" t="str">
        <f>IF($A257 ="", "", VLOOKUP($A257, 'Student reference sheet'!$A$2:$Z$2603,25,FALSE))</f>
        <v/>
      </c>
      <c r="P257" s="30" t="str">
        <f>IF($A257 = "", "", IF(OR(VLOOKUP($A257,'Student reference sheet'!$A$2:$V$2400,8,FALSE) = "R",  VLOOKUP($A257,'Student reference sheet'!$A$2:$V$2400,8,FALSE) = "L"), "X", ""))</f>
        <v/>
      </c>
      <c r="Q257" s="30" t="str">
        <f>IF($A257 ="", "", VLOOKUP($A257, 'Student reference sheet'!$A$2:$V$2603,22,FALSE))</f>
        <v/>
      </c>
      <c r="R257" s="30" t="str">
        <f>IF($A257 &lt;&gt; "",VLOOKUP($A257,'Student reference sheet'!$A$2:$V$2329, 5,FALSE), "")</f>
        <v/>
      </c>
      <c r="S257" s="30" t="str">
        <f>IF($A257 &lt;&gt; "",VLOOKUP($A257,'Student reference sheet'!$A$2:$V$2329, 6,FALSE), "")</f>
        <v/>
      </c>
      <c r="T257" s="30" t="str">
        <f>IF($A257 = "","",
IF(VLOOKUP($A257,'Student reference sheet'!$A$2:$V$2329, 10,FALSE) = "Y", "Hispanic",
IF(VLOOKUP($A257,'Student reference sheet'!$A$2:$V$2329,11,FALSE) &lt;&gt; "",
IF(VLOOKUP($A257,'Student reference sheet'!$A$2:$V$2329,11,FALSE) = "UNK", "Unknown", VLOOKUP(VALUE(VLOOKUP($A257,'Student reference sheet'!$A$2:$V$2329,11,FALSE)),'Ethnicity Reference'!$A$2:$B$22,2,FALSE)),
IF(VLOOKUP($A257,'Student reference sheet'!$A$2:$V$2329,9,FALSE) &lt;&gt; "", VLOOKUP(VALUE(VLOOKUP($A257,'Student reference sheet'!$A$2:$V$2329,9,FALSE)),'Ethnicity Reference'!$A$2:$B$22,2,FALSE),"Unknown"))))</f>
        <v/>
      </c>
      <c r="U257" s="34"/>
    </row>
    <row r="258" spans="1:21" ht="15.75">
      <c r="A258" s="47"/>
      <c r="B258" s="33"/>
      <c r="C258" s="30" t="str">
        <f>IF($A258 &lt;&gt; "",VLOOKUP($A258,'Student reference sheet'!$A$2:$V$2329, 3,FALSE), "")</f>
        <v/>
      </c>
      <c r="D258" s="30" t="str">
        <f>IF($A258 &lt;&gt; "",VLOOKUP($A258,'Student reference sheet'!$A$2:$V$2329, 2,FALSE), "")</f>
        <v/>
      </c>
      <c r="E258" s="34"/>
      <c r="F258" s="34"/>
      <c r="G258" s="31" t="str">
        <f t="shared" ref="G258:G321" ca="1" si="12">IF(A258 &lt;&gt;"", IF(G258 = "",NOW() - TODAY(), G258), "")</f>
        <v/>
      </c>
      <c r="H258" s="31" t="str">
        <f t="shared" ref="H258:H321" ca="1" si="13">IF(B258 &lt;&gt;"", IF(H258 = "",NOW() - TODAY(), H258), "")</f>
        <v/>
      </c>
      <c r="I258" s="36" t="str">
        <f>IF($A258 = "", "",
IF(COUNTIF(MINIMUM_DAY_DATES[], Attendance!J258) &gt; 0, VLOOKUP(Attendance!$G258,MINIMUM_DAY_PERIOD_SCHEDULE[], 2,TRUE),
IF(COUNTIF(RALLY_DATES[], Attendance!J258) &gt; 0, VLOOKUP(Attendance!$G258,RALLY_PERIOD_SCHEDULE[], 2,TRUE),
IF(WEEKDAY(Attendance!$J258) = 2,
       IF(COUNTIF(FINALS_WEEK_MONDAY_DATE[],Attendance!$J258) &gt; 0, VLOOKUP(Attendance!$G258,FINALS_WEEK_MONDAY_PERIOD_SCHEDULE[],2,TRUE),
       VLOOKUP(Attendance!$G258,REGULAR_WEEK_SCHEDULE[],6,TRUE)),
IF(WEEKDAY($J258) = 3,
       IF(COUNTIF(FINALS_WEEK_TUESDAY_DATE[],Attendance!$J258) &gt; 0, VLOOKUP(Attendance!$G258,FINALS_WEEK_TUESDAY_PERIOD_SCHEDULE[],2,TRUE),
       VLOOKUP(Attendance!$G258,REGULAR_WEEK_SCHEDULE[[Tuesday]:[Period]],5,TRUE)),
IF(WEEKDAY(Attendance!$J258) = 4,
        IF(COUNTIF(BLOCK_WEDNESDAY_DATES[],Attendance!$J258) &gt; 0, VLOOKUP(Attendance!$G258,BLOCK_WEDNESDAY_PERIOD_SCHEDULE[],2,TRUE),
        IF(COUNTIF(FINALS_WEEK_WEDNESDAY_DATE[],Attendance!$J258) &gt; 0, VLOOKUP(Attendance!$G258,FINALS_WEEK_WEDNESDAY_PERIOD_SCHEDULE[],2,TRUE),
       VLOOKUP(Attendance!$G258,REGULAR_WEEK_SCHEDULE[[Wednesday]:[Period]],4,TRUE))),
IF(WEEKDAY($J258) = 5,
       IF(COUNTIF(BLOCK_THURSDAY_DATES[],Attendance!$J258) &gt; 0, VLOOKUP(Attendance!$G258,BLOCK_THURSDAY_PERIOD_SCHEDULE[],2,TRUE),
       IF(COUNTIF(FINALS_WEEK_THURSDAY_DATE[],Attendance!$J258) &gt; 0, VLOOKUP(Attendance!$G258,FINALS_WEEK_THURSDAY_PERIOD_SCHEDULE[],2,TRUE),
       VLOOKUP(Attendance!$G258,REGULAR_WEEK_SCHEDULE[[Thursday]:[Period]],3,TRUE))),
IF(WEEKDAY(Attendance!$J258) = 6,
       IF(COUNTIF(FINALS_WEEK_FRIDAY_DATE[],Attendance!$J258) &gt; 0, VLOOKUP(Attendance!$G258,FINALS_WEEK_FRIDAY_PERIOD_SCHEDULE[],2,TRUE),
       VLOOKUP(Attendance!$G258,REGULAR_WEEK_SCHEDULE[[Friday]:[Period]],2,TRUE))))))))))</f>
        <v/>
      </c>
      <c r="J258" s="32" t="str">
        <f t="shared" ref="J258:J321" ca="1" si="14">IF(A258 &lt;&gt;"", IF(J258 = "",TODAY(), J258), "")</f>
        <v/>
      </c>
      <c r="K258" s="32" t="str">
        <f>IF($A258 &lt;&gt; "",VLOOKUP($A258,'Student reference sheet'!$A$2:$V$2329, 7,FALSE), "")</f>
        <v/>
      </c>
      <c r="L258" s="30" t="str">
        <f>IF($A258 ="", "", VLOOKUP($A258, 'Student reference sheet'!$A$2:$Z$2603,23,FALSE))</f>
        <v/>
      </c>
      <c r="M258" s="30" t="str">
        <f>IF($A258 ="", "", VLOOKUP($A258, 'Student reference sheet'!$A$2:$Z$2603,24,FALSE))</f>
        <v/>
      </c>
      <c r="N258" s="30" t="str">
        <f>IF($A258 ="", "", VLOOKUP($A258, 'Student reference sheet'!$A$2:$Z$2603,26,FALSE))</f>
        <v/>
      </c>
      <c r="O258" s="30" t="str">
        <f>IF($A258 ="", "", VLOOKUP($A258, 'Student reference sheet'!$A$2:$Z$2603,25,FALSE))</f>
        <v/>
      </c>
      <c r="P258" s="30" t="str">
        <f>IF($A258 = "", "", IF(OR(VLOOKUP($A258,'Student reference sheet'!$A$2:$V$2400,8,FALSE) = "R",  VLOOKUP($A258,'Student reference sheet'!$A$2:$V$2400,8,FALSE) = "L"), "X", ""))</f>
        <v/>
      </c>
      <c r="Q258" s="30" t="str">
        <f>IF($A258 ="", "", VLOOKUP($A258, 'Student reference sheet'!$A$2:$V$2603,22,FALSE))</f>
        <v/>
      </c>
      <c r="R258" s="30" t="str">
        <f>IF($A258 &lt;&gt; "",VLOOKUP($A258,'Student reference sheet'!$A$2:$V$2329, 5,FALSE), "")</f>
        <v/>
      </c>
      <c r="S258" s="30" t="str">
        <f>IF($A258 &lt;&gt; "",VLOOKUP($A258,'Student reference sheet'!$A$2:$V$2329, 6,FALSE), "")</f>
        <v/>
      </c>
      <c r="T258" s="30" t="str">
        <f>IF($A258 = "","",
IF(VLOOKUP($A258,'Student reference sheet'!$A$2:$V$2329, 10,FALSE) = "Y", "Hispanic",
IF(VLOOKUP($A258,'Student reference sheet'!$A$2:$V$2329,11,FALSE) &lt;&gt; "",
IF(VLOOKUP($A258,'Student reference sheet'!$A$2:$V$2329,11,FALSE) = "UNK", "Unknown", VLOOKUP(VALUE(VLOOKUP($A258,'Student reference sheet'!$A$2:$V$2329,11,FALSE)),'Ethnicity Reference'!$A$2:$B$22,2,FALSE)),
IF(VLOOKUP($A258,'Student reference sheet'!$A$2:$V$2329,9,FALSE) &lt;&gt; "", VLOOKUP(VALUE(VLOOKUP($A258,'Student reference sheet'!$A$2:$V$2329,9,FALSE)),'Ethnicity Reference'!$A$2:$B$22,2,FALSE),"Unknown"))))</f>
        <v/>
      </c>
      <c r="U258" s="34"/>
    </row>
    <row r="259" spans="1:21" ht="15.75">
      <c r="A259" s="47"/>
      <c r="B259" s="33"/>
      <c r="C259" s="30" t="str">
        <f>IF($A259 &lt;&gt; "",VLOOKUP($A259,'Student reference sheet'!$A$2:$V$2329, 3,FALSE), "")</f>
        <v/>
      </c>
      <c r="D259" s="30" t="str">
        <f>IF($A259 &lt;&gt; "",VLOOKUP($A259,'Student reference sheet'!$A$2:$V$2329, 2,FALSE), "")</f>
        <v/>
      </c>
      <c r="E259" s="34"/>
      <c r="F259" s="34"/>
      <c r="G259" s="31" t="str">
        <f t="shared" ca="1" si="12"/>
        <v/>
      </c>
      <c r="H259" s="31" t="str">
        <f t="shared" ca="1" si="13"/>
        <v/>
      </c>
      <c r="I259" s="36" t="str">
        <f>IF($A259 = "", "",
IF(COUNTIF(MINIMUM_DAY_DATES[], Attendance!J259) &gt; 0, VLOOKUP(Attendance!$G259,MINIMUM_DAY_PERIOD_SCHEDULE[], 2,TRUE),
IF(COUNTIF(RALLY_DATES[], Attendance!J259) &gt; 0, VLOOKUP(Attendance!$G259,RALLY_PERIOD_SCHEDULE[], 2,TRUE),
IF(WEEKDAY(Attendance!$J259) = 2,
       IF(COUNTIF(FINALS_WEEK_MONDAY_DATE[],Attendance!$J259) &gt; 0, VLOOKUP(Attendance!$G259,FINALS_WEEK_MONDAY_PERIOD_SCHEDULE[],2,TRUE),
       VLOOKUP(Attendance!$G259,REGULAR_WEEK_SCHEDULE[],6,TRUE)),
IF(WEEKDAY($J259) = 3,
       IF(COUNTIF(FINALS_WEEK_TUESDAY_DATE[],Attendance!$J259) &gt; 0, VLOOKUP(Attendance!$G259,FINALS_WEEK_TUESDAY_PERIOD_SCHEDULE[],2,TRUE),
       VLOOKUP(Attendance!$G259,REGULAR_WEEK_SCHEDULE[[Tuesday]:[Period]],5,TRUE)),
IF(WEEKDAY(Attendance!$J259) = 4,
        IF(COUNTIF(BLOCK_WEDNESDAY_DATES[],Attendance!$J259) &gt; 0, VLOOKUP(Attendance!$G259,BLOCK_WEDNESDAY_PERIOD_SCHEDULE[],2,TRUE),
        IF(COUNTIF(FINALS_WEEK_WEDNESDAY_DATE[],Attendance!$J259) &gt; 0, VLOOKUP(Attendance!$G259,FINALS_WEEK_WEDNESDAY_PERIOD_SCHEDULE[],2,TRUE),
       VLOOKUP(Attendance!$G259,REGULAR_WEEK_SCHEDULE[[Wednesday]:[Period]],4,TRUE))),
IF(WEEKDAY($J259) = 5,
       IF(COUNTIF(BLOCK_THURSDAY_DATES[],Attendance!$J259) &gt; 0, VLOOKUP(Attendance!$G259,BLOCK_THURSDAY_PERIOD_SCHEDULE[],2,TRUE),
       IF(COUNTIF(FINALS_WEEK_THURSDAY_DATE[],Attendance!$J259) &gt; 0, VLOOKUP(Attendance!$G259,FINALS_WEEK_THURSDAY_PERIOD_SCHEDULE[],2,TRUE),
       VLOOKUP(Attendance!$G259,REGULAR_WEEK_SCHEDULE[[Thursday]:[Period]],3,TRUE))),
IF(WEEKDAY(Attendance!$J259) = 6,
       IF(COUNTIF(FINALS_WEEK_FRIDAY_DATE[],Attendance!$J259) &gt; 0, VLOOKUP(Attendance!$G259,FINALS_WEEK_FRIDAY_PERIOD_SCHEDULE[],2,TRUE),
       VLOOKUP(Attendance!$G259,REGULAR_WEEK_SCHEDULE[[Friday]:[Period]],2,TRUE))))))))))</f>
        <v/>
      </c>
      <c r="J259" s="32" t="str">
        <f t="shared" ca="1" si="14"/>
        <v/>
      </c>
      <c r="K259" s="32" t="str">
        <f>IF($A259 &lt;&gt; "",VLOOKUP($A259,'Student reference sheet'!$A$2:$V$2329, 7,FALSE), "")</f>
        <v/>
      </c>
      <c r="L259" s="30" t="str">
        <f>IF($A259 ="", "", VLOOKUP($A259, 'Student reference sheet'!$A$2:$Z$2603,23,FALSE))</f>
        <v/>
      </c>
      <c r="M259" s="30" t="str">
        <f>IF($A259 ="", "", VLOOKUP($A259, 'Student reference sheet'!$A$2:$Z$2603,24,FALSE))</f>
        <v/>
      </c>
      <c r="N259" s="30" t="str">
        <f>IF($A259 ="", "", VLOOKUP($A259, 'Student reference sheet'!$A$2:$Z$2603,26,FALSE))</f>
        <v/>
      </c>
      <c r="O259" s="30" t="str">
        <f>IF($A259 ="", "", VLOOKUP($A259, 'Student reference sheet'!$A$2:$Z$2603,25,FALSE))</f>
        <v/>
      </c>
      <c r="P259" s="30" t="str">
        <f>IF($A259 = "", "", IF(OR(VLOOKUP($A259,'Student reference sheet'!$A$2:$V$2400,8,FALSE) = "R",  VLOOKUP($A259,'Student reference sheet'!$A$2:$V$2400,8,FALSE) = "L"), "X", ""))</f>
        <v/>
      </c>
      <c r="Q259" s="30" t="str">
        <f>IF($A259 ="", "", VLOOKUP($A259, 'Student reference sheet'!$A$2:$V$2603,22,FALSE))</f>
        <v/>
      </c>
      <c r="R259" s="30" t="str">
        <f>IF($A259 &lt;&gt; "",VLOOKUP($A259,'Student reference sheet'!$A$2:$V$2329, 5,FALSE), "")</f>
        <v/>
      </c>
      <c r="S259" s="30" t="str">
        <f>IF($A259 &lt;&gt; "",VLOOKUP($A259,'Student reference sheet'!$A$2:$V$2329, 6,FALSE), "")</f>
        <v/>
      </c>
      <c r="T259" s="30" t="str">
        <f>IF($A259 = "","",
IF(VLOOKUP($A259,'Student reference sheet'!$A$2:$V$2329, 10,FALSE) = "Y", "Hispanic",
IF(VLOOKUP($A259,'Student reference sheet'!$A$2:$V$2329,11,FALSE) &lt;&gt; "",
IF(VLOOKUP($A259,'Student reference sheet'!$A$2:$V$2329,11,FALSE) = "UNK", "Unknown", VLOOKUP(VALUE(VLOOKUP($A259,'Student reference sheet'!$A$2:$V$2329,11,FALSE)),'Ethnicity Reference'!$A$2:$B$22,2,FALSE)),
IF(VLOOKUP($A259,'Student reference sheet'!$A$2:$V$2329,9,FALSE) &lt;&gt; "", VLOOKUP(VALUE(VLOOKUP($A259,'Student reference sheet'!$A$2:$V$2329,9,FALSE)),'Ethnicity Reference'!$A$2:$B$22,2,FALSE),"Unknown"))))</f>
        <v/>
      </c>
      <c r="U259" s="34"/>
    </row>
    <row r="260" spans="1:21" ht="15.75">
      <c r="A260" s="47"/>
      <c r="B260" s="33"/>
      <c r="C260" s="30" t="str">
        <f>IF($A260 &lt;&gt; "",VLOOKUP($A260,'Student reference sheet'!$A$2:$V$2329, 3,FALSE), "")</f>
        <v/>
      </c>
      <c r="D260" s="30" t="str">
        <f>IF($A260 &lt;&gt; "",VLOOKUP($A260,'Student reference sheet'!$A$2:$V$2329, 2,FALSE), "")</f>
        <v/>
      </c>
      <c r="E260" s="34"/>
      <c r="F260" s="34"/>
      <c r="G260" s="31" t="str">
        <f t="shared" ca="1" si="12"/>
        <v/>
      </c>
      <c r="H260" s="31" t="str">
        <f t="shared" ca="1" si="13"/>
        <v/>
      </c>
      <c r="I260" s="36" t="str">
        <f>IF($A260 = "", "",
IF(COUNTIF(MINIMUM_DAY_DATES[], Attendance!J260) &gt; 0, VLOOKUP(Attendance!$G260,MINIMUM_DAY_PERIOD_SCHEDULE[], 2,TRUE),
IF(COUNTIF(RALLY_DATES[], Attendance!J260) &gt; 0, VLOOKUP(Attendance!$G260,RALLY_PERIOD_SCHEDULE[], 2,TRUE),
IF(WEEKDAY(Attendance!$J260) = 2,
       IF(COUNTIF(FINALS_WEEK_MONDAY_DATE[],Attendance!$J260) &gt; 0, VLOOKUP(Attendance!$G260,FINALS_WEEK_MONDAY_PERIOD_SCHEDULE[],2,TRUE),
       VLOOKUP(Attendance!$G260,REGULAR_WEEK_SCHEDULE[],6,TRUE)),
IF(WEEKDAY($J260) = 3,
       IF(COUNTIF(FINALS_WEEK_TUESDAY_DATE[],Attendance!$J260) &gt; 0, VLOOKUP(Attendance!$G260,FINALS_WEEK_TUESDAY_PERIOD_SCHEDULE[],2,TRUE),
       VLOOKUP(Attendance!$G260,REGULAR_WEEK_SCHEDULE[[Tuesday]:[Period]],5,TRUE)),
IF(WEEKDAY(Attendance!$J260) = 4,
        IF(COUNTIF(BLOCK_WEDNESDAY_DATES[],Attendance!$J260) &gt; 0, VLOOKUP(Attendance!$G260,BLOCK_WEDNESDAY_PERIOD_SCHEDULE[],2,TRUE),
        IF(COUNTIF(FINALS_WEEK_WEDNESDAY_DATE[],Attendance!$J260) &gt; 0, VLOOKUP(Attendance!$G260,FINALS_WEEK_WEDNESDAY_PERIOD_SCHEDULE[],2,TRUE),
       VLOOKUP(Attendance!$G260,REGULAR_WEEK_SCHEDULE[[Wednesday]:[Period]],4,TRUE))),
IF(WEEKDAY($J260) = 5,
       IF(COUNTIF(BLOCK_THURSDAY_DATES[],Attendance!$J260) &gt; 0, VLOOKUP(Attendance!$G260,BLOCK_THURSDAY_PERIOD_SCHEDULE[],2,TRUE),
       IF(COUNTIF(FINALS_WEEK_THURSDAY_DATE[],Attendance!$J260) &gt; 0, VLOOKUP(Attendance!$G260,FINALS_WEEK_THURSDAY_PERIOD_SCHEDULE[],2,TRUE),
       VLOOKUP(Attendance!$G260,REGULAR_WEEK_SCHEDULE[[Thursday]:[Period]],3,TRUE))),
IF(WEEKDAY(Attendance!$J260) = 6,
       IF(COUNTIF(FINALS_WEEK_FRIDAY_DATE[],Attendance!$J260) &gt; 0, VLOOKUP(Attendance!$G260,FINALS_WEEK_FRIDAY_PERIOD_SCHEDULE[],2,TRUE),
       VLOOKUP(Attendance!$G260,REGULAR_WEEK_SCHEDULE[[Friday]:[Period]],2,TRUE))))))))))</f>
        <v/>
      </c>
      <c r="J260" s="32" t="str">
        <f t="shared" ca="1" si="14"/>
        <v/>
      </c>
      <c r="K260" s="32" t="str">
        <f>IF($A260 &lt;&gt; "",VLOOKUP($A260,'Student reference sheet'!$A$2:$V$2329, 7,FALSE), "")</f>
        <v/>
      </c>
      <c r="L260" s="30" t="str">
        <f>IF($A260 ="", "", VLOOKUP($A260, 'Student reference sheet'!$A$2:$Z$2603,23,FALSE))</f>
        <v/>
      </c>
      <c r="M260" s="30" t="str">
        <f>IF($A260 ="", "", VLOOKUP($A260, 'Student reference sheet'!$A$2:$Z$2603,24,FALSE))</f>
        <v/>
      </c>
      <c r="N260" s="30" t="str">
        <f>IF($A260 ="", "", VLOOKUP($A260, 'Student reference sheet'!$A$2:$Z$2603,26,FALSE))</f>
        <v/>
      </c>
      <c r="O260" s="30" t="str">
        <f>IF($A260 ="", "", VLOOKUP($A260, 'Student reference sheet'!$A$2:$Z$2603,25,FALSE))</f>
        <v/>
      </c>
      <c r="P260" s="30" t="str">
        <f>IF($A260 = "", "", IF(OR(VLOOKUP($A260,'Student reference sheet'!$A$2:$V$2400,8,FALSE) = "R",  VLOOKUP($A260,'Student reference sheet'!$A$2:$V$2400,8,FALSE) = "L"), "X", ""))</f>
        <v/>
      </c>
      <c r="Q260" s="30" t="str">
        <f>IF($A260 ="", "", VLOOKUP($A260, 'Student reference sheet'!$A$2:$V$2603,22,FALSE))</f>
        <v/>
      </c>
      <c r="R260" s="30" t="str">
        <f>IF($A260 &lt;&gt; "",VLOOKUP($A260,'Student reference sheet'!$A$2:$V$2329, 5,FALSE), "")</f>
        <v/>
      </c>
      <c r="S260" s="30" t="str">
        <f>IF($A260 &lt;&gt; "",VLOOKUP($A260,'Student reference sheet'!$A$2:$V$2329, 6,FALSE), "")</f>
        <v/>
      </c>
      <c r="T260" s="30" t="str">
        <f>IF($A260 = "","",
IF(VLOOKUP($A260,'Student reference sheet'!$A$2:$V$2329, 10,FALSE) = "Y", "Hispanic",
IF(VLOOKUP($A260,'Student reference sheet'!$A$2:$V$2329,11,FALSE) &lt;&gt; "",
IF(VLOOKUP($A260,'Student reference sheet'!$A$2:$V$2329,11,FALSE) = "UNK", "Unknown", VLOOKUP(VALUE(VLOOKUP($A260,'Student reference sheet'!$A$2:$V$2329,11,FALSE)),'Ethnicity Reference'!$A$2:$B$22,2,FALSE)),
IF(VLOOKUP($A260,'Student reference sheet'!$A$2:$V$2329,9,FALSE) &lt;&gt; "", VLOOKUP(VALUE(VLOOKUP($A260,'Student reference sheet'!$A$2:$V$2329,9,FALSE)),'Ethnicity Reference'!$A$2:$B$22,2,FALSE),"Unknown"))))</f>
        <v/>
      </c>
      <c r="U260" s="34"/>
    </row>
    <row r="261" spans="1:21" ht="15.75">
      <c r="A261" s="47"/>
      <c r="B261" s="33"/>
      <c r="C261" s="30" t="str">
        <f>IF($A261 &lt;&gt; "",VLOOKUP($A261,'Student reference sheet'!$A$2:$V$2329, 3,FALSE), "")</f>
        <v/>
      </c>
      <c r="D261" s="30" t="str">
        <f>IF($A261 &lt;&gt; "",VLOOKUP($A261,'Student reference sheet'!$A$2:$V$2329, 2,FALSE), "")</f>
        <v/>
      </c>
      <c r="E261" s="34"/>
      <c r="F261" s="34"/>
      <c r="G261" s="31" t="str">
        <f t="shared" ca="1" si="12"/>
        <v/>
      </c>
      <c r="H261" s="31" t="str">
        <f t="shared" ca="1" si="13"/>
        <v/>
      </c>
      <c r="I261" s="36" t="str">
        <f>IF($A261 = "", "",
IF(COUNTIF(MINIMUM_DAY_DATES[], Attendance!J261) &gt; 0, VLOOKUP(Attendance!$G261,MINIMUM_DAY_PERIOD_SCHEDULE[], 2,TRUE),
IF(COUNTIF(RALLY_DATES[], Attendance!J261) &gt; 0, VLOOKUP(Attendance!$G261,RALLY_PERIOD_SCHEDULE[], 2,TRUE),
IF(WEEKDAY(Attendance!$J261) = 2,
       IF(COUNTIF(FINALS_WEEK_MONDAY_DATE[],Attendance!$J261) &gt; 0, VLOOKUP(Attendance!$G261,FINALS_WEEK_MONDAY_PERIOD_SCHEDULE[],2,TRUE),
       VLOOKUP(Attendance!$G261,REGULAR_WEEK_SCHEDULE[],6,TRUE)),
IF(WEEKDAY($J261) = 3,
       IF(COUNTIF(FINALS_WEEK_TUESDAY_DATE[],Attendance!$J261) &gt; 0, VLOOKUP(Attendance!$G261,FINALS_WEEK_TUESDAY_PERIOD_SCHEDULE[],2,TRUE),
       VLOOKUP(Attendance!$G261,REGULAR_WEEK_SCHEDULE[[Tuesday]:[Period]],5,TRUE)),
IF(WEEKDAY(Attendance!$J261) = 4,
        IF(COUNTIF(BLOCK_WEDNESDAY_DATES[],Attendance!$J261) &gt; 0, VLOOKUP(Attendance!$G261,BLOCK_WEDNESDAY_PERIOD_SCHEDULE[],2,TRUE),
        IF(COUNTIF(FINALS_WEEK_WEDNESDAY_DATE[],Attendance!$J261) &gt; 0, VLOOKUP(Attendance!$G261,FINALS_WEEK_WEDNESDAY_PERIOD_SCHEDULE[],2,TRUE),
       VLOOKUP(Attendance!$G261,REGULAR_WEEK_SCHEDULE[[Wednesday]:[Period]],4,TRUE))),
IF(WEEKDAY($J261) = 5,
       IF(COUNTIF(BLOCK_THURSDAY_DATES[],Attendance!$J261) &gt; 0, VLOOKUP(Attendance!$G261,BLOCK_THURSDAY_PERIOD_SCHEDULE[],2,TRUE),
       IF(COUNTIF(FINALS_WEEK_THURSDAY_DATE[],Attendance!$J261) &gt; 0, VLOOKUP(Attendance!$G261,FINALS_WEEK_THURSDAY_PERIOD_SCHEDULE[],2,TRUE),
       VLOOKUP(Attendance!$G261,REGULAR_WEEK_SCHEDULE[[Thursday]:[Period]],3,TRUE))),
IF(WEEKDAY(Attendance!$J261) = 6,
       IF(COUNTIF(FINALS_WEEK_FRIDAY_DATE[],Attendance!$J261) &gt; 0, VLOOKUP(Attendance!$G261,FINALS_WEEK_FRIDAY_PERIOD_SCHEDULE[],2,TRUE),
       VLOOKUP(Attendance!$G261,REGULAR_WEEK_SCHEDULE[[Friday]:[Period]],2,TRUE))))))))))</f>
        <v/>
      </c>
      <c r="J261" s="32" t="str">
        <f t="shared" ca="1" si="14"/>
        <v/>
      </c>
      <c r="K261" s="32" t="str">
        <f>IF($A261 &lt;&gt; "",VLOOKUP($A261,'Student reference sheet'!$A$2:$V$2329, 7,FALSE), "")</f>
        <v/>
      </c>
      <c r="L261" s="30" t="str">
        <f>IF($A261 ="", "", VLOOKUP($A261, 'Student reference sheet'!$A$2:$Z$2603,23,FALSE))</f>
        <v/>
      </c>
      <c r="M261" s="30" t="str">
        <f>IF($A261 ="", "", VLOOKUP($A261, 'Student reference sheet'!$A$2:$Z$2603,24,FALSE))</f>
        <v/>
      </c>
      <c r="N261" s="30" t="str">
        <f>IF($A261 ="", "", VLOOKUP($A261, 'Student reference sheet'!$A$2:$Z$2603,26,FALSE))</f>
        <v/>
      </c>
      <c r="O261" s="30" t="str">
        <f>IF($A261 ="", "", VLOOKUP($A261, 'Student reference sheet'!$A$2:$Z$2603,25,FALSE))</f>
        <v/>
      </c>
      <c r="P261" s="30" t="str">
        <f>IF($A261 = "", "", IF(OR(VLOOKUP($A261,'Student reference sheet'!$A$2:$V$2400,8,FALSE) = "R",  VLOOKUP($A261,'Student reference sheet'!$A$2:$V$2400,8,FALSE) = "L"), "X", ""))</f>
        <v/>
      </c>
      <c r="Q261" s="30" t="str">
        <f>IF($A261 ="", "", VLOOKUP($A261, 'Student reference sheet'!$A$2:$V$2603,22,FALSE))</f>
        <v/>
      </c>
      <c r="R261" s="30" t="str">
        <f>IF($A261 &lt;&gt; "",VLOOKUP($A261,'Student reference sheet'!$A$2:$V$2329, 5,FALSE), "")</f>
        <v/>
      </c>
      <c r="S261" s="30" t="str">
        <f>IF($A261 &lt;&gt; "",VLOOKUP($A261,'Student reference sheet'!$A$2:$V$2329, 6,FALSE), "")</f>
        <v/>
      </c>
      <c r="T261" s="30" t="str">
        <f>IF($A261 = "","",
IF(VLOOKUP($A261,'Student reference sheet'!$A$2:$V$2329, 10,FALSE) = "Y", "Hispanic",
IF(VLOOKUP($A261,'Student reference sheet'!$A$2:$V$2329,11,FALSE) &lt;&gt; "",
IF(VLOOKUP($A261,'Student reference sheet'!$A$2:$V$2329,11,FALSE) = "UNK", "Unknown", VLOOKUP(VALUE(VLOOKUP($A261,'Student reference sheet'!$A$2:$V$2329,11,FALSE)),'Ethnicity Reference'!$A$2:$B$22,2,FALSE)),
IF(VLOOKUP($A261,'Student reference sheet'!$A$2:$V$2329,9,FALSE) &lt;&gt; "", VLOOKUP(VALUE(VLOOKUP($A261,'Student reference sheet'!$A$2:$V$2329,9,FALSE)),'Ethnicity Reference'!$A$2:$B$22,2,FALSE),"Unknown"))))</f>
        <v/>
      </c>
      <c r="U261" s="34"/>
    </row>
    <row r="262" spans="1:21" ht="15.75">
      <c r="A262" s="47"/>
      <c r="B262" s="33"/>
      <c r="C262" s="30" t="str">
        <f>IF($A262 &lt;&gt; "",VLOOKUP($A262,'Student reference sheet'!$A$2:$V$2329, 3,FALSE), "")</f>
        <v/>
      </c>
      <c r="D262" s="30" t="str">
        <f>IF($A262 &lt;&gt; "",VLOOKUP($A262,'Student reference sheet'!$A$2:$V$2329, 2,FALSE), "")</f>
        <v/>
      </c>
      <c r="E262" s="34"/>
      <c r="F262" s="34"/>
      <c r="G262" s="31" t="str">
        <f t="shared" ca="1" si="12"/>
        <v/>
      </c>
      <c r="H262" s="31" t="str">
        <f t="shared" ca="1" si="13"/>
        <v/>
      </c>
      <c r="I262" s="36" t="str">
        <f>IF($A262 = "", "",
IF(COUNTIF(MINIMUM_DAY_DATES[], Attendance!J262) &gt; 0, VLOOKUP(Attendance!$G262,MINIMUM_DAY_PERIOD_SCHEDULE[], 2,TRUE),
IF(COUNTIF(RALLY_DATES[], Attendance!J262) &gt; 0, VLOOKUP(Attendance!$G262,RALLY_PERIOD_SCHEDULE[], 2,TRUE),
IF(WEEKDAY(Attendance!$J262) = 2,
       IF(COUNTIF(FINALS_WEEK_MONDAY_DATE[],Attendance!$J262) &gt; 0, VLOOKUP(Attendance!$G262,FINALS_WEEK_MONDAY_PERIOD_SCHEDULE[],2,TRUE),
       VLOOKUP(Attendance!$G262,REGULAR_WEEK_SCHEDULE[],6,TRUE)),
IF(WEEKDAY($J262) = 3,
       IF(COUNTIF(FINALS_WEEK_TUESDAY_DATE[],Attendance!$J262) &gt; 0, VLOOKUP(Attendance!$G262,FINALS_WEEK_TUESDAY_PERIOD_SCHEDULE[],2,TRUE),
       VLOOKUP(Attendance!$G262,REGULAR_WEEK_SCHEDULE[[Tuesday]:[Period]],5,TRUE)),
IF(WEEKDAY(Attendance!$J262) = 4,
        IF(COUNTIF(BLOCK_WEDNESDAY_DATES[],Attendance!$J262) &gt; 0, VLOOKUP(Attendance!$G262,BLOCK_WEDNESDAY_PERIOD_SCHEDULE[],2,TRUE),
        IF(COUNTIF(FINALS_WEEK_WEDNESDAY_DATE[],Attendance!$J262) &gt; 0, VLOOKUP(Attendance!$G262,FINALS_WEEK_WEDNESDAY_PERIOD_SCHEDULE[],2,TRUE),
       VLOOKUP(Attendance!$G262,REGULAR_WEEK_SCHEDULE[[Wednesday]:[Period]],4,TRUE))),
IF(WEEKDAY($J262) = 5,
       IF(COUNTIF(BLOCK_THURSDAY_DATES[],Attendance!$J262) &gt; 0, VLOOKUP(Attendance!$G262,BLOCK_THURSDAY_PERIOD_SCHEDULE[],2,TRUE),
       IF(COUNTIF(FINALS_WEEK_THURSDAY_DATE[],Attendance!$J262) &gt; 0, VLOOKUP(Attendance!$G262,FINALS_WEEK_THURSDAY_PERIOD_SCHEDULE[],2,TRUE),
       VLOOKUP(Attendance!$G262,REGULAR_WEEK_SCHEDULE[[Thursday]:[Period]],3,TRUE))),
IF(WEEKDAY(Attendance!$J262) = 6,
       IF(COUNTIF(FINALS_WEEK_FRIDAY_DATE[],Attendance!$J262) &gt; 0, VLOOKUP(Attendance!$G262,FINALS_WEEK_FRIDAY_PERIOD_SCHEDULE[],2,TRUE),
       VLOOKUP(Attendance!$G262,REGULAR_WEEK_SCHEDULE[[Friday]:[Period]],2,TRUE))))))))))</f>
        <v/>
      </c>
      <c r="J262" s="32" t="str">
        <f t="shared" ca="1" si="14"/>
        <v/>
      </c>
      <c r="K262" s="32" t="str">
        <f>IF($A262 &lt;&gt; "",VLOOKUP($A262,'Student reference sheet'!$A$2:$V$2329, 7,FALSE), "")</f>
        <v/>
      </c>
      <c r="L262" s="30" t="str">
        <f>IF($A262 ="", "", VLOOKUP($A262, 'Student reference sheet'!$A$2:$Z$2603,23,FALSE))</f>
        <v/>
      </c>
      <c r="M262" s="30" t="str">
        <f>IF($A262 ="", "", VLOOKUP($A262, 'Student reference sheet'!$A$2:$Z$2603,24,FALSE))</f>
        <v/>
      </c>
      <c r="N262" s="30" t="str">
        <f>IF($A262 ="", "", VLOOKUP($A262, 'Student reference sheet'!$A$2:$Z$2603,26,FALSE))</f>
        <v/>
      </c>
      <c r="O262" s="30" t="str">
        <f>IF($A262 ="", "", VLOOKUP($A262, 'Student reference sheet'!$A$2:$Z$2603,25,FALSE))</f>
        <v/>
      </c>
      <c r="P262" s="30" t="str">
        <f>IF($A262 = "", "", IF(OR(VLOOKUP($A262,'Student reference sheet'!$A$2:$V$2400,8,FALSE) = "R",  VLOOKUP($A262,'Student reference sheet'!$A$2:$V$2400,8,FALSE) = "L"), "X", ""))</f>
        <v/>
      </c>
      <c r="Q262" s="30" t="str">
        <f>IF($A262 ="", "", VLOOKUP($A262, 'Student reference sheet'!$A$2:$V$2603,22,FALSE))</f>
        <v/>
      </c>
      <c r="R262" s="30" t="str">
        <f>IF($A262 &lt;&gt; "",VLOOKUP($A262,'Student reference sheet'!$A$2:$V$2329, 5,FALSE), "")</f>
        <v/>
      </c>
      <c r="S262" s="30" t="str">
        <f>IF($A262 &lt;&gt; "",VLOOKUP($A262,'Student reference sheet'!$A$2:$V$2329, 6,FALSE), "")</f>
        <v/>
      </c>
      <c r="T262" s="30" t="str">
        <f>IF($A262 = "","",
IF(VLOOKUP($A262,'Student reference sheet'!$A$2:$V$2329, 10,FALSE) = "Y", "Hispanic",
IF(VLOOKUP($A262,'Student reference sheet'!$A$2:$V$2329,11,FALSE) &lt;&gt; "",
IF(VLOOKUP($A262,'Student reference sheet'!$A$2:$V$2329,11,FALSE) = "UNK", "Unknown", VLOOKUP(VALUE(VLOOKUP($A262,'Student reference sheet'!$A$2:$V$2329,11,FALSE)),'Ethnicity Reference'!$A$2:$B$22,2,FALSE)),
IF(VLOOKUP($A262,'Student reference sheet'!$A$2:$V$2329,9,FALSE) &lt;&gt; "", VLOOKUP(VALUE(VLOOKUP($A262,'Student reference sheet'!$A$2:$V$2329,9,FALSE)),'Ethnicity Reference'!$A$2:$B$22,2,FALSE),"Unknown"))))</f>
        <v/>
      </c>
      <c r="U262" s="34"/>
    </row>
    <row r="263" spans="1:21" ht="15.75">
      <c r="A263" s="47"/>
      <c r="B263" s="33"/>
      <c r="C263" s="30" t="str">
        <f>IF($A263 &lt;&gt; "",VLOOKUP($A263,'Student reference sheet'!$A$2:$V$2329, 3,FALSE), "")</f>
        <v/>
      </c>
      <c r="D263" s="30" t="str">
        <f>IF($A263 &lt;&gt; "",VLOOKUP($A263,'Student reference sheet'!$A$2:$V$2329, 2,FALSE), "")</f>
        <v/>
      </c>
      <c r="E263" s="34"/>
      <c r="F263" s="34"/>
      <c r="G263" s="31" t="str">
        <f t="shared" ca="1" si="12"/>
        <v/>
      </c>
      <c r="H263" s="31" t="str">
        <f t="shared" ca="1" si="13"/>
        <v/>
      </c>
      <c r="I263" s="36" t="str">
        <f>IF($A263 = "", "",
IF(COUNTIF(MINIMUM_DAY_DATES[], Attendance!J263) &gt; 0, VLOOKUP(Attendance!$G263,MINIMUM_DAY_PERIOD_SCHEDULE[], 2,TRUE),
IF(COUNTIF(RALLY_DATES[], Attendance!J263) &gt; 0, VLOOKUP(Attendance!$G263,RALLY_PERIOD_SCHEDULE[], 2,TRUE),
IF(WEEKDAY(Attendance!$J263) = 2,
       IF(COUNTIF(FINALS_WEEK_MONDAY_DATE[],Attendance!$J263) &gt; 0, VLOOKUP(Attendance!$G263,FINALS_WEEK_MONDAY_PERIOD_SCHEDULE[],2,TRUE),
       VLOOKUP(Attendance!$G263,REGULAR_WEEK_SCHEDULE[],6,TRUE)),
IF(WEEKDAY($J263) = 3,
       IF(COUNTIF(FINALS_WEEK_TUESDAY_DATE[],Attendance!$J263) &gt; 0, VLOOKUP(Attendance!$G263,FINALS_WEEK_TUESDAY_PERIOD_SCHEDULE[],2,TRUE),
       VLOOKUP(Attendance!$G263,REGULAR_WEEK_SCHEDULE[[Tuesday]:[Period]],5,TRUE)),
IF(WEEKDAY(Attendance!$J263) = 4,
        IF(COUNTIF(BLOCK_WEDNESDAY_DATES[],Attendance!$J263) &gt; 0, VLOOKUP(Attendance!$G263,BLOCK_WEDNESDAY_PERIOD_SCHEDULE[],2,TRUE),
        IF(COUNTIF(FINALS_WEEK_WEDNESDAY_DATE[],Attendance!$J263) &gt; 0, VLOOKUP(Attendance!$G263,FINALS_WEEK_WEDNESDAY_PERIOD_SCHEDULE[],2,TRUE),
       VLOOKUP(Attendance!$G263,REGULAR_WEEK_SCHEDULE[[Wednesday]:[Period]],4,TRUE))),
IF(WEEKDAY($J263) = 5,
       IF(COUNTIF(BLOCK_THURSDAY_DATES[],Attendance!$J263) &gt; 0, VLOOKUP(Attendance!$G263,BLOCK_THURSDAY_PERIOD_SCHEDULE[],2,TRUE),
       IF(COUNTIF(FINALS_WEEK_THURSDAY_DATE[],Attendance!$J263) &gt; 0, VLOOKUP(Attendance!$G263,FINALS_WEEK_THURSDAY_PERIOD_SCHEDULE[],2,TRUE),
       VLOOKUP(Attendance!$G263,REGULAR_WEEK_SCHEDULE[[Thursday]:[Period]],3,TRUE))),
IF(WEEKDAY(Attendance!$J263) = 6,
       IF(COUNTIF(FINALS_WEEK_FRIDAY_DATE[],Attendance!$J263) &gt; 0, VLOOKUP(Attendance!$G263,FINALS_WEEK_FRIDAY_PERIOD_SCHEDULE[],2,TRUE),
       VLOOKUP(Attendance!$G263,REGULAR_WEEK_SCHEDULE[[Friday]:[Period]],2,TRUE))))))))))</f>
        <v/>
      </c>
      <c r="J263" s="32" t="str">
        <f t="shared" ca="1" si="14"/>
        <v/>
      </c>
      <c r="K263" s="32" t="str">
        <f>IF($A263 &lt;&gt; "",VLOOKUP($A263,'Student reference sheet'!$A$2:$V$2329, 7,FALSE), "")</f>
        <v/>
      </c>
      <c r="L263" s="30" t="str">
        <f>IF($A263 ="", "", VLOOKUP($A263, 'Student reference sheet'!$A$2:$Z$2603,23,FALSE))</f>
        <v/>
      </c>
      <c r="M263" s="30" t="str">
        <f>IF($A263 ="", "", VLOOKUP($A263, 'Student reference sheet'!$A$2:$Z$2603,24,FALSE))</f>
        <v/>
      </c>
      <c r="N263" s="30" t="str">
        <f>IF($A263 ="", "", VLOOKUP($A263, 'Student reference sheet'!$A$2:$Z$2603,26,FALSE))</f>
        <v/>
      </c>
      <c r="O263" s="30" t="str">
        <f>IF($A263 ="", "", VLOOKUP($A263, 'Student reference sheet'!$A$2:$Z$2603,25,FALSE))</f>
        <v/>
      </c>
      <c r="P263" s="30" t="str">
        <f>IF($A263 = "", "", IF(OR(VLOOKUP($A263,'Student reference sheet'!$A$2:$V$2400,8,FALSE) = "R",  VLOOKUP($A263,'Student reference sheet'!$A$2:$V$2400,8,FALSE) = "L"), "X", ""))</f>
        <v/>
      </c>
      <c r="Q263" s="30" t="str">
        <f>IF($A263 ="", "", VLOOKUP($A263, 'Student reference sheet'!$A$2:$V$2603,22,FALSE))</f>
        <v/>
      </c>
      <c r="R263" s="30" t="str">
        <f>IF($A263 &lt;&gt; "",VLOOKUP($A263,'Student reference sheet'!$A$2:$V$2329, 5,FALSE), "")</f>
        <v/>
      </c>
      <c r="S263" s="30" t="str">
        <f>IF($A263 &lt;&gt; "",VLOOKUP($A263,'Student reference sheet'!$A$2:$V$2329, 6,FALSE), "")</f>
        <v/>
      </c>
      <c r="T263" s="30" t="str">
        <f>IF($A263 = "","",
IF(VLOOKUP($A263,'Student reference sheet'!$A$2:$V$2329, 10,FALSE) = "Y", "Hispanic",
IF(VLOOKUP($A263,'Student reference sheet'!$A$2:$V$2329,11,FALSE) &lt;&gt; "",
IF(VLOOKUP($A263,'Student reference sheet'!$A$2:$V$2329,11,FALSE) = "UNK", "Unknown", VLOOKUP(VALUE(VLOOKUP($A263,'Student reference sheet'!$A$2:$V$2329,11,FALSE)),'Ethnicity Reference'!$A$2:$B$22,2,FALSE)),
IF(VLOOKUP($A263,'Student reference sheet'!$A$2:$V$2329,9,FALSE) &lt;&gt; "", VLOOKUP(VALUE(VLOOKUP($A263,'Student reference sheet'!$A$2:$V$2329,9,FALSE)),'Ethnicity Reference'!$A$2:$B$22,2,FALSE),"Unknown"))))</f>
        <v/>
      </c>
      <c r="U263" s="34"/>
    </row>
    <row r="264" spans="1:21" ht="15.75">
      <c r="A264" s="47"/>
      <c r="B264" s="33"/>
      <c r="C264" s="30" t="str">
        <f>IF($A264 &lt;&gt; "",VLOOKUP($A264,'Student reference sheet'!$A$2:$V$2329, 3,FALSE), "")</f>
        <v/>
      </c>
      <c r="D264" s="30" t="str">
        <f>IF($A264 &lt;&gt; "",VLOOKUP($A264,'Student reference sheet'!$A$2:$V$2329, 2,FALSE), "")</f>
        <v/>
      </c>
      <c r="E264" s="34"/>
      <c r="F264" s="34"/>
      <c r="G264" s="31" t="str">
        <f t="shared" ca="1" si="12"/>
        <v/>
      </c>
      <c r="H264" s="31" t="str">
        <f t="shared" ca="1" si="13"/>
        <v/>
      </c>
      <c r="I264" s="36" t="str">
        <f>IF($A264 = "", "",
IF(COUNTIF(MINIMUM_DAY_DATES[], Attendance!J264) &gt; 0, VLOOKUP(Attendance!$G264,MINIMUM_DAY_PERIOD_SCHEDULE[], 2,TRUE),
IF(COUNTIF(RALLY_DATES[], Attendance!J264) &gt; 0, VLOOKUP(Attendance!$G264,RALLY_PERIOD_SCHEDULE[], 2,TRUE),
IF(WEEKDAY(Attendance!$J264) = 2,
       IF(COUNTIF(FINALS_WEEK_MONDAY_DATE[],Attendance!$J264) &gt; 0, VLOOKUP(Attendance!$G264,FINALS_WEEK_MONDAY_PERIOD_SCHEDULE[],2,TRUE),
       VLOOKUP(Attendance!$G264,REGULAR_WEEK_SCHEDULE[],6,TRUE)),
IF(WEEKDAY($J264) = 3,
       IF(COUNTIF(FINALS_WEEK_TUESDAY_DATE[],Attendance!$J264) &gt; 0, VLOOKUP(Attendance!$G264,FINALS_WEEK_TUESDAY_PERIOD_SCHEDULE[],2,TRUE),
       VLOOKUP(Attendance!$G264,REGULAR_WEEK_SCHEDULE[[Tuesday]:[Period]],5,TRUE)),
IF(WEEKDAY(Attendance!$J264) = 4,
        IF(COUNTIF(BLOCK_WEDNESDAY_DATES[],Attendance!$J264) &gt; 0, VLOOKUP(Attendance!$G264,BLOCK_WEDNESDAY_PERIOD_SCHEDULE[],2,TRUE),
        IF(COUNTIF(FINALS_WEEK_WEDNESDAY_DATE[],Attendance!$J264) &gt; 0, VLOOKUP(Attendance!$G264,FINALS_WEEK_WEDNESDAY_PERIOD_SCHEDULE[],2,TRUE),
       VLOOKUP(Attendance!$G264,REGULAR_WEEK_SCHEDULE[[Wednesday]:[Period]],4,TRUE))),
IF(WEEKDAY($J264) = 5,
       IF(COUNTIF(BLOCK_THURSDAY_DATES[],Attendance!$J264) &gt; 0, VLOOKUP(Attendance!$G264,BLOCK_THURSDAY_PERIOD_SCHEDULE[],2,TRUE),
       IF(COUNTIF(FINALS_WEEK_THURSDAY_DATE[],Attendance!$J264) &gt; 0, VLOOKUP(Attendance!$G264,FINALS_WEEK_THURSDAY_PERIOD_SCHEDULE[],2,TRUE),
       VLOOKUP(Attendance!$G264,REGULAR_WEEK_SCHEDULE[[Thursday]:[Period]],3,TRUE))),
IF(WEEKDAY(Attendance!$J264) = 6,
       IF(COUNTIF(FINALS_WEEK_FRIDAY_DATE[],Attendance!$J264) &gt; 0, VLOOKUP(Attendance!$G264,FINALS_WEEK_FRIDAY_PERIOD_SCHEDULE[],2,TRUE),
       VLOOKUP(Attendance!$G264,REGULAR_WEEK_SCHEDULE[[Friday]:[Period]],2,TRUE))))))))))</f>
        <v/>
      </c>
      <c r="J264" s="32" t="str">
        <f t="shared" ca="1" si="14"/>
        <v/>
      </c>
      <c r="K264" s="32" t="str">
        <f>IF($A264 &lt;&gt; "",VLOOKUP($A264,'Student reference sheet'!$A$2:$V$2329, 7,FALSE), "")</f>
        <v/>
      </c>
      <c r="L264" s="30" t="str">
        <f>IF($A264 ="", "", VLOOKUP($A264, 'Student reference sheet'!$A$2:$Z$2603,23,FALSE))</f>
        <v/>
      </c>
      <c r="M264" s="30" t="str">
        <f>IF($A264 ="", "", VLOOKUP($A264, 'Student reference sheet'!$A$2:$Z$2603,24,FALSE))</f>
        <v/>
      </c>
      <c r="N264" s="30" t="str">
        <f>IF($A264 ="", "", VLOOKUP($A264, 'Student reference sheet'!$A$2:$Z$2603,26,FALSE))</f>
        <v/>
      </c>
      <c r="O264" s="30" t="str">
        <f>IF($A264 ="", "", VLOOKUP($A264, 'Student reference sheet'!$A$2:$Z$2603,25,FALSE))</f>
        <v/>
      </c>
      <c r="P264" s="30" t="str">
        <f>IF($A264 = "", "", IF(OR(VLOOKUP($A264,'Student reference sheet'!$A$2:$V$2400,8,FALSE) = "R",  VLOOKUP($A264,'Student reference sheet'!$A$2:$V$2400,8,FALSE) = "L"), "X", ""))</f>
        <v/>
      </c>
      <c r="Q264" s="30" t="str">
        <f>IF($A264 ="", "", VLOOKUP($A264, 'Student reference sheet'!$A$2:$V$2603,22,FALSE))</f>
        <v/>
      </c>
      <c r="R264" s="30" t="str">
        <f>IF($A264 &lt;&gt; "",VLOOKUP($A264,'Student reference sheet'!$A$2:$V$2329, 5,FALSE), "")</f>
        <v/>
      </c>
      <c r="S264" s="30" t="str">
        <f>IF($A264 &lt;&gt; "",VLOOKUP($A264,'Student reference sheet'!$A$2:$V$2329, 6,FALSE), "")</f>
        <v/>
      </c>
      <c r="T264" s="30" t="str">
        <f>IF($A264 = "","",
IF(VLOOKUP($A264,'Student reference sheet'!$A$2:$V$2329, 10,FALSE) = "Y", "Hispanic",
IF(VLOOKUP($A264,'Student reference sheet'!$A$2:$V$2329,11,FALSE) &lt;&gt; "",
IF(VLOOKUP($A264,'Student reference sheet'!$A$2:$V$2329,11,FALSE) = "UNK", "Unknown", VLOOKUP(VALUE(VLOOKUP($A264,'Student reference sheet'!$A$2:$V$2329,11,FALSE)),'Ethnicity Reference'!$A$2:$B$22,2,FALSE)),
IF(VLOOKUP($A264,'Student reference sheet'!$A$2:$V$2329,9,FALSE) &lt;&gt; "", VLOOKUP(VALUE(VLOOKUP($A264,'Student reference sheet'!$A$2:$V$2329,9,FALSE)),'Ethnicity Reference'!$A$2:$B$22,2,FALSE),"Unknown"))))</f>
        <v/>
      </c>
      <c r="U264" s="34"/>
    </row>
    <row r="265" spans="1:21" ht="15.75">
      <c r="A265" s="47"/>
      <c r="B265" s="33"/>
      <c r="C265" s="30" t="str">
        <f>IF($A265 &lt;&gt; "",VLOOKUP($A265,'Student reference sheet'!$A$2:$V$2329, 3,FALSE), "")</f>
        <v/>
      </c>
      <c r="D265" s="30" t="str">
        <f>IF($A265 &lt;&gt; "",VLOOKUP($A265,'Student reference sheet'!$A$2:$V$2329, 2,FALSE), "")</f>
        <v/>
      </c>
      <c r="E265" s="34"/>
      <c r="F265" s="34"/>
      <c r="G265" s="31" t="str">
        <f t="shared" ca="1" si="12"/>
        <v/>
      </c>
      <c r="H265" s="31" t="str">
        <f t="shared" ca="1" si="13"/>
        <v/>
      </c>
      <c r="I265" s="36" t="str">
        <f>IF($A265 = "", "",
IF(COUNTIF(MINIMUM_DAY_DATES[], Attendance!J265) &gt; 0, VLOOKUP(Attendance!$G265,MINIMUM_DAY_PERIOD_SCHEDULE[], 2,TRUE),
IF(COUNTIF(RALLY_DATES[], Attendance!J265) &gt; 0, VLOOKUP(Attendance!$G265,RALLY_PERIOD_SCHEDULE[], 2,TRUE),
IF(WEEKDAY(Attendance!$J265) = 2,
       IF(COUNTIF(FINALS_WEEK_MONDAY_DATE[],Attendance!$J265) &gt; 0, VLOOKUP(Attendance!$G265,FINALS_WEEK_MONDAY_PERIOD_SCHEDULE[],2,TRUE),
       VLOOKUP(Attendance!$G265,REGULAR_WEEK_SCHEDULE[],6,TRUE)),
IF(WEEKDAY($J265) = 3,
       IF(COUNTIF(FINALS_WEEK_TUESDAY_DATE[],Attendance!$J265) &gt; 0, VLOOKUP(Attendance!$G265,FINALS_WEEK_TUESDAY_PERIOD_SCHEDULE[],2,TRUE),
       VLOOKUP(Attendance!$G265,REGULAR_WEEK_SCHEDULE[[Tuesday]:[Period]],5,TRUE)),
IF(WEEKDAY(Attendance!$J265) = 4,
        IF(COUNTIF(BLOCK_WEDNESDAY_DATES[],Attendance!$J265) &gt; 0, VLOOKUP(Attendance!$G265,BLOCK_WEDNESDAY_PERIOD_SCHEDULE[],2,TRUE),
        IF(COUNTIF(FINALS_WEEK_WEDNESDAY_DATE[],Attendance!$J265) &gt; 0, VLOOKUP(Attendance!$G265,FINALS_WEEK_WEDNESDAY_PERIOD_SCHEDULE[],2,TRUE),
       VLOOKUP(Attendance!$G265,REGULAR_WEEK_SCHEDULE[[Wednesday]:[Period]],4,TRUE))),
IF(WEEKDAY($J265) = 5,
       IF(COUNTIF(BLOCK_THURSDAY_DATES[],Attendance!$J265) &gt; 0, VLOOKUP(Attendance!$G265,BLOCK_THURSDAY_PERIOD_SCHEDULE[],2,TRUE),
       IF(COUNTIF(FINALS_WEEK_THURSDAY_DATE[],Attendance!$J265) &gt; 0, VLOOKUP(Attendance!$G265,FINALS_WEEK_THURSDAY_PERIOD_SCHEDULE[],2,TRUE),
       VLOOKUP(Attendance!$G265,REGULAR_WEEK_SCHEDULE[[Thursday]:[Period]],3,TRUE))),
IF(WEEKDAY(Attendance!$J265) = 6,
       IF(COUNTIF(FINALS_WEEK_FRIDAY_DATE[],Attendance!$J265) &gt; 0, VLOOKUP(Attendance!$G265,FINALS_WEEK_FRIDAY_PERIOD_SCHEDULE[],2,TRUE),
       VLOOKUP(Attendance!$G265,REGULAR_WEEK_SCHEDULE[[Friday]:[Period]],2,TRUE))))))))))</f>
        <v/>
      </c>
      <c r="J265" s="32" t="str">
        <f t="shared" ca="1" si="14"/>
        <v/>
      </c>
      <c r="K265" s="32" t="str">
        <f>IF($A265 &lt;&gt; "",VLOOKUP($A265,'Student reference sheet'!$A$2:$V$2329, 7,FALSE), "")</f>
        <v/>
      </c>
      <c r="L265" s="30" t="str">
        <f>IF($A265 ="", "", VLOOKUP($A265, 'Student reference sheet'!$A$2:$Z$2603,23,FALSE))</f>
        <v/>
      </c>
      <c r="M265" s="30" t="str">
        <f>IF($A265 ="", "", VLOOKUP($A265, 'Student reference sheet'!$A$2:$Z$2603,24,FALSE))</f>
        <v/>
      </c>
      <c r="N265" s="30" t="str">
        <f>IF($A265 ="", "", VLOOKUP($A265, 'Student reference sheet'!$A$2:$Z$2603,26,FALSE))</f>
        <v/>
      </c>
      <c r="O265" s="30" t="str">
        <f>IF($A265 ="", "", VLOOKUP($A265, 'Student reference sheet'!$A$2:$Z$2603,25,FALSE))</f>
        <v/>
      </c>
      <c r="P265" s="30" t="str">
        <f>IF($A265 = "", "", IF(OR(VLOOKUP($A265,'Student reference sheet'!$A$2:$V$2400,8,FALSE) = "R",  VLOOKUP($A265,'Student reference sheet'!$A$2:$V$2400,8,FALSE) = "L"), "X", ""))</f>
        <v/>
      </c>
      <c r="Q265" s="30" t="str">
        <f>IF($A265 ="", "", VLOOKUP($A265, 'Student reference sheet'!$A$2:$V$2603,22,FALSE))</f>
        <v/>
      </c>
      <c r="R265" s="30" t="str">
        <f>IF($A265 &lt;&gt; "",VLOOKUP($A265,'Student reference sheet'!$A$2:$V$2329, 5,FALSE), "")</f>
        <v/>
      </c>
      <c r="S265" s="30" t="str">
        <f>IF($A265 &lt;&gt; "",VLOOKUP($A265,'Student reference sheet'!$A$2:$V$2329, 6,FALSE), "")</f>
        <v/>
      </c>
      <c r="T265" s="30" t="str">
        <f>IF($A265 = "","",
IF(VLOOKUP($A265,'Student reference sheet'!$A$2:$V$2329, 10,FALSE) = "Y", "Hispanic",
IF(VLOOKUP($A265,'Student reference sheet'!$A$2:$V$2329,11,FALSE) &lt;&gt; "",
IF(VLOOKUP($A265,'Student reference sheet'!$A$2:$V$2329,11,FALSE) = "UNK", "Unknown", VLOOKUP(VALUE(VLOOKUP($A265,'Student reference sheet'!$A$2:$V$2329,11,FALSE)),'Ethnicity Reference'!$A$2:$B$22,2,FALSE)),
IF(VLOOKUP($A265,'Student reference sheet'!$A$2:$V$2329,9,FALSE) &lt;&gt; "", VLOOKUP(VALUE(VLOOKUP($A265,'Student reference sheet'!$A$2:$V$2329,9,FALSE)),'Ethnicity Reference'!$A$2:$B$22,2,FALSE),"Unknown"))))</f>
        <v/>
      </c>
      <c r="U265" s="34"/>
    </row>
    <row r="266" spans="1:21" ht="15.75">
      <c r="A266" s="47"/>
      <c r="B266" s="33"/>
      <c r="C266" s="30" t="str">
        <f>IF($A266 &lt;&gt; "",VLOOKUP($A266,'Student reference sheet'!$A$2:$V$2329, 3,FALSE), "")</f>
        <v/>
      </c>
      <c r="D266" s="30" t="str">
        <f>IF($A266 &lt;&gt; "",VLOOKUP($A266,'Student reference sheet'!$A$2:$V$2329, 2,FALSE), "")</f>
        <v/>
      </c>
      <c r="E266" s="34"/>
      <c r="F266" s="34"/>
      <c r="G266" s="31" t="str">
        <f t="shared" ca="1" si="12"/>
        <v/>
      </c>
      <c r="H266" s="31" t="str">
        <f t="shared" ca="1" si="13"/>
        <v/>
      </c>
      <c r="I266" s="36" t="str">
        <f>IF($A266 = "", "",
IF(COUNTIF(MINIMUM_DAY_DATES[], Attendance!J266) &gt; 0, VLOOKUP(Attendance!$G266,MINIMUM_DAY_PERIOD_SCHEDULE[], 2,TRUE),
IF(COUNTIF(RALLY_DATES[], Attendance!J266) &gt; 0, VLOOKUP(Attendance!$G266,RALLY_PERIOD_SCHEDULE[], 2,TRUE),
IF(WEEKDAY(Attendance!$J266) = 2,
       IF(COUNTIF(FINALS_WEEK_MONDAY_DATE[],Attendance!$J266) &gt; 0, VLOOKUP(Attendance!$G266,FINALS_WEEK_MONDAY_PERIOD_SCHEDULE[],2,TRUE),
       VLOOKUP(Attendance!$G266,REGULAR_WEEK_SCHEDULE[],6,TRUE)),
IF(WEEKDAY($J266) = 3,
       IF(COUNTIF(FINALS_WEEK_TUESDAY_DATE[],Attendance!$J266) &gt; 0, VLOOKUP(Attendance!$G266,FINALS_WEEK_TUESDAY_PERIOD_SCHEDULE[],2,TRUE),
       VLOOKUP(Attendance!$G266,REGULAR_WEEK_SCHEDULE[[Tuesday]:[Period]],5,TRUE)),
IF(WEEKDAY(Attendance!$J266) = 4,
        IF(COUNTIF(BLOCK_WEDNESDAY_DATES[],Attendance!$J266) &gt; 0, VLOOKUP(Attendance!$G266,BLOCK_WEDNESDAY_PERIOD_SCHEDULE[],2,TRUE),
        IF(COUNTIF(FINALS_WEEK_WEDNESDAY_DATE[],Attendance!$J266) &gt; 0, VLOOKUP(Attendance!$G266,FINALS_WEEK_WEDNESDAY_PERIOD_SCHEDULE[],2,TRUE),
       VLOOKUP(Attendance!$G266,REGULAR_WEEK_SCHEDULE[[Wednesday]:[Period]],4,TRUE))),
IF(WEEKDAY($J266) = 5,
       IF(COUNTIF(BLOCK_THURSDAY_DATES[],Attendance!$J266) &gt; 0, VLOOKUP(Attendance!$G266,BLOCK_THURSDAY_PERIOD_SCHEDULE[],2,TRUE),
       IF(COUNTIF(FINALS_WEEK_THURSDAY_DATE[],Attendance!$J266) &gt; 0, VLOOKUP(Attendance!$G266,FINALS_WEEK_THURSDAY_PERIOD_SCHEDULE[],2,TRUE),
       VLOOKUP(Attendance!$G266,REGULAR_WEEK_SCHEDULE[[Thursday]:[Period]],3,TRUE))),
IF(WEEKDAY(Attendance!$J266) = 6,
       IF(COUNTIF(FINALS_WEEK_FRIDAY_DATE[],Attendance!$J266) &gt; 0, VLOOKUP(Attendance!$G266,FINALS_WEEK_FRIDAY_PERIOD_SCHEDULE[],2,TRUE),
       VLOOKUP(Attendance!$G266,REGULAR_WEEK_SCHEDULE[[Friday]:[Period]],2,TRUE))))))))))</f>
        <v/>
      </c>
      <c r="J266" s="32" t="str">
        <f t="shared" ca="1" si="14"/>
        <v/>
      </c>
      <c r="K266" s="32" t="str">
        <f>IF($A266 &lt;&gt; "",VLOOKUP($A266,'Student reference sheet'!$A$2:$V$2329, 7,FALSE), "")</f>
        <v/>
      </c>
      <c r="L266" s="30" t="str">
        <f>IF($A266 ="", "", VLOOKUP($A266, 'Student reference sheet'!$A$2:$Z$2603,23,FALSE))</f>
        <v/>
      </c>
      <c r="M266" s="30" t="str">
        <f>IF($A266 ="", "", VLOOKUP($A266, 'Student reference sheet'!$A$2:$Z$2603,24,FALSE))</f>
        <v/>
      </c>
      <c r="N266" s="30" t="str">
        <f>IF($A266 ="", "", VLOOKUP($A266, 'Student reference sheet'!$A$2:$Z$2603,26,FALSE))</f>
        <v/>
      </c>
      <c r="O266" s="30" t="str">
        <f>IF($A266 ="", "", VLOOKUP($A266, 'Student reference sheet'!$A$2:$Z$2603,25,FALSE))</f>
        <v/>
      </c>
      <c r="P266" s="30" t="str">
        <f>IF($A266 = "", "", IF(OR(VLOOKUP($A266,'Student reference sheet'!$A$2:$V$2400,8,FALSE) = "R",  VLOOKUP($A266,'Student reference sheet'!$A$2:$V$2400,8,FALSE) = "L"), "X", ""))</f>
        <v/>
      </c>
      <c r="Q266" s="30" t="str">
        <f>IF($A266 ="", "", VLOOKUP($A266, 'Student reference sheet'!$A$2:$V$2603,22,FALSE))</f>
        <v/>
      </c>
      <c r="R266" s="30" t="str">
        <f>IF($A266 &lt;&gt; "",VLOOKUP($A266,'Student reference sheet'!$A$2:$V$2329, 5,FALSE), "")</f>
        <v/>
      </c>
      <c r="S266" s="30" t="str">
        <f>IF($A266 &lt;&gt; "",VLOOKUP($A266,'Student reference sheet'!$A$2:$V$2329, 6,FALSE), "")</f>
        <v/>
      </c>
      <c r="T266" s="30" t="str">
        <f>IF($A266 = "","",
IF(VLOOKUP($A266,'Student reference sheet'!$A$2:$V$2329, 10,FALSE) = "Y", "Hispanic",
IF(VLOOKUP($A266,'Student reference sheet'!$A$2:$V$2329,11,FALSE) &lt;&gt; "",
IF(VLOOKUP($A266,'Student reference sheet'!$A$2:$V$2329,11,FALSE) = "UNK", "Unknown", VLOOKUP(VALUE(VLOOKUP($A266,'Student reference sheet'!$A$2:$V$2329,11,FALSE)),'Ethnicity Reference'!$A$2:$B$22,2,FALSE)),
IF(VLOOKUP($A266,'Student reference sheet'!$A$2:$V$2329,9,FALSE) &lt;&gt; "", VLOOKUP(VALUE(VLOOKUP($A266,'Student reference sheet'!$A$2:$V$2329,9,FALSE)),'Ethnicity Reference'!$A$2:$B$22,2,FALSE),"Unknown"))))</f>
        <v/>
      </c>
      <c r="U266" s="34"/>
    </row>
    <row r="267" spans="1:21" ht="15.75">
      <c r="A267" s="47"/>
      <c r="B267" s="33"/>
      <c r="C267" s="30" t="str">
        <f>IF($A267 &lt;&gt; "",VLOOKUP($A267,'Student reference sheet'!$A$2:$V$2329, 3,FALSE), "")</f>
        <v/>
      </c>
      <c r="D267" s="30" t="str">
        <f>IF($A267 &lt;&gt; "",VLOOKUP($A267,'Student reference sheet'!$A$2:$V$2329, 2,FALSE), "")</f>
        <v/>
      </c>
      <c r="E267" s="34"/>
      <c r="F267" s="34"/>
      <c r="G267" s="31" t="str">
        <f t="shared" ca="1" si="12"/>
        <v/>
      </c>
      <c r="H267" s="31" t="str">
        <f t="shared" ca="1" si="13"/>
        <v/>
      </c>
      <c r="I267" s="36" t="str">
        <f>IF($A267 = "", "",
IF(COUNTIF(MINIMUM_DAY_DATES[], Attendance!J267) &gt; 0, VLOOKUP(Attendance!$G267,MINIMUM_DAY_PERIOD_SCHEDULE[], 2,TRUE),
IF(COUNTIF(RALLY_DATES[], Attendance!J267) &gt; 0, VLOOKUP(Attendance!$G267,RALLY_PERIOD_SCHEDULE[], 2,TRUE),
IF(WEEKDAY(Attendance!$J267) = 2,
       IF(COUNTIF(FINALS_WEEK_MONDAY_DATE[],Attendance!$J267) &gt; 0, VLOOKUP(Attendance!$G267,FINALS_WEEK_MONDAY_PERIOD_SCHEDULE[],2,TRUE),
       VLOOKUP(Attendance!$G267,REGULAR_WEEK_SCHEDULE[],6,TRUE)),
IF(WEEKDAY($J267) = 3,
       IF(COUNTIF(FINALS_WEEK_TUESDAY_DATE[],Attendance!$J267) &gt; 0, VLOOKUP(Attendance!$G267,FINALS_WEEK_TUESDAY_PERIOD_SCHEDULE[],2,TRUE),
       VLOOKUP(Attendance!$G267,REGULAR_WEEK_SCHEDULE[[Tuesday]:[Period]],5,TRUE)),
IF(WEEKDAY(Attendance!$J267) = 4,
        IF(COUNTIF(BLOCK_WEDNESDAY_DATES[],Attendance!$J267) &gt; 0, VLOOKUP(Attendance!$G267,BLOCK_WEDNESDAY_PERIOD_SCHEDULE[],2,TRUE),
        IF(COUNTIF(FINALS_WEEK_WEDNESDAY_DATE[],Attendance!$J267) &gt; 0, VLOOKUP(Attendance!$G267,FINALS_WEEK_WEDNESDAY_PERIOD_SCHEDULE[],2,TRUE),
       VLOOKUP(Attendance!$G267,REGULAR_WEEK_SCHEDULE[[Wednesday]:[Period]],4,TRUE))),
IF(WEEKDAY($J267) = 5,
       IF(COUNTIF(BLOCK_THURSDAY_DATES[],Attendance!$J267) &gt; 0, VLOOKUP(Attendance!$G267,BLOCK_THURSDAY_PERIOD_SCHEDULE[],2,TRUE),
       IF(COUNTIF(FINALS_WEEK_THURSDAY_DATE[],Attendance!$J267) &gt; 0, VLOOKUP(Attendance!$G267,FINALS_WEEK_THURSDAY_PERIOD_SCHEDULE[],2,TRUE),
       VLOOKUP(Attendance!$G267,REGULAR_WEEK_SCHEDULE[[Thursday]:[Period]],3,TRUE))),
IF(WEEKDAY(Attendance!$J267) = 6,
       IF(COUNTIF(FINALS_WEEK_FRIDAY_DATE[],Attendance!$J267) &gt; 0, VLOOKUP(Attendance!$G267,FINALS_WEEK_FRIDAY_PERIOD_SCHEDULE[],2,TRUE),
       VLOOKUP(Attendance!$G267,REGULAR_WEEK_SCHEDULE[[Friday]:[Period]],2,TRUE))))))))))</f>
        <v/>
      </c>
      <c r="J267" s="32" t="str">
        <f t="shared" ca="1" si="14"/>
        <v/>
      </c>
      <c r="K267" s="32" t="str">
        <f>IF($A267 &lt;&gt; "",VLOOKUP($A267,'Student reference sheet'!$A$2:$V$2329, 7,FALSE), "")</f>
        <v/>
      </c>
      <c r="L267" s="30" t="str">
        <f>IF($A267 ="", "", VLOOKUP($A267, 'Student reference sheet'!$A$2:$Z$2603,23,FALSE))</f>
        <v/>
      </c>
      <c r="M267" s="30" t="str">
        <f>IF($A267 ="", "", VLOOKUP($A267, 'Student reference sheet'!$A$2:$Z$2603,24,FALSE))</f>
        <v/>
      </c>
      <c r="N267" s="30" t="str">
        <f>IF($A267 ="", "", VLOOKUP($A267, 'Student reference sheet'!$A$2:$Z$2603,26,FALSE))</f>
        <v/>
      </c>
      <c r="O267" s="30" t="str">
        <f>IF($A267 ="", "", VLOOKUP($A267, 'Student reference sheet'!$A$2:$Z$2603,25,FALSE))</f>
        <v/>
      </c>
      <c r="P267" s="30" t="str">
        <f>IF($A267 = "", "", IF(OR(VLOOKUP($A267,'Student reference sheet'!$A$2:$V$2400,8,FALSE) = "R",  VLOOKUP($A267,'Student reference sheet'!$A$2:$V$2400,8,FALSE) = "L"), "X", ""))</f>
        <v/>
      </c>
      <c r="Q267" s="30" t="str">
        <f>IF($A267 ="", "", VLOOKUP($A267, 'Student reference sheet'!$A$2:$V$2603,22,FALSE))</f>
        <v/>
      </c>
      <c r="R267" s="30" t="str">
        <f>IF($A267 &lt;&gt; "",VLOOKUP($A267,'Student reference sheet'!$A$2:$V$2329, 5,FALSE), "")</f>
        <v/>
      </c>
      <c r="S267" s="30" t="str">
        <f>IF($A267 &lt;&gt; "",VLOOKUP($A267,'Student reference sheet'!$A$2:$V$2329, 6,FALSE), "")</f>
        <v/>
      </c>
      <c r="T267" s="30" t="str">
        <f>IF($A267 = "","",
IF(VLOOKUP($A267,'Student reference sheet'!$A$2:$V$2329, 10,FALSE) = "Y", "Hispanic",
IF(VLOOKUP($A267,'Student reference sheet'!$A$2:$V$2329,11,FALSE) &lt;&gt; "",
IF(VLOOKUP($A267,'Student reference sheet'!$A$2:$V$2329,11,FALSE) = "UNK", "Unknown", VLOOKUP(VALUE(VLOOKUP($A267,'Student reference sheet'!$A$2:$V$2329,11,FALSE)),'Ethnicity Reference'!$A$2:$B$22,2,FALSE)),
IF(VLOOKUP($A267,'Student reference sheet'!$A$2:$V$2329,9,FALSE) &lt;&gt; "", VLOOKUP(VALUE(VLOOKUP($A267,'Student reference sheet'!$A$2:$V$2329,9,FALSE)),'Ethnicity Reference'!$A$2:$B$22,2,FALSE),"Unknown"))))</f>
        <v/>
      </c>
      <c r="U267" s="34"/>
    </row>
    <row r="268" spans="1:21" ht="15.75">
      <c r="A268" s="47"/>
      <c r="B268" s="33"/>
      <c r="C268" s="30" t="str">
        <f>IF($A268 &lt;&gt; "",VLOOKUP($A268,'Student reference sheet'!$A$2:$V$2329, 3,FALSE), "")</f>
        <v/>
      </c>
      <c r="D268" s="30" t="str">
        <f>IF($A268 &lt;&gt; "",VLOOKUP($A268,'Student reference sheet'!$A$2:$V$2329, 2,FALSE), "")</f>
        <v/>
      </c>
      <c r="E268" s="34"/>
      <c r="F268" s="34"/>
      <c r="G268" s="31" t="str">
        <f t="shared" ca="1" si="12"/>
        <v/>
      </c>
      <c r="H268" s="31" t="str">
        <f t="shared" ca="1" si="13"/>
        <v/>
      </c>
      <c r="I268" s="36" t="str">
        <f>IF($A268 = "", "",
IF(COUNTIF(MINIMUM_DAY_DATES[], Attendance!J268) &gt; 0, VLOOKUP(Attendance!$G268,MINIMUM_DAY_PERIOD_SCHEDULE[], 2,TRUE),
IF(COUNTIF(RALLY_DATES[], Attendance!J268) &gt; 0, VLOOKUP(Attendance!$G268,RALLY_PERIOD_SCHEDULE[], 2,TRUE),
IF(WEEKDAY(Attendance!$J268) = 2,
       IF(COUNTIF(FINALS_WEEK_MONDAY_DATE[],Attendance!$J268) &gt; 0, VLOOKUP(Attendance!$G268,FINALS_WEEK_MONDAY_PERIOD_SCHEDULE[],2,TRUE),
       VLOOKUP(Attendance!$G268,REGULAR_WEEK_SCHEDULE[],6,TRUE)),
IF(WEEKDAY($J268) = 3,
       IF(COUNTIF(FINALS_WEEK_TUESDAY_DATE[],Attendance!$J268) &gt; 0, VLOOKUP(Attendance!$G268,FINALS_WEEK_TUESDAY_PERIOD_SCHEDULE[],2,TRUE),
       VLOOKUP(Attendance!$G268,REGULAR_WEEK_SCHEDULE[[Tuesday]:[Period]],5,TRUE)),
IF(WEEKDAY(Attendance!$J268) = 4,
        IF(COUNTIF(BLOCK_WEDNESDAY_DATES[],Attendance!$J268) &gt; 0, VLOOKUP(Attendance!$G268,BLOCK_WEDNESDAY_PERIOD_SCHEDULE[],2,TRUE),
        IF(COUNTIF(FINALS_WEEK_WEDNESDAY_DATE[],Attendance!$J268) &gt; 0, VLOOKUP(Attendance!$G268,FINALS_WEEK_WEDNESDAY_PERIOD_SCHEDULE[],2,TRUE),
       VLOOKUP(Attendance!$G268,REGULAR_WEEK_SCHEDULE[[Wednesday]:[Period]],4,TRUE))),
IF(WEEKDAY($J268) = 5,
       IF(COUNTIF(BLOCK_THURSDAY_DATES[],Attendance!$J268) &gt; 0, VLOOKUP(Attendance!$G268,BLOCK_THURSDAY_PERIOD_SCHEDULE[],2,TRUE),
       IF(COUNTIF(FINALS_WEEK_THURSDAY_DATE[],Attendance!$J268) &gt; 0, VLOOKUP(Attendance!$G268,FINALS_WEEK_THURSDAY_PERIOD_SCHEDULE[],2,TRUE),
       VLOOKUP(Attendance!$G268,REGULAR_WEEK_SCHEDULE[[Thursday]:[Period]],3,TRUE))),
IF(WEEKDAY(Attendance!$J268) = 6,
       IF(COUNTIF(FINALS_WEEK_FRIDAY_DATE[],Attendance!$J268) &gt; 0, VLOOKUP(Attendance!$G268,FINALS_WEEK_FRIDAY_PERIOD_SCHEDULE[],2,TRUE),
       VLOOKUP(Attendance!$G268,REGULAR_WEEK_SCHEDULE[[Friday]:[Period]],2,TRUE))))))))))</f>
        <v/>
      </c>
      <c r="J268" s="32" t="str">
        <f t="shared" ca="1" si="14"/>
        <v/>
      </c>
      <c r="K268" s="32" t="str">
        <f>IF($A268 &lt;&gt; "",VLOOKUP($A268,'Student reference sheet'!$A$2:$V$2329, 7,FALSE), "")</f>
        <v/>
      </c>
      <c r="L268" s="30" t="str">
        <f>IF($A268 ="", "", VLOOKUP($A268, 'Student reference sheet'!$A$2:$Z$2603,23,FALSE))</f>
        <v/>
      </c>
      <c r="M268" s="30" t="str">
        <f>IF($A268 ="", "", VLOOKUP($A268, 'Student reference sheet'!$A$2:$Z$2603,24,FALSE))</f>
        <v/>
      </c>
      <c r="N268" s="30" t="str">
        <f>IF($A268 ="", "", VLOOKUP($A268, 'Student reference sheet'!$A$2:$Z$2603,26,FALSE))</f>
        <v/>
      </c>
      <c r="O268" s="30" t="str">
        <f>IF($A268 ="", "", VLOOKUP($A268, 'Student reference sheet'!$A$2:$Z$2603,25,FALSE))</f>
        <v/>
      </c>
      <c r="P268" s="30" t="str">
        <f>IF($A268 = "", "", IF(OR(VLOOKUP($A268,'Student reference sheet'!$A$2:$V$2400,8,FALSE) = "R",  VLOOKUP($A268,'Student reference sheet'!$A$2:$V$2400,8,FALSE) = "L"), "X", ""))</f>
        <v/>
      </c>
      <c r="Q268" s="30" t="str">
        <f>IF($A268 ="", "", VLOOKUP($A268, 'Student reference sheet'!$A$2:$V$2603,22,FALSE))</f>
        <v/>
      </c>
      <c r="R268" s="30" t="str">
        <f>IF($A268 &lt;&gt; "",VLOOKUP($A268,'Student reference sheet'!$A$2:$V$2329, 5,FALSE), "")</f>
        <v/>
      </c>
      <c r="S268" s="30" t="str">
        <f>IF($A268 &lt;&gt; "",VLOOKUP($A268,'Student reference sheet'!$A$2:$V$2329, 6,FALSE), "")</f>
        <v/>
      </c>
      <c r="T268" s="30" t="str">
        <f>IF($A268 = "","",
IF(VLOOKUP($A268,'Student reference sheet'!$A$2:$V$2329, 10,FALSE) = "Y", "Hispanic",
IF(VLOOKUP($A268,'Student reference sheet'!$A$2:$V$2329,11,FALSE) &lt;&gt; "",
IF(VLOOKUP($A268,'Student reference sheet'!$A$2:$V$2329,11,FALSE) = "UNK", "Unknown", VLOOKUP(VALUE(VLOOKUP($A268,'Student reference sheet'!$A$2:$V$2329,11,FALSE)),'Ethnicity Reference'!$A$2:$B$22,2,FALSE)),
IF(VLOOKUP($A268,'Student reference sheet'!$A$2:$V$2329,9,FALSE) &lt;&gt; "", VLOOKUP(VALUE(VLOOKUP($A268,'Student reference sheet'!$A$2:$V$2329,9,FALSE)),'Ethnicity Reference'!$A$2:$B$22,2,FALSE),"Unknown"))))</f>
        <v/>
      </c>
      <c r="U268" s="34"/>
    </row>
    <row r="269" spans="1:21" ht="15.75">
      <c r="A269" s="47"/>
      <c r="B269" s="33"/>
      <c r="C269" s="30" t="str">
        <f>IF($A269 &lt;&gt; "",VLOOKUP($A269,'Student reference sheet'!$A$2:$V$2329, 3,FALSE), "")</f>
        <v/>
      </c>
      <c r="D269" s="30" t="str">
        <f>IF($A269 &lt;&gt; "",VLOOKUP($A269,'Student reference sheet'!$A$2:$V$2329, 2,FALSE), "")</f>
        <v/>
      </c>
      <c r="E269" s="34"/>
      <c r="F269" s="34"/>
      <c r="G269" s="31" t="str">
        <f t="shared" ca="1" si="12"/>
        <v/>
      </c>
      <c r="H269" s="31" t="str">
        <f t="shared" ca="1" si="13"/>
        <v/>
      </c>
      <c r="I269" s="36" t="str">
        <f>IF($A269 = "", "",
IF(COUNTIF(MINIMUM_DAY_DATES[], Attendance!J269) &gt; 0, VLOOKUP(Attendance!$G269,MINIMUM_DAY_PERIOD_SCHEDULE[], 2,TRUE),
IF(COUNTIF(RALLY_DATES[], Attendance!J269) &gt; 0, VLOOKUP(Attendance!$G269,RALLY_PERIOD_SCHEDULE[], 2,TRUE),
IF(WEEKDAY(Attendance!$J269) = 2,
       IF(COUNTIF(FINALS_WEEK_MONDAY_DATE[],Attendance!$J269) &gt; 0, VLOOKUP(Attendance!$G269,FINALS_WEEK_MONDAY_PERIOD_SCHEDULE[],2,TRUE),
       VLOOKUP(Attendance!$G269,REGULAR_WEEK_SCHEDULE[],6,TRUE)),
IF(WEEKDAY($J269) = 3,
       IF(COUNTIF(FINALS_WEEK_TUESDAY_DATE[],Attendance!$J269) &gt; 0, VLOOKUP(Attendance!$G269,FINALS_WEEK_TUESDAY_PERIOD_SCHEDULE[],2,TRUE),
       VLOOKUP(Attendance!$G269,REGULAR_WEEK_SCHEDULE[[Tuesday]:[Period]],5,TRUE)),
IF(WEEKDAY(Attendance!$J269) = 4,
        IF(COUNTIF(BLOCK_WEDNESDAY_DATES[],Attendance!$J269) &gt; 0, VLOOKUP(Attendance!$G269,BLOCK_WEDNESDAY_PERIOD_SCHEDULE[],2,TRUE),
        IF(COUNTIF(FINALS_WEEK_WEDNESDAY_DATE[],Attendance!$J269) &gt; 0, VLOOKUP(Attendance!$G269,FINALS_WEEK_WEDNESDAY_PERIOD_SCHEDULE[],2,TRUE),
       VLOOKUP(Attendance!$G269,REGULAR_WEEK_SCHEDULE[[Wednesday]:[Period]],4,TRUE))),
IF(WEEKDAY($J269) = 5,
       IF(COUNTIF(BLOCK_THURSDAY_DATES[],Attendance!$J269) &gt; 0, VLOOKUP(Attendance!$G269,BLOCK_THURSDAY_PERIOD_SCHEDULE[],2,TRUE),
       IF(COUNTIF(FINALS_WEEK_THURSDAY_DATE[],Attendance!$J269) &gt; 0, VLOOKUP(Attendance!$G269,FINALS_WEEK_THURSDAY_PERIOD_SCHEDULE[],2,TRUE),
       VLOOKUP(Attendance!$G269,REGULAR_WEEK_SCHEDULE[[Thursday]:[Period]],3,TRUE))),
IF(WEEKDAY(Attendance!$J269) = 6,
       IF(COUNTIF(FINALS_WEEK_FRIDAY_DATE[],Attendance!$J269) &gt; 0, VLOOKUP(Attendance!$G269,FINALS_WEEK_FRIDAY_PERIOD_SCHEDULE[],2,TRUE),
       VLOOKUP(Attendance!$G269,REGULAR_WEEK_SCHEDULE[[Friday]:[Period]],2,TRUE))))))))))</f>
        <v/>
      </c>
      <c r="J269" s="32" t="str">
        <f t="shared" ca="1" si="14"/>
        <v/>
      </c>
      <c r="K269" s="32" t="str">
        <f>IF($A269 &lt;&gt; "",VLOOKUP($A269,'Student reference sheet'!$A$2:$V$2329, 7,FALSE), "")</f>
        <v/>
      </c>
      <c r="L269" s="30" t="str">
        <f>IF($A269 ="", "", VLOOKUP($A269, 'Student reference sheet'!$A$2:$Z$2603,23,FALSE))</f>
        <v/>
      </c>
      <c r="M269" s="30" t="str">
        <f>IF($A269 ="", "", VLOOKUP($A269, 'Student reference sheet'!$A$2:$Z$2603,24,FALSE))</f>
        <v/>
      </c>
      <c r="N269" s="30" t="str">
        <f>IF($A269 ="", "", VLOOKUP($A269, 'Student reference sheet'!$A$2:$Z$2603,26,FALSE))</f>
        <v/>
      </c>
      <c r="O269" s="30" t="str">
        <f>IF($A269 ="", "", VLOOKUP($A269, 'Student reference sheet'!$A$2:$Z$2603,25,FALSE))</f>
        <v/>
      </c>
      <c r="P269" s="30" t="str">
        <f>IF($A269 = "", "", IF(OR(VLOOKUP($A269,'Student reference sheet'!$A$2:$V$2400,8,FALSE) = "R",  VLOOKUP($A269,'Student reference sheet'!$A$2:$V$2400,8,FALSE) = "L"), "X", ""))</f>
        <v/>
      </c>
      <c r="Q269" s="30" t="str">
        <f>IF($A269 ="", "", VLOOKUP($A269, 'Student reference sheet'!$A$2:$V$2603,22,FALSE))</f>
        <v/>
      </c>
      <c r="R269" s="30" t="str">
        <f>IF($A269 &lt;&gt; "",VLOOKUP($A269,'Student reference sheet'!$A$2:$V$2329, 5,FALSE), "")</f>
        <v/>
      </c>
      <c r="S269" s="30" t="str">
        <f>IF($A269 &lt;&gt; "",VLOOKUP($A269,'Student reference sheet'!$A$2:$V$2329, 6,FALSE), "")</f>
        <v/>
      </c>
      <c r="T269" s="30" t="str">
        <f>IF($A269 = "","",
IF(VLOOKUP($A269,'Student reference sheet'!$A$2:$V$2329, 10,FALSE) = "Y", "Hispanic",
IF(VLOOKUP($A269,'Student reference sheet'!$A$2:$V$2329,11,FALSE) &lt;&gt; "",
IF(VLOOKUP($A269,'Student reference sheet'!$A$2:$V$2329,11,FALSE) = "UNK", "Unknown", VLOOKUP(VALUE(VLOOKUP($A269,'Student reference sheet'!$A$2:$V$2329,11,FALSE)),'Ethnicity Reference'!$A$2:$B$22,2,FALSE)),
IF(VLOOKUP($A269,'Student reference sheet'!$A$2:$V$2329,9,FALSE) &lt;&gt; "", VLOOKUP(VALUE(VLOOKUP($A269,'Student reference sheet'!$A$2:$V$2329,9,FALSE)),'Ethnicity Reference'!$A$2:$B$22,2,FALSE),"Unknown"))))</f>
        <v/>
      </c>
      <c r="U269" s="34"/>
    </row>
    <row r="270" spans="1:21" ht="15.75">
      <c r="A270" s="47"/>
      <c r="B270" s="33"/>
      <c r="C270" s="30" t="str">
        <f>IF($A270 &lt;&gt; "",VLOOKUP($A270,'Student reference sheet'!$A$2:$V$2329, 3,FALSE), "")</f>
        <v/>
      </c>
      <c r="D270" s="30" t="str">
        <f>IF($A270 &lt;&gt; "",VLOOKUP($A270,'Student reference sheet'!$A$2:$V$2329, 2,FALSE), "")</f>
        <v/>
      </c>
      <c r="E270" s="34"/>
      <c r="F270" s="34"/>
      <c r="G270" s="31" t="str">
        <f t="shared" ca="1" si="12"/>
        <v/>
      </c>
      <c r="H270" s="31" t="str">
        <f t="shared" ca="1" si="13"/>
        <v/>
      </c>
      <c r="I270" s="36" t="str">
        <f>IF($A270 = "", "",
IF(COUNTIF(MINIMUM_DAY_DATES[], Attendance!J270) &gt; 0, VLOOKUP(Attendance!$G270,MINIMUM_DAY_PERIOD_SCHEDULE[], 2,TRUE),
IF(COUNTIF(RALLY_DATES[], Attendance!J270) &gt; 0, VLOOKUP(Attendance!$G270,RALLY_PERIOD_SCHEDULE[], 2,TRUE),
IF(WEEKDAY(Attendance!$J270) = 2,
       IF(COUNTIF(FINALS_WEEK_MONDAY_DATE[],Attendance!$J270) &gt; 0, VLOOKUP(Attendance!$G270,FINALS_WEEK_MONDAY_PERIOD_SCHEDULE[],2,TRUE),
       VLOOKUP(Attendance!$G270,REGULAR_WEEK_SCHEDULE[],6,TRUE)),
IF(WEEKDAY($J270) = 3,
       IF(COUNTIF(FINALS_WEEK_TUESDAY_DATE[],Attendance!$J270) &gt; 0, VLOOKUP(Attendance!$G270,FINALS_WEEK_TUESDAY_PERIOD_SCHEDULE[],2,TRUE),
       VLOOKUP(Attendance!$G270,REGULAR_WEEK_SCHEDULE[[Tuesday]:[Period]],5,TRUE)),
IF(WEEKDAY(Attendance!$J270) = 4,
        IF(COUNTIF(BLOCK_WEDNESDAY_DATES[],Attendance!$J270) &gt; 0, VLOOKUP(Attendance!$G270,BLOCK_WEDNESDAY_PERIOD_SCHEDULE[],2,TRUE),
        IF(COUNTIF(FINALS_WEEK_WEDNESDAY_DATE[],Attendance!$J270) &gt; 0, VLOOKUP(Attendance!$G270,FINALS_WEEK_WEDNESDAY_PERIOD_SCHEDULE[],2,TRUE),
       VLOOKUP(Attendance!$G270,REGULAR_WEEK_SCHEDULE[[Wednesday]:[Period]],4,TRUE))),
IF(WEEKDAY($J270) = 5,
       IF(COUNTIF(BLOCK_THURSDAY_DATES[],Attendance!$J270) &gt; 0, VLOOKUP(Attendance!$G270,BLOCK_THURSDAY_PERIOD_SCHEDULE[],2,TRUE),
       IF(COUNTIF(FINALS_WEEK_THURSDAY_DATE[],Attendance!$J270) &gt; 0, VLOOKUP(Attendance!$G270,FINALS_WEEK_THURSDAY_PERIOD_SCHEDULE[],2,TRUE),
       VLOOKUP(Attendance!$G270,REGULAR_WEEK_SCHEDULE[[Thursday]:[Period]],3,TRUE))),
IF(WEEKDAY(Attendance!$J270) = 6,
       IF(COUNTIF(FINALS_WEEK_FRIDAY_DATE[],Attendance!$J270) &gt; 0, VLOOKUP(Attendance!$G270,FINALS_WEEK_FRIDAY_PERIOD_SCHEDULE[],2,TRUE),
       VLOOKUP(Attendance!$G270,REGULAR_WEEK_SCHEDULE[[Friday]:[Period]],2,TRUE))))))))))</f>
        <v/>
      </c>
      <c r="J270" s="32" t="str">
        <f t="shared" ca="1" si="14"/>
        <v/>
      </c>
      <c r="K270" s="32" t="str">
        <f>IF($A270 &lt;&gt; "",VLOOKUP($A270,'Student reference sheet'!$A$2:$V$2329, 7,FALSE), "")</f>
        <v/>
      </c>
      <c r="L270" s="30" t="str">
        <f>IF($A270 ="", "", VLOOKUP($A270, 'Student reference sheet'!$A$2:$Z$2603,23,FALSE))</f>
        <v/>
      </c>
      <c r="M270" s="30" t="str">
        <f>IF($A270 ="", "", VLOOKUP($A270, 'Student reference sheet'!$A$2:$Z$2603,24,FALSE))</f>
        <v/>
      </c>
      <c r="N270" s="30" t="str">
        <f>IF($A270 ="", "", VLOOKUP($A270, 'Student reference sheet'!$A$2:$Z$2603,26,FALSE))</f>
        <v/>
      </c>
      <c r="O270" s="30" t="str">
        <f>IF($A270 ="", "", VLOOKUP($A270, 'Student reference sheet'!$A$2:$Z$2603,25,FALSE))</f>
        <v/>
      </c>
      <c r="P270" s="30" t="str">
        <f>IF($A270 = "", "", IF(OR(VLOOKUP($A270,'Student reference sheet'!$A$2:$V$2400,8,FALSE) = "R",  VLOOKUP($A270,'Student reference sheet'!$A$2:$V$2400,8,FALSE) = "L"), "X", ""))</f>
        <v/>
      </c>
      <c r="Q270" s="30" t="str">
        <f>IF($A270 ="", "", VLOOKUP($A270, 'Student reference sheet'!$A$2:$V$2603,22,FALSE))</f>
        <v/>
      </c>
      <c r="R270" s="30" t="str">
        <f>IF($A270 &lt;&gt; "",VLOOKUP($A270,'Student reference sheet'!$A$2:$V$2329, 5,FALSE), "")</f>
        <v/>
      </c>
      <c r="S270" s="30" t="str">
        <f>IF($A270 &lt;&gt; "",VLOOKUP($A270,'Student reference sheet'!$A$2:$V$2329, 6,FALSE), "")</f>
        <v/>
      </c>
      <c r="T270" s="30" t="str">
        <f>IF($A270 = "","",
IF(VLOOKUP($A270,'Student reference sheet'!$A$2:$V$2329, 10,FALSE) = "Y", "Hispanic",
IF(VLOOKUP($A270,'Student reference sheet'!$A$2:$V$2329,11,FALSE) &lt;&gt; "",
IF(VLOOKUP($A270,'Student reference sheet'!$A$2:$V$2329,11,FALSE) = "UNK", "Unknown", VLOOKUP(VALUE(VLOOKUP($A270,'Student reference sheet'!$A$2:$V$2329,11,FALSE)),'Ethnicity Reference'!$A$2:$B$22,2,FALSE)),
IF(VLOOKUP($A270,'Student reference sheet'!$A$2:$V$2329,9,FALSE) &lt;&gt; "", VLOOKUP(VALUE(VLOOKUP($A270,'Student reference sheet'!$A$2:$V$2329,9,FALSE)),'Ethnicity Reference'!$A$2:$B$22,2,FALSE),"Unknown"))))</f>
        <v/>
      </c>
      <c r="U270" s="34"/>
    </row>
    <row r="271" spans="1:21" ht="15.75">
      <c r="A271" s="47"/>
      <c r="B271" s="33"/>
      <c r="C271" s="30" t="str">
        <f>IF($A271 &lt;&gt; "",VLOOKUP($A271,'Student reference sheet'!$A$2:$V$2329, 3,FALSE), "")</f>
        <v/>
      </c>
      <c r="D271" s="30" t="str">
        <f>IF($A271 &lt;&gt; "",VLOOKUP($A271,'Student reference sheet'!$A$2:$V$2329, 2,FALSE), "")</f>
        <v/>
      </c>
      <c r="E271" s="34"/>
      <c r="F271" s="34"/>
      <c r="G271" s="31" t="str">
        <f t="shared" ca="1" si="12"/>
        <v/>
      </c>
      <c r="H271" s="31" t="str">
        <f t="shared" ca="1" si="13"/>
        <v/>
      </c>
      <c r="I271" s="36" t="str">
        <f>IF($A271 = "", "",
IF(COUNTIF(MINIMUM_DAY_DATES[], Attendance!J271) &gt; 0, VLOOKUP(Attendance!$G271,MINIMUM_DAY_PERIOD_SCHEDULE[], 2,TRUE),
IF(COUNTIF(RALLY_DATES[], Attendance!J271) &gt; 0, VLOOKUP(Attendance!$G271,RALLY_PERIOD_SCHEDULE[], 2,TRUE),
IF(WEEKDAY(Attendance!$J271) = 2,
       IF(COUNTIF(FINALS_WEEK_MONDAY_DATE[],Attendance!$J271) &gt; 0, VLOOKUP(Attendance!$G271,FINALS_WEEK_MONDAY_PERIOD_SCHEDULE[],2,TRUE),
       VLOOKUP(Attendance!$G271,REGULAR_WEEK_SCHEDULE[],6,TRUE)),
IF(WEEKDAY($J271) = 3,
       IF(COUNTIF(FINALS_WEEK_TUESDAY_DATE[],Attendance!$J271) &gt; 0, VLOOKUP(Attendance!$G271,FINALS_WEEK_TUESDAY_PERIOD_SCHEDULE[],2,TRUE),
       VLOOKUP(Attendance!$G271,REGULAR_WEEK_SCHEDULE[[Tuesday]:[Period]],5,TRUE)),
IF(WEEKDAY(Attendance!$J271) = 4,
        IF(COUNTIF(BLOCK_WEDNESDAY_DATES[],Attendance!$J271) &gt; 0, VLOOKUP(Attendance!$G271,BLOCK_WEDNESDAY_PERIOD_SCHEDULE[],2,TRUE),
        IF(COUNTIF(FINALS_WEEK_WEDNESDAY_DATE[],Attendance!$J271) &gt; 0, VLOOKUP(Attendance!$G271,FINALS_WEEK_WEDNESDAY_PERIOD_SCHEDULE[],2,TRUE),
       VLOOKUP(Attendance!$G271,REGULAR_WEEK_SCHEDULE[[Wednesday]:[Period]],4,TRUE))),
IF(WEEKDAY($J271) = 5,
       IF(COUNTIF(BLOCK_THURSDAY_DATES[],Attendance!$J271) &gt; 0, VLOOKUP(Attendance!$G271,BLOCK_THURSDAY_PERIOD_SCHEDULE[],2,TRUE),
       IF(COUNTIF(FINALS_WEEK_THURSDAY_DATE[],Attendance!$J271) &gt; 0, VLOOKUP(Attendance!$G271,FINALS_WEEK_THURSDAY_PERIOD_SCHEDULE[],2,TRUE),
       VLOOKUP(Attendance!$G271,REGULAR_WEEK_SCHEDULE[[Thursday]:[Period]],3,TRUE))),
IF(WEEKDAY(Attendance!$J271) = 6,
       IF(COUNTIF(FINALS_WEEK_FRIDAY_DATE[],Attendance!$J271) &gt; 0, VLOOKUP(Attendance!$G271,FINALS_WEEK_FRIDAY_PERIOD_SCHEDULE[],2,TRUE),
       VLOOKUP(Attendance!$G271,REGULAR_WEEK_SCHEDULE[[Friday]:[Period]],2,TRUE))))))))))</f>
        <v/>
      </c>
      <c r="J271" s="32" t="str">
        <f t="shared" ca="1" si="14"/>
        <v/>
      </c>
      <c r="K271" s="32" t="str">
        <f>IF($A271 &lt;&gt; "",VLOOKUP($A271,'Student reference sheet'!$A$2:$V$2329, 7,FALSE), "")</f>
        <v/>
      </c>
      <c r="L271" s="30" t="str">
        <f>IF($A271 ="", "", VLOOKUP($A271, 'Student reference sheet'!$A$2:$Z$2603,23,FALSE))</f>
        <v/>
      </c>
      <c r="M271" s="30" t="str">
        <f>IF($A271 ="", "", VLOOKUP($A271, 'Student reference sheet'!$A$2:$Z$2603,24,FALSE))</f>
        <v/>
      </c>
      <c r="N271" s="30" t="str">
        <f>IF($A271 ="", "", VLOOKUP($A271, 'Student reference sheet'!$A$2:$Z$2603,26,FALSE))</f>
        <v/>
      </c>
      <c r="O271" s="30" t="str">
        <f>IF($A271 ="", "", VLOOKUP($A271, 'Student reference sheet'!$A$2:$Z$2603,25,FALSE))</f>
        <v/>
      </c>
      <c r="P271" s="30" t="str">
        <f>IF($A271 = "", "", IF(OR(VLOOKUP($A271,'Student reference sheet'!$A$2:$V$2400,8,FALSE) = "R",  VLOOKUP($A271,'Student reference sheet'!$A$2:$V$2400,8,FALSE) = "L"), "X", ""))</f>
        <v/>
      </c>
      <c r="Q271" s="30" t="str">
        <f>IF($A271 ="", "", VLOOKUP($A271, 'Student reference sheet'!$A$2:$V$2603,22,FALSE))</f>
        <v/>
      </c>
      <c r="R271" s="30" t="str">
        <f>IF($A271 &lt;&gt; "",VLOOKUP($A271,'Student reference sheet'!$A$2:$V$2329, 5,FALSE), "")</f>
        <v/>
      </c>
      <c r="S271" s="30" t="str">
        <f>IF($A271 &lt;&gt; "",VLOOKUP($A271,'Student reference sheet'!$A$2:$V$2329, 6,FALSE), "")</f>
        <v/>
      </c>
      <c r="T271" s="30" t="str">
        <f>IF($A271 = "","",
IF(VLOOKUP($A271,'Student reference sheet'!$A$2:$V$2329, 10,FALSE) = "Y", "Hispanic",
IF(VLOOKUP($A271,'Student reference sheet'!$A$2:$V$2329,11,FALSE) &lt;&gt; "",
IF(VLOOKUP($A271,'Student reference sheet'!$A$2:$V$2329,11,FALSE) = "UNK", "Unknown", VLOOKUP(VALUE(VLOOKUP($A271,'Student reference sheet'!$A$2:$V$2329,11,FALSE)),'Ethnicity Reference'!$A$2:$B$22,2,FALSE)),
IF(VLOOKUP($A271,'Student reference sheet'!$A$2:$V$2329,9,FALSE) &lt;&gt; "", VLOOKUP(VALUE(VLOOKUP($A271,'Student reference sheet'!$A$2:$V$2329,9,FALSE)),'Ethnicity Reference'!$A$2:$B$22,2,FALSE),"Unknown"))))</f>
        <v/>
      </c>
      <c r="U271" s="34"/>
    </row>
    <row r="272" spans="1:21" ht="15.75">
      <c r="A272" s="47"/>
      <c r="B272" s="33"/>
      <c r="C272" s="30" t="str">
        <f>IF($A272 &lt;&gt; "",VLOOKUP($A272,'Student reference sheet'!$A$2:$V$2329, 3,FALSE), "")</f>
        <v/>
      </c>
      <c r="D272" s="30" t="str">
        <f>IF($A272 &lt;&gt; "",VLOOKUP($A272,'Student reference sheet'!$A$2:$V$2329, 2,FALSE), "")</f>
        <v/>
      </c>
      <c r="E272" s="34"/>
      <c r="F272" s="34"/>
      <c r="G272" s="31" t="str">
        <f t="shared" ca="1" si="12"/>
        <v/>
      </c>
      <c r="H272" s="31" t="str">
        <f t="shared" ca="1" si="13"/>
        <v/>
      </c>
      <c r="I272" s="36" t="str">
        <f>IF($A272 = "", "",
IF(COUNTIF(MINIMUM_DAY_DATES[], Attendance!J272) &gt; 0, VLOOKUP(Attendance!$G272,MINIMUM_DAY_PERIOD_SCHEDULE[], 2,TRUE),
IF(COUNTIF(RALLY_DATES[], Attendance!J272) &gt; 0, VLOOKUP(Attendance!$G272,RALLY_PERIOD_SCHEDULE[], 2,TRUE),
IF(WEEKDAY(Attendance!$J272) = 2,
       IF(COUNTIF(FINALS_WEEK_MONDAY_DATE[],Attendance!$J272) &gt; 0, VLOOKUP(Attendance!$G272,FINALS_WEEK_MONDAY_PERIOD_SCHEDULE[],2,TRUE),
       VLOOKUP(Attendance!$G272,REGULAR_WEEK_SCHEDULE[],6,TRUE)),
IF(WEEKDAY($J272) = 3,
       IF(COUNTIF(FINALS_WEEK_TUESDAY_DATE[],Attendance!$J272) &gt; 0, VLOOKUP(Attendance!$G272,FINALS_WEEK_TUESDAY_PERIOD_SCHEDULE[],2,TRUE),
       VLOOKUP(Attendance!$G272,REGULAR_WEEK_SCHEDULE[[Tuesday]:[Period]],5,TRUE)),
IF(WEEKDAY(Attendance!$J272) = 4,
        IF(COUNTIF(BLOCK_WEDNESDAY_DATES[],Attendance!$J272) &gt; 0, VLOOKUP(Attendance!$G272,BLOCK_WEDNESDAY_PERIOD_SCHEDULE[],2,TRUE),
        IF(COUNTIF(FINALS_WEEK_WEDNESDAY_DATE[],Attendance!$J272) &gt; 0, VLOOKUP(Attendance!$G272,FINALS_WEEK_WEDNESDAY_PERIOD_SCHEDULE[],2,TRUE),
       VLOOKUP(Attendance!$G272,REGULAR_WEEK_SCHEDULE[[Wednesday]:[Period]],4,TRUE))),
IF(WEEKDAY($J272) = 5,
       IF(COUNTIF(BLOCK_THURSDAY_DATES[],Attendance!$J272) &gt; 0, VLOOKUP(Attendance!$G272,BLOCK_THURSDAY_PERIOD_SCHEDULE[],2,TRUE),
       IF(COUNTIF(FINALS_WEEK_THURSDAY_DATE[],Attendance!$J272) &gt; 0, VLOOKUP(Attendance!$G272,FINALS_WEEK_THURSDAY_PERIOD_SCHEDULE[],2,TRUE),
       VLOOKUP(Attendance!$G272,REGULAR_WEEK_SCHEDULE[[Thursday]:[Period]],3,TRUE))),
IF(WEEKDAY(Attendance!$J272) = 6,
       IF(COUNTIF(FINALS_WEEK_FRIDAY_DATE[],Attendance!$J272) &gt; 0, VLOOKUP(Attendance!$G272,FINALS_WEEK_FRIDAY_PERIOD_SCHEDULE[],2,TRUE),
       VLOOKUP(Attendance!$G272,REGULAR_WEEK_SCHEDULE[[Friday]:[Period]],2,TRUE))))))))))</f>
        <v/>
      </c>
      <c r="J272" s="32" t="str">
        <f t="shared" ca="1" si="14"/>
        <v/>
      </c>
      <c r="K272" s="32" t="str">
        <f>IF($A272 &lt;&gt; "",VLOOKUP($A272,'Student reference sheet'!$A$2:$V$2329, 7,FALSE), "")</f>
        <v/>
      </c>
      <c r="L272" s="30" t="str">
        <f>IF($A272 ="", "", VLOOKUP($A272, 'Student reference sheet'!$A$2:$Z$2603,23,FALSE))</f>
        <v/>
      </c>
      <c r="M272" s="30" t="str">
        <f>IF($A272 ="", "", VLOOKUP($A272, 'Student reference sheet'!$A$2:$Z$2603,24,FALSE))</f>
        <v/>
      </c>
      <c r="N272" s="30" t="str">
        <f>IF($A272 ="", "", VLOOKUP($A272, 'Student reference sheet'!$A$2:$Z$2603,26,FALSE))</f>
        <v/>
      </c>
      <c r="O272" s="30" t="str">
        <f>IF($A272 ="", "", VLOOKUP($A272, 'Student reference sheet'!$A$2:$Z$2603,25,FALSE))</f>
        <v/>
      </c>
      <c r="P272" s="30" t="str">
        <f>IF($A272 = "", "", IF(OR(VLOOKUP($A272,'Student reference sheet'!$A$2:$V$2400,8,FALSE) = "R",  VLOOKUP($A272,'Student reference sheet'!$A$2:$V$2400,8,FALSE) = "L"), "X", ""))</f>
        <v/>
      </c>
      <c r="Q272" s="30" t="str">
        <f>IF($A272 ="", "", VLOOKUP($A272, 'Student reference sheet'!$A$2:$V$2603,22,FALSE))</f>
        <v/>
      </c>
      <c r="R272" s="30" t="str">
        <f>IF($A272 &lt;&gt; "",VLOOKUP($A272,'Student reference sheet'!$A$2:$V$2329, 5,FALSE), "")</f>
        <v/>
      </c>
      <c r="S272" s="30" t="str">
        <f>IF($A272 &lt;&gt; "",VLOOKUP($A272,'Student reference sheet'!$A$2:$V$2329, 6,FALSE), "")</f>
        <v/>
      </c>
      <c r="T272" s="30" t="str">
        <f>IF($A272 = "","",
IF(VLOOKUP($A272,'Student reference sheet'!$A$2:$V$2329, 10,FALSE) = "Y", "Hispanic",
IF(VLOOKUP($A272,'Student reference sheet'!$A$2:$V$2329,11,FALSE) &lt;&gt; "",
IF(VLOOKUP($A272,'Student reference sheet'!$A$2:$V$2329,11,FALSE) = "UNK", "Unknown", VLOOKUP(VALUE(VLOOKUP($A272,'Student reference sheet'!$A$2:$V$2329,11,FALSE)),'Ethnicity Reference'!$A$2:$B$22,2,FALSE)),
IF(VLOOKUP($A272,'Student reference sheet'!$A$2:$V$2329,9,FALSE) &lt;&gt; "", VLOOKUP(VALUE(VLOOKUP($A272,'Student reference sheet'!$A$2:$V$2329,9,FALSE)),'Ethnicity Reference'!$A$2:$B$22,2,FALSE),"Unknown"))))</f>
        <v/>
      </c>
      <c r="U272" s="34"/>
    </row>
    <row r="273" spans="1:21" ht="15.75">
      <c r="A273" s="47"/>
      <c r="B273" s="33"/>
      <c r="C273" s="30" t="str">
        <f>IF($A273 &lt;&gt; "",VLOOKUP($A273,'Student reference sheet'!$A$2:$V$2329, 3,FALSE), "")</f>
        <v/>
      </c>
      <c r="D273" s="30" t="str">
        <f>IF($A273 &lt;&gt; "",VLOOKUP($A273,'Student reference sheet'!$A$2:$V$2329, 2,FALSE), "")</f>
        <v/>
      </c>
      <c r="E273" s="34"/>
      <c r="F273" s="34"/>
      <c r="G273" s="31" t="str">
        <f t="shared" ca="1" si="12"/>
        <v/>
      </c>
      <c r="H273" s="31" t="str">
        <f t="shared" ca="1" si="13"/>
        <v/>
      </c>
      <c r="I273" s="36" t="str">
        <f>IF($A273 = "", "",
IF(COUNTIF(MINIMUM_DAY_DATES[], Attendance!J273) &gt; 0, VLOOKUP(Attendance!$G273,MINIMUM_DAY_PERIOD_SCHEDULE[], 2,TRUE),
IF(COUNTIF(RALLY_DATES[], Attendance!J273) &gt; 0, VLOOKUP(Attendance!$G273,RALLY_PERIOD_SCHEDULE[], 2,TRUE),
IF(WEEKDAY(Attendance!$J273) = 2,
       IF(COUNTIF(FINALS_WEEK_MONDAY_DATE[],Attendance!$J273) &gt; 0, VLOOKUP(Attendance!$G273,FINALS_WEEK_MONDAY_PERIOD_SCHEDULE[],2,TRUE),
       VLOOKUP(Attendance!$G273,REGULAR_WEEK_SCHEDULE[],6,TRUE)),
IF(WEEKDAY($J273) = 3,
       IF(COUNTIF(FINALS_WEEK_TUESDAY_DATE[],Attendance!$J273) &gt; 0, VLOOKUP(Attendance!$G273,FINALS_WEEK_TUESDAY_PERIOD_SCHEDULE[],2,TRUE),
       VLOOKUP(Attendance!$G273,REGULAR_WEEK_SCHEDULE[[Tuesday]:[Period]],5,TRUE)),
IF(WEEKDAY(Attendance!$J273) = 4,
        IF(COUNTIF(BLOCK_WEDNESDAY_DATES[],Attendance!$J273) &gt; 0, VLOOKUP(Attendance!$G273,BLOCK_WEDNESDAY_PERIOD_SCHEDULE[],2,TRUE),
        IF(COUNTIF(FINALS_WEEK_WEDNESDAY_DATE[],Attendance!$J273) &gt; 0, VLOOKUP(Attendance!$G273,FINALS_WEEK_WEDNESDAY_PERIOD_SCHEDULE[],2,TRUE),
       VLOOKUP(Attendance!$G273,REGULAR_WEEK_SCHEDULE[[Wednesday]:[Period]],4,TRUE))),
IF(WEEKDAY($J273) = 5,
       IF(COUNTIF(BLOCK_THURSDAY_DATES[],Attendance!$J273) &gt; 0, VLOOKUP(Attendance!$G273,BLOCK_THURSDAY_PERIOD_SCHEDULE[],2,TRUE),
       IF(COUNTIF(FINALS_WEEK_THURSDAY_DATE[],Attendance!$J273) &gt; 0, VLOOKUP(Attendance!$G273,FINALS_WEEK_THURSDAY_PERIOD_SCHEDULE[],2,TRUE),
       VLOOKUP(Attendance!$G273,REGULAR_WEEK_SCHEDULE[[Thursday]:[Period]],3,TRUE))),
IF(WEEKDAY(Attendance!$J273) = 6,
       IF(COUNTIF(FINALS_WEEK_FRIDAY_DATE[],Attendance!$J273) &gt; 0, VLOOKUP(Attendance!$G273,FINALS_WEEK_FRIDAY_PERIOD_SCHEDULE[],2,TRUE),
       VLOOKUP(Attendance!$G273,REGULAR_WEEK_SCHEDULE[[Friday]:[Period]],2,TRUE))))))))))</f>
        <v/>
      </c>
      <c r="J273" s="32" t="str">
        <f t="shared" ca="1" si="14"/>
        <v/>
      </c>
      <c r="K273" s="32" t="str">
        <f>IF($A273 &lt;&gt; "",VLOOKUP($A273,'Student reference sheet'!$A$2:$V$2329, 7,FALSE), "")</f>
        <v/>
      </c>
      <c r="L273" s="30" t="str">
        <f>IF($A273 ="", "", VLOOKUP($A273, 'Student reference sheet'!$A$2:$Z$2603,23,FALSE))</f>
        <v/>
      </c>
      <c r="M273" s="30" t="str">
        <f>IF($A273 ="", "", VLOOKUP($A273, 'Student reference sheet'!$A$2:$Z$2603,24,FALSE))</f>
        <v/>
      </c>
      <c r="N273" s="30" t="str">
        <f>IF($A273 ="", "", VLOOKUP($A273, 'Student reference sheet'!$A$2:$Z$2603,26,FALSE))</f>
        <v/>
      </c>
      <c r="O273" s="30" t="str">
        <f>IF($A273 ="", "", VLOOKUP($A273, 'Student reference sheet'!$A$2:$Z$2603,25,FALSE))</f>
        <v/>
      </c>
      <c r="P273" s="30" t="str">
        <f>IF($A273 = "", "", IF(OR(VLOOKUP($A273,'Student reference sheet'!$A$2:$V$2400,8,FALSE) = "R",  VLOOKUP($A273,'Student reference sheet'!$A$2:$V$2400,8,FALSE) = "L"), "X", ""))</f>
        <v/>
      </c>
      <c r="Q273" s="30" t="str">
        <f>IF($A273 ="", "", VLOOKUP($A273, 'Student reference sheet'!$A$2:$V$2603,22,FALSE))</f>
        <v/>
      </c>
      <c r="R273" s="30" t="str">
        <f>IF($A273 &lt;&gt; "",VLOOKUP($A273,'Student reference sheet'!$A$2:$V$2329, 5,FALSE), "")</f>
        <v/>
      </c>
      <c r="S273" s="30" t="str">
        <f>IF($A273 &lt;&gt; "",VLOOKUP($A273,'Student reference sheet'!$A$2:$V$2329, 6,FALSE), "")</f>
        <v/>
      </c>
      <c r="T273" s="30" t="str">
        <f>IF($A273 = "","",
IF(VLOOKUP($A273,'Student reference sheet'!$A$2:$V$2329, 10,FALSE) = "Y", "Hispanic",
IF(VLOOKUP($A273,'Student reference sheet'!$A$2:$V$2329,11,FALSE) &lt;&gt; "",
IF(VLOOKUP($A273,'Student reference sheet'!$A$2:$V$2329,11,FALSE) = "UNK", "Unknown", VLOOKUP(VALUE(VLOOKUP($A273,'Student reference sheet'!$A$2:$V$2329,11,FALSE)),'Ethnicity Reference'!$A$2:$B$22,2,FALSE)),
IF(VLOOKUP($A273,'Student reference sheet'!$A$2:$V$2329,9,FALSE) &lt;&gt; "", VLOOKUP(VALUE(VLOOKUP($A273,'Student reference sheet'!$A$2:$V$2329,9,FALSE)),'Ethnicity Reference'!$A$2:$B$22,2,FALSE),"Unknown"))))</f>
        <v/>
      </c>
      <c r="U273" s="34"/>
    </row>
    <row r="274" spans="1:21" ht="15.75">
      <c r="A274" s="47"/>
      <c r="B274" s="33"/>
      <c r="C274" s="30" t="str">
        <f>IF($A274 &lt;&gt; "",VLOOKUP($A274,'Student reference sheet'!$A$2:$V$2329, 3,FALSE), "")</f>
        <v/>
      </c>
      <c r="D274" s="30" t="str">
        <f>IF($A274 &lt;&gt; "",VLOOKUP($A274,'Student reference sheet'!$A$2:$V$2329, 2,FALSE), "")</f>
        <v/>
      </c>
      <c r="E274" s="34"/>
      <c r="F274" s="34"/>
      <c r="G274" s="31" t="str">
        <f t="shared" ca="1" si="12"/>
        <v/>
      </c>
      <c r="H274" s="31" t="str">
        <f t="shared" ca="1" si="13"/>
        <v/>
      </c>
      <c r="I274" s="36" t="str">
        <f>IF($A274 = "", "",
IF(COUNTIF(MINIMUM_DAY_DATES[], Attendance!J274) &gt; 0, VLOOKUP(Attendance!$G274,MINIMUM_DAY_PERIOD_SCHEDULE[], 2,TRUE),
IF(COUNTIF(RALLY_DATES[], Attendance!J274) &gt; 0, VLOOKUP(Attendance!$G274,RALLY_PERIOD_SCHEDULE[], 2,TRUE),
IF(WEEKDAY(Attendance!$J274) = 2,
       IF(COUNTIF(FINALS_WEEK_MONDAY_DATE[],Attendance!$J274) &gt; 0, VLOOKUP(Attendance!$G274,FINALS_WEEK_MONDAY_PERIOD_SCHEDULE[],2,TRUE),
       VLOOKUP(Attendance!$G274,REGULAR_WEEK_SCHEDULE[],6,TRUE)),
IF(WEEKDAY($J274) = 3,
       IF(COUNTIF(FINALS_WEEK_TUESDAY_DATE[],Attendance!$J274) &gt; 0, VLOOKUP(Attendance!$G274,FINALS_WEEK_TUESDAY_PERIOD_SCHEDULE[],2,TRUE),
       VLOOKUP(Attendance!$G274,REGULAR_WEEK_SCHEDULE[[Tuesday]:[Period]],5,TRUE)),
IF(WEEKDAY(Attendance!$J274) = 4,
        IF(COUNTIF(BLOCK_WEDNESDAY_DATES[],Attendance!$J274) &gt; 0, VLOOKUP(Attendance!$G274,BLOCK_WEDNESDAY_PERIOD_SCHEDULE[],2,TRUE),
        IF(COUNTIF(FINALS_WEEK_WEDNESDAY_DATE[],Attendance!$J274) &gt; 0, VLOOKUP(Attendance!$G274,FINALS_WEEK_WEDNESDAY_PERIOD_SCHEDULE[],2,TRUE),
       VLOOKUP(Attendance!$G274,REGULAR_WEEK_SCHEDULE[[Wednesday]:[Period]],4,TRUE))),
IF(WEEKDAY($J274) = 5,
       IF(COUNTIF(BLOCK_THURSDAY_DATES[],Attendance!$J274) &gt; 0, VLOOKUP(Attendance!$G274,BLOCK_THURSDAY_PERIOD_SCHEDULE[],2,TRUE),
       IF(COUNTIF(FINALS_WEEK_THURSDAY_DATE[],Attendance!$J274) &gt; 0, VLOOKUP(Attendance!$G274,FINALS_WEEK_THURSDAY_PERIOD_SCHEDULE[],2,TRUE),
       VLOOKUP(Attendance!$G274,REGULAR_WEEK_SCHEDULE[[Thursday]:[Period]],3,TRUE))),
IF(WEEKDAY(Attendance!$J274) = 6,
       IF(COUNTIF(FINALS_WEEK_FRIDAY_DATE[],Attendance!$J274) &gt; 0, VLOOKUP(Attendance!$G274,FINALS_WEEK_FRIDAY_PERIOD_SCHEDULE[],2,TRUE),
       VLOOKUP(Attendance!$G274,REGULAR_WEEK_SCHEDULE[[Friday]:[Period]],2,TRUE))))))))))</f>
        <v/>
      </c>
      <c r="J274" s="32" t="str">
        <f t="shared" ca="1" si="14"/>
        <v/>
      </c>
      <c r="K274" s="32" t="str">
        <f>IF($A274 &lt;&gt; "",VLOOKUP($A274,'Student reference sheet'!$A$2:$V$2329, 7,FALSE), "")</f>
        <v/>
      </c>
      <c r="L274" s="30" t="str">
        <f>IF($A274 ="", "", VLOOKUP($A274, 'Student reference sheet'!$A$2:$Z$2603,23,FALSE))</f>
        <v/>
      </c>
      <c r="M274" s="30" t="str">
        <f>IF($A274 ="", "", VLOOKUP($A274, 'Student reference sheet'!$A$2:$Z$2603,24,FALSE))</f>
        <v/>
      </c>
      <c r="N274" s="30" t="str">
        <f>IF($A274 ="", "", VLOOKUP($A274, 'Student reference sheet'!$A$2:$Z$2603,26,FALSE))</f>
        <v/>
      </c>
      <c r="O274" s="30" t="str">
        <f>IF($A274 ="", "", VLOOKUP($A274, 'Student reference sheet'!$A$2:$Z$2603,25,FALSE))</f>
        <v/>
      </c>
      <c r="P274" s="30" t="str">
        <f>IF($A274 = "", "", IF(OR(VLOOKUP($A274,'Student reference sheet'!$A$2:$V$2400,8,FALSE) = "R",  VLOOKUP($A274,'Student reference sheet'!$A$2:$V$2400,8,FALSE) = "L"), "X", ""))</f>
        <v/>
      </c>
      <c r="Q274" s="30" t="str">
        <f>IF($A274 ="", "", VLOOKUP($A274, 'Student reference sheet'!$A$2:$V$2603,22,FALSE))</f>
        <v/>
      </c>
      <c r="R274" s="30" t="str">
        <f>IF($A274 &lt;&gt; "",VLOOKUP($A274,'Student reference sheet'!$A$2:$V$2329, 5,FALSE), "")</f>
        <v/>
      </c>
      <c r="S274" s="30" t="str">
        <f>IF($A274 &lt;&gt; "",VLOOKUP($A274,'Student reference sheet'!$A$2:$V$2329, 6,FALSE), "")</f>
        <v/>
      </c>
      <c r="T274" s="30" t="str">
        <f>IF($A274 = "","",
IF(VLOOKUP($A274,'Student reference sheet'!$A$2:$V$2329, 10,FALSE) = "Y", "Hispanic",
IF(VLOOKUP($A274,'Student reference sheet'!$A$2:$V$2329,11,FALSE) &lt;&gt; "",
IF(VLOOKUP($A274,'Student reference sheet'!$A$2:$V$2329,11,FALSE) = "UNK", "Unknown", VLOOKUP(VALUE(VLOOKUP($A274,'Student reference sheet'!$A$2:$V$2329,11,FALSE)),'Ethnicity Reference'!$A$2:$B$22,2,FALSE)),
IF(VLOOKUP($A274,'Student reference sheet'!$A$2:$V$2329,9,FALSE) &lt;&gt; "", VLOOKUP(VALUE(VLOOKUP($A274,'Student reference sheet'!$A$2:$V$2329,9,FALSE)),'Ethnicity Reference'!$A$2:$B$22,2,FALSE),"Unknown"))))</f>
        <v/>
      </c>
      <c r="U274" s="34"/>
    </row>
    <row r="275" spans="1:21" ht="15.75">
      <c r="A275" s="47"/>
      <c r="B275" s="33"/>
      <c r="C275" s="30" t="str">
        <f>IF($A275 &lt;&gt; "",VLOOKUP($A275,'Student reference sheet'!$A$2:$V$2329, 3,FALSE), "")</f>
        <v/>
      </c>
      <c r="D275" s="30" t="str">
        <f>IF($A275 &lt;&gt; "",VLOOKUP($A275,'Student reference sheet'!$A$2:$V$2329, 2,FALSE), "")</f>
        <v/>
      </c>
      <c r="E275" s="34"/>
      <c r="F275" s="34"/>
      <c r="G275" s="31" t="str">
        <f t="shared" ca="1" si="12"/>
        <v/>
      </c>
      <c r="H275" s="31" t="str">
        <f t="shared" ca="1" si="13"/>
        <v/>
      </c>
      <c r="I275" s="36" t="str">
        <f>IF($A275 = "", "",
IF(COUNTIF(MINIMUM_DAY_DATES[], Attendance!J275) &gt; 0, VLOOKUP(Attendance!$G275,MINIMUM_DAY_PERIOD_SCHEDULE[], 2,TRUE),
IF(COUNTIF(RALLY_DATES[], Attendance!J275) &gt; 0, VLOOKUP(Attendance!$G275,RALLY_PERIOD_SCHEDULE[], 2,TRUE),
IF(WEEKDAY(Attendance!$J275) = 2,
       IF(COUNTIF(FINALS_WEEK_MONDAY_DATE[],Attendance!$J275) &gt; 0, VLOOKUP(Attendance!$G275,FINALS_WEEK_MONDAY_PERIOD_SCHEDULE[],2,TRUE),
       VLOOKUP(Attendance!$G275,REGULAR_WEEK_SCHEDULE[],6,TRUE)),
IF(WEEKDAY($J275) = 3,
       IF(COUNTIF(FINALS_WEEK_TUESDAY_DATE[],Attendance!$J275) &gt; 0, VLOOKUP(Attendance!$G275,FINALS_WEEK_TUESDAY_PERIOD_SCHEDULE[],2,TRUE),
       VLOOKUP(Attendance!$G275,REGULAR_WEEK_SCHEDULE[[Tuesday]:[Period]],5,TRUE)),
IF(WEEKDAY(Attendance!$J275) = 4,
        IF(COUNTIF(BLOCK_WEDNESDAY_DATES[],Attendance!$J275) &gt; 0, VLOOKUP(Attendance!$G275,BLOCK_WEDNESDAY_PERIOD_SCHEDULE[],2,TRUE),
        IF(COUNTIF(FINALS_WEEK_WEDNESDAY_DATE[],Attendance!$J275) &gt; 0, VLOOKUP(Attendance!$G275,FINALS_WEEK_WEDNESDAY_PERIOD_SCHEDULE[],2,TRUE),
       VLOOKUP(Attendance!$G275,REGULAR_WEEK_SCHEDULE[[Wednesday]:[Period]],4,TRUE))),
IF(WEEKDAY($J275) = 5,
       IF(COUNTIF(BLOCK_THURSDAY_DATES[],Attendance!$J275) &gt; 0, VLOOKUP(Attendance!$G275,BLOCK_THURSDAY_PERIOD_SCHEDULE[],2,TRUE),
       IF(COUNTIF(FINALS_WEEK_THURSDAY_DATE[],Attendance!$J275) &gt; 0, VLOOKUP(Attendance!$G275,FINALS_WEEK_THURSDAY_PERIOD_SCHEDULE[],2,TRUE),
       VLOOKUP(Attendance!$G275,REGULAR_WEEK_SCHEDULE[[Thursday]:[Period]],3,TRUE))),
IF(WEEKDAY(Attendance!$J275) = 6,
       IF(COUNTIF(FINALS_WEEK_FRIDAY_DATE[],Attendance!$J275) &gt; 0, VLOOKUP(Attendance!$G275,FINALS_WEEK_FRIDAY_PERIOD_SCHEDULE[],2,TRUE),
       VLOOKUP(Attendance!$G275,REGULAR_WEEK_SCHEDULE[[Friday]:[Period]],2,TRUE))))))))))</f>
        <v/>
      </c>
      <c r="J275" s="32" t="str">
        <f t="shared" ca="1" si="14"/>
        <v/>
      </c>
      <c r="K275" s="32" t="str">
        <f>IF($A275 &lt;&gt; "",VLOOKUP($A275,'Student reference sheet'!$A$2:$V$2329, 7,FALSE), "")</f>
        <v/>
      </c>
      <c r="L275" s="30" t="str">
        <f>IF($A275 ="", "", VLOOKUP($A275, 'Student reference sheet'!$A$2:$Z$2603,23,FALSE))</f>
        <v/>
      </c>
      <c r="M275" s="30" t="str">
        <f>IF($A275 ="", "", VLOOKUP($A275, 'Student reference sheet'!$A$2:$Z$2603,24,FALSE))</f>
        <v/>
      </c>
      <c r="N275" s="30" t="str">
        <f>IF($A275 ="", "", VLOOKUP($A275, 'Student reference sheet'!$A$2:$Z$2603,26,FALSE))</f>
        <v/>
      </c>
      <c r="O275" s="30" t="str">
        <f>IF($A275 ="", "", VLOOKUP($A275, 'Student reference sheet'!$A$2:$Z$2603,25,FALSE))</f>
        <v/>
      </c>
      <c r="P275" s="30" t="str">
        <f>IF($A275 = "", "", IF(OR(VLOOKUP($A275,'Student reference sheet'!$A$2:$V$2400,8,FALSE) = "R",  VLOOKUP($A275,'Student reference sheet'!$A$2:$V$2400,8,FALSE) = "L"), "X", ""))</f>
        <v/>
      </c>
      <c r="Q275" s="30" t="str">
        <f>IF($A275 ="", "", VLOOKUP($A275, 'Student reference sheet'!$A$2:$V$2603,22,FALSE))</f>
        <v/>
      </c>
      <c r="R275" s="30" t="str">
        <f>IF($A275 &lt;&gt; "",VLOOKUP($A275,'Student reference sheet'!$A$2:$V$2329, 5,FALSE), "")</f>
        <v/>
      </c>
      <c r="S275" s="30" t="str">
        <f>IF($A275 &lt;&gt; "",VLOOKUP($A275,'Student reference sheet'!$A$2:$V$2329, 6,FALSE), "")</f>
        <v/>
      </c>
      <c r="T275" s="30" t="str">
        <f>IF($A275 = "","",
IF(VLOOKUP($A275,'Student reference sheet'!$A$2:$V$2329, 10,FALSE) = "Y", "Hispanic",
IF(VLOOKUP($A275,'Student reference sheet'!$A$2:$V$2329,11,FALSE) &lt;&gt; "",
IF(VLOOKUP($A275,'Student reference sheet'!$A$2:$V$2329,11,FALSE) = "UNK", "Unknown", VLOOKUP(VALUE(VLOOKUP($A275,'Student reference sheet'!$A$2:$V$2329,11,FALSE)),'Ethnicity Reference'!$A$2:$B$22,2,FALSE)),
IF(VLOOKUP($A275,'Student reference sheet'!$A$2:$V$2329,9,FALSE) &lt;&gt; "", VLOOKUP(VALUE(VLOOKUP($A275,'Student reference sheet'!$A$2:$V$2329,9,FALSE)),'Ethnicity Reference'!$A$2:$B$22,2,FALSE),"Unknown"))))</f>
        <v/>
      </c>
      <c r="U275" s="34"/>
    </row>
    <row r="276" spans="1:21" ht="15.75">
      <c r="A276" s="47"/>
      <c r="B276" s="33"/>
      <c r="C276" s="30" t="str">
        <f>IF($A276 &lt;&gt; "",VLOOKUP($A276,'Student reference sheet'!$A$2:$V$2329, 3,FALSE), "")</f>
        <v/>
      </c>
      <c r="D276" s="30" t="str">
        <f>IF($A276 &lt;&gt; "",VLOOKUP($A276,'Student reference sheet'!$A$2:$V$2329, 2,FALSE), "")</f>
        <v/>
      </c>
      <c r="E276" s="34"/>
      <c r="F276" s="34"/>
      <c r="G276" s="31" t="str">
        <f t="shared" ca="1" si="12"/>
        <v/>
      </c>
      <c r="H276" s="31" t="str">
        <f t="shared" ca="1" si="13"/>
        <v/>
      </c>
      <c r="I276" s="36" t="str">
        <f>IF($A276 = "", "",
IF(COUNTIF(MINIMUM_DAY_DATES[], Attendance!J276) &gt; 0, VLOOKUP(Attendance!$G276,MINIMUM_DAY_PERIOD_SCHEDULE[], 2,TRUE),
IF(COUNTIF(RALLY_DATES[], Attendance!J276) &gt; 0, VLOOKUP(Attendance!$G276,RALLY_PERIOD_SCHEDULE[], 2,TRUE),
IF(WEEKDAY(Attendance!$J276) = 2,
       IF(COUNTIF(FINALS_WEEK_MONDAY_DATE[],Attendance!$J276) &gt; 0, VLOOKUP(Attendance!$G276,FINALS_WEEK_MONDAY_PERIOD_SCHEDULE[],2,TRUE),
       VLOOKUP(Attendance!$G276,REGULAR_WEEK_SCHEDULE[],6,TRUE)),
IF(WEEKDAY($J276) = 3,
       IF(COUNTIF(FINALS_WEEK_TUESDAY_DATE[],Attendance!$J276) &gt; 0, VLOOKUP(Attendance!$G276,FINALS_WEEK_TUESDAY_PERIOD_SCHEDULE[],2,TRUE),
       VLOOKUP(Attendance!$G276,REGULAR_WEEK_SCHEDULE[[Tuesday]:[Period]],5,TRUE)),
IF(WEEKDAY(Attendance!$J276) = 4,
        IF(COUNTIF(BLOCK_WEDNESDAY_DATES[],Attendance!$J276) &gt; 0, VLOOKUP(Attendance!$G276,BLOCK_WEDNESDAY_PERIOD_SCHEDULE[],2,TRUE),
        IF(COUNTIF(FINALS_WEEK_WEDNESDAY_DATE[],Attendance!$J276) &gt; 0, VLOOKUP(Attendance!$G276,FINALS_WEEK_WEDNESDAY_PERIOD_SCHEDULE[],2,TRUE),
       VLOOKUP(Attendance!$G276,REGULAR_WEEK_SCHEDULE[[Wednesday]:[Period]],4,TRUE))),
IF(WEEKDAY($J276) = 5,
       IF(COUNTIF(BLOCK_THURSDAY_DATES[],Attendance!$J276) &gt; 0, VLOOKUP(Attendance!$G276,BLOCK_THURSDAY_PERIOD_SCHEDULE[],2,TRUE),
       IF(COUNTIF(FINALS_WEEK_THURSDAY_DATE[],Attendance!$J276) &gt; 0, VLOOKUP(Attendance!$G276,FINALS_WEEK_THURSDAY_PERIOD_SCHEDULE[],2,TRUE),
       VLOOKUP(Attendance!$G276,REGULAR_WEEK_SCHEDULE[[Thursday]:[Period]],3,TRUE))),
IF(WEEKDAY(Attendance!$J276) = 6,
       IF(COUNTIF(FINALS_WEEK_FRIDAY_DATE[],Attendance!$J276) &gt; 0, VLOOKUP(Attendance!$G276,FINALS_WEEK_FRIDAY_PERIOD_SCHEDULE[],2,TRUE),
       VLOOKUP(Attendance!$G276,REGULAR_WEEK_SCHEDULE[[Friday]:[Period]],2,TRUE))))))))))</f>
        <v/>
      </c>
      <c r="J276" s="32" t="str">
        <f t="shared" ca="1" si="14"/>
        <v/>
      </c>
      <c r="K276" s="32" t="str">
        <f>IF($A276 &lt;&gt; "",VLOOKUP($A276,'Student reference sheet'!$A$2:$V$2329, 7,FALSE), "")</f>
        <v/>
      </c>
      <c r="L276" s="30" t="str">
        <f>IF($A276 ="", "", VLOOKUP($A276, 'Student reference sheet'!$A$2:$Z$2603,23,FALSE))</f>
        <v/>
      </c>
      <c r="M276" s="30" t="str">
        <f>IF($A276 ="", "", VLOOKUP($A276, 'Student reference sheet'!$A$2:$Z$2603,24,FALSE))</f>
        <v/>
      </c>
      <c r="N276" s="30" t="str">
        <f>IF($A276 ="", "", VLOOKUP($A276, 'Student reference sheet'!$A$2:$Z$2603,26,FALSE))</f>
        <v/>
      </c>
      <c r="O276" s="30" t="str">
        <f>IF($A276 ="", "", VLOOKUP($A276, 'Student reference sheet'!$A$2:$Z$2603,25,FALSE))</f>
        <v/>
      </c>
      <c r="P276" s="30" t="str">
        <f>IF($A276 = "", "", IF(OR(VLOOKUP($A276,'Student reference sheet'!$A$2:$V$2400,8,FALSE) = "R",  VLOOKUP($A276,'Student reference sheet'!$A$2:$V$2400,8,FALSE) = "L"), "X", ""))</f>
        <v/>
      </c>
      <c r="Q276" s="30" t="str">
        <f>IF($A276 ="", "", VLOOKUP($A276, 'Student reference sheet'!$A$2:$V$2603,22,FALSE))</f>
        <v/>
      </c>
      <c r="R276" s="30" t="str">
        <f>IF($A276 &lt;&gt; "",VLOOKUP($A276,'Student reference sheet'!$A$2:$V$2329, 5,FALSE), "")</f>
        <v/>
      </c>
      <c r="S276" s="30" t="str">
        <f>IF($A276 &lt;&gt; "",VLOOKUP($A276,'Student reference sheet'!$A$2:$V$2329, 6,FALSE), "")</f>
        <v/>
      </c>
      <c r="T276" s="30" t="str">
        <f>IF($A276 = "","",
IF(VLOOKUP($A276,'Student reference sheet'!$A$2:$V$2329, 10,FALSE) = "Y", "Hispanic",
IF(VLOOKUP($A276,'Student reference sheet'!$A$2:$V$2329,11,FALSE) &lt;&gt; "",
IF(VLOOKUP($A276,'Student reference sheet'!$A$2:$V$2329,11,FALSE) = "UNK", "Unknown", VLOOKUP(VALUE(VLOOKUP($A276,'Student reference sheet'!$A$2:$V$2329,11,FALSE)),'Ethnicity Reference'!$A$2:$B$22,2,FALSE)),
IF(VLOOKUP($A276,'Student reference sheet'!$A$2:$V$2329,9,FALSE) &lt;&gt; "", VLOOKUP(VALUE(VLOOKUP($A276,'Student reference sheet'!$A$2:$V$2329,9,FALSE)),'Ethnicity Reference'!$A$2:$B$22,2,FALSE),"Unknown"))))</f>
        <v/>
      </c>
      <c r="U276" s="34"/>
    </row>
    <row r="277" spans="1:21" ht="15.75">
      <c r="A277" s="47"/>
      <c r="B277" s="33"/>
      <c r="C277" s="30" t="str">
        <f>IF($A277 &lt;&gt; "",VLOOKUP($A277,'Student reference sheet'!$A$2:$V$2329, 3,FALSE), "")</f>
        <v/>
      </c>
      <c r="D277" s="30" t="str">
        <f>IF($A277 &lt;&gt; "",VLOOKUP($A277,'Student reference sheet'!$A$2:$V$2329, 2,FALSE), "")</f>
        <v/>
      </c>
      <c r="E277" s="34"/>
      <c r="F277" s="34"/>
      <c r="G277" s="31" t="str">
        <f t="shared" ca="1" si="12"/>
        <v/>
      </c>
      <c r="H277" s="31" t="str">
        <f t="shared" ca="1" si="13"/>
        <v/>
      </c>
      <c r="I277" s="36" t="str">
        <f>IF($A277 = "", "",
IF(COUNTIF(MINIMUM_DAY_DATES[], Attendance!J277) &gt; 0, VLOOKUP(Attendance!$G277,MINIMUM_DAY_PERIOD_SCHEDULE[], 2,TRUE),
IF(COUNTIF(RALLY_DATES[], Attendance!J277) &gt; 0, VLOOKUP(Attendance!$G277,RALLY_PERIOD_SCHEDULE[], 2,TRUE),
IF(WEEKDAY(Attendance!$J277) = 2,
       IF(COUNTIF(FINALS_WEEK_MONDAY_DATE[],Attendance!$J277) &gt; 0, VLOOKUP(Attendance!$G277,FINALS_WEEK_MONDAY_PERIOD_SCHEDULE[],2,TRUE),
       VLOOKUP(Attendance!$G277,REGULAR_WEEK_SCHEDULE[],6,TRUE)),
IF(WEEKDAY($J277) = 3,
       IF(COUNTIF(FINALS_WEEK_TUESDAY_DATE[],Attendance!$J277) &gt; 0, VLOOKUP(Attendance!$G277,FINALS_WEEK_TUESDAY_PERIOD_SCHEDULE[],2,TRUE),
       VLOOKUP(Attendance!$G277,REGULAR_WEEK_SCHEDULE[[Tuesday]:[Period]],5,TRUE)),
IF(WEEKDAY(Attendance!$J277) = 4,
        IF(COUNTIF(BLOCK_WEDNESDAY_DATES[],Attendance!$J277) &gt; 0, VLOOKUP(Attendance!$G277,BLOCK_WEDNESDAY_PERIOD_SCHEDULE[],2,TRUE),
        IF(COUNTIF(FINALS_WEEK_WEDNESDAY_DATE[],Attendance!$J277) &gt; 0, VLOOKUP(Attendance!$G277,FINALS_WEEK_WEDNESDAY_PERIOD_SCHEDULE[],2,TRUE),
       VLOOKUP(Attendance!$G277,REGULAR_WEEK_SCHEDULE[[Wednesday]:[Period]],4,TRUE))),
IF(WEEKDAY($J277) = 5,
       IF(COUNTIF(BLOCK_THURSDAY_DATES[],Attendance!$J277) &gt; 0, VLOOKUP(Attendance!$G277,BLOCK_THURSDAY_PERIOD_SCHEDULE[],2,TRUE),
       IF(COUNTIF(FINALS_WEEK_THURSDAY_DATE[],Attendance!$J277) &gt; 0, VLOOKUP(Attendance!$G277,FINALS_WEEK_THURSDAY_PERIOD_SCHEDULE[],2,TRUE),
       VLOOKUP(Attendance!$G277,REGULAR_WEEK_SCHEDULE[[Thursday]:[Period]],3,TRUE))),
IF(WEEKDAY(Attendance!$J277) = 6,
       IF(COUNTIF(FINALS_WEEK_FRIDAY_DATE[],Attendance!$J277) &gt; 0, VLOOKUP(Attendance!$G277,FINALS_WEEK_FRIDAY_PERIOD_SCHEDULE[],2,TRUE),
       VLOOKUP(Attendance!$G277,REGULAR_WEEK_SCHEDULE[[Friday]:[Period]],2,TRUE))))))))))</f>
        <v/>
      </c>
      <c r="J277" s="32" t="str">
        <f t="shared" ca="1" si="14"/>
        <v/>
      </c>
      <c r="K277" s="32" t="str">
        <f>IF($A277 &lt;&gt; "",VLOOKUP($A277,'Student reference sheet'!$A$2:$V$2329, 7,FALSE), "")</f>
        <v/>
      </c>
      <c r="L277" s="30" t="str">
        <f>IF($A277 ="", "", VLOOKUP($A277, 'Student reference sheet'!$A$2:$Z$2603,23,FALSE))</f>
        <v/>
      </c>
      <c r="M277" s="30" t="str">
        <f>IF($A277 ="", "", VLOOKUP($A277, 'Student reference sheet'!$A$2:$Z$2603,24,FALSE))</f>
        <v/>
      </c>
      <c r="N277" s="30" t="str">
        <f>IF($A277 ="", "", VLOOKUP($A277, 'Student reference sheet'!$A$2:$Z$2603,26,FALSE))</f>
        <v/>
      </c>
      <c r="O277" s="30" t="str">
        <f>IF($A277 ="", "", VLOOKUP($A277, 'Student reference sheet'!$A$2:$Z$2603,25,FALSE))</f>
        <v/>
      </c>
      <c r="P277" s="30" t="str">
        <f>IF($A277 = "", "", IF(OR(VLOOKUP($A277,'Student reference sheet'!$A$2:$V$2400,8,FALSE) = "R",  VLOOKUP($A277,'Student reference sheet'!$A$2:$V$2400,8,FALSE) = "L"), "X", ""))</f>
        <v/>
      </c>
      <c r="Q277" s="30" t="str">
        <f>IF($A277 ="", "", VLOOKUP($A277, 'Student reference sheet'!$A$2:$V$2603,22,FALSE))</f>
        <v/>
      </c>
      <c r="R277" s="30" t="str">
        <f>IF($A277 &lt;&gt; "",VLOOKUP($A277,'Student reference sheet'!$A$2:$V$2329, 5,FALSE), "")</f>
        <v/>
      </c>
      <c r="S277" s="30" t="str">
        <f>IF($A277 &lt;&gt; "",VLOOKUP($A277,'Student reference sheet'!$A$2:$V$2329, 6,FALSE), "")</f>
        <v/>
      </c>
      <c r="T277" s="30" t="str">
        <f>IF($A277 = "","",
IF(VLOOKUP($A277,'Student reference sheet'!$A$2:$V$2329, 10,FALSE) = "Y", "Hispanic",
IF(VLOOKUP($A277,'Student reference sheet'!$A$2:$V$2329,11,FALSE) &lt;&gt; "",
IF(VLOOKUP($A277,'Student reference sheet'!$A$2:$V$2329,11,FALSE) = "UNK", "Unknown", VLOOKUP(VALUE(VLOOKUP($A277,'Student reference sheet'!$A$2:$V$2329,11,FALSE)),'Ethnicity Reference'!$A$2:$B$22,2,FALSE)),
IF(VLOOKUP($A277,'Student reference sheet'!$A$2:$V$2329,9,FALSE) &lt;&gt; "", VLOOKUP(VALUE(VLOOKUP($A277,'Student reference sheet'!$A$2:$V$2329,9,FALSE)),'Ethnicity Reference'!$A$2:$B$22,2,FALSE),"Unknown"))))</f>
        <v/>
      </c>
      <c r="U277" s="34"/>
    </row>
    <row r="278" spans="1:21" ht="15.75">
      <c r="A278" s="47"/>
      <c r="B278" s="33"/>
      <c r="C278" s="30" t="str">
        <f>IF($A278 &lt;&gt; "",VLOOKUP($A278,'Student reference sheet'!$A$2:$V$2329, 3,FALSE), "")</f>
        <v/>
      </c>
      <c r="D278" s="30" t="str">
        <f>IF($A278 &lt;&gt; "",VLOOKUP($A278,'Student reference sheet'!$A$2:$V$2329, 2,FALSE), "")</f>
        <v/>
      </c>
      <c r="E278" s="34"/>
      <c r="F278" s="34"/>
      <c r="G278" s="31" t="str">
        <f t="shared" ca="1" si="12"/>
        <v/>
      </c>
      <c r="H278" s="31" t="str">
        <f t="shared" ca="1" si="13"/>
        <v/>
      </c>
      <c r="I278" s="36" t="str">
        <f>IF($A278 = "", "",
IF(COUNTIF(MINIMUM_DAY_DATES[], Attendance!J278) &gt; 0, VLOOKUP(Attendance!$G278,MINIMUM_DAY_PERIOD_SCHEDULE[], 2,TRUE),
IF(COUNTIF(RALLY_DATES[], Attendance!J278) &gt; 0, VLOOKUP(Attendance!$G278,RALLY_PERIOD_SCHEDULE[], 2,TRUE),
IF(WEEKDAY(Attendance!$J278) = 2,
       IF(COUNTIF(FINALS_WEEK_MONDAY_DATE[],Attendance!$J278) &gt; 0, VLOOKUP(Attendance!$G278,FINALS_WEEK_MONDAY_PERIOD_SCHEDULE[],2,TRUE),
       VLOOKUP(Attendance!$G278,REGULAR_WEEK_SCHEDULE[],6,TRUE)),
IF(WEEKDAY($J278) = 3,
       IF(COUNTIF(FINALS_WEEK_TUESDAY_DATE[],Attendance!$J278) &gt; 0, VLOOKUP(Attendance!$G278,FINALS_WEEK_TUESDAY_PERIOD_SCHEDULE[],2,TRUE),
       VLOOKUP(Attendance!$G278,REGULAR_WEEK_SCHEDULE[[Tuesday]:[Period]],5,TRUE)),
IF(WEEKDAY(Attendance!$J278) = 4,
        IF(COUNTIF(BLOCK_WEDNESDAY_DATES[],Attendance!$J278) &gt; 0, VLOOKUP(Attendance!$G278,BLOCK_WEDNESDAY_PERIOD_SCHEDULE[],2,TRUE),
        IF(COUNTIF(FINALS_WEEK_WEDNESDAY_DATE[],Attendance!$J278) &gt; 0, VLOOKUP(Attendance!$G278,FINALS_WEEK_WEDNESDAY_PERIOD_SCHEDULE[],2,TRUE),
       VLOOKUP(Attendance!$G278,REGULAR_WEEK_SCHEDULE[[Wednesday]:[Period]],4,TRUE))),
IF(WEEKDAY($J278) = 5,
       IF(COUNTIF(BLOCK_THURSDAY_DATES[],Attendance!$J278) &gt; 0, VLOOKUP(Attendance!$G278,BLOCK_THURSDAY_PERIOD_SCHEDULE[],2,TRUE),
       IF(COUNTIF(FINALS_WEEK_THURSDAY_DATE[],Attendance!$J278) &gt; 0, VLOOKUP(Attendance!$G278,FINALS_WEEK_THURSDAY_PERIOD_SCHEDULE[],2,TRUE),
       VLOOKUP(Attendance!$G278,REGULAR_WEEK_SCHEDULE[[Thursday]:[Period]],3,TRUE))),
IF(WEEKDAY(Attendance!$J278) = 6,
       IF(COUNTIF(FINALS_WEEK_FRIDAY_DATE[],Attendance!$J278) &gt; 0, VLOOKUP(Attendance!$G278,FINALS_WEEK_FRIDAY_PERIOD_SCHEDULE[],2,TRUE),
       VLOOKUP(Attendance!$G278,REGULAR_WEEK_SCHEDULE[[Friday]:[Period]],2,TRUE))))))))))</f>
        <v/>
      </c>
      <c r="J278" s="32" t="str">
        <f t="shared" ca="1" si="14"/>
        <v/>
      </c>
      <c r="K278" s="32" t="str">
        <f>IF($A278 &lt;&gt; "",VLOOKUP($A278,'Student reference sheet'!$A$2:$V$2329, 7,FALSE), "")</f>
        <v/>
      </c>
      <c r="L278" s="30" t="str">
        <f>IF($A278 ="", "", VLOOKUP($A278, 'Student reference sheet'!$A$2:$Z$2603,23,FALSE))</f>
        <v/>
      </c>
      <c r="M278" s="30" t="str">
        <f>IF($A278 ="", "", VLOOKUP($A278, 'Student reference sheet'!$A$2:$Z$2603,24,FALSE))</f>
        <v/>
      </c>
      <c r="N278" s="30" t="str">
        <f>IF($A278 ="", "", VLOOKUP($A278, 'Student reference sheet'!$A$2:$Z$2603,26,FALSE))</f>
        <v/>
      </c>
      <c r="O278" s="30" t="str">
        <f>IF($A278 ="", "", VLOOKUP($A278, 'Student reference sheet'!$A$2:$Z$2603,25,FALSE))</f>
        <v/>
      </c>
      <c r="P278" s="30" t="str">
        <f>IF($A278 = "", "", IF(OR(VLOOKUP($A278,'Student reference sheet'!$A$2:$V$2400,8,FALSE) = "R",  VLOOKUP($A278,'Student reference sheet'!$A$2:$V$2400,8,FALSE) = "L"), "X", ""))</f>
        <v/>
      </c>
      <c r="Q278" s="30" t="str">
        <f>IF($A278 ="", "", VLOOKUP($A278, 'Student reference sheet'!$A$2:$V$2603,22,FALSE))</f>
        <v/>
      </c>
      <c r="R278" s="30" t="str">
        <f>IF($A278 &lt;&gt; "",VLOOKUP($A278,'Student reference sheet'!$A$2:$V$2329, 5,FALSE), "")</f>
        <v/>
      </c>
      <c r="S278" s="30" t="str">
        <f>IF($A278 &lt;&gt; "",VLOOKUP($A278,'Student reference sheet'!$A$2:$V$2329, 6,FALSE), "")</f>
        <v/>
      </c>
      <c r="T278" s="30" t="str">
        <f>IF($A278 = "","",
IF(VLOOKUP($A278,'Student reference sheet'!$A$2:$V$2329, 10,FALSE) = "Y", "Hispanic",
IF(VLOOKUP($A278,'Student reference sheet'!$A$2:$V$2329,11,FALSE) &lt;&gt; "",
IF(VLOOKUP($A278,'Student reference sheet'!$A$2:$V$2329,11,FALSE) = "UNK", "Unknown", VLOOKUP(VALUE(VLOOKUP($A278,'Student reference sheet'!$A$2:$V$2329,11,FALSE)),'Ethnicity Reference'!$A$2:$B$22,2,FALSE)),
IF(VLOOKUP($A278,'Student reference sheet'!$A$2:$V$2329,9,FALSE) &lt;&gt; "", VLOOKUP(VALUE(VLOOKUP($A278,'Student reference sheet'!$A$2:$V$2329,9,FALSE)),'Ethnicity Reference'!$A$2:$B$22,2,FALSE),"Unknown"))))</f>
        <v/>
      </c>
      <c r="U278" s="34"/>
    </row>
    <row r="279" spans="1:21" ht="15.75">
      <c r="A279" s="47"/>
      <c r="B279" s="33"/>
      <c r="C279" s="30" t="str">
        <f>IF($A279 &lt;&gt; "",VLOOKUP($A279,'Student reference sheet'!$A$2:$V$2329, 3,FALSE), "")</f>
        <v/>
      </c>
      <c r="D279" s="30" t="str">
        <f>IF($A279 &lt;&gt; "",VLOOKUP($A279,'Student reference sheet'!$A$2:$V$2329, 2,FALSE), "")</f>
        <v/>
      </c>
      <c r="E279" s="34"/>
      <c r="F279" s="34"/>
      <c r="G279" s="31" t="str">
        <f t="shared" ca="1" si="12"/>
        <v/>
      </c>
      <c r="H279" s="31" t="str">
        <f t="shared" ca="1" si="13"/>
        <v/>
      </c>
      <c r="I279" s="36" t="str">
        <f>IF($A279 = "", "",
IF(COUNTIF(MINIMUM_DAY_DATES[], Attendance!J279) &gt; 0, VLOOKUP(Attendance!$G279,MINIMUM_DAY_PERIOD_SCHEDULE[], 2,TRUE),
IF(COUNTIF(RALLY_DATES[], Attendance!J279) &gt; 0, VLOOKUP(Attendance!$G279,RALLY_PERIOD_SCHEDULE[], 2,TRUE),
IF(WEEKDAY(Attendance!$J279) = 2,
       IF(COUNTIF(FINALS_WEEK_MONDAY_DATE[],Attendance!$J279) &gt; 0, VLOOKUP(Attendance!$G279,FINALS_WEEK_MONDAY_PERIOD_SCHEDULE[],2,TRUE),
       VLOOKUP(Attendance!$G279,REGULAR_WEEK_SCHEDULE[],6,TRUE)),
IF(WEEKDAY($J279) = 3,
       IF(COUNTIF(FINALS_WEEK_TUESDAY_DATE[],Attendance!$J279) &gt; 0, VLOOKUP(Attendance!$G279,FINALS_WEEK_TUESDAY_PERIOD_SCHEDULE[],2,TRUE),
       VLOOKUP(Attendance!$G279,REGULAR_WEEK_SCHEDULE[[Tuesday]:[Period]],5,TRUE)),
IF(WEEKDAY(Attendance!$J279) = 4,
        IF(COUNTIF(BLOCK_WEDNESDAY_DATES[],Attendance!$J279) &gt; 0, VLOOKUP(Attendance!$G279,BLOCK_WEDNESDAY_PERIOD_SCHEDULE[],2,TRUE),
        IF(COUNTIF(FINALS_WEEK_WEDNESDAY_DATE[],Attendance!$J279) &gt; 0, VLOOKUP(Attendance!$G279,FINALS_WEEK_WEDNESDAY_PERIOD_SCHEDULE[],2,TRUE),
       VLOOKUP(Attendance!$G279,REGULAR_WEEK_SCHEDULE[[Wednesday]:[Period]],4,TRUE))),
IF(WEEKDAY($J279) = 5,
       IF(COUNTIF(BLOCK_THURSDAY_DATES[],Attendance!$J279) &gt; 0, VLOOKUP(Attendance!$G279,BLOCK_THURSDAY_PERIOD_SCHEDULE[],2,TRUE),
       IF(COUNTIF(FINALS_WEEK_THURSDAY_DATE[],Attendance!$J279) &gt; 0, VLOOKUP(Attendance!$G279,FINALS_WEEK_THURSDAY_PERIOD_SCHEDULE[],2,TRUE),
       VLOOKUP(Attendance!$G279,REGULAR_WEEK_SCHEDULE[[Thursday]:[Period]],3,TRUE))),
IF(WEEKDAY(Attendance!$J279) = 6,
       IF(COUNTIF(FINALS_WEEK_FRIDAY_DATE[],Attendance!$J279) &gt; 0, VLOOKUP(Attendance!$G279,FINALS_WEEK_FRIDAY_PERIOD_SCHEDULE[],2,TRUE),
       VLOOKUP(Attendance!$G279,REGULAR_WEEK_SCHEDULE[[Friday]:[Period]],2,TRUE))))))))))</f>
        <v/>
      </c>
      <c r="J279" s="32" t="str">
        <f t="shared" ca="1" si="14"/>
        <v/>
      </c>
      <c r="K279" s="32" t="str">
        <f>IF($A279 &lt;&gt; "",VLOOKUP($A279,'Student reference sheet'!$A$2:$V$2329, 7,FALSE), "")</f>
        <v/>
      </c>
      <c r="L279" s="30" t="str">
        <f>IF($A279 ="", "", VLOOKUP($A279, 'Student reference sheet'!$A$2:$Z$2603,23,FALSE))</f>
        <v/>
      </c>
      <c r="M279" s="30" t="str">
        <f>IF($A279 ="", "", VLOOKUP($A279, 'Student reference sheet'!$A$2:$Z$2603,24,FALSE))</f>
        <v/>
      </c>
      <c r="N279" s="30" t="str">
        <f>IF($A279 ="", "", VLOOKUP($A279, 'Student reference sheet'!$A$2:$Z$2603,26,FALSE))</f>
        <v/>
      </c>
      <c r="O279" s="30" t="str">
        <f>IF($A279 ="", "", VLOOKUP($A279, 'Student reference sheet'!$A$2:$Z$2603,25,FALSE))</f>
        <v/>
      </c>
      <c r="P279" s="30" t="str">
        <f>IF($A279 = "", "", IF(OR(VLOOKUP($A279,'Student reference sheet'!$A$2:$V$2400,8,FALSE) = "R",  VLOOKUP($A279,'Student reference sheet'!$A$2:$V$2400,8,FALSE) = "L"), "X", ""))</f>
        <v/>
      </c>
      <c r="Q279" s="30" t="str">
        <f>IF($A279 ="", "", VLOOKUP($A279, 'Student reference sheet'!$A$2:$V$2603,22,FALSE))</f>
        <v/>
      </c>
      <c r="R279" s="30" t="str">
        <f>IF($A279 &lt;&gt; "",VLOOKUP($A279,'Student reference sheet'!$A$2:$V$2329, 5,FALSE), "")</f>
        <v/>
      </c>
      <c r="S279" s="30" t="str">
        <f>IF($A279 &lt;&gt; "",VLOOKUP($A279,'Student reference sheet'!$A$2:$V$2329, 6,FALSE), "")</f>
        <v/>
      </c>
      <c r="T279" s="30" t="str">
        <f>IF($A279 = "","",
IF(VLOOKUP($A279,'Student reference sheet'!$A$2:$V$2329, 10,FALSE) = "Y", "Hispanic",
IF(VLOOKUP($A279,'Student reference sheet'!$A$2:$V$2329,11,FALSE) &lt;&gt; "",
IF(VLOOKUP($A279,'Student reference sheet'!$A$2:$V$2329,11,FALSE) = "UNK", "Unknown", VLOOKUP(VALUE(VLOOKUP($A279,'Student reference sheet'!$A$2:$V$2329,11,FALSE)),'Ethnicity Reference'!$A$2:$B$22,2,FALSE)),
IF(VLOOKUP($A279,'Student reference sheet'!$A$2:$V$2329,9,FALSE) &lt;&gt; "", VLOOKUP(VALUE(VLOOKUP($A279,'Student reference sheet'!$A$2:$V$2329,9,FALSE)),'Ethnicity Reference'!$A$2:$B$22,2,FALSE),"Unknown"))))</f>
        <v/>
      </c>
      <c r="U279" s="34"/>
    </row>
    <row r="280" spans="1:21" ht="15.75">
      <c r="A280" s="47"/>
      <c r="B280" s="33"/>
      <c r="C280" s="30" t="str">
        <f>IF($A280 &lt;&gt; "",VLOOKUP($A280,'Student reference sheet'!$A$2:$V$2329, 3,FALSE), "")</f>
        <v/>
      </c>
      <c r="D280" s="30" t="str">
        <f>IF($A280 &lt;&gt; "",VLOOKUP($A280,'Student reference sheet'!$A$2:$V$2329, 2,FALSE), "")</f>
        <v/>
      </c>
      <c r="E280" s="34"/>
      <c r="F280" s="34"/>
      <c r="G280" s="31" t="str">
        <f t="shared" ca="1" si="12"/>
        <v/>
      </c>
      <c r="H280" s="31" t="str">
        <f t="shared" ca="1" si="13"/>
        <v/>
      </c>
      <c r="I280" s="36" t="str">
        <f>IF($A280 = "", "",
IF(COUNTIF(MINIMUM_DAY_DATES[], Attendance!J280) &gt; 0, VLOOKUP(Attendance!$G280,MINIMUM_DAY_PERIOD_SCHEDULE[], 2,TRUE),
IF(COUNTIF(RALLY_DATES[], Attendance!J280) &gt; 0, VLOOKUP(Attendance!$G280,RALLY_PERIOD_SCHEDULE[], 2,TRUE),
IF(WEEKDAY(Attendance!$J280) = 2,
       IF(COUNTIF(FINALS_WEEK_MONDAY_DATE[],Attendance!$J280) &gt; 0, VLOOKUP(Attendance!$G280,FINALS_WEEK_MONDAY_PERIOD_SCHEDULE[],2,TRUE),
       VLOOKUP(Attendance!$G280,REGULAR_WEEK_SCHEDULE[],6,TRUE)),
IF(WEEKDAY($J280) = 3,
       IF(COUNTIF(FINALS_WEEK_TUESDAY_DATE[],Attendance!$J280) &gt; 0, VLOOKUP(Attendance!$G280,FINALS_WEEK_TUESDAY_PERIOD_SCHEDULE[],2,TRUE),
       VLOOKUP(Attendance!$G280,REGULAR_WEEK_SCHEDULE[[Tuesday]:[Period]],5,TRUE)),
IF(WEEKDAY(Attendance!$J280) = 4,
        IF(COUNTIF(BLOCK_WEDNESDAY_DATES[],Attendance!$J280) &gt; 0, VLOOKUP(Attendance!$G280,BLOCK_WEDNESDAY_PERIOD_SCHEDULE[],2,TRUE),
        IF(COUNTIF(FINALS_WEEK_WEDNESDAY_DATE[],Attendance!$J280) &gt; 0, VLOOKUP(Attendance!$G280,FINALS_WEEK_WEDNESDAY_PERIOD_SCHEDULE[],2,TRUE),
       VLOOKUP(Attendance!$G280,REGULAR_WEEK_SCHEDULE[[Wednesday]:[Period]],4,TRUE))),
IF(WEEKDAY($J280) = 5,
       IF(COUNTIF(BLOCK_THURSDAY_DATES[],Attendance!$J280) &gt; 0, VLOOKUP(Attendance!$G280,BLOCK_THURSDAY_PERIOD_SCHEDULE[],2,TRUE),
       IF(COUNTIF(FINALS_WEEK_THURSDAY_DATE[],Attendance!$J280) &gt; 0, VLOOKUP(Attendance!$G280,FINALS_WEEK_THURSDAY_PERIOD_SCHEDULE[],2,TRUE),
       VLOOKUP(Attendance!$G280,REGULAR_WEEK_SCHEDULE[[Thursday]:[Period]],3,TRUE))),
IF(WEEKDAY(Attendance!$J280) = 6,
       IF(COUNTIF(FINALS_WEEK_FRIDAY_DATE[],Attendance!$J280) &gt; 0, VLOOKUP(Attendance!$G280,FINALS_WEEK_FRIDAY_PERIOD_SCHEDULE[],2,TRUE),
       VLOOKUP(Attendance!$G280,REGULAR_WEEK_SCHEDULE[[Friday]:[Period]],2,TRUE))))))))))</f>
        <v/>
      </c>
      <c r="J280" s="32" t="str">
        <f t="shared" ca="1" si="14"/>
        <v/>
      </c>
      <c r="K280" s="32" t="str">
        <f>IF($A280 &lt;&gt; "",VLOOKUP($A280,'Student reference sheet'!$A$2:$V$2329, 7,FALSE), "")</f>
        <v/>
      </c>
      <c r="L280" s="30" t="str">
        <f>IF($A280 ="", "", VLOOKUP($A280, 'Student reference sheet'!$A$2:$Z$2603,23,FALSE))</f>
        <v/>
      </c>
      <c r="M280" s="30" t="str">
        <f>IF($A280 ="", "", VLOOKUP($A280, 'Student reference sheet'!$A$2:$Z$2603,24,FALSE))</f>
        <v/>
      </c>
      <c r="N280" s="30" t="str">
        <f>IF($A280 ="", "", VLOOKUP($A280, 'Student reference sheet'!$A$2:$Z$2603,26,FALSE))</f>
        <v/>
      </c>
      <c r="O280" s="30" t="str">
        <f>IF($A280 ="", "", VLOOKUP($A280, 'Student reference sheet'!$A$2:$Z$2603,25,FALSE))</f>
        <v/>
      </c>
      <c r="P280" s="30" t="str">
        <f>IF($A280 = "", "", IF(OR(VLOOKUP($A280,'Student reference sheet'!$A$2:$V$2400,8,FALSE) = "R",  VLOOKUP($A280,'Student reference sheet'!$A$2:$V$2400,8,FALSE) = "L"), "X", ""))</f>
        <v/>
      </c>
      <c r="Q280" s="30" t="str">
        <f>IF($A280 ="", "", VLOOKUP($A280, 'Student reference sheet'!$A$2:$V$2603,22,FALSE))</f>
        <v/>
      </c>
      <c r="R280" s="30" t="str">
        <f>IF($A280 &lt;&gt; "",VLOOKUP($A280,'Student reference sheet'!$A$2:$V$2329, 5,FALSE), "")</f>
        <v/>
      </c>
      <c r="S280" s="30" t="str">
        <f>IF($A280 &lt;&gt; "",VLOOKUP($A280,'Student reference sheet'!$A$2:$V$2329, 6,FALSE), "")</f>
        <v/>
      </c>
      <c r="T280" s="30" t="str">
        <f>IF($A280 = "","",
IF(VLOOKUP($A280,'Student reference sheet'!$A$2:$V$2329, 10,FALSE) = "Y", "Hispanic",
IF(VLOOKUP($A280,'Student reference sheet'!$A$2:$V$2329,11,FALSE) &lt;&gt; "",
IF(VLOOKUP($A280,'Student reference sheet'!$A$2:$V$2329,11,FALSE) = "UNK", "Unknown", VLOOKUP(VALUE(VLOOKUP($A280,'Student reference sheet'!$A$2:$V$2329,11,FALSE)),'Ethnicity Reference'!$A$2:$B$22,2,FALSE)),
IF(VLOOKUP($A280,'Student reference sheet'!$A$2:$V$2329,9,FALSE) &lt;&gt; "", VLOOKUP(VALUE(VLOOKUP($A280,'Student reference sheet'!$A$2:$V$2329,9,FALSE)),'Ethnicity Reference'!$A$2:$B$22,2,FALSE),"Unknown"))))</f>
        <v/>
      </c>
      <c r="U280" s="34"/>
    </row>
    <row r="281" spans="1:21" ht="15.75">
      <c r="A281" s="47"/>
      <c r="B281" s="33"/>
      <c r="C281" s="30" t="str">
        <f>IF($A281 &lt;&gt; "",VLOOKUP($A281,'Student reference sheet'!$A$2:$V$2329, 3,FALSE), "")</f>
        <v/>
      </c>
      <c r="D281" s="30" t="str">
        <f>IF($A281 &lt;&gt; "",VLOOKUP($A281,'Student reference sheet'!$A$2:$V$2329, 2,FALSE), "")</f>
        <v/>
      </c>
      <c r="E281" s="34"/>
      <c r="F281" s="34"/>
      <c r="G281" s="31" t="str">
        <f t="shared" ca="1" si="12"/>
        <v/>
      </c>
      <c r="H281" s="31" t="str">
        <f t="shared" ca="1" si="13"/>
        <v/>
      </c>
      <c r="I281" s="36" t="str">
        <f>IF($A281 = "", "",
IF(COUNTIF(MINIMUM_DAY_DATES[], Attendance!J281) &gt; 0, VLOOKUP(Attendance!$G281,MINIMUM_DAY_PERIOD_SCHEDULE[], 2,TRUE),
IF(COUNTIF(RALLY_DATES[], Attendance!J281) &gt; 0, VLOOKUP(Attendance!$G281,RALLY_PERIOD_SCHEDULE[], 2,TRUE),
IF(WEEKDAY(Attendance!$J281) = 2,
       IF(COUNTIF(FINALS_WEEK_MONDAY_DATE[],Attendance!$J281) &gt; 0, VLOOKUP(Attendance!$G281,FINALS_WEEK_MONDAY_PERIOD_SCHEDULE[],2,TRUE),
       VLOOKUP(Attendance!$G281,REGULAR_WEEK_SCHEDULE[],6,TRUE)),
IF(WEEKDAY($J281) = 3,
       IF(COUNTIF(FINALS_WEEK_TUESDAY_DATE[],Attendance!$J281) &gt; 0, VLOOKUP(Attendance!$G281,FINALS_WEEK_TUESDAY_PERIOD_SCHEDULE[],2,TRUE),
       VLOOKUP(Attendance!$G281,REGULAR_WEEK_SCHEDULE[[Tuesday]:[Period]],5,TRUE)),
IF(WEEKDAY(Attendance!$J281) = 4,
        IF(COUNTIF(BLOCK_WEDNESDAY_DATES[],Attendance!$J281) &gt; 0, VLOOKUP(Attendance!$G281,BLOCK_WEDNESDAY_PERIOD_SCHEDULE[],2,TRUE),
        IF(COUNTIF(FINALS_WEEK_WEDNESDAY_DATE[],Attendance!$J281) &gt; 0, VLOOKUP(Attendance!$G281,FINALS_WEEK_WEDNESDAY_PERIOD_SCHEDULE[],2,TRUE),
       VLOOKUP(Attendance!$G281,REGULAR_WEEK_SCHEDULE[[Wednesday]:[Period]],4,TRUE))),
IF(WEEKDAY($J281) = 5,
       IF(COUNTIF(BLOCK_THURSDAY_DATES[],Attendance!$J281) &gt; 0, VLOOKUP(Attendance!$G281,BLOCK_THURSDAY_PERIOD_SCHEDULE[],2,TRUE),
       IF(COUNTIF(FINALS_WEEK_THURSDAY_DATE[],Attendance!$J281) &gt; 0, VLOOKUP(Attendance!$G281,FINALS_WEEK_THURSDAY_PERIOD_SCHEDULE[],2,TRUE),
       VLOOKUP(Attendance!$G281,REGULAR_WEEK_SCHEDULE[[Thursday]:[Period]],3,TRUE))),
IF(WEEKDAY(Attendance!$J281) = 6,
       IF(COUNTIF(FINALS_WEEK_FRIDAY_DATE[],Attendance!$J281) &gt; 0, VLOOKUP(Attendance!$G281,FINALS_WEEK_FRIDAY_PERIOD_SCHEDULE[],2,TRUE),
       VLOOKUP(Attendance!$G281,REGULAR_WEEK_SCHEDULE[[Friday]:[Period]],2,TRUE))))))))))</f>
        <v/>
      </c>
      <c r="J281" s="32" t="str">
        <f t="shared" ca="1" si="14"/>
        <v/>
      </c>
      <c r="K281" s="32" t="str">
        <f>IF($A281 &lt;&gt; "",VLOOKUP($A281,'Student reference sheet'!$A$2:$V$2329, 7,FALSE), "")</f>
        <v/>
      </c>
      <c r="L281" s="30" t="str">
        <f>IF($A281 ="", "", VLOOKUP($A281, 'Student reference sheet'!$A$2:$Z$2603,23,FALSE))</f>
        <v/>
      </c>
      <c r="M281" s="30" t="str">
        <f>IF($A281 ="", "", VLOOKUP($A281, 'Student reference sheet'!$A$2:$Z$2603,24,FALSE))</f>
        <v/>
      </c>
      <c r="N281" s="30" t="str">
        <f>IF($A281 ="", "", VLOOKUP($A281, 'Student reference sheet'!$A$2:$Z$2603,26,FALSE))</f>
        <v/>
      </c>
      <c r="O281" s="30" t="str">
        <f>IF($A281 ="", "", VLOOKUP($A281, 'Student reference sheet'!$A$2:$Z$2603,25,FALSE))</f>
        <v/>
      </c>
      <c r="P281" s="30" t="str">
        <f>IF($A281 = "", "", IF(OR(VLOOKUP($A281,'Student reference sheet'!$A$2:$V$2400,8,FALSE) = "R",  VLOOKUP($A281,'Student reference sheet'!$A$2:$V$2400,8,FALSE) = "L"), "X", ""))</f>
        <v/>
      </c>
      <c r="Q281" s="30" t="str">
        <f>IF($A281 ="", "", VLOOKUP($A281, 'Student reference sheet'!$A$2:$V$2603,22,FALSE))</f>
        <v/>
      </c>
      <c r="R281" s="30" t="str">
        <f>IF($A281 &lt;&gt; "",VLOOKUP($A281,'Student reference sheet'!$A$2:$V$2329, 5,FALSE), "")</f>
        <v/>
      </c>
      <c r="S281" s="30" t="str">
        <f>IF($A281 &lt;&gt; "",VLOOKUP($A281,'Student reference sheet'!$A$2:$V$2329, 6,FALSE), "")</f>
        <v/>
      </c>
      <c r="T281" s="30" t="str">
        <f>IF($A281 = "","",
IF(VLOOKUP($A281,'Student reference sheet'!$A$2:$V$2329, 10,FALSE) = "Y", "Hispanic",
IF(VLOOKUP($A281,'Student reference sheet'!$A$2:$V$2329,11,FALSE) &lt;&gt; "",
IF(VLOOKUP($A281,'Student reference sheet'!$A$2:$V$2329,11,FALSE) = "UNK", "Unknown", VLOOKUP(VALUE(VLOOKUP($A281,'Student reference sheet'!$A$2:$V$2329,11,FALSE)),'Ethnicity Reference'!$A$2:$B$22,2,FALSE)),
IF(VLOOKUP($A281,'Student reference sheet'!$A$2:$V$2329,9,FALSE) &lt;&gt; "", VLOOKUP(VALUE(VLOOKUP($A281,'Student reference sheet'!$A$2:$V$2329,9,FALSE)),'Ethnicity Reference'!$A$2:$B$22,2,FALSE),"Unknown"))))</f>
        <v/>
      </c>
      <c r="U281" s="34"/>
    </row>
    <row r="282" spans="1:21" ht="15.75">
      <c r="A282" s="47"/>
      <c r="B282" s="33"/>
      <c r="C282" s="30" t="str">
        <f>IF($A282 &lt;&gt; "",VLOOKUP($A282,'Student reference sheet'!$A$2:$V$2329, 3,FALSE), "")</f>
        <v/>
      </c>
      <c r="D282" s="30" t="str">
        <f>IF($A282 &lt;&gt; "",VLOOKUP($A282,'Student reference sheet'!$A$2:$V$2329, 2,FALSE), "")</f>
        <v/>
      </c>
      <c r="E282" s="34"/>
      <c r="F282" s="34"/>
      <c r="G282" s="31" t="str">
        <f t="shared" ca="1" si="12"/>
        <v/>
      </c>
      <c r="H282" s="31" t="str">
        <f t="shared" ca="1" si="13"/>
        <v/>
      </c>
      <c r="I282" s="36" t="str">
        <f>IF($A282 = "", "",
IF(COUNTIF(MINIMUM_DAY_DATES[], Attendance!J282) &gt; 0, VLOOKUP(Attendance!$G282,MINIMUM_DAY_PERIOD_SCHEDULE[], 2,TRUE),
IF(COUNTIF(RALLY_DATES[], Attendance!J282) &gt; 0, VLOOKUP(Attendance!$G282,RALLY_PERIOD_SCHEDULE[], 2,TRUE),
IF(WEEKDAY(Attendance!$J282) = 2,
       IF(COUNTIF(FINALS_WEEK_MONDAY_DATE[],Attendance!$J282) &gt; 0, VLOOKUP(Attendance!$G282,FINALS_WEEK_MONDAY_PERIOD_SCHEDULE[],2,TRUE),
       VLOOKUP(Attendance!$G282,REGULAR_WEEK_SCHEDULE[],6,TRUE)),
IF(WEEKDAY($J282) = 3,
       IF(COUNTIF(FINALS_WEEK_TUESDAY_DATE[],Attendance!$J282) &gt; 0, VLOOKUP(Attendance!$G282,FINALS_WEEK_TUESDAY_PERIOD_SCHEDULE[],2,TRUE),
       VLOOKUP(Attendance!$G282,REGULAR_WEEK_SCHEDULE[[Tuesday]:[Period]],5,TRUE)),
IF(WEEKDAY(Attendance!$J282) = 4,
        IF(COUNTIF(BLOCK_WEDNESDAY_DATES[],Attendance!$J282) &gt; 0, VLOOKUP(Attendance!$G282,BLOCK_WEDNESDAY_PERIOD_SCHEDULE[],2,TRUE),
        IF(COUNTIF(FINALS_WEEK_WEDNESDAY_DATE[],Attendance!$J282) &gt; 0, VLOOKUP(Attendance!$G282,FINALS_WEEK_WEDNESDAY_PERIOD_SCHEDULE[],2,TRUE),
       VLOOKUP(Attendance!$G282,REGULAR_WEEK_SCHEDULE[[Wednesday]:[Period]],4,TRUE))),
IF(WEEKDAY($J282) = 5,
       IF(COUNTIF(BLOCK_THURSDAY_DATES[],Attendance!$J282) &gt; 0, VLOOKUP(Attendance!$G282,BLOCK_THURSDAY_PERIOD_SCHEDULE[],2,TRUE),
       IF(COUNTIF(FINALS_WEEK_THURSDAY_DATE[],Attendance!$J282) &gt; 0, VLOOKUP(Attendance!$G282,FINALS_WEEK_THURSDAY_PERIOD_SCHEDULE[],2,TRUE),
       VLOOKUP(Attendance!$G282,REGULAR_WEEK_SCHEDULE[[Thursday]:[Period]],3,TRUE))),
IF(WEEKDAY(Attendance!$J282) = 6,
       IF(COUNTIF(FINALS_WEEK_FRIDAY_DATE[],Attendance!$J282) &gt; 0, VLOOKUP(Attendance!$G282,FINALS_WEEK_FRIDAY_PERIOD_SCHEDULE[],2,TRUE),
       VLOOKUP(Attendance!$G282,REGULAR_WEEK_SCHEDULE[[Friday]:[Period]],2,TRUE))))))))))</f>
        <v/>
      </c>
      <c r="J282" s="32" t="str">
        <f t="shared" ca="1" si="14"/>
        <v/>
      </c>
      <c r="K282" s="32" t="str">
        <f>IF($A282 &lt;&gt; "",VLOOKUP($A282,'Student reference sheet'!$A$2:$V$2329, 7,FALSE), "")</f>
        <v/>
      </c>
      <c r="L282" s="30" t="str">
        <f>IF($A282 ="", "", VLOOKUP($A282, 'Student reference sheet'!$A$2:$Z$2603,23,FALSE))</f>
        <v/>
      </c>
      <c r="M282" s="30" t="str">
        <f>IF($A282 ="", "", VLOOKUP($A282, 'Student reference sheet'!$A$2:$Z$2603,24,FALSE))</f>
        <v/>
      </c>
      <c r="N282" s="30" t="str">
        <f>IF($A282 ="", "", VLOOKUP($A282, 'Student reference sheet'!$A$2:$Z$2603,26,FALSE))</f>
        <v/>
      </c>
      <c r="O282" s="30" t="str">
        <f>IF($A282 ="", "", VLOOKUP($A282, 'Student reference sheet'!$A$2:$Z$2603,25,FALSE))</f>
        <v/>
      </c>
      <c r="P282" s="30" t="str">
        <f>IF($A282 = "", "", IF(OR(VLOOKUP($A282,'Student reference sheet'!$A$2:$V$2400,8,FALSE) = "R",  VLOOKUP($A282,'Student reference sheet'!$A$2:$V$2400,8,FALSE) = "L"), "X", ""))</f>
        <v/>
      </c>
      <c r="Q282" s="30" t="str">
        <f>IF($A282 ="", "", VLOOKUP($A282, 'Student reference sheet'!$A$2:$V$2603,22,FALSE))</f>
        <v/>
      </c>
      <c r="R282" s="30" t="str">
        <f>IF($A282 &lt;&gt; "",VLOOKUP($A282,'Student reference sheet'!$A$2:$V$2329, 5,FALSE), "")</f>
        <v/>
      </c>
      <c r="S282" s="30" t="str">
        <f>IF($A282 &lt;&gt; "",VLOOKUP($A282,'Student reference sheet'!$A$2:$V$2329, 6,FALSE), "")</f>
        <v/>
      </c>
      <c r="T282" s="30" t="str">
        <f>IF($A282 = "","",
IF(VLOOKUP($A282,'Student reference sheet'!$A$2:$V$2329, 10,FALSE) = "Y", "Hispanic",
IF(VLOOKUP($A282,'Student reference sheet'!$A$2:$V$2329,11,FALSE) &lt;&gt; "",
IF(VLOOKUP($A282,'Student reference sheet'!$A$2:$V$2329,11,FALSE) = "UNK", "Unknown", VLOOKUP(VALUE(VLOOKUP($A282,'Student reference sheet'!$A$2:$V$2329,11,FALSE)),'Ethnicity Reference'!$A$2:$B$22,2,FALSE)),
IF(VLOOKUP($A282,'Student reference sheet'!$A$2:$V$2329,9,FALSE) &lt;&gt; "", VLOOKUP(VALUE(VLOOKUP($A282,'Student reference sheet'!$A$2:$V$2329,9,FALSE)),'Ethnicity Reference'!$A$2:$B$22,2,FALSE),"Unknown"))))</f>
        <v/>
      </c>
      <c r="U282" s="34"/>
    </row>
    <row r="283" spans="1:21" ht="15.75">
      <c r="A283" s="47"/>
      <c r="B283" s="33"/>
      <c r="C283" s="30" t="str">
        <f>IF($A283 &lt;&gt; "",VLOOKUP($A283,'Student reference sheet'!$A$2:$V$2329, 3,FALSE), "")</f>
        <v/>
      </c>
      <c r="D283" s="30" t="str">
        <f>IF($A283 &lt;&gt; "",VLOOKUP($A283,'Student reference sheet'!$A$2:$V$2329, 2,FALSE), "")</f>
        <v/>
      </c>
      <c r="E283" s="34"/>
      <c r="F283" s="34"/>
      <c r="G283" s="31" t="str">
        <f t="shared" ca="1" si="12"/>
        <v/>
      </c>
      <c r="H283" s="31" t="str">
        <f t="shared" ca="1" si="13"/>
        <v/>
      </c>
      <c r="I283" s="36" t="str">
        <f>IF($A283 = "", "",
IF(COUNTIF(MINIMUM_DAY_DATES[], Attendance!J283) &gt; 0, VLOOKUP(Attendance!$G283,MINIMUM_DAY_PERIOD_SCHEDULE[], 2,TRUE),
IF(COUNTIF(RALLY_DATES[], Attendance!J283) &gt; 0, VLOOKUP(Attendance!$G283,RALLY_PERIOD_SCHEDULE[], 2,TRUE),
IF(WEEKDAY(Attendance!$J283) = 2,
       IF(COUNTIF(FINALS_WEEK_MONDAY_DATE[],Attendance!$J283) &gt; 0, VLOOKUP(Attendance!$G283,FINALS_WEEK_MONDAY_PERIOD_SCHEDULE[],2,TRUE),
       VLOOKUP(Attendance!$G283,REGULAR_WEEK_SCHEDULE[],6,TRUE)),
IF(WEEKDAY($J283) = 3,
       IF(COUNTIF(FINALS_WEEK_TUESDAY_DATE[],Attendance!$J283) &gt; 0, VLOOKUP(Attendance!$G283,FINALS_WEEK_TUESDAY_PERIOD_SCHEDULE[],2,TRUE),
       VLOOKUP(Attendance!$G283,REGULAR_WEEK_SCHEDULE[[Tuesday]:[Period]],5,TRUE)),
IF(WEEKDAY(Attendance!$J283) = 4,
        IF(COUNTIF(BLOCK_WEDNESDAY_DATES[],Attendance!$J283) &gt; 0, VLOOKUP(Attendance!$G283,BLOCK_WEDNESDAY_PERIOD_SCHEDULE[],2,TRUE),
        IF(COUNTIF(FINALS_WEEK_WEDNESDAY_DATE[],Attendance!$J283) &gt; 0, VLOOKUP(Attendance!$G283,FINALS_WEEK_WEDNESDAY_PERIOD_SCHEDULE[],2,TRUE),
       VLOOKUP(Attendance!$G283,REGULAR_WEEK_SCHEDULE[[Wednesday]:[Period]],4,TRUE))),
IF(WEEKDAY($J283) = 5,
       IF(COUNTIF(BLOCK_THURSDAY_DATES[],Attendance!$J283) &gt; 0, VLOOKUP(Attendance!$G283,BLOCK_THURSDAY_PERIOD_SCHEDULE[],2,TRUE),
       IF(COUNTIF(FINALS_WEEK_THURSDAY_DATE[],Attendance!$J283) &gt; 0, VLOOKUP(Attendance!$G283,FINALS_WEEK_THURSDAY_PERIOD_SCHEDULE[],2,TRUE),
       VLOOKUP(Attendance!$G283,REGULAR_WEEK_SCHEDULE[[Thursday]:[Period]],3,TRUE))),
IF(WEEKDAY(Attendance!$J283) = 6,
       IF(COUNTIF(FINALS_WEEK_FRIDAY_DATE[],Attendance!$J283) &gt; 0, VLOOKUP(Attendance!$G283,FINALS_WEEK_FRIDAY_PERIOD_SCHEDULE[],2,TRUE),
       VLOOKUP(Attendance!$G283,REGULAR_WEEK_SCHEDULE[[Friday]:[Period]],2,TRUE))))))))))</f>
        <v/>
      </c>
      <c r="J283" s="32" t="str">
        <f t="shared" ca="1" si="14"/>
        <v/>
      </c>
      <c r="K283" s="32" t="str">
        <f>IF($A283 &lt;&gt; "",VLOOKUP($A283,'Student reference sheet'!$A$2:$V$2329, 7,FALSE), "")</f>
        <v/>
      </c>
      <c r="L283" s="30" t="str">
        <f>IF($A283 ="", "", VLOOKUP($A283, 'Student reference sheet'!$A$2:$Z$2603,23,FALSE))</f>
        <v/>
      </c>
      <c r="M283" s="30" t="str">
        <f>IF($A283 ="", "", VLOOKUP($A283, 'Student reference sheet'!$A$2:$Z$2603,24,FALSE))</f>
        <v/>
      </c>
      <c r="N283" s="30" t="str">
        <f>IF($A283 ="", "", VLOOKUP($A283, 'Student reference sheet'!$A$2:$Z$2603,26,FALSE))</f>
        <v/>
      </c>
      <c r="O283" s="30" t="str">
        <f>IF($A283 ="", "", VLOOKUP($A283, 'Student reference sheet'!$A$2:$Z$2603,25,FALSE))</f>
        <v/>
      </c>
      <c r="P283" s="30" t="str">
        <f>IF($A283 = "", "", IF(OR(VLOOKUP($A283,'Student reference sheet'!$A$2:$V$2400,8,FALSE) = "R",  VLOOKUP($A283,'Student reference sheet'!$A$2:$V$2400,8,FALSE) = "L"), "X", ""))</f>
        <v/>
      </c>
      <c r="Q283" s="30" t="str">
        <f>IF($A283 ="", "", VLOOKUP($A283, 'Student reference sheet'!$A$2:$V$2603,22,FALSE))</f>
        <v/>
      </c>
      <c r="R283" s="30" t="str">
        <f>IF($A283 &lt;&gt; "",VLOOKUP($A283,'Student reference sheet'!$A$2:$V$2329, 5,FALSE), "")</f>
        <v/>
      </c>
      <c r="S283" s="30" t="str">
        <f>IF($A283 &lt;&gt; "",VLOOKUP($A283,'Student reference sheet'!$A$2:$V$2329, 6,FALSE), "")</f>
        <v/>
      </c>
      <c r="T283" s="30" t="str">
        <f>IF($A283 = "","",
IF(VLOOKUP($A283,'Student reference sheet'!$A$2:$V$2329, 10,FALSE) = "Y", "Hispanic",
IF(VLOOKUP($A283,'Student reference sheet'!$A$2:$V$2329,11,FALSE) &lt;&gt; "",
IF(VLOOKUP($A283,'Student reference sheet'!$A$2:$V$2329,11,FALSE) = "UNK", "Unknown", VLOOKUP(VALUE(VLOOKUP($A283,'Student reference sheet'!$A$2:$V$2329,11,FALSE)),'Ethnicity Reference'!$A$2:$B$22,2,FALSE)),
IF(VLOOKUP($A283,'Student reference sheet'!$A$2:$V$2329,9,FALSE) &lt;&gt; "", VLOOKUP(VALUE(VLOOKUP($A283,'Student reference sheet'!$A$2:$V$2329,9,FALSE)),'Ethnicity Reference'!$A$2:$B$22,2,FALSE),"Unknown"))))</f>
        <v/>
      </c>
      <c r="U283" s="34"/>
    </row>
    <row r="284" spans="1:21" ht="15.75">
      <c r="A284" s="47"/>
      <c r="B284" s="33"/>
      <c r="C284" s="30" t="str">
        <f>IF($A284 &lt;&gt; "",VLOOKUP($A284,'Student reference sheet'!$A$2:$V$2329, 3,FALSE), "")</f>
        <v/>
      </c>
      <c r="D284" s="30" t="str">
        <f>IF($A284 &lt;&gt; "",VLOOKUP($A284,'Student reference sheet'!$A$2:$V$2329, 2,FALSE), "")</f>
        <v/>
      </c>
      <c r="E284" s="34"/>
      <c r="F284" s="34"/>
      <c r="G284" s="31" t="str">
        <f t="shared" ca="1" si="12"/>
        <v/>
      </c>
      <c r="H284" s="31" t="str">
        <f t="shared" ca="1" si="13"/>
        <v/>
      </c>
      <c r="I284" s="36" t="str">
        <f>IF($A284 = "", "",
IF(COUNTIF(MINIMUM_DAY_DATES[], Attendance!J284) &gt; 0, VLOOKUP(Attendance!$G284,MINIMUM_DAY_PERIOD_SCHEDULE[], 2,TRUE),
IF(COUNTIF(RALLY_DATES[], Attendance!J284) &gt; 0, VLOOKUP(Attendance!$G284,RALLY_PERIOD_SCHEDULE[], 2,TRUE),
IF(WEEKDAY(Attendance!$J284) = 2,
       IF(COUNTIF(FINALS_WEEK_MONDAY_DATE[],Attendance!$J284) &gt; 0, VLOOKUP(Attendance!$G284,FINALS_WEEK_MONDAY_PERIOD_SCHEDULE[],2,TRUE),
       VLOOKUP(Attendance!$G284,REGULAR_WEEK_SCHEDULE[],6,TRUE)),
IF(WEEKDAY($J284) = 3,
       IF(COUNTIF(FINALS_WEEK_TUESDAY_DATE[],Attendance!$J284) &gt; 0, VLOOKUP(Attendance!$G284,FINALS_WEEK_TUESDAY_PERIOD_SCHEDULE[],2,TRUE),
       VLOOKUP(Attendance!$G284,REGULAR_WEEK_SCHEDULE[[Tuesday]:[Period]],5,TRUE)),
IF(WEEKDAY(Attendance!$J284) = 4,
        IF(COUNTIF(BLOCK_WEDNESDAY_DATES[],Attendance!$J284) &gt; 0, VLOOKUP(Attendance!$G284,BLOCK_WEDNESDAY_PERIOD_SCHEDULE[],2,TRUE),
        IF(COUNTIF(FINALS_WEEK_WEDNESDAY_DATE[],Attendance!$J284) &gt; 0, VLOOKUP(Attendance!$G284,FINALS_WEEK_WEDNESDAY_PERIOD_SCHEDULE[],2,TRUE),
       VLOOKUP(Attendance!$G284,REGULAR_WEEK_SCHEDULE[[Wednesday]:[Period]],4,TRUE))),
IF(WEEKDAY($J284) = 5,
       IF(COUNTIF(BLOCK_THURSDAY_DATES[],Attendance!$J284) &gt; 0, VLOOKUP(Attendance!$G284,BLOCK_THURSDAY_PERIOD_SCHEDULE[],2,TRUE),
       IF(COUNTIF(FINALS_WEEK_THURSDAY_DATE[],Attendance!$J284) &gt; 0, VLOOKUP(Attendance!$G284,FINALS_WEEK_THURSDAY_PERIOD_SCHEDULE[],2,TRUE),
       VLOOKUP(Attendance!$G284,REGULAR_WEEK_SCHEDULE[[Thursday]:[Period]],3,TRUE))),
IF(WEEKDAY(Attendance!$J284) = 6,
       IF(COUNTIF(FINALS_WEEK_FRIDAY_DATE[],Attendance!$J284) &gt; 0, VLOOKUP(Attendance!$G284,FINALS_WEEK_FRIDAY_PERIOD_SCHEDULE[],2,TRUE),
       VLOOKUP(Attendance!$G284,REGULAR_WEEK_SCHEDULE[[Friday]:[Period]],2,TRUE))))))))))</f>
        <v/>
      </c>
      <c r="J284" s="32" t="str">
        <f t="shared" ca="1" si="14"/>
        <v/>
      </c>
      <c r="K284" s="32" t="str">
        <f>IF($A284 &lt;&gt; "",VLOOKUP($A284,'Student reference sheet'!$A$2:$V$2329, 7,FALSE), "")</f>
        <v/>
      </c>
      <c r="L284" s="30" t="str">
        <f>IF($A284 ="", "", VLOOKUP($A284, 'Student reference sheet'!$A$2:$Z$2603,23,FALSE))</f>
        <v/>
      </c>
      <c r="M284" s="30" t="str">
        <f>IF($A284 ="", "", VLOOKUP($A284, 'Student reference sheet'!$A$2:$Z$2603,24,FALSE))</f>
        <v/>
      </c>
      <c r="N284" s="30" t="str">
        <f>IF($A284 ="", "", VLOOKUP($A284, 'Student reference sheet'!$A$2:$Z$2603,26,FALSE))</f>
        <v/>
      </c>
      <c r="O284" s="30" t="str">
        <f>IF($A284 ="", "", VLOOKUP($A284, 'Student reference sheet'!$A$2:$Z$2603,25,FALSE))</f>
        <v/>
      </c>
      <c r="P284" s="30" t="str">
        <f>IF($A284 = "", "", IF(OR(VLOOKUP($A284,'Student reference sheet'!$A$2:$V$2400,8,FALSE) = "R",  VLOOKUP($A284,'Student reference sheet'!$A$2:$V$2400,8,FALSE) = "L"), "X", ""))</f>
        <v/>
      </c>
      <c r="Q284" s="30" t="str">
        <f>IF($A284 ="", "", VLOOKUP($A284, 'Student reference sheet'!$A$2:$V$2603,22,FALSE))</f>
        <v/>
      </c>
      <c r="R284" s="30" t="str">
        <f>IF($A284 &lt;&gt; "",VLOOKUP($A284,'Student reference sheet'!$A$2:$V$2329, 5,FALSE), "")</f>
        <v/>
      </c>
      <c r="S284" s="30" t="str">
        <f>IF($A284 &lt;&gt; "",VLOOKUP($A284,'Student reference sheet'!$A$2:$V$2329, 6,FALSE), "")</f>
        <v/>
      </c>
      <c r="T284" s="30" t="str">
        <f>IF($A284 = "","",
IF(VLOOKUP($A284,'Student reference sheet'!$A$2:$V$2329, 10,FALSE) = "Y", "Hispanic",
IF(VLOOKUP($A284,'Student reference sheet'!$A$2:$V$2329,11,FALSE) &lt;&gt; "",
IF(VLOOKUP($A284,'Student reference sheet'!$A$2:$V$2329,11,FALSE) = "UNK", "Unknown", VLOOKUP(VALUE(VLOOKUP($A284,'Student reference sheet'!$A$2:$V$2329,11,FALSE)),'Ethnicity Reference'!$A$2:$B$22,2,FALSE)),
IF(VLOOKUP($A284,'Student reference sheet'!$A$2:$V$2329,9,FALSE) &lt;&gt; "", VLOOKUP(VALUE(VLOOKUP($A284,'Student reference sheet'!$A$2:$V$2329,9,FALSE)),'Ethnicity Reference'!$A$2:$B$22,2,FALSE),"Unknown"))))</f>
        <v/>
      </c>
      <c r="U284" s="34"/>
    </row>
    <row r="285" spans="1:21" ht="15.75">
      <c r="A285" s="47"/>
      <c r="B285" s="33"/>
      <c r="C285" s="30" t="str">
        <f>IF($A285 &lt;&gt; "",VLOOKUP($A285,'Student reference sheet'!$A$2:$V$2329, 3,FALSE), "")</f>
        <v/>
      </c>
      <c r="D285" s="30" t="str">
        <f>IF($A285 &lt;&gt; "",VLOOKUP($A285,'Student reference sheet'!$A$2:$V$2329, 2,FALSE), "")</f>
        <v/>
      </c>
      <c r="E285" s="34"/>
      <c r="F285" s="34"/>
      <c r="G285" s="31" t="str">
        <f t="shared" ca="1" si="12"/>
        <v/>
      </c>
      <c r="H285" s="31" t="str">
        <f t="shared" ca="1" si="13"/>
        <v/>
      </c>
      <c r="I285" s="36" t="str">
        <f>IF($A285 = "", "",
IF(COUNTIF(MINIMUM_DAY_DATES[], Attendance!J285) &gt; 0, VLOOKUP(Attendance!$G285,MINIMUM_DAY_PERIOD_SCHEDULE[], 2,TRUE),
IF(COUNTIF(RALLY_DATES[], Attendance!J285) &gt; 0, VLOOKUP(Attendance!$G285,RALLY_PERIOD_SCHEDULE[], 2,TRUE),
IF(WEEKDAY(Attendance!$J285) = 2,
       IF(COUNTIF(FINALS_WEEK_MONDAY_DATE[],Attendance!$J285) &gt; 0, VLOOKUP(Attendance!$G285,FINALS_WEEK_MONDAY_PERIOD_SCHEDULE[],2,TRUE),
       VLOOKUP(Attendance!$G285,REGULAR_WEEK_SCHEDULE[],6,TRUE)),
IF(WEEKDAY($J285) = 3,
       IF(COUNTIF(FINALS_WEEK_TUESDAY_DATE[],Attendance!$J285) &gt; 0, VLOOKUP(Attendance!$G285,FINALS_WEEK_TUESDAY_PERIOD_SCHEDULE[],2,TRUE),
       VLOOKUP(Attendance!$G285,REGULAR_WEEK_SCHEDULE[[Tuesday]:[Period]],5,TRUE)),
IF(WEEKDAY(Attendance!$J285) = 4,
        IF(COUNTIF(BLOCK_WEDNESDAY_DATES[],Attendance!$J285) &gt; 0, VLOOKUP(Attendance!$G285,BLOCK_WEDNESDAY_PERIOD_SCHEDULE[],2,TRUE),
        IF(COUNTIF(FINALS_WEEK_WEDNESDAY_DATE[],Attendance!$J285) &gt; 0, VLOOKUP(Attendance!$G285,FINALS_WEEK_WEDNESDAY_PERIOD_SCHEDULE[],2,TRUE),
       VLOOKUP(Attendance!$G285,REGULAR_WEEK_SCHEDULE[[Wednesday]:[Period]],4,TRUE))),
IF(WEEKDAY($J285) = 5,
       IF(COUNTIF(BLOCK_THURSDAY_DATES[],Attendance!$J285) &gt; 0, VLOOKUP(Attendance!$G285,BLOCK_THURSDAY_PERIOD_SCHEDULE[],2,TRUE),
       IF(COUNTIF(FINALS_WEEK_THURSDAY_DATE[],Attendance!$J285) &gt; 0, VLOOKUP(Attendance!$G285,FINALS_WEEK_THURSDAY_PERIOD_SCHEDULE[],2,TRUE),
       VLOOKUP(Attendance!$G285,REGULAR_WEEK_SCHEDULE[[Thursday]:[Period]],3,TRUE))),
IF(WEEKDAY(Attendance!$J285) = 6,
       IF(COUNTIF(FINALS_WEEK_FRIDAY_DATE[],Attendance!$J285) &gt; 0, VLOOKUP(Attendance!$G285,FINALS_WEEK_FRIDAY_PERIOD_SCHEDULE[],2,TRUE),
       VLOOKUP(Attendance!$G285,REGULAR_WEEK_SCHEDULE[[Friday]:[Period]],2,TRUE))))))))))</f>
        <v/>
      </c>
      <c r="J285" s="32" t="str">
        <f t="shared" ca="1" si="14"/>
        <v/>
      </c>
      <c r="K285" s="32" t="str">
        <f>IF($A285 &lt;&gt; "",VLOOKUP($A285,'Student reference sheet'!$A$2:$V$2329, 7,FALSE), "")</f>
        <v/>
      </c>
      <c r="L285" s="30" t="str">
        <f>IF($A285 ="", "", VLOOKUP($A285, 'Student reference sheet'!$A$2:$Z$2603,23,FALSE))</f>
        <v/>
      </c>
      <c r="M285" s="30" t="str">
        <f>IF($A285 ="", "", VLOOKUP($A285, 'Student reference sheet'!$A$2:$Z$2603,24,FALSE))</f>
        <v/>
      </c>
      <c r="N285" s="30" t="str">
        <f>IF($A285 ="", "", VLOOKUP($A285, 'Student reference sheet'!$A$2:$Z$2603,26,FALSE))</f>
        <v/>
      </c>
      <c r="O285" s="30" t="str">
        <f>IF($A285 ="", "", VLOOKUP($A285, 'Student reference sheet'!$A$2:$Z$2603,25,FALSE))</f>
        <v/>
      </c>
      <c r="P285" s="30" t="str">
        <f>IF($A285 = "", "", IF(OR(VLOOKUP($A285,'Student reference sheet'!$A$2:$V$2400,8,FALSE) = "R",  VLOOKUP($A285,'Student reference sheet'!$A$2:$V$2400,8,FALSE) = "L"), "X", ""))</f>
        <v/>
      </c>
      <c r="Q285" s="30" t="str">
        <f>IF($A285 ="", "", VLOOKUP($A285, 'Student reference sheet'!$A$2:$V$2603,22,FALSE))</f>
        <v/>
      </c>
      <c r="R285" s="30" t="str">
        <f>IF($A285 &lt;&gt; "",VLOOKUP($A285,'Student reference sheet'!$A$2:$V$2329, 5,FALSE), "")</f>
        <v/>
      </c>
      <c r="S285" s="30" t="str">
        <f>IF($A285 &lt;&gt; "",VLOOKUP($A285,'Student reference sheet'!$A$2:$V$2329, 6,FALSE), "")</f>
        <v/>
      </c>
      <c r="T285" s="30" t="str">
        <f>IF($A285 = "","",
IF(VLOOKUP($A285,'Student reference sheet'!$A$2:$V$2329, 10,FALSE) = "Y", "Hispanic",
IF(VLOOKUP($A285,'Student reference sheet'!$A$2:$V$2329,11,FALSE) &lt;&gt; "",
IF(VLOOKUP($A285,'Student reference sheet'!$A$2:$V$2329,11,FALSE) = "UNK", "Unknown", VLOOKUP(VALUE(VLOOKUP($A285,'Student reference sheet'!$A$2:$V$2329,11,FALSE)),'Ethnicity Reference'!$A$2:$B$22,2,FALSE)),
IF(VLOOKUP($A285,'Student reference sheet'!$A$2:$V$2329,9,FALSE) &lt;&gt; "", VLOOKUP(VALUE(VLOOKUP($A285,'Student reference sheet'!$A$2:$V$2329,9,FALSE)),'Ethnicity Reference'!$A$2:$B$22,2,FALSE),"Unknown"))))</f>
        <v/>
      </c>
      <c r="U285" s="34"/>
    </row>
    <row r="286" spans="1:21" ht="15.75">
      <c r="A286" s="47"/>
      <c r="B286" s="33"/>
      <c r="C286" s="30" t="str">
        <f>IF($A286 &lt;&gt; "",VLOOKUP($A286,'Student reference sheet'!$A$2:$V$2329, 3,FALSE), "")</f>
        <v/>
      </c>
      <c r="D286" s="30" t="str">
        <f>IF($A286 &lt;&gt; "",VLOOKUP($A286,'Student reference sheet'!$A$2:$V$2329, 2,FALSE), "")</f>
        <v/>
      </c>
      <c r="E286" s="34"/>
      <c r="F286" s="34"/>
      <c r="G286" s="31" t="str">
        <f t="shared" ca="1" si="12"/>
        <v/>
      </c>
      <c r="H286" s="31" t="str">
        <f t="shared" ca="1" si="13"/>
        <v/>
      </c>
      <c r="I286" s="36" t="str">
        <f>IF($A286 = "", "",
IF(COUNTIF(MINIMUM_DAY_DATES[], Attendance!J286) &gt; 0, VLOOKUP(Attendance!$G286,MINIMUM_DAY_PERIOD_SCHEDULE[], 2,TRUE),
IF(COUNTIF(RALLY_DATES[], Attendance!J286) &gt; 0, VLOOKUP(Attendance!$G286,RALLY_PERIOD_SCHEDULE[], 2,TRUE),
IF(WEEKDAY(Attendance!$J286) = 2,
       IF(COUNTIF(FINALS_WEEK_MONDAY_DATE[],Attendance!$J286) &gt; 0, VLOOKUP(Attendance!$G286,FINALS_WEEK_MONDAY_PERIOD_SCHEDULE[],2,TRUE),
       VLOOKUP(Attendance!$G286,REGULAR_WEEK_SCHEDULE[],6,TRUE)),
IF(WEEKDAY($J286) = 3,
       IF(COUNTIF(FINALS_WEEK_TUESDAY_DATE[],Attendance!$J286) &gt; 0, VLOOKUP(Attendance!$G286,FINALS_WEEK_TUESDAY_PERIOD_SCHEDULE[],2,TRUE),
       VLOOKUP(Attendance!$G286,REGULAR_WEEK_SCHEDULE[[Tuesday]:[Period]],5,TRUE)),
IF(WEEKDAY(Attendance!$J286) = 4,
        IF(COUNTIF(BLOCK_WEDNESDAY_DATES[],Attendance!$J286) &gt; 0, VLOOKUP(Attendance!$G286,BLOCK_WEDNESDAY_PERIOD_SCHEDULE[],2,TRUE),
        IF(COUNTIF(FINALS_WEEK_WEDNESDAY_DATE[],Attendance!$J286) &gt; 0, VLOOKUP(Attendance!$G286,FINALS_WEEK_WEDNESDAY_PERIOD_SCHEDULE[],2,TRUE),
       VLOOKUP(Attendance!$G286,REGULAR_WEEK_SCHEDULE[[Wednesday]:[Period]],4,TRUE))),
IF(WEEKDAY($J286) = 5,
       IF(COUNTIF(BLOCK_THURSDAY_DATES[],Attendance!$J286) &gt; 0, VLOOKUP(Attendance!$G286,BLOCK_THURSDAY_PERIOD_SCHEDULE[],2,TRUE),
       IF(COUNTIF(FINALS_WEEK_THURSDAY_DATE[],Attendance!$J286) &gt; 0, VLOOKUP(Attendance!$G286,FINALS_WEEK_THURSDAY_PERIOD_SCHEDULE[],2,TRUE),
       VLOOKUP(Attendance!$G286,REGULAR_WEEK_SCHEDULE[[Thursday]:[Period]],3,TRUE))),
IF(WEEKDAY(Attendance!$J286) = 6,
       IF(COUNTIF(FINALS_WEEK_FRIDAY_DATE[],Attendance!$J286) &gt; 0, VLOOKUP(Attendance!$G286,FINALS_WEEK_FRIDAY_PERIOD_SCHEDULE[],2,TRUE),
       VLOOKUP(Attendance!$G286,REGULAR_WEEK_SCHEDULE[[Friday]:[Period]],2,TRUE))))))))))</f>
        <v/>
      </c>
      <c r="J286" s="32" t="str">
        <f t="shared" ca="1" si="14"/>
        <v/>
      </c>
      <c r="K286" s="32" t="str">
        <f>IF($A286 &lt;&gt; "",VLOOKUP($A286,'Student reference sheet'!$A$2:$V$2329, 7,FALSE), "")</f>
        <v/>
      </c>
      <c r="L286" s="30" t="str">
        <f>IF($A286 ="", "", VLOOKUP($A286, 'Student reference sheet'!$A$2:$Z$2603,23,FALSE))</f>
        <v/>
      </c>
      <c r="M286" s="30" t="str">
        <f>IF($A286 ="", "", VLOOKUP($A286, 'Student reference sheet'!$A$2:$Z$2603,24,FALSE))</f>
        <v/>
      </c>
      <c r="N286" s="30" t="str">
        <f>IF($A286 ="", "", VLOOKUP($A286, 'Student reference sheet'!$A$2:$Z$2603,26,FALSE))</f>
        <v/>
      </c>
      <c r="O286" s="30" t="str">
        <f>IF($A286 ="", "", VLOOKUP($A286, 'Student reference sheet'!$A$2:$Z$2603,25,FALSE))</f>
        <v/>
      </c>
      <c r="P286" s="30" t="str">
        <f>IF($A286 = "", "", IF(OR(VLOOKUP($A286,'Student reference sheet'!$A$2:$V$2400,8,FALSE) = "R",  VLOOKUP($A286,'Student reference sheet'!$A$2:$V$2400,8,FALSE) = "L"), "X", ""))</f>
        <v/>
      </c>
      <c r="Q286" s="30" t="str">
        <f>IF($A286 ="", "", VLOOKUP($A286, 'Student reference sheet'!$A$2:$V$2603,22,FALSE))</f>
        <v/>
      </c>
      <c r="R286" s="30" t="str">
        <f>IF($A286 &lt;&gt; "",VLOOKUP($A286,'Student reference sheet'!$A$2:$V$2329, 5,FALSE), "")</f>
        <v/>
      </c>
      <c r="S286" s="30" t="str">
        <f>IF($A286 &lt;&gt; "",VLOOKUP($A286,'Student reference sheet'!$A$2:$V$2329, 6,FALSE), "")</f>
        <v/>
      </c>
      <c r="T286" s="30" t="str">
        <f>IF($A286 = "","",
IF(VLOOKUP($A286,'Student reference sheet'!$A$2:$V$2329, 10,FALSE) = "Y", "Hispanic",
IF(VLOOKUP($A286,'Student reference sheet'!$A$2:$V$2329,11,FALSE) &lt;&gt; "",
IF(VLOOKUP($A286,'Student reference sheet'!$A$2:$V$2329,11,FALSE) = "UNK", "Unknown", VLOOKUP(VALUE(VLOOKUP($A286,'Student reference sheet'!$A$2:$V$2329,11,FALSE)),'Ethnicity Reference'!$A$2:$B$22,2,FALSE)),
IF(VLOOKUP($A286,'Student reference sheet'!$A$2:$V$2329,9,FALSE) &lt;&gt; "", VLOOKUP(VALUE(VLOOKUP($A286,'Student reference sheet'!$A$2:$V$2329,9,FALSE)),'Ethnicity Reference'!$A$2:$B$22,2,FALSE),"Unknown"))))</f>
        <v/>
      </c>
      <c r="U286" s="34"/>
    </row>
    <row r="287" spans="1:21" ht="15.75">
      <c r="A287" s="47"/>
      <c r="B287" s="33"/>
      <c r="C287" s="30" t="str">
        <f>IF($A287 &lt;&gt; "",VLOOKUP($A287,'Student reference sheet'!$A$2:$V$2329, 3,FALSE), "")</f>
        <v/>
      </c>
      <c r="D287" s="30" t="str">
        <f>IF($A287 &lt;&gt; "",VLOOKUP($A287,'Student reference sheet'!$A$2:$V$2329, 2,FALSE), "")</f>
        <v/>
      </c>
      <c r="E287" s="34"/>
      <c r="F287" s="34"/>
      <c r="G287" s="31" t="str">
        <f t="shared" ca="1" si="12"/>
        <v/>
      </c>
      <c r="H287" s="31" t="str">
        <f t="shared" ca="1" si="13"/>
        <v/>
      </c>
      <c r="I287" s="36" t="str">
        <f>IF($A287 = "", "",
IF(COUNTIF(MINIMUM_DAY_DATES[], Attendance!J287) &gt; 0, VLOOKUP(Attendance!$G287,MINIMUM_DAY_PERIOD_SCHEDULE[], 2,TRUE),
IF(COUNTIF(RALLY_DATES[], Attendance!J287) &gt; 0, VLOOKUP(Attendance!$G287,RALLY_PERIOD_SCHEDULE[], 2,TRUE),
IF(WEEKDAY(Attendance!$J287) = 2,
       IF(COUNTIF(FINALS_WEEK_MONDAY_DATE[],Attendance!$J287) &gt; 0, VLOOKUP(Attendance!$G287,FINALS_WEEK_MONDAY_PERIOD_SCHEDULE[],2,TRUE),
       VLOOKUP(Attendance!$G287,REGULAR_WEEK_SCHEDULE[],6,TRUE)),
IF(WEEKDAY($J287) = 3,
       IF(COUNTIF(FINALS_WEEK_TUESDAY_DATE[],Attendance!$J287) &gt; 0, VLOOKUP(Attendance!$G287,FINALS_WEEK_TUESDAY_PERIOD_SCHEDULE[],2,TRUE),
       VLOOKUP(Attendance!$G287,REGULAR_WEEK_SCHEDULE[[Tuesday]:[Period]],5,TRUE)),
IF(WEEKDAY(Attendance!$J287) = 4,
        IF(COUNTIF(BLOCK_WEDNESDAY_DATES[],Attendance!$J287) &gt; 0, VLOOKUP(Attendance!$G287,BLOCK_WEDNESDAY_PERIOD_SCHEDULE[],2,TRUE),
        IF(COUNTIF(FINALS_WEEK_WEDNESDAY_DATE[],Attendance!$J287) &gt; 0, VLOOKUP(Attendance!$G287,FINALS_WEEK_WEDNESDAY_PERIOD_SCHEDULE[],2,TRUE),
       VLOOKUP(Attendance!$G287,REGULAR_WEEK_SCHEDULE[[Wednesday]:[Period]],4,TRUE))),
IF(WEEKDAY($J287) = 5,
       IF(COUNTIF(BLOCK_THURSDAY_DATES[],Attendance!$J287) &gt; 0, VLOOKUP(Attendance!$G287,BLOCK_THURSDAY_PERIOD_SCHEDULE[],2,TRUE),
       IF(COUNTIF(FINALS_WEEK_THURSDAY_DATE[],Attendance!$J287) &gt; 0, VLOOKUP(Attendance!$G287,FINALS_WEEK_THURSDAY_PERIOD_SCHEDULE[],2,TRUE),
       VLOOKUP(Attendance!$G287,REGULAR_WEEK_SCHEDULE[[Thursday]:[Period]],3,TRUE))),
IF(WEEKDAY(Attendance!$J287) = 6,
       IF(COUNTIF(FINALS_WEEK_FRIDAY_DATE[],Attendance!$J287) &gt; 0, VLOOKUP(Attendance!$G287,FINALS_WEEK_FRIDAY_PERIOD_SCHEDULE[],2,TRUE),
       VLOOKUP(Attendance!$G287,REGULAR_WEEK_SCHEDULE[[Friday]:[Period]],2,TRUE))))))))))</f>
        <v/>
      </c>
      <c r="J287" s="32" t="str">
        <f t="shared" ca="1" si="14"/>
        <v/>
      </c>
      <c r="K287" s="32" t="str">
        <f>IF($A287 &lt;&gt; "",VLOOKUP($A287,'Student reference sheet'!$A$2:$V$2329, 7,FALSE), "")</f>
        <v/>
      </c>
      <c r="L287" s="30" t="str">
        <f>IF($A287 ="", "", VLOOKUP($A287, 'Student reference sheet'!$A$2:$Z$2603,23,FALSE))</f>
        <v/>
      </c>
      <c r="M287" s="30" t="str">
        <f>IF($A287 ="", "", VLOOKUP($A287, 'Student reference sheet'!$A$2:$Z$2603,24,FALSE))</f>
        <v/>
      </c>
      <c r="N287" s="30" t="str">
        <f>IF($A287 ="", "", VLOOKUP($A287, 'Student reference sheet'!$A$2:$Z$2603,26,FALSE))</f>
        <v/>
      </c>
      <c r="O287" s="30" t="str">
        <f>IF($A287 ="", "", VLOOKUP($A287, 'Student reference sheet'!$A$2:$Z$2603,25,FALSE))</f>
        <v/>
      </c>
      <c r="P287" s="30" t="str">
        <f>IF($A287 = "", "", IF(OR(VLOOKUP($A287,'Student reference sheet'!$A$2:$V$2400,8,FALSE) = "R",  VLOOKUP($A287,'Student reference sheet'!$A$2:$V$2400,8,FALSE) = "L"), "X", ""))</f>
        <v/>
      </c>
      <c r="Q287" s="30" t="str">
        <f>IF($A287 ="", "", VLOOKUP($A287, 'Student reference sheet'!$A$2:$V$2603,22,FALSE))</f>
        <v/>
      </c>
      <c r="R287" s="30" t="str">
        <f>IF($A287 &lt;&gt; "",VLOOKUP($A287,'Student reference sheet'!$A$2:$V$2329, 5,FALSE), "")</f>
        <v/>
      </c>
      <c r="S287" s="30" t="str">
        <f>IF($A287 &lt;&gt; "",VLOOKUP($A287,'Student reference sheet'!$A$2:$V$2329, 6,FALSE), "")</f>
        <v/>
      </c>
      <c r="T287" s="30" t="str">
        <f>IF($A287 = "","",
IF(VLOOKUP($A287,'Student reference sheet'!$A$2:$V$2329, 10,FALSE) = "Y", "Hispanic",
IF(VLOOKUP($A287,'Student reference sheet'!$A$2:$V$2329,11,FALSE) &lt;&gt; "",
IF(VLOOKUP($A287,'Student reference sheet'!$A$2:$V$2329,11,FALSE) = "UNK", "Unknown", VLOOKUP(VALUE(VLOOKUP($A287,'Student reference sheet'!$A$2:$V$2329,11,FALSE)),'Ethnicity Reference'!$A$2:$B$22,2,FALSE)),
IF(VLOOKUP($A287,'Student reference sheet'!$A$2:$V$2329,9,FALSE) &lt;&gt; "", VLOOKUP(VALUE(VLOOKUP($A287,'Student reference sheet'!$A$2:$V$2329,9,FALSE)),'Ethnicity Reference'!$A$2:$B$22,2,FALSE),"Unknown"))))</f>
        <v/>
      </c>
      <c r="U287" s="34"/>
    </row>
    <row r="288" spans="1:21" ht="15.75">
      <c r="A288" s="47"/>
      <c r="B288" s="33"/>
      <c r="C288" s="30" t="str">
        <f>IF($A288 &lt;&gt; "",VLOOKUP($A288,'Student reference sheet'!$A$2:$V$2329, 3,FALSE), "")</f>
        <v/>
      </c>
      <c r="D288" s="30" t="str">
        <f>IF($A288 &lt;&gt; "",VLOOKUP($A288,'Student reference sheet'!$A$2:$V$2329, 2,FALSE), "")</f>
        <v/>
      </c>
      <c r="E288" s="34"/>
      <c r="F288" s="34"/>
      <c r="G288" s="31" t="str">
        <f t="shared" ca="1" si="12"/>
        <v/>
      </c>
      <c r="H288" s="31" t="str">
        <f t="shared" ca="1" si="13"/>
        <v/>
      </c>
      <c r="I288" s="36" t="str">
        <f>IF($A288 = "", "",
IF(COUNTIF(MINIMUM_DAY_DATES[], Attendance!J288) &gt; 0, VLOOKUP(Attendance!$G288,MINIMUM_DAY_PERIOD_SCHEDULE[], 2,TRUE),
IF(COUNTIF(RALLY_DATES[], Attendance!J288) &gt; 0, VLOOKUP(Attendance!$G288,RALLY_PERIOD_SCHEDULE[], 2,TRUE),
IF(WEEKDAY(Attendance!$J288) = 2,
       IF(COUNTIF(FINALS_WEEK_MONDAY_DATE[],Attendance!$J288) &gt; 0, VLOOKUP(Attendance!$G288,FINALS_WEEK_MONDAY_PERIOD_SCHEDULE[],2,TRUE),
       VLOOKUP(Attendance!$G288,REGULAR_WEEK_SCHEDULE[],6,TRUE)),
IF(WEEKDAY($J288) = 3,
       IF(COUNTIF(FINALS_WEEK_TUESDAY_DATE[],Attendance!$J288) &gt; 0, VLOOKUP(Attendance!$G288,FINALS_WEEK_TUESDAY_PERIOD_SCHEDULE[],2,TRUE),
       VLOOKUP(Attendance!$G288,REGULAR_WEEK_SCHEDULE[[Tuesday]:[Period]],5,TRUE)),
IF(WEEKDAY(Attendance!$J288) = 4,
        IF(COUNTIF(BLOCK_WEDNESDAY_DATES[],Attendance!$J288) &gt; 0, VLOOKUP(Attendance!$G288,BLOCK_WEDNESDAY_PERIOD_SCHEDULE[],2,TRUE),
        IF(COUNTIF(FINALS_WEEK_WEDNESDAY_DATE[],Attendance!$J288) &gt; 0, VLOOKUP(Attendance!$G288,FINALS_WEEK_WEDNESDAY_PERIOD_SCHEDULE[],2,TRUE),
       VLOOKUP(Attendance!$G288,REGULAR_WEEK_SCHEDULE[[Wednesday]:[Period]],4,TRUE))),
IF(WEEKDAY($J288) = 5,
       IF(COUNTIF(BLOCK_THURSDAY_DATES[],Attendance!$J288) &gt; 0, VLOOKUP(Attendance!$G288,BLOCK_THURSDAY_PERIOD_SCHEDULE[],2,TRUE),
       IF(COUNTIF(FINALS_WEEK_THURSDAY_DATE[],Attendance!$J288) &gt; 0, VLOOKUP(Attendance!$G288,FINALS_WEEK_THURSDAY_PERIOD_SCHEDULE[],2,TRUE),
       VLOOKUP(Attendance!$G288,REGULAR_WEEK_SCHEDULE[[Thursday]:[Period]],3,TRUE))),
IF(WEEKDAY(Attendance!$J288) = 6,
       IF(COUNTIF(FINALS_WEEK_FRIDAY_DATE[],Attendance!$J288) &gt; 0, VLOOKUP(Attendance!$G288,FINALS_WEEK_FRIDAY_PERIOD_SCHEDULE[],2,TRUE),
       VLOOKUP(Attendance!$G288,REGULAR_WEEK_SCHEDULE[[Friday]:[Period]],2,TRUE))))))))))</f>
        <v/>
      </c>
      <c r="J288" s="32" t="str">
        <f t="shared" ca="1" si="14"/>
        <v/>
      </c>
      <c r="K288" s="32" t="str">
        <f>IF($A288 &lt;&gt; "",VLOOKUP($A288,'Student reference sheet'!$A$2:$V$2329, 7,FALSE), "")</f>
        <v/>
      </c>
      <c r="L288" s="30" t="str">
        <f>IF($A288 ="", "", VLOOKUP($A288, 'Student reference sheet'!$A$2:$Z$2603,23,FALSE))</f>
        <v/>
      </c>
      <c r="M288" s="30" t="str">
        <f>IF($A288 ="", "", VLOOKUP($A288, 'Student reference sheet'!$A$2:$Z$2603,24,FALSE))</f>
        <v/>
      </c>
      <c r="N288" s="30" t="str">
        <f>IF($A288 ="", "", VLOOKUP($A288, 'Student reference sheet'!$A$2:$Z$2603,26,FALSE))</f>
        <v/>
      </c>
      <c r="O288" s="30" t="str">
        <f>IF($A288 ="", "", VLOOKUP($A288, 'Student reference sheet'!$A$2:$Z$2603,25,FALSE))</f>
        <v/>
      </c>
      <c r="P288" s="30" t="str">
        <f>IF($A288 = "", "", IF(OR(VLOOKUP($A288,'Student reference sheet'!$A$2:$V$2400,8,FALSE) = "R",  VLOOKUP($A288,'Student reference sheet'!$A$2:$V$2400,8,FALSE) = "L"), "X", ""))</f>
        <v/>
      </c>
      <c r="Q288" s="30" t="str">
        <f>IF($A288 ="", "", VLOOKUP($A288, 'Student reference sheet'!$A$2:$V$2603,22,FALSE))</f>
        <v/>
      </c>
      <c r="R288" s="30" t="str">
        <f>IF($A288 &lt;&gt; "",VLOOKUP($A288,'Student reference sheet'!$A$2:$V$2329, 5,FALSE), "")</f>
        <v/>
      </c>
      <c r="S288" s="30" t="str">
        <f>IF($A288 &lt;&gt; "",VLOOKUP($A288,'Student reference sheet'!$A$2:$V$2329, 6,FALSE), "")</f>
        <v/>
      </c>
      <c r="T288" s="30" t="str">
        <f>IF($A288 = "","",
IF(VLOOKUP($A288,'Student reference sheet'!$A$2:$V$2329, 10,FALSE) = "Y", "Hispanic",
IF(VLOOKUP($A288,'Student reference sheet'!$A$2:$V$2329,11,FALSE) &lt;&gt; "",
IF(VLOOKUP($A288,'Student reference sheet'!$A$2:$V$2329,11,FALSE) = "UNK", "Unknown", VLOOKUP(VALUE(VLOOKUP($A288,'Student reference sheet'!$A$2:$V$2329,11,FALSE)),'Ethnicity Reference'!$A$2:$B$22,2,FALSE)),
IF(VLOOKUP($A288,'Student reference sheet'!$A$2:$V$2329,9,FALSE) &lt;&gt; "", VLOOKUP(VALUE(VLOOKUP($A288,'Student reference sheet'!$A$2:$V$2329,9,FALSE)),'Ethnicity Reference'!$A$2:$B$22,2,FALSE),"Unknown"))))</f>
        <v/>
      </c>
      <c r="U288" s="34"/>
    </row>
    <row r="289" spans="1:21" ht="15.75">
      <c r="A289" s="47"/>
      <c r="B289" s="33"/>
      <c r="C289" s="30" t="str">
        <f>IF($A289 &lt;&gt; "",VLOOKUP($A289,'Student reference sheet'!$A$2:$V$2329, 3,FALSE), "")</f>
        <v/>
      </c>
      <c r="D289" s="30" t="str">
        <f>IF($A289 &lt;&gt; "",VLOOKUP($A289,'Student reference sheet'!$A$2:$V$2329, 2,FALSE), "")</f>
        <v/>
      </c>
      <c r="E289" s="34"/>
      <c r="F289" s="34"/>
      <c r="G289" s="31" t="str">
        <f t="shared" ca="1" si="12"/>
        <v/>
      </c>
      <c r="H289" s="31" t="str">
        <f t="shared" ca="1" si="13"/>
        <v/>
      </c>
      <c r="I289" s="36" t="str">
        <f>IF($A289 = "", "",
IF(COUNTIF(MINIMUM_DAY_DATES[], Attendance!J289) &gt; 0, VLOOKUP(Attendance!$G289,MINIMUM_DAY_PERIOD_SCHEDULE[], 2,TRUE),
IF(COUNTIF(RALLY_DATES[], Attendance!J289) &gt; 0, VLOOKUP(Attendance!$G289,RALLY_PERIOD_SCHEDULE[], 2,TRUE),
IF(WEEKDAY(Attendance!$J289) = 2,
       IF(COUNTIF(FINALS_WEEK_MONDAY_DATE[],Attendance!$J289) &gt; 0, VLOOKUP(Attendance!$G289,FINALS_WEEK_MONDAY_PERIOD_SCHEDULE[],2,TRUE),
       VLOOKUP(Attendance!$G289,REGULAR_WEEK_SCHEDULE[],6,TRUE)),
IF(WEEKDAY($J289) = 3,
       IF(COUNTIF(FINALS_WEEK_TUESDAY_DATE[],Attendance!$J289) &gt; 0, VLOOKUP(Attendance!$G289,FINALS_WEEK_TUESDAY_PERIOD_SCHEDULE[],2,TRUE),
       VLOOKUP(Attendance!$G289,REGULAR_WEEK_SCHEDULE[[Tuesday]:[Period]],5,TRUE)),
IF(WEEKDAY(Attendance!$J289) = 4,
        IF(COUNTIF(BLOCK_WEDNESDAY_DATES[],Attendance!$J289) &gt; 0, VLOOKUP(Attendance!$G289,BLOCK_WEDNESDAY_PERIOD_SCHEDULE[],2,TRUE),
        IF(COUNTIF(FINALS_WEEK_WEDNESDAY_DATE[],Attendance!$J289) &gt; 0, VLOOKUP(Attendance!$G289,FINALS_WEEK_WEDNESDAY_PERIOD_SCHEDULE[],2,TRUE),
       VLOOKUP(Attendance!$G289,REGULAR_WEEK_SCHEDULE[[Wednesday]:[Period]],4,TRUE))),
IF(WEEKDAY($J289) = 5,
       IF(COUNTIF(BLOCK_THURSDAY_DATES[],Attendance!$J289) &gt; 0, VLOOKUP(Attendance!$G289,BLOCK_THURSDAY_PERIOD_SCHEDULE[],2,TRUE),
       IF(COUNTIF(FINALS_WEEK_THURSDAY_DATE[],Attendance!$J289) &gt; 0, VLOOKUP(Attendance!$G289,FINALS_WEEK_THURSDAY_PERIOD_SCHEDULE[],2,TRUE),
       VLOOKUP(Attendance!$G289,REGULAR_WEEK_SCHEDULE[[Thursday]:[Period]],3,TRUE))),
IF(WEEKDAY(Attendance!$J289) = 6,
       IF(COUNTIF(FINALS_WEEK_FRIDAY_DATE[],Attendance!$J289) &gt; 0, VLOOKUP(Attendance!$G289,FINALS_WEEK_FRIDAY_PERIOD_SCHEDULE[],2,TRUE),
       VLOOKUP(Attendance!$G289,REGULAR_WEEK_SCHEDULE[[Friday]:[Period]],2,TRUE))))))))))</f>
        <v/>
      </c>
      <c r="J289" s="32" t="str">
        <f t="shared" ca="1" si="14"/>
        <v/>
      </c>
      <c r="K289" s="32" t="str">
        <f>IF($A289 &lt;&gt; "",VLOOKUP($A289,'Student reference sheet'!$A$2:$V$2329, 7,FALSE), "")</f>
        <v/>
      </c>
      <c r="L289" s="30" t="str">
        <f>IF($A289 ="", "", VLOOKUP($A289, 'Student reference sheet'!$A$2:$Z$2603,23,FALSE))</f>
        <v/>
      </c>
      <c r="M289" s="30" t="str">
        <f>IF($A289 ="", "", VLOOKUP($A289, 'Student reference sheet'!$A$2:$Z$2603,24,FALSE))</f>
        <v/>
      </c>
      <c r="N289" s="30" t="str">
        <f>IF($A289 ="", "", VLOOKUP($A289, 'Student reference sheet'!$A$2:$Z$2603,26,FALSE))</f>
        <v/>
      </c>
      <c r="O289" s="30" t="str">
        <f>IF($A289 ="", "", VLOOKUP($A289, 'Student reference sheet'!$A$2:$Z$2603,25,FALSE))</f>
        <v/>
      </c>
      <c r="P289" s="30" t="str">
        <f>IF($A289 = "", "", IF(OR(VLOOKUP($A289,'Student reference sheet'!$A$2:$V$2400,8,FALSE) = "R",  VLOOKUP($A289,'Student reference sheet'!$A$2:$V$2400,8,FALSE) = "L"), "X", ""))</f>
        <v/>
      </c>
      <c r="Q289" s="30" t="str">
        <f>IF($A289 ="", "", VLOOKUP($A289, 'Student reference sheet'!$A$2:$V$2603,22,FALSE))</f>
        <v/>
      </c>
      <c r="R289" s="30" t="str">
        <f>IF($A289 &lt;&gt; "",VLOOKUP($A289,'Student reference sheet'!$A$2:$V$2329, 5,FALSE), "")</f>
        <v/>
      </c>
      <c r="S289" s="30" t="str">
        <f>IF($A289 &lt;&gt; "",VLOOKUP($A289,'Student reference sheet'!$A$2:$V$2329, 6,FALSE), "")</f>
        <v/>
      </c>
      <c r="T289" s="30" t="str">
        <f>IF($A289 = "","",
IF(VLOOKUP($A289,'Student reference sheet'!$A$2:$V$2329, 10,FALSE) = "Y", "Hispanic",
IF(VLOOKUP($A289,'Student reference sheet'!$A$2:$V$2329,11,FALSE) &lt;&gt; "",
IF(VLOOKUP($A289,'Student reference sheet'!$A$2:$V$2329,11,FALSE) = "UNK", "Unknown", VLOOKUP(VALUE(VLOOKUP($A289,'Student reference sheet'!$A$2:$V$2329,11,FALSE)),'Ethnicity Reference'!$A$2:$B$22,2,FALSE)),
IF(VLOOKUP($A289,'Student reference sheet'!$A$2:$V$2329,9,FALSE) &lt;&gt; "", VLOOKUP(VALUE(VLOOKUP($A289,'Student reference sheet'!$A$2:$V$2329,9,FALSE)),'Ethnicity Reference'!$A$2:$B$22,2,FALSE),"Unknown"))))</f>
        <v/>
      </c>
      <c r="U289" s="34"/>
    </row>
    <row r="290" spans="1:21" ht="15.75">
      <c r="A290" s="47"/>
      <c r="B290" s="33"/>
      <c r="C290" s="30" t="str">
        <f>IF($A290 &lt;&gt; "",VLOOKUP($A290,'Student reference sheet'!$A$2:$V$2329, 3,FALSE), "")</f>
        <v/>
      </c>
      <c r="D290" s="30" t="str">
        <f>IF($A290 &lt;&gt; "",VLOOKUP($A290,'Student reference sheet'!$A$2:$V$2329, 2,FALSE), "")</f>
        <v/>
      </c>
      <c r="E290" s="34"/>
      <c r="F290" s="34"/>
      <c r="G290" s="31" t="str">
        <f t="shared" ca="1" si="12"/>
        <v/>
      </c>
      <c r="H290" s="31" t="str">
        <f t="shared" ca="1" si="13"/>
        <v/>
      </c>
      <c r="I290" s="36" t="str">
        <f>IF($A290 = "", "",
IF(COUNTIF(MINIMUM_DAY_DATES[], Attendance!J290) &gt; 0, VLOOKUP(Attendance!$G290,MINIMUM_DAY_PERIOD_SCHEDULE[], 2,TRUE),
IF(COUNTIF(RALLY_DATES[], Attendance!J290) &gt; 0, VLOOKUP(Attendance!$G290,RALLY_PERIOD_SCHEDULE[], 2,TRUE),
IF(WEEKDAY(Attendance!$J290) = 2,
       IF(COUNTIF(FINALS_WEEK_MONDAY_DATE[],Attendance!$J290) &gt; 0, VLOOKUP(Attendance!$G290,FINALS_WEEK_MONDAY_PERIOD_SCHEDULE[],2,TRUE),
       VLOOKUP(Attendance!$G290,REGULAR_WEEK_SCHEDULE[],6,TRUE)),
IF(WEEKDAY($J290) = 3,
       IF(COUNTIF(FINALS_WEEK_TUESDAY_DATE[],Attendance!$J290) &gt; 0, VLOOKUP(Attendance!$G290,FINALS_WEEK_TUESDAY_PERIOD_SCHEDULE[],2,TRUE),
       VLOOKUP(Attendance!$G290,REGULAR_WEEK_SCHEDULE[[Tuesday]:[Period]],5,TRUE)),
IF(WEEKDAY(Attendance!$J290) = 4,
        IF(COUNTIF(BLOCK_WEDNESDAY_DATES[],Attendance!$J290) &gt; 0, VLOOKUP(Attendance!$G290,BLOCK_WEDNESDAY_PERIOD_SCHEDULE[],2,TRUE),
        IF(COUNTIF(FINALS_WEEK_WEDNESDAY_DATE[],Attendance!$J290) &gt; 0, VLOOKUP(Attendance!$G290,FINALS_WEEK_WEDNESDAY_PERIOD_SCHEDULE[],2,TRUE),
       VLOOKUP(Attendance!$G290,REGULAR_WEEK_SCHEDULE[[Wednesday]:[Period]],4,TRUE))),
IF(WEEKDAY($J290) = 5,
       IF(COUNTIF(BLOCK_THURSDAY_DATES[],Attendance!$J290) &gt; 0, VLOOKUP(Attendance!$G290,BLOCK_THURSDAY_PERIOD_SCHEDULE[],2,TRUE),
       IF(COUNTIF(FINALS_WEEK_THURSDAY_DATE[],Attendance!$J290) &gt; 0, VLOOKUP(Attendance!$G290,FINALS_WEEK_THURSDAY_PERIOD_SCHEDULE[],2,TRUE),
       VLOOKUP(Attendance!$G290,REGULAR_WEEK_SCHEDULE[[Thursday]:[Period]],3,TRUE))),
IF(WEEKDAY(Attendance!$J290) = 6,
       IF(COUNTIF(FINALS_WEEK_FRIDAY_DATE[],Attendance!$J290) &gt; 0, VLOOKUP(Attendance!$G290,FINALS_WEEK_FRIDAY_PERIOD_SCHEDULE[],2,TRUE),
       VLOOKUP(Attendance!$G290,REGULAR_WEEK_SCHEDULE[[Friday]:[Period]],2,TRUE))))))))))</f>
        <v/>
      </c>
      <c r="J290" s="32" t="str">
        <f t="shared" ca="1" si="14"/>
        <v/>
      </c>
      <c r="K290" s="32" t="str">
        <f>IF($A290 &lt;&gt; "",VLOOKUP($A290,'Student reference sheet'!$A$2:$V$2329, 7,FALSE), "")</f>
        <v/>
      </c>
      <c r="L290" s="30" t="str">
        <f>IF($A290 ="", "", VLOOKUP($A290, 'Student reference sheet'!$A$2:$Z$2603,23,FALSE))</f>
        <v/>
      </c>
      <c r="M290" s="30" t="str">
        <f>IF($A290 ="", "", VLOOKUP($A290, 'Student reference sheet'!$A$2:$Z$2603,24,FALSE))</f>
        <v/>
      </c>
      <c r="N290" s="30" t="str">
        <f>IF($A290 ="", "", VLOOKUP($A290, 'Student reference sheet'!$A$2:$Z$2603,26,FALSE))</f>
        <v/>
      </c>
      <c r="O290" s="30" t="str">
        <f>IF($A290 ="", "", VLOOKUP($A290, 'Student reference sheet'!$A$2:$Z$2603,25,FALSE))</f>
        <v/>
      </c>
      <c r="P290" s="30" t="str">
        <f>IF($A290 = "", "", IF(OR(VLOOKUP($A290,'Student reference sheet'!$A$2:$V$2400,8,FALSE) = "R",  VLOOKUP($A290,'Student reference sheet'!$A$2:$V$2400,8,FALSE) = "L"), "X", ""))</f>
        <v/>
      </c>
      <c r="Q290" s="30" t="str">
        <f>IF($A290 ="", "", VLOOKUP($A290, 'Student reference sheet'!$A$2:$V$2603,22,FALSE))</f>
        <v/>
      </c>
      <c r="R290" s="30" t="str">
        <f>IF($A290 &lt;&gt; "",VLOOKUP($A290,'Student reference sheet'!$A$2:$V$2329, 5,FALSE), "")</f>
        <v/>
      </c>
      <c r="S290" s="30" t="str">
        <f>IF($A290 &lt;&gt; "",VLOOKUP($A290,'Student reference sheet'!$A$2:$V$2329, 6,FALSE), "")</f>
        <v/>
      </c>
      <c r="T290" s="30" t="str">
        <f>IF($A290 = "","",
IF(VLOOKUP($A290,'Student reference sheet'!$A$2:$V$2329, 10,FALSE) = "Y", "Hispanic",
IF(VLOOKUP($A290,'Student reference sheet'!$A$2:$V$2329,11,FALSE) &lt;&gt; "",
IF(VLOOKUP($A290,'Student reference sheet'!$A$2:$V$2329,11,FALSE) = "UNK", "Unknown", VLOOKUP(VALUE(VLOOKUP($A290,'Student reference sheet'!$A$2:$V$2329,11,FALSE)),'Ethnicity Reference'!$A$2:$B$22,2,FALSE)),
IF(VLOOKUP($A290,'Student reference sheet'!$A$2:$V$2329,9,FALSE) &lt;&gt; "", VLOOKUP(VALUE(VLOOKUP($A290,'Student reference sheet'!$A$2:$V$2329,9,FALSE)),'Ethnicity Reference'!$A$2:$B$22,2,FALSE),"Unknown"))))</f>
        <v/>
      </c>
      <c r="U290" s="34"/>
    </row>
    <row r="291" spans="1:21" ht="15.75">
      <c r="A291" s="47"/>
      <c r="B291" s="33"/>
      <c r="C291" s="30" t="str">
        <f>IF($A291 &lt;&gt; "",VLOOKUP($A291,'Student reference sheet'!$A$2:$V$2329, 3,FALSE), "")</f>
        <v/>
      </c>
      <c r="D291" s="30" t="str">
        <f>IF($A291 &lt;&gt; "",VLOOKUP($A291,'Student reference sheet'!$A$2:$V$2329, 2,FALSE), "")</f>
        <v/>
      </c>
      <c r="E291" s="34"/>
      <c r="F291" s="34"/>
      <c r="G291" s="31" t="str">
        <f t="shared" ca="1" si="12"/>
        <v/>
      </c>
      <c r="H291" s="31" t="str">
        <f t="shared" ca="1" si="13"/>
        <v/>
      </c>
      <c r="I291" s="36" t="str">
        <f>IF($A291 = "", "",
IF(COUNTIF(MINIMUM_DAY_DATES[], Attendance!J291) &gt; 0, VLOOKUP(Attendance!$G291,MINIMUM_DAY_PERIOD_SCHEDULE[], 2,TRUE),
IF(COUNTIF(RALLY_DATES[], Attendance!J291) &gt; 0, VLOOKUP(Attendance!$G291,RALLY_PERIOD_SCHEDULE[], 2,TRUE),
IF(WEEKDAY(Attendance!$J291) = 2,
       IF(COUNTIF(FINALS_WEEK_MONDAY_DATE[],Attendance!$J291) &gt; 0, VLOOKUP(Attendance!$G291,FINALS_WEEK_MONDAY_PERIOD_SCHEDULE[],2,TRUE),
       VLOOKUP(Attendance!$G291,REGULAR_WEEK_SCHEDULE[],6,TRUE)),
IF(WEEKDAY($J291) = 3,
       IF(COUNTIF(FINALS_WEEK_TUESDAY_DATE[],Attendance!$J291) &gt; 0, VLOOKUP(Attendance!$G291,FINALS_WEEK_TUESDAY_PERIOD_SCHEDULE[],2,TRUE),
       VLOOKUP(Attendance!$G291,REGULAR_WEEK_SCHEDULE[[Tuesday]:[Period]],5,TRUE)),
IF(WEEKDAY(Attendance!$J291) = 4,
        IF(COUNTIF(BLOCK_WEDNESDAY_DATES[],Attendance!$J291) &gt; 0, VLOOKUP(Attendance!$G291,BLOCK_WEDNESDAY_PERIOD_SCHEDULE[],2,TRUE),
        IF(COUNTIF(FINALS_WEEK_WEDNESDAY_DATE[],Attendance!$J291) &gt; 0, VLOOKUP(Attendance!$G291,FINALS_WEEK_WEDNESDAY_PERIOD_SCHEDULE[],2,TRUE),
       VLOOKUP(Attendance!$G291,REGULAR_WEEK_SCHEDULE[[Wednesday]:[Period]],4,TRUE))),
IF(WEEKDAY($J291) = 5,
       IF(COUNTIF(BLOCK_THURSDAY_DATES[],Attendance!$J291) &gt; 0, VLOOKUP(Attendance!$G291,BLOCK_THURSDAY_PERIOD_SCHEDULE[],2,TRUE),
       IF(COUNTIF(FINALS_WEEK_THURSDAY_DATE[],Attendance!$J291) &gt; 0, VLOOKUP(Attendance!$G291,FINALS_WEEK_THURSDAY_PERIOD_SCHEDULE[],2,TRUE),
       VLOOKUP(Attendance!$G291,REGULAR_WEEK_SCHEDULE[[Thursday]:[Period]],3,TRUE))),
IF(WEEKDAY(Attendance!$J291) = 6,
       IF(COUNTIF(FINALS_WEEK_FRIDAY_DATE[],Attendance!$J291) &gt; 0, VLOOKUP(Attendance!$G291,FINALS_WEEK_FRIDAY_PERIOD_SCHEDULE[],2,TRUE),
       VLOOKUP(Attendance!$G291,REGULAR_WEEK_SCHEDULE[[Friday]:[Period]],2,TRUE))))))))))</f>
        <v/>
      </c>
      <c r="J291" s="32" t="str">
        <f t="shared" ca="1" si="14"/>
        <v/>
      </c>
      <c r="K291" s="32" t="str">
        <f>IF($A291 &lt;&gt; "",VLOOKUP($A291,'Student reference sheet'!$A$2:$V$2329, 7,FALSE), "")</f>
        <v/>
      </c>
      <c r="L291" s="30" t="str">
        <f>IF($A291 ="", "", VLOOKUP($A291, 'Student reference sheet'!$A$2:$Z$2603,23,FALSE))</f>
        <v/>
      </c>
      <c r="M291" s="30" t="str">
        <f>IF($A291 ="", "", VLOOKUP($A291, 'Student reference sheet'!$A$2:$Z$2603,24,FALSE))</f>
        <v/>
      </c>
      <c r="N291" s="30" t="str">
        <f>IF($A291 ="", "", VLOOKUP($A291, 'Student reference sheet'!$A$2:$Z$2603,26,FALSE))</f>
        <v/>
      </c>
      <c r="O291" s="30" t="str">
        <f>IF($A291 ="", "", VLOOKUP($A291, 'Student reference sheet'!$A$2:$Z$2603,25,FALSE))</f>
        <v/>
      </c>
      <c r="P291" s="30" t="str">
        <f>IF($A291 = "", "", IF(OR(VLOOKUP($A291,'Student reference sheet'!$A$2:$V$2400,8,FALSE) = "R",  VLOOKUP($A291,'Student reference sheet'!$A$2:$V$2400,8,FALSE) = "L"), "X", ""))</f>
        <v/>
      </c>
      <c r="Q291" s="30" t="str">
        <f>IF($A291 ="", "", VLOOKUP($A291, 'Student reference sheet'!$A$2:$V$2603,22,FALSE))</f>
        <v/>
      </c>
      <c r="R291" s="30" t="str">
        <f>IF($A291 &lt;&gt; "",VLOOKUP($A291,'Student reference sheet'!$A$2:$V$2329, 5,FALSE), "")</f>
        <v/>
      </c>
      <c r="S291" s="30" t="str">
        <f>IF($A291 &lt;&gt; "",VLOOKUP($A291,'Student reference sheet'!$A$2:$V$2329, 6,FALSE), "")</f>
        <v/>
      </c>
      <c r="T291" s="30" t="str">
        <f>IF($A291 = "","",
IF(VLOOKUP($A291,'Student reference sheet'!$A$2:$V$2329, 10,FALSE) = "Y", "Hispanic",
IF(VLOOKUP($A291,'Student reference sheet'!$A$2:$V$2329,11,FALSE) &lt;&gt; "",
IF(VLOOKUP($A291,'Student reference sheet'!$A$2:$V$2329,11,FALSE) = "UNK", "Unknown", VLOOKUP(VALUE(VLOOKUP($A291,'Student reference sheet'!$A$2:$V$2329,11,FALSE)),'Ethnicity Reference'!$A$2:$B$22,2,FALSE)),
IF(VLOOKUP($A291,'Student reference sheet'!$A$2:$V$2329,9,FALSE) &lt;&gt; "", VLOOKUP(VALUE(VLOOKUP($A291,'Student reference sheet'!$A$2:$V$2329,9,FALSE)),'Ethnicity Reference'!$A$2:$B$22,2,FALSE),"Unknown"))))</f>
        <v/>
      </c>
      <c r="U291" s="34"/>
    </row>
    <row r="292" spans="1:21" ht="15.75">
      <c r="A292" s="47"/>
      <c r="B292" s="33"/>
      <c r="C292" s="30" t="str">
        <f>IF($A292 &lt;&gt; "",VLOOKUP($A292,'Student reference sheet'!$A$2:$V$2329, 3,FALSE), "")</f>
        <v/>
      </c>
      <c r="D292" s="30" t="str">
        <f>IF($A292 &lt;&gt; "",VLOOKUP($A292,'Student reference sheet'!$A$2:$V$2329, 2,FALSE), "")</f>
        <v/>
      </c>
      <c r="E292" s="34"/>
      <c r="F292" s="34"/>
      <c r="G292" s="31" t="str">
        <f t="shared" ca="1" si="12"/>
        <v/>
      </c>
      <c r="H292" s="31" t="str">
        <f t="shared" ca="1" si="13"/>
        <v/>
      </c>
      <c r="I292" s="36" t="str">
        <f>IF($A292 = "", "",
IF(COUNTIF(MINIMUM_DAY_DATES[], Attendance!J292) &gt; 0, VLOOKUP(Attendance!$G292,MINIMUM_DAY_PERIOD_SCHEDULE[], 2,TRUE),
IF(COUNTIF(RALLY_DATES[], Attendance!J292) &gt; 0, VLOOKUP(Attendance!$G292,RALLY_PERIOD_SCHEDULE[], 2,TRUE),
IF(WEEKDAY(Attendance!$J292) = 2,
       IF(COUNTIF(FINALS_WEEK_MONDAY_DATE[],Attendance!$J292) &gt; 0, VLOOKUP(Attendance!$G292,FINALS_WEEK_MONDAY_PERIOD_SCHEDULE[],2,TRUE),
       VLOOKUP(Attendance!$G292,REGULAR_WEEK_SCHEDULE[],6,TRUE)),
IF(WEEKDAY($J292) = 3,
       IF(COUNTIF(FINALS_WEEK_TUESDAY_DATE[],Attendance!$J292) &gt; 0, VLOOKUP(Attendance!$G292,FINALS_WEEK_TUESDAY_PERIOD_SCHEDULE[],2,TRUE),
       VLOOKUP(Attendance!$G292,REGULAR_WEEK_SCHEDULE[[Tuesday]:[Period]],5,TRUE)),
IF(WEEKDAY(Attendance!$J292) = 4,
        IF(COUNTIF(BLOCK_WEDNESDAY_DATES[],Attendance!$J292) &gt; 0, VLOOKUP(Attendance!$G292,BLOCK_WEDNESDAY_PERIOD_SCHEDULE[],2,TRUE),
        IF(COUNTIF(FINALS_WEEK_WEDNESDAY_DATE[],Attendance!$J292) &gt; 0, VLOOKUP(Attendance!$G292,FINALS_WEEK_WEDNESDAY_PERIOD_SCHEDULE[],2,TRUE),
       VLOOKUP(Attendance!$G292,REGULAR_WEEK_SCHEDULE[[Wednesday]:[Period]],4,TRUE))),
IF(WEEKDAY($J292) = 5,
       IF(COUNTIF(BLOCK_THURSDAY_DATES[],Attendance!$J292) &gt; 0, VLOOKUP(Attendance!$G292,BLOCK_THURSDAY_PERIOD_SCHEDULE[],2,TRUE),
       IF(COUNTIF(FINALS_WEEK_THURSDAY_DATE[],Attendance!$J292) &gt; 0, VLOOKUP(Attendance!$G292,FINALS_WEEK_THURSDAY_PERIOD_SCHEDULE[],2,TRUE),
       VLOOKUP(Attendance!$G292,REGULAR_WEEK_SCHEDULE[[Thursday]:[Period]],3,TRUE))),
IF(WEEKDAY(Attendance!$J292) = 6,
       IF(COUNTIF(FINALS_WEEK_FRIDAY_DATE[],Attendance!$J292) &gt; 0, VLOOKUP(Attendance!$G292,FINALS_WEEK_FRIDAY_PERIOD_SCHEDULE[],2,TRUE),
       VLOOKUP(Attendance!$G292,REGULAR_WEEK_SCHEDULE[[Friday]:[Period]],2,TRUE))))))))))</f>
        <v/>
      </c>
      <c r="J292" s="32" t="str">
        <f t="shared" ca="1" si="14"/>
        <v/>
      </c>
      <c r="K292" s="32" t="str">
        <f>IF($A292 &lt;&gt; "",VLOOKUP($A292,'Student reference sheet'!$A$2:$V$2329, 7,FALSE), "")</f>
        <v/>
      </c>
      <c r="L292" s="30" t="str">
        <f>IF($A292 ="", "", VLOOKUP($A292, 'Student reference sheet'!$A$2:$Z$2603,23,FALSE))</f>
        <v/>
      </c>
      <c r="M292" s="30" t="str">
        <f>IF($A292 ="", "", VLOOKUP($A292, 'Student reference sheet'!$A$2:$Z$2603,24,FALSE))</f>
        <v/>
      </c>
      <c r="N292" s="30" t="str">
        <f>IF($A292 ="", "", VLOOKUP($A292, 'Student reference sheet'!$A$2:$Z$2603,26,FALSE))</f>
        <v/>
      </c>
      <c r="O292" s="30" t="str">
        <f>IF($A292 ="", "", VLOOKUP($A292, 'Student reference sheet'!$A$2:$Z$2603,25,FALSE))</f>
        <v/>
      </c>
      <c r="P292" s="30" t="str">
        <f>IF($A292 = "", "", IF(OR(VLOOKUP($A292,'Student reference sheet'!$A$2:$V$2400,8,FALSE) = "R",  VLOOKUP($A292,'Student reference sheet'!$A$2:$V$2400,8,FALSE) = "L"), "X", ""))</f>
        <v/>
      </c>
      <c r="Q292" s="30" t="str">
        <f>IF($A292 ="", "", VLOOKUP($A292, 'Student reference sheet'!$A$2:$V$2603,22,FALSE))</f>
        <v/>
      </c>
      <c r="R292" s="30" t="str">
        <f>IF($A292 &lt;&gt; "",VLOOKUP($A292,'Student reference sheet'!$A$2:$V$2329, 5,FALSE), "")</f>
        <v/>
      </c>
      <c r="S292" s="30" t="str">
        <f>IF($A292 &lt;&gt; "",VLOOKUP($A292,'Student reference sheet'!$A$2:$V$2329, 6,FALSE), "")</f>
        <v/>
      </c>
      <c r="T292" s="30" t="str">
        <f>IF($A292 = "","",
IF(VLOOKUP($A292,'Student reference sheet'!$A$2:$V$2329, 10,FALSE) = "Y", "Hispanic",
IF(VLOOKUP($A292,'Student reference sheet'!$A$2:$V$2329,11,FALSE) &lt;&gt; "",
IF(VLOOKUP($A292,'Student reference sheet'!$A$2:$V$2329,11,FALSE) = "UNK", "Unknown", VLOOKUP(VALUE(VLOOKUP($A292,'Student reference sheet'!$A$2:$V$2329,11,FALSE)),'Ethnicity Reference'!$A$2:$B$22,2,FALSE)),
IF(VLOOKUP($A292,'Student reference sheet'!$A$2:$V$2329,9,FALSE) &lt;&gt; "", VLOOKUP(VALUE(VLOOKUP($A292,'Student reference sheet'!$A$2:$V$2329,9,FALSE)),'Ethnicity Reference'!$A$2:$B$22,2,FALSE),"Unknown"))))</f>
        <v/>
      </c>
      <c r="U292" s="34"/>
    </row>
    <row r="293" spans="1:21" ht="15.75">
      <c r="A293" s="47"/>
      <c r="B293" s="33"/>
      <c r="C293" s="30" t="str">
        <f>IF($A293 &lt;&gt; "",VLOOKUP($A293,'Student reference sheet'!$A$2:$V$2329, 3,FALSE), "")</f>
        <v/>
      </c>
      <c r="D293" s="30" t="str">
        <f>IF($A293 &lt;&gt; "",VLOOKUP($A293,'Student reference sheet'!$A$2:$V$2329, 2,FALSE), "")</f>
        <v/>
      </c>
      <c r="E293" s="34"/>
      <c r="F293" s="34"/>
      <c r="G293" s="31" t="str">
        <f t="shared" ca="1" si="12"/>
        <v/>
      </c>
      <c r="H293" s="31" t="str">
        <f t="shared" ca="1" si="13"/>
        <v/>
      </c>
      <c r="I293" s="36" t="str">
        <f>IF($A293 = "", "",
IF(COUNTIF(MINIMUM_DAY_DATES[], Attendance!J293) &gt; 0, VLOOKUP(Attendance!$G293,MINIMUM_DAY_PERIOD_SCHEDULE[], 2,TRUE),
IF(COUNTIF(RALLY_DATES[], Attendance!J293) &gt; 0, VLOOKUP(Attendance!$G293,RALLY_PERIOD_SCHEDULE[], 2,TRUE),
IF(WEEKDAY(Attendance!$J293) = 2,
       IF(COUNTIF(FINALS_WEEK_MONDAY_DATE[],Attendance!$J293) &gt; 0, VLOOKUP(Attendance!$G293,FINALS_WEEK_MONDAY_PERIOD_SCHEDULE[],2,TRUE),
       VLOOKUP(Attendance!$G293,REGULAR_WEEK_SCHEDULE[],6,TRUE)),
IF(WEEKDAY($J293) = 3,
       IF(COUNTIF(FINALS_WEEK_TUESDAY_DATE[],Attendance!$J293) &gt; 0, VLOOKUP(Attendance!$G293,FINALS_WEEK_TUESDAY_PERIOD_SCHEDULE[],2,TRUE),
       VLOOKUP(Attendance!$G293,REGULAR_WEEK_SCHEDULE[[Tuesday]:[Period]],5,TRUE)),
IF(WEEKDAY(Attendance!$J293) = 4,
        IF(COUNTIF(BLOCK_WEDNESDAY_DATES[],Attendance!$J293) &gt; 0, VLOOKUP(Attendance!$G293,BLOCK_WEDNESDAY_PERIOD_SCHEDULE[],2,TRUE),
        IF(COUNTIF(FINALS_WEEK_WEDNESDAY_DATE[],Attendance!$J293) &gt; 0, VLOOKUP(Attendance!$G293,FINALS_WEEK_WEDNESDAY_PERIOD_SCHEDULE[],2,TRUE),
       VLOOKUP(Attendance!$G293,REGULAR_WEEK_SCHEDULE[[Wednesday]:[Period]],4,TRUE))),
IF(WEEKDAY($J293) = 5,
       IF(COUNTIF(BLOCK_THURSDAY_DATES[],Attendance!$J293) &gt; 0, VLOOKUP(Attendance!$G293,BLOCK_THURSDAY_PERIOD_SCHEDULE[],2,TRUE),
       IF(COUNTIF(FINALS_WEEK_THURSDAY_DATE[],Attendance!$J293) &gt; 0, VLOOKUP(Attendance!$G293,FINALS_WEEK_THURSDAY_PERIOD_SCHEDULE[],2,TRUE),
       VLOOKUP(Attendance!$G293,REGULAR_WEEK_SCHEDULE[[Thursday]:[Period]],3,TRUE))),
IF(WEEKDAY(Attendance!$J293) = 6,
       IF(COUNTIF(FINALS_WEEK_FRIDAY_DATE[],Attendance!$J293) &gt; 0, VLOOKUP(Attendance!$G293,FINALS_WEEK_FRIDAY_PERIOD_SCHEDULE[],2,TRUE),
       VLOOKUP(Attendance!$G293,REGULAR_WEEK_SCHEDULE[[Friday]:[Period]],2,TRUE))))))))))</f>
        <v/>
      </c>
      <c r="J293" s="32" t="str">
        <f t="shared" ca="1" si="14"/>
        <v/>
      </c>
      <c r="K293" s="32" t="str">
        <f>IF($A293 &lt;&gt; "",VLOOKUP($A293,'Student reference sheet'!$A$2:$V$2329, 7,FALSE), "")</f>
        <v/>
      </c>
      <c r="L293" s="30" t="str">
        <f>IF($A293 ="", "", VLOOKUP($A293, 'Student reference sheet'!$A$2:$Z$2603,23,FALSE))</f>
        <v/>
      </c>
      <c r="M293" s="30" t="str">
        <f>IF($A293 ="", "", VLOOKUP($A293, 'Student reference sheet'!$A$2:$Z$2603,24,FALSE))</f>
        <v/>
      </c>
      <c r="N293" s="30" t="str">
        <f>IF($A293 ="", "", VLOOKUP($A293, 'Student reference sheet'!$A$2:$Z$2603,26,FALSE))</f>
        <v/>
      </c>
      <c r="O293" s="30" t="str">
        <f>IF($A293 ="", "", VLOOKUP($A293, 'Student reference sheet'!$A$2:$Z$2603,25,FALSE))</f>
        <v/>
      </c>
      <c r="P293" s="30" t="str">
        <f>IF($A293 = "", "", IF(OR(VLOOKUP($A293,'Student reference sheet'!$A$2:$V$2400,8,FALSE) = "R",  VLOOKUP($A293,'Student reference sheet'!$A$2:$V$2400,8,FALSE) = "L"), "X", ""))</f>
        <v/>
      </c>
      <c r="Q293" s="30" t="str">
        <f>IF($A293 ="", "", VLOOKUP($A293, 'Student reference sheet'!$A$2:$V$2603,22,FALSE))</f>
        <v/>
      </c>
      <c r="R293" s="30" t="str">
        <f>IF($A293 &lt;&gt; "",VLOOKUP($A293,'Student reference sheet'!$A$2:$V$2329, 5,FALSE), "")</f>
        <v/>
      </c>
      <c r="S293" s="30" t="str">
        <f>IF($A293 &lt;&gt; "",VLOOKUP($A293,'Student reference sheet'!$A$2:$V$2329, 6,FALSE), "")</f>
        <v/>
      </c>
      <c r="T293" s="30" t="str">
        <f>IF($A293 = "","",
IF(VLOOKUP($A293,'Student reference sheet'!$A$2:$V$2329, 10,FALSE) = "Y", "Hispanic",
IF(VLOOKUP($A293,'Student reference sheet'!$A$2:$V$2329,11,FALSE) &lt;&gt; "",
IF(VLOOKUP($A293,'Student reference sheet'!$A$2:$V$2329,11,FALSE) = "UNK", "Unknown", VLOOKUP(VALUE(VLOOKUP($A293,'Student reference sheet'!$A$2:$V$2329,11,FALSE)),'Ethnicity Reference'!$A$2:$B$22,2,FALSE)),
IF(VLOOKUP($A293,'Student reference sheet'!$A$2:$V$2329,9,FALSE) &lt;&gt; "", VLOOKUP(VALUE(VLOOKUP($A293,'Student reference sheet'!$A$2:$V$2329,9,FALSE)),'Ethnicity Reference'!$A$2:$B$22,2,FALSE),"Unknown"))))</f>
        <v/>
      </c>
      <c r="U293" s="34"/>
    </row>
    <row r="294" spans="1:21" ht="15.75">
      <c r="A294" s="47"/>
      <c r="B294" s="33"/>
      <c r="C294" s="30" t="str">
        <f>IF($A294 &lt;&gt; "",VLOOKUP($A294,'Student reference sheet'!$A$2:$V$2329, 3,FALSE), "")</f>
        <v/>
      </c>
      <c r="D294" s="30" t="str">
        <f>IF($A294 &lt;&gt; "",VLOOKUP($A294,'Student reference sheet'!$A$2:$V$2329, 2,FALSE), "")</f>
        <v/>
      </c>
      <c r="E294" s="34"/>
      <c r="F294" s="34"/>
      <c r="G294" s="31" t="str">
        <f t="shared" ca="1" si="12"/>
        <v/>
      </c>
      <c r="H294" s="31" t="str">
        <f t="shared" ca="1" si="13"/>
        <v/>
      </c>
      <c r="I294" s="36" t="str">
        <f>IF($A294 = "", "",
IF(COUNTIF(MINIMUM_DAY_DATES[], Attendance!J294) &gt; 0, VLOOKUP(Attendance!$G294,MINIMUM_DAY_PERIOD_SCHEDULE[], 2,TRUE),
IF(COUNTIF(RALLY_DATES[], Attendance!J294) &gt; 0, VLOOKUP(Attendance!$G294,RALLY_PERIOD_SCHEDULE[], 2,TRUE),
IF(WEEKDAY(Attendance!$J294) = 2,
       IF(COUNTIF(FINALS_WEEK_MONDAY_DATE[],Attendance!$J294) &gt; 0, VLOOKUP(Attendance!$G294,FINALS_WEEK_MONDAY_PERIOD_SCHEDULE[],2,TRUE),
       VLOOKUP(Attendance!$G294,REGULAR_WEEK_SCHEDULE[],6,TRUE)),
IF(WEEKDAY($J294) = 3,
       IF(COUNTIF(FINALS_WEEK_TUESDAY_DATE[],Attendance!$J294) &gt; 0, VLOOKUP(Attendance!$G294,FINALS_WEEK_TUESDAY_PERIOD_SCHEDULE[],2,TRUE),
       VLOOKUP(Attendance!$G294,REGULAR_WEEK_SCHEDULE[[Tuesday]:[Period]],5,TRUE)),
IF(WEEKDAY(Attendance!$J294) = 4,
        IF(COUNTIF(BLOCK_WEDNESDAY_DATES[],Attendance!$J294) &gt; 0, VLOOKUP(Attendance!$G294,BLOCK_WEDNESDAY_PERIOD_SCHEDULE[],2,TRUE),
        IF(COUNTIF(FINALS_WEEK_WEDNESDAY_DATE[],Attendance!$J294) &gt; 0, VLOOKUP(Attendance!$G294,FINALS_WEEK_WEDNESDAY_PERIOD_SCHEDULE[],2,TRUE),
       VLOOKUP(Attendance!$G294,REGULAR_WEEK_SCHEDULE[[Wednesday]:[Period]],4,TRUE))),
IF(WEEKDAY($J294) = 5,
       IF(COUNTIF(BLOCK_THURSDAY_DATES[],Attendance!$J294) &gt; 0, VLOOKUP(Attendance!$G294,BLOCK_THURSDAY_PERIOD_SCHEDULE[],2,TRUE),
       IF(COUNTIF(FINALS_WEEK_THURSDAY_DATE[],Attendance!$J294) &gt; 0, VLOOKUP(Attendance!$G294,FINALS_WEEK_THURSDAY_PERIOD_SCHEDULE[],2,TRUE),
       VLOOKUP(Attendance!$G294,REGULAR_WEEK_SCHEDULE[[Thursday]:[Period]],3,TRUE))),
IF(WEEKDAY(Attendance!$J294) = 6,
       IF(COUNTIF(FINALS_WEEK_FRIDAY_DATE[],Attendance!$J294) &gt; 0, VLOOKUP(Attendance!$G294,FINALS_WEEK_FRIDAY_PERIOD_SCHEDULE[],2,TRUE),
       VLOOKUP(Attendance!$G294,REGULAR_WEEK_SCHEDULE[[Friday]:[Period]],2,TRUE))))))))))</f>
        <v/>
      </c>
      <c r="J294" s="32" t="str">
        <f t="shared" ca="1" si="14"/>
        <v/>
      </c>
      <c r="K294" s="32" t="str">
        <f>IF($A294 &lt;&gt; "",VLOOKUP($A294,'Student reference sheet'!$A$2:$V$2329, 7,FALSE), "")</f>
        <v/>
      </c>
      <c r="L294" s="30" t="str">
        <f>IF($A294 ="", "", VLOOKUP($A294, 'Student reference sheet'!$A$2:$Z$2603,23,FALSE))</f>
        <v/>
      </c>
      <c r="M294" s="30" t="str">
        <f>IF($A294 ="", "", VLOOKUP($A294, 'Student reference sheet'!$A$2:$Z$2603,24,FALSE))</f>
        <v/>
      </c>
      <c r="N294" s="30" t="str">
        <f>IF($A294 ="", "", VLOOKUP($A294, 'Student reference sheet'!$A$2:$Z$2603,26,FALSE))</f>
        <v/>
      </c>
      <c r="O294" s="30" t="str">
        <f>IF($A294 ="", "", VLOOKUP($A294, 'Student reference sheet'!$A$2:$Z$2603,25,FALSE))</f>
        <v/>
      </c>
      <c r="P294" s="30" t="str">
        <f>IF($A294 = "", "", IF(OR(VLOOKUP($A294,'Student reference sheet'!$A$2:$V$2400,8,FALSE) = "R",  VLOOKUP($A294,'Student reference sheet'!$A$2:$V$2400,8,FALSE) = "L"), "X", ""))</f>
        <v/>
      </c>
      <c r="Q294" s="30" t="str">
        <f>IF($A294 ="", "", VLOOKUP($A294, 'Student reference sheet'!$A$2:$V$2603,22,FALSE))</f>
        <v/>
      </c>
      <c r="R294" s="30" t="str">
        <f>IF($A294 &lt;&gt; "",VLOOKUP($A294,'Student reference sheet'!$A$2:$V$2329, 5,FALSE), "")</f>
        <v/>
      </c>
      <c r="S294" s="30" t="str">
        <f>IF($A294 &lt;&gt; "",VLOOKUP($A294,'Student reference sheet'!$A$2:$V$2329, 6,FALSE), "")</f>
        <v/>
      </c>
      <c r="T294" s="30" t="str">
        <f>IF($A294 = "","",
IF(VLOOKUP($A294,'Student reference sheet'!$A$2:$V$2329, 10,FALSE) = "Y", "Hispanic",
IF(VLOOKUP($A294,'Student reference sheet'!$A$2:$V$2329,11,FALSE) &lt;&gt; "",
IF(VLOOKUP($A294,'Student reference sheet'!$A$2:$V$2329,11,FALSE) = "UNK", "Unknown", VLOOKUP(VALUE(VLOOKUP($A294,'Student reference sheet'!$A$2:$V$2329,11,FALSE)),'Ethnicity Reference'!$A$2:$B$22,2,FALSE)),
IF(VLOOKUP($A294,'Student reference sheet'!$A$2:$V$2329,9,FALSE) &lt;&gt; "", VLOOKUP(VALUE(VLOOKUP($A294,'Student reference sheet'!$A$2:$V$2329,9,FALSE)),'Ethnicity Reference'!$A$2:$B$22,2,FALSE),"Unknown"))))</f>
        <v/>
      </c>
      <c r="U294" s="34"/>
    </row>
    <row r="295" spans="1:21" ht="15.75">
      <c r="A295" s="47"/>
      <c r="B295" s="33"/>
      <c r="C295" s="30" t="str">
        <f>IF($A295 &lt;&gt; "",VLOOKUP($A295,'Student reference sheet'!$A$2:$V$2329, 3,FALSE), "")</f>
        <v/>
      </c>
      <c r="D295" s="30" t="str">
        <f>IF($A295 &lt;&gt; "",VLOOKUP($A295,'Student reference sheet'!$A$2:$V$2329, 2,FALSE), "")</f>
        <v/>
      </c>
      <c r="E295" s="34"/>
      <c r="F295" s="34"/>
      <c r="G295" s="31" t="str">
        <f t="shared" ca="1" si="12"/>
        <v/>
      </c>
      <c r="H295" s="31" t="str">
        <f t="shared" ca="1" si="13"/>
        <v/>
      </c>
      <c r="I295" s="36" t="str">
        <f>IF($A295 = "", "",
IF(COUNTIF(MINIMUM_DAY_DATES[], Attendance!J295) &gt; 0, VLOOKUP(Attendance!$G295,MINIMUM_DAY_PERIOD_SCHEDULE[], 2,TRUE),
IF(COUNTIF(RALLY_DATES[], Attendance!J295) &gt; 0, VLOOKUP(Attendance!$G295,RALLY_PERIOD_SCHEDULE[], 2,TRUE),
IF(WEEKDAY(Attendance!$J295) = 2,
       IF(COUNTIF(FINALS_WEEK_MONDAY_DATE[],Attendance!$J295) &gt; 0, VLOOKUP(Attendance!$G295,FINALS_WEEK_MONDAY_PERIOD_SCHEDULE[],2,TRUE),
       VLOOKUP(Attendance!$G295,REGULAR_WEEK_SCHEDULE[],6,TRUE)),
IF(WEEKDAY($J295) = 3,
       IF(COUNTIF(FINALS_WEEK_TUESDAY_DATE[],Attendance!$J295) &gt; 0, VLOOKUP(Attendance!$G295,FINALS_WEEK_TUESDAY_PERIOD_SCHEDULE[],2,TRUE),
       VLOOKUP(Attendance!$G295,REGULAR_WEEK_SCHEDULE[[Tuesday]:[Period]],5,TRUE)),
IF(WEEKDAY(Attendance!$J295) = 4,
        IF(COUNTIF(BLOCK_WEDNESDAY_DATES[],Attendance!$J295) &gt; 0, VLOOKUP(Attendance!$G295,BLOCK_WEDNESDAY_PERIOD_SCHEDULE[],2,TRUE),
        IF(COUNTIF(FINALS_WEEK_WEDNESDAY_DATE[],Attendance!$J295) &gt; 0, VLOOKUP(Attendance!$G295,FINALS_WEEK_WEDNESDAY_PERIOD_SCHEDULE[],2,TRUE),
       VLOOKUP(Attendance!$G295,REGULAR_WEEK_SCHEDULE[[Wednesday]:[Period]],4,TRUE))),
IF(WEEKDAY($J295) = 5,
       IF(COUNTIF(BLOCK_THURSDAY_DATES[],Attendance!$J295) &gt; 0, VLOOKUP(Attendance!$G295,BLOCK_THURSDAY_PERIOD_SCHEDULE[],2,TRUE),
       IF(COUNTIF(FINALS_WEEK_THURSDAY_DATE[],Attendance!$J295) &gt; 0, VLOOKUP(Attendance!$G295,FINALS_WEEK_THURSDAY_PERIOD_SCHEDULE[],2,TRUE),
       VLOOKUP(Attendance!$G295,REGULAR_WEEK_SCHEDULE[[Thursday]:[Period]],3,TRUE))),
IF(WEEKDAY(Attendance!$J295) = 6,
       IF(COUNTIF(FINALS_WEEK_FRIDAY_DATE[],Attendance!$J295) &gt; 0, VLOOKUP(Attendance!$G295,FINALS_WEEK_FRIDAY_PERIOD_SCHEDULE[],2,TRUE),
       VLOOKUP(Attendance!$G295,REGULAR_WEEK_SCHEDULE[[Friday]:[Period]],2,TRUE))))))))))</f>
        <v/>
      </c>
      <c r="J295" s="32" t="str">
        <f t="shared" ca="1" si="14"/>
        <v/>
      </c>
      <c r="K295" s="32" t="str">
        <f>IF($A295 &lt;&gt; "",VLOOKUP($A295,'Student reference sheet'!$A$2:$V$2329, 7,FALSE), "")</f>
        <v/>
      </c>
      <c r="L295" s="30" t="str">
        <f>IF($A295 ="", "", VLOOKUP($A295, 'Student reference sheet'!$A$2:$Z$2603,23,FALSE))</f>
        <v/>
      </c>
      <c r="M295" s="30" t="str">
        <f>IF($A295 ="", "", VLOOKUP($A295, 'Student reference sheet'!$A$2:$Z$2603,24,FALSE))</f>
        <v/>
      </c>
      <c r="N295" s="30" t="str">
        <f>IF($A295 ="", "", VLOOKUP($A295, 'Student reference sheet'!$A$2:$Z$2603,26,FALSE))</f>
        <v/>
      </c>
      <c r="O295" s="30" t="str">
        <f>IF($A295 ="", "", VLOOKUP($A295, 'Student reference sheet'!$A$2:$Z$2603,25,FALSE))</f>
        <v/>
      </c>
      <c r="P295" s="30" t="str">
        <f>IF($A295 = "", "", IF(OR(VLOOKUP($A295,'Student reference sheet'!$A$2:$V$2400,8,FALSE) = "R",  VLOOKUP($A295,'Student reference sheet'!$A$2:$V$2400,8,FALSE) = "L"), "X", ""))</f>
        <v/>
      </c>
      <c r="Q295" s="30" t="str">
        <f>IF($A295 ="", "", VLOOKUP($A295, 'Student reference sheet'!$A$2:$V$2603,22,FALSE))</f>
        <v/>
      </c>
      <c r="R295" s="30" t="str">
        <f>IF($A295 &lt;&gt; "",VLOOKUP($A295,'Student reference sheet'!$A$2:$V$2329, 5,FALSE), "")</f>
        <v/>
      </c>
      <c r="S295" s="30" t="str">
        <f>IF($A295 &lt;&gt; "",VLOOKUP($A295,'Student reference sheet'!$A$2:$V$2329, 6,FALSE), "")</f>
        <v/>
      </c>
      <c r="T295" s="30" t="str">
        <f>IF($A295 = "","",
IF(VLOOKUP($A295,'Student reference sheet'!$A$2:$V$2329, 10,FALSE) = "Y", "Hispanic",
IF(VLOOKUP($A295,'Student reference sheet'!$A$2:$V$2329,11,FALSE) &lt;&gt; "",
IF(VLOOKUP($A295,'Student reference sheet'!$A$2:$V$2329,11,FALSE) = "UNK", "Unknown", VLOOKUP(VALUE(VLOOKUP($A295,'Student reference sheet'!$A$2:$V$2329,11,FALSE)),'Ethnicity Reference'!$A$2:$B$22,2,FALSE)),
IF(VLOOKUP($A295,'Student reference sheet'!$A$2:$V$2329,9,FALSE) &lt;&gt; "", VLOOKUP(VALUE(VLOOKUP($A295,'Student reference sheet'!$A$2:$V$2329,9,FALSE)),'Ethnicity Reference'!$A$2:$B$22,2,FALSE),"Unknown"))))</f>
        <v/>
      </c>
      <c r="U295" s="34"/>
    </row>
    <row r="296" spans="1:21" ht="15.75">
      <c r="A296" s="47"/>
      <c r="B296" s="33"/>
      <c r="C296" s="30" t="str">
        <f>IF($A296 &lt;&gt; "",VLOOKUP($A296,'Student reference sheet'!$A$2:$V$2329, 3,FALSE), "")</f>
        <v/>
      </c>
      <c r="D296" s="30" t="str">
        <f>IF($A296 &lt;&gt; "",VLOOKUP($A296,'Student reference sheet'!$A$2:$V$2329, 2,FALSE), "")</f>
        <v/>
      </c>
      <c r="E296" s="34"/>
      <c r="F296" s="34"/>
      <c r="G296" s="31" t="str">
        <f t="shared" ca="1" si="12"/>
        <v/>
      </c>
      <c r="H296" s="31" t="str">
        <f t="shared" ca="1" si="13"/>
        <v/>
      </c>
      <c r="I296" s="36" t="str">
        <f>IF($A296 = "", "",
IF(COUNTIF(MINIMUM_DAY_DATES[], Attendance!J296) &gt; 0, VLOOKUP(Attendance!$G296,MINIMUM_DAY_PERIOD_SCHEDULE[], 2,TRUE),
IF(COUNTIF(RALLY_DATES[], Attendance!J296) &gt; 0, VLOOKUP(Attendance!$G296,RALLY_PERIOD_SCHEDULE[], 2,TRUE),
IF(WEEKDAY(Attendance!$J296) = 2,
       IF(COUNTIF(FINALS_WEEK_MONDAY_DATE[],Attendance!$J296) &gt; 0, VLOOKUP(Attendance!$G296,FINALS_WEEK_MONDAY_PERIOD_SCHEDULE[],2,TRUE),
       VLOOKUP(Attendance!$G296,REGULAR_WEEK_SCHEDULE[],6,TRUE)),
IF(WEEKDAY($J296) = 3,
       IF(COUNTIF(FINALS_WEEK_TUESDAY_DATE[],Attendance!$J296) &gt; 0, VLOOKUP(Attendance!$G296,FINALS_WEEK_TUESDAY_PERIOD_SCHEDULE[],2,TRUE),
       VLOOKUP(Attendance!$G296,REGULAR_WEEK_SCHEDULE[[Tuesday]:[Period]],5,TRUE)),
IF(WEEKDAY(Attendance!$J296) = 4,
        IF(COUNTIF(BLOCK_WEDNESDAY_DATES[],Attendance!$J296) &gt; 0, VLOOKUP(Attendance!$G296,BLOCK_WEDNESDAY_PERIOD_SCHEDULE[],2,TRUE),
        IF(COUNTIF(FINALS_WEEK_WEDNESDAY_DATE[],Attendance!$J296) &gt; 0, VLOOKUP(Attendance!$G296,FINALS_WEEK_WEDNESDAY_PERIOD_SCHEDULE[],2,TRUE),
       VLOOKUP(Attendance!$G296,REGULAR_WEEK_SCHEDULE[[Wednesday]:[Period]],4,TRUE))),
IF(WEEKDAY($J296) = 5,
       IF(COUNTIF(BLOCK_THURSDAY_DATES[],Attendance!$J296) &gt; 0, VLOOKUP(Attendance!$G296,BLOCK_THURSDAY_PERIOD_SCHEDULE[],2,TRUE),
       IF(COUNTIF(FINALS_WEEK_THURSDAY_DATE[],Attendance!$J296) &gt; 0, VLOOKUP(Attendance!$G296,FINALS_WEEK_THURSDAY_PERIOD_SCHEDULE[],2,TRUE),
       VLOOKUP(Attendance!$G296,REGULAR_WEEK_SCHEDULE[[Thursday]:[Period]],3,TRUE))),
IF(WEEKDAY(Attendance!$J296) = 6,
       IF(COUNTIF(FINALS_WEEK_FRIDAY_DATE[],Attendance!$J296) &gt; 0, VLOOKUP(Attendance!$G296,FINALS_WEEK_FRIDAY_PERIOD_SCHEDULE[],2,TRUE),
       VLOOKUP(Attendance!$G296,REGULAR_WEEK_SCHEDULE[[Friday]:[Period]],2,TRUE))))))))))</f>
        <v/>
      </c>
      <c r="J296" s="32" t="str">
        <f t="shared" ca="1" si="14"/>
        <v/>
      </c>
      <c r="K296" s="32" t="str">
        <f>IF($A296 &lt;&gt; "",VLOOKUP($A296,'Student reference sheet'!$A$2:$V$2329, 7,FALSE), "")</f>
        <v/>
      </c>
      <c r="L296" s="30" t="str">
        <f>IF($A296 ="", "", VLOOKUP($A296, 'Student reference sheet'!$A$2:$Z$2603,23,FALSE))</f>
        <v/>
      </c>
      <c r="M296" s="30" t="str">
        <f>IF($A296 ="", "", VLOOKUP($A296, 'Student reference sheet'!$A$2:$Z$2603,24,FALSE))</f>
        <v/>
      </c>
      <c r="N296" s="30" t="str">
        <f>IF($A296 ="", "", VLOOKUP($A296, 'Student reference sheet'!$A$2:$Z$2603,26,FALSE))</f>
        <v/>
      </c>
      <c r="O296" s="30" t="str">
        <f>IF($A296 ="", "", VLOOKUP($A296, 'Student reference sheet'!$A$2:$Z$2603,25,FALSE))</f>
        <v/>
      </c>
      <c r="P296" s="30" t="str">
        <f>IF($A296 = "", "", IF(OR(VLOOKUP($A296,'Student reference sheet'!$A$2:$V$2400,8,FALSE) = "R",  VLOOKUP($A296,'Student reference sheet'!$A$2:$V$2400,8,FALSE) = "L"), "X", ""))</f>
        <v/>
      </c>
      <c r="Q296" s="30" t="str">
        <f>IF($A296 ="", "", VLOOKUP($A296, 'Student reference sheet'!$A$2:$V$2603,22,FALSE))</f>
        <v/>
      </c>
      <c r="R296" s="30" t="str">
        <f>IF($A296 &lt;&gt; "",VLOOKUP($A296,'Student reference sheet'!$A$2:$V$2329, 5,FALSE), "")</f>
        <v/>
      </c>
      <c r="S296" s="30" t="str">
        <f>IF($A296 &lt;&gt; "",VLOOKUP($A296,'Student reference sheet'!$A$2:$V$2329, 6,FALSE), "")</f>
        <v/>
      </c>
      <c r="T296" s="30" t="str">
        <f>IF($A296 = "","",
IF(VLOOKUP($A296,'Student reference sheet'!$A$2:$V$2329, 10,FALSE) = "Y", "Hispanic",
IF(VLOOKUP($A296,'Student reference sheet'!$A$2:$V$2329,11,FALSE) &lt;&gt; "",
IF(VLOOKUP($A296,'Student reference sheet'!$A$2:$V$2329,11,FALSE) = "UNK", "Unknown", VLOOKUP(VALUE(VLOOKUP($A296,'Student reference sheet'!$A$2:$V$2329,11,FALSE)),'Ethnicity Reference'!$A$2:$B$22,2,FALSE)),
IF(VLOOKUP($A296,'Student reference sheet'!$A$2:$V$2329,9,FALSE) &lt;&gt; "", VLOOKUP(VALUE(VLOOKUP($A296,'Student reference sheet'!$A$2:$V$2329,9,FALSE)),'Ethnicity Reference'!$A$2:$B$22,2,FALSE),"Unknown"))))</f>
        <v/>
      </c>
      <c r="U296" s="34"/>
    </row>
    <row r="297" spans="1:21" ht="15.75">
      <c r="A297" s="47"/>
      <c r="B297" s="33"/>
      <c r="C297" s="30" t="str">
        <f>IF($A297 &lt;&gt; "",VLOOKUP($A297,'Student reference sheet'!$A$2:$V$2329, 3,FALSE), "")</f>
        <v/>
      </c>
      <c r="D297" s="30" t="str">
        <f>IF($A297 &lt;&gt; "",VLOOKUP($A297,'Student reference sheet'!$A$2:$V$2329, 2,FALSE), "")</f>
        <v/>
      </c>
      <c r="E297" s="34"/>
      <c r="F297" s="34"/>
      <c r="G297" s="31" t="str">
        <f t="shared" ca="1" si="12"/>
        <v/>
      </c>
      <c r="H297" s="31" t="str">
        <f t="shared" ca="1" si="13"/>
        <v/>
      </c>
      <c r="I297" s="36" t="str">
        <f>IF($A297 = "", "",
IF(COUNTIF(MINIMUM_DAY_DATES[], Attendance!J297) &gt; 0, VLOOKUP(Attendance!$G297,MINIMUM_DAY_PERIOD_SCHEDULE[], 2,TRUE),
IF(COUNTIF(RALLY_DATES[], Attendance!J297) &gt; 0, VLOOKUP(Attendance!$G297,RALLY_PERIOD_SCHEDULE[], 2,TRUE),
IF(WEEKDAY(Attendance!$J297) = 2,
       IF(COUNTIF(FINALS_WEEK_MONDAY_DATE[],Attendance!$J297) &gt; 0, VLOOKUP(Attendance!$G297,FINALS_WEEK_MONDAY_PERIOD_SCHEDULE[],2,TRUE),
       VLOOKUP(Attendance!$G297,REGULAR_WEEK_SCHEDULE[],6,TRUE)),
IF(WEEKDAY($J297) = 3,
       IF(COUNTIF(FINALS_WEEK_TUESDAY_DATE[],Attendance!$J297) &gt; 0, VLOOKUP(Attendance!$G297,FINALS_WEEK_TUESDAY_PERIOD_SCHEDULE[],2,TRUE),
       VLOOKUP(Attendance!$G297,REGULAR_WEEK_SCHEDULE[[Tuesday]:[Period]],5,TRUE)),
IF(WEEKDAY(Attendance!$J297) = 4,
        IF(COUNTIF(BLOCK_WEDNESDAY_DATES[],Attendance!$J297) &gt; 0, VLOOKUP(Attendance!$G297,BLOCK_WEDNESDAY_PERIOD_SCHEDULE[],2,TRUE),
        IF(COUNTIF(FINALS_WEEK_WEDNESDAY_DATE[],Attendance!$J297) &gt; 0, VLOOKUP(Attendance!$G297,FINALS_WEEK_WEDNESDAY_PERIOD_SCHEDULE[],2,TRUE),
       VLOOKUP(Attendance!$G297,REGULAR_WEEK_SCHEDULE[[Wednesday]:[Period]],4,TRUE))),
IF(WEEKDAY($J297) = 5,
       IF(COUNTIF(BLOCK_THURSDAY_DATES[],Attendance!$J297) &gt; 0, VLOOKUP(Attendance!$G297,BLOCK_THURSDAY_PERIOD_SCHEDULE[],2,TRUE),
       IF(COUNTIF(FINALS_WEEK_THURSDAY_DATE[],Attendance!$J297) &gt; 0, VLOOKUP(Attendance!$G297,FINALS_WEEK_THURSDAY_PERIOD_SCHEDULE[],2,TRUE),
       VLOOKUP(Attendance!$G297,REGULAR_WEEK_SCHEDULE[[Thursday]:[Period]],3,TRUE))),
IF(WEEKDAY(Attendance!$J297) = 6,
       IF(COUNTIF(FINALS_WEEK_FRIDAY_DATE[],Attendance!$J297) &gt; 0, VLOOKUP(Attendance!$G297,FINALS_WEEK_FRIDAY_PERIOD_SCHEDULE[],2,TRUE),
       VLOOKUP(Attendance!$G297,REGULAR_WEEK_SCHEDULE[[Friday]:[Period]],2,TRUE))))))))))</f>
        <v/>
      </c>
      <c r="J297" s="32" t="str">
        <f t="shared" ca="1" si="14"/>
        <v/>
      </c>
      <c r="K297" s="32" t="str">
        <f>IF($A297 &lt;&gt; "",VLOOKUP($A297,'Student reference sheet'!$A$2:$V$2329, 7,FALSE), "")</f>
        <v/>
      </c>
      <c r="L297" s="30" t="str">
        <f>IF($A297 ="", "", VLOOKUP($A297, 'Student reference sheet'!$A$2:$Z$2603,23,FALSE))</f>
        <v/>
      </c>
      <c r="M297" s="30" t="str">
        <f>IF($A297 ="", "", VLOOKUP($A297, 'Student reference sheet'!$A$2:$Z$2603,24,FALSE))</f>
        <v/>
      </c>
      <c r="N297" s="30" t="str">
        <f>IF($A297 ="", "", VLOOKUP($A297, 'Student reference sheet'!$A$2:$Z$2603,26,FALSE))</f>
        <v/>
      </c>
      <c r="O297" s="30" t="str">
        <f>IF($A297 ="", "", VLOOKUP($A297, 'Student reference sheet'!$A$2:$Z$2603,25,FALSE))</f>
        <v/>
      </c>
      <c r="P297" s="30" t="str">
        <f>IF($A297 = "", "", IF(OR(VLOOKUP($A297,'Student reference sheet'!$A$2:$V$2400,8,FALSE) = "R",  VLOOKUP($A297,'Student reference sheet'!$A$2:$V$2400,8,FALSE) = "L"), "X", ""))</f>
        <v/>
      </c>
      <c r="Q297" s="30" t="str">
        <f>IF($A297 ="", "", VLOOKUP($A297, 'Student reference sheet'!$A$2:$V$2603,22,FALSE))</f>
        <v/>
      </c>
      <c r="R297" s="30" t="str">
        <f>IF($A297 &lt;&gt; "",VLOOKUP($A297,'Student reference sheet'!$A$2:$V$2329, 5,FALSE), "")</f>
        <v/>
      </c>
      <c r="S297" s="30" t="str">
        <f>IF($A297 &lt;&gt; "",VLOOKUP($A297,'Student reference sheet'!$A$2:$V$2329, 6,FALSE), "")</f>
        <v/>
      </c>
      <c r="T297" s="30" t="str">
        <f>IF($A297 = "","",
IF(VLOOKUP($A297,'Student reference sheet'!$A$2:$V$2329, 10,FALSE) = "Y", "Hispanic",
IF(VLOOKUP($A297,'Student reference sheet'!$A$2:$V$2329,11,FALSE) &lt;&gt; "",
IF(VLOOKUP($A297,'Student reference sheet'!$A$2:$V$2329,11,FALSE) = "UNK", "Unknown", VLOOKUP(VALUE(VLOOKUP($A297,'Student reference sheet'!$A$2:$V$2329,11,FALSE)),'Ethnicity Reference'!$A$2:$B$22,2,FALSE)),
IF(VLOOKUP($A297,'Student reference sheet'!$A$2:$V$2329,9,FALSE) &lt;&gt; "", VLOOKUP(VALUE(VLOOKUP($A297,'Student reference sheet'!$A$2:$V$2329,9,FALSE)),'Ethnicity Reference'!$A$2:$B$22,2,FALSE),"Unknown"))))</f>
        <v/>
      </c>
      <c r="U297" s="34"/>
    </row>
    <row r="298" spans="1:21" ht="15.75">
      <c r="A298" s="47"/>
      <c r="B298" s="33"/>
      <c r="C298" s="30" t="str">
        <f>IF($A298 &lt;&gt; "",VLOOKUP($A298,'Student reference sheet'!$A$2:$V$2329, 3,FALSE), "")</f>
        <v/>
      </c>
      <c r="D298" s="30" t="str">
        <f>IF($A298 &lt;&gt; "",VLOOKUP($A298,'Student reference sheet'!$A$2:$V$2329, 2,FALSE), "")</f>
        <v/>
      </c>
      <c r="E298" s="34"/>
      <c r="F298" s="34"/>
      <c r="G298" s="31" t="str">
        <f t="shared" ca="1" si="12"/>
        <v/>
      </c>
      <c r="H298" s="31" t="str">
        <f t="shared" ca="1" si="13"/>
        <v/>
      </c>
      <c r="I298" s="36" t="str">
        <f>IF($A298 = "", "",
IF(COUNTIF(MINIMUM_DAY_DATES[], Attendance!J298) &gt; 0, VLOOKUP(Attendance!$G298,MINIMUM_DAY_PERIOD_SCHEDULE[], 2,TRUE),
IF(COUNTIF(RALLY_DATES[], Attendance!J298) &gt; 0, VLOOKUP(Attendance!$G298,RALLY_PERIOD_SCHEDULE[], 2,TRUE),
IF(WEEKDAY(Attendance!$J298) = 2,
       IF(COUNTIF(FINALS_WEEK_MONDAY_DATE[],Attendance!$J298) &gt; 0, VLOOKUP(Attendance!$G298,FINALS_WEEK_MONDAY_PERIOD_SCHEDULE[],2,TRUE),
       VLOOKUP(Attendance!$G298,REGULAR_WEEK_SCHEDULE[],6,TRUE)),
IF(WEEKDAY($J298) = 3,
       IF(COUNTIF(FINALS_WEEK_TUESDAY_DATE[],Attendance!$J298) &gt; 0, VLOOKUP(Attendance!$G298,FINALS_WEEK_TUESDAY_PERIOD_SCHEDULE[],2,TRUE),
       VLOOKUP(Attendance!$G298,REGULAR_WEEK_SCHEDULE[[Tuesday]:[Period]],5,TRUE)),
IF(WEEKDAY(Attendance!$J298) = 4,
        IF(COUNTIF(BLOCK_WEDNESDAY_DATES[],Attendance!$J298) &gt; 0, VLOOKUP(Attendance!$G298,BLOCK_WEDNESDAY_PERIOD_SCHEDULE[],2,TRUE),
        IF(COUNTIF(FINALS_WEEK_WEDNESDAY_DATE[],Attendance!$J298) &gt; 0, VLOOKUP(Attendance!$G298,FINALS_WEEK_WEDNESDAY_PERIOD_SCHEDULE[],2,TRUE),
       VLOOKUP(Attendance!$G298,REGULAR_WEEK_SCHEDULE[[Wednesday]:[Period]],4,TRUE))),
IF(WEEKDAY($J298) = 5,
       IF(COUNTIF(BLOCK_THURSDAY_DATES[],Attendance!$J298) &gt; 0, VLOOKUP(Attendance!$G298,BLOCK_THURSDAY_PERIOD_SCHEDULE[],2,TRUE),
       IF(COUNTIF(FINALS_WEEK_THURSDAY_DATE[],Attendance!$J298) &gt; 0, VLOOKUP(Attendance!$G298,FINALS_WEEK_THURSDAY_PERIOD_SCHEDULE[],2,TRUE),
       VLOOKUP(Attendance!$G298,REGULAR_WEEK_SCHEDULE[[Thursday]:[Period]],3,TRUE))),
IF(WEEKDAY(Attendance!$J298) = 6,
       IF(COUNTIF(FINALS_WEEK_FRIDAY_DATE[],Attendance!$J298) &gt; 0, VLOOKUP(Attendance!$G298,FINALS_WEEK_FRIDAY_PERIOD_SCHEDULE[],2,TRUE),
       VLOOKUP(Attendance!$G298,REGULAR_WEEK_SCHEDULE[[Friday]:[Period]],2,TRUE))))))))))</f>
        <v/>
      </c>
      <c r="J298" s="32" t="str">
        <f t="shared" ca="1" si="14"/>
        <v/>
      </c>
      <c r="K298" s="32" t="str">
        <f>IF($A298 &lt;&gt; "",VLOOKUP($A298,'Student reference sheet'!$A$2:$V$2329, 7,FALSE), "")</f>
        <v/>
      </c>
      <c r="L298" s="30" t="str">
        <f>IF($A298 ="", "", VLOOKUP($A298, 'Student reference sheet'!$A$2:$Z$2603,23,FALSE))</f>
        <v/>
      </c>
      <c r="M298" s="30" t="str">
        <f>IF($A298 ="", "", VLOOKUP($A298, 'Student reference sheet'!$A$2:$Z$2603,24,FALSE))</f>
        <v/>
      </c>
      <c r="N298" s="30" t="str">
        <f>IF($A298 ="", "", VLOOKUP($A298, 'Student reference sheet'!$A$2:$Z$2603,26,FALSE))</f>
        <v/>
      </c>
      <c r="O298" s="30" t="str">
        <f>IF($A298 ="", "", VLOOKUP($A298, 'Student reference sheet'!$A$2:$Z$2603,25,FALSE))</f>
        <v/>
      </c>
      <c r="P298" s="30" t="str">
        <f>IF($A298 = "", "", IF(OR(VLOOKUP($A298,'Student reference sheet'!$A$2:$V$2400,8,FALSE) = "R",  VLOOKUP($A298,'Student reference sheet'!$A$2:$V$2400,8,FALSE) = "L"), "X", ""))</f>
        <v/>
      </c>
      <c r="Q298" s="30" t="str">
        <f>IF($A298 ="", "", VLOOKUP($A298, 'Student reference sheet'!$A$2:$V$2603,22,FALSE))</f>
        <v/>
      </c>
      <c r="R298" s="30" t="str">
        <f>IF($A298 &lt;&gt; "",VLOOKUP($A298,'Student reference sheet'!$A$2:$V$2329, 5,FALSE), "")</f>
        <v/>
      </c>
      <c r="S298" s="30" t="str">
        <f>IF($A298 &lt;&gt; "",VLOOKUP($A298,'Student reference sheet'!$A$2:$V$2329, 6,FALSE), "")</f>
        <v/>
      </c>
      <c r="T298" s="30" t="str">
        <f>IF($A298 = "","",
IF(VLOOKUP($A298,'Student reference sheet'!$A$2:$V$2329, 10,FALSE) = "Y", "Hispanic",
IF(VLOOKUP($A298,'Student reference sheet'!$A$2:$V$2329,11,FALSE) &lt;&gt; "",
IF(VLOOKUP($A298,'Student reference sheet'!$A$2:$V$2329,11,FALSE) = "UNK", "Unknown", VLOOKUP(VALUE(VLOOKUP($A298,'Student reference sheet'!$A$2:$V$2329,11,FALSE)),'Ethnicity Reference'!$A$2:$B$22,2,FALSE)),
IF(VLOOKUP($A298,'Student reference sheet'!$A$2:$V$2329,9,FALSE) &lt;&gt; "", VLOOKUP(VALUE(VLOOKUP($A298,'Student reference sheet'!$A$2:$V$2329,9,FALSE)),'Ethnicity Reference'!$A$2:$B$22,2,FALSE),"Unknown"))))</f>
        <v/>
      </c>
      <c r="U298" s="34"/>
    </row>
    <row r="299" spans="1:21" ht="15.75">
      <c r="A299" s="47"/>
      <c r="B299" s="33"/>
      <c r="C299" s="30" t="str">
        <f>IF($A299 &lt;&gt; "",VLOOKUP($A299,'Student reference sheet'!$A$2:$V$2329, 3,FALSE), "")</f>
        <v/>
      </c>
      <c r="D299" s="30" t="str">
        <f>IF($A299 &lt;&gt; "",VLOOKUP($A299,'Student reference sheet'!$A$2:$V$2329, 2,FALSE), "")</f>
        <v/>
      </c>
      <c r="E299" s="34"/>
      <c r="F299" s="34"/>
      <c r="G299" s="31" t="str">
        <f t="shared" ca="1" si="12"/>
        <v/>
      </c>
      <c r="H299" s="31" t="str">
        <f t="shared" ca="1" si="13"/>
        <v/>
      </c>
      <c r="I299" s="36" t="str">
        <f>IF($A299 = "", "",
IF(COUNTIF(MINIMUM_DAY_DATES[], Attendance!J299) &gt; 0, VLOOKUP(Attendance!$G299,MINIMUM_DAY_PERIOD_SCHEDULE[], 2,TRUE),
IF(COUNTIF(RALLY_DATES[], Attendance!J299) &gt; 0, VLOOKUP(Attendance!$G299,RALLY_PERIOD_SCHEDULE[], 2,TRUE),
IF(WEEKDAY(Attendance!$J299) = 2,
       IF(COUNTIF(FINALS_WEEK_MONDAY_DATE[],Attendance!$J299) &gt; 0, VLOOKUP(Attendance!$G299,FINALS_WEEK_MONDAY_PERIOD_SCHEDULE[],2,TRUE),
       VLOOKUP(Attendance!$G299,REGULAR_WEEK_SCHEDULE[],6,TRUE)),
IF(WEEKDAY($J299) = 3,
       IF(COUNTIF(FINALS_WEEK_TUESDAY_DATE[],Attendance!$J299) &gt; 0, VLOOKUP(Attendance!$G299,FINALS_WEEK_TUESDAY_PERIOD_SCHEDULE[],2,TRUE),
       VLOOKUP(Attendance!$G299,REGULAR_WEEK_SCHEDULE[[Tuesday]:[Period]],5,TRUE)),
IF(WEEKDAY(Attendance!$J299) = 4,
        IF(COUNTIF(BLOCK_WEDNESDAY_DATES[],Attendance!$J299) &gt; 0, VLOOKUP(Attendance!$G299,BLOCK_WEDNESDAY_PERIOD_SCHEDULE[],2,TRUE),
        IF(COUNTIF(FINALS_WEEK_WEDNESDAY_DATE[],Attendance!$J299) &gt; 0, VLOOKUP(Attendance!$G299,FINALS_WEEK_WEDNESDAY_PERIOD_SCHEDULE[],2,TRUE),
       VLOOKUP(Attendance!$G299,REGULAR_WEEK_SCHEDULE[[Wednesday]:[Period]],4,TRUE))),
IF(WEEKDAY($J299) = 5,
       IF(COUNTIF(BLOCK_THURSDAY_DATES[],Attendance!$J299) &gt; 0, VLOOKUP(Attendance!$G299,BLOCK_THURSDAY_PERIOD_SCHEDULE[],2,TRUE),
       IF(COUNTIF(FINALS_WEEK_THURSDAY_DATE[],Attendance!$J299) &gt; 0, VLOOKUP(Attendance!$G299,FINALS_WEEK_THURSDAY_PERIOD_SCHEDULE[],2,TRUE),
       VLOOKUP(Attendance!$G299,REGULAR_WEEK_SCHEDULE[[Thursday]:[Period]],3,TRUE))),
IF(WEEKDAY(Attendance!$J299) = 6,
       IF(COUNTIF(FINALS_WEEK_FRIDAY_DATE[],Attendance!$J299) &gt; 0, VLOOKUP(Attendance!$G299,FINALS_WEEK_FRIDAY_PERIOD_SCHEDULE[],2,TRUE),
       VLOOKUP(Attendance!$G299,REGULAR_WEEK_SCHEDULE[[Friday]:[Period]],2,TRUE))))))))))</f>
        <v/>
      </c>
      <c r="J299" s="32" t="str">
        <f t="shared" ca="1" si="14"/>
        <v/>
      </c>
      <c r="K299" s="32" t="str">
        <f>IF($A299 &lt;&gt; "",VLOOKUP($A299,'Student reference sheet'!$A$2:$V$2329, 7,FALSE), "")</f>
        <v/>
      </c>
      <c r="L299" s="30" t="str">
        <f>IF($A299 ="", "", VLOOKUP($A299, 'Student reference sheet'!$A$2:$Z$2603,23,FALSE))</f>
        <v/>
      </c>
      <c r="M299" s="30" t="str">
        <f>IF($A299 ="", "", VLOOKUP($A299, 'Student reference sheet'!$A$2:$Z$2603,24,FALSE))</f>
        <v/>
      </c>
      <c r="N299" s="30" t="str">
        <f>IF($A299 ="", "", VLOOKUP($A299, 'Student reference sheet'!$A$2:$Z$2603,26,FALSE))</f>
        <v/>
      </c>
      <c r="O299" s="30" t="str">
        <f>IF($A299 ="", "", VLOOKUP($A299, 'Student reference sheet'!$A$2:$Z$2603,25,FALSE))</f>
        <v/>
      </c>
      <c r="P299" s="30" t="str">
        <f>IF($A299 = "", "", IF(OR(VLOOKUP($A299,'Student reference sheet'!$A$2:$V$2400,8,FALSE) = "R",  VLOOKUP($A299,'Student reference sheet'!$A$2:$V$2400,8,FALSE) = "L"), "X", ""))</f>
        <v/>
      </c>
      <c r="Q299" s="30" t="str">
        <f>IF($A299 ="", "", VLOOKUP($A299, 'Student reference sheet'!$A$2:$V$2603,22,FALSE))</f>
        <v/>
      </c>
      <c r="R299" s="30" t="str">
        <f>IF($A299 &lt;&gt; "",VLOOKUP($A299,'Student reference sheet'!$A$2:$V$2329, 5,FALSE), "")</f>
        <v/>
      </c>
      <c r="S299" s="30" t="str">
        <f>IF($A299 &lt;&gt; "",VLOOKUP($A299,'Student reference sheet'!$A$2:$V$2329, 6,FALSE), "")</f>
        <v/>
      </c>
      <c r="T299" s="30" t="str">
        <f>IF($A299 = "","",
IF(VLOOKUP($A299,'Student reference sheet'!$A$2:$V$2329, 10,FALSE) = "Y", "Hispanic",
IF(VLOOKUP($A299,'Student reference sheet'!$A$2:$V$2329,11,FALSE) &lt;&gt; "",
IF(VLOOKUP($A299,'Student reference sheet'!$A$2:$V$2329,11,FALSE) = "UNK", "Unknown", VLOOKUP(VALUE(VLOOKUP($A299,'Student reference sheet'!$A$2:$V$2329,11,FALSE)),'Ethnicity Reference'!$A$2:$B$22,2,FALSE)),
IF(VLOOKUP($A299,'Student reference sheet'!$A$2:$V$2329,9,FALSE) &lt;&gt; "", VLOOKUP(VALUE(VLOOKUP($A299,'Student reference sheet'!$A$2:$V$2329,9,FALSE)),'Ethnicity Reference'!$A$2:$B$22,2,FALSE),"Unknown"))))</f>
        <v/>
      </c>
      <c r="U299" s="34"/>
    </row>
    <row r="300" spans="1:21" ht="15.75">
      <c r="A300" s="47"/>
      <c r="B300" s="33"/>
      <c r="C300" s="30" t="str">
        <f>IF($A300 &lt;&gt; "",VLOOKUP($A300,'Student reference sheet'!$A$2:$V$2329, 3,FALSE), "")</f>
        <v/>
      </c>
      <c r="D300" s="30" t="str">
        <f>IF($A300 &lt;&gt; "",VLOOKUP($A300,'Student reference sheet'!$A$2:$V$2329, 2,FALSE), "")</f>
        <v/>
      </c>
      <c r="E300" s="34"/>
      <c r="F300" s="34"/>
      <c r="G300" s="31" t="str">
        <f t="shared" ca="1" si="12"/>
        <v/>
      </c>
      <c r="H300" s="31" t="str">
        <f t="shared" ca="1" si="13"/>
        <v/>
      </c>
      <c r="I300" s="36" t="str">
        <f>IF($A300 = "", "",
IF(COUNTIF(MINIMUM_DAY_DATES[], Attendance!J300) &gt; 0, VLOOKUP(Attendance!$G300,MINIMUM_DAY_PERIOD_SCHEDULE[], 2,TRUE),
IF(COUNTIF(RALLY_DATES[], Attendance!J300) &gt; 0, VLOOKUP(Attendance!$G300,RALLY_PERIOD_SCHEDULE[], 2,TRUE),
IF(WEEKDAY(Attendance!$J300) = 2,
       IF(COUNTIF(FINALS_WEEK_MONDAY_DATE[],Attendance!$J300) &gt; 0, VLOOKUP(Attendance!$G300,FINALS_WEEK_MONDAY_PERIOD_SCHEDULE[],2,TRUE),
       VLOOKUP(Attendance!$G300,REGULAR_WEEK_SCHEDULE[],6,TRUE)),
IF(WEEKDAY($J300) = 3,
       IF(COUNTIF(FINALS_WEEK_TUESDAY_DATE[],Attendance!$J300) &gt; 0, VLOOKUP(Attendance!$G300,FINALS_WEEK_TUESDAY_PERIOD_SCHEDULE[],2,TRUE),
       VLOOKUP(Attendance!$G300,REGULAR_WEEK_SCHEDULE[[Tuesday]:[Period]],5,TRUE)),
IF(WEEKDAY(Attendance!$J300) = 4,
        IF(COUNTIF(BLOCK_WEDNESDAY_DATES[],Attendance!$J300) &gt; 0, VLOOKUP(Attendance!$G300,BLOCK_WEDNESDAY_PERIOD_SCHEDULE[],2,TRUE),
        IF(COUNTIF(FINALS_WEEK_WEDNESDAY_DATE[],Attendance!$J300) &gt; 0, VLOOKUP(Attendance!$G300,FINALS_WEEK_WEDNESDAY_PERIOD_SCHEDULE[],2,TRUE),
       VLOOKUP(Attendance!$G300,REGULAR_WEEK_SCHEDULE[[Wednesday]:[Period]],4,TRUE))),
IF(WEEKDAY($J300) = 5,
       IF(COUNTIF(BLOCK_THURSDAY_DATES[],Attendance!$J300) &gt; 0, VLOOKUP(Attendance!$G300,BLOCK_THURSDAY_PERIOD_SCHEDULE[],2,TRUE),
       IF(COUNTIF(FINALS_WEEK_THURSDAY_DATE[],Attendance!$J300) &gt; 0, VLOOKUP(Attendance!$G300,FINALS_WEEK_THURSDAY_PERIOD_SCHEDULE[],2,TRUE),
       VLOOKUP(Attendance!$G300,REGULAR_WEEK_SCHEDULE[[Thursday]:[Period]],3,TRUE))),
IF(WEEKDAY(Attendance!$J300) = 6,
       IF(COUNTIF(FINALS_WEEK_FRIDAY_DATE[],Attendance!$J300) &gt; 0, VLOOKUP(Attendance!$G300,FINALS_WEEK_FRIDAY_PERIOD_SCHEDULE[],2,TRUE),
       VLOOKUP(Attendance!$G300,REGULAR_WEEK_SCHEDULE[[Friday]:[Period]],2,TRUE))))))))))</f>
        <v/>
      </c>
      <c r="J300" s="32" t="str">
        <f t="shared" ca="1" si="14"/>
        <v/>
      </c>
      <c r="K300" s="32" t="str">
        <f>IF($A300 &lt;&gt; "",VLOOKUP($A300,'Student reference sheet'!$A$2:$V$2329, 7,FALSE), "")</f>
        <v/>
      </c>
      <c r="L300" s="30" t="str">
        <f>IF($A300 ="", "", VLOOKUP($A300, 'Student reference sheet'!$A$2:$Z$2603,23,FALSE))</f>
        <v/>
      </c>
      <c r="M300" s="30" t="str">
        <f>IF($A300 ="", "", VLOOKUP($A300, 'Student reference sheet'!$A$2:$Z$2603,24,FALSE))</f>
        <v/>
      </c>
      <c r="N300" s="30" t="str">
        <f>IF($A300 ="", "", VLOOKUP($A300, 'Student reference sheet'!$A$2:$Z$2603,26,FALSE))</f>
        <v/>
      </c>
      <c r="O300" s="30" t="str">
        <f>IF($A300 ="", "", VLOOKUP($A300, 'Student reference sheet'!$A$2:$Z$2603,25,FALSE))</f>
        <v/>
      </c>
      <c r="P300" s="30" t="str">
        <f>IF($A300 = "", "", IF(OR(VLOOKUP($A300,'Student reference sheet'!$A$2:$V$2400,8,FALSE) = "R",  VLOOKUP($A300,'Student reference sheet'!$A$2:$V$2400,8,FALSE) = "L"), "X", ""))</f>
        <v/>
      </c>
      <c r="Q300" s="30" t="str">
        <f>IF($A300 ="", "", VLOOKUP($A300, 'Student reference sheet'!$A$2:$V$2603,22,FALSE))</f>
        <v/>
      </c>
      <c r="R300" s="30" t="str">
        <f>IF($A300 &lt;&gt; "",VLOOKUP($A300,'Student reference sheet'!$A$2:$V$2329, 5,FALSE), "")</f>
        <v/>
      </c>
      <c r="S300" s="30" t="str">
        <f>IF($A300 &lt;&gt; "",VLOOKUP($A300,'Student reference sheet'!$A$2:$V$2329, 6,FALSE), "")</f>
        <v/>
      </c>
      <c r="T300" s="30" t="str">
        <f>IF($A300 = "","",
IF(VLOOKUP($A300,'Student reference sheet'!$A$2:$V$2329, 10,FALSE) = "Y", "Hispanic",
IF(VLOOKUP($A300,'Student reference sheet'!$A$2:$V$2329,11,FALSE) &lt;&gt; "",
IF(VLOOKUP($A300,'Student reference sheet'!$A$2:$V$2329,11,FALSE) = "UNK", "Unknown", VLOOKUP(VALUE(VLOOKUP($A300,'Student reference sheet'!$A$2:$V$2329,11,FALSE)),'Ethnicity Reference'!$A$2:$B$22,2,FALSE)),
IF(VLOOKUP($A300,'Student reference sheet'!$A$2:$V$2329,9,FALSE) &lt;&gt; "", VLOOKUP(VALUE(VLOOKUP($A300,'Student reference sheet'!$A$2:$V$2329,9,FALSE)),'Ethnicity Reference'!$A$2:$B$22,2,FALSE),"Unknown"))))</f>
        <v/>
      </c>
      <c r="U300" s="34"/>
    </row>
    <row r="301" spans="1:21" ht="15.75">
      <c r="A301" s="47"/>
      <c r="B301" s="33"/>
      <c r="C301" s="30" t="str">
        <f>IF($A301 &lt;&gt; "",VLOOKUP($A301,'Student reference sheet'!$A$2:$V$2329, 3,FALSE), "")</f>
        <v/>
      </c>
      <c r="D301" s="30" t="str">
        <f>IF($A301 &lt;&gt; "",VLOOKUP($A301,'Student reference sheet'!$A$2:$V$2329, 2,FALSE), "")</f>
        <v/>
      </c>
      <c r="E301" s="34"/>
      <c r="F301" s="34"/>
      <c r="G301" s="31" t="str">
        <f t="shared" ca="1" si="12"/>
        <v/>
      </c>
      <c r="H301" s="31" t="str">
        <f t="shared" ca="1" si="13"/>
        <v/>
      </c>
      <c r="I301" s="36" t="str">
        <f>IF($A301 = "", "",
IF(COUNTIF(MINIMUM_DAY_DATES[], Attendance!J301) &gt; 0, VLOOKUP(Attendance!$G301,MINIMUM_DAY_PERIOD_SCHEDULE[], 2,TRUE),
IF(COUNTIF(RALLY_DATES[], Attendance!J301) &gt; 0, VLOOKUP(Attendance!$G301,RALLY_PERIOD_SCHEDULE[], 2,TRUE),
IF(WEEKDAY(Attendance!$J301) = 2,
       IF(COUNTIF(FINALS_WEEK_MONDAY_DATE[],Attendance!$J301) &gt; 0, VLOOKUP(Attendance!$G301,FINALS_WEEK_MONDAY_PERIOD_SCHEDULE[],2,TRUE),
       VLOOKUP(Attendance!$G301,REGULAR_WEEK_SCHEDULE[],6,TRUE)),
IF(WEEKDAY($J301) = 3,
       IF(COUNTIF(FINALS_WEEK_TUESDAY_DATE[],Attendance!$J301) &gt; 0, VLOOKUP(Attendance!$G301,FINALS_WEEK_TUESDAY_PERIOD_SCHEDULE[],2,TRUE),
       VLOOKUP(Attendance!$G301,REGULAR_WEEK_SCHEDULE[[Tuesday]:[Period]],5,TRUE)),
IF(WEEKDAY(Attendance!$J301) = 4,
        IF(COUNTIF(BLOCK_WEDNESDAY_DATES[],Attendance!$J301) &gt; 0, VLOOKUP(Attendance!$G301,BLOCK_WEDNESDAY_PERIOD_SCHEDULE[],2,TRUE),
        IF(COUNTIF(FINALS_WEEK_WEDNESDAY_DATE[],Attendance!$J301) &gt; 0, VLOOKUP(Attendance!$G301,FINALS_WEEK_WEDNESDAY_PERIOD_SCHEDULE[],2,TRUE),
       VLOOKUP(Attendance!$G301,REGULAR_WEEK_SCHEDULE[[Wednesday]:[Period]],4,TRUE))),
IF(WEEKDAY($J301) = 5,
       IF(COUNTIF(BLOCK_THURSDAY_DATES[],Attendance!$J301) &gt; 0, VLOOKUP(Attendance!$G301,BLOCK_THURSDAY_PERIOD_SCHEDULE[],2,TRUE),
       IF(COUNTIF(FINALS_WEEK_THURSDAY_DATE[],Attendance!$J301) &gt; 0, VLOOKUP(Attendance!$G301,FINALS_WEEK_THURSDAY_PERIOD_SCHEDULE[],2,TRUE),
       VLOOKUP(Attendance!$G301,REGULAR_WEEK_SCHEDULE[[Thursday]:[Period]],3,TRUE))),
IF(WEEKDAY(Attendance!$J301) = 6,
       IF(COUNTIF(FINALS_WEEK_FRIDAY_DATE[],Attendance!$J301) &gt; 0, VLOOKUP(Attendance!$G301,FINALS_WEEK_FRIDAY_PERIOD_SCHEDULE[],2,TRUE),
       VLOOKUP(Attendance!$G301,REGULAR_WEEK_SCHEDULE[[Friday]:[Period]],2,TRUE))))))))))</f>
        <v/>
      </c>
      <c r="J301" s="32" t="str">
        <f t="shared" ca="1" si="14"/>
        <v/>
      </c>
      <c r="K301" s="32" t="str">
        <f>IF($A301 &lt;&gt; "",VLOOKUP($A301,'Student reference sheet'!$A$2:$V$2329, 7,FALSE), "")</f>
        <v/>
      </c>
      <c r="L301" s="30" t="str">
        <f>IF($A301 ="", "", VLOOKUP($A301, 'Student reference sheet'!$A$2:$Z$2603,23,FALSE))</f>
        <v/>
      </c>
      <c r="M301" s="30" t="str">
        <f>IF($A301 ="", "", VLOOKUP($A301, 'Student reference sheet'!$A$2:$Z$2603,24,FALSE))</f>
        <v/>
      </c>
      <c r="N301" s="30" t="str">
        <f>IF($A301 ="", "", VLOOKUP($A301, 'Student reference sheet'!$A$2:$Z$2603,26,FALSE))</f>
        <v/>
      </c>
      <c r="O301" s="30" t="str">
        <f>IF($A301 ="", "", VLOOKUP($A301, 'Student reference sheet'!$A$2:$Z$2603,25,FALSE))</f>
        <v/>
      </c>
      <c r="P301" s="30" t="str">
        <f>IF($A301 = "", "", IF(OR(VLOOKUP($A301,'Student reference sheet'!$A$2:$V$2400,8,FALSE) = "R",  VLOOKUP($A301,'Student reference sheet'!$A$2:$V$2400,8,FALSE) = "L"), "X", ""))</f>
        <v/>
      </c>
      <c r="Q301" s="30" t="str">
        <f>IF($A301 ="", "", VLOOKUP($A301, 'Student reference sheet'!$A$2:$V$2603,22,FALSE))</f>
        <v/>
      </c>
      <c r="R301" s="30" t="str">
        <f>IF($A301 &lt;&gt; "",VLOOKUP($A301,'Student reference sheet'!$A$2:$V$2329, 5,FALSE), "")</f>
        <v/>
      </c>
      <c r="S301" s="30" t="str">
        <f>IF($A301 &lt;&gt; "",VLOOKUP($A301,'Student reference sheet'!$A$2:$V$2329, 6,FALSE), "")</f>
        <v/>
      </c>
      <c r="T301" s="30" t="str">
        <f>IF($A301 = "","",
IF(VLOOKUP($A301,'Student reference sheet'!$A$2:$V$2329, 10,FALSE) = "Y", "Hispanic",
IF(VLOOKUP($A301,'Student reference sheet'!$A$2:$V$2329,11,FALSE) &lt;&gt; "",
IF(VLOOKUP($A301,'Student reference sheet'!$A$2:$V$2329,11,FALSE) = "UNK", "Unknown", VLOOKUP(VALUE(VLOOKUP($A301,'Student reference sheet'!$A$2:$V$2329,11,FALSE)),'Ethnicity Reference'!$A$2:$B$22,2,FALSE)),
IF(VLOOKUP($A301,'Student reference sheet'!$A$2:$V$2329,9,FALSE) &lt;&gt; "", VLOOKUP(VALUE(VLOOKUP($A301,'Student reference sheet'!$A$2:$V$2329,9,FALSE)),'Ethnicity Reference'!$A$2:$B$22,2,FALSE),"Unknown"))))</f>
        <v/>
      </c>
      <c r="U301" s="34"/>
    </row>
    <row r="302" spans="1:21" ht="15.75">
      <c r="A302" s="47"/>
      <c r="B302" s="33"/>
      <c r="C302" s="30" t="str">
        <f>IF($A302 &lt;&gt; "",VLOOKUP($A302,'Student reference sheet'!$A$2:$V$2329, 3,FALSE), "")</f>
        <v/>
      </c>
      <c r="D302" s="30" t="str">
        <f>IF($A302 &lt;&gt; "",VLOOKUP($A302,'Student reference sheet'!$A$2:$V$2329, 2,FALSE), "")</f>
        <v/>
      </c>
      <c r="E302" s="34"/>
      <c r="F302" s="34"/>
      <c r="G302" s="31" t="str">
        <f t="shared" ca="1" si="12"/>
        <v/>
      </c>
      <c r="H302" s="31" t="str">
        <f t="shared" ca="1" si="13"/>
        <v/>
      </c>
      <c r="I302" s="36" t="str">
        <f>IF($A302 = "", "",
IF(COUNTIF(MINIMUM_DAY_DATES[], Attendance!J302) &gt; 0, VLOOKUP(Attendance!$G302,MINIMUM_DAY_PERIOD_SCHEDULE[], 2,TRUE),
IF(COUNTIF(RALLY_DATES[], Attendance!J302) &gt; 0, VLOOKUP(Attendance!$G302,RALLY_PERIOD_SCHEDULE[], 2,TRUE),
IF(WEEKDAY(Attendance!$J302) = 2,
       IF(COUNTIF(FINALS_WEEK_MONDAY_DATE[],Attendance!$J302) &gt; 0, VLOOKUP(Attendance!$G302,FINALS_WEEK_MONDAY_PERIOD_SCHEDULE[],2,TRUE),
       VLOOKUP(Attendance!$G302,REGULAR_WEEK_SCHEDULE[],6,TRUE)),
IF(WEEKDAY($J302) = 3,
       IF(COUNTIF(FINALS_WEEK_TUESDAY_DATE[],Attendance!$J302) &gt; 0, VLOOKUP(Attendance!$G302,FINALS_WEEK_TUESDAY_PERIOD_SCHEDULE[],2,TRUE),
       VLOOKUP(Attendance!$G302,REGULAR_WEEK_SCHEDULE[[Tuesday]:[Period]],5,TRUE)),
IF(WEEKDAY(Attendance!$J302) = 4,
        IF(COUNTIF(BLOCK_WEDNESDAY_DATES[],Attendance!$J302) &gt; 0, VLOOKUP(Attendance!$G302,BLOCK_WEDNESDAY_PERIOD_SCHEDULE[],2,TRUE),
        IF(COUNTIF(FINALS_WEEK_WEDNESDAY_DATE[],Attendance!$J302) &gt; 0, VLOOKUP(Attendance!$G302,FINALS_WEEK_WEDNESDAY_PERIOD_SCHEDULE[],2,TRUE),
       VLOOKUP(Attendance!$G302,REGULAR_WEEK_SCHEDULE[[Wednesday]:[Period]],4,TRUE))),
IF(WEEKDAY($J302) = 5,
       IF(COUNTIF(BLOCK_THURSDAY_DATES[],Attendance!$J302) &gt; 0, VLOOKUP(Attendance!$G302,BLOCK_THURSDAY_PERIOD_SCHEDULE[],2,TRUE),
       IF(COUNTIF(FINALS_WEEK_THURSDAY_DATE[],Attendance!$J302) &gt; 0, VLOOKUP(Attendance!$G302,FINALS_WEEK_THURSDAY_PERIOD_SCHEDULE[],2,TRUE),
       VLOOKUP(Attendance!$G302,REGULAR_WEEK_SCHEDULE[[Thursday]:[Period]],3,TRUE))),
IF(WEEKDAY(Attendance!$J302) = 6,
       IF(COUNTIF(FINALS_WEEK_FRIDAY_DATE[],Attendance!$J302) &gt; 0, VLOOKUP(Attendance!$G302,FINALS_WEEK_FRIDAY_PERIOD_SCHEDULE[],2,TRUE),
       VLOOKUP(Attendance!$G302,REGULAR_WEEK_SCHEDULE[[Friday]:[Period]],2,TRUE))))))))))</f>
        <v/>
      </c>
      <c r="J302" s="32" t="str">
        <f t="shared" ca="1" si="14"/>
        <v/>
      </c>
      <c r="K302" s="32" t="str">
        <f>IF($A302 &lt;&gt; "",VLOOKUP($A302,'Student reference sheet'!$A$2:$V$2329, 7,FALSE), "")</f>
        <v/>
      </c>
      <c r="L302" s="30" t="str">
        <f>IF($A302 ="", "", VLOOKUP($A302, 'Student reference sheet'!$A$2:$Z$2603,23,FALSE))</f>
        <v/>
      </c>
      <c r="M302" s="30" t="str">
        <f>IF($A302 ="", "", VLOOKUP($A302, 'Student reference sheet'!$A$2:$Z$2603,24,FALSE))</f>
        <v/>
      </c>
      <c r="N302" s="30" t="str">
        <f>IF($A302 ="", "", VLOOKUP($A302, 'Student reference sheet'!$A$2:$Z$2603,26,FALSE))</f>
        <v/>
      </c>
      <c r="O302" s="30" t="str">
        <f>IF($A302 ="", "", VLOOKUP($A302, 'Student reference sheet'!$A$2:$Z$2603,25,FALSE))</f>
        <v/>
      </c>
      <c r="P302" s="30" t="str">
        <f>IF($A302 = "", "", IF(OR(VLOOKUP($A302,'Student reference sheet'!$A$2:$V$2400,8,FALSE) = "R",  VLOOKUP($A302,'Student reference sheet'!$A$2:$V$2400,8,FALSE) = "L"), "X", ""))</f>
        <v/>
      </c>
      <c r="Q302" s="30" t="str">
        <f>IF($A302 ="", "", VLOOKUP($A302, 'Student reference sheet'!$A$2:$V$2603,22,FALSE))</f>
        <v/>
      </c>
      <c r="R302" s="30" t="str">
        <f>IF($A302 &lt;&gt; "",VLOOKUP($A302,'Student reference sheet'!$A$2:$V$2329, 5,FALSE), "")</f>
        <v/>
      </c>
      <c r="S302" s="30" t="str">
        <f>IF($A302 &lt;&gt; "",VLOOKUP($A302,'Student reference sheet'!$A$2:$V$2329, 6,FALSE), "")</f>
        <v/>
      </c>
      <c r="T302" s="30" t="str">
        <f>IF($A302 = "","",
IF(VLOOKUP($A302,'Student reference sheet'!$A$2:$V$2329, 10,FALSE) = "Y", "Hispanic",
IF(VLOOKUP($A302,'Student reference sheet'!$A$2:$V$2329,11,FALSE) &lt;&gt; "",
IF(VLOOKUP($A302,'Student reference sheet'!$A$2:$V$2329,11,FALSE) = "UNK", "Unknown", VLOOKUP(VALUE(VLOOKUP($A302,'Student reference sheet'!$A$2:$V$2329,11,FALSE)),'Ethnicity Reference'!$A$2:$B$22,2,FALSE)),
IF(VLOOKUP($A302,'Student reference sheet'!$A$2:$V$2329,9,FALSE) &lt;&gt; "", VLOOKUP(VALUE(VLOOKUP($A302,'Student reference sheet'!$A$2:$V$2329,9,FALSE)),'Ethnicity Reference'!$A$2:$B$22,2,FALSE),"Unknown"))))</f>
        <v/>
      </c>
      <c r="U302" s="34"/>
    </row>
    <row r="303" spans="1:21" ht="15.75">
      <c r="A303" s="47"/>
      <c r="B303" s="33"/>
      <c r="C303" s="30" t="str">
        <f>IF($A303 &lt;&gt; "",VLOOKUP($A303,'Student reference sheet'!$A$2:$V$2329, 3,FALSE), "")</f>
        <v/>
      </c>
      <c r="D303" s="30" t="str">
        <f>IF($A303 &lt;&gt; "",VLOOKUP($A303,'Student reference sheet'!$A$2:$V$2329, 2,FALSE), "")</f>
        <v/>
      </c>
      <c r="E303" s="34"/>
      <c r="F303" s="34"/>
      <c r="G303" s="31" t="str">
        <f t="shared" ca="1" si="12"/>
        <v/>
      </c>
      <c r="H303" s="31" t="str">
        <f t="shared" ca="1" si="13"/>
        <v/>
      </c>
      <c r="I303" s="36" t="str">
        <f>IF($A303 = "", "",
IF(COUNTIF(MINIMUM_DAY_DATES[], Attendance!J303) &gt; 0, VLOOKUP(Attendance!$G303,MINIMUM_DAY_PERIOD_SCHEDULE[], 2,TRUE),
IF(COUNTIF(RALLY_DATES[], Attendance!J303) &gt; 0, VLOOKUP(Attendance!$G303,RALLY_PERIOD_SCHEDULE[], 2,TRUE),
IF(WEEKDAY(Attendance!$J303) = 2,
       IF(COUNTIF(FINALS_WEEK_MONDAY_DATE[],Attendance!$J303) &gt; 0, VLOOKUP(Attendance!$G303,FINALS_WEEK_MONDAY_PERIOD_SCHEDULE[],2,TRUE),
       VLOOKUP(Attendance!$G303,REGULAR_WEEK_SCHEDULE[],6,TRUE)),
IF(WEEKDAY($J303) = 3,
       IF(COUNTIF(FINALS_WEEK_TUESDAY_DATE[],Attendance!$J303) &gt; 0, VLOOKUP(Attendance!$G303,FINALS_WEEK_TUESDAY_PERIOD_SCHEDULE[],2,TRUE),
       VLOOKUP(Attendance!$G303,REGULAR_WEEK_SCHEDULE[[Tuesday]:[Period]],5,TRUE)),
IF(WEEKDAY(Attendance!$J303) = 4,
        IF(COUNTIF(BLOCK_WEDNESDAY_DATES[],Attendance!$J303) &gt; 0, VLOOKUP(Attendance!$G303,BLOCK_WEDNESDAY_PERIOD_SCHEDULE[],2,TRUE),
        IF(COUNTIF(FINALS_WEEK_WEDNESDAY_DATE[],Attendance!$J303) &gt; 0, VLOOKUP(Attendance!$G303,FINALS_WEEK_WEDNESDAY_PERIOD_SCHEDULE[],2,TRUE),
       VLOOKUP(Attendance!$G303,REGULAR_WEEK_SCHEDULE[[Wednesday]:[Period]],4,TRUE))),
IF(WEEKDAY($J303) = 5,
       IF(COUNTIF(BLOCK_THURSDAY_DATES[],Attendance!$J303) &gt; 0, VLOOKUP(Attendance!$G303,BLOCK_THURSDAY_PERIOD_SCHEDULE[],2,TRUE),
       IF(COUNTIF(FINALS_WEEK_THURSDAY_DATE[],Attendance!$J303) &gt; 0, VLOOKUP(Attendance!$G303,FINALS_WEEK_THURSDAY_PERIOD_SCHEDULE[],2,TRUE),
       VLOOKUP(Attendance!$G303,REGULAR_WEEK_SCHEDULE[[Thursday]:[Period]],3,TRUE))),
IF(WEEKDAY(Attendance!$J303) = 6,
       IF(COUNTIF(FINALS_WEEK_FRIDAY_DATE[],Attendance!$J303) &gt; 0, VLOOKUP(Attendance!$G303,FINALS_WEEK_FRIDAY_PERIOD_SCHEDULE[],2,TRUE),
       VLOOKUP(Attendance!$G303,REGULAR_WEEK_SCHEDULE[[Friday]:[Period]],2,TRUE))))))))))</f>
        <v/>
      </c>
      <c r="J303" s="32" t="str">
        <f t="shared" ca="1" si="14"/>
        <v/>
      </c>
      <c r="K303" s="32" t="str">
        <f>IF($A303 &lt;&gt; "",VLOOKUP($A303,'Student reference sheet'!$A$2:$V$2329, 7,FALSE), "")</f>
        <v/>
      </c>
      <c r="L303" s="30" t="str">
        <f>IF($A303 ="", "", VLOOKUP($A303, 'Student reference sheet'!$A$2:$Z$2603,23,FALSE))</f>
        <v/>
      </c>
      <c r="M303" s="30" t="str">
        <f>IF($A303 ="", "", VLOOKUP($A303, 'Student reference sheet'!$A$2:$Z$2603,24,FALSE))</f>
        <v/>
      </c>
      <c r="N303" s="30" t="str">
        <f>IF($A303 ="", "", VLOOKUP($A303, 'Student reference sheet'!$A$2:$Z$2603,26,FALSE))</f>
        <v/>
      </c>
      <c r="O303" s="30" t="str">
        <f>IF($A303 ="", "", VLOOKUP($A303, 'Student reference sheet'!$A$2:$Z$2603,25,FALSE))</f>
        <v/>
      </c>
      <c r="P303" s="30" t="str">
        <f>IF($A303 = "", "", IF(OR(VLOOKUP($A303,'Student reference sheet'!$A$2:$V$2400,8,FALSE) = "R",  VLOOKUP($A303,'Student reference sheet'!$A$2:$V$2400,8,FALSE) = "L"), "X", ""))</f>
        <v/>
      </c>
      <c r="Q303" s="30" t="str">
        <f>IF($A303 ="", "", VLOOKUP($A303, 'Student reference sheet'!$A$2:$V$2603,22,FALSE))</f>
        <v/>
      </c>
      <c r="R303" s="30" t="str">
        <f>IF($A303 &lt;&gt; "",VLOOKUP($A303,'Student reference sheet'!$A$2:$V$2329, 5,FALSE), "")</f>
        <v/>
      </c>
      <c r="S303" s="30" t="str">
        <f>IF($A303 &lt;&gt; "",VLOOKUP($A303,'Student reference sheet'!$A$2:$V$2329, 6,FALSE), "")</f>
        <v/>
      </c>
      <c r="T303" s="30" t="str">
        <f>IF($A303 = "","",
IF(VLOOKUP($A303,'Student reference sheet'!$A$2:$V$2329, 10,FALSE) = "Y", "Hispanic",
IF(VLOOKUP($A303,'Student reference sheet'!$A$2:$V$2329,11,FALSE) &lt;&gt; "",
IF(VLOOKUP($A303,'Student reference sheet'!$A$2:$V$2329,11,FALSE) = "UNK", "Unknown", VLOOKUP(VALUE(VLOOKUP($A303,'Student reference sheet'!$A$2:$V$2329,11,FALSE)),'Ethnicity Reference'!$A$2:$B$22,2,FALSE)),
IF(VLOOKUP($A303,'Student reference sheet'!$A$2:$V$2329,9,FALSE) &lt;&gt; "", VLOOKUP(VALUE(VLOOKUP($A303,'Student reference sheet'!$A$2:$V$2329,9,FALSE)),'Ethnicity Reference'!$A$2:$B$22,2,FALSE),"Unknown"))))</f>
        <v/>
      </c>
      <c r="U303" s="34"/>
    </row>
    <row r="304" spans="1:21" ht="15.75">
      <c r="A304" s="47"/>
      <c r="B304" s="33"/>
      <c r="C304" s="30" t="str">
        <f>IF($A304 &lt;&gt; "",VLOOKUP($A304,'Student reference sheet'!$A$2:$V$2329, 3,FALSE), "")</f>
        <v/>
      </c>
      <c r="D304" s="30" t="str">
        <f>IF($A304 &lt;&gt; "",VLOOKUP($A304,'Student reference sheet'!$A$2:$V$2329, 2,FALSE), "")</f>
        <v/>
      </c>
      <c r="E304" s="34"/>
      <c r="F304" s="34"/>
      <c r="G304" s="31" t="str">
        <f t="shared" ca="1" si="12"/>
        <v/>
      </c>
      <c r="H304" s="31" t="str">
        <f t="shared" ca="1" si="13"/>
        <v/>
      </c>
      <c r="I304" s="36" t="str">
        <f>IF($A304 = "", "",
IF(COUNTIF(MINIMUM_DAY_DATES[], Attendance!J304) &gt; 0, VLOOKUP(Attendance!$G304,MINIMUM_DAY_PERIOD_SCHEDULE[], 2,TRUE),
IF(COUNTIF(RALLY_DATES[], Attendance!J304) &gt; 0, VLOOKUP(Attendance!$G304,RALLY_PERIOD_SCHEDULE[], 2,TRUE),
IF(WEEKDAY(Attendance!$J304) = 2,
       IF(COUNTIF(FINALS_WEEK_MONDAY_DATE[],Attendance!$J304) &gt; 0, VLOOKUP(Attendance!$G304,FINALS_WEEK_MONDAY_PERIOD_SCHEDULE[],2,TRUE),
       VLOOKUP(Attendance!$G304,REGULAR_WEEK_SCHEDULE[],6,TRUE)),
IF(WEEKDAY($J304) = 3,
       IF(COUNTIF(FINALS_WEEK_TUESDAY_DATE[],Attendance!$J304) &gt; 0, VLOOKUP(Attendance!$G304,FINALS_WEEK_TUESDAY_PERIOD_SCHEDULE[],2,TRUE),
       VLOOKUP(Attendance!$G304,REGULAR_WEEK_SCHEDULE[[Tuesday]:[Period]],5,TRUE)),
IF(WEEKDAY(Attendance!$J304) = 4,
        IF(COUNTIF(BLOCK_WEDNESDAY_DATES[],Attendance!$J304) &gt; 0, VLOOKUP(Attendance!$G304,BLOCK_WEDNESDAY_PERIOD_SCHEDULE[],2,TRUE),
        IF(COUNTIF(FINALS_WEEK_WEDNESDAY_DATE[],Attendance!$J304) &gt; 0, VLOOKUP(Attendance!$G304,FINALS_WEEK_WEDNESDAY_PERIOD_SCHEDULE[],2,TRUE),
       VLOOKUP(Attendance!$G304,REGULAR_WEEK_SCHEDULE[[Wednesday]:[Period]],4,TRUE))),
IF(WEEKDAY($J304) = 5,
       IF(COUNTIF(BLOCK_THURSDAY_DATES[],Attendance!$J304) &gt; 0, VLOOKUP(Attendance!$G304,BLOCK_THURSDAY_PERIOD_SCHEDULE[],2,TRUE),
       IF(COUNTIF(FINALS_WEEK_THURSDAY_DATE[],Attendance!$J304) &gt; 0, VLOOKUP(Attendance!$G304,FINALS_WEEK_THURSDAY_PERIOD_SCHEDULE[],2,TRUE),
       VLOOKUP(Attendance!$G304,REGULAR_WEEK_SCHEDULE[[Thursday]:[Period]],3,TRUE))),
IF(WEEKDAY(Attendance!$J304) = 6,
       IF(COUNTIF(FINALS_WEEK_FRIDAY_DATE[],Attendance!$J304) &gt; 0, VLOOKUP(Attendance!$G304,FINALS_WEEK_FRIDAY_PERIOD_SCHEDULE[],2,TRUE),
       VLOOKUP(Attendance!$G304,REGULAR_WEEK_SCHEDULE[[Friday]:[Period]],2,TRUE))))))))))</f>
        <v/>
      </c>
      <c r="J304" s="32" t="str">
        <f t="shared" ca="1" si="14"/>
        <v/>
      </c>
      <c r="K304" s="32" t="str">
        <f>IF($A304 &lt;&gt; "",VLOOKUP($A304,'Student reference sheet'!$A$2:$V$2329, 7,FALSE), "")</f>
        <v/>
      </c>
      <c r="L304" s="30" t="str">
        <f>IF($A304 ="", "", VLOOKUP($A304, 'Student reference sheet'!$A$2:$Z$2603,23,FALSE))</f>
        <v/>
      </c>
      <c r="M304" s="30" t="str">
        <f>IF($A304 ="", "", VLOOKUP($A304, 'Student reference sheet'!$A$2:$Z$2603,24,FALSE))</f>
        <v/>
      </c>
      <c r="N304" s="30" t="str">
        <f>IF($A304 ="", "", VLOOKUP($A304, 'Student reference sheet'!$A$2:$Z$2603,26,FALSE))</f>
        <v/>
      </c>
      <c r="O304" s="30" t="str">
        <f>IF($A304 ="", "", VLOOKUP($A304, 'Student reference sheet'!$A$2:$Z$2603,25,FALSE))</f>
        <v/>
      </c>
      <c r="P304" s="30" t="str">
        <f>IF($A304 = "", "", IF(OR(VLOOKUP($A304,'Student reference sheet'!$A$2:$V$2400,8,FALSE) = "R",  VLOOKUP($A304,'Student reference sheet'!$A$2:$V$2400,8,FALSE) = "L"), "X", ""))</f>
        <v/>
      </c>
      <c r="Q304" s="30" t="str">
        <f>IF($A304 ="", "", VLOOKUP($A304, 'Student reference sheet'!$A$2:$V$2603,22,FALSE))</f>
        <v/>
      </c>
      <c r="R304" s="30" t="str">
        <f>IF($A304 &lt;&gt; "",VLOOKUP($A304,'Student reference sheet'!$A$2:$V$2329, 5,FALSE), "")</f>
        <v/>
      </c>
      <c r="S304" s="30" t="str">
        <f>IF($A304 &lt;&gt; "",VLOOKUP($A304,'Student reference sheet'!$A$2:$V$2329, 6,FALSE), "")</f>
        <v/>
      </c>
      <c r="T304" s="30" t="str">
        <f>IF($A304 = "","",
IF(VLOOKUP($A304,'Student reference sheet'!$A$2:$V$2329, 10,FALSE) = "Y", "Hispanic",
IF(VLOOKUP($A304,'Student reference sheet'!$A$2:$V$2329,11,FALSE) &lt;&gt; "",
IF(VLOOKUP($A304,'Student reference sheet'!$A$2:$V$2329,11,FALSE) = "UNK", "Unknown", VLOOKUP(VALUE(VLOOKUP($A304,'Student reference sheet'!$A$2:$V$2329,11,FALSE)),'Ethnicity Reference'!$A$2:$B$22,2,FALSE)),
IF(VLOOKUP($A304,'Student reference sheet'!$A$2:$V$2329,9,FALSE) &lt;&gt; "", VLOOKUP(VALUE(VLOOKUP($A304,'Student reference sheet'!$A$2:$V$2329,9,FALSE)),'Ethnicity Reference'!$A$2:$B$22,2,FALSE),"Unknown"))))</f>
        <v/>
      </c>
      <c r="U304" s="34"/>
    </row>
    <row r="305" spans="1:21" ht="15.75">
      <c r="A305" s="47"/>
      <c r="B305" s="33"/>
      <c r="C305" s="30" t="str">
        <f>IF($A305 &lt;&gt; "",VLOOKUP($A305,'Student reference sheet'!$A$2:$V$2329, 3,FALSE), "")</f>
        <v/>
      </c>
      <c r="D305" s="30" t="str">
        <f>IF($A305 &lt;&gt; "",VLOOKUP($A305,'Student reference sheet'!$A$2:$V$2329, 2,FALSE), "")</f>
        <v/>
      </c>
      <c r="E305" s="34"/>
      <c r="F305" s="34"/>
      <c r="G305" s="31" t="str">
        <f t="shared" ca="1" si="12"/>
        <v/>
      </c>
      <c r="H305" s="31" t="str">
        <f t="shared" ca="1" si="13"/>
        <v/>
      </c>
      <c r="I305" s="36" t="str">
        <f>IF($A305 = "", "",
IF(COUNTIF(MINIMUM_DAY_DATES[], Attendance!J305) &gt; 0, VLOOKUP(Attendance!$G305,MINIMUM_DAY_PERIOD_SCHEDULE[], 2,TRUE),
IF(COUNTIF(RALLY_DATES[], Attendance!J305) &gt; 0, VLOOKUP(Attendance!$G305,RALLY_PERIOD_SCHEDULE[], 2,TRUE),
IF(WEEKDAY(Attendance!$J305) = 2,
       IF(COUNTIF(FINALS_WEEK_MONDAY_DATE[],Attendance!$J305) &gt; 0, VLOOKUP(Attendance!$G305,FINALS_WEEK_MONDAY_PERIOD_SCHEDULE[],2,TRUE),
       VLOOKUP(Attendance!$G305,REGULAR_WEEK_SCHEDULE[],6,TRUE)),
IF(WEEKDAY($J305) = 3,
       IF(COUNTIF(FINALS_WEEK_TUESDAY_DATE[],Attendance!$J305) &gt; 0, VLOOKUP(Attendance!$G305,FINALS_WEEK_TUESDAY_PERIOD_SCHEDULE[],2,TRUE),
       VLOOKUP(Attendance!$G305,REGULAR_WEEK_SCHEDULE[[Tuesday]:[Period]],5,TRUE)),
IF(WEEKDAY(Attendance!$J305) = 4,
        IF(COUNTIF(BLOCK_WEDNESDAY_DATES[],Attendance!$J305) &gt; 0, VLOOKUP(Attendance!$G305,BLOCK_WEDNESDAY_PERIOD_SCHEDULE[],2,TRUE),
        IF(COUNTIF(FINALS_WEEK_WEDNESDAY_DATE[],Attendance!$J305) &gt; 0, VLOOKUP(Attendance!$G305,FINALS_WEEK_WEDNESDAY_PERIOD_SCHEDULE[],2,TRUE),
       VLOOKUP(Attendance!$G305,REGULAR_WEEK_SCHEDULE[[Wednesday]:[Period]],4,TRUE))),
IF(WEEKDAY($J305) = 5,
       IF(COUNTIF(BLOCK_THURSDAY_DATES[],Attendance!$J305) &gt; 0, VLOOKUP(Attendance!$G305,BLOCK_THURSDAY_PERIOD_SCHEDULE[],2,TRUE),
       IF(COUNTIF(FINALS_WEEK_THURSDAY_DATE[],Attendance!$J305) &gt; 0, VLOOKUP(Attendance!$G305,FINALS_WEEK_THURSDAY_PERIOD_SCHEDULE[],2,TRUE),
       VLOOKUP(Attendance!$G305,REGULAR_WEEK_SCHEDULE[[Thursday]:[Period]],3,TRUE))),
IF(WEEKDAY(Attendance!$J305) = 6,
       IF(COUNTIF(FINALS_WEEK_FRIDAY_DATE[],Attendance!$J305) &gt; 0, VLOOKUP(Attendance!$G305,FINALS_WEEK_FRIDAY_PERIOD_SCHEDULE[],2,TRUE),
       VLOOKUP(Attendance!$G305,REGULAR_WEEK_SCHEDULE[[Friday]:[Period]],2,TRUE))))))))))</f>
        <v/>
      </c>
      <c r="J305" s="32" t="str">
        <f t="shared" ca="1" si="14"/>
        <v/>
      </c>
      <c r="K305" s="32" t="str">
        <f>IF($A305 &lt;&gt; "",VLOOKUP($A305,'Student reference sheet'!$A$2:$V$2329, 7,FALSE), "")</f>
        <v/>
      </c>
      <c r="L305" s="30" t="str">
        <f>IF($A305 ="", "", VLOOKUP($A305, 'Student reference sheet'!$A$2:$Z$2603,23,FALSE))</f>
        <v/>
      </c>
      <c r="M305" s="30" t="str">
        <f>IF($A305 ="", "", VLOOKUP($A305, 'Student reference sheet'!$A$2:$Z$2603,24,FALSE))</f>
        <v/>
      </c>
      <c r="N305" s="30" t="str">
        <f>IF($A305 ="", "", VLOOKUP($A305, 'Student reference sheet'!$A$2:$Z$2603,26,FALSE))</f>
        <v/>
      </c>
      <c r="O305" s="30" t="str">
        <f>IF($A305 ="", "", VLOOKUP($A305, 'Student reference sheet'!$A$2:$Z$2603,25,FALSE))</f>
        <v/>
      </c>
      <c r="P305" s="30" t="str">
        <f>IF($A305 = "", "", IF(OR(VLOOKUP($A305,'Student reference sheet'!$A$2:$V$2400,8,FALSE) = "R",  VLOOKUP($A305,'Student reference sheet'!$A$2:$V$2400,8,FALSE) = "L"), "X", ""))</f>
        <v/>
      </c>
      <c r="Q305" s="30" t="str">
        <f>IF($A305 ="", "", VLOOKUP($A305, 'Student reference sheet'!$A$2:$V$2603,22,FALSE))</f>
        <v/>
      </c>
      <c r="R305" s="30" t="str">
        <f>IF($A305 &lt;&gt; "",VLOOKUP($A305,'Student reference sheet'!$A$2:$V$2329, 5,FALSE), "")</f>
        <v/>
      </c>
      <c r="S305" s="30" t="str">
        <f>IF($A305 &lt;&gt; "",VLOOKUP($A305,'Student reference sheet'!$A$2:$V$2329, 6,FALSE), "")</f>
        <v/>
      </c>
      <c r="T305" s="30" t="str">
        <f>IF($A305 = "","",
IF(VLOOKUP($A305,'Student reference sheet'!$A$2:$V$2329, 10,FALSE) = "Y", "Hispanic",
IF(VLOOKUP($A305,'Student reference sheet'!$A$2:$V$2329,11,FALSE) &lt;&gt; "",
IF(VLOOKUP($A305,'Student reference sheet'!$A$2:$V$2329,11,FALSE) = "UNK", "Unknown", VLOOKUP(VALUE(VLOOKUP($A305,'Student reference sheet'!$A$2:$V$2329,11,FALSE)),'Ethnicity Reference'!$A$2:$B$22,2,FALSE)),
IF(VLOOKUP($A305,'Student reference sheet'!$A$2:$V$2329,9,FALSE) &lt;&gt; "", VLOOKUP(VALUE(VLOOKUP($A305,'Student reference sheet'!$A$2:$V$2329,9,FALSE)),'Ethnicity Reference'!$A$2:$B$22,2,FALSE),"Unknown"))))</f>
        <v/>
      </c>
      <c r="U305" s="34"/>
    </row>
    <row r="306" spans="1:21" ht="15.75">
      <c r="A306" s="47"/>
      <c r="B306" s="33"/>
      <c r="C306" s="30" t="str">
        <f>IF($A306 &lt;&gt; "",VLOOKUP($A306,'Student reference sheet'!$A$2:$V$2329, 3,FALSE), "")</f>
        <v/>
      </c>
      <c r="D306" s="30" t="str">
        <f>IF($A306 &lt;&gt; "",VLOOKUP($A306,'Student reference sheet'!$A$2:$V$2329, 2,FALSE), "")</f>
        <v/>
      </c>
      <c r="E306" s="34"/>
      <c r="F306" s="34"/>
      <c r="G306" s="31" t="str">
        <f t="shared" ca="1" si="12"/>
        <v/>
      </c>
      <c r="H306" s="31" t="str">
        <f t="shared" ca="1" si="13"/>
        <v/>
      </c>
      <c r="I306" s="36" t="str">
        <f>IF($A306 = "", "",
IF(COUNTIF(MINIMUM_DAY_DATES[], Attendance!J306) &gt; 0, VLOOKUP(Attendance!$G306,MINIMUM_DAY_PERIOD_SCHEDULE[], 2,TRUE),
IF(COUNTIF(RALLY_DATES[], Attendance!J306) &gt; 0, VLOOKUP(Attendance!$G306,RALLY_PERIOD_SCHEDULE[], 2,TRUE),
IF(WEEKDAY(Attendance!$J306) = 2,
       IF(COUNTIF(FINALS_WEEK_MONDAY_DATE[],Attendance!$J306) &gt; 0, VLOOKUP(Attendance!$G306,FINALS_WEEK_MONDAY_PERIOD_SCHEDULE[],2,TRUE),
       VLOOKUP(Attendance!$G306,REGULAR_WEEK_SCHEDULE[],6,TRUE)),
IF(WEEKDAY($J306) = 3,
       IF(COUNTIF(FINALS_WEEK_TUESDAY_DATE[],Attendance!$J306) &gt; 0, VLOOKUP(Attendance!$G306,FINALS_WEEK_TUESDAY_PERIOD_SCHEDULE[],2,TRUE),
       VLOOKUP(Attendance!$G306,REGULAR_WEEK_SCHEDULE[[Tuesday]:[Period]],5,TRUE)),
IF(WEEKDAY(Attendance!$J306) = 4,
        IF(COUNTIF(BLOCK_WEDNESDAY_DATES[],Attendance!$J306) &gt; 0, VLOOKUP(Attendance!$G306,BLOCK_WEDNESDAY_PERIOD_SCHEDULE[],2,TRUE),
        IF(COUNTIF(FINALS_WEEK_WEDNESDAY_DATE[],Attendance!$J306) &gt; 0, VLOOKUP(Attendance!$G306,FINALS_WEEK_WEDNESDAY_PERIOD_SCHEDULE[],2,TRUE),
       VLOOKUP(Attendance!$G306,REGULAR_WEEK_SCHEDULE[[Wednesday]:[Period]],4,TRUE))),
IF(WEEKDAY($J306) = 5,
       IF(COUNTIF(BLOCK_THURSDAY_DATES[],Attendance!$J306) &gt; 0, VLOOKUP(Attendance!$G306,BLOCK_THURSDAY_PERIOD_SCHEDULE[],2,TRUE),
       IF(COUNTIF(FINALS_WEEK_THURSDAY_DATE[],Attendance!$J306) &gt; 0, VLOOKUP(Attendance!$G306,FINALS_WEEK_THURSDAY_PERIOD_SCHEDULE[],2,TRUE),
       VLOOKUP(Attendance!$G306,REGULAR_WEEK_SCHEDULE[[Thursday]:[Period]],3,TRUE))),
IF(WEEKDAY(Attendance!$J306) = 6,
       IF(COUNTIF(FINALS_WEEK_FRIDAY_DATE[],Attendance!$J306) &gt; 0, VLOOKUP(Attendance!$G306,FINALS_WEEK_FRIDAY_PERIOD_SCHEDULE[],2,TRUE),
       VLOOKUP(Attendance!$G306,REGULAR_WEEK_SCHEDULE[[Friday]:[Period]],2,TRUE))))))))))</f>
        <v/>
      </c>
      <c r="J306" s="32" t="str">
        <f t="shared" ca="1" si="14"/>
        <v/>
      </c>
      <c r="K306" s="32" t="str">
        <f>IF($A306 &lt;&gt; "",VLOOKUP($A306,'Student reference sheet'!$A$2:$V$2329, 7,FALSE), "")</f>
        <v/>
      </c>
      <c r="L306" s="30" t="str">
        <f>IF($A306 ="", "", VLOOKUP($A306, 'Student reference sheet'!$A$2:$Z$2603,23,FALSE))</f>
        <v/>
      </c>
      <c r="M306" s="30" t="str">
        <f>IF($A306 ="", "", VLOOKUP($A306, 'Student reference sheet'!$A$2:$Z$2603,24,FALSE))</f>
        <v/>
      </c>
      <c r="N306" s="30" t="str">
        <f>IF($A306 ="", "", VLOOKUP($A306, 'Student reference sheet'!$A$2:$Z$2603,26,FALSE))</f>
        <v/>
      </c>
      <c r="O306" s="30" t="str">
        <f>IF($A306 ="", "", VLOOKUP($A306, 'Student reference sheet'!$A$2:$Z$2603,25,FALSE))</f>
        <v/>
      </c>
      <c r="P306" s="30" t="str">
        <f>IF($A306 = "", "", IF(OR(VLOOKUP($A306,'Student reference sheet'!$A$2:$V$2400,8,FALSE) = "R",  VLOOKUP($A306,'Student reference sheet'!$A$2:$V$2400,8,FALSE) = "L"), "X", ""))</f>
        <v/>
      </c>
      <c r="Q306" s="30" t="str">
        <f>IF($A306 ="", "", VLOOKUP($A306, 'Student reference sheet'!$A$2:$V$2603,22,FALSE))</f>
        <v/>
      </c>
      <c r="R306" s="30" t="str">
        <f>IF($A306 &lt;&gt; "",VLOOKUP($A306,'Student reference sheet'!$A$2:$V$2329, 5,FALSE), "")</f>
        <v/>
      </c>
      <c r="S306" s="30" t="str">
        <f>IF($A306 &lt;&gt; "",VLOOKUP($A306,'Student reference sheet'!$A$2:$V$2329, 6,FALSE), "")</f>
        <v/>
      </c>
      <c r="T306" s="30" t="str">
        <f>IF($A306 = "","",
IF(VLOOKUP($A306,'Student reference sheet'!$A$2:$V$2329, 10,FALSE) = "Y", "Hispanic",
IF(VLOOKUP($A306,'Student reference sheet'!$A$2:$V$2329,11,FALSE) &lt;&gt; "",
IF(VLOOKUP($A306,'Student reference sheet'!$A$2:$V$2329,11,FALSE) = "UNK", "Unknown", VLOOKUP(VALUE(VLOOKUP($A306,'Student reference sheet'!$A$2:$V$2329,11,FALSE)),'Ethnicity Reference'!$A$2:$B$22,2,FALSE)),
IF(VLOOKUP($A306,'Student reference sheet'!$A$2:$V$2329,9,FALSE) &lt;&gt; "", VLOOKUP(VALUE(VLOOKUP($A306,'Student reference sheet'!$A$2:$V$2329,9,FALSE)),'Ethnicity Reference'!$A$2:$B$22,2,FALSE),"Unknown"))))</f>
        <v/>
      </c>
      <c r="U306" s="34"/>
    </row>
    <row r="307" spans="1:21" ht="15.75">
      <c r="A307" s="47"/>
      <c r="B307" s="33"/>
      <c r="C307" s="30" t="str">
        <f>IF($A307 &lt;&gt; "",VLOOKUP($A307,'Student reference sheet'!$A$2:$V$2329, 3,FALSE), "")</f>
        <v/>
      </c>
      <c r="D307" s="30" t="str">
        <f>IF($A307 &lt;&gt; "",VLOOKUP($A307,'Student reference sheet'!$A$2:$V$2329, 2,FALSE), "")</f>
        <v/>
      </c>
      <c r="E307" s="34"/>
      <c r="F307" s="34"/>
      <c r="G307" s="31" t="str">
        <f t="shared" ca="1" si="12"/>
        <v/>
      </c>
      <c r="H307" s="31" t="str">
        <f t="shared" ca="1" si="13"/>
        <v/>
      </c>
      <c r="I307" s="36" t="str">
        <f>IF($A307 = "", "",
IF(COUNTIF(MINIMUM_DAY_DATES[], Attendance!J307) &gt; 0, VLOOKUP(Attendance!$G307,MINIMUM_DAY_PERIOD_SCHEDULE[], 2,TRUE),
IF(COUNTIF(RALLY_DATES[], Attendance!J307) &gt; 0, VLOOKUP(Attendance!$G307,RALLY_PERIOD_SCHEDULE[], 2,TRUE),
IF(WEEKDAY(Attendance!$J307) = 2,
       IF(COUNTIF(FINALS_WEEK_MONDAY_DATE[],Attendance!$J307) &gt; 0, VLOOKUP(Attendance!$G307,FINALS_WEEK_MONDAY_PERIOD_SCHEDULE[],2,TRUE),
       VLOOKUP(Attendance!$G307,REGULAR_WEEK_SCHEDULE[],6,TRUE)),
IF(WEEKDAY($J307) = 3,
       IF(COUNTIF(FINALS_WEEK_TUESDAY_DATE[],Attendance!$J307) &gt; 0, VLOOKUP(Attendance!$G307,FINALS_WEEK_TUESDAY_PERIOD_SCHEDULE[],2,TRUE),
       VLOOKUP(Attendance!$G307,REGULAR_WEEK_SCHEDULE[[Tuesday]:[Period]],5,TRUE)),
IF(WEEKDAY(Attendance!$J307) = 4,
        IF(COUNTIF(BLOCK_WEDNESDAY_DATES[],Attendance!$J307) &gt; 0, VLOOKUP(Attendance!$G307,BLOCK_WEDNESDAY_PERIOD_SCHEDULE[],2,TRUE),
        IF(COUNTIF(FINALS_WEEK_WEDNESDAY_DATE[],Attendance!$J307) &gt; 0, VLOOKUP(Attendance!$G307,FINALS_WEEK_WEDNESDAY_PERIOD_SCHEDULE[],2,TRUE),
       VLOOKUP(Attendance!$G307,REGULAR_WEEK_SCHEDULE[[Wednesday]:[Period]],4,TRUE))),
IF(WEEKDAY($J307) = 5,
       IF(COUNTIF(BLOCK_THURSDAY_DATES[],Attendance!$J307) &gt; 0, VLOOKUP(Attendance!$G307,BLOCK_THURSDAY_PERIOD_SCHEDULE[],2,TRUE),
       IF(COUNTIF(FINALS_WEEK_THURSDAY_DATE[],Attendance!$J307) &gt; 0, VLOOKUP(Attendance!$G307,FINALS_WEEK_THURSDAY_PERIOD_SCHEDULE[],2,TRUE),
       VLOOKUP(Attendance!$G307,REGULAR_WEEK_SCHEDULE[[Thursday]:[Period]],3,TRUE))),
IF(WEEKDAY(Attendance!$J307) = 6,
       IF(COUNTIF(FINALS_WEEK_FRIDAY_DATE[],Attendance!$J307) &gt; 0, VLOOKUP(Attendance!$G307,FINALS_WEEK_FRIDAY_PERIOD_SCHEDULE[],2,TRUE),
       VLOOKUP(Attendance!$G307,REGULAR_WEEK_SCHEDULE[[Friday]:[Period]],2,TRUE))))))))))</f>
        <v/>
      </c>
      <c r="J307" s="32" t="str">
        <f t="shared" ca="1" si="14"/>
        <v/>
      </c>
      <c r="K307" s="32" t="str">
        <f>IF($A307 &lt;&gt; "",VLOOKUP($A307,'Student reference sheet'!$A$2:$V$2329, 7,FALSE), "")</f>
        <v/>
      </c>
      <c r="L307" s="30" t="str">
        <f>IF($A307 ="", "", VLOOKUP($A307, 'Student reference sheet'!$A$2:$Z$2603,23,FALSE))</f>
        <v/>
      </c>
      <c r="M307" s="30" t="str">
        <f>IF($A307 ="", "", VLOOKUP($A307, 'Student reference sheet'!$A$2:$Z$2603,24,FALSE))</f>
        <v/>
      </c>
      <c r="N307" s="30" t="str">
        <f>IF($A307 ="", "", VLOOKUP($A307, 'Student reference sheet'!$A$2:$Z$2603,26,FALSE))</f>
        <v/>
      </c>
      <c r="O307" s="30" t="str">
        <f>IF($A307 ="", "", VLOOKUP($A307, 'Student reference sheet'!$A$2:$Z$2603,25,FALSE))</f>
        <v/>
      </c>
      <c r="P307" s="30" t="str">
        <f>IF($A307 = "", "", IF(OR(VLOOKUP($A307,'Student reference sheet'!$A$2:$V$2400,8,FALSE) = "R",  VLOOKUP($A307,'Student reference sheet'!$A$2:$V$2400,8,FALSE) = "L"), "X", ""))</f>
        <v/>
      </c>
      <c r="Q307" s="30" t="str">
        <f>IF($A307 ="", "", VLOOKUP($A307, 'Student reference sheet'!$A$2:$V$2603,22,FALSE))</f>
        <v/>
      </c>
      <c r="R307" s="30" t="str">
        <f>IF($A307 &lt;&gt; "",VLOOKUP($A307,'Student reference sheet'!$A$2:$V$2329, 5,FALSE), "")</f>
        <v/>
      </c>
      <c r="S307" s="30" t="str">
        <f>IF($A307 &lt;&gt; "",VLOOKUP($A307,'Student reference sheet'!$A$2:$V$2329, 6,FALSE), "")</f>
        <v/>
      </c>
      <c r="T307" s="30" t="str">
        <f>IF($A307 = "","",
IF(VLOOKUP($A307,'Student reference sheet'!$A$2:$V$2329, 10,FALSE) = "Y", "Hispanic",
IF(VLOOKUP($A307,'Student reference sheet'!$A$2:$V$2329,11,FALSE) &lt;&gt; "",
IF(VLOOKUP($A307,'Student reference sheet'!$A$2:$V$2329,11,FALSE) = "UNK", "Unknown", VLOOKUP(VALUE(VLOOKUP($A307,'Student reference sheet'!$A$2:$V$2329,11,FALSE)),'Ethnicity Reference'!$A$2:$B$22,2,FALSE)),
IF(VLOOKUP($A307,'Student reference sheet'!$A$2:$V$2329,9,FALSE) &lt;&gt; "", VLOOKUP(VALUE(VLOOKUP($A307,'Student reference sheet'!$A$2:$V$2329,9,FALSE)),'Ethnicity Reference'!$A$2:$B$22,2,FALSE),"Unknown"))))</f>
        <v/>
      </c>
      <c r="U307" s="34"/>
    </row>
    <row r="308" spans="1:21" ht="15.75">
      <c r="A308" s="47"/>
      <c r="B308" s="33"/>
      <c r="C308" s="30" t="str">
        <f>IF($A308 &lt;&gt; "",VLOOKUP($A308,'Student reference sheet'!$A$2:$V$2329, 3,FALSE), "")</f>
        <v/>
      </c>
      <c r="D308" s="30" t="str">
        <f>IF($A308 &lt;&gt; "",VLOOKUP($A308,'Student reference sheet'!$A$2:$V$2329, 2,FALSE), "")</f>
        <v/>
      </c>
      <c r="E308" s="34"/>
      <c r="F308" s="34"/>
      <c r="G308" s="31" t="str">
        <f t="shared" ca="1" si="12"/>
        <v/>
      </c>
      <c r="H308" s="31" t="str">
        <f t="shared" ca="1" si="13"/>
        <v/>
      </c>
      <c r="I308" s="36" t="str">
        <f>IF($A308 = "", "",
IF(COUNTIF(MINIMUM_DAY_DATES[], Attendance!J308) &gt; 0, VLOOKUP(Attendance!$G308,MINIMUM_DAY_PERIOD_SCHEDULE[], 2,TRUE),
IF(COUNTIF(RALLY_DATES[], Attendance!J308) &gt; 0, VLOOKUP(Attendance!$G308,RALLY_PERIOD_SCHEDULE[], 2,TRUE),
IF(WEEKDAY(Attendance!$J308) = 2,
       IF(COUNTIF(FINALS_WEEK_MONDAY_DATE[],Attendance!$J308) &gt; 0, VLOOKUP(Attendance!$G308,FINALS_WEEK_MONDAY_PERIOD_SCHEDULE[],2,TRUE),
       VLOOKUP(Attendance!$G308,REGULAR_WEEK_SCHEDULE[],6,TRUE)),
IF(WEEKDAY($J308) = 3,
       IF(COUNTIF(FINALS_WEEK_TUESDAY_DATE[],Attendance!$J308) &gt; 0, VLOOKUP(Attendance!$G308,FINALS_WEEK_TUESDAY_PERIOD_SCHEDULE[],2,TRUE),
       VLOOKUP(Attendance!$G308,REGULAR_WEEK_SCHEDULE[[Tuesday]:[Period]],5,TRUE)),
IF(WEEKDAY(Attendance!$J308) = 4,
        IF(COUNTIF(BLOCK_WEDNESDAY_DATES[],Attendance!$J308) &gt; 0, VLOOKUP(Attendance!$G308,BLOCK_WEDNESDAY_PERIOD_SCHEDULE[],2,TRUE),
        IF(COUNTIF(FINALS_WEEK_WEDNESDAY_DATE[],Attendance!$J308) &gt; 0, VLOOKUP(Attendance!$G308,FINALS_WEEK_WEDNESDAY_PERIOD_SCHEDULE[],2,TRUE),
       VLOOKUP(Attendance!$G308,REGULAR_WEEK_SCHEDULE[[Wednesday]:[Period]],4,TRUE))),
IF(WEEKDAY($J308) = 5,
       IF(COUNTIF(BLOCK_THURSDAY_DATES[],Attendance!$J308) &gt; 0, VLOOKUP(Attendance!$G308,BLOCK_THURSDAY_PERIOD_SCHEDULE[],2,TRUE),
       IF(COUNTIF(FINALS_WEEK_THURSDAY_DATE[],Attendance!$J308) &gt; 0, VLOOKUP(Attendance!$G308,FINALS_WEEK_THURSDAY_PERIOD_SCHEDULE[],2,TRUE),
       VLOOKUP(Attendance!$G308,REGULAR_WEEK_SCHEDULE[[Thursday]:[Period]],3,TRUE))),
IF(WEEKDAY(Attendance!$J308) = 6,
       IF(COUNTIF(FINALS_WEEK_FRIDAY_DATE[],Attendance!$J308) &gt; 0, VLOOKUP(Attendance!$G308,FINALS_WEEK_FRIDAY_PERIOD_SCHEDULE[],2,TRUE),
       VLOOKUP(Attendance!$G308,REGULAR_WEEK_SCHEDULE[[Friday]:[Period]],2,TRUE))))))))))</f>
        <v/>
      </c>
      <c r="J308" s="32" t="str">
        <f t="shared" ca="1" si="14"/>
        <v/>
      </c>
      <c r="K308" s="32" t="str">
        <f>IF($A308 &lt;&gt; "",VLOOKUP($A308,'Student reference sheet'!$A$2:$V$2329, 7,FALSE), "")</f>
        <v/>
      </c>
      <c r="L308" s="30" t="str">
        <f>IF($A308 ="", "", VLOOKUP($A308, 'Student reference sheet'!$A$2:$Z$2603,23,FALSE))</f>
        <v/>
      </c>
      <c r="M308" s="30" t="str">
        <f>IF($A308 ="", "", VLOOKUP($A308, 'Student reference sheet'!$A$2:$Z$2603,24,FALSE))</f>
        <v/>
      </c>
      <c r="N308" s="30" t="str">
        <f>IF($A308 ="", "", VLOOKUP($A308, 'Student reference sheet'!$A$2:$Z$2603,26,FALSE))</f>
        <v/>
      </c>
      <c r="O308" s="30" t="str">
        <f>IF($A308 ="", "", VLOOKUP($A308, 'Student reference sheet'!$A$2:$Z$2603,25,FALSE))</f>
        <v/>
      </c>
      <c r="P308" s="30" t="str">
        <f>IF($A308 = "", "", IF(OR(VLOOKUP($A308,'Student reference sheet'!$A$2:$V$2400,8,FALSE) = "R",  VLOOKUP($A308,'Student reference sheet'!$A$2:$V$2400,8,FALSE) = "L"), "X", ""))</f>
        <v/>
      </c>
      <c r="Q308" s="30" t="str">
        <f>IF($A308 ="", "", VLOOKUP($A308, 'Student reference sheet'!$A$2:$V$2603,22,FALSE))</f>
        <v/>
      </c>
      <c r="R308" s="30" t="str">
        <f>IF($A308 &lt;&gt; "",VLOOKUP($A308,'Student reference sheet'!$A$2:$V$2329, 5,FALSE), "")</f>
        <v/>
      </c>
      <c r="S308" s="30" t="str">
        <f>IF($A308 &lt;&gt; "",VLOOKUP($A308,'Student reference sheet'!$A$2:$V$2329, 6,FALSE), "")</f>
        <v/>
      </c>
      <c r="T308" s="30" t="str">
        <f>IF($A308 = "","",
IF(VLOOKUP($A308,'Student reference sheet'!$A$2:$V$2329, 10,FALSE) = "Y", "Hispanic",
IF(VLOOKUP($A308,'Student reference sheet'!$A$2:$V$2329,11,FALSE) &lt;&gt; "",
IF(VLOOKUP($A308,'Student reference sheet'!$A$2:$V$2329,11,FALSE) = "UNK", "Unknown", VLOOKUP(VALUE(VLOOKUP($A308,'Student reference sheet'!$A$2:$V$2329,11,FALSE)),'Ethnicity Reference'!$A$2:$B$22,2,FALSE)),
IF(VLOOKUP($A308,'Student reference sheet'!$A$2:$V$2329,9,FALSE) &lt;&gt; "", VLOOKUP(VALUE(VLOOKUP($A308,'Student reference sheet'!$A$2:$V$2329,9,FALSE)),'Ethnicity Reference'!$A$2:$B$22,2,FALSE),"Unknown"))))</f>
        <v/>
      </c>
      <c r="U308" s="34"/>
    </row>
    <row r="309" spans="1:21" ht="15.75">
      <c r="A309" s="47"/>
      <c r="B309" s="33"/>
      <c r="C309" s="30" t="str">
        <f>IF($A309 &lt;&gt; "",VLOOKUP($A309,'Student reference sheet'!$A$2:$V$2329, 3,FALSE), "")</f>
        <v/>
      </c>
      <c r="D309" s="30" t="str">
        <f>IF($A309 &lt;&gt; "",VLOOKUP($A309,'Student reference sheet'!$A$2:$V$2329, 2,FALSE), "")</f>
        <v/>
      </c>
      <c r="E309" s="34"/>
      <c r="F309" s="34"/>
      <c r="G309" s="31" t="str">
        <f t="shared" ca="1" si="12"/>
        <v/>
      </c>
      <c r="H309" s="31" t="str">
        <f t="shared" ca="1" si="13"/>
        <v/>
      </c>
      <c r="I309" s="36" t="str">
        <f>IF($A309 = "", "",
IF(COUNTIF(MINIMUM_DAY_DATES[], Attendance!J309) &gt; 0, VLOOKUP(Attendance!$G309,MINIMUM_DAY_PERIOD_SCHEDULE[], 2,TRUE),
IF(COUNTIF(RALLY_DATES[], Attendance!J309) &gt; 0, VLOOKUP(Attendance!$G309,RALLY_PERIOD_SCHEDULE[], 2,TRUE),
IF(WEEKDAY(Attendance!$J309) = 2,
       IF(COUNTIF(FINALS_WEEK_MONDAY_DATE[],Attendance!$J309) &gt; 0, VLOOKUP(Attendance!$G309,FINALS_WEEK_MONDAY_PERIOD_SCHEDULE[],2,TRUE),
       VLOOKUP(Attendance!$G309,REGULAR_WEEK_SCHEDULE[],6,TRUE)),
IF(WEEKDAY($J309) = 3,
       IF(COUNTIF(FINALS_WEEK_TUESDAY_DATE[],Attendance!$J309) &gt; 0, VLOOKUP(Attendance!$G309,FINALS_WEEK_TUESDAY_PERIOD_SCHEDULE[],2,TRUE),
       VLOOKUP(Attendance!$G309,REGULAR_WEEK_SCHEDULE[[Tuesday]:[Period]],5,TRUE)),
IF(WEEKDAY(Attendance!$J309) = 4,
        IF(COUNTIF(BLOCK_WEDNESDAY_DATES[],Attendance!$J309) &gt; 0, VLOOKUP(Attendance!$G309,BLOCK_WEDNESDAY_PERIOD_SCHEDULE[],2,TRUE),
        IF(COUNTIF(FINALS_WEEK_WEDNESDAY_DATE[],Attendance!$J309) &gt; 0, VLOOKUP(Attendance!$G309,FINALS_WEEK_WEDNESDAY_PERIOD_SCHEDULE[],2,TRUE),
       VLOOKUP(Attendance!$G309,REGULAR_WEEK_SCHEDULE[[Wednesday]:[Period]],4,TRUE))),
IF(WEEKDAY($J309) = 5,
       IF(COUNTIF(BLOCK_THURSDAY_DATES[],Attendance!$J309) &gt; 0, VLOOKUP(Attendance!$G309,BLOCK_THURSDAY_PERIOD_SCHEDULE[],2,TRUE),
       IF(COUNTIF(FINALS_WEEK_THURSDAY_DATE[],Attendance!$J309) &gt; 0, VLOOKUP(Attendance!$G309,FINALS_WEEK_THURSDAY_PERIOD_SCHEDULE[],2,TRUE),
       VLOOKUP(Attendance!$G309,REGULAR_WEEK_SCHEDULE[[Thursday]:[Period]],3,TRUE))),
IF(WEEKDAY(Attendance!$J309) = 6,
       IF(COUNTIF(FINALS_WEEK_FRIDAY_DATE[],Attendance!$J309) &gt; 0, VLOOKUP(Attendance!$G309,FINALS_WEEK_FRIDAY_PERIOD_SCHEDULE[],2,TRUE),
       VLOOKUP(Attendance!$G309,REGULAR_WEEK_SCHEDULE[[Friday]:[Period]],2,TRUE))))))))))</f>
        <v/>
      </c>
      <c r="J309" s="32" t="str">
        <f t="shared" ca="1" si="14"/>
        <v/>
      </c>
      <c r="K309" s="32" t="str">
        <f>IF($A309 &lt;&gt; "",VLOOKUP($A309,'Student reference sheet'!$A$2:$V$2329, 7,FALSE), "")</f>
        <v/>
      </c>
      <c r="L309" s="30" t="str">
        <f>IF($A309 ="", "", VLOOKUP($A309, 'Student reference sheet'!$A$2:$Z$2603,23,FALSE))</f>
        <v/>
      </c>
      <c r="M309" s="30" t="str">
        <f>IF($A309 ="", "", VLOOKUP($A309, 'Student reference sheet'!$A$2:$Z$2603,24,FALSE))</f>
        <v/>
      </c>
      <c r="N309" s="30" t="str">
        <f>IF($A309 ="", "", VLOOKUP($A309, 'Student reference sheet'!$A$2:$Z$2603,26,FALSE))</f>
        <v/>
      </c>
      <c r="O309" s="30" t="str">
        <f>IF($A309 ="", "", VLOOKUP($A309, 'Student reference sheet'!$A$2:$Z$2603,25,FALSE))</f>
        <v/>
      </c>
      <c r="P309" s="30" t="str">
        <f>IF($A309 = "", "", IF(OR(VLOOKUP($A309,'Student reference sheet'!$A$2:$V$2400,8,FALSE) = "R",  VLOOKUP($A309,'Student reference sheet'!$A$2:$V$2400,8,FALSE) = "L"), "X", ""))</f>
        <v/>
      </c>
      <c r="Q309" s="30" t="str">
        <f>IF($A309 ="", "", VLOOKUP($A309, 'Student reference sheet'!$A$2:$V$2603,22,FALSE))</f>
        <v/>
      </c>
      <c r="R309" s="30" t="str">
        <f>IF($A309 &lt;&gt; "",VLOOKUP($A309,'Student reference sheet'!$A$2:$V$2329, 5,FALSE), "")</f>
        <v/>
      </c>
      <c r="S309" s="30" t="str">
        <f>IF($A309 &lt;&gt; "",VLOOKUP($A309,'Student reference sheet'!$A$2:$V$2329, 6,FALSE), "")</f>
        <v/>
      </c>
      <c r="T309" s="30" t="str">
        <f>IF($A309 = "","",
IF(VLOOKUP($A309,'Student reference sheet'!$A$2:$V$2329, 10,FALSE) = "Y", "Hispanic",
IF(VLOOKUP($A309,'Student reference sheet'!$A$2:$V$2329,11,FALSE) &lt;&gt; "",
IF(VLOOKUP($A309,'Student reference sheet'!$A$2:$V$2329,11,FALSE) = "UNK", "Unknown", VLOOKUP(VALUE(VLOOKUP($A309,'Student reference sheet'!$A$2:$V$2329,11,FALSE)),'Ethnicity Reference'!$A$2:$B$22,2,FALSE)),
IF(VLOOKUP($A309,'Student reference sheet'!$A$2:$V$2329,9,FALSE) &lt;&gt; "", VLOOKUP(VALUE(VLOOKUP($A309,'Student reference sheet'!$A$2:$V$2329,9,FALSE)),'Ethnicity Reference'!$A$2:$B$22,2,FALSE),"Unknown"))))</f>
        <v/>
      </c>
      <c r="U309" s="34"/>
    </row>
    <row r="310" spans="1:21" ht="15.75">
      <c r="A310" s="47"/>
      <c r="B310" s="33"/>
      <c r="C310" s="30" t="str">
        <f>IF($A310 &lt;&gt; "",VLOOKUP($A310,'Student reference sheet'!$A$2:$V$2329, 3,FALSE), "")</f>
        <v/>
      </c>
      <c r="D310" s="30" t="str">
        <f>IF($A310 &lt;&gt; "",VLOOKUP($A310,'Student reference sheet'!$A$2:$V$2329, 2,FALSE), "")</f>
        <v/>
      </c>
      <c r="E310" s="34"/>
      <c r="F310" s="34"/>
      <c r="G310" s="31" t="str">
        <f t="shared" ca="1" si="12"/>
        <v/>
      </c>
      <c r="H310" s="31" t="str">
        <f t="shared" ca="1" si="13"/>
        <v/>
      </c>
      <c r="I310" s="36" t="str">
        <f>IF($A310 = "", "",
IF(COUNTIF(MINIMUM_DAY_DATES[], Attendance!J310) &gt; 0, VLOOKUP(Attendance!$G310,MINIMUM_DAY_PERIOD_SCHEDULE[], 2,TRUE),
IF(COUNTIF(RALLY_DATES[], Attendance!J310) &gt; 0, VLOOKUP(Attendance!$G310,RALLY_PERIOD_SCHEDULE[], 2,TRUE),
IF(WEEKDAY(Attendance!$J310) = 2,
       IF(COUNTIF(FINALS_WEEK_MONDAY_DATE[],Attendance!$J310) &gt; 0, VLOOKUP(Attendance!$G310,FINALS_WEEK_MONDAY_PERIOD_SCHEDULE[],2,TRUE),
       VLOOKUP(Attendance!$G310,REGULAR_WEEK_SCHEDULE[],6,TRUE)),
IF(WEEKDAY($J310) = 3,
       IF(COUNTIF(FINALS_WEEK_TUESDAY_DATE[],Attendance!$J310) &gt; 0, VLOOKUP(Attendance!$G310,FINALS_WEEK_TUESDAY_PERIOD_SCHEDULE[],2,TRUE),
       VLOOKUP(Attendance!$G310,REGULAR_WEEK_SCHEDULE[[Tuesday]:[Period]],5,TRUE)),
IF(WEEKDAY(Attendance!$J310) = 4,
        IF(COUNTIF(BLOCK_WEDNESDAY_DATES[],Attendance!$J310) &gt; 0, VLOOKUP(Attendance!$G310,BLOCK_WEDNESDAY_PERIOD_SCHEDULE[],2,TRUE),
        IF(COUNTIF(FINALS_WEEK_WEDNESDAY_DATE[],Attendance!$J310) &gt; 0, VLOOKUP(Attendance!$G310,FINALS_WEEK_WEDNESDAY_PERIOD_SCHEDULE[],2,TRUE),
       VLOOKUP(Attendance!$G310,REGULAR_WEEK_SCHEDULE[[Wednesday]:[Period]],4,TRUE))),
IF(WEEKDAY($J310) = 5,
       IF(COUNTIF(BLOCK_THURSDAY_DATES[],Attendance!$J310) &gt; 0, VLOOKUP(Attendance!$G310,BLOCK_THURSDAY_PERIOD_SCHEDULE[],2,TRUE),
       IF(COUNTIF(FINALS_WEEK_THURSDAY_DATE[],Attendance!$J310) &gt; 0, VLOOKUP(Attendance!$G310,FINALS_WEEK_THURSDAY_PERIOD_SCHEDULE[],2,TRUE),
       VLOOKUP(Attendance!$G310,REGULAR_WEEK_SCHEDULE[[Thursday]:[Period]],3,TRUE))),
IF(WEEKDAY(Attendance!$J310) = 6,
       IF(COUNTIF(FINALS_WEEK_FRIDAY_DATE[],Attendance!$J310) &gt; 0, VLOOKUP(Attendance!$G310,FINALS_WEEK_FRIDAY_PERIOD_SCHEDULE[],2,TRUE),
       VLOOKUP(Attendance!$G310,REGULAR_WEEK_SCHEDULE[[Friday]:[Period]],2,TRUE))))))))))</f>
        <v/>
      </c>
      <c r="J310" s="32" t="str">
        <f t="shared" ca="1" si="14"/>
        <v/>
      </c>
      <c r="K310" s="32" t="str">
        <f>IF($A310 &lt;&gt; "",VLOOKUP($A310,'Student reference sheet'!$A$2:$V$2329, 7,FALSE), "")</f>
        <v/>
      </c>
      <c r="L310" s="30" t="str">
        <f>IF($A310 ="", "", VLOOKUP($A310, 'Student reference sheet'!$A$2:$Z$2603,23,FALSE))</f>
        <v/>
      </c>
      <c r="M310" s="30" t="str">
        <f>IF($A310 ="", "", VLOOKUP($A310, 'Student reference sheet'!$A$2:$Z$2603,24,FALSE))</f>
        <v/>
      </c>
      <c r="N310" s="30" t="str">
        <f>IF($A310 ="", "", VLOOKUP($A310, 'Student reference sheet'!$A$2:$Z$2603,26,FALSE))</f>
        <v/>
      </c>
      <c r="O310" s="30" t="str">
        <f>IF($A310 ="", "", VLOOKUP($A310, 'Student reference sheet'!$A$2:$Z$2603,25,FALSE))</f>
        <v/>
      </c>
      <c r="P310" s="30" t="str">
        <f>IF($A310 = "", "", IF(OR(VLOOKUP($A310,'Student reference sheet'!$A$2:$V$2400,8,FALSE) = "R",  VLOOKUP($A310,'Student reference sheet'!$A$2:$V$2400,8,FALSE) = "L"), "X", ""))</f>
        <v/>
      </c>
      <c r="Q310" s="30" t="str">
        <f>IF($A310 ="", "", VLOOKUP($A310, 'Student reference sheet'!$A$2:$V$2603,22,FALSE))</f>
        <v/>
      </c>
      <c r="R310" s="30" t="str">
        <f>IF($A310 &lt;&gt; "",VLOOKUP($A310,'Student reference sheet'!$A$2:$V$2329, 5,FALSE), "")</f>
        <v/>
      </c>
      <c r="S310" s="30" t="str">
        <f>IF($A310 &lt;&gt; "",VLOOKUP($A310,'Student reference sheet'!$A$2:$V$2329, 6,FALSE), "")</f>
        <v/>
      </c>
      <c r="T310" s="30" t="str">
        <f>IF($A310 = "","",
IF(VLOOKUP($A310,'Student reference sheet'!$A$2:$V$2329, 10,FALSE) = "Y", "Hispanic",
IF(VLOOKUP($A310,'Student reference sheet'!$A$2:$V$2329,11,FALSE) &lt;&gt; "",
IF(VLOOKUP($A310,'Student reference sheet'!$A$2:$V$2329,11,FALSE) = "UNK", "Unknown", VLOOKUP(VALUE(VLOOKUP($A310,'Student reference sheet'!$A$2:$V$2329,11,FALSE)),'Ethnicity Reference'!$A$2:$B$22,2,FALSE)),
IF(VLOOKUP($A310,'Student reference sheet'!$A$2:$V$2329,9,FALSE) &lt;&gt; "", VLOOKUP(VALUE(VLOOKUP($A310,'Student reference sheet'!$A$2:$V$2329,9,FALSE)),'Ethnicity Reference'!$A$2:$B$22,2,FALSE),"Unknown"))))</f>
        <v/>
      </c>
      <c r="U310" s="34"/>
    </row>
    <row r="311" spans="1:21" ht="15.75">
      <c r="A311" s="47"/>
      <c r="B311" s="33"/>
      <c r="C311" s="30" t="str">
        <f>IF($A311 &lt;&gt; "",VLOOKUP($A311,'Student reference sheet'!$A$2:$V$2329, 3,FALSE), "")</f>
        <v/>
      </c>
      <c r="D311" s="30" t="str">
        <f>IF($A311 &lt;&gt; "",VLOOKUP($A311,'Student reference sheet'!$A$2:$V$2329, 2,FALSE), "")</f>
        <v/>
      </c>
      <c r="E311" s="34"/>
      <c r="F311" s="34"/>
      <c r="G311" s="31" t="str">
        <f t="shared" ca="1" si="12"/>
        <v/>
      </c>
      <c r="H311" s="31" t="str">
        <f t="shared" ca="1" si="13"/>
        <v/>
      </c>
      <c r="I311" s="36" t="str">
        <f>IF($A311 = "", "",
IF(COUNTIF(MINIMUM_DAY_DATES[], Attendance!J311) &gt; 0, VLOOKUP(Attendance!$G311,MINIMUM_DAY_PERIOD_SCHEDULE[], 2,TRUE),
IF(COUNTIF(RALLY_DATES[], Attendance!J311) &gt; 0, VLOOKUP(Attendance!$G311,RALLY_PERIOD_SCHEDULE[], 2,TRUE),
IF(WEEKDAY(Attendance!$J311) = 2,
       IF(COUNTIF(FINALS_WEEK_MONDAY_DATE[],Attendance!$J311) &gt; 0, VLOOKUP(Attendance!$G311,FINALS_WEEK_MONDAY_PERIOD_SCHEDULE[],2,TRUE),
       VLOOKUP(Attendance!$G311,REGULAR_WEEK_SCHEDULE[],6,TRUE)),
IF(WEEKDAY($J311) = 3,
       IF(COUNTIF(FINALS_WEEK_TUESDAY_DATE[],Attendance!$J311) &gt; 0, VLOOKUP(Attendance!$G311,FINALS_WEEK_TUESDAY_PERIOD_SCHEDULE[],2,TRUE),
       VLOOKUP(Attendance!$G311,REGULAR_WEEK_SCHEDULE[[Tuesday]:[Period]],5,TRUE)),
IF(WEEKDAY(Attendance!$J311) = 4,
        IF(COUNTIF(BLOCK_WEDNESDAY_DATES[],Attendance!$J311) &gt; 0, VLOOKUP(Attendance!$G311,BLOCK_WEDNESDAY_PERIOD_SCHEDULE[],2,TRUE),
        IF(COUNTIF(FINALS_WEEK_WEDNESDAY_DATE[],Attendance!$J311) &gt; 0, VLOOKUP(Attendance!$G311,FINALS_WEEK_WEDNESDAY_PERIOD_SCHEDULE[],2,TRUE),
       VLOOKUP(Attendance!$G311,REGULAR_WEEK_SCHEDULE[[Wednesday]:[Period]],4,TRUE))),
IF(WEEKDAY($J311) = 5,
       IF(COUNTIF(BLOCK_THURSDAY_DATES[],Attendance!$J311) &gt; 0, VLOOKUP(Attendance!$G311,BLOCK_THURSDAY_PERIOD_SCHEDULE[],2,TRUE),
       IF(COUNTIF(FINALS_WEEK_THURSDAY_DATE[],Attendance!$J311) &gt; 0, VLOOKUP(Attendance!$G311,FINALS_WEEK_THURSDAY_PERIOD_SCHEDULE[],2,TRUE),
       VLOOKUP(Attendance!$G311,REGULAR_WEEK_SCHEDULE[[Thursday]:[Period]],3,TRUE))),
IF(WEEKDAY(Attendance!$J311) = 6,
       IF(COUNTIF(FINALS_WEEK_FRIDAY_DATE[],Attendance!$J311) &gt; 0, VLOOKUP(Attendance!$G311,FINALS_WEEK_FRIDAY_PERIOD_SCHEDULE[],2,TRUE),
       VLOOKUP(Attendance!$G311,REGULAR_WEEK_SCHEDULE[[Friday]:[Period]],2,TRUE))))))))))</f>
        <v/>
      </c>
      <c r="J311" s="32" t="str">
        <f t="shared" ca="1" si="14"/>
        <v/>
      </c>
      <c r="K311" s="32" t="str">
        <f>IF($A311 &lt;&gt; "",VLOOKUP($A311,'Student reference sheet'!$A$2:$V$2329, 7,FALSE), "")</f>
        <v/>
      </c>
      <c r="L311" s="30" t="str">
        <f>IF($A311 ="", "", VLOOKUP($A311, 'Student reference sheet'!$A$2:$Z$2603,23,FALSE))</f>
        <v/>
      </c>
      <c r="M311" s="30" t="str">
        <f>IF($A311 ="", "", VLOOKUP($A311, 'Student reference sheet'!$A$2:$Z$2603,24,FALSE))</f>
        <v/>
      </c>
      <c r="N311" s="30" t="str">
        <f>IF($A311 ="", "", VLOOKUP($A311, 'Student reference sheet'!$A$2:$Z$2603,26,FALSE))</f>
        <v/>
      </c>
      <c r="O311" s="30" t="str">
        <f>IF($A311 ="", "", VLOOKUP($A311, 'Student reference sheet'!$A$2:$Z$2603,25,FALSE))</f>
        <v/>
      </c>
      <c r="P311" s="30" t="str">
        <f>IF($A311 = "", "", IF(OR(VLOOKUP($A311,'Student reference sheet'!$A$2:$V$2400,8,FALSE) = "R",  VLOOKUP($A311,'Student reference sheet'!$A$2:$V$2400,8,FALSE) = "L"), "X", ""))</f>
        <v/>
      </c>
      <c r="Q311" s="30" t="str">
        <f>IF($A311 ="", "", VLOOKUP($A311, 'Student reference sheet'!$A$2:$V$2603,22,FALSE))</f>
        <v/>
      </c>
      <c r="R311" s="30" t="str">
        <f>IF($A311 &lt;&gt; "",VLOOKUP($A311,'Student reference sheet'!$A$2:$V$2329, 5,FALSE), "")</f>
        <v/>
      </c>
      <c r="S311" s="30" t="str">
        <f>IF($A311 &lt;&gt; "",VLOOKUP($A311,'Student reference sheet'!$A$2:$V$2329, 6,FALSE), "")</f>
        <v/>
      </c>
      <c r="T311" s="30" t="str">
        <f>IF($A311 = "","",
IF(VLOOKUP($A311,'Student reference sheet'!$A$2:$V$2329, 10,FALSE) = "Y", "Hispanic",
IF(VLOOKUP($A311,'Student reference sheet'!$A$2:$V$2329,11,FALSE) &lt;&gt; "",
IF(VLOOKUP($A311,'Student reference sheet'!$A$2:$V$2329,11,FALSE) = "UNK", "Unknown", VLOOKUP(VALUE(VLOOKUP($A311,'Student reference sheet'!$A$2:$V$2329,11,FALSE)),'Ethnicity Reference'!$A$2:$B$22,2,FALSE)),
IF(VLOOKUP($A311,'Student reference sheet'!$A$2:$V$2329,9,FALSE) &lt;&gt; "", VLOOKUP(VALUE(VLOOKUP($A311,'Student reference sheet'!$A$2:$V$2329,9,FALSE)),'Ethnicity Reference'!$A$2:$B$22,2,FALSE),"Unknown"))))</f>
        <v/>
      </c>
      <c r="U311" s="34"/>
    </row>
    <row r="312" spans="1:21" ht="15.75">
      <c r="A312" s="47"/>
      <c r="B312" s="33"/>
      <c r="C312" s="30" t="str">
        <f>IF($A312 &lt;&gt; "",VLOOKUP($A312,'Student reference sheet'!$A$2:$V$2329, 3,FALSE), "")</f>
        <v/>
      </c>
      <c r="D312" s="30" t="str">
        <f>IF($A312 &lt;&gt; "",VLOOKUP($A312,'Student reference sheet'!$A$2:$V$2329, 2,FALSE), "")</f>
        <v/>
      </c>
      <c r="E312" s="34"/>
      <c r="F312" s="34"/>
      <c r="G312" s="31" t="str">
        <f t="shared" ca="1" si="12"/>
        <v/>
      </c>
      <c r="H312" s="31" t="str">
        <f t="shared" ca="1" si="13"/>
        <v/>
      </c>
      <c r="I312" s="36" t="str">
        <f>IF($A312 = "", "",
IF(COUNTIF(MINIMUM_DAY_DATES[], Attendance!J312) &gt; 0, VLOOKUP(Attendance!$G312,MINIMUM_DAY_PERIOD_SCHEDULE[], 2,TRUE),
IF(COUNTIF(RALLY_DATES[], Attendance!J312) &gt; 0, VLOOKUP(Attendance!$G312,RALLY_PERIOD_SCHEDULE[], 2,TRUE),
IF(WEEKDAY(Attendance!$J312) = 2,
       IF(COUNTIF(FINALS_WEEK_MONDAY_DATE[],Attendance!$J312) &gt; 0, VLOOKUP(Attendance!$G312,FINALS_WEEK_MONDAY_PERIOD_SCHEDULE[],2,TRUE),
       VLOOKUP(Attendance!$G312,REGULAR_WEEK_SCHEDULE[],6,TRUE)),
IF(WEEKDAY($J312) = 3,
       IF(COUNTIF(FINALS_WEEK_TUESDAY_DATE[],Attendance!$J312) &gt; 0, VLOOKUP(Attendance!$G312,FINALS_WEEK_TUESDAY_PERIOD_SCHEDULE[],2,TRUE),
       VLOOKUP(Attendance!$G312,REGULAR_WEEK_SCHEDULE[[Tuesday]:[Period]],5,TRUE)),
IF(WEEKDAY(Attendance!$J312) = 4,
        IF(COUNTIF(BLOCK_WEDNESDAY_DATES[],Attendance!$J312) &gt; 0, VLOOKUP(Attendance!$G312,BLOCK_WEDNESDAY_PERIOD_SCHEDULE[],2,TRUE),
        IF(COUNTIF(FINALS_WEEK_WEDNESDAY_DATE[],Attendance!$J312) &gt; 0, VLOOKUP(Attendance!$G312,FINALS_WEEK_WEDNESDAY_PERIOD_SCHEDULE[],2,TRUE),
       VLOOKUP(Attendance!$G312,REGULAR_WEEK_SCHEDULE[[Wednesday]:[Period]],4,TRUE))),
IF(WEEKDAY($J312) = 5,
       IF(COUNTIF(BLOCK_THURSDAY_DATES[],Attendance!$J312) &gt; 0, VLOOKUP(Attendance!$G312,BLOCK_THURSDAY_PERIOD_SCHEDULE[],2,TRUE),
       IF(COUNTIF(FINALS_WEEK_THURSDAY_DATE[],Attendance!$J312) &gt; 0, VLOOKUP(Attendance!$G312,FINALS_WEEK_THURSDAY_PERIOD_SCHEDULE[],2,TRUE),
       VLOOKUP(Attendance!$G312,REGULAR_WEEK_SCHEDULE[[Thursday]:[Period]],3,TRUE))),
IF(WEEKDAY(Attendance!$J312) = 6,
       IF(COUNTIF(FINALS_WEEK_FRIDAY_DATE[],Attendance!$J312) &gt; 0, VLOOKUP(Attendance!$G312,FINALS_WEEK_FRIDAY_PERIOD_SCHEDULE[],2,TRUE),
       VLOOKUP(Attendance!$G312,REGULAR_WEEK_SCHEDULE[[Friday]:[Period]],2,TRUE))))))))))</f>
        <v/>
      </c>
      <c r="J312" s="32" t="str">
        <f t="shared" ca="1" si="14"/>
        <v/>
      </c>
      <c r="K312" s="32" t="str">
        <f>IF($A312 &lt;&gt; "",VLOOKUP($A312,'Student reference sheet'!$A$2:$V$2329, 7,FALSE), "")</f>
        <v/>
      </c>
      <c r="L312" s="30" t="str">
        <f>IF($A312 ="", "", VLOOKUP($A312, 'Student reference sheet'!$A$2:$Z$2603,23,FALSE))</f>
        <v/>
      </c>
      <c r="M312" s="30" t="str">
        <f>IF($A312 ="", "", VLOOKUP($A312, 'Student reference sheet'!$A$2:$Z$2603,24,FALSE))</f>
        <v/>
      </c>
      <c r="N312" s="30" t="str">
        <f>IF($A312 ="", "", VLOOKUP($A312, 'Student reference sheet'!$A$2:$Z$2603,26,FALSE))</f>
        <v/>
      </c>
      <c r="O312" s="30" t="str">
        <f>IF($A312 ="", "", VLOOKUP($A312, 'Student reference sheet'!$A$2:$Z$2603,25,FALSE))</f>
        <v/>
      </c>
      <c r="P312" s="30" t="str">
        <f>IF($A312 = "", "", IF(OR(VLOOKUP($A312,'Student reference sheet'!$A$2:$V$2400,8,FALSE) = "R",  VLOOKUP($A312,'Student reference sheet'!$A$2:$V$2400,8,FALSE) = "L"), "X", ""))</f>
        <v/>
      </c>
      <c r="Q312" s="30" t="str">
        <f>IF($A312 ="", "", VLOOKUP($A312, 'Student reference sheet'!$A$2:$V$2603,22,FALSE))</f>
        <v/>
      </c>
      <c r="R312" s="30" t="str">
        <f>IF($A312 &lt;&gt; "",VLOOKUP($A312,'Student reference sheet'!$A$2:$V$2329, 5,FALSE), "")</f>
        <v/>
      </c>
      <c r="S312" s="30" t="str">
        <f>IF($A312 &lt;&gt; "",VLOOKUP($A312,'Student reference sheet'!$A$2:$V$2329, 6,FALSE), "")</f>
        <v/>
      </c>
      <c r="T312" s="30" t="str">
        <f>IF($A312 = "","",
IF(VLOOKUP($A312,'Student reference sheet'!$A$2:$V$2329, 10,FALSE) = "Y", "Hispanic",
IF(VLOOKUP($A312,'Student reference sheet'!$A$2:$V$2329,11,FALSE) &lt;&gt; "",
IF(VLOOKUP($A312,'Student reference sheet'!$A$2:$V$2329,11,FALSE) = "UNK", "Unknown", VLOOKUP(VALUE(VLOOKUP($A312,'Student reference sheet'!$A$2:$V$2329,11,FALSE)),'Ethnicity Reference'!$A$2:$B$22,2,FALSE)),
IF(VLOOKUP($A312,'Student reference sheet'!$A$2:$V$2329,9,FALSE) &lt;&gt; "", VLOOKUP(VALUE(VLOOKUP($A312,'Student reference sheet'!$A$2:$V$2329,9,FALSE)),'Ethnicity Reference'!$A$2:$B$22,2,FALSE),"Unknown"))))</f>
        <v/>
      </c>
      <c r="U312" s="34"/>
    </row>
    <row r="313" spans="1:21" ht="15.75">
      <c r="A313" s="47"/>
      <c r="B313" s="33"/>
      <c r="C313" s="30" t="str">
        <f>IF($A313 &lt;&gt; "",VLOOKUP($A313,'Student reference sheet'!$A$2:$V$2329, 3,FALSE), "")</f>
        <v/>
      </c>
      <c r="D313" s="30" t="str">
        <f>IF($A313 &lt;&gt; "",VLOOKUP($A313,'Student reference sheet'!$A$2:$V$2329, 2,FALSE), "")</f>
        <v/>
      </c>
      <c r="E313" s="34"/>
      <c r="F313" s="34"/>
      <c r="G313" s="31" t="str">
        <f t="shared" ca="1" si="12"/>
        <v/>
      </c>
      <c r="H313" s="31" t="str">
        <f t="shared" ca="1" si="13"/>
        <v/>
      </c>
      <c r="I313" s="36" t="str">
        <f>IF($A313 = "", "",
IF(COUNTIF(MINIMUM_DAY_DATES[], Attendance!J313) &gt; 0, VLOOKUP(Attendance!$G313,MINIMUM_DAY_PERIOD_SCHEDULE[], 2,TRUE),
IF(COUNTIF(RALLY_DATES[], Attendance!J313) &gt; 0, VLOOKUP(Attendance!$G313,RALLY_PERIOD_SCHEDULE[], 2,TRUE),
IF(WEEKDAY(Attendance!$J313) = 2,
       IF(COUNTIF(FINALS_WEEK_MONDAY_DATE[],Attendance!$J313) &gt; 0, VLOOKUP(Attendance!$G313,FINALS_WEEK_MONDAY_PERIOD_SCHEDULE[],2,TRUE),
       VLOOKUP(Attendance!$G313,REGULAR_WEEK_SCHEDULE[],6,TRUE)),
IF(WEEKDAY($J313) = 3,
       IF(COUNTIF(FINALS_WEEK_TUESDAY_DATE[],Attendance!$J313) &gt; 0, VLOOKUP(Attendance!$G313,FINALS_WEEK_TUESDAY_PERIOD_SCHEDULE[],2,TRUE),
       VLOOKUP(Attendance!$G313,REGULAR_WEEK_SCHEDULE[[Tuesday]:[Period]],5,TRUE)),
IF(WEEKDAY(Attendance!$J313) = 4,
        IF(COUNTIF(BLOCK_WEDNESDAY_DATES[],Attendance!$J313) &gt; 0, VLOOKUP(Attendance!$G313,BLOCK_WEDNESDAY_PERIOD_SCHEDULE[],2,TRUE),
        IF(COUNTIF(FINALS_WEEK_WEDNESDAY_DATE[],Attendance!$J313) &gt; 0, VLOOKUP(Attendance!$G313,FINALS_WEEK_WEDNESDAY_PERIOD_SCHEDULE[],2,TRUE),
       VLOOKUP(Attendance!$G313,REGULAR_WEEK_SCHEDULE[[Wednesday]:[Period]],4,TRUE))),
IF(WEEKDAY($J313) = 5,
       IF(COUNTIF(BLOCK_THURSDAY_DATES[],Attendance!$J313) &gt; 0, VLOOKUP(Attendance!$G313,BLOCK_THURSDAY_PERIOD_SCHEDULE[],2,TRUE),
       IF(COUNTIF(FINALS_WEEK_THURSDAY_DATE[],Attendance!$J313) &gt; 0, VLOOKUP(Attendance!$G313,FINALS_WEEK_THURSDAY_PERIOD_SCHEDULE[],2,TRUE),
       VLOOKUP(Attendance!$G313,REGULAR_WEEK_SCHEDULE[[Thursday]:[Period]],3,TRUE))),
IF(WEEKDAY(Attendance!$J313) = 6,
       IF(COUNTIF(FINALS_WEEK_FRIDAY_DATE[],Attendance!$J313) &gt; 0, VLOOKUP(Attendance!$G313,FINALS_WEEK_FRIDAY_PERIOD_SCHEDULE[],2,TRUE),
       VLOOKUP(Attendance!$G313,REGULAR_WEEK_SCHEDULE[[Friday]:[Period]],2,TRUE))))))))))</f>
        <v/>
      </c>
      <c r="J313" s="32" t="str">
        <f t="shared" ca="1" si="14"/>
        <v/>
      </c>
      <c r="K313" s="32" t="str">
        <f>IF($A313 &lt;&gt; "",VLOOKUP($A313,'Student reference sheet'!$A$2:$V$2329, 7,FALSE), "")</f>
        <v/>
      </c>
      <c r="L313" s="30" t="str">
        <f>IF($A313 ="", "", VLOOKUP($A313, 'Student reference sheet'!$A$2:$Z$2603,23,FALSE))</f>
        <v/>
      </c>
      <c r="M313" s="30" t="str">
        <f>IF($A313 ="", "", VLOOKUP($A313, 'Student reference sheet'!$A$2:$Z$2603,24,FALSE))</f>
        <v/>
      </c>
      <c r="N313" s="30" t="str">
        <f>IF($A313 ="", "", VLOOKUP($A313, 'Student reference sheet'!$A$2:$Z$2603,26,FALSE))</f>
        <v/>
      </c>
      <c r="O313" s="30" t="str">
        <f>IF($A313 ="", "", VLOOKUP($A313, 'Student reference sheet'!$A$2:$Z$2603,25,FALSE))</f>
        <v/>
      </c>
      <c r="P313" s="30" t="str">
        <f>IF($A313 = "", "", IF(OR(VLOOKUP($A313,'Student reference sheet'!$A$2:$V$2400,8,FALSE) = "R",  VLOOKUP($A313,'Student reference sheet'!$A$2:$V$2400,8,FALSE) = "L"), "X", ""))</f>
        <v/>
      </c>
      <c r="Q313" s="30" t="str">
        <f>IF($A313 ="", "", VLOOKUP($A313, 'Student reference sheet'!$A$2:$V$2603,22,FALSE))</f>
        <v/>
      </c>
      <c r="R313" s="30" t="str">
        <f>IF($A313 &lt;&gt; "",VLOOKUP($A313,'Student reference sheet'!$A$2:$V$2329, 5,FALSE), "")</f>
        <v/>
      </c>
      <c r="S313" s="30" t="str">
        <f>IF($A313 &lt;&gt; "",VLOOKUP($A313,'Student reference sheet'!$A$2:$V$2329, 6,FALSE), "")</f>
        <v/>
      </c>
      <c r="T313" s="30" t="str">
        <f>IF($A313 = "","",
IF(VLOOKUP($A313,'Student reference sheet'!$A$2:$V$2329, 10,FALSE) = "Y", "Hispanic",
IF(VLOOKUP($A313,'Student reference sheet'!$A$2:$V$2329,11,FALSE) &lt;&gt; "",
IF(VLOOKUP($A313,'Student reference sheet'!$A$2:$V$2329,11,FALSE) = "UNK", "Unknown", VLOOKUP(VALUE(VLOOKUP($A313,'Student reference sheet'!$A$2:$V$2329,11,FALSE)),'Ethnicity Reference'!$A$2:$B$22,2,FALSE)),
IF(VLOOKUP($A313,'Student reference sheet'!$A$2:$V$2329,9,FALSE) &lt;&gt; "", VLOOKUP(VALUE(VLOOKUP($A313,'Student reference sheet'!$A$2:$V$2329,9,FALSE)),'Ethnicity Reference'!$A$2:$B$22,2,FALSE),"Unknown"))))</f>
        <v/>
      </c>
      <c r="U313" s="34"/>
    </row>
    <row r="314" spans="1:21" ht="15.75">
      <c r="A314" s="47"/>
      <c r="B314" s="33"/>
      <c r="C314" s="30" t="str">
        <f>IF($A314 &lt;&gt; "",VLOOKUP($A314,'Student reference sheet'!$A$2:$V$2329, 3,FALSE), "")</f>
        <v/>
      </c>
      <c r="D314" s="30" t="str">
        <f>IF($A314 &lt;&gt; "",VLOOKUP($A314,'Student reference sheet'!$A$2:$V$2329, 2,FALSE), "")</f>
        <v/>
      </c>
      <c r="E314" s="34"/>
      <c r="F314" s="34"/>
      <c r="G314" s="31" t="str">
        <f t="shared" ca="1" si="12"/>
        <v/>
      </c>
      <c r="H314" s="31" t="str">
        <f t="shared" ca="1" si="13"/>
        <v/>
      </c>
      <c r="I314" s="36" t="str">
        <f>IF($A314 = "", "",
IF(COUNTIF(MINIMUM_DAY_DATES[], Attendance!J314) &gt; 0, VLOOKUP(Attendance!$G314,MINIMUM_DAY_PERIOD_SCHEDULE[], 2,TRUE),
IF(COUNTIF(RALLY_DATES[], Attendance!J314) &gt; 0, VLOOKUP(Attendance!$G314,RALLY_PERIOD_SCHEDULE[], 2,TRUE),
IF(WEEKDAY(Attendance!$J314) = 2,
       IF(COUNTIF(FINALS_WEEK_MONDAY_DATE[],Attendance!$J314) &gt; 0, VLOOKUP(Attendance!$G314,FINALS_WEEK_MONDAY_PERIOD_SCHEDULE[],2,TRUE),
       VLOOKUP(Attendance!$G314,REGULAR_WEEK_SCHEDULE[],6,TRUE)),
IF(WEEKDAY($J314) = 3,
       IF(COUNTIF(FINALS_WEEK_TUESDAY_DATE[],Attendance!$J314) &gt; 0, VLOOKUP(Attendance!$G314,FINALS_WEEK_TUESDAY_PERIOD_SCHEDULE[],2,TRUE),
       VLOOKUP(Attendance!$G314,REGULAR_WEEK_SCHEDULE[[Tuesday]:[Period]],5,TRUE)),
IF(WEEKDAY(Attendance!$J314) = 4,
        IF(COUNTIF(BLOCK_WEDNESDAY_DATES[],Attendance!$J314) &gt; 0, VLOOKUP(Attendance!$G314,BLOCK_WEDNESDAY_PERIOD_SCHEDULE[],2,TRUE),
        IF(COUNTIF(FINALS_WEEK_WEDNESDAY_DATE[],Attendance!$J314) &gt; 0, VLOOKUP(Attendance!$G314,FINALS_WEEK_WEDNESDAY_PERIOD_SCHEDULE[],2,TRUE),
       VLOOKUP(Attendance!$G314,REGULAR_WEEK_SCHEDULE[[Wednesday]:[Period]],4,TRUE))),
IF(WEEKDAY($J314) = 5,
       IF(COUNTIF(BLOCK_THURSDAY_DATES[],Attendance!$J314) &gt; 0, VLOOKUP(Attendance!$G314,BLOCK_THURSDAY_PERIOD_SCHEDULE[],2,TRUE),
       IF(COUNTIF(FINALS_WEEK_THURSDAY_DATE[],Attendance!$J314) &gt; 0, VLOOKUP(Attendance!$G314,FINALS_WEEK_THURSDAY_PERIOD_SCHEDULE[],2,TRUE),
       VLOOKUP(Attendance!$G314,REGULAR_WEEK_SCHEDULE[[Thursday]:[Period]],3,TRUE))),
IF(WEEKDAY(Attendance!$J314) = 6,
       IF(COUNTIF(FINALS_WEEK_FRIDAY_DATE[],Attendance!$J314) &gt; 0, VLOOKUP(Attendance!$G314,FINALS_WEEK_FRIDAY_PERIOD_SCHEDULE[],2,TRUE),
       VLOOKUP(Attendance!$G314,REGULAR_WEEK_SCHEDULE[[Friday]:[Period]],2,TRUE))))))))))</f>
        <v/>
      </c>
      <c r="J314" s="32" t="str">
        <f t="shared" ca="1" si="14"/>
        <v/>
      </c>
      <c r="K314" s="32" t="str">
        <f>IF($A314 &lt;&gt; "",VLOOKUP($A314,'Student reference sheet'!$A$2:$V$2329, 7,FALSE), "")</f>
        <v/>
      </c>
      <c r="L314" s="30" t="str">
        <f>IF($A314 ="", "", VLOOKUP($A314, 'Student reference sheet'!$A$2:$Z$2603,23,FALSE))</f>
        <v/>
      </c>
      <c r="M314" s="30" t="str">
        <f>IF($A314 ="", "", VLOOKUP($A314, 'Student reference sheet'!$A$2:$Z$2603,24,FALSE))</f>
        <v/>
      </c>
      <c r="N314" s="30" t="str">
        <f>IF($A314 ="", "", VLOOKUP($A314, 'Student reference sheet'!$A$2:$Z$2603,26,FALSE))</f>
        <v/>
      </c>
      <c r="O314" s="30" t="str">
        <f>IF($A314 ="", "", VLOOKUP($A314, 'Student reference sheet'!$A$2:$Z$2603,25,FALSE))</f>
        <v/>
      </c>
      <c r="P314" s="30" t="str">
        <f>IF($A314 = "", "", IF(OR(VLOOKUP($A314,'Student reference sheet'!$A$2:$V$2400,8,FALSE) = "R",  VLOOKUP($A314,'Student reference sheet'!$A$2:$V$2400,8,FALSE) = "L"), "X", ""))</f>
        <v/>
      </c>
      <c r="Q314" s="30" t="str">
        <f>IF($A314 ="", "", VLOOKUP($A314, 'Student reference sheet'!$A$2:$V$2603,22,FALSE))</f>
        <v/>
      </c>
      <c r="R314" s="30" t="str">
        <f>IF($A314 &lt;&gt; "",VLOOKUP($A314,'Student reference sheet'!$A$2:$V$2329, 5,FALSE), "")</f>
        <v/>
      </c>
      <c r="S314" s="30" t="str">
        <f>IF($A314 &lt;&gt; "",VLOOKUP($A314,'Student reference sheet'!$A$2:$V$2329, 6,FALSE), "")</f>
        <v/>
      </c>
      <c r="T314" s="30" t="str">
        <f>IF($A314 = "","",
IF(VLOOKUP($A314,'Student reference sheet'!$A$2:$V$2329, 10,FALSE) = "Y", "Hispanic",
IF(VLOOKUP($A314,'Student reference sheet'!$A$2:$V$2329,11,FALSE) &lt;&gt; "",
IF(VLOOKUP($A314,'Student reference sheet'!$A$2:$V$2329,11,FALSE) = "UNK", "Unknown", VLOOKUP(VALUE(VLOOKUP($A314,'Student reference sheet'!$A$2:$V$2329,11,FALSE)),'Ethnicity Reference'!$A$2:$B$22,2,FALSE)),
IF(VLOOKUP($A314,'Student reference sheet'!$A$2:$V$2329,9,FALSE) &lt;&gt; "", VLOOKUP(VALUE(VLOOKUP($A314,'Student reference sheet'!$A$2:$V$2329,9,FALSE)),'Ethnicity Reference'!$A$2:$B$22,2,FALSE),"Unknown"))))</f>
        <v/>
      </c>
      <c r="U314" s="34"/>
    </row>
    <row r="315" spans="1:21" ht="15.75">
      <c r="A315" s="47"/>
      <c r="B315" s="33"/>
      <c r="C315" s="30" t="str">
        <f>IF($A315 &lt;&gt; "",VLOOKUP($A315,'Student reference sheet'!$A$2:$V$2329, 3,FALSE), "")</f>
        <v/>
      </c>
      <c r="D315" s="30" t="str">
        <f>IF($A315 &lt;&gt; "",VLOOKUP($A315,'Student reference sheet'!$A$2:$V$2329, 2,FALSE), "")</f>
        <v/>
      </c>
      <c r="E315" s="34"/>
      <c r="F315" s="34"/>
      <c r="G315" s="31" t="str">
        <f t="shared" ca="1" si="12"/>
        <v/>
      </c>
      <c r="H315" s="31" t="str">
        <f t="shared" ca="1" si="13"/>
        <v/>
      </c>
      <c r="I315" s="36" t="str">
        <f>IF($A315 = "", "",
IF(COUNTIF(MINIMUM_DAY_DATES[], Attendance!J315) &gt; 0, VLOOKUP(Attendance!$G315,MINIMUM_DAY_PERIOD_SCHEDULE[], 2,TRUE),
IF(COUNTIF(RALLY_DATES[], Attendance!J315) &gt; 0, VLOOKUP(Attendance!$G315,RALLY_PERIOD_SCHEDULE[], 2,TRUE),
IF(WEEKDAY(Attendance!$J315) = 2,
       IF(COUNTIF(FINALS_WEEK_MONDAY_DATE[],Attendance!$J315) &gt; 0, VLOOKUP(Attendance!$G315,FINALS_WEEK_MONDAY_PERIOD_SCHEDULE[],2,TRUE),
       VLOOKUP(Attendance!$G315,REGULAR_WEEK_SCHEDULE[],6,TRUE)),
IF(WEEKDAY($J315) = 3,
       IF(COUNTIF(FINALS_WEEK_TUESDAY_DATE[],Attendance!$J315) &gt; 0, VLOOKUP(Attendance!$G315,FINALS_WEEK_TUESDAY_PERIOD_SCHEDULE[],2,TRUE),
       VLOOKUP(Attendance!$G315,REGULAR_WEEK_SCHEDULE[[Tuesday]:[Period]],5,TRUE)),
IF(WEEKDAY(Attendance!$J315) = 4,
        IF(COUNTIF(BLOCK_WEDNESDAY_DATES[],Attendance!$J315) &gt; 0, VLOOKUP(Attendance!$G315,BLOCK_WEDNESDAY_PERIOD_SCHEDULE[],2,TRUE),
        IF(COUNTIF(FINALS_WEEK_WEDNESDAY_DATE[],Attendance!$J315) &gt; 0, VLOOKUP(Attendance!$G315,FINALS_WEEK_WEDNESDAY_PERIOD_SCHEDULE[],2,TRUE),
       VLOOKUP(Attendance!$G315,REGULAR_WEEK_SCHEDULE[[Wednesday]:[Period]],4,TRUE))),
IF(WEEKDAY($J315) = 5,
       IF(COUNTIF(BLOCK_THURSDAY_DATES[],Attendance!$J315) &gt; 0, VLOOKUP(Attendance!$G315,BLOCK_THURSDAY_PERIOD_SCHEDULE[],2,TRUE),
       IF(COUNTIF(FINALS_WEEK_THURSDAY_DATE[],Attendance!$J315) &gt; 0, VLOOKUP(Attendance!$G315,FINALS_WEEK_THURSDAY_PERIOD_SCHEDULE[],2,TRUE),
       VLOOKUP(Attendance!$G315,REGULAR_WEEK_SCHEDULE[[Thursday]:[Period]],3,TRUE))),
IF(WEEKDAY(Attendance!$J315) = 6,
       IF(COUNTIF(FINALS_WEEK_FRIDAY_DATE[],Attendance!$J315) &gt; 0, VLOOKUP(Attendance!$G315,FINALS_WEEK_FRIDAY_PERIOD_SCHEDULE[],2,TRUE),
       VLOOKUP(Attendance!$G315,REGULAR_WEEK_SCHEDULE[[Friday]:[Period]],2,TRUE))))))))))</f>
        <v/>
      </c>
      <c r="J315" s="32" t="str">
        <f t="shared" ca="1" si="14"/>
        <v/>
      </c>
      <c r="K315" s="32" t="str">
        <f>IF($A315 &lt;&gt; "",VLOOKUP($A315,'Student reference sheet'!$A$2:$V$2329, 7,FALSE), "")</f>
        <v/>
      </c>
      <c r="L315" s="30" t="str">
        <f>IF($A315 ="", "", VLOOKUP($A315, 'Student reference sheet'!$A$2:$Z$2603,23,FALSE))</f>
        <v/>
      </c>
      <c r="M315" s="30" t="str">
        <f>IF($A315 ="", "", VLOOKUP($A315, 'Student reference sheet'!$A$2:$Z$2603,24,FALSE))</f>
        <v/>
      </c>
      <c r="N315" s="30" t="str">
        <f>IF($A315 ="", "", VLOOKUP($A315, 'Student reference sheet'!$A$2:$Z$2603,26,FALSE))</f>
        <v/>
      </c>
      <c r="O315" s="30" t="str">
        <f>IF($A315 ="", "", VLOOKUP($A315, 'Student reference sheet'!$A$2:$Z$2603,25,FALSE))</f>
        <v/>
      </c>
      <c r="P315" s="30" t="str">
        <f>IF($A315 = "", "", IF(OR(VLOOKUP($A315,'Student reference sheet'!$A$2:$V$2400,8,FALSE) = "R",  VLOOKUP($A315,'Student reference sheet'!$A$2:$V$2400,8,FALSE) = "L"), "X", ""))</f>
        <v/>
      </c>
      <c r="Q315" s="30" t="str">
        <f>IF($A315 ="", "", VLOOKUP($A315, 'Student reference sheet'!$A$2:$V$2603,22,FALSE))</f>
        <v/>
      </c>
      <c r="R315" s="30" t="str">
        <f>IF($A315 &lt;&gt; "",VLOOKUP($A315,'Student reference sheet'!$A$2:$V$2329, 5,FALSE), "")</f>
        <v/>
      </c>
      <c r="S315" s="30" t="str">
        <f>IF($A315 &lt;&gt; "",VLOOKUP($A315,'Student reference sheet'!$A$2:$V$2329, 6,FALSE), "")</f>
        <v/>
      </c>
      <c r="T315" s="30" t="str">
        <f>IF($A315 = "","",
IF(VLOOKUP($A315,'Student reference sheet'!$A$2:$V$2329, 10,FALSE) = "Y", "Hispanic",
IF(VLOOKUP($A315,'Student reference sheet'!$A$2:$V$2329,11,FALSE) &lt;&gt; "",
IF(VLOOKUP($A315,'Student reference sheet'!$A$2:$V$2329,11,FALSE) = "UNK", "Unknown", VLOOKUP(VALUE(VLOOKUP($A315,'Student reference sheet'!$A$2:$V$2329,11,FALSE)),'Ethnicity Reference'!$A$2:$B$22,2,FALSE)),
IF(VLOOKUP($A315,'Student reference sheet'!$A$2:$V$2329,9,FALSE) &lt;&gt; "", VLOOKUP(VALUE(VLOOKUP($A315,'Student reference sheet'!$A$2:$V$2329,9,FALSE)),'Ethnicity Reference'!$A$2:$B$22,2,FALSE),"Unknown"))))</f>
        <v/>
      </c>
      <c r="U315" s="34"/>
    </row>
    <row r="316" spans="1:21" ht="15.75">
      <c r="A316" s="47"/>
      <c r="B316" s="33"/>
      <c r="C316" s="30" t="str">
        <f>IF($A316 &lt;&gt; "",VLOOKUP($A316,'Student reference sheet'!$A$2:$V$2329, 3,FALSE), "")</f>
        <v/>
      </c>
      <c r="D316" s="30" t="str">
        <f>IF($A316 &lt;&gt; "",VLOOKUP($A316,'Student reference sheet'!$A$2:$V$2329, 2,FALSE), "")</f>
        <v/>
      </c>
      <c r="E316" s="34"/>
      <c r="F316" s="34"/>
      <c r="G316" s="31" t="str">
        <f t="shared" ca="1" si="12"/>
        <v/>
      </c>
      <c r="H316" s="31" t="str">
        <f t="shared" ca="1" si="13"/>
        <v/>
      </c>
      <c r="I316" s="36" t="str">
        <f>IF($A316 = "", "",
IF(COUNTIF(MINIMUM_DAY_DATES[], Attendance!J316) &gt; 0, VLOOKUP(Attendance!$G316,MINIMUM_DAY_PERIOD_SCHEDULE[], 2,TRUE),
IF(COUNTIF(RALLY_DATES[], Attendance!J316) &gt; 0, VLOOKUP(Attendance!$G316,RALLY_PERIOD_SCHEDULE[], 2,TRUE),
IF(WEEKDAY(Attendance!$J316) = 2,
       IF(COUNTIF(FINALS_WEEK_MONDAY_DATE[],Attendance!$J316) &gt; 0, VLOOKUP(Attendance!$G316,FINALS_WEEK_MONDAY_PERIOD_SCHEDULE[],2,TRUE),
       VLOOKUP(Attendance!$G316,REGULAR_WEEK_SCHEDULE[],6,TRUE)),
IF(WEEKDAY($J316) = 3,
       IF(COUNTIF(FINALS_WEEK_TUESDAY_DATE[],Attendance!$J316) &gt; 0, VLOOKUP(Attendance!$G316,FINALS_WEEK_TUESDAY_PERIOD_SCHEDULE[],2,TRUE),
       VLOOKUP(Attendance!$G316,REGULAR_WEEK_SCHEDULE[[Tuesday]:[Period]],5,TRUE)),
IF(WEEKDAY(Attendance!$J316) = 4,
        IF(COUNTIF(BLOCK_WEDNESDAY_DATES[],Attendance!$J316) &gt; 0, VLOOKUP(Attendance!$G316,BLOCK_WEDNESDAY_PERIOD_SCHEDULE[],2,TRUE),
        IF(COUNTIF(FINALS_WEEK_WEDNESDAY_DATE[],Attendance!$J316) &gt; 0, VLOOKUP(Attendance!$G316,FINALS_WEEK_WEDNESDAY_PERIOD_SCHEDULE[],2,TRUE),
       VLOOKUP(Attendance!$G316,REGULAR_WEEK_SCHEDULE[[Wednesday]:[Period]],4,TRUE))),
IF(WEEKDAY($J316) = 5,
       IF(COUNTIF(BLOCK_THURSDAY_DATES[],Attendance!$J316) &gt; 0, VLOOKUP(Attendance!$G316,BLOCK_THURSDAY_PERIOD_SCHEDULE[],2,TRUE),
       IF(COUNTIF(FINALS_WEEK_THURSDAY_DATE[],Attendance!$J316) &gt; 0, VLOOKUP(Attendance!$G316,FINALS_WEEK_THURSDAY_PERIOD_SCHEDULE[],2,TRUE),
       VLOOKUP(Attendance!$G316,REGULAR_WEEK_SCHEDULE[[Thursday]:[Period]],3,TRUE))),
IF(WEEKDAY(Attendance!$J316) = 6,
       IF(COUNTIF(FINALS_WEEK_FRIDAY_DATE[],Attendance!$J316) &gt; 0, VLOOKUP(Attendance!$G316,FINALS_WEEK_FRIDAY_PERIOD_SCHEDULE[],2,TRUE),
       VLOOKUP(Attendance!$G316,REGULAR_WEEK_SCHEDULE[[Friday]:[Period]],2,TRUE))))))))))</f>
        <v/>
      </c>
      <c r="J316" s="32" t="str">
        <f t="shared" ca="1" si="14"/>
        <v/>
      </c>
      <c r="K316" s="32" t="str">
        <f>IF($A316 &lt;&gt; "",VLOOKUP($A316,'Student reference sheet'!$A$2:$V$2329, 7,FALSE), "")</f>
        <v/>
      </c>
      <c r="L316" s="30" t="str">
        <f>IF($A316 ="", "", VLOOKUP($A316, 'Student reference sheet'!$A$2:$Z$2603,23,FALSE))</f>
        <v/>
      </c>
      <c r="M316" s="30" t="str">
        <f>IF($A316 ="", "", VLOOKUP($A316, 'Student reference sheet'!$A$2:$Z$2603,24,FALSE))</f>
        <v/>
      </c>
      <c r="N316" s="30" t="str">
        <f>IF($A316 ="", "", VLOOKUP($A316, 'Student reference sheet'!$A$2:$Z$2603,26,FALSE))</f>
        <v/>
      </c>
      <c r="O316" s="30" t="str">
        <f>IF($A316 ="", "", VLOOKUP($A316, 'Student reference sheet'!$A$2:$Z$2603,25,FALSE))</f>
        <v/>
      </c>
      <c r="P316" s="30" t="str">
        <f>IF($A316 = "", "", IF(OR(VLOOKUP($A316,'Student reference sheet'!$A$2:$V$2400,8,FALSE) = "R",  VLOOKUP($A316,'Student reference sheet'!$A$2:$V$2400,8,FALSE) = "L"), "X", ""))</f>
        <v/>
      </c>
      <c r="Q316" s="30" t="str">
        <f>IF($A316 ="", "", VLOOKUP($A316, 'Student reference sheet'!$A$2:$V$2603,22,FALSE))</f>
        <v/>
      </c>
      <c r="R316" s="30" t="str">
        <f>IF($A316 &lt;&gt; "",VLOOKUP($A316,'Student reference sheet'!$A$2:$V$2329, 5,FALSE), "")</f>
        <v/>
      </c>
      <c r="S316" s="30" t="str">
        <f>IF($A316 &lt;&gt; "",VLOOKUP($A316,'Student reference sheet'!$A$2:$V$2329, 6,FALSE), "")</f>
        <v/>
      </c>
      <c r="T316" s="30" t="str">
        <f>IF($A316 = "","",
IF(VLOOKUP($A316,'Student reference sheet'!$A$2:$V$2329, 10,FALSE) = "Y", "Hispanic",
IF(VLOOKUP($A316,'Student reference sheet'!$A$2:$V$2329,11,FALSE) &lt;&gt; "",
IF(VLOOKUP($A316,'Student reference sheet'!$A$2:$V$2329,11,FALSE) = "UNK", "Unknown", VLOOKUP(VALUE(VLOOKUP($A316,'Student reference sheet'!$A$2:$V$2329,11,FALSE)),'Ethnicity Reference'!$A$2:$B$22,2,FALSE)),
IF(VLOOKUP($A316,'Student reference sheet'!$A$2:$V$2329,9,FALSE) &lt;&gt; "", VLOOKUP(VALUE(VLOOKUP($A316,'Student reference sheet'!$A$2:$V$2329,9,FALSE)),'Ethnicity Reference'!$A$2:$B$22,2,FALSE),"Unknown"))))</f>
        <v/>
      </c>
      <c r="U316" s="34"/>
    </row>
    <row r="317" spans="1:21" ht="15.75">
      <c r="A317" s="47"/>
      <c r="B317" s="33"/>
      <c r="C317" s="30" t="str">
        <f>IF($A317 &lt;&gt; "",VLOOKUP($A317,'Student reference sheet'!$A$2:$V$2329, 3,FALSE), "")</f>
        <v/>
      </c>
      <c r="D317" s="30" t="str">
        <f>IF($A317 &lt;&gt; "",VLOOKUP($A317,'Student reference sheet'!$A$2:$V$2329, 2,FALSE), "")</f>
        <v/>
      </c>
      <c r="E317" s="34"/>
      <c r="F317" s="34"/>
      <c r="G317" s="31" t="str">
        <f t="shared" ca="1" si="12"/>
        <v/>
      </c>
      <c r="H317" s="31" t="str">
        <f t="shared" ca="1" si="13"/>
        <v/>
      </c>
      <c r="I317" s="36" t="str">
        <f>IF($A317 = "", "",
IF(COUNTIF(MINIMUM_DAY_DATES[], Attendance!J317) &gt; 0, VLOOKUP(Attendance!$G317,MINIMUM_DAY_PERIOD_SCHEDULE[], 2,TRUE),
IF(COUNTIF(RALLY_DATES[], Attendance!J317) &gt; 0, VLOOKUP(Attendance!$G317,RALLY_PERIOD_SCHEDULE[], 2,TRUE),
IF(WEEKDAY(Attendance!$J317) = 2,
       IF(COUNTIF(FINALS_WEEK_MONDAY_DATE[],Attendance!$J317) &gt; 0, VLOOKUP(Attendance!$G317,FINALS_WEEK_MONDAY_PERIOD_SCHEDULE[],2,TRUE),
       VLOOKUP(Attendance!$G317,REGULAR_WEEK_SCHEDULE[],6,TRUE)),
IF(WEEKDAY($J317) = 3,
       IF(COUNTIF(FINALS_WEEK_TUESDAY_DATE[],Attendance!$J317) &gt; 0, VLOOKUP(Attendance!$G317,FINALS_WEEK_TUESDAY_PERIOD_SCHEDULE[],2,TRUE),
       VLOOKUP(Attendance!$G317,REGULAR_WEEK_SCHEDULE[[Tuesday]:[Period]],5,TRUE)),
IF(WEEKDAY(Attendance!$J317) = 4,
        IF(COUNTIF(BLOCK_WEDNESDAY_DATES[],Attendance!$J317) &gt; 0, VLOOKUP(Attendance!$G317,BLOCK_WEDNESDAY_PERIOD_SCHEDULE[],2,TRUE),
        IF(COUNTIF(FINALS_WEEK_WEDNESDAY_DATE[],Attendance!$J317) &gt; 0, VLOOKUP(Attendance!$G317,FINALS_WEEK_WEDNESDAY_PERIOD_SCHEDULE[],2,TRUE),
       VLOOKUP(Attendance!$G317,REGULAR_WEEK_SCHEDULE[[Wednesday]:[Period]],4,TRUE))),
IF(WEEKDAY($J317) = 5,
       IF(COUNTIF(BLOCK_THURSDAY_DATES[],Attendance!$J317) &gt; 0, VLOOKUP(Attendance!$G317,BLOCK_THURSDAY_PERIOD_SCHEDULE[],2,TRUE),
       IF(COUNTIF(FINALS_WEEK_THURSDAY_DATE[],Attendance!$J317) &gt; 0, VLOOKUP(Attendance!$G317,FINALS_WEEK_THURSDAY_PERIOD_SCHEDULE[],2,TRUE),
       VLOOKUP(Attendance!$G317,REGULAR_WEEK_SCHEDULE[[Thursday]:[Period]],3,TRUE))),
IF(WEEKDAY(Attendance!$J317) = 6,
       IF(COUNTIF(FINALS_WEEK_FRIDAY_DATE[],Attendance!$J317) &gt; 0, VLOOKUP(Attendance!$G317,FINALS_WEEK_FRIDAY_PERIOD_SCHEDULE[],2,TRUE),
       VLOOKUP(Attendance!$G317,REGULAR_WEEK_SCHEDULE[[Friday]:[Period]],2,TRUE))))))))))</f>
        <v/>
      </c>
      <c r="J317" s="32" t="str">
        <f t="shared" ca="1" si="14"/>
        <v/>
      </c>
      <c r="K317" s="32" t="str">
        <f>IF($A317 &lt;&gt; "",VLOOKUP($A317,'Student reference sheet'!$A$2:$V$2329, 7,FALSE), "")</f>
        <v/>
      </c>
      <c r="L317" s="30" t="str">
        <f>IF($A317 ="", "", VLOOKUP($A317, 'Student reference sheet'!$A$2:$Z$2603,23,FALSE))</f>
        <v/>
      </c>
      <c r="M317" s="30" t="str">
        <f>IF($A317 ="", "", VLOOKUP($A317, 'Student reference sheet'!$A$2:$Z$2603,24,FALSE))</f>
        <v/>
      </c>
      <c r="N317" s="30" t="str">
        <f>IF($A317 ="", "", VLOOKUP($A317, 'Student reference sheet'!$A$2:$Z$2603,26,FALSE))</f>
        <v/>
      </c>
      <c r="O317" s="30" t="str">
        <f>IF($A317 ="", "", VLOOKUP($A317, 'Student reference sheet'!$A$2:$Z$2603,25,FALSE))</f>
        <v/>
      </c>
      <c r="P317" s="30" t="str">
        <f>IF($A317 = "", "", IF(OR(VLOOKUP($A317,'Student reference sheet'!$A$2:$V$2400,8,FALSE) = "R",  VLOOKUP($A317,'Student reference sheet'!$A$2:$V$2400,8,FALSE) = "L"), "X", ""))</f>
        <v/>
      </c>
      <c r="Q317" s="30" t="str">
        <f>IF($A317 ="", "", VLOOKUP($A317, 'Student reference sheet'!$A$2:$V$2603,22,FALSE))</f>
        <v/>
      </c>
      <c r="R317" s="30" t="str">
        <f>IF($A317 &lt;&gt; "",VLOOKUP($A317,'Student reference sheet'!$A$2:$V$2329, 5,FALSE), "")</f>
        <v/>
      </c>
      <c r="S317" s="30" t="str">
        <f>IF($A317 &lt;&gt; "",VLOOKUP($A317,'Student reference sheet'!$A$2:$V$2329, 6,FALSE), "")</f>
        <v/>
      </c>
      <c r="T317" s="30" t="str">
        <f>IF($A317 = "","",
IF(VLOOKUP($A317,'Student reference sheet'!$A$2:$V$2329, 10,FALSE) = "Y", "Hispanic",
IF(VLOOKUP($A317,'Student reference sheet'!$A$2:$V$2329,11,FALSE) &lt;&gt; "",
IF(VLOOKUP($A317,'Student reference sheet'!$A$2:$V$2329,11,FALSE) = "UNK", "Unknown", VLOOKUP(VALUE(VLOOKUP($A317,'Student reference sheet'!$A$2:$V$2329,11,FALSE)),'Ethnicity Reference'!$A$2:$B$22,2,FALSE)),
IF(VLOOKUP($A317,'Student reference sheet'!$A$2:$V$2329,9,FALSE) &lt;&gt; "", VLOOKUP(VALUE(VLOOKUP($A317,'Student reference sheet'!$A$2:$V$2329,9,FALSE)),'Ethnicity Reference'!$A$2:$B$22,2,FALSE),"Unknown"))))</f>
        <v/>
      </c>
      <c r="U317" s="34"/>
    </row>
    <row r="318" spans="1:21" ht="15.75">
      <c r="A318" s="47"/>
      <c r="B318" s="33"/>
      <c r="C318" s="30" t="str">
        <f>IF($A318 &lt;&gt; "",VLOOKUP($A318,'Student reference sheet'!$A$2:$V$2329, 3,FALSE), "")</f>
        <v/>
      </c>
      <c r="D318" s="30" t="str">
        <f>IF($A318 &lt;&gt; "",VLOOKUP($A318,'Student reference sheet'!$A$2:$V$2329, 2,FALSE), "")</f>
        <v/>
      </c>
      <c r="E318" s="34"/>
      <c r="F318" s="34"/>
      <c r="G318" s="31" t="str">
        <f t="shared" ca="1" si="12"/>
        <v/>
      </c>
      <c r="H318" s="31" t="str">
        <f t="shared" ca="1" si="13"/>
        <v/>
      </c>
      <c r="I318" s="36" t="str">
        <f>IF($A318 = "", "",
IF(COUNTIF(MINIMUM_DAY_DATES[], Attendance!J318) &gt; 0, VLOOKUP(Attendance!$G318,MINIMUM_DAY_PERIOD_SCHEDULE[], 2,TRUE),
IF(COUNTIF(RALLY_DATES[], Attendance!J318) &gt; 0, VLOOKUP(Attendance!$G318,RALLY_PERIOD_SCHEDULE[], 2,TRUE),
IF(WEEKDAY(Attendance!$J318) = 2,
       IF(COUNTIF(FINALS_WEEK_MONDAY_DATE[],Attendance!$J318) &gt; 0, VLOOKUP(Attendance!$G318,FINALS_WEEK_MONDAY_PERIOD_SCHEDULE[],2,TRUE),
       VLOOKUP(Attendance!$G318,REGULAR_WEEK_SCHEDULE[],6,TRUE)),
IF(WEEKDAY($J318) = 3,
       IF(COUNTIF(FINALS_WEEK_TUESDAY_DATE[],Attendance!$J318) &gt; 0, VLOOKUP(Attendance!$G318,FINALS_WEEK_TUESDAY_PERIOD_SCHEDULE[],2,TRUE),
       VLOOKUP(Attendance!$G318,REGULAR_WEEK_SCHEDULE[[Tuesday]:[Period]],5,TRUE)),
IF(WEEKDAY(Attendance!$J318) = 4,
        IF(COUNTIF(BLOCK_WEDNESDAY_DATES[],Attendance!$J318) &gt; 0, VLOOKUP(Attendance!$G318,BLOCK_WEDNESDAY_PERIOD_SCHEDULE[],2,TRUE),
        IF(COUNTIF(FINALS_WEEK_WEDNESDAY_DATE[],Attendance!$J318) &gt; 0, VLOOKUP(Attendance!$G318,FINALS_WEEK_WEDNESDAY_PERIOD_SCHEDULE[],2,TRUE),
       VLOOKUP(Attendance!$G318,REGULAR_WEEK_SCHEDULE[[Wednesday]:[Period]],4,TRUE))),
IF(WEEKDAY($J318) = 5,
       IF(COUNTIF(BLOCK_THURSDAY_DATES[],Attendance!$J318) &gt; 0, VLOOKUP(Attendance!$G318,BLOCK_THURSDAY_PERIOD_SCHEDULE[],2,TRUE),
       IF(COUNTIF(FINALS_WEEK_THURSDAY_DATE[],Attendance!$J318) &gt; 0, VLOOKUP(Attendance!$G318,FINALS_WEEK_THURSDAY_PERIOD_SCHEDULE[],2,TRUE),
       VLOOKUP(Attendance!$G318,REGULAR_WEEK_SCHEDULE[[Thursday]:[Period]],3,TRUE))),
IF(WEEKDAY(Attendance!$J318) = 6,
       IF(COUNTIF(FINALS_WEEK_FRIDAY_DATE[],Attendance!$J318) &gt; 0, VLOOKUP(Attendance!$G318,FINALS_WEEK_FRIDAY_PERIOD_SCHEDULE[],2,TRUE),
       VLOOKUP(Attendance!$G318,REGULAR_WEEK_SCHEDULE[[Friday]:[Period]],2,TRUE))))))))))</f>
        <v/>
      </c>
      <c r="J318" s="32" t="str">
        <f t="shared" ca="1" si="14"/>
        <v/>
      </c>
      <c r="K318" s="32" t="str">
        <f>IF($A318 &lt;&gt; "",VLOOKUP($A318,'Student reference sheet'!$A$2:$V$2329, 7,FALSE), "")</f>
        <v/>
      </c>
      <c r="L318" s="30" t="str">
        <f>IF($A318 ="", "", VLOOKUP($A318, 'Student reference sheet'!$A$2:$Z$2603,23,FALSE))</f>
        <v/>
      </c>
      <c r="M318" s="30" t="str">
        <f>IF($A318 ="", "", VLOOKUP($A318, 'Student reference sheet'!$A$2:$Z$2603,24,FALSE))</f>
        <v/>
      </c>
      <c r="N318" s="30" t="str">
        <f>IF($A318 ="", "", VLOOKUP($A318, 'Student reference sheet'!$A$2:$Z$2603,26,FALSE))</f>
        <v/>
      </c>
      <c r="O318" s="30" t="str">
        <f>IF($A318 ="", "", VLOOKUP($A318, 'Student reference sheet'!$A$2:$Z$2603,25,FALSE))</f>
        <v/>
      </c>
      <c r="P318" s="30" t="str">
        <f>IF($A318 = "", "", IF(OR(VLOOKUP($A318,'Student reference sheet'!$A$2:$V$2400,8,FALSE) = "R",  VLOOKUP($A318,'Student reference sheet'!$A$2:$V$2400,8,FALSE) = "L"), "X", ""))</f>
        <v/>
      </c>
      <c r="Q318" s="30" t="str">
        <f>IF($A318 ="", "", VLOOKUP($A318, 'Student reference sheet'!$A$2:$V$2603,22,FALSE))</f>
        <v/>
      </c>
      <c r="R318" s="30" t="str">
        <f>IF($A318 &lt;&gt; "",VLOOKUP($A318,'Student reference sheet'!$A$2:$V$2329, 5,FALSE), "")</f>
        <v/>
      </c>
      <c r="S318" s="30" t="str">
        <f>IF($A318 &lt;&gt; "",VLOOKUP($A318,'Student reference sheet'!$A$2:$V$2329, 6,FALSE), "")</f>
        <v/>
      </c>
      <c r="T318" s="30" t="str">
        <f>IF($A318 = "","",
IF(VLOOKUP($A318,'Student reference sheet'!$A$2:$V$2329, 10,FALSE) = "Y", "Hispanic",
IF(VLOOKUP($A318,'Student reference sheet'!$A$2:$V$2329,11,FALSE) &lt;&gt; "",
IF(VLOOKUP($A318,'Student reference sheet'!$A$2:$V$2329,11,FALSE) = "UNK", "Unknown", VLOOKUP(VALUE(VLOOKUP($A318,'Student reference sheet'!$A$2:$V$2329,11,FALSE)),'Ethnicity Reference'!$A$2:$B$22,2,FALSE)),
IF(VLOOKUP($A318,'Student reference sheet'!$A$2:$V$2329,9,FALSE) &lt;&gt; "", VLOOKUP(VALUE(VLOOKUP($A318,'Student reference sheet'!$A$2:$V$2329,9,FALSE)),'Ethnicity Reference'!$A$2:$B$22,2,FALSE),"Unknown"))))</f>
        <v/>
      </c>
      <c r="U318" s="34"/>
    </row>
    <row r="319" spans="1:21" ht="15.75">
      <c r="A319" s="47"/>
      <c r="B319" s="33"/>
      <c r="C319" s="30" t="str">
        <f>IF($A319 &lt;&gt; "",VLOOKUP($A319,'Student reference sheet'!$A$2:$V$2329, 3,FALSE), "")</f>
        <v/>
      </c>
      <c r="D319" s="30" t="str">
        <f>IF($A319 &lt;&gt; "",VLOOKUP($A319,'Student reference sheet'!$A$2:$V$2329, 2,FALSE), "")</f>
        <v/>
      </c>
      <c r="E319" s="34"/>
      <c r="F319" s="34"/>
      <c r="G319" s="31" t="str">
        <f t="shared" ca="1" si="12"/>
        <v/>
      </c>
      <c r="H319" s="31" t="str">
        <f t="shared" ca="1" si="13"/>
        <v/>
      </c>
      <c r="I319" s="36" t="str">
        <f>IF($A319 = "", "",
IF(COUNTIF(MINIMUM_DAY_DATES[], Attendance!J319) &gt; 0, VLOOKUP(Attendance!$G319,MINIMUM_DAY_PERIOD_SCHEDULE[], 2,TRUE),
IF(COUNTIF(RALLY_DATES[], Attendance!J319) &gt; 0, VLOOKUP(Attendance!$G319,RALLY_PERIOD_SCHEDULE[], 2,TRUE),
IF(WEEKDAY(Attendance!$J319) = 2,
       IF(COUNTIF(FINALS_WEEK_MONDAY_DATE[],Attendance!$J319) &gt; 0, VLOOKUP(Attendance!$G319,FINALS_WEEK_MONDAY_PERIOD_SCHEDULE[],2,TRUE),
       VLOOKUP(Attendance!$G319,REGULAR_WEEK_SCHEDULE[],6,TRUE)),
IF(WEEKDAY($J319) = 3,
       IF(COUNTIF(FINALS_WEEK_TUESDAY_DATE[],Attendance!$J319) &gt; 0, VLOOKUP(Attendance!$G319,FINALS_WEEK_TUESDAY_PERIOD_SCHEDULE[],2,TRUE),
       VLOOKUP(Attendance!$G319,REGULAR_WEEK_SCHEDULE[[Tuesday]:[Period]],5,TRUE)),
IF(WEEKDAY(Attendance!$J319) = 4,
        IF(COUNTIF(BLOCK_WEDNESDAY_DATES[],Attendance!$J319) &gt; 0, VLOOKUP(Attendance!$G319,BLOCK_WEDNESDAY_PERIOD_SCHEDULE[],2,TRUE),
        IF(COUNTIF(FINALS_WEEK_WEDNESDAY_DATE[],Attendance!$J319) &gt; 0, VLOOKUP(Attendance!$G319,FINALS_WEEK_WEDNESDAY_PERIOD_SCHEDULE[],2,TRUE),
       VLOOKUP(Attendance!$G319,REGULAR_WEEK_SCHEDULE[[Wednesday]:[Period]],4,TRUE))),
IF(WEEKDAY($J319) = 5,
       IF(COUNTIF(BLOCK_THURSDAY_DATES[],Attendance!$J319) &gt; 0, VLOOKUP(Attendance!$G319,BLOCK_THURSDAY_PERIOD_SCHEDULE[],2,TRUE),
       IF(COUNTIF(FINALS_WEEK_THURSDAY_DATE[],Attendance!$J319) &gt; 0, VLOOKUP(Attendance!$G319,FINALS_WEEK_THURSDAY_PERIOD_SCHEDULE[],2,TRUE),
       VLOOKUP(Attendance!$G319,REGULAR_WEEK_SCHEDULE[[Thursday]:[Period]],3,TRUE))),
IF(WEEKDAY(Attendance!$J319) = 6,
       IF(COUNTIF(FINALS_WEEK_FRIDAY_DATE[],Attendance!$J319) &gt; 0, VLOOKUP(Attendance!$G319,FINALS_WEEK_FRIDAY_PERIOD_SCHEDULE[],2,TRUE),
       VLOOKUP(Attendance!$G319,REGULAR_WEEK_SCHEDULE[[Friday]:[Period]],2,TRUE))))))))))</f>
        <v/>
      </c>
      <c r="J319" s="32" t="str">
        <f t="shared" ca="1" si="14"/>
        <v/>
      </c>
      <c r="K319" s="32" t="str">
        <f>IF($A319 &lt;&gt; "",VLOOKUP($A319,'Student reference sheet'!$A$2:$V$2329, 7,FALSE), "")</f>
        <v/>
      </c>
      <c r="L319" s="30" t="str">
        <f>IF($A319 ="", "", VLOOKUP($A319, 'Student reference sheet'!$A$2:$Z$2603,23,FALSE))</f>
        <v/>
      </c>
      <c r="M319" s="30" t="str">
        <f>IF($A319 ="", "", VLOOKUP($A319, 'Student reference sheet'!$A$2:$Z$2603,24,FALSE))</f>
        <v/>
      </c>
      <c r="N319" s="30" t="str">
        <f>IF($A319 ="", "", VLOOKUP($A319, 'Student reference sheet'!$A$2:$Z$2603,26,FALSE))</f>
        <v/>
      </c>
      <c r="O319" s="30" t="str">
        <f>IF($A319 ="", "", VLOOKUP($A319, 'Student reference sheet'!$A$2:$Z$2603,25,FALSE))</f>
        <v/>
      </c>
      <c r="P319" s="30" t="str">
        <f>IF($A319 = "", "", IF(OR(VLOOKUP($A319,'Student reference sheet'!$A$2:$V$2400,8,FALSE) = "R",  VLOOKUP($A319,'Student reference sheet'!$A$2:$V$2400,8,FALSE) = "L"), "X", ""))</f>
        <v/>
      </c>
      <c r="Q319" s="30" t="str">
        <f>IF($A319 ="", "", VLOOKUP($A319, 'Student reference sheet'!$A$2:$V$2603,22,FALSE))</f>
        <v/>
      </c>
      <c r="R319" s="30" t="str">
        <f>IF($A319 &lt;&gt; "",VLOOKUP($A319,'Student reference sheet'!$A$2:$V$2329, 5,FALSE), "")</f>
        <v/>
      </c>
      <c r="S319" s="30" t="str">
        <f>IF($A319 &lt;&gt; "",VLOOKUP($A319,'Student reference sheet'!$A$2:$V$2329, 6,FALSE), "")</f>
        <v/>
      </c>
      <c r="T319" s="30" t="str">
        <f>IF($A319 = "","",
IF(VLOOKUP($A319,'Student reference sheet'!$A$2:$V$2329, 10,FALSE) = "Y", "Hispanic",
IF(VLOOKUP($A319,'Student reference sheet'!$A$2:$V$2329,11,FALSE) &lt;&gt; "",
IF(VLOOKUP($A319,'Student reference sheet'!$A$2:$V$2329,11,FALSE) = "UNK", "Unknown", VLOOKUP(VALUE(VLOOKUP($A319,'Student reference sheet'!$A$2:$V$2329,11,FALSE)),'Ethnicity Reference'!$A$2:$B$22,2,FALSE)),
IF(VLOOKUP($A319,'Student reference sheet'!$A$2:$V$2329,9,FALSE) &lt;&gt; "", VLOOKUP(VALUE(VLOOKUP($A319,'Student reference sheet'!$A$2:$V$2329,9,FALSE)),'Ethnicity Reference'!$A$2:$B$22,2,FALSE),"Unknown"))))</f>
        <v/>
      </c>
      <c r="U319" s="34"/>
    </row>
    <row r="320" spans="1:21" ht="15.75">
      <c r="A320" s="47"/>
      <c r="B320" s="33"/>
      <c r="C320" s="30" t="str">
        <f>IF($A320 &lt;&gt; "",VLOOKUP($A320,'Student reference sheet'!$A$2:$V$2329, 3,FALSE), "")</f>
        <v/>
      </c>
      <c r="D320" s="30" t="str">
        <f>IF($A320 &lt;&gt; "",VLOOKUP($A320,'Student reference sheet'!$A$2:$V$2329, 2,FALSE), "")</f>
        <v/>
      </c>
      <c r="E320" s="34"/>
      <c r="F320" s="34"/>
      <c r="G320" s="31" t="str">
        <f t="shared" ca="1" si="12"/>
        <v/>
      </c>
      <c r="H320" s="31" t="str">
        <f t="shared" ca="1" si="13"/>
        <v/>
      </c>
      <c r="I320" s="36" t="str">
        <f>IF($A320 = "", "",
IF(COUNTIF(MINIMUM_DAY_DATES[], Attendance!J320) &gt; 0, VLOOKUP(Attendance!$G320,MINIMUM_DAY_PERIOD_SCHEDULE[], 2,TRUE),
IF(COUNTIF(RALLY_DATES[], Attendance!J320) &gt; 0, VLOOKUP(Attendance!$G320,RALLY_PERIOD_SCHEDULE[], 2,TRUE),
IF(WEEKDAY(Attendance!$J320) = 2,
       IF(COUNTIF(FINALS_WEEK_MONDAY_DATE[],Attendance!$J320) &gt; 0, VLOOKUP(Attendance!$G320,FINALS_WEEK_MONDAY_PERIOD_SCHEDULE[],2,TRUE),
       VLOOKUP(Attendance!$G320,REGULAR_WEEK_SCHEDULE[],6,TRUE)),
IF(WEEKDAY($J320) = 3,
       IF(COUNTIF(FINALS_WEEK_TUESDAY_DATE[],Attendance!$J320) &gt; 0, VLOOKUP(Attendance!$G320,FINALS_WEEK_TUESDAY_PERIOD_SCHEDULE[],2,TRUE),
       VLOOKUP(Attendance!$G320,REGULAR_WEEK_SCHEDULE[[Tuesday]:[Period]],5,TRUE)),
IF(WEEKDAY(Attendance!$J320) = 4,
        IF(COUNTIF(BLOCK_WEDNESDAY_DATES[],Attendance!$J320) &gt; 0, VLOOKUP(Attendance!$G320,BLOCK_WEDNESDAY_PERIOD_SCHEDULE[],2,TRUE),
        IF(COUNTIF(FINALS_WEEK_WEDNESDAY_DATE[],Attendance!$J320) &gt; 0, VLOOKUP(Attendance!$G320,FINALS_WEEK_WEDNESDAY_PERIOD_SCHEDULE[],2,TRUE),
       VLOOKUP(Attendance!$G320,REGULAR_WEEK_SCHEDULE[[Wednesday]:[Period]],4,TRUE))),
IF(WEEKDAY($J320) = 5,
       IF(COUNTIF(BLOCK_THURSDAY_DATES[],Attendance!$J320) &gt; 0, VLOOKUP(Attendance!$G320,BLOCK_THURSDAY_PERIOD_SCHEDULE[],2,TRUE),
       IF(COUNTIF(FINALS_WEEK_THURSDAY_DATE[],Attendance!$J320) &gt; 0, VLOOKUP(Attendance!$G320,FINALS_WEEK_THURSDAY_PERIOD_SCHEDULE[],2,TRUE),
       VLOOKUP(Attendance!$G320,REGULAR_WEEK_SCHEDULE[[Thursday]:[Period]],3,TRUE))),
IF(WEEKDAY(Attendance!$J320) = 6,
       IF(COUNTIF(FINALS_WEEK_FRIDAY_DATE[],Attendance!$J320) &gt; 0, VLOOKUP(Attendance!$G320,FINALS_WEEK_FRIDAY_PERIOD_SCHEDULE[],2,TRUE),
       VLOOKUP(Attendance!$G320,REGULAR_WEEK_SCHEDULE[[Friday]:[Period]],2,TRUE))))))))))</f>
        <v/>
      </c>
      <c r="J320" s="32" t="str">
        <f t="shared" ca="1" si="14"/>
        <v/>
      </c>
      <c r="K320" s="32" t="str">
        <f>IF($A320 &lt;&gt; "",VLOOKUP($A320,'Student reference sheet'!$A$2:$V$2329, 7,FALSE), "")</f>
        <v/>
      </c>
      <c r="L320" s="30" t="str">
        <f>IF($A320 ="", "", VLOOKUP($A320, 'Student reference sheet'!$A$2:$Z$2603,23,FALSE))</f>
        <v/>
      </c>
      <c r="M320" s="30" t="str">
        <f>IF($A320 ="", "", VLOOKUP($A320, 'Student reference sheet'!$A$2:$Z$2603,24,FALSE))</f>
        <v/>
      </c>
      <c r="N320" s="30" t="str">
        <f>IF($A320 ="", "", VLOOKUP($A320, 'Student reference sheet'!$A$2:$Z$2603,26,FALSE))</f>
        <v/>
      </c>
      <c r="O320" s="30" t="str">
        <f>IF($A320 ="", "", VLOOKUP($A320, 'Student reference sheet'!$A$2:$Z$2603,25,FALSE))</f>
        <v/>
      </c>
      <c r="P320" s="30" t="str">
        <f>IF($A320 = "", "", IF(OR(VLOOKUP($A320,'Student reference sheet'!$A$2:$V$2400,8,FALSE) = "R",  VLOOKUP($A320,'Student reference sheet'!$A$2:$V$2400,8,FALSE) = "L"), "X", ""))</f>
        <v/>
      </c>
      <c r="Q320" s="30" t="str">
        <f>IF($A320 ="", "", VLOOKUP($A320, 'Student reference sheet'!$A$2:$V$2603,22,FALSE))</f>
        <v/>
      </c>
      <c r="R320" s="30" t="str">
        <f>IF($A320 &lt;&gt; "",VLOOKUP($A320,'Student reference sheet'!$A$2:$V$2329, 5,FALSE), "")</f>
        <v/>
      </c>
      <c r="S320" s="30" t="str">
        <f>IF($A320 &lt;&gt; "",VLOOKUP($A320,'Student reference sheet'!$A$2:$V$2329, 6,FALSE), "")</f>
        <v/>
      </c>
      <c r="T320" s="30" t="str">
        <f>IF($A320 = "","",
IF(VLOOKUP($A320,'Student reference sheet'!$A$2:$V$2329, 10,FALSE) = "Y", "Hispanic",
IF(VLOOKUP($A320,'Student reference sheet'!$A$2:$V$2329,11,FALSE) &lt;&gt; "",
IF(VLOOKUP($A320,'Student reference sheet'!$A$2:$V$2329,11,FALSE) = "UNK", "Unknown", VLOOKUP(VALUE(VLOOKUP($A320,'Student reference sheet'!$A$2:$V$2329,11,FALSE)),'Ethnicity Reference'!$A$2:$B$22,2,FALSE)),
IF(VLOOKUP($A320,'Student reference sheet'!$A$2:$V$2329,9,FALSE) &lt;&gt; "", VLOOKUP(VALUE(VLOOKUP($A320,'Student reference sheet'!$A$2:$V$2329,9,FALSE)),'Ethnicity Reference'!$A$2:$B$22,2,FALSE),"Unknown"))))</f>
        <v/>
      </c>
      <c r="U320" s="34"/>
    </row>
    <row r="321" spans="1:21" ht="15.75">
      <c r="A321" s="47"/>
      <c r="B321" s="33"/>
      <c r="C321" s="30" t="str">
        <f>IF($A321 &lt;&gt; "",VLOOKUP($A321,'Student reference sheet'!$A$2:$V$2329, 3,FALSE), "")</f>
        <v/>
      </c>
      <c r="D321" s="30" t="str">
        <f>IF($A321 &lt;&gt; "",VLOOKUP($A321,'Student reference sheet'!$A$2:$V$2329, 2,FALSE), "")</f>
        <v/>
      </c>
      <c r="E321" s="34"/>
      <c r="F321" s="34"/>
      <c r="G321" s="31" t="str">
        <f t="shared" ca="1" si="12"/>
        <v/>
      </c>
      <c r="H321" s="31" t="str">
        <f t="shared" ca="1" si="13"/>
        <v/>
      </c>
      <c r="I321" s="36" t="str">
        <f>IF($A321 = "", "",
IF(COUNTIF(MINIMUM_DAY_DATES[], Attendance!J321) &gt; 0, VLOOKUP(Attendance!$G321,MINIMUM_DAY_PERIOD_SCHEDULE[], 2,TRUE),
IF(COUNTIF(RALLY_DATES[], Attendance!J321) &gt; 0, VLOOKUP(Attendance!$G321,RALLY_PERIOD_SCHEDULE[], 2,TRUE),
IF(WEEKDAY(Attendance!$J321) = 2,
       IF(COUNTIF(FINALS_WEEK_MONDAY_DATE[],Attendance!$J321) &gt; 0, VLOOKUP(Attendance!$G321,FINALS_WEEK_MONDAY_PERIOD_SCHEDULE[],2,TRUE),
       VLOOKUP(Attendance!$G321,REGULAR_WEEK_SCHEDULE[],6,TRUE)),
IF(WEEKDAY($J321) = 3,
       IF(COUNTIF(FINALS_WEEK_TUESDAY_DATE[],Attendance!$J321) &gt; 0, VLOOKUP(Attendance!$G321,FINALS_WEEK_TUESDAY_PERIOD_SCHEDULE[],2,TRUE),
       VLOOKUP(Attendance!$G321,REGULAR_WEEK_SCHEDULE[[Tuesday]:[Period]],5,TRUE)),
IF(WEEKDAY(Attendance!$J321) = 4,
        IF(COUNTIF(BLOCK_WEDNESDAY_DATES[],Attendance!$J321) &gt; 0, VLOOKUP(Attendance!$G321,BLOCK_WEDNESDAY_PERIOD_SCHEDULE[],2,TRUE),
        IF(COUNTIF(FINALS_WEEK_WEDNESDAY_DATE[],Attendance!$J321) &gt; 0, VLOOKUP(Attendance!$G321,FINALS_WEEK_WEDNESDAY_PERIOD_SCHEDULE[],2,TRUE),
       VLOOKUP(Attendance!$G321,REGULAR_WEEK_SCHEDULE[[Wednesday]:[Period]],4,TRUE))),
IF(WEEKDAY($J321) = 5,
       IF(COUNTIF(BLOCK_THURSDAY_DATES[],Attendance!$J321) &gt; 0, VLOOKUP(Attendance!$G321,BLOCK_THURSDAY_PERIOD_SCHEDULE[],2,TRUE),
       IF(COUNTIF(FINALS_WEEK_THURSDAY_DATE[],Attendance!$J321) &gt; 0, VLOOKUP(Attendance!$G321,FINALS_WEEK_THURSDAY_PERIOD_SCHEDULE[],2,TRUE),
       VLOOKUP(Attendance!$G321,REGULAR_WEEK_SCHEDULE[[Thursday]:[Period]],3,TRUE))),
IF(WEEKDAY(Attendance!$J321) = 6,
       IF(COUNTIF(FINALS_WEEK_FRIDAY_DATE[],Attendance!$J321) &gt; 0, VLOOKUP(Attendance!$G321,FINALS_WEEK_FRIDAY_PERIOD_SCHEDULE[],2,TRUE),
       VLOOKUP(Attendance!$G321,REGULAR_WEEK_SCHEDULE[[Friday]:[Period]],2,TRUE))))))))))</f>
        <v/>
      </c>
      <c r="J321" s="32" t="str">
        <f t="shared" ca="1" si="14"/>
        <v/>
      </c>
      <c r="K321" s="32" t="str">
        <f>IF($A321 &lt;&gt; "",VLOOKUP($A321,'Student reference sheet'!$A$2:$V$2329, 7,FALSE), "")</f>
        <v/>
      </c>
      <c r="L321" s="30" t="str">
        <f>IF($A321 ="", "", VLOOKUP($A321, 'Student reference sheet'!$A$2:$Z$2603,23,FALSE))</f>
        <v/>
      </c>
      <c r="M321" s="30" t="str">
        <f>IF($A321 ="", "", VLOOKUP($A321, 'Student reference sheet'!$A$2:$Z$2603,24,FALSE))</f>
        <v/>
      </c>
      <c r="N321" s="30" t="str">
        <f>IF($A321 ="", "", VLOOKUP($A321, 'Student reference sheet'!$A$2:$Z$2603,26,FALSE))</f>
        <v/>
      </c>
      <c r="O321" s="30" t="str">
        <f>IF($A321 ="", "", VLOOKUP($A321, 'Student reference sheet'!$A$2:$Z$2603,25,FALSE))</f>
        <v/>
      </c>
      <c r="P321" s="30" t="str">
        <f>IF($A321 = "", "", IF(OR(VLOOKUP($A321,'Student reference sheet'!$A$2:$V$2400,8,FALSE) = "R",  VLOOKUP($A321,'Student reference sheet'!$A$2:$V$2400,8,FALSE) = "L"), "X", ""))</f>
        <v/>
      </c>
      <c r="Q321" s="30" t="str">
        <f>IF($A321 ="", "", VLOOKUP($A321, 'Student reference sheet'!$A$2:$V$2603,22,FALSE))</f>
        <v/>
      </c>
      <c r="R321" s="30" t="str">
        <f>IF($A321 &lt;&gt; "",VLOOKUP($A321,'Student reference sheet'!$A$2:$V$2329, 5,FALSE), "")</f>
        <v/>
      </c>
      <c r="S321" s="30" t="str">
        <f>IF($A321 &lt;&gt; "",VLOOKUP($A321,'Student reference sheet'!$A$2:$V$2329, 6,FALSE), "")</f>
        <v/>
      </c>
      <c r="T321" s="30" t="str">
        <f>IF($A321 = "","",
IF(VLOOKUP($A321,'Student reference sheet'!$A$2:$V$2329, 10,FALSE) = "Y", "Hispanic",
IF(VLOOKUP($A321,'Student reference sheet'!$A$2:$V$2329,11,FALSE) &lt;&gt; "",
IF(VLOOKUP($A321,'Student reference sheet'!$A$2:$V$2329,11,FALSE) = "UNK", "Unknown", VLOOKUP(VALUE(VLOOKUP($A321,'Student reference sheet'!$A$2:$V$2329,11,FALSE)),'Ethnicity Reference'!$A$2:$B$22,2,FALSE)),
IF(VLOOKUP($A321,'Student reference sheet'!$A$2:$V$2329,9,FALSE) &lt;&gt; "", VLOOKUP(VALUE(VLOOKUP($A321,'Student reference sheet'!$A$2:$V$2329,9,FALSE)),'Ethnicity Reference'!$A$2:$B$22,2,FALSE),"Unknown"))))</f>
        <v/>
      </c>
      <c r="U321" s="34"/>
    </row>
    <row r="322" spans="1:21" ht="15.75">
      <c r="A322" s="47"/>
      <c r="B322" s="33"/>
      <c r="C322" s="30" t="str">
        <f>IF($A322 &lt;&gt; "",VLOOKUP($A322,'Student reference sheet'!$A$2:$V$2329, 3,FALSE), "")</f>
        <v/>
      </c>
      <c r="D322" s="30" t="str">
        <f>IF($A322 &lt;&gt; "",VLOOKUP($A322,'Student reference sheet'!$A$2:$V$2329, 2,FALSE), "")</f>
        <v/>
      </c>
      <c r="E322" s="34"/>
      <c r="F322" s="34"/>
      <c r="G322" s="31" t="str">
        <f t="shared" ref="G322:G329" ca="1" si="15">IF(A322 &lt;&gt;"", IF(G322 = "",NOW() - TODAY(), G322), "")</f>
        <v/>
      </c>
      <c r="H322" s="31" t="str">
        <f t="shared" ref="H322:H329" ca="1" si="16">IF(B322 &lt;&gt;"", IF(H322 = "",NOW() - TODAY(), H322), "")</f>
        <v/>
      </c>
      <c r="I322" s="36" t="str">
        <f>IF($A322 = "", "",
IF(COUNTIF(MINIMUM_DAY_DATES[], Attendance!J322) &gt; 0, VLOOKUP(Attendance!$G322,MINIMUM_DAY_PERIOD_SCHEDULE[], 2,TRUE),
IF(COUNTIF(RALLY_DATES[], Attendance!J322) &gt; 0, VLOOKUP(Attendance!$G322,RALLY_PERIOD_SCHEDULE[], 2,TRUE),
IF(WEEKDAY(Attendance!$J322) = 2,
       IF(COUNTIF(FINALS_WEEK_MONDAY_DATE[],Attendance!$J322) &gt; 0, VLOOKUP(Attendance!$G322,FINALS_WEEK_MONDAY_PERIOD_SCHEDULE[],2,TRUE),
       VLOOKUP(Attendance!$G322,REGULAR_WEEK_SCHEDULE[],6,TRUE)),
IF(WEEKDAY($J322) = 3,
       IF(COUNTIF(FINALS_WEEK_TUESDAY_DATE[],Attendance!$J322) &gt; 0, VLOOKUP(Attendance!$G322,FINALS_WEEK_TUESDAY_PERIOD_SCHEDULE[],2,TRUE),
       VLOOKUP(Attendance!$G322,REGULAR_WEEK_SCHEDULE[[Tuesday]:[Period]],5,TRUE)),
IF(WEEKDAY(Attendance!$J322) = 4,
        IF(COUNTIF(BLOCK_WEDNESDAY_DATES[],Attendance!$J322) &gt; 0, VLOOKUP(Attendance!$G322,BLOCK_WEDNESDAY_PERIOD_SCHEDULE[],2,TRUE),
        IF(COUNTIF(FINALS_WEEK_WEDNESDAY_DATE[],Attendance!$J322) &gt; 0, VLOOKUP(Attendance!$G322,FINALS_WEEK_WEDNESDAY_PERIOD_SCHEDULE[],2,TRUE),
       VLOOKUP(Attendance!$G322,REGULAR_WEEK_SCHEDULE[[Wednesday]:[Period]],4,TRUE))),
IF(WEEKDAY($J322) = 5,
       IF(COUNTIF(BLOCK_THURSDAY_DATES[],Attendance!$J322) &gt; 0, VLOOKUP(Attendance!$G322,BLOCK_THURSDAY_PERIOD_SCHEDULE[],2,TRUE),
       IF(COUNTIF(FINALS_WEEK_THURSDAY_DATE[],Attendance!$J322) &gt; 0, VLOOKUP(Attendance!$G322,FINALS_WEEK_THURSDAY_PERIOD_SCHEDULE[],2,TRUE),
       VLOOKUP(Attendance!$G322,REGULAR_WEEK_SCHEDULE[[Thursday]:[Period]],3,TRUE))),
IF(WEEKDAY(Attendance!$J322) = 6,
       IF(COUNTIF(FINALS_WEEK_FRIDAY_DATE[],Attendance!$J322) &gt; 0, VLOOKUP(Attendance!$G322,FINALS_WEEK_FRIDAY_PERIOD_SCHEDULE[],2,TRUE),
       VLOOKUP(Attendance!$G322,REGULAR_WEEK_SCHEDULE[[Friday]:[Period]],2,TRUE))))))))))</f>
        <v/>
      </c>
      <c r="J322" s="32" t="str">
        <f t="shared" ref="J322:J329" ca="1" si="17">IF(A322 &lt;&gt;"", IF(J322 = "",TODAY(), J322), "")</f>
        <v/>
      </c>
      <c r="K322" s="32" t="str">
        <f>IF($A322 &lt;&gt; "",VLOOKUP($A322,'Student reference sheet'!$A$2:$V$2329, 7,FALSE), "")</f>
        <v/>
      </c>
      <c r="L322" s="30" t="str">
        <f>IF($A322 ="", "", VLOOKUP($A322, 'Student reference sheet'!$A$2:$Z$2603,23,FALSE))</f>
        <v/>
      </c>
      <c r="M322" s="30" t="str">
        <f>IF($A322 ="", "", VLOOKUP($A322, 'Student reference sheet'!$A$2:$Z$2603,24,FALSE))</f>
        <v/>
      </c>
      <c r="N322" s="30" t="str">
        <f>IF($A322 ="", "", VLOOKUP($A322, 'Student reference sheet'!$A$2:$Z$2603,26,FALSE))</f>
        <v/>
      </c>
      <c r="O322" s="30" t="str">
        <f>IF($A322 ="", "", VLOOKUP($A322, 'Student reference sheet'!$A$2:$Z$2603,25,FALSE))</f>
        <v/>
      </c>
      <c r="P322" s="30" t="str">
        <f>IF($A322 = "", "", IF(OR(VLOOKUP($A322,'Student reference sheet'!$A$2:$V$2400,8,FALSE) = "R",  VLOOKUP($A322,'Student reference sheet'!$A$2:$V$2400,8,FALSE) = "L"), "X", ""))</f>
        <v/>
      </c>
      <c r="Q322" s="30" t="str">
        <f>IF($A322 ="", "", VLOOKUP($A322, 'Student reference sheet'!$A$2:$V$2603,22,FALSE))</f>
        <v/>
      </c>
      <c r="R322" s="30" t="str">
        <f>IF($A322 &lt;&gt; "",VLOOKUP($A322,'Student reference sheet'!$A$2:$V$2329, 5,FALSE), "")</f>
        <v/>
      </c>
      <c r="S322" s="30" t="str">
        <f>IF($A322 &lt;&gt; "",VLOOKUP($A322,'Student reference sheet'!$A$2:$V$2329, 6,FALSE), "")</f>
        <v/>
      </c>
      <c r="T322" s="30" t="str">
        <f>IF($A322 = "","",
IF(VLOOKUP($A322,'Student reference sheet'!$A$2:$V$2329, 10,FALSE) = "Y", "Hispanic",
IF(VLOOKUP($A322,'Student reference sheet'!$A$2:$V$2329,11,FALSE) &lt;&gt; "",
IF(VLOOKUP($A322,'Student reference sheet'!$A$2:$V$2329,11,FALSE) = "UNK", "Unknown", VLOOKUP(VALUE(VLOOKUP($A322,'Student reference sheet'!$A$2:$V$2329,11,FALSE)),'Ethnicity Reference'!$A$2:$B$22,2,FALSE)),
IF(VLOOKUP($A322,'Student reference sheet'!$A$2:$V$2329,9,FALSE) &lt;&gt; "", VLOOKUP(VALUE(VLOOKUP($A322,'Student reference sheet'!$A$2:$V$2329,9,FALSE)),'Ethnicity Reference'!$A$2:$B$22,2,FALSE),"Unknown"))))</f>
        <v/>
      </c>
      <c r="U322" s="34"/>
    </row>
    <row r="323" spans="1:21" ht="15.75">
      <c r="A323" s="47"/>
      <c r="B323" s="33"/>
      <c r="C323" s="30" t="str">
        <f>IF($A323 &lt;&gt; "",VLOOKUP($A323,'Student reference sheet'!$A$2:$V$2329, 3,FALSE), "")</f>
        <v/>
      </c>
      <c r="D323" s="30" t="str">
        <f>IF($A323 &lt;&gt; "",VLOOKUP($A323,'Student reference sheet'!$A$2:$V$2329, 2,FALSE), "")</f>
        <v/>
      </c>
      <c r="E323" s="34"/>
      <c r="F323" s="34"/>
      <c r="G323" s="31" t="str">
        <f t="shared" ca="1" si="15"/>
        <v/>
      </c>
      <c r="H323" s="31" t="str">
        <f t="shared" ca="1" si="16"/>
        <v/>
      </c>
      <c r="I323" s="36" t="str">
        <f>IF($A323 = "", "",
IF(COUNTIF(MINIMUM_DAY_DATES[], Attendance!J323) &gt; 0, VLOOKUP(Attendance!$G323,MINIMUM_DAY_PERIOD_SCHEDULE[], 2,TRUE),
IF(COUNTIF(RALLY_DATES[], Attendance!J323) &gt; 0, VLOOKUP(Attendance!$G323,RALLY_PERIOD_SCHEDULE[], 2,TRUE),
IF(WEEKDAY(Attendance!$J323) = 2,
       IF(COUNTIF(FINALS_WEEK_MONDAY_DATE[],Attendance!$J323) &gt; 0, VLOOKUP(Attendance!$G323,FINALS_WEEK_MONDAY_PERIOD_SCHEDULE[],2,TRUE),
       VLOOKUP(Attendance!$G323,REGULAR_WEEK_SCHEDULE[],6,TRUE)),
IF(WEEKDAY($J323) = 3,
       IF(COUNTIF(FINALS_WEEK_TUESDAY_DATE[],Attendance!$J323) &gt; 0, VLOOKUP(Attendance!$G323,FINALS_WEEK_TUESDAY_PERIOD_SCHEDULE[],2,TRUE),
       VLOOKUP(Attendance!$G323,REGULAR_WEEK_SCHEDULE[[Tuesday]:[Period]],5,TRUE)),
IF(WEEKDAY(Attendance!$J323) = 4,
        IF(COUNTIF(BLOCK_WEDNESDAY_DATES[],Attendance!$J323) &gt; 0, VLOOKUP(Attendance!$G323,BLOCK_WEDNESDAY_PERIOD_SCHEDULE[],2,TRUE),
        IF(COUNTIF(FINALS_WEEK_WEDNESDAY_DATE[],Attendance!$J323) &gt; 0, VLOOKUP(Attendance!$G323,FINALS_WEEK_WEDNESDAY_PERIOD_SCHEDULE[],2,TRUE),
       VLOOKUP(Attendance!$G323,REGULAR_WEEK_SCHEDULE[[Wednesday]:[Period]],4,TRUE))),
IF(WEEKDAY($J323) = 5,
       IF(COUNTIF(BLOCK_THURSDAY_DATES[],Attendance!$J323) &gt; 0, VLOOKUP(Attendance!$G323,BLOCK_THURSDAY_PERIOD_SCHEDULE[],2,TRUE),
       IF(COUNTIF(FINALS_WEEK_THURSDAY_DATE[],Attendance!$J323) &gt; 0, VLOOKUP(Attendance!$G323,FINALS_WEEK_THURSDAY_PERIOD_SCHEDULE[],2,TRUE),
       VLOOKUP(Attendance!$G323,REGULAR_WEEK_SCHEDULE[[Thursday]:[Period]],3,TRUE))),
IF(WEEKDAY(Attendance!$J323) = 6,
       IF(COUNTIF(FINALS_WEEK_FRIDAY_DATE[],Attendance!$J323) &gt; 0, VLOOKUP(Attendance!$G323,FINALS_WEEK_FRIDAY_PERIOD_SCHEDULE[],2,TRUE),
       VLOOKUP(Attendance!$G323,REGULAR_WEEK_SCHEDULE[[Friday]:[Period]],2,TRUE))))))))))</f>
        <v/>
      </c>
      <c r="J323" s="32" t="str">
        <f t="shared" ca="1" si="17"/>
        <v/>
      </c>
      <c r="K323" s="32" t="str">
        <f>IF($A323 &lt;&gt; "",VLOOKUP($A323,'Student reference sheet'!$A$2:$V$2329, 7,FALSE), "")</f>
        <v/>
      </c>
      <c r="L323" s="30" t="str">
        <f>IF($A323 ="", "", VLOOKUP($A323, 'Student reference sheet'!$A$2:$Z$2603,23,FALSE))</f>
        <v/>
      </c>
      <c r="M323" s="30" t="str">
        <f>IF($A323 ="", "", VLOOKUP($A323, 'Student reference sheet'!$A$2:$Z$2603,24,FALSE))</f>
        <v/>
      </c>
      <c r="N323" s="30" t="str">
        <f>IF($A323 ="", "", VLOOKUP($A323, 'Student reference sheet'!$A$2:$Z$2603,26,FALSE))</f>
        <v/>
      </c>
      <c r="O323" s="30" t="str">
        <f>IF($A323 ="", "", VLOOKUP($A323, 'Student reference sheet'!$A$2:$Z$2603,25,FALSE))</f>
        <v/>
      </c>
      <c r="P323" s="30" t="str">
        <f>IF($A323 = "", "", IF(OR(VLOOKUP($A323,'Student reference sheet'!$A$2:$V$2400,8,FALSE) = "R",  VLOOKUP($A323,'Student reference sheet'!$A$2:$V$2400,8,FALSE) = "L"), "X", ""))</f>
        <v/>
      </c>
      <c r="Q323" s="30" t="str">
        <f>IF($A323 ="", "", VLOOKUP($A323, 'Student reference sheet'!$A$2:$V$2603,22,FALSE))</f>
        <v/>
      </c>
      <c r="R323" s="30" t="str">
        <f>IF($A323 &lt;&gt; "",VLOOKUP($A323,'Student reference sheet'!$A$2:$V$2329, 5,FALSE), "")</f>
        <v/>
      </c>
      <c r="S323" s="30" t="str">
        <f>IF($A323 &lt;&gt; "",VLOOKUP($A323,'Student reference sheet'!$A$2:$V$2329, 6,FALSE), "")</f>
        <v/>
      </c>
      <c r="T323" s="30" t="str">
        <f>IF($A323 = "","",
IF(VLOOKUP($A323,'Student reference sheet'!$A$2:$V$2329, 10,FALSE) = "Y", "Hispanic",
IF(VLOOKUP($A323,'Student reference sheet'!$A$2:$V$2329,11,FALSE) &lt;&gt; "",
IF(VLOOKUP($A323,'Student reference sheet'!$A$2:$V$2329,11,FALSE) = "UNK", "Unknown", VLOOKUP(VALUE(VLOOKUP($A323,'Student reference sheet'!$A$2:$V$2329,11,FALSE)),'Ethnicity Reference'!$A$2:$B$22,2,FALSE)),
IF(VLOOKUP($A323,'Student reference sheet'!$A$2:$V$2329,9,FALSE) &lt;&gt; "", VLOOKUP(VALUE(VLOOKUP($A323,'Student reference sheet'!$A$2:$V$2329,9,FALSE)),'Ethnicity Reference'!$A$2:$B$22,2,FALSE),"Unknown"))))</f>
        <v/>
      </c>
      <c r="U323" s="34"/>
    </row>
    <row r="324" spans="1:21" ht="15.75">
      <c r="A324" s="47"/>
      <c r="B324" s="33"/>
      <c r="C324" s="30" t="str">
        <f>IF($A324 &lt;&gt; "",VLOOKUP($A324,'Student reference sheet'!$A$2:$V$2329, 3,FALSE), "")</f>
        <v/>
      </c>
      <c r="D324" s="30" t="str">
        <f>IF($A324 &lt;&gt; "",VLOOKUP($A324,'Student reference sheet'!$A$2:$V$2329, 2,FALSE), "")</f>
        <v/>
      </c>
      <c r="E324" s="34"/>
      <c r="F324" s="34"/>
      <c r="G324" s="31" t="str">
        <f t="shared" ca="1" si="15"/>
        <v/>
      </c>
      <c r="H324" s="31" t="str">
        <f t="shared" ca="1" si="16"/>
        <v/>
      </c>
      <c r="I324" s="36" t="str">
        <f>IF($A324 = "", "",
IF(COUNTIF(MINIMUM_DAY_DATES[], Attendance!J324) &gt; 0, VLOOKUP(Attendance!$G324,MINIMUM_DAY_PERIOD_SCHEDULE[], 2,TRUE),
IF(COUNTIF(RALLY_DATES[], Attendance!J324) &gt; 0, VLOOKUP(Attendance!$G324,RALLY_PERIOD_SCHEDULE[], 2,TRUE),
IF(WEEKDAY(Attendance!$J324) = 2,
       IF(COUNTIF(FINALS_WEEK_MONDAY_DATE[],Attendance!$J324) &gt; 0, VLOOKUP(Attendance!$G324,FINALS_WEEK_MONDAY_PERIOD_SCHEDULE[],2,TRUE),
       VLOOKUP(Attendance!$G324,REGULAR_WEEK_SCHEDULE[],6,TRUE)),
IF(WEEKDAY($J324) = 3,
       IF(COUNTIF(FINALS_WEEK_TUESDAY_DATE[],Attendance!$J324) &gt; 0, VLOOKUP(Attendance!$G324,FINALS_WEEK_TUESDAY_PERIOD_SCHEDULE[],2,TRUE),
       VLOOKUP(Attendance!$G324,REGULAR_WEEK_SCHEDULE[[Tuesday]:[Period]],5,TRUE)),
IF(WEEKDAY(Attendance!$J324) = 4,
        IF(COUNTIF(BLOCK_WEDNESDAY_DATES[],Attendance!$J324) &gt; 0, VLOOKUP(Attendance!$G324,BLOCK_WEDNESDAY_PERIOD_SCHEDULE[],2,TRUE),
        IF(COUNTIF(FINALS_WEEK_WEDNESDAY_DATE[],Attendance!$J324) &gt; 0, VLOOKUP(Attendance!$G324,FINALS_WEEK_WEDNESDAY_PERIOD_SCHEDULE[],2,TRUE),
       VLOOKUP(Attendance!$G324,REGULAR_WEEK_SCHEDULE[[Wednesday]:[Period]],4,TRUE))),
IF(WEEKDAY($J324) = 5,
       IF(COUNTIF(BLOCK_THURSDAY_DATES[],Attendance!$J324) &gt; 0, VLOOKUP(Attendance!$G324,BLOCK_THURSDAY_PERIOD_SCHEDULE[],2,TRUE),
       IF(COUNTIF(FINALS_WEEK_THURSDAY_DATE[],Attendance!$J324) &gt; 0, VLOOKUP(Attendance!$G324,FINALS_WEEK_THURSDAY_PERIOD_SCHEDULE[],2,TRUE),
       VLOOKUP(Attendance!$G324,REGULAR_WEEK_SCHEDULE[[Thursday]:[Period]],3,TRUE))),
IF(WEEKDAY(Attendance!$J324) = 6,
       IF(COUNTIF(FINALS_WEEK_FRIDAY_DATE[],Attendance!$J324) &gt; 0, VLOOKUP(Attendance!$G324,FINALS_WEEK_FRIDAY_PERIOD_SCHEDULE[],2,TRUE),
       VLOOKUP(Attendance!$G324,REGULAR_WEEK_SCHEDULE[[Friday]:[Period]],2,TRUE))))))))))</f>
        <v/>
      </c>
      <c r="J324" s="32" t="str">
        <f t="shared" ca="1" si="17"/>
        <v/>
      </c>
      <c r="K324" s="32" t="str">
        <f>IF($A324 &lt;&gt; "",VLOOKUP($A324,'Student reference sheet'!$A$2:$V$2329, 7,FALSE), "")</f>
        <v/>
      </c>
      <c r="L324" s="30" t="str">
        <f>IF($A324 ="", "", VLOOKUP($A324, 'Student reference sheet'!$A$2:$Z$2603,23,FALSE))</f>
        <v/>
      </c>
      <c r="M324" s="30" t="str">
        <f>IF($A324 ="", "", VLOOKUP($A324, 'Student reference sheet'!$A$2:$Z$2603,24,FALSE))</f>
        <v/>
      </c>
      <c r="N324" s="30" t="str">
        <f>IF($A324 ="", "", VLOOKUP($A324, 'Student reference sheet'!$A$2:$Z$2603,26,FALSE))</f>
        <v/>
      </c>
      <c r="O324" s="30" t="str">
        <f>IF($A324 ="", "", VLOOKUP($A324, 'Student reference sheet'!$A$2:$Z$2603,25,FALSE))</f>
        <v/>
      </c>
      <c r="P324" s="30" t="str">
        <f>IF($A324 = "", "", IF(OR(VLOOKUP($A324,'Student reference sheet'!$A$2:$V$2400,8,FALSE) = "R",  VLOOKUP($A324,'Student reference sheet'!$A$2:$V$2400,8,FALSE) = "L"), "X", ""))</f>
        <v/>
      </c>
      <c r="Q324" s="30" t="str">
        <f>IF($A324 ="", "", VLOOKUP($A324, 'Student reference sheet'!$A$2:$V$2603,22,FALSE))</f>
        <v/>
      </c>
      <c r="R324" s="30" t="str">
        <f>IF($A324 &lt;&gt; "",VLOOKUP($A324,'Student reference sheet'!$A$2:$V$2329, 5,FALSE), "")</f>
        <v/>
      </c>
      <c r="S324" s="30" t="str">
        <f>IF($A324 &lt;&gt; "",VLOOKUP($A324,'Student reference sheet'!$A$2:$V$2329, 6,FALSE), "")</f>
        <v/>
      </c>
      <c r="T324" s="30" t="str">
        <f>IF($A324 = "","",
IF(VLOOKUP($A324,'Student reference sheet'!$A$2:$V$2329, 10,FALSE) = "Y", "Hispanic",
IF(VLOOKUP($A324,'Student reference sheet'!$A$2:$V$2329,11,FALSE) &lt;&gt; "",
IF(VLOOKUP($A324,'Student reference sheet'!$A$2:$V$2329,11,FALSE) = "UNK", "Unknown", VLOOKUP(VALUE(VLOOKUP($A324,'Student reference sheet'!$A$2:$V$2329,11,FALSE)),'Ethnicity Reference'!$A$2:$B$22,2,FALSE)),
IF(VLOOKUP($A324,'Student reference sheet'!$A$2:$V$2329,9,FALSE) &lt;&gt; "", VLOOKUP(VALUE(VLOOKUP($A324,'Student reference sheet'!$A$2:$V$2329,9,FALSE)),'Ethnicity Reference'!$A$2:$B$22,2,FALSE),"Unknown"))))</f>
        <v/>
      </c>
      <c r="U324" s="34"/>
    </row>
    <row r="325" spans="1:21" ht="15.75">
      <c r="A325" s="47"/>
      <c r="B325" s="33"/>
      <c r="C325" s="30" t="str">
        <f>IF($A325 &lt;&gt; "",VLOOKUP($A325,'Student reference sheet'!$A$2:$V$2329, 3,FALSE), "")</f>
        <v/>
      </c>
      <c r="D325" s="30" t="str">
        <f>IF($A325 &lt;&gt; "",VLOOKUP($A325,'Student reference sheet'!$A$2:$V$2329, 2,FALSE), "")</f>
        <v/>
      </c>
      <c r="E325" s="34"/>
      <c r="F325" s="34"/>
      <c r="G325" s="31" t="str">
        <f t="shared" ca="1" si="15"/>
        <v/>
      </c>
      <c r="H325" s="31" t="str">
        <f t="shared" ca="1" si="16"/>
        <v/>
      </c>
      <c r="I325" s="36" t="str">
        <f>IF($A325 = "", "",
IF(COUNTIF(MINIMUM_DAY_DATES[], Attendance!J325) &gt; 0, VLOOKUP(Attendance!$G325,MINIMUM_DAY_PERIOD_SCHEDULE[], 2,TRUE),
IF(COUNTIF(RALLY_DATES[], Attendance!J325) &gt; 0, VLOOKUP(Attendance!$G325,RALLY_PERIOD_SCHEDULE[], 2,TRUE),
IF(WEEKDAY(Attendance!$J325) = 2,
       IF(COUNTIF(FINALS_WEEK_MONDAY_DATE[],Attendance!$J325) &gt; 0, VLOOKUP(Attendance!$G325,FINALS_WEEK_MONDAY_PERIOD_SCHEDULE[],2,TRUE),
       VLOOKUP(Attendance!$G325,REGULAR_WEEK_SCHEDULE[],6,TRUE)),
IF(WEEKDAY($J325) = 3,
       IF(COUNTIF(FINALS_WEEK_TUESDAY_DATE[],Attendance!$J325) &gt; 0, VLOOKUP(Attendance!$G325,FINALS_WEEK_TUESDAY_PERIOD_SCHEDULE[],2,TRUE),
       VLOOKUP(Attendance!$G325,REGULAR_WEEK_SCHEDULE[[Tuesday]:[Period]],5,TRUE)),
IF(WEEKDAY(Attendance!$J325) = 4,
        IF(COUNTIF(BLOCK_WEDNESDAY_DATES[],Attendance!$J325) &gt; 0, VLOOKUP(Attendance!$G325,BLOCK_WEDNESDAY_PERIOD_SCHEDULE[],2,TRUE),
        IF(COUNTIF(FINALS_WEEK_WEDNESDAY_DATE[],Attendance!$J325) &gt; 0, VLOOKUP(Attendance!$G325,FINALS_WEEK_WEDNESDAY_PERIOD_SCHEDULE[],2,TRUE),
       VLOOKUP(Attendance!$G325,REGULAR_WEEK_SCHEDULE[[Wednesday]:[Period]],4,TRUE))),
IF(WEEKDAY($J325) = 5,
       IF(COUNTIF(BLOCK_THURSDAY_DATES[],Attendance!$J325) &gt; 0, VLOOKUP(Attendance!$G325,BLOCK_THURSDAY_PERIOD_SCHEDULE[],2,TRUE),
       IF(COUNTIF(FINALS_WEEK_THURSDAY_DATE[],Attendance!$J325) &gt; 0, VLOOKUP(Attendance!$G325,FINALS_WEEK_THURSDAY_PERIOD_SCHEDULE[],2,TRUE),
       VLOOKUP(Attendance!$G325,REGULAR_WEEK_SCHEDULE[[Thursday]:[Period]],3,TRUE))),
IF(WEEKDAY(Attendance!$J325) = 6,
       IF(COUNTIF(FINALS_WEEK_FRIDAY_DATE[],Attendance!$J325) &gt; 0, VLOOKUP(Attendance!$G325,FINALS_WEEK_FRIDAY_PERIOD_SCHEDULE[],2,TRUE),
       VLOOKUP(Attendance!$G325,REGULAR_WEEK_SCHEDULE[[Friday]:[Period]],2,TRUE))))))))))</f>
        <v/>
      </c>
      <c r="J325" s="32" t="str">
        <f t="shared" ca="1" si="17"/>
        <v/>
      </c>
      <c r="K325" s="32" t="str">
        <f>IF($A325 &lt;&gt; "",VLOOKUP($A325,'Student reference sheet'!$A$2:$V$2329, 7,FALSE), "")</f>
        <v/>
      </c>
      <c r="L325" s="30" t="str">
        <f>IF($A325 ="", "", VLOOKUP($A325, 'Student reference sheet'!$A$2:$Z$2603,23,FALSE))</f>
        <v/>
      </c>
      <c r="M325" s="30" t="str">
        <f>IF($A325 ="", "", VLOOKUP($A325, 'Student reference sheet'!$A$2:$Z$2603,24,FALSE))</f>
        <v/>
      </c>
      <c r="N325" s="30" t="str">
        <f>IF($A325 ="", "", VLOOKUP($A325, 'Student reference sheet'!$A$2:$Z$2603,26,FALSE))</f>
        <v/>
      </c>
      <c r="O325" s="30" t="str">
        <f>IF($A325 ="", "", VLOOKUP($A325, 'Student reference sheet'!$A$2:$Z$2603,25,FALSE))</f>
        <v/>
      </c>
      <c r="P325" s="30" t="str">
        <f>IF($A325 = "", "", IF(OR(VLOOKUP($A325,'Student reference sheet'!$A$2:$V$2400,8,FALSE) = "R",  VLOOKUP($A325,'Student reference sheet'!$A$2:$V$2400,8,FALSE) = "L"), "X", ""))</f>
        <v/>
      </c>
      <c r="Q325" s="30" t="str">
        <f>IF($A325 ="", "", VLOOKUP($A325, 'Student reference sheet'!$A$2:$V$2603,22,FALSE))</f>
        <v/>
      </c>
      <c r="R325" s="30" t="str">
        <f>IF($A325 &lt;&gt; "",VLOOKUP($A325,'Student reference sheet'!$A$2:$V$2329, 5,FALSE), "")</f>
        <v/>
      </c>
      <c r="S325" s="30" t="str">
        <f>IF($A325 &lt;&gt; "",VLOOKUP($A325,'Student reference sheet'!$A$2:$V$2329, 6,FALSE), "")</f>
        <v/>
      </c>
      <c r="T325" s="30" t="str">
        <f>IF($A325 = "","",
IF(VLOOKUP($A325,'Student reference sheet'!$A$2:$V$2329, 10,FALSE) = "Y", "Hispanic",
IF(VLOOKUP($A325,'Student reference sheet'!$A$2:$V$2329,11,FALSE) &lt;&gt; "",
IF(VLOOKUP($A325,'Student reference sheet'!$A$2:$V$2329,11,FALSE) = "UNK", "Unknown", VLOOKUP(VALUE(VLOOKUP($A325,'Student reference sheet'!$A$2:$V$2329,11,FALSE)),'Ethnicity Reference'!$A$2:$B$22,2,FALSE)),
IF(VLOOKUP($A325,'Student reference sheet'!$A$2:$V$2329,9,FALSE) &lt;&gt; "", VLOOKUP(VALUE(VLOOKUP($A325,'Student reference sheet'!$A$2:$V$2329,9,FALSE)),'Ethnicity Reference'!$A$2:$B$22,2,FALSE),"Unknown"))))</f>
        <v/>
      </c>
      <c r="U325" s="34"/>
    </row>
    <row r="326" spans="1:21" ht="15.75">
      <c r="A326" s="47"/>
      <c r="B326" s="33"/>
      <c r="C326" s="30" t="str">
        <f>IF($A326 &lt;&gt; "",VLOOKUP($A326,'Student reference sheet'!$A$2:$V$2329, 3,FALSE), "")</f>
        <v/>
      </c>
      <c r="D326" s="30" t="str">
        <f>IF($A326 &lt;&gt; "",VLOOKUP($A326,'Student reference sheet'!$A$2:$V$2329, 2,FALSE), "")</f>
        <v/>
      </c>
      <c r="E326" s="34"/>
      <c r="F326" s="34"/>
      <c r="G326" s="31" t="str">
        <f t="shared" ca="1" si="15"/>
        <v/>
      </c>
      <c r="H326" s="31" t="str">
        <f t="shared" ca="1" si="16"/>
        <v/>
      </c>
      <c r="I326" s="36" t="str">
        <f>IF($A326 = "", "",
IF(COUNTIF(MINIMUM_DAY_DATES[], Attendance!J326) &gt; 0, VLOOKUP(Attendance!$G326,MINIMUM_DAY_PERIOD_SCHEDULE[], 2,TRUE),
IF(COUNTIF(RALLY_DATES[], Attendance!J326) &gt; 0, VLOOKUP(Attendance!$G326,RALLY_PERIOD_SCHEDULE[], 2,TRUE),
IF(WEEKDAY(Attendance!$J326) = 2,
       IF(COUNTIF(FINALS_WEEK_MONDAY_DATE[],Attendance!$J326) &gt; 0, VLOOKUP(Attendance!$G326,FINALS_WEEK_MONDAY_PERIOD_SCHEDULE[],2,TRUE),
       VLOOKUP(Attendance!$G326,REGULAR_WEEK_SCHEDULE[],6,TRUE)),
IF(WEEKDAY($J326) = 3,
       IF(COUNTIF(FINALS_WEEK_TUESDAY_DATE[],Attendance!$J326) &gt; 0, VLOOKUP(Attendance!$G326,FINALS_WEEK_TUESDAY_PERIOD_SCHEDULE[],2,TRUE),
       VLOOKUP(Attendance!$G326,REGULAR_WEEK_SCHEDULE[[Tuesday]:[Period]],5,TRUE)),
IF(WEEKDAY(Attendance!$J326) = 4,
        IF(COUNTIF(BLOCK_WEDNESDAY_DATES[],Attendance!$J326) &gt; 0, VLOOKUP(Attendance!$G326,BLOCK_WEDNESDAY_PERIOD_SCHEDULE[],2,TRUE),
        IF(COUNTIF(FINALS_WEEK_WEDNESDAY_DATE[],Attendance!$J326) &gt; 0, VLOOKUP(Attendance!$G326,FINALS_WEEK_WEDNESDAY_PERIOD_SCHEDULE[],2,TRUE),
       VLOOKUP(Attendance!$G326,REGULAR_WEEK_SCHEDULE[[Wednesday]:[Period]],4,TRUE))),
IF(WEEKDAY($J326) = 5,
       IF(COUNTIF(BLOCK_THURSDAY_DATES[],Attendance!$J326) &gt; 0, VLOOKUP(Attendance!$G326,BLOCK_THURSDAY_PERIOD_SCHEDULE[],2,TRUE),
       IF(COUNTIF(FINALS_WEEK_THURSDAY_DATE[],Attendance!$J326) &gt; 0, VLOOKUP(Attendance!$G326,FINALS_WEEK_THURSDAY_PERIOD_SCHEDULE[],2,TRUE),
       VLOOKUP(Attendance!$G326,REGULAR_WEEK_SCHEDULE[[Thursday]:[Period]],3,TRUE))),
IF(WEEKDAY(Attendance!$J326) = 6,
       IF(COUNTIF(FINALS_WEEK_FRIDAY_DATE[],Attendance!$J326) &gt; 0, VLOOKUP(Attendance!$G326,FINALS_WEEK_FRIDAY_PERIOD_SCHEDULE[],2,TRUE),
       VLOOKUP(Attendance!$G326,REGULAR_WEEK_SCHEDULE[[Friday]:[Period]],2,TRUE))))))))))</f>
        <v/>
      </c>
      <c r="J326" s="32" t="str">
        <f t="shared" ca="1" si="17"/>
        <v/>
      </c>
      <c r="K326" s="32" t="str">
        <f>IF($A326 &lt;&gt; "",VLOOKUP($A326,'Student reference sheet'!$A$2:$V$2329, 7,FALSE), "")</f>
        <v/>
      </c>
      <c r="L326" s="30" t="str">
        <f>IF($A326 ="", "", VLOOKUP($A326, 'Student reference sheet'!$A$2:$Z$2603,23,FALSE))</f>
        <v/>
      </c>
      <c r="M326" s="30" t="str">
        <f>IF($A326 ="", "", VLOOKUP($A326, 'Student reference sheet'!$A$2:$Z$2603,24,FALSE))</f>
        <v/>
      </c>
      <c r="N326" s="30" t="str">
        <f>IF($A326 ="", "", VLOOKUP($A326, 'Student reference sheet'!$A$2:$Z$2603,26,FALSE))</f>
        <v/>
      </c>
      <c r="O326" s="30" t="str">
        <f>IF($A326 ="", "", VLOOKUP($A326, 'Student reference sheet'!$A$2:$Z$2603,25,FALSE))</f>
        <v/>
      </c>
      <c r="P326" s="30" t="str">
        <f>IF($A326 = "", "", IF(OR(VLOOKUP($A326,'Student reference sheet'!$A$2:$V$2400,8,FALSE) = "R",  VLOOKUP($A326,'Student reference sheet'!$A$2:$V$2400,8,FALSE) = "L"), "X", ""))</f>
        <v/>
      </c>
      <c r="Q326" s="30" t="str">
        <f>IF($A326 ="", "", VLOOKUP($A326, 'Student reference sheet'!$A$2:$V$2603,22,FALSE))</f>
        <v/>
      </c>
      <c r="R326" s="30" t="str">
        <f>IF($A326 &lt;&gt; "",VLOOKUP($A326,'Student reference sheet'!$A$2:$V$2329, 5,FALSE), "")</f>
        <v/>
      </c>
      <c r="S326" s="30" t="str">
        <f>IF($A326 &lt;&gt; "",VLOOKUP($A326,'Student reference sheet'!$A$2:$V$2329, 6,FALSE), "")</f>
        <v/>
      </c>
      <c r="T326" s="30" t="str">
        <f>IF($A326 = "","",
IF(VLOOKUP($A326,'Student reference sheet'!$A$2:$V$2329, 10,FALSE) = "Y", "Hispanic",
IF(VLOOKUP($A326,'Student reference sheet'!$A$2:$V$2329,11,FALSE) &lt;&gt; "",
IF(VLOOKUP($A326,'Student reference sheet'!$A$2:$V$2329,11,FALSE) = "UNK", "Unknown", VLOOKUP(VALUE(VLOOKUP($A326,'Student reference sheet'!$A$2:$V$2329,11,FALSE)),'Ethnicity Reference'!$A$2:$B$22,2,FALSE)),
IF(VLOOKUP($A326,'Student reference sheet'!$A$2:$V$2329,9,FALSE) &lt;&gt; "", VLOOKUP(VALUE(VLOOKUP($A326,'Student reference sheet'!$A$2:$V$2329,9,FALSE)),'Ethnicity Reference'!$A$2:$B$22,2,FALSE),"Unknown"))))</f>
        <v/>
      </c>
      <c r="U326" s="34"/>
    </row>
    <row r="327" spans="1:21" ht="15.75">
      <c r="A327" s="47"/>
      <c r="B327" s="33"/>
      <c r="C327" s="30" t="str">
        <f>IF($A327 &lt;&gt; "",VLOOKUP($A327,'Student reference sheet'!$A$2:$V$2329, 3,FALSE), "")</f>
        <v/>
      </c>
      <c r="D327" s="30" t="str">
        <f>IF($A327 &lt;&gt; "",VLOOKUP($A327,'Student reference sheet'!$A$2:$V$2329, 2,FALSE), "")</f>
        <v/>
      </c>
      <c r="E327" s="34"/>
      <c r="F327" s="34"/>
      <c r="G327" s="31" t="str">
        <f t="shared" ca="1" si="15"/>
        <v/>
      </c>
      <c r="H327" s="31" t="str">
        <f t="shared" ca="1" si="16"/>
        <v/>
      </c>
      <c r="I327" s="36" t="str">
        <f>IF($A327 = "", "",
IF(COUNTIF(MINIMUM_DAY_DATES[], Attendance!J327) &gt; 0, VLOOKUP(Attendance!$G327,MINIMUM_DAY_PERIOD_SCHEDULE[], 2,TRUE),
IF(COUNTIF(RALLY_DATES[], Attendance!J327) &gt; 0, VLOOKUP(Attendance!$G327,RALLY_PERIOD_SCHEDULE[], 2,TRUE),
IF(WEEKDAY(Attendance!$J327) = 2,
       IF(COUNTIF(FINALS_WEEK_MONDAY_DATE[],Attendance!$J327) &gt; 0, VLOOKUP(Attendance!$G327,FINALS_WEEK_MONDAY_PERIOD_SCHEDULE[],2,TRUE),
       VLOOKUP(Attendance!$G327,REGULAR_WEEK_SCHEDULE[],6,TRUE)),
IF(WEEKDAY($J327) = 3,
       IF(COUNTIF(FINALS_WEEK_TUESDAY_DATE[],Attendance!$J327) &gt; 0, VLOOKUP(Attendance!$G327,FINALS_WEEK_TUESDAY_PERIOD_SCHEDULE[],2,TRUE),
       VLOOKUP(Attendance!$G327,REGULAR_WEEK_SCHEDULE[[Tuesday]:[Period]],5,TRUE)),
IF(WEEKDAY(Attendance!$J327) = 4,
        IF(COUNTIF(BLOCK_WEDNESDAY_DATES[],Attendance!$J327) &gt; 0, VLOOKUP(Attendance!$G327,BLOCK_WEDNESDAY_PERIOD_SCHEDULE[],2,TRUE),
        IF(COUNTIF(FINALS_WEEK_WEDNESDAY_DATE[],Attendance!$J327) &gt; 0, VLOOKUP(Attendance!$G327,FINALS_WEEK_WEDNESDAY_PERIOD_SCHEDULE[],2,TRUE),
       VLOOKUP(Attendance!$G327,REGULAR_WEEK_SCHEDULE[[Wednesday]:[Period]],4,TRUE))),
IF(WEEKDAY($J327) = 5,
       IF(COUNTIF(BLOCK_THURSDAY_DATES[],Attendance!$J327) &gt; 0, VLOOKUP(Attendance!$G327,BLOCK_THURSDAY_PERIOD_SCHEDULE[],2,TRUE),
       IF(COUNTIF(FINALS_WEEK_THURSDAY_DATE[],Attendance!$J327) &gt; 0, VLOOKUP(Attendance!$G327,FINALS_WEEK_THURSDAY_PERIOD_SCHEDULE[],2,TRUE),
       VLOOKUP(Attendance!$G327,REGULAR_WEEK_SCHEDULE[[Thursday]:[Period]],3,TRUE))),
IF(WEEKDAY(Attendance!$J327) = 6,
       IF(COUNTIF(FINALS_WEEK_FRIDAY_DATE[],Attendance!$J327) &gt; 0, VLOOKUP(Attendance!$G327,FINALS_WEEK_FRIDAY_PERIOD_SCHEDULE[],2,TRUE),
       VLOOKUP(Attendance!$G327,REGULAR_WEEK_SCHEDULE[[Friday]:[Period]],2,TRUE))))))))))</f>
        <v/>
      </c>
      <c r="J327" s="32" t="str">
        <f t="shared" ca="1" si="17"/>
        <v/>
      </c>
      <c r="K327" s="32" t="str">
        <f>IF($A327 &lt;&gt; "",VLOOKUP($A327,'Student reference sheet'!$A$2:$V$2329, 7,FALSE), "")</f>
        <v/>
      </c>
      <c r="L327" s="30" t="str">
        <f>IF($A327 ="", "", VLOOKUP($A327, 'Student reference sheet'!$A$2:$Z$2603,23,FALSE))</f>
        <v/>
      </c>
      <c r="M327" s="30" t="str">
        <f>IF($A327 ="", "", VLOOKUP($A327, 'Student reference sheet'!$A$2:$Z$2603,24,FALSE))</f>
        <v/>
      </c>
      <c r="N327" s="30" t="str">
        <f>IF($A327 ="", "", VLOOKUP($A327, 'Student reference sheet'!$A$2:$Z$2603,26,FALSE))</f>
        <v/>
      </c>
      <c r="O327" s="30" t="str">
        <f>IF($A327 ="", "", VLOOKUP($A327, 'Student reference sheet'!$A$2:$Z$2603,25,FALSE))</f>
        <v/>
      </c>
      <c r="P327" s="30" t="str">
        <f>IF($A327 = "", "", IF(OR(VLOOKUP($A327,'Student reference sheet'!$A$2:$V$2400,8,FALSE) = "R",  VLOOKUP($A327,'Student reference sheet'!$A$2:$V$2400,8,FALSE) = "L"), "X", ""))</f>
        <v/>
      </c>
      <c r="Q327" s="30" t="str">
        <f>IF($A327 ="", "", VLOOKUP($A327, 'Student reference sheet'!$A$2:$V$2603,22,FALSE))</f>
        <v/>
      </c>
      <c r="R327" s="30" t="str">
        <f>IF($A327 &lt;&gt; "",VLOOKUP($A327,'Student reference sheet'!$A$2:$V$2329, 5,FALSE), "")</f>
        <v/>
      </c>
      <c r="S327" s="30" t="str">
        <f>IF($A327 &lt;&gt; "",VLOOKUP($A327,'Student reference sheet'!$A$2:$V$2329, 6,FALSE), "")</f>
        <v/>
      </c>
      <c r="T327" s="30" t="str">
        <f>IF($A327 = "","",
IF(VLOOKUP($A327,'Student reference sheet'!$A$2:$V$2329, 10,FALSE) = "Y", "Hispanic",
IF(VLOOKUP($A327,'Student reference sheet'!$A$2:$V$2329,11,FALSE) &lt;&gt; "",
IF(VLOOKUP($A327,'Student reference sheet'!$A$2:$V$2329,11,FALSE) = "UNK", "Unknown", VLOOKUP(VALUE(VLOOKUP($A327,'Student reference sheet'!$A$2:$V$2329,11,FALSE)),'Ethnicity Reference'!$A$2:$B$22,2,FALSE)),
IF(VLOOKUP($A327,'Student reference sheet'!$A$2:$V$2329,9,FALSE) &lt;&gt; "", VLOOKUP(VALUE(VLOOKUP($A327,'Student reference sheet'!$A$2:$V$2329,9,FALSE)),'Ethnicity Reference'!$A$2:$B$22,2,FALSE),"Unknown"))))</f>
        <v/>
      </c>
      <c r="U327" s="34"/>
    </row>
    <row r="328" spans="1:21" ht="15.75">
      <c r="A328" s="47"/>
      <c r="B328" s="33"/>
      <c r="C328" s="30" t="str">
        <f>IF($A328 &lt;&gt; "",VLOOKUP($A328,'Student reference sheet'!$A$2:$V$2329, 3,FALSE), "")</f>
        <v/>
      </c>
      <c r="D328" s="30" t="str">
        <f>IF($A328 &lt;&gt; "",VLOOKUP($A328,'Student reference sheet'!$A$2:$V$2329, 2,FALSE), "")</f>
        <v/>
      </c>
      <c r="E328" s="34"/>
      <c r="F328" s="34"/>
      <c r="G328" s="31" t="str">
        <f t="shared" ca="1" si="15"/>
        <v/>
      </c>
      <c r="H328" s="31" t="str">
        <f t="shared" ca="1" si="16"/>
        <v/>
      </c>
      <c r="I328" s="36" t="str">
        <f>IF($A328 = "", "",
IF(COUNTIF(MINIMUM_DAY_DATES[], Attendance!J328) &gt; 0, VLOOKUP(Attendance!$G328,MINIMUM_DAY_PERIOD_SCHEDULE[], 2,TRUE),
IF(COUNTIF(RALLY_DATES[], Attendance!J328) &gt; 0, VLOOKUP(Attendance!$G328,RALLY_PERIOD_SCHEDULE[], 2,TRUE),
IF(WEEKDAY(Attendance!$J328) = 2,
       IF(COUNTIF(FINALS_WEEK_MONDAY_DATE[],Attendance!$J328) &gt; 0, VLOOKUP(Attendance!$G328,FINALS_WEEK_MONDAY_PERIOD_SCHEDULE[],2,TRUE),
       VLOOKUP(Attendance!$G328,REGULAR_WEEK_SCHEDULE[],6,TRUE)),
IF(WEEKDAY($J328) = 3,
       IF(COUNTIF(FINALS_WEEK_TUESDAY_DATE[],Attendance!$J328) &gt; 0, VLOOKUP(Attendance!$G328,FINALS_WEEK_TUESDAY_PERIOD_SCHEDULE[],2,TRUE),
       VLOOKUP(Attendance!$G328,REGULAR_WEEK_SCHEDULE[[Tuesday]:[Period]],5,TRUE)),
IF(WEEKDAY(Attendance!$J328) = 4,
        IF(COUNTIF(BLOCK_WEDNESDAY_DATES[],Attendance!$J328) &gt; 0, VLOOKUP(Attendance!$G328,BLOCK_WEDNESDAY_PERIOD_SCHEDULE[],2,TRUE),
        IF(COUNTIF(FINALS_WEEK_WEDNESDAY_DATE[],Attendance!$J328) &gt; 0, VLOOKUP(Attendance!$G328,FINALS_WEEK_WEDNESDAY_PERIOD_SCHEDULE[],2,TRUE),
       VLOOKUP(Attendance!$G328,REGULAR_WEEK_SCHEDULE[[Wednesday]:[Period]],4,TRUE))),
IF(WEEKDAY($J328) = 5,
       IF(COUNTIF(BLOCK_THURSDAY_DATES[],Attendance!$J328) &gt; 0, VLOOKUP(Attendance!$G328,BLOCK_THURSDAY_PERIOD_SCHEDULE[],2,TRUE),
       IF(COUNTIF(FINALS_WEEK_THURSDAY_DATE[],Attendance!$J328) &gt; 0, VLOOKUP(Attendance!$G328,FINALS_WEEK_THURSDAY_PERIOD_SCHEDULE[],2,TRUE),
       VLOOKUP(Attendance!$G328,REGULAR_WEEK_SCHEDULE[[Thursday]:[Period]],3,TRUE))),
IF(WEEKDAY(Attendance!$J328) = 6,
       IF(COUNTIF(FINALS_WEEK_FRIDAY_DATE[],Attendance!$J328) &gt; 0, VLOOKUP(Attendance!$G328,FINALS_WEEK_FRIDAY_PERIOD_SCHEDULE[],2,TRUE),
       VLOOKUP(Attendance!$G328,REGULAR_WEEK_SCHEDULE[[Friday]:[Period]],2,TRUE))))))))))</f>
        <v/>
      </c>
      <c r="J328" s="32" t="str">
        <f t="shared" ca="1" si="17"/>
        <v/>
      </c>
      <c r="K328" s="32" t="str">
        <f>IF($A328 &lt;&gt; "",VLOOKUP($A328,'Student reference sheet'!$A$2:$V$2329, 7,FALSE), "")</f>
        <v/>
      </c>
      <c r="L328" s="30" t="str">
        <f>IF($A328 ="", "", VLOOKUP($A328, 'Student reference sheet'!$A$2:$Z$2603,23,FALSE))</f>
        <v/>
      </c>
      <c r="M328" s="30" t="str">
        <f>IF($A328 ="", "", VLOOKUP($A328, 'Student reference sheet'!$A$2:$Z$2603,24,FALSE))</f>
        <v/>
      </c>
      <c r="N328" s="30" t="str">
        <f>IF($A328 ="", "", VLOOKUP($A328, 'Student reference sheet'!$A$2:$Z$2603,26,FALSE))</f>
        <v/>
      </c>
      <c r="O328" s="30" t="str">
        <f>IF($A328 ="", "", VLOOKUP($A328, 'Student reference sheet'!$A$2:$Z$2603,25,FALSE))</f>
        <v/>
      </c>
      <c r="P328" s="30" t="str">
        <f>IF($A328 = "", "", IF(OR(VLOOKUP($A328,'Student reference sheet'!$A$2:$V$2400,8,FALSE) = "R",  VLOOKUP($A328,'Student reference sheet'!$A$2:$V$2400,8,FALSE) = "L"), "X", ""))</f>
        <v/>
      </c>
      <c r="Q328" s="30" t="str">
        <f>IF($A328 ="", "", VLOOKUP($A328, 'Student reference sheet'!$A$2:$V$2603,22,FALSE))</f>
        <v/>
      </c>
      <c r="R328" s="30" t="str">
        <f>IF($A328 &lt;&gt; "",VLOOKUP($A328,'Student reference sheet'!$A$2:$V$2329, 5,FALSE), "")</f>
        <v/>
      </c>
      <c r="S328" s="30" t="str">
        <f>IF($A328 &lt;&gt; "",VLOOKUP($A328,'Student reference sheet'!$A$2:$V$2329, 6,FALSE), "")</f>
        <v/>
      </c>
      <c r="T328" s="30" t="str">
        <f>IF($A328 = "","",
IF(VLOOKUP($A328,'Student reference sheet'!$A$2:$V$2329, 10,FALSE) = "Y", "Hispanic",
IF(VLOOKUP($A328,'Student reference sheet'!$A$2:$V$2329,11,FALSE) &lt;&gt; "",
IF(VLOOKUP($A328,'Student reference sheet'!$A$2:$V$2329,11,FALSE) = "UNK", "Unknown", VLOOKUP(VALUE(VLOOKUP($A328,'Student reference sheet'!$A$2:$V$2329,11,FALSE)),'Ethnicity Reference'!$A$2:$B$22,2,FALSE)),
IF(VLOOKUP($A328,'Student reference sheet'!$A$2:$V$2329,9,FALSE) &lt;&gt; "", VLOOKUP(VALUE(VLOOKUP($A328,'Student reference sheet'!$A$2:$V$2329,9,FALSE)),'Ethnicity Reference'!$A$2:$B$22,2,FALSE),"Unknown"))))</f>
        <v/>
      </c>
      <c r="U328" s="34"/>
    </row>
    <row r="329" spans="1:21" ht="15.75">
      <c r="A329" s="47"/>
      <c r="B329" s="33"/>
      <c r="C329" s="39" t="str">
        <f>IF($A329 &lt;&gt; "",VLOOKUP($A329,'Student reference sheet'!$A$2:$V$2329, 3,FALSE), "")</f>
        <v/>
      </c>
      <c r="D329" s="39" t="str">
        <f>IF($A329 &lt;&gt; "",VLOOKUP($A329,'Student reference sheet'!$A$2:$V$2329, 2,FALSE), "")</f>
        <v/>
      </c>
      <c r="E329" s="35"/>
      <c r="F329" s="34"/>
      <c r="G329" s="40" t="str">
        <f t="shared" ca="1" si="15"/>
        <v/>
      </c>
      <c r="H329" s="40" t="str">
        <f t="shared" ca="1" si="16"/>
        <v/>
      </c>
      <c r="I329" s="36" t="str">
        <f>IF($A329 = "", "",
IF(COUNTIF(MINIMUM_DAY_DATES[], Attendance!J329) &gt; 0, VLOOKUP(Attendance!$G329,MINIMUM_DAY_PERIOD_SCHEDULE[], 2,TRUE),
IF(COUNTIF(RALLY_DATES[], Attendance!J329) &gt; 0, VLOOKUP(Attendance!$G329,RALLY_PERIOD_SCHEDULE[], 2,TRUE),
IF(WEEKDAY(Attendance!$J329) = 2,
       IF(COUNTIF(FINALS_WEEK_MONDAY_DATE[],Attendance!$J329) &gt; 0, VLOOKUP(Attendance!$G329,FINALS_WEEK_MONDAY_PERIOD_SCHEDULE[],2,TRUE),
       VLOOKUP(Attendance!$G329,REGULAR_WEEK_SCHEDULE[],6,TRUE)),
IF(WEEKDAY($J329) = 3,
       IF(COUNTIF(FINALS_WEEK_TUESDAY_DATE[],Attendance!$J329) &gt; 0, VLOOKUP(Attendance!$G329,FINALS_WEEK_TUESDAY_PERIOD_SCHEDULE[],2,TRUE),
       VLOOKUP(Attendance!$G329,REGULAR_WEEK_SCHEDULE[[Tuesday]:[Period]],5,TRUE)),
IF(WEEKDAY(Attendance!$J329) = 4,
        IF(COUNTIF(BLOCK_WEDNESDAY_DATES[],Attendance!$J329) &gt; 0, VLOOKUP(Attendance!$G329,BLOCK_WEDNESDAY_PERIOD_SCHEDULE[],2,TRUE),
        IF(COUNTIF(FINALS_WEEK_WEDNESDAY_DATE[],Attendance!$J329) &gt; 0, VLOOKUP(Attendance!$G329,FINALS_WEEK_WEDNESDAY_PERIOD_SCHEDULE[],2,TRUE),
       VLOOKUP(Attendance!$G329,REGULAR_WEEK_SCHEDULE[[Wednesday]:[Period]],4,TRUE))),
IF(WEEKDAY($J329) = 5,
       IF(COUNTIF(BLOCK_THURSDAY_DATES[],Attendance!$J329) &gt; 0, VLOOKUP(Attendance!$G329,BLOCK_THURSDAY_PERIOD_SCHEDULE[],2,TRUE),
       IF(COUNTIF(FINALS_WEEK_THURSDAY_DATE[],Attendance!$J329) &gt; 0, VLOOKUP(Attendance!$G329,FINALS_WEEK_THURSDAY_PERIOD_SCHEDULE[],2,TRUE),
       VLOOKUP(Attendance!$G329,REGULAR_WEEK_SCHEDULE[[Thursday]:[Period]],3,TRUE))),
IF(WEEKDAY(Attendance!$J329) = 6,
       IF(COUNTIF(FINALS_WEEK_FRIDAY_DATE[],Attendance!$J329) &gt; 0, VLOOKUP(Attendance!$G329,FINALS_WEEK_FRIDAY_PERIOD_SCHEDULE[],2,TRUE),
       VLOOKUP(Attendance!$G329,REGULAR_WEEK_SCHEDULE[[Friday]:[Period]],2,TRUE))))))))))</f>
        <v/>
      </c>
      <c r="J329" s="41" t="str">
        <f t="shared" ca="1" si="17"/>
        <v/>
      </c>
      <c r="K329" s="41" t="str">
        <f>IF($A329 &lt;&gt; "",VLOOKUP($A329,'Student reference sheet'!$A$2:$V$2329, 7,FALSE), "")</f>
        <v/>
      </c>
      <c r="L329" s="30" t="str">
        <f>IF($A329 ="", "", VLOOKUP($A329, 'Student reference sheet'!$A$2:$Z$2603,23,FALSE))</f>
        <v/>
      </c>
      <c r="M329" s="30" t="str">
        <f>IF($A329 ="", "", VLOOKUP($A329, 'Student reference sheet'!$A$2:$Z$2603,24,FALSE))</f>
        <v/>
      </c>
      <c r="N329" s="30" t="str">
        <f>IF($A329 ="", "", VLOOKUP($A329, 'Student reference sheet'!$A$2:$Z$2603,26,FALSE))</f>
        <v/>
      </c>
      <c r="O329" s="30" t="str">
        <f>IF($A329 ="", "", VLOOKUP($A329, 'Student reference sheet'!$A$2:$Z$2603,25,FALSE))</f>
        <v/>
      </c>
      <c r="P329" s="39" t="str">
        <f>IF($A329 = "", "", IF(OR(VLOOKUP($A329,'Student reference sheet'!$A$2:$V$2400,8,FALSE) = "R",  VLOOKUP($A329,'Student reference sheet'!$A$2:$V$2400,8,FALSE) = "L"), "X", ""))</f>
        <v/>
      </c>
      <c r="Q329" s="39" t="str">
        <f>IF($A329 ="", "", VLOOKUP($A329, 'Student reference sheet'!$A$2:$V$2603,22,FALSE))</f>
        <v/>
      </c>
      <c r="R329" s="39" t="str">
        <f>IF($A329 &lt;&gt; "",VLOOKUP($A329,'Student reference sheet'!$A$2:$V$2329, 5,FALSE), "")</f>
        <v/>
      </c>
      <c r="S329" s="39" t="str">
        <f>IF($A329 &lt;&gt; "",VLOOKUP($A329,'Student reference sheet'!$A$2:$V$2329, 6,FALSE), "")</f>
        <v/>
      </c>
      <c r="T329" s="30" t="str">
        <f>IF($A329 = "","",
IF(VLOOKUP($A329,'Student reference sheet'!$A$2:$V$2329, 10,FALSE) = "Y", "Hispanic",
IF(VLOOKUP($A329,'Student reference sheet'!$A$2:$V$2329,11,FALSE) &lt;&gt; "",
IF(VLOOKUP($A329,'Student reference sheet'!$A$2:$V$2329,11,FALSE) = "UNK", "Unknown", VLOOKUP(VALUE(VLOOKUP($A329,'Student reference sheet'!$A$2:$V$2329,11,FALSE)),'Ethnicity Reference'!$A$2:$B$22,2,FALSE)),
IF(VLOOKUP($A329,'Student reference sheet'!$A$2:$V$2329,9,FALSE) &lt;&gt; "", VLOOKUP(VALUE(VLOOKUP($A329,'Student reference sheet'!$A$2:$V$2329,9,FALSE)),'Ethnicity Reference'!$A$2:$B$22,2,FALSE),"Unknown"))))</f>
        <v/>
      </c>
      <c r="U329" s="35"/>
    </row>
    <row r="330" spans="1:21" ht="15.75">
      <c r="A330" s="47"/>
      <c r="B330" s="33"/>
      <c r="C330" s="39" t="str">
        <f>IF($A330 &lt;&gt; "",VLOOKUP($A330,'Student reference sheet'!$A$2:$V$2329, 3,FALSE), "")</f>
        <v/>
      </c>
      <c r="D330" s="39" t="str">
        <f>IF($A330 &lt;&gt; "",VLOOKUP($A330,'Student reference sheet'!$A$2:$V$2329, 2,FALSE), "")</f>
        <v/>
      </c>
      <c r="E330" s="35"/>
      <c r="F330" s="34"/>
      <c r="G330" s="40" t="str">
        <f t="shared" ref="G330:G393" ca="1" si="18">IF(A330 &lt;&gt;"", IF(G330 = "",NOW() - TODAY(), G330), "")</f>
        <v/>
      </c>
      <c r="H330" s="40" t="str">
        <f t="shared" ref="H330:H393" ca="1" si="19">IF(B330 &lt;&gt;"", IF(H330 = "",NOW() - TODAY(), H330), "")</f>
        <v/>
      </c>
      <c r="I330" s="36" t="str">
        <f>IF($A330 = "", "",
IF(COUNTIF(MINIMUM_DAY_DATES[], Attendance!J330) &gt; 0, VLOOKUP(Attendance!$G330,MINIMUM_DAY_PERIOD_SCHEDULE[], 2,TRUE),
IF(COUNTIF(RALLY_DATES[], Attendance!J330) &gt; 0, VLOOKUP(Attendance!$G330,RALLY_PERIOD_SCHEDULE[], 2,TRUE),
IF(WEEKDAY(Attendance!$J330) = 2,
       IF(COUNTIF(FINALS_WEEK_MONDAY_DATE[],Attendance!$J330) &gt; 0, VLOOKUP(Attendance!$G330,FINALS_WEEK_MONDAY_PERIOD_SCHEDULE[],2,TRUE),
       VLOOKUP(Attendance!$G330,REGULAR_WEEK_SCHEDULE[],6,TRUE)),
IF(WEEKDAY($J330) = 3,
       IF(COUNTIF(FINALS_WEEK_TUESDAY_DATE[],Attendance!$J330) &gt; 0, VLOOKUP(Attendance!$G330,FINALS_WEEK_TUESDAY_PERIOD_SCHEDULE[],2,TRUE),
       VLOOKUP(Attendance!$G330,REGULAR_WEEK_SCHEDULE[[Tuesday]:[Period]],5,TRUE)),
IF(WEEKDAY(Attendance!$J330) = 4,
        IF(COUNTIF(BLOCK_WEDNESDAY_DATES[],Attendance!$J330) &gt; 0, VLOOKUP(Attendance!$G330,BLOCK_WEDNESDAY_PERIOD_SCHEDULE[],2,TRUE),
        IF(COUNTIF(FINALS_WEEK_WEDNESDAY_DATE[],Attendance!$J330) &gt; 0, VLOOKUP(Attendance!$G330,FINALS_WEEK_WEDNESDAY_PERIOD_SCHEDULE[],2,TRUE),
       VLOOKUP(Attendance!$G330,REGULAR_WEEK_SCHEDULE[[Wednesday]:[Period]],4,TRUE))),
IF(WEEKDAY($J330) = 5,
       IF(COUNTIF(BLOCK_THURSDAY_DATES[],Attendance!$J330) &gt; 0, VLOOKUP(Attendance!$G330,BLOCK_THURSDAY_PERIOD_SCHEDULE[],2,TRUE),
       IF(COUNTIF(FINALS_WEEK_THURSDAY_DATE[],Attendance!$J330) &gt; 0, VLOOKUP(Attendance!$G330,FINALS_WEEK_THURSDAY_PERIOD_SCHEDULE[],2,TRUE),
       VLOOKUP(Attendance!$G330,REGULAR_WEEK_SCHEDULE[[Thursday]:[Period]],3,TRUE))),
IF(WEEKDAY(Attendance!$J330) = 6,
       IF(COUNTIF(FINALS_WEEK_FRIDAY_DATE[],Attendance!$J330) &gt; 0, VLOOKUP(Attendance!$G330,FINALS_WEEK_FRIDAY_PERIOD_SCHEDULE[],2,TRUE),
       VLOOKUP(Attendance!$G330,REGULAR_WEEK_SCHEDULE[[Friday]:[Period]],2,TRUE))))))))))</f>
        <v/>
      </c>
      <c r="J330" s="41" t="str">
        <f t="shared" ref="J330:J393" ca="1" si="20">IF(A330 &lt;&gt;"", IF(J330 = "",TODAY(), J330), "")</f>
        <v/>
      </c>
      <c r="K330" s="41" t="str">
        <f>IF($A330 &lt;&gt; "",VLOOKUP($A330,'Student reference sheet'!$A$2:$V$2329, 7,FALSE), "")</f>
        <v/>
      </c>
      <c r="L330" s="30" t="str">
        <f>IF($A330 ="", "", VLOOKUP($A330, 'Student reference sheet'!$A$2:$Z$2603,23,FALSE))</f>
        <v/>
      </c>
      <c r="M330" s="30" t="str">
        <f>IF($A330 ="", "", VLOOKUP($A330, 'Student reference sheet'!$A$2:$Z$2603,24,FALSE))</f>
        <v/>
      </c>
      <c r="N330" s="30" t="str">
        <f>IF($A330 ="", "", VLOOKUP($A330, 'Student reference sheet'!$A$2:$Z$2603,26,FALSE))</f>
        <v/>
      </c>
      <c r="O330" s="30" t="str">
        <f>IF($A330 ="", "", VLOOKUP($A330, 'Student reference sheet'!$A$2:$Z$2603,25,FALSE))</f>
        <v/>
      </c>
      <c r="P330" s="39" t="str">
        <f>IF($A330 = "", "", IF(OR(VLOOKUP($A330,'Student reference sheet'!$A$2:$V$2400,8,FALSE) = "R",  VLOOKUP($A330,'Student reference sheet'!$A$2:$V$2400,8,FALSE) = "L"), "X", ""))</f>
        <v/>
      </c>
      <c r="Q330" s="39" t="str">
        <f>IF($A330 ="", "", VLOOKUP($A330, 'Student reference sheet'!$A$2:$V$2603,22,FALSE))</f>
        <v/>
      </c>
      <c r="R330" s="39" t="str">
        <f>IF($A330 &lt;&gt; "",VLOOKUP($A330,'Student reference sheet'!$A$2:$V$2329, 5,FALSE), "")</f>
        <v/>
      </c>
      <c r="S330" s="39" t="str">
        <f>IF($A330 &lt;&gt; "",VLOOKUP($A330,'Student reference sheet'!$A$2:$V$2329, 6,FALSE), "")</f>
        <v/>
      </c>
      <c r="T330" s="30" t="str">
        <f>IF($A330 = "","",
IF(VLOOKUP($A330,'Student reference sheet'!$A$2:$V$2329, 10,FALSE) = "Y", "Hispanic",
IF(VLOOKUP($A330,'Student reference sheet'!$A$2:$V$2329,11,FALSE) &lt;&gt; "",
IF(VLOOKUP($A330,'Student reference sheet'!$A$2:$V$2329,11,FALSE) = "UNK", "Unknown", VLOOKUP(VALUE(VLOOKUP($A330,'Student reference sheet'!$A$2:$V$2329,11,FALSE)),'Ethnicity Reference'!$A$2:$B$22,2,FALSE)),
IF(VLOOKUP($A330,'Student reference sheet'!$A$2:$V$2329,9,FALSE) &lt;&gt; "", VLOOKUP(VALUE(VLOOKUP($A330,'Student reference sheet'!$A$2:$V$2329,9,FALSE)),'Ethnicity Reference'!$A$2:$B$22,2,FALSE),"Unknown"))))</f>
        <v/>
      </c>
      <c r="U330" s="35"/>
    </row>
    <row r="331" spans="1:21" ht="15.75">
      <c r="A331" s="47"/>
      <c r="B331" s="33"/>
      <c r="C331" s="39" t="str">
        <f>IF($A331 &lt;&gt; "",VLOOKUP($A331,'Student reference sheet'!$A$2:$V$2329, 3,FALSE), "")</f>
        <v/>
      </c>
      <c r="D331" s="39" t="str">
        <f>IF($A331 &lt;&gt; "",VLOOKUP($A331,'Student reference sheet'!$A$2:$V$2329, 2,FALSE), "")</f>
        <v/>
      </c>
      <c r="E331" s="35"/>
      <c r="F331" s="34"/>
      <c r="G331" s="40" t="str">
        <f t="shared" ca="1" si="18"/>
        <v/>
      </c>
      <c r="H331" s="40" t="str">
        <f t="shared" ca="1" si="19"/>
        <v/>
      </c>
      <c r="I331" s="36" t="str">
        <f>IF($A331 = "", "",
IF(COUNTIF(MINIMUM_DAY_DATES[], Attendance!J331) &gt; 0, VLOOKUP(Attendance!$G331,MINIMUM_DAY_PERIOD_SCHEDULE[], 2,TRUE),
IF(COUNTIF(RALLY_DATES[], Attendance!J331) &gt; 0, VLOOKUP(Attendance!$G331,RALLY_PERIOD_SCHEDULE[], 2,TRUE),
IF(WEEKDAY(Attendance!$J331) = 2,
       IF(COUNTIF(FINALS_WEEK_MONDAY_DATE[],Attendance!$J331) &gt; 0, VLOOKUP(Attendance!$G331,FINALS_WEEK_MONDAY_PERIOD_SCHEDULE[],2,TRUE),
       VLOOKUP(Attendance!$G331,REGULAR_WEEK_SCHEDULE[],6,TRUE)),
IF(WEEKDAY($J331) = 3,
       IF(COUNTIF(FINALS_WEEK_TUESDAY_DATE[],Attendance!$J331) &gt; 0, VLOOKUP(Attendance!$G331,FINALS_WEEK_TUESDAY_PERIOD_SCHEDULE[],2,TRUE),
       VLOOKUP(Attendance!$G331,REGULAR_WEEK_SCHEDULE[[Tuesday]:[Period]],5,TRUE)),
IF(WEEKDAY(Attendance!$J331) = 4,
        IF(COUNTIF(BLOCK_WEDNESDAY_DATES[],Attendance!$J331) &gt; 0, VLOOKUP(Attendance!$G331,BLOCK_WEDNESDAY_PERIOD_SCHEDULE[],2,TRUE),
        IF(COUNTIF(FINALS_WEEK_WEDNESDAY_DATE[],Attendance!$J331) &gt; 0, VLOOKUP(Attendance!$G331,FINALS_WEEK_WEDNESDAY_PERIOD_SCHEDULE[],2,TRUE),
       VLOOKUP(Attendance!$G331,REGULAR_WEEK_SCHEDULE[[Wednesday]:[Period]],4,TRUE))),
IF(WEEKDAY($J331) = 5,
       IF(COUNTIF(BLOCK_THURSDAY_DATES[],Attendance!$J331) &gt; 0, VLOOKUP(Attendance!$G331,BLOCK_THURSDAY_PERIOD_SCHEDULE[],2,TRUE),
       IF(COUNTIF(FINALS_WEEK_THURSDAY_DATE[],Attendance!$J331) &gt; 0, VLOOKUP(Attendance!$G331,FINALS_WEEK_THURSDAY_PERIOD_SCHEDULE[],2,TRUE),
       VLOOKUP(Attendance!$G331,REGULAR_WEEK_SCHEDULE[[Thursday]:[Period]],3,TRUE))),
IF(WEEKDAY(Attendance!$J331) = 6,
       IF(COUNTIF(FINALS_WEEK_FRIDAY_DATE[],Attendance!$J331) &gt; 0, VLOOKUP(Attendance!$G331,FINALS_WEEK_FRIDAY_PERIOD_SCHEDULE[],2,TRUE),
       VLOOKUP(Attendance!$G331,REGULAR_WEEK_SCHEDULE[[Friday]:[Period]],2,TRUE))))))))))</f>
        <v/>
      </c>
      <c r="J331" s="41" t="str">
        <f t="shared" ca="1" si="20"/>
        <v/>
      </c>
      <c r="K331" s="41" t="str">
        <f>IF($A331 &lt;&gt; "",VLOOKUP($A331,'Student reference sheet'!$A$2:$V$2329, 7,FALSE), "")</f>
        <v/>
      </c>
      <c r="L331" s="30" t="str">
        <f>IF($A331 ="", "", VLOOKUP($A331, 'Student reference sheet'!$A$2:$Z$2603,23,FALSE))</f>
        <v/>
      </c>
      <c r="M331" s="30" t="str">
        <f>IF($A331 ="", "", VLOOKUP($A331, 'Student reference sheet'!$A$2:$Z$2603,24,FALSE))</f>
        <v/>
      </c>
      <c r="N331" s="30" t="str">
        <f>IF($A331 ="", "", VLOOKUP($A331, 'Student reference sheet'!$A$2:$Z$2603,26,FALSE))</f>
        <v/>
      </c>
      <c r="O331" s="30" t="str">
        <f>IF($A331 ="", "", VLOOKUP($A331, 'Student reference sheet'!$A$2:$Z$2603,25,FALSE))</f>
        <v/>
      </c>
      <c r="P331" s="39" t="str">
        <f>IF($A331 = "", "", IF(OR(VLOOKUP($A331,'Student reference sheet'!$A$2:$V$2400,8,FALSE) = "R",  VLOOKUP($A331,'Student reference sheet'!$A$2:$V$2400,8,FALSE) = "L"), "X", ""))</f>
        <v/>
      </c>
      <c r="Q331" s="39" t="str">
        <f>IF($A331 ="", "", VLOOKUP($A331, 'Student reference sheet'!$A$2:$V$2603,22,FALSE))</f>
        <v/>
      </c>
      <c r="R331" s="39" t="str">
        <f>IF($A331 &lt;&gt; "",VLOOKUP($A331,'Student reference sheet'!$A$2:$V$2329, 5,FALSE), "")</f>
        <v/>
      </c>
      <c r="S331" s="39" t="str">
        <f>IF($A331 &lt;&gt; "",VLOOKUP($A331,'Student reference sheet'!$A$2:$V$2329, 6,FALSE), "")</f>
        <v/>
      </c>
      <c r="T331" s="30" t="str">
        <f>IF($A331 = "","",
IF(VLOOKUP($A331,'Student reference sheet'!$A$2:$V$2329, 10,FALSE) = "Y", "Hispanic",
IF(VLOOKUP($A331,'Student reference sheet'!$A$2:$V$2329,11,FALSE) &lt;&gt; "",
IF(VLOOKUP($A331,'Student reference sheet'!$A$2:$V$2329,11,FALSE) = "UNK", "Unknown", VLOOKUP(VALUE(VLOOKUP($A331,'Student reference sheet'!$A$2:$V$2329,11,FALSE)),'Ethnicity Reference'!$A$2:$B$22,2,FALSE)),
IF(VLOOKUP($A331,'Student reference sheet'!$A$2:$V$2329,9,FALSE) &lt;&gt; "", VLOOKUP(VALUE(VLOOKUP($A331,'Student reference sheet'!$A$2:$V$2329,9,FALSE)),'Ethnicity Reference'!$A$2:$B$22,2,FALSE),"Unknown"))))</f>
        <v/>
      </c>
      <c r="U331" s="35"/>
    </row>
    <row r="332" spans="1:21" ht="15.75">
      <c r="A332" s="47"/>
      <c r="B332" s="33"/>
      <c r="C332" s="39" t="str">
        <f>IF($A332 &lt;&gt; "",VLOOKUP($A332,'Student reference sheet'!$A$2:$V$2329, 3,FALSE), "")</f>
        <v/>
      </c>
      <c r="D332" s="39" t="str">
        <f>IF($A332 &lt;&gt; "",VLOOKUP($A332,'Student reference sheet'!$A$2:$V$2329, 2,FALSE), "")</f>
        <v/>
      </c>
      <c r="E332" s="35"/>
      <c r="F332" s="34"/>
      <c r="G332" s="40" t="str">
        <f t="shared" ca="1" si="18"/>
        <v/>
      </c>
      <c r="H332" s="40" t="str">
        <f t="shared" ca="1" si="19"/>
        <v/>
      </c>
      <c r="I332" s="36" t="str">
        <f>IF($A332 = "", "",
IF(COUNTIF(MINIMUM_DAY_DATES[], Attendance!J332) &gt; 0, VLOOKUP(Attendance!$G332,MINIMUM_DAY_PERIOD_SCHEDULE[], 2,TRUE),
IF(COUNTIF(RALLY_DATES[], Attendance!J332) &gt; 0, VLOOKUP(Attendance!$G332,RALLY_PERIOD_SCHEDULE[], 2,TRUE),
IF(WEEKDAY(Attendance!$J332) = 2,
       IF(COUNTIF(FINALS_WEEK_MONDAY_DATE[],Attendance!$J332) &gt; 0, VLOOKUP(Attendance!$G332,FINALS_WEEK_MONDAY_PERIOD_SCHEDULE[],2,TRUE),
       VLOOKUP(Attendance!$G332,REGULAR_WEEK_SCHEDULE[],6,TRUE)),
IF(WEEKDAY($J332) = 3,
       IF(COUNTIF(FINALS_WEEK_TUESDAY_DATE[],Attendance!$J332) &gt; 0, VLOOKUP(Attendance!$G332,FINALS_WEEK_TUESDAY_PERIOD_SCHEDULE[],2,TRUE),
       VLOOKUP(Attendance!$G332,REGULAR_WEEK_SCHEDULE[[Tuesday]:[Period]],5,TRUE)),
IF(WEEKDAY(Attendance!$J332) = 4,
        IF(COUNTIF(BLOCK_WEDNESDAY_DATES[],Attendance!$J332) &gt; 0, VLOOKUP(Attendance!$G332,BLOCK_WEDNESDAY_PERIOD_SCHEDULE[],2,TRUE),
        IF(COUNTIF(FINALS_WEEK_WEDNESDAY_DATE[],Attendance!$J332) &gt; 0, VLOOKUP(Attendance!$G332,FINALS_WEEK_WEDNESDAY_PERIOD_SCHEDULE[],2,TRUE),
       VLOOKUP(Attendance!$G332,REGULAR_WEEK_SCHEDULE[[Wednesday]:[Period]],4,TRUE))),
IF(WEEKDAY($J332) = 5,
       IF(COUNTIF(BLOCK_THURSDAY_DATES[],Attendance!$J332) &gt; 0, VLOOKUP(Attendance!$G332,BLOCK_THURSDAY_PERIOD_SCHEDULE[],2,TRUE),
       IF(COUNTIF(FINALS_WEEK_THURSDAY_DATE[],Attendance!$J332) &gt; 0, VLOOKUP(Attendance!$G332,FINALS_WEEK_THURSDAY_PERIOD_SCHEDULE[],2,TRUE),
       VLOOKUP(Attendance!$G332,REGULAR_WEEK_SCHEDULE[[Thursday]:[Period]],3,TRUE))),
IF(WEEKDAY(Attendance!$J332) = 6,
       IF(COUNTIF(FINALS_WEEK_FRIDAY_DATE[],Attendance!$J332) &gt; 0, VLOOKUP(Attendance!$G332,FINALS_WEEK_FRIDAY_PERIOD_SCHEDULE[],2,TRUE),
       VLOOKUP(Attendance!$G332,REGULAR_WEEK_SCHEDULE[[Friday]:[Period]],2,TRUE))))))))))</f>
        <v/>
      </c>
      <c r="J332" s="41" t="str">
        <f t="shared" ca="1" si="20"/>
        <v/>
      </c>
      <c r="K332" s="41" t="str">
        <f>IF($A332 &lt;&gt; "",VLOOKUP($A332,'Student reference sheet'!$A$2:$V$2329, 7,FALSE), "")</f>
        <v/>
      </c>
      <c r="L332" s="30" t="str">
        <f>IF($A332 ="", "", VLOOKUP($A332, 'Student reference sheet'!$A$2:$Z$2603,23,FALSE))</f>
        <v/>
      </c>
      <c r="M332" s="30" t="str">
        <f>IF($A332 ="", "", VLOOKUP($A332, 'Student reference sheet'!$A$2:$Z$2603,24,FALSE))</f>
        <v/>
      </c>
      <c r="N332" s="30" t="str">
        <f>IF($A332 ="", "", VLOOKUP($A332, 'Student reference sheet'!$A$2:$Z$2603,26,FALSE))</f>
        <v/>
      </c>
      <c r="O332" s="30" t="str">
        <f>IF($A332 ="", "", VLOOKUP($A332, 'Student reference sheet'!$A$2:$Z$2603,25,FALSE))</f>
        <v/>
      </c>
      <c r="P332" s="39" t="str">
        <f>IF($A332 = "", "", IF(OR(VLOOKUP($A332,'Student reference sheet'!$A$2:$V$2400,8,FALSE) = "R",  VLOOKUP($A332,'Student reference sheet'!$A$2:$V$2400,8,FALSE) = "L"), "X", ""))</f>
        <v/>
      </c>
      <c r="Q332" s="39" t="str">
        <f>IF($A332 ="", "", VLOOKUP($A332, 'Student reference sheet'!$A$2:$V$2603,22,FALSE))</f>
        <v/>
      </c>
      <c r="R332" s="39" t="str">
        <f>IF($A332 &lt;&gt; "",VLOOKUP($A332,'Student reference sheet'!$A$2:$V$2329, 5,FALSE), "")</f>
        <v/>
      </c>
      <c r="S332" s="39" t="str">
        <f>IF($A332 &lt;&gt; "",VLOOKUP($A332,'Student reference sheet'!$A$2:$V$2329, 6,FALSE), "")</f>
        <v/>
      </c>
      <c r="T332" s="30" t="str">
        <f>IF($A332 = "","",
IF(VLOOKUP($A332,'Student reference sheet'!$A$2:$V$2329, 10,FALSE) = "Y", "Hispanic",
IF(VLOOKUP($A332,'Student reference sheet'!$A$2:$V$2329,11,FALSE) &lt;&gt; "",
IF(VLOOKUP($A332,'Student reference sheet'!$A$2:$V$2329,11,FALSE) = "UNK", "Unknown", VLOOKUP(VALUE(VLOOKUP($A332,'Student reference sheet'!$A$2:$V$2329,11,FALSE)),'Ethnicity Reference'!$A$2:$B$22,2,FALSE)),
IF(VLOOKUP($A332,'Student reference sheet'!$A$2:$V$2329,9,FALSE) &lt;&gt; "", VLOOKUP(VALUE(VLOOKUP($A332,'Student reference sheet'!$A$2:$V$2329,9,FALSE)),'Ethnicity Reference'!$A$2:$B$22,2,FALSE),"Unknown"))))</f>
        <v/>
      </c>
      <c r="U332" s="35"/>
    </row>
    <row r="333" spans="1:21" ht="15.75">
      <c r="A333" s="47"/>
      <c r="B333" s="33"/>
      <c r="C333" s="39" t="str">
        <f>IF($A333 &lt;&gt; "",VLOOKUP($A333,'Student reference sheet'!$A$2:$V$2329, 3,FALSE), "")</f>
        <v/>
      </c>
      <c r="D333" s="39" t="str">
        <f>IF($A333 &lt;&gt; "",VLOOKUP($A333,'Student reference sheet'!$A$2:$V$2329, 2,FALSE), "")</f>
        <v/>
      </c>
      <c r="E333" s="35"/>
      <c r="F333" s="34"/>
      <c r="G333" s="40" t="str">
        <f t="shared" ca="1" si="18"/>
        <v/>
      </c>
      <c r="H333" s="40" t="str">
        <f t="shared" ca="1" si="19"/>
        <v/>
      </c>
      <c r="I333" s="36" t="str">
        <f>IF($A333 = "", "",
IF(COUNTIF(MINIMUM_DAY_DATES[], Attendance!J333) &gt; 0, VLOOKUP(Attendance!$G333,MINIMUM_DAY_PERIOD_SCHEDULE[], 2,TRUE),
IF(COUNTIF(RALLY_DATES[], Attendance!J333) &gt; 0, VLOOKUP(Attendance!$G333,RALLY_PERIOD_SCHEDULE[], 2,TRUE),
IF(WEEKDAY(Attendance!$J333) = 2,
       IF(COUNTIF(FINALS_WEEK_MONDAY_DATE[],Attendance!$J333) &gt; 0, VLOOKUP(Attendance!$G333,FINALS_WEEK_MONDAY_PERIOD_SCHEDULE[],2,TRUE),
       VLOOKUP(Attendance!$G333,REGULAR_WEEK_SCHEDULE[],6,TRUE)),
IF(WEEKDAY($J333) = 3,
       IF(COUNTIF(FINALS_WEEK_TUESDAY_DATE[],Attendance!$J333) &gt; 0, VLOOKUP(Attendance!$G333,FINALS_WEEK_TUESDAY_PERIOD_SCHEDULE[],2,TRUE),
       VLOOKUP(Attendance!$G333,REGULAR_WEEK_SCHEDULE[[Tuesday]:[Period]],5,TRUE)),
IF(WEEKDAY(Attendance!$J333) = 4,
        IF(COUNTIF(BLOCK_WEDNESDAY_DATES[],Attendance!$J333) &gt; 0, VLOOKUP(Attendance!$G333,BLOCK_WEDNESDAY_PERIOD_SCHEDULE[],2,TRUE),
        IF(COUNTIF(FINALS_WEEK_WEDNESDAY_DATE[],Attendance!$J333) &gt; 0, VLOOKUP(Attendance!$G333,FINALS_WEEK_WEDNESDAY_PERIOD_SCHEDULE[],2,TRUE),
       VLOOKUP(Attendance!$G333,REGULAR_WEEK_SCHEDULE[[Wednesday]:[Period]],4,TRUE))),
IF(WEEKDAY($J333) = 5,
       IF(COUNTIF(BLOCK_THURSDAY_DATES[],Attendance!$J333) &gt; 0, VLOOKUP(Attendance!$G333,BLOCK_THURSDAY_PERIOD_SCHEDULE[],2,TRUE),
       IF(COUNTIF(FINALS_WEEK_THURSDAY_DATE[],Attendance!$J333) &gt; 0, VLOOKUP(Attendance!$G333,FINALS_WEEK_THURSDAY_PERIOD_SCHEDULE[],2,TRUE),
       VLOOKUP(Attendance!$G333,REGULAR_WEEK_SCHEDULE[[Thursday]:[Period]],3,TRUE))),
IF(WEEKDAY(Attendance!$J333) = 6,
       IF(COUNTIF(FINALS_WEEK_FRIDAY_DATE[],Attendance!$J333) &gt; 0, VLOOKUP(Attendance!$G333,FINALS_WEEK_FRIDAY_PERIOD_SCHEDULE[],2,TRUE),
       VLOOKUP(Attendance!$G333,REGULAR_WEEK_SCHEDULE[[Friday]:[Period]],2,TRUE))))))))))</f>
        <v/>
      </c>
      <c r="J333" s="41" t="str">
        <f t="shared" ca="1" si="20"/>
        <v/>
      </c>
      <c r="K333" s="41" t="str">
        <f>IF($A333 &lt;&gt; "",VLOOKUP($A333,'Student reference sheet'!$A$2:$V$2329, 7,FALSE), "")</f>
        <v/>
      </c>
      <c r="L333" s="30" t="str">
        <f>IF($A333 ="", "", VLOOKUP($A333, 'Student reference sheet'!$A$2:$Z$2603,23,FALSE))</f>
        <v/>
      </c>
      <c r="M333" s="30" t="str">
        <f>IF($A333 ="", "", VLOOKUP($A333, 'Student reference sheet'!$A$2:$Z$2603,24,FALSE))</f>
        <v/>
      </c>
      <c r="N333" s="30" t="str">
        <f>IF($A333 ="", "", VLOOKUP($A333, 'Student reference sheet'!$A$2:$Z$2603,26,FALSE))</f>
        <v/>
      </c>
      <c r="O333" s="30" t="str">
        <f>IF($A333 ="", "", VLOOKUP($A333, 'Student reference sheet'!$A$2:$Z$2603,25,FALSE))</f>
        <v/>
      </c>
      <c r="P333" s="39" t="str">
        <f>IF($A333 = "", "", IF(OR(VLOOKUP($A333,'Student reference sheet'!$A$2:$V$2400,8,FALSE) = "R",  VLOOKUP($A333,'Student reference sheet'!$A$2:$V$2400,8,FALSE) = "L"), "X", ""))</f>
        <v/>
      </c>
      <c r="Q333" s="39" t="str">
        <f>IF($A333 ="", "", VLOOKUP($A333, 'Student reference sheet'!$A$2:$V$2603,22,FALSE))</f>
        <v/>
      </c>
      <c r="R333" s="39" t="str">
        <f>IF($A333 &lt;&gt; "",VLOOKUP($A333,'Student reference sheet'!$A$2:$V$2329, 5,FALSE), "")</f>
        <v/>
      </c>
      <c r="S333" s="39" t="str">
        <f>IF($A333 &lt;&gt; "",VLOOKUP($A333,'Student reference sheet'!$A$2:$V$2329, 6,FALSE), "")</f>
        <v/>
      </c>
      <c r="T333" s="30" t="str">
        <f>IF($A333 = "","",
IF(VLOOKUP($A333,'Student reference sheet'!$A$2:$V$2329, 10,FALSE) = "Y", "Hispanic",
IF(VLOOKUP($A333,'Student reference sheet'!$A$2:$V$2329,11,FALSE) &lt;&gt; "",
IF(VLOOKUP($A333,'Student reference sheet'!$A$2:$V$2329,11,FALSE) = "UNK", "Unknown", VLOOKUP(VALUE(VLOOKUP($A333,'Student reference sheet'!$A$2:$V$2329,11,FALSE)),'Ethnicity Reference'!$A$2:$B$22,2,FALSE)),
IF(VLOOKUP($A333,'Student reference sheet'!$A$2:$V$2329,9,FALSE) &lt;&gt; "", VLOOKUP(VALUE(VLOOKUP($A333,'Student reference sheet'!$A$2:$V$2329,9,FALSE)),'Ethnicity Reference'!$A$2:$B$22,2,FALSE),"Unknown"))))</f>
        <v/>
      </c>
      <c r="U333" s="35"/>
    </row>
    <row r="334" spans="1:21" ht="15.75">
      <c r="A334" s="47"/>
      <c r="B334" s="33"/>
      <c r="C334" s="39" t="str">
        <f>IF($A334 &lt;&gt; "",VLOOKUP($A334,'Student reference sheet'!$A$2:$V$2329, 3,FALSE), "")</f>
        <v/>
      </c>
      <c r="D334" s="39" t="str">
        <f>IF($A334 &lt;&gt; "",VLOOKUP($A334,'Student reference sheet'!$A$2:$V$2329, 2,FALSE), "")</f>
        <v/>
      </c>
      <c r="E334" s="35"/>
      <c r="F334" s="34"/>
      <c r="G334" s="40" t="str">
        <f t="shared" ca="1" si="18"/>
        <v/>
      </c>
      <c r="H334" s="40" t="str">
        <f t="shared" ca="1" si="19"/>
        <v/>
      </c>
      <c r="I334" s="36" t="str">
        <f>IF($A334 = "", "",
IF(COUNTIF(MINIMUM_DAY_DATES[], Attendance!J334) &gt; 0, VLOOKUP(Attendance!$G334,MINIMUM_DAY_PERIOD_SCHEDULE[], 2,TRUE),
IF(COUNTIF(RALLY_DATES[], Attendance!J334) &gt; 0, VLOOKUP(Attendance!$G334,RALLY_PERIOD_SCHEDULE[], 2,TRUE),
IF(WEEKDAY(Attendance!$J334) = 2,
       IF(COUNTIF(FINALS_WEEK_MONDAY_DATE[],Attendance!$J334) &gt; 0, VLOOKUP(Attendance!$G334,FINALS_WEEK_MONDAY_PERIOD_SCHEDULE[],2,TRUE),
       VLOOKUP(Attendance!$G334,REGULAR_WEEK_SCHEDULE[],6,TRUE)),
IF(WEEKDAY($J334) = 3,
       IF(COUNTIF(FINALS_WEEK_TUESDAY_DATE[],Attendance!$J334) &gt; 0, VLOOKUP(Attendance!$G334,FINALS_WEEK_TUESDAY_PERIOD_SCHEDULE[],2,TRUE),
       VLOOKUP(Attendance!$G334,REGULAR_WEEK_SCHEDULE[[Tuesday]:[Period]],5,TRUE)),
IF(WEEKDAY(Attendance!$J334) = 4,
        IF(COUNTIF(BLOCK_WEDNESDAY_DATES[],Attendance!$J334) &gt; 0, VLOOKUP(Attendance!$G334,BLOCK_WEDNESDAY_PERIOD_SCHEDULE[],2,TRUE),
        IF(COUNTIF(FINALS_WEEK_WEDNESDAY_DATE[],Attendance!$J334) &gt; 0, VLOOKUP(Attendance!$G334,FINALS_WEEK_WEDNESDAY_PERIOD_SCHEDULE[],2,TRUE),
       VLOOKUP(Attendance!$G334,REGULAR_WEEK_SCHEDULE[[Wednesday]:[Period]],4,TRUE))),
IF(WEEKDAY($J334) = 5,
       IF(COUNTIF(BLOCK_THURSDAY_DATES[],Attendance!$J334) &gt; 0, VLOOKUP(Attendance!$G334,BLOCK_THURSDAY_PERIOD_SCHEDULE[],2,TRUE),
       IF(COUNTIF(FINALS_WEEK_THURSDAY_DATE[],Attendance!$J334) &gt; 0, VLOOKUP(Attendance!$G334,FINALS_WEEK_THURSDAY_PERIOD_SCHEDULE[],2,TRUE),
       VLOOKUP(Attendance!$G334,REGULAR_WEEK_SCHEDULE[[Thursday]:[Period]],3,TRUE))),
IF(WEEKDAY(Attendance!$J334) = 6,
       IF(COUNTIF(FINALS_WEEK_FRIDAY_DATE[],Attendance!$J334) &gt; 0, VLOOKUP(Attendance!$G334,FINALS_WEEK_FRIDAY_PERIOD_SCHEDULE[],2,TRUE),
       VLOOKUP(Attendance!$G334,REGULAR_WEEK_SCHEDULE[[Friday]:[Period]],2,TRUE))))))))))</f>
        <v/>
      </c>
      <c r="J334" s="41" t="str">
        <f t="shared" ca="1" si="20"/>
        <v/>
      </c>
      <c r="K334" s="41" t="str">
        <f>IF($A334 &lt;&gt; "",VLOOKUP($A334,'Student reference sheet'!$A$2:$V$2329, 7,FALSE), "")</f>
        <v/>
      </c>
      <c r="L334" s="30" t="str">
        <f>IF($A334 ="", "", VLOOKUP($A334, 'Student reference sheet'!$A$2:$Z$2603,23,FALSE))</f>
        <v/>
      </c>
      <c r="M334" s="30" t="str">
        <f>IF($A334 ="", "", VLOOKUP($A334, 'Student reference sheet'!$A$2:$Z$2603,24,FALSE))</f>
        <v/>
      </c>
      <c r="N334" s="30" t="str">
        <f>IF($A334 ="", "", VLOOKUP($A334, 'Student reference sheet'!$A$2:$Z$2603,26,FALSE))</f>
        <v/>
      </c>
      <c r="O334" s="30" t="str">
        <f>IF($A334 ="", "", VLOOKUP($A334, 'Student reference sheet'!$A$2:$Z$2603,25,FALSE))</f>
        <v/>
      </c>
      <c r="P334" s="39" t="str">
        <f>IF($A334 = "", "", IF(OR(VLOOKUP($A334,'Student reference sheet'!$A$2:$V$2400,8,FALSE) = "R",  VLOOKUP($A334,'Student reference sheet'!$A$2:$V$2400,8,FALSE) = "L"), "X", ""))</f>
        <v/>
      </c>
      <c r="Q334" s="39" t="str">
        <f>IF($A334 ="", "", VLOOKUP($A334, 'Student reference sheet'!$A$2:$V$2603,22,FALSE))</f>
        <v/>
      </c>
      <c r="R334" s="39" t="str">
        <f>IF($A334 &lt;&gt; "",VLOOKUP($A334,'Student reference sheet'!$A$2:$V$2329, 5,FALSE), "")</f>
        <v/>
      </c>
      <c r="S334" s="39" t="str">
        <f>IF($A334 &lt;&gt; "",VLOOKUP($A334,'Student reference sheet'!$A$2:$V$2329, 6,FALSE), "")</f>
        <v/>
      </c>
      <c r="T334" s="30" t="str">
        <f>IF($A334 = "","",
IF(VLOOKUP($A334,'Student reference sheet'!$A$2:$V$2329, 10,FALSE) = "Y", "Hispanic",
IF(VLOOKUP($A334,'Student reference sheet'!$A$2:$V$2329,11,FALSE) &lt;&gt; "",
IF(VLOOKUP($A334,'Student reference sheet'!$A$2:$V$2329,11,FALSE) = "UNK", "Unknown", VLOOKUP(VALUE(VLOOKUP($A334,'Student reference sheet'!$A$2:$V$2329,11,FALSE)),'Ethnicity Reference'!$A$2:$B$22,2,FALSE)),
IF(VLOOKUP($A334,'Student reference sheet'!$A$2:$V$2329,9,FALSE) &lt;&gt; "", VLOOKUP(VALUE(VLOOKUP($A334,'Student reference sheet'!$A$2:$V$2329,9,FALSE)),'Ethnicity Reference'!$A$2:$B$22,2,FALSE),"Unknown"))))</f>
        <v/>
      </c>
      <c r="U334" s="35"/>
    </row>
    <row r="335" spans="1:21" ht="15.75">
      <c r="A335" s="47"/>
      <c r="B335" s="33"/>
      <c r="C335" s="39" t="str">
        <f>IF($A335 &lt;&gt; "",VLOOKUP($A335,'Student reference sheet'!$A$2:$V$2329, 3,FALSE), "")</f>
        <v/>
      </c>
      <c r="D335" s="39" t="str">
        <f>IF($A335 &lt;&gt; "",VLOOKUP($A335,'Student reference sheet'!$A$2:$V$2329, 2,FALSE), "")</f>
        <v/>
      </c>
      <c r="E335" s="35"/>
      <c r="F335" s="34"/>
      <c r="G335" s="40" t="str">
        <f t="shared" ca="1" si="18"/>
        <v/>
      </c>
      <c r="H335" s="40" t="str">
        <f t="shared" ca="1" si="19"/>
        <v/>
      </c>
      <c r="I335" s="36" t="str">
        <f>IF($A335 = "", "",
IF(COUNTIF(MINIMUM_DAY_DATES[], Attendance!J335) &gt; 0, VLOOKUP(Attendance!$G335,MINIMUM_DAY_PERIOD_SCHEDULE[], 2,TRUE),
IF(COUNTIF(RALLY_DATES[], Attendance!J335) &gt; 0, VLOOKUP(Attendance!$G335,RALLY_PERIOD_SCHEDULE[], 2,TRUE),
IF(WEEKDAY(Attendance!$J335) = 2,
       IF(COUNTIF(FINALS_WEEK_MONDAY_DATE[],Attendance!$J335) &gt; 0, VLOOKUP(Attendance!$G335,FINALS_WEEK_MONDAY_PERIOD_SCHEDULE[],2,TRUE),
       VLOOKUP(Attendance!$G335,REGULAR_WEEK_SCHEDULE[],6,TRUE)),
IF(WEEKDAY($J335) = 3,
       IF(COUNTIF(FINALS_WEEK_TUESDAY_DATE[],Attendance!$J335) &gt; 0, VLOOKUP(Attendance!$G335,FINALS_WEEK_TUESDAY_PERIOD_SCHEDULE[],2,TRUE),
       VLOOKUP(Attendance!$G335,REGULAR_WEEK_SCHEDULE[[Tuesday]:[Period]],5,TRUE)),
IF(WEEKDAY(Attendance!$J335) = 4,
        IF(COUNTIF(BLOCK_WEDNESDAY_DATES[],Attendance!$J335) &gt; 0, VLOOKUP(Attendance!$G335,BLOCK_WEDNESDAY_PERIOD_SCHEDULE[],2,TRUE),
        IF(COUNTIF(FINALS_WEEK_WEDNESDAY_DATE[],Attendance!$J335) &gt; 0, VLOOKUP(Attendance!$G335,FINALS_WEEK_WEDNESDAY_PERIOD_SCHEDULE[],2,TRUE),
       VLOOKUP(Attendance!$G335,REGULAR_WEEK_SCHEDULE[[Wednesday]:[Period]],4,TRUE))),
IF(WEEKDAY($J335) = 5,
       IF(COUNTIF(BLOCK_THURSDAY_DATES[],Attendance!$J335) &gt; 0, VLOOKUP(Attendance!$G335,BLOCK_THURSDAY_PERIOD_SCHEDULE[],2,TRUE),
       IF(COUNTIF(FINALS_WEEK_THURSDAY_DATE[],Attendance!$J335) &gt; 0, VLOOKUP(Attendance!$G335,FINALS_WEEK_THURSDAY_PERIOD_SCHEDULE[],2,TRUE),
       VLOOKUP(Attendance!$G335,REGULAR_WEEK_SCHEDULE[[Thursday]:[Period]],3,TRUE))),
IF(WEEKDAY(Attendance!$J335) = 6,
       IF(COUNTIF(FINALS_WEEK_FRIDAY_DATE[],Attendance!$J335) &gt; 0, VLOOKUP(Attendance!$G335,FINALS_WEEK_FRIDAY_PERIOD_SCHEDULE[],2,TRUE),
       VLOOKUP(Attendance!$G335,REGULAR_WEEK_SCHEDULE[[Friday]:[Period]],2,TRUE))))))))))</f>
        <v/>
      </c>
      <c r="J335" s="41" t="str">
        <f t="shared" ca="1" si="20"/>
        <v/>
      </c>
      <c r="K335" s="41" t="str">
        <f>IF($A335 &lt;&gt; "",VLOOKUP($A335,'Student reference sheet'!$A$2:$V$2329, 7,FALSE), "")</f>
        <v/>
      </c>
      <c r="L335" s="30" t="str">
        <f>IF($A335 ="", "", VLOOKUP($A335, 'Student reference sheet'!$A$2:$Z$2603,23,FALSE))</f>
        <v/>
      </c>
      <c r="M335" s="30" t="str">
        <f>IF($A335 ="", "", VLOOKUP($A335, 'Student reference sheet'!$A$2:$Z$2603,24,FALSE))</f>
        <v/>
      </c>
      <c r="N335" s="30" t="str">
        <f>IF($A335 ="", "", VLOOKUP($A335, 'Student reference sheet'!$A$2:$Z$2603,26,FALSE))</f>
        <v/>
      </c>
      <c r="O335" s="30" t="str">
        <f>IF($A335 ="", "", VLOOKUP($A335, 'Student reference sheet'!$A$2:$Z$2603,25,FALSE))</f>
        <v/>
      </c>
      <c r="P335" s="39" t="str">
        <f>IF($A335 = "", "", IF(OR(VLOOKUP($A335,'Student reference sheet'!$A$2:$V$2400,8,FALSE) = "R",  VLOOKUP($A335,'Student reference sheet'!$A$2:$V$2400,8,FALSE) = "L"), "X", ""))</f>
        <v/>
      </c>
      <c r="Q335" s="39" t="str">
        <f>IF($A335 ="", "", VLOOKUP($A335, 'Student reference sheet'!$A$2:$V$2603,22,FALSE))</f>
        <v/>
      </c>
      <c r="R335" s="39" t="str">
        <f>IF($A335 &lt;&gt; "",VLOOKUP($A335,'Student reference sheet'!$A$2:$V$2329, 5,FALSE), "")</f>
        <v/>
      </c>
      <c r="S335" s="39" t="str">
        <f>IF($A335 &lt;&gt; "",VLOOKUP($A335,'Student reference sheet'!$A$2:$V$2329, 6,FALSE), "")</f>
        <v/>
      </c>
      <c r="T335" s="30" t="str">
        <f>IF($A335 = "","",
IF(VLOOKUP($A335,'Student reference sheet'!$A$2:$V$2329, 10,FALSE) = "Y", "Hispanic",
IF(VLOOKUP($A335,'Student reference sheet'!$A$2:$V$2329,11,FALSE) &lt;&gt; "",
IF(VLOOKUP($A335,'Student reference sheet'!$A$2:$V$2329,11,FALSE) = "UNK", "Unknown", VLOOKUP(VALUE(VLOOKUP($A335,'Student reference sheet'!$A$2:$V$2329,11,FALSE)),'Ethnicity Reference'!$A$2:$B$22,2,FALSE)),
IF(VLOOKUP($A335,'Student reference sheet'!$A$2:$V$2329,9,FALSE) &lt;&gt; "", VLOOKUP(VALUE(VLOOKUP($A335,'Student reference sheet'!$A$2:$V$2329,9,FALSE)),'Ethnicity Reference'!$A$2:$B$22,2,FALSE),"Unknown"))))</f>
        <v/>
      </c>
      <c r="U335" s="35"/>
    </row>
    <row r="336" spans="1:21" ht="15.75">
      <c r="A336" s="47"/>
      <c r="B336" s="33"/>
      <c r="C336" s="39" t="str">
        <f>IF($A336 &lt;&gt; "",VLOOKUP($A336,'Student reference sheet'!$A$2:$V$2329, 3,FALSE), "")</f>
        <v/>
      </c>
      <c r="D336" s="39" t="str">
        <f>IF($A336 &lt;&gt; "",VLOOKUP($A336,'Student reference sheet'!$A$2:$V$2329, 2,FALSE), "")</f>
        <v/>
      </c>
      <c r="E336" s="35"/>
      <c r="F336" s="34"/>
      <c r="G336" s="40" t="str">
        <f t="shared" ca="1" si="18"/>
        <v/>
      </c>
      <c r="H336" s="40" t="str">
        <f t="shared" ca="1" si="19"/>
        <v/>
      </c>
      <c r="I336" s="36" t="str">
        <f>IF($A336 = "", "",
IF(COUNTIF(MINIMUM_DAY_DATES[], Attendance!J336) &gt; 0, VLOOKUP(Attendance!$G336,MINIMUM_DAY_PERIOD_SCHEDULE[], 2,TRUE),
IF(COUNTIF(RALLY_DATES[], Attendance!J336) &gt; 0, VLOOKUP(Attendance!$G336,RALLY_PERIOD_SCHEDULE[], 2,TRUE),
IF(WEEKDAY(Attendance!$J336) = 2,
       IF(COUNTIF(FINALS_WEEK_MONDAY_DATE[],Attendance!$J336) &gt; 0, VLOOKUP(Attendance!$G336,FINALS_WEEK_MONDAY_PERIOD_SCHEDULE[],2,TRUE),
       VLOOKUP(Attendance!$G336,REGULAR_WEEK_SCHEDULE[],6,TRUE)),
IF(WEEKDAY($J336) = 3,
       IF(COUNTIF(FINALS_WEEK_TUESDAY_DATE[],Attendance!$J336) &gt; 0, VLOOKUP(Attendance!$G336,FINALS_WEEK_TUESDAY_PERIOD_SCHEDULE[],2,TRUE),
       VLOOKUP(Attendance!$G336,REGULAR_WEEK_SCHEDULE[[Tuesday]:[Period]],5,TRUE)),
IF(WEEKDAY(Attendance!$J336) = 4,
        IF(COUNTIF(BLOCK_WEDNESDAY_DATES[],Attendance!$J336) &gt; 0, VLOOKUP(Attendance!$G336,BLOCK_WEDNESDAY_PERIOD_SCHEDULE[],2,TRUE),
        IF(COUNTIF(FINALS_WEEK_WEDNESDAY_DATE[],Attendance!$J336) &gt; 0, VLOOKUP(Attendance!$G336,FINALS_WEEK_WEDNESDAY_PERIOD_SCHEDULE[],2,TRUE),
       VLOOKUP(Attendance!$G336,REGULAR_WEEK_SCHEDULE[[Wednesday]:[Period]],4,TRUE))),
IF(WEEKDAY($J336) = 5,
       IF(COUNTIF(BLOCK_THURSDAY_DATES[],Attendance!$J336) &gt; 0, VLOOKUP(Attendance!$G336,BLOCK_THURSDAY_PERIOD_SCHEDULE[],2,TRUE),
       IF(COUNTIF(FINALS_WEEK_THURSDAY_DATE[],Attendance!$J336) &gt; 0, VLOOKUP(Attendance!$G336,FINALS_WEEK_THURSDAY_PERIOD_SCHEDULE[],2,TRUE),
       VLOOKUP(Attendance!$G336,REGULAR_WEEK_SCHEDULE[[Thursday]:[Period]],3,TRUE))),
IF(WEEKDAY(Attendance!$J336) = 6,
       IF(COUNTIF(FINALS_WEEK_FRIDAY_DATE[],Attendance!$J336) &gt; 0, VLOOKUP(Attendance!$G336,FINALS_WEEK_FRIDAY_PERIOD_SCHEDULE[],2,TRUE),
       VLOOKUP(Attendance!$G336,REGULAR_WEEK_SCHEDULE[[Friday]:[Period]],2,TRUE))))))))))</f>
        <v/>
      </c>
      <c r="J336" s="41" t="str">
        <f t="shared" ca="1" si="20"/>
        <v/>
      </c>
      <c r="K336" s="41" t="str">
        <f>IF($A336 &lt;&gt; "",VLOOKUP($A336,'Student reference sheet'!$A$2:$V$2329, 7,FALSE), "")</f>
        <v/>
      </c>
      <c r="L336" s="30" t="str">
        <f>IF($A336 ="", "", VLOOKUP($A336, 'Student reference sheet'!$A$2:$Z$2603,23,FALSE))</f>
        <v/>
      </c>
      <c r="M336" s="30" t="str">
        <f>IF($A336 ="", "", VLOOKUP($A336, 'Student reference sheet'!$A$2:$Z$2603,24,FALSE))</f>
        <v/>
      </c>
      <c r="N336" s="30" t="str">
        <f>IF($A336 ="", "", VLOOKUP($A336, 'Student reference sheet'!$A$2:$Z$2603,26,FALSE))</f>
        <v/>
      </c>
      <c r="O336" s="30" t="str">
        <f>IF($A336 ="", "", VLOOKUP($A336, 'Student reference sheet'!$A$2:$Z$2603,25,FALSE))</f>
        <v/>
      </c>
      <c r="P336" s="39" t="str">
        <f>IF($A336 = "", "", IF(OR(VLOOKUP($A336,'Student reference sheet'!$A$2:$V$2400,8,FALSE) = "R",  VLOOKUP($A336,'Student reference sheet'!$A$2:$V$2400,8,FALSE) = "L"), "X", ""))</f>
        <v/>
      </c>
      <c r="Q336" s="39" t="str">
        <f>IF($A336 ="", "", VLOOKUP($A336, 'Student reference sheet'!$A$2:$V$2603,22,FALSE))</f>
        <v/>
      </c>
      <c r="R336" s="39" t="str">
        <f>IF($A336 &lt;&gt; "",VLOOKUP($A336,'Student reference sheet'!$A$2:$V$2329, 5,FALSE), "")</f>
        <v/>
      </c>
      <c r="S336" s="39" t="str">
        <f>IF($A336 &lt;&gt; "",VLOOKUP($A336,'Student reference sheet'!$A$2:$V$2329, 6,FALSE), "")</f>
        <v/>
      </c>
      <c r="T336" s="30" t="str">
        <f>IF($A336 = "","",
IF(VLOOKUP($A336,'Student reference sheet'!$A$2:$V$2329, 10,FALSE) = "Y", "Hispanic",
IF(VLOOKUP($A336,'Student reference sheet'!$A$2:$V$2329,11,FALSE) &lt;&gt; "",
IF(VLOOKUP($A336,'Student reference sheet'!$A$2:$V$2329,11,FALSE) = "UNK", "Unknown", VLOOKUP(VALUE(VLOOKUP($A336,'Student reference sheet'!$A$2:$V$2329,11,FALSE)),'Ethnicity Reference'!$A$2:$B$22,2,FALSE)),
IF(VLOOKUP($A336,'Student reference sheet'!$A$2:$V$2329,9,FALSE) &lt;&gt; "", VLOOKUP(VALUE(VLOOKUP($A336,'Student reference sheet'!$A$2:$V$2329,9,FALSE)),'Ethnicity Reference'!$A$2:$B$22,2,FALSE),"Unknown"))))</f>
        <v/>
      </c>
      <c r="U336" s="35"/>
    </row>
    <row r="337" spans="1:21" ht="15.75">
      <c r="A337" s="47"/>
      <c r="B337" s="33"/>
      <c r="C337" s="39" t="str">
        <f>IF($A337 &lt;&gt; "",VLOOKUP($A337,'Student reference sheet'!$A$2:$V$2329, 3,FALSE), "")</f>
        <v/>
      </c>
      <c r="D337" s="39" t="str">
        <f>IF($A337 &lt;&gt; "",VLOOKUP($A337,'Student reference sheet'!$A$2:$V$2329, 2,FALSE), "")</f>
        <v/>
      </c>
      <c r="E337" s="35"/>
      <c r="F337" s="34"/>
      <c r="G337" s="40" t="str">
        <f t="shared" ca="1" si="18"/>
        <v/>
      </c>
      <c r="H337" s="40" t="str">
        <f t="shared" ca="1" si="19"/>
        <v/>
      </c>
      <c r="I337" s="36" t="str">
        <f>IF($A337 = "", "",
IF(COUNTIF(MINIMUM_DAY_DATES[], Attendance!J337) &gt; 0, VLOOKUP(Attendance!$G337,MINIMUM_DAY_PERIOD_SCHEDULE[], 2,TRUE),
IF(COUNTIF(RALLY_DATES[], Attendance!J337) &gt; 0, VLOOKUP(Attendance!$G337,RALLY_PERIOD_SCHEDULE[], 2,TRUE),
IF(WEEKDAY(Attendance!$J337) = 2,
       IF(COUNTIF(FINALS_WEEK_MONDAY_DATE[],Attendance!$J337) &gt; 0, VLOOKUP(Attendance!$G337,FINALS_WEEK_MONDAY_PERIOD_SCHEDULE[],2,TRUE),
       VLOOKUP(Attendance!$G337,REGULAR_WEEK_SCHEDULE[],6,TRUE)),
IF(WEEKDAY($J337) = 3,
       IF(COUNTIF(FINALS_WEEK_TUESDAY_DATE[],Attendance!$J337) &gt; 0, VLOOKUP(Attendance!$G337,FINALS_WEEK_TUESDAY_PERIOD_SCHEDULE[],2,TRUE),
       VLOOKUP(Attendance!$G337,REGULAR_WEEK_SCHEDULE[[Tuesday]:[Period]],5,TRUE)),
IF(WEEKDAY(Attendance!$J337) = 4,
        IF(COUNTIF(BLOCK_WEDNESDAY_DATES[],Attendance!$J337) &gt; 0, VLOOKUP(Attendance!$G337,BLOCK_WEDNESDAY_PERIOD_SCHEDULE[],2,TRUE),
        IF(COUNTIF(FINALS_WEEK_WEDNESDAY_DATE[],Attendance!$J337) &gt; 0, VLOOKUP(Attendance!$G337,FINALS_WEEK_WEDNESDAY_PERIOD_SCHEDULE[],2,TRUE),
       VLOOKUP(Attendance!$G337,REGULAR_WEEK_SCHEDULE[[Wednesday]:[Period]],4,TRUE))),
IF(WEEKDAY($J337) = 5,
       IF(COUNTIF(BLOCK_THURSDAY_DATES[],Attendance!$J337) &gt; 0, VLOOKUP(Attendance!$G337,BLOCK_THURSDAY_PERIOD_SCHEDULE[],2,TRUE),
       IF(COUNTIF(FINALS_WEEK_THURSDAY_DATE[],Attendance!$J337) &gt; 0, VLOOKUP(Attendance!$G337,FINALS_WEEK_THURSDAY_PERIOD_SCHEDULE[],2,TRUE),
       VLOOKUP(Attendance!$G337,REGULAR_WEEK_SCHEDULE[[Thursday]:[Period]],3,TRUE))),
IF(WEEKDAY(Attendance!$J337) = 6,
       IF(COUNTIF(FINALS_WEEK_FRIDAY_DATE[],Attendance!$J337) &gt; 0, VLOOKUP(Attendance!$G337,FINALS_WEEK_FRIDAY_PERIOD_SCHEDULE[],2,TRUE),
       VLOOKUP(Attendance!$G337,REGULAR_WEEK_SCHEDULE[[Friday]:[Period]],2,TRUE))))))))))</f>
        <v/>
      </c>
      <c r="J337" s="41" t="str">
        <f t="shared" ca="1" si="20"/>
        <v/>
      </c>
      <c r="K337" s="41" t="str">
        <f>IF($A337 &lt;&gt; "",VLOOKUP($A337,'Student reference sheet'!$A$2:$V$2329, 7,FALSE), "")</f>
        <v/>
      </c>
      <c r="L337" s="30" t="str">
        <f>IF($A337 ="", "", VLOOKUP($A337, 'Student reference sheet'!$A$2:$Z$2603,23,FALSE))</f>
        <v/>
      </c>
      <c r="M337" s="30" t="str">
        <f>IF($A337 ="", "", VLOOKUP($A337, 'Student reference sheet'!$A$2:$Z$2603,24,FALSE))</f>
        <v/>
      </c>
      <c r="N337" s="30" t="str">
        <f>IF($A337 ="", "", VLOOKUP($A337, 'Student reference sheet'!$A$2:$Z$2603,26,FALSE))</f>
        <v/>
      </c>
      <c r="O337" s="30" t="str">
        <f>IF($A337 ="", "", VLOOKUP($A337, 'Student reference sheet'!$A$2:$Z$2603,25,FALSE))</f>
        <v/>
      </c>
      <c r="P337" s="39" t="str">
        <f>IF($A337 = "", "", IF(OR(VLOOKUP($A337,'Student reference sheet'!$A$2:$V$2400,8,FALSE) = "R",  VLOOKUP($A337,'Student reference sheet'!$A$2:$V$2400,8,FALSE) = "L"), "X", ""))</f>
        <v/>
      </c>
      <c r="Q337" s="39" t="str">
        <f>IF($A337 ="", "", VLOOKUP($A337, 'Student reference sheet'!$A$2:$V$2603,22,FALSE))</f>
        <v/>
      </c>
      <c r="R337" s="39" t="str">
        <f>IF($A337 &lt;&gt; "",VLOOKUP($A337,'Student reference sheet'!$A$2:$V$2329, 5,FALSE), "")</f>
        <v/>
      </c>
      <c r="S337" s="39" t="str">
        <f>IF($A337 &lt;&gt; "",VLOOKUP($A337,'Student reference sheet'!$A$2:$V$2329, 6,FALSE), "")</f>
        <v/>
      </c>
      <c r="T337" s="30" t="str">
        <f>IF($A337 = "","",
IF(VLOOKUP($A337,'Student reference sheet'!$A$2:$V$2329, 10,FALSE) = "Y", "Hispanic",
IF(VLOOKUP($A337,'Student reference sheet'!$A$2:$V$2329,11,FALSE) &lt;&gt; "",
IF(VLOOKUP($A337,'Student reference sheet'!$A$2:$V$2329,11,FALSE) = "UNK", "Unknown", VLOOKUP(VALUE(VLOOKUP($A337,'Student reference sheet'!$A$2:$V$2329,11,FALSE)),'Ethnicity Reference'!$A$2:$B$22,2,FALSE)),
IF(VLOOKUP($A337,'Student reference sheet'!$A$2:$V$2329,9,FALSE) &lt;&gt; "", VLOOKUP(VALUE(VLOOKUP($A337,'Student reference sheet'!$A$2:$V$2329,9,FALSE)),'Ethnicity Reference'!$A$2:$B$22,2,FALSE),"Unknown"))))</f>
        <v/>
      </c>
      <c r="U337" s="35"/>
    </row>
    <row r="338" spans="1:21" ht="15.75">
      <c r="A338" s="47"/>
      <c r="B338" s="33"/>
      <c r="C338" s="39" t="str">
        <f>IF($A338 &lt;&gt; "",VLOOKUP($A338,'Student reference sheet'!$A$2:$V$2329, 3,FALSE), "")</f>
        <v/>
      </c>
      <c r="D338" s="39" t="str">
        <f>IF($A338 &lt;&gt; "",VLOOKUP($A338,'Student reference sheet'!$A$2:$V$2329, 2,FALSE), "")</f>
        <v/>
      </c>
      <c r="E338" s="35"/>
      <c r="F338" s="34"/>
      <c r="G338" s="40" t="str">
        <f t="shared" ca="1" si="18"/>
        <v/>
      </c>
      <c r="H338" s="40" t="str">
        <f t="shared" ca="1" si="19"/>
        <v/>
      </c>
      <c r="I338" s="36" t="str">
        <f>IF($A338 = "", "",
IF(COUNTIF(MINIMUM_DAY_DATES[], Attendance!J338) &gt; 0, VLOOKUP(Attendance!$G338,MINIMUM_DAY_PERIOD_SCHEDULE[], 2,TRUE),
IF(COUNTIF(RALLY_DATES[], Attendance!J338) &gt; 0, VLOOKUP(Attendance!$G338,RALLY_PERIOD_SCHEDULE[], 2,TRUE),
IF(WEEKDAY(Attendance!$J338) = 2,
       IF(COUNTIF(FINALS_WEEK_MONDAY_DATE[],Attendance!$J338) &gt; 0, VLOOKUP(Attendance!$G338,FINALS_WEEK_MONDAY_PERIOD_SCHEDULE[],2,TRUE),
       VLOOKUP(Attendance!$G338,REGULAR_WEEK_SCHEDULE[],6,TRUE)),
IF(WEEKDAY($J338) = 3,
       IF(COUNTIF(FINALS_WEEK_TUESDAY_DATE[],Attendance!$J338) &gt; 0, VLOOKUP(Attendance!$G338,FINALS_WEEK_TUESDAY_PERIOD_SCHEDULE[],2,TRUE),
       VLOOKUP(Attendance!$G338,REGULAR_WEEK_SCHEDULE[[Tuesday]:[Period]],5,TRUE)),
IF(WEEKDAY(Attendance!$J338) = 4,
        IF(COUNTIF(BLOCK_WEDNESDAY_DATES[],Attendance!$J338) &gt; 0, VLOOKUP(Attendance!$G338,BLOCK_WEDNESDAY_PERIOD_SCHEDULE[],2,TRUE),
        IF(COUNTIF(FINALS_WEEK_WEDNESDAY_DATE[],Attendance!$J338) &gt; 0, VLOOKUP(Attendance!$G338,FINALS_WEEK_WEDNESDAY_PERIOD_SCHEDULE[],2,TRUE),
       VLOOKUP(Attendance!$G338,REGULAR_WEEK_SCHEDULE[[Wednesday]:[Period]],4,TRUE))),
IF(WEEKDAY($J338) = 5,
       IF(COUNTIF(BLOCK_THURSDAY_DATES[],Attendance!$J338) &gt; 0, VLOOKUP(Attendance!$G338,BLOCK_THURSDAY_PERIOD_SCHEDULE[],2,TRUE),
       IF(COUNTIF(FINALS_WEEK_THURSDAY_DATE[],Attendance!$J338) &gt; 0, VLOOKUP(Attendance!$G338,FINALS_WEEK_THURSDAY_PERIOD_SCHEDULE[],2,TRUE),
       VLOOKUP(Attendance!$G338,REGULAR_WEEK_SCHEDULE[[Thursday]:[Period]],3,TRUE))),
IF(WEEKDAY(Attendance!$J338) = 6,
       IF(COUNTIF(FINALS_WEEK_FRIDAY_DATE[],Attendance!$J338) &gt; 0, VLOOKUP(Attendance!$G338,FINALS_WEEK_FRIDAY_PERIOD_SCHEDULE[],2,TRUE),
       VLOOKUP(Attendance!$G338,REGULAR_WEEK_SCHEDULE[[Friday]:[Period]],2,TRUE))))))))))</f>
        <v/>
      </c>
      <c r="J338" s="41" t="str">
        <f t="shared" ca="1" si="20"/>
        <v/>
      </c>
      <c r="K338" s="41" t="str">
        <f>IF($A338 &lt;&gt; "",VLOOKUP($A338,'Student reference sheet'!$A$2:$V$2329, 7,FALSE), "")</f>
        <v/>
      </c>
      <c r="L338" s="30" t="str">
        <f>IF($A338 ="", "", VLOOKUP($A338, 'Student reference sheet'!$A$2:$Z$2603,23,FALSE))</f>
        <v/>
      </c>
      <c r="M338" s="30" t="str">
        <f>IF($A338 ="", "", VLOOKUP($A338, 'Student reference sheet'!$A$2:$Z$2603,24,FALSE))</f>
        <v/>
      </c>
      <c r="N338" s="30" t="str">
        <f>IF($A338 ="", "", VLOOKUP($A338, 'Student reference sheet'!$A$2:$Z$2603,26,FALSE))</f>
        <v/>
      </c>
      <c r="O338" s="30" t="str">
        <f>IF($A338 ="", "", VLOOKUP($A338, 'Student reference sheet'!$A$2:$Z$2603,25,FALSE))</f>
        <v/>
      </c>
      <c r="P338" s="39" t="str">
        <f>IF($A338 = "", "", IF(OR(VLOOKUP($A338,'Student reference sheet'!$A$2:$V$2400,8,FALSE) = "R",  VLOOKUP($A338,'Student reference sheet'!$A$2:$V$2400,8,FALSE) = "L"), "X", ""))</f>
        <v/>
      </c>
      <c r="Q338" s="39" t="str">
        <f>IF($A338 ="", "", VLOOKUP($A338, 'Student reference sheet'!$A$2:$V$2603,22,FALSE))</f>
        <v/>
      </c>
      <c r="R338" s="39" t="str">
        <f>IF($A338 &lt;&gt; "",VLOOKUP($A338,'Student reference sheet'!$A$2:$V$2329, 5,FALSE), "")</f>
        <v/>
      </c>
      <c r="S338" s="39" t="str">
        <f>IF($A338 &lt;&gt; "",VLOOKUP($A338,'Student reference sheet'!$A$2:$V$2329, 6,FALSE), "")</f>
        <v/>
      </c>
      <c r="T338" s="30" t="str">
        <f>IF($A338 = "","",
IF(VLOOKUP($A338,'Student reference sheet'!$A$2:$V$2329, 10,FALSE) = "Y", "Hispanic",
IF(VLOOKUP($A338,'Student reference sheet'!$A$2:$V$2329,11,FALSE) &lt;&gt; "",
IF(VLOOKUP($A338,'Student reference sheet'!$A$2:$V$2329,11,FALSE) = "UNK", "Unknown", VLOOKUP(VALUE(VLOOKUP($A338,'Student reference sheet'!$A$2:$V$2329,11,FALSE)),'Ethnicity Reference'!$A$2:$B$22,2,FALSE)),
IF(VLOOKUP($A338,'Student reference sheet'!$A$2:$V$2329,9,FALSE) &lt;&gt; "", VLOOKUP(VALUE(VLOOKUP($A338,'Student reference sheet'!$A$2:$V$2329,9,FALSE)),'Ethnicity Reference'!$A$2:$B$22,2,FALSE),"Unknown"))))</f>
        <v/>
      </c>
      <c r="U338" s="35"/>
    </row>
    <row r="339" spans="1:21" ht="15.75">
      <c r="A339" s="47"/>
      <c r="B339" s="33"/>
      <c r="C339" s="39" t="str">
        <f>IF($A339 &lt;&gt; "",VLOOKUP($A339,'Student reference sheet'!$A$2:$V$2329, 3,FALSE), "")</f>
        <v/>
      </c>
      <c r="D339" s="39" t="str">
        <f>IF($A339 &lt;&gt; "",VLOOKUP($A339,'Student reference sheet'!$A$2:$V$2329, 2,FALSE), "")</f>
        <v/>
      </c>
      <c r="E339" s="35"/>
      <c r="F339" s="34"/>
      <c r="G339" s="40" t="str">
        <f t="shared" ca="1" si="18"/>
        <v/>
      </c>
      <c r="H339" s="40" t="str">
        <f t="shared" ca="1" si="19"/>
        <v/>
      </c>
      <c r="I339" s="36" t="str">
        <f>IF($A339 = "", "",
IF(COUNTIF(MINIMUM_DAY_DATES[], Attendance!J339) &gt; 0, VLOOKUP(Attendance!$G339,MINIMUM_DAY_PERIOD_SCHEDULE[], 2,TRUE),
IF(COUNTIF(RALLY_DATES[], Attendance!J339) &gt; 0, VLOOKUP(Attendance!$G339,RALLY_PERIOD_SCHEDULE[], 2,TRUE),
IF(WEEKDAY(Attendance!$J339) = 2,
       IF(COUNTIF(FINALS_WEEK_MONDAY_DATE[],Attendance!$J339) &gt; 0, VLOOKUP(Attendance!$G339,FINALS_WEEK_MONDAY_PERIOD_SCHEDULE[],2,TRUE),
       VLOOKUP(Attendance!$G339,REGULAR_WEEK_SCHEDULE[],6,TRUE)),
IF(WEEKDAY($J339) = 3,
       IF(COUNTIF(FINALS_WEEK_TUESDAY_DATE[],Attendance!$J339) &gt; 0, VLOOKUP(Attendance!$G339,FINALS_WEEK_TUESDAY_PERIOD_SCHEDULE[],2,TRUE),
       VLOOKUP(Attendance!$G339,REGULAR_WEEK_SCHEDULE[[Tuesday]:[Period]],5,TRUE)),
IF(WEEKDAY(Attendance!$J339) = 4,
        IF(COUNTIF(BLOCK_WEDNESDAY_DATES[],Attendance!$J339) &gt; 0, VLOOKUP(Attendance!$G339,BLOCK_WEDNESDAY_PERIOD_SCHEDULE[],2,TRUE),
        IF(COUNTIF(FINALS_WEEK_WEDNESDAY_DATE[],Attendance!$J339) &gt; 0, VLOOKUP(Attendance!$G339,FINALS_WEEK_WEDNESDAY_PERIOD_SCHEDULE[],2,TRUE),
       VLOOKUP(Attendance!$G339,REGULAR_WEEK_SCHEDULE[[Wednesday]:[Period]],4,TRUE))),
IF(WEEKDAY($J339) = 5,
       IF(COUNTIF(BLOCK_THURSDAY_DATES[],Attendance!$J339) &gt; 0, VLOOKUP(Attendance!$G339,BLOCK_THURSDAY_PERIOD_SCHEDULE[],2,TRUE),
       IF(COUNTIF(FINALS_WEEK_THURSDAY_DATE[],Attendance!$J339) &gt; 0, VLOOKUP(Attendance!$G339,FINALS_WEEK_THURSDAY_PERIOD_SCHEDULE[],2,TRUE),
       VLOOKUP(Attendance!$G339,REGULAR_WEEK_SCHEDULE[[Thursday]:[Period]],3,TRUE))),
IF(WEEKDAY(Attendance!$J339) = 6,
       IF(COUNTIF(FINALS_WEEK_FRIDAY_DATE[],Attendance!$J339) &gt; 0, VLOOKUP(Attendance!$G339,FINALS_WEEK_FRIDAY_PERIOD_SCHEDULE[],2,TRUE),
       VLOOKUP(Attendance!$G339,REGULAR_WEEK_SCHEDULE[[Friday]:[Period]],2,TRUE))))))))))</f>
        <v/>
      </c>
      <c r="J339" s="41" t="str">
        <f t="shared" ca="1" si="20"/>
        <v/>
      </c>
      <c r="K339" s="41" t="str">
        <f>IF($A339 &lt;&gt; "",VLOOKUP($A339,'Student reference sheet'!$A$2:$V$2329, 7,FALSE), "")</f>
        <v/>
      </c>
      <c r="L339" s="30" t="str">
        <f>IF($A339 ="", "", VLOOKUP($A339, 'Student reference sheet'!$A$2:$Z$2603,23,FALSE))</f>
        <v/>
      </c>
      <c r="M339" s="30" t="str">
        <f>IF($A339 ="", "", VLOOKUP($A339, 'Student reference sheet'!$A$2:$Z$2603,24,FALSE))</f>
        <v/>
      </c>
      <c r="N339" s="30" t="str">
        <f>IF($A339 ="", "", VLOOKUP($A339, 'Student reference sheet'!$A$2:$Z$2603,26,FALSE))</f>
        <v/>
      </c>
      <c r="O339" s="30" t="str">
        <f>IF($A339 ="", "", VLOOKUP($A339, 'Student reference sheet'!$A$2:$Z$2603,25,FALSE))</f>
        <v/>
      </c>
      <c r="P339" s="39" t="str">
        <f>IF($A339 = "", "", IF(OR(VLOOKUP($A339,'Student reference sheet'!$A$2:$V$2400,8,FALSE) = "R",  VLOOKUP($A339,'Student reference sheet'!$A$2:$V$2400,8,FALSE) = "L"), "X", ""))</f>
        <v/>
      </c>
      <c r="Q339" s="39" t="str">
        <f>IF($A339 ="", "", VLOOKUP($A339, 'Student reference sheet'!$A$2:$V$2603,22,FALSE))</f>
        <v/>
      </c>
      <c r="R339" s="39" t="str">
        <f>IF($A339 &lt;&gt; "",VLOOKUP($A339,'Student reference sheet'!$A$2:$V$2329, 5,FALSE), "")</f>
        <v/>
      </c>
      <c r="S339" s="39" t="str">
        <f>IF($A339 &lt;&gt; "",VLOOKUP($A339,'Student reference sheet'!$A$2:$V$2329, 6,FALSE), "")</f>
        <v/>
      </c>
      <c r="T339" s="30" t="str">
        <f>IF($A339 = "","",
IF(VLOOKUP($A339,'Student reference sheet'!$A$2:$V$2329, 10,FALSE) = "Y", "Hispanic",
IF(VLOOKUP($A339,'Student reference sheet'!$A$2:$V$2329,11,FALSE) &lt;&gt; "",
IF(VLOOKUP($A339,'Student reference sheet'!$A$2:$V$2329,11,FALSE) = "UNK", "Unknown", VLOOKUP(VALUE(VLOOKUP($A339,'Student reference sheet'!$A$2:$V$2329,11,FALSE)),'Ethnicity Reference'!$A$2:$B$22,2,FALSE)),
IF(VLOOKUP($A339,'Student reference sheet'!$A$2:$V$2329,9,FALSE) &lt;&gt; "", VLOOKUP(VALUE(VLOOKUP($A339,'Student reference sheet'!$A$2:$V$2329,9,FALSE)),'Ethnicity Reference'!$A$2:$B$22,2,FALSE),"Unknown"))))</f>
        <v/>
      </c>
      <c r="U339" s="35"/>
    </row>
    <row r="340" spans="1:21" ht="15.75">
      <c r="A340" s="47"/>
      <c r="B340" s="33"/>
      <c r="C340" s="39" t="str">
        <f>IF($A340 &lt;&gt; "",VLOOKUP($A340,'Student reference sheet'!$A$2:$V$2329, 3,FALSE), "")</f>
        <v/>
      </c>
      <c r="D340" s="39" t="str">
        <f>IF($A340 &lt;&gt; "",VLOOKUP($A340,'Student reference sheet'!$A$2:$V$2329, 2,FALSE), "")</f>
        <v/>
      </c>
      <c r="E340" s="35"/>
      <c r="F340" s="34"/>
      <c r="G340" s="40" t="str">
        <f t="shared" ca="1" si="18"/>
        <v/>
      </c>
      <c r="H340" s="40" t="str">
        <f t="shared" ca="1" si="19"/>
        <v/>
      </c>
      <c r="I340" s="36" t="str">
        <f>IF($A340 = "", "",
IF(COUNTIF(MINIMUM_DAY_DATES[], Attendance!J340) &gt; 0, VLOOKUP(Attendance!$G340,MINIMUM_DAY_PERIOD_SCHEDULE[], 2,TRUE),
IF(COUNTIF(RALLY_DATES[], Attendance!J340) &gt; 0, VLOOKUP(Attendance!$G340,RALLY_PERIOD_SCHEDULE[], 2,TRUE),
IF(WEEKDAY(Attendance!$J340) = 2,
       IF(COUNTIF(FINALS_WEEK_MONDAY_DATE[],Attendance!$J340) &gt; 0, VLOOKUP(Attendance!$G340,FINALS_WEEK_MONDAY_PERIOD_SCHEDULE[],2,TRUE),
       VLOOKUP(Attendance!$G340,REGULAR_WEEK_SCHEDULE[],6,TRUE)),
IF(WEEKDAY($J340) = 3,
       IF(COUNTIF(FINALS_WEEK_TUESDAY_DATE[],Attendance!$J340) &gt; 0, VLOOKUP(Attendance!$G340,FINALS_WEEK_TUESDAY_PERIOD_SCHEDULE[],2,TRUE),
       VLOOKUP(Attendance!$G340,REGULAR_WEEK_SCHEDULE[[Tuesday]:[Period]],5,TRUE)),
IF(WEEKDAY(Attendance!$J340) = 4,
        IF(COUNTIF(BLOCK_WEDNESDAY_DATES[],Attendance!$J340) &gt; 0, VLOOKUP(Attendance!$G340,BLOCK_WEDNESDAY_PERIOD_SCHEDULE[],2,TRUE),
        IF(COUNTIF(FINALS_WEEK_WEDNESDAY_DATE[],Attendance!$J340) &gt; 0, VLOOKUP(Attendance!$G340,FINALS_WEEK_WEDNESDAY_PERIOD_SCHEDULE[],2,TRUE),
       VLOOKUP(Attendance!$G340,REGULAR_WEEK_SCHEDULE[[Wednesday]:[Period]],4,TRUE))),
IF(WEEKDAY($J340) = 5,
       IF(COUNTIF(BLOCK_THURSDAY_DATES[],Attendance!$J340) &gt; 0, VLOOKUP(Attendance!$G340,BLOCK_THURSDAY_PERIOD_SCHEDULE[],2,TRUE),
       IF(COUNTIF(FINALS_WEEK_THURSDAY_DATE[],Attendance!$J340) &gt; 0, VLOOKUP(Attendance!$G340,FINALS_WEEK_THURSDAY_PERIOD_SCHEDULE[],2,TRUE),
       VLOOKUP(Attendance!$G340,REGULAR_WEEK_SCHEDULE[[Thursday]:[Period]],3,TRUE))),
IF(WEEKDAY(Attendance!$J340) = 6,
       IF(COUNTIF(FINALS_WEEK_FRIDAY_DATE[],Attendance!$J340) &gt; 0, VLOOKUP(Attendance!$G340,FINALS_WEEK_FRIDAY_PERIOD_SCHEDULE[],2,TRUE),
       VLOOKUP(Attendance!$G340,REGULAR_WEEK_SCHEDULE[[Friday]:[Period]],2,TRUE))))))))))</f>
        <v/>
      </c>
      <c r="J340" s="41" t="str">
        <f t="shared" ca="1" si="20"/>
        <v/>
      </c>
      <c r="K340" s="41" t="str">
        <f>IF($A340 &lt;&gt; "",VLOOKUP($A340,'Student reference sheet'!$A$2:$V$2329, 7,FALSE), "")</f>
        <v/>
      </c>
      <c r="L340" s="30" t="str">
        <f>IF($A340 ="", "", VLOOKUP($A340, 'Student reference sheet'!$A$2:$Z$2603,23,FALSE))</f>
        <v/>
      </c>
      <c r="M340" s="30" t="str">
        <f>IF($A340 ="", "", VLOOKUP($A340, 'Student reference sheet'!$A$2:$Z$2603,24,FALSE))</f>
        <v/>
      </c>
      <c r="N340" s="30" t="str">
        <f>IF($A340 ="", "", VLOOKUP($A340, 'Student reference sheet'!$A$2:$Z$2603,26,FALSE))</f>
        <v/>
      </c>
      <c r="O340" s="30" t="str">
        <f>IF($A340 ="", "", VLOOKUP($A340, 'Student reference sheet'!$A$2:$Z$2603,25,FALSE))</f>
        <v/>
      </c>
      <c r="P340" s="39" t="str">
        <f>IF($A340 = "", "", IF(OR(VLOOKUP($A340,'Student reference sheet'!$A$2:$V$2400,8,FALSE) = "R",  VLOOKUP($A340,'Student reference sheet'!$A$2:$V$2400,8,FALSE) = "L"), "X", ""))</f>
        <v/>
      </c>
      <c r="Q340" s="39" t="str">
        <f>IF($A340 ="", "", VLOOKUP($A340, 'Student reference sheet'!$A$2:$V$2603,22,FALSE))</f>
        <v/>
      </c>
      <c r="R340" s="39" t="str">
        <f>IF($A340 &lt;&gt; "",VLOOKUP($A340,'Student reference sheet'!$A$2:$V$2329, 5,FALSE), "")</f>
        <v/>
      </c>
      <c r="S340" s="39" t="str">
        <f>IF($A340 &lt;&gt; "",VLOOKUP($A340,'Student reference sheet'!$A$2:$V$2329, 6,FALSE), "")</f>
        <v/>
      </c>
      <c r="T340" s="30" t="str">
        <f>IF($A340 = "","",
IF(VLOOKUP($A340,'Student reference sheet'!$A$2:$V$2329, 10,FALSE) = "Y", "Hispanic",
IF(VLOOKUP($A340,'Student reference sheet'!$A$2:$V$2329,11,FALSE) &lt;&gt; "",
IF(VLOOKUP($A340,'Student reference sheet'!$A$2:$V$2329,11,FALSE) = "UNK", "Unknown", VLOOKUP(VALUE(VLOOKUP($A340,'Student reference sheet'!$A$2:$V$2329,11,FALSE)),'Ethnicity Reference'!$A$2:$B$22,2,FALSE)),
IF(VLOOKUP($A340,'Student reference sheet'!$A$2:$V$2329,9,FALSE) &lt;&gt; "", VLOOKUP(VALUE(VLOOKUP($A340,'Student reference sheet'!$A$2:$V$2329,9,FALSE)),'Ethnicity Reference'!$A$2:$B$22,2,FALSE),"Unknown"))))</f>
        <v/>
      </c>
      <c r="U340" s="35"/>
    </row>
    <row r="341" spans="1:21" ht="15.75">
      <c r="A341" s="47"/>
      <c r="B341" s="33"/>
      <c r="C341" s="39" t="str">
        <f>IF($A341 &lt;&gt; "",VLOOKUP($A341,'Student reference sheet'!$A$2:$V$2329, 3,FALSE), "")</f>
        <v/>
      </c>
      <c r="D341" s="39" t="str">
        <f>IF($A341 &lt;&gt; "",VLOOKUP($A341,'Student reference sheet'!$A$2:$V$2329, 2,FALSE), "")</f>
        <v/>
      </c>
      <c r="E341" s="35"/>
      <c r="F341" s="34"/>
      <c r="G341" s="40" t="str">
        <f t="shared" ca="1" si="18"/>
        <v/>
      </c>
      <c r="H341" s="40" t="str">
        <f t="shared" ca="1" si="19"/>
        <v/>
      </c>
      <c r="I341" s="36" t="str">
        <f>IF($A341 = "", "",
IF(COUNTIF(MINIMUM_DAY_DATES[], Attendance!J341) &gt; 0, VLOOKUP(Attendance!$G341,MINIMUM_DAY_PERIOD_SCHEDULE[], 2,TRUE),
IF(COUNTIF(RALLY_DATES[], Attendance!J341) &gt; 0, VLOOKUP(Attendance!$G341,RALLY_PERIOD_SCHEDULE[], 2,TRUE),
IF(WEEKDAY(Attendance!$J341) = 2,
       IF(COUNTIF(FINALS_WEEK_MONDAY_DATE[],Attendance!$J341) &gt; 0, VLOOKUP(Attendance!$G341,FINALS_WEEK_MONDAY_PERIOD_SCHEDULE[],2,TRUE),
       VLOOKUP(Attendance!$G341,REGULAR_WEEK_SCHEDULE[],6,TRUE)),
IF(WEEKDAY($J341) = 3,
       IF(COUNTIF(FINALS_WEEK_TUESDAY_DATE[],Attendance!$J341) &gt; 0, VLOOKUP(Attendance!$G341,FINALS_WEEK_TUESDAY_PERIOD_SCHEDULE[],2,TRUE),
       VLOOKUP(Attendance!$G341,REGULAR_WEEK_SCHEDULE[[Tuesday]:[Period]],5,TRUE)),
IF(WEEKDAY(Attendance!$J341) = 4,
        IF(COUNTIF(BLOCK_WEDNESDAY_DATES[],Attendance!$J341) &gt; 0, VLOOKUP(Attendance!$G341,BLOCK_WEDNESDAY_PERIOD_SCHEDULE[],2,TRUE),
        IF(COUNTIF(FINALS_WEEK_WEDNESDAY_DATE[],Attendance!$J341) &gt; 0, VLOOKUP(Attendance!$G341,FINALS_WEEK_WEDNESDAY_PERIOD_SCHEDULE[],2,TRUE),
       VLOOKUP(Attendance!$G341,REGULAR_WEEK_SCHEDULE[[Wednesday]:[Period]],4,TRUE))),
IF(WEEKDAY($J341) = 5,
       IF(COUNTIF(BLOCK_THURSDAY_DATES[],Attendance!$J341) &gt; 0, VLOOKUP(Attendance!$G341,BLOCK_THURSDAY_PERIOD_SCHEDULE[],2,TRUE),
       IF(COUNTIF(FINALS_WEEK_THURSDAY_DATE[],Attendance!$J341) &gt; 0, VLOOKUP(Attendance!$G341,FINALS_WEEK_THURSDAY_PERIOD_SCHEDULE[],2,TRUE),
       VLOOKUP(Attendance!$G341,REGULAR_WEEK_SCHEDULE[[Thursday]:[Period]],3,TRUE))),
IF(WEEKDAY(Attendance!$J341) = 6,
       IF(COUNTIF(FINALS_WEEK_FRIDAY_DATE[],Attendance!$J341) &gt; 0, VLOOKUP(Attendance!$G341,FINALS_WEEK_FRIDAY_PERIOD_SCHEDULE[],2,TRUE),
       VLOOKUP(Attendance!$G341,REGULAR_WEEK_SCHEDULE[[Friday]:[Period]],2,TRUE))))))))))</f>
        <v/>
      </c>
      <c r="J341" s="41" t="str">
        <f t="shared" ca="1" si="20"/>
        <v/>
      </c>
      <c r="K341" s="41" t="str">
        <f>IF($A341 &lt;&gt; "",VLOOKUP($A341,'Student reference sheet'!$A$2:$V$2329, 7,FALSE), "")</f>
        <v/>
      </c>
      <c r="L341" s="30" t="str">
        <f>IF($A341 ="", "", VLOOKUP($A341, 'Student reference sheet'!$A$2:$Z$2603,23,FALSE))</f>
        <v/>
      </c>
      <c r="M341" s="30" t="str">
        <f>IF($A341 ="", "", VLOOKUP($A341, 'Student reference sheet'!$A$2:$Z$2603,24,FALSE))</f>
        <v/>
      </c>
      <c r="N341" s="30" t="str">
        <f>IF($A341 ="", "", VLOOKUP($A341, 'Student reference sheet'!$A$2:$Z$2603,26,FALSE))</f>
        <v/>
      </c>
      <c r="O341" s="30" t="str">
        <f>IF($A341 ="", "", VLOOKUP($A341, 'Student reference sheet'!$A$2:$Z$2603,25,FALSE))</f>
        <v/>
      </c>
      <c r="P341" s="39" t="str">
        <f>IF($A341 = "", "", IF(OR(VLOOKUP($A341,'Student reference sheet'!$A$2:$V$2400,8,FALSE) = "R",  VLOOKUP($A341,'Student reference sheet'!$A$2:$V$2400,8,FALSE) = "L"), "X", ""))</f>
        <v/>
      </c>
      <c r="Q341" s="39" t="str">
        <f>IF($A341 ="", "", VLOOKUP($A341, 'Student reference sheet'!$A$2:$V$2603,22,FALSE))</f>
        <v/>
      </c>
      <c r="R341" s="39" t="str">
        <f>IF($A341 &lt;&gt; "",VLOOKUP($A341,'Student reference sheet'!$A$2:$V$2329, 5,FALSE), "")</f>
        <v/>
      </c>
      <c r="S341" s="39" t="str">
        <f>IF($A341 &lt;&gt; "",VLOOKUP($A341,'Student reference sheet'!$A$2:$V$2329, 6,FALSE), "")</f>
        <v/>
      </c>
      <c r="T341" s="30" t="str">
        <f>IF($A341 = "","",
IF(VLOOKUP($A341,'Student reference sheet'!$A$2:$V$2329, 10,FALSE) = "Y", "Hispanic",
IF(VLOOKUP($A341,'Student reference sheet'!$A$2:$V$2329,11,FALSE) &lt;&gt; "",
IF(VLOOKUP($A341,'Student reference sheet'!$A$2:$V$2329,11,FALSE) = "UNK", "Unknown", VLOOKUP(VALUE(VLOOKUP($A341,'Student reference sheet'!$A$2:$V$2329,11,FALSE)),'Ethnicity Reference'!$A$2:$B$22,2,FALSE)),
IF(VLOOKUP($A341,'Student reference sheet'!$A$2:$V$2329,9,FALSE) &lt;&gt; "", VLOOKUP(VALUE(VLOOKUP($A341,'Student reference sheet'!$A$2:$V$2329,9,FALSE)),'Ethnicity Reference'!$A$2:$B$22,2,FALSE),"Unknown"))))</f>
        <v/>
      </c>
      <c r="U341" s="35"/>
    </row>
    <row r="342" spans="1:21" ht="15.75">
      <c r="A342" s="47"/>
      <c r="B342" s="33"/>
      <c r="C342" s="39" t="str">
        <f>IF($A342 &lt;&gt; "",VLOOKUP($A342,'Student reference sheet'!$A$2:$V$2329, 3,FALSE), "")</f>
        <v/>
      </c>
      <c r="D342" s="39" t="str">
        <f>IF($A342 &lt;&gt; "",VLOOKUP($A342,'Student reference sheet'!$A$2:$V$2329, 2,FALSE), "")</f>
        <v/>
      </c>
      <c r="E342" s="35"/>
      <c r="F342" s="34"/>
      <c r="G342" s="40" t="str">
        <f t="shared" ca="1" si="18"/>
        <v/>
      </c>
      <c r="H342" s="40" t="str">
        <f t="shared" ca="1" si="19"/>
        <v/>
      </c>
      <c r="I342" s="36" t="str">
        <f>IF($A342 = "", "",
IF(COUNTIF(MINIMUM_DAY_DATES[], Attendance!J342) &gt; 0, VLOOKUP(Attendance!$G342,MINIMUM_DAY_PERIOD_SCHEDULE[], 2,TRUE),
IF(COUNTIF(RALLY_DATES[], Attendance!J342) &gt; 0, VLOOKUP(Attendance!$G342,RALLY_PERIOD_SCHEDULE[], 2,TRUE),
IF(WEEKDAY(Attendance!$J342) = 2,
       IF(COUNTIF(FINALS_WEEK_MONDAY_DATE[],Attendance!$J342) &gt; 0, VLOOKUP(Attendance!$G342,FINALS_WEEK_MONDAY_PERIOD_SCHEDULE[],2,TRUE),
       VLOOKUP(Attendance!$G342,REGULAR_WEEK_SCHEDULE[],6,TRUE)),
IF(WEEKDAY($J342) = 3,
       IF(COUNTIF(FINALS_WEEK_TUESDAY_DATE[],Attendance!$J342) &gt; 0, VLOOKUP(Attendance!$G342,FINALS_WEEK_TUESDAY_PERIOD_SCHEDULE[],2,TRUE),
       VLOOKUP(Attendance!$G342,REGULAR_WEEK_SCHEDULE[[Tuesday]:[Period]],5,TRUE)),
IF(WEEKDAY(Attendance!$J342) = 4,
        IF(COUNTIF(BLOCK_WEDNESDAY_DATES[],Attendance!$J342) &gt; 0, VLOOKUP(Attendance!$G342,BLOCK_WEDNESDAY_PERIOD_SCHEDULE[],2,TRUE),
        IF(COUNTIF(FINALS_WEEK_WEDNESDAY_DATE[],Attendance!$J342) &gt; 0, VLOOKUP(Attendance!$G342,FINALS_WEEK_WEDNESDAY_PERIOD_SCHEDULE[],2,TRUE),
       VLOOKUP(Attendance!$G342,REGULAR_WEEK_SCHEDULE[[Wednesday]:[Period]],4,TRUE))),
IF(WEEKDAY($J342) = 5,
       IF(COUNTIF(BLOCK_THURSDAY_DATES[],Attendance!$J342) &gt; 0, VLOOKUP(Attendance!$G342,BLOCK_THURSDAY_PERIOD_SCHEDULE[],2,TRUE),
       IF(COUNTIF(FINALS_WEEK_THURSDAY_DATE[],Attendance!$J342) &gt; 0, VLOOKUP(Attendance!$G342,FINALS_WEEK_THURSDAY_PERIOD_SCHEDULE[],2,TRUE),
       VLOOKUP(Attendance!$G342,REGULAR_WEEK_SCHEDULE[[Thursday]:[Period]],3,TRUE))),
IF(WEEKDAY(Attendance!$J342) = 6,
       IF(COUNTIF(FINALS_WEEK_FRIDAY_DATE[],Attendance!$J342) &gt; 0, VLOOKUP(Attendance!$G342,FINALS_WEEK_FRIDAY_PERIOD_SCHEDULE[],2,TRUE),
       VLOOKUP(Attendance!$G342,REGULAR_WEEK_SCHEDULE[[Friday]:[Period]],2,TRUE))))))))))</f>
        <v/>
      </c>
      <c r="J342" s="41" t="str">
        <f t="shared" ca="1" si="20"/>
        <v/>
      </c>
      <c r="K342" s="41" t="str">
        <f>IF($A342 &lt;&gt; "",VLOOKUP($A342,'Student reference sheet'!$A$2:$V$2329, 7,FALSE), "")</f>
        <v/>
      </c>
      <c r="L342" s="30" t="str">
        <f>IF($A342 ="", "", VLOOKUP($A342, 'Student reference sheet'!$A$2:$Z$2603,23,FALSE))</f>
        <v/>
      </c>
      <c r="M342" s="30" t="str">
        <f>IF($A342 ="", "", VLOOKUP($A342, 'Student reference sheet'!$A$2:$Z$2603,24,FALSE))</f>
        <v/>
      </c>
      <c r="N342" s="30" t="str">
        <f>IF($A342 ="", "", VLOOKUP($A342, 'Student reference sheet'!$A$2:$Z$2603,26,FALSE))</f>
        <v/>
      </c>
      <c r="O342" s="30" t="str">
        <f>IF($A342 ="", "", VLOOKUP($A342, 'Student reference sheet'!$A$2:$Z$2603,25,FALSE))</f>
        <v/>
      </c>
      <c r="P342" s="39" t="str">
        <f>IF($A342 = "", "", IF(OR(VLOOKUP($A342,'Student reference sheet'!$A$2:$V$2400,8,FALSE) = "R",  VLOOKUP($A342,'Student reference sheet'!$A$2:$V$2400,8,FALSE) = "L"), "X", ""))</f>
        <v/>
      </c>
      <c r="Q342" s="39" t="str">
        <f>IF($A342 ="", "", VLOOKUP($A342, 'Student reference sheet'!$A$2:$V$2603,22,FALSE))</f>
        <v/>
      </c>
      <c r="R342" s="39" t="str">
        <f>IF($A342 &lt;&gt; "",VLOOKUP($A342,'Student reference sheet'!$A$2:$V$2329, 5,FALSE), "")</f>
        <v/>
      </c>
      <c r="S342" s="39" t="str">
        <f>IF($A342 &lt;&gt; "",VLOOKUP($A342,'Student reference sheet'!$A$2:$V$2329, 6,FALSE), "")</f>
        <v/>
      </c>
      <c r="T342" s="30" t="str">
        <f>IF($A342 = "","",
IF(VLOOKUP($A342,'Student reference sheet'!$A$2:$V$2329, 10,FALSE) = "Y", "Hispanic",
IF(VLOOKUP($A342,'Student reference sheet'!$A$2:$V$2329,11,FALSE) &lt;&gt; "",
IF(VLOOKUP($A342,'Student reference sheet'!$A$2:$V$2329,11,FALSE) = "UNK", "Unknown", VLOOKUP(VALUE(VLOOKUP($A342,'Student reference sheet'!$A$2:$V$2329,11,FALSE)),'Ethnicity Reference'!$A$2:$B$22,2,FALSE)),
IF(VLOOKUP($A342,'Student reference sheet'!$A$2:$V$2329,9,FALSE) &lt;&gt; "", VLOOKUP(VALUE(VLOOKUP($A342,'Student reference sheet'!$A$2:$V$2329,9,FALSE)),'Ethnicity Reference'!$A$2:$B$22,2,FALSE),"Unknown"))))</f>
        <v/>
      </c>
      <c r="U342" s="35"/>
    </row>
    <row r="343" spans="1:21" ht="15.75">
      <c r="A343" s="47"/>
      <c r="B343" s="33"/>
      <c r="C343" s="39" t="str">
        <f>IF($A343 &lt;&gt; "",VLOOKUP($A343,'Student reference sheet'!$A$2:$V$2329, 3,FALSE), "")</f>
        <v/>
      </c>
      <c r="D343" s="39" t="str">
        <f>IF($A343 &lt;&gt; "",VLOOKUP($A343,'Student reference sheet'!$A$2:$V$2329, 2,FALSE), "")</f>
        <v/>
      </c>
      <c r="E343" s="35"/>
      <c r="F343" s="34"/>
      <c r="G343" s="40" t="str">
        <f t="shared" ca="1" si="18"/>
        <v/>
      </c>
      <c r="H343" s="40" t="str">
        <f t="shared" ca="1" si="19"/>
        <v/>
      </c>
      <c r="I343" s="36" t="str">
        <f>IF($A343 = "", "",
IF(COUNTIF(MINIMUM_DAY_DATES[], Attendance!J343) &gt; 0, VLOOKUP(Attendance!$G343,MINIMUM_DAY_PERIOD_SCHEDULE[], 2,TRUE),
IF(COUNTIF(RALLY_DATES[], Attendance!J343) &gt; 0, VLOOKUP(Attendance!$G343,RALLY_PERIOD_SCHEDULE[], 2,TRUE),
IF(WEEKDAY(Attendance!$J343) = 2,
       IF(COUNTIF(FINALS_WEEK_MONDAY_DATE[],Attendance!$J343) &gt; 0, VLOOKUP(Attendance!$G343,FINALS_WEEK_MONDAY_PERIOD_SCHEDULE[],2,TRUE),
       VLOOKUP(Attendance!$G343,REGULAR_WEEK_SCHEDULE[],6,TRUE)),
IF(WEEKDAY($J343) = 3,
       IF(COUNTIF(FINALS_WEEK_TUESDAY_DATE[],Attendance!$J343) &gt; 0, VLOOKUP(Attendance!$G343,FINALS_WEEK_TUESDAY_PERIOD_SCHEDULE[],2,TRUE),
       VLOOKUP(Attendance!$G343,REGULAR_WEEK_SCHEDULE[[Tuesday]:[Period]],5,TRUE)),
IF(WEEKDAY(Attendance!$J343) = 4,
        IF(COUNTIF(BLOCK_WEDNESDAY_DATES[],Attendance!$J343) &gt; 0, VLOOKUP(Attendance!$G343,BLOCK_WEDNESDAY_PERIOD_SCHEDULE[],2,TRUE),
        IF(COUNTIF(FINALS_WEEK_WEDNESDAY_DATE[],Attendance!$J343) &gt; 0, VLOOKUP(Attendance!$G343,FINALS_WEEK_WEDNESDAY_PERIOD_SCHEDULE[],2,TRUE),
       VLOOKUP(Attendance!$G343,REGULAR_WEEK_SCHEDULE[[Wednesday]:[Period]],4,TRUE))),
IF(WEEKDAY($J343) = 5,
       IF(COUNTIF(BLOCK_THURSDAY_DATES[],Attendance!$J343) &gt; 0, VLOOKUP(Attendance!$G343,BLOCK_THURSDAY_PERIOD_SCHEDULE[],2,TRUE),
       IF(COUNTIF(FINALS_WEEK_THURSDAY_DATE[],Attendance!$J343) &gt; 0, VLOOKUP(Attendance!$G343,FINALS_WEEK_THURSDAY_PERIOD_SCHEDULE[],2,TRUE),
       VLOOKUP(Attendance!$G343,REGULAR_WEEK_SCHEDULE[[Thursday]:[Period]],3,TRUE))),
IF(WEEKDAY(Attendance!$J343) = 6,
       IF(COUNTIF(FINALS_WEEK_FRIDAY_DATE[],Attendance!$J343) &gt; 0, VLOOKUP(Attendance!$G343,FINALS_WEEK_FRIDAY_PERIOD_SCHEDULE[],2,TRUE),
       VLOOKUP(Attendance!$G343,REGULAR_WEEK_SCHEDULE[[Friday]:[Period]],2,TRUE))))))))))</f>
        <v/>
      </c>
      <c r="J343" s="41" t="str">
        <f t="shared" ca="1" si="20"/>
        <v/>
      </c>
      <c r="K343" s="41" t="str">
        <f>IF($A343 &lt;&gt; "",VLOOKUP($A343,'Student reference sheet'!$A$2:$V$2329, 7,FALSE), "")</f>
        <v/>
      </c>
      <c r="L343" s="30" t="str">
        <f>IF($A343 ="", "", VLOOKUP($A343, 'Student reference sheet'!$A$2:$Z$2603,23,FALSE))</f>
        <v/>
      </c>
      <c r="M343" s="30" t="str">
        <f>IF($A343 ="", "", VLOOKUP($A343, 'Student reference sheet'!$A$2:$Z$2603,24,FALSE))</f>
        <v/>
      </c>
      <c r="N343" s="30" t="str">
        <f>IF($A343 ="", "", VLOOKUP($A343, 'Student reference sheet'!$A$2:$Z$2603,26,FALSE))</f>
        <v/>
      </c>
      <c r="O343" s="30" t="str">
        <f>IF($A343 ="", "", VLOOKUP($A343, 'Student reference sheet'!$A$2:$Z$2603,25,FALSE))</f>
        <v/>
      </c>
      <c r="P343" s="39" t="str">
        <f>IF($A343 = "", "", IF(OR(VLOOKUP($A343,'Student reference sheet'!$A$2:$V$2400,8,FALSE) = "R",  VLOOKUP($A343,'Student reference sheet'!$A$2:$V$2400,8,FALSE) = "L"), "X", ""))</f>
        <v/>
      </c>
      <c r="Q343" s="39" t="str">
        <f>IF($A343 ="", "", VLOOKUP($A343, 'Student reference sheet'!$A$2:$V$2603,22,FALSE))</f>
        <v/>
      </c>
      <c r="R343" s="39" t="str">
        <f>IF($A343 &lt;&gt; "",VLOOKUP($A343,'Student reference sheet'!$A$2:$V$2329, 5,FALSE), "")</f>
        <v/>
      </c>
      <c r="S343" s="39" t="str">
        <f>IF($A343 &lt;&gt; "",VLOOKUP($A343,'Student reference sheet'!$A$2:$V$2329, 6,FALSE), "")</f>
        <v/>
      </c>
      <c r="T343" s="30" t="str">
        <f>IF($A343 = "","",
IF(VLOOKUP($A343,'Student reference sheet'!$A$2:$V$2329, 10,FALSE) = "Y", "Hispanic",
IF(VLOOKUP($A343,'Student reference sheet'!$A$2:$V$2329,11,FALSE) &lt;&gt; "",
IF(VLOOKUP($A343,'Student reference sheet'!$A$2:$V$2329,11,FALSE) = "UNK", "Unknown", VLOOKUP(VALUE(VLOOKUP($A343,'Student reference sheet'!$A$2:$V$2329,11,FALSE)),'Ethnicity Reference'!$A$2:$B$22,2,FALSE)),
IF(VLOOKUP($A343,'Student reference sheet'!$A$2:$V$2329,9,FALSE) &lt;&gt; "", VLOOKUP(VALUE(VLOOKUP($A343,'Student reference sheet'!$A$2:$V$2329,9,FALSE)),'Ethnicity Reference'!$A$2:$B$22,2,FALSE),"Unknown"))))</f>
        <v/>
      </c>
      <c r="U343" s="35"/>
    </row>
    <row r="344" spans="1:21" ht="15.75">
      <c r="A344" s="47"/>
      <c r="B344" s="33"/>
      <c r="C344" s="39" t="str">
        <f>IF($A344 &lt;&gt; "",VLOOKUP($A344,'Student reference sheet'!$A$2:$V$2329, 3,FALSE), "")</f>
        <v/>
      </c>
      <c r="D344" s="39" t="str">
        <f>IF($A344 &lt;&gt; "",VLOOKUP($A344,'Student reference sheet'!$A$2:$V$2329, 2,FALSE), "")</f>
        <v/>
      </c>
      <c r="E344" s="35"/>
      <c r="F344" s="34"/>
      <c r="G344" s="40" t="str">
        <f t="shared" ca="1" si="18"/>
        <v/>
      </c>
      <c r="H344" s="40" t="str">
        <f t="shared" ca="1" si="19"/>
        <v/>
      </c>
      <c r="I344" s="36" t="str">
        <f>IF($A344 = "", "",
IF(COUNTIF(MINIMUM_DAY_DATES[], Attendance!J344) &gt; 0, VLOOKUP(Attendance!$G344,MINIMUM_DAY_PERIOD_SCHEDULE[], 2,TRUE),
IF(COUNTIF(RALLY_DATES[], Attendance!J344) &gt; 0, VLOOKUP(Attendance!$G344,RALLY_PERIOD_SCHEDULE[], 2,TRUE),
IF(WEEKDAY(Attendance!$J344) = 2,
       IF(COUNTIF(FINALS_WEEK_MONDAY_DATE[],Attendance!$J344) &gt; 0, VLOOKUP(Attendance!$G344,FINALS_WEEK_MONDAY_PERIOD_SCHEDULE[],2,TRUE),
       VLOOKUP(Attendance!$G344,REGULAR_WEEK_SCHEDULE[],6,TRUE)),
IF(WEEKDAY($J344) = 3,
       IF(COUNTIF(FINALS_WEEK_TUESDAY_DATE[],Attendance!$J344) &gt; 0, VLOOKUP(Attendance!$G344,FINALS_WEEK_TUESDAY_PERIOD_SCHEDULE[],2,TRUE),
       VLOOKUP(Attendance!$G344,REGULAR_WEEK_SCHEDULE[[Tuesday]:[Period]],5,TRUE)),
IF(WEEKDAY(Attendance!$J344) = 4,
        IF(COUNTIF(BLOCK_WEDNESDAY_DATES[],Attendance!$J344) &gt; 0, VLOOKUP(Attendance!$G344,BLOCK_WEDNESDAY_PERIOD_SCHEDULE[],2,TRUE),
        IF(COUNTIF(FINALS_WEEK_WEDNESDAY_DATE[],Attendance!$J344) &gt; 0, VLOOKUP(Attendance!$G344,FINALS_WEEK_WEDNESDAY_PERIOD_SCHEDULE[],2,TRUE),
       VLOOKUP(Attendance!$G344,REGULAR_WEEK_SCHEDULE[[Wednesday]:[Period]],4,TRUE))),
IF(WEEKDAY($J344) = 5,
       IF(COUNTIF(BLOCK_THURSDAY_DATES[],Attendance!$J344) &gt; 0, VLOOKUP(Attendance!$G344,BLOCK_THURSDAY_PERIOD_SCHEDULE[],2,TRUE),
       IF(COUNTIF(FINALS_WEEK_THURSDAY_DATE[],Attendance!$J344) &gt; 0, VLOOKUP(Attendance!$G344,FINALS_WEEK_THURSDAY_PERIOD_SCHEDULE[],2,TRUE),
       VLOOKUP(Attendance!$G344,REGULAR_WEEK_SCHEDULE[[Thursday]:[Period]],3,TRUE))),
IF(WEEKDAY(Attendance!$J344) = 6,
       IF(COUNTIF(FINALS_WEEK_FRIDAY_DATE[],Attendance!$J344) &gt; 0, VLOOKUP(Attendance!$G344,FINALS_WEEK_FRIDAY_PERIOD_SCHEDULE[],2,TRUE),
       VLOOKUP(Attendance!$G344,REGULAR_WEEK_SCHEDULE[[Friday]:[Period]],2,TRUE))))))))))</f>
        <v/>
      </c>
      <c r="J344" s="41" t="str">
        <f t="shared" ca="1" si="20"/>
        <v/>
      </c>
      <c r="K344" s="41" t="str">
        <f>IF($A344 &lt;&gt; "",VLOOKUP($A344,'Student reference sheet'!$A$2:$V$2329, 7,FALSE), "")</f>
        <v/>
      </c>
      <c r="L344" s="30" t="str">
        <f>IF($A344 ="", "", VLOOKUP($A344, 'Student reference sheet'!$A$2:$Z$2603,23,FALSE))</f>
        <v/>
      </c>
      <c r="M344" s="30" t="str">
        <f>IF($A344 ="", "", VLOOKUP($A344, 'Student reference sheet'!$A$2:$Z$2603,24,FALSE))</f>
        <v/>
      </c>
      <c r="N344" s="30" t="str">
        <f>IF($A344 ="", "", VLOOKUP($A344, 'Student reference sheet'!$A$2:$Z$2603,26,FALSE))</f>
        <v/>
      </c>
      <c r="O344" s="30" t="str">
        <f>IF($A344 ="", "", VLOOKUP($A344, 'Student reference sheet'!$A$2:$Z$2603,25,FALSE))</f>
        <v/>
      </c>
      <c r="P344" s="39" t="str">
        <f>IF($A344 = "", "", IF(OR(VLOOKUP($A344,'Student reference sheet'!$A$2:$V$2400,8,FALSE) = "R",  VLOOKUP($A344,'Student reference sheet'!$A$2:$V$2400,8,FALSE) = "L"), "X", ""))</f>
        <v/>
      </c>
      <c r="Q344" s="39" t="str">
        <f>IF($A344 ="", "", VLOOKUP($A344, 'Student reference sheet'!$A$2:$V$2603,22,FALSE))</f>
        <v/>
      </c>
      <c r="R344" s="39" t="str">
        <f>IF($A344 &lt;&gt; "",VLOOKUP($A344,'Student reference sheet'!$A$2:$V$2329, 5,FALSE), "")</f>
        <v/>
      </c>
      <c r="S344" s="39" t="str">
        <f>IF($A344 &lt;&gt; "",VLOOKUP($A344,'Student reference sheet'!$A$2:$V$2329, 6,FALSE), "")</f>
        <v/>
      </c>
      <c r="T344" s="30" t="str">
        <f>IF($A344 = "","",
IF(VLOOKUP($A344,'Student reference sheet'!$A$2:$V$2329, 10,FALSE) = "Y", "Hispanic",
IF(VLOOKUP($A344,'Student reference sheet'!$A$2:$V$2329,11,FALSE) &lt;&gt; "",
IF(VLOOKUP($A344,'Student reference sheet'!$A$2:$V$2329,11,FALSE) = "UNK", "Unknown", VLOOKUP(VALUE(VLOOKUP($A344,'Student reference sheet'!$A$2:$V$2329,11,FALSE)),'Ethnicity Reference'!$A$2:$B$22,2,FALSE)),
IF(VLOOKUP($A344,'Student reference sheet'!$A$2:$V$2329,9,FALSE) &lt;&gt; "", VLOOKUP(VALUE(VLOOKUP($A344,'Student reference sheet'!$A$2:$V$2329,9,FALSE)),'Ethnicity Reference'!$A$2:$B$22,2,FALSE),"Unknown"))))</f>
        <v/>
      </c>
      <c r="U344" s="35"/>
    </row>
    <row r="345" spans="1:21" ht="15.75">
      <c r="A345" s="47"/>
      <c r="B345" s="33"/>
      <c r="C345" s="39" t="str">
        <f>IF($A345 &lt;&gt; "",VLOOKUP($A345,'Student reference sheet'!$A$2:$V$2329, 3,FALSE), "")</f>
        <v/>
      </c>
      <c r="D345" s="39" t="str">
        <f>IF($A345 &lt;&gt; "",VLOOKUP($A345,'Student reference sheet'!$A$2:$V$2329, 2,FALSE), "")</f>
        <v/>
      </c>
      <c r="E345" s="35"/>
      <c r="F345" s="34"/>
      <c r="G345" s="40" t="str">
        <f t="shared" ca="1" si="18"/>
        <v/>
      </c>
      <c r="H345" s="40" t="str">
        <f t="shared" ca="1" si="19"/>
        <v/>
      </c>
      <c r="I345" s="36" t="str">
        <f>IF($A345 = "", "",
IF(COUNTIF(MINIMUM_DAY_DATES[], Attendance!J345) &gt; 0, VLOOKUP(Attendance!$G345,MINIMUM_DAY_PERIOD_SCHEDULE[], 2,TRUE),
IF(COUNTIF(RALLY_DATES[], Attendance!J345) &gt; 0, VLOOKUP(Attendance!$G345,RALLY_PERIOD_SCHEDULE[], 2,TRUE),
IF(WEEKDAY(Attendance!$J345) = 2,
       IF(COUNTIF(FINALS_WEEK_MONDAY_DATE[],Attendance!$J345) &gt; 0, VLOOKUP(Attendance!$G345,FINALS_WEEK_MONDAY_PERIOD_SCHEDULE[],2,TRUE),
       VLOOKUP(Attendance!$G345,REGULAR_WEEK_SCHEDULE[],6,TRUE)),
IF(WEEKDAY($J345) = 3,
       IF(COUNTIF(FINALS_WEEK_TUESDAY_DATE[],Attendance!$J345) &gt; 0, VLOOKUP(Attendance!$G345,FINALS_WEEK_TUESDAY_PERIOD_SCHEDULE[],2,TRUE),
       VLOOKUP(Attendance!$G345,REGULAR_WEEK_SCHEDULE[[Tuesday]:[Period]],5,TRUE)),
IF(WEEKDAY(Attendance!$J345) = 4,
        IF(COUNTIF(BLOCK_WEDNESDAY_DATES[],Attendance!$J345) &gt; 0, VLOOKUP(Attendance!$G345,BLOCK_WEDNESDAY_PERIOD_SCHEDULE[],2,TRUE),
        IF(COUNTIF(FINALS_WEEK_WEDNESDAY_DATE[],Attendance!$J345) &gt; 0, VLOOKUP(Attendance!$G345,FINALS_WEEK_WEDNESDAY_PERIOD_SCHEDULE[],2,TRUE),
       VLOOKUP(Attendance!$G345,REGULAR_WEEK_SCHEDULE[[Wednesday]:[Period]],4,TRUE))),
IF(WEEKDAY($J345) = 5,
       IF(COUNTIF(BLOCK_THURSDAY_DATES[],Attendance!$J345) &gt; 0, VLOOKUP(Attendance!$G345,BLOCK_THURSDAY_PERIOD_SCHEDULE[],2,TRUE),
       IF(COUNTIF(FINALS_WEEK_THURSDAY_DATE[],Attendance!$J345) &gt; 0, VLOOKUP(Attendance!$G345,FINALS_WEEK_THURSDAY_PERIOD_SCHEDULE[],2,TRUE),
       VLOOKUP(Attendance!$G345,REGULAR_WEEK_SCHEDULE[[Thursday]:[Period]],3,TRUE))),
IF(WEEKDAY(Attendance!$J345) = 6,
       IF(COUNTIF(FINALS_WEEK_FRIDAY_DATE[],Attendance!$J345) &gt; 0, VLOOKUP(Attendance!$G345,FINALS_WEEK_FRIDAY_PERIOD_SCHEDULE[],2,TRUE),
       VLOOKUP(Attendance!$G345,REGULAR_WEEK_SCHEDULE[[Friday]:[Period]],2,TRUE))))))))))</f>
        <v/>
      </c>
      <c r="J345" s="41" t="str">
        <f t="shared" ca="1" si="20"/>
        <v/>
      </c>
      <c r="K345" s="41" t="str">
        <f>IF($A345 &lt;&gt; "",VLOOKUP($A345,'Student reference sheet'!$A$2:$V$2329, 7,FALSE), "")</f>
        <v/>
      </c>
      <c r="L345" s="30" t="str">
        <f>IF($A345 ="", "", VLOOKUP($A345, 'Student reference sheet'!$A$2:$Z$2603,23,FALSE))</f>
        <v/>
      </c>
      <c r="M345" s="30" t="str">
        <f>IF($A345 ="", "", VLOOKUP($A345, 'Student reference sheet'!$A$2:$Z$2603,24,FALSE))</f>
        <v/>
      </c>
      <c r="N345" s="30" t="str">
        <f>IF($A345 ="", "", VLOOKUP($A345, 'Student reference sheet'!$A$2:$Z$2603,26,FALSE))</f>
        <v/>
      </c>
      <c r="O345" s="30" t="str">
        <f>IF($A345 ="", "", VLOOKUP($A345, 'Student reference sheet'!$A$2:$Z$2603,25,FALSE))</f>
        <v/>
      </c>
      <c r="P345" s="39" t="str">
        <f>IF($A345 = "", "", IF(OR(VLOOKUP($A345,'Student reference sheet'!$A$2:$V$2400,8,FALSE) = "R",  VLOOKUP($A345,'Student reference sheet'!$A$2:$V$2400,8,FALSE) = "L"), "X", ""))</f>
        <v/>
      </c>
      <c r="Q345" s="39" t="str">
        <f>IF($A345 ="", "", VLOOKUP($A345, 'Student reference sheet'!$A$2:$V$2603,22,FALSE))</f>
        <v/>
      </c>
      <c r="R345" s="39" t="str">
        <f>IF($A345 &lt;&gt; "",VLOOKUP($A345,'Student reference sheet'!$A$2:$V$2329, 5,FALSE), "")</f>
        <v/>
      </c>
      <c r="S345" s="39" t="str">
        <f>IF($A345 &lt;&gt; "",VLOOKUP($A345,'Student reference sheet'!$A$2:$V$2329, 6,FALSE), "")</f>
        <v/>
      </c>
      <c r="T345" s="30" t="str">
        <f>IF($A345 = "","",
IF(VLOOKUP($A345,'Student reference sheet'!$A$2:$V$2329, 10,FALSE) = "Y", "Hispanic",
IF(VLOOKUP($A345,'Student reference sheet'!$A$2:$V$2329,11,FALSE) &lt;&gt; "",
IF(VLOOKUP($A345,'Student reference sheet'!$A$2:$V$2329,11,FALSE) = "UNK", "Unknown", VLOOKUP(VALUE(VLOOKUP($A345,'Student reference sheet'!$A$2:$V$2329,11,FALSE)),'Ethnicity Reference'!$A$2:$B$22,2,FALSE)),
IF(VLOOKUP($A345,'Student reference sheet'!$A$2:$V$2329,9,FALSE) &lt;&gt; "", VLOOKUP(VALUE(VLOOKUP($A345,'Student reference sheet'!$A$2:$V$2329,9,FALSE)),'Ethnicity Reference'!$A$2:$B$22,2,FALSE),"Unknown"))))</f>
        <v/>
      </c>
      <c r="U345" s="35"/>
    </row>
    <row r="346" spans="1:21" ht="15.75">
      <c r="A346" s="47"/>
      <c r="B346" s="33"/>
      <c r="C346" s="39" t="str">
        <f>IF($A346 &lt;&gt; "",VLOOKUP($A346,'Student reference sheet'!$A$2:$V$2329, 3,FALSE), "")</f>
        <v/>
      </c>
      <c r="D346" s="39" t="str">
        <f>IF($A346 &lt;&gt; "",VLOOKUP($A346,'Student reference sheet'!$A$2:$V$2329, 2,FALSE), "")</f>
        <v/>
      </c>
      <c r="E346" s="35"/>
      <c r="F346" s="34"/>
      <c r="G346" s="40" t="str">
        <f t="shared" ca="1" si="18"/>
        <v/>
      </c>
      <c r="H346" s="40" t="str">
        <f t="shared" ca="1" si="19"/>
        <v/>
      </c>
      <c r="I346" s="36" t="str">
        <f>IF($A346 = "", "",
IF(COUNTIF(MINIMUM_DAY_DATES[], Attendance!J346) &gt; 0, VLOOKUP(Attendance!$G346,MINIMUM_DAY_PERIOD_SCHEDULE[], 2,TRUE),
IF(COUNTIF(RALLY_DATES[], Attendance!J346) &gt; 0, VLOOKUP(Attendance!$G346,RALLY_PERIOD_SCHEDULE[], 2,TRUE),
IF(WEEKDAY(Attendance!$J346) = 2,
       IF(COUNTIF(FINALS_WEEK_MONDAY_DATE[],Attendance!$J346) &gt; 0, VLOOKUP(Attendance!$G346,FINALS_WEEK_MONDAY_PERIOD_SCHEDULE[],2,TRUE),
       VLOOKUP(Attendance!$G346,REGULAR_WEEK_SCHEDULE[],6,TRUE)),
IF(WEEKDAY($J346) = 3,
       IF(COUNTIF(FINALS_WEEK_TUESDAY_DATE[],Attendance!$J346) &gt; 0, VLOOKUP(Attendance!$G346,FINALS_WEEK_TUESDAY_PERIOD_SCHEDULE[],2,TRUE),
       VLOOKUP(Attendance!$G346,REGULAR_WEEK_SCHEDULE[[Tuesday]:[Period]],5,TRUE)),
IF(WEEKDAY(Attendance!$J346) = 4,
        IF(COUNTIF(BLOCK_WEDNESDAY_DATES[],Attendance!$J346) &gt; 0, VLOOKUP(Attendance!$G346,BLOCK_WEDNESDAY_PERIOD_SCHEDULE[],2,TRUE),
        IF(COUNTIF(FINALS_WEEK_WEDNESDAY_DATE[],Attendance!$J346) &gt; 0, VLOOKUP(Attendance!$G346,FINALS_WEEK_WEDNESDAY_PERIOD_SCHEDULE[],2,TRUE),
       VLOOKUP(Attendance!$G346,REGULAR_WEEK_SCHEDULE[[Wednesday]:[Period]],4,TRUE))),
IF(WEEKDAY($J346) = 5,
       IF(COUNTIF(BLOCK_THURSDAY_DATES[],Attendance!$J346) &gt; 0, VLOOKUP(Attendance!$G346,BLOCK_THURSDAY_PERIOD_SCHEDULE[],2,TRUE),
       IF(COUNTIF(FINALS_WEEK_THURSDAY_DATE[],Attendance!$J346) &gt; 0, VLOOKUP(Attendance!$G346,FINALS_WEEK_THURSDAY_PERIOD_SCHEDULE[],2,TRUE),
       VLOOKUP(Attendance!$G346,REGULAR_WEEK_SCHEDULE[[Thursday]:[Period]],3,TRUE))),
IF(WEEKDAY(Attendance!$J346) = 6,
       IF(COUNTIF(FINALS_WEEK_FRIDAY_DATE[],Attendance!$J346) &gt; 0, VLOOKUP(Attendance!$G346,FINALS_WEEK_FRIDAY_PERIOD_SCHEDULE[],2,TRUE),
       VLOOKUP(Attendance!$G346,REGULAR_WEEK_SCHEDULE[[Friday]:[Period]],2,TRUE))))))))))</f>
        <v/>
      </c>
      <c r="J346" s="41" t="str">
        <f t="shared" ca="1" si="20"/>
        <v/>
      </c>
      <c r="K346" s="41" t="str">
        <f>IF($A346 &lt;&gt; "",VLOOKUP($A346,'Student reference sheet'!$A$2:$V$2329, 7,FALSE), "")</f>
        <v/>
      </c>
      <c r="L346" s="30" t="str">
        <f>IF($A346 ="", "", VLOOKUP($A346, 'Student reference sheet'!$A$2:$Z$2603,23,FALSE))</f>
        <v/>
      </c>
      <c r="M346" s="30" t="str">
        <f>IF($A346 ="", "", VLOOKUP($A346, 'Student reference sheet'!$A$2:$Z$2603,24,FALSE))</f>
        <v/>
      </c>
      <c r="N346" s="30" t="str">
        <f>IF($A346 ="", "", VLOOKUP($A346, 'Student reference sheet'!$A$2:$Z$2603,26,FALSE))</f>
        <v/>
      </c>
      <c r="O346" s="30" t="str">
        <f>IF($A346 ="", "", VLOOKUP($A346, 'Student reference sheet'!$A$2:$Z$2603,25,FALSE))</f>
        <v/>
      </c>
      <c r="P346" s="39" t="str">
        <f>IF($A346 = "", "", IF(OR(VLOOKUP($A346,'Student reference sheet'!$A$2:$V$2400,8,FALSE) = "R",  VLOOKUP($A346,'Student reference sheet'!$A$2:$V$2400,8,FALSE) = "L"), "X", ""))</f>
        <v/>
      </c>
      <c r="Q346" s="39" t="str">
        <f>IF($A346 ="", "", VLOOKUP($A346, 'Student reference sheet'!$A$2:$V$2603,22,FALSE))</f>
        <v/>
      </c>
      <c r="R346" s="39" t="str">
        <f>IF($A346 &lt;&gt; "",VLOOKUP($A346,'Student reference sheet'!$A$2:$V$2329, 5,FALSE), "")</f>
        <v/>
      </c>
      <c r="S346" s="39" t="str">
        <f>IF($A346 &lt;&gt; "",VLOOKUP($A346,'Student reference sheet'!$A$2:$V$2329, 6,FALSE), "")</f>
        <v/>
      </c>
      <c r="T346" s="30" t="str">
        <f>IF($A346 = "","",
IF(VLOOKUP($A346,'Student reference sheet'!$A$2:$V$2329, 10,FALSE) = "Y", "Hispanic",
IF(VLOOKUP($A346,'Student reference sheet'!$A$2:$V$2329,11,FALSE) &lt;&gt; "",
IF(VLOOKUP($A346,'Student reference sheet'!$A$2:$V$2329,11,FALSE) = "UNK", "Unknown", VLOOKUP(VALUE(VLOOKUP($A346,'Student reference sheet'!$A$2:$V$2329,11,FALSE)),'Ethnicity Reference'!$A$2:$B$22,2,FALSE)),
IF(VLOOKUP($A346,'Student reference sheet'!$A$2:$V$2329,9,FALSE) &lt;&gt; "", VLOOKUP(VALUE(VLOOKUP($A346,'Student reference sheet'!$A$2:$V$2329,9,FALSE)),'Ethnicity Reference'!$A$2:$B$22,2,FALSE),"Unknown"))))</f>
        <v/>
      </c>
      <c r="U346" s="35"/>
    </row>
    <row r="347" spans="1:21" ht="15.75">
      <c r="A347" s="47"/>
      <c r="B347" s="33"/>
      <c r="C347" s="39" t="str">
        <f>IF($A347 &lt;&gt; "",VLOOKUP($A347,'Student reference sheet'!$A$2:$V$2329, 3,FALSE), "")</f>
        <v/>
      </c>
      <c r="D347" s="39" t="str">
        <f>IF($A347 &lt;&gt; "",VLOOKUP($A347,'Student reference sheet'!$A$2:$V$2329, 2,FALSE), "")</f>
        <v/>
      </c>
      <c r="E347" s="35"/>
      <c r="F347" s="34"/>
      <c r="G347" s="40" t="str">
        <f t="shared" ca="1" si="18"/>
        <v/>
      </c>
      <c r="H347" s="40" t="str">
        <f t="shared" ca="1" si="19"/>
        <v/>
      </c>
      <c r="I347" s="36" t="str">
        <f>IF($A347 = "", "",
IF(COUNTIF(MINIMUM_DAY_DATES[], Attendance!J347) &gt; 0, VLOOKUP(Attendance!$G347,MINIMUM_DAY_PERIOD_SCHEDULE[], 2,TRUE),
IF(COUNTIF(RALLY_DATES[], Attendance!J347) &gt; 0, VLOOKUP(Attendance!$G347,RALLY_PERIOD_SCHEDULE[], 2,TRUE),
IF(WEEKDAY(Attendance!$J347) = 2,
       IF(COUNTIF(FINALS_WEEK_MONDAY_DATE[],Attendance!$J347) &gt; 0, VLOOKUP(Attendance!$G347,FINALS_WEEK_MONDAY_PERIOD_SCHEDULE[],2,TRUE),
       VLOOKUP(Attendance!$G347,REGULAR_WEEK_SCHEDULE[],6,TRUE)),
IF(WEEKDAY($J347) = 3,
       IF(COUNTIF(FINALS_WEEK_TUESDAY_DATE[],Attendance!$J347) &gt; 0, VLOOKUP(Attendance!$G347,FINALS_WEEK_TUESDAY_PERIOD_SCHEDULE[],2,TRUE),
       VLOOKUP(Attendance!$G347,REGULAR_WEEK_SCHEDULE[[Tuesday]:[Period]],5,TRUE)),
IF(WEEKDAY(Attendance!$J347) = 4,
        IF(COUNTIF(BLOCK_WEDNESDAY_DATES[],Attendance!$J347) &gt; 0, VLOOKUP(Attendance!$G347,BLOCK_WEDNESDAY_PERIOD_SCHEDULE[],2,TRUE),
        IF(COUNTIF(FINALS_WEEK_WEDNESDAY_DATE[],Attendance!$J347) &gt; 0, VLOOKUP(Attendance!$G347,FINALS_WEEK_WEDNESDAY_PERIOD_SCHEDULE[],2,TRUE),
       VLOOKUP(Attendance!$G347,REGULAR_WEEK_SCHEDULE[[Wednesday]:[Period]],4,TRUE))),
IF(WEEKDAY($J347) = 5,
       IF(COUNTIF(BLOCK_THURSDAY_DATES[],Attendance!$J347) &gt; 0, VLOOKUP(Attendance!$G347,BLOCK_THURSDAY_PERIOD_SCHEDULE[],2,TRUE),
       IF(COUNTIF(FINALS_WEEK_THURSDAY_DATE[],Attendance!$J347) &gt; 0, VLOOKUP(Attendance!$G347,FINALS_WEEK_THURSDAY_PERIOD_SCHEDULE[],2,TRUE),
       VLOOKUP(Attendance!$G347,REGULAR_WEEK_SCHEDULE[[Thursday]:[Period]],3,TRUE))),
IF(WEEKDAY(Attendance!$J347) = 6,
       IF(COUNTIF(FINALS_WEEK_FRIDAY_DATE[],Attendance!$J347) &gt; 0, VLOOKUP(Attendance!$G347,FINALS_WEEK_FRIDAY_PERIOD_SCHEDULE[],2,TRUE),
       VLOOKUP(Attendance!$G347,REGULAR_WEEK_SCHEDULE[[Friday]:[Period]],2,TRUE))))))))))</f>
        <v/>
      </c>
      <c r="J347" s="41" t="str">
        <f t="shared" ca="1" si="20"/>
        <v/>
      </c>
      <c r="K347" s="41" t="str">
        <f>IF($A347 &lt;&gt; "",VLOOKUP($A347,'Student reference sheet'!$A$2:$V$2329, 7,FALSE), "")</f>
        <v/>
      </c>
      <c r="L347" s="30" t="str">
        <f>IF($A347 ="", "", VLOOKUP($A347, 'Student reference sheet'!$A$2:$Z$2603,23,FALSE))</f>
        <v/>
      </c>
      <c r="M347" s="30" t="str">
        <f>IF($A347 ="", "", VLOOKUP($A347, 'Student reference sheet'!$A$2:$Z$2603,24,FALSE))</f>
        <v/>
      </c>
      <c r="N347" s="30" t="str">
        <f>IF($A347 ="", "", VLOOKUP($A347, 'Student reference sheet'!$A$2:$Z$2603,26,FALSE))</f>
        <v/>
      </c>
      <c r="O347" s="30" t="str">
        <f>IF($A347 ="", "", VLOOKUP($A347, 'Student reference sheet'!$A$2:$Z$2603,25,FALSE))</f>
        <v/>
      </c>
      <c r="P347" s="39" t="str">
        <f>IF($A347 = "", "", IF(OR(VLOOKUP($A347,'Student reference sheet'!$A$2:$V$2400,8,FALSE) = "R",  VLOOKUP($A347,'Student reference sheet'!$A$2:$V$2400,8,FALSE) = "L"), "X", ""))</f>
        <v/>
      </c>
      <c r="Q347" s="39" t="str">
        <f>IF($A347 ="", "", VLOOKUP($A347, 'Student reference sheet'!$A$2:$V$2603,22,FALSE))</f>
        <v/>
      </c>
      <c r="R347" s="39" t="str">
        <f>IF($A347 &lt;&gt; "",VLOOKUP($A347,'Student reference sheet'!$A$2:$V$2329, 5,FALSE), "")</f>
        <v/>
      </c>
      <c r="S347" s="39" t="str">
        <f>IF($A347 &lt;&gt; "",VLOOKUP($A347,'Student reference sheet'!$A$2:$V$2329, 6,FALSE), "")</f>
        <v/>
      </c>
      <c r="T347" s="30" t="str">
        <f>IF($A347 = "","",
IF(VLOOKUP($A347,'Student reference sheet'!$A$2:$V$2329, 10,FALSE) = "Y", "Hispanic",
IF(VLOOKUP($A347,'Student reference sheet'!$A$2:$V$2329,11,FALSE) &lt;&gt; "",
IF(VLOOKUP($A347,'Student reference sheet'!$A$2:$V$2329,11,FALSE) = "UNK", "Unknown", VLOOKUP(VALUE(VLOOKUP($A347,'Student reference sheet'!$A$2:$V$2329,11,FALSE)),'Ethnicity Reference'!$A$2:$B$22,2,FALSE)),
IF(VLOOKUP($A347,'Student reference sheet'!$A$2:$V$2329,9,FALSE) &lt;&gt; "", VLOOKUP(VALUE(VLOOKUP($A347,'Student reference sheet'!$A$2:$V$2329,9,FALSE)),'Ethnicity Reference'!$A$2:$B$22,2,FALSE),"Unknown"))))</f>
        <v/>
      </c>
      <c r="U347" s="35"/>
    </row>
    <row r="348" spans="1:21" ht="15.75">
      <c r="A348" s="47"/>
      <c r="B348" s="33"/>
      <c r="C348" s="39" t="str">
        <f>IF($A348 &lt;&gt; "",VLOOKUP($A348,'Student reference sheet'!$A$2:$V$2329, 3,FALSE), "")</f>
        <v/>
      </c>
      <c r="D348" s="39" t="str">
        <f>IF($A348 &lt;&gt; "",VLOOKUP($A348,'Student reference sheet'!$A$2:$V$2329, 2,FALSE), "")</f>
        <v/>
      </c>
      <c r="E348" s="35"/>
      <c r="F348" s="34"/>
      <c r="G348" s="40" t="str">
        <f t="shared" ca="1" si="18"/>
        <v/>
      </c>
      <c r="H348" s="40" t="str">
        <f t="shared" ca="1" si="19"/>
        <v/>
      </c>
      <c r="I348" s="36" t="str">
        <f>IF($A348 = "", "",
IF(COUNTIF(MINIMUM_DAY_DATES[], Attendance!J348) &gt; 0, VLOOKUP(Attendance!$G348,MINIMUM_DAY_PERIOD_SCHEDULE[], 2,TRUE),
IF(COUNTIF(RALLY_DATES[], Attendance!J348) &gt; 0, VLOOKUP(Attendance!$G348,RALLY_PERIOD_SCHEDULE[], 2,TRUE),
IF(WEEKDAY(Attendance!$J348) = 2,
       IF(COUNTIF(FINALS_WEEK_MONDAY_DATE[],Attendance!$J348) &gt; 0, VLOOKUP(Attendance!$G348,FINALS_WEEK_MONDAY_PERIOD_SCHEDULE[],2,TRUE),
       VLOOKUP(Attendance!$G348,REGULAR_WEEK_SCHEDULE[],6,TRUE)),
IF(WEEKDAY($J348) = 3,
       IF(COUNTIF(FINALS_WEEK_TUESDAY_DATE[],Attendance!$J348) &gt; 0, VLOOKUP(Attendance!$G348,FINALS_WEEK_TUESDAY_PERIOD_SCHEDULE[],2,TRUE),
       VLOOKUP(Attendance!$G348,REGULAR_WEEK_SCHEDULE[[Tuesday]:[Period]],5,TRUE)),
IF(WEEKDAY(Attendance!$J348) = 4,
        IF(COUNTIF(BLOCK_WEDNESDAY_DATES[],Attendance!$J348) &gt; 0, VLOOKUP(Attendance!$G348,BLOCK_WEDNESDAY_PERIOD_SCHEDULE[],2,TRUE),
        IF(COUNTIF(FINALS_WEEK_WEDNESDAY_DATE[],Attendance!$J348) &gt; 0, VLOOKUP(Attendance!$G348,FINALS_WEEK_WEDNESDAY_PERIOD_SCHEDULE[],2,TRUE),
       VLOOKUP(Attendance!$G348,REGULAR_WEEK_SCHEDULE[[Wednesday]:[Period]],4,TRUE))),
IF(WEEKDAY($J348) = 5,
       IF(COUNTIF(BLOCK_THURSDAY_DATES[],Attendance!$J348) &gt; 0, VLOOKUP(Attendance!$G348,BLOCK_THURSDAY_PERIOD_SCHEDULE[],2,TRUE),
       IF(COUNTIF(FINALS_WEEK_THURSDAY_DATE[],Attendance!$J348) &gt; 0, VLOOKUP(Attendance!$G348,FINALS_WEEK_THURSDAY_PERIOD_SCHEDULE[],2,TRUE),
       VLOOKUP(Attendance!$G348,REGULAR_WEEK_SCHEDULE[[Thursday]:[Period]],3,TRUE))),
IF(WEEKDAY(Attendance!$J348) = 6,
       IF(COUNTIF(FINALS_WEEK_FRIDAY_DATE[],Attendance!$J348) &gt; 0, VLOOKUP(Attendance!$G348,FINALS_WEEK_FRIDAY_PERIOD_SCHEDULE[],2,TRUE),
       VLOOKUP(Attendance!$G348,REGULAR_WEEK_SCHEDULE[[Friday]:[Period]],2,TRUE))))))))))</f>
        <v/>
      </c>
      <c r="J348" s="41" t="str">
        <f t="shared" ca="1" si="20"/>
        <v/>
      </c>
      <c r="K348" s="41" t="str">
        <f>IF($A348 &lt;&gt; "",VLOOKUP($A348,'Student reference sheet'!$A$2:$V$2329, 7,FALSE), "")</f>
        <v/>
      </c>
      <c r="L348" s="30" t="str">
        <f>IF($A348 ="", "", VLOOKUP($A348, 'Student reference sheet'!$A$2:$Z$2603,23,FALSE))</f>
        <v/>
      </c>
      <c r="M348" s="30" t="str">
        <f>IF($A348 ="", "", VLOOKUP($A348, 'Student reference sheet'!$A$2:$Z$2603,24,FALSE))</f>
        <v/>
      </c>
      <c r="N348" s="30" t="str">
        <f>IF($A348 ="", "", VLOOKUP($A348, 'Student reference sheet'!$A$2:$Z$2603,26,FALSE))</f>
        <v/>
      </c>
      <c r="O348" s="30" t="str">
        <f>IF($A348 ="", "", VLOOKUP($A348, 'Student reference sheet'!$A$2:$Z$2603,25,FALSE))</f>
        <v/>
      </c>
      <c r="P348" s="39" t="str">
        <f>IF($A348 = "", "", IF(OR(VLOOKUP($A348,'Student reference sheet'!$A$2:$V$2400,8,FALSE) = "R",  VLOOKUP($A348,'Student reference sheet'!$A$2:$V$2400,8,FALSE) = "L"), "X", ""))</f>
        <v/>
      </c>
      <c r="Q348" s="39" t="str">
        <f>IF($A348 ="", "", VLOOKUP($A348, 'Student reference sheet'!$A$2:$V$2603,22,FALSE))</f>
        <v/>
      </c>
      <c r="R348" s="39" t="str">
        <f>IF($A348 &lt;&gt; "",VLOOKUP($A348,'Student reference sheet'!$A$2:$V$2329, 5,FALSE), "")</f>
        <v/>
      </c>
      <c r="S348" s="39" t="str">
        <f>IF($A348 &lt;&gt; "",VLOOKUP($A348,'Student reference sheet'!$A$2:$V$2329, 6,FALSE), "")</f>
        <v/>
      </c>
      <c r="T348" s="30" t="str">
        <f>IF($A348 = "","",
IF(VLOOKUP($A348,'Student reference sheet'!$A$2:$V$2329, 10,FALSE) = "Y", "Hispanic",
IF(VLOOKUP($A348,'Student reference sheet'!$A$2:$V$2329,11,FALSE) &lt;&gt; "",
IF(VLOOKUP($A348,'Student reference sheet'!$A$2:$V$2329,11,FALSE) = "UNK", "Unknown", VLOOKUP(VALUE(VLOOKUP($A348,'Student reference sheet'!$A$2:$V$2329,11,FALSE)),'Ethnicity Reference'!$A$2:$B$22,2,FALSE)),
IF(VLOOKUP($A348,'Student reference sheet'!$A$2:$V$2329,9,FALSE) &lt;&gt; "", VLOOKUP(VALUE(VLOOKUP($A348,'Student reference sheet'!$A$2:$V$2329,9,FALSE)),'Ethnicity Reference'!$A$2:$B$22,2,FALSE),"Unknown"))))</f>
        <v/>
      </c>
      <c r="U348" s="35"/>
    </row>
    <row r="349" spans="1:21" ht="15.75">
      <c r="A349" s="47"/>
      <c r="B349" s="33"/>
      <c r="C349" s="39" t="str">
        <f>IF($A349 &lt;&gt; "",VLOOKUP($A349,'Student reference sheet'!$A$2:$V$2329, 3,FALSE), "")</f>
        <v/>
      </c>
      <c r="D349" s="39" t="str">
        <f>IF($A349 &lt;&gt; "",VLOOKUP($A349,'Student reference sheet'!$A$2:$V$2329, 2,FALSE), "")</f>
        <v/>
      </c>
      <c r="E349" s="35"/>
      <c r="F349" s="34"/>
      <c r="G349" s="40" t="str">
        <f t="shared" ca="1" si="18"/>
        <v/>
      </c>
      <c r="H349" s="40" t="str">
        <f t="shared" ca="1" si="19"/>
        <v/>
      </c>
      <c r="I349" s="36" t="str">
        <f>IF($A349 = "", "",
IF(COUNTIF(MINIMUM_DAY_DATES[], Attendance!J349) &gt; 0, VLOOKUP(Attendance!$G349,MINIMUM_DAY_PERIOD_SCHEDULE[], 2,TRUE),
IF(COUNTIF(RALLY_DATES[], Attendance!J349) &gt; 0, VLOOKUP(Attendance!$G349,RALLY_PERIOD_SCHEDULE[], 2,TRUE),
IF(WEEKDAY(Attendance!$J349) = 2,
       IF(COUNTIF(FINALS_WEEK_MONDAY_DATE[],Attendance!$J349) &gt; 0, VLOOKUP(Attendance!$G349,FINALS_WEEK_MONDAY_PERIOD_SCHEDULE[],2,TRUE),
       VLOOKUP(Attendance!$G349,REGULAR_WEEK_SCHEDULE[],6,TRUE)),
IF(WEEKDAY($J349) = 3,
       IF(COUNTIF(FINALS_WEEK_TUESDAY_DATE[],Attendance!$J349) &gt; 0, VLOOKUP(Attendance!$G349,FINALS_WEEK_TUESDAY_PERIOD_SCHEDULE[],2,TRUE),
       VLOOKUP(Attendance!$G349,REGULAR_WEEK_SCHEDULE[[Tuesday]:[Period]],5,TRUE)),
IF(WEEKDAY(Attendance!$J349) = 4,
        IF(COUNTIF(BLOCK_WEDNESDAY_DATES[],Attendance!$J349) &gt; 0, VLOOKUP(Attendance!$G349,BLOCK_WEDNESDAY_PERIOD_SCHEDULE[],2,TRUE),
        IF(COUNTIF(FINALS_WEEK_WEDNESDAY_DATE[],Attendance!$J349) &gt; 0, VLOOKUP(Attendance!$G349,FINALS_WEEK_WEDNESDAY_PERIOD_SCHEDULE[],2,TRUE),
       VLOOKUP(Attendance!$G349,REGULAR_WEEK_SCHEDULE[[Wednesday]:[Period]],4,TRUE))),
IF(WEEKDAY($J349) = 5,
       IF(COUNTIF(BLOCK_THURSDAY_DATES[],Attendance!$J349) &gt; 0, VLOOKUP(Attendance!$G349,BLOCK_THURSDAY_PERIOD_SCHEDULE[],2,TRUE),
       IF(COUNTIF(FINALS_WEEK_THURSDAY_DATE[],Attendance!$J349) &gt; 0, VLOOKUP(Attendance!$G349,FINALS_WEEK_THURSDAY_PERIOD_SCHEDULE[],2,TRUE),
       VLOOKUP(Attendance!$G349,REGULAR_WEEK_SCHEDULE[[Thursday]:[Period]],3,TRUE))),
IF(WEEKDAY(Attendance!$J349) = 6,
       IF(COUNTIF(FINALS_WEEK_FRIDAY_DATE[],Attendance!$J349) &gt; 0, VLOOKUP(Attendance!$G349,FINALS_WEEK_FRIDAY_PERIOD_SCHEDULE[],2,TRUE),
       VLOOKUP(Attendance!$G349,REGULAR_WEEK_SCHEDULE[[Friday]:[Period]],2,TRUE))))))))))</f>
        <v/>
      </c>
      <c r="J349" s="41" t="str">
        <f t="shared" ca="1" si="20"/>
        <v/>
      </c>
      <c r="K349" s="41" t="str">
        <f>IF($A349 &lt;&gt; "",VLOOKUP($A349,'Student reference sheet'!$A$2:$V$2329, 7,FALSE), "")</f>
        <v/>
      </c>
      <c r="L349" s="30" t="str">
        <f>IF($A349 ="", "", VLOOKUP($A349, 'Student reference sheet'!$A$2:$Z$2603,23,FALSE))</f>
        <v/>
      </c>
      <c r="M349" s="30" t="str">
        <f>IF($A349 ="", "", VLOOKUP($A349, 'Student reference sheet'!$A$2:$Z$2603,24,FALSE))</f>
        <v/>
      </c>
      <c r="N349" s="30" t="str">
        <f>IF($A349 ="", "", VLOOKUP($A349, 'Student reference sheet'!$A$2:$Z$2603,26,FALSE))</f>
        <v/>
      </c>
      <c r="O349" s="30" t="str">
        <f>IF($A349 ="", "", VLOOKUP($A349, 'Student reference sheet'!$A$2:$Z$2603,25,FALSE))</f>
        <v/>
      </c>
      <c r="P349" s="39" t="str">
        <f>IF($A349 = "", "", IF(OR(VLOOKUP($A349,'Student reference sheet'!$A$2:$V$2400,8,FALSE) = "R",  VLOOKUP($A349,'Student reference sheet'!$A$2:$V$2400,8,FALSE) = "L"), "X", ""))</f>
        <v/>
      </c>
      <c r="Q349" s="39" t="str">
        <f>IF($A349 ="", "", VLOOKUP($A349, 'Student reference sheet'!$A$2:$V$2603,22,FALSE))</f>
        <v/>
      </c>
      <c r="R349" s="39" t="str">
        <f>IF($A349 &lt;&gt; "",VLOOKUP($A349,'Student reference sheet'!$A$2:$V$2329, 5,FALSE), "")</f>
        <v/>
      </c>
      <c r="S349" s="39" t="str">
        <f>IF($A349 &lt;&gt; "",VLOOKUP($A349,'Student reference sheet'!$A$2:$V$2329, 6,FALSE), "")</f>
        <v/>
      </c>
      <c r="T349" s="30" t="str">
        <f>IF($A349 = "","",
IF(VLOOKUP($A349,'Student reference sheet'!$A$2:$V$2329, 10,FALSE) = "Y", "Hispanic",
IF(VLOOKUP($A349,'Student reference sheet'!$A$2:$V$2329,11,FALSE) &lt;&gt; "",
IF(VLOOKUP($A349,'Student reference sheet'!$A$2:$V$2329,11,FALSE) = "UNK", "Unknown", VLOOKUP(VALUE(VLOOKUP($A349,'Student reference sheet'!$A$2:$V$2329,11,FALSE)),'Ethnicity Reference'!$A$2:$B$22,2,FALSE)),
IF(VLOOKUP($A349,'Student reference sheet'!$A$2:$V$2329,9,FALSE) &lt;&gt; "", VLOOKUP(VALUE(VLOOKUP($A349,'Student reference sheet'!$A$2:$V$2329,9,FALSE)),'Ethnicity Reference'!$A$2:$B$22,2,FALSE),"Unknown"))))</f>
        <v/>
      </c>
      <c r="U349" s="35"/>
    </row>
    <row r="350" spans="1:21" ht="15.75">
      <c r="A350" s="47"/>
      <c r="B350" s="33"/>
      <c r="C350" s="39" t="str">
        <f>IF($A350 &lt;&gt; "",VLOOKUP($A350,'Student reference sheet'!$A$2:$V$2329, 3,FALSE), "")</f>
        <v/>
      </c>
      <c r="D350" s="39" t="str">
        <f>IF($A350 &lt;&gt; "",VLOOKUP($A350,'Student reference sheet'!$A$2:$V$2329, 2,FALSE), "")</f>
        <v/>
      </c>
      <c r="E350" s="35"/>
      <c r="F350" s="34"/>
      <c r="G350" s="40" t="str">
        <f t="shared" ca="1" si="18"/>
        <v/>
      </c>
      <c r="H350" s="40" t="str">
        <f t="shared" ca="1" si="19"/>
        <v/>
      </c>
      <c r="I350" s="36" t="str">
        <f>IF($A350 = "", "",
IF(COUNTIF(MINIMUM_DAY_DATES[], Attendance!J350) &gt; 0, VLOOKUP(Attendance!$G350,MINIMUM_DAY_PERIOD_SCHEDULE[], 2,TRUE),
IF(COUNTIF(RALLY_DATES[], Attendance!J350) &gt; 0, VLOOKUP(Attendance!$G350,RALLY_PERIOD_SCHEDULE[], 2,TRUE),
IF(WEEKDAY(Attendance!$J350) = 2,
       IF(COUNTIF(FINALS_WEEK_MONDAY_DATE[],Attendance!$J350) &gt; 0, VLOOKUP(Attendance!$G350,FINALS_WEEK_MONDAY_PERIOD_SCHEDULE[],2,TRUE),
       VLOOKUP(Attendance!$G350,REGULAR_WEEK_SCHEDULE[],6,TRUE)),
IF(WEEKDAY($J350) = 3,
       IF(COUNTIF(FINALS_WEEK_TUESDAY_DATE[],Attendance!$J350) &gt; 0, VLOOKUP(Attendance!$G350,FINALS_WEEK_TUESDAY_PERIOD_SCHEDULE[],2,TRUE),
       VLOOKUP(Attendance!$G350,REGULAR_WEEK_SCHEDULE[[Tuesday]:[Period]],5,TRUE)),
IF(WEEKDAY(Attendance!$J350) = 4,
        IF(COUNTIF(BLOCK_WEDNESDAY_DATES[],Attendance!$J350) &gt; 0, VLOOKUP(Attendance!$G350,BLOCK_WEDNESDAY_PERIOD_SCHEDULE[],2,TRUE),
        IF(COUNTIF(FINALS_WEEK_WEDNESDAY_DATE[],Attendance!$J350) &gt; 0, VLOOKUP(Attendance!$G350,FINALS_WEEK_WEDNESDAY_PERIOD_SCHEDULE[],2,TRUE),
       VLOOKUP(Attendance!$G350,REGULAR_WEEK_SCHEDULE[[Wednesday]:[Period]],4,TRUE))),
IF(WEEKDAY($J350) = 5,
       IF(COUNTIF(BLOCK_THURSDAY_DATES[],Attendance!$J350) &gt; 0, VLOOKUP(Attendance!$G350,BLOCK_THURSDAY_PERIOD_SCHEDULE[],2,TRUE),
       IF(COUNTIF(FINALS_WEEK_THURSDAY_DATE[],Attendance!$J350) &gt; 0, VLOOKUP(Attendance!$G350,FINALS_WEEK_THURSDAY_PERIOD_SCHEDULE[],2,TRUE),
       VLOOKUP(Attendance!$G350,REGULAR_WEEK_SCHEDULE[[Thursday]:[Period]],3,TRUE))),
IF(WEEKDAY(Attendance!$J350) = 6,
       IF(COUNTIF(FINALS_WEEK_FRIDAY_DATE[],Attendance!$J350) &gt; 0, VLOOKUP(Attendance!$G350,FINALS_WEEK_FRIDAY_PERIOD_SCHEDULE[],2,TRUE),
       VLOOKUP(Attendance!$G350,REGULAR_WEEK_SCHEDULE[[Friday]:[Period]],2,TRUE))))))))))</f>
        <v/>
      </c>
      <c r="J350" s="41" t="str">
        <f t="shared" ca="1" si="20"/>
        <v/>
      </c>
      <c r="K350" s="41" t="str">
        <f>IF($A350 &lt;&gt; "",VLOOKUP($A350,'Student reference sheet'!$A$2:$V$2329, 7,FALSE), "")</f>
        <v/>
      </c>
      <c r="L350" s="30" t="str">
        <f>IF($A350 ="", "", VLOOKUP($A350, 'Student reference sheet'!$A$2:$Z$2603,23,FALSE))</f>
        <v/>
      </c>
      <c r="M350" s="30" t="str">
        <f>IF($A350 ="", "", VLOOKUP($A350, 'Student reference sheet'!$A$2:$Z$2603,24,FALSE))</f>
        <v/>
      </c>
      <c r="N350" s="30" t="str">
        <f>IF($A350 ="", "", VLOOKUP($A350, 'Student reference sheet'!$A$2:$Z$2603,26,FALSE))</f>
        <v/>
      </c>
      <c r="O350" s="30" t="str">
        <f>IF($A350 ="", "", VLOOKUP($A350, 'Student reference sheet'!$A$2:$Z$2603,25,FALSE))</f>
        <v/>
      </c>
      <c r="P350" s="39" t="str">
        <f>IF($A350 = "", "", IF(OR(VLOOKUP($A350,'Student reference sheet'!$A$2:$V$2400,8,FALSE) = "R",  VLOOKUP($A350,'Student reference sheet'!$A$2:$V$2400,8,FALSE) = "L"), "X", ""))</f>
        <v/>
      </c>
      <c r="Q350" s="39" t="str">
        <f>IF($A350 ="", "", VLOOKUP($A350, 'Student reference sheet'!$A$2:$V$2603,22,FALSE))</f>
        <v/>
      </c>
      <c r="R350" s="39" t="str">
        <f>IF($A350 &lt;&gt; "",VLOOKUP($A350,'Student reference sheet'!$A$2:$V$2329, 5,FALSE), "")</f>
        <v/>
      </c>
      <c r="S350" s="39" t="str">
        <f>IF($A350 &lt;&gt; "",VLOOKUP($A350,'Student reference sheet'!$A$2:$V$2329, 6,FALSE), "")</f>
        <v/>
      </c>
      <c r="T350" s="30" t="str">
        <f>IF($A350 = "","",
IF(VLOOKUP($A350,'Student reference sheet'!$A$2:$V$2329, 10,FALSE) = "Y", "Hispanic",
IF(VLOOKUP($A350,'Student reference sheet'!$A$2:$V$2329,11,FALSE) &lt;&gt; "",
IF(VLOOKUP($A350,'Student reference sheet'!$A$2:$V$2329,11,FALSE) = "UNK", "Unknown", VLOOKUP(VALUE(VLOOKUP($A350,'Student reference sheet'!$A$2:$V$2329,11,FALSE)),'Ethnicity Reference'!$A$2:$B$22,2,FALSE)),
IF(VLOOKUP($A350,'Student reference sheet'!$A$2:$V$2329,9,FALSE) &lt;&gt; "", VLOOKUP(VALUE(VLOOKUP($A350,'Student reference sheet'!$A$2:$V$2329,9,FALSE)),'Ethnicity Reference'!$A$2:$B$22,2,FALSE),"Unknown"))))</f>
        <v/>
      </c>
      <c r="U350" s="35"/>
    </row>
    <row r="351" spans="1:21" ht="15.75">
      <c r="A351" s="47"/>
      <c r="B351" s="33"/>
      <c r="C351" s="39" t="str">
        <f>IF($A351 &lt;&gt; "",VLOOKUP($A351,'Student reference sheet'!$A$2:$V$2329, 3,FALSE), "")</f>
        <v/>
      </c>
      <c r="D351" s="39" t="str">
        <f>IF($A351 &lt;&gt; "",VLOOKUP($A351,'Student reference sheet'!$A$2:$V$2329, 2,FALSE), "")</f>
        <v/>
      </c>
      <c r="E351" s="35"/>
      <c r="F351" s="34"/>
      <c r="G351" s="40" t="str">
        <f t="shared" ca="1" si="18"/>
        <v/>
      </c>
      <c r="H351" s="40" t="str">
        <f t="shared" ca="1" si="19"/>
        <v/>
      </c>
      <c r="I351" s="36" t="str">
        <f>IF($A351 = "", "",
IF(COUNTIF(MINIMUM_DAY_DATES[], Attendance!J351) &gt; 0, VLOOKUP(Attendance!$G351,MINIMUM_DAY_PERIOD_SCHEDULE[], 2,TRUE),
IF(COUNTIF(RALLY_DATES[], Attendance!J351) &gt; 0, VLOOKUP(Attendance!$G351,RALLY_PERIOD_SCHEDULE[], 2,TRUE),
IF(WEEKDAY(Attendance!$J351) = 2,
       IF(COUNTIF(FINALS_WEEK_MONDAY_DATE[],Attendance!$J351) &gt; 0, VLOOKUP(Attendance!$G351,FINALS_WEEK_MONDAY_PERIOD_SCHEDULE[],2,TRUE),
       VLOOKUP(Attendance!$G351,REGULAR_WEEK_SCHEDULE[],6,TRUE)),
IF(WEEKDAY($J351) = 3,
       IF(COUNTIF(FINALS_WEEK_TUESDAY_DATE[],Attendance!$J351) &gt; 0, VLOOKUP(Attendance!$G351,FINALS_WEEK_TUESDAY_PERIOD_SCHEDULE[],2,TRUE),
       VLOOKUP(Attendance!$G351,REGULAR_WEEK_SCHEDULE[[Tuesday]:[Period]],5,TRUE)),
IF(WEEKDAY(Attendance!$J351) = 4,
        IF(COUNTIF(BLOCK_WEDNESDAY_DATES[],Attendance!$J351) &gt; 0, VLOOKUP(Attendance!$G351,BLOCK_WEDNESDAY_PERIOD_SCHEDULE[],2,TRUE),
        IF(COUNTIF(FINALS_WEEK_WEDNESDAY_DATE[],Attendance!$J351) &gt; 0, VLOOKUP(Attendance!$G351,FINALS_WEEK_WEDNESDAY_PERIOD_SCHEDULE[],2,TRUE),
       VLOOKUP(Attendance!$G351,REGULAR_WEEK_SCHEDULE[[Wednesday]:[Period]],4,TRUE))),
IF(WEEKDAY($J351) = 5,
       IF(COUNTIF(BLOCK_THURSDAY_DATES[],Attendance!$J351) &gt; 0, VLOOKUP(Attendance!$G351,BLOCK_THURSDAY_PERIOD_SCHEDULE[],2,TRUE),
       IF(COUNTIF(FINALS_WEEK_THURSDAY_DATE[],Attendance!$J351) &gt; 0, VLOOKUP(Attendance!$G351,FINALS_WEEK_THURSDAY_PERIOD_SCHEDULE[],2,TRUE),
       VLOOKUP(Attendance!$G351,REGULAR_WEEK_SCHEDULE[[Thursday]:[Period]],3,TRUE))),
IF(WEEKDAY(Attendance!$J351) = 6,
       IF(COUNTIF(FINALS_WEEK_FRIDAY_DATE[],Attendance!$J351) &gt; 0, VLOOKUP(Attendance!$G351,FINALS_WEEK_FRIDAY_PERIOD_SCHEDULE[],2,TRUE),
       VLOOKUP(Attendance!$G351,REGULAR_WEEK_SCHEDULE[[Friday]:[Period]],2,TRUE))))))))))</f>
        <v/>
      </c>
      <c r="J351" s="41" t="str">
        <f t="shared" ca="1" si="20"/>
        <v/>
      </c>
      <c r="K351" s="41" t="str">
        <f>IF($A351 &lt;&gt; "",VLOOKUP($A351,'Student reference sheet'!$A$2:$V$2329, 7,FALSE), "")</f>
        <v/>
      </c>
      <c r="L351" s="30" t="str">
        <f>IF($A351 ="", "", VLOOKUP($A351, 'Student reference sheet'!$A$2:$Z$2603,23,FALSE))</f>
        <v/>
      </c>
      <c r="M351" s="30" t="str">
        <f>IF($A351 ="", "", VLOOKUP($A351, 'Student reference sheet'!$A$2:$Z$2603,24,FALSE))</f>
        <v/>
      </c>
      <c r="N351" s="30" t="str">
        <f>IF($A351 ="", "", VLOOKUP($A351, 'Student reference sheet'!$A$2:$Z$2603,26,FALSE))</f>
        <v/>
      </c>
      <c r="O351" s="30" t="str">
        <f>IF($A351 ="", "", VLOOKUP($A351, 'Student reference sheet'!$A$2:$Z$2603,25,FALSE))</f>
        <v/>
      </c>
      <c r="P351" s="39" t="str">
        <f>IF($A351 = "", "", IF(OR(VLOOKUP($A351,'Student reference sheet'!$A$2:$V$2400,8,FALSE) = "R",  VLOOKUP($A351,'Student reference sheet'!$A$2:$V$2400,8,FALSE) = "L"), "X", ""))</f>
        <v/>
      </c>
      <c r="Q351" s="39" t="str">
        <f>IF($A351 ="", "", VLOOKUP($A351, 'Student reference sheet'!$A$2:$V$2603,22,FALSE))</f>
        <v/>
      </c>
      <c r="R351" s="39" t="str">
        <f>IF($A351 &lt;&gt; "",VLOOKUP($A351,'Student reference sheet'!$A$2:$V$2329, 5,FALSE), "")</f>
        <v/>
      </c>
      <c r="S351" s="39" t="str">
        <f>IF($A351 &lt;&gt; "",VLOOKUP($A351,'Student reference sheet'!$A$2:$V$2329, 6,FALSE), "")</f>
        <v/>
      </c>
      <c r="T351" s="30" t="str">
        <f>IF($A351 = "","",
IF(VLOOKUP($A351,'Student reference sheet'!$A$2:$V$2329, 10,FALSE) = "Y", "Hispanic",
IF(VLOOKUP($A351,'Student reference sheet'!$A$2:$V$2329,11,FALSE) &lt;&gt; "",
IF(VLOOKUP($A351,'Student reference sheet'!$A$2:$V$2329,11,FALSE) = "UNK", "Unknown", VLOOKUP(VALUE(VLOOKUP($A351,'Student reference sheet'!$A$2:$V$2329,11,FALSE)),'Ethnicity Reference'!$A$2:$B$22,2,FALSE)),
IF(VLOOKUP($A351,'Student reference sheet'!$A$2:$V$2329,9,FALSE) &lt;&gt; "", VLOOKUP(VALUE(VLOOKUP($A351,'Student reference sheet'!$A$2:$V$2329,9,FALSE)),'Ethnicity Reference'!$A$2:$B$22,2,FALSE),"Unknown"))))</f>
        <v/>
      </c>
      <c r="U351" s="35"/>
    </row>
    <row r="352" spans="1:21" ht="15.75">
      <c r="A352" s="47"/>
      <c r="B352" s="33"/>
      <c r="C352" s="39" t="str">
        <f>IF($A352 &lt;&gt; "",VLOOKUP($A352,'Student reference sheet'!$A$2:$V$2329, 3,FALSE), "")</f>
        <v/>
      </c>
      <c r="D352" s="39" t="str">
        <f>IF($A352 &lt;&gt; "",VLOOKUP($A352,'Student reference sheet'!$A$2:$V$2329, 2,FALSE), "")</f>
        <v/>
      </c>
      <c r="E352" s="35"/>
      <c r="F352" s="34"/>
      <c r="G352" s="40" t="str">
        <f t="shared" ca="1" si="18"/>
        <v/>
      </c>
      <c r="H352" s="40" t="str">
        <f t="shared" ca="1" si="19"/>
        <v/>
      </c>
      <c r="I352" s="36" t="str">
        <f>IF($A352 = "", "",
IF(COUNTIF(MINIMUM_DAY_DATES[], Attendance!J352) &gt; 0, VLOOKUP(Attendance!$G352,MINIMUM_DAY_PERIOD_SCHEDULE[], 2,TRUE),
IF(COUNTIF(RALLY_DATES[], Attendance!J352) &gt; 0, VLOOKUP(Attendance!$G352,RALLY_PERIOD_SCHEDULE[], 2,TRUE),
IF(WEEKDAY(Attendance!$J352) = 2,
       IF(COUNTIF(FINALS_WEEK_MONDAY_DATE[],Attendance!$J352) &gt; 0, VLOOKUP(Attendance!$G352,FINALS_WEEK_MONDAY_PERIOD_SCHEDULE[],2,TRUE),
       VLOOKUP(Attendance!$G352,REGULAR_WEEK_SCHEDULE[],6,TRUE)),
IF(WEEKDAY($J352) = 3,
       IF(COUNTIF(FINALS_WEEK_TUESDAY_DATE[],Attendance!$J352) &gt; 0, VLOOKUP(Attendance!$G352,FINALS_WEEK_TUESDAY_PERIOD_SCHEDULE[],2,TRUE),
       VLOOKUP(Attendance!$G352,REGULAR_WEEK_SCHEDULE[[Tuesday]:[Period]],5,TRUE)),
IF(WEEKDAY(Attendance!$J352) = 4,
        IF(COUNTIF(BLOCK_WEDNESDAY_DATES[],Attendance!$J352) &gt; 0, VLOOKUP(Attendance!$G352,BLOCK_WEDNESDAY_PERIOD_SCHEDULE[],2,TRUE),
        IF(COUNTIF(FINALS_WEEK_WEDNESDAY_DATE[],Attendance!$J352) &gt; 0, VLOOKUP(Attendance!$G352,FINALS_WEEK_WEDNESDAY_PERIOD_SCHEDULE[],2,TRUE),
       VLOOKUP(Attendance!$G352,REGULAR_WEEK_SCHEDULE[[Wednesday]:[Period]],4,TRUE))),
IF(WEEKDAY($J352) = 5,
       IF(COUNTIF(BLOCK_THURSDAY_DATES[],Attendance!$J352) &gt; 0, VLOOKUP(Attendance!$G352,BLOCK_THURSDAY_PERIOD_SCHEDULE[],2,TRUE),
       IF(COUNTIF(FINALS_WEEK_THURSDAY_DATE[],Attendance!$J352) &gt; 0, VLOOKUP(Attendance!$G352,FINALS_WEEK_THURSDAY_PERIOD_SCHEDULE[],2,TRUE),
       VLOOKUP(Attendance!$G352,REGULAR_WEEK_SCHEDULE[[Thursday]:[Period]],3,TRUE))),
IF(WEEKDAY(Attendance!$J352) = 6,
       IF(COUNTIF(FINALS_WEEK_FRIDAY_DATE[],Attendance!$J352) &gt; 0, VLOOKUP(Attendance!$G352,FINALS_WEEK_FRIDAY_PERIOD_SCHEDULE[],2,TRUE),
       VLOOKUP(Attendance!$G352,REGULAR_WEEK_SCHEDULE[[Friday]:[Period]],2,TRUE))))))))))</f>
        <v/>
      </c>
      <c r="J352" s="41" t="str">
        <f t="shared" ca="1" si="20"/>
        <v/>
      </c>
      <c r="K352" s="41" t="str">
        <f>IF($A352 &lt;&gt; "",VLOOKUP($A352,'Student reference sheet'!$A$2:$V$2329, 7,FALSE), "")</f>
        <v/>
      </c>
      <c r="L352" s="30" t="str">
        <f>IF($A352 ="", "", VLOOKUP($A352, 'Student reference sheet'!$A$2:$Z$2603,23,FALSE))</f>
        <v/>
      </c>
      <c r="M352" s="30" t="str">
        <f>IF($A352 ="", "", VLOOKUP($A352, 'Student reference sheet'!$A$2:$Z$2603,24,FALSE))</f>
        <v/>
      </c>
      <c r="N352" s="30" t="str">
        <f>IF($A352 ="", "", VLOOKUP($A352, 'Student reference sheet'!$A$2:$Z$2603,26,FALSE))</f>
        <v/>
      </c>
      <c r="O352" s="30" t="str">
        <f>IF($A352 ="", "", VLOOKUP($A352, 'Student reference sheet'!$A$2:$Z$2603,25,FALSE))</f>
        <v/>
      </c>
      <c r="P352" s="39" t="str">
        <f>IF($A352 = "", "", IF(OR(VLOOKUP($A352,'Student reference sheet'!$A$2:$V$2400,8,FALSE) = "R",  VLOOKUP($A352,'Student reference sheet'!$A$2:$V$2400,8,FALSE) = "L"), "X", ""))</f>
        <v/>
      </c>
      <c r="Q352" s="39" t="str">
        <f>IF($A352 ="", "", VLOOKUP($A352, 'Student reference sheet'!$A$2:$V$2603,22,FALSE))</f>
        <v/>
      </c>
      <c r="R352" s="39" t="str">
        <f>IF($A352 &lt;&gt; "",VLOOKUP($A352,'Student reference sheet'!$A$2:$V$2329, 5,FALSE), "")</f>
        <v/>
      </c>
      <c r="S352" s="39" t="str">
        <f>IF($A352 &lt;&gt; "",VLOOKUP($A352,'Student reference sheet'!$A$2:$V$2329, 6,FALSE), "")</f>
        <v/>
      </c>
      <c r="T352" s="30" t="str">
        <f>IF($A352 = "","",
IF(VLOOKUP($A352,'Student reference sheet'!$A$2:$V$2329, 10,FALSE) = "Y", "Hispanic",
IF(VLOOKUP($A352,'Student reference sheet'!$A$2:$V$2329,11,FALSE) &lt;&gt; "",
IF(VLOOKUP($A352,'Student reference sheet'!$A$2:$V$2329,11,FALSE) = "UNK", "Unknown", VLOOKUP(VALUE(VLOOKUP($A352,'Student reference sheet'!$A$2:$V$2329,11,FALSE)),'Ethnicity Reference'!$A$2:$B$22,2,FALSE)),
IF(VLOOKUP($A352,'Student reference sheet'!$A$2:$V$2329,9,FALSE) &lt;&gt; "", VLOOKUP(VALUE(VLOOKUP($A352,'Student reference sheet'!$A$2:$V$2329,9,FALSE)),'Ethnicity Reference'!$A$2:$B$22,2,FALSE),"Unknown"))))</f>
        <v/>
      </c>
      <c r="U352" s="35"/>
    </row>
    <row r="353" spans="1:21" ht="15.75">
      <c r="A353" s="47"/>
      <c r="B353" s="33"/>
      <c r="C353" s="39" t="str">
        <f>IF($A353 &lt;&gt; "",VLOOKUP($A353,'Student reference sheet'!$A$2:$V$2329, 3,FALSE), "")</f>
        <v/>
      </c>
      <c r="D353" s="39" t="str">
        <f>IF($A353 &lt;&gt; "",VLOOKUP($A353,'Student reference sheet'!$A$2:$V$2329, 2,FALSE), "")</f>
        <v/>
      </c>
      <c r="E353" s="35"/>
      <c r="F353" s="34"/>
      <c r="G353" s="40" t="str">
        <f t="shared" ca="1" si="18"/>
        <v/>
      </c>
      <c r="H353" s="40" t="str">
        <f t="shared" ca="1" si="19"/>
        <v/>
      </c>
      <c r="I353" s="36" t="str">
        <f>IF($A353 = "", "",
IF(COUNTIF(MINIMUM_DAY_DATES[], Attendance!J353) &gt; 0, VLOOKUP(Attendance!$G353,MINIMUM_DAY_PERIOD_SCHEDULE[], 2,TRUE),
IF(COUNTIF(RALLY_DATES[], Attendance!J353) &gt; 0, VLOOKUP(Attendance!$G353,RALLY_PERIOD_SCHEDULE[], 2,TRUE),
IF(WEEKDAY(Attendance!$J353) = 2,
       IF(COUNTIF(FINALS_WEEK_MONDAY_DATE[],Attendance!$J353) &gt; 0, VLOOKUP(Attendance!$G353,FINALS_WEEK_MONDAY_PERIOD_SCHEDULE[],2,TRUE),
       VLOOKUP(Attendance!$G353,REGULAR_WEEK_SCHEDULE[],6,TRUE)),
IF(WEEKDAY($J353) = 3,
       IF(COUNTIF(FINALS_WEEK_TUESDAY_DATE[],Attendance!$J353) &gt; 0, VLOOKUP(Attendance!$G353,FINALS_WEEK_TUESDAY_PERIOD_SCHEDULE[],2,TRUE),
       VLOOKUP(Attendance!$G353,REGULAR_WEEK_SCHEDULE[[Tuesday]:[Period]],5,TRUE)),
IF(WEEKDAY(Attendance!$J353) = 4,
        IF(COUNTIF(BLOCK_WEDNESDAY_DATES[],Attendance!$J353) &gt; 0, VLOOKUP(Attendance!$G353,BLOCK_WEDNESDAY_PERIOD_SCHEDULE[],2,TRUE),
        IF(COUNTIF(FINALS_WEEK_WEDNESDAY_DATE[],Attendance!$J353) &gt; 0, VLOOKUP(Attendance!$G353,FINALS_WEEK_WEDNESDAY_PERIOD_SCHEDULE[],2,TRUE),
       VLOOKUP(Attendance!$G353,REGULAR_WEEK_SCHEDULE[[Wednesday]:[Period]],4,TRUE))),
IF(WEEKDAY($J353) = 5,
       IF(COUNTIF(BLOCK_THURSDAY_DATES[],Attendance!$J353) &gt; 0, VLOOKUP(Attendance!$G353,BLOCK_THURSDAY_PERIOD_SCHEDULE[],2,TRUE),
       IF(COUNTIF(FINALS_WEEK_THURSDAY_DATE[],Attendance!$J353) &gt; 0, VLOOKUP(Attendance!$G353,FINALS_WEEK_THURSDAY_PERIOD_SCHEDULE[],2,TRUE),
       VLOOKUP(Attendance!$G353,REGULAR_WEEK_SCHEDULE[[Thursday]:[Period]],3,TRUE))),
IF(WEEKDAY(Attendance!$J353) = 6,
       IF(COUNTIF(FINALS_WEEK_FRIDAY_DATE[],Attendance!$J353) &gt; 0, VLOOKUP(Attendance!$G353,FINALS_WEEK_FRIDAY_PERIOD_SCHEDULE[],2,TRUE),
       VLOOKUP(Attendance!$G353,REGULAR_WEEK_SCHEDULE[[Friday]:[Period]],2,TRUE))))))))))</f>
        <v/>
      </c>
      <c r="J353" s="41" t="str">
        <f t="shared" ca="1" si="20"/>
        <v/>
      </c>
      <c r="K353" s="41" t="str">
        <f>IF($A353 &lt;&gt; "",VLOOKUP($A353,'Student reference sheet'!$A$2:$V$2329, 7,FALSE), "")</f>
        <v/>
      </c>
      <c r="L353" s="30" t="str">
        <f>IF($A353 ="", "", VLOOKUP($A353, 'Student reference sheet'!$A$2:$Z$2603,23,FALSE))</f>
        <v/>
      </c>
      <c r="M353" s="30" t="str">
        <f>IF($A353 ="", "", VLOOKUP($A353, 'Student reference sheet'!$A$2:$Z$2603,24,FALSE))</f>
        <v/>
      </c>
      <c r="N353" s="30" t="str">
        <f>IF($A353 ="", "", VLOOKUP($A353, 'Student reference sheet'!$A$2:$Z$2603,26,FALSE))</f>
        <v/>
      </c>
      <c r="O353" s="30" t="str">
        <f>IF($A353 ="", "", VLOOKUP($A353, 'Student reference sheet'!$A$2:$Z$2603,25,FALSE))</f>
        <v/>
      </c>
      <c r="P353" s="39" t="str">
        <f>IF($A353 = "", "", IF(OR(VLOOKUP($A353,'Student reference sheet'!$A$2:$V$2400,8,FALSE) = "R",  VLOOKUP($A353,'Student reference sheet'!$A$2:$V$2400,8,FALSE) = "L"), "X", ""))</f>
        <v/>
      </c>
      <c r="Q353" s="39" t="str">
        <f>IF($A353 ="", "", VLOOKUP($A353, 'Student reference sheet'!$A$2:$V$2603,22,FALSE))</f>
        <v/>
      </c>
      <c r="R353" s="39" t="str">
        <f>IF($A353 &lt;&gt; "",VLOOKUP($A353,'Student reference sheet'!$A$2:$V$2329, 5,FALSE), "")</f>
        <v/>
      </c>
      <c r="S353" s="39" t="str">
        <f>IF($A353 &lt;&gt; "",VLOOKUP($A353,'Student reference sheet'!$A$2:$V$2329, 6,FALSE), "")</f>
        <v/>
      </c>
      <c r="T353" s="30" t="str">
        <f>IF($A353 = "","",
IF(VLOOKUP($A353,'Student reference sheet'!$A$2:$V$2329, 10,FALSE) = "Y", "Hispanic",
IF(VLOOKUP($A353,'Student reference sheet'!$A$2:$V$2329,11,FALSE) &lt;&gt; "",
IF(VLOOKUP($A353,'Student reference sheet'!$A$2:$V$2329,11,FALSE) = "UNK", "Unknown", VLOOKUP(VALUE(VLOOKUP($A353,'Student reference sheet'!$A$2:$V$2329,11,FALSE)),'Ethnicity Reference'!$A$2:$B$22,2,FALSE)),
IF(VLOOKUP($A353,'Student reference sheet'!$A$2:$V$2329,9,FALSE) &lt;&gt; "", VLOOKUP(VALUE(VLOOKUP($A353,'Student reference sheet'!$A$2:$V$2329,9,FALSE)),'Ethnicity Reference'!$A$2:$B$22,2,FALSE),"Unknown"))))</f>
        <v/>
      </c>
      <c r="U353" s="35"/>
    </row>
    <row r="354" spans="1:21" ht="15.75">
      <c r="A354" s="47"/>
      <c r="B354" s="33"/>
      <c r="C354" s="39" t="str">
        <f>IF($A354 &lt;&gt; "",VLOOKUP($A354,'Student reference sheet'!$A$2:$V$2329, 3,FALSE), "")</f>
        <v/>
      </c>
      <c r="D354" s="39" t="str">
        <f>IF($A354 &lt;&gt; "",VLOOKUP($A354,'Student reference sheet'!$A$2:$V$2329, 2,FALSE), "")</f>
        <v/>
      </c>
      <c r="E354" s="35"/>
      <c r="F354" s="34"/>
      <c r="G354" s="40" t="str">
        <f t="shared" ca="1" si="18"/>
        <v/>
      </c>
      <c r="H354" s="40" t="str">
        <f t="shared" ca="1" si="19"/>
        <v/>
      </c>
      <c r="I354" s="36" t="str">
        <f>IF($A354 = "", "",
IF(COUNTIF(MINIMUM_DAY_DATES[], Attendance!J354) &gt; 0, VLOOKUP(Attendance!$G354,MINIMUM_DAY_PERIOD_SCHEDULE[], 2,TRUE),
IF(COUNTIF(RALLY_DATES[], Attendance!J354) &gt; 0, VLOOKUP(Attendance!$G354,RALLY_PERIOD_SCHEDULE[], 2,TRUE),
IF(WEEKDAY(Attendance!$J354) = 2,
       IF(COUNTIF(FINALS_WEEK_MONDAY_DATE[],Attendance!$J354) &gt; 0, VLOOKUP(Attendance!$G354,FINALS_WEEK_MONDAY_PERIOD_SCHEDULE[],2,TRUE),
       VLOOKUP(Attendance!$G354,REGULAR_WEEK_SCHEDULE[],6,TRUE)),
IF(WEEKDAY($J354) = 3,
       IF(COUNTIF(FINALS_WEEK_TUESDAY_DATE[],Attendance!$J354) &gt; 0, VLOOKUP(Attendance!$G354,FINALS_WEEK_TUESDAY_PERIOD_SCHEDULE[],2,TRUE),
       VLOOKUP(Attendance!$G354,REGULAR_WEEK_SCHEDULE[[Tuesday]:[Period]],5,TRUE)),
IF(WEEKDAY(Attendance!$J354) = 4,
        IF(COUNTIF(BLOCK_WEDNESDAY_DATES[],Attendance!$J354) &gt; 0, VLOOKUP(Attendance!$G354,BLOCK_WEDNESDAY_PERIOD_SCHEDULE[],2,TRUE),
        IF(COUNTIF(FINALS_WEEK_WEDNESDAY_DATE[],Attendance!$J354) &gt; 0, VLOOKUP(Attendance!$G354,FINALS_WEEK_WEDNESDAY_PERIOD_SCHEDULE[],2,TRUE),
       VLOOKUP(Attendance!$G354,REGULAR_WEEK_SCHEDULE[[Wednesday]:[Period]],4,TRUE))),
IF(WEEKDAY($J354) = 5,
       IF(COUNTIF(BLOCK_THURSDAY_DATES[],Attendance!$J354) &gt; 0, VLOOKUP(Attendance!$G354,BLOCK_THURSDAY_PERIOD_SCHEDULE[],2,TRUE),
       IF(COUNTIF(FINALS_WEEK_THURSDAY_DATE[],Attendance!$J354) &gt; 0, VLOOKUP(Attendance!$G354,FINALS_WEEK_THURSDAY_PERIOD_SCHEDULE[],2,TRUE),
       VLOOKUP(Attendance!$G354,REGULAR_WEEK_SCHEDULE[[Thursday]:[Period]],3,TRUE))),
IF(WEEKDAY(Attendance!$J354) = 6,
       IF(COUNTIF(FINALS_WEEK_FRIDAY_DATE[],Attendance!$J354) &gt; 0, VLOOKUP(Attendance!$G354,FINALS_WEEK_FRIDAY_PERIOD_SCHEDULE[],2,TRUE),
       VLOOKUP(Attendance!$G354,REGULAR_WEEK_SCHEDULE[[Friday]:[Period]],2,TRUE))))))))))</f>
        <v/>
      </c>
      <c r="J354" s="41" t="str">
        <f t="shared" ca="1" si="20"/>
        <v/>
      </c>
      <c r="K354" s="41" t="str">
        <f>IF($A354 &lt;&gt; "",VLOOKUP($A354,'Student reference sheet'!$A$2:$V$2329, 7,FALSE), "")</f>
        <v/>
      </c>
      <c r="L354" s="30" t="str">
        <f>IF($A354 ="", "", VLOOKUP($A354, 'Student reference sheet'!$A$2:$Z$2603,23,FALSE))</f>
        <v/>
      </c>
      <c r="M354" s="30" t="str">
        <f>IF($A354 ="", "", VLOOKUP($A354, 'Student reference sheet'!$A$2:$Z$2603,24,FALSE))</f>
        <v/>
      </c>
      <c r="N354" s="30" t="str">
        <f>IF($A354 ="", "", VLOOKUP($A354, 'Student reference sheet'!$A$2:$Z$2603,26,FALSE))</f>
        <v/>
      </c>
      <c r="O354" s="30" t="str">
        <f>IF($A354 ="", "", VLOOKUP($A354, 'Student reference sheet'!$A$2:$Z$2603,25,FALSE))</f>
        <v/>
      </c>
      <c r="P354" s="39" t="str">
        <f>IF($A354 = "", "", IF(OR(VLOOKUP($A354,'Student reference sheet'!$A$2:$V$2400,8,FALSE) = "R",  VLOOKUP($A354,'Student reference sheet'!$A$2:$V$2400,8,FALSE) = "L"), "X", ""))</f>
        <v/>
      </c>
      <c r="Q354" s="39" t="str">
        <f>IF($A354 ="", "", VLOOKUP($A354, 'Student reference sheet'!$A$2:$V$2603,22,FALSE))</f>
        <v/>
      </c>
      <c r="R354" s="39" t="str">
        <f>IF($A354 &lt;&gt; "",VLOOKUP($A354,'Student reference sheet'!$A$2:$V$2329, 5,FALSE), "")</f>
        <v/>
      </c>
      <c r="S354" s="39" t="str">
        <f>IF($A354 &lt;&gt; "",VLOOKUP($A354,'Student reference sheet'!$A$2:$V$2329, 6,FALSE), "")</f>
        <v/>
      </c>
      <c r="T354" s="30" t="str">
        <f>IF($A354 = "","",
IF(VLOOKUP($A354,'Student reference sheet'!$A$2:$V$2329, 10,FALSE) = "Y", "Hispanic",
IF(VLOOKUP($A354,'Student reference sheet'!$A$2:$V$2329,11,FALSE) &lt;&gt; "",
IF(VLOOKUP($A354,'Student reference sheet'!$A$2:$V$2329,11,FALSE) = "UNK", "Unknown", VLOOKUP(VALUE(VLOOKUP($A354,'Student reference sheet'!$A$2:$V$2329,11,FALSE)),'Ethnicity Reference'!$A$2:$B$22,2,FALSE)),
IF(VLOOKUP($A354,'Student reference sheet'!$A$2:$V$2329,9,FALSE) &lt;&gt; "", VLOOKUP(VALUE(VLOOKUP($A354,'Student reference sheet'!$A$2:$V$2329,9,FALSE)),'Ethnicity Reference'!$A$2:$B$22,2,FALSE),"Unknown"))))</f>
        <v/>
      </c>
      <c r="U354" s="35"/>
    </row>
    <row r="355" spans="1:21" ht="15.75">
      <c r="A355" s="47"/>
      <c r="B355" s="33"/>
      <c r="C355" s="39" t="str">
        <f>IF($A355 &lt;&gt; "",VLOOKUP($A355,'Student reference sheet'!$A$2:$V$2329, 3,FALSE), "")</f>
        <v/>
      </c>
      <c r="D355" s="39" t="str">
        <f>IF($A355 &lt;&gt; "",VLOOKUP($A355,'Student reference sheet'!$A$2:$V$2329, 2,FALSE), "")</f>
        <v/>
      </c>
      <c r="E355" s="35"/>
      <c r="F355" s="34"/>
      <c r="G355" s="40" t="str">
        <f t="shared" ca="1" si="18"/>
        <v/>
      </c>
      <c r="H355" s="40" t="str">
        <f t="shared" ca="1" si="19"/>
        <v/>
      </c>
      <c r="I355" s="36" t="str">
        <f>IF($A355 = "", "",
IF(COUNTIF(MINIMUM_DAY_DATES[], Attendance!J355) &gt; 0, VLOOKUP(Attendance!$G355,MINIMUM_DAY_PERIOD_SCHEDULE[], 2,TRUE),
IF(COUNTIF(RALLY_DATES[], Attendance!J355) &gt; 0, VLOOKUP(Attendance!$G355,RALLY_PERIOD_SCHEDULE[], 2,TRUE),
IF(WEEKDAY(Attendance!$J355) = 2,
       IF(COUNTIF(FINALS_WEEK_MONDAY_DATE[],Attendance!$J355) &gt; 0, VLOOKUP(Attendance!$G355,FINALS_WEEK_MONDAY_PERIOD_SCHEDULE[],2,TRUE),
       VLOOKUP(Attendance!$G355,REGULAR_WEEK_SCHEDULE[],6,TRUE)),
IF(WEEKDAY($J355) = 3,
       IF(COUNTIF(FINALS_WEEK_TUESDAY_DATE[],Attendance!$J355) &gt; 0, VLOOKUP(Attendance!$G355,FINALS_WEEK_TUESDAY_PERIOD_SCHEDULE[],2,TRUE),
       VLOOKUP(Attendance!$G355,REGULAR_WEEK_SCHEDULE[[Tuesday]:[Period]],5,TRUE)),
IF(WEEKDAY(Attendance!$J355) = 4,
        IF(COUNTIF(BLOCK_WEDNESDAY_DATES[],Attendance!$J355) &gt; 0, VLOOKUP(Attendance!$G355,BLOCK_WEDNESDAY_PERIOD_SCHEDULE[],2,TRUE),
        IF(COUNTIF(FINALS_WEEK_WEDNESDAY_DATE[],Attendance!$J355) &gt; 0, VLOOKUP(Attendance!$G355,FINALS_WEEK_WEDNESDAY_PERIOD_SCHEDULE[],2,TRUE),
       VLOOKUP(Attendance!$G355,REGULAR_WEEK_SCHEDULE[[Wednesday]:[Period]],4,TRUE))),
IF(WEEKDAY($J355) = 5,
       IF(COUNTIF(BLOCK_THURSDAY_DATES[],Attendance!$J355) &gt; 0, VLOOKUP(Attendance!$G355,BLOCK_THURSDAY_PERIOD_SCHEDULE[],2,TRUE),
       IF(COUNTIF(FINALS_WEEK_THURSDAY_DATE[],Attendance!$J355) &gt; 0, VLOOKUP(Attendance!$G355,FINALS_WEEK_THURSDAY_PERIOD_SCHEDULE[],2,TRUE),
       VLOOKUP(Attendance!$G355,REGULAR_WEEK_SCHEDULE[[Thursday]:[Period]],3,TRUE))),
IF(WEEKDAY(Attendance!$J355) = 6,
       IF(COUNTIF(FINALS_WEEK_FRIDAY_DATE[],Attendance!$J355) &gt; 0, VLOOKUP(Attendance!$G355,FINALS_WEEK_FRIDAY_PERIOD_SCHEDULE[],2,TRUE),
       VLOOKUP(Attendance!$G355,REGULAR_WEEK_SCHEDULE[[Friday]:[Period]],2,TRUE))))))))))</f>
        <v/>
      </c>
      <c r="J355" s="41" t="str">
        <f t="shared" ca="1" si="20"/>
        <v/>
      </c>
      <c r="K355" s="41" t="str">
        <f>IF($A355 &lt;&gt; "",VLOOKUP($A355,'Student reference sheet'!$A$2:$V$2329, 7,FALSE), "")</f>
        <v/>
      </c>
      <c r="L355" s="30" t="str">
        <f>IF($A355 ="", "", VLOOKUP($A355, 'Student reference sheet'!$A$2:$Z$2603,23,FALSE))</f>
        <v/>
      </c>
      <c r="M355" s="30" t="str">
        <f>IF($A355 ="", "", VLOOKUP($A355, 'Student reference sheet'!$A$2:$Z$2603,24,FALSE))</f>
        <v/>
      </c>
      <c r="N355" s="30" t="str">
        <f>IF($A355 ="", "", VLOOKUP($A355, 'Student reference sheet'!$A$2:$Z$2603,26,FALSE))</f>
        <v/>
      </c>
      <c r="O355" s="30" t="str">
        <f>IF($A355 ="", "", VLOOKUP($A355, 'Student reference sheet'!$A$2:$Z$2603,25,FALSE))</f>
        <v/>
      </c>
      <c r="P355" s="39" t="str">
        <f>IF($A355 = "", "", IF(OR(VLOOKUP($A355,'Student reference sheet'!$A$2:$V$2400,8,FALSE) = "R",  VLOOKUP($A355,'Student reference sheet'!$A$2:$V$2400,8,FALSE) = "L"), "X", ""))</f>
        <v/>
      </c>
      <c r="Q355" s="39" t="str">
        <f>IF($A355 ="", "", VLOOKUP($A355, 'Student reference sheet'!$A$2:$V$2603,22,FALSE))</f>
        <v/>
      </c>
      <c r="R355" s="39" t="str">
        <f>IF($A355 &lt;&gt; "",VLOOKUP($A355,'Student reference sheet'!$A$2:$V$2329, 5,FALSE), "")</f>
        <v/>
      </c>
      <c r="S355" s="39" t="str">
        <f>IF($A355 &lt;&gt; "",VLOOKUP($A355,'Student reference sheet'!$A$2:$V$2329, 6,FALSE), "")</f>
        <v/>
      </c>
      <c r="T355" s="30" t="str">
        <f>IF($A355 = "","",
IF(VLOOKUP($A355,'Student reference sheet'!$A$2:$V$2329, 10,FALSE) = "Y", "Hispanic",
IF(VLOOKUP($A355,'Student reference sheet'!$A$2:$V$2329,11,FALSE) &lt;&gt; "",
IF(VLOOKUP($A355,'Student reference sheet'!$A$2:$V$2329,11,FALSE) = "UNK", "Unknown", VLOOKUP(VALUE(VLOOKUP($A355,'Student reference sheet'!$A$2:$V$2329,11,FALSE)),'Ethnicity Reference'!$A$2:$B$22,2,FALSE)),
IF(VLOOKUP($A355,'Student reference sheet'!$A$2:$V$2329,9,FALSE) &lt;&gt; "", VLOOKUP(VALUE(VLOOKUP($A355,'Student reference sheet'!$A$2:$V$2329,9,FALSE)),'Ethnicity Reference'!$A$2:$B$22,2,FALSE),"Unknown"))))</f>
        <v/>
      </c>
      <c r="U355" s="35"/>
    </row>
    <row r="356" spans="1:21" ht="15.75">
      <c r="A356" s="47"/>
      <c r="B356" s="33"/>
      <c r="C356" s="39" t="str">
        <f>IF($A356 &lt;&gt; "",VLOOKUP($A356,'Student reference sheet'!$A$2:$V$2329, 3,FALSE), "")</f>
        <v/>
      </c>
      <c r="D356" s="39" t="str">
        <f>IF($A356 &lt;&gt; "",VLOOKUP($A356,'Student reference sheet'!$A$2:$V$2329, 2,FALSE), "")</f>
        <v/>
      </c>
      <c r="E356" s="35"/>
      <c r="F356" s="34"/>
      <c r="G356" s="40" t="str">
        <f t="shared" ca="1" si="18"/>
        <v/>
      </c>
      <c r="H356" s="40" t="str">
        <f t="shared" ca="1" si="19"/>
        <v/>
      </c>
      <c r="I356" s="36" t="str">
        <f>IF($A356 = "", "",
IF(COUNTIF(MINIMUM_DAY_DATES[], Attendance!J356) &gt; 0, VLOOKUP(Attendance!$G356,MINIMUM_DAY_PERIOD_SCHEDULE[], 2,TRUE),
IF(COUNTIF(RALLY_DATES[], Attendance!J356) &gt; 0, VLOOKUP(Attendance!$G356,RALLY_PERIOD_SCHEDULE[], 2,TRUE),
IF(WEEKDAY(Attendance!$J356) = 2,
       IF(COUNTIF(FINALS_WEEK_MONDAY_DATE[],Attendance!$J356) &gt; 0, VLOOKUP(Attendance!$G356,FINALS_WEEK_MONDAY_PERIOD_SCHEDULE[],2,TRUE),
       VLOOKUP(Attendance!$G356,REGULAR_WEEK_SCHEDULE[],6,TRUE)),
IF(WEEKDAY($J356) = 3,
       IF(COUNTIF(FINALS_WEEK_TUESDAY_DATE[],Attendance!$J356) &gt; 0, VLOOKUP(Attendance!$G356,FINALS_WEEK_TUESDAY_PERIOD_SCHEDULE[],2,TRUE),
       VLOOKUP(Attendance!$G356,REGULAR_WEEK_SCHEDULE[[Tuesday]:[Period]],5,TRUE)),
IF(WEEKDAY(Attendance!$J356) = 4,
        IF(COUNTIF(BLOCK_WEDNESDAY_DATES[],Attendance!$J356) &gt; 0, VLOOKUP(Attendance!$G356,BLOCK_WEDNESDAY_PERIOD_SCHEDULE[],2,TRUE),
        IF(COUNTIF(FINALS_WEEK_WEDNESDAY_DATE[],Attendance!$J356) &gt; 0, VLOOKUP(Attendance!$G356,FINALS_WEEK_WEDNESDAY_PERIOD_SCHEDULE[],2,TRUE),
       VLOOKUP(Attendance!$G356,REGULAR_WEEK_SCHEDULE[[Wednesday]:[Period]],4,TRUE))),
IF(WEEKDAY($J356) = 5,
       IF(COUNTIF(BLOCK_THURSDAY_DATES[],Attendance!$J356) &gt; 0, VLOOKUP(Attendance!$G356,BLOCK_THURSDAY_PERIOD_SCHEDULE[],2,TRUE),
       IF(COUNTIF(FINALS_WEEK_THURSDAY_DATE[],Attendance!$J356) &gt; 0, VLOOKUP(Attendance!$G356,FINALS_WEEK_THURSDAY_PERIOD_SCHEDULE[],2,TRUE),
       VLOOKUP(Attendance!$G356,REGULAR_WEEK_SCHEDULE[[Thursday]:[Period]],3,TRUE))),
IF(WEEKDAY(Attendance!$J356) = 6,
       IF(COUNTIF(FINALS_WEEK_FRIDAY_DATE[],Attendance!$J356) &gt; 0, VLOOKUP(Attendance!$G356,FINALS_WEEK_FRIDAY_PERIOD_SCHEDULE[],2,TRUE),
       VLOOKUP(Attendance!$G356,REGULAR_WEEK_SCHEDULE[[Friday]:[Period]],2,TRUE))))))))))</f>
        <v/>
      </c>
      <c r="J356" s="41" t="str">
        <f t="shared" ca="1" si="20"/>
        <v/>
      </c>
      <c r="K356" s="41" t="str">
        <f>IF($A356 &lt;&gt; "",VLOOKUP($A356,'Student reference sheet'!$A$2:$V$2329, 7,FALSE), "")</f>
        <v/>
      </c>
      <c r="L356" s="30" t="str">
        <f>IF($A356 ="", "", VLOOKUP($A356, 'Student reference sheet'!$A$2:$Z$2603,23,FALSE))</f>
        <v/>
      </c>
      <c r="M356" s="30" t="str">
        <f>IF($A356 ="", "", VLOOKUP($A356, 'Student reference sheet'!$A$2:$Z$2603,24,FALSE))</f>
        <v/>
      </c>
      <c r="N356" s="30" t="str">
        <f>IF($A356 ="", "", VLOOKUP($A356, 'Student reference sheet'!$A$2:$Z$2603,26,FALSE))</f>
        <v/>
      </c>
      <c r="O356" s="30" t="str">
        <f>IF($A356 ="", "", VLOOKUP($A356, 'Student reference sheet'!$A$2:$Z$2603,25,FALSE))</f>
        <v/>
      </c>
      <c r="P356" s="39" t="str">
        <f>IF($A356 = "", "", IF(OR(VLOOKUP($A356,'Student reference sheet'!$A$2:$V$2400,8,FALSE) = "R",  VLOOKUP($A356,'Student reference sheet'!$A$2:$V$2400,8,FALSE) = "L"), "X", ""))</f>
        <v/>
      </c>
      <c r="Q356" s="39" t="str">
        <f>IF($A356 ="", "", VLOOKUP($A356, 'Student reference sheet'!$A$2:$V$2603,22,FALSE))</f>
        <v/>
      </c>
      <c r="R356" s="39" t="str">
        <f>IF($A356 &lt;&gt; "",VLOOKUP($A356,'Student reference sheet'!$A$2:$V$2329, 5,FALSE), "")</f>
        <v/>
      </c>
      <c r="S356" s="39" t="str">
        <f>IF($A356 &lt;&gt; "",VLOOKUP($A356,'Student reference sheet'!$A$2:$V$2329, 6,FALSE), "")</f>
        <v/>
      </c>
      <c r="T356" s="30" t="str">
        <f>IF($A356 = "","",
IF(VLOOKUP($A356,'Student reference sheet'!$A$2:$V$2329, 10,FALSE) = "Y", "Hispanic",
IF(VLOOKUP($A356,'Student reference sheet'!$A$2:$V$2329,11,FALSE) &lt;&gt; "",
IF(VLOOKUP($A356,'Student reference sheet'!$A$2:$V$2329,11,FALSE) = "UNK", "Unknown", VLOOKUP(VALUE(VLOOKUP($A356,'Student reference sheet'!$A$2:$V$2329,11,FALSE)),'Ethnicity Reference'!$A$2:$B$22,2,FALSE)),
IF(VLOOKUP($A356,'Student reference sheet'!$A$2:$V$2329,9,FALSE) &lt;&gt; "", VLOOKUP(VALUE(VLOOKUP($A356,'Student reference sheet'!$A$2:$V$2329,9,FALSE)),'Ethnicity Reference'!$A$2:$B$22,2,FALSE),"Unknown"))))</f>
        <v/>
      </c>
      <c r="U356" s="35"/>
    </row>
    <row r="357" spans="1:21" ht="15.75">
      <c r="A357" s="47"/>
      <c r="B357" s="33"/>
      <c r="C357" s="39" t="str">
        <f>IF($A357 &lt;&gt; "",VLOOKUP($A357,'Student reference sheet'!$A$2:$V$2329, 3,FALSE), "")</f>
        <v/>
      </c>
      <c r="D357" s="39" t="str">
        <f>IF($A357 &lt;&gt; "",VLOOKUP($A357,'Student reference sheet'!$A$2:$V$2329, 2,FALSE), "")</f>
        <v/>
      </c>
      <c r="E357" s="35"/>
      <c r="F357" s="34"/>
      <c r="G357" s="40" t="str">
        <f t="shared" ca="1" si="18"/>
        <v/>
      </c>
      <c r="H357" s="40" t="str">
        <f t="shared" ca="1" si="19"/>
        <v/>
      </c>
      <c r="I357" s="36" t="str">
        <f>IF($A357 = "", "",
IF(COUNTIF(MINIMUM_DAY_DATES[], Attendance!J357) &gt; 0, VLOOKUP(Attendance!$G357,MINIMUM_DAY_PERIOD_SCHEDULE[], 2,TRUE),
IF(COUNTIF(RALLY_DATES[], Attendance!J357) &gt; 0, VLOOKUP(Attendance!$G357,RALLY_PERIOD_SCHEDULE[], 2,TRUE),
IF(WEEKDAY(Attendance!$J357) = 2,
       IF(COUNTIF(FINALS_WEEK_MONDAY_DATE[],Attendance!$J357) &gt; 0, VLOOKUP(Attendance!$G357,FINALS_WEEK_MONDAY_PERIOD_SCHEDULE[],2,TRUE),
       VLOOKUP(Attendance!$G357,REGULAR_WEEK_SCHEDULE[],6,TRUE)),
IF(WEEKDAY($J357) = 3,
       IF(COUNTIF(FINALS_WEEK_TUESDAY_DATE[],Attendance!$J357) &gt; 0, VLOOKUP(Attendance!$G357,FINALS_WEEK_TUESDAY_PERIOD_SCHEDULE[],2,TRUE),
       VLOOKUP(Attendance!$G357,REGULAR_WEEK_SCHEDULE[[Tuesday]:[Period]],5,TRUE)),
IF(WEEKDAY(Attendance!$J357) = 4,
        IF(COUNTIF(BLOCK_WEDNESDAY_DATES[],Attendance!$J357) &gt; 0, VLOOKUP(Attendance!$G357,BLOCK_WEDNESDAY_PERIOD_SCHEDULE[],2,TRUE),
        IF(COUNTIF(FINALS_WEEK_WEDNESDAY_DATE[],Attendance!$J357) &gt; 0, VLOOKUP(Attendance!$G357,FINALS_WEEK_WEDNESDAY_PERIOD_SCHEDULE[],2,TRUE),
       VLOOKUP(Attendance!$G357,REGULAR_WEEK_SCHEDULE[[Wednesday]:[Period]],4,TRUE))),
IF(WEEKDAY($J357) = 5,
       IF(COUNTIF(BLOCK_THURSDAY_DATES[],Attendance!$J357) &gt; 0, VLOOKUP(Attendance!$G357,BLOCK_THURSDAY_PERIOD_SCHEDULE[],2,TRUE),
       IF(COUNTIF(FINALS_WEEK_THURSDAY_DATE[],Attendance!$J357) &gt; 0, VLOOKUP(Attendance!$G357,FINALS_WEEK_THURSDAY_PERIOD_SCHEDULE[],2,TRUE),
       VLOOKUP(Attendance!$G357,REGULAR_WEEK_SCHEDULE[[Thursday]:[Period]],3,TRUE))),
IF(WEEKDAY(Attendance!$J357) = 6,
       IF(COUNTIF(FINALS_WEEK_FRIDAY_DATE[],Attendance!$J357) &gt; 0, VLOOKUP(Attendance!$G357,FINALS_WEEK_FRIDAY_PERIOD_SCHEDULE[],2,TRUE),
       VLOOKUP(Attendance!$G357,REGULAR_WEEK_SCHEDULE[[Friday]:[Period]],2,TRUE))))))))))</f>
        <v/>
      </c>
      <c r="J357" s="41" t="str">
        <f t="shared" ca="1" si="20"/>
        <v/>
      </c>
      <c r="K357" s="41" t="str">
        <f>IF($A357 &lt;&gt; "",VLOOKUP($A357,'Student reference sheet'!$A$2:$V$2329, 7,FALSE), "")</f>
        <v/>
      </c>
      <c r="L357" s="30" t="str">
        <f>IF($A357 ="", "", VLOOKUP($A357, 'Student reference sheet'!$A$2:$Z$2603,23,FALSE))</f>
        <v/>
      </c>
      <c r="M357" s="30" t="str">
        <f>IF($A357 ="", "", VLOOKUP($A357, 'Student reference sheet'!$A$2:$Z$2603,24,FALSE))</f>
        <v/>
      </c>
      <c r="N357" s="30" t="str">
        <f>IF($A357 ="", "", VLOOKUP($A357, 'Student reference sheet'!$A$2:$Z$2603,26,FALSE))</f>
        <v/>
      </c>
      <c r="O357" s="30" t="str">
        <f>IF($A357 ="", "", VLOOKUP($A357, 'Student reference sheet'!$A$2:$Z$2603,25,FALSE))</f>
        <v/>
      </c>
      <c r="P357" s="39" t="str">
        <f>IF($A357 = "", "", IF(OR(VLOOKUP($A357,'Student reference sheet'!$A$2:$V$2400,8,FALSE) = "R",  VLOOKUP($A357,'Student reference sheet'!$A$2:$V$2400,8,FALSE) = "L"), "X", ""))</f>
        <v/>
      </c>
      <c r="Q357" s="39" t="str">
        <f>IF($A357 ="", "", VLOOKUP($A357, 'Student reference sheet'!$A$2:$V$2603,22,FALSE))</f>
        <v/>
      </c>
      <c r="R357" s="39" t="str">
        <f>IF($A357 &lt;&gt; "",VLOOKUP($A357,'Student reference sheet'!$A$2:$V$2329, 5,FALSE), "")</f>
        <v/>
      </c>
      <c r="S357" s="39" t="str">
        <f>IF($A357 &lt;&gt; "",VLOOKUP($A357,'Student reference sheet'!$A$2:$V$2329, 6,FALSE), "")</f>
        <v/>
      </c>
      <c r="T357" s="30" t="str">
        <f>IF($A357 = "","",
IF(VLOOKUP($A357,'Student reference sheet'!$A$2:$V$2329, 10,FALSE) = "Y", "Hispanic",
IF(VLOOKUP($A357,'Student reference sheet'!$A$2:$V$2329,11,FALSE) &lt;&gt; "",
IF(VLOOKUP($A357,'Student reference sheet'!$A$2:$V$2329,11,FALSE) = "UNK", "Unknown", VLOOKUP(VALUE(VLOOKUP($A357,'Student reference sheet'!$A$2:$V$2329,11,FALSE)),'Ethnicity Reference'!$A$2:$B$22,2,FALSE)),
IF(VLOOKUP($A357,'Student reference sheet'!$A$2:$V$2329,9,FALSE) &lt;&gt; "", VLOOKUP(VALUE(VLOOKUP($A357,'Student reference sheet'!$A$2:$V$2329,9,FALSE)),'Ethnicity Reference'!$A$2:$B$22,2,FALSE),"Unknown"))))</f>
        <v/>
      </c>
      <c r="U357" s="35"/>
    </row>
    <row r="358" spans="1:21" ht="15.75">
      <c r="A358" s="47"/>
      <c r="B358" s="33"/>
      <c r="C358" s="39" t="str">
        <f>IF($A358 &lt;&gt; "",VLOOKUP($A358,'Student reference sheet'!$A$2:$V$2329, 3,FALSE), "")</f>
        <v/>
      </c>
      <c r="D358" s="39" t="str">
        <f>IF($A358 &lt;&gt; "",VLOOKUP($A358,'Student reference sheet'!$A$2:$V$2329, 2,FALSE), "")</f>
        <v/>
      </c>
      <c r="E358" s="35"/>
      <c r="F358" s="34"/>
      <c r="G358" s="40" t="str">
        <f t="shared" ca="1" si="18"/>
        <v/>
      </c>
      <c r="H358" s="40" t="str">
        <f t="shared" ca="1" si="19"/>
        <v/>
      </c>
      <c r="I358" s="36" t="str">
        <f>IF($A358 = "", "",
IF(COUNTIF(MINIMUM_DAY_DATES[], Attendance!J358) &gt; 0, VLOOKUP(Attendance!$G358,MINIMUM_DAY_PERIOD_SCHEDULE[], 2,TRUE),
IF(COUNTIF(RALLY_DATES[], Attendance!J358) &gt; 0, VLOOKUP(Attendance!$G358,RALLY_PERIOD_SCHEDULE[], 2,TRUE),
IF(WEEKDAY(Attendance!$J358) = 2,
       IF(COUNTIF(FINALS_WEEK_MONDAY_DATE[],Attendance!$J358) &gt; 0, VLOOKUP(Attendance!$G358,FINALS_WEEK_MONDAY_PERIOD_SCHEDULE[],2,TRUE),
       VLOOKUP(Attendance!$G358,REGULAR_WEEK_SCHEDULE[],6,TRUE)),
IF(WEEKDAY($J358) = 3,
       IF(COUNTIF(FINALS_WEEK_TUESDAY_DATE[],Attendance!$J358) &gt; 0, VLOOKUP(Attendance!$G358,FINALS_WEEK_TUESDAY_PERIOD_SCHEDULE[],2,TRUE),
       VLOOKUP(Attendance!$G358,REGULAR_WEEK_SCHEDULE[[Tuesday]:[Period]],5,TRUE)),
IF(WEEKDAY(Attendance!$J358) = 4,
        IF(COUNTIF(BLOCK_WEDNESDAY_DATES[],Attendance!$J358) &gt; 0, VLOOKUP(Attendance!$G358,BLOCK_WEDNESDAY_PERIOD_SCHEDULE[],2,TRUE),
        IF(COUNTIF(FINALS_WEEK_WEDNESDAY_DATE[],Attendance!$J358) &gt; 0, VLOOKUP(Attendance!$G358,FINALS_WEEK_WEDNESDAY_PERIOD_SCHEDULE[],2,TRUE),
       VLOOKUP(Attendance!$G358,REGULAR_WEEK_SCHEDULE[[Wednesday]:[Period]],4,TRUE))),
IF(WEEKDAY($J358) = 5,
       IF(COUNTIF(BLOCK_THURSDAY_DATES[],Attendance!$J358) &gt; 0, VLOOKUP(Attendance!$G358,BLOCK_THURSDAY_PERIOD_SCHEDULE[],2,TRUE),
       IF(COUNTIF(FINALS_WEEK_THURSDAY_DATE[],Attendance!$J358) &gt; 0, VLOOKUP(Attendance!$G358,FINALS_WEEK_THURSDAY_PERIOD_SCHEDULE[],2,TRUE),
       VLOOKUP(Attendance!$G358,REGULAR_WEEK_SCHEDULE[[Thursday]:[Period]],3,TRUE))),
IF(WEEKDAY(Attendance!$J358) = 6,
       IF(COUNTIF(FINALS_WEEK_FRIDAY_DATE[],Attendance!$J358) &gt; 0, VLOOKUP(Attendance!$G358,FINALS_WEEK_FRIDAY_PERIOD_SCHEDULE[],2,TRUE),
       VLOOKUP(Attendance!$G358,REGULAR_WEEK_SCHEDULE[[Friday]:[Period]],2,TRUE))))))))))</f>
        <v/>
      </c>
      <c r="J358" s="41" t="str">
        <f t="shared" ca="1" si="20"/>
        <v/>
      </c>
      <c r="K358" s="41" t="str">
        <f>IF($A358 &lt;&gt; "",VLOOKUP($A358,'Student reference sheet'!$A$2:$V$2329, 7,FALSE), "")</f>
        <v/>
      </c>
      <c r="L358" s="30" t="str">
        <f>IF($A358 ="", "", VLOOKUP($A358, 'Student reference sheet'!$A$2:$Z$2603,23,FALSE))</f>
        <v/>
      </c>
      <c r="M358" s="30" t="str">
        <f>IF($A358 ="", "", VLOOKUP($A358, 'Student reference sheet'!$A$2:$Z$2603,24,FALSE))</f>
        <v/>
      </c>
      <c r="N358" s="30" t="str">
        <f>IF($A358 ="", "", VLOOKUP($A358, 'Student reference sheet'!$A$2:$Z$2603,26,FALSE))</f>
        <v/>
      </c>
      <c r="O358" s="30" t="str">
        <f>IF($A358 ="", "", VLOOKUP($A358, 'Student reference sheet'!$A$2:$Z$2603,25,FALSE))</f>
        <v/>
      </c>
      <c r="P358" s="39" t="str">
        <f>IF($A358 = "", "", IF(OR(VLOOKUP($A358,'Student reference sheet'!$A$2:$V$2400,8,FALSE) = "R",  VLOOKUP($A358,'Student reference sheet'!$A$2:$V$2400,8,FALSE) = "L"), "X", ""))</f>
        <v/>
      </c>
      <c r="Q358" s="39" t="str">
        <f>IF($A358 ="", "", VLOOKUP($A358, 'Student reference sheet'!$A$2:$V$2603,22,FALSE))</f>
        <v/>
      </c>
      <c r="R358" s="39" t="str">
        <f>IF($A358 &lt;&gt; "",VLOOKUP($A358,'Student reference sheet'!$A$2:$V$2329, 5,FALSE), "")</f>
        <v/>
      </c>
      <c r="S358" s="39" t="str">
        <f>IF($A358 &lt;&gt; "",VLOOKUP($A358,'Student reference sheet'!$A$2:$V$2329, 6,FALSE), "")</f>
        <v/>
      </c>
      <c r="T358" s="30" t="str">
        <f>IF($A358 = "","",
IF(VLOOKUP($A358,'Student reference sheet'!$A$2:$V$2329, 10,FALSE) = "Y", "Hispanic",
IF(VLOOKUP($A358,'Student reference sheet'!$A$2:$V$2329,11,FALSE) &lt;&gt; "",
IF(VLOOKUP($A358,'Student reference sheet'!$A$2:$V$2329,11,FALSE) = "UNK", "Unknown", VLOOKUP(VALUE(VLOOKUP($A358,'Student reference sheet'!$A$2:$V$2329,11,FALSE)),'Ethnicity Reference'!$A$2:$B$22,2,FALSE)),
IF(VLOOKUP($A358,'Student reference sheet'!$A$2:$V$2329,9,FALSE) &lt;&gt; "", VLOOKUP(VALUE(VLOOKUP($A358,'Student reference sheet'!$A$2:$V$2329,9,FALSE)),'Ethnicity Reference'!$A$2:$B$22,2,FALSE),"Unknown"))))</f>
        <v/>
      </c>
      <c r="U358" s="35"/>
    </row>
    <row r="359" spans="1:21" ht="15.75">
      <c r="A359" s="47"/>
      <c r="B359" s="33"/>
      <c r="C359" s="39" t="str">
        <f>IF($A359 &lt;&gt; "",VLOOKUP($A359,'Student reference sheet'!$A$2:$V$2329, 3,FALSE), "")</f>
        <v/>
      </c>
      <c r="D359" s="39" t="str">
        <f>IF($A359 &lt;&gt; "",VLOOKUP($A359,'Student reference sheet'!$A$2:$V$2329, 2,FALSE), "")</f>
        <v/>
      </c>
      <c r="E359" s="35"/>
      <c r="F359" s="34"/>
      <c r="G359" s="40" t="str">
        <f t="shared" ca="1" si="18"/>
        <v/>
      </c>
      <c r="H359" s="40" t="str">
        <f t="shared" ca="1" si="19"/>
        <v/>
      </c>
      <c r="I359" s="36" t="str">
        <f>IF($A359 = "", "",
IF(COUNTIF(MINIMUM_DAY_DATES[], Attendance!J359) &gt; 0, VLOOKUP(Attendance!$G359,MINIMUM_DAY_PERIOD_SCHEDULE[], 2,TRUE),
IF(COUNTIF(RALLY_DATES[], Attendance!J359) &gt; 0, VLOOKUP(Attendance!$G359,RALLY_PERIOD_SCHEDULE[], 2,TRUE),
IF(WEEKDAY(Attendance!$J359) = 2,
       IF(COUNTIF(FINALS_WEEK_MONDAY_DATE[],Attendance!$J359) &gt; 0, VLOOKUP(Attendance!$G359,FINALS_WEEK_MONDAY_PERIOD_SCHEDULE[],2,TRUE),
       VLOOKUP(Attendance!$G359,REGULAR_WEEK_SCHEDULE[],6,TRUE)),
IF(WEEKDAY($J359) = 3,
       IF(COUNTIF(FINALS_WEEK_TUESDAY_DATE[],Attendance!$J359) &gt; 0, VLOOKUP(Attendance!$G359,FINALS_WEEK_TUESDAY_PERIOD_SCHEDULE[],2,TRUE),
       VLOOKUP(Attendance!$G359,REGULAR_WEEK_SCHEDULE[[Tuesday]:[Period]],5,TRUE)),
IF(WEEKDAY(Attendance!$J359) = 4,
        IF(COUNTIF(BLOCK_WEDNESDAY_DATES[],Attendance!$J359) &gt; 0, VLOOKUP(Attendance!$G359,BLOCK_WEDNESDAY_PERIOD_SCHEDULE[],2,TRUE),
        IF(COUNTIF(FINALS_WEEK_WEDNESDAY_DATE[],Attendance!$J359) &gt; 0, VLOOKUP(Attendance!$G359,FINALS_WEEK_WEDNESDAY_PERIOD_SCHEDULE[],2,TRUE),
       VLOOKUP(Attendance!$G359,REGULAR_WEEK_SCHEDULE[[Wednesday]:[Period]],4,TRUE))),
IF(WEEKDAY($J359) = 5,
       IF(COUNTIF(BLOCK_THURSDAY_DATES[],Attendance!$J359) &gt; 0, VLOOKUP(Attendance!$G359,BLOCK_THURSDAY_PERIOD_SCHEDULE[],2,TRUE),
       IF(COUNTIF(FINALS_WEEK_THURSDAY_DATE[],Attendance!$J359) &gt; 0, VLOOKUP(Attendance!$G359,FINALS_WEEK_THURSDAY_PERIOD_SCHEDULE[],2,TRUE),
       VLOOKUP(Attendance!$G359,REGULAR_WEEK_SCHEDULE[[Thursday]:[Period]],3,TRUE))),
IF(WEEKDAY(Attendance!$J359) = 6,
       IF(COUNTIF(FINALS_WEEK_FRIDAY_DATE[],Attendance!$J359) &gt; 0, VLOOKUP(Attendance!$G359,FINALS_WEEK_FRIDAY_PERIOD_SCHEDULE[],2,TRUE),
       VLOOKUP(Attendance!$G359,REGULAR_WEEK_SCHEDULE[[Friday]:[Period]],2,TRUE))))))))))</f>
        <v/>
      </c>
      <c r="J359" s="41" t="str">
        <f t="shared" ca="1" si="20"/>
        <v/>
      </c>
      <c r="K359" s="41" t="str">
        <f>IF($A359 &lt;&gt; "",VLOOKUP($A359,'Student reference sheet'!$A$2:$V$2329, 7,FALSE), "")</f>
        <v/>
      </c>
      <c r="L359" s="30" t="str">
        <f>IF($A359 ="", "", VLOOKUP($A359, 'Student reference sheet'!$A$2:$Z$2603,23,FALSE))</f>
        <v/>
      </c>
      <c r="M359" s="30" t="str">
        <f>IF($A359 ="", "", VLOOKUP($A359, 'Student reference sheet'!$A$2:$Z$2603,24,FALSE))</f>
        <v/>
      </c>
      <c r="N359" s="30" t="str">
        <f>IF($A359 ="", "", VLOOKUP($A359, 'Student reference sheet'!$A$2:$Z$2603,26,FALSE))</f>
        <v/>
      </c>
      <c r="O359" s="30" t="str">
        <f>IF($A359 ="", "", VLOOKUP($A359, 'Student reference sheet'!$A$2:$Z$2603,25,FALSE))</f>
        <v/>
      </c>
      <c r="P359" s="39" t="str">
        <f>IF($A359 = "", "", IF(OR(VLOOKUP($A359,'Student reference sheet'!$A$2:$V$2400,8,FALSE) = "R",  VLOOKUP($A359,'Student reference sheet'!$A$2:$V$2400,8,FALSE) = "L"), "X", ""))</f>
        <v/>
      </c>
      <c r="Q359" s="39" t="str">
        <f>IF($A359 ="", "", VLOOKUP($A359, 'Student reference sheet'!$A$2:$V$2603,22,FALSE))</f>
        <v/>
      </c>
      <c r="R359" s="39" t="str">
        <f>IF($A359 &lt;&gt; "",VLOOKUP($A359,'Student reference sheet'!$A$2:$V$2329, 5,FALSE), "")</f>
        <v/>
      </c>
      <c r="S359" s="39" t="str">
        <f>IF($A359 &lt;&gt; "",VLOOKUP($A359,'Student reference sheet'!$A$2:$V$2329, 6,FALSE), "")</f>
        <v/>
      </c>
      <c r="T359" s="30" t="str">
        <f>IF($A359 = "","",
IF(VLOOKUP($A359,'Student reference sheet'!$A$2:$V$2329, 10,FALSE) = "Y", "Hispanic",
IF(VLOOKUP($A359,'Student reference sheet'!$A$2:$V$2329,11,FALSE) &lt;&gt; "",
IF(VLOOKUP($A359,'Student reference sheet'!$A$2:$V$2329,11,FALSE) = "UNK", "Unknown", VLOOKUP(VALUE(VLOOKUP($A359,'Student reference sheet'!$A$2:$V$2329,11,FALSE)),'Ethnicity Reference'!$A$2:$B$22,2,FALSE)),
IF(VLOOKUP($A359,'Student reference sheet'!$A$2:$V$2329,9,FALSE) &lt;&gt; "", VLOOKUP(VALUE(VLOOKUP($A359,'Student reference sheet'!$A$2:$V$2329,9,FALSE)),'Ethnicity Reference'!$A$2:$B$22,2,FALSE),"Unknown"))))</f>
        <v/>
      </c>
      <c r="U359" s="35"/>
    </row>
    <row r="360" spans="1:21" ht="15.75">
      <c r="A360" s="47"/>
      <c r="B360" s="33"/>
      <c r="C360" s="39" t="str">
        <f>IF($A360 &lt;&gt; "",VLOOKUP($A360,'Student reference sheet'!$A$2:$V$2329, 3,FALSE), "")</f>
        <v/>
      </c>
      <c r="D360" s="39" t="str">
        <f>IF($A360 &lt;&gt; "",VLOOKUP($A360,'Student reference sheet'!$A$2:$V$2329, 2,FALSE), "")</f>
        <v/>
      </c>
      <c r="E360" s="35"/>
      <c r="F360" s="34"/>
      <c r="G360" s="40" t="str">
        <f t="shared" ca="1" si="18"/>
        <v/>
      </c>
      <c r="H360" s="40" t="str">
        <f t="shared" ca="1" si="19"/>
        <v/>
      </c>
      <c r="I360" s="36" t="str">
        <f>IF($A360 = "", "",
IF(COUNTIF(MINIMUM_DAY_DATES[], Attendance!J360) &gt; 0, VLOOKUP(Attendance!$G360,MINIMUM_DAY_PERIOD_SCHEDULE[], 2,TRUE),
IF(COUNTIF(RALLY_DATES[], Attendance!J360) &gt; 0, VLOOKUP(Attendance!$G360,RALLY_PERIOD_SCHEDULE[], 2,TRUE),
IF(WEEKDAY(Attendance!$J360) = 2,
       IF(COUNTIF(FINALS_WEEK_MONDAY_DATE[],Attendance!$J360) &gt; 0, VLOOKUP(Attendance!$G360,FINALS_WEEK_MONDAY_PERIOD_SCHEDULE[],2,TRUE),
       VLOOKUP(Attendance!$G360,REGULAR_WEEK_SCHEDULE[],6,TRUE)),
IF(WEEKDAY($J360) = 3,
       IF(COUNTIF(FINALS_WEEK_TUESDAY_DATE[],Attendance!$J360) &gt; 0, VLOOKUP(Attendance!$G360,FINALS_WEEK_TUESDAY_PERIOD_SCHEDULE[],2,TRUE),
       VLOOKUP(Attendance!$G360,REGULAR_WEEK_SCHEDULE[[Tuesday]:[Period]],5,TRUE)),
IF(WEEKDAY(Attendance!$J360) = 4,
        IF(COUNTIF(BLOCK_WEDNESDAY_DATES[],Attendance!$J360) &gt; 0, VLOOKUP(Attendance!$G360,BLOCK_WEDNESDAY_PERIOD_SCHEDULE[],2,TRUE),
        IF(COUNTIF(FINALS_WEEK_WEDNESDAY_DATE[],Attendance!$J360) &gt; 0, VLOOKUP(Attendance!$G360,FINALS_WEEK_WEDNESDAY_PERIOD_SCHEDULE[],2,TRUE),
       VLOOKUP(Attendance!$G360,REGULAR_WEEK_SCHEDULE[[Wednesday]:[Period]],4,TRUE))),
IF(WEEKDAY($J360) = 5,
       IF(COUNTIF(BLOCK_THURSDAY_DATES[],Attendance!$J360) &gt; 0, VLOOKUP(Attendance!$G360,BLOCK_THURSDAY_PERIOD_SCHEDULE[],2,TRUE),
       IF(COUNTIF(FINALS_WEEK_THURSDAY_DATE[],Attendance!$J360) &gt; 0, VLOOKUP(Attendance!$G360,FINALS_WEEK_THURSDAY_PERIOD_SCHEDULE[],2,TRUE),
       VLOOKUP(Attendance!$G360,REGULAR_WEEK_SCHEDULE[[Thursday]:[Period]],3,TRUE))),
IF(WEEKDAY(Attendance!$J360) = 6,
       IF(COUNTIF(FINALS_WEEK_FRIDAY_DATE[],Attendance!$J360) &gt; 0, VLOOKUP(Attendance!$G360,FINALS_WEEK_FRIDAY_PERIOD_SCHEDULE[],2,TRUE),
       VLOOKUP(Attendance!$G360,REGULAR_WEEK_SCHEDULE[[Friday]:[Period]],2,TRUE))))))))))</f>
        <v/>
      </c>
      <c r="J360" s="41" t="str">
        <f t="shared" ca="1" si="20"/>
        <v/>
      </c>
      <c r="K360" s="41" t="str">
        <f>IF($A360 &lt;&gt; "",VLOOKUP($A360,'Student reference sheet'!$A$2:$V$2329, 7,FALSE), "")</f>
        <v/>
      </c>
      <c r="L360" s="30" t="str">
        <f>IF($A360 ="", "", VLOOKUP($A360, 'Student reference sheet'!$A$2:$Z$2603,23,FALSE))</f>
        <v/>
      </c>
      <c r="M360" s="30" t="str">
        <f>IF($A360 ="", "", VLOOKUP($A360, 'Student reference sheet'!$A$2:$Z$2603,24,FALSE))</f>
        <v/>
      </c>
      <c r="N360" s="30" t="str">
        <f>IF($A360 ="", "", VLOOKUP($A360, 'Student reference sheet'!$A$2:$Z$2603,26,FALSE))</f>
        <v/>
      </c>
      <c r="O360" s="30" t="str">
        <f>IF($A360 ="", "", VLOOKUP($A360, 'Student reference sheet'!$A$2:$Z$2603,25,FALSE))</f>
        <v/>
      </c>
      <c r="P360" s="39" t="str">
        <f>IF($A360 = "", "", IF(OR(VLOOKUP($A360,'Student reference sheet'!$A$2:$V$2400,8,FALSE) = "R",  VLOOKUP($A360,'Student reference sheet'!$A$2:$V$2400,8,FALSE) = "L"), "X", ""))</f>
        <v/>
      </c>
      <c r="Q360" s="39" t="str">
        <f>IF($A360 ="", "", VLOOKUP($A360, 'Student reference sheet'!$A$2:$V$2603,22,FALSE))</f>
        <v/>
      </c>
      <c r="R360" s="39" t="str">
        <f>IF($A360 &lt;&gt; "",VLOOKUP($A360,'Student reference sheet'!$A$2:$V$2329, 5,FALSE), "")</f>
        <v/>
      </c>
      <c r="S360" s="39" t="str">
        <f>IF($A360 &lt;&gt; "",VLOOKUP($A360,'Student reference sheet'!$A$2:$V$2329, 6,FALSE), "")</f>
        <v/>
      </c>
      <c r="T360" s="30" t="str">
        <f>IF($A360 = "","",
IF(VLOOKUP($A360,'Student reference sheet'!$A$2:$V$2329, 10,FALSE) = "Y", "Hispanic",
IF(VLOOKUP($A360,'Student reference sheet'!$A$2:$V$2329,11,FALSE) &lt;&gt; "",
IF(VLOOKUP($A360,'Student reference sheet'!$A$2:$V$2329,11,FALSE) = "UNK", "Unknown", VLOOKUP(VALUE(VLOOKUP($A360,'Student reference sheet'!$A$2:$V$2329,11,FALSE)),'Ethnicity Reference'!$A$2:$B$22,2,FALSE)),
IF(VLOOKUP($A360,'Student reference sheet'!$A$2:$V$2329,9,FALSE) &lt;&gt; "", VLOOKUP(VALUE(VLOOKUP($A360,'Student reference sheet'!$A$2:$V$2329,9,FALSE)),'Ethnicity Reference'!$A$2:$B$22,2,FALSE),"Unknown"))))</f>
        <v/>
      </c>
      <c r="U360" s="35"/>
    </row>
    <row r="361" spans="1:21" ht="15.75">
      <c r="A361" s="47"/>
      <c r="B361" s="33"/>
      <c r="C361" s="39" t="str">
        <f>IF($A361 &lt;&gt; "",VLOOKUP($A361,'Student reference sheet'!$A$2:$V$2329, 3,FALSE), "")</f>
        <v/>
      </c>
      <c r="D361" s="39" t="str">
        <f>IF($A361 &lt;&gt; "",VLOOKUP($A361,'Student reference sheet'!$A$2:$V$2329, 2,FALSE), "")</f>
        <v/>
      </c>
      <c r="E361" s="35"/>
      <c r="F361" s="34"/>
      <c r="G361" s="40" t="str">
        <f t="shared" ca="1" si="18"/>
        <v/>
      </c>
      <c r="H361" s="40" t="str">
        <f t="shared" ca="1" si="19"/>
        <v/>
      </c>
      <c r="I361" s="36" t="str">
        <f>IF($A361 = "", "",
IF(COUNTIF(MINIMUM_DAY_DATES[], Attendance!J361) &gt; 0, VLOOKUP(Attendance!$G361,MINIMUM_DAY_PERIOD_SCHEDULE[], 2,TRUE),
IF(COUNTIF(RALLY_DATES[], Attendance!J361) &gt; 0, VLOOKUP(Attendance!$G361,RALLY_PERIOD_SCHEDULE[], 2,TRUE),
IF(WEEKDAY(Attendance!$J361) = 2,
       IF(COUNTIF(FINALS_WEEK_MONDAY_DATE[],Attendance!$J361) &gt; 0, VLOOKUP(Attendance!$G361,FINALS_WEEK_MONDAY_PERIOD_SCHEDULE[],2,TRUE),
       VLOOKUP(Attendance!$G361,REGULAR_WEEK_SCHEDULE[],6,TRUE)),
IF(WEEKDAY($J361) = 3,
       IF(COUNTIF(FINALS_WEEK_TUESDAY_DATE[],Attendance!$J361) &gt; 0, VLOOKUP(Attendance!$G361,FINALS_WEEK_TUESDAY_PERIOD_SCHEDULE[],2,TRUE),
       VLOOKUP(Attendance!$G361,REGULAR_WEEK_SCHEDULE[[Tuesday]:[Period]],5,TRUE)),
IF(WEEKDAY(Attendance!$J361) = 4,
        IF(COUNTIF(BLOCK_WEDNESDAY_DATES[],Attendance!$J361) &gt; 0, VLOOKUP(Attendance!$G361,BLOCK_WEDNESDAY_PERIOD_SCHEDULE[],2,TRUE),
        IF(COUNTIF(FINALS_WEEK_WEDNESDAY_DATE[],Attendance!$J361) &gt; 0, VLOOKUP(Attendance!$G361,FINALS_WEEK_WEDNESDAY_PERIOD_SCHEDULE[],2,TRUE),
       VLOOKUP(Attendance!$G361,REGULAR_WEEK_SCHEDULE[[Wednesday]:[Period]],4,TRUE))),
IF(WEEKDAY($J361) = 5,
       IF(COUNTIF(BLOCK_THURSDAY_DATES[],Attendance!$J361) &gt; 0, VLOOKUP(Attendance!$G361,BLOCK_THURSDAY_PERIOD_SCHEDULE[],2,TRUE),
       IF(COUNTIF(FINALS_WEEK_THURSDAY_DATE[],Attendance!$J361) &gt; 0, VLOOKUP(Attendance!$G361,FINALS_WEEK_THURSDAY_PERIOD_SCHEDULE[],2,TRUE),
       VLOOKUP(Attendance!$G361,REGULAR_WEEK_SCHEDULE[[Thursday]:[Period]],3,TRUE))),
IF(WEEKDAY(Attendance!$J361) = 6,
       IF(COUNTIF(FINALS_WEEK_FRIDAY_DATE[],Attendance!$J361) &gt; 0, VLOOKUP(Attendance!$G361,FINALS_WEEK_FRIDAY_PERIOD_SCHEDULE[],2,TRUE),
       VLOOKUP(Attendance!$G361,REGULAR_WEEK_SCHEDULE[[Friday]:[Period]],2,TRUE))))))))))</f>
        <v/>
      </c>
      <c r="J361" s="41" t="str">
        <f t="shared" ca="1" si="20"/>
        <v/>
      </c>
      <c r="K361" s="41" t="str">
        <f>IF($A361 &lt;&gt; "",VLOOKUP($A361,'Student reference sheet'!$A$2:$V$2329, 7,FALSE), "")</f>
        <v/>
      </c>
      <c r="L361" s="30" t="str">
        <f>IF($A361 ="", "", VLOOKUP($A361, 'Student reference sheet'!$A$2:$Z$2603,23,FALSE))</f>
        <v/>
      </c>
      <c r="M361" s="30" t="str">
        <f>IF($A361 ="", "", VLOOKUP($A361, 'Student reference sheet'!$A$2:$Z$2603,24,FALSE))</f>
        <v/>
      </c>
      <c r="N361" s="30" t="str">
        <f>IF($A361 ="", "", VLOOKUP($A361, 'Student reference sheet'!$A$2:$Z$2603,26,FALSE))</f>
        <v/>
      </c>
      <c r="O361" s="30" t="str">
        <f>IF($A361 ="", "", VLOOKUP($A361, 'Student reference sheet'!$A$2:$Z$2603,25,FALSE))</f>
        <v/>
      </c>
      <c r="P361" s="39" t="str">
        <f>IF($A361 = "", "", IF(OR(VLOOKUP($A361,'Student reference sheet'!$A$2:$V$2400,8,FALSE) = "R",  VLOOKUP($A361,'Student reference sheet'!$A$2:$V$2400,8,FALSE) = "L"), "X", ""))</f>
        <v/>
      </c>
      <c r="Q361" s="39" t="str">
        <f>IF($A361 ="", "", VLOOKUP($A361, 'Student reference sheet'!$A$2:$V$2603,22,FALSE))</f>
        <v/>
      </c>
      <c r="R361" s="39" t="str">
        <f>IF($A361 &lt;&gt; "",VLOOKUP($A361,'Student reference sheet'!$A$2:$V$2329, 5,FALSE), "")</f>
        <v/>
      </c>
      <c r="S361" s="39" t="str">
        <f>IF($A361 &lt;&gt; "",VLOOKUP($A361,'Student reference sheet'!$A$2:$V$2329, 6,FALSE), "")</f>
        <v/>
      </c>
      <c r="T361" s="30" t="str">
        <f>IF($A361 = "","",
IF(VLOOKUP($A361,'Student reference sheet'!$A$2:$V$2329, 10,FALSE) = "Y", "Hispanic",
IF(VLOOKUP($A361,'Student reference sheet'!$A$2:$V$2329,11,FALSE) &lt;&gt; "",
IF(VLOOKUP($A361,'Student reference sheet'!$A$2:$V$2329,11,FALSE) = "UNK", "Unknown", VLOOKUP(VALUE(VLOOKUP($A361,'Student reference sheet'!$A$2:$V$2329,11,FALSE)),'Ethnicity Reference'!$A$2:$B$22,2,FALSE)),
IF(VLOOKUP($A361,'Student reference sheet'!$A$2:$V$2329,9,FALSE) &lt;&gt; "", VLOOKUP(VALUE(VLOOKUP($A361,'Student reference sheet'!$A$2:$V$2329,9,FALSE)),'Ethnicity Reference'!$A$2:$B$22,2,FALSE),"Unknown"))))</f>
        <v/>
      </c>
      <c r="U361" s="35"/>
    </row>
    <row r="362" spans="1:21" ht="15.75">
      <c r="A362" s="47"/>
      <c r="B362" s="33"/>
      <c r="C362" s="39" t="str">
        <f>IF($A362 &lt;&gt; "",VLOOKUP($A362,'Student reference sheet'!$A$2:$V$2329, 3,FALSE), "")</f>
        <v/>
      </c>
      <c r="D362" s="39" t="str">
        <f>IF($A362 &lt;&gt; "",VLOOKUP($A362,'Student reference sheet'!$A$2:$V$2329, 2,FALSE), "")</f>
        <v/>
      </c>
      <c r="E362" s="35"/>
      <c r="F362" s="34"/>
      <c r="G362" s="40" t="str">
        <f t="shared" ca="1" si="18"/>
        <v/>
      </c>
      <c r="H362" s="40" t="str">
        <f t="shared" ca="1" si="19"/>
        <v/>
      </c>
      <c r="I362" s="36" t="str">
        <f>IF($A362 = "", "",
IF(COUNTIF(MINIMUM_DAY_DATES[], Attendance!J362) &gt; 0, VLOOKUP(Attendance!$G362,MINIMUM_DAY_PERIOD_SCHEDULE[], 2,TRUE),
IF(COUNTIF(RALLY_DATES[], Attendance!J362) &gt; 0, VLOOKUP(Attendance!$G362,RALLY_PERIOD_SCHEDULE[], 2,TRUE),
IF(WEEKDAY(Attendance!$J362) = 2,
       IF(COUNTIF(FINALS_WEEK_MONDAY_DATE[],Attendance!$J362) &gt; 0, VLOOKUP(Attendance!$G362,FINALS_WEEK_MONDAY_PERIOD_SCHEDULE[],2,TRUE),
       VLOOKUP(Attendance!$G362,REGULAR_WEEK_SCHEDULE[],6,TRUE)),
IF(WEEKDAY($J362) = 3,
       IF(COUNTIF(FINALS_WEEK_TUESDAY_DATE[],Attendance!$J362) &gt; 0, VLOOKUP(Attendance!$G362,FINALS_WEEK_TUESDAY_PERIOD_SCHEDULE[],2,TRUE),
       VLOOKUP(Attendance!$G362,REGULAR_WEEK_SCHEDULE[[Tuesday]:[Period]],5,TRUE)),
IF(WEEKDAY(Attendance!$J362) = 4,
        IF(COUNTIF(BLOCK_WEDNESDAY_DATES[],Attendance!$J362) &gt; 0, VLOOKUP(Attendance!$G362,BLOCK_WEDNESDAY_PERIOD_SCHEDULE[],2,TRUE),
        IF(COUNTIF(FINALS_WEEK_WEDNESDAY_DATE[],Attendance!$J362) &gt; 0, VLOOKUP(Attendance!$G362,FINALS_WEEK_WEDNESDAY_PERIOD_SCHEDULE[],2,TRUE),
       VLOOKUP(Attendance!$G362,REGULAR_WEEK_SCHEDULE[[Wednesday]:[Period]],4,TRUE))),
IF(WEEKDAY($J362) = 5,
       IF(COUNTIF(BLOCK_THURSDAY_DATES[],Attendance!$J362) &gt; 0, VLOOKUP(Attendance!$G362,BLOCK_THURSDAY_PERIOD_SCHEDULE[],2,TRUE),
       IF(COUNTIF(FINALS_WEEK_THURSDAY_DATE[],Attendance!$J362) &gt; 0, VLOOKUP(Attendance!$G362,FINALS_WEEK_THURSDAY_PERIOD_SCHEDULE[],2,TRUE),
       VLOOKUP(Attendance!$G362,REGULAR_WEEK_SCHEDULE[[Thursday]:[Period]],3,TRUE))),
IF(WEEKDAY(Attendance!$J362) = 6,
       IF(COUNTIF(FINALS_WEEK_FRIDAY_DATE[],Attendance!$J362) &gt; 0, VLOOKUP(Attendance!$G362,FINALS_WEEK_FRIDAY_PERIOD_SCHEDULE[],2,TRUE),
       VLOOKUP(Attendance!$G362,REGULAR_WEEK_SCHEDULE[[Friday]:[Period]],2,TRUE))))))))))</f>
        <v/>
      </c>
      <c r="J362" s="41" t="str">
        <f t="shared" ca="1" si="20"/>
        <v/>
      </c>
      <c r="K362" s="41" t="str">
        <f>IF($A362 &lt;&gt; "",VLOOKUP($A362,'Student reference sheet'!$A$2:$V$2329, 7,FALSE), "")</f>
        <v/>
      </c>
      <c r="L362" s="30" t="str">
        <f>IF($A362 ="", "", VLOOKUP($A362, 'Student reference sheet'!$A$2:$Z$2603,23,FALSE))</f>
        <v/>
      </c>
      <c r="M362" s="30" t="str">
        <f>IF($A362 ="", "", VLOOKUP($A362, 'Student reference sheet'!$A$2:$Z$2603,24,FALSE))</f>
        <v/>
      </c>
      <c r="N362" s="30" t="str">
        <f>IF($A362 ="", "", VLOOKUP($A362, 'Student reference sheet'!$A$2:$Z$2603,26,FALSE))</f>
        <v/>
      </c>
      <c r="O362" s="30" t="str">
        <f>IF($A362 ="", "", VLOOKUP($A362, 'Student reference sheet'!$A$2:$Z$2603,25,FALSE))</f>
        <v/>
      </c>
      <c r="P362" s="39" t="str">
        <f>IF($A362 = "", "", IF(OR(VLOOKUP($A362,'Student reference sheet'!$A$2:$V$2400,8,FALSE) = "R",  VLOOKUP($A362,'Student reference sheet'!$A$2:$V$2400,8,FALSE) = "L"), "X", ""))</f>
        <v/>
      </c>
      <c r="Q362" s="39" t="str">
        <f>IF($A362 ="", "", VLOOKUP($A362, 'Student reference sheet'!$A$2:$V$2603,22,FALSE))</f>
        <v/>
      </c>
      <c r="R362" s="39" t="str">
        <f>IF($A362 &lt;&gt; "",VLOOKUP($A362,'Student reference sheet'!$A$2:$V$2329, 5,FALSE), "")</f>
        <v/>
      </c>
      <c r="S362" s="39" t="str">
        <f>IF($A362 &lt;&gt; "",VLOOKUP($A362,'Student reference sheet'!$A$2:$V$2329, 6,FALSE), "")</f>
        <v/>
      </c>
      <c r="T362" s="30" t="str">
        <f>IF($A362 = "","",
IF(VLOOKUP($A362,'Student reference sheet'!$A$2:$V$2329, 10,FALSE) = "Y", "Hispanic",
IF(VLOOKUP($A362,'Student reference sheet'!$A$2:$V$2329,11,FALSE) &lt;&gt; "",
IF(VLOOKUP($A362,'Student reference sheet'!$A$2:$V$2329,11,FALSE) = "UNK", "Unknown", VLOOKUP(VALUE(VLOOKUP($A362,'Student reference sheet'!$A$2:$V$2329,11,FALSE)),'Ethnicity Reference'!$A$2:$B$22,2,FALSE)),
IF(VLOOKUP($A362,'Student reference sheet'!$A$2:$V$2329,9,FALSE) &lt;&gt; "", VLOOKUP(VALUE(VLOOKUP($A362,'Student reference sheet'!$A$2:$V$2329,9,FALSE)),'Ethnicity Reference'!$A$2:$B$22,2,FALSE),"Unknown"))))</f>
        <v/>
      </c>
      <c r="U362" s="35"/>
    </row>
    <row r="363" spans="1:21" ht="15.75">
      <c r="A363" s="47"/>
      <c r="B363" s="33"/>
      <c r="C363" s="39" t="str">
        <f>IF($A363 &lt;&gt; "",VLOOKUP($A363,'Student reference sheet'!$A$2:$V$2329, 3,FALSE), "")</f>
        <v/>
      </c>
      <c r="D363" s="39" t="str">
        <f>IF($A363 &lt;&gt; "",VLOOKUP($A363,'Student reference sheet'!$A$2:$V$2329, 2,FALSE), "")</f>
        <v/>
      </c>
      <c r="E363" s="35"/>
      <c r="F363" s="34"/>
      <c r="G363" s="40" t="str">
        <f t="shared" ca="1" si="18"/>
        <v/>
      </c>
      <c r="H363" s="40" t="str">
        <f t="shared" ca="1" si="19"/>
        <v/>
      </c>
      <c r="I363" s="36" t="str">
        <f>IF($A363 = "", "",
IF(COUNTIF(MINIMUM_DAY_DATES[], Attendance!J363) &gt; 0, VLOOKUP(Attendance!$G363,MINIMUM_DAY_PERIOD_SCHEDULE[], 2,TRUE),
IF(COUNTIF(RALLY_DATES[], Attendance!J363) &gt; 0, VLOOKUP(Attendance!$G363,RALLY_PERIOD_SCHEDULE[], 2,TRUE),
IF(WEEKDAY(Attendance!$J363) = 2,
       IF(COUNTIF(FINALS_WEEK_MONDAY_DATE[],Attendance!$J363) &gt; 0, VLOOKUP(Attendance!$G363,FINALS_WEEK_MONDAY_PERIOD_SCHEDULE[],2,TRUE),
       VLOOKUP(Attendance!$G363,REGULAR_WEEK_SCHEDULE[],6,TRUE)),
IF(WEEKDAY($J363) = 3,
       IF(COUNTIF(FINALS_WEEK_TUESDAY_DATE[],Attendance!$J363) &gt; 0, VLOOKUP(Attendance!$G363,FINALS_WEEK_TUESDAY_PERIOD_SCHEDULE[],2,TRUE),
       VLOOKUP(Attendance!$G363,REGULAR_WEEK_SCHEDULE[[Tuesday]:[Period]],5,TRUE)),
IF(WEEKDAY(Attendance!$J363) = 4,
        IF(COUNTIF(BLOCK_WEDNESDAY_DATES[],Attendance!$J363) &gt; 0, VLOOKUP(Attendance!$G363,BLOCK_WEDNESDAY_PERIOD_SCHEDULE[],2,TRUE),
        IF(COUNTIF(FINALS_WEEK_WEDNESDAY_DATE[],Attendance!$J363) &gt; 0, VLOOKUP(Attendance!$G363,FINALS_WEEK_WEDNESDAY_PERIOD_SCHEDULE[],2,TRUE),
       VLOOKUP(Attendance!$G363,REGULAR_WEEK_SCHEDULE[[Wednesday]:[Period]],4,TRUE))),
IF(WEEKDAY($J363) = 5,
       IF(COUNTIF(BLOCK_THURSDAY_DATES[],Attendance!$J363) &gt; 0, VLOOKUP(Attendance!$G363,BLOCK_THURSDAY_PERIOD_SCHEDULE[],2,TRUE),
       IF(COUNTIF(FINALS_WEEK_THURSDAY_DATE[],Attendance!$J363) &gt; 0, VLOOKUP(Attendance!$G363,FINALS_WEEK_THURSDAY_PERIOD_SCHEDULE[],2,TRUE),
       VLOOKUP(Attendance!$G363,REGULAR_WEEK_SCHEDULE[[Thursday]:[Period]],3,TRUE))),
IF(WEEKDAY(Attendance!$J363) = 6,
       IF(COUNTIF(FINALS_WEEK_FRIDAY_DATE[],Attendance!$J363) &gt; 0, VLOOKUP(Attendance!$G363,FINALS_WEEK_FRIDAY_PERIOD_SCHEDULE[],2,TRUE),
       VLOOKUP(Attendance!$G363,REGULAR_WEEK_SCHEDULE[[Friday]:[Period]],2,TRUE))))))))))</f>
        <v/>
      </c>
      <c r="J363" s="41" t="str">
        <f t="shared" ca="1" si="20"/>
        <v/>
      </c>
      <c r="K363" s="41" t="str">
        <f>IF($A363 &lt;&gt; "",VLOOKUP($A363,'Student reference sheet'!$A$2:$V$2329, 7,FALSE), "")</f>
        <v/>
      </c>
      <c r="L363" s="30" t="str">
        <f>IF($A363 ="", "", VLOOKUP($A363, 'Student reference sheet'!$A$2:$Z$2603,23,FALSE))</f>
        <v/>
      </c>
      <c r="M363" s="30" t="str">
        <f>IF($A363 ="", "", VLOOKUP($A363, 'Student reference sheet'!$A$2:$Z$2603,24,FALSE))</f>
        <v/>
      </c>
      <c r="N363" s="30" t="str">
        <f>IF($A363 ="", "", VLOOKUP($A363, 'Student reference sheet'!$A$2:$Z$2603,26,FALSE))</f>
        <v/>
      </c>
      <c r="O363" s="30" t="str">
        <f>IF($A363 ="", "", VLOOKUP($A363, 'Student reference sheet'!$A$2:$Z$2603,25,FALSE))</f>
        <v/>
      </c>
      <c r="P363" s="39" t="str">
        <f>IF($A363 = "", "", IF(OR(VLOOKUP($A363,'Student reference sheet'!$A$2:$V$2400,8,FALSE) = "R",  VLOOKUP($A363,'Student reference sheet'!$A$2:$V$2400,8,FALSE) = "L"), "X", ""))</f>
        <v/>
      </c>
      <c r="Q363" s="39" t="str">
        <f>IF($A363 ="", "", VLOOKUP($A363, 'Student reference sheet'!$A$2:$V$2603,22,FALSE))</f>
        <v/>
      </c>
      <c r="R363" s="39" t="str">
        <f>IF($A363 &lt;&gt; "",VLOOKUP($A363,'Student reference sheet'!$A$2:$V$2329, 5,FALSE), "")</f>
        <v/>
      </c>
      <c r="S363" s="39" t="str">
        <f>IF($A363 &lt;&gt; "",VLOOKUP($A363,'Student reference sheet'!$A$2:$V$2329, 6,FALSE), "")</f>
        <v/>
      </c>
      <c r="T363" s="30" t="str">
        <f>IF($A363 = "","",
IF(VLOOKUP($A363,'Student reference sheet'!$A$2:$V$2329, 10,FALSE) = "Y", "Hispanic",
IF(VLOOKUP($A363,'Student reference sheet'!$A$2:$V$2329,11,FALSE) &lt;&gt; "",
IF(VLOOKUP($A363,'Student reference sheet'!$A$2:$V$2329,11,FALSE) = "UNK", "Unknown", VLOOKUP(VALUE(VLOOKUP($A363,'Student reference sheet'!$A$2:$V$2329,11,FALSE)),'Ethnicity Reference'!$A$2:$B$22,2,FALSE)),
IF(VLOOKUP($A363,'Student reference sheet'!$A$2:$V$2329,9,FALSE) &lt;&gt; "", VLOOKUP(VALUE(VLOOKUP($A363,'Student reference sheet'!$A$2:$V$2329,9,FALSE)),'Ethnicity Reference'!$A$2:$B$22,2,FALSE),"Unknown"))))</f>
        <v/>
      </c>
      <c r="U363" s="35"/>
    </row>
    <row r="364" spans="1:21" ht="15.75">
      <c r="A364" s="47"/>
      <c r="B364" s="33"/>
      <c r="C364" s="39" t="str">
        <f>IF($A364 &lt;&gt; "",VLOOKUP($A364,'Student reference sheet'!$A$2:$V$2329, 3,FALSE), "")</f>
        <v/>
      </c>
      <c r="D364" s="39" t="str">
        <f>IF($A364 &lt;&gt; "",VLOOKUP($A364,'Student reference sheet'!$A$2:$V$2329, 2,FALSE), "")</f>
        <v/>
      </c>
      <c r="E364" s="35"/>
      <c r="F364" s="34"/>
      <c r="G364" s="40" t="str">
        <f t="shared" ca="1" si="18"/>
        <v/>
      </c>
      <c r="H364" s="40" t="str">
        <f t="shared" ca="1" si="19"/>
        <v/>
      </c>
      <c r="I364" s="36" t="str">
        <f>IF($A364 = "", "",
IF(COUNTIF(MINIMUM_DAY_DATES[], Attendance!J364) &gt; 0, VLOOKUP(Attendance!$G364,MINIMUM_DAY_PERIOD_SCHEDULE[], 2,TRUE),
IF(COUNTIF(RALLY_DATES[], Attendance!J364) &gt; 0, VLOOKUP(Attendance!$G364,RALLY_PERIOD_SCHEDULE[], 2,TRUE),
IF(WEEKDAY(Attendance!$J364) = 2,
       IF(COUNTIF(FINALS_WEEK_MONDAY_DATE[],Attendance!$J364) &gt; 0, VLOOKUP(Attendance!$G364,FINALS_WEEK_MONDAY_PERIOD_SCHEDULE[],2,TRUE),
       VLOOKUP(Attendance!$G364,REGULAR_WEEK_SCHEDULE[],6,TRUE)),
IF(WEEKDAY($J364) = 3,
       IF(COUNTIF(FINALS_WEEK_TUESDAY_DATE[],Attendance!$J364) &gt; 0, VLOOKUP(Attendance!$G364,FINALS_WEEK_TUESDAY_PERIOD_SCHEDULE[],2,TRUE),
       VLOOKUP(Attendance!$G364,REGULAR_WEEK_SCHEDULE[[Tuesday]:[Period]],5,TRUE)),
IF(WEEKDAY(Attendance!$J364) = 4,
        IF(COUNTIF(BLOCK_WEDNESDAY_DATES[],Attendance!$J364) &gt; 0, VLOOKUP(Attendance!$G364,BLOCK_WEDNESDAY_PERIOD_SCHEDULE[],2,TRUE),
        IF(COUNTIF(FINALS_WEEK_WEDNESDAY_DATE[],Attendance!$J364) &gt; 0, VLOOKUP(Attendance!$G364,FINALS_WEEK_WEDNESDAY_PERIOD_SCHEDULE[],2,TRUE),
       VLOOKUP(Attendance!$G364,REGULAR_WEEK_SCHEDULE[[Wednesday]:[Period]],4,TRUE))),
IF(WEEKDAY($J364) = 5,
       IF(COUNTIF(BLOCK_THURSDAY_DATES[],Attendance!$J364) &gt; 0, VLOOKUP(Attendance!$G364,BLOCK_THURSDAY_PERIOD_SCHEDULE[],2,TRUE),
       IF(COUNTIF(FINALS_WEEK_THURSDAY_DATE[],Attendance!$J364) &gt; 0, VLOOKUP(Attendance!$G364,FINALS_WEEK_THURSDAY_PERIOD_SCHEDULE[],2,TRUE),
       VLOOKUP(Attendance!$G364,REGULAR_WEEK_SCHEDULE[[Thursday]:[Period]],3,TRUE))),
IF(WEEKDAY(Attendance!$J364) = 6,
       IF(COUNTIF(FINALS_WEEK_FRIDAY_DATE[],Attendance!$J364) &gt; 0, VLOOKUP(Attendance!$G364,FINALS_WEEK_FRIDAY_PERIOD_SCHEDULE[],2,TRUE),
       VLOOKUP(Attendance!$G364,REGULAR_WEEK_SCHEDULE[[Friday]:[Period]],2,TRUE))))))))))</f>
        <v/>
      </c>
      <c r="J364" s="41" t="str">
        <f t="shared" ca="1" si="20"/>
        <v/>
      </c>
      <c r="K364" s="41" t="str">
        <f>IF($A364 &lt;&gt; "",VLOOKUP($A364,'Student reference sheet'!$A$2:$V$2329, 7,FALSE), "")</f>
        <v/>
      </c>
      <c r="L364" s="30" t="str">
        <f>IF($A364 ="", "", VLOOKUP($A364, 'Student reference sheet'!$A$2:$Z$2603,23,FALSE))</f>
        <v/>
      </c>
      <c r="M364" s="30" t="str">
        <f>IF($A364 ="", "", VLOOKUP($A364, 'Student reference sheet'!$A$2:$Z$2603,24,FALSE))</f>
        <v/>
      </c>
      <c r="N364" s="30" t="str">
        <f>IF($A364 ="", "", VLOOKUP($A364, 'Student reference sheet'!$A$2:$Z$2603,26,FALSE))</f>
        <v/>
      </c>
      <c r="O364" s="30" t="str">
        <f>IF($A364 ="", "", VLOOKUP($A364, 'Student reference sheet'!$A$2:$Z$2603,25,FALSE))</f>
        <v/>
      </c>
      <c r="P364" s="39" t="str">
        <f>IF($A364 = "", "", IF(OR(VLOOKUP($A364,'Student reference sheet'!$A$2:$V$2400,8,FALSE) = "R",  VLOOKUP($A364,'Student reference sheet'!$A$2:$V$2400,8,FALSE) = "L"), "X", ""))</f>
        <v/>
      </c>
      <c r="Q364" s="39" t="str">
        <f>IF($A364 ="", "", VLOOKUP($A364, 'Student reference sheet'!$A$2:$V$2603,22,FALSE))</f>
        <v/>
      </c>
      <c r="R364" s="39" t="str">
        <f>IF($A364 &lt;&gt; "",VLOOKUP($A364,'Student reference sheet'!$A$2:$V$2329, 5,FALSE), "")</f>
        <v/>
      </c>
      <c r="S364" s="39" t="str">
        <f>IF($A364 &lt;&gt; "",VLOOKUP($A364,'Student reference sheet'!$A$2:$V$2329, 6,FALSE), "")</f>
        <v/>
      </c>
      <c r="T364" s="30" t="str">
        <f>IF($A364 = "","",
IF(VLOOKUP($A364,'Student reference sheet'!$A$2:$V$2329, 10,FALSE) = "Y", "Hispanic",
IF(VLOOKUP($A364,'Student reference sheet'!$A$2:$V$2329,11,FALSE) &lt;&gt; "",
IF(VLOOKUP($A364,'Student reference sheet'!$A$2:$V$2329,11,FALSE) = "UNK", "Unknown", VLOOKUP(VALUE(VLOOKUP($A364,'Student reference sheet'!$A$2:$V$2329,11,FALSE)),'Ethnicity Reference'!$A$2:$B$22,2,FALSE)),
IF(VLOOKUP($A364,'Student reference sheet'!$A$2:$V$2329,9,FALSE) &lt;&gt; "", VLOOKUP(VALUE(VLOOKUP($A364,'Student reference sheet'!$A$2:$V$2329,9,FALSE)),'Ethnicity Reference'!$A$2:$B$22,2,FALSE),"Unknown"))))</f>
        <v/>
      </c>
      <c r="U364" s="35"/>
    </row>
    <row r="365" spans="1:21" ht="15.75">
      <c r="A365" s="47"/>
      <c r="B365" s="33"/>
      <c r="C365" s="39" t="str">
        <f>IF($A365 &lt;&gt; "",VLOOKUP($A365,'Student reference sheet'!$A$2:$V$2329, 3,FALSE), "")</f>
        <v/>
      </c>
      <c r="D365" s="39" t="str">
        <f>IF($A365 &lt;&gt; "",VLOOKUP($A365,'Student reference sheet'!$A$2:$V$2329, 2,FALSE), "")</f>
        <v/>
      </c>
      <c r="E365" s="35"/>
      <c r="F365" s="34"/>
      <c r="G365" s="40" t="str">
        <f t="shared" ca="1" si="18"/>
        <v/>
      </c>
      <c r="H365" s="40" t="str">
        <f t="shared" ca="1" si="19"/>
        <v/>
      </c>
      <c r="I365" s="36" t="str">
        <f>IF($A365 = "", "",
IF(COUNTIF(MINIMUM_DAY_DATES[], Attendance!J365) &gt; 0, VLOOKUP(Attendance!$G365,MINIMUM_DAY_PERIOD_SCHEDULE[], 2,TRUE),
IF(COUNTIF(RALLY_DATES[], Attendance!J365) &gt; 0, VLOOKUP(Attendance!$G365,RALLY_PERIOD_SCHEDULE[], 2,TRUE),
IF(WEEKDAY(Attendance!$J365) = 2,
       IF(COUNTIF(FINALS_WEEK_MONDAY_DATE[],Attendance!$J365) &gt; 0, VLOOKUP(Attendance!$G365,FINALS_WEEK_MONDAY_PERIOD_SCHEDULE[],2,TRUE),
       VLOOKUP(Attendance!$G365,REGULAR_WEEK_SCHEDULE[],6,TRUE)),
IF(WEEKDAY($J365) = 3,
       IF(COUNTIF(FINALS_WEEK_TUESDAY_DATE[],Attendance!$J365) &gt; 0, VLOOKUP(Attendance!$G365,FINALS_WEEK_TUESDAY_PERIOD_SCHEDULE[],2,TRUE),
       VLOOKUP(Attendance!$G365,REGULAR_WEEK_SCHEDULE[[Tuesday]:[Period]],5,TRUE)),
IF(WEEKDAY(Attendance!$J365) = 4,
        IF(COUNTIF(BLOCK_WEDNESDAY_DATES[],Attendance!$J365) &gt; 0, VLOOKUP(Attendance!$G365,BLOCK_WEDNESDAY_PERIOD_SCHEDULE[],2,TRUE),
        IF(COUNTIF(FINALS_WEEK_WEDNESDAY_DATE[],Attendance!$J365) &gt; 0, VLOOKUP(Attendance!$G365,FINALS_WEEK_WEDNESDAY_PERIOD_SCHEDULE[],2,TRUE),
       VLOOKUP(Attendance!$G365,REGULAR_WEEK_SCHEDULE[[Wednesday]:[Period]],4,TRUE))),
IF(WEEKDAY($J365) = 5,
       IF(COUNTIF(BLOCK_THURSDAY_DATES[],Attendance!$J365) &gt; 0, VLOOKUP(Attendance!$G365,BLOCK_THURSDAY_PERIOD_SCHEDULE[],2,TRUE),
       IF(COUNTIF(FINALS_WEEK_THURSDAY_DATE[],Attendance!$J365) &gt; 0, VLOOKUP(Attendance!$G365,FINALS_WEEK_THURSDAY_PERIOD_SCHEDULE[],2,TRUE),
       VLOOKUP(Attendance!$G365,REGULAR_WEEK_SCHEDULE[[Thursday]:[Period]],3,TRUE))),
IF(WEEKDAY(Attendance!$J365) = 6,
       IF(COUNTIF(FINALS_WEEK_FRIDAY_DATE[],Attendance!$J365) &gt; 0, VLOOKUP(Attendance!$G365,FINALS_WEEK_FRIDAY_PERIOD_SCHEDULE[],2,TRUE),
       VLOOKUP(Attendance!$G365,REGULAR_WEEK_SCHEDULE[[Friday]:[Period]],2,TRUE))))))))))</f>
        <v/>
      </c>
      <c r="J365" s="41" t="str">
        <f t="shared" ca="1" si="20"/>
        <v/>
      </c>
      <c r="K365" s="41" t="str">
        <f>IF($A365 &lt;&gt; "",VLOOKUP($A365,'Student reference sheet'!$A$2:$V$2329, 7,FALSE), "")</f>
        <v/>
      </c>
      <c r="L365" s="30" t="str">
        <f>IF($A365 ="", "", VLOOKUP($A365, 'Student reference sheet'!$A$2:$Z$2603,23,FALSE))</f>
        <v/>
      </c>
      <c r="M365" s="30" t="str">
        <f>IF($A365 ="", "", VLOOKUP($A365, 'Student reference sheet'!$A$2:$Z$2603,24,FALSE))</f>
        <v/>
      </c>
      <c r="N365" s="30" t="str">
        <f>IF($A365 ="", "", VLOOKUP($A365, 'Student reference sheet'!$A$2:$Z$2603,26,FALSE))</f>
        <v/>
      </c>
      <c r="O365" s="30" t="str">
        <f>IF($A365 ="", "", VLOOKUP($A365, 'Student reference sheet'!$A$2:$Z$2603,25,FALSE))</f>
        <v/>
      </c>
      <c r="P365" s="39" t="str">
        <f>IF($A365 = "", "", IF(OR(VLOOKUP($A365,'Student reference sheet'!$A$2:$V$2400,8,FALSE) = "R",  VLOOKUP($A365,'Student reference sheet'!$A$2:$V$2400,8,FALSE) = "L"), "X", ""))</f>
        <v/>
      </c>
      <c r="Q365" s="39" t="str">
        <f>IF($A365 ="", "", VLOOKUP($A365, 'Student reference sheet'!$A$2:$V$2603,22,FALSE))</f>
        <v/>
      </c>
      <c r="R365" s="39" t="str">
        <f>IF($A365 &lt;&gt; "",VLOOKUP($A365,'Student reference sheet'!$A$2:$V$2329, 5,FALSE), "")</f>
        <v/>
      </c>
      <c r="S365" s="39" t="str">
        <f>IF($A365 &lt;&gt; "",VLOOKUP($A365,'Student reference sheet'!$A$2:$V$2329, 6,FALSE), "")</f>
        <v/>
      </c>
      <c r="T365" s="30" t="str">
        <f>IF($A365 = "","",
IF(VLOOKUP($A365,'Student reference sheet'!$A$2:$V$2329, 10,FALSE) = "Y", "Hispanic",
IF(VLOOKUP($A365,'Student reference sheet'!$A$2:$V$2329,11,FALSE) &lt;&gt; "",
IF(VLOOKUP($A365,'Student reference sheet'!$A$2:$V$2329,11,FALSE) = "UNK", "Unknown", VLOOKUP(VALUE(VLOOKUP($A365,'Student reference sheet'!$A$2:$V$2329,11,FALSE)),'Ethnicity Reference'!$A$2:$B$22,2,FALSE)),
IF(VLOOKUP($A365,'Student reference sheet'!$A$2:$V$2329,9,FALSE) &lt;&gt; "", VLOOKUP(VALUE(VLOOKUP($A365,'Student reference sheet'!$A$2:$V$2329,9,FALSE)),'Ethnicity Reference'!$A$2:$B$22,2,FALSE),"Unknown"))))</f>
        <v/>
      </c>
      <c r="U365" s="35"/>
    </row>
    <row r="366" spans="1:21" ht="15.75">
      <c r="A366" s="47"/>
      <c r="B366" s="33"/>
      <c r="C366" s="39" t="str">
        <f>IF($A366 &lt;&gt; "",VLOOKUP($A366,'Student reference sheet'!$A$2:$V$2329, 3,FALSE), "")</f>
        <v/>
      </c>
      <c r="D366" s="39" t="str">
        <f>IF($A366 &lt;&gt; "",VLOOKUP($A366,'Student reference sheet'!$A$2:$V$2329, 2,FALSE), "")</f>
        <v/>
      </c>
      <c r="E366" s="35"/>
      <c r="F366" s="34"/>
      <c r="G366" s="40" t="str">
        <f t="shared" ca="1" si="18"/>
        <v/>
      </c>
      <c r="H366" s="40" t="str">
        <f t="shared" ca="1" si="19"/>
        <v/>
      </c>
      <c r="I366" s="36" t="str">
        <f>IF($A366 = "", "",
IF(COUNTIF(MINIMUM_DAY_DATES[], Attendance!J366) &gt; 0, VLOOKUP(Attendance!$G366,MINIMUM_DAY_PERIOD_SCHEDULE[], 2,TRUE),
IF(COUNTIF(RALLY_DATES[], Attendance!J366) &gt; 0, VLOOKUP(Attendance!$G366,RALLY_PERIOD_SCHEDULE[], 2,TRUE),
IF(WEEKDAY(Attendance!$J366) = 2,
       IF(COUNTIF(FINALS_WEEK_MONDAY_DATE[],Attendance!$J366) &gt; 0, VLOOKUP(Attendance!$G366,FINALS_WEEK_MONDAY_PERIOD_SCHEDULE[],2,TRUE),
       VLOOKUP(Attendance!$G366,REGULAR_WEEK_SCHEDULE[],6,TRUE)),
IF(WEEKDAY($J366) = 3,
       IF(COUNTIF(FINALS_WEEK_TUESDAY_DATE[],Attendance!$J366) &gt; 0, VLOOKUP(Attendance!$G366,FINALS_WEEK_TUESDAY_PERIOD_SCHEDULE[],2,TRUE),
       VLOOKUP(Attendance!$G366,REGULAR_WEEK_SCHEDULE[[Tuesday]:[Period]],5,TRUE)),
IF(WEEKDAY(Attendance!$J366) = 4,
        IF(COUNTIF(BLOCK_WEDNESDAY_DATES[],Attendance!$J366) &gt; 0, VLOOKUP(Attendance!$G366,BLOCK_WEDNESDAY_PERIOD_SCHEDULE[],2,TRUE),
        IF(COUNTIF(FINALS_WEEK_WEDNESDAY_DATE[],Attendance!$J366) &gt; 0, VLOOKUP(Attendance!$G366,FINALS_WEEK_WEDNESDAY_PERIOD_SCHEDULE[],2,TRUE),
       VLOOKUP(Attendance!$G366,REGULAR_WEEK_SCHEDULE[[Wednesday]:[Period]],4,TRUE))),
IF(WEEKDAY($J366) = 5,
       IF(COUNTIF(BLOCK_THURSDAY_DATES[],Attendance!$J366) &gt; 0, VLOOKUP(Attendance!$G366,BLOCK_THURSDAY_PERIOD_SCHEDULE[],2,TRUE),
       IF(COUNTIF(FINALS_WEEK_THURSDAY_DATE[],Attendance!$J366) &gt; 0, VLOOKUP(Attendance!$G366,FINALS_WEEK_THURSDAY_PERIOD_SCHEDULE[],2,TRUE),
       VLOOKUP(Attendance!$G366,REGULAR_WEEK_SCHEDULE[[Thursday]:[Period]],3,TRUE))),
IF(WEEKDAY(Attendance!$J366) = 6,
       IF(COUNTIF(FINALS_WEEK_FRIDAY_DATE[],Attendance!$J366) &gt; 0, VLOOKUP(Attendance!$G366,FINALS_WEEK_FRIDAY_PERIOD_SCHEDULE[],2,TRUE),
       VLOOKUP(Attendance!$G366,REGULAR_WEEK_SCHEDULE[[Friday]:[Period]],2,TRUE))))))))))</f>
        <v/>
      </c>
      <c r="J366" s="41" t="str">
        <f t="shared" ca="1" si="20"/>
        <v/>
      </c>
      <c r="K366" s="41" t="str">
        <f>IF($A366 &lt;&gt; "",VLOOKUP($A366,'Student reference sheet'!$A$2:$V$2329, 7,FALSE), "")</f>
        <v/>
      </c>
      <c r="L366" s="30" t="str">
        <f>IF($A366 ="", "", VLOOKUP($A366, 'Student reference sheet'!$A$2:$Z$2603,23,FALSE))</f>
        <v/>
      </c>
      <c r="M366" s="30" t="str">
        <f>IF($A366 ="", "", VLOOKUP($A366, 'Student reference sheet'!$A$2:$Z$2603,24,FALSE))</f>
        <v/>
      </c>
      <c r="N366" s="30" t="str">
        <f>IF($A366 ="", "", VLOOKUP($A366, 'Student reference sheet'!$A$2:$Z$2603,26,FALSE))</f>
        <v/>
      </c>
      <c r="O366" s="30" t="str">
        <f>IF($A366 ="", "", VLOOKUP($A366, 'Student reference sheet'!$A$2:$Z$2603,25,FALSE))</f>
        <v/>
      </c>
      <c r="P366" s="39" t="str">
        <f>IF($A366 = "", "", IF(OR(VLOOKUP($A366,'Student reference sheet'!$A$2:$V$2400,8,FALSE) = "R",  VLOOKUP($A366,'Student reference sheet'!$A$2:$V$2400,8,FALSE) = "L"), "X", ""))</f>
        <v/>
      </c>
      <c r="Q366" s="39" t="str">
        <f>IF($A366 ="", "", VLOOKUP($A366, 'Student reference sheet'!$A$2:$V$2603,22,FALSE))</f>
        <v/>
      </c>
      <c r="R366" s="39" t="str">
        <f>IF($A366 &lt;&gt; "",VLOOKUP($A366,'Student reference sheet'!$A$2:$V$2329, 5,FALSE), "")</f>
        <v/>
      </c>
      <c r="S366" s="39" t="str">
        <f>IF($A366 &lt;&gt; "",VLOOKUP($A366,'Student reference sheet'!$A$2:$V$2329, 6,FALSE), "")</f>
        <v/>
      </c>
      <c r="T366" s="30" t="str">
        <f>IF($A366 = "","",
IF(VLOOKUP($A366,'Student reference sheet'!$A$2:$V$2329, 10,FALSE) = "Y", "Hispanic",
IF(VLOOKUP($A366,'Student reference sheet'!$A$2:$V$2329,11,FALSE) &lt;&gt; "",
IF(VLOOKUP($A366,'Student reference sheet'!$A$2:$V$2329,11,FALSE) = "UNK", "Unknown", VLOOKUP(VALUE(VLOOKUP($A366,'Student reference sheet'!$A$2:$V$2329,11,FALSE)),'Ethnicity Reference'!$A$2:$B$22,2,FALSE)),
IF(VLOOKUP($A366,'Student reference sheet'!$A$2:$V$2329,9,FALSE) &lt;&gt; "", VLOOKUP(VALUE(VLOOKUP($A366,'Student reference sheet'!$A$2:$V$2329,9,FALSE)),'Ethnicity Reference'!$A$2:$B$22,2,FALSE),"Unknown"))))</f>
        <v/>
      </c>
      <c r="U366" s="35"/>
    </row>
    <row r="367" spans="1:21" ht="15.75">
      <c r="A367" s="47"/>
      <c r="B367" s="33"/>
      <c r="C367" s="39" t="str">
        <f>IF($A367 &lt;&gt; "",VLOOKUP($A367,'Student reference sheet'!$A$2:$V$2329, 3,FALSE), "")</f>
        <v/>
      </c>
      <c r="D367" s="39" t="str">
        <f>IF($A367 &lt;&gt; "",VLOOKUP($A367,'Student reference sheet'!$A$2:$V$2329, 2,FALSE), "")</f>
        <v/>
      </c>
      <c r="E367" s="35"/>
      <c r="F367" s="34"/>
      <c r="G367" s="40" t="str">
        <f t="shared" ca="1" si="18"/>
        <v/>
      </c>
      <c r="H367" s="40" t="str">
        <f t="shared" ca="1" si="19"/>
        <v/>
      </c>
      <c r="I367" s="36" t="str">
        <f>IF($A367 = "", "",
IF(COUNTIF(MINIMUM_DAY_DATES[], Attendance!J367) &gt; 0, VLOOKUP(Attendance!$G367,MINIMUM_DAY_PERIOD_SCHEDULE[], 2,TRUE),
IF(COUNTIF(RALLY_DATES[], Attendance!J367) &gt; 0, VLOOKUP(Attendance!$G367,RALLY_PERIOD_SCHEDULE[], 2,TRUE),
IF(WEEKDAY(Attendance!$J367) = 2,
       IF(COUNTIF(FINALS_WEEK_MONDAY_DATE[],Attendance!$J367) &gt; 0, VLOOKUP(Attendance!$G367,FINALS_WEEK_MONDAY_PERIOD_SCHEDULE[],2,TRUE),
       VLOOKUP(Attendance!$G367,REGULAR_WEEK_SCHEDULE[],6,TRUE)),
IF(WEEKDAY($J367) = 3,
       IF(COUNTIF(FINALS_WEEK_TUESDAY_DATE[],Attendance!$J367) &gt; 0, VLOOKUP(Attendance!$G367,FINALS_WEEK_TUESDAY_PERIOD_SCHEDULE[],2,TRUE),
       VLOOKUP(Attendance!$G367,REGULAR_WEEK_SCHEDULE[[Tuesday]:[Period]],5,TRUE)),
IF(WEEKDAY(Attendance!$J367) = 4,
        IF(COUNTIF(BLOCK_WEDNESDAY_DATES[],Attendance!$J367) &gt; 0, VLOOKUP(Attendance!$G367,BLOCK_WEDNESDAY_PERIOD_SCHEDULE[],2,TRUE),
        IF(COUNTIF(FINALS_WEEK_WEDNESDAY_DATE[],Attendance!$J367) &gt; 0, VLOOKUP(Attendance!$G367,FINALS_WEEK_WEDNESDAY_PERIOD_SCHEDULE[],2,TRUE),
       VLOOKUP(Attendance!$G367,REGULAR_WEEK_SCHEDULE[[Wednesday]:[Period]],4,TRUE))),
IF(WEEKDAY($J367) = 5,
       IF(COUNTIF(BLOCK_THURSDAY_DATES[],Attendance!$J367) &gt; 0, VLOOKUP(Attendance!$G367,BLOCK_THURSDAY_PERIOD_SCHEDULE[],2,TRUE),
       IF(COUNTIF(FINALS_WEEK_THURSDAY_DATE[],Attendance!$J367) &gt; 0, VLOOKUP(Attendance!$G367,FINALS_WEEK_THURSDAY_PERIOD_SCHEDULE[],2,TRUE),
       VLOOKUP(Attendance!$G367,REGULAR_WEEK_SCHEDULE[[Thursday]:[Period]],3,TRUE))),
IF(WEEKDAY(Attendance!$J367) = 6,
       IF(COUNTIF(FINALS_WEEK_FRIDAY_DATE[],Attendance!$J367) &gt; 0, VLOOKUP(Attendance!$G367,FINALS_WEEK_FRIDAY_PERIOD_SCHEDULE[],2,TRUE),
       VLOOKUP(Attendance!$G367,REGULAR_WEEK_SCHEDULE[[Friday]:[Period]],2,TRUE))))))))))</f>
        <v/>
      </c>
      <c r="J367" s="41" t="str">
        <f t="shared" ca="1" si="20"/>
        <v/>
      </c>
      <c r="K367" s="41" t="str">
        <f>IF($A367 &lt;&gt; "",VLOOKUP($A367,'Student reference sheet'!$A$2:$V$2329, 7,FALSE), "")</f>
        <v/>
      </c>
      <c r="L367" s="30" t="str">
        <f>IF($A367 ="", "", VLOOKUP($A367, 'Student reference sheet'!$A$2:$Z$2603,23,FALSE))</f>
        <v/>
      </c>
      <c r="M367" s="30" t="str">
        <f>IF($A367 ="", "", VLOOKUP($A367, 'Student reference sheet'!$A$2:$Z$2603,24,FALSE))</f>
        <v/>
      </c>
      <c r="N367" s="30" t="str">
        <f>IF($A367 ="", "", VLOOKUP($A367, 'Student reference sheet'!$A$2:$Z$2603,26,FALSE))</f>
        <v/>
      </c>
      <c r="O367" s="30" t="str">
        <f>IF($A367 ="", "", VLOOKUP($A367, 'Student reference sheet'!$A$2:$Z$2603,25,FALSE))</f>
        <v/>
      </c>
      <c r="P367" s="39" t="str">
        <f>IF($A367 = "", "", IF(OR(VLOOKUP($A367,'Student reference sheet'!$A$2:$V$2400,8,FALSE) = "R",  VLOOKUP($A367,'Student reference sheet'!$A$2:$V$2400,8,FALSE) = "L"), "X", ""))</f>
        <v/>
      </c>
      <c r="Q367" s="39" t="str">
        <f>IF($A367 ="", "", VLOOKUP($A367, 'Student reference sheet'!$A$2:$V$2603,22,FALSE))</f>
        <v/>
      </c>
      <c r="R367" s="39" t="str">
        <f>IF($A367 &lt;&gt; "",VLOOKUP($A367,'Student reference sheet'!$A$2:$V$2329, 5,FALSE), "")</f>
        <v/>
      </c>
      <c r="S367" s="39" t="str">
        <f>IF($A367 &lt;&gt; "",VLOOKUP($A367,'Student reference sheet'!$A$2:$V$2329, 6,FALSE), "")</f>
        <v/>
      </c>
      <c r="T367" s="30" t="str">
        <f>IF($A367 = "","",
IF(VLOOKUP($A367,'Student reference sheet'!$A$2:$V$2329, 10,FALSE) = "Y", "Hispanic",
IF(VLOOKUP($A367,'Student reference sheet'!$A$2:$V$2329,11,FALSE) &lt;&gt; "",
IF(VLOOKUP($A367,'Student reference sheet'!$A$2:$V$2329,11,FALSE) = "UNK", "Unknown", VLOOKUP(VALUE(VLOOKUP($A367,'Student reference sheet'!$A$2:$V$2329,11,FALSE)),'Ethnicity Reference'!$A$2:$B$22,2,FALSE)),
IF(VLOOKUP($A367,'Student reference sheet'!$A$2:$V$2329,9,FALSE) &lt;&gt; "", VLOOKUP(VALUE(VLOOKUP($A367,'Student reference sheet'!$A$2:$V$2329,9,FALSE)),'Ethnicity Reference'!$A$2:$B$22,2,FALSE),"Unknown"))))</f>
        <v/>
      </c>
      <c r="U367" s="35"/>
    </row>
    <row r="368" spans="1:21" ht="15.75">
      <c r="A368" s="47"/>
      <c r="B368" s="33"/>
      <c r="C368" s="39" t="str">
        <f>IF($A368 &lt;&gt; "",VLOOKUP($A368,'Student reference sheet'!$A$2:$V$2329, 3,FALSE), "")</f>
        <v/>
      </c>
      <c r="D368" s="39" t="str">
        <f>IF($A368 &lt;&gt; "",VLOOKUP($A368,'Student reference sheet'!$A$2:$V$2329, 2,FALSE), "")</f>
        <v/>
      </c>
      <c r="E368" s="35"/>
      <c r="F368" s="34"/>
      <c r="G368" s="40" t="str">
        <f t="shared" ca="1" si="18"/>
        <v/>
      </c>
      <c r="H368" s="40" t="str">
        <f t="shared" ca="1" si="19"/>
        <v/>
      </c>
      <c r="I368" s="36" t="str">
        <f>IF($A368 = "", "",
IF(COUNTIF(MINIMUM_DAY_DATES[], Attendance!J368) &gt; 0, VLOOKUP(Attendance!$G368,MINIMUM_DAY_PERIOD_SCHEDULE[], 2,TRUE),
IF(COUNTIF(RALLY_DATES[], Attendance!J368) &gt; 0, VLOOKUP(Attendance!$G368,RALLY_PERIOD_SCHEDULE[], 2,TRUE),
IF(WEEKDAY(Attendance!$J368) = 2,
       IF(COUNTIF(FINALS_WEEK_MONDAY_DATE[],Attendance!$J368) &gt; 0, VLOOKUP(Attendance!$G368,FINALS_WEEK_MONDAY_PERIOD_SCHEDULE[],2,TRUE),
       VLOOKUP(Attendance!$G368,REGULAR_WEEK_SCHEDULE[],6,TRUE)),
IF(WEEKDAY($J368) = 3,
       IF(COUNTIF(FINALS_WEEK_TUESDAY_DATE[],Attendance!$J368) &gt; 0, VLOOKUP(Attendance!$G368,FINALS_WEEK_TUESDAY_PERIOD_SCHEDULE[],2,TRUE),
       VLOOKUP(Attendance!$G368,REGULAR_WEEK_SCHEDULE[[Tuesday]:[Period]],5,TRUE)),
IF(WEEKDAY(Attendance!$J368) = 4,
        IF(COUNTIF(BLOCK_WEDNESDAY_DATES[],Attendance!$J368) &gt; 0, VLOOKUP(Attendance!$G368,BLOCK_WEDNESDAY_PERIOD_SCHEDULE[],2,TRUE),
        IF(COUNTIF(FINALS_WEEK_WEDNESDAY_DATE[],Attendance!$J368) &gt; 0, VLOOKUP(Attendance!$G368,FINALS_WEEK_WEDNESDAY_PERIOD_SCHEDULE[],2,TRUE),
       VLOOKUP(Attendance!$G368,REGULAR_WEEK_SCHEDULE[[Wednesday]:[Period]],4,TRUE))),
IF(WEEKDAY($J368) = 5,
       IF(COUNTIF(BLOCK_THURSDAY_DATES[],Attendance!$J368) &gt; 0, VLOOKUP(Attendance!$G368,BLOCK_THURSDAY_PERIOD_SCHEDULE[],2,TRUE),
       IF(COUNTIF(FINALS_WEEK_THURSDAY_DATE[],Attendance!$J368) &gt; 0, VLOOKUP(Attendance!$G368,FINALS_WEEK_THURSDAY_PERIOD_SCHEDULE[],2,TRUE),
       VLOOKUP(Attendance!$G368,REGULAR_WEEK_SCHEDULE[[Thursday]:[Period]],3,TRUE))),
IF(WEEKDAY(Attendance!$J368) = 6,
       IF(COUNTIF(FINALS_WEEK_FRIDAY_DATE[],Attendance!$J368) &gt; 0, VLOOKUP(Attendance!$G368,FINALS_WEEK_FRIDAY_PERIOD_SCHEDULE[],2,TRUE),
       VLOOKUP(Attendance!$G368,REGULAR_WEEK_SCHEDULE[[Friday]:[Period]],2,TRUE))))))))))</f>
        <v/>
      </c>
      <c r="J368" s="41" t="str">
        <f t="shared" ca="1" si="20"/>
        <v/>
      </c>
      <c r="K368" s="41" t="str">
        <f>IF($A368 &lt;&gt; "",VLOOKUP($A368,'Student reference sheet'!$A$2:$V$2329, 7,FALSE), "")</f>
        <v/>
      </c>
      <c r="L368" s="30" t="str">
        <f>IF($A368 ="", "", VLOOKUP($A368, 'Student reference sheet'!$A$2:$Z$2603,23,FALSE))</f>
        <v/>
      </c>
      <c r="M368" s="30" t="str">
        <f>IF($A368 ="", "", VLOOKUP($A368, 'Student reference sheet'!$A$2:$Z$2603,24,FALSE))</f>
        <v/>
      </c>
      <c r="N368" s="30" t="str">
        <f>IF($A368 ="", "", VLOOKUP($A368, 'Student reference sheet'!$A$2:$Z$2603,26,FALSE))</f>
        <v/>
      </c>
      <c r="O368" s="30" t="str">
        <f>IF($A368 ="", "", VLOOKUP($A368, 'Student reference sheet'!$A$2:$Z$2603,25,FALSE))</f>
        <v/>
      </c>
      <c r="P368" s="39" t="str">
        <f>IF($A368 = "", "", IF(OR(VLOOKUP($A368,'Student reference sheet'!$A$2:$V$2400,8,FALSE) = "R",  VLOOKUP($A368,'Student reference sheet'!$A$2:$V$2400,8,FALSE) = "L"), "X", ""))</f>
        <v/>
      </c>
      <c r="Q368" s="39" t="str">
        <f>IF($A368 ="", "", VLOOKUP($A368, 'Student reference sheet'!$A$2:$V$2603,22,FALSE))</f>
        <v/>
      </c>
      <c r="R368" s="39" t="str">
        <f>IF($A368 &lt;&gt; "",VLOOKUP($A368,'Student reference sheet'!$A$2:$V$2329, 5,FALSE), "")</f>
        <v/>
      </c>
      <c r="S368" s="39" t="str">
        <f>IF($A368 &lt;&gt; "",VLOOKUP($A368,'Student reference sheet'!$A$2:$V$2329, 6,FALSE), "")</f>
        <v/>
      </c>
      <c r="T368" s="30" t="str">
        <f>IF($A368 = "","",
IF(VLOOKUP($A368,'Student reference sheet'!$A$2:$V$2329, 10,FALSE) = "Y", "Hispanic",
IF(VLOOKUP($A368,'Student reference sheet'!$A$2:$V$2329,11,FALSE) &lt;&gt; "",
IF(VLOOKUP($A368,'Student reference sheet'!$A$2:$V$2329,11,FALSE) = "UNK", "Unknown", VLOOKUP(VALUE(VLOOKUP($A368,'Student reference sheet'!$A$2:$V$2329,11,FALSE)),'Ethnicity Reference'!$A$2:$B$22,2,FALSE)),
IF(VLOOKUP($A368,'Student reference sheet'!$A$2:$V$2329,9,FALSE) &lt;&gt; "", VLOOKUP(VALUE(VLOOKUP($A368,'Student reference sheet'!$A$2:$V$2329,9,FALSE)),'Ethnicity Reference'!$A$2:$B$22,2,FALSE),"Unknown"))))</f>
        <v/>
      </c>
      <c r="U368" s="35"/>
    </row>
    <row r="369" spans="1:21" ht="15.75">
      <c r="A369" s="47"/>
      <c r="B369" s="33"/>
      <c r="C369" s="39" t="str">
        <f>IF($A369 &lt;&gt; "",VLOOKUP($A369,'Student reference sheet'!$A$2:$V$2329, 3,FALSE), "")</f>
        <v/>
      </c>
      <c r="D369" s="39" t="str">
        <f>IF($A369 &lt;&gt; "",VLOOKUP($A369,'Student reference sheet'!$A$2:$V$2329, 2,FALSE), "")</f>
        <v/>
      </c>
      <c r="E369" s="35"/>
      <c r="F369" s="34"/>
      <c r="G369" s="40" t="str">
        <f t="shared" ca="1" si="18"/>
        <v/>
      </c>
      <c r="H369" s="40" t="str">
        <f t="shared" ca="1" si="19"/>
        <v/>
      </c>
      <c r="I369" s="36" t="str">
        <f>IF($A369 = "", "",
IF(COUNTIF(MINIMUM_DAY_DATES[], Attendance!J369) &gt; 0, VLOOKUP(Attendance!$G369,MINIMUM_DAY_PERIOD_SCHEDULE[], 2,TRUE),
IF(COUNTIF(RALLY_DATES[], Attendance!J369) &gt; 0, VLOOKUP(Attendance!$G369,RALLY_PERIOD_SCHEDULE[], 2,TRUE),
IF(WEEKDAY(Attendance!$J369) = 2,
       IF(COUNTIF(FINALS_WEEK_MONDAY_DATE[],Attendance!$J369) &gt; 0, VLOOKUP(Attendance!$G369,FINALS_WEEK_MONDAY_PERIOD_SCHEDULE[],2,TRUE),
       VLOOKUP(Attendance!$G369,REGULAR_WEEK_SCHEDULE[],6,TRUE)),
IF(WEEKDAY($J369) = 3,
       IF(COUNTIF(FINALS_WEEK_TUESDAY_DATE[],Attendance!$J369) &gt; 0, VLOOKUP(Attendance!$G369,FINALS_WEEK_TUESDAY_PERIOD_SCHEDULE[],2,TRUE),
       VLOOKUP(Attendance!$G369,REGULAR_WEEK_SCHEDULE[[Tuesday]:[Period]],5,TRUE)),
IF(WEEKDAY(Attendance!$J369) = 4,
        IF(COUNTIF(BLOCK_WEDNESDAY_DATES[],Attendance!$J369) &gt; 0, VLOOKUP(Attendance!$G369,BLOCK_WEDNESDAY_PERIOD_SCHEDULE[],2,TRUE),
        IF(COUNTIF(FINALS_WEEK_WEDNESDAY_DATE[],Attendance!$J369) &gt; 0, VLOOKUP(Attendance!$G369,FINALS_WEEK_WEDNESDAY_PERIOD_SCHEDULE[],2,TRUE),
       VLOOKUP(Attendance!$G369,REGULAR_WEEK_SCHEDULE[[Wednesday]:[Period]],4,TRUE))),
IF(WEEKDAY($J369) = 5,
       IF(COUNTIF(BLOCK_THURSDAY_DATES[],Attendance!$J369) &gt; 0, VLOOKUP(Attendance!$G369,BLOCK_THURSDAY_PERIOD_SCHEDULE[],2,TRUE),
       IF(COUNTIF(FINALS_WEEK_THURSDAY_DATE[],Attendance!$J369) &gt; 0, VLOOKUP(Attendance!$G369,FINALS_WEEK_THURSDAY_PERIOD_SCHEDULE[],2,TRUE),
       VLOOKUP(Attendance!$G369,REGULAR_WEEK_SCHEDULE[[Thursday]:[Period]],3,TRUE))),
IF(WEEKDAY(Attendance!$J369) = 6,
       IF(COUNTIF(FINALS_WEEK_FRIDAY_DATE[],Attendance!$J369) &gt; 0, VLOOKUP(Attendance!$G369,FINALS_WEEK_FRIDAY_PERIOD_SCHEDULE[],2,TRUE),
       VLOOKUP(Attendance!$G369,REGULAR_WEEK_SCHEDULE[[Friday]:[Period]],2,TRUE))))))))))</f>
        <v/>
      </c>
      <c r="J369" s="41" t="str">
        <f t="shared" ca="1" si="20"/>
        <v/>
      </c>
      <c r="K369" s="41" t="str">
        <f>IF($A369 &lt;&gt; "",VLOOKUP($A369,'Student reference sheet'!$A$2:$V$2329, 7,FALSE), "")</f>
        <v/>
      </c>
      <c r="L369" s="30" t="str">
        <f>IF($A369 ="", "", VLOOKUP($A369, 'Student reference sheet'!$A$2:$Z$2603,23,FALSE))</f>
        <v/>
      </c>
      <c r="M369" s="30" t="str">
        <f>IF($A369 ="", "", VLOOKUP($A369, 'Student reference sheet'!$A$2:$Z$2603,24,FALSE))</f>
        <v/>
      </c>
      <c r="N369" s="30" t="str">
        <f>IF($A369 ="", "", VLOOKUP($A369, 'Student reference sheet'!$A$2:$Z$2603,26,FALSE))</f>
        <v/>
      </c>
      <c r="O369" s="30" t="str">
        <f>IF($A369 ="", "", VLOOKUP($A369, 'Student reference sheet'!$A$2:$Z$2603,25,FALSE))</f>
        <v/>
      </c>
      <c r="P369" s="39" t="str">
        <f>IF($A369 = "", "", IF(OR(VLOOKUP($A369,'Student reference sheet'!$A$2:$V$2400,8,FALSE) = "R",  VLOOKUP($A369,'Student reference sheet'!$A$2:$V$2400,8,FALSE) = "L"), "X", ""))</f>
        <v/>
      </c>
      <c r="Q369" s="39" t="str">
        <f>IF($A369 ="", "", VLOOKUP($A369, 'Student reference sheet'!$A$2:$V$2603,22,FALSE))</f>
        <v/>
      </c>
      <c r="R369" s="39" t="str">
        <f>IF($A369 &lt;&gt; "",VLOOKUP($A369,'Student reference sheet'!$A$2:$V$2329, 5,FALSE), "")</f>
        <v/>
      </c>
      <c r="S369" s="39" t="str">
        <f>IF($A369 &lt;&gt; "",VLOOKUP($A369,'Student reference sheet'!$A$2:$V$2329, 6,FALSE), "")</f>
        <v/>
      </c>
      <c r="T369" s="30" t="str">
        <f>IF($A369 = "","",
IF(VLOOKUP($A369,'Student reference sheet'!$A$2:$V$2329, 10,FALSE) = "Y", "Hispanic",
IF(VLOOKUP($A369,'Student reference sheet'!$A$2:$V$2329,11,FALSE) &lt;&gt; "",
IF(VLOOKUP($A369,'Student reference sheet'!$A$2:$V$2329,11,FALSE) = "UNK", "Unknown", VLOOKUP(VALUE(VLOOKUP($A369,'Student reference sheet'!$A$2:$V$2329,11,FALSE)),'Ethnicity Reference'!$A$2:$B$22,2,FALSE)),
IF(VLOOKUP($A369,'Student reference sheet'!$A$2:$V$2329,9,FALSE) &lt;&gt; "", VLOOKUP(VALUE(VLOOKUP($A369,'Student reference sheet'!$A$2:$V$2329,9,FALSE)),'Ethnicity Reference'!$A$2:$B$22,2,FALSE),"Unknown"))))</f>
        <v/>
      </c>
      <c r="U369" s="35"/>
    </row>
    <row r="370" spans="1:21" ht="15.75">
      <c r="A370" s="47"/>
      <c r="B370" s="33"/>
      <c r="C370" s="39" t="str">
        <f>IF($A370 &lt;&gt; "",VLOOKUP($A370,'Student reference sheet'!$A$2:$V$2329, 3,FALSE), "")</f>
        <v/>
      </c>
      <c r="D370" s="39" t="str">
        <f>IF($A370 &lt;&gt; "",VLOOKUP($A370,'Student reference sheet'!$A$2:$V$2329, 2,FALSE), "")</f>
        <v/>
      </c>
      <c r="E370" s="35"/>
      <c r="F370" s="34"/>
      <c r="G370" s="40" t="str">
        <f t="shared" ca="1" si="18"/>
        <v/>
      </c>
      <c r="H370" s="40" t="str">
        <f t="shared" ca="1" si="19"/>
        <v/>
      </c>
      <c r="I370" s="36" t="str">
        <f>IF($A370 = "", "",
IF(COUNTIF(MINIMUM_DAY_DATES[], Attendance!J370) &gt; 0, VLOOKUP(Attendance!$G370,MINIMUM_DAY_PERIOD_SCHEDULE[], 2,TRUE),
IF(COUNTIF(RALLY_DATES[], Attendance!J370) &gt; 0, VLOOKUP(Attendance!$G370,RALLY_PERIOD_SCHEDULE[], 2,TRUE),
IF(WEEKDAY(Attendance!$J370) = 2,
       IF(COUNTIF(FINALS_WEEK_MONDAY_DATE[],Attendance!$J370) &gt; 0, VLOOKUP(Attendance!$G370,FINALS_WEEK_MONDAY_PERIOD_SCHEDULE[],2,TRUE),
       VLOOKUP(Attendance!$G370,REGULAR_WEEK_SCHEDULE[],6,TRUE)),
IF(WEEKDAY($J370) = 3,
       IF(COUNTIF(FINALS_WEEK_TUESDAY_DATE[],Attendance!$J370) &gt; 0, VLOOKUP(Attendance!$G370,FINALS_WEEK_TUESDAY_PERIOD_SCHEDULE[],2,TRUE),
       VLOOKUP(Attendance!$G370,REGULAR_WEEK_SCHEDULE[[Tuesday]:[Period]],5,TRUE)),
IF(WEEKDAY(Attendance!$J370) = 4,
        IF(COUNTIF(BLOCK_WEDNESDAY_DATES[],Attendance!$J370) &gt; 0, VLOOKUP(Attendance!$G370,BLOCK_WEDNESDAY_PERIOD_SCHEDULE[],2,TRUE),
        IF(COUNTIF(FINALS_WEEK_WEDNESDAY_DATE[],Attendance!$J370) &gt; 0, VLOOKUP(Attendance!$G370,FINALS_WEEK_WEDNESDAY_PERIOD_SCHEDULE[],2,TRUE),
       VLOOKUP(Attendance!$G370,REGULAR_WEEK_SCHEDULE[[Wednesday]:[Period]],4,TRUE))),
IF(WEEKDAY($J370) = 5,
       IF(COUNTIF(BLOCK_THURSDAY_DATES[],Attendance!$J370) &gt; 0, VLOOKUP(Attendance!$G370,BLOCK_THURSDAY_PERIOD_SCHEDULE[],2,TRUE),
       IF(COUNTIF(FINALS_WEEK_THURSDAY_DATE[],Attendance!$J370) &gt; 0, VLOOKUP(Attendance!$G370,FINALS_WEEK_THURSDAY_PERIOD_SCHEDULE[],2,TRUE),
       VLOOKUP(Attendance!$G370,REGULAR_WEEK_SCHEDULE[[Thursday]:[Period]],3,TRUE))),
IF(WEEKDAY(Attendance!$J370) = 6,
       IF(COUNTIF(FINALS_WEEK_FRIDAY_DATE[],Attendance!$J370) &gt; 0, VLOOKUP(Attendance!$G370,FINALS_WEEK_FRIDAY_PERIOD_SCHEDULE[],2,TRUE),
       VLOOKUP(Attendance!$G370,REGULAR_WEEK_SCHEDULE[[Friday]:[Period]],2,TRUE))))))))))</f>
        <v/>
      </c>
      <c r="J370" s="41" t="str">
        <f t="shared" ca="1" si="20"/>
        <v/>
      </c>
      <c r="K370" s="41" t="str">
        <f>IF($A370 &lt;&gt; "",VLOOKUP($A370,'Student reference sheet'!$A$2:$V$2329, 7,FALSE), "")</f>
        <v/>
      </c>
      <c r="L370" s="30" t="str">
        <f>IF($A370 ="", "", VLOOKUP($A370, 'Student reference sheet'!$A$2:$Z$2603,23,FALSE))</f>
        <v/>
      </c>
      <c r="M370" s="30" t="str">
        <f>IF($A370 ="", "", VLOOKUP($A370, 'Student reference sheet'!$A$2:$Z$2603,24,FALSE))</f>
        <v/>
      </c>
      <c r="N370" s="30" t="str">
        <f>IF($A370 ="", "", VLOOKUP($A370, 'Student reference sheet'!$A$2:$Z$2603,26,FALSE))</f>
        <v/>
      </c>
      <c r="O370" s="30" t="str">
        <f>IF($A370 ="", "", VLOOKUP($A370, 'Student reference sheet'!$A$2:$Z$2603,25,FALSE))</f>
        <v/>
      </c>
      <c r="P370" s="39" t="str">
        <f>IF($A370 = "", "", IF(OR(VLOOKUP($A370,'Student reference sheet'!$A$2:$V$2400,8,FALSE) = "R",  VLOOKUP($A370,'Student reference sheet'!$A$2:$V$2400,8,FALSE) = "L"), "X", ""))</f>
        <v/>
      </c>
      <c r="Q370" s="39" t="str">
        <f>IF($A370 ="", "", VLOOKUP($A370, 'Student reference sheet'!$A$2:$V$2603,22,FALSE))</f>
        <v/>
      </c>
      <c r="R370" s="39" t="str">
        <f>IF($A370 &lt;&gt; "",VLOOKUP($A370,'Student reference sheet'!$A$2:$V$2329, 5,FALSE), "")</f>
        <v/>
      </c>
      <c r="S370" s="39" t="str">
        <f>IF($A370 &lt;&gt; "",VLOOKUP($A370,'Student reference sheet'!$A$2:$V$2329, 6,FALSE), "")</f>
        <v/>
      </c>
      <c r="T370" s="30" t="str">
        <f>IF($A370 = "","",
IF(VLOOKUP($A370,'Student reference sheet'!$A$2:$V$2329, 10,FALSE) = "Y", "Hispanic",
IF(VLOOKUP($A370,'Student reference sheet'!$A$2:$V$2329,11,FALSE) &lt;&gt; "",
IF(VLOOKUP($A370,'Student reference sheet'!$A$2:$V$2329,11,FALSE) = "UNK", "Unknown", VLOOKUP(VALUE(VLOOKUP($A370,'Student reference sheet'!$A$2:$V$2329,11,FALSE)),'Ethnicity Reference'!$A$2:$B$22,2,FALSE)),
IF(VLOOKUP($A370,'Student reference sheet'!$A$2:$V$2329,9,FALSE) &lt;&gt; "", VLOOKUP(VALUE(VLOOKUP($A370,'Student reference sheet'!$A$2:$V$2329,9,FALSE)),'Ethnicity Reference'!$A$2:$B$22,2,FALSE),"Unknown"))))</f>
        <v/>
      </c>
      <c r="U370" s="35"/>
    </row>
    <row r="371" spans="1:21" ht="15.75">
      <c r="A371" s="47"/>
      <c r="B371" s="33"/>
      <c r="C371" s="39" t="str">
        <f>IF($A371 &lt;&gt; "",VLOOKUP($A371,'Student reference sheet'!$A$2:$V$2329, 3,FALSE), "")</f>
        <v/>
      </c>
      <c r="D371" s="39" t="str">
        <f>IF($A371 &lt;&gt; "",VLOOKUP($A371,'Student reference sheet'!$A$2:$V$2329, 2,FALSE), "")</f>
        <v/>
      </c>
      <c r="E371" s="35"/>
      <c r="F371" s="34"/>
      <c r="G371" s="40" t="str">
        <f t="shared" ca="1" si="18"/>
        <v/>
      </c>
      <c r="H371" s="40" t="str">
        <f t="shared" ca="1" si="19"/>
        <v/>
      </c>
      <c r="I371" s="36" t="str">
        <f>IF($A371 = "", "",
IF(COUNTIF(MINIMUM_DAY_DATES[], Attendance!J371) &gt; 0, VLOOKUP(Attendance!$G371,MINIMUM_DAY_PERIOD_SCHEDULE[], 2,TRUE),
IF(COUNTIF(RALLY_DATES[], Attendance!J371) &gt; 0, VLOOKUP(Attendance!$G371,RALLY_PERIOD_SCHEDULE[], 2,TRUE),
IF(WEEKDAY(Attendance!$J371) = 2,
       IF(COUNTIF(FINALS_WEEK_MONDAY_DATE[],Attendance!$J371) &gt; 0, VLOOKUP(Attendance!$G371,FINALS_WEEK_MONDAY_PERIOD_SCHEDULE[],2,TRUE),
       VLOOKUP(Attendance!$G371,REGULAR_WEEK_SCHEDULE[],6,TRUE)),
IF(WEEKDAY($J371) = 3,
       IF(COUNTIF(FINALS_WEEK_TUESDAY_DATE[],Attendance!$J371) &gt; 0, VLOOKUP(Attendance!$G371,FINALS_WEEK_TUESDAY_PERIOD_SCHEDULE[],2,TRUE),
       VLOOKUP(Attendance!$G371,REGULAR_WEEK_SCHEDULE[[Tuesday]:[Period]],5,TRUE)),
IF(WEEKDAY(Attendance!$J371) = 4,
        IF(COUNTIF(BLOCK_WEDNESDAY_DATES[],Attendance!$J371) &gt; 0, VLOOKUP(Attendance!$G371,BLOCK_WEDNESDAY_PERIOD_SCHEDULE[],2,TRUE),
        IF(COUNTIF(FINALS_WEEK_WEDNESDAY_DATE[],Attendance!$J371) &gt; 0, VLOOKUP(Attendance!$G371,FINALS_WEEK_WEDNESDAY_PERIOD_SCHEDULE[],2,TRUE),
       VLOOKUP(Attendance!$G371,REGULAR_WEEK_SCHEDULE[[Wednesday]:[Period]],4,TRUE))),
IF(WEEKDAY($J371) = 5,
       IF(COUNTIF(BLOCK_THURSDAY_DATES[],Attendance!$J371) &gt; 0, VLOOKUP(Attendance!$G371,BLOCK_THURSDAY_PERIOD_SCHEDULE[],2,TRUE),
       IF(COUNTIF(FINALS_WEEK_THURSDAY_DATE[],Attendance!$J371) &gt; 0, VLOOKUP(Attendance!$G371,FINALS_WEEK_THURSDAY_PERIOD_SCHEDULE[],2,TRUE),
       VLOOKUP(Attendance!$G371,REGULAR_WEEK_SCHEDULE[[Thursday]:[Period]],3,TRUE))),
IF(WEEKDAY(Attendance!$J371) = 6,
       IF(COUNTIF(FINALS_WEEK_FRIDAY_DATE[],Attendance!$J371) &gt; 0, VLOOKUP(Attendance!$G371,FINALS_WEEK_FRIDAY_PERIOD_SCHEDULE[],2,TRUE),
       VLOOKUP(Attendance!$G371,REGULAR_WEEK_SCHEDULE[[Friday]:[Period]],2,TRUE))))))))))</f>
        <v/>
      </c>
      <c r="J371" s="41" t="str">
        <f t="shared" ca="1" si="20"/>
        <v/>
      </c>
      <c r="K371" s="41" t="str">
        <f>IF($A371 &lt;&gt; "",VLOOKUP($A371,'Student reference sheet'!$A$2:$V$2329, 7,FALSE), "")</f>
        <v/>
      </c>
      <c r="L371" s="30" t="str">
        <f>IF($A371 ="", "", VLOOKUP($A371, 'Student reference sheet'!$A$2:$Z$2603,23,FALSE))</f>
        <v/>
      </c>
      <c r="M371" s="30" t="str">
        <f>IF($A371 ="", "", VLOOKUP($A371, 'Student reference sheet'!$A$2:$Z$2603,24,FALSE))</f>
        <v/>
      </c>
      <c r="N371" s="30" t="str">
        <f>IF($A371 ="", "", VLOOKUP($A371, 'Student reference sheet'!$A$2:$Z$2603,26,FALSE))</f>
        <v/>
      </c>
      <c r="O371" s="30" t="str">
        <f>IF($A371 ="", "", VLOOKUP($A371, 'Student reference sheet'!$A$2:$Z$2603,25,FALSE))</f>
        <v/>
      </c>
      <c r="P371" s="39" t="str">
        <f>IF($A371 = "", "", IF(OR(VLOOKUP($A371,'Student reference sheet'!$A$2:$V$2400,8,FALSE) = "R",  VLOOKUP($A371,'Student reference sheet'!$A$2:$V$2400,8,FALSE) = "L"), "X", ""))</f>
        <v/>
      </c>
      <c r="Q371" s="39" t="str">
        <f>IF($A371 ="", "", VLOOKUP($A371, 'Student reference sheet'!$A$2:$V$2603,22,FALSE))</f>
        <v/>
      </c>
      <c r="R371" s="39" t="str">
        <f>IF($A371 &lt;&gt; "",VLOOKUP($A371,'Student reference sheet'!$A$2:$V$2329, 5,FALSE), "")</f>
        <v/>
      </c>
      <c r="S371" s="39" t="str">
        <f>IF($A371 &lt;&gt; "",VLOOKUP($A371,'Student reference sheet'!$A$2:$V$2329, 6,FALSE), "")</f>
        <v/>
      </c>
      <c r="T371" s="30" t="str">
        <f>IF($A371 = "","",
IF(VLOOKUP($A371,'Student reference sheet'!$A$2:$V$2329, 10,FALSE) = "Y", "Hispanic",
IF(VLOOKUP($A371,'Student reference sheet'!$A$2:$V$2329,11,FALSE) &lt;&gt; "",
IF(VLOOKUP($A371,'Student reference sheet'!$A$2:$V$2329,11,FALSE) = "UNK", "Unknown", VLOOKUP(VALUE(VLOOKUP($A371,'Student reference sheet'!$A$2:$V$2329,11,FALSE)),'Ethnicity Reference'!$A$2:$B$22,2,FALSE)),
IF(VLOOKUP($A371,'Student reference sheet'!$A$2:$V$2329,9,FALSE) &lt;&gt; "", VLOOKUP(VALUE(VLOOKUP($A371,'Student reference sheet'!$A$2:$V$2329,9,FALSE)),'Ethnicity Reference'!$A$2:$B$22,2,FALSE),"Unknown"))))</f>
        <v/>
      </c>
      <c r="U371" s="35"/>
    </row>
    <row r="372" spans="1:21" ht="15.75">
      <c r="A372" s="47"/>
      <c r="B372" s="33"/>
      <c r="C372" s="39" t="str">
        <f>IF($A372 &lt;&gt; "",VLOOKUP($A372,'Student reference sheet'!$A$2:$V$2329, 3,FALSE), "")</f>
        <v/>
      </c>
      <c r="D372" s="39" t="str">
        <f>IF($A372 &lt;&gt; "",VLOOKUP($A372,'Student reference sheet'!$A$2:$V$2329, 2,FALSE), "")</f>
        <v/>
      </c>
      <c r="E372" s="35"/>
      <c r="F372" s="34"/>
      <c r="G372" s="40" t="str">
        <f t="shared" ca="1" si="18"/>
        <v/>
      </c>
      <c r="H372" s="40" t="str">
        <f t="shared" ca="1" si="19"/>
        <v/>
      </c>
      <c r="I372" s="36" t="str">
        <f>IF($A372 = "", "",
IF(COUNTIF(MINIMUM_DAY_DATES[], Attendance!J372) &gt; 0, VLOOKUP(Attendance!$G372,MINIMUM_DAY_PERIOD_SCHEDULE[], 2,TRUE),
IF(COUNTIF(RALLY_DATES[], Attendance!J372) &gt; 0, VLOOKUP(Attendance!$G372,RALLY_PERIOD_SCHEDULE[], 2,TRUE),
IF(WEEKDAY(Attendance!$J372) = 2,
       IF(COUNTIF(FINALS_WEEK_MONDAY_DATE[],Attendance!$J372) &gt; 0, VLOOKUP(Attendance!$G372,FINALS_WEEK_MONDAY_PERIOD_SCHEDULE[],2,TRUE),
       VLOOKUP(Attendance!$G372,REGULAR_WEEK_SCHEDULE[],6,TRUE)),
IF(WEEKDAY($J372) = 3,
       IF(COUNTIF(FINALS_WEEK_TUESDAY_DATE[],Attendance!$J372) &gt; 0, VLOOKUP(Attendance!$G372,FINALS_WEEK_TUESDAY_PERIOD_SCHEDULE[],2,TRUE),
       VLOOKUP(Attendance!$G372,REGULAR_WEEK_SCHEDULE[[Tuesday]:[Period]],5,TRUE)),
IF(WEEKDAY(Attendance!$J372) = 4,
        IF(COUNTIF(BLOCK_WEDNESDAY_DATES[],Attendance!$J372) &gt; 0, VLOOKUP(Attendance!$G372,BLOCK_WEDNESDAY_PERIOD_SCHEDULE[],2,TRUE),
        IF(COUNTIF(FINALS_WEEK_WEDNESDAY_DATE[],Attendance!$J372) &gt; 0, VLOOKUP(Attendance!$G372,FINALS_WEEK_WEDNESDAY_PERIOD_SCHEDULE[],2,TRUE),
       VLOOKUP(Attendance!$G372,REGULAR_WEEK_SCHEDULE[[Wednesday]:[Period]],4,TRUE))),
IF(WEEKDAY($J372) = 5,
       IF(COUNTIF(BLOCK_THURSDAY_DATES[],Attendance!$J372) &gt; 0, VLOOKUP(Attendance!$G372,BLOCK_THURSDAY_PERIOD_SCHEDULE[],2,TRUE),
       IF(COUNTIF(FINALS_WEEK_THURSDAY_DATE[],Attendance!$J372) &gt; 0, VLOOKUP(Attendance!$G372,FINALS_WEEK_THURSDAY_PERIOD_SCHEDULE[],2,TRUE),
       VLOOKUP(Attendance!$G372,REGULAR_WEEK_SCHEDULE[[Thursday]:[Period]],3,TRUE))),
IF(WEEKDAY(Attendance!$J372) = 6,
       IF(COUNTIF(FINALS_WEEK_FRIDAY_DATE[],Attendance!$J372) &gt; 0, VLOOKUP(Attendance!$G372,FINALS_WEEK_FRIDAY_PERIOD_SCHEDULE[],2,TRUE),
       VLOOKUP(Attendance!$G372,REGULAR_WEEK_SCHEDULE[[Friday]:[Period]],2,TRUE))))))))))</f>
        <v/>
      </c>
      <c r="J372" s="41" t="str">
        <f t="shared" ca="1" si="20"/>
        <v/>
      </c>
      <c r="K372" s="41" t="str">
        <f>IF($A372 &lt;&gt; "",VLOOKUP($A372,'Student reference sheet'!$A$2:$V$2329, 7,FALSE), "")</f>
        <v/>
      </c>
      <c r="L372" s="30" t="str">
        <f>IF($A372 ="", "", VLOOKUP($A372, 'Student reference sheet'!$A$2:$Z$2603,23,FALSE))</f>
        <v/>
      </c>
      <c r="M372" s="30" t="str">
        <f>IF($A372 ="", "", VLOOKUP($A372, 'Student reference sheet'!$A$2:$Z$2603,24,FALSE))</f>
        <v/>
      </c>
      <c r="N372" s="30" t="str">
        <f>IF($A372 ="", "", VLOOKUP($A372, 'Student reference sheet'!$A$2:$Z$2603,26,FALSE))</f>
        <v/>
      </c>
      <c r="O372" s="30" t="str">
        <f>IF($A372 ="", "", VLOOKUP($A372, 'Student reference sheet'!$A$2:$Z$2603,25,FALSE))</f>
        <v/>
      </c>
      <c r="P372" s="39" t="str">
        <f>IF($A372 = "", "", IF(OR(VLOOKUP($A372,'Student reference sheet'!$A$2:$V$2400,8,FALSE) = "R",  VLOOKUP($A372,'Student reference sheet'!$A$2:$V$2400,8,FALSE) = "L"), "X", ""))</f>
        <v/>
      </c>
      <c r="Q372" s="39" t="str">
        <f>IF($A372 ="", "", VLOOKUP($A372, 'Student reference sheet'!$A$2:$V$2603,22,FALSE))</f>
        <v/>
      </c>
      <c r="R372" s="39" t="str">
        <f>IF($A372 &lt;&gt; "",VLOOKUP($A372,'Student reference sheet'!$A$2:$V$2329, 5,FALSE), "")</f>
        <v/>
      </c>
      <c r="S372" s="39" t="str">
        <f>IF($A372 &lt;&gt; "",VLOOKUP($A372,'Student reference sheet'!$A$2:$V$2329, 6,FALSE), "")</f>
        <v/>
      </c>
      <c r="T372" s="30" t="str">
        <f>IF($A372 = "","",
IF(VLOOKUP($A372,'Student reference sheet'!$A$2:$V$2329, 10,FALSE) = "Y", "Hispanic",
IF(VLOOKUP($A372,'Student reference sheet'!$A$2:$V$2329,11,FALSE) &lt;&gt; "",
IF(VLOOKUP($A372,'Student reference sheet'!$A$2:$V$2329,11,FALSE) = "UNK", "Unknown", VLOOKUP(VALUE(VLOOKUP($A372,'Student reference sheet'!$A$2:$V$2329,11,FALSE)),'Ethnicity Reference'!$A$2:$B$22,2,FALSE)),
IF(VLOOKUP($A372,'Student reference sheet'!$A$2:$V$2329,9,FALSE) &lt;&gt; "", VLOOKUP(VALUE(VLOOKUP($A372,'Student reference sheet'!$A$2:$V$2329,9,FALSE)),'Ethnicity Reference'!$A$2:$B$22,2,FALSE),"Unknown"))))</f>
        <v/>
      </c>
      <c r="U372" s="35"/>
    </row>
    <row r="373" spans="1:21" ht="15.75">
      <c r="A373" s="47"/>
      <c r="B373" s="33"/>
      <c r="C373" s="39" t="str">
        <f>IF($A373 &lt;&gt; "",VLOOKUP($A373,'Student reference sheet'!$A$2:$V$2329, 3,FALSE), "")</f>
        <v/>
      </c>
      <c r="D373" s="39" t="str">
        <f>IF($A373 &lt;&gt; "",VLOOKUP($A373,'Student reference sheet'!$A$2:$V$2329, 2,FALSE), "")</f>
        <v/>
      </c>
      <c r="E373" s="35"/>
      <c r="F373" s="34"/>
      <c r="G373" s="40" t="str">
        <f t="shared" ca="1" si="18"/>
        <v/>
      </c>
      <c r="H373" s="40" t="str">
        <f t="shared" ca="1" si="19"/>
        <v/>
      </c>
      <c r="I373" s="36" t="str">
        <f>IF($A373 = "", "",
IF(COUNTIF(MINIMUM_DAY_DATES[], Attendance!J373) &gt; 0, VLOOKUP(Attendance!$G373,MINIMUM_DAY_PERIOD_SCHEDULE[], 2,TRUE),
IF(COUNTIF(RALLY_DATES[], Attendance!J373) &gt; 0, VLOOKUP(Attendance!$G373,RALLY_PERIOD_SCHEDULE[], 2,TRUE),
IF(WEEKDAY(Attendance!$J373) = 2,
       IF(COUNTIF(FINALS_WEEK_MONDAY_DATE[],Attendance!$J373) &gt; 0, VLOOKUP(Attendance!$G373,FINALS_WEEK_MONDAY_PERIOD_SCHEDULE[],2,TRUE),
       VLOOKUP(Attendance!$G373,REGULAR_WEEK_SCHEDULE[],6,TRUE)),
IF(WEEKDAY($J373) = 3,
       IF(COUNTIF(FINALS_WEEK_TUESDAY_DATE[],Attendance!$J373) &gt; 0, VLOOKUP(Attendance!$G373,FINALS_WEEK_TUESDAY_PERIOD_SCHEDULE[],2,TRUE),
       VLOOKUP(Attendance!$G373,REGULAR_WEEK_SCHEDULE[[Tuesday]:[Period]],5,TRUE)),
IF(WEEKDAY(Attendance!$J373) = 4,
        IF(COUNTIF(BLOCK_WEDNESDAY_DATES[],Attendance!$J373) &gt; 0, VLOOKUP(Attendance!$G373,BLOCK_WEDNESDAY_PERIOD_SCHEDULE[],2,TRUE),
        IF(COUNTIF(FINALS_WEEK_WEDNESDAY_DATE[],Attendance!$J373) &gt; 0, VLOOKUP(Attendance!$G373,FINALS_WEEK_WEDNESDAY_PERIOD_SCHEDULE[],2,TRUE),
       VLOOKUP(Attendance!$G373,REGULAR_WEEK_SCHEDULE[[Wednesday]:[Period]],4,TRUE))),
IF(WEEKDAY($J373) = 5,
       IF(COUNTIF(BLOCK_THURSDAY_DATES[],Attendance!$J373) &gt; 0, VLOOKUP(Attendance!$G373,BLOCK_THURSDAY_PERIOD_SCHEDULE[],2,TRUE),
       IF(COUNTIF(FINALS_WEEK_THURSDAY_DATE[],Attendance!$J373) &gt; 0, VLOOKUP(Attendance!$G373,FINALS_WEEK_THURSDAY_PERIOD_SCHEDULE[],2,TRUE),
       VLOOKUP(Attendance!$G373,REGULAR_WEEK_SCHEDULE[[Thursday]:[Period]],3,TRUE))),
IF(WEEKDAY(Attendance!$J373) = 6,
       IF(COUNTIF(FINALS_WEEK_FRIDAY_DATE[],Attendance!$J373) &gt; 0, VLOOKUP(Attendance!$G373,FINALS_WEEK_FRIDAY_PERIOD_SCHEDULE[],2,TRUE),
       VLOOKUP(Attendance!$G373,REGULAR_WEEK_SCHEDULE[[Friday]:[Period]],2,TRUE))))))))))</f>
        <v/>
      </c>
      <c r="J373" s="41" t="str">
        <f t="shared" ca="1" si="20"/>
        <v/>
      </c>
      <c r="K373" s="41" t="str">
        <f>IF($A373 &lt;&gt; "",VLOOKUP($A373,'Student reference sheet'!$A$2:$V$2329, 7,FALSE), "")</f>
        <v/>
      </c>
      <c r="L373" s="30" t="str">
        <f>IF($A373 ="", "", VLOOKUP($A373, 'Student reference sheet'!$A$2:$Z$2603,23,FALSE))</f>
        <v/>
      </c>
      <c r="M373" s="30" t="str">
        <f>IF($A373 ="", "", VLOOKUP($A373, 'Student reference sheet'!$A$2:$Z$2603,24,FALSE))</f>
        <v/>
      </c>
      <c r="N373" s="30" t="str">
        <f>IF($A373 ="", "", VLOOKUP($A373, 'Student reference sheet'!$A$2:$Z$2603,26,FALSE))</f>
        <v/>
      </c>
      <c r="O373" s="30" t="str">
        <f>IF($A373 ="", "", VLOOKUP($A373, 'Student reference sheet'!$A$2:$Z$2603,25,FALSE))</f>
        <v/>
      </c>
      <c r="P373" s="39" t="str">
        <f>IF($A373 = "", "", IF(OR(VLOOKUP($A373,'Student reference sheet'!$A$2:$V$2400,8,FALSE) = "R",  VLOOKUP($A373,'Student reference sheet'!$A$2:$V$2400,8,FALSE) = "L"), "X", ""))</f>
        <v/>
      </c>
      <c r="Q373" s="39" t="str">
        <f>IF($A373 ="", "", VLOOKUP($A373, 'Student reference sheet'!$A$2:$V$2603,22,FALSE))</f>
        <v/>
      </c>
      <c r="R373" s="39" t="str">
        <f>IF($A373 &lt;&gt; "",VLOOKUP($A373,'Student reference sheet'!$A$2:$V$2329, 5,FALSE), "")</f>
        <v/>
      </c>
      <c r="S373" s="39" t="str">
        <f>IF($A373 &lt;&gt; "",VLOOKUP($A373,'Student reference sheet'!$A$2:$V$2329, 6,FALSE), "")</f>
        <v/>
      </c>
      <c r="T373" s="30" t="str">
        <f>IF($A373 = "","",
IF(VLOOKUP($A373,'Student reference sheet'!$A$2:$V$2329, 10,FALSE) = "Y", "Hispanic",
IF(VLOOKUP($A373,'Student reference sheet'!$A$2:$V$2329,11,FALSE) &lt;&gt; "",
IF(VLOOKUP($A373,'Student reference sheet'!$A$2:$V$2329,11,FALSE) = "UNK", "Unknown", VLOOKUP(VALUE(VLOOKUP($A373,'Student reference sheet'!$A$2:$V$2329,11,FALSE)),'Ethnicity Reference'!$A$2:$B$22,2,FALSE)),
IF(VLOOKUP($A373,'Student reference sheet'!$A$2:$V$2329,9,FALSE) &lt;&gt; "", VLOOKUP(VALUE(VLOOKUP($A373,'Student reference sheet'!$A$2:$V$2329,9,FALSE)),'Ethnicity Reference'!$A$2:$B$22,2,FALSE),"Unknown"))))</f>
        <v/>
      </c>
      <c r="U373" s="35"/>
    </row>
    <row r="374" spans="1:21" ht="15.75">
      <c r="A374" s="47"/>
      <c r="B374" s="33"/>
      <c r="C374" s="39" t="str">
        <f>IF($A374 &lt;&gt; "",VLOOKUP($A374,'Student reference sheet'!$A$2:$V$2329, 3,FALSE), "")</f>
        <v/>
      </c>
      <c r="D374" s="39" t="str">
        <f>IF($A374 &lt;&gt; "",VLOOKUP($A374,'Student reference sheet'!$A$2:$V$2329, 2,FALSE), "")</f>
        <v/>
      </c>
      <c r="E374" s="35"/>
      <c r="F374" s="34"/>
      <c r="G374" s="40" t="str">
        <f t="shared" ca="1" si="18"/>
        <v/>
      </c>
      <c r="H374" s="40" t="str">
        <f t="shared" ca="1" si="19"/>
        <v/>
      </c>
      <c r="I374" s="36" t="str">
        <f>IF($A374 = "", "",
IF(COUNTIF(MINIMUM_DAY_DATES[], Attendance!J374) &gt; 0, VLOOKUP(Attendance!$G374,MINIMUM_DAY_PERIOD_SCHEDULE[], 2,TRUE),
IF(COUNTIF(RALLY_DATES[], Attendance!J374) &gt; 0, VLOOKUP(Attendance!$G374,RALLY_PERIOD_SCHEDULE[], 2,TRUE),
IF(WEEKDAY(Attendance!$J374) = 2,
       IF(COUNTIF(FINALS_WEEK_MONDAY_DATE[],Attendance!$J374) &gt; 0, VLOOKUP(Attendance!$G374,FINALS_WEEK_MONDAY_PERIOD_SCHEDULE[],2,TRUE),
       VLOOKUP(Attendance!$G374,REGULAR_WEEK_SCHEDULE[],6,TRUE)),
IF(WEEKDAY($J374) = 3,
       IF(COUNTIF(FINALS_WEEK_TUESDAY_DATE[],Attendance!$J374) &gt; 0, VLOOKUP(Attendance!$G374,FINALS_WEEK_TUESDAY_PERIOD_SCHEDULE[],2,TRUE),
       VLOOKUP(Attendance!$G374,REGULAR_WEEK_SCHEDULE[[Tuesday]:[Period]],5,TRUE)),
IF(WEEKDAY(Attendance!$J374) = 4,
        IF(COUNTIF(BLOCK_WEDNESDAY_DATES[],Attendance!$J374) &gt; 0, VLOOKUP(Attendance!$G374,BLOCK_WEDNESDAY_PERIOD_SCHEDULE[],2,TRUE),
        IF(COUNTIF(FINALS_WEEK_WEDNESDAY_DATE[],Attendance!$J374) &gt; 0, VLOOKUP(Attendance!$G374,FINALS_WEEK_WEDNESDAY_PERIOD_SCHEDULE[],2,TRUE),
       VLOOKUP(Attendance!$G374,REGULAR_WEEK_SCHEDULE[[Wednesday]:[Period]],4,TRUE))),
IF(WEEKDAY($J374) = 5,
       IF(COUNTIF(BLOCK_THURSDAY_DATES[],Attendance!$J374) &gt; 0, VLOOKUP(Attendance!$G374,BLOCK_THURSDAY_PERIOD_SCHEDULE[],2,TRUE),
       IF(COUNTIF(FINALS_WEEK_THURSDAY_DATE[],Attendance!$J374) &gt; 0, VLOOKUP(Attendance!$G374,FINALS_WEEK_THURSDAY_PERIOD_SCHEDULE[],2,TRUE),
       VLOOKUP(Attendance!$G374,REGULAR_WEEK_SCHEDULE[[Thursday]:[Period]],3,TRUE))),
IF(WEEKDAY(Attendance!$J374) = 6,
       IF(COUNTIF(FINALS_WEEK_FRIDAY_DATE[],Attendance!$J374) &gt; 0, VLOOKUP(Attendance!$G374,FINALS_WEEK_FRIDAY_PERIOD_SCHEDULE[],2,TRUE),
       VLOOKUP(Attendance!$G374,REGULAR_WEEK_SCHEDULE[[Friday]:[Period]],2,TRUE))))))))))</f>
        <v/>
      </c>
      <c r="J374" s="41" t="str">
        <f t="shared" ca="1" si="20"/>
        <v/>
      </c>
      <c r="K374" s="41" t="str">
        <f>IF($A374 &lt;&gt; "",VLOOKUP($A374,'Student reference sheet'!$A$2:$V$2329, 7,FALSE), "")</f>
        <v/>
      </c>
      <c r="L374" s="30" t="str">
        <f>IF($A374 ="", "", VLOOKUP($A374, 'Student reference sheet'!$A$2:$Z$2603,23,FALSE))</f>
        <v/>
      </c>
      <c r="M374" s="30" t="str">
        <f>IF($A374 ="", "", VLOOKUP($A374, 'Student reference sheet'!$A$2:$Z$2603,24,FALSE))</f>
        <v/>
      </c>
      <c r="N374" s="30" t="str">
        <f>IF($A374 ="", "", VLOOKUP($A374, 'Student reference sheet'!$A$2:$Z$2603,26,FALSE))</f>
        <v/>
      </c>
      <c r="O374" s="30" t="str">
        <f>IF($A374 ="", "", VLOOKUP($A374, 'Student reference sheet'!$A$2:$Z$2603,25,FALSE))</f>
        <v/>
      </c>
      <c r="P374" s="39" t="str">
        <f>IF($A374 = "", "", IF(OR(VLOOKUP($A374,'Student reference sheet'!$A$2:$V$2400,8,FALSE) = "R",  VLOOKUP($A374,'Student reference sheet'!$A$2:$V$2400,8,FALSE) = "L"), "X", ""))</f>
        <v/>
      </c>
      <c r="Q374" s="39" t="str">
        <f>IF($A374 ="", "", VLOOKUP($A374, 'Student reference sheet'!$A$2:$V$2603,22,FALSE))</f>
        <v/>
      </c>
      <c r="R374" s="39" t="str">
        <f>IF($A374 &lt;&gt; "",VLOOKUP($A374,'Student reference sheet'!$A$2:$V$2329, 5,FALSE), "")</f>
        <v/>
      </c>
      <c r="S374" s="39" t="str">
        <f>IF($A374 &lt;&gt; "",VLOOKUP($A374,'Student reference sheet'!$A$2:$V$2329, 6,FALSE), "")</f>
        <v/>
      </c>
      <c r="T374" s="30" t="str">
        <f>IF($A374 = "","",
IF(VLOOKUP($A374,'Student reference sheet'!$A$2:$V$2329, 10,FALSE) = "Y", "Hispanic",
IF(VLOOKUP($A374,'Student reference sheet'!$A$2:$V$2329,11,FALSE) &lt;&gt; "",
IF(VLOOKUP($A374,'Student reference sheet'!$A$2:$V$2329,11,FALSE) = "UNK", "Unknown", VLOOKUP(VALUE(VLOOKUP($A374,'Student reference sheet'!$A$2:$V$2329,11,FALSE)),'Ethnicity Reference'!$A$2:$B$22,2,FALSE)),
IF(VLOOKUP($A374,'Student reference sheet'!$A$2:$V$2329,9,FALSE) &lt;&gt; "", VLOOKUP(VALUE(VLOOKUP($A374,'Student reference sheet'!$A$2:$V$2329,9,FALSE)),'Ethnicity Reference'!$A$2:$B$22,2,FALSE),"Unknown"))))</f>
        <v/>
      </c>
      <c r="U374" s="35"/>
    </row>
    <row r="375" spans="1:21" ht="15.75">
      <c r="A375" s="47"/>
      <c r="B375" s="33"/>
      <c r="C375" s="39" t="str">
        <f>IF($A375 &lt;&gt; "",VLOOKUP($A375,'Student reference sheet'!$A$2:$V$2329, 3,FALSE), "")</f>
        <v/>
      </c>
      <c r="D375" s="39" t="str">
        <f>IF($A375 &lt;&gt; "",VLOOKUP($A375,'Student reference sheet'!$A$2:$V$2329, 2,FALSE), "")</f>
        <v/>
      </c>
      <c r="E375" s="35"/>
      <c r="F375" s="34"/>
      <c r="G375" s="40" t="str">
        <f t="shared" ca="1" si="18"/>
        <v/>
      </c>
      <c r="H375" s="40" t="str">
        <f t="shared" ca="1" si="19"/>
        <v/>
      </c>
      <c r="I375" s="36" t="str">
        <f>IF($A375 = "", "",
IF(COUNTIF(MINIMUM_DAY_DATES[], Attendance!J375) &gt; 0, VLOOKUP(Attendance!$G375,MINIMUM_DAY_PERIOD_SCHEDULE[], 2,TRUE),
IF(COUNTIF(RALLY_DATES[], Attendance!J375) &gt; 0, VLOOKUP(Attendance!$G375,RALLY_PERIOD_SCHEDULE[], 2,TRUE),
IF(WEEKDAY(Attendance!$J375) = 2,
       IF(COUNTIF(FINALS_WEEK_MONDAY_DATE[],Attendance!$J375) &gt; 0, VLOOKUP(Attendance!$G375,FINALS_WEEK_MONDAY_PERIOD_SCHEDULE[],2,TRUE),
       VLOOKUP(Attendance!$G375,REGULAR_WEEK_SCHEDULE[],6,TRUE)),
IF(WEEKDAY($J375) = 3,
       IF(COUNTIF(FINALS_WEEK_TUESDAY_DATE[],Attendance!$J375) &gt; 0, VLOOKUP(Attendance!$G375,FINALS_WEEK_TUESDAY_PERIOD_SCHEDULE[],2,TRUE),
       VLOOKUP(Attendance!$G375,REGULAR_WEEK_SCHEDULE[[Tuesday]:[Period]],5,TRUE)),
IF(WEEKDAY(Attendance!$J375) = 4,
        IF(COUNTIF(BLOCK_WEDNESDAY_DATES[],Attendance!$J375) &gt; 0, VLOOKUP(Attendance!$G375,BLOCK_WEDNESDAY_PERIOD_SCHEDULE[],2,TRUE),
        IF(COUNTIF(FINALS_WEEK_WEDNESDAY_DATE[],Attendance!$J375) &gt; 0, VLOOKUP(Attendance!$G375,FINALS_WEEK_WEDNESDAY_PERIOD_SCHEDULE[],2,TRUE),
       VLOOKUP(Attendance!$G375,REGULAR_WEEK_SCHEDULE[[Wednesday]:[Period]],4,TRUE))),
IF(WEEKDAY($J375) = 5,
       IF(COUNTIF(BLOCK_THURSDAY_DATES[],Attendance!$J375) &gt; 0, VLOOKUP(Attendance!$G375,BLOCK_THURSDAY_PERIOD_SCHEDULE[],2,TRUE),
       IF(COUNTIF(FINALS_WEEK_THURSDAY_DATE[],Attendance!$J375) &gt; 0, VLOOKUP(Attendance!$G375,FINALS_WEEK_THURSDAY_PERIOD_SCHEDULE[],2,TRUE),
       VLOOKUP(Attendance!$G375,REGULAR_WEEK_SCHEDULE[[Thursday]:[Period]],3,TRUE))),
IF(WEEKDAY(Attendance!$J375) = 6,
       IF(COUNTIF(FINALS_WEEK_FRIDAY_DATE[],Attendance!$J375) &gt; 0, VLOOKUP(Attendance!$G375,FINALS_WEEK_FRIDAY_PERIOD_SCHEDULE[],2,TRUE),
       VLOOKUP(Attendance!$G375,REGULAR_WEEK_SCHEDULE[[Friday]:[Period]],2,TRUE))))))))))</f>
        <v/>
      </c>
      <c r="J375" s="41" t="str">
        <f t="shared" ca="1" si="20"/>
        <v/>
      </c>
      <c r="K375" s="41" t="str">
        <f>IF($A375 &lt;&gt; "",VLOOKUP($A375,'Student reference sheet'!$A$2:$V$2329, 7,FALSE), "")</f>
        <v/>
      </c>
      <c r="L375" s="30" t="str">
        <f>IF($A375 ="", "", VLOOKUP($A375, 'Student reference sheet'!$A$2:$Z$2603,23,FALSE))</f>
        <v/>
      </c>
      <c r="M375" s="30" t="str">
        <f>IF($A375 ="", "", VLOOKUP($A375, 'Student reference sheet'!$A$2:$Z$2603,24,FALSE))</f>
        <v/>
      </c>
      <c r="N375" s="30" t="str">
        <f>IF($A375 ="", "", VLOOKUP($A375, 'Student reference sheet'!$A$2:$Z$2603,26,FALSE))</f>
        <v/>
      </c>
      <c r="O375" s="30" t="str">
        <f>IF($A375 ="", "", VLOOKUP($A375, 'Student reference sheet'!$A$2:$Z$2603,25,FALSE))</f>
        <v/>
      </c>
      <c r="P375" s="39" t="str">
        <f>IF($A375 = "", "", IF(OR(VLOOKUP($A375,'Student reference sheet'!$A$2:$V$2400,8,FALSE) = "R",  VLOOKUP($A375,'Student reference sheet'!$A$2:$V$2400,8,FALSE) = "L"), "X", ""))</f>
        <v/>
      </c>
      <c r="Q375" s="39" t="str">
        <f>IF($A375 ="", "", VLOOKUP($A375, 'Student reference sheet'!$A$2:$V$2603,22,FALSE))</f>
        <v/>
      </c>
      <c r="R375" s="39" t="str">
        <f>IF($A375 &lt;&gt; "",VLOOKUP($A375,'Student reference sheet'!$A$2:$V$2329, 5,FALSE), "")</f>
        <v/>
      </c>
      <c r="S375" s="39" t="str">
        <f>IF($A375 &lt;&gt; "",VLOOKUP($A375,'Student reference sheet'!$A$2:$V$2329, 6,FALSE), "")</f>
        <v/>
      </c>
      <c r="T375" s="30" t="str">
        <f>IF($A375 = "","",
IF(VLOOKUP($A375,'Student reference sheet'!$A$2:$V$2329, 10,FALSE) = "Y", "Hispanic",
IF(VLOOKUP($A375,'Student reference sheet'!$A$2:$V$2329,11,FALSE) &lt;&gt; "",
IF(VLOOKUP($A375,'Student reference sheet'!$A$2:$V$2329,11,FALSE) = "UNK", "Unknown", VLOOKUP(VALUE(VLOOKUP($A375,'Student reference sheet'!$A$2:$V$2329,11,FALSE)),'Ethnicity Reference'!$A$2:$B$22,2,FALSE)),
IF(VLOOKUP($A375,'Student reference sheet'!$A$2:$V$2329,9,FALSE) &lt;&gt; "", VLOOKUP(VALUE(VLOOKUP($A375,'Student reference sheet'!$A$2:$V$2329,9,FALSE)),'Ethnicity Reference'!$A$2:$B$22,2,FALSE),"Unknown"))))</f>
        <v/>
      </c>
      <c r="U375" s="35"/>
    </row>
    <row r="376" spans="1:21" ht="15.75">
      <c r="A376" s="47"/>
      <c r="B376" s="33"/>
      <c r="C376" s="39" t="str">
        <f>IF($A376 &lt;&gt; "",VLOOKUP($A376,'Student reference sheet'!$A$2:$V$2329, 3,FALSE), "")</f>
        <v/>
      </c>
      <c r="D376" s="39" t="str">
        <f>IF($A376 &lt;&gt; "",VLOOKUP($A376,'Student reference sheet'!$A$2:$V$2329, 2,FALSE), "")</f>
        <v/>
      </c>
      <c r="E376" s="35"/>
      <c r="F376" s="34"/>
      <c r="G376" s="40" t="str">
        <f t="shared" ca="1" si="18"/>
        <v/>
      </c>
      <c r="H376" s="40" t="str">
        <f t="shared" ca="1" si="19"/>
        <v/>
      </c>
      <c r="I376" s="36" t="str">
        <f>IF($A376 = "", "",
IF(COUNTIF(MINIMUM_DAY_DATES[], Attendance!J376) &gt; 0, VLOOKUP(Attendance!$G376,MINIMUM_DAY_PERIOD_SCHEDULE[], 2,TRUE),
IF(COUNTIF(RALLY_DATES[], Attendance!J376) &gt; 0, VLOOKUP(Attendance!$G376,RALLY_PERIOD_SCHEDULE[], 2,TRUE),
IF(WEEKDAY(Attendance!$J376) = 2,
       IF(COUNTIF(FINALS_WEEK_MONDAY_DATE[],Attendance!$J376) &gt; 0, VLOOKUP(Attendance!$G376,FINALS_WEEK_MONDAY_PERIOD_SCHEDULE[],2,TRUE),
       VLOOKUP(Attendance!$G376,REGULAR_WEEK_SCHEDULE[],6,TRUE)),
IF(WEEKDAY($J376) = 3,
       IF(COUNTIF(FINALS_WEEK_TUESDAY_DATE[],Attendance!$J376) &gt; 0, VLOOKUP(Attendance!$G376,FINALS_WEEK_TUESDAY_PERIOD_SCHEDULE[],2,TRUE),
       VLOOKUP(Attendance!$G376,REGULAR_WEEK_SCHEDULE[[Tuesday]:[Period]],5,TRUE)),
IF(WEEKDAY(Attendance!$J376) = 4,
        IF(COUNTIF(BLOCK_WEDNESDAY_DATES[],Attendance!$J376) &gt; 0, VLOOKUP(Attendance!$G376,BLOCK_WEDNESDAY_PERIOD_SCHEDULE[],2,TRUE),
        IF(COUNTIF(FINALS_WEEK_WEDNESDAY_DATE[],Attendance!$J376) &gt; 0, VLOOKUP(Attendance!$G376,FINALS_WEEK_WEDNESDAY_PERIOD_SCHEDULE[],2,TRUE),
       VLOOKUP(Attendance!$G376,REGULAR_WEEK_SCHEDULE[[Wednesday]:[Period]],4,TRUE))),
IF(WEEKDAY($J376) = 5,
       IF(COUNTIF(BLOCK_THURSDAY_DATES[],Attendance!$J376) &gt; 0, VLOOKUP(Attendance!$G376,BLOCK_THURSDAY_PERIOD_SCHEDULE[],2,TRUE),
       IF(COUNTIF(FINALS_WEEK_THURSDAY_DATE[],Attendance!$J376) &gt; 0, VLOOKUP(Attendance!$G376,FINALS_WEEK_THURSDAY_PERIOD_SCHEDULE[],2,TRUE),
       VLOOKUP(Attendance!$G376,REGULAR_WEEK_SCHEDULE[[Thursday]:[Period]],3,TRUE))),
IF(WEEKDAY(Attendance!$J376) = 6,
       IF(COUNTIF(FINALS_WEEK_FRIDAY_DATE[],Attendance!$J376) &gt; 0, VLOOKUP(Attendance!$G376,FINALS_WEEK_FRIDAY_PERIOD_SCHEDULE[],2,TRUE),
       VLOOKUP(Attendance!$G376,REGULAR_WEEK_SCHEDULE[[Friday]:[Period]],2,TRUE))))))))))</f>
        <v/>
      </c>
      <c r="J376" s="41" t="str">
        <f t="shared" ca="1" si="20"/>
        <v/>
      </c>
      <c r="K376" s="41" t="str">
        <f>IF($A376 &lt;&gt; "",VLOOKUP($A376,'Student reference sheet'!$A$2:$V$2329, 7,FALSE), "")</f>
        <v/>
      </c>
      <c r="L376" s="30" t="str">
        <f>IF($A376 ="", "", VLOOKUP($A376, 'Student reference sheet'!$A$2:$Z$2603,23,FALSE))</f>
        <v/>
      </c>
      <c r="M376" s="30" t="str">
        <f>IF($A376 ="", "", VLOOKUP($A376, 'Student reference sheet'!$A$2:$Z$2603,24,FALSE))</f>
        <v/>
      </c>
      <c r="N376" s="30" t="str">
        <f>IF($A376 ="", "", VLOOKUP($A376, 'Student reference sheet'!$A$2:$Z$2603,26,FALSE))</f>
        <v/>
      </c>
      <c r="O376" s="30" t="str">
        <f>IF($A376 ="", "", VLOOKUP($A376, 'Student reference sheet'!$A$2:$Z$2603,25,FALSE))</f>
        <v/>
      </c>
      <c r="P376" s="39" t="str">
        <f>IF($A376 = "", "", IF(OR(VLOOKUP($A376,'Student reference sheet'!$A$2:$V$2400,8,FALSE) = "R",  VLOOKUP($A376,'Student reference sheet'!$A$2:$V$2400,8,FALSE) = "L"), "X", ""))</f>
        <v/>
      </c>
      <c r="Q376" s="39" t="str">
        <f>IF($A376 ="", "", VLOOKUP($A376, 'Student reference sheet'!$A$2:$V$2603,22,FALSE))</f>
        <v/>
      </c>
      <c r="R376" s="39" t="str">
        <f>IF($A376 &lt;&gt; "",VLOOKUP($A376,'Student reference sheet'!$A$2:$V$2329, 5,FALSE), "")</f>
        <v/>
      </c>
      <c r="S376" s="39" t="str">
        <f>IF($A376 &lt;&gt; "",VLOOKUP($A376,'Student reference sheet'!$A$2:$V$2329, 6,FALSE), "")</f>
        <v/>
      </c>
      <c r="T376" s="30" t="str">
        <f>IF($A376 = "","",
IF(VLOOKUP($A376,'Student reference sheet'!$A$2:$V$2329, 10,FALSE) = "Y", "Hispanic",
IF(VLOOKUP($A376,'Student reference sheet'!$A$2:$V$2329,11,FALSE) &lt;&gt; "",
IF(VLOOKUP($A376,'Student reference sheet'!$A$2:$V$2329,11,FALSE) = "UNK", "Unknown", VLOOKUP(VALUE(VLOOKUP($A376,'Student reference sheet'!$A$2:$V$2329,11,FALSE)),'Ethnicity Reference'!$A$2:$B$22,2,FALSE)),
IF(VLOOKUP($A376,'Student reference sheet'!$A$2:$V$2329,9,FALSE) &lt;&gt; "", VLOOKUP(VALUE(VLOOKUP($A376,'Student reference sheet'!$A$2:$V$2329,9,FALSE)),'Ethnicity Reference'!$A$2:$B$22,2,FALSE),"Unknown"))))</f>
        <v/>
      </c>
      <c r="U376" s="35"/>
    </row>
    <row r="377" spans="1:21" ht="15.75">
      <c r="A377" s="47"/>
      <c r="B377" s="33"/>
      <c r="C377" s="39" t="str">
        <f>IF($A377 &lt;&gt; "",VLOOKUP($A377,'Student reference sheet'!$A$2:$V$2329, 3,FALSE), "")</f>
        <v/>
      </c>
      <c r="D377" s="39" t="str">
        <f>IF($A377 &lt;&gt; "",VLOOKUP($A377,'Student reference sheet'!$A$2:$V$2329, 2,FALSE), "")</f>
        <v/>
      </c>
      <c r="E377" s="35"/>
      <c r="F377" s="34"/>
      <c r="G377" s="40" t="str">
        <f t="shared" ca="1" si="18"/>
        <v/>
      </c>
      <c r="H377" s="40" t="str">
        <f t="shared" ca="1" si="19"/>
        <v/>
      </c>
      <c r="I377" s="36" t="str">
        <f>IF($A377 = "", "",
IF(COUNTIF(MINIMUM_DAY_DATES[], Attendance!J377) &gt; 0, VLOOKUP(Attendance!$G377,MINIMUM_DAY_PERIOD_SCHEDULE[], 2,TRUE),
IF(COUNTIF(RALLY_DATES[], Attendance!J377) &gt; 0, VLOOKUP(Attendance!$G377,RALLY_PERIOD_SCHEDULE[], 2,TRUE),
IF(WEEKDAY(Attendance!$J377) = 2,
       IF(COUNTIF(FINALS_WEEK_MONDAY_DATE[],Attendance!$J377) &gt; 0, VLOOKUP(Attendance!$G377,FINALS_WEEK_MONDAY_PERIOD_SCHEDULE[],2,TRUE),
       VLOOKUP(Attendance!$G377,REGULAR_WEEK_SCHEDULE[],6,TRUE)),
IF(WEEKDAY($J377) = 3,
       IF(COUNTIF(FINALS_WEEK_TUESDAY_DATE[],Attendance!$J377) &gt; 0, VLOOKUP(Attendance!$G377,FINALS_WEEK_TUESDAY_PERIOD_SCHEDULE[],2,TRUE),
       VLOOKUP(Attendance!$G377,REGULAR_WEEK_SCHEDULE[[Tuesday]:[Period]],5,TRUE)),
IF(WEEKDAY(Attendance!$J377) = 4,
        IF(COUNTIF(BLOCK_WEDNESDAY_DATES[],Attendance!$J377) &gt; 0, VLOOKUP(Attendance!$G377,BLOCK_WEDNESDAY_PERIOD_SCHEDULE[],2,TRUE),
        IF(COUNTIF(FINALS_WEEK_WEDNESDAY_DATE[],Attendance!$J377) &gt; 0, VLOOKUP(Attendance!$G377,FINALS_WEEK_WEDNESDAY_PERIOD_SCHEDULE[],2,TRUE),
       VLOOKUP(Attendance!$G377,REGULAR_WEEK_SCHEDULE[[Wednesday]:[Period]],4,TRUE))),
IF(WEEKDAY($J377) = 5,
       IF(COUNTIF(BLOCK_THURSDAY_DATES[],Attendance!$J377) &gt; 0, VLOOKUP(Attendance!$G377,BLOCK_THURSDAY_PERIOD_SCHEDULE[],2,TRUE),
       IF(COUNTIF(FINALS_WEEK_THURSDAY_DATE[],Attendance!$J377) &gt; 0, VLOOKUP(Attendance!$G377,FINALS_WEEK_THURSDAY_PERIOD_SCHEDULE[],2,TRUE),
       VLOOKUP(Attendance!$G377,REGULAR_WEEK_SCHEDULE[[Thursday]:[Period]],3,TRUE))),
IF(WEEKDAY(Attendance!$J377) = 6,
       IF(COUNTIF(FINALS_WEEK_FRIDAY_DATE[],Attendance!$J377) &gt; 0, VLOOKUP(Attendance!$G377,FINALS_WEEK_FRIDAY_PERIOD_SCHEDULE[],2,TRUE),
       VLOOKUP(Attendance!$G377,REGULAR_WEEK_SCHEDULE[[Friday]:[Period]],2,TRUE))))))))))</f>
        <v/>
      </c>
      <c r="J377" s="41" t="str">
        <f t="shared" ca="1" si="20"/>
        <v/>
      </c>
      <c r="K377" s="41" t="str">
        <f>IF($A377 &lt;&gt; "",VLOOKUP($A377,'Student reference sheet'!$A$2:$V$2329, 7,FALSE), "")</f>
        <v/>
      </c>
      <c r="L377" s="30" t="str">
        <f>IF($A377 ="", "", VLOOKUP($A377, 'Student reference sheet'!$A$2:$Z$2603,23,FALSE))</f>
        <v/>
      </c>
      <c r="M377" s="30" t="str">
        <f>IF($A377 ="", "", VLOOKUP($A377, 'Student reference sheet'!$A$2:$Z$2603,24,FALSE))</f>
        <v/>
      </c>
      <c r="N377" s="30" t="str">
        <f>IF($A377 ="", "", VLOOKUP($A377, 'Student reference sheet'!$A$2:$Z$2603,26,FALSE))</f>
        <v/>
      </c>
      <c r="O377" s="30" t="str">
        <f>IF($A377 ="", "", VLOOKUP($A377, 'Student reference sheet'!$A$2:$Z$2603,25,FALSE))</f>
        <v/>
      </c>
      <c r="P377" s="39" t="str">
        <f>IF($A377 = "", "", IF(OR(VLOOKUP($A377,'Student reference sheet'!$A$2:$V$2400,8,FALSE) = "R",  VLOOKUP($A377,'Student reference sheet'!$A$2:$V$2400,8,FALSE) = "L"), "X", ""))</f>
        <v/>
      </c>
      <c r="Q377" s="39" t="str">
        <f>IF($A377 ="", "", VLOOKUP($A377, 'Student reference sheet'!$A$2:$V$2603,22,FALSE))</f>
        <v/>
      </c>
      <c r="R377" s="39" t="str">
        <f>IF($A377 &lt;&gt; "",VLOOKUP($A377,'Student reference sheet'!$A$2:$V$2329, 5,FALSE), "")</f>
        <v/>
      </c>
      <c r="S377" s="39" t="str">
        <f>IF($A377 &lt;&gt; "",VLOOKUP($A377,'Student reference sheet'!$A$2:$V$2329, 6,FALSE), "")</f>
        <v/>
      </c>
      <c r="T377" s="30" t="str">
        <f>IF($A377 = "","",
IF(VLOOKUP($A377,'Student reference sheet'!$A$2:$V$2329, 10,FALSE) = "Y", "Hispanic",
IF(VLOOKUP($A377,'Student reference sheet'!$A$2:$V$2329,11,FALSE) &lt;&gt; "",
IF(VLOOKUP($A377,'Student reference sheet'!$A$2:$V$2329,11,FALSE) = "UNK", "Unknown", VLOOKUP(VALUE(VLOOKUP($A377,'Student reference sheet'!$A$2:$V$2329,11,FALSE)),'Ethnicity Reference'!$A$2:$B$22,2,FALSE)),
IF(VLOOKUP($A377,'Student reference sheet'!$A$2:$V$2329,9,FALSE) &lt;&gt; "", VLOOKUP(VALUE(VLOOKUP($A377,'Student reference sheet'!$A$2:$V$2329,9,FALSE)),'Ethnicity Reference'!$A$2:$B$22,2,FALSE),"Unknown"))))</f>
        <v/>
      </c>
      <c r="U377" s="35"/>
    </row>
    <row r="378" spans="1:21" ht="15.75">
      <c r="A378" s="47"/>
      <c r="B378" s="33"/>
      <c r="C378" s="39" t="str">
        <f>IF($A378 &lt;&gt; "",VLOOKUP($A378,'Student reference sheet'!$A$2:$V$2329, 3,FALSE), "")</f>
        <v/>
      </c>
      <c r="D378" s="39" t="str">
        <f>IF($A378 &lt;&gt; "",VLOOKUP($A378,'Student reference sheet'!$A$2:$V$2329, 2,FALSE), "")</f>
        <v/>
      </c>
      <c r="E378" s="35"/>
      <c r="F378" s="34"/>
      <c r="G378" s="40" t="str">
        <f t="shared" ca="1" si="18"/>
        <v/>
      </c>
      <c r="H378" s="40" t="str">
        <f t="shared" ca="1" si="19"/>
        <v/>
      </c>
      <c r="I378" s="36" t="str">
        <f>IF($A378 = "", "",
IF(COUNTIF(MINIMUM_DAY_DATES[], Attendance!J378) &gt; 0, VLOOKUP(Attendance!$G378,MINIMUM_DAY_PERIOD_SCHEDULE[], 2,TRUE),
IF(COUNTIF(RALLY_DATES[], Attendance!J378) &gt; 0, VLOOKUP(Attendance!$G378,RALLY_PERIOD_SCHEDULE[], 2,TRUE),
IF(WEEKDAY(Attendance!$J378) = 2,
       IF(COUNTIF(FINALS_WEEK_MONDAY_DATE[],Attendance!$J378) &gt; 0, VLOOKUP(Attendance!$G378,FINALS_WEEK_MONDAY_PERIOD_SCHEDULE[],2,TRUE),
       VLOOKUP(Attendance!$G378,REGULAR_WEEK_SCHEDULE[],6,TRUE)),
IF(WEEKDAY($J378) = 3,
       IF(COUNTIF(FINALS_WEEK_TUESDAY_DATE[],Attendance!$J378) &gt; 0, VLOOKUP(Attendance!$G378,FINALS_WEEK_TUESDAY_PERIOD_SCHEDULE[],2,TRUE),
       VLOOKUP(Attendance!$G378,REGULAR_WEEK_SCHEDULE[[Tuesday]:[Period]],5,TRUE)),
IF(WEEKDAY(Attendance!$J378) = 4,
        IF(COUNTIF(BLOCK_WEDNESDAY_DATES[],Attendance!$J378) &gt; 0, VLOOKUP(Attendance!$G378,BLOCK_WEDNESDAY_PERIOD_SCHEDULE[],2,TRUE),
        IF(COUNTIF(FINALS_WEEK_WEDNESDAY_DATE[],Attendance!$J378) &gt; 0, VLOOKUP(Attendance!$G378,FINALS_WEEK_WEDNESDAY_PERIOD_SCHEDULE[],2,TRUE),
       VLOOKUP(Attendance!$G378,REGULAR_WEEK_SCHEDULE[[Wednesday]:[Period]],4,TRUE))),
IF(WEEKDAY($J378) = 5,
       IF(COUNTIF(BLOCK_THURSDAY_DATES[],Attendance!$J378) &gt; 0, VLOOKUP(Attendance!$G378,BLOCK_THURSDAY_PERIOD_SCHEDULE[],2,TRUE),
       IF(COUNTIF(FINALS_WEEK_THURSDAY_DATE[],Attendance!$J378) &gt; 0, VLOOKUP(Attendance!$G378,FINALS_WEEK_THURSDAY_PERIOD_SCHEDULE[],2,TRUE),
       VLOOKUP(Attendance!$G378,REGULAR_WEEK_SCHEDULE[[Thursday]:[Period]],3,TRUE))),
IF(WEEKDAY(Attendance!$J378) = 6,
       IF(COUNTIF(FINALS_WEEK_FRIDAY_DATE[],Attendance!$J378) &gt; 0, VLOOKUP(Attendance!$G378,FINALS_WEEK_FRIDAY_PERIOD_SCHEDULE[],2,TRUE),
       VLOOKUP(Attendance!$G378,REGULAR_WEEK_SCHEDULE[[Friday]:[Period]],2,TRUE))))))))))</f>
        <v/>
      </c>
      <c r="J378" s="41" t="str">
        <f t="shared" ca="1" si="20"/>
        <v/>
      </c>
      <c r="K378" s="41" t="str">
        <f>IF($A378 &lt;&gt; "",VLOOKUP($A378,'Student reference sheet'!$A$2:$V$2329, 7,FALSE), "")</f>
        <v/>
      </c>
      <c r="L378" s="30" t="str">
        <f>IF($A378 ="", "", VLOOKUP($A378, 'Student reference sheet'!$A$2:$Z$2603,23,FALSE))</f>
        <v/>
      </c>
      <c r="M378" s="30" t="str">
        <f>IF($A378 ="", "", VLOOKUP($A378, 'Student reference sheet'!$A$2:$Z$2603,24,FALSE))</f>
        <v/>
      </c>
      <c r="N378" s="30" t="str">
        <f>IF($A378 ="", "", VLOOKUP($A378, 'Student reference sheet'!$A$2:$Z$2603,26,FALSE))</f>
        <v/>
      </c>
      <c r="O378" s="30" t="str">
        <f>IF($A378 ="", "", VLOOKUP($A378, 'Student reference sheet'!$A$2:$Z$2603,25,FALSE))</f>
        <v/>
      </c>
      <c r="P378" s="39" t="str">
        <f>IF($A378 = "", "", IF(OR(VLOOKUP($A378,'Student reference sheet'!$A$2:$V$2400,8,FALSE) = "R",  VLOOKUP($A378,'Student reference sheet'!$A$2:$V$2400,8,FALSE) = "L"), "X", ""))</f>
        <v/>
      </c>
      <c r="Q378" s="39" t="str">
        <f>IF($A378 ="", "", VLOOKUP($A378, 'Student reference sheet'!$A$2:$V$2603,22,FALSE))</f>
        <v/>
      </c>
      <c r="R378" s="39" t="str">
        <f>IF($A378 &lt;&gt; "",VLOOKUP($A378,'Student reference sheet'!$A$2:$V$2329, 5,FALSE), "")</f>
        <v/>
      </c>
      <c r="S378" s="39" t="str">
        <f>IF($A378 &lt;&gt; "",VLOOKUP($A378,'Student reference sheet'!$A$2:$V$2329, 6,FALSE), "")</f>
        <v/>
      </c>
      <c r="T378" s="30" t="str">
        <f>IF($A378 = "","",
IF(VLOOKUP($A378,'Student reference sheet'!$A$2:$V$2329, 10,FALSE) = "Y", "Hispanic",
IF(VLOOKUP($A378,'Student reference sheet'!$A$2:$V$2329,11,FALSE) &lt;&gt; "",
IF(VLOOKUP($A378,'Student reference sheet'!$A$2:$V$2329,11,FALSE) = "UNK", "Unknown", VLOOKUP(VALUE(VLOOKUP($A378,'Student reference sheet'!$A$2:$V$2329,11,FALSE)),'Ethnicity Reference'!$A$2:$B$22,2,FALSE)),
IF(VLOOKUP($A378,'Student reference sheet'!$A$2:$V$2329,9,FALSE) &lt;&gt; "", VLOOKUP(VALUE(VLOOKUP($A378,'Student reference sheet'!$A$2:$V$2329,9,FALSE)),'Ethnicity Reference'!$A$2:$B$22,2,FALSE),"Unknown"))))</f>
        <v/>
      </c>
      <c r="U378" s="35"/>
    </row>
    <row r="379" spans="1:21" ht="15.75">
      <c r="A379" s="47"/>
      <c r="B379" s="33"/>
      <c r="C379" s="39" t="str">
        <f>IF($A379 &lt;&gt; "",VLOOKUP($A379,'Student reference sheet'!$A$2:$V$2329, 3,FALSE), "")</f>
        <v/>
      </c>
      <c r="D379" s="39" t="str">
        <f>IF($A379 &lt;&gt; "",VLOOKUP($A379,'Student reference sheet'!$A$2:$V$2329, 2,FALSE), "")</f>
        <v/>
      </c>
      <c r="E379" s="35"/>
      <c r="F379" s="34"/>
      <c r="G379" s="40" t="str">
        <f t="shared" ca="1" si="18"/>
        <v/>
      </c>
      <c r="H379" s="40" t="str">
        <f t="shared" ca="1" si="19"/>
        <v/>
      </c>
      <c r="I379" s="36" t="str">
        <f>IF($A379 = "", "",
IF(COUNTIF(MINIMUM_DAY_DATES[], Attendance!J379) &gt; 0, VLOOKUP(Attendance!$G379,MINIMUM_DAY_PERIOD_SCHEDULE[], 2,TRUE),
IF(COUNTIF(RALLY_DATES[], Attendance!J379) &gt; 0, VLOOKUP(Attendance!$G379,RALLY_PERIOD_SCHEDULE[], 2,TRUE),
IF(WEEKDAY(Attendance!$J379) = 2,
       IF(COUNTIF(FINALS_WEEK_MONDAY_DATE[],Attendance!$J379) &gt; 0, VLOOKUP(Attendance!$G379,FINALS_WEEK_MONDAY_PERIOD_SCHEDULE[],2,TRUE),
       VLOOKUP(Attendance!$G379,REGULAR_WEEK_SCHEDULE[],6,TRUE)),
IF(WEEKDAY($J379) = 3,
       IF(COUNTIF(FINALS_WEEK_TUESDAY_DATE[],Attendance!$J379) &gt; 0, VLOOKUP(Attendance!$G379,FINALS_WEEK_TUESDAY_PERIOD_SCHEDULE[],2,TRUE),
       VLOOKUP(Attendance!$G379,REGULAR_WEEK_SCHEDULE[[Tuesday]:[Period]],5,TRUE)),
IF(WEEKDAY(Attendance!$J379) = 4,
        IF(COUNTIF(BLOCK_WEDNESDAY_DATES[],Attendance!$J379) &gt; 0, VLOOKUP(Attendance!$G379,BLOCK_WEDNESDAY_PERIOD_SCHEDULE[],2,TRUE),
        IF(COUNTIF(FINALS_WEEK_WEDNESDAY_DATE[],Attendance!$J379) &gt; 0, VLOOKUP(Attendance!$G379,FINALS_WEEK_WEDNESDAY_PERIOD_SCHEDULE[],2,TRUE),
       VLOOKUP(Attendance!$G379,REGULAR_WEEK_SCHEDULE[[Wednesday]:[Period]],4,TRUE))),
IF(WEEKDAY($J379) = 5,
       IF(COUNTIF(BLOCK_THURSDAY_DATES[],Attendance!$J379) &gt; 0, VLOOKUP(Attendance!$G379,BLOCK_THURSDAY_PERIOD_SCHEDULE[],2,TRUE),
       IF(COUNTIF(FINALS_WEEK_THURSDAY_DATE[],Attendance!$J379) &gt; 0, VLOOKUP(Attendance!$G379,FINALS_WEEK_THURSDAY_PERIOD_SCHEDULE[],2,TRUE),
       VLOOKUP(Attendance!$G379,REGULAR_WEEK_SCHEDULE[[Thursday]:[Period]],3,TRUE))),
IF(WEEKDAY(Attendance!$J379) = 6,
       IF(COUNTIF(FINALS_WEEK_FRIDAY_DATE[],Attendance!$J379) &gt; 0, VLOOKUP(Attendance!$G379,FINALS_WEEK_FRIDAY_PERIOD_SCHEDULE[],2,TRUE),
       VLOOKUP(Attendance!$G379,REGULAR_WEEK_SCHEDULE[[Friday]:[Period]],2,TRUE))))))))))</f>
        <v/>
      </c>
      <c r="J379" s="41" t="str">
        <f t="shared" ca="1" si="20"/>
        <v/>
      </c>
      <c r="K379" s="41" t="str">
        <f>IF($A379 &lt;&gt; "",VLOOKUP($A379,'Student reference sheet'!$A$2:$V$2329, 7,FALSE), "")</f>
        <v/>
      </c>
      <c r="L379" s="30" t="str">
        <f>IF($A379 ="", "", VLOOKUP($A379, 'Student reference sheet'!$A$2:$Z$2603,23,FALSE))</f>
        <v/>
      </c>
      <c r="M379" s="30" t="str">
        <f>IF($A379 ="", "", VLOOKUP($A379, 'Student reference sheet'!$A$2:$Z$2603,24,FALSE))</f>
        <v/>
      </c>
      <c r="N379" s="30" t="str">
        <f>IF($A379 ="", "", VLOOKUP($A379, 'Student reference sheet'!$A$2:$Z$2603,26,FALSE))</f>
        <v/>
      </c>
      <c r="O379" s="30" t="str">
        <f>IF($A379 ="", "", VLOOKUP($A379, 'Student reference sheet'!$A$2:$Z$2603,25,FALSE))</f>
        <v/>
      </c>
      <c r="P379" s="39" t="str">
        <f>IF($A379 = "", "", IF(OR(VLOOKUP($A379,'Student reference sheet'!$A$2:$V$2400,8,FALSE) = "R",  VLOOKUP($A379,'Student reference sheet'!$A$2:$V$2400,8,FALSE) = "L"), "X", ""))</f>
        <v/>
      </c>
      <c r="Q379" s="39" t="str">
        <f>IF($A379 ="", "", VLOOKUP($A379, 'Student reference sheet'!$A$2:$V$2603,22,FALSE))</f>
        <v/>
      </c>
      <c r="R379" s="39" t="str">
        <f>IF($A379 &lt;&gt; "",VLOOKUP($A379,'Student reference sheet'!$A$2:$V$2329, 5,FALSE), "")</f>
        <v/>
      </c>
      <c r="S379" s="39" t="str">
        <f>IF($A379 &lt;&gt; "",VLOOKUP($A379,'Student reference sheet'!$A$2:$V$2329, 6,FALSE), "")</f>
        <v/>
      </c>
      <c r="T379" s="30" t="str">
        <f>IF($A379 = "","",
IF(VLOOKUP($A379,'Student reference sheet'!$A$2:$V$2329, 10,FALSE) = "Y", "Hispanic",
IF(VLOOKUP($A379,'Student reference sheet'!$A$2:$V$2329,11,FALSE) &lt;&gt; "",
IF(VLOOKUP($A379,'Student reference sheet'!$A$2:$V$2329,11,FALSE) = "UNK", "Unknown", VLOOKUP(VALUE(VLOOKUP($A379,'Student reference sheet'!$A$2:$V$2329,11,FALSE)),'Ethnicity Reference'!$A$2:$B$22,2,FALSE)),
IF(VLOOKUP($A379,'Student reference sheet'!$A$2:$V$2329,9,FALSE) &lt;&gt; "", VLOOKUP(VALUE(VLOOKUP($A379,'Student reference sheet'!$A$2:$V$2329,9,FALSE)),'Ethnicity Reference'!$A$2:$B$22,2,FALSE),"Unknown"))))</f>
        <v/>
      </c>
      <c r="U379" s="35"/>
    </row>
    <row r="380" spans="1:21" ht="15.75">
      <c r="A380" s="47"/>
      <c r="B380" s="33"/>
      <c r="C380" s="39" t="str">
        <f>IF($A380 &lt;&gt; "",VLOOKUP($A380,'Student reference sheet'!$A$2:$V$2329, 3,FALSE), "")</f>
        <v/>
      </c>
      <c r="D380" s="39" t="str">
        <f>IF($A380 &lt;&gt; "",VLOOKUP($A380,'Student reference sheet'!$A$2:$V$2329, 2,FALSE), "")</f>
        <v/>
      </c>
      <c r="E380" s="35"/>
      <c r="F380" s="34"/>
      <c r="G380" s="40" t="str">
        <f t="shared" ca="1" si="18"/>
        <v/>
      </c>
      <c r="H380" s="40" t="str">
        <f t="shared" ca="1" si="19"/>
        <v/>
      </c>
      <c r="I380" s="36" t="str">
        <f>IF($A380 = "", "",
IF(COUNTIF(MINIMUM_DAY_DATES[], Attendance!J380) &gt; 0, VLOOKUP(Attendance!$G380,MINIMUM_DAY_PERIOD_SCHEDULE[], 2,TRUE),
IF(COUNTIF(RALLY_DATES[], Attendance!J380) &gt; 0, VLOOKUP(Attendance!$G380,RALLY_PERIOD_SCHEDULE[], 2,TRUE),
IF(WEEKDAY(Attendance!$J380) = 2,
       IF(COUNTIF(FINALS_WEEK_MONDAY_DATE[],Attendance!$J380) &gt; 0, VLOOKUP(Attendance!$G380,FINALS_WEEK_MONDAY_PERIOD_SCHEDULE[],2,TRUE),
       VLOOKUP(Attendance!$G380,REGULAR_WEEK_SCHEDULE[],6,TRUE)),
IF(WEEKDAY($J380) = 3,
       IF(COUNTIF(FINALS_WEEK_TUESDAY_DATE[],Attendance!$J380) &gt; 0, VLOOKUP(Attendance!$G380,FINALS_WEEK_TUESDAY_PERIOD_SCHEDULE[],2,TRUE),
       VLOOKUP(Attendance!$G380,REGULAR_WEEK_SCHEDULE[[Tuesday]:[Period]],5,TRUE)),
IF(WEEKDAY(Attendance!$J380) = 4,
        IF(COUNTIF(BLOCK_WEDNESDAY_DATES[],Attendance!$J380) &gt; 0, VLOOKUP(Attendance!$G380,BLOCK_WEDNESDAY_PERIOD_SCHEDULE[],2,TRUE),
        IF(COUNTIF(FINALS_WEEK_WEDNESDAY_DATE[],Attendance!$J380) &gt; 0, VLOOKUP(Attendance!$G380,FINALS_WEEK_WEDNESDAY_PERIOD_SCHEDULE[],2,TRUE),
       VLOOKUP(Attendance!$G380,REGULAR_WEEK_SCHEDULE[[Wednesday]:[Period]],4,TRUE))),
IF(WEEKDAY($J380) = 5,
       IF(COUNTIF(BLOCK_THURSDAY_DATES[],Attendance!$J380) &gt; 0, VLOOKUP(Attendance!$G380,BLOCK_THURSDAY_PERIOD_SCHEDULE[],2,TRUE),
       IF(COUNTIF(FINALS_WEEK_THURSDAY_DATE[],Attendance!$J380) &gt; 0, VLOOKUP(Attendance!$G380,FINALS_WEEK_THURSDAY_PERIOD_SCHEDULE[],2,TRUE),
       VLOOKUP(Attendance!$G380,REGULAR_WEEK_SCHEDULE[[Thursday]:[Period]],3,TRUE))),
IF(WEEKDAY(Attendance!$J380) = 6,
       IF(COUNTIF(FINALS_WEEK_FRIDAY_DATE[],Attendance!$J380) &gt; 0, VLOOKUP(Attendance!$G380,FINALS_WEEK_FRIDAY_PERIOD_SCHEDULE[],2,TRUE),
       VLOOKUP(Attendance!$G380,REGULAR_WEEK_SCHEDULE[[Friday]:[Period]],2,TRUE))))))))))</f>
        <v/>
      </c>
      <c r="J380" s="41" t="str">
        <f t="shared" ca="1" si="20"/>
        <v/>
      </c>
      <c r="K380" s="41" t="str">
        <f>IF($A380 &lt;&gt; "",VLOOKUP($A380,'Student reference sheet'!$A$2:$V$2329, 7,FALSE), "")</f>
        <v/>
      </c>
      <c r="L380" s="30" t="str">
        <f>IF($A380 ="", "", VLOOKUP($A380, 'Student reference sheet'!$A$2:$Z$2603,23,FALSE))</f>
        <v/>
      </c>
      <c r="M380" s="30" t="str">
        <f>IF($A380 ="", "", VLOOKUP($A380, 'Student reference sheet'!$A$2:$Z$2603,24,FALSE))</f>
        <v/>
      </c>
      <c r="N380" s="30" t="str">
        <f>IF($A380 ="", "", VLOOKUP($A380, 'Student reference sheet'!$A$2:$Z$2603,26,FALSE))</f>
        <v/>
      </c>
      <c r="O380" s="30" t="str">
        <f>IF($A380 ="", "", VLOOKUP($A380, 'Student reference sheet'!$A$2:$Z$2603,25,FALSE))</f>
        <v/>
      </c>
      <c r="P380" s="39" t="str">
        <f>IF($A380 = "", "", IF(OR(VLOOKUP($A380,'Student reference sheet'!$A$2:$V$2400,8,FALSE) = "R",  VLOOKUP($A380,'Student reference sheet'!$A$2:$V$2400,8,FALSE) = "L"), "X", ""))</f>
        <v/>
      </c>
      <c r="Q380" s="39" t="str">
        <f>IF($A380 ="", "", VLOOKUP($A380, 'Student reference sheet'!$A$2:$V$2603,22,FALSE))</f>
        <v/>
      </c>
      <c r="R380" s="39" t="str">
        <f>IF($A380 &lt;&gt; "",VLOOKUP($A380,'Student reference sheet'!$A$2:$V$2329, 5,FALSE), "")</f>
        <v/>
      </c>
      <c r="S380" s="39" t="str">
        <f>IF($A380 &lt;&gt; "",VLOOKUP($A380,'Student reference sheet'!$A$2:$V$2329, 6,FALSE), "")</f>
        <v/>
      </c>
      <c r="T380" s="30" t="str">
        <f>IF($A380 = "","",
IF(VLOOKUP($A380,'Student reference sheet'!$A$2:$V$2329, 10,FALSE) = "Y", "Hispanic",
IF(VLOOKUP($A380,'Student reference sheet'!$A$2:$V$2329,11,FALSE) &lt;&gt; "",
IF(VLOOKUP($A380,'Student reference sheet'!$A$2:$V$2329,11,FALSE) = "UNK", "Unknown", VLOOKUP(VALUE(VLOOKUP($A380,'Student reference sheet'!$A$2:$V$2329,11,FALSE)),'Ethnicity Reference'!$A$2:$B$22,2,FALSE)),
IF(VLOOKUP($A380,'Student reference sheet'!$A$2:$V$2329,9,FALSE) &lt;&gt; "", VLOOKUP(VALUE(VLOOKUP($A380,'Student reference sheet'!$A$2:$V$2329,9,FALSE)),'Ethnicity Reference'!$A$2:$B$22,2,FALSE),"Unknown"))))</f>
        <v/>
      </c>
      <c r="U380" s="35"/>
    </row>
    <row r="381" spans="1:21" ht="15.75">
      <c r="A381" s="47"/>
      <c r="B381" s="33"/>
      <c r="C381" s="39" t="str">
        <f>IF($A381 &lt;&gt; "",VLOOKUP($A381,'Student reference sheet'!$A$2:$V$2329, 3,FALSE), "")</f>
        <v/>
      </c>
      <c r="D381" s="39" t="str">
        <f>IF($A381 &lt;&gt; "",VLOOKUP($A381,'Student reference sheet'!$A$2:$V$2329, 2,FALSE), "")</f>
        <v/>
      </c>
      <c r="E381" s="35"/>
      <c r="F381" s="34"/>
      <c r="G381" s="40" t="str">
        <f t="shared" ca="1" si="18"/>
        <v/>
      </c>
      <c r="H381" s="40" t="str">
        <f t="shared" ca="1" si="19"/>
        <v/>
      </c>
      <c r="I381" s="36" t="str">
        <f>IF($A381 = "", "",
IF(COUNTIF(MINIMUM_DAY_DATES[], Attendance!J381) &gt; 0, VLOOKUP(Attendance!$G381,MINIMUM_DAY_PERIOD_SCHEDULE[], 2,TRUE),
IF(COUNTIF(RALLY_DATES[], Attendance!J381) &gt; 0, VLOOKUP(Attendance!$G381,RALLY_PERIOD_SCHEDULE[], 2,TRUE),
IF(WEEKDAY(Attendance!$J381) = 2,
       IF(COUNTIF(FINALS_WEEK_MONDAY_DATE[],Attendance!$J381) &gt; 0, VLOOKUP(Attendance!$G381,FINALS_WEEK_MONDAY_PERIOD_SCHEDULE[],2,TRUE),
       VLOOKUP(Attendance!$G381,REGULAR_WEEK_SCHEDULE[],6,TRUE)),
IF(WEEKDAY($J381) = 3,
       IF(COUNTIF(FINALS_WEEK_TUESDAY_DATE[],Attendance!$J381) &gt; 0, VLOOKUP(Attendance!$G381,FINALS_WEEK_TUESDAY_PERIOD_SCHEDULE[],2,TRUE),
       VLOOKUP(Attendance!$G381,REGULAR_WEEK_SCHEDULE[[Tuesday]:[Period]],5,TRUE)),
IF(WEEKDAY(Attendance!$J381) = 4,
        IF(COUNTIF(BLOCK_WEDNESDAY_DATES[],Attendance!$J381) &gt; 0, VLOOKUP(Attendance!$G381,BLOCK_WEDNESDAY_PERIOD_SCHEDULE[],2,TRUE),
        IF(COUNTIF(FINALS_WEEK_WEDNESDAY_DATE[],Attendance!$J381) &gt; 0, VLOOKUP(Attendance!$G381,FINALS_WEEK_WEDNESDAY_PERIOD_SCHEDULE[],2,TRUE),
       VLOOKUP(Attendance!$G381,REGULAR_WEEK_SCHEDULE[[Wednesday]:[Period]],4,TRUE))),
IF(WEEKDAY($J381) = 5,
       IF(COUNTIF(BLOCK_THURSDAY_DATES[],Attendance!$J381) &gt; 0, VLOOKUP(Attendance!$G381,BLOCK_THURSDAY_PERIOD_SCHEDULE[],2,TRUE),
       IF(COUNTIF(FINALS_WEEK_THURSDAY_DATE[],Attendance!$J381) &gt; 0, VLOOKUP(Attendance!$G381,FINALS_WEEK_THURSDAY_PERIOD_SCHEDULE[],2,TRUE),
       VLOOKUP(Attendance!$G381,REGULAR_WEEK_SCHEDULE[[Thursday]:[Period]],3,TRUE))),
IF(WEEKDAY(Attendance!$J381) = 6,
       IF(COUNTIF(FINALS_WEEK_FRIDAY_DATE[],Attendance!$J381) &gt; 0, VLOOKUP(Attendance!$G381,FINALS_WEEK_FRIDAY_PERIOD_SCHEDULE[],2,TRUE),
       VLOOKUP(Attendance!$G381,REGULAR_WEEK_SCHEDULE[[Friday]:[Period]],2,TRUE))))))))))</f>
        <v/>
      </c>
      <c r="J381" s="41" t="str">
        <f t="shared" ca="1" si="20"/>
        <v/>
      </c>
      <c r="K381" s="41" t="str">
        <f>IF($A381 &lt;&gt; "",VLOOKUP($A381,'Student reference sheet'!$A$2:$V$2329, 7,FALSE), "")</f>
        <v/>
      </c>
      <c r="L381" s="30" t="str">
        <f>IF($A381 ="", "", VLOOKUP($A381, 'Student reference sheet'!$A$2:$Z$2603,23,FALSE))</f>
        <v/>
      </c>
      <c r="M381" s="30" t="str">
        <f>IF($A381 ="", "", VLOOKUP($A381, 'Student reference sheet'!$A$2:$Z$2603,24,FALSE))</f>
        <v/>
      </c>
      <c r="N381" s="30" t="str">
        <f>IF($A381 ="", "", VLOOKUP($A381, 'Student reference sheet'!$A$2:$Z$2603,26,FALSE))</f>
        <v/>
      </c>
      <c r="O381" s="30" t="str">
        <f>IF($A381 ="", "", VLOOKUP($A381, 'Student reference sheet'!$A$2:$Z$2603,25,FALSE))</f>
        <v/>
      </c>
      <c r="P381" s="39" t="str">
        <f>IF($A381 = "", "", IF(OR(VLOOKUP($A381,'Student reference sheet'!$A$2:$V$2400,8,FALSE) = "R",  VLOOKUP($A381,'Student reference sheet'!$A$2:$V$2400,8,FALSE) = "L"), "X", ""))</f>
        <v/>
      </c>
      <c r="Q381" s="39" t="str">
        <f>IF($A381 ="", "", VLOOKUP($A381, 'Student reference sheet'!$A$2:$V$2603,22,FALSE))</f>
        <v/>
      </c>
      <c r="R381" s="39" t="str">
        <f>IF($A381 &lt;&gt; "",VLOOKUP($A381,'Student reference sheet'!$A$2:$V$2329, 5,FALSE), "")</f>
        <v/>
      </c>
      <c r="S381" s="39" t="str">
        <f>IF($A381 &lt;&gt; "",VLOOKUP($A381,'Student reference sheet'!$A$2:$V$2329, 6,FALSE), "")</f>
        <v/>
      </c>
      <c r="T381" s="30" t="str">
        <f>IF($A381 = "","",
IF(VLOOKUP($A381,'Student reference sheet'!$A$2:$V$2329, 10,FALSE) = "Y", "Hispanic",
IF(VLOOKUP($A381,'Student reference sheet'!$A$2:$V$2329,11,FALSE) &lt;&gt; "",
IF(VLOOKUP($A381,'Student reference sheet'!$A$2:$V$2329,11,FALSE) = "UNK", "Unknown", VLOOKUP(VALUE(VLOOKUP($A381,'Student reference sheet'!$A$2:$V$2329,11,FALSE)),'Ethnicity Reference'!$A$2:$B$22,2,FALSE)),
IF(VLOOKUP($A381,'Student reference sheet'!$A$2:$V$2329,9,FALSE) &lt;&gt; "", VLOOKUP(VALUE(VLOOKUP($A381,'Student reference sheet'!$A$2:$V$2329,9,FALSE)),'Ethnicity Reference'!$A$2:$B$22,2,FALSE),"Unknown"))))</f>
        <v/>
      </c>
      <c r="U381" s="35"/>
    </row>
    <row r="382" spans="1:21" ht="15.75">
      <c r="A382" s="47"/>
      <c r="B382" s="33"/>
      <c r="C382" s="39" t="str">
        <f>IF($A382 &lt;&gt; "",VLOOKUP($A382,'Student reference sheet'!$A$2:$V$2329, 3,FALSE), "")</f>
        <v/>
      </c>
      <c r="D382" s="39" t="str">
        <f>IF($A382 &lt;&gt; "",VLOOKUP($A382,'Student reference sheet'!$A$2:$V$2329, 2,FALSE), "")</f>
        <v/>
      </c>
      <c r="E382" s="35"/>
      <c r="F382" s="34"/>
      <c r="G382" s="40" t="str">
        <f t="shared" ca="1" si="18"/>
        <v/>
      </c>
      <c r="H382" s="40" t="str">
        <f t="shared" ca="1" si="19"/>
        <v/>
      </c>
      <c r="I382" s="36" t="str">
        <f>IF($A382 = "", "",
IF(COUNTIF(MINIMUM_DAY_DATES[], Attendance!J382) &gt; 0, VLOOKUP(Attendance!$G382,MINIMUM_DAY_PERIOD_SCHEDULE[], 2,TRUE),
IF(COUNTIF(RALLY_DATES[], Attendance!J382) &gt; 0, VLOOKUP(Attendance!$G382,RALLY_PERIOD_SCHEDULE[], 2,TRUE),
IF(WEEKDAY(Attendance!$J382) = 2,
       IF(COUNTIF(FINALS_WEEK_MONDAY_DATE[],Attendance!$J382) &gt; 0, VLOOKUP(Attendance!$G382,FINALS_WEEK_MONDAY_PERIOD_SCHEDULE[],2,TRUE),
       VLOOKUP(Attendance!$G382,REGULAR_WEEK_SCHEDULE[],6,TRUE)),
IF(WEEKDAY($J382) = 3,
       IF(COUNTIF(FINALS_WEEK_TUESDAY_DATE[],Attendance!$J382) &gt; 0, VLOOKUP(Attendance!$G382,FINALS_WEEK_TUESDAY_PERIOD_SCHEDULE[],2,TRUE),
       VLOOKUP(Attendance!$G382,REGULAR_WEEK_SCHEDULE[[Tuesday]:[Period]],5,TRUE)),
IF(WEEKDAY(Attendance!$J382) = 4,
        IF(COUNTIF(BLOCK_WEDNESDAY_DATES[],Attendance!$J382) &gt; 0, VLOOKUP(Attendance!$G382,BLOCK_WEDNESDAY_PERIOD_SCHEDULE[],2,TRUE),
        IF(COUNTIF(FINALS_WEEK_WEDNESDAY_DATE[],Attendance!$J382) &gt; 0, VLOOKUP(Attendance!$G382,FINALS_WEEK_WEDNESDAY_PERIOD_SCHEDULE[],2,TRUE),
       VLOOKUP(Attendance!$G382,REGULAR_WEEK_SCHEDULE[[Wednesday]:[Period]],4,TRUE))),
IF(WEEKDAY($J382) = 5,
       IF(COUNTIF(BLOCK_THURSDAY_DATES[],Attendance!$J382) &gt; 0, VLOOKUP(Attendance!$G382,BLOCK_THURSDAY_PERIOD_SCHEDULE[],2,TRUE),
       IF(COUNTIF(FINALS_WEEK_THURSDAY_DATE[],Attendance!$J382) &gt; 0, VLOOKUP(Attendance!$G382,FINALS_WEEK_THURSDAY_PERIOD_SCHEDULE[],2,TRUE),
       VLOOKUP(Attendance!$G382,REGULAR_WEEK_SCHEDULE[[Thursday]:[Period]],3,TRUE))),
IF(WEEKDAY(Attendance!$J382) = 6,
       IF(COUNTIF(FINALS_WEEK_FRIDAY_DATE[],Attendance!$J382) &gt; 0, VLOOKUP(Attendance!$G382,FINALS_WEEK_FRIDAY_PERIOD_SCHEDULE[],2,TRUE),
       VLOOKUP(Attendance!$G382,REGULAR_WEEK_SCHEDULE[[Friday]:[Period]],2,TRUE))))))))))</f>
        <v/>
      </c>
      <c r="J382" s="41" t="str">
        <f t="shared" ca="1" si="20"/>
        <v/>
      </c>
      <c r="K382" s="41" t="str">
        <f>IF($A382 &lt;&gt; "",VLOOKUP($A382,'Student reference sheet'!$A$2:$V$2329, 7,FALSE), "")</f>
        <v/>
      </c>
      <c r="L382" s="30" t="str">
        <f>IF($A382 ="", "", VLOOKUP($A382, 'Student reference sheet'!$A$2:$Z$2603,23,FALSE))</f>
        <v/>
      </c>
      <c r="M382" s="30" t="str">
        <f>IF($A382 ="", "", VLOOKUP($A382, 'Student reference sheet'!$A$2:$Z$2603,24,FALSE))</f>
        <v/>
      </c>
      <c r="N382" s="30" t="str">
        <f>IF($A382 ="", "", VLOOKUP($A382, 'Student reference sheet'!$A$2:$Z$2603,26,FALSE))</f>
        <v/>
      </c>
      <c r="O382" s="30" t="str">
        <f>IF($A382 ="", "", VLOOKUP($A382, 'Student reference sheet'!$A$2:$Z$2603,25,FALSE))</f>
        <v/>
      </c>
      <c r="P382" s="39" t="str">
        <f>IF($A382 = "", "", IF(OR(VLOOKUP($A382,'Student reference sheet'!$A$2:$V$2400,8,FALSE) = "R",  VLOOKUP($A382,'Student reference sheet'!$A$2:$V$2400,8,FALSE) = "L"), "X", ""))</f>
        <v/>
      </c>
      <c r="Q382" s="39" t="str">
        <f>IF($A382 ="", "", VLOOKUP($A382, 'Student reference sheet'!$A$2:$V$2603,22,FALSE))</f>
        <v/>
      </c>
      <c r="R382" s="39" t="str">
        <f>IF($A382 &lt;&gt; "",VLOOKUP($A382,'Student reference sheet'!$A$2:$V$2329, 5,FALSE), "")</f>
        <v/>
      </c>
      <c r="S382" s="39" t="str">
        <f>IF($A382 &lt;&gt; "",VLOOKUP($A382,'Student reference sheet'!$A$2:$V$2329, 6,FALSE), "")</f>
        <v/>
      </c>
      <c r="T382" s="30" t="str">
        <f>IF($A382 = "","",
IF(VLOOKUP($A382,'Student reference sheet'!$A$2:$V$2329, 10,FALSE) = "Y", "Hispanic",
IF(VLOOKUP($A382,'Student reference sheet'!$A$2:$V$2329,11,FALSE) &lt;&gt; "",
IF(VLOOKUP($A382,'Student reference sheet'!$A$2:$V$2329,11,FALSE) = "UNK", "Unknown", VLOOKUP(VALUE(VLOOKUP($A382,'Student reference sheet'!$A$2:$V$2329,11,FALSE)),'Ethnicity Reference'!$A$2:$B$22,2,FALSE)),
IF(VLOOKUP($A382,'Student reference sheet'!$A$2:$V$2329,9,FALSE) &lt;&gt; "", VLOOKUP(VALUE(VLOOKUP($A382,'Student reference sheet'!$A$2:$V$2329,9,FALSE)),'Ethnicity Reference'!$A$2:$B$22,2,FALSE),"Unknown"))))</f>
        <v/>
      </c>
      <c r="U382" s="35"/>
    </row>
    <row r="383" spans="1:21" ht="15.75">
      <c r="A383" s="47"/>
      <c r="B383" s="33"/>
      <c r="C383" s="39" t="str">
        <f>IF($A383 &lt;&gt; "",VLOOKUP($A383,'Student reference sheet'!$A$2:$V$2329, 3,FALSE), "")</f>
        <v/>
      </c>
      <c r="D383" s="39" t="str">
        <f>IF($A383 &lt;&gt; "",VLOOKUP($A383,'Student reference sheet'!$A$2:$V$2329, 2,FALSE), "")</f>
        <v/>
      </c>
      <c r="E383" s="35"/>
      <c r="F383" s="34"/>
      <c r="G383" s="40" t="str">
        <f t="shared" ca="1" si="18"/>
        <v/>
      </c>
      <c r="H383" s="40" t="str">
        <f t="shared" ca="1" si="19"/>
        <v/>
      </c>
      <c r="I383" s="36" t="str">
        <f>IF($A383 = "", "",
IF(COUNTIF(MINIMUM_DAY_DATES[], Attendance!J383) &gt; 0, VLOOKUP(Attendance!$G383,MINIMUM_DAY_PERIOD_SCHEDULE[], 2,TRUE),
IF(COUNTIF(RALLY_DATES[], Attendance!J383) &gt; 0, VLOOKUP(Attendance!$G383,RALLY_PERIOD_SCHEDULE[], 2,TRUE),
IF(WEEKDAY(Attendance!$J383) = 2,
       IF(COUNTIF(FINALS_WEEK_MONDAY_DATE[],Attendance!$J383) &gt; 0, VLOOKUP(Attendance!$G383,FINALS_WEEK_MONDAY_PERIOD_SCHEDULE[],2,TRUE),
       VLOOKUP(Attendance!$G383,REGULAR_WEEK_SCHEDULE[],6,TRUE)),
IF(WEEKDAY($J383) = 3,
       IF(COUNTIF(FINALS_WEEK_TUESDAY_DATE[],Attendance!$J383) &gt; 0, VLOOKUP(Attendance!$G383,FINALS_WEEK_TUESDAY_PERIOD_SCHEDULE[],2,TRUE),
       VLOOKUP(Attendance!$G383,REGULAR_WEEK_SCHEDULE[[Tuesday]:[Period]],5,TRUE)),
IF(WEEKDAY(Attendance!$J383) = 4,
        IF(COUNTIF(BLOCK_WEDNESDAY_DATES[],Attendance!$J383) &gt; 0, VLOOKUP(Attendance!$G383,BLOCK_WEDNESDAY_PERIOD_SCHEDULE[],2,TRUE),
        IF(COUNTIF(FINALS_WEEK_WEDNESDAY_DATE[],Attendance!$J383) &gt; 0, VLOOKUP(Attendance!$G383,FINALS_WEEK_WEDNESDAY_PERIOD_SCHEDULE[],2,TRUE),
       VLOOKUP(Attendance!$G383,REGULAR_WEEK_SCHEDULE[[Wednesday]:[Period]],4,TRUE))),
IF(WEEKDAY($J383) = 5,
       IF(COUNTIF(BLOCK_THURSDAY_DATES[],Attendance!$J383) &gt; 0, VLOOKUP(Attendance!$G383,BLOCK_THURSDAY_PERIOD_SCHEDULE[],2,TRUE),
       IF(COUNTIF(FINALS_WEEK_THURSDAY_DATE[],Attendance!$J383) &gt; 0, VLOOKUP(Attendance!$G383,FINALS_WEEK_THURSDAY_PERIOD_SCHEDULE[],2,TRUE),
       VLOOKUP(Attendance!$G383,REGULAR_WEEK_SCHEDULE[[Thursday]:[Period]],3,TRUE))),
IF(WEEKDAY(Attendance!$J383) = 6,
       IF(COUNTIF(FINALS_WEEK_FRIDAY_DATE[],Attendance!$J383) &gt; 0, VLOOKUP(Attendance!$G383,FINALS_WEEK_FRIDAY_PERIOD_SCHEDULE[],2,TRUE),
       VLOOKUP(Attendance!$G383,REGULAR_WEEK_SCHEDULE[[Friday]:[Period]],2,TRUE))))))))))</f>
        <v/>
      </c>
      <c r="J383" s="41" t="str">
        <f t="shared" ca="1" si="20"/>
        <v/>
      </c>
      <c r="K383" s="41" t="str">
        <f>IF($A383 &lt;&gt; "",VLOOKUP($A383,'Student reference sheet'!$A$2:$V$2329, 7,FALSE), "")</f>
        <v/>
      </c>
      <c r="L383" s="30" t="str">
        <f>IF($A383 ="", "", VLOOKUP($A383, 'Student reference sheet'!$A$2:$Z$2603,23,FALSE))</f>
        <v/>
      </c>
      <c r="M383" s="30" t="str">
        <f>IF($A383 ="", "", VLOOKUP($A383, 'Student reference sheet'!$A$2:$Z$2603,24,FALSE))</f>
        <v/>
      </c>
      <c r="N383" s="30" t="str">
        <f>IF($A383 ="", "", VLOOKUP($A383, 'Student reference sheet'!$A$2:$Z$2603,26,FALSE))</f>
        <v/>
      </c>
      <c r="O383" s="30" t="str">
        <f>IF($A383 ="", "", VLOOKUP($A383, 'Student reference sheet'!$A$2:$Z$2603,25,FALSE))</f>
        <v/>
      </c>
      <c r="P383" s="39" t="str">
        <f>IF($A383 = "", "", IF(OR(VLOOKUP($A383,'Student reference sheet'!$A$2:$V$2400,8,FALSE) = "R",  VLOOKUP($A383,'Student reference sheet'!$A$2:$V$2400,8,FALSE) = "L"), "X", ""))</f>
        <v/>
      </c>
      <c r="Q383" s="39" t="str">
        <f>IF($A383 ="", "", VLOOKUP($A383, 'Student reference sheet'!$A$2:$V$2603,22,FALSE))</f>
        <v/>
      </c>
      <c r="R383" s="39" t="str">
        <f>IF($A383 &lt;&gt; "",VLOOKUP($A383,'Student reference sheet'!$A$2:$V$2329, 5,FALSE), "")</f>
        <v/>
      </c>
      <c r="S383" s="39" t="str">
        <f>IF($A383 &lt;&gt; "",VLOOKUP($A383,'Student reference sheet'!$A$2:$V$2329, 6,FALSE), "")</f>
        <v/>
      </c>
      <c r="T383" s="30" t="str">
        <f>IF($A383 = "","",
IF(VLOOKUP($A383,'Student reference sheet'!$A$2:$V$2329, 10,FALSE) = "Y", "Hispanic",
IF(VLOOKUP($A383,'Student reference sheet'!$A$2:$V$2329,11,FALSE) &lt;&gt; "",
IF(VLOOKUP($A383,'Student reference sheet'!$A$2:$V$2329,11,FALSE) = "UNK", "Unknown", VLOOKUP(VALUE(VLOOKUP($A383,'Student reference sheet'!$A$2:$V$2329,11,FALSE)),'Ethnicity Reference'!$A$2:$B$22,2,FALSE)),
IF(VLOOKUP($A383,'Student reference sheet'!$A$2:$V$2329,9,FALSE) &lt;&gt; "", VLOOKUP(VALUE(VLOOKUP($A383,'Student reference sheet'!$A$2:$V$2329,9,FALSE)),'Ethnicity Reference'!$A$2:$B$22,2,FALSE),"Unknown"))))</f>
        <v/>
      </c>
      <c r="U383" s="35"/>
    </row>
    <row r="384" spans="1:21" ht="15.75">
      <c r="A384" s="47"/>
      <c r="B384" s="33"/>
      <c r="C384" s="39" t="str">
        <f>IF($A384 &lt;&gt; "",VLOOKUP($A384,'Student reference sheet'!$A$2:$V$2329, 3,FALSE), "")</f>
        <v/>
      </c>
      <c r="D384" s="39" t="str">
        <f>IF($A384 &lt;&gt; "",VLOOKUP($A384,'Student reference sheet'!$A$2:$V$2329, 2,FALSE), "")</f>
        <v/>
      </c>
      <c r="E384" s="35"/>
      <c r="F384" s="34"/>
      <c r="G384" s="40" t="str">
        <f t="shared" ca="1" si="18"/>
        <v/>
      </c>
      <c r="H384" s="40" t="str">
        <f t="shared" ca="1" si="19"/>
        <v/>
      </c>
      <c r="I384" s="36" t="str">
        <f>IF($A384 = "", "",
IF(COUNTIF(MINIMUM_DAY_DATES[], Attendance!J384) &gt; 0, VLOOKUP(Attendance!$G384,MINIMUM_DAY_PERIOD_SCHEDULE[], 2,TRUE),
IF(COUNTIF(RALLY_DATES[], Attendance!J384) &gt; 0, VLOOKUP(Attendance!$G384,RALLY_PERIOD_SCHEDULE[], 2,TRUE),
IF(WEEKDAY(Attendance!$J384) = 2,
       IF(COUNTIF(FINALS_WEEK_MONDAY_DATE[],Attendance!$J384) &gt; 0, VLOOKUP(Attendance!$G384,FINALS_WEEK_MONDAY_PERIOD_SCHEDULE[],2,TRUE),
       VLOOKUP(Attendance!$G384,REGULAR_WEEK_SCHEDULE[],6,TRUE)),
IF(WEEKDAY($J384) = 3,
       IF(COUNTIF(FINALS_WEEK_TUESDAY_DATE[],Attendance!$J384) &gt; 0, VLOOKUP(Attendance!$G384,FINALS_WEEK_TUESDAY_PERIOD_SCHEDULE[],2,TRUE),
       VLOOKUP(Attendance!$G384,REGULAR_WEEK_SCHEDULE[[Tuesday]:[Period]],5,TRUE)),
IF(WEEKDAY(Attendance!$J384) = 4,
        IF(COUNTIF(BLOCK_WEDNESDAY_DATES[],Attendance!$J384) &gt; 0, VLOOKUP(Attendance!$G384,BLOCK_WEDNESDAY_PERIOD_SCHEDULE[],2,TRUE),
        IF(COUNTIF(FINALS_WEEK_WEDNESDAY_DATE[],Attendance!$J384) &gt; 0, VLOOKUP(Attendance!$G384,FINALS_WEEK_WEDNESDAY_PERIOD_SCHEDULE[],2,TRUE),
       VLOOKUP(Attendance!$G384,REGULAR_WEEK_SCHEDULE[[Wednesday]:[Period]],4,TRUE))),
IF(WEEKDAY($J384) = 5,
       IF(COUNTIF(BLOCK_THURSDAY_DATES[],Attendance!$J384) &gt; 0, VLOOKUP(Attendance!$G384,BLOCK_THURSDAY_PERIOD_SCHEDULE[],2,TRUE),
       IF(COUNTIF(FINALS_WEEK_THURSDAY_DATE[],Attendance!$J384) &gt; 0, VLOOKUP(Attendance!$G384,FINALS_WEEK_THURSDAY_PERIOD_SCHEDULE[],2,TRUE),
       VLOOKUP(Attendance!$G384,REGULAR_WEEK_SCHEDULE[[Thursday]:[Period]],3,TRUE))),
IF(WEEKDAY(Attendance!$J384) = 6,
       IF(COUNTIF(FINALS_WEEK_FRIDAY_DATE[],Attendance!$J384) &gt; 0, VLOOKUP(Attendance!$G384,FINALS_WEEK_FRIDAY_PERIOD_SCHEDULE[],2,TRUE),
       VLOOKUP(Attendance!$G384,REGULAR_WEEK_SCHEDULE[[Friday]:[Period]],2,TRUE))))))))))</f>
        <v/>
      </c>
      <c r="J384" s="41" t="str">
        <f t="shared" ca="1" si="20"/>
        <v/>
      </c>
      <c r="K384" s="41" t="str">
        <f>IF($A384 &lt;&gt; "",VLOOKUP($A384,'Student reference sheet'!$A$2:$V$2329, 7,FALSE), "")</f>
        <v/>
      </c>
      <c r="L384" s="30" t="str">
        <f>IF($A384 ="", "", VLOOKUP($A384, 'Student reference sheet'!$A$2:$Z$2603,23,FALSE))</f>
        <v/>
      </c>
      <c r="M384" s="30" t="str">
        <f>IF($A384 ="", "", VLOOKUP($A384, 'Student reference sheet'!$A$2:$Z$2603,24,FALSE))</f>
        <v/>
      </c>
      <c r="N384" s="30" t="str">
        <f>IF($A384 ="", "", VLOOKUP($A384, 'Student reference sheet'!$A$2:$Z$2603,26,FALSE))</f>
        <v/>
      </c>
      <c r="O384" s="30" t="str">
        <f>IF($A384 ="", "", VLOOKUP($A384, 'Student reference sheet'!$A$2:$Z$2603,25,FALSE))</f>
        <v/>
      </c>
      <c r="P384" s="39" t="str">
        <f>IF($A384 = "", "", IF(OR(VLOOKUP($A384,'Student reference sheet'!$A$2:$V$2400,8,FALSE) = "R",  VLOOKUP($A384,'Student reference sheet'!$A$2:$V$2400,8,FALSE) = "L"), "X", ""))</f>
        <v/>
      </c>
      <c r="Q384" s="39" t="str">
        <f>IF($A384 ="", "", VLOOKUP($A384, 'Student reference sheet'!$A$2:$V$2603,22,FALSE))</f>
        <v/>
      </c>
      <c r="R384" s="39" t="str">
        <f>IF($A384 &lt;&gt; "",VLOOKUP($A384,'Student reference sheet'!$A$2:$V$2329, 5,FALSE), "")</f>
        <v/>
      </c>
      <c r="S384" s="39" t="str">
        <f>IF($A384 &lt;&gt; "",VLOOKUP($A384,'Student reference sheet'!$A$2:$V$2329, 6,FALSE), "")</f>
        <v/>
      </c>
      <c r="T384" s="30" t="str">
        <f>IF($A384 = "","",
IF(VLOOKUP($A384,'Student reference sheet'!$A$2:$V$2329, 10,FALSE) = "Y", "Hispanic",
IF(VLOOKUP($A384,'Student reference sheet'!$A$2:$V$2329,11,FALSE) &lt;&gt; "",
IF(VLOOKUP($A384,'Student reference sheet'!$A$2:$V$2329,11,FALSE) = "UNK", "Unknown", VLOOKUP(VALUE(VLOOKUP($A384,'Student reference sheet'!$A$2:$V$2329,11,FALSE)),'Ethnicity Reference'!$A$2:$B$22,2,FALSE)),
IF(VLOOKUP($A384,'Student reference sheet'!$A$2:$V$2329,9,FALSE) &lt;&gt; "", VLOOKUP(VALUE(VLOOKUP($A384,'Student reference sheet'!$A$2:$V$2329,9,FALSE)),'Ethnicity Reference'!$A$2:$B$22,2,FALSE),"Unknown"))))</f>
        <v/>
      </c>
      <c r="U384" s="35"/>
    </row>
    <row r="385" spans="1:21" ht="15.75">
      <c r="A385" s="47"/>
      <c r="B385" s="33"/>
      <c r="C385" s="39" t="str">
        <f>IF($A385 &lt;&gt; "",VLOOKUP($A385,'Student reference sheet'!$A$2:$V$2329, 3,FALSE), "")</f>
        <v/>
      </c>
      <c r="D385" s="39" t="str">
        <f>IF($A385 &lt;&gt; "",VLOOKUP($A385,'Student reference sheet'!$A$2:$V$2329, 2,FALSE), "")</f>
        <v/>
      </c>
      <c r="E385" s="35"/>
      <c r="F385" s="34"/>
      <c r="G385" s="40" t="str">
        <f t="shared" ca="1" si="18"/>
        <v/>
      </c>
      <c r="H385" s="40" t="str">
        <f t="shared" ca="1" si="19"/>
        <v/>
      </c>
      <c r="I385" s="36" t="str">
        <f>IF($A385 = "", "",
IF(COUNTIF(MINIMUM_DAY_DATES[], Attendance!J385) &gt; 0, VLOOKUP(Attendance!$G385,MINIMUM_DAY_PERIOD_SCHEDULE[], 2,TRUE),
IF(COUNTIF(RALLY_DATES[], Attendance!J385) &gt; 0, VLOOKUP(Attendance!$G385,RALLY_PERIOD_SCHEDULE[], 2,TRUE),
IF(WEEKDAY(Attendance!$J385) = 2,
       IF(COUNTIF(FINALS_WEEK_MONDAY_DATE[],Attendance!$J385) &gt; 0, VLOOKUP(Attendance!$G385,FINALS_WEEK_MONDAY_PERIOD_SCHEDULE[],2,TRUE),
       VLOOKUP(Attendance!$G385,REGULAR_WEEK_SCHEDULE[],6,TRUE)),
IF(WEEKDAY($J385) = 3,
       IF(COUNTIF(FINALS_WEEK_TUESDAY_DATE[],Attendance!$J385) &gt; 0, VLOOKUP(Attendance!$G385,FINALS_WEEK_TUESDAY_PERIOD_SCHEDULE[],2,TRUE),
       VLOOKUP(Attendance!$G385,REGULAR_WEEK_SCHEDULE[[Tuesday]:[Period]],5,TRUE)),
IF(WEEKDAY(Attendance!$J385) = 4,
        IF(COUNTIF(BLOCK_WEDNESDAY_DATES[],Attendance!$J385) &gt; 0, VLOOKUP(Attendance!$G385,BLOCK_WEDNESDAY_PERIOD_SCHEDULE[],2,TRUE),
        IF(COUNTIF(FINALS_WEEK_WEDNESDAY_DATE[],Attendance!$J385) &gt; 0, VLOOKUP(Attendance!$G385,FINALS_WEEK_WEDNESDAY_PERIOD_SCHEDULE[],2,TRUE),
       VLOOKUP(Attendance!$G385,REGULAR_WEEK_SCHEDULE[[Wednesday]:[Period]],4,TRUE))),
IF(WEEKDAY($J385) = 5,
       IF(COUNTIF(BLOCK_THURSDAY_DATES[],Attendance!$J385) &gt; 0, VLOOKUP(Attendance!$G385,BLOCK_THURSDAY_PERIOD_SCHEDULE[],2,TRUE),
       IF(COUNTIF(FINALS_WEEK_THURSDAY_DATE[],Attendance!$J385) &gt; 0, VLOOKUP(Attendance!$G385,FINALS_WEEK_THURSDAY_PERIOD_SCHEDULE[],2,TRUE),
       VLOOKUP(Attendance!$G385,REGULAR_WEEK_SCHEDULE[[Thursday]:[Period]],3,TRUE))),
IF(WEEKDAY(Attendance!$J385) = 6,
       IF(COUNTIF(FINALS_WEEK_FRIDAY_DATE[],Attendance!$J385) &gt; 0, VLOOKUP(Attendance!$G385,FINALS_WEEK_FRIDAY_PERIOD_SCHEDULE[],2,TRUE),
       VLOOKUP(Attendance!$G385,REGULAR_WEEK_SCHEDULE[[Friday]:[Period]],2,TRUE))))))))))</f>
        <v/>
      </c>
      <c r="J385" s="41" t="str">
        <f t="shared" ca="1" si="20"/>
        <v/>
      </c>
      <c r="K385" s="41" t="str">
        <f>IF($A385 &lt;&gt; "",VLOOKUP($A385,'Student reference sheet'!$A$2:$V$2329, 7,FALSE), "")</f>
        <v/>
      </c>
      <c r="L385" s="30" t="str">
        <f>IF($A385 ="", "", VLOOKUP($A385, 'Student reference sheet'!$A$2:$Z$2603,23,FALSE))</f>
        <v/>
      </c>
      <c r="M385" s="30" t="str">
        <f>IF($A385 ="", "", VLOOKUP($A385, 'Student reference sheet'!$A$2:$Z$2603,24,FALSE))</f>
        <v/>
      </c>
      <c r="N385" s="30" t="str">
        <f>IF($A385 ="", "", VLOOKUP($A385, 'Student reference sheet'!$A$2:$Z$2603,26,FALSE))</f>
        <v/>
      </c>
      <c r="O385" s="30" t="str">
        <f>IF($A385 ="", "", VLOOKUP($A385, 'Student reference sheet'!$A$2:$Z$2603,25,FALSE))</f>
        <v/>
      </c>
      <c r="P385" s="39" t="str">
        <f>IF($A385 = "", "", IF(OR(VLOOKUP($A385,'Student reference sheet'!$A$2:$V$2400,8,FALSE) = "R",  VLOOKUP($A385,'Student reference sheet'!$A$2:$V$2400,8,FALSE) = "L"), "X", ""))</f>
        <v/>
      </c>
      <c r="Q385" s="39" t="str">
        <f>IF($A385 ="", "", VLOOKUP($A385, 'Student reference sheet'!$A$2:$V$2603,22,FALSE))</f>
        <v/>
      </c>
      <c r="R385" s="39" t="str">
        <f>IF($A385 &lt;&gt; "",VLOOKUP($A385,'Student reference sheet'!$A$2:$V$2329, 5,FALSE), "")</f>
        <v/>
      </c>
      <c r="S385" s="39" t="str">
        <f>IF($A385 &lt;&gt; "",VLOOKUP($A385,'Student reference sheet'!$A$2:$V$2329, 6,FALSE), "")</f>
        <v/>
      </c>
      <c r="T385" s="30" t="str">
        <f>IF($A385 = "","",
IF(VLOOKUP($A385,'Student reference sheet'!$A$2:$V$2329, 10,FALSE) = "Y", "Hispanic",
IF(VLOOKUP($A385,'Student reference sheet'!$A$2:$V$2329,11,FALSE) &lt;&gt; "",
IF(VLOOKUP($A385,'Student reference sheet'!$A$2:$V$2329,11,FALSE) = "UNK", "Unknown", VLOOKUP(VALUE(VLOOKUP($A385,'Student reference sheet'!$A$2:$V$2329,11,FALSE)),'Ethnicity Reference'!$A$2:$B$22,2,FALSE)),
IF(VLOOKUP($A385,'Student reference sheet'!$A$2:$V$2329,9,FALSE) &lt;&gt; "", VLOOKUP(VALUE(VLOOKUP($A385,'Student reference sheet'!$A$2:$V$2329,9,FALSE)),'Ethnicity Reference'!$A$2:$B$22,2,FALSE),"Unknown"))))</f>
        <v/>
      </c>
      <c r="U385" s="35"/>
    </row>
    <row r="386" spans="1:21" ht="15.75">
      <c r="A386" s="47"/>
      <c r="B386" s="33"/>
      <c r="C386" s="39" t="str">
        <f>IF($A386 &lt;&gt; "",VLOOKUP($A386,'Student reference sheet'!$A$2:$V$2329, 3,FALSE), "")</f>
        <v/>
      </c>
      <c r="D386" s="39" t="str">
        <f>IF($A386 &lt;&gt; "",VLOOKUP($A386,'Student reference sheet'!$A$2:$V$2329, 2,FALSE), "")</f>
        <v/>
      </c>
      <c r="E386" s="35"/>
      <c r="F386" s="34"/>
      <c r="G386" s="40" t="str">
        <f t="shared" ca="1" si="18"/>
        <v/>
      </c>
      <c r="H386" s="40" t="str">
        <f t="shared" ca="1" si="19"/>
        <v/>
      </c>
      <c r="I386" s="36" t="str">
        <f>IF($A386 = "", "",
IF(COUNTIF(MINIMUM_DAY_DATES[], Attendance!J386) &gt; 0, VLOOKUP(Attendance!$G386,MINIMUM_DAY_PERIOD_SCHEDULE[], 2,TRUE),
IF(COUNTIF(RALLY_DATES[], Attendance!J386) &gt; 0, VLOOKUP(Attendance!$G386,RALLY_PERIOD_SCHEDULE[], 2,TRUE),
IF(WEEKDAY(Attendance!$J386) = 2,
       IF(COUNTIF(FINALS_WEEK_MONDAY_DATE[],Attendance!$J386) &gt; 0, VLOOKUP(Attendance!$G386,FINALS_WEEK_MONDAY_PERIOD_SCHEDULE[],2,TRUE),
       VLOOKUP(Attendance!$G386,REGULAR_WEEK_SCHEDULE[],6,TRUE)),
IF(WEEKDAY($J386) = 3,
       IF(COUNTIF(FINALS_WEEK_TUESDAY_DATE[],Attendance!$J386) &gt; 0, VLOOKUP(Attendance!$G386,FINALS_WEEK_TUESDAY_PERIOD_SCHEDULE[],2,TRUE),
       VLOOKUP(Attendance!$G386,REGULAR_WEEK_SCHEDULE[[Tuesday]:[Period]],5,TRUE)),
IF(WEEKDAY(Attendance!$J386) = 4,
        IF(COUNTIF(BLOCK_WEDNESDAY_DATES[],Attendance!$J386) &gt; 0, VLOOKUP(Attendance!$G386,BLOCK_WEDNESDAY_PERIOD_SCHEDULE[],2,TRUE),
        IF(COUNTIF(FINALS_WEEK_WEDNESDAY_DATE[],Attendance!$J386) &gt; 0, VLOOKUP(Attendance!$G386,FINALS_WEEK_WEDNESDAY_PERIOD_SCHEDULE[],2,TRUE),
       VLOOKUP(Attendance!$G386,REGULAR_WEEK_SCHEDULE[[Wednesday]:[Period]],4,TRUE))),
IF(WEEKDAY($J386) = 5,
       IF(COUNTIF(BLOCK_THURSDAY_DATES[],Attendance!$J386) &gt; 0, VLOOKUP(Attendance!$G386,BLOCK_THURSDAY_PERIOD_SCHEDULE[],2,TRUE),
       IF(COUNTIF(FINALS_WEEK_THURSDAY_DATE[],Attendance!$J386) &gt; 0, VLOOKUP(Attendance!$G386,FINALS_WEEK_THURSDAY_PERIOD_SCHEDULE[],2,TRUE),
       VLOOKUP(Attendance!$G386,REGULAR_WEEK_SCHEDULE[[Thursday]:[Period]],3,TRUE))),
IF(WEEKDAY(Attendance!$J386) = 6,
       IF(COUNTIF(FINALS_WEEK_FRIDAY_DATE[],Attendance!$J386) &gt; 0, VLOOKUP(Attendance!$G386,FINALS_WEEK_FRIDAY_PERIOD_SCHEDULE[],2,TRUE),
       VLOOKUP(Attendance!$G386,REGULAR_WEEK_SCHEDULE[[Friday]:[Period]],2,TRUE))))))))))</f>
        <v/>
      </c>
      <c r="J386" s="41" t="str">
        <f t="shared" ca="1" si="20"/>
        <v/>
      </c>
      <c r="K386" s="41" t="str">
        <f>IF($A386 &lt;&gt; "",VLOOKUP($A386,'Student reference sheet'!$A$2:$V$2329, 7,FALSE), "")</f>
        <v/>
      </c>
      <c r="L386" s="30" t="str">
        <f>IF($A386 ="", "", VLOOKUP($A386, 'Student reference sheet'!$A$2:$Z$2603,23,FALSE))</f>
        <v/>
      </c>
      <c r="M386" s="30" t="str">
        <f>IF($A386 ="", "", VLOOKUP($A386, 'Student reference sheet'!$A$2:$Z$2603,24,FALSE))</f>
        <v/>
      </c>
      <c r="N386" s="30" t="str">
        <f>IF($A386 ="", "", VLOOKUP($A386, 'Student reference sheet'!$A$2:$Z$2603,26,FALSE))</f>
        <v/>
      </c>
      <c r="O386" s="30" t="str">
        <f>IF($A386 ="", "", VLOOKUP($A386, 'Student reference sheet'!$A$2:$Z$2603,25,FALSE))</f>
        <v/>
      </c>
      <c r="P386" s="39" t="str">
        <f>IF($A386 = "", "", IF(OR(VLOOKUP($A386,'Student reference sheet'!$A$2:$V$2400,8,FALSE) = "R",  VLOOKUP($A386,'Student reference sheet'!$A$2:$V$2400,8,FALSE) = "L"), "X", ""))</f>
        <v/>
      </c>
      <c r="Q386" s="39" t="str">
        <f>IF($A386 ="", "", VLOOKUP($A386, 'Student reference sheet'!$A$2:$V$2603,22,FALSE))</f>
        <v/>
      </c>
      <c r="R386" s="39" t="str">
        <f>IF($A386 &lt;&gt; "",VLOOKUP($A386,'Student reference sheet'!$A$2:$V$2329, 5,FALSE), "")</f>
        <v/>
      </c>
      <c r="S386" s="39" t="str">
        <f>IF($A386 &lt;&gt; "",VLOOKUP($A386,'Student reference sheet'!$A$2:$V$2329, 6,FALSE), "")</f>
        <v/>
      </c>
      <c r="T386" s="30" t="str">
        <f>IF($A386 = "","",
IF(VLOOKUP($A386,'Student reference sheet'!$A$2:$V$2329, 10,FALSE) = "Y", "Hispanic",
IF(VLOOKUP($A386,'Student reference sheet'!$A$2:$V$2329,11,FALSE) &lt;&gt; "",
IF(VLOOKUP($A386,'Student reference sheet'!$A$2:$V$2329,11,FALSE) = "UNK", "Unknown", VLOOKUP(VALUE(VLOOKUP($A386,'Student reference sheet'!$A$2:$V$2329,11,FALSE)),'Ethnicity Reference'!$A$2:$B$22,2,FALSE)),
IF(VLOOKUP($A386,'Student reference sheet'!$A$2:$V$2329,9,FALSE) &lt;&gt; "", VLOOKUP(VALUE(VLOOKUP($A386,'Student reference sheet'!$A$2:$V$2329,9,FALSE)),'Ethnicity Reference'!$A$2:$B$22,2,FALSE),"Unknown"))))</f>
        <v/>
      </c>
      <c r="U386" s="35"/>
    </row>
    <row r="387" spans="1:21" ht="15.75">
      <c r="A387" s="47"/>
      <c r="B387" s="33"/>
      <c r="C387" s="39" t="str">
        <f>IF($A387 &lt;&gt; "",VLOOKUP($A387,'Student reference sheet'!$A$2:$V$2329, 3,FALSE), "")</f>
        <v/>
      </c>
      <c r="D387" s="39" t="str">
        <f>IF($A387 &lt;&gt; "",VLOOKUP($A387,'Student reference sheet'!$A$2:$V$2329, 2,FALSE), "")</f>
        <v/>
      </c>
      <c r="E387" s="35"/>
      <c r="F387" s="34"/>
      <c r="G387" s="40" t="str">
        <f t="shared" ca="1" si="18"/>
        <v/>
      </c>
      <c r="H387" s="40" t="str">
        <f t="shared" ca="1" si="19"/>
        <v/>
      </c>
      <c r="I387" s="36" t="str">
        <f>IF($A387 = "", "",
IF(COUNTIF(MINIMUM_DAY_DATES[], Attendance!J387) &gt; 0, VLOOKUP(Attendance!$G387,MINIMUM_DAY_PERIOD_SCHEDULE[], 2,TRUE),
IF(COUNTIF(RALLY_DATES[], Attendance!J387) &gt; 0, VLOOKUP(Attendance!$G387,RALLY_PERIOD_SCHEDULE[], 2,TRUE),
IF(WEEKDAY(Attendance!$J387) = 2,
       IF(COUNTIF(FINALS_WEEK_MONDAY_DATE[],Attendance!$J387) &gt; 0, VLOOKUP(Attendance!$G387,FINALS_WEEK_MONDAY_PERIOD_SCHEDULE[],2,TRUE),
       VLOOKUP(Attendance!$G387,REGULAR_WEEK_SCHEDULE[],6,TRUE)),
IF(WEEKDAY($J387) = 3,
       IF(COUNTIF(FINALS_WEEK_TUESDAY_DATE[],Attendance!$J387) &gt; 0, VLOOKUP(Attendance!$G387,FINALS_WEEK_TUESDAY_PERIOD_SCHEDULE[],2,TRUE),
       VLOOKUP(Attendance!$G387,REGULAR_WEEK_SCHEDULE[[Tuesday]:[Period]],5,TRUE)),
IF(WEEKDAY(Attendance!$J387) = 4,
        IF(COUNTIF(BLOCK_WEDNESDAY_DATES[],Attendance!$J387) &gt; 0, VLOOKUP(Attendance!$G387,BLOCK_WEDNESDAY_PERIOD_SCHEDULE[],2,TRUE),
        IF(COUNTIF(FINALS_WEEK_WEDNESDAY_DATE[],Attendance!$J387) &gt; 0, VLOOKUP(Attendance!$G387,FINALS_WEEK_WEDNESDAY_PERIOD_SCHEDULE[],2,TRUE),
       VLOOKUP(Attendance!$G387,REGULAR_WEEK_SCHEDULE[[Wednesday]:[Period]],4,TRUE))),
IF(WEEKDAY($J387) = 5,
       IF(COUNTIF(BLOCK_THURSDAY_DATES[],Attendance!$J387) &gt; 0, VLOOKUP(Attendance!$G387,BLOCK_THURSDAY_PERIOD_SCHEDULE[],2,TRUE),
       IF(COUNTIF(FINALS_WEEK_THURSDAY_DATE[],Attendance!$J387) &gt; 0, VLOOKUP(Attendance!$G387,FINALS_WEEK_THURSDAY_PERIOD_SCHEDULE[],2,TRUE),
       VLOOKUP(Attendance!$G387,REGULAR_WEEK_SCHEDULE[[Thursday]:[Period]],3,TRUE))),
IF(WEEKDAY(Attendance!$J387) = 6,
       IF(COUNTIF(FINALS_WEEK_FRIDAY_DATE[],Attendance!$J387) &gt; 0, VLOOKUP(Attendance!$G387,FINALS_WEEK_FRIDAY_PERIOD_SCHEDULE[],2,TRUE),
       VLOOKUP(Attendance!$G387,REGULAR_WEEK_SCHEDULE[[Friday]:[Period]],2,TRUE))))))))))</f>
        <v/>
      </c>
      <c r="J387" s="41" t="str">
        <f t="shared" ca="1" si="20"/>
        <v/>
      </c>
      <c r="K387" s="41" t="str">
        <f>IF($A387 &lt;&gt; "",VLOOKUP($A387,'Student reference sheet'!$A$2:$V$2329, 7,FALSE), "")</f>
        <v/>
      </c>
      <c r="L387" s="30" t="str">
        <f>IF($A387 ="", "", VLOOKUP($A387, 'Student reference sheet'!$A$2:$Z$2603,23,FALSE))</f>
        <v/>
      </c>
      <c r="M387" s="30" t="str">
        <f>IF($A387 ="", "", VLOOKUP($A387, 'Student reference sheet'!$A$2:$Z$2603,24,FALSE))</f>
        <v/>
      </c>
      <c r="N387" s="30" t="str">
        <f>IF($A387 ="", "", VLOOKUP($A387, 'Student reference sheet'!$A$2:$Z$2603,26,FALSE))</f>
        <v/>
      </c>
      <c r="O387" s="30" t="str">
        <f>IF($A387 ="", "", VLOOKUP($A387, 'Student reference sheet'!$A$2:$Z$2603,25,FALSE))</f>
        <v/>
      </c>
      <c r="P387" s="39" t="str">
        <f>IF($A387 = "", "", IF(OR(VLOOKUP($A387,'Student reference sheet'!$A$2:$V$2400,8,FALSE) = "R",  VLOOKUP($A387,'Student reference sheet'!$A$2:$V$2400,8,FALSE) = "L"), "X", ""))</f>
        <v/>
      </c>
      <c r="Q387" s="39" t="str">
        <f>IF($A387 ="", "", VLOOKUP($A387, 'Student reference sheet'!$A$2:$V$2603,22,FALSE))</f>
        <v/>
      </c>
      <c r="R387" s="39" t="str">
        <f>IF($A387 &lt;&gt; "",VLOOKUP($A387,'Student reference sheet'!$A$2:$V$2329, 5,FALSE), "")</f>
        <v/>
      </c>
      <c r="S387" s="39" t="str">
        <f>IF($A387 &lt;&gt; "",VLOOKUP($A387,'Student reference sheet'!$A$2:$V$2329, 6,FALSE), "")</f>
        <v/>
      </c>
      <c r="T387" s="30" t="str">
        <f>IF($A387 = "","",
IF(VLOOKUP($A387,'Student reference sheet'!$A$2:$V$2329, 10,FALSE) = "Y", "Hispanic",
IF(VLOOKUP($A387,'Student reference sheet'!$A$2:$V$2329,11,FALSE) &lt;&gt; "",
IF(VLOOKUP($A387,'Student reference sheet'!$A$2:$V$2329,11,FALSE) = "UNK", "Unknown", VLOOKUP(VALUE(VLOOKUP($A387,'Student reference sheet'!$A$2:$V$2329,11,FALSE)),'Ethnicity Reference'!$A$2:$B$22,2,FALSE)),
IF(VLOOKUP($A387,'Student reference sheet'!$A$2:$V$2329,9,FALSE) &lt;&gt; "", VLOOKUP(VALUE(VLOOKUP($A387,'Student reference sheet'!$A$2:$V$2329,9,FALSE)),'Ethnicity Reference'!$A$2:$B$22,2,FALSE),"Unknown"))))</f>
        <v/>
      </c>
      <c r="U387" s="35"/>
    </row>
    <row r="388" spans="1:21" ht="15.75">
      <c r="A388" s="47"/>
      <c r="B388" s="33"/>
      <c r="C388" s="39" t="str">
        <f>IF($A388 &lt;&gt; "",VLOOKUP($A388,'Student reference sheet'!$A$2:$V$2329, 3,FALSE), "")</f>
        <v/>
      </c>
      <c r="D388" s="39" t="str">
        <f>IF($A388 &lt;&gt; "",VLOOKUP($A388,'Student reference sheet'!$A$2:$V$2329, 2,FALSE), "")</f>
        <v/>
      </c>
      <c r="E388" s="35"/>
      <c r="F388" s="34"/>
      <c r="G388" s="40" t="str">
        <f t="shared" ca="1" si="18"/>
        <v/>
      </c>
      <c r="H388" s="40" t="str">
        <f t="shared" ca="1" si="19"/>
        <v/>
      </c>
      <c r="I388" s="36" t="str">
        <f>IF($A388 = "", "",
IF(COUNTIF(MINIMUM_DAY_DATES[], Attendance!J388) &gt; 0, VLOOKUP(Attendance!$G388,MINIMUM_DAY_PERIOD_SCHEDULE[], 2,TRUE),
IF(COUNTIF(RALLY_DATES[], Attendance!J388) &gt; 0, VLOOKUP(Attendance!$G388,RALLY_PERIOD_SCHEDULE[], 2,TRUE),
IF(WEEKDAY(Attendance!$J388) = 2,
       IF(COUNTIF(FINALS_WEEK_MONDAY_DATE[],Attendance!$J388) &gt; 0, VLOOKUP(Attendance!$G388,FINALS_WEEK_MONDAY_PERIOD_SCHEDULE[],2,TRUE),
       VLOOKUP(Attendance!$G388,REGULAR_WEEK_SCHEDULE[],6,TRUE)),
IF(WEEKDAY($J388) = 3,
       IF(COUNTIF(FINALS_WEEK_TUESDAY_DATE[],Attendance!$J388) &gt; 0, VLOOKUP(Attendance!$G388,FINALS_WEEK_TUESDAY_PERIOD_SCHEDULE[],2,TRUE),
       VLOOKUP(Attendance!$G388,REGULAR_WEEK_SCHEDULE[[Tuesday]:[Period]],5,TRUE)),
IF(WEEKDAY(Attendance!$J388) = 4,
        IF(COUNTIF(BLOCK_WEDNESDAY_DATES[],Attendance!$J388) &gt; 0, VLOOKUP(Attendance!$G388,BLOCK_WEDNESDAY_PERIOD_SCHEDULE[],2,TRUE),
        IF(COUNTIF(FINALS_WEEK_WEDNESDAY_DATE[],Attendance!$J388) &gt; 0, VLOOKUP(Attendance!$G388,FINALS_WEEK_WEDNESDAY_PERIOD_SCHEDULE[],2,TRUE),
       VLOOKUP(Attendance!$G388,REGULAR_WEEK_SCHEDULE[[Wednesday]:[Period]],4,TRUE))),
IF(WEEKDAY($J388) = 5,
       IF(COUNTIF(BLOCK_THURSDAY_DATES[],Attendance!$J388) &gt; 0, VLOOKUP(Attendance!$G388,BLOCK_THURSDAY_PERIOD_SCHEDULE[],2,TRUE),
       IF(COUNTIF(FINALS_WEEK_THURSDAY_DATE[],Attendance!$J388) &gt; 0, VLOOKUP(Attendance!$G388,FINALS_WEEK_THURSDAY_PERIOD_SCHEDULE[],2,TRUE),
       VLOOKUP(Attendance!$G388,REGULAR_WEEK_SCHEDULE[[Thursday]:[Period]],3,TRUE))),
IF(WEEKDAY(Attendance!$J388) = 6,
       IF(COUNTIF(FINALS_WEEK_FRIDAY_DATE[],Attendance!$J388) &gt; 0, VLOOKUP(Attendance!$G388,FINALS_WEEK_FRIDAY_PERIOD_SCHEDULE[],2,TRUE),
       VLOOKUP(Attendance!$G388,REGULAR_WEEK_SCHEDULE[[Friday]:[Period]],2,TRUE))))))))))</f>
        <v/>
      </c>
      <c r="J388" s="41" t="str">
        <f t="shared" ca="1" si="20"/>
        <v/>
      </c>
      <c r="K388" s="41" t="str">
        <f>IF($A388 &lt;&gt; "",VLOOKUP($A388,'Student reference sheet'!$A$2:$V$2329, 7,FALSE), "")</f>
        <v/>
      </c>
      <c r="L388" s="30" t="str">
        <f>IF($A388 ="", "", VLOOKUP($A388, 'Student reference sheet'!$A$2:$Z$2603,23,FALSE))</f>
        <v/>
      </c>
      <c r="M388" s="30" t="str">
        <f>IF($A388 ="", "", VLOOKUP($A388, 'Student reference sheet'!$A$2:$Z$2603,24,FALSE))</f>
        <v/>
      </c>
      <c r="N388" s="30" t="str">
        <f>IF($A388 ="", "", VLOOKUP($A388, 'Student reference sheet'!$A$2:$Z$2603,26,FALSE))</f>
        <v/>
      </c>
      <c r="O388" s="30" t="str">
        <f>IF($A388 ="", "", VLOOKUP($A388, 'Student reference sheet'!$A$2:$Z$2603,25,FALSE))</f>
        <v/>
      </c>
      <c r="P388" s="39" t="str">
        <f>IF($A388 = "", "", IF(OR(VLOOKUP($A388,'Student reference sheet'!$A$2:$V$2400,8,FALSE) = "R",  VLOOKUP($A388,'Student reference sheet'!$A$2:$V$2400,8,FALSE) = "L"), "X", ""))</f>
        <v/>
      </c>
      <c r="Q388" s="39" t="str">
        <f>IF($A388 ="", "", VLOOKUP($A388, 'Student reference sheet'!$A$2:$V$2603,22,FALSE))</f>
        <v/>
      </c>
      <c r="R388" s="39" t="str">
        <f>IF($A388 &lt;&gt; "",VLOOKUP($A388,'Student reference sheet'!$A$2:$V$2329, 5,FALSE), "")</f>
        <v/>
      </c>
      <c r="S388" s="39" t="str">
        <f>IF($A388 &lt;&gt; "",VLOOKUP($A388,'Student reference sheet'!$A$2:$V$2329, 6,FALSE), "")</f>
        <v/>
      </c>
      <c r="T388" s="30" t="str">
        <f>IF($A388 = "","",
IF(VLOOKUP($A388,'Student reference sheet'!$A$2:$V$2329, 10,FALSE) = "Y", "Hispanic",
IF(VLOOKUP($A388,'Student reference sheet'!$A$2:$V$2329,11,FALSE) &lt;&gt; "",
IF(VLOOKUP($A388,'Student reference sheet'!$A$2:$V$2329,11,FALSE) = "UNK", "Unknown", VLOOKUP(VALUE(VLOOKUP($A388,'Student reference sheet'!$A$2:$V$2329,11,FALSE)),'Ethnicity Reference'!$A$2:$B$22,2,FALSE)),
IF(VLOOKUP($A388,'Student reference sheet'!$A$2:$V$2329,9,FALSE) &lt;&gt; "", VLOOKUP(VALUE(VLOOKUP($A388,'Student reference sheet'!$A$2:$V$2329,9,FALSE)),'Ethnicity Reference'!$A$2:$B$22,2,FALSE),"Unknown"))))</f>
        <v/>
      </c>
      <c r="U388" s="35"/>
    </row>
    <row r="389" spans="1:21" ht="15.75">
      <c r="A389" s="47"/>
      <c r="B389" s="33"/>
      <c r="C389" s="39" t="str">
        <f>IF($A389 &lt;&gt; "",VLOOKUP($A389,'Student reference sheet'!$A$2:$V$2329, 3,FALSE), "")</f>
        <v/>
      </c>
      <c r="D389" s="39" t="str">
        <f>IF($A389 &lt;&gt; "",VLOOKUP($A389,'Student reference sheet'!$A$2:$V$2329, 2,FALSE), "")</f>
        <v/>
      </c>
      <c r="E389" s="35"/>
      <c r="F389" s="34"/>
      <c r="G389" s="40" t="str">
        <f t="shared" ca="1" si="18"/>
        <v/>
      </c>
      <c r="H389" s="40" t="str">
        <f t="shared" ca="1" si="19"/>
        <v/>
      </c>
      <c r="I389" s="36" t="str">
        <f>IF($A389 = "", "",
IF(COUNTIF(MINIMUM_DAY_DATES[], Attendance!J389) &gt; 0, VLOOKUP(Attendance!$G389,MINIMUM_DAY_PERIOD_SCHEDULE[], 2,TRUE),
IF(COUNTIF(RALLY_DATES[], Attendance!J389) &gt; 0, VLOOKUP(Attendance!$G389,RALLY_PERIOD_SCHEDULE[], 2,TRUE),
IF(WEEKDAY(Attendance!$J389) = 2,
       IF(COUNTIF(FINALS_WEEK_MONDAY_DATE[],Attendance!$J389) &gt; 0, VLOOKUP(Attendance!$G389,FINALS_WEEK_MONDAY_PERIOD_SCHEDULE[],2,TRUE),
       VLOOKUP(Attendance!$G389,REGULAR_WEEK_SCHEDULE[],6,TRUE)),
IF(WEEKDAY($J389) = 3,
       IF(COUNTIF(FINALS_WEEK_TUESDAY_DATE[],Attendance!$J389) &gt; 0, VLOOKUP(Attendance!$G389,FINALS_WEEK_TUESDAY_PERIOD_SCHEDULE[],2,TRUE),
       VLOOKUP(Attendance!$G389,REGULAR_WEEK_SCHEDULE[[Tuesday]:[Period]],5,TRUE)),
IF(WEEKDAY(Attendance!$J389) = 4,
        IF(COUNTIF(BLOCK_WEDNESDAY_DATES[],Attendance!$J389) &gt; 0, VLOOKUP(Attendance!$G389,BLOCK_WEDNESDAY_PERIOD_SCHEDULE[],2,TRUE),
        IF(COUNTIF(FINALS_WEEK_WEDNESDAY_DATE[],Attendance!$J389) &gt; 0, VLOOKUP(Attendance!$G389,FINALS_WEEK_WEDNESDAY_PERIOD_SCHEDULE[],2,TRUE),
       VLOOKUP(Attendance!$G389,REGULAR_WEEK_SCHEDULE[[Wednesday]:[Period]],4,TRUE))),
IF(WEEKDAY($J389) = 5,
       IF(COUNTIF(BLOCK_THURSDAY_DATES[],Attendance!$J389) &gt; 0, VLOOKUP(Attendance!$G389,BLOCK_THURSDAY_PERIOD_SCHEDULE[],2,TRUE),
       IF(COUNTIF(FINALS_WEEK_THURSDAY_DATE[],Attendance!$J389) &gt; 0, VLOOKUP(Attendance!$G389,FINALS_WEEK_THURSDAY_PERIOD_SCHEDULE[],2,TRUE),
       VLOOKUP(Attendance!$G389,REGULAR_WEEK_SCHEDULE[[Thursday]:[Period]],3,TRUE))),
IF(WEEKDAY(Attendance!$J389) = 6,
       IF(COUNTIF(FINALS_WEEK_FRIDAY_DATE[],Attendance!$J389) &gt; 0, VLOOKUP(Attendance!$G389,FINALS_WEEK_FRIDAY_PERIOD_SCHEDULE[],2,TRUE),
       VLOOKUP(Attendance!$G389,REGULAR_WEEK_SCHEDULE[[Friday]:[Period]],2,TRUE))))))))))</f>
        <v/>
      </c>
      <c r="J389" s="41" t="str">
        <f t="shared" ca="1" si="20"/>
        <v/>
      </c>
      <c r="K389" s="41" t="str">
        <f>IF($A389 &lt;&gt; "",VLOOKUP($A389,'Student reference sheet'!$A$2:$V$2329, 7,FALSE), "")</f>
        <v/>
      </c>
      <c r="L389" s="30" t="str">
        <f>IF($A389 ="", "", VLOOKUP($A389, 'Student reference sheet'!$A$2:$Z$2603,23,FALSE))</f>
        <v/>
      </c>
      <c r="M389" s="30" t="str">
        <f>IF($A389 ="", "", VLOOKUP($A389, 'Student reference sheet'!$A$2:$Z$2603,24,FALSE))</f>
        <v/>
      </c>
      <c r="N389" s="30" t="str">
        <f>IF($A389 ="", "", VLOOKUP($A389, 'Student reference sheet'!$A$2:$Z$2603,26,FALSE))</f>
        <v/>
      </c>
      <c r="O389" s="30" t="str">
        <f>IF($A389 ="", "", VLOOKUP($A389, 'Student reference sheet'!$A$2:$Z$2603,25,FALSE))</f>
        <v/>
      </c>
      <c r="P389" s="39" t="str">
        <f>IF($A389 = "", "", IF(OR(VLOOKUP($A389,'Student reference sheet'!$A$2:$V$2400,8,FALSE) = "R",  VLOOKUP($A389,'Student reference sheet'!$A$2:$V$2400,8,FALSE) = "L"), "X", ""))</f>
        <v/>
      </c>
      <c r="Q389" s="39" t="str">
        <f>IF($A389 ="", "", VLOOKUP($A389, 'Student reference sheet'!$A$2:$V$2603,22,FALSE))</f>
        <v/>
      </c>
      <c r="R389" s="39" t="str">
        <f>IF($A389 &lt;&gt; "",VLOOKUP($A389,'Student reference sheet'!$A$2:$V$2329, 5,FALSE), "")</f>
        <v/>
      </c>
      <c r="S389" s="39" t="str">
        <f>IF($A389 &lt;&gt; "",VLOOKUP($A389,'Student reference sheet'!$A$2:$V$2329, 6,FALSE), "")</f>
        <v/>
      </c>
      <c r="T389" s="30" t="str">
        <f>IF($A389 = "","",
IF(VLOOKUP($A389,'Student reference sheet'!$A$2:$V$2329, 10,FALSE) = "Y", "Hispanic",
IF(VLOOKUP($A389,'Student reference sheet'!$A$2:$V$2329,11,FALSE) &lt;&gt; "",
IF(VLOOKUP($A389,'Student reference sheet'!$A$2:$V$2329,11,FALSE) = "UNK", "Unknown", VLOOKUP(VALUE(VLOOKUP($A389,'Student reference sheet'!$A$2:$V$2329,11,FALSE)),'Ethnicity Reference'!$A$2:$B$22,2,FALSE)),
IF(VLOOKUP($A389,'Student reference sheet'!$A$2:$V$2329,9,FALSE) &lt;&gt; "", VLOOKUP(VALUE(VLOOKUP($A389,'Student reference sheet'!$A$2:$V$2329,9,FALSE)),'Ethnicity Reference'!$A$2:$B$22,2,FALSE),"Unknown"))))</f>
        <v/>
      </c>
      <c r="U389" s="35"/>
    </row>
    <row r="390" spans="1:21" ht="15.75">
      <c r="A390" s="47"/>
      <c r="B390" s="33"/>
      <c r="C390" s="39" t="str">
        <f>IF($A390 &lt;&gt; "",VLOOKUP($A390,'Student reference sheet'!$A$2:$V$2329, 3,FALSE), "")</f>
        <v/>
      </c>
      <c r="D390" s="39" t="str">
        <f>IF($A390 &lt;&gt; "",VLOOKUP($A390,'Student reference sheet'!$A$2:$V$2329, 2,FALSE), "")</f>
        <v/>
      </c>
      <c r="E390" s="35"/>
      <c r="F390" s="34"/>
      <c r="G390" s="40" t="str">
        <f t="shared" ca="1" si="18"/>
        <v/>
      </c>
      <c r="H390" s="40" t="str">
        <f t="shared" ca="1" si="19"/>
        <v/>
      </c>
      <c r="I390" s="36" t="str">
        <f>IF($A390 = "", "",
IF(COUNTIF(MINIMUM_DAY_DATES[], Attendance!J390) &gt; 0, VLOOKUP(Attendance!$G390,MINIMUM_DAY_PERIOD_SCHEDULE[], 2,TRUE),
IF(COUNTIF(RALLY_DATES[], Attendance!J390) &gt; 0, VLOOKUP(Attendance!$G390,RALLY_PERIOD_SCHEDULE[], 2,TRUE),
IF(WEEKDAY(Attendance!$J390) = 2,
       IF(COUNTIF(FINALS_WEEK_MONDAY_DATE[],Attendance!$J390) &gt; 0, VLOOKUP(Attendance!$G390,FINALS_WEEK_MONDAY_PERIOD_SCHEDULE[],2,TRUE),
       VLOOKUP(Attendance!$G390,REGULAR_WEEK_SCHEDULE[],6,TRUE)),
IF(WEEKDAY($J390) = 3,
       IF(COUNTIF(FINALS_WEEK_TUESDAY_DATE[],Attendance!$J390) &gt; 0, VLOOKUP(Attendance!$G390,FINALS_WEEK_TUESDAY_PERIOD_SCHEDULE[],2,TRUE),
       VLOOKUP(Attendance!$G390,REGULAR_WEEK_SCHEDULE[[Tuesday]:[Period]],5,TRUE)),
IF(WEEKDAY(Attendance!$J390) = 4,
        IF(COUNTIF(BLOCK_WEDNESDAY_DATES[],Attendance!$J390) &gt; 0, VLOOKUP(Attendance!$G390,BLOCK_WEDNESDAY_PERIOD_SCHEDULE[],2,TRUE),
        IF(COUNTIF(FINALS_WEEK_WEDNESDAY_DATE[],Attendance!$J390) &gt; 0, VLOOKUP(Attendance!$G390,FINALS_WEEK_WEDNESDAY_PERIOD_SCHEDULE[],2,TRUE),
       VLOOKUP(Attendance!$G390,REGULAR_WEEK_SCHEDULE[[Wednesday]:[Period]],4,TRUE))),
IF(WEEKDAY($J390) = 5,
       IF(COUNTIF(BLOCK_THURSDAY_DATES[],Attendance!$J390) &gt; 0, VLOOKUP(Attendance!$G390,BLOCK_THURSDAY_PERIOD_SCHEDULE[],2,TRUE),
       IF(COUNTIF(FINALS_WEEK_THURSDAY_DATE[],Attendance!$J390) &gt; 0, VLOOKUP(Attendance!$G390,FINALS_WEEK_THURSDAY_PERIOD_SCHEDULE[],2,TRUE),
       VLOOKUP(Attendance!$G390,REGULAR_WEEK_SCHEDULE[[Thursday]:[Period]],3,TRUE))),
IF(WEEKDAY(Attendance!$J390) = 6,
       IF(COUNTIF(FINALS_WEEK_FRIDAY_DATE[],Attendance!$J390) &gt; 0, VLOOKUP(Attendance!$G390,FINALS_WEEK_FRIDAY_PERIOD_SCHEDULE[],2,TRUE),
       VLOOKUP(Attendance!$G390,REGULAR_WEEK_SCHEDULE[[Friday]:[Period]],2,TRUE))))))))))</f>
        <v/>
      </c>
      <c r="J390" s="41" t="str">
        <f t="shared" ca="1" si="20"/>
        <v/>
      </c>
      <c r="K390" s="41" t="str">
        <f>IF($A390 &lt;&gt; "",VLOOKUP($A390,'Student reference sheet'!$A$2:$V$2329, 7,FALSE), "")</f>
        <v/>
      </c>
      <c r="L390" s="30" t="str">
        <f>IF($A390 ="", "", VLOOKUP($A390, 'Student reference sheet'!$A$2:$Z$2603,23,FALSE))</f>
        <v/>
      </c>
      <c r="M390" s="30" t="str">
        <f>IF($A390 ="", "", VLOOKUP($A390, 'Student reference sheet'!$A$2:$Z$2603,24,FALSE))</f>
        <v/>
      </c>
      <c r="N390" s="30" t="str">
        <f>IF($A390 ="", "", VLOOKUP($A390, 'Student reference sheet'!$A$2:$Z$2603,26,FALSE))</f>
        <v/>
      </c>
      <c r="O390" s="30" t="str">
        <f>IF($A390 ="", "", VLOOKUP($A390, 'Student reference sheet'!$A$2:$Z$2603,25,FALSE))</f>
        <v/>
      </c>
      <c r="P390" s="39" t="str">
        <f>IF($A390 = "", "", IF(OR(VLOOKUP($A390,'Student reference sheet'!$A$2:$V$2400,8,FALSE) = "R",  VLOOKUP($A390,'Student reference sheet'!$A$2:$V$2400,8,FALSE) = "L"), "X", ""))</f>
        <v/>
      </c>
      <c r="Q390" s="39" t="str">
        <f>IF($A390 ="", "", VLOOKUP($A390, 'Student reference sheet'!$A$2:$V$2603,22,FALSE))</f>
        <v/>
      </c>
      <c r="R390" s="39" t="str">
        <f>IF($A390 &lt;&gt; "",VLOOKUP($A390,'Student reference sheet'!$A$2:$V$2329, 5,FALSE), "")</f>
        <v/>
      </c>
      <c r="S390" s="39" t="str">
        <f>IF($A390 &lt;&gt; "",VLOOKUP($A390,'Student reference sheet'!$A$2:$V$2329, 6,FALSE), "")</f>
        <v/>
      </c>
      <c r="T390" s="30" t="str">
        <f>IF($A390 = "","",
IF(VLOOKUP($A390,'Student reference sheet'!$A$2:$V$2329, 10,FALSE) = "Y", "Hispanic",
IF(VLOOKUP($A390,'Student reference sheet'!$A$2:$V$2329,11,FALSE) &lt;&gt; "",
IF(VLOOKUP($A390,'Student reference sheet'!$A$2:$V$2329,11,FALSE) = "UNK", "Unknown", VLOOKUP(VALUE(VLOOKUP($A390,'Student reference sheet'!$A$2:$V$2329,11,FALSE)),'Ethnicity Reference'!$A$2:$B$22,2,FALSE)),
IF(VLOOKUP($A390,'Student reference sheet'!$A$2:$V$2329,9,FALSE) &lt;&gt; "", VLOOKUP(VALUE(VLOOKUP($A390,'Student reference sheet'!$A$2:$V$2329,9,FALSE)),'Ethnicity Reference'!$A$2:$B$22,2,FALSE),"Unknown"))))</f>
        <v/>
      </c>
      <c r="U390" s="35"/>
    </row>
    <row r="391" spans="1:21" ht="15.75">
      <c r="A391" s="47"/>
      <c r="B391" s="33"/>
      <c r="C391" s="39" t="str">
        <f>IF($A391 &lt;&gt; "",VLOOKUP($A391,'Student reference sheet'!$A$2:$V$2329, 3,FALSE), "")</f>
        <v/>
      </c>
      <c r="D391" s="39" t="str">
        <f>IF($A391 &lt;&gt; "",VLOOKUP($A391,'Student reference sheet'!$A$2:$V$2329, 2,FALSE), "")</f>
        <v/>
      </c>
      <c r="E391" s="35"/>
      <c r="F391" s="34"/>
      <c r="G391" s="40" t="str">
        <f t="shared" ca="1" si="18"/>
        <v/>
      </c>
      <c r="H391" s="40" t="str">
        <f t="shared" ca="1" si="19"/>
        <v/>
      </c>
      <c r="I391" s="36" t="str">
        <f>IF($A391 = "", "",
IF(COUNTIF(MINIMUM_DAY_DATES[], Attendance!J391) &gt; 0, VLOOKUP(Attendance!$G391,MINIMUM_DAY_PERIOD_SCHEDULE[], 2,TRUE),
IF(COUNTIF(RALLY_DATES[], Attendance!J391) &gt; 0, VLOOKUP(Attendance!$G391,RALLY_PERIOD_SCHEDULE[], 2,TRUE),
IF(WEEKDAY(Attendance!$J391) = 2,
       IF(COUNTIF(FINALS_WEEK_MONDAY_DATE[],Attendance!$J391) &gt; 0, VLOOKUP(Attendance!$G391,FINALS_WEEK_MONDAY_PERIOD_SCHEDULE[],2,TRUE),
       VLOOKUP(Attendance!$G391,REGULAR_WEEK_SCHEDULE[],6,TRUE)),
IF(WEEKDAY($J391) = 3,
       IF(COUNTIF(FINALS_WEEK_TUESDAY_DATE[],Attendance!$J391) &gt; 0, VLOOKUP(Attendance!$G391,FINALS_WEEK_TUESDAY_PERIOD_SCHEDULE[],2,TRUE),
       VLOOKUP(Attendance!$G391,REGULAR_WEEK_SCHEDULE[[Tuesday]:[Period]],5,TRUE)),
IF(WEEKDAY(Attendance!$J391) = 4,
        IF(COUNTIF(BLOCK_WEDNESDAY_DATES[],Attendance!$J391) &gt; 0, VLOOKUP(Attendance!$G391,BLOCK_WEDNESDAY_PERIOD_SCHEDULE[],2,TRUE),
        IF(COUNTIF(FINALS_WEEK_WEDNESDAY_DATE[],Attendance!$J391) &gt; 0, VLOOKUP(Attendance!$G391,FINALS_WEEK_WEDNESDAY_PERIOD_SCHEDULE[],2,TRUE),
       VLOOKUP(Attendance!$G391,REGULAR_WEEK_SCHEDULE[[Wednesday]:[Period]],4,TRUE))),
IF(WEEKDAY($J391) = 5,
       IF(COUNTIF(BLOCK_THURSDAY_DATES[],Attendance!$J391) &gt; 0, VLOOKUP(Attendance!$G391,BLOCK_THURSDAY_PERIOD_SCHEDULE[],2,TRUE),
       IF(COUNTIF(FINALS_WEEK_THURSDAY_DATE[],Attendance!$J391) &gt; 0, VLOOKUP(Attendance!$G391,FINALS_WEEK_THURSDAY_PERIOD_SCHEDULE[],2,TRUE),
       VLOOKUP(Attendance!$G391,REGULAR_WEEK_SCHEDULE[[Thursday]:[Period]],3,TRUE))),
IF(WEEKDAY(Attendance!$J391) = 6,
       IF(COUNTIF(FINALS_WEEK_FRIDAY_DATE[],Attendance!$J391) &gt; 0, VLOOKUP(Attendance!$G391,FINALS_WEEK_FRIDAY_PERIOD_SCHEDULE[],2,TRUE),
       VLOOKUP(Attendance!$G391,REGULAR_WEEK_SCHEDULE[[Friday]:[Period]],2,TRUE))))))))))</f>
        <v/>
      </c>
      <c r="J391" s="41" t="str">
        <f t="shared" ca="1" si="20"/>
        <v/>
      </c>
      <c r="K391" s="41" t="str">
        <f>IF($A391 &lt;&gt; "",VLOOKUP($A391,'Student reference sheet'!$A$2:$V$2329, 7,FALSE), "")</f>
        <v/>
      </c>
      <c r="L391" s="30" t="str">
        <f>IF($A391 ="", "", VLOOKUP($A391, 'Student reference sheet'!$A$2:$Z$2603,23,FALSE))</f>
        <v/>
      </c>
      <c r="M391" s="30" t="str">
        <f>IF($A391 ="", "", VLOOKUP($A391, 'Student reference sheet'!$A$2:$Z$2603,24,FALSE))</f>
        <v/>
      </c>
      <c r="N391" s="30" t="str">
        <f>IF($A391 ="", "", VLOOKUP($A391, 'Student reference sheet'!$A$2:$Z$2603,26,FALSE))</f>
        <v/>
      </c>
      <c r="O391" s="30" t="str">
        <f>IF($A391 ="", "", VLOOKUP($A391, 'Student reference sheet'!$A$2:$Z$2603,25,FALSE))</f>
        <v/>
      </c>
      <c r="P391" s="39" t="str">
        <f>IF($A391 = "", "", IF(OR(VLOOKUP($A391,'Student reference sheet'!$A$2:$V$2400,8,FALSE) = "R",  VLOOKUP($A391,'Student reference sheet'!$A$2:$V$2400,8,FALSE) = "L"), "X", ""))</f>
        <v/>
      </c>
      <c r="Q391" s="39" t="str">
        <f>IF($A391 ="", "", VLOOKUP($A391, 'Student reference sheet'!$A$2:$V$2603,22,FALSE))</f>
        <v/>
      </c>
      <c r="R391" s="39" t="str">
        <f>IF($A391 &lt;&gt; "",VLOOKUP($A391,'Student reference sheet'!$A$2:$V$2329, 5,FALSE), "")</f>
        <v/>
      </c>
      <c r="S391" s="39" t="str">
        <f>IF($A391 &lt;&gt; "",VLOOKUP($A391,'Student reference sheet'!$A$2:$V$2329, 6,FALSE), "")</f>
        <v/>
      </c>
      <c r="T391" s="30" t="str">
        <f>IF($A391 = "","",
IF(VLOOKUP($A391,'Student reference sheet'!$A$2:$V$2329, 10,FALSE) = "Y", "Hispanic",
IF(VLOOKUP($A391,'Student reference sheet'!$A$2:$V$2329,11,FALSE) &lt;&gt; "",
IF(VLOOKUP($A391,'Student reference sheet'!$A$2:$V$2329,11,FALSE) = "UNK", "Unknown", VLOOKUP(VALUE(VLOOKUP($A391,'Student reference sheet'!$A$2:$V$2329,11,FALSE)),'Ethnicity Reference'!$A$2:$B$22,2,FALSE)),
IF(VLOOKUP($A391,'Student reference sheet'!$A$2:$V$2329,9,FALSE) &lt;&gt; "", VLOOKUP(VALUE(VLOOKUP($A391,'Student reference sheet'!$A$2:$V$2329,9,FALSE)),'Ethnicity Reference'!$A$2:$B$22,2,FALSE),"Unknown"))))</f>
        <v/>
      </c>
      <c r="U391" s="35"/>
    </row>
    <row r="392" spans="1:21" ht="15.75">
      <c r="A392" s="47"/>
      <c r="B392" s="33"/>
      <c r="C392" s="39" t="str">
        <f>IF($A392 &lt;&gt; "",VLOOKUP($A392,'Student reference sheet'!$A$2:$V$2329, 3,FALSE), "")</f>
        <v/>
      </c>
      <c r="D392" s="39" t="str">
        <f>IF($A392 &lt;&gt; "",VLOOKUP($A392,'Student reference sheet'!$A$2:$V$2329, 2,FALSE), "")</f>
        <v/>
      </c>
      <c r="E392" s="35"/>
      <c r="F392" s="34"/>
      <c r="G392" s="40" t="str">
        <f t="shared" ca="1" si="18"/>
        <v/>
      </c>
      <c r="H392" s="40" t="str">
        <f t="shared" ca="1" si="19"/>
        <v/>
      </c>
      <c r="I392" s="36" t="str">
        <f>IF($A392 = "", "",
IF(COUNTIF(MINIMUM_DAY_DATES[], Attendance!J392) &gt; 0, VLOOKUP(Attendance!$G392,MINIMUM_DAY_PERIOD_SCHEDULE[], 2,TRUE),
IF(COUNTIF(RALLY_DATES[], Attendance!J392) &gt; 0, VLOOKUP(Attendance!$G392,RALLY_PERIOD_SCHEDULE[], 2,TRUE),
IF(WEEKDAY(Attendance!$J392) = 2,
       IF(COUNTIF(FINALS_WEEK_MONDAY_DATE[],Attendance!$J392) &gt; 0, VLOOKUP(Attendance!$G392,FINALS_WEEK_MONDAY_PERIOD_SCHEDULE[],2,TRUE),
       VLOOKUP(Attendance!$G392,REGULAR_WEEK_SCHEDULE[],6,TRUE)),
IF(WEEKDAY($J392) = 3,
       IF(COUNTIF(FINALS_WEEK_TUESDAY_DATE[],Attendance!$J392) &gt; 0, VLOOKUP(Attendance!$G392,FINALS_WEEK_TUESDAY_PERIOD_SCHEDULE[],2,TRUE),
       VLOOKUP(Attendance!$G392,REGULAR_WEEK_SCHEDULE[[Tuesday]:[Period]],5,TRUE)),
IF(WEEKDAY(Attendance!$J392) = 4,
        IF(COUNTIF(BLOCK_WEDNESDAY_DATES[],Attendance!$J392) &gt; 0, VLOOKUP(Attendance!$G392,BLOCK_WEDNESDAY_PERIOD_SCHEDULE[],2,TRUE),
        IF(COUNTIF(FINALS_WEEK_WEDNESDAY_DATE[],Attendance!$J392) &gt; 0, VLOOKUP(Attendance!$G392,FINALS_WEEK_WEDNESDAY_PERIOD_SCHEDULE[],2,TRUE),
       VLOOKUP(Attendance!$G392,REGULAR_WEEK_SCHEDULE[[Wednesday]:[Period]],4,TRUE))),
IF(WEEKDAY($J392) = 5,
       IF(COUNTIF(BLOCK_THURSDAY_DATES[],Attendance!$J392) &gt; 0, VLOOKUP(Attendance!$G392,BLOCK_THURSDAY_PERIOD_SCHEDULE[],2,TRUE),
       IF(COUNTIF(FINALS_WEEK_THURSDAY_DATE[],Attendance!$J392) &gt; 0, VLOOKUP(Attendance!$G392,FINALS_WEEK_THURSDAY_PERIOD_SCHEDULE[],2,TRUE),
       VLOOKUP(Attendance!$G392,REGULAR_WEEK_SCHEDULE[[Thursday]:[Period]],3,TRUE))),
IF(WEEKDAY(Attendance!$J392) = 6,
       IF(COUNTIF(FINALS_WEEK_FRIDAY_DATE[],Attendance!$J392) &gt; 0, VLOOKUP(Attendance!$G392,FINALS_WEEK_FRIDAY_PERIOD_SCHEDULE[],2,TRUE),
       VLOOKUP(Attendance!$G392,REGULAR_WEEK_SCHEDULE[[Friday]:[Period]],2,TRUE))))))))))</f>
        <v/>
      </c>
      <c r="J392" s="41" t="str">
        <f t="shared" ca="1" si="20"/>
        <v/>
      </c>
      <c r="K392" s="41" t="str">
        <f>IF($A392 &lt;&gt; "",VLOOKUP($A392,'Student reference sheet'!$A$2:$V$2329, 7,FALSE), "")</f>
        <v/>
      </c>
      <c r="L392" s="30" t="str">
        <f>IF($A392 ="", "", VLOOKUP($A392, 'Student reference sheet'!$A$2:$Z$2603,23,FALSE))</f>
        <v/>
      </c>
      <c r="M392" s="30" t="str">
        <f>IF($A392 ="", "", VLOOKUP($A392, 'Student reference sheet'!$A$2:$Z$2603,24,FALSE))</f>
        <v/>
      </c>
      <c r="N392" s="30" t="str">
        <f>IF($A392 ="", "", VLOOKUP($A392, 'Student reference sheet'!$A$2:$Z$2603,26,FALSE))</f>
        <v/>
      </c>
      <c r="O392" s="30" t="str">
        <f>IF($A392 ="", "", VLOOKUP($A392, 'Student reference sheet'!$A$2:$Z$2603,25,FALSE))</f>
        <v/>
      </c>
      <c r="P392" s="39" t="str">
        <f>IF($A392 = "", "", IF(OR(VLOOKUP($A392,'Student reference sheet'!$A$2:$V$2400,8,FALSE) = "R",  VLOOKUP($A392,'Student reference sheet'!$A$2:$V$2400,8,FALSE) = "L"), "X", ""))</f>
        <v/>
      </c>
      <c r="Q392" s="39" t="str">
        <f>IF($A392 ="", "", VLOOKUP($A392, 'Student reference sheet'!$A$2:$V$2603,22,FALSE))</f>
        <v/>
      </c>
      <c r="R392" s="39" t="str">
        <f>IF($A392 &lt;&gt; "",VLOOKUP($A392,'Student reference sheet'!$A$2:$V$2329, 5,FALSE), "")</f>
        <v/>
      </c>
      <c r="S392" s="39" t="str">
        <f>IF($A392 &lt;&gt; "",VLOOKUP($A392,'Student reference sheet'!$A$2:$V$2329, 6,FALSE), "")</f>
        <v/>
      </c>
      <c r="T392" s="30" t="str">
        <f>IF($A392 = "","",
IF(VLOOKUP($A392,'Student reference sheet'!$A$2:$V$2329, 10,FALSE) = "Y", "Hispanic",
IF(VLOOKUP($A392,'Student reference sheet'!$A$2:$V$2329,11,FALSE) &lt;&gt; "",
IF(VLOOKUP($A392,'Student reference sheet'!$A$2:$V$2329,11,FALSE) = "UNK", "Unknown", VLOOKUP(VALUE(VLOOKUP($A392,'Student reference sheet'!$A$2:$V$2329,11,FALSE)),'Ethnicity Reference'!$A$2:$B$22,2,FALSE)),
IF(VLOOKUP($A392,'Student reference sheet'!$A$2:$V$2329,9,FALSE) &lt;&gt; "", VLOOKUP(VALUE(VLOOKUP($A392,'Student reference sheet'!$A$2:$V$2329,9,FALSE)),'Ethnicity Reference'!$A$2:$B$22,2,FALSE),"Unknown"))))</f>
        <v/>
      </c>
      <c r="U392" s="35"/>
    </row>
    <row r="393" spans="1:21" ht="15.75">
      <c r="A393" s="47"/>
      <c r="B393" s="33"/>
      <c r="C393" s="39" t="str">
        <f>IF($A393 &lt;&gt; "",VLOOKUP($A393,'Student reference sheet'!$A$2:$V$2329, 3,FALSE), "")</f>
        <v/>
      </c>
      <c r="D393" s="39" t="str">
        <f>IF($A393 &lt;&gt; "",VLOOKUP($A393,'Student reference sheet'!$A$2:$V$2329, 2,FALSE), "")</f>
        <v/>
      </c>
      <c r="E393" s="35"/>
      <c r="F393" s="34"/>
      <c r="G393" s="40" t="str">
        <f t="shared" ca="1" si="18"/>
        <v/>
      </c>
      <c r="H393" s="40" t="str">
        <f t="shared" ca="1" si="19"/>
        <v/>
      </c>
      <c r="I393" s="36" t="str">
        <f>IF($A393 = "", "",
IF(COUNTIF(MINIMUM_DAY_DATES[], Attendance!J393) &gt; 0, VLOOKUP(Attendance!$G393,MINIMUM_DAY_PERIOD_SCHEDULE[], 2,TRUE),
IF(COUNTIF(RALLY_DATES[], Attendance!J393) &gt; 0, VLOOKUP(Attendance!$G393,RALLY_PERIOD_SCHEDULE[], 2,TRUE),
IF(WEEKDAY(Attendance!$J393) = 2,
       IF(COUNTIF(FINALS_WEEK_MONDAY_DATE[],Attendance!$J393) &gt; 0, VLOOKUP(Attendance!$G393,FINALS_WEEK_MONDAY_PERIOD_SCHEDULE[],2,TRUE),
       VLOOKUP(Attendance!$G393,REGULAR_WEEK_SCHEDULE[],6,TRUE)),
IF(WEEKDAY($J393) = 3,
       IF(COUNTIF(FINALS_WEEK_TUESDAY_DATE[],Attendance!$J393) &gt; 0, VLOOKUP(Attendance!$G393,FINALS_WEEK_TUESDAY_PERIOD_SCHEDULE[],2,TRUE),
       VLOOKUP(Attendance!$G393,REGULAR_WEEK_SCHEDULE[[Tuesday]:[Period]],5,TRUE)),
IF(WEEKDAY(Attendance!$J393) = 4,
        IF(COUNTIF(BLOCK_WEDNESDAY_DATES[],Attendance!$J393) &gt; 0, VLOOKUP(Attendance!$G393,BLOCK_WEDNESDAY_PERIOD_SCHEDULE[],2,TRUE),
        IF(COUNTIF(FINALS_WEEK_WEDNESDAY_DATE[],Attendance!$J393) &gt; 0, VLOOKUP(Attendance!$G393,FINALS_WEEK_WEDNESDAY_PERIOD_SCHEDULE[],2,TRUE),
       VLOOKUP(Attendance!$G393,REGULAR_WEEK_SCHEDULE[[Wednesday]:[Period]],4,TRUE))),
IF(WEEKDAY($J393) = 5,
       IF(COUNTIF(BLOCK_THURSDAY_DATES[],Attendance!$J393) &gt; 0, VLOOKUP(Attendance!$G393,BLOCK_THURSDAY_PERIOD_SCHEDULE[],2,TRUE),
       IF(COUNTIF(FINALS_WEEK_THURSDAY_DATE[],Attendance!$J393) &gt; 0, VLOOKUP(Attendance!$G393,FINALS_WEEK_THURSDAY_PERIOD_SCHEDULE[],2,TRUE),
       VLOOKUP(Attendance!$G393,REGULAR_WEEK_SCHEDULE[[Thursday]:[Period]],3,TRUE))),
IF(WEEKDAY(Attendance!$J393) = 6,
       IF(COUNTIF(FINALS_WEEK_FRIDAY_DATE[],Attendance!$J393) &gt; 0, VLOOKUP(Attendance!$G393,FINALS_WEEK_FRIDAY_PERIOD_SCHEDULE[],2,TRUE),
       VLOOKUP(Attendance!$G393,REGULAR_WEEK_SCHEDULE[[Friday]:[Period]],2,TRUE))))))))))</f>
        <v/>
      </c>
      <c r="J393" s="41" t="str">
        <f t="shared" ca="1" si="20"/>
        <v/>
      </c>
      <c r="K393" s="41" t="str">
        <f>IF($A393 &lt;&gt; "",VLOOKUP($A393,'Student reference sheet'!$A$2:$V$2329, 7,FALSE), "")</f>
        <v/>
      </c>
      <c r="L393" s="30" t="str">
        <f>IF($A393 ="", "", VLOOKUP($A393, 'Student reference sheet'!$A$2:$Z$2603,23,FALSE))</f>
        <v/>
      </c>
      <c r="M393" s="30" t="str">
        <f>IF($A393 ="", "", VLOOKUP($A393, 'Student reference sheet'!$A$2:$Z$2603,24,FALSE))</f>
        <v/>
      </c>
      <c r="N393" s="30" t="str">
        <f>IF($A393 ="", "", VLOOKUP($A393, 'Student reference sheet'!$A$2:$Z$2603,26,FALSE))</f>
        <v/>
      </c>
      <c r="O393" s="30" t="str">
        <f>IF($A393 ="", "", VLOOKUP($A393, 'Student reference sheet'!$A$2:$Z$2603,25,FALSE))</f>
        <v/>
      </c>
      <c r="P393" s="39" t="str">
        <f>IF($A393 = "", "", IF(OR(VLOOKUP($A393,'Student reference sheet'!$A$2:$V$2400,8,FALSE) = "R",  VLOOKUP($A393,'Student reference sheet'!$A$2:$V$2400,8,FALSE) = "L"), "X", ""))</f>
        <v/>
      </c>
      <c r="Q393" s="39" t="str">
        <f>IF($A393 ="", "", VLOOKUP($A393, 'Student reference sheet'!$A$2:$V$2603,22,FALSE))</f>
        <v/>
      </c>
      <c r="R393" s="39" t="str">
        <f>IF($A393 &lt;&gt; "",VLOOKUP($A393,'Student reference sheet'!$A$2:$V$2329, 5,FALSE), "")</f>
        <v/>
      </c>
      <c r="S393" s="39" t="str">
        <f>IF($A393 &lt;&gt; "",VLOOKUP($A393,'Student reference sheet'!$A$2:$V$2329, 6,FALSE), "")</f>
        <v/>
      </c>
      <c r="T393" s="30" t="str">
        <f>IF($A393 = "","",
IF(VLOOKUP($A393,'Student reference sheet'!$A$2:$V$2329, 10,FALSE) = "Y", "Hispanic",
IF(VLOOKUP($A393,'Student reference sheet'!$A$2:$V$2329,11,FALSE) &lt;&gt; "",
IF(VLOOKUP($A393,'Student reference sheet'!$A$2:$V$2329,11,FALSE) = "UNK", "Unknown", VLOOKUP(VALUE(VLOOKUP($A393,'Student reference sheet'!$A$2:$V$2329,11,FALSE)),'Ethnicity Reference'!$A$2:$B$22,2,FALSE)),
IF(VLOOKUP($A393,'Student reference sheet'!$A$2:$V$2329,9,FALSE) &lt;&gt; "", VLOOKUP(VALUE(VLOOKUP($A393,'Student reference sheet'!$A$2:$V$2329,9,FALSE)),'Ethnicity Reference'!$A$2:$B$22,2,FALSE),"Unknown"))))</f>
        <v/>
      </c>
      <c r="U393" s="35"/>
    </row>
    <row r="394" spans="1:21" ht="15.75">
      <c r="A394" s="47"/>
      <c r="B394" s="33"/>
      <c r="C394" s="39" t="str">
        <f>IF($A394 &lt;&gt; "",VLOOKUP($A394,'Student reference sheet'!$A$2:$V$2329, 3,FALSE), "")</f>
        <v/>
      </c>
      <c r="D394" s="39" t="str">
        <f>IF($A394 &lt;&gt; "",VLOOKUP($A394,'Student reference sheet'!$A$2:$V$2329, 2,FALSE), "")</f>
        <v/>
      </c>
      <c r="E394" s="35"/>
      <c r="F394" s="34"/>
      <c r="G394" s="40" t="str">
        <f t="shared" ref="G394:G457" ca="1" si="21">IF(A394 &lt;&gt;"", IF(G394 = "",NOW() - TODAY(), G394), "")</f>
        <v/>
      </c>
      <c r="H394" s="40" t="str">
        <f t="shared" ref="H394:H457" ca="1" si="22">IF(B394 &lt;&gt;"", IF(H394 = "",NOW() - TODAY(), H394), "")</f>
        <v/>
      </c>
      <c r="I394" s="36" t="str">
        <f>IF($A394 = "", "",
IF(COUNTIF(MINIMUM_DAY_DATES[], Attendance!J394) &gt; 0, VLOOKUP(Attendance!$G394,MINIMUM_DAY_PERIOD_SCHEDULE[], 2,TRUE),
IF(COUNTIF(RALLY_DATES[], Attendance!J394) &gt; 0, VLOOKUP(Attendance!$G394,RALLY_PERIOD_SCHEDULE[], 2,TRUE),
IF(WEEKDAY(Attendance!$J394) = 2,
       IF(COUNTIF(FINALS_WEEK_MONDAY_DATE[],Attendance!$J394) &gt; 0, VLOOKUP(Attendance!$G394,FINALS_WEEK_MONDAY_PERIOD_SCHEDULE[],2,TRUE),
       VLOOKUP(Attendance!$G394,REGULAR_WEEK_SCHEDULE[],6,TRUE)),
IF(WEEKDAY($J394) = 3,
       IF(COUNTIF(FINALS_WEEK_TUESDAY_DATE[],Attendance!$J394) &gt; 0, VLOOKUP(Attendance!$G394,FINALS_WEEK_TUESDAY_PERIOD_SCHEDULE[],2,TRUE),
       VLOOKUP(Attendance!$G394,REGULAR_WEEK_SCHEDULE[[Tuesday]:[Period]],5,TRUE)),
IF(WEEKDAY(Attendance!$J394) = 4,
        IF(COUNTIF(BLOCK_WEDNESDAY_DATES[],Attendance!$J394) &gt; 0, VLOOKUP(Attendance!$G394,BLOCK_WEDNESDAY_PERIOD_SCHEDULE[],2,TRUE),
        IF(COUNTIF(FINALS_WEEK_WEDNESDAY_DATE[],Attendance!$J394) &gt; 0, VLOOKUP(Attendance!$G394,FINALS_WEEK_WEDNESDAY_PERIOD_SCHEDULE[],2,TRUE),
       VLOOKUP(Attendance!$G394,REGULAR_WEEK_SCHEDULE[[Wednesday]:[Period]],4,TRUE))),
IF(WEEKDAY($J394) = 5,
       IF(COUNTIF(BLOCK_THURSDAY_DATES[],Attendance!$J394) &gt; 0, VLOOKUP(Attendance!$G394,BLOCK_THURSDAY_PERIOD_SCHEDULE[],2,TRUE),
       IF(COUNTIF(FINALS_WEEK_THURSDAY_DATE[],Attendance!$J394) &gt; 0, VLOOKUP(Attendance!$G394,FINALS_WEEK_THURSDAY_PERIOD_SCHEDULE[],2,TRUE),
       VLOOKUP(Attendance!$G394,REGULAR_WEEK_SCHEDULE[[Thursday]:[Period]],3,TRUE))),
IF(WEEKDAY(Attendance!$J394) = 6,
       IF(COUNTIF(FINALS_WEEK_FRIDAY_DATE[],Attendance!$J394) &gt; 0, VLOOKUP(Attendance!$G394,FINALS_WEEK_FRIDAY_PERIOD_SCHEDULE[],2,TRUE),
       VLOOKUP(Attendance!$G394,REGULAR_WEEK_SCHEDULE[[Friday]:[Period]],2,TRUE))))))))))</f>
        <v/>
      </c>
      <c r="J394" s="41" t="str">
        <f t="shared" ref="J394:J457" ca="1" si="23">IF(A394 &lt;&gt;"", IF(J394 = "",TODAY(), J394), "")</f>
        <v/>
      </c>
      <c r="K394" s="41" t="str">
        <f>IF($A394 &lt;&gt; "",VLOOKUP($A394,'Student reference sheet'!$A$2:$V$2329, 7,FALSE), "")</f>
        <v/>
      </c>
      <c r="L394" s="30" t="str">
        <f>IF($A394 ="", "", VLOOKUP($A394, 'Student reference sheet'!$A$2:$Z$2603,23,FALSE))</f>
        <v/>
      </c>
      <c r="M394" s="30" t="str">
        <f>IF($A394 ="", "", VLOOKUP($A394, 'Student reference sheet'!$A$2:$Z$2603,24,FALSE))</f>
        <v/>
      </c>
      <c r="N394" s="30" t="str">
        <f>IF($A394 ="", "", VLOOKUP($A394, 'Student reference sheet'!$A$2:$Z$2603,26,FALSE))</f>
        <v/>
      </c>
      <c r="O394" s="30" t="str">
        <f>IF($A394 ="", "", VLOOKUP($A394, 'Student reference sheet'!$A$2:$Z$2603,25,FALSE))</f>
        <v/>
      </c>
      <c r="P394" s="39" t="str">
        <f>IF($A394 = "", "", IF(OR(VLOOKUP($A394,'Student reference sheet'!$A$2:$V$2400,8,FALSE) = "R",  VLOOKUP($A394,'Student reference sheet'!$A$2:$V$2400,8,FALSE) = "L"), "X", ""))</f>
        <v/>
      </c>
      <c r="Q394" s="39" t="str">
        <f>IF($A394 ="", "", VLOOKUP($A394, 'Student reference sheet'!$A$2:$V$2603,22,FALSE))</f>
        <v/>
      </c>
      <c r="R394" s="39" t="str">
        <f>IF($A394 &lt;&gt; "",VLOOKUP($A394,'Student reference sheet'!$A$2:$V$2329, 5,FALSE), "")</f>
        <v/>
      </c>
      <c r="S394" s="39" t="str">
        <f>IF($A394 &lt;&gt; "",VLOOKUP($A394,'Student reference sheet'!$A$2:$V$2329, 6,FALSE), "")</f>
        <v/>
      </c>
      <c r="T394" s="30" t="str">
        <f>IF($A394 = "","",
IF(VLOOKUP($A394,'Student reference sheet'!$A$2:$V$2329, 10,FALSE) = "Y", "Hispanic",
IF(VLOOKUP($A394,'Student reference sheet'!$A$2:$V$2329,11,FALSE) &lt;&gt; "",
IF(VLOOKUP($A394,'Student reference sheet'!$A$2:$V$2329,11,FALSE) = "UNK", "Unknown", VLOOKUP(VALUE(VLOOKUP($A394,'Student reference sheet'!$A$2:$V$2329,11,FALSE)),'Ethnicity Reference'!$A$2:$B$22,2,FALSE)),
IF(VLOOKUP($A394,'Student reference sheet'!$A$2:$V$2329,9,FALSE) &lt;&gt; "", VLOOKUP(VALUE(VLOOKUP($A394,'Student reference sheet'!$A$2:$V$2329,9,FALSE)),'Ethnicity Reference'!$A$2:$B$22,2,FALSE),"Unknown"))))</f>
        <v/>
      </c>
      <c r="U394" s="35"/>
    </row>
    <row r="395" spans="1:21" ht="15.75">
      <c r="A395" s="47"/>
      <c r="B395" s="33"/>
      <c r="C395" s="39" t="str">
        <f>IF($A395 &lt;&gt; "",VLOOKUP($A395,'Student reference sheet'!$A$2:$V$2329, 3,FALSE), "")</f>
        <v/>
      </c>
      <c r="D395" s="39" t="str">
        <f>IF($A395 &lt;&gt; "",VLOOKUP($A395,'Student reference sheet'!$A$2:$V$2329, 2,FALSE), "")</f>
        <v/>
      </c>
      <c r="E395" s="35"/>
      <c r="F395" s="34"/>
      <c r="G395" s="40" t="str">
        <f t="shared" ca="1" si="21"/>
        <v/>
      </c>
      <c r="H395" s="40" t="str">
        <f t="shared" ca="1" si="22"/>
        <v/>
      </c>
      <c r="I395" s="36" t="str">
        <f>IF($A395 = "", "",
IF(COUNTIF(MINIMUM_DAY_DATES[], Attendance!J395) &gt; 0, VLOOKUP(Attendance!$G395,MINIMUM_DAY_PERIOD_SCHEDULE[], 2,TRUE),
IF(COUNTIF(RALLY_DATES[], Attendance!J395) &gt; 0, VLOOKUP(Attendance!$G395,RALLY_PERIOD_SCHEDULE[], 2,TRUE),
IF(WEEKDAY(Attendance!$J395) = 2,
       IF(COUNTIF(FINALS_WEEK_MONDAY_DATE[],Attendance!$J395) &gt; 0, VLOOKUP(Attendance!$G395,FINALS_WEEK_MONDAY_PERIOD_SCHEDULE[],2,TRUE),
       VLOOKUP(Attendance!$G395,REGULAR_WEEK_SCHEDULE[],6,TRUE)),
IF(WEEKDAY($J395) = 3,
       IF(COUNTIF(FINALS_WEEK_TUESDAY_DATE[],Attendance!$J395) &gt; 0, VLOOKUP(Attendance!$G395,FINALS_WEEK_TUESDAY_PERIOD_SCHEDULE[],2,TRUE),
       VLOOKUP(Attendance!$G395,REGULAR_WEEK_SCHEDULE[[Tuesday]:[Period]],5,TRUE)),
IF(WEEKDAY(Attendance!$J395) = 4,
        IF(COUNTIF(BLOCK_WEDNESDAY_DATES[],Attendance!$J395) &gt; 0, VLOOKUP(Attendance!$G395,BLOCK_WEDNESDAY_PERIOD_SCHEDULE[],2,TRUE),
        IF(COUNTIF(FINALS_WEEK_WEDNESDAY_DATE[],Attendance!$J395) &gt; 0, VLOOKUP(Attendance!$G395,FINALS_WEEK_WEDNESDAY_PERIOD_SCHEDULE[],2,TRUE),
       VLOOKUP(Attendance!$G395,REGULAR_WEEK_SCHEDULE[[Wednesday]:[Period]],4,TRUE))),
IF(WEEKDAY($J395) = 5,
       IF(COUNTIF(BLOCK_THURSDAY_DATES[],Attendance!$J395) &gt; 0, VLOOKUP(Attendance!$G395,BLOCK_THURSDAY_PERIOD_SCHEDULE[],2,TRUE),
       IF(COUNTIF(FINALS_WEEK_THURSDAY_DATE[],Attendance!$J395) &gt; 0, VLOOKUP(Attendance!$G395,FINALS_WEEK_THURSDAY_PERIOD_SCHEDULE[],2,TRUE),
       VLOOKUP(Attendance!$G395,REGULAR_WEEK_SCHEDULE[[Thursday]:[Period]],3,TRUE))),
IF(WEEKDAY(Attendance!$J395) = 6,
       IF(COUNTIF(FINALS_WEEK_FRIDAY_DATE[],Attendance!$J395) &gt; 0, VLOOKUP(Attendance!$G395,FINALS_WEEK_FRIDAY_PERIOD_SCHEDULE[],2,TRUE),
       VLOOKUP(Attendance!$G395,REGULAR_WEEK_SCHEDULE[[Friday]:[Period]],2,TRUE))))))))))</f>
        <v/>
      </c>
      <c r="J395" s="41" t="str">
        <f t="shared" ca="1" si="23"/>
        <v/>
      </c>
      <c r="K395" s="41" t="str">
        <f>IF($A395 &lt;&gt; "",VLOOKUP($A395,'Student reference sheet'!$A$2:$V$2329, 7,FALSE), "")</f>
        <v/>
      </c>
      <c r="L395" s="30" t="str">
        <f>IF($A395 ="", "", VLOOKUP($A395, 'Student reference sheet'!$A$2:$Z$2603,23,FALSE))</f>
        <v/>
      </c>
      <c r="M395" s="30" t="str">
        <f>IF($A395 ="", "", VLOOKUP($A395, 'Student reference sheet'!$A$2:$Z$2603,24,FALSE))</f>
        <v/>
      </c>
      <c r="N395" s="30" t="str">
        <f>IF($A395 ="", "", VLOOKUP($A395, 'Student reference sheet'!$A$2:$Z$2603,26,FALSE))</f>
        <v/>
      </c>
      <c r="O395" s="30" t="str">
        <f>IF($A395 ="", "", VLOOKUP($A395, 'Student reference sheet'!$A$2:$Z$2603,25,FALSE))</f>
        <v/>
      </c>
      <c r="P395" s="39" t="str">
        <f>IF($A395 = "", "", IF(OR(VLOOKUP($A395,'Student reference sheet'!$A$2:$V$2400,8,FALSE) = "R",  VLOOKUP($A395,'Student reference sheet'!$A$2:$V$2400,8,FALSE) = "L"), "X", ""))</f>
        <v/>
      </c>
      <c r="Q395" s="39" t="str">
        <f>IF($A395 ="", "", VLOOKUP($A395, 'Student reference sheet'!$A$2:$V$2603,22,FALSE))</f>
        <v/>
      </c>
      <c r="R395" s="39" t="str">
        <f>IF($A395 &lt;&gt; "",VLOOKUP($A395,'Student reference sheet'!$A$2:$V$2329, 5,FALSE), "")</f>
        <v/>
      </c>
      <c r="S395" s="39" t="str">
        <f>IF($A395 &lt;&gt; "",VLOOKUP($A395,'Student reference sheet'!$A$2:$V$2329, 6,FALSE), "")</f>
        <v/>
      </c>
      <c r="T395" s="30" t="str">
        <f>IF($A395 = "","",
IF(VLOOKUP($A395,'Student reference sheet'!$A$2:$V$2329, 10,FALSE) = "Y", "Hispanic",
IF(VLOOKUP($A395,'Student reference sheet'!$A$2:$V$2329,11,FALSE) &lt;&gt; "",
IF(VLOOKUP($A395,'Student reference sheet'!$A$2:$V$2329,11,FALSE) = "UNK", "Unknown", VLOOKUP(VALUE(VLOOKUP($A395,'Student reference sheet'!$A$2:$V$2329,11,FALSE)),'Ethnicity Reference'!$A$2:$B$22,2,FALSE)),
IF(VLOOKUP($A395,'Student reference sheet'!$A$2:$V$2329,9,FALSE) &lt;&gt; "", VLOOKUP(VALUE(VLOOKUP($A395,'Student reference sheet'!$A$2:$V$2329,9,FALSE)),'Ethnicity Reference'!$A$2:$B$22,2,FALSE),"Unknown"))))</f>
        <v/>
      </c>
      <c r="U395" s="35"/>
    </row>
    <row r="396" spans="1:21" ht="15.75">
      <c r="A396" s="47"/>
      <c r="B396" s="33"/>
      <c r="C396" s="39" t="str">
        <f>IF($A396 &lt;&gt; "",VLOOKUP($A396,'Student reference sheet'!$A$2:$V$2329, 3,FALSE), "")</f>
        <v/>
      </c>
      <c r="D396" s="39" t="str">
        <f>IF($A396 &lt;&gt; "",VLOOKUP($A396,'Student reference sheet'!$A$2:$V$2329, 2,FALSE), "")</f>
        <v/>
      </c>
      <c r="E396" s="35"/>
      <c r="F396" s="34"/>
      <c r="G396" s="40" t="str">
        <f t="shared" ca="1" si="21"/>
        <v/>
      </c>
      <c r="H396" s="40" t="str">
        <f t="shared" ca="1" si="22"/>
        <v/>
      </c>
      <c r="I396" s="36" t="str">
        <f>IF($A396 = "", "",
IF(COUNTIF(MINIMUM_DAY_DATES[], Attendance!J396) &gt; 0, VLOOKUP(Attendance!$G396,MINIMUM_DAY_PERIOD_SCHEDULE[], 2,TRUE),
IF(COUNTIF(RALLY_DATES[], Attendance!J396) &gt; 0, VLOOKUP(Attendance!$G396,RALLY_PERIOD_SCHEDULE[], 2,TRUE),
IF(WEEKDAY(Attendance!$J396) = 2,
       IF(COUNTIF(FINALS_WEEK_MONDAY_DATE[],Attendance!$J396) &gt; 0, VLOOKUP(Attendance!$G396,FINALS_WEEK_MONDAY_PERIOD_SCHEDULE[],2,TRUE),
       VLOOKUP(Attendance!$G396,REGULAR_WEEK_SCHEDULE[],6,TRUE)),
IF(WEEKDAY($J396) = 3,
       IF(COUNTIF(FINALS_WEEK_TUESDAY_DATE[],Attendance!$J396) &gt; 0, VLOOKUP(Attendance!$G396,FINALS_WEEK_TUESDAY_PERIOD_SCHEDULE[],2,TRUE),
       VLOOKUP(Attendance!$G396,REGULAR_WEEK_SCHEDULE[[Tuesday]:[Period]],5,TRUE)),
IF(WEEKDAY(Attendance!$J396) = 4,
        IF(COUNTIF(BLOCK_WEDNESDAY_DATES[],Attendance!$J396) &gt; 0, VLOOKUP(Attendance!$G396,BLOCK_WEDNESDAY_PERIOD_SCHEDULE[],2,TRUE),
        IF(COUNTIF(FINALS_WEEK_WEDNESDAY_DATE[],Attendance!$J396) &gt; 0, VLOOKUP(Attendance!$G396,FINALS_WEEK_WEDNESDAY_PERIOD_SCHEDULE[],2,TRUE),
       VLOOKUP(Attendance!$G396,REGULAR_WEEK_SCHEDULE[[Wednesday]:[Period]],4,TRUE))),
IF(WEEKDAY($J396) = 5,
       IF(COUNTIF(BLOCK_THURSDAY_DATES[],Attendance!$J396) &gt; 0, VLOOKUP(Attendance!$G396,BLOCK_THURSDAY_PERIOD_SCHEDULE[],2,TRUE),
       IF(COUNTIF(FINALS_WEEK_THURSDAY_DATE[],Attendance!$J396) &gt; 0, VLOOKUP(Attendance!$G396,FINALS_WEEK_THURSDAY_PERIOD_SCHEDULE[],2,TRUE),
       VLOOKUP(Attendance!$G396,REGULAR_WEEK_SCHEDULE[[Thursday]:[Period]],3,TRUE))),
IF(WEEKDAY(Attendance!$J396) = 6,
       IF(COUNTIF(FINALS_WEEK_FRIDAY_DATE[],Attendance!$J396) &gt; 0, VLOOKUP(Attendance!$G396,FINALS_WEEK_FRIDAY_PERIOD_SCHEDULE[],2,TRUE),
       VLOOKUP(Attendance!$G396,REGULAR_WEEK_SCHEDULE[[Friday]:[Period]],2,TRUE))))))))))</f>
        <v/>
      </c>
      <c r="J396" s="41" t="str">
        <f t="shared" ca="1" si="23"/>
        <v/>
      </c>
      <c r="K396" s="41" t="str">
        <f>IF($A396 &lt;&gt; "",VLOOKUP($A396,'Student reference sheet'!$A$2:$V$2329, 7,FALSE), "")</f>
        <v/>
      </c>
      <c r="L396" s="30" t="str">
        <f>IF($A396 ="", "", VLOOKUP($A396, 'Student reference sheet'!$A$2:$Z$2603,23,FALSE))</f>
        <v/>
      </c>
      <c r="M396" s="30" t="str">
        <f>IF($A396 ="", "", VLOOKUP($A396, 'Student reference sheet'!$A$2:$Z$2603,24,FALSE))</f>
        <v/>
      </c>
      <c r="N396" s="30" t="str">
        <f>IF($A396 ="", "", VLOOKUP($A396, 'Student reference sheet'!$A$2:$Z$2603,26,FALSE))</f>
        <v/>
      </c>
      <c r="O396" s="30" t="str">
        <f>IF($A396 ="", "", VLOOKUP($A396, 'Student reference sheet'!$A$2:$Z$2603,25,FALSE))</f>
        <v/>
      </c>
      <c r="P396" s="39" t="str">
        <f>IF($A396 = "", "", IF(OR(VLOOKUP($A396,'Student reference sheet'!$A$2:$V$2400,8,FALSE) = "R",  VLOOKUP($A396,'Student reference sheet'!$A$2:$V$2400,8,FALSE) = "L"), "X", ""))</f>
        <v/>
      </c>
      <c r="Q396" s="39" t="str">
        <f>IF($A396 ="", "", VLOOKUP($A396, 'Student reference sheet'!$A$2:$V$2603,22,FALSE))</f>
        <v/>
      </c>
      <c r="R396" s="39" t="str">
        <f>IF($A396 &lt;&gt; "",VLOOKUP($A396,'Student reference sheet'!$A$2:$V$2329, 5,FALSE), "")</f>
        <v/>
      </c>
      <c r="S396" s="39" t="str">
        <f>IF($A396 &lt;&gt; "",VLOOKUP($A396,'Student reference sheet'!$A$2:$V$2329, 6,FALSE), "")</f>
        <v/>
      </c>
      <c r="T396" s="30" t="str">
        <f>IF($A396 = "","",
IF(VLOOKUP($A396,'Student reference sheet'!$A$2:$V$2329, 10,FALSE) = "Y", "Hispanic",
IF(VLOOKUP($A396,'Student reference sheet'!$A$2:$V$2329,11,FALSE) &lt;&gt; "",
IF(VLOOKUP($A396,'Student reference sheet'!$A$2:$V$2329,11,FALSE) = "UNK", "Unknown", VLOOKUP(VALUE(VLOOKUP($A396,'Student reference sheet'!$A$2:$V$2329,11,FALSE)),'Ethnicity Reference'!$A$2:$B$22,2,FALSE)),
IF(VLOOKUP($A396,'Student reference sheet'!$A$2:$V$2329,9,FALSE) &lt;&gt; "", VLOOKUP(VALUE(VLOOKUP($A396,'Student reference sheet'!$A$2:$V$2329,9,FALSE)),'Ethnicity Reference'!$A$2:$B$22,2,FALSE),"Unknown"))))</f>
        <v/>
      </c>
      <c r="U396" s="35"/>
    </row>
    <row r="397" spans="1:21" ht="15.75">
      <c r="A397" s="47"/>
      <c r="B397" s="33"/>
      <c r="C397" s="39" t="str">
        <f>IF($A397 &lt;&gt; "",VLOOKUP($A397,'Student reference sheet'!$A$2:$V$2329, 3,FALSE), "")</f>
        <v/>
      </c>
      <c r="D397" s="39" t="str">
        <f>IF($A397 &lt;&gt; "",VLOOKUP($A397,'Student reference sheet'!$A$2:$V$2329, 2,FALSE), "")</f>
        <v/>
      </c>
      <c r="E397" s="35"/>
      <c r="F397" s="34"/>
      <c r="G397" s="40" t="str">
        <f t="shared" ca="1" si="21"/>
        <v/>
      </c>
      <c r="H397" s="40" t="str">
        <f t="shared" ca="1" si="22"/>
        <v/>
      </c>
      <c r="I397" s="36" t="str">
        <f>IF($A397 = "", "",
IF(COUNTIF(MINIMUM_DAY_DATES[], Attendance!J397) &gt; 0, VLOOKUP(Attendance!$G397,MINIMUM_DAY_PERIOD_SCHEDULE[], 2,TRUE),
IF(COUNTIF(RALLY_DATES[], Attendance!J397) &gt; 0, VLOOKUP(Attendance!$G397,RALLY_PERIOD_SCHEDULE[], 2,TRUE),
IF(WEEKDAY(Attendance!$J397) = 2,
       IF(COUNTIF(FINALS_WEEK_MONDAY_DATE[],Attendance!$J397) &gt; 0, VLOOKUP(Attendance!$G397,FINALS_WEEK_MONDAY_PERIOD_SCHEDULE[],2,TRUE),
       VLOOKUP(Attendance!$G397,REGULAR_WEEK_SCHEDULE[],6,TRUE)),
IF(WEEKDAY($J397) = 3,
       IF(COUNTIF(FINALS_WEEK_TUESDAY_DATE[],Attendance!$J397) &gt; 0, VLOOKUP(Attendance!$G397,FINALS_WEEK_TUESDAY_PERIOD_SCHEDULE[],2,TRUE),
       VLOOKUP(Attendance!$G397,REGULAR_WEEK_SCHEDULE[[Tuesday]:[Period]],5,TRUE)),
IF(WEEKDAY(Attendance!$J397) = 4,
        IF(COUNTIF(BLOCK_WEDNESDAY_DATES[],Attendance!$J397) &gt; 0, VLOOKUP(Attendance!$G397,BLOCK_WEDNESDAY_PERIOD_SCHEDULE[],2,TRUE),
        IF(COUNTIF(FINALS_WEEK_WEDNESDAY_DATE[],Attendance!$J397) &gt; 0, VLOOKUP(Attendance!$G397,FINALS_WEEK_WEDNESDAY_PERIOD_SCHEDULE[],2,TRUE),
       VLOOKUP(Attendance!$G397,REGULAR_WEEK_SCHEDULE[[Wednesday]:[Period]],4,TRUE))),
IF(WEEKDAY($J397) = 5,
       IF(COUNTIF(BLOCK_THURSDAY_DATES[],Attendance!$J397) &gt; 0, VLOOKUP(Attendance!$G397,BLOCK_THURSDAY_PERIOD_SCHEDULE[],2,TRUE),
       IF(COUNTIF(FINALS_WEEK_THURSDAY_DATE[],Attendance!$J397) &gt; 0, VLOOKUP(Attendance!$G397,FINALS_WEEK_THURSDAY_PERIOD_SCHEDULE[],2,TRUE),
       VLOOKUP(Attendance!$G397,REGULAR_WEEK_SCHEDULE[[Thursday]:[Period]],3,TRUE))),
IF(WEEKDAY(Attendance!$J397) = 6,
       IF(COUNTIF(FINALS_WEEK_FRIDAY_DATE[],Attendance!$J397) &gt; 0, VLOOKUP(Attendance!$G397,FINALS_WEEK_FRIDAY_PERIOD_SCHEDULE[],2,TRUE),
       VLOOKUP(Attendance!$G397,REGULAR_WEEK_SCHEDULE[[Friday]:[Period]],2,TRUE))))))))))</f>
        <v/>
      </c>
      <c r="J397" s="41" t="str">
        <f t="shared" ca="1" si="23"/>
        <v/>
      </c>
      <c r="K397" s="41" t="str">
        <f>IF($A397 &lt;&gt; "",VLOOKUP($A397,'Student reference sheet'!$A$2:$V$2329, 7,FALSE), "")</f>
        <v/>
      </c>
      <c r="L397" s="30" t="str">
        <f>IF($A397 ="", "", VLOOKUP($A397, 'Student reference sheet'!$A$2:$Z$2603,23,FALSE))</f>
        <v/>
      </c>
      <c r="M397" s="30" t="str">
        <f>IF($A397 ="", "", VLOOKUP($A397, 'Student reference sheet'!$A$2:$Z$2603,24,FALSE))</f>
        <v/>
      </c>
      <c r="N397" s="30" t="str">
        <f>IF($A397 ="", "", VLOOKUP($A397, 'Student reference sheet'!$A$2:$Z$2603,26,FALSE))</f>
        <v/>
      </c>
      <c r="O397" s="30" t="str">
        <f>IF($A397 ="", "", VLOOKUP($A397, 'Student reference sheet'!$A$2:$Z$2603,25,FALSE))</f>
        <v/>
      </c>
      <c r="P397" s="39" t="str">
        <f>IF($A397 = "", "", IF(OR(VLOOKUP($A397,'Student reference sheet'!$A$2:$V$2400,8,FALSE) = "R",  VLOOKUP($A397,'Student reference sheet'!$A$2:$V$2400,8,FALSE) = "L"), "X", ""))</f>
        <v/>
      </c>
      <c r="Q397" s="39" t="str">
        <f>IF($A397 ="", "", VLOOKUP($A397, 'Student reference sheet'!$A$2:$V$2603,22,FALSE))</f>
        <v/>
      </c>
      <c r="R397" s="39" t="str">
        <f>IF($A397 &lt;&gt; "",VLOOKUP($A397,'Student reference sheet'!$A$2:$V$2329, 5,FALSE), "")</f>
        <v/>
      </c>
      <c r="S397" s="39" t="str">
        <f>IF($A397 &lt;&gt; "",VLOOKUP($A397,'Student reference sheet'!$A$2:$V$2329, 6,FALSE), "")</f>
        <v/>
      </c>
      <c r="T397" s="30" t="str">
        <f>IF($A397 = "","",
IF(VLOOKUP($A397,'Student reference sheet'!$A$2:$V$2329, 10,FALSE) = "Y", "Hispanic",
IF(VLOOKUP($A397,'Student reference sheet'!$A$2:$V$2329,11,FALSE) &lt;&gt; "",
IF(VLOOKUP($A397,'Student reference sheet'!$A$2:$V$2329,11,FALSE) = "UNK", "Unknown", VLOOKUP(VALUE(VLOOKUP($A397,'Student reference sheet'!$A$2:$V$2329,11,FALSE)),'Ethnicity Reference'!$A$2:$B$22,2,FALSE)),
IF(VLOOKUP($A397,'Student reference sheet'!$A$2:$V$2329,9,FALSE) &lt;&gt; "", VLOOKUP(VALUE(VLOOKUP($A397,'Student reference sheet'!$A$2:$V$2329,9,FALSE)),'Ethnicity Reference'!$A$2:$B$22,2,FALSE),"Unknown"))))</f>
        <v/>
      </c>
      <c r="U397" s="35"/>
    </row>
    <row r="398" spans="1:21" ht="15.75">
      <c r="A398" s="47"/>
      <c r="B398" s="33"/>
      <c r="C398" s="39" t="str">
        <f>IF($A398 &lt;&gt; "",VLOOKUP($A398,'Student reference sheet'!$A$2:$V$2329, 3,FALSE), "")</f>
        <v/>
      </c>
      <c r="D398" s="39" t="str">
        <f>IF($A398 &lt;&gt; "",VLOOKUP($A398,'Student reference sheet'!$A$2:$V$2329, 2,FALSE), "")</f>
        <v/>
      </c>
      <c r="E398" s="35"/>
      <c r="F398" s="34"/>
      <c r="G398" s="40" t="str">
        <f t="shared" ca="1" si="21"/>
        <v/>
      </c>
      <c r="H398" s="40" t="str">
        <f t="shared" ca="1" si="22"/>
        <v/>
      </c>
      <c r="I398" s="36" t="str">
        <f>IF($A398 = "", "",
IF(COUNTIF(MINIMUM_DAY_DATES[], Attendance!J398) &gt; 0, VLOOKUP(Attendance!$G398,MINIMUM_DAY_PERIOD_SCHEDULE[], 2,TRUE),
IF(COUNTIF(RALLY_DATES[], Attendance!J398) &gt; 0, VLOOKUP(Attendance!$G398,RALLY_PERIOD_SCHEDULE[], 2,TRUE),
IF(WEEKDAY(Attendance!$J398) = 2,
       IF(COUNTIF(FINALS_WEEK_MONDAY_DATE[],Attendance!$J398) &gt; 0, VLOOKUP(Attendance!$G398,FINALS_WEEK_MONDAY_PERIOD_SCHEDULE[],2,TRUE),
       VLOOKUP(Attendance!$G398,REGULAR_WEEK_SCHEDULE[],6,TRUE)),
IF(WEEKDAY($J398) = 3,
       IF(COUNTIF(FINALS_WEEK_TUESDAY_DATE[],Attendance!$J398) &gt; 0, VLOOKUP(Attendance!$G398,FINALS_WEEK_TUESDAY_PERIOD_SCHEDULE[],2,TRUE),
       VLOOKUP(Attendance!$G398,REGULAR_WEEK_SCHEDULE[[Tuesday]:[Period]],5,TRUE)),
IF(WEEKDAY(Attendance!$J398) = 4,
        IF(COUNTIF(BLOCK_WEDNESDAY_DATES[],Attendance!$J398) &gt; 0, VLOOKUP(Attendance!$G398,BLOCK_WEDNESDAY_PERIOD_SCHEDULE[],2,TRUE),
        IF(COUNTIF(FINALS_WEEK_WEDNESDAY_DATE[],Attendance!$J398) &gt; 0, VLOOKUP(Attendance!$G398,FINALS_WEEK_WEDNESDAY_PERIOD_SCHEDULE[],2,TRUE),
       VLOOKUP(Attendance!$G398,REGULAR_WEEK_SCHEDULE[[Wednesday]:[Period]],4,TRUE))),
IF(WEEKDAY($J398) = 5,
       IF(COUNTIF(BLOCK_THURSDAY_DATES[],Attendance!$J398) &gt; 0, VLOOKUP(Attendance!$G398,BLOCK_THURSDAY_PERIOD_SCHEDULE[],2,TRUE),
       IF(COUNTIF(FINALS_WEEK_THURSDAY_DATE[],Attendance!$J398) &gt; 0, VLOOKUP(Attendance!$G398,FINALS_WEEK_THURSDAY_PERIOD_SCHEDULE[],2,TRUE),
       VLOOKUP(Attendance!$G398,REGULAR_WEEK_SCHEDULE[[Thursday]:[Period]],3,TRUE))),
IF(WEEKDAY(Attendance!$J398) = 6,
       IF(COUNTIF(FINALS_WEEK_FRIDAY_DATE[],Attendance!$J398) &gt; 0, VLOOKUP(Attendance!$G398,FINALS_WEEK_FRIDAY_PERIOD_SCHEDULE[],2,TRUE),
       VLOOKUP(Attendance!$G398,REGULAR_WEEK_SCHEDULE[[Friday]:[Period]],2,TRUE))))))))))</f>
        <v/>
      </c>
      <c r="J398" s="41" t="str">
        <f t="shared" ca="1" si="23"/>
        <v/>
      </c>
      <c r="K398" s="41" t="str">
        <f>IF($A398 &lt;&gt; "",VLOOKUP($A398,'Student reference sheet'!$A$2:$V$2329, 7,FALSE), "")</f>
        <v/>
      </c>
      <c r="L398" s="30" t="str">
        <f>IF($A398 ="", "", VLOOKUP($A398, 'Student reference sheet'!$A$2:$Z$2603,23,FALSE))</f>
        <v/>
      </c>
      <c r="M398" s="30" t="str">
        <f>IF($A398 ="", "", VLOOKUP($A398, 'Student reference sheet'!$A$2:$Z$2603,24,FALSE))</f>
        <v/>
      </c>
      <c r="N398" s="30" t="str">
        <f>IF($A398 ="", "", VLOOKUP($A398, 'Student reference sheet'!$A$2:$Z$2603,26,FALSE))</f>
        <v/>
      </c>
      <c r="O398" s="30" t="str">
        <f>IF($A398 ="", "", VLOOKUP($A398, 'Student reference sheet'!$A$2:$Z$2603,25,FALSE))</f>
        <v/>
      </c>
      <c r="P398" s="39" t="str">
        <f>IF($A398 = "", "", IF(OR(VLOOKUP($A398,'Student reference sheet'!$A$2:$V$2400,8,FALSE) = "R",  VLOOKUP($A398,'Student reference sheet'!$A$2:$V$2400,8,FALSE) = "L"), "X", ""))</f>
        <v/>
      </c>
      <c r="Q398" s="39" t="str">
        <f>IF($A398 ="", "", VLOOKUP($A398, 'Student reference sheet'!$A$2:$V$2603,22,FALSE))</f>
        <v/>
      </c>
      <c r="R398" s="39" t="str">
        <f>IF($A398 &lt;&gt; "",VLOOKUP($A398,'Student reference sheet'!$A$2:$V$2329, 5,FALSE), "")</f>
        <v/>
      </c>
      <c r="S398" s="39" t="str">
        <f>IF($A398 &lt;&gt; "",VLOOKUP($A398,'Student reference sheet'!$A$2:$V$2329, 6,FALSE), "")</f>
        <v/>
      </c>
      <c r="T398" s="30" t="str">
        <f>IF($A398 = "","",
IF(VLOOKUP($A398,'Student reference sheet'!$A$2:$V$2329, 10,FALSE) = "Y", "Hispanic",
IF(VLOOKUP($A398,'Student reference sheet'!$A$2:$V$2329,11,FALSE) &lt;&gt; "",
IF(VLOOKUP($A398,'Student reference sheet'!$A$2:$V$2329,11,FALSE) = "UNK", "Unknown", VLOOKUP(VALUE(VLOOKUP($A398,'Student reference sheet'!$A$2:$V$2329,11,FALSE)),'Ethnicity Reference'!$A$2:$B$22,2,FALSE)),
IF(VLOOKUP($A398,'Student reference sheet'!$A$2:$V$2329,9,FALSE) &lt;&gt; "", VLOOKUP(VALUE(VLOOKUP($A398,'Student reference sheet'!$A$2:$V$2329,9,FALSE)),'Ethnicity Reference'!$A$2:$B$22,2,FALSE),"Unknown"))))</f>
        <v/>
      </c>
      <c r="U398" s="35"/>
    </row>
    <row r="399" spans="1:21" ht="15.75">
      <c r="A399" s="47"/>
      <c r="B399" s="33"/>
      <c r="C399" s="39" t="str">
        <f>IF($A399 &lt;&gt; "",VLOOKUP($A399,'Student reference sheet'!$A$2:$V$2329, 3,FALSE), "")</f>
        <v/>
      </c>
      <c r="D399" s="39" t="str">
        <f>IF($A399 &lt;&gt; "",VLOOKUP($A399,'Student reference sheet'!$A$2:$V$2329, 2,FALSE), "")</f>
        <v/>
      </c>
      <c r="E399" s="35"/>
      <c r="F399" s="34"/>
      <c r="G399" s="40" t="str">
        <f t="shared" ca="1" si="21"/>
        <v/>
      </c>
      <c r="H399" s="40" t="str">
        <f t="shared" ca="1" si="22"/>
        <v/>
      </c>
      <c r="I399" s="36" t="str">
        <f>IF($A399 = "", "",
IF(COUNTIF(MINIMUM_DAY_DATES[], Attendance!J399) &gt; 0, VLOOKUP(Attendance!$G399,MINIMUM_DAY_PERIOD_SCHEDULE[], 2,TRUE),
IF(COUNTIF(RALLY_DATES[], Attendance!J399) &gt; 0, VLOOKUP(Attendance!$G399,RALLY_PERIOD_SCHEDULE[], 2,TRUE),
IF(WEEKDAY(Attendance!$J399) = 2,
       IF(COUNTIF(FINALS_WEEK_MONDAY_DATE[],Attendance!$J399) &gt; 0, VLOOKUP(Attendance!$G399,FINALS_WEEK_MONDAY_PERIOD_SCHEDULE[],2,TRUE),
       VLOOKUP(Attendance!$G399,REGULAR_WEEK_SCHEDULE[],6,TRUE)),
IF(WEEKDAY($J399) = 3,
       IF(COUNTIF(FINALS_WEEK_TUESDAY_DATE[],Attendance!$J399) &gt; 0, VLOOKUP(Attendance!$G399,FINALS_WEEK_TUESDAY_PERIOD_SCHEDULE[],2,TRUE),
       VLOOKUP(Attendance!$G399,REGULAR_WEEK_SCHEDULE[[Tuesday]:[Period]],5,TRUE)),
IF(WEEKDAY(Attendance!$J399) = 4,
        IF(COUNTIF(BLOCK_WEDNESDAY_DATES[],Attendance!$J399) &gt; 0, VLOOKUP(Attendance!$G399,BLOCK_WEDNESDAY_PERIOD_SCHEDULE[],2,TRUE),
        IF(COUNTIF(FINALS_WEEK_WEDNESDAY_DATE[],Attendance!$J399) &gt; 0, VLOOKUP(Attendance!$G399,FINALS_WEEK_WEDNESDAY_PERIOD_SCHEDULE[],2,TRUE),
       VLOOKUP(Attendance!$G399,REGULAR_WEEK_SCHEDULE[[Wednesday]:[Period]],4,TRUE))),
IF(WEEKDAY($J399) = 5,
       IF(COUNTIF(BLOCK_THURSDAY_DATES[],Attendance!$J399) &gt; 0, VLOOKUP(Attendance!$G399,BLOCK_THURSDAY_PERIOD_SCHEDULE[],2,TRUE),
       IF(COUNTIF(FINALS_WEEK_THURSDAY_DATE[],Attendance!$J399) &gt; 0, VLOOKUP(Attendance!$G399,FINALS_WEEK_THURSDAY_PERIOD_SCHEDULE[],2,TRUE),
       VLOOKUP(Attendance!$G399,REGULAR_WEEK_SCHEDULE[[Thursday]:[Period]],3,TRUE))),
IF(WEEKDAY(Attendance!$J399) = 6,
       IF(COUNTIF(FINALS_WEEK_FRIDAY_DATE[],Attendance!$J399) &gt; 0, VLOOKUP(Attendance!$G399,FINALS_WEEK_FRIDAY_PERIOD_SCHEDULE[],2,TRUE),
       VLOOKUP(Attendance!$G399,REGULAR_WEEK_SCHEDULE[[Friday]:[Period]],2,TRUE))))))))))</f>
        <v/>
      </c>
      <c r="J399" s="41" t="str">
        <f t="shared" ca="1" si="23"/>
        <v/>
      </c>
      <c r="K399" s="41" t="str">
        <f>IF($A399 &lt;&gt; "",VLOOKUP($A399,'Student reference sheet'!$A$2:$V$2329, 7,FALSE), "")</f>
        <v/>
      </c>
      <c r="L399" s="30" t="str">
        <f>IF($A399 ="", "", VLOOKUP($A399, 'Student reference sheet'!$A$2:$Z$2603,23,FALSE))</f>
        <v/>
      </c>
      <c r="M399" s="30" t="str">
        <f>IF($A399 ="", "", VLOOKUP($A399, 'Student reference sheet'!$A$2:$Z$2603,24,FALSE))</f>
        <v/>
      </c>
      <c r="N399" s="30" t="str">
        <f>IF($A399 ="", "", VLOOKUP($A399, 'Student reference sheet'!$A$2:$Z$2603,26,FALSE))</f>
        <v/>
      </c>
      <c r="O399" s="30" t="str">
        <f>IF($A399 ="", "", VLOOKUP($A399, 'Student reference sheet'!$A$2:$Z$2603,25,FALSE))</f>
        <v/>
      </c>
      <c r="P399" s="39" t="str">
        <f>IF($A399 = "", "", IF(OR(VLOOKUP($A399,'Student reference sheet'!$A$2:$V$2400,8,FALSE) = "R",  VLOOKUP($A399,'Student reference sheet'!$A$2:$V$2400,8,FALSE) = "L"), "X", ""))</f>
        <v/>
      </c>
      <c r="Q399" s="39" t="str">
        <f>IF($A399 ="", "", VLOOKUP($A399, 'Student reference sheet'!$A$2:$V$2603,22,FALSE))</f>
        <v/>
      </c>
      <c r="R399" s="39" t="str">
        <f>IF($A399 &lt;&gt; "",VLOOKUP($A399,'Student reference sheet'!$A$2:$V$2329, 5,FALSE), "")</f>
        <v/>
      </c>
      <c r="S399" s="39" t="str">
        <f>IF($A399 &lt;&gt; "",VLOOKUP($A399,'Student reference sheet'!$A$2:$V$2329, 6,FALSE), "")</f>
        <v/>
      </c>
      <c r="T399" s="30" t="str">
        <f>IF($A399 = "","",
IF(VLOOKUP($A399,'Student reference sheet'!$A$2:$V$2329, 10,FALSE) = "Y", "Hispanic",
IF(VLOOKUP($A399,'Student reference sheet'!$A$2:$V$2329,11,FALSE) &lt;&gt; "",
IF(VLOOKUP($A399,'Student reference sheet'!$A$2:$V$2329,11,FALSE) = "UNK", "Unknown", VLOOKUP(VALUE(VLOOKUP($A399,'Student reference sheet'!$A$2:$V$2329,11,FALSE)),'Ethnicity Reference'!$A$2:$B$22,2,FALSE)),
IF(VLOOKUP($A399,'Student reference sheet'!$A$2:$V$2329,9,FALSE) &lt;&gt; "", VLOOKUP(VALUE(VLOOKUP($A399,'Student reference sheet'!$A$2:$V$2329,9,FALSE)),'Ethnicity Reference'!$A$2:$B$22,2,FALSE),"Unknown"))))</f>
        <v/>
      </c>
      <c r="U399" s="35"/>
    </row>
    <row r="400" spans="1:21" ht="15.75">
      <c r="A400" s="47"/>
      <c r="B400" s="33"/>
      <c r="C400" s="39" t="str">
        <f>IF($A400 &lt;&gt; "",VLOOKUP($A400,'Student reference sheet'!$A$2:$V$2329, 3,FALSE), "")</f>
        <v/>
      </c>
      <c r="D400" s="39" t="str">
        <f>IF($A400 &lt;&gt; "",VLOOKUP($A400,'Student reference sheet'!$A$2:$V$2329, 2,FALSE), "")</f>
        <v/>
      </c>
      <c r="E400" s="35"/>
      <c r="F400" s="34"/>
      <c r="G400" s="40" t="str">
        <f t="shared" ca="1" si="21"/>
        <v/>
      </c>
      <c r="H400" s="40" t="str">
        <f t="shared" ca="1" si="22"/>
        <v/>
      </c>
      <c r="I400" s="36" t="str">
        <f>IF($A400 = "", "",
IF(COUNTIF(MINIMUM_DAY_DATES[], Attendance!J400) &gt; 0, VLOOKUP(Attendance!$G400,MINIMUM_DAY_PERIOD_SCHEDULE[], 2,TRUE),
IF(COUNTIF(RALLY_DATES[], Attendance!J400) &gt; 0, VLOOKUP(Attendance!$G400,RALLY_PERIOD_SCHEDULE[], 2,TRUE),
IF(WEEKDAY(Attendance!$J400) = 2,
       IF(COUNTIF(FINALS_WEEK_MONDAY_DATE[],Attendance!$J400) &gt; 0, VLOOKUP(Attendance!$G400,FINALS_WEEK_MONDAY_PERIOD_SCHEDULE[],2,TRUE),
       VLOOKUP(Attendance!$G400,REGULAR_WEEK_SCHEDULE[],6,TRUE)),
IF(WEEKDAY($J400) = 3,
       IF(COUNTIF(FINALS_WEEK_TUESDAY_DATE[],Attendance!$J400) &gt; 0, VLOOKUP(Attendance!$G400,FINALS_WEEK_TUESDAY_PERIOD_SCHEDULE[],2,TRUE),
       VLOOKUP(Attendance!$G400,REGULAR_WEEK_SCHEDULE[[Tuesday]:[Period]],5,TRUE)),
IF(WEEKDAY(Attendance!$J400) = 4,
        IF(COUNTIF(BLOCK_WEDNESDAY_DATES[],Attendance!$J400) &gt; 0, VLOOKUP(Attendance!$G400,BLOCK_WEDNESDAY_PERIOD_SCHEDULE[],2,TRUE),
        IF(COUNTIF(FINALS_WEEK_WEDNESDAY_DATE[],Attendance!$J400) &gt; 0, VLOOKUP(Attendance!$G400,FINALS_WEEK_WEDNESDAY_PERIOD_SCHEDULE[],2,TRUE),
       VLOOKUP(Attendance!$G400,REGULAR_WEEK_SCHEDULE[[Wednesday]:[Period]],4,TRUE))),
IF(WEEKDAY($J400) = 5,
       IF(COUNTIF(BLOCK_THURSDAY_DATES[],Attendance!$J400) &gt; 0, VLOOKUP(Attendance!$G400,BLOCK_THURSDAY_PERIOD_SCHEDULE[],2,TRUE),
       IF(COUNTIF(FINALS_WEEK_THURSDAY_DATE[],Attendance!$J400) &gt; 0, VLOOKUP(Attendance!$G400,FINALS_WEEK_THURSDAY_PERIOD_SCHEDULE[],2,TRUE),
       VLOOKUP(Attendance!$G400,REGULAR_WEEK_SCHEDULE[[Thursday]:[Period]],3,TRUE))),
IF(WEEKDAY(Attendance!$J400) = 6,
       IF(COUNTIF(FINALS_WEEK_FRIDAY_DATE[],Attendance!$J400) &gt; 0, VLOOKUP(Attendance!$G400,FINALS_WEEK_FRIDAY_PERIOD_SCHEDULE[],2,TRUE),
       VLOOKUP(Attendance!$G400,REGULAR_WEEK_SCHEDULE[[Friday]:[Period]],2,TRUE))))))))))</f>
        <v/>
      </c>
      <c r="J400" s="41" t="str">
        <f t="shared" ca="1" si="23"/>
        <v/>
      </c>
      <c r="K400" s="41" t="str">
        <f>IF($A400 &lt;&gt; "",VLOOKUP($A400,'Student reference sheet'!$A$2:$V$2329, 7,FALSE), "")</f>
        <v/>
      </c>
      <c r="L400" s="30" t="str">
        <f>IF($A400 ="", "", VLOOKUP($A400, 'Student reference sheet'!$A$2:$Z$2603,23,FALSE))</f>
        <v/>
      </c>
      <c r="M400" s="30" t="str">
        <f>IF($A400 ="", "", VLOOKUP($A400, 'Student reference sheet'!$A$2:$Z$2603,24,FALSE))</f>
        <v/>
      </c>
      <c r="N400" s="30" t="str">
        <f>IF($A400 ="", "", VLOOKUP($A400, 'Student reference sheet'!$A$2:$Z$2603,26,FALSE))</f>
        <v/>
      </c>
      <c r="O400" s="30" t="str">
        <f>IF($A400 ="", "", VLOOKUP($A400, 'Student reference sheet'!$A$2:$Z$2603,25,FALSE))</f>
        <v/>
      </c>
      <c r="P400" s="39" t="str">
        <f>IF($A400 = "", "", IF(OR(VLOOKUP($A400,'Student reference sheet'!$A$2:$V$2400,8,FALSE) = "R",  VLOOKUP($A400,'Student reference sheet'!$A$2:$V$2400,8,FALSE) = "L"), "X", ""))</f>
        <v/>
      </c>
      <c r="Q400" s="39" t="str">
        <f>IF($A400 ="", "", VLOOKUP($A400, 'Student reference sheet'!$A$2:$V$2603,22,FALSE))</f>
        <v/>
      </c>
      <c r="R400" s="39" t="str">
        <f>IF($A400 &lt;&gt; "",VLOOKUP($A400,'Student reference sheet'!$A$2:$V$2329, 5,FALSE), "")</f>
        <v/>
      </c>
      <c r="S400" s="39" t="str">
        <f>IF($A400 &lt;&gt; "",VLOOKUP($A400,'Student reference sheet'!$A$2:$V$2329, 6,FALSE), "")</f>
        <v/>
      </c>
      <c r="T400" s="30" t="str">
        <f>IF($A400 = "","",
IF(VLOOKUP($A400,'Student reference sheet'!$A$2:$V$2329, 10,FALSE) = "Y", "Hispanic",
IF(VLOOKUP($A400,'Student reference sheet'!$A$2:$V$2329,11,FALSE) &lt;&gt; "",
IF(VLOOKUP($A400,'Student reference sheet'!$A$2:$V$2329,11,FALSE) = "UNK", "Unknown", VLOOKUP(VALUE(VLOOKUP($A400,'Student reference sheet'!$A$2:$V$2329,11,FALSE)),'Ethnicity Reference'!$A$2:$B$22,2,FALSE)),
IF(VLOOKUP($A400,'Student reference sheet'!$A$2:$V$2329,9,FALSE) &lt;&gt; "", VLOOKUP(VALUE(VLOOKUP($A400,'Student reference sheet'!$A$2:$V$2329,9,FALSE)),'Ethnicity Reference'!$A$2:$B$22,2,FALSE),"Unknown"))))</f>
        <v/>
      </c>
      <c r="U400" s="35"/>
    </row>
    <row r="401" spans="1:21" ht="15.75">
      <c r="A401" s="47"/>
      <c r="B401" s="33"/>
      <c r="C401" s="39" t="str">
        <f>IF($A401 &lt;&gt; "",VLOOKUP($A401,'Student reference sheet'!$A$2:$V$2329, 3,FALSE), "")</f>
        <v/>
      </c>
      <c r="D401" s="39" t="str">
        <f>IF($A401 &lt;&gt; "",VLOOKUP($A401,'Student reference sheet'!$A$2:$V$2329, 2,FALSE), "")</f>
        <v/>
      </c>
      <c r="E401" s="35"/>
      <c r="F401" s="34"/>
      <c r="G401" s="40" t="str">
        <f t="shared" ca="1" si="21"/>
        <v/>
      </c>
      <c r="H401" s="40" t="str">
        <f t="shared" ca="1" si="22"/>
        <v/>
      </c>
      <c r="I401" s="36" t="str">
        <f>IF($A401 = "", "",
IF(COUNTIF(MINIMUM_DAY_DATES[], Attendance!J401) &gt; 0, VLOOKUP(Attendance!$G401,MINIMUM_DAY_PERIOD_SCHEDULE[], 2,TRUE),
IF(COUNTIF(RALLY_DATES[], Attendance!J401) &gt; 0, VLOOKUP(Attendance!$G401,RALLY_PERIOD_SCHEDULE[], 2,TRUE),
IF(WEEKDAY(Attendance!$J401) = 2,
       IF(COUNTIF(FINALS_WEEK_MONDAY_DATE[],Attendance!$J401) &gt; 0, VLOOKUP(Attendance!$G401,FINALS_WEEK_MONDAY_PERIOD_SCHEDULE[],2,TRUE),
       VLOOKUP(Attendance!$G401,REGULAR_WEEK_SCHEDULE[],6,TRUE)),
IF(WEEKDAY($J401) = 3,
       IF(COUNTIF(FINALS_WEEK_TUESDAY_DATE[],Attendance!$J401) &gt; 0, VLOOKUP(Attendance!$G401,FINALS_WEEK_TUESDAY_PERIOD_SCHEDULE[],2,TRUE),
       VLOOKUP(Attendance!$G401,REGULAR_WEEK_SCHEDULE[[Tuesday]:[Period]],5,TRUE)),
IF(WEEKDAY(Attendance!$J401) = 4,
        IF(COUNTIF(BLOCK_WEDNESDAY_DATES[],Attendance!$J401) &gt; 0, VLOOKUP(Attendance!$G401,BLOCK_WEDNESDAY_PERIOD_SCHEDULE[],2,TRUE),
        IF(COUNTIF(FINALS_WEEK_WEDNESDAY_DATE[],Attendance!$J401) &gt; 0, VLOOKUP(Attendance!$G401,FINALS_WEEK_WEDNESDAY_PERIOD_SCHEDULE[],2,TRUE),
       VLOOKUP(Attendance!$G401,REGULAR_WEEK_SCHEDULE[[Wednesday]:[Period]],4,TRUE))),
IF(WEEKDAY($J401) = 5,
       IF(COUNTIF(BLOCK_THURSDAY_DATES[],Attendance!$J401) &gt; 0, VLOOKUP(Attendance!$G401,BLOCK_THURSDAY_PERIOD_SCHEDULE[],2,TRUE),
       IF(COUNTIF(FINALS_WEEK_THURSDAY_DATE[],Attendance!$J401) &gt; 0, VLOOKUP(Attendance!$G401,FINALS_WEEK_THURSDAY_PERIOD_SCHEDULE[],2,TRUE),
       VLOOKUP(Attendance!$G401,REGULAR_WEEK_SCHEDULE[[Thursday]:[Period]],3,TRUE))),
IF(WEEKDAY(Attendance!$J401) = 6,
       IF(COUNTIF(FINALS_WEEK_FRIDAY_DATE[],Attendance!$J401) &gt; 0, VLOOKUP(Attendance!$G401,FINALS_WEEK_FRIDAY_PERIOD_SCHEDULE[],2,TRUE),
       VLOOKUP(Attendance!$G401,REGULAR_WEEK_SCHEDULE[[Friday]:[Period]],2,TRUE))))))))))</f>
        <v/>
      </c>
      <c r="J401" s="41" t="str">
        <f t="shared" ca="1" si="23"/>
        <v/>
      </c>
      <c r="K401" s="41" t="str">
        <f>IF($A401 &lt;&gt; "",VLOOKUP($A401,'Student reference sheet'!$A$2:$V$2329, 7,FALSE), "")</f>
        <v/>
      </c>
      <c r="L401" s="30" t="str">
        <f>IF($A401 ="", "", VLOOKUP($A401, 'Student reference sheet'!$A$2:$Z$2603,23,FALSE))</f>
        <v/>
      </c>
      <c r="M401" s="30" t="str">
        <f>IF($A401 ="", "", VLOOKUP($A401, 'Student reference sheet'!$A$2:$Z$2603,24,FALSE))</f>
        <v/>
      </c>
      <c r="N401" s="30" t="str">
        <f>IF($A401 ="", "", VLOOKUP($A401, 'Student reference sheet'!$A$2:$Z$2603,26,FALSE))</f>
        <v/>
      </c>
      <c r="O401" s="30" t="str">
        <f>IF($A401 ="", "", VLOOKUP($A401, 'Student reference sheet'!$A$2:$Z$2603,25,FALSE))</f>
        <v/>
      </c>
      <c r="P401" s="39" t="str">
        <f>IF($A401 = "", "", IF(OR(VLOOKUP($A401,'Student reference sheet'!$A$2:$V$2400,8,FALSE) = "R",  VLOOKUP($A401,'Student reference sheet'!$A$2:$V$2400,8,FALSE) = "L"), "X", ""))</f>
        <v/>
      </c>
      <c r="Q401" s="39" t="str">
        <f>IF($A401 ="", "", VLOOKUP($A401, 'Student reference sheet'!$A$2:$V$2603,22,FALSE))</f>
        <v/>
      </c>
      <c r="R401" s="39" t="str">
        <f>IF($A401 &lt;&gt; "",VLOOKUP($A401,'Student reference sheet'!$A$2:$V$2329, 5,FALSE), "")</f>
        <v/>
      </c>
      <c r="S401" s="39" t="str">
        <f>IF($A401 &lt;&gt; "",VLOOKUP($A401,'Student reference sheet'!$A$2:$V$2329, 6,FALSE), "")</f>
        <v/>
      </c>
      <c r="T401" s="30" t="str">
        <f>IF($A401 = "","",
IF(VLOOKUP($A401,'Student reference sheet'!$A$2:$V$2329, 10,FALSE) = "Y", "Hispanic",
IF(VLOOKUP($A401,'Student reference sheet'!$A$2:$V$2329,11,FALSE) &lt;&gt; "",
IF(VLOOKUP($A401,'Student reference sheet'!$A$2:$V$2329,11,FALSE) = "UNK", "Unknown", VLOOKUP(VALUE(VLOOKUP($A401,'Student reference sheet'!$A$2:$V$2329,11,FALSE)),'Ethnicity Reference'!$A$2:$B$22,2,FALSE)),
IF(VLOOKUP($A401,'Student reference sheet'!$A$2:$V$2329,9,FALSE) &lt;&gt; "", VLOOKUP(VALUE(VLOOKUP($A401,'Student reference sheet'!$A$2:$V$2329,9,FALSE)),'Ethnicity Reference'!$A$2:$B$22,2,FALSE),"Unknown"))))</f>
        <v/>
      </c>
      <c r="U401" s="35"/>
    </row>
    <row r="402" spans="1:21" ht="15.75">
      <c r="A402" s="47"/>
      <c r="B402" s="33"/>
      <c r="C402" s="39" t="str">
        <f>IF($A402 &lt;&gt; "",VLOOKUP($A402,'Student reference sheet'!$A$2:$V$2329, 3,FALSE), "")</f>
        <v/>
      </c>
      <c r="D402" s="39" t="str">
        <f>IF($A402 &lt;&gt; "",VLOOKUP($A402,'Student reference sheet'!$A$2:$V$2329, 2,FALSE), "")</f>
        <v/>
      </c>
      <c r="E402" s="35"/>
      <c r="F402" s="34"/>
      <c r="G402" s="40" t="str">
        <f t="shared" ca="1" si="21"/>
        <v/>
      </c>
      <c r="H402" s="40" t="str">
        <f t="shared" ca="1" si="22"/>
        <v/>
      </c>
      <c r="I402" s="36" t="str">
        <f>IF($A402 = "", "",
IF(COUNTIF(MINIMUM_DAY_DATES[], Attendance!J402) &gt; 0, VLOOKUP(Attendance!$G402,MINIMUM_DAY_PERIOD_SCHEDULE[], 2,TRUE),
IF(COUNTIF(RALLY_DATES[], Attendance!J402) &gt; 0, VLOOKUP(Attendance!$G402,RALLY_PERIOD_SCHEDULE[], 2,TRUE),
IF(WEEKDAY(Attendance!$J402) = 2,
       IF(COUNTIF(FINALS_WEEK_MONDAY_DATE[],Attendance!$J402) &gt; 0, VLOOKUP(Attendance!$G402,FINALS_WEEK_MONDAY_PERIOD_SCHEDULE[],2,TRUE),
       VLOOKUP(Attendance!$G402,REGULAR_WEEK_SCHEDULE[],6,TRUE)),
IF(WEEKDAY($J402) = 3,
       IF(COUNTIF(FINALS_WEEK_TUESDAY_DATE[],Attendance!$J402) &gt; 0, VLOOKUP(Attendance!$G402,FINALS_WEEK_TUESDAY_PERIOD_SCHEDULE[],2,TRUE),
       VLOOKUP(Attendance!$G402,REGULAR_WEEK_SCHEDULE[[Tuesday]:[Period]],5,TRUE)),
IF(WEEKDAY(Attendance!$J402) = 4,
        IF(COUNTIF(BLOCK_WEDNESDAY_DATES[],Attendance!$J402) &gt; 0, VLOOKUP(Attendance!$G402,BLOCK_WEDNESDAY_PERIOD_SCHEDULE[],2,TRUE),
        IF(COUNTIF(FINALS_WEEK_WEDNESDAY_DATE[],Attendance!$J402) &gt; 0, VLOOKUP(Attendance!$G402,FINALS_WEEK_WEDNESDAY_PERIOD_SCHEDULE[],2,TRUE),
       VLOOKUP(Attendance!$G402,REGULAR_WEEK_SCHEDULE[[Wednesday]:[Period]],4,TRUE))),
IF(WEEKDAY($J402) = 5,
       IF(COUNTIF(BLOCK_THURSDAY_DATES[],Attendance!$J402) &gt; 0, VLOOKUP(Attendance!$G402,BLOCK_THURSDAY_PERIOD_SCHEDULE[],2,TRUE),
       IF(COUNTIF(FINALS_WEEK_THURSDAY_DATE[],Attendance!$J402) &gt; 0, VLOOKUP(Attendance!$G402,FINALS_WEEK_THURSDAY_PERIOD_SCHEDULE[],2,TRUE),
       VLOOKUP(Attendance!$G402,REGULAR_WEEK_SCHEDULE[[Thursday]:[Period]],3,TRUE))),
IF(WEEKDAY(Attendance!$J402) = 6,
       IF(COUNTIF(FINALS_WEEK_FRIDAY_DATE[],Attendance!$J402) &gt; 0, VLOOKUP(Attendance!$G402,FINALS_WEEK_FRIDAY_PERIOD_SCHEDULE[],2,TRUE),
       VLOOKUP(Attendance!$G402,REGULAR_WEEK_SCHEDULE[[Friday]:[Period]],2,TRUE))))))))))</f>
        <v/>
      </c>
      <c r="J402" s="41" t="str">
        <f t="shared" ca="1" si="23"/>
        <v/>
      </c>
      <c r="K402" s="41" t="str">
        <f>IF($A402 &lt;&gt; "",VLOOKUP($A402,'Student reference sheet'!$A$2:$V$2329, 7,FALSE), "")</f>
        <v/>
      </c>
      <c r="L402" s="30" t="str">
        <f>IF($A402 ="", "", VLOOKUP($A402, 'Student reference sheet'!$A$2:$Z$2603,23,FALSE))</f>
        <v/>
      </c>
      <c r="M402" s="30" t="str">
        <f>IF($A402 ="", "", VLOOKUP($A402, 'Student reference sheet'!$A$2:$Z$2603,24,FALSE))</f>
        <v/>
      </c>
      <c r="N402" s="30" t="str">
        <f>IF($A402 ="", "", VLOOKUP($A402, 'Student reference sheet'!$A$2:$Z$2603,26,FALSE))</f>
        <v/>
      </c>
      <c r="O402" s="30" t="str">
        <f>IF($A402 ="", "", VLOOKUP($A402, 'Student reference sheet'!$A$2:$Z$2603,25,FALSE))</f>
        <v/>
      </c>
      <c r="P402" s="39" t="str">
        <f>IF($A402 = "", "", IF(OR(VLOOKUP($A402,'Student reference sheet'!$A$2:$V$2400,8,FALSE) = "R",  VLOOKUP($A402,'Student reference sheet'!$A$2:$V$2400,8,FALSE) = "L"), "X", ""))</f>
        <v/>
      </c>
      <c r="Q402" s="39" t="str">
        <f>IF($A402 ="", "", VLOOKUP($A402, 'Student reference sheet'!$A$2:$V$2603,22,FALSE))</f>
        <v/>
      </c>
      <c r="R402" s="39" t="str">
        <f>IF($A402 &lt;&gt; "",VLOOKUP($A402,'Student reference sheet'!$A$2:$V$2329, 5,FALSE), "")</f>
        <v/>
      </c>
      <c r="S402" s="39" t="str">
        <f>IF($A402 &lt;&gt; "",VLOOKUP($A402,'Student reference sheet'!$A$2:$V$2329, 6,FALSE), "")</f>
        <v/>
      </c>
      <c r="T402" s="30" t="str">
        <f>IF($A402 = "","",
IF(VLOOKUP($A402,'Student reference sheet'!$A$2:$V$2329, 10,FALSE) = "Y", "Hispanic",
IF(VLOOKUP($A402,'Student reference sheet'!$A$2:$V$2329,11,FALSE) &lt;&gt; "",
IF(VLOOKUP($A402,'Student reference sheet'!$A$2:$V$2329,11,FALSE) = "UNK", "Unknown", VLOOKUP(VALUE(VLOOKUP($A402,'Student reference sheet'!$A$2:$V$2329,11,FALSE)),'Ethnicity Reference'!$A$2:$B$22,2,FALSE)),
IF(VLOOKUP($A402,'Student reference sheet'!$A$2:$V$2329,9,FALSE) &lt;&gt; "", VLOOKUP(VALUE(VLOOKUP($A402,'Student reference sheet'!$A$2:$V$2329,9,FALSE)),'Ethnicity Reference'!$A$2:$B$22,2,FALSE),"Unknown"))))</f>
        <v/>
      </c>
      <c r="U402" s="35"/>
    </row>
    <row r="403" spans="1:21" ht="15.75">
      <c r="A403" s="47"/>
      <c r="B403" s="33"/>
      <c r="C403" s="39" t="str">
        <f>IF($A403 &lt;&gt; "",VLOOKUP($A403,'Student reference sheet'!$A$2:$V$2329, 3,FALSE), "")</f>
        <v/>
      </c>
      <c r="D403" s="39" t="str">
        <f>IF($A403 &lt;&gt; "",VLOOKUP($A403,'Student reference sheet'!$A$2:$V$2329, 2,FALSE), "")</f>
        <v/>
      </c>
      <c r="E403" s="35"/>
      <c r="F403" s="34"/>
      <c r="G403" s="40" t="str">
        <f t="shared" ca="1" si="21"/>
        <v/>
      </c>
      <c r="H403" s="40" t="str">
        <f t="shared" ca="1" si="22"/>
        <v/>
      </c>
      <c r="I403" s="36" t="str">
        <f>IF($A403 = "", "",
IF(COUNTIF(MINIMUM_DAY_DATES[], Attendance!J403) &gt; 0, VLOOKUP(Attendance!$G403,MINIMUM_DAY_PERIOD_SCHEDULE[], 2,TRUE),
IF(COUNTIF(RALLY_DATES[], Attendance!J403) &gt; 0, VLOOKUP(Attendance!$G403,RALLY_PERIOD_SCHEDULE[], 2,TRUE),
IF(WEEKDAY(Attendance!$J403) = 2,
       IF(COUNTIF(FINALS_WEEK_MONDAY_DATE[],Attendance!$J403) &gt; 0, VLOOKUP(Attendance!$G403,FINALS_WEEK_MONDAY_PERIOD_SCHEDULE[],2,TRUE),
       VLOOKUP(Attendance!$G403,REGULAR_WEEK_SCHEDULE[],6,TRUE)),
IF(WEEKDAY($J403) = 3,
       IF(COUNTIF(FINALS_WEEK_TUESDAY_DATE[],Attendance!$J403) &gt; 0, VLOOKUP(Attendance!$G403,FINALS_WEEK_TUESDAY_PERIOD_SCHEDULE[],2,TRUE),
       VLOOKUP(Attendance!$G403,REGULAR_WEEK_SCHEDULE[[Tuesday]:[Period]],5,TRUE)),
IF(WEEKDAY(Attendance!$J403) = 4,
        IF(COUNTIF(BLOCK_WEDNESDAY_DATES[],Attendance!$J403) &gt; 0, VLOOKUP(Attendance!$G403,BLOCK_WEDNESDAY_PERIOD_SCHEDULE[],2,TRUE),
        IF(COUNTIF(FINALS_WEEK_WEDNESDAY_DATE[],Attendance!$J403) &gt; 0, VLOOKUP(Attendance!$G403,FINALS_WEEK_WEDNESDAY_PERIOD_SCHEDULE[],2,TRUE),
       VLOOKUP(Attendance!$G403,REGULAR_WEEK_SCHEDULE[[Wednesday]:[Period]],4,TRUE))),
IF(WEEKDAY($J403) = 5,
       IF(COUNTIF(BLOCK_THURSDAY_DATES[],Attendance!$J403) &gt; 0, VLOOKUP(Attendance!$G403,BLOCK_THURSDAY_PERIOD_SCHEDULE[],2,TRUE),
       IF(COUNTIF(FINALS_WEEK_THURSDAY_DATE[],Attendance!$J403) &gt; 0, VLOOKUP(Attendance!$G403,FINALS_WEEK_THURSDAY_PERIOD_SCHEDULE[],2,TRUE),
       VLOOKUP(Attendance!$G403,REGULAR_WEEK_SCHEDULE[[Thursday]:[Period]],3,TRUE))),
IF(WEEKDAY(Attendance!$J403) = 6,
       IF(COUNTIF(FINALS_WEEK_FRIDAY_DATE[],Attendance!$J403) &gt; 0, VLOOKUP(Attendance!$G403,FINALS_WEEK_FRIDAY_PERIOD_SCHEDULE[],2,TRUE),
       VLOOKUP(Attendance!$G403,REGULAR_WEEK_SCHEDULE[[Friday]:[Period]],2,TRUE))))))))))</f>
        <v/>
      </c>
      <c r="J403" s="41" t="str">
        <f t="shared" ca="1" si="23"/>
        <v/>
      </c>
      <c r="K403" s="41" t="str">
        <f>IF($A403 &lt;&gt; "",VLOOKUP($A403,'Student reference sheet'!$A$2:$V$2329, 7,FALSE), "")</f>
        <v/>
      </c>
      <c r="L403" s="30" t="str">
        <f>IF($A403 ="", "", VLOOKUP($A403, 'Student reference sheet'!$A$2:$Z$2603,23,FALSE))</f>
        <v/>
      </c>
      <c r="M403" s="30" t="str">
        <f>IF($A403 ="", "", VLOOKUP($A403, 'Student reference sheet'!$A$2:$Z$2603,24,FALSE))</f>
        <v/>
      </c>
      <c r="N403" s="30" t="str">
        <f>IF($A403 ="", "", VLOOKUP($A403, 'Student reference sheet'!$A$2:$Z$2603,26,FALSE))</f>
        <v/>
      </c>
      <c r="O403" s="30" t="str">
        <f>IF($A403 ="", "", VLOOKUP($A403, 'Student reference sheet'!$A$2:$Z$2603,25,FALSE))</f>
        <v/>
      </c>
      <c r="P403" s="39" t="str">
        <f>IF($A403 = "", "", IF(OR(VLOOKUP($A403,'Student reference sheet'!$A$2:$V$2400,8,FALSE) = "R",  VLOOKUP($A403,'Student reference sheet'!$A$2:$V$2400,8,FALSE) = "L"), "X", ""))</f>
        <v/>
      </c>
      <c r="Q403" s="39" t="str">
        <f>IF($A403 ="", "", VLOOKUP($A403, 'Student reference sheet'!$A$2:$V$2603,22,FALSE))</f>
        <v/>
      </c>
      <c r="R403" s="39" t="str">
        <f>IF($A403 &lt;&gt; "",VLOOKUP($A403,'Student reference sheet'!$A$2:$V$2329, 5,FALSE), "")</f>
        <v/>
      </c>
      <c r="S403" s="39" t="str">
        <f>IF($A403 &lt;&gt; "",VLOOKUP($A403,'Student reference sheet'!$A$2:$V$2329, 6,FALSE), "")</f>
        <v/>
      </c>
      <c r="T403" s="30" t="str">
        <f>IF($A403 = "","",
IF(VLOOKUP($A403,'Student reference sheet'!$A$2:$V$2329, 10,FALSE) = "Y", "Hispanic",
IF(VLOOKUP($A403,'Student reference sheet'!$A$2:$V$2329,11,FALSE) &lt;&gt; "",
IF(VLOOKUP($A403,'Student reference sheet'!$A$2:$V$2329,11,FALSE) = "UNK", "Unknown", VLOOKUP(VALUE(VLOOKUP($A403,'Student reference sheet'!$A$2:$V$2329,11,FALSE)),'Ethnicity Reference'!$A$2:$B$22,2,FALSE)),
IF(VLOOKUP($A403,'Student reference sheet'!$A$2:$V$2329,9,FALSE) &lt;&gt; "", VLOOKUP(VALUE(VLOOKUP($A403,'Student reference sheet'!$A$2:$V$2329,9,FALSE)),'Ethnicity Reference'!$A$2:$B$22,2,FALSE),"Unknown"))))</f>
        <v/>
      </c>
      <c r="U403" s="35"/>
    </row>
    <row r="404" spans="1:21" ht="15.75">
      <c r="A404" s="47"/>
      <c r="B404" s="33"/>
      <c r="C404" s="39" t="str">
        <f>IF($A404 &lt;&gt; "",VLOOKUP($A404,'Student reference sheet'!$A$2:$V$2329, 3,FALSE), "")</f>
        <v/>
      </c>
      <c r="D404" s="39" t="str">
        <f>IF($A404 &lt;&gt; "",VLOOKUP($A404,'Student reference sheet'!$A$2:$V$2329, 2,FALSE), "")</f>
        <v/>
      </c>
      <c r="E404" s="35"/>
      <c r="F404" s="34"/>
      <c r="G404" s="40" t="str">
        <f t="shared" ca="1" si="21"/>
        <v/>
      </c>
      <c r="H404" s="40" t="str">
        <f t="shared" ca="1" si="22"/>
        <v/>
      </c>
      <c r="I404" s="36" t="str">
        <f>IF($A404 = "", "",
IF(COUNTIF(MINIMUM_DAY_DATES[], Attendance!J404) &gt; 0, VLOOKUP(Attendance!$G404,MINIMUM_DAY_PERIOD_SCHEDULE[], 2,TRUE),
IF(COUNTIF(RALLY_DATES[], Attendance!J404) &gt; 0, VLOOKUP(Attendance!$G404,RALLY_PERIOD_SCHEDULE[], 2,TRUE),
IF(WEEKDAY(Attendance!$J404) = 2,
       IF(COUNTIF(FINALS_WEEK_MONDAY_DATE[],Attendance!$J404) &gt; 0, VLOOKUP(Attendance!$G404,FINALS_WEEK_MONDAY_PERIOD_SCHEDULE[],2,TRUE),
       VLOOKUP(Attendance!$G404,REGULAR_WEEK_SCHEDULE[],6,TRUE)),
IF(WEEKDAY($J404) = 3,
       IF(COUNTIF(FINALS_WEEK_TUESDAY_DATE[],Attendance!$J404) &gt; 0, VLOOKUP(Attendance!$G404,FINALS_WEEK_TUESDAY_PERIOD_SCHEDULE[],2,TRUE),
       VLOOKUP(Attendance!$G404,REGULAR_WEEK_SCHEDULE[[Tuesday]:[Period]],5,TRUE)),
IF(WEEKDAY(Attendance!$J404) = 4,
        IF(COUNTIF(BLOCK_WEDNESDAY_DATES[],Attendance!$J404) &gt; 0, VLOOKUP(Attendance!$G404,BLOCK_WEDNESDAY_PERIOD_SCHEDULE[],2,TRUE),
        IF(COUNTIF(FINALS_WEEK_WEDNESDAY_DATE[],Attendance!$J404) &gt; 0, VLOOKUP(Attendance!$G404,FINALS_WEEK_WEDNESDAY_PERIOD_SCHEDULE[],2,TRUE),
       VLOOKUP(Attendance!$G404,REGULAR_WEEK_SCHEDULE[[Wednesday]:[Period]],4,TRUE))),
IF(WEEKDAY($J404) = 5,
       IF(COUNTIF(BLOCK_THURSDAY_DATES[],Attendance!$J404) &gt; 0, VLOOKUP(Attendance!$G404,BLOCK_THURSDAY_PERIOD_SCHEDULE[],2,TRUE),
       IF(COUNTIF(FINALS_WEEK_THURSDAY_DATE[],Attendance!$J404) &gt; 0, VLOOKUP(Attendance!$G404,FINALS_WEEK_THURSDAY_PERIOD_SCHEDULE[],2,TRUE),
       VLOOKUP(Attendance!$G404,REGULAR_WEEK_SCHEDULE[[Thursday]:[Period]],3,TRUE))),
IF(WEEKDAY(Attendance!$J404) = 6,
       IF(COUNTIF(FINALS_WEEK_FRIDAY_DATE[],Attendance!$J404) &gt; 0, VLOOKUP(Attendance!$G404,FINALS_WEEK_FRIDAY_PERIOD_SCHEDULE[],2,TRUE),
       VLOOKUP(Attendance!$G404,REGULAR_WEEK_SCHEDULE[[Friday]:[Period]],2,TRUE))))))))))</f>
        <v/>
      </c>
      <c r="J404" s="41" t="str">
        <f t="shared" ca="1" si="23"/>
        <v/>
      </c>
      <c r="K404" s="41" t="str">
        <f>IF($A404 &lt;&gt; "",VLOOKUP($A404,'Student reference sheet'!$A$2:$V$2329, 7,FALSE), "")</f>
        <v/>
      </c>
      <c r="L404" s="30" t="str">
        <f>IF($A404 ="", "", VLOOKUP($A404, 'Student reference sheet'!$A$2:$Z$2603,23,FALSE))</f>
        <v/>
      </c>
      <c r="M404" s="30" t="str">
        <f>IF($A404 ="", "", VLOOKUP($A404, 'Student reference sheet'!$A$2:$Z$2603,24,FALSE))</f>
        <v/>
      </c>
      <c r="N404" s="30" t="str">
        <f>IF($A404 ="", "", VLOOKUP($A404, 'Student reference sheet'!$A$2:$Z$2603,26,FALSE))</f>
        <v/>
      </c>
      <c r="O404" s="30" t="str">
        <f>IF($A404 ="", "", VLOOKUP($A404, 'Student reference sheet'!$A$2:$Z$2603,25,FALSE))</f>
        <v/>
      </c>
      <c r="P404" s="39" t="str">
        <f>IF($A404 = "", "", IF(OR(VLOOKUP($A404,'Student reference sheet'!$A$2:$V$2400,8,FALSE) = "R",  VLOOKUP($A404,'Student reference sheet'!$A$2:$V$2400,8,FALSE) = "L"), "X", ""))</f>
        <v/>
      </c>
      <c r="Q404" s="39" t="str">
        <f>IF($A404 ="", "", VLOOKUP($A404, 'Student reference sheet'!$A$2:$V$2603,22,FALSE))</f>
        <v/>
      </c>
      <c r="R404" s="39" t="str">
        <f>IF($A404 &lt;&gt; "",VLOOKUP($A404,'Student reference sheet'!$A$2:$V$2329, 5,FALSE), "")</f>
        <v/>
      </c>
      <c r="S404" s="39" t="str">
        <f>IF($A404 &lt;&gt; "",VLOOKUP($A404,'Student reference sheet'!$A$2:$V$2329, 6,FALSE), "")</f>
        <v/>
      </c>
      <c r="T404" s="30" t="str">
        <f>IF($A404 = "","",
IF(VLOOKUP($A404,'Student reference sheet'!$A$2:$V$2329, 10,FALSE) = "Y", "Hispanic",
IF(VLOOKUP($A404,'Student reference sheet'!$A$2:$V$2329,11,FALSE) &lt;&gt; "",
IF(VLOOKUP($A404,'Student reference sheet'!$A$2:$V$2329,11,FALSE) = "UNK", "Unknown", VLOOKUP(VALUE(VLOOKUP($A404,'Student reference sheet'!$A$2:$V$2329,11,FALSE)),'Ethnicity Reference'!$A$2:$B$22,2,FALSE)),
IF(VLOOKUP($A404,'Student reference sheet'!$A$2:$V$2329,9,FALSE) &lt;&gt; "", VLOOKUP(VALUE(VLOOKUP($A404,'Student reference sheet'!$A$2:$V$2329,9,FALSE)),'Ethnicity Reference'!$A$2:$B$22,2,FALSE),"Unknown"))))</f>
        <v/>
      </c>
      <c r="U404" s="35"/>
    </row>
    <row r="405" spans="1:21" ht="15.75">
      <c r="A405" s="47"/>
      <c r="B405" s="33"/>
      <c r="C405" s="39" t="str">
        <f>IF($A405 &lt;&gt; "",VLOOKUP($A405,'Student reference sheet'!$A$2:$V$2329, 3,FALSE), "")</f>
        <v/>
      </c>
      <c r="D405" s="39" t="str">
        <f>IF($A405 &lt;&gt; "",VLOOKUP($A405,'Student reference sheet'!$A$2:$V$2329, 2,FALSE), "")</f>
        <v/>
      </c>
      <c r="E405" s="35"/>
      <c r="F405" s="34"/>
      <c r="G405" s="40" t="str">
        <f t="shared" ca="1" si="21"/>
        <v/>
      </c>
      <c r="H405" s="40" t="str">
        <f t="shared" ca="1" si="22"/>
        <v/>
      </c>
      <c r="I405" s="36" t="str">
        <f>IF($A405 = "", "",
IF(COUNTIF(MINIMUM_DAY_DATES[], Attendance!J405) &gt; 0, VLOOKUP(Attendance!$G405,MINIMUM_DAY_PERIOD_SCHEDULE[], 2,TRUE),
IF(COUNTIF(RALLY_DATES[], Attendance!J405) &gt; 0, VLOOKUP(Attendance!$G405,RALLY_PERIOD_SCHEDULE[], 2,TRUE),
IF(WEEKDAY(Attendance!$J405) = 2,
       IF(COUNTIF(FINALS_WEEK_MONDAY_DATE[],Attendance!$J405) &gt; 0, VLOOKUP(Attendance!$G405,FINALS_WEEK_MONDAY_PERIOD_SCHEDULE[],2,TRUE),
       VLOOKUP(Attendance!$G405,REGULAR_WEEK_SCHEDULE[],6,TRUE)),
IF(WEEKDAY($J405) = 3,
       IF(COUNTIF(FINALS_WEEK_TUESDAY_DATE[],Attendance!$J405) &gt; 0, VLOOKUP(Attendance!$G405,FINALS_WEEK_TUESDAY_PERIOD_SCHEDULE[],2,TRUE),
       VLOOKUP(Attendance!$G405,REGULAR_WEEK_SCHEDULE[[Tuesday]:[Period]],5,TRUE)),
IF(WEEKDAY(Attendance!$J405) = 4,
        IF(COUNTIF(BLOCK_WEDNESDAY_DATES[],Attendance!$J405) &gt; 0, VLOOKUP(Attendance!$G405,BLOCK_WEDNESDAY_PERIOD_SCHEDULE[],2,TRUE),
        IF(COUNTIF(FINALS_WEEK_WEDNESDAY_DATE[],Attendance!$J405) &gt; 0, VLOOKUP(Attendance!$G405,FINALS_WEEK_WEDNESDAY_PERIOD_SCHEDULE[],2,TRUE),
       VLOOKUP(Attendance!$G405,REGULAR_WEEK_SCHEDULE[[Wednesday]:[Period]],4,TRUE))),
IF(WEEKDAY($J405) = 5,
       IF(COUNTIF(BLOCK_THURSDAY_DATES[],Attendance!$J405) &gt; 0, VLOOKUP(Attendance!$G405,BLOCK_THURSDAY_PERIOD_SCHEDULE[],2,TRUE),
       IF(COUNTIF(FINALS_WEEK_THURSDAY_DATE[],Attendance!$J405) &gt; 0, VLOOKUP(Attendance!$G405,FINALS_WEEK_THURSDAY_PERIOD_SCHEDULE[],2,TRUE),
       VLOOKUP(Attendance!$G405,REGULAR_WEEK_SCHEDULE[[Thursday]:[Period]],3,TRUE))),
IF(WEEKDAY(Attendance!$J405) = 6,
       IF(COUNTIF(FINALS_WEEK_FRIDAY_DATE[],Attendance!$J405) &gt; 0, VLOOKUP(Attendance!$G405,FINALS_WEEK_FRIDAY_PERIOD_SCHEDULE[],2,TRUE),
       VLOOKUP(Attendance!$G405,REGULAR_WEEK_SCHEDULE[[Friday]:[Period]],2,TRUE))))))))))</f>
        <v/>
      </c>
      <c r="J405" s="41" t="str">
        <f t="shared" ca="1" si="23"/>
        <v/>
      </c>
      <c r="K405" s="41" t="str">
        <f>IF($A405 &lt;&gt; "",VLOOKUP($A405,'Student reference sheet'!$A$2:$V$2329, 7,FALSE), "")</f>
        <v/>
      </c>
      <c r="L405" s="30" t="str">
        <f>IF($A405 ="", "", VLOOKUP($A405, 'Student reference sheet'!$A$2:$Z$2603,23,FALSE))</f>
        <v/>
      </c>
      <c r="M405" s="30" t="str">
        <f>IF($A405 ="", "", VLOOKUP($A405, 'Student reference sheet'!$A$2:$Z$2603,24,FALSE))</f>
        <v/>
      </c>
      <c r="N405" s="30" t="str">
        <f>IF($A405 ="", "", VLOOKUP($A405, 'Student reference sheet'!$A$2:$Z$2603,26,FALSE))</f>
        <v/>
      </c>
      <c r="O405" s="30" t="str">
        <f>IF($A405 ="", "", VLOOKUP($A405, 'Student reference sheet'!$A$2:$Z$2603,25,FALSE))</f>
        <v/>
      </c>
      <c r="P405" s="39" t="str">
        <f>IF($A405 = "", "", IF(OR(VLOOKUP($A405,'Student reference sheet'!$A$2:$V$2400,8,FALSE) = "R",  VLOOKUP($A405,'Student reference sheet'!$A$2:$V$2400,8,FALSE) = "L"), "X", ""))</f>
        <v/>
      </c>
      <c r="Q405" s="39" t="str">
        <f>IF($A405 ="", "", VLOOKUP($A405, 'Student reference sheet'!$A$2:$V$2603,22,FALSE))</f>
        <v/>
      </c>
      <c r="R405" s="39" t="str">
        <f>IF($A405 &lt;&gt; "",VLOOKUP($A405,'Student reference sheet'!$A$2:$V$2329, 5,FALSE), "")</f>
        <v/>
      </c>
      <c r="S405" s="39" t="str">
        <f>IF($A405 &lt;&gt; "",VLOOKUP($A405,'Student reference sheet'!$A$2:$V$2329, 6,FALSE), "")</f>
        <v/>
      </c>
      <c r="T405" s="30" t="str">
        <f>IF($A405 = "","",
IF(VLOOKUP($A405,'Student reference sheet'!$A$2:$V$2329, 10,FALSE) = "Y", "Hispanic",
IF(VLOOKUP($A405,'Student reference sheet'!$A$2:$V$2329,11,FALSE) &lt;&gt; "",
IF(VLOOKUP($A405,'Student reference sheet'!$A$2:$V$2329,11,FALSE) = "UNK", "Unknown", VLOOKUP(VALUE(VLOOKUP($A405,'Student reference sheet'!$A$2:$V$2329,11,FALSE)),'Ethnicity Reference'!$A$2:$B$22,2,FALSE)),
IF(VLOOKUP($A405,'Student reference sheet'!$A$2:$V$2329,9,FALSE) &lt;&gt; "", VLOOKUP(VALUE(VLOOKUP($A405,'Student reference sheet'!$A$2:$V$2329,9,FALSE)),'Ethnicity Reference'!$A$2:$B$22,2,FALSE),"Unknown"))))</f>
        <v/>
      </c>
      <c r="U405" s="35"/>
    </row>
    <row r="406" spans="1:21" ht="15.75">
      <c r="A406" s="47"/>
      <c r="B406" s="33"/>
      <c r="C406" s="39" t="str">
        <f>IF($A406 &lt;&gt; "",VLOOKUP($A406,'Student reference sheet'!$A$2:$V$2329, 3,FALSE), "")</f>
        <v/>
      </c>
      <c r="D406" s="39" t="str">
        <f>IF($A406 &lt;&gt; "",VLOOKUP($A406,'Student reference sheet'!$A$2:$V$2329, 2,FALSE), "")</f>
        <v/>
      </c>
      <c r="E406" s="35"/>
      <c r="F406" s="34"/>
      <c r="G406" s="40" t="str">
        <f t="shared" ca="1" si="21"/>
        <v/>
      </c>
      <c r="H406" s="40" t="str">
        <f t="shared" ca="1" si="22"/>
        <v/>
      </c>
      <c r="I406" s="36" t="str">
        <f>IF($A406 = "", "",
IF(COUNTIF(MINIMUM_DAY_DATES[], Attendance!J406) &gt; 0, VLOOKUP(Attendance!$G406,MINIMUM_DAY_PERIOD_SCHEDULE[], 2,TRUE),
IF(COUNTIF(RALLY_DATES[], Attendance!J406) &gt; 0, VLOOKUP(Attendance!$G406,RALLY_PERIOD_SCHEDULE[], 2,TRUE),
IF(WEEKDAY(Attendance!$J406) = 2,
       IF(COUNTIF(FINALS_WEEK_MONDAY_DATE[],Attendance!$J406) &gt; 0, VLOOKUP(Attendance!$G406,FINALS_WEEK_MONDAY_PERIOD_SCHEDULE[],2,TRUE),
       VLOOKUP(Attendance!$G406,REGULAR_WEEK_SCHEDULE[],6,TRUE)),
IF(WEEKDAY($J406) = 3,
       IF(COUNTIF(FINALS_WEEK_TUESDAY_DATE[],Attendance!$J406) &gt; 0, VLOOKUP(Attendance!$G406,FINALS_WEEK_TUESDAY_PERIOD_SCHEDULE[],2,TRUE),
       VLOOKUP(Attendance!$G406,REGULAR_WEEK_SCHEDULE[[Tuesday]:[Period]],5,TRUE)),
IF(WEEKDAY(Attendance!$J406) = 4,
        IF(COUNTIF(BLOCK_WEDNESDAY_DATES[],Attendance!$J406) &gt; 0, VLOOKUP(Attendance!$G406,BLOCK_WEDNESDAY_PERIOD_SCHEDULE[],2,TRUE),
        IF(COUNTIF(FINALS_WEEK_WEDNESDAY_DATE[],Attendance!$J406) &gt; 0, VLOOKUP(Attendance!$G406,FINALS_WEEK_WEDNESDAY_PERIOD_SCHEDULE[],2,TRUE),
       VLOOKUP(Attendance!$G406,REGULAR_WEEK_SCHEDULE[[Wednesday]:[Period]],4,TRUE))),
IF(WEEKDAY($J406) = 5,
       IF(COUNTIF(BLOCK_THURSDAY_DATES[],Attendance!$J406) &gt; 0, VLOOKUP(Attendance!$G406,BLOCK_THURSDAY_PERIOD_SCHEDULE[],2,TRUE),
       IF(COUNTIF(FINALS_WEEK_THURSDAY_DATE[],Attendance!$J406) &gt; 0, VLOOKUP(Attendance!$G406,FINALS_WEEK_THURSDAY_PERIOD_SCHEDULE[],2,TRUE),
       VLOOKUP(Attendance!$G406,REGULAR_WEEK_SCHEDULE[[Thursday]:[Period]],3,TRUE))),
IF(WEEKDAY(Attendance!$J406) = 6,
       IF(COUNTIF(FINALS_WEEK_FRIDAY_DATE[],Attendance!$J406) &gt; 0, VLOOKUP(Attendance!$G406,FINALS_WEEK_FRIDAY_PERIOD_SCHEDULE[],2,TRUE),
       VLOOKUP(Attendance!$G406,REGULAR_WEEK_SCHEDULE[[Friday]:[Period]],2,TRUE))))))))))</f>
        <v/>
      </c>
      <c r="J406" s="41" t="str">
        <f t="shared" ca="1" si="23"/>
        <v/>
      </c>
      <c r="K406" s="41" t="str">
        <f>IF($A406 &lt;&gt; "",VLOOKUP($A406,'Student reference sheet'!$A$2:$V$2329, 7,FALSE), "")</f>
        <v/>
      </c>
      <c r="L406" s="30" t="str">
        <f>IF($A406 ="", "", VLOOKUP($A406, 'Student reference sheet'!$A$2:$Z$2603,23,FALSE))</f>
        <v/>
      </c>
      <c r="M406" s="30" t="str">
        <f>IF($A406 ="", "", VLOOKUP($A406, 'Student reference sheet'!$A$2:$Z$2603,24,FALSE))</f>
        <v/>
      </c>
      <c r="N406" s="30" t="str">
        <f>IF($A406 ="", "", VLOOKUP($A406, 'Student reference sheet'!$A$2:$Z$2603,26,FALSE))</f>
        <v/>
      </c>
      <c r="O406" s="30" t="str">
        <f>IF($A406 ="", "", VLOOKUP($A406, 'Student reference sheet'!$A$2:$Z$2603,25,FALSE))</f>
        <v/>
      </c>
      <c r="P406" s="39" t="str">
        <f>IF($A406 = "", "", IF(OR(VLOOKUP($A406,'Student reference sheet'!$A$2:$V$2400,8,FALSE) = "R",  VLOOKUP($A406,'Student reference sheet'!$A$2:$V$2400,8,FALSE) = "L"), "X", ""))</f>
        <v/>
      </c>
      <c r="Q406" s="39" t="str">
        <f>IF($A406 ="", "", VLOOKUP($A406, 'Student reference sheet'!$A$2:$V$2603,22,FALSE))</f>
        <v/>
      </c>
      <c r="R406" s="39" t="str">
        <f>IF($A406 &lt;&gt; "",VLOOKUP($A406,'Student reference sheet'!$A$2:$V$2329, 5,FALSE), "")</f>
        <v/>
      </c>
      <c r="S406" s="39" t="str">
        <f>IF($A406 &lt;&gt; "",VLOOKUP($A406,'Student reference sheet'!$A$2:$V$2329, 6,FALSE), "")</f>
        <v/>
      </c>
      <c r="T406" s="30" t="str">
        <f>IF($A406 = "","",
IF(VLOOKUP($A406,'Student reference sheet'!$A$2:$V$2329, 10,FALSE) = "Y", "Hispanic",
IF(VLOOKUP($A406,'Student reference sheet'!$A$2:$V$2329,11,FALSE) &lt;&gt; "",
IF(VLOOKUP($A406,'Student reference sheet'!$A$2:$V$2329,11,FALSE) = "UNK", "Unknown", VLOOKUP(VALUE(VLOOKUP($A406,'Student reference sheet'!$A$2:$V$2329,11,FALSE)),'Ethnicity Reference'!$A$2:$B$22,2,FALSE)),
IF(VLOOKUP($A406,'Student reference sheet'!$A$2:$V$2329,9,FALSE) &lt;&gt; "", VLOOKUP(VALUE(VLOOKUP($A406,'Student reference sheet'!$A$2:$V$2329,9,FALSE)),'Ethnicity Reference'!$A$2:$B$22,2,FALSE),"Unknown"))))</f>
        <v/>
      </c>
      <c r="U406" s="35"/>
    </row>
    <row r="407" spans="1:21" ht="15.75">
      <c r="A407" s="47"/>
      <c r="B407" s="33"/>
      <c r="C407" s="39" t="str">
        <f>IF($A407 &lt;&gt; "",VLOOKUP($A407,'Student reference sheet'!$A$2:$V$2329, 3,FALSE), "")</f>
        <v/>
      </c>
      <c r="D407" s="39" t="str">
        <f>IF($A407 &lt;&gt; "",VLOOKUP($A407,'Student reference sheet'!$A$2:$V$2329, 2,FALSE), "")</f>
        <v/>
      </c>
      <c r="E407" s="35"/>
      <c r="F407" s="34"/>
      <c r="G407" s="40" t="str">
        <f t="shared" ca="1" si="21"/>
        <v/>
      </c>
      <c r="H407" s="40" t="str">
        <f t="shared" ca="1" si="22"/>
        <v/>
      </c>
      <c r="I407" s="36" t="str">
        <f>IF($A407 = "", "",
IF(COUNTIF(MINIMUM_DAY_DATES[], Attendance!J407) &gt; 0, VLOOKUP(Attendance!$G407,MINIMUM_DAY_PERIOD_SCHEDULE[], 2,TRUE),
IF(COUNTIF(RALLY_DATES[], Attendance!J407) &gt; 0, VLOOKUP(Attendance!$G407,RALLY_PERIOD_SCHEDULE[], 2,TRUE),
IF(WEEKDAY(Attendance!$J407) = 2,
       IF(COUNTIF(FINALS_WEEK_MONDAY_DATE[],Attendance!$J407) &gt; 0, VLOOKUP(Attendance!$G407,FINALS_WEEK_MONDAY_PERIOD_SCHEDULE[],2,TRUE),
       VLOOKUP(Attendance!$G407,REGULAR_WEEK_SCHEDULE[],6,TRUE)),
IF(WEEKDAY($J407) = 3,
       IF(COUNTIF(FINALS_WEEK_TUESDAY_DATE[],Attendance!$J407) &gt; 0, VLOOKUP(Attendance!$G407,FINALS_WEEK_TUESDAY_PERIOD_SCHEDULE[],2,TRUE),
       VLOOKUP(Attendance!$G407,REGULAR_WEEK_SCHEDULE[[Tuesday]:[Period]],5,TRUE)),
IF(WEEKDAY(Attendance!$J407) = 4,
        IF(COUNTIF(BLOCK_WEDNESDAY_DATES[],Attendance!$J407) &gt; 0, VLOOKUP(Attendance!$G407,BLOCK_WEDNESDAY_PERIOD_SCHEDULE[],2,TRUE),
        IF(COUNTIF(FINALS_WEEK_WEDNESDAY_DATE[],Attendance!$J407) &gt; 0, VLOOKUP(Attendance!$G407,FINALS_WEEK_WEDNESDAY_PERIOD_SCHEDULE[],2,TRUE),
       VLOOKUP(Attendance!$G407,REGULAR_WEEK_SCHEDULE[[Wednesday]:[Period]],4,TRUE))),
IF(WEEKDAY($J407) = 5,
       IF(COUNTIF(BLOCK_THURSDAY_DATES[],Attendance!$J407) &gt; 0, VLOOKUP(Attendance!$G407,BLOCK_THURSDAY_PERIOD_SCHEDULE[],2,TRUE),
       IF(COUNTIF(FINALS_WEEK_THURSDAY_DATE[],Attendance!$J407) &gt; 0, VLOOKUP(Attendance!$G407,FINALS_WEEK_THURSDAY_PERIOD_SCHEDULE[],2,TRUE),
       VLOOKUP(Attendance!$G407,REGULAR_WEEK_SCHEDULE[[Thursday]:[Period]],3,TRUE))),
IF(WEEKDAY(Attendance!$J407) = 6,
       IF(COUNTIF(FINALS_WEEK_FRIDAY_DATE[],Attendance!$J407) &gt; 0, VLOOKUP(Attendance!$G407,FINALS_WEEK_FRIDAY_PERIOD_SCHEDULE[],2,TRUE),
       VLOOKUP(Attendance!$G407,REGULAR_WEEK_SCHEDULE[[Friday]:[Period]],2,TRUE))))))))))</f>
        <v/>
      </c>
      <c r="J407" s="41" t="str">
        <f t="shared" ca="1" si="23"/>
        <v/>
      </c>
      <c r="K407" s="41" t="str">
        <f>IF($A407 &lt;&gt; "",VLOOKUP($A407,'Student reference sheet'!$A$2:$V$2329, 7,FALSE), "")</f>
        <v/>
      </c>
      <c r="L407" s="30" t="str">
        <f>IF($A407 ="", "", VLOOKUP($A407, 'Student reference sheet'!$A$2:$Z$2603,23,FALSE))</f>
        <v/>
      </c>
      <c r="M407" s="30" t="str">
        <f>IF($A407 ="", "", VLOOKUP($A407, 'Student reference sheet'!$A$2:$Z$2603,24,FALSE))</f>
        <v/>
      </c>
      <c r="N407" s="30" t="str">
        <f>IF($A407 ="", "", VLOOKUP($A407, 'Student reference sheet'!$A$2:$Z$2603,26,FALSE))</f>
        <v/>
      </c>
      <c r="O407" s="30" t="str">
        <f>IF($A407 ="", "", VLOOKUP($A407, 'Student reference sheet'!$A$2:$Z$2603,25,FALSE))</f>
        <v/>
      </c>
      <c r="P407" s="39" t="str">
        <f>IF($A407 = "", "", IF(OR(VLOOKUP($A407,'Student reference sheet'!$A$2:$V$2400,8,FALSE) = "R",  VLOOKUP($A407,'Student reference sheet'!$A$2:$V$2400,8,FALSE) = "L"), "X", ""))</f>
        <v/>
      </c>
      <c r="Q407" s="39" t="str">
        <f>IF($A407 ="", "", VLOOKUP($A407, 'Student reference sheet'!$A$2:$V$2603,22,FALSE))</f>
        <v/>
      </c>
      <c r="R407" s="39" t="str">
        <f>IF($A407 &lt;&gt; "",VLOOKUP($A407,'Student reference sheet'!$A$2:$V$2329, 5,FALSE), "")</f>
        <v/>
      </c>
      <c r="S407" s="39" t="str">
        <f>IF($A407 &lt;&gt; "",VLOOKUP($A407,'Student reference sheet'!$A$2:$V$2329, 6,FALSE), "")</f>
        <v/>
      </c>
      <c r="T407" s="30" t="str">
        <f>IF($A407 = "","",
IF(VLOOKUP($A407,'Student reference sheet'!$A$2:$V$2329, 10,FALSE) = "Y", "Hispanic",
IF(VLOOKUP($A407,'Student reference sheet'!$A$2:$V$2329,11,FALSE) &lt;&gt; "",
IF(VLOOKUP($A407,'Student reference sheet'!$A$2:$V$2329,11,FALSE) = "UNK", "Unknown", VLOOKUP(VALUE(VLOOKUP($A407,'Student reference sheet'!$A$2:$V$2329,11,FALSE)),'Ethnicity Reference'!$A$2:$B$22,2,FALSE)),
IF(VLOOKUP($A407,'Student reference sheet'!$A$2:$V$2329,9,FALSE) &lt;&gt; "", VLOOKUP(VALUE(VLOOKUP($A407,'Student reference sheet'!$A$2:$V$2329,9,FALSE)),'Ethnicity Reference'!$A$2:$B$22,2,FALSE),"Unknown"))))</f>
        <v/>
      </c>
      <c r="U407" s="35"/>
    </row>
    <row r="408" spans="1:21" ht="15.75">
      <c r="A408" s="47"/>
      <c r="B408" s="33"/>
      <c r="C408" s="39" t="str">
        <f>IF($A408 &lt;&gt; "",VLOOKUP($A408,'Student reference sheet'!$A$2:$V$2329, 3,FALSE), "")</f>
        <v/>
      </c>
      <c r="D408" s="39" t="str">
        <f>IF($A408 &lt;&gt; "",VLOOKUP($A408,'Student reference sheet'!$A$2:$V$2329, 2,FALSE), "")</f>
        <v/>
      </c>
      <c r="E408" s="35"/>
      <c r="F408" s="34"/>
      <c r="G408" s="40" t="str">
        <f t="shared" ca="1" si="21"/>
        <v/>
      </c>
      <c r="H408" s="40" t="str">
        <f t="shared" ca="1" si="22"/>
        <v/>
      </c>
      <c r="I408" s="36" t="str">
        <f>IF($A408 = "", "",
IF(COUNTIF(MINIMUM_DAY_DATES[], Attendance!J408) &gt; 0, VLOOKUP(Attendance!$G408,MINIMUM_DAY_PERIOD_SCHEDULE[], 2,TRUE),
IF(COUNTIF(RALLY_DATES[], Attendance!J408) &gt; 0, VLOOKUP(Attendance!$G408,RALLY_PERIOD_SCHEDULE[], 2,TRUE),
IF(WEEKDAY(Attendance!$J408) = 2,
       IF(COUNTIF(FINALS_WEEK_MONDAY_DATE[],Attendance!$J408) &gt; 0, VLOOKUP(Attendance!$G408,FINALS_WEEK_MONDAY_PERIOD_SCHEDULE[],2,TRUE),
       VLOOKUP(Attendance!$G408,REGULAR_WEEK_SCHEDULE[],6,TRUE)),
IF(WEEKDAY($J408) = 3,
       IF(COUNTIF(FINALS_WEEK_TUESDAY_DATE[],Attendance!$J408) &gt; 0, VLOOKUP(Attendance!$G408,FINALS_WEEK_TUESDAY_PERIOD_SCHEDULE[],2,TRUE),
       VLOOKUP(Attendance!$G408,REGULAR_WEEK_SCHEDULE[[Tuesday]:[Period]],5,TRUE)),
IF(WEEKDAY(Attendance!$J408) = 4,
        IF(COUNTIF(BLOCK_WEDNESDAY_DATES[],Attendance!$J408) &gt; 0, VLOOKUP(Attendance!$G408,BLOCK_WEDNESDAY_PERIOD_SCHEDULE[],2,TRUE),
        IF(COUNTIF(FINALS_WEEK_WEDNESDAY_DATE[],Attendance!$J408) &gt; 0, VLOOKUP(Attendance!$G408,FINALS_WEEK_WEDNESDAY_PERIOD_SCHEDULE[],2,TRUE),
       VLOOKUP(Attendance!$G408,REGULAR_WEEK_SCHEDULE[[Wednesday]:[Period]],4,TRUE))),
IF(WEEKDAY($J408) = 5,
       IF(COUNTIF(BLOCK_THURSDAY_DATES[],Attendance!$J408) &gt; 0, VLOOKUP(Attendance!$G408,BLOCK_THURSDAY_PERIOD_SCHEDULE[],2,TRUE),
       IF(COUNTIF(FINALS_WEEK_THURSDAY_DATE[],Attendance!$J408) &gt; 0, VLOOKUP(Attendance!$G408,FINALS_WEEK_THURSDAY_PERIOD_SCHEDULE[],2,TRUE),
       VLOOKUP(Attendance!$G408,REGULAR_WEEK_SCHEDULE[[Thursday]:[Period]],3,TRUE))),
IF(WEEKDAY(Attendance!$J408) = 6,
       IF(COUNTIF(FINALS_WEEK_FRIDAY_DATE[],Attendance!$J408) &gt; 0, VLOOKUP(Attendance!$G408,FINALS_WEEK_FRIDAY_PERIOD_SCHEDULE[],2,TRUE),
       VLOOKUP(Attendance!$G408,REGULAR_WEEK_SCHEDULE[[Friday]:[Period]],2,TRUE))))))))))</f>
        <v/>
      </c>
      <c r="J408" s="41" t="str">
        <f t="shared" ca="1" si="23"/>
        <v/>
      </c>
      <c r="K408" s="41" t="str">
        <f>IF($A408 &lt;&gt; "",VLOOKUP($A408,'Student reference sheet'!$A$2:$V$2329, 7,FALSE), "")</f>
        <v/>
      </c>
      <c r="L408" s="30" t="str">
        <f>IF($A408 ="", "", VLOOKUP($A408, 'Student reference sheet'!$A$2:$Z$2603,23,FALSE))</f>
        <v/>
      </c>
      <c r="M408" s="30" t="str">
        <f>IF($A408 ="", "", VLOOKUP($A408, 'Student reference sheet'!$A$2:$Z$2603,24,FALSE))</f>
        <v/>
      </c>
      <c r="N408" s="30" t="str">
        <f>IF($A408 ="", "", VLOOKUP($A408, 'Student reference sheet'!$A$2:$Z$2603,26,FALSE))</f>
        <v/>
      </c>
      <c r="O408" s="30" t="str">
        <f>IF($A408 ="", "", VLOOKUP($A408, 'Student reference sheet'!$A$2:$Z$2603,25,FALSE))</f>
        <v/>
      </c>
      <c r="P408" s="39" t="str">
        <f>IF($A408 = "", "", IF(OR(VLOOKUP($A408,'Student reference sheet'!$A$2:$V$2400,8,FALSE) = "R",  VLOOKUP($A408,'Student reference sheet'!$A$2:$V$2400,8,FALSE) = "L"), "X", ""))</f>
        <v/>
      </c>
      <c r="Q408" s="39" t="str">
        <f>IF($A408 ="", "", VLOOKUP($A408, 'Student reference sheet'!$A$2:$V$2603,22,FALSE))</f>
        <v/>
      </c>
      <c r="R408" s="39" t="str">
        <f>IF($A408 &lt;&gt; "",VLOOKUP($A408,'Student reference sheet'!$A$2:$V$2329, 5,FALSE), "")</f>
        <v/>
      </c>
      <c r="S408" s="39" t="str">
        <f>IF($A408 &lt;&gt; "",VLOOKUP($A408,'Student reference sheet'!$A$2:$V$2329, 6,FALSE), "")</f>
        <v/>
      </c>
      <c r="T408" s="30" t="str">
        <f>IF($A408 = "","",
IF(VLOOKUP($A408,'Student reference sheet'!$A$2:$V$2329, 10,FALSE) = "Y", "Hispanic",
IF(VLOOKUP($A408,'Student reference sheet'!$A$2:$V$2329,11,FALSE) &lt;&gt; "",
IF(VLOOKUP($A408,'Student reference sheet'!$A$2:$V$2329,11,FALSE) = "UNK", "Unknown", VLOOKUP(VALUE(VLOOKUP($A408,'Student reference sheet'!$A$2:$V$2329,11,FALSE)),'Ethnicity Reference'!$A$2:$B$22,2,FALSE)),
IF(VLOOKUP($A408,'Student reference sheet'!$A$2:$V$2329,9,FALSE) &lt;&gt; "", VLOOKUP(VALUE(VLOOKUP($A408,'Student reference sheet'!$A$2:$V$2329,9,FALSE)),'Ethnicity Reference'!$A$2:$B$22,2,FALSE),"Unknown"))))</f>
        <v/>
      </c>
      <c r="U408" s="35"/>
    </row>
    <row r="409" spans="1:21" ht="15.75">
      <c r="A409" s="47"/>
      <c r="B409" s="33"/>
      <c r="C409" s="39" t="str">
        <f>IF($A409 &lt;&gt; "",VLOOKUP($A409,'Student reference sheet'!$A$2:$V$2329, 3,FALSE), "")</f>
        <v/>
      </c>
      <c r="D409" s="39" t="str">
        <f>IF($A409 &lt;&gt; "",VLOOKUP($A409,'Student reference sheet'!$A$2:$V$2329, 2,FALSE), "")</f>
        <v/>
      </c>
      <c r="E409" s="35"/>
      <c r="F409" s="34"/>
      <c r="G409" s="40" t="str">
        <f t="shared" ca="1" si="21"/>
        <v/>
      </c>
      <c r="H409" s="40" t="str">
        <f t="shared" ca="1" si="22"/>
        <v/>
      </c>
      <c r="I409" s="36" t="str">
        <f>IF($A409 = "", "",
IF(COUNTIF(MINIMUM_DAY_DATES[], Attendance!J409) &gt; 0, VLOOKUP(Attendance!$G409,MINIMUM_DAY_PERIOD_SCHEDULE[], 2,TRUE),
IF(COUNTIF(RALLY_DATES[], Attendance!J409) &gt; 0, VLOOKUP(Attendance!$G409,RALLY_PERIOD_SCHEDULE[], 2,TRUE),
IF(WEEKDAY(Attendance!$J409) = 2,
       IF(COUNTIF(FINALS_WEEK_MONDAY_DATE[],Attendance!$J409) &gt; 0, VLOOKUP(Attendance!$G409,FINALS_WEEK_MONDAY_PERIOD_SCHEDULE[],2,TRUE),
       VLOOKUP(Attendance!$G409,REGULAR_WEEK_SCHEDULE[],6,TRUE)),
IF(WEEKDAY($J409) = 3,
       IF(COUNTIF(FINALS_WEEK_TUESDAY_DATE[],Attendance!$J409) &gt; 0, VLOOKUP(Attendance!$G409,FINALS_WEEK_TUESDAY_PERIOD_SCHEDULE[],2,TRUE),
       VLOOKUP(Attendance!$G409,REGULAR_WEEK_SCHEDULE[[Tuesday]:[Period]],5,TRUE)),
IF(WEEKDAY(Attendance!$J409) = 4,
        IF(COUNTIF(BLOCK_WEDNESDAY_DATES[],Attendance!$J409) &gt; 0, VLOOKUP(Attendance!$G409,BLOCK_WEDNESDAY_PERIOD_SCHEDULE[],2,TRUE),
        IF(COUNTIF(FINALS_WEEK_WEDNESDAY_DATE[],Attendance!$J409) &gt; 0, VLOOKUP(Attendance!$G409,FINALS_WEEK_WEDNESDAY_PERIOD_SCHEDULE[],2,TRUE),
       VLOOKUP(Attendance!$G409,REGULAR_WEEK_SCHEDULE[[Wednesday]:[Period]],4,TRUE))),
IF(WEEKDAY($J409) = 5,
       IF(COUNTIF(BLOCK_THURSDAY_DATES[],Attendance!$J409) &gt; 0, VLOOKUP(Attendance!$G409,BLOCK_THURSDAY_PERIOD_SCHEDULE[],2,TRUE),
       IF(COUNTIF(FINALS_WEEK_THURSDAY_DATE[],Attendance!$J409) &gt; 0, VLOOKUP(Attendance!$G409,FINALS_WEEK_THURSDAY_PERIOD_SCHEDULE[],2,TRUE),
       VLOOKUP(Attendance!$G409,REGULAR_WEEK_SCHEDULE[[Thursday]:[Period]],3,TRUE))),
IF(WEEKDAY(Attendance!$J409) = 6,
       IF(COUNTIF(FINALS_WEEK_FRIDAY_DATE[],Attendance!$J409) &gt; 0, VLOOKUP(Attendance!$G409,FINALS_WEEK_FRIDAY_PERIOD_SCHEDULE[],2,TRUE),
       VLOOKUP(Attendance!$G409,REGULAR_WEEK_SCHEDULE[[Friday]:[Period]],2,TRUE))))))))))</f>
        <v/>
      </c>
      <c r="J409" s="41" t="str">
        <f t="shared" ca="1" si="23"/>
        <v/>
      </c>
      <c r="K409" s="41" t="str">
        <f>IF($A409 &lt;&gt; "",VLOOKUP($A409,'Student reference sheet'!$A$2:$V$2329, 7,FALSE), "")</f>
        <v/>
      </c>
      <c r="L409" s="30" t="str">
        <f>IF($A409 ="", "", VLOOKUP($A409, 'Student reference sheet'!$A$2:$Z$2603,23,FALSE))</f>
        <v/>
      </c>
      <c r="M409" s="30" t="str">
        <f>IF($A409 ="", "", VLOOKUP($A409, 'Student reference sheet'!$A$2:$Z$2603,24,FALSE))</f>
        <v/>
      </c>
      <c r="N409" s="30" t="str">
        <f>IF($A409 ="", "", VLOOKUP($A409, 'Student reference sheet'!$A$2:$Z$2603,26,FALSE))</f>
        <v/>
      </c>
      <c r="O409" s="30" t="str">
        <f>IF($A409 ="", "", VLOOKUP($A409, 'Student reference sheet'!$A$2:$Z$2603,25,FALSE))</f>
        <v/>
      </c>
      <c r="P409" s="39" t="str">
        <f>IF($A409 = "", "", IF(OR(VLOOKUP($A409,'Student reference sheet'!$A$2:$V$2400,8,FALSE) = "R",  VLOOKUP($A409,'Student reference sheet'!$A$2:$V$2400,8,FALSE) = "L"), "X", ""))</f>
        <v/>
      </c>
      <c r="Q409" s="39" t="str">
        <f>IF($A409 ="", "", VLOOKUP($A409, 'Student reference sheet'!$A$2:$V$2603,22,FALSE))</f>
        <v/>
      </c>
      <c r="R409" s="39" t="str">
        <f>IF($A409 &lt;&gt; "",VLOOKUP($A409,'Student reference sheet'!$A$2:$V$2329, 5,FALSE), "")</f>
        <v/>
      </c>
      <c r="S409" s="39" t="str">
        <f>IF($A409 &lt;&gt; "",VLOOKUP($A409,'Student reference sheet'!$A$2:$V$2329, 6,FALSE), "")</f>
        <v/>
      </c>
      <c r="T409" s="30" t="str">
        <f>IF($A409 = "","",
IF(VLOOKUP($A409,'Student reference sheet'!$A$2:$V$2329, 10,FALSE) = "Y", "Hispanic",
IF(VLOOKUP($A409,'Student reference sheet'!$A$2:$V$2329,11,FALSE) &lt;&gt; "",
IF(VLOOKUP($A409,'Student reference sheet'!$A$2:$V$2329,11,FALSE) = "UNK", "Unknown", VLOOKUP(VALUE(VLOOKUP($A409,'Student reference sheet'!$A$2:$V$2329,11,FALSE)),'Ethnicity Reference'!$A$2:$B$22,2,FALSE)),
IF(VLOOKUP($A409,'Student reference sheet'!$A$2:$V$2329,9,FALSE) &lt;&gt; "", VLOOKUP(VALUE(VLOOKUP($A409,'Student reference sheet'!$A$2:$V$2329,9,FALSE)),'Ethnicity Reference'!$A$2:$B$22,2,FALSE),"Unknown"))))</f>
        <v/>
      </c>
      <c r="U409" s="35"/>
    </row>
    <row r="410" spans="1:21" ht="15.75">
      <c r="A410" s="47"/>
      <c r="B410" s="33"/>
      <c r="C410" s="39" t="str">
        <f>IF($A410 &lt;&gt; "",VLOOKUP($A410,'Student reference sheet'!$A$2:$V$2329, 3,FALSE), "")</f>
        <v/>
      </c>
      <c r="D410" s="39" t="str">
        <f>IF($A410 &lt;&gt; "",VLOOKUP($A410,'Student reference sheet'!$A$2:$V$2329, 2,FALSE), "")</f>
        <v/>
      </c>
      <c r="E410" s="35"/>
      <c r="F410" s="34"/>
      <c r="G410" s="40" t="str">
        <f t="shared" ca="1" si="21"/>
        <v/>
      </c>
      <c r="H410" s="40" t="str">
        <f t="shared" ca="1" si="22"/>
        <v/>
      </c>
      <c r="I410" s="36" t="str">
        <f>IF($A410 = "", "",
IF(COUNTIF(MINIMUM_DAY_DATES[], Attendance!J410) &gt; 0, VLOOKUP(Attendance!$G410,MINIMUM_DAY_PERIOD_SCHEDULE[], 2,TRUE),
IF(COUNTIF(RALLY_DATES[], Attendance!J410) &gt; 0, VLOOKUP(Attendance!$G410,RALLY_PERIOD_SCHEDULE[], 2,TRUE),
IF(WEEKDAY(Attendance!$J410) = 2,
       IF(COUNTIF(FINALS_WEEK_MONDAY_DATE[],Attendance!$J410) &gt; 0, VLOOKUP(Attendance!$G410,FINALS_WEEK_MONDAY_PERIOD_SCHEDULE[],2,TRUE),
       VLOOKUP(Attendance!$G410,REGULAR_WEEK_SCHEDULE[],6,TRUE)),
IF(WEEKDAY($J410) = 3,
       IF(COUNTIF(FINALS_WEEK_TUESDAY_DATE[],Attendance!$J410) &gt; 0, VLOOKUP(Attendance!$G410,FINALS_WEEK_TUESDAY_PERIOD_SCHEDULE[],2,TRUE),
       VLOOKUP(Attendance!$G410,REGULAR_WEEK_SCHEDULE[[Tuesday]:[Period]],5,TRUE)),
IF(WEEKDAY(Attendance!$J410) = 4,
        IF(COUNTIF(BLOCK_WEDNESDAY_DATES[],Attendance!$J410) &gt; 0, VLOOKUP(Attendance!$G410,BLOCK_WEDNESDAY_PERIOD_SCHEDULE[],2,TRUE),
        IF(COUNTIF(FINALS_WEEK_WEDNESDAY_DATE[],Attendance!$J410) &gt; 0, VLOOKUP(Attendance!$G410,FINALS_WEEK_WEDNESDAY_PERIOD_SCHEDULE[],2,TRUE),
       VLOOKUP(Attendance!$G410,REGULAR_WEEK_SCHEDULE[[Wednesday]:[Period]],4,TRUE))),
IF(WEEKDAY($J410) = 5,
       IF(COUNTIF(BLOCK_THURSDAY_DATES[],Attendance!$J410) &gt; 0, VLOOKUP(Attendance!$G410,BLOCK_THURSDAY_PERIOD_SCHEDULE[],2,TRUE),
       IF(COUNTIF(FINALS_WEEK_THURSDAY_DATE[],Attendance!$J410) &gt; 0, VLOOKUP(Attendance!$G410,FINALS_WEEK_THURSDAY_PERIOD_SCHEDULE[],2,TRUE),
       VLOOKUP(Attendance!$G410,REGULAR_WEEK_SCHEDULE[[Thursday]:[Period]],3,TRUE))),
IF(WEEKDAY(Attendance!$J410) = 6,
       IF(COUNTIF(FINALS_WEEK_FRIDAY_DATE[],Attendance!$J410) &gt; 0, VLOOKUP(Attendance!$G410,FINALS_WEEK_FRIDAY_PERIOD_SCHEDULE[],2,TRUE),
       VLOOKUP(Attendance!$G410,REGULAR_WEEK_SCHEDULE[[Friday]:[Period]],2,TRUE))))))))))</f>
        <v/>
      </c>
      <c r="J410" s="41" t="str">
        <f t="shared" ca="1" si="23"/>
        <v/>
      </c>
      <c r="K410" s="41" t="str">
        <f>IF($A410 &lt;&gt; "",VLOOKUP($A410,'Student reference sheet'!$A$2:$V$2329, 7,FALSE), "")</f>
        <v/>
      </c>
      <c r="L410" s="30" t="str">
        <f>IF($A410 ="", "", VLOOKUP($A410, 'Student reference sheet'!$A$2:$Z$2603,23,FALSE))</f>
        <v/>
      </c>
      <c r="M410" s="30" t="str">
        <f>IF($A410 ="", "", VLOOKUP($A410, 'Student reference sheet'!$A$2:$Z$2603,24,FALSE))</f>
        <v/>
      </c>
      <c r="N410" s="30" t="str">
        <f>IF($A410 ="", "", VLOOKUP($A410, 'Student reference sheet'!$A$2:$Z$2603,26,FALSE))</f>
        <v/>
      </c>
      <c r="O410" s="30" t="str">
        <f>IF($A410 ="", "", VLOOKUP($A410, 'Student reference sheet'!$A$2:$Z$2603,25,FALSE))</f>
        <v/>
      </c>
      <c r="P410" s="39" t="str">
        <f>IF($A410 = "", "", IF(OR(VLOOKUP($A410,'Student reference sheet'!$A$2:$V$2400,8,FALSE) = "R",  VLOOKUP($A410,'Student reference sheet'!$A$2:$V$2400,8,FALSE) = "L"), "X", ""))</f>
        <v/>
      </c>
      <c r="Q410" s="39" t="str">
        <f>IF($A410 ="", "", VLOOKUP($A410, 'Student reference sheet'!$A$2:$V$2603,22,FALSE))</f>
        <v/>
      </c>
      <c r="R410" s="39" t="str">
        <f>IF($A410 &lt;&gt; "",VLOOKUP($A410,'Student reference sheet'!$A$2:$V$2329, 5,FALSE), "")</f>
        <v/>
      </c>
      <c r="S410" s="39" t="str">
        <f>IF($A410 &lt;&gt; "",VLOOKUP($A410,'Student reference sheet'!$A$2:$V$2329, 6,FALSE), "")</f>
        <v/>
      </c>
      <c r="T410" s="30" t="str">
        <f>IF($A410 = "","",
IF(VLOOKUP($A410,'Student reference sheet'!$A$2:$V$2329, 10,FALSE) = "Y", "Hispanic",
IF(VLOOKUP($A410,'Student reference sheet'!$A$2:$V$2329,11,FALSE) &lt;&gt; "",
IF(VLOOKUP($A410,'Student reference sheet'!$A$2:$V$2329,11,FALSE) = "UNK", "Unknown", VLOOKUP(VALUE(VLOOKUP($A410,'Student reference sheet'!$A$2:$V$2329,11,FALSE)),'Ethnicity Reference'!$A$2:$B$22,2,FALSE)),
IF(VLOOKUP($A410,'Student reference sheet'!$A$2:$V$2329,9,FALSE) &lt;&gt; "", VLOOKUP(VALUE(VLOOKUP($A410,'Student reference sheet'!$A$2:$V$2329,9,FALSE)),'Ethnicity Reference'!$A$2:$B$22,2,FALSE),"Unknown"))))</f>
        <v/>
      </c>
      <c r="U410" s="35"/>
    </row>
    <row r="411" spans="1:21" ht="15.75">
      <c r="A411" s="47"/>
      <c r="B411" s="33"/>
      <c r="C411" s="39" t="str">
        <f>IF($A411 &lt;&gt; "",VLOOKUP($A411,'Student reference sheet'!$A$2:$V$2329, 3,FALSE), "")</f>
        <v/>
      </c>
      <c r="D411" s="39" t="str">
        <f>IF($A411 &lt;&gt; "",VLOOKUP($A411,'Student reference sheet'!$A$2:$V$2329, 2,FALSE), "")</f>
        <v/>
      </c>
      <c r="E411" s="35"/>
      <c r="F411" s="34"/>
      <c r="G411" s="40" t="str">
        <f t="shared" ca="1" si="21"/>
        <v/>
      </c>
      <c r="H411" s="40" t="str">
        <f t="shared" ca="1" si="22"/>
        <v/>
      </c>
      <c r="I411" s="36" t="str">
        <f>IF($A411 = "", "",
IF(COUNTIF(MINIMUM_DAY_DATES[], Attendance!J411) &gt; 0, VLOOKUP(Attendance!$G411,MINIMUM_DAY_PERIOD_SCHEDULE[], 2,TRUE),
IF(COUNTIF(RALLY_DATES[], Attendance!J411) &gt; 0, VLOOKUP(Attendance!$G411,RALLY_PERIOD_SCHEDULE[], 2,TRUE),
IF(WEEKDAY(Attendance!$J411) = 2,
       IF(COUNTIF(FINALS_WEEK_MONDAY_DATE[],Attendance!$J411) &gt; 0, VLOOKUP(Attendance!$G411,FINALS_WEEK_MONDAY_PERIOD_SCHEDULE[],2,TRUE),
       VLOOKUP(Attendance!$G411,REGULAR_WEEK_SCHEDULE[],6,TRUE)),
IF(WEEKDAY($J411) = 3,
       IF(COUNTIF(FINALS_WEEK_TUESDAY_DATE[],Attendance!$J411) &gt; 0, VLOOKUP(Attendance!$G411,FINALS_WEEK_TUESDAY_PERIOD_SCHEDULE[],2,TRUE),
       VLOOKUP(Attendance!$G411,REGULAR_WEEK_SCHEDULE[[Tuesday]:[Period]],5,TRUE)),
IF(WEEKDAY(Attendance!$J411) = 4,
        IF(COUNTIF(BLOCK_WEDNESDAY_DATES[],Attendance!$J411) &gt; 0, VLOOKUP(Attendance!$G411,BLOCK_WEDNESDAY_PERIOD_SCHEDULE[],2,TRUE),
        IF(COUNTIF(FINALS_WEEK_WEDNESDAY_DATE[],Attendance!$J411) &gt; 0, VLOOKUP(Attendance!$G411,FINALS_WEEK_WEDNESDAY_PERIOD_SCHEDULE[],2,TRUE),
       VLOOKUP(Attendance!$G411,REGULAR_WEEK_SCHEDULE[[Wednesday]:[Period]],4,TRUE))),
IF(WEEKDAY($J411) = 5,
       IF(COUNTIF(BLOCK_THURSDAY_DATES[],Attendance!$J411) &gt; 0, VLOOKUP(Attendance!$G411,BLOCK_THURSDAY_PERIOD_SCHEDULE[],2,TRUE),
       IF(COUNTIF(FINALS_WEEK_THURSDAY_DATE[],Attendance!$J411) &gt; 0, VLOOKUP(Attendance!$G411,FINALS_WEEK_THURSDAY_PERIOD_SCHEDULE[],2,TRUE),
       VLOOKUP(Attendance!$G411,REGULAR_WEEK_SCHEDULE[[Thursday]:[Period]],3,TRUE))),
IF(WEEKDAY(Attendance!$J411) = 6,
       IF(COUNTIF(FINALS_WEEK_FRIDAY_DATE[],Attendance!$J411) &gt; 0, VLOOKUP(Attendance!$G411,FINALS_WEEK_FRIDAY_PERIOD_SCHEDULE[],2,TRUE),
       VLOOKUP(Attendance!$G411,REGULAR_WEEK_SCHEDULE[[Friday]:[Period]],2,TRUE))))))))))</f>
        <v/>
      </c>
      <c r="J411" s="41" t="str">
        <f t="shared" ca="1" si="23"/>
        <v/>
      </c>
      <c r="K411" s="41" t="str">
        <f>IF($A411 &lt;&gt; "",VLOOKUP($A411,'Student reference sheet'!$A$2:$V$2329, 7,FALSE), "")</f>
        <v/>
      </c>
      <c r="L411" s="30" t="str">
        <f>IF($A411 ="", "", VLOOKUP($A411, 'Student reference sheet'!$A$2:$Z$2603,23,FALSE))</f>
        <v/>
      </c>
      <c r="M411" s="30" t="str">
        <f>IF($A411 ="", "", VLOOKUP($A411, 'Student reference sheet'!$A$2:$Z$2603,24,FALSE))</f>
        <v/>
      </c>
      <c r="N411" s="30" t="str">
        <f>IF($A411 ="", "", VLOOKUP($A411, 'Student reference sheet'!$A$2:$Z$2603,26,FALSE))</f>
        <v/>
      </c>
      <c r="O411" s="30" t="str">
        <f>IF($A411 ="", "", VLOOKUP($A411, 'Student reference sheet'!$A$2:$Z$2603,25,FALSE))</f>
        <v/>
      </c>
      <c r="P411" s="39" t="str">
        <f>IF($A411 = "", "", IF(OR(VLOOKUP($A411,'Student reference sheet'!$A$2:$V$2400,8,FALSE) = "R",  VLOOKUP($A411,'Student reference sheet'!$A$2:$V$2400,8,FALSE) = "L"), "X", ""))</f>
        <v/>
      </c>
      <c r="Q411" s="39" t="str">
        <f>IF($A411 ="", "", VLOOKUP($A411, 'Student reference sheet'!$A$2:$V$2603,22,FALSE))</f>
        <v/>
      </c>
      <c r="R411" s="39" t="str">
        <f>IF($A411 &lt;&gt; "",VLOOKUP($A411,'Student reference sheet'!$A$2:$V$2329, 5,FALSE), "")</f>
        <v/>
      </c>
      <c r="S411" s="39" t="str">
        <f>IF($A411 &lt;&gt; "",VLOOKUP($A411,'Student reference sheet'!$A$2:$V$2329, 6,FALSE), "")</f>
        <v/>
      </c>
      <c r="T411" s="30" t="str">
        <f>IF($A411 = "","",
IF(VLOOKUP($A411,'Student reference sheet'!$A$2:$V$2329, 10,FALSE) = "Y", "Hispanic",
IF(VLOOKUP($A411,'Student reference sheet'!$A$2:$V$2329,11,FALSE) &lt;&gt; "",
IF(VLOOKUP($A411,'Student reference sheet'!$A$2:$V$2329,11,FALSE) = "UNK", "Unknown", VLOOKUP(VALUE(VLOOKUP($A411,'Student reference sheet'!$A$2:$V$2329,11,FALSE)),'Ethnicity Reference'!$A$2:$B$22,2,FALSE)),
IF(VLOOKUP($A411,'Student reference sheet'!$A$2:$V$2329,9,FALSE) &lt;&gt; "", VLOOKUP(VALUE(VLOOKUP($A411,'Student reference sheet'!$A$2:$V$2329,9,FALSE)),'Ethnicity Reference'!$A$2:$B$22,2,FALSE),"Unknown"))))</f>
        <v/>
      </c>
      <c r="U411" s="35"/>
    </row>
    <row r="412" spans="1:21" ht="15.75">
      <c r="A412" s="47"/>
      <c r="B412" s="33"/>
      <c r="C412" s="39" t="str">
        <f>IF($A412 &lt;&gt; "",VLOOKUP($A412,'Student reference sheet'!$A$2:$V$2329, 3,FALSE), "")</f>
        <v/>
      </c>
      <c r="D412" s="39" t="str">
        <f>IF($A412 &lt;&gt; "",VLOOKUP($A412,'Student reference sheet'!$A$2:$V$2329, 2,FALSE), "")</f>
        <v/>
      </c>
      <c r="E412" s="35"/>
      <c r="F412" s="34"/>
      <c r="G412" s="40" t="str">
        <f t="shared" ca="1" si="21"/>
        <v/>
      </c>
      <c r="H412" s="40" t="str">
        <f t="shared" ca="1" si="22"/>
        <v/>
      </c>
      <c r="I412" s="36" t="str">
        <f>IF($A412 = "", "",
IF(COUNTIF(MINIMUM_DAY_DATES[], Attendance!J412) &gt; 0, VLOOKUP(Attendance!$G412,MINIMUM_DAY_PERIOD_SCHEDULE[], 2,TRUE),
IF(COUNTIF(RALLY_DATES[], Attendance!J412) &gt; 0, VLOOKUP(Attendance!$G412,RALLY_PERIOD_SCHEDULE[], 2,TRUE),
IF(WEEKDAY(Attendance!$J412) = 2,
       IF(COUNTIF(FINALS_WEEK_MONDAY_DATE[],Attendance!$J412) &gt; 0, VLOOKUP(Attendance!$G412,FINALS_WEEK_MONDAY_PERIOD_SCHEDULE[],2,TRUE),
       VLOOKUP(Attendance!$G412,REGULAR_WEEK_SCHEDULE[],6,TRUE)),
IF(WEEKDAY($J412) = 3,
       IF(COUNTIF(FINALS_WEEK_TUESDAY_DATE[],Attendance!$J412) &gt; 0, VLOOKUP(Attendance!$G412,FINALS_WEEK_TUESDAY_PERIOD_SCHEDULE[],2,TRUE),
       VLOOKUP(Attendance!$G412,REGULAR_WEEK_SCHEDULE[[Tuesday]:[Period]],5,TRUE)),
IF(WEEKDAY(Attendance!$J412) = 4,
        IF(COUNTIF(BLOCK_WEDNESDAY_DATES[],Attendance!$J412) &gt; 0, VLOOKUP(Attendance!$G412,BLOCK_WEDNESDAY_PERIOD_SCHEDULE[],2,TRUE),
        IF(COUNTIF(FINALS_WEEK_WEDNESDAY_DATE[],Attendance!$J412) &gt; 0, VLOOKUP(Attendance!$G412,FINALS_WEEK_WEDNESDAY_PERIOD_SCHEDULE[],2,TRUE),
       VLOOKUP(Attendance!$G412,REGULAR_WEEK_SCHEDULE[[Wednesday]:[Period]],4,TRUE))),
IF(WEEKDAY($J412) = 5,
       IF(COUNTIF(BLOCK_THURSDAY_DATES[],Attendance!$J412) &gt; 0, VLOOKUP(Attendance!$G412,BLOCK_THURSDAY_PERIOD_SCHEDULE[],2,TRUE),
       IF(COUNTIF(FINALS_WEEK_THURSDAY_DATE[],Attendance!$J412) &gt; 0, VLOOKUP(Attendance!$G412,FINALS_WEEK_THURSDAY_PERIOD_SCHEDULE[],2,TRUE),
       VLOOKUP(Attendance!$G412,REGULAR_WEEK_SCHEDULE[[Thursday]:[Period]],3,TRUE))),
IF(WEEKDAY(Attendance!$J412) = 6,
       IF(COUNTIF(FINALS_WEEK_FRIDAY_DATE[],Attendance!$J412) &gt; 0, VLOOKUP(Attendance!$G412,FINALS_WEEK_FRIDAY_PERIOD_SCHEDULE[],2,TRUE),
       VLOOKUP(Attendance!$G412,REGULAR_WEEK_SCHEDULE[[Friday]:[Period]],2,TRUE))))))))))</f>
        <v/>
      </c>
      <c r="J412" s="41" t="str">
        <f t="shared" ca="1" si="23"/>
        <v/>
      </c>
      <c r="K412" s="41" t="str">
        <f>IF($A412 &lt;&gt; "",VLOOKUP($A412,'Student reference sheet'!$A$2:$V$2329, 7,FALSE), "")</f>
        <v/>
      </c>
      <c r="L412" s="30" t="str">
        <f>IF($A412 ="", "", VLOOKUP($A412, 'Student reference sheet'!$A$2:$Z$2603,23,FALSE))</f>
        <v/>
      </c>
      <c r="M412" s="30" t="str">
        <f>IF($A412 ="", "", VLOOKUP($A412, 'Student reference sheet'!$A$2:$Z$2603,24,FALSE))</f>
        <v/>
      </c>
      <c r="N412" s="30" t="str">
        <f>IF($A412 ="", "", VLOOKUP($A412, 'Student reference sheet'!$A$2:$Z$2603,26,FALSE))</f>
        <v/>
      </c>
      <c r="O412" s="30" t="str">
        <f>IF($A412 ="", "", VLOOKUP($A412, 'Student reference sheet'!$A$2:$Z$2603,25,FALSE))</f>
        <v/>
      </c>
      <c r="P412" s="39" t="str">
        <f>IF($A412 = "", "", IF(OR(VLOOKUP($A412,'Student reference sheet'!$A$2:$V$2400,8,FALSE) = "R",  VLOOKUP($A412,'Student reference sheet'!$A$2:$V$2400,8,FALSE) = "L"), "X", ""))</f>
        <v/>
      </c>
      <c r="Q412" s="39" t="str">
        <f>IF($A412 ="", "", VLOOKUP($A412, 'Student reference sheet'!$A$2:$V$2603,22,FALSE))</f>
        <v/>
      </c>
      <c r="R412" s="39" t="str">
        <f>IF($A412 &lt;&gt; "",VLOOKUP($A412,'Student reference sheet'!$A$2:$V$2329, 5,FALSE), "")</f>
        <v/>
      </c>
      <c r="S412" s="39" t="str">
        <f>IF($A412 &lt;&gt; "",VLOOKUP($A412,'Student reference sheet'!$A$2:$V$2329, 6,FALSE), "")</f>
        <v/>
      </c>
      <c r="T412" s="30" t="str">
        <f>IF($A412 = "","",
IF(VLOOKUP($A412,'Student reference sheet'!$A$2:$V$2329, 10,FALSE) = "Y", "Hispanic",
IF(VLOOKUP($A412,'Student reference sheet'!$A$2:$V$2329,11,FALSE) &lt;&gt; "",
IF(VLOOKUP($A412,'Student reference sheet'!$A$2:$V$2329,11,FALSE) = "UNK", "Unknown", VLOOKUP(VALUE(VLOOKUP($A412,'Student reference sheet'!$A$2:$V$2329,11,FALSE)),'Ethnicity Reference'!$A$2:$B$22,2,FALSE)),
IF(VLOOKUP($A412,'Student reference sheet'!$A$2:$V$2329,9,FALSE) &lt;&gt; "", VLOOKUP(VALUE(VLOOKUP($A412,'Student reference sheet'!$A$2:$V$2329,9,FALSE)),'Ethnicity Reference'!$A$2:$B$22,2,FALSE),"Unknown"))))</f>
        <v/>
      </c>
      <c r="U412" s="35"/>
    </row>
    <row r="413" spans="1:21" ht="15.75">
      <c r="A413" s="47"/>
      <c r="B413" s="33"/>
      <c r="C413" s="39" t="str">
        <f>IF($A413 &lt;&gt; "",VLOOKUP($A413,'Student reference sheet'!$A$2:$V$2329, 3,FALSE), "")</f>
        <v/>
      </c>
      <c r="D413" s="39" t="str">
        <f>IF($A413 &lt;&gt; "",VLOOKUP($A413,'Student reference sheet'!$A$2:$V$2329, 2,FALSE), "")</f>
        <v/>
      </c>
      <c r="E413" s="35"/>
      <c r="F413" s="34"/>
      <c r="G413" s="40" t="str">
        <f t="shared" ca="1" si="21"/>
        <v/>
      </c>
      <c r="H413" s="40" t="str">
        <f t="shared" ca="1" si="22"/>
        <v/>
      </c>
      <c r="I413" s="36" t="str">
        <f>IF($A413 = "", "",
IF(COUNTIF(MINIMUM_DAY_DATES[], Attendance!J413) &gt; 0, VLOOKUP(Attendance!$G413,MINIMUM_DAY_PERIOD_SCHEDULE[], 2,TRUE),
IF(COUNTIF(RALLY_DATES[], Attendance!J413) &gt; 0, VLOOKUP(Attendance!$G413,RALLY_PERIOD_SCHEDULE[], 2,TRUE),
IF(WEEKDAY(Attendance!$J413) = 2,
       IF(COUNTIF(FINALS_WEEK_MONDAY_DATE[],Attendance!$J413) &gt; 0, VLOOKUP(Attendance!$G413,FINALS_WEEK_MONDAY_PERIOD_SCHEDULE[],2,TRUE),
       VLOOKUP(Attendance!$G413,REGULAR_WEEK_SCHEDULE[],6,TRUE)),
IF(WEEKDAY($J413) = 3,
       IF(COUNTIF(FINALS_WEEK_TUESDAY_DATE[],Attendance!$J413) &gt; 0, VLOOKUP(Attendance!$G413,FINALS_WEEK_TUESDAY_PERIOD_SCHEDULE[],2,TRUE),
       VLOOKUP(Attendance!$G413,REGULAR_WEEK_SCHEDULE[[Tuesday]:[Period]],5,TRUE)),
IF(WEEKDAY(Attendance!$J413) = 4,
        IF(COUNTIF(BLOCK_WEDNESDAY_DATES[],Attendance!$J413) &gt; 0, VLOOKUP(Attendance!$G413,BLOCK_WEDNESDAY_PERIOD_SCHEDULE[],2,TRUE),
        IF(COUNTIF(FINALS_WEEK_WEDNESDAY_DATE[],Attendance!$J413) &gt; 0, VLOOKUP(Attendance!$G413,FINALS_WEEK_WEDNESDAY_PERIOD_SCHEDULE[],2,TRUE),
       VLOOKUP(Attendance!$G413,REGULAR_WEEK_SCHEDULE[[Wednesday]:[Period]],4,TRUE))),
IF(WEEKDAY($J413) = 5,
       IF(COUNTIF(BLOCK_THURSDAY_DATES[],Attendance!$J413) &gt; 0, VLOOKUP(Attendance!$G413,BLOCK_THURSDAY_PERIOD_SCHEDULE[],2,TRUE),
       IF(COUNTIF(FINALS_WEEK_THURSDAY_DATE[],Attendance!$J413) &gt; 0, VLOOKUP(Attendance!$G413,FINALS_WEEK_THURSDAY_PERIOD_SCHEDULE[],2,TRUE),
       VLOOKUP(Attendance!$G413,REGULAR_WEEK_SCHEDULE[[Thursday]:[Period]],3,TRUE))),
IF(WEEKDAY(Attendance!$J413) = 6,
       IF(COUNTIF(FINALS_WEEK_FRIDAY_DATE[],Attendance!$J413) &gt; 0, VLOOKUP(Attendance!$G413,FINALS_WEEK_FRIDAY_PERIOD_SCHEDULE[],2,TRUE),
       VLOOKUP(Attendance!$G413,REGULAR_WEEK_SCHEDULE[[Friday]:[Period]],2,TRUE))))))))))</f>
        <v/>
      </c>
      <c r="J413" s="41" t="str">
        <f t="shared" ca="1" si="23"/>
        <v/>
      </c>
      <c r="K413" s="41" t="str">
        <f>IF($A413 &lt;&gt; "",VLOOKUP($A413,'Student reference sheet'!$A$2:$V$2329, 7,FALSE), "")</f>
        <v/>
      </c>
      <c r="L413" s="30" t="str">
        <f>IF($A413 ="", "", VLOOKUP($A413, 'Student reference sheet'!$A$2:$Z$2603,23,FALSE))</f>
        <v/>
      </c>
      <c r="M413" s="30" t="str">
        <f>IF($A413 ="", "", VLOOKUP($A413, 'Student reference sheet'!$A$2:$Z$2603,24,FALSE))</f>
        <v/>
      </c>
      <c r="N413" s="30" t="str">
        <f>IF($A413 ="", "", VLOOKUP($A413, 'Student reference sheet'!$A$2:$Z$2603,26,FALSE))</f>
        <v/>
      </c>
      <c r="O413" s="30" t="str">
        <f>IF($A413 ="", "", VLOOKUP($A413, 'Student reference sheet'!$A$2:$Z$2603,25,FALSE))</f>
        <v/>
      </c>
      <c r="P413" s="39" t="str">
        <f>IF($A413 = "", "", IF(OR(VLOOKUP($A413,'Student reference sheet'!$A$2:$V$2400,8,FALSE) = "R",  VLOOKUP($A413,'Student reference sheet'!$A$2:$V$2400,8,FALSE) = "L"), "X", ""))</f>
        <v/>
      </c>
      <c r="Q413" s="39" t="str">
        <f>IF($A413 ="", "", VLOOKUP($A413, 'Student reference sheet'!$A$2:$V$2603,22,FALSE))</f>
        <v/>
      </c>
      <c r="R413" s="39" t="str">
        <f>IF($A413 &lt;&gt; "",VLOOKUP($A413,'Student reference sheet'!$A$2:$V$2329, 5,FALSE), "")</f>
        <v/>
      </c>
      <c r="S413" s="39" t="str">
        <f>IF($A413 &lt;&gt; "",VLOOKUP($A413,'Student reference sheet'!$A$2:$V$2329, 6,FALSE), "")</f>
        <v/>
      </c>
      <c r="T413" s="30" t="str">
        <f>IF($A413 = "","",
IF(VLOOKUP($A413,'Student reference sheet'!$A$2:$V$2329, 10,FALSE) = "Y", "Hispanic",
IF(VLOOKUP($A413,'Student reference sheet'!$A$2:$V$2329,11,FALSE) &lt;&gt; "",
IF(VLOOKUP($A413,'Student reference sheet'!$A$2:$V$2329,11,FALSE) = "UNK", "Unknown", VLOOKUP(VALUE(VLOOKUP($A413,'Student reference sheet'!$A$2:$V$2329,11,FALSE)),'Ethnicity Reference'!$A$2:$B$22,2,FALSE)),
IF(VLOOKUP($A413,'Student reference sheet'!$A$2:$V$2329,9,FALSE) &lt;&gt; "", VLOOKUP(VALUE(VLOOKUP($A413,'Student reference sheet'!$A$2:$V$2329,9,FALSE)),'Ethnicity Reference'!$A$2:$B$22,2,FALSE),"Unknown"))))</f>
        <v/>
      </c>
      <c r="U413" s="35"/>
    </row>
    <row r="414" spans="1:21" ht="15.75">
      <c r="A414" s="47"/>
      <c r="B414" s="33"/>
      <c r="C414" s="39" t="str">
        <f>IF($A414 &lt;&gt; "",VLOOKUP($A414,'Student reference sheet'!$A$2:$V$2329, 3,FALSE), "")</f>
        <v/>
      </c>
      <c r="D414" s="39" t="str">
        <f>IF($A414 &lt;&gt; "",VLOOKUP($A414,'Student reference sheet'!$A$2:$V$2329, 2,FALSE), "")</f>
        <v/>
      </c>
      <c r="E414" s="35"/>
      <c r="F414" s="34"/>
      <c r="G414" s="40" t="str">
        <f t="shared" ca="1" si="21"/>
        <v/>
      </c>
      <c r="H414" s="40" t="str">
        <f t="shared" ca="1" si="22"/>
        <v/>
      </c>
      <c r="I414" s="36" t="str">
        <f>IF($A414 = "", "",
IF(COUNTIF(MINIMUM_DAY_DATES[], Attendance!J414) &gt; 0, VLOOKUP(Attendance!$G414,MINIMUM_DAY_PERIOD_SCHEDULE[], 2,TRUE),
IF(COUNTIF(RALLY_DATES[], Attendance!J414) &gt; 0, VLOOKUP(Attendance!$G414,RALLY_PERIOD_SCHEDULE[], 2,TRUE),
IF(WEEKDAY(Attendance!$J414) = 2,
       IF(COUNTIF(FINALS_WEEK_MONDAY_DATE[],Attendance!$J414) &gt; 0, VLOOKUP(Attendance!$G414,FINALS_WEEK_MONDAY_PERIOD_SCHEDULE[],2,TRUE),
       VLOOKUP(Attendance!$G414,REGULAR_WEEK_SCHEDULE[],6,TRUE)),
IF(WEEKDAY($J414) = 3,
       IF(COUNTIF(FINALS_WEEK_TUESDAY_DATE[],Attendance!$J414) &gt; 0, VLOOKUP(Attendance!$G414,FINALS_WEEK_TUESDAY_PERIOD_SCHEDULE[],2,TRUE),
       VLOOKUP(Attendance!$G414,REGULAR_WEEK_SCHEDULE[[Tuesday]:[Period]],5,TRUE)),
IF(WEEKDAY(Attendance!$J414) = 4,
        IF(COUNTIF(BLOCK_WEDNESDAY_DATES[],Attendance!$J414) &gt; 0, VLOOKUP(Attendance!$G414,BLOCK_WEDNESDAY_PERIOD_SCHEDULE[],2,TRUE),
        IF(COUNTIF(FINALS_WEEK_WEDNESDAY_DATE[],Attendance!$J414) &gt; 0, VLOOKUP(Attendance!$G414,FINALS_WEEK_WEDNESDAY_PERIOD_SCHEDULE[],2,TRUE),
       VLOOKUP(Attendance!$G414,REGULAR_WEEK_SCHEDULE[[Wednesday]:[Period]],4,TRUE))),
IF(WEEKDAY($J414) = 5,
       IF(COUNTIF(BLOCK_THURSDAY_DATES[],Attendance!$J414) &gt; 0, VLOOKUP(Attendance!$G414,BLOCK_THURSDAY_PERIOD_SCHEDULE[],2,TRUE),
       IF(COUNTIF(FINALS_WEEK_THURSDAY_DATE[],Attendance!$J414) &gt; 0, VLOOKUP(Attendance!$G414,FINALS_WEEK_THURSDAY_PERIOD_SCHEDULE[],2,TRUE),
       VLOOKUP(Attendance!$G414,REGULAR_WEEK_SCHEDULE[[Thursday]:[Period]],3,TRUE))),
IF(WEEKDAY(Attendance!$J414) = 6,
       IF(COUNTIF(FINALS_WEEK_FRIDAY_DATE[],Attendance!$J414) &gt; 0, VLOOKUP(Attendance!$G414,FINALS_WEEK_FRIDAY_PERIOD_SCHEDULE[],2,TRUE),
       VLOOKUP(Attendance!$G414,REGULAR_WEEK_SCHEDULE[[Friday]:[Period]],2,TRUE))))))))))</f>
        <v/>
      </c>
      <c r="J414" s="41" t="str">
        <f t="shared" ca="1" si="23"/>
        <v/>
      </c>
      <c r="K414" s="41" t="str">
        <f>IF($A414 &lt;&gt; "",VLOOKUP($A414,'Student reference sheet'!$A$2:$V$2329, 7,FALSE), "")</f>
        <v/>
      </c>
      <c r="L414" s="30" t="str">
        <f>IF($A414 ="", "", VLOOKUP($A414, 'Student reference sheet'!$A$2:$Z$2603,23,FALSE))</f>
        <v/>
      </c>
      <c r="M414" s="30" t="str">
        <f>IF($A414 ="", "", VLOOKUP($A414, 'Student reference sheet'!$A$2:$Z$2603,24,FALSE))</f>
        <v/>
      </c>
      <c r="N414" s="30" t="str">
        <f>IF($A414 ="", "", VLOOKUP($A414, 'Student reference sheet'!$A$2:$Z$2603,26,FALSE))</f>
        <v/>
      </c>
      <c r="O414" s="30" t="str">
        <f>IF($A414 ="", "", VLOOKUP($A414, 'Student reference sheet'!$A$2:$Z$2603,25,FALSE))</f>
        <v/>
      </c>
      <c r="P414" s="39" t="str">
        <f>IF($A414 = "", "", IF(OR(VLOOKUP($A414,'Student reference sheet'!$A$2:$V$2400,8,FALSE) = "R",  VLOOKUP($A414,'Student reference sheet'!$A$2:$V$2400,8,FALSE) = "L"), "X", ""))</f>
        <v/>
      </c>
      <c r="Q414" s="39" t="str">
        <f>IF($A414 ="", "", VLOOKUP($A414, 'Student reference sheet'!$A$2:$V$2603,22,FALSE))</f>
        <v/>
      </c>
      <c r="R414" s="39" t="str">
        <f>IF($A414 &lt;&gt; "",VLOOKUP($A414,'Student reference sheet'!$A$2:$V$2329, 5,FALSE), "")</f>
        <v/>
      </c>
      <c r="S414" s="39" t="str">
        <f>IF($A414 &lt;&gt; "",VLOOKUP($A414,'Student reference sheet'!$A$2:$V$2329, 6,FALSE), "")</f>
        <v/>
      </c>
      <c r="T414" s="30" t="str">
        <f>IF($A414 = "","",
IF(VLOOKUP($A414,'Student reference sheet'!$A$2:$V$2329, 10,FALSE) = "Y", "Hispanic",
IF(VLOOKUP($A414,'Student reference sheet'!$A$2:$V$2329,11,FALSE) &lt;&gt; "",
IF(VLOOKUP($A414,'Student reference sheet'!$A$2:$V$2329,11,FALSE) = "UNK", "Unknown", VLOOKUP(VALUE(VLOOKUP($A414,'Student reference sheet'!$A$2:$V$2329,11,FALSE)),'Ethnicity Reference'!$A$2:$B$22,2,FALSE)),
IF(VLOOKUP($A414,'Student reference sheet'!$A$2:$V$2329,9,FALSE) &lt;&gt; "", VLOOKUP(VALUE(VLOOKUP($A414,'Student reference sheet'!$A$2:$V$2329,9,FALSE)),'Ethnicity Reference'!$A$2:$B$22,2,FALSE),"Unknown"))))</f>
        <v/>
      </c>
      <c r="U414" s="35"/>
    </row>
    <row r="415" spans="1:21" ht="15.75">
      <c r="A415" s="47"/>
      <c r="B415" s="33"/>
      <c r="C415" s="39" t="str">
        <f>IF($A415 &lt;&gt; "",VLOOKUP($A415,'Student reference sheet'!$A$2:$V$2329, 3,FALSE), "")</f>
        <v/>
      </c>
      <c r="D415" s="39" t="str">
        <f>IF($A415 &lt;&gt; "",VLOOKUP($A415,'Student reference sheet'!$A$2:$V$2329, 2,FALSE), "")</f>
        <v/>
      </c>
      <c r="E415" s="35"/>
      <c r="F415" s="34"/>
      <c r="G415" s="40" t="str">
        <f t="shared" ca="1" si="21"/>
        <v/>
      </c>
      <c r="H415" s="40" t="str">
        <f t="shared" ca="1" si="22"/>
        <v/>
      </c>
      <c r="I415" s="36" t="str">
        <f>IF($A415 = "", "",
IF(COUNTIF(MINIMUM_DAY_DATES[], Attendance!J415) &gt; 0, VLOOKUP(Attendance!$G415,MINIMUM_DAY_PERIOD_SCHEDULE[], 2,TRUE),
IF(COUNTIF(RALLY_DATES[], Attendance!J415) &gt; 0, VLOOKUP(Attendance!$G415,RALLY_PERIOD_SCHEDULE[], 2,TRUE),
IF(WEEKDAY(Attendance!$J415) = 2,
       IF(COUNTIF(FINALS_WEEK_MONDAY_DATE[],Attendance!$J415) &gt; 0, VLOOKUP(Attendance!$G415,FINALS_WEEK_MONDAY_PERIOD_SCHEDULE[],2,TRUE),
       VLOOKUP(Attendance!$G415,REGULAR_WEEK_SCHEDULE[],6,TRUE)),
IF(WEEKDAY($J415) = 3,
       IF(COUNTIF(FINALS_WEEK_TUESDAY_DATE[],Attendance!$J415) &gt; 0, VLOOKUP(Attendance!$G415,FINALS_WEEK_TUESDAY_PERIOD_SCHEDULE[],2,TRUE),
       VLOOKUP(Attendance!$G415,REGULAR_WEEK_SCHEDULE[[Tuesday]:[Period]],5,TRUE)),
IF(WEEKDAY(Attendance!$J415) = 4,
        IF(COUNTIF(BLOCK_WEDNESDAY_DATES[],Attendance!$J415) &gt; 0, VLOOKUP(Attendance!$G415,BLOCK_WEDNESDAY_PERIOD_SCHEDULE[],2,TRUE),
        IF(COUNTIF(FINALS_WEEK_WEDNESDAY_DATE[],Attendance!$J415) &gt; 0, VLOOKUP(Attendance!$G415,FINALS_WEEK_WEDNESDAY_PERIOD_SCHEDULE[],2,TRUE),
       VLOOKUP(Attendance!$G415,REGULAR_WEEK_SCHEDULE[[Wednesday]:[Period]],4,TRUE))),
IF(WEEKDAY($J415) = 5,
       IF(COUNTIF(BLOCK_THURSDAY_DATES[],Attendance!$J415) &gt; 0, VLOOKUP(Attendance!$G415,BLOCK_THURSDAY_PERIOD_SCHEDULE[],2,TRUE),
       IF(COUNTIF(FINALS_WEEK_THURSDAY_DATE[],Attendance!$J415) &gt; 0, VLOOKUP(Attendance!$G415,FINALS_WEEK_THURSDAY_PERIOD_SCHEDULE[],2,TRUE),
       VLOOKUP(Attendance!$G415,REGULAR_WEEK_SCHEDULE[[Thursday]:[Period]],3,TRUE))),
IF(WEEKDAY(Attendance!$J415) = 6,
       IF(COUNTIF(FINALS_WEEK_FRIDAY_DATE[],Attendance!$J415) &gt; 0, VLOOKUP(Attendance!$G415,FINALS_WEEK_FRIDAY_PERIOD_SCHEDULE[],2,TRUE),
       VLOOKUP(Attendance!$G415,REGULAR_WEEK_SCHEDULE[[Friday]:[Period]],2,TRUE))))))))))</f>
        <v/>
      </c>
      <c r="J415" s="41" t="str">
        <f t="shared" ca="1" si="23"/>
        <v/>
      </c>
      <c r="K415" s="41" t="str">
        <f>IF($A415 &lt;&gt; "",VLOOKUP($A415,'Student reference sheet'!$A$2:$V$2329, 7,FALSE), "")</f>
        <v/>
      </c>
      <c r="L415" s="30" t="str">
        <f>IF($A415 ="", "", VLOOKUP($A415, 'Student reference sheet'!$A$2:$Z$2603,23,FALSE))</f>
        <v/>
      </c>
      <c r="M415" s="30" t="str">
        <f>IF($A415 ="", "", VLOOKUP($A415, 'Student reference sheet'!$A$2:$Z$2603,24,FALSE))</f>
        <v/>
      </c>
      <c r="N415" s="30" t="str">
        <f>IF($A415 ="", "", VLOOKUP($A415, 'Student reference sheet'!$A$2:$Z$2603,26,FALSE))</f>
        <v/>
      </c>
      <c r="O415" s="30" t="str">
        <f>IF($A415 ="", "", VLOOKUP($A415, 'Student reference sheet'!$A$2:$Z$2603,25,FALSE))</f>
        <v/>
      </c>
      <c r="P415" s="39" t="str">
        <f>IF($A415 = "", "", IF(OR(VLOOKUP($A415,'Student reference sheet'!$A$2:$V$2400,8,FALSE) = "R",  VLOOKUP($A415,'Student reference sheet'!$A$2:$V$2400,8,FALSE) = "L"), "X", ""))</f>
        <v/>
      </c>
      <c r="Q415" s="39" t="str">
        <f>IF($A415 ="", "", VLOOKUP($A415, 'Student reference sheet'!$A$2:$V$2603,22,FALSE))</f>
        <v/>
      </c>
      <c r="R415" s="39" t="str">
        <f>IF($A415 &lt;&gt; "",VLOOKUP($A415,'Student reference sheet'!$A$2:$V$2329, 5,FALSE), "")</f>
        <v/>
      </c>
      <c r="S415" s="39" t="str">
        <f>IF($A415 &lt;&gt; "",VLOOKUP($A415,'Student reference sheet'!$A$2:$V$2329, 6,FALSE), "")</f>
        <v/>
      </c>
      <c r="T415" s="30" t="str">
        <f>IF($A415 = "","",
IF(VLOOKUP($A415,'Student reference sheet'!$A$2:$V$2329, 10,FALSE) = "Y", "Hispanic",
IF(VLOOKUP($A415,'Student reference sheet'!$A$2:$V$2329,11,FALSE) &lt;&gt; "",
IF(VLOOKUP($A415,'Student reference sheet'!$A$2:$V$2329,11,FALSE) = "UNK", "Unknown", VLOOKUP(VALUE(VLOOKUP($A415,'Student reference sheet'!$A$2:$V$2329,11,FALSE)),'Ethnicity Reference'!$A$2:$B$22,2,FALSE)),
IF(VLOOKUP($A415,'Student reference sheet'!$A$2:$V$2329,9,FALSE) &lt;&gt; "", VLOOKUP(VALUE(VLOOKUP($A415,'Student reference sheet'!$A$2:$V$2329,9,FALSE)),'Ethnicity Reference'!$A$2:$B$22,2,FALSE),"Unknown"))))</f>
        <v/>
      </c>
      <c r="U415" s="35"/>
    </row>
    <row r="416" spans="1:21" ht="15.75">
      <c r="A416" s="47"/>
      <c r="B416" s="33"/>
      <c r="C416" s="39" t="str">
        <f>IF($A416 &lt;&gt; "",VLOOKUP($A416,'Student reference sheet'!$A$2:$V$2329, 3,FALSE), "")</f>
        <v/>
      </c>
      <c r="D416" s="39" t="str">
        <f>IF($A416 &lt;&gt; "",VLOOKUP($A416,'Student reference sheet'!$A$2:$V$2329, 2,FALSE), "")</f>
        <v/>
      </c>
      <c r="E416" s="35"/>
      <c r="F416" s="34"/>
      <c r="G416" s="40" t="str">
        <f t="shared" ca="1" si="21"/>
        <v/>
      </c>
      <c r="H416" s="40" t="str">
        <f t="shared" ca="1" si="22"/>
        <v/>
      </c>
      <c r="I416" s="36" t="str">
        <f>IF($A416 = "", "",
IF(COUNTIF(MINIMUM_DAY_DATES[], Attendance!J416) &gt; 0, VLOOKUP(Attendance!$G416,MINIMUM_DAY_PERIOD_SCHEDULE[], 2,TRUE),
IF(COUNTIF(RALLY_DATES[], Attendance!J416) &gt; 0, VLOOKUP(Attendance!$G416,RALLY_PERIOD_SCHEDULE[], 2,TRUE),
IF(WEEKDAY(Attendance!$J416) = 2,
       IF(COUNTIF(FINALS_WEEK_MONDAY_DATE[],Attendance!$J416) &gt; 0, VLOOKUP(Attendance!$G416,FINALS_WEEK_MONDAY_PERIOD_SCHEDULE[],2,TRUE),
       VLOOKUP(Attendance!$G416,REGULAR_WEEK_SCHEDULE[],6,TRUE)),
IF(WEEKDAY($J416) = 3,
       IF(COUNTIF(FINALS_WEEK_TUESDAY_DATE[],Attendance!$J416) &gt; 0, VLOOKUP(Attendance!$G416,FINALS_WEEK_TUESDAY_PERIOD_SCHEDULE[],2,TRUE),
       VLOOKUP(Attendance!$G416,REGULAR_WEEK_SCHEDULE[[Tuesday]:[Period]],5,TRUE)),
IF(WEEKDAY(Attendance!$J416) = 4,
        IF(COUNTIF(BLOCK_WEDNESDAY_DATES[],Attendance!$J416) &gt; 0, VLOOKUP(Attendance!$G416,BLOCK_WEDNESDAY_PERIOD_SCHEDULE[],2,TRUE),
        IF(COUNTIF(FINALS_WEEK_WEDNESDAY_DATE[],Attendance!$J416) &gt; 0, VLOOKUP(Attendance!$G416,FINALS_WEEK_WEDNESDAY_PERIOD_SCHEDULE[],2,TRUE),
       VLOOKUP(Attendance!$G416,REGULAR_WEEK_SCHEDULE[[Wednesday]:[Period]],4,TRUE))),
IF(WEEKDAY($J416) = 5,
       IF(COUNTIF(BLOCK_THURSDAY_DATES[],Attendance!$J416) &gt; 0, VLOOKUP(Attendance!$G416,BLOCK_THURSDAY_PERIOD_SCHEDULE[],2,TRUE),
       IF(COUNTIF(FINALS_WEEK_THURSDAY_DATE[],Attendance!$J416) &gt; 0, VLOOKUP(Attendance!$G416,FINALS_WEEK_THURSDAY_PERIOD_SCHEDULE[],2,TRUE),
       VLOOKUP(Attendance!$G416,REGULAR_WEEK_SCHEDULE[[Thursday]:[Period]],3,TRUE))),
IF(WEEKDAY(Attendance!$J416) = 6,
       IF(COUNTIF(FINALS_WEEK_FRIDAY_DATE[],Attendance!$J416) &gt; 0, VLOOKUP(Attendance!$G416,FINALS_WEEK_FRIDAY_PERIOD_SCHEDULE[],2,TRUE),
       VLOOKUP(Attendance!$G416,REGULAR_WEEK_SCHEDULE[[Friday]:[Period]],2,TRUE))))))))))</f>
        <v/>
      </c>
      <c r="J416" s="41" t="str">
        <f t="shared" ca="1" si="23"/>
        <v/>
      </c>
      <c r="K416" s="41" t="str">
        <f>IF($A416 &lt;&gt; "",VLOOKUP($A416,'Student reference sheet'!$A$2:$V$2329, 7,FALSE), "")</f>
        <v/>
      </c>
      <c r="L416" s="30" t="str">
        <f>IF($A416 ="", "", VLOOKUP($A416, 'Student reference sheet'!$A$2:$Z$2603,23,FALSE))</f>
        <v/>
      </c>
      <c r="M416" s="30" t="str">
        <f>IF($A416 ="", "", VLOOKUP($A416, 'Student reference sheet'!$A$2:$Z$2603,24,FALSE))</f>
        <v/>
      </c>
      <c r="N416" s="30" t="str">
        <f>IF($A416 ="", "", VLOOKUP($A416, 'Student reference sheet'!$A$2:$Z$2603,26,FALSE))</f>
        <v/>
      </c>
      <c r="O416" s="30" t="str">
        <f>IF($A416 ="", "", VLOOKUP($A416, 'Student reference sheet'!$A$2:$Z$2603,25,FALSE))</f>
        <v/>
      </c>
      <c r="P416" s="39" t="str">
        <f>IF($A416 = "", "", IF(OR(VLOOKUP($A416,'Student reference sheet'!$A$2:$V$2400,8,FALSE) = "R",  VLOOKUP($A416,'Student reference sheet'!$A$2:$V$2400,8,FALSE) = "L"), "X", ""))</f>
        <v/>
      </c>
      <c r="Q416" s="39" t="str">
        <f>IF($A416 ="", "", VLOOKUP($A416, 'Student reference sheet'!$A$2:$V$2603,22,FALSE))</f>
        <v/>
      </c>
      <c r="R416" s="39" t="str">
        <f>IF($A416 &lt;&gt; "",VLOOKUP($A416,'Student reference sheet'!$A$2:$V$2329, 5,FALSE), "")</f>
        <v/>
      </c>
      <c r="S416" s="39" t="str">
        <f>IF($A416 &lt;&gt; "",VLOOKUP($A416,'Student reference sheet'!$A$2:$V$2329, 6,FALSE), "")</f>
        <v/>
      </c>
      <c r="T416" s="30" t="str">
        <f>IF($A416 = "","",
IF(VLOOKUP($A416,'Student reference sheet'!$A$2:$V$2329, 10,FALSE) = "Y", "Hispanic",
IF(VLOOKUP($A416,'Student reference sheet'!$A$2:$V$2329,11,FALSE) &lt;&gt; "",
IF(VLOOKUP($A416,'Student reference sheet'!$A$2:$V$2329,11,FALSE) = "UNK", "Unknown", VLOOKUP(VALUE(VLOOKUP($A416,'Student reference sheet'!$A$2:$V$2329,11,FALSE)),'Ethnicity Reference'!$A$2:$B$22,2,FALSE)),
IF(VLOOKUP($A416,'Student reference sheet'!$A$2:$V$2329,9,FALSE) &lt;&gt; "", VLOOKUP(VALUE(VLOOKUP($A416,'Student reference sheet'!$A$2:$V$2329,9,FALSE)),'Ethnicity Reference'!$A$2:$B$22,2,FALSE),"Unknown"))))</f>
        <v/>
      </c>
      <c r="U416" s="35"/>
    </row>
    <row r="417" spans="1:21" ht="15.75">
      <c r="A417" s="47"/>
      <c r="B417" s="33"/>
      <c r="C417" s="39" t="str">
        <f>IF($A417 &lt;&gt; "",VLOOKUP($A417,'Student reference sheet'!$A$2:$V$2329, 3,FALSE), "")</f>
        <v/>
      </c>
      <c r="D417" s="39" t="str">
        <f>IF($A417 &lt;&gt; "",VLOOKUP($A417,'Student reference sheet'!$A$2:$V$2329, 2,FALSE), "")</f>
        <v/>
      </c>
      <c r="E417" s="35"/>
      <c r="F417" s="34"/>
      <c r="G417" s="40" t="str">
        <f t="shared" ca="1" si="21"/>
        <v/>
      </c>
      <c r="H417" s="40" t="str">
        <f t="shared" ca="1" si="22"/>
        <v/>
      </c>
      <c r="I417" s="36" t="str">
        <f>IF($A417 = "", "",
IF(COUNTIF(MINIMUM_DAY_DATES[], Attendance!J417) &gt; 0, VLOOKUP(Attendance!$G417,MINIMUM_DAY_PERIOD_SCHEDULE[], 2,TRUE),
IF(COUNTIF(RALLY_DATES[], Attendance!J417) &gt; 0, VLOOKUP(Attendance!$G417,RALLY_PERIOD_SCHEDULE[], 2,TRUE),
IF(WEEKDAY(Attendance!$J417) = 2,
       IF(COUNTIF(FINALS_WEEK_MONDAY_DATE[],Attendance!$J417) &gt; 0, VLOOKUP(Attendance!$G417,FINALS_WEEK_MONDAY_PERIOD_SCHEDULE[],2,TRUE),
       VLOOKUP(Attendance!$G417,REGULAR_WEEK_SCHEDULE[],6,TRUE)),
IF(WEEKDAY($J417) = 3,
       IF(COUNTIF(FINALS_WEEK_TUESDAY_DATE[],Attendance!$J417) &gt; 0, VLOOKUP(Attendance!$G417,FINALS_WEEK_TUESDAY_PERIOD_SCHEDULE[],2,TRUE),
       VLOOKUP(Attendance!$G417,REGULAR_WEEK_SCHEDULE[[Tuesday]:[Period]],5,TRUE)),
IF(WEEKDAY(Attendance!$J417) = 4,
        IF(COUNTIF(BLOCK_WEDNESDAY_DATES[],Attendance!$J417) &gt; 0, VLOOKUP(Attendance!$G417,BLOCK_WEDNESDAY_PERIOD_SCHEDULE[],2,TRUE),
        IF(COUNTIF(FINALS_WEEK_WEDNESDAY_DATE[],Attendance!$J417) &gt; 0, VLOOKUP(Attendance!$G417,FINALS_WEEK_WEDNESDAY_PERIOD_SCHEDULE[],2,TRUE),
       VLOOKUP(Attendance!$G417,REGULAR_WEEK_SCHEDULE[[Wednesday]:[Period]],4,TRUE))),
IF(WEEKDAY($J417) = 5,
       IF(COUNTIF(BLOCK_THURSDAY_DATES[],Attendance!$J417) &gt; 0, VLOOKUP(Attendance!$G417,BLOCK_THURSDAY_PERIOD_SCHEDULE[],2,TRUE),
       IF(COUNTIF(FINALS_WEEK_THURSDAY_DATE[],Attendance!$J417) &gt; 0, VLOOKUP(Attendance!$G417,FINALS_WEEK_THURSDAY_PERIOD_SCHEDULE[],2,TRUE),
       VLOOKUP(Attendance!$G417,REGULAR_WEEK_SCHEDULE[[Thursday]:[Period]],3,TRUE))),
IF(WEEKDAY(Attendance!$J417) = 6,
       IF(COUNTIF(FINALS_WEEK_FRIDAY_DATE[],Attendance!$J417) &gt; 0, VLOOKUP(Attendance!$G417,FINALS_WEEK_FRIDAY_PERIOD_SCHEDULE[],2,TRUE),
       VLOOKUP(Attendance!$G417,REGULAR_WEEK_SCHEDULE[[Friday]:[Period]],2,TRUE))))))))))</f>
        <v/>
      </c>
      <c r="J417" s="41" t="str">
        <f t="shared" ca="1" si="23"/>
        <v/>
      </c>
      <c r="K417" s="41" t="str">
        <f>IF($A417 &lt;&gt; "",VLOOKUP($A417,'Student reference sheet'!$A$2:$V$2329, 7,FALSE), "")</f>
        <v/>
      </c>
      <c r="L417" s="30" t="str">
        <f>IF($A417 ="", "", VLOOKUP($A417, 'Student reference sheet'!$A$2:$Z$2603,23,FALSE))</f>
        <v/>
      </c>
      <c r="M417" s="30" t="str">
        <f>IF($A417 ="", "", VLOOKUP($A417, 'Student reference sheet'!$A$2:$Z$2603,24,FALSE))</f>
        <v/>
      </c>
      <c r="N417" s="30" t="str">
        <f>IF($A417 ="", "", VLOOKUP($A417, 'Student reference sheet'!$A$2:$Z$2603,26,FALSE))</f>
        <v/>
      </c>
      <c r="O417" s="30" t="str">
        <f>IF($A417 ="", "", VLOOKUP($A417, 'Student reference sheet'!$A$2:$Z$2603,25,FALSE))</f>
        <v/>
      </c>
      <c r="P417" s="39" t="str">
        <f>IF($A417 = "", "", IF(OR(VLOOKUP($A417,'Student reference sheet'!$A$2:$V$2400,8,FALSE) = "R",  VLOOKUP($A417,'Student reference sheet'!$A$2:$V$2400,8,FALSE) = "L"), "X", ""))</f>
        <v/>
      </c>
      <c r="Q417" s="39" t="str">
        <f>IF($A417 ="", "", VLOOKUP($A417, 'Student reference sheet'!$A$2:$V$2603,22,FALSE))</f>
        <v/>
      </c>
      <c r="R417" s="39" t="str">
        <f>IF($A417 &lt;&gt; "",VLOOKUP($A417,'Student reference sheet'!$A$2:$V$2329, 5,FALSE), "")</f>
        <v/>
      </c>
      <c r="S417" s="39" t="str">
        <f>IF($A417 &lt;&gt; "",VLOOKUP($A417,'Student reference sheet'!$A$2:$V$2329, 6,FALSE), "")</f>
        <v/>
      </c>
      <c r="T417" s="30" t="str">
        <f>IF($A417 = "","",
IF(VLOOKUP($A417,'Student reference sheet'!$A$2:$V$2329, 10,FALSE) = "Y", "Hispanic",
IF(VLOOKUP($A417,'Student reference sheet'!$A$2:$V$2329,11,FALSE) &lt;&gt; "",
IF(VLOOKUP($A417,'Student reference sheet'!$A$2:$V$2329,11,FALSE) = "UNK", "Unknown", VLOOKUP(VALUE(VLOOKUP($A417,'Student reference sheet'!$A$2:$V$2329,11,FALSE)),'Ethnicity Reference'!$A$2:$B$22,2,FALSE)),
IF(VLOOKUP($A417,'Student reference sheet'!$A$2:$V$2329,9,FALSE) &lt;&gt; "", VLOOKUP(VALUE(VLOOKUP($A417,'Student reference sheet'!$A$2:$V$2329,9,FALSE)),'Ethnicity Reference'!$A$2:$B$22,2,FALSE),"Unknown"))))</f>
        <v/>
      </c>
      <c r="U417" s="35"/>
    </row>
    <row r="418" spans="1:21" ht="15.75">
      <c r="A418" s="47"/>
      <c r="B418" s="33"/>
      <c r="C418" s="39" t="str">
        <f>IF($A418 &lt;&gt; "",VLOOKUP($A418,'Student reference sheet'!$A$2:$V$2329, 3,FALSE), "")</f>
        <v/>
      </c>
      <c r="D418" s="39" t="str">
        <f>IF($A418 &lt;&gt; "",VLOOKUP($A418,'Student reference sheet'!$A$2:$V$2329, 2,FALSE), "")</f>
        <v/>
      </c>
      <c r="E418" s="35"/>
      <c r="F418" s="34"/>
      <c r="G418" s="40" t="str">
        <f t="shared" ca="1" si="21"/>
        <v/>
      </c>
      <c r="H418" s="40" t="str">
        <f t="shared" ca="1" si="22"/>
        <v/>
      </c>
      <c r="I418" s="36" t="str">
        <f>IF($A418 = "", "",
IF(COUNTIF(MINIMUM_DAY_DATES[], Attendance!J418) &gt; 0, VLOOKUP(Attendance!$G418,MINIMUM_DAY_PERIOD_SCHEDULE[], 2,TRUE),
IF(COUNTIF(RALLY_DATES[], Attendance!J418) &gt; 0, VLOOKUP(Attendance!$G418,RALLY_PERIOD_SCHEDULE[], 2,TRUE),
IF(WEEKDAY(Attendance!$J418) = 2,
       IF(COUNTIF(FINALS_WEEK_MONDAY_DATE[],Attendance!$J418) &gt; 0, VLOOKUP(Attendance!$G418,FINALS_WEEK_MONDAY_PERIOD_SCHEDULE[],2,TRUE),
       VLOOKUP(Attendance!$G418,REGULAR_WEEK_SCHEDULE[],6,TRUE)),
IF(WEEKDAY($J418) = 3,
       IF(COUNTIF(FINALS_WEEK_TUESDAY_DATE[],Attendance!$J418) &gt; 0, VLOOKUP(Attendance!$G418,FINALS_WEEK_TUESDAY_PERIOD_SCHEDULE[],2,TRUE),
       VLOOKUP(Attendance!$G418,REGULAR_WEEK_SCHEDULE[[Tuesday]:[Period]],5,TRUE)),
IF(WEEKDAY(Attendance!$J418) = 4,
        IF(COUNTIF(BLOCK_WEDNESDAY_DATES[],Attendance!$J418) &gt; 0, VLOOKUP(Attendance!$G418,BLOCK_WEDNESDAY_PERIOD_SCHEDULE[],2,TRUE),
        IF(COUNTIF(FINALS_WEEK_WEDNESDAY_DATE[],Attendance!$J418) &gt; 0, VLOOKUP(Attendance!$G418,FINALS_WEEK_WEDNESDAY_PERIOD_SCHEDULE[],2,TRUE),
       VLOOKUP(Attendance!$G418,REGULAR_WEEK_SCHEDULE[[Wednesday]:[Period]],4,TRUE))),
IF(WEEKDAY($J418) = 5,
       IF(COUNTIF(BLOCK_THURSDAY_DATES[],Attendance!$J418) &gt; 0, VLOOKUP(Attendance!$G418,BLOCK_THURSDAY_PERIOD_SCHEDULE[],2,TRUE),
       IF(COUNTIF(FINALS_WEEK_THURSDAY_DATE[],Attendance!$J418) &gt; 0, VLOOKUP(Attendance!$G418,FINALS_WEEK_THURSDAY_PERIOD_SCHEDULE[],2,TRUE),
       VLOOKUP(Attendance!$G418,REGULAR_WEEK_SCHEDULE[[Thursday]:[Period]],3,TRUE))),
IF(WEEKDAY(Attendance!$J418) = 6,
       IF(COUNTIF(FINALS_WEEK_FRIDAY_DATE[],Attendance!$J418) &gt; 0, VLOOKUP(Attendance!$G418,FINALS_WEEK_FRIDAY_PERIOD_SCHEDULE[],2,TRUE),
       VLOOKUP(Attendance!$G418,REGULAR_WEEK_SCHEDULE[[Friday]:[Period]],2,TRUE))))))))))</f>
        <v/>
      </c>
      <c r="J418" s="41" t="str">
        <f t="shared" ca="1" si="23"/>
        <v/>
      </c>
      <c r="K418" s="41" t="str">
        <f>IF($A418 &lt;&gt; "",VLOOKUP($A418,'Student reference sheet'!$A$2:$V$2329, 7,FALSE), "")</f>
        <v/>
      </c>
      <c r="L418" s="30" t="str">
        <f>IF($A418 ="", "", VLOOKUP($A418, 'Student reference sheet'!$A$2:$Z$2603,23,FALSE))</f>
        <v/>
      </c>
      <c r="M418" s="30" t="str">
        <f>IF($A418 ="", "", VLOOKUP($A418, 'Student reference sheet'!$A$2:$Z$2603,24,FALSE))</f>
        <v/>
      </c>
      <c r="N418" s="30" t="str">
        <f>IF($A418 ="", "", VLOOKUP($A418, 'Student reference sheet'!$A$2:$Z$2603,26,FALSE))</f>
        <v/>
      </c>
      <c r="O418" s="30" t="str">
        <f>IF($A418 ="", "", VLOOKUP($A418, 'Student reference sheet'!$A$2:$Z$2603,25,FALSE))</f>
        <v/>
      </c>
      <c r="P418" s="39" t="str">
        <f>IF($A418 = "", "", IF(OR(VLOOKUP($A418,'Student reference sheet'!$A$2:$V$2400,8,FALSE) = "R",  VLOOKUP($A418,'Student reference sheet'!$A$2:$V$2400,8,FALSE) = "L"), "X", ""))</f>
        <v/>
      </c>
      <c r="Q418" s="39" t="str">
        <f>IF($A418 ="", "", VLOOKUP($A418, 'Student reference sheet'!$A$2:$V$2603,22,FALSE))</f>
        <v/>
      </c>
      <c r="R418" s="39" t="str">
        <f>IF($A418 &lt;&gt; "",VLOOKUP($A418,'Student reference sheet'!$A$2:$V$2329, 5,FALSE), "")</f>
        <v/>
      </c>
      <c r="S418" s="39" t="str">
        <f>IF($A418 &lt;&gt; "",VLOOKUP($A418,'Student reference sheet'!$A$2:$V$2329, 6,FALSE), "")</f>
        <v/>
      </c>
      <c r="T418" s="30" t="str">
        <f>IF($A418 = "","",
IF(VLOOKUP($A418,'Student reference sheet'!$A$2:$V$2329, 10,FALSE) = "Y", "Hispanic",
IF(VLOOKUP($A418,'Student reference sheet'!$A$2:$V$2329,11,FALSE) &lt;&gt; "",
IF(VLOOKUP($A418,'Student reference sheet'!$A$2:$V$2329,11,FALSE) = "UNK", "Unknown", VLOOKUP(VALUE(VLOOKUP($A418,'Student reference sheet'!$A$2:$V$2329,11,FALSE)),'Ethnicity Reference'!$A$2:$B$22,2,FALSE)),
IF(VLOOKUP($A418,'Student reference sheet'!$A$2:$V$2329,9,FALSE) &lt;&gt; "", VLOOKUP(VALUE(VLOOKUP($A418,'Student reference sheet'!$A$2:$V$2329,9,FALSE)),'Ethnicity Reference'!$A$2:$B$22,2,FALSE),"Unknown"))))</f>
        <v/>
      </c>
      <c r="U418" s="35"/>
    </row>
    <row r="419" spans="1:21" ht="15.75">
      <c r="A419" s="47"/>
      <c r="B419" s="33"/>
      <c r="C419" s="39" t="str">
        <f>IF($A419 &lt;&gt; "",VLOOKUP($A419,'Student reference sheet'!$A$2:$V$2329, 3,FALSE), "")</f>
        <v/>
      </c>
      <c r="D419" s="39" t="str">
        <f>IF($A419 &lt;&gt; "",VLOOKUP($A419,'Student reference sheet'!$A$2:$V$2329, 2,FALSE), "")</f>
        <v/>
      </c>
      <c r="E419" s="35"/>
      <c r="F419" s="34"/>
      <c r="G419" s="40" t="str">
        <f t="shared" ca="1" si="21"/>
        <v/>
      </c>
      <c r="H419" s="40" t="str">
        <f t="shared" ca="1" si="22"/>
        <v/>
      </c>
      <c r="I419" s="36" t="str">
        <f>IF($A419 = "", "",
IF(COUNTIF(MINIMUM_DAY_DATES[], Attendance!J419) &gt; 0, VLOOKUP(Attendance!$G419,MINIMUM_DAY_PERIOD_SCHEDULE[], 2,TRUE),
IF(COUNTIF(RALLY_DATES[], Attendance!J419) &gt; 0, VLOOKUP(Attendance!$G419,RALLY_PERIOD_SCHEDULE[], 2,TRUE),
IF(WEEKDAY(Attendance!$J419) = 2,
       IF(COUNTIF(FINALS_WEEK_MONDAY_DATE[],Attendance!$J419) &gt; 0, VLOOKUP(Attendance!$G419,FINALS_WEEK_MONDAY_PERIOD_SCHEDULE[],2,TRUE),
       VLOOKUP(Attendance!$G419,REGULAR_WEEK_SCHEDULE[],6,TRUE)),
IF(WEEKDAY($J419) = 3,
       IF(COUNTIF(FINALS_WEEK_TUESDAY_DATE[],Attendance!$J419) &gt; 0, VLOOKUP(Attendance!$G419,FINALS_WEEK_TUESDAY_PERIOD_SCHEDULE[],2,TRUE),
       VLOOKUP(Attendance!$G419,REGULAR_WEEK_SCHEDULE[[Tuesday]:[Period]],5,TRUE)),
IF(WEEKDAY(Attendance!$J419) = 4,
        IF(COUNTIF(BLOCK_WEDNESDAY_DATES[],Attendance!$J419) &gt; 0, VLOOKUP(Attendance!$G419,BLOCK_WEDNESDAY_PERIOD_SCHEDULE[],2,TRUE),
        IF(COUNTIF(FINALS_WEEK_WEDNESDAY_DATE[],Attendance!$J419) &gt; 0, VLOOKUP(Attendance!$G419,FINALS_WEEK_WEDNESDAY_PERIOD_SCHEDULE[],2,TRUE),
       VLOOKUP(Attendance!$G419,REGULAR_WEEK_SCHEDULE[[Wednesday]:[Period]],4,TRUE))),
IF(WEEKDAY($J419) = 5,
       IF(COUNTIF(BLOCK_THURSDAY_DATES[],Attendance!$J419) &gt; 0, VLOOKUP(Attendance!$G419,BLOCK_THURSDAY_PERIOD_SCHEDULE[],2,TRUE),
       IF(COUNTIF(FINALS_WEEK_THURSDAY_DATE[],Attendance!$J419) &gt; 0, VLOOKUP(Attendance!$G419,FINALS_WEEK_THURSDAY_PERIOD_SCHEDULE[],2,TRUE),
       VLOOKUP(Attendance!$G419,REGULAR_WEEK_SCHEDULE[[Thursday]:[Period]],3,TRUE))),
IF(WEEKDAY(Attendance!$J419) = 6,
       IF(COUNTIF(FINALS_WEEK_FRIDAY_DATE[],Attendance!$J419) &gt; 0, VLOOKUP(Attendance!$G419,FINALS_WEEK_FRIDAY_PERIOD_SCHEDULE[],2,TRUE),
       VLOOKUP(Attendance!$G419,REGULAR_WEEK_SCHEDULE[[Friday]:[Period]],2,TRUE))))))))))</f>
        <v/>
      </c>
      <c r="J419" s="41" t="str">
        <f t="shared" ca="1" si="23"/>
        <v/>
      </c>
      <c r="K419" s="41" t="str">
        <f>IF($A419 &lt;&gt; "",VLOOKUP($A419,'Student reference sheet'!$A$2:$V$2329, 7,FALSE), "")</f>
        <v/>
      </c>
      <c r="L419" s="30" t="str">
        <f>IF($A419 ="", "", VLOOKUP($A419, 'Student reference sheet'!$A$2:$Z$2603,23,FALSE))</f>
        <v/>
      </c>
      <c r="M419" s="30" t="str">
        <f>IF($A419 ="", "", VLOOKUP($A419, 'Student reference sheet'!$A$2:$Z$2603,24,FALSE))</f>
        <v/>
      </c>
      <c r="N419" s="30" t="str">
        <f>IF($A419 ="", "", VLOOKUP($A419, 'Student reference sheet'!$A$2:$Z$2603,26,FALSE))</f>
        <v/>
      </c>
      <c r="O419" s="30" t="str">
        <f>IF($A419 ="", "", VLOOKUP($A419, 'Student reference sheet'!$A$2:$Z$2603,25,FALSE))</f>
        <v/>
      </c>
      <c r="P419" s="39" t="str">
        <f>IF($A419 = "", "", IF(OR(VLOOKUP($A419,'Student reference sheet'!$A$2:$V$2400,8,FALSE) = "R",  VLOOKUP($A419,'Student reference sheet'!$A$2:$V$2400,8,FALSE) = "L"), "X", ""))</f>
        <v/>
      </c>
      <c r="Q419" s="39" t="str">
        <f>IF($A419 ="", "", VLOOKUP($A419, 'Student reference sheet'!$A$2:$V$2603,22,FALSE))</f>
        <v/>
      </c>
      <c r="R419" s="39" t="str">
        <f>IF($A419 &lt;&gt; "",VLOOKUP($A419,'Student reference sheet'!$A$2:$V$2329, 5,FALSE), "")</f>
        <v/>
      </c>
      <c r="S419" s="39" t="str">
        <f>IF($A419 &lt;&gt; "",VLOOKUP($A419,'Student reference sheet'!$A$2:$V$2329, 6,FALSE), "")</f>
        <v/>
      </c>
      <c r="T419" s="30" t="str">
        <f>IF($A419 = "","",
IF(VLOOKUP($A419,'Student reference sheet'!$A$2:$V$2329, 10,FALSE) = "Y", "Hispanic",
IF(VLOOKUP($A419,'Student reference sheet'!$A$2:$V$2329,11,FALSE) &lt;&gt; "",
IF(VLOOKUP($A419,'Student reference sheet'!$A$2:$V$2329,11,FALSE) = "UNK", "Unknown", VLOOKUP(VALUE(VLOOKUP($A419,'Student reference sheet'!$A$2:$V$2329,11,FALSE)),'Ethnicity Reference'!$A$2:$B$22,2,FALSE)),
IF(VLOOKUP($A419,'Student reference sheet'!$A$2:$V$2329,9,FALSE) &lt;&gt; "", VLOOKUP(VALUE(VLOOKUP($A419,'Student reference sheet'!$A$2:$V$2329,9,FALSE)),'Ethnicity Reference'!$A$2:$B$22,2,FALSE),"Unknown"))))</f>
        <v/>
      </c>
      <c r="U419" s="35"/>
    </row>
    <row r="420" spans="1:21" ht="15.75">
      <c r="A420" s="47"/>
      <c r="B420" s="33"/>
      <c r="C420" s="39" t="str">
        <f>IF($A420 &lt;&gt; "",VLOOKUP($A420,'Student reference sheet'!$A$2:$V$2329, 3,FALSE), "")</f>
        <v/>
      </c>
      <c r="D420" s="39" t="str">
        <f>IF($A420 &lt;&gt; "",VLOOKUP($A420,'Student reference sheet'!$A$2:$V$2329, 2,FALSE), "")</f>
        <v/>
      </c>
      <c r="E420" s="35"/>
      <c r="F420" s="34"/>
      <c r="G420" s="40" t="str">
        <f t="shared" ca="1" si="21"/>
        <v/>
      </c>
      <c r="H420" s="40" t="str">
        <f t="shared" ca="1" si="22"/>
        <v/>
      </c>
      <c r="I420" s="36" t="str">
        <f>IF($A420 = "", "",
IF(COUNTIF(MINIMUM_DAY_DATES[], Attendance!J420) &gt; 0, VLOOKUP(Attendance!$G420,MINIMUM_DAY_PERIOD_SCHEDULE[], 2,TRUE),
IF(COUNTIF(RALLY_DATES[], Attendance!J420) &gt; 0, VLOOKUP(Attendance!$G420,RALLY_PERIOD_SCHEDULE[], 2,TRUE),
IF(WEEKDAY(Attendance!$J420) = 2,
       IF(COUNTIF(FINALS_WEEK_MONDAY_DATE[],Attendance!$J420) &gt; 0, VLOOKUP(Attendance!$G420,FINALS_WEEK_MONDAY_PERIOD_SCHEDULE[],2,TRUE),
       VLOOKUP(Attendance!$G420,REGULAR_WEEK_SCHEDULE[],6,TRUE)),
IF(WEEKDAY($J420) = 3,
       IF(COUNTIF(FINALS_WEEK_TUESDAY_DATE[],Attendance!$J420) &gt; 0, VLOOKUP(Attendance!$G420,FINALS_WEEK_TUESDAY_PERIOD_SCHEDULE[],2,TRUE),
       VLOOKUP(Attendance!$G420,REGULAR_WEEK_SCHEDULE[[Tuesday]:[Period]],5,TRUE)),
IF(WEEKDAY(Attendance!$J420) = 4,
        IF(COUNTIF(BLOCK_WEDNESDAY_DATES[],Attendance!$J420) &gt; 0, VLOOKUP(Attendance!$G420,BLOCK_WEDNESDAY_PERIOD_SCHEDULE[],2,TRUE),
        IF(COUNTIF(FINALS_WEEK_WEDNESDAY_DATE[],Attendance!$J420) &gt; 0, VLOOKUP(Attendance!$G420,FINALS_WEEK_WEDNESDAY_PERIOD_SCHEDULE[],2,TRUE),
       VLOOKUP(Attendance!$G420,REGULAR_WEEK_SCHEDULE[[Wednesday]:[Period]],4,TRUE))),
IF(WEEKDAY($J420) = 5,
       IF(COUNTIF(BLOCK_THURSDAY_DATES[],Attendance!$J420) &gt; 0, VLOOKUP(Attendance!$G420,BLOCK_THURSDAY_PERIOD_SCHEDULE[],2,TRUE),
       IF(COUNTIF(FINALS_WEEK_THURSDAY_DATE[],Attendance!$J420) &gt; 0, VLOOKUP(Attendance!$G420,FINALS_WEEK_THURSDAY_PERIOD_SCHEDULE[],2,TRUE),
       VLOOKUP(Attendance!$G420,REGULAR_WEEK_SCHEDULE[[Thursday]:[Period]],3,TRUE))),
IF(WEEKDAY(Attendance!$J420) = 6,
       IF(COUNTIF(FINALS_WEEK_FRIDAY_DATE[],Attendance!$J420) &gt; 0, VLOOKUP(Attendance!$G420,FINALS_WEEK_FRIDAY_PERIOD_SCHEDULE[],2,TRUE),
       VLOOKUP(Attendance!$G420,REGULAR_WEEK_SCHEDULE[[Friday]:[Period]],2,TRUE))))))))))</f>
        <v/>
      </c>
      <c r="J420" s="41" t="str">
        <f t="shared" ca="1" si="23"/>
        <v/>
      </c>
      <c r="K420" s="41" t="str">
        <f>IF($A420 &lt;&gt; "",VLOOKUP($A420,'Student reference sheet'!$A$2:$V$2329, 7,FALSE), "")</f>
        <v/>
      </c>
      <c r="L420" s="30" t="str">
        <f>IF($A420 ="", "", VLOOKUP($A420, 'Student reference sheet'!$A$2:$Z$2603,23,FALSE))</f>
        <v/>
      </c>
      <c r="M420" s="30" t="str">
        <f>IF($A420 ="", "", VLOOKUP($A420, 'Student reference sheet'!$A$2:$Z$2603,24,FALSE))</f>
        <v/>
      </c>
      <c r="N420" s="30" t="str">
        <f>IF($A420 ="", "", VLOOKUP($A420, 'Student reference sheet'!$A$2:$Z$2603,26,FALSE))</f>
        <v/>
      </c>
      <c r="O420" s="30" t="str">
        <f>IF($A420 ="", "", VLOOKUP($A420, 'Student reference sheet'!$A$2:$Z$2603,25,FALSE))</f>
        <v/>
      </c>
      <c r="P420" s="39" t="str">
        <f>IF($A420 = "", "", IF(OR(VLOOKUP($A420,'Student reference sheet'!$A$2:$V$2400,8,FALSE) = "R",  VLOOKUP($A420,'Student reference sheet'!$A$2:$V$2400,8,FALSE) = "L"), "X", ""))</f>
        <v/>
      </c>
      <c r="Q420" s="39" t="str">
        <f>IF($A420 ="", "", VLOOKUP($A420, 'Student reference sheet'!$A$2:$V$2603,22,FALSE))</f>
        <v/>
      </c>
      <c r="R420" s="39" t="str">
        <f>IF($A420 &lt;&gt; "",VLOOKUP($A420,'Student reference sheet'!$A$2:$V$2329, 5,FALSE), "")</f>
        <v/>
      </c>
      <c r="S420" s="39" t="str">
        <f>IF($A420 &lt;&gt; "",VLOOKUP($A420,'Student reference sheet'!$A$2:$V$2329, 6,FALSE), "")</f>
        <v/>
      </c>
      <c r="T420" s="30" t="str">
        <f>IF($A420 = "","",
IF(VLOOKUP($A420,'Student reference sheet'!$A$2:$V$2329, 10,FALSE) = "Y", "Hispanic",
IF(VLOOKUP($A420,'Student reference sheet'!$A$2:$V$2329,11,FALSE) &lt;&gt; "",
IF(VLOOKUP($A420,'Student reference sheet'!$A$2:$V$2329,11,FALSE) = "UNK", "Unknown", VLOOKUP(VALUE(VLOOKUP($A420,'Student reference sheet'!$A$2:$V$2329,11,FALSE)),'Ethnicity Reference'!$A$2:$B$22,2,FALSE)),
IF(VLOOKUP($A420,'Student reference sheet'!$A$2:$V$2329,9,FALSE) &lt;&gt; "", VLOOKUP(VALUE(VLOOKUP($A420,'Student reference sheet'!$A$2:$V$2329,9,FALSE)),'Ethnicity Reference'!$A$2:$B$22,2,FALSE),"Unknown"))))</f>
        <v/>
      </c>
      <c r="U420" s="35"/>
    </row>
    <row r="421" spans="1:21" ht="15.75">
      <c r="A421" s="47"/>
      <c r="B421" s="33"/>
      <c r="C421" s="39" t="str">
        <f>IF($A421 &lt;&gt; "",VLOOKUP($A421,'Student reference sheet'!$A$2:$V$2329, 3,FALSE), "")</f>
        <v/>
      </c>
      <c r="D421" s="39" t="str">
        <f>IF($A421 &lt;&gt; "",VLOOKUP($A421,'Student reference sheet'!$A$2:$V$2329, 2,FALSE), "")</f>
        <v/>
      </c>
      <c r="E421" s="35"/>
      <c r="F421" s="34"/>
      <c r="G421" s="40" t="str">
        <f t="shared" ca="1" si="21"/>
        <v/>
      </c>
      <c r="H421" s="40" t="str">
        <f t="shared" ca="1" si="22"/>
        <v/>
      </c>
      <c r="I421" s="36" t="str">
        <f>IF($A421 = "", "",
IF(COUNTIF(MINIMUM_DAY_DATES[], Attendance!J421) &gt; 0, VLOOKUP(Attendance!$G421,MINIMUM_DAY_PERIOD_SCHEDULE[], 2,TRUE),
IF(COUNTIF(RALLY_DATES[], Attendance!J421) &gt; 0, VLOOKUP(Attendance!$G421,RALLY_PERIOD_SCHEDULE[], 2,TRUE),
IF(WEEKDAY(Attendance!$J421) = 2,
       IF(COUNTIF(FINALS_WEEK_MONDAY_DATE[],Attendance!$J421) &gt; 0, VLOOKUP(Attendance!$G421,FINALS_WEEK_MONDAY_PERIOD_SCHEDULE[],2,TRUE),
       VLOOKUP(Attendance!$G421,REGULAR_WEEK_SCHEDULE[],6,TRUE)),
IF(WEEKDAY($J421) = 3,
       IF(COUNTIF(FINALS_WEEK_TUESDAY_DATE[],Attendance!$J421) &gt; 0, VLOOKUP(Attendance!$G421,FINALS_WEEK_TUESDAY_PERIOD_SCHEDULE[],2,TRUE),
       VLOOKUP(Attendance!$G421,REGULAR_WEEK_SCHEDULE[[Tuesday]:[Period]],5,TRUE)),
IF(WEEKDAY(Attendance!$J421) = 4,
        IF(COUNTIF(BLOCK_WEDNESDAY_DATES[],Attendance!$J421) &gt; 0, VLOOKUP(Attendance!$G421,BLOCK_WEDNESDAY_PERIOD_SCHEDULE[],2,TRUE),
        IF(COUNTIF(FINALS_WEEK_WEDNESDAY_DATE[],Attendance!$J421) &gt; 0, VLOOKUP(Attendance!$G421,FINALS_WEEK_WEDNESDAY_PERIOD_SCHEDULE[],2,TRUE),
       VLOOKUP(Attendance!$G421,REGULAR_WEEK_SCHEDULE[[Wednesday]:[Period]],4,TRUE))),
IF(WEEKDAY($J421) = 5,
       IF(COUNTIF(BLOCK_THURSDAY_DATES[],Attendance!$J421) &gt; 0, VLOOKUP(Attendance!$G421,BLOCK_THURSDAY_PERIOD_SCHEDULE[],2,TRUE),
       IF(COUNTIF(FINALS_WEEK_THURSDAY_DATE[],Attendance!$J421) &gt; 0, VLOOKUP(Attendance!$G421,FINALS_WEEK_THURSDAY_PERIOD_SCHEDULE[],2,TRUE),
       VLOOKUP(Attendance!$G421,REGULAR_WEEK_SCHEDULE[[Thursday]:[Period]],3,TRUE))),
IF(WEEKDAY(Attendance!$J421) = 6,
       IF(COUNTIF(FINALS_WEEK_FRIDAY_DATE[],Attendance!$J421) &gt; 0, VLOOKUP(Attendance!$G421,FINALS_WEEK_FRIDAY_PERIOD_SCHEDULE[],2,TRUE),
       VLOOKUP(Attendance!$G421,REGULAR_WEEK_SCHEDULE[[Friday]:[Period]],2,TRUE))))))))))</f>
        <v/>
      </c>
      <c r="J421" s="41" t="str">
        <f t="shared" ca="1" si="23"/>
        <v/>
      </c>
      <c r="K421" s="41" t="str">
        <f>IF($A421 &lt;&gt; "",VLOOKUP($A421,'Student reference sheet'!$A$2:$V$2329, 7,FALSE), "")</f>
        <v/>
      </c>
      <c r="L421" s="30" t="str">
        <f>IF($A421 ="", "", VLOOKUP($A421, 'Student reference sheet'!$A$2:$Z$2603,23,FALSE))</f>
        <v/>
      </c>
      <c r="M421" s="30" t="str">
        <f>IF($A421 ="", "", VLOOKUP($A421, 'Student reference sheet'!$A$2:$Z$2603,24,FALSE))</f>
        <v/>
      </c>
      <c r="N421" s="30" t="str">
        <f>IF($A421 ="", "", VLOOKUP($A421, 'Student reference sheet'!$A$2:$Z$2603,26,FALSE))</f>
        <v/>
      </c>
      <c r="O421" s="30" t="str">
        <f>IF($A421 ="", "", VLOOKUP($A421, 'Student reference sheet'!$A$2:$Z$2603,25,FALSE))</f>
        <v/>
      </c>
      <c r="P421" s="39" t="str">
        <f>IF($A421 = "", "", IF(OR(VLOOKUP($A421,'Student reference sheet'!$A$2:$V$2400,8,FALSE) = "R",  VLOOKUP($A421,'Student reference sheet'!$A$2:$V$2400,8,FALSE) = "L"), "X", ""))</f>
        <v/>
      </c>
      <c r="Q421" s="39" t="str">
        <f>IF($A421 ="", "", VLOOKUP($A421, 'Student reference sheet'!$A$2:$V$2603,22,FALSE))</f>
        <v/>
      </c>
      <c r="R421" s="39" t="str">
        <f>IF($A421 &lt;&gt; "",VLOOKUP($A421,'Student reference sheet'!$A$2:$V$2329, 5,FALSE), "")</f>
        <v/>
      </c>
      <c r="S421" s="39" t="str">
        <f>IF($A421 &lt;&gt; "",VLOOKUP($A421,'Student reference sheet'!$A$2:$V$2329, 6,FALSE), "")</f>
        <v/>
      </c>
      <c r="T421" s="30" t="str">
        <f>IF($A421 = "","",
IF(VLOOKUP($A421,'Student reference sheet'!$A$2:$V$2329, 10,FALSE) = "Y", "Hispanic",
IF(VLOOKUP($A421,'Student reference sheet'!$A$2:$V$2329,11,FALSE) &lt;&gt; "",
IF(VLOOKUP($A421,'Student reference sheet'!$A$2:$V$2329,11,FALSE) = "UNK", "Unknown", VLOOKUP(VALUE(VLOOKUP($A421,'Student reference sheet'!$A$2:$V$2329,11,FALSE)),'Ethnicity Reference'!$A$2:$B$22,2,FALSE)),
IF(VLOOKUP($A421,'Student reference sheet'!$A$2:$V$2329,9,FALSE) &lt;&gt; "", VLOOKUP(VALUE(VLOOKUP($A421,'Student reference sheet'!$A$2:$V$2329,9,FALSE)),'Ethnicity Reference'!$A$2:$B$22,2,FALSE),"Unknown"))))</f>
        <v/>
      </c>
      <c r="U421" s="35"/>
    </row>
    <row r="422" spans="1:21" ht="15.75">
      <c r="A422" s="47"/>
      <c r="B422" s="33"/>
      <c r="C422" s="39" t="str">
        <f>IF($A422 &lt;&gt; "",VLOOKUP($A422,'Student reference sheet'!$A$2:$V$2329, 3,FALSE), "")</f>
        <v/>
      </c>
      <c r="D422" s="39" t="str">
        <f>IF($A422 &lt;&gt; "",VLOOKUP($A422,'Student reference sheet'!$A$2:$V$2329, 2,FALSE), "")</f>
        <v/>
      </c>
      <c r="E422" s="35"/>
      <c r="F422" s="34"/>
      <c r="G422" s="40" t="str">
        <f t="shared" ca="1" si="21"/>
        <v/>
      </c>
      <c r="H422" s="40" t="str">
        <f t="shared" ca="1" si="22"/>
        <v/>
      </c>
      <c r="I422" s="36" t="str">
        <f>IF($A422 = "", "",
IF(COUNTIF(MINIMUM_DAY_DATES[], Attendance!J422) &gt; 0, VLOOKUP(Attendance!$G422,MINIMUM_DAY_PERIOD_SCHEDULE[], 2,TRUE),
IF(COUNTIF(RALLY_DATES[], Attendance!J422) &gt; 0, VLOOKUP(Attendance!$G422,RALLY_PERIOD_SCHEDULE[], 2,TRUE),
IF(WEEKDAY(Attendance!$J422) = 2,
       IF(COUNTIF(FINALS_WEEK_MONDAY_DATE[],Attendance!$J422) &gt; 0, VLOOKUP(Attendance!$G422,FINALS_WEEK_MONDAY_PERIOD_SCHEDULE[],2,TRUE),
       VLOOKUP(Attendance!$G422,REGULAR_WEEK_SCHEDULE[],6,TRUE)),
IF(WEEKDAY($J422) = 3,
       IF(COUNTIF(FINALS_WEEK_TUESDAY_DATE[],Attendance!$J422) &gt; 0, VLOOKUP(Attendance!$G422,FINALS_WEEK_TUESDAY_PERIOD_SCHEDULE[],2,TRUE),
       VLOOKUP(Attendance!$G422,REGULAR_WEEK_SCHEDULE[[Tuesday]:[Period]],5,TRUE)),
IF(WEEKDAY(Attendance!$J422) = 4,
        IF(COUNTIF(BLOCK_WEDNESDAY_DATES[],Attendance!$J422) &gt; 0, VLOOKUP(Attendance!$G422,BLOCK_WEDNESDAY_PERIOD_SCHEDULE[],2,TRUE),
        IF(COUNTIF(FINALS_WEEK_WEDNESDAY_DATE[],Attendance!$J422) &gt; 0, VLOOKUP(Attendance!$G422,FINALS_WEEK_WEDNESDAY_PERIOD_SCHEDULE[],2,TRUE),
       VLOOKUP(Attendance!$G422,REGULAR_WEEK_SCHEDULE[[Wednesday]:[Period]],4,TRUE))),
IF(WEEKDAY($J422) = 5,
       IF(COUNTIF(BLOCK_THURSDAY_DATES[],Attendance!$J422) &gt; 0, VLOOKUP(Attendance!$G422,BLOCK_THURSDAY_PERIOD_SCHEDULE[],2,TRUE),
       IF(COUNTIF(FINALS_WEEK_THURSDAY_DATE[],Attendance!$J422) &gt; 0, VLOOKUP(Attendance!$G422,FINALS_WEEK_THURSDAY_PERIOD_SCHEDULE[],2,TRUE),
       VLOOKUP(Attendance!$G422,REGULAR_WEEK_SCHEDULE[[Thursday]:[Period]],3,TRUE))),
IF(WEEKDAY(Attendance!$J422) = 6,
       IF(COUNTIF(FINALS_WEEK_FRIDAY_DATE[],Attendance!$J422) &gt; 0, VLOOKUP(Attendance!$G422,FINALS_WEEK_FRIDAY_PERIOD_SCHEDULE[],2,TRUE),
       VLOOKUP(Attendance!$G422,REGULAR_WEEK_SCHEDULE[[Friday]:[Period]],2,TRUE))))))))))</f>
        <v/>
      </c>
      <c r="J422" s="41" t="str">
        <f t="shared" ca="1" si="23"/>
        <v/>
      </c>
      <c r="K422" s="41" t="str">
        <f>IF($A422 &lt;&gt; "",VLOOKUP($A422,'Student reference sheet'!$A$2:$V$2329, 7,FALSE), "")</f>
        <v/>
      </c>
      <c r="L422" s="30" t="str">
        <f>IF($A422 ="", "", VLOOKUP($A422, 'Student reference sheet'!$A$2:$Z$2603,23,FALSE))</f>
        <v/>
      </c>
      <c r="M422" s="30" t="str">
        <f>IF($A422 ="", "", VLOOKUP($A422, 'Student reference sheet'!$A$2:$Z$2603,24,FALSE))</f>
        <v/>
      </c>
      <c r="N422" s="30" t="str">
        <f>IF($A422 ="", "", VLOOKUP($A422, 'Student reference sheet'!$A$2:$Z$2603,26,FALSE))</f>
        <v/>
      </c>
      <c r="O422" s="30" t="str">
        <f>IF($A422 ="", "", VLOOKUP($A422, 'Student reference sheet'!$A$2:$Z$2603,25,FALSE))</f>
        <v/>
      </c>
      <c r="P422" s="39" t="str">
        <f>IF($A422 = "", "", IF(OR(VLOOKUP($A422,'Student reference sheet'!$A$2:$V$2400,8,FALSE) = "R",  VLOOKUP($A422,'Student reference sheet'!$A$2:$V$2400,8,FALSE) = "L"), "X", ""))</f>
        <v/>
      </c>
      <c r="Q422" s="39" t="str">
        <f>IF($A422 ="", "", VLOOKUP($A422, 'Student reference sheet'!$A$2:$V$2603,22,FALSE))</f>
        <v/>
      </c>
      <c r="R422" s="39" t="str">
        <f>IF($A422 &lt;&gt; "",VLOOKUP($A422,'Student reference sheet'!$A$2:$V$2329, 5,FALSE), "")</f>
        <v/>
      </c>
      <c r="S422" s="39" t="str">
        <f>IF($A422 &lt;&gt; "",VLOOKUP($A422,'Student reference sheet'!$A$2:$V$2329, 6,FALSE), "")</f>
        <v/>
      </c>
      <c r="T422" s="30" t="str">
        <f>IF($A422 = "","",
IF(VLOOKUP($A422,'Student reference sheet'!$A$2:$V$2329, 10,FALSE) = "Y", "Hispanic",
IF(VLOOKUP($A422,'Student reference sheet'!$A$2:$V$2329,11,FALSE) &lt;&gt; "",
IF(VLOOKUP($A422,'Student reference sheet'!$A$2:$V$2329,11,FALSE) = "UNK", "Unknown", VLOOKUP(VALUE(VLOOKUP($A422,'Student reference sheet'!$A$2:$V$2329,11,FALSE)),'Ethnicity Reference'!$A$2:$B$22,2,FALSE)),
IF(VLOOKUP($A422,'Student reference sheet'!$A$2:$V$2329,9,FALSE) &lt;&gt; "", VLOOKUP(VALUE(VLOOKUP($A422,'Student reference sheet'!$A$2:$V$2329,9,FALSE)),'Ethnicity Reference'!$A$2:$B$22,2,FALSE),"Unknown"))))</f>
        <v/>
      </c>
      <c r="U422" s="35"/>
    </row>
    <row r="423" spans="1:21" ht="15.75">
      <c r="A423" s="47"/>
      <c r="B423" s="33"/>
      <c r="C423" s="39" t="str">
        <f>IF($A423 &lt;&gt; "",VLOOKUP($A423,'Student reference sheet'!$A$2:$V$2329, 3,FALSE), "")</f>
        <v/>
      </c>
      <c r="D423" s="39" t="str">
        <f>IF($A423 &lt;&gt; "",VLOOKUP($A423,'Student reference sheet'!$A$2:$V$2329, 2,FALSE), "")</f>
        <v/>
      </c>
      <c r="E423" s="35"/>
      <c r="F423" s="34"/>
      <c r="G423" s="40" t="str">
        <f t="shared" ca="1" si="21"/>
        <v/>
      </c>
      <c r="H423" s="40" t="str">
        <f t="shared" ca="1" si="22"/>
        <v/>
      </c>
      <c r="I423" s="36" t="str">
        <f>IF($A423 = "", "",
IF(COUNTIF(MINIMUM_DAY_DATES[], Attendance!J423) &gt; 0, VLOOKUP(Attendance!$G423,MINIMUM_DAY_PERIOD_SCHEDULE[], 2,TRUE),
IF(COUNTIF(RALLY_DATES[], Attendance!J423) &gt; 0, VLOOKUP(Attendance!$G423,RALLY_PERIOD_SCHEDULE[], 2,TRUE),
IF(WEEKDAY(Attendance!$J423) = 2,
       IF(COUNTIF(FINALS_WEEK_MONDAY_DATE[],Attendance!$J423) &gt; 0, VLOOKUP(Attendance!$G423,FINALS_WEEK_MONDAY_PERIOD_SCHEDULE[],2,TRUE),
       VLOOKUP(Attendance!$G423,REGULAR_WEEK_SCHEDULE[],6,TRUE)),
IF(WEEKDAY($J423) = 3,
       IF(COUNTIF(FINALS_WEEK_TUESDAY_DATE[],Attendance!$J423) &gt; 0, VLOOKUP(Attendance!$G423,FINALS_WEEK_TUESDAY_PERIOD_SCHEDULE[],2,TRUE),
       VLOOKUP(Attendance!$G423,REGULAR_WEEK_SCHEDULE[[Tuesday]:[Period]],5,TRUE)),
IF(WEEKDAY(Attendance!$J423) = 4,
        IF(COUNTIF(BLOCK_WEDNESDAY_DATES[],Attendance!$J423) &gt; 0, VLOOKUP(Attendance!$G423,BLOCK_WEDNESDAY_PERIOD_SCHEDULE[],2,TRUE),
        IF(COUNTIF(FINALS_WEEK_WEDNESDAY_DATE[],Attendance!$J423) &gt; 0, VLOOKUP(Attendance!$G423,FINALS_WEEK_WEDNESDAY_PERIOD_SCHEDULE[],2,TRUE),
       VLOOKUP(Attendance!$G423,REGULAR_WEEK_SCHEDULE[[Wednesday]:[Period]],4,TRUE))),
IF(WEEKDAY($J423) = 5,
       IF(COUNTIF(BLOCK_THURSDAY_DATES[],Attendance!$J423) &gt; 0, VLOOKUP(Attendance!$G423,BLOCK_THURSDAY_PERIOD_SCHEDULE[],2,TRUE),
       IF(COUNTIF(FINALS_WEEK_THURSDAY_DATE[],Attendance!$J423) &gt; 0, VLOOKUP(Attendance!$G423,FINALS_WEEK_THURSDAY_PERIOD_SCHEDULE[],2,TRUE),
       VLOOKUP(Attendance!$G423,REGULAR_WEEK_SCHEDULE[[Thursday]:[Period]],3,TRUE))),
IF(WEEKDAY(Attendance!$J423) = 6,
       IF(COUNTIF(FINALS_WEEK_FRIDAY_DATE[],Attendance!$J423) &gt; 0, VLOOKUP(Attendance!$G423,FINALS_WEEK_FRIDAY_PERIOD_SCHEDULE[],2,TRUE),
       VLOOKUP(Attendance!$G423,REGULAR_WEEK_SCHEDULE[[Friday]:[Period]],2,TRUE))))))))))</f>
        <v/>
      </c>
      <c r="J423" s="41" t="str">
        <f t="shared" ca="1" si="23"/>
        <v/>
      </c>
      <c r="K423" s="41" t="str">
        <f>IF($A423 &lt;&gt; "",VLOOKUP($A423,'Student reference sheet'!$A$2:$V$2329, 7,FALSE), "")</f>
        <v/>
      </c>
      <c r="L423" s="30" t="str">
        <f>IF($A423 ="", "", VLOOKUP($A423, 'Student reference sheet'!$A$2:$Z$2603,23,FALSE))</f>
        <v/>
      </c>
      <c r="M423" s="30" t="str">
        <f>IF($A423 ="", "", VLOOKUP($A423, 'Student reference sheet'!$A$2:$Z$2603,24,FALSE))</f>
        <v/>
      </c>
      <c r="N423" s="30" t="str">
        <f>IF($A423 ="", "", VLOOKUP($A423, 'Student reference sheet'!$A$2:$Z$2603,26,FALSE))</f>
        <v/>
      </c>
      <c r="O423" s="30" t="str">
        <f>IF($A423 ="", "", VLOOKUP($A423, 'Student reference sheet'!$A$2:$Z$2603,25,FALSE))</f>
        <v/>
      </c>
      <c r="P423" s="39" t="str">
        <f>IF($A423 = "", "", IF(OR(VLOOKUP($A423,'Student reference sheet'!$A$2:$V$2400,8,FALSE) = "R",  VLOOKUP($A423,'Student reference sheet'!$A$2:$V$2400,8,FALSE) = "L"), "X", ""))</f>
        <v/>
      </c>
      <c r="Q423" s="39" t="str">
        <f>IF($A423 ="", "", VLOOKUP($A423, 'Student reference sheet'!$A$2:$V$2603,22,FALSE))</f>
        <v/>
      </c>
      <c r="R423" s="39" t="str">
        <f>IF($A423 &lt;&gt; "",VLOOKUP($A423,'Student reference sheet'!$A$2:$V$2329, 5,FALSE), "")</f>
        <v/>
      </c>
      <c r="S423" s="39" t="str">
        <f>IF($A423 &lt;&gt; "",VLOOKUP($A423,'Student reference sheet'!$A$2:$V$2329, 6,FALSE), "")</f>
        <v/>
      </c>
      <c r="T423" s="30" t="str">
        <f>IF($A423 = "","",
IF(VLOOKUP($A423,'Student reference sheet'!$A$2:$V$2329, 10,FALSE) = "Y", "Hispanic",
IF(VLOOKUP($A423,'Student reference sheet'!$A$2:$V$2329,11,FALSE) &lt;&gt; "",
IF(VLOOKUP($A423,'Student reference sheet'!$A$2:$V$2329,11,FALSE) = "UNK", "Unknown", VLOOKUP(VALUE(VLOOKUP($A423,'Student reference sheet'!$A$2:$V$2329,11,FALSE)),'Ethnicity Reference'!$A$2:$B$22,2,FALSE)),
IF(VLOOKUP($A423,'Student reference sheet'!$A$2:$V$2329,9,FALSE) &lt;&gt; "", VLOOKUP(VALUE(VLOOKUP($A423,'Student reference sheet'!$A$2:$V$2329,9,FALSE)),'Ethnicity Reference'!$A$2:$B$22,2,FALSE),"Unknown"))))</f>
        <v/>
      </c>
      <c r="U423" s="35"/>
    </row>
    <row r="424" spans="1:21" ht="15.75">
      <c r="A424" s="47"/>
      <c r="B424" s="33"/>
      <c r="C424" s="39" t="str">
        <f>IF($A424 &lt;&gt; "",VLOOKUP($A424,'Student reference sheet'!$A$2:$V$2329, 3,FALSE), "")</f>
        <v/>
      </c>
      <c r="D424" s="39" t="str">
        <f>IF($A424 &lt;&gt; "",VLOOKUP($A424,'Student reference sheet'!$A$2:$V$2329, 2,FALSE), "")</f>
        <v/>
      </c>
      <c r="E424" s="35"/>
      <c r="F424" s="34"/>
      <c r="G424" s="40" t="str">
        <f t="shared" ca="1" si="21"/>
        <v/>
      </c>
      <c r="H424" s="40" t="str">
        <f t="shared" ca="1" si="22"/>
        <v/>
      </c>
      <c r="I424" s="36" t="str">
        <f>IF($A424 = "", "",
IF(COUNTIF(MINIMUM_DAY_DATES[], Attendance!J424) &gt; 0, VLOOKUP(Attendance!$G424,MINIMUM_DAY_PERIOD_SCHEDULE[], 2,TRUE),
IF(COUNTIF(RALLY_DATES[], Attendance!J424) &gt; 0, VLOOKUP(Attendance!$G424,RALLY_PERIOD_SCHEDULE[], 2,TRUE),
IF(WEEKDAY(Attendance!$J424) = 2,
       IF(COUNTIF(FINALS_WEEK_MONDAY_DATE[],Attendance!$J424) &gt; 0, VLOOKUP(Attendance!$G424,FINALS_WEEK_MONDAY_PERIOD_SCHEDULE[],2,TRUE),
       VLOOKUP(Attendance!$G424,REGULAR_WEEK_SCHEDULE[],6,TRUE)),
IF(WEEKDAY($J424) = 3,
       IF(COUNTIF(FINALS_WEEK_TUESDAY_DATE[],Attendance!$J424) &gt; 0, VLOOKUP(Attendance!$G424,FINALS_WEEK_TUESDAY_PERIOD_SCHEDULE[],2,TRUE),
       VLOOKUP(Attendance!$G424,REGULAR_WEEK_SCHEDULE[[Tuesday]:[Period]],5,TRUE)),
IF(WEEKDAY(Attendance!$J424) = 4,
        IF(COUNTIF(BLOCK_WEDNESDAY_DATES[],Attendance!$J424) &gt; 0, VLOOKUP(Attendance!$G424,BLOCK_WEDNESDAY_PERIOD_SCHEDULE[],2,TRUE),
        IF(COUNTIF(FINALS_WEEK_WEDNESDAY_DATE[],Attendance!$J424) &gt; 0, VLOOKUP(Attendance!$G424,FINALS_WEEK_WEDNESDAY_PERIOD_SCHEDULE[],2,TRUE),
       VLOOKUP(Attendance!$G424,REGULAR_WEEK_SCHEDULE[[Wednesday]:[Period]],4,TRUE))),
IF(WEEKDAY($J424) = 5,
       IF(COUNTIF(BLOCK_THURSDAY_DATES[],Attendance!$J424) &gt; 0, VLOOKUP(Attendance!$G424,BLOCK_THURSDAY_PERIOD_SCHEDULE[],2,TRUE),
       IF(COUNTIF(FINALS_WEEK_THURSDAY_DATE[],Attendance!$J424) &gt; 0, VLOOKUP(Attendance!$G424,FINALS_WEEK_THURSDAY_PERIOD_SCHEDULE[],2,TRUE),
       VLOOKUP(Attendance!$G424,REGULAR_WEEK_SCHEDULE[[Thursday]:[Period]],3,TRUE))),
IF(WEEKDAY(Attendance!$J424) = 6,
       IF(COUNTIF(FINALS_WEEK_FRIDAY_DATE[],Attendance!$J424) &gt; 0, VLOOKUP(Attendance!$G424,FINALS_WEEK_FRIDAY_PERIOD_SCHEDULE[],2,TRUE),
       VLOOKUP(Attendance!$G424,REGULAR_WEEK_SCHEDULE[[Friday]:[Period]],2,TRUE))))))))))</f>
        <v/>
      </c>
      <c r="J424" s="41" t="str">
        <f t="shared" ca="1" si="23"/>
        <v/>
      </c>
      <c r="K424" s="41" t="str">
        <f>IF($A424 &lt;&gt; "",VLOOKUP($A424,'Student reference sheet'!$A$2:$V$2329, 7,FALSE), "")</f>
        <v/>
      </c>
      <c r="L424" s="30" t="str">
        <f>IF($A424 ="", "", VLOOKUP($A424, 'Student reference sheet'!$A$2:$Z$2603,23,FALSE))</f>
        <v/>
      </c>
      <c r="M424" s="30" t="str">
        <f>IF($A424 ="", "", VLOOKUP($A424, 'Student reference sheet'!$A$2:$Z$2603,24,FALSE))</f>
        <v/>
      </c>
      <c r="N424" s="30" t="str">
        <f>IF($A424 ="", "", VLOOKUP($A424, 'Student reference sheet'!$A$2:$Z$2603,26,FALSE))</f>
        <v/>
      </c>
      <c r="O424" s="30" t="str">
        <f>IF($A424 ="", "", VLOOKUP($A424, 'Student reference sheet'!$A$2:$Z$2603,25,FALSE))</f>
        <v/>
      </c>
      <c r="P424" s="39" t="str">
        <f>IF($A424 = "", "", IF(OR(VLOOKUP($A424,'Student reference sheet'!$A$2:$V$2400,8,FALSE) = "R",  VLOOKUP($A424,'Student reference sheet'!$A$2:$V$2400,8,FALSE) = "L"), "X", ""))</f>
        <v/>
      </c>
      <c r="Q424" s="39" t="str">
        <f>IF($A424 ="", "", VLOOKUP($A424, 'Student reference sheet'!$A$2:$V$2603,22,FALSE))</f>
        <v/>
      </c>
      <c r="R424" s="39" t="str">
        <f>IF($A424 &lt;&gt; "",VLOOKUP($A424,'Student reference sheet'!$A$2:$V$2329, 5,FALSE), "")</f>
        <v/>
      </c>
      <c r="S424" s="39" t="str">
        <f>IF($A424 &lt;&gt; "",VLOOKUP($A424,'Student reference sheet'!$A$2:$V$2329, 6,FALSE), "")</f>
        <v/>
      </c>
      <c r="T424" s="30" t="str">
        <f>IF($A424 = "","",
IF(VLOOKUP($A424,'Student reference sheet'!$A$2:$V$2329, 10,FALSE) = "Y", "Hispanic",
IF(VLOOKUP($A424,'Student reference sheet'!$A$2:$V$2329,11,FALSE) &lt;&gt; "",
IF(VLOOKUP($A424,'Student reference sheet'!$A$2:$V$2329,11,FALSE) = "UNK", "Unknown", VLOOKUP(VALUE(VLOOKUP($A424,'Student reference sheet'!$A$2:$V$2329,11,FALSE)),'Ethnicity Reference'!$A$2:$B$22,2,FALSE)),
IF(VLOOKUP($A424,'Student reference sheet'!$A$2:$V$2329,9,FALSE) &lt;&gt; "", VLOOKUP(VALUE(VLOOKUP($A424,'Student reference sheet'!$A$2:$V$2329,9,FALSE)),'Ethnicity Reference'!$A$2:$B$22,2,FALSE),"Unknown"))))</f>
        <v/>
      </c>
      <c r="U424" s="35"/>
    </row>
    <row r="425" spans="1:21" ht="15.75">
      <c r="A425" s="47"/>
      <c r="B425" s="33"/>
      <c r="C425" s="39" t="str">
        <f>IF($A425 &lt;&gt; "",VLOOKUP($A425,'Student reference sheet'!$A$2:$V$2329, 3,FALSE), "")</f>
        <v/>
      </c>
      <c r="D425" s="39" t="str">
        <f>IF($A425 &lt;&gt; "",VLOOKUP($A425,'Student reference sheet'!$A$2:$V$2329, 2,FALSE), "")</f>
        <v/>
      </c>
      <c r="E425" s="35"/>
      <c r="F425" s="34"/>
      <c r="G425" s="40" t="str">
        <f t="shared" ca="1" si="21"/>
        <v/>
      </c>
      <c r="H425" s="40" t="str">
        <f t="shared" ca="1" si="22"/>
        <v/>
      </c>
      <c r="I425" s="36" t="str">
        <f>IF($A425 = "", "",
IF(COUNTIF(MINIMUM_DAY_DATES[], Attendance!J425) &gt; 0, VLOOKUP(Attendance!$G425,MINIMUM_DAY_PERIOD_SCHEDULE[], 2,TRUE),
IF(COUNTIF(RALLY_DATES[], Attendance!J425) &gt; 0, VLOOKUP(Attendance!$G425,RALLY_PERIOD_SCHEDULE[], 2,TRUE),
IF(WEEKDAY(Attendance!$J425) = 2,
       IF(COUNTIF(FINALS_WEEK_MONDAY_DATE[],Attendance!$J425) &gt; 0, VLOOKUP(Attendance!$G425,FINALS_WEEK_MONDAY_PERIOD_SCHEDULE[],2,TRUE),
       VLOOKUP(Attendance!$G425,REGULAR_WEEK_SCHEDULE[],6,TRUE)),
IF(WEEKDAY($J425) = 3,
       IF(COUNTIF(FINALS_WEEK_TUESDAY_DATE[],Attendance!$J425) &gt; 0, VLOOKUP(Attendance!$G425,FINALS_WEEK_TUESDAY_PERIOD_SCHEDULE[],2,TRUE),
       VLOOKUP(Attendance!$G425,REGULAR_WEEK_SCHEDULE[[Tuesday]:[Period]],5,TRUE)),
IF(WEEKDAY(Attendance!$J425) = 4,
        IF(COUNTIF(BLOCK_WEDNESDAY_DATES[],Attendance!$J425) &gt; 0, VLOOKUP(Attendance!$G425,BLOCK_WEDNESDAY_PERIOD_SCHEDULE[],2,TRUE),
        IF(COUNTIF(FINALS_WEEK_WEDNESDAY_DATE[],Attendance!$J425) &gt; 0, VLOOKUP(Attendance!$G425,FINALS_WEEK_WEDNESDAY_PERIOD_SCHEDULE[],2,TRUE),
       VLOOKUP(Attendance!$G425,REGULAR_WEEK_SCHEDULE[[Wednesday]:[Period]],4,TRUE))),
IF(WEEKDAY($J425) = 5,
       IF(COUNTIF(BLOCK_THURSDAY_DATES[],Attendance!$J425) &gt; 0, VLOOKUP(Attendance!$G425,BLOCK_THURSDAY_PERIOD_SCHEDULE[],2,TRUE),
       IF(COUNTIF(FINALS_WEEK_THURSDAY_DATE[],Attendance!$J425) &gt; 0, VLOOKUP(Attendance!$G425,FINALS_WEEK_THURSDAY_PERIOD_SCHEDULE[],2,TRUE),
       VLOOKUP(Attendance!$G425,REGULAR_WEEK_SCHEDULE[[Thursday]:[Period]],3,TRUE))),
IF(WEEKDAY(Attendance!$J425) = 6,
       IF(COUNTIF(FINALS_WEEK_FRIDAY_DATE[],Attendance!$J425) &gt; 0, VLOOKUP(Attendance!$G425,FINALS_WEEK_FRIDAY_PERIOD_SCHEDULE[],2,TRUE),
       VLOOKUP(Attendance!$G425,REGULAR_WEEK_SCHEDULE[[Friday]:[Period]],2,TRUE))))))))))</f>
        <v/>
      </c>
      <c r="J425" s="41" t="str">
        <f t="shared" ca="1" si="23"/>
        <v/>
      </c>
      <c r="K425" s="41" t="str">
        <f>IF($A425 &lt;&gt; "",VLOOKUP($A425,'Student reference sheet'!$A$2:$V$2329, 7,FALSE), "")</f>
        <v/>
      </c>
      <c r="L425" s="30" t="str">
        <f>IF($A425 ="", "", VLOOKUP($A425, 'Student reference sheet'!$A$2:$Z$2603,23,FALSE))</f>
        <v/>
      </c>
      <c r="M425" s="30" t="str">
        <f>IF($A425 ="", "", VLOOKUP($A425, 'Student reference sheet'!$A$2:$Z$2603,24,FALSE))</f>
        <v/>
      </c>
      <c r="N425" s="30" t="str">
        <f>IF($A425 ="", "", VLOOKUP($A425, 'Student reference sheet'!$A$2:$Z$2603,26,FALSE))</f>
        <v/>
      </c>
      <c r="O425" s="30" t="str">
        <f>IF($A425 ="", "", VLOOKUP($A425, 'Student reference sheet'!$A$2:$Z$2603,25,FALSE))</f>
        <v/>
      </c>
      <c r="P425" s="39" t="str">
        <f>IF($A425 = "", "", IF(OR(VLOOKUP($A425,'Student reference sheet'!$A$2:$V$2400,8,FALSE) = "R",  VLOOKUP($A425,'Student reference sheet'!$A$2:$V$2400,8,FALSE) = "L"), "X", ""))</f>
        <v/>
      </c>
      <c r="Q425" s="39" t="str">
        <f>IF($A425 ="", "", VLOOKUP($A425, 'Student reference sheet'!$A$2:$V$2603,22,FALSE))</f>
        <v/>
      </c>
      <c r="R425" s="39" t="str">
        <f>IF($A425 &lt;&gt; "",VLOOKUP($A425,'Student reference sheet'!$A$2:$V$2329, 5,FALSE), "")</f>
        <v/>
      </c>
      <c r="S425" s="39" t="str">
        <f>IF($A425 &lt;&gt; "",VLOOKUP($A425,'Student reference sheet'!$A$2:$V$2329, 6,FALSE), "")</f>
        <v/>
      </c>
      <c r="T425" s="30" t="str">
        <f>IF($A425 = "","",
IF(VLOOKUP($A425,'Student reference sheet'!$A$2:$V$2329, 10,FALSE) = "Y", "Hispanic",
IF(VLOOKUP($A425,'Student reference sheet'!$A$2:$V$2329,11,FALSE) &lt;&gt; "",
IF(VLOOKUP($A425,'Student reference sheet'!$A$2:$V$2329,11,FALSE) = "UNK", "Unknown", VLOOKUP(VALUE(VLOOKUP($A425,'Student reference sheet'!$A$2:$V$2329,11,FALSE)),'Ethnicity Reference'!$A$2:$B$22,2,FALSE)),
IF(VLOOKUP($A425,'Student reference sheet'!$A$2:$V$2329,9,FALSE) &lt;&gt; "", VLOOKUP(VALUE(VLOOKUP($A425,'Student reference sheet'!$A$2:$V$2329,9,FALSE)),'Ethnicity Reference'!$A$2:$B$22,2,FALSE),"Unknown"))))</f>
        <v/>
      </c>
      <c r="U425" s="35"/>
    </row>
    <row r="426" spans="1:21" ht="15.75">
      <c r="A426" s="47"/>
      <c r="B426" s="33"/>
      <c r="C426" s="39" t="str">
        <f>IF($A426 &lt;&gt; "",VLOOKUP($A426,'Student reference sheet'!$A$2:$V$2329, 3,FALSE), "")</f>
        <v/>
      </c>
      <c r="D426" s="39" t="str">
        <f>IF($A426 &lt;&gt; "",VLOOKUP($A426,'Student reference sheet'!$A$2:$V$2329, 2,FALSE), "")</f>
        <v/>
      </c>
      <c r="E426" s="35"/>
      <c r="F426" s="34"/>
      <c r="G426" s="40" t="str">
        <f t="shared" ca="1" si="21"/>
        <v/>
      </c>
      <c r="H426" s="40" t="str">
        <f t="shared" ca="1" si="22"/>
        <v/>
      </c>
      <c r="I426" s="36" t="str">
        <f>IF($A426 = "", "",
IF(COUNTIF(MINIMUM_DAY_DATES[], Attendance!J426) &gt; 0, VLOOKUP(Attendance!$G426,MINIMUM_DAY_PERIOD_SCHEDULE[], 2,TRUE),
IF(COUNTIF(RALLY_DATES[], Attendance!J426) &gt; 0, VLOOKUP(Attendance!$G426,RALLY_PERIOD_SCHEDULE[], 2,TRUE),
IF(WEEKDAY(Attendance!$J426) = 2,
       IF(COUNTIF(FINALS_WEEK_MONDAY_DATE[],Attendance!$J426) &gt; 0, VLOOKUP(Attendance!$G426,FINALS_WEEK_MONDAY_PERIOD_SCHEDULE[],2,TRUE),
       VLOOKUP(Attendance!$G426,REGULAR_WEEK_SCHEDULE[],6,TRUE)),
IF(WEEKDAY($J426) = 3,
       IF(COUNTIF(FINALS_WEEK_TUESDAY_DATE[],Attendance!$J426) &gt; 0, VLOOKUP(Attendance!$G426,FINALS_WEEK_TUESDAY_PERIOD_SCHEDULE[],2,TRUE),
       VLOOKUP(Attendance!$G426,REGULAR_WEEK_SCHEDULE[[Tuesday]:[Period]],5,TRUE)),
IF(WEEKDAY(Attendance!$J426) = 4,
        IF(COUNTIF(BLOCK_WEDNESDAY_DATES[],Attendance!$J426) &gt; 0, VLOOKUP(Attendance!$G426,BLOCK_WEDNESDAY_PERIOD_SCHEDULE[],2,TRUE),
        IF(COUNTIF(FINALS_WEEK_WEDNESDAY_DATE[],Attendance!$J426) &gt; 0, VLOOKUP(Attendance!$G426,FINALS_WEEK_WEDNESDAY_PERIOD_SCHEDULE[],2,TRUE),
       VLOOKUP(Attendance!$G426,REGULAR_WEEK_SCHEDULE[[Wednesday]:[Period]],4,TRUE))),
IF(WEEKDAY($J426) = 5,
       IF(COUNTIF(BLOCK_THURSDAY_DATES[],Attendance!$J426) &gt; 0, VLOOKUP(Attendance!$G426,BLOCK_THURSDAY_PERIOD_SCHEDULE[],2,TRUE),
       IF(COUNTIF(FINALS_WEEK_THURSDAY_DATE[],Attendance!$J426) &gt; 0, VLOOKUP(Attendance!$G426,FINALS_WEEK_THURSDAY_PERIOD_SCHEDULE[],2,TRUE),
       VLOOKUP(Attendance!$G426,REGULAR_WEEK_SCHEDULE[[Thursday]:[Period]],3,TRUE))),
IF(WEEKDAY(Attendance!$J426) = 6,
       IF(COUNTIF(FINALS_WEEK_FRIDAY_DATE[],Attendance!$J426) &gt; 0, VLOOKUP(Attendance!$G426,FINALS_WEEK_FRIDAY_PERIOD_SCHEDULE[],2,TRUE),
       VLOOKUP(Attendance!$G426,REGULAR_WEEK_SCHEDULE[[Friday]:[Period]],2,TRUE))))))))))</f>
        <v/>
      </c>
      <c r="J426" s="41" t="str">
        <f t="shared" ca="1" si="23"/>
        <v/>
      </c>
      <c r="K426" s="41" t="str">
        <f>IF($A426 &lt;&gt; "",VLOOKUP($A426,'Student reference sheet'!$A$2:$V$2329, 7,FALSE), "")</f>
        <v/>
      </c>
      <c r="L426" s="30" t="str">
        <f>IF($A426 ="", "", VLOOKUP($A426, 'Student reference sheet'!$A$2:$Z$2603,23,FALSE))</f>
        <v/>
      </c>
      <c r="M426" s="30" t="str">
        <f>IF($A426 ="", "", VLOOKUP($A426, 'Student reference sheet'!$A$2:$Z$2603,24,FALSE))</f>
        <v/>
      </c>
      <c r="N426" s="30" t="str">
        <f>IF($A426 ="", "", VLOOKUP($A426, 'Student reference sheet'!$A$2:$Z$2603,26,FALSE))</f>
        <v/>
      </c>
      <c r="O426" s="30" t="str">
        <f>IF($A426 ="", "", VLOOKUP($A426, 'Student reference sheet'!$A$2:$Z$2603,25,FALSE))</f>
        <v/>
      </c>
      <c r="P426" s="39" t="str">
        <f>IF($A426 = "", "", IF(OR(VLOOKUP($A426,'Student reference sheet'!$A$2:$V$2400,8,FALSE) = "R",  VLOOKUP($A426,'Student reference sheet'!$A$2:$V$2400,8,FALSE) = "L"), "X", ""))</f>
        <v/>
      </c>
      <c r="Q426" s="39" t="str">
        <f>IF($A426 ="", "", VLOOKUP($A426, 'Student reference sheet'!$A$2:$V$2603,22,FALSE))</f>
        <v/>
      </c>
      <c r="R426" s="39" t="str">
        <f>IF($A426 &lt;&gt; "",VLOOKUP($A426,'Student reference sheet'!$A$2:$V$2329, 5,FALSE), "")</f>
        <v/>
      </c>
      <c r="S426" s="39" t="str">
        <f>IF($A426 &lt;&gt; "",VLOOKUP($A426,'Student reference sheet'!$A$2:$V$2329, 6,FALSE), "")</f>
        <v/>
      </c>
      <c r="T426" s="30" t="str">
        <f>IF($A426 = "","",
IF(VLOOKUP($A426,'Student reference sheet'!$A$2:$V$2329, 10,FALSE) = "Y", "Hispanic",
IF(VLOOKUP($A426,'Student reference sheet'!$A$2:$V$2329,11,FALSE) &lt;&gt; "",
IF(VLOOKUP($A426,'Student reference sheet'!$A$2:$V$2329,11,FALSE) = "UNK", "Unknown", VLOOKUP(VALUE(VLOOKUP($A426,'Student reference sheet'!$A$2:$V$2329,11,FALSE)),'Ethnicity Reference'!$A$2:$B$22,2,FALSE)),
IF(VLOOKUP($A426,'Student reference sheet'!$A$2:$V$2329,9,FALSE) &lt;&gt; "", VLOOKUP(VALUE(VLOOKUP($A426,'Student reference sheet'!$A$2:$V$2329,9,FALSE)),'Ethnicity Reference'!$A$2:$B$22,2,FALSE),"Unknown"))))</f>
        <v/>
      </c>
      <c r="U426" s="35"/>
    </row>
    <row r="427" spans="1:21" ht="15.75">
      <c r="A427" s="47"/>
      <c r="B427" s="33"/>
      <c r="C427" s="39" t="str">
        <f>IF($A427 &lt;&gt; "",VLOOKUP($A427,'Student reference sheet'!$A$2:$V$2329, 3,FALSE), "")</f>
        <v/>
      </c>
      <c r="D427" s="39" t="str">
        <f>IF($A427 &lt;&gt; "",VLOOKUP($A427,'Student reference sheet'!$A$2:$V$2329, 2,FALSE), "")</f>
        <v/>
      </c>
      <c r="E427" s="35"/>
      <c r="F427" s="34"/>
      <c r="G427" s="40" t="str">
        <f t="shared" ca="1" si="21"/>
        <v/>
      </c>
      <c r="H427" s="40" t="str">
        <f t="shared" ca="1" si="22"/>
        <v/>
      </c>
      <c r="I427" s="36" t="str">
        <f>IF($A427 = "", "",
IF(COUNTIF(MINIMUM_DAY_DATES[], Attendance!J427) &gt; 0, VLOOKUP(Attendance!$G427,MINIMUM_DAY_PERIOD_SCHEDULE[], 2,TRUE),
IF(COUNTIF(RALLY_DATES[], Attendance!J427) &gt; 0, VLOOKUP(Attendance!$G427,RALLY_PERIOD_SCHEDULE[], 2,TRUE),
IF(WEEKDAY(Attendance!$J427) = 2,
       IF(COUNTIF(FINALS_WEEK_MONDAY_DATE[],Attendance!$J427) &gt; 0, VLOOKUP(Attendance!$G427,FINALS_WEEK_MONDAY_PERIOD_SCHEDULE[],2,TRUE),
       VLOOKUP(Attendance!$G427,REGULAR_WEEK_SCHEDULE[],6,TRUE)),
IF(WEEKDAY($J427) = 3,
       IF(COUNTIF(FINALS_WEEK_TUESDAY_DATE[],Attendance!$J427) &gt; 0, VLOOKUP(Attendance!$G427,FINALS_WEEK_TUESDAY_PERIOD_SCHEDULE[],2,TRUE),
       VLOOKUP(Attendance!$G427,REGULAR_WEEK_SCHEDULE[[Tuesday]:[Period]],5,TRUE)),
IF(WEEKDAY(Attendance!$J427) = 4,
        IF(COUNTIF(BLOCK_WEDNESDAY_DATES[],Attendance!$J427) &gt; 0, VLOOKUP(Attendance!$G427,BLOCK_WEDNESDAY_PERIOD_SCHEDULE[],2,TRUE),
        IF(COUNTIF(FINALS_WEEK_WEDNESDAY_DATE[],Attendance!$J427) &gt; 0, VLOOKUP(Attendance!$G427,FINALS_WEEK_WEDNESDAY_PERIOD_SCHEDULE[],2,TRUE),
       VLOOKUP(Attendance!$G427,REGULAR_WEEK_SCHEDULE[[Wednesday]:[Period]],4,TRUE))),
IF(WEEKDAY($J427) = 5,
       IF(COUNTIF(BLOCK_THURSDAY_DATES[],Attendance!$J427) &gt; 0, VLOOKUP(Attendance!$G427,BLOCK_THURSDAY_PERIOD_SCHEDULE[],2,TRUE),
       IF(COUNTIF(FINALS_WEEK_THURSDAY_DATE[],Attendance!$J427) &gt; 0, VLOOKUP(Attendance!$G427,FINALS_WEEK_THURSDAY_PERIOD_SCHEDULE[],2,TRUE),
       VLOOKUP(Attendance!$G427,REGULAR_WEEK_SCHEDULE[[Thursday]:[Period]],3,TRUE))),
IF(WEEKDAY(Attendance!$J427) = 6,
       IF(COUNTIF(FINALS_WEEK_FRIDAY_DATE[],Attendance!$J427) &gt; 0, VLOOKUP(Attendance!$G427,FINALS_WEEK_FRIDAY_PERIOD_SCHEDULE[],2,TRUE),
       VLOOKUP(Attendance!$G427,REGULAR_WEEK_SCHEDULE[[Friday]:[Period]],2,TRUE))))))))))</f>
        <v/>
      </c>
      <c r="J427" s="41" t="str">
        <f t="shared" ca="1" si="23"/>
        <v/>
      </c>
      <c r="K427" s="41" t="str">
        <f>IF($A427 &lt;&gt; "",VLOOKUP($A427,'Student reference sheet'!$A$2:$V$2329, 7,FALSE), "")</f>
        <v/>
      </c>
      <c r="L427" s="30" t="str">
        <f>IF($A427 ="", "", VLOOKUP($A427, 'Student reference sheet'!$A$2:$Z$2603,23,FALSE))</f>
        <v/>
      </c>
      <c r="M427" s="30" t="str">
        <f>IF($A427 ="", "", VLOOKUP($A427, 'Student reference sheet'!$A$2:$Z$2603,24,FALSE))</f>
        <v/>
      </c>
      <c r="N427" s="30" t="str">
        <f>IF($A427 ="", "", VLOOKUP($A427, 'Student reference sheet'!$A$2:$Z$2603,26,FALSE))</f>
        <v/>
      </c>
      <c r="O427" s="30" t="str">
        <f>IF($A427 ="", "", VLOOKUP($A427, 'Student reference sheet'!$A$2:$Z$2603,25,FALSE))</f>
        <v/>
      </c>
      <c r="P427" s="39" t="str">
        <f>IF($A427 = "", "", IF(OR(VLOOKUP($A427,'Student reference sheet'!$A$2:$V$2400,8,FALSE) = "R",  VLOOKUP($A427,'Student reference sheet'!$A$2:$V$2400,8,FALSE) = "L"), "X", ""))</f>
        <v/>
      </c>
      <c r="Q427" s="39" t="str">
        <f>IF($A427 ="", "", VLOOKUP($A427, 'Student reference sheet'!$A$2:$V$2603,22,FALSE))</f>
        <v/>
      </c>
      <c r="R427" s="39" t="str">
        <f>IF($A427 &lt;&gt; "",VLOOKUP($A427,'Student reference sheet'!$A$2:$V$2329, 5,FALSE), "")</f>
        <v/>
      </c>
      <c r="S427" s="39" t="str">
        <f>IF($A427 &lt;&gt; "",VLOOKUP($A427,'Student reference sheet'!$A$2:$V$2329, 6,FALSE), "")</f>
        <v/>
      </c>
      <c r="T427" s="30" t="str">
        <f>IF($A427 = "","",
IF(VLOOKUP($A427,'Student reference sheet'!$A$2:$V$2329, 10,FALSE) = "Y", "Hispanic",
IF(VLOOKUP($A427,'Student reference sheet'!$A$2:$V$2329,11,FALSE) &lt;&gt; "",
IF(VLOOKUP($A427,'Student reference sheet'!$A$2:$V$2329,11,FALSE) = "UNK", "Unknown", VLOOKUP(VALUE(VLOOKUP($A427,'Student reference sheet'!$A$2:$V$2329,11,FALSE)),'Ethnicity Reference'!$A$2:$B$22,2,FALSE)),
IF(VLOOKUP($A427,'Student reference sheet'!$A$2:$V$2329,9,FALSE) &lt;&gt; "", VLOOKUP(VALUE(VLOOKUP($A427,'Student reference sheet'!$A$2:$V$2329,9,FALSE)),'Ethnicity Reference'!$A$2:$B$22,2,FALSE),"Unknown"))))</f>
        <v/>
      </c>
      <c r="U427" s="35"/>
    </row>
    <row r="428" spans="1:21" ht="15.75">
      <c r="A428" s="47"/>
      <c r="B428" s="33"/>
      <c r="C428" s="39" t="str">
        <f>IF($A428 &lt;&gt; "",VLOOKUP($A428,'Student reference sheet'!$A$2:$V$2329, 3,FALSE), "")</f>
        <v/>
      </c>
      <c r="D428" s="39" t="str">
        <f>IF($A428 &lt;&gt; "",VLOOKUP($A428,'Student reference sheet'!$A$2:$V$2329, 2,FALSE), "")</f>
        <v/>
      </c>
      <c r="E428" s="35"/>
      <c r="F428" s="34"/>
      <c r="G428" s="40" t="str">
        <f t="shared" ca="1" si="21"/>
        <v/>
      </c>
      <c r="H428" s="40" t="str">
        <f t="shared" ca="1" si="22"/>
        <v/>
      </c>
      <c r="I428" s="36" t="str">
        <f>IF($A428 = "", "",
IF(COUNTIF(MINIMUM_DAY_DATES[], Attendance!J428) &gt; 0, VLOOKUP(Attendance!$G428,MINIMUM_DAY_PERIOD_SCHEDULE[], 2,TRUE),
IF(COUNTIF(RALLY_DATES[], Attendance!J428) &gt; 0, VLOOKUP(Attendance!$G428,RALLY_PERIOD_SCHEDULE[], 2,TRUE),
IF(WEEKDAY(Attendance!$J428) = 2,
       IF(COUNTIF(FINALS_WEEK_MONDAY_DATE[],Attendance!$J428) &gt; 0, VLOOKUP(Attendance!$G428,FINALS_WEEK_MONDAY_PERIOD_SCHEDULE[],2,TRUE),
       VLOOKUP(Attendance!$G428,REGULAR_WEEK_SCHEDULE[],6,TRUE)),
IF(WEEKDAY($J428) = 3,
       IF(COUNTIF(FINALS_WEEK_TUESDAY_DATE[],Attendance!$J428) &gt; 0, VLOOKUP(Attendance!$G428,FINALS_WEEK_TUESDAY_PERIOD_SCHEDULE[],2,TRUE),
       VLOOKUP(Attendance!$G428,REGULAR_WEEK_SCHEDULE[[Tuesday]:[Period]],5,TRUE)),
IF(WEEKDAY(Attendance!$J428) = 4,
        IF(COUNTIF(BLOCK_WEDNESDAY_DATES[],Attendance!$J428) &gt; 0, VLOOKUP(Attendance!$G428,BLOCK_WEDNESDAY_PERIOD_SCHEDULE[],2,TRUE),
        IF(COUNTIF(FINALS_WEEK_WEDNESDAY_DATE[],Attendance!$J428) &gt; 0, VLOOKUP(Attendance!$G428,FINALS_WEEK_WEDNESDAY_PERIOD_SCHEDULE[],2,TRUE),
       VLOOKUP(Attendance!$G428,REGULAR_WEEK_SCHEDULE[[Wednesday]:[Period]],4,TRUE))),
IF(WEEKDAY($J428) = 5,
       IF(COUNTIF(BLOCK_THURSDAY_DATES[],Attendance!$J428) &gt; 0, VLOOKUP(Attendance!$G428,BLOCK_THURSDAY_PERIOD_SCHEDULE[],2,TRUE),
       IF(COUNTIF(FINALS_WEEK_THURSDAY_DATE[],Attendance!$J428) &gt; 0, VLOOKUP(Attendance!$G428,FINALS_WEEK_THURSDAY_PERIOD_SCHEDULE[],2,TRUE),
       VLOOKUP(Attendance!$G428,REGULAR_WEEK_SCHEDULE[[Thursday]:[Period]],3,TRUE))),
IF(WEEKDAY(Attendance!$J428) = 6,
       IF(COUNTIF(FINALS_WEEK_FRIDAY_DATE[],Attendance!$J428) &gt; 0, VLOOKUP(Attendance!$G428,FINALS_WEEK_FRIDAY_PERIOD_SCHEDULE[],2,TRUE),
       VLOOKUP(Attendance!$G428,REGULAR_WEEK_SCHEDULE[[Friday]:[Period]],2,TRUE))))))))))</f>
        <v/>
      </c>
      <c r="J428" s="41" t="str">
        <f t="shared" ca="1" si="23"/>
        <v/>
      </c>
      <c r="K428" s="41" t="str">
        <f>IF($A428 &lt;&gt; "",VLOOKUP($A428,'Student reference sheet'!$A$2:$V$2329, 7,FALSE), "")</f>
        <v/>
      </c>
      <c r="L428" s="30" t="str">
        <f>IF($A428 ="", "", VLOOKUP($A428, 'Student reference sheet'!$A$2:$Z$2603,23,FALSE))</f>
        <v/>
      </c>
      <c r="M428" s="30" t="str">
        <f>IF($A428 ="", "", VLOOKUP($A428, 'Student reference sheet'!$A$2:$Z$2603,24,FALSE))</f>
        <v/>
      </c>
      <c r="N428" s="30" t="str">
        <f>IF($A428 ="", "", VLOOKUP($A428, 'Student reference sheet'!$A$2:$Z$2603,26,FALSE))</f>
        <v/>
      </c>
      <c r="O428" s="30" t="str">
        <f>IF($A428 ="", "", VLOOKUP($A428, 'Student reference sheet'!$A$2:$Z$2603,25,FALSE))</f>
        <v/>
      </c>
      <c r="P428" s="39" t="str">
        <f>IF($A428 = "", "", IF(OR(VLOOKUP($A428,'Student reference sheet'!$A$2:$V$2400,8,FALSE) = "R",  VLOOKUP($A428,'Student reference sheet'!$A$2:$V$2400,8,FALSE) = "L"), "X", ""))</f>
        <v/>
      </c>
      <c r="Q428" s="39" t="str">
        <f>IF($A428 ="", "", VLOOKUP($A428, 'Student reference sheet'!$A$2:$V$2603,22,FALSE))</f>
        <v/>
      </c>
      <c r="R428" s="39" t="str">
        <f>IF($A428 &lt;&gt; "",VLOOKUP($A428,'Student reference sheet'!$A$2:$V$2329, 5,FALSE), "")</f>
        <v/>
      </c>
      <c r="S428" s="39" t="str">
        <f>IF($A428 &lt;&gt; "",VLOOKUP($A428,'Student reference sheet'!$A$2:$V$2329, 6,FALSE), "")</f>
        <v/>
      </c>
      <c r="T428" s="30" t="str">
        <f>IF($A428 = "","",
IF(VLOOKUP($A428,'Student reference sheet'!$A$2:$V$2329, 10,FALSE) = "Y", "Hispanic",
IF(VLOOKUP($A428,'Student reference sheet'!$A$2:$V$2329,11,FALSE) &lt;&gt; "",
IF(VLOOKUP($A428,'Student reference sheet'!$A$2:$V$2329,11,FALSE) = "UNK", "Unknown", VLOOKUP(VALUE(VLOOKUP($A428,'Student reference sheet'!$A$2:$V$2329,11,FALSE)),'Ethnicity Reference'!$A$2:$B$22,2,FALSE)),
IF(VLOOKUP($A428,'Student reference sheet'!$A$2:$V$2329,9,FALSE) &lt;&gt; "", VLOOKUP(VALUE(VLOOKUP($A428,'Student reference sheet'!$A$2:$V$2329,9,FALSE)),'Ethnicity Reference'!$A$2:$B$22,2,FALSE),"Unknown"))))</f>
        <v/>
      </c>
      <c r="U428" s="35"/>
    </row>
    <row r="429" spans="1:21" ht="15.75">
      <c r="A429" s="47"/>
      <c r="B429" s="33"/>
      <c r="C429" s="39" t="str">
        <f>IF($A429 &lt;&gt; "",VLOOKUP($A429,'Student reference sheet'!$A$2:$V$2329, 3,FALSE), "")</f>
        <v/>
      </c>
      <c r="D429" s="39" t="str">
        <f>IF($A429 &lt;&gt; "",VLOOKUP($A429,'Student reference sheet'!$A$2:$V$2329, 2,FALSE), "")</f>
        <v/>
      </c>
      <c r="E429" s="35"/>
      <c r="F429" s="34"/>
      <c r="G429" s="40" t="str">
        <f t="shared" ca="1" si="21"/>
        <v/>
      </c>
      <c r="H429" s="40" t="str">
        <f t="shared" ca="1" si="22"/>
        <v/>
      </c>
      <c r="I429" s="36" t="str">
        <f>IF($A429 = "", "",
IF(COUNTIF(MINIMUM_DAY_DATES[], Attendance!J429) &gt; 0, VLOOKUP(Attendance!$G429,MINIMUM_DAY_PERIOD_SCHEDULE[], 2,TRUE),
IF(COUNTIF(RALLY_DATES[], Attendance!J429) &gt; 0, VLOOKUP(Attendance!$G429,RALLY_PERIOD_SCHEDULE[], 2,TRUE),
IF(WEEKDAY(Attendance!$J429) = 2,
       IF(COUNTIF(FINALS_WEEK_MONDAY_DATE[],Attendance!$J429) &gt; 0, VLOOKUP(Attendance!$G429,FINALS_WEEK_MONDAY_PERIOD_SCHEDULE[],2,TRUE),
       VLOOKUP(Attendance!$G429,REGULAR_WEEK_SCHEDULE[],6,TRUE)),
IF(WEEKDAY($J429) = 3,
       IF(COUNTIF(FINALS_WEEK_TUESDAY_DATE[],Attendance!$J429) &gt; 0, VLOOKUP(Attendance!$G429,FINALS_WEEK_TUESDAY_PERIOD_SCHEDULE[],2,TRUE),
       VLOOKUP(Attendance!$G429,REGULAR_WEEK_SCHEDULE[[Tuesday]:[Period]],5,TRUE)),
IF(WEEKDAY(Attendance!$J429) = 4,
        IF(COUNTIF(BLOCK_WEDNESDAY_DATES[],Attendance!$J429) &gt; 0, VLOOKUP(Attendance!$G429,BLOCK_WEDNESDAY_PERIOD_SCHEDULE[],2,TRUE),
        IF(COUNTIF(FINALS_WEEK_WEDNESDAY_DATE[],Attendance!$J429) &gt; 0, VLOOKUP(Attendance!$G429,FINALS_WEEK_WEDNESDAY_PERIOD_SCHEDULE[],2,TRUE),
       VLOOKUP(Attendance!$G429,REGULAR_WEEK_SCHEDULE[[Wednesday]:[Period]],4,TRUE))),
IF(WEEKDAY($J429) = 5,
       IF(COUNTIF(BLOCK_THURSDAY_DATES[],Attendance!$J429) &gt; 0, VLOOKUP(Attendance!$G429,BLOCK_THURSDAY_PERIOD_SCHEDULE[],2,TRUE),
       IF(COUNTIF(FINALS_WEEK_THURSDAY_DATE[],Attendance!$J429) &gt; 0, VLOOKUP(Attendance!$G429,FINALS_WEEK_THURSDAY_PERIOD_SCHEDULE[],2,TRUE),
       VLOOKUP(Attendance!$G429,REGULAR_WEEK_SCHEDULE[[Thursday]:[Period]],3,TRUE))),
IF(WEEKDAY(Attendance!$J429) = 6,
       IF(COUNTIF(FINALS_WEEK_FRIDAY_DATE[],Attendance!$J429) &gt; 0, VLOOKUP(Attendance!$G429,FINALS_WEEK_FRIDAY_PERIOD_SCHEDULE[],2,TRUE),
       VLOOKUP(Attendance!$G429,REGULAR_WEEK_SCHEDULE[[Friday]:[Period]],2,TRUE))))))))))</f>
        <v/>
      </c>
      <c r="J429" s="41" t="str">
        <f t="shared" ca="1" si="23"/>
        <v/>
      </c>
      <c r="K429" s="41" t="str">
        <f>IF($A429 &lt;&gt; "",VLOOKUP($A429,'Student reference sheet'!$A$2:$V$2329, 7,FALSE), "")</f>
        <v/>
      </c>
      <c r="L429" s="30" t="str">
        <f>IF($A429 ="", "", VLOOKUP($A429, 'Student reference sheet'!$A$2:$Z$2603,23,FALSE))</f>
        <v/>
      </c>
      <c r="M429" s="30" t="str">
        <f>IF($A429 ="", "", VLOOKUP($A429, 'Student reference sheet'!$A$2:$Z$2603,24,FALSE))</f>
        <v/>
      </c>
      <c r="N429" s="30" t="str">
        <f>IF($A429 ="", "", VLOOKUP($A429, 'Student reference sheet'!$A$2:$Z$2603,26,FALSE))</f>
        <v/>
      </c>
      <c r="O429" s="30" t="str">
        <f>IF($A429 ="", "", VLOOKUP($A429, 'Student reference sheet'!$A$2:$Z$2603,25,FALSE))</f>
        <v/>
      </c>
      <c r="P429" s="39" t="str">
        <f>IF($A429 = "", "", IF(OR(VLOOKUP($A429,'Student reference sheet'!$A$2:$V$2400,8,FALSE) = "R",  VLOOKUP($A429,'Student reference sheet'!$A$2:$V$2400,8,FALSE) = "L"), "X", ""))</f>
        <v/>
      </c>
      <c r="Q429" s="39" t="str">
        <f>IF($A429 ="", "", VLOOKUP($A429, 'Student reference sheet'!$A$2:$V$2603,22,FALSE))</f>
        <v/>
      </c>
      <c r="R429" s="39" t="str">
        <f>IF($A429 &lt;&gt; "",VLOOKUP($A429,'Student reference sheet'!$A$2:$V$2329, 5,FALSE), "")</f>
        <v/>
      </c>
      <c r="S429" s="39" t="str">
        <f>IF($A429 &lt;&gt; "",VLOOKUP($A429,'Student reference sheet'!$A$2:$V$2329, 6,FALSE), "")</f>
        <v/>
      </c>
      <c r="T429" s="30" t="str">
        <f>IF($A429 = "","",
IF(VLOOKUP($A429,'Student reference sheet'!$A$2:$V$2329, 10,FALSE) = "Y", "Hispanic",
IF(VLOOKUP($A429,'Student reference sheet'!$A$2:$V$2329,11,FALSE) &lt;&gt; "",
IF(VLOOKUP($A429,'Student reference sheet'!$A$2:$V$2329,11,FALSE) = "UNK", "Unknown", VLOOKUP(VALUE(VLOOKUP($A429,'Student reference sheet'!$A$2:$V$2329,11,FALSE)),'Ethnicity Reference'!$A$2:$B$22,2,FALSE)),
IF(VLOOKUP($A429,'Student reference sheet'!$A$2:$V$2329,9,FALSE) &lt;&gt; "", VLOOKUP(VALUE(VLOOKUP($A429,'Student reference sheet'!$A$2:$V$2329,9,FALSE)),'Ethnicity Reference'!$A$2:$B$22,2,FALSE),"Unknown"))))</f>
        <v/>
      </c>
      <c r="U429" s="35"/>
    </row>
    <row r="430" spans="1:21" ht="15.75">
      <c r="A430" s="47"/>
      <c r="B430" s="33"/>
      <c r="C430" s="39" t="str">
        <f>IF($A430 &lt;&gt; "",VLOOKUP($A430,'Student reference sheet'!$A$2:$V$2329, 3,FALSE), "")</f>
        <v/>
      </c>
      <c r="D430" s="39" t="str">
        <f>IF($A430 &lt;&gt; "",VLOOKUP($A430,'Student reference sheet'!$A$2:$V$2329, 2,FALSE), "")</f>
        <v/>
      </c>
      <c r="E430" s="35"/>
      <c r="F430" s="34"/>
      <c r="G430" s="40" t="str">
        <f t="shared" ca="1" si="21"/>
        <v/>
      </c>
      <c r="H430" s="40" t="str">
        <f t="shared" ca="1" si="22"/>
        <v/>
      </c>
      <c r="I430" s="36" t="str">
        <f>IF($A430 = "", "",
IF(COUNTIF(MINIMUM_DAY_DATES[], Attendance!J430) &gt; 0, VLOOKUP(Attendance!$G430,MINIMUM_DAY_PERIOD_SCHEDULE[], 2,TRUE),
IF(COUNTIF(RALLY_DATES[], Attendance!J430) &gt; 0, VLOOKUP(Attendance!$G430,RALLY_PERIOD_SCHEDULE[], 2,TRUE),
IF(WEEKDAY(Attendance!$J430) = 2,
       IF(COUNTIF(FINALS_WEEK_MONDAY_DATE[],Attendance!$J430) &gt; 0, VLOOKUP(Attendance!$G430,FINALS_WEEK_MONDAY_PERIOD_SCHEDULE[],2,TRUE),
       VLOOKUP(Attendance!$G430,REGULAR_WEEK_SCHEDULE[],6,TRUE)),
IF(WEEKDAY($J430) = 3,
       IF(COUNTIF(FINALS_WEEK_TUESDAY_DATE[],Attendance!$J430) &gt; 0, VLOOKUP(Attendance!$G430,FINALS_WEEK_TUESDAY_PERIOD_SCHEDULE[],2,TRUE),
       VLOOKUP(Attendance!$G430,REGULAR_WEEK_SCHEDULE[[Tuesday]:[Period]],5,TRUE)),
IF(WEEKDAY(Attendance!$J430) = 4,
        IF(COUNTIF(BLOCK_WEDNESDAY_DATES[],Attendance!$J430) &gt; 0, VLOOKUP(Attendance!$G430,BLOCK_WEDNESDAY_PERIOD_SCHEDULE[],2,TRUE),
        IF(COUNTIF(FINALS_WEEK_WEDNESDAY_DATE[],Attendance!$J430) &gt; 0, VLOOKUP(Attendance!$G430,FINALS_WEEK_WEDNESDAY_PERIOD_SCHEDULE[],2,TRUE),
       VLOOKUP(Attendance!$G430,REGULAR_WEEK_SCHEDULE[[Wednesday]:[Period]],4,TRUE))),
IF(WEEKDAY($J430) = 5,
       IF(COUNTIF(BLOCK_THURSDAY_DATES[],Attendance!$J430) &gt; 0, VLOOKUP(Attendance!$G430,BLOCK_THURSDAY_PERIOD_SCHEDULE[],2,TRUE),
       IF(COUNTIF(FINALS_WEEK_THURSDAY_DATE[],Attendance!$J430) &gt; 0, VLOOKUP(Attendance!$G430,FINALS_WEEK_THURSDAY_PERIOD_SCHEDULE[],2,TRUE),
       VLOOKUP(Attendance!$G430,REGULAR_WEEK_SCHEDULE[[Thursday]:[Period]],3,TRUE))),
IF(WEEKDAY(Attendance!$J430) = 6,
       IF(COUNTIF(FINALS_WEEK_FRIDAY_DATE[],Attendance!$J430) &gt; 0, VLOOKUP(Attendance!$G430,FINALS_WEEK_FRIDAY_PERIOD_SCHEDULE[],2,TRUE),
       VLOOKUP(Attendance!$G430,REGULAR_WEEK_SCHEDULE[[Friday]:[Period]],2,TRUE))))))))))</f>
        <v/>
      </c>
      <c r="J430" s="41" t="str">
        <f t="shared" ca="1" si="23"/>
        <v/>
      </c>
      <c r="K430" s="41" t="str">
        <f>IF($A430 &lt;&gt; "",VLOOKUP($A430,'Student reference sheet'!$A$2:$V$2329, 7,FALSE), "")</f>
        <v/>
      </c>
      <c r="L430" s="30" t="str">
        <f>IF($A430 ="", "", VLOOKUP($A430, 'Student reference sheet'!$A$2:$Z$2603,23,FALSE))</f>
        <v/>
      </c>
      <c r="M430" s="30" t="str">
        <f>IF($A430 ="", "", VLOOKUP($A430, 'Student reference sheet'!$A$2:$Z$2603,24,FALSE))</f>
        <v/>
      </c>
      <c r="N430" s="30" t="str">
        <f>IF($A430 ="", "", VLOOKUP($A430, 'Student reference sheet'!$A$2:$Z$2603,26,FALSE))</f>
        <v/>
      </c>
      <c r="O430" s="30" t="str">
        <f>IF($A430 ="", "", VLOOKUP($A430, 'Student reference sheet'!$A$2:$Z$2603,25,FALSE))</f>
        <v/>
      </c>
      <c r="P430" s="39" t="str">
        <f>IF($A430 = "", "", IF(OR(VLOOKUP($A430,'Student reference sheet'!$A$2:$V$2400,8,FALSE) = "R",  VLOOKUP($A430,'Student reference sheet'!$A$2:$V$2400,8,FALSE) = "L"), "X", ""))</f>
        <v/>
      </c>
      <c r="Q430" s="39" t="str">
        <f>IF($A430 ="", "", VLOOKUP($A430, 'Student reference sheet'!$A$2:$V$2603,22,FALSE))</f>
        <v/>
      </c>
      <c r="R430" s="39" t="str">
        <f>IF($A430 &lt;&gt; "",VLOOKUP($A430,'Student reference sheet'!$A$2:$V$2329, 5,FALSE), "")</f>
        <v/>
      </c>
      <c r="S430" s="39" t="str">
        <f>IF($A430 &lt;&gt; "",VLOOKUP($A430,'Student reference sheet'!$A$2:$V$2329, 6,FALSE), "")</f>
        <v/>
      </c>
      <c r="T430" s="30" t="str">
        <f>IF($A430 = "","",
IF(VLOOKUP($A430,'Student reference sheet'!$A$2:$V$2329, 10,FALSE) = "Y", "Hispanic",
IF(VLOOKUP($A430,'Student reference sheet'!$A$2:$V$2329,11,FALSE) &lt;&gt; "",
IF(VLOOKUP($A430,'Student reference sheet'!$A$2:$V$2329,11,FALSE) = "UNK", "Unknown", VLOOKUP(VALUE(VLOOKUP($A430,'Student reference sheet'!$A$2:$V$2329,11,FALSE)),'Ethnicity Reference'!$A$2:$B$22,2,FALSE)),
IF(VLOOKUP($A430,'Student reference sheet'!$A$2:$V$2329,9,FALSE) &lt;&gt; "", VLOOKUP(VALUE(VLOOKUP($A430,'Student reference sheet'!$A$2:$V$2329,9,FALSE)),'Ethnicity Reference'!$A$2:$B$22,2,FALSE),"Unknown"))))</f>
        <v/>
      </c>
      <c r="U430" s="35"/>
    </row>
    <row r="431" spans="1:21" ht="15.75">
      <c r="A431" s="47"/>
      <c r="B431" s="33"/>
      <c r="C431" s="39" t="str">
        <f>IF($A431 &lt;&gt; "",VLOOKUP($A431,'Student reference sheet'!$A$2:$V$2329, 3,FALSE), "")</f>
        <v/>
      </c>
      <c r="D431" s="39" t="str">
        <f>IF($A431 &lt;&gt; "",VLOOKUP($A431,'Student reference sheet'!$A$2:$V$2329, 2,FALSE), "")</f>
        <v/>
      </c>
      <c r="E431" s="35"/>
      <c r="F431" s="34"/>
      <c r="G431" s="40" t="str">
        <f t="shared" ca="1" si="21"/>
        <v/>
      </c>
      <c r="H431" s="40" t="str">
        <f t="shared" ca="1" si="22"/>
        <v/>
      </c>
      <c r="I431" s="36" t="str">
        <f>IF($A431 = "", "",
IF(COUNTIF(MINIMUM_DAY_DATES[], Attendance!J431) &gt; 0, VLOOKUP(Attendance!$G431,MINIMUM_DAY_PERIOD_SCHEDULE[], 2,TRUE),
IF(COUNTIF(RALLY_DATES[], Attendance!J431) &gt; 0, VLOOKUP(Attendance!$G431,RALLY_PERIOD_SCHEDULE[], 2,TRUE),
IF(WEEKDAY(Attendance!$J431) = 2,
       IF(COUNTIF(FINALS_WEEK_MONDAY_DATE[],Attendance!$J431) &gt; 0, VLOOKUP(Attendance!$G431,FINALS_WEEK_MONDAY_PERIOD_SCHEDULE[],2,TRUE),
       VLOOKUP(Attendance!$G431,REGULAR_WEEK_SCHEDULE[],6,TRUE)),
IF(WEEKDAY($J431) = 3,
       IF(COUNTIF(FINALS_WEEK_TUESDAY_DATE[],Attendance!$J431) &gt; 0, VLOOKUP(Attendance!$G431,FINALS_WEEK_TUESDAY_PERIOD_SCHEDULE[],2,TRUE),
       VLOOKUP(Attendance!$G431,REGULAR_WEEK_SCHEDULE[[Tuesday]:[Period]],5,TRUE)),
IF(WEEKDAY(Attendance!$J431) = 4,
        IF(COUNTIF(BLOCK_WEDNESDAY_DATES[],Attendance!$J431) &gt; 0, VLOOKUP(Attendance!$G431,BLOCK_WEDNESDAY_PERIOD_SCHEDULE[],2,TRUE),
        IF(COUNTIF(FINALS_WEEK_WEDNESDAY_DATE[],Attendance!$J431) &gt; 0, VLOOKUP(Attendance!$G431,FINALS_WEEK_WEDNESDAY_PERIOD_SCHEDULE[],2,TRUE),
       VLOOKUP(Attendance!$G431,REGULAR_WEEK_SCHEDULE[[Wednesday]:[Period]],4,TRUE))),
IF(WEEKDAY($J431) = 5,
       IF(COUNTIF(BLOCK_THURSDAY_DATES[],Attendance!$J431) &gt; 0, VLOOKUP(Attendance!$G431,BLOCK_THURSDAY_PERIOD_SCHEDULE[],2,TRUE),
       IF(COUNTIF(FINALS_WEEK_THURSDAY_DATE[],Attendance!$J431) &gt; 0, VLOOKUP(Attendance!$G431,FINALS_WEEK_THURSDAY_PERIOD_SCHEDULE[],2,TRUE),
       VLOOKUP(Attendance!$G431,REGULAR_WEEK_SCHEDULE[[Thursday]:[Period]],3,TRUE))),
IF(WEEKDAY(Attendance!$J431) = 6,
       IF(COUNTIF(FINALS_WEEK_FRIDAY_DATE[],Attendance!$J431) &gt; 0, VLOOKUP(Attendance!$G431,FINALS_WEEK_FRIDAY_PERIOD_SCHEDULE[],2,TRUE),
       VLOOKUP(Attendance!$G431,REGULAR_WEEK_SCHEDULE[[Friday]:[Period]],2,TRUE))))))))))</f>
        <v/>
      </c>
      <c r="J431" s="41" t="str">
        <f t="shared" ca="1" si="23"/>
        <v/>
      </c>
      <c r="K431" s="41" t="str">
        <f>IF($A431 &lt;&gt; "",VLOOKUP($A431,'Student reference sheet'!$A$2:$V$2329, 7,FALSE), "")</f>
        <v/>
      </c>
      <c r="L431" s="30" t="str">
        <f>IF($A431 ="", "", VLOOKUP($A431, 'Student reference sheet'!$A$2:$Z$2603,23,FALSE))</f>
        <v/>
      </c>
      <c r="M431" s="30" t="str">
        <f>IF($A431 ="", "", VLOOKUP($A431, 'Student reference sheet'!$A$2:$Z$2603,24,FALSE))</f>
        <v/>
      </c>
      <c r="N431" s="30" t="str">
        <f>IF($A431 ="", "", VLOOKUP($A431, 'Student reference sheet'!$A$2:$Z$2603,26,FALSE))</f>
        <v/>
      </c>
      <c r="O431" s="30" t="str">
        <f>IF($A431 ="", "", VLOOKUP($A431, 'Student reference sheet'!$A$2:$Z$2603,25,FALSE))</f>
        <v/>
      </c>
      <c r="P431" s="39" t="str">
        <f>IF($A431 = "", "", IF(OR(VLOOKUP($A431,'Student reference sheet'!$A$2:$V$2400,8,FALSE) = "R",  VLOOKUP($A431,'Student reference sheet'!$A$2:$V$2400,8,FALSE) = "L"), "X", ""))</f>
        <v/>
      </c>
      <c r="Q431" s="39" t="str">
        <f>IF($A431 ="", "", VLOOKUP($A431, 'Student reference sheet'!$A$2:$V$2603,22,FALSE))</f>
        <v/>
      </c>
      <c r="R431" s="39" t="str">
        <f>IF($A431 &lt;&gt; "",VLOOKUP($A431,'Student reference sheet'!$A$2:$V$2329, 5,FALSE), "")</f>
        <v/>
      </c>
      <c r="S431" s="39" t="str">
        <f>IF($A431 &lt;&gt; "",VLOOKUP($A431,'Student reference sheet'!$A$2:$V$2329, 6,FALSE), "")</f>
        <v/>
      </c>
      <c r="T431" s="30" t="str">
        <f>IF($A431 = "","",
IF(VLOOKUP($A431,'Student reference sheet'!$A$2:$V$2329, 10,FALSE) = "Y", "Hispanic",
IF(VLOOKUP($A431,'Student reference sheet'!$A$2:$V$2329,11,FALSE) &lt;&gt; "",
IF(VLOOKUP($A431,'Student reference sheet'!$A$2:$V$2329,11,FALSE) = "UNK", "Unknown", VLOOKUP(VALUE(VLOOKUP($A431,'Student reference sheet'!$A$2:$V$2329,11,FALSE)),'Ethnicity Reference'!$A$2:$B$22,2,FALSE)),
IF(VLOOKUP($A431,'Student reference sheet'!$A$2:$V$2329,9,FALSE) &lt;&gt; "", VLOOKUP(VALUE(VLOOKUP($A431,'Student reference sheet'!$A$2:$V$2329,9,FALSE)),'Ethnicity Reference'!$A$2:$B$22,2,FALSE),"Unknown"))))</f>
        <v/>
      </c>
      <c r="U431" s="35"/>
    </row>
    <row r="432" spans="1:21" ht="15.75">
      <c r="A432" s="47"/>
      <c r="B432" s="33"/>
      <c r="C432" s="39" t="str">
        <f>IF($A432 &lt;&gt; "",VLOOKUP($A432,'Student reference sheet'!$A$2:$V$2329, 3,FALSE), "")</f>
        <v/>
      </c>
      <c r="D432" s="39" t="str">
        <f>IF($A432 &lt;&gt; "",VLOOKUP($A432,'Student reference sheet'!$A$2:$V$2329, 2,FALSE), "")</f>
        <v/>
      </c>
      <c r="E432" s="35"/>
      <c r="F432" s="34"/>
      <c r="G432" s="40" t="str">
        <f t="shared" ca="1" si="21"/>
        <v/>
      </c>
      <c r="H432" s="40" t="str">
        <f t="shared" ca="1" si="22"/>
        <v/>
      </c>
      <c r="I432" s="36" t="str">
        <f>IF($A432 = "", "",
IF(COUNTIF(MINIMUM_DAY_DATES[], Attendance!J432) &gt; 0, VLOOKUP(Attendance!$G432,MINIMUM_DAY_PERIOD_SCHEDULE[], 2,TRUE),
IF(COUNTIF(RALLY_DATES[], Attendance!J432) &gt; 0, VLOOKUP(Attendance!$G432,RALLY_PERIOD_SCHEDULE[], 2,TRUE),
IF(WEEKDAY(Attendance!$J432) = 2,
       IF(COUNTIF(FINALS_WEEK_MONDAY_DATE[],Attendance!$J432) &gt; 0, VLOOKUP(Attendance!$G432,FINALS_WEEK_MONDAY_PERIOD_SCHEDULE[],2,TRUE),
       VLOOKUP(Attendance!$G432,REGULAR_WEEK_SCHEDULE[],6,TRUE)),
IF(WEEKDAY($J432) = 3,
       IF(COUNTIF(FINALS_WEEK_TUESDAY_DATE[],Attendance!$J432) &gt; 0, VLOOKUP(Attendance!$G432,FINALS_WEEK_TUESDAY_PERIOD_SCHEDULE[],2,TRUE),
       VLOOKUP(Attendance!$G432,REGULAR_WEEK_SCHEDULE[[Tuesday]:[Period]],5,TRUE)),
IF(WEEKDAY(Attendance!$J432) = 4,
        IF(COUNTIF(BLOCK_WEDNESDAY_DATES[],Attendance!$J432) &gt; 0, VLOOKUP(Attendance!$G432,BLOCK_WEDNESDAY_PERIOD_SCHEDULE[],2,TRUE),
        IF(COUNTIF(FINALS_WEEK_WEDNESDAY_DATE[],Attendance!$J432) &gt; 0, VLOOKUP(Attendance!$G432,FINALS_WEEK_WEDNESDAY_PERIOD_SCHEDULE[],2,TRUE),
       VLOOKUP(Attendance!$G432,REGULAR_WEEK_SCHEDULE[[Wednesday]:[Period]],4,TRUE))),
IF(WEEKDAY($J432) = 5,
       IF(COUNTIF(BLOCK_THURSDAY_DATES[],Attendance!$J432) &gt; 0, VLOOKUP(Attendance!$G432,BLOCK_THURSDAY_PERIOD_SCHEDULE[],2,TRUE),
       IF(COUNTIF(FINALS_WEEK_THURSDAY_DATE[],Attendance!$J432) &gt; 0, VLOOKUP(Attendance!$G432,FINALS_WEEK_THURSDAY_PERIOD_SCHEDULE[],2,TRUE),
       VLOOKUP(Attendance!$G432,REGULAR_WEEK_SCHEDULE[[Thursday]:[Period]],3,TRUE))),
IF(WEEKDAY(Attendance!$J432) = 6,
       IF(COUNTIF(FINALS_WEEK_FRIDAY_DATE[],Attendance!$J432) &gt; 0, VLOOKUP(Attendance!$G432,FINALS_WEEK_FRIDAY_PERIOD_SCHEDULE[],2,TRUE),
       VLOOKUP(Attendance!$G432,REGULAR_WEEK_SCHEDULE[[Friday]:[Period]],2,TRUE))))))))))</f>
        <v/>
      </c>
      <c r="J432" s="41" t="str">
        <f t="shared" ca="1" si="23"/>
        <v/>
      </c>
      <c r="K432" s="41" t="str">
        <f>IF($A432 &lt;&gt; "",VLOOKUP($A432,'Student reference sheet'!$A$2:$V$2329, 7,FALSE), "")</f>
        <v/>
      </c>
      <c r="L432" s="30" t="str">
        <f>IF($A432 ="", "", VLOOKUP($A432, 'Student reference sheet'!$A$2:$Z$2603,23,FALSE))</f>
        <v/>
      </c>
      <c r="M432" s="30" t="str">
        <f>IF($A432 ="", "", VLOOKUP($A432, 'Student reference sheet'!$A$2:$Z$2603,24,FALSE))</f>
        <v/>
      </c>
      <c r="N432" s="30" t="str">
        <f>IF($A432 ="", "", VLOOKUP($A432, 'Student reference sheet'!$A$2:$Z$2603,26,FALSE))</f>
        <v/>
      </c>
      <c r="O432" s="30" t="str">
        <f>IF($A432 ="", "", VLOOKUP($A432, 'Student reference sheet'!$A$2:$Z$2603,25,FALSE))</f>
        <v/>
      </c>
      <c r="P432" s="39" t="str">
        <f>IF($A432 = "", "", IF(OR(VLOOKUP($A432,'Student reference sheet'!$A$2:$V$2400,8,FALSE) = "R",  VLOOKUP($A432,'Student reference sheet'!$A$2:$V$2400,8,FALSE) = "L"), "X", ""))</f>
        <v/>
      </c>
      <c r="Q432" s="39" t="str">
        <f>IF($A432 ="", "", VLOOKUP($A432, 'Student reference sheet'!$A$2:$V$2603,22,FALSE))</f>
        <v/>
      </c>
      <c r="R432" s="39" t="str">
        <f>IF($A432 &lt;&gt; "",VLOOKUP($A432,'Student reference sheet'!$A$2:$V$2329, 5,FALSE), "")</f>
        <v/>
      </c>
      <c r="S432" s="39" t="str">
        <f>IF($A432 &lt;&gt; "",VLOOKUP($A432,'Student reference sheet'!$A$2:$V$2329, 6,FALSE), "")</f>
        <v/>
      </c>
      <c r="T432" s="30" t="str">
        <f>IF($A432 = "","",
IF(VLOOKUP($A432,'Student reference sheet'!$A$2:$V$2329, 10,FALSE) = "Y", "Hispanic",
IF(VLOOKUP($A432,'Student reference sheet'!$A$2:$V$2329,11,FALSE) &lt;&gt; "",
IF(VLOOKUP($A432,'Student reference sheet'!$A$2:$V$2329,11,FALSE) = "UNK", "Unknown", VLOOKUP(VALUE(VLOOKUP($A432,'Student reference sheet'!$A$2:$V$2329,11,FALSE)),'Ethnicity Reference'!$A$2:$B$22,2,FALSE)),
IF(VLOOKUP($A432,'Student reference sheet'!$A$2:$V$2329,9,FALSE) &lt;&gt; "", VLOOKUP(VALUE(VLOOKUP($A432,'Student reference sheet'!$A$2:$V$2329,9,FALSE)),'Ethnicity Reference'!$A$2:$B$22,2,FALSE),"Unknown"))))</f>
        <v/>
      </c>
      <c r="U432" s="35"/>
    </row>
    <row r="433" spans="1:21" ht="15.75">
      <c r="A433" s="47"/>
      <c r="B433" s="33"/>
      <c r="C433" s="39" t="str">
        <f>IF($A433 &lt;&gt; "",VLOOKUP($A433,'Student reference sheet'!$A$2:$V$2329, 3,FALSE), "")</f>
        <v/>
      </c>
      <c r="D433" s="39" t="str">
        <f>IF($A433 &lt;&gt; "",VLOOKUP($A433,'Student reference sheet'!$A$2:$V$2329, 2,FALSE), "")</f>
        <v/>
      </c>
      <c r="E433" s="35"/>
      <c r="F433" s="34"/>
      <c r="G433" s="40" t="str">
        <f t="shared" ca="1" si="21"/>
        <v/>
      </c>
      <c r="H433" s="40" t="str">
        <f t="shared" ca="1" si="22"/>
        <v/>
      </c>
      <c r="I433" s="36" t="str">
        <f>IF($A433 = "", "",
IF(COUNTIF(MINIMUM_DAY_DATES[], Attendance!J433) &gt; 0, VLOOKUP(Attendance!$G433,MINIMUM_DAY_PERIOD_SCHEDULE[], 2,TRUE),
IF(COUNTIF(RALLY_DATES[], Attendance!J433) &gt; 0, VLOOKUP(Attendance!$G433,RALLY_PERIOD_SCHEDULE[], 2,TRUE),
IF(WEEKDAY(Attendance!$J433) = 2,
       IF(COUNTIF(FINALS_WEEK_MONDAY_DATE[],Attendance!$J433) &gt; 0, VLOOKUP(Attendance!$G433,FINALS_WEEK_MONDAY_PERIOD_SCHEDULE[],2,TRUE),
       VLOOKUP(Attendance!$G433,REGULAR_WEEK_SCHEDULE[],6,TRUE)),
IF(WEEKDAY($J433) = 3,
       IF(COUNTIF(FINALS_WEEK_TUESDAY_DATE[],Attendance!$J433) &gt; 0, VLOOKUP(Attendance!$G433,FINALS_WEEK_TUESDAY_PERIOD_SCHEDULE[],2,TRUE),
       VLOOKUP(Attendance!$G433,REGULAR_WEEK_SCHEDULE[[Tuesday]:[Period]],5,TRUE)),
IF(WEEKDAY(Attendance!$J433) = 4,
        IF(COUNTIF(BLOCK_WEDNESDAY_DATES[],Attendance!$J433) &gt; 0, VLOOKUP(Attendance!$G433,BLOCK_WEDNESDAY_PERIOD_SCHEDULE[],2,TRUE),
        IF(COUNTIF(FINALS_WEEK_WEDNESDAY_DATE[],Attendance!$J433) &gt; 0, VLOOKUP(Attendance!$G433,FINALS_WEEK_WEDNESDAY_PERIOD_SCHEDULE[],2,TRUE),
       VLOOKUP(Attendance!$G433,REGULAR_WEEK_SCHEDULE[[Wednesday]:[Period]],4,TRUE))),
IF(WEEKDAY($J433) = 5,
       IF(COUNTIF(BLOCK_THURSDAY_DATES[],Attendance!$J433) &gt; 0, VLOOKUP(Attendance!$G433,BLOCK_THURSDAY_PERIOD_SCHEDULE[],2,TRUE),
       IF(COUNTIF(FINALS_WEEK_THURSDAY_DATE[],Attendance!$J433) &gt; 0, VLOOKUP(Attendance!$G433,FINALS_WEEK_THURSDAY_PERIOD_SCHEDULE[],2,TRUE),
       VLOOKUP(Attendance!$G433,REGULAR_WEEK_SCHEDULE[[Thursday]:[Period]],3,TRUE))),
IF(WEEKDAY(Attendance!$J433) = 6,
       IF(COUNTIF(FINALS_WEEK_FRIDAY_DATE[],Attendance!$J433) &gt; 0, VLOOKUP(Attendance!$G433,FINALS_WEEK_FRIDAY_PERIOD_SCHEDULE[],2,TRUE),
       VLOOKUP(Attendance!$G433,REGULAR_WEEK_SCHEDULE[[Friday]:[Period]],2,TRUE))))))))))</f>
        <v/>
      </c>
      <c r="J433" s="41" t="str">
        <f t="shared" ca="1" si="23"/>
        <v/>
      </c>
      <c r="K433" s="41" t="str">
        <f>IF($A433 &lt;&gt; "",VLOOKUP($A433,'Student reference sheet'!$A$2:$V$2329, 7,FALSE), "")</f>
        <v/>
      </c>
      <c r="L433" s="30" t="str">
        <f>IF($A433 ="", "", VLOOKUP($A433, 'Student reference sheet'!$A$2:$Z$2603,23,FALSE))</f>
        <v/>
      </c>
      <c r="M433" s="30" t="str">
        <f>IF($A433 ="", "", VLOOKUP($A433, 'Student reference sheet'!$A$2:$Z$2603,24,FALSE))</f>
        <v/>
      </c>
      <c r="N433" s="30" t="str">
        <f>IF($A433 ="", "", VLOOKUP($A433, 'Student reference sheet'!$A$2:$Z$2603,26,FALSE))</f>
        <v/>
      </c>
      <c r="O433" s="30" t="str">
        <f>IF($A433 ="", "", VLOOKUP($A433, 'Student reference sheet'!$A$2:$Z$2603,25,FALSE))</f>
        <v/>
      </c>
      <c r="P433" s="39" t="str">
        <f>IF($A433 = "", "", IF(OR(VLOOKUP($A433,'Student reference sheet'!$A$2:$V$2400,8,FALSE) = "R",  VLOOKUP($A433,'Student reference sheet'!$A$2:$V$2400,8,FALSE) = "L"), "X", ""))</f>
        <v/>
      </c>
      <c r="Q433" s="39" t="str">
        <f>IF($A433 ="", "", VLOOKUP($A433, 'Student reference sheet'!$A$2:$V$2603,22,FALSE))</f>
        <v/>
      </c>
      <c r="R433" s="39" t="str">
        <f>IF($A433 &lt;&gt; "",VLOOKUP($A433,'Student reference sheet'!$A$2:$V$2329, 5,FALSE), "")</f>
        <v/>
      </c>
      <c r="S433" s="39" t="str">
        <f>IF($A433 &lt;&gt; "",VLOOKUP($A433,'Student reference sheet'!$A$2:$V$2329, 6,FALSE), "")</f>
        <v/>
      </c>
      <c r="T433" s="30" t="str">
        <f>IF($A433 = "","",
IF(VLOOKUP($A433,'Student reference sheet'!$A$2:$V$2329, 10,FALSE) = "Y", "Hispanic",
IF(VLOOKUP($A433,'Student reference sheet'!$A$2:$V$2329,11,FALSE) &lt;&gt; "",
IF(VLOOKUP($A433,'Student reference sheet'!$A$2:$V$2329,11,FALSE) = "UNK", "Unknown", VLOOKUP(VALUE(VLOOKUP($A433,'Student reference sheet'!$A$2:$V$2329,11,FALSE)),'Ethnicity Reference'!$A$2:$B$22,2,FALSE)),
IF(VLOOKUP($A433,'Student reference sheet'!$A$2:$V$2329,9,FALSE) &lt;&gt; "", VLOOKUP(VALUE(VLOOKUP($A433,'Student reference sheet'!$A$2:$V$2329,9,FALSE)),'Ethnicity Reference'!$A$2:$B$22,2,FALSE),"Unknown"))))</f>
        <v/>
      </c>
      <c r="U433" s="35"/>
    </row>
    <row r="434" spans="1:21" ht="15.75">
      <c r="A434" s="47"/>
      <c r="B434" s="33"/>
      <c r="C434" s="39" t="str">
        <f>IF($A434 &lt;&gt; "",VLOOKUP($A434,'Student reference sheet'!$A$2:$V$2329, 3,FALSE), "")</f>
        <v/>
      </c>
      <c r="D434" s="39" t="str">
        <f>IF($A434 &lt;&gt; "",VLOOKUP($A434,'Student reference sheet'!$A$2:$V$2329, 2,FALSE), "")</f>
        <v/>
      </c>
      <c r="E434" s="35"/>
      <c r="F434" s="34"/>
      <c r="G434" s="40" t="str">
        <f t="shared" ca="1" si="21"/>
        <v/>
      </c>
      <c r="H434" s="40" t="str">
        <f t="shared" ca="1" si="22"/>
        <v/>
      </c>
      <c r="I434" s="36" t="str">
        <f>IF($A434 = "", "",
IF(COUNTIF(MINIMUM_DAY_DATES[], Attendance!J434) &gt; 0, VLOOKUP(Attendance!$G434,MINIMUM_DAY_PERIOD_SCHEDULE[], 2,TRUE),
IF(COUNTIF(RALLY_DATES[], Attendance!J434) &gt; 0, VLOOKUP(Attendance!$G434,RALLY_PERIOD_SCHEDULE[], 2,TRUE),
IF(WEEKDAY(Attendance!$J434) = 2,
       IF(COUNTIF(FINALS_WEEK_MONDAY_DATE[],Attendance!$J434) &gt; 0, VLOOKUP(Attendance!$G434,FINALS_WEEK_MONDAY_PERIOD_SCHEDULE[],2,TRUE),
       VLOOKUP(Attendance!$G434,REGULAR_WEEK_SCHEDULE[],6,TRUE)),
IF(WEEKDAY($J434) = 3,
       IF(COUNTIF(FINALS_WEEK_TUESDAY_DATE[],Attendance!$J434) &gt; 0, VLOOKUP(Attendance!$G434,FINALS_WEEK_TUESDAY_PERIOD_SCHEDULE[],2,TRUE),
       VLOOKUP(Attendance!$G434,REGULAR_WEEK_SCHEDULE[[Tuesday]:[Period]],5,TRUE)),
IF(WEEKDAY(Attendance!$J434) = 4,
        IF(COUNTIF(BLOCK_WEDNESDAY_DATES[],Attendance!$J434) &gt; 0, VLOOKUP(Attendance!$G434,BLOCK_WEDNESDAY_PERIOD_SCHEDULE[],2,TRUE),
        IF(COUNTIF(FINALS_WEEK_WEDNESDAY_DATE[],Attendance!$J434) &gt; 0, VLOOKUP(Attendance!$G434,FINALS_WEEK_WEDNESDAY_PERIOD_SCHEDULE[],2,TRUE),
       VLOOKUP(Attendance!$G434,REGULAR_WEEK_SCHEDULE[[Wednesday]:[Period]],4,TRUE))),
IF(WEEKDAY($J434) = 5,
       IF(COUNTIF(BLOCK_THURSDAY_DATES[],Attendance!$J434) &gt; 0, VLOOKUP(Attendance!$G434,BLOCK_THURSDAY_PERIOD_SCHEDULE[],2,TRUE),
       IF(COUNTIF(FINALS_WEEK_THURSDAY_DATE[],Attendance!$J434) &gt; 0, VLOOKUP(Attendance!$G434,FINALS_WEEK_THURSDAY_PERIOD_SCHEDULE[],2,TRUE),
       VLOOKUP(Attendance!$G434,REGULAR_WEEK_SCHEDULE[[Thursday]:[Period]],3,TRUE))),
IF(WEEKDAY(Attendance!$J434) = 6,
       IF(COUNTIF(FINALS_WEEK_FRIDAY_DATE[],Attendance!$J434) &gt; 0, VLOOKUP(Attendance!$G434,FINALS_WEEK_FRIDAY_PERIOD_SCHEDULE[],2,TRUE),
       VLOOKUP(Attendance!$G434,REGULAR_WEEK_SCHEDULE[[Friday]:[Period]],2,TRUE))))))))))</f>
        <v/>
      </c>
      <c r="J434" s="41" t="str">
        <f t="shared" ca="1" si="23"/>
        <v/>
      </c>
      <c r="K434" s="41" t="str">
        <f>IF($A434 &lt;&gt; "",VLOOKUP($A434,'Student reference sheet'!$A$2:$V$2329, 7,FALSE), "")</f>
        <v/>
      </c>
      <c r="L434" s="30" t="str">
        <f>IF($A434 ="", "", VLOOKUP($A434, 'Student reference sheet'!$A$2:$Z$2603,23,FALSE))</f>
        <v/>
      </c>
      <c r="M434" s="30" t="str">
        <f>IF($A434 ="", "", VLOOKUP($A434, 'Student reference sheet'!$A$2:$Z$2603,24,FALSE))</f>
        <v/>
      </c>
      <c r="N434" s="30" t="str">
        <f>IF($A434 ="", "", VLOOKUP($A434, 'Student reference sheet'!$A$2:$Z$2603,26,FALSE))</f>
        <v/>
      </c>
      <c r="O434" s="30" t="str">
        <f>IF($A434 ="", "", VLOOKUP($A434, 'Student reference sheet'!$A$2:$Z$2603,25,FALSE))</f>
        <v/>
      </c>
      <c r="P434" s="39" t="str">
        <f>IF($A434 = "", "", IF(OR(VLOOKUP($A434,'Student reference sheet'!$A$2:$V$2400,8,FALSE) = "R",  VLOOKUP($A434,'Student reference sheet'!$A$2:$V$2400,8,FALSE) = "L"), "X", ""))</f>
        <v/>
      </c>
      <c r="Q434" s="39" t="str">
        <f>IF($A434 ="", "", VLOOKUP($A434, 'Student reference sheet'!$A$2:$V$2603,22,FALSE))</f>
        <v/>
      </c>
      <c r="R434" s="39" t="str">
        <f>IF($A434 &lt;&gt; "",VLOOKUP($A434,'Student reference sheet'!$A$2:$V$2329, 5,FALSE), "")</f>
        <v/>
      </c>
      <c r="S434" s="39" t="str">
        <f>IF($A434 &lt;&gt; "",VLOOKUP($A434,'Student reference sheet'!$A$2:$V$2329, 6,FALSE), "")</f>
        <v/>
      </c>
      <c r="T434" s="30" t="str">
        <f>IF($A434 = "","",
IF(VLOOKUP($A434,'Student reference sheet'!$A$2:$V$2329, 10,FALSE) = "Y", "Hispanic",
IF(VLOOKUP($A434,'Student reference sheet'!$A$2:$V$2329,11,FALSE) &lt;&gt; "",
IF(VLOOKUP($A434,'Student reference sheet'!$A$2:$V$2329,11,FALSE) = "UNK", "Unknown", VLOOKUP(VALUE(VLOOKUP($A434,'Student reference sheet'!$A$2:$V$2329,11,FALSE)),'Ethnicity Reference'!$A$2:$B$22,2,FALSE)),
IF(VLOOKUP($A434,'Student reference sheet'!$A$2:$V$2329,9,FALSE) &lt;&gt; "", VLOOKUP(VALUE(VLOOKUP($A434,'Student reference sheet'!$A$2:$V$2329,9,FALSE)),'Ethnicity Reference'!$A$2:$B$22,2,FALSE),"Unknown"))))</f>
        <v/>
      </c>
      <c r="U434" s="35"/>
    </row>
    <row r="435" spans="1:21" ht="15.75">
      <c r="A435" s="47"/>
      <c r="B435" s="33"/>
      <c r="C435" s="39" t="str">
        <f>IF($A435 &lt;&gt; "",VLOOKUP($A435,'Student reference sheet'!$A$2:$V$2329, 3,FALSE), "")</f>
        <v/>
      </c>
      <c r="D435" s="39" t="str">
        <f>IF($A435 &lt;&gt; "",VLOOKUP($A435,'Student reference sheet'!$A$2:$V$2329, 2,FALSE), "")</f>
        <v/>
      </c>
      <c r="E435" s="35"/>
      <c r="F435" s="34"/>
      <c r="G435" s="40" t="str">
        <f t="shared" ca="1" si="21"/>
        <v/>
      </c>
      <c r="H435" s="40" t="str">
        <f t="shared" ca="1" si="22"/>
        <v/>
      </c>
      <c r="I435" s="36" t="str">
        <f>IF($A435 = "", "",
IF(COUNTIF(MINIMUM_DAY_DATES[], Attendance!J435) &gt; 0, VLOOKUP(Attendance!$G435,MINIMUM_DAY_PERIOD_SCHEDULE[], 2,TRUE),
IF(COUNTIF(RALLY_DATES[], Attendance!J435) &gt; 0, VLOOKUP(Attendance!$G435,RALLY_PERIOD_SCHEDULE[], 2,TRUE),
IF(WEEKDAY(Attendance!$J435) = 2,
       IF(COUNTIF(FINALS_WEEK_MONDAY_DATE[],Attendance!$J435) &gt; 0, VLOOKUP(Attendance!$G435,FINALS_WEEK_MONDAY_PERIOD_SCHEDULE[],2,TRUE),
       VLOOKUP(Attendance!$G435,REGULAR_WEEK_SCHEDULE[],6,TRUE)),
IF(WEEKDAY($J435) = 3,
       IF(COUNTIF(FINALS_WEEK_TUESDAY_DATE[],Attendance!$J435) &gt; 0, VLOOKUP(Attendance!$G435,FINALS_WEEK_TUESDAY_PERIOD_SCHEDULE[],2,TRUE),
       VLOOKUP(Attendance!$G435,REGULAR_WEEK_SCHEDULE[[Tuesday]:[Period]],5,TRUE)),
IF(WEEKDAY(Attendance!$J435) = 4,
        IF(COUNTIF(BLOCK_WEDNESDAY_DATES[],Attendance!$J435) &gt; 0, VLOOKUP(Attendance!$G435,BLOCK_WEDNESDAY_PERIOD_SCHEDULE[],2,TRUE),
        IF(COUNTIF(FINALS_WEEK_WEDNESDAY_DATE[],Attendance!$J435) &gt; 0, VLOOKUP(Attendance!$G435,FINALS_WEEK_WEDNESDAY_PERIOD_SCHEDULE[],2,TRUE),
       VLOOKUP(Attendance!$G435,REGULAR_WEEK_SCHEDULE[[Wednesday]:[Period]],4,TRUE))),
IF(WEEKDAY($J435) = 5,
       IF(COUNTIF(BLOCK_THURSDAY_DATES[],Attendance!$J435) &gt; 0, VLOOKUP(Attendance!$G435,BLOCK_THURSDAY_PERIOD_SCHEDULE[],2,TRUE),
       IF(COUNTIF(FINALS_WEEK_THURSDAY_DATE[],Attendance!$J435) &gt; 0, VLOOKUP(Attendance!$G435,FINALS_WEEK_THURSDAY_PERIOD_SCHEDULE[],2,TRUE),
       VLOOKUP(Attendance!$G435,REGULAR_WEEK_SCHEDULE[[Thursday]:[Period]],3,TRUE))),
IF(WEEKDAY(Attendance!$J435) = 6,
       IF(COUNTIF(FINALS_WEEK_FRIDAY_DATE[],Attendance!$J435) &gt; 0, VLOOKUP(Attendance!$G435,FINALS_WEEK_FRIDAY_PERIOD_SCHEDULE[],2,TRUE),
       VLOOKUP(Attendance!$G435,REGULAR_WEEK_SCHEDULE[[Friday]:[Period]],2,TRUE))))))))))</f>
        <v/>
      </c>
      <c r="J435" s="41" t="str">
        <f t="shared" ca="1" si="23"/>
        <v/>
      </c>
      <c r="K435" s="41" t="str">
        <f>IF($A435 &lt;&gt; "",VLOOKUP($A435,'Student reference sheet'!$A$2:$V$2329, 7,FALSE), "")</f>
        <v/>
      </c>
      <c r="L435" s="30" t="str">
        <f>IF($A435 ="", "", VLOOKUP($A435, 'Student reference sheet'!$A$2:$Z$2603,23,FALSE))</f>
        <v/>
      </c>
      <c r="M435" s="30" t="str">
        <f>IF($A435 ="", "", VLOOKUP($A435, 'Student reference sheet'!$A$2:$Z$2603,24,FALSE))</f>
        <v/>
      </c>
      <c r="N435" s="30" t="str">
        <f>IF($A435 ="", "", VLOOKUP($A435, 'Student reference sheet'!$A$2:$Z$2603,26,FALSE))</f>
        <v/>
      </c>
      <c r="O435" s="30" t="str">
        <f>IF($A435 ="", "", VLOOKUP($A435, 'Student reference sheet'!$A$2:$Z$2603,25,FALSE))</f>
        <v/>
      </c>
      <c r="P435" s="39" t="str">
        <f>IF($A435 = "", "", IF(OR(VLOOKUP($A435,'Student reference sheet'!$A$2:$V$2400,8,FALSE) = "R",  VLOOKUP($A435,'Student reference sheet'!$A$2:$V$2400,8,FALSE) = "L"), "X", ""))</f>
        <v/>
      </c>
      <c r="Q435" s="39" t="str">
        <f>IF($A435 ="", "", VLOOKUP($A435, 'Student reference sheet'!$A$2:$V$2603,22,FALSE))</f>
        <v/>
      </c>
      <c r="R435" s="39" t="str">
        <f>IF($A435 &lt;&gt; "",VLOOKUP($A435,'Student reference sheet'!$A$2:$V$2329, 5,FALSE), "")</f>
        <v/>
      </c>
      <c r="S435" s="39" t="str">
        <f>IF($A435 &lt;&gt; "",VLOOKUP($A435,'Student reference sheet'!$A$2:$V$2329, 6,FALSE), "")</f>
        <v/>
      </c>
      <c r="T435" s="30" t="str">
        <f>IF($A435 = "","",
IF(VLOOKUP($A435,'Student reference sheet'!$A$2:$V$2329, 10,FALSE) = "Y", "Hispanic",
IF(VLOOKUP($A435,'Student reference sheet'!$A$2:$V$2329,11,FALSE) &lt;&gt; "",
IF(VLOOKUP($A435,'Student reference sheet'!$A$2:$V$2329,11,FALSE) = "UNK", "Unknown", VLOOKUP(VALUE(VLOOKUP($A435,'Student reference sheet'!$A$2:$V$2329,11,FALSE)),'Ethnicity Reference'!$A$2:$B$22,2,FALSE)),
IF(VLOOKUP($A435,'Student reference sheet'!$A$2:$V$2329,9,FALSE) &lt;&gt; "", VLOOKUP(VALUE(VLOOKUP($A435,'Student reference sheet'!$A$2:$V$2329,9,FALSE)),'Ethnicity Reference'!$A$2:$B$22,2,FALSE),"Unknown"))))</f>
        <v/>
      </c>
      <c r="U435" s="35"/>
    </row>
    <row r="436" spans="1:21" ht="15.75">
      <c r="A436" s="47"/>
      <c r="B436" s="33"/>
      <c r="C436" s="39" t="str">
        <f>IF($A436 &lt;&gt; "",VLOOKUP($A436,'Student reference sheet'!$A$2:$V$2329, 3,FALSE), "")</f>
        <v/>
      </c>
      <c r="D436" s="39" t="str">
        <f>IF($A436 &lt;&gt; "",VLOOKUP($A436,'Student reference sheet'!$A$2:$V$2329, 2,FALSE), "")</f>
        <v/>
      </c>
      <c r="E436" s="35"/>
      <c r="F436" s="34"/>
      <c r="G436" s="40" t="str">
        <f t="shared" ca="1" si="21"/>
        <v/>
      </c>
      <c r="H436" s="40" t="str">
        <f t="shared" ca="1" si="22"/>
        <v/>
      </c>
      <c r="I436" s="36" t="str">
        <f>IF($A436 = "", "",
IF(COUNTIF(MINIMUM_DAY_DATES[], Attendance!J436) &gt; 0, VLOOKUP(Attendance!$G436,MINIMUM_DAY_PERIOD_SCHEDULE[], 2,TRUE),
IF(COUNTIF(RALLY_DATES[], Attendance!J436) &gt; 0, VLOOKUP(Attendance!$G436,RALLY_PERIOD_SCHEDULE[], 2,TRUE),
IF(WEEKDAY(Attendance!$J436) = 2,
       IF(COUNTIF(FINALS_WEEK_MONDAY_DATE[],Attendance!$J436) &gt; 0, VLOOKUP(Attendance!$G436,FINALS_WEEK_MONDAY_PERIOD_SCHEDULE[],2,TRUE),
       VLOOKUP(Attendance!$G436,REGULAR_WEEK_SCHEDULE[],6,TRUE)),
IF(WEEKDAY($J436) = 3,
       IF(COUNTIF(FINALS_WEEK_TUESDAY_DATE[],Attendance!$J436) &gt; 0, VLOOKUP(Attendance!$G436,FINALS_WEEK_TUESDAY_PERIOD_SCHEDULE[],2,TRUE),
       VLOOKUP(Attendance!$G436,REGULAR_WEEK_SCHEDULE[[Tuesday]:[Period]],5,TRUE)),
IF(WEEKDAY(Attendance!$J436) = 4,
        IF(COUNTIF(BLOCK_WEDNESDAY_DATES[],Attendance!$J436) &gt; 0, VLOOKUP(Attendance!$G436,BLOCK_WEDNESDAY_PERIOD_SCHEDULE[],2,TRUE),
        IF(COUNTIF(FINALS_WEEK_WEDNESDAY_DATE[],Attendance!$J436) &gt; 0, VLOOKUP(Attendance!$G436,FINALS_WEEK_WEDNESDAY_PERIOD_SCHEDULE[],2,TRUE),
       VLOOKUP(Attendance!$G436,REGULAR_WEEK_SCHEDULE[[Wednesday]:[Period]],4,TRUE))),
IF(WEEKDAY($J436) = 5,
       IF(COUNTIF(BLOCK_THURSDAY_DATES[],Attendance!$J436) &gt; 0, VLOOKUP(Attendance!$G436,BLOCK_THURSDAY_PERIOD_SCHEDULE[],2,TRUE),
       IF(COUNTIF(FINALS_WEEK_THURSDAY_DATE[],Attendance!$J436) &gt; 0, VLOOKUP(Attendance!$G436,FINALS_WEEK_THURSDAY_PERIOD_SCHEDULE[],2,TRUE),
       VLOOKUP(Attendance!$G436,REGULAR_WEEK_SCHEDULE[[Thursday]:[Period]],3,TRUE))),
IF(WEEKDAY(Attendance!$J436) = 6,
       IF(COUNTIF(FINALS_WEEK_FRIDAY_DATE[],Attendance!$J436) &gt; 0, VLOOKUP(Attendance!$G436,FINALS_WEEK_FRIDAY_PERIOD_SCHEDULE[],2,TRUE),
       VLOOKUP(Attendance!$G436,REGULAR_WEEK_SCHEDULE[[Friday]:[Period]],2,TRUE))))))))))</f>
        <v/>
      </c>
      <c r="J436" s="41" t="str">
        <f t="shared" ca="1" si="23"/>
        <v/>
      </c>
      <c r="K436" s="41" t="str">
        <f>IF($A436 &lt;&gt; "",VLOOKUP($A436,'Student reference sheet'!$A$2:$V$2329, 7,FALSE), "")</f>
        <v/>
      </c>
      <c r="L436" s="30" t="str">
        <f>IF($A436 ="", "", VLOOKUP($A436, 'Student reference sheet'!$A$2:$Z$2603,23,FALSE))</f>
        <v/>
      </c>
      <c r="M436" s="30" t="str">
        <f>IF($A436 ="", "", VLOOKUP($A436, 'Student reference sheet'!$A$2:$Z$2603,24,FALSE))</f>
        <v/>
      </c>
      <c r="N436" s="30" t="str">
        <f>IF($A436 ="", "", VLOOKUP($A436, 'Student reference sheet'!$A$2:$Z$2603,26,FALSE))</f>
        <v/>
      </c>
      <c r="O436" s="30" t="str">
        <f>IF($A436 ="", "", VLOOKUP($A436, 'Student reference sheet'!$A$2:$Z$2603,25,FALSE))</f>
        <v/>
      </c>
      <c r="P436" s="39" t="str">
        <f>IF($A436 = "", "", IF(OR(VLOOKUP($A436,'Student reference sheet'!$A$2:$V$2400,8,FALSE) = "R",  VLOOKUP($A436,'Student reference sheet'!$A$2:$V$2400,8,FALSE) = "L"), "X", ""))</f>
        <v/>
      </c>
      <c r="Q436" s="39" t="str">
        <f>IF($A436 ="", "", VLOOKUP($A436, 'Student reference sheet'!$A$2:$V$2603,22,FALSE))</f>
        <v/>
      </c>
      <c r="R436" s="39" t="str">
        <f>IF($A436 &lt;&gt; "",VLOOKUP($A436,'Student reference sheet'!$A$2:$V$2329, 5,FALSE), "")</f>
        <v/>
      </c>
      <c r="S436" s="39" t="str">
        <f>IF($A436 &lt;&gt; "",VLOOKUP($A436,'Student reference sheet'!$A$2:$V$2329, 6,FALSE), "")</f>
        <v/>
      </c>
      <c r="T436" s="30" t="str">
        <f>IF($A436 = "","",
IF(VLOOKUP($A436,'Student reference sheet'!$A$2:$V$2329, 10,FALSE) = "Y", "Hispanic",
IF(VLOOKUP($A436,'Student reference sheet'!$A$2:$V$2329,11,FALSE) &lt;&gt; "",
IF(VLOOKUP($A436,'Student reference sheet'!$A$2:$V$2329,11,FALSE) = "UNK", "Unknown", VLOOKUP(VALUE(VLOOKUP($A436,'Student reference sheet'!$A$2:$V$2329,11,FALSE)),'Ethnicity Reference'!$A$2:$B$22,2,FALSE)),
IF(VLOOKUP($A436,'Student reference sheet'!$A$2:$V$2329,9,FALSE) &lt;&gt; "", VLOOKUP(VALUE(VLOOKUP($A436,'Student reference sheet'!$A$2:$V$2329,9,FALSE)),'Ethnicity Reference'!$A$2:$B$22,2,FALSE),"Unknown"))))</f>
        <v/>
      </c>
      <c r="U436" s="35"/>
    </row>
    <row r="437" spans="1:21" ht="15.75">
      <c r="A437" s="47"/>
      <c r="B437" s="33"/>
      <c r="C437" s="39" t="str">
        <f>IF($A437 &lt;&gt; "",VLOOKUP($A437,'Student reference sheet'!$A$2:$V$2329, 3,FALSE), "")</f>
        <v/>
      </c>
      <c r="D437" s="39" t="str">
        <f>IF($A437 &lt;&gt; "",VLOOKUP($A437,'Student reference sheet'!$A$2:$V$2329, 2,FALSE), "")</f>
        <v/>
      </c>
      <c r="E437" s="35"/>
      <c r="F437" s="34"/>
      <c r="G437" s="40" t="str">
        <f t="shared" ca="1" si="21"/>
        <v/>
      </c>
      <c r="H437" s="40" t="str">
        <f t="shared" ca="1" si="22"/>
        <v/>
      </c>
      <c r="I437" s="36" t="str">
        <f>IF($A437 = "", "",
IF(COUNTIF(MINIMUM_DAY_DATES[], Attendance!J437) &gt; 0, VLOOKUP(Attendance!$G437,MINIMUM_DAY_PERIOD_SCHEDULE[], 2,TRUE),
IF(COUNTIF(RALLY_DATES[], Attendance!J437) &gt; 0, VLOOKUP(Attendance!$G437,RALLY_PERIOD_SCHEDULE[], 2,TRUE),
IF(WEEKDAY(Attendance!$J437) = 2,
       IF(COUNTIF(FINALS_WEEK_MONDAY_DATE[],Attendance!$J437) &gt; 0, VLOOKUP(Attendance!$G437,FINALS_WEEK_MONDAY_PERIOD_SCHEDULE[],2,TRUE),
       VLOOKUP(Attendance!$G437,REGULAR_WEEK_SCHEDULE[],6,TRUE)),
IF(WEEKDAY($J437) = 3,
       IF(COUNTIF(FINALS_WEEK_TUESDAY_DATE[],Attendance!$J437) &gt; 0, VLOOKUP(Attendance!$G437,FINALS_WEEK_TUESDAY_PERIOD_SCHEDULE[],2,TRUE),
       VLOOKUP(Attendance!$G437,REGULAR_WEEK_SCHEDULE[[Tuesday]:[Period]],5,TRUE)),
IF(WEEKDAY(Attendance!$J437) = 4,
        IF(COUNTIF(BLOCK_WEDNESDAY_DATES[],Attendance!$J437) &gt; 0, VLOOKUP(Attendance!$G437,BLOCK_WEDNESDAY_PERIOD_SCHEDULE[],2,TRUE),
        IF(COUNTIF(FINALS_WEEK_WEDNESDAY_DATE[],Attendance!$J437) &gt; 0, VLOOKUP(Attendance!$G437,FINALS_WEEK_WEDNESDAY_PERIOD_SCHEDULE[],2,TRUE),
       VLOOKUP(Attendance!$G437,REGULAR_WEEK_SCHEDULE[[Wednesday]:[Period]],4,TRUE))),
IF(WEEKDAY($J437) = 5,
       IF(COUNTIF(BLOCK_THURSDAY_DATES[],Attendance!$J437) &gt; 0, VLOOKUP(Attendance!$G437,BLOCK_THURSDAY_PERIOD_SCHEDULE[],2,TRUE),
       IF(COUNTIF(FINALS_WEEK_THURSDAY_DATE[],Attendance!$J437) &gt; 0, VLOOKUP(Attendance!$G437,FINALS_WEEK_THURSDAY_PERIOD_SCHEDULE[],2,TRUE),
       VLOOKUP(Attendance!$G437,REGULAR_WEEK_SCHEDULE[[Thursday]:[Period]],3,TRUE))),
IF(WEEKDAY(Attendance!$J437) = 6,
       IF(COUNTIF(FINALS_WEEK_FRIDAY_DATE[],Attendance!$J437) &gt; 0, VLOOKUP(Attendance!$G437,FINALS_WEEK_FRIDAY_PERIOD_SCHEDULE[],2,TRUE),
       VLOOKUP(Attendance!$G437,REGULAR_WEEK_SCHEDULE[[Friday]:[Period]],2,TRUE))))))))))</f>
        <v/>
      </c>
      <c r="J437" s="41" t="str">
        <f t="shared" ca="1" si="23"/>
        <v/>
      </c>
      <c r="K437" s="41" t="str">
        <f>IF($A437 &lt;&gt; "",VLOOKUP($A437,'Student reference sheet'!$A$2:$V$2329, 7,FALSE), "")</f>
        <v/>
      </c>
      <c r="L437" s="30" t="str">
        <f>IF($A437 ="", "", VLOOKUP($A437, 'Student reference sheet'!$A$2:$Z$2603,23,FALSE))</f>
        <v/>
      </c>
      <c r="M437" s="30" t="str">
        <f>IF($A437 ="", "", VLOOKUP($A437, 'Student reference sheet'!$A$2:$Z$2603,24,FALSE))</f>
        <v/>
      </c>
      <c r="N437" s="30" t="str">
        <f>IF($A437 ="", "", VLOOKUP($A437, 'Student reference sheet'!$A$2:$Z$2603,26,FALSE))</f>
        <v/>
      </c>
      <c r="O437" s="30" t="str">
        <f>IF($A437 ="", "", VLOOKUP($A437, 'Student reference sheet'!$A$2:$Z$2603,25,FALSE))</f>
        <v/>
      </c>
      <c r="P437" s="39" t="str">
        <f>IF($A437 = "", "", IF(OR(VLOOKUP($A437,'Student reference sheet'!$A$2:$V$2400,8,FALSE) = "R",  VLOOKUP($A437,'Student reference sheet'!$A$2:$V$2400,8,FALSE) = "L"), "X", ""))</f>
        <v/>
      </c>
      <c r="Q437" s="39" t="str">
        <f>IF($A437 ="", "", VLOOKUP($A437, 'Student reference sheet'!$A$2:$V$2603,22,FALSE))</f>
        <v/>
      </c>
      <c r="R437" s="39" t="str">
        <f>IF($A437 &lt;&gt; "",VLOOKUP($A437,'Student reference sheet'!$A$2:$V$2329, 5,FALSE), "")</f>
        <v/>
      </c>
      <c r="S437" s="39" t="str">
        <f>IF($A437 &lt;&gt; "",VLOOKUP($A437,'Student reference sheet'!$A$2:$V$2329, 6,FALSE), "")</f>
        <v/>
      </c>
      <c r="T437" s="30" t="str">
        <f>IF($A437 = "","",
IF(VLOOKUP($A437,'Student reference sheet'!$A$2:$V$2329, 10,FALSE) = "Y", "Hispanic",
IF(VLOOKUP($A437,'Student reference sheet'!$A$2:$V$2329,11,FALSE) &lt;&gt; "",
IF(VLOOKUP($A437,'Student reference sheet'!$A$2:$V$2329,11,FALSE) = "UNK", "Unknown", VLOOKUP(VALUE(VLOOKUP($A437,'Student reference sheet'!$A$2:$V$2329,11,FALSE)),'Ethnicity Reference'!$A$2:$B$22,2,FALSE)),
IF(VLOOKUP($A437,'Student reference sheet'!$A$2:$V$2329,9,FALSE) &lt;&gt; "", VLOOKUP(VALUE(VLOOKUP($A437,'Student reference sheet'!$A$2:$V$2329,9,FALSE)),'Ethnicity Reference'!$A$2:$B$22,2,FALSE),"Unknown"))))</f>
        <v/>
      </c>
      <c r="U437" s="35"/>
    </row>
    <row r="438" spans="1:21" ht="15.75">
      <c r="A438" s="47"/>
      <c r="B438" s="33"/>
      <c r="C438" s="39" t="str">
        <f>IF($A438 &lt;&gt; "",VLOOKUP($A438,'Student reference sheet'!$A$2:$V$2329, 3,FALSE), "")</f>
        <v/>
      </c>
      <c r="D438" s="39" t="str">
        <f>IF($A438 &lt;&gt; "",VLOOKUP($A438,'Student reference sheet'!$A$2:$V$2329, 2,FALSE), "")</f>
        <v/>
      </c>
      <c r="E438" s="35"/>
      <c r="F438" s="34"/>
      <c r="G438" s="40" t="str">
        <f t="shared" ca="1" si="21"/>
        <v/>
      </c>
      <c r="H438" s="40" t="str">
        <f t="shared" ca="1" si="22"/>
        <v/>
      </c>
      <c r="I438" s="36" t="str">
        <f>IF($A438 = "", "",
IF(COUNTIF(MINIMUM_DAY_DATES[], Attendance!J438) &gt; 0, VLOOKUP(Attendance!$G438,MINIMUM_DAY_PERIOD_SCHEDULE[], 2,TRUE),
IF(COUNTIF(RALLY_DATES[], Attendance!J438) &gt; 0, VLOOKUP(Attendance!$G438,RALLY_PERIOD_SCHEDULE[], 2,TRUE),
IF(WEEKDAY(Attendance!$J438) = 2,
       IF(COUNTIF(FINALS_WEEK_MONDAY_DATE[],Attendance!$J438) &gt; 0, VLOOKUP(Attendance!$G438,FINALS_WEEK_MONDAY_PERIOD_SCHEDULE[],2,TRUE),
       VLOOKUP(Attendance!$G438,REGULAR_WEEK_SCHEDULE[],6,TRUE)),
IF(WEEKDAY($J438) = 3,
       IF(COUNTIF(FINALS_WEEK_TUESDAY_DATE[],Attendance!$J438) &gt; 0, VLOOKUP(Attendance!$G438,FINALS_WEEK_TUESDAY_PERIOD_SCHEDULE[],2,TRUE),
       VLOOKUP(Attendance!$G438,REGULAR_WEEK_SCHEDULE[[Tuesday]:[Period]],5,TRUE)),
IF(WEEKDAY(Attendance!$J438) = 4,
        IF(COUNTIF(BLOCK_WEDNESDAY_DATES[],Attendance!$J438) &gt; 0, VLOOKUP(Attendance!$G438,BLOCK_WEDNESDAY_PERIOD_SCHEDULE[],2,TRUE),
        IF(COUNTIF(FINALS_WEEK_WEDNESDAY_DATE[],Attendance!$J438) &gt; 0, VLOOKUP(Attendance!$G438,FINALS_WEEK_WEDNESDAY_PERIOD_SCHEDULE[],2,TRUE),
       VLOOKUP(Attendance!$G438,REGULAR_WEEK_SCHEDULE[[Wednesday]:[Period]],4,TRUE))),
IF(WEEKDAY($J438) = 5,
       IF(COUNTIF(BLOCK_THURSDAY_DATES[],Attendance!$J438) &gt; 0, VLOOKUP(Attendance!$G438,BLOCK_THURSDAY_PERIOD_SCHEDULE[],2,TRUE),
       IF(COUNTIF(FINALS_WEEK_THURSDAY_DATE[],Attendance!$J438) &gt; 0, VLOOKUP(Attendance!$G438,FINALS_WEEK_THURSDAY_PERIOD_SCHEDULE[],2,TRUE),
       VLOOKUP(Attendance!$G438,REGULAR_WEEK_SCHEDULE[[Thursday]:[Period]],3,TRUE))),
IF(WEEKDAY(Attendance!$J438) = 6,
       IF(COUNTIF(FINALS_WEEK_FRIDAY_DATE[],Attendance!$J438) &gt; 0, VLOOKUP(Attendance!$G438,FINALS_WEEK_FRIDAY_PERIOD_SCHEDULE[],2,TRUE),
       VLOOKUP(Attendance!$G438,REGULAR_WEEK_SCHEDULE[[Friday]:[Period]],2,TRUE))))))))))</f>
        <v/>
      </c>
      <c r="J438" s="41" t="str">
        <f t="shared" ca="1" si="23"/>
        <v/>
      </c>
      <c r="K438" s="41" t="str">
        <f>IF($A438 &lt;&gt; "",VLOOKUP($A438,'Student reference sheet'!$A$2:$V$2329, 7,FALSE), "")</f>
        <v/>
      </c>
      <c r="L438" s="30" t="str">
        <f>IF($A438 ="", "", VLOOKUP($A438, 'Student reference sheet'!$A$2:$Z$2603,23,FALSE))</f>
        <v/>
      </c>
      <c r="M438" s="30" t="str">
        <f>IF($A438 ="", "", VLOOKUP($A438, 'Student reference sheet'!$A$2:$Z$2603,24,FALSE))</f>
        <v/>
      </c>
      <c r="N438" s="30" t="str">
        <f>IF($A438 ="", "", VLOOKUP($A438, 'Student reference sheet'!$A$2:$Z$2603,26,FALSE))</f>
        <v/>
      </c>
      <c r="O438" s="30" t="str">
        <f>IF($A438 ="", "", VLOOKUP($A438, 'Student reference sheet'!$A$2:$Z$2603,25,FALSE))</f>
        <v/>
      </c>
      <c r="P438" s="39" t="str">
        <f>IF($A438 = "", "", IF(OR(VLOOKUP($A438,'Student reference sheet'!$A$2:$V$2400,8,FALSE) = "R",  VLOOKUP($A438,'Student reference sheet'!$A$2:$V$2400,8,FALSE) = "L"), "X", ""))</f>
        <v/>
      </c>
      <c r="Q438" s="39" t="str">
        <f>IF($A438 ="", "", VLOOKUP($A438, 'Student reference sheet'!$A$2:$V$2603,22,FALSE))</f>
        <v/>
      </c>
      <c r="R438" s="39" t="str">
        <f>IF($A438 &lt;&gt; "",VLOOKUP($A438,'Student reference sheet'!$A$2:$V$2329, 5,FALSE), "")</f>
        <v/>
      </c>
      <c r="S438" s="39" t="str">
        <f>IF($A438 &lt;&gt; "",VLOOKUP($A438,'Student reference sheet'!$A$2:$V$2329, 6,FALSE), "")</f>
        <v/>
      </c>
      <c r="T438" s="30" t="str">
        <f>IF($A438 = "","",
IF(VLOOKUP($A438,'Student reference sheet'!$A$2:$V$2329, 10,FALSE) = "Y", "Hispanic",
IF(VLOOKUP($A438,'Student reference sheet'!$A$2:$V$2329,11,FALSE) &lt;&gt; "",
IF(VLOOKUP($A438,'Student reference sheet'!$A$2:$V$2329,11,FALSE) = "UNK", "Unknown", VLOOKUP(VALUE(VLOOKUP($A438,'Student reference sheet'!$A$2:$V$2329,11,FALSE)),'Ethnicity Reference'!$A$2:$B$22,2,FALSE)),
IF(VLOOKUP($A438,'Student reference sheet'!$A$2:$V$2329,9,FALSE) &lt;&gt; "", VLOOKUP(VALUE(VLOOKUP($A438,'Student reference sheet'!$A$2:$V$2329,9,FALSE)),'Ethnicity Reference'!$A$2:$B$22,2,FALSE),"Unknown"))))</f>
        <v/>
      </c>
      <c r="U438" s="35"/>
    </row>
    <row r="439" spans="1:21" ht="15.75">
      <c r="A439" s="47"/>
      <c r="B439" s="33"/>
      <c r="C439" s="39" t="str">
        <f>IF($A439 &lt;&gt; "",VLOOKUP($A439,'Student reference sheet'!$A$2:$V$2329, 3,FALSE), "")</f>
        <v/>
      </c>
      <c r="D439" s="39" t="str">
        <f>IF($A439 &lt;&gt; "",VLOOKUP($A439,'Student reference sheet'!$A$2:$V$2329, 2,FALSE), "")</f>
        <v/>
      </c>
      <c r="E439" s="35"/>
      <c r="F439" s="34"/>
      <c r="G439" s="40" t="str">
        <f t="shared" ca="1" si="21"/>
        <v/>
      </c>
      <c r="H439" s="40" t="str">
        <f t="shared" ca="1" si="22"/>
        <v/>
      </c>
      <c r="I439" s="36" t="str">
        <f>IF($A439 = "", "",
IF(COUNTIF(MINIMUM_DAY_DATES[], Attendance!J439) &gt; 0, VLOOKUP(Attendance!$G439,MINIMUM_DAY_PERIOD_SCHEDULE[], 2,TRUE),
IF(COUNTIF(RALLY_DATES[], Attendance!J439) &gt; 0, VLOOKUP(Attendance!$G439,RALLY_PERIOD_SCHEDULE[], 2,TRUE),
IF(WEEKDAY(Attendance!$J439) = 2,
       IF(COUNTIF(FINALS_WEEK_MONDAY_DATE[],Attendance!$J439) &gt; 0, VLOOKUP(Attendance!$G439,FINALS_WEEK_MONDAY_PERIOD_SCHEDULE[],2,TRUE),
       VLOOKUP(Attendance!$G439,REGULAR_WEEK_SCHEDULE[],6,TRUE)),
IF(WEEKDAY($J439) = 3,
       IF(COUNTIF(FINALS_WEEK_TUESDAY_DATE[],Attendance!$J439) &gt; 0, VLOOKUP(Attendance!$G439,FINALS_WEEK_TUESDAY_PERIOD_SCHEDULE[],2,TRUE),
       VLOOKUP(Attendance!$G439,REGULAR_WEEK_SCHEDULE[[Tuesday]:[Period]],5,TRUE)),
IF(WEEKDAY(Attendance!$J439) = 4,
        IF(COUNTIF(BLOCK_WEDNESDAY_DATES[],Attendance!$J439) &gt; 0, VLOOKUP(Attendance!$G439,BLOCK_WEDNESDAY_PERIOD_SCHEDULE[],2,TRUE),
        IF(COUNTIF(FINALS_WEEK_WEDNESDAY_DATE[],Attendance!$J439) &gt; 0, VLOOKUP(Attendance!$G439,FINALS_WEEK_WEDNESDAY_PERIOD_SCHEDULE[],2,TRUE),
       VLOOKUP(Attendance!$G439,REGULAR_WEEK_SCHEDULE[[Wednesday]:[Period]],4,TRUE))),
IF(WEEKDAY($J439) = 5,
       IF(COUNTIF(BLOCK_THURSDAY_DATES[],Attendance!$J439) &gt; 0, VLOOKUP(Attendance!$G439,BLOCK_THURSDAY_PERIOD_SCHEDULE[],2,TRUE),
       IF(COUNTIF(FINALS_WEEK_THURSDAY_DATE[],Attendance!$J439) &gt; 0, VLOOKUP(Attendance!$G439,FINALS_WEEK_THURSDAY_PERIOD_SCHEDULE[],2,TRUE),
       VLOOKUP(Attendance!$G439,REGULAR_WEEK_SCHEDULE[[Thursday]:[Period]],3,TRUE))),
IF(WEEKDAY(Attendance!$J439) = 6,
       IF(COUNTIF(FINALS_WEEK_FRIDAY_DATE[],Attendance!$J439) &gt; 0, VLOOKUP(Attendance!$G439,FINALS_WEEK_FRIDAY_PERIOD_SCHEDULE[],2,TRUE),
       VLOOKUP(Attendance!$G439,REGULAR_WEEK_SCHEDULE[[Friday]:[Period]],2,TRUE))))))))))</f>
        <v/>
      </c>
      <c r="J439" s="41" t="str">
        <f t="shared" ca="1" si="23"/>
        <v/>
      </c>
      <c r="K439" s="41" t="str">
        <f>IF($A439 &lt;&gt; "",VLOOKUP($A439,'Student reference sheet'!$A$2:$V$2329, 7,FALSE), "")</f>
        <v/>
      </c>
      <c r="L439" s="30" t="str">
        <f>IF($A439 ="", "", VLOOKUP($A439, 'Student reference sheet'!$A$2:$Z$2603,23,FALSE))</f>
        <v/>
      </c>
      <c r="M439" s="30" t="str">
        <f>IF($A439 ="", "", VLOOKUP($A439, 'Student reference sheet'!$A$2:$Z$2603,24,FALSE))</f>
        <v/>
      </c>
      <c r="N439" s="30" t="str">
        <f>IF($A439 ="", "", VLOOKUP($A439, 'Student reference sheet'!$A$2:$Z$2603,26,FALSE))</f>
        <v/>
      </c>
      <c r="O439" s="30" t="str">
        <f>IF($A439 ="", "", VLOOKUP($A439, 'Student reference sheet'!$A$2:$Z$2603,25,FALSE))</f>
        <v/>
      </c>
      <c r="P439" s="39" t="str">
        <f>IF($A439 = "", "", IF(OR(VLOOKUP($A439,'Student reference sheet'!$A$2:$V$2400,8,FALSE) = "R",  VLOOKUP($A439,'Student reference sheet'!$A$2:$V$2400,8,FALSE) = "L"), "X", ""))</f>
        <v/>
      </c>
      <c r="Q439" s="39" t="str">
        <f>IF($A439 ="", "", VLOOKUP($A439, 'Student reference sheet'!$A$2:$V$2603,22,FALSE))</f>
        <v/>
      </c>
      <c r="R439" s="39" t="str">
        <f>IF($A439 &lt;&gt; "",VLOOKUP($A439,'Student reference sheet'!$A$2:$V$2329, 5,FALSE), "")</f>
        <v/>
      </c>
      <c r="S439" s="39" t="str">
        <f>IF($A439 &lt;&gt; "",VLOOKUP($A439,'Student reference sheet'!$A$2:$V$2329, 6,FALSE), "")</f>
        <v/>
      </c>
      <c r="T439" s="30" t="str">
        <f>IF($A439 = "","",
IF(VLOOKUP($A439,'Student reference sheet'!$A$2:$V$2329, 10,FALSE) = "Y", "Hispanic",
IF(VLOOKUP($A439,'Student reference sheet'!$A$2:$V$2329,11,FALSE) &lt;&gt; "",
IF(VLOOKUP($A439,'Student reference sheet'!$A$2:$V$2329,11,FALSE) = "UNK", "Unknown", VLOOKUP(VALUE(VLOOKUP($A439,'Student reference sheet'!$A$2:$V$2329,11,FALSE)),'Ethnicity Reference'!$A$2:$B$22,2,FALSE)),
IF(VLOOKUP($A439,'Student reference sheet'!$A$2:$V$2329,9,FALSE) &lt;&gt; "", VLOOKUP(VALUE(VLOOKUP($A439,'Student reference sheet'!$A$2:$V$2329,9,FALSE)),'Ethnicity Reference'!$A$2:$B$22,2,FALSE),"Unknown"))))</f>
        <v/>
      </c>
      <c r="U439" s="35"/>
    </row>
    <row r="440" spans="1:21" ht="15.75">
      <c r="A440" s="47"/>
      <c r="B440" s="33"/>
      <c r="C440" s="39" t="str">
        <f>IF($A440 &lt;&gt; "",VLOOKUP($A440,'Student reference sheet'!$A$2:$V$2329, 3,FALSE), "")</f>
        <v/>
      </c>
      <c r="D440" s="39" t="str">
        <f>IF($A440 &lt;&gt; "",VLOOKUP($A440,'Student reference sheet'!$A$2:$V$2329, 2,FALSE), "")</f>
        <v/>
      </c>
      <c r="E440" s="35"/>
      <c r="F440" s="34"/>
      <c r="G440" s="40" t="str">
        <f t="shared" ca="1" si="21"/>
        <v/>
      </c>
      <c r="H440" s="40" t="str">
        <f t="shared" ca="1" si="22"/>
        <v/>
      </c>
      <c r="I440" s="36" t="str">
        <f>IF($A440 = "", "",
IF(COUNTIF(MINIMUM_DAY_DATES[], Attendance!J440) &gt; 0, VLOOKUP(Attendance!$G440,MINIMUM_DAY_PERIOD_SCHEDULE[], 2,TRUE),
IF(COUNTIF(RALLY_DATES[], Attendance!J440) &gt; 0, VLOOKUP(Attendance!$G440,RALLY_PERIOD_SCHEDULE[], 2,TRUE),
IF(WEEKDAY(Attendance!$J440) = 2,
       IF(COUNTIF(FINALS_WEEK_MONDAY_DATE[],Attendance!$J440) &gt; 0, VLOOKUP(Attendance!$G440,FINALS_WEEK_MONDAY_PERIOD_SCHEDULE[],2,TRUE),
       VLOOKUP(Attendance!$G440,REGULAR_WEEK_SCHEDULE[],6,TRUE)),
IF(WEEKDAY($J440) = 3,
       IF(COUNTIF(FINALS_WEEK_TUESDAY_DATE[],Attendance!$J440) &gt; 0, VLOOKUP(Attendance!$G440,FINALS_WEEK_TUESDAY_PERIOD_SCHEDULE[],2,TRUE),
       VLOOKUP(Attendance!$G440,REGULAR_WEEK_SCHEDULE[[Tuesday]:[Period]],5,TRUE)),
IF(WEEKDAY(Attendance!$J440) = 4,
        IF(COUNTIF(BLOCK_WEDNESDAY_DATES[],Attendance!$J440) &gt; 0, VLOOKUP(Attendance!$G440,BLOCK_WEDNESDAY_PERIOD_SCHEDULE[],2,TRUE),
        IF(COUNTIF(FINALS_WEEK_WEDNESDAY_DATE[],Attendance!$J440) &gt; 0, VLOOKUP(Attendance!$G440,FINALS_WEEK_WEDNESDAY_PERIOD_SCHEDULE[],2,TRUE),
       VLOOKUP(Attendance!$G440,REGULAR_WEEK_SCHEDULE[[Wednesday]:[Period]],4,TRUE))),
IF(WEEKDAY($J440) = 5,
       IF(COUNTIF(BLOCK_THURSDAY_DATES[],Attendance!$J440) &gt; 0, VLOOKUP(Attendance!$G440,BLOCK_THURSDAY_PERIOD_SCHEDULE[],2,TRUE),
       IF(COUNTIF(FINALS_WEEK_THURSDAY_DATE[],Attendance!$J440) &gt; 0, VLOOKUP(Attendance!$G440,FINALS_WEEK_THURSDAY_PERIOD_SCHEDULE[],2,TRUE),
       VLOOKUP(Attendance!$G440,REGULAR_WEEK_SCHEDULE[[Thursday]:[Period]],3,TRUE))),
IF(WEEKDAY(Attendance!$J440) = 6,
       IF(COUNTIF(FINALS_WEEK_FRIDAY_DATE[],Attendance!$J440) &gt; 0, VLOOKUP(Attendance!$G440,FINALS_WEEK_FRIDAY_PERIOD_SCHEDULE[],2,TRUE),
       VLOOKUP(Attendance!$G440,REGULAR_WEEK_SCHEDULE[[Friday]:[Period]],2,TRUE))))))))))</f>
        <v/>
      </c>
      <c r="J440" s="41" t="str">
        <f t="shared" ca="1" si="23"/>
        <v/>
      </c>
      <c r="K440" s="41" t="str">
        <f>IF($A440 &lt;&gt; "",VLOOKUP($A440,'Student reference sheet'!$A$2:$V$2329, 7,FALSE), "")</f>
        <v/>
      </c>
      <c r="L440" s="30" t="str">
        <f>IF($A440 ="", "", VLOOKUP($A440, 'Student reference sheet'!$A$2:$Z$2603,23,FALSE))</f>
        <v/>
      </c>
      <c r="M440" s="30" t="str">
        <f>IF($A440 ="", "", VLOOKUP($A440, 'Student reference sheet'!$A$2:$Z$2603,24,FALSE))</f>
        <v/>
      </c>
      <c r="N440" s="30" t="str">
        <f>IF($A440 ="", "", VLOOKUP($A440, 'Student reference sheet'!$A$2:$Z$2603,26,FALSE))</f>
        <v/>
      </c>
      <c r="O440" s="30" t="str">
        <f>IF($A440 ="", "", VLOOKUP($A440, 'Student reference sheet'!$A$2:$Z$2603,25,FALSE))</f>
        <v/>
      </c>
      <c r="P440" s="39" t="str">
        <f>IF($A440 = "", "", IF(OR(VLOOKUP($A440,'Student reference sheet'!$A$2:$V$2400,8,FALSE) = "R",  VLOOKUP($A440,'Student reference sheet'!$A$2:$V$2400,8,FALSE) = "L"), "X", ""))</f>
        <v/>
      </c>
      <c r="Q440" s="39" t="str">
        <f>IF($A440 ="", "", VLOOKUP($A440, 'Student reference sheet'!$A$2:$V$2603,22,FALSE))</f>
        <v/>
      </c>
      <c r="R440" s="39" t="str">
        <f>IF($A440 &lt;&gt; "",VLOOKUP($A440,'Student reference sheet'!$A$2:$V$2329, 5,FALSE), "")</f>
        <v/>
      </c>
      <c r="S440" s="39" t="str">
        <f>IF($A440 &lt;&gt; "",VLOOKUP($A440,'Student reference sheet'!$A$2:$V$2329, 6,FALSE), "")</f>
        <v/>
      </c>
      <c r="T440" s="30" t="str">
        <f>IF($A440 = "","",
IF(VLOOKUP($A440,'Student reference sheet'!$A$2:$V$2329, 10,FALSE) = "Y", "Hispanic",
IF(VLOOKUP($A440,'Student reference sheet'!$A$2:$V$2329,11,FALSE) &lt;&gt; "",
IF(VLOOKUP($A440,'Student reference sheet'!$A$2:$V$2329,11,FALSE) = "UNK", "Unknown", VLOOKUP(VALUE(VLOOKUP($A440,'Student reference sheet'!$A$2:$V$2329,11,FALSE)),'Ethnicity Reference'!$A$2:$B$22,2,FALSE)),
IF(VLOOKUP($A440,'Student reference sheet'!$A$2:$V$2329,9,FALSE) &lt;&gt; "", VLOOKUP(VALUE(VLOOKUP($A440,'Student reference sheet'!$A$2:$V$2329,9,FALSE)),'Ethnicity Reference'!$A$2:$B$22,2,FALSE),"Unknown"))))</f>
        <v/>
      </c>
      <c r="U440" s="35"/>
    </row>
    <row r="441" spans="1:21" ht="15.75">
      <c r="A441" s="47"/>
      <c r="B441" s="33"/>
      <c r="C441" s="39" t="str">
        <f>IF($A441 &lt;&gt; "",VLOOKUP($A441,'Student reference sheet'!$A$2:$V$2329, 3,FALSE), "")</f>
        <v/>
      </c>
      <c r="D441" s="39" t="str">
        <f>IF($A441 &lt;&gt; "",VLOOKUP($A441,'Student reference sheet'!$A$2:$V$2329, 2,FALSE), "")</f>
        <v/>
      </c>
      <c r="E441" s="35"/>
      <c r="F441" s="34"/>
      <c r="G441" s="40" t="str">
        <f t="shared" ca="1" si="21"/>
        <v/>
      </c>
      <c r="H441" s="40" t="str">
        <f t="shared" ca="1" si="22"/>
        <v/>
      </c>
      <c r="I441" s="36" t="str">
        <f>IF($A441 = "", "",
IF(COUNTIF(MINIMUM_DAY_DATES[], Attendance!J441) &gt; 0, VLOOKUP(Attendance!$G441,MINIMUM_DAY_PERIOD_SCHEDULE[], 2,TRUE),
IF(COUNTIF(RALLY_DATES[], Attendance!J441) &gt; 0, VLOOKUP(Attendance!$G441,RALLY_PERIOD_SCHEDULE[], 2,TRUE),
IF(WEEKDAY(Attendance!$J441) = 2,
       IF(COUNTIF(FINALS_WEEK_MONDAY_DATE[],Attendance!$J441) &gt; 0, VLOOKUP(Attendance!$G441,FINALS_WEEK_MONDAY_PERIOD_SCHEDULE[],2,TRUE),
       VLOOKUP(Attendance!$G441,REGULAR_WEEK_SCHEDULE[],6,TRUE)),
IF(WEEKDAY($J441) = 3,
       IF(COUNTIF(FINALS_WEEK_TUESDAY_DATE[],Attendance!$J441) &gt; 0, VLOOKUP(Attendance!$G441,FINALS_WEEK_TUESDAY_PERIOD_SCHEDULE[],2,TRUE),
       VLOOKUP(Attendance!$G441,REGULAR_WEEK_SCHEDULE[[Tuesday]:[Period]],5,TRUE)),
IF(WEEKDAY(Attendance!$J441) = 4,
        IF(COUNTIF(BLOCK_WEDNESDAY_DATES[],Attendance!$J441) &gt; 0, VLOOKUP(Attendance!$G441,BLOCK_WEDNESDAY_PERIOD_SCHEDULE[],2,TRUE),
        IF(COUNTIF(FINALS_WEEK_WEDNESDAY_DATE[],Attendance!$J441) &gt; 0, VLOOKUP(Attendance!$G441,FINALS_WEEK_WEDNESDAY_PERIOD_SCHEDULE[],2,TRUE),
       VLOOKUP(Attendance!$G441,REGULAR_WEEK_SCHEDULE[[Wednesday]:[Period]],4,TRUE))),
IF(WEEKDAY($J441) = 5,
       IF(COUNTIF(BLOCK_THURSDAY_DATES[],Attendance!$J441) &gt; 0, VLOOKUP(Attendance!$G441,BLOCK_THURSDAY_PERIOD_SCHEDULE[],2,TRUE),
       IF(COUNTIF(FINALS_WEEK_THURSDAY_DATE[],Attendance!$J441) &gt; 0, VLOOKUP(Attendance!$G441,FINALS_WEEK_THURSDAY_PERIOD_SCHEDULE[],2,TRUE),
       VLOOKUP(Attendance!$G441,REGULAR_WEEK_SCHEDULE[[Thursday]:[Period]],3,TRUE))),
IF(WEEKDAY(Attendance!$J441) = 6,
       IF(COUNTIF(FINALS_WEEK_FRIDAY_DATE[],Attendance!$J441) &gt; 0, VLOOKUP(Attendance!$G441,FINALS_WEEK_FRIDAY_PERIOD_SCHEDULE[],2,TRUE),
       VLOOKUP(Attendance!$G441,REGULAR_WEEK_SCHEDULE[[Friday]:[Period]],2,TRUE))))))))))</f>
        <v/>
      </c>
      <c r="J441" s="41" t="str">
        <f t="shared" ca="1" si="23"/>
        <v/>
      </c>
      <c r="K441" s="41" t="str">
        <f>IF($A441 &lt;&gt; "",VLOOKUP($A441,'Student reference sheet'!$A$2:$V$2329, 7,FALSE), "")</f>
        <v/>
      </c>
      <c r="L441" s="30" t="str">
        <f>IF($A441 ="", "", VLOOKUP($A441, 'Student reference sheet'!$A$2:$Z$2603,23,FALSE))</f>
        <v/>
      </c>
      <c r="M441" s="30" t="str">
        <f>IF($A441 ="", "", VLOOKUP($A441, 'Student reference sheet'!$A$2:$Z$2603,24,FALSE))</f>
        <v/>
      </c>
      <c r="N441" s="30" t="str">
        <f>IF($A441 ="", "", VLOOKUP($A441, 'Student reference sheet'!$A$2:$Z$2603,26,FALSE))</f>
        <v/>
      </c>
      <c r="O441" s="30" t="str">
        <f>IF($A441 ="", "", VLOOKUP($A441, 'Student reference sheet'!$A$2:$Z$2603,25,FALSE))</f>
        <v/>
      </c>
      <c r="P441" s="39" t="str">
        <f>IF($A441 = "", "", IF(OR(VLOOKUP($A441,'Student reference sheet'!$A$2:$V$2400,8,FALSE) = "R",  VLOOKUP($A441,'Student reference sheet'!$A$2:$V$2400,8,FALSE) = "L"), "X", ""))</f>
        <v/>
      </c>
      <c r="Q441" s="39" t="str">
        <f>IF($A441 ="", "", VLOOKUP($A441, 'Student reference sheet'!$A$2:$V$2603,22,FALSE))</f>
        <v/>
      </c>
      <c r="R441" s="39" t="str">
        <f>IF($A441 &lt;&gt; "",VLOOKUP($A441,'Student reference sheet'!$A$2:$V$2329, 5,FALSE), "")</f>
        <v/>
      </c>
      <c r="S441" s="39" t="str">
        <f>IF($A441 &lt;&gt; "",VLOOKUP($A441,'Student reference sheet'!$A$2:$V$2329, 6,FALSE), "")</f>
        <v/>
      </c>
      <c r="T441" s="30" t="str">
        <f>IF($A441 = "","",
IF(VLOOKUP($A441,'Student reference sheet'!$A$2:$V$2329, 10,FALSE) = "Y", "Hispanic",
IF(VLOOKUP($A441,'Student reference sheet'!$A$2:$V$2329,11,FALSE) &lt;&gt; "",
IF(VLOOKUP($A441,'Student reference sheet'!$A$2:$V$2329,11,FALSE) = "UNK", "Unknown", VLOOKUP(VALUE(VLOOKUP($A441,'Student reference sheet'!$A$2:$V$2329,11,FALSE)),'Ethnicity Reference'!$A$2:$B$22,2,FALSE)),
IF(VLOOKUP($A441,'Student reference sheet'!$A$2:$V$2329,9,FALSE) &lt;&gt; "", VLOOKUP(VALUE(VLOOKUP($A441,'Student reference sheet'!$A$2:$V$2329,9,FALSE)),'Ethnicity Reference'!$A$2:$B$22,2,FALSE),"Unknown"))))</f>
        <v/>
      </c>
      <c r="U441" s="35"/>
    </row>
    <row r="442" spans="1:21" ht="15.75">
      <c r="A442" s="47"/>
      <c r="B442" s="33"/>
      <c r="C442" s="39" t="str">
        <f>IF($A442 &lt;&gt; "",VLOOKUP($A442,'Student reference sheet'!$A$2:$V$2329, 3,FALSE), "")</f>
        <v/>
      </c>
      <c r="D442" s="39" t="str">
        <f>IF($A442 &lt;&gt; "",VLOOKUP($A442,'Student reference sheet'!$A$2:$V$2329, 2,FALSE), "")</f>
        <v/>
      </c>
      <c r="E442" s="35"/>
      <c r="F442" s="34"/>
      <c r="G442" s="40" t="str">
        <f t="shared" ca="1" si="21"/>
        <v/>
      </c>
      <c r="H442" s="40" t="str">
        <f t="shared" ca="1" si="22"/>
        <v/>
      </c>
      <c r="I442" s="36" t="str">
        <f>IF($A442 = "", "",
IF(COUNTIF(MINIMUM_DAY_DATES[], Attendance!J442) &gt; 0, VLOOKUP(Attendance!$G442,MINIMUM_DAY_PERIOD_SCHEDULE[], 2,TRUE),
IF(COUNTIF(RALLY_DATES[], Attendance!J442) &gt; 0, VLOOKUP(Attendance!$G442,RALLY_PERIOD_SCHEDULE[], 2,TRUE),
IF(WEEKDAY(Attendance!$J442) = 2,
       IF(COUNTIF(FINALS_WEEK_MONDAY_DATE[],Attendance!$J442) &gt; 0, VLOOKUP(Attendance!$G442,FINALS_WEEK_MONDAY_PERIOD_SCHEDULE[],2,TRUE),
       VLOOKUP(Attendance!$G442,REGULAR_WEEK_SCHEDULE[],6,TRUE)),
IF(WEEKDAY($J442) = 3,
       IF(COUNTIF(FINALS_WEEK_TUESDAY_DATE[],Attendance!$J442) &gt; 0, VLOOKUP(Attendance!$G442,FINALS_WEEK_TUESDAY_PERIOD_SCHEDULE[],2,TRUE),
       VLOOKUP(Attendance!$G442,REGULAR_WEEK_SCHEDULE[[Tuesday]:[Period]],5,TRUE)),
IF(WEEKDAY(Attendance!$J442) = 4,
        IF(COUNTIF(BLOCK_WEDNESDAY_DATES[],Attendance!$J442) &gt; 0, VLOOKUP(Attendance!$G442,BLOCK_WEDNESDAY_PERIOD_SCHEDULE[],2,TRUE),
        IF(COUNTIF(FINALS_WEEK_WEDNESDAY_DATE[],Attendance!$J442) &gt; 0, VLOOKUP(Attendance!$G442,FINALS_WEEK_WEDNESDAY_PERIOD_SCHEDULE[],2,TRUE),
       VLOOKUP(Attendance!$G442,REGULAR_WEEK_SCHEDULE[[Wednesday]:[Period]],4,TRUE))),
IF(WEEKDAY($J442) = 5,
       IF(COUNTIF(BLOCK_THURSDAY_DATES[],Attendance!$J442) &gt; 0, VLOOKUP(Attendance!$G442,BLOCK_THURSDAY_PERIOD_SCHEDULE[],2,TRUE),
       IF(COUNTIF(FINALS_WEEK_THURSDAY_DATE[],Attendance!$J442) &gt; 0, VLOOKUP(Attendance!$G442,FINALS_WEEK_THURSDAY_PERIOD_SCHEDULE[],2,TRUE),
       VLOOKUP(Attendance!$G442,REGULAR_WEEK_SCHEDULE[[Thursday]:[Period]],3,TRUE))),
IF(WEEKDAY(Attendance!$J442) = 6,
       IF(COUNTIF(FINALS_WEEK_FRIDAY_DATE[],Attendance!$J442) &gt; 0, VLOOKUP(Attendance!$G442,FINALS_WEEK_FRIDAY_PERIOD_SCHEDULE[],2,TRUE),
       VLOOKUP(Attendance!$G442,REGULAR_WEEK_SCHEDULE[[Friday]:[Period]],2,TRUE))))))))))</f>
        <v/>
      </c>
      <c r="J442" s="41" t="str">
        <f t="shared" ca="1" si="23"/>
        <v/>
      </c>
      <c r="K442" s="41" t="str">
        <f>IF($A442 &lt;&gt; "",VLOOKUP($A442,'Student reference sheet'!$A$2:$V$2329, 7,FALSE), "")</f>
        <v/>
      </c>
      <c r="L442" s="30" t="str">
        <f>IF($A442 ="", "", VLOOKUP($A442, 'Student reference sheet'!$A$2:$Z$2603,23,FALSE))</f>
        <v/>
      </c>
      <c r="M442" s="30" t="str">
        <f>IF($A442 ="", "", VLOOKUP($A442, 'Student reference sheet'!$A$2:$Z$2603,24,FALSE))</f>
        <v/>
      </c>
      <c r="N442" s="30" t="str">
        <f>IF($A442 ="", "", VLOOKUP($A442, 'Student reference sheet'!$A$2:$Z$2603,26,FALSE))</f>
        <v/>
      </c>
      <c r="O442" s="30" t="str">
        <f>IF($A442 ="", "", VLOOKUP($A442, 'Student reference sheet'!$A$2:$Z$2603,25,FALSE))</f>
        <v/>
      </c>
      <c r="P442" s="39" t="str">
        <f>IF($A442 = "", "", IF(OR(VLOOKUP($A442,'Student reference sheet'!$A$2:$V$2400,8,FALSE) = "R",  VLOOKUP($A442,'Student reference sheet'!$A$2:$V$2400,8,FALSE) = "L"), "X", ""))</f>
        <v/>
      </c>
      <c r="Q442" s="39" t="str">
        <f>IF($A442 ="", "", VLOOKUP($A442, 'Student reference sheet'!$A$2:$V$2603,22,FALSE))</f>
        <v/>
      </c>
      <c r="R442" s="39" t="str">
        <f>IF($A442 &lt;&gt; "",VLOOKUP($A442,'Student reference sheet'!$A$2:$V$2329, 5,FALSE), "")</f>
        <v/>
      </c>
      <c r="S442" s="39" t="str">
        <f>IF($A442 &lt;&gt; "",VLOOKUP($A442,'Student reference sheet'!$A$2:$V$2329, 6,FALSE), "")</f>
        <v/>
      </c>
      <c r="T442" s="30" t="str">
        <f>IF($A442 = "","",
IF(VLOOKUP($A442,'Student reference sheet'!$A$2:$V$2329, 10,FALSE) = "Y", "Hispanic",
IF(VLOOKUP($A442,'Student reference sheet'!$A$2:$V$2329,11,FALSE) &lt;&gt; "",
IF(VLOOKUP($A442,'Student reference sheet'!$A$2:$V$2329,11,FALSE) = "UNK", "Unknown", VLOOKUP(VALUE(VLOOKUP($A442,'Student reference sheet'!$A$2:$V$2329,11,FALSE)),'Ethnicity Reference'!$A$2:$B$22,2,FALSE)),
IF(VLOOKUP($A442,'Student reference sheet'!$A$2:$V$2329,9,FALSE) &lt;&gt; "", VLOOKUP(VALUE(VLOOKUP($A442,'Student reference sheet'!$A$2:$V$2329,9,FALSE)),'Ethnicity Reference'!$A$2:$B$22,2,FALSE),"Unknown"))))</f>
        <v/>
      </c>
      <c r="U442" s="35"/>
    </row>
    <row r="443" spans="1:21" ht="15.75">
      <c r="A443" s="47"/>
      <c r="B443" s="33"/>
      <c r="C443" s="39" t="str">
        <f>IF($A443 &lt;&gt; "",VLOOKUP($A443,'Student reference sheet'!$A$2:$V$2329, 3,FALSE), "")</f>
        <v/>
      </c>
      <c r="D443" s="39" t="str">
        <f>IF($A443 &lt;&gt; "",VLOOKUP($A443,'Student reference sheet'!$A$2:$V$2329, 2,FALSE), "")</f>
        <v/>
      </c>
      <c r="E443" s="35"/>
      <c r="F443" s="34"/>
      <c r="G443" s="40" t="str">
        <f t="shared" ca="1" si="21"/>
        <v/>
      </c>
      <c r="H443" s="40" t="str">
        <f t="shared" ca="1" si="22"/>
        <v/>
      </c>
      <c r="I443" s="36" t="str">
        <f>IF($A443 = "", "",
IF(COUNTIF(MINIMUM_DAY_DATES[], Attendance!J443) &gt; 0, VLOOKUP(Attendance!$G443,MINIMUM_DAY_PERIOD_SCHEDULE[], 2,TRUE),
IF(COUNTIF(RALLY_DATES[], Attendance!J443) &gt; 0, VLOOKUP(Attendance!$G443,RALLY_PERIOD_SCHEDULE[], 2,TRUE),
IF(WEEKDAY(Attendance!$J443) = 2,
       IF(COUNTIF(FINALS_WEEK_MONDAY_DATE[],Attendance!$J443) &gt; 0, VLOOKUP(Attendance!$G443,FINALS_WEEK_MONDAY_PERIOD_SCHEDULE[],2,TRUE),
       VLOOKUP(Attendance!$G443,REGULAR_WEEK_SCHEDULE[],6,TRUE)),
IF(WEEKDAY($J443) = 3,
       IF(COUNTIF(FINALS_WEEK_TUESDAY_DATE[],Attendance!$J443) &gt; 0, VLOOKUP(Attendance!$G443,FINALS_WEEK_TUESDAY_PERIOD_SCHEDULE[],2,TRUE),
       VLOOKUP(Attendance!$G443,REGULAR_WEEK_SCHEDULE[[Tuesday]:[Period]],5,TRUE)),
IF(WEEKDAY(Attendance!$J443) = 4,
        IF(COUNTIF(BLOCK_WEDNESDAY_DATES[],Attendance!$J443) &gt; 0, VLOOKUP(Attendance!$G443,BLOCK_WEDNESDAY_PERIOD_SCHEDULE[],2,TRUE),
        IF(COUNTIF(FINALS_WEEK_WEDNESDAY_DATE[],Attendance!$J443) &gt; 0, VLOOKUP(Attendance!$G443,FINALS_WEEK_WEDNESDAY_PERIOD_SCHEDULE[],2,TRUE),
       VLOOKUP(Attendance!$G443,REGULAR_WEEK_SCHEDULE[[Wednesday]:[Period]],4,TRUE))),
IF(WEEKDAY($J443) = 5,
       IF(COUNTIF(BLOCK_THURSDAY_DATES[],Attendance!$J443) &gt; 0, VLOOKUP(Attendance!$G443,BLOCK_THURSDAY_PERIOD_SCHEDULE[],2,TRUE),
       IF(COUNTIF(FINALS_WEEK_THURSDAY_DATE[],Attendance!$J443) &gt; 0, VLOOKUP(Attendance!$G443,FINALS_WEEK_THURSDAY_PERIOD_SCHEDULE[],2,TRUE),
       VLOOKUP(Attendance!$G443,REGULAR_WEEK_SCHEDULE[[Thursday]:[Period]],3,TRUE))),
IF(WEEKDAY(Attendance!$J443) = 6,
       IF(COUNTIF(FINALS_WEEK_FRIDAY_DATE[],Attendance!$J443) &gt; 0, VLOOKUP(Attendance!$G443,FINALS_WEEK_FRIDAY_PERIOD_SCHEDULE[],2,TRUE),
       VLOOKUP(Attendance!$G443,REGULAR_WEEK_SCHEDULE[[Friday]:[Period]],2,TRUE))))))))))</f>
        <v/>
      </c>
      <c r="J443" s="41" t="str">
        <f t="shared" ca="1" si="23"/>
        <v/>
      </c>
      <c r="K443" s="41" t="str">
        <f>IF($A443 &lt;&gt; "",VLOOKUP($A443,'Student reference sheet'!$A$2:$V$2329, 7,FALSE), "")</f>
        <v/>
      </c>
      <c r="L443" s="30" t="str">
        <f>IF($A443 ="", "", VLOOKUP($A443, 'Student reference sheet'!$A$2:$Z$2603,23,FALSE))</f>
        <v/>
      </c>
      <c r="M443" s="30" t="str">
        <f>IF($A443 ="", "", VLOOKUP($A443, 'Student reference sheet'!$A$2:$Z$2603,24,FALSE))</f>
        <v/>
      </c>
      <c r="N443" s="30" t="str">
        <f>IF($A443 ="", "", VLOOKUP($A443, 'Student reference sheet'!$A$2:$Z$2603,26,FALSE))</f>
        <v/>
      </c>
      <c r="O443" s="30" t="str">
        <f>IF($A443 ="", "", VLOOKUP($A443, 'Student reference sheet'!$A$2:$Z$2603,25,FALSE))</f>
        <v/>
      </c>
      <c r="P443" s="39" t="str">
        <f>IF($A443 = "", "", IF(OR(VLOOKUP($A443,'Student reference sheet'!$A$2:$V$2400,8,FALSE) = "R",  VLOOKUP($A443,'Student reference sheet'!$A$2:$V$2400,8,FALSE) = "L"), "X", ""))</f>
        <v/>
      </c>
      <c r="Q443" s="39" t="str">
        <f>IF($A443 ="", "", VLOOKUP($A443, 'Student reference sheet'!$A$2:$V$2603,22,FALSE))</f>
        <v/>
      </c>
      <c r="R443" s="39" t="str">
        <f>IF($A443 &lt;&gt; "",VLOOKUP($A443,'Student reference sheet'!$A$2:$V$2329, 5,FALSE), "")</f>
        <v/>
      </c>
      <c r="S443" s="39" t="str">
        <f>IF($A443 &lt;&gt; "",VLOOKUP($A443,'Student reference sheet'!$A$2:$V$2329, 6,FALSE), "")</f>
        <v/>
      </c>
      <c r="T443" s="30" t="str">
        <f>IF($A443 = "","",
IF(VLOOKUP($A443,'Student reference sheet'!$A$2:$V$2329, 10,FALSE) = "Y", "Hispanic",
IF(VLOOKUP($A443,'Student reference sheet'!$A$2:$V$2329,11,FALSE) &lt;&gt; "",
IF(VLOOKUP($A443,'Student reference sheet'!$A$2:$V$2329,11,FALSE) = "UNK", "Unknown", VLOOKUP(VALUE(VLOOKUP($A443,'Student reference sheet'!$A$2:$V$2329,11,FALSE)),'Ethnicity Reference'!$A$2:$B$22,2,FALSE)),
IF(VLOOKUP($A443,'Student reference sheet'!$A$2:$V$2329,9,FALSE) &lt;&gt; "", VLOOKUP(VALUE(VLOOKUP($A443,'Student reference sheet'!$A$2:$V$2329,9,FALSE)),'Ethnicity Reference'!$A$2:$B$22,2,FALSE),"Unknown"))))</f>
        <v/>
      </c>
      <c r="U443" s="35"/>
    </row>
    <row r="444" spans="1:21" ht="15.75">
      <c r="A444" s="47"/>
      <c r="B444" s="33"/>
      <c r="C444" s="39" t="str">
        <f>IF($A444 &lt;&gt; "",VLOOKUP($A444,'Student reference sheet'!$A$2:$V$2329, 3,FALSE), "")</f>
        <v/>
      </c>
      <c r="D444" s="39" t="str">
        <f>IF($A444 &lt;&gt; "",VLOOKUP($A444,'Student reference sheet'!$A$2:$V$2329, 2,FALSE), "")</f>
        <v/>
      </c>
      <c r="E444" s="35"/>
      <c r="F444" s="34"/>
      <c r="G444" s="40" t="str">
        <f t="shared" ca="1" si="21"/>
        <v/>
      </c>
      <c r="H444" s="40" t="str">
        <f t="shared" ca="1" si="22"/>
        <v/>
      </c>
      <c r="I444" s="36" t="str">
        <f>IF($A444 = "", "",
IF(COUNTIF(MINIMUM_DAY_DATES[], Attendance!J444) &gt; 0, VLOOKUP(Attendance!$G444,MINIMUM_DAY_PERIOD_SCHEDULE[], 2,TRUE),
IF(COUNTIF(RALLY_DATES[], Attendance!J444) &gt; 0, VLOOKUP(Attendance!$G444,RALLY_PERIOD_SCHEDULE[], 2,TRUE),
IF(WEEKDAY(Attendance!$J444) = 2,
       IF(COUNTIF(FINALS_WEEK_MONDAY_DATE[],Attendance!$J444) &gt; 0, VLOOKUP(Attendance!$G444,FINALS_WEEK_MONDAY_PERIOD_SCHEDULE[],2,TRUE),
       VLOOKUP(Attendance!$G444,REGULAR_WEEK_SCHEDULE[],6,TRUE)),
IF(WEEKDAY($J444) = 3,
       IF(COUNTIF(FINALS_WEEK_TUESDAY_DATE[],Attendance!$J444) &gt; 0, VLOOKUP(Attendance!$G444,FINALS_WEEK_TUESDAY_PERIOD_SCHEDULE[],2,TRUE),
       VLOOKUP(Attendance!$G444,REGULAR_WEEK_SCHEDULE[[Tuesday]:[Period]],5,TRUE)),
IF(WEEKDAY(Attendance!$J444) = 4,
        IF(COUNTIF(BLOCK_WEDNESDAY_DATES[],Attendance!$J444) &gt; 0, VLOOKUP(Attendance!$G444,BLOCK_WEDNESDAY_PERIOD_SCHEDULE[],2,TRUE),
        IF(COUNTIF(FINALS_WEEK_WEDNESDAY_DATE[],Attendance!$J444) &gt; 0, VLOOKUP(Attendance!$G444,FINALS_WEEK_WEDNESDAY_PERIOD_SCHEDULE[],2,TRUE),
       VLOOKUP(Attendance!$G444,REGULAR_WEEK_SCHEDULE[[Wednesday]:[Period]],4,TRUE))),
IF(WEEKDAY($J444) = 5,
       IF(COUNTIF(BLOCK_THURSDAY_DATES[],Attendance!$J444) &gt; 0, VLOOKUP(Attendance!$G444,BLOCK_THURSDAY_PERIOD_SCHEDULE[],2,TRUE),
       IF(COUNTIF(FINALS_WEEK_THURSDAY_DATE[],Attendance!$J444) &gt; 0, VLOOKUP(Attendance!$G444,FINALS_WEEK_THURSDAY_PERIOD_SCHEDULE[],2,TRUE),
       VLOOKUP(Attendance!$G444,REGULAR_WEEK_SCHEDULE[[Thursday]:[Period]],3,TRUE))),
IF(WEEKDAY(Attendance!$J444) = 6,
       IF(COUNTIF(FINALS_WEEK_FRIDAY_DATE[],Attendance!$J444) &gt; 0, VLOOKUP(Attendance!$G444,FINALS_WEEK_FRIDAY_PERIOD_SCHEDULE[],2,TRUE),
       VLOOKUP(Attendance!$G444,REGULAR_WEEK_SCHEDULE[[Friday]:[Period]],2,TRUE))))))))))</f>
        <v/>
      </c>
      <c r="J444" s="41" t="str">
        <f t="shared" ca="1" si="23"/>
        <v/>
      </c>
      <c r="K444" s="41" t="str">
        <f>IF($A444 &lt;&gt; "",VLOOKUP($A444,'Student reference sheet'!$A$2:$V$2329, 7,FALSE), "")</f>
        <v/>
      </c>
      <c r="L444" s="30" t="str">
        <f>IF($A444 ="", "", VLOOKUP($A444, 'Student reference sheet'!$A$2:$Z$2603,23,FALSE))</f>
        <v/>
      </c>
      <c r="M444" s="30" t="str">
        <f>IF($A444 ="", "", VLOOKUP($A444, 'Student reference sheet'!$A$2:$Z$2603,24,FALSE))</f>
        <v/>
      </c>
      <c r="N444" s="30" t="str">
        <f>IF($A444 ="", "", VLOOKUP($A444, 'Student reference sheet'!$A$2:$Z$2603,26,FALSE))</f>
        <v/>
      </c>
      <c r="O444" s="30" t="str">
        <f>IF($A444 ="", "", VLOOKUP($A444, 'Student reference sheet'!$A$2:$Z$2603,25,FALSE))</f>
        <v/>
      </c>
      <c r="P444" s="39" t="str">
        <f>IF($A444 = "", "", IF(OR(VLOOKUP($A444,'Student reference sheet'!$A$2:$V$2400,8,FALSE) = "R",  VLOOKUP($A444,'Student reference sheet'!$A$2:$V$2400,8,FALSE) = "L"), "X", ""))</f>
        <v/>
      </c>
      <c r="Q444" s="39" t="str">
        <f>IF($A444 ="", "", VLOOKUP($A444, 'Student reference sheet'!$A$2:$V$2603,22,FALSE))</f>
        <v/>
      </c>
      <c r="R444" s="39" t="str">
        <f>IF($A444 &lt;&gt; "",VLOOKUP($A444,'Student reference sheet'!$A$2:$V$2329, 5,FALSE), "")</f>
        <v/>
      </c>
      <c r="S444" s="39" t="str">
        <f>IF($A444 &lt;&gt; "",VLOOKUP($A444,'Student reference sheet'!$A$2:$V$2329, 6,FALSE), "")</f>
        <v/>
      </c>
      <c r="T444" s="30" t="str">
        <f>IF($A444 = "","",
IF(VLOOKUP($A444,'Student reference sheet'!$A$2:$V$2329, 10,FALSE) = "Y", "Hispanic",
IF(VLOOKUP($A444,'Student reference sheet'!$A$2:$V$2329,11,FALSE) &lt;&gt; "",
IF(VLOOKUP($A444,'Student reference sheet'!$A$2:$V$2329,11,FALSE) = "UNK", "Unknown", VLOOKUP(VALUE(VLOOKUP($A444,'Student reference sheet'!$A$2:$V$2329,11,FALSE)),'Ethnicity Reference'!$A$2:$B$22,2,FALSE)),
IF(VLOOKUP($A444,'Student reference sheet'!$A$2:$V$2329,9,FALSE) &lt;&gt; "", VLOOKUP(VALUE(VLOOKUP($A444,'Student reference sheet'!$A$2:$V$2329,9,FALSE)),'Ethnicity Reference'!$A$2:$B$22,2,FALSE),"Unknown"))))</f>
        <v/>
      </c>
      <c r="U444" s="35"/>
    </row>
    <row r="445" spans="1:21" ht="15.75">
      <c r="A445" s="47"/>
      <c r="B445" s="33"/>
      <c r="C445" s="39" t="str">
        <f>IF($A445 &lt;&gt; "",VLOOKUP($A445,'Student reference sheet'!$A$2:$V$2329, 3,FALSE), "")</f>
        <v/>
      </c>
      <c r="D445" s="39" t="str">
        <f>IF($A445 &lt;&gt; "",VLOOKUP($A445,'Student reference sheet'!$A$2:$V$2329, 2,FALSE), "")</f>
        <v/>
      </c>
      <c r="E445" s="35"/>
      <c r="F445" s="34"/>
      <c r="G445" s="40" t="str">
        <f t="shared" ca="1" si="21"/>
        <v/>
      </c>
      <c r="H445" s="40" t="str">
        <f t="shared" ca="1" si="22"/>
        <v/>
      </c>
      <c r="I445" s="36" t="str">
        <f>IF($A445 = "", "",
IF(COUNTIF(MINIMUM_DAY_DATES[], Attendance!J445) &gt; 0, VLOOKUP(Attendance!$G445,MINIMUM_DAY_PERIOD_SCHEDULE[], 2,TRUE),
IF(COUNTIF(RALLY_DATES[], Attendance!J445) &gt; 0, VLOOKUP(Attendance!$G445,RALLY_PERIOD_SCHEDULE[], 2,TRUE),
IF(WEEKDAY(Attendance!$J445) = 2,
       IF(COUNTIF(FINALS_WEEK_MONDAY_DATE[],Attendance!$J445) &gt; 0, VLOOKUP(Attendance!$G445,FINALS_WEEK_MONDAY_PERIOD_SCHEDULE[],2,TRUE),
       VLOOKUP(Attendance!$G445,REGULAR_WEEK_SCHEDULE[],6,TRUE)),
IF(WEEKDAY($J445) = 3,
       IF(COUNTIF(FINALS_WEEK_TUESDAY_DATE[],Attendance!$J445) &gt; 0, VLOOKUP(Attendance!$G445,FINALS_WEEK_TUESDAY_PERIOD_SCHEDULE[],2,TRUE),
       VLOOKUP(Attendance!$G445,REGULAR_WEEK_SCHEDULE[[Tuesday]:[Period]],5,TRUE)),
IF(WEEKDAY(Attendance!$J445) = 4,
        IF(COUNTIF(BLOCK_WEDNESDAY_DATES[],Attendance!$J445) &gt; 0, VLOOKUP(Attendance!$G445,BLOCK_WEDNESDAY_PERIOD_SCHEDULE[],2,TRUE),
        IF(COUNTIF(FINALS_WEEK_WEDNESDAY_DATE[],Attendance!$J445) &gt; 0, VLOOKUP(Attendance!$G445,FINALS_WEEK_WEDNESDAY_PERIOD_SCHEDULE[],2,TRUE),
       VLOOKUP(Attendance!$G445,REGULAR_WEEK_SCHEDULE[[Wednesday]:[Period]],4,TRUE))),
IF(WEEKDAY($J445) = 5,
       IF(COUNTIF(BLOCK_THURSDAY_DATES[],Attendance!$J445) &gt; 0, VLOOKUP(Attendance!$G445,BLOCK_THURSDAY_PERIOD_SCHEDULE[],2,TRUE),
       IF(COUNTIF(FINALS_WEEK_THURSDAY_DATE[],Attendance!$J445) &gt; 0, VLOOKUP(Attendance!$G445,FINALS_WEEK_THURSDAY_PERIOD_SCHEDULE[],2,TRUE),
       VLOOKUP(Attendance!$G445,REGULAR_WEEK_SCHEDULE[[Thursday]:[Period]],3,TRUE))),
IF(WEEKDAY(Attendance!$J445) = 6,
       IF(COUNTIF(FINALS_WEEK_FRIDAY_DATE[],Attendance!$J445) &gt; 0, VLOOKUP(Attendance!$G445,FINALS_WEEK_FRIDAY_PERIOD_SCHEDULE[],2,TRUE),
       VLOOKUP(Attendance!$G445,REGULAR_WEEK_SCHEDULE[[Friday]:[Period]],2,TRUE))))))))))</f>
        <v/>
      </c>
      <c r="J445" s="41" t="str">
        <f t="shared" ca="1" si="23"/>
        <v/>
      </c>
      <c r="K445" s="41" t="str">
        <f>IF($A445 &lt;&gt; "",VLOOKUP($A445,'Student reference sheet'!$A$2:$V$2329, 7,FALSE), "")</f>
        <v/>
      </c>
      <c r="L445" s="30" t="str">
        <f>IF($A445 ="", "", VLOOKUP($A445, 'Student reference sheet'!$A$2:$Z$2603,23,FALSE))</f>
        <v/>
      </c>
      <c r="M445" s="30" t="str">
        <f>IF($A445 ="", "", VLOOKUP($A445, 'Student reference sheet'!$A$2:$Z$2603,24,FALSE))</f>
        <v/>
      </c>
      <c r="N445" s="30" t="str">
        <f>IF($A445 ="", "", VLOOKUP($A445, 'Student reference sheet'!$A$2:$Z$2603,26,FALSE))</f>
        <v/>
      </c>
      <c r="O445" s="30" t="str">
        <f>IF($A445 ="", "", VLOOKUP($A445, 'Student reference sheet'!$A$2:$Z$2603,25,FALSE))</f>
        <v/>
      </c>
      <c r="P445" s="39" t="str">
        <f>IF($A445 = "", "", IF(OR(VLOOKUP($A445,'Student reference sheet'!$A$2:$V$2400,8,FALSE) = "R",  VLOOKUP($A445,'Student reference sheet'!$A$2:$V$2400,8,FALSE) = "L"), "X", ""))</f>
        <v/>
      </c>
      <c r="Q445" s="39" t="str">
        <f>IF($A445 ="", "", VLOOKUP($A445, 'Student reference sheet'!$A$2:$V$2603,22,FALSE))</f>
        <v/>
      </c>
      <c r="R445" s="39" t="str">
        <f>IF($A445 &lt;&gt; "",VLOOKUP($A445,'Student reference sheet'!$A$2:$V$2329, 5,FALSE), "")</f>
        <v/>
      </c>
      <c r="S445" s="39" t="str">
        <f>IF($A445 &lt;&gt; "",VLOOKUP($A445,'Student reference sheet'!$A$2:$V$2329, 6,FALSE), "")</f>
        <v/>
      </c>
      <c r="T445" s="30" t="str">
        <f>IF($A445 = "","",
IF(VLOOKUP($A445,'Student reference sheet'!$A$2:$V$2329, 10,FALSE) = "Y", "Hispanic",
IF(VLOOKUP($A445,'Student reference sheet'!$A$2:$V$2329,11,FALSE) &lt;&gt; "",
IF(VLOOKUP($A445,'Student reference sheet'!$A$2:$V$2329,11,FALSE) = "UNK", "Unknown", VLOOKUP(VALUE(VLOOKUP($A445,'Student reference sheet'!$A$2:$V$2329,11,FALSE)),'Ethnicity Reference'!$A$2:$B$22,2,FALSE)),
IF(VLOOKUP($A445,'Student reference sheet'!$A$2:$V$2329,9,FALSE) &lt;&gt; "", VLOOKUP(VALUE(VLOOKUP($A445,'Student reference sheet'!$A$2:$V$2329,9,FALSE)),'Ethnicity Reference'!$A$2:$B$22,2,FALSE),"Unknown"))))</f>
        <v/>
      </c>
      <c r="U445" s="35"/>
    </row>
    <row r="446" spans="1:21" ht="15.75">
      <c r="A446" s="47"/>
      <c r="B446" s="33"/>
      <c r="C446" s="39" t="str">
        <f>IF($A446 &lt;&gt; "",VLOOKUP($A446,'Student reference sheet'!$A$2:$V$2329, 3,FALSE), "")</f>
        <v/>
      </c>
      <c r="D446" s="39" t="str">
        <f>IF($A446 &lt;&gt; "",VLOOKUP($A446,'Student reference sheet'!$A$2:$V$2329, 2,FALSE), "")</f>
        <v/>
      </c>
      <c r="E446" s="35"/>
      <c r="F446" s="34"/>
      <c r="G446" s="40" t="str">
        <f t="shared" ca="1" si="21"/>
        <v/>
      </c>
      <c r="H446" s="40" t="str">
        <f t="shared" ca="1" si="22"/>
        <v/>
      </c>
      <c r="I446" s="36" t="str">
        <f>IF($A446 = "", "",
IF(COUNTIF(MINIMUM_DAY_DATES[], Attendance!J446) &gt; 0, VLOOKUP(Attendance!$G446,MINIMUM_DAY_PERIOD_SCHEDULE[], 2,TRUE),
IF(COUNTIF(RALLY_DATES[], Attendance!J446) &gt; 0, VLOOKUP(Attendance!$G446,RALLY_PERIOD_SCHEDULE[], 2,TRUE),
IF(WEEKDAY(Attendance!$J446) = 2,
       IF(COUNTIF(FINALS_WEEK_MONDAY_DATE[],Attendance!$J446) &gt; 0, VLOOKUP(Attendance!$G446,FINALS_WEEK_MONDAY_PERIOD_SCHEDULE[],2,TRUE),
       VLOOKUP(Attendance!$G446,REGULAR_WEEK_SCHEDULE[],6,TRUE)),
IF(WEEKDAY($J446) = 3,
       IF(COUNTIF(FINALS_WEEK_TUESDAY_DATE[],Attendance!$J446) &gt; 0, VLOOKUP(Attendance!$G446,FINALS_WEEK_TUESDAY_PERIOD_SCHEDULE[],2,TRUE),
       VLOOKUP(Attendance!$G446,REGULAR_WEEK_SCHEDULE[[Tuesday]:[Period]],5,TRUE)),
IF(WEEKDAY(Attendance!$J446) = 4,
        IF(COUNTIF(BLOCK_WEDNESDAY_DATES[],Attendance!$J446) &gt; 0, VLOOKUP(Attendance!$G446,BLOCK_WEDNESDAY_PERIOD_SCHEDULE[],2,TRUE),
        IF(COUNTIF(FINALS_WEEK_WEDNESDAY_DATE[],Attendance!$J446) &gt; 0, VLOOKUP(Attendance!$G446,FINALS_WEEK_WEDNESDAY_PERIOD_SCHEDULE[],2,TRUE),
       VLOOKUP(Attendance!$G446,REGULAR_WEEK_SCHEDULE[[Wednesday]:[Period]],4,TRUE))),
IF(WEEKDAY($J446) = 5,
       IF(COUNTIF(BLOCK_THURSDAY_DATES[],Attendance!$J446) &gt; 0, VLOOKUP(Attendance!$G446,BLOCK_THURSDAY_PERIOD_SCHEDULE[],2,TRUE),
       IF(COUNTIF(FINALS_WEEK_THURSDAY_DATE[],Attendance!$J446) &gt; 0, VLOOKUP(Attendance!$G446,FINALS_WEEK_THURSDAY_PERIOD_SCHEDULE[],2,TRUE),
       VLOOKUP(Attendance!$G446,REGULAR_WEEK_SCHEDULE[[Thursday]:[Period]],3,TRUE))),
IF(WEEKDAY(Attendance!$J446) = 6,
       IF(COUNTIF(FINALS_WEEK_FRIDAY_DATE[],Attendance!$J446) &gt; 0, VLOOKUP(Attendance!$G446,FINALS_WEEK_FRIDAY_PERIOD_SCHEDULE[],2,TRUE),
       VLOOKUP(Attendance!$G446,REGULAR_WEEK_SCHEDULE[[Friday]:[Period]],2,TRUE))))))))))</f>
        <v/>
      </c>
      <c r="J446" s="41" t="str">
        <f t="shared" ca="1" si="23"/>
        <v/>
      </c>
      <c r="K446" s="41" t="str">
        <f>IF($A446 &lt;&gt; "",VLOOKUP($A446,'Student reference sheet'!$A$2:$V$2329, 7,FALSE), "")</f>
        <v/>
      </c>
      <c r="L446" s="30" t="str">
        <f>IF($A446 ="", "", VLOOKUP($A446, 'Student reference sheet'!$A$2:$Z$2603,23,FALSE))</f>
        <v/>
      </c>
      <c r="M446" s="30" t="str">
        <f>IF($A446 ="", "", VLOOKUP($A446, 'Student reference sheet'!$A$2:$Z$2603,24,FALSE))</f>
        <v/>
      </c>
      <c r="N446" s="30" t="str">
        <f>IF($A446 ="", "", VLOOKUP($A446, 'Student reference sheet'!$A$2:$Z$2603,26,FALSE))</f>
        <v/>
      </c>
      <c r="O446" s="30" t="str">
        <f>IF($A446 ="", "", VLOOKUP($A446, 'Student reference sheet'!$A$2:$Z$2603,25,FALSE))</f>
        <v/>
      </c>
      <c r="P446" s="39" t="str">
        <f>IF($A446 = "", "", IF(OR(VLOOKUP($A446,'Student reference sheet'!$A$2:$V$2400,8,FALSE) = "R",  VLOOKUP($A446,'Student reference sheet'!$A$2:$V$2400,8,FALSE) = "L"), "X", ""))</f>
        <v/>
      </c>
      <c r="Q446" s="39" t="str">
        <f>IF($A446 ="", "", VLOOKUP($A446, 'Student reference sheet'!$A$2:$V$2603,22,FALSE))</f>
        <v/>
      </c>
      <c r="R446" s="39" t="str">
        <f>IF($A446 &lt;&gt; "",VLOOKUP($A446,'Student reference sheet'!$A$2:$V$2329, 5,FALSE), "")</f>
        <v/>
      </c>
      <c r="S446" s="39" t="str">
        <f>IF($A446 &lt;&gt; "",VLOOKUP($A446,'Student reference sheet'!$A$2:$V$2329, 6,FALSE), "")</f>
        <v/>
      </c>
      <c r="T446" s="30" t="str">
        <f>IF($A446 = "","",
IF(VLOOKUP($A446,'Student reference sheet'!$A$2:$V$2329, 10,FALSE) = "Y", "Hispanic",
IF(VLOOKUP($A446,'Student reference sheet'!$A$2:$V$2329,11,FALSE) &lt;&gt; "",
IF(VLOOKUP($A446,'Student reference sheet'!$A$2:$V$2329,11,FALSE) = "UNK", "Unknown", VLOOKUP(VALUE(VLOOKUP($A446,'Student reference sheet'!$A$2:$V$2329,11,FALSE)),'Ethnicity Reference'!$A$2:$B$22,2,FALSE)),
IF(VLOOKUP($A446,'Student reference sheet'!$A$2:$V$2329,9,FALSE) &lt;&gt; "", VLOOKUP(VALUE(VLOOKUP($A446,'Student reference sheet'!$A$2:$V$2329,9,FALSE)),'Ethnicity Reference'!$A$2:$B$22,2,FALSE),"Unknown"))))</f>
        <v/>
      </c>
      <c r="U446" s="35"/>
    </row>
    <row r="447" spans="1:21" ht="15.75">
      <c r="A447" s="47"/>
      <c r="B447" s="33"/>
      <c r="C447" s="39" t="str">
        <f>IF($A447 &lt;&gt; "",VLOOKUP($A447,'Student reference sheet'!$A$2:$V$2329, 3,FALSE), "")</f>
        <v/>
      </c>
      <c r="D447" s="39" t="str">
        <f>IF($A447 &lt;&gt; "",VLOOKUP($A447,'Student reference sheet'!$A$2:$V$2329, 2,FALSE), "")</f>
        <v/>
      </c>
      <c r="E447" s="35"/>
      <c r="F447" s="34"/>
      <c r="G447" s="40" t="str">
        <f t="shared" ca="1" si="21"/>
        <v/>
      </c>
      <c r="H447" s="40" t="str">
        <f t="shared" ca="1" si="22"/>
        <v/>
      </c>
      <c r="I447" s="36" t="str">
        <f>IF($A447 = "", "",
IF(COUNTIF(MINIMUM_DAY_DATES[], Attendance!J447) &gt; 0, VLOOKUP(Attendance!$G447,MINIMUM_DAY_PERIOD_SCHEDULE[], 2,TRUE),
IF(COUNTIF(RALLY_DATES[], Attendance!J447) &gt; 0, VLOOKUP(Attendance!$G447,RALLY_PERIOD_SCHEDULE[], 2,TRUE),
IF(WEEKDAY(Attendance!$J447) = 2,
       IF(COUNTIF(FINALS_WEEK_MONDAY_DATE[],Attendance!$J447) &gt; 0, VLOOKUP(Attendance!$G447,FINALS_WEEK_MONDAY_PERIOD_SCHEDULE[],2,TRUE),
       VLOOKUP(Attendance!$G447,REGULAR_WEEK_SCHEDULE[],6,TRUE)),
IF(WEEKDAY($J447) = 3,
       IF(COUNTIF(FINALS_WEEK_TUESDAY_DATE[],Attendance!$J447) &gt; 0, VLOOKUP(Attendance!$G447,FINALS_WEEK_TUESDAY_PERIOD_SCHEDULE[],2,TRUE),
       VLOOKUP(Attendance!$G447,REGULAR_WEEK_SCHEDULE[[Tuesday]:[Period]],5,TRUE)),
IF(WEEKDAY(Attendance!$J447) = 4,
        IF(COUNTIF(BLOCK_WEDNESDAY_DATES[],Attendance!$J447) &gt; 0, VLOOKUP(Attendance!$G447,BLOCK_WEDNESDAY_PERIOD_SCHEDULE[],2,TRUE),
        IF(COUNTIF(FINALS_WEEK_WEDNESDAY_DATE[],Attendance!$J447) &gt; 0, VLOOKUP(Attendance!$G447,FINALS_WEEK_WEDNESDAY_PERIOD_SCHEDULE[],2,TRUE),
       VLOOKUP(Attendance!$G447,REGULAR_WEEK_SCHEDULE[[Wednesday]:[Period]],4,TRUE))),
IF(WEEKDAY($J447) = 5,
       IF(COUNTIF(BLOCK_THURSDAY_DATES[],Attendance!$J447) &gt; 0, VLOOKUP(Attendance!$G447,BLOCK_THURSDAY_PERIOD_SCHEDULE[],2,TRUE),
       IF(COUNTIF(FINALS_WEEK_THURSDAY_DATE[],Attendance!$J447) &gt; 0, VLOOKUP(Attendance!$G447,FINALS_WEEK_THURSDAY_PERIOD_SCHEDULE[],2,TRUE),
       VLOOKUP(Attendance!$G447,REGULAR_WEEK_SCHEDULE[[Thursday]:[Period]],3,TRUE))),
IF(WEEKDAY(Attendance!$J447) = 6,
       IF(COUNTIF(FINALS_WEEK_FRIDAY_DATE[],Attendance!$J447) &gt; 0, VLOOKUP(Attendance!$G447,FINALS_WEEK_FRIDAY_PERIOD_SCHEDULE[],2,TRUE),
       VLOOKUP(Attendance!$G447,REGULAR_WEEK_SCHEDULE[[Friday]:[Period]],2,TRUE))))))))))</f>
        <v/>
      </c>
      <c r="J447" s="41" t="str">
        <f t="shared" ca="1" si="23"/>
        <v/>
      </c>
      <c r="K447" s="41" t="str">
        <f>IF($A447 &lt;&gt; "",VLOOKUP($A447,'Student reference sheet'!$A$2:$V$2329, 7,FALSE), "")</f>
        <v/>
      </c>
      <c r="L447" s="30" t="str">
        <f>IF($A447 ="", "", VLOOKUP($A447, 'Student reference sheet'!$A$2:$Z$2603,23,FALSE))</f>
        <v/>
      </c>
      <c r="M447" s="30" t="str">
        <f>IF($A447 ="", "", VLOOKUP($A447, 'Student reference sheet'!$A$2:$Z$2603,24,FALSE))</f>
        <v/>
      </c>
      <c r="N447" s="30" t="str">
        <f>IF($A447 ="", "", VLOOKUP($A447, 'Student reference sheet'!$A$2:$Z$2603,26,FALSE))</f>
        <v/>
      </c>
      <c r="O447" s="30" t="str">
        <f>IF($A447 ="", "", VLOOKUP($A447, 'Student reference sheet'!$A$2:$Z$2603,25,FALSE))</f>
        <v/>
      </c>
      <c r="P447" s="39" t="str">
        <f>IF($A447 = "", "", IF(OR(VLOOKUP($A447,'Student reference sheet'!$A$2:$V$2400,8,FALSE) = "R",  VLOOKUP($A447,'Student reference sheet'!$A$2:$V$2400,8,FALSE) = "L"), "X", ""))</f>
        <v/>
      </c>
      <c r="Q447" s="39" t="str">
        <f>IF($A447 ="", "", VLOOKUP($A447, 'Student reference sheet'!$A$2:$V$2603,22,FALSE))</f>
        <v/>
      </c>
      <c r="R447" s="39" t="str">
        <f>IF($A447 &lt;&gt; "",VLOOKUP($A447,'Student reference sheet'!$A$2:$V$2329, 5,FALSE), "")</f>
        <v/>
      </c>
      <c r="S447" s="39" t="str">
        <f>IF($A447 &lt;&gt; "",VLOOKUP($A447,'Student reference sheet'!$A$2:$V$2329, 6,FALSE), "")</f>
        <v/>
      </c>
      <c r="T447" s="30" t="str">
        <f>IF($A447 = "","",
IF(VLOOKUP($A447,'Student reference sheet'!$A$2:$V$2329, 10,FALSE) = "Y", "Hispanic",
IF(VLOOKUP($A447,'Student reference sheet'!$A$2:$V$2329,11,FALSE) &lt;&gt; "",
IF(VLOOKUP($A447,'Student reference sheet'!$A$2:$V$2329,11,FALSE) = "UNK", "Unknown", VLOOKUP(VALUE(VLOOKUP($A447,'Student reference sheet'!$A$2:$V$2329,11,FALSE)),'Ethnicity Reference'!$A$2:$B$22,2,FALSE)),
IF(VLOOKUP($A447,'Student reference sheet'!$A$2:$V$2329,9,FALSE) &lt;&gt; "", VLOOKUP(VALUE(VLOOKUP($A447,'Student reference sheet'!$A$2:$V$2329,9,FALSE)),'Ethnicity Reference'!$A$2:$B$22,2,FALSE),"Unknown"))))</f>
        <v/>
      </c>
      <c r="U447" s="35"/>
    </row>
    <row r="448" spans="1:21" ht="15.75">
      <c r="A448" s="47"/>
      <c r="B448" s="33"/>
      <c r="C448" s="39" t="str">
        <f>IF($A448 &lt;&gt; "",VLOOKUP($A448,'Student reference sheet'!$A$2:$V$2329, 3,FALSE), "")</f>
        <v/>
      </c>
      <c r="D448" s="39" t="str">
        <f>IF($A448 &lt;&gt; "",VLOOKUP($A448,'Student reference sheet'!$A$2:$V$2329, 2,FALSE), "")</f>
        <v/>
      </c>
      <c r="E448" s="35"/>
      <c r="F448" s="34"/>
      <c r="G448" s="40" t="str">
        <f t="shared" ca="1" si="21"/>
        <v/>
      </c>
      <c r="H448" s="40" t="str">
        <f t="shared" ca="1" si="22"/>
        <v/>
      </c>
      <c r="I448" s="36" t="str">
        <f>IF($A448 = "", "",
IF(COUNTIF(MINIMUM_DAY_DATES[], Attendance!J448) &gt; 0, VLOOKUP(Attendance!$G448,MINIMUM_DAY_PERIOD_SCHEDULE[], 2,TRUE),
IF(COUNTIF(RALLY_DATES[], Attendance!J448) &gt; 0, VLOOKUP(Attendance!$G448,RALLY_PERIOD_SCHEDULE[], 2,TRUE),
IF(WEEKDAY(Attendance!$J448) = 2,
       IF(COUNTIF(FINALS_WEEK_MONDAY_DATE[],Attendance!$J448) &gt; 0, VLOOKUP(Attendance!$G448,FINALS_WEEK_MONDAY_PERIOD_SCHEDULE[],2,TRUE),
       VLOOKUP(Attendance!$G448,REGULAR_WEEK_SCHEDULE[],6,TRUE)),
IF(WEEKDAY($J448) = 3,
       IF(COUNTIF(FINALS_WEEK_TUESDAY_DATE[],Attendance!$J448) &gt; 0, VLOOKUP(Attendance!$G448,FINALS_WEEK_TUESDAY_PERIOD_SCHEDULE[],2,TRUE),
       VLOOKUP(Attendance!$G448,REGULAR_WEEK_SCHEDULE[[Tuesday]:[Period]],5,TRUE)),
IF(WEEKDAY(Attendance!$J448) = 4,
        IF(COUNTIF(BLOCK_WEDNESDAY_DATES[],Attendance!$J448) &gt; 0, VLOOKUP(Attendance!$G448,BLOCK_WEDNESDAY_PERIOD_SCHEDULE[],2,TRUE),
        IF(COUNTIF(FINALS_WEEK_WEDNESDAY_DATE[],Attendance!$J448) &gt; 0, VLOOKUP(Attendance!$G448,FINALS_WEEK_WEDNESDAY_PERIOD_SCHEDULE[],2,TRUE),
       VLOOKUP(Attendance!$G448,REGULAR_WEEK_SCHEDULE[[Wednesday]:[Period]],4,TRUE))),
IF(WEEKDAY($J448) = 5,
       IF(COUNTIF(BLOCK_THURSDAY_DATES[],Attendance!$J448) &gt; 0, VLOOKUP(Attendance!$G448,BLOCK_THURSDAY_PERIOD_SCHEDULE[],2,TRUE),
       IF(COUNTIF(FINALS_WEEK_THURSDAY_DATE[],Attendance!$J448) &gt; 0, VLOOKUP(Attendance!$G448,FINALS_WEEK_THURSDAY_PERIOD_SCHEDULE[],2,TRUE),
       VLOOKUP(Attendance!$G448,REGULAR_WEEK_SCHEDULE[[Thursday]:[Period]],3,TRUE))),
IF(WEEKDAY(Attendance!$J448) = 6,
       IF(COUNTIF(FINALS_WEEK_FRIDAY_DATE[],Attendance!$J448) &gt; 0, VLOOKUP(Attendance!$G448,FINALS_WEEK_FRIDAY_PERIOD_SCHEDULE[],2,TRUE),
       VLOOKUP(Attendance!$G448,REGULAR_WEEK_SCHEDULE[[Friday]:[Period]],2,TRUE))))))))))</f>
        <v/>
      </c>
      <c r="J448" s="41" t="str">
        <f t="shared" ca="1" si="23"/>
        <v/>
      </c>
      <c r="K448" s="41" t="str">
        <f>IF($A448 &lt;&gt; "",VLOOKUP($A448,'Student reference sheet'!$A$2:$V$2329, 7,FALSE), "")</f>
        <v/>
      </c>
      <c r="L448" s="30" t="str">
        <f>IF($A448 ="", "", VLOOKUP($A448, 'Student reference sheet'!$A$2:$Z$2603,23,FALSE))</f>
        <v/>
      </c>
      <c r="M448" s="30" t="str">
        <f>IF($A448 ="", "", VLOOKUP($A448, 'Student reference sheet'!$A$2:$Z$2603,24,FALSE))</f>
        <v/>
      </c>
      <c r="N448" s="30" t="str">
        <f>IF($A448 ="", "", VLOOKUP($A448, 'Student reference sheet'!$A$2:$Z$2603,26,FALSE))</f>
        <v/>
      </c>
      <c r="O448" s="30" t="str">
        <f>IF($A448 ="", "", VLOOKUP($A448, 'Student reference sheet'!$A$2:$Z$2603,25,FALSE))</f>
        <v/>
      </c>
      <c r="P448" s="39" t="str">
        <f>IF($A448 = "", "", IF(OR(VLOOKUP($A448,'Student reference sheet'!$A$2:$V$2400,8,FALSE) = "R",  VLOOKUP($A448,'Student reference sheet'!$A$2:$V$2400,8,FALSE) = "L"), "X", ""))</f>
        <v/>
      </c>
      <c r="Q448" s="39" t="str">
        <f>IF($A448 ="", "", VLOOKUP($A448, 'Student reference sheet'!$A$2:$V$2603,22,FALSE))</f>
        <v/>
      </c>
      <c r="R448" s="39" t="str">
        <f>IF($A448 &lt;&gt; "",VLOOKUP($A448,'Student reference sheet'!$A$2:$V$2329, 5,FALSE), "")</f>
        <v/>
      </c>
      <c r="S448" s="39" t="str">
        <f>IF($A448 &lt;&gt; "",VLOOKUP($A448,'Student reference sheet'!$A$2:$V$2329, 6,FALSE), "")</f>
        <v/>
      </c>
      <c r="T448" s="30" t="str">
        <f>IF($A448 = "","",
IF(VLOOKUP($A448,'Student reference sheet'!$A$2:$V$2329, 10,FALSE) = "Y", "Hispanic",
IF(VLOOKUP($A448,'Student reference sheet'!$A$2:$V$2329,11,FALSE) &lt;&gt; "",
IF(VLOOKUP($A448,'Student reference sheet'!$A$2:$V$2329,11,FALSE) = "UNK", "Unknown", VLOOKUP(VALUE(VLOOKUP($A448,'Student reference sheet'!$A$2:$V$2329,11,FALSE)),'Ethnicity Reference'!$A$2:$B$22,2,FALSE)),
IF(VLOOKUP($A448,'Student reference sheet'!$A$2:$V$2329,9,FALSE) &lt;&gt; "", VLOOKUP(VALUE(VLOOKUP($A448,'Student reference sheet'!$A$2:$V$2329,9,FALSE)),'Ethnicity Reference'!$A$2:$B$22,2,FALSE),"Unknown"))))</f>
        <v/>
      </c>
      <c r="U448" s="35"/>
    </row>
    <row r="449" spans="1:21" ht="15.75">
      <c r="A449" s="47"/>
      <c r="B449" s="33"/>
      <c r="C449" s="39" t="str">
        <f>IF($A449 &lt;&gt; "",VLOOKUP($A449,'Student reference sheet'!$A$2:$V$2329, 3,FALSE), "")</f>
        <v/>
      </c>
      <c r="D449" s="39" t="str">
        <f>IF($A449 &lt;&gt; "",VLOOKUP($A449,'Student reference sheet'!$A$2:$V$2329, 2,FALSE), "")</f>
        <v/>
      </c>
      <c r="E449" s="35"/>
      <c r="F449" s="34"/>
      <c r="G449" s="40" t="str">
        <f t="shared" ca="1" si="21"/>
        <v/>
      </c>
      <c r="H449" s="40" t="str">
        <f t="shared" ca="1" si="22"/>
        <v/>
      </c>
      <c r="I449" s="36" t="str">
        <f>IF($A449 = "", "",
IF(COUNTIF(MINIMUM_DAY_DATES[], Attendance!J449) &gt; 0, VLOOKUP(Attendance!$G449,MINIMUM_DAY_PERIOD_SCHEDULE[], 2,TRUE),
IF(COUNTIF(RALLY_DATES[], Attendance!J449) &gt; 0, VLOOKUP(Attendance!$G449,RALLY_PERIOD_SCHEDULE[], 2,TRUE),
IF(WEEKDAY(Attendance!$J449) = 2,
       IF(COUNTIF(FINALS_WEEK_MONDAY_DATE[],Attendance!$J449) &gt; 0, VLOOKUP(Attendance!$G449,FINALS_WEEK_MONDAY_PERIOD_SCHEDULE[],2,TRUE),
       VLOOKUP(Attendance!$G449,REGULAR_WEEK_SCHEDULE[],6,TRUE)),
IF(WEEKDAY($J449) = 3,
       IF(COUNTIF(FINALS_WEEK_TUESDAY_DATE[],Attendance!$J449) &gt; 0, VLOOKUP(Attendance!$G449,FINALS_WEEK_TUESDAY_PERIOD_SCHEDULE[],2,TRUE),
       VLOOKUP(Attendance!$G449,REGULAR_WEEK_SCHEDULE[[Tuesday]:[Period]],5,TRUE)),
IF(WEEKDAY(Attendance!$J449) = 4,
        IF(COUNTIF(BLOCK_WEDNESDAY_DATES[],Attendance!$J449) &gt; 0, VLOOKUP(Attendance!$G449,BLOCK_WEDNESDAY_PERIOD_SCHEDULE[],2,TRUE),
        IF(COUNTIF(FINALS_WEEK_WEDNESDAY_DATE[],Attendance!$J449) &gt; 0, VLOOKUP(Attendance!$G449,FINALS_WEEK_WEDNESDAY_PERIOD_SCHEDULE[],2,TRUE),
       VLOOKUP(Attendance!$G449,REGULAR_WEEK_SCHEDULE[[Wednesday]:[Period]],4,TRUE))),
IF(WEEKDAY($J449) = 5,
       IF(COUNTIF(BLOCK_THURSDAY_DATES[],Attendance!$J449) &gt; 0, VLOOKUP(Attendance!$G449,BLOCK_THURSDAY_PERIOD_SCHEDULE[],2,TRUE),
       IF(COUNTIF(FINALS_WEEK_THURSDAY_DATE[],Attendance!$J449) &gt; 0, VLOOKUP(Attendance!$G449,FINALS_WEEK_THURSDAY_PERIOD_SCHEDULE[],2,TRUE),
       VLOOKUP(Attendance!$G449,REGULAR_WEEK_SCHEDULE[[Thursday]:[Period]],3,TRUE))),
IF(WEEKDAY(Attendance!$J449) = 6,
       IF(COUNTIF(FINALS_WEEK_FRIDAY_DATE[],Attendance!$J449) &gt; 0, VLOOKUP(Attendance!$G449,FINALS_WEEK_FRIDAY_PERIOD_SCHEDULE[],2,TRUE),
       VLOOKUP(Attendance!$G449,REGULAR_WEEK_SCHEDULE[[Friday]:[Period]],2,TRUE))))))))))</f>
        <v/>
      </c>
      <c r="J449" s="41" t="str">
        <f t="shared" ca="1" si="23"/>
        <v/>
      </c>
      <c r="K449" s="41" t="str">
        <f>IF($A449 &lt;&gt; "",VLOOKUP($A449,'Student reference sheet'!$A$2:$V$2329, 7,FALSE), "")</f>
        <v/>
      </c>
      <c r="L449" s="30" t="str">
        <f>IF($A449 ="", "", VLOOKUP($A449, 'Student reference sheet'!$A$2:$Z$2603,23,FALSE))</f>
        <v/>
      </c>
      <c r="M449" s="30" t="str">
        <f>IF($A449 ="", "", VLOOKUP($A449, 'Student reference sheet'!$A$2:$Z$2603,24,FALSE))</f>
        <v/>
      </c>
      <c r="N449" s="30" t="str">
        <f>IF($A449 ="", "", VLOOKUP($A449, 'Student reference sheet'!$A$2:$Z$2603,26,FALSE))</f>
        <v/>
      </c>
      <c r="O449" s="30" t="str">
        <f>IF($A449 ="", "", VLOOKUP($A449, 'Student reference sheet'!$A$2:$Z$2603,25,FALSE))</f>
        <v/>
      </c>
      <c r="P449" s="39" t="str">
        <f>IF($A449 = "", "", IF(OR(VLOOKUP($A449,'Student reference sheet'!$A$2:$V$2400,8,FALSE) = "R",  VLOOKUP($A449,'Student reference sheet'!$A$2:$V$2400,8,FALSE) = "L"), "X", ""))</f>
        <v/>
      </c>
      <c r="Q449" s="39" t="str">
        <f>IF($A449 ="", "", VLOOKUP($A449, 'Student reference sheet'!$A$2:$V$2603,22,FALSE))</f>
        <v/>
      </c>
      <c r="R449" s="39" t="str">
        <f>IF($A449 &lt;&gt; "",VLOOKUP($A449,'Student reference sheet'!$A$2:$V$2329, 5,FALSE), "")</f>
        <v/>
      </c>
      <c r="S449" s="39" t="str">
        <f>IF($A449 &lt;&gt; "",VLOOKUP($A449,'Student reference sheet'!$A$2:$V$2329, 6,FALSE), "")</f>
        <v/>
      </c>
      <c r="T449" s="30" t="str">
        <f>IF($A449 = "","",
IF(VLOOKUP($A449,'Student reference sheet'!$A$2:$V$2329, 10,FALSE) = "Y", "Hispanic",
IF(VLOOKUP($A449,'Student reference sheet'!$A$2:$V$2329,11,FALSE) &lt;&gt; "",
IF(VLOOKUP($A449,'Student reference sheet'!$A$2:$V$2329,11,FALSE) = "UNK", "Unknown", VLOOKUP(VALUE(VLOOKUP($A449,'Student reference sheet'!$A$2:$V$2329,11,FALSE)),'Ethnicity Reference'!$A$2:$B$22,2,FALSE)),
IF(VLOOKUP($A449,'Student reference sheet'!$A$2:$V$2329,9,FALSE) &lt;&gt; "", VLOOKUP(VALUE(VLOOKUP($A449,'Student reference sheet'!$A$2:$V$2329,9,FALSE)),'Ethnicity Reference'!$A$2:$B$22,2,FALSE),"Unknown"))))</f>
        <v/>
      </c>
      <c r="U449" s="35"/>
    </row>
    <row r="450" spans="1:21" ht="15.75">
      <c r="A450" s="47"/>
      <c r="B450" s="33"/>
      <c r="C450" s="39" t="str">
        <f>IF($A450 &lt;&gt; "",VLOOKUP($A450,'Student reference sheet'!$A$2:$V$2329, 3,FALSE), "")</f>
        <v/>
      </c>
      <c r="D450" s="39" t="str">
        <f>IF($A450 &lt;&gt; "",VLOOKUP($A450,'Student reference sheet'!$A$2:$V$2329, 2,FALSE), "")</f>
        <v/>
      </c>
      <c r="E450" s="35"/>
      <c r="F450" s="34"/>
      <c r="G450" s="40" t="str">
        <f t="shared" ca="1" si="21"/>
        <v/>
      </c>
      <c r="H450" s="40" t="str">
        <f t="shared" ca="1" si="22"/>
        <v/>
      </c>
      <c r="I450" s="36" t="str">
        <f>IF($A450 = "", "",
IF(COUNTIF(MINIMUM_DAY_DATES[], Attendance!J450) &gt; 0, VLOOKUP(Attendance!$G450,MINIMUM_DAY_PERIOD_SCHEDULE[], 2,TRUE),
IF(COUNTIF(RALLY_DATES[], Attendance!J450) &gt; 0, VLOOKUP(Attendance!$G450,RALLY_PERIOD_SCHEDULE[], 2,TRUE),
IF(WEEKDAY(Attendance!$J450) = 2,
       IF(COUNTIF(FINALS_WEEK_MONDAY_DATE[],Attendance!$J450) &gt; 0, VLOOKUP(Attendance!$G450,FINALS_WEEK_MONDAY_PERIOD_SCHEDULE[],2,TRUE),
       VLOOKUP(Attendance!$G450,REGULAR_WEEK_SCHEDULE[],6,TRUE)),
IF(WEEKDAY($J450) = 3,
       IF(COUNTIF(FINALS_WEEK_TUESDAY_DATE[],Attendance!$J450) &gt; 0, VLOOKUP(Attendance!$G450,FINALS_WEEK_TUESDAY_PERIOD_SCHEDULE[],2,TRUE),
       VLOOKUP(Attendance!$G450,REGULAR_WEEK_SCHEDULE[[Tuesday]:[Period]],5,TRUE)),
IF(WEEKDAY(Attendance!$J450) = 4,
        IF(COUNTIF(BLOCK_WEDNESDAY_DATES[],Attendance!$J450) &gt; 0, VLOOKUP(Attendance!$G450,BLOCK_WEDNESDAY_PERIOD_SCHEDULE[],2,TRUE),
        IF(COUNTIF(FINALS_WEEK_WEDNESDAY_DATE[],Attendance!$J450) &gt; 0, VLOOKUP(Attendance!$G450,FINALS_WEEK_WEDNESDAY_PERIOD_SCHEDULE[],2,TRUE),
       VLOOKUP(Attendance!$G450,REGULAR_WEEK_SCHEDULE[[Wednesday]:[Period]],4,TRUE))),
IF(WEEKDAY($J450) = 5,
       IF(COUNTIF(BLOCK_THURSDAY_DATES[],Attendance!$J450) &gt; 0, VLOOKUP(Attendance!$G450,BLOCK_THURSDAY_PERIOD_SCHEDULE[],2,TRUE),
       IF(COUNTIF(FINALS_WEEK_THURSDAY_DATE[],Attendance!$J450) &gt; 0, VLOOKUP(Attendance!$G450,FINALS_WEEK_THURSDAY_PERIOD_SCHEDULE[],2,TRUE),
       VLOOKUP(Attendance!$G450,REGULAR_WEEK_SCHEDULE[[Thursday]:[Period]],3,TRUE))),
IF(WEEKDAY(Attendance!$J450) = 6,
       IF(COUNTIF(FINALS_WEEK_FRIDAY_DATE[],Attendance!$J450) &gt; 0, VLOOKUP(Attendance!$G450,FINALS_WEEK_FRIDAY_PERIOD_SCHEDULE[],2,TRUE),
       VLOOKUP(Attendance!$G450,REGULAR_WEEK_SCHEDULE[[Friday]:[Period]],2,TRUE))))))))))</f>
        <v/>
      </c>
      <c r="J450" s="41" t="str">
        <f t="shared" ca="1" si="23"/>
        <v/>
      </c>
      <c r="K450" s="41" t="str">
        <f>IF($A450 &lt;&gt; "",VLOOKUP($A450,'Student reference sheet'!$A$2:$V$2329, 7,FALSE), "")</f>
        <v/>
      </c>
      <c r="L450" s="30" t="str">
        <f>IF($A450 ="", "", VLOOKUP($A450, 'Student reference sheet'!$A$2:$Z$2603,23,FALSE))</f>
        <v/>
      </c>
      <c r="M450" s="30" t="str">
        <f>IF($A450 ="", "", VLOOKUP($A450, 'Student reference sheet'!$A$2:$Z$2603,24,FALSE))</f>
        <v/>
      </c>
      <c r="N450" s="30" t="str">
        <f>IF($A450 ="", "", VLOOKUP($A450, 'Student reference sheet'!$A$2:$Z$2603,26,FALSE))</f>
        <v/>
      </c>
      <c r="O450" s="30" t="str">
        <f>IF($A450 ="", "", VLOOKUP($A450, 'Student reference sheet'!$A$2:$Z$2603,25,FALSE))</f>
        <v/>
      </c>
      <c r="P450" s="39" t="str">
        <f>IF($A450 = "", "", IF(OR(VLOOKUP($A450,'Student reference sheet'!$A$2:$V$2400,8,FALSE) = "R",  VLOOKUP($A450,'Student reference sheet'!$A$2:$V$2400,8,FALSE) = "L"), "X", ""))</f>
        <v/>
      </c>
      <c r="Q450" s="39" t="str">
        <f>IF($A450 ="", "", VLOOKUP($A450, 'Student reference sheet'!$A$2:$V$2603,22,FALSE))</f>
        <v/>
      </c>
      <c r="R450" s="39" t="str">
        <f>IF($A450 &lt;&gt; "",VLOOKUP($A450,'Student reference sheet'!$A$2:$V$2329, 5,FALSE), "")</f>
        <v/>
      </c>
      <c r="S450" s="39" t="str">
        <f>IF($A450 &lt;&gt; "",VLOOKUP($A450,'Student reference sheet'!$A$2:$V$2329, 6,FALSE), "")</f>
        <v/>
      </c>
      <c r="T450" s="30" t="str">
        <f>IF($A450 = "","",
IF(VLOOKUP($A450,'Student reference sheet'!$A$2:$V$2329, 10,FALSE) = "Y", "Hispanic",
IF(VLOOKUP($A450,'Student reference sheet'!$A$2:$V$2329,11,FALSE) &lt;&gt; "",
IF(VLOOKUP($A450,'Student reference sheet'!$A$2:$V$2329,11,FALSE) = "UNK", "Unknown", VLOOKUP(VALUE(VLOOKUP($A450,'Student reference sheet'!$A$2:$V$2329,11,FALSE)),'Ethnicity Reference'!$A$2:$B$22,2,FALSE)),
IF(VLOOKUP($A450,'Student reference sheet'!$A$2:$V$2329,9,FALSE) &lt;&gt; "", VLOOKUP(VALUE(VLOOKUP($A450,'Student reference sheet'!$A$2:$V$2329,9,FALSE)),'Ethnicity Reference'!$A$2:$B$22,2,FALSE),"Unknown"))))</f>
        <v/>
      </c>
      <c r="U450" s="35"/>
    </row>
    <row r="451" spans="1:21" ht="15.75">
      <c r="A451" s="47"/>
      <c r="B451" s="33"/>
      <c r="C451" s="39" t="str">
        <f>IF($A451 &lt;&gt; "",VLOOKUP($A451,'Student reference sheet'!$A$2:$V$2329, 3,FALSE), "")</f>
        <v/>
      </c>
      <c r="D451" s="39" t="str">
        <f>IF($A451 &lt;&gt; "",VLOOKUP($A451,'Student reference sheet'!$A$2:$V$2329, 2,FALSE), "")</f>
        <v/>
      </c>
      <c r="E451" s="35"/>
      <c r="F451" s="34"/>
      <c r="G451" s="40" t="str">
        <f t="shared" ca="1" si="21"/>
        <v/>
      </c>
      <c r="H451" s="40" t="str">
        <f t="shared" ca="1" si="22"/>
        <v/>
      </c>
      <c r="I451" s="36" t="str">
        <f>IF($A451 = "", "",
IF(COUNTIF(MINIMUM_DAY_DATES[], Attendance!J451) &gt; 0, VLOOKUP(Attendance!$G451,MINIMUM_DAY_PERIOD_SCHEDULE[], 2,TRUE),
IF(COUNTIF(RALLY_DATES[], Attendance!J451) &gt; 0, VLOOKUP(Attendance!$G451,RALLY_PERIOD_SCHEDULE[], 2,TRUE),
IF(WEEKDAY(Attendance!$J451) = 2,
       IF(COUNTIF(FINALS_WEEK_MONDAY_DATE[],Attendance!$J451) &gt; 0, VLOOKUP(Attendance!$G451,FINALS_WEEK_MONDAY_PERIOD_SCHEDULE[],2,TRUE),
       VLOOKUP(Attendance!$G451,REGULAR_WEEK_SCHEDULE[],6,TRUE)),
IF(WEEKDAY($J451) = 3,
       IF(COUNTIF(FINALS_WEEK_TUESDAY_DATE[],Attendance!$J451) &gt; 0, VLOOKUP(Attendance!$G451,FINALS_WEEK_TUESDAY_PERIOD_SCHEDULE[],2,TRUE),
       VLOOKUP(Attendance!$G451,REGULAR_WEEK_SCHEDULE[[Tuesday]:[Period]],5,TRUE)),
IF(WEEKDAY(Attendance!$J451) = 4,
        IF(COUNTIF(BLOCK_WEDNESDAY_DATES[],Attendance!$J451) &gt; 0, VLOOKUP(Attendance!$G451,BLOCK_WEDNESDAY_PERIOD_SCHEDULE[],2,TRUE),
        IF(COUNTIF(FINALS_WEEK_WEDNESDAY_DATE[],Attendance!$J451) &gt; 0, VLOOKUP(Attendance!$G451,FINALS_WEEK_WEDNESDAY_PERIOD_SCHEDULE[],2,TRUE),
       VLOOKUP(Attendance!$G451,REGULAR_WEEK_SCHEDULE[[Wednesday]:[Period]],4,TRUE))),
IF(WEEKDAY($J451) = 5,
       IF(COUNTIF(BLOCK_THURSDAY_DATES[],Attendance!$J451) &gt; 0, VLOOKUP(Attendance!$G451,BLOCK_THURSDAY_PERIOD_SCHEDULE[],2,TRUE),
       IF(COUNTIF(FINALS_WEEK_THURSDAY_DATE[],Attendance!$J451) &gt; 0, VLOOKUP(Attendance!$G451,FINALS_WEEK_THURSDAY_PERIOD_SCHEDULE[],2,TRUE),
       VLOOKUP(Attendance!$G451,REGULAR_WEEK_SCHEDULE[[Thursday]:[Period]],3,TRUE))),
IF(WEEKDAY(Attendance!$J451) = 6,
       IF(COUNTIF(FINALS_WEEK_FRIDAY_DATE[],Attendance!$J451) &gt; 0, VLOOKUP(Attendance!$G451,FINALS_WEEK_FRIDAY_PERIOD_SCHEDULE[],2,TRUE),
       VLOOKUP(Attendance!$G451,REGULAR_WEEK_SCHEDULE[[Friday]:[Period]],2,TRUE))))))))))</f>
        <v/>
      </c>
      <c r="J451" s="41" t="str">
        <f t="shared" ca="1" si="23"/>
        <v/>
      </c>
      <c r="K451" s="41" t="str">
        <f>IF($A451 &lt;&gt; "",VLOOKUP($A451,'Student reference sheet'!$A$2:$V$2329, 7,FALSE), "")</f>
        <v/>
      </c>
      <c r="L451" s="30" t="str">
        <f>IF($A451 ="", "", VLOOKUP($A451, 'Student reference sheet'!$A$2:$Z$2603,23,FALSE))</f>
        <v/>
      </c>
      <c r="M451" s="30" t="str">
        <f>IF($A451 ="", "", VLOOKUP($A451, 'Student reference sheet'!$A$2:$Z$2603,24,FALSE))</f>
        <v/>
      </c>
      <c r="N451" s="30" t="str">
        <f>IF($A451 ="", "", VLOOKUP($A451, 'Student reference sheet'!$A$2:$Z$2603,26,FALSE))</f>
        <v/>
      </c>
      <c r="O451" s="30" t="str">
        <f>IF($A451 ="", "", VLOOKUP($A451, 'Student reference sheet'!$A$2:$Z$2603,25,FALSE))</f>
        <v/>
      </c>
      <c r="P451" s="39" t="str">
        <f>IF($A451 = "", "", IF(OR(VLOOKUP($A451,'Student reference sheet'!$A$2:$V$2400,8,FALSE) = "R",  VLOOKUP($A451,'Student reference sheet'!$A$2:$V$2400,8,FALSE) = "L"), "X", ""))</f>
        <v/>
      </c>
      <c r="Q451" s="39" t="str">
        <f>IF($A451 ="", "", VLOOKUP($A451, 'Student reference sheet'!$A$2:$V$2603,22,FALSE))</f>
        <v/>
      </c>
      <c r="R451" s="39" t="str">
        <f>IF($A451 &lt;&gt; "",VLOOKUP($A451,'Student reference sheet'!$A$2:$V$2329, 5,FALSE), "")</f>
        <v/>
      </c>
      <c r="S451" s="39" t="str">
        <f>IF($A451 &lt;&gt; "",VLOOKUP($A451,'Student reference sheet'!$A$2:$V$2329, 6,FALSE), "")</f>
        <v/>
      </c>
      <c r="T451" s="30" t="str">
        <f>IF($A451 = "","",
IF(VLOOKUP($A451,'Student reference sheet'!$A$2:$V$2329, 10,FALSE) = "Y", "Hispanic",
IF(VLOOKUP($A451,'Student reference sheet'!$A$2:$V$2329,11,FALSE) &lt;&gt; "",
IF(VLOOKUP($A451,'Student reference sheet'!$A$2:$V$2329,11,FALSE) = "UNK", "Unknown", VLOOKUP(VALUE(VLOOKUP($A451,'Student reference sheet'!$A$2:$V$2329,11,FALSE)),'Ethnicity Reference'!$A$2:$B$22,2,FALSE)),
IF(VLOOKUP($A451,'Student reference sheet'!$A$2:$V$2329,9,FALSE) &lt;&gt; "", VLOOKUP(VALUE(VLOOKUP($A451,'Student reference sheet'!$A$2:$V$2329,9,FALSE)),'Ethnicity Reference'!$A$2:$B$22,2,FALSE),"Unknown"))))</f>
        <v/>
      </c>
      <c r="U451" s="35"/>
    </row>
    <row r="452" spans="1:21" ht="15.75">
      <c r="A452" s="47"/>
      <c r="B452" s="33"/>
      <c r="C452" s="39" t="str">
        <f>IF($A452 &lt;&gt; "",VLOOKUP($A452,'Student reference sheet'!$A$2:$V$2329, 3,FALSE), "")</f>
        <v/>
      </c>
      <c r="D452" s="39" t="str">
        <f>IF($A452 &lt;&gt; "",VLOOKUP($A452,'Student reference sheet'!$A$2:$V$2329, 2,FALSE), "")</f>
        <v/>
      </c>
      <c r="E452" s="35"/>
      <c r="F452" s="34"/>
      <c r="G452" s="40" t="str">
        <f t="shared" ca="1" si="21"/>
        <v/>
      </c>
      <c r="H452" s="40" t="str">
        <f t="shared" ca="1" si="22"/>
        <v/>
      </c>
      <c r="I452" s="36" t="str">
        <f>IF($A452 = "", "",
IF(COUNTIF(MINIMUM_DAY_DATES[], Attendance!J452) &gt; 0, VLOOKUP(Attendance!$G452,MINIMUM_DAY_PERIOD_SCHEDULE[], 2,TRUE),
IF(COUNTIF(RALLY_DATES[], Attendance!J452) &gt; 0, VLOOKUP(Attendance!$G452,RALLY_PERIOD_SCHEDULE[], 2,TRUE),
IF(WEEKDAY(Attendance!$J452) = 2,
       IF(COUNTIF(FINALS_WEEK_MONDAY_DATE[],Attendance!$J452) &gt; 0, VLOOKUP(Attendance!$G452,FINALS_WEEK_MONDAY_PERIOD_SCHEDULE[],2,TRUE),
       VLOOKUP(Attendance!$G452,REGULAR_WEEK_SCHEDULE[],6,TRUE)),
IF(WEEKDAY($J452) = 3,
       IF(COUNTIF(FINALS_WEEK_TUESDAY_DATE[],Attendance!$J452) &gt; 0, VLOOKUP(Attendance!$G452,FINALS_WEEK_TUESDAY_PERIOD_SCHEDULE[],2,TRUE),
       VLOOKUP(Attendance!$G452,REGULAR_WEEK_SCHEDULE[[Tuesday]:[Period]],5,TRUE)),
IF(WEEKDAY(Attendance!$J452) = 4,
        IF(COUNTIF(BLOCK_WEDNESDAY_DATES[],Attendance!$J452) &gt; 0, VLOOKUP(Attendance!$G452,BLOCK_WEDNESDAY_PERIOD_SCHEDULE[],2,TRUE),
        IF(COUNTIF(FINALS_WEEK_WEDNESDAY_DATE[],Attendance!$J452) &gt; 0, VLOOKUP(Attendance!$G452,FINALS_WEEK_WEDNESDAY_PERIOD_SCHEDULE[],2,TRUE),
       VLOOKUP(Attendance!$G452,REGULAR_WEEK_SCHEDULE[[Wednesday]:[Period]],4,TRUE))),
IF(WEEKDAY($J452) = 5,
       IF(COUNTIF(BLOCK_THURSDAY_DATES[],Attendance!$J452) &gt; 0, VLOOKUP(Attendance!$G452,BLOCK_THURSDAY_PERIOD_SCHEDULE[],2,TRUE),
       IF(COUNTIF(FINALS_WEEK_THURSDAY_DATE[],Attendance!$J452) &gt; 0, VLOOKUP(Attendance!$G452,FINALS_WEEK_THURSDAY_PERIOD_SCHEDULE[],2,TRUE),
       VLOOKUP(Attendance!$G452,REGULAR_WEEK_SCHEDULE[[Thursday]:[Period]],3,TRUE))),
IF(WEEKDAY(Attendance!$J452) = 6,
       IF(COUNTIF(FINALS_WEEK_FRIDAY_DATE[],Attendance!$J452) &gt; 0, VLOOKUP(Attendance!$G452,FINALS_WEEK_FRIDAY_PERIOD_SCHEDULE[],2,TRUE),
       VLOOKUP(Attendance!$G452,REGULAR_WEEK_SCHEDULE[[Friday]:[Period]],2,TRUE))))))))))</f>
        <v/>
      </c>
      <c r="J452" s="41" t="str">
        <f t="shared" ca="1" si="23"/>
        <v/>
      </c>
      <c r="K452" s="41" t="str">
        <f>IF($A452 &lt;&gt; "",VLOOKUP($A452,'Student reference sheet'!$A$2:$V$2329, 7,FALSE), "")</f>
        <v/>
      </c>
      <c r="L452" s="30" t="str">
        <f>IF($A452 ="", "", VLOOKUP($A452, 'Student reference sheet'!$A$2:$Z$2603,23,FALSE))</f>
        <v/>
      </c>
      <c r="M452" s="30" t="str">
        <f>IF($A452 ="", "", VLOOKUP($A452, 'Student reference sheet'!$A$2:$Z$2603,24,FALSE))</f>
        <v/>
      </c>
      <c r="N452" s="30" t="str">
        <f>IF($A452 ="", "", VLOOKUP($A452, 'Student reference sheet'!$A$2:$Z$2603,26,FALSE))</f>
        <v/>
      </c>
      <c r="O452" s="30" t="str">
        <f>IF($A452 ="", "", VLOOKUP($A452, 'Student reference sheet'!$A$2:$Z$2603,25,FALSE))</f>
        <v/>
      </c>
      <c r="P452" s="39" t="str">
        <f>IF($A452 = "", "", IF(OR(VLOOKUP($A452,'Student reference sheet'!$A$2:$V$2400,8,FALSE) = "R",  VLOOKUP($A452,'Student reference sheet'!$A$2:$V$2400,8,FALSE) = "L"), "X", ""))</f>
        <v/>
      </c>
      <c r="Q452" s="39" t="str">
        <f>IF($A452 ="", "", VLOOKUP($A452, 'Student reference sheet'!$A$2:$V$2603,22,FALSE))</f>
        <v/>
      </c>
      <c r="R452" s="39" t="str">
        <f>IF($A452 &lt;&gt; "",VLOOKUP($A452,'Student reference sheet'!$A$2:$V$2329, 5,FALSE), "")</f>
        <v/>
      </c>
      <c r="S452" s="39" t="str">
        <f>IF($A452 &lt;&gt; "",VLOOKUP($A452,'Student reference sheet'!$A$2:$V$2329, 6,FALSE), "")</f>
        <v/>
      </c>
      <c r="T452" s="30" t="str">
        <f>IF($A452 = "","",
IF(VLOOKUP($A452,'Student reference sheet'!$A$2:$V$2329, 10,FALSE) = "Y", "Hispanic",
IF(VLOOKUP($A452,'Student reference sheet'!$A$2:$V$2329,11,FALSE) &lt;&gt; "",
IF(VLOOKUP($A452,'Student reference sheet'!$A$2:$V$2329,11,FALSE) = "UNK", "Unknown", VLOOKUP(VALUE(VLOOKUP($A452,'Student reference sheet'!$A$2:$V$2329,11,FALSE)),'Ethnicity Reference'!$A$2:$B$22,2,FALSE)),
IF(VLOOKUP($A452,'Student reference sheet'!$A$2:$V$2329,9,FALSE) &lt;&gt; "", VLOOKUP(VALUE(VLOOKUP($A452,'Student reference sheet'!$A$2:$V$2329,9,FALSE)),'Ethnicity Reference'!$A$2:$B$22,2,FALSE),"Unknown"))))</f>
        <v/>
      </c>
      <c r="U452" s="35"/>
    </row>
    <row r="453" spans="1:21" ht="15.75">
      <c r="A453" s="47"/>
      <c r="B453" s="33"/>
      <c r="C453" s="39" t="str">
        <f>IF($A453 &lt;&gt; "",VLOOKUP($A453,'Student reference sheet'!$A$2:$V$2329, 3,FALSE), "")</f>
        <v/>
      </c>
      <c r="D453" s="39" t="str">
        <f>IF($A453 &lt;&gt; "",VLOOKUP($A453,'Student reference sheet'!$A$2:$V$2329, 2,FALSE), "")</f>
        <v/>
      </c>
      <c r="E453" s="35"/>
      <c r="F453" s="34"/>
      <c r="G453" s="40" t="str">
        <f t="shared" ca="1" si="21"/>
        <v/>
      </c>
      <c r="H453" s="40" t="str">
        <f t="shared" ca="1" si="22"/>
        <v/>
      </c>
      <c r="I453" s="36" t="str">
        <f>IF($A453 = "", "",
IF(COUNTIF(MINIMUM_DAY_DATES[], Attendance!J453) &gt; 0, VLOOKUP(Attendance!$G453,MINIMUM_DAY_PERIOD_SCHEDULE[], 2,TRUE),
IF(COUNTIF(RALLY_DATES[], Attendance!J453) &gt; 0, VLOOKUP(Attendance!$G453,RALLY_PERIOD_SCHEDULE[], 2,TRUE),
IF(WEEKDAY(Attendance!$J453) = 2,
       IF(COUNTIF(FINALS_WEEK_MONDAY_DATE[],Attendance!$J453) &gt; 0, VLOOKUP(Attendance!$G453,FINALS_WEEK_MONDAY_PERIOD_SCHEDULE[],2,TRUE),
       VLOOKUP(Attendance!$G453,REGULAR_WEEK_SCHEDULE[],6,TRUE)),
IF(WEEKDAY($J453) = 3,
       IF(COUNTIF(FINALS_WEEK_TUESDAY_DATE[],Attendance!$J453) &gt; 0, VLOOKUP(Attendance!$G453,FINALS_WEEK_TUESDAY_PERIOD_SCHEDULE[],2,TRUE),
       VLOOKUP(Attendance!$G453,REGULAR_WEEK_SCHEDULE[[Tuesday]:[Period]],5,TRUE)),
IF(WEEKDAY(Attendance!$J453) = 4,
        IF(COUNTIF(BLOCK_WEDNESDAY_DATES[],Attendance!$J453) &gt; 0, VLOOKUP(Attendance!$G453,BLOCK_WEDNESDAY_PERIOD_SCHEDULE[],2,TRUE),
        IF(COUNTIF(FINALS_WEEK_WEDNESDAY_DATE[],Attendance!$J453) &gt; 0, VLOOKUP(Attendance!$G453,FINALS_WEEK_WEDNESDAY_PERIOD_SCHEDULE[],2,TRUE),
       VLOOKUP(Attendance!$G453,REGULAR_WEEK_SCHEDULE[[Wednesday]:[Period]],4,TRUE))),
IF(WEEKDAY($J453) = 5,
       IF(COUNTIF(BLOCK_THURSDAY_DATES[],Attendance!$J453) &gt; 0, VLOOKUP(Attendance!$G453,BLOCK_THURSDAY_PERIOD_SCHEDULE[],2,TRUE),
       IF(COUNTIF(FINALS_WEEK_THURSDAY_DATE[],Attendance!$J453) &gt; 0, VLOOKUP(Attendance!$G453,FINALS_WEEK_THURSDAY_PERIOD_SCHEDULE[],2,TRUE),
       VLOOKUP(Attendance!$G453,REGULAR_WEEK_SCHEDULE[[Thursday]:[Period]],3,TRUE))),
IF(WEEKDAY(Attendance!$J453) = 6,
       IF(COUNTIF(FINALS_WEEK_FRIDAY_DATE[],Attendance!$J453) &gt; 0, VLOOKUP(Attendance!$G453,FINALS_WEEK_FRIDAY_PERIOD_SCHEDULE[],2,TRUE),
       VLOOKUP(Attendance!$G453,REGULAR_WEEK_SCHEDULE[[Friday]:[Period]],2,TRUE))))))))))</f>
        <v/>
      </c>
      <c r="J453" s="41" t="str">
        <f t="shared" ca="1" si="23"/>
        <v/>
      </c>
      <c r="K453" s="41" t="str">
        <f>IF($A453 &lt;&gt; "",VLOOKUP($A453,'Student reference sheet'!$A$2:$V$2329, 7,FALSE), "")</f>
        <v/>
      </c>
      <c r="L453" s="30" t="str">
        <f>IF($A453 ="", "", VLOOKUP($A453, 'Student reference sheet'!$A$2:$Z$2603,23,FALSE))</f>
        <v/>
      </c>
      <c r="M453" s="30" t="str">
        <f>IF($A453 ="", "", VLOOKUP($A453, 'Student reference sheet'!$A$2:$Z$2603,24,FALSE))</f>
        <v/>
      </c>
      <c r="N453" s="30" t="str">
        <f>IF($A453 ="", "", VLOOKUP($A453, 'Student reference sheet'!$A$2:$Z$2603,26,FALSE))</f>
        <v/>
      </c>
      <c r="O453" s="30" t="str">
        <f>IF($A453 ="", "", VLOOKUP($A453, 'Student reference sheet'!$A$2:$Z$2603,25,FALSE))</f>
        <v/>
      </c>
      <c r="P453" s="39" t="str">
        <f>IF($A453 = "", "", IF(OR(VLOOKUP($A453,'Student reference sheet'!$A$2:$V$2400,8,FALSE) = "R",  VLOOKUP($A453,'Student reference sheet'!$A$2:$V$2400,8,FALSE) = "L"), "X", ""))</f>
        <v/>
      </c>
      <c r="Q453" s="39" t="str">
        <f>IF($A453 ="", "", VLOOKUP($A453, 'Student reference sheet'!$A$2:$V$2603,22,FALSE))</f>
        <v/>
      </c>
      <c r="R453" s="39" t="str">
        <f>IF($A453 &lt;&gt; "",VLOOKUP($A453,'Student reference sheet'!$A$2:$V$2329, 5,FALSE), "")</f>
        <v/>
      </c>
      <c r="S453" s="39" t="str">
        <f>IF($A453 &lt;&gt; "",VLOOKUP($A453,'Student reference sheet'!$A$2:$V$2329, 6,FALSE), "")</f>
        <v/>
      </c>
      <c r="T453" s="30" t="str">
        <f>IF($A453 = "","",
IF(VLOOKUP($A453,'Student reference sheet'!$A$2:$V$2329, 10,FALSE) = "Y", "Hispanic",
IF(VLOOKUP($A453,'Student reference sheet'!$A$2:$V$2329,11,FALSE) &lt;&gt; "",
IF(VLOOKUP($A453,'Student reference sheet'!$A$2:$V$2329,11,FALSE) = "UNK", "Unknown", VLOOKUP(VALUE(VLOOKUP($A453,'Student reference sheet'!$A$2:$V$2329,11,FALSE)),'Ethnicity Reference'!$A$2:$B$22,2,FALSE)),
IF(VLOOKUP($A453,'Student reference sheet'!$A$2:$V$2329,9,FALSE) &lt;&gt; "", VLOOKUP(VALUE(VLOOKUP($A453,'Student reference sheet'!$A$2:$V$2329,9,FALSE)),'Ethnicity Reference'!$A$2:$B$22,2,FALSE),"Unknown"))))</f>
        <v/>
      </c>
      <c r="U453" s="35"/>
    </row>
    <row r="454" spans="1:21" ht="15.75">
      <c r="A454" s="47"/>
      <c r="B454" s="33"/>
      <c r="C454" s="39" t="str">
        <f>IF($A454 &lt;&gt; "",VLOOKUP($A454,'Student reference sheet'!$A$2:$V$2329, 3,FALSE), "")</f>
        <v/>
      </c>
      <c r="D454" s="39" t="str">
        <f>IF($A454 &lt;&gt; "",VLOOKUP($A454,'Student reference sheet'!$A$2:$V$2329, 2,FALSE), "")</f>
        <v/>
      </c>
      <c r="E454" s="35"/>
      <c r="F454" s="34"/>
      <c r="G454" s="40" t="str">
        <f t="shared" ca="1" si="21"/>
        <v/>
      </c>
      <c r="H454" s="40" t="str">
        <f t="shared" ca="1" si="22"/>
        <v/>
      </c>
      <c r="I454" s="36" t="str">
        <f>IF($A454 = "", "",
IF(COUNTIF(MINIMUM_DAY_DATES[], Attendance!J454) &gt; 0, VLOOKUP(Attendance!$G454,MINIMUM_DAY_PERIOD_SCHEDULE[], 2,TRUE),
IF(COUNTIF(RALLY_DATES[], Attendance!J454) &gt; 0, VLOOKUP(Attendance!$G454,RALLY_PERIOD_SCHEDULE[], 2,TRUE),
IF(WEEKDAY(Attendance!$J454) = 2,
       IF(COUNTIF(FINALS_WEEK_MONDAY_DATE[],Attendance!$J454) &gt; 0, VLOOKUP(Attendance!$G454,FINALS_WEEK_MONDAY_PERIOD_SCHEDULE[],2,TRUE),
       VLOOKUP(Attendance!$G454,REGULAR_WEEK_SCHEDULE[],6,TRUE)),
IF(WEEKDAY($J454) = 3,
       IF(COUNTIF(FINALS_WEEK_TUESDAY_DATE[],Attendance!$J454) &gt; 0, VLOOKUP(Attendance!$G454,FINALS_WEEK_TUESDAY_PERIOD_SCHEDULE[],2,TRUE),
       VLOOKUP(Attendance!$G454,REGULAR_WEEK_SCHEDULE[[Tuesday]:[Period]],5,TRUE)),
IF(WEEKDAY(Attendance!$J454) = 4,
        IF(COUNTIF(BLOCK_WEDNESDAY_DATES[],Attendance!$J454) &gt; 0, VLOOKUP(Attendance!$G454,BLOCK_WEDNESDAY_PERIOD_SCHEDULE[],2,TRUE),
        IF(COUNTIF(FINALS_WEEK_WEDNESDAY_DATE[],Attendance!$J454) &gt; 0, VLOOKUP(Attendance!$G454,FINALS_WEEK_WEDNESDAY_PERIOD_SCHEDULE[],2,TRUE),
       VLOOKUP(Attendance!$G454,REGULAR_WEEK_SCHEDULE[[Wednesday]:[Period]],4,TRUE))),
IF(WEEKDAY($J454) = 5,
       IF(COUNTIF(BLOCK_THURSDAY_DATES[],Attendance!$J454) &gt; 0, VLOOKUP(Attendance!$G454,BLOCK_THURSDAY_PERIOD_SCHEDULE[],2,TRUE),
       IF(COUNTIF(FINALS_WEEK_THURSDAY_DATE[],Attendance!$J454) &gt; 0, VLOOKUP(Attendance!$G454,FINALS_WEEK_THURSDAY_PERIOD_SCHEDULE[],2,TRUE),
       VLOOKUP(Attendance!$G454,REGULAR_WEEK_SCHEDULE[[Thursday]:[Period]],3,TRUE))),
IF(WEEKDAY(Attendance!$J454) = 6,
       IF(COUNTIF(FINALS_WEEK_FRIDAY_DATE[],Attendance!$J454) &gt; 0, VLOOKUP(Attendance!$G454,FINALS_WEEK_FRIDAY_PERIOD_SCHEDULE[],2,TRUE),
       VLOOKUP(Attendance!$G454,REGULAR_WEEK_SCHEDULE[[Friday]:[Period]],2,TRUE))))))))))</f>
        <v/>
      </c>
      <c r="J454" s="41" t="str">
        <f t="shared" ca="1" si="23"/>
        <v/>
      </c>
      <c r="K454" s="41" t="str">
        <f>IF($A454 &lt;&gt; "",VLOOKUP($A454,'Student reference sheet'!$A$2:$V$2329, 7,FALSE), "")</f>
        <v/>
      </c>
      <c r="L454" s="30" t="str">
        <f>IF($A454 ="", "", VLOOKUP($A454, 'Student reference sheet'!$A$2:$Z$2603,23,FALSE))</f>
        <v/>
      </c>
      <c r="M454" s="30" t="str">
        <f>IF($A454 ="", "", VLOOKUP($A454, 'Student reference sheet'!$A$2:$Z$2603,24,FALSE))</f>
        <v/>
      </c>
      <c r="N454" s="30" t="str">
        <f>IF($A454 ="", "", VLOOKUP($A454, 'Student reference sheet'!$A$2:$Z$2603,26,FALSE))</f>
        <v/>
      </c>
      <c r="O454" s="30" t="str">
        <f>IF($A454 ="", "", VLOOKUP($A454, 'Student reference sheet'!$A$2:$Z$2603,25,FALSE))</f>
        <v/>
      </c>
      <c r="P454" s="39" t="str">
        <f>IF($A454 = "", "", IF(OR(VLOOKUP($A454,'Student reference sheet'!$A$2:$V$2400,8,FALSE) = "R",  VLOOKUP($A454,'Student reference sheet'!$A$2:$V$2400,8,FALSE) = "L"), "X", ""))</f>
        <v/>
      </c>
      <c r="Q454" s="39" t="str">
        <f>IF($A454 ="", "", VLOOKUP($A454, 'Student reference sheet'!$A$2:$V$2603,22,FALSE))</f>
        <v/>
      </c>
      <c r="R454" s="39" t="str">
        <f>IF($A454 &lt;&gt; "",VLOOKUP($A454,'Student reference sheet'!$A$2:$V$2329, 5,FALSE), "")</f>
        <v/>
      </c>
      <c r="S454" s="39" t="str">
        <f>IF($A454 &lt;&gt; "",VLOOKUP($A454,'Student reference sheet'!$A$2:$V$2329, 6,FALSE), "")</f>
        <v/>
      </c>
      <c r="T454" s="30" t="str">
        <f>IF($A454 = "","",
IF(VLOOKUP($A454,'Student reference sheet'!$A$2:$V$2329, 10,FALSE) = "Y", "Hispanic",
IF(VLOOKUP($A454,'Student reference sheet'!$A$2:$V$2329,11,FALSE) &lt;&gt; "",
IF(VLOOKUP($A454,'Student reference sheet'!$A$2:$V$2329,11,FALSE) = "UNK", "Unknown", VLOOKUP(VALUE(VLOOKUP($A454,'Student reference sheet'!$A$2:$V$2329,11,FALSE)),'Ethnicity Reference'!$A$2:$B$22,2,FALSE)),
IF(VLOOKUP($A454,'Student reference sheet'!$A$2:$V$2329,9,FALSE) &lt;&gt; "", VLOOKUP(VALUE(VLOOKUP($A454,'Student reference sheet'!$A$2:$V$2329,9,FALSE)),'Ethnicity Reference'!$A$2:$B$22,2,FALSE),"Unknown"))))</f>
        <v/>
      </c>
      <c r="U454" s="35"/>
    </row>
    <row r="455" spans="1:21" ht="15.75">
      <c r="A455" s="47"/>
      <c r="B455" s="33"/>
      <c r="C455" s="39" t="str">
        <f>IF($A455 &lt;&gt; "",VLOOKUP($A455,'Student reference sheet'!$A$2:$V$2329, 3,FALSE), "")</f>
        <v/>
      </c>
      <c r="D455" s="39" t="str">
        <f>IF($A455 &lt;&gt; "",VLOOKUP($A455,'Student reference sheet'!$A$2:$V$2329, 2,FALSE), "")</f>
        <v/>
      </c>
      <c r="E455" s="35"/>
      <c r="F455" s="34"/>
      <c r="G455" s="40" t="str">
        <f t="shared" ca="1" si="21"/>
        <v/>
      </c>
      <c r="H455" s="40" t="str">
        <f t="shared" ca="1" si="22"/>
        <v/>
      </c>
      <c r="I455" s="36" t="str">
        <f>IF($A455 = "", "",
IF(COUNTIF(MINIMUM_DAY_DATES[], Attendance!J455) &gt; 0, VLOOKUP(Attendance!$G455,MINIMUM_DAY_PERIOD_SCHEDULE[], 2,TRUE),
IF(COUNTIF(RALLY_DATES[], Attendance!J455) &gt; 0, VLOOKUP(Attendance!$G455,RALLY_PERIOD_SCHEDULE[], 2,TRUE),
IF(WEEKDAY(Attendance!$J455) = 2,
       IF(COUNTIF(FINALS_WEEK_MONDAY_DATE[],Attendance!$J455) &gt; 0, VLOOKUP(Attendance!$G455,FINALS_WEEK_MONDAY_PERIOD_SCHEDULE[],2,TRUE),
       VLOOKUP(Attendance!$G455,REGULAR_WEEK_SCHEDULE[],6,TRUE)),
IF(WEEKDAY($J455) = 3,
       IF(COUNTIF(FINALS_WEEK_TUESDAY_DATE[],Attendance!$J455) &gt; 0, VLOOKUP(Attendance!$G455,FINALS_WEEK_TUESDAY_PERIOD_SCHEDULE[],2,TRUE),
       VLOOKUP(Attendance!$G455,REGULAR_WEEK_SCHEDULE[[Tuesday]:[Period]],5,TRUE)),
IF(WEEKDAY(Attendance!$J455) = 4,
        IF(COUNTIF(BLOCK_WEDNESDAY_DATES[],Attendance!$J455) &gt; 0, VLOOKUP(Attendance!$G455,BLOCK_WEDNESDAY_PERIOD_SCHEDULE[],2,TRUE),
        IF(COUNTIF(FINALS_WEEK_WEDNESDAY_DATE[],Attendance!$J455) &gt; 0, VLOOKUP(Attendance!$G455,FINALS_WEEK_WEDNESDAY_PERIOD_SCHEDULE[],2,TRUE),
       VLOOKUP(Attendance!$G455,REGULAR_WEEK_SCHEDULE[[Wednesday]:[Period]],4,TRUE))),
IF(WEEKDAY($J455) = 5,
       IF(COUNTIF(BLOCK_THURSDAY_DATES[],Attendance!$J455) &gt; 0, VLOOKUP(Attendance!$G455,BLOCK_THURSDAY_PERIOD_SCHEDULE[],2,TRUE),
       IF(COUNTIF(FINALS_WEEK_THURSDAY_DATE[],Attendance!$J455) &gt; 0, VLOOKUP(Attendance!$G455,FINALS_WEEK_THURSDAY_PERIOD_SCHEDULE[],2,TRUE),
       VLOOKUP(Attendance!$G455,REGULAR_WEEK_SCHEDULE[[Thursday]:[Period]],3,TRUE))),
IF(WEEKDAY(Attendance!$J455) = 6,
       IF(COUNTIF(FINALS_WEEK_FRIDAY_DATE[],Attendance!$J455) &gt; 0, VLOOKUP(Attendance!$G455,FINALS_WEEK_FRIDAY_PERIOD_SCHEDULE[],2,TRUE),
       VLOOKUP(Attendance!$G455,REGULAR_WEEK_SCHEDULE[[Friday]:[Period]],2,TRUE))))))))))</f>
        <v/>
      </c>
      <c r="J455" s="41" t="str">
        <f t="shared" ca="1" si="23"/>
        <v/>
      </c>
      <c r="K455" s="41" t="str">
        <f>IF($A455 &lt;&gt; "",VLOOKUP($A455,'Student reference sheet'!$A$2:$V$2329, 7,FALSE), "")</f>
        <v/>
      </c>
      <c r="L455" s="30" t="str">
        <f>IF($A455 ="", "", VLOOKUP($A455, 'Student reference sheet'!$A$2:$Z$2603,23,FALSE))</f>
        <v/>
      </c>
      <c r="M455" s="30" t="str">
        <f>IF($A455 ="", "", VLOOKUP($A455, 'Student reference sheet'!$A$2:$Z$2603,24,FALSE))</f>
        <v/>
      </c>
      <c r="N455" s="30" t="str">
        <f>IF($A455 ="", "", VLOOKUP($A455, 'Student reference sheet'!$A$2:$Z$2603,26,FALSE))</f>
        <v/>
      </c>
      <c r="O455" s="30" t="str">
        <f>IF($A455 ="", "", VLOOKUP($A455, 'Student reference sheet'!$A$2:$Z$2603,25,FALSE))</f>
        <v/>
      </c>
      <c r="P455" s="39" t="str">
        <f>IF($A455 = "", "", IF(OR(VLOOKUP($A455,'Student reference sheet'!$A$2:$V$2400,8,FALSE) = "R",  VLOOKUP($A455,'Student reference sheet'!$A$2:$V$2400,8,FALSE) = "L"), "X", ""))</f>
        <v/>
      </c>
      <c r="Q455" s="39" t="str">
        <f>IF($A455 ="", "", VLOOKUP($A455, 'Student reference sheet'!$A$2:$V$2603,22,FALSE))</f>
        <v/>
      </c>
      <c r="R455" s="39" t="str">
        <f>IF($A455 &lt;&gt; "",VLOOKUP($A455,'Student reference sheet'!$A$2:$V$2329, 5,FALSE), "")</f>
        <v/>
      </c>
      <c r="S455" s="39" t="str">
        <f>IF($A455 &lt;&gt; "",VLOOKUP($A455,'Student reference sheet'!$A$2:$V$2329, 6,FALSE), "")</f>
        <v/>
      </c>
      <c r="T455" s="30" t="str">
        <f>IF($A455 = "","",
IF(VLOOKUP($A455,'Student reference sheet'!$A$2:$V$2329, 10,FALSE) = "Y", "Hispanic",
IF(VLOOKUP($A455,'Student reference sheet'!$A$2:$V$2329,11,FALSE) &lt;&gt; "",
IF(VLOOKUP($A455,'Student reference sheet'!$A$2:$V$2329,11,FALSE) = "UNK", "Unknown", VLOOKUP(VALUE(VLOOKUP($A455,'Student reference sheet'!$A$2:$V$2329,11,FALSE)),'Ethnicity Reference'!$A$2:$B$22,2,FALSE)),
IF(VLOOKUP($A455,'Student reference sheet'!$A$2:$V$2329,9,FALSE) &lt;&gt; "", VLOOKUP(VALUE(VLOOKUP($A455,'Student reference sheet'!$A$2:$V$2329,9,FALSE)),'Ethnicity Reference'!$A$2:$B$22,2,FALSE),"Unknown"))))</f>
        <v/>
      </c>
      <c r="U455" s="35"/>
    </row>
    <row r="456" spans="1:21" ht="15.75">
      <c r="A456" s="47"/>
      <c r="B456" s="33"/>
      <c r="C456" s="39" t="str">
        <f>IF($A456 &lt;&gt; "",VLOOKUP($A456,'Student reference sheet'!$A$2:$V$2329, 3,FALSE), "")</f>
        <v/>
      </c>
      <c r="D456" s="39" t="str">
        <f>IF($A456 &lt;&gt; "",VLOOKUP($A456,'Student reference sheet'!$A$2:$V$2329, 2,FALSE), "")</f>
        <v/>
      </c>
      <c r="E456" s="35"/>
      <c r="F456" s="34"/>
      <c r="G456" s="40" t="str">
        <f t="shared" ca="1" si="21"/>
        <v/>
      </c>
      <c r="H456" s="40" t="str">
        <f t="shared" ca="1" si="22"/>
        <v/>
      </c>
      <c r="I456" s="36" t="str">
        <f>IF($A456 = "", "",
IF(COUNTIF(MINIMUM_DAY_DATES[], Attendance!J456) &gt; 0, VLOOKUP(Attendance!$G456,MINIMUM_DAY_PERIOD_SCHEDULE[], 2,TRUE),
IF(COUNTIF(RALLY_DATES[], Attendance!J456) &gt; 0, VLOOKUP(Attendance!$G456,RALLY_PERIOD_SCHEDULE[], 2,TRUE),
IF(WEEKDAY(Attendance!$J456) = 2,
       IF(COUNTIF(FINALS_WEEK_MONDAY_DATE[],Attendance!$J456) &gt; 0, VLOOKUP(Attendance!$G456,FINALS_WEEK_MONDAY_PERIOD_SCHEDULE[],2,TRUE),
       VLOOKUP(Attendance!$G456,REGULAR_WEEK_SCHEDULE[],6,TRUE)),
IF(WEEKDAY($J456) = 3,
       IF(COUNTIF(FINALS_WEEK_TUESDAY_DATE[],Attendance!$J456) &gt; 0, VLOOKUP(Attendance!$G456,FINALS_WEEK_TUESDAY_PERIOD_SCHEDULE[],2,TRUE),
       VLOOKUP(Attendance!$G456,REGULAR_WEEK_SCHEDULE[[Tuesday]:[Period]],5,TRUE)),
IF(WEEKDAY(Attendance!$J456) = 4,
        IF(COUNTIF(BLOCK_WEDNESDAY_DATES[],Attendance!$J456) &gt; 0, VLOOKUP(Attendance!$G456,BLOCK_WEDNESDAY_PERIOD_SCHEDULE[],2,TRUE),
        IF(COUNTIF(FINALS_WEEK_WEDNESDAY_DATE[],Attendance!$J456) &gt; 0, VLOOKUP(Attendance!$G456,FINALS_WEEK_WEDNESDAY_PERIOD_SCHEDULE[],2,TRUE),
       VLOOKUP(Attendance!$G456,REGULAR_WEEK_SCHEDULE[[Wednesday]:[Period]],4,TRUE))),
IF(WEEKDAY($J456) = 5,
       IF(COUNTIF(BLOCK_THURSDAY_DATES[],Attendance!$J456) &gt; 0, VLOOKUP(Attendance!$G456,BLOCK_THURSDAY_PERIOD_SCHEDULE[],2,TRUE),
       IF(COUNTIF(FINALS_WEEK_THURSDAY_DATE[],Attendance!$J456) &gt; 0, VLOOKUP(Attendance!$G456,FINALS_WEEK_THURSDAY_PERIOD_SCHEDULE[],2,TRUE),
       VLOOKUP(Attendance!$G456,REGULAR_WEEK_SCHEDULE[[Thursday]:[Period]],3,TRUE))),
IF(WEEKDAY(Attendance!$J456) = 6,
       IF(COUNTIF(FINALS_WEEK_FRIDAY_DATE[],Attendance!$J456) &gt; 0, VLOOKUP(Attendance!$G456,FINALS_WEEK_FRIDAY_PERIOD_SCHEDULE[],2,TRUE),
       VLOOKUP(Attendance!$G456,REGULAR_WEEK_SCHEDULE[[Friday]:[Period]],2,TRUE))))))))))</f>
        <v/>
      </c>
      <c r="J456" s="41" t="str">
        <f t="shared" ca="1" si="23"/>
        <v/>
      </c>
      <c r="K456" s="41" t="str">
        <f>IF($A456 &lt;&gt; "",VLOOKUP($A456,'Student reference sheet'!$A$2:$V$2329, 7,FALSE), "")</f>
        <v/>
      </c>
      <c r="L456" s="30" t="str">
        <f>IF($A456 ="", "", VLOOKUP($A456, 'Student reference sheet'!$A$2:$Z$2603,23,FALSE))</f>
        <v/>
      </c>
      <c r="M456" s="30" t="str">
        <f>IF($A456 ="", "", VLOOKUP($A456, 'Student reference sheet'!$A$2:$Z$2603,24,FALSE))</f>
        <v/>
      </c>
      <c r="N456" s="30" t="str">
        <f>IF($A456 ="", "", VLOOKUP($A456, 'Student reference sheet'!$A$2:$Z$2603,26,FALSE))</f>
        <v/>
      </c>
      <c r="O456" s="30" t="str">
        <f>IF($A456 ="", "", VLOOKUP($A456, 'Student reference sheet'!$A$2:$Z$2603,25,FALSE))</f>
        <v/>
      </c>
      <c r="P456" s="39" t="str">
        <f>IF($A456 = "", "", IF(OR(VLOOKUP($A456,'Student reference sheet'!$A$2:$V$2400,8,FALSE) = "R",  VLOOKUP($A456,'Student reference sheet'!$A$2:$V$2400,8,FALSE) = "L"), "X", ""))</f>
        <v/>
      </c>
      <c r="Q456" s="39" t="str">
        <f>IF($A456 ="", "", VLOOKUP($A456, 'Student reference sheet'!$A$2:$V$2603,22,FALSE))</f>
        <v/>
      </c>
      <c r="R456" s="39" t="str">
        <f>IF($A456 &lt;&gt; "",VLOOKUP($A456,'Student reference sheet'!$A$2:$V$2329, 5,FALSE), "")</f>
        <v/>
      </c>
      <c r="S456" s="39" t="str">
        <f>IF($A456 &lt;&gt; "",VLOOKUP($A456,'Student reference sheet'!$A$2:$V$2329, 6,FALSE), "")</f>
        <v/>
      </c>
      <c r="T456" s="30" t="str">
        <f>IF($A456 = "","",
IF(VLOOKUP($A456,'Student reference sheet'!$A$2:$V$2329, 10,FALSE) = "Y", "Hispanic",
IF(VLOOKUP($A456,'Student reference sheet'!$A$2:$V$2329,11,FALSE) &lt;&gt; "",
IF(VLOOKUP($A456,'Student reference sheet'!$A$2:$V$2329,11,FALSE) = "UNK", "Unknown", VLOOKUP(VALUE(VLOOKUP($A456,'Student reference sheet'!$A$2:$V$2329,11,FALSE)),'Ethnicity Reference'!$A$2:$B$22,2,FALSE)),
IF(VLOOKUP($A456,'Student reference sheet'!$A$2:$V$2329,9,FALSE) &lt;&gt; "", VLOOKUP(VALUE(VLOOKUP($A456,'Student reference sheet'!$A$2:$V$2329,9,FALSE)),'Ethnicity Reference'!$A$2:$B$22,2,FALSE),"Unknown"))))</f>
        <v/>
      </c>
      <c r="U456" s="35"/>
    </row>
    <row r="457" spans="1:21" ht="15.75">
      <c r="A457" s="47"/>
      <c r="B457" s="33"/>
      <c r="C457" s="39" t="str">
        <f>IF($A457 &lt;&gt; "",VLOOKUP($A457,'Student reference sheet'!$A$2:$V$2329, 3,FALSE), "")</f>
        <v/>
      </c>
      <c r="D457" s="39" t="str">
        <f>IF($A457 &lt;&gt; "",VLOOKUP($A457,'Student reference sheet'!$A$2:$V$2329, 2,FALSE), "")</f>
        <v/>
      </c>
      <c r="E457" s="35"/>
      <c r="F457" s="34"/>
      <c r="G457" s="40" t="str">
        <f t="shared" ca="1" si="21"/>
        <v/>
      </c>
      <c r="H457" s="40" t="str">
        <f t="shared" ca="1" si="22"/>
        <v/>
      </c>
      <c r="I457" s="36" t="str">
        <f>IF($A457 = "", "",
IF(COUNTIF(MINIMUM_DAY_DATES[], Attendance!J457) &gt; 0, VLOOKUP(Attendance!$G457,MINIMUM_DAY_PERIOD_SCHEDULE[], 2,TRUE),
IF(COUNTIF(RALLY_DATES[], Attendance!J457) &gt; 0, VLOOKUP(Attendance!$G457,RALLY_PERIOD_SCHEDULE[], 2,TRUE),
IF(WEEKDAY(Attendance!$J457) = 2,
       IF(COUNTIF(FINALS_WEEK_MONDAY_DATE[],Attendance!$J457) &gt; 0, VLOOKUP(Attendance!$G457,FINALS_WEEK_MONDAY_PERIOD_SCHEDULE[],2,TRUE),
       VLOOKUP(Attendance!$G457,REGULAR_WEEK_SCHEDULE[],6,TRUE)),
IF(WEEKDAY($J457) = 3,
       IF(COUNTIF(FINALS_WEEK_TUESDAY_DATE[],Attendance!$J457) &gt; 0, VLOOKUP(Attendance!$G457,FINALS_WEEK_TUESDAY_PERIOD_SCHEDULE[],2,TRUE),
       VLOOKUP(Attendance!$G457,REGULAR_WEEK_SCHEDULE[[Tuesday]:[Period]],5,TRUE)),
IF(WEEKDAY(Attendance!$J457) = 4,
        IF(COUNTIF(BLOCK_WEDNESDAY_DATES[],Attendance!$J457) &gt; 0, VLOOKUP(Attendance!$G457,BLOCK_WEDNESDAY_PERIOD_SCHEDULE[],2,TRUE),
        IF(COUNTIF(FINALS_WEEK_WEDNESDAY_DATE[],Attendance!$J457) &gt; 0, VLOOKUP(Attendance!$G457,FINALS_WEEK_WEDNESDAY_PERIOD_SCHEDULE[],2,TRUE),
       VLOOKUP(Attendance!$G457,REGULAR_WEEK_SCHEDULE[[Wednesday]:[Period]],4,TRUE))),
IF(WEEKDAY($J457) = 5,
       IF(COUNTIF(BLOCK_THURSDAY_DATES[],Attendance!$J457) &gt; 0, VLOOKUP(Attendance!$G457,BLOCK_THURSDAY_PERIOD_SCHEDULE[],2,TRUE),
       IF(COUNTIF(FINALS_WEEK_THURSDAY_DATE[],Attendance!$J457) &gt; 0, VLOOKUP(Attendance!$G457,FINALS_WEEK_THURSDAY_PERIOD_SCHEDULE[],2,TRUE),
       VLOOKUP(Attendance!$G457,REGULAR_WEEK_SCHEDULE[[Thursday]:[Period]],3,TRUE))),
IF(WEEKDAY(Attendance!$J457) = 6,
       IF(COUNTIF(FINALS_WEEK_FRIDAY_DATE[],Attendance!$J457) &gt; 0, VLOOKUP(Attendance!$G457,FINALS_WEEK_FRIDAY_PERIOD_SCHEDULE[],2,TRUE),
       VLOOKUP(Attendance!$G457,REGULAR_WEEK_SCHEDULE[[Friday]:[Period]],2,TRUE))))))))))</f>
        <v/>
      </c>
      <c r="J457" s="41" t="str">
        <f t="shared" ca="1" si="23"/>
        <v/>
      </c>
      <c r="K457" s="41" t="str">
        <f>IF($A457 &lt;&gt; "",VLOOKUP($A457,'Student reference sheet'!$A$2:$V$2329, 7,FALSE), "")</f>
        <v/>
      </c>
      <c r="L457" s="30" t="str">
        <f>IF($A457 ="", "", VLOOKUP($A457, 'Student reference sheet'!$A$2:$Z$2603,23,FALSE))</f>
        <v/>
      </c>
      <c r="M457" s="30" t="str">
        <f>IF($A457 ="", "", VLOOKUP($A457, 'Student reference sheet'!$A$2:$Z$2603,24,FALSE))</f>
        <v/>
      </c>
      <c r="N457" s="30" t="str">
        <f>IF($A457 ="", "", VLOOKUP($A457, 'Student reference sheet'!$A$2:$Z$2603,26,FALSE))</f>
        <v/>
      </c>
      <c r="O457" s="30" t="str">
        <f>IF($A457 ="", "", VLOOKUP($A457, 'Student reference sheet'!$A$2:$Z$2603,25,FALSE))</f>
        <v/>
      </c>
      <c r="P457" s="39" t="str">
        <f>IF($A457 = "", "", IF(OR(VLOOKUP($A457,'Student reference sheet'!$A$2:$V$2400,8,FALSE) = "R",  VLOOKUP($A457,'Student reference sheet'!$A$2:$V$2400,8,FALSE) = "L"), "X", ""))</f>
        <v/>
      </c>
      <c r="Q457" s="39" t="str">
        <f>IF($A457 ="", "", VLOOKUP($A457, 'Student reference sheet'!$A$2:$V$2603,22,FALSE))</f>
        <v/>
      </c>
      <c r="R457" s="39" t="str">
        <f>IF($A457 &lt;&gt; "",VLOOKUP($A457,'Student reference sheet'!$A$2:$V$2329, 5,FALSE), "")</f>
        <v/>
      </c>
      <c r="S457" s="39" t="str">
        <f>IF($A457 &lt;&gt; "",VLOOKUP($A457,'Student reference sheet'!$A$2:$V$2329, 6,FALSE), "")</f>
        <v/>
      </c>
      <c r="T457" s="30" t="str">
        <f>IF($A457 = "","",
IF(VLOOKUP($A457,'Student reference sheet'!$A$2:$V$2329, 10,FALSE) = "Y", "Hispanic",
IF(VLOOKUP($A457,'Student reference sheet'!$A$2:$V$2329,11,FALSE) &lt;&gt; "",
IF(VLOOKUP($A457,'Student reference sheet'!$A$2:$V$2329,11,FALSE) = "UNK", "Unknown", VLOOKUP(VALUE(VLOOKUP($A457,'Student reference sheet'!$A$2:$V$2329,11,FALSE)),'Ethnicity Reference'!$A$2:$B$22,2,FALSE)),
IF(VLOOKUP($A457,'Student reference sheet'!$A$2:$V$2329,9,FALSE) &lt;&gt; "", VLOOKUP(VALUE(VLOOKUP($A457,'Student reference sheet'!$A$2:$V$2329,9,FALSE)),'Ethnicity Reference'!$A$2:$B$22,2,FALSE),"Unknown"))))</f>
        <v/>
      </c>
      <c r="U457" s="35"/>
    </row>
    <row r="458" spans="1:21" ht="15.75">
      <c r="A458" s="47"/>
      <c r="B458" s="33"/>
      <c r="C458" s="39" t="str">
        <f>IF($A458 &lt;&gt; "",VLOOKUP($A458,'Student reference sheet'!$A$2:$V$2329, 3,FALSE), "")</f>
        <v/>
      </c>
      <c r="D458" s="39" t="str">
        <f>IF($A458 &lt;&gt; "",VLOOKUP($A458,'Student reference sheet'!$A$2:$V$2329, 2,FALSE), "")</f>
        <v/>
      </c>
      <c r="E458" s="35"/>
      <c r="F458" s="34"/>
      <c r="G458" s="40" t="str">
        <f t="shared" ref="G458:G521" ca="1" si="24">IF(A458 &lt;&gt;"", IF(G458 = "",NOW() - TODAY(), G458), "")</f>
        <v/>
      </c>
      <c r="H458" s="40" t="str">
        <f t="shared" ref="H458:H521" ca="1" si="25">IF(B458 &lt;&gt;"", IF(H458 = "",NOW() - TODAY(), H458), "")</f>
        <v/>
      </c>
      <c r="I458" s="36" t="str">
        <f>IF($A458 = "", "",
IF(COUNTIF(MINIMUM_DAY_DATES[], Attendance!J458) &gt; 0, VLOOKUP(Attendance!$G458,MINIMUM_DAY_PERIOD_SCHEDULE[], 2,TRUE),
IF(COUNTIF(RALLY_DATES[], Attendance!J458) &gt; 0, VLOOKUP(Attendance!$G458,RALLY_PERIOD_SCHEDULE[], 2,TRUE),
IF(WEEKDAY(Attendance!$J458) = 2,
       IF(COUNTIF(FINALS_WEEK_MONDAY_DATE[],Attendance!$J458) &gt; 0, VLOOKUP(Attendance!$G458,FINALS_WEEK_MONDAY_PERIOD_SCHEDULE[],2,TRUE),
       VLOOKUP(Attendance!$G458,REGULAR_WEEK_SCHEDULE[],6,TRUE)),
IF(WEEKDAY($J458) = 3,
       IF(COUNTIF(FINALS_WEEK_TUESDAY_DATE[],Attendance!$J458) &gt; 0, VLOOKUP(Attendance!$G458,FINALS_WEEK_TUESDAY_PERIOD_SCHEDULE[],2,TRUE),
       VLOOKUP(Attendance!$G458,REGULAR_WEEK_SCHEDULE[[Tuesday]:[Period]],5,TRUE)),
IF(WEEKDAY(Attendance!$J458) = 4,
        IF(COUNTIF(BLOCK_WEDNESDAY_DATES[],Attendance!$J458) &gt; 0, VLOOKUP(Attendance!$G458,BLOCK_WEDNESDAY_PERIOD_SCHEDULE[],2,TRUE),
        IF(COUNTIF(FINALS_WEEK_WEDNESDAY_DATE[],Attendance!$J458) &gt; 0, VLOOKUP(Attendance!$G458,FINALS_WEEK_WEDNESDAY_PERIOD_SCHEDULE[],2,TRUE),
       VLOOKUP(Attendance!$G458,REGULAR_WEEK_SCHEDULE[[Wednesday]:[Period]],4,TRUE))),
IF(WEEKDAY($J458) = 5,
       IF(COUNTIF(BLOCK_THURSDAY_DATES[],Attendance!$J458) &gt; 0, VLOOKUP(Attendance!$G458,BLOCK_THURSDAY_PERIOD_SCHEDULE[],2,TRUE),
       IF(COUNTIF(FINALS_WEEK_THURSDAY_DATE[],Attendance!$J458) &gt; 0, VLOOKUP(Attendance!$G458,FINALS_WEEK_THURSDAY_PERIOD_SCHEDULE[],2,TRUE),
       VLOOKUP(Attendance!$G458,REGULAR_WEEK_SCHEDULE[[Thursday]:[Period]],3,TRUE))),
IF(WEEKDAY(Attendance!$J458) = 6,
       IF(COUNTIF(FINALS_WEEK_FRIDAY_DATE[],Attendance!$J458) &gt; 0, VLOOKUP(Attendance!$G458,FINALS_WEEK_FRIDAY_PERIOD_SCHEDULE[],2,TRUE),
       VLOOKUP(Attendance!$G458,REGULAR_WEEK_SCHEDULE[[Friday]:[Period]],2,TRUE))))))))))</f>
        <v/>
      </c>
      <c r="J458" s="41" t="str">
        <f t="shared" ref="J458:J521" ca="1" si="26">IF(A458 &lt;&gt;"", IF(J458 = "",TODAY(), J458), "")</f>
        <v/>
      </c>
      <c r="K458" s="41" t="str">
        <f>IF($A458 &lt;&gt; "",VLOOKUP($A458,'Student reference sheet'!$A$2:$V$2329, 7,FALSE), "")</f>
        <v/>
      </c>
      <c r="L458" s="30" t="str">
        <f>IF($A458 ="", "", VLOOKUP($A458, 'Student reference sheet'!$A$2:$Z$2603,23,FALSE))</f>
        <v/>
      </c>
      <c r="M458" s="30" t="str">
        <f>IF($A458 ="", "", VLOOKUP($A458, 'Student reference sheet'!$A$2:$Z$2603,24,FALSE))</f>
        <v/>
      </c>
      <c r="N458" s="30" t="str">
        <f>IF($A458 ="", "", VLOOKUP($A458, 'Student reference sheet'!$A$2:$Z$2603,26,FALSE))</f>
        <v/>
      </c>
      <c r="O458" s="30" t="str">
        <f>IF($A458 ="", "", VLOOKUP($A458, 'Student reference sheet'!$A$2:$Z$2603,25,FALSE))</f>
        <v/>
      </c>
      <c r="P458" s="39" t="str">
        <f>IF($A458 = "", "", IF(OR(VLOOKUP($A458,'Student reference sheet'!$A$2:$V$2400,8,FALSE) = "R",  VLOOKUP($A458,'Student reference sheet'!$A$2:$V$2400,8,FALSE) = "L"), "X", ""))</f>
        <v/>
      </c>
      <c r="Q458" s="39" t="str">
        <f>IF($A458 ="", "", VLOOKUP($A458, 'Student reference sheet'!$A$2:$V$2603,22,FALSE))</f>
        <v/>
      </c>
      <c r="R458" s="39" t="str">
        <f>IF($A458 &lt;&gt; "",VLOOKUP($A458,'Student reference sheet'!$A$2:$V$2329, 5,FALSE), "")</f>
        <v/>
      </c>
      <c r="S458" s="39" t="str">
        <f>IF($A458 &lt;&gt; "",VLOOKUP($A458,'Student reference sheet'!$A$2:$V$2329, 6,FALSE), "")</f>
        <v/>
      </c>
      <c r="T458" s="30" t="str">
        <f>IF($A458 = "","",
IF(VLOOKUP($A458,'Student reference sheet'!$A$2:$V$2329, 10,FALSE) = "Y", "Hispanic",
IF(VLOOKUP($A458,'Student reference sheet'!$A$2:$V$2329,11,FALSE) &lt;&gt; "",
IF(VLOOKUP($A458,'Student reference sheet'!$A$2:$V$2329,11,FALSE) = "UNK", "Unknown", VLOOKUP(VALUE(VLOOKUP($A458,'Student reference sheet'!$A$2:$V$2329,11,FALSE)),'Ethnicity Reference'!$A$2:$B$22,2,FALSE)),
IF(VLOOKUP($A458,'Student reference sheet'!$A$2:$V$2329,9,FALSE) &lt;&gt; "", VLOOKUP(VALUE(VLOOKUP($A458,'Student reference sheet'!$A$2:$V$2329,9,FALSE)),'Ethnicity Reference'!$A$2:$B$22,2,FALSE),"Unknown"))))</f>
        <v/>
      </c>
      <c r="U458" s="35"/>
    </row>
    <row r="459" spans="1:21" ht="15.75">
      <c r="A459" s="47"/>
      <c r="B459" s="33"/>
      <c r="C459" s="39" t="str">
        <f>IF($A459 &lt;&gt; "",VLOOKUP($A459,'Student reference sheet'!$A$2:$V$2329, 3,FALSE), "")</f>
        <v/>
      </c>
      <c r="D459" s="39" t="str">
        <f>IF($A459 &lt;&gt; "",VLOOKUP($A459,'Student reference sheet'!$A$2:$V$2329, 2,FALSE), "")</f>
        <v/>
      </c>
      <c r="E459" s="35"/>
      <c r="F459" s="34"/>
      <c r="G459" s="40" t="str">
        <f t="shared" ca="1" si="24"/>
        <v/>
      </c>
      <c r="H459" s="40" t="str">
        <f t="shared" ca="1" si="25"/>
        <v/>
      </c>
      <c r="I459" s="36" t="str">
        <f>IF($A459 = "", "",
IF(COUNTIF(MINIMUM_DAY_DATES[], Attendance!J459) &gt; 0, VLOOKUP(Attendance!$G459,MINIMUM_DAY_PERIOD_SCHEDULE[], 2,TRUE),
IF(COUNTIF(RALLY_DATES[], Attendance!J459) &gt; 0, VLOOKUP(Attendance!$G459,RALLY_PERIOD_SCHEDULE[], 2,TRUE),
IF(WEEKDAY(Attendance!$J459) = 2,
       IF(COUNTIF(FINALS_WEEK_MONDAY_DATE[],Attendance!$J459) &gt; 0, VLOOKUP(Attendance!$G459,FINALS_WEEK_MONDAY_PERIOD_SCHEDULE[],2,TRUE),
       VLOOKUP(Attendance!$G459,REGULAR_WEEK_SCHEDULE[],6,TRUE)),
IF(WEEKDAY($J459) = 3,
       IF(COUNTIF(FINALS_WEEK_TUESDAY_DATE[],Attendance!$J459) &gt; 0, VLOOKUP(Attendance!$G459,FINALS_WEEK_TUESDAY_PERIOD_SCHEDULE[],2,TRUE),
       VLOOKUP(Attendance!$G459,REGULAR_WEEK_SCHEDULE[[Tuesday]:[Period]],5,TRUE)),
IF(WEEKDAY(Attendance!$J459) = 4,
        IF(COUNTIF(BLOCK_WEDNESDAY_DATES[],Attendance!$J459) &gt; 0, VLOOKUP(Attendance!$G459,BLOCK_WEDNESDAY_PERIOD_SCHEDULE[],2,TRUE),
        IF(COUNTIF(FINALS_WEEK_WEDNESDAY_DATE[],Attendance!$J459) &gt; 0, VLOOKUP(Attendance!$G459,FINALS_WEEK_WEDNESDAY_PERIOD_SCHEDULE[],2,TRUE),
       VLOOKUP(Attendance!$G459,REGULAR_WEEK_SCHEDULE[[Wednesday]:[Period]],4,TRUE))),
IF(WEEKDAY($J459) = 5,
       IF(COUNTIF(BLOCK_THURSDAY_DATES[],Attendance!$J459) &gt; 0, VLOOKUP(Attendance!$G459,BLOCK_THURSDAY_PERIOD_SCHEDULE[],2,TRUE),
       IF(COUNTIF(FINALS_WEEK_THURSDAY_DATE[],Attendance!$J459) &gt; 0, VLOOKUP(Attendance!$G459,FINALS_WEEK_THURSDAY_PERIOD_SCHEDULE[],2,TRUE),
       VLOOKUP(Attendance!$G459,REGULAR_WEEK_SCHEDULE[[Thursday]:[Period]],3,TRUE))),
IF(WEEKDAY(Attendance!$J459) = 6,
       IF(COUNTIF(FINALS_WEEK_FRIDAY_DATE[],Attendance!$J459) &gt; 0, VLOOKUP(Attendance!$G459,FINALS_WEEK_FRIDAY_PERIOD_SCHEDULE[],2,TRUE),
       VLOOKUP(Attendance!$G459,REGULAR_WEEK_SCHEDULE[[Friday]:[Period]],2,TRUE))))))))))</f>
        <v/>
      </c>
      <c r="J459" s="41" t="str">
        <f t="shared" ca="1" si="26"/>
        <v/>
      </c>
      <c r="K459" s="41" t="str">
        <f>IF($A459 &lt;&gt; "",VLOOKUP($A459,'Student reference sheet'!$A$2:$V$2329, 7,FALSE), "")</f>
        <v/>
      </c>
      <c r="L459" s="30" t="str">
        <f>IF($A459 ="", "", VLOOKUP($A459, 'Student reference sheet'!$A$2:$Z$2603,23,FALSE))</f>
        <v/>
      </c>
      <c r="M459" s="30" t="str">
        <f>IF($A459 ="", "", VLOOKUP($A459, 'Student reference sheet'!$A$2:$Z$2603,24,FALSE))</f>
        <v/>
      </c>
      <c r="N459" s="30" t="str">
        <f>IF($A459 ="", "", VLOOKUP($A459, 'Student reference sheet'!$A$2:$Z$2603,26,FALSE))</f>
        <v/>
      </c>
      <c r="O459" s="30" t="str">
        <f>IF($A459 ="", "", VLOOKUP($A459, 'Student reference sheet'!$A$2:$Z$2603,25,FALSE))</f>
        <v/>
      </c>
      <c r="P459" s="39" t="str">
        <f>IF($A459 = "", "", IF(OR(VLOOKUP($A459,'Student reference sheet'!$A$2:$V$2400,8,FALSE) = "R",  VLOOKUP($A459,'Student reference sheet'!$A$2:$V$2400,8,FALSE) = "L"), "X", ""))</f>
        <v/>
      </c>
      <c r="Q459" s="39" t="str">
        <f>IF($A459 ="", "", VLOOKUP($A459, 'Student reference sheet'!$A$2:$V$2603,22,FALSE))</f>
        <v/>
      </c>
      <c r="R459" s="39" t="str">
        <f>IF($A459 &lt;&gt; "",VLOOKUP($A459,'Student reference sheet'!$A$2:$V$2329, 5,FALSE), "")</f>
        <v/>
      </c>
      <c r="S459" s="39" t="str">
        <f>IF($A459 &lt;&gt; "",VLOOKUP($A459,'Student reference sheet'!$A$2:$V$2329, 6,FALSE), "")</f>
        <v/>
      </c>
      <c r="T459" s="30" t="str">
        <f>IF($A459 = "","",
IF(VLOOKUP($A459,'Student reference sheet'!$A$2:$V$2329, 10,FALSE) = "Y", "Hispanic",
IF(VLOOKUP($A459,'Student reference sheet'!$A$2:$V$2329,11,FALSE) &lt;&gt; "",
IF(VLOOKUP($A459,'Student reference sheet'!$A$2:$V$2329,11,FALSE) = "UNK", "Unknown", VLOOKUP(VALUE(VLOOKUP($A459,'Student reference sheet'!$A$2:$V$2329,11,FALSE)),'Ethnicity Reference'!$A$2:$B$22,2,FALSE)),
IF(VLOOKUP($A459,'Student reference sheet'!$A$2:$V$2329,9,FALSE) &lt;&gt; "", VLOOKUP(VALUE(VLOOKUP($A459,'Student reference sheet'!$A$2:$V$2329,9,FALSE)),'Ethnicity Reference'!$A$2:$B$22,2,FALSE),"Unknown"))))</f>
        <v/>
      </c>
      <c r="U459" s="35"/>
    </row>
    <row r="460" spans="1:21" ht="15.75">
      <c r="A460" s="47"/>
      <c r="B460" s="33"/>
      <c r="C460" s="39" t="str">
        <f>IF($A460 &lt;&gt; "",VLOOKUP($A460,'Student reference sheet'!$A$2:$V$2329, 3,FALSE), "")</f>
        <v/>
      </c>
      <c r="D460" s="39" t="str">
        <f>IF($A460 &lt;&gt; "",VLOOKUP($A460,'Student reference sheet'!$A$2:$V$2329, 2,FALSE), "")</f>
        <v/>
      </c>
      <c r="E460" s="35"/>
      <c r="F460" s="34"/>
      <c r="G460" s="40" t="str">
        <f t="shared" ca="1" si="24"/>
        <v/>
      </c>
      <c r="H460" s="40" t="str">
        <f t="shared" ca="1" si="25"/>
        <v/>
      </c>
      <c r="I460" s="36" t="str">
        <f>IF($A460 = "", "",
IF(COUNTIF(MINIMUM_DAY_DATES[], Attendance!J460) &gt; 0, VLOOKUP(Attendance!$G460,MINIMUM_DAY_PERIOD_SCHEDULE[], 2,TRUE),
IF(COUNTIF(RALLY_DATES[], Attendance!J460) &gt; 0, VLOOKUP(Attendance!$G460,RALLY_PERIOD_SCHEDULE[], 2,TRUE),
IF(WEEKDAY(Attendance!$J460) = 2,
       IF(COUNTIF(FINALS_WEEK_MONDAY_DATE[],Attendance!$J460) &gt; 0, VLOOKUP(Attendance!$G460,FINALS_WEEK_MONDAY_PERIOD_SCHEDULE[],2,TRUE),
       VLOOKUP(Attendance!$G460,REGULAR_WEEK_SCHEDULE[],6,TRUE)),
IF(WEEKDAY($J460) = 3,
       IF(COUNTIF(FINALS_WEEK_TUESDAY_DATE[],Attendance!$J460) &gt; 0, VLOOKUP(Attendance!$G460,FINALS_WEEK_TUESDAY_PERIOD_SCHEDULE[],2,TRUE),
       VLOOKUP(Attendance!$G460,REGULAR_WEEK_SCHEDULE[[Tuesday]:[Period]],5,TRUE)),
IF(WEEKDAY(Attendance!$J460) = 4,
        IF(COUNTIF(BLOCK_WEDNESDAY_DATES[],Attendance!$J460) &gt; 0, VLOOKUP(Attendance!$G460,BLOCK_WEDNESDAY_PERIOD_SCHEDULE[],2,TRUE),
        IF(COUNTIF(FINALS_WEEK_WEDNESDAY_DATE[],Attendance!$J460) &gt; 0, VLOOKUP(Attendance!$G460,FINALS_WEEK_WEDNESDAY_PERIOD_SCHEDULE[],2,TRUE),
       VLOOKUP(Attendance!$G460,REGULAR_WEEK_SCHEDULE[[Wednesday]:[Period]],4,TRUE))),
IF(WEEKDAY($J460) = 5,
       IF(COUNTIF(BLOCK_THURSDAY_DATES[],Attendance!$J460) &gt; 0, VLOOKUP(Attendance!$G460,BLOCK_THURSDAY_PERIOD_SCHEDULE[],2,TRUE),
       IF(COUNTIF(FINALS_WEEK_THURSDAY_DATE[],Attendance!$J460) &gt; 0, VLOOKUP(Attendance!$G460,FINALS_WEEK_THURSDAY_PERIOD_SCHEDULE[],2,TRUE),
       VLOOKUP(Attendance!$G460,REGULAR_WEEK_SCHEDULE[[Thursday]:[Period]],3,TRUE))),
IF(WEEKDAY(Attendance!$J460) = 6,
       IF(COUNTIF(FINALS_WEEK_FRIDAY_DATE[],Attendance!$J460) &gt; 0, VLOOKUP(Attendance!$G460,FINALS_WEEK_FRIDAY_PERIOD_SCHEDULE[],2,TRUE),
       VLOOKUP(Attendance!$G460,REGULAR_WEEK_SCHEDULE[[Friday]:[Period]],2,TRUE))))))))))</f>
        <v/>
      </c>
      <c r="J460" s="41" t="str">
        <f t="shared" ca="1" si="26"/>
        <v/>
      </c>
      <c r="K460" s="41" t="str">
        <f>IF($A460 &lt;&gt; "",VLOOKUP($A460,'Student reference sheet'!$A$2:$V$2329, 7,FALSE), "")</f>
        <v/>
      </c>
      <c r="L460" s="30" t="str">
        <f>IF($A460 ="", "", VLOOKUP($A460, 'Student reference sheet'!$A$2:$Z$2603,23,FALSE))</f>
        <v/>
      </c>
      <c r="M460" s="30" t="str">
        <f>IF($A460 ="", "", VLOOKUP($A460, 'Student reference sheet'!$A$2:$Z$2603,24,FALSE))</f>
        <v/>
      </c>
      <c r="N460" s="30" t="str">
        <f>IF($A460 ="", "", VLOOKUP($A460, 'Student reference sheet'!$A$2:$Z$2603,26,FALSE))</f>
        <v/>
      </c>
      <c r="O460" s="30" t="str">
        <f>IF($A460 ="", "", VLOOKUP($A460, 'Student reference sheet'!$A$2:$Z$2603,25,FALSE))</f>
        <v/>
      </c>
      <c r="P460" s="39" t="str">
        <f>IF($A460 = "", "", IF(OR(VLOOKUP($A460,'Student reference sheet'!$A$2:$V$2400,8,FALSE) = "R",  VLOOKUP($A460,'Student reference sheet'!$A$2:$V$2400,8,FALSE) = "L"), "X", ""))</f>
        <v/>
      </c>
      <c r="Q460" s="39" t="str">
        <f>IF($A460 ="", "", VLOOKUP($A460, 'Student reference sheet'!$A$2:$V$2603,22,FALSE))</f>
        <v/>
      </c>
      <c r="R460" s="39" t="str">
        <f>IF($A460 &lt;&gt; "",VLOOKUP($A460,'Student reference sheet'!$A$2:$V$2329, 5,FALSE), "")</f>
        <v/>
      </c>
      <c r="S460" s="39" t="str">
        <f>IF($A460 &lt;&gt; "",VLOOKUP($A460,'Student reference sheet'!$A$2:$V$2329, 6,FALSE), "")</f>
        <v/>
      </c>
      <c r="T460" s="30" t="str">
        <f>IF($A460 = "","",
IF(VLOOKUP($A460,'Student reference sheet'!$A$2:$V$2329, 10,FALSE) = "Y", "Hispanic",
IF(VLOOKUP($A460,'Student reference sheet'!$A$2:$V$2329,11,FALSE) &lt;&gt; "",
IF(VLOOKUP($A460,'Student reference sheet'!$A$2:$V$2329,11,FALSE) = "UNK", "Unknown", VLOOKUP(VALUE(VLOOKUP($A460,'Student reference sheet'!$A$2:$V$2329,11,FALSE)),'Ethnicity Reference'!$A$2:$B$22,2,FALSE)),
IF(VLOOKUP($A460,'Student reference sheet'!$A$2:$V$2329,9,FALSE) &lt;&gt; "", VLOOKUP(VALUE(VLOOKUP($A460,'Student reference sheet'!$A$2:$V$2329,9,FALSE)),'Ethnicity Reference'!$A$2:$B$22,2,FALSE),"Unknown"))))</f>
        <v/>
      </c>
      <c r="U460" s="35"/>
    </row>
    <row r="461" spans="1:21" ht="15.75">
      <c r="A461" s="47"/>
      <c r="B461" s="33"/>
      <c r="C461" s="39" t="str">
        <f>IF($A461 &lt;&gt; "",VLOOKUP($A461,'Student reference sheet'!$A$2:$V$2329, 3,FALSE), "")</f>
        <v/>
      </c>
      <c r="D461" s="39" t="str">
        <f>IF($A461 &lt;&gt; "",VLOOKUP($A461,'Student reference sheet'!$A$2:$V$2329, 2,FALSE), "")</f>
        <v/>
      </c>
      <c r="E461" s="35"/>
      <c r="F461" s="34"/>
      <c r="G461" s="40" t="str">
        <f t="shared" ca="1" si="24"/>
        <v/>
      </c>
      <c r="H461" s="40" t="str">
        <f t="shared" ca="1" si="25"/>
        <v/>
      </c>
      <c r="I461" s="36" t="str">
        <f>IF($A461 = "", "",
IF(COUNTIF(MINIMUM_DAY_DATES[], Attendance!J461) &gt; 0, VLOOKUP(Attendance!$G461,MINIMUM_DAY_PERIOD_SCHEDULE[], 2,TRUE),
IF(COUNTIF(RALLY_DATES[], Attendance!J461) &gt; 0, VLOOKUP(Attendance!$G461,RALLY_PERIOD_SCHEDULE[], 2,TRUE),
IF(WEEKDAY(Attendance!$J461) = 2,
       IF(COUNTIF(FINALS_WEEK_MONDAY_DATE[],Attendance!$J461) &gt; 0, VLOOKUP(Attendance!$G461,FINALS_WEEK_MONDAY_PERIOD_SCHEDULE[],2,TRUE),
       VLOOKUP(Attendance!$G461,REGULAR_WEEK_SCHEDULE[],6,TRUE)),
IF(WEEKDAY($J461) = 3,
       IF(COUNTIF(FINALS_WEEK_TUESDAY_DATE[],Attendance!$J461) &gt; 0, VLOOKUP(Attendance!$G461,FINALS_WEEK_TUESDAY_PERIOD_SCHEDULE[],2,TRUE),
       VLOOKUP(Attendance!$G461,REGULAR_WEEK_SCHEDULE[[Tuesday]:[Period]],5,TRUE)),
IF(WEEKDAY(Attendance!$J461) = 4,
        IF(COUNTIF(BLOCK_WEDNESDAY_DATES[],Attendance!$J461) &gt; 0, VLOOKUP(Attendance!$G461,BLOCK_WEDNESDAY_PERIOD_SCHEDULE[],2,TRUE),
        IF(COUNTIF(FINALS_WEEK_WEDNESDAY_DATE[],Attendance!$J461) &gt; 0, VLOOKUP(Attendance!$G461,FINALS_WEEK_WEDNESDAY_PERIOD_SCHEDULE[],2,TRUE),
       VLOOKUP(Attendance!$G461,REGULAR_WEEK_SCHEDULE[[Wednesday]:[Period]],4,TRUE))),
IF(WEEKDAY($J461) = 5,
       IF(COUNTIF(BLOCK_THURSDAY_DATES[],Attendance!$J461) &gt; 0, VLOOKUP(Attendance!$G461,BLOCK_THURSDAY_PERIOD_SCHEDULE[],2,TRUE),
       IF(COUNTIF(FINALS_WEEK_THURSDAY_DATE[],Attendance!$J461) &gt; 0, VLOOKUP(Attendance!$G461,FINALS_WEEK_THURSDAY_PERIOD_SCHEDULE[],2,TRUE),
       VLOOKUP(Attendance!$G461,REGULAR_WEEK_SCHEDULE[[Thursday]:[Period]],3,TRUE))),
IF(WEEKDAY(Attendance!$J461) = 6,
       IF(COUNTIF(FINALS_WEEK_FRIDAY_DATE[],Attendance!$J461) &gt; 0, VLOOKUP(Attendance!$G461,FINALS_WEEK_FRIDAY_PERIOD_SCHEDULE[],2,TRUE),
       VLOOKUP(Attendance!$G461,REGULAR_WEEK_SCHEDULE[[Friday]:[Period]],2,TRUE))))))))))</f>
        <v/>
      </c>
      <c r="J461" s="41" t="str">
        <f t="shared" ca="1" si="26"/>
        <v/>
      </c>
      <c r="K461" s="41" t="str">
        <f>IF($A461 &lt;&gt; "",VLOOKUP($A461,'Student reference sheet'!$A$2:$V$2329, 7,FALSE), "")</f>
        <v/>
      </c>
      <c r="L461" s="30" t="str">
        <f>IF($A461 ="", "", VLOOKUP($A461, 'Student reference sheet'!$A$2:$Z$2603,23,FALSE))</f>
        <v/>
      </c>
      <c r="M461" s="30" t="str">
        <f>IF($A461 ="", "", VLOOKUP($A461, 'Student reference sheet'!$A$2:$Z$2603,24,FALSE))</f>
        <v/>
      </c>
      <c r="N461" s="30" t="str">
        <f>IF($A461 ="", "", VLOOKUP($A461, 'Student reference sheet'!$A$2:$Z$2603,26,FALSE))</f>
        <v/>
      </c>
      <c r="O461" s="30" t="str">
        <f>IF($A461 ="", "", VLOOKUP($A461, 'Student reference sheet'!$A$2:$Z$2603,25,FALSE))</f>
        <v/>
      </c>
      <c r="P461" s="39" t="str">
        <f>IF($A461 = "", "", IF(OR(VLOOKUP($A461,'Student reference sheet'!$A$2:$V$2400,8,FALSE) = "R",  VLOOKUP($A461,'Student reference sheet'!$A$2:$V$2400,8,FALSE) = "L"), "X", ""))</f>
        <v/>
      </c>
      <c r="Q461" s="39" t="str">
        <f>IF($A461 ="", "", VLOOKUP($A461, 'Student reference sheet'!$A$2:$V$2603,22,FALSE))</f>
        <v/>
      </c>
      <c r="R461" s="39" t="str">
        <f>IF($A461 &lt;&gt; "",VLOOKUP($A461,'Student reference sheet'!$A$2:$V$2329, 5,FALSE), "")</f>
        <v/>
      </c>
      <c r="S461" s="39" t="str">
        <f>IF($A461 &lt;&gt; "",VLOOKUP($A461,'Student reference sheet'!$A$2:$V$2329, 6,FALSE), "")</f>
        <v/>
      </c>
      <c r="T461" s="30" t="str">
        <f>IF($A461 = "","",
IF(VLOOKUP($A461,'Student reference sheet'!$A$2:$V$2329, 10,FALSE) = "Y", "Hispanic",
IF(VLOOKUP($A461,'Student reference sheet'!$A$2:$V$2329,11,FALSE) &lt;&gt; "",
IF(VLOOKUP($A461,'Student reference sheet'!$A$2:$V$2329,11,FALSE) = "UNK", "Unknown", VLOOKUP(VALUE(VLOOKUP($A461,'Student reference sheet'!$A$2:$V$2329,11,FALSE)),'Ethnicity Reference'!$A$2:$B$22,2,FALSE)),
IF(VLOOKUP($A461,'Student reference sheet'!$A$2:$V$2329,9,FALSE) &lt;&gt; "", VLOOKUP(VALUE(VLOOKUP($A461,'Student reference sheet'!$A$2:$V$2329,9,FALSE)),'Ethnicity Reference'!$A$2:$B$22,2,FALSE),"Unknown"))))</f>
        <v/>
      </c>
      <c r="U461" s="35"/>
    </row>
    <row r="462" spans="1:21" ht="15.75">
      <c r="A462" s="47"/>
      <c r="B462" s="33"/>
      <c r="C462" s="39" t="str">
        <f>IF($A462 &lt;&gt; "",VLOOKUP($A462,'Student reference sheet'!$A$2:$V$2329, 3,FALSE), "")</f>
        <v/>
      </c>
      <c r="D462" s="39" t="str">
        <f>IF($A462 &lt;&gt; "",VLOOKUP($A462,'Student reference sheet'!$A$2:$V$2329, 2,FALSE), "")</f>
        <v/>
      </c>
      <c r="E462" s="35"/>
      <c r="F462" s="34"/>
      <c r="G462" s="40" t="str">
        <f t="shared" ca="1" si="24"/>
        <v/>
      </c>
      <c r="H462" s="40" t="str">
        <f t="shared" ca="1" si="25"/>
        <v/>
      </c>
      <c r="I462" s="36" t="str">
        <f>IF($A462 = "", "",
IF(COUNTIF(MINIMUM_DAY_DATES[], Attendance!J462) &gt; 0, VLOOKUP(Attendance!$G462,MINIMUM_DAY_PERIOD_SCHEDULE[], 2,TRUE),
IF(COUNTIF(RALLY_DATES[], Attendance!J462) &gt; 0, VLOOKUP(Attendance!$G462,RALLY_PERIOD_SCHEDULE[], 2,TRUE),
IF(WEEKDAY(Attendance!$J462) = 2,
       IF(COUNTIF(FINALS_WEEK_MONDAY_DATE[],Attendance!$J462) &gt; 0, VLOOKUP(Attendance!$G462,FINALS_WEEK_MONDAY_PERIOD_SCHEDULE[],2,TRUE),
       VLOOKUP(Attendance!$G462,REGULAR_WEEK_SCHEDULE[],6,TRUE)),
IF(WEEKDAY($J462) = 3,
       IF(COUNTIF(FINALS_WEEK_TUESDAY_DATE[],Attendance!$J462) &gt; 0, VLOOKUP(Attendance!$G462,FINALS_WEEK_TUESDAY_PERIOD_SCHEDULE[],2,TRUE),
       VLOOKUP(Attendance!$G462,REGULAR_WEEK_SCHEDULE[[Tuesday]:[Period]],5,TRUE)),
IF(WEEKDAY(Attendance!$J462) = 4,
        IF(COUNTIF(BLOCK_WEDNESDAY_DATES[],Attendance!$J462) &gt; 0, VLOOKUP(Attendance!$G462,BLOCK_WEDNESDAY_PERIOD_SCHEDULE[],2,TRUE),
        IF(COUNTIF(FINALS_WEEK_WEDNESDAY_DATE[],Attendance!$J462) &gt; 0, VLOOKUP(Attendance!$G462,FINALS_WEEK_WEDNESDAY_PERIOD_SCHEDULE[],2,TRUE),
       VLOOKUP(Attendance!$G462,REGULAR_WEEK_SCHEDULE[[Wednesday]:[Period]],4,TRUE))),
IF(WEEKDAY($J462) = 5,
       IF(COUNTIF(BLOCK_THURSDAY_DATES[],Attendance!$J462) &gt; 0, VLOOKUP(Attendance!$G462,BLOCK_THURSDAY_PERIOD_SCHEDULE[],2,TRUE),
       IF(COUNTIF(FINALS_WEEK_THURSDAY_DATE[],Attendance!$J462) &gt; 0, VLOOKUP(Attendance!$G462,FINALS_WEEK_THURSDAY_PERIOD_SCHEDULE[],2,TRUE),
       VLOOKUP(Attendance!$G462,REGULAR_WEEK_SCHEDULE[[Thursday]:[Period]],3,TRUE))),
IF(WEEKDAY(Attendance!$J462) = 6,
       IF(COUNTIF(FINALS_WEEK_FRIDAY_DATE[],Attendance!$J462) &gt; 0, VLOOKUP(Attendance!$G462,FINALS_WEEK_FRIDAY_PERIOD_SCHEDULE[],2,TRUE),
       VLOOKUP(Attendance!$G462,REGULAR_WEEK_SCHEDULE[[Friday]:[Period]],2,TRUE))))))))))</f>
        <v/>
      </c>
      <c r="J462" s="41" t="str">
        <f t="shared" ca="1" si="26"/>
        <v/>
      </c>
      <c r="K462" s="41" t="str">
        <f>IF($A462 &lt;&gt; "",VLOOKUP($A462,'Student reference sheet'!$A$2:$V$2329, 7,FALSE), "")</f>
        <v/>
      </c>
      <c r="L462" s="30" t="str">
        <f>IF($A462 ="", "", VLOOKUP($A462, 'Student reference sheet'!$A$2:$Z$2603,23,FALSE))</f>
        <v/>
      </c>
      <c r="M462" s="30" t="str">
        <f>IF($A462 ="", "", VLOOKUP($A462, 'Student reference sheet'!$A$2:$Z$2603,24,FALSE))</f>
        <v/>
      </c>
      <c r="N462" s="30" t="str">
        <f>IF($A462 ="", "", VLOOKUP($A462, 'Student reference sheet'!$A$2:$Z$2603,26,FALSE))</f>
        <v/>
      </c>
      <c r="O462" s="30" t="str">
        <f>IF($A462 ="", "", VLOOKUP($A462, 'Student reference sheet'!$A$2:$Z$2603,25,FALSE))</f>
        <v/>
      </c>
      <c r="P462" s="39" t="str">
        <f>IF($A462 = "", "", IF(OR(VLOOKUP($A462,'Student reference sheet'!$A$2:$V$2400,8,FALSE) = "R",  VLOOKUP($A462,'Student reference sheet'!$A$2:$V$2400,8,FALSE) = "L"), "X", ""))</f>
        <v/>
      </c>
      <c r="Q462" s="39" t="str">
        <f>IF($A462 ="", "", VLOOKUP($A462, 'Student reference sheet'!$A$2:$V$2603,22,FALSE))</f>
        <v/>
      </c>
      <c r="R462" s="39" t="str">
        <f>IF($A462 &lt;&gt; "",VLOOKUP($A462,'Student reference sheet'!$A$2:$V$2329, 5,FALSE), "")</f>
        <v/>
      </c>
      <c r="S462" s="39" t="str">
        <f>IF($A462 &lt;&gt; "",VLOOKUP($A462,'Student reference sheet'!$A$2:$V$2329, 6,FALSE), "")</f>
        <v/>
      </c>
      <c r="T462" s="30" t="str">
        <f>IF($A462 = "","",
IF(VLOOKUP($A462,'Student reference sheet'!$A$2:$V$2329, 10,FALSE) = "Y", "Hispanic",
IF(VLOOKUP($A462,'Student reference sheet'!$A$2:$V$2329,11,FALSE) &lt;&gt; "",
IF(VLOOKUP($A462,'Student reference sheet'!$A$2:$V$2329,11,FALSE) = "UNK", "Unknown", VLOOKUP(VALUE(VLOOKUP($A462,'Student reference sheet'!$A$2:$V$2329,11,FALSE)),'Ethnicity Reference'!$A$2:$B$22,2,FALSE)),
IF(VLOOKUP($A462,'Student reference sheet'!$A$2:$V$2329,9,FALSE) &lt;&gt; "", VLOOKUP(VALUE(VLOOKUP($A462,'Student reference sheet'!$A$2:$V$2329,9,FALSE)),'Ethnicity Reference'!$A$2:$B$22,2,FALSE),"Unknown"))))</f>
        <v/>
      </c>
      <c r="U462" s="35"/>
    </row>
    <row r="463" spans="1:21" ht="15.75">
      <c r="A463" s="47"/>
      <c r="B463" s="33"/>
      <c r="C463" s="39" t="str">
        <f>IF($A463 &lt;&gt; "",VLOOKUP($A463,'Student reference sheet'!$A$2:$V$2329, 3,FALSE), "")</f>
        <v/>
      </c>
      <c r="D463" s="39" t="str">
        <f>IF($A463 &lt;&gt; "",VLOOKUP($A463,'Student reference sheet'!$A$2:$V$2329, 2,FALSE), "")</f>
        <v/>
      </c>
      <c r="E463" s="35"/>
      <c r="F463" s="34"/>
      <c r="G463" s="40" t="str">
        <f t="shared" ca="1" si="24"/>
        <v/>
      </c>
      <c r="H463" s="40" t="str">
        <f t="shared" ca="1" si="25"/>
        <v/>
      </c>
      <c r="I463" s="36" t="str">
        <f>IF($A463 = "", "",
IF(COUNTIF(MINIMUM_DAY_DATES[], Attendance!J463) &gt; 0, VLOOKUP(Attendance!$G463,MINIMUM_DAY_PERIOD_SCHEDULE[], 2,TRUE),
IF(COUNTIF(RALLY_DATES[], Attendance!J463) &gt; 0, VLOOKUP(Attendance!$G463,RALLY_PERIOD_SCHEDULE[], 2,TRUE),
IF(WEEKDAY(Attendance!$J463) = 2,
       IF(COUNTIF(FINALS_WEEK_MONDAY_DATE[],Attendance!$J463) &gt; 0, VLOOKUP(Attendance!$G463,FINALS_WEEK_MONDAY_PERIOD_SCHEDULE[],2,TRUE),
       VLOOKUP(Attendance!$G463,REGULAR_WEEK_SCHEDULE[],6,TRUE)),
IF(WEEKDAY($J463) = 3,
       IF(COUNTIF(FINALS_WEEK_TUESDAY_DATE[],Attendance!$J463) &gt; 0, VLOOKUP(Attendance!$G463,FINALS_WEEK_TUESDAY_PERIOD_SCHEDULE[],2,TRUE),
       VLOOKUP(Attendance!$G463,REGULAR_WEEK_SCHEDULE[[Tuesday]:[Period]],5,TRUE)),
IF(WEEKDAY(Attendance!$J463) = 4,
        IF(COUNTIF(BLOCK_WEDNESDAY_DATES[],Attendance!$J463) &gt; 0, VLOOKUP(Attendance!$G463,BLOCK_WEDNESDAY_PERIOD_SCHEDULE[],2,TRUE),
        IF(COUNTIF(FINALS_WEEK_WEDNESDAY_DATE[],Attendance!$J463) &gt; 0, VLOOKUP(Attendance!$G463,FINALS_WEEK_WEDNESDAY_PERIOD_SCHEDULE[],2,TRUE),
       VLOOKUP(Attendance!$G463,REGULAR_WEEK_SCHEDULE[[Wednesday]:[Period]],4,TRUE))),
IF(WEEKDAY($J463) = 5,
       IF(COUNTIF(BLOCK_THURSDAY_DATES[],Attendance!$J463) &gt; 0, VLOOKUP(Attendance!$G463,BLOCK_THURSDAY_PERIOD_SCHEDULE[],2,TRUE),
       IF(COUNTIF(FINALS_WEEK_THURSDAY_DATE[],Attendance!$J463) &gt; 0, VLOOKUP(Attendance!$G463,FINALS_WEEK_THURSDAY_PERIOD_SCHEDULE[],2,TRUE),
       VLOOKUP(Attendance!$G463,REGULAR_WEEK_SCHEDULE[[Thursday]:[Period]],3,TRUE))),
IF(WEEKDAY(Attendance!$J463) = 6,
       IF(COUNTIF(FINALS_WEEK_FRIDAY_DATE[],Attendance!$J463) &gt; 0, VLOOKUP(Attendance!$G463,FINALS_WEEK_FRIDAY_PERIOD_SCHEDULE[],2,TRUE),
       VLOOKUP(Attendance!$G463,REGULAR_WEEK_SCHEDULE[[Friday]:[Period]],2,TRUE))))))))))</f>
        <v/>
      </c>
      <c r="J463" s="41" t="str">
        <f t="shared" ca="1" si="26"/>
        <v/>
      </c>
      <c r="K463" s="41" t="str">
        <f>IF($A463 &lt;&gt; "",VLOOKUP($A463,'Student reference sheet'!$A$2:$V$2329, 7,FALSE), "")</f>
        <v/>
      </c>
      <c r="L463" s="30" t="str">
        <f>IF($A463 ="", "", VLOOKUP($A463, 'Student reference sheet'!$A$2:$Z$2603,23,FALSE))</f>
        <v/>
      </c>
      <c r="M463" s="30" t="str">
        <f>IF($A463 ="", "", VLOOKUP($A463, 'Student reference sheet'!$A$2:$Z$2603,24,FALSE))</f>
        <v/>
      </c>
      <c r="N463" s="30" t="str">
        <f>IF($A463 ="", "", VLOOKUP($A463, 'Student reference sheet'!$A$2:$Z$2603,26,FALSE))</f>
        <v/>
      </c>
      <c r="O463" s="30" t="str">
        <f>IF($A463 ="", "", VLOOKUP($A463, 'Student reference sheet'!$A$2:$Z$2603,25,FALSE))</f>
        <v/>
      </c>
      <c r="P463" s="39" t="str">
        <f>IF($A463 = "", "", IF(OR(VLOOKUP($A463,'Student reference sheet'!$A$2:$V$2400,8,FALSE) = "R",  VLOOKUP($A463,'Student reference sheet'!$A$2:$V$2400,8,FALSE) = "L"), "X", ""))</f>
        <v/>
      </c>
      <c r="Q463" s="39" t="str">
        <f>IF($A463 ="", "", VLOOKUP($A463, 'Student reference sheet'!$A$2:$V$2603,22,FALSE))</f>
        <v/>
      </c>
      <c r="R463" s="39" t="str">
        <f>IF($A463 &lt;&gt; "",VLOOKUP($A463,'Student reference sheet'!$A$2:$V$2329, 5,FALSE), "")</f>
        <v/>
      </c>
      <c r="S463" s="39" t="str">
        <f>IF($A463 &lt;&gt; "",VLOOKUP($A463,'Student reference sheet'!$A$2:$V$2329, 6,FALSE), "")</f>
        <v/>
      </c>
      <c r="T463" s="30" t="str">
        <f>IF($A463 = "","",
IF(VLOOKUP($A463,'Student reference sheet'!$A$2:$V$2329, 10,FALSE) = "Y", "Hispanic",
IF(VLOOKUP($A463,'Student reference sheet'!$A$2:$V$2329,11,FALSE) &lt;&gt; "",
IF(VLOOKUP($A463,'Student reference sheet'!$A$2:$V$2329,11,FALSE) = "UNK", "Unknown", VLOOKUP(VALUE(VLOOKUP($A463,'Student reference sheet'!$A$2:$V$2329,11,FALSE)),'Ethnicity Reference'!$A$2:$B$22,2,FALSE)),
IF(VLOOKUP($A463,'Student reference sheet'!$A$2:$V$2329,9,FALSE) &lt;&gt; "", VLOOKUP(VALUE(VLOOKUP($A463,'Student reference sheet'!$A$2:$V$2329,9,FALSE)),'Ethnicity Reference'!$A$2:$B$22,2,FALSE),"Unknown"))))</f>
        <v/>
      </c>
      <c r="U463" s="35"/>
    </row>
    <row r="464" spans="1:21" ht="15.75">
      <c r="A464" s="47"/>
      <c r="B464" s="33"/>
      <c r="C464" s="39" t="str">
        <f>IF($A464 &lt;&gt; "",VLOOKUP($A464,'Student reference sheet'!$A$2:$V$2329, 3,FALSE), "")</f>
        <v/>
      </c>
      <c r="D464" s="39" t="str">
        <f>IF($A464 &lt;&gt; "",VLOOKUP($A464,'Student reference sheet'!$A$2:$V$2329, 2,FALSE), "")</f>
        <v/>
      </c>
      <c r="E464" s="35"/>
      <c r="F464" s="34"/>
      <c r="G464" s="40" t="str">
        <f t="shared" ca="1" si="24"/>
        <v/>
      </c>
      <c r="H464" s="40" t="str">
        <f t="shared" ca="1" si="25"/>
        <v/>
      </c>
      <c r="I464" s="36" t="str">
        <f>IF($A464 = "", "",
IF(COUNTIF(MINIMUM_DAY_DATES[], Attendance!J464) &gt; 0, VLOOKUP(Attendance!$G464,MINIMUM_DAY_PERIOD_SCHEDULE[], 2,TRUE),
IF(COUNTIF(RALLY_DATES[], Attendance!J464) &gt; 0, VLOOKUP(Attendance!$G464,RALLY_PERIOD_SCHEDULE[], 2,TRUE),
IF(WEEKDAY(Attendance!$J464) = 2,
       IF(COUNTIF(FINALS_WEEK_MONDAY_DATE[],Attendance!$J464) &gt; 0, VLOOKUP(Attendance!$G464,FINALS_WEEK_MONDAY_PERIOD_SCHEDULE[],2,TRUE),
       VLOOKUP(Attendance!$G464,REGULAR_WEEK_SCHEDULE[],6,TRUE)),
IF(WEEKDAY($J464) = 3,
       IF(COUNTIF(FINALS_WEEK_TUESDAY_DATE[],Attendance!$J464) &gt; 0, VLOOKUP(Attendance!$G464,FINALS_WEEK_TUESDAY_PERIOD_SCHEDULE[],2,TRUE),
       VLOOKUP(Attendance!$G464,REGULAR_WEEK_SCHEDULE[[Tuesday]:[Period]],5,TRUE)),
IF(WEEKDAY(Attendance!$J464) = 4,
        IF(COUNTIF(BLOCK_WEDNESDAY_DATES[],Attendance!$J464) &gt; 0, VLOOKUP(Attendance!$G464,BLOCK_WEDNESDAY_PERIOD_SCHEDULE[],2,TRUE),
        IF(COUNTIF(FINALS_WEEK_WEDNESDAY_DATE[],Attendance!$J464) &gt; 0, VLOOKUP(Attendance!$G464,FINALS_WEEK_WEDNESDAY_PERIOD_SCHEDULE[],2,TRUE),
       VLOOKUP(Attendance!$G464,REGULAR_WEEK_SCHEDULE[[Wednesday]:[Period]],4,TRUE))),
IF(WEEKDAY($J464) = 5,
       IF(COUNTIF(BLOCK_THURSDAY_DATES[],Attendance!$J464) &gt; 0, VLOOKUP(Attendance!$G464,BLOCK_THURSDAY_PERIOD_SCHEDULE[],2,TRUE),
       IF(COUNTIF(FINALS_WEEK_THURSDAY_DATE[],Attendance!$J464) &gt; 0, VLOOKUP(Attendance!$G464,FINALS_WEEK_THURSDAY_PERIOD_SCHEDULE[],2,TRUE),
       VLOOKUP(Attendance!$G464,REGULAR_WEEK_SCHEDULE[[Thursday]:[Period]],3,TRUE))),
IF(WEEKDAY(Attendance!$J464) = 6,
       IF(COUNTIF(FINALS_WEEK_FRIDAY_DATE[],Attendance!$J464) &gt; 0, VLOOKUP(Attendance!$G464,FINALS_WEEK_FRIDAY_PERIOD_SCHEDULE[],2,TRUE),
       VLOOKUP(Attendance!$G464,REGULAR_WEEK_SCHEDULE[[Friday]:[Period]],2,TRUE))))))))))</f>
        <v/>
      </c>
      <c r="J464" s="41" t="str">
        <f t="shared" ca="1" si="26"/>
        <v/>
      </c>
      <c r="K464" s="41" t="str">
        <f>IF($A464 &lt;&gt; "",VLOOKUP($A464,'Student reference sheet'!$A$2:$V$2329, 7,FALSE), "")</f>
        <v/>
      </c>
      <c r="L464" s="30" t="str">
        <f>IF($A464 ="", "", VLOOKUP($A464, 'Student reference sheet'!$A$2:$Z$2603,23,FALSE))</f>
        <v/>
      </c>
      <c r="M464" s="30" t="str">
        <f>IF($A464 ="", "", VLOOKUP($A464, 'Student reference sheet'!$A$2:$Z$2603,24,FALSE))</f>
        <v/>
      </c>
      <c r="N464" s="30" t="str">
        <f>IF($A464 ="", "", VLOOKUP($A464, 'Student reference sheet'!$A$2:$Z$2603,26,FALSE))</f>
        <v/>
      </c>
      <c r="O464" s="30" t="str">
        <f>IF($A464 ="", "", VLOOKUP($A464, 'Student reference sheet'!$A$2:$Z$2603,25,FALSE))</f>
        <v/>
      </c>
      <c r="P464" s="39" t="str">
        <f>IF($A464 = "", "", IF(OR(VLOOKUP($A464,'Student reference sheet'!$A$2:$V$2400,8,FALSE) = "R",  VLOOKUP($A464,'Student reference sheet'!$A$2:$V$2400,8,FALSE) = "L"), "X", ""))</f>
        <v/>
      </c>
      <c r="Q464" s="39" t="str">
        <f>IF($A464 ="", "", VLOOKUP($A464, 'Student reference sheet'!$A$2:$V$2603,22,FALSE))</f>
        <v/>
      </c>
      <c r="R464" s="39" t="str">
        <f>IF($A464 &lt;&gt; "",VLOOKUP($A464,'Student reference sheet'!$A$2:$V$2329, 5,FALSE), "")</f>
        <v/>
      </c>
      <c r="S464" s="39" t="str">
        <f>IF($A464 &lt;&gt; "",VLOOKUP($A464,'Student reference sheet'!$A$2:$V$2329, 6,FALSE), "")</f>
        <v/>
      </c>
      <c r="T464" s="30" t="str">
        <f>IF($A464 = "","",
IF(VLOOKUP($A464,'Student reference sheet'!$A$2:$V$2329, 10,FALSE) = "Y", "Hispanic",
IF(VLOOKUP($A464,'Student reference sheet'!$A$2:$V$2329,11,FALSE) &lt;&gt; "",
IF(VLOOKUP($A464,'Student reference sheet'!$A$2:$V$2329,11,FALSE) = "UNK", "Unknown", VLOOKUP(VALUE(VLOOKUP($A464,'Student reference sheet'!$A$2:$V$2329,11,FALSE)),'Ethnicity Reference'!$A$2:$B$22,2,FALSE)),
IF(VLOOKUP($A464,'Student reference sheet'!$A$2:$V$2329,9,FALSE) &lt;&gt; "", VLOOKUP(VALUE(VLOOKUP($A464,'Student reference sheet'!$A$2:$V$2329,9,FALSE)),'Ethnicity Reference'!$A$2:$B$22,2,FALSE),"Unknown"))))</f>
        <v/>
      </c>
      <c r="U464" s="35"/>
    </row>
    <row r="465" spans="1:21" ht="15.75">
      <c r="A465" s="47"/>
      <c r="B465" s="33"/>
      <c r="C465" s="39" t="str">
        <f>IF($A465 &lt;&gt; "",VLOOKUP($A465,'Student reference sheet'!$A$2:$V$2329, 3,FALSE), "")</f>
        <v/>
      </c>
      <c r="D465" s="39" t="str">
        <f>IF($A465 &lt;&gt; "",VLOOKUP($A465,'Student reference sheet'!$A$2:$V$2329, 2,FALSE), "")</f>
        <v/>
      </c>
      <c r="E465" s="35"/>
      <c r="F465" s="34"/>
      <c r="G465" s="40" t="str">
        <f t="shared" ca="1" si="24"/>
        <v/>
      </c>
      <c r="H465" s="40" t="str">
        <f t="shared" ca="1" si="25"/>
        <v/>
      </c>
      <c r="I465" s="36" t="str">
        <f>IF($A465 = "", "",
IF(COUNTIF(MINIMUM_DAY_DATES[], Attendance!J465) &gt; 0, VLOOKUP(Attendance!$G465,MINIMUM_DAY_PERIOD_SCHEDULE[], 2,TRUE),
IF(COUNTIF(RALLY_DATES[], Attendance!J465) &gt; 0, VLOOKUP(Attendance!$G465,RALLY_PERIOD_SCHEDULE[], 2,TRUE),
IF(WEEKDAY(Attendance!$J465) = 2,
       IF(COUNTIF(FINALS_WEEK_MONDAY_DATE[],Attendance!$J465) &gt; 0, VLOOKUP(Attendance!$G465,FINALS_WEEK_MONDAY_PERIOD_SCHEDULE[],2,TRUE),
       VLOOKUP(Attendance!$G465,REGULAR_WEEK_SCHEDULE[],6,TRUE)),
IF(WEEKDAY($J465) = 3,
       IF(COUNTIF(FINALS_WEEK_TUESDAY_DATE[],Attendance!$J465) &gt; 0, VLOOKUP(Attendance!$G465,FINALS_WEEK_TUESDAY_PERIOD_SCHEDULE[],2,TRUE),
       VLOOKUP(Attendance!$G465,REGULAR_WEEK_SCHEDULE[[Tuesday]:[Period]],5,TRUE)),
IF(WEEKDAY(Attendance!$J465) = 4,
        IF(COUNTIF(BLOCK_WEDNESDAY_DATES[],Attendance!$J465) &gt; 0, VLOOKUP(Attendance!$G465,BLOCK_WEDNESDAY_PERIOD_SCHEDULE[],2,TRUE),
        IF(COUNTIF(FINALS_WEEK_WEDNESDAY_DATE[],Attendance!$J465) &gt; 0, VLOOKUP(Attendance!$G465,FINALS_WEEK_WEDNESDAY_PERIOD_SCHEDULE[],2,TRUE),
       VLOOKUP(Attendance!$G465,REGULAR_WEEK_SCHEDULE[[Wednesday]:[Period]],4,TRUE))),
IF(WEEKDAY($J465) = 5,
       IF(COUNTIF(BLOCK_THURSDAY_DATES[],Attendance!$J465) &gt; 0, VLOOKUP(Attendance!$G465,BLOCK_THURSDAY_PERIOD_SCHEDULE[],2,TRUE),
       IF(COUNTIF(FINALS_WEEK_THURSDAY_DATE[],Attendance!$J465) &gt; 0, VLOOKUP(Attendance!$G465,FINALS_WEEK_THURSDAY_PERIOD_SCHEDULE[],2,TRUE),
       VLOOKUP(Attendance!$G465,REGULAR_WEEK_SCHEDULE[[Thursday]:[Period]],3,TRUE))),
IF(WEEKDAY(Attendance!$J465) = 6,
       IF(COUNTIF(FINALS_WEEK_FRIDAY_DATE[],Attendance!$J465) &gt; 0, VLOOKUP(Attendance!$G465,FINALS_WEEK_FRIDAY_PERIOD_SCHEDULE[],2,TRUE),
       VLOOKUP(Attendance!$G465,REGULAR_WEEK_SCHEDULE[[Friday]:[Period]],2,TRUE))))))))))</f>
        <v/>
      </c>
      <c r="J465" s="41" t="str">
        <f t="shared" ca="1" si="26"/>
        <v/>
      </c>
      <c r="K465" s="41" t="str">
        <f>IF($A465 &lt;&gt; "",VLOOKUP($A465,'Student reference sheet'!$A$2:$V$2329, 7,FALSE), "")</f>
        <v/>
      </c>
      <c r="L465" s="30" t="str">
        <f>IF($A465 ="", "", VLOOKUP($A465, 'Student reference sheet'!$A$2:$Z$2603,23,FALSE))</f>
        <v/>
      </c>
      <c r="M465" s="30" t="str">
        <f>IF($A465 ="", "", VLOOKUP($A465, 'Student reference sheet'!$A$2:$Z$2603,24,FALSE))</f>
        <v/>
      </c>
      <c r="N465" s="30" t="str">
        <f>IF($A465 ="", "", VLOOKUP($A465, 'Student reference sheet'!$A$2:$Z$2603,26,FALSE))</f>
        <v/>
      </c>
      <c r="O465" s="30" t="str">
        <f>IF($A465 ="", "", VLOOKUP($A465, 'Student reference sheet'!$A$2:$Z$2603,25,FALSE))</f>
        <v/>
      </c>
      <c r="P465" s="39" t="str">
        <f>IF($A465 = "", "", IF(OR(VLOOKUP($A465,'Student reference sheet'!$A$2:$V$2400,8,FALSE) = "R",  VLOOKUP($A465,'Student reference sheet'!$A$2:$V$2400,8,FALSE) = "L"), "X", ""))</f>
        <v/>
      </c>
      <c r="Q465" s="39" t="str">
        <f>IF($A465 ="", "", VLOOKUP($A465, 'Student reference sheet'!$A$2:$V$2603,22,FALSE))</f>
        <v/>
      </c>
      <c r="R465" s="39" t="str">
        <f>IF($A465 &lt;&gt; "",VLOOKUP($A465,'Student reference sheet'!$A$2:$V$2329, 5,FALSE), "")</f>
        <v/>
      </c>
      <c r="S465" s="39" t="str">
        <f>IF($A465 &lt;&gt; "",VLOOKUP($A465,'Student reference sheet'!$A$2:$V$2329, 6,FALSE), "")</f>
        <v/>
      </c>
      <c r="T465" s="30" t="str">
        <f>IF($A465 = "","",
IF(VLOOKUP($A465,'Student reference sheet'!$A$2:$V$2329, 10,FALSE) = "Y", "Hispanic",
IF(VLOOKUP($A465,'Student reference sheet'!$A$2:$V$2329,11,FALSE) &lt;&gt; "",
IF(VLOOKUP($A465,'Student reference sheet'!$A$2:$V$2329,11,FALSE) = "UNK", "Unknown", VLOOKUP(VALUE(VLOOKUP($A465,'Student reference sheet'!$A$2:$V$2329,11,FALSE)),'Ethnicity Reference'!$A$2:$B$22,2,FALSE)),
IF(VLOOKUP($A465,'Student reference sheet'!$A$2:$V$2329,9,FALSE) &lt;&gt; "", VLOOKUP(VALUE(VLOOKUP($A465,'Student reference sheet'!$A$2:$V$2329,9,FALSE)),'Ethnicity Reference'!$A$2:$B$22,2,FALSE),"Unknown"))))</f>
        <v/>
      </c>
      <c r="U465" s="35"/>
    </row>
    <row r="466" spans="1:21" ht="15.75">
      <c r="A466" s="47"/>
      <c r="B466" s="33"/>
      <c r="C466" s="39" t="str">
        <f>IF($A466 &lt;&gt; "",VLOOKUP($A466,'Student reference sheet'!$A$2:$V$2329, 3,FALSE), "")</f>
        <v/>
      </c>
      <c r="D466" s="39" t="str">
        <f>IF($A466 &lt;&gt; "",VLOOKUP($A466,'Student reference sheet'!$A$2:$V$2329, 2,FALSE), "")</f>
        <v/>
      </c>
      <c r="E466" s="35"/>
      <c r="F466" s="34"/>
      <c r="G466" s="40" t="str">
        <f t="shared" ca="1" si="24"/>
        <v/>
      </c>
      <c r="H466" s="40" t="str">
        <f t="shared" ca="1" si="25"/>
        <v/>
      </c>
      <c r="I466" s="36" t="str">
        <f>IF($A466 = "", "",
IF(COUNTIF(MINIMUM_DAY_DATES[], Attendance!J466) &gt; 0, VLOOKUP(Attendance!$G466,MINIMUM_DAY_PERIOD_SCHEDULE[], 2,TRUE),
IF(COUNTIF(RALLY_DATES[], Attendance!J466) &gt; 0, VLOOKUP(Attendance!$G466,RALLY_PERIOD_SCHEDULE[], 2,TRUE),
IF(WEEKDAY(Attendance!$J466) = 2,
       IF(COUNTIF(FINALS_WEEK_MONDAY_DATE[],Attendance!$J466) &gt; 0, VLOOKUP(Attendance!$G466,FINALS_WEEK_MONDAY_PERIOD_SCHEDULE[],2,TRUE),
       VLOOKUP(Attendance!$G466,REGULAR_WEEK_SCHEDULE[],6,TRUE)),
IF(WEEKDAY($J466) = 3,
       IF(COUNTIF(FINALS_WEEK_TUESDAY_DATE[],Attendance!$J466) &gt; 0, VLOOKUP(Attendance!$G466,FINALS_WEEK_TUESDAY_PERIOD_SCHEDULE[],2,TRUE),
       VLOOKUP(Attendance!$G466,REGULAR_WEEK_SCHEDULE[[Tuesday]:[Period]],5,TRUE)),
IF(WEEKDAY(Attendance!$J466) = 4,
        IF(COUNTIF(BLOCK_WEDNESDAY_DATES[],Attendance!$J466) &gt; 0, VLOOKUP(Attendance!$G466,BLOCK_WEDNESDAY_PERIOD_SCHEDULE[],2,TRUE),
        IF(COUNTIF(FINALS_WEEK_WEDNESDAY_DATE[],Attendance!$J466) &gt; 0, VLOOKUP(Attendance!$G466,FINALS_WEEK_WEDNESDAY_PERIOD_SCHEDULE[],2,TRUE),
       VLOOKUP(Attendance!$G466,REGULAR_WEEK_SCHEDULE[[Wednesday]:[Period]],4,TRUE))),
IF(WEEKDAY($J466) = 5,
       IF(COUNTIF(BLOCK_THURSDAY_DATES[],Attendance!$J466) &gt; 0, VLOOKUP(Attendance!$G466,BLOCK_THURSDAY_PERIOD_SCHEDULE[],2,TRUE),
       IF(COUNTIF(FINALS_WEEK_THURSDAY_DATE[],Attendance!$J466) &gt; 0, VLOOKUP(Attendance!$G466,FINALS_WEEK_THURSDAY_PERIOD_SCHEDULE[],2,TRUE),
       VLOOKUP(Attendance!$G466,REGULAR_WEEK_SCHEDULE[[Thursday]:[Period]],3,TRUE))),
IF(WEEKDAY(Attendance!$J466) = 6,
       IF(COUNTIF(FINALS_WEEK_FRIDAY_DATE[],Attendance!$J466) &gt; 0, VLOOKUP(Attendance!$G466,FINALS_WEEK_FRIDAY_PERIOD_SCHEDULE[],2,TRUE),
       VLOOKUP(Attendance!$G466,REGULAR_WEEK_SCHEDULE[[Friday]:[Period]],2,TRUE))))))))))</f>
        <v/>
      </c>
      <c r="J466" s="41" t="str">
        <f t="shared" ca="1" si="26"/>
        <v/>
      </c>
      <c r="K466" s="41" t="str">
        <f>IF($A466 &lt;&gt; "",VLOOKUP($A466,'Student reference sheet'!$A$2:$V$2329, 7,FALSE), "")</f>
        <v/>
      </c>
      <c r="L466" s="30" t="str">
        <f>IF($A466 ="", "", VLOOKUP($A466, 'Student reference sheet'!$A$2:$Z$2603,23,FALSE))</f>
        <v/>
      </c>
      <c r="M466" s="30" t="str">
        <f>IF($A466 ="", "", VLOOKUP($A466, 'Student reference sheet'!$A$2:$Z$2603,24,FALSE))</f>
        <v/>
      </c>
      <c r="N466" s="30" t="str">
        <f>IF($A466 ="", "", VLOOKUP($A466, 'Student reference sheet'!$A$2:$Z$2603,26,FALSE))</f>
        <v/>
      </c>
      <c r="O466" s="30" t="str">
        <f>IF($A466 ="", "", VLOOKUP($A466, 'Student reference sheet'!$A$2:$Z$2603,25,FALSE))</f>
        <v/>
      </c>
      <c r="P466" s="39" t="str">
        <f>IF($A466 = "", "", IF(OR(VLOOKUP($A466,'Student reference sheet'!$A$2:$V$2400,8,FALSE) = "R",  VLOOKUP($A466,'Student reference sheet'!$A$2:$V$2400,8,FALSE) = "L"), "X", ""))</f>
        <v/>
      </c>
      <c r="Q466" s="39" t="str">
        <f>IF($A466 ="", "", VLOOKUP($A466, 'Student reference sheet'!$A$2:$V$2603,22,FALSE))</f>
        <v/>
      </c>
      <c r="R466" s="39" t="str">
        <f>IF($A466 &lt;&gt; "",VLOOKUP($A466,'Student reference sheet'!$A$2:$V$2329, 5,FALSE), "")</f>
        <v/>
      </c>
      <c r="S466" s="39" t="str">
        <f>IF($A466 &lt;&gt; "",VLOOKUP($A466,'Student reference sheet'!$A$2:$V$2329, 6,FALSE), "")</f>
        <v/>
      </c>
      <c r="T466" s="30" t="str">
        <f>IF($A466 = "","",
IF(VLOOKUP($A466,'Student reference sheet'!$A$2:$V$2329, 10,FALSE) = "Y", "Hispanic",
IF(VLOOKUP($A466,'Student reference sheet'!$A$2:$V$2329,11,FALSE) &lt;&gt; "",
IF(VLOOKUP($A466,'Student reference sheet'!$A$2:$V$2329,11,FALSE) = "UNK", "Unknown", VLOOKUP(VALUE(VLOOKUP($A466,'Student reference sheet'!$A$2:$V$2329,11,FALSE)),'Ethnicity Reference'!$A$2:$B$22,2,FALSE)),
IF(VLOOKUP($A466,'Student reference sheet'!$A$2:$V$2329,9,FALSE) &lt;&gt; "", VLOOKUP(VALUE(VLOOKUP($A466,'Student reference sheet'!$A$2:$V$2329,9,FALSE)),'Ethnicity Reference'!$A$2:$B$22,2,FALSE),"Unknown"))))</f>
        <v/>
      </c>
      <c r="U466" s="35"/>
    </row>
    <row r="467" spans="1:21" ht="15.75">
      <c r="A467" s="47"/>
      <c r="B467" s="33"/>
      <c r="C467" s="39" t="str">
        <f>IF($A467 &lt;&gt; "",VLOOKUP($A467,'Student reference sheet'!$A$2:$V$2329, 3,FALSE), "")</f>
        <v/>
      </c>
      <c r="D467" s="39" t="str">
        <f>IF($A467 &lt;&gt; "",VLOOKUP($A467,'Student reference sheet'!$A$2:$V$2329, 2,FALSE), "")</f>
        <v/>
      </c>
      <c r="E467" s="35"/>
      <c r="F467" s="34"/>
      <c r="G467" s="40" t="str">
        <f t="shared" ca="1" si="24"/>
        <v/>
      </c>
      <c r="H467" s="40" t="str">
        <f t="shared" ca="1" si="25"/>
        <v/>
      </c>
      <c r="I467" s="36" t="str">
        <f>IF($A467 = "", "",
IF(COUNTIF(MINIMUM_DAY_DATES[], Attendance!J467) &gt; 0, VLOOKUP(Attendance!$G467,MINIMUM_DAY_PERIOD_SCHEDULE[], 2,TRUE),
IF(COUNTIF(RALLY_DATES[], Attendance!J467) &gt; 0, VLOOKUP(Attendance!$G467,RALLY_PERIOD_SCHEDULE[], 2,TRUE),
IF(WEEKDAY(Attendance!$J467) = 2,
       IF(COUNTIF(FINALS_WEEK_MONDAY_DATE[],Attendance!$J467) &gt; 0, VLOOKUP(Attendance!$G467,FINALS_WEEK_MONDAY_PERIOD_SCHEDULE[],2,TRUE),
       VLOOKUP(Attendance!$G467,REGULAR_WEEK_SCHEDULE[],6,TRUE)),
IF(WEEKDAY($J467) = 3,
       IF(COUNTIF(FINALS_WEEK_TUESDAY_DATE[],Attendance!$J467) &gt; 0, VLOOKUP(Attendance!$G467,FINALS_WEEK_TUESDAY_PERIOD_SCHEDULE[],2,TRUE),
       VLOOKUP(Attendance!$G467,REGULAR_WEEK_SCHEDULE[[Tuesday]:[Period]],5,TRUE)),
IF(WEEKDAY(Attendance!$J467) = 4,
        IF(COUNTIF(BLOCK_WEDNESDAY_DATES[],Attendance!$J467) &gt; 0, VLOOKUP(Attendance!$G467,BLOCK_WEDNESDAY_PERIOD_SCHEDULE[],2,TRUE),
        IF(COUNTIF(FINALS_WEEK_WEDNESDAY_DATE[],Attendance!$J467) &gt; 0, VLOOKUP(Attendance!$G467,FINALS_WEEK_WEDNESDAY_PERIOD_SCHEDULE[],2,TRUE),
       VLOOKUP(Attendance!$G467,REGULAR_WEEK_SCHEDULE[[Wednesday]:[Period]],4,TRUE))),
IF(WEEKDAY($J467) = 5,
       IF(COUNTIF(BLOCK_THURSDAY_DATES[],Attendance!$J467) &gt; 0, VLOOKUP(Attendance!$G467,BLOCK_THURSDAY_PERIOD_SCHEDULE[],2,TRUE),
       IF(COUNTIF(FINALS_WEEK_THURSDAY_DATE[],Attendance!$J467) &gt; 0, VLOOKUP(Attendance!$G467,FINALS_WEEK_THURSDAY_PERIOD_SCHEDULE[],2,TRUE),
       VLOOKUP(Attendance!$G467,REGULAR_WEEK_SCHEDULE[[Thursday]:[Period]],3,TRUE))),
IF(WEEKDAY(Attendance!$J467) = 6,
       IF(COUNTIF(FINALS_WEEK_FRIDAY_DATE[],Attendance!$J467) &gt; 0, VLOOKUP(Attendance!$G467,FINALS_WEEK_FRIDAY_PERIOD_SCHEDULE[],2,TRUE),
       VLOOKUP(Attendance!$G467,REGULAR_WEEK_SCHEDULE[[Friday]:[Period]],2,TRUE))))))))))</f>
        <v/>
      </c>
      <c r="J467" s="41" t="str">
        <f t="shared" ca="1" si="26"/>
        <v/>
      </c>
      <c r="K467" s="41" t="str">
        <f>IF($A467 &lt;&gt; "",VLOOKUP($A467,'Student reference sheet'!$A$2:$V$2329, 7,FALSE), "")</f>
        <v/>
      </c>
      <c r="L467" s="30" t="str">
        <f>IF($A467 ="", "", VLOOKUP($A467, 'Student reference sheet'!$A$2:$Z$2603,23,FALSE))</f>
        <v/>
      </c>
      <c r="M467" s="30" t="str">
        <f>IF($A467 ="", "", VLOOKUP($A467, 'Student reference sheet'!$A$2:$Z$2603,24,FALSE))</f>
        <v/>
      </c>
      <c r="N467" s="30" t="str">
        <f>IF($A467 ="", "", VLOOKUP($A467, 'Student reference sheet'!$A$2:$Z$2603,26,FALSE))</f>
        <v/>
      </c>
      <c r="O467" s="30" t="str">
        <f>IF($A467 ="", "", VLOOKUP($A467, 'Student reference sheet'!$A$2:$Z$2603,25,FALSE))</f>
        <v/>
      </c>
      <c r="P467" s="39" t="str">
        <f>IF($A467 = "", "", IF(OR(VLOOKUP($A467,'Student reference sheet'!$A$2:$V$2400,8,FALSE) = "R",  VLOOKUP($A467,'Student reference sheet'!$A$2:$V$2400,8,FALSE) = "L"), "X", ""))</f>
        <v/>
      </c>
      <c r="Q467" s="39" t="str">
        <f>IF($A467 ="", "", VLOOKUP($A467, 'Student reference sheet'!$A$2:$V$2603,22,FALSE))</f>
        <v/>
      </c>
      <c r="R467" s="39" t="str">
        <f>IF($A467 &lt;&gt; "",VLOOKUP($A467,'Student reference sheet'!$A$2:$V$2329, 5,FALSE), "")</f>
        <v/>
      </c>
      <c r="S467" s="39" t="str">
        <f>IF($A467 &lt;&gt; "",VLOOKUP($A467,'Student reference sheet'!$A$2:$V$2329, 6,FALSE), "")</f>
        <v/>
      </c>
      <c r="T467" s="30" t="str">
        <f>IF($A467 = "","",
IF(VLOOKUP($A467,'Student reference sheet'!$A$2:$V$2329, 10,FALSE) = "Y", "Hispanic",
IF(VLOOKUP($A467,'Student reference sheet'!$A$2:$V$2329,11,FALSE) &lt;&gt; "",
IF(VLOOKUP($A467,'Student reference sheet'!$A$2:$V$2329,11,FALSE) = "UNK", "Unknown", VLOOKUP(VALUE(VLOOKUP($A467,'Student reference sheet'!$A$2:$V$2329,11,FALSE)),'Ethnicity Reference'!$A$2:$B$22,2,FALSE)),
IF(VLOOKUP($A467,'Student reference sheet'!$A$2:$V$2329,9,FALSE) &lt;&gt; "", VLOOKUP(VALUE(VLOOKUP($A467,'Student reference sheet'!$A$2:$V$2329,9,FALSE)),'Ethnicity Reference'!$A$2:$B$22,2,FALSE),"Unknown"))))</f>
        <v/>
      </c>
      <c r="U467" s="35"/>
    </row>
    <row r="468" spans="1:21" ht="15.75">
      <c r="A468" s="47"/>
      <c r="B468" s="33"/>
      <c r="C468" s="39" t="str">
        <f>IF($A468 &lt;&gt; "",VLOOKUP($A468,'Student reference sheet'!$A$2:$V$2329, 3,FALSE), "")</f>
        <v/>
      </c>
      <c r="D468" s="39" t="str">
        <f>IF($A468 &lt;&gt; "",VLOOKUP($A468,'Student reference sheet'!$A$2:$V$2329, 2,FALSE), "")</f>
        <v/>
      </c>
      <c r="E468" s="35"/>
      <c r="F468" s="34"/>
      <c r="G468" s="40" t="str">
        <f t="shared" ca="1" si="24"/>
        <v/>
      </c>
      <c r="H468" s="40" t="str">
        <f t="shared" ca="1" si="25"/>
        <v/>
      </c>
      <c r="I468" s="36" t="str">
        <f>IF($A468 = "", "",
IF(COUNTIF(MINIMUM_DAY_DATES[], Attendance!J468) &gt; 0, VLOOKUP(Attendance!$G468,MINIMUM_DAY_PERIOD_SCHEDULE[], 2,TRUE),
IF(COUNTIF(RALLY_DATES[], Attendance!J468) &gt; 0, VLOOKUP(Attendance!$G468,RALLY_PERIOD_SCHEDULE[], 2,TRUE),
IF(WEEKDAY(Attendance!$J468) = 2,
       IF(COUNTIF(FINALS_WEEK_MONDAY_DATE[],Attendance!$J468) &gt; 0, VLOOKUP(Attendance!$G468,FINALS_WEEK_MONDAY_PERIOD_SCHEDULE[],2,TRUE),
       VLOOKUP(Attendance!$G468,REGULAR_WEEK_SCHEDULE[],6,TRUE)),
IF(WEEKDAY($J468) = 3,
       IF(COUNTIF(FINALS_WEEK_TUESDAY_DATE[],Attendance!$J468) &gt; 0, VLOOKUP(Attendance!$G468,FINALS_WEEK_TUESDAY_PERIOD_SCHEDULE[],2,TRUE),
       VLOOKUP(Attendance!$G468,REGULAR_WEEK_SCHEDULE[[Tuesday]:[Period]],5,TRUE)),
IF(WEEKDAY(Attendance!$J468) = 4,
        IF(COUNTIF(BLOCK_WEDNESDAY_DATES[],Attendance!$J468) &gt; 0, VLOOKUP(Attendance!$G468,BLOCK_WEDNESDAY_PERIOD_SCHEDULE[],2,TRUE),
        IF(COUNTIF(FINALS_WEEK_WEDNESDAY_DATE[],Attendance!$J468) &gt; 0, VLOOKUP(Attendance!$G468,FINALS_WEEK_WEDNESDAY_PERIOD_SCHEDULE[],2,TRUE),
       VLOOKUP(Attendance!$G468,REGULAR_WEEK_SCHEDULE[[Wednesday]:[Period]],4,TRUE))),
IF(WEEKDAY($J468) = 5,
       IF(COUNTIF(BLOCK_THURSDAY_DATES[],Attendance!$J468) &gt; 0, VLOOKUP(Attendance!$G468,BLOCK_THURSDAY_PERIOD_SCHEDULE[],2,TRUE),
       IF(COUNTIF(FINALS_WEEK_THURSDAY_DATE[],Attendance!$J468) &gt; 0, VLOOKUP(Attendance!$G468,FINALS_WEEK_THURSDAY_PERIOD_SCHEDULE[],2,TRUE),
       VLOOKUP(Attendance!$G468,REGULAR_WEEK_SCHEDULE[[Thursday]:[Period]],3,TRUE))),
IF(WEEKDAY(Attendance!$J468) = 6,
       IF(COUNTIF(FINALS_WEEK_FRIDAY_DATE[],Attendance!$J468) &gt; 0, VLOOKUP(Attendance!$G468,FINALS_WEEK_FRIDAY_PERIOD_SCHEDULE[],2,TRUE),
       VLOOKUP(Attendance!$G468,REGULAR_WEEK_SCHEDULE[[Friday]:[Period]],2,TRUE))))))))))</f>
        <v/>
      </c>
      <c r="J468" s="41" t="str">
        <f t="shared" ca="1" si="26"/>
        <v/>
      </c>
      <c r="K468" s="41" t="str">
        <f>IF($A468 &lt;&gt; "",VLOOKUP($A468,'Student reference sheet'!$A$2:$V$2329, 7,FALSE), "")</f>
        <v/>
      </c>
      <c r="L468" s="30" t="str">
        <f>IF($A468 ="", "", VLOOKUP($A468, 'Student reference sheet'!$A$2:$Z$2603,23,FALSE))</f>
        <v/>
      </c>
      <c r="M468" s="30" t="str">
        <f>IF($A468 ="", "", VLOOKUP($A468, 'Student reference sheet'!$A$2:$Z$2603,24,FALSE))</f>
        <v/>
      </c>
      <c r="N468" s="30" t="str">
        <f>IF($A468 ="", "", VLOOKUP($A468, 'Student reference sheet'!$A$2:$Z$2603,26,FALSE))</f>
        <v/>
      </c>
      <c r="O468" s="30" t="str">
        <f>IF($A468 ="", "", VLOOKUP($A468, 'Student reference sheet'!$A$2:$Z$2603,25,FALSE))</f>
        <v/>
      </c>
      <c r="P468" s="39" t="str">
        <f>IF($A468 = "", "", IF(OR(VLOOKUP($A468,'Student reference sheet'!$A$2:$V$2400,8,FALSE) = "R",  VLOOKUP($A468,'Student reference sheet'!$A$2:$V$2400,8,FALSE) = "L"), "X", ""))</f>
        <v/>
      </c>
      <c r="Q468" s="39" t="str">
        <f>IF($A468 ="", "", VLOOKUP($A468, 'Student reference sheet'!$A$2:$V$2603,22,FALSE))</f>
        <v/>
      </c>
      <c r="R468" s="39" t="str">
        <f>IF($A468 &lt;&gt; "",VLOOKUP($A468,'Student reference sheet'!$A$2:$V$2329, 5,FALSE), "")</f>
        <v/>
      </c>
      <c r="S468" s="39" t="str">
        <f>IF($A468 &lt;&gt; "",VLOOKUP($A468,'Student reference sheet'!$A$2:$V$2329, 6,FALSE), "")</f>
        <v/>
      </c>
      <c r="T468" s="30" t="str">
        <f>IF($A468 = "","",
IF(VLOOKUP($A468,'Student reference sheet'!$A$2:$V$2329, 10,FALSE) = "Y", "Hispanic",
IF(VLOOKUP($A468,'Student reference sheet'!$A$2:$V$2329,11,FALSE) &lt;&gt; "",
IF(VLOOKUP($A468,'Student reference sheet'!$A$2:$V$2329,11,FALSE) = "UNK", "Unknown", VLOOKUP(VALUE(VLOOKUP($A468,'Student reference sheet'!$A$2:$V$2329,11,FALSE)),'Ethnicity Reference'!$A$2:$B$22,2,FALSE)),
IF(VLOOKUP($A468,'Student reference sheet'!$A$2:$V$2329,9,FALSE) &lt;&gt; "", VLOOKUP(VALUE(VLOOKUP($A468,'Student reference sheet'!$A$2:$V$2329,9,FALSE)),'Ethnicity Reference'!$A$2:$B$22,2,FALSE),"Unknown"))))</f>
        <v/>
      </c>
      <c r="U468" s="35"/>
    </row>
    <row r="469" spans="1:21" ht="15.75">
      <c r="A469" s="47"/>
      <c r="B469" s="33"/>
      <c r="C469" s="39" t="str">
        <f>IF($A469 &lt;&gt; "",VLOOKUP($A469,'Student reference sheet'!$A$2:$V$2329, 3,FALSE), "")</f>
        <v/>
      </c>
      <c r="D469" s="39" t="str">
        <f>IF($A469 &lt;&gt; "",VLOOKUP($A469,'Student reference sheet'!$A$2:$V$2329, 2,FALSE), "")</f>
        <v/>
      </c>
      <c r="E469" s="35"/>
      <c r="F469" s="34"/>
      <c r="G469" s="40" t="str">
        <f t="shared" ca="1" si="24"/>
        <v/>
      </c>
      <c r="H469" s="40" t="str">
        <f t="shared" ca="1" si="25"/>
        <v/>
      </c>
      <c r="I469" s="36" t="str">
        <f>IF($A469 = "", "",
IF(COUNTIF(MINIMUM_DAY_DATES[], Attendance!J469) &gt; 0, VLOOKUP(Attendance!$G469,MINIMUM_DAY_PERIOD_SCHEDULE[], 2,TRUE),
IF(COUNTIF(RALLY_DATES[], Attendance!J469) &gt; 0, VLOOKUP(Attendance!$G469,RALLY_PERIOD_SCHEDULE[], 2,TRUE),
IF(WEEKDAY(Attendance!$J469) = 2,
       IF(COUNTIF(FINALS_WEEK_MONDAY_DATE[],Attendance!$J469) &gt; 0, VLOOKUP(Attendance!$G469,FINALS_WEEK_MONDAY_PERIOD_SCHEDULE[],2,TRUE),
       VLOOKUP(Attendance!$G469,REGULAR_WEEK_SCHEDULE[],6,TRUE)),
IF(WEEKDAY($J469) = 3,
       IF(COUNTIF(FINALS_WEEK_TUESDAY_DATE[],Attendance!$J469) &gt; 0, VLOOKUP(Attendance!$G469,FINALS_WEEK_TUESDAY_PERIOD_SCHEDULE[],2,TRUE),
       VLOOKUP(Attendance!$G469,REGULAR_WEEK_SCHEDULE[[Tuesday]:[Period]],5,TRUE)),
IF(WEEKDAY(Attendance!$J469) = 4,
        IF(COUNTIF(BLOCK_WEDNESDAY_DATES[],Attendance!$J469) &gt; 0, VLOOKUP(Attendance!$G469,BLOCK_WEDNESDAY_PERIOD_SCHEDULE[],2,TRUE),
        IF(COUNTIF(FINALS_WEEK_WEDNESDAY_DATE[],Attendance!$J469) &gt; 0, VLOOKUP(Attendance!$G469,FINALS_WEEK_WEDNESDAY_PERIOD_SCHEDULE[],2,TRUE),
       VLOOKUP(Attendance!$G469,REGULAR_WEEK_SCHEDULE[[Wednesday]:[Period]],4,TRUE))),
IF(WEEKDAY($J469) = 5,
       IF(COUNTIF(BLOCK_THURSDAY_DATES[],Attendance!$J469) &gt; 0, VLOOKUP(Attendance!$G469,BLOCK_THURSDAY_PERIOD_SCHEDULE[],2,TRUE),
       IF(COUNTIF(FINALS_WEEK_THURSDAY_DATE[],Attendance!$J469) &gt; 0, VLOOKUP(Attendance!$G469,FINALS_WEEK_THURSDAY_PERIOD_SCHEDULE[],2,TRUE),
       VLOOKUP(Attendance!$G469,REGULAR_WEEK_SCHEDULE[[Thursday]:[Period]],3,TRUE))),
IF(WEEKDAY(Attendance!$J469) = 6,
       IF(COUNTIF(FINALS_WEEK_FRIDAY_DATE[],Attendance!$J469) &gt; 0, VLOOKUP(Attendance!$G469,FINALS_WEEK_FRIDAY_PERIOD_SCHEDULE[],2,TRUE),
       VLOOKUP(Attendance!$G469,REGULAR_WEEK_SCHEDULE[[Friday]:[Period]],2,TRUE))))))))))</f>
        <v/>
      </c>
      <c r="J469" s="41" t="str">
        <f t="shared" ca="1" si="26"/>
        <v/>
      </c>
      <c r="K469" s="41" t="str">
        <f>IF($A469 &lt;&gt; "",VLOOKUP($A469,'Student reference sheet'!$A$2:$V$2329, 7,FALSE), "")</f>
        <v/>
      </c>
      <c r="L469" s="30" t="str">
        <f>IF($A469 ="", "", VLOOKUP($A469, 'Student reference sheet'!$A$2:$Z$2603,23,FALSE))</f>
        <v/>
      </c>
      <c r="M469" s="30" t="str">
        <f>IF($A469 ="", "", VLOOKUP($A469, 'Student reference sheet'!$A$2:$Z$2603,24,FALSE))</f>
        <v/>
      </c>
      <c r="N469" s="30" t="str">
        <f>IF($A469 ="", "", VLOOKUP($A469, 'Student reference sheet'!$A$2:$Z$2603,26,FALSE))</f>
        <v/>
      </c>
      <c r="O469" s="30" t="str">
        <f>IF($A469 ="", "", VLOOKUP($A469, 'Student reference sheet'!$A$2:$Z$2603,25,FALSE))</f>
        <v/>
      </c>
      <c r="P469" s="39" t="str">
        <f>IF($A469 = "", "", IF(OR(VLOOKUP($A469,'Student reference sheet'!$A$2:$V$2400,8,FALSE) = "R",  VLOOKUP($A469,'Student reference sheet'!$A$2:$V$2400,8,FALSE) = "L"), "X", ""))</f>
        <v/>
      </c>
      <c r="Q469" s="39" t="str">
        <f>IF($A469 ="", "", VLOOKUP($A469, 'Student reference sheet'!$A$2:$V$2603,22,FALSE))</f>
        <v/>
      </c>
      <c r="R469" s="39" t="str">
        <f>IF($A469 &lt;&gt; "",VLOOKUP($A469,'Student reference sheet'!$A$2:$V$2329, 5,FALSE), "")</f>
        <v/>
      </c>
      <c r="S469" s="39" t="str">
        <f>IF($A469 &lt;&gt; "",VLOOKUP($A469,'Student reference sheet'!$A$2:$V$2329, 6,FALSE), "")</f>
        <v/>
      </c>
      <c r="T469" s="30" t="str">
        <f>IF($A469 = "","",
IF(VLOOKUP($A469,'Student reference sheet'!$A$2:$V$2329, 10,FALSE) = "Y", "Hispanic",
IF(VLOOKUP($A469,'Student reference sheet'!$A$2:$V$2329,11,FALSE) &lt;&gt; "",
IF(VLOOKUP($A469,'Student reference sheet'!$A$2:$V$2329,11,FALSE) = "UNK", "Unknown", VLOOKUP(VALUE(VLOOKUP($A469,'Student reference sheet'!$A$2:$V$2329,11,FALSE)),'Ethnicity Reference'!$A$2:$B$22,2,FALSE)),
IF(VLOOKUP($A469,'Student reference sheet'!$A$2:$V$2329,9,FALSE) &lt;&gt; "", VLOOKUP(VALUE(VLOOKUP($A469,'Student reference sheet'!$A$2:$V$2329,9,FALSE)),'Ethnicity Reference'!$A$2:$B$22,2,FALSE),"Unknown"))))</f>
        <v/>
      </c>
      <c r="U469" s="35"/>
    </row>
    <row r="470" spans="1:21" ht="15.75">
      <c r="A470" s="47"/>
      <c r="B470" s="33"/>
      <c r="C470" s="39" t="str">
        <f>IF($A470 &lt;&gt; "",VLOOKUP($A470,'Student reference sheet'!$A$2:$V$2329, 3,FALSE), "")</f>
        <v/>
      </c>
      <c r="D470" s="39" t="str">
        <f>IF($A470 &lt;&gt; "",VLOOKUP($A470,'Student reference sheet'!$A$2:$V$2329, 2,FALSE), "")</f>
        <v/>
      </c>
      <c r="E470" s="35"/>
      <c r="F470" s="34"/>
      <c r="G470" s="40" t="str">
        <f t="shared" ca="1" si="24"/>
        <v/>
      </c>
      <c r="H470" s="40" t="str">
        <f t="shared" ca="1" si="25"/>
        <v/>
      </c>
      <c r="I470" s="36" t="str">
        <f>IF($A470 = "", "",
IF(COUNTIF(MINIMUM_DAY_DATES[], Attendance!J470) &gt; 0, VLOOKUP(Attendance!$G470,MINIMUM_DAY_PERIOD_SCHEDULE[], 2,TRUE),
IF(COUNTIF(RALLY_DATES[], Attendance!J470) &gt; 0, VLOOKUP(Attendance!$G470,RALLY_PERIOD_SCHEDULE[], 2,TRUE),
IF(WEEKDAY(Attendance!$J470) = 2,
       IF(COUNTIF(FINALS_WEEK_MONDAY_DATE[],Attendance!$J470) &gt; 0, VLOOKUP(Attendance!$G470,FINALS_WEEK_MONDAY_PERIOD_SCHEDULE[],2,TRUE),
       VLOOKUP(Attendance!$G470,REGULAR_WEEK_SCHEDULE[],6,TRUE)),
IF(WEEKDAY($J470) = 3,
       IF(COUNTIF(FINALS_WEEK_TUESDAY_DATE[],Attendance!$J470) &gt; 0, VLOOKUP(Attendance!$G470,FINALS_WEEK_TUESDAY_PERIOD_SCHEDULE[],2,TRUE),
       VLOOKUP(Attendance!$G470,REGULAR_WEEK_SCHEDULE[[Tuesday]:[Period]],5,TRUE)),
IF(WEEKDAY(Attendance!$J470) = 4,
        IF(COUNTIF(BLOCK_WEDNESDAY_DATES[],Attendance!$J470) &gt; 0, VLOOKUP(Attendance!$G470,BLOCK_WEDNESDAY_PERIOD_SCHEDULE[],2,TRUE),
        IF(COUNTIF(FINALS_WEEK_WEDNESDAY_DATE[],Attendance!$J470) &gt; 0, VLOOKUP(Attendance!$G470,FINALS_WEEK_WEDNESDAY_PERIOD_SCHEDULE[],2,TRUE),
       VLOOKUP(Attendance!$G470,REGULAR_WEEK_SCHEDULE[[Wednesday]:[Period]],4,TRUE))),
IF(WEEKDAY($J470) = 5,
       IF(COUNTIF(BLOCK_THURSDAY_DATES[],Attendance!$J470) &gt; 0, VLOOKUP(Attendance!$G470,BLOCK_THURSDAY_PERIOD_SCHEDULE[],2,TRUE),
       IF(COUNTIF(FINALS_WEEK_THURSDAY_DATE[],Attendance!$J470) &gt; 0, VLOOKUP(Attendance!$G470,FINALS_WEEK_THURSDAY_PERIOD_SCHEDULE[],2,TRUE),
       VLOOKUP(Attendance!$G470,REGULAR_WEEK_SCHEDULE[[Thursday]:[Period]],3,TRUE))),
IF(WEEKDAY(Attendance!$J470) = 6,
       IF(COUNTIF(FINALS_WEEK_FRIDAY_DATE[],Attendance!$J470) &gt; 0, VLOOKUP(Attendance!$G470,FINALS_WEEK_FRIDAY_PERIOD_SCHEDULE[],2,TRUE),
       VLOOKUP(Attendance!$G470,REGULAR_WEEK_SCHEDULE[[Friday]:[Period]],2,TRUE))))))))))</f>
        <v/>
      </c>
      <c r="J470" s="41" t="str">
        <f t="shared" ca="1" si="26"/>
        <v/>
      </c>
      <c r="K470" s="41" t="str">
        <f>IF($A470 &lt;&gt; "",VLOOKUP($A470,'Student reference sheet'!$A$2:$V$2329, 7,FALSE), "")</f>
        <v/>
      </c>
      <c r="L470" s="30" t="str">
        <f>IF($A470 ="", "", VLOOKUP($A470, 'Student reference sheet'!$A$2:$Z$2603,23,FALSE))</f>
        <v/>
      </c>
      <c r="M470" s="30" t="str">
        <f>IF($A470 ="", "", VLOOKUP($A470, 'Student reference sheet'!$A$2:$Z$2603,24,FALSE))</f>
        <v/>
      </c>
      <c r="N470" s="30" t="str">
        <f>IF($A470 ="", "", VLOOKUP($A470, 'Student reference sheet'!$A$2:$Z$2603,26,FALSE))</f>
        <v/>
      </c>
      <c r="O470" s="30" t="str">
        <f>IF($A470 ="", "", VLOOKUP($A470, 'Student reference sheet'!$A$2:$Z$2603,25,FALSE))</f>
        <v/>
      </c>
      <c r="P470" s="39" t="str">
        <f>IF($A470 = "", "", IF(OR(VLOOKUP($A470,'Student reference sheet'!$A$2:$V$2400,8,FALSE) = "R",  VLOOKUP($A470,'Student reference sheet'!$A$2:$V$2400,8,FALSE) = "L"), "X", ""))</f>
        <v/>
      </c>
      <c r="Q470" s="39" t="str">
        <f>IF($A470 ="", "", VLOOKUP($A470, 'Student reference sheet'!$A$2:$V$2603,22,FALSE))</f>
        <v/>
      </c>
      <c r="R470" s="39" t="str">
        <f>IF($A470 &lt;&gt; "",VLOOKUP($A470,'Student reference sheet'!$A$2:$V$2329, 5,FALSE), "")</f>
        <v/>
      </c>
      <c r="S470" s="39" t="str">
        <f>IF($A470 &lt;&gt; "",VLOOKUP($A470,'Student reference sheet'!$A$2:$V$2329, 6,FALSE), "")</f>
        <v/>
      </c>
      <c r="T470" s="30" t="str">
        <f>IF($A470 = "","",
IF(VLOOKUP($A470,'Student reference sheet'!$A$2:$V$2329, 10,FALSE) = "Y", "Hispanic",
IF(VLOOKUP($A470,'Student reference sheet'!$A$2:$V$2329,11,FALSE) &lt;&gt; "",
IF(VLOOKUP($A470,'Student reference sheet'!$A$2:$V$2329,11,FALSE) = "UNK", "Unknown", VLOOKUP(VALUE(VLOOKUP($A470,'Student reference sheet'!$A$2:$V$2329,11,FALSE)),'Ethnicity Reference'!$A$2:$B$22,2,FALSE)),
IF(VLOOKUP($A470,'Student reference sheet'!$A$2:$V$2329,9,FALSE) &lt;&gt; "", VLOOKUP(VALUE(VLOOKUP($A470,'Student reference sheet'!$A$2:$V$2329,9,FALSE)),'Ethnicity Reference'!$A$2:$B$22,2,FALSE),"Unknown"))))</f>
        <v/>
      </c>
      <c r="U470" s="35"/>
    </row>
    <row r="471" spans="1:21" ht="15.75">
      <c r="A471" s="47"/>
      <c r="B471" s="33"/>
      <c r="C471" s="39" t="str">
        <f>IF($A471 &lt;&gt; "",VLOOKUP($A471,'Student reference sheet'!$A$2:$V$2329, 3,FALSE), "")</f>
        <v/>
      </c>
      <c r="D471" s="39" t="str">
        <f>IF($A471 &lt;&gt; "",VLOOKUP($A471,'Student reference sheet'!$A$2:$V$2329, 2,FALSE), "")</f>
        <v/>
      </c>
      <c r="E471" s="35"/>
      <c r="F471" s="34"/>
      <c r="G471" s="40" t="str">
        <f t="shared" ca="1" si="24"/>
        <v/>
      </c>
      <c r="H471" s="40" t="str">
        <f t="shared" ca="1" si="25"/>
        <v/>
      </c>
      <c r="I471" s="36" t="str">
        <f>IF($A471 = "", "",
IF(COUNTIF(MINIMUM_DAY_DATES[], Attendance!J471) &gt; 0, VLOOKUP(Attendance!$G471,MINIMUM_DAY_PERIOD_SCHEDULE[], 2,TRUE),
IF(COUNTIF(RALLY_DATES[], Attendance!J471) &gt; 0, VLOOKUP(Attendance!$G471,RALLY_PERIOD_SCHEDULE[], 2,TRUE),
IF(WEEKDAY(Attendance!$J471) = 2,
       IF(COUNTIF(FINALS_WEEK_MONDAY_DATE[],Attendance!$J471) &gt; 0, VLOOKUP(Attendance!$G471,FINALS_WEEK_MONDAY_PERIOD_SCHEDULE[],2,TRUE),
       VLOOKUP(Attendance!$G471,REGULAR_WEEK_SCHEDULE[],6,TRUE)),
IF(WEEKDAY($J471) = 3,
       IF(COUNTIF(FINALS_WEEK_TUESDAY_DATE[],Attendance!$J471) &gt; 0, VLOOKUP(Attendance!$G471,FINALS_WEEK_TUESDAY_PERIOD_SCHEDULE[],2,TRUE),
       VLOOKUP(Attendance!$G471,REGULAR_WEEK_SCHEDULE[[Tuesday]:[Period]],5,TRUE)),
IF(WEEKDAY(Attendance!$J471) = 4,
        IF(COUNTIF(BLOCK_WEDNESDAY_DATES[],Attendance!$J471) &gt; 0, VLOOKUP(Attendance!$G471,BLOCK_WEDNESDAY_PERIOD_SCHEDULE[],2,TRUE),
        IF(COUNTIF(FINALS_WEEK_WEDNESDAY_DATE[],Attendance!$J471) &gt; 0, VLOOKUP(Attendance!$G471,FINALS_WEEK_WEDNESDAY_PERIOD_SCHEDULE[],2,TRUE),
       VLOOKUP(Attendance!$G471,REGULAR_WEEK_SCHEDULE[[Wednesday]:[Period]],4,TRUE))),
IF(WEEKDAY($J471) = 5,
       IF(COUNTIF(BLOCK_THURSDAY_DATES[],Attendance!$J471) &gt; 0, VLOOKUP(Attendance!$G471,BLOCK_THURSDAY_PERIOD_SCHEDULE[],2,TRUE),
       IF(COUNTIF(FINALS_WEEK_THURSDAY_DATE[],Attendance!$J471) &gt; 0, VLOOKUP(Attendance!$G471,FINALS_WEEK_THURSDAY_PERIOD_SCHEDULE[],2,TRUE),
       VLOOKUP(Attendance!$G471,REGULAR_WEEK_SCHEDULE[[Thursday]:[Period]],3,TRUE))),
IF(WEEKDAY(Attendance!$J471) = 6,
       IF(COUNTIF(FINALS_WEEK_FRIDAY_DATE[],Attendance!$J471) &gt; 0, VLOOKUP(Attendance!$G471,FINALS_WEEK_FRIDAY_PERIOD_SCHEDULE[],2,TRUE),
       VLOOKUP(Attendance!$G471,REGULAR_WEEK_SCHEDULE[[Friday]:[Period]],2,TRUE))))))))))</f>
        <v/>
      </c>
      <c r="J471" s="41" t="str">
        <f t="shared" ca="1" si="26"/>
        <v/>
      </c>
      <c r="K471" s="41" t="str">
        <f>IF($A471 &lt;&gt; "",VLOOKUP($A471,'Student reference sheet'!$A$2:$V$2329, 7,FALSE), "")</f>
        <v/>
      </c>
      <c r="L471" s="30" t="str">
        <f>IF($A471 ="", "", VLOOKUP($A471, 'Student reference sheet'!$A$2:$Z$2603,23,FALSE))</f>
        <v/>
      </c>
      <c r="M471" s="30" t="str">
        <f>IF($A471 ="", "", VLOOKUP($A471, 'Student reference sheet'!$A$2:$Z$2603,24,FALSE))</f>
        <v/>
      </c>
      <c r="N471" s="30" t="str">
        <f>IF($A471 ="", "", VLOOKUP($A471, 'Student reference sheet'!$A$2:$Z$2603,26,FALSE))</f>
        <v/>
      </c>
      <c r="O471" s="30" t="str">
        <f>IF($A471 ="", "", VLOOKUP($A471, 'Student reference sheet'!$A$2:$Z$2603,25,FALSE))</f>
        <v/>
      </c>
      <c r="P471" s="39" t="str">
        <f>IF($A471 = "", "", IF(OR(VLOOKUP($A471,'Student reference sheet'!$A$2:$V$2400,8,FALSE) = "R",  VLOOKUP($A471,'Student reference sheet'!$A$2:$V$2400,8,FALSE) = "L"), "X", ""))</f>
        <v/>
      </c>
      <c r="Q471" s="39" t="str">
        <f>IF($A471 ="", "", VLOOKUP($A471, 'Student reference sheet'!$A$2:$V$2603,22,FALSE))</f>
        <v/>
      </c>
      <c r="R471" s="39" t="str">
        <f>IF($A471 &lt;&gt; "",VLOOKUP($A471,'Student reference sheet'!$A$2:$V$2329, 5,FALSE), "")</f>
        <v/>
      </c>
      <c r="S471" s="39" t="str">
        <f>IF($A471 &lt;&gt; "",VLOOKUP($A471,'Student reference sheet'!$A$2:$V$2329, 6,FALSE), "")</f>
        <v/>
      </c>
      <c r="T471" s="30" t="str">
        <f>IF($A471 = "","",
IF(VLOOKUP($A471,'Student reference sheet'!$A$2:$V$2329, 10,FALSE) = "Y", "Hispanic",
IF(VLOOKUP($A471,'Student reference sheet'!$A$2:$V$2329,11,FALSE) &lt;&gt; "",
IF(VLOOKUP($A471,'Student reference sheet'!$A$2:$V$2329,11,FALSE) = "UNK", "Unknown", VLOOKUP(VALUE(VLOOKUP($A471,'Student reference sheet'!$A$2:$V$2329,11,FALSE)),'Ethnicity Reference'!$A$2:$B$22,2,FALSE)),
IF(VLOOKUP($A471,'Student reference sheet'!$A$2:$V$2329,9,FALSE) &lt;&gt; "", VLOOKUP(VALUE(VLOOKUP($A471,'Student reference sheet'!$A$2:$V$2329,9,FALSE)),'Ethnicity Reference'!$A$2:$B$22,2,FALSE),"Unknown"))))</f>
        <v/>
      </c>
      <c r="U471" s="35"/>
    </row>
    <row r="472" spans="1:21" ht="15.75">
      <c r="A472" s="47"/>
      <c r="B472" s="33"/>
      <c r="C472" s="39" t="str">
        <f>IF($A472 &lt;&gt; "",VLOOKUP($A472,'Student reference sheet'!$A$2:$V$2329, 3,FALSE), "")</f>
        <v/>
      </c>
      <c r="D472" s="39" t="str">
        <f>IF($A472 &lt;&gt; "",VLOOKUP($A472,'Student reference sheet'!$A$2:$V$2329, 2,FALSE), "")</f>
        <v/>
      </c>
      <c r="E472" s="35"/>
      <c r="F472" s="34"/>
      <c r="G472" s="40" t="str">
        <f t="shared" ca="1" si="24"/>
        <v/>
      </c>
      <c r="H472" s="40" t="str">
        <f t="shared" ca="1" si="25"/>
        <v/>
      </c>
      <c r="I472" s="36" t="str">
        <f>IF($A472 = "", "",
IF(COUNTIF(MINIMUM_DAY_DATES[], Attendance!J472) &gt; 0, VLOOKUP(Attendance!$G472,MINIMUM_DAY_PERIOD_SCHEDULE[], 2,TRUE),
IF(COUNTIF(RALLY_DATES[], Attendance!J472) &gt; 0, VLOOKUP(Attendance!$G472,RALLY_PERIOD_SCHEDULE[], 2,TRUE),
IF(WEEKDAY(Attendance!$J472) = 2,
       IF(COUNTIF(FINALS_WEEK_MONDAY_DATE[],Attendance!$J472) &gt; 0, VLOOKUP(Attendance!$G472,FINALS_WEEK_MONDAY_PERIOD_SCHEDULE[],2,TRUE),
       VLOOKUP(Attendance!$G472,REGULAR_WEEK_SCHEDULE[],6,TRUE)),
IF(WEEKDAY($J472) = 3,
       IF(COUNTIF(FINALS_WEEK_TUESDAY_DATE[],Attendance!$J472) &gt; 0, VLOOKUP(Attendance!$G472,FINALS_WEEK_TUESDAY_PERIOD_SCHEDULE[],2,TRUE),
       VLOOKUP(Attendance!$G472,REGULAR_WEEK_SCHEDULE[[Tuesday]:[Period]],5,TRUE)),
IF(WEEKDAY(Attendance!$J472) = 4,
        IF(COUNTIF(BLOCK_WEDNESDAY_DATES[],Attendance!$J472) &gt; 0, VLOOKUP(Attendance!$G472,BLOCK_WEDNESDAY_PERIOD_SCHEDULE[],2,TRUE),
        IF(COUNTIF(FINALS_WEEK_WEDNESDAY_DATE[],Attendance!$J472) &gt; 0, VLOOKUP(Attendance!$G472,FINALS_WEEK_WEDNESDAY_PERIOD_SCHEDULE[],2,TRUE),
       VLOOKUP(Attendance!$G472,REGULAR_WEEK_SCHEDULE[[Wednesday]:[Period]],4,TRUE))),
IF(WEEKDAY($J472) = 5,
       IF(COUNTIF(BLOCK_THURSDAY_DATES[],Attendance!$J472) &gt; 0, VLOOKUP(Attendance!$G472,BLOCK_THURSDAY_PERIOD_SCHEDULE[],2,TRUE),
       IF(COUNTIF(FINALS_WEEK_THURSDAY_DATE[],Attendance!$J472) &gt; 0, VLOOKUP(Attendance!$G472,FINALS_WEEK_THURSDAY_PERIOD_SCHEDULE[],2,TRUE),
       VLOOKUP(Attendance!$G472,REGULAR_WEEK_SCHEDULE[[Thursday]:[Period]],3,TRUE))),
IF(WEEKDAY(Attendance!$J472) = 6,
       IF(COUNTIF(FINALS_WEEK_FRIDAY_DATE[],Attendance!$J472) &gt; 0, VLOOKUP(Attendance!$G472,FINALS_WEEK_FRIDAY_PERIOD_SCHEDULE[],2,TRUE),
       VLOOKUP(Attendance!$G472,REGULAR_WEEK_SCHEDULE[[Friday]:[Period]],2,TRUE))))))))))</f>
        <v/>
      </c>
      <c r="J472" s="41" t="str">
        <f t="shared" ca="1" si="26"/>
        <v/>
      </c>
      <c r="K472" s="41" t="str">
        <f>IF($A472 &lt;&gt; "",VLOOKUP($A472,'Student reference sheet'!$A$2:$V$2329, 7,FALSE), "")</f>
        <v/>
      </c>
      <c r="L472" s="30" t="str">
        <f>IF($A472 ="", "", VLOOKUP($A472, 'Student reference sheet'!$A$2:$Z$2603,23,FALSE))</f>
        <v/>
      </c>
      <c r="M472" s="30" t="str">
        <f>IF($A472 ="", "", VLOOKUP($A472, 'Student reference sheet'!$A$2:$Z$2603,24,FALSE))</f>
        <v/>
      </c>
      <c r="N472" s="30" t="str">
        <f>IF($A472 ="", "", VLOOKUP($A472, 'Student reference sheet'!$A$2:$Z$2603,26,FALSE))</f>
        <v/>
      </c>
      <c r="O472" s="30" t="str">
        <f>IF($A472 ="", "", VLOOKUP($A472, 'Student reference sheet'!$A$2:$Z$2603,25,FALSE))</f>
        <v/>
      </c>
      <c r="P472" s="39" t="str">
        <f>IF($A472 = "", "", IF(OR(VLOOKUP($A472,'Student reference sheet'!$A$2:$V$2400,8,FALSE) = "R",  VLOOKUP($A472,'Student reference sheet'!$A$2:$V$2400,8,FALSE) = "L"), "X", ""))</f>
        <v/>
      </c>
      <c r="Q472" s="39" t="str">
        <f>IF($A472 ="", "", VLOOKUP($A472, 'Student reference sheet'!$A$2:$V$2603,22,FALSE))</f>
        <v/>
      </c>
      <c r="R472" s="39" t="str">
        <f>IF($A472 &lt;&gt; "",VLOOKUP($A472,'Student reference sheet'!$A$2:$V$2329, 5,FALSE), "")</f>
        <v/>
      </c>
      <c r="S472" s="39" t="str">
        <f>IF($A472 &lt;&gt; "",VLOOKUP($A472,'Student reference sheet'!$A$2:$V$2329, 6,FALSE), "")</f>
        <v/>
      </c>
      <c r="T472" s="30" t="str">
        <f>IF($A472 = "","",
IF(VLOOKUP($A472,'Student reference sheet'!$A$2:$V$2329, 10,FALSE) = "Y", "Hispanic",
IF(VLOOKUP($A472,'Student reference sheet'!$A$2:$V$2329,11,FALSE) &lt;&gt; "",
IF(VLOOKUP($A472,'Student reference sheet'!$A$2:$V$2329,11,FALSE) = "UNK", "Unknown", VLOOKUP(VALUE(VLOOKUP($A472,'Student reference sheet'!$A$2:$V$2329,11,FALSE)),'Ethnicity Reference'!$A$2:$B$22,2,FALSE)),
IF(VLOOKUP($A472,'Student reference sheet'!$A$2:$V$2329,9,FALSE) &lt;&gt; "", VLOOKUP(VALUE(VLOOKUP($A472,'Student reference sheet'!$A$2:$V$2329,9,FALSE)),'Ethnicity Reference'!$A$2:$B$22,2,FALSE),"Unknown"))))</f>
        <v/>
      </c>
      <c r="U472" s="35"/>
    </row>
    <row r="473" spans="1:21" ht="15.75">
      <c r="A473" s="47"/>
      <c r="B473" s="33"/>
      <c r="C473" s="39" t="str">
        <f>IF($A473 &lt;&gt; "",VLOOKUP($A473,'Student reference sheet'!$A$2:$V$2329, 3,FALSE), "")</f>
        <v/>
      </c>
      <c r="D473" s="39" t="str">
        <f>IF($A473 &lt;&gt; "",VLOOKUP($A473,'Student reference sheet'!$A$2:$V$2329, 2,FALSE), "")</f>
        <v/>
      </c>
      <c r="E473" s="35"/>
      <c r="F473" s="34"/>
      <c r="G473" s="40" t="str">
        <f t="shared" ca="1" si="24"/>
        <v/>
      </c>
      <c r="H473" s="40" t="str">
        <f t="shared" ca="1" si="25"/>
        <v/>
      </c>
      <c r="I473" s="36" t="str">
        <f>IF($A473 = "", "",
IF(COUNTIF(MINIMUM_DAY_DATES[], Attendance!J473) &gt; 0, VLOOKUP(Attendance!$G473,MINIMUM_DAY_PERIOD_SCHEDULE[], 2,TRUE),
IF(COUNTIF(RALLY_DATES[], Attendance!J473) &gt; 0, VLOOKUP(Attendance!$G473,RALLY_PERIOD_SCHEDULE[], 2,TRUE),
IF(WEEKDAY(Attendance!$J473) = 2,
       IF(COUNTIF(FINALS_WEEK_MONDAY_DATE[],Attendance!$J473) &gt; 0, VLOOKUP(Attendance!$G473,FINALS_WEEK_MONDAY_PERIOD_SCHEDULE[],2,TRUE),
       VLOOKUP(Attendance!$G473,REGULAR_WEEK_SCHEDULE[],6,TRUE)),
IF(WEEKDAY($J473) = 3,
       IF(COUNTIF(FINALS_WEEK_TUESDAY_DATE[],Attendance!$J473) &gt; 0, VLOOKUP(Attendance!$G473,FINALS_WEEK_TUESDAY_PERIOD_SCHEDULE[],2,TRUE),
       VLOOKUP(Attendance!$G473,REGULAR_WEEK_SCHEDULE[[Tuesday]:[Period]],5,TRUE)),
IF(WEEKDAY(Attendance!$J473) = 4,
        IF(COUNTIF(BLOCK_WEDNESDAY_DATES[],Attendance!$J473) &gt; 0, VLOOKUP(Attendance!$G473,BLOCK_WEDNESDAY_PERIOD_SCHEDULE[],2,TRUE),
        IF(COUNTIF(FINALS_WEEK_WEDNESDAY_DATE[],Attendance!$J473) &gt; 0, VLOOKUP(Attendance!$G473,FINALS_WEEK_WEDNESDAY_PERIOD_SCHEDULE[],2,TRUE),
       VLOOKUP(Attendance!$G473,REGULAR_WEEK_SCHEDULE[[Wednesday]:[Period]],4,TRUE))),
IF(WEEKDAY($J473) = 5,
       IF(COUNTIF(BLOCK_THURSDAY_DATES[],Attendance!$J473) &gt; 0, VLOOKUP(Attendance!$G473,BLOCK_THURSDAY_PERIOD_SCHEDULE[],2,TRUE),
       IF(COUNTIF(FINALS_WEEK_THURSDAY_DATE[],Attendance!$J473) &gt; 0, VLOOKUP(Attendance!$G473,FINALS_WEEK_THURSDAY_PERIOD_SCHEDULE[],2,TRUE),
       VLOOKUP(Attendance!$G473,REGULAR_WEEK_SCHEDULE[[Thursday]:[Period]],3,TRUE))),
IF(WEEKDAY(Attendance!$J473) = 6,
       IF(COUNTIF(FINALS_WEEK_FRIDAY_DATE[],Attendance!$J473) &gt; 0, VLOOKUP(Attendance!$G473,FINALS_WEEK_FRIDAY_PERIOD_SCHEDULE[],2,TRUE),
       VLOOKUP(Attendance!$G473,REGULAR_WEEK_SCHEDULE[[Friday]:[Period]],2,TRUE))))))))))</f>
        <v/>
      </c>
      <c r="J473" s="41" t="str">
        <f t="shared" ca="1" si="26"/>
        <v/>
      </c>
      <c r="K473" s="41" t="str">
        <f>IF($A473 &lt;&gt; "",VLOOKUP($A473,'Student reference sheet'!$A$2:$V$2329, 7,FALSE), "")</f>
        <v/>
      </c>
      <c r="L473" s="30" t="str">
        <f>IF($A473 ="", "", VLOOKUP($A473, 'Student reference sheet'!$A$2:$Z$2603,23,FALSE))</f>
        <v/>
      </c>
      <c r="M473" s="30" t="str">
        <f>IF($A473 ="", "", VLOOKUP($A473, 'Student reference sheet'!$A$2:$Z$2603,24,FALSE))</f>
        <v/>
      </c>
      <c r="N473" s="30" t="str">
        <f>IF($A473 ="", "", VLOOKUP($A473, 'Student reference sheet'!$A$2:$Z$2603,26,FALSE))</f>
        <v/>
      </c>
      <c r="O473" s="30" t="str">
        <f>IF($A473 ="", "", VLOOKUP($A473, 'Student reference sheet'!$A$2:$Z$2603,25,FALSE))</f>
        <v/>
      </c>
      <c r="P473" s="39" t="str">
        <f>IF($A473 = "", "", IF(OR(VLOOKUP($A473,'Student reference sheet'!$A$2:$V$2400,8,FALSE) = "R",  VLOOKUP($A473,'Student reference sheet'!$A$2:$V$2400,8,FALSE) = "L"), "X", ""))</f>
        <v/>
      </c>
      <c r="Q473" s="39" t="str">
        <f>IF($A473 ="", "", VLOOKUP($A473, 'Student reference sheet'!$A$2:$V$2603,22,FALSE))</f>
        <v/>
      </c>
      <c r="R473" s="39" t="str">
        <f>IF($A473 &lt;&gt; "",VLOOKUP($A473,'Student reference sheet'!$A$2:$V$2329, 5,FALSE), "")</f>
        <v/>
      </c>
      <c r="S473" s="39" t="str">
        <f>IF($A473 &lt;&gt; "",VLOOKUP($A473,'Student reference sheet'!$A$2:$V$2329, 6,FALSE), "")</f>
        <v/>
      </c>
      <c r="T473" s="30" t="str">
        <f>IF($A473 = "","",
IF(VLOOKUP($A473,'Student reference sheet'!$A$2:$V$2329, 10,FALSE) = "Y", "Hispanic",
IF(VLOOKUP($A473,'Student reference sheet'!$A$2:$V$2329,11,FALSE) &lt;&gt; "",
IF(VLOOKUP($A473,'Student reference sheet'!$A$2:$V$2329,11,FALSE) = "UNK", "Unknown", VLOOKUP(VALUE(VLOOKUP($A473,'Student reference sheet'!$A$2:$V$2329,11,FALSE)),'Ethnicity Reference'!$A$2:$B$22,2,FALSE)),
IF(VLOOKUP($A473,'Student reference sheet'!$A$2:$V$2329,9,FALSE) &lt;&gt; "", VLOOKUP(VALUE(VLOOKUP($A473,'Student reference sheet'!$A$2:$V$2329,9,FALSE)),'Ethnicity Reference'!$A$2:$B$22,2,FALSE),"Unknown"))))</f>
        <v/>
      </c>
      <c r="U473" s="35"/>
    </row>
    <row r="474" spans="1:21" ht="15.75">
      <c r="A474" s="47"/>
      <c r="B474" s="33"/>
      <c r="C474" s="39" t="str">
        <f>IF($A474 &lt;&gt; "",VLOOKUP($A474,'Student reference sheet'!$A$2:$V$2329, 3,FALSE), "")</f>
        <v/>
      </c>
      <c r="D474" s="39" t="str">
        <f>IF($A474 &lt;&gt; "",VLOOKUP($A474,'Student reference sheet'!$A$2:$V$2329, 2,FALSE), "")</f>
        <v/>
      </c>
      <c r="E474" s="35"/>
      <c r="F474" s="34"/>
      <c r="G474" s="40" t="str">
        <f t="shared" ca="1" si="24"/>
        <v/>
      </c>
      <c r="H474" s="40" t="str">
        <f t="shared" ca="1" si="25"/>
        <v/>
      </c>
      <c r="I474" s="36" t="str">
        <f>IF($A474 = "", "",
IF(COUNTIF(MINIMUM_DAY_DATES[], Attendance!J474) &gt; 0, VLOOKUP(Attendance!$G474,MINIMUM_DAY_PERIOD_SCHEDULE[], 2,TRUE),
IF(COUNTIF(RALLY_DATES[], Attendance!J474) &gt; 0, VLOOKUP(Attendance!$G474,RALLY_PERIOD_SCHEDULE[], 2,TRUE),
IF(WEEKDAY(Attendance!$J474) = 2,
       IF(COUNTIF(FINALS_WEEK_MONDAY_DATE[],Attendance!$J474) &gt; 0, VLOOKUP(Attendance!$G474,FINALS_WEEK_MONDAY_PERIOD_SCHEDULE[],2,TRUE),
       VLOOKUP(Attendance!$G474,REGULAR_WEEK_SCHEDULE[],6,TRUE)),
IF(WEEKDAY($J474) = 3,
       IF(COUNTIF(FINALS_WEEK_TUESDAY_DATE[],Attendance!$J474) &gt; 0, VLOOKUP(Attendance!$G474,FINALS_WEEK_TUESDAY_PERIOD_SCHEDULE[],2,TRUE),
       VLOOKUP(Attendance!$G474,REGULAR_WEEK_SCHEDULE[[Tuesday]:[Period]],5,TRUE)),
IF(WEEKDAY(Attendance!$J474) = 4,
        IF(COUNTIF(BLOCK_WEDNESDAY_DATES[],Attendance!$J474) &gt; 0, VLOOKUP(Attendance!$G474,BLOCK_WEDNESDAY_PERIOD_SCHEDULE[],2,TRUE),
        IF(COUNTIF(FINALS_WEEK_WEDNESDAY_DATE[],Attendance!$J474) &gt; 0, VLOOKUP(Attendance!$G474,FINALS_WEEK_WEDNESDAY_PERIOD_SCHEDULE[],2,TRUE),
       VLOOKUP(Attendance!$G474,REGULAR_WEEK_SCHEDULE[[Wednesday]:[Period]],4,TRUE))),
IF(WEEKDAY($J474) = 5,
       IF(COUNTIF(BLOCK_THURSDAY_DATES[],Attendance!$J474) &gt; 0, VLOOKUP(Attendance!$G474,BLOCK_THURSDAY_PERIOD_SCHEDULE[],2,TRUE),
       IF(COUNTIF(FINALS_WEEK_THURSDAY_DATE[],Attendance!$J474) &gt; 0, VLOOKUP(Attendance!$G474,FINALS_WEEK_THURSDAY_PERIOD_SCHEDULE[],2,TRUE),
       VLOOKUP(Attendance!$G474,REGULAR_WEEK_SCHEDULE[[Thursday]:[Period]],3,TRUE))),
IF(WEEKDAY(Attendance!$J474) = 6,
       IF(COUNTIF(FINALS_WEEK_FRIDAY_DATE[],Attendance!$J474) &gt; 0, VLOOKUP(Attendance!$G474,FINALS_WEEK_FRIDAY_PERIOD_SCHEDULE[],2,TRUE),
       VLOOKUP(Attendance!$G474,REGULAR_WEEK_SCHEDULE[[Friday]:[Period]],2,TRUE))))))))))</f>
        <v/>
      </c>
      <c r="J474" s="41" t="str">
        <f t="shared" ca="1" si="26"/>
        <v/>
      </c>
      <c r="K474" s="41" t="str">
        <f>IF($A474 &lt;&gt; "",VLOOKUP($A474,'Student reference sheet'!$A$2:$V$2329, 7,FALSE), "")</f>
        <v/>
      </c>
      <c r="L474" s="30" t="str">
        <f>IF($A474 ="", "", VLOOKUP($A474, 'Student reference sheet'!$A$2:$Z$2603,23,FALSE))</f>
        <v/>
      </c>
      <c r="M474" s="30" t="str">
        <f>IF($A474 ="", "", VLOOKUP($A474, 'Student reference sheet'!$A$2:$Z$2603,24,FALSE))</f>
        <v/>
      </c>
      <c r="N474" s="30" t="str">
        <f>IF($A474 ="", "", VLOOKUP($A474, 'Student reference sheet'!$A$2:$Z$2603,26,FALSE))</f>
        <v/>
      </c>
      <c r="O474" s="30" t="str">
        <f>IF($A474 ="", "", VLOOKUP($A474, 'Student reference sheet'!$A$2:$Z$2603,25,FALSE))</f>
        <v/>
      </c>
      <c r="P474" s="39" t="str">
        <f>IF($A474 = "", "", IF(OR(VLOOKUP($A474,'Student reference sheet'!$A$2:$V$2400,8,FALSE) = "R",  VLOOKUP($A474,'Student reference sheet'!$A$2:$V$2400,8,FALSE) = "L"), "X", ""))</f>
        <v/>
      </c>
      <c r="Q474" s="39" t="str">
        <f>IF($A474 ="", "", VLOOKUP($A474, 'Student reference sheet'!$A$2:$V$2603,22,FALSE))</f>
        <v/>
      </c>
      <c r="R474" s="39" t="str">
        <f>IF($A474 &lt;&gt; "",VLOOKUP($A474,'Student reference sheet'!$A$2:$V$2329, 5,FALSE), "")</f>
        <v/>
      </c>
      <c r="S474" s="39" t="str">
        <f>IF($A474 &lt;&gt; "",VLOOKUP($A474,'Student reference sheet'!$A$2:$V$2329, 6,FALSE), "")</f>
        <v/>
      </c>
      <c r="T474" s="30" t="str">
        <f>IF($A474 = "","",
IF(VLOOKUP($A474,'Student reference sheet'!$A$2:$V$2329, 10,FALSE) = "Y", "Hispanic",
IF(VLOOKUP($A474,'Student reference sheet'!$A$2:$V$2329,11,FALSE) &lt;&gt; "",
IF(VLOOKUP($A474,'Student reference sheet'!$A$2:$V$2329,11,FALSE) = "UNK", "Unknown", VLOOKUP(VALUE(VLOOKUP($A474,'Student reference sheet'!$A$2:$V$2329,11,FALSE)),'Ethnicity Reference'!$A$2:$B$22,2,FALSE)),
IF(VLOOKUP($A474,'Student reference sheet'!$A$2:$V$2329,9,FALSE) &lt;&gt; "", VLOOKUP(VALUE(VLOOKUP($A474,'Student reference sheet'!$A$2:$V$2329,9,FALSE)),'Ethnicity Reference'!$A$2:$B$22,2,FALSE),"Unknown"))))</f>
        <v/>
      </c>
      <c r="U474" s="35"/>
    </row>
    <row r="475" spans="1:21" ht="15.75">
      <c r="A475" s="47"/>
      <c r="B475" s="33"/>
      <c r="C475" s="39" t="str">
        <f>IF($A475 &lt;&gt; "",VLOOKUP($A475,'Student reference sheet'!$A$2:$V$2329, 3,FALSE), "")</f>
        <v/>
      </c>
      <c r="D475" s="39" t="str">
        <f>IF($A475 &lt;&gt; "",VLOOKUP($A475,'Student reference sheet'!$A$2:$V$2329, 2,FALSE), "")</f>
        <v/>
      </c>
      <c r="E475" s="35"/>
      <c r="F475" s="34"/>
      <c r="G475" s="40" t="str">
        <f t="shared" ca="1" si="24"/>
        <v/>
      </c>
      <c r="H475" s="40" t="str">
        <f t="shared" ca="1" si="25"/>
        <v/>
      </c>
      <c r="I475" s="36" t="str">
        <f>IF($A475 = "", "",
IF(COUNTIF(MINIMUM_DAY_DATES[], Attendance!J475) &gt; 0, VLOOKUP(Attendance!$G475,MINIMUM_DAY_PERIOD_SCHEDULE[], 2,TRUE),
IF(COUNTIF(RALLY_DATES[], Attendance!J475) &gt; 0, VLOOKUP(Attendance!$G475,RALLY_PERIOD_SCHEDULE[], 2,TRUE),
IF(WEEKDAY(Attendance!$J475) = 2,
       IF(COUNTIF(FINALS_WEEK_MONDAY_DATE[],Attendance!$J475) &gt; 0, VLOOKUP(Attendance!$G475,FINALS_WEEK_MONDAY_PERIOD_SCHEDULE[],2,TRUE),
       VLOOKUP(Attendance!$G475,REGULAR_WEEK_SCHEDULE[],6,TRUE)),
IF(WEEKDAY($J475) = 3,
       IF(COUNTIF(FINALS_WEEK_TUESDAY_DATE[],Attendance!$J475) &gt; 0, VLOOKUP(Attendance!$G475,FINALS_WEEK_TUESDAY_PERIOD_SCHEDULE[],2,TRUE),
       VLOOKUP(Attendance!$G475,REGULAR_WEEK_SCHEDULE[[Tuesday]:[Period]],5,TRUE)),
IF(WEEKDAY(Attendance!$J475) = 4,
        IF(COUNTIF(BLOCK_WEDNESDAY_DATES[],Attendance!$J475) &gt; 0, VLOOKUP(Attendance!$G475,BLOCK_WEDNESDAY_PERIOD_SCHEDULE[],2,TRUE),
        IF(COUNTIF(FINALS_WEEK_WEDNESDAY_DATE[],Attendance!$J475) &gt; 0, VLOOKUP(Attendance!$G475,FINALS_WEEK_WEDNESDAY_PERIOD_SCHEDULE[],2,TRUE),
       VLOOKUP(Attendance!$G475,REGULAR_WEEK_SCHEDULE[[Wednesday]:[Period]],4,TRUE))),
IF(WEEKDAY($J475) = 5,
       IF(COUNTIF(BLOCK_THURSDAY_DATES[],Attendance!$J475) &gt; 0, VLOOKUP(Attendance!$G475,BLOCK_THURSDAY_PERIOD_SCHEDULE[],2,TRUE),
       IF(COUNTIF(FINALS_WEEK_THURSDAY_DATE[],Attendance!$J475) &gt; 0, VLOOKUP(Attendance!$G475,FINALS_WEEK_THURSDAY_PERIOD_SCHEDULE[],2,TRUE),
       VLOOKUP(Attendance!$G475,REGULAR_WEEK_SCHEDULE[[Thursday]:[Period]],3,TRUE))),
IF(WEEKDAY(Attendance!$J475) = 6,
       IF(COUNTIF(FINALS_WEEK_FRIDAY_DATE[],Attendance!$J475) &gt; 0, VLOOKUP(Attendance!$G475,FINALS_WEEK_FRIDAY_PERIOD_SCHEDULE[],2,TRUE),
       VLOOKUP(Attendance!$G475,REGULAR_WEEK_SCHEDULE[[Friday]:[Period]],2,TRUE))))))))))</f>
        <v/>
      </c>
      <c r="J475" s="41" t="str">
        <f t="shared" ca="1" si="26"/>
        <v/>
      </c>
      <c r="K475" s="41" t="str">
        <f>IF($A475 &lt;&gt; "",VLOOKUP($A475,'Student reference sheet'!$A$2:$V$2329, 7,FALSE), "")</f>
        <v/>
      </c>
      <c r="L475" s="30" t="str">
        <f>IF($A475 ="", "", VLOOKUP($A475, 'Student reference sheet'!$A$2:$Z$2603,23,FALSE))</f>
        <v/>
      </c>
      <c r="M475" s="30" t="str">
        <f>IF($A475 ="", "", VLOOKUP($A475, 'Student reference sheet'!$A$2:$Z$2603,24,FALSE))</f>
        <v/>
      </c>
      <c r="N475" s="30" t="str">
        <f>IF($A475 ="", "", VLOOKUP($A475, 'Student reference sheet'!$A$2:$Z$2603,26,FALSE))</f>
        <v/>
      </c>
      <c r="O475" s="30" t="str">
        <f>IF($A475 ="", "", VLOOKUP($A475, 'Student reference sheet'!$A$2:$Z$2603,25,FALSE))</f>
        <v/>
      </c>
      <c r="P475" s="39" t="str">
        <f>IF($A475 = "", "", IF(OR(VLOOKUP($A475,'Student reference sheet'!$A$2:$V$2400,8,FALSE) = "R",  VLOOKUP($A475,'Student reference sheet'!$A$2:$V$2400,8,FALSE) = "L"), "X", ""))</f>
        <v/>
      </c>
      <c r="Q475" s="39" t="str">
        <f>IF($A475 ="", "", VLOOKUP($A475, 'Student reference sheet'!$A$2:$V$2603,22,FALSE))</f>
        <v/>
      </c>
      <c r="R475" s="39" t="str">
        <f>IF($A475 &lt;&gt; "",VLOOKUP($A475,'Student reference sheet'!$A$2:$V$2329, 5,FALSE), "")</f>
        <v/>
      </c>
      <c r="S475" s="39" t="str">
        <f>IF($A475 &lt;&gt; "",VLOOKUP($A475,'Student reference sheet'!$A$2:$V$2329, 6,FALSE), "")</f>
        <v/>
      </c>
      <c r="T475" s="30" t="str">
        <f>IF($A475 = "","",
IF(VLOOKUP($A475,'Student reference sheet'!$A$2:$V$2329, 10,FALSE) = "Y", "Hispanic",
IF(VLOOKUP($A475,'Student reference sheet'!$A$2:$V$2329,11,FALSE) &lt;&gt; "",
IF(VLOOKUP($A475,'Student reference sheet'!$A$2:$V$2329,11,FALSE) = "UNK", "Unknown", VLOOKUP(VALUE(VLOOKUP($A475,'Student reference sheet'!$A$2:$V$2329,11,FALSE)),'Ethnicity Reference'!$A$2:$B$22,2,FALSE)),
IF(VLOOKUP($A475,'Student reference sheet'!$A$2:$V$2329,9,FALSE) &lt;&gt; "", VLOOKUP(VALUE(VLOOKUP($A475,'Student reference sheet'!$A$2:$V$2329,9,FALSE)),'Ethnicity Reference'!$A$2:$B$22,2,FALSE),"Unknown"))))</f>
        <v/>
      </c>
      <c r="U475" s="35"/>
    </row>
    <row r="476" spans="1:21" ht="15.75">
      <c r="A476" s="47"/>
      <c r="B476" s="33"/>
      <c r="C476" s="39" t="str">
        <f>IF($A476 &lt;&gt; "",VLOOKUP($A476,'Student reference sheet'!$A$2:$V$2329, 3,FALSE), "")</f>
        <v/>
      </c>
      <c r="D476" s="39" t="str">
        <f>IF($A476 &lt;&gt; "",VLOOKUP($A476,'Student reference sheet'!$A$2:$V$2329, 2,FALSE), "")</f>
        <v/>
      </c>
      <c r="E476" s="35"/>
      <c r="F476" s="34"/>
      <c r="G476" s="40" t="str">
        <f t="shared" ca="1" si="24"/>
        <v/>
      </c>
      <c r="H476" s="40" t="str">
        <f t="shared" ca="1" si="25"/>
        <v/>
      </c>
      <c r="I476" s="36" t="str">
        <f>IF($A476 = "", "",
IF(COUNTIF(MINIMUM_DAY_DATES[], Attendance!J476) &gt; 0, VLOOKUP(Attendance!$G476,MINIMUM_DAY_PERIOD_SCHEDULE[], 2,TRUE),
IF(COUNTIF(RALLY_DATES[], Attendance!J476) &gt; 0, VLOOKUP(Attendance!$G476,RALLY_PERIOD_SCHEDULE[], 2,TRUE),
IF(WEEKDAY(Attendance!$J476) = 2,
       IF(COUNTIF(FINALS_WEEK_MONDAY_DATE[],Attendance!$J476) &gt; 0, VLOOKUP(Attendance!$G476,FINALS_WEEK_MONDAY_PERIOD_SCHEDULE[],2,TRUE),
       VLOOKUP(Attendance!$G476,REGULAR_WEEK_SCHEDULE[],6,TRUE)),
IF(WEEKDAY($J476) = 3,
       IF(COUNTIF(FINALS_WEEK_TUESDAY_DATE[],Attendance!$J476) &gt; 0, VLOOKUP(Attendance!$G476,FINALS_WEEK_TUESDAY_PERIOD_SCHEDULE[],2,TRUE),
       VLOOKUP(Attendance!$G476,REGULAR_WEEK_SCHEDULE[[Tuesday]:[Period]],5,TRUE)),
IF(WEEKDAY(Attendance!$J476) = 4,
        IF(COUNTIF(BLOCK_WEDNESDAY_DATES[],Attendance!$J476) &gt; 0, VLOOKUP(Attendance!$G476,BLOCK_WEDNESDAY_PERIOD_SCHEDULE[],2,TRUE),
        IF(COUNTIF(FINALS_WEEK_WEDNESDAY_DATE[],Attendance!$J476) &gt; 0, VLOOKUP(Attendance!$G476,FINALS_WEEK_WEDNESDAY_PERIOD_SCHEDULE[],2,TRUE),
       VLOOKUP(Attendance!$G476,REGULAR_WEEK_SCHEDULE[[Wednesday]:[Period]],4,TRUE))),
IF(WEEKDAY($J476) = 5,
       IF(COUNTIF(BLOCK_THURSDAY_DATES[],Attendance!$J476) &gt; 0, VLOOKUP(Attendance!$G476,BLOCK_THURSDAY_PERIOD_SCHEDULE[],2,TRUE),
       IF(COUNTIF(FINALS_WEEK_THURSDAY_DATE[],Attendance!$J476) &gt; 0, VLOOKUP(Attendance!$G476,FINALS_WEEK_THURSDAY_PERIOD_SCHEDULE[],2,TRUE),
       VLOOKUP(Attendance!$G476,REGULAR_WEEK_SCHEDULE[[Thursday]:[Period]],3,TRUE))),
IF(WEEKDAY(Attendance!$J476) = 6,
       IF(COUNTIF(FINALS_WEEK_FRIDAY_DATE[],Attendance!$J476) &gt; 0, VLOOKUP(Attendance!$G476,FINALS_WEEK_FRIDAY_PERIOD_SCHEDULE[],2,TRUE),
       VLOOKUP(Attendance!$G476,REGULAR_WEEK_SCHEDULE[[Friday]:[Period]],2,TRUE))))))))))</f>
        <v/>
      </c>
      <c r="J476" s="41" t="str">
        <f t="shared" ca="1" si="26"/>
        <v/>
      </c>
      <c r="K476" s="41" t="str">
        <f>IF($A476 &lt;&gt; "",VLOOKUP($A476,'Student reference sheet'!$A$2:$V$2329, 7,FALSE), "")</f>
        <v/>
      </c>
      <c r="L476" s="30" t="str">
        <f>IF($A476 ="", "", VLOOKUP($A476, 'Student reference sheet'!$A$2:$Z$2603,23,FALSE))</f>
        <v/>
      </c>
      <c r="M476" s="30" t="str">
        <f>IF($A476 ="", "", VLOOKUP($A476, 'Student reference sheet'!$A$2:$Z$2603,24,FALSE))</f>
        <v/>
      </c>
      <c r="N476" s="30" t="str">
        <f>IF($A476 ="", "", VLOOKUP($A476, 'Student reference sheet'!$A$2:$Z$2603,26,FALSE))</f>
        <v/>
      </c>
      <c r="O476" s="30" t="str">
        <f>IF($A476 ="", "", VLOOKUP($A476, 'Student reference sheet'!$A$2:$Z$2603,25,FALSE))</f>
        <v/>
      </c>
      <c r="P476" s="39" t="str">
        <f>IF($A476 = "", "", IF(OR(VLOOKUP($A476,'Student reference sheet'!$A$2:$V$2400,8,FALSE) = "R",  VLOOKUP($A476,'Student reference sheet'!$A$2:$V$2400,8,FALSE) = "L"), "X", ""))</f>
        <v/>
      </c>
      <c r="Q476" s="39" t="str">
        <f>IF($A476 ="", "", VLOOKUP($A476, 'Student reference sheet'!$A$2:$V$2603,22,FALSE))</f>
        <v/>
      </c>
      <c r="R476" s="39" t="str">
        <f>IF($A476 &lt;&gt; "",VLOOKUP($A476,'Student reference sheet'!$A$2:$V$2329, 5,FALSE), "")</f>
        <v/>
      </c>
      <c r="S476" s="39" t="str">
        <f>IF($A476 &lt;&gt; "",VLOOKUP($A476,'Student reference sheet'!$A$2:$V$2329, 6,FALSE), "")</f>
        <v/>
      </c>
      <c r="T476" s="30" t="str">
        <f>IF($A476 = "","",
IF(VLOOKUP($A476,'Student reference sheet'!$A$2:$V$2329, 10,FALSE) = "Y", "Hispanic",
IF(VLOOKUP($A476,'Student reference sheet'!$A$2:$V$2329,11,FALSE) &lt;&gt; "",
IF(VLOOKUP($A476,'Student reference sheet'!$A$2:$V$2329,11,FALSE) = "UNK", "Unknown", VLOOKUP(VALUE(VLOOKUP($A476,'Student reference sheet'!$A$2:$V$2329,11,FALSE)),'Ethnicity Reference'!$A$2:$B$22,2,FALSE)),
IF(VLOOKUP($A476,'Student reference sheet'!$A$2:$V$2329,9,FALSE) &lt;&gt; "", VLOOKUP(VALUE(VLOOKUP($A476,'Student reference sheet'!$A$2:$V$2329,9,FALSE)),'Ethnicity Reference'!$A$2:$B$22,2,FALSE),"Unknown"))))</f>
        <v/>
      </c>
      <c r="U476" s="35"/>
    </row>
    <row r="477" spans="1:21" ht="15.75">
      <c r="A477" s="47"/>
      <c r="B477" s="33"/>
      <c r="C477" s="39" t="str">
        <f>IF($A477 &lt;&gt; "",VLOOKUP($A477,'Student reference sheet'!$A$2:$V$2329, 3,FALSE), "")</f>
        <v/>
      </c>
      <c r="D477" s="39" t="str">
        <f>IF($A477 &lt;&gt; "",VLOOKUP($A477,'Student reference sheet'!$A$2:$V$2329, 2,FALSE), "")</f>
        <v/>
      </c>
      <c r="E477" s="35"/>
      <c r="F477" s="34"/>
      <c r="G477" s="40" t="str">
        <f t="shared" ca="1" si="24"/>
        <v/>
      </c>
      <c r="H477" s="40" t="str">
        <f t="shared" ca="1" si="25"/>
        <v/>
      </c>
      <c r="I477" s="36" t="str">
        <f>IF($A477 = "", "",
IF(COUNTIF(MINIMUM_DAY_DATES[], Attendance!J477) &gt; 0, VLOOKUP(Attendance!$G477,MINIMUM_DAY_PERIOD_SCHEDULE[], 2,TRUE),
IF(COUNTIF(RALLY_DATES[], Attendance!J477) &gt; 0, VLOOKUP(Attendance!$G477,RALLY_PERIOD_SCHEDULE[], 2,TRUE),
IF(WEEKDAY(Attendance!$J477) = 2,
       IF(COUNTIF(FINALS_WEEK_MONDAY_DATE[],Attendance!$J477) &gt; 0, VLOOKUP(Attendance!$G477,FINALS_WEEK_MONDAY_PERIOD_SCHEDULE[],2,TRUE),
       VLOOKUP(Attendance!$G477,REGULAR_WEEK_SCHEDULE[],6,TRUE)),
IF(WEEKDAY($J477) = 3,
       IF(COUNTIF(FINALS_WEEK_TUESDAY_DATE[],Attendance!$J477) &gt; 0, VLOOKUP(Attendance!$G477,FINALS_WEEK_TUESDAY_PERIOD_SCHEDULE[],2,TRUE),
       VLOOKUP(Attendance!$G477,REGULAR_WEEK_SCHEDULE[[Tuesday]:[Period]],5,TRUE)),
IF(WEEKDAY(Attendance!$J477) = 4,
        IF(COUNTIF(BLOCK_WEDNESDAY_DATES[],Attendance!$J477) &gt; 0, VLOOKUP(Attendance!$G477,BLOCK_WEDNESDAY_PERIOD_SCHEDULE[],2,TRUE),
        IF(COUNTIF(FINALS_WEEK_WEDNESDAY_DATE[],Attendance!$J477) &gt; 0, VLOOKUP(Attendance!$G477,FINALS_WEEK_WEDNESDAY_PERIOD_SCHEDULE[],2,TRUE),
       VLOOKUP(Attendance!$G477,REGULAR_WEEK_SCHEDULE[[Wednesday]:[Period]],4,TRUE))),
IF(WEEKDAY($J477) = 5,
       IF(COUNTIF(BLOCK_THURSDAY_DATES[],Attendance!$J477) &gt; 0, VLOOKUP(Attendance!$G477,BLOCK_THURSDAY_PERIOD_SCHEDULE[],2,TRUE),
       IF(COUNTIF(FINALS_WEEK_THURSDAY_DATE[],Attendance!$J477) &gt; 0, VLOOKUP(Attendance!$G477,FINALS_WEEK_THURSDAY_PERIOD_SCHEDULE[],2,TRUE),
       VLOOKUP(Attendance!$G477,REGULAR_WEEK_SCHEDULE[[Thursday]:[Period]],3,TRUE))),
IF(WEEKDAY(Attendance!$J477) = 6,
       IF(COUNTIF(FINALS_WEEK_FRIDAY_DATE[],Attendance!$J477) &gt; 0, VLOOKUP(Attendance!$G477,FINALS_WEEK_FRIDAY_PERIOD_SCHEDULE[],2,TRUE),
       VLOOKUP(Attendance!$G477,REGULAR_WEEK_SCHEDULE[[Friday]:[Period]],2,TRUE))))))))))</f>
        <v/>
      </c>
      <c r="J477" s="41" t="str">
        <f t="shared" ca="1" si="26"/>
        <v/>
      </c>
      <c r="K477" s="41" t="str">
        <f>IF($A477 &lt;&gt; "",VLOOKUP($A477,'Student reference sheet'!$A$2:$V$2329, 7,FALSE), "")</f>
        <v/>
      </c>
      <c r="L477" s="30" t="str">
        <f>IF($A477 ="", "", VLOOKUP($A477, 'Student reference sheet'!$A$2:$Z$2603,23,FALSE))</f>
        <v/>
      </c>
      <c r="M477" s="30" t="str">
        <f>IF($A477 ="", "", VLOOKUP($A477, 'Student reference sheet'!$A$2:$Z$2603,24,FALSE))</f>
        <v/>
      </c>
      <c r="N477" s="30" t="str">
        <f>IF($A477 ="", "", VLOOKUP($A477, 'Student reference sheet'!$A$2:$Z$2603,26,FALSE))</f>
        <v/>
      </c>
      <c r="O477" s="30" t="str">
        <f>IF($A477 ="", "", VLOOKUP($A477, 'Student reference sheet'!$A$2:$Z$2603,25,FALSE))</f>
        <v/>
      </c>
      <c r="P477" s="39" t="str">
        <f>IF($A477 = "", "", IF(OR(VLOOKUP($A477,'Student reference sheet'!$A$2:$V$2400,8,FALSE) = "R",  VLOOKUP($A477,'Student reference sheet'!$A$2:$V$2400,8,FALSE) = "L"), "X", ""))</f>
        <v/>
      </c>
      <c r="Q477" s="39" t="str">
        <f>IF($A477 ="", "", VLOOKUP($A477, 'Student reference sheet'!$A$2:$V$2603,22,FALSE))</f>
        <v/>
      </c>
      <c r="R477" s="39" t="str">
        <f>IF($A477 &lt;&gt; "",VLOOKUP($A477,'Student reference sheet'!$A$2:$V$2329, 5,FALSE), "")</f>
        <v/>
      </c>
      <c r="S477" s="39" t="str">
        <f>IF($A477 &lt;&gt; "",VLOOKUP($A477,'Student reference sheet'!$A$2:$V$2329, 6,FALSE), "")</f>
        <v/>
      </c>
      <c r="T477" s="30" t="str">
        <f>IF($A477 = "","",
IF(VLOOKUP($A477,'Student reference sheet'!$A$2:$V$2329, 10,FALSE) = "Y", "Hispanic",
IF(VLOOKUP($A477,'Student reference sheet'!$A$2:$V$2329,11,FALSE) &lt;&gt; "",
IF(VLOOKUP($A477,'Student reference sheet'!$A$2:$V$2329,11,FALSE) = "UNK", "Unknown", VLOOKUP(VALUE(VLOOKUP($A477,'Student reference sheet'!$A$2:$V$2329,11,FALSE)),'Ethnicity Reference'!$A$2:$B$22,2,FALSE)),
IF(VLOOKUP($A477,'Student reference sheet'!$A$2:$V$2329,9,FALSE) &lt;&gt; "", VLOOKUP(VALUE(VLOOKUP($A477,'Student reference sheet'!$A$2:$V$2329,9,FALSE)),'Ethnicity Reference'!$A$2:$B$22,2,FALSE),"Unknown"))))</f>
        <v/>
      </c>
      <c r="U477" s="35"/>
    </row>
    <row r="478" spans="1:21" ht="15.75">
      <c r="A478" s="47"/>
      <c r="B478" s="33"/>
      <c r="C478" s="39" t="str">
        <f>IF($A478 &lt;&gt; "",VLOOKUP($A478,'Student reference sheet'!$A$2:$V$2329, 3,FALSE), "")</f>
        <v/>
      </c>
      <c r="D478" s="39" t="str">
        <f>IF($A478 &lt;&gt; "",VLOOKUP($A478,'Student reference sheet'!$A$2:$V$2329, 2,FALSE), "")</f>
        <v/>
      </c>
      <c r="E478" s="35"/>
      <c r="F478" s="34"/>
      <c r="G478" s="40" t="str">
        <f t="shared" ca="1" si="24"/>
        <v/>
      </c>
      <c r="H478" s="40" t="str">
        <f t="shared" ca="1" si="25"/>
        <v/>
      </c>
      <c r="I478" s="36" t="str">
        <f>IF($A478 = "", "",
IF(COUNTIF(MINIMUM_DAY_DATES[], Attendance!J478) &gt; 0, VLOOKUP(Attendance!$G478,MINIMUM_DAY_PERIOD_SCHEDULE[], 2,TRUE),
IF(COUNTIF(RALLY_DATES[], Attendance!J478) &gt; 0, VLOOKUP(Attendance!$G478,RALLY_PERIOD_SCHEDULE[], 2,TRUE),
IF(WEEKDAY(Attendance!$J478) = 2,
       IF(COUNTIF(FINALS_WEEK_MONDAY_DATE[],Attendance!$J478) &gt; 0, VLOOKUP(Attendance!$G478,FINALS_WEEK_MONDAY_PERIOD_SCHEDULE[],2,TRUE),
       VLOOKUP(Attendance!$G478,REGULAR_WEEK_SCHEDULE[],6,TRUE)),
IF(WEEKDAY($J478) = 3,
       IF(COUNTIF(FINALS_WEEK_TUESDAY_DATE[],Attendance!$J478) &gt; 0, VLOOKUP(Attendance!$G478,FINALS_WEEK_TUESDAY_PERIOD_SCHEDULE[],2,TRUE),
       VLOOKUP(Attendance!$G478,REGULAR_WEEK_SCHEDULE[[Tuesday]:[Period]],5,TRUE)),
IF(WEEKDAY(Attendance!$J478) = 4,
        IF(COUNTIF(BLOCK_WEDNESDAY_DATES[],Attendance!$J478) &gt; 0, VLOOKUP(Attendance!$G478,BLOCK_WEDNESDAY_PERIOD_SCHEDULE[],2,TRUE),
        IF(COUNTIF(FINALS_WEEK_WEDNESDAY_DATE[],Attendance!$J478) &gt; 0, VLOOKUP(Attendance!$G478,FINALS_WEEK_WEDNESDAY_PERIOD_SCHEDULE[],2,TRUE),
       VLOOKUP(Attendance!$G478,REGULAR_WEEK_SCHEDULE[[Wednesday]:[Period]],4,TRUE))),
IF(WEEKDAY($J478) = 5,
       IF(COUNTIF(BLOCK_THURSDAY_DATES[],Attendance!$J478) &gt; 0, VLOOKUP(Attendance!$G478,BLOCK_THURSDAY_PERIOD_SCHEDULE[],2,TRUE),
       IF(COUNTIF(FINALS_WEEK_THURSDAY_DATE[],Attendance!$J478) &gt; 0, VLOOKUP(Attendance!$G478,FINALS_WEEK_THURSDAY_PERIOD_SCHEDULE[],2,TRUE),
       VLOOKUP(Attendance!$G478,REGULAR_WEEK_SCHEDULE[[Thursday]:[Period]],3,TRUE))),
IF(WEEKDAY(Attendance!$J478) = 6,
       IF(COUNTIF(FINALS_WEEK_FRIDAY_DATE[],Attendance!$J478) &gt; 0, VLOOKUP(Attendance!$G478,FINALS_WEEK_FRIDAY_PERIOD_SCHEDULE[],2,TRUE),
       VLOOKUP(Attendance!$G478,REGULAR_WEEK_SCHEDULE[[Friday]:[Period]],2,TRUE))))))))))</f>
        <v/>
      </c>
      <c r="J478" s="41" t="str">
        <f t="shared" ca="1" si="26"/>
        <v/>
      </c>
      <c r="K478" s="41" t="str">
        <f>IF($A478 &lt;&gt; "",VLOOKUP($A478,'Student reference sheet'!$A$2:$V$2329, 7,FALSE), "")</f>
        <v/>
      </c>
      <c r="L478" s="30" t="str">
        <f>IF($A478 ="", "", VLOOKUP($A478, 'Student reference sheet'!$A$2:$Z$2603,23,FALSE))</f>
        <v/>
      </c>
      <c r="M478" s="30" t="str">
        <f>IF($A478 ="", "", VLOOKUP($A478, 'Student reference sheet'!$A$2:$Z$2603,24,FALSE))</f>
        <v/>
      </c>
      <c r="N478" s="30" t="str">
        <f>IF($A478 ="", "", VLOOKUP($A478, 'Student reference sheet'!$A$2:$Z$2603,26,FALSE))</f>
        <v/>
      </c>
      <c r="O478" s="30" t="str">
        <f>IF($A478 ="", "", VLOOKUP($A478, 'Student reference sheet'!$A$2:$Z$2603,25,FALSE))</f>
        <v/>
      </c>
      <c r="P478" s="39" t="str">
        <f>IF($A478 = "", "", IF(OR(VLOOKUP($A478,'Student reference sheet'!$A$2:$V$2400,8,FALSE) = "R",  VLOOKUP($A478,'Student reference sheet'!$A$2:$V$2400,8,FALSE) = "L"), "X", ""))</f>
        <v/>
      </c>
      <c r="Q478" s="39" t="str">
        <f>IF($A478 ="", "", VLOOKUP($A478, 'Student reference sheet'!$A$2:$V$2603,22,FALSE))</f>
        <v/>
      </c>
      <c r="R478" s="39" t="str">
        <f>IF($A478 &lt;&gt; "",VLOOKUP($A478,'Student reference sheet'!$A$2:$V$2329, 5,FALSE), "")</f>
        <v/>
      </c>
      <c r="S478" s="39" t="str">
        <f>IF($A478 &lt;&gt; "",VLOOKUP($A478,'Student reference sheet'!$A$2:$V$2329, 6,FALSE), "")</f>
        <v/>
      </c>
      <c r="T478" s="30" t="str">
        <f>IF($A478 = "","",
IF(VLOOKUP($A478,'Student reference sheet'!$A$2:$V$2329, 10,FALSE) = "Y", "Hispanic",
IF(VLOOKUP($A478,'Student reference sheet'!$A$2:$V$2329,11,FALSE) &lt;&gt; "",
IF(VLOOKUP($A478,'Student reference sheet'!$A$2:$V$2329,11,FALSE) = "UNK", "Unknown", VLOOKUP(VALUE(VLOOKUP($A478,'Student reference sheet'!$A$2:$V$2329,11,FALSE)),'Ethnicity Reference'!$A$2:$B$22,2,FALSE)),
IF(VLOOKUP($A478,'Student reference sheet'!$A$2:$V$2329,9,FALSE) &lt;&gt; "", VLOOKUP(VALUE(VLOOKUP($A478,'Student reference sheet'!$A$2:$V$2329,9,FALSE)),'Ethnicity Reference'!$A$2:$B$22,2,FALSE),"Unknown"))))</f>
        <v/>
      </c>
      <c r="U478" s="35"/>
    </row>
    <row r="479" spans="1:21" ht="15.75">
      <c r="A479" s="47"/>
      <c r="B479" s="33"/>
      <c r="C479" s="39" t="str">
        <f>IF($A479 &lt;&gt; "",VLOOKUP($A479,'Student reference sheet'!$A$2:$V$2329, 3,FALSE), "")</f>
        <v/>
      </c>
      <c r="D479" s="39" t="str">
        <f>IF($A479 &lt;&gt; "",VLOOKUP($A479,'Student reference sheet'!$A$2:$V$2329, 2,FALSE), "")</f>
        <v/>
      </c>
      <c r="E479" s="35"/>
      <c r="F479" s="34"/>
      <c r="G479" s="40" t="str">
        <f t="shared" ca="1" si="24"/>
        <v/>
      </c>
      <c r="H479" s="40" t="str">
        <f t="shared" ca="1" si="25"/>
        <v/>
      </c>
      <c r="I479" s="36" t="str">
        <f>IF($A479 = "", "",
IF(COUNTIF(MINIMUM_DAY_DATES[], Attendance!J479) &gt; 0, VLOOKUP(Attendance!$G479,MINIMUM_DAY_PERIOD_SCHEDULE[], 2,TRUE),
IF(COUNTIF(RALLY_DATES[], Attendance!J479) &gt; 0, VLOOKUP(Attendance!$G479,RALLY_PERIOD_SCHEDULE[], 2,TRUE),
IF(WEEKDAY(Attendance!$J479) = 2,
       IF(COUNTIF(FINALS_WEEK_MONDAY_DATE[],Attendance!$J479) &gt; 0, VLOOKUP(Attendance!$G479,FINALS_WEEK_MONDAY_PERIOD_SCHEDULE[],2,TRUE),
       VLOOKUP(Attendance!$G479,REGULAR_WEEK_SCHEDULE[],6,TRUE)),
IF(WEEKDAY($J479) = 3,
       IF(COUNTIF(FINALS_WEEK_TUESDAY_DATE[],Attendance!$J479) &gt; 0, VLOOKUP(Attendance!$G479,FINALS_WEEK_TUESDAY_PERIOD_SCHEDULE[],2,TRUE),
       VLOOKUP(Attendance!$G479,REGULAR_WEEK_SCHEDULE[[Tuesday]:[Period]],5,TRUE)),
IF(WEEKDAY(Attendance!$J479) = 4,
        IF(COUNTIF(BLOCK_WEDNESDAY_DATES[],Attendance!$J479) &gt; 0, VLOOKUP(Attendance!$G479,BLOCK_WEDNESDAY_PERIOD_SCHEDULE[],2,TRUE),
        IF(COUNTIF(FINALS_WEEK_WEDNESDAY_DATE[],Attendance!$J479) &gt; 0, VLOOKUP(Attendance!$G479,FINALS_WEEK_WEDNESDAY_PERIOD_SCHEDULE[],2,TRUE),
       VLOOKUP(Attendance!$G479,REGULAR_WEEK_SCHEDULE[[Wednesday]:[Period]],4,TRUE))),
IF(WEEKDAY($J479) = 5,
       IF(COUNTIF(BLOCK_THURSDAY_DATES[],Attendance!$J479) &gt; 0, VLOOKUP(Attendance!$G479,BLOCK_THURSDAY_PERIOD_SCHEDULE[],2,TRUE),
       IF(COUNTIF(FINALS_WEEK_THURSDAY_DATE[],Attendance!$J479) &gt; 0, VLOOKUP(Attendance!$G479,FINALS_WEEK_THURSDAY_PERIOD_SCHEDULE[],2,TRUE),
       VLOOKUP(Attendance!$G479,REGULAR_WEEK_SCHEDULE[[Thursday]:[Period]],3,TRUE))),
IF(WEEKDAY(Attendance!$J479) = 6,
       IF(COUNTIF(FINALS_WEEK_FRIDAY_DATE[],Attendance!$J479) &gt; 0, VLOOKUP(Attendance!$G479,FINALS_WEEK_FRIDAY_PERIOD_SCHEDULE[],2,TRUE),
       VLOOKUP(Attendance!$G479,REGULAR_WEEK_SCHEDULE[[Friday]:[Period]],2,TRUE))))))))))</f>
        <v/>
      </c>
      <c r="J479" s="41" t="str">
        <f t="shared" ca="1" si="26"/>
        <v/>
      </c>
      <c r="K479" s="41" t="str">
        <f>IF($A479 &lt;&gt; "",VLOOKUP($A479,'Student reference sheet'!$A$2:$V$2329, 7,FALSE), "")</f>
        <v/>
      </c>
      <c r="L479" s="30" t="str">
        <f>IF($A479 ="", "", VLOOKUP($A479, 'Student reference sheet'!$A$2:$Z$2603,23,FALSE))</f>
        <v/>
      </c>
      <c r="M479" s="30" t="str">
        <f>IF($A479 ="", "", VLOOKUP($A479, 'Student reference sheet'!$A$2:$Z$2603,24,FALSE))</f>
        <v/>
      </c>
      <c r="N479" s="30" t="str">
        <f>IF($A479 ="", "", VLOOKUP($A479, 'Student reference sheet'!$A$2:$Z$2603,26,FALSE))</f>
        <v/>
      </c>
      <c r="O479" s="30" t="str">
        <f>IF($A479 ="", "", VLOOKUP($A479, 'Student reference sheet'!$A$2:$Z$2603,25,FALSE))</f>
        <v/>
      </c>
      <c r="P479" s="39" t="str">
        <f>IF($A479 = "", "", IF(OR(VLOOKUP($A479,'Student reference sheet'!$A$2:$V$2400,8,FALSE) = "R",  VLOOKUP($A479,'Student reference sheet'!$A$2:$V$2400,8,FALSE) = "L"), "X", ""))</f>
        <v/>
      </c>
      <c r="Q479" s="39" t="str">
        <f>IF($A479 ="", "", VLOOKUP($A479, 'Student reference sheet'!$A$2:$V$2603,22,FALSE))</f>
        <v/>
      </c>
      <c r="R479" s="39" t="str">
        <f>IF($A479 &lt;&gt; "",VLOOKUP($A479,'Student reference sheet'!$A$2:$V$2329, 5,FALSE), "")</f>
        <v/>
      </c>
      <c r="S479" s="39" t="str">
        <f>IF($A479 &lt;&gt; "",VLOOKUP($A479,'Student reference sheet'!$A$2:$V$2329, 6,FALSE), "")</f>
        <v/>
      </c>
      <c r="T479" s="30" t="str">
        <f>IF($A479 = "","",
IF(VLOOKUP($A479,'Student reference sheet'!$A$2:$V$2329, 10,FALSE) = "Y", "Hispanic",
IF(VLOOKUP($A479,'Student reference sheet'!$A$2:$V$2329,11,FALSE) &lt;&gt; "",
IF(VLOOKUP($A479,'Student reference sheet'!$A$2:$V$2329,11,FALSE) = "UNK", "Unknown", VLOOKUP(VALUE(VLOOKUP($A479,'Student reference sheet'!$A$2:$V$2329,11,FALSE)),'Ethnicity Reference'!$A$2:$B$22,2,FALSE)),
IF(VLOOKUP($A479,'Student reference sheet'!$A$2:$V$2329,9,FALSE) &lt;&gt; "", VLOOKUP(VALUE(VLOOKUP($A479,'Student reference sheet'!$A$2:$V$2329,9,FALSE)),'Ethnicity Reference'!$A$2:$B$22,2,FALSE),"Unknown"))))</f>
        <v/>
      </c>
      <c r="U479" s="35"/>
    </row>
    <row r="480" spans="1:21" ht="15.75">
      <c r="A480" s="47"/>
      <c r="B480" s="33"/>
      <c r="C480" s="39" t="str">
        <f>IF($A480 &lt;&gt; "",VLOOKUP($A480,'Student reference sheet'!$A$2:$V$2329, 3,FALSE), "")</f>
        <v/>
      </c>
      <c r="D480" s="39" t="str">
        <f>IF($A480 &lt;&gt; "",VLOOKUP($A480,'Student reference sheet'!$A$2:$V$2329, 2,FALSE), "")</f>
        <v/>
      </c>
      <c r="E480" s="35"/>
      <c r="F480" s="34"/>
      <c r="G480" s="40" t="str">
        <f t="shared" ca="1" si="24"/>
        <v/>
      </c>
      <c r="H480" s="40" t="str">
        <f t="shared" ca="1" si="25"/>
        <v/>
      </c>
      <c r="I480" s="36" t="str">
        <f>IF($A480 = "", "",
IF(COUNTIF(MINIMUM_DAY_DATES[], Attendance!J480) &gt; 0, VLOOKUP(Attendance!$G480,MINIMUM_DAY_PERIOD_SCHEDULE[], 2,TRUE),
IF(COUNTIF(RALLY_DATES[], Attendance!J480) &gt; 0, VLOOKUP(Attendance!$G480,RALLY_PERIOD_SCHEDULE[], 2,TRUE),
IF(WEEKDAY(Attendance!$J480) = 2,
       IF(COUNTIF(FINALS_WEEK_MONDAY_DATE[],Attendance!$J480) &gt; 0, VLOOKUP(Attendance!$G480,FINALS_WEEK_MONDAY_PERIOD_SCHEDULE[],2,TRUE),
       VLOOKUP(Attendance!$G480,REGULAR_WEEK_SCHEDULE[],6,TRUE)),
IF(WEEKDAY($J480) = 3,
       IF(COUNTIF(FINALS_WEEK_TUESDAY_DATE[],Attendance!$J480) &gt; 0, VLOOKUP(Attendance!$G480,FINALS_WEEK_TUESDAY_PERIOD_SCHEDULE[],2,TRUE),
       VLOOKUP(Attendance!$G480,REGULAR_WEEK_SCHEDULE[[Tuesday]:[Period]],5,TRUE)),
IF(WEEKDAY(Attendance!$J480) = 4,
        IF(COUNTIF(BLOCK_WEDNESDAY_DATES[],Attendance!$J480) &gt; 0, VLOOKUP(Attendance!$G480,BLOCK_WEDNESDAY_PERIOD_SCHEDULE[],2,TRUE),
        IF(COUNTIF(FINALS_WEEK_WEDNESDAY_DATE[],Attendance!$J480) &gt; 0, VLOOKUP(Attendance!$G480,FINALS_WEEK_WEDNESDAY_PERIOD_SCHEDULE[],2,TRUE),
       VLOOKUP(Attendance!$G480,REGULAR_WEEK_SCHEDULE[[Wednesday]:[Period]],4,TRUE))),
IF(WEEKDAY($J480) = 5,
       IF(COUNTIF(BLOCK_THURSDAY_DATES[],Attendance!$J480) &gt; 0, VLOOKUP(Attendance!$G480,BLOCK_THURSDAY_PERIOD_SCHEDULE[],2,TRUE),
       IF(COUNTIF(FINALS_WEEK_THURSDAY_DATE[],Attendance!$J480) &gt; 0, VLOOKUP(Attendance!$G480,FINALS_WEEK_THURSDAY_PERIOD_SCHEDULE[],2,TRUE),
       VLOOKUP(Attendance!$G480,REGULAR_WEEK_SCHEDULE[[Thursday]:[Period]],3,TRUE))),
IF(WEEKDAY(Attendance!$J480) = 6,
       IF(COUNTIF(FINALS_WEEK_FRIDAY_DATE[],Attendance!$J480) &gt; 0, VLOOKUP(Attendance!$G480,FINALS_WEEK_FRIDAY_PERIOD_SCHEDULE[],2,TRUE),
       VLOOKUP(Attendance!$G480,REGULAR_WEEK_SCHEDULE[[Friday]:[Period]],2,TRUE))))))))))</f>
        <v/>
      </c>
      <c r="J480" s="41" t="str">
        <f t="shared" ca="1" si="26"/>
        <v/>
      </c>
      <c r="K480" s="41" t="str">
        <f>IF($A480 &lt;&gt; "",VLOOKUP($A480,'Student reference sheet'!$A$2:$V$2329, 7,FALSE), "")</f>
        <v/>
      </c>
      <c r="L480" s="30" t="str">
        <f>IF($A480 ="", "", VLOOKUP($A480, 'Student reference sheet'!$A$2:$Z$2603,23,FALSE))</f>
        <v/>
      </c>
      <c r="M480" s="30" t="str">
        <f>IF($A480 ="", "", VLOOKUP($A480, 'Student reference sheet'!$A$2:$Z$2603,24,FALSE))</f>
        <v/>
      </c>
      <c r="N480" s="30" t="str">
        <f>IF($A480 ="", "", VLOOKUP($A480, 'Student reference sheet'!$A$2:$Z$2603,26,FALSE))</f>
        <v/>
      </c>
      <c r="O480" s="30" t="str">
        <f>IF($A480 ="", "", VLOOKUP($A480, 'Student reference sheet'!$A$2:$Z$2603,25,FALSE))</f>
        <v/>
      </c>
      <c r="P480" s="39" t="str">
        <f>IF($A480 = "", "", IF(OR(VLOOKUP($A480,'Student reference sheet'!$A$2:$V$2400,8,FALSE) = "R",  VLOOKUP($A480,'Student reference sheet'!$A$2:$V$2400,8,FALSE) = "L"), "X", ""))</f>
        <v/>
      </c>
      <c r="Q480" s="39" t="str">
        <f>IF($A480 ="", "", VLOOKUP($A480, 'Student reference sheet'!$A$2:$V$2603,22,FALSE))</f>
        <v/>
      </c>
      <c r="R480" s="39" t="str">
        <f>IF($A480 &lt;&gt; "",VLOOKUP($A480,'Student reference sheet'!$A$2:$V$2329, 5,FALSE), "")</f>
        <v/>
      </c>
      <c r="S480" s="39" t="str">
        <f>IF($A480 &lt;&gt; "",VLOOKUP($A480,'Student reference sheet'!$A$2:$V$2329, 6,FALSE), "")</f>
        <v/>
      </c>
      <c r="T480" s="30" t="str">
        <f>IF($A480 = "","",
IF(VLOOKUP($A480,'Student reference sheet'!$A$2:$V$2329, 10,FALSE) = "Y", "Hispanic",
IF(VLOOKUP($A480,'Student reference sheet'!$A$2:$V$2329,11,FALSE) &lt;&gt; "",
IF(VLOOKUP($A480,'Student reference sheet'!$A$2:$V$2329,11,FALSE) = "UNK", "Unknown", VLOOKUP(VALUE(VLOOKUP($A480,'Student reference sheet'!$A$2:$V$2329,11,FALSE)),'Ethnicity Reference'!$A$2:$B$22,2,FALSE)),
IF(VLOOKUP($A480,'Student reference sheet'!$A$2:$V$2329,9,FALSE) &lt;&gt; "", VLOOKUP(VALUE(VLOOKUP($A480,'Student reference sheet'!$A$2:$V$2329,9,FALSE)),'Ethnicity Reference'!$A$2:$B$22,2,FALSE),"Unknown"))))</f>
        <v/>
      </c>
      <c r="U480" s="35"/>
    </row>
    <row r="481" spans="1:21" ht="15.75">
      <c r="A481" s="47"/>
      <c r="B481" s="33"/>
      <c r="C481" s="39" t="str">
        <f>IF($A481 &lt;&gt; "",VLOOKUP($A481,'Student reference sheet'!$A$2:$V$2329, 3,FALSE), "")</f>
        <v/>
      </c>
      <c r="D481" s="39" t="str">
        <f>IF($A481 &lt;&gt; "",VLOOKUP($A481,'Student reference sheet'!$A$2:$V$2329, 2,FALSE), "")</f>
        <v/>
      </c>
      <c r="E481" s="35"/>
      <c r="F481" s="34"/>
      <c r="G481" s="40" t="str">
        <f t="shared" ca="1" si="24"/>
        <v/>
      </c>
      <c r="H481" s="40" t="str">
        <f t="shared" ca="1" si="25"/>
        <v/>
      </c>
      <c r="I481" s="36" t="str">
        <f>IF($A481 = "", "",
IF(COUNTIF(MINIMUM_DAY_DATES[], Attendance!J481) &gt; 0, VLOOKUP(Attendance!$G481,MINIMUM_DAY_PERIOD_SCHEDULE[], 2,TRUE),
IF(COUNTIF(RALLY_DATES[], Attendance!J481) &gt; 0, VLOOKUP(Attendance!$G481,RALLY_PERIOD_SCHEDULE[], 2,TRUE),
IF(WEEKDAY(Attendance!$J481) = 2,
       IF(COUNTIF(FINALS_WEEK_MONDAY_DATE[],Attendance!$J481) &gt; 0, VLOOKUP(Attendance!$G481,FINALS_WEEK_MONDAY_PERIOD_SCHEDULE[],2,TRUE),
       VLOOKUP(Attendance!$G481,REGULAR_WEEK_SCHEDULE[],6,TRUE)),
IF(WEEKDAY($J481) = 3,
       IF(COUNTIF(FINALS_WEEK_TUESDAY_DATE[],Attendance!$J481) &gt; 0, VLOOKUP(Attendance!$G481,FINALS_WEEK_TUESDAY_PERIOD_SCHEDULE[],2,TRUE),
       VLOOKUP(Attendance!$G481,REGULAR_WEEK_SCHEDULE[[Tuesday]:[Period]],5,TRUE)),
IF(WEEKDAY(Attendance!$J481) = 4,
        IF(COUNTIF(BLOCK_WEDNESDAY_DATES[],Attendance!$J481) &gt; 0, VLOOKUP(Attendance!$G481,BLOCK_WEDNESDAY_PERIOD_SCHEDULE[],2,TRUE),
        IF(COUNTIF(FINALS_WEEK_WEDNESDAY_DATE[],Attendance!$J481) &gt; 0, VLOOKUP(Attendance!$G481,FINALS_WEEK_WEDNESDAY_PERIOD_SCHEDULE[],2,TRUE),
       VLOOKUP(Attendance!$G481,REGULAR_WEEK_SCHEDULE[[Wednesday]:[Period]],4,TRUE))),
IF(WEEKDAY($J481) = 5,
       IF(COUNTIF(BLOCK_THURSDAY_DATES[],Attendance!$J481) &gt; 0, VLOOKUP(Attendance!$G481,BLOCK_THURSDAY_PERIOD_SCHEDULE[],2,TRUE),
       IF(COUNTIF(FINALS_WEEK_THURSDAY_DATE[],Attendance!$J481) &gt; 0, VLOOKUP(Attendance!$G481,FINALS_WEEK_THURSDAY_PERIOD_SCHEDULE[],2,TRUE),
       VLOOKUP(Attendance!$G481,REGULAR_WEEK_SCHEDULE[[Thursday]:[Period]],3,TRUE))),
IF(WEEKDAY(Attendance!$J481) = 6,
       IF(COUNTIF(FINALS_WEEK_FRIDAY_DATE[],Attendance!$J481) &gt; 0, VLOOKUP(Attendance!$G481,FINALS_WEEK_FRIDAY_PERIOD_SCHEDULE[],2,TRUE),
       VLOOKUP(Attendance!$G481,REGULAR_WEEK_SCHEDULE[[Friday]:[Period]],2,TRUE))))))))))</f>
        <v/>
      </c>
      <c r="J481" s="41" t="str">
        <f t="shared" ca="1" si="26"/>
        <v/>
      </c>
      <c r="K481" s="41" t="str">
        <f>IF($A481 &lt;&gt; "",VLOOKUP($A481,'Student reference sheet'!$A$2:$V$2329, 7,FALSE), "")</f>
        <v/>
      </c>
      <c r="L481" s="30" t="str">
        <f>IF($A481 ="", "", VLOOKUP($A481, 'Student reference sheet'!$A$2:$Z$2603,23,FALSE))</f>
        <v/>
      </c>
      <c r="M481" s="30" t="str">
        <f>IF($A481 ="", "", VLOOKUP($A481, 'Student reference sheet'!$A$2:$Z$2603,24,FALSE))</f>
        <v/>
      </c>
      <c r="N481" s="30" t="str">
        <f>IF($A481 ="", "", VLOOKUP($A481, 'Student reference sheet'!$A$2:$Z$2603,26,FALSE))</f>
        <v/>
      </c>
      <c r="O481" s="30" t="str">
        <f>IF($A481 ="", "", VLOOKUP($A481, 'Student reference sheet'!$A$2:$Z$2603,25,FALSE))</f>
        <v/>
      </c>
      <c r="P481" s="39" t="str">
        <f>IF($A481 = "", "", IF(OR(VLOOKUP($A481,'Student reference sheet'!$A$2:$V$2400,8,FALSE) = "R",  VLOOKUP($A481,'Student reference sheet'!$A$2:$V$2400,8,FALSE) = "L"), "X", ""))</f>
        <v/>
      </c>
      <c r="Q481" s="39" t="str">
        <f>IF($A481 ="", "", VLOOKUP($A481, 'Student reference sheet'!$A$2:$V$2603,22,FALSE))</f>
        <v/>
      </c>
      <c r="R481" s="39" t="str">
        <f>IF($A481 &lt;&gt; "",VLOOKUP($A481,'Student reference sheet'!$A$2:$V$2329, 5,FALSE), "")</f>
        <v/>
      </c>
      <c r="S481" s="39" t="str">
        <f>IF($A481 &lt;&gt; "",VLOOKUP($A481,'Student reference sheet'!$A$2:$V$2329, 6,FALSE), "")</f>
        <v/>
      </c>
      <c r="T481" s="30" t="str">
        <f>IF($A481 = "","",
IF(VLOOKUP($A481,'Student reference sheet'!$A$2:$V$2329, 10,FALSE) = "Y", "Hispanic",
IF(VLOOKUP($A481,'Student reference sheet'!$A$2:$V$2329,11,FALSE) &lt;&gt; "",
IF(VLOOKUP($A481,'Student reference sheet'!$A$2:$V$2329,11,FALSE) = "UNK", "Unknown", VLOOKUP(VALUE(VLOOKUP($A481,'Student reference sheet'!$A$2:$V$2329,11,FALSE)),'Ethnicity Reference'!$A$2:$B$22,2,FALSE)),
IF(VLOOKUP($A481,'Student reference sheet'!$A$2:$V$2329,9,FALSE) &lt;&gt; "", VLOOKUP(VALUE(VLOOKUP($A481,'Student reference sheet'!$A$2:$V$2329,9,FALSE)),'Ethnicity Reference'!$A$2:$B$22,2,FALSE),"Unknown"))))</f>
        <v/>
      </c>
      <c r="U481" s="35"/>
    </row>
    <row r="482" spans="1:21" ht="15.75">
      <c r="A482" s="47"/>
      <c r="B482" s="33"/>
      <c r="C482" s="39" t="str">
        <f>IF($A482 &lt;&gt; "",VLOOKUP($A482,'Student reference sheet'!$A$2:$V$2329, 3,FALSE), "")</f>
        <v/>
      </c>
      <c r="D482" s="39" t="str">
        <f>IF($A482 &lt;&gt; "",VLOOKUP($A482,'Student reference sheet'!$A$2:$V$2329, 2,FALSE), "")</f>
        <v/>
      </c>
      <c r="E482" s="35"/>
      <c r="F482" s="34"/>
      <c r="G482" s="40" t="str">
        <f t="shared" ca="1" si="24"/>
        <v/>
      </c>
      <c r="H482" s="40" t="str">
        <f t="shared" ca="1" si="25"/>
        <v/>
      </c>
      <c r="I482" s="36" t="str">
        <f>IF($A482 = "", "",
IF(COUNTIF(MINIMUM_DAY_DATES[], Attendance!J482) &gt; 0, VLOOKUP(Attendance!$G482,MINIMUM_DAY_PERIOD_SCHEDULE[], 2,TRUE),
IF(COUNTIF(RALLY_DATES[], Attendance!J482) &gt; 0, VLOOKUP(Attendance!$G482,RALLY_PERIOD_SCHEDULE[], 2,TRUE),
IF(WEEKDAY(Attendance!$J482) = 2,
       IF(COUNTIF(FINALS_WEEK_MONDAY_DATE[],Attendance!$J482) &gt; 0, VLOOKUP(Attendance!$G482,FINALS_WEEK_MONDAY_PERIOD_SCHEDULE[],2,TRUE),
       VLOOKUP(Attendance!$G482,REGULAR_WEEK_SCHEDULE[],6,TRUE)),
IF(WEEKDAY($J482) = 3,
       IF(COUNTIF(FINALS_WEEK_TUESDAY_DATE[],Attendance!$J482) &gt; 0, VLOOKUP(Attendance!$G482,FINALS_WEEK_TUESDAY_PERIOD_SCHEDULE[],2,TRUE),
       VLOOKUP(Attendance!$G482,REGULAR_WEEK_SCHEDULE[[Tuesday]:[Period]],5,TRUE)),
IF(WEEKDAY(Attendance!$J482) = 4,
        IF(COUNTIF(BLOCK_WEDNESDAY_DATES[],Attendance!$J482) &gt; 0, VLOOKUP(Attendance!$G482,BLOCK_WEDNESDAY_PERIOD_SCHEDULE[],2,TRUE),
        IF(COUNTIF(FINALS_WEEK_WEDNESDAY_DATE[],Attendance!$J482) &gt; 0, VLOOKUP(Attendance!$G482,FINALS_WEEK_WEDNESDAY_PERIOD_SCHEDULE[],2,TRUE),
       VLOOKUP(Attendance!$G482,REGULAR_WEEK_SCHEDULE[[Wednesday]:[Period]],4,TRUE))),
IF(WEEKDAY($J482) = 5,
       IF(COUNTIF(BLOCK_THURSDAY_DATES[],Attendance!$J482) &gt; 0, VLOOKUP(Attendance!$G482,BLOCK_THURSDAY_PERIOD_SCHEDULE[],2,TRUE),
       IF(COUNTIF(FINALS_WEEK_THURSDAY_DATE[],Attendance!$J482) &gt; 0, VLOOKUP(Attendance!$G482,FINALS_WEEK_THURSDAY_PERIOD_SCHEDULE[],2,TRUE),
       VLOOKUP(Attendance!$G482,REGULAR_WEEK_SCHEDULE[[Thursday]:[Period]],3,TRUE))),
IF(WEEKDAY(Attendance!$J482) = 6,
       IF(COUNTIF(FINALS_WEEK_FRIDAY_DATE[],Attendance!$J482) &gt; 0, VLOOKUP(Attendance!$G482,FINALS_WEEK_FRIDAY_PERIOD_SCHEDULE[],2,TRUE),
       VLOOKUP(Attendance!$G482,REGULAR_WEEK_SCHEDULE[[Friday]:[Period]],2,TRUE))))))))))</f>
        <v/>
      </c>
      <c r="J482" s="41" t="str">
        <f t="shared" ca="1" si="26"/>
        <v/>
      </c>
      <c r="K482" s="41" t="str">
        <f>IF($A482 &lt;&gt; "",VLOOKUP($A482,'Student reference sheet'!$A$2:$V$2329, 7,FALSE), "")</f>
        <v/>
      </c>
      <c r="L482" s="30" t="str">
        <f>IF($A482 ="", "", VLOOKUP($A482, 'Student reference sheet'!$A$2:$Z$2603,23,FALSE))</f>
        <v/>
      </c>
      <c r="M482" s="30" t="str">
        <f>IF($A482 ="", "", VLOOKUP($A482, 'Student reference sheet'!$A$2:$Z$2603,24,FALSE))</f>
        <v/>
      </c>
      <c r="N482" s="30" t="str">
        <f>IF($A482 ="", "", VLOOKUP($A482, 'Student reference sheet'!$A$2:$Z$2603,26,FALSE))</f>
        <v/>
      </c>
      <c r="O482" s="30" t="str">
        <f>IF($A482 ="", "", VLOOKUP($A482, 'Student reference sheet'!$A$2:$Z$2603,25,FALSE))</f>
        <v/>
      </c>
      <c r="P482" s="39" t="str">
        <f>IF($A482 = "", "", IF(OR(VLOOKUP($A482,'Student reference sheet'!$A$2:$V$2400,8,FALSE) = "R",  VLOOKUP($A482,'Student reference sheet'!$A$2:$V$2400,8,FALSE) = "L"), "X", ""))</f>
        <v/>
      </c>
      <c r="Q482" s="39" t="str">
        <f>IF($A482 ="", "", VLOOKUP($A482, 'Student reference sheet'!$A$2:$V$2603,22,FALSE))</f>
        <v/>
      </c>
      <c r="R482" s="39" t="str">
        <f>IF($A482 &lt;&gt; "",VLOOKUP($A482,'Student reference sheet'!$A$2:$V$2329, 5,FALSE), "")</f>
        <v/>
      </c>
      <c r="S482" s="39" t="str">
        <f>IF($A482 &lt;&gt; "",VLOOKUP($A482,'Student reference sheet'!$A$2:$V$2329, 6,FALSE), "")</f>
        <v/>
      </c>
      <c r="T482" s="30" t="str">
        <f>IF($A482 = "","",
IF(VLOOKUP($A482,'Student reference sheet'!$A$2:$V$2329, 10,FALSE) = "Y", "Hispanic",
IF(VLOOKUP($A482,'Student reference sheet'!$A$2:$V$2329,11,FALSE) &lt;&gt; "",
IF(VLOOKUP($A482,'Student reference sheet'!$A$2:$V$2329,11,FALSE) = "UNK", "Unknown", VLOOKUP(VALUE(VLOOKUP($A482,'Student reference sheet'!$A$2:$V$2329,11,FALSE)),'Ethnicity Reference'!$A$2:$B$22,2,FALSE)),
IF(VLOOKUP($A482,'Student reference sheet'!$A$2:$V$2329,9,FALSE) &lt;&gt; "", VLOOKUP(VALUE(VLOOKUP($A482,'Student reference sheet'!$A$2:$V$2329,9,FALSE)),'Ethnicity Reference'!$A$2:$B$22,2,FALSE),"Unknown"))))</f>
        <v/>
      </c>
      <c r="U482" s="35"/>
    </row>
    <row r="483" spans="1:21" ht="15.75">
      <c r="A483" s="47"/>
      <c r="B483" s="33"/>
      <c r="C483" s="39" t="str">
        <f>IF($A483 &lt;&gt; "",VLOOKUP($A483,'Student reference sheet'!$A$2:$V$2329, 3,FALSE), "")</f>
        <v/>
      </c>
      <c r="D483" s="39" t="str">
        <f>IF($A483 &lt;&gt; "",VLOOKUP($A483,'Student reference sheet'!$A$2:$V$2329, 2,FALSE), "")</f>
        <v/>
      </c>
      <c r="E483" s="35"/>
      <c r="F483" s="34"/>
      <c r="G483" s="40" t="str">
        <f t="shared" ca="1" si="24"/>
        <v/>
      </c>
      <c r="H483" s="40" t="str">
        <f t="shared" ca="1" si="25"/>
        <v/>
      </c>
      <c r="I483" s="36" t="str">
        <f>IF($A483 = "", "",
IF(COUNTIF(MINIMUM_DAY_DATES[], Attendance!J483) &gt; 0, VLOOKUP(Attendance!$G483,MINIMUM_DAY_PERIOD_SCHEDULE[], 2,TRUE),
IF(COUNTIF(RALLY_DATES[], Attendance!J483) &gt; 0, VLOOKUP(Attendance!$G483,RALLY_PERIOD_SCHEDULE[], 2,TRUE),
IF(WEEKDAY(Attendance!$J483) = 2,
       IF(COUNTIF(FINALS_WEEK_MONDAY_DATE[],Attendance!$J483) &gt; 0, VLOOKUP(Attendance!$G483,FINALS_WEEK_MONDAY_PERIOD_SCHEDULE[],2,TRUE),
       VLOOKUP(Attendance!$G483,REGULAR_WEEK_SCHEDULE[],6,TRUE)),
IF(WEEKDAY($J483) = 3,
       IF(COUNTIF(FINALS_WEEK_TUESDAY_DATE[],Attendance!$J483) &gt; 0, VLOOKUP(Attendance!$G483,FINALS_WEEK_TUESDAY_PERIOD_SCHEDULE[],2,TRUE),
       VLOOKUP(Attendance!$G483,REGULAR_WEEK_SCHEDULE[[Tuesday]:[Period]],5,TRUE)),
IF(WEEKDAY(Attendance!$J483) = 4,
        IF(COUNTIF(BLOCK_WEDNESDAY_DATES[],Attendance!$J483) &gt; 0, VLOOKUP(Attendance!$G483,BLOCK_WEDNESDAY_PERIOD_SCHEDULE[],2,TRUE),
        IF(COUNTIF(FINALS_WEEK_WEDNESDAY_DATE[],Attendance!$J483) &gt; 0, VLOOKUP(Attendance!$G483,FINALS_WEEK_WEDNESDAY_PERIOD_SCHEDULE[],2,TRUE),
       VLOOKUP(Attendance!$G483,REGULAR_WEEK_SCHEDULE[[Wednesday]:[Period]],4,TRUE))),
IF(WEEKDAY($J483) = 5,
       IF(COUNTIF(BLOCK_THURSDAY_DATES[],Attendance!$J483) &gt; 0, VLOOKUP(Attendance!$G483,BLOCK_THURSDAY_PERIOD_SCHEDULE[],2,TRUE),
       IF(COUNTIF(FINALS_WEEK_THURSDAY_DATE[],Attendance!$J483) &gt; 0, VLOOKUP(Attendance!$G483,FINALS_WEEK_THURSDAY_PERIOD_SCHEDULE[],2,TRUE),
       VLOOKUP(Attendance!$G483,REGULAR_WEEK_SCHEDULE[[Thursday]:[Period]],3,TRUE))),
IF(WEEKDAY(Attendance!$J483) = 6,
       IF(COUNTIF(FINALS_WEEK_FRIDAY_DATE[],Attendance!$J483) &gt; 0, VLOOKUP(Attendance!$G483,FINALS_WEEK_FRIDAY_PERIOD_SCHEDULE[],2,TRUE),
       VLOOKUP(Attendance!$G483,REGULAR_WEEK_SCHEDULE[[Friday]:[Period]],2,TRUE))))))))))</f>
        <v/>
      </c>
      <c r="J483" s="41" t="str">
        <f t="shared" ca="1" si="26"/>
        <v/>
      </c>
      <c r="K483" s="41" t="str">
        <f>IF($A483 &lt;&gt; "",VLOOKUP($A483,'Student reference sheet'!$A$2:$V$2329, 7,FALSE), "")</f>
        <v/>
      </c>
      <c r="L483" s="30" t="str">
        <f>IF($A483 ="", "", VLOOKUP($A483, 'Student reference sheet'!$A$2:$Z$2603,23,FALSE))</f>
        <v/>
      </c>
      <c r="M483" s="30" t="str">
        <f>IF($A483 ="", "", VLOOKUP($A483, 'Student reference sheet'!$A$2:$Z$2603,24,FALSE))</f>
        <v/>
      </c>
      <c r="N483" s="30" t="str">
        <f>IF($A483 ="", "", VLOOKUP($A483, 'Student reference sheet'!$A$2:$Z$2603,26,FALSE))</f>
        <v/>
      </c>
      <c r="O483" s="30" t="str">
        <f>IF($A483 ="", "", VLOOKUP($A483, 'Student reference sheet'!$A$2:$Z$2603,25,FALSE))</f>
        <v/>
      </c>
      <c r="P483" s="39" t="str">
        <f>IF($A483 = "", "", IF(OR(VLOOKUP($A483,'Student reference sheet'!$A$2:$V$2400,8,FALSE) = "R",  VLOOKUP($A483,'Student reference sheet'!$A$2:$V$2400,8,FALSE) = "L"), "X", ""))</f>
        <v/>
      </c>
      <c r="Q483" s="39" t="str">
        <f>IF($A483 ="", "", VLOOKUP($A483, 'Student reference sheet'!$A$2:$V$2603,22,FALSE))</f>
        <v/>
      </c>
      <c r="R483" s="39" t="str">
        <f>IF($A483 &lt;&gt; "",VLOOKUP($A483,'Student reference sheet'!$A$2:$V$2329, 5,FALSE), "")</f>
        <v/>
      </c>
      <c r="S483" s="39" t="str">
        <f>IF($A483 &lt;&gt; "",VLOOKUP($A483,'Student reference sheet'!$A$2:$V$2329, 6,FALSE), "")</f>
        <v/>
      </c>
      <c r="T483" s="30" t="str">
        <f>IF($A483 = "","",
IF(VLOOKUP($A483,'Student reference sheet'!$A$2:$V$2329, 10,FALSE) = "Y", "Hispanic",
IF(VLOOKUP($A483,'Student reference sheet'!$A$2:$V$2329,11,FALSE) &lt;&gt; "",
IF(VLOOKUP($A483,'Student reference sheet'!$A$2:$V$2329,11,FALSE) = "UNK", "Unknown", VLOOKUP(VALUE(VLOOKUP($A483,'Student reference sheet'!$A$2:$V$2329,11,FALSE)),'Ethnicity Reference'!$A$2:$B$22,2,FALSE)),
IF(VLOOKUP($A483,'Student reference sheet'!$A$2:$V$2329,9,FALSE) &lt;&gt; "", VLOOKUP(VALUE(VLOOKUP($A483,'Student reference sheet'!$A$2:$V$2329,9,FALSE)),'Ethnicity Reference'!$A$2:$B$22,2,FALSE),"Unknown"))))</f>
        <v/>
      </c>
      <c r="U483" s="35"/>
    </row>
    <row r="484" spans="1:21" ht="15.75">
      <c r="A484" s="47"/>
      <c r="B484" s="33"/>
      <c r="C484" s="39" t="str">
        <f>IF($A484 &lt;&gt; "",VLOOKUP($A484,'Student reference sheet'!$A$2:$V$2329, 3,FALSE), "")</f>
        <v/>
      </c>
      <c r="D484" s="39" t="str">
        <f>IF($A484 &lt;&gt; "",VLOOKUP($A484,'Student reference sheet'!$A$2:$V$2329, 2,FALSE), "")</f>
        <v/>
      </c>
      <c r="E484" s="35"/>
      <c r="F484" s="34"/>
      <c r="G484" s="40" t="str">
        <f t="shared" ca="1" si="24"/>
        <v/>
      </c>
      <c r="H484" s="40" t="str">
        <f t="shared" ca="1" si="25"/>
        <v/>
      </c>
      <c r="I484" s="36" t="str">
        <f>IF($A484 = "", "",
IF(COUNTIF(MINIMUM_DAY_DATES[], Attendance!J484) &gt; 0, VLOOKUP(Attendance!$G484,MINIMUM_DAY_PERIOD_SCHEDULE[], 2,TRUE),
IF(COUNTIF(RALLY_DATES[], Attendance!J484) &gt; 0, VLOOKUP(Attendance!$G484,RALLY_PERIOD_SCHEDULE[], 2,TRUE),
IF(WEEKDAY(Attendance!$J484) = 2,
       IF(COUNTIF(FINALS_WEEK_MONDAY_DATE[],Attendance!$J484) &gt; 0, VLOOKUP(Attendance!$G484,FINALS_WEEK_MONDAY_PERIOD_SCHEDULE[],2,TRUE),
       VLOOKUP(Attendance!$G484,REGULAR_WEEK_SCHEDULE[],6,TRUE)),
IF(WEEKDAY($J484) = 3,
       IF(COUNTIF(FINALS_WEEK_TUESDAY_DATE[],Attendance!$J484) &gt; 0, VLOOKUP(Attendance!$G484,FINALS_WEEK_TUESDAY_PERIOD_SCHEDULE[],2,TRUE),
       VLOOKUP(Attendance!$G484,REGULAR_WEEK_SCHEDULE[[Tuesday]:[Period]],5,TRUE)),
IF(WEEKDAY(Attendance!$J484) = 4,
        IF(COUNTIF(BLOCK_WEDNESDAY_DATES[],Attendance!$J484) &gt; 0, VLOOKUP(Attendance!$G484,BLOCK_WEDNESDAY_PERIOD_SCHEDULE[],2,TRUE),
        IF(COUNTIF(FINALS_WEEK_WEDNESDAY_DATE[],Attendance!$J484) &gt; 0, VLOOKUP(Attendance!$G484,FINALS_WEEK_WEDNESDAY_PERIOD_SCHEDULE[],2,TRUE),
       VLOOKUP(Attendance!$G484,REGULAR_WEEK_SCHEDULE[[Wednesday]:[Period]],4,TRUE))),
IF(WEEKDAY($J484) = 5,
       IF(COUNTIF(BLOCK_THURSDAY_DATES[],Attendance!$J484) &gt; 0, VLOOKUP(Attendance!$G484,BLOCK_THURSDAY_PERIOD_SCHEDULE[],2,TRUE),
       IF(COUNTIF(FINALS_WEEK_THURSDAY_DATE[],Attendance!$J484) &gt; 0, VLOOKUP(Attendance!$G484,FINALS_WEEK_THURSDAY_PERIOD_SCHEDULE[],2,TRUE),
       VLOOKUP(Attendance!$G484,REGULAR_WEEK_SCHEDULE[[Thursday]:[Period]],3,TRUE))),
IF(WEEKDAY(Attendance!$J484) = 6,
       IF(COUNTIF(FINALS_WEEK_FRIDAY_DATE[],Attendance!$J484) &gt; 0, VLOOKUP(Attendance!$G484,FINALS_WEEK_FRIDAY_PERIOD_SCHEDULE[],2,TRUE),
       VLOOKUP(Attendance!$G484,REGULAR_WEEK_SCHEDULE[[Friday]:[Period]],2,TRUE))))))))))</f>
        <v/>
      </c>
      <c r="J484" s="41" t="str">
        <f t="shared" ca="1" si="26"/>
        <v/>
      </c>
      <c r="K484" s="41" t="str">
        <f>IF($A484 &lt;&gt; "",VLOOKUP($A484,'Student reference sheet'!$A$2:$V$2329, 7,FALSE), "")</f>
        <v/>
      </c>
      <c r="L484" s="30" t="str">
        <f>IF($A484 ="", "", VLOOKUP($A484, 'Student reference sheet'!$A$2:$Z$2603,23,FALSE))</f>
        <v/>
      </c>
      <c r="M484" s="30" t="str">
        <f>IF($A484 ="", "", VLOOKUP($A484, 'Student reference sheet'!$A$2:$Z$2603,24,FALSE))</f>
        <v/>
      </c>
      <c r="N484" s="30" t="str">
        <f>IF($A484 ="", "", VLOOKUP($A484, 'Student reference sheet'!$A$2:$Z$2603,26,FALSE))</f>
        <v/>
      </c>
      <c r="O484" s="30" t="str">
        <f>IF($A484 ="", "", VLOOKUP($A484, 'Student reference sheet'!$A$2:$Z$2603,25,FALSE))</f>
        <v/>
      </c>
      <c r="P484" s="39" t="str">
        <f>IF($A484 = "", "", IF(OR(VLOOKUP($A484,'Student reference sheet'!$A$2:$V$2400,8,FALSE) = "R",  VLOOKUP($A484,'Student reference sheet'!$A$2:$V$2400,8,FALSE) = "L"), "X", ""))</f>
        <v/>
      </c>
      <c r="Q484" s="39" t="str">
        <f>IF($A484 ="", "", VLOOKUP($A484, 'Student reference sheet'!$A$2:$V$2603,22,FALSE))</f>
        <v/>
      </c>
      <c r="R484" s="39" t="str">
        <f>IF($A484 &lt;&gt; "",VLOOKUP($A484,'Student reference sheet'!$A$2:$V$2329, 5,FALSE), "")</f>
        <v/>
      </c>
      <c r="S484" s="39" t="str">
        <f>IF($A484 &lt;&gt; "",VLOOKUP($A484,'Student reference sheet'!$A$2:$V$2329, 6,FALSE), "")</f>
        <v/>
      </c>
      <c r="T484" s="30" t="str">
        <f>IF($A484 = "","",
IF(VLOOKUP($A484,'Student reference sheet'!$A$2:$V$2329, 10,FALSE) = "Y", "Hispanic",
IF(VLOOKUP($A484,'Student reference sheet'!$A$2:$V$2329,11,FALSE) &lt;&gt; "",
IF(VLOOKUP($A484,'Student reference sheet'!$A$2:$V$2329,11,FALSE) = "UNK", "Unknown", VLOOKUP(VALUE(VLOOKUP($A484,'Student reference sheet'!$A$2:$V$2329,11,FALSE)),'Ethnicity Reference'!$A$2:$B$22,2,FALSE)),
IF(VLOOKUP($A484,'Student reference sheet'!$A$2:$V$2329,9,FALSE) &lt;&gt; "", VLOOKUP(VALUE(VLOOKUP($A484,'Student reference sheet'!$A$2:$V$2329,9,FALSE)),'Ethnicity Reference'!$A$2:$B$22,2,FALSE),"Unknown"))))</f>
        <v/>
      </c>
      <c r="U484" s="35"/>
    </row>
    <row r="485" spans="1:21" ht="15.75">
      <c r="A485" s="47"/>
      <c r="B485" s="33"/>
      <c r="C485" s="39" t="str">
        <f>IF($A485 &lt;&gt; "",VLOOKUP($A485,'Student reference sheet'!$A$2:$V$2329, 3,FALSE), "")</f>
        <v/>
      </c>
      <c r="D485" s="39" t="str">
        <f>IF($A485 &lt;&gt; "",VLOOKUP($A485,'Student reference sheet'!$A$2:$V$2329, 2,FALSE), "")</f>
        <v/>
      </c>
      <c r="E485" s="35"/>
      <c r="F485" s="34"/>
      <c r="G485" s="40" t="str">
        <f t="shared" ca="1" si="24"/>
        <v/>
      </c>
      <c r="H485" s="40" t="str">
        <f t="shared" ca="1" si="25"/>
        <v/>
      </c>
      <c r="I485" s="36" t="str">
        <f>IF($A485 = "", "",
IF(COUNTIF(MINIMUM_DAY_DATES[], Attendance!J485) &gt; 0, VLOOKUP(Attendance!$G485,MINIMUM_DAY_PERIOD_SCHEDULE[], 2,TRUE),
IF(COUNTIF(RALLY_DATES[], Attendance!J485) &gt; 0, VLOOKUP(Attendance!$G485,RALLY_PERIOD_SCHEDULE[], 2,TRUE),
IF(WEEKDAY(Attendance!$J485) = 2,
       IF(COUNTIF(FINALS_WEEK_MONDAY_DATE[],Attendance!$J485) &gt; 0, VLOOKUP(Attendance!$G485,FINALS_WEEK_MONDAY_PERIOD_SCHEDULE[],2,TRUE),
       VLOOKUP(Attendance!$G485,REGULAR_WEEK_SCHEDULE[],6,TRUE)),
IF(WEEKDAY($J485) = 3,
       IF(COUNTIF(FINALS_WEEK_TUESDAY_DATE[],Attendance!$J485) &gt; 0, VLOOKUP(Attendance!$G485,FINALS_WEEK_TUESDAY_PERIOD_SCHEDULE[],2,TRUE),
       VLOOKUP(Attendance!$G485,REGULAR_WEEK_SCHEDULE[[Tuesday]:[Period]],5,TRUE)),
IF(WEEKDAY(Attendance!$J485) = 4,
        IF(COUNTIF(BLOCK_WEDNESDAY_DATES[],Attendance!$J485) &gt; 0, VLOOKUP(Attendance!$G485,BLOCK_WEDNESDAY_PERIOD_SCHEDULE[],2,TRUE),
        IF(COUNTIF(FINALS_WEEK_WEDNESDAY_DATE[],Attendance!$J485) &gt; 0, VLOOKUP(Attendance!$G485,FINALS_WEEK_WEDNESDAY_PERIOD_SCHEDULE[],2,TRUE),
       VLOOKUP(Attendance!$G485,REGULAR_WEEK_SCHEDULE[[Wednesday]:[Period]],4,TRUE))),
IF(WEEKDAY($J485) = 5,
       IF(COUNTIF(BLOCK_THURSDAY_DATES[],Attendance!$J485) &gt; 0, VLOOKUP(Attendance!$G485,BLOCK_THURSDAY_PERIOD_SCHEDULE[],2,TRUE),
       IF(COUNTIF(FINALS_WEEK_THURSDAY_DATE[],Attendance!$J485) &gt; 0, VLOOKUP(Attendance!$G485,FINALS_WEEK_THURSDAY_PERIOD_SCHEDULE[],2,TRUE),
       VLOOKUP(Attendance!$G485,REGULAR_WEEK_SCHEDULE[[Thursday]:[Period]],3,TRUE))),
IF(WEEKDAY(Attendance!$J485) = 6,
       IF(COUNTIF(FINALS_WEEK_FRIDAY_DATE[],Attendance!$J485) &gt; 0, VLOOKUP(Attendance!$G485,FINALS_WEEK_FRIDAY_PERIOD_SCHEDULE[],2,TRUE),
       VLOOKUP(Attendance!$G485,REGULAR_WEEK_SCHEDULE[[Friday]:[Period]],2,TRUE))))))))))</f>
        <v/>
      </c>
      <c r="J485" s="41" t="str">
        <f t="shared" ca="1" si="26"/>
        <v/>
      </c>
      <c r="K485" s="41" t="str">
        <f>IF($A485 &lt;&gt; "",VLOOKUP($A485,'Student reference sheet'!$A$2:$V$2329, 7,FALSE), "")</f>
        <v/>
      </c>
      <c r="L485" s="30" t="str">
        <f>IF($A485 ="", "", VLOOKUP($A485, 'Student reference sheet'!$A$2:$Z$2603,23,FALSE))</f>
        <v/>
      </c>
      <c r="M485" s="30" t="str">
        <f>IF($A485 ="", "", VLOOKUP($A485, 'Student reference sheet'!$A$2:$Z$2603,24,FALSE))</f>
        <v/>
      </c>
      <c r="N485" s="30" t="str">
        <f>IF($A485 ="", "", VLOOKUP($A485, 'Student reference sheet'!$A$2:$Z$2603,26,FALSE))</f>
        <v/>
      </c>
      <c r="O485" s="30" t="str">
        <f>IF($A485 ="", "", VLOOKUP($A485, 'Student reference sheet'!$A$2:$Z$2603,25,FALSE))</f>
        <v/>
      </c>
      <c r="P485" s="39" t="str">
        <f>IF($A485 = "", "", IF(OR(VLOOKUP($A485,'Student reference sheet'!$A$2:$V$2400,8,FALSE) = "R",  VLOOKUP($A485,'Student reference sheet'!$A$2:$V$2400,8,FALSE) = "L"), "X", ""))</f>
        <v/>
      </c>
      <c r="Q485" s="39" t="str">
        <f>IF($A485 ="", "", VLOOKUP($A485, 'Student reference sheet'!$A$2:$V$2603,22,FALSE))</f>
        <v/>
      </c>
      <c r="R485" s="39" t="str">
        <f>IF($A485 &lt;&gt; "",VLOOKUP($A485,'Student reference sheet'!$A$2:$V$2329, 5,FALSE), "")</f>
        <v/>
      </c>
      <c r="S485" s="39" t="str">
        <f>IF($A485 &lt;&gt; "",VLOOKUP($A485,'Student reference sheet'!$A$2:$V$2329, 6,FALSE), "")</f>
        <v/>
      </c>
      <c r="T485" s="30" t="str">
        <f>IF($A485 = "","",
IF(VLOOKUP($A485,'Student reference sheet'!$A$2:$V$2329, 10,FALSE) = "Y", "Hispanic",
IF(VLOOKUP($A485,'Student reference sheet'!$A$2:$V$2329,11,FALSE) &lt;&gt; "",
IF(VLOOKUP($A485,'Student reference sheet'!$A$2:$V$2329,11,FALSE) = "UNK", "Unknown", VLOOKUP(VALUE(VLOOKUP($A485,'Student reference sheet'!$A$2:$V$2329,11,FALSE)),'Ethnicity Reference'!$A$2:$B$22,2,FALSE)),
IF(VLOOKUP($A485,'Student reference sheet'!$A$2:$V$2329,9,FALSE) &lt;&gt; "", VLOOKUP(VALUE(VLOOKUP($A485,'Student reference sheet'!$A$2:$V$2329,9,FALSE)),'Ethnicity Reference'!$A$2:$B$22,2,FALSE),"Unknown"))))</f>
        <v/>
      </c>
      <c r="U485" s="35"/>
    </row>
    <row r="486" spans="1:21" ht="15.75">
      <c r="A486" s="47"/>
      <c r="B486" s="33"/>
      <c r="C486" s="39" t="str">
        <f>IF($A486 &lt;&gt; "",VLOOKUP($A486,'Student reference sheet'!$A$2:$V$2329, 3,FALSE), "")</f>
        <v/>
      </c>
      <c r="D486" s="39" t="str">
        <f>IF($A486 &lt;&gt; "",VLOOKUP($A486,'Student reference sheet'!$A$2:$V$2329, 2,FALSE), "")</f>
        <v/>
      </c>
      <c r="E486" s="35"/>
      <c r="F486" s="34"/>
      <c r="G486" s="40" t="str">
        <f t="shared" ca="1" si="24"/>
        <v/>
      </c>
      <c r="H486" s="40" t="str">
        <f t="shared" ca="1" si="25"/>
        <v/>
      </c>
      <c r="I486" s="36" t="str">
        <f>IF($A486 = "", "",
IF(COUNTIF(MINIMUM_DAY_DATES[], Attendance!J486) &gt; 0, VLOOKUP(Attendance!$G486,MINIMUM_DAY_PERIOD_SCHEDULE[], 2,TRUE),
IF(COUNTIF(RALLY_DATES[], Attendance!J486) &gt; 0, VLOOKUP(Attendance!$G486,RALLY_PERIOD_SCHEDULE[], 2,TRUE),
IF(WEEKDAY(Attendance!$J486) = 2,
       IF(COUNTIF(FINALS_WEEK_MONDAY_DATE[],Attendance!$J486) &gt; 0, VLOOKUP(Attendance!$G486,FINALS_WEEK_MONDAY_PERIOD_SCHEDULE[],2,TRUE),
       VLOOKUP(Attendance!$G486,REGULAR_WEEK_SCHEDULE[],6,TRUE)),
IF(WEEKDAY($J486) = 3,
       IF(COUNTIF(FINALS_WEEK_TUESDAY_DATE[],Attendance!$J486) &gt; 0, VLOOKUP(Attendance!$G486,FINALS_WEEK_TUESDAY_PERIOD_SCHEDULE[],2,TRUE),
       VLOOKUP(Attendance!$G486,REGULAR_WEEK_SCHEDULE[[Tuesday]:[Period]],5,TRUE)),
IF(WEEKDAY(Attendance!$J486) = 4,
        IF(COUNTIF(BLOCK_WEDNESDAY_DATES[],Attendance!$J486) &gt; 0, VLOOKUP(Attendance!$G486,BLOCK_WEDNESDAY_PERIOD_SCHEDULE[],2,TRUE),
        IF(COUNTIF(FINALS_WEEK_WEDNESDAY_DATE[],Attendance!$J486) &gt; 0, VLOOKUP(Attendance!$G486,FINALS_WEEK_WEDNESDAY_PERIOD_SCHEDULE[],2,TRUE),
       VLOOKUP(Attendance!$G486,REGULAR_WEEK_SCHEDULE[[Wednesday]:[Period]],4,TRUE))),
IF(WEEKDAY($J486) = 5,
       IF(COUNTIF(BLOCK_THURSDAY_DATES[],Attendance!$J486) &gt; 0, VLOOKUP(Attendance!$G486,BLOCK_THURSDAY_PERIOD_SCHEDULE[],2,TRUE),
       IF(COUNTIF(FINALS_WEEK_THURSDAY_DATE[],Attendance!$J486) &gt; 0, VLOOKUP(Attendance!$G486,FINALS_WEEK_THURSDAY_PERIOD_SCHEDULE[],2,TRUE),
       VLOOKUP(Attendance!$G486,REGULAR_WEEK_SCHEDULE[[Thursday]:[Period]],3,TRUE))),
IF(WEEKDAY(Attendance!$J486) = 6,
       IF(COUNTIF(FINALS_WEEK_FRIDAY_DATE[],Attendance!$J486) &gt; 0, VLOOKUP(Attendance!$G486,FINALS_WEEK_FRIDAY_PERIOD_SCHEDULE[],2,TRUE),
       VLOOKUP(Attendance!$G486,REGULAR_WEEK_SCHEDULE[[Friday]:[Period]],2,TRUE))))))))))</f>
        <v/>
      </c>
      <c r="J486" s="41" t="str">
        <f t="shared" ca="1" si="26"/>
        <v/>
      </c>
      <c r="K486" s="41" t="str">
        <f>IF($A486 &lt;&gt; "",VLOOKUP($A486,'Student reference sheet'!$A$2:$V$2329, 7,FALSE), "")</f>
        <v/>
      </c>
      <c r="L486" s="30" t="str">
        <f>IF($A486 ="", "", VLOOKUP($A486, 'Student reference sheet'!$A$2:$Z$2603,23,FALSE))</f>
        <v/>
      </c>
      <c r="M486" s="30" t="str">
        <f>IF($A486 ="", "", VLOOKUP($A486, 'Student reference sheet'!$A$2:$Z$2603,24,FALSE))</f>
        <v/>
      </c>
      <c r="N486" s="30" t="str">
        <f>IF($A486 ="", "", VLOOKUP($A486, 'Student reference sheet'!$A$2:$Z$2603,26,FALSE))</f>
        <v/>
      </c>
      <c r="O486" s="30" t="str">
        <f>IF($A486 ="", "", VLOOKUP($A486, 'Student reference sheet'!$A$2:$Z$2603,25,FALSE))</f>
        <v/>
      </c>
      <c r="P486" s="39" t="str">
        <f>IF($A486 = "", "", IF(OR(VLOOKUP($A486,'Student reference sheet'!$A$2:$V$2400,8,FALSE) = "R",  VLOOKUP($A486,'Student reference sheet'!$A$2:$V$2400,8,FALSE) = "L"), "X", ""))</f>
        <v/>
      </c>
      <c r="Q486" s="39" t="str">
        <f>IF($A486 ="", "", VLOOKUP($A486, 'Student reference sheet'!$A$2:$V$2603,22,FALSE))</f>
        <v/>
      </c>
      <c r="R486" s="39" t="str">
        <f>IF($A486 &lt;&gt; "",VLOOKUP($A486,'Student reference sheet'!$A$2:$V$2329, 5,FALSE), "")</f>
        <v/>
      </c>
      <c r="S486" s="39" t="str">
        <f>IF($A486 &lt;&gt; "",VLOOKUP($A486,'Student reference sheet'!$A$2:$V$2329, 6,FALSE), "")</f>
        <v/>
      </c>
      <c r="T486" s="30" t="str">
        <f>IF($A486 = "","",
IF(VLOOKUP($A486,'Student reference sheet'!$A$2:$V$2329, 10,FALSE) = "Y", "Hispanic",
IF(VLOOKUP($A486,'Student reference sheet'!$A$2:$V$2329,11,FALSE) &lt;&gt; "",
IF(VLOOKUP($A486,'Student reference sheet'!$A$2:$V$2329,11,FALSE) = "UNK", "Unknown", VLOOKUP(VALUE(VLOOKUP($A486,'Student reference sheet'!$A$2:$V$2329,11,FALSE)),'Ethnicity Reference'!$A$2:$B$22,2,FALSE)),
IF(VLOOKUP($A486,'Student reference sheet'!$A$2:$V$2329,9,FALSE) &lt;&gt; "", VLOOKUP(VALUE(VLOOKUP($A486,'Student reference sheet'!$A$2:$V$2329,9,FALSE)),'Ethnicity Reference'!$A$2:$B$22,2,FALSE),"Unknown"))))</f>
        <v/>
      </c>
      <c r="U486" s="35"/>
    </row>
    <row r="487" spans="1:21" ht="15.75">
      <c r="A487" s="47"/>
      <c r="B487" s="33"/>
      <c r="C487" s="39" t="str">
        <f>IF($A487 &lt;&gt; "",VLOOKUP($A487,'Student reference sheet'!$A$2:$V$2329, 3,FALSE), "")</f>
        <v/>
      </c>
      <c r="D487" s="39" t="str">
        <f>IF($A487 &lt;&gt; "",VLOOKUP($A487,'Student reference sheet'!$A$2:$V$2329, 2,FALSE), "")</f>
        <v/>
      </c>
      <c r="E487" s="35"/>
      <c r="F487" s="34"/>
      <c r="G487" s="40" t="str">
        <f t="shared" ca="1" si="24"/>
        <v/>
      </c>
      <c r="H487" s="40" t="str">
        <f t="shared" ca="1" si="25"/>
        <v/>
      </c>
      <c r="I487" s="36" t="str">
        <f>IF($A487 = "", "",
IF(COUNTIF(MINIMUM_DAY_DATES[], Attendance!J487) &gt; 0, VLOOKUP(Attendance!$G487,MINIMUM_DAY_PERIOD_SCHEDULE[], 2,TRUE),
IF(COUNTIF(RALLY_DATES[], Attendance!J487) &gt; 0, VLOOKUP(Attendance!$G487,RALLY_PERIOD_SCHEDULE[], 2,TRUE),
IF(WEEKDAY(Attendance!$J487) = 2,
       IF(COUNTIF(FINALS_WEEK_MONDAY_DATE[],Attendance!$J487) &gt; 0, VLOOKUP(Attendance!$G487,FINALS_WEEK_MONDAY_PERIOD_SCHEDULE[],2,TRUE),
       VLOOKUP(Attendance!$G487,REGULAR_WEEK_SCHEDULE[],6,TRUE)),
IF(WEEKDAY($J487) = 3,
       IF(COUNTIF(FINALS_WEEK_TUESDAY_DATE[],Attendance!$J487) &gt; 0, VLOOKUP(Attendance!$G487,FINALS_WEEK_TUESDAY_PERIOD_SCHEDULE[],2,TRUE),
       VLOOKUP(Attendance!$G487,REGULAR_WEEK_SCHEDULE[[Tuesday]:[Period]],5,TRUE)),
IF(WEEKDAY(Attendance!$J487) = 4,
        IF(COUNTIF(BLOCK_WEDNESDAY_DATES[],Attendance!$J487) &gt; 0, VLOOKUP(Attendance!$G487,BLOCK_WEDNESDAY_PERIOD_SCHEDULE[],2,TRUE),
        IF(COUNTIF(FINALS_WEEK_WEDNESDAY_DATE[],Attendance!$J487) &gt; 0, VLOOKUP(Attendance!$G487,FINALS_WEEK_WEDNESDAY_PERIOD_SCHEDULE[],2,TRUE),
       VLOOKUP(Attendance!$G487,REGULAR_WEEK_SCHEDULE[[Wednesday]:[Period]],4,TRUE))),
IF(WEEKDAY($J487) = 5,
       IF(COUNTIF(BLOCK_THURSDAY_DATES[],Attendance!$J487) &gt; 0, VLOOKUP(Attendance!$G487,BLOCK_THURSDAY_PERIOD_SCHEDULE[],2,TRUE),
       IF(COUNTIF(FINALS_WEEK_THURSDAY_DATE[],Attendance!$J487) &gt; 0, VLOOKUP(Attendance!$G487,FINALS_WEEK_THURSDAY_PERIOD_SCHEDULE[],2,TRUE),
       VLOOKUP(Attendance!$G487,REGULAR_WEEK_SCHEDULE[[Thursday]:[Period]],3,TRUE))),
IF(WEEKDAY(Attendance!$J487) = 6,
       IF(COUNTIF(FINALS_WEEK_FRIDAY_DATE[],Attendance!$J487) &gt; 0, VLOOKUP(Attendance!$G487,FINALS_WEEK_FRIDAY_PERIOD_SCHEDULE[],2,TRUE),
       VLOOKUP(Attendance!$G487,REGULAR_WEEK_SCHEDULE[[Friday]:[Period]],2,TRUE))))))))))</f>
        <v/>
      </c>
      <c r="J487" s="41" t="str">
        <f t="shared" ca="1" si="26"/>
        <v/>
      </c>
      <c r="K487" s="41" t="str">
        <f>IF($A487 &lt;&gt; "",VLOOKUP($A487,'Student reference sheet'!$A$2:$V$2329, 7,FALSE), "")</f>
        <v/>
      </c>
      <c r="L487" s="30" t="str">
        <f>IF($A487 ="", "", VLOOKUP($A487, 'Student reference sheet'!$A$2:$Z$2603,23,FALSE))</f>
        <v/>
      </c>
      <c r="M487" s="30" t="str">
        <f>IF($A487 ="", "", VLOOKUP($A487, 'Student reference sheet'!$A$2:$Z$2603,24,FALSE))</f>
        <v/>
      </c>
      <c r="N487" s="30" t="str">
        <f>IF($A487 ="", "", VLOOKUP($A487, 'Student reference sheet'!$A$2:$Z$2603,26,FALSE))</f>
        <v/>
      </c>
      <c r="O487" s="30" t="str">
        <f>IF($A487 ="", "", VLOOKUP($A487, 'Student reference sheet'!$A$2:$Z$2603,25,FALSE))</f>
        <v/>
      </c>
      <c r="P487" s="39" t="str">
        <f>IF($A487 = "", "", IF(OR(VLOOKUP($A487,'Student reference sheet'!$A$2:$V$2400,8,FALSE) = "R",  VLOOKUP($A487,'Student reference sheet'!$A$2:$V$2400,8,FALSE) = "L"), "X", ""))</f>
        <v/>
      </c>
      <c r="Q487" s="39" t="str">
        <f>IF($A487 ="", "", VLOOKUP($A487, 'Student reference sheet'!$A$2:$V$2603,22,FALSE))</f>
        <v/>
      </c>
      <c r="R487" s="39" t="str">
        <f>IF($A487 &lt;&gt; "",VLOOKUP($A487,'Student reference sheet'!$A$2:$V$2329, 5,FALSE), "")</f>
        <v/>
      </c>
      <c r="S487" s="39" t="str">
        <f>IF($A487 &lt;&gt; "",VLOOKUP($A487,'Student reference sheet'!$A$2:$V$2329, 6,FALSE), "")</f>
        <v/>
      </c>
      <c r="T487" s="30" t="str">
        <f>IF($A487 = "","",
IF(VLOOKUP($A487,'Student reference sheet'!$A$2:$V$2329, 10,FALSE) = "Y", "Hispanic",
IF(VLOOKUP($A487,'Student reference sheet'!$A$2:$V$2329,11,FALSE) &lt;&gt; "",
IF(VLOOKUP($A487,'Student reference sheet'!$A$2:$V$2329,11,FALSE) = "UNK", "Unknown", VLOOKUP(VALUE(VLOOKUP($A487,'Student reference sheet'!$A$2:$V$2329,11,FALSE)),'Ethnicity Reference'!$A$2:$B$22,2,FALSE)),
IF(VLOOKUP($A487,'Student reference sheet'!$A$2:$V$2329,9,FALSE) &lt;&gt; "", VLOOKUP(VALUE(VLOOKUP($A487,'Student reference sheet'!$A$2:$V$2329,9,FALSE)),'Ethnicity Reference'!$A$2:$B$22,2,FALSE),"Unknown"))))</f>
        <v/>
      </c>
      <c r="U487" s="35"/>
    </row>
    <row r="488" spans="1:21" ht="15.75">
      <c r="A488" s="47"/>
      <c r="B488" s="33"/>
      <c r="C488" s="39" t="str">
        <f>IF($A488 &lt;&gt; "",VLOOKUP($A488,'Student reference sheet'!$A$2:$V$2329, 3,FALSE), "")</f>
        <v/>
      </c>
      <c r="D488" s="39" t="str">
        <f>IF($A488 &lt;&gt; "",VLOOKUP($A488,'Student reference sheet'!$A$2:$V$2329, 2,FALSE), "")</f>
        <v/>
      </c>
      <c r="E488" s="35"/>
      <c r="F488" s="34"/>
      <c r="G488" s="40" t="str">
        <f t="shared" ca="1" si="24"/>
        <v/>
      </c>
      <c r="H488" s="40" t="str">
        <f t="shared" ca="1" si="25"/>
        <v/>
      </c>
      <c r="I488" s="36" t="str">
        <f>IF($A488 = "", "",
IF(COUNTIF(MINIMUM_DAY_DATES[], Attendance!J488) &gt; 0, VLOOKUP(Attendance!$G488,MINIMUM_DAY_PERIOD_SCHEDULE[], 2,TRUE),
IF(COUNTIF(RALLY_DATES[], Attendance!J488) &gt; 0, VLOOKUP(Attendance!$G488,RALLY_PERIOD_SCHEDULE[], 2,TRUE),
IF(WEEKDAY(Attendance!$J488) = 2,
       IF(COUNTIF(FINALS_WEEK_MONDAY_DATE[],Attendance!$J488) &gt; 0, VLOOKUP(Attendance!$G488,FINALS_WEEK_MONDAY_PERIOD_SCHEDULE[],2,TRUE),
       VLOOKUP(Attendance!$G488,REGULAR_WEEK_SCHEDULE[],6,TRUE)),
IF(WEEKDAY($J488) = 3,
       IF(COUNTIF(FINALS_WEEK_TUESDAY_DATE[],Attendance!$J488) &gt; 0, VLOOKUP(Attendance!$G488,FINALS_WEEK_TUESDAY_PERIOD_SCHEDULE[],2,TRUE),
       VLOOKUP(Attendance!$G488,REGULAR_WEEK_SCHEDULE[[Tuesday]:[Period]],5,TRUE)),
IF(WEEKDAY(Attendance!$J488) = 4,
        IF(COUNTIF(BLOCK_WEDNESDAY_DATES[],Attendance!$J488) &gt; 0, VLOOKUP(Attendance!$G488,BLOCK_WEDNESDAY_PERIOD_SCHEDULE[],2,TRUE),
        IF(COUNTIF(FINALS_WEEK_WEDNESDAY_DATE[],Attendance!$J488) &gt; 0, VLOOKUP(Attendance!$G488,FINALS_WEEK_WEDNESDAY_PERIOD_SCHEDULE[],2,TRUE),
       VLOOKUP(Attendance!$G488,REGULAR_WEEK_SCHEDULE[[Wednesday]:[Period]],4,TRUE))),
IF(WEEKDAY($J488) = 5,
       IF(COUNTIF(BLOCK_THURSDAY_DATES[],Attendance!$J488) &gt; 0, VLOOKUP(Attendance!$G488,BLOCK_THURSDAY_PERIOD_SCHEDULE[],2,TRUE),
       IF(COUNTIF(FINALS_WEEK_THURSDAY_DATE[],Attendance!$J488) &gt; 0, VLOOKUP(Attendance!$G488,FINALS_WEEK_THURSDAY_PERIOD_SCHEDULE[],2,TRUE),
       VLOOKUP(Attendance!$G488,REGULAR_WEEK_SCHEDULE[[Thursday]:[Period]],3,TRUE))),
IF(WEEKDAY(Attendance!$J488) = 6,
       IF(COUNTIF(FINALS_WEEK_FRIDAY_DATE[],Attendance!$J488) &gt; 0, VLOOKUP(Attendance!$G488,FINALS_WEEK_FRIDAY_PERIOD_SCHEDULE[],2,TRUE),
       VLOOKUP(Attendance!$G488,REGULAR_WEEK_SCHEDULE[[Friday]:[Period]],2,TRUE))))))))))</f>
        <v/>
      </c>
      <c r="J488" s="41" t="str">
        <f t="shared" ca="1" si="26"/>
        <v/>
      </c>
      <c r="K488" s="41" t="str">
        <f>IF($A488 &lt;&gt; "",VLOOKUP($A488,'Student reference sheet'!$A$2:$V$2329, 7,FALSE), "")</f>
        <v/>
      </c>
      <c r="L488" s="30" t="str">
        <f>IF($A488 ="", "", VLOOKUP($A488, 'Student reference sheet'!$A$2:$Z$2603,23,FALSE))</f>
        <v/>
      </c>
      <c r="M488" s="30" t="str">
        <f>IF($A488 ="", "", VLOOKUP($A488, 'Student reference sheet'!$A$2:$Z$2603,24,FALSE))</f>
        <v/>
      </c>
      <c r="N488" s="30" t="str">
        <f>IF($A488 ="", "", VLOOKUP($A488, 'Student reference sheet'!$A$2:$Z$2603,26,FALSE))</f>
        <v/>
      </c>
      <c r="O488" s="30" t="str">
        <f>IF($A488 ="", "", VLOOKUP($A488, 'Student reference sheet'!$A$2:$Z$2603,25,FALSE))</f>
        <v/>
      </c>
      <c r="P488" s="39" t="str">
        <f>IF($A488 = "", "", IF(OR(VLOOKUP($A488,'Student reference sheet'!$A$2:$V$2400,8,FALSE) = "R",  VLOOKUP($A488,'Student reference sheet'!$A$2:$V$2400,8,FALSE) = "L"), "X", ""))</f>
        <v/>
      </c>
      <c r="Q488" s="39" t="str">
        <f>IF($A488 ="", "", VLOOKUP($A488, 'Student reference sheet'!$A$2:$V$2603,22,FALSE))</f>
        <v/>
      </c>
      <c r="R488" s="39" t="str">
        <f>IF($A488 &lt;&gt; "",VLOOKUP($A488,'Student reference sheet'!$A$2:$V$2329, 5,FALSE), "")</f>
        <v/>
      </c>
      <c r="S488" s="39" t="str">
        <f>IF($A488 &lt;&gt; "",VLOOKUP($A488,'Student reference sheet'!$A$2:$V$2329, 6,FALSE), "")</f>
        <v/>
      </c>
      <c r="T488" s="30" t="str">
        <f>IF($A488 = "","",
IF(VLOOKUP($A488,'Student reference sheet'!$A$2:$V$2329, 10,FALSE) = "Y", "Hispanic",
IF(VLOOKUP($A488,'Student reference sheet'!$A$2:$V$2329,11,FALSE) &lt;&gt; "",
IF(VLOOKUP($A488,'Student reference sheet'!$A$2:$V$2329,11,FALSE) = "UNK", "Unknown", VLOOKUP(VALUE(VLOOKUP($A488,'Student reference sheet'!$A$2:$V$2329,11,FALSE)),'Ethnicity Reference'!$A$2:$B$22,2,FALSE)),
IF(VLOOKUP($A488,'Student reference sheet'!$A$2:$V$2329,9,FALSE) &lt;&gt; "", VLOOKUP(VALUE(VLOOKUP($A488,'Student reference sheet'!$A$2:$V$2329,9,FALSE)),'Ethnicity Reference'!$A$2:$B$22,2,FALSE),"Unknown"))))</f>
        <v/>
      </c>
      <c r="U488" s="35"/>
    </row>
    <row r="489" spans="1:21" ht="15.75">
      <c r="A489" s="47"/>
      <c r="B489" s="33"/>
      <c r="C489" s="39" t="str">
        <f>IF($A489 &lt;&gt; "",VLOOKUP($A489,'Student reference sheet'!$A$2:$V$2329, 3,FALSE), "")</f>
        <v/>
      </c>
      <c r="D489" s="39" t="str">
        <f>IF($A489 &lt;&gt; "",VLOOKUP($A489,'Student reference sheet'!$A$2:$V$2329, 2,FALSE), "")</f>
        <v/>
      </c>
      <c r="E489" s="35"/>
      <c r="F489" s="34"/>
      <c r="G489" s="40" t="str">
        <f t="shared" ca="1" si="24"/>
        <v/>
      </c>
      <c r="H489" s="40" t="str">
        <f t="shared" ca="1" si="25"/>
        <v/>
      </c>
      <c r="I489" s="36" t="str">
        <f>IF($A489 = "", "",
IF(COUNTIF(MINIMUM_DAY_DATES[], Attendance!J489) &gt; 0, VLOOKUP(Attendance!$G489,MINIMUM_DAY_PERIOD_SCHEDULE[], 2,TRUE),
IF(COUNTIF(RALLY_DATES[], Attendance!J489) &gt; 0, VLOOKUP(Attendance!$G489,RALLY_PERIOD_SCHEDULE[], 2,TRUE),
IF(WEEKDAY(Attendance!$J489) = 2,
       IF(COUNTIF(FINALS_WEEK_MONDAY_DATE[],Attendance!$J489) &gt; 0, VLOOKUP(Attendance!$G489,FINALS_WEEK_MONDAY_PERIOD_SCHEDULE[],2,TRUE),
       VLOOKUP(Attendance!$G489,REGULAR_WEEK_SCHEDULE[],6,TRUE)),
IF(WEEKDAY($J489) = 3,
       IF(COUNTIF(FINALS_WEEK_TUESDAY_DATE[],Attendance!$J489) &gt; 0, VLOOKUP(Attendance!$G489,FINALS_WEEK_TUESDAY_PERIOD_SCHEDULE[],2,TRUE),
       VLOOKUP(Attendance!$G489,REGULAR_WEEK_SCHEDULE[[Tuesday]:[Period]],5,TRUE)),
IF(WEEKDAY(Attendance!$J489) = 4,
        IF(COUNTIF(BLOCK_WEDNESDAY_DATES[],Attendance!$J489) &gt; 0, VLOOKUP(Attendance!$G489,BLOCK_WEDNESDAY_PERIOD_SCHEDULE[],2,TRUE),
        IF(COUNTIF(FINALS_WEEK_WEDNESDAY_DATE[],Attendance!$J489) &gt; 0, VLOOKUP(Attendance!$G489,FINALS_WEEK_WEDNESDAY_PERIOD_SCHEDULE[],2,TRUE),
       VLOOKUP(Attendance!$G489,REGULAR_WEEK_SCHEDULE[[Wednesday]:[Period]],4,TRUE))),
IF(WEEKDAY($J489) = 5,
       IF(COUNTIF(BLOCK_THURSDAY_DATES[],Attendance!$J489) &gt; 0, VLOOKUP(Attendance!$G489,BLOCK_THURSDAY_PERIOD_SCHEDULE[],2,TRUE),
       IF(COUNTIF(FINALS_WEEK_THURSDAY_DATE[],Attendance!$J489) &gt; 0, VLOOKUP(Attendance!$G489,FINALS_WEEK_THURSDAY_PERIOD_SCHEDULE[],2,TRUE),
       VLOOKUP(Attendance!$G489,REGULAR_WEEK_SCHEDULE[[Thursday]:[Period]],3,TRUE))),
IF(WEEKDAY(Attendance!$J489) = 6,
       IF(COUNTIF(FINALS_WEEK_FRIDAY_DATE[],Attendance!$J489) &gt; 0, VLOOKUP(Attendance!$G489,FINALS_WEEK_FRIDAY_PERIOD_SCHEDULE[],2,TRUE),
       VLOOKUP(Attendance!$G489,REGULAR_WEEK_SCHEDULE[[Friday]:[Period]],2,TRUE))))))))))</f>
        <v/>
      </c>
      <c r="J489" s="41" t="str">
        <f t="shared" ca="1" si="26"/>
        <v/>
      </c>
      <c r="K489" s="41" t="str">
        <f>IF($A489 &lt;&gt; "",VLOOKUP($A489,'Student reference sheet'!$A$2:$V$2329, 7,FALSE), "")</f>
        <v/>
      </c>
      <c r="L489" s="30" t="str">
        <f>IF($A489 ="", "", VLOOKUP($A489, 'Student reference sheet'!$A$2:$Z$2603,23,FALSE))</f>
        <v/>
      </c>
      <c r="M489" s="30" t="str">
        <f>IF($A489 ="", "", VLOOKUP($A489, 'Student reference sheet'!$A$2:$Z$2603,24,FALSE))</f>
        <v/>
      </c>
      <c r="N489" s="30" t="str">
        <f>IF($A489 ="", "", VLOOKUP($A489, 'Student reference sheet'!$A$2:$Z$2603,26,FALSE))</f>
        <v/>
      </c>
      <c r="O489" s="30" t="str">
        <f>IF($A489 ="", "", VLOOKUP($A489, 'Student reference sheet'!$A$2:$Z$2603,25,FALSE))</f>
        <v/>
      </c>
      <c r="P489" s="39" t="str">
        <f>IF($A489 = "", "", IF(OR(VLOOKUP($A489,'Student reference sheet'!$A$2:$V$2400,8,FALSE) = "R",  VLOOKUP($A489,'Student reference sheet'!$A$2:$V$2400,8,FALSE) = "L"), "X", ""))</f>
        <v/>
      </c>
      <c r="Q489" s="39" t="str">
        <f>IF($A489 ="", "", VLOOKUP($A489, 'Student reference sheet'!$A$2:$V$2603,22,FALSE))</f>
        <v/>
      </c>
      <c r="R489" s="39" t="str">
        <f>IF($A489 &lt;&gt; "",VLOOKUP($A489,'Student reference sheet'!$A$2:$V$2329, 5,FALSE), "")</f>
        <v/>
      </c>
      <c r="S489" s="39" t="str">
        <f>IF($A489 &lt;&gt; "",VLOOKUP($A489,'Student reference sheet'!$A$2:$V$2329, 6,FALSE), "")</f>
        <v/>
      </c>
      <c r="T489" s="30" t="str">
        <f>IF($A489 = "","",
IF(VLOOKUP($A489,'Student reference sheet'!$A$2:$V$2329, 10,FALSE) = "Y", "Hispanic",
IF(VLOOKUP($A489,'Student reference sheet'!$A$2:$V$2329,11,FALSE) &lt;&gt; "",
IF(VLOOKUP($A489,'Student reference sheet'!$A$2:$V$2329,11,FALSE) = "UNK", "Unknown", VLOOKUP(VALUE(VLOOKUP($A489,'Student reference sheet'!$A$2:$V$2329,11,FALSE)),'Ethnicity Reference'!$A$2:$B$22,2,FALSE)),
IF(VLOOKUP($A489,'Student reference sheet'!$A$2:$V$2329,9,FALSE) &lt;&gt; "", VLOOKUP(VALUE(VLOOKUP($A489,'Student reference sheet'!$A$2:$V$2329,9,FALSE)),'Ethnicity Reference'!$A$2:$B$22,2,FALSE),"Unknown"))))</f>
        <v/>
      </c>
      <c r="U489" s="35"/>
    </row>
    <row r="490" spans="1:21" ht="15.75">
      <c r="A490" s="47"/>
      <c r="B490" s="33"/>
      <c r="C490" s="39" t="str">
        <f>IF($A490 &lt;&gt; "",VLOOKUP($A490,'Student reference sheet'!$A$2:$V$2329, 3,FALSE), "")</f>
        <v/>
      </c>
      <c r="D490" s="39" t="str">
        <f>IF($A490 &lt;&gt; "",VLOOKUP($A490,'Student reference sheet'!$A$2:$V$2329, 2,FALSE), "")</f>
        <v/>
      </c>
      <c r="E490" s="35"/>
      <c r="F490" s="34"/>
      <c r="G490" s="40" t="str">
        <f t="shared" ca="1" si="24"/>
        <v/>
      </c>
      <c r="H490" s="40" t="str">
        <f t="shared" ca="1" si="25"/>
        <v/>
      </c>
      <c r="I490" s="36" t="str">
        <f>IF($A490 = "", "",
IF(COUNTIF(MINIMUM_DAY_DATES[], Attendance!J490) &gt; 0, VLOOKUP(Attendance!$G490,MINIMUM_DAY_PERIOD_SCHEDULE[], 2,TRUE),
IF(COUNTIF(RALLY_DATES[], Attendance!J490) &gt; 0, VLOOKUP(Attendance!$G490,RALLY_PERIOD_SCHEDULE[], 2,TRUE),
IF(WEEKDAY(Attendance!$J490) = 2,
       IF(COUNTIF(FINALS_WEEK_MONDAY_DATE[],Attendance!$J490) &gt; 0, VLOOKUP(Attendance!$G490,FINALS_WEEK_MONDAY_PERIOD_SCHEDULE[],2,TRUE),
       VLOOKUP(Attendance!$G490,REGULAR_WEEK_SCHEDULE[],6,TRUE)),
IF(WEEKDAY($J490) = 3,
       IF(COUNTIF(FINALS_WEEK_TUESDAY_DATE[],Attendance!$J490) &gt; 0, VLOOKUP(Attendance!$G490,FINALS_WEEK_TUESDAY_PERIOD_SCHEDULE[],2,TRUE),
       VLOOKUP(Attendance!$G490,REGULAR_WEEK_SCHEDULE[[Tuesday]:[Period]],5,TRUE)),
IF(WEEKDAY(Attendance!$J490) = 4,
        IF(COUNTIF(BLOCK_WEDNESDAY_DATES[],Attendance!$J490) &gt; 0, VLOOKUP(Attendance!$G490,BLOCK_WEDNESDAY_PERIOD_SCHEDULE[],2,TRUE),
        IF(COUNTIF(FINALS_WEEK_WEDNESDAY_DATE[],Attendance!$J490) &gt; 0, VLOOKUP(Attendance!$G490,FINALS_WEEK_WEDNESDAY_PERIOD_SCHEDULE[],2,TRUE),
       VLOOKUP(Attendance!$G490,REGULAR_WEEK_SCHEDULE[[Wednesday]:[Period]],4,TRUE))),
IF(WEEKDAY($J490) = 5,
       IF(COUNTIF(BLOCK_THURSDAY_DATES[],Attendance!$J490) &gt; 0, VLOOKUP(Attendance!$G490,BLOCK_THURSDAY_PERIOD_SCHEDULE[],2,TRUE),
       IF(COUNTIF(FINALS_WEEK_THURSDAY_DATE[],Attendance!$J490) &gt; 0, VLOOKUP(Attendance!$G490,FINALS_WEEK_THURSDAY_PERIOD_SCHEDULE[],2,TRUE),
       VLOOKUP(Attendance!$G490,REGULAR_WEEK_SCHEDULE[[Thursday]:[Period]],3,TRUE))),
IF(WEEKDAY(Attendance!$J490) = 6,
       IF(COUNTIF(FINALS_WEEK_FRIDAY_DATE[],Attendance!$J490) &gt; 0, VLOOKUP(Attendance!$G490,FINALS_WEEK_FRIDAY_PERIOD_SCHEDULE[],2,TRUE),
       VLOOKUP(Attendance!$G490,REGULAR_WEEK_SCHEDULE[[Friday]:[Period]],2,TRUE))))))))))</f>
        <v/>
      </c>
      <c r="J490" s="41" t="str">
        <f t="shared" ca="1" si="26"/>
        <v/>
      </c>
      <c r="K490" s="41" t="str">
        <f>IF($A490 &lt;&gt; "",VLOOKUP($A490,'Student reference sheet'!$A$2:$V$2329, 7,FALSE), "")</f>
        <v/>
      </c>
      <c r="L490" s="30" t="str">
        <f>IF($A490 ="", "", VLOOKUP($A490, 'Student reference sheet'!$A$2:$Z$2603,23,FALSE))</f>
        <v/>
      </c>
      <c r="M490" s="30" t="str">
        <f>IF($A490 ="", "", VLOOKUP($A490, 'Student reference sheet'!$A$2:$Z$2603,24,FALSE))</f>
        <v/>
      </c>
      <c r="N490" s="30" t="str">
        <f>IF($A490 ="", "", VLOOKUP($A490, 'Student reference sheet'!$A$2:$Z$2603,26,FALSE))</f>
        <v/>
      </c>
      <c r="O490" s="30" t="str">
        <f>IF($A490 ="", "", VLOOKUP($A490, 'Student reference sheet'!$A$2:$Z$2603,25,FALSE))</f>
        <v/>
      </c>
      <c r="P490" s="39" t="str">
        <f>IF($A490 = "", "", IF(OR(VLOOKUP($A490,'Student reference sheet'!$A$2:$V$2400,8,FALSE) = "R",  VLOOKUP($A490,'Student reference sheet'!$A$2:$V$2400,8,FALSE) = "L"), "X", ""))</f>
        <v/>
      </c>
      <c r="Q490" s="39" t="str">
        <f>IF($A490 ="", "", VLOOKUP($A490, 'Student reference sheet'!$A$2:$V$2603,22,FALSE))</f>
        <v/>
      </c>
      <c r="R490" s="39" t="str">
        <f>IF($A490 &lt;&gt; "",VLOOKUP($A490,'Student reference sheet'!$A$2:$V$2329, 5,FALSE), "")</f>
        <v/>
      </c>
      <c r="S490" s="39" t="str">
        <f>IF($A490 &lt;&gt; "",VLOOKUP($A490,'Student reference sheet'!$A$2:$V$2329, 6,FALSE), "")</f>
        <v/>
      </c>
      <c r="T490" s="30" t="str">
        <f>IF($A490 = "","",
IF(VLOOKUP($A490,'Student reference sheet'!$A$2:$V$2329, 10,FALSE) = "Y", "Hispanic",
IF(VLOOKUP($A490,'Student reference sheet'!$A$2:$V$2329,11,FALSE) &lt;&gt; "",
IF(VLOOKUP($A490,'Student reference sheet'!$A$2:$V$2329,11,FALSE) = "UNK", "Unknown", VLOOKUP(VALUE(VLOOKUP($A490,'Student reference sheet'!$A$2:$V$2329,11,FALSE)),'Ethnicity Reference'!$A$2:$B$22,2,FALSE)),
IF(VLOOKUP($A490,'Student reference sheet'!$A$2:$V$2329,9,FALSE) &lt;&gt; "", VLOOKUP(VALUE(VLOOKUP($A490,'Student reference sheet'!$A$2:$V$2329,9,FALSE)),'Ethnicity Reference'!$A$2:$B$22,2,FALSE),"Unknown"))))</f>
        <v/>
      </c>
      <c r="U490" s="35"/>
    </row>
    <row r="491" spans="1:21" ht="15.75">
      <c r="A491" s="47"/>
      <c r="B491" s="33"/>
      <c r="C491" s="39" t="str">
        <f>IF($A491 &lt;&gt; "",VLOOKUP($A491,'Student reference sheet'!$A$2:$V$2329, 3,FALSE), "")</f>
        <v/>
      </c>
      <c r="D491" s="39" t="str">
        <f>IF($A491 &lt;&gt; "",VLOOKUP($A491,'Student reference sheet'!$A$2:$V$2329, 2,FALSE), "")</f>
        <v/>
      </c>
      <c r="E491" s="35"/>
      <c r="F491" s="34"/>
      <c r="G491" s="40" t="str">
        <f t="shared" ca="1" si="24"/>
        <v/>
      </c>
      <c r="H491" s="40" t="str">
        <f t="shared" ca="1" si="25"/>
        <v/>
      </c>
      <c r="I491" s="36" t="str">
        <f>IF($A491 = "", "",
IF(COUNTIF(MINIMUM_DAY_DATES[], Attendance!J491) &gt; 0, VLOOKUP(Attendance!$G491,MINIMUM_DAY_PERIOD_SCHEDULE[], 2,TRUE),
IF(COUNTIF(RALLY_DATES[], Attendance!J491) &gt; 0, VLOOKUP(Attendance!$G491,RALLY_PERIOD_SCHEDULE[], 2,TRUE),
IF(WEEKDAY(Attendance!$J491) = 2,
       IF(COUNTIF(FINALS_WEEK_MONDAY_DATE[],Attendance!$J491) &gt; 0, VLOOKUP(Attendance!$G491,FINALS_WEEK_MONDAY_PERIOD_SCHEDULE[],2,TRUE),
       VLOOKUP(Attendance!$G491,REGULAR_WEEK_SCHEDULE[],6,TRUE)),
IF(WEEKDAY($J491) = 3,
       IF(COUNTIF(FINALS_WEEK_TUESDAY_DATE[],Attendance!$J491) &gt; 0, VLOOKUP(Attendance!$G491,FINALS_WEEK_TUESDAY_PERIOD_SCHEDULE[],2,TRUE),
       VLOOKUP(Attendance!$G491,REGULAR_WEEK_SCHEDULE[[Tuesday]:[Period]],5,TRUE)),
IF(WEEKDAY(Attendance!$J491) = 4,
        IF(COUNTIF(BLOCK_WEDNESDAY_DATES[],Attendance!$J491) &gt; 0, VLOOKUP(Attendance!$G491,BLOCK_WEDNESDAY_PERIOD_SCHEDULE[],2,TRUE),
        IF(COUNTIF(FINALS_WEEK_WEDNESDAY_DATE[],Attendance!$J491) &gt; 0, VLOOKUP(Attendance!$G491,FINALS_WEEK_WEDNESDAY_PERIOD_SCHEDULE[],2,TRUE),
       VLOOKUP(Attendance!$G491,REGULAR_WEEK_SCHEDULE[[Wednesday]:[Period]],4,TRUE))),
IF(WEEKDAY($J491) = 5,
       IF(COUNTIF(BLOCK_THURSDAY_DATES[],Attendance!$J491) &gt; 0, VLOOKUP(Attendance!$G491,BLOCK_THURSDAY_PERIOD_SCHEDULE[],2,TRUE),
       IF(COUNTIF(FINALS_WEEK_THURSDAY_DATE[],Attendance!$J491) &gt; 0, VLOOKUP(Attendance!$G491,FINALS_WEEK_THURSDAY_PERIOD_SCHEDULE[],2,TRUE),
       VLOOKUP(Attendance!$G491,REGULAR_WEEK_SCHEDULE[[Thursday]:[Period]],3,TRUE))),
IF(WEEKDAY(Attendance!$J491) = 6,
       IF(COUNTIF(FINALS_WEEK_FRIDAY_DATE[],Attendance!$J491) &gt; 0, VLOOKUP(Attendance!$G491,FINALS_WEEK_FRIDAY_PERIOD_SCHEDULE[],2,TRUE),
       VLOOKUP(Attendance!$G491,REGULAR_WEEK_SCHEDULE[[Friday]:[Period]],2,TRUE))))))))))</f>
        <v/>
      </c>
      <c r="J491" s="41" t="str">
        <f t="shared" ca="1" si="26"/>
        <v/>
      </c>
      <c r="K491" s="41" t="str">
        <f>IF($A491 &lt;&gt; "",VLOOKUP($A491,'Student reference sheet'!$A$2:$V$2329, 7,FALSE), "")</f>
        <v/>
      </c>
      <c r="L491" s="30" t="str">
        <f>IF($A491 ="", "", VLOOKUP($A491, 'Student reference sheet'!$A$2:$Z$2603,23,FALSE))</f>
        <v/>
      </c>
      <c r="M491" s="30" t="str">
        <f>IF($A491 ="", "", VLOOKUP($A491, 'Student reference sheet'!$A$2:$Z$2603,24,FALSE))</f>
        <v/>
      </c>
      <c r="N491" s="30" t="str">
        <f>IF($A491 ="", "", VLOOKUP($A491, 'Student reference sheet'!$A$2:$Z$2603,26,FALSE))</f>
        <v/>
      </c>
      <c r="O491" s="30" t="str">
        <f>IF($A491 ="", "", VLOOKUP($A491, 'Student reference sheet'!$A$2:$Z$2603,25,FALSE))</f>
        <v/>
      </c>
      <c r="P491" s="39" t="str">
        <f>IF($A491 = "", "", IF(OR(VLOOKUP($A491,'Student reference sheet'!$A$2:$V$2400,8,FALSE) = "R",  VLOOKUP($A491,'Student reference sheet'!$A$2:$V$2400,8,FALSE) = "L"), "X", ""))</f>
        <v/>
      </c>
      <c r="Q491" s="39" t="str">
        <f>IF($A491 ="", "", VLOOKUP($A491, 'Student reference sheet'!$A$2:$V$2603,22,FALSE))</f>
        <v/>
      </c>
      <c r="R491" s="39" t="str">
        <f>IF($A491 &lt;&gt; "",VLOOKUP($A491,'Student reference sheet'!$A$2:$V$2329, 5,FALSE), "")</f>
        <v/>
      </c>
      <c r="S491" s="39" t="str">
        <f>IF($A491 &lt;&gt; "",VLOOKUP($A491,'Student reference sheet'!$A$2:$V$2329, 6,FALSE), "")</f>
        <v/>
      </c>
      <c r="T491" s="30" t="str">
        <f>IF($A491 = "","",
IF(VLOOKUP($A491,'Student reference sheet'!$A$2:$V$2329, 10,FALSE) = "Y", "Hispanic",
IF(VLOOKUP($A491,'Student reference sheet'!$A$2:$V$2329,11,FALSE) &lt;&gt; "",
IF(VLOOKUP($A491,'Student reference sheet'!$A$2:$V$2329,11,FALSE) = "UNK", "Unknown", VLOOKUP(VALUE(VLOOKUP($A491,'Student reference sheet'!$A$2:$V$2329,11,FALSE)),'Ethnicity Reference'!$A$2:$B$22,2,FALSE)),
IF(VLOOKUP($A491,'Student reference sheet'!$A$2:$V$2329,9,FALSE) &lt;&gt; "", VLOOKUP(VALUE(VLOOKUP($A491,'Student reference sheet'!$A$2:$V$2329,9,FALSE)),'Ethnicity Reference'!$A$2:$B$22,2,FALSE),"Unknown"))))</f>
        <v/>
      </c>
      <c r="U491" s="35"/>
    </row>
    <row r="492" spans="1:21" ht="15.75">
      <c r="A492" s="47"/>
      <c r="B492" s="33"/>
      <c r="C492" s="39" t="str">
        <f>IF($A492 &lt;&gt; "",VLOOKUP($A492,'Student reference sheet'!$A$2:$V$2329, 3,FALSE), "")</f>
        <v/>
      </c>
      <c r="D492" s="39" t="str">
        <f>IF($A492 &lt;&gt; "",VLOOKUP($A492,'Student reference sheet'!$A$2:$V$2329, 2,FALSE), "")</f>
        <v/>
      </c>
      <c r="E492" s="35"/>
      <c r="F492" s="34"/>
      <c r="G492" s="40" t="str">
        <f t="shared" ca="1" si="24"/>
        <v/>
      </c>
      <c r="H492" s="40" t="str">
        <f t="shared" ca="1" si="25"/>
        <v/>
      </c>
      <c r="I492" s="36" t="str">
        <f>IF($A492 = "", "",
IF(COUNTIF(MINIMUM_DAY_DATES[], Attendance!J492) &gt; 0, VLOOKUP(Attendance!$G492,MINIMUM_DAY_PERIOD_SCHEDULE[], 2,TRUE),
IF(COUNTIF(RALLY_DATES[], Attendance!J492) &gt; 0, VLOOKUP(Attendance!$G492,RALLY_PERIOD_SCHEDULE[], 2,TRUE),
IF(WEEKDAY(Attendance!$J492) = 2,
       IF(COUNTIF(FINALS_WEEK_MONDAY_DATE[],Attendance!$J492) &gt; 0, VLOOKUP(Attendance!$G492,FINALS_WEEK_MONDAY_PERIOD_SCHEDULE[],2,TRUE),
       VLOOKUP(Attendance!$G492,REGULAR_WEEK_SCHEDULE[],6,TRUE)),
IF(WEEKDAY($J492) = 3,
       IF(COUNTIF(FINALS_WEEK_TUESDAY_DATE[],Attendance!$J492) &gt; 0, VLOOKUP(Attendance!$G492,FINALS_WEEK_TUESDAY_PERIOD_SCHEDULE[],2,TRUE),
       VLOOKUP(Attendance!$G492,REGULAR_WEEK_SCHEDULE[[Tuesday]:[Period]],5,TRUE)),
IF(WEEKDAY(Attendance!$J492) = 4,
        IF(COUNTIF(BLOCK_WEDNESDAY_DATES[],Attendance!$J492) &gt; 0, VLOOKUP(Attendance!$G492,BLOCK_WEDNESDAY_PERIOD_SCHEDULE[],2,TRUE),
        IF(COUNTIF(FINALS_WEEK_WEDNESDAY_DATE[],Attendance!$J492) &gt; 0, VLOOKUP(Attendance!$G492,FINALS_WEEK_WEDNESDAY_PERIOD_SCHEDULE[],2,TRUE),
       VLOOKUP(Attendance!$G492,REGULAR_WEEK_SCHEDULE[[Wednesday]:[Period]],4,TRUE))),
IF(WEEKDAY($J492) = 5,
       IF(COUNTIF(BLOCK_THURSDAY_DATES[],Attendance!$J492) &gt; 0, VLOOKUP(Attendance!$G492,BLOCK_THURSDAY_PERIOD_SCHEDULE[],2,TRUE),
       IF(COUNTIF(FINALS_WEEK_THURSDAY_DATE[],Attendance!$J492) &gt; 0, VLOOKUP(Attendance!$G492,FINALS_WEEK_THURSDAY_PERIOD_SCHEDULE[],2,TRUE),
       VLOOKUP(Attendance!$G492,REGULAR_WEEK_SCHEDULE[[Thursday]:[Period]],3,TRUE))),
IF(WEEKDAY(Attendance!$J492) = 6,
       IF(COUNTIF(FINALS_WEEK_FRIDAY_DATE[],Attendance!$J492) &gt; 0, VLOOKUP(Attendance!$G492,FINALS_WEEK_FRIDAY_PERIOD_SCHEDULE[],2,TRUE),
       VLOOKUP(Attendance!$G492,REGULAR_WEEK_SCHEDULE[[Friday]:[Period]],2,TRUE))))))))))</f>
        <v/>
      </c>
      <c r="J492" s="41" t="str">
        <f t="shared" ca="1" si="26"/>
        <v/>
      </c>
      <c r="K492" s="41" t="str">
        <f>IF($A492 &lt;&gt; "",VLOOKUP($A492,'Student reference sheet'!$A$2:$V$2329, 7,FALSE), "")</f>
        <v/>
      </c>
      <c r="L492" s="30" t="str">
        <f>IF($A492 ="", "", VLOOKUP($A492, 'Student reference sheet'!$A$2:$Z$2603,23,FALSE))</f>
        <v/>
      </c>
      <c r="M492" s="30" t="str">
        <f>IF($A492 ="", "", VLOOKUP($A492, 'Student reference sheet'!$A$2:$Z$2603,24,FALSE))</f>
        <v/>
      </c>
      <c r="N492" s="30" t="str">
        <f>IF($A492 ="", "", VLOOKUP($A492, 'Student reference sheet'!$A$2:$Z$2603,26,FALSE))</f>
        <v/>
      </c>
      <c r="O492" s="30" t="str">
        <f>IF($A492 ="", "", VLOOKUP($A492, 'Student reference sheet'!$A$2:$Z$2603,25,FALSE))</f>
        <v/>
      </c>
      <c r="P492" s="39" t="str">
        <f>IF($A492 = "", "", IF(OR(VLOOKUP($A492,'Student reference sheet'!$A$2:$V$2400,8,FALSE) = "R",  VLOOKUP($A492,'Student reference sheet'!$A$2:$V$2400,8,FALSE) = "L"), "X", ""))</f>
        <v/>
      </c>
      <c r="Q492" s="39" t="str">
        <f>IF($A492 ="", "", VLOOKUP($A492, 'Student reference sheet'!$A$2:$V$2603,22,FALSE))</f>
        <v/>
      </c>
      <c r="R492" s="39" t="str">
        <f>IF($A492 &lt;&gt; "",VLOOKUP($A492,'Student reference sheet'!$A$2:$V$2329, 5,FALSE), "")</f>
        <v/>
      </c>
      <c r="S492" s="39" t="str">
        <f>IF($A492 &lt;&gt; "",VLOOKUP($A492,'Student reference sheet'!$A$2:$V$2329, 6,FALSE), "")</f>
        <v/>
      </c>
      <c r="T492" s="30" t="str">
        <f>IF($A492 = "","",
IF(VLOOKUP($A492,'Student reference sheet'!$A$2:$V$2329, 10,FALSE) = "Y", "Hispanic",
IF(VLOOKUP($A492,'Student reference sheet'!$A$2:$V$2329,11,FALSE) &lt;&gt; "",
IF(VLOOKUP($A492,'Student reference sheet'!$A$2:$V$2329,11,FALSE) = "UNK", "Unknown", VLOOKUP(VALUE(VLOOKUP($A492,'Student reference sheet'!$A$2:$V$2329,11,FALSE)),'Ethnicity Reference'!$A$2:$B$22,2,FALSE)),
IF(VLOOKUP($A492,'Student reference sheet'!$A$2:$V$2329,9,FALSE) &lt;&gt; "", VLOOKUP(VALUE(VLOOKUP($A492,'Student reference sheet'!$A$2:$V$2329,9,FALSE)),'Ethnicity Reference'!$A$2:$B$22,2,FALSE),"Unknown"))))</f>
        <v/>
      </c>
      <c r="U492" s="35"/>
    </row>
    <row r="493" spans="1:21" ht="15.75">
      <c r="A493" s="47"/>
      <c r="B493" s="33"/>
      <c r="C493" s="39" t="str">
        <f>IF($A493 &lt;&gt; "",VLOOKUP($A493,'Student reference sheet'!$A$2:$V$2329, 3,FALSE), "")</f>
        <v/>
      </c>
      <c r="D493" s="39" t="str">
        <f>IF($A493 &lt;&gt; "",VLOOKUP($A493,'Student reference sheet'!$A$2:$V$2329, 2,FALSE), "")</f>
        <v/>
      </c>
      <c r="E493" s="35"/>
      <c r="F493" s="34"/>
      <c r="G493" s="40" t="str">
        <f t="shared" ca="1" si="24"/>
        <v/>
      </c>
      <c r="H493" s="40" t="str">
        <f t="shared" ca="1" si="25"/>
        <v/>
      </c>
      <c r="I493" s="36" t="str">
        <f>IF($A493 = "", "",
IF(COUNTIF(MINIMUM_DAY_DATES[], Attendance!J493) &gt; 0, VLOOKUP(Attendance!$G493,MINIMUM_DAY_PERIOD_SCHEDULE[], 2,TRUE),
IF(COUNTIF(RALLY_DATES[], Attendance!J493) &gt; 0, VLOOKUP(Attendance!$G493,RALLY_PERIOD_SCHEDULE[], 2,TRUE),
IF(WEEKDAY(Attendance!$J493) = 2,
       IF(COUNTIF(FINALS_WEEK_MONDAY_DATE[],Attendance!$J493) &gt; 0, VLOOKUP(Attendance!$G493,FINALS_WEEK_MONDAY_PERIOD_SCHEDULE[],2,TRUE),
       VLOOKUP(Attendance!$G493,REGULAR_WEEK_SCHEDULE[],6,TRUE)),
IF(WEEKDAY($J493) = 3,
       IF(COUNTIF(FINALS_WEEK_TUESDAY_DATE[],Attendance!$J493) &gt; 0, VLOOKUP(Attendance!$G493,FINALS_WEEK_TUESDAY_PERIOD_SCHEDULE[],2,TRUE),
       VLOOKUP(Attendance!$G493,REGULAR_WEEK_SCHEDULE[[Tuesday]:[Period]],5,TRUE)),
IF(WEEKDAY(Attendance!$J493) = 4,
        IF(COUNTIF(BLOCK_WEDNESDAY_DATES[],Attendance!$J493) &gt; 0, VLOOKUP(Attendance!$G493,BLOCK_WEDNESDAY_PERIOD_SCHEDULE[],2,TRUE),
        IF(COUNTIF(FINALS_WEEK_WEDNESDAY_DATE[],Attendance!$J493) &gt; 0, VLOOKUP(Attendance!$G493,FINALS_WEEK_WEDNESDAY_PERIOD_SCHEDULE[],2,TRUE),
       VLOOKUP(Attendance!$G493,REGULAR_WEEK_SCHEDULE[[Wednesday]:[Period]],4,TRUE))),
IF(WEEKDAY($J493) = 5,
       IF(COUNTIF(BLOCK_THURSDAY_DATES[],Attendance!$J493) &gt; 0, VLOOKUP(Attendance!$G493,BLOCK_THURSDAY_PERIOD_SCHEDULE[],2,TRUE),
       IF(COUNTIF(FINALS_WEEK_THURSDAY_DATE[],Attendance!$J493) &gt; 0, VLOOKUP(Attendance!$G493,FINALS_WEEK_THURSDAY_PERIOD_SCHEDULE[],2,TRUE),
       VLOOKUP(Attendance!$G493,REGULAR_WEEK_SCHEDULE[[Thursday]:[Period]],3,TRUE))),
IF(WEEKDAY(Attendance!$J493) = 6,
       IF(COUNTIF(FINALS_WEEK_FRIDAY_DATE[],Attendance!$J493) &gt; 0, VLOOKUP(Attendance!$G493,FINALS_WEEK_FRIDAY_PERIOD_SCHEDULE[],2,TRUE),
       VLOOKUP(Attendance!$G493,REGULAR_WEEK_SCHEDULE[[Friday]:[Period]],2,TRUE))))))))))</f>
        <v/>
      </c>
      <c r="J493" s="41" t="str">
        <f t="shared" ca="1" si="26"/>
        <v/>
      </c>
      <c r="K493" s="41" t="str">
        <f>IF($A493 &lt;&gt; "",VLOOKUP($A493,'Student reference sheet'!$A$2:$V$2329, 7,FALSE), "")</f>
        <v/>
      </c>
      <c r="L493" s="30" t="str">
        <f>IF($A493 ="", "", VLOOKUP($A493, 'Student reference sheet'!$A$2:$Z$2603,23,FALSE))</f>
        <v/>
      </c>
      <c r="M493" s="30" t="str">
        <f>IF($A493 ="", "", VLOOKUP($A493, 'Student reference sheet'!$A$2:$Z$2603,24,FALSE))</f>
        <v/>
      </c>
      <c r="N493" s="30" t="str">
        <f>IF($A493 ="", "", VLOOKUP($A493, 'Student reference sheet'!$A$2:$Z$2603,26,FALSE))</f>
        <v/>
      </c>
      <c r="O493" s="30" t="str">
        <f>IF($A493 ="", "", VLOOKUP($A493, 'Student reference sheet'!$A$2:$Z$2603,25,FALSE))</f>
        <v/>
      </c>
      <c r="P493" s="39" t="str">
        <f>IF($A493 = "", "", IF(OR(VLOOKUP($A493,'Student reference sheet'!$A$2:$V$2400,8,FALSE) = "R",  VLOOKUP($A493,'Student reference sheet'!$A$2:$V$2400,8,FALSE) = "L"), "X", ""))</f>
        <v/>
      </c>
      <c r="Q493" s="39" t="str">
        <f>IF($A493 ="", "", VLOOKUP($A493, 'Student reference sheet'!$A$2:$V$2603,22,FALSE))</f>
        <v/>
      </c>
      <c r="R493" s="39" t="str">
        <f>IF($A493 &lt;&gt; "",VLOOKUP($A493,'Student reference sheet'!$A$2:$V$2329, 5,FALSE), "")</f>
        <v/>
      </c>
      <c r="S493" s="39" t="str">
        <f>IF($A493 &lt;&gt; "",VLOOKUP($A493,'Student reference sheet'!$A$2:$V$2329, 6,FALSE), "")</f>
        <v/>
      </c>
      <c r="T493" s="30" t="str">
        <f>IF($A493 = "","",
IF(VLOOKUP($A493,'Student reference sheet'!$A$2:$V$2329, 10,FALSE) = "Y", "Hispanic",
IF(VLOOKUP($A493,'Student reference sheet'!$A$2:$V$2329,11,FALSE) &lt;&gt; "",
IF(VLOOKUP($A493,'Student reference sheet'!$A$2:$V$2329,11,FALSE) = "UNK", "Unknown", VLOOKUP(VALUE(VLOOKUP($A493,'Student reference sheet'!$A$2:$V$2329,11,FALSE)),'Ethnicity Reference'!$A$2:$B$22,2,FALSE)),
IF(VLOOKUP($A493,'Student reference sheet'!$A$2:$V$2329,9,FALSE) &lt;&gt; "", VLOOKUP(VALUE(VLOOKUP($A493,'Student reference sheet'!$A$2:$V$2329,9,FALSE)),'Ethnicity Reference'!$A$2:$B$22,2,FALSE),"Unknown"))))</f>
        <v/>
      </c>
      <c r="U493" s="35"/>
    </row>
    <row r="494" spans="1:21" ht="15.75">
      <c r="A494" s="47"/>
      <c r="B494" s="33"/>
      <c r="C494" s="39" t="str">
        <f>IF($A494 &lt;&gt; "",VLOOKUP($A494,'Student reference sheet'!$A$2:$V$2329, 3,FALSE), "")</f>
        <v/>
      </c>
      <c r="D494" s="39" t="str">
        <f>IF($A494 &lt;&gt; "",VLOOKUP($A494,'Student reference sheet'!$A$2:$V$2329, 2,FALSE), "")</f>
        <v/>
      </c>
      <c r="E494" s="35"/>
      <c r="F494" s="34"/>
      <c r="G494" s="40" t="str">
        <f t="shared" ca="1" si="24"/>
        <v/>
      </c>
      <c r="H494" s="40" t="str">
        <f t="shared" ca="1" si="25"/>
        <v/>
      </c>
      <c r="I494" s="36" t="str">
        <f>IF($A494 = "", "",
IF(COUNTIF(MINIMUM_DAY_DATES[], Attendance!J494) &gt; 0, VLOOKUP(Attendance!$G494,MINIMUM_DAY_PERIOD_SCHEDULE[], 2,TRUE),
IF(COUNTIF(RALLY_DATES[], Attendance!J494) &gt; 0, VLOOKUP(Attendance!$G494,RALLY_PERIOD_SCHEDULE[], 2,TRUE),
IF(WEEKDAY(Attendance!$J494) = 2,
       IF(COUNTIF(FINALS_WEEK_MONDAY_DATE[],Attendance!$J494) &gt; 0, VLOOKUP(Attendance!$G494,FINALS_WEEK_MONDAY_PERIOD_SCHEDULE[],2,TRUE),
       VLOOKUP(Attendance!$G494,REGULAR_WEEK_SCHEDULE[],6,TRUE)),
IF(WEEKDAY($J494) = 3,
       IF(COUNTIF(FINALS_WEEK_TUESDAY_DATE[],Attendance!$J494) &gt; 0, VLOOKUP(Attendance!$G494,FINALS_WEEK_TUESDAY_PERIOD_SCHEDULE[],2,TRUE),
       VLOOKUP(Attendance!$G494,REGULAR_WEEK_SCHEDULE[[Tuesday]:[Period]],5,TRUE)),
IF(WEEKDAY(Attendance!$J494) = 4,
        IF(COUNTIF(BLOCK_WEDNESDAY_DATES[],Attendance!$J494) &gt; 0, VLOOKUP(Attendance!$G494,BLOCK_WEDNESDAY_PERIOD_SCHEDULE[],2,TRUE),
        IF(COUNTIF(FINALS_WEEK_WEDNESDAY_DATE[],Attendance!$J494) &gt; 0, VLOOKUP(Attendance!$G494,FINALS_WEEK_WEDNESDAY_PERIOD_SCHEDULE[],2,TRUE),
       VLOOKUP(Attendance!$G494,REGULAR_WEEK_SCHEDULE[[Wednesday]:[Period]],4,TRUE))),
IF(WEEKDAY($J494) = 5,
       IF(COUNTIF(BLOCK_THURSDAY_DATES[],Attendance!$J494) &gt; 0, VLOOKUP(Attendance!$G494,BLOCK_THURSDAY_PERIOD_SCHEDULE[],2,TRUE),
       IF(COUNTIF(FINALS_WEEK_THURSDAY_DATE[],Attendance!$J494) &gt; 0, VLOOKUP(Attendance!$G494,FINALS_WEEK_THURSDAY_PERIOD_SCHEDULE[],2,TRUE),
       VLOOKUP(Attendance!$G494,REGULAR_WEEK_SCHEDULE[[Thursday]:[Period]],3,TRUE))),
IF(WEEKDAY(Attendance!$J494) = 6,
       IF(COUNTIF(FINALS_WEEK_FRIDAY_DATE[],Attendance!$J494) &gt; 0, VLOOKUP(Attendance!$G494,FINALS_WEEK_FRIDAY_PERIOD_SCHEDULE[],2,TRUE),
       VLOOKUP(Attendance!$G494,REGULAR_WEEK_SCHEDULE[[Friday]:[Period]],2,TRUE))))))))))</f>
        <v/>
      </c>
      <c r="J494" s="41" t="str">
        <f t="shared" ca="1" si="26"/>
        <v/>
      </c>
      <c r="K494" s="41" t="str">
        <f>IF($A494 &lt;&gt; "",VLOOKUP($A494,'Student reference sheet'!$A$2:$V$2329, 7,FALSE), "")</f>
        <v/>
      </c>
      <c r="L494" s="30" t="str">
        <f>IF($A494 ="", "", VLOOKUP($A494, 'Student reference sheet'!$A$2:$Z$2603,23,FALSE))</f>
        <v/>
      </c>
      <c r="M494" s="30" t="str">
        <f>IF($A494 ="", "", VLOOKUP($A494, 'Student reference sheet'!$A$2:$Z$2603,24,FALSE))</f>
        <v/>
      </c>
      <c r="N494" s="30" t="str">
        <f>IF($A494 ="", "", VLOOKUP($A494, 'Student reference sheet'!$A$2:$Z$2603,26,FALSE))</f>
        <v/>
      </c>
      <c r="O494" s="30" t="str">
        <f>IF($A494 ="", "", VLOOKUP($A494, 'Student reference sheet'!$A$2:$Z$2603,25,FALSE))</f>
        <v/>
      </c>
      <c r="P494" s="39" t="str">
        <f>IF($A494 = "", "", IF(OR(VLOOKUP($A494,'Student reference sheet'!$A$2:$V$2400,8,FALSE) = "R",  VLOOKUP($A494,'Student reference sheet'!$A$2:$V$2400,8,FALSE) = "L"), "X", ""))</f>
        <v/>
      </c>
      <c r="Q494" s="39" t="str">
        <f>IF($A494 ="", "", VLOOKUP($A494, 'Student reference sheet'!$A$2:$V$2603,22,FALSE))</f>
        <v/>
      </c>
      <c r="R494" s="39" t="str">
        <f>IF($A494 &lt;&gt; "",VLOOKUP($A494,'Student reference sheet'!$A$2:$V$2329, 5,FALSE), "")</f>
        <v/>
      </c>
      <c r="S494" s="39" t="str">
        <f>IF($A494 &lt;&gt; "",VLOOKUP($A494,'Student reference sheet'!$A$2:$V$2329, 6,FALSE), "")</f>
        <v/>
      </c>
      <c r="T494" s="30" t="str">
        <f>IF($A494 = "","",
IF(VLOOKUP($A494,'Student reference sheet'!$A$2:$V$2329, 10,FALSE) = "Y", "Hispanic",
IF(VLOOKUP($A494,'Student reference sheet'!$A$2:$V$2329,11,FALSE) &lt;&gt; "",
IF(VLOOKUP($A494,'Student reference sheet'!$A$2:$V$2329,11,FALSE) = "UNK", "Unknown", VLOOKUP(VALUE(VLOOKUP($A494,'Student reference sheet'!$A$2:$V$2329,11,FALSE)),'Ethnicity Reference'!$A$2:$B$22,2,FALSE)),
IF(VLOOKUP($A494,'Student reference sheet'!$A$2:$V$2329,9,FALSE) &lt;&gt; "", VLOOKUP(VALUE(VLOOKUP($A494,'Student reference sheet'!$A$2:$V$2329,9,FALSE)),'Ethnicity Reference'!$A$2:$B$22,2,FALSE),"Unknown"))))</f>
        <v/>
      </c>
      <c r="U494" s="35"/>
    </row>
    <row r="495" spans="1:21" ht="15.75">
      <c r="A495" s="47"/>
      <c r="B495" s="33"/>
      <c r="C495" s="39" t="str">
        <f>IF($A495 &lt;&gt; "",VLOOKUP($A495,'Student reference sheet'!$A$2:$V$2329, 3,FALSE), "")</f>
        <v/>
      </c>
      <c r="D495" s="39" t="str">
        <f>IF($A495 &lt;&gt; "",VLOOKUP($A495,'Student reference sheet'!$A$2:$V$2329, 2,FALSE), "")</f>
        <v/>
      </c>
      <c r="E495" s="35"/>
      <c r="F495" s="34"/>
      <c r="G495" s="40" t="str">
        <f t="shared" ca="1" si="24"/>
        <v/>
      </c>
      <c r="H495" s="40" t="str">
        <f t="shared" ca="1" si="25"/>
        <v/>
      </c>
      <c r="I495" s="36" t="str">
        <f>IF($A495 = "", "",
IF(COUNTIF(MINIMUM_DAY_DATES[], Attendance!J495) &gt; 0, VLOOKUP(Attendance!$G495,MINIMUM_DAY_PERIOD_SCHEDULE[], 2,TRUE),
IF(COUNTIF(RALLY_DATES[], Attendance!J495) &gt; 0, VLOOKUP(Attendance!$G495,RALLY_PERIOD_SCHEDULE[], 2,TRUE),
IF(WEEKDAY(Attendance!$J495) = 2,
       IF(COUNTIF(FINALS_WEEK_MONDAY_DATE[],Attendance!$J495) &gt; 0, VLOOKUP(Attendance!$G495,FINALS_WEEK_MONDAY_PERIOD_SCHEDULE[],2,TRUE),
       VLOOKUP(Attendance!$G495,REGULAR_WEEK_SCHEDULE[],6,TRUE)),
IF(WEEKDAY($J495) = 3,
       IF(COUNTIF(FINALS_WEEK_TUESDAY_DATE[],Attendance!$J495) &gt; 0, VLOOKUP(Attendance!$G495,FINALS_WEEK_TUESDAY_PERIOD_SCHEDULE[],2,TRUE),
       VLOOKUP(Attendance!$G495,REGULAR_WEEK_SCHEDULE[[Tuesday]:[Period]],5,TRUE)),
IF(WEEKDAY(Attendance!$J495) = 4,
        IF(COUNTIF(BLOCK_WEDNESDAY_DATES[],Attendance!$J495) &gt; 0, VLOOKUP(Attendance!$G495,BLOCK_WEDNESDAY_PERIOD_SCHEDULE[],2,TRUE),
        IF(COUNTIF(FINALS_WEEK_WEDNESDAY_DATE[],Attendance!$J495) &gt; 0, VLOOKUP(Attendance!$G495,FINALS_WEEK_WEDNESDAY_PERIOD_SCHEDULE[],2,TRUE),
       VLOOKUP(Attendance!$G495,REGULAR_WEEK_SCHEDULE[[Wednesday]:[Period]],4,TRUE))),
IF(WEEKDAY($J495) = 5,
       IF(COUNTIF(BLOCK_THURSDAY_DATES[],Attendance!$J495) &gt; 0, VLOOKUP(Attendance!$G495,BLOCK_THURSDAY_PERIOD_SCHEDULE[],2,TRUE),
       IF(COUNTIF(FINALS_WEEK_THURSDAY_DATE[],Attendance!$J495) &gt; 0, VLOOKUP(Attendance!$G495,FINALS_WEEK_THURSDAY_PERIOD_SCHEDULE[],2,TRUE),
       VLOOKUP(Attendance!$G495,REGULAR_WEEK_SCHEDULE[[Thursday]:[Period]],3,TRUE))),
IF(WEEKDAY(Attendance!$J495) = 6,
       IF(COUNTIF(FINALS_WEEK_FRIDAY_DATE[],Attendance!$J495) &gt; 0, VLOOKUP(Attendance!$G495,FINALS_WEEK_FRIDAY_PERIOD_SCHEDULE[],2,TRUE),
       VLOOKUP(Attendance!$G495,REGULAR_WEEK_SCHEDULE[[Friday]:[Period]],2,TRUE))))))))))</f>
        <v/>
      </c>
      <c r="J495" s="41" t="str">
        <f t="shared" ca="1" si="26"/>
        <v/>
      </c>
      <c r="K495" s="41" t="str">
        <f>IF($A495 &lt;&gt; "",VLOOKUP($A495,'Student reference sheet'!$A$2:$V$2329, 7,FALSE), "")</f>
        <v/>
      </c>
      <c r="L495" s="30" t="str">
        <f>IF($A495 ="", "", VLOOKUP($A495, 'Student reference sheet'!$A$2:$Z$2603,23,FALSE))</f>
        <v/>
      </c>
      <c r="M495" s="30" t="str">
        <f>IF($A495 ="", "", VLOOKUP($A495, 'Student reference sheet'!$A$2:$Z$2603,24,FALSE))</f>
        <v/>
      </c>
      <c r="N495" s="30" t="str">
        <f>IF($A495 ="", "", VLOOKUP($A495, 'Student reference sheet'!$A$2:$Z$2603,26,FALSE))</f>
        <v/>
      </c>
      <c r="O495" s="30" t="str">
        <f>IF($A495 ="", "", VLOOKUP($A495, 'Student reference sheet'!$A$2:$Z$2603,25,FALSE))</f>
        <v/>
      </c>
      <c r="P495" s="39" t="str">
        <f>IF($A495 = "", "", IF(OR(VLOOKUP($A495,'Student reference sheet'!$A$2:$V$2400,8,FALSE) = "R",  VLOOKUP($A495,'Student reference sheet'!$A$2:$V$2400,8,FALSE) = "L"), "X", ""))</f>
        <v/>
      </c>
      <c r="Q495" s="39" t="str">
        <f>IF($A495 ="", "", VLOOKUP($A495, 'Student reference sheet'!$A$2:$V$2603,22,FALSE))</f>
        <v/>
      </c>
      <c r="R495" s="39" t="str">
        <f>IF($A495 &lt;&gt; "",VLOOKUP($A495,'Student reference sheet'!$A$2:$V$2329, 5,FALSE), "")</f>
        <v/>
      </c>
      <c r="S495" s="39" t="str">
        <f>IF($A495 &lt;&gt; "",VLOOKUP($A495,'Student reference sheet'!$A$2:$V$2329, 6,FALSE), "")</f>
        <v/>
      </c>
      <c r="T495" s="30" t="str">
        <f>IF($A495 = "","",
IF(VLOOKUP($A495,'Student reference sheet'!$A$2:$V$2329, 10,FALSE) = "Y", "Hispanic",
IF(VLOOKUP($A495,'Student reference sheet'!$A$2:$V$2329,11,FALSE) &lt;&gt; "",
IF(VLOOKUP($A495,'Student reference sheet'!$A$2:$V$2329,11,FALSE) = "UNK", "Unknown", VLOOKUP(VALUE(VLOOKUP($A495,'Student reference sheet'!$A$2:$V$2329,11,FALSE)),'Ethnicity Reference'!$A$2:$B$22,2,FALSE)),
IF(VLOOKUP($A495,'Student reference sheet'!$A$2:$V$2329,9,FALSE) &lt;&gt; "", VLOOKUP(VALUE(VLOOKUP($A495,'Student reference sheet'!$A$2:$V$2329,9,FALSE)),'Ethnicity Reference'!$A$2:$B$22,2,FALSE),"Unknown"))))</f>
        <v/>
      </c>
      <c r="U495" s="35"/>
    </row>
    <row r="496" spans="1:21" ht="15.75">
      <c r="A496" s="47"/>
      <c r="B496" s="33"/>
      <c r="C496" s="39" t="str">
        <f>IF($A496 &lt;&gt; "",VLOOKUP($A496,'Student reference sheet'!$A$2:$V$2329, 3,FALSE), "")</f>
        <v/>
      </c>
      <c r="D496" s="39" t="str">
        <f>IF($A496 &lt;&gt; "",VLOOKUP($A496,'Student reference sheet'!$A$2:$V$2329, 2,FALSE), "")</f>
        <v/>
      </c>
      <c r="E496" s="35"/>
      <c r="F496" s="34"/>
      <c r="G496" s="40" t="str">
        <f t="shared" ca="1" si="24"/>
        <v/>
      </c>
      <c r="H496" s="40" t="str">
        <f t="shared" ca="1" si="25"/>
        <v/>
      </c>
      <c r="I496" s="36" t="str">
        <f>IF($A496 = "", "",
IF(COUNTIF(MINIMUM_DAY_DATES[], Attendance!J496) &gt; 0, VLOOKUP(Attendance!$G496,MINIMUM_DAY_PERIOD_SCHEDULE[], 2,TRUE),
IF(COUNTIF(RALLY_DATES[], Attendance!J496) &gt; 0, VLOOKUP(Attendance!$G496,RALLY_PERIOD_SCHEDULE[], 2,TRUE),
IF(WEEKDAY(Attendance!$J496) = 2,
       IF(COUNTIF(FINALS_WEEK_MONDAY_DATE[],Attendance!$J496) &gt; 0, VLOOKUP(Attendance!$G496,FINALS_WEEK_MONDAY_PERIOD_SCHEDULE[],2,TRUE),
       VLOOKUP(Attendance!$G496,REGULAR_WEEK_SCHEDULE[],6,TRUE)),
IF(WEEKDAY($J496) = 3,
       IF(COUNTIF(FINALS_WEEK_TUESDAY_DATE[],Attendance!$J496) &gt; 0, VLOOKUP(Attendance!$G496,FINALS_WEEK_TUESDAY_PERIOD_SCHEDULE[],2,TRUE),
       VLOOKUP(Attendance!$G496,REGULAR_WEEK_SCHEDULE[[Tuesday]:[Period]],5,TRUE)),
IF(WEEKDAY(Attendance!$J496) = 4,
        IF(COUNTIF(BLOCK_WEDNESDAY_DATES[],Attendance!$J496) &gt; 0, VLOOKUP(Attendance!$G496,BLOCK_WEDNESDAY_PERIOD_SCHEDULE[],2,TRUE),
        IF(COUNTIF(FINALS_WEEK_WEDNESDAY_DATE[],Attendance!$J496) &gt; 0, VLOOKUP(Attendance!$G496,FINALS_WEEK_WEDNESDAY_PERIOD_SCHEDULE[],2,TRUE),
       VLOOKUP(Attendance!$G496,REGULAR_WEEK_SCHEDULE[[Wednesday]:[Period]],4,TRUE))),
IF(WEEKDAY($J496) = 5,
       IF(COUNTIF(BLOCK_THURSDAY_DATES[],Attendance!$J496) &gt; 0, VLOOKUP(Attendance!$G496,BLOCK_THURSDAY_PERIOD_SCHEDULE[],2,TRUE),
       IF(COUNTIF(FINALS_WEEK_THURSDAY_DATE[],Attendance!$J496) &gt; 0, VLOOKUP(Attendance!$G496,FINALS_WEEK_THURSDAY_PERIOD_SCHEDULE[],2,TRUE),
       VLOOKUP(Attendance!$G496,REGULAR_WEEK_SCHEDULE[[Thursday]:[Period]],3,TRUE))),
IF(WEEKDAY(Attendance!$J496) = 6,
       IF(COUNTIF(FINALS_WEEK_FRIDAY_DATE[],Attendance!$J496) &gt; 0, VLOOKUP(Attendance!$G496,FINALS_WEEK_FRIDAY_PERIOD_SCHEDULE[],2,TRUE),
       VLOOKUP(Attendance!$G496,REGULAR_WEEK_SCHEDULE[[Friday]:[Period]],2,TRUE))))))))))</f>
        <v/>
      </c>
      <c r="J496" s="41" t="str">
        <f t="shared" ca="1" si="26"/>
        <v/>
      </c>
      <c r="K496" s="41" t="str">
        <f>IF($A496 &lt;&gt; "",VLOOKUP($A496,'Student reference sheet'!$A$2:$V$2329, 7,FALSE), "")</f>
        <v/>
      </c>
      <c r="L496" s="30" t="str">
        <f>IF($A496 ="", "", VLOOKUP($A496, 'Student reference sheet'!$A$2:$Z$2603,23,FALSE))</f>
        <v/>
      </c>
      <c r="M496" s="30" t="str">
        <f>IF($A496 ="", "", VLOOKUP($A496, 'Student reference sheet'!$A$2:$Z$2603,24,FALSE))</f>
        <v/>
      </c>
      <c r="N496" s="30" t="str">
        <f>IF($A496 ="", "", VLOOKUP($A496, 'Student reference sheet'!$A$2:$Z$2603,26,FALSE))</f>
        <v/>
      </c>
      <c r="O496" s="30" t="str">
        <f>IF($A496 ="", "", VLOOKUP($A496, 'Student reference sheet'!$A$2:$Z$2603,25,FALSE))</f>
        <v/>
      </c>
      <c r="P496" s="39" t="str">
        <f>IF($A496 = "", "", IF(OR(VLOOKUP($A496,'Student reference sheet'!$A$2:$V$2400,8,FALSE) = "R",  VLOOKUP($A496,'Student reference sheet'!$A$2:$V$2400,8,FALSE) = "L"), "X", ""))</f>
        <v/>
      </c>
      <c r="Q496" s="39" t="str">
        <f>IF($A496 ="", "", VLOOKUP($A496, 'Student reference sheet'!$A$2:$V$2603,22,FALSE))</f>
        <v/>
      </c>
      <c r="R496" s="39" t="str">
        <f>IF($A496 &lt;&gt; "",VLOOKUP($A496,'Student reference sheet'!$A$2:$V$2329, 5,FALSE), "")</f>
        <v/>
      </c>
      <c r="S496" s="39" t="str">
        <f>IF($A496 &lt;&gt; "",VLOOKUP($A496,'Student reference sheet'!$A$2:$V$2329, 6,FALSE), "")</f>
        <v/>
      </c>
      <c r="T496" s="30" t="str">
        <f>IF($A496 = "","",
IF(VLOOKUP($A496,'Student reference sheet'!$A$2:$V$2329, 10,FALSE) = "Y", "Hispanic",
IF(VLOOKUP($A496,'Student reference sheet'!$A$2:$V$2329,11,FALSE) &lt;&gt; "",
IF(VLOOKUP($A496,'Student reference sheet'!$A$2:$V$2329,11,FALSE) = "UNK", "Unknown", VLOOKUP(VALUE(VLOOKUP($A496,'Student reference sheet'!$A$2:$V$2329,11,FALSE)),'Ethnicity Reference'!$A$2:$B$22,2,FALSE)),
IF(VLOOKUP($A496,'Student reference sheet'!$A$2:$V$2329,9,FALSE) &lt;&gt; "", VLOOKUP(VALUE(VLOOKUP($A496,'Student reference sheet'!$A$2:$V$2329,9,FALSE)),'Ethnicity Reference'!$A$2:$B$22,2,FALSE),"Unknown"))))</f>
        <v/>
      </c>
      <c r="U496" s="35"/>
    </row>
    <row r="497" spans="1:21" ht="15.75">
      <c r="A497" s="47"/>
      <c r="B497" s="33"/>
      <c r="C497" s="39" t="str">
        <f>IF($A497 &lt;&gt; "",VLOOKUP($A497,'Student reference sheet'!$A$2:$V$2329, 3,FALSE), "")</f>
        <v/>
      </c>
      <c r="D497" s="39" t="str">
        <f>IF($A497 &lt;&gt; "",VLOOKUP($A497,'Student reference sheet'!$A$2:$V$2329, 2,FALSE), "")</f>
        <v/>
      </c>
      <c r="E497" s="35"/>
      <c r="F497" s="34"/>
      <c r="G497" s="40" t="str">
        <f t="shared" ca="1" si="24"/>
        <v/>
      </c>
      <c r="H497" s="40" t="str">
        <f t="shared" ca="1" si="25"/>
        <v/>
      </c>
      <c r="I497" s="36" t="str">
        <f>IF($A497 = "", "",
IF(COUNTIF(MINIMUM_DAY_DATES[], Attendance!J497) &gt; 0, VLOOKUP(Attendance!$G497,MINIMUM_DAY_PERIOD_SCHEDULE[], 2,TRUE),
IF(COUNTIF(RALLY_DATES[], Attendance!J497) &gt; 0, VLOOKUP(Attendance!$G497,RALLY_PERIOD_SCHEDULE[], 2,TRUE),
IF(WEEKDAY(Attendance!$J497) = 2,
       IF(COUNTIF(FINALS_WEEK_MONDAY_DATE[],Attendance!$J497) &gt; 0, VLOOKUP(Attendance!$G497,FINALS_WEEK_MONDAY_PERIOD_SCHEDULE[],2,TRUE),
       VLOOKUP(Attendance!$G497,REGULAR_WEEK_SCHEDULE[],6,TRUE)),
IF(WEEKDAY($J497) = 3,
       IF(COUNTIF(FINALS_WEEK_TUESDAY_DATE[],Attendance!$J497) &gt; 0, VLOOKUP(Attendance!$G497,FINALS_WEEK_TUESDAY_PERIOD_SCHEDULE[],2,TRUE),
       VLOOKUP(Attendance!$G497,REGULAR_WEEK_SCHEDULE[[Tuesday]:[Period]],5,TRUE)),
IF(WEEKDAY(Attendance!$J497) = 4,
        IF(COUNTIF(BLOCK_WEDNESDAY_DATES[],Attendance!$J497) &gt; 0, VLOOKUP(Attendance!$G497,BLOCK_WEDNESDAY_PERIOD_SCHEDULE[],2,TRUE),
        IF(COUNTIF(FINALS_WEEK_WEDNESDAY_DATE[],Attendance!$J497) &gt; 0, VLOOKUP(Attendance!$G497,FINALS_WEEK_WEDNESDAY_PERIOD_SCHEDULE[],2,TRUE),
       VLOOKUP(Attendance!$G497,REGULAR_WEEK_SCHEDULE[[Wednesday]:[Period]],4,TRUE))),
IF(WEEKDAY($J497) = 5,
       IF(COUNTIF(BLOCK_THURSDAY_DATES[],Attendance!$J497) &gt; 0, VLOOKUP(Attendance!$G497,BLOCK_THURSDAY_PERIOD_SCHEDULE[],2,TRUE),
       IF(COUNTIF(FINALS_WEEK_THURSDAY_DATE[],Attendance!$J497) &gt; 0, VLOOKUP(Attendance!$G497,FINALS_WEEK_THURSDAY_PERIOD_SCHEDULE[],2,TRUE),
       VLOOKUP(Attendance!$G497,REGULAR_WEEK_SCHEDULE[[Thursday]:[Period]],3,TRUE))),
IF(WEEKDAY(Attendance!$J497) = 6,
       IF(COUNTIF(FINALS_WEEK_FRIDAY_DATE[],Attendance!$J497) &gt; 0, VLOOKUP(Attendance!$G497,FINALS_WEEK_FRIDAY_PERIOD_SCHEDULE[],2,TRUE),
       VLOOKUP(Attendance!$G497,REGULAR_WEEK_SCHEDULE[[Friday]:[Period]],2,TRUE))))))))))</f>
        <v/>
      </c>
      <c r="J497" s="41" t="str">
        <f t="shared" ca="1" si="26"/>
        <v/>
      </c>
      <c r="K497" s="41" t="str">
        <f>IF($A497 &lt;&gt; "",VLOOKUP($A497,'Student reference sheet'!$A$2:$V$2329, 7,FALSE), "")</f>
        <v/>
      </c>
      <c r="L497" s="30" t="str">
        <f>IF($A497 ="", "", VLOOKUP($A497, 'Student reference sheet'!$A$2:$Z$2603,23,FALSE))</f>
        <v/>
      </c>
      <c r="M497" s="30" t="str">
        <f>IF($A497 ="", "", VLOOKUP($A497, 'Student reference sheet'!$A$2:$Z$2603,24,FALSE))</f>
        <v/>
      </c>
      <c r="N497" s="30" t="str">
        <f>IF($A497 ="", "", VLOOKUP($A497, 'Student reference sheet'!$A$2:$Z$2603,26,FALSE))</f>
        <v/>
      </c>
      <c r="O497" s="30" t="str">
        <f>IF($A497 ="", "", VLOOKUP($A497, 'Student reference sheet'!$A$2:$Z$2603,25,FALSE))</f>
        <v/>
      </c>
      <c r="P497" s="39" t="str">
        <f>IF($A497 = "", "", IF(OR(VLOOKUP($A497,'Student reference sheet'!$A$2:$V$2400,8,FALSE) = "R",  VLOOKUP($A497,'Student reference sheet'!$A$2:$V$2400,8,FALSE) = "L"), "X", ""))</f>
        <v/>
      </c>
      <c r="Q497" s="39" t="str">
        <f>IF($A497 ="", "", VLOOKUP($A497, 'Student reference sheet'!$A$2:$V$2603,22,FALSE))</f>
        <v/>
      </c>
      <c r="R497" s="39" t="str">
        <f>IF($A497 &lt;&gt; "",VLOOKUP($A497,'Student reference sheet'!$A$2:$V$2329, 5,FALSE), "")</f>
        <v/>
      </c>
      <c r="S497" s="39" t="str">
        <f>IF($A497 &lt;&gt; "",VLOOKUP($A497,'Student reference sheet'!$A$2:$V$2329, 6,FALSE), "")</f>
        <v/>
      </c>
      <c r="T497" s="30" t="str">
        <f>IF($A497 = "","",
IF(VLOOKUP($A497,'Student reference sheet'!$A$2:$V$2329, 10,FALSE) = "Y", "Hispanic",
IF(VLOOKUP($A497,'Student reference sheet'!$A$2:$V$2329,11,FALSE) &lt;&gt; "",
IF(VLOOKUP($A497,'Student reference sheet'!$A$2:$V$2329,11,FALSE) = "UNK", "Unknown", VLOOKUP(VALUE(VLOOKUP($A497,'Student reference sheet'!$A$2:$V$2329,11,FALSE)),'Ethnicity Reference'!$A$2:$B$22,2,FALSE)),
IF(VLOOKUP($A497,'Student reference sheet'!$A$2:$V$2329,9,FALSE) &lt;&gt; "", VLOOKUP(VALUE(VLOOKUP($A497,'Student reference sheet'!$A$2:$V$2329,9,FALSE)),'Ethnicity Reference'!$A$2:$B$22,2,FALSE),"Unknown"))))</f>
        <v/>
      </c>
      <c r="U497" s="35"/>
    </row>
    <row r="498" spans="1:21" ht="15.75">
      <c r="A498" s="47"/>
      <c r="B498" s="33"/>
      <c r="C498" s="39" t="str">
        <f>IF($A498 &lt;&gt; "",VLOOKUP($A498,'Student reference sheet'!$A$2:$V$2329, 3,FALSE), "")</f>
        <v/>
      </c>
      <c r="D498" s="39" t="str">
        <f>IF($A498 &lt;&gt; "",VLOOKUP($A498,'Student reference sheet'!$A$2:$V$2329, 2,FALSE), "")</f>
        <v/>
      </c>
      <c r="E498" s="35"/>
      <c r="F498" s="34"/>
      <c r="G498" s="40" t="str">
        <f t="shared" ca="1" si="24"/>
        <v/>
      </c>
      <c r="H498" s="40" t="str">
        <f t="shared" ca="1" si="25"/>
        <v/>
      </c>
      <c r="I498" s="36" t="str">
        <f>IF($A498 = "", "",
IF(COUNTIF(MINIMUM_DAY_DATES[], Attendance!J498) &gt; 0, VLOOKUP(Attendance!$G498,MINIMUM_DAY_PERIOD_SCHEDULE[], 2,TRUE),
IF(COUNTIF(RALLY_DATES[], Attendance!J498) &gt; 0, VLOOKUP(Attendance!$G498,RALLY_PERIOD_SCHEDULE[], 2,TRUE),
IF(WEEKDAY(Attendance!$J498) = 2,
       IF(COUNTIF(FINALS_WEEK_MONDAY_DATE[],Attendance!$J498) &gt; 0, VLOOKUP(Attendance!$G498,FINALS_WEEK_MONDAY_PERIOD_SCHEDULE[],2,TRUE),
       VLOOKUP(Attendance!$G498,REGULAR_WEEK_SCHEDULE[],6,TRUE)),
IF(WEEKDAY($J498) = 3,
       IF(COUNTIF(FINALS_WEEK_TUESDAY_DATE[],Attendance!$J498) &gt; 0, VLOOKUP(Attendance!$G498,FINALS_WEEK_TUESDAY_PERIOD_SCHEDULE[],2,TRUE),
       VLOOKUP(Attendance!$G498,REGULAR_WEEK_SCHEDULE[[Tuesday]:[Period]],5,TRUE)),
IF(WEEKDAY(Attendance!$J498) = 4,
        IF(COUNTIF(BLOCK_WEDNESDAY_DATES[],Attendance!$J498) &gt; 0, VLOOKUP(Attendance!$G498,BLOCK_WEDNESDAY_PERIOD_SCHEDULE[],2,TRUE),
        IF(COUNTIF(FINALS_WEEK_WEDNESDAY_DATE[],Attendance!$J498) &gt; 0, VLOOKUP(Attendance!$G498,FINALS_WEEK_WEDNESDAY_PERIOD_SCHEDULE[],2,TRUE),
       VLOOKUP(Attendance!$G498,REGULAR_WEEK_SCHEDULE[[Wednesday]:[Period]],4,TRUE))),
IF(WEEKDAY($J498) = 5,
       IF(COUNTIF(BLOCK_THURSDAY_DATES[],Attendance!$J498) &gt; 0, VLOOKUP(Attendance!$G498,BLOCK_THURSDAY_PERIOD_SCHEDULE[],2,TRUE),
       IF(COUNTIF(FINALS_WEEK_THURSDAY_DATE[],Attendance!$J498) &gt; 0, VLOOKUP(Attendance!$G498,FINALS_WEEK_THURSDAY_PERIOD_SCHEDULE[],2,TRUE),
       VLOOKUP(Attendance!$G498,REGULAR_WEEK_SCHEDULE[[Thursday]:[Period]],3,TRUE))),
IF(WEEKDAY(Attendance!$J498) = 6,
       IF(COUNTIF(FINALS_WEEK_FRIDAY_DATE[],Attendance!$J498) &gt; 0, VLOOKUP(Attendance!$G498,FINALS_WEEK_FRIDAY_PERIOD_SCHEDULE[],2,TRUE),
       VLOOKUP(Attendance!$G498,REGULAR_WEEK_SCHEDULE[[Friday]:[Period]],2,TRUE))))))))))</f>
        <v/>
      </c>
      <c r="J498" s="41" t="str">
        <f t="shared" ca="1" si="26"/>
        <v/>
      </c>
      <c r="K498" s="41" t="str">
        <f>IF($A498 &lt;&gt; "",VLOOKUP($A498,'Student reference sheet'!$A$2:$V$2329, 7,FALSE), "")</f>
        <v/>
      </c>
      <c r="L498" s="30" t="str">
        <f>IF($A498 ="", "", VLOOKUP($A498, 'Student reference sheet'!$A$2:$Z$2603,23,FALSE))</f>
        <v/>
      </c>
      <c r="M498" s="30" t="str">
        <f>IF($A498 ="", "", VLOOKUP($A498, 'Student reference sheet'!$A$2:$Z$2603,24,FALSE))</f>
        <v/>
      </c>
      <c r="N498" s="30" t="str">
        <f>IF($A498 ="", "", VLOOKUP($A498, 'Student reference sheet'!$A$2:$Z$2603,26,FALSE))</f>
        <v/>
      </c>
      <c r="O498" s="30" t="str">
        <f>IF($A498 ="", "", VLOOKUP($A498, 'Student reference sheet'!$A$2:$Z$2603,25,FALSE))</f>
        <v/>
      </c>
      <c r="P498" s="39" t="str">
        <f>IF($A498 = "", "", IF(OR(VLOOKUP($A498,'Student reference sheet'!$A$2:$V$2400,8,FALSE) = "R",  VLOOKUP($A498,'Student reference sheet'!$A$2:$V$2400,8,FALSE) = "L"), "X", ""))</f>
        <v/>
      </c>
      <c r="Q498" s="39" t="str">
        <f>IF($A498 ="", "", VLOOKUP($A498, 'Student reference sheet'!$A$2:$V$2603,22,FALSE))</f>
        <v/>
      </c>
      <c r="R498" s="39" t="str">
        <f>IF($A498 &lt;&gt; "",VLOOKUP($A498,'Student reference sheet'!$A$2:$V$2329, 5,FALSE), "")</f>
        <v/>
      </c>
      <c r="S498" s="39" t="str">
        <f>IF($A498 &lt;&gt; "",VLOOKUP($A498,'Student reference sheet'!$A$2:$V$2329, 6,FALSE), "")</f>
        <v/>
      </c>
      <c r="T498" s="30" t="str">
        <f>IF($A498 = "","",
IF(VLOOKUP($A498,'Student reference sheet'!$A$2:$V$2329, 10,FALSE) = "Y", "Hispanic",
IF(VLOOKUP($A498,'Student reference sheet'!$A$2:$V$2329,11,FALSE) &lt;&gt; "",
IF(VLOOKUP($A498,'Student reference sheet'!$A$2:$V$2329,11,FALSE) = "UNK", "Unknown", VLOOKUP(VALUE(VLOOKUP($A498,'Student reference sheet'!$A$2:$V$2329,11,FALSE)),'Ethnicity Reference'!$A$2:$B$22,2,FALSE)),
IF(VLOOKUP($A498,'Student reference sheet'!$A$2:$V$2329,9,FALSE) &lt;&gt; "", VLOOKUP(VALUE(VLOOKUP($A498,'Student reference sheet'!$A$2:$V$2329,9,FALSE)),'Ethnicity Reference'!$A$2:$B$22,2,FALSE),"Unknown"))))</f>
        <v/>
      </c>
      <c r="U498" s="35"/>
    </row>
    <row r="499" spans="1:21" ht="15.75">
      <c r="A499" s="47"/>
      <c r="B499" s="33"/>
      <c r="C499" s="39" t="str">
        <f>IF($A499 &lt;&gt; "",VLOOKUP($A499,'Student reference sheet'!$A$2:$V$2329, 3,FALSE), "")</f>
        <v/>
      </c>
      <c r="D499" s="39" t="str">
        <f>IF($A499 &lt;&gt; "",VLOOKUP($A499,'Student reference sheet'!$A$2:$V$2329, 2,FALSE), "")</f>
        <v/>
      </c>
      <c r="E499" s="35"/>
      <c r="F499" s="34"/>
      <c r="G499" s="40" t="str">
        <f t="shared" ca="1" si="24"/>
        <v/>
      </c>
      <c r="H499" s="40" t="str">
        <f t="shared" ca="1" si="25"/>
        <v/>
      </c>
      <c r="I499" s="36" t="str">
        <f>IF($A499 = "", "",
IF(COUNTIF(MINIMUM_DAY_DATES[], Attendance!J499) &gt; 0, VLOOKUP(Attendance!$G499,MINIMUM_DAY_PERIOD_SCHEDULE[], 2,TRUE),
IF(COUNTIF(RALLY_DATES[], Attendance!J499) &gt; 0, VLOOKUP(Attendance!$G499,RALLY_PERIOD_SCHEDULE[], 2,TRUE),
IF(WEEKDAY(Attendance!$J499) = 2,
       IF(COUNTIF(FINALS_WEEK_MONDAY_DATE[],Attendance!$J499) &gt; 0, VLOOKUP(Attendance!$G499,FINALS_WEEK_MONDAY_PERIOD_SCHEDULE[],2,TRUE),
       VLOOKUP(Attendance!$G499,REGULAR_WEEK_SCHEDULE[],6,TRUE)),
IF(WEEKDAY($J499) = 3,
       IF(COUNTIF(FINALS_WEEK_TUESDAY_DATE[],Attendance!$J499) &gt; 0, VLOOKUP(Attendance!$G499,FINALS_WEEK_TUESDAY_PERIOD_SCHEDULE[],2,TRUE),
       VLOOKUP(Attendance!$G499,REGULAR_WEEK_SCHEDULE[[Tuesday]:[Period]],5,TRUE)),
IF(WEEKDAY(Attendance!$J499) = 4,
        IF(COUNTIF(BLOCK_WEDNESDAY_DATES[],Attendance!$J499) &gt; 0, VLOOKUP(Attendance!$G499,BLOCK_WEDNESDAY_PERIOD_SCHEDULE[],2,TRUE),
        IF(COUNTIF(FINALS_WEEK_WEDNESDAY_DATE[],Attendance!$J499) &gt; 0, VLOOKUP(Attendance!$G499,FINALS_WEEK_WEDNESDAY_PERIOD_SCHEDULE[],2,TRUE),
       VLOOKUP(Attendance!$G499,REGULAR_WEEK_SCHEDULE[[Wednesday]:[Period]],4,TRUE))),
IF(WEEKDAY($J499) = 5,
       IF(COUNTIF(BLOCK_THURSDAY_DATES[],Attendance!$J499) &gt; 0, VLOOKUP(Attendance!$G499,BLOCK_THURSDAY_PERIOD_SCHEDULE[],2,TRUE),
       IF(COUNTIF(FINALS_WEEK_THURSDAY_DATE[],Attendance!$J499) &gt; 0, VLOOKUP(Attendance!$G499,FINALS_WEEK_THURSDAY_PERIOD_SCHEDULE[],2,TRUE),
       VLOOKUP(Attendance!$G499,REGULAR_WEEK_SCHEDULE[[Thursday]:[Period]],3,TRUE))),
IF(WEEKDAY(Attendance!$J499) = 6,
       IF(COUNTIF(FINALS_WEEK_FRIDAY_DATE[],Attendance!$J499) &gt; 0, VLOOKUP(Attendance!$G499,FINALS_WEEK_FRIDAY_PERIOD_SCHEDULE[],2,TRUE),
       VLOOKUP(Attendance!$G499,REGULAR_WEEK_SCHEDULE[[Friday]:[Period]],2,TRUE))))))))))</f>
        <v/>
      </c>
      <c r="J499" s="41" t="str">
        <f t="shared" ca="1" si="26"/>
        <v/>
      </c>
      <c r="K499" s="41" t="str">
        <f>IF($A499 &lt;&gt; "",VLOOKUP($A499,'Student reference sheet'!$A$2:$V$2329, 7,FALSE), "")</f>
        <v/>
      </c>
      <c r="L499" s="30" t="str">
        <f>IF($A499 ="", "", VLOOKUP($A499, 'Student reference sheet'!$A$2:$Z$2603,23,FALSE))</f>
        <v/>
      </c>
      <c r="M499" s="30" t="str">
        <f>IF($A499 ="", "", VLOOKUP($A499, 'Student reference sheet'!$A$2:$Z$2603,24,FALSE))</f>
        <v/>
      </c>
      <c r="N499" s="30" t="str">
        <f>IF($A499 ="", "", VLOOKUP($A499, 'Student reference sheet'!$A$2:$Z$2603,26,FALSE))</f>
        <v/>
      </c>
      <c r="O499" s="30" t="str">
        <f>IF($A499 ="", "", VLOOKUP($A499, 'Student reference sheet'!$A$2:$Z$2603,25,FALSE))</f>
        <v/>
      </c>
      <c r="P499" s="39" t="str">
        <f>IF($A499 = "", "", IF(OR(VLOOKUP($A499,'Student reference sheet'!$A$2:$V$2400,8,FALSE) = "R",  VLOOKUP($A499,'Student reference sheet'!$A$2:$V$2400,8,FALSE) = "L"), "X", ""))</f>
        <v/>
      </c>
      <c r="Q499" s="39" t="str">
        <f>IF($A499 ="", "", VLOOKUP($A499, 'Student reference sheet'!$A$2:$V$2603,22,FALSE))</f>
        <v/>
      </c>
      <c r="R499" s="39" t="str">
        <f>IF($A499 &lt;&gt; "",VLOOKUP($A499,'Student reference sheet'!$A$2:$V$2329, 5,FALSE), "")</f>
        <v/>
      </c>
      <c r="S499" s="39" t="str">
        <f>IF($A499 &lt;&gt; "",VLOOKUP($A499,'Student reference sheet'!$A$2:$V$2329, 6,FALSE), "")</f>
        <v/>
      </c>
      <c r="T499" s="30" t="str">
        <f>IF($A499 = "","",
IF(VLOOKUP($A499,'Student reference sheet'!$A$2:$V$2329, 10,FALSE) = "Y", "Hispanic",
IF(VLOOKUP($A499,'Student reference sheet'!$A$2:$V$2329,11,FALSE) &lt;&gt; "",
IF(VLOOKUP($A499,'Student reference sheet'!$A$2:$V$2329,11,FALSE) = "UNK", "Unknown", VLOOKUP(VALUE(VLOOKUP($A499,'Student reference sheet'!$A$2:$V$2329,11,FALSE)),'Ethnicity Reference'!$A$2:$B$22,2,FALSE)),
IF(VLOOKUP($A499,'Student reference sheet'!$A$2:$V$2329,9,FALSE) &lt;&gt; "", VLOOKUP(VALUE(VLOOKUP($A499,'Student reference sheet'!$A$2:$V$2329,9,FALSE)),'Ethnicity Reference'!$A$2:$B$22,2,FALSE),"Unknown"))))</f>
        <v/>
      </c>
      <c r="U499" s="35"/>
    </row>
    <row r="500" spans="1:21" ht="15.75">
      <c r="A500" s="47"/>
      <c r="B500" s="33"/>
      <c r="C500" s="39" t="str">
        <f>IF($A500 &lt;&gt; "",VLOOKUP($A500,'Student reference sheet'!$A$2:$V$2329, 3,FALSE), "")</f>
        <v/>
      </c>
      <c r="D500" s="39" t="str">
        <f>IF($A500 &lt;&gt; "",VLOOKUP($A500,'Student reference sheet'!$A$2:$V$2329, 2,FALSE), "")</f>
        <v/>
      </c>
      <c r="E500" s="35"/>
      <c r="F500" s="34"/>
      <c r="G500" s="40" t="str">
        <f t="shared" ca="1" si="24"/>
        <v/>
      </c>
      <c r="H500" s="40" t="str">
        <f t="shared" ca="1" si="25"/>
        <v/>
      </c>
      <c r="I500" s="36" t="str">
        <f>IF($A500 = "", "",
IF(COUNTIF(MINIMUM_DAY_DATES[], Attendance!J500) &gt; 0, VLOOKUP(Attendance!$G500,MINIMUM_DAY_PERIOD_SCHEDULE[], 2,TRUE),
IF(COUNTIF(RALLY_DATES[], Attendance!J500) &gt; 0, VLOOKUP(Attendance!$G500,RALLY_PERIOD_SCHEDULE[], 2,TRUE),
IF(WEEKDAY(Attendance!$J500) = 2,
       IF(COUNTIF(FINALS_WEEK_MONDAY_DATE[],Attendance!$J500) &gt; 0, VLOOKUP(Attendance!$G500,FINALS_WEEK_MONDAY_PERIOD_SCHEDULE[],2,TRUE),
       VLOOKUP(Attendance!$G500,REGULAR_WEEK_SCHEDULE[],6,TRUE)),
IF(WEEKDAY($J500) = 3,
       IF(COUNTIF(FINALS_WEEK_TUESDAY_DATE[],Attendance!$J500) &gt; 0, VLOOKUP(Attendance!$G500,FINALS_WEEK_TUESDAY_PERIOD_SCHEDULE[],2,TRUE),
       VLOOKUP(Attendance!$G500,REGULAR_WEEK_SCHEDULE[[Tuesday]:[Period]],5,TRUE)),
IF(WEEKDAY(Attendance!$J500) = 4,
        IF(COUNTIF(BLOCK_WEDNESDAY_DATES[],Attendance!$J500) &gt; 0, VLOOKUP(Attendance!$G500,BLOCK_WEDNESDAY_PERIOD_SCHEDULE[],2,TRUE),
        IF(COUNTIF(FINALS_WEEK_WEDNESDAY_DATE[],Attendance!$J500) &gt; 0, VLOOKUP(Attendance!$G500,FINALS_WEEK_WEDNESDAY_PERIOD_SCHEDULE[],2,TRUE),
       VLOOKUP(Attendance!$G500,REGULAR_WEEK_SCHEDULE[[Wednesday]:[Period]],4,TRUE))),
IF(WEEKDAY($J500) = 5,
       IF(COUNTIF(BLOCK_THURSDAY_DATES[],Attendance!$J500) &gt; 0, VLOOKUP(Attendance!$G500,BLOCK_THURSDAY_PERIOD_SCHEDULE[],2,TRUE),
       IF(COUNTIF(FINALS_WEEK_THURSDAY_DATE[],Attendance!$J500) &gt; 0, VLOOKUP(Attendance!$G500,FINALS_WEEK_THURSDAY_PERIOD_SCHEDULE[],2,TRUE),
       VLOOKUP(Attendance!$G500,REGULAR_WEEK_SCHEDULE[[Thursday]:[Period]],3,TRUE))),
IF(WEEKDAY(Attendance!$J500) = 6,
       IF(COUNTIF(FINALS_WEEK_FRIDAY_DATE[],Attendance!$J500) &gt; 0, VLOOKUP(Attendance!$G500,FINALS_WEEK_FRIDAY_PERIOD_SCHEDULE[],2,TRUE),
       VLOOKUP(Attendance!$G500,REGULAR_WEEK_SCHEDULE[[Friday]:[Period]],2,TRUE))))))))))</f>
        <v/>
      </c>
      <c r="J500" s="41" t="str">
        <f t="shared" ca="1" si="26"/>
        <v/>
      </c>
      <c r="K500" s="41" t="str">
        <f>IF($A500 &lt;&gt; "",VLOOKUP($A500,'Student reference sheet'!$A$2:$V$2329, 7,FALSE), "")</f>
        <v/>
      </c>
      <c r="L500" s="30" t="str">
        <f>IF($A500 ="", "", VLOOKUP($A500, 'Student reference sheet'!$A$2:$Z$2603,23,FALSE))</f>
        <v/>
      </c>
      <c r="M500" s="30" t="str">
        <f>IF($A500 ="", "", VLOOKUP($A500, 'Student reference sheet'!$A$2:$Z$2603,24,FALSE))</f>
        <v/>
      </c>
      <c r="N500" s="30" t="str">
        <f>IF($A500 ="", "", VLOOKUP($A500, 'Student reference sheet'!$A$2:$Z$2603,26,FALSE))</f>
        <v/>
      </c>
      <c r="O500" s="30" t="str">
        <f>IF($A500 ="", "", VLOOKUP($A500, 'Student reference sheet'!$A$2:$Z$2603,25,FALSE))</f>
        <v/>
      </c>
      <c r="P500" s="39" t="str">
        <f>IF($A500 = "", "", IF(OR(VLOOKUP($A500,'Student reference sheet'!$A$2:$V$2400,8,FALSE) = "R",  VLOOKUP($A500,'Student reference sheet'!$A$2:$V$2400,8,FALSE) = "L"), "X", ""))</f>
        <v/>
      </c>
      <c r="Q500" s="39" t="str">
        <f>IF($A500 ="", "", VLOOKUP($A500, 'Student reference sheet'!$A$2:$V$2603,22,FALSE))</f>
        <v/>
      </c>
      <c r="R500" s="39" t="str">
        <f>IF($A500 &lt;&gt; "",VLOOKUP($A500,'Student reference sheet'!$A$2:$V$2329, 5,FALSE), "")</f>
        <v/>
      </c>
      <c r="S500" s="39" t="str">
        <f>IF($A500 &lt;&gt; "",VLOOKUP($A500,'Student reference sheet'!$A$2:$V$2329, 6,FALSE), "")</f>
        <v/>
      </c>
      <c r="T500" s="30" t="str">
        <f>IF($A500 = "","",
IF(VLOOKUP($A500,'Student reference sheet'!$A$2:$V$2329, 10,FALSE) = "Y", "Hispanic",
IF(VLOOKUP($A500,'Student reference sheet'!$A$2:$V$2329,11,FALSE) &lt;&gt; "",
IF(VLOOKUP($A500,'Student reference sheet'!$A$2:$V$2329,11,FALSE) = "UNK", "Unknown", VLOOKUP(VALUE(VLOOKUP($A500,'Student reference sheet'!$A$2:$V$2329,11,FALSE)),'Ethnicity Reference'!$A$2:$B$22,2,FALSE)),
IF(VLOOKUP($A500,'Student reference sheet'!$A$2:$V$2329,9,FALSE) &lt;&gt; "", VLOOKUP(VALUE(VLOOKUP($A500,'Student reference sheet'!$A$2:$V$2329,9,FALSE)),'Ethnicity Reference'!$A$2:$B$22,2,FALSE),"Unknown"))))</f>
        <v/>
      </c>
      <c r="U500" s="35"/>
    </row>
    <row r="501" spans="1:21" ht="15.75">
      <c r="A501" s="47"/>
      <c r="B501" s="33"/>
      <c r="C501" s="39" t="str">
        <f>IF($A501 &lt;&gt; "",VLOOKUP($A501,'Student reference sheet'!$A$2:$V$2329, 3,FALSE), "")</f>
        <v/>
      </c>
      <c r="D501" s="39" t="str">
        <f>IF($A501 &lt;&gt; "",VLOOKUP($A501,'Student reference sheet'!$A$2:$V$2329, 2,FALSE), "")</f>
        <v/>
      </c>
      <c r="E501" s="35"/>
      <c r="F501" s="34"/>
      <c r="G501" s="40" t="str">
        <f t="shared" ca="1" si="24"/>
        <v/>
      </c>
      <c r="H501" s="40" t="str">
        <f t="shared" ca="1" si="25"/>
        <v/>
      </c>
      <c r="I501" s="36" t="str">
        <f>IF($A501 = "", "",
IF(COUNTIF(MINIMUM_DAY_DATES[], Attendance!J501) &gt; 0, VLOOKUP(Attendance!$G501,MINIMUM_DAY_PERIOD_SCHEDULE[], 2,TRUE),
IF(COUNTIF(RALLY_DATES[], Attendance!J501) &gt; 0, VLOOKUP(Attendance!$G501,RALLY_PERIOD_SCHEDULE[], 2,TRUE),
IF(WEEKDAY(Attendance!$J501) = 2,
       IF(COUNTIF(FINALS_WEEK_MONDAY_DATE[],Attendance!$J501) &gt; 0, VLOOKUP(Attendance!$G501,FINALS_WEEK_MONDAY_PERIOD_SCHEDULE[],2,TRUE),
       VLOOKUP(Attendance!$G501,REGULAR_WEEK_SCHEDULE[],6,TRUE)),
IF(WEEKDAY($J501) = 3,
       IF(COUNTIF(FINALS_WEEK_TUESDAY_DATE[],Attendance!$J501) &gt; 0, VLOOKUP(Attendance!$G501,FINALS_WEEK_TUESDAY_PERIOD_SCHEDULE[],2,TRUE),
       VLOOKUP(Attendance!$G501,REGULAR_WEEK_SCHEDULE[[Tuesday]:[Period]],5,TRUE)),
IF(WEEKDAY(Attendance!$J501) = 4,
        IF(COUNTIF(BLOCK_WEDNESDAY_DATES[],Attendance!$J501) &gt; 0, VLOOKUP(Attendance!$G501,BLOCK_WEDNESDAY_PERIOD_SCHEDULE[],2,TRUE),
        IF(COUNTIF(FINALS_WEEK_WEDNESDAY_DATE[],Attendance!$J501) &gt; 0, VLOOKUP(Attendance!$G501,FINALS_WEEK_WEDNESDAY_PERIOD_SCHEDULE[],2,TRUE),
       VLOOKUP(Attendance!$G501,REGULAR_WEEK_SCHEDULE[[Wednesday]:[Period]],4,TRUE))),
IF(WEEKDAY($J501) = 5,
       IF(COUNTIF(BLOCK_THURSDAY_DATES[],Attendance!$J501) &gt; 0, VLOOKUP(Attendance!$G501,BLOCK_THURSDAY_PERIOD_SCHEDULE[],2,TRUE),
       IF(COUNTIF(FINALS_WEEK_THURSDAY_DATE[],Attendance!$J501) &gt; 0, VLOOKUP(Attendance!$G501,FINALS_WEEK_THURSDAY_PERIOD_SCHEDULE[],2,TRUE),
       VLOOKUP(Attendance!$G501,REGULAR_WEEK_SCHEDULE[[Thursday]:[Period]],3,TRUE))),
IF(WEEKDAY(Attendance!$J501) = 6,
       IF(COUNTIF(FINALS_WEEK_FRIDAY_DATE[],Attendance!$J501) &gt; 0, VLOOKUP(Attendance!$G501,FINALS_WEEK_FRIDAY_PERIOD_SCHEDULE[],2,TRUE),
       VLOOKUP(Attendance!$G501,REGULAR_WEEK_SCHEDULE[[Friday]:[Period]],2,TRUE))))))))))</f>
        <v/>
      </c>
      <c r="J501" s="41" t="str">
        <f t="shared" ca="1" si="26"/>
        <v/>
      </c>
      <c r="K501" s="41" t="str">
        <f>IF($A501 &lt;&gt; "",VLOOKUP($A501,'Student reference sheet'!$A$2:$V$2329, 7,FALSE), "")</f>
        <v/>
      </c>
      <c r="L501" s="30" t="str">
        <f>IF($A501 ="", "", VLOOKUP($A501, 'Student reference sheet'!$A$2:$Z$2603,23,FALSE))</f>
        <v/>
      </c>
      <c r="M501" s="30" t="str">
        <f>IF($A501 ="", "", VLOOKUP($A501, 'Student reference sheet'!$A$2:$Z$2603,24,FALSE))</f>
        <v/>
      </c>
      <c r="N501" s="30" t="str">
        <f>IF($A501 ="", "", VLOOKUP($A501, 'Student reference sheet'!$A$2:$Z$2603,26,FALSE))</f>
        <v/>
      </c>
      <c r="O501" s="30" t="str">
        <f>IF($A501 ="", "", VLOOKUP($A501, 'Student reference sheet'!$A$2:$Z$2603,25,FALSE))</f>
        <v/>
      </c>
      <c r="P501" s="39" t="str">
        <f>IF($A501 = "", "", IF(OR(VLOOKUP($A501,'Student reference sheet'!$A$2:$V$2400,8,FALSE) = "R",  VLOOKUP($A501,'Student reference sheet'!$A$2:$V$2400,8,FALSE) = "L"), "X", ""))</f>
        <v/>
      </c>
      <c r="Q501" s="39" t="str">
        <f>IF($A501 ="", "", VLOOKUP($A501, 'Student reference sheet'!$A$2:$V$2603,22,FALSE))</f>
        <v/>
      </c>
      <c r="R501" s="39" t="str">
        <f>IF($A501 &lt;&gt; "",VLOOKUP($A501,'Student reference sheet'!$A$2:$V$2329, 5,FALSE), "")</f>
        <v/>
      </c>
      <c r="S501" s="39" t="str">
        <f>IF($A501 &lt;&gt; "",VLOOKUP($A501,'Student reference sheet'!$A$2:$V$2329, 6,FALSE), "")</f>
        <v/>
      </c>
      <c r="T501" s="30" t="str">
        <f>IF($A501 = "","",
IF(VLOOKUP($A501,'Student reference sheet'!$A$2:$V$2329, 10,FALSE) = "Y", "Hispanic",
IF(VLOOKUP($A501,'Student reference sheet'!$A$2:$V$2329,11,FALSE) &lt;&gt; "",
IF(VLOOKUP($A501,'Student reference sheet'!$A$2:$V$2329,11,FALSE) = "UNK", "Unknown", VLOOKUP(VALUE(VLOOKUP($A501,'Student reference sheet'!$A$2:$V$2329,11,FALSE)),'Ethnicity Reference'!$A$2:$B$22,2,FALSE)),
IF(VLOOKUP($A501,'Student reference sheet'!$A$2:$V$2329,9,FALSE) &lt;&gt; "", VLOOKUP(VALUE(VLOOKUP($A501,'Student reference sheet'!$A$2:$V$2329,9,FALSE)),'Ethnicity Reference'!$A$2:$B$22,2,FALSE),"Unknown"))))</f>
        <v/>
      </c>
      <c r="U501" s="35"/>
    </row>
    <row r="502" spans="1:21" ht="15.75">
      <c r="A502" s="47"/>
      <c r="B502" s="33"/>
      <c r="C502" s="39" t="str">
        <f>IF($A502 &lt;&gt; "",VLOOKUP($A502,'Student reference sheet'!$A$2:$V$2329, 3,FALSE), "")</f>
        <v/>
      </c>
      <c r="D502" s="39" t="str">
        <f>IF($A502 &lt;&gt; "",VLOOKUP($A502,'Student reference sheet'!$A$2:$V$2329, 2,FALSE), "")</f>
        <v/>
      </c>
      <c r="E502" s="35"/>
      <c r="F502" s="34"/>
      <c r="G502" s="40" t="str">
        <f t="shared" ca="1" si="24"/>
        <v/>
      </c>
      <c r="H502" s="40" t="str">
        <f t="shared" ca="1" si="25"/>
        <v/>
      </c>
      <c r="I502" s="36" t="str">
        <f>IF($A502 = "", "",
IF(COUNTIF(MINIMUM_DAY_DATES[], Attendance!J502) &gt; 0, VLOOKUP(Attendance!$G502,MINIMUM_DAY_PERIOD_SCHEDULE[], 2,TRUE),
IF(COUNTIF(RALLY_DATES[], Attendance!J502) &gt; 0, VLOOKUP(Attendance!$G502,RALLY_PERIOD_SCHEDULE[], 2,TRUE),
IF(WEEKDAY(Attendance!$J502) = 2,
       IF(COUNTIF(FINALS_WEEK_MONDAY_DATE[],Attendance!$J502) &gt; 0, VLOOKUP(Attendance!$G502,FINALS_WEEK_MONDAY_PERIOD_SCHEDULE[],2,TRUE),
       VLOOKUP(Attendance!$G502,REGULAR_WEEK_SCHEDULE[],6,TRUE)),
IF(WEEKDAY($J502) = 3,
       IF(COUNTIF(FINALS_WEEK_TUESDAY_DATE[],Attendance!$J502) &gt; 0, VLOOKUP(Attendance!$G502,FINALS_WEEK_TUESDAY_PERIOD_SCHEDULE[],2,TRUE),
       VLOOKUP(Attendance!$G502,REGULAR_WEEK_SCHEDULE[[Tuesday]:[Period]],5,TRUE)),
IF(WEEKDAY(Attendance!$J502) = 4,
        IF(COUNTIF(BLOCK_WEDNESDAY_DATES[],Attendance!$J502) &gt; 0, VLOOKUP(Attendance!$G502,BLOCK_WEDNESDAY_PERIOD_SCHEDULE[],2,TRUE),
        IF(COUNTIF(FINALS_WEEK_WEDNESDAY_DATE[],Attendance!$J502) &gt; 0, VLOOKUP(Attendance!$G502,FINALS_WEEK_WEDNESDAY_PERIOD_SCHEDULE[],2,TRUE),
       VLOOKUP(Attendance!$G502,REGULAR_WEEK_SCHEDULE[[Wednesday]:[Period]],4,TRUE))),
IF(WEEKDAY($J502) = 5,
       IF(COUNTIF(BLOCK_THURSDAY_DATES[],Attendance!$J502) &gt; 0, VLOOKUP(Attendance!$G502,BLOCK_THURSDAY_PERIOD_SCHEDULE[],2,TRUE),
       IF(COUNTIF(FINALS_WEEK_THURSDAY_DATE[],Attendance!$J502) &gt; 0, VLOOKUP(Attendance!$G502,FINALS_WEEK_THURSDAY_PERIOD_SCHEDULE[],2,TRUE),
       VLOOKUP(Attendance!$G502,REGULAR_WEEK_SCHEDULE[[Thursday]:[Period]],3,TRUE))),
IF(WEEKDAY(Attendance!$J502) = 6,
       IF(COUNTIF(FINALS_WEEK_FRIDAY_DATE[],Attendance!$J502) &gt; 0, VLOOKUP(Attendance!$G502,FINALS_WEEK_FRIDAY_PERIOD_SCHEDULE[],2,TRUE),
       VLOOKUP(Attendance!$G502,REGULAR_WEEK_SCHEDULE[[Friday]:[Period]],2,TRUE))))))))))</f>
        <v/>
      </c>
      <c r="J502" s="41" t="str">
        <f t="shared" ca="1" si="26"/>
        <v/>
      </c>
      <c r="K502" s="41" t="str">
        <f>IF($A502 &lt;&gt; "",VLOOKUP($A502,'Student reference sheet'!$A$2:$V$2329, 7,FALSE), "")</f>
        <v/>
      </c>
      <c r="L502" s="30" t="str">
        <f>IF($A502 ="", "", VLOOKUP($A502, 'Student reference sheet'!$A$2:$Z$2603,23,FALSE))</f>
        <v/>
      </c>
      <c r="M502" s="30" t="str">
        <f>IF($A502 ="", "", VLOOKUP($A502, 'Student reference sheet'!$A$2:$Z$2603,24,FALSE))</f>
        <v/>
      </c>
      <c r="N502" s="30" t="str">
        <f>IF($A502 ="", "", VLOOKUP($A502, 'Student reference sheet'!$A$2:$Z$2603,26,FALSE))</f>
        <v/>
      </c>
      <c r="O502" s="30" t="str">
        <f>IF($A502 ="", "", VLOOKUP($A502, 'Student reference sheet'!$A$2:$Z$2603,25,FALSE))</f>
        <v/>
      </c>
      <c r="P502" s="39" t="str">
        <f>IF($A502 = "", "", IF(OR(VLOOKUP($A502,'Student reference sheet'!$A$2:$V$2400,8,FALSE) = "R",  VLOOKUP($A502,'Student reference sheet'!$A$2:$V$2400,8,FALSE) = "L"), "X", ""))</f>
        <v/>
      </c>
      <c r="Q502" s="39" t="str">
        <f>IF($A502 ="", "", VLOOKUP($A502, 'Student reference sheet'!$A$2:$V$2603,22,FALSE))</f>
        <v/>
      </c>
      <c r="R502" s="39" t="str">
        <f>IF($A502 &lt;&gt; "",VLOOKUP($A502,'Student reference sheet'!$A$2:$V$2329, 5,FALSE), "")</f>
        <v/>
      </c>
      <c r="S502" s="39" t="str">
        <f>IF($A502 &lt;&gt; "",VLOOKUP($A502,'Student reference sheet'!$A$2:$V$2329, 6,FALSE), "")</f>
        <v/>
      </c>
      <c r="T502" s="30" t="str">
        <f>IF($A502 = "","",
IF(VLOOKUP($A502,'Student reference sheet'!$A$2:$V$2329, 10,FALSE) = "Y", "Hispanic",
IF(VLOOKUP($A502,'Student reference sheet'!$A$2:$V$2329,11,FALSE) &lt;&gt; "",
IF(VLOOKUP($A502,'Student reference sheet'!$A$2:$V$2329,11,FALSE) = "UNK", "Unknown", VLOOKUP(VALUE(VLOOKUP($A502,'Student reference sheet'!$A$2:$V$2329,11,FALSE)),'Ethnicity Reference'!$A$2:$B$22,2,FALSE)),
IF(VLOOKUP($A502,'Student reference sheet'!$A$2:$V$2329,9,FALSE) &lt;&gt; "", VLOOKUP(VALUE(VLOOKUP($A502,'Student reference sheet'!$A$2:$V$2329,9,FALSE)),'Ethnicity Reference'!$A$2:$B$22,2,FALSE),"Unknown"))))</f>
        <v/>
      </c>
      <c r="U502" s="35"/>
    </row>
    <row r="503" spans="1:21" ht="15.75">
      <c r="A503" s="47"/>
      <c r="B503" s="33"/>
      <c r="C503" s="39" t="str">
        <f>IF($A503 &lt;&gt; "",VLOOKUP($A503,'Student reference sheet'!$A$2:$V$2329, 3,FALSE), "")</f>
        <v/>
      </c>
      <c r="D503" s="39" t="str">
        <f>IF($A503 &lt;&gt; "",VLOOKUP($A503,'Student reference sheet'!$A$2:$V$2329, 2,FALSE), "")</f>
        <v/>
      </c>
      <c r="E503" s="35"/>
      <c r="F503" s="34"/>
      <c r="G503" s="40" t="str">
        <f t="shared" ca="1" si="24"/>
        <v/>
      </c>
      <c r="H503" s="40" t="str">
        <f t="shared" ca="1" si="25"/>
        <v/>
      </c>
      <c r="I503" s="36" t="str">
        <f>IF($A503 = "", "",
IF(COUNTIF(MINIMUM_DAY_DATES[], Attendance!J503) &gt; 0, VLOOKUP(Attendance!$G503,MINIMUM_DAY_PERIOD_SCHEDULE[], 2,TRUE),
IF(COUNTIF(RALLY_DATES[], Attendance!J503) &gt; 0, VLOOKUP(Attendance!$G503,RALLY_PERIOD_SCHEDULE[], 2,TRUE),
IF(WEEKDAY(Attendance!$J503) = 2,
       IF(COUNTIF(FINALS_WEEK_MONDAY_DATE[],Attendance!$J503) &gt; 0, VLOOKUP(Attendance!$G503,FINALS_WEEK_MONDAY_PERIOD_SCHEDULE[],2,TRUE),
       VLOOKUP(Attendance!$G503,REGULAR_WEEK_SCHEDULE[],6,TRUE)),
IF(WEEKDAY($J503) = 3,
       IF(COUNTIF(FINALS_WEEK_TUESDAY_DATE[],Attendance!$J503) &gt; 0, VLOOKUP(Attendance!$G503,FINALS_WEEK_TUESDAY_PERIOD_SCHEDULE[],2,TRUE),
       VLOOKUP(Attendance!$G503,REGULAR_WEEK_SCHEDULE[[Tuesday]:[Period]],5,TRUE)),
IF(WEEKDAY(Attendance!$J503) = 4,
        IF(COUNTIF(BLOCK_WEDNESDAY_DATES[],Attendance!$J503) &gt; 0, VLOOKUP(Attendance!$G503,BLOCK_WEDNESDAY_PERIOD_SCHEDULE[],2,TRUE),
        IF(COUNTIF(FINALS_WEEK_WEDNESDAY_DATE[],Attendance!$J503) &gt; 0, VLOOKUP(Attendance!$G503,FINALS_WEEK_WEDNESDAY_PERIOD_SCHEDULE[],2,TRUE),
       VLOOKUP(Attendance!$G503,REGULAR_WEEK_SCHEDULE[[Wednesday]:[Period]],4,TRUE))),
IF(WEEKDAY($J503) = 5,
       IF(COUNTIF(BLOCK_THURSDAY_DATES[],Attendance!$J503) &gt; 0, VLOOKUP(Attendance!$G503,BLOCK_THURSDAY_PERIOD_SCHEDULE[],2,TRUE),
       IF(COUNTIF(FINALS_WEEK_THURSDAY_DATE[],Attendance!$J503) &gt; 0, VLOOKUP(Attendance!$G503,FINALS_WEEK_THURSDAY_PERIOD_SCHEDULE[],2,TRUE),
       VLOOKUP(Attendance!$G503,REGULAR_WEEK_SCHEDULE[[Thursday]:[Period]],3,TRUE))),
IF(WEEKDAY(Attendance!$J503) = 6,
       IF(COUNTIF(FINALS_WEEK_FRIDAY_DATE[],Attendance!$J503) &gt; 0, VLOOKUP(Attendance!$G503,FINALS_WEEK_FRIDAY_PERIOD_SCHEDULE[],2,TRUE),
       VLOOKUP(Attendance!$G503,REGULAR_WEEK_SCHEDULE[[Friday]:[Period]],2,TRUE))))))))))</f>
        <v/>
      </c>
      <c r="J503" s="41" t="str">
        <f t="shared" ca="1" si="26"/>
        <v/>
      </c>
      <c r="K503" s="41" t="str">
        <f>IF($A503 &lt;&gt; "",VLOOKUP($A503,'Student reference sheet'!$A$2:$V$2329, 7,FALSE), "")</f>
        <v/>
      </c>
      <c r="L503" s="30" t="str">
        <f>IF($A503 ="", "", VLOOKUP($A503, 'Student reference sheet'!$A$2:$Z$2603,23,FALSE))</f>
        <v/>
      </c>
      <c r="M503" s="30" t="str">
        <f>IF($A503 ="", "", VLOOKUP($A503, 'Student reference sheet'!$A$2:$Z$2603,24,FALSE))</f>
        <v/>
      </c>
      <c r="N503" s="30" t="str">
        <f>IF($A503 ="", "", VLOOKUP($A503, 'Student reference sheet'!$A$2:$Z$2603,26,FALSE))</f>
        <v/>
      </c>
      <c r="O503" s="30" t="str">
        <f>IF($A503 ="", "", VLOOKUP($A503, 'Student reference sheet'!$A$2:$Z$2603,25,FALSE))</f>
        <v/>
      </c>
      <c r="P503" s="39" t="str">
        <f>IF($A503 = "", "", IF(OR(VLOOKUP($A503,'Student reference sheet'!$A$2:$V$2400,8,FALSE) = "R",  VLOOKUP($A503,'Student reference sheet'!$A$2:$V$2400,8,FALSE) = "L"), "X", ""))</f>
        <v/>
      </c>
      <c r="Q503" s="39" t="str">
        <f>IF($A503 ="", "", VLOOKUP($A503, 'Student reference sheet'!$A$2:$V$2603,22,FALSE))</f>
        <v/>
      </c>
      <c r="R503" s="39" t="str">
        <f>IF($A503 &lt;&gt; "",VLOOKUP($A503,'Student reference sheet'!$A$2:$V$2329, 5,FALSE), "")</f>
        <v/>
      </c>
      <c r="S503" s="39" t="str">
        <f>IF($A503 &lt;&gt; "",VLOOKUP($A503,'Student reference sheet'!$A$2:$V$2329, 6,FALSE), "")</f>
        <v/>
      </c>
      <c r="T503" s="30" t="str">
        <f>IF($A503 = "","",
IF(VLOOKUP($A503,'Student reference sheet'!$A$2:$V$2329, 10,FALSE) = "Y", "Hispanic",
IF(VLOOKUP($A503,'Student reference sheet'!$A$2:$V$2329,11,FALSE) &lt;&gt; "",
IF(VLOOKUP($A503,'Student reference sheet'!$A$2:$V$2329,11,FALSE) = "UNK", "Unknown", VLOOKUP(VALUE(VLOOKUP($A503,'Student reference sheet'!$A$2:$V$2329,11,FALSE)),'Ethnicity Reference'!$A$2:$B$22,2,FALSE)),
IF(VLOOKUP($A503,'Student reference sheet'!$A$2:$V$2329,9,FALSE) &lt;&gt; "", VLOOKUP(VALUE(VLOOKUP($A503,'Student reference sheet'!$A$2:$V$2329,9,FALSE)),'Ethnicity Reference'!$A$2:$B$22,2,FALSE),"Unknown"))))</f>
        <v/>
      </c>
      <c r="U503" s="35"/>
    </row>
    <row r="504" spans="1:21" ht="15.75">
      <c r="A504" s="47"/>
      <c r="B504" s="33"/>
      <c r="C504" s="39" t="str">
        <f>IF($A504 &lt;&gt; "",VLOOKUP($A504,'Student reference sheet'!$A$2:$V$2329, 3,FALSE), "")</f>
        <v/>
      </c>
      <c r="D504" s="39" t="str">
        <f>IF($A504 &lt;&gt; "",VLOOKUP($A504,'Student reference sheet'!$A$2:$V$2329, 2,FALSE), "")</f>
        <v/>
      </c>
      <c r="E504" s="35"/>
      <c r="F504" s="34"/>
      <c r="G504" s="40" t="str">
        <f t="shared" ca="1" si="24"/>
        <v/>
      </c>
      <c r="H504" s="40" t="str">
        <f t="shared" ca="1" si="25"/>
        <v/>
      </c>
      <c r="I504" s="36" t="str">
        <f>IF($A504 = "", "",
IF(COUNTIF(MINIMUM_DAY_DATES[], Attendance!J504) &gt; 0, VLOOKUP(Attendance!$G504,MINIMUM_DAY_PERIOD_SCHEDULE[], 2,TRUE),
IF(COUNTIF(RALLY_DATES[], Attendance!J504) &gt; 0, VLOOKUP(Attendance!$G504,RALLY_PERIOD_SCHEDULE[], 2,TRUE),
IF(WEEKDAY(Attendance!$J504) = 2,
       IF(COUNTIF(FINALS_WEEK_MONDAY_DATE[],Attendance!$J504) &gt; 0, VLOOKUP(Attendance!$G504,FINALS_WEEK_MONDAY_PERIOD_SCHEDULE[],2,TRUE),
       VLOOKUP(Attendance!$G504,REGULAR_WEEK_SCHEDULE[],6,TRUE)),
IF(WEEKDAY($J504) = 3,
       IF(COUNTIF(FINALS_WEEK_TUESDAY_DATE[],Attendance!$J504) &gt; 0, VLOOKUP(Attendance!$G504,FINALS_WEEK_TUESDAY_PERIOD_SCHEDULE[],2,TRUE),
       VLOOKUP(Attendance!$G504,REGULAR_WEEK_SCHEDULE[[Tuesday]:[Period]],5,TRUE)),
IF(WEEKDAY(Attendance!$J504) = 4,
        IF(COUNTIF(BLOCK_WEDNESDAY_DATES[],Attendance!$J504) &gt; 0, VLOOKUP(Attendance!$G504,BLOCK_WEDNESDAY_PERIOD_SCHEDULE[],2,TRUE),
        IF(COUNTIF(FINALS_WEEK_WEDNESDAY_DATE[],Attendance!$J504) &gt; 0, VLOOKUP(Attendance!$G504,FINALS_WEEK_WEDNESDAY_PERIOD_SCHEDULE[],2,TRUE),
       VLOOKUP(Attendance!$G504,REGULAR_WEEK_SCHEDULE[[Wednesday]:[Period]],4,TRUE))),
IF(WEEKDAY($J504) = 5,
       IF(COUNTIF(BLOCK_THURSDAY_DATES[],Attendance!$J504) &gt; 0, VLOOKUP(Attendance!$G504,BLOCK_THURSDAY_PERIOD_SCHEDULE[],2,TRUE),
       IF(COUNTIF(FINALS_WEEK_THURSDAY_DATE[],Attendance!$J504) &gt; 0, VLOOKUP(Attendance!$G504,FINALS_WEEK_THURSDAY_PERIOD_SCHEDULE[],2,TRUE),
       VLOOKUP(Attendance!$G504,REGULAR_WEEK_SCHEDULE[[Thursday]:[Period]],3,TRUE))),
IF(WEEKDAY(Attendance!$J504) = 6,
       IF(COUNTIF(FINALS_WEEK_FRIDAY_DATE[],Attendance!$J504) &gt; 0, VLOOKUP(Attendance!$G504,FINALS_WEEK_FRIDAY_PERIOD_SCHEDULE[],2,TRUE),
       VLOOKUP(Attendance!$G504,REGULAR_WEEK_SCHEDULE[[Friday]:[Period]],2,TRUE))))))))))</f>
        <v/>
      </c>
      <c r="J504" s="41" t="str">
        <f t="shared" ca="1" si="26"/>
        <v/>
      </c>
      <c r="K504" s="41" t="str">
        <f>IF($A504 &lt;&gt; "",VLOOKUP($A504,'Student reference sheet'!$A$2:$V$2329, 7,FALSE), "")</f>
        <v/>
      </c>
      <c r="L504" s="30" t="str">
        <f>IF($A504 ="", "", VLOOKUP($A504, 'Student reference sheet'!$A$2:$Z$2603,23,FALSE))</f>
        <v/>
      </c>
      <c r="M504" s="30" t="str">
        <f>IF($A504 ="", "", VLOOKUP($A504, 'Student reference sheet'!$A$2:$Z$2603,24,FALSE))</f>
        <v/>
      </c>
      <c r="N504" s="30" t="str">
        <f>IF($A504 ="", "", VLOOKUP($A504, 'Student reference sheet'!$A$2:$Z$2603,26,FALSE))</f>
        <v/>
      </c>
      <c r="O504" s="30" t="str">
        <f>IF($A504 ="", "", VLOOKUP($A504, 'Student reference sheet'!$A$2:$Z$2603,25,FALSE))</f>
        <v/>
      </c>
      <c r="P504" s="39" t="str">
        <f>IF($A504 = "", "", IF(OR(VLOOKUP($A504,'Student reference sheet'!$A$2:$V$2400,8,FALSE) = "R",  VLOOKUP($A504,'Student reference sheet'!$A$2:$V$2400,8,FALSE) = "L"), "X", ""))</f>
        <v/>
      </c>
      <c r="Q504" s="39" t="str">
        <f>IF($A504 ="", "", VLOOKUP($A504, 'Student reference sheet'!$A$2:$V$2603,22,FALSE))</f>
        <v/>
      </c>
      <c r="R504" s="39" t="str">
        <f>IF($A504 &lt;&gt; "",VLOOKUP($A504,'Student reference sheet'!$A$2:$V$2329, 5,FALSE), "")</f>
        <v/>
      </c>
      <c r="S504" s="39" t="str">
        <f>IF($A504 &lt;&gt; "",VLOOKUP($A504,'Student reference sheet'!$A$2:$V$2329, 6,FALSE), "")</f>
        <v/>
      </c>
      <c r="T504" s="30" t="str">
        <f>IF($A504 = "","",
IF(VLOOKUP($A504,'Student reference sheet'!$A$2:$V$2329, 10,FALSE) = "Y", "Hispanic",
IF(VLOOKUP($A504,'Student reference sheet'!$A$2:$V$2329,11,FALSE) &lt;&gt; "",
IF(VLOOKUP($A504,'Student reference sheet'!$A$2:$V$2329,11,FALSE) = "UNK", "Unknown", VLOOKUP(VALUE(VLOOKUP($A504,'Student reference sheet'!$A$2:$V$2329,11,FALSE)),'Ethnicity Reference'!$A$2:$B$22,2,FALSE)),
IF(VLOOKUP($A504,'Student reference sheet'!$A$2:$V$2329,9,FALSE) &lt;&gt; "", VLOOKUP(VALUE(VLOOKUP($A504,'Student reference sheet'!$A$2:$V$2329,9,FALSE)),'Ethnicity Reference'!$A$2:$B$22,2,FALSE),"Unknown"))))</f>
        <v/>
      </c>
      <c r="U504" s="35"/>
    </row>
    <row r="505" spans="1:21" ht="15.75">
      <c r="A505" s="47"/>
      <c r="B505" s="33"/>
      <c r="C505" s="39" t="str">
        <f>IF($A505 &lt;&gt; "",VLOOKUP($A505,'Student reference sheet'!$A$2:$V$2329, 3,FALSE), "")</f>
        <v/>
      </c>
      <c r="D505" s="39" t="str">
        <f>IF($A505 &lt;&gt; "",VLOOKUP($A505,'Student reference sheet'!$A$2:$V$2329, 2,FALSE), "")</f>
        <v/>
      </c>
      <c r="E505" s="35"/>
      <c r="F505" s="34"/>
      <c r="G505" s="40" t="str">
        <f t="shared" ca="1" si="24"/>
        <v/>
      </c>
      <c r="H505" s="40" t="str">
        <f t="shared" ca="1" si="25"/>
        <v/>
      </c>
      <c r="I505" s="36" t="str">
        <f>IF($A505 = "", "",
IF(COUNTIF(MINIMUM_DAY_DATES[], Attendance!J505) &gt; 0, VLOOKUP(Attendance!$G505,MINIMUM_DAY_PERIOD_SCHEDULE[], 2,TRUE),
IF(COUNTIF(RALLY_DATES[], Attendance!J505) &gt; 0, VLOOKUP(Attendance!$G505,RALLY_PERIOD_SCHEDULE[], 2,TRUE),
IF(WEEKDAY(Attendance!$J505) = 2,
       IF(COUNTIF(FINALS_WEEK_MONDAY_DATE[],Attendance!$J505) &gt; 0, VLOOKUP(Attendance!$G505,FINALS_WEEK_MONDAY_PERIOD_SCHEDULE[],2,TRUE),
       VLOOKUP(Attendance!$G505,REGULAR_WEEK_SCHEDULE[],6,TRUE)),
IF(WEEKDAY($J505) = 3,
       IF(COUNTIF(FINALS_WEEK_TUESDAY_DATE[],Attendance!$J505) &gt; 0, VLOOKUP(Attendance!$G505,FINALS_WEEK_TUESDAY_PERIOD_SCHEDULE[],2,TRUE),
       VLOOKUP(Attendance!$G505,REGULAR_WEEK_SCHEDULE[[Tuesday]:[Period]],5,TRUE)),
IF(WEEKDAY(Attendance!$J505) = 4,
        IF(COUNTIF(BLOCK_WEDNESDAY_DATES[],Attendance!$J505) &gt; 0, VLOOKUP(Attendance!$G505,BLOCK_WEDNESDAY_PERIOD_SCHEDULE[],2,TRUE),
        IF(COUNTIF(FINALS_WEEK_WEDNESDAY_DATE[],Attendance!$J505) &gt; 0, VLOOKUP(Attendance!$G505,FINALS_WEEK_WEDNESDAY_PERIOD_SCHEDULE[],2,TRUE),
       VLOOKUP(Attendance!$G505,REGULAR_WEEK_SCHEDULE[[Wednesday]:[Period]],4,TRUE))),
IF(WEEKDAY($J505) = 5,
       IF(COUNTIF(BLOCK_THURSDAY_DATES[],Attendance!$J505) &gt; 0, VLOOKUP(Attendance!$G505,BLOCK_THURSDAY_PERIOD_SCHEDULE[],2,TRUE),
       IF(COUNTIF(FINALS_WEEK_THURSDAY_DATE[],Attendance!$J505) &gt; 0, VLOOKUP(Attendance!$G505,FINALS_WEEK_THURSDAY_PERIOD_SCHEDULE[],2,TRUE),
       VLOOKUP(Attendance!$G505,REGULAR_WEEK_SCHEDULE[[Thursday]:[Period]],3,TRUE))),
IF(WEEKDAY(Attendance!$J505) = 6,
       IF(COUNTIF(FINALS_WEEK_FRIDAY_DATE[],Attendance!$J505) &gt; 0, VLOOKUP(Attendance!$G505,FINALS_WEEK_FRIDAY_PERIOD_SCHEDULE[],2,TRUE),
       VLOOKUP(Attendance!$G505,REGULAR_WEEK_SCHEDULE[[Friday]:[Period]],2,TRUE))))))))))</f>
        <v/>
      </c>
      <c r="J505" s="41" t="str">
        <f t="shared" ca="1" si="26"/>
        <v/>
      </c>
      <c r="K505" s="41" t="str">
        <f>IF($A505 &lt;&gt; "",VLOOKUP($A505,'Student reference sheet'!$A$2:$V$2329, 7,FALSE), "")</f>
        <v/>
      </c>
      <c r="L505" s="30" t="str">
        <f>IF($A505 ="", "", VLOOKUP($A505, 'Student reference sheet'!$A$2:$Z$2603,23,FALSE))</f>
        <v/>
      </c>
      <c r="M505" s="30" t="str">
        <f>IF($A505 ="", "", VLOOKUP($A505, 'Student reference sheet'!$A$2:$Z$2603,24,FALSE))</f>
        <v/>
      </c>
      <c r="N505" s="30" t="str">
        <f>IF($A505 ="", "", VLOOKUP($A505, 'Student reference sheet'!$A$2:$Z$2603,26,FALSE))</f>
        <v/>
      </c>
      <c r="O505" s="30" t="str">
        <f>IF($A505 ="", "", VLOOKUP($A505, 'Student reference sheet'!$A$2:$Z$2603,25,FALSE))</f>
        <v/>
      </c>
      <c r="P505" s="39" t="str">
        <f>IF($A505 = "", "", IF(OR(VLOOKUP($A505,'Student reference sheet'!$A$2:$V$2400,8,FALSE) = "R",  VLOOKUP($A505,'Student reference sheet'!$A$2:$V$2400,8,FALSE) = "L"), "X", ""))</f>
        <v/>
      </c>
      <c r="Q505" s="39" t="str">
        <f>IF($A505 ="", "", VLOOKUP($A505, 'Student reference sheet'!$A$2:$V$2603,22,FALSE))</f>
        <v/>
      </c>
      <c r="R505" s="39" t="str">
        <f>IF($A505 &lt;&gt; "",VLOOKUP($A505,'Student reference sheet'!$A$2:$V$2329, 5,FALSE), "")</f>
        <v/>
      </c>
      <c r="S505" s="39" t="str">
        <f>IF($A505 &lt;&gt; "",VLOOKUP($A505,'Student reference sheet'!$A$2:$V$2329, 6,FALSE), "")</f>
        <v/>
      </c>
      <c r="T505" s="30" t="str">
        <f>IF($A505 = "","",
IF(VLOOKUP($A505,'Student reference sheet'!$A$2:$V$2329, 10,FALSE) = "Y", "Hispanic",
IF(VLOOKUP($A505,'Student reference sheet'!$A$2:$V$2329,11,FALSE) &lt;&gt; "",
IF(VLOOKUP($A505,'Student reference sheet'!$A$2:$V$2329,11,FALSE) = "UNK", "Unknown", VLOOKUP(VALUE(VLOOKUP($A505,'Student reference sheet'!$A$2:$V$2329,11,FALSE)),'Ethnicity Reference'!$A$2:$B$22,2,FALSE)),
IF(VLOOKUP($A505,'Student reference sheet'!$A$2:$V$2329,9,FALSE) &lt;&gt; "", VLOOKUP(VALUE(VLOOKUP($A505,'Student reference sheet'!$A$2:$V$2329,9,FALSE)),'Ethnicity Reference'!$A$2:$B$22,2,FALSE),"Unknown"))))</f>
        <v/>
      </c>
      <c r="U505" s="35"/>
    </row>
    <row r="506" spans="1:21" ht="15.75">
      <c r="A506" s="47"/>
      <c r="B506" s="33"/>
      <c r="C506" s="39" t="str">
        <f>IF($A506 &lt;&gt; "",VLOOKUP($A506,'Student reference sheet'!$A$2:$V$2329, 3,FALSE), "")</f>
        <v/>
      </c>
      <c r="D506" s="39" t="str">
        <f>IF($A506 &lt;&gt; "",VLOOKUP($A506,'Student reference sheet'!$A$2:$V$2329, 2,FALSE), "")</f>
        <v/>
      </c>
      <c r="E506" s="35"/>
      <c r="F506" s="34"/>
      <c r="G506" s="40" t="str">
        <f t="shared" ca="1" si="24"/>
        <v/>
      </c>
      <c r="H506" s="40" t="str">
        <f t="shared" ca="1" si="25"/>
        <v/>
      </c>
      <c r="I506" s="36" t="str">
        <f>IF($A506 = "", "",
IF(COUNTIF(MINIMUM_DAY_DATES[], Attendance!J506) &gt; 0, VLOOKUP(Attendance!$G506,MINIMUM_DAY_PERIOD_SCHEDULE[], 2,TRUE),
IF(COUNTIF(RALLY_DATES[], Attendance!J506) &gt; 0, VLOOKUP(Attendance!$G506,RALLY_PERIOD_SCHEDULE[], 2,TRUE),
IF(WEEKDAY(Attendance!$J506) = 2,
       IF(COUNTIF(FINALS_WEEK_MONDAY_DATE[],Attendance!$J506) &gt; 0, VLOOKUP(Attendance!$G506,FINALS_WEEK_MONDAY_PERIOD_SCHEDULE[],2,TRUE),
       VLOOKUP(Attendance!$G506,REGULAR_WEEK_SCHEDULE[],6,TRUE)),
IF(WEEKDAY($J506) = 3,
       IF(COUNTIF(FINALS_WEEK_TUESDAY_DATE[],Attendance!$J506) &gt; 0, VLOOKUP(Attendance!$G506,FINALS_WEEK_TUESDAY_PERIOD_SCHEDULE[],2,TRUE),
       VLOOKUP(Attendance!$G506,REGULAR_WEEK_SCHEDULE[[Tuesday]:[Period]],5,TRUE)),
IF(WEEKDAY(Attendance!$J506) = 4,
        IF(COUNTIF(BLOCK_WEDNESDAY_DATES[],Attendance!$J506) &gt; 0, VLOOKUP(Attendance!$G506,BLOCK_WEDNESDAY_PERIOD_SCHEDULE[],2,TRUE),
        IF(COUNTIF(FINALS_WEEK_WEDNESDAY_DATE[],Attendance!$J506) &gt; 0, VLOOKUP(Attendance!$G506,FINALS_WEEK_WEDNESDAY_PERIOD_SCHEDULE[],2,TRUE),
       VLOOKUP(Attendance!$G506,REGULAR_WEEK_SCHEDULE[[Wednesday]:[Period]],4,TRUE))),
IF(WEEKDAY($J506) = 5,
       IF(COUNTIF(BLOCK_THURSDAY_DATES[],Attendance!$J506) &gt; 0, VLOOKUP(Attendance!$G506,BLOCK_THURSDAY_PERIOD_SCHEDULE[],2,TRUE),
       IF(COUNTIF(FINALS_WEEK_THURSDAY_DATE[],Attendance!$J506) &gt; 0, VLOOKUP(Attendance!$G506,FINALS_WEEK_THURSDAY_PERIOD_SCHEDULE[],2,TRUE),
       VLOOKUP(Attendance!$G506,REGULAR_WEEK_SCHEDULE[[Thursday]:[Period]],3,TRUE))),
IF(WEEKDAY(Attendance!$J506) = 6,
       IF(COUNTIF(FINALS_WEEK_FRIDAY_DATE[],Attendance!$J506) &gt; 0, VLOOKUP(Attendance!$G506,FINALS_WEEK_FRIDAY_PERIOD_SCHEDULE[],2,TRUE),
       VLOOKUP(Attendance!$G506,REGULAR_WEEK_SCHEDULE[[Friday]:[Period]],2,TRUE))))))))))</f>
        <v/>
      </c>
      <c r="J506" s="41" t="str">
        <f t="shared" ca="1" si="26"/>
        <v/>
      </c>
      <c r="K506" s="41" t="str">
        <f>IF($A506 &lt;&gt; "",VLOOKUP($A506,'Student reference sheet'!$A$2:$V$2329, 7,FALSE), "")</f>
        <v/>
      </c>
      <c r="L506" s="30" t="str">
        <f>IF($A506 ="", "", VLOOKUP($A506, 'Student reference sheet'!$A$2:$Z$2603,23,FALSE))</f>
        <v/>
      </c>
      <c r="M506" s="30" t="str">
        <f>IF($A506 ="", "", VLOOKUP($A506, 'Student reference sheet'!$A$2:$Z$2603,24,FALSE))</f>
        <v/>
      </c>
      <c r="N506" s="30" t="str">
        <f>IF($A506 ="", "", VLOOKUP($A506, 'Student reference sheet'!$A$2:$Z$2603,26,FALSE))</f>
        <v/>
      </c>
      <c r="O506" s="30" t="str">
        <f>IF($A506 ="", "", VLOOKUP($A506, 'Student reference sheet'!$A$2:$Z$2603,25,FALSE))</f>
        <v/>
      </c>
      <c r="P506" s="39" t="str">
        <f>IF($A506 = "", "", IF(OR(VLOOKUP($A506,'Student reference sheet'!$A$2:$V$2400,8,FALSE) = "R",  VLOOKUP($A506,'Student reference sheet'!$A$2:$V$2400,8,FALSE) = "L"), "X", ""))</f>
        <v/>
      </c>
      <c r="Q506" s="39" t="str">
        <f>IF($A506 ="", "", VLOOKUP($A506, 'Student reference sheet'!$A$2:$V$2603,22,FALSE))</f>
        <v/>
      </c>
      <c r="R506" s="39" t="str">
        <f>IF($A506 &lt;&gt; "",VLOOKUP($A506,'Student reference sheet'!$A$2:$V$2329, 5,FALSE), "")</f>
        <v/>
      </c>
      <c r="S506" s="39" t="str">
        <f>IF($A506 &lt;&gt; "",VLOOKUP($A506,'Student reference sheet'!$A$2:$V$2329, 6,FALSE), "")</f>
        <v/>
      </c>
      <c r="T506" s="30" t="str">
        <f>IF($A506 = "","",
IF(VLOOKUP($A506,'Student reference sheet'!$A$2:$V$2329, 10,FALSE) = "Y", "Hispanic",
IF(VLOOKUP($A506,'Student reference sheet'!$A$2:$V$2329,11,FALSE) &lt;&gt; "",
IF(VLOOKUP($A506,'Student reference sheet'!$A$2:$V$2329,11,FALSE) = "UNK", "Unknown", VLOOKUP(VALUE(VLOOKUP($A506,'Student reference sheet'!$A$2:$V$2329,11,FALSE)),'Ethnicity Reference'!$A$2:$B$22,2,FALSE)),
IF(VLOOKUP($A506,'Student reference sheet'!$A$2:$V$2329,9,FALSE) &lt;&gt; "", VLOOKUP(VALUE(VLOOKUP($A506,'Student reference sheet'!$A$2:$V$2329,9,FALSE)),'Ethnicity Reference'!$A$2:$B$22,2,FALSE),"Unknown"))))</f>
        <v/>
      </c>
      <c r="U506" s="35"/>
    </row>
    <row r="507" spans="1:21" ht="15.75">
      <c r="A507" s="47"/>
      <c r="B507" s="33"/>
      <c r="C507" s="39" t="str">
        <f>IF($A507 &lt;&gt; "",VLOOKUP($A507,'Student reference sheet'!$A$2:$V$2329, 3,FALSE), "")</f>
        <v/>
      </c>
      <c r="D507" s="39" t="str">
        <f>IF($A507 &lt;&gt; "",VLOOKUP($A507,'Student reference sheet'!$A$2:$V$2329, 2,FALSE), "")</f>
        <v/>
      </c>
      <c r="E507" s="35"/>
      <c r="F507" s="34"/>
      <c r="G507" s="40" t="str">
        <f t="shared" ca="1" si="24"/>
        <v/>
      </c>
      <c r="H507" s="40" t="str">
        <f t="shared" ca="1" si="25"/>
        <v/>
      </c>
      <c r="I507" s="36" t="str">
        <f>IF($A507 = "", "",
IF(COUNTIF(MINIMUM_DAY_DATES[], Attendance!J507) &gt; 0, VLOOKUP(Attendance!$G507,MINIMUM_DAY_PERIOD_SCHEDULE[], 2,TRUE),
IF(COUNTIF(RALLY_DATES[], Attendance!J507) &gt; 0, VLOOKUP(Attendance!$G507,RALLY_PERIOD_SCHEDULE[], 2,TRUE),
IF(WEEKDAY(Attendance!$J507) = 2,
       IF(COUNTIF(FINALS_WEEK_MONDAY_DATE[],Attendance!$J507) &gt; 0, VLOOKUP(Attendance!$G507,FINALS_WEEK_MONDAY_PERIOD_SCHEDULE[],2,TRUE),
       VLOOKUP(Attendance!$G507,REGULAR_WEEK_SCHEDULE[],6,TRUE)),
IF(WEEKDAY($J507) = 3,
       IF(COUNTIF(FINALS_WEEK_TUESDAY_DATE[],Attendance!$J507) &gt; 0, VLOOKUP(Attendance!$G507,FINALS_WEEK_TUESDAY_PERIOD_SCHEDULE[],2,TRUE),
       VLOOKUP(Attendance!$G507,REGULAR_WEEK_SCHEDULE[[Tuesday]:[Period]],5,TRUE)),
IF(WEEKDAY(Attendance!$J507) = 4,
        IF(COUNTIF(BLOCK_WEDNESDAY_DATES[],Attendance!$J507) &gt; 0, VLOOKUP(Attendance!$G507,BLOCK_WEDNESDAY_PERIOD_SCHEDULE[],2,TRUE),
        IF(COUNTIF(FINALS_WEEK_WEDNESDAY_DATE[],Attendance!$J507) &gt; 0, VLOOKUP(Attendance!$G507,FINALS_WEEK_WEDNESDAY_PERIOD_SCHEDULE[],2,TRUE),
       VLOOKUP(Attendance!$G507,REGULAR_WEEK_SCHEDULE[[Wednesday]:[Period]],4,TRUE))),
IF(WEEKDAY($J507) = 5,
       IF(COUNTIF(BLOCK_THURSDAY_DATES[],Attendance!$J507) &gt; 0, VLOOKUP(Attendance!$G507,BLOCK_THURSDAY_PERIOD_SCHEDULE[],2,TRUE),
       IF(COUNTIF(FINALS_WEEK_THURSDAY_DATE[],Attendance!$J507) &gt; 0, VLOOKUP(Attendance!$G507,FINALS_WEEK_THURSDAY_PERIOD_SCHEDULE[],2,TRUE),
       VLOOKUP(Attendance!$G507,REGULAR_WEEK_SCHEDULE[[Thursday]:[Period]],3,TRUE))),
IF(WEEKDAY(Attendance!$J507) = 6,
       IF(COUNTIF(FINALS_WEEK_FRIDAY_DATE[],Attendance!$J507) &gt; 0, VLOOKUP(Attendance!$G507,FINALS_WEEK_FRIDAY_PERIOD_SCHEDULE[],2,TRUE),
       VLOOKUP(Attendance!$G507,REGULAR_WEEK_SCHEDULE[[Friday]:[Period]],2,TRUE))))))))))</f>
        <v/>
      </c>
      <c r="J507" s="41" t="str">
        <f t="shared" ca="1" si="26"/>
        <v/>
      </c>
      <c r="K507" s="41" t="str">
        <f>IF($A507 &lt;&gt; "",VLOOKUP($A507,'Student reference sheet'!$A$2:$V$2329, 7,FALSE), "")</f>
        <v/>
      </c>
      <c r="L507" s="30" t="str">
        <f>IF($A507 ="", "", VLOOKUP($A507, 'Student reference sheet'!$A$2:$Z$2603,23,FALSE))</f>
        <v/>
      </c>
      <c r="M507" s="30" t="str">
        <f>IF($A507 ="", "", VLOOKUP($A507, 'Student reference sheet'!$A$2:$Z$2603,24,FALSE))</f>
        <v/>
      </c>
      <c r="N507" s="30" t="str">
        <f>IF($A507 ="", "", VLOOKUP($A507, 'Student reference sheet'!$A$2:$Z$2603,26,FALSE))</f>
        <v/>
      </c>
      <c r="O507" s="30" t="str">
        <f>IF($A507 ="", "", VLOOKUP($A507, 'Student reference sheet'!$A$2:$Z$2603,25,FALSE))</f>
        <v/>
      </c>
      <c r="P507" s="39" t="str">
        <f>IF($A507 = "", "", IF(OR(VLOOKUP($A507,'Student reference sheet'!$A$2:$V$2400,8,FALSE) = "R",  VLOOKUP($A507,'Student reference sheet'!$A$2:$V$2400,8,FALSE) = "L"), "X", ""))</f>
        <v/>
      </c>
      <c r="Q507" s="39" t="str">
        <f>IF($A507 ="", "", VLOOKUP($A507, 'Student reference sheet'!$A$2:$V$2603,22,FALSE))</f>
        <v/>
      </c>
      <c r="R507" s="39" t="str">
        <f>IF($A507 &lt;&gt; "",VLOOKUP($A507,'Student reference sheet'!$A$2:$V$2329, 5,FALSE), "")</f>
        <v/>
      </c>
      <c r="S507" s="39" t="str">
        <f>IF($A507 &lt;&gt; "",VLOOKUP($A507,'Student reference sheet'!$A$2:$V$2329, 6,FALSE), "")</f>
        <v/>
      </c>
      <c r="T507" s="30" t="str">
        <f>IF($A507 = "","",
IF(VLOOKUP($A507,'Student reference sheet'!$A$2:$V$2329, 10,FALSE) = "Y", "Hispanic",
IF(VLOOKUP($A507,'Student reference sheet'!$A$2:$V$2329,11,FALSE) &lt;&gt; "",
IF(VLOOKUP($A507,'Student reference sheet'!$A$2:$V$2329,11,FALSE) = "UNK", "Unknown", VLOOKUP(VALUE(VLOOKUP($A507,'Student reference sheet'!$A$2:$V$2329,11,FALSE)),'Ethnicity Reference'!$A$2:$B$22,2,FALSE)),
IF(VLOOKUP($A507,'Student reference sheet'!$A$2:$V$2329,9,FALSE) &lt;&gt; "", VLOOKUP(VALUE(VLOOKUP($A507,'Student reference sheet'!$A$2:$V$2329,9,FALSE)),'Ethnicity Reference'!$A$2:$B$22,2,FALSE),"Unknown"))))</f>
        <v/>
      </c>
      <c r="U507" s="35"/>
    </row>
    <row r="508" spans="1:21" ht="15.75">
      <c r="A508" s="47"/>
      <c r="B508" s="33"/>
      <c r="C508" s="39" t="str">
        <f>IF($A508 &lt;&gt; "",VLOOKUP($A508,'Student reference sheet'!$A$2:$V$2329, 3,FALSE), "")</f>
        <v/>
      </c>
      <c r="D508" s="39" t="str">
        <f>IF($A508 &lt;&gt; "",VLOOKUP($A508,'Student reference sheet'!$A$2:$V$2329, 2,FALSE), "")</f>
        <v/>
      </c>
      <c r="E508" s="35"/>
      <c r="F508" s="34"/>
      <c r="G508" s="40" t="str">
        <f t="shared" ca="1" si="24"/>
        <v/>
      </c>
      <c r="H508" s="40" t="str">
        <f t="shared" ca="1" si="25"/>
        <v/>
      </c>
      <c r="I508" s="36" t="str">
        <f>IF($A508 = "", "",
IF(COUNTIF(MINIMUM_DAY_DATES[], Attendance!J508) &gt; 0, VLOOKUP(Attendance!$G508,MINIMUM_DAY_PERIOD_SCHEDULE[], 2,TRUE),
IF(COUNTIF(RALLY_DATES[], Attendance!J508) &gt; 0, VLOOKUP(Attendance!$G508,RALLY_PERIOD_SCHEDULE[], 2,TRUE),
IF(WEEKDAY(Attendance!$J508) = 2,
       IF(COUNTIF(FINALS_WEEK_MONDAY_DATE[],Attendance!$J508) &gt; 0, VLOOKUP(Attendance!$G508,FINALS_WEEK_MONDAY_PERIOD_SCHEDULE[],2,TRUE),
       VLOOKUP(Attendance!$G508,REGULAR_WEEK_SCHEDULE[],6,TRUE)),
IF(WEEKDAY($J508) = 3,
       IF(COUNTIF(FINALS_WEEK_TUESDAY_DATE[],Attendance!$J508) &gt; 0, VLOOKUP(Attendance!$G508,FINALS_WEEK_TUESDAY_PERIOD_SCHEDULE[],2,TRUE),
       VLOOKUP(Attendance!$G508,REGULAR_WEEK_SCHEDULE[[Tuesday]:[Period]],5,TRUE)),
IF(WEEKDAY(Attendance!$J508) = 4,
        IF(COUNTIF(BLOCK_WEDNESDAY_DATES[],Attendance!$J508) &gt; 0, VLOOKUP(Attendance!$G508,BLOCK_WEDNESDAY_PERIOD_SCHEDULE[],2,TRUE),
        IF(COUNTIF(FINALS_WEEK_WEDNESDAY_DATE[],Attendance!$J508) &gt; 0, VLOOKUP(Attendance!$G508,FINALS_WEEK_WEDNESDAY_PERIOD_SCHEDULE[],2,TRUE),
       VLOOKUP(Attendance!$G508,REGULAR_WEEK_SCHEDULE[[Wednesday]:[Period]],4,TRUE))),
IF(WEEKDAY($J508) = 5,
       IF(COUNTIF(BLOCK_THURSDAY_DATES[],Attendance!$J508) &gt; 0, VLOOKUP(Attendance!$G508,BLOCK_THURSDAY_PERIOD_SCHEDULE[],2,TRUE),
       IF(COUNTIF(FINALS_WEEK_THURSDAY_DATE[],Attendance!$J508) &gt; 0, VLOOKUP(Attendance!$G508,FINALS_WEEK_THURSDAY_PERIOD_SCHEDULE[],2,TRUE),
       VLOOKUP(Attendance!$G508,REGULAR_WEEK_SCHEDULE[[Thursday]:[Period]],3,TRUE))),
IF(WEEKDAY(Attendance!$J508) = 6,
       IF(COUNTIF(FINALS_WEEK_FRIDAY_DATE[],Attendance!$J508) &gt; 0, VLOOKUP(Attendance!$G508,FINALS_WEEK_FRIDAY_PERIOD_SCHEDULE[],2,TRUE),
       VLOOKUP(Attendance!$G508,REGULAR_WEEK_SCHEDULE[[Friday]:[Period]],2,TRUE))))))))))</f>
        <v/>
      </c>
      <c r="J508" s="41" t="str">
        <f t="shared" ca="1" si="26"/>
        <v/>
      </c>
      <c r="K508" s="41" t="str">
        <f>IF($A508 &lt;&gt; "",VLOOKUP($A508,'Student reference sheet'!$A$2:$V$2329, 7,FALSE), "")</f>
        <v/>
      </c>
      <c r="L508" s="30" t="str">
        <f>IF($A508 ="", "", VLOOKUP($A508, 'Student reference sheet'!$A$2:$Z$2603,23,FALSE))</f>
        <v/>
      </c>
      <c r="M508" s="30" t="str">
        <f>IF($A508 ="", "", VLOOKUP($A508, 'Student reference sheet'!$A$2:$Z$2603,24,FALSE))</f>
        <v/>
      </c>
      <c r="N508" s="30" t="str">
        <f>IF($A508 ="", "", VLOOKUP($A508, 'Student reference sheet'!$A$2:$Z$2603,26,FALSE))</f>
        <v/>
      </c>
      <c r="O508" s="30" t="str">
        <f>IF($A508 ="", "", VLOOKUP($A508, 'Student reference sheet'!$A$2:$Z$2603,25,FALSE))</f>
        <v/>
      </c>
      <c r="P508" s="39" t="str">
        <f>IF($A508 = "", "", IF(OR(VLOOKUP($A508,'Student reference sheet'!$A$2:$V$2400,8,FALSE) = "R",  VLOOKUP($A508,'Student reference sheet'!$A$2:$V$2400,8,FALSE) = "L"), "X", ""))</f>
        <v/>
      </c>
      <c r="Q508" s="39" t="str">
        <f>IF($A508 ="", "", VLOOKUP($A508, 'Student reference sheet'!$A$2:$V$2603,22,FALSE))</f>
        <v/>
      </c>
      <c r="R508" s="39" t="str">
        <f>IF($A508 &lt;&gt; "",VLOOKUP($A508,'Student reference sheet'!$A$2:$V$2329, 5,FALSE), "")</f>
        <v/>
      </c>
      <c r="S508" s="39" t="str">
        <f>IF($A508 &lt;&gt; "",VLOOKUP($A508,'Student reference sheet'!$A$2:$V$2329, 6,FALSE), "")</f>
        <v/>
      </c>
      <c r="T508" s="30" t="str">
        <f>IF($A508 = "","",
IF(VLOOKUP($A508,'Student reference sheet'!$A$2:$V$2329, 10,FALSE) = "Y", "Hispanic",
IF(VLOOKUP($A508,'Student reference sheet'!$A$2:$V$2329,11,FALSE) &lt;&gt; "",
IF(VLOOKUP($A508,'Student reference sheet'!$A$2:$V$2329,11,FALSE) = "UNK", "Unknown", VLOOKUP(VALUE(VLOOKUP($A508,'Student reference sheet'!$A$2:$V$2329,11,FALSE)),'Ethnicity Reference'!$A$2:$B$22,2,FALSE)),
IF(VLOOKUP($A508,'Student reference sheet'!$A$2:$V$2329,9,FALSE) &lt;&gt; "", VLOOKUP(VALUE(VLOOKUP($A508,'Student reference sheet'!$A$2:$V$2329,9,FALSE)),'Ethnicity Reference'!$A$2:$B$22,2,FALSE),"Unknown"))))</f>
        <v/>
      </c>
      <c r="U508" s="35"/>
    </row>
    <row r="509" spans="1:21" ht="15.75">
      <c r="A509" s="47"/>
      <c r="B509" s="33"/>
      <c r="C509" s="39" t="str">
        <f>IF($A509 &lt;&gt; "",VLOOKUP($A509,'Student reference sheet'!$A$2:$V$2329, 3,FALSE), "")</f>
        <v/>
      </c>
      <c r="D509" s="39" t="str">
        <f>IF($A509 &lt;&gt; "",VLOOKUP($A509,'Student reference sheet'!$A$2:$V$2329, 2,FALSE), "")</f>
        <v/>
      </c>
      <c r="E509" s="35"/>
      <c r="F509" s="34"/>
      <c r="G509" s="40" t="str">
        <f t="shared" ca="1" si="24"/>
        <v/>
      </c>
      <c r="H509" s="40" t="str">
        <f t="shared" ca="1" si="25"/>
        <v/>
      </c>
      <c r="I509" s="36" t="str">
        <f>IF($A509 = "", "",
IF(COUNTIF(MINIMUM_DAY_DATES[], Attendance!J509) &gt; 0, VLOOKUP(Attendance!$G509,MINIMUM_DAY_PERIOD_SCHEDULE[], 2,TRUE),
IF(COUNTIF(RALLY_DATES[], Attendance!J509) &gt; 0, VLOOKUP(Attendance!$G509,RALLY_PERIOD_SCHEDULE[], 2,TRUE),
IF(WEEKDAY(Attendance!$J509) = 2,
       IF(COUNTIF(FINALS_WEEK_MONDAY_DATE[],Attendance!$J509) &gt; 0, VLOOKUP(Attendance!$G509,FINALS_WEEK_MONDAY_PERIOD_SCHEDULE[],2,TRUE),
       VLOOKUP(Attendance!$G509,REGULAR_WEEK_SCHEDULE[],6,TRUE)),
IF(WEEKDAY($J509) = 3,
       IF(COUNTIF(FINALS_WEEK_TUESDAY_DATE[],Attendance!$J509) &gt; 0, VLOOKUP(Attendance!$G509,FINALS_WEEK_TUESDAY_PERIOD_SCHEDULE[],2,TRUE),
       VLOOKUP(Attendance!$G509,REGULAR_WEEK_SCHEDULE[[Tuesday]:[Period]],5,TRUE)),
IF(WEEKDAY(Attendance!$J509) = 4,
        IF(COUNTIF(BLOCK_WEDNESDAY_DATES[],Attendance!$J509) &gt; 0, VLOOKUP(Attendance!$G509,BLOCK_WEDNESDAY_PERIOD_SCHEDULE[],2,TRUE),
        IF(COUNTIF(FINALS_WEEK_WEDNESDAY_DATE[],Attendance!$J509) &gt; 0, VLOOKUP(Attendance!$G509,FINALS_WEEK_WEDNESDAY_PERIOD_SCHEDULE[],2,TRUE),
       VLOOKUP(Attendance!$G509,REGULAR_WEEK_SCHEDULE[[Wednesday]:[Period]],4,TRUE))),
IF(WEEKDAY($J509) = 5,
       IF(COUNTIF(BLOCK_THURSDAY_DATES[],Attendance!$J509) &gt; 0, VLOOKUP(Attendance!$G509,BLOCK_THURSDAY_PERIOD_SCHEDULE[],2,TRUE),
       IF(COUNTIF(FINALS_WEEK_THURSDAY_DATE[],Attendance!$J509) &gt; 0, VLOOKUP(Attendance!$G509,FINALS_WEEK_THURSDAY_PERIOD_SCHEDULE[],2,TRUE),
       VLOOKUP(Attendance!$G509,REGULAR_WEEK_SCHEDULE[[Thursday]:[Period]],3,TRUE))),
IF(WEEKDAY(Attendance!$J509) = 6,
       IF(COUNTIF(FINALS_WEEK_FRIDAY_DATE[],Attendance!$J509) &gt; 0, VLOOKUP(Attendance!$G509,FINALS_WEEK_FRIDAY_PERIOD_SCHEDULE[],2,TRUE),
       VLOOKUP(Attendance!$G509,REGULAR_WEEK_SCHEDULE[[Friday]:[Period]],2,TRUE))))))))))</f>
        <v/>
      </c>
      <c r="J509" s="41" t="str">
        <f t="shared" ca="1" si="26"/>
        <v/>
      </c>
      <c r="K509" s="41" t="str">
        <f>IF($A509 &lt;&gt; "",VLOOKUP($A509,'Student reference sheet'!$A$2:$V$2329, 7,FALSE), "")</f>
        <v/>
      </c>
      <c r="L509" s="30" t="str">
        <f>IF($A509 ="", "", VLOOKUP($A509, 'Student reference sheet'!$A$2:$Z$2603,23,FALSE))</f>
        <v/>
      </c>
      <c r="M509" s="30" t="str">
        <f>IF($A509 ="", "", VLOOKUP($A509, 'Student reference sheet'!$A$2:$Z$2603,24,FALSE))</f>
        <v/>
      </c>
      <c r="N509" s="30" t="str">
        <f>IF($A509 ="", "", VLOOKUP($A509, 'Student reference sheet'!$A$2:$Z$2603,26,FALSE))</f>
        <v/>
      </c>
      <c r="O509" s="30" t="str">
        <f>IF($A509 ="", "", VLOOKUP($A509, 'Student reference sheet'!$A$2:$Z$2603,25,FALSE))</f>
        <v/>
      </c>
      <c r="P509" s="39" t="str">
        <f>IF($A509 = "", "", IF(OR(VLOOKUP($A509,'Student reference sheet'!$A$2:$V$2400,8,FALSE) = "R",  VLOOKUP($A509,'Student reference sheet'!$A$2:$V$2400,8,FALSE) = "L"), "X", ""))</f>
        <v/>
      </c>
      <c r="Q509" s="39" t="str">
        <f>IF($A509 ="", "", VLOOKUP($A509, 'Student reference sheet'!$A$2:$V$2603,22,FALSE))</f>
        <v/>
      </c>
      <c r="R509" s="39" t="str">
        <f>IF($A509 &lt;&gt; "",VLOOKUP($A509,'Student reference sheet'!$A$2:$V$2329, 5,FALSE), "")</f>
        <v/>
      </c>
      <c r="S509" s="39" t="str">
        <f>IF($A509 &lt;&gt; "",VLOOKUP($A509,'Student reference sheet'!$A$2:$V$2329, 6,FALSE), "")</f>
        <v/>
      </c>
      <c r="T509" s="30" t="str">
        <f>IF($A509 = "","",
IF(VLOOKUP($A509,'Student reference sheet'!$A$2:$V$2329, 10,FALSE) = "Y", "Hispanic",
IF(VLOOKUP($A509,'Student reference sheet'!$A$2:$V$2329,11,FALSE) &lt;&gt; "",
IF(VLOOKUP($A509,'Student reference sheet'!$A$2:$V$2329,11,FALSE) = "UNK", "Unknown", VLOOKUP(VALUE(VLOOKUP($A509,'Student reference sheet'!$A$2:$V$2329,11,FALSE)),'Ethnicity Reference'!$A$2:$B$22,2,FALSE)),
IF(VLOOKUP($A509,'Student reference sheet'!$A$2:$V$2329,9,FALSE) &lt;&gt; "", VLOOKUP(VALUE(VLOOKUP($A509,'Student reference sheet'!$A$2:$V$2329,9,FALSE)),'Ethnicity Reference'!$A$2:$B$22,2,FALSE),"Unknown"))))</f>
        <v/>
      </c>
      <c r="U509" s="35"/>
    </row>
    <row r="510" spans="1:21" ht="15.75">
      <c r="A510" s="47"/>
      <c r="B510" s="33"/>
      <c r="C510" s="39" t="str">
        <f>IF($A510 &lt;&gt; "",VLOOKUP($A510,'Student reference sheet'!$A$2:$V$2329, 3,FALSE), "")</f>
        <v/>
      </c>
      <c r="D510" s="39" t="str">
        <f>IF($A510 &lt;&gt; "",VLOOKUP($A510,'Student reference sheet'!$A$2:$V$2329, 2,FALSE), "")</f>
        <v/>
      </c>
      <c r="E510" s="35"/>
      <c r="F510" s="34"/>
      <c r="G510" s="40" t="str">
        <f t="shared" ca="1" si="24"/>
        <v/>
      </c>
      <c r="H510" s="40" t="str">
        <f t="shared" ca="1" si="25"/>
        <v/>
      </c>
      <c r="I510" s="36" t="str">
        <f>IF($A510 = "", "",
IF(COUNTIF(MINIMUM_DAY_DATES[], Attendance!J510) &gt; 0, VLOOKUP(Attendance!$G510,MINIMUM_DAY_PERIOD_SCHEDULE[], 2,TRUE),
IF(COUNTIF(RALLY_DATES[], Attendance!J510) &gt; 0, VLOOKUP(Attendance!$G510,RALLY_PERIOD_SCHEDULE[], 2,TRUE),
IF(WEEKDAY(Attendance!$J510) = 2,
       IF(COUNTIF(FINALS_WEEK_MONDAY_DATE[],Attendance!$J510) &gt; 0, VLOOKUP(Attendance!$G510,FINALS_WEEK_MONDAY_PERIOD_SCHEDULE[],2,TRUE),
       VLOOKUP(Attendance!$G510,REGULAR_WEEK_SCHEDULE[],6,TRUE)),
IF(WEEKDAY($J510) = 3,
       IF(COUNTIF(FINALS_WEEK_TUESDAY_DATE[],Attendance!$J510) &gt; 0, VLOOKUP(Attendance!$G510,FINALS_WEEK_TUESDAY_PERIOD_SCHEDULE[],2,TRUE),
       VLOOKUP(Attendance!$G510,REGULAR_WEEK_SCHEDULE[[Tuesday]:[Period]],5,TRUE)),
IF(WEEKDAY(Attendance!$J510) = 4,
        IF(COUNTIF(BLOCK_WEDNESDAY_DATES[],Attendance!$J510) &gt; 0, VLOOKUP(Attendance!$G510,BLOCK_WEDNESDAY_PERIOD_SCHEDULE[],2,TRUE),
        IF(COUNTIF(FINALS_WEEK_WEDNESDAY_DATE[],Attendance!$J510) &gt; 0, VLOOKUP(Attendance!$G510,FINALS_WEEK_WEDNESDAY_PERIOD_SCHEDULE[],2,TRUE),
       VLOOKUP(Attendance!$G510,REGULAR_WEEK_SCHEDULE[[Wednesday]:[Period]],4,TRUE))),
IF(WEEKDAY($J510) = 5,
       IF(COUNTIF(BLOCK_THURSDAY_DATES[],Attendance!$J510) &gt; 0, VLOOKUP(Attendance!$G510,BLOCK_THURSDAY_PERIOD_SCHEDULE[],2,TRUE),
       IF(COUNTIF(FINALS_WEEK_THURSDAY_DATE[],Attendance!$J510) &gt; 0, VLOOKUP(Attendance!$G510,FINALS_WEEK_THURSDAY_PERIOD_SCHEDULE[],2,TRUE),
       VLOOKUP(Attendance!$G510,REGULAR_WEEK_SCHEDULE[[Thursday]:[Period]],3,TRUE))),
IF(WEEKDAY(Attendance!$J510) = 6,
       IF(COUNTIF(FINALS_WEEK_FRIDAY_DATE[],Attendance!$J510) &gt; 0, VLOOKUP(Attendance!$G510,FINALS_WEEK_FRIDAY_PERIOD_SCHEDULE[],2,TRUE),
       VLOOKUP(Attendance!$G510,REGULAR_WEEK_SCHEDULE[[Friday]:[Period]],2,TRUE))))))))))</f>
        <v/>
      </c>
      <c r="J510" s="41" t="str">
        <f t="shared" ca="1" si="26"/>
        <v/>
      </c>
      <c r="K510" s="41" t="str">
        <f>IF($A510 &lt;&gt; "",VLOOKUP($A510,'Student reference sheet'!$A$2:$V$2329, 7,FALSE), "")</f>
        <v/>
      </c>
      <c r="L510" s="30" t="str">
        <f>IF($A510 ="", "", VLOOKUP($A510, 'Student reference sheet'!$A$2:$Z$2603,23,FALSE))</f>
        <v/>
      </c>
      <c r="M510" s="30" t="str">
        <f>IF($A510 ="", "", VLOOKUP($A510, 'Student reference sheet'!$A$2:$Z$2603,24,FALSE))</f>
        <v/>
      </c>
      <c r="N510" s="30" t="str">
        <f>IF($A510 ="", "", VLOOKUP($A510, 'Student reference sheet'!$A$2:$Z$2603,26,FALSE))</f>
        <v/>
      </c>
      <c r="O510" s="30" t="str">
        <f>IF($A510 ="", "", VLOOKUP($A510, 'Student reference sheet'!$A$2:$Z$2603,25,FALSE))</f>
        <v/>
      </c>
      <c r="P510" s="39" t="str">
        <f>IF($A510 = "", "", IF(OR(VLOOKUP($A510,'Student reference sheet'!$A$2:$V$2400,8,FALSE) = "R",  VLOOKUP($A510,'Student reference sheet'!$A$2:$V$2400,8,FALSE) = "L"), "X", ""))</f>
        <v/>
      </c>
      <c r="Q510" s="39" t="str">
        <f>IF($A510 ="", "", VLOOKUP($A510, 'Student reference sheet'!$A$2:$V$2603,22,FALSE))</f>
        <v/>
      </c>
      <c r="R510" s="39" t="str">
        <f>IF($A510 &lt;&gt; "",VLOOKUP($A510,'Student reference sheet'!$A$2:$V$2329, 5,FALSE), "")</f>
        <v/>
      </c>
      <c r="S510" s="39" t="str">
        <f>IF($A510 &lt;&gt; "",VLOOKUP($A510,'Student reference sheet'!$A$2:$V$2329, 6,FALSE), "")</f>
        <v/>
      </c>
      <c r="T510" s="30" t="str">
        <f>IF($A510 = "","",
IF(VLOOKUP($A510,'Student reference sheet'!$A$2:$V$2329, 10,FALSE) = "Y", "Hispanic",
IF(VLOOKUP($A510,'Student reference sheet'!$A$2:$V$2329,11,FALSE) &lt;&gt; "",
IF(VLOOKUP($A510,'Student reference sheet'!$A$2:$V$2329,11,FALSE) = "UNK", "Unknown", VLOOKUP(VALUE(VLOOKUP($A510,'Student reference sheet'!$A$2:$V$2329,11,FALSE)),'Ethnicity Reference'!$A$2:$B$22,2,FALSE)),
IF(VLOOKUP($A510,'Student reference sheet'!$A$2:$V$2329,9,FALSE) &lt;&gt; "", VLOOKUP(VALUE(VLOOKUP($A510,'Student reference sheet'!$A$2:$V$2329,9,FALSE)),'Ethnicity Reference'!$A$2:$B$22,2,FALSE),"Unknown"))))</f>
        <v/>
      </c>
      <c r="U510" s="35"/>
    </row>
    <row r="511" spans="1:21" ht="15.75">
      <c r="A511" s="47"/>
      <c r="B511" s="33"/>
      <c r="C511" s="39" t="str">
        <f>IF($A511 &lt;&gt; "",VLOOKUP($A511,'Student reference sheet'!$A$2:$V$2329, 3,FALSE), "")</f>
        <v/>
      </c>
      <c r="D511" s="39" t="str">
        <f>IF($A511 &lt;&gt; "",VLOOKUP($A511,'Student reference sheet'!$A$2:$V$2329, 2,FALSE), "")</f>
        <v/>
      </c>
      <c r="E511" s="35"/>
      <c r="F511" s="34"/>
      <c r="G511" s="40" t="str">
        <f t="shared" ca="1" si="24"/>
        <v/>
      </c>
      <c r="H511" s="40" t="str">
        <f t="shared" ca="1" si="25"/>
        <v/>
      </c>
      <c r="I511" s="36" t="str">
        <f>IF($A511 = "", "",
IF(COUNTIF(MINIMUM_DAY_DATES[], Attendance!J511) &gt; 0, VLOOKUP(Attendance!$G511,MINIMUM_DAY_PERIOD_SCHEDULE[], 2,TRUE),
IF(COUNTIF(RALLY_DATES[], Attendance!J511) &gt; 0, VLOOKUP(Attendance!$G511,RALLY_PERIOD_SCHEDULE[], 2,TRUE),
IF(WEEKDAY(Attendance!$J511) = 2,
       IF(COUNTIF(FINALS_WEEK_MONDAY_DATE[],Attendance!$J511) &gt; 0, VLOOKUP(Attendance!$G511,FINALS_WEEK_MONDAY_PERIOD_SCHEDULE[],2,TRUE),
       VLOOKUP(Attendance!$G511,REGULAR_WEEK_SCHEDULE[],6,TRUE)),
IF(WEEKDAY($J511) = 3,
       IF(COUNTIF(FINALS_WEEK_TUESDAY_DATE[],Attendance!$J511) &gt; 0, VLOOKUP(Attendance!$G511,FINALS_WEEK_TUESDAY_PERIOD_SCHEDULE[],2,TRUE),
       VLOOKUP(Attendance!$G511,REGULAR_WEEK_SCHEDULE[[Tuesday]:[Period]],5,TRUE)),
IF(WEEKDAY(Attendance!$J511) = 4,
        IF(COUNTIF(BLOCK_WEDNESDAY_DATES[],Attendance!$J511) &gt; 0, VLOOKUP(Attendance!$G511,BLOCK_WEDNESDAY_PERIOD_SCHEDULE[],2,TRUE),
        IF(COUNTIF(FINALS_WEEK_WEDNESDAY_DATE[],Attendance!$J511) &gt; 0, VLOOKUP(Attendance!$G511,FINALS_WEEK_WEDNESDAY_PERIOD_SCHEDULE[],2,TRUE),
       VLOOKUP(Attendance!$G511,REGULAR_WEEK_SCHEDULE[[Wednesday]:[Period]],4,TRUE))),
IF(WEEKDAY($J511) = 5,
       IF(COUNTIF(BLOCK_THURSDAY_DATES[],Attendance!$J511) &gt; 0, VLOOKUP(Attendance!$G511,BLOCK_THURSDAY_PERIOD_SCHEDULE[],2,TRUE),
       IF(COUNTIF(FINALS_WEEK_THURSDAY_DATE[],Attendance!$J511) &gt; 0, VLOOKUP(Attendance!$G511,FINALS_WEEK_THURSDAY_PERIOD_SCHEDULE[],2,TRUE),
       VLOOKUP(Attendance!$G511,REGULAR_WEEK_SCHEDULE[[Thursday]:[Period]],3,TRUE))),
IF(WEEKDAY(Attendance!$J511) = 6,
       IF(COUNTIF(FINALS_WEEK_FRIDAY_DATE[],Attendance!$J511) &gt; 0, VLOOKUP(Attendance!$G511,FINALS_WEEK_FRIDAY_PERIOD_SCHEDULE[],2,TRUE),
       VLOOKUP(Attendance!$G511,REGULAR_WEEK_SCHEDULE[[Friday]:[Period]],2,TRUE))))))))))</f>
        <v/>
      </c>
      <c r="J511" s="41" t="str">
        <f t="shared" ca="1" si="26"/>
        <v/>
      </c>
      <c r="K511" s="41" t="str">
        <f>IF($A511 &lt;&gt; "",VLOOKUP($A511,'Student reference sheet'!$A$2:$V$2329, 7,FALSE), "")</f>
        <v/>
      </c>
      <c r="L511" s="30" t="str">
        <f>IF($A511 ="", "", VLOOKUP($A511, 'Student reference sheet'!$A$2:$Z$2603,23,FALSE))</f>
        <v/>
      </c>
      <c r="M511" s="30" t="str">
        <f>IF($A511 ="", "", VLOOKUP($A511, 'Student reference sheet'!$A$2:$Z$2603,24,FALSE))</f>
        <v/>
      </c>
      <c r="N511" s="30" t="str">
        <f>IF($A511 ="", "", VLOOKUP($A511, 'Student reference sheet'!$A$2:$Z$2603,26,FALSE))</f>
        <v/>
      </c>
      <c r="O511" s="30" t="str">
        <f>IF($A511 ="", "", VLOOKUP($A511, 'Student reference sheet'!$A$2:$Z$2603,25,FALSE))</f>
        <v/>
      </c>
      <c r="P511" s="39" t="str">
        <f>IF($A511 = "", "", IF(OR(VLOOKUP($A511,'Student reference sheet'!$A$2:$V$2400,8,FALSE) = "R",  VLOOKUP($A511,'Student reference sheet'!$A$2:$V$2400,8,FALSE) = "L"), "X", ""))</f>
        <v/>
      </c>
      <c r="Q511" s="39" t="str">
        <f>IF($A511 ="", "", VLOOKUP($A511, 'Student reference sheet'!$A$2:$V$2603,22,FALSE))</f>
        <v/>
      </c>
      <c r="R511" s="39" t="str">
        <f>IF($A511 &lt;&gt; "",VLOOKUP($A511,'Student reference sheet'!$A$2:$V$2329, 5,FALSE), "")</f>
        <v/>
      </c>
      <c r="S511" s="39" t="str">
        <f>IF($A511 &lt;&gt; "",VLOOKUP($A511,'Student reference sheet'!$A$2:$V$2329, 6,FALSE), "")</f>
        <v/>
      </c>
      <c r="T511" s="30" t="str">
        <f>IF($A511 = "","",
IF(VLOOKUP($A511,'Student reference sheet'!$A$2:$V$2329, 10,FALSE) = "Y", "Hispanic",
IF(VLOOKUP($A511,'Student reference sheet'!$A$2:$V$2329,11,FALSE) &lt;&gt; "",
IF(VLOOKUP($A511,'Student reference sheet'!$A$2:$V$2329,11,FALSE) = "UNK", "Unknown", VLOOKUP(VALUE(VLOOKUP($A511,'Student reference sheet'!$A$2:$V$2329,11,FALSE)),'Ethnicity Reference'!$A$2:$B$22,2,FALSE)),
IF(VLOOKUP($A511,'Student reference sheet'!$A$2:$V$2329,9,FALSE) &lt;&gt; "", VLOOKUP(VALUE(VLOOKUP($A511,'Student reference sheet'!$A$2:$V$2329,9,FALSE)),'Ethnicity Reference'!$A$2:$B$22,2,FALSE),"Unknown"))))</f>
        <v/>
      </c>
      <c r="U511" s="35"/>
    </row>
    <row r="512" spans="1:21" ht="15.75">
      <c r="A512" s="47"/>
      <c r="B512" s="33"/>
      <c r="C512" s="39" t="str">
        <f>IF($A512 &lt;&gt; "",VLOOKUP($A512,'Student reference sheet'!$A$2:$V$2329, 3,FALSE), "")</f>
        <v/>
      </c>
      <c r="D512" s="39" t="str">
        <f>IF($A512 &lt;&gt; "",VLOOKUP($A512,'Student reference sheet'!$A$2:$V$2329, 2,FALSE), "")</f>
        <v/>
      </c>
      <c r="E512" s="35"/>
      <c r="F512" s="34"/>
      <c r="G512" s="40" t="str">
        <f t="shared" ca="1" si="24"/>
        <v/>
      </c>
      <c r="H512" s="40" t="str">
        <f t="shared" ca="1" si="25"/>
        <v/>
      </c>
      <c r="I512" s="36" t="str">
        <f>IF($A512 = "", "",
IF(COUNTIF(MINIMUM_DAY_DATES[], Attendance!J512) &gt; 0, VLOOKUP(Attendance!$G512,MINIMUM_DAY_PERIOD_SCHEDULE[], 2,TRUE),
IF(COUNTIF(RALLY_DATES[], Attendance!J512) &gt; 0, VLOOKUP(Attendance!$G512,RALLY_PERIOD_SCHEDULE[], 2,TRUE),
IF(WEEKDAY(Attendance!$J512) = 2,
       IF(COUNTIF(FINALS_WEEK_MONDAY_DATE[],Attendance!$J512) &gt; 0, VLOOKUP(Attendance!$G512,FINALS_WEEK_MONDAY_PERIOD_SCHEDULE[],2,TRUE),
       VLOOKUP(Attendance!$G512,REGULAR_WEEK_SCHEDULE[],6,TRUE)),
IF(WEEKDAY($J512) = 3,
       IF(COUNTIF(FINALS_WEEK_TUESDAY_DATE[],Attendance!$J512) &gt; 0, VLOOKUP(Attendance!$G512,FINALS_WEEK_TUESDAY_PERIOD_SCHEDULE[],2,TRUE),
       VLOOKUP(Attendance!$G512,REGULAR_WEEK_SCHEDULE[[Tuesday]:[Period]],5,TRUE)),
IF(WEEKDAY(Attendance!$J512) = 4,
        IF(COUNTIF(BLOCK_WEDNESDAY_DATES[],Attendance!$J512) &gt; 0, VLOOKUP(Attendance!$G512,BLOCK_WEDNESDAY_PERIOD_SCHEDULE[],2,TRUE),
        IF(COUNTIF(FINALS_WEEK_WEDNESDAY_DATE[],Attendance!$J512) &gt; 0, VLOOKUP(Attendance!$G512,FINALS_WEEK_WEDNESDAY_PERIOD_SCHEDULE[],2,TRUE),
       VLOOKUP(Attendance!$G512,REGULAR_WEEK_SCHEDULE[[Wednesday]:[Period]],4,TRUE))),
IF(WEEKDAY($J512) = 5,
       IF(COUNTIF(BLOCK_THURSDAY_DATES[],Attendance!$J512) &gt; 0, VLOOKUP(Attendance!$G512,BLOCK_THURSDAY_PERIOD_SCHEDULE[],2,TRUE),
       IF(COUNTIF(FINALS_WEEK_THURSDAY_DATE[],Attendance!$J512) &gt; 0, VLOOKUP(Attendance!$G512,FINALS_WEEK_THURSDAY_PERIOD_SCHEDULE[],2,TRUE),
       VLOOKUP(Attendance!$G512,REGULAR_WEEK_SCHEDULE[[Thursday]:[Period]],3,TRUE))),
IF(WEEKDAY(Attendance!$J512) = 6,
       IF(COUNTIF(FINALS_WEEK_FRIDAY_DATE[],Attendance!$J512) &gt; 0, VLOOKUP(Attendance!$G512,FINALS_WEEK_FRIDAY_PERIOD_SCHEDULE[],2,TRUE),
       VLOOKUP(Attendance!$G512,REGULAR_WEEK_SCHEDULE[[Friday]:[Period]],2,TRUE))))))))))</f>
        <v/>
      </c>
      <c r="J512" s="41" t="str">
        <f t="shared" ca="1" si="26"/>
        <v/>
      </c>
      <c r="K512" s="41" t="str">
        <f>IF($A512 &lt;&gt; "",VLOOKUP($A512,'Student reference sheet'!$A$2:$V$2329, 7,FALSE), "")</f>
        <v/>
      </c>
      <c r="L512" s="30" t="str">
        <f>IF($A512 ="", "", VLOOKUP($A512, 'Student reference sheet'!$A$2:$Z$2603,23,FALSE))</f>
        <v/>
      </c>
      <c r="M512" s="30" t="str">
        <f>IF($A512 ="", "", VLOOKUP($A512, 'Student reference sheet'!$A$2:$Z$2603,24,FALSE))</f>
        <v/>
      </c>
      <c r="N512" s="30" t="str">
        <f>IF($A512 ="", "", VLOOKUP($A512, 'Student reference sheet'!$A$2:$Z$2603,26,FALSE))</f>
        <v/>
      </c>
      <c r="O512" s="30" t="str">
        <f>IF($A512 ="", "", VLOOKUP($A512, 'Student reference sheet'!$A$2:$Z$2603,25,FALSE))</f>
        <v/>
      </c>
      <c r="P512" s="39" t="str">
        <f>IF($A512 = "", "", IF(OR(VLOOKUP($A512,'Student reference sheet'!$A$2:$V$2400,8,FALSE) = "R",  VLOOKUP($A512,'Student reference sheet'!$A$2:$V$2400,8,FALSE) = "L"), "X", ""))</f>
        <v/>
      </c>
      <c r="Q512" s="39" t="str">
        <f>IF($A512 ="", "", VLOOKUP($A512, 'Student reference sheet'!$A$2:$V$2603,22,FALSE))</f>
        <v/>
      </c>
      <c r="R512" s="39" t="str">
        <f>IF($A512 &lt;&gt; "",VLOOKUP($A512,'Student reference sheet'!$A$2:$V$2329, 5,FALSE), "")</f>
        <v/>
      </c>
      <c r="S512" s="39" t="str">
        <f>IF($A512 &lt;&gt; "",VLOOKUP($A512,'Student reference sheet'!$A$2:$V$2329, 6,FALSE), "")</f>
        <v/>
      </c>
      <c r="T512" s="30" t="str">
        <f>IF($A512 = "","",
IF(VLOOKUP($A512,'Student reference sheet'!$A$2:$V$2329, 10,FALSE) = "Y", "Hispanic",
IF(VLOOKUP($A512,'Student reference sheet'!$A$2:$V$2329,11,FALSE) &lt;&gt; "",
IF(VLOOKUP($A512,'Student reference sheet'!$A$2:$V$2329,11,FALSE) = "UNK", "Unknown", VLOOKUP(VALUE(VLOOKUP($A512,'Student reference sheet'!$A$2:$V$2329,11,FALSE)),'Ethnicity Reference'!$A$2:$B$22,2,FALSE)),
IF(VLOOKUP($A512,'Student reference sheet'!$A$2:$V$2329,9,FALSE) &lt;&gt; "", VLOOKUP(VALUE(VLOOKUP($A512,'Student reference sheet'!$A$2:$V$2329,9,FALSE)),'Ethnicity Reference'!$A$2:$B$22,2,FALSE),"Unknown"))))</f>
        <v/>
      </c>
      <c r="U512" s="35"/>
    </row>
    <row r="513" spans="1:21" ht="15.75">
      <c r="A513" s="47"/>
      <c r="B513" s="33"/>
      <c r="C513" s="39" t="str">
        <f>IF($A513 &lt;&gt; "",VLOOKUP($A513,'Student reference sheet'!$A$2:$V$2329, 3,FALSE), "")</f>
        <v/>
      </c>
      <c r="D513" s="39" t="str">
        <f>IF($A513 &lt;&gt; "",VLOOKUP($A513,'Student reference sheet'!$A$2:$V$2329, 2,FALSE), "")</f>
        <v/>
      </c>
      <c r="E513" s="35"/>
      <c r="F513" s="34"/>
      <c r="G513" s="40" t="str">
        <f t="shared" ca="1" si="24"/>
        <v/>
      </c>
      <c r="H513" s="40" t="str">
        <f t="shared" ca="1" si="25"/>
        <v/>
      </c>
      <c r="I513" s="36" t="str">
        <f>IF($A513 = "", "",
IF(COUNTIF(MINIMUM_DAY_DATES[], Attendance!J513) &gt; 0, VLOOKUP(Attendance!$G513,MINIMUM_DAY_PERIOD_SCHEDULE[], 2,TRUE),
IF(COUNTIF(RALLY_DATES[], Attendance!J513) &gt; 0, VLOOKUP(Attendance!$G513,RALLY_PERIOD_SCHEDULE[], 2,TRUE),
IF(WEEKDAY(Attendance!$J513) = 2,
       IF(COUNTIF(FINALS_WEEK_MONDAY_DATE[],Attendance!$J513) &gt; 0, VLOOKUP(Attendance!$G513,FINALS_WEEK_MONDAY_PERIOD_SCHEDULE[],2,TRUE),
       VLOOKUP(Attendance!$G513,REGULAR_WEEK_SCHEDULE[],6,TRUE)),
IF(WEEKDAY($J513) = 3,
       IF(COUNTIF(FINALS_WEEK_TUESDAY_DATE[],Attendance!$J513) &gt; 0, VLOOKUP(Attendance!$G513,FINALS_WEEK_TUESDAY_PERIOD_SCHEDULE[],2,TRUE),
       VLOOKUP(Attendance!$G513,REGULAR_WEEK_SCHEDULE[[Tuesday]:[Period]],5,TRUE)),
IF(WEEKDAY(Attendance!$J513) = 4,
        IF(COUNTIF(BLOCK_WEDNESDAY_DATES[],Attendance!$J513) &gt; 0, VLOOKUP(Attendance!$G513,BLOCK_WEDNESDAY_PERIOD_SCHEDULE[],2,TRUE),
        IF(COUNTIF(FINALS_WEEK_WEDNESDAY_DATE[],Attendance!$J513) &gt; 0, VLOOKUP(Attendance!$G513,FINALS_WEEK_WEDNESDAY_PERIOD_SCHEDULE[],2,TRUE),
       VLOOKUP(Attendance!$G513,REGULAR_WEEK_SCHEDULE[[Wednesday]:[Period]],4,TRUE))),
IF(WEEKDAY($J513) = 5,
       IF(COUNTIF(BLOCK_THURSDAY_DATES[],Attendance!$J513) &gt; 0, VLOOKUP(Attendance!$G513,BLOCK_THURSDAY_PERIOD_SCHEDULE[],2,TRUE),
       IF(COUNTIF(FINALS_WEEK_THURSDAY_DATE[],Attendance!$J513) &gt; 0, VLOOKUP(Attendance!$G513,FINALS_WEEK_THURSDAY_PERIOD_SCHEDULE[],2,TRUE),
       VLOOKUP(Attendance!$G513,REGULAR_WEEK_SCHEDULE[[Thursday]:[Period]],3,TRUE))),
IF(WEEKDAY(Attendance!$J513) = 6,
       IF(COUNTIF(FINALS_WEEK_FRIDAY_DATE[],Attendance!$J513) &gt; 0, VLOOKUP(Attendance!$G513,FINALS_WEEK_FRIDAY_PERIOD_SCHEDULE[],2,TRUE),
       VLOOKUP(Attendance!$G513,REGULAR_WEEK_SCHEDULE[[Friday]:[Period]],2,TRUE))))))))))</f>
        <v/>
      </c>
      <c r="J513" s="41" t="str">
        <f t="shared" ca="1" si="26"/>
        <v/>
      </c>
      <c r="K513" s="41" t="str">
        <f>IF($A513 &lt;&gt; "",VLOOKUP($A513,'Student reference sheet'!$A$2:$V$2329, 7,FALSE), "")</f>
        <v/>
      </c>
      <c r="L513" s="30" t="str">
        <f>IF($A513 ="", "", VLOOKUP($A513, 'Student reference sheet'!$A$2:$Z$2603,23,FALSE))</f>
        <v/>
      </c>
      <c r="M513" s="30" t="str">
        <f>IF($A513 ="", "", VLOOKUP($A513, 'Student reference sheet'!$A$2:$Z$2603,24,FALSE))</f>
        <v/>
      </c>
      <c r="N513" s="30" t="str">
        <f>IF($A513 ="", "", VLOOKUP($A513, 'Student reference sheet'!$A$2:$Z$2603,26,FALSE))</f>
        <v/>
      </c>
      <c r="O513" s="30" t="str">
        <f>IF($A513 ="", "", VLOOKUP($A513, 'Student reference sheet'!$A$2:$Z$2603,25,FALSE))</f>
        <v/>
      </c>
      <c r="P513" s="39" t="str">
        <f>IF($A513 = "", "", IF(OR(VLOOKUP($A513,'Student reference sheet'!$A$2:$V$2400,8,FALSE) = "R",  VLOOKUP($A513,'Student reference sheet'!$A$2:$V$2400,8,FALSE) = "L"), "X", ""))</f>
        <v/>
      </c>
      <c r="Q513" s="39" t="str">
        <f>IF($A513 ="", "", VLOOKUP($A513, 'Student reference sheet'!$A$2:$V$2603,22,FALSE))</f>
        <v/>
      </c>
      <c r="R513" s="39" t="str">
        <f>IF($A513 &lt;&gt; "",VLOOKUP($A513,'Student reference sheet'!$A$2:$V$2329, 5,FALSE), "")</f>
        <v/>
      </c>
      <c r="S513" s="39" t="str">
        <f>IF($A513 &lt;&gt; "",VLOOKUP($A513,'Student reference sheet'!$A$2:$V$2329, 6,FALSE), "")</f>
        <v/>
      </c>
      <c r="T513" s="30" t="str">
        <f>IF($A513 = "","",
IF(VLOOKUP($A513,'Student reference sheet'!$A$2:$V$2329, 10,FALSE) = "Y", "Hispanic",
IF(VLOOKUP($A513,'Student reference sheet'!$A$2:$V$2329,11,FALSE) &lt;&gt; "",
IF(VLOOKUP($A513,'Student reference sheet'!$A$2:$V$2329,11,FALSE) = "UNK", "Unknown", VLOOKUP(VALUE(VLOOKUP($A513,'Student reference sheet'!$A$2:$V$2329,11,FALSE)),'Ethnicity Reference'!$A$2:$B$22,2,FALSE)),
IF(VLOOKUP($A513,'Student reference sheet'!$A$2:$V$2329,9,FALSE) &lt;&gt; "", VLOOKUP(VALUE(VLOOKUP($A513,'Student reference sheet'!$A$2:$V$2329,9,FALSE)),'Ethnicity Reference'!$A$2:$B$22,2,FALSE),"Unknown"))))</f>
        <v/>
      </c>
      <c r="U513" s="35"/>
    </row>
    <row r="514" spans="1:21" ht="15.75">
      <c r="A514" s="47"/>
      <c r="B514" s="33"/>
      <c r="C514" s="39" t="str">
        <f>IF($A514 &lt;&gt; "",VLOOKUP($A514,'Student reference sheet'!$A$2:$V$2329, 3,FALSE), "")</f>
        <v/>
      </c>
      <c r="D514" s="39" t="str">
        <f>IF($A514 &lt;&gt; "",VLOOKUP($A514,'Student reference sheet'!$A$2:$V$2329, 2,FALSE), "")</f>
        <v/>
      </c>
      <c r="E514" s="35"/>
      <c r="F514" s="34"/>
      <c r="G514" s="40" t="str">
        <f t="shared" ca="1" si="24"/>
        <v/>
      </c>
      <c r="H514" s="40" t="str">
        <f t="shared" ca="1" si="25"/>
        <v/>
      </c>
      <c r="I514" s="36" t="str">
        <f>IF($A514 = "", "",
IF(COUNTIF(MINIMUM_DAY_DATES[], Attendance!J514) &gt; 0, VLOOKUP(Attendance!$G514,MINIMUM_DAY_PERIOD_SCHEDULE[], 2,TRUE),
IF(COUNTIF(RALLY_DATES[], Attendance!J514) &gt; 0, VLOOKUP(Attendance!$G514,RALLY_PERIOD_SCHEDULE[], 2,TRUE),
IF(WEEKDAY(Attendance!$J514) = 2,
       IF(COUNTIF(FINALS_WEEK_MONDAY_DATE[],Attendance!$J514) &gt; 0, VLOOKUP(Attendance!$G514,FINALS_WEEK_MONDAY_PERIOD_SCHEDULE[],2,TRUE),
       VLOOKUP(Attendance!$G514,REGULAR_WEEK_SCHEDULE[],6,TRUE)),
IF(WEEKDAY($J514) = 3,
       IF(COUNTIF(FINALS_WEEK_TUESDAY_DATE[],Attendance!$J514) &gt; 0, VLOOKUP(Attendance!$G514,FINALS_WEEK_TUESDAY_PERIOD_SCHEDULE[],2,TRUE),
       VLOOKUP(Attendance!$G514,REGULAR_WEEK_SCHEDULE[[Tuesday]:[Period]],5,TRUE)),
IF(WEEKDAY(Attendance!$J514) = 4,
        IF(COUNTIF(BLOCK_WEDNESDAY_DATES[],Attendance!$J514) &gt; 0, VLOOKUP(Attendance!$G514,BLOCK_WEDNESDAY_PERIOD_SCHEDULE[],2,TRUE),
        IF(COUNTIF(FINALS_WEEK_WEDNESDAY_DATE[],Attendance!$J514) &gt; 0, VLOOKUP(Attendance!$G514,FINALS_WEEK_WEDNESDAY_PERIOD_SCHEDULE[],2,TRUE),
       VLOOKUP(Attendance!$G514,REGULAR_WEEK_SCHEDULE[[Wednesday]:[Period]],4,TRUE))),
IF(WEEKDAY($J514) = 5,
       IF(COUNTIF(BLOCK_THURSDAY_DATES[],Attendance!$J514) &gt; 0, VLOOKUP(Attendance!$G514,BLOCK_THURSDAY_PERIOD_SCHEDULE[],2,TRUE),
       IF(COUNTIF(FINALS_WEEK_THURSDAY_DATE[],Attendance!$J514) &gt; 0, VLOOKUP(Attendance!$G514,FINALS_WEEK_THURSDAY_PERIOD_SCHEDULE[],2,TRUE),
       VLOOKUP(Attendance!$G514,REGULAR_WEEK_SCHEDULE[[Thursday]:[Period]],3,TRUE))),
IF(WEEKDAY(Attendance!$J514) = 6,
       IF(COUNTIF(FINALS_WEEK_FRIDAY_DATE[],Attendance!$J514) &gt; 0, VLOOKUP(Attendance!$G514,FINALS_WEEK_FRIDAY_PERIOD_SCHEDULE[],2,TRUE),
       VLOOKUP(Attendance!$G514,REGULAR_WEEK_SCHEDULE[[Friday]:[Period]],2,TRUE))))))))))</f>
        <v/>
      </c>
      <c r="J514" s="41" t="str">
        <f t="shared" ca="1" si="26"/>
        <v/>
      </c>
      <c r="K514" s="41" t="str">
        <f>IF($A514 &lt;&gt; "",VLOOKUP($A514,'Student reference sheet'!$A$2:$V$2329, 7,FALSE), "")</f>
        <v/>
      </c>
      <c r="L514" s="30" t="str">
        <f>IF($A514 ="", "", VLOOKUP($A514, 'Student reference sheet'!$A$2:$Z$2603,23,FALSE))</f>
        <v/>
      </c>
      <c r="M514" s="30" t="str">
        <f>IF($A514 ="", "", VLOOKUP($A514, 'Student reference sheet'!$A$2:$Z$2603,24,FALSE))</f>
        <v/>
      </c>
      <c r="N514" s="30" t="str">
        <f>IF($A514 ="", "", VLOOKUP($A514, 'Student reference sheet'!$A$2:$Z$2603,26,FALSE))</f>
        <v/>
      </c>
      <c r="O514" s="30" t="str">
        <f>IF($A514 ="", "", VLOOKUP($A514, 'Student reference sheet'!$A$2:$Z$2603,25,FALSE))</f>
        <v/>
      </c>
      <c r="P514" s="39" t="str">
        <f>IF($A514 = "", "", IF(OR(VLOOKUP($A514,'Student reference sheet'!$A$2:$V$2400,8,FALSE) = "R",  VLOOKUP($A514,'Student reference sheet'!$A$2:$V$2400,8,FALSE) = "L"), "X", ""))</f>
        <v/>
      </c>
      <c r="Q514" s="39" t="str">
        <f>IF($A514 ="", "", VLOOKUP($A514, 'Student reference sheet'!$A$2:$V$2603,22,FALSE))</f>
        <v/>
      </c>
      <c r="R514" s="39" t="str">
        <f>IF($A514 &lt;&gt; "",VLOOKUP($A514,'Student reference sheet'!$A$2:$V$2329, 5,FALSE), "")</f>
        <v/>
      </c>
      <c r="S514" s="39" t="str">
        <f>IF($A514 &lt;&gt; "",VLOOKUP($A514,'Student reference sheet'!$A$2:$V$2329, 6,FALSE), "")</f>
        <v/>
      </c>
      <c r="T514" s="30" t="str">
        <f>IF($A514 = "","",
IF(VLOOKUP($A514,'Student reference sheet'!$A$2:$V$2329, 10,FALSE) = "Y", "Hispanic",
IF(VLOOKUP($A514,'Student reference sheet'!$A$2:$V$2329,11,FALSE) &lt;&gt; "",
IF(VLOOKUP($A514,'Student reference sheet'!$A$2:$V$2329,11,FALSE) = "UNK", "Unknown", VLOOKUP(VALUE(VLOOKUP($A514,'Student reference sheet'!$A$2:$V$2329,11,FALSE)),'Ethnicity Reference'!$A$2:$B$22,2,FALSE)),
IF(VLOOKUP($A514,'Student reference sheet'!$A$2:$V$2329,9,FALSE) &lt;&gt; "", VLOOKUP(VALUE(VLOOKUP($A514,'Student reference sheet'!$A$2:$V$2329,9,FALSE)),'Ethnicity Reference'!$A$2:$B$22,2,FALSE),"Unknown"))))</f>
        <v/>
      </c>
      <c r="U514" s="35"/>
    </row>
    <row r="515" spans="1:21" ht="15.75">
      <c r="A515" s="47"/>
      <c r="B515" s="33"/>
      <c r="C515" s="39" t="str">
        <f>IF($A515 &lt;&gt; "",VLOOKUP($A515,'Student reference sheet'!$A$2:$V$2329, 3,FALSE), "")</f>
        <v/>
      </c>
      <c r="D515" s="39" t="str">
        <f>IF($A515 &lt;&gt; "",VLOOKUP($A515,'Student reference sheet'!$A$2:$V$2329, 2,FALSE), "")</f>
        <v/>
      </c>
      <c r="E515" s="35"/>
      <c r="F515" s="34"/>
      <c r="G515" s="40" t="str">
        <f t="shared" ca="1" si="24"/>
        <v/>
      </c>
      <c r="H515" s="40" t="str">
        <f t="shared" ca="1" si="25"/>
        <v/>
      </c>
      <c r="I515" s="36" t="str">
        <f>IF($A515 = "", "",
IF(COUNTIF(MINIMUM_DAY_DATES[], Attendance!J515) &gt; 0, VLOOKUP(Attendance!$G515,MINIMUM_DAY_PERIOD_SCHEDULE[], 2,TRUE),
IF(COUNTIF(RALLY_DATES[], Attendance!J515) &gt; 0, VLOOKUP(Attendance!$G515,RALLY_PERIOD_SCHEDULE[], 2,TRUE),
IF(WEEKDAY(Attendance!$J515) = 2,
       IF(COUNTIF(FINALS_WEEK_MONDAY_DATE[],Attendance!$J515) &gt; 0, VLOOKUP(Attendance!$G515,FINALS_WEEK_MONDAY_PERIOD_SCHEDULE[],2,TRUE),
       VLOOKUP(Attendance!$G515,REGULAR_WEEK_SCHEDULE[],6,TRUE)),
IF(WEEKDAY($J515) = 3,
       IF(COUNTIF(FINALS_WEEK_TUESDAY_DATE[],Attendance!$J515) &gt; 0, VLOOKUP(Attendance!$G515,FINALS_WEEK_TUESDAY_PERIOD_SCHEDULE[],2,TRUE),
       VLOOKUP(Attendance!$G515,REGULAR_WEEK_SCHEDULE[[Tuesday]:[Period]],5,TRUE)),
IF(WEEKDAY(Attendance!$J515) = 4,
        IF(COUNTIF(BLOCK_WEDNESDAY_DATES[],Attendance!$J515) &gt; 0, VLOOKUP(Attendance!$G515,BLOCK_WEDNESDAY_PERIOD_SCHEDULE[],2,TRUE),
        IF(COUNTIF(FINALS_WEEK_WEDNESDAY_DATE[],Attendance!$J515) &gt; 0, VLOOKUP(Attendance!$G515,FINALS_WEEK_WEDNESDAY_PERIOD_SCHEDULE[],2,TRUE),
       VLOOKUP(Attendance!$G515,REGULAR_WEEK_SCHEDULE[[Wednesday]:[Period]],4,TRUE))),
IF(WEEKDAY($J515) = 5,
       IF(COUNTIF(BLOCK_THURSDAY_DATES[],Attendance!$J515) &gt; 0, VLOOKUP(Attendance!$G515,BLOCK_THURSDAY_PERIOD_SCHEDULE[],2,TRUE),
       IF(COUNTIF(FINALS_WEEK_THURSDAY_DATE[],Attendance!$J515) &gt; 0, VLOOKUP(Attendance!$G515,FINALS_WEEK_THURSDAY_PERIOD_SCHEDULE[],2,TRUE),
       VLOOKUP(Attendance!$G515,REGULAR_WEEK_SCHEDULE[[Thursday]:[Period]],3,TRUE))),
IF(WEEKDAY(Attendance!$J515) = 6,
       IF(COUNTIF(FINALS_WEEK_FRIDAY_DATE[],Attendance!$J515) &gt; 0, VLOOKUP(Attendance!$G515,FINALS_WEEK_FRIDAY_PERIOD_SCHEDULE[],2,TRUE),
       VLOOKUP(Attendance!$G515,REGULAR_WEEK_SCHEDULE[[Friday]:[Period]],2,TRUE))))))))))</f>
        <v/>
      </c>
      <c r="J515" s="41" t="str">
        <f t="shared" ca="1" si="26"/>
        <v/>
      </c>
      <c r="K515" s="41" t="str">
        <f>IF($A515 &lt;&gt; "",VLOOKUP($A515,'Student reference sheet'!$A$2:$V$2329, 7,FALSE), "")</f>
        <v/>
      </c>
      <c r="L515" s="30" t="str">
        <f>IF($A515 ="", "", VLOOKUP($A515, 'Student reference sheet'!$A$2:$Z$2603,23,FALSE))</f>
        <v/>
      </c>
      <c r="M515" s="30" t="str">
        <f>IF($A515 ="", "", VLOOKUP($A515, 'Student reference sheet'!$A$2:$Z$2603,24,FALSE))</f>
        <v/>
      </c>
      <c r="N515" s="30" t="str">
        <f>IF($A515 ="", "", VLOOKUP($A515, 'Student reference sheet'!$A$2:$Z$2603,26,FALSE))</f>
        <v/>
      </c>
      <c r="O515" s="30" t="str">
        <f>IF($A515 ="", "", VLOOKUP($A515, 'Student reference sheet'!$A$2:$Z$2603,25,FALSE))</f>
        <v/>
      </c>
      <c r="P515" s="39" t="str">
        <f>IF($A515 = "", "", IF(OR(VLOOKUP($A515,'Student reference sheet'!$A$2:$V$2400,8,FALSE) = "R",  VLOOKUP($A515,'Student reference sheet'!$A$2:$V$2400,8,FALSE) = "L"), "X", ""))</f>
        <v/>
      </c>
      <c r="Q515" s="39" t="str">
        <f>IF($A515 ="", "", VLOOKUP($A515, 'Student reference sheet'!$A$2:$V$2603,22,FALSE))</f>
        <v/>
      </c>
      <c r="R515" s="39" t="str">
        <f>IF($A515 &lt;&gt; "",VLOOKUP($A515,'Student reference sheet'!$A$2:$V$2329, 5,FALSE), "")</f>
        <v/>
      </c>
      <c r="S515" s="39" t="str">
        <f>IF($A515 &lt;&gt; "",VLOOKUP($A515,'Student reference sheet'!$A$2:$V$2329, 6,FALSE), "")</f>
        <v/>
      </c>
      <c r="T515" s="30" t="str">
        <f>IF($A515 = "","",
IF(VLOOKUP($A515,'Student reference sheet'!$A$2:$V$2329, 10,FALSE) = "Y", "Hispanic",
IF(VLOOKUP($A515,'Student reference sheet'!$A$2:$V$2329,11,FALSE) &lt;&gt; "",
IF(VLOOKUP($A515,'Student reference sheet'!$A$2:$V$2329,11,FALSE) = "UNK", "Unknown", VLOOKUP(VALUE(VLOOKUP($A515,'Student reference sheet'!$A$2:$V$2329,11,FALSE)),'Ethnicity Reference'!$A$2:$B$22,2,FALSE)),
IF(VLOOKUP($A515,'Student reference sheet'!$A$2:$V$2329,9,FALSE) &lt;&gt; "", VLOOKUP(VALUE(VLOOKUP($A515,'Student reference sheet'!$A$2:$V$2329,9,FALSE)),'Ethnicity Reference'!$A$2:$B$22,2,FALSE),"Unknown"))))</f>
        <v/>
      </c>
      <c r="U515" s="35"/>
    </row>
    <row r="516" spans="1:21" ht="15.75">
      <c r="A516" s="47"/>
      <c r="B516" s="33"/>
      <c r="C516" s="39" t="str">
        <f>IF($A516 &lt;&gt; "",VLOOKUP($A516,'Student reference sheet'!$A$2:$V$2329, 3,FALSE), "")</f>
        <v/>
      </c>
      <c r="D516" s="39" t="str">
        <f>IF($A516 &lt;&gt; "",VLOOKUP($A516,'Student reference sheet'!$A$2:$V$2329, 2,FALSE), "")</f>
        <v/>
      </c>
      <c r="E516" s="35"/>
      <c r="F516" s="34"/>
      <c r="G516" s="40" t="str">
        <f t="shared" ca="1" si="24"/>
        <v/>
      </c>
      <c r="H516" s="40" t="str">
        <f t="shared" ca="1" si="25"/>
        <v/>
      </c>
      <c r="I516" s="36" t="str">
        <f>IF($A516 = "", "",
IF(COUNTIF(MINIMUM_DAY_DATES[], Attendance!J516) &gt; 0, VLOOKUP(Attendance!$G516,MINIMUM_DAY_PERIOD_SCHEDULE[], 2,TRUE),
IF(COUNTIF(RALLY_DATES[], Attendance!J516) &gt; 0, VLOOKUP(Attendance!$G516,RALLY_PERIOD_SCHEDULE[], 2,TRUE),
IF(WEEKDAY(Attendance!$J516) = 2,
       IF(COUNTIF(FINALS_WEEK_MONDAY_DATE[],Attendance!$J516) &gt; 0, VLOOKUP(Attendance!$G516,FINALS_WEEK_MONDAY_PERIOD_SCHEDULE[],2,TRUE),
       VLOOKUP(Attendance!$G516,REGULAR_WEEK_SCHEDULE[],6,TRUE)),
IF(WEEKDAY($J516) = 3,
       IF(COUNTIF(FINALS_WEEK_TUESDAY_DATE[],Attendance!$J516) &gt; 0, VLOOKUP(Attendance!$G516,FINALS_WEEK_TUESDAY_PERIOD_SCHEDULE[],2,TRUE),
       VLOOKUP(Attendance!$G516,REGULAR_WEEK_SCHEDULE[[Tuesday]:[Period]],5,TRUE)),
IF(WEEKDAY(Attendance!$J516) = 4,
        IF(COUNTIF(BLOCK_WEDNESDAY_DATES[],Attendance!$J516) &gt; 0, VLOOKUP(Attendance!$G516,BLOCK_WEDNESDAY_PERIOD_SCHEDULE[],2,TRUE),
        IF(COUNTIF(FINALS_WEEK_WEDNESDAY_DATE[],Attendance!$J516) &gt; 0, VLOOKUP(Attendance!$G516,FINALS_WEEK_WEDNESDAY_PERIOD_SCHEDULE[],2,TRUE),
       VLOOKUP(Attendance!$G516,REGULAR_WEEK_SCHEDULE[[Wednesday]:[Period]],4,TRUE))),
IF(WEEKDAY($J516) = 5,
       IF(COUNTIF(BLOCK_THURSDAY_DATES[],Attendance!$J516) &gt; 0, VLOOKUP(Attendance!$G516,BLOCK_THURSDAY_PERIOD_SCHEDULE[],2,TRUE),
       IF(COUNTIF(FINALS_WEEK_THURSDAY_DATE[],Attendance!$J516) &gt; 0, VLOOKUP(Attendance!$G516,FINALS_WEEK_THURSDAY_PERIOD_SCHEDULE[],2,TRUE),
       VLOOKUP(Attendance!$G516,REGULAR_WEEK_SCHEDULE[[Thursday]:[Period]],3,TRUE))),
IF(WEEKDAY(Attendance!$J516) = 6,
       IF(COUNTIF(FINALS_WEEK_FRIDAY_DATE[],Attendance!$J516) &gt; 0, VLOOKUP(Attendance!$G516,FINALS_WEEK_FRIDAY_PERIOD_SCHEDULE[],2,TRUE),
       VLOOKUP(Attendance!$G516,REGULAR_WEEK_SCHEDULE[[Friday]:[Period]],2,TRUE))))))))))</f>
        <v/>
      </c>
      <c r="J516" s="41" t="str">
        <f t="shared" ca="1" si="26"/>
        <v/>
      </c>
      <c r="K516" s="41" t="str">
        <f>IF($A516 &lt;&gt; "",VLOOKUP($A516,'Student reference sheet'!$A$2:$V$2329, 7,FALSE), "")</f>
        <v/>
      </c>
      <c r="L516" s="30" t="str">
        <f>IF($A516 ="", "", VLOOKUP($A516, 'Student reference sheet'!$A$2:$Z$2603,23,FALSE))</f>
        <v/>
      </c>
      <c r="M516" s="30" t="str">
        <f>IF($A516 ="", "", VLOOKUP($A516, 'Student reference sheet'!$A$2:$Z$2603,24,FALSE))</f>
        <v/>
      </c>
      <c r="N516" s="30" t="str">
        <f>IF($A516 ="", "", VLOOKUP($A516, 'Student reference sheet'!$A$2:$Z$2603,26,FALSE))</f>
        <v/>
      </c>
      <c r="O516" s="30" t="str">
        <f>IF($A516 ="", "", VLOOKUP($A516, 'Student reference sheet'!$A$2:$Z$2603,25,FALSE))</f>
        <v/>
      </c>
      <c r="P516" s="39" t="str">
        <f>IF($A516 = "", "", IF(OR(VLOOKUP($A516,'Student reference sheet'!$A$2:$V$2400,8,FALSE) = "R",  VLOOKUP($A516,'Student reference sheet'!$A$2:$V$2400,8,FALSE) = "L"), "X", ""))</f>
        <v/>
      </c>
      <c r="Q516" s="39" t="str">
        <f>IF($A516 ="", "", VLOOKUP($A516, 'Student reference sheet'!$A$2:$V$2603,22,FALSE))</f>
        <v/>
      </c>
      <c r="R516" s="39" t="str">
        <f>IF($A516 &lt;&gt; "",VLOOKUP($A516,'Student reference sheet'!$A$2:$V$2329, 5,FALSE), "")</f>
        <v/>
      </c>
      <c r="S516" s="39" t="str">
        <f>IF($A516 &lt;&gt; "",VLOOKUP($A516,'Student reference sheet'!$A$2:$V$2329, 6,FALSE), "")</f>
        <v/>
      </c>
      <c r="T516" s="30" t="str">
        <f>IF($A516 = "","",
IF(VLOOKUP($A516,'Student reference sheet'!$A$2:$V$2329, 10,FALSE) = "Y", "Hispanic",
IF(VLOOKUP($A516,'Student reference sheet'!$A$2:$V$2329,11,FALSE) &lt;&gt; "",
IF(VLOOKUP($A516,'Student reference sheet'!$A$2:$V$2329,11,FALSE) = "UNK", "Unknown", VLOOKUP(VALUE(VLOOKUP($A516,'Student reference sheet'!$A$2:$V$2329,11,FALSE)),'Ethnicity Reference'!$A$2:$B$22,2,FALSE)),
IF(VLOOKUP($A516,'Student reference sheet'!$A$2:$V$2329,9,FALSE) &lt;&gt; "", VLOOKUP(VALUE(VLOOKUP($A516,'Student reference sheet'!$A$2:$V$2329,9,FALSE)),'Ethnicity Reference'!$A$2:$B$22,2,FALSE),"Unknown"))))</f>
        <v/>
      </c>
      <c r="U516" s="35"/>
    </row>
    <row r="517" spans="1:21" ht="15.75">
      <c r="A517" s="47"/>
      <c r="B517" s="33"/>
      <c r="C517" s="39" t="str">
        <f>IF($A517 &lt;&gt; "",VLOOKUP($A517,'Student reference sheet'!$A$2:$V$2329, 3,FALSE), "")</f>
        <v/>
      </c>
      <c r="D517" s="39" t="str">
        <f>IF($A517 &lt;&gt; "",VLOOKUP($A517,'Student reference sheet'!$A$2:$V$2329, 2,FALSE), "")</f>
        <v/>
      </c>
      <c r="E517" s="35"/>
      <c r="F517" s="34"/>
      <c r="G517" s="40" t="str">
        <f t="shared" ca="1" si="24"/>
        <v/>
      </c>
      <c r="H517" s="40" t="str">
        <f t="shared" ca="1" si="25"/>
        <v/>
      </c>
      <c r="I517" s="36" t="str">
        <f>IF($A517 = "", "",
IF(COUNTIF(MINIMUM_DAY_DATES[], Attendance!J517) &gt; 0, VLOOKUP(Attendance!$G517,MINIMUM_DAY_PERIOD_SCHEDULE[], 2,TRUE),
IF(COUNTIF(RALLY_DATES[], Attendance!J517) &gt; 0, VLOOKUP(Attendance!$G517,RALLY_PERIOD_SCHEDULE[], 2,TRUE),
IF(WEEKDAY(Attendance!$J517) = 2,
       IF(COUNTIF(FINALS_WEEK_MONDAY_DATE[],Attendance!$J517) &gt; 0, VLOOKUP(Attendance!$G517,FINALS_WEEK_MONDAY_PERIOD_SCHEDULE[],2,TRUE),
       VLOOKUP(Attendance!$G517,REGULAR_WEEK_SCHEDULE[],6,TRUE)),
IF(WEEKDAY($J517) = 3,
       IF(COUNTIF(FINALS_WEEK_TUESDAY_DATE[],Attendance!$J517) &gt; 0, VLOOKUP(Attendance!$G517,FINALS_WEEK_TUESDAY_PERIOD_SCHEDULE[],2,TRUE),
       VLOOKUP(Attendance!$G517,REGULAR_WEEK_SCHEDULE[[Tuesday]:[Period]],5,TRUE)),
IF(WEEKDAY(Attendance!$J517) = 4,
        IF(COUNTIF(BLOCK_WEDNESDAY_DATES[],Attendance!$J517) &gt; 0, VLOOKUP(Attendance!$G517,BLOCK_WEDNESDAY_PERIOD_SCHEDULE[],2,TRUE),
        IF(COUNTIF(FINALS_WEEK_WEDNESDAY_DATE[],Attendance!$J517) &gt; 0, VLOOKUP(Attendance!$G517,FINALS_WEEK_WEDNESDAY_PERIOD_SCHEDULE[],2,TRUE),
       VLOOKUP(Attendance!$G517,REGULAR_WEEK_SCHEDULE[[Wednesday]:[Period]],4,TRUE))),
IF(WEEKDAY($J517) = 5,
       IF(COUNTIF(BLOCK_THURSDAY_DATES[],Attendance!$J517) &gt; 0, VLOOKUP(Attendance!$G517,BLOCK_THURSDAY_PERIOD_SCHEDULE[],2,TRUE),
       IF(COUNTIF(FINALS_WEEK_THURSDAY_DATE[],Attendance!$J517) &gt; 0, VLOOKUP(Attendance!$G517,FINALS_WEEK_THURSDAY_PERIOD_SCHEDULE[],2,TRUE),
       VLOOKUP(Attendance!$G517,REGULAR_WEEK_SCHEDULE[[Thursday]:[Period]],3,TRUE))),
IF(WEEKDAY(Attendance!$J517) = 6,
       IF(COUNTIF(FINALS_WEEK_FRIDAY_DATE[],Attendance!$J517) &gt; 0, VLOOKUP(Attendance!$G517,FINALS_WEEK_FRIDAY_PERIOD_SCHEDULE[],2,TRUE),
       VLOOKUP(Attendance!$G517,REGULAR_WEEK_SCHEDULE[[Friday]:[Period]],2,TRUE))))))))))</f>
        <v/>
      </c>
      <c r="J517" s="41" t="str">
        <f t="shared" ca="1" si="26"/>
        <v/>
      </c>
      <c r="K517" s="41" t="str">
        <f>IF($A517 &lt;&gt; "",VLOOKUP($A517,'Student reference sheet'!$A$2:$V$2329, 7,FALSE), "")</f>
        <v/>
      </c>
      <c r="L517" s="30" t="str">
        <f>IF($A517 ="", "", VLOOKUP($A517, 'Student reference sheet'!$A$2:$Z$2603,23,FALSE))</f>
        <v/>
      </c>
      <c r="M517" s="30" t="str">
        <f>IF($A517 ="", "", VLOOKUP($A517, 'Student reference sheet'!$A$2:$Z$2603,24,FALSE))</f>
        <v/>
      </c>
      <c r="N517" s="30" t="str">
        <f>IF($A517 ="", "", VLOOKUP($A517, 'Student reference sheet'!$A$2:$Z$2603,26,FALSE))</f>
        <v/>
      </c>
      <c r="O517" s="30" t="str">
        <f>IF($A517 ="", "", VLOOKUP($A517, 'Student reference sheet'!$A$2:$Z$2603,25,FALSE))</f>
        <v/>
      </c>
      <c r="P517" s="39" t="str">
        <f>IF($A517 = "", "", IF(OR(VLOOKUP($A517,'Student reference sheet'!$A$2:$V$2400,8,FALSE) = "R",  VLOOKUP($A517,'Student reference sheet'!$A$2:$V$2400,8,FALSE) = "L"), "X", ""))</f>
        <v/>
      </c>
      <c r="Q517" s="39" t="str">
        <f>IF($A517 ="", "", VLOOKUP($A517, 'Student reference sheet'!$A$2:$V$2603,22,FALSE))</f>
        <v/>
      </c>
      <c r="R517" s="39" t="str">
        <f>IF($A517 &lt;&gt; "",VLOOKUP($A517,'Student reference sheet'!$A$2:$V$2329, 5,FALSE), "")</f>
        <v/>
      </c>
      <c r="S517" s="39" t="str">
        <f>IF($A517 &lt;&gt; "",VLOOKUP($A517,'Student reference sheet'!$A$2:$V$2329, 6,FALSE), "")</f>
        <v/>
      </c>
      <c r="T517" s="30" t="str">
        <f>IF($A517 = "","",
IF(VLOOKUP($A517,'Student reference sheet'!$A$2:$V$2329, 10,FALSE) = "Y", "Hispanic",
IF(VLOOKUP($A517,'Student reference sheet'!$A$2:$V$2329,11,FALSE) &lt;&gt; "",
IF(VLOOKUP($A517,'Student reference sheet'!$A$2:$V$2329,11,FALSE) = "UNK", "Unknown", VLOOKUP(VALUE(VLOOKUP($A517,'Student reference sheet'!$A$2:$V$2329,11,FALSE)),'Ethnicity Reference'!$A$2:$B$22,2,FALSE)),
IF(VLOOKUP($A517,'Student reference sheet'!$A$2:$V$2329,9,FALSE) &lt;&gt; "", VLOOKUP(VALUE(VLOOKUP($A517,'Student reference sheet'!$A$2:$V$2329,9,FALSE)),'Ethnicity Reference'!$A$2:$B$22,2,FALSE),"Unknown"))))</f>
        <v/>
      </c>
      <c r="U517" s="35"/>
    </row>
    <row r="518" spans="1:21" ht="15.75">
      <c r="A518" s="47"/>
      <c r="B518" s="33"/>
      <c r="C518" s="39" t="str">
        <f>IF($A518 &lt;&gt; "",VLOOKUP($A518,'Student reference sheet'!$A$2:$V$2329, 3,FALSE), "")</f>
        <v/>
      </c>
      <c r="D518" s="39" t="str">
        <f>IF($A518 &lt;&gt; "",VLOOKUP($A518,'Student reference sheet'!$A$2:$V$2329, 2,FALSE), "")</f>
        <v/>
      </c>
      <c r="E518" s="35"/>
      <c r="F518" s="34"/>
      <c r="G518" s="40" t="str">
        <f t="shared" ca="1" si="24"/>
        <v/>
      </c>
      <c r="H518" s="40" t="str">
        <f t="shared" ca="1" si="25"/>
        <v/>
      </c>
      <c r="I518" s="36" t="str">
        <f>IF($A518 = "", "",
IF(COUNTIF(MINIMUM_DAY_DATES[], Attendance!J518) &gt; 0, VLOOKUP(Attendance!$G518,MINIMUM_DAY_PERIOD_SCHEDULE[], 2,TRUE),
IF(COUNTIF(RALLY_DATES[], Attendance!J518) &gt; 0, VLOOKUP(Attendance!$G518,RALLY_PERIOD_SCHEDULE[], 2,TRUE),
IF(WEEKDAY(Attendance!$J518) = 2,
       IF(COUNTIF(FINALS_WEEK_MONDAY_DATE[],Attendance!$J518) &gt; 0, VLOOKUP(Attendance!$G518,FINALS_WEEK_MONDAY_PERIOD_SCHEDULE[],2,TRUE),
       VLOOKUP(Attendance!$G518,REGULAR_WEEK_SCHEDULE[],6,TRUE)),
IF(WEEKDAY($J518) = 3,
       IF(COUNTIF(FINALS_WEEK_TUESDAY_DATE[],Attendance!$J518) &gt; 0, VLOOKUP(Attendance!$G518,FINALS_WEEK_TUESDAY_PERIOD_SCHEDULE[],2,TRUE),
       VLOOKUP(Attendance!$G518,REGULAR_WEEK_SCHEDULE[[Tuesday]:[Period]],5,TRUE)),
IF(WEEKDAY(Attendance!$J518) = 4,
        IF(COUNTIF(BLOCK_WEDNESDAY_DATES[],Attendance!$J518) &gt; 0, VLOOKUP(Attendance!$G518,BLOCK_WEDNESDAY_PERIOD_SCHEDULE[],2,TRUE),
        IF(COUNTIF(FINALS_WEEK_WEDNESDAY_DATE[],Attendance!$J518) &gt; 0, VLOOKUP(Attendance!$G518,FINALS_WEEK_WEDNESDAY_PERIOD_SCHEDULE[],2,TRUE),
       VLOOKUP(Attendance!$G518,REGULAR_WEEK_SCHEDULE[[Wednesday]:[Period]],4,TRUE))),
IF(WEEKDAY($J518) = 5,
       IF(COUNTIF(BLOCK_THURSDAY_DATES[],Attendance!$J518) &gt; 0, VLOOKUP(Attendance!$G518,BLOCK_THURSDAY_PERIOD_SCHEDULE[],2,TRUE),
       IF(COUNTIF(FINALS_WEEK_THURSDAY_DATE[],Attendance!$J518) &gt; 0, VLOOKUP(Attendance!$G518,FINALS_WEEK_THURSDAY_PERIOD_SCHEDULE[],2,TRUE),
       VLOOKUP(Attendance!$G518,REGULAR_WEEK_SCHEDULE[[Thursday]:[Period]],3,TRUE))),
IF(WEEKDAY(Attendance!$J518) = 6,
       IF(COUNTIF(FINALS_WEEK_FRIDAY_DATE[],Attendance!$J518) &gt; 0, VLOOKUP(Attendance!$G518,FINALS_WEEK_FRIDAY_PERIOD_SCHEDULE[],2,TRUE),
       VLOOKUP(Attendance!$G518,REGULAR_WEEK_SCHEDULE[[Friday]:[Period]],2,TRUE))))))))))</f>
        <v/>
      </c>
      <c r="J518" s="41" t="str">
        <f t="shared" ca="1" si="26"/>
        <v/>
      </c>
      <c r="K518" s="41" t="str">
        <f>IF($A518 &lt;&gt; "",VLOOKUP($A518,'Student reference sheet'!$A$2:$V$2329, 7,FALSE), "")</f>
        <v/>
      </c>
      <c r="L518" s="30" t="str">
        <f>IF($A518 ="", "", VLOOKUP($A518, 'Student reference sheet'!$A$2:$Z$2603,23,FALSE))</f>
        <v/>
      </c>
      <c r="M518" s="30" t="str">
        <f>IF($A518 ="", "", VLOOKUP($A518, 'Student reference sheet'!$A$2:$Z$2603,24,FALSE))</f>
        <v/>
      </c>
      <c r="N518" s="30" t="str">
        <f>IF($A518 ="", "", VLOOKUP($A518, 'Student reference sheet'!$A$2:$Z$2603,26,FALSE))</f>
        <v/>
      </c>
      <c r="O518" s="30" t="str">
        <f>IF($A518 ="", "", VLOOKUP($A518, 'Student reference sheet'!$A$2:$Z$2603,25,FALSE))</f>
        <v/>
      </c>
      <c r="P518" s="39" t="str">
        <f>IF($A518 = "", "", IF(OR(VLOOKUP($A518,'Student reference sheet'!$A$2:$V$2400,8,FALSE) = "R",  VLOOKUP($A518,'Student reference sheet'!$A$2:$V$2400,8,FALSE) = "L"), "X", ""))</f>
        <v/>
      </c>
      <c r="Q518" s="39" t="str">
        <f>IF($A518 ="", "", VLOOKUP($A518, 'Student reference sheet'!$A$2:$V$2603,22,FALSE))</f>
        <v/>
      </c>
      <c r="R518" s="39" t="str">
        <f>IF($A518 &lt;&gt; "",VLOOKUP($A518,'Student reference sheet'!$A$2:$V$2329, 5,FALSE), "")</f>
        <v/>
      </c>
      <c r="S518" s="39" t="str">
        <f>IF($A518 &lt;&gt; "",VLOOKUP($A518,'Student reference sheet'!$A$2:$V$2329, 6,FALSE), "")</f>
        <v/>
      </c>
      <c r="T518" s="30" t="str">
        <f>IF($A518 = "","",
IF(VLOOKUP($A518,'Student reference sheet'!$A$2:$V$2329, 10,FALSE) = "Y", "Hispanic",
IF(VLOOKUP($A518,'Student reference sheet'!$A$2:$V$2329,11,FALSE) &lt;&gt; "",
IF(VLOOKUP($A518,'Student reference sheet'!$A$2:$V$2329,11,FALSE) = "UNK", "Unknown", VLOOKUP(VALUE(VLOOKUP($A518,'Student reference sheet'!$A$2:$V$2329,11,FALSE)),'Ethnicity Reference'!$A$2:$B$22,2,FALSE)),
IF(VLOOKUP($A518,'Student reference sheet'!$A$2:$V$2329,9,FALSE) &lt;&gt; "", VLOOKUP(VALUE(VLOOKUP($A518,'Student reference sheet'!$A$2:$V$2329,9,FALSE)),'Ethnicity Reference'!$A$2:$B$22,2,FALSE),"Unknown"))))</f>
        <v/>
      </c>
      <c r="U518" s="35"/>
    </row>
    <row r="519" spans="1:21" ht="15.75">
      <c r="A519" s="47"/>
      <c r="B519" s="33"/>
      <c r="C519" s="39" t="str">
        <f>IF($A519 &lt;&gt; "",VLOOKUP($A519,'Student reference sheet'!$A$2:$V$2329, 3,FALSE), "")</f>
        <v/>
      </c>
      <c r="D519" s="39" t="str">
        <f>IF($A519 &lt;&gt; "",VLOOKUP($A519,'Student reference sheet'!$A$2:$V$2329, 2,FALSE), "")</f>
        <v/>
      </c>
      <c r="E519" s="35"/>
      <c r="F519" s="34"/>
      <c r="G519" s="40" t="str">
        <f t="shared" ca="1" si="24"/>
        <v/>
      </c>
      <c r="H519" s="40" t="str">
        <f t="shared" ca="1" si="25"/>
        <v/>
      </c>
      <c r="I519" s="36" t="str">
        <f>IF($A519 = "", "",
IF(COUNTIF(MINIMUM_DAY_DATES[], Attendance!J519) &gt; 0, VLOOKUP(Attendance!$G519,MINIMUM_DAY_PERIOD_SCHEDULE[], 2,TRUE),
IF(COUNTIF(RALLY_DATES[], Attendance!J519) &gt; 0, VLOOKUP(Attendance!$G519,RALLY_PERIOD_SCHEDULE[], 2,TRUE),
IF(WEEKDAY(Attendance!$J519) = 2,
       IF(COUNTIF(FINALS_WEEK_MONDAY_DATE[],Attendance!$J519) &gt; 0, VLOOKUP(Attendance!$G519,FINALS_WEEK_MONDAY_PERIOD_SCHEDULE[],2,TRUE),
       VLOOKUP(Attendance!$G519,REGULAR_WEEK_SCHEDULE[],6,TRUE)),
IF(WEEKDAY($J519) = 3,
       IF(COUNTIF(FINALS_WEEK_TUESDAY_DATE[],Attendance!$J519) &gt; 0, VLOOKUP(Attendance!$G519,FINALS_WEEK_TUESDAY_PERIOD_SCHEDULE[],2,TRUE),
       VLOOKUP(Attendance!$G519,REGULAR_WEEK_SCHEDULE[[Tuesday]:[Period]],5,TRUE)),
IF(WEEKDAY(Attendance!$J519) = 4,
        IF(COUNTIF(BLOCK_WEDNESDAY_DATES[],Attendance!$J519) &gt; 0, VLOOKUP(Attendance!$G519,BLOCK_WEDNESDAY_PERIOD_SCHEDULE[],2,TRUE),
        IF(COUNTIF(FINALS_WEEK_WEDNESDAY_DATE[],Attendance!$J519) &gt; 0, VLOOKUP(Attendance!$G519,FINALS_WEEK_WEDNESDAY_PERIOD_SCHEDULE[],2,TRUE),
       VLOOKUP(Attendance!$G519,REGULAR_WEEK_SCHEDULE[[Wednesday]:[Period]],4,TRUE))),
IF(WEEKDAY($J519) = 5,
       IF(COUNTIF(BLOCK_THURSDAY_DATES[],Attendance!$J519) &gt; 0, VLOOKUP(Attendance!$G519,BLOCK_THURSDAY_PERIOD_SCHEDULE[],2,TRUE),
       IF(COUNTIF(FINALS_WEEK_THURSDAY_DATE[],Attendance!$J519) &gt; 0, VLOOKUP(Attendance!$G519,FINALS_WEEK_THURSDAY_PERIOD_SCHEDULE[],2,TRUE),
       VLOOKUP(Attendance!$G519,REGULAR_WEEK_SCHEDULE[[Thursday]:[Period]],3,TRUE))),
IF(WEEKDAY(Attendance!$J519) = 6,
       IF(COUNTIF(FINALS_WEEK_FRIDAY_DATE[],Attendance!$J519) &gt; 0, VLOOKUP(Attendance!$G519,FINALS_WEEK_FRIDAY_PERIOD_SCHEDULE[],2,TRUE),
       VLOOKUP(Attendance!$G519,REGULAR_WEEK_SCHEDULE[[Friday]:[Period]],2,TRUE))))))))))</f>
        <v/>
      </c>
      <c r="J519" s="41" t="str">
        <f t="shared" ca="1" si="26"/>
        <v/>
      </c>
      <c r="K519" s="41" t="str">
        <f>IF($A519 &lt;&gt; "",VLOOKUP($A519,'Student reference sheet'!$A$2:$V$2329, 7,FALSE), "")</f>
        <v/>
      </c>
      <c r="L519" s="30" t="str">
        <f>IF($A519 ="", "", VLOOKUP($A519, 'Student reference sheet'!$A$2:$Z$2603,23,FALSE))</f>
        <v/>
      </c>
      <c r="M519" s="30" t="str">
        <f>IF($A519 ="", "", VLOOKUP($A519, 'Student reference sheet'!$A$2:$Z$2603,24,FALSE))</f>
        <v/>
      </c>
      <c r="N519" s="30" t="str">
        <f>IF($A519 ="", "", VLOOKUP($A519, 'Student reference sheet'!$A$2:$Z$2603,26,FALSE))</f>
        <v/>
      </c>
      <c r="O519" s="30" t="str">
        <f>IF($A519 ="", "", VLOOKUP($A519, 'Student reference sheet'!$A$2:$Z$2603,25,FALSE))</f>
        <v/>
      </c>
      <c r="P519" s="39" t="str">
        <f>IF($A519 = "", "", IF(OR(VLOOKUP($A519,'Student reference sheet'!$A$2:$V$2400,8,FALSE) = "R",  VLOOKUP($A519,'Student reference sheet'!$A$2:$V$2400,8,FALSE) = "L"), "X", ""))</f>
        <v/>
      </c>
      <c r="Q519" s="39" t="str">
        <f>IF($A519 ="", "", VLOOKUP($A519, 'Student reference sheet'!$A$2:$V$2603,22,FALSE))</f>
        <v/>
      </c>
      <c r="R519" s="39" t="str">
        <f>IF($A519 &lt;&gt; "",VLOOKUP($A519,'Student reference sheet'!$A$2:$V$2329, 5,FALSE), "")</f>
        <v/>
      </c>
      <c r="S519" s="39" t="str">
        <f>IF($A519 &lt;&gt; "",VLOOKUP($A519,'Student reference sheet'!$A$2:$V$2329, 6,FALSE), "")</f>
        <v/>
      </c>
      <c r="T519" s="30" t="str">
        <f>IF($A519 = "","",
IF(VLOOKUP($A519,'Student reference sheet'!$A$2:$V$2329, 10,FALSE) = "Y", "Hispanic",
IF(VLOOKUP($A519,'Student reference sheet'!$A$2:$V$2329,11,FALSE) &lt;&gt; "",
IF(VLOOKUP($A519,'Student reference sheet'!$A$2:$V$2329,11,FALSE) = "UNK", "Unknown", VLOOKUP(VALUE(VLOOKUP($A519,'Student reference sheet'!$A$2:$V$2329,11,FALSE)),'Ethnicity Reference'!$A$2:$B$22,2,FALSE)),
IF(VLOOKUP($A519,'Student reference sheet'!$A$2:$V$2329,9,FALSE) &lt;&gt; "", VLOOKUP(VALUE(VLOOKUP($A519,'Student reference sheet'!$A$2:$V$2329,9,FALSE)),'Ethnicity Reference'!$A$2:$B$22,2,FALSE),"Unknown"))))</f>
        <v/>
      </c>
      <c r="U519" s="35"/>
    </row>
    <row r="520" spans="1:21" ht="15.75">
      <c r="A520" s="47"/>
      <c r="B520" s="33"/>
      <c r="C520" s="39" t="str">
        <f>IF($A520 &lt;&gt; "",VLOOKUP($A520,'Student reference sheet'!$A$2:$V$2329, 3,FALSE), "")</f>
        <v/>
      </c>
      <c r="D520" s="39" t="str">
        <f>IF($A520 &lt;&gt; "",VLOOKUP($A520,'Student reference sheet'!$A$2:$V$2329, 2,FALSE), "")</f>
        <v/>
      </c>
      <c r="E520" s="35"/>
      <c r="F520" s="34"/>
      <c r="G520" s="40" t="str">
        <f t="shared" ca="1" si="24"/>
        <v/>
      </c>
      <c r="H520" s="40" t="str">
        <f t="shared" ca="1" si="25"/>
        <v/>
      </c>
      <c r="I520" s="36" t="str">
        <f>IF($A520 = "", "",
IF(COUNTIF(MINIMUM_DAY_DATES[], Attendance!J520) &gt; 0, VLOOKUP(Attendance!$G520,MINIMUM_DAY_PERIOD_SCHEDULE[], 2,TRUE),
IF(COUNTIF(RALLY_DATES[], Attendance!J520) &gt; 0, VLOOKUP(Attendance!$G520,RALLY_PERIOD_SCHEDULE[], 2,TRUE),
IF(WEEKDAY(Attendance!$J520) = 2,
       IF(COUNTIF(FINALS_WEEK_MONDAY_DATE[],Attendance!$J520) &gt; 0, VLOOKUP(Attendance!$G520,FINALS_WEEK_MONDAY_PERIOD_SCHEDULE[],2,TRUE),
       VLOOKUP(Attendance!$G520,REGULAR_WEEK_SCHEDULE[],6,TRUE)),
IF(WEEKDAY($J520) = 3,
       IF(COUNTIF(FINALS_WEEK_TUESDAY_DATE[],Attendance!$J520) &gt; 0, VLOOKUP(Attendance!$G520,FINALS_WEEK_TUESDAY_PERIOD_SCHEDULE[],2,TRUE),
       VLOOKUP(Attendance!$G520,REGULAR_WEEK_SCHEDULE[[Tuesday]:[Period]],5,TRUE)),
IF(WEEKDAY(Attendance!$J520) = 4,
        IF(COUNTIF(BLOCK_WEDNESDAY_DATES[],Attendance!$J520) &gt; 0, VLOOKUP(Attendance!$G520,BLOCK_WEDNESDAY_PERIOD_SCHEDULE[],2,TRUE),
        IF(COUNTIF(FINALS_WEEK_WEDNESDAY_DATE[],Attendance!$J520) &gt; 0, VLOOKUP(Attendance!$G520,FINALS_WEEK_WEDNESDAY_PERIOD_SCHEDULE[],2,TRUE),
       VLOOKUP(Attendance!$G520,REGULAR_WEEK_SCHEDULE[[Wednesday]:[Period]],4,TRUE))),
IF(WEEKDAY($J520) = 5,
       IF(COUNTIF(BLOCK_THURSDAY_DATES[],Attendance!$J520) &gt; 0, VLOOKUP(Attendance!$G520,BLOCK_THURSDAY_PERIOD_SCHEDULE[],2,TRUE),
       IF(COUNTIF(FINALS_WEEK_THURSDAY_DATE[],Attendance!$J520) &gt; 0, VLOOKUP(Attendance!$G520,FINALS_WEEK_THURSDAY_PERIOD_SCHEDULE[],2,TRUE),
       VLOOKUP(Attendance!$G520,REGULAR_WEEK_SCHEDULE[[Thursday]:[Period]],3,TRUE))),
IF(WEEKDAY(Attendance!$J520) = 6,
       IF(COUNTIF(FINALS_WEEK_FRIDAY_DATE[],Attendance!$J520) &gt; 0, VLOOKUP(Attendance!$G520,FINALS_WEEK_FRIDAY_PERIOD_SCHEDULE[],2,TRUE),
       VLOOKUP(Attendance!$G520,REGULAR_WEEK_SCHEDULE[[Friday]:[Period]],2,TRUE))))))))))</f>
        <v/>
      </c>
      <c r="J520" s="41" t="str">
        <f t="shared" ca="1" si="26"/>
        <v/>
      </c>
      <c r="K520" s="41" t="str">
        <f>IF($A520 &lt;&gt; "",VLOOKUP($A520,'Student reference sheet'!$A$2:$V$2329, 7,FALSE), "")</f>
        <v/>
      </c>
      <c r="L520" s="30" t="str">
        <f>IF($A520 ="", "", VLOOKUP($A520, 'Student reference sheet'!$A$2:$Z$2603,23,FALSE))</f>
        <v/>
      </c>
      <c r="M520" s="30" t="str">
        <f>IF($A520 ="", "", VLOOKUP($A520, 'Student reference sheet'!$A$2:$Z$2603,24,FALSE))</f>
        <v/>
      </c>
      <c r="N520" s="30" t="str">
        <f>IF($A520 ="", "", VLOOKUP($A520, 'Student reference sheet'!$A$2:$Z$2603,26,FALSE))</f>
        <v/>
      </c>
      <c r="O520" s="30" t="str">
        <f>IF($A520 ="", "", VLOOKUP($A520, 'Student reference sheet'!$A$2:$Z$2603,25,FALSE))</f>
        <v/>
      </c>
      <c r="P520" s="39" t="str">
        <f>IF($A520 = "", "", IF(OR(VLOOKUP($A520,'Student reference sheet'!$A$2:$V$2400,8,FALSE) = "R",  VLOOKUP($A520,'Student reference sheet'!$A$2:$V$2400,8,FALSE) = "L"), "X", ""))</f>
        <v/>
      </c>
      <c r="Q520" s="39" t="str">
        <f>IF($A520 ="", "", VLOOKUP($A520, 'Student reference sheet'!$A$2:$V$2603,22,FALSE))</f>
        <v/>
      </c>
      <c r="R520" s="39" t="str">
        <f>IF($A520 &lt;&gt; "",VLOOKUP($A520,'Student reference sheet'!$A$2:$V$2329, 5,FALSE), "")</f>
        <v/>
      </c>
      <c r="S520" s="39" t="str">
        <f>IF($A520 &lt;&gt; "",VLOOKUP($A520,'Student reference sheet'!$A$2:$V$2329, 6,FALSE), "")</f>
        <v/>
      </c>
      <c r="T520" s="30" t="str">
        <f>IF($A520 = "","",
IF(VLOOKUP($A520,'Student reference sheet'!$A$2:$V$2329, 10,FALSE) = "Y", "Hispanic",
IF(VLOOKUP($A520,'Student reference sheet'!$A$2:$V$2329,11,FALSE) &lt;&gt; "",
IF(VLOOKUP($A520,'Student reference sheet'!$A$2:$V$2329,11,FALSE) = "UNK", "Unknown", VLOOKUP(VALUE(VLOOKUP($A520,'Student reference sheet'!$A$2:$V$2329,11,FALSE)),'Ethnicity Reference'!$A$2:$B$22,2,FALSE)),
IF(VLOOKUP($A520,'Student reference sheet'!$A$2:$V$2329,9,FALSE) &lt;&gt; "", VLOOKUP(VALUE(VLOOKUP($A520,'Student reference sheet'!$A$2:$V$2329,9,FALSE)),'Ethnicity Reference'!$A$2:$B$22,2,FALSE),"Unknown"))))</f>
        <v/>
      </c>
      <c r="U520" s="35"/>
    </row>
    <row r="521" spans="1:21" ht="15.75">
      <c r="A521" s="47"/>
      <c r="B521" s="33"/>
      <c r="C521" s="39" t="str">
        <f>IF($A521 &lt;&gt; "",VLOOKUP($A521,'Student reference sheet'!$A$2:$V$2329, 3,FALSE), "")</f>
        <v/>
      </c>
      <c r="D521" s="39" t="str">
        <f>IF($A521 &lt;&gt; "",VLOOKUP($A521,'Student reference sheet'!$A$2:$V$2329, 2,FALSE), "")</f>
        <v/>
      </c>
      <c r="E521" s="35"/>
      <c r="F521" s="34"/>
      <c r="G521" s="40" t="str">
        <f t="shared" ca="1" si="24"/>
        <v/>
      </c>
      <c r="H521" s="40" t="str">
        <f t="shared" ca="1" si="25"/>
        <v/>
      </c>
      <c r="I521" s="36" t="str">
        <f>IF($A521 = "", "",
IF(COUNTIF(MINIMUM_DAY_DATES[], Attendance!J521) &gt; 0, VLOOKUP(Attendance!$G521,MINIMUM_DAY_PERIOD_SCHEDULE[], 2,TRUE),
IF(COUNTIF(RALLY_DATES[], Attendance!J521) &gt; 0, VLOOKUP(Attendance!$G521,RALLY_PERIOD_SCHEDULE[], 2,TRUE),
IF(WEEKDAY(Attendance!$J521) = 2,
       IF(COUNTIF(FINALS_WEEK_MONDAY_DATE[],Attendance!$J521) &gt; 0, VLOOKUP(Attendance!$G521,FINALS_WEEK_MONDAY_PERIOD_SCHEDULE[],2,TRUE),
       VLOOKUP(Attendance!$G521,REGULAR_WEEK_SCHEDULE[],6,TRUE)),
IF(WEEKDAY($J521) = 3,
       IF(COUNTIF(FINALS_WEEK_TUESDAY_DATE[],Attendance!$J521) &gt; 0, VLOOKUP(Attendance!$G521,FINALS_WEEK_TUESDAY_PERIOD_SCHEDULE[],2,TRUE),
       VLOOKUP(Attendance!$G521,REGULAR_WEEK_SCHEDULE[[Tuesday]:[Period]],5,TRUE)),
IF(WEEKDAY(Attendance!$J521) = 4,
        IF(COUNTIF(BLOCK_WEDNESDAY_DATES[],Attendance!$J521) &gt; 0, VLOOKUP(Attendance!$G521,BLOCK_WEDNESDAY_PERIOD_SCHEDULE[],2,TRUE),
        IF(COUNTIF(FINALS_WEEK_WEDNESDAY_DATE[],Attendance!$J521) &gt; 0, VLOOKUP(Attendance!$G521,FINALS_WEEK_WEDNESDAY_PERIOD_SCHEDULE[],2,TRUE),
       VLOOKUP(Attendance!$G521,REGULAR_WEEK_SCHEDULE[[Wednesday]:[Period]],4,TRUE))),
IF(WEEKDAY($J521) = 5,
       IF(COUNTIF(BLOCK_THURSDAY_DATES[],Attendance!$J521) &gt; 0, VLOOKUP(Attendance!$G521,BLOCK_THURSDAY_PERIOD_SCHEDULE[],2,TRUE),
       IF(COUNTIF(FINALS_WEEK_THURSDAY_DATE[],Attendance!$J521) &gt; 0, VLOOKUP(Attendance!$G521,FINALS_WEEK_THURSDAY_PERIOD_SCHEDULE[],2,TRUE),
       VLOOKUP(Attendance!$G521,REGULAR_WEEK_SCHEDULE[[Thursday]:[Period]],3,TRUE))),
IF(WEEKDAY(Attendance!$J521) = 6,
       IF(COUNTIF(FINALS_WEEK_FRIDAY_DATE[],Attendance!$J521) &gt; 0, VLOOKUP(Attendance!$G521,FINALS_WEEK_FRIDAY_PERIOD_SCHEDULE[],2,TRUE),
       VLOOKUP(Attendance!$G521,REGULAR_WEEK_SCHEDULE[[Friday]:[Period]],2,TRUE))))))))))</f>
        <v/>
      </c>
      <c r="J521" s="41" t="str">
        <f t="shared" ca="1" si="26"/>
        <v/>
      </c>
      <c r="K521" s="41" t="str">
        <f>IF($A521 &lt;&gt; "",VLOOKUP($A521,'Student reference sheet'!$A$2:$V$2329, 7,FALSE), "")</f>
        <v/>
      </c>
      <c r="L521" s="30" t="str">
        <f>IF($A521 ="", "", VLOOKUP($A521, 'Student reference sheet'!$A$2:$Z$2603,23,FALSE))</f>
        <v/>
      </c>
      <c r="M521" s="30" t="str">
        <f>IF($A521 ="", "", VLOOKUP($A521, 'Student reference sheet'!$A$2:$Z$2603,24,FALSE))</f>
        <v/>
      </c>
      <c r="N521" s="30" t="str">
        <f>IF($A521 ="", "", VLOOKUP($A521, 'Student reference sheet'!$A$2:$Z$2603,26,FALSE))</f>
        <v/>
      </c>
      <c r="O521" s="30" t="str">
        <f>IF($A521 ="", "", VLOOKUP($A521, 'Student reference sheet'!$A$2:$Z$2603,25,FALSE))</f>
        <v/>
      </c>
      <c r="P521" s="39" t="str">
        <f>IF($A521 = "", "", IF(OR(VLOOKUP($A521,'Student reference sheet'!$A$2:$V$2400,8,FALSE) = "R",  VLOOKUP($A521,'Student reference sheet'!$A$2:$V$2400,8,FALSE) = "L"), "X", ""))</f>
        <v/>
      </c>
      <c r="Q521" s="39" t="str">
        <f>IF($A521 ="", "", VLOOKUP($A521, 'Student reference sheet'!$A$2:$V$2603,22,FALSE))</f>
        <v/>
      </c>
      <c r="R521" s="39" t="str">
        <f>IF($A521 &lt;&gt; "",VLOOKUP($A521,'Student reference sheet'!$A$2:$V$2329, 5,FALSE), "")</f>
        <v/>
      </c>
      <c r="S521" s="39" t="str">
        <f>IF($A521 &lt;&gt; "",VLOOKUP($A521,'Student reference sheet'!$A$2:$V$2329, 6,FALSE), "")</f>
        <v/>
      </c>
      <c r="T521" s="30" t="str">
        <f>IF($A521 = "","",
IF(VLOOKUP($A521,'Student reference sheet'!$A$2:$V$2329, 10,FALSE) = "Y", "Hispanic",
IF(VLOOKUP($A521,'Student reference sheet'!$A$2:$V$2329,11,FALSE) &lt;&gt; "",
IF(VLOOKUP($A521,'Student reference sheet'!$A$2:$V$2329,11,FALSE) = "UNK", "Unknown", VLOOKUP(VALUE(VLOOKUP($A521,'Student reference sheet'!$A$2:$V$2329,11,FALSE)),'Ethnicity Reference'!$A$2:$B$22,2,FALSE)),
IF(VLOOKUP($A521,'Student reference sheet'!$A$2:$V$2329,9,FALSE) &lt;&gt; "", VLOOKUP(VALUE(VLOOKUP($A521,'Student reference sheet'!$A$2:$V$2329,9,FALSE)),'Ethnicity Reference'!$A$2:$B$22,2,FALSE),"Unknown"))))</f>
        <v/>
      </c>
      <c r="U521" s="35"/>
    </row>
    <row r="522" spans="1:21" ht="15.75">
      <c r="A522" s="47"/>
      <c r="B522" s="33"/>
      <c r="C522" s="39" t="str">
        <f>IF($A522 &lt;&gt; "",VLOOKUP($A522,'Student reference sheet'!$A$2:$V$2329, 3,FALSE), "")</f>
        <v/>
      </c>
      <c r="D522" s="39" t="str">
        <f>IF($A522 &lt;&gt; "",VLOOKUP($A522,'Student reference sheet'!$A$2:$V$2329, 2,FALSE), "")</f>
        <v/>
      </c>
      <c r="E522" s="35"/>
      <c r="F522" s="34"/>
      <c r="G522" s="40" t="str">
        <f t="shared" ref="G522:G585" ca="1" si="27">IF(A522 &lt;&gt;"", IF(G522 = "",NOW() - TODAY(), G522), "")</f>
        <v/>
      </c>
      <c r="H522" s="40" t="str">
        <f t="shared" ref="H522:H585" ca="1" si="28">IF(B522 &lt;&gt;"", IF(H522 = "",NOW() - TODAY(), H522), "")</f>
        <v/>
      </c>
      <c r="I522" s="36" t="str">
        <f>IF($A522 = "", "",
IF(COUNTIF(MINIMUM_DAY_DATES[], Attendance!J522) &gt; 0, VLOOKUP(Attendance!$G522,MINIMUM_DAY_PERIOD_SCHEDULE[], 2,TRUE),
IF(COUNTIF(RALLY_DATES[], Attendance!J522) &gt; 0, VLOOKUP(Attendance!$G522,RALLY_PERIOD_SCHEDULE[], 2,TRUE),
IF(WEEKDAY(Attendance!$J522) = 2,
       IF(COUNTIF(FINALS_WEEK_MONDAY_DATE[],Attendance!$J522) &gt; 0, VLOOKUP(Attendance!$G522,FINALS_WEEK_MONDAY_PERIOD_SCHEDULE[],2,TRUE),
       VLOOKUP(Attendance!$G522,REGULAR_WEEK_SCHEDULE[],6,TRUE)),
IF(WEEKDAY($J522) = 3,
       IF(COUNTIF(FINALS_WEEK_TUESDAY_DATE[],Attendance!$J522) &gt; 0, VLOOKUP(Attendance!$G522,FINALS_WEEK_TUESDAY_PERIOD_SCHEDULE[],2,TRUE),
       VLOOKUP(Attendance!$G522,REGULAR_WEEK_SCHEDULE[[Tuesday]:[Period]],5,TRUE)),
IF(WEEKDAY(Attendance!$J522) = 4,
        IF(COUNTIF(BLOCK_WEDNESDAY_DATES[],Attendance!$J522) &gt; 0, VLOOKUP(Attendance!$G522,BLOCK_WEDNESDAY_PERIOD_SCHEDULE[],2,TRUE),
        IF(COUNTIF(FINALS_WEEK_WEDNESDAY_DATE[],Attendance!$J522) &gt; 0, VLOOKUP(Attendance!$G522,FINALS_WEEK_WEDNESDAY_PERIOD_SCHEDULE[],2,TRUE),
       VLOOKUP(Attendance!$G522,REGULAR_WEEK_SCHEDULE[[Wednesday]:[Period]],4,TRUE))),
IF(WEEKDAY($J522) = 5,
       IF(COUNTIF(BLOCK_THURSDAY_DATES[],Attendance!$J522) &gt; 0, VLOOKUP(Attendance!$G522,BLOCK_THURSDAY_PERIOD_SCHEDULE[],2,TRUE),
       IF(COUNTIF(FINALS_WEEK_THURSDAY_DATE[],Attendance!$J522) &gt; 0, VLOOKUP(Attendance!$G522,FINALS_WEEK_THURSDAY_PERIOD_SCHEDULE[],2,TRUE),
       VLOOKUP(Attendance!$G522,REGULAR_WEEK_SCHEDULE[[Thursday]:[Period]],3,TRUE))),
IF(WEEKDAY(Attendance!$J522) = 6,
       IF(COUNTIF(FINALS_WEEK_FRIDAY_DATE[],Attendance!$J522) &gt; 0, VLOOKUP(Attendance!$G522,FINALS_WEEK_FRIDAY_PERIOD_SCHEDULE[],2,TRUE),
       VLOOKUP(Attendance!$G522,REGULAR_WEEK_SCHEDULE[[Friday]:[Period]],2,TRUE))))))))))</f>
        <v/>
      </c>
      <c r="J522" s="41" t="str">
        <f t="shared" ref="J522:J585" ca="1" si="29">IF(A522 &lt;&gt;"", IF(J522 = "",TODAY(), J522), "")</f>
        <v/>
      </c>
      <c r="K522" s="41" t="str">
        <f>IF($A522 &lt;&gt; "",VLOOKUP($A522,'Student reference sheet'!$A$2:$V$2329, 7,FALSE), "")</f>
        <v/>
      </c>
      <c r="L522" s="30" t="str">
        <f>IF($A522 ="", "", VLOOKUP($A522, 'Student reference sheet'!$A$2:$Z$2603,23,FALSE))</f>
        <v/>
      </c>
      <c r="M522" s="30" t="str">
        <f>IF($A522 ="", "", VLOOKUP($A522, 'Student reference sheet'!$A$2:$Z$2603,24,FALSE))</f>
        <v/>
      </c>
      <c r="N522" s="30" t="str">
        <f>IF($A522 ="", "", VLOOKUP($A522, 'Student reference sheet'!$A$2:$Z$2603,26,FALSE))</f>
        <v/>
      </c>
      <c r="O522" s="30" t="str">
        <f>IF($A522 ="", "", VLOOKUP($A522, 'Student reference sheet'!$A$2:$Z$2603,25,FALSE))</f>
        <v/>
      </c>
      <c r="P522" s="39" t="str">
        <f>IF($A522 = "", "", IF(OR(VLOOKUP($A522,'Student reference sheet'!$A$2:$V$2400,8,FALSE) = "R",  VLOOKUP($A522,'Student reference sheet'!$A$2:$V$2400,8,FALSE) = "L"), "X", ""))</f>
        <v/>
      </c>
      <c r="Q522" s="39" t="str">
        <f>IF($A522 ="", "", VLOOKUP($A522, 'Student reference sheet'!$A$2:$V$2603,22,FALSE))</f>
        <v/>
      </c>
      <c r="R522" s="39" t="str">
        <f>IF($A522 &lt;&gt; "",VLOOKUP($A522,'Student reference sheet'!$A$2:$V$2329, 5,FALSE), "")</f>
        <v/>
      </c>
      <c r="S522" s="39" t="str">
        <f>IF($A522 &lt;&gt; "",VLOOKUP($A522,'Student reference sheet'!$A$2:$V$2329, 6,FALSE), "")</f>
        <v/>
      </c>
      <c r="T522" s="30" t="str">
        <f>IF($A522 = "","",
IF(VLOOKUP($A522,'Student reference sheet'!$A$2:$V$2329, 10,FALSE) = "Y", "Hispanic",
IF(VLOOKUP($A522,'Student reference sheet'!$A$2:$V$2329,11,FALSE) &lt;&gt; "",
IF(VLOOKUP($A522,'Student reference sheet'!$A$2:$V$2329,11,FALSE) = "UNK", "Unknown", VLOOKUP(VALUE(VLOOKUP($A522,'Student reference sheet'!$A$2:$V$2329,11,FALSE)),'Ethnicity Reference'!$A$2:$B$22,2,FALSE)),
IF(VLOOKUP($A522,'Student reference sheet'!$A$2:$V$2329,9,FALSE) &lt;&gt; "", VLOOKUP(VALUE(VLOOKUP($A522,'Student reference sheet'!$A$2:$V$2329,9,FALSE)),'Ethnicity Reference'!$A$2:$B$22,2,FALSE),"Unknown"))))</f>
        <v/>
      </c>
      <c r="U522" s="35"/>
    </row>
    <row r="523" spans="1:21" ht="15.75">
      <c r="A523" s="47"/>
      <c r="B523" s="33"/>
      <c r="C523" s="39" t="str">
        <f>IF($A523 &lt;&gt; "",VLOOKUP($A523,'Student reference sheet'!$A$2:$V$2329, 3,FALSE), "")</f>
        <v/>
      </c>
      <c r="D523" s="39" t="str">
        <f>IF($A523 &lt;&gt; "",VLOOKUP($A523,'Student reference sheet'!$A$2:$V$2329, 2,FALSE), "")</f>
        <v/>
      </c>
      <c r="E523" s="35"/>
      <c r="F523" s="34"/>
      <c r="G523" s="40" t="str">
        <f t="shared" ca="1" si="27"/>
        <v/>
      </c>
      <c r="H523" s="40" t="str">
        <f t="shared" ca="1" si="28"/>
        <v/>
      </c>
      <c r="I523" s="36" t="str">
        <f>IF($A523 = "", "",
IF(COUNTIF(MINIMUM_DAY_DATES[], Attendance!J523) &gt; 0, VLOOKUP(Attendance!$G523,MINIMUM_DAY_PERIOD_SCHEDULE[], 2,TRUE),
IF(COUNTIF(RALLY_DATES[], Attendance!J523) &gt; 0, VLOOKUP(Attendance!$G523,RALLY_PERIOD_SCHEDULE[], 2,TRUE),
IF(WEEKDAY(Attendance!$J523) = 2,
       IF(COUNTIF(FINALS_WEEK_MONDAY_DATE[],Attendance!$J523) &gt; 0, VLOOKUP(Attendance!$G523,FINALS_WEEK_MONDAY_PERIOD_SCHEDULE[],2,TRUE),
       VLOOKUP(Attendance!$G523,REGULAR_WEEK_SCHEDULE[],6,TRUE)),
IF(WEEKDAY($J523) = 3,
       IF(COUNTIF(FINALS_WEEK_TUESDAY_DATE[],Attendance!$J523) &gt; 0, VLOOKUP(Attendance!$G523,FINALS_WEEK_TUESDAY_PERIOD_SCHEDULE[],2,TRUE),
       VLOOKUP(Attendance!$G523,REGULAR_WEEK_SCHEDULE[[Tuesday]:[Period]],5,TRUE)),
IF(WEEKDAY(Attendance!$J523) = 4,
        IF(COUNTIF(BLOCK_WEDNESDAY_DATES[],Attendance!$J523) &gt; 0, VLOOKUP(Attendance!$G523,BLOCK_WEDNESDAY_PERIOD_SCHEDULE[],2,TRUE),
        IF(COUNTIF(FINALS_WEEK_WEDNESDAY_DATE[],Attendance!$J523) &gt; 0, VLOOKUP(Attendance!$G523,FINALS_WEEK_WEDNESDAY_PERIOD_SCHEDULE[],2,TRUE),
       VLOOKUP(Attendance!$G523,REGULAR_WEEK_SCHEDULE[[Wednesday]:[Period]],4,TRUE))),
IF(WEEKDAY($J523) = 5,
       IF(COUNTIF(BLOCK_THURSDAY_DATES[],Attendance!$J523) &gt; 0, VLOOKUP(Attendance!$G523,BLOCK_THURSDAY_PERIOD_SCHEDULE[],2,TRUE),
       IF(COUNTIF(FINALS_WEEK_THURSDAY_DATE[],Attendance!$J523) &gt; 0, VLOOKUP(Attendance!$G523,FINALS_WEEK_THURSDAY_PERIOD_SCHEDULE[],2,TRUE),
       VLOOKUP(Attendance!$G523,REGULAR_WEEK_SCHEDULE[[Thursday]:[Period]],3,TRUE))),
IF(WEEKDAY(Attendance!$J523) = 6,
       IF(COUNTIF(FINALS_WEEK_FRIDAY_DATE[],Attendance!$J523) &gt; 0, VLOOKUP(Attendance!$G523,FINALS_WEEK_FRIDAY_PERIOD_SCHEDULE[],2,TRUE),
       VLOOKUP(Attendance!$G523,REGULAR_WEEK_SCHEDULE[[Friday]:[Period]],2,TRUE))))))))))</f>
        <v/>
      </c>
      <c r="J523" s="41" t="str">
        <f t="shared" ca="1" si="29"/>
        <v/>
      </c>
      <c r="K523" s="41" t="str">
        <f>IF($A523 &lt;&gt; "",VLOOKUP($A523,'Student reference sheet'!$A$2:$V$2329, 7,FALSE), "")</f>
        <v/>
      </c>
      <c r="L523" s="30" t="str">
        <f>IF($A523 ="", "", VLOOKUP($A523, 'Student reference sheet'!$A$2:$Z$2603,23,FALSE))</f>
        <v/>
      </c>
      <c r="M523" s="30" t="str">
        <f>IF($A523 ="", "", VLOOKUP($A523, 'Student reference sheet'!$A$2:$Z$2603,24,FALSE))</f>
        <v/>
      </c>
      <c r="N523" s="30" t="str">
        <f>IF($A523 ="", "", VLOOKUP($A523, 'Student reference sheet'!$A$2:$Z$2603,26,FALSE))</f>
        <v/>
      </c>
      <c r="O523" s="30" t="str">
        <f>IF($A523 ="", "", VLOOKUP($A523, 'Student reference sheet'!$A$2:$Z$2603,25,FALSE))</f>
        <v/>
      </c>
      <c r="P523" s="39" t="str">
        <f>IF($A523 = "", "", IF(OR(VLOOKUP($A523,'Student reference sheet'!$A$2:$V$2400,8,FALSE) = "R",  VLOOKUP($A523,'Student reference sheet'!$A$2:$V$2400,8,FALSE) = "L"), "X", ""))</f>
        <v/>
      </c>
      <c r="Q523" s="39" t="str">
        <f>IF($A523 ="", "", VLOOKUP($A523, 'Student reference sheet'!$A$2:$V$2603,22,FALSE))</f>
        <v/>
      </c>
      <c r="R523" s="39" t="str">
        <f>IF($A523 &lt;&gt; "",VLOOKUP($A523,'Student reference sheet'!$A$2:$V$2329, 5,FALSE), "")</f>
        <v/>
      </c>
      <c r="S523" s="39" t="str">
        <f>IF($A523 &lt;&gt; "",VLOOKUP($A523,'Student reference sheet'!$A$2:$V$2329, 6,FALSE), "")</f>
        <v/>
      </c>
      <c r="T523" s="30" t="str">
        <f>IF($A523 = "","",
IF(VLOOKUP($A523,'Student reference sheet'!$A$2:$V$2329, 10,FALSE) = "Y", "Hispanic",
IF(VLOOKUP($A523,'Student reference sheet'!$A$2:$V$2329,11,FALSE) &lt;&gt; "",
IF(VLOOKUP($A523,'Student reference sheet'!$A$2:$V$2329,11,FALSE) = "UNK", "Unknown", VLOOKUP(VALUE(VLOOKUP($A523,'Student reference sheet'!$A$2:$V$2329,11,FALSE)),'Ethnicity Reference'!$A$2:$B$22,2,FALSE)),
IF(VLOOKUP($A523,'Student reference sheet'!$A$2:$V$2329,9,FALSE) &lt;&gt; "", VLOOKUP(VALUE(VLOOKUP($A523,'Student reference sheet'!$A$2:$V$2329,9,FALSE)),'Ethnicity Reference'!$A$2:$B$22,2,FALSE),"Unknown"))))</f>
        <v/>
      </c>
      <c r="U523" s="35"/>
    </row>
    <row r="524" spans="1:21" ht="15.75">
      <c r="A524" s="47"/>
      <c r="B524" s="33"/>
      <c r="C524" s="39" t="str">
        <f>IF($A524 &lt;&gt; "",VLOOKUP($A524,'Student reference sheet'!$A$2:$V$2329, 3,FALSE), "")</f>
        <v/>
      </c>
      <c r="D524" s="39" t="str">
        <f>IF($A524 &lt;&gt; "",VLOOKUP($A524,'Student reference sheet'!$A$2:$V$2329, 2,FALSE), "")</f>
        <v/>
      </c>
      <c r="E524" s="35"/>
      <c r="F524" s="34"/>
      <c r="G524" s="40" t="str">
        <f t="shared" ca="1" si="27"/>
        <v/>
      </c>
      <c r="H524" s="40" t="str">
        <f t="shared" ca="1" si="28"/>
        <v/>
      </c>
      <c r="I524" s="36" t="str">
        <f>IF($A524 = "", "",
IF(COUNTIF(MINIMUM_DAY_DATES[], Attendance!J524) &gt; 0, VLOOKUP(Attendance!$G524,MINIMUM_DAY_PERIOD_SCHEDULE[], 2,TRUE),
IF(COUNTIF(RALLY_DATES[], Attendance!J524) &gt; 0, VLOOKUP(Attendance!$G524,RALLY_PERIOD_SCHEDULE[], 2,TRUE),
IF(WEEKDAY(Attendance!$J524) = 2,
       IF(COUNTIF(FINALS_WEEK_MONDAY_DATE[],Attendance!$J524) &gt; 0, VLOOKUP(Attendance!$G524,FINALS_WEEK_MONDAY_PERIOD_SCHEDULE[],2,TRUE),
       VLOOKUP(Attendance!$G524,REGULAR_WEEK_SCHEDULE[],6,TRUE)),
IF(WEEKDAY($J524) = 3,
       IF(COUNTIF(FINALS_WEEK_TUESDAY_DATE[],Attendance!$J524) &gt; 0, VLOOKUP(Attendance!$G524,FINALS_WEEK_TUESDAY_PERIOD_SCHEDULE[],2,TRUE),
       VLOOKUP(Attendance!$G524,REGULAR_WEEK_SCHEDULE[[Tuesday]:[Period]],5,TRUE)),
IF(WEEKDAY(Attendance!$J524) = 4,
        IF(COUNTIF(BLOCK_WEDNESDAY_DATES[],Attendance!$J524) &gt; 0, VLOOKUP(Attendance!$G524,BLOCK_WEDNESDAY_PERIOD_SCHEDULE[],2,TRUE),
        IF(COUNTIF(FINALS_WEEK_WEDNESDAY_DATE[],Attendance!$J524) &gt; 0, VLOOKUP(Attendance!$G524,FINALS_WEEK_WEDNESDAY_PERIOD_SCHEDULE[],2,TRUE),
       VLOOKUP(Attendance!$G524,REGULAR_WEEK_SCHEDULE[[Wednesday]:[Period]],4,TRUE))),
IF(WEEKDAY($J524) = 5,
       IF(COUNTIF(BLOCK_THURSDAY_DATES[],Attendance!$J524) &gt; 0, VLOOKUP(Attendance!$G524,BLOCK_THURSDAY_PERIOD_SCHEDULE[],2,TRUE),
       IF(COUNTIF(FINALS_WEEK_THURSDAY_DATE[],Attendance!$J524) &gt; 0, VLOOKUP(Attendance!$G524,FINALS_WEEK_THURSDAY_PERIOD_SCHEDULE[],2,TRUE),
       VLOOKUP(Attendance!$G524,REGULAR_WEEK_SCHEDULE[[Thursday]:[Period]],3,TRUE))),
IF(WEEKDAY(Attendance!$J524) = 6,
       IF(COUNTIF(FINALS_WEEK_FRIDAY_DATE[],Attendance!$J524) &gt; 0, VLOOKUP(Attendance!$G524,FINALS_WEEK_FRIDAY_PERIOD_SCHEDULE[],2,TRUE),
       VLOOKUP(Attendance!$G524,REGULAR_WEEK_SCHEDULE[[Friday]:[Period]],2,TRUE))))))))))</f>
        <v/>
      </c>
      <c r="J524" s="41" t="str">
        <f t="shared" ca="1" si="29"/>
        <v/>
      </c>
      <c r="K524" s="41" t="str">
        <f>IF($A524 &lt;&gt; "",VLOOKUP($A524,'Student reference sheet'!$A$2:$V$2329, 7,FALSE), "")</f>
        <v/>
      </c>
      <c r="L524" s="30" t="str">
        <f>IF($A524 ="", "", VLOOKUP($A524, 'Student reference sheet'!$A$2:$Z$2603,23,FALSE))</f>
        <v/>
      </c>
      <c r="M524" s="30" t="str">
        <f>IF($A524 ="", "", VLOOKUP($A524, 'Student reference sheet'!$A$2:$Z$2603,24,FALSE))</f>
        <v/>
      </c>
      <c r="N524" s="30" t="str">
        <f>IF($A524 ="", "", VLOOKUP($A524, 'Student reference sheet'!$A$2:$Z$2603,26,FALSE))</f>
        <v/>
      </c>
      <c r="O524" s="30" t="str">
        <f>IF($A524 ="", "", VLOOKUP($A524, 'Student reference sheet'!$A$2:$Z$2603,25,FALSE))</f>
        <v/>
      </c>
      <c r="P524" s="39" t="str">
        <f>IF($A524 = "", "", IF(OR(VLOOKUP($A524,'Student reference sheet'!$A$2:$V$2400,8,FALSE) = "R",  VLOOKUP($A524,'Student reference sheet'!$A$2:$V$2400,8,FALSE) = "L"), "X", ""))</f>
        <v/>
      </c>
      <c r="Q524" s="39" t="str">
        <f>IF($A524 ="", "", VLOOKUP($A524, 'Student reference sheet'!$A$2:$V$2603,22,FALSE))</f>
        <v/>
      </c>
      <c r="R524" s="39" t="str">
        <f>IF($A524 &lt;&gt; "",VLOOKUP($A524,'Student reference sheet'!$A$2:$V$2329, 5,FALSE), "")</f>
        <v/>
      </c>
      <c r="S524" s="39" t="str">
        <f>IF($A524 &lt;&gt; "",VLOOKUP($A524,'Student reference sheet'!$A$2:$V$2329, 6,FALSE), "")</f>
        <v/>
      </c>
      <c r="T524" s="30" t="str">
        <f>IF($A524 = "","",
IF(VLOOKUP($A524,'Student reference sheet'!$A$2:$V$2329, 10,FALSE) = "Y", "Hispanic",
IF(VLOOKUP($A524,'Student reference sheet'!$A$2:$V$2329,11,FALSE) &lt;&gt; "",
IF(VLOOKUP($A524,'Student reference sheet'!$A$2:$V$2329,11,FALSE) = "UNK", "Unknown", VLOOKUP(VALUE(VLOOKUP($A524,'Student reference sheet'!$A$2:$V$2329,11,FALSE)),'Ethnicity Reference'!$A$2:$B$22,2,FALSE)),
IF(VLOOKUP($A524,'Student reference sheet'!$A$2:$V$2329,9,FALSE) &lt;&gt; "", VLOOKUP(VALUE(VLOOKUP($A524,'Student reference sheet'!$A$2:$V$2329,9,FALSE)),'Ethnicity Reference'!$A$2:$B$22,2,FALSE),"Unknown"))))</f>
        <v/>
      </c>
      <c r="U524" s="35"/>
    </row>
    <row r="525" spans="1:21" ht="15.75">
      <c r="A525" s="47"/>
      <c r="B525" s="33"/>
      <c r="C525" s="39" t="str">
        <f>IF($A525 &lt;&gt; "",VLOOKUP($A525,'Student reference sheet'!$A$2:$V$2329, 3,FALSE), "")</f>
        <v/>
      </c>
      <c r="D525" s="39" t="str">
        <f>IF($A525 &lt;&gt; "",VLOOKUP($A525,'Student reference sheet'!$A$2:$V$2329, 2,FALSE), "")</f>
        <v/>
      </c>
      <c r="E525" s="35"/>
      <c r="F525" s="34"/>
      <c r="G525" s="40" t="str">
        <f t="shared" ca="1" si="27"/>
        <v/>
      </c>
      <c r="H525" s="40" t="str">
        <f t="shared" ca="1" si="28"/>
        <v/>
      </c>
      <c r="I525" s="36" t="str">
        <f>IF($A525 = "", "",
IF(COUNTIF(MINIMUM_DAY_DATES[], Attendance!J525) &gt; 0, VLOOKUP(Attendance!$G525,MINIMUM_DAY_PERIOD_SCHEDULE[], 2,TRUE),
IF(COUNTIF(RALLY_DATES[], Attendance!J525) &gt; 0, VLOOKUP(Attendance!$G525,RALLY_PERIOD_SCHEDULE[], 2,TRUE),
IF(WEEKDAY(Attendance!$J525) = 2,
       IF(COUNTIF(FINALS_WEEK_MONDAY_DATE[],Attendance!$J525) &gt; 0, VLOOKUP(Attendance!$G525,FINALS_WEEK_MONDAY_PERIOD_SCHEDULE[],2,TRUE),
       VLOOKUP(Attendance!$G525,REGULAR_WEEK_SCHEDULE[],6,TRUE)),
IF(WEEKDAY($J525) = 3,
       IF(COUNTIF(FINALS_WEEK_TUESDAY_DATE[],Attendance!$J525) &gt; 0, VLOOKUP(Attendance!$G525,FINALS_WEEK_TUESDAY_PERIOD_SCHEDULE[],2,TRUE),
       VLOOKUP(Attendance!$G525,REGULAR_WEEK_SCHEDULE[[Tuesday]:[Period]],5,TRUE)),
IF(WEEKDAY(Attendance!$J525) = 4,
        IF(COUNTIF(BLOCK_WEDNESDAY_DATES[],Attendance!$J525) &gt; 0, VLOOKUP(Attendance!$G525,BLOCK_WEDNESDAY_PERIOD_SCHEDULE[],2,TRUE),
        IF(COUNTIF(FINALS_WEEK_WEDNESDAY_DATE[],Attendance!$J525) &gt; 0, VLOOKUP(Attendance!$G525,FINALS_WEEK_WEDNESDAY_PERIOD_SCHEDULE[],2,TRUE),
       VLOOKUP(Attendance!$G525,REGULAR_WEEK_SCHEDULE[[Wednesday]:[Period]],4,TRUE))),
IF(WEEKDAY($J525) = 5,
       IF(COUNTIF(BLOCK_THURSDAY_DATES[],Attendance!$J525) &gt; 0, VLOOKUP(Attendance!$G525,BLOCK_THURSDAY_PERIOD_SCHEDULE[],2,TRUE),
       IF(COUNTIF(FINALS_WEEK_THURSDAY_DATE[],Attendance!$J525) &gt; 0, VLOOKUP(Attendance!$G525,FINALS_WEEK_THURSDAY_PERIOD_SCHEDULE[],2,TRUE),
       VLOOKUP(Attendance!$G525,REGULAR_WEEK_SCHEDULE[[Thursday]:[Period]],3,TRUE))),
IF(WEEKDAY(Attendance!$J525) = 6,
       IF(COUNTIF(FINALS_WEEK_FRIDAY_DATE[],Attendance!$J525) &gt; 0, VLOOKUP(Attendance!$G525,FINALS_WEEK_FRIDAY_PERIOD_SCHEDULE[],2,TRUE),
       VLOOKUP(Attendance!$G525,REGULAR_WEEK_SCHEDULE[[Friday]:[Period]],2,TRUE))))))))))</f>
        <v/>
      </c>
      <c r="J525" s="41" t="str">
        <f t="shared" ca="1" si="29"/>
        <v/>
      </c>
      <c r="K525" s="41" t="str">
        <f>IF($A525 &lt;&gt; "",VLOOKUP($A525,'Student reference sheet'!$A$2:$V$2329, 7,FALSE), "")</f>
        <v/>
      </c>
      <c r="L525" s="30" t="str">
        <f>IF($A525 ="", "", VLOOKUP($A525, 'Student reference sheet'!$A$2:$Z$2603,23,FALSE))</f>
        <v/>
      </c>
      <c r="M525" s="30" t="str">
        <f>IF($A525 ="", "", VLOOKUP($A525, 'Student reference sheet'!$A$2:$Z$2603,24,FALSE))</f>
        <v/>
      </c>
      <c r="N525" s="30" t="str">
        <f>IF($A525 ="", "", VLOOKUP($A525, 'Student reference sheet'!$A$2:$Z$2603,26,FALSE))</f>
        <v/>
      </c>
      <c r="O525" s="30" t="str">
        <f>IF($A525 ="", "", VLOOKUP($A525, 'Student reference sheet'!$A$2:$Z$2603,25,FALSE))</f>
        <v/>
      </c>
      <c r="P525" s="39" t="str">
        <f>IF($A525 = "", "", IF(OR(VLOOKUP($A525,'Student reference sheet'!$A$2:$V$2400,8,FALSE) = "R",  VLOOKUP($A525,'Student reference sheet'!$A$2:$V$2400,8,FALSE) = "L"), "X", ""))</f>
        <v/>
      </c>
      <c r="Q525" s="39" t="str">
        <f>IF($A525 ="", "", VLOOKUP($A525, 'Student reference sheet'!$A$2:$V$2603,22,FALSE))</f>
        <v/>
      </c>
      <c r="R525" s="39" t="str">
        <f>IF($A525 &lt;&gt; "",VLOOKUP($A525,'Student reference sheet'!$A$2:$V$2329, 5,FALSE), "")</f>
        <v/>
      </c>
      <c r="S525" s="39" t="str">
        <f>IF($A525 &lt;&gt; "",VLOOKUP($A525,'Student reference sheet'!$A$2:$V$2329, 6,FALSE), "")</f>
        <v/>
      </c>
      <c r="T525" s="30" t="str">
        <f>IF($A525 = "","",
IF(VLOOKUP($A525,'Student reference sheet'!$A$2:$V$2329, 10,FALSE) = "Y", "Hispanic",
IF(VLOOKUP($A525,'Student reference sheet'!$A$2:$V$2329,11,FALSE) &lt;&gt; "",
IF(VLOOKUP($A525,'Student reference sheet'!$A$2:$V$2329,11,FALSE) = "UNK", "Unknown", VLOOKUP(VALUE(VLOOKUP($A525,'Student reference sheet'!$A$2:$V$2329,11,FALSE)),'Ethnicity Reference'!$A$2:$B$22,2,FALSE)),
IF(VLOOKUP($A525,'Student reference sheet'!$A$2:$V$2329,9,FALSE) &lt;&gt; "", VLOOKUP(VALUE(VLOOKUP($A525,'Student reference sheet'!$A$2:$V$2329,9,FALSE)),'Ethnicity Reference'!$A$2:$B$22,2,FALSE),"Unknown"))))</f>
        <v/>
      </c>
      <c r="U525" s="35"/>
    </row>
    <row r="526" spans="1:21" ht="15.75">
      <c r="A526" s="47"/>
      <c r="B526" s="33"/>
      <c r="C526" s="39" t="str">
        <f>IF($A526 &lt;&gt; "",VLOOKUP($A526,'Student reference sheet'!$A$2:$V$2329, 3,FALSE), "")</f>
        <v/>
      </c>
      <c r="D526" s="39" t="str">
        <f>IF($A526 &lt;&gt; "",VLOOKUP($A526,'Student reference sheet'!$A$2:$V$2329, 2,FALSE), "")</f>
        <v/>
      </c>
      <c r="E526" s="35"/>
      <c r="F526" s="34"/>
      <c r="G526" s="40" t="str">
        <f t="shared" ca="1" si="27"/>
        <v/>
      </c>
      <c r="H526" s="40" t="str">
        <f t="shared" ca="1" si="28"/>
        <v/>
      </c>
      <c r="I526" s="36" t="str">
        <f>IF($A526 = "", "",
IF(COUNTIF(MINIMUM_DAY_DATES[], Attendance!J526) &gt; 0, VLOOKUP(Attendance!$G526,MINIMUM_DAY_PERIOD_SCHEDULE[], 2,TRUE),
IF(COUNTIF(RALLY_DATES[], Attendance!J526) &gt; 0, VLOOKUP(Attendance!$G526,RALLY_PERIOD_SCHEDULE[], 2,TRUE),
IF(WEEKDAY(Attendance!$J526) = 2,
       IF(COUNTIF(FINALS_WEEK_MONDAY_DATE[],Attendance!$J526) &gt; 0, VLOOKUP(Attendance!$G526,FINALS_WEEK_MONDAY_PERIOD_SCHEDULE[],2,TRUE),
       VLOOKUP(Attendance!$G526,REGULAR_WEEK_SCHEDULE[],6,TRUE)),
IF(WEEKDAY($J526) = 3,
       IF(COUNTIF(FINALS_WEEK_TUESDAY_DATE[],Attendance!$J526) &gt; 0, VLOOKUP(Attendance!$G526,FINALS_WEEK_TUESDAY_PERIOD_SCHEDULE[],2,TRUE),
       VLOOKUP(Attendance!$G526,REGULAR_WEEK_SCHEDULE[[Tuesday]:[Period]],5,TRUE)),
IF(WEEKDAY(Attendance!$J526) = 4,
        IF(COUNTIF(BLOCK_WEDNESDAY_DATES[],Attendance!$J526) &gt; 0, VLOOKUP(Attendance!$G526,BLOCK_WEDNESDAY_PERIOD_SCHEDULE[],2,TRUE),
        IF(COUNTIF(FINALS_WEEK_WEDNESDAY_DATE[],Attendance!$J526) &gt; 0, VLOOKUP(Attendance!$G526,FINALS_WEEK_WEDNESDAY_PERIOD_SCHEDULE[],2,TRUE),
       VLOOKUP(Attendance!$G526,REGULAR_WEEK_SCHEDULE[[Wednesday]:[Period]],4,TRUE))),
IF(WEEKDAY($J526) = 5,
       IF(COUNTIF(BLOCK_THURSDAY_DATES[],Attendance!$J526) &gt; 0, VLOOKUP(Attendance!$G526,BLOCK_THURSDAY_PERIOD_SCHEDULE[],2,TRUE),
       IF(COUNTIF(FINALS_WEEK_THURSDAY_DATE[],Attendance!$J526) &gt; 0, VLOOKUP(Attendance!$G526,FINALS_WEEK_THURSDAY_PERIOD_SCHEDULE[],2,TRUE),
       VLOOKUP(Attendance!$G526,REGULAR_WEEK_SCHEDULE[[Thursday]:[Period]],3,TRUE))),
IF(WEEKDAY(Attendance!$J526) = 6,
       IF(COUNTIF(FINALS_WEEK_FRIDAY_DATE[],Attendance!$J526) &gt; 0, VLOOKUP(Attendance!$G526,FINALS_WEEK_FRIDAY_PERIOD_SCHEDULE[],2,TRUE),
       VLOOKUP(Attendance!$G526,REGULAR_WEEK_SCHEDULE[[Friday]:[Period]],2,TRUE))))))))))</f>
        <v/>
      </c>
      <c r="J526" s="41" t="str">
        <f t="shared" ca="1" si="29"/>
        <v/>
      </c>
      <c r="K526" s="41" t="str">
        <f>IF($A526 &lt;&gt; "",VLOOKUP($A526,'Student reference sheet'!$A$2:$V$2329, 7,FALSE), "")</f>
        <v/>
      </c>
      <c r="L526" s="30" t="str">
        <f>IF($A526 ="", "", VLOOKUP($A526, 'Student reference sheet'!$A$2:$Z$2603,23,FALSE))</f>
        <v/>
      </c>
      <c r="M526" s="30" t="str">
        <f>IF($A526 ="", "", VLOOKUP($A526, 'Student reference sheet'!$A$2:$Z$2603,24,FALSE))</f>
        <v/>
      </c>
      <c r="N526" s="30" t="str">
        <f>IF($A526 ="", "", VLOOKUP($A526, 'Student reference sheet'!$A$2:$Z$2603,26,FALSE))</f>
        <v/>
      </c>
      <c r="O526" s="30" t="str">
        <f>IF($A526 ="", "", VLOOKUP($A526, 'Student reference sheet'!$A$2:$Z$2603,25,FALSE))</f>
        <v/>
      </c>
      <c r="P526" s="39" t="str">
        <f>IF($A526 = "", "", IF(OR(VLOOKUP($A526,'Student reference sheet'!$A$2:$V$2400,8,FALSE) = "R",  VLOOKUP($A526,'Student reference sheet'!$A$2:$V$2400,8,FALSE) = "L"), "X", ""))</f>
        <v/>
      </c>
      <c r="Q526" s="39" t="str">
        <f>IF($A526 ="", "", VLOOKUP($A526, 'Student reference sheet'!$A$2:$V$2603,22,FALSE))</f>
        <v/>
      </c>
      <c r="R526" s="39" t="str">
        <f>IF($A526 &lt;&gt; "",VLOOKUP($A526,'Student reference sheet'!$A$2:$V$2329, 5,FALSE), "")</f>
        <v/>
      </c>
      <c r="S526" s="39" t="str">
        <f>IF($A526 &lt;&gt; "",VLOOKUP($A526,'Student reference sheet'!$A$2:$V$2329, 6,FALSE), "")</f>
        <v/>
      </c>
      <c r="T526" s="30" t="str">
        <f>IF($A526 = "","",
IF(VLOOKUP($A526,'Student reference sheet'!$A$2:$V$2329, 10,FALSE) = "Y", "Hispanic",
IF(VLOOKUP($A526,'Student reference sheet'!$A$2:$V$2329,11,FALSE) &lt;&gt; "",
IF(VLOOKUP($A526,'Student reference sheet'!$A$2:$V$2329,11,FALSE) = "UNK", "Unknown", VLOOKUP(VALUE(VLOOKUP($A526,'Student reference sheet'!$A$2:$V$2329,11,FALSE)),'Ethnicity Reference'!$A$2:$B$22,2,FALSE)),
IF(VLOOKUP($A526,'Student reference sheet'!$A$2:$V$2329,9,FALSE) &lt;&gt; "", VLOOKUP(VALUE(VLOOKUP($A526,'Student reference sheet'!$A$2:$V$2329,9,FALSE)),'Ethnicity Reference'!$A$2:$B$22,2,FALSE),"Unknown"))))</f>
        <v/>
      </c>
      <c r="U526" s="35"/>
    </row>
    <row r="527" spans="1:21" ht="15.75">
      <c r="A527" s="47"/>
      <c r="B527" s="33"/>
      <c r="C527" s="39" t="str">
        <f>IF($A527 &lt;&gt; "",VLOOKUP($A527,'Student reference sheet'!$A$2:$V$2329, 3,FALSE), "")</f>
        <v/>
      </c>
      <c r="D527" s="39" t="str">
        <f>IF($A527 &lt;&gt; "",VLOOKUP($A527,'Student reference sheet'!$A$2:$V$2329, 2,FALSE), "")</f>
        <v/>
      </c>
      <c r="E527" s="35"/>
      <c r="F527" s="34"/>
      <c r="G527" s="40" t="str">
        <f t="shared" ca="1" si="27"/>
        <v/>
      </c>
      <c r="H527" s="40" t="str">
        <f t="shared" ca="1" si="28"/>
        <v/>
      </c>
      <c r="I527" s="36" t="str">
        <f>IF($A527 = "", "",
IF(COUNTIF(MINIMUM_DAY_DATES[], Attendance!J527) &gt; 0, VLOOKUP(Attendance!$G527,MINIMUM_DAY_PERIOD_SCHEDULE[], 2,TRUE),
IF(COUNTIF(RALLY_DATES[], Attendance!J527) &gt; 0, VLOOKUP(Attendance!$G527,RALLY_PERIOD_SCHEDULE[], 2,TRUE),
IF(WEEKDAY(Attendance!$J527) = 2,
       IF(COUNTIF(FINALS_WEEK_MONDAY_DATE[],Attendance!$J527) &gt; 0, VLOOKUP(Attendance!$G527,FINALS_WEEK_MONDAY_PERIOD_SCHEDULE[],2,TRUE),
       VLOOKUP(Attendance!$G527,REGULAR_WEEK_SCHEDULE[],6,TRUE)),
IF(WEEKDAY($J527) = 3,
       IF(COUNTIF(FINALS_WEEK_TUESDAY_DATE[],Attendance!$J527) &gt; 0, VLOOKUP(Attendance!$G527,FINALS_WEEK_TUESDAY_PERIOD_SCHEDULE[],2,TRUE),
       VLOOKUP(Attendance!$G527,REGULAR_WEEK_SCHEDULE[[Tuesday]:[Period]],5,TRUE)),
IF(WEEKDAY(Attendance!$J527) = 4,
        IF(COUNTIF(BLOCK_WEDNESDAY_DATES[],Attendance!$J527) &gt; 0, VLOOKUP(Attendance!$G527,BLOCK_WEDNESDAY_PERIOD_SCHEDULE[],2,TRUE),
        IF(COUNTIF(FINALS_WEEK_WEDNESDAY_DATE[],Attendance!$J527) &gt; 0, VLOOKUP(Attendance!$G527,FINALS_WEEK_WEDNESDAY_PERIOD_SCHEDULE[],2,TRUE),
       VLOOKUP(Attendance!$G527,REGULAR_WEEK_SCHEDULE[[Wednesday]:[Period]],4,TRUE))),
IF(WEEKDAY($J527) = 5,
       IF(COUNTIF(BLOCK_THURSDAY_DATES[],Attendance!$J527) &gt; 0, VLOOKUP(Attendance!$G527,BLOCK_THURSDAY_PERIOD_SCHEDULE[],2,TRUE),
       IF(COUNTIF(FINALS_WEEK_THURSDAY_DATE[],Attendance!$J527) &gt; 0, VLOOKUP(Attendance!$G527,FINALS_WEEK_THURSDAY_PERIOD_SCHEDULE[],2,TRUE),
       VLOOKUP(Attendance!$G527,REGULAR_WEEK_SCHEDULE[[Thursday]:[Period]],3,TRUE))),
IF(WEEKDAY(Attendance!$J527) = 6,
       IF(COUNTIF(FINALS_WEEK_FRIDAY_DATE[],Attendance!$J527) &gt; 0, VLOOKUP(Attendance!$G527,FINALS_WEEK_FRIDAY_PERIOD_SCHEDULE[],2,TRUE),
       VLOOKUP(Attendance!$G527,REGULAR_WEEK_SCHEDULE[[Friday]:[Period]],2,TRUE))))))))))</f>
        <v/>
      </c>
      <c r="J527" s="41" t="str">
        <f t="shared" ca="1" si="29"/>
        <v/>
      </c>
      <c r="K527" s="41" t="str">
        <f>IF($A527 &lt;&gt; "",VLOOKUP($A527,'Student reference sheet'!$A$2:$V$2329, 7,FALSE), "")</f>
        <v/>
      </c>
      <c r="L527" s="30" t="str">
        <f>IF($A527 ="", "", VLOOKUP($A527, 'Student reference sheet'!$A$2:$Z$2603,23,FALSE))</f>
        <v/>
      </c>
      <c r="M527" s="30" t="str">
        <f>IF($A527 ="", "", VLOOKUP($A527, 'Student reference sheet'!$A$2:$Z$2603,24,FALSE))</f>
        <v/>
      </c>
      <c r="N527" s="30" t="str">
        <f>IF($A527 ="", "", VLOOKUP($A527, 'Student reference sheet'!$A$2:$Z$2603,26,FALSE))</f>
        <v/>
      </c>
      <c r="O527" s="30" t="str">
        <f>IF($A527 ="", "", VLOOKUP($A527, 'Student reference sheet'!$A$2:$Z$2603,25,FALSE))</f>
        <v/>
      </c>
      <c r="P527" s="39" t="str">
        <f>IF($A527 = "", "", IF(OR(VLOOKUP($A527,'Student reference sheet'!$A$2:$V$2400,8,FALSE) = "R",  VLOOKUP($A527,'Student reference sheet'!$A$2:$V$2400,8,FALSE) = "L"), "X", ""))</f>
        <v/>
      </c>
      <c r="Q527" s="39" t="str">
        <f>IF($A527 ="", "", VLOOKUP($A527, 'Student reference sheet'!$A$2:$V$2603,22,FALSE))</f>
        <v/>
      </c>
      <c r="R527" s="39" t="str">
        <f>IF($A527 &lt;&gt; "",VLOOKUP($A527,'Student reference sheet'!$A$2:$V$2329, 5,FALSE), "")</f>
        <v/>
      </c>
      <c r="S527" s="39" t="str">
        <f>IF($A527 &lt;&gt; "",VLOOKUP($A527,'Student reference sheet'!$A$2:$V$2329, 6,FALSE), "")</f>
        <v/>
      </c>
      <c r="T527" s="30" t="str">
        <f>IF($A527 = "","",
IF(VLOOKUP($A527,'Student reference sheet'!$A$2:$V$2329, 10,FALSE) = "Y", "Hispanic",
IF(VLOOKUP($A527,'Student reference sheet'!$A$2:$V$2329,11,FALSE) &lt;&gt; "",
IF(VLOOKUP($A527,'Student reference sheet'!$A$2:$V$2329,11,FALSE) = "UNK", "Unknown", VLOOKUP(VALUE(VLOOKUP($A527,'Student reference sheet'!$A$2:$V$2329,11,FALSE)),'Ethnicity Reference'!$A$2:$B$22,2,FALSE)),
IF(VLOOKUP($A527,'Student reference sheet'!$A$2:$V$2329,9,FALSE) &lt;&gt; "", VLOOKUP(VALUE(VLOOKUP($A527,'Student reference sheet'!$A$2:$V$2329,9,FALSE)),'Ethnicity Reference'!$A$2:$B$22,2,FALSE),"Unknown"))))</f>
        <v/>
      </c>
      <c r="U527" s="35"/>
    </row>
    <row r="528" spans="1:21" ht="15.75">
      <c r="A528" s="47"/>
      <c r="B528" s="33"/>
      <c r="C528" s="39" t="str">
        <f>IF($A528 &lt;&gt; "",VLOOKUP($A528,'Student reference sheet'!$A$2:$V$2329, 3,FALSE), "")</f>
        <v/>
      </c>
      <c r="D528" s="39" t="str">
        <f>IF($A528 &lt;&gt; "",VLOOKUP($A528,'Student reference sheet'!$A$2:$V$2329, 2,FALSE), "")</f>
        <v/>
      </c>
      <c r="E528" s="35"/>
      <c r="F528" s="34"/>
      <c r="G528" s="40" t="str">
        <f t="shared" ca="1" si="27"/>
        <v/>
      </c>
      <c r="H528" s="40" t="str">
        <f t="shared" ca="1" si="28"/>
        <v/>
      </c>
      <c r="I528" s="36" t="str">
        <f>IF($A528 = "", "",
IF(COUNTIF(MINIMUM_DAY_DATES[], Attendance!J528) &gt; 0, VLOOKUP(Attendance!$G528,MINIMUM_DAY_PERIOD_SCHEDULE[], 2,TRUE),
IF(COUNTIF(RALLY_DATES[], Attendance!J528) &gt; 0, VLOOKUP(Attendance!$G528,RALLY_PERIOD_SCHEDULE[], 2,TRUE),
IF(WEEKDAY(Attendance!$J528) = 2,
       IF(COUNTIF(FINALS_WEEK_MONDAY_DATE[],Attendance!$J528) &gt; 0, VLOOKUP(Attendance!$G528,FINALS_WEEK_MONDAY_PERIOD_SCHEDULE[],2,TRUE),
       VLOOKUP(Attendance!$G528,REGULAR_WEEK_SCHEDULE[],6,TRUE)),
IF(WEEKDAY($J528) = 3,
       IF(COUNTIF(FINALS_WEEK_TUESDAY_DATE[],Attendance!$J528) &gt; 0, VLOOKUP(Attendance!$G528,FINALS_WEEK_TUESDAY_PERIOD_SCHEDULE[],2,TRUE),
       VLOOKUP(Attendance!$G528,REGULAR_WEEK_SCHEDULE[[Tuesday]:[Period]],5,TRUE)),
IF(WEEKDAY(Attendance!$J528) = 4,
        IF(COUNTIF(BLOCK_WEDNESDAY_DATES[],Attendance!$J528) &gt; 0, VLOOKUP(Attendance!$G528,BLOCK_WEDNESDAY_PERIOD_SCHEDULE[],2,TRUE),
        IF(COUNTIF(FINALS_WEEK_WEDNESDAY_DATE[],Attendance!$J528) &gt; 0, VLOOKUP(Attendance!$G528,FINALS_WEEK_WEDNESDAY_PERIOD_SCHEDULE[],2,TRUE),
       VLOOKUP(Attendance!$G528,REGULAR_WEEK_SCHEDULE[[Wednesday]:[Period]],4,TRUE))),
IF(WEEKDAY($J528) = 5,
       IF(COUNTIF(BLOCK_THURSDAY_DATES[],Attendance!$J528) &gt; 0, VLOOKUP(Attendance!$G528,BLOCK_THURSDAY_PERIOD_SCHEDULE[],2,TRUE),
       IF(COUNTIF(FINALS_WEEK_THURSDAY_DATE[],Attendance!$J528) &gt; 0, VLOOKUP(Attendance!$G528,FINALS_WEEK_THURSDAY_PERIOD_SCHEDULE[],2,TRUE),
       VLOOKUP(Attendance!$G528,REGULAR_WEEK_SCHEDULE[[Thursday]:[Period]],3,TRUE))),
IF(WEEKDAY(Attendance!$J528) = 6,
       IF(COUNTIF(FINALS_WEEK_FRIDAY_DATE[],Attendance!$J528) &gt; 0, VLOOKUP(Attendance!$G528,FINALS_WEEK_FRIDAY_PERIOD_SCHEDULE[],2,TRUE),
       VLOOKUP(Attendance!$G528,REGULAR_WEEK_SCHEDULE[[Friday]:[Period]],2,TRUE))))))))))</f>
        <v/>
      </c>
      <c r="J528" s="41" t="str">
        <f t="shared" ca="1" si="29"/>
        <v/>
      </c>
      <c r="K528" s="41" t="str">
        <f>IF($A528 &lt;&gt; "",VLOOKUP($A528,'Student reference sheet'!$A$2:$V$2329, 7,FALSE), "")</f>
        <v/>
      </c>
      <c r="L528" s="30" t="str">
        <f>IF($A528 ="", "", VLOOKUP($A528, 'Student reference sheet'!$A$2:$Z$2603,23,FALSE))</f>
        <v/>
      </c>
      <c r="M528" s="30" t="str">
        <f>IF($A528 ="", "", VLOOKUP($A528, 'Student reference sheet'!$A$2:$Z$2603,24,FALSE))</f>
        <v/>
      </c>
      <c r="N528" s="30" t="str">
        <f>IF($A528 ="", "", VLOOKUP($A528, 'Student reference sheet'!$A$2:$Z$2603,26,FALSE))</f>
        <v/>
      </c>
      <c r="O528" s="30" t="str">
        <f>IF($A528 ="", "", VLOOKUP($A528, 'Student reference sheet'!$A$2:$Z$2603,25,FALSE))</f>
        <v/>
      </c>
      <c r="P528" s="39" t="str">
        <f>IF($A528 = "", "", IF(OR(VLOOKUP($A528,'Student reference sheet'!$A$2:$V$2400,8,FALSE) = "R",  VLOOKUP($A528,'Student reference sheet'!$A$2:$V$2400,8,FALSE) = "L"), "X", ""))</f>
        <v/>
      </c>
      <c r="Q528" s="39" t="str">
        <f>IF($A528 ="", "", VLOOKUP($A528, 'Student reference sheet'!$A$2:$V$2603,22,FALSE))</f>
        <v/>
      </c>
      <c r="R528" s="39" t="str">
        <f>IF($A528 &lt;&gt; "",VLOOKUP($A528,'Student reference sheet'!$A$2:$V$2329, 5,FALSE), "")</f>
        <v/>
      </c>
      <c r="S528" s="39" t="str">
        <f>IF($A528 &lt;&gt; "",VLOOKUP($A528,'Student reference sheet'!$A$2:$V$2329, 6,FALSE), "")</f>
        <v/>
      </c>
      <c r="T528" s="30" t="str">
        <f>IF($A528 = "","",
IF(VLOOKUP($A528,'Student reference sheet'!$A$2:$V$2329, 10,FALSE) = "Y", "Hispanic",
IF(VLOOKUP($A528,'Student reference sheet'!$A$2:$V$2329,11,FALSE) &lt;&gt; "",
IF(VLOOKUP($A528,'Student reference sheet'!$A$2:$V$2329,11,FALSE) = "UNK", "Unknown", VLOOKUP(VALUE(VLOOKUP($A528,'Student reference sheet'!$A$2:$V$2329,11,FALSE)),'Ethnicity Reference'!$A$2:$B$22,2,FALSE)),
IF(VLOOKUP($A528,'Student reference sheet'!$A$2:$V$2329,9,FALSE) &lt;&gt; "", VLOOKUP(VALUE(VLOOKUP($A528,'Student reference sheet'!$A$2:$V$2329,9,FALSE)),'Ethnicity Reference'!$A$2:$B$22,2,FALSE),"Unknown"))))</f>
        <v/>
      </c>
      <c r="U528" s="35"/>
    </row>
    <row r="529" spans="1:21" ht="15.75">
      <c r="A529" s="47"/>
      <c r="B529" s="33"/>
      <c r="C529" s="39" t="str">
        <f>IF($A529 &lt;&gt; "",VLOOKUP($A529,'Student reference sheet'!$A$2:$V$2329, 3,FALSE), "")</f>
        <v/>
      </c>
      <c r="D529" s="39" t="str">
        <f>IF($A529 &lt;&gt; "",VLOOKUP($A529,'Student reference sheet'!$A$2:$V$2329, 2,FALSE), "")</f>
        <v/>
      </c>
      <c r="E529" s="35"/>
      <c r="F529" s="34"/>
      <c r="G529" s="40" t="str">
        <f t="shared" ca="1" si="27"/>
        <v/>
      </c>
      <c r="H529" s="40" t="str">
        <f t="shared" ca="1" si="28"/>
        <v/>
      </c>
      <c r="I529" s="36" t="str">
        <f>IF($A529 = "", "",
IF(COUNTIF(MINIMUM_DAY_DATES[], Attendance!J529) &gt; 0, VLOOKUP(Attendance!$G529,MINIMUM_DAY_PERIOD_SCHEDULE[], 2,TRUE),
IF(COUNTIF(RALLY_DATES[], Attendance!J529) &gt; 0, VLOOKUP(Attendance!$G529,RALLY_PERIOD_SCHEDULE[], 2,TRUE),
IF(WEEKDAY(Attendance!$J529) = 2,
       IF(COUNTIF(FINALS_WEEK_MONDAY_DATE[],Attendance!$J529) &gt; 0, VLOOKUP(Attendance!$G529,FINALS_WEEK_MONDAY_PERIOD_SCHEDULE[],2,TRUE),
       VLOOKUP(Attendance!$G529,REGULAR_WEEK_SCHEDULE[],6,TRUE)),
IF(WEEKDAY($J529) = 3,
       IF(COUNTIF(FINALS_WEEK_TUESDAY_DATE[],Attendance!$J529) &gt; 0, VLOOKUP(Attendance!$G529,FINALS_WEEK_TUESDAY_PERIOD_SCHEDULE[],2,TRUE),
       VLOOKUP(Attendance!$G529,REGULAR_WEEK_SCHEDULE[[Tuesday]:[Period]],5,TRUE)),
IF(WEEKDAY(Attendance!$J529) = 4,
        IF(COUNTIF(BLOCK_WEDNESDAY_DATES[],Attendance!$J529) &gt; 0, VLOOKUP(Attendance!$G529,BLOCK_WEDNESDAY_PERIOD_SCHEDULE[],2,TRUE),
        IF(COUNTIF(FINALS_WEEK_WEDNESDAY_DATE[],Attendance!$J529) &gt; 0, VLOOKUP(Attendance!$G529,FINALS_WEEK_WEDNESDAY_PERIOD_SCHEDULE[],2,TRUE),
       VLOOKUP(Attendance!$G529,REGULAR_WEEK_SCHEDULE[[Wednesday]:[Period]],4,TRUE))),
IF(WEEKDAY($J529) = 5,
       IF(COUNTIF(BLOCK_THURSDAY_DATES[],Attendance!$J529) &gt; 0, VLOOKUP(Attendance!$G529,BLOCK_THURSDAY_PERIOD_SCHEDULE[],2,TRUE),
       IF(COUNTIF(FINALS_WEEK_THURSDAY_DATE[],Attendance!$J529) &gt; 0, VLOOKUP(Attendance!$G529,FINALS_WEEK_THURSDAY_PERIOD_SCHEDULE[],2,TRUE),
       VLOOKUP(Attendance!$G529,REGULAR_WEEK_SCHEDULE[[Thursday]:[Period]],3,TRUE))),
IF(WEEKDAY(Attendance!$J529) = 6,
       IF(COUNTIF(FINALS_WEEK_FRIDAY_DATE[],Attendance!$J529) &gt; 0, VLOOKUP(Attendance!$G529,FINALS_WEEK_FRIDAY_PERIOD_SCHEDULE[],2,TRUE),
       VLOOKUP(Attendance!$G529,REGULAR_WEEK_SCHEDULE[[Friday]:[Period]],2,TRUE))))))))))</f>
        <v/>
      </c>
      <c r="J529" s="41" t="str">
        <f t="shared" ca="1" si="29"/>
        <v/>
      </c>
      <c r="K529" s="41" t="str">
        <f>IF($A529 &lt;&gt; "",VLOOKUP($A529,'Student reference sheet'!$A$2:$V$2329, 7,FALSE), "")</f>
        <v/>
      </c>
      <c r="L529" s="30" t="str">
        <f>IF($A529 ="", "", VLOOKUP($A529, 'Student reference sheet'!$A$2:$Z$2603,23,FALSE))</f>
        <v/>
      </c>
      <c r="M529" s="30" t="str">
        <f>IF($A529 ="", "", VLOOKUP($A529, 'Student reference sheet'!$A$2:$Z$2603,24,FALSE))</f>
        <v/>
      </c>
      <c r="N529" s="30" t="str">
        <f>IF($A529 ="", "", VLOOKUP($A529, 'Student reference sheet'!$A$2:$Z$2603,26,FALSE))</f>
        <v/>
      </c>
      <c r="O529" s="30" t="str">
        <f>IF($A529 ="", "", VLOOKUP($A529, 'Student reference sheet'!$A$2:$Z$2603,25,FALSE))</f>
        <v/>
      </c>
      <c r="P529" s="39" t="str">
        <f>IF($A529 = "", "", IF(OR(VLOOKUP($A529,'Student reference sheet'!$A$2:$V$2400,8,FALSE) = "R",  VLOOKUP($A529,'Student reference sheet'!$A$2:$V$2400,8,FALSE) = "L"), "X", ""))</f>
        <v/>
      </c>
      <c r="Q529" s="39" t="str">
        <f>IF($A529 ="", "", VLOOKUP($A529, 'Student reference sheet'!$A$2:$V$2603,22,FALSE))</f>
        <v/>
      </c>
      <c r="R529" s="39" t="str">
        <f>IF($A529 &lt;&gt; "",VLOOKUP($A529,'Student reference sheet'!$A$2:$V$2329, 5,FALSE), "")</f>
        <v/>
      </c>
      <c r="S529" s="39" t="str">
        <f>IF($A529 &lt;&gt; "",VLOOKUP($A529,'Student reference sheet'!$A$2:$V$2329, 6,FALSE), "")</f>
        <v/>
      </c>
      <c r="T529" s="30" t="str">
        <f>IF($A529 = "","",
IF(VLOOKUP($A529,'Student reference sheet'!$A$2:$V$2329, 10,FALSE) = "Y", "Hispanic",
IF(VLOOKUP($A529,'Student reference sheet'!$A$2:$V$2329,11,FALSE) &lt;&gt; "",
IF(VLOOKUP($A529,'Student reference sheet'!$A$2:$V$2329,11,FALSE) = "UNK", "Unknown", VLOOKUP(VALUE(VLOOKUP($A529,'Student reference sheet'!$A$2:$V$2329,11,FALSE)),'Ethnicity Reference'!$A$2:$B$22,2,FALSE)),
IF(VLOOKUP($A529,'Student reference sheet'!$A$2:$V$2329,9,FALSE) &lt;&gt; "", VLOOKUP(VALUE(VLOOKUP($A529,'Student reference sheet'!$A$2:$V$2329,9,FALSE)),'Ethnicity Reference'!$A$2:$B$22,2,FALSE),"Unknown"))))</f>
        <v/>
      </c>
      <c r="U529" s="35"/>
    </row>
    <row r="530" spans="1:21" ht="15.75">
      <c r="A530" s="47"/>
      <c r="B530" s="33"/>
      <c r="C530" s="39" t="str">
        <f>IF($A530 &lt;&gt; "",VLOOKUP($A530,'Student reference sheet'!$A$2:$V$2329, 3,FALSE), "")</f>
        <v/>
      </c>
      <c r="D530" s="39" t="str">
        <f>IF($A530 &lt;&gt; "",VLOOKUP($A530,'Student reference sheet'!$A$2:$V$2329, 2,FALSE), "")</f>
        <v/>
      </c>
      <c r="E530" s="35"/>
      <c r="F530" s="34"/>
      <c r="G530" s="40" t="str">
        <f t="shared" ca="1" si="27"/>
        <v/>
      </c>
      <c r="H530" s="40" t="str">
        <f t="shared" ca="1" si="28"/>
        <v/>
      </c>
      <c r="I530" s="36" t="str">
        <f>IF($A530 = "", "",
IF(COUNTIF(MINIMUM_DAY_DATES[], Attendance!J530) &gt; 0, VLOOKUP(Attendance!$G530,MINIMUM_DAY_PERIOD_SCHEDULE[], 2,TRUE),
IF(COUNTIF(RALLY_DATES[], Attendance!J530) &gt; 0, VLOOKUP(Attendance!$G530,RALLY_PERIOD_SCHEDULE[], 2,TRUE),
IF(WEEKDAY(Attendance!$J530) = 2,
       IF(COUNTIF(FINALS_WEEK_MONDAY_DATE[],Attendance!$J530) &gt; 0, VLOOKUP(Attendance!$G530,FINALS_WEEK_MONDAY_PERIOD_SCHEDULE[],2,TRUE),
       VLOOKUP(Attendance!$G530,REGULAR_WEEK_SCHEDULE[],6,TRUE)),
IF(WEEKDAY($J530) = 3,
       IF(COUNTIF(FINALS_WEEK_TUESDAY_DATE[],Attendance!$J530) &gt; 0, VLOOKUP(Attendance!$G530,FINALS_WEEK_TUESDAY_PERIOD_SCHEDULE[],2,TRUE),
       VLOOKUP(Attendance!$G530,REGULAR_WEEK_SCHEDULE[[Tuesday]:[Period]],5,TRUE)),
IF(WEEKDAY(Attendance!$J530) = 4,
        IF(COUNTIF(BLOCK_WEDNESDAY_DATES[],Attendance!$J530) &gt; 0, VLOOKUP(Attendance!$G530,BLOCK_WEDNESDAY_PERIOD_SCHEDULE[],2,TRUE),
        IF(COUNTIF(FINALS_WEEK_WEDNESDAY_DATE[],Attendance!$J530) &gt; 0, VLOOKUP(Attendance!$G530,FINALS_WEEK_WEDNESDAY_PERIOD_SCHEDULE[],2,TRUE),
       VLOOKUP(Attendance!$G530,REGULAR_WEEK_SCHEDULE[[Wednesday]:[Period]],4,TRUE))),
IF(WEEKDAY($J530) = 5,
       IF(COUNTIF(BLOCK_THURSDAY_DATES[],Attendance!$J530) &gt; 0, VLOOKUP(Attendance!$G530,BLOCK_THURSDAY_PERIOD_SCHEDULE[],2,TRUE),
       IF(COUNTIF(FINALS_WEEK_THURSDAY_DATE[],Attendance!$J530) &gt; 0, VLOOKUP(Attendance!$G530,FINALS_WEEK_THURSDAY_PERIOD_SCHEDULE[],2,TRUE),
       VLOOKUP(Attendance!$G530,REGULAR_WEEK_SCHEDULE[[Thursday]:[Period]],3,TRUE))),
IF(WEEKDAY(Attendance!$J530) = 6,
       IF(COUNTIF(FINALS_WEEK_FRIDAY_DATE[],Attendance!$J530) &gt; 0, VLOOKUP(Attendance!$G530,FINALS_WEEK_FRIDAY_PERIOD_SCHEDULE[],2,TRUE),
       VLOOKUP(Attendance!$G530,REGULAR_WEEK_SCHEDULE[[Friday]:[Period]],2,TRUE))))))))))</f>
        <v/>
      </c>
      <c r="J530" s="41" t="str">
        <f t="shared" ca="1" si="29"/>
        <v/>
      </c>
      <c r="K530" s="41" t="str">
        <f>IF($A530 &lt;&gt; "",VLOOKUP($A530,'Student reference sheet'!$A$2:$V$2329, 7,FALSE), "")</f>
        <v/>
      </c>
      <c r="L530" s="30" t="str">
        <f>IF($A530 ="", "", VLOOKUP($A530, 'Student reference sheet'!$A$2:$Z$2603,23,FALSE))</f>
        <v/>
      </c>
      <c r="M530" s="30" t="str">
        <f>IF($A530 ="", "", VLOOKUP($A530, 'Student reference sheet'!$A$2:$Z$2603,24,FALSE))</f>
        <v/>
      </c>
      <c r="N530" s="30" t="str">
        <f>IF($A530 ="", "", VLOOKUP($A530, 'Student reference sheet'!$A$2:$Z$2603,26,FALSE))</f>
        <v/>
      </c>
      <c r="O530" s="30" t="str">
        <f>IF($A530 ="", "", VLOOKUP($A530, 'Student reference sheet'!$A$2:$Z$2603,25,FALSE))</f>
        <v/>
      </c>
      <c r="P530" s="39" t="str">
        <f>IF($A530 = "", "", IF(OR(VLOOKUP($A530,'Student reference sheet'!$A$2:$V$2400,8,FALSE) = "R",  VLOOKUP($A530,'Student reference sheet'!$A$2:$V$2400,8,FALSE) = "L"), "X", ""))</f>
        <v/>
      </c>
      <c r="Q530" s="39" t="str">
        <f>IF($A530 ="", "", VLOOKUP($A530, 'Student reference sheet'!$A$2:$V$2603,22,FALSE))</f>
        <v/>
      </c>
      <c r="R530" s="39" t="str">
        <f>IF($A530 &lt;&gt; "",VLOOKUP($A530,'Student reference sheet'!$A$2:$V$2329, 5,FALSE), "")</f>
        <v/>
      </c>
      <c r="S530" s="39" t="str">
        <f>IF($A530 &lt;&gt; "",VLOOKUP($A530,'Student reference sheet'!$A$2:$V$2329, 6,FALSE), "")</f>
        <v/>
      </c>
      <c r="T530" s="30" t="str">
        <f>IF($A530 = "","",
IF(VLOOKUP($A530,'Student reference sheet'!$A$2:$V$2329, 10,FALSE) = "Y", "Hispanic",
IF(VLOOKUP($A530,'Student reference sheet'!$A$2:$V$2329,11,FALSE) &lt;&gt; "",
IF(VLOOKUP($A530,'Student reference sheet'!$A$2:$V$2329,11,FALSE) = "UNK", "Unknown", VLOOKUP(VALUE(VLOOKUP($A530,'Student reference sheet'!$A$2:$V$2329,11,FALSE)),'Ethnicity Reference'!$A$2:$B$22,2,FALSE)),
IF(VLOOKUP($A530,'Student reference sheet'!$A$2:$V$2329,9,FALSE) &lt;&gt; "", VLOOKUP(VALUE(VLOOKUP($A530,'Student reference sheet'!$A$2:$V$2329,9,FALSE)),'Ethnicity Reference'!$A$2:$B$22,2,FALSE),"Unknown"))))</f>
        <v/>
      </c>
      <c r="U530" s="35"/>
    </row>
    <row r="531" spans="1:21" ht="15.75">
      <c r="A531" s="47"/>
      <c r="B531" s="33"/>
      <c r="C531" s="39" t="str">
        <f>IF($A531 &lt;&gt; "",VLOOKUP($A531,'Student reference sheet'!$A$2:$V$2329, 3,FALSE), "")</f>
        <v/>
      </c>
      <c r="D531" s="39" t="str">
        <f>IF($A531 &lt;&gt; "",VLOOKUP($A531,'Student reference sheet'!$A$2:$V$2329, 2,FALSE), "")</f>
        <v/>
      </c>
      <c r="E531" s="35"/>
      <c r="F531" s="34"/>
      <c r="G531" s="40" t="str">
        <f t="shared" ca="1" si="27"/>
        <v/>
      </c>
      <c r="H531" s="40" t="str">
        <f t="shared" ca="1" si="28"/>
        <v/>
      </c>
      <c r="I531" s="36" t="str">
        <f>IF($A531 = "", "",
IF(COUNTIF(MINIMUM_DAY_DATES[], Attendance!J531) &gt; 0, VLOOKUP(Attendance!$G531,MINIMUM_DAY_PERIOD_SCHEDULE[], 2,TRUE),
IF(COUNTIF(RALLY_DATES[], Attendance!J531) &gt; 0, VLOOKUP(Attendance!$G531,RALLY_PERIOD_SCHEDULE[], 2,TRUE),
IF(WEEKDAY(Attendance!$J531) = 2,
       IF(COUNTIF(FINALS_WEEK_MONDAY_DATE[],Attendance!$J531) &gt; 0, VLOOKUP(Attendance!$G531,FINALS_WEEK_MONDAY_PERIOD_SCHEDULE[],2,TRUE),
       VLOOKUP(Attendance!$G531,REGULAR_WEEK_SCHEDULE[],6,TRUE)),
IF(WEEKDAY($J531) = 3,
       IF(COUNTIF(FINALS_WEEK_TUESDAY_DATE[],Attendance!$J531) &gt; 0, VLOOKUP(Attendance!$G531,FINALS_WEEK_TUESDAY_PERIOD_SCHEDULE[],2,TRUE),
       VLOOKUP(Attendance!$G531,REGULAR_WEEK_SCHEDULE[[Tuesday]:[Period]],5,TRUE)),
IF(WEEKDAY(Attendance!$J531) = 4,
        IF(COUNTIF(BLOCK_WEDNESDAY_DATES[],Attendance!$J531) &gt; 0, VLOOKUP(Attendance!$G531,BLOCK_WEDNESDAY_PERIOD_SCHEDULE[],2,TRUE),
        IF(COUNTIF(FINALS_WEEK_WEDNESDAY_DATE[],Attendance!$J531) &gt; 0, VLOOKUP(Attendance!$G531,FINALS_WEEK_WEDNESDAY_PERIOD_SCHEDULE[],2,TRUE),
       VLOOKUP(Attendance!$G531,REGULAR_WEEK_SCHEDULE[[Wednesday]:[Period]],4,TRUE))),
IF(WEEKDAY($J531) = 5,
       IF(COUNTIF(BLOCK_THURSDAY_DATES[],Attendance!$J531) &gt; 0, VLOOKUP(Attendance!$G531,BLOCK_THURSDAY_PERIOD_SCHEDULE[],2,TRUE),
       IF(COUNTIF(FINALS_WEEK_THURSDAY_DATE[],Attendance!$J531) &gt; 0, VLOOKUP(Attendance!$G531,FINALS_WEEK_THURSDAY_PERIOD_SCHEDULE[],2,TRUE),
       VLOOKUP(Attendance!$G531,REGULAR_WEEK_SCHEDULE[[Thursday]:[Period]],3,TRUE))),
IF(WEEKDAY(Attendance!$J531) = 6,
       IF(COUNTIF(FINALS_WEEK_FRIDAY_DATE[],Attendance!$J531) &gt; 0, VLOOKUP(Attendance!$G531,FINALS_WEEK_FRIDAY_PERIOD_SCHEDULE[],2,TRUE),
       VLOOKUP(Attendance!$G531,REGULAR_WEEK_SCHEDULE[[Friday]:[Period]],2,TRUE))))))))))</f>
        <v/>
      </c>
      <c r="J531" s="41" t="str">
        <f t="shared" ca="1" si="29"/>
        <v/>
      </c>
      <c r="K531" s="41" t="str">
        <f>IF($A531 &lt;&gt; "",VLOOKUP($A531,'Student reference sheet'!$A$2:$V$2329, 7,FALSE), "")</f>
        <v/>
      </c>
      <c r="L531" s="30" t="str">
        <f>IF($A531 ="", "", VLOOKUP($A531, 'Student reference sheet'!$A$2:$Z$2603,23,FALSE))</f>
        <v/>
      </c>
      <c r="M531" s="30" t="str">
        <f>IF($A531 ="", "", VLOOKUP($A531, 'Student reference sheet'!$A$2:$Z$2603,24,FALSE))</f>
        <v/>
      </c>
      <c r="N531" s="30" t="str">
        <f>IF($A531 ="", "", VLOOKUP($A531, 'Student reference sheet'!$A$2:$Z$2603,26,FALSE))</f>
        <v/>
      </c>
      <c r="O531" s="30" t="str">
        <f>IF($A531 ="", "", VLOOKUP($A531, 'Student reference sheet'!$A$2:$Z$2603,25,FALSE))</f>
        <v/>
      </c>
      <c r="P531" s="39" t="str">
        <f>IF($A531 = "", "", IF(OR(VLOOKUP($A531,'Student reference sheet'!$A$2:$V$2400,8,FALSE) = "R",  VLOOKUP($A531,'Student reference sheet'!$A$2:$V$2400,8,FALSE) = "L"), "X", ""))</f>
        <v/>
      </c>
      <c r="Q531" s="39" t="str">
        <f>IF($A531 ="", "", VLOOKUP($A531, 'Student reference sheet'!$A$2:$V$2603,22,FALSE))</f>
        <v/>
      </c>
      <c r="R531" s="39" t="str">
        <f>IF($A531 &lt;&gt; "",VLOOKUP($A531,'Student reference sheet'!$A$2:$V$2329, 5,FALSE), "")</f>
        <v/>
      </c>
      <c r="S531" s="39" t="str">
        <f>IF($A531 &lt;&gt; "",VLOOKUP($A531,'Student reference sheet'!$A$2:$V$2329, 6,FALSE), "")</f>
        <v/>
      </c>
      <c r="T531" s="30" t="str">
        <f>IF($A531 = "","",
IF(VLOOKUP($A531,'Student reference sheet'!$A$2:$V$2329, 10,FALSE) = "Y", "Hispanic",
IF(VLOOKUP($A531,'Student reference sheet'!$A$2:$V$2329,11,FALSE) &lt;&gt; "",
IF(VLOOKUP($A531,'Student reference sheet'!$A$2:$V$2329,11,FALSE) = "UNK", "Unknown", VLOOKUP(VALUE(VLOOKUP($A531,'Student reference sheet'!$A$2:$V$2329,11,FALSE)),'Ethnicity Reference'!$A$2:$B$22,2,FALSE)),
IF(VLOOKUP($A531,'Student reference sheet'!$A$2:$V$2329,9,FALSE) &lt;&gt; "", VLOOKUP(VALUE(VLOOKUP($A531,'Student reference sheet'!$A$2:$V$2329,9,FALSE)),'Ethnicity Reference'!$A$2:$B$22,2,FALSE),"Unknown"))))</f>
        <v/>
      </c>
      <c r="U531" s="35"/>
    </row>
    <row r="532" spans="1:21" ht="15.75">
      <c r="A532" s="47"/>
      <c r="B532" s="33"/>
      <c r="C532" s="39" t="str">
        <f>IF($A532 &lt;&gt; "",VLOOKUP($A532,'Student reference sheet'!$A$2:$V$2329, 3,FALSE), "")</f>
        <v/>
      </c>
      <c r="D532" s="39" t="str">
        <f>IF($A532 &lt;&gt; "",VLOOKUP($A532,'Student reference sheet'!$A$2:$V$2329, 2,FALSE), "")</f>
        <v/>
      </c>
      <c r="E532" s="35"/>
      <c r="F532" s="34"/>
      <c r="G532" s="40" t="str">
        <f t="shared" ca="1" si="27"/>
        <v/>
      </c>
      <c r="H532" s="40" t="str">
        <f t="shared" ca="1" si="28"/>
        <v/>
      </c>
      <c r="I532" s="36" t="str">
        <f>IF($A532 = "", "",
IF(COUNTIF(MINIMUM_DAY_DATES[], Attendance!J532) &gt; 0, VLOOKUP(Attendance!$G532,MINIMUM_DAY_PERIOD_SCHEDULE[], 2,TRUE),
IF(COUNTIF(RALLY_DATES[], Attendance!J532) &gt; 0, VLOOKUP(Attendance!$G532,RALLY_PERIOD_SCHEDULE[], 2,TRUE),
IF(WEEKDAY(Attendance!$J532) = 2,
       IF(COUNTIF(FINALS_WEEK_MONDAY_DATE[],Attendance!$J532) &gt; 0, VLOOKUP(Attendance!$G532,FINALS_WEEK_MONDAY_PERIOD_SCHEDULE[],2,TRUE),
       VLOOKUP(Attendance!$G532,REGULAR_WEEK_SCHEDULE[],6,TRUE)),
IF(WEEKDAY($J532) = 3,
       IF(COUNTIF(FINALS_WEEK_TUESDAY_DATE[],Attendance!$J532) &gt; 0, VLOOKUP(Attendance!$G532,FINALS_WEEK_TUESDAY_PERIOD_SCHEDULE[],2,TRUE),
       VLOOKUP(Attendance!$G532,REGULAR_WEEK_SCHEDULE[[Tuesday]:[Period]],5,TRUE)),
IF(WEEKDAY(Attendance!$J532) = 4,
        IF(COUNTIF(BLOCK_WEDNESDAY_DATES[],Attendance!$J532) &gt; 0, VLOOKUP(Attendance!$G532,BLOCK_WEDNESDAY_PERIOD_SCHEDULE[],2,TRUE),
        IF(COUNTIF(FINALS_WEEK_WEDNESDAY_DATE[],Attendance!$J532) &gt; 0, VLOOKUP(Attendance!$G532,FINALS_WEEK_WEDNESDAY_PERIOD_SCHEDULE[],2,TRUE),
       VLOOKUP(Attendance!$G532,REGULAR_WEEK_SCHEDULE[[Wednesday]:[Period]],4,TRUE))),
IF(WEEKDAY($J532) = 5,
       IF(COUNTIF(BLOCK_THURSDAY_DATES[],Attendance!$J532) &gt; 0, VLOOKUP(Attendance!$G532,BLOCK_THURSDAY_PERIOD_SCHEDULE[],2,TRUE),
       IF(COUNTIF(FINALS_WEEK_THURSDAY_DATE[],Attendance!$J532) &gt; 0, VLOOKUP(Attendance!$G532,FINALS_WEEK_THURSDAY_PERIOD_SCHEDULE[],2,TRUE),
       VLOOKUP(Attendance!$G532,REGULAR_WEEK_SCHEDULE[[Thursday]:[Period]],3,TRUE))),
IF(WEEKDAY(Attendance!$J532) = 6,
       IF(COUNTIF(FINALS_WEEK_FRIDAY_DATE[],Attendance!$J532) &gt; 0, VLOOKUP(Attendance!$G532,FINALS_WEEK_FRIDAY_PERIOD_SCHEDULE[],2,TRUE),
       VLOOKUP(Attendance!$G532,REGULAR_WEEK_SCHEDULE[[Friday]:[Period]],2,TRUE))))))))))</f>
        <v/>
      </c>
      <c r="J532" s="41" t="str">
        <f t="shared" ca="1" si="29"/>
        <v/>
      </c>
      <c r="K532" s="41" t="str">
        <f>IF($A532 &lt;&gt; "",VLOOKUP($A532,'Student reference sheet'!$A$2:$V$2329, 7,FALSE), "")</f>
        <v/>
      </c>
      <c r="L532" s="30" t="str">
        <f>IF($A532 ="", "", VLOOKUP($A532, 'Student reference sheet'!$A$2:$Z$2603,23,FALSE))</f>
        <v/>
      </c>
      <c r="M532" s="30" t="str">
        <f>IF($A532 ="", "", VLOOKUP($A532, 'Student reference sheet'!$A$2:$Z$2603,24,FALSE))</f>
        <v/>
      </c>
      <c r="N532" s="30" t="str">
        <f>IF($A532 ="", "", VLOOKUP($A532, 'Student reference sheet'!$A$2:$Z$2603,26,FALSE))</f>
        <v/>
      </c>
      <c r="O532" s="30" t="str">
        <f>IF($A532 ="", "", VLOOKUP($A532, 'Student reference sheet'!$A$2:$Z$2603,25,FALSE))</f>
        <v/>
      </c>
      <c r="P532" s="39" t="str">
        <f>IF($A532 = "", "", IF(OR(VLOOKUP($A532,'Student reference sheet'!$A$2:$V$2400,8,FALSE) = "R",  VLOOKUP($A532,'Student reference sheet'!$A$2:$V$2400,8,FALSE) = "L"), "X", ""))</f>
        <v/>
      </c>
      <c r="Q532" s="39" t="str">
        <f>IF($A532 ="", "", VLOOKUP($A532, 'Student reference sheet'!$A$2:$V$2603,22,FALSE))</f>
        <v/>
      </c>
      <c r="R532" s="39" t="str">
        <f>IF($A532 &lt;&gt; "",VLOOKUP($A532,'Student reference sheet'!$A$2:$V$2329, 5,FALSE), "")</f>
        <v/>
      </c>
      <c r="S532" s="39" t="str">
        <f>IF($A532 &lt;&gt; "",VLOOKUP($A532,'Student reference sheet'!$A$2:$V$2329, 6,FALSE), "")</f>
        <v/>
      </c>
      <c r="T532" s="30" t="str">
        <f>IF($A532 = "","",
IF(VLOOKUP($A532,'Student reference sheet'!$A$2:$V$2329, 10,FALSE) = "Y", "Hispanic",
IF(VLOOKUP($A532,'Student reference sheet'!$A$2:$V$2329,11,FALSE) &lt;&gt; "",
IF(VLOOKUP($A532,'Student reference sheet'!$A$2:$V$2329,11,FALSE) = "UNK", "Unknown", VLOOKUP(VALUE(VLOOKUP($A532,'Student reference sheet'!$A$2:$V$2329,11,FALSE)),'Ethnicity Reference'!$A$2:$B$22,2,FALSE)),
IF(VLOOKUP($A532,'Student reference sheet'!$A$2:$V$2329,9,FALSE) &lt;&gt; "", VLOOKUP(VALUE(VLOOKUP($A532,'Student reference sheet'!$A$2:$V$2329,9,FALSE)),'Ethnicity Reference'!$A$2:$B$22,2,FALSE),"Unknown"))))</f>
        <v/>
      </c>
      <c r="U532" s="35"/>
    </row>
    <row r="533" spans="1:21" ht="15.75">
      <c r="A533" s="47"/>
      <c r="B533" s="33"/>
      <c r="C533" s="39" t="str">
        <f>IF($A533 &lt;&gt; "",VLOOKUP($A533,'Student reference sheet'!$A$2:$V$2329, 3,FALSE), "")</f>
        <v/>
      </c>
      <c r="D533" s="39" t="str">
        <f>IF($A533 &lt;&gt; "",VLOOKUP($A533,'Student reference sheet'!$A$2:$V$2329, 2,FALSE), "")</f>
        <v/>
      </c>
      <c r="E533" s="35"/>
      <c r="F533" s="34"/>
      <c r="G533" s="40" t="str">
        <f t="shared" ca="1" si="27"/>
        <v/>
      </c>
      <c r="H533" s="40" t="str">
        <f t="shared" ca="1" si="28"/>
        <v/>
      </c>
      <c r="I533" s="36" t="str">
        <f>IF($A533 = "", "",
IF(COUNTIF(MINIMUM_DAY_DATES[], Attendance!J533) &gt; 0, VLOOKUP(Attendance!$G533,MINIMUM_DAY_PERIOD_SCHEDULE[], 2,TRUE),
IF(COUNTIF(RALLY_DATES[], Attendance!J533) &gt; 0, VLOOKUP(Attendance!$G533,RALLY_PERIOD_SCHEDULE[], 2,TRUE),
IF(WEEKDAY(Attendance!$J533) = 2,
       IF(COUNTIF(FINALS_WEEK_MONDAY_DATE[],Attendance!$J533) &gt; 0, VLOOKUP(Attendance!$G533,FINALS_WEEK_MONDAY_PERIOD_SCHEDULE[],2,TRUE),
       VLOOKUP(Attendance!$G533,REGULAR_WEEK_SCHEDULE[],6,TRUE)),
IF(WEEKDAY($J533) = 3,
       IF(COUNTIF(FINALS_WEEK_TUESDAY_DATE[],Attendance!$J533) &gt; 0, VLOOKUP(Attendance!$G533,FINALS_WEEK_TUESDAY_PERIOD_SCHEDULE[],2,TRUE),
       VLOOKUP(Attendance!$G533,REGULAR_WEEK_SCHEDULE[[Tuesday]:[Period]],5,TRUE)),
IF(WEEKDAY(Attendance!$J533) = 4,
        IF(COUNTIF(BLOCK_WEDNESDAY_DATES[],Attendance!$J533) &gt; 0, VLOOKUP(Attendance!$G533,BLOCK_WEDNESDAY_PERIOD_SCHEDULE[],2,TRUE),
        IF(COUNTIF(FINALS_WEEK_WEDNESDAY_DATE[],Attendance!$J533) &gt; 0, VLOOKUP(Attendance!$G533,FINALS_WEEK_WEDNESDAY_PERIOD_SCHEDULE[],2,TRUE),
       VLOOKUP(Attendance!$G533,REGULAR_WEEK_SCHEDULE[[Wednesday]:[Period]],4,TRUE))),
IF(WEEKDAY($J533) = 5,
       IF(COUNTIF(BLOCK_THURSDAY_DATES[],Attendance!$J533) &gt; 0, VLOOKUP(Attendance!$G533,BLOCK_THURSDAY_PERIOD_SCHEDULE[],2,TRUE),
       IF(COUNTIF(FINALS_WEEK_THURSDAY_DATE[],Attendance!$J533) &gt; 0, VLOOKUP(Attendance!$G533,FINALS_WEEK_THURSDAY_PERIOD_SCHEDULE[],2,TRUE),
       VLOOKUP(Attendance!$G533,REGULAR_WEEK_SCHEDULE[[Thursday]:[Period]],3,TRUE))),
IF(WEEKDAY(Attendance!$J533) = 6,
       IF(COUNTIF(FINALS_WEEK_FRIDAY_DATE[],Attendance!$J533) &gt; 0, VLOOKUP(Attendance!$G533,FINALS_WEEK_FRIDAY_PERIOD_SCHEDULE[],2,TRUE),
       VLOOKUP(Attendance!$G533,REGULAR_WEEK_SCHEDULE[[Friday]:[Period]],2,TRUE))))))))))</f>
        <v/>
      </c>
      <c r="J533" s="41" t="str">
        <f t="shared" ca="1" si="29"/>
        <v/>
      </c>
      <c r="K533" s="41" t="str">
        <f>IF($A533 &lt;&gt; "",VLOOKUP($A533,'Student reference sheet'!$A$2:$V$2329, 7,FALSE), "")</f>
        <v/>
      </c>
      <c r="L533" s="30" t="str">
        <f>IF($A533 ="", "", VLOOKUP($A533, 'Student reference sheet'!$A$2:$Z$2603,23,FALSE))</f>
        <v/>
      </c>
      <c r="M533" s="30" t="str">
        <f>IF($A533 ="", "", VLOOKUP($A533, 'Student reference sheet'!$A$2:$Z$2603,24,FALSE))</f>
        <v/>
      </c>
      <c r="N533" s="30" t="str">
        <f>IF($A533 ="", "", VLOOKUP($A533, 'Student reference sheet'!$A$2:$Z$2603,26,FALSE))</f>
        <v/>
      </c>
      <c r="O533" s="30" t="str">
        <f>IF($A533 ="", "", VLOOKUP($A533, 'Student reference sheet'!$A$2:$Z$2603,25,FALSE))</f>
        <v/>
      </c>
      <c r="P533" s="39" t="str">
        <f>IF($A533 = "", "", IF(OR(VLOOKUP($A533,'Student reference sheet'!$A$2:$V$2400,8,FALSE) = "R",  VLOOKUP($A533,'Student reference sheet'!$A$2:$V$2400,8,FALSE) = "L"), "X", ""))</f>
        <v/>
      </c>
      <c r="Q533" s="39" t="str">
        <f>IF($A533 ="", "", VLOOKUP($A533, 'Student reference sheet'!$A$2:$V$2603,22,FALSE))</f>
        <v/>
      </c>
      <c r="R533" s="39" t="str">
        <f>IF($A533 &lt;&gt; "",VLOOKUP($A533,'Student reference sheet'!$A$2:$V$2329, 5,FALSE), "")</f>
        <v/>
      </c>
      <c r="S533" s="39" t="str">
        <f>IF($A533 &lt;&gt; "",VLOOKUP($A533,'Student reference sheet'!$A$2:$V$2329, 6,FALSE), "")</f>
        <v/>
      </c>
      <c r="T533" s="30" t="str">
        <f>IF($A533 = "","",
IF(VLOOKUP($A533,'Student reference sheet'!$A$2:$V$2329, 10,FALSE) = "Y", "Hispanic",
IF(VLOOKUP($A533,'Student reference sheet'!$A$2:$V$2329,11,FALSE) &lt;&gt; "",
IF(VLOOKUP($A533,'Student reference sheet'!$A$2:$V$2329,11,FALSE) = "UNK", "Unknown", VLOOKUP(VALUE(VLOOKUP($A533,'Student reference sheet'!$A$2:$V$2329,11,FALSE)),'Ethnicity Reference'!$A$2:$B$22,2,FALSE)),
IF(VLOOKUP($A533,'Student reference sheet'!$A$2:$V$2329,9,FALSE) &lt;&gt; "", VLOOKUP(VALUE(VLOOKUP($A533,'Student reference sheet'!$A$2:$V$2329,9,FALSE)),'Ethnicity Reference'!$A$2:$B$22,2,FALSE),"Unknown"))))</f>
        <v/>
      </c>
      <c r="U533" s="35"/>
    </row>
    <row r="534" spans="1:21" ht="15.75">
      <c r="A534" s="47"/>
      <c r="B534" s="33"/>
      <c r="C534" s="39" t="str">
        <f>IF($A534 &lt;&gt; "",VLOOKUP($A534,'Student reference sheet'!$A$2:$V$2329, 3,FALSE), "")</f>
        <v/>
      </c>
      <c r="D534" s="39" t="str">
        <f>IF($A534 &lt;&gt; "",VLOOKUP($A534,'Student reference sheet'!$A$2:$V$2329, 2,FALSE), "")</f>
        <v/>
      </c>
      <c r="E534" s="35"/>
      <c r="F534" s="34"/>
      <c r="G534" s="40" t="str">
        <f t="shared" ca="1" si="27"/>
        <v/>
      </c>
      <c r="H534" s="40" t="str">
        <f t="shared" ca="1" si="28"/>
        <v/>
      </c>
      <c r="I534" s="36" t="str">
        <f>IF($A534 = "", "",
IF(COUNTIF(MINIMUM_DAY_DATES[], Attendance!J534) &gt; 0, VLOOKUP(Attendance!$G534,MINIMUM_DAY_PERIOD_SCHEDULE[], 2,TRUE),
IF(COUNTIF(RALLY_DATES[], Attendance!J534) &gt; 0, VLOOKUP(Attendance!$G534,RALLY_PERIOD_SCHEDULE[], 2,TRUE),
IF(WEEKDAY(Attendance!$J534) = 2,
       IF(COUNTIF(FINALS_WEEK_MONDAY_DATE[],Attendance!$J534) &gt; 0, VLOOKUP(Attendance!$G534,FINALS_WEEK_MONDAY_PERIOD_SCHEDULE[],2,TRUE),
       VLOOKUP(Attendance!$G534,REGULAR_WEEK_SCHEDULE[],6,TRUE)),
IF(WEEKDAY($J534) = 3,
       IF(COUNTIF(FINALS_WEEK_TUESDAY_DATE[],Attendance!$J534) &gt; 0, VLOOKUP(Attendance!$G534,FINALS_WEEK_TUESDAY_PERIOD_SCHEDULE[],2,TRUE),
       VLOOKUP(Attendance!$G534,REGULAR_WEEK_SCHEDULE[[Tuesday]:[Period]],5,TRUE)),
IF(WEEKDAY(Attendance!$J534) = 4,
        IF(COUNTIF(BLOCK_WEDNESDAY_DATES[],Attendance!$J534) &gt; 0, VLOOKUP(Attendance!$G534,BLOCK_WEDNESDAY_PERIOD_SCHEDULE[],2,TRUE),
        IF(COUNTIF(FINALS_WEEK_WEDNESDAY_DATE[],Attendance!$J534) &gt; 0, VLOOKUP(Attendance!$G534,FINALS_WEEK_WEDNESDAY_PERIOD_SCHEDULE[],2,TRUE),
       VLOOKUP(Attendance!$G534,REGULAR_WEEK_SCHEDULE[[Wednesday]:[Period]],4,TRUE))),
IF(WEEKDAY($J534) = 5,
       IF(COUNTIF(BLOCK_THURSDAY_DATES[],Attendance!$J534) &gt; 0, VLOOKUP(Attendance!$G534,BLOCK_THURSDAY_PERIOD_SCHEDULE[],2,TRUE),
       IF(COUNTIF(FINALS_WEEK_THURSDAY_DATE[],Attendance!$J534) &gt; 0, VLOOKUP(Attendance!$G534,FINALS_WEEK_THURSDAY_PERIOD_SCHEDULE[],2,TRUE),
       VLOOKUP(Attendance!$G534,REGULAR_WEEK_SCHEDULE[[Thursday]:[Period]],3,TRUE))),
IF(WEEKDAY(Attendance!$J534) = 6,
       IF(COUNTIF(FINALS_WEEK_FRIDAY_DATE[],Attendance!$J534) &gt; 0, VLOOKUP(Attendance!$G534,FINALS_WEEK_FRIDAY_PERIOD_SCHEDULE[],2,TRUE),
       VLOOKUP(Attendance!$G534,REGULAR_WEEK_SCHEDULE[[Friday]:[Period]],2,TRUE))))))))))</f>
        <v/>
      </c>
      <c r="J534" s="41" t="str">
        <f t="shared" ca="1" si="29"/>
        <v/>
      </c>
      <c r="K534" s="41" t="str">
        <f>IF($A534 &lt;&gt; "",VLOOKUP($A534,'Student reference sheet'!$A$2:$V$2329, 7,FALSE), "")</f>
        <v/>
      </c>
      <c r="L534" s="30" t="str">
        <f>IF($A534 ="", "", VLOOKUP($A534, 'Student reference sheet'!$A$2:$Z$2603,23,FALSE))</f>
        <v/>
      </c>
      <c r="M534" s="30" t="str">
        <f>IF($A534 ="", "", VLOOKUP($A534, 'Student reference sheet'!$A$2:$Z$2603,24,FALSE))</f>
        <v/>
      </c>
      <c r="N534" s="30" t="str">
        <f>IF($A534 ="", "", VLOOKUP($A534, 'Student reference sheet'!$A$2:$Z$2603,26,FALSE))</f>
        <v/>
      </c>
      <c r="O534" s="30" t="str">
        <f>IF($A534 ="", "", VLOOKUP($A534, 'Student reference sheet'!$A$2:$Z$2603,25,FALSE))</f>
        <v/>
      </c>
      <c r="P534" s="39" t="str">
        <f>IF($A534 = "", "", IF(OR(VLOOKUP($A534,'Student reference sheet'!$A$2:$V$2400,8,FALSE) = "R",  VLOOKUP($A534,'Student reference sheet'!$A$2:$V$2400,8,FALSE) = "L"), "X", ""))</f>
        <v/>
      </c>
      <c r="Q534" s="39" t="str">
        <f>IF($A534 ="", "", VLOOKUP($A534, 'Student reference sheet'!$A$2:$V$2603,22,FALSE))</f>
        <v/>
      </c>
      <c r="R534" s="39" t="str">
        <f>IF($A534 &lt;&gt; "",VLOOKUP($A534,'Student reference sheet'!$A$2:$V$2329, 5,FALSE), "")</f>
        <v/>
      </c>
      <c r="S534" s="39" t="str">
        <f>IF($A534 &lt;&gt; "",VLOOKUP($A534,'Student reference sheet'!$A$2:$V$2329, 6,FALSE), "")</f>
        <v/>
      </c>
      <c r="T534" s="30" t="str">
        <f>IF($A534 = "","",
IF(VLOOKUP($A534,'Student reference sheet'!$A$2:$V$2329, 10,FALSE) = "Y", "Hispanic",
IF(VLOOKUP($A534,'Student reference sheet'!$A$2:$V$2329,11,FALSE) &lt;&gt; "",
IF(VLOOKUP($A534,'Student reference sheet'!$A$2:$V$2329,11,FALSE) = "UNK", "Unknown", VLOOKUP(VALUE(VLOOKUP($A534,'Student reference sheet'!$A$2:$V$2329,11,FALSE)),'Ethnicity Reference'!$A$2:$B$22,2,FALSE)),
IF(VLOOKUP($A534,'Student reference sheet'!$A$2:$V$2329,9,FALSE) &lt;&gt; "", VLOOKUP(VALUE(VLOOKUP($A534,'Student reference sheet'!$A$2:$V$2329,9,FALSE)),'Ethnicity Reference'!$A$2:$B$22,2,FALSE),"Unknown"))))</f>
        <v/>
      </c>
      <c r="U534" s="35"/>
    </row>
    <row r="535" spans="1:21" ht="15.75">
      <c r="A535" s="47"/>
      <c r="B535" s="33"/>
      <c r="C535" s="39" t="str">
        <f>IF($A535 &lt;&gt; "",VLOOKUP($A535,'Student reference sheet'!$A$2:$V$2329, 3,FALSE), "")</f>
        <v/>
      </c>
      <c r="D535" s="39" t="str">
        <f>IF($A535 &lt;&gt; "",VLOOKUP($A535,'Student reference sheet'!$A$2:$V$2329, 2,FALSE), "")</f>
        <v/>
      </c>
      <c r="E535" s="35"/>
      <c r="F535" s="34"/>
      <c r="G535" s="40" t="str">
        <f t="shared" ca="1" si="27"/>
        <v/>
      </c>
      <c r="H535" s="40" t="str">
        <f t="shared" ca="1" si="28"/>
        <v/>
      </c>
      <c r="I535" s="36" t="str">
        <f>IF($A535 = "", "",
IF(COUNTIF(MINIMUM_DAY_DATES[], Attendance!J535) &gt; 0, VLOOKUP(Attendance!$G535,MINIMUM_DAY_PERIOD_SCHEDULE[], 2,TRUE),
IF(COUNTIF(RALLY_DATES[], Attendance!J535) &gt; 0, VLOOKUP(Attendance!$G535,RALLY_PERIOD_SCHEDULE[], 2,TRUE),
IF(WEEKDAY(Attendance!$J535) = 2,
       IF(COUNTIF(FINALS_WEEK_MONDAY_DATE[],Attendance!$J535) &gt; 0, VLOOKUP(Attendance!$G535,FINALS_WEEK_MONDAY_PERIOD_SCHEDULE[],2,TRUE),
       VLOOKUP(Attendance!$G535,REGULAR_WEEK_SCHEDULE[],6,TRUE)),
IF(WEEKDAY($J535) = 3,
       IF(COUNTIF(FINALS_WEEK_TUESDAY_DATE[],Attendance!$J535) &gt; 0, VLOOKUP(Attendance!$G535,FINALS_WEEK_TUESDAY_PERIOD_SCHEDULE[],2,TRUE),
       VLOOKUP(Attendance!$G535,REGULAR_WEEK_SCHEDULE[[Tuesday]:[Period]],5,TRUE)),
IF(WEEKDAY(Attendance!$J535) = 4,
        IF(COUNTIF(BLOCK_WEDNESDAY_DATES[],Attendance!$J535) &gt; 0, VLOOKUP(Attendance!$G535,BLOCK_WEDNESDAY_PERIOD_SCHEDULE[],2,TRUE),
        IF(COUNTIF(FINALS_WEEK_WEDNESDAY_DATE[],Attendance!$J535) &gt; 0, VLOOKUP(Attendance!$G535,FINALS_WEEK_WEDNESDAY_PERIOD_SCHEDULE[],2,TRUE),
       VLOOKUP(Attendance!$G535,REGULAR_WEEK_SCHEDULE[[Wednesday]:[Period]],4,TRUE))),
IF(WEEKDAY($J535) = 5,
       IF(COUNTIF(BLOCK_THURSDAY_DATES[],Attendance!$J535) &gt; 0, VLOOKUP(Attendance!$G535,BLOCK_THURSDAY_PERIOD_SCHEDULE[],2,TRUE),
       IF(COUNTIF(FINALS_WEEK_THURSDAY_DATE[],Attendance!$J535) &gt; 0, VLOOKUP(Attendance!$G535,FINALS_WEEK_THURSDAY_PERIOD_SCHEDULE[],2,TRUE),
       VLOOKUP(Attendance!$G535,REGULAR_WEEK_SCHEDULE[[Thursday]:[Period]],3,TRUE))),
IF(WEEKDAY(Attendance!$J535) = 6,
       IF(COUNTIF(FINALS_WEEK_FRIDAY_DATE[],Attendance!$J535) &gt; 0, VLOOKUP(Attendance!$G535,FINALS_WEEK_FRIDAY_PERIOD_SCHEDULE[],2,TRUE),
       VLOOKUP(Attendance!$G535,REGULAR_WEEK_SCHEDULE[[Friday]:[Period]],2,TRUE))))))))))</f>
        <v/>
      </c>
      <c r="J535" s="41" t="str">
        <f t="shared" ca="1" si="29"/>
        <v/>
      </c>
      <c r="K535" s="41" t="str">
        <f>IF($A535 &lt;&gt; "",VLOOKUP($A535,'Student reference sheet'!$A$2:$V$2329, 7,FALSE), "")</f>
        <v/>
      </c>
      <c r="L535" s="30" t="str">
        <f>IF($A535 ="", "", VLOOKUP($A535, 'Student reference sheet'!$A$2:$Z$2603,23,FALSE))</f>
        <v/>
      </c>
      <c r="M535" s="30" t="str">
        <f>IF($A535 ="", "", VLOOKUP($A535, 'Student reference sheet'!$A$2:$Z$2603,24,FALSE))</f>
        <v/>
      </c>
      <c r="N535" s="30" t="str">
        <f>IF($A535 ="", "", VLOOKUP($A535, 'Student reference sheet'!$A$2:$Z$2603,26,FALSE))</f>
        <v/>
      </c>
      <c r="O535" s="30" t="str">
        <f>IF($A535 ="", "", VLOOKUP($A535, 'Student reference sheet'!$A$2:$Z$2603,25,FALSE))</f>
        <v/>
      </c>
      <c r="P535" s="39" t="str">
        <f>IF($A535 = "", "", IF(OR(VLOOKUP($A535,'Student reference sheet'!$A$2:$V$2400,8,FALSE) = "R",  VLOOKUP($A535,'Student reference sheet'!$A$2:$V$2400,8,FALSE) = "L"), "X", ""))</f>
        <v/>
      </c>
      <c r="Q535" s="39" t="str">
        <f>IF($A535 ="", "", VLOOKUP($A535, 'Student reference sheet'!$A$2:$V$2603,22,FALSE))</f>
        <v/>
      </c>
      <c r="R535" s="39" t="str">
        <f>IF($A535 &lt;&gt; "",VLOOKUP($A535,'Student reference sheet'!$A$2:$V$2329, 5,FALSE), "")</f>
        <v/>
      </c>
      <c r="S535" s="39" t="str">
        <f>IF($A535 &lt;&gt; "",VLOOKUP($A535,'Student reference sheet'!$A$2:$V$2329, 6,FALSE), "")</f>
        <v/>
      </c>
      <c r="T535" s="30" t="str">
        <f>IF($A535 = "","",
IF(VLOOKUP($A535,'Student reference sheet'!$A$2:$V$2329, 10,FALSE) = "Y", "Hispanic",
IF(VLOOKUP($A535,'Student reference sheet'!$A$2:$V$2329,11,FALSE) &lt;&gt; "",
IF(VLOOKUP($A535,'Student reference sheet'!$A$2:$V$2329,11,FALSE) = "UNK", "Unknown", VLOOKUP(VALUE(VLOOKUP($A535,'Student reference sheet'!$A$2:$V$2329,11,FALSE)),'Ethnicity Reference'!$A$2:$B$22,2,FALSE)),
IF(VLOOKUP($A535,'Student reference sheet'!$A$2:$V$2329,9,FALSE) &lt;&gt; "", VLOOKUP(VALUE(VLOOKUP($A535,'Student reference sheet'!$A$2:$V$2329,9,FALSE)),'Ethnicity Reference'!$A$2:$B$22,2,FALSE),"Unknown"))))</f>
        <v/>
      </c>
      <c r="U535" s="35"/>
    </row>
    <row r="536" spans="1:21" ht="15.75">
      <c r="A536" s="47"/>
      <c r="B536" s="33"/>
      <c r="C536" s="39" t="str">
        <f>IF($A536 &lt;&gt; "",VLOOKUP($A536,'Student reference sheet'!$A$2:$V$2329, 3,FALSE), "")</f>
        <v/>
      </c>
      <c r="D536" s="39" t="str">
        <f>IF($A536 &lt;&gt; "",VLOOKUP($A536,'Student reference sheet'!$A$2:$V$2329, 2,FALSE), "")</f>
        <v/>
      </c>
      <c r="E536" s="35"/>
      <c r="F536" s="34"/>
      <c r="G536" s="40" t="str">
        <f t="shared" ca="1" si="27"/>
        <v/>
      </c>
      <c r="H536" s="40" t="str">
        <f t="shared" ca="1" si="28"/>
        <v/>
      </c>
      <c r="I536" s="36" t="str">
        <f>IF($A536 = "", "",
IF(COUNTIF(MINIMUM_DAY_DATES[], Attendance!J536) &gt; 0, VLOOKUP(Attendance!$G536,MINIMUM_DAY_PERIOD_SCHEDULE[], 2,TRUE),
IF(COUNTIF(RALLY_DATES[], Attendance!J536) &gt; 0, VLOOKUP(Attendance!$G536,RALLY_PERIOD_SCHEDULE[], 2,TRUE),
IF(WEEKDAY(Attendance!$J536) = 2,
       IF(COUNTIF(FINALS_WEEK_MONDAY_DATE[],Attendance!$J536) &gt; 0, VLOOKUP(Attendance!$G536,FINALS_WEEK_MONDAY_PERIOD_SCHEDULE[],2,TRUE),
       VLOOKUP(Attendance!$G536,REGULAR_WEEK_SCHEDULE[],6,TRUE)),
IF(WEEKDAY($J536) = 3,
       IF(COUNTIF(FINALS_WEEK_TUESDAY_DATE[],Attendance!$J536) &gt; 0, VLOOKUP(Attendance!$G536,FINALS_WEEK_TUESDAY_PERIOD_SCHEDULE[],2,TRUE),
       VLOOKUP(Attendance!$G536,REGULAR_WEEK_SCHEDULE[[Tuesday]:[Period]],5,TRUE)),
IF(WEEKDAY(Attendance!$J536) = 4,
        IF(COUNTIF(BLOCK_WEDNESDAY_DATES[],Attendance!$J536) &gt; 0, VLOOKUP(Attendance!$G536,BLOCK_WEDNESDAY_PERIOD_SCHEDULE[],2,TRUE),
        IF(COUNTIF(FINALS_WEEK_WEDNESDAY_DATE[],Attendance!$J536) &gt; 0, VLOOKUP(Attendance!$G536,FINALS_WEEK_WEDNESDAY_PERIOD_SCHEDULE[],2,TRUE),
       VLOOKUP(Attendance!$G536,REGULAR_WEEK_SCHEDULE[[Wednesday]:[Period]],4,TRUE))),
IF(WEEKDAY($J536) = 5,
       IF(COUNTIF(BLOCK_THURSDAY_DATES[],Attendance!$J536) &gt; 0, VLOOKUP(Attendance!$G536,BLOCK_THURSDAY_PERIOD_SCHEDULE[],2,TRUE),
       IF(COUNTIF(FINALS_WEEK_THURSDAY_DATE[],Attendance!$J536) &gt; 0, VLOOKUP(Attendance!$G536,FINALS_WEEK_THURSDAY_PERIOD_SCHEDULE[],2,TRUE),
       VLOOKUP(Attendance!$G536,REGULAR_WEEK_SCHEDULE[[Thursday]:[Period]],3,TRUE))),
IF(WEEKDAY(Attendance!$J536) = 6,
       IF(COUNTIF(FINALS_WEEK_FRIDAY_DATE[],Attendance!$J536) &gt; 0, VLOOKUP(Attendance!$G536,FINALS_WEEK_FRIDAY_PERIOD_SCHEDULE[],2,TRUE),
       VLOOKUP(Attendance!$G536,REGULAR_WEEK_SCHEDULE[[Friday]:[Period]],2,TRUE))))))))))</f>
        <v/>
      </c>
      <c r="J536" s="41" t="str">
        <f t="shared" ca="1" si="29"/>
        <v/>
      </c>
      <c r="K536" s="41" t="str">
        <f>IF($A536 &lt;&gt; "",VLOOKUP($A536,'Student reference sheet'!$A$2:$V$2329, 7,FALSE), "")</f>
        <v/>
      </c>
      <c r="L536" s="30" t="str">
        <f>IF($A536 ="", "", VLOOKUP($A536, 'Student reference sheet'!$A$2:$Z$2603,23,FALSE))</f>
        <v/>
      </c>
      <c r="M536" s="30" t="str">
        <f>IF($A536 ="", "", VLOOKUP($A536, 'Student reference sheet'!$A$2:$Z$2603,24,FALSE))</f>
        <v/>
      </c>
      <c r="N536" s="30" t="str">
        <f>IF($A536 ="", "", VLOOKUP($A536, 'Student reference sheet'!$A$2:$Z$2603,26,FALSE))</f>
        <v/>
      </c>
      <c r="O536" s="30" t="str">
        <f>IF($A536 ="", "", VLOOKUP($A536, 'Student reference sheet'!$A$2:$Z$2603,25,FALSE))</f>
        <v/>
      </c>
      <c r="P536" s="39" t="str">
        <f>IF($A536 = "", "", IF(OR(VLOOKUP($A536,'Student reference sheet'!$A$2:$V$2400,8,FALSE) = "R",  VLOOKUP($A536,'Student reference sheet'!$A$2:$V$2400,8,FALSE) = "L"), "X", ""))</f>
        <v/>
      </c>
      <c r="Q536" s="39" t="str">
        <f>IF($A536 ="", "", VLOOKUP($A536, 'Student reference sheet'!$A$2:$V$2603,22,FALSE))</f>
        <v/>
      </c>
      <c r="R536" s="39" t="str">
        <f>IF($A536 &lt;&gt; "",VLOOKUP($A536,'Student reference sheet'!$A$2:$V$2329, 5,FALSE), "")</f>
        <v/>
      </c>
      <c r="S536" s="39" t="str">
        <f>IF($A536 &lt;&gt; "",VLOOKUP($A536,'Student reference sheet'!$A$2:$V$2329, 6,FALSE), "")</f>
        <v/>
      </c>
      <c r="T536" s="30" t="str">
        <f>IF($A536 = "","",
IF(VLOOKUP($A536,'Student reference sheet'!$A$2:$V$2329, 10,FALSE) = "Y", "Hispanic",
IF(VLOOKUP($A536,'Student reference sheet'!$A$2:$V$2329,11,FALSE) &lt;&gt; "",
IF(VLOOKUP($A536,'Student reference sheet'!$A$2:$V$2329,11,FALSE) = "UNK", "Unknown", VLOOKUP(VALUE(VLOOKUP($A536,'Student reference sheet'!$A$2:$V$2329,11,FALSE)),'Ethnicity Reference'!$A$2:$B$22,2,FALSE)),
IF(VLOOKUP($A536,'Student reference sheet'!$A$2:$V$2329,9,FALSE) &lt;&gt; "", VLOOKUP(VALUE(VLOOKUP($A536,'Student reference sheet'!$A$2:$V$2329,9,FALSE)),'Ethnicity Reference'!$A$2:$B$22,2,FALSE),"Unknown"))))</f>
        <v/>
      </c>
      <c r="U536" s="35"/>
    </row>
    <row r="537" spans="1:21" ht="15.75">
      <c r="A537" s="47"/>
      <c r="B537" s="33"/>
      <c r="C537" s="39" t="str">
        <f>IF($A537 &lt;&gt; "",VLOOKUP($A537,'Student reference sheet'!$A$2:$V$2329, 3,FALSE), "")</f>
        <v/>
      </c>
      <c r="D537" s="39" t="str">
        <f>IF($A537 &lt;&gt; "",VLOOKUP($A537,'Student reference sheet'!$A$2:$V$2329, 2,FALSE), "")</f>
        <v/>
      </c>
      <c r="E537" s="35"/>
      <c r="F537" s="34"/>
      <c r="G537" s="40" t="str">
        <f t="shared" ca="1" si="27"/>
        <v/>
      </c>
      <c r="H537" s="40" t="str">
        <f t="shared" ca="1" si="28"/>
        <v/>
      </c>
      <c r="I537" s="36" t="str">
        <f>IF($A537 = "", "",
IF(COUNTIF(MINIMUM_DAY_DATES[], Attendance!J537) &gt; 0, VLOOKUP(Attendance!$G537,MINIMUM_DAY_PERIOD_SCHEDULE[], 2,TRUE),
IF(COUNTIF(RALLY_DATES[], Attendance!J537) &gt; 0, VLOOKUP(Attendance!$G537,RALLY_PERIOD_SCHEDULE[], 2,TRUE),
IF(WEEKDAY(Attendance!$J537) = 2,
       IF(COUNTIF(FINALS_WEEK_MONDAY_DATE[],Attendance!$J537) &gt; 0, VLOOKUP(Attendance!$G537,FINALS_WEEK_MONDAY_PERIOD_SCHEDULE[],2,TRUE),
       VLOOKUP(Attendance!$G537,REGULAR_WEEK_SCHEDULE[],6,TRUE)),
IF(WEEKDAY($J537) = 3,
       IF(COUNTIF(FINALS_WEEK_TUESDAY_DATE[],Attendance!$J537) &gt; 0, VLOOKUP(Attendance!$G537,FINALS_WEEK_TUESDAY_PERIOD_SCHEDULE[],2,TRUE),
       VLOOKUP(Attendance!$G537,REGULAR_WEEK_SCHEDULE[[Tuesday]:[Period]],5,TRUE)),
IF(WEEKDAY(Attendance!$J537) = 4,
        IF(COUNTIF(BLOCK_WEDNESDAY_DATES[],Attendance!$J537) &gt; 0, VLOOKUP(Attendance!$G537,BLOCK_WEDNESDAY_PERIOD_SCHEDULE[],2,TRUE),
        IF(COUNTIF(FINALS_WEEK_WEDNESDAY_DATE[],Attendance!$J537) &gt; 0, VLOOKUP(Attendance!$G537,FINALS_WEEK_WEDNESDAY_PERIOD_SCHEDULE[],2,TRUE),
       VLOOKUP(Attendance!$G537,REGULAR_WEEK_SCHEDULE[[Wednesday]:[Period]],4,TRUE))),
IF(WEEKDAY($J537) = 5,
       IF(COUNTIF(BLOCK_THURSDAY_DATES[],Attendance!$J537) &gt; 0, VLOOKUP(Attendance!$G537,BLOCK_THURSDAY_PERIOD_SCHEDULE[],2,TRUE),
       IF(COUNTIF(FINALS_WEEK_THURSDAY_DATE[],Attendance!$J537) &gt; 0, VLOOKUP(Attendance!$G537,FINALS_WEEK_THURSDAY_PERIOD_SCHEDULE[],2,TRUE),
       VLOOKUP(Attendance!$G537,REGULAR_WEEK_SCHEDULE[[Thursday]:[Period]],3,TRUE))),
IF(WEEKDAY(Attendance!$J537) = 6,
       IF(COUNTIF(FINALS_WEEK_FRIDAY_DATE[],Attendance!$J537) &gt; 0, VLOOKUP(Attendance!$G537,FINALS_WEEK_FRIDAY_PERIOD_SCHEDULE[],2,TRUE),
       VLOOKUP(Attendance!$G537,REGULAR_WEEK_SCHEDULE[[Friday]:[Period]],2,TRUE))))))))))</f>
        <v/>
      </c>
      <c r="J537" s="41" t="str">
        <f t="shared" ca="1" si="29"/>
        <v/>
      </c>
      <c r="K537" s="41" t="str">
        <f>IF($A537 &lt;&gt; "",VLOOKUP($A537,'Student reference sheet'!$A$2:$V$2329, 7,FALSE), "")</f>
        <v/>
      </c>
      <c r="L537" s="30" t="str">
        <f>IF($A537 ="", "", VLOOKUP($A537, 'Student reference sheet'!$A$2:$Z$2603,23,FALSE))</f>
        <v/>
      </c>
      <c r="M537" s="30" t="str">
        <f>IF($A537 ="", "", VLOOKUP($A537, 'Student reference sheet'!$A$2:$Z$2603,24,FALSE))</f>
        <v/>
      </c>
      <c r="N537" s="30" t="str">
        <f>IF($A537 ="", "", VLOOKUP($A537, 'Student reference sheet'!$A$2:$Z$2603,26,FALSE))</f>
        <v/>
      </c>
      <c r="O537" s="30" t="str">
        <f>IF($A537 ="", "", VLOOKUP($A537, 'Student reference sheet'!$A$2:$Z$2603,25,FALSE))</f>
        <v/>
      </c>
      <c r="P537" s="39" t="str">
        <f>IF($A537 = "", "", IF(OR(VLOOKUP($A537,'Student reference sheet'!$A$2:$V$2400,8,FALSE) = "R",  VLOOKUP($A537,'Student reference sheet'!$A$2:$V$2400,8,FALSE) = "L"), "X", ""))</f>
        <v/>
      </c>
      <c r="Q537" s="39" t="str">
        <f>IF($A537 ="", "", VLOOKUP($A537, 'Student reference sheet'!$A$2:$V$2603,22,FALSE))</f>
        <v/>
      </c>
      <c r="R537" s="39" t="str">
        <f>IF($A537 &lt;&gt; "",VLOOKUP($A537,'Student reference sheet'!$A$2:$V$2329, 5,FALSE), "")</f>
        <v/>
      </c>
      <c r="S537" s="39" t="str">
        <f>IF($A537 &lt;&gt; "",VLOOKUP($A537,'Student reference sheet'!$A$2:$V$2329, 6,FALSE), "")</f>
        <v/>
      </c>
      <c r="T537" s="30" t="str">
        <f>IF($A537 = "","",
IF(VLOOKUP($A537,'Student reference sheet'!$A$2:$V$2329, 10,FALSE) = "Y", "Hispanic",
IF(VLOOKUP($A537,'Student reference sheet'!$A$2:$V$2329,11,FALSE) &lt;&gt; "",
IF(VLOOKUP($A537,'Student reference sheet'!$A$2:$V$2329,11,FALSE) = "UNK", "Unknown", VLOOKUP(VALUE(VLOOKUP($A537,'Student reference sheet'!$A$2:$V$2329,11,FALSE)),'Ethnicity Reference'!$A$2:$B$22,2,FALSE)),
IF(VLOOKUP($A537,'Student reference sheet'!$A$2:$V$2329,9,FALSE) &lt;&gt; "", VLOOKUP(VALUE(VLOOKUP($A537,'Student reference sheet'!$A$2:$V$2329,9,FALSE)),'Ethnicity Reference'!$A$2:$B$22,2,FALSE),"Unknown"))))</f>
        <v/>
      </c>
      <c r="U537" s="35"/>
    </row>
    <row r="538" spans="1:21" ht="15.75">
      <c r="A538" s="47"/>
      <c r="B538" s="33"/>
      <c r="C538" s="39" t="str">
        <f>IF($A538 &lt;&gt; "",VLOOKUP($A538,'Student reference sheet'!$A$2:$V$2329, 3,FALSE), "")</f>
        <v/>
      </c>
      <c r="D538" s="39" t="str">
        <f>IF($A538 &lt;&gt; "",VLOOKUP($A538,'Student reference sheet'!$A$2:$V$2329, 2,FALSE), "")</f>
        <v/>
      </c>
      <c r="E538" s="35"/>
      <c r="F538" s="34"/>
      <c r="G538" s="40" t="str">
        <f t="shared" ca="1" si="27"/>
        <v/>
      </c>
      <c r="H538" s="40" t="str">
        <f t="shared" ca="1" si="28"/>
        <v/>
      </c>
      <c r="I538" s="36" t="str">
        <f>IF($A538 = "", "",
IF(COUNTIF(MINIMUM_DAY_DATES[], Attendance!J538) &gt; 0, VLOOKUP(Attendance!$G538,MINIMUM_DAY_PERIOD_SCHEDULE[], 2,TRUE),
IF(COUNTIF(RALLY_DATES[], Attendance!J538) &gt; 0, VLOOKUP(Attendance!$G538,RALLY_PERIOD_SCHEDULE[], 2,TRUE),
IF(WEEKDAY(Attendance!$J538) = 2,
       IF(COUNTIF(FINALS_WEEK_MONDAY_DATE[],Attendance!$J538) &gt; 0, VLOOKUP(Attendance!$G538,FINALS_WEEK_MONDAY_PERIOD_SCHEDULE[],2,TRUE),
       VLOOKUP(Attendance!$G538,REGULAR_WEEK_SCHEDULE[],6,TRUE)),
IF(WEEKDAY($J538) = 3,
       IF(COUNTIF(FINALS_WEEK_TUESDAY_DATE[],Attendance!$J538) &gt; 0, VLOOKUP(Attendance!$G538,FINALS_WEEK_TUESDAY_PERIOD_SCHEDULE[],2,TRUE),
       VLOOKUP(Attendance!$G538,REGULAR_WEEK_SCHEDULE[[Tuesday]:[Period]],5,TRUE)),
IF(WEEKDAY(Attendance!$J538) = 4,
        IF(COUNTIF(BLOCK_WEDNESDAY_DATES[],Attendance!$J538) &gt; 0, VLOOKUP(Attendance!$G538,BLOCK_WEDNESDAY_PERIOD_SCHEDULE[],2,TRUE),
        IF(COUNTIF(FINALS_WEEK_WEDNESDAY_DATE[],Attendance!$J538) &gt; 0, VLOOKUP(Attendance!$G538,FINALS_WEEK_WEDNESDAY_PERIOD_SCHEDULE[],2,TRUE),
       VLOOKUP(Attendance!$G538,REGULAR_WEEK_SCHEDULE[[Wednesday]:[Period]],4,TRUE))),
IF(WEEKDAY($J538) = 5,
       IF(COUNTIF(BLOCK_THURSDAY_DATES[],Attendance!$J538) &gt; 0, VLOOKUP(Attendance!$G538,BLOCK_THURSDAY_PERIOD_SCHEDULE[],2,TRUE),
       IF(COUNTIF(FINALS_WEEK_THURSDAY_DATE[],Attendance!$J538) &gt; 0, VLOOKUP(Attendance!$G538,FINALS_WEEK_THURSDAY_PERIOD_SCHEDULE[],2,TRUE),
       VLOOKUP(Attendance!$G538,REGULAR_WEEK_SCHEDULE[[Thursday]:[Period]],3,TRUE))),
IF(WEEKDAY(Attendance!$J538) = 6,
       IF(COUNTIF(FINALS_WEEK_FRIDAY_DATE[],Attendance!$J538) &gt; 0, VLOOKUP(Attendance!$G538,FINALS_WEEK_FRIDAY_PERIOD_SCHEDULE[],2,TRUE),
       VLOOKUP(Attendance!$G538,REGULAR_WEEK_SCHEDULE[[Friday]:[Period]],2,TRUE))))))))))</f>
        <v/>
      </c>
      <c r="J538" s="41" t="str">
        <f t="shared" ca="1" si="29"/>
        <v/>
      </c>
      <c r="K538" s="41" t="str">
        <f>IF($A538 &lt;&gt; "",VLOOKUP($A538,'Student reference sheet'!$A$2:$V$2329, 7,FALSE), "")</f>
        <v/>
      </c>
      <c r="L538" s="30" t="str">
        <f>IF($A538 ="", "", VLOOKUP($A538, 'Student reference sheet'!$A$2:$Z$2603,23,FALSE))</f>
        <v/>
      </c>
      <c r="M538" s="30" t="str">
        <f>IF($A538 ="", "", VLOOKUP($A538, 'Student reference sheet'!$A$2:$Z$2603,24,FALSE))</f>
        <v/>
      </c>
      <c r="N538" s="30" t="str">
        <f>IF($A538 ="", "", VLOOKUP($A538, 'Student reference sheet'!$A$2:$Z$2603,26,FALSE))</f>
        <v/>
      </c>
      <c r="O538" s="30" t="str">
        <f>IF($A538 ="", "", VLOOKUP($A538, 'Student reference sheet'!$A$2:$Z$2603,25,FALSE))</f>
        <v/>
      </c>
      <c r="P538" s="39" t="str">
        <f>IF($A538 = "", "", IF(OR(VLOOKUP($A538,'Student reference sheet'!$A$2:$V$2400,8,FALSE) = "R",  VLOOKUP($A538,'Student reference sheet'!$A$2:$V$2400,8,FALSE) = "L"), "X", ""))</f>
        <v/>
      </c>
      <c r="Q538" s="39" t="str">
        <f>IF($A538 ="", "", VLOOKUP($A538, 'Student reference sheet'!$A$2:$V$2603,22,FALSE))</f>
        <v/>
      </c>
      <c r="R538" s="39" t="str">
        <f>IF($A538 &lt;&gt; "",VLOOKUP($A538,'Student reference sheet'!$A$2:$V$2329, 5,FALSE), "")</f>
        <v/>
      </c>
      <c r="S538" s="39" t="str">
        <f>IF($A538 &lt;&gt; "",VLOOKUP($A538,'Student reference sheet'!$A$2:$V$2329, 6,FALSE), "")</f>
        <v/>
      </c>
      <c r="T538" s="30" t="str">
        <f>IF($A538 = "","",
IF(VLOOKUP($A538,'Student reference sheet'!$A$2:$V$2329, 10,FALSE) = "Y", "Hispanic",
IF(VLOOKUP($A538,'Student reference sheet'!$A$2:$V$2329,11,FALSE) &lt;&gt; "",
IF(VLOOKUP($A538,'Student reference sheet'!$A$2:$V$2329,11,FALSE) = "UNK", "Unknown", VLOOKUP(VALUE(VLOOKUP($A538,'Student reference sheet'!$A$2:$V$2329,11,FALSE)),'Ethnicity Reference'!$A$2:$B$22,2,FALSE)),
IF(VLOOKUP($A538,'Student reference sheet'!$A$2:$V$2329,9,FALSE) &lt;&gt; "", VLOOKUP(VALUE(VLOOKUP($A538,'Student reference sheet'!$A$2:$V$2329,9,FALSE)),'Ethnicity Reference'!$A$2:$B$22,2,FALSE),"Unknown"))))</f>
        <v/>
      </c>
      <c r="U538" s="35"/>
    </row>
    <row r="539" spans="1:21" ht="15.75">
      <c r="A539" s="47"/>
      <c r="B539" s="33"/>
      <c r="C539" s="39" t="str">
        <f>IF($A539 &lt;&gt; "",VLOOKUP($A539,'Student reference sheet'!$A$2:$V$2329, 3,FALSE), "")</f>
        <v/>
      </c>
      <c r="D539" s="39" t="str">
        <f>IF($A539 &lt;&gt; "",VLOOKUP($A539,'Student reference sheet'!$A$2:$V$2329, 2,FALSE), "")</f>
        <v/>
      </c>
      <c r="E539" s="35"/>
      <c r="F539" s="34"/>
      <c r="G539" s="40" t="str">
        <f t="shared" ca="1" si="27"/>
        <v/>
      </c>
      <c r="H539" s="40" t="str">
        <f t="shared" ca="1" si="28"/>
        <v/>
      </c>
      <c r="I539" s="36" t="str">
        <f>IF($A539 = "", "",
IF(COUNTIF(MINIMUM_DAY_DATES[], Attendance!J539) &gt; 0, VLOOKUP(Attendance!$G539,MINIMUM_DAY_PERIOD_SCHEDULE[], 2,TRUE),
IF(COUNTIF(RALLY_DATES[], Attendance!J539) &gt; 0, VLOOKUP(Attendance!$G539,RALLY_PERIOD_SCHEDULE[], 2,TRUE),
IF(WEEKDAY(Attendance!$J539) = 2,
       IF(COUNTIF(FINALS_WEEK_MONDAY_DATE[],Attendance!$J539) &gt; 0, VLOOKUP(Attendance!$G539,FINALS_WEEK_MONDAY_PERIOD_SCHEDULE[],2,TRUE),
       VLOOKUP(Attendance!$G539,REGULAR_WEEK_SCHEDULE[],6,TRUE)),
IF(WEEKDAY($J539) = 3,
       IF(COUNTIF(FINALS_WEEK_TUESDAY_DATE[],Attendance!$J539) &gt; 0, VLOOKUP(Attendance!$G539,FINALS_WEEK_TUESDAY_PERIOD_SCHEDULE[],2,TRUE),
       VLOOKUP(Attendance!$G539,REGULAR_WEEK_SCHEDULE[[Tuesday]:[Period]],5,TRUE)),
IF(WEEKDAY(Attendance!$J539) = 4,
        IF(COUNTIF(BLOCK_WEDNESDAY_DATES[],Attendance!$J539) &gt; 0, VLOOKUP(Attendance!$G539,BLOCK_WEDNESDAY_PERIOD_SCHEDULE[],2,TRUE),
        IF(COUNTIF(FINALS_WEEK_WEDNESDAY_DATE[],Attendance!$J539) &gt; 0, VLOOKUP(Attendance!$G539,FINALS_WEEK_WEDNESDAY_PERIOD_SCHEDULE[],2,TRUE),
       VLOOKUP(Attendance!$G539,REGULAR_WEEK_SCHEDULE[[Wednesday]:[Period]],4,TRUE))),
IF(WEEKDAY($J539) = 5,
       IF(COUNTIF(BLOCK_THURSDAY_DATES[],Attendance!$J539) &gt; 0, VLOOKUP(Attendance!$G539,BLOCK_THURSDAY_PERIOD_SCHEDULE[],2,TRUE),
       IF(COUNTIF(FINALS_WEEK_THURSDAY_DATE[],Attendance!$J539) &gt; 0, VLOOKUP(Attendance!$G539,FINALS_WEEK_THURSDAY_PERIOD_SCHEDULE[],2,TRUE),
       VLOOKUP(Attendance!$G539,REGULAR_WEEK_SCHEDULE[[Thursday]:[Period]],3,TRUE))),
IF(WEEKDAY(Attendance!$J539) = 6,
       IF(COUNTIF(FINALS_WEEK_FRIDAY_DATE[],Attendance!$J539) &gt; 0, VLOOKUP(Attendance!$G539,FINALS_WEEK_FRIDAY_PERIOD_SCHEDULE[],2,TRUE),
       VLOOKUP(Attendance!$G539,REGULAR_WEEK_SCHEDULE[[Friday]:[Period]],2,TRUE))))))))))</f>
        <v/>
      </c>
      <c r="J539" s="41" t="str">
        <f t="shared" ca="1" si="29"/>
        <v/>
      </c>
      <c r="K539" s="41" t="str">
        <f>IF($A539 &lt;&gt; "",VLOOKUP($A539,'Student reference sheet'!$A$2:$V$2329, 7,FALSE), "")</f>
        <v/>
      </c>
      <c r="L539" s="30" t="str">
        <f>IF($A539 ="", "", VLOOKUP($A539, 'Student reference sheet'!$A$2:$Z$2603,23,FALSE))</f>
        <v/>
      </c>
      <c r="M539" s="30" t="str">
        <f>IF($A539 ="", "", VLOOKUP($A539, 'Student reference sheet'!$A$2:$Z$2603,24,FALSE))</f>
        <v/>
      </c>
      <c r="N539" s="30" t="str">
        <f>IF($A539 ="", "", VLOOKUP($A539, 'Student reference sheet'!$A$2:$Z$2603,26,FALSE))</f>
        <v/>
      </c>
      <c r="O539" s="30" t="str">
        <f>IF($A539 ="", "", VLOOKUP($A539, 'Student reference sheet'!$A$2:$Z$2603,25,FALSE))</f>
        <v/>
      </c>
      <c r="P539" s="39" t="str">
        <f>IF($A539 = "", "", IF(OR(VLOOKUP($A539,'Student reference sheet'!$A$2:$V$2400,8,FALSE) = "R",  VLOOKUP($A539,'Student reference sheet'!$A$2:$V$2400,8,FALSE) = "L"), "X", ""))</f>
        <v/>
      </c>
      <c r="Q539" s="39" t="str">
        <f>IF($A539 ="", "", VLOOKUP($A539, 'Student reference sheet'!$A$2:$V$2603,22,FALSE))</f>
        <v/>
      </c>
      <c r="R539" s="39" t="str">
        <f>IF($A539 &lt;&gt; "",VLOOKUP($A539,'Student reference sheet'!$A$2:$V$2329, 5,FALSE), "")</f>
        <v/>
      </c>
      <c r="S539" s="39" t="str">
        <f>IF($A539 &lt;&gt; "",VLOOKUP($A539,'Student reference sheet'!$A$2:$V$2329, 6,FALSE), "")</f>
        <v/>
      </c>
      <c r="T539" s="30" t="str">
        <f>IF($A539 = "","",
IF(VLOOKUP($A539,'Student reference sheet'!$A$2:$V$2329, 10,FALSE) = "Y", "Hispanic",
IF(VLOOKUP($A539,'Student reference sheet'!$A$2:$V$2329,11,FALSE) &lt;&gt; "",
IF(VLOOKUP($A539,'Student reference sheet'!$A$2:$V$2329,11,FALSE) = "UNK", "Unknown", VLOOKUP(VALUE(VLOOKUP($A539,'Student reference sheet'!$A$2:$V$2329,11,FALSE)),'Ethnicity Reference'!$A$2:$B$22,2,FALSE)),
IF(VLOOKUP($A539,'Student reference sheet'!$A$2:$V$2329,9,FALSE) &lt;&gt; "", VLOOKUP(VALUE(VLOOKUP($A539,'Student reference sheet'!$A$2:$V$2329,9,FALSE)),'Ethnicity Reference'!$A$2:$B$22,2,FALSE),"Unknown"))))</f>
        <v/>
      </c>
      <c r="U539" s="35"/>
    </row>
    <row r="540" spans="1:21" ht="15.75">
      <c r="A540" s="47"/>
      <c r="B540" s="33"/>
      <c r="C540" s="39" t="str">
        <f>IF($A540 &lt;&gt; "",VLOOKUP($A540,'Student reference sheet'!$A$2:$V$2329, 3,FALSE), "")</f>
        <v/>
      </c>
      <c r="D540" s="39" t="str">
        <f>IF($A540 &lt;&gt; "",VLOOKUP($A540,'Student reference sheet'!$A$2:$V$2329, 2,FALSE), "")</f>
        <v/>
      </c>
      <c r="E540" s="35"/>
      <c r="F540" s="34"/>
      <c r="G540" s="40" t="str">
        <f t="shared" ca="1" si="27"/>
        <v/>
      </c>
      <c r="H540" s="40" t="str">
        <f t="shared" ca="1" si="28"/>
        <v/>
      </c>
      <c r="I540" s="36" t="str">
        <f>IF($A540 = "", "",
IF(COUNTIF(MINIMUM_DAY_DATES[], Attendance!J540) &gt; 0, VLOOKUP(Attendance!$G540,MINIMUM_DAY_PERIOD_SCHEDULE[], 2,TRUE),
IF(COUNTIF(RALLY_DATES[], Attendance!J540) &gt; 0, VLOOKUP(Attendance!$G540,RALLY_PERIOD_SCHEDULE[], 2,TRUE),
IF(WEEKDAY(Attendance!$J540) = 2,
       IF(COUNTIF(FINALS_WEEK_MONDAY_DATE[],Attendance!$J540) &gt; 0, VLOOKUP(Attendance!$G540,FINALS_WEEK_MONDAY_PERIOD_SCHEDULE[],2,TRUE),
       VLOOKUP(Attendance!$G540,REGULAR_WEEK_SCHEDULE[],6,TRUE)),
IF(WEEKDAY($J540) = 3,
       IF(COUNTIF(FINALS_WEEK_TUESDAY_DATE[],Attendance!$J540) &gt; 0, VLOOKUP(Attendance!$G540,FINALS_WEEK_TUESDAY_PERIOD_SCHEDULE[],2,TRUE),
       VLOOKUP(Attendance!$G540,REGULAR_WEEK_SCHEDULE[[Tuesday]:[Period]],5,TRUE)),
IF(WEEKDAY(Attendance!$J540) = 4,
        IF(COUNTIF(BLOCK_WEDNESDAY_DATES[],Attendance!$J540) &gt; 0, VLOOKUP(Attendance!$G540,BLOCK_WEDNESDAY_PERIOD_SCHEDULE[],2,TRUE),
        IF(COUNTIF(FINALS_WEEK_WEDNESDAY_DATE[],Attendance!$J540) &gt; 0, VLOOKUP(Attendance!$G540,FINALS_WEEK_WEDNESDAY_PERIOD_SCHEDULE[],2,TRUE),
       VLOOKUP(Attendance!$G540,REGULAR_WEEK_SCHEDULE[[Wednesday]:[Period]],4,TRUE))),
IF(WEEKDAY($J540) = 5,
       IF(COUNTIF(BLOCK_THURSDAY_DATES[],Attendance!$J540) &gt; 0, VLOOKUP(Attendance!$G540,BLOCK_THURSDAY_PERIOD_SCHEDULE[],2,TRUE),
       IF(COUNTIF(FINALS_WEEK_THURSDAY_DATE[],Attendance!$J540) &gt; 0, VLOOKUP(Attendance!$G540,FINALS_WEEK_THURSDAY_PERIOD_SCHEDULE[],2,TRUE),
       VLOOKUP(Attendance!$G540,REGULAR_WEEK_SCHEDULE[[Thursday]:[Period]],3,TRUE))),
IF(WEEKDAY(Attendance!$J540) = 6,
       IF(COUNTIF(FINALS_WEEK_FRIDAY_DATE[],Attendance!$J540) &gt; 0, VLOOKUP(Attendance!$G540,FINALS_WEEK_FRIDAY_PERIOD_SCHEDULE[],2,TRUE),
       VLOOKUP(Attendance!$G540,REGULAR_WEEK_SCHEDULE[[Friday]:[Period]],2,TRUE))))))))))</f>
        <v/>
      </c>
      <c r="J540" s="41" t="str">
        <f t="shared" ca="1" si="29"/>
        <v/>
      </c>
      <c r="K540" s="41" t="str">
        <f>IF($A540 &lt;&gt; "",VLOOKUP($A540,'Student reference sheet'!$A$2:$V$2329, 7,FALSE), "")</f>
        <v/>
      </c>
      <c r="L540" s="30" t="str">
        <f>IF($A540 ="", "", VLOOKUP($A540, 'Student reference sheet'!$A$2:$Z$2603,23,FALSE))</f>
        <v/>
      </c>
      <c r="M540" s="30" t="str">
        <f>IF($A540 ="", "", VLOOKUP($A540, 'Student reference sheet'!$A$2:$Z$2603,24,FALSE))</f>
        <v/>
      </c>
      <c r="N540" s="30" t="str">
        <f>IF($A540 ="", "", VLOOKUP($A540, 'Student reference sheet'!$A$2:$Z$2603,26,FALSE))</f>
        <v/>
      </c>
      <c r="O540" s="30" t="str">
        <f>IF($A540 ="", "", VLOOKUP($A540, 'Student reference sheet'!$A$2:$Z$2603,25,FALSE))</f>
        <v/>
      </c>
      <c r="P540" s="39" t="str">
        <f>IF($A540 = "", "", IF(OR(VLOOKUP($A540,'Student reference sheet'!$A$2:$V$2400,8,FALSE) = "R",  VLOOKUP($A540,'Student reference sheet'!$A$2:$V$2400,8,FALSE) = "L"), "X", ""))</f>
        <v/>
      </c>
      <c r="Q540" s="39" t="str">
        <f>IF($A540 ="", "", VLOOKUP($A540, 'Student reference sheet'!$A$2:$V$2603,22,FALSE))</f>
        <v/>
      </c>
      <c r="R540" s="39" t="str">
        <f>IF($A540 &lt;&gt; "",VLOOKUP($A540,'Student reference sheet'!$A$2:$V$2329, 5,FALSE), "")</f>
        <v/>
      </c>
      <c r="S540" s="39" t="str">
        <f>IF($A540 &lt;&gt; "",VLOOKUP($A540,'Student reference sheet'!$A$2:$V$2329, 6,FALSE), "")</f>
        <v/>
      </c>
      <c r="T540" s="30" t="str">
        <f>IF($A540 = "","",
IF(VLOOKUP($A540,'Student reference sheet'!$A$2:$V$2329, 10,FALSE) = "Y", "Hispanic",
IF(VLOOKUP($A540,'Student reference sheet'!$A$2:$V$2329,11,FALSE) &lt;&gt; "",
IF(VLOOKUP($A540,'Student reference sheet'!$A$2:$V$2329,11,FALSE) = "UNK", "Unknown", VLOOKUP(VALUE(VLOOKUP($A540,'Student reference sheet'!$A$2:$V$2329,11,FALSE)),'Ethnicity Reference'!$A$2:$B$22,2,FALSE)),
IF(VLOOKUP($A540,'Student reference sheet'!$A$2:$V$2329,9,FALSE) &lt;&gt; "", VLOOKUP(VALUE(VLOOKUP($A540,'Student reference sheet'!$A$2:$V$2329,9,FALSE)),'Ethnicity Reference'!$A$2:$B$22,2,FALSE),"Unknown"))))</f>
        <v/>
      </c>
      <c r="U540" s="35"/>
    </row>
    <row r="541" spans="1:21" ht="15.75">
      <c r="A541" s="47"/>
      <c r="B541" s="33"/>
      <c r="C541" s="39" t="str">
        <f>IF($A541 &lt;&gt; "",VLOOKUP($A541,'Student reference sheet'!$A$2:$V$2329, 3,FALSE), "")</f>
        <v/>
      </c>
      <c r="D541" s="39" t="str">
        <f>IF($A541 &lt;&gt; "",VLOOKUP($A541,'Student reference sheet'!$A$2:$V$2329, 2,FALSE), "")</f>
        <v/>
      </c>
      <c r="E541" s="35"/>
      <c r="F541" s="34"/>
      <c r="G541" s="40" t="str">
        <f t="shared" ca="1" si="27"/>
        <v/>
      </c>
      <c r="H541" s="40" t="str">
        <f t="shared" ca="1" si="28"/>
        <v/>
      </c>
      <c r="I541" s="36" t="str">
        <f>IF($A541 = "", "",
IF(COUNTIF(MINIMUM_DAY_DATES[], Attendance!J541) &gt; 0, VLOOKUP(Attendance!$G541,MINIMUM_DAY_PERIOD_SCHEDULE[], 2,TRUE),
IF(COUNTIF(RALLY_DATES[], Attendance!J541) &gt; 0, VLOOKUP(Attendance!$G541,RALLY_PERIOD_SCHEDULE[], 2,TRUE),
IF(WEEKDAY(Attendance!$J541) = 2,
       IF(COUNTIF(FINALS_WEEK_MONDAY_DATE[],Attendance!$J541) &gt; 0, VLOOKUP(Attendance!$G541,FINALS_WEEK_MONDAY_PERIOD_SCHEDULE[],2,TRUE),
       VLOOKUP(Attendance!$G541,REGULAR_WEEK_SCHEDULE[],6,TRUE)),
IF(WEEKDAY($J541) = 3,
       IF(COUNTIF(FINALS_WEEK_TUESDAY_DATE[],Attendance!$J541) &gt; 0, VLOOKUP(Attendance!$G541,FINALS_WEEK_TUESDAY_PERIOD_SCHEDULE[],2,TRUE),
       VLOOKUP(Attendance!$G541,REGULAR_WEEK_SCHEDULE[[Tuesday]:[Period]],5,TRUE)),
IF(WEEKDAY(Attendance!$J541) = 4,
        IF(COUNTIF(BLOCK_WEDNESDAY_DATES[],Attendance!$J541) &gt; 0, VLOOKUP(Attendance!$G541,BLOCK_WEDNESDAY_PERIOD_SCHEDULE[],2,TRUE),
        IF(COUNTIF(FINALS_WEEK_WEDNESDAY_DATE[],Attendance!$J541) &gt; 0, VLOOKUP(Attendance!$G541,FINALS_WEEK_WEDNESDAY_PERIOD_SCHEDULE[],2,TRUE),
       VLOOKUP(Attendance!$G541,REGULAR_WEEK_SCHEDULE[[Wednesday]:[Period]],4,TRUE))),
IF(WEEKDAY($J541) = 5,
       IF(COUNTIF(BLOCK_THURSDAY_DATES[],Attendance!$J541) &gt; 0, VLOOKUP(Attendance!$G541,BLOCK_THURSDAY_PERIOD_SCHEDULE[],2,TRUE),
       IF(COUNTIF(FINALS_WEEK_THURSDAY_DATE[],Attendance!$J541) &gt; 0, VLOOKUP(Attendance!$G541,FINALS_WEEK_THURSDAY_PERIOD_SCHEDULE[],2,TRUE),
       VLOOKUP(Attendance!$G541,REGULAR_WEEK_SCHEDULE[[Thursday]:[Period]],3,TRUE))),
IF(WEEKDAY(Attendance!$J541) = 6,
       IF(COUNTIF(FINALS_WEEK_FRIDAY_DATE[],Attendance!$J541) &gt; 0, VLOOKUP(Attendance!$G541,FINALS_WEEK_FRIDAY_PERIOD_SCHEDULE[],2,TRUE),
       VLOOKUP(Attendance!$G541,REGULAR_WEEK_SCHEDULE[[Friday]:[Period]],2,TRUE))))))))))</f>
        <v/>
      </c>
      <c r="J541" s="41" t="str">
        <f t="shared" ca="1" si="29"/>
        <v/>
      </c>
      <c r="K541" s="41" t="str">
        <f>IF($A541 &lt;&gt; "",VLOOKUP($A541,'Student reference sheet'!$A$2:$V$2329, 7,FALSE), "")</f>
        <v/>
      </c>
      <c r="L541" s="30" t="str">
        <f>IF($A541 ="", "", VLOOKUP($A541, 'Student reference sheet'!$A$2:$Z$2603,23,FALSE))</f>
        <v/>
      </c>
      <c r="M541" s="30" t="str">
        <f>IF($A541 ="", "", VLOOKUP($A541, 'Student reference sheet'!$A$2:$Z$2603,24,FALSE))</f>
        <v/>
      </c>
      <c r="N541" s="30" t="str">
        <f>IF($A541 ="", "", VLOOKUP($A541, 'Student reference sheet'!$A$2:$Z$2603,26,FALSE))</f>
        <v/>
      </c>
      <c r="O541" s="30" t="str">
        <f>IF($A541 ="", "", VLOOKUP($A541, 'Student reference sheet'!$A$2:$Z$2603,25,FALSE))</f>
        <v/>
      </c>
      <c r="P541" s="39" t="str">
        <f>IF($A541 = "", "", IF(OR(VLOOKUP($A541,'Student reference sheet'!$A$2:$V$2400,8,FALSE) = "R",  VLOOKUP($A541,'Student reference sheet'!$A$2:$V$2400,8,FALSE) = "L"), "X", ""))</f>
        <v/>
      </c>
      <c r="Q541" s="39" t="str">
        <f>IF($A541 ="", "", VLOOKUP($A541, 'Student reference sheet'!$A$2:$V$2603,22,FALSE))</f>
        <v/>
      </c>
      <c r="R541" s="39" t="str">
        <f>IF($A541 &lt;&gt; "",VLOOKUP($A541,'Student reference sheet'!$A$2:$V$2329, 5,FALSE), "")</f>
        <v/>
      </c>
      <c r="S541" s="39" t="str">
        <f>IF($A541 &lt;&gt; "",VLOOKUP($A541,'Student reference sheet'!$A$2:$V$2329, 6,FALSE), "")</f>
        <v/>
      </c>
      <c r="T541" s="30" t="str">
        <f>IF($A541 = "","",
IF(VLOOKUP($A541,'Student reference sheet'!$A$2:$V$2329, 10,FALSE) = "Y", "Hispanic",
IF(VLOOKUP($A541,'Student reference sheet'!$A$2:$V$2329,11,FALSE) &lt;&gt; "",
IF(VLOOKUP($A541,'Student reference sheet'!$A$2:$V$2329,11,FALSE) = "UNK", "Unknown", VLOOKUP(VALUE(VLOOKUP($A541,'Student reference sheet'!$A$2:$V$2329,11,FALSE)),'Ethnicity Reference'!$A$2:$B$22,2,FALSE)),
IF(VLOOKUP($A541,'Student reference sheet'!$A$2:$V$2329,9,FALSE) &lt;&gt; "", VLOOKUP(VALUE(VLOOKUP($A541,'Student reference sheet'!$A$2:$V$2329,9,FALSE)),'Ethnicity Reference'!$A$2:$B$22,2,FALSE),"Unknown"))))</f>
        <v/>
      </c>
      <c r="U541" s="35"/>
    </row>
    <row r="542" spans="1:21" ht="15.75">
      <c r="A542" s="47"/>
      <c r="B542" s="33"/>
      <c r="C542" s="39" t="str">
        <f>IF($A542 &lt;&gt; "",VLOOKUP($A542,'Student reference sheet'!$A$2:$V$2329, 3,FALSE), "")</f>
        <v/>
      </c>
      <c r="D542" s="39" t="str">
        <f>IF($A542 &lt;&gt; "",VLOOKUP($A542,'Student reference sheet'!$A$2:$V$2329, 2,FALSE), "")</f>
        <v/>
      </c>
      <c r="E542" s="35"/>
      <c r="F542" s="34"/>
      <c r="G542" s="40" t="str">
        <f t="shared" ca="1" si="27"/>
        <v/>
      </c>
      <c r="H542" s="40" t="str">
        <f t="shared" ca="1" si="28"/>
        <v/>
      </c>
      <c r="I542" s="36" t="str">
        <f>IF($A542 = "", "",
IF(COUNTIF(MINIMUM_DAY_DATES[], Attendance!J542) &gt; 0, VLOOKUP(Attendance!$G542,MINIMUM_DAY_PERIOD_SCHEDULE[], 2,TRUE),
IF(COUNTIF(RALLY_DATES[], Attendance!J542) &gt; 0, VLOOKUP(Attendance!$G542,RALLY_PERIOD_SCHEDULE[], 2,TRUE),
IF(WEEKDAY(Attendance!$J542) = 2,
       IF(COUNTIF(FINALS_WEEK_MONDAY_DATE[],Attendance!$J542) &gt; 0, VLOOKUP(Attendance!$G542,FINALS_WEEK_MONDAY_PERIOD_SCHEDULE[],2,TRUE),
       VLOOKUP(Attendance!$G542,REGULAR_WEEK_SCHEDULE[],6,TRUE)),
IF(WEEKDAY($J542) = 3,
       IF(COUNTIF(FINALS_WEEK_TUESDAY_DATE[],Attendance!$J542) &gt; 0, VLOOKUP(Attendance!$G542,FINALS_WEEK_TUESDAY_PERIOD_SCHEDULE[],2,TRUE),
       VLOOKUP(Attendance!$G542,REGULAR_WEEK_SCHEDULE[[Tuesday]:[Period]],5,TRUE)),
IF(WEEKDAY(Attendance!$J542) = 4,
        IF(COUNTIF(BLOCK_WEDNESDAY_DATES[],Attendance!$J542) &gt; 0, VLOOKUP(Attendance!$G542,BLOCK_WEDNESDAY_PERIOD_SCHEDULE[],2,TRUE),
        IF(COUNTIF(FINALS_WEEK_WEDNESDAY_DATE[],Attendance!$J542) &gt; 0, VLOOKUP(Attendance!$G542,FINALS_WEEK_WEDNESDAY_PERIOD_SCHEDULE[],2,TRUE),
       VLOOKUP(Attendance!$G542,REGULAR_WEEK_SCHEDULE[[Wednesday]:[Period]],4,TRUE))),
IF(WEEKDAY($J542) = 5,
       IF(COUNTIF(BLOCK_THURSDAY_DATES[],Attendance!$J542) &gt; 0, VLOOKUP(Attendance!$G542,BLOCK_THURSDAY_PERIOD_SCHEDULE[],2,TRUE),
       IF(COUNTIF(FINALS_WEEK_THURSDAY_DATE[],Attendance!$J542) &gt; 0, VLOOKUP(Attendance!$G542,FINALS_WEEK_THURSDAY_PERIOD_SCHEDULE[],2,TRUE),
       VLOOKUP(Attendance!$G542,REGULAR_WEEK_SCHEDULE[[Thursday]:[Period]],3,TRUE))),
IF(WEEKDAY(Attendance!$J542) = 6,
       IF(COUNTIF(FINALS_WEEK_FRIDAY_DATE[],Attendance!$J542) &gt; 0, VLOOKUP(Attendance!$G542,FINALS_WEEK_FRIDAY_PERIOD_SCHEDULE[],2,TRUE),
       VLOOKUP(Attendance!$G542,REGULAR_WEEK_SCHEDULE[[Friday]:[Period]],2,TRUE))))))))))</f>
        <v/>
      </c>
      <c r="J542" s="41" t="str">
        <f t="shared" ca="1" si="29"/>
        <v/>
      </c>
      <c r="K542" s="41" t="str">
        <f>IF($A542 &lt;&gt; "",VLOOKUP($A542,'Student reference sheet'!$A$2:$V$2329, 7,FALSE), "")</f>
        <v/>
      </c>
      <c r="L542" s="30" t="str">
        <f>IF($A542 ="", "", VLOOKUP($A542, 'Student reference sheet'!$A$2:$Z$2603,23,FALSE))</f>
        <v/>
      </c>
      <c r="M542" s="30" t="str">
        <f>IF($A542 ="", "", VLOOKUP($A542, 'Student reference sheet'!$A$2:$Z$2603,24,FALSE))</f>
        <v/>
      </c>
      <c r="N542" s="30" t="str">
        <f>IF($A542 ="", "", VLOOKUP($A542, 'Student reference sheet'!$A$2:$Z$2603,26,FALSE))</f>
        <v/>
      </c>
      <c r="O542" s="30" t="str">
        <f>IF($A542 ="", "", VLOOKUP($A542, 'Student reference sheet'!$A$2:$Z$2603,25,FALSE))</f>
        <v/>
      </c>
      <c r="P542" s="39" t="str">
        <f>IF($A542 = "", "", IF(OR(VLOOKUP($A542,'Student reference sheet'!$A$2:$V$2400,8,FALSE) = "R",  VLOOKUP($A542,'Student reference sheet'!$A$2:$V$2400,8,FALSE) = "L"), "X", ""))</f>
        <v/>
      </c>
      <c r="Q542" s="39" t="str">
        <f>IF($A542 ="", "", VLOOKUP($A542, 'Student reference sheet'!$A$2:$V$2603,22,FALSE))</f>
        <v/>
      </c>
      <c r="R542" s="39" t="str">
        <f>IF($A542 &lt;&gt; "",VLOOKUP($A542,'Student reference sheet'!$A$2:$V$2329, 5,FALSE), "")</f>
        <v/>
      </c>
      <c r="S542" s="39" t="str">
        <f>IF($A542 &lt;&gt; "",VLOOKUP($A542,'Student reference sheet'!$A$2:$V$2329, 6,FALSE), "")</f>
        <v/>
      </c>
      <c r="T542" s="30" t="str">
        <f>IF($A542 = "","",
IF(VLOOKUP($A542,'Student reference sheet'!$A$2:$V$2329, 10,FALSE) = "Y", "Hispanic",
IF(VLOOKUP($A542,'Student reference sheet'!$A$2:$V$2329,11,FALSE) &lt;&gt; "",
IF(VLOOKUP($A542,'Student reference sheet'!$A$2:$V$2329,11,FALSE) = "UNK", "Unknown", VLOOKUP(VALUE(VLOOKUP($A542,'Student reference sheet'!$A$2:$V$2329,11,FALSE)),'Ethnicity Reference'!$A$2:$B$22,2,FALSE)),
IF(VLOOKUP($A542,'Student reference sheet'!$A$2:$V$2329,9,FALSE) &lt;&gt; "", VLOOKUP(VALUE(VLOOKUP($A542,'Student reference sheet'!$A$2:$V$2329,9,FALSE)),'Ethnicity Reference'!$A$2:$B$22,2,FALSE),"Unknown"))))</f>
        <v/>
      </c>
      <c r="U542" s="35"/>
    </row>
    <row r="543" spans="1:21" ht="15.75">
      <c r="A543" s="47"/>
      <c r="B543" s="33"/>
      <c r="C543" s="39" t="str">
        <f>IF($A543 &lt;&gt; "",VLOOKUP($A543,'Student reference sheet'!$A$2:$V$2329, 3,FALSE), "")</f>
        <v/>
      </c>
      <c r="D543" s="39" t="str">
        <f>IF($A543 &lt;&gt; "",VLOOKUP($A543,'Student reference sheet'!$A$2:$V$2329, 2,FALSE), "")</f>
        <v/>
      </c>
      <c r="E543" s="35"/>
      <c r="F543" s="34"/>
      <c r="G543" s="40" t="str">
        <f t="shared" ca="1" si="27"/>
        <v/>
      </c>
      <c r="H543" s="40" t="str">
        <f t="shared" ca="1" si="28"/>
        <v/>
      </c>
      <c r="I543" s="36" t="str">
        <f>IF($A543 = "", "",
IF(COUNTIF(MINIMUM_DAY_DATES[], Attendance!J543) &gt; 0, VLOOKUP(Attendance!$G543,MINIMUM_DAY_PERIOD_SCHEDULE[], 2,TRUE),
IF(COUNTIF(RALLY_DATES[], Attendance!J543) &gt; 0, VLOOKUP(Attendance!$G543,RALLY_PERIOD_SCHEDULE[], 2,TRUE),
IF(WEEKDAY(Attendance!$J543) = 2,
       IF(COUNTIF(FINALS_WEEK_MONDAY_DATE[],Attendance!$J543) &gt; 0, VLOOKUP(Attendance!$G543,FINALS_WEEK_MONDAY_PERIOD_SCHEDULE[],2,TRUE),
       VLOOKUP(Attendance!$G543,REGULAR_WEEK_SCHEDULE[],6,TRUE)),
IF(WEEKDAY($J543) = 3,
       IF(COUNTIF(FINALS_WEEK_TUESDAY_DATE[],Attendance!$J543) &gt; 0, VLOOKUP(Attendance!$G543,FINALS_WEEK_TUESDAY_PERIOD_SCHEDULE[],2,TRUE),
       VLOOKUP(Attendance!$G543,REGULAR_WEEK_SCHEDULE[[Tuesday]:[Period]],5,TRUE)),
IF(WEEKDAY(Attendance!$J543) = 4,
        IF(COUNTIF(BLOCK_WEDNESDAY_DATES[],Attendance!$J543) &gt; 0, VLOOKUP(Attendance!$G543,BLOCK_WEDNESDAY_PERIOD_SCHEDULE[],2,TRUE),
        IF(COUNTIF(FINALS_WEEK_WEDNESDAY_DATE[],Attendance!$J543) &gt; 0, VLOOKUP(Attendance!$G543,FINALS_WEEK_WEDNESDAY_PERIOD_SCHEDULE[],2,TRUE),
       VLOOKUP(Attendance!$G543,REGULAR_WEEK_SCHEDULE[[Wednesday]:[Period]],4,TRUE))),
IF(WEEKDAY($J543) = 5,
       IF(COUNTIF(BLOCK_THURSDAY_DATES[],Attendance!$J543) &gt; 0, VLOOKUP(Attendance!$G543,BLOCK_THURSDAY_PERIOD_SCHEDULE[],2,TRUE),
       IF(COUNTIF(FINALS_WEEK_THURSDAY_DATE[],Attendance!$J543) &gt; 0, VLOOKUP(Attendance!$G543,FINALS_WEEK_THURSDAY_PERIOD_SCHEDULE[],2,TRUE),
       VLOOKUP(Attendance!$G543,REGULAR_WEEK_SCHEDULE[[Thursday]:[Period]],3,TRUE))),
IF(WEEKDAY(Attendance!$J543) = 6,
       IF(COUNTIF(FINALS_WEEK_FRIDAY_DATE[],Attendance!$J543) &gt; 0, VLOOKUP(Attendance!$G543,FINALS_WEEK_FRIDAY_PERIOD_SCHEDULE[],2,TRUE),
       VLOOKUP(Attendance!$G543,REGULAR_WEEK_SCHEDULE[[Friday]:[Period]],2,TRUE))))))))))</f>
        <v/>
      </c>
      <c r="J543" s="41" t="str">
        <f t="shared" ca="1" si="29"/>
        <v/>
      </c>
      <c r="K543" s="41" t="str">
        <f>IF($A543 &lt;&gt; "",VLOOKUP($A543,'Student reference sheet'!$A$2:$V$2329, 7,FALSE), "")</f>
        <v/>
      </c>
      <c r="L543" s="30" t="str">
        <f>IF($A543 ="", "", VLOOKUP($A543, 'Student reference sheet'!$A$2:$Z$2603,23,FALSE))</f>
        <v/>
      </c>
      <c r="M543" s="30" t="str">
        <f>IF($A543 ="", "", VLOOKUP($A543, 'Student reference sheet'!$A$2:$Z$2603,24,FALSE))</f>
        <v/>
      </c>
      <c r="N543" s="30" t="str">
        <f>IF($A543 ="", "", VLOOKUP($A543, 'Student reference sheet'!$A$2:$Z$2603,26,FALSE))</f>
        <v/>
      </c>
      <c r="O543" s="30" t="str">
        <f>IF($A543 ="", "", VLOOKUP($A543, 'Student reference sheet'!$A$2:$Z$2603,25,FALSE))</f>
        <v/>
      </c>
      <c r="P543" s="39" t="str">
        <f>IF($A543 = "", "", IF(OR(VLOOKUP($A543,'Student reference sheet'!$A$2:$V$2400,8,FALSE) = "R",  VLOOKUP($A543,'Student reference sheet'!$A$2:$V$2400,8,FALSE) = "L"), "X", ""))</f>
        <v/>
      </c>
      <c r="Q543" s="39" t="str">
        <f>IF($A543 ="", "", VLOOKUP($A543, 'Student reference sheet'!$A$2:$V$2603,22,FALSE))</f>
        <v/>
      </c>
      <c r="R543" s="39" t="str">
        <f>IF($A543 &lt;&gt; "",VLOOKUP($A543,'Student reference sheet'!$A$2:$V$2329, 5,FALSE), "")</f>
        <v/>
      </c>
      <c r="S543" s="39" t="str">
        <f>IF($A543 &lt;&gt; "",VLOOKUP($A543,'Student reference sheet'!$A$2:$V$2329, 6,FALSE), "")</f>
        <v/>
      </c>
      <c r="T543" s="30" t="str">
        <f>IF($A543 = "","",
IF(VLOOKUP($A543,'Student reference sheet'!$A$2:$V$2329, 10,FALSE) = "Y", "Hispanic",
IF(VLOOKUP($A543,'Student reference sheet'!$A$2:$V$2329,11,FALSE) &lt;&gt; "",
IF(VLOOKUP($A543,'Student reference sheet'!$A$2:$V$2329,11,FALSE) = "UNK", "Unknown", VLOOKUP(VALUE(VLOOKUP($A543,'Student reference sheet'!$A$2:$V$2329,11,FALSE)),'Ethnicity Reference'!$A$2:$B$22,2,FALSE)),
IF(VLOOKUP($A543,'Student reference sheet'!$A$2:$V$2329,9,FALSE) &lt;&gt; "", VLOOKUP(VALUE(VLOOKUP($A543,'Student reference sheet'!$A$2:$V$2329,9,FALSE)),'Ethnicity Reference'!$A$2:$B$22,2,FALSE),"Unknown"))))</f>
        <v/>
      </c>
      <c r="U543" s="35"/>
    </row>
    <row r="544" spans="1:21" ht="15.75">
      <c r="A544" s="47"/>
      <c r="B544" s="33"/>
      <c r="C544" s="39" t="str">
        <f>IF($A544 &lt;&gt; "",VLOOKUP($A544,'Student reference sheet'!$A$2:$V$2329, 3,FALSE), "")</f>
        <v/>
      </c>
      <c r="D544" s="39" t="str">
        <f>IF($A544 &lt;&gt; "",VLOOKUP($A544,'Student reference sheet'!$A$2:$V$2329, 2,FALSE), "")</f>
        <v/>
      </c>
      <c r="E544" s="35"/>
      <c r="F544" s="34"/>
      <c r="G544" s="40" t="str">
        <f t="shared" ca="1" si="27"/>
        <v/>
      </c>
      <c r="H544" s="40" t="str">
        <f t="shared" ca="1" si="28"/>
        <v/>
      </c>
      <c r="I544" s="36" t="str">
        <f>IF($A544 = "", "",
IF(COUNTIF(MINIMUM_DAY_DATES[], Attendance!J544) &gt; 0, VLOOKUP(Attendance!$G544,MINIMUM_DAY_PERIOD_SCHEDULE[], 2,TRUE),
IF(COUNTIF(RALLY_DATES[], Attendance!J544) &gt; 0, VLOOKUP(Attendance!$G544,RALLY_PERIOD_SCHEDULE[], 2,TRUE),
IF(WEEKDAY(Attendance!$J544) = 2,
       IF(COUNTIF(FINALS_WEEK_MONDAY_DATE[],Attendance!$J544) &gt; 0, VLOOKUP(Attendance!$G544,FINALS_WEEK_MONDAY_PERIOD_SCHEDULE[],2,TRUE),
       VLOOKUP(Attendance!$G544,REGULAR_WEEK_SCHEDULE[],6,TRUE)),
IF(WEEKDAY($J544) = 3,
       IF(COUNTIF(FINALS_WEEK_TUESDAY_DATE[],Attendance!$J544) &gt; 0, VLOOKUP(Attendance!$G544,FINALS_WEEK_TUESDAY_PERIOD_SCHEDULE[],2,TRUE),
       VLOOKUP(Attendance!$G544,REGULAR_WEEK_SCHEDULE[[Tuesday]:[Period]],5,TRUE)),
IF(WEEKDAY(Attendance!$J544) = 4,
        IF(COUNTIF(BLOCK_WEDNESDAY_DATES[],Attendance!$J544) &gt; 0, VLOOKUP(Attendance!$G544,BLOCK_WEDNESDAY_PERIOD_SCHEDULE[],2,TRUE),
        IF(COUNTIF(FINALS_WEEK_WEDNESDAY_DATE[],Attendance!$J544) &gt; 0, VLOOKUP(Attendance!$G544,FINALS_WEEK_WEDNESDAY_PERIOD_SCHEDULE[],2,TRUE),
       VLOOKUP(Attendance!$G544,REGULAR_WEEK_SCHEDULE[[Wednesday]:[Period]],4,TRUE))),
IF(WEEKDAY($J544) = 5,
       IF(COUNTIF(BLOCK_THURSDAY_DATES[],Attendance!$J544) &gt; 0, VLOOKUP(Attendance!$G544,BLOCK_THURSDAY_PERIOD_SCHEDULE[],2,TRUE),
       IF(COUNTIF(FINALS_WEEK_THURSDAY_DATE[],Attendance!$J544) &gt; 0, VLOOKUP(Attendance!$G544,FINALS_WEEK_THURSDAY_PERIOD_SCHEDULE[],2,TRUE),
       VLOOKUP(Attendance!$G544,REGULAR_WEEK_SCHEDULE[[Thursday]:[Period]],3,TRUE))),
IF(WEEKDAY(Attendance!$J544) = 6,
       IF(COUNTIF(FINALS_WEEK_FRIDAY_DATE[],Attendance!$J544) &gt; 0, VLOOKUP(Attendance!$G544,FINALS_WEEK_FRIDAY_PERIOD_SCHEDULE[],2,TRUE),
       VLOOKUP(Attendance!$G544,REGULAR_WEEK_SCHEDULE[[Friday]:[Period]],2,TRUE))))))))))</f>
        <v/>
      </c>
      <c r="J544" s="41" t="str">
        <f t="shared" ca="1" si="29"/>
        <v/>
      </c>
      <c r="K544" s="41" t="str">
        <f>IF($A544 &lt;&gt; "",VLOOKUP($A544,'Student reference sheet'!$A$2:$V$2329, 7,FALSE), "")</f>
        <v/>
      </c>
      <c r="L544" s="30" t="str">
        <f>IF($A544 ="", "", VLOOKUP($A544, 'Student reference sheet'!$A$2:$Z$2603,23,FALSE))</f>
        <v/>
      </c>
      <c r="M544" s="30" t="str">
        <f>IF($A544 ="", "", VLOOKUP($A544, 'Student reference sheet'!$A$2:$Z$2603,24,FALSE))</f>
        <v/>
      </c>
      <c r="N544" s="30" t="str">
        <f>IF($A544 ="", "", VLOOKUP($A544, 'Student reference sheet'!$A$2:$Z$2603,26,FALSE))</f>
        <v/>
      </c>
      <c r="O544" s="30" t="str">
        <f>IF($A544 ="", "", VLOOKUP($A544, 'Student reference sheet'!$A$2:$Z$2603,25,FALSE))</f>
        <v/>
      </c>
      <c r="P544" s="39" t="str">
        <f>IF($A544 = "", "", IF(OR(VLOOKUP($A544,'Student reference sheet'!$A$2:$V$2400,8,FALSE) = "R",  VLOOKUP($A544,'Student reference sheet'!$A$2:$V$2400,8,FALSE) = "L"), "X", ""))</f>
        <v/>
      </c>
      <c r="Q544" s="39" t="str">
        <f>IF($A544 ="", "", VLOOKUP($A544, 'Student reference sheet'!$A$2:$V$2603,22,FALSE))</f>
        <v/>
      </c>
      <c r="R544" s="39" t="str">
        <f>IF($A544 &lt;&gt; "",VLOOKUP($A544,'Student reference sheet'!$A$2:$V$2329, 5,FALSE), "")</f>
        <v/>
      </c>
      <c r="S544" s="39" t="str">
        <f>IF($A544 &lt;&gt; "",VLOOKUP($A544,'Student reference sheet'!$A$2:$V$2329, 6,FALSE), "")</f>
        <v/>
      </c>
      <c r="T544" s="30" t="str">
        <f>IF($A544 = "","",
IF(VLOOKUP($A544,'Student reference sheet'!$A$2:$V$2329, 10,FALSE) = "Y", "Hispanic",
IF(VLOOKUP($A544,'Student reference sheet'!$A$2:$V$2329,11,FALSE) &lt;&gt; "",
IF(VLOOKUP($A544,'Student reference sheet'!$A$2:$V$2329,11,FALSE) = "UNK", "Unknown", VLOOKUP(VALUE(VLOOKUP($A544,'Student reference sheet'!$A$2:$V$2329,11,FALSE)),'Ethnicity Reference'!$A$2:$B$22,2,FALSE)),
IF(VLOOKUP($A544,'Student reference sheet'!$A$2:$V$2329,9,FALSE) &lt;&gt; "", VLOOKUP(VALUE(VLOOKUP($A544,'Student reference sheet'!$A$2:$V$2329,9,FALSE)),'Ethnicity Reference'!$A$2:$B$22,2,FALSE),"Unknown"))))</f>
        <v/>
      </c>
      <c r="U544" s="35"/>
    </row>
    <row r="545" spans="1:21" ht="15.75">
      <c r="A545" s="47"/>
      <c r="B545" s="33"/>
      <c r="C545" s="39" t="str">
        <f>IF($A545 &lt;&gt; "",VLOOKUP($A545,'Student reference sheet'!$A$2:$V$2329, 3,FALSE), "")</f>
        <v/>
      </c>
      <c r="D545" s="39" t="str">
        <f>IF($A545 &lt;&gt; "",VLOOKUP($A545,'Student reference sheet'!$A$2:$V$2329, 2,FALSE), "")</f>
        <v/>
      </c>
      <c r="E545" s="35"/>
      <c r="F545" s="34"/>
      <c r="G545" s="40" t="str">
        <f t="shared" ca="1" si="27"/>
        <v/>
      </c>
      <c r="H545" s="40" t="str">
        <f t="shared" ca="1" si="28"/>
        <v/>
      </c>
      <c r="I545" s="36" t="str">
        <f>IF($A545 = "", "",
IF(COUNTIF(MINIMUM_DAY_DATES[], Attendance!J545) &gt; 0, VLOOKUP(Attendance!$G545,MINIMUM_DAY_PERIOD_SCHEDULE[], 2,TRUE),
IF(COUNTIF(RALLY_DATES[], Attendance!J545) &gt; 0, VLOOKUP(Attendance!$G545,RALLY_PERIOD_SCHEDULE[], 2,TRUE),
IF(WEEKDAY(Attendance!$J545) = 2,
       IF(COUNTIF(FINALS_WEEK_MONDAY_DATE[],Attendance!$J545) &gt; 0, VLOOKUP(Attendance!$G545,FINALS_WEEK_MONDAY_PERIOD_SCHEDULE[],2,TRUE),
       VLOOKUP(Attendance!$G545,REGULAR_WEEK_SCHEDULE[],6,TRUE)),
IF(WEEKDAY($J545) = 3,
       IF(COUNTIF(FINALS_WEEK_TUESDAY_DATE[],Attendance!$J545) &gt; 0, VLOOKUP(Attendance!$G545,FINALS_WEEK_TUESDAY_PERIOD_SCHEDULE[],2,TRUE),
       VLOOKUP(Attendance!$G545,REGULAR_WEEK_SCHEDULE[[Tuesday]:[Period]],5,TRUE)),
IF(WEEKDAY(Attendance!$J545) = 4,
        IF(COUNTIF(BLOCK_WEDNESDAY_DATES[],Attendance!$J545) &gt; 0, VLOOKUP(Attendance!$G545,BLOCK_WEDNESDAY_PERIOD_SCHEDULE[],2,TRUE),
        IF(COUNTIF(FINALS_WEEK_WEDNESDAY_DATE[],Attendance!$J545) &gt; 0, VLOOKUP(Attendance!$G545,FINALS_WEEK_WEDNESDAY_PERIOD_SCHEDULE[],2,TRUE),
       VLOOKUP(Attendance!$G545,REGULAR_WEEK_SCHEDULE[[Wednesday]:[Period]],4,TRUE))),
IF(WEEKDAY($J545) = 5,
       IF(COUNTIF(BLOCK_THURSDAY_DATES[],Attendance!$J545) &gt; 0, VLOOKUP(Attendance!$G545,BLOCK_THURSDAY_PERIOD_SCHEDULE[],2,TRUE),
       IF(COUNTIF(FINALS_WEEK_THURSDAY_DATE[],Attendance!$J545) &gt; 0, VLOOKUP(Attendance!$G545,FINALS_WEEK_THURSDAY_PERIOD_SCHEDULE[],2,TRUE),
       VLOOKUP(Attendance!$G545,REGULAR_WEEK_SCHEDULE[[Thursday]:[Period]],3,TRUE))),
IF(WEEKDAY(Attendance!$J545) = 6,
       IF(COUNTIF(FINALS_WEEK_FRIDAY_DATE[],Attendance!$J545) &gt; 0, VLOOKUP(Attendance!$G545,FINALS_WEEK_FRIDAY_PERIOD_SCHEDULE[],2,TRUE),
       VLOOKUP(Attendance!$G545,REGULAR_WEEK_SCHEDULE[[Friday]:[Period]],2,TRUE))))))))))</f>
        <v/>
      </c>
      <c r="J545" s="41" t="str">
        <f t="shared" ca="1" si="29"/>
        <v/>
      </c>
      <c r="K545" s="41" t="str">
        <f>IF($A545 &lt;&gt; "",VLOOKUP($A545,'Student reference sheet'!$A$2:$V$2329, 7,FALSE), "")</f>
        <v/>
      </c>
      <c r="L545" s="30" t="str">
        <f>IF($A545 ="", "", VLOOKUP($A545, 'Student reference sheet'!$A$2:$Z$2603,23,FALSE))</f>
        <v/>
      </c>
      <c r="M545" s="30" t="str">
        <f>IF($A545 ="", "", VLOOKUP($A545, 'Student reference sheet'!$A$2:$Z$2603,24,FALSE))</f>
        <v/>
      </c>
      <c r="N545" s="30" t="str">
        <f>IF($A545 ="", "", VLOOKUP($A545, 'Student reference sheet'!$A$2:$Z$2603,26,FALSE))</f>
        <v/>
      </c>
      <c r="O545" s="30" t="str">
        <f>IF($A545 ="", "", VLOOKUP($A545, 'Student reference sheet'!$A$2:$Z$2603,25,FALSE))</f>
        <v/>
      </c>
      <c r="P545" s="39" t="str">
        <f>IF($A545 = "", "", IF(OR(VLOOKUP($A545,'Student reference sheet'!$A$2:$V$2400,8,FALSE) = "R",  VLOOKUP($A545,'Student reference sheet'!$A$2:$V$2400,8,FALSE) = "L"), "X", ""))</f>
        <v/>
      </c>
      <c r="Q545" s="39" t="str">
        <f>IF($A545 ="", "", VLOOKUP($A545, 'Student reference sheet'!$A$2:$V$2603,22,FALSE))</f>
        <v/>
      </c>
      <c r="R545" s="39" t="str">
        <f>IF($A545 &lt;&gt; "",VLOOKUP($A545,'Student reference sheet'!$A$2:$V$2329, 5,FALSE), "")</f>
        <v/>
      </c>
      <c r="S545" s="39" t="str">
        <f>IF($A545 &lt;&gt; "",VLOOKUP($A545,'Student reference sheet'!$A$2:$V$2329, 6,FALSE), "")</f>
        <v/>
      </c>
      <c r="T545" s="30" t="str">
        <f>IF($A545 = "","",
IF(VLOOKUP($A545,'Student reference sheet'!$A$2:$V$2329, 10,FALSE) = "Y", "Hispanic",
IF(VLOOKUP($A545,'Student reference sheet'!$A$2:$V$2329,11,FALSE) &lt;&gt; "",
IF(VLOOKUP($A545,'Student reference sheet'!$A$2:$V$2329,11,FALSE) = "UNK", "Unknown", VLOOKUP(VALUE(VLOOKUP($A545,'Student reference sheet'!$A$2:$V$2329,11,FALSE)),'Ethnicity Reference'!$A$2:$B$22,2,FALSE)),
IF(VLOOKUP($A545,'Student reference sheet'!$A$2:$V$2329,9,FALSE) &lt;&gt; "", VLOOKUP(VALUE(VLOOKUP($A545,'Student reference sheet'!$A$2:$V$2329,9,FALSE)),'Ethnicity Reference'!$A$2:$B$22,2,FALSE),"Unknown"))))</f>
        <v/>
      </c>
      <c r="U545" s="35"/>
    </row>
    <row r="546" spans="1:21" ht="15.75">
      <c r="A546" s="47"/>
      <c r="B546" s="33"/>
      <c r="C546" s="39" t="str">
        <f>IF($A546 &lt;&gt; "",VLOOKUP($A546,'Student reference sheet'!$A$2:$V$2329, 3,FALSE), "")</f>
        <v/>
      </c>
      <c r="D546" s="39" t="str">
        <f>IF($A546 &lt;&gt; "",VLOOKUP($A546,'Student reference sheet'!$A$2:$V$2329, 2,FALSE), "")</f>
        <v/>
      </c>
      <c r="E546" s="35"/>
      <c r="F546" s="34"/>
      <c r="G546" s="40" t="str">
        <f t="shared" ca="1" si="27"/>
        <v/>
      </c>
      <c r="H546" s="40" t="str">
        <f t="shared" ca="1" si="28"/>
        <v/>
      </c>
      <c r="I546" s="36" t="str">
        <f>IF($A546 = "", "",
IF(COUNTIF(MINIMUM_DAY_DATES[], Attendance!J546) &gt; 0, VLOOKUP(Attendance!$G546,MINIMUM_DAY_PERIOD_SCHEDULE[], 2,TRUE),
IF(COUNTIF(RALLY_DATES[], Attendance!J546) &gt; 0, VLOOKUP(Attendance!$G546,RALLY_PERIOD_SCHEDULE[], 2,TRUE),
IF(WEEKDAY(Attendance!$J546) = 2,
       IF(COUNTIF(FINALS_WEEK_MONDAY_DATE[],Attendance!$J546) &gt; 0, VLOOKUP(Attendance!$G546,FINALS_WEEK_MONDAY_PERIOD_SCHEDULE[],2,TRUE),
       VLOOKUP(Attendance!$G546,REGULAR_WEEK_SCHEDULE[],6,TRUE)),
IF(WEEKDAY($J546) = 3,
       IF(COUNTIF(FINALS_WEEK_TUESDAY_DATE[],Attendance!$J546) &gt; 0, VLOOKUP(Attendance!$G546,FINALS_WEEK_TUESDAY_PERIOD_SCHEDULE[],2,TRUE),
       VLOOKUP(Attendance!$G546,REGULAR_WEEK_SCHEDULE[[Tuesday]:[Period]],5,TRUE)),
IF(WEEKDAY(Attendance!$J546) = 4,
        IF(COUNTIF(BLOCK_WEDNESDAY_DATES[],Attendance!$J546) &gt; 0, VLOOKUP(Attendance!$G546,BLOCK_WEDNESDAY_PERIOD_SCHEDULE[],2,TRUE),
        IF(COUNTIF(FINALS_WEEK_WEDNESDAY_DATE[],Attendance!$J546) &gt; 0, VLOOKUP(Attendance!$G546,FINALS_WEEK_WEDNESDAY_PERIOD_SCHEDULE[],2,TRUE),
       VLOOKUP(Attendance!$G546,REGULAR_WEEK_SCHEDULE[[Wednesday]:[Period]],4,TRUE))),
IF(WEEKDAY($J546) = 5,
       IF(COUNTIF(BLOCK_THURSDAY_DATES[],Attendance!$J546) &gt; 0, VLOOKUP(Attendance!$G546,BLOCK_THURSDAY_PERIOD_SCHEDULE[],2,TRUE),
       IF(COUNTIF(FINALS_WEEK_THURSDAY_DATE[],Attendance!$J546) &gt; 0, VLOOKUP(Attendance!$G546,FINALS_WEEK_THURSDAY_PERIOD_SCHEDULE[],2,TRUE),
       VLOOKUP(Attendance!$G546,REGULAR_WEEK_SCHEDULE[[Thursday]:[Period]],3,TRUE))),
IF(WEEKDAY(Attendance!$J546) = 6,
       IF(COUNTIF(FINALS_WEEK_FRIDAY_DATE[],Attendance!$J546) &gt; 0, VLOOKUP(Attendance!$G546,FINALS_WEEK_FRIDAY_PERIOD_SCHEDULE[],2,TRUE),
       VLOOKUP(Attendance!$G546,REGULAR_WEEK_SCHEDULE[[Friday]:[Period]],2,TRUE))))))))))</f>
        <v/>
      </c>
      <c r="J546" s="41" t="str">
        <f t="shared" ca="1" si="29"/>
        <v/>
      </c>
      <c r="K546" s="41" t="str">
        <f>IF($A546 &lt;&gt; "",VLOOKUP($A546,'Student reference sheet'!$A$2:$V$2329, 7,FALSE), "")</f>
        <v/>
      </c>
      <c r="L546" s="30" t="str">
        <f>IF($A546 ="", "", VLOOKUP($A546, 'Student reference sheet'!$A$2:$Z$2603,23,FALSE))</f>
        <v/>
      </c>
      <c r="M546" s="30" t="str">
        <f>IF($A546 ="", "", VLOOKUP($A546, 'Student reference sheet'!$A$2:$Z$2603,24,FALSE))</f>
        <v/>
      </c>
      <c r="N546" s="30" t="str">
        <f>IF($A546 ="", "", VLOOKUP($A546, 'Student reference sheet'!$A$2:$Z$2603,26,FALSE))</f>
        <v/>
      </c>
      <c r="O546" s="30" t="str">
        <f>IF($A546 ="", "", VLOOKUP($A546, 'Student reference sheet'!$A$2:$Z$2603,25,FALSE))</f>
        <v/>
      </c>
      <c r="P546" s="39" t="str">
        <f>IF($A546 = "", "", IF(OR(VLOOKUP($A546,'Student reference sheet'!$A$2:$V$2400,8,FALSE) = "R",  VLOOKUP($A546,'Student reference sheet'!$A$2:$V$2400,8,FALSE) = "L"), "X", ""))</f>
        <v/>
      </c>
      <c r="Q546" s="39" t="str">
        <f>IF($A546 ="", "", VLOOKUP($A546, 'Student reference sheet'!$A$2:$V$2603,22,FALSE))</f>
        <v/>
      </c>
      <c r="R546" s="39" t="str">
        <f>IF($A546 &lt;&gt; "",VLOOKUP($A546,'Student reference sheet'!$A$2:$V$2329, 5,FALSE), "")</f>
        <v/>
      </c>
      <c r="S546" s="39" t="str">
        <f>IF($A546 &lt;&gt; "",VLOOKUP($A546,'Student reference sheet'!$A$2:$V$2329, 6,FALSE), "")</f>
        <v/>
      </c>
      <c r="T546" s="30" t="str">
        <f>IF($A546 = "","",
IF(VLOOKUP($A546,'Student reference sheet'!$A$2:$V$2329, 10,FALSE) = "Y", "Hispanic",
IF(VLOOKUP($A546,'Student reference sheet'!$A$2:$V$2329,11,FALSE) &lt;&gt; "",
IF(VLOOKUP($A546,'Student reference sheet'!$A$2:$V$2329,11,FALSE) = "UNK", "Unknown", VLOOKUP(VALUE(VLOOKUP($A546,'Student reference sheet'!$A$2:$V$2329,11,FALSE)),'Ethnicity Reference'!$A$2:$B$22,2,FALSE)),
IF(VLOOKUP($A546,'Student reference sheet'!$A$2:$V$2329,9,FALSE) &lt;&gt; "", VLOOKUP(VALUE(VLOOKUP($A546,'Student reference sheet'!$A$2:$V$2329,9,FALSE)),'Ethnicity Reference'!$A$2:$B$22,2,FALSE),"Unknown"))))</f>
        <v/>
      </c>
      <c r="U546" s="35"/>
    </row>
    <row r="547" spans="1:21" ht="15.75">
      <c r="A547" s="47"/>
      <c r="B547" s="33"/>
      <c r="C547" s="39" t="str">
        <f>IF($A547 &lt;&gt; "",VLOOKUP($A547,'Student reference sheet'!$A$2:$V$2329, 3,FALSE), "")</f>
        <v/>
      </c>
      <c r="D547" s="39" t="str">
        <f>IF($A547 &lt;&gt; "",VLOOKUP($A547,'Student reference sheet'!$A$2:$V$2329, 2,FALSE), "")</f>
        <v/>
      </c>
      <c r="E547" s="35"/>
      <c r="F547" s="34"/>
      <c r="G547" s="40" t="str">
        <f t="shared" ca="1" si="27"/>
        <v/>
      </c>
      <c r="H547" s="40" t="str">
        <f t="shared" ca="1" si="28"/>
        <v/>
      </c>
      <c r="I547" s="36" t="str">
        <f>IF($A547 = "", "",
IF(COUNTIF(MINIMUM_DAY_DATES[], Attendance!J547) &gt; 0, VLOOKUP(Attendance!$G547,MINIMUM_DAY_PERIOD_SCHEDULE[], 2,TRUE),
IF(COUNTIF(RALLY_DATES[], Attendance!J547) &gt; 0, VLOOKUP(Attendance!$G547,RALLY_PERIOD_SCHEDULE[], 2,TRUE),
IF(WEEKDAY(Attendance!$J547) = 2,
       IF(COUNTIF(FINALS_WEEK_MONDAY_DATE[],Attendance!$J547) &gt; 0, VLOOKUP(Attendance!$G547,FINALS_WEEK_MONDAY_PERIOD_SCHEDULE[],2,TRUE),
       VLOOKUP(Attendance!$G547,REGULAR_WEEK_SCHEDULE[],6,TRUE)),
IF(WEEKDAY($J547) = 3,
       IF(COUNTIF(FINALS_WEEK_TUESDAY_DATE[],Attendance!$J547) &gt; 0, VLOOKUP(Attendance!$G547,FINALS_WEEK_TUESDAY_PERIOD_SCHEDULE[],2,TRUE),
       VLOOKUP(Attendance!$G547,REGULAR_WEEK_SCHEDULE[[Tuesday]:[Period]],5,TRUE)),
IF(WEEKDAY(Attendance!$J547) = 4,
        IF(COUNTIF(BLOCK_WEDNESDAY_DATES[],Attendance!$J547) &gt; 0, VLOOKUP(Attendance!$G547,BLOCK_WEDNESDAY_PERIOD_SCHEDULE[],2,TRUE),
        IF(COUNTIF(FINALS_WEEK_WEDNESDAY_DATE[],Attendance!$J547) &gt; 0, VLOOKUP(Attendance!$G547,FINALS_WEEK_WEDNESDAY_PERIOD_SCHEDULE[],2,TRUE),
       VLOOKUP(Attendance!$G547,REGULAR_WEEK_SCHEDULE[[Wednesday]:[Period]],4,TRUE))),
IF(WEEKDAY($J547) = 5,
       IF(COUNTIF(BLOCK_THURSDAY_DATES[],Attendance!$J547) &gt; 0, VLOOKUP(Attendance!$G547,BLOCK_THURSDAY_PERIOD_SCHEDULE[],2,TRUE),
       IF(COUNTIF(FINALS_WEEK_THURSDAY_DATE[],Attendance!$J547) &gt; 0, VLOOKUP(Attendance!$G547,FINALS_WEEK_THURSDAY_PERIOD_SCHEDULE[],2,TRUE),
       VLOOKUP(Attendance!$G547,REGULAR_WEEK_SCHEDULE[[Thursday]:[Period]],3,TRUE))),
IF(WEEKDAY(Attendance!$J547) = 6,
       IF(COUNTIF(FINALS_WEEK_FRIDAY_DATE[],Attendance!$J547) &gt; 0, VLOOKUP(Attendance!$G547,FINALS_WEEK_FRIDAY_PERIOD_SCHEDULE[],2,TRUE),
       VLOOKUP(Attendance!$G547,REGULAR_WEEK_SCHEDULE[[Friday]:[Period]],2,TRUE))))))))))</f>
        <v/>
      </c>
      <c r="J547" s="41" t="str">
        <f t="shared" ca="1" si="29"/>
        <v/>
      </c>
      <c r="K547" s="41" t="str">
        <f>IF($A547 &lt;&gt; "",VLOOKUP($A547,'Student reference sheet'!$A$2:$V$2329, 7,FALSE), "")</f>
        <v/>
      </c>
      <c r="L547" s="30" t="str">
        <f>IF($A547 ="", "", VLOOKUP($A547, 'Student reference sheet'!$A$2:$Z$2603,23,FALSE))</f>
        <v/>
      </c>
      <c r="M547" s="30" t="str">
        <f>IF($A547 ="", "", VLOOKUP($A547, 'Student reference sheet'!$A$2:$Z$2603,24,FALSE))</f>
        <v/>
      </c>
      <c r="N547" s="30" t="str">
        <f>IF($A547 ="", "", VLOOKUP($A547, 'Student reference sheet'!$A$2:$Z$2603,26,FALSE))</f>
        <v/>
      </c>
      <c r="O547" s="30" t="str">
        <f>IF($A547 ="", "", VLOOKUP($A547, 'Student reference sheet'!$A$2:$Z$2603,25,FALSE))</f>
        <v/>
      </c>
      <c r="P547" s="39" t="str">
        <f>IF($A547 = "", "", IF(OR(VLOOKUP($A547,'Student reference sheet'!$A$2:$V$2400,8,FALSE) = "R",  VLOOKUP($A547,'Student reference sheet'!$A$2:$V$2400,8,FALSE) = "L"), "X", ""))</f>
        <v/>
      </c>
      <c r="Q547" s="39" t="str">
        <f>IF($A547 ="", "", VLOOKUP($A547, 'Student reference sheet'!$A$2:$V$2603,22,FALSE))</f>
        <v/>
      </c>
      <c r="R547" s="39" t="str">
        <f>IF($A547 &lt;&gt; "",VLOOKUP($A547,'Student reference sheet'!$A$2:$V$2329, 5,FALSE), "")</f>
        <v/>
      </c>
      <c r="S547" s="39" t="str">
        <f>IF($A547 &lt;&gt; "",VLOOKUP($A547,'Student reference sheet'!$A$2:$V$2329, 6,FALSE), "")</f>
        <v/>
      </c>
      <c r="T547" s="30" t="str">
        <f>IF($A547 = "","",
IF(VLOOKUP($A547,'Student reference sheet'!$A$2:$V$2329, 10,FALSE) = "Y", "Hispanic",
IF(VLOOKUP($A547,'Student reference sheet'!$A$2:$V$2329,11,FALSE) &lt;&gt; "",
IF(VLOOKUP($A547,'Student reference sheet'!$A$2:$V$2329,11,FALSE) = "UNK", "Unknown", VLOOKUP(VALUE(VLOOKUP($A547,'Student reference sheet'!$A$2:$V$2329,11,FALSE)),'Ethnicity Reference'!$A$2:$B$22,2,FALSE)),
IF(VLOOKUP($A547,'Student reference sheet'!$A$2:$V$2329,9,FALSE) &lt;&gt; "", VLOOKUP(VALUE(VLOOKUP($A547,'Student reference sheet'!$A$2:$V$2329,9,FALSE)),'Ethnicity Reference'!$A$2:$B$22,2,FALSE),"Unknown"))))</f>
        <v/>
      </c>
      <c r="U547" s="35"/>
    </row>
    <row r="548" spans="1:21" ht="15.75">
      <c r="A548" s="47"/>
      <c r="B548" s="33"/>
      <c r="C548" s="39" t="str">
        <f>IF($A548 &lt;&gt; "",VLOOKUP($A548,'Student reference sheet'!$A$2:$V$2329, 3,FALSE), "")</f>
        <v/>
      </c>
      <c r="D548" s="39" t="str">
        <f>IF($A548 &lt;&gt; "",VLOOKUP($A548,'Student reference sheet'!$A$2:$V$2329, 2,FALSE), "")</f>
        <v/>
      </c>
      <c r="E548" s="35"/>
      <c r="F548" s="34"/>
      <c r="G548" s="40" t="str">
        <f t="shared" ca="1" si="27"/>
        <v/>
      </c>
      <c r="H548" s="40" t="str">
        <f t="shared" ca="1" si="28"/>
        <v/>
      </c>
      <c r="I548" s="36" t="str">
        <f>IF($A548 = "", "",
IF(COUNTIF(MINIMUM_DAY_DATES[], Attendance!J548) &gt; 0, VLOOKUP(Attendance!$G548,MINIMUM_DAY_PERIOD_SCHEDULE[], 2,TRUE),
IF(COUNTIF(RALLY_DATES[], Attendance!J548) &gt; 0, VLOOKUP(Attendance!$G548,RALLY_PERIOD_SCHEDULE[], 2,TRUE),
IF(WEEKDAY(Attendance!$J548) = 2,
       IF(COUNTIF(FINALS_WEEK_MONDAY_DATE[],Attendance!$J548) &gt; 0, VLOOKUP(Attendance!$G548,FINALS_WEEK_MONDAY_PERIOD_SCHEDULE[],2,TRUE),
       VLOOKUP(Attendance!$G548,REGULAR_WEEK_SCHEDULE[],6,TRUE)),
IF(WEEKDAY($J548) = 3,
       IF(COUNTIF(FINALS_WEEK_TUESDAY_DATE[],Attendance!$J548) &gt; 0, VLOOKUP(Attendance!$G548,FINALS_WEEK_TUESDAY_PERIOD_SCHEDULE[],2,TRUE),
       VLOOKUP(Attendance!$G548,REGULAR_WEEK_SCHEDULE[[Tuesday]:[Period]],5,TRUE)),
IF(WEEKDAY(Attendance!$J548) = 4,
        IF(COUNTIF(BLOCK_WEDNESDAY_DATES[],Attendance!$J548) &gt; 0, VLOOKUP(Attendance!$G548,BLOCK_WEDNESDAY_PERIOD_SCHEDULE[],2,TRUE),
        IF(COUNTIF(FINALS_WEEK_WEDNESDAY_DATE[],Attendance!$J548) &gt; 0, VLOOKUP(Attendance!$G548,FINALS_WEEK_WEDNESDAY_PERIOD_SCHEDULE[],2,TRUE),
       VLOOKUP(Attendance!$G548,REGULAR_WEEK_SCHEDULE[[Wednesday]:[Period]],4,TRUE))),
IF(WEEKDAY($J548) = 5,
       IF(COUNTIF(BLOCK_THURSDAY_DATES[],Attendance!$J548) &gt; 0, VLOOKUP(Attendance!$G548,BLOCK_THURSDAY_PERIOD_SCHEDULE[],2,TRUE),
       IF(COUNTIF(FINALS_WEEK_THURSDAY_DATE[],Attendance!$J548) &gt; 0, VLOOKUP(Attendance!$G548,FINALS_WEEK_THURSDAY_PERIOD_SCHEDULE[],2,TRUE),
       VLOOKUP(Attendance!$G548,REGULAR_WEEK_SCHEDULE[[Thursday]:[Period]],3,TRUE))),
IF(WEEKDAY(Attendance!$J548) = 6,
       IF(COUNTIF(FINALS_WEEK_FRIDAY_DATE[],Attendance!$J548) &gt; 0, VLOOKUP(Attendance!$G548,FINALS_WEEK_FRIDAY_PERIOD_SCHEDULE[],2,TRUE),
       VLOOKUP(Attendance!$G548,REGULAR_WEEK_SCHEDULE[[Friday]:[Period]],2,TRUE))))))))))</f>
        <v/>
      </c>
      <c r="J548" s="41" t="str">
        <f t="shared" ca="1" si="29"/>
        <v/>
      </c>
      <c r="K548" s="41" t="str">
        <f>IF($A548 &lt;&gt; "",VLOOKUP($A548,'Student reference sheet'!$A$2:$V$2329, 7,FALSE), "")</f>
        <v/>
      </c>
      <c r="L548" s="30" t="str">
        <f>IF($A548 ="", "", VLOOKUP($A548, 'Student reference sheet'!$A$2:$Z$2603,23,FALSE))</f>
        <v/>
      </c>
      <c r="M548" s="30" t="str">
        <f>IF($A548 ="", "", VLOOKUP($A548, 'Student reference sheet'!$A$2:$Z$2603,24,FALSE))</f>
        <v/>
      </c>
      <c r="N548" s="30" t="str">
        <f>IF($A548 ="", "", VLOOKUP($A548, 'Student reference sheet'!$A$2:$Z$2603,26,FALSE))</f>
        <v/>
      </c>
      <c r="O548" s="30" t="str">
        <f>IF($A548 ="", "", VLOOKUP($A548, 'Student reference sheet'!$A$2:$Z$2603,25,FALSE))</f>
        <v/>
      </c>
      <c r="P548" s="39" t="str">
        <f>IF($A548 = "", "", IF(OR(VLOOKUP($A548,'Student reference sheet'!$A$2:$V$2400,8,FALSE) = "R",  VLOOKUP($A548,'Student reference sheet'!$A$2:$V$2400,8,FALSE) = "L"), "X", ""))</f>
        <v/>
      </c>
      <c r="Q548" s="39" t="str">
        <f>IF($A548 ="", "", VLOOKUP($A548, 'Student reference sheet'!$A$2:$V$2603,22,FALSE))</f>
        <v/>
      </c>
      <c r="R548" s="39" t="str">
        <f>IF($A548 &lt;&gt; "",VLOOKUP($A548,'Student reference sheet'!$A$2:$V$2329, 5,FALSE), "")</f>
        <v/>
      </c>
      <c r="S548" s="39" t="str">
        <f>IF($A548 &lt;&gt; "",VLOOKUP($A548,'Student reference sheet'!$A$2:$V$2329, 6,FALSE), "")</f>
        <v/>
      </c>
      <c r="T548" s="30" t="str">
        <f>IF($A548 = "","",
IF(VLOOKUP($A548,'Student reference sheet'!$A$2:$V$2329, 10,FALSE) = "Y", "Hispanic",
IF(VLOOKUP($A548,'Student reference sheet'!$A$2:$V$2329,11,FALSE) &lt;&gt; "",
IF(VLOOKUP($A548,'Student reference sheet'!$A$2:$V$2329,11,FALSE) = "UNK", "Unknown", VLOOKUP(VALUE(VLOOKUP($A548,'Student reference sheet'!$A$2:$V$2329,11,FALSE)),'Ethnicity Reference'!$A$2:$B$22,2,FALSE)),
IF(VLOOKUP($A548,'Student reference sheet'!$A$2:$V$2329,9,FALSE) &lt;&gt; "", VLOOKUP(VALUE(VLOOKUP($A548,'Student reference sheet'!$A$2:$V$2329,9,FALSE)),'Ethnicity Reference'!$A$2:$B$22,2,FALSE),"Unknown"))))</f>
        <v/>
      </c>
      <c r="U548" s="35"/>
    </row>
    <row r="549" spans="1:21" ht="15.75">
      <c r="A549" s="47"/>
      <c r="B549" s="33"/>
      <c r="C549" s="39" t="str">
        <f>IF($A549 &lt;&gt; "",VLOOKUP($A549,'Student reference sheet'!$A$2:$V$2329, 3,FALSE), "")</f>
        <v/>
      </c>
      <c r="D549" s="39" t="str">
        <f>IF($A549 &lt;&gt; "",VLOOKUP($A549,'Student reference sheet'!$A$2:$V$2329, 2,FALSE), "")</f>
        <v/>
      </c>
      <c r="E549" s="35"/>
      <c r="F549" s="34"/>
      <c r="G549" s="40" t="str">
        <f t="shared" ca="1" si="27"/>
        <v/>
      </c>
      <c r="H549" s="40" t="str">
        <f t="shared" ca="1" si="28"/>
        <v/>
      </c>
      <c r="I549" s="36" t="str">
        <f>IF($A549 = "", "",
IF(COUNTIF(MINIMUM_DAY_DATES[], Attendance!J549) &gt; 0, VLOOKUP(Attendance!$G549,MINIMUM_DAY_PERIOD_SCHEDULE[], 2,TRUE),
IF(COUNTIF(RALLY_DATES[], Attendance!J549) &gt; 0, VLOOKUP(Attendance!$G549,RALLY_PERIOD_SCHEDULE[], 2,TRUE),
IF(WEEKDAY(Attendance!$J549) = 2,
       IF(COUNTIF(FINALS_WEEK_MONDAY_DATE[],Attendance!$J549) &gt; 0, VLOOKUP(Attendance!$G549,FINALS_WEEK_MONDAY_PERIOD_SCHEDULE[],2,TRUE),
       VLOOKUP(Attendance!$G549,REGULAR_WEEK_SCHEDULE[],6,TRUE)),
IF(WEEKDAY($J549) = 3,
       IF(COUNTIF(FINALS_WEEK_TUESDAY_DATE[],Attendance!$J549) &gt; 0, VLOOKUP(Attendance!$G549,FINALS_WEEK_TUESDAY_PERIOD_SCHEDULE[],2,TRUE),
       VLOOKUP(Attendance!$G549,REGULAR_WEEK_SCHEDULE[[Tuesday]:[Period]],5,TRUE)),
IF(WEEKDAY(Attendance!$J549) = 4,
        IF(COUNTIF(BLOCK_WEDNESDAY_DATES[],Attendance!$J549) &gt; 0, VLOOKUP(Attendance!$G549,BLOCK_WEDNESDAY_PERIOD_SCHEDULE[],2,TRUE),
        IF(COUNTIF(FINALS_WEEK_WEDNESDAY_DATE[],Attendance!$J549) &gt; 0, VLOOKUP(Attendance!$G549,FINALS_WEEK_WEDNESDAY_PERIOD_SCHEDULE[],2,TRUE),
       VLOOKUP(Attendance!$G549,REGULAR_WEEK_SCHEDULE[[Wednesday]:[Period]],4,TRUE))),
IF(WEEKDAY($J549) = 5,
       IF(COUNTIF(BLOCK_THURSDAY_DATES[],Attendance!$J549) &gt; 0, VLOOKUP(Attendance!$G549,BLOCK_THURSDAY_PERIOD_SCHEDULE[],2,TRUE),
       IF(COUNTIF(FINALS_WEEK_THURSDAY_DATE[],Attendance!$J549) &gt; 0, VLOOKUP(Attendance!$G549,FINALS_WEEK_THURSDAY_PERIOD_SCHEDULE[],2,TRUE),
       VLOOKUP(Attendance!$G549,REGULAR_WEEK_SCHEDULE[[Thursday]:[Period]],3,TRUE))),
IF(WEEKDAY(Attendance!$J549) = 6,
       IF(COUNTIF(FINALS_WEEK_FRIDAY_DATE[],Attendance!$J549) &gt; 0, VLOOKUP(Attendance!$G549,FINALS_WEEK_FRIDAY_PERIOD_SCHEDULE[],2,TRUE),
       VLOOKUP(Attendance!$G549,REGULAR_WEEK_SCHEDULE[[Friday]:[Period]],2,TRUE))))))))))</f>
        <v/>
      </c>
      <c r="J549" s="41" t="str">
        <f t="shared" ca="1" si="29"/>
        <v/>
      </c>
      <c r="K549" s="41" t="str">
        <f>IF($A549 &lt;&gt; "",VLOOKUP($A549,'Student reference sheet'!$A$2:$V$2329, 7,FALSE), "")</f>
        <v/>
      </c>
      <c r="L549" s="30" t="str">
        <f>IF($A549 ="", "", VLOOKUP($A549, 'Student reference sheet'!$A$2:$Z$2603,23,FALSE))</f>
        <v/>
      </c>
      <c r="M549" s="30" t="str">
        <f>IF($A549 ="", "", VLOOKUP($A549, 'Student reference sheet'!$A$2:$Z$2603,24,FALSE))</f>
        <v/>
      </c>
      <c r="N549" s="30" t="str">
        <f>IF($A549 ="", "", VLOOKUP($A549, 'Student reference sheet'!$A$2:$Z$2603,26,FALSE))</f>
        <v/>
      </c>
      <c r="O549" s="30" t="str">
        <f>IF($A549 ="", "", VLOOKUP($A549, 'Student reference sheet'!$A$2:$Z$2603,25,FALSE))</f>
        <v/>
      </c>
      <c r="P549" s="39" t="str">
        <f>IF($A549 = "", "", IF(OR(VLOOKUP($A549,'Student reference sheet'!$A$2:$V$2400,8,FALSE) = "R",  VLOOKUP($A549,'Student reference sheet'!$A$2:$V$2400,8,FALSE) = "L"), "X", ""))</f>
        <v/>
      </c>
      <c r="Q549" s="39" t="str">
        <f>IF($A549 ="", "", VLOOKUP($A549, 'Student reference sheet'!$A$2:$V$2603,22,FALSE))</f>
        <v/>
      </c>
      <c r="R549" s="39" t="str">
        <f>IF($A549 &lt;&gt; "",VLOOKUP($A549,'Student reference sheet'!$A$2:$V$2329, 5,FALSE), "")</f>
        <v/>
      </c>
      <c r="S549" s="39" t="str">
        <f>IF($A549 &lt;&gt; "",VLOOKUP($A549,'Student reference sheet'!$A$2:$V$2329, 6,FALSE), "")</f>
        <v/>
      </c>
      <c r="T549" s="30" t="str">
        <f>IF($A549 = "","",
IF(VLOOKUP($A549,'Student reference sheet'!$A$2:$V$2329, 10,FALSE) = "Y", "Hispanic",
IF(VLOOKUP($A549,'Student reference sheet'!$A$2:$V$2329,11,FALSE) &lt;&gt; "",
IF(VLOOKUP($A549,'Student reference sheet'!$A$2:$V$2329,11,FALSE) = "UNK", "Unknown", VLOOKUP(VALUE(VLOOKUP($A549,'Student reference sheet'!$A$2:$V$2329,11,FALSE)),'Ethnicity Reference'!$A$2:$B$22,2,FALSE)),
IF(VLOOKUP($A549,'Student reference sheet'!$A$2:$V$2329,9,FALSE) &lt;&gt; "", VLOOKUP(VALUE(VLOOKUP($A549,'Student reference sheet'!$A$2:$V$2329,9,FALSE)),'Ethnicity Reference'!$A$2:$B$22,2,FALSE),"Unknown"))))</f>
        <v/>
      </c>
      <c r="U549" s="35"/>
    </row>
    <row r="550" spans="1:21" ht="15.75">
      <c r="A550" s="47"/>
      <c r="B550" s="33"/>
      <c r="C550" s="39" t="str">
        <f>IF($A550 &lt;&gt; "",VLOOKUP($A550,'Student reference sheet'!$A$2:$V$2329, 3,FALSE), "")</f>
        <v/>
      </c>
      <c r="D550" s="39" t="str">
        <f>IF($A550 &lt;&gt; "",VLOOKUP($A550,'Student reference sheet'!$A$2:$V$2329, 2,FALSE), "")</f>
        <v/>
      </c>
      <c r="E550" s="35"/>
      <c r="F550" s="34"/>
      <c r="G550" s="40" t="str">
        <f t="shared" ca="1" si="27"/>
        <v/>
      </c>
      <c r="H550" s="40" t="str">
        <f t="shared" ca="1" si="28"/>
        <v/>
      </c>
      <c r="I550" s="36" t="str">
        <f>IF($A550 = "", "",
IF(COUNTIF(MINIMUM_DAY_DATES[], Attendance!J550) &gt; 0, VLOOKUP(Attendance!$G550,MINIMUM_DAY_PERIOD_SCHEDULE[], 2,TRUE),
IF(COUNTIF(RALLY_DATES[], Attendance!J550) &gt; 0, VLOOKUP(Attendance!$G550,RALLY_PERIOD_SCHEDULE[], 2,TRUE),
IF(WEEKDAY(Attendance!$J550) = 2,
       IF(COUNTIF(FINALS_WEEK_MONDAY_DATE[],Attendance!$J550) &gt; 0, VLOOKUP(Attendance!$G550,FINALS_WEEK_MONDAY_PERIOD_SCHEDULE[],2,TRUE),
       VLOOKUP(Attendance!$G550,REGULAR_WEEK_SCHEDULE[],6,TRUE)),
IF(WEEKDAY($J550) = 3,
       IF(COUNTIF(FINALS_WEEK_TUESDAY_DATE[],Attendance!$J550) &gt; 0, VLOOKUP(Attendance!$G550,FINALS_WEEK_TUESDAY_PERIOD_SCHEDULE[],2,TRUE),
       VLOOKUP(Attendance!$G550,REGULAR_WEEK_SCHEDULE[[Tuesday]:[Period]],5,TRUE)),
IF(WEEKDAY(Attendance!$J550) = 4,
        IF(COUNTIF(BLOCK_WEDNESDAY_DATES[],Attendance!$J550) &gt; 0, VLOOKUP(Attendance!$G550,BLOCK_WEDNESDAY_PERIOD_SCHEDULE[],2,TRUE),
        IF(COUNTIF(FINALS_WEEK_WEDNESDAY_DATE[],Attendance!$J550) &gt; 0, VLOOKUP(Attendance!$G550,FINALS_WEEK_WEDNESDAY_PERIOD_SCHEDULE[],2,TRUE),
       VLOOKUP(Attendance!$G550,REGULAR_WEEK_SCHEDULE[[Wednesday]:[Period]],4,TRUE))),
IF(WEEKDAY($J550) = 5,
       IF(COUNTIF(BLOCK_THURSDAY_DATES[],Attendance!$J550) &gt; 0, VLOOKUP(Attendance!$G550,BLOCK_THURSDAY_PERIOD_SCHEDULE[],2,TRUE),
       IF(COUNTIF(FINALS_WEEK_THURSDAY_DATE[],Attendance!$J550) &gt; 0, VLOOKUP(Attendance!$G550,FINALS_WEEK_THURSDAY_PERIOD_SCHEDULE[],2,TRUE),
       VLOOKUP(Attendance!$G550,REGULAR_WEEK_SCHEDULE[[Thursday]:[Period]],3,TRUE))),
IF(WEEKDAY(Attendance!$J550) = 6,
       IF(COUNTIF(FINALS_WEEK_FRIDAY_DATE[],Attendance!$J550) &gt; 0, VLOOKUP(Attendance!$G550,FINALS_WEEK_FRIDAY_PERIOD_SCHEDULE[],2,TRUE),
       VLOOKUP(Attendance!$G550,REGULAR_WEEK_SCHEDULE[[Friday]:[Period]],2,TRUE))))))))))</f>
        <v/>
      </c>
      <c r="J550" s="41" t="str">
        <f t="shared" ca="1" si="29"/>
        <v/>
      </c>
      <c r="K550" s="41" t="str">
        <f>IF($A550 &lt;&gt; "",VLOOKUP($A550,'Student reference sheet'!$A$2:$V$2329, 7,FALSE), "")</f>
        <v/>
      </c>
      <c r="L550" s="30" t="str">
        <f>IF($A550 ="", "", VLOOKUP($A550, 'Student reference sheet'!$A$2:$Z$2603,23,FALSE))</f>
        <v/>
      </c>
      <c r="M550" s="30" t="str">
        <f>IF($A550 ="", "", VLOOKUP($A550, 'Student reference sheet'!$A$2:$Z$2603,24,FALSE))</f>
        <v/>
      </c>
      <c r="N550" s="30" t="str">
        <f>IF($A550 ="", "", VLOOKUP($A550, 'Student reference sheet'!$A$2:$Z$2603,26,FALSE))</f>
        <v/>
      </c>
      <c r="O550" s="30" t="str">
        <f>IF($A550 ="", "", VLOOKUP($A550, 'Student reference sheet'!$A$2:$Z$2603,25,FALSE))</f>
        <v/>
      </c>
      <c r="P550" s="39" t="str">
        <f>IF($A550 = "", "", IF(OR(VLOOKUP($A550,'Student reference sheet'!$A$2:$V$2400,8,FALSE) = "R",  VLOOKUP($A550,'Student reference sheet'!$A$2:$V$2400,8,FALSE) = "L"), "X", ""))</f>
        <v/>
      </c>
      <c r="Q550" s="39" t="str">
        <f>IF($A550 ="", "", VLOOKUP($A550, 'Student reference sheet'!$A$2:$V$2603,22,FALSE))</f>
        <v/>
      </c>
      <c r="R550" s="39" t="str">
        <f>IF($A550 &lt;&gt; "",VLOOKUP($A550,'Student reference sheet'!$A$2:$V$2329, 5,FALSE), "")</f>
        <v/>
      </c>
      <c r="S550" s="39" t="str">
        <f>IF($A550 &lt;&gt; "",VLOOKUP($A550,'Student reference sheet'!$A$2:$V$2329, 6,FALSE), "")</f>
        <v/>
      </c>
      <c r="T550" s="30" t="str">
        <f>IF($A550 = "","",
IF(VLOOKUP($A550,'Student reference sheet'!$A$2:$V$2329, 10,FALSE) = "Y", "Hispanic",
IF(VLOOKUP($A550,'Student reference sheet'!$A$2:$V$2329,11,FALSE) &lt;&gt; "",
IF(VLOOKUP($A550,'Student reference sheet'!$A$2:$V$2329,11,FALSE) = "UNK", "Unknown", VLOOKUP(VALUE(VLOOKUP($A550,'Student reference sheet'!$A$2:$V$2329,11,FALSE)),'Ethnicity Reference'!$A$2:$B$22,2,FALSE)),
IF(VLOOKUP($A550,'Student reference sheet'!$A$2:$V$2329,9,FALSE) &lt;&gt; "", VLOOKUP(VALUE(VLOOKUP($A550,'Student reference sheet'!$A$2:$V$2329,9,FALSE)),'Ethnicity Reference'!$A$2:$B$22,2,FALSE),"Unknown"))))</f>
        <v/>
      </c>
      <c r="U550" s="35"/>
    </row>
    <row r="551" spans="1:21" ht="15.75">
      <c r="A551" s="47"/>
      <c r="B551" s="33"/>
      <c r="C551" s="39" t="str">
        <f>IF($A551 &lt;&gt; "",VLOOKUP($A551,'Student reference sheet'!$A$2:$V$2329, 3,FALSE), "")</f>
        <v/>
      </c>
      <c r="D551" s="39" t="str">
        <f>IF($A551 &lt;&gt; "",VLOOKUP($A551,'Student reference sheet'!$A$2:$V$2329, 2,FALSE), "")</f>
        <v/>
      </c>
      <c r="E551" s="35"/>
      <c r="F551" s="34"/>
      <c r="G551" s="40" t="str">
        <f t="shared" ca="1" si="27"/>
        <v/>
      </c>
      <c r="H551" s="40" t="str">
        <f t="shared" ca="1" si="28"/>
        <v/>
      </c>
      <c r="I551" s="36" t="str">
        <f>IF($A551 = "", "",
IF(COUNTIF(MINIMUM_DAY_DATES[], Attendance!J551) &gt; 0, VLOOKUP(Attendance!$G551,MINIMUM_DAY_PERIOD_SCHEDULE[], 2,TRUE),
IF(COUNTIF(RALLY_DATES[], Attendance!J551) &gt; 0, VLOOKUP(Attendance!$G551,RALLY_PERIOD_SCHEDULE[], 2,TRUE),
IF(WEEKDAY(Attendance!$J551) = 2,
       IF(COUNTIF(FINALS_WEEK_MONDAY_DATE[],Attendance!$J551) &gt; 0, VLOOKUP(Attendance!$G551,FINALS_WEEK_MONDAY_PERIOD_SCHEDULE[],2,TRUE),
       VLOOKUP(Attendance!$G551,REGULAR_WEEK_SCHEDULE[],6,TRUE)),
IF(WEEKDAY($J551) = 3,
       IF(COUNTIF(FINALS_WEEK_TUESDAY_DATE[],Attendance!$J551) &gt; 0, VLOOKUP(Attendance!$G551,FINALS_WEEK_TUESDAY_PERIOD_SCHEDULE[],2,TRUE),
       VLOOKUP(Attendance!$G551,REGULAR_WEEK_SCHEDULE[[Tuesday]:[Period]],5,TRUE)),
IF(WEEKDAY(Attendance!$J551) = 4,
        IF(COUNTIF(BLOCK_WEDNESDAY_DATES[],Attendance!$J551) &gt; 0, VLOOKUP(Attendance!$G551,BLOCK_WEDNESDAY_PERIOD_SCHEDULE[],2,TRUE),
        IF(COUNTIF(FINALS_WEEK_WEDNESDAY_DATE[],Attendance!$J551) &gt; 0, VLOOKUP(Attendance!$G551,FINALS_WEEK_WEDNESDAY_PERIOD_SCHEDULE[],2,TRUE),
       VLOOKUP(Attendance!$G551,REGULAR_WEEK_SCHEDULE[[Wednesday]:[Period]],4,TRUE))),
IF(WEEKDAY($J551) = 5,
       IF(COUNTIF(BLOCK_THURSDAY_DATES[],Attendance!$J551) &gt; 0, VLOOKUP(Attendance!$G551,BLOCK_THURSDAY_PERIOD_SCHEDULE[],2,TRUE),
       IF(COUNTIF(FINALS_WEEK_THURSDAY_DATE[],Attendance!$J551) &gt; 0, VLOOKUP(Attendance!$G551,FINALS_WEEK_THURSDAY_PERIOD_SCHEDULE[],2,TRUE),
       VLOOKUP(Attendance!$G551,REGULAR_WEEK_SCHEDULE[[Thursday]:[Period]],3,TRUE))),
IF(WEEKDAY(Attendance!$J551) = 6,
       IF(COUNTIF(FINALS_WEEK_FRIDAY_DATE[],Attendance!$J551) &gt; 0, VLOOKUP(Attendance!$G551,FINALS_WEEK_FRIDAY_PERIOD_SCHEDULE[],2,TRUE),
       VLOOKUP(Attendance!$G551,REGULAR_WEEK_SCHEDULE[[Friday]:[Period]],2,TRUE))))))))))</f>
        <v/>
      </c>
      <c r="J551" s="41" t="str">
        <f t="shared" ca="1" si="29"/>
        <v/>
      </c>
      <c r="K551" s="41" t="str">
        <f>IF($A551 &lt;&gt; "",VLOOKUP($A551,'Student reference sheet'!$A$2:$V$2329, 7,FALSE), "")</f>
        <v/>
      </c>
      <c r="L551" s="30" t="str">
        <f>IF($A551 ="", "", VLOOKUP($A551, 'Student reference sheet'!$A$2:$Z$2603,23,FALSE))</f>
        <v/>
      </c>
      <c r="M551" s="30" t="str">
        <f>IF($A551 ="", "", VLOOKUP($A551, 'Student reference sheet'!$A$2:$Z$2603,24,FALSE))</f>
        <v/>
      </c>
      <c r="N551" s="30" t="str">
        <f>IF($A551 ="", "", VLOOKUP($A551, 'Student reference sheet'!$A$2:$Z$2603,26,FALSE))</f>
        <v/>
      </c>
      <c r="O551" s="30" t="str">
        <f>IF($A551 ="", "", VLOOKUP($A551, 'Student reference sheet'!$A$2:$Z$2603,25,FALSE))</f>
        <v/>
      </c>
      <c r="P551" s="39" t="str">
        <f>IF($A551 = "", "", IF(OR(VLOOKUP($A551,'Student reference sheet'!$A$2:$V$2400,8,FALSE) = "R",  VLOOKUP($A551,'Student reference sheet'!$A$2:$V$2400,8,FALSE) = "L"), "X", ""))</f>
        <v/>
      </c>
      <c r="Q551" s="39" t="str">
        <f>IF($A551 ="", "", VLOOKUP($A551, 'Student reference sheet'!$A$2:$V$2603,22,FALSE))</f>
        <v/>
      </c>
      <c r="R551" s="39" t="str">
        <f>IF($A551 &lt;&gt; "",VLOOKUP($A551,'Student reference sheet'!$A$2:$V$2329, 5,FALSE), "")</f>
        <v/>
      </c>
      <c r="S551" s="39" t="str">
        <f>IF($A551 &lt;&gt; "",VLOOKUP($A551,'Student reference sheet'!$A$2:$V$2329, 6,FALSE), "")</f>
        <v/>
      </c>
      <c r="T551" s="30" t="str">
        <f>IF($A551 = "","",
IF(VLOOKUP($A551,'Student reference sheet'!$A$2:$V$2329, 10,FALSE) = "Y", "Hispanic",
IF(VLOOKUP($A551,'Student reference sheet'!$A$2:$V$2329,11,FALSE) &lt;&gt; "",
IF(VLOOKUP($A551,'Student reference sheet'!$A$2:$V$2329,11,FALSE) = "UNK", "Unknown", VLOOKUP(VALUE(VLOOKUP($A551,'Student reference sheet'!$A$2:$V$2329,11,FALSE)),'Ethnicity Reference'!$A$2:$B$22,2,FALSE)),
IF(VLOOKUP($A551,'Student reference sheet'!$A$2:$V$2329,9,FALSE) &lt;&gt; "", VLOOKUP(VALUE(VLOOKUP($A551,'Student reference sheet'!$A$2:$V$2329,9,FALSE)),'Ethnicity Reference'!$A$2:$B$22,2,FALSE),"Unknown"))))</f>
        <v/>
      </c>
      <c r="U551" s="35"/>
    </row>
    <row r="552" spans="1:21" ht="15.75">
      <c r="A552" s="47"/>
      <c r="B552" s="33"/>
      <c r="C552" s="39" t="str">
        <f>IF($A552 &lt;&gt; "",VLOOKUP($A552,'Student reference sheet'!$A$2:$V$2329, 3,FALSE), "")</f>
        <v/>
      </c>
      <c r="D552" s="39" t="str">
        <f>IF($A552 &lt;&gt; "",VLOOKUP($A552,'Student reference sheet'!$A$2:$V$2329, 2,FALSE), "")</f>
        <v/>
      </c>
      <c r="E552" s="35"/>
      <c r="F552" s="34"/>
      <c r="G552" s="40" t="str">
        <f t="shared" ca="1" si="27"/>
        <v/>
      </c>
      <c r="H552" s="40" t="str">
        <f t="shared" ca="1" si="28"/>
        <v/>
      </c>
      <c r="I552" s="36" t="str">
        <f>IF($A552 = "", "",
IF(COUNTIF(MINIMUM_DAY_DATES[], Attendance!J552) &gt; 0, VLOOKUP(Attendance!$G552,MINIMUM_DAY_PERIOD_SCHEDULE[], 2,TRUE),
IF(COUNTIF(RALLY_DATES[], Attendance!J552) &gt; 0, VLOOKUP(Attendance!$G552,RALLY_PERIOD_SCHEDULE[], 2,TRUE),
IF(WEEKDAY(Attendance!$J552) = 2,
       IF(COUNTIF(FINALS_WEEK_MONDAY_DATE[],Attendance!$J552) &gt; 0, VLOOKUP(Attendance!$G552,FINALS_WEEK_MONDAY_PERIOD_SCHEDULE[],2,TRUE),
       VLOOKUP(Attendance!$G552,REGULAR_WEEK_SCHEDULE[],6,TRUE)),
IF(WEEKDAY($J552) = 3,
       IF(COUNTIF(FINALS_WEEK_TUESDAY_DATE[],Attendance!$J552) &gt; 0, VLOOKUP(Attendance!$G552,FINALS_WEEK_TUESDAY_PERIOD_SCHEDULE[],2,TRUE),
       VLOOKUP(Attendance!$G552,REGULAR_WEEK_SCHEDULE[[Tuesday]:[Period]],5,TRUE)),
IF(WEEKDAY(Attendance!$J552) = 4,
        IF(COUNTIF(BLOCK_WEDNESDAY_DATES[],Attendance!$J552) &gt; 0, VLOOKUP(Attendance!$G552,BLOCK_WEDNESDAY_PERIOD_SCHEDULE[],2,TRUE),
        IF(COUNTIF(FINALS_WEEK_WEDNESDAY_DATE[],Attendance!$J552) &gt; 0, VLOOKUP(Attendance!$G552,FINALS_WEEK_WEDNESDAY_PERIOD_SCHEDULE[],2,TRUE),
       VLOOKUP(Attendance!$G552,REGULAR_WEEK_SCHEDULE[[Wednesday]:[Period]],4,TRUE))),
IF(WEEKDAY($J552) = 5,
       IF(COUNTIF(BLOCK_THURSDAY_DATES[],Attendance!$J552) &gt; 0, VLOOKUP(Attendance!$G552,BLOCK_THURSDAY_PERIOD_SCHEDULE[],2,TRUE),
       IF(COUNTIF(FINALS_WEEK_THURSDAY_DATE[],Attendance!$J552) &gt; 0, VLOOKUP(Attendance!$G552,FINALS_WEEK_THURSDAY_PERIOD_SCHEDULE[],2,TRUE),
       VLOOKUP(Attendance!$G552,REGULAR_WEEK_SCHEDULE[[Thursday]:[Period]],3,TRUE))),
IF(WEEKDAY(Attendance!$J552) = 6,
       IF(COUNTIF(FINALS_WEEK_FRIDAY_DATE[],Attendance!$J552) &gt; 0, VLOOKUP(Attendance!$G552,FINALS_WEEK_FRIDAY_PERIOD_SCHEDULE[],2,TRUE),
       VLOOKUP(Attendance!$G552,REGULAR_WEEK_SCHEDULE[[Friday]:[Period]],2,TRUE))))))))))</f>
        <v/>
      </c>
      <c r="J552" s="41" t="str">
        <f t="shared" ca="1" si="29"/>
        <v/>
      </c>
      <c r="K552" s="41" t="str">
        <f>IF($A552 &lt;&gt; "",VLOOKUP($A552,'Student reference sheet'!$A$2:$V$2329, 7,FALSE), "")</f>
        <v/>
      </c>
      <c r="L552" s="30" t="str">
        <f>IF($A552 ="", "", VLOOKUP($A552, 'Student reference sheet'!$A$2:$Z$2603,23,FALSE))</f>
        <v/>
      </c>
      <c r="M552" s="30" t="str">
        <f>IF($A552 ="", "", VLOOKUP($A552, 'Student reference sheet'!$A$2:$Z$2603,24,FALSE))</f>
        <v/>
      </c>
      <c r="N552" s="30" t="str">
        <f>IF($A552 ="", "", VLOOKUP($A552, 'Student reference sheet'!$A$2:$Z$2603,26,FALSE))</f>
        <v/>
      </c>
      <c r="O552" s="30" t="str">
        <f>IF($A552 ="", "", VLOOKUP($A552, 'Student reference sheet'!$A$2:$Z$2603,25,FALSE))</f>
        <v/>
      </c>
      <c r="P552" s="39" t="str">
        <f>IF($A552 = "", "", IF(OR(VLOOKUP($A552,'Student reference sheet'!$A$2:$V$2400,8,FALSE) = "R",  VLOOKUP($A552,'Student reference sheet'!$A$2:$V$2400,8,FALSE) = "L"), "X", ""))</f>
        <v/>
      </c>
      <c r="Q552" s="39" t="str">
        <f>IF($A552 ="", "", VLOOKUP($A552, 'Student reference sheet'!$A$2:$V$2603,22,FALSE))</f>
        <v/>
      </c>
      <c r="R552" s="39" t="str">
        <f>IF($A552 &lt;&gt; "",VLOOKUP($A552,'Student reference sheet'!$A$2:$V$2329, 5,FALSE), "")</f>
        <v/>
      </c>
      <c r="S552" s="39" t="str">
        <f>IF($A552 &lt;&gt; "",VLOOKUP($A552,'Student reference sheet'!$A$2:$V$2329, 6,FALSE), "")</f>
        <v/>
      </c>
      <c r="T552" s="30" t="str">
        <f>IF($A552 = "","",
IF(VLOOKUP($A552,'Student reference sheet'!$A$2:$V$2329, 10,FALSE) = "Y", "Hispanic",
IF(VLOOKUP($A552,'Student reference sheet'!$A$2:$V$2329,11,FALSE) &lt;&gt; "",
IF(VLOOKUP($A552,'Student reference sheet'!$A$2:$V$2329,11,FALSE) = "UNK", "Unknown", VLOOKUP(VALUE(VLOOKUP($A552,'Student reference sheet'!$A$2:$V$2329,11,FALSE)),'Ethnicity Reference'!$A$2:$B$22,2,FALSE)),
IF(VLOOKUP($A552,'Student reference sheet'!$A$2:$V$2329,9,FALSE) &lt;&gt; "", VLOOKUP(VALUE(VLOOKUP($A552,'Student reference sheet'!$A$2:$V$2329,9,FALSE)),'Ethnicity Reference'!$A$2:$B$22,2,FALSE),"Unknown"))))</f>
        <v/>
      </c>
      <c r="U552" s="35"/>
    </row>
    <row r="553" spans="1:21" ht="15.75">
      <c r="A553" s="47"/>
      <c r="B553" s="33"/>
      <c r="C553" s="39" t="str">
        <f>IF($A553 &lt;&gt; "",VLOOKUP($A553,'Student reference sheet'!$A$2:$V$2329, 3,FALSE), "")</f>
        <v/>
      </c>
      <c r="D553" s="39" t="str">
        <f>IF($A553 &lt;&gt; "",VLOOKUP($A553,'Student reference sheet'!$A$2:$V$2329, 2,FALSE), "")</f>
        <v/>
      </c>
      <c r="E553" s="35"/>
      <c r="F553" s="34"/>
      <c r="G553" s="40" t="str">
        <f t="shared" ca="1" si="27"/>
        <v/>
      </c>
      <c r="H553" s="40" t="str">
        <f t="shared" ca="1" si="28"/>
        <v/>
      </c>
      <c r="I553" s="36" t="str">
        <f>IF($A553 = "", "",
IF(COUNTIF(MINIMUM_DAY_DATES[], Attendance!J553) &gt; 0, VLOOKUP(Attendance!$G553,MINIMUM_DAY_PERIOD_SCHEDULE[], 2,TRUE),
IF(COUNTIF(RALLY_DATES[], Attendance!J553) &gt; 0, VLOOKUP(Attendance!$G553,RALLY_PERIOD_SCHEDULE[], 2,TRUE),
IF(WEEKDAY(Attendance!$J553) = 2,
       IF(COUNTIF(FINALS_WEEK_MONDAY_DATE[],Attendance!$J553) &gt; 0, VLOOKUP(Attendance!$G553,FINALS_WEEK_MONDAY_PERIOD_SCHEDULE[],2,TRUE),
       VLOOKUP(Attendance!$G553,REGULAR_WEEK_SCHEDULE[],6,TRUE)),
IF(WEEKDAY($J553) = 3,
       IF(COUNTIF(FINALS_WEEK_TUESDAY_DATE[],Attendance!$J553) &gt; 0, VLOOKUP(Attendance!$G553,FINALS_WEEK_TUESDAY_PERIOD_SCHEDULE[],2,TRUE),
       VLOOKUP(Attendance!$G553,REGULAR_WEEK_SCHEDULE[[Tuesday]:[Period]],5,TRUE)),
IF(WEEKDAY(Attendance!$J553) = 4,
        IF(COUNTIF(BLOCK_WEDNESDAY_DATES[],Attendance!$J553) &gt; 0, VLOOKUP(Attendance!$G553,BLOCK_WEDNESDAY_PERIOD_SCHEDULE[],2,TRUE),
        IF(COUNTIF(FINALS_WEEK_WEDNESDAY_DATE[],Attendance!$J553) &gt; 0, VLOOKUP(Attendance!$G553,FINALS_WEEK_WEDNESDAY_PERIOD_SCHEDULE[],2,TRUE),
       VLOOKUP(Attendance!$G553,REGULAR_WEEK_SCHEDULE[[Wednesday]:[Period]],4,TRUE))),
IF(WEEKDAY($J553) = 5,
       IF(COUNTIF(BLOCK_THURSDAY_DATES[],Attendance!$J553) &gt; 0, VLOOKUP(Attendance!$G553,BLOCK_THURSDAY_PERIOD_SCHEDULE[],2,TRUE),
       IF(COUNTIF(FINALS_WEEK_THURSDAY_DATE[],Attendance!$J553) &gt; 0, VLOOKUP(Attendance!$G553,FINALS_WEEK_THURSDAY_PERIOD_SCHEDULE[],2,TRUE),
       VLOOKUP(Attendance!$G553,REGULAR_WEEK_SCHEDULE[[Thursday]:[Period]],3,TRUE))),
IF(WEEKDAY(Attendance!$J553) = 6,
       IF(COUNTIF(FINALS_WEEK_FRIDAY_DATE[],Attendance!$J553) &gt; 0, VLOOKUP(Attendance!$G553,FINALS_WEEK_FRIDAY_PERIOD_SCHEDULE[],2,TRUE),
       VLOOKUP(Attendance!$G553,REGULAR_WEEK_SCHEDULE[[Friday]:[Period]],2,TRUE))))))))))</f>
        <v/>
      </c>
      <c r="J553" s="41" t="str">
        <f t="shared" ca="1" si="29"/>
        <v/>
      </c>
      <c r="K553" s="41" t="str">
        <f>IF($A553 &lt;&gt; "",VLOOKUP($A553,'Student reference sheet'!$A$2:$V$2329, 7,FALSE), "")</f>
        <v/>
      </c>
      <c r="L553" s="30" t="str">
        <f>IF($A553 ="", "", VLOOKUP($A553, 'Student reference sheet'!$A$2:$Z$2603,23,FALSE))</f>
        <v/>
      </c>
      <c r="M553" s="30" t="str">
        <f>IF($A553 ="", "", VLOOKUP($A553, 'Student reference sheet'!$A$2:$Z$2603,24,FALSE))</f>
        <v/>
      </c>
      <c r="N553" s="30" t="str">
        <f>IF($A553 ="", "", VLOOKUP($A553, 'Student reference sheet'!$A$2:$Z$2603,26,FALSE))</f>
        <v/>
      </c>
      <c r="O553" s="30" t="str">
        <f>IF($A553 ="", "", VLOOKUP($A553, 'Student reference sheet'!$A$2:$Z$2603,25,FALSE))</f>
        <v/>
      </c>
      <c r="P553" s="39" t="str">
        <f>IF($A553 = "", "", IF(OR(VLOOKUP($A553,'Student reference sheet'!$A$2:$V$2400,8,FALSE) = "R",  VLOOKUP($A553,'Student reference sheet'!$A$2:$V$2400,8,FALSE) = "L"), "X", ""))</f>
        <v/>
      </c>
      <c r="Q553" s="39" t="str">
        <f>IF($A553 ="", "", VLOOKUP($A553, 'Student reference sheet'!$A$2:$V$2603,22,FALSE))</f>
        <v/>
      </c>
      <c r="R553" s="39" t="str">
        <f>IF($A553 &lt;&gt; "",VLOOKUP($A553,'Student reference sheet'!$A$2:$V$2329, 5,FALSE), "")</f>
        <v/>
      </c>
      <c r="S553" s="39" t="str">
        <f>IF($A553 &lt;&gt; "",VLOOKUP($A553,'Student reference sheet'!$A$2:$V$2329, 6,FALSE), "")</f>
        <v/>
      </c>
      <c r="T553" s="30" t="str">
        <f>IF($A553 = "","",
IF(VLOOKUP($A553,'Student reference sheet'!$A$2:$V$2329, 10,FALSE) = "Y", "Hispanic",
IF(VLOOKUP($A553,'Student reference sheet'!$A$2:$V$2329,11,FALSE) &lt;&gt; "",
IF(VLOOKUP($A553,'Student reference sheet'!$A$2:$V$2329,11,FALSE) = "UNK", "Unknown", VLOOKUP(VALUE(VLOOKUP($A553,'Student reference sheet'!$A$2:$V$2329,11,FALSE)),'Ethnicity Reference'!$A$2:$B$22,2,FALSE)),
IF(VLOOKUP($A553,'Student reference sheet'!$A$2:$V$2329,9,FALSE) &lt;&gt; "", VLOOKUP(VALUE(VLOOKUP($A553,'Student reference sheet'!$A$2:$V$2329,9,FALSE)),'Ethnicity Reference'!$A$2:$B$22,2,FALSE),"Unknown"))))</f>
        <v/>
      </c>
      <c r="U553" s="35"/>
    </row>
    <row r="554" spans="1:21" ht="15.75">
      <c r="A554" s="47"/>
      <c r="B554" s="33"/>
      <c r="C554" s="39" t="str">
        <f>IF($A554 &lt;&gt; "",VLOOKUP($A554,'Student reference sheet'!$A$2:$V$2329, 3,FALSE), "")</f>
        <v/>
      </c>
      <c r="D554" s="39" t="str">
        <f>IF($A554 &lt;&gt; "",VLOOKUP($A554,'Student reference sheet'!$A$2:$V$2329, 2,FALSE), "")</f>
        <v/>
      </c>
      <c r="E554" s="35"/>
      <c r="F554" s="34"/>
      <c r="G554" s="40" t="str">
        <f t="shared" ca="1" si="27"/>
        <v/>
      </c>
      <c r="H554" s="40" t="str">
        <f t="shared" ca="1" si="28"/>
        <v/>
      </c>
      <c r="I554" s="36" t="str">
        <f>IF($A554 = "", "",
IF(COUNTIF(MINIMUM_DAY_DATES[], Attendance!J554) &gt; 0, VLOOKUP(Attendance!$G554,MINIMUM_DAY_PERIOD_SCHEDULE[], 2,TRUE),
IF(COUNTIF(RALLY_DATES[], Attendance!J554) &gt; 0, VLOOKUP(Attendance!$G554,RALLY_PERIOD_SCHEDULE[], 2,TRUE),
IF(WEEKDAY(Attendance!$J554) = 2,
       IF(COUNTIF(FINALS_WEEK_MONDAY_DATE[],Attendance!$J554) &gt; 0, VLOOKUP(Attendance!$G554,FINALS_WEEK_MONDAY_PERIOD_SCHEDULE[],2,TRUE),
       VLOOKUP(Attendance!$G554,REGULAR_WEEK_SCHEDULE[],6,TRUE)),
IF(WEEKDAY($J554) = 3,
       IF(COUNTIF(FINALS_WEEK_TUESDAY_DATE[],Attendance!$J554) &gt; 0, VLOOKUP(Attendance!$G554,FINALS_WEEK_TUESDAY_PERIOD_SCHEDULE[],2,TRUE),
       VLOOKUP(Attendance!$G554,REGULAR_WEEK_SCHEDULE[[Tuesday]:[Period]],5,TRUE)),
IF(WEEKDAY(Attendance!$J554) = 4,
        IF(COUNTIF(BLOCK_WEDNESDAY_DATES[],Attendance!$J554) &gt; 0, VLOOKUP(Attendance!$G554,BLOCK_WEDNESDAY_PERIOD_SCHEDULE[],2,TRUE),
        IF(COUNTIF(FINALS_WEEK_WEDNESDAY_DATE[],Attendance!$J554) &gt; 0, VLOOKUP(Attendance!$G554,FINALS_WEEK_WEDNESDAY_PERIOD_SCHEDULE[],2,TRUE),
       VLOOKUP(Attendance!$G554,REGULAR_WEEK_SCHEDULE[[Wednesday]:[Period]],4,TRUE))),
IF(WEEKDAY($J554) = 5,
       IF(COUNTIF(BLOCK_THURSDAY_DATES[],Attendance!$J554) &gt; 0, VLOOKUP(Attendance!$G554,BLOCK_THURSDAY_PERIOD_SCHEDULE[],2,TRUE),
       IF(COUNTIF(FINALS_WEEK_THURSDAY_DATE[],Attendance!$J554) &gt; 0, VLOOKUP(Attendance!$G554,FINALS_WEEK_THURSDAY_PERIOD_SCHEDULE[],2,TRUE),
       VLOOKUP(Attendance!$G554,REGULAR_WEEK_SCHEDULE[[Thursday]:[Period]],3,TRUE))),
IF(WEEKDAY(Attendance!$J554) = 6,
       IF(COUNTIF(FINALS_WEEK_FRIDAY_DATE[],Attendance!$J554) &gt; 0, VLOOKUP(Attendance!$G554,FINALS_WEEK_FRIDAY_PERIOD_SCHEDULE[],2,TRUE),
       VLOOKUP(Attendance!$G554,REGULAR_WEEK_SCHEDULE[[Friday]:[Period]],2,TRUE))))))))))</f>
        <v/>
      </c>
      <c r="J554" s="41" t="str">
        <f t="shared" ca="1" si="29"/>
        <v/>
      </c>
      <c r="K554" s="41" t="str">
        <f>IF($A554 &lt;&gt; "",VLOOKUP($A554,'Student reference sheet'!$A$2:$V$2329, 7,FALSE), "")</f>
        <v/>
      </c>
      <c r="L554" s="30" t="str">
        <f>IF($A554 ="", "", VLOOKUP($A554, 'Student reference sheet'!$A$2:$Z$2603,23,FALSE))</f>
        <v/>
      </c>
      <c r="M554" s="30" t="str">
        <f>IF($A554 ="", "", VLOOKUP($A554, 'Student reference sheet'!$A$2:$Z$2603,24,FALSE))</f>
        <v/>
      </c>
      <c r="N554" s="30" t="str">
        <f>IF($A554 ="", "", VLOOKUP($A554, 'Student reference sheet'!$A$2:$Z$2603,26,FALSE))</f>
        <v/>
      </c>
      <c r="O554" s="30" t="str">
        <f>IF($A554 ="", "", VLOOKUP($A554, 'Student reference sheet'!$A$2:$Z$2603,25,FALSE))</f>
        <v/>
      </c>
      <c r="P554" s="39" t="str">
        <f>IF($A554 = "", "", IF(OR(VLOOKUP($A554,'Student reference sheet'!$A$2:$V$2400,8,FALSE) = "R",  VLOOKUP($A554,'Student reference sheet'!$A$2:$V$2400,8,FALSE) = "L"), "X", ""))</f>
        <v/>
      </c>
      <c r="Q554" s="39" t="str">
        <f>IF($A554 ="", "", VLOOKUP($A554, 'Student reference sheet'!$A$2:$V$2603,22,FALSE))</f>
        <v/>
      </c>
      <c r="R554" s="39" t="str">
        <f>IF($A554 &lt;&gt; "",VLOOKUP($A554,'Student reference sheet'!$A$2:$V$2329, 5,FALSE), "")</f>
        <v/>
      </c>
      <c r="S554" s="39" t="str">
        <f>IF($A554 &lt;&gt; "",VLOOKUP($A554,'Student reference sheet'!$A$2:$V$2329, 6,FALSE), "")</f>
        <v/>
      </c>
      <c r="T554" s="30" t="str">
        <f>IF($A554 = "","",
IF(VLOOKUP($A554,'Student reference sheet'!$A$2:$V$2329, 10,FALSE) = "Y", "Hispanic",
IF(VLOOKUP($A554,'Student reference sheet'!$A$2:$V$2329,11,FALSE) &lt;&gt; "",
IF(VLOOKUP($A554,'Student reference sheet'!$A$2:$V$2329,11,FALSE) = "UNK", "Unknown", VLOOKUP(VALUE(VLOOKUP($A554,'Student reference sheet'!$A$2:$V$2329,11,FALSE)),'Ethnicity Reference'!$A$2:$B$22,2,FALSE)),
IF(VLOOKUP($A554,'Student reference sheet'!$A$2:$V$2329,9,FALSE) &lt;&gt; "", VLOOKUP(VALUE(VLOOKUP($A554,'Student reference sheet'!$A$2:$V$2329,9,FALSE)),'Ethnicity Reference'!$A$2:$B$22,2,FALSE),"Unknown"))))</f>
        <v/>
      </c>
      <c r="U554" s="35"/>
    </row>
    <row r="555" spans="1:21" ht="15.75">
      <c r="A555" s="47"/>
      <c r="B555" s="33"/>
      <c r="C555" s="39" t="str">
        <f>IF($A555 &lt;&gt; "",VLOOKUP($A555,'Student reference sheet'!$A$2:$V$2329, 3,FALSE), "")</f>
        <v/>
      </c>
      <c r="D555" s="39" t="str">
        <f>IF($A555 &lt;&gt; "",VLOOKUP($A555,'Student reference sheet'!$A$2:$V$2329, 2,FALSE), "")</f>
        <v/>
      </c>
      <c r="E555" s="35"/>
      <c r="F555" s="34"/>
      <c r="G555" s="40" t="str">
        <f t="shared" ca="1" si="27"/>
        <v/>
      </c>
      <c r="H555" s="40" t="str">
        <f t="shared" ca="1" si="28"/>
        <v/>
      </c>
      <c r="I555" s="36" t="str">
        <f>IF($A555 = "", "",
IF(COUNTIF(MINIMUM_DAY_DATES[], Attendance!J555) &gt; 0, VLOOKUP(Attendance!$G555,MINIMUM_DAY_PERIOD_SCHEDULE[], 2,TRUE),
IF(COUNTIF(RALLY_DATES[], Attendance!J555) &gt; 0, VLOOKUP(Attendance!$G555,RALLY_PERIOD_SCHEDULE[], 2,TRUE),
IF(WEEKDAY(Attendance!$J555) = 2,
       IF(COUNTIF(FINALS_WEEK_MONDAY_DATE[],Attendance!$J555) &gt; 0, VLOOKUP(Attendance!$G555,FINALS_WEEK_MONDAY_PERIOD_SCHEDULE[],2,TRUE),
       VLOOKUP(Attendance!$G555,REGULAR_WEEK_SCHEDULE[],6,TRUE)),
IF(WEEKDAY($J555) = 3,
       IF(COUNTIF(FINALS_WEEK_TUESDAY_DATE[],Attendance!$J555) &gt; 0, VLOOKUP(Attendance!$G555,FINALS_WEEK_TUESDAY_PERIOD_SCHEDULE[],2,TRUE),
       VLOOKUP(Attendance!$G555,REGULAR_WEEK_SCHEDULE[[Tuesday]:[Period]],5,TRUE)),
IF(WEEKDAY(Attendance!$J555) = 4,
        IF(COUNTIF(BLOCK_WEDNESDAY_DATES[],Attendance!$J555) &gt; 0, VLOOKUP(Attendance!$G555,BLOCK_WEDNESDAY_PERIOD_SCHEDULE[],2,TRUE),
        IF(COUNTIF(FINALS_WEEK_WEDNESDAY_DATE[],Attendance!$J555) &gt; 0, VLOOKUP(Attendance!$G555,FINALS_WEEK_WEDNESDAY_PERIOD_SCHEDULE[],2,TRUE),
       VLOOKUP(Attendance!$G555,REGULAR_WEEK_SCHEDULE[[Wednesday]:[Period]],4,TRUE))),
IF(WEEKDAY($J555) = 5,
       IF(COUNTIF(BLOCK_THURSDAY_DATES[],Attendance!$J555) &gt; 0, VLOOKUP(Attendance!$G555,BLOCK_THURSDAY_PERIOD_SCHEDULE[],2,TRUE),
       IF(COUNTIF(FINALS_WEEK_THURSDAY_DATE[],Attendance!$J555) &gt; 0, VLOOKUP(Attendance!$G555,FINALS_WEEK_THURSDAY_PERIOD_SCHEDULE[],2,TRUE),
       VLOOKUP(Attendance!$G555,REGULAR_WEEK_SCHEDULE[[Thursday]:[Period]],3,TRUE))),
IF(WEEKDAY(Attendance!$J555) = 6,
       IF(COUNTIF(FINALS_WEEK_FRIDAY_DATE[],Attendance!$J555) &gt; 0, VLOOKUP(Attendance!$G555,FINALS_WEEK_FRIDAY_PERIOD_SCHEDULE[],2,TRUE),
       VLOOKUP(Attendance!$G555,REGULAR_WEEK_SCHEDULE[[Friday]:[Period]],2,TRUE))))))))))</f>
        <v/>
      </c>
      <c r="J555" s="41" t="str">
        <f t="shared" ca="1" si="29"/>
        <v/>
      </c>
      <c r="K555" s="41" t="str">
        <f>IF($A555 &lt;&gt; "",VLOOKUP($A555,'Student reference sheet'!$A$2:$V$2329, 7,FALSE), "")</f>
        <v/>
      </c>
      <c r="L555" s="30" t="str">
        <f>IF($A555 ="", "", VLOOKUP($A555, 'Student reference sheet'!$A$2:$Z$2603,23,FALSE))</f>
        <v/>
      </c>
      <c r="M555" s="30" t="str">
        <f>IF($A555 ="", "", VLOOKUP($A555, 'Student reference sheet'!$A$2:$Z$2603,24,FALSE))</f>
        <v/>
      </c>
      <c r="N555" s="30" t="str">
        <f>IF($A555 ="", "", VLOOKUP($A555, 'Student reference sheet'!$A$2:$Z$2603,26,FALSE))</f>
        <v/>
      </c>
      <c r="O555" s="30" t="str">
        <f>IF($A555 ="", "", VLOOKUP($A555, 'Student reference sheet'!$A$2:$Z$2603,25,FALSE))</f>
        <v/>
      </c>
      <c r="P555" s="39" t="str">
        <f>IF($A555 = "", "", IF(OR(VLOOKUP($A555,'Student reference sheet'!$A$2:$V$2400,8,FALSE) = "R",  VLOOKUP($A555,'Student reference sheet'!$A$2:$V$2400,8,FALSE) = "L"), "X", ""))</f>
        <v/>
      </c>
      <c r="Q555" s="39" t="str">
        <f>IF($A555 ="", "", VLOOKUP($A555, 'Student reference sheet'!$A$2:$V$2603,22,FALSE))</f>
        <v/>
      </c>
      <c r="R555" s="39" t="str">
        <f>IF($A555 &lt;&gt; "",VLOOKUP($A555,'Student reference sheet'!$A$2:$V$2329, 5,FALSE), "")</f>
        <v/>
      </c>
      <c r="S555" s="39" t="str">
        <f>IF($A555 &lt;&gt; "",VLOOKUP($A555,'Student reference sheet'!$A$2:$V$2329, 6,FALSE), "")</f>
        <v/>
      </c>
      <c r="T555" s="30" t="str">
        <f>IF($A555 = "","",
IF(VLOOKUP($A555,'Student reference sheet'!$A$2:$V$2329, 10,FALSE) = "Y", "Hispanic",
IF(VLOOKUP($A555,'Student reference sheet'!$A$2:$V$2329,11,FALSE) &lt;&gt; "",
IF(VLOOKUP($A555,'Student reference sheet'!$A$2:$V$2329,11,FALSE) = "UNK", "Unknown", VLOOKUP(VALUE(VLOOKUP($A555,'Student reference sheet'!$A$2:$V$2329,11,FALSE)),'Ethnicity Reference'!$A$2:$B$22,2,FALSE)),
IF(VLOOKUP($A555,'Student reference sheet'!$A$2:$V$2329,9,FALSE) &lt;&gt; "", VLOOKUP(VALUE(VLOOKUP($A555,'Student reference sheet'!$A$2:$V$2329,9,FALSE)),'Ethnicity Reference'!$A$2:$B$22,2,FALSE),"Unknown"))))</f>
        <v/>
      </c>
      <c r="U555" s="35"/>
    </row>
    <row r="556" spans="1:21" ht="15.75">
      <c r="A556" s="47"/>
      <c r="B556" s="33"/>
      <c r="C556" s="39" t="str">
        <f>IF($A556 &lt;&gt; "",VLOOKUP($A556,'Student reference sheet'!$A$2:$V$2329, 3,FALSE), "")</f>
        <v/>
      </c>
      <c r="D556" s="39" t="str">
        <f>IF($A556 &lt;&gt; "",VLOOKUP($A556,'Student reference sheet'!$A$2:$V$2329, 2,FALSE), "")</f>
        <v/>
      </c>
      <c r="E556" s="35"/>
      <c r="F556" s="34"/>
      <c r="G556" s="40" t="str">
        <f t="shared" ca="1" si="27"/>
        <v/>
      </c>
      <c r="H556" s="40" t="str">
        <f t="shared" ca="1" si="28"/>
        <v/>
      </c>
      <c r="I556" s="36" t="str">
        <f>IF($A556 = "", "",
IF(COUNTIF(MINIMUM_DAY_DATES[], Attendance!J556) &gt; 0, VLOOKUP(Attendance!$G556,MINIMUM_DAY_PERIOD_SCHEDULE[], 2,TRUE),
IF(COUNTIF(RALLY_DATES[], Attendance!J556) &gt; 0, VLOOKUP(Attendance!$G556,RALLY_PERIOD_SCHEDULE[], 2,TRUE),
IF(WEEKDAY(Attendance!$J556) = 2,
       IF(COUNTIF(FINALS_WEEK_MONDAY_DATE[],Attendance!$J556) &gt; 0, VLOOKUP(Attendance!$G556,FINALS_WEEK_MONDAY_PERIOD_SCHEDULE[],2,TRUE),
       VLOOKUP(Attendance!$G556,REGULAR_WEEK_SCHEDULE[],6,TRUE)),
IF(WEEKDAY($J556) = 3,
       IF(COUNTIF(FINALS_WEEK_TUESDAY_DATE[],Attendance!$J556) &gt; 0, VLOOKUP(Attendance!$G556,FINALS_WEEK_TUESDAY_PERIOD_SCHEDULE[],2,TRUE),
       VLOOKUP(Attendance!$G556,REGULAR_WEEK_SCHEDULE[[Tuesday]:[Period]],5,TRUE)),
IF(WEEKDAY(Attendance!$J556) = 4,
        IF(COUNTIF(BLOCK_WEDNESDAY_DATES[],Attendance!$J556) &gt; 0, VLOOKUP(Attendance!$G556,BLOCK_WEDNESDAY_PERIOD_SCHEDULE[],2,TRUE),
        IF(COUNTIF(FINALS_WEEK_WEDNESDAY_DATE[],Attendance!$J556) &gt; 0, VLOOKUP(Attendance!$G556,FINALS_WEEK_WEDNESDAY_PERIOD_SCHEDULE[],2,TRUE),
       VLOOKUP(Attendance!$G556,REGULAR_WEEK_SCHEDULE[[Wednesday]:[Period]],4,TRUE))),
IF(WEEKDAY($J556) = 5,
       IF(COUNTIF(BLOCK_THURSDAY_DATES[],Attendance!$J556) &gt; 0, VLOOKUP(Attendance!$G556,BLOCK_THURSDAY_PERIOD_SCHEDULE[],2,TRUE),
       IF(COUNTIF(FINALS_WEEK_THURSDAY_DATE[],Attendance!$J556) &gt; 0, VLOOKUP(Attendance!$G556,FINALS_WEEK_THURSDAY_PERIOD_SCHEDULE[],2,TRUE),
       VLOOKUP(Attendance!$G556,REGULAR_WEEK_SCHEDULE[[Thursday]:[Period]],3,TRUE))),
IF(WEEKDAY(Attendance!$J556) = 6,
       IF(COUNTIF(FINALS_WEEK_FRIDAY_DATE[],Attendance!$J556) &gt; 0, VLOOKUP(Attendance!$G556,FINALS_WEEK_FRIDAY_PERIOD_SCHEDULE[],2,TRUE),
       VLOOKUP(Attendance!$G556,REGULAR_WEEK_SCHEDULE[[Friday]:[Period]],2,TRUE))))))))))</f>
        <v/>
      </c>
      <c r="J556" s="41" t="str">
        <f t="shared" ca="1" si="29"/>
        <v/>
      </c>
      <c r="K556" s="41" t="str">
        <f>IF($A556 &lt;&gt; "",VLOOKUP($A556,'Student reference sheet'!$A$2:$V$2329, 7,FALSE), "")</f>
        <v/>
      </c>
      <c r="L556" s="30" t="str">
        <f>IF($A556 ="", "", VLOOKUP($A556, 'Student reference sheet'!$A$2:$Z$2603,23,FALSE))</f>
        <v/>
      </c>
      <c r="M556" s="30" t="str">
        <f>IF($A556 ="", "", VLOOKUP($A556, 'Student reference sheet'!$A$2:$Z$2603,24,FALSE))</f>
        <v/>
      </c>
      <c r="N556" s="30" t="str">
        <f>IF($A556 ="", "", VLOOKUP($A556, 'Student reference sheet'!$A$2:$Z$2603,26,FALSE))</f>
        <v/>
      </c>
      <c r="O556" s="30" t="str">
        <f>IF($A556 ="", "", VLOOKUP($A556, 'Student reference sheet'!$A$2:$Z$2603,25,FALSE))</f>
        <v/>
      </c>
      <c r="P556" s="39" t="str">
        <f>IF($A556 = "", "", IF(OR(VLOOKUP($A556,'Student reference sheet'!$A$2:$V$2400,8,FALSE) = "R",  VLOOKUP($A556,'Student reference sheet'!$A$2:$V$2400,8,FALSE) = "L"), "X", ""))</f>
        <v/>
      </c>
      <c r="Q556" s="39" t="str">
        <f>IF($A556 ="", "", VLOOKUP($A556, 'Student reference sheet'!$A$2:$V$2603,22,FALSE))</f>
        <v/>
      </c>
      <c r="R556" s="39" t="str">
        <f>IF($A556 &lt;&gt; "",VLOOKUP($A556,'Student reference sheet'!$A$2:$V$2329, 5,FALSE), "")</f>
        <v/>
      </c>
      <c r="S556" s="39" t="str">
        <f>IF($A556 &lt;&gt; "",VLOOKUP($A556,'Student reference sheet'!$A$2:$V$2329, 6,FALSE), "")</f>
        <v/>
      </c>
      <c r="T556" s="30" t="str">
        <f>IF($A556 = "","",
IF(VLOOKUP($A556,'Student reference sheet'!$A$2:$V$2329, 10,FALSE) = "Y", "Hispanic",
IF(VLOOKUP($A556,'Student reference sheet'!$A$2:$V$2329,11,FALSE) &lt;&gt; "",
IF(VLOOKUP($A556,'Student reference sheet'!$A$2:$V$2329,11,FALSE) = "UNK", "Unknown", VLOOKUP(VALUE(VLOOKUP($A556,'Student reference sheet'!$A$2:$V$2329,11,FALSE)),'Ethnicity Reference'!$A$2:$B$22,2,FALSE)),
IF(VLOOKUP($A556,'Student reference sheet'!$A$2:$V$2329,9,FALSE) &lt;&gt; "", VLOOKUP(VALUE(VLOOKUP($A556,'Student reference sheet'!$A$2:$V$2329,9,FALSE)),'Ethnicity Reference'!$A$2:$B$22,2,FALSE),"Unknown"))))</f>
        <v/>
      </c>
      <c r="U556" s="35"/>
    </row>
    <row r="557" spans="1:21" ht="15.75">
      <c r="A557" s="47"/>
      <c r="B557" s="33"/>
      <c r="C557" s="39" t="str">
        <f>IF($A557 &lt;&gt; "",VLOOKUP($A557,'Student reference sheet'!$A$2:$V$2329, 3,FALSE), "")</f>
        <v/>
      </c>
      <c r="D557" s="39" t="str">
        <f>IF($A557 &lt;&gt; "",VLOOKUP($A557,'Student reference sheet'!$A$2:$V$2329, 2,FALSE), "")</f>
        <v/>
      </c>
      <c r="E557" s="35"/>
      <c r="F557" s="34"/>
      <c r="G557" s="40" t="str">
        <f t="shared" ca="1" si="27"/>
        <v/>
      </c>
      <c r="H557" s="40" t="str">
        <f t="shared" ca="1" si="28"/>
        <v/>
      </c>
      <c r="I557" s="36" t="str">
        <f>IF($A557 = "", "",
IF(COUNTIF(MINIMUM_DAY_DATES[], Attendance!J557) &gt; 0, VLOOKUP(Attendance!$G557,MINIMUM_DAY_PERIOD_SCHEDULE[], 2,TRUE),
IF(COUNTIF(RALLY_DATES[], Attendance!J557) &gt; 0, VLOOKUP(Attendance!$G557,RALLY_PERIOD_SCHEDULE[], 2,TRUE),
IF(WEEKDAY(Attendance!$J557) = 2,
       IF(COUNTIF(FINALS_WEEK_MONDAY_DATE[],Attendance!$J557) &gt; 0, VLOOKUP(Attendance!$G557,FINALS_WEEK_MONDAY_PERIOD_SCHEDULE[],2,TRUE),
       VLOOKUP(Attendance!$G557,REGULAR_WEEK_SCHEDULE[],6,TRUE)),
IF(WEEKDAY($J557) = 3,
       IF(COUNTIF(FINALS_WEEK_TUESDAY_DATE[],Attendance!$J557) &gt; 0, VLOOKUP(Attendance!$G557,FINALS_WEEK_TUESDAY_PERIOD_SCHEDULE[],2,TRUE),
       VLOOKUP(Attendance!$G557,REGULAR_WEEK_SCHEDULE[[Tuesday]:[Period]],5,TRUE)),
IF(WEEKDAY(Attendance!$J557) = 4,
        IF(COUNTIF(BLOCK_WEDNESDAY_DATES[],Attendance!$J557) &gt; 0, VLOOKUP(Attendance!$G557,BLOCK_WEDNESDAY_PERIOD_SCHEDULE[],2,TRUE),
        IF(COUNTIF(FINALS_WEEK_WEDNESDAY_DATE[],Attendance!$J557) &gt; 0, VLOOKUP(Attendance!$G557,FINALS_WEEK_WEDNESDAY_PERIOD_SCHEDULE[],2,TRUE),
       VLOOKUP(Attendance!$G557,REGULAR_WEEK_SCHEDULE[[Wednesday]:[Period]],4,TRUE))),
IF(WEEKDAY($J557) = 5,
       IF(COUNTIF(BLOCK_THURSDAY_DATES[],Attendance!$J557) &gt; 0, VLOOKUP(Attendance!$G557,BLOCK_THURSDAY_PERIOD_SCHEDULE[],2,TRUE),
       IF(COUNTIF(FINALS_WEEK_THURSDAY_DATE[],Attendance!$J557) &gt; 0, VLOOKUP(Attendance!$G557,FINALS_WEEK_THURSDAY_PERIOD_SCHEDULE[],2,TRUE),
       VLOOKUP(Attendance!$G557,REGULAR_WEEK_SCHEDULE[[Thursday]:[Period]],3,TRUE))),
IF(WEEKDAY(Attendance!$J557) = 6,
       IF(COUNTIF(FINALS_WEEK_FRIDAY_DATE[],Attendance!$J557) &gt; 0, VLOOKUP(Attendance!$G557,FINALS_WEEK_FRIDAY_PERIOD_SCHEDULE[],2,TRUE),
       VLOOKUP(Attendance!$G557,REGULAR_WEEK_SCHEDULE[[Friday]:[Period]],2,TRUE))))))))))</f>
        <v/>
      </c>
      <c r="J557" s="41" t="str">
        <f t="shared" ca="1" si="29"/>
        <v/>
      </c>
      <c r="K557" s="41" t="str">
        <f>IF($A557 &lt;&gt; "",VLOOKUP($A557,'Student reference sheet'!$A$2:$V$2329, 7,FALSE), "")</f>
        <v/>
      </c>
      <c r="L557" s="30" t="str">
        <f>IF($A557 ="", "", VLOOKUP($A557, 'Student reference sheet'!$A$2:$Z$2603,23,FALSE))</f>
        <v/>
      </c>
      <c r="M557" s="30" t="str">
        <f>IF($A557 ="", "", VLOOKUP($A557, 'Student reference sheet'!$A$2:$Z$2603,24,FALSE))</f>
        <v/>
      </c>
      <c r="N557" s="30" t="str">
        <f>IF($A557 ="", "", VLOOKUP($A557, 'Student reference sheet'!$A$2:$Z$2603,26,FALSE))</f>
        <v/>
      </c>
      <c r="O557" s="30" t="str">
        <f>IF($A557 ="", "", VLOOKUP($A557, 'Student reference sheet'!$A$2:$Z$2603,25,FALSE))</f>
        <v/>
      </c>
      <c r="P557" s="39" t="str">
        <f>IF($A557 = "", "", IF(OR(VLOOKUP($A557,'Student reference sheet'!$A$2:$V$2400,8,FALSE) = "R",  VLOOKUP($A557,'Student reference sheet'!$A$2:$V$2400,8,FALSE) = "L"), "X", ""))</f>
        <v/>
      </c>
      <c r="Q557" s="39" t="str">
        <f>IF($A557 ="", "", VLOOKUP($A557, 'Student reference sheet'!$A$2:$V$2603,22,FALSE))</f>
        <v/>
      </c>
      <c r="R557" s="39" t="str">
        <f>IF($A557 &lt;&gt; "",VLOOKUP($A557,'Student reference sheet'!$A$2:$V$2329, 5,FALSE), "")</f>
        <v/>
      </c>
      <c r="S557" s="39" t="str">
        <f>IF($A557 &lt;&gt; "",VLOOKUP($A557,'Student reference sheet'!$A$2:$V$2329, 6,FALSE), "")</f>
        <v/>
      </c>
      <c r="T557" s="30" t="str">
        <f>IF($A557 = "","",
IF(VLOOKUP($A557,'Student reference sheet'!$A$2:$V$2329, 10,FALSE) = "Y", "Hispanic",
IF(VLOOKUP($A557,'Student reference sheet'!$A$2:$V$2329,11,FALSE) &lt;&gt; "",
IF(VLOOKUP($A557,'Student reference sheet'!$A$2:$V$2329,11,FALSE) = "UNK", "Unknown", VLOOKUP(VALUE(VLOOKUP($A557,'Student reference sheet'!$A$2:$V$2329,11,FALSE)),'Ethnicity Reference'!$A$2:$B$22,2,FALSE)),
IF(VLOOKUP($A557,'Student reference sheet'!$A$2:$V$2329,9,FALSE) &lt;&gt; "", VLOOKUP(VALUE(VLOOKUP($A557,'Student reference sheet'!$A$2:$V$2329,9,FALSE)),'Ethnicity Reference'!$A$2:$B$22,2,FALSE),"Unknown"))))</f>
        <v/>
      </c>
      <c r="U557" s="35"/>
    </row>
    <row r="558" spans="1:21" ht="15.75">
      <c r="A558" s="47"/>
      <c r="B558" s="33"/>
      <c r="C558" s="39" t="str">
        <f>IF($A558 &lt;&gt; "",VLOOKUP($A558,'Student reference sheet'!$A$2:$V$2329, 3,FALSE), "")</f>
        <v/>
      </c>
      <c r="D558" s="39" t="str">
        <f>IF($A558 &lt;&gt; "",VLOOKUP($A558,'Student reference sheet'!$A$2:$V$2329, 2,FALSE), "")</f>
        <v/>
      </c>
      <c r="E558" s="35"/>
      <c r="F558" s="34"/>
      <c r="G558" s="40" t="str">
        <f t="shared" ca="1" si="27"/>
        <v/>
      </c>
      <c r="H558" s="40" t="str">
        <f t="shared" ca="1" si="28"/>
        <v/>
      </c>
      <c r="I558" s="36" t="str">
        <f>IF($A558 = "", "",
IF(COUNTIF(MINIMUM_DAY_DATES[], Attendance!J558) &gt; 0, VLOOKUP(Attendance!$G558,MINIMUM_DAY_PERIOD_SCHEDULE[], 2,TRUE),
IF(COUNTIF(RALLY_DATES[], Attendance!J558) &gt; 0, VLOOKUP(Attendance!$G558,RALLY_PERIOD_SCHEDULE[], 2,TRUE),
IF(WEEKDAY(Attendance!$J558) = 2,
       IF(COUNTIF(FINALS_WEEK_MONDAY_DATE[],Attendance!$J558) &gt; 0, VLOOKUP(Attendance!$G558,FINALS_WEEK_MONDAY_PERIOD_SCHEDULE[],2,TRUE),
       VLOOKUP(Attendance!$G558,REGULAR_WEEK_SCHEDULE[],6,TRUE)),
IF(WEEKDAY($J558) = 3,
       IF(COUNTIF(FINALS_WEEK_TUESDAY_DATE[],Attendance!$J558) &gt; 0, VLOOKUP(Attendance!$G558,FINALS_WEEK_TUESDAY_PERIOD_SCHEDULE[],2,TRUE),
       VLOOKUP(Attendance!$G558,REGULAR_WEEK_SCHEDULE[[Tuesday]:[Period]],5,TRUE)),
IF(WEEKDAY(Attendance!$J558) = 4,
        IF(COUNTIF(BLOCK_WEDNESDAY_DATES[],Attendance!$J558) &gt; 0, VLOOKUP(Attendance!$G558,BLOCK_WEDNESDAY_PERIOD_SCHEDULE[],2,TRUE),
        IF(COUNTIF(FINALS_WEEK_WEDNESDAY_DATE[],Attendance!$J558) &gt; 0, VLOOKUP(Attendance!$G558,FINALS_WEEK_WEDNESDAY_PERIOD_SCHEDULE[],2,TRUE),
       VLOOKUP(Attendance!$G558,REGULAR_WEEK_SCHEDULE[[Wednesday]:[Period]],4,TRUE))),
IF(WEEKDAY($J558) = 5,
       IF(COUNTIF(BLOCK_THURSDAY_DATES[],Attendance!$J558) &gt; 0, VLOOKUP(Attendance!$G558,BLOCK_THURSDAY_PERIOD_SCHEDULE[],2,TRUE),
       IF(COUNTIF(FINALS_WEEK_THURSDAY_DATE[],Attendance!$J558) &gt; 0, VLOOKUP(Attendance!$G558,FINALS_WEEK_THURSDAY_PERIOD_SCHEDULE[],2,TRUE),
       VLOOKUP(Attendance!$G558,REGULAR_WEEK_SCHEDULE[[Thursday]:[Period]],3,TRUE))),
IF(WEEKDAY(Attendance!$J558) = 6,
       IF(COUNTIF(FINALS_WEEK_FRIDAY_DATE[],Attendance!$J558) &gt; 0, VLOOKUP(Attendance!$G558,FINALS_WEEK_FRIDAY_PERIOD_SCHEDULE[],2,TRUE),
       VLOOKUP(Attendance!$G558,REGULAR_WEEK_SCHEDULE[[Friday]:[Period]],2,TRUE))))))))))</f>
        <v/>
      </c>
      <c r="J558" s="41" t="str">
        <f t="shared" ca="1" si="29"/>
        <v/>
      </c>
      <c r="K558" s="41" t="str">
        <f>IF($A558 &lt;&gt; "",VLOOKUP($A558,'Student reference sheet'!$A$2:$V$2329, 7,FALSE), "")</f>
        <v/>
      </c>
      <c r="L558" s="30" t="str">
        <f>IF($A558 ="", "", VLOOKUP($A558, 'Student reference sheet'!$A$2:$Z$2603,23,FALSE))</f>
        <v/>
      </c>
      <c r="M558" s="30" t="str">
        <f>IF($A558 ="", "", VLOOKUP($A558, 'Student reference sheet'!$A$2:$Z$2603,24,FALSE))</f>
        <v/>
      </c>
      <c r="N558" s="30" t="str">
        <f>IF($A558 ="", "", VLOOKUP($A558, 'Student reference sheet'!$A$2:$Z$2603,26,FALSE))</f>
        <v/>
      </c>
      <c r="O558" s="30" t="str">
        <f>IF($A558 ="", "", VLOOKUP($A558, 'Student reference sheet'!$A$2:$Z$2603,25,FALSE))</f>
        <v/>
      </c>
      <c r="P558" s="39" t="str">
        <f>IF($A558 = "", "", IF(OR(VLOOKUP($A558,'Student reference sheet'!$A$2:$V$2400,8,FALSE) = "R",  VLOOKUP($A558,'Student reference sheet'!$A$2:$V$2400,8,FALSE) = "L"), "X", ""))</f>
        <v/>
      </c>
      <c r="Q558" s="39" t="str">
        <f>IF($A558 ="", "", VLOOKUP($A558, 'Student reference sheet'!$A$2:$V$2603,22,FALSE))</f>
        <v/>
      </c>
      <c r="R558" s="39" t="str">
        <f>IF($A558 &lt;&gt; "",VLOOKUP($A558,'Student reference sheet'!$A$2:$V$2329, 5,FALSE), "")</f>
        <v/>
      </c>
      <c r="S558" s="39" t="str">
        <f>IF($A558 &lt;&gt; "",VLOOKUP($A558,'Student reference sheet'!$A$2:$V$2329, 6,FALSE), "")</f>
        <v/>
      </c>
      <c r="T558" s="30" t="str">
        <f>IF($A558 = "","",
IF(VLOOKUP($A558,'Student reference sheet'!$A$2:$V$2329, 10,FALSE) = "Y", "Hispanic",
IF(VLOOKUP($A558,'Student reference sheet'!$A$2:$V$2329,11,FALSE) &lt;&gt; "",
IF(VLOOKUP($A558,'Student reference sheet'!$A$2:$V$2329,11,FALSE) = "UNK", "Unknown", VLOOKUP(VALUE(VLOOKUP($A558,'Student reference sheet'!$A$2:$V$2329,11,FALSE)),'Ethnicity Reference'!$A$2:$B$22,2,FALSE)),
IF(VLOOKUP($A558,'Student reference sheet'!$A$2:$V$2329,9,FALSE) &lt;&gt; "", VLOOKUP(VALUE(VLOOKUP($A558,'Student reference sheet'!$A$2:$V$2329,9,FALSE)),'Ethnicity Reference'!$A$2:$B$22,2,FALSE),"Unknown"))))</f>
        <v/>
      </c>
      <c r="U558" s="35"/>
    </row>
    <row r="559" spans="1:21" ht="15.75">
      <c r="A559" s="47"/>
      <c r="B559" s="33"/>
      <c r="C559" s="39" t="str">
        <f>IF($A559 &lt;&gt; "",VLOOKUP($A559,'Student reference sheet'!$A$2:$V$2329, 3,FALSE), "")</f>
        <v/>
      </c>
      <c r="D559" s="39" t="str">
        <f>IF($A559 &lt;&gt; "",VLOOKUP($A559,'Student reference sheet'!$A$2:$V$2329, 2,FALSE), "")</f>
        <v/>
      </c>
      <c r="E559" s="35"/>
      <c r="F559" s="34"/>
      <c r="G559" s="40" t="str">
        <f t="shared" ca="1" si="27"/>
        <v/>
      </c>
      <c r="H559" s="40" t="str">
        <f t="shared" ca="1" si="28"/>
        <v/>
      </c>
      <c r="I559" s="36" t="str">
        <f>IF($A559 = "", "",
IF(COUNTIF(MINIMUM_DAY_DATES[], Attendance!J559) &gt; 0, VLOOKUP(Attendance!$G559,MINIMUM_DAY_PERIOD_SCHEDULE[], 2,TRUE),
IF(COUNTIF(RALLY_DATES[], Attendance!J559) &gt; 0, VLOOKUP(Attendance!$G559,RALLY_PERIOD_SCHEDULE[], 2,TRUE),
IF(WEEKDAY(Attendance!$J559) = 2,
       IF(COUNTIF(FINALS_WEEK_MONDAY_DATE[],Attendance!$J559) &gt; 0, VLOOKUP(Attendance!$G559,FINALS_WEEK_MONDAY_PERIOD_SCHEDULE[],2,TRUE),
       VLOOKUP(Attendance!$G559,REGULAR_WEEK_SCHEDULE[],6,TRUE)),
IF(WEEKDAY($J559) = 3,
       IF(COUNTIF(FINALS_WEEK_TUESDAY_DATE[],Attendance!$J559) &gt; 0, VLOOKUP(Attendance!$G559,FINALS_WEEK_TUESDAY_PERIOD_SCHEDULE[],2,TRUE),
       VLOOKUP(Attendance!$G559,REGULAR_WEEK_SCHEDULE[[Tuesday]:[Period]],5,TRUE)),
IF(WEEKDAY(Attendance!$J559) = 4,
        IF(COUNTIF(BLOCK_WEDNESDAY_DATES[],Attendance!$J559) &gt; 0, VLOOKUP(Attendance!$G559,BLOCK_WEDNESDAY_PERIOD_SCHEDULE[],2,TRUE),
        IF(COUNTIF(FINALS_WEEK_WEDNESDAY_DATE[],Attendance!$J559) &gt; 0, VLOOKUP(Attendance!$G559,FINALS_WEEK_WEDNESDAY_PERIOD_SCHEDULE[],2,TRUE),
       VLOOKUP(Attendance!$G559,REGULAR_WEEK_SCHEDULE[[Wednesday]:[Period]],4,TRUE))),
IF(WEEKDAY($J559) = 5,
       IF(COUNTIF(BLOCK_THURSDAY_DATES[],Attendance!$J559) &gt; 0, VLOOKUP(Attendance!$G559,BLOCK_THURSDAY_PERIOD_SCHEDULE[],2,TRUE),
       IF(COUNTIF(FINALS_WEEK_THURSDAY_DATE[],Attendance!$J559) &gt; 0, VLOOKUP(Attendance!$G559,FINALS_WEEK_THURSDAY_PERIOD_SCHEDULE[],2,TRUE),
       VLOOKUP(Attendance!$G559,REGULAR_WEEK_SCHEDULE[[Thursday]:[Period]],3,TRUE))),
IF(WEEKDAY(Attendance!$J559) = 6,
       IF(COUNTIF(FINALS_WEEK_FRIDAY_DATE[],Attendance!$J559) &gt; 0, VLOOKUP(Attendance!$G559,FINALS_WEEK_FRIDAY_PERIOD_SCHEDULE[],2,TRUE),
       VLOOKUP(Attendance!$G559,REGULAR_WEEK_SCHEDULE[[Friday]:[Period]],2,TRUE))))))))))</f>
        <v/>
      </c>
      <c r="J559" s="41" t="str">
        <f t="shared" ca="1" si="29"/>
        <v/>
      </c>
      <c r="K559" s="41" t="str">
        <f>IF($A559 &lt;&gt; "",VLOOKUP($A559,'Student reference sheet'!$A$2:$V$2329, 7,FALSE), "")</f>
        <v/>
      </c>
      <c r="L559" s="30" t="str">
        <f>IF($A559 ="", "", VLOOKUP($A559, 'Student reference sheet'!$A$2:$Z$2603,23,FALSE))</f>
        <v/>
      </c>
      <c r="M559" s="30" t="str">
        <f>IF($A559 ="", "", VLOOKUP($A559, 'Student reference sheet'!$A$2:$Z$2603,24,FALSE))</f>
        <v/>
      </c>
      <c r="N559" s="30" t="str">
        <f>IF($A559 ="", "", VLOOKUP($A559, 'Student reference sheet'!$A$2:$Z$2603,26,FALSE))</f>
        <v/>
      </c>
      <c r="O559" s="30" t="str">
        <f>IF($A559 ="", "", VLOOKUP($A559, 'Student reference sheet'!$A$2:$Z$2603,25,FALSE))</f>
        <v/>
      </c>
      <c r="P559" s="39" t="str">
        <f>IF($A559 = "", "", IF(OR(VLOOKUP($A559,'Student reference sheet'!$A$2:$V$2400,8,FALSE) = "R",  VLOOKUP($A559,'Student reference sheet'!$A$2:$V$2400,8,FALSE) = "L"), "X", ""))</f>
        <v/>
      </c>
      <c r="Q559" s="39" t="str">
        <f>IF($A559 ="", "", VLOOKUP($A559, 'Student reference sheet'!$A$2:$V$2603,22,FALSE))</f>
        <v/>
      </c>
      <c r="R559" s="39" t="str">
        <f>IF($A559 &lt;&gt; "",VLOOKUP($A559,'Student reference sheet'!$A$2:$V$2329, 5,FALSE), "")</f>
        <v/>
      </c>
      <c r="S559" s="39" t="str">
        <f>IF($A559 &lt;&gt; "",VLOOKUP($A559,'Student reference sheet'!$A$2:$V$2329, 6,FALSE), "")</f>
        <v/>
      </c>
      <c r="T559" s="30" t="str">
        <f>IF($A559 = "","",
IF(VLOOKUP($A559,'Student reference sheet'!$A$2:$V$2329, 10,FALSE) = "Y", "Hispanic",
IF(VLOOKUP($A559,'Student reference sheet'!$A$2:$V$2329,11,FALSE) &lt;&gt; "",
IF(VLOOKUP($A559,'Student reference sheet'!$A$2:$V$2329,11,FALSE) = "UNK", "Unknown", VLOOKUP(VALUE(VLOOKUP($A559,'Student reference sheet'!$A$2:$V$2329,11,FALSE)),'Ethnicity Reference'!$A$2:$B$22,2,FALSE)),
IF(VLOOKUP($A559,'Student reference sheet'!$A$2:$V$2329,9,FALSE) &lt;&gt; "", VLOOKUP(VALUE(VLOOKUP($A559,'Student reference sheet'!$A$2:$V$2329,9,FALSE)),'Ethnicity Reference'!$A$2:$B$22,2,FALSE),"Unknown"))))</f>
        <v/>
      </c>
      <c r="U559" s="35"/>
    </row>
    <row r="560" spans="1:21" ht="15.75">
      <c r="A560" s="47"/>
      <c r="B560" s="33"/>
      <c r="C560" s="39" t="str">
        <f>IF($A560 &lt;&gt; "",VLOOKUP($A560,'Student reference sheet'!$A$2:$V$2329, 3,FALSE), "")</f>
        <v/>
      </c>
      <c r="D560" s="39" t="str">
        <f>IF($A560 &lt;&gt; "",VLOOKUP($A560,'Student reference sheet'!$A$2:$V$2329, 2,FALSE), "")</f>
        <v/>
      </c>
      <c r="E560" s="35"/>
      <c r="F560" s="34"/>
      <c r="G560" s="40" t="str">
        <f t="shared" ca="1" si="27"/>
        <v/>
      </c>
      <c r="H560" s="40" t="str">
        <f t="shared" ca="1" si="28"/>
        <v/>
      </c>
      <c r="I560" s="36" t="str">
        <f>IF($A560 = "", "",
IF(COUNTIF(MINIMUM_DAY_DATES[], Attendance!J560) &gt; 0, VLOOKUP(Attendance!$G560,MINIMUM_DAY_PERIOD_SCHEDULE[], 2,TRUE),
IF(COUNTIF(RALLY_DATES[], Attendance!J560) &gt; 0, VLOOKUP(Attendance!$G560,RALLY_PERIOD_SCHEDULE[], 2,TRUE),
IF(WEEKDAY(Attendance!$J560) = 2,
       IF(COUNTIF(FINALS_WEEK_MONDAY_DATE[],Attendance!$J560) &gt; 0, VLOOKUP(Attendance!$G560,FINALS_WEEK_MONDAY_PERIOD_SCHEDULE[],2,TRUE),
       VLOOKUP(Attendance!$G560,REGULAR_WEEK_SCHEDULE[],6,TRUE)),
IF(WEEKDAY($J560) = 3,
       IF(COUNTIF(FINALS_WEEK_TUESDAY_DATE[],Attendance!$J560) &gt; 0, VLOOKUP(Attendance!$G560,FINALS_WEEK_TUESDAY_PERIOD_SCHEDULE[],2,TRUE),
       VLOOKUP(Attendance!$G560,REGULAR_WEEK_SCHEDULE[[Tuesday]:[Period]],5,TRUE)),
IF(WEEKDAY(Attendance!$J560) = 4,
        IF(COUNTIF(BLOCK_WEDNESDAY_DATES[],Attendance!$J560) &gt; 0, VLOOKUP(Attendance!$G560,BLOCK_WEDNESDAY_PERIOD_SCHEDULE[],2,TRUE),
        IF(COUNTIF(FINALS_WEEK_WEDNESDAY_DATE[],Attendance!$J560) &gt; 0, VLOOKUP(Attendance!$G560,FINALS_WEEK_WEDNESDAY_PERIOD_SCHEDULE[],2,TRUE),
       VLOOKUP(Attendance!$G560,REGULAR_WEEK_SCHEDULE[[Wednesday]:[Period]],4,TRUE))),
IF(WEEKDAY($J560) = 5,
       IF(COUNTIF(BLOCK_THURSDAY_DATES[],Attendance!$J560) &gt; 0, VLOOKUP(Attendance!$G560,BLOCK_THURSDAY_PERIOD_SCHEDULE[],2,TRUE),
       IF(COUNTIF(FINALS_WEEK_THURSDAY_DATE[],Attendance!$J560) &gt; 0, VLOOKUP(Attendance!$G560,FINALS_WEEK_THURSDAY_PERIOD_SCHEDULE[],2,TRUE),
       VLOOKUP(Attendance!$G560,REGULAR_WEEK_SCHEDULE[[Thursday]:[Period]],3,TRUE))),
IF(WEEKDAY(Attendance!$J560) = 6,
       IF(COUNTIF(FINALS_WEEK_FRIDAY_DATE[],Attendance!$J560) &gt; 0, VLOOKUP(Attendance!$G560,FINALS_WEEK_FRIDAY_PERIOD_SCHEDULE[],2,TRUE),
       VLOOKUP(Attendance!$G560,REGULAR_WEEK_SCHEDULE[[Friday]:[Period]],2,TRUE))))))))))</f>
        <v/>
      </c>
      <c r="J560" s="41" t="str">
        <f t="shared" ca="1" si="29"/>
        <v/>
      </c>
      <c r="K560" s="41" t="str">
        <f>IF($A560 &lt;&gt; "",VLOOKUP($A560,'Student reference sheet'!$A$2:$V$2329, 7,FALSE), "")</f>
        <v/>
      </c>
      <c r="L560" s="30" t="str">
        <f>IF($A560 ="", "", VLOOKUP($A560, 'Student reference sheet'!$A$2:$Z$2603,23,FALSE))</f>
        <v/>
      </c>
      <c r="M560" s="30" t="str">
        <f>IF($A560 ="", "", VLOOKUP($A560, 'Student reference sheet'!$A$2:$Z$2603,24,FALSE))</f>
        <v/>
      </c>
      <c r="N560" s="30" t="str">
        <f>IF($A560 ="", "", VLOOKUP($A560, 'Student reference sheet'!$A$2:$Z$2603,26,FALSE))</f>
        <v/>
      </c>
      <c r="O560" s="30" t="str">
        <f>IF($A560 ="", "", VLOOKUP($A560, 'Student reference sheet'!$A$2:$Z$2603,25,FALSE))</f>
        <v/>
      </c>
      <c r="P560" s="39" t="str">
        <f>IF($A560 = "", "", IF(OR(VLOOKUP($A560,'Student reference sheet'!$A$2:$V$2400,8,FALSE) = "R",  VLOOKUP($A560,'Student reference sheet'!$A$2:$V$2400,8,FALSE) = "L"), "X", ""))</f>
        <v/>
      </c>
      <c r="Q560" s="39" t="str">
        <f>IF($A560 ="", "", VLOOKUP($A560, 'Student reference sheet'!$A$2:$V$2603,22,FALSE))</f>
        <v/>
      </c>
      <c r="R560" s="39" t="str">
        <f>IF($A560 &lt;&gt; "",VLOOKUP($A560,'Student reference sheet'!$A$2:$V$2329, 5,FALSE), "")</f>
        <v/>
      </c>
      <c r="S560" s="39" t="str">
        <f>IF($A560 &lt;&gt; "",VLOOKUP($A560,'Student reference sheet'!$A$2:$V$2329, 6,FALSE), "")</f>
        <v/>
      </c>
      <c r="T560" s="30" t="str">
        <f>IF($A560 = "","",
IF(VLOOKUP($A560,'Student reference sheet'!$A$2:$V$2329, 10,FALSE) = "Y", "Hispanic",
IF(VLOOKUP($A560,'Student reference sheet'!$A$2:$V$2329,11,FALSE) &lt;&gt; "",
IF(VLOOKUP($A560,'Student reference sheet'!$A$2:$V$2329,11,FALSE) = "UNK", "Unknown", VLOOKUP(VALUE(VLOOKUP($A560,'Student reference sheet'!$A$2:$V$2329,11,FALSE)),'Ethnicity Reference'!$A$2:$B$22,2,FALSE)),
IF(VLOOKUP($A560,'Student reference sheet'!$A$2:$V$2329,9,FALSE) &lt;&gt; "", VLOOKUP(VALUE(VLOOKUP($A560,'Student reference sheet'!$A$2:$V$2329,9,FALSE)),'Ethnicity Reference'!$A$2:$B$22,2,FALSE),"Unknown"))))</f>
        <v/>
      </c>
      <c r="U560" s="35"/>
    </row>
    <row r="561" spans="1:21" ht="15.75">
      <c r="A561" s="47"/>
      <c r="B561" s="33"/>
      <c r="C561" s="39" t="str">
        <f>IF($A561 &lt;&gt; "",VLOOKUP($A561,'Student reference sheet'!$A$2:$V$2329, 3,FALSE), "")</f>
        <v/>
      </c>
      <c r="D561" s="39" t="str">
        <f>IF($A561 &lt;&gt; "",VLOOKUP($A561,'Student reference sheet'!$A$2:$V$2329, 2,FALSE), "")</f>
        <v/>
      </c>
      <c r="E561" s="35"/>
      <c r="F561" s="34"/>
      <c r="G561" s="40" t="str">
        <f t="shared" ca="1" si="27"/>
        <v/>
      </c>
      <c r="H561" s="40" t="str">
        <f t="shared" ca="1" si="28"/>
        <v/>
      </c>
      <c r="I561" s="36" t="str">
        <f>IF($A561 = "", "",
IF(COUNTIF(MINIMUM_DAY_DATES[], Attendance!J561) &gt; 0, VLOOKUP(Attendance!$G561,MINIMUM_DAY_PERIOD_SCHEDULE[], 2,TRUE),
IF(COUNTIF(RALLY_DATES[], Attendance!J561) &gt; 0, VLOOKUP(Attendance!$G561,RALLY_PERIOD_SCHEDULE[], 2,TRUE),
IF(WEEKDAY(Attendance!$J561) = 2,
       IF(COUNTIF(FINALS_WEEK_MONDAY_DATE[],Attendance!$J561) &gt; 0, VLOOKUP(Attendance!$G561,FINALS_WEEK_MONDAY_PERIOD_SCHEDULE[],2,TRUE),
       VLOOKUP(Attendance!$G561,REGULAR_WEEK_SCHEDULE[],6,TRUE)),
IF(WEEKDAY($J561) = 3,
       IF(COUNTIF(FINALS_WEEK_TUESDAY_DATE[],Attendance!$J561) &gt; 0, VLOOKUP(Attendance!$G561,FINALS_WEEK_TUESDAY_PERIOD_SCHEDULE[],2,TRUE),
       VLOOKUP(Attendance!$G561,REGULAR_WEEK_SCHEDULE[[Tuesday]:[Period]],5,TRUE)),
IF(WEEKDAY(Attendance!$J561) = 4,
        IF(COUNTIF(BLOCK_WEDNESDAY_DATES[],Attendance!$J561) &gt; 0, VLOOKUP(Attendance!$G561,BLOCK_WEDNESDAY_PERIOD_SCHEDULE[],2,TRUE),
        IF(COUNTIF(FINALS_WEEK_WEDNESDAY_DATE[],Attendance!$J561) &gt; 0, VLOOKUP(Attendance!$G561,FINALS_WEEK_WEDNESDAY_PERIOD_SCHEDULE[],2,TRUE),
       VLOOKUP(Attendance!$G561,REGULAR_WEEK_SCHEDULE[[Wednesday]:[Period]],4,TRUE))),
IF(WEEKDAY($J561) = 5,
       IF(COUNTIF(BLOCK_THURSDAY_DATES[],Attendance!$J561) &gt; 0, VLOOKUP(Attendance!$G561,BLOCK_THURSDAY_PERIOD_SCHEDULE[],2,TRUE),
       IF(COUNTIF(FINALS_WEEK_THURSDAY_DATE[],Attendance!$J561) &gt; 0, VLOOKUP(Attendance!$G561,FINALS_WEEK_THURSDAY_PERIOD_SCHEDULE[],2,TRUE),
       VLOOKUP(Attendance!$G561,REGULAR_WEEK_SCHEDULE[[Thursday]:[Period]],3,TRUE))),
IF(WEEKDAY(Attendance!$J561) = 6,
       IF(COUNTIF(FINALS_WEEK_FRIDAY_DATE[],Attendance!$J561) &gt; 0, VLOOKUP(Attendance!$G561,FINALS_WEEK_FRIDAY_PERIOD_SCHEDULE[],2,TRUE),
       VLOOKUP(Attendance!$G561,REGULAR_WEEK_SCHEDULE[[Friday]:[Period]],2,TRUE))))))))))</f>
        <v/>
      </c>
      <c r="J561" s="41" t="str">
        <f t="shared" ca="1" si="29"/>
        <v/>
      </c>
      <c r="K561" s="41" t="str">
        <f>IF($A561 &lt;&gt; "",VLOOKUP($A561,'Student reference sheet'!$A$2:$V$2329, 7,FALSE), "")</f>
        <v/>
      </c>
      <c r="L561" s="30" t="str">
        <f>IF($A561 ="", "", VLOOKUP($A561, 'Student reference sheet'!$A$2:$Z$2603,23,FALSE))</f>
        <v/>
      </c>
      <c r="M561" s="30" t="str">
        <f>IF($A561 ="", "", VLOOKUP($A561, 'Student reference sheet'!$A$2:$Z$2603,24,FALSE))</f>
        <v/>
      </c>
      <c r="N561" s="30" t="str">
        <f>IF($A561 ="", "", VLOOKUP($A561, 'Student reference sheet'!$A$2:$Z$2603,26,FALSE))</f>
        <v/>
      </c>
      <c r="O561" s="30" t="str">
        <f>IF($A561 ="", "", VLOOKUP($A561, 'Student reference sheet'!$A$2:$Z$2603,25,FALSE))</f>
        <v/>
      </c>
      <c r="P561" s="39" t="str">
        <f>IF($A561 = "", "", IF(OR(VLOOKUP($A561,'Student reference sheet'!$A$2:$V$2400,8,FALSE) = "R",  VLOOKUP($A561,'Student reference sheet'!$A$2:$V$2400,8,FALSE) = "L"), "X", ""))</f>
        <v/>
      </c>
      <c r="Q561" s="39" t="str">
        <f>IF($A561 ="", "", VLOOKUP($A561, 'Student reference sheet'!$A$2:$V$2603,22,FALSE))</f>
        <v/>
      </c>
      <c r="R561" s="39" t="str">
        <f>IF($A561 &lt;&gt; "",VLOOKUP($A561,'Student reference sheet'!$A$2:$V$2329, 5,FALSE), "")</f>
        <v/>
      </c>
      <c r="S561" s="39" t="str">
        <f>IF($A561 &lt;&gt; "",VLOOKUP($A561,'Student reference sheet'!$A$2:$V$2329, 6,FALSE), "")</f>
        <v/>
      </c>
      <c r="T561" s="30" t="str">
        <f>IF($A561 = "","",
IF(VLOOKUP($A561,'Student reference sheet'!$A$2:$V$2329, 10,FALSE) = "Y", "Hispanic",
IF(VLOOKUP($A561,'Student reference sheet'!$A$2:$V$2329,11,FALSE) &lt;&gt; "",
IF(VLOOKUP($A561,'Student reference sheet'!$A$2:$V$2329,11,FALSE) = "UNK", "Unknown", VLOOKUP(VALUE(VLOOKUP($A561,'Student reference sheet'!$A$2:$V$2329,11,FALSE)),'Ethnicity Reference'!$A$2:$B$22,2,FALSE)),
IF(VLOOKUP($A561,'Student reference sheet'!$A$2:$V$2329,9,FALSE) &lt;&gt; "", VLOOKUP(VALUE(VLOOKUP($A561,'Student reference sheet'!$A$2:$V$2329,9,FALSE)),'Ethnicity Reference'!$A$2:$B$22,2,FALSE),"Unknown"))))</f>
        <v/>
      </c>
      <c r="U561" s="35"/>
    </row>
    <row r="562" spans="1:21" ht="15.75">
      <c r="A562" s="47"/>
      <c r="B562" s="33"/>
      <c r="C562" s="39" t="str">
        <f>IF($A562 &lt;&gt; "",VLOOKUP($A562,'Student reference sheet'!$A$2:$V$2329, 3,FALSE), "")</f>
        <v/>
      </c>
      <c r="D562" s="39" t="str">
        <f>IF($A562 &lt;&gt; "",VLOOKUP($A562,'Student reference sheet'!$A$2:$V$2329, 2,FALSE), "")</f>
        <v/>
      </c>
      <c r="E562" s="35"/>
      <c r="F562" s="34"/>
      <c r="G562" s="40" t="str">
        <f t="shared" ca="1" si="27"/>
        <v/>
      </c>
      <c r="H562" s="40" t="str">
        <f t="shared" ca="1" si="28"/>
        <v/>
      </c>
      <c r="I562" s="36" t="str">
        <f>IF($A562 = "", "",
IF(COUNTIF(MINIMUM_DAY_DATES[], Attendance!J562) &gt; 0, VLOOKUP(Attendance!$G562,MINIMUM_DAY_PERIOD_SCHEDULE[], 2,TRUE),
IF(COUNTIF(RALLY_DATES[], Attendance!J562) &gt; 0, VLOOKUP(Attendance!$G562,RALLY_PERIOD_SCHEDULE[], 2,TRUE),
IF(WEEKDAY(Attendance!$J562) = 2,
       IF(COUNTIF(FINALS_WEEK_MONDAY_DATE[],Attendance!$J562) &gt; 0, VLOOKUP(Attendance!$G562,FINALS_WEEK_MONDAY_PERIOD_SCHEDULE[],2,TRUE),
       VLOOKUP(Attendance!$G562,REGULAR_WEEK_SCHEDULE[],6,TRUE)),
IF(WEEKDAY($J562) = 3,
       IF(COUNTIF(FINALS_WEEK_TUESDAY_DATE[],Attendance!$J562) &gt; 0, VLOOKUP(Attendance!$G562,FINALS_WEEK_TUESDAY_PERIOD_SCHEDULE[],2,TRUE),
       VLOOKUP(Attendance!$G562,REGULAR_WEEK_SCHEDULE[[Tuesday]:[Period]],5,TRUE)),
IF(WEEKDAY(Attendance!$J562) = 4,
        IF(COUNTIF(BLOCK_WEDNESDAY_DATES[],Attendance!$J562) &gt; 0, VLOOKUP(Attendance!$G562,BLOCK_WEDNESDAY_PERIOD_SCHEDULE[],2,TRUE),
        IF(COUNTIF(FINALS_WEEK_WEDNESDAY_DATE[],Attendance!$J562) &gt; 0, VLOOKUP(Attendance!$G562,FINALS_WEEK_WEDNESDAY_PERIOD_SCHEDULE[],2,TRUE),
       VLOOKUP(Attendance!$G562,REGULAR_WEEK_SCHEDULE[[Wednesday]:[Period]],4,TRUE))),
IF(WEEKDAY($J562) = 5,
       IF(COUNTIF(BLOCK_THURSDAY_DATES[],Attendance!$J562) &gt; 0, VLOOKUP(Attendance!$G562,BLOCK_THURSDAY_PERIOD_SCHEDULE[],2,TRUE),
       IF(COUNTIF(FINALS_WEEK_THURSDAY_DATE[],Attendance!$J562) &gt; 0, VLOOKUP(Attendance!$G562,FINALS_WEEK_THURSDAY_PERIOD_SCHEDULE[],2,TRUE),
       VLOOKUP(Attendance!$G562,REGULAR_WEEK_SCHEDULE[[Thursday]:[Period]],3,TRUE))),
IF(WEEKDAY(Attendance!$J562) = 6,
       IF(COUNTIF(FINALS_WEEK_FRIDAY_DATE[],Attendance!$J562) &gt; 0, VLOOKUP(Attendance!$G562,FINALS_WEEK_FRIDAY_PERIOD_SCHEDULE[],2,TRUE),
       VLOOKUP(Attendance!$G562,REGULAR_WEEK_SCHEDULE[[Friday]:[Period]],2,TRUE))))))))))</f>
        <v/>
      </c>
      <c r="J562" s="41" t="str">
        <f t="shared" ca="1" si="29"/>
        <v/>
      </c>
      <c r="K562" s="41" t="str">
        <f>IF($A562 &lt;&gt; "",VLOOKUP($A562,'Student reference sheet'!$A$2:$V$2329, 7,FALSE), "")</f>
        <v/>
      </c>
      <c r="L562" s="30" t="str">
        <f>IF($A562 ="", "", VLOOKUP($A562, 'Student reference sheet'!$A$2:$Z$2603,23,FALSE))</f>
        <v/>
      </c>
      <c r="M562" s="30" t="str">
        <f>IF($A562 ="", "", VLOOKUP($A562, 'Student reference sheet'!$A$2:$Z$2603,24,FALSE))</f>
        <v/>
      </c>
      <c r="N562" s="30" t="str">
        <f>IF($A562 ="", "", VLOOKUP($A562, 'Student reference sheet'!$A$2:$Z$2603,26,FALSE))</f>
        <v/>
      </c>
      <c r="O562" s="30" t="str">
        <f>IF($A562 ="", "", VLOOKUP($A562, 'Student reference sheet'!$A$2:$Z$2603,25,FALSE))</f>
        <v/>
      </c>
      <c r="P562" s="39" t="str">
        <f>IF($A562 = "", "", IF(OR(VLOOKUP($A562,'Student reference sheet'!$A$2:$V$2400,8,FALSE) = "R",  VLOOKUP($A562,'Student reference sheet'!$A$2:$V$2400,8,FALSE) = "L"), "X", ""))</f>
        <v/>
      </c>
      <c r="Q562" s="39" t="str">
        <f>IF($A562 ="", "", VLOOKUP($A562, 'Student reference sheet'!$A$2:$V$2603,22,FALSE))</f>
        <v/>
      </c>
      <c r="R562" s="39" t="str">
        <f>IF($A562 &lt;&gt; "",VLOOKUP($A562,'Student reference sheet'!$A$2:$V$2329, 5,FALSE), "")</f>
        <v/>
      </c>
      <c r="S562" s="39" t="str">
        <f>IF($A562 &lt;&gt; "",VLOOKUP($A562,'Student reference sheet'!$A$2:$V$2329, 6,FALSE), "")</f>
        <v/>
      </c>
      <c r="T562" s="30" t="str">
        <f>IF($A562 = "","",
IF(VLOOKUP($A562,'Student reference sheet'!$A$2:$V$2329, 10,FALSE) = "Y", "Hispanic",
IF(VLOOKUP($A562,'Student reference sheet'!$A$2:$V$2329,11,FALSE) &lt;&gt; "",
IF(VLOOKUP($A562,'Student reference sheet'!$A$2:$V$2329,11,FALSE) = "UNK", "Unknown", VLOOKUP(VALUE(VLOOKUP($A562,'Student reference sheet'!$A$2:$V$2329,11,FALSE)),'Ethnicity Reference'!$A$2:$B$22,2,FALSE)),
IF(VLOOKUP($A562,'Student reference sheet'!$A$2:$V$2329,9,FALSE) &lt;&gt; "", VLOOKUP(VALUE(VLOOKUP($A562,'Student reference sheet'!$A$2:$V$2329,9,FALSE)),'Ethnicity Reference'!$A$2:$B$22,2,FALSE),"Unknown"))))</f>
        <v/>
      </c>
      <c r="U562" s="35"/>
    </row>
    <row r="563" spans="1:21" ht="15.75">
      <c r="A563" s="47"/>
      <c r="B563" s="33"/>
      <c r="C563" s="39" t="str">
        <f>IF($A563 &lt;&gt; "",VLOOKUP($A563,'Student reference sheet'!$A$2:$V$2329, 3,FALSE), "")</f>
        <v/>
      </c>
      <c r="D563" s="39" t="str">
        <f>IF($A563 &lt;&gt; "",VLOOKUP($A563,'Student reference sheet'!$A$2:$V$2329, 2,FALSE), "")</f>
        <v/>
      </c>
      <c r="E563" s="35"/>
      <c r="F563" s="34"/>
      <c r="G563" s="40" t="str">
        <f t="shared" ca="1" si="27"/>
        <v/>
      </c>
      <c r="H563" s="40" t="str">
        <f t="shared" ca="1" si="28"/>
        <v/>
      </c>
      <c r="I563" s="36" t="str">
        <f>IF($A563 = "", "",
IF(COUNTIF(MINIMUM_DAY_DATES[], Attendance!J563) &gt; 0, VLOOKUP(Attendance!$G563,MINIMUM_DAY_PERIOD_SCHEDULE[], 2,TRUE),
IF(COUNTIF(RALLY_DATES[], Attendance!J563) &gt; 0, VLOOKUP(Attendance!$G563,RALLY_PERIOD_SCHEDULE[], 2,TRUE),
IF(WEEKDAY(Attendance!$J563) = 2,
       IF(COUNTIF(FINALS_WEEK_MONDAY_DATE[],Attendance!$J563) &gt; 0, VLOOKUP(Attendance!$G563,FINALS_WEEK_MONDAY_PERIOD_SCHEDULE[],2,TRUE),
       VLOOKUP(Attendance!$G563,REGULAR_WEEK_SCHEDULE[],6,TRUE)),
IF(WEEKDAY($J563) = 3,
       IF(COUNTIF(FINALS_WEEK_TUESDAY_DATE[],Attendance!$J563) &gt; 0, VLOOKUP(Attendance!$G563,FINALS_WEEK_TUESDAY_PERIOD_SCHEDULE[],2,TRUE),
       VLOOKUP(Attendance!$G563,REGULAR_WEEK_SCHEDULE[[Tuesday]:[Period]],5,TRUE)),
IF(WEEKDAY(Attendance!$J563) = 4,
        IF(COUNTIF(BLOCK_WEDNESDAY_DATES[],Attendance!$J563) &gt; 0, VLOOKUP(Attendance!$G563,BLOCK_WEDNESDAY_PERIOD_SCHEDULE[],2,TRUE),
        IF(COUNTIF(FINALS_WEEK_WEDNESDAY_DATE[],Attendance!$J563) &gt; 0, VLOOKUP(Attendance!$G563,FINALS_WEEK_WEDNESDAY_PERIOD_SCHEDULE[],2,TRUE),
       VLOOKUP(Attendance!$G563,REGULAR_WEEK_SCHEDULE[[Wednesday]:[Period]],4,TRUE))),
IF(WEEKDAY($J563) = 5,
       IF(COUNTIF(BLOCK_THURSDAY_DATES[],Attendance!$J563) &gt; 0, VLOOKUP(Attendance!$G563,BLOCK_THURSDAY_PERIOD_SCHEDULE[],2,TRUE),
       IF(COUNTIF(FINALS_WEEK_THURSDAY_DATE[],Attendance!$J563) &gt; 0, VLOOKUP(Attendance!$G563,FINALS_WEEK_THURSDAY_PERIOD_SCHEDULE[],2,TRUE),
       VLOOKUP(Attendance!$G563,REGULAR_WEEK_SCHEDULE[[Thursday]:[Period]],3,TRUE))),
IF(WEEKDAY(Attendance!$J563) = 6,
       IF(COUNTIF(FINALS_WEEK_FRIDAY_DATE[],Attendance!$J563) &gt; 0, VLOOKUP(Attendance!$G563,FINALS_WEEK_FRIDAY_PERIOD_SCHEDULE[],2,TRUE),
       VLOOKUP(Attendance!$G563,REGULAR_WEEK_SCHEDULE[[Friday]:[Period]],2,TRUE))))))))))</f>
        <v/>
      </c>
      <c r="J563" s="41" t="str">
        <f t="shared" ca="1" si="29"/>
        <v/>
      </c>
      <c r="K563" s="41" t="str">
        <f>IF($A563 &lt;&gt; "",VLOOKUP($A563,'Student reference sheet'!$A$2:$V$2329, 7,FALSE), "")</f>
        <v/>
      </c>
      <c r="L563" s="30" t="str">
        <f>IF($A563 ="", "", VLOOKUP($A563, 'Student reference sheet'!$A$2:$Z$2603,23,FALSE))</f>
        <v/>
      </c>
      <c r="M563" s="30" t="str">
        <f>IF($A563 ="", "", VLOOKUP($A563, 'Student reference sheet'!$A$2:$Z$2603,24,FALSE))</f>
        <v/>
      </c>
      <c r="N563" s="30" t="str">
        <f>IF($A563 ="", "", VLOOKUP($A563, 'Student reference sheet'!$A$2:$Z$2603,26,FALSE))</f>
        <v/>
      </c>
      <c r="O563" s="30" t="str">
        <f>IF($A563 ="", "", VLOOKUP($A563, 'Student reference sheet'!$A$2:$Z$2603,25,FALSE))</f>
        <v/>
      </c>
      <c r="P563" s="39" t="str">
        <f>IF($A563 = "", "", IF(OR(VLOOKUP($A563,'Student reference sheet'!$A$2:$V$2400,8,FALSE) = "R",  VLOOKUP($A563,'Student reference sheet'!$A$2:$V$2400,8,FALSE) = "L"), "X", ""))</f>
        <v/>
      </c>
      <c r="Q563" s="39" t="str">
        <f>IF($A563 ="", "", VLOOKUP($A563, 'Student reference sheet'!$A$2:$V$2603,22,FALSE))</f>
        <v/>
      </c>
      <c r="R563" s="39" t="str">
        <f>IF($A563 &lt;&gt; "",VLOOKUP($A563,'Student reference sheet'!$A$2:$V$2329, 5,FALSE), "")</f>
        <v/>
      </c>
      <c r="S563" s="39" t="str">
        <f>IF($A563 &lt;&gt; "",VLOOKUP($A563,'Student reference sheet'!$A$2:$V$2329, 6,FALSE), "")</f>
        <v/>
      </c>
      <c r="T563" s="30" t="str">
        <f>IF($A563 = "","",
IF(VLOOKUP($A563,'Student reference sheet'!$A$2:$V$2329, 10,FALSE) = "Y", "Hispanic",
IF(VLOOKUP($A563,'Student reference sheet'!$A$2:$V$2329,11,FALSE) &lt;&gt; "",
IF(VLOOKUP($A563,'Student reference sheet'!$A$2:$V$2329,11,FALSE) = "UNK", "Unknown", VLOOKUP(VALUE(VLOOKUP($A563,'Student reference sheet'!$A$2:$V$2329,11,FALSE)),'Ethnicity Reference'!$A$2:$B$22,2,FALSE)),
IF(VLOOKUP($A563,'Student reference sheet'!$A$2:$V$2329,9,FALSE) &lt;&gt; "", VLOOKUP(VALUE(VLOOKUP($A563,'Student reference sheet'!$A$2:$V$2329,9,FALSE)),'Ethnicity Reference'!$A$2:$B$22,2,FALSE),"Unknown"))))</f>
        <v/>
      </c>
      <c r="U563" s="35"/>
    </row>
    <row r="564" spans="1:21" ht="15.75">
      <c r="A564" s="47"/>
      <c r="B564" s="33"/>
      <c r="C564" s="39" t="str">
        <f>IF($A564 &lt;&gt; "",VLOOKUP($A564,'Student reference sheet'!$A$2:$V$2329, 3,FALSE), "")</f>
        <v/>
      </c>
      <c r="D564" s="39" t="str">
        <f>IF($A564 &lt;&gt; "",VLOOKUP($A564,'Student reference sheet'!$A$2:$V$2329, 2,FALSE), "")</f>
        <v/>
      </c>
      <c r="E564" s="35"/>
      <c r="F564" s="34"/>
      <c r="G564" s="40" t="str">
        <f t="shared" ca="1" si="27"/>
        <v/>
      </c>
      <c r="H564" s="40" t="str">
        <f t="shared" ca="1" si="28"/>
        <v/>
      </c>
      <c r="I564" s="36" t="str">
        <f>IF($A564 = "", "",
IF(COUNTIF(MINIMUM_DAY_DATES[], Attendance!J564) &gt; 0, VLOOKUP(Attendance!$G564,MINIMUM_DAY_PERIOD_SCHEDULE[], 2,TRUE),
IF(COUNTIF(RALLY_DATES[], Attendance!J564) &gt; 0, VLOOKUP(Attendance!$G564,RALLY_PERIOD_SCHEDULE[], 2,TRUE),
IF(WEEKDAY(Attendance!$J564) = 2,
       IF(COUNTIF(FINALS_WEEK_MONDAY_DATE[],Attendance!$J564) &gt; 0, VLOOKUP(Attendance!$G564,FINALS_WEEK_MONDAY_PERIOD_SCHEDULE[],2,TRUE),
       VLOOKUP(Attendance!$G564,REGULAR_WEEK_SCHEDULE[],6,TRUE)),
IF(WEEKDAY($J564) = 3,
       IF(COUNTIF(FINALS_WEEK_TUESDAY_DATE[],Attendance!$J564) &gt; 0, VLOOKUP(Attendance!$G564,FINALS_WEEK_TUESDAY_PERIOD_SCHEDULE[],2,TRUE),
       VLOOKUP(Attendance!$G564,REGULAR_WEEK_SCHEDULE[[Tuesday]:[Period]],5,TRUE)),
IF(WEEKDAY(Attendance!$J564) = 4,
        IF(COUNTIF(BLOCK_WEDNESDAY_DATES[],Attendance!$J564) &gt; 0, VLOOKUP(Attendance!$G564,BLOCK_WEDNESDAY_PERIOD_SCHEDULE[],2,TRUE),
        IF(COUNTIF(FINALS_WEEK_WEDNESDAY_DATE[],Attendance!$J564) &gt; 0, VLOOKUP(Attendance!$G564,FINALS_WEEK_WEDNESDAY_PERIOD_SCHEDULE[],2,TRUE),
       VLOOKUP(Attendance!$G564,REGULAR_WEEK_SCHEDULE[[Wednesday]:[Period]],4,TRUE))),
IF(WEEKDAY($J564) = 5,
       IF(COUNTIF(BLOCK_THURSDAY_DATES[],Attendance!$J564) &gt; 0, VLOOKUP(Attendance!$G564,BLOCK_THURSDAY_PERIOD_SCHEDULE[],2,TRUE),
       IF(COUNTIF(FINALS_WEEK_THURSDAY_DATE[],Attendance!$J564) &gt; 0, VLOOKUP(Attendance!$G564,FINALS_WEEK_THURSDAY_PERIOD_SCHEDULE[],2,TRUE),
       VLOOKUP(Attendance!$G564,REGULAR_WEEK_SCHEDULE[[Thursday]:[Period]],3,TRUE))),
IF(WEEKDAY(Attendance!$J564) = 6,
       IF(COUNTIF(FINALS_WEEK_FRIDAY_DATE[],Attendance!$J564) &gt; 0, VLOOKUP(Attendance!$G564,FINALS_WEEK_FRIDAY_PERIOD_SCHEDULE[],2,TRUE),
       VLOOKUP(Attendance!$G564,REGULAR_WEEK_SCHEDULE[[Friday]:[Period]],2,TRUE))))))))))</f>
        <v/>
      </c>
      <c r="J564" s="41" t="str">
        <f t="shared" ca="1" si="29"/>
        <v/>
      </c>
      <c r="K564" s="41" t="str">
        <f>IF($A564 &lt;&gt; "",VLOOKUP($A564,'Student reference sheet'!$A$2:$V$2329, 7,FALSE), "")</f>
        <v/>
      </c>
      <c r="L564" s="30" t="str">
        <f>IF($A564 ="", "", VLOOKUP($A564, 'Student reference sheet'!$A$2:$Z$2603,23,FALSE))</f>
        <v/>
      </c>
      <c r="M564" s="30" t="str">
        <f>IF($A564 ="", "", VLOOKUP($A564, 'Student reference sheet'!$A$2:$Z$2603,24,FALSE))</f>
        <v/>
      </c>
      <c r="N564" s="30" t="str">
        <f>IF($A564 ="", "", VLOOKUP($A564, 'Student reference sheet'!$A$2:$Z$2603,26,FALSE))</f>
        <v/>
      </c>
      <c r="O564" s="30" t="str">
        <f>IF($A564 ="", "", VLOOKUP($A564, 'Student reference sheet'!$A$2:$Z$2603,25,FALSE))</f>
        <v/>
      </c>
      <c r="P564" s="39" t="str">
        <f>IF($A564 = "", "", IF(OR(VLOOKUP($A564,'Student reference sheet'!$A$2:$V$2400,8,FALSE) = "R",  VLOOKUP($A564,'Student reference sheet'!$A$2:$V$2400,8,FALSE) = "L"), "X", ""))</f>
        <v/>
      </c>
      <c r="Q564" s="39" t="str">
        <f>IF($A564 ="", "", VLOOKUP($A564, 'Student reference sheet'!$A$2:$V$2603,22,FALSE))</f>
        <v/>
      </c>
      <c r="R564" s="39" t="str">
        <f>IF($A564 &lt;&gt; "",VLOOKUP($A564,'Student reference sheet'!$A$2:$V$2329, 5,FALSE), "")</f>
        <v/>
      </c>
      <c r="S564" s="39" t="str">
        <f>IF($A564 &lt;&gt; "",VLOOKUP($A564,'Student reference sheet'!$A$2:$V$2329, 6,FALSE), "")</f>
        <v/>
      </c>
      <c r="T564" s="30" t="str">
        <f>IF($A564 = "","",
IF(VLOOKUP($A564,'Student reference sheet'!$A$2:$V$2329, 10,FALSE) = "Y", "Hispanic",
IF(VLOOKUP($A564,'Student reference sheet'!$A$2:$V$2329,11,FALSE) &lt;&gt; "",
IF(VLOOKUP($A564,'Student reference sheet'!$A$2:$V$2329,11,FALSE) = "UNK", "Unknown", VLOOKUP(VALUE(VLOOKUP($A564,'Student reference sheet'!$A$2:$V$2329,11,FALSE)),'Ethnicity Reference'!$A$2:$B$22,2,FALSE)),
IF(VLOOKUP($A564,'Student reference sheet'!$A$2:$V$2329,9,FALSE) &lt;&gt; "", VLOOKUP(VALUE(VLOOKUP($A564,'Student reference sheet'!$A$2:$V$2329,9,FALSE)),'Ethnicity Reference'!$A$2:$B$22,2,FALSE),"Unknown"))))</f>
        <v/>
      </c>
      <c r="U564" s="35"/>
    </row>
    <row r="565" spans="1:21" ht="15.75">
      <c r="A565" s="47"/>
      <c r="B565" s="33"/>
      <c r="C565" s="39" t="str">
        <f>IF($A565 &lt;&gt; "",VLOOKUP($A565,'Student reference sheet'!$A$2:$V$2329, 3,FALSE), "")</f>
        <v/>
      </c>
      <c r="D565" s="39" t="str">
        <f>IF($A565 &lt;&gt; "",VLOOKUP($A565,'Student reference sheet'!$A$2:$V$2329, 2,FALSE), "")</f>
        <v/>
      </c>
      <c r="E565" s="35"/>
      <c r="F565" s="34"/>
      <c r="G565" s="40" t="str">
        <f t="shared" ca="1" si="27"/>
        <v/>
      </c>
      <c r="H565" s="40" t="str">
        <f t="shared" ca="1" si="28"/>
        <v/>
      </c>
      <c r="I565" s="36" t="str">
        <f>IF($A565 = "", "",
IF(COUNTIF(MINIMUM_DAY_DATES[], Attendance!J565) &gt; 0, VLOOKUP(Attendance!$G565,MINIMUM_DAY_PERIOD_SCHEDULE[], 2,TRUE),
IF(COUNTIF(RALLY_DATES[], Attendance!J565) &gt; 0, VLOOKUP(Attendance!$G565,RALLY_PERIOD_SCHEDULE[], 2,TRUE),
IF(WEEKDAY(Attendance!$J565) = 2,
       IF(COUNTIF(FINALS_WEEK_MONDAY_DATE[],Attendance!$J565) &gt; 0, VLOOKUP(Attendance!$G565,FINALS_WEEK_MONDAY_PERIOD_SCHEDULE[],2,TRUE),
       VLOOKUP(Attendance!$G565,REGULAR_WEEK_SCHEDULE[],6,TRUE)),
IF(WEEKDAY($J565) = 3,
       IF(COUNTIF(FINALS_WEEK_TUESDAY_DATE[],Attendance!$J565) &gt; 0, VLOOKUP(Attendance!$G565,FINALS_WEEK_TUESDAY_PERIOD_SCHEDULE[],2,TRUE),
       VLOOKUP(Attendance!$G565,REGULAR_WEEK_SCHEDULE[[Tuesday]:[Period]],5,TRUE)),
IF(WEEKDAY(Attendance!$J565) = 4,
        IF(COUNTIF(BLOCK_WEDNESDAY_DATES[],Attendance!$J565) &gt; 0, VLOOKUP(Attendance!$G565,BLOCK_WEDNESDAY_PERIOD_SCHEDULE[],2,TRUE),
        IF(COUNTIF(FINALS_WEEK_WEDNESDAY_DATE[],Attendance!$J565) &gt; 0, VLOOKUP(Attendance!$G565,FINALS_WEEK_WEDNESDAY_PERIOD_SCHEDULE[],2,TRUE),
       VLOOKUP(Attendance!$G565,REGULAR_WEEK_SCHEDULE[[Wednesday]:[Period]],4,TRUE))),
IF(WEEKDAY($J565) = 5,
       IF(COUNTIF(BLOCK_THURSDAY_DATES[],Attendance!$J565) &gt; 0, VLOOKUP(Attendance!$G565,BLOCK_THURSDAY_PERIOD_SCHEDULE[],2,TRUE),
       IF(COUNTIF(FINALS_WEEK_THURSDAY_DATE[],Attendance!$J565) &gt; 0, VLOOKUP(Attendance!$G565,FINALS_WEEK_THURSDAY_PERIOD_SCHEDULE[],2,TRUE),
       VLOOKUP(Attendance!$G565,REGULAR_WEEK_SCHEDULE[[Thursday]:[Period]],3,TRUE))),
IF(WEEKDAY(Attendance!$J565) = 6,
       IF(COUNTIF(FINALS_WEEK_FRIDAY_DATE[],Attendance!$J565) &gt; 0, VLOOKUP(Attendance!$G565,FINALS_WEEK_FRIDAY_PERIOD_SCHEDULE[],2,TRUE),
       VLOOKUP(Attendance!$G565,REGULAR_WEEK_SCHEDULE[[Friday]:[Period]],2,TRUE))))))))))</f>
        <v/>
      </c>
      <c r="J565" s="41" t="str">
        <f t="shared" ca="1" si="29"/>
        <v/>
      </c>
      <c r="K565" s="41" t="str">
        <f>IF($A565 &lt;&gt; "",VLOOKUP($A565,'Student reference sheet'!$A$2:$V$2329, 7,FALSE), "")</f>
        <v/>
      </c>
      <c r="L565" s="30" t="str">
        <f>IF($A565 ="", "", VLOOKUP($A565, 'Student reference sheet'!$A$2:$Z$2603,23,FALSE))</f>
        <v/>
      </c>
      <c r="M565" s="30" t="str">
        <f>IF($A565 ="", "", VLOOKUP($A565, 'Student reference sheet'!$A$2:$Z$2603,24,FALSE))</f>
        <v/>
      </c>
      <c r="N565" s="30" t="str">
        <f>IF($A565 ="", "", VLOOKUP($A565, 'Student reference sheet'!$A$2:$Z$2603,26,FALSE))</f>
        <v/>
      </c>
      <c r="O565" s="30" t="str">
        <f>IF($A565 ="", "", VLOOKUP($A565, 'Student reference sheet'!$A$2:$Z$2603,25,FALSE))</f>
        <v/>
      </c>
      <c r="P565" s="39" t="str">
        <f>IF($A565 = "", "", IF(OR(VLOOKUP($A565,'Student reference sheet'!$A$2:$V$2400,8,FALSE) = "R",  VLOOKUP($A565,'Student reference sheet'!$A$2:$V$2400,8,FALSE) = "L"), "X", ""))</f>
        <v/>
      </c>
      <c r="Q565" s="39" t="str">
        <f>IF($A565 ="", "", VLOOKUP($A565, 'Student reference sheet'!$A$2:$V$2603,22,FALSE))</f>
        <v/>
      </c>
      <c r="R565" s="39" t="str">
        <f>IF($A565 &lt;&gt; "",VLOOKUP($A565,'Student reference sheet'!$A$2:$V$2329, 5,FALSE), "")</f>
        <v/>
      </c>
      <c r="S565" s="39" t="str">
        <f>IF($A565 &lt;&gt; "",VLOOKUP($A565,'Student reference sheet'!$A$2:$V$2329, 6,FALSE), "")</f>
        <v/>
      </c>
      <c r="T565" s="30" t="str">
        <f>IF($A565 = "","",
IF(VLOOKUP($A565,'Student reference sheet'!$A$2:$V$2329, 10,FALSE) = "Y", "Hispanic",
IF(VLOOKUP($A565,'Student reference sheet'!$A$2:$V$2329,11,FALSE) &lt;&gt; "",
IF(VLOOKUP($A565,'Student reference sheet'!$A$2:$V$2329,11,FALSE) = "UNK", "Unknown", VLOOKUP(VALUE(VLOOKUP($A565,'Student reference sheet'!$A$2:$V$2329,11,FALSE)),'Ethnicity Reference'!$A$2:$B$22,2,FALSE)),
IF(VLOOKUP($A565,'Student reference sheet'!$A$2:$V$2329,9,FALSE) &lt;&gt; "", VLOOKUP(VALUE(VLOOKUP($A565,'Student reference sheet'!$A$2:$V$2329,9,FALSE)),'Ethnicity Reference'!$A$2:$B$22,2,FALSE),"Unknown"))))</f>
        <v/>
      </c>
      <c r="U565" s="35"/>
    </row>
    <row r="566" spans="1:21" ht="15.75">
      <c r="A566" s="47"/>
      <c r="B566" s="33"/>
      <c r="C566" s="39" t="str">
        <f>IF($A566 &lt;&gt; "",VLOOKUP($A566,'Student reference sheet'!$A$2:$V$2329, 3,FALSE), "")</f>
        <v/>
      </c>
      <c r="D566" s="39" t="str">
        <f>IF($A566 &lt;&gt; "",VLOOKUP($A566,'Student reference sheet'!$A$2:$V$2329, 2,FALSE), "")</f>
        <v/>
      </c>
      <c r="E566" s="35"/>
      <c r="F566" s="34"/>
      <c r="G566" s="40" t="str">
        <f t="shared" ca="1" si="27"/>
        <v/>
      </c>
      <c r="H566" s="40" t="str">
        <f t="shared" ca="1" si="28"/>
        <v/>
      </c>
      <c r="I566" s="36" t="str">
        <f>IF($A566 = "", "",
IF(COUNTIF(MINIMUM_DAY_DATES[], Attendance!J566) &gt; 0, VLOOKUP(Attendance!$G566,MINIMUM_DAY_PERIOD_SCHEDULE[], 2,TRUE),
IF(COUNTIF(RALLY_DATES[], Attendance!J566) &gt; 0, VLOOKUP(Attendance!$G566,RALLY_PERIOD_SCHEDULE[], 2,TRUE),
IF(WEEKDAY(Attendance!$J566) = 2,
       IF(COUNTIF(FINALS_WEEK_MONDAY_DATE[],Attendance!$J566) &gt; 0, VLOOKUP(Attendance!$G566,FINALS_WEEK_MONDAY_PERIOD_SCHEDULE[],2,TRUE),
       VLOOKUP(Attendance!$G566,REGULAR_WEEK_SCHEDULE[],6,TRUE)),
IF(WEEKDAY($J566) = 3,
       IF(COUNTIF(FINALS_WEEK_TUESDAY_DATE[],Attendance!$J566) &gt; 0, VLOOKUP(Attendance!$G566,FINALS_WEEK_TUESDAY_PERIOD_SCHEDULE[],2,TRUE),
       VLOOKUP(Attendance!$G566,REGULAR_WEEK_SCHEDULE[[Tuesday]:[Period]],5,TRUE)),
IF(WEEKDAY(Attendance!$J566) = 4,
        IF(COUNTIF(BLOCK_WEDNESDAY_DATES[],Attendance!$J566) &gt; 0, VLOOKUP(Attendance!$G566,BLOCK_WEDNESDAY_PERIOD_SCHEDULE[],2,TRUE),
        IF(COUNTIF(FINALS_WEEK_WEDNESDAY_DATE[],Attendance!$J566) &gt; 0, VLOOKUP(Attendance!$G566,FINALS_WEEK_WEDNESDAY_PERIOD_SCHEDULE[],2,TRUE),
       VLOOKUP(Attendance!$G566,REGULAR_WEEK_SCHEDULE[[Wednesday]:[Period]],4,TRUE))),
IF(WEEKDAY($J566) = 5,
       IF(COUNTIF(BLOCK_THURSDAY_DATES[],Attendance!$J566) &gt; 0, VLOOKUP(Attendance!$G566,BLOCK_THURSDAY_PERIOD_SCHEDULE[],2,TRUE),
       IF(COUNTIF(FINALS_WEEK_THURSDAY_DATE[],Attendance!$J566) &gt; 0, VLOOKUP(Attendance!$G566,FINALS_WEEK_THURSDAY_PERIOD_SCHEDULE[],2,TRUE),
       VLOOKUP(Attendance!$G566,REGULAR_WEEK_SCHEDULE[[Thursday]:[Period]],3,TRUE))),
IF(WEEKDAY(Attendance!$J566) = 6,
       IF(COUNTIF(FINALS_WEEK_FRIDAY_DATE[],Attendance!$J566) &gt; 0, VLOOKUP(Attendance!$G566,FINALS_WEEK_FRIDAY_PERIOD_SCHEDULE[],2,TRUE),
       VLOOKUP(Attendance!$G566,REGULAR_WEEK_SCHEDULE[[Friday]:[Period]],2,TRUE))))))))))</f>
        <v/>
      </c>
      <c r="J566" s="41" t="str">
        <f t="shared" ca="1" si="29"/>
        <v/>
      </c>
      <c r="K566" s="41" t="str">
        <f>IF($A566 &lt;&gt; "",VLOOKUP($A566,'Student reference sheet'!$A$2:$V$2329, 7,FALSE), "")</f>
        <v/>
      </c>
      <c r="L566" s="30" t="str">
        <f>IF($A566 ="", "", VLOOKUP($A566, 'Student reference sheet'!$A$2:$Z$2603,23,FALSE))</f>
        <v/>
      </c>
      <c r="M566" s="30" t="str">
        <f>IF($A566 ="", "", VLOOKUP($A566, 'Student reference sheet'!$A$2:$Z$2603,24,FALSE))</f>
        <v/>
      </c>
      <c r="N566" s="30" t="str">
        <f>IF($A566 ="", "", VLOOKUP($A566, 'Student reference sheet'!$A$2:$Z$2603,26,FALSE))</f>
        <v/>
      </c>
      <c r="O566" s="30" t="str">
        <f>IF($A566 ="", "", VLOOKUP($A566, 'Student reference sheet'!$A$2:$Z$2603,25,FALSE))</f>
        <v/>
      </c>
      <c r="P566" s="39" t="str">
        <f>IF($A566 = "", "", IF(OR(VLOOKUP($A566,'Student reference sheet'!$A$2:$V$2400,8,FALSE) = "R",  VLOOKUP($A566,'Student reference sheet'!$A$2:$V$2400,8,FALSE) = "L"), "X", ""))</f>
        <v/>
      </c>
      <c r="Q566" s="39" t="str">
        <f>IF($A566 ="", "", VLOOKUP($A566, 'Student reference sheet'!$A$2:$V$2603,22,FALSE))</f>
        <v/>
      </c>
      <c r="R566" s="39" t="str">
        <f>IF($A566 &lt;&gt; "",VLOOKUP($A566,'Student reference sheet'!$A$2:$V$2329, 5,FALSE), "")</f>
        <v/>
      </c>
      <c r="S566" s="39" t="str">
        <f>IF($A566 &lt;&gt; "",VLOOKUP($A566,'Student reference sheet'!$A$2:$V$2329, 6,FALSE), "")</f>
        <v/>
      </c>
      <c r="T566" s="30" t="str">
        <f>IF($A566 = "","",
IF(VLOOKUP($A566,'Student reference sheet'!$A$2:$V$2329, 10,FALSE) = "Y", "Hispanic",
IF(VLOOKUP($A566,'Student reference sheet'!$A$2:$V$2329,11,FALSE) &lt;&gt; "",
IF(VLOOKUP($A566,'Student reference sheet'!$A$2:$V$2329,11,FALSE) = "UNK", "Unknown", VLOOKUP(VALUE(VLOOKUP($A566,'Student reference sheet'!$A$2:$V$2329,11,FALSE)),'Ethnicity Reference'!$A$2:$B$22,2,FALSE)),
IF(VLOOKUP($A566,'Student reference sheet'!$A$2:$V$2329,9,FALSE) &lt;&gt; "", VLOOKUP(VALUE(VLOOKUP($A566,'Student reference sheet'!$A$2:$V$2329,9,FALSE)),'Ethnicity Reference'!$A$2:$B$22,2,FALSE),"Unknown"))))</f>
        <v/>
      </c>
      <c r="U566" s="35"/>
    </row>
    <row r="567" spans="1:21" ht="15.75">
      <c r="A567" s="47"/>
      <c r="B567" s="33"/>
      <c r="C567" s="39" t="str">
        <f>IF($A567 &lt;&gt; "",VLOOKUP($A567,'Student reference sheet'!$A$2:$V$2329, 3,FALSE), "")</f>
        <v/>
      </c>
      <c r="D567" s="39" t="str">
        <f>IF($A567 &lt;&gt; "",VLOOKUP($A567,'Student reference sheet'!$A$2:$V$2329, 2,FALSE), "")</f>
        <v/>
      </c>
      <c r="E567" s="35"/>
      <c r="F567" s="34"/>
      <c r="G567" s="40" t="str">
        <f t="shared" ca="1" si="27"/>
        <v/>
      </c>
      <c r="H567" s="40" t="str">
        <f t="shared" ca="1" si="28"/>
        <v/>
      </c>
      <c r="I567" s="36" t="str">
        <f>IF($A567 = "", "",
IF(COUNTIF(MINIMUM_DAY_DATES[], Attendance!J567) &gt; 0, VLOOKUP(Attendance!$G567,MINIMUM_DAY_PERIOD_SCHEDULE[], 2,TRUE),
IF(COUNTIF(RALLY_DATES[], Attendance!J567) &gt; 0, VLOOKUP(Attendance!$G567,RALLY_PERIOD_SCHEDULE[], 2,TRUE),
IF(WEEKDAY(Attendance!$J567) = 2,
       IF(COUNTIF(FINALS_WEEK_MONDAY_DATE[],Attendance!$J567) &gt; 0, VLOOKUP(Attendance!$G567,FINALS_WEEK_MONDAY_PERIOD_SCHEDULE[],2,TRUE),
       VLOOKUP(Attendance!$G567,REGULAR_WEEK_SCHEDULE[],6,TRUE)),
IF(WEEKDAY($J567) = 3,
       IF(COUNTIF(FINALS_WEEK_TUESDAY_DATE[],Attendance!$J567) &gt; 0, VLOOKUP(Attendance!$G567,FINALS_WEEK_TUESDAY_PERIOD_SCHEDULE[],2,TRUE),
       VLOOKUP(Attendance!$G567,REGULAR_WEEK_SCHEDULE[[Tuesday]:[Period]],5,TRUE)),
IF(WEEKDAY(Attendance!$J567) = 4,
        IF(COUNTIF(BLOCK_WEDNESDAY_DATES[],Attendance!$J567) &gt; 0, VLOOKUP(Attendance!$G567,BLOCK_WEDNESDAY_PERIOD_SCHEDULE[],2,TRUE),
        IF(COUNTIF(FINALS_WEEK_WEDNESDAY_DATE[],Attendance!$J567) &gt; 0, VLOOKUP(Attendance!$G567,FINALS_WEEK_WEDNESDAY_PERIOD_SCHEDULE[],2,TRUE),
       VLOOKUP(Attendance!$G567,REGULAR_WEEK_SCHEDULE[[Wednesday]:[Period]],4,TRUE))),
IF(WEEKDAY($J567) = 5,
       IF(COUNTIF(BLOCK_THURSDAY_DATES[],Attendance!$J567) &gt; 0, VLOOKUP(Attendance!$G567,BLOCK_THURSDAY_PERIOD_SCHEDULE[],2,TRUE),
       IF(COUNTIF(FINALS_WEEK_THURSDAY_DATE[],Attendance!$J567) &gt; 0, VLOOKUP(Attendance!$G567,FINALS_WEEK_THURSDAY_PERIOD_SCHEDULE[],2,TRUE),
       VLOOKUP(Attendance!$G567,REGULAR_WEEK_SCHEDULE[[Thursday]:[Period]],3,TRUE))),
IF(WEEKDAY(Attendance!$J567) = 6,
       IF(COUNTIF(FINALS_WEEK_FRIDAY_DATE[],Attendance!$J567) &gt; 0, VLOOKUP(Attendance!$G567,FINALS_WEEK_FRIDAY_PERIOD_SCHEDULE[],2,TRUE),
       VLOOKUP(Attendance!$G567,REGULAR_WEEK_SCHEDULE[[Friday]:[Period]],2,TRUE))))))))))</f>
        <v/>
      </c>
      <c r="J567" s="41" t="str">
        <f t="shared" ca="1" si="29"/>
        <v/>
      </c>
      <c r="K567" s="41" t="str">
        <f>IF($A567 &lt;&gt; "",VLOOKUP($A567,'Student reference sheet'!$A$2:$V$2329, 7,FALSE), "")</f>
        <v/>
      </c>
      <c r="L567" s="30" t="str">
        <f>IF($A567 ="", "", VLOOKUP($A567, 'Student reference sheet'!$A$2:$Z$2603,23,FALSE))</f>
        <v/>
      </c>
      <c r="M567" s="30" t="str">
        <f>IF($A567 ="", "", VLOOKUP($A567, 'Student reference sheet'!$A$2:$Z$2603,24,FALSE))</f>
        <v/>
      </c>
      <c r="N567" s="30" t="str">
        <f>IF($A567 ="", "", VLOOKUP($A567, 'Student reference sheet'!$A$2:$Z$2603,26,FALSE))</f>
        <v/>
      </c>
      <c r="O567" s="30" t="str">
        <f>IF($A567 ="", "", VLOOKUP($A567, 'Student reference sheet'!$A$2:$Z$2603,25,FALSE))</f>
        <v/>
      </c>
      <c r="P567" s="39" t="str">
        <f>IF($A567 = "", "", IF(OR(VLOOKUP($A567,'Student reference sheet'!$A$2:$V$2400,8,FALSE) = "R",  VLOOKUP($A567,'Student reference sheet'!$A$2:$V$2400,8,FALSE) = "L"), "X", ""))</f>
        <v/>
      </c>
      <c r="Q567" s="39" t="str">
        <f>IF($A567 ="", "", VLOOKUP($A567, 'Student reference sheet'!$A$2:$V$2603,22,FALSE))</f>
        <v/>
      </c>
      <c r="R567" s="39" t="str">
        <f>IF($A567 &lt;&gt; "",VLOOKUP($A567,'Student reference sheet'!$A$2:$V$2329, 5,FALSE), "")</f>
        <v/>
      </c>
      <c r="S567" s="39" t="str">
        <f>IF($A567 &lt;&gt; "",VLOOKUP($A567,'Student reference sheet'!$A$2:$V$2329, 6,FALSE), "")</f>
        <v/>
      </c>
      <c r="T567" s="30" t="str">
        <f>IF($A567 = "","",
IF(VLOOKUP($A567,'Student reference sheet'!$A$2:$V$2329, 10,FALSE) = "Y", "Hispanic",
IF(VLOOKUP($A567,'Student reference sheet'!$A$2:$V$2329,11,FALSE) &lt;&gt; "",
IF(VLOOKUP($A567,'Student reference sheet'!$A$2:$V$2329,11,FALSE) = "UNK", "Unknown", VLOOKUP(VALUE(VLOOKUP($A567,'Student reference sheet'!$A$2:$V$2329,11,FALSE)),'Ethnicity Reference'!$A$2:$B$22,2,FALSE)),
IF(VLOOKUP($A567,'Student reference sheet'!$A$2:$V$2329,9,FALSE) &lt;&gt; "", VLOOKUP(VALUE(VLOOKUP($A567,'Student reference sheet'!$A$2:$V$2329,9,FALSE)),'Ethnicity Reference'!$A$2:$B$22,2,FALSE),"Unknown"))))</f>
        <v/>
      </c>
      <c r="U567" s="35"/>
    </row>
    <row r="568" spans="1:21" ht="15.75">
      <c r="A568" s="47"/>
      <c r="B568" s="33"/>
      <c r="C568" s="39" t="str">
        <f>IF($A568 &lt;&gt; "",VLOOKUP($A568,'Student reference sheet'!$A$2:$V$2329, 3,FALSE), "")</f>
        <v/>
      </c>
      <c r="D568" s="39" t="str">
        <f>IF($A568 &lt;&gt; "",VLOOKUP($A568,'Student reference sheet'!$A$2:$V$2329, 2,FALSE), "")</f>
        <v/>
      </c>
      <c r="E568" s="35"/>
      <c r="F568" s="34"/>
      <c r="G568" s="40" t="str">
        <f t="shared" ca="1" si="27"/>
        <v/>
      </c>
      <c r="H568" s="40" t="str">
        <f t="shared" ca="1" si="28"/>
        <v/>
      </c>
      <c r="I568" s="36" t="str">
        <f>IF($A568 = "", "",
IF(COUNTIF(MINIMUM_DAY_DATES[], Attendance!J568) &gt; 0, VLOOKUP(Attendance!$G568,MINIMUM_DAY_PERIOD_SCHEDULE[], 2,TRUE),
IF(COUNTIF(RALLY_DATES[], Attendance!J568) &gt; 0, VLOOKUP(Attendance!$G568,RALLY_PERIOD_SCHEDULE[], 2,TRUE),
IF(WEEKDAY(Attendance!$J568) = 2,
       IF(COUNTIF(FINALS_WEEK_MONDAY_DATE[],Attendance!$J568) &gt; 0, VLOOKUP(Attendance!$G568,FINALS_WEEK_MONDAY_PERIOD_SCHEDULE[],2,TRUE),
       VLOOKUP(Attendance!$G568,REGULAR_WEEK_SCHEDULE[],6,TRUE)),
IF(WEEKDAY($J568) = 3,
       IF(COUNTIF(FINALS_WEEK_TUESDAY_DATE[],Attendance!$J568) &gt; 0, VLOOKUP(Attendance!$G568,FINALS_WEEK_TUESDAY_PERIOD_SCHEDULE[],2,TRUE),
       VLOOKUP(Attendance!$G568,REGULAR_WEEK_SCHEDULE[[Tuesday]:[Period]],5,TRUE)),
IF(WEEKDAY(Attendance!$J568) = 4,
        IF(COUNTIF(BLOCK_WEDNESDAY_DATES[],Attendance!$J568) &gt; 0, VLOOKUP(Attendance!$G568,BLOCK_WEDNESDAY_PERIOD_SCHEDULE[],2,TRUE),
        IF(COUNTIF(FINALS_WEEK_WEDNESDAY_DATE[],Attendance!$J568) &gt; 0, VLOOKUP(Attendance!$G568,FINALS_WEEK_WEDNESDAY_PERIOD_SCHEDULE[],2,TRUE),
       VLOOKUP(Attendance!$G568,REGULAR_WEEK_SCHEDULE[[Wednesday]:[Period]],4,TRUE))),
IF(WEEKDAY($J568) = 5,
       IF(COUNTIF(BLOCK_THURSDAY_DATES[],Attendance!$J568) &gt; 0, VLOOKUP(Attendance!$G568,BLOCK_THURSDAY_PERIOD_SCHEDULE[],2,TRUE),
       IF(COUNTIF(FINALS_WEEK_THURSDAY_DATE[],Attendance!$J568) &gt; 0, VLOOKUP(Attendance!$G568,FINALS_WEEK_THURSDAY_PERIOD_SCHEDULE[],2,TRUE),
       VLOOKUP(Attendance!$G568,REGULAR_WEEK_SCHEDULE[[Thursday]:[Period]],3,TRUE))),
IF(WEEKDAY(Attendance!$J568) = 6,
       IF(COUNTIF(FINALS_WEEK_FRIDAY_DATE[],Attendance!$J568) &gt; 0, VLOOKUP(Attendance!$G568,FINALS_WEEK_FRIDAY_PERIOD_SCHEDULE[],2,TRUE),
       VLOOKUP(Attendance!$G568,REGULAR_WEEK_SCHEDULE[[Friday]:[Period]],2,TRUE))))))))))</f>
        <v/>
      </c>
      <c r="J568" s="41" t="str">
        <f t="shared" ca="1" si="29"/>
        <v/>
      </c>
      <c r="K568" s="41" t="str">
        <f>IF($A568 &lt;&gt; "",VLOOKUP($A568,'Student reference sheet'!$A$2:$V$2329, 7,FALSE), "")</f>
        <v/>
      </c>
      <c r="L568" s="30" t="str">
        <f>IF($A568 ="", "", VLOOKUP($A568, 'Student reference sheet'!$A$2:$Z$2603,23,FALSE))</f>
        <v/>
      </c>
      <c r="M568" s="30" t="str">
        <f>IF($A568 ="", "", VLOOKUP($A568, 'Student reference sheet'!$A$2:$Z$2603,24,FALSE))</f>
        <v/>
      </c>
      <c r="N568" s="30" t="str">
        <f>IF($A568 ="", "", VLOOKUP($A568, 'Student reference sheet'!$A$2:$Z$2603,26,FALSE))</f>
        <v/>
      </c>
      <c r="O568" s="30" t="str">
        <f>IF($A568 ="", "", VLOOKUP($A568, 'Student reference sheet'!$A$2:$Z$2603,25,FALSE))</f>
        <v/>
      </c>
      <c r="P568" s="39" t="str">
        <f>IF($A568 = "", "", IF(OR(VLOOKUP($A568,'Student reference sheet'!$A$2:$V$2400,8,FALSE) = "R",  VLOOKUP($A568,'Student reference sheet'!$A$2:$V$2400,8,FALSE) = "L"), "X", ""))</f>
        <v/>
      </c>
      <c r="Q568" s="39" t="str">
        <f>IF($A568 ="", "", VLOOKUP($A568, 'Student reference sheet'!$A$2:$V$2603,22,FALSE))</f>
        <v/>
      </c>
      <c r="R568" s="39" t="str">
        <f>IF($A568 &lt;&gt; "",VLOOKUP($A568,'Student reference sheet'!$A$2:$V$2329, 5,FALSE), "")</f>
        <v/>
      </c>
      <c r="S568" s="39" t="str">
        <f>IF($A568 &lt;&gt; "",VLOOKUP($A568,'Student reference sheet'!$A$2:$V$2329, 6,FALSE), "")</f>
        <v/>
      </c>
      <c r="T568" s="30" t="str">
        <f>IF($A568 = "","",
IF(VLOOKUP($A568,'Student reference sheet'!$A$2:$V$2329, 10,FALSE) = "Y", "Hispanic",
IF(VLOOKUP($A568,'Student reference sheet'!$A$2:$V$2329,11,FALSE) &lt;&gt; "",
IF(VLOOKUP($A568,'Student reference sheet'!$A$2:$V$2329,11,FALSE) = "UNK", "Unknown", VLOOKUP(VALUE(VLOOKUP($A568,'Student reference sheet'!$A$2:$V$2329,11,FALSE)),'Ethnicity Reference'!$A$2:$B$22,2,FALSE)),
IF(VLOOKUP($A568,'Student reference sheet'!$A$2:$V$2329,9,FALSE) &lt;&gt; "", VLOOKUP(VALUE(VLOOKUP($A568,'Student reference sheet'!$A$2:$V$2329,9,FALSE)),'Ethnicity Reference'!$A$2:$B$22,2,FALSE),"Unknown"))))</f>
        <v/>
      </c>
      <c r="U568" s="35"/>
    </row>
    <row r="569" spans="1:21" ht="15.75">
      <c r="A569" s="47"/>
      <c r="B569" s="33"/>
      <c r="C569" s="39" t="str">
        <f>IF($A569 &lt;&gt; "",VLOOKUP($A569,'Student reference sheet'!$A$2:$V$2329, 3,FALSE), "")</f>
        <v/>
      </c>
      <c r="D569" s="39" t="str">
        <f>IF($A569 &lt;&gt; "",VLOOKUP($A569,'Student reference sheet'!$A$2:$V$2329, 2,FALSE), "")</f>
        <v/>
      </c>
      <c r="E569" s="35"/>
      <c r="F569" s="34"/>
      <c r="G569" s="40" t="str">
        <f t="shared" ca="1" si="27"/>
        <v/>
      </c>
      <c r="H569" s="40" t="str">
        <f t="shared" ca="1" si="28"/>
        <v/>
      </c>
      <c r="I569" s="36" t="str">
        <f>IF($A569 = "", "",
IF(COUNTIF(MINIMUM_DAY_DATES[], Attendance!J569) &gt; 0, VLOOKUP(Attendance!$G569,MINIMUM_DAY_PERIOD_SCHEDULE[], 2,TRUE),
IF(COUNTIF(RALLY_DATES[], Attendance!J569) &gt; 0, VLOOKUP(Attendance!$G569,RALLY_PERIOD_SCHEDULE[], 2,TRUE),
IF(WEEKDAY(Attendance!$J569) = 2,
       IF(COUNTIF(FINALS_WEEK_MONDAY_DATE[],Attendance!$J569) &gt; 0, VLOOKUP(Attendance!$G569,FINALS_WEEK_MONDAY_PERIOD_SCHEDULE[],2,TRUE),
       VLOOKUP(Attendance!$G569,REGULAR_WEEK_SCHEDULE[],6,TRUE)),
IF(WEEKDAY($J569) = 3,
       IF(COUNTIF(FINALS_WEEK_TUESDAY_DATE[],Attendance!$J569) &gt; 0, VLOOKUP(Attendance!$G569,FINALS_WEEK_TUESDAY_PERIOD_SCHEDULE[],2,TRUE),
       VLOOKUP(Attendance!$G569,REGULAR_WEEK_SCHEDULE[[Tuesday]:[Period]],5,TRUE)),
IF(WEEKDAY(Attendance!$J569) = 4,
        IF(COUNTIF(BLOCK_WEDNESDAY_DATES[],Attendance!$J569) &gt; 0, VLOOKUP(Attendance!$G569,BLOCK_WEDNESDAY_PERIOD_SCHEDULE[],2,TRUE),
        IF(COUNTIF(FINALS_WEEK_WEDNESDAY_DATE[],Attendance!$J569) &gt; 0, VLOOKUP(Attendance!$G569,FINALS_WEEK_WEDNESDAY_PERIOD_SCHEDULE[],2,TRUE),
       VLOOKUP(Attendance!$G569,REGULAR_WEEK_SCHEDULE[[Wednesday]:[Period]],4,TRUE))),
IF(WEEKDAY($J569) = 5,
       IF(COUNTIF(BLOCK_THURSDAY_DATES[],Attendance!$J569) &gt; 0, VLOOKUP(Attendance!$G569,BLOCK_THURSDAY_PERIOD_SCHEDULE[],2,TRUE),
       IF(COUNTIF(FINALS_WEEK_THURSDAY_DATE[],Attendance!$J569) &gt; 0, VLOOKUP(Attendance!$G569,FINALS_WEEK_THURSDAY_PERIOD_SCHEDULE[],2,TRUE),
       VLOOKUP(Attendance!$G569,REGULAR_WEEK_SCHEDULE[[Thursday]:[Period]],3,TRUE))),
IF(WEEKDAY(Attendance!$J569) = 6,
       IF(COUNTIF(FINALS_WEEK_FRIDAY_DATE[],Attendance!$J569) &gt; 0, VLOOKUP(Attendance!$G569,FINALS_WEEK_FRIDAY_PERIOD_SCHEDULE[],2,TRUE),
       VLOOKUP(Attendance!$G569,REGULAR_WEEK_SCHEDULE[[Friday]:[Period]],2,TRUE))))))))))</f>
        <v/>
      </c>
      <c r="J569" s="41" t="str">
        <f t="shared" ca="1" si="29"/>
        <v/>
      </c>
      <c r="K569" s="41" t="str">
        <f>IF($A569 &lt;&gt; "",VLOOKUP($A569,'Student reference sheet'!$A$2:$V$2329, 7,FALSE), "")</f>
        <v/>
      </c>
      <c r="L569" s="30" t="str">
        <f>IF($A569 ="", "", VLOOKUP($A569, 'Student reference sheet'!$A$2:$Z$2603,23,FALSE))</f>
        <v/>
      </c>
      <c r="M569" s="30" t="str">
        <f>IF($A569 ="", "", VLOOKUP($A569, 'Student reference sheet'!$A$2:$Z$2603,24,FALSE))</f>
        <v/>
      </c>
      <c r="N569" s="30" t="str">
        <f>IF($A569 ="", "", VLOOKUP($A569, 'Student reference sheet'!$A$2:$Z$2603,26,FALSE))</f>
        <v/>
      </c>
      <c r="O569" s="30" t="str">
        <f>IF($A569 ="", "", VLOOKUP($A569, 'Student reference sheet'!$A$2:$Z$2603,25,FALSE))</f>
        <v/>
      </c>
      <c r="P569" s="39" t="str">
        <f>IF($A569 = "", "", IF(OR(VLOOKUP($A569,'Student reference sheet'!$A$2:$V$2400,8,FALSE) = "R",  VLOOKUP($A569,'Student reference sheet'!$A$2:$V$2400,8,FALSE) = "L"), "X", ""))</f>
        <v/>
      </c>
      <c r="Q569" s="39" t="str">
        <f>IF($A569 ="", "", VLOOKUP($A569, 'Student reference sheet'!$A$2:$V$2603,22,FALSE))</f>
        <v/>
      </c>
      <c r="R569" s="39" t="str">
        <f>IF($A569 &lt;&gt; "",VLOOKUP($A569,'Student reference sheet'!$A$2:$V$2329, 5,FALSE), "")</f>
        <v/>
      </c>
      <c r="S569" s="39" t="str">
        <f>IF($A569 &lt;&gt; "",VLOOKUP($A569,'Student reference sheet'!$A$2:$V$2329, 6,FALSE), "")</f>
        <v/>
      </c>
      <c r="T569" s="30" t="str">
        <f>IF($A569 = "","",
IF(VLOOKUP($A569,'Student reference sheet'!$A$2:$V$2329, 10,FALSE) = "Y", "Hispanic",
IF(VLOOKUP($A569,'Student reference sheet'!$A$2:$V$2329,11,FALSE) &lt;&gt; "",
IF(VLOOKUP($A569,'Student reference sheet'!$A$2:$V$2329,11,FALSE) = "UNK", "Unknown", VLOOKUP(VALUE(VLOOKUP($A569,'Student reference sheet'!$A$2:$V$2329,11,FALSE)),'Ethnicity Reference'!$A$2:$B$22,2,FALSE)),
IF(VLOOKUP($A569,'Student reference sheet'!$A$2:$V$2329,9,FALSE) &lt;&gt; "", VLOOKUP(VALUE(VLOOKUP($A569,'Student reference sheet'!$A$2:$V$2329,9,FALSE)),'Ethnicity Reference'!$A$2:$B$22,2,FALSE),"Unknown"))))</f>
        <v/>
      </c>
      <c r="U569" s="35"/>
    </row>
    <row r="570" spans="1:21" ht="15.75">
      <c r="A570" s="47"/>
      <c r="B570" s="33"/>
      <c r="C570" s="39" t="str">
        <f>IF($A570 &lt;&gt; "",VLOOKUP($A570,'Student reference sheet'!$A$2:$V$2329, 3,FALSE), "")</f>
        <v/>
      </c>
      <c r="D570" s="39" t="str">
        <f>IF($A570 &lt;&gt; "",VLOOKUP($A570,'Student reference sheet'!$A$2:$V$2329, 2,FALSE), "")</f>
        <v/>
      </c>
      <c r="E570" s="35"/>
      <c r="F570" s="34"/>
      <c r="G570" s="40" t="str">
        <f t="shared" ca="1" si="27"/>
        <v/>
      </c>
      <c r="H570" s="40" t="str">
        <f t="shared" ca="1" si="28"/>
        <v/>
      </c>
      <c r="I570" s="36" t="str">
        <f>IF($A570 = "", "",
IF(COUNTIF(MINIMUM_DAY_DATES[], Attendance!J570) &gt; 0, VLOOKUP(Attendance!$G570,MINIMUM_DAY_PERIOD_SCHEDULE[], 2,TRUE),
IF(COUNTIF(RALLY_DATES[], Attendance!J570) &gt; 0, VLOOKUP(Attendance!$G570,RALLY_PERIOD_SCHEDULE[], 2,TRUE),
IF(WEEKDAY(Attendance!$J570) = 2,
       IF(COUNTIF(FINALS_WEEK_MONDAY_DATE[],Attendance!$J570) &gt; 0, VLOOKUP(Attendance!$G570,FINALS_WEEK_MONDAY_PERIOD_SCHEDULE[],2,TRUE),
       VLOOKUP(Attendance!$G570,REGULAR_WEEK_SCHEDULE[],6,TRUE)),
IF(WEEKDAY($J570) = 3,
       IF(COUNTIF(FINALS_WEEK_TUESDAY_DATE[],Attendance!$J570) &gt; 0, VLOOKUP(Attendance!$G570,FINALS_WEEK_TUESDAY_PERIOD_SCHEDULE[],2,TRUE),
       VLOOKUP(Attendance!$G570,REGULAR_WEEK_SCHEDULE[[Tuesday]:[Period]],5,TRUE)),
IF(WEEKDAY(Attendance!$J570) = 4,
        IF(COUNTIF(BLOCK_WEDNESDAY_DATES[],Attendance!$J570) &gt; 0, VLOOKUP(Attendance!$G570,BLOCK_WEDNESDAY_PERIOD_SCHEDULE[],2,TRUE),
        IF(COUNTIF(FINALS_WEEK_WEDNESDAY_DATE[],Attendance!$J570) &gt; 0, VLOOKUP(Attendance!$G570,FINALS_WEEK_WEDNESDAY_PERIOD_SCHEDULE[],2,TRUE),
       VLOOKUP(Attendance!$G570,REGULAR_WEEK_SCHEDULE[[Wednesday]:[Period]],4,TRUE))),
IF(WEEKDAY($J570) = 5,
       IF(COUNTIF(BLOCK_THURSDAY_DATES[],Attendance!$J570) &gt; 0, VLOOKUP(Attendance!$G570,BLOCK_THURSDAY_PERIOD_SCHEDULE[],2,TRUE),
       IF(COUNTIF(FINALS_WEEK_THURSDAY_DATE[],Attendance!$J570) &gt; 0, VLOOKUP(Attendance!$G570,FINALS_WEEK_THURSDAY_PERIOD_SCHEDULE[],2,TRUE),
       VLOOKUP(Attendance!$G570,REGULAR_WEEK_SCHEDULE[[Thursday]:[Period]],3,TRUE))),
IF(WEEKDAY(Attendance!$J570) = 6,
       IF(COUNTIF(FINALS_WEEK_FRIDAY_DATE[],Attendance!$J570) &gt; 0, VLOOKUP(Attendance!$G570,FINALS_WEEK_FRIDAY_PERIOD_SCHEDULE[],2,TRUE),
       VLOOKUP(Attendance!$G570,REGULAR_WEEK_SCHEDULE[[Friday]:[Period]],2,TRUE))))))))))</f>
        <v/>
      </c>
      <c r="J570" s="41" t="str">
        <f t="shared" ca="1" si="29"/>
        <v/>
      </c>
      <c r="K570" s="41" t="str">
        <f>IF($A570 &lt;&gt; "",VLOOKUP($A570,'Student reference sheet'!$A$2:$V$2329, 7,FALSE), "")</f>
        <v/>
      </c>
      <c r="L570" s="30" t="str">
        <f>IF($A570 ="", "", VLOOKUP($A570, 'Student reference sheet'!$A$2:$Z$2603,23,FALSE))</f>
        <v/>
      </c>
      <c r="M570" s="30" t="str">
        <f>IF($A570 ="", "", VLOOKUP($A570, 'Student reference sheet'!$A$2:$Z$2603,24,FALSE))</f>
        <v/>
      </c>
      <c r="N570" s="30" t="str">
        <f>IF($A570 ="", "", VLOOKUP($A570, 'Student reference sheet'!$A$2:$Z$2603,26,FALSE))</f>
        <v/>
      </c>
      <c r="O570" s="30" t="str">
        <f>IF($A570 ="", "", VLOOKUP($A570, 'Student reference sheet'!$A$2:$Z$2603,25,FALSE))</f>
        <v/>
      </c>
      <c r="P570" s="39" t="str">
        <f>IF($A570 = "", "", IF(OR(VLOOKUP($A570,'Student reference sheet'!$A$2:$V$2400,8,FALSE) = "R",  VLOOKUP($A570,'Student reference sheet'!$A$2:$V$2400,8,FALSE) = "L"), "X", ""))</f>
        <v/>
      </c>
      <c r="Q570" s="39" t="str">
        <f>IF($A570 ="", "", VLOOKUP($A570, 'Student reference sheet'!$A$2:$V$2603,22,FALSE))</f>
        <v/>
      </c>
      <c r="R570" s="39" t="str">
        <f>IF($A570 &lt;&gt; "",VLOOKUP($A570,'Student reference sheet'!$A$2:$V$2329, 5,FALSE), "")</f>
        <v/>
      </c>
      <c r="S570" s="39" t="str">
        <f>IF($A570 &lt;&gt; "",VLOOKUP($A570,'Student reference sheet'!$A$2:$V$2329, 6,FALSE), "")</f>
        <v/>
      </c>
      <c r="T570" s="30" t="str">
        <f>IF($A570 = "","",
IF(VLOOKUP($A570,'Student reference sheet'!$A$2:$V$2329, 10,FALSE) = "Y", "Hispanic",
IF(VLOOKUP($A570,'Student reference sheet'!$A$2:$V$2329,11,FALSE) &lt;&gt; "",
IF(VLOOKUP($A570,'Student reference sheet'!$A$2:$V$2329,11,FALSE) = "UNK", "Unknown", VLOOKUP(VALUE(VLOOKUP($A570,'Student reference sheet'!$A$2:$V$2329,11,FALSE)),'Ethnicity Reference'!$A$2:$B$22,2,FALSE)),
IF(VLOOKUP($A570,'Student reference sheet'!$A$2:$V$2329,9,FALSE) &lt;&gt; "", VLOOKUP(VALUE(VLOOKUP($A570,'Student reference sheet'!$A$2:$V$2329,9,FALSE)),'Ethnicity Reference'!$A$2:$B$22,2,FALSE),"Unknown"))))</f>
        <v/>
      </c>
      <c r="U570" s="35"/>
    </row>
    <row r="571" spans="1:21" ht="15.75">
      <c r="A571" s="47"/>
      <c r="B571" s="33"/>
      <c r="C571" s="39" t="str">
        <f>IF($A571 &lt;&gt; "",VLOOKUP($A571,'Student reference sheet'!$A$2:$V$2329, 3,FALSE), "")</f>
        <v/>
      </c>
      <c r="D571" s="39" t="str">
        <f>IF($A571 &lt;&gt; "",VLOOKUP($A571,'Student reference sheet'!$A$2:$V$2329, 2,FALSE), "")</f>
        <v/>
      </c>
      <c r="E571" s="35"/>
      <c r="F571" s="34"/>
      <c r="G571" s="40" t="str">
        <f t="shared" ca="1" si="27"/>
        <v/>
      </c>
      <c r="H571" s="40" t="str">
        <f t="shared" ca="1" si="28"/>
        <v/>
      </c>
      <c r="I571" s="36" t="str">
        <f>IF($A571 = "", "",
IF(COUNTIF(MINIMUM_DAY_DATES[], Attendance!J571) &gt; 0, VLOOKUP(Attendance!$G571,MINIMUM_DAY_PERIOD_SCHEDULE[], 2,TRUE),
IF(COUNTIF(RALLY_DATES[], Attendance!J571) &gt; 0, VLOOKUP(Attendance!$G571,RALLY_PERIOD_SCHEDULE[], 2,TRUE),
IF(WEEKDAY(Attendance!$J571) = 2,
       IF(COUNTIF(FINALS_WEEK_MONDAY_DATE[],Attendance!$J571) &gt; 0, VLOOKUP(Attendance!$G571,FINALS_WEEK_MONDAY_PERIOD_SCHEDULE[],2,TRUE),
       VLOOKUP(Attendance!$G571,REGULAR_WEEK_SCHEDULE[],6,TRUE)),
IF(WEEKDAY($J571) = 3,
       IF(COUNTIF(FINALS_WEEK_TUESDAY_DATE[],Attendance!$J571) &gt; 0, VLOOKUP(Attendance!$G571,FINALS_WEEK_TUESDAY_PERIOD_SCHEDULE[],2,TRUE),
       VLOOKUP(Attendance!$G571,REGULAR_WEEK_SCHEDULE[[Tuesday]:[Period]],5,TRUE)),
IF(WEEKDAY(Attendance!$J571) = 4,
        IF(COUNTIF(BLOCK_WEDNESDAY_DATES[],Attendance!$J571) &gt; 0, VLOOKUP(Attendance!$G571,BLOCK_WEDNESDAY_PERIOD_SCHEDULE[],2,TRUE),
        IF(COUNTIF(FINALS_WEEK_WEDNESDAY_DATE[],Attendance!$J571) &gt; 0, VLOOKUP(Attendance!$G571,FINALS_WEEK_WEDNESDAY_PERIOD_SCHEDULE[],2,TRUE),
       VLOOKUP(Attendance!$G571,REGULAR_WEEK_SCHEDULE[[Wednesday]:[Period]],4,TRUE))),
IF(WEEKDAY($J571) = 5,
       IF(COUNTIF(BLOCK_THURSDAY_DATES[],Attendance!$J571) &gt; 0, VLOOKUP(Attendance!$G571,BLOCK_THURSDAY_PERIOD_SCHEDULE[],2,TRUE),
       IF(COUNTIF(FINALS_WEEK_THURSDAY_DATE[],Attendance!$J571) &gt; 0, VLOOKUP(Attendance!$G571,FINALS_WEEK_THURSDAY_PERIOD_SCHEDULE[],2,TRUE),
       VLOOKUP(Attendance!$G571,REGULAR_WEEK_SCHEDULE[[Thursday]:[Period]],3,TRUE))),
IF(WEEKDAY(Attendance!$J571) = 6,
       IF(COUNTIF(FINALS_WEEK_FRIDAY_DATE[],Attendance!$J571) &gt; 0, VLOOKUP(Attendance!$G571,FINALS_WEEK_FRIDAY_PERIOD_SCHEDULE[],2,TRUE),
       VLOOKUP(Attendance!$G571,REGULAR_WEEK_SCHEDULE[[Friday]:[Period]],2,TRUE))))))))))</f>
        <v/>
      </c>
      <c r="J571" s="41" t="str">
        <f t="shared" ca="1" si="29"/>
        <v/>
      </c>
      <c r="K571" s="41" t="str">
        <f>IF($A571 &lt;&gt; "",VLOOKUP($A571,'Student reference sheet'!$A$2:$V$2329, 7,FALSE), "")</f>
        <v/>
      </c>
      <c r="L571" s="30" t="str">
        <f>IF($A571 ="", "", VLOOKUP($A571, 'Student reference sheet'!$A$2:$Z$2603,23,FALSE))</f>
        <v/>
      </c>
      <c r="M571" s="30" t="str">
        <f>IF($A571 ="", "", VLOOKUP($A571, 'Student reference sheet'!$A$2:$Z$2603,24,FALSE))</f>
        <v/>
      </c>
      <c r="N571" s="30" t="str">
        <f>IF($A571 ="", "", VLOOKUP($A571, 'Student reference sheet'!$A$2:$Z$2603,26,FALSE))</f>
        <v/>
      </c>
      <c r="O571" s="30" t="str">
        <f>IF($A571 ="", "", VLOOKUP($A571, 'Student reference sheet'!$A$2:$Z$2603,25,FALSE))</f>
        <v/>
      </c>
      <c r="P571" s="39" t="str">
        <f>IF($A571 = "", "", IF(OR(VLOOKUP($A571,'Student reference sheet'!$A$2:$V$2400,8,FALSE) = "R",  VLOOKUP($A571,'Student reference sheet'!$A$2:$V$2400,8,FALSE) = "L"), "X", ""))</f>
        <v/>
      </c>
      <c r="Q571" s="39" t="str">
        <f>IF($A571 ="", "", VLOOKUP($A571, 'Student reference sheet'!$A$2:$V$2603,22,FALSE))</f>
        <v/>
      </c>
      <c r="R571" s="39" t="str">
        <f>IF($A571 &lt;&gt; "",VLOOKUP($A571,'Student reference sheet'!$A$2:$V$2329, 5,FALSE), "")</f>
        <v/>
      </c>
      <c r="S571" s="39" t="str">
        <f>IF($A571 &lt;&gt; "",VLOOKUP($A571,'Student reference sheet'!$A$2:$V$2329, 6,FALSE), "")</f>
        <v/>
      </c>
      <c r="T571" s="30" t="str">
        <f>IF($A571 = "","",
IF(VLOOKUP($A571,'Student reference sheet'!$A$2:$V$2329, 10,FALSE) = "Y", "Hispanic",
IF(VLOOKUP($A571,'Student reference sheet'!$A$2:$V$2329,11,FALSE) &lt;&gt; "",
IF(VLOOKUP($A571,'Student reference sheet'!$A$2:$V$2329,11,FALSE) = "UNK", "Unknown", VLOOKUP(VALUE(VLOOKUP($A571,'Student reference sheet'!$A$2:$V$2329,11,FALSE)),'Ethnicity Reference'!$A$2:$B$22,2,FALSE)),
IF(VLOOKUP($A571,'Student reference sheet'!$A$2:$V$2329,9,FALSE) &lt;&gt; "", VLOOKUP(VALUE(VLOOKUP($A571,'Student reference sheet'!$A$2:$V$2329,9,FALSE)),'Ethnicity Reference'!$A$2:$B$22,2,FALSE),"Unknown"))))</f>
        <v/>
      </c>
      <c r="U571" s="35"/>
    </row>
    <row r="572" spans="1:21" ht="15.75">
      <c r="A572" s="47"/>
      <c r="B572" s="33"/>
      <c r="C572" s="39" t="str">
        <f>IF($A572 &lt;&gt; "",VLOOKUP($A572,'Student reference sheet'!$A$2:$V$2329, 3,FALSE), "")</f>
        <v/>
      </c>
      <c r="D572" s="39" t="str">
        <f>IF($A572 &lt;&gt; "",VLOOKUP($A572,'Student reference sheet'!$A$2:$V$2329, 2,FALSE), "")</f>
        <v/>
      </c>
      <c r="E572" s="35"/>
      <c r="F572" s="34"/>
      <c r="G572" s="40" t="str">
        <f t="shared" ca="1" si="27"/>
        <v/>
      </c>
      <c r="H572" s="40" t="str">
        <f t="shared" ca="1" si="28"/>
        <v/>
      </c>
      <c r="I572" s="36" t="str">
        <f>IF($A572 = "", "",
IF(COUNTIF(MINIMUM_DAY_DATES[], Attendance!J572) &gt; 0, VLOOKUP(Attendance!$G572,MINIMUM_DAY_PERIOD_SCHEDULE[], 2,TRUE),
IF(COUNTIF(RALLY_DATES[], Attendance!J572) &gt; 0, VLOOKUP(Attendance!$G572,RALLY_PERIOD_SCHEDULE[], 2,TRUE),
IF(WEEKDAY(Attendance!$J572) = 2,
       IF(COUNTIF(FINALS_WEEK_MONDAY_DATE[],Attendance!$J572) &gt; 0, VLOOKUP(Attendance!$G572,FINALS_WEEK_MONDAY_PERIOD_SCHEDULE[],2,TRUE),
       VLOOKUP(Attendance!$G572,REGULAR_WEEK_SCHEDULE[],6,TRUE)),
IF(WEEKDAY($J572) = 3,
       IF(COUNTIF(FINALS_WEEK_TUESDAY_DATE[],Attendance!$J572) &gt; 0, VLOOKUP(Attendance!$G572,FINALS_WEEK_TUESDAY_PERIOD_SCHEDULE[],2,TRUE),
       VLOOKUP(Attendance!$G572,REGULAR_WEEK_SCHEDULE[[Tuesday]:[Period]],5,TRUE)),
IF(WEEKDAY(Attendance!$J572) = 4,
        IF(COUNTIF(BLOCK_WEDNESDAY_DATES[],Attendance!$J572) &gt; 0, VLOOKUP(Attendance!$G572,BLOCK_WEDNESDAY_PERIOD_SCHEDULE[],2,TRUE),
        IF(COUNTIF(FINALS_WEEK_WEDNESDAY_DATE[],Attendance!$J572) &gt; 0, VLOOKUP(Attendance!$G572,FINALS_WEEK_WEDNESDAY_PERIOD_SCHEDULE[],2,TRUE),
       VLOOKUP(Attendance!$G572,REGULAR_WEEK_SCHEDULE[[Wednesday]:[Period]],4,TRUE))),
IF(WEEKDAY($J572) = 5,
       IF(COUNTIF(BLOCK_THURSDAY_DATES[],Attendance!$J572) &gt; 0, VLOOKUP(Attendance!$G572,BLOCK_THURSDAY_PERIOD_SCHEDULE[],2,TRUE),
       IF(COUNTIF(FINALS_WEEK_THURSDAY_DATE[],Attendance!$J572) &gt; 0, VLOOKUP(Attendance!$G572,FINALS_WEEK_THURSDAY_PERIOD_SCHEDULE[],2,TRUE),
       VLOOKUP(Attendance!$G572,REGULAR_WEEK_SCHEDULE[[Thursday]:[Period]],3,TRUE))),
IF(WEEKDAY(Attendance!$J572) = 6,
       IF(COUNTIF(FINALS_WEEK_FRIDAY_DATE[],Attendance!$J572) &gt; 0, VLOOKUP(Attendance!$G572,FINALS_WEEK_FRIDAY_PERIOD_SCHEDULE[],2,TRUE),
       VLOOKUP(Attendance!$G572,REGULAR_WEEK_SCHEDULE[[Friday]:[Period]],2,TRUE))))))))))</f>
        <v/>
      </c>
      <c r="J572" s="41" t="str">
        <f t="shared" ca="1" si="29"/>
        <v/>
      </c>
      <c r="K572" s="41" t="str">
        <f>IF($A572 &lt;&gt; "",VLOOKUP($A572,'Student reference sheet'!$A$2:$V$2329, 7,FALSE), "")</f>
        <v/>
      </c>
      <c r="L572" s="30" t="str">
        <f>IF($A572 ="", "", VLOOKUP($A572, 'Student reference sheet'!$A$2:$Z$2603,23,FALSE))</f>
        <v/>
      </c>
      <c r="M572" s="30" t="str">
        <f>IF($A572 ="", "", VLOOKUP($A572, 'Student reference sheet'!$A$2:$Z$2603,24,FALSE))</f>
        <v/>
      </c>
      <c r="N572" s="30" t="str">
        <f>IF($A572 ="", "", VLOOKUP($A572, 'Student reference sheet'!$A$2:$Z$2603,26,FALSE))</f>
        <v/>
      </c>
      <c r="O572" s="30" t="str">
        <f>IF($A572 ="", "", VLOOKUP($A572, 'Student reference sheet'!$A$2:$Z$2603,25,FALSE))</f>
        <v/>
      </c>
      <c r="P572" s="39" t="str">
        <f>IF($A572 = "", "", IF(OR(VLOOKUP($A572,'Student reference sheet'!$A$2:$V$2400,8,FALSE) = "R",  VLOOKUP($A572,'Student reference sheet'!$A$2:$V$2400,8,FALSE) = "L"), "X", ""))</f>
        <v/>
      </c>
      <c r="Q572" s="39" t="str">
        <f>IF($A572 ="", "", VLOOKUP($A572, 'Student reference sheet'!$A$2:$V$2603,22,FALSE))</f>
        <v/>
      </c>
      <c r="R572" s="39" t="str">
        <f>IF($A572 &lt;&gt; "",VLOOKUP($A572,'Student reference sheet'!$A$2:$V$2329, 5,FALSE), "")</f>
        <v/>
      </c>
      <c r="S572" s="39" t="str">
        <f>IF($A572 &lt;&gt; "",VLOOKUP($A572,'Student reference sheet'!$A$2:$V$2329, 6,FALSE), "")</f>
        <v/>
      </c>
      <c r="T572" s="30" t="str">
        <f>IF($A572 = "","",
IF(VLOOKUP($A572,'Student reference sheet'!$A$2:$V$2329, 10,FALSE) = "Y", "Hispanic",
IF(VLOOKUP($A572,'Student reference sheet'!$A$2:$V$2329,11,FALSE) &lt;&gt; "",
IF(VLOOKUP($A572,'Student reference sheet'!$A$2:$V$2329,11,FALSE) = "UNK", "Unknown", VLOOKUP(VALUE(VLOOKUP($A572,'Student reference sheet'!$A$2:$V$2329,11,FALSE)),'Ethnicity Reference'!$A$2:$B$22,2,FALSE)),
IF(VLOOKUP($A572,'Student reference sheet'!$A$2:$V$2329,9,FALSE) &lt;&gt; "", VLOOKUP(VALUE(VLOOKUP($A572,'Student reference sheet'!$A$2:$V$2329,9,FALSE)),'Ethnicity Reference'!$A$2:$B$22,2,FALSE),"Unknown"))))</f>
        <v/>
      </c>
      <c r="U572" s="35"/>
    </row>
    <row r="573" spans="1:21" ht="15.75">
      <c r="A573" s="47"/>
      <c r="B573" s="33"/>
      <c r="C573" s="39" t="str">
        <f>IF($A573 &lt;&gt; "",VLOOKUP($A573,'Student reference sheet'!$A$2:$V$2329, 3,FALSE), "")</f>
        <v/>
      </c>
      <c r="D573" s="39" t="str">
        <f>IF($A573 &lt;&gt; "",VLOOKUP($A573,'Student reference sheet'!$A$2:$V$2329, 2,FALSE), "")</f>
        <v/>
      </c>
      <c r="E573" s="35"/>
      <c r="F573" s="34"/>
      <c r="G573" s="40" t="str">
        <f t="shared" ca="1" si="27"/>
        <v/>
      </c>
      <c r="H573" s="40" t="str">
        <f t="shared" ca="1" si="28"/>
        <v/>
      </c>
      <c r="I573" s="36" t="str">
        <f>IF($A573 = "", "",
IF(COUNTIF(MINIMUM_DAY_DATES[], Attendance!J573) &gt; 0, VLOOKUP(Attendance!$G573,MINIMUM_DAY_PERIOD_SCHEDULE[], 2,TRUE),
IF(COUNTIF(RALLY_DATES[], Attendance!J573) &gt; 0, VLOOKUP(Attendance!$G573,RALLY_PERIOD_SCHEDULE[], 2,TRUE),
IF(WEEKDAY(Attendance!$J573) = 2,
       IF(COUNTIF(FINALS_WEEK_MONDAY_DATE[],Attendance!$J573) &gt; 0, VLOOKUP(Attendance!$G573,FINALS_WEEK_MONDAY_PERIOD_SCHEDULE[],2,TRUE),
       VLOOKUP(Attendance!$G573,REGULAR_WEEK_SCHEDULE[],6,TRUE)),
IF(WEEKDAY($J573) = 3,
       IF(COUNTIF(FINALS_WEEK_TUESDAY_DATE[],Attendance!$J573) &gt; 0, VLOOKUP(Attendance!$G573,FINALS_WEEK_TUESDAY_PERIOD_SCHEDULE[],2,TRUE),
       VLOOKUP(Attendance!$G573,REGULAR_WEEK_SCHEDULE[[Tuesday]:[Period]],5,TRUE)),
IF(WEEKDAY(Attendance!$J573) = 4,
        IF(COUNTIF(BLOCK_WEDNESDAY_DATES[],Attendance!$J573) &gt; 0, VLOOKUP(Attendance!$G573,BLOCK_WEDNESDAY_PERIOD_SCHEDULE[],2,TRUE),
        IF(COUNTIF(FINALS_WEEK_WEDNESDAY_DATE[],Attendance!$J573) &gt; 0, VLOOKUP(Attendance!$G573,FINALS_WEEK_WEDNESDAY_PERIOD_SCHEDULE[],2,TRUE),
       VLOOKUP(Attendance!$G573,REGULAR_WEEK_SCHEDULE[[Wednesday]:[Period]],4,TRUE))),
IF(WEEKDAY($J573) = 5,
       IF(COUNTIF(BLOCK_THURSDAY_DATES[],Attendance!$J573) &gt; 0, VLOOKUP(Attendance!$G573,BLOCK_THURSDAY_PERIOD_SCHEDULE[],2,TRUE),
       IF(COUNTIF(FINALS_WEEK_THURSDAY_DATE[],Attendance!$J573) &gt; 0, VLOOKUP(Attendance!$G573,FINALS_WEEK_THURSDAY_PERIOD_SCHEDULE[],2,TRUE),
       VLOOKUP(Attendance!$G573,REGULAR_WEEK_SCHEDULE[[Thursday]:[Period]],3,TRUE))),
IF(WEEKDAY(Attendance!$J573) = 6,
       IF(COUNTIF(FINALS_WEEK_FRIDAY_DATE[],Attendance!$J573) &gt; 0, VLOOKUP(Attendance!$G573,FINALS_WEEK_FRIDAY_PERIOD_SCHEDULE[],2,TRUE),
       VLOOKUP(Attendance!$G573,REGULAR_WEEK_SCHEDULE[[Friday]:[Period]],2,TRUE))))))))))</f>
        <v/>
      </c>
      <c r="J573" s="41" t="str">
        <f t="shared" ca="1" si="29"/>
        <v/>
      </c>
      <c r="K573" s="41" t="str">
        <f>IF($A573 &lt;&gt; "",VLOOKUP($A573,'Student reference sheet'!$A$2:$V$2329, 7,FALSE), "")</f>
        <v/>
      </c>
      <c r="L573" s="30" t="str">
        <f>IF($A573 ="", "", VLOOKUP($A573, 'Student reference sheet'!$A$2:$Z$2603,23,FALSE))</f>
        <v/>
      </c>
      <c r="M573" s="30" t="str">
        <f>IF($A573 ="", "", VLOOKUP($A573, 'Student reference sheet'!$A$2:$Z$2603,24,FALSE))</f>
        <v/>
      </c>
      <c r="N573" s="30" t="str">
        <f>IF($A573 ="", "", VLOOKUP($A573, 'Student reference sheet'!$A$2:$Z$2603,26,FALSE))</f>
        <v/>
      </c>
      <c r="O573" s="30" t="str">
        <f>IF($A573 ="", "", VLOOKUP($A573, 'Student reference sheet'!$A$2:$Z$2603,25,FALSE))</f>
        <v/>
      </c>
      <c r="P573" s="39" t="str">
        <f>IF($A573 = "", "", IF(OR(VLOOKUP($A573,'Student reference sheet'!$A$2:$V$2400,8,FALSE) = "R",  VLOOKUP($A573,'Student reference sheet'!$A$2:$V$2400,8,FALSE) = "L"), "X", ""))</f>
        <v/>
      </c>
      <c r="Q573" s="39" t="str">
        <f>IF($A573 ="", "", VLOOKUP($A573, 'Student reference sheet'!$A$2:$V$2603,22,FALSE))</f>
        <v/>
      </c>
      <c r="R573" s="39" t="str">
        <f>IF($A573 &lt;&gt; "",VLOOKUP($A573,'Student reference sheet'!$A$2:$V$2329, 5,FALSE), "")</f>
        <v/>
      </c>
      <c r="S573" s="39" t="str">
        <f>IF($A573 &lt;&gt; "",VLOOKUP($A573,'Student reference sheet'!$A$2:$V$2329, 6,FALSE), "")</f>
        <v/>
      </c>
      <c r="T573" s="30" t="str">
        <f>IF($A573 = "","",
IF(VLOOKUP($A573,'Student reference sheet'!$A$2:$V$2329, 10,FALSE) = "Y", "Hispanic",
IF(VLOOKUP($A573,'Student reference sheet'!$A$2:$V$2329,11,FALSE) &lt;&gt; "",
IF(VLOOKUP($A573,'Student reference sheet'!$A$2:$V$2329,11,FALSE) = "UNK", "Unknown", VLOOKUP(VALUE(VLOOKUP($A573,'Student reference sheet'!$A$2:$V$2329,11,FALSE)),'Ethnicity Reference'!$A$2:$B$22,2,FALSE)),
IF(VLOOKUP($A573,'Student reference sheet'!$A$2:$V$2329,9,FALSE) &lt;&gt; "", VLOOKUP(VALUE(VLOOKUP($A573,'Student reference sheet'!$A$2:$V$2329,9,FALSE)),'Ethnicity Reference'!$A$2:$B$22,2,FALSE),"Unknown"))))</f>
        <v/>
      </c>
      <c r="U573" s="35"/>
    </row>
    <row r="574" spans="1:21" ht="15.75">
      <c r="A574" s="47"/>
      <c r="B574" s="33"/>
      <c r="C574" s="39" t="str">
        <f>IF($A574 &lt;&gt; "",VLOOKUP($A574,'Student reference sheet'!$A$2:$V$2329, 3,FALSE), "")</f>
        <v/>
      </c>
      <c r="D574" s="39" t="str">
        <f>IF($A574 &lt;&gt; "",VLOOKUP($A574,'Student reference sheet'!$A$2:$V$2329, 2,FALSE), "")</f>
        <v/>
      </c>
      <c r="E574" s="35"/>
      <c r="F574" s="34"/>
      <c r="G574" s="40" t="str">
        <f t="shared" ca="1" si="27"/>
        <v/>
      </c>
      <c r="H574" s="40" t="str">
        <f t="shared" ca="1" si="28"/>
        <v/>
      </c>
      <c r="I574" s="36" t="str">
        <f>IF($A574 = "", "",
IF(COUNTIF(MINIMUM_DAY_DATES[], Attendance!J574) &gt; 0, VLOOKUP(Attendance!$G574,MINIMUM_DAY_PERIOD_SCHEDULE[], 2,TRUE),
IF(COUNTIF(RALLY_DATES[], Attendance!J574) &gt; 0, VLOOKUP(Attendance!$G574,RALLY_PERIOD_SCHEDULE[], 2,TRUE),
IF(WEEKDAY(Attendance!$J574) = 2,
       IF(COUNTIF(FINALS_WEEK_MONDAY_DATE[],Attendance!$J574) &gt; 0, VLOOKUP(Attendance!$G574,FINALS_WEEK_MONDAY_PERIOD_SCHEDULE[],2,TRUE),
       VLOOKUP(Attendance!$G574,REGULAR_WEEK_SCHEDULE[],6,TRUE)),
IF(WEEKDAY($J574) = 3,
       IF(COUNTIF(FINALS_WEEK_TUESDAY_DATE[],Attendance!$J574) &gt; 0, VLOOKUP(Attendance!$G574,FINALS_WEEK_TUESDAY_PERIOD_SCHEDULE[],2,TRUE),
       VLOOKUP(Attendance!$G574,REGULAR_WEEK_SCHEDULE[[Tuesday]:[Period]],5,TRUE)),
IF(WEEKDAY(Attendance!$J574) = 4,
        IF(COUNTIF(BLOCK_WEDNESDAY_DATES[],Attendance!$J574) &gt; 0, VLOOKUP(Attendance!$G574,BLOCK_WEDNESDAY_PERIOD_SCHEDULE[],2,TRUE),
        IF(COUNTIF(FINALS_WEEK_WEDNESDAY_DATE[],Attendance!$J574) &gt; 0, VLOOKUP(Attendance!$G574,FINALS_WEEK_WEDNESDAY_PERIOD_SCHEDULE[],2,TRUE),
       VLOOKUP(Attendance!$G574,REGULAR_WEEK_SCHEDULE[[Wednesday]:[Period]],4,TRUE))),
IF(WEEKDAY($J574) = 5,
       IF(COUNTIF(BLOCK_THURSDAY_DATES[],Attendance!$J574) &gt; 0, VLOOKUP(Attendance!$G574,BLOCK_THURSDAY_PERIOD_SCHEDULE[],2,TRUE),
       IF(COUNTIF(FINALS_WEEK_THURSDAY_DATE[],Attendance!$J574) &gt; 0, VLOOKUP(Attendance!$G574,FINALS_WEEK_THURSDAY_PERIOD_SCHEDULE[],2,TRUE),
       VLOOKUP(Attendance!$G574,REGULAR_WEEK_SCHEDULE[[Thursday]:[Period]],3,TRUE))),
IF(WEEKDAY(Attendance!$J574) = 6,
       IF(COUNTIF(FINALS_WEEK_FRIDAY_DATE[],Attendance!$J574) &gt; 0, VLOOKUP(Attendance!$G574,FINALS_WEEK_FRIDAY_PERIOD_SCHEDULE[],2,TRUE),
       VLOOKUP(Attendance!$G574,REGULAR_WEEK_SCHEDULE[[Friday]:[Period]],2,TRUE))))))))))</f>
        <v/>
      </c>
      <c r="J574" s="41" t="str">
        <f t="shared" ca="1" si="29"/>
        <v/>
      </c>
      <c r="K574" s="41" t="str">
        <f>IF($A574 &lt;&gt; "",VLOOKUP($A574,'Student reference sheet'!$A$2:$V$2329, 7,FALSE), "")</f>
        <v/>
      </c>
      <c r="L574" s="30" t="str">
        <f>IF($A574 ="", "", VLOOKUP($A574, 'Student reference sheet'!$A$2:$Z$2603,23,FALSE))</f>
        <v/>
      </c>
      <c r="M574" s="30" t="str">
        <f>IF($A574 ="", "", VLOOKUP($A574, 'Student reference sheet'!$A$2:$Z$2603,24,FALSE))</f>
        <v/>
      </c>
      <c r="N574" s="30" t="str">
        <f>IF($A574 ="", "", VLOOKUP($A574, 'Student reference sheet'!$A$2:$Z$2603,26,FALSE))</f>
        <v/>
      </c>
      <c r="O574" s="30" t="str">
        <f>IF($A574 ="", "", VLOOKUP($A574, 'Student reference sheet'!$A$2:$Z$2603,25,FALSE))</f>
        <v/>
      </c>
      <c r="P574" s="39" t="str">
        <f>IF($A574 = "", "", IF(OR(VLOOKUP($A574,'Student reference sheet'!$A$2:$V$2400,8,FALSE) = "R",  VLOOKUP($A574,'Student reference sheet'!$A$2:$V$2400,8,FALSE) = "L"), "X", ""))</f>
        <v/>
      </c>
      <c r="Q574" s="39" t="str">
        <f>IF($A574 ="", "", VLOOKUP($A574, 'Student reference sheet'!$A$2:$V$2603,22,FALSE))</f>
        <v/>
      </c>
      <c r="R574" s="39" t="str">
        <f>IF($A574 &lt;&gt; "",VLOOKUP($A574,'Student reference sheet'!$A$2:$V$2329, 5,FALSE), "")</f>
        <v/>
      </c>
      <c r="S574" s="39" t="str">
        <f>IF($A574 &lt;&gt; "",VLOOKUP($A574,'Student reference sheet'!$A$2:$V$2329, 6,FALSE), "")</f>
        <v/>
      </c>
      <c r="T574" s="30" t="str">
        <f>IF($A574 = "","",
IF(VLOOKUP($A574,'Student reference sheet'!$A$2:$V$2329, 10,FALSE) = "Y", "Hispanic",
IF(VLOOKUP($A574,'Student reference sheet'!$A$2:$V$2329,11,FALSE) &lt;&gt; "",
IF(VLOOKUP($A574,'Student reference sheet'!$A$2:$V$2329,11,FALSE) = "UNK", "Unknown", VLOOKUP(VALUE(VLOOKUP($A574,'Student reference sheet'!$A$2:$V$2329,11,FALSE)),'Ethnicity Reference'!$A$2:$B$22,2,FALSE)),
IF(VLOOKUP($A574,'Student reference sheet'!$A$2:$V$2329,9,FALSE) &lt;&gt; "", VLOOKUP(VALUE(VLOOKUP($A574,'Student reference sheet'!$A$2:$V$2329,9,FALSE)),'Ethnicity Reference'!$A$2:$B$22,2,FALSE),"Unknown"))))</f>
        <v/>
      </c>
      <c r="U574" s="35"/>
    </row>
    <row r="575" spans="1:21" ht="15.75">
      <c r="A575" s="47"/>
      <c r="B575" s="33"/>
      <c r="C575" s="39" t="str">
        <f>IF($A575 &lt;&gt; "",VLOOKUP($A575,'Student reference sheet'!$A$2:$V$2329, 3,FALSE), "")</f>
        <v/>
      </c>
      <c r="D575" s="39" t="str">
        <f>IF($A575 &lt;&gt; "",VLOOKUP($A575,'Student reference sheet'!$A$2:$V$2329, 2,FALSE), "")</f>
        <v/>
      </c>
      <c r="E575" s="35"/>
      <c r="F575" s="34"/>
      <c r="G575" s="40" t="str">
        <f t="shared" ca="1" si="27"/>
        <v/>
      </c>
      <c r="H575" s="40" t="str">
        <f t="shared" ca="1" si="28"/>
        <v/>
      </c>
      <c r="I575" s="36" t="str">
        <f>IF($A575 = "", "",
IF(COUNTIF(MINIMUM_DAY_DATES[], Attendance!J575) &gt; 0, VLOOKUP(Attendance!$G575,MINIMUM_DAY_PERIOD_SCHEDULE[], 2,TRUE),
IF(COUNTIF(RALLY_DATES[], Attendance!J575) &gt; 0, VLOOKUP(Attendance!$G575,RALLY_PERIOD_SCHEDULE[], 2,TRUE),
IF(WEEKDAY(Attendance!$J575) = 2,
       IF(COUNTIF(FINALS_WEEK_MONDAY_DATE[],Attendance!$J575) &gt; 0, VLOOKUP(Attendance!$G575,FINALS_WEEK_MONDAY_PERIOD_SCHEDULE[],2,TRUE),
       VLOOKUP(Attendance!$G575,REGULAR_WEEK_SCHEDULE[],6,TRUE)),
IF(WEEKDAY($J575) = 3,
       IF(COUNTIF(FINALS_WEEK_TUESDAY_DATE[],Attendance!$J575) &gt; 0, VLOOKUP(Attendance!$G575,FINALS_WEEK_TUESDAY_PERIOD_SCHEDULE[],2,TRUE),
       VLOOKUP(Attendance!$G575,REGULAR_WEEK_SCHEDULE[[Tuesday]:[Period]],5,TRUE)),
IF(WEEKDAY(Attendance!$J575) = 4,
        IF(COUNTIF(BLOCK_WEDNESDAY_DATES[],Attendance!$J575) &gt; 0, VLOOKUP(Attendance!$G575,BLOCK_WEDNESDAY_PERIOD_SCHEDULE[],2,TRUE),
        IF(COUNTIF(FINALS_WEEK_WEDNESDAY_DATE[],Attendance!$J575) &gt; 0, VLOOKUP(Attendance!$G575,FINALS_WEEK_WEDNESDAY_PERIOD_SCHEDULE[],2,TRUE),
       VLOOKUP(Attendance!$G575,REGULAR_WEEK_SCHEDULE[[Wednesday]:[Period]],4,TRUE))),
IF(WEEKDAY($J575) = 5,
       IF(COUNTIF(BLOCK_THURSDAY_DATES[],Attendance!$J575) &gt; 0, VLOOKUP(Attendance!$G575,BLOCK_THURSDAY_PERIOD_SCHEDULE[],2,TRUE),
       IF(COUNTIF(FINALS_WEEK_THURSDAY_DATE[],Attendance!$J575) &gt; 0, VLOOKUP(Attendance!$G575,FINALS_WEEK_THURSDAY_PERIOD_SCHEDULE[],2,TRUE),
       VLOOKUP(Attendance!$G575,REGULAR_WEEK_SCHEDULE[[Thursday]:[Period]],3,TRUE))),
IF(WEEKDAY(Attendance!$J575) = 6,
       IF(COUNTIF(FINALS_WEEK_FRIDAY_DATE[],Attendance!$J575) &gt; 0, VLOOKUP(Attendance!$G575,FINALS_WEEK_FRIDAY_PERIOD_SCHEDULE[],2,TRUE),
       VLOOKUP(Attendance!$G575,REGULAR_WEEK_SCHEDULE[[Friday]:[Period]],2,TRUE))))))))))</f>
        <v/>
      </c>
      <c r="J575" s="41" t="str">
        <f t="shared" ca="1" si="29"/>
        <v/>
      </c>
      <c r="K575" s="41" t="str">
        <f>IF($A575 &lt;&gt; "",VLOOKUP($A575,'Student reference sheet'!$A$2:$V$2329, 7,FALSE), "")</f>
        <v/>
      </c>
      <c r="L575" s="30" t="str">
        <f>IF($A575 ="", "", VLOOKUP($A575, 'Student reference sheet'!$A$2:$Z$2603,23,FALSE))</f>
        <v/>
      </c>
      <c r="M575" s="30" t="str">
        <f>IF($A575 ="", "", VLOOKUP($A575, 'Student reference sheet'!$A$2:$Z$2603,24,FALSE))</f>
        <v/>
      </c>
      <c r="N575" s="30" t="str">
        <f>IF($A575 ="", "", VLOOKUP($A575, 'Student reference sheet'!$A$2:$Z$2603,26,FALSE))</f>
        <v/>
      </c>
      <c r="O575" s="30" t="str">
        <f>IF($A575 ="", "", VLOOKUP($A575, 'Student reference sheet'!$A$2:$Z$2603,25,FALSE))</f>
        <v/>
      </c>
      <c r="P575" s="39" t="str">
        <f>IF($A575 = "", "", IF(OR(VLOOKUP($A575,'Student reference sheet'!$A$2:$V$2400,8,FALSE) = "R",  VLOOKUP($A575,'Student reference sheet'!$A$2:$V$2400,8,FALSE) = "L"), "X", ""))</f>
        <v/>
      </c>
      <c r="Q575" s="39" t="str">
        <f>IF($A575 ="", "", VLOOKUP($A575, 'Student reference sheet'!$A$2:$V$2603,22,FALSE))</f>
        <v/>
      </c>
      <c r="R575" s="39" t="str">
        <f>IF($A575 &lt;&gt; "",VLOOKUP($A575,'Student reference sheet'!$A$2:$V$2329, 5,FALSE), "")</f>
        <v/>
      </c>
      <c r="S575" s="39" t="str">
        <f>IF($A575 &lt;&gt; "",VLOOKUP($A575,'Student reference sheet'!$A$2:$V$2329, 6,FALSE), "")</f>
        <v/>
      </c>
      <c r="T575" s="30" t="str">
        <f>IF($A575 = "","",
IF(VLOOKUP($A575,'Student reference sheet'!$A$2:$V$2329, 10,FALSE) = "Y", "Hispanic",
IF(VLOOKUP($A575,'Student reference sheet'!$A$2:$V$2329,11,FALSE) &lt;&gt; "",
IF(VLOOKUP($A575,'Student reference sheet'!$A$2:$V$2329,11,FALSE) = "UNK", "Unknown", VLOOKUP(VALUE(VLOOKUP($A575,'Student reference sheet'!$A$2:$V$2329,11,FALSE)),'Ethnicity Reference'!$A$2:$B$22,2,FALSE)),
IF(VLOOKUP($A575,'Student reference sheet'!$A$2:$V$2329,9,FALSE) &lt;&gt; "", VLOOKUP(VALUE(VLOOKUP($A575,'Student reference sheet'!$A$2:$V$2329,9,FALSE)),'Ethnicity Reference'!$A$2:$B$22,2,FALSE),"Unknown"))))</f>
        <v/>
      </c>
      <c r="U575" s="35"/>
    </row>
    <row r="576" spans="1:21" ht="15.75">
      <c r="A576" s="47"/>
      <c r="B576" s="33"/>
      <c r="C576" s="39" t="str">
        <f>IF($A576 &lt;&gt; "",VLOOKUP($A576,'Student reference sheet'!$A$2:$V$2329, 3,FALSE), "")</f>
        <v/>
      </c>
      <c r="D576" s="39" t="str">
        <f>IF($A576 &lt;&gt; "",VLOOKUP($A576,'Student reference sheet'!$A$2:$V$2329, 2,FALSE), "")</f>
        <v/>
      </c>
      <c r="E576" s="35"/>
      <c r="F576" s="34"/>
      <c r="G576" s="40" t="str">
        <f t="shared" ca="1" si="27"/>
        <v/>
      </c>
      <c r="H576" s="40" t="str">
        <f t="shared" ca="1" si="28"/>
        <v/>
      </c>
      <c r="I576" s="36" t="str">
        <f>IF($A576 = "", "",
IF(COUNTIF(MINIMUM_DAY_DATES[], Attendance!J576) &gt; 0, VLOOKUP(Attendance!$G576,MINIMUM_DAY_PERIOD_SCHEDULE[], 2,TRUE),
IF(COUNTIF(RALLY_DATES[], Attendance!J576) &gt; 0, VLOOKUP(Attendance!$G576,RALLY_PERIOD_SCHEDULE[], 2,TRUE),
IF(WEEKDAY(Attendance!$J576) = 2,
       IF(COUNTIF(FINALS_WEEK_MONDAY_DATE[],Attendance!$J576) &gt; 0, VLOOKUP(Attendance!$G576,FINALS_WEEK_MONDAY_PERIOD_SCHEDULE[],2,TRUE),
       VLOOKUP(Attendance!$G576,REGULAR_WEEK_SCHEDULE[],6,TRUE)),
IF(WEEKDAY($J576) = 3,
       IF(COUNTIF(FINALS_WEEK_TUESDAY_DATE[],Attendance!$J576) &gt; 0, VLOOKUP(Attendance!$G576,FINALS_WEEK_TUESDAY_PERIOD_SCHEDULE[],2,TRUE),
       VLOOKUP(Attendance!$G576,REGULAR_WEEK_SCHEDULE[[Tuesday]:[Period]],5,TRUE)),
IF(WEEKDAY(Attendance!$J576) = 4,
        IF(COUNTIF(BLOCK_WEDNESDAY_DATES[],Attendance!$J576) &gt; 0, VLOOKUP(Attendance!$G576,BLOCK_WEDNESDAY_PERIOD_SCHEDULE[],2,TRUE),
        IF(COUNTIF(FINALS_WEEK_WEDNESDAY_DATE[],Attendance!$J576) &gt; 0, VLOOKUP(Attendance!$G576,FINALS_WEEK_WEDNESDAY_PERIOD_SCHEDULE[],2,TRUE),
       VLOOKUP(Attendance!$G576,REGULAR_WEEK_SCHEDULE[[Wednesday]:[Period]],4,TRUE))),
IF(WEEKDAY($J576) = 5,
       IF(COUNTIF(BLOCK_THURSDAY_DATES[],Attendance!$J576) &gt; 0, VLOOKUP(Attendance!$G576,BLOCK_THURSDAY_PERIOD_SCHEDULE[],2,TRUE),
       IF(COUNTIF(FINALS_WEEK_THURSDAY_DATE[],Attendance!$J576) &gt; 0, VLOOKUP(Attendance!$G576,FINALS_WEEK_THURSDAY_PERIOD_SCHEDULE[],2,TRUE),
       VLOOKUP(Attendance!$G576,REGULAR_WEEK_SCHEDULE[[Thursday]:[Period]],3,TRUE))),
IF(WEEKDAY(Attendance!$J576) = 6,
       IF(COUNTIF(FINALS_WEEK_FRIDAY_DATE[],Attendance!$J576) &gt; 0, VLOOKUP(Attendance!$G576,FINALS_WEEK_FRIDAY_PERIOD_SCHEDULE[],2,TRUE),
       VLOOKUP(Attendance!$G576,REGULAR_WEEK_SCHEDULE[[Friday]:[Period]],2,TRUE))))))))))</f>
        <v/>
      </c>
      <c r="J576" s="41" t="str">
        <f t="shared" ca="1" si="29"/>
        <v/>
      </c>
      <c r="K576" s="41" t="str">
        <f>IF($A576 &lt;&gt; "",VLOOKUP($A576,'Student reference sheet'!$A$2:$V$2329, 7,FALSE), "")</f>
        <v/>
      </c>
      <c r="L576" s="30" t="str">
        <f>IF($A576 ="", "", VLOOKUP($A576, 'Student reference sheet'!$A$2:$Z$2603,23,FALSE))</f>
        <v/>
      </c>
      <c r="M576" s="30" t="str">
        <f>IF($A576 ="", "", VLOOKUP($A576, 'Student reference sheet'!$A$2:$Z$2603,24,FALSE))</f>
        <v/>
      </c>
      <c r="N576" s="30" t="str">
        <f>IF($A576 ="", "", VLOOKUP($A576, 'Student reference sheet'!$A$2:$Z$2603,26,FALSE))</f>
        <v/>
      </c>
      <c r="O576" s="30" t="str">
        <f>IF($A576 ="", "", VLOOKUP($A576, 'Student reference sheet'!$A$2:$Z$2603,25,FALSE))</f>
        <v/>
      </c>
      <c r="P576" s="39" t="str">
        <f>IF($A576 = "", "", IF(OR(VLOOKUP($A576,'Student reference sheet'!$A$2:$V$2400,8,FALSE) = "R",  VLOOKUP($A576,'Student reference sheet'!$A$2:$V$2400,8,FALSE) = "L"), "X", ""))</f>
        <v/>
      </c>
      <c r="Q576" s="39" t="str">
        <f>IF($A576 ="", "", VLOOKUP($A576, 'Student reference sheet'!$A$2:$V$2603,22,FALSE))</f>
        <v/>
      </c>
      <c r="R576" s="39" t="str">
        <f>IF($A576 &lt;&gt; "",VLOOKUP($A576,'Student reference sheet'!$A$2:$V$2329, 5,FALSE), "")</f>
        <v/>
      </c>
      <c r="S576" s="39" t="str">
        <f>IF($A576 &lt;&gt; "",VLOOKUP($A576,'Student reference sheet'!$A$2:$V$2329, 6,FALSE), "")</f>
        <v/>
      </c>
      <c r="T576" s="30" t="str">
        <f>IF($A576 = "","",
IF(VLOOKUP($A576,'Student reference sheet'!$A$2:$V$2329, 10,FALSE) = "Y", "Hispanic",
IF(VLOOKUP($A576,'Student reference sheet'!$A$2:$V$2329,11,FALSE) &lt;&gt; "",
IF(VLOOKUP($A576,'Student reference sheet'!$A$2:$V$2329,11,FALSE) = "UNK", "Unknown", VLOOKUP(VALUE(VLOOKUP($A576,'Student reference sheet'!$A$2:$V$2329,11,FALSE)),'Ethnicity Reference'!$A$2:$B$22,2,FALSE)),
IF(VLOOKUP($A576,'Student reference sheet'!$A$2:$V$2329,9,FALSE) &lt;&gt; "", VLOOKUP(VALUE(VLOOKUP($A576,'Student reference sheet'!$A$2:$V$2329,9,FALSE)),'Ethnicity Reference'!$A$2:$B$22,2,FALSE),"Unknown"))))</f>
        <v/>
      </c>
      <c r="U576" s="35"/>
    </row>
    <row r="577" spans="1:21" ht="15.75">
      <c r="A577" s="47"/>
      <c r="B577" s="33"/>
      <c r="C577" s="39" t="str">
        <f>IF($A577 &lt;&gt; "",VLOOKUP($A577,'Student reference sheet'!$A$2:$V$2329, 3,FALSE), "")</f>
        <v/>
      </c>
      <c r="D577" s="39" t="str">
        <f>IF($A577 &lt;&gt; "",VLOOKUP($A577,'Student reference sheet'!$A$2:$V$2329, 2,FALSE), "")</f>
        <v/>
      </c>
      <c r="E577" s="35"/>
      <c r="F577" s="34"/>
      <c r="G577" s="40" t="str">
        <f t="shared" ca="1" si="27"/>
        <v/>
      </c>
      <c r="H577" s="40" t="str">
        <f t="shared" ca="1" si="28"/>
        <v/>
      </c>
      <c r="I577" s="36" t="str">
        <f>IF($A577 = "", "",
IF(COUNTIF(MINIMUM_DAY_DATES[], Attendance!J577) &gt; 0, VLOOKUP(Attendance!$G577,MINIMUM_DAY_PERIOD_SCHEDULE[], 2,TRUE),
IF(COUNTIF(RALLY_DATES[], Attendance!J577) &gt; 0, VLOOKUP(Attendance!$G577,RALLY_PERIOD_SCHEDULE[], 2,TRUE),
IF(WEEKDAY(Attendance!$J577) = 2,
       IF(COUNTIF(FINALS_WEEK_MONDAY_DATE[],Attendance!$J577) &gt; 0, VLOOKUP(Attendance!$G577,FINALS_WEEK_MONDAY_PERIOD_SCHEDULE[],2,TRUE),
       VLOOKUP(Attendance!$G577,REGULAR_WEEK_SCHEDULE[],6,TRUE)),
IF(WEEKDAY($J577) = 3,
       IF(COUNTIF(FINALS_WEEK_TUESDAY_DATE[],Attendance!$J577) &gt; 0, VLOOKUP(Attendance!$G577,FINALS_WEEK_TUESDAY_PERIOD_SCHEDULE[],2,TRUE),
       VLOOKUP(Attendance!$G577,REGULAR_WEEK_SCHEDULE[[Tuesday]:[Period]],5,TRUE)),
IF(WEEKDAY(Attendance!$J577) = 4,
        IF(COUNTIF(BLOCK_WEDNESDAY_DATES[],Attendance!$J577) &gt; 0, VLOOKUP(Attendance!$G577,BLOCK_WEDNESDAY_PERIOD_SCHEDULE[],2,TRUE),
        IF(COUNTIF(FINALS_WEEK_WEDNESDAY_DATE[],Attendance!$J577) &gt; 0, VLOOKUP(Attendance!$G577,FINALS_WEEK_WEDNESDAY_PERIOD_SCHEDULE[],2,TRUE),
       VLOOKUP(Attendance!$G577,REGULAR_WEEK_SCHEDULE[[Wednesday]:[Period]],4,TRUE))),
IF(WEEKDAY($J577) = 5,
       IF(COUNTIF(BLOCK_THURSDAY_DATES[],Attendance!$J577) &gt; 0, VLOOKUP(Attendance!$G577,BLOCK_THURSDAY_PERIOD_SCHEDULE[],2,TRUE),
       IF(COUNTIF(FINALS_WEEK_THURSDAY_DATE[],Attendance!$J577) &gt; 0, VLOOKUP(Attendance!$G577,FINALS_WEEK_THURSDAY_PERIOD_SCHEDULE[],2,TRUE),
       VLOOKUP(Attendance!$G577,REGULAR_WEEK_SCHEDULE[[Thursday]:[Period]],3,TRUE))),
IF(WEEKDAY(Attendance!$J577) = 6,
       IF(COUNTIF(FINALS_WEEK_FRIDAY_DATE[],Attendance!$J577) &gt; 0, VLOOKUP(Attendance!$G577,FINALS_WEEK_FRIDAY_PERIOD_SCHEDULE[],2,TRUE),
       VLOOKUP(Attendance!$G577,REGULAR_WEEK_SCHEDULE[[Friday]:[Period]],2,TRUE))))))))))</f>
        <v/>
      </c>
      <c r="J577" s="41" t="str">
        <f t="shared" ca="1" si="29"/>
        <v/>
      </c>
      <c r="K577" s="41" t="str">
        <f>IF($A577 &lt;&gt; "",VLOOKUP($A577,'Student reference sheet'!$A$2:$V$2329, 7,FALSE), "")</f>
        <v/>
      </c>
      <c r="L577" s="30" t="str">
        <f>IF($A577 ="", "", VLOOKUP($A577, 'Student reference sheet'!$A$2:$Z$2603,23,FALSE))</f>
        <v/>
      </c>
      <c r="M577" s="30" t="str">
        <f>IF($A577 ="", "", VLOOKUP($A577, 'Student reference sheet'!$A$2:$Z$2603,24,FALSE))</f>
        <v/>
      </c>
      <c r="N577" s="30" t="str">
        <f>IF($A577 ="", "", VLOOKUP($A577, 'Student reference sheet'!$A$2:$Z$2603,26,FALSE))</f>
        <v/>
      </c>
      <c r="O577" s="30" t="str">
        <f>IF($A577 ="", "", VLOOKUP($A577, 'Student reference sheet'!$A$2:$Z$2603,25,FALSE))</f>
        <v/>
      </c>
      <c r="P577" s="39" t="str">
        <f>IF($A577 = "", "", IF(OR(VLOOKUP($A577,'Student reference sheet'!$A$2:$V$2400,8,FALSE) = "R",  VLOOKUP($A577,'Student reference sheet'!$A$2:$V$2400,8,FALSE) = "L"), "X", ""))</f>
        <v/>
      </c>
      <c r="Q577" s="39" t="str">
        <f>IF($A577 ="", "", VLOOKUP($A577, 'Student reference sheet'!$A$2:$V$2603,22,FALSE))</f>
        <v/>
      </c>
      <c r="R577" s="39" t="str">
        <f>IF($A577 &lt;&gt; "",VLOOKUP($A577,'Student reference sheet'!$A$2:$V$2329, 5,FALSE), "")</f>
        <v/>
      </c>
      <c r="S577" s="39" t="str">
        <f>IF($A577 &lt;&gt; "",VLOOKUP($A577,'Student reference sheet'!$A$2:$V$2329, 6,FALSE), "")</f>
        <v/>
      </c>
      <c r="T577" s="30" t="str">
        <f>IF($A577 = "","",
IF(VLOOKUP($A577,'Student reference sheet'!$A$2:$V$2329, 10,FALSE) = "Y", "Hispanic",
IF(VLOOKUP($A577,'Student reference sheet'!$A$2:$V$2329,11,FALSE) &lt;&gt; "",
IF(VLOOKUP($A577,'Student reference sheet'!$A$2:$V$2329,11,FALSE) = "UNK", "Unknown", VLOOKUP(VALUE(VLOOKUP($A577,'Student reference sheet'!$A$2:$V$2329,11,FALSE)),'Ethnicity Reference'!$A$2:$B$22,2,FALSE)),
IF(VLOOKUP($A577,'Student reference sheet'!$A$2:$V$2329,9,FALSE) &lt;&gt; "", VLOOKUP(VALUE(VLOOKUP($A577,'Student reference sheet'!$A$2:$V$2329,9,FALSE)),'Ethnicity Reference'!$A$2:$B$22,2,FALSE),"Unknown"))))</f>
        <v/>
      </c>
      <c r="U577" s="35"/>
    </row>
    <row r="578" spans="1:21" ht="15.75">
      <c r="A578" s="47"/>
      <c r="B578" s="33"/>
      <c r="C578" s="39" t="str">
        <f>IF($A578 &lt;&gt; "",VLOOKUP($A578,'Student reference sheet'!$A$2:$V$2329, 3,FALSE), "")</f>
        <v/>
      </c>
      <c r="D578" s="39" t="str">
        <f>IF($A578 &lt;&gt; "",VLOOKUP($A578,'Student reference sheet'!$A$2:$V$2329, 2,FALSE), "")</f>
        <v/>
      </c>
      <c r="E578" s="35"/>
      <c r="F578" s="34"/>
      <c r="G578" s="40" t="str">
        <f t="shared" ca="1" si="27"/>
        <v/>
      </c>
      <c r="H578" s="40" t="str">
        <f t="shared" ca="1" si="28"/>
        <v/>
      </c>
      <c r="I578" s="36" t="str">
        <f>IF($A578 = "", "",
IF(COUNTIF(MINIMUM_DAY_DATES[], Attendance!J578) &gt; 0, VLOOKUP(Attendance!$G578,MINIMUM_DAY_PERIOD_SCHEDULE[], 2,TRUE),
IF(COUNTIF(RALLY_DATES[], Attendance!J578) &gt; 0, VLOOKUP(Attendance!$G578,RALLY_PERIOD_SCHEDULE[], 2,TRUE),
IF(WEEKDAY(Attendance!$J578) = 2,
       IF(COUNTIF(FINALS_WEEK_MONDAY_DATE[],Attendance!$J578) &gt; 0, VLOOKUP(Attendance!$G578,FINALS_WEEK_MONDAY_PERIOD_SCHEDULE[],2,TRUE),
       VLOOKUP(Attendance!$G578,REGULAR_WEEK_SCHEDULE[],6,TRUE)),
IF(WEEKDAY($J578) = 3,
       IF(COUNTIF(FINALS_WEEK_TUESDAY_DATE[],Attendance!$J578) &gt; 0, VLOOKUP(Attendance!$G578,FINALS_WEEK_TUESDAY_PERIOD_SCHEDULE[],2,TRUE),
       VLOOKUP(Attendance!$G578,REGULAR_WEEK_SCHEDULE[[Tuesday]:[Period]],5,TRUE)),
IF(WEEKDAY(Attendance!$J578) = 4,
        IF(COUNTIF(BLOCK_WEDNESDAY_DATES[],Attendance!$J578) &gt; 0, VLOOKUP(Attendance!$G578,BLOCK_WEDNESDAY_PERIOD_SCHEDULE[],2,TRUE),
        IF(COUNTIF(FINALS_WEEK_WEDNESDAY_DATE[],Attendance!$J578) &gt; 0, VLOOKUP(Attendance!$G578,FINALS_WEEK_WEDNESDAY_PERIOD_SCHEDULE[],2,TRUE),
       VLOOKUP(Attendance!$G578,REGULAR_WEEK_SCHEDULE[[Wednesday]:[Period]],4,TRUE))),
IF(WEEKDAY($J578) = 5,
       IF(COUNTIF(BLOCK_THURSDAY_DATES[],Attendance!$J578) &gt; 0, VLOOKUP(Attendance!$G578,BLOCK_THURSDAY_PERIOD_SCHEDULE[],2,TRUE),
       IF(COUNTIF(FINALS_WEEK_THURSDAY_DATE[],Attendance!$J578) &gt; 0, VLOOKUP(Attendance!$G578,FINALS_WEEK_THURSDAY_PERIOD_SCHEDULE[],2,TRUE),
       VLOOKUP(Attendance!$G578,REGULAR_WEEK_SCHEDULE[[Thursday]:[Period]],3,TRUE))),
IF(WEEKDAY(Attendance!$J578) = 6,
       IF(COUNTIF(FINALS_WEEK_FRIDAY_DATE[],Attendance!$J578) &gt; 0, VLOOKUP(Attendance!$G578,FINALS_WEEK_FRIDAY_PERIOD_SCHEDULE[],2,TRUE),
       VLOOKUP(Attendance!$G578,REGULAR_WEEK_SCHEDULE[[Friday]:[Period]],2,TRUE))))))))))</f>
        <v/>
      </c>
      <c r="J578" s="41" t="str">
        <f t="shared" ca="1" si="29"/>
        <v/>
      </c>
      <c r="K578" s="41" t="str">
        <f>IF($A578 &lt;&gt; "",VLOOKUP($A578,'Student reference sheet'!$A$2:$V$2329, 7,FALSE), "")</f>
        <v/>
      </c>
      <c r="L578" s="30" t="str">
        <f>IF($A578 ="", "", VLOOKUP($A578, 'Student reference sheet'!$A$2:$Z$2603,23,FALSE))</f>
        <v/>
      </c>
      <c r="M578" s="30" t="str">
        <f>IF($A578 ="", "", VLOOKUP($A578, 'Student reference sheet'!$A$2:$Z$2603,24,FALSE))</f>
        <v/>
      </c>
      <c r="N578" s="30" t="str">
        <f>IF($A578 ="", "", VLOOKUP($A578, 'Student reference sheet'!$A$2:$Z$2603,26,FALSE))</f>
        <v/>
      </c>
      <c r="O578" s="30" t="str">
        <f>IF($A578 ="", "", VLOOKUP($A578, 'Student reference sheet'!$A$2:$Z$2603,25,FALSE))</f>
        <v/>
      </c>
      <c r="P578" s="39" t="str">
        <f>IF($A578 = "", "", IF(OR(VLOOKUP($A578,'Student reference sheet'!$A$2:$V$2400,8,FALSE) = "R",  VLOOKUP($A578,'Student reference sheet'!$A$2:$V$2400,8,FALSE) = "L"), "X", ""))</f>
        <v/>
      </c>
      <c r="Q578" s="39" t="str">
        <f>IF($A578 ="", "", VLOOKUP($A578, 'Student reference sheet'!$A$2:$V$2603,22,FALSE))</f>
        <v/>
      </c>
      <c r="R578" s="39" t="str">
        <f>IF($A578 &lt;&gt; "",VLOOKUP($A578,'Student reference sheet'!$A$2:$V$2329, 5,FALSE), "")</f>
        <v/>
      </c>
      <c r="S578" s="39" t="str">
        <f>IF($A578 &lt;&gt; "",VLOOKUP($A578,'Student reference sheet'!$A$2:$V$2329, 6,FALSE), "")</f>
        <v/>
      </c>
      <c r="T578" s="30" t="str">
        <f>IF($A578 = "","",
IF(VLOOKUP($A578,'Student reference sheet'!$A$2:$V$2329, 10,FALSE) = "Y", "Hispanic",
IF(VLOOKUP($A578,'Student reference sheet'!$A$2:$V$2329,11,FALSE) &lt;&gt; "",
IF(VLOOKUP($A578,'Student reference sheet'!$A$2:$V$2329,11,FALSE) = "UNK", "Unknown", VLOOKUP(VALUE(VLOOKUP($A578,'Student reference sheet'!$A$2:$V$2329,11,FALSE)),'Ethnicity Reference'!$A$2:$B$22,2,FALSE)),
IF(VLOOKUP($A578,'Student reference sheet'!$A$2:$V$2329,9,FALSE) &lt;&gt; "", VLOOKUP(VALUE(VLOOKUP($A578,'Student reference sheet'!$A$2:$V$2329,9,FALSE)),'Ethnicity Reference'!$A$2:$B$22,2,FALSE),"Unknown"))))</f>
        <v/>
      </c>
      <c r="U578" s="35"/>
    </row>
    <row r="579" spans="1:21" ht="15.75">
      <c r="A579" s="47"/>
      <c r="B579" s="33"/>
      <c r="C579" s="39" t="str">
        <f>IF($A579 &lt;&gt; "",VLOOKUP($A579,'Student reference sheet'!$A$2:$V$2329, 3,FALSE), "")</f>
        <v/>
      </c>
      <c r="D579" s="39" t="str">
        <f>IF($A579 &lt;&gt; "",VLOOKUP($A579,'Student reference sheet'!$A$2:$V$2329, 2,FALSE), "")</f>
        <v/>
      </c>
      <c r="E579" s="35"/>
      <c r="F579" s="34"/>
      <c r="G579" s="40" t="str">
        <f t="shared" ca="1" si="27"/>
        <v/>
      </c>
      <c r="H579" s="40" t="str">
        <f t="shared" ca="1" si="28"/>
        <v/>
      </c>
      <c r="I579" s="36" t="str">
        <f>IF($A579 = "", "",
IF(COUNTIF(MINIMUM_DAY_DATES[], Attendance!J579) &gt; 0, VLOOKUP(Attendance!$G579,MINIMUM_DAY_PERIOD_SCHEDULE[], 2,TRUE),
IF(COUNTIF(RALLY_DATES[], Attendance!J579) &gt; 0, VLOOKUP(Attendance!$G579,RALLY_PERIOD_SCHEDULE[], 2,TRUE),
IF(WEEKDAY(Attendance!$J579) = 2,
       IF(COUNTIF(FINALS_WEEK_MONDAY_DATE[],Attendance!$J579) &gt; 0, VLOOKUP(Attendance!$G579,FINALS_WEEK_MONDAY_PERIOD_SCHEDULE[],2,TRUE),
       VLOOKUP(Attendance!$G579,REGULAR_WEEK_SCHEDULE[],6,TRUE)),
IF(WEEKDAY($J579) = 3,
       IF(COUNTIF(FINALS_WEEK_TUESDAY_DATE[],Attendance!$J579) &gt; 0, VLOOKUP(Attendance!$G579,FINALS_WEEK_TUESDAY_PERIOD_SCHEDULE[],2,TRUE),
       VLOOKUP(Attendance!$G579,REGULAR_WEEK_SCHEDULE[[Tuesday]:[Period]],5,TRUE)),
IF(WEEKDAY(Attendance!$J579) = 4,
        IF(COUNTIF(BLOCK_WEDNESDAY_DATES[],Attendance!$J579) &gt; 0, VLOOKUP(Attendance!$G579,BLOCK_WEDNESDAY_PERIOD_SCHEDULE[],2,TRUE),
        IF(COUNTIF(FINALS_WEEK_WEDNESDAY_DATE[],Attendance!$J579) &gt; 0, VLOOKUP(Attendance!$G579,FINALS_WEEK_WEDNESDAY_PERIOD_SCHEDULE[],2,TRUE),
       VLOOKUP(Attendance!$G579,REGULAR_WEEK_SCHEDULE[[Wednesday]:[Period]],4,TRUE))),
IF(WEEKDAY($J579) = 5,
       IF(COUNTIF(BLOCK_THURSDAY_DATES[],Attendance!$J579) &gt; 0, VLOOKUP(Attendance!$G579,BLOCK_THURSDAY_PERIOD_SCHEDULE[],2,TRUE),
       IF(COUNTIF(FINALS_WEEK_THURSDAY_DATE[],Attendance!$J579) &gt; 0, VLOOKUP(Attendance!$G579,FINALS_WEEK_THURSDAY_PERIOD_SCHEDULE[],2,TRUE),
       VLOOKUP(Attendance!$G579,REGULAR_WEEK_SCHEDULE[[Thursday]:[Period]],3,TRUE))),
IF(WEEKDAY(Attendance!$J579) = 6,
       IF(COUNTIF(FINALS_WEEK_FRIDAY_DATE[],Attendance!$J579) &gt; 0, VLOOKUP(Attendance!$G579,FINALS_WEEK_FRIDAY_PERIOD_SCHEDULE[],2,TRUE),
       VLOOKUP(Attendance!$G579,REGULAR_WEEK_SCHEDULE[[Friday]:[Period]],2,TRUE))))))))))</f>
        <v/>
      </c>
      <c r="J579" s="41" t="str">
        <f t="shared" ca="1" si="29"/>
        <v/>
      </c>
      <c r="K579" s="41" t="str">
        <f>IF($A579 &lt;&gt; "",VLOOKUP($A579,'Student reference sheet'!$A$2:$V$2329, 7,FALSE), "")</f>
        <v/>
      </c>
      <c r="L579" s="30" t="str">
        <f>IF($A579 ="", "", VLOOKUP($A579, 'Student reference sheet'!$A$2:$Z$2603,23,FALSE))</f>
        <v/>
      </c>
      <c r="M579" s="30" t="str">
        <f>IF($A579 ="", "", VLOOKUP($A579, 'Student reference sheet'!$A$2:$Z$2603,24,FALSE))</f>
        <v/>
      </c>
      <c r="N579" s="30" t="str">
        <f>IF($A579 ="", "", VLOOKUP($A579, 'Student reference sheet'!$A$2:$Z$2603,26,FALSE))</f>
        <v/>
      </c>
      <c r="O579" s="30" t="str">
        <f>IF($A579 ="", "", VLOOKUP($A579, 'Student reference sheet'!$A$2:$Z$2603,25,FALSE))</f>
        <v/>
      </c>
      <c r="P579" s="39" t="str">
        <f>IF($A579 = "", "", IF(OR(VLOOKUP($A579,'Student reference sheet'!$A$2:$V$2400,8,FALSE) = "R",  VLOOKUP($A579,'Student reference sheet'!$A$2:$V$2400,8,FALSE) = "L"), "X", ""))</f>
        <v/>
      </c>
      <c r="Q579" s="39" t="str">
        <f>IF($A579 ="", "", VLOOKUP($A579, 'Student reference sheet'!$A$2:$V$2603,22,FALSE))</f>
        <v/>
      </c>
      <c r="R579" s="39" t="str">
        <f>IF($A579 &lt;&gt; "",VLOOKUP($A579,'Student reference sheet'!$A$2:$V$2329, 5,FALSE), "")</f>
        <v/>
      </c>
      <c r="S579" s="39" t="str">
        <f>IF($A579 &lt;&gt; "",VLOOKUP($A579,'Student reference sheet'!$A$2:$V$2329, 6,FALSE), "")</f>
        <v/>
      </c>
      <c r="T579" s="30" t="str">
        <f>IF($A579 = "","",
IF(VLOOKUP($A579,'Student reference sheet'!$A$2:$V$2329, 10,FALSE) = "Y", "Hispanic",
IF(VLOOKUP($A579,'Student reference sheet'!$A$2:$V$2329,11,FALSE) &lt;&gt; "",
IF(VLOOKUP($A579,'Student reference sheet'!$A$2:$V$2329,11,FALSE) = "UNK", "Unknown", VLOOKUP(VALUE(VLOOKUP($A579,'Student reference sheet'!$A$2:$V$2329,11,FALSE)),'Ethnicity Reference'!$A$2:$B$22,2,FALSE)),
IF(VLOOKUP($A579,'Student reference sheet'!$A$2:$V$2329,9,FALSE) &lt;&gt; "", VLOOKUP(VALUE(VLOOKUP($A579,'Student reference sheet'!$A$2:$V$2329,9,FALSE)),'Ethnicity Reference'!$A$2:$B$22,2,FALSE),"Unknown"))))</f>
        <v/>
      </c>
      <c r="U579" s="35"/>
    </row>
    <row r="580" spans="1:21" ht="15.75">
      <c r="A580" s="47"/>
      <c r="B580" s="33"/>
      <c r="C580" s="39" t="str">
        <f>IF($A580 &lt;&gt; "",VLOOKUP($A580,'Student reference sheet'!$A$2:$V$2329, 3,FALSE), "")</f>
        <v/>
      </c>
      <c r="D580" s="39" t="str">
        <f>IF($A580 &lt;&gt; "",VLOOKUP($A580,'Student reference sheet'!$A$2:$V$2329, 2,FALSE), "")</f>
        <v/>
      </c>
      <c r="E580" s="35"/>
      <c r="F580" s="34"/>
      <c r="G580" s="40" t="str">
        <f t="shared" ca="1" si="27"/>
        <v/>
      </c>
      <c r="H580" s="40" t="str">
        <f t="shared" ca="1" si="28"/>
        <v/>
      </c>
      <c r="I580" s="36" t="str">
        <f>IF($A580 = "", "",
IF(COUNTIF(MINIMUM_DAY_DATES[], Attendance!J580) &gt; 0, VLOOKUP(Attendance!$G580,MINIMUM_DAY_PERIOD_SCHEDULE[], 2,TRUE),
IF(COUNTIF(RALLY_DATES[], Attendance!J580) &gt; 0, VLOOKUP(Attendance!$G580,RALLY_PERIOD_SCHEDULE[], 2,TRUE),
IF(WEEKDAY(Attendance!$J580) = 2,
       IF(COUNTIF(FINALS_WEEK_MONDAY_DATE[],Attendance!$J580) &gt; 0, VLOOKUP(Attendance!$G580,FINALS_WEEK_MONDAY_PERIOD_SCHEDULE[],2,TRUE),
       VLOOKUP(Attendance!$G580,REGULAR_WEEK_SCHEDULE[],6,TRUE)),
IF(WEEKDAY($J580) = 3,
       IF(COUNTIF(FINALS_WEEK_TUESDAY_DATE[],Attendance!$J580) &gt; 0, VLOOKUP(Attendance!$G580,FINALS_WEEK_TUESDAY_PERIOD_SCHEDULE[],2,TRUE),
       VLOOKUP(Attendance!$G580,REGULAR_WEEK_SCHEDULE[[Tuesday]:[Period]],5,TRUE)),
IF(WEEKDAY(Attendance!$J580) = 4,
        IF(COUNTIF(BLOCK_WEDNESDAY_DATES[],Attendance!$J580) &gt; 0, VLOOKUP(Attendance!$G580,BLOCK_WEDNESDAY_PERIOD_SCHEDULE[],2,TRUE),
        IF(COUNTIF(FINALS_WEEK_WEDNESDAY_DATE[],Attendance!$J580) &gt; 0, VLOOKUP(Attendance!$G580,FINALS_WEEK_WEDNESDAY_PERIOD_SCHEDULE[],2,TRUE),
       VLOOKUP(Attendance!$G580,REGULAR_WEEK_SCHEDULE[[Wednesday]:[Period]],4,TRUE))),
IF(WEEKDAY($J580) = 5,
       IF(COUNTIF(BLOCK_THURSDAY_DATES[],Attendance!$J580) &gt; 0, VLOOKUP(Attendance!$G580,BLOCK_THURSDAY_PERIOD_SCHEDULE[],2,TRUE),
       IF(COUNTIF(FINALS_WEEK_THURSDAY_DATE[],Attendance!$J580) &gt; 0, VLOOKUP(Attendance!$G580,FINALS_WEEK_THURSDAY_PERIOD_SCHEDULE[],2,TRUE),
       VLOOKUP(Attendance!$G580,REGULAR_WEEK_SCHEDULE[[Thursday]:[Period]],3,TRUE))),
IF(WEEKDAY(Attendance!$J580) = 6,
       IF(COUNTIF(FINALS_WEEK_FRIDAY_DATE[],Attendance!$J580) &gt; 0, VLOOKUP(Attendance!$G580,FINALS_WEEK_FRIDAY_PERIOD_SCHEDULE[],2,TRUE),
       VLOOKUP(Attendance!$G580,REGULAR_WEEK_SCHEDULE[[Friday]:[Period]],2,TRUE))))))))))</f>
        <v/>
      </c>
      <c r="J580" s="41" t="str">
        <f t="shared" ca="1" si="29"/>
        <v/>
      </c>
      <c r="K580" s="41" t="str">
        <f>IF($A580 &lt;&gt; "",VLOOKUP($A580,'Student reference sheet'!$A$2:$V$2329, 7,FALSE), "")</f>
        <v/>
      </c>
      <c r="L580" s="30" t="str">
        <f>IF($A580 ="", "", VLOOKUP($A580, 'Student reference sheet'!$A$2:$Z$2603,23,FALSE))</f>
        <v/>
      </c>
      <c r="M580" s="30" t="str">
        <f>IF($A580 ="", "", VLOOKUP($A580, 'Student reference sheet'!$A$2:$Z$2603,24,FALSE))</f>
        <v/>
      </c>
      <c r="N580" s="30" t="str">
        <f>IF($A580 ="", "", VLOOKUP($A580, 'Student reference sheet'!$A$2:$Z$2603,26,FALSE))</f>
        <v/>
      </c>
      <c r="O580" s="30" t="str">
        <f>IF($A580 ="", "", VLOOKUP($A580, 'Student reference sheet'!$A$2:$Z$2603,25,FALSE))</f>
        <v/>
      </c>
      <c r="P580" s="39" t="str">
        <f>IF($A580 = "", "", IF(OR(VLOOKUP($A580,'Student reference sheet'!$A$2:$V$2400,8,FALSE) = "R",  VLOOKUP($A580,'Student reference sheet'!$A$2:$V$2400,8,FALSE) = "L"), "X", ""))</f>
        <v/>
      </c>
      <c r="Q580" s="39" t="str">
        <f>IF($A580 ="", "", VLOOKUP($A580, 'Student reference sheet'!$A$2:$V$2603,22,FALSE))</f>
        <v/>
      </c>
      <c r="R580" s="39" t="str">
        <f>IF($A580 &lt;&gt; "",VLOOKUP($A580,'Student reference sheet'!$A$2:$V$2329, 5,FALSE), "")</f>
        <v/>
      </c>
      <c r="S580" s="39" t="str">
        <f>IF($A580 &lt;&gt; "",VLOOKUP($A580,'Student reference sheet'!$A$2:$V$2329, 6,FALSE), "")</f>
        <v/>
      </c>
      <c r="T580" s="30" t="str">
        <f>IF($A580 = "","",
IF(VLOOKUP($A580,'Student reference sheet'!$A$2:$V$2329, 10,FALSE) = "Y", "Hispanic",
IF(VLOOKUP($A580,'Student reference sheet'!$A$2:$V$2329,11,FALSE) &lt;&gt; "",
IF(VLOOKUP($A580,'Student reference sheet'!$A$2:$V$2329,11,FALSE) = "UNK", "Unknown", VLOOKUP(VALUE(VLOOKUP($A580,'Student reference sheet'!$A$2:$V$2329,11,FALSE)),'Ethnicity Reference'!$A$2:$B$22,2,FALSE)),
IF(VLOOKUP($A580,'Student reference sheet'!$A$2:$V$2329,9,FALSE) &lt;&gt; "", VLOOKUP(VALUE(VLOOKUP($A580,'Student reference sheet'!$A$2:$V$2329,9,FALSE)),'Ethnicity Reference'!$A$2:$B$22,2,FALSE),"Unknown"))))</f>
        <v/>
      </c>
      <c r="U580" s="35"/>
    </row>
    <row r="581" spans="1:21" ht="15.75">
      <c r="A581" s="47"/>
      <c r="B581" s="33"/>
      <c r="C581" s="39" t="str">
        <f>IF($A581 &lt;&gt; "",VLOOKUP($A581,'Student reference sheet'!$A$2:$V$2329, 3,FALSE), "")</f>
        <v/>
      </c>
      <c r="D581" s="39" t="str">
        <f>IF($A581 &lt;&gt; "",VLOOKUP($A581,'Student reference sheet'!$A$2:$V$2329, 2,FALSE), "")</f>
        <v/>
      </c>
      <c r="E581" s="35"/>
      <c r="F581" s="34"/>
      <c r="G581" s="40" t="str">
        <f t="shared" ca="1" si="27"/>
        <v/>
      </c>
      <c r="H581" s="40" t="str">
        <f t="shared" ca="1" si="28"/>
        <v/>
      </c>
      <c r="I581" s="36" t="str">
        <f>IF($A581 = "", "",
IF(COUNTIF(MINIMUM_DAY_DATES[], Attendance!J581) &gt; 0, VLOOKUP(Attendance!$G581,MINIMUM_DAY_PERIOD_SCHEDULE[], 2,TRUE),
IF(COUNTIF(RALLY_DATES[], Attendance!J581) &gt; 0, VLOOKUP(Attendance!$G581,RALLY_PERIOD_SCHEDULE[], 2,TRUE),
IF(WEEKDAY(Attendance!$J581) = 2,
       IF(COUNTIF(FINALS_WEEK_MONDAY_DATE[],Attendance!$J581) &gt; 0, VLOOKUP(Attendance!$G581,FINALS_WEEK_MONDAY_PERIOD_SCHEDULE[],2,TRUE),
       VLOOKUP(Attendance!$G581,REGULAR_WEEK_SCHEDULE[],6,TRUE)),
IF(WEEKDAY($J581) = 3,
       IF(COUNTIF(FINALS_WEEK_TUESDAY_DATE[],Attendance!$J581) &gt; 0, VLOOKUP(Attendance!$G581,FINALS_WEEK_TUESDAY_PERIOD_SCHEDULE[],2,TRUE),
       VLOOKUP(Attendance!$G581,REGULAR_WEEK_SCHEDULE[[Tuesday]:[Period]],5,TRUE)),
IF(WEEKDAY(Attendance!$J581) = 4,
        IF(COUNTIF(BLOCK_WEDNESDAY_DATES[],Attendance!$J581) &gt; 0, VLOOKUP(Attendance!$G581,BLOCK_WEDNESDAY_PERIOD_SCHEDULE[],2,TRUE),
        IF(COUNTIF(FINALS_WEEK_WEDNESDAY_DATE[],Attendance!$J581) &gt; 0, VLOOKUP(Attendance!$G581,FINALS_WEEK_WEDNESDAY_PERIOD_SCHEDULE[],2,TRUE),
       VLOOKUP(Attendance!$G581,REGULAR_WEEK_SCHEDULE[[Wednesday]:[Period]],4,TRUE))),
IF(WEEKDAY($J581) = 5,
       IF(COUNTIF(BLOCK_THURSDAY_DATES[],Attendance!$J581) &gt; 0, VLOOKUP(Attendance!$G581,BLOCK_THURSDAY_PERIOD_SCHEDULE[],2,TRUE),
       IF(COUNTIF(FINALS_WEEK_THURSDAY_DATE[],Attendance!$J581) &gt; 0, VLOOKUP(Attendance!$G581,FINALS_WEEK_THURSDAY_PERIOD_SCHEDULE[],2,TRUE),
       VLOOKUP(Attendance!$G581,REGULAR_WEEK_SCHEDULE[[Thursday]:[Period]],3,TRUE))),
IF(WEEKDAY(Attendance!$J581) = 6,
       IF(COUNTIF(FINALS_WEEK_FRIDAY_DATE[],Attendance!$J581) &gt; 0, VLOOKUP(Attendance!$G581,FINALS_WEEK_FRIDAY_PERIOD_SCHEDULE[],2,TRUE),
       VLOOKUP(Attendance!$G581,REGULAR_WEEK_SCHEDULE[[Friday]:[Period]],2,TRUE))))))))))</f>
        <v/>
      </c>
      <c r="J581" s="41" t="str">
        <f t="shared" ca="1" si="29"/>
        <v/>
      </c>
      <c r="K581" s="41" t="str">
        <f>IF($A581 &lt;&gt; "",VLOOKUP($A581,'Student reference sheet'!$A$2:$V$2329, 7,FALSE), "")</f>
        <v/>
      </c>
      <c r="L581" s="30" t="str">
        <f>IF($A581 ="", "", VLOOKUP($A581, 'Student reference sheet'!$A$2:$Z$2603,23,FALSE))</f>
        <v/>
      </c>
      <c r="M581" s="30" t="str">
        <f>IF($A581 ="", "", VLOOKUP($A581, 'Student reference sheet'!$A$2:$Z$2603,24,FALSE))</f>
        <v/>
      </c>
      <c r="N581" s="30" t="str">
        <f>IF($A581 ="", "", VLOOKUP($A581, 'Student reference sheet'!$A$2:$Z$2603,26,FALSE))</f>
        <v/>
      </c>
      <c r="O581" s="30" t="str">
        <f>IF($A581 ="", "", VLOOKUP($A581, 'Student reference sheet'!$A$2:$Z$2603,25,FALSE))</f>
        <v/>
      </c>
      <c r="P581" s="39" t="str">
        <f>IF($A581 = "", "", IF(OR(VLOOKUP($A581,'Student reference sheet'!$A$2:$V$2400,8,FALSE) = "R",  VLOOKUP($A581,'Student reference sheet'!$A$2:$V$2400,8,FALSE) = "L"), "X", ""))</f>
        <v/>
      </c>
      <c r="Q581" s="39" t="str">
        <f>IF($A581 ="", "", VLOOKUP($A581, 'Student reference sheet'!$A$2:$V$2603,22,FALSE))</f>
        <v/>
      </c>
      <c r="R581" s="39" t="str">
        <f>IF($A581 &lt;&gt; "",VLOOKUP($A581,'Student reference sheet'!$A$2:$V$2329, 5,FALSE), "")</f>
        <v/>
      </c>
      <c r="S581" s="39" t="str">
        <f>IF($A581 &lt;&gt; "",VLOOKUP($A581,'Student reference sheet'!$A$2:$V$2329, 6,FALSE), "")</f>
        <v/>
      </c>
      <c r="T581" s="30" t="str">
        <f>IF($A581 = "","",
IF(VLOOKUP($A581,'Student reference sheet'!$A$2:$V$2329, 10,FALSE) = "Y", "Hispanic",
IF(VLOOKUP($A581,'Student reference sheet'!$A$2:$V$2329,11,FALSE) &lt;&gt; "",
IF(VLOOKUP($A581,'Student reference sheet'!$A$2:$V$2329,11,FALSE) = "UNK", "Unknown", VLOOKUP(VALUE(VLOOKUP($A581,'Student reference sheet'!$A$2:$V$2329,11,FALSE)),'Ethnicity Reference'!$A$2:$B$22,2,FALSE)),
IF(VLOOKUP($A581,'Student reference sheet'!$A$2:$V$2329,9,FALSE) &lt;&gt; "", VLOOKUP(VALUE(VLOOKUP($A581,'Student reference sheet'!$A$2:$V$2329,9,FALSE)),'Ethnicity Reference'!$A$2:$B$22,2,FALSE),"Unknown"))))</f>
        <v/>
      </c>
      <c r="U581" s="35"/>
    </row>
    <row r="582" spans="1:21" ht="15.75">
      <c r="A582" s="47"/>
      <c r="B582" s="33"/>
      <c r="C582" s="39" t="str">
        <f>IF($A582 &lt;&gt; "",VLOOKUP($A582,'Student reference sheet'!$A$2:$V$2329, 3,FALSE), "")</f>
        <v/>
      </c>
      <c r="D582" s="39" t="str">
        <f>IF($A582 &lt;&gt; "",VLOOKUP($A582,'Student reference sheet'!$A$2:$V$2329, 2,FALSE), "")</f>
        <v/>
      </c>
      <c r="E582" s="35"/>
      <c r="F582" s="34"/>
      <c r="G582" s="40" t="str">
        <f t="shared" ca="1" si="27"/>
        <v/>
      </c>
      <c r="H582" s="40" t="str">
        <f t="shared" ca="1" si="28"/>
        <v/>
      </c>
      <c r="I582" s="36" t="str">
        <f>IF($A582 = "", "",
IF(COUNTIF(MINIMUM_DAY_DATES[], Attendance!J582) &gt; 0, VLOOKUP(Attendance!$G582,MINIMUM_DAY_PERIOD_SCHEDULE[], 2,TRUE),
IF(COUNTIF(RALLY_DATES[], Attendance!J582) &gt; 0, VLOOKUP(Attendance!$G582,RALLY_PERIOD_SCHEDULE[], 2,TRUE),
IF(WEEKDAY(Attendance!$J582) = 2,
       IF(COUNTIF(FINALS_WEEK_MONDAY_DATE[],Attendance!$J582) &gt; 0, VLOOKUP(Attendance!$G582,FINALS_WEEK_MONDAY_PERIOD_SCHEDULE[],2,TRUE),
       VLOOKUP(Attendance!$G582,REGULAR_WEEK_SCHEDULE[],6,TRUE)),
IF(WEEKDAY($J582) = 3,
       IF(COUNTIF(FINALS_WEEK_TUESDAY_DATE[],Attendance!$J582) &gt; 0, VLOOKUP(Attendance!$G582,FINALS_WEEK_TUESDAY_PERIOD_SCHEDULE[],2,TRUE),
       VLOOKUP(Attendance!$G582,REGULAR_WEEK_SCHEDULE[[Tuesday]:[Period]],5,TRUE)),
IF(WEEKDAY(Attendance!$J582) = 4,
        IF(COUNTIF(BLOCK_WEDNESDAY_DATES[],Attendance!$J582) &gt; 0, VLOOKUP(Attendance!$G582,BLOCK_WEDNESDAY_PERIOD_SCHEDULE[],2,TRUE),
        IF(COUNTIF(FINALS_WEEK_WEDNESDAY_DATE[],Attendance!$J582) &gt; 0, VLOOKUP(Attendance!$G582,FINALS_WEEK_WEDNESDAY_PERIOD_SCHEDULE[],2,TRUE),
       VLOOKUP(Attendance!$G582,REGULAR_WEEK_SCHEDULE[[Wednesday]:[Period]],4,TRUE))),
IF(WEEKDAY($J582) = 5,
       IF(COUNTIF(BLOCK_THURSDAY_DATES[],Attendance!$J582) &gt; 0, VLOOKUP(Attendance!$G582,BLOCK_THURSDAY_PERIOD_SCHEDULE[],2,TRUE),
       IF(COUNTIF(FINALS_WEEK_THURSDAY_DATE[],Attendance!$J582) &gt; 0, VLOOKUP(Attendance!$G582,FINALS_WEEK_THURSDAY_PERIOD_SCHEDULE[],2,TRUE),
       VLOOKUP(Attendance!$G582,REGULAR_WEEK_SCHEDULE[[Thursday]:[Period]],3,TRUE))),
IF(WEEKDAY(Attendance!$J582) = 6,
       IF(COUNTIF(FINALS_WEEK_FRIDAY_DATE[],Attendance!$J582) &gt; 0, VLOOKUP(Attendance!$G582,FINALS_WEEK_FRIDAY_PERIOD_SCHEDULE[],2,TRUE),
       VLOOKUP(Attendance!$G582,REGULAR_WEEK_SCHEDULE[[Friday]:[Period]],2,TRUE))))))))))</f>
        <v/>
      </c>
      <c r="J582" s="41" t="str">
        <f t="shared" ca="1" si="29"/>
        <v/>
      </c>
      <c r="K582" s="41" t="str">
        <f>IF($A582 &lt;&gt; "",VLOOKUP($A582,'Student reference sheet'!$A$2:$V$2329, 7,FALSE), "")</f>
        <v/>
      </c>
      <c r="L582" s="30" t="str">
        <f>IF($A582 ="", "", VLOOKUP($A582, 'Student reference sheet'!$A$2:$Z$2603,23,FALSE))</f>
        <v/>
      </c>
      <c r="M582" s="30" t="str">
        <f>IF($A582 ="", "", VLOOKUP($A582, 'Student reference sheet'!$A$2:$Z$2603,24,FALSE))</f>
        <v/>
      </c>
      <c r="N582" s="30" t="str">
        <f>IF($A582 ="", "", VLOOKUP($A582, 'Student reference sheet'!$A$2:$Z$2603,26,FALSE))</f>
        <v/>
      </c>
      <c r="O582" s="30" t="str">
        <f>IF($A582 ="", "", VLOOKUP($A582, 'Student reference sheet'!$A$2:$Z$2603,25,FALSE))</f>
        <v/>
      </c>
      <c r="P582" s="39" t="str">
        <f>IF($A582 = "", "", IF(OR(VLOOKUP($A582,'Student reference sheet'!$A$2:$V$2400,8,FALSE) = "R",  VLOOKUP($A582,'Student reference sheet'!$A$2:$V$2400,8,FALSE) = "L"), "X", ""))</f>
        <v/>
      </c>
      <c r="Q582" s="39" t="str">
        <f>IF($A582 ="", "", VLOOKUP($A582, 'Student reference sheet'!$A$2:$V$2603,22,FALSE))</f>
        <v/>
      </c>
      <c r="R582" s="39" t="str">
        <f>IF($A582 &lt;&gt; "",VLOOKUP($A582,'Student reference sheet'!$A$2:$V$2329, 5,FALSE), "")</f>
        <v/>
      </c>
      <c r="S582" s="39" t="str">
        <f>IF($A582 &lt;&gt; "",VLOOKUP($A582,'Student reference sheet'!$A$2:$V$2329, 6,FALSE), "")</f>
        <v/>
      </c>
      <c r="T582" s="30" t="str">
        <f>IF($A582 = "","",
IF(VLOOKUP($A582,'Student reference sheet'!$A$2:$V$2329, 10,FALSE) = "Y", "Hispanic",
IF(VLOOKUP($A582,'Student reference sheet'!$A$2:$V$2329,11,FALSE) &lt;&gt; "",
IF(VLOOKUP($A582,'Student reference sheet'!$A$2:$V$2329,11,FALSE) = "UNK", "Unknown", VLOOKUP(VALUE(VLOOKUP($A582,'Student reference sheet'!$A$2:$V$2329,11,FALSE)),'Ethnicity Reference'!$A$2:$B$22,2,FALSE)),
IF(VLOOKUP($A582,'Student reference sheet'!$A$2:$V$2329,9,FALSE) &lt;&gt; "", VLOOKUP(VALUE(VLOOKUP($A582,'Student reference sheet'!$A$2:$V$2329,9,FALSE)),'Ethnicity Reference'!$A$2:$B$22,2,FALSE),"Unknown"))))</f>
        <v/>
      </c>
      <c r="U582" s="35"/>
    </row>
    <row r="583" spans="1:21" ht="15.75">
      <c r="A583" s="47"/>
      <c r="B583" s="33"/>
      <c r="C583" s="39" t="str">
        <f>IF($A583 &lt;&gt; "",VLOOKUP($A583,'Student reference sheet'!$A$2:$V$2329, 3,FALSE), "")</f>
        <v/>
      </c>
      <c r="D583" s="39" t="str">
        <f>IF($A583 &lt;&gt; "",VLOOKUP($A583,'Student reference sheet'!$A$2:$V$2329, 2,FALSE), "")</f>
        <v/>
      </c>
      <c r="E583" s="35"/>
      <c r="F583" s="34"/>
      <c r="G583" s="40" t="str">
        <f t="shared" ca="1" si="27"/>
        <v/>
      </c>
      <c r="H583" s="40" t="str">
        <f t="shared" ca="1" si="28"/>
        <v/>
      </c>
      <c r="I583" s="36" t="str">
        <f>IF($A583 = "", "",
IF(COUNTIF(MINIMUM_DAY_DATES[], Attendance!J583) &gt; 0, VLOOKUP(Attendance!$G583,MINIMUM_DAY_PERIOD_SCHEDULE[], 2,TRUE),
IF(COUNTIF(RALLY_DATES[], Attendance!J583) &gt; 0, VLOOKUP(Attendance!$G583,RALLY_PERIOD_SCHEDULE[], 2,TRUE),
IF(WEEKDAY(Attendance!$J583) = 2,
       IF(COUNTIF(FINALS_WEEK_MONDAY_DATE[],Attendance!$J583) &gt; 0, VLOOKUP(Attendance!$G583,FINALS_WEEK_MONDAY_PERIOD_SCHEDULE[],2,TRUE),
       VLOOKUP(Attendance!$G583,REGULAR_WEEK_SCHEDULE[],6,TRUE)),
IF(WEEKDAY($J583) = 3,
       IF(COUNTIF(FINALS_WEEK_TUESDAY_DATE[],Attendance!$J583) &gt; 0, VLOOKUP(Attendance!$G583,FINALS_WEEK_TUESDAY_PERIOD_SCHEDULE[],2,TRUE),
       VLOOKUP(Attendance!$G583,REGULAR_WEEK_SCHEDULE[[Tuesday]:[Period]],5,TRUE)),
IF(WEEKDAY(Attendance!$J583) = 4,
        IF(COUNTIF(BLOCK_WEDNESDAY_DATES[],Attendance!$J583) &gt; 0, VLOOKUP(Attendance!$G583,BLOCK_WEDNESDAY_PERIOD_SCHEDULE[],2,TRUE),
        IF(COUNTIF(FINALS_WEEK_WEDNESDAY_DATE[],Attendance!$J583) &gt; 0, VLOOKUP(Attendance!$G583,FINALS_WEEK_WEDNESDAY_PERIOD_SCHEDULE[],2,TRUE),
       VLOOKUP(Attendance!$G583,REGULAR_WEEK_SCHEDULE[[Wednesday]:[Period]],4,TRUE))),
IF(WEEKDAY($J583) = 5,
       IF(COUNTIF(BLOCK_THURSDAY_DATES[],Attendance!$J583) &gt; 0, VLOOKUP(Attendance!$G583,BLOCK_THURSDAY_PERIOD_SCHEDULE[],2,TRUE),
       IF(COUNTIF(FINALS_WEEK_THURSDAY_DATE[],Attendance!$J583) &gt; 0, VLOOKUP(Attendance!$G583,FINALS_WEEK_THURSDAY_PERIOD_SCHEDULE[],2,TRUE),
       VLOOKUP(Attendance!$G583,REGULAR_WEEK_SCHEDULE[[Thursday]:[Period]],3,TRUE))),
IF(WEEKDAY(Attendance!$J583) = 6,
       IF(COUNTIF(FINALS_WEEK_FRIDAY_DATE[],Attendance!$J583) &gt; 0, VLOOKUP(Attendance!$G583,FINALS_WEEK_FRIDAY_PERIOD_SCHEDULE[],2,TRUE),
       VLOOKUP(Attendance!$G583,REGULAR_WEEK_SCHEDULE[[Friday]:[Period]],2,TRUE))))))))))</f>
        <v/>
      </c>
      <c r="J583" s="41" t="str">
        <f t="shared" ca="1" si="29"/>
        <v/>
      </c>
      <c r="K583" s="41" t="str">
        <f>IF($A583 &lt;&gt; "",VLOOKUP($A583,'Student reference sheet'!$A$2:$V$2329, 7,FALSE), "")</f>
        <v/>
      </c>
      <c r="L583" s="30" t="str">
        <f>IF($A583 ="", "", VLOOKUP($A583, 'Student reference sheet'!$A$2:$Z$2603,23,FALSE))</f>
        <v/>
      </c>
      <c r="M583" s="30" t="str">
        <f>IF($A583 ="", "", VLOOKUP($A583, 'Student reference sheet'!$A$2:$Z$2603,24,FALSE))</f>
        <v/>
      </c>
      <c r="N583" s="30" t="str">
        <f>IF($A583 ="", "", VLOOKUP($A583, 'Student reference sheet'!$A$2:$Z$2603,26,FALSE))</f>
        <v/>
      </c>
      <c r="O583" s="30" t="str">
        <f>IF($A583 ="", "", VLOOKUP($A583, 'Student reference sheet'!$A$2:$Z$2603,25,FALSE))</f>
        <v/>
      </c>
      <c r="P583" s="39" t="str">
        <f>IF($A583 = "", "", IF(OR(VLOOKUP($A583,'Student reference sheet'!$A$2:$V$2400,8,FALSE) = "R",  VLOOKUP($A583,'Student reference sheet'!$A$2:$V$2400,8,FALSE) = "L"), "X", ""))</f>
        <v/>
      </c>
      <c r="Q583" s="39" t="str">
        <f>IF($A583 ="", "", VLOOKUP($A583, 'Student reference sheet'!$A$2:$V$2603,22,FALSE))</f>
        <v/>
      </c>
      <c r="R583" s="39" t="str">
        <f>IF($A583 &lt;&gt; "",VLOOKUP($A583,'Student reference sheet'!$A$2:$V$2329, 5,FALSE), "")</f>
        <v/>
      </c>
      <c r="S583" s="39" t="str">
        <f>IF($A583 &lt;&gt; "",VLOOKUP($A583,'Student reference sheet'!$A$2:$V$2329, 6,FALSE), "")</f>
        <v/>
      </c>
      <c r="T583" s="30" t="str">
        <f>IF($A583 = "","",
IF(VLOOKUP($A583,'Student reference sheet'!$A$2:$V$2329, 10,FALSE) = "Y", "Hispanic",
IF(VLOOKUP($A583,'Student reference sheet'!$A$2:$V$2329,11,FALSE) &lt;&gt; "",
IF(VLOOKUP($A583,'Student reference sheet'!$A$2:$V$2329,11,FALSE) = "UNK", "Unknown", VLOOKUP(VALUE(VLOOKUP($A583,'Student reference sheet'!$A$2:$V$2329,11,FALSE)),'Ethnicity Reference'!$A$2:$B$22,2,FALSE)),
IF(VLOOKUP($A583,'Student reference sheet'!$A$2:$V$2329,9,FALSE) &lt;&gt; "", VLOOKUP(VALUE(VLOOKUP($A583,'Student reference sheet'!$A$2:$V$2329,9,FALSE)),'Ethnicity Reference'!$A$2:$B$22,2,FALSE),"Unknown"))))</f>
        <v/>
      </c>
      <c r="U583" s="35"/>
    </row>
    <row r="584" spans="1:21" ht="15.75">
      <c r="A584" s="47"/>
      <c r="B584" s="33"/>
      <c r="C584" s="39" t="str">
        <f>IF($A584 &lt;&gt; "",VLOOKUP($A584,'Student reference sheet'!$A$2:$V$2329, 3,FALSE), "")</f>
        <v/>
      </c>
      <c r="D584" s="39" t="str">
        <f>IF($A584 &lt;&gt; "",VLOOKUP($A584,'Student reference sheet'!$A$2:$V$2329, 2,FALSE), "")</f>
        <v/>
      </c>
      <c r="E584" s="35"/>
      <c r="F584" s="34"/>
      <c r="G584" s="40" t="str">
        <f t="shared" ca="1" si="27"/>
        <v/>
      </c>
      <c r="H584" s="40" t="str">
        <f t="shared" ca="1" si="28"/>
        <v/>
      </c>
      <c r="I584" s="36" t="str">
        <f>IF($A584 = "", "",
IF(COUNTIF(MINIMUM_DAY_DATES[], Attendance!J584) &gt; 0, VLOOKUP(Attendance!$G584,MINIMUM_DAY_PERIOD_SCHEDULE[], 2,TRUE),
IF(COUNTIF(RALLY_DATES[], Attendance!J584) &gt; 0, VLOOKUP(Attendance!$G584,RALLY_PERIOD_SCHEDULE[], 2,TRUE),
IF(WEEKDAY(Attendance!$J584) = 2,
       IF(COUNTIF(FINALS_WEEK_MONDAY_DATE[],Attendance!$J584) &gt; 0, VLOOKUP(Attendance!$G584,FINALS_WEEK_MONDAY_PERIOD_SCHEDULE[],2,TRUE),
       VLOOKUP(Attendance!$G584,REGULAR_WEEK_SCHEDULE[],6,TRUE)),
IF(WEEKDAY($J584) = 3,
       IF(COUNTIF(FINALS_WEEK_TUESDAY_DATE[],Attendance!$J584) &gt; 0, VLOOKUP(Attendance!$G584,FINALS_WEEK_TUESDAY_PERIOD_SCHEDULE[],2,TRUE),
       VLOOKUP(Attendance!$G584,REGULAR_WEEK_SCHEDULE[[Tuesday]:[Period]],5,TRUE)),
IF(WEEKDAY(Attendance!$J584) = 4,
        IF(COUNTIF(BLOCK_WEDNESDAY_DATES[],Attendance!$J584) &gt; 0, VLOOKUP(Attendance!$G584,BLOCK_WEDNESDAY_PERIOD_SCHEDULE[],2,TRUE),
        IF(COUNTIF(FINALS_WEEK_WEDNESDAY_DATE[],Attendance!$J584) &gt; 0, VLOOKUP(Attendance!$G584,FINALS_WEEK_WEDNESDAY_PERIOD_SCHEDULE[],2,TRUE),
       VLOOKUP(Attendance!$G584,REGULAR_WEEK_SCHEDULE[[Wednesday]:[Period]],4,TRUE))),
IF(WEEKDAY($J584) = 5,
       IF(COUNTIF(BLOCK_THURSDAY_DATES[],Attendance!$J584) &gt; 0, VLOOKUP(Attendance!$G584,BLOCK_THURSDAY_PERIOD_SCHEDULE[],2,TRUE),
       IF(COUNTIF(FINALS_WEEK_THURSDAY_DATE[],Attendance!$J584) &gt; 0, VLOOKUP(Attendance!$G584,FINALS_WEEK_THURSDAY_PERIOD_SCHEDULE[],2,TRUE),
       VLOOKUP(Attendance!$G584,REGULAR_WEEK_SCHEDULE[[Thursday]:[Period]],3,TRUE))),
IF(WEEKDAY(Attendance!$J584) = 6,
       IF(COUNTIF(FINALS_WEEK_FRIDAY_DATE[],Attendance!$J584) &gt; 0, VLOOKUP(Attendance!$G584,FINALS_WEEK_FRIDAY_PERIOD_SCHEDULE[],2,TRUE),
       VLOOKUP(Attendance!$G584,REGULAR_WEEK_SCHEDULE[[Friday]:[Period]],2,TRUE))))))))))</f>
        <v/>
      </c>
      <c r="J584" s="41" t="str">
        <f t="shared" ca="1" si="29"/>
        <v/>
      </c>
      <c r="K584" s="41" t="str">
        <f>IF($A584 &lt;&gt; "",VLOOKUP($A584,'Student reference sheet'!$A$2:$V$2329, 7,FALSE), "")</f>
        <v/>
      </c>
      <c r="L584" s="30" t="str">
        <f>IF($A584 ="", "", VLOOKUP($A584, 'Student reference sheet'!$A$2:$Z$2603,23,FALSE))</f>
        <v/>
      </c>
      <c r="M584" s="30" t="str">
        <f>IF($A584 ="", "", VLOOKUP($A584, 'Student reference sheet'!$A$2:$Z$2603,24,FALSE))</f>
        <v/>
      </c>
      <c r="N584" s="30" t="str">
        <f>IF($A584 ="", "", VLOOKUP($A584, 'Student reference sheet'!$A$2:$Z$2603,26,FALSE))</f>
        <v/>
      </c>
      <c r="O584" s="30" t="str">
        <f>IF($A584 ="", "", VLOOKUP($A584, 'Student reference sheet'!$A$2:$Z$2603,25,FALSE))</f>
        <v/>
      </c>
      <c r="P584" s="39" t="str">
        <f>IF($A584 = "", "", IF(OR(VLOOKUP($A584,'Student reference sheet'!$A$2:$V$2400,8,FALSE) = "R",  VLOOKUP($A584,'Student reference sheet'!$A$2:$V$2400,8,FALSE) = "L"), "X", ""))</f>
        <v/>
      </c>
      <c r="Q584" s="39" t="str">
        <f>IF($A584 ="", "", VLOOKUP($A584, 'Student reference sheet'!$A$2:$V$2603,22,FALSE))</f>
        <v/>
      </c>
      <c r="R584" s="39" t="str">
        <f>IF($A584 &lt;&gt; "",VLOOKUP($A584,'Student reference sheet'!$A$2:$V$2329, 5,FALSE), "")</f>
        <v/>
      </c>
      <c r="S584" s="39" t="str">
        <f>IF($A584 &lt;&gt; "",VLOOKUP($A584,'Student reference sheet'!$A$2:$V$2329, 6,FALSE), "")</f>
        <v/>
      </c>
      <c r="T584" s="30" t="str">
        <f>IF($A584 = "","",
IF(VLOOKUP($A584,'Student reference sheet'!$A$2:$V$2329, 10,FALSE) = "Y", "Hispanic",
IF(VLOOKUP($A584,'Student reference sheet'!$A$2:$V$2329,11,FALSE) &lt;&gt; "",
IF(VLOOKUP($A584,'Student reference sheet'!$A$2:$V$2329,11,FALSE) = "UNK", "Unknown", VLOOKUP(VALUE(VLOOKUP($A584,'Student reference sheet'!$A$2:$V$2329,11,FALSE)),'Ethnicity Reference'!$A$2:$B$22,2,FALSE)),
IF(VLOOKUP($A584,'Student reference sheet'!$A$2:$V$2329,9,FALSE) &lt;&gt; "", VLOOKUP(VALUE(VLOOKUP($A584,'Student reference sheet'!$A$2:$V$2329,9,FALSE)),'Ethnicity Reference'!$A$2:$B$22,2,FALSE),"Unknown"))))</f>
        <v/>
      </c>
      <c r="U584" s="35"/>
    </row>
    <row r="585" spans="1:21" ht="15.75">
      <c r="A585" s="47"/>
      <c r="B585" s="33"/>
      <c r="C585" s="39" t="str">
        <f>IF($A585 &lt;&gt; "",VLOOKUP($A585,'Student reference sheet'!$A$2:$V$2329, 3,FALSE), "")</f>
        <v/>
      </c>
      <c r="D585" s="39" t="str">
        <f>IF($A585 &lt;&gt; "",VLOOKUP($A585,'Student reference sheet'!$A$2:$V$2329, 2,FALSE), "")</f>
        <v/>
      </c>
      <c r="E585" s="35"/>
      <c r="F585" s="34"/>
      <c r="G585" s="40" t="str">
        <f t="shared" ca="1" si="27"/>
        <v/>
      </c>
      <c r="H585" s="40" t="str">
        <f t="shared" ca="1" si="28"/>
        <v/>
      </c>
      <c r="I585" s="36" t="str">
        <f>IF($A585 = "", "",
IF(COUNTIF(MINIMUM_DAY_DATES[], Attendance!J585) &gt; 0, VLOOKUP(Attendance!$G585,MINIMUM_DAY_PERIOD_SCHEDULE[], 2,TRUE),
IF(COUNTIF(RALLY_DATES[], Attendance!J585) &gt; 0, VLOOKUP(Attendance!$G585,RALLY_PERIOD_SCHEDULE[], 2,TRUE),
IF(WEEKDAY(Attendance!$J585) = 2,
       IF(COUNTIF(FINALS_WEEK_MONDAY_DATE[],Attendance!$J585) &gt; 0, VLOOKUP(Attendance!$G585,FINALS_WEEK_MONDAY_PERIOD_SCHEDULE[],2,TRUE),
       VLOOKUP(Attendance!$G585,REGULAR_WEEK_SCHEDULE[],6,TRUE)),
IF(WEEKDAY($J585) = 3,
       IF(COUNTIF(FINALS_WEEK_TUESDAY_DATE[],Attendance!$J585) &gt; 0, VLOOKUP(Attendance!$G585,FINALS_WEEK_TUESDAY_PERIOD_SCHEDULE[],2,TRUE),
       VLOOKUP(Attendance!$G585,REGULAR_WEEK_SCHEDULE[[Tuesday]:[Period]],5,TRUE)),
IF(WEEKDAY(Attendance!$J585) = 4,
        IF(COUNTIF(BLOCK_WEDNESDAY_DATES[],Attendance!$J585) &gt; 0, VLOOKUP(Attendance!$G585,BLOCK_WEDNESDAY_PERIOD_SCHEDULE[],2,TRUE),
        IF(COUNTIF(FINALS_WEEK_WEDNESDAY_DATE[],Attendance!$J585) &gt; 0, VLOOKUP(Attendance!$G585,FINALS_WEEK_WEDNESDAY_PERIOD_SCHEDULE[],2,TRUE),
       VLOOKUP(Attendance!$G585,REGULAR_WEEK_SCHEDULE[[Wednesday]:[Period]],4,TRUE))),
IF(WEEKDAY($J585) = 5,
       IF(COUNTIF(BLOCK_THURSDAY_DATES[],Attendance!$J585) &gt; 0, VLOOKUP(Attendance!$G585,BLOCK_THURSDAY_PERIOD_SCHEDULE[],2,TRUE),
       IF(COUNTIF(FINALS_WEEK_THURSDAY_DATE[],Attendance!$J585) &gt; 0, VLOOKUP(Attendance!$G585,FINALS_WEEK_THURSDAY_PERIOD_SCHEDULE[],2,TRUE),
       VLOOKUP(Attendance!$G585,REGULAR_WEEK_SCHEDULE[[Thursday]:[Period]],3,TRUE))),
IF(WEEKDAY(Attendance!$J585) = 6,
       IF(COUNTIF(FINALS_WEEK_FRIDAY_DATE[],Attendance!$J585) &gt; 0, VLOOKUP(Attendance!$G585,FINALS_WEEK_FRIDAY_PERIOD_SCHEDULE[],2,TRUE),
       VLOOKUP(Attendance!$G585,REGULAR_WEEK_SCHEDULE[[Friday]:[Period]],2,TRUE))))))))))</f>
        <v/>
      </c>
      <c r="J585" s="41" t="str">
        <f t="shared" ca="1" si="29"/>
        <v/>
      </c>
      <c r="K585" s="41" t="str">
        <f>IF($A585 &lt;&gt; "",VLOOKUP($A585,'Student reference sheet'!$A$2:$V$2329, 7,FALSE), "")</f>
        <v/>
      </c>
      <c r="L585" s="30" t="str">
        <f>IF($A585 ="", "", VLOOKUP($A585, 'Student reference sheet'!$A$2:$Z$2603,23,FALSE))</f>
        <v/>
      </c>
      <c r="M585" s="30" t="str">
        <f>IF($A585 ="", "", VLOOKUP($A585, 'Student reference sheet'!$A$2:$Z$2603,24,FALSE))</f>
        <v/>
      </c>
      <c r="N585" s="30" t="str">
        <f>IF($A585 ="", "", VLOOKUP($A585, 'Student reference sheet'!$A$2:$Z$2603,26,FALSE))</f>
        <v/>
      </c>
      <c r="O585" s="30" t="str">
        <f>IF($A585 ="", "", VLOOKUP($A585, 'Student reference sheet'!$A$2:$Z$2603,25,FALSE))</f>
        <v/>
      </c>
      <c r="P585" s="39" t="str">
        <f>IF($A585 = "", "", IF(OR(VLOOKUP($A585,'Student reference sheet'!$A$2:$V$2400,8,FALSE) = "R",  VLOOKUP($A585,'Student reference sheet'!$A$2:$V$2400,8,FALSE) = "L"), "X", ""))</f>
        <v/>
      </c>
      <c r="Q585" s="39" t="str">
        <f>IF($A585 ="", "", VLOOKUP($A585, 'Student reference sheet'!$A$2:$V$2603,22,FALSE))</f>
        <v/>
      </c>
      <c r="R585" s="39" t="str">
        <f>IF($A585 &lt;&gt; "",VLOOKUP($A585,'Student reference sheet'!$A$2:$V$2329, 5,FALSE), "")</f>
        <v/>
      </c>
      <c r="S585" s="39" t="str">
        <f>IF($A585 &lt;&gt; "",VLOOKUP($A585,'Student reference sheet'!$A$2:$V$2329, 6,FALSE), "")</f>
        <v/>
      </c>
      <c r="T585" s="30" t="str">
        <f>IF($A585 = "","",
IF(VLOOKUP($A585,'Student reference sheet'!$A$2:$V$2329, 10,FALSE) = "Y", "Hispanic",
IF(VLOOKUP($A585,'Student reference sheet'!$A$2:$V$2329,11,FALSE) &lt;&gt; "",
IF(VLOOKUP($A585,'Student reference sheet'!$A$2:$V$2329,11,FALSE) = "UNK", "Unknown", VLOOKUP(VALUE(VLOOKUP($A585,'Student reference sheet'!$A$2:$V$2329,11,FALSE)),'Ethnicity Reference'!$A$2:$B$22,2,FALSE)),
IF(VLOOKUP($A585,'Student reference sheet'!$A$2:$V$2329,9,FALSE) &lt;&gt; "", VLOOKUP(VALUE(VLOOKUP($A585,'Student reference sheet'!$A$2:$V$2329,9,FALSE)),'Ethnicity Reference'!$A$2:$B$22,2,FALSE),"Unknown"))))</f>
        <v/>
      </c>
      <c r="U585" s="35"/>
    </row>
    <row r="586" spans="1:21" ht="15.75">
      <c r="A586" s="47"/>
      <c r="B586" s="33"/>
      <c r="C586" s="39" t="str">
        <f>IF($A586 &lt;&gt; "",VLOOKUP($A586,'Student reference sheet'!$A$2:$V$2329, 3,FALSE), "")</f>
        <v/>
      </c>
      <c r="D586" s="39" t="str">
        <f>IF($A586 &lt;&gt; "",VLOOKUP($A586,'Student reference sheet'!$A$2:$V$2329, 2,FALSE), "")</f>
        <v/>
      </c>
      <c r="E586" s="35"/>
      <c r="F586" s="34"/>
      <c r="G586" s="40" t="str">
        <f t="shared" ref="G586:G649" ca="1" si="30">IF(A586 &lt;&gt;"", IF(G586 = "",NOW() - TODAY(), G586), "")</f>
        <v/>
      </c>
      <c r="H586" s="40" t="str">
        <f t="shared" ref="H586:H649" ca="1" si="31">IF(B586 &lt;&gt;"", IF(H586 = "",NOW() - TODAY(), H586), "")</f>
        <v/>
      </c>
      <c r="I586" s="36" t="str">
        <f>IF($A586 = "", "",
IF(COUNTIF(MINIMUM_DAY_DATES[], Attendance!J586) &gt; 0, VLOOKUP(Attendance!$G586,MINIMUM_DAY_PERIOD_SCHEDULE[], 2,TRUE),
IF(COUNTIF(RALLY_DATES[], Attendance!J586) &gt; 0, VLOOKUP(Attendance!$G586,RALLY_PERIOD_SCHEDULE[], 2,TRUE),
IF(WEEKDAY(Attendance!$J586) = 2,
       IF(COUNTIF(FINALS_WEEK_MONDAY_DATE[],Attendance!$J586) &gt; 0, VLOOKUP(Attendance!$G586,FINALS_WEEK_MONDAY_PERIOD_SCHEDULE[],2,TRUE),
       VLOOKUP(Attendance!$G586,REGULAR_WEEK_SCHEDULE[],6,TRUE)),
IF(WEEKDAY($J586) = 3,
       IF(COUNTIF(FINALS_WEEK_TUESDAY_DATE[],Attendance!$J586) &gt; 0, VLOOKUP(Attendance!$G586,FINALS_WEEK_TUESDAY_PERIOD_SCHEDULE[],2,TRUE),
       VLOOKUP(Attendance!$G586,REGULAR_WEEK_SCHEDULE[[Tuesday]:[Period]],5,TRUE)),
IF(WEEKDAY(Attendance!$J586) = 4,
        IF(COUNTIF(BLOCK_WEDNESDAY_DATES[],Attendance!$J586) &gt; 0, VLOOKUP(Attendance!$G586,BLOCK_WEDNESDAY_PERIOD_SCHEDULE[],2,TRUE),
        IF(COUNTIF(FINALS_WEEK_WEDNESDAY_DATE[],Attendance!$J586) &gt; 0, VLOOKUP(Attendance!$G586,FINALS_WEEK_WEDNESDAY_PERIOD_SCHEDULE[],2,TRUE),
       VLOOKUP(Attendance!$G586,REGULAR_WEEK_SCHEDULE[[Wednesday]:[Period]],4,TRUE))),
IF(WEEKDAY($J586) = 5,
       IF(COUNTIF(BLOCK_THURSDAY_DATES[],Attendance!$J586) &gt; 0, VLOOKUP(Attendance!$G586,BLOCK_THURSDAY_PERIOD_SCHEDULE[],2,TRUE),
       IF(COUNTIF(FINALS_WEEK_THURSDAY_DATE[],Attendance!$J586) &gt; 0, VLOOKUP(Attendance!$G586,FINALS_WEEK_THURSDAY_PERIOD_SCHEDULE[],2,TRUE),
       VLOOKUP(Attendance!$G586,REGULAR_WEEK_SCHEDULE[[Thursday]:[Period]],3,TRUE))),
IF(WEEKDAY(Attendance!$J586) = 6,
       IF(COUNTIF(FINALS_WEEK_FRIDAY_DATE[],Attendance!$J586) &gt; 0, VLOOKUP(Attendance!$G586,FINALS_WEEK_FRIDAY_PERIOD_SCHEDULE[],2,TRUE),
       VLOOKUP(Attendance!$G586,REGULAR_WEEK_SCHEDULE[[Friday]:[Period]],2,TRUE))))))))))</f>
        <v/>
      </c>
      <c r="J586" s="41" t="str">
        <f t="shared" ref="J586:J649" ca="1" si="32">IF(A586 &lt;&gt;"", IF(J586 = "",TODAY(), J586), "")</f>
        <v/>
      </c>
      <c r="K586" s="41" t="str">
        <f>IF($A586 &lt;&gt; "",VLOOKUP($A586,'Student reference sheet'!$A$2:$V$2329, 7,FALSE), "")</f>
        <v/>
      </c>
      <c r="L586" s="30" t="str">
        <f>IF($A586 ="", "", VLOOKUP($A586, 'Student reference sheet'!$A$2:$Z$2603,23,FALSE))</f>
        <v/>
      </c>
      <c r="M586" s="30" t="str">
        <f>IF($A586 ="", "", VLOOKUP($A586, 'Student reference sheet'!$A$2:$Z$2603,24,FALSE))</f>
        <v/>
      </c>
      <c r="N586" s="30" t="str">
        <f>IF($A586 ="", "", VLOOKUP($A586, 'Student reference sheet'!$A$2:$Z$2603,26,FALSE))</f>
        <v/>
      </c>
      <c r="O586" s="30" t="str">
        <f>IF($A586 ="", "", VLOOKUP($A586, 'Student reference sheet'!$A$2:$Z$2603,25,FALSE))</f>
        <v/>
      </c>
      <c r="P586" s="39" t="str">
        <f>IF($A586 = "", "", IF(OR(VLOOKUP($A586,'Student reference sheet'!$A$2:$V$2400,8,FALSE) = "R",  VLOOKUP($A586,'Student reference sheet'!$A$2:$V$2400,8,FALSE) = "L"), "X", ""))</f>
        <v/>
      </c>
      <c r="Q586" s="39" t="str">
        <f>IF($A586 ="", "", VLOOKUP($A586, 'Student reference sheet'!$A$2:$V$2603,22,FALSE))</f>
        <v/>
      </c>
      <c r="R586" s="39" t="str">
        <f>IF($A586 &lt;&gt; "",VLOOKUP($A586,'Student reference sheet'!$A$2:$V$2329, 5,FALSE), "")</f>
        <v/>
      </c>
      <c r="S586" s="39" t="str">
        <f>IF($A586 &lt;&gt; "",VLOOKUP($A586,'Student reference sheet'!$A$2:$V$2329, 6,FALSE), "")</f>
        <v/>
      </c>
      <c r="T586" s="30" t="str">
        <f>IF($A586 = "","",
IF(VLOOKUP($A586,'Student reference sheet'!$A$2:$V$2329, 10,FALSE) = "Y", "Hispanic",
IF(VLOOKUP($A586,'Student reference sheet'!$A$2:$V$2329,11,FALSE) &lt;&gt; "",
IF(VLOOKUP($A586,'Student reference sheet'!$A$2:$V$2329,11,FALSE) = "UNK", "Unknown", VLOOKUP(VALUE(VLOOKUP($A586,'Student reference sheet'!$A$2:$V$2329,11,FALSE)),'Ethnicity Reference'!$A$2:$B$22,2,FALSE)),
IF(VLOOKUP($A586,'Student reference sheet'!$A$2:$V$2329,9,FALSE) &lt;&gt; "", VLOOKUP(VALUE(VLOOKUP($A586,'Student reference sheet'!$A$2:$V$2329,9,FALSE)),'Ethnicity Reference'!$A$2:$B$22,2,FALSE),"Unknown"))))</f>
        <v/>
      </c>
      <c r="U586" s="35"/>
    </row>
    <row r="587" spans="1:21" ht="15.75">
      <c r="A587" s="47"/>
      <c r="B587" s="33"/>
      <c r="C587" s="39" t="str">
        <f>IF($A587 &lt;&gt; "",VLOOKUP($A587,'Student reference sheet'!$A$2:$V$2329, 3,FALSE), "")</f>
        <v/>
      </c>
      <c r="D587" s="39" t="str">
        <f>IF($A587 &lt;&gt; "",VLOOKUP($A587,'Student reference sheet'!$A$2:$V$2329, 2,FALSE), "")</f>
        <v/>
      </c>
      <c r="E587" s="35"/>
      <c r="F587" s="34"/>
      <c r="G587" s="40" t="str">
        <f t="shared" ca="1" si="30"/>
        <v/>
      </c>
      <c r="H587" s="40" t="str">
        <f t="shared" ca="1" si="31"/>
        <v/>
      </c>
      <c r="I587" s="36" t="str">
        <f>IF($A587 = "", "",
IF(COUNTIF(MINIMUM_DAY_DATES[], Attendance!J587) &gt; 0, VLOOKUP(Attendance!$G587,MINIMUM_DAY_PERIOD_SCHEDULE[], 2,TRUE),
IF(COUNTIF(RALLY_DATES[], Attendance!J587) &gt; 0, VLOOKUP(Attendance!$G587,RALLY_PERIOD_SCHEDULE[], 2,TRUE),
IF(WEEKDAY(Attendance!$J587) = 2,
       IF(COUNTIF(FINALS_WEEK_MONDAY_DATE[],Attendance!$J587) &gt; 0, VLOOKUP(Attendance!$G587,FINALS_WEEK_MONDAY_PERIOD_SCHEDULE[],2,TRUE),
       VLOOKUP(Attendance!$G587,REGULAR_WEEK_SCHEDULE[],6,TRUE)),
IF(WEEKDAY($J587) = 3,
       IF(COUNTIF(FINALS_WEEK_TUESDAY_DATE[],Attendance!$J587) &gt; 0, VLOOKUP(Attendance!$G587,FINALS_WEEK_TUESDAY_PERIOD_SCHEDULE[],2,TRUE),
       VLOOKUP(Attendance!$G587,REGULAR_WEEK_SCHEDULE[[Tuesday]:[Period]],5,TRUE)),
IF(WEEKDAY(Attendance!$J587) = 4,
        IF(COUNTIF(BLOCK_WEDNESDAY_DATES[],Attendance!$J587) &gt; 0, VLOOKUP(Attendance!$G587,BLOCK_WEDNESDAY_PERIOD_SCHEDULE[],2,TRUE),
        IF(COUNTIF(FINALS_WEEK_WEDNESDAY_DATE[],Attendance!$J587) &gt; 0, VLOOKUP(Attendance!$G587,FINALS_WEEK_WEDNESDAY_PERIOD_SCHEDULE[],2,TRUE),
       VLOOKUP(Attendance!$G587,REGULAR_WEEK_SCHEDULE[[Wednesday]:[Period]],4,TRUE))),
IF(WEEKDAY($J587) = 5,
       IF(COUNTIF(BLOCK_THURSDAY_DATES[],Attendance!$J587) &gt; 0, VLOOKUP(Attendance!$G587,BLOCK_THURSDAY_PERIOD_SCHEDULE[],2,TRUE),
       IF(COUNTIF(FINALS_WEEK_THURSDAY_DATE[],Attendance!$J587) &gt; 0, VLOOKUP(Attendance!$G587,FINALS_WEEK_THURSDAY_PERIOD_SCHEDULE[],2,TRUE),
       VLOOKUP(Attendance!$G587,REGULAR_WEEK_SCHEDULE[[Thursday]:[Period]],3,TRUE))),
IF(WEEKDAY(Attendance!$J587) = 6,
       IF(COUNTIF(FINALS_WEEK_FRIDAY_DATE[],Attendance!$J587) &gt; 0, VLOOKUP(Attendance!$G587,FINALS_WEEK_FRIDAY_PERIOD_SCHEDULE[],2,TRUE),
       VLOOKUP(Attendance!$G587,REGULAR_WEEK_SCHEDULE[[Friday]:[Period]],2,TRUE))))))))))</f>
        <v/>
      </c>
      <c r="J587" s="41" t="str">
        <f t="shared" ca="1" si="32"/>
        <v/>
      </c>
      <c r="K587" s="41" t="str">
        <f>IF($A587 &lt;&gt; "",VLOOKUP($A587,'Student reference sheet'!$A$2:$V$2329, 7,FALSE), "")</f>
        <v/>
      </c>
      <c r="L587" s="30" t="str">
        <f>IF($A587 ="", "", VLOOKUP($A587, 'Student reference sheet'!$A$2:$Z$2603,23,FALSE))</f>
        <v/>
      </c>
      <c r="M587" s="30" t="str">
        <f>IF($A587 ="", "", VLOOKUP($A587, 'Student reference sheet'!$A$2:$Z$2603,24,FALSE))</f>
        <v/>
      </c>
      <c r="N587" s="30" t="str">
        <f>IF($A587 ="", "", VLOOKUP($A587, 'Student reference sheet'!$A$2:$Z$2603,26,FALSE))</f>
        <v/>
      </c>
      <c r="O587" s="30" t="str">
        <f>IF($A587 ="", "", VLOOKUP($A587, 'Student reference sheet'!$A$2:$Z$2603,25,FALSE))</f>
        <v/>
      </c>
      <c r="P587" s="39" t="str">
        <f>IF($A587 = "", "", IF(OR(VLOOKUP($A587,'Student reference sheet'!$A$2:$V$2400,8,FALSE) = "R",  VLOOKUP($A587,'Student reference sheet'!$A$2:$V$2400,8,FALSE) = "L"), "X", ""))</f>
        <v/>
      </c>
      <c r="Q587" s="39" t="str">
        <f>IF($A587 ="", "", VLOOKUP($A587, 'Student reference sheet'!$A$2:$V$2603,22,FALSE))</f>
        <v/>
      </c>
      <c r="R587" s="39" t="str">
        <f>IF($A587 &lt;&gt; "",VLOOKUP($A587,'Student reference sheet'!$A$2:$V$2329, 5,FALSE), "")</f>
        <v/>
      </c>
      <c r="S587" s="39" t="str">
        <f>IF($A587 &lt;&gt; "",VLOOKUP($A587,'Student reference sheet'!$A$2:$V$2329, 6,FALSE), "")</f>
        <v/>
      </c>
      <c r="T587" s="30" t="str">
        <f>IF($A587 = "","",
IF(VLOOKUP($A587,'Student reference sheet'!$A$2:$V$2329, 10,FALSE) = "Y", "Hispanic",
IF(VLOOKUP($A587,'Student reference sheet'!$A$2:$V$2329,11,FALSE) &lt;&gt; "",
IF(VLOOKUP($A587,'Student reference sheet'!$A$2:$V$2329,11,FALSE) = "UNK", "Unknown", VLOOKUP(VALUE(VLOOKUP($A587,'Student reference sheet'!$A$2:$V$2329,11,FALSE)),'Ethnicity Reference'!$A$2:$B$22,2,FALSE)),
IF(VLOOKUP($A587,'Student reference sheet'!$A$2:$V$2329,9,FALSE) &lt;&gt; "", VLOOKUP(VALUE(VLOOKUP($A587,'Student reference sheet'!$A$2:$V$2329,9,FALSE)),'Ethnicity Reference'!$A$2:$B$22,2,FALSE),"Unknown"))))</f>
        <v/>
      </c>
      <c r="U587" s="35"/>
    </row>
    <row r="588" spans="1:21" ht="15.75">
      <c r="A588" s="47"/>
      <c r="B588" s="33"/>
      <c r="C588" s="39" t="str">
        <f>IF($A588 &lt;&gt; "",VLOOKUP($A588,'Student reference sheet'!$A$2:$V$2329, 3,FALSE), "")</f>
        <v/>
      </c>
      <c r="D588" s="39" t="str">
        <f>IF($A588 &lt;&gt; "",VLOOKUP($A588,'Student reference sheet'!$A$2:$V$2329, 2,FALSE), "")</f>
        <v/>
      </c>
      <c r="E588" s="35"/>
      <c r="F588" s="34"/>
      <c r="G588" s="40" t="str">
        <f t="shared" ca="1" si="30"/>
        <v/>
      </c>
      <c r="H588" s="40" t="str">
        <f t="shared" ca="1" si="31"/>
        <v/>
      </c>
      <c r="I588" s="36" t="str">
        <f>IF($A588 = "", "",
IF(COUNTIF(MINIMUM_DAY_DATES[], Attendance!J588) &gt; 0, VLOOKUP(Attendance!$G588,MINIMUM_DAY_PERIOD_SCHEDULE[], 2,TRUE),
IF(COUNTIF(RALLY_DATES[], Attendance!J588) &gt; 0, VLOOKUP(Attendance!$G588,RALLY_PERIOD_SCHEDULE[], 2,TRUE),
IF(WEEKDAY(Attendance!$J588) = 2,
       IF(COUNTIF(FINALS_WEEK_MONDAY_DATE[],Attendance!$J588) &gt; 0, VLOOKUP(Attendance!$G588,FINALS_WEEK_MONDAY_PERIOD_SCHEDULE[],2,TRUE),
       VLOOKUP(Attendance!$G588,REGULAR_WEEK_SCHEDULE[],6,TRUE)),
IF(WEEKDAY($J588) = 3,
       IF(COUNTIF(FINALS_WEEK_TUESDAY_DATE[],Attendance!$J588) &gt; 0, VLOOKUP(Attendance!$G588,FINALS_WEEK_TUESDAY_PERIOD_SCHEDULE[],2,TRUE),
       VLOOKUP(Attendance!$G588,REGULAR_WEEK_SCHEDULE[[Tuesday]:[Period]],5,TRUE)),
IF(WEEKDAY(Attendance!$J588) = 4,
        IF(COUNTIF(BLOCK_WEDNESDAY_DATES[],Attendance!$J588) &gt; 0, VLOOKUP(Attendance!$G588,BLOCK_WEDNESDAY_PERIOD_SCHEDULE[],2,TRUE),
        IF(COUNTIF(FINALS_WEEK_WEDNESDAY_DATE[],Attendance!$J588) &gt; 0, VLOOKUP(Attendance!$G588,FINALS_WEEK_WEDNESDAY_PERIOD_SCHEDULE[],2,TRUE),
       VLOOKUP(Attendance!$G588,REGULAR_WEEK_SCHEDULE[[Wednesday]:[Period]],4,TRUE))),
IF(WEEKDAY($J588) = 5,
       IF(COUNTIF(BLOCK_THURSDAY_DATES[],Attendance!$J588) &gt; 0, VLOOKUP(Attendance!$G588,BLOCK_THURSDAY_PERIOD_SCHEDULE[],2,TRUE),
       IF(COUNTIF(FINALS_WEEK_THURSDAY_DATE[],Attendance!$J588) &gt; 0, VLOOKUP(Attendance!$G588,FINALS_WEEK_THURSDAY_PERIOD_SCHEDULE[],2,TRUE),
       VLOOKUP(Attendance!$G588,REGULAR_WEEK_SCHEDULE[[Thursday]:[Period]],3,TRUE))),
IF(WEEKDAY(Attendance!$J588) = 6,
       IF(COUNTIF(FINALS_WEEK_FRIDAY_DATE[],Attendance!$J588) &gt; 0, VLOOKUP(Attendance!$G588,FINALS_WEEK_FRIDAY_PERIOD_SCHEDULE[],2,TRUE),
       VLOOKUP(Attendance!$G588,REGULAR_WEEK_SCHEDULE[[Friday]:[Period]],2,TRUE))))))))))</f>
        <v/>
      </c>
      <c r="J588" s="41" t="str">
        <f t="shared" ca="1" si="32"/>
        <v/>
      </c>
      <c r="K588" s="41" t="str">
        <f>IF($A588 &lt;&gt; "",VLOOKUP($A588,'Student reference sheet'!$A$2:$V$2329, 7,FALSE), "")</f>
        <v/>
      </c>
      <c r="L588" s="30" t="str">
        <f>IF($A588 ="", "", VLOOKUP($A588, 'Student reference sheet'!$A$2:$Z$2603,23,FALSE))</f>
        <v/>
      </c>
      <c r="M588" s="30" t="str">
        <f>IF($A588 ="", "", VLOOKUP($A588, 'Student reference sheet'!$A$2:$Z$2603,24,FALSE))</f>
        <v/>
      </c>
      <c r="N588" s="30" t="str">
        <f>IF($A588 ="", "", VLOOKUP($A588, 'Student reference sheet'!$A$2:$Z$2603,26,FALSE))</f>
        <v/>
      </c>
      <c r="O588" s="30" t="str">
        <f>IF($A588 ="", "", VLOOKUP($A588, 'Student reference sheet'!$A$2:$Z$2603,25,FALSE))</f>
        <v/>
      </c>
      <c r="P588" s="39" t="str">
        <f>IF($A588 = "", "", IF(OR(VLOOKUP($A588,'Student reference sheet'!$A$2:$V$2400,8,FALSE) = "R",  VLOOKUP($A588,'Student reference sheet'!$A$2:$V$2400,8,FALSE) = "L"), "X", ""))</f>
        <v/>
      </c>
      <c r="Q588" s="39" t="str">
        <f>IF($A588 ="", "", VLOOKUP($A588, 'Student reference sheet'!$A$2:$V$2603,22,FALSE))</f>
        <v/>
      </c>
      <c r="R588" s="39" t="str">
        <f>IF($A588 &lt;&gt; "",VLOOKUP($A588,'Student reference sheet'!$A$2:$V$2329, 5,FALSE), "")</f>
        <v/>
      </c>
      <c r="S588" s="39" t="str">
        <f>IF($A588 &lt;&gt; "",VLOOKUP($A588,'Student reference sheet'!$A$2:$V$2329, 6,FALSE), "")</f>
        <v/>
      </c>
      <c r="T588" s="30" t="str">
        <f>IF($A588 = "","",
IF(VLOOKUP($A588,'Student reference sheet'!$A$2:$V$2329, 10,FALSE) = "Y", "Hispanic",
IF(VLOOKUP($A588,'Student reference sheet'!$A$2:$V$2329,11,FALSE) &lt;&gt; "",
IF(VLOOKUP($A588,'Student reference sheet'!$A$2:$V$2329,11,FALSE) = "UNK", "Unknown", VLOOKUP(VALUE(VLOOKUP($A588,'Student reference sheet'!$A$2:$V$2329,11,FALSE)),'Ethnicity Reference'!$A$2:$B$22,2,FALSE)),
IF(VLOOKUP($A588,'Student reference sheet'!$A$2:$V$2329,9,FALSE) &lt;&gt; "", VLOOKUP(VALUE(VLOOKUP($A588,'Student reference sheet'!$A$2:$V$2329,9,FALSE)),'Ethnicity Reference'!$A$2:$B$22,2,FALSE),"Unknown"))))</f>
        <v/>
      </c>
      <c r="U588" s="35"/>
    </row>
    <row r="589" spans="1:21" ht="15.75">
      <c r="A589" s="47"/>
      <c r="B589" s="33"/>
      <c r="C589" s="39" t="str">
        <f>IF($A589 &lt;&gt; "",VLOOKUP($A589,'Student reference sheet'!$A$2:$V$2329, 3,FALSE), "")</f>
        <v/>
      </c>
      <c r="D589" s="39" t="str">
        <f>IF($A589 &lt;&gt; "",VLOOKUP($A589,'Student reference sheet'!$A$2:$V$2329, 2,FALSE), "")</f>
        <v/>
      </c>
      <c r="E589" s="35"/>
      <c r="F589" s="34"/>
      <c r="G589" s="40" t="str">
        <f t="shared" ca="1" si="30"/>
        <v/>
      </c>
      <c r="H589" s="40" t="str">
        <f t="shared" ca="1" si="31"/>
        <v/>
      </c>
      <c r="I589" s="36" t="str">
        <f>IF($A589 = "", "",
IF(COUNTIF(MINIMUM_DAY_DATES[], Attendance!J589) &gt; 0, VLOOKUP(Attendance!$G589,MINIMUM_DAY_PERIOD_SCHEDULE[], 2,TRUE),
IF(COUNTIF(RALLY_DATES[], Attendance!J589) &gt; 0, VLOOKUP(Attendance!$G589,RALLY_PERIOD_SCHEDULE[], 2,TRUE),
IF(WEEKDAY(Attendance!$J589) = 2,
       IF(COUNTIF(FINALS_WEEK_MONDAY_DATE[],Attendance!$J589) &gt; 0, VLOOKUP(Attendance!$G589,FINALS_WEEK_MONDAY_PERIOD_SCHEDULE[],2,TRUE),
       VLOOKUP(Attendance!$G589,REGULAR_WEEK_SCHEDULE[],6,TRUE)),
IF(WEEKDAY($J589) = 3,
       IF(COUNTIF(FINALS_WEEK_TUESDAY_DATE[],Attendance!$J589) &gt; 0, VLOOKUP(Attendance!$G589,FINALS_WEEK_TUESDAY_PERIOD_SCHEDULE[],2,TRUE),
       VLOOKUP(Attendance!$G589,REGULAR_WEEK_SCHEDULE[[Tuesday]:[Period]],5,TRUE)),
IF(WEEKDAY(Attendance!$J589) = 4,
        IF(COUNTIF(BLOCK_WEDNESDAY_DATES[],Attendance!$J589) &gt; 0, VLOOKUP(Attendance!$G589,BLOCK_WEDNESDAY_PERIOD_SCHEDULE[],2,TRUE),
        IF(COUNTIF(FINALS_WEEK_WEDNESDAY_DATE[],Attendance!$J589) &gt; 0, VLOOKUP(Attendance!$G589,FINALS_WEEK_WEDNESDAY_PERIOD_SCHEDULE[],2,TRUE),
       VLOOKUP(Attendance!$G589,REGULAR_WEEK_SCHEDULE[[Wednesday]:[Period]],4,TRUE))),
IF(WEEKDAY($J589) = 5,
       IF(COUNTIF(BLOCK_THURSDAY_DATES[],Attendance!$J589) &gt; 0, VLOOKUP(Attendance!$G589,BLOCK_THURSDAY_PERIOD_SCHEDULE[],2,TRUE),
       IF(COUNTIF(FINALS_WEEK_THURSDAY_DATE[],Attendance!$J589) &gt; 0, VLOOKUP(Attendance!$G589,FINALS_WEEK_THURSDAY_PERIOD_SCHEDULE[],2,TRUE),
       VLOOKUP(Attendance!$G589,REGULAR_WEEK_SCHEDULE[[Thursday]:[Period]],3,TRUE))),
IF(WEEKDAY(Attendance!$J589) = 6,
       IF(COUNTIF(FINALS_WEEK_FRIDAY_DATE[],Attendance!$J589) &gt; 0, VLOOKUP(Attendance!$G589,FINALS_WEEK_FRIDAY_PERIOD_SCHEDULE[],2,TRUE),
       VLOOKUP(Attendance!$G589,REGULAR_WEEK_SCHEDULE[[Friday]:[Period]],2,TRUE))))))))))</f>
        <v/>
      </c>
      <c r="J589" s="41" t="str">
        <f t="shared" ca="1" si="32"/>
        <v/>
      </c>
      <c r="K589" s="41" t="str">
        <f>IF($A589 &lt;&gt; "",VLOOKUP($A589,'Student reference sheet'!$A$2:$V$2329, 7,FALSE), "")</f>
        <v/>
      </c>
      <c r="L589" s="30" t="str">
        <f>IF($A589 ="", "", VLOOKUP($A589, 'Student reference sheet'!$A$2:$Z$2603,23,FALSE))</f>
        <v/>
      </c>
      <c r="M589" s="30" t="str">
        <f>IF($A589 ="", "", VLOOKUP($A589, 'Student reference sheet'!$A$2:$Z$2603,24,FALSE))</f>
        <v/>
      </c>
      <c r="N589" s="30" t="str">
        <f>IF($A589 ="", "", VLOOKUP($A589, 'Student reference sheet'!$A$2:$Z$2603,26,FALSE))</f>
        <v/>
      </c>
      <c r="O589" s="30" t="str">
        <f>IF($A589 ="", "", VLOOKUP($A589, 'Student reference sheet'!$A$2:$Z$2603,25,FALSE))</f>
        <v/>
      </c>
      <c r="P589" s="39" t="str">
        <f>IF($A589 = "", "", IF(OR(VLOOKUP($A589,'Student reference sheet'!$A$2:$V$2400,8,FALSE) = "R",  VLOOKUP($A589,'Student reference sheet'!$A$2:$V$2400,8,FALSE) = "L"), "X", ""))</f>
        <v/>
      </c>
      <c r="Q589" s="39" t="str">
        <f>IF($A589 ="", "", VLOOKUP($A589, 'Student reference sheet'!$A$2:$V$2603,22,FALSE))</f>
        <v/>
      </c>
      <c r="R589" s="39" t="str">
        <f>IF($A589 &lt;&gt; "",VLOOKUP($A589,'Student reference sheet'!$A$2:$V$2329, 5,FALSE), "")</f>
        <v/>
      </c>
      <c r="S589" s="39" t="str">
        <f>IF($A589 &lt;&gt; "",VLOOKUP($A589,'Student reference sheet'!$A$2:$V$2329, 6,FALSE), "")</f>
        <v/>
      </c>
      <c r="T589" s="30" t="str">
        <f>IF($A589 = "","",
IF(VLOOKUP($A589,'Student reference sheet'!$A$2:$V$2329, 10,FALSE) = "Y", "Hispanic",
IF(VLOOKUP($A589,'Student reference sheet'!$A$2:$V$2329,11,FALSE) &lt;&gt; "",
IF(VLOOKUP($A589,'Student reference sheet'!$A$2:$V$2329,11,FALSE) = "UNK", "Unknown", VLOOKUP(VALUE(VLOOKUP($A589,'Student reference sheet'!$A$2:$V$2329,11,FALSE)),'Ethnicity Reference'!$A$2:$B$22,2,FALSE)),
IF(VLOOKUP($A589,'Student reference sheet'!$A$2:$V$2329,9,FALSE) &lt;&gt; "", VLOOKUP(VALUE(VLOOKUP($A589,'Student reference sheet'!$A$2:$V$2329,9,FALSE)),'Ethnicity Reference'!$A$2:$B$22,2,FALSE),"Unknown"))))</f>
        <v/>
      </c>
      <c r="U589" s="35"/>
    </row>
    <row r="590" spans="1:21" ht="15.75">
      <c r="A590" s="47"/>
      <c r="B590" s="33"/>
      <c r="C590" s="39" t="str">
        <f>IF($A590 &lt;&gt; "",VLOOKUP($A590,'Student reference sheet'!$A$2:$V$2329, 3,FALSE), "")</f>
        <v/>
      </c>
      <c r="D590" s="39" t="str">
        <f>IF($A590 &lt;&gt; "",VLOOKUP($A590,'Student reference sheet'!$A$2:$V$2329, 2,FALSE), "")</f>
        <v/>
      </c>
      <c r="E590" s="35"/>
      <c r="F590" s="34"/>
      <c r="G590" s="40" t="str">
        <f t="shared" ca="1" si="30"/>
        <v/>
      </c>
      <c r="H590" s="40" t="str">
        <f t="shared" ca="1" si="31"/>
        <v/>
      </c>
      <c r="I590" s="36" t="str">
        <f>IF($A590 = "", "",
IF(COUNTIF(MINIMUM_DAY_DATES[], Attendance!J590) &gt; 0, VLOOKUP(Attendance!$G590,MINIMUM_DAY_PERIOD_SCHEDULE[], 2,TRUE),
IF(COUNTIF(RALLY_DATES[], Attendance!J590) &gt; 0, VLOOKUP(Attendance!$G590,RALLY_PERIOD_SCHEDULE[], 2,TRUE),
IF(WEEKDAY(Attendance!$J590) = 2,
       IF(COUNTIF(FINALS_WEEK_MONDAY_DATE[],Attendance!$J590) &gt; 0, VLOOKUP(Attendance!$G590,FINALS_WEEK_MONDAY_PERIOD_SCHEDULE[],2,TRUE),
       VLOOKUP(Attendance!$G590,REGULAR_WEEK_SCHEDULE[],6,TRUE)),
IF(WEEKDAY($J590) = 3,
       IF(COUNTIF(FINALS_WEEK_TUESDAY_DATE[],Attendance!$J590) &gt; 0, VLOOKUP(Attendance!$G590,FINALS_WEEK_TUESDAY_PERIOD_SCHEDULE[],2,TRUE),
       VLOOKUP(Attendance!$G590,REGULAR_WEEK_SCHEDULE[[Tuesday]:[Period]],5,TRUE)),
IF(WEEKDAY(Attendance!$J590) = 4,
        IF(COUNTIF(BLOCK_WEDNESDAY_DATES[],Attendance!$J590) &gt; 0, VLOOKUP(Attendance!$G590,BLOCK_WEDNESDAY_PERIOD_SCHEDULE[],2,TRUE),
        IF(COUNTIF(FINALS_WEEK_WEDNESDAY_DATE[],Attendance!$J590) &gt; 0, VLOOKUP(Attendance!$G590,FINALS_WEEK_WEDNESDAY_PERIOD_SCHEDULE[],2,TRUE),
       VLOOKUP(Attendance!$G590,REGULAR_WEEK_SCHEDULE[[Wednesday]:[Period]],4,TRUE))),
IF(WEEKDAY($J590) = 5,
       IF(COUNTIF(BLOCK_THURSDAY_DATES[],Attendance!$J590) &gt; 0, VLOOKUP(Attendance!$G590,BLOCK_THURSDAY_PERIOD_SCHEDULE[],2,TRUE),
       IF(COUNTIF(FINALS_WEEK_THURSDAY_DATE[],Attendance!$J590) &gt; 0, VLOOKUP(Attendance!$G590,FINALS_WEEK_THURSDAY_PERIOD_SCHEDULE[],2,TRUE),
       VLOOKUP(Attendance!$G590,REGULAR_WEEK_SCHEDULE[[Thursday]:[Period]],3,TRUE))),
IF(WEEKDAY(Attendance!$J590) = 6,
       IF(COUNTIF(FINALS_WEEK_FRIDAY_DATE[],Attendance!$J590) &gt; 0, VLOOKUP(Attendance!$G590,FINALS_WEEK_FRIDAY_PERIOD_SCHEDULE[],2,TRUE),
       VLOOKUP(Attendance!$G590,REGULAR_WEEK_SCHEDULE[[Friday]:[Period]],2,TRUE))))))))))</f>
        <v/>
      </c>
      <c r="J590" s="41" t="str">
        <f t="shared" ca="1" si="32"/>
        <v/>
      </c>
      <c r="K590" s="41" t="str">
        <f>IF($A590 &lt;&gt; "",VLOOKUP($A590,'Student reference sheet'!$A$2:$V$2329, 7,FALSE), "")</f>
        <v/>
      </c>
      <c r="L590" s="30" t="str">
        <f>IF($A590 ="", "", VLOOKUP($A590, 'Student reference sheet'!$A$2:$Z$2603,23,FALSE))</f>
        <v/>
      </c>
      <c r="M590" s="30" t="str">
        <f>IF($A590 ="", "", VLOOKUP($A590, 'Student reference sheet'!$A$2:$Z$2603,24,FALSE))</f>
        <v/>
      </c>
      <c r="N590" s="30" t="str">
        <f>IF($A590 ="", "", VLOOKUP($A590, 'Student reference sheet'!$A$2:$Z$2603,26,FALSE))</f>
        <v/>
      </c>
      <c r="O590" s="30" t="str">
        <f>IF($A590 ="", "", VLOOKUP($A590, 'Student reference sheet'!$A$2:$Z$2603,25,FALSE))</f>
        <v/>
      </c>
      <c r="P590" s="39" t="str">
        <f>IF($A590 = "", "", IF(OR(VLOOKUP($A590,'Student reference sheet'!$A$2:$V$2400,8,FALSE) = "R",  VLOOKUP($A590,'Student reference sheet'!$A$2:$V$2400,8,FALSE) = "L"), "X", ""))</f>
        <v/>
      </c>
      <c r="Q590" s="39" t="str">
        <f>IF($A590 ="", "", VLOOKUP($A590, 'Student reference sheet'!$A$2:$V$2603,22,FALSE))</f>
        <v/>
      </c>
      <c r="R590" s="39" t="str">
        <f>IF($A590 &lt;&gt; "",VLOOKUP($A590,'Student reference sheet'!$A$2:$V$2329, 5,FALSE), "")</f>
        <v/>
      </c>
      <c r="S590" s="39" t="str">
        <f>IF($A590 &lt;&gt; "",VLOOKUP($A590,'Student reference sheet'!$A$2:$V$2329, 6,FALSE), "")</f>
        <v/>
      </c>
      <c r="T590" s="30" t="str">
        <f>IF($A590 = "","",
IF(VLOOKUP($A590,'Student reference sheet'!$A$2:$V$2329, 10,FALSE) = "Y", "Hispanic",
IF(VLOOKUP($A590,'Student reference sheet'!$A$2:$V$2329,11,FALSE) &lt;&gt; "",
IF(VLOOKUP($A590,'Student reference sheet'!$A$2:$V$2329,11,FALSE) = "UNK", "Unknown", VLOOKUP(VALUE(VLOOKUP($A590,'Student reference sheet'!$A$2:$V$2329,11,FALSE)),'Ethnicity Reference'!$A$2:$B$22,2,FALSE)),
IF(VLOOKUP($A590,'Student reference sheet'!$A$2:$V$2329,9,FALSE) &lt;&gt; "", VLOOKUP(VALUE(VLOOKUP($A590,'Student reference sheet'!$A$2:$V$2329,9,FALSE)),'Ethnicity Reference'!$A$2:$B$22,2,FALSE),"Unknown"))))</f>
        <v/>
      </c>
      <c r="U590" s="35"/>
    </row>
    <row r="591" spans="1:21" ht="15.75">
      <c r="A591" s="47"/>
      <c r="B591" s="33"/>
      <c r="C591" s="39" t="str">
        <f>IF($A591 &lt;&gt; "",VLOOKUP($A591,'Student reference sheet'!$A$2:$V$2329, 3,FALSE), "")</f>
        <v/>
      </c>
      <c r="D591" s="39" t="str">
        <f>IF($A591 &lt;&gt; "",VLOOKUP($A591,'Student reference sheet'!$A$2:$V$2329, 2,FALSE), "")</f>
        <v/>
      </c>
      <c r="E591" s="35"/>
      <c r="F591" s="34"/>
      <c r="G591" s="40" t="str">
        <f t="shared" ca="1" si="30"/>
        <v/>
      </c>
      <c r="H591" s="40" t="str">
        <f t="shared" ca="1" si="31"/>
        <v/>
      </c>
      <c r="I591" s="36" t="str">
        <f>IF($A591 = "", "",
IF(COUNTIF(MINIMUM_DAY_DATES[], Attendance!J591) &gt; 0, VLOOKUP(Attendance!$G591,MINIMUM_DAY_PERIOD_SCHEDULE[], 2,TRUE),
IF(COUNTIF(RALLY_DATES[], Attendance!J591) &gt; 0, VLOOKUP(Attendance!$G591,RALLY_PERIOD_SCHEDULE[], 2,TRUE),
IF(WEEKDAY(Attendance!$J591) = 2,
       IF(COUNTIF(FINALS_WEEK_MONDAY_DATE[],Attendance!$J591) &gt; 0, VLOOKUP(Attendance!$G591,FINALS_WEEK_MONDAY_PERIOD_SCHEDULE[],2,TRUE),
       VLOOKUP(Attendance!$G591,REGULAR_WEEK_SCHEDULE[],6,TRUE)),
IF(WEEKDAY($J591) = 3,
       IF(COUNTIF(FINALS_WEEK_TUESDAY_DATE[],Attendance!$J591) &gt; 0, VLOOKUP(Attendance!$G591,FINALS_WEEK_TUESDAY_PERIOD_SCHEDULE[],2,TRUE),
       VLOOKUP(Attendance!$G591,REGULAR_WEEK_SCHEDULE[[Tuesday]:[Period]],5,TRUE)),
IF(WEEKDAY(Attendance!$J591) = 4,
        IF(COUNTIF(BLOCK_WEDNESDAY_DATES[],Attendance!$J591) &gt; 0, VLOOKUP(Attendance!$G591,BLOCK_WEDNESDAY_PERIOD_SCHEDULE[],2,TRUE),
        IF(COUNTIF(FINALS_WEEK_WEDNESDAY_DATE[],Attendance!$J591) &gt; 0, VLOOKUP(Attendance!$G591,FINALS_WEEK_WEDNESDAY_PERIOD_SCHEDULE[],2,TRUE),
       VLOOKUP(Attendance!$G591,REGULAR_WEEK_SCHEDULE[[Wednesday]:[Period]],4,TRUE))),
IF(WEEKDAY($J591) = 5,
       IF(COUNTIF(BLOCK_THURSDAY_DATES[],Attendance!$J591) &gt; 0, VLOOKUP(Attendance!$G591,BLOCK_THURSDAY_PERIOD_SCHEDULE[],2,TRUE),
       IF(COUNTIF(FINALS_WEEK_THURSDAY_DATE[],Attendance!$J591) &gt; 0, VLOOKUP(Attendance!$G591,FINALS_WEEK_THURSDAY_PERIOD_SCHEDULE[],2,TRUE),
       VLOOKUP(Attendance!$G591,REGULAR_WEEK_SCHEDULE[[Thursday]:[Period]],3,TRUE))),
IF(WEEKDAY(Attendance!$J591) = 6,
       IF(COUNTIF(FINALS_WEEK_FRIDAY_DATE[],Attendance!$J591) &gt; 0, VLOOKUP(Attendance!$G591,FINALS_WEEK_FRIDAY_PERIOD_SCHEDULE[],2,TRUE),
       VLOOKUP(Attendance!$G591,REGULAR_WEEK_SCHEDULE[[Friday]:[Period]],2,TRUE))))))))))</f>
        <v/>
      </c>
      <c r="J591" s="41" t="str">
        <f t="shared" ca="1" si="32"/>
        <v/>
      </c>
      <c r="K591" s="41" t="str">
        <f>IF($A591 &lt;&gt; "",VLOOKUP($A591,'Student reference sheet'!$A$2:$V$2329, 7,FALSE), "")</f>
        <v/>
      </c>
      <c r="L591" s="30" t="str">
        <f>IF($A591 ="", "", VLOOKUP($A591, 'Student reference sheet'!$A$2:$Z$2603,23,FALSE))</f>
        <v/>
      </c>
      <c r="M591" s="30" t="str">
        <f>IF($A591 ="", "", VLOOKUP($A591, 'Student reference sheet'!$A$2:$Z$2603,24,FALSE))</f>
        <v/>
      </c>
      <c r="N591" s="30" t="str">
        <f>IF($A591 ="", "", VLOOKUP($A591, 'Student reference sheet'!$A$2:$Z$2603,26,FALSE))</f>
        <v/>
      </c>
      <c r="O591" s="30" t="str">
        <f>IF($A591 ="", "", VLOOKUP($A591, 'Student reference sheet'!$A$2:$Z$2603,25,FALSE))</f>
        <v/>
      </c>
      <c r="P591" s="39" t="str">
        <f>IF($A591 = "", "", IF(OR(VLOOKUP($A591,'Student reference sheet'!$A$2:$V$2400,8,FALSE) = "R",  VLOOKUP($A591,'Student reference sheet'!$A$2:$V$2400,8,FALSE) = "L"), "X", ""))</f>
        <v/>
      </c>
      <c r="Q591" s="39" t="str">
        <f>IF($A591 ="", "", VLOOKUP($A591, 'Student reference sheet'!$A$2:$V$2603,22,FALSE))</f>
        <v/>
      </c>
      <c r="R591" s="39" t="str">
        <f>IF($A591 &lt;&gt; "",VLOOKUP($A591,'Student reference sheet'!$A$2:$V$2329, 5,FALSE), "")</f>
        <v/>
      </c>
      <c r="S591" s="39" t="str">
        <f>IF($A591 &lt;&gt; "",VLOOKUP($A591,'Student reference sheet'!$A$2:$V$2329, 6,FALSE), "")</f>
        <v/>
      </c>
      <c r="T591" s="30" t="str">
        <f>IF($A591 = "","",
IF(VLOOKUP($A591,'Student reference sheet'!$A$2:$V$2329, 10,FALSE) = "Y", "Hispanic",
IF(VLOOKUP($A591,'Student reference sheet'!$A$2:$V$2329,11,FALSE) &lt;&gt; "",
IF(VLOOKUP($A591,'Student reference sheet'!$A$2:$V$2329,11,FALSE) = "UNK", "Unknown", VLOOKUP(VALUE(VLOOKUP($A591,'Student reference sheet'!$A$2:$V$2329,11,FALSE)),'Ethnicity Reference'!$A$2:$B$22,2,FALSE)),
IF(VLOOKUP($A591,'Student reference sheet'!$A$2:$V$2329,9,FALSE) &lt;&gt; "", VLOOKUP(VALUE(VLOOKUP($A591,'Student reference sheet'!$A$2:$V$2329,9,FALSE)),'Ethnicity Reference'!$A$2:$B$22,2,FALSE),"Unknown"))))</f>
        <v/>
      </c>
      <c r="U591" s="35"/>
    </row>
    <row r="592" spans="1:21" ht="15.75">
      <c r="A592" s="47"/>
      <c r="B592" s="33"/>
      <c r="C592" s="39" t="str">
        <f>IF($A592 &lt;&gt; "",VLOOKUP($A592,'Student reference sheet'!$A$2:$V$2329, 3,FALSE), "")</f>
        <v/>
      </c>
      <c r="D592" s="39" t="str">
        <f>IF($A592 &lt;&gt; "",VLOOKUP($A592,'Student reference sheet'!$A$2:$V$2329, 2,FALSE), "")</f>
        <v/>
      </c>
      <c r="E592" s="35"/>
      <c r="F592" s="34"/>
      <c r="G592" s="40" t="str">
        <f t="shared" ca="1" si="30"/>
        <v/>
      </c>
      <c r="H592" s="40" t="str">
        <f t="shared" ca="1" si="31"/>
        <v/>
      </c>
      <c r="I592" s="36" t="str">
        <f>IF($A592 = "", "",
IF(COUNTIF(MINIMUM_DAY_DATES[], Attendance!J592) &gt; 0, VLOOKUP(Attendance!$G592,MINIMUM_DAY_PERIOD_SCHEDULE[], 2,TRUE),
IF(COUNTIF(RALLY_DATES[], Attendance!J592) &gt; 0, VLOOKUP(Attendance!$G592,RALLY_PERIOD_SCHEDULE[], 2,TRUE),
IF(WEEKDAY(Attendance!$J592) = 2,
       IF(COUNTIF(FINALS_WEEK_MONDAY_DATE[],Attendance!$J592) &gt; 0, VLOOKUP(Attendance!$G592,FINALS_WEEK_MONDAY_PERIOD_SCHEDULE[],2,TRUE),
       VLOOKUP(Attendance!$G592,REGULAR_WEEK_SCHEDULE[],6,TRUE)),
IF(WEEKDAY($J592) = 3,
       IF(COUNTIF(FINALS_WEEK_TUESDAY_DATE[],Attendance!$J592) &gt; 0, VLOOKUP(Attendance!$G592,FINALS_WEEK_TUESDAY_PERIOD_SCHEDULE[],2,TRUE),
       VLOOKUP(Attendance!$G592,REGULAR_WEEK_SCHEDULE[[Tuesday]:[Period]],5,TRUE)),
IF(WEEKDAY(Attendance!$J592) = 4,
        IF(COUNTIF(BLOCK_WEDNESDAY_DATES[],Attendance!$J592) &gt; 0, VLOOKUP(Attendance!$G592,BLOCK_WEDNESDAY_PERIOD_SCHEDULE[],2,TRUE),
        IF(COUNTIF(FINALS_WEEK_WEDNESDAY_DATE[],Attendance!$J592) &gt; 0, VLOOKUP(Attendance!$G592,FINALS_WEEK_WEDNESDAY_PERIOD_SCHEDULE[],2,TRUE),
       VLOOKUP(Attendance!$G592,REGULAR_WEEK_SCHEDULE[[Wednesday]:[Period]],4,TRUE))),
IF(WEEKDAY($J592) = 5,
       IF(COUNTIF(BLOCK_THURSDAY_DATES[],Attendance!$J592) &gt; 0, VLOOKUP(Attendance!$G592,BLOCK_THURSDAY_PERIOD_SCHEDULE[],2,TRUE),
       IF(COUNTIF(FINALS_WEEK_THURSDAY_DATE[],Attendance!$J592) &gt; 0, VLOOKUP(Attendance!$G592,FINALS_WEEK_THURSDAY_PERIOD_SCHEDULE[],2,TRUE),
       VLOOKUP(Attendance!$G592,REGULAR_WEEK_SCHEDULE[[Thursday]:[Period]],3,TRUE))),
IF(WEEKDAY(Attendance!$J592) = 6,
       IF(COUNTIF(FINALS_WEEK_FRIDAY_DATE[],Attendance!$J592) &gt; 0, VLOOKUP(Attendance!$G592,FINALS_WEEK_FRIDAY_PERIOD_SCHEDULE[],2,TRUE),
       VLOOKUP(Attendance!$G592,REGULAR_WEEK_SCHEDULE[[Friday]:[Period]],2,TRUE))))))))))</f>
        <v/>
      </c>
      <c r="J592" s="41" t="str">
        <f t="shared" ca="1" si="32"/>
        <v/>
      </c>
      <c r="K592" s="41" t="str">
        <f>IF($A592 &lt;&gt; "",VLOOKUP($A592,'Student reference sheet'!$A$2:$V$2329, 7,FALSE), "")</f>
        <v/>
      </c>
      <c r="L592" s="30" t="str">
        <f>IF($A592 ="", "", VLOOKUP($A592, 'Student reference sheet'!$A$2:$Z$2603,23,FALSE))</f>
        <v/>
      </c>
      <c r="M592" s="30" t="str">
        <f>IF($A592 ="", "", VLOOKUP($A592, 'Student reference sheet'!$A$2:$Z$2603,24,FALSE))</f>
        <v/>
      </c>
      <c r="N592" s="30" t="str">
        <f>IF($A592 ="", "", VLOOKUP($A592, 'Student reference sheet'!$A$2:$Z$2603,26,FALSE))</f>
        <v/>
      </c>
      <c r="O592" s="30" t="str">
        <f>IF($A592 ="", "", VLOOKUP($A592, 'Student reference sheet'!$A$2:$Z$2603,25,FALSE))</f>
        <v/>
      </c>
      <c r="P592" s="39" t="str">
        <f>IF($A592 = "", "", IF(OR(VLOOKUP($A592,'Student reference sheet'!$A$2:$V$2400,8,FALSE) = "R",  VLOOKUP($A592,'Student reference sheet'!$A$2:$V$2400,8,FALSE) = "L"), "X", ""))</f>
        <v/>
      </c>
      <c r="Q592" s="39" t="str">
        <f>IF($A592 ="", "", VLOOKUP($A592, 'Student reference sheet'!$A$2:$V$2603,22,FALSE))</f>
        <v/>
      </c>
      <c r="R592" s="39" t="str">
        <f>IF($A592 &lt;&gt; "",VLOOKUP($A592,'Student reference sheet'!$A$2:$V$2329, 5,FALSE), "")</f>
        <v/>
      </c>
      <c r="S592" s="39" t="str">
        <f>IF($A592 &lt;&gt; "",VLOOKUP($A592,'Student reference sheet'!$A$2:$V$2329, 6,FALSE), "")</f>
        <v/>
      </c>
      <c r="T592" s="30" t="str">
        <f>IF($A592 = "","",
IF(VLOOKUP($A592,'Student reference sheet'!$A$2:$V$2329, 10,FALSE) = "Y", "Hispanic",
IF(VLOOKUP($A592,'Student reference sheet'!$A$2:$V$2329,11,FALSE) &lt;&gt; "",
IF(VLOOKUP($A592,'Student reference sheet'!$A$2:$V$2329,11,FALSE) = "UNK", "Unknown", VLOOKUP(VALUE(VLOOKUP($A592,'Student reference sheet'!$A$2:$V$2329,11,FALSE)),'Ethnicity Reference'!$A$2:$B$22,2,FALSE)),
IF(VLOOKUP($A592,'Student reference sheet'!$A$2:$V$2329,9,FALSE) &lt;&gt; "", VLOOKUP(VALUE(VLOOKUP($A592,'Student reference sheet'!$A$2:$V$2329,9,FALSE)),'Ethnicity Reference'!$A$2:$B$22,2,FALSE),"Unknown"))))</f>
        <v/>
      </c>
      <c r="U592" s="35"/>
    </row>
    <row r="593" spans="1:21" ht="15.75">
      <c r="A593" s="47"/>
      <c r="B593" s="33"/>
      <c r="C593" s="39" t="str">
        <f>IF($A593 &lt;&gt; "",VLOOKUP($A593,'Student reference sheet'!$A$2:$V$2329, 3,FALSE), "")</f>
        <v/>
      </c>
      <c r="D593" s="39" t="str">
        <f>IF($A593 &lt;&gt; "",VLOOKUP($A593,'Student reference sheet'!$A$2:$V$2329, 2,FALSE), "")</f>
        <v/>
      </c>
      <c r="E593" s="35"/>
      <c r="F593" s="34"/>
      <c r="G593" s="40" t="str">
        <f t="shared" ca="1" si="30"/>
        <v/>
      </c>
      <c r="H593" s="40" t="str">
        <f t="shared" ca="1" si="31"/>
        <v/>
      </c>
      <c r="I593" s="36" t="str">
        <f>IF($A593 = "", "",
IF(COUNTIF(MINIMUM_DAY_DATES[], Attendance!J593) &gt; 0, VLOOKUP(Attendance!$G593,MINIMUM_DAY_PERIOD_SCHEDULE[], 2,TRUE),
IF(COUNTIF(RALLY_DATES[], Attendance!J593) &gt; 0, VLOOKUP(Attendance!$G593,RALLY_PERIOD_SCHEDULE[], 2,TRUE),
IF(WEEKDAY(Attendance!$J593) = 2,
       IF(COUNTIF(FINALS_WEEK_MONDAY_DATE[],Attendance!$J593) &gt; 0, VLOOKUP(Attendance!$G593,FINALS_WEEK_MONDAY_PERIOD_SCHEDULE[],2,TRUE),
       VLOOKUP(Attendance!$G593,REGULAR_WEEK_SCHEDULE[],6,TRUE)),
IF(WEEKDAY($J593) = 3,
       IF(COUNTIF(FINALS_WEEK_TUESDAY_DATE[],Attendance!$J593) &gt; 0, VLOOKUP(Attendance!$G593,FINALS_WEEK_TUESDAY_PERIOD_SCHEDULE[],2,TRUE),
       VLOOKUP(Attendance!$G593,REGULAR_WEEK_SCHEDULE[[Tuesday]:[Period]],5,TRUE)),
IF(WEEKDAY(Attendance!$J593) = 4,
        IF(COUNTIF(BLOCK_WEDNESDAY_DATES[],Attendance!$J593) &gt; 0, VLOOKUP(Attendance!$G593,BLOCK_WEDNESDAY_PERIOD_SCHEDULE[],2,TRUE),
        IF(COUNTIF(FINALS_WEEK_WEDNESDAY_DATE[],Attendance!$J593) &gt; 0, VLOOKUP(Attendance!$G593,FINALS_WEEK_WEDNESDAY_PERIOD_SCHEDULE[],2,TRUE),
       VLOOKUP(Attendance!$G593,REGULAR_WEEK_SCHEDULE[[Wednesday]:[Period]],4,TRUE))),
IF(WEEKDAY($J593) = 5,
       IF(COUNTIF(BLOCK_THURSDAY_DATES[],Attendance!$J593) &gt; 0, VLOOKUP(Attendance!$G593,BLOCK_THURSDAY_PERIOD_SCHEDULE[],2,TRUE),
       IF(COUNTIF(FINALS_WEEK_THURSDAY_DATE[],Attendance!$J593) &gt; 0, VLOOKUP(Attendance!$G593,FINALS_WEEK_THURSDAY_PERIOD_SCHEDULE[],2,TRUE),
       VLOOKUP(Attendance!$G593,REGULAR_WEEK_SCHEDULE[[Thursday]:[Period]],3,TRUE))),
IF(WEEKDAY(Attendance!$J593) = 6,
       IF(COUNTIF(FINALS_WEEK_FRIDAY_DATE[],Attendance!$J593) &gt; 0, VLOOKUP(Attendance!$G593,FINALS_WEEK_FRIDAY_PERIOD_SCHEDULE[],2,TRUE),
       VLOOKUP(Attendance!$G593,REGULAR_WEEK_SCHEDULE[[Friday]:[Period]],2,TRUE))))))))))</f>
        <v/>
      </c>
      <c r="J593" s="41" t="str">
        <f t="shared" ca="1" si="32"/>
        <v/>
      </c>
      <c r="K593" s="41" t="str">
        <f>IF($A593 &lt;&gt; "",VLOOKUP($A593,'Student reference sheet'!$A$2:$V$2329, 7,FALSE), "")</f>
        <v/>
      </c>
      <c r="L593" s="30" t="str">
        <f>IF($A593 ="", "", VLOOKUP($A593, 'Student reference sheet'!$A$2:$Z$2603,23,FALSE))</f>
        <v/>
      </c>
      <c r="M593" s="30" t="str">
        <f>IF($A593 ="", "", VLOOKUP($A593, 'Student reference sheet'!$A$2:$Z$2603,24,FALSE))</f>
        <v/>
      </c>
      <c r="N593" s="30" t="str">
        <f>IF($A593 ="", "", VLOOKUP($A593, 'Student reference sheet'!$A$2:$Z$2603,26,FALSE))</f>
        <v/>
      </c>
      <c r="O593" s="30" t="str">
        <f>IF($A593 ="", "", VLOOKUP($A593, 'Student reference sheet'!$A$2:$Z$2603,25,FALSE))</f>
        <v/>
      </c>
      <c r="P593" s="39" t="str">
        <f>IF($A593 = "", "", IF(OR(VLOOKUP($A593,'Student reference sheet'!$A$2:$V$2400,8,FALSE) = "R",  VLOOKUP($A593,'Student reference sheet'!$A$2:$V$2400,8,FALSE) = "L"), "X", ""))</f>
        <v/>
      </c>
      <c r="Q593" s="39" t="str">
        <f>IF($A593 ="", "", VLOOKUP($A593, 'Student reference sheet'!$A$2:$V$2603,22,FALSE))</f>
        <v/>
      </c>
      <c r="R593" s="39" t="str">
        <f>IF($A593 &lt;&gt; "",VLOOKUP($A593,'Student reference sheet'!$A$2:$V$2329, 5,FALSE), "")</f>
        <v/>
      </c>
      <c r="S593" s="39" t="str">
        <f>IF($A593 &lt;&gt; "",VLOOKUP($A593,'Student reference sheet'!$A$2:$V$2329, 6,FALSE), "")</f>
        <v/>
      </c>
      <c r="T593" s="30" t="str">
        <f>IF($A593 = "","",
IF(VLOOKUP($A593,'Student reference sheet'!$A$2:$V$2329, 10,FALSE) = "Y", "Hispanic",
IF(VLOOKUP($A593,'Student reference sheet'!$A$2:$V$2329,11,FALSE) &lt;&gt; "",
IF(VLOOKUP($A593,'Student reference sheet'!$A$2:$V$2329,11,FALSE) = "UNK", "Unknown", VLOOKUP(VALUE(VLOOKUP($A593,'Student reference sheet'!$A$2:$V$2329,11,FALSE)),'Ethnicity Reference'!$A$2:$B$22,2,FALSE)),
IF(VLOOKUP($A593,'Student reference sheet'!$A$2:$V$2329,9,FALSE) &lt;&gt; "", VLOOKUP(VALUE(VLOOKUP($A593,'Student reference sheet'!$A$2:$V$2329,9,FALSE)),'Ethnicity Reference'!$A$2:$B$22,2,FALSE),"Unknown"))))</f>
        <v/>
      </c>
      <c r="U593" s="35"/>
    </row>
    <row r="594" spans="1:21" ht="15.75">
      <c r="A594" s="47"/>
      <c r="B594" s="33"/>
      <c r="C594" s="39" t="str">
        <f>IF($A594 &lt;&gt; "",VLOOKUP($A594,'Student reference sheet'!$A$2:$V$2329, 3,FALSE), "")</f>
        <v/>
      </c>
      <c r="D594" s="39" t="str">
        <f>IF($A594 &lt;&gt; "",VLOOKUP($A594,'Student reference sheet'!$A$2:$V$2329, 2,FALSE), "")</f>
        <v/>
      </c>
      <c r="E594" s="35"/>
      <c r="F594" s="34"/>
      <c r="G594" s="40" t="str">
        <f t="shared" ca="1" si="30"/>
        <v/>
      </c>
      <c r="H594" s="40" t="str">
        <f t="shared" ca="1" si="31"/>
        <v/>
      </c>
      <c r="I594" s="36" t="str">
        <f>IF($A594 = "", "",
IF(COUNTIF(MINIMUM_DAY_DATES[], Attendance!J594) &gt; 0, VLOOKUP(Attendance!$G594,MINIMUM_DAY_PERIOD_SCHEDULE[], 2,TRUE),
IF(COUNTIF(RALLY_DATES[], Attendance!J594) &gt; 0, VLOOKUP(Attendance!$G594,RALLY_PERIOD_SCHEDULE[], 2,TRUE),
IF(WEEKDAY(Attendance!$J594) = 2,
       IF(COUNTIF(FINALS_WEEK_MONDAY_DATE[],Attendance!$J594) &gt; 0, VLOOKUP(Attendance!$G594,FINALS_WEEK_MONDAY_PERIOD_SCHEDULE[],2,TRUE),
       VLOOKUP(Attendance!$G594,REGULAR_WEEK_SCHEDULE[],6,TRUE)),
IF(WEEKDAY($J594) = 3,
       IF(COUNTIF(FINALS_WEEK_TUESDAY_DATE[],Attendance!$J594) &gt; 0, VLOOKUP(Attendance!$G594,FINALS_WEEK_TUESDAY_PERIOD_SCHEDULE[],2,TRUE),
       VLOOKUP(Attendance!$G594,REGULAR_WEEK_SCHEDULE[[Tuesday]:[Period]],5,TRUE)),
IF(WEEKDAY(Attendance!$J594) = 4,
        IF(COUNTIF(BLOCK_WEDNESDAY_DATES[],Attendance!$J594) &gt; 0, VLOOKUP(Attendance!$G594,BLOCK_WEDNESDAY_PERIOD_SCHEDULE[],2,TRUE),
        IF(COUNTIF(FINALS_WEEK_WEDNESDAY_DATE[],Attendance!$J594) &gt; 0, VLOOKUP(Attendance!$G594,FINALS_WEEK_WEDNESDAY_PERIOD_SCHEDULE[],2,TRUE),
       VLOOKUP(Attendance!$G594,REGULAR_WEEK_SCHEDULE[[Wednesday]:[Period]],4,TRUE))),
IF(WEEKDAY($J594) = 5,
       IF(COUNTIF(BLOCK_THURSDAY_DATES[],Attendance!$J594) &gt; 0, VLOOKUP(Attendance!$G594,BLOCK_THURSDAY_PERIOD_SCHEDULE[],2,TRUE),
       IF(COUNTIF(FINALS_WEEK_THURSDAY_DATE[],Attendance!$J594) &gt; 0, VLOOKUP(Attendance!$G594,FINALS_WEEK_THURSDAY_PERIOD_SCHEDULE[],2,TRUE),
       VLOOKUP(Attendance!$G594,REGULAR_WEEK_SCHEDULE[[Thursday]:[Period]],3,TRUE))),
IF(WEEKDAY(Attendance!$J594) = 6,
       IF(COUNTIF(FINALS_WEEK_FRIDAY_DATE[],Attendance!$J594) &gt; 0, VLOOKUP(Attendance!$G594,FINALS_WEEK_FRIDAY_PERIOD_SCHEDULE[],2,TRUE),
       VLOOKUP(Attendance!$G594,REGULAR_WEEK_SCHEDULE[[Friday]:[Period]],2,TRUE))))))))))</f>
        <v/>
      </c>
      <c r="J594" s="41" t="str">
        <f t="shared" ca="1" si="32"/>
        <v/>
      </c>
      <c r="K594" s="41" t="str">
        <f>IF($A594 &lt;&gt; "",VLOOKUP($A594,'Student reference sheet'!$A$2:$V$2329, 7,FALSE), "")</f>
        <v/>
      </c>
      <c r="L594" s="30" t="str">
        <f>IF($A594 ="", "", VLOOKUP($A594, 'Student reference sheet'!$A$2:$Z$2603,23,FALSE))</f>
        <v/>
      </c>
      <c r="M594" s="30" t="str">
        <f>IF($A594 ="", "", VLOOKUP($A594, 'Student reference sheet'!$A$2:$Z$2603,24,FALSE))</f>
        <v/>
      </c>
      <c r="N594" s="30" t="str">
        <f>IF($A594 ="", "", VLOOKUP($A594, 'Student reference sheet'!$A$2:$Z$2603,26,FALSE))</f>
        <v/>
      </c>
      <c r="O594" s="30" t="str">
        <f>IF($A594 ="", "", VLOOKUP($A594, 'Student reference sheet'!$A$2:$Z$2603,25,FALSE))</f>
        <v/>
      </c>
      <c r="P594" s="39" t="str">
        <f>IF($A594 = "", "", IF(OR(VLOOKUP($A594,'Student reference sheet'!$A$2:$V$2400,8,FALSE) = "R",  VLOOKUP($A594,'Student reference sheet'!$A$2:$V$2400,8,FALSE) = "L"), "X", ""))</f>
        <v/>
      </c>
      <c r="Q594" s="39" t="str">
        <f>IF($A594 ="", "", VLOOKUP($A594, 'Student reference sheet'!$A$2:$V$2603,22,FALSE))</f>
        <v/>
      </c>
      <c r="R594" s="39" t="str">
        <f>IF($A594 &lt;&gt; "",VLOOKUP($A594,'Student reference sheet'!$A$2:$V$2329, 5,FALSE), "")</f>
        <v/>
      </c>
      <c r="S594" s="39" t="str">
        <f>IF($A594 &lt;&gt; "",VLOOKUP($A594,'Student reference sheet'!$A$2:$V$2329, 6,FALSE), "")</f>
        <v/>
      </c>
      <c r="T594" s="30" t="str">
        <f>IF($A594 = "","",
IF(VLOOKUP($A594,'Student reference sheet'!$A$2:$V$2329, 10,FALSE) = "Y", "Hispanic",
IF(VLOOKUP($A594,'Student reference sheet'!$A$2:$V$2329,11,FALSE) &lt;&gt; "",
IF(VLOOKUP($A594,'Student reference sheet'!$A$2:$V$2329,11,FALSE) = "UNK", "Unknown", VLOOKUP(VALUE(VLOOKUP($A594,'Student reference sheet'!$A$2:$V$2329,11,FALSE)),'Ethnicity Reference'!$A$2:$B$22,2,FALSE)),
IF(VLOOKUP($A594,'Student reference sheet'!$A$2:$V$2329,9,FALSE) &lt;&gt; "", VLOOKUP(VALUE(VLOOKUP($A594,'Student reference sheet'!$A$2:$V$2329,9,FALSE)),'Ethnicity Reference'!$A$2:$B$22,2,FALSE),"Unknown"))))</f>
        <v/>
      </c>
      <c r="U594" s="35"/>
    </row>
    <row r="595" spans="1:21" ht="15.75">
      <c r="A595" s="47"/>
      <c r="B595" s="33"/>
      <c r="C595" s="39" t="str">
        <f>IF($A595 &lt;&gt; "",VLOOKUP($A595,'Student reference sheet'!$A$2:$V$2329, 3,FALSE), "")</f>
        <v/>
      </c>
      <c r="D595" s="39" t="str">
        <f>IF($A595 &lt;&gt; "",VLOOKUP($A595,'Student reference sheet'!$A$2:$V$2329, 2,FALSE), "")</f>
        <v/>
      </c>
      <c r="E595" s="35"/>
      <c r="F595" s="34"/>
      <c r="G595" s="40" t="str">
        <f t="shared" ca="1" si="30"/>
        <v/>
      </c>
      <c r="H595" s="40" t="str">
        <f t="shared" ca="1" si="31"/>
        <v/>
      </c>
      <c r="I595" s="36" t="str">
        <f>IF($A595 = "", "",
IF(COUNTIF(MINIMUM_DAY_DATES[], Attendance!J595) &gt; 0, VLOOKUP(Attendance!$G595,MINIMUM_DAY_PERIOD_SCHEDULE[], 2,TRUE),
IF(COUNTIF(RALLY_DATES[], Attendance!J595) &gt; 0, VLOOKUP(Attendance!$G595,RALLY_PERIOD_SCHEDULE[], 2,TRUE),
IF(WEEKDAY(Attendance!$J595) = 2,
       IF(COUNTIF(FINALS_WEEK_MONDAY_DATE[],Attendance!$J595) &gt; 0, VLOOKUP(Attendance!$G595,FINALS_WEEK_MONDAY_PERIOD_SCHEDULE[],2,TRUE),
       VLOOKUP(Attendance!$G595,REGULAR_WEEK_SCHEDULE[],6,TRUE)),
IF(WEEKDAY($J595) = 3,
       IF(COUNTIF(FINALS_WEEK_TUESDAY_DATE[],Attendance!$J595) &gt; 0, VLOOKUP(Attendance!$G595,FINALS_WEEK_TUESDAY_PERIOD_SCHEDULE[],2,TRUE),
       VLOOKUP(Attendance!$G595,REGULAR_WEEK_SCHEDULE[[Tuesday]:[Period]],5,TRUE)),
IF(WEEKDAY(Attendance!$J595) = 4,
        IF(COUNTIF(BLOCK_WEDNESDAY_DATES[],Attendance!$J595) &gt; 0, VLOOKUP(Attendance!$G595,BLOCK_WEDNESDAY_PERIOD_SCHEDULE[],2,TRUE),
        IF(COUNTIF(FINALS_WEEK_WEDNESDAY_DATE[],Attendance!$J595) &gt; 0, VLOOKUP(Attendance!$G595,FINALS_WEEK_WEDNESDAY_PERIOD_SCHEDULE[],2,TRUE),
       VLOOKUP(Attendance!$G595,REGULAR_WEEK_SCHEDULE[[Wednesday]:[Period]],4,TRUE))),
IF(WEEKDAY($J595) = 5,
       IF(COUNTIF(BLOCK_THURSDAY_DATES[],Attendance!$J595) &gt; 0, VLOOKUP(Attendance!$G595,BLOCK_THURSDAY_PERIOD_SCHEDULE[],2,TRUE),
       IF(COUNTIF(FINALS_WEEK_THURSDAY_DATE[],Attendance!$J595) &gt; 0, VLOOKUP(Attendance!$G595,FINALS_WEEK_THURSDAY_PERIOD_SCHEDULE[],2,TRUE),
       VLOOKUP(Attendance!$G595,REGULAR_WEEK_SCHEDULE[[Thursday]:[Period]],3,TRUE))),
IF(WEEKDAY(Attendance!$J595) = 6,
       IF(COUNTIF(FINALS_WEEK_FRIDAY_DATE[],Attendance!$J595) &gt; 0, VLOOKUP(Attendance!$G595,FINALS_WEEK_FRIDAY_PERIOD_SCHEDULE[],2,TRUE),
       VLOOKUP(Attendance!$G595,REGULAR_WEEK_SCHEDULE[[Friday]:[Period]],2,TRUE))))))))))</f>
        <v/>
      </c>
      <c r="J595" s="41" t="str">
        <f t="shared" ca="1" si="32"/>
        <v/>
      </c>
      <c r="K595" s="41" t="str">
        <f>IF($A595 &lt;&gt; "",VLOOKUP($A595,'Student reference sheet'!$A$2:$V$2329, 7,FALSE), "")</f>
        <v/>
      </c>
      <c r="L595" s="30" t="str">
        <f>IF($A595 ="", "", VLOOKUP($A595, 'Student reference sheet'!$A$2:$Z$2603,23,FALSE))</f>
        <v/>
      </c>
      <c r="M595" s="30" t="str">
        <f>IF($A595 ="", "", VLOOKUP($A595, 'Student reference sheet'!$A$2:$Z$2603,24,FALSE))</f>
        <v/>
      </c>
      <c r="N595" s="30" t="str">
        <f>IF($A595 ="", "", VLOOKUP($A595, 'Student reference sheet'!$A$2:$Z$2603,26,FALSE))</f>
        <v/>
      </c>
      <c r="O595" s="30" t="str">
        <f>IF($A595 ="", "", VLOOKUP($A595, 'Student reference sheet'!$A$2:$Z$2603,25,FALSE))</f>
        <v/>
      </c>
      <c r="P595" s="39" t="str">
        <f>IF($A595 = "", "", IF(OR(VLOOKUP($A595,'Student reference sheet'!$A$2:$V$2400,8,FALSE) = "R",  VLOOKUP($A595,'Student reference sheet'!$A$2:$V$2400,8,FALSE) = "L"), "X", ""))</f>
        <v/>
      </c>
      <c r="Q595" s="39" t="str">
        <f>IF($A595 ="", "", VLOOKUP($A595, 'Student reference sheet'!$A$2:$V$2603,22,FALSE))</f>
        <v/>
      </c>
      <c r="R595" s="39" t="str">
        <f>IF($A595 &lt;&gt; "",VLOOKUP($A595,'Student reference sheet'!$A$2:$V$2329, 5,FALSE), "")</f>
        <v/>
      </c>
      <c r="S595" s="39" t="str">
        <f>IF($A595 &lt;&gt; "",VLOOKUP($A595,'Student reference sheet'!$A$2:$V$2329, 6,FALSE), "")</f>
        <v/>
      </c>
      <c r="T595" s="30" t="str">
        <f>IF($A595 = "","",
IF(VLOOKUP($A595,'Student reference sheet'!$A$2:$V$2329, 10,FALSE) = "Y", "Hispanic",
IF(VLOOKUP($A595,'Student reference sheet'!$A$2:$V$2329,11,FALSE) &lt;&gt; "",
IF(VLOOKUP($A595,'Student reference sheet'!$A$2:$V$2329,11,FALSE) = "UNK", "Unknown", VLOOKUP(VALUE(VLOOKUP($A595,'Student reference sheet'!$A$2:$V$2329,11,FALSE)),'Ethnicity Reference'!$A$2:$B$22,2,FALSE)),
IF(VLOOKUP($A595,'Student reference sheet'!$A$2:$V$2329,9,FALSE) &lt;&gt; "", VLOOKUP(VALUE(VLOOKUP($A595,'Student reference sheet'!$A$2:$V$2329,9,FALSE)),'Ethnicity Reference'!$A$2:$B$22,2,FALSE),"Unknown"))))</f>
        <v/>
      </c>
      <c r="U595" s="35"/>
    </row>
    <row r="596" spans="1:21" ht="15.75">
      <c r="A596" s="47"/>
      <c r="B596" s="33"/>
      <c r="C596" s="39" t="str">
        <f>IF($A596 &lt;&gt; "",VLOOKUP($A596,'Student reference sheet'!$A$2:$V$2329, 3,FALSE), "")</f>
        <v/>
      </c>
      <c r="D596" s="39" t="str">
        <f>IF($A596 &lt;&gt; "",VLOOKUP($A596,'Student reference sheet'!$A$2:$V$2329, 2,FALSE), "")</f>
        <v/>
      </c>
      <c r="E596" s="35"/>
      <c r="F596" s="34"/>
      <c r="G596" s="40" t="str">
        <f t="shared" ca="1" si="30"/>
        <v/>
      </c>
      <c r="H596" s="40" t="str">
        <f t="shared" ca="1" si="31"/>
        <v/>
      </c>
      <c r="I596" s="36" t="str">
        <f>IF($A596 = "", "",
IF(COUNTIF(MINIMUM_DAY_DATES[], Attendance!J596) &gt; 0, VLOOKUP(Attendance!$G596,MINIMUM_DAY_PERIOD_SCHEDULE[], 2,TRUE),
IF(COUNTIF(RALLY_DATES[], Attendance!J596) &gt; 0, VLOOKUP(Attendance!$G596,RALLY_PERIOD_SCHEDULE[], 2,TRUE),
IF(WEEKDAY(Attendance!$J596) = 2,
       IF(COUNTIF(FINALS_WEEK_MONDAY_DATE[],Attendance!$J596) &gt; 0, VLOOKUP(Attendance!$G596,FINALS_WEEK_MONDAY_PERIOD_SCHEDULE[],2,TRUE),
       VLOOKUP(Attendance!$G596,REGULAR_WEEK_SCHEDULE[],6,TRUE)),
IF(WEEKDAY($J596) = 3,
       IF(COUNTIF(FINALS_WEEK_TUESDAY_DATE[],Attendance!$J596) &gt; 0, VLOOKUP(Attendance!$G596,FINALS_WEEK_TUESDAY_PERIOD_SCHEDULE[],2,TRUE),
       VLOOKUP(Attendance!$G596,REGULAR_WEEK_SCHEDULE[[Tuesday]:[Period]],5,TRUE)),
IF(WEEKDAY(Attendance!$J596) = 4,
        IF(COUNTIF(BLOCK_WEDNESDAY_DATES[],Attendance!$J596) &gt; 0, VLOOKUP(Attendance!$G596,BLOCK_WEDNESDAY_PERIOD_SCHEDULE[],2,TRUE),
        IF(COUNTIF(FINALS_WEEK_WEDNESDAY_DATE[],Attendance!$J596) &gt; 0, VLOOKUP(Attendance!$G596,FINALS_WEEK_WEDNESDAY_PERIOD_SCHEDULE[],2,TRUE),
       VLOOKUP(Attendance!$G596,REGULAR_WEEK_SCHEDULE[[Wednesday]:[Period]],4,TRUE))),
IF(WEEKDAY($J596) = 5,
       IF(COUNTIF(BLOCK_THURSDAY_DATES[],Attendance!$J596) &gt; 0, VLOOKUP(Attendance!$G596,BLOCK_THURSDAY_PERIOD_SCHEDULE[],2,TRUE),
       IF(COUNTIF(FINALS_WEEK_THURSDAY_DATE[],Attendance!$J596) &gt; 0, VLOOKUP(Attendance!$G596,FINALS_WEEK_THURSDAY_PERIOD_SCHEDULE[],2,TRUE),
       VLOOKUP(Attendance!$G596,REGULAR_WEEK_SCHEDULE[[Thursday]:[Period]],3,TRUE))),
IF(WEEKDAY(Attendance!$J596) = 6,
       IF(COUNTIF(FINALS_WEEK_FRIDAY_DATE[],Attendance!$J596) &gt; 0, VLOOKUP(Attendance!$G596,FINALS_WEEK_FRIDAY_PERIOD_SCHEDULE[],2,TRUE),
       VLOOKUP(Attendance!$G596,REGULAR_WEEK_SCHEDULE[[Friday]:[Period]],2,TRUE))))))))))</f>
        <v/>
      </c>
      <c r="J596" s="41" t="str">
        <f t="shared" ca="1" si="32"/>
        <v/>
      </c>
      <c r="K596" s="41" t="str">
        <f>IF($A596 &lt;&gt; "",VLOOKUP($A596,'Student reference sheet'!$A$2:$V$2329, 7,FALSE), "")</f>
        <v/>
      </c>
      <c r="L596" s="30" t="str">
        <f>IF($A596 ="", "", VLOOKUP($A596, 'Student reference sheet'!$A$2:$Z$2603,23,FALSE))</f>
        <v/>
      </c>
      <c r="M596" s="30" t="str">
        <f>IF($A596 ="", "", VLOOKUP($A596, 'Student reference sheet'!$A$2:$Z$2603,24,FALSE))</f>
        <v/>
      </c>
      <c r="N596" s="30" t="str">
        <f>IF($A596 ="", "", VLOOKUP($A596, 'Student reference sheet'!$A$2:$Z$2603,26,FALSE))</f>
        <v/>
      </c>
      <c r="O596" s="30" t="str">
        <f>IF($A596 ="", "", VLOOKUP($A596, 'Student reference sheet'!$A$2:$Z$2603,25,FALSE))</f>
        <v/>
      </c>
      <c r="P596" s="39" t="str">
        <f>IF($A596 = "", "", IF(OR(VLOOKUP($A596,'Student reference sheet'!$A$2:$V$2400,8,FALSE) = "R",  VLOOKUP($A596,'Student reference sheet'!$A$2:$V$2400,8,FALSE) = "L"), "X", ""))</f>
        <v/>
      </c>
      <c r="Q596" s="39" t="str">
        <f>IF($A596 ="", "", VLOOKUP($A596, 'Student reference sheet'!$A$2:$V$2603,22,FALSE))</f>
        <v/>
      </c>
      <c r="R596" s="39" t="str">
        <f>IF($A596 &lt;&gt; "",VLOOKUP($A596,'Student reference sheet'!$A$2:$V$2329, 5,FALSE), "")</f>
        <v/>
      </c>
      <c r="S596" s="39" t="str">
        <f>IF($A596 &lt;&gt; "",VLOOKUP($A596,'Student reference sheet'!$A$2:$V$2329, 6,FALSE), "")</f>
        <v/>
      </c>
      <c r="T596" s="30" t="str">
        <f>IF($A596 = "","",
IF(VLOOKUP($A596,'Student reference sheet'!$A$2:$V$2329, 10,FALSE) = "Y", "Hispanic",
IF(VLOOKUP($A596,'Student reference sheet'!$A$2:$V$2329,11,FALSE) &lt;&gt; "",
IF(VLOOKUP($A596,'Student reference sheet'!$A$2:$V$2329,11,FALSE) = "UNK", "Unknown", VLOOKUP(VALUE(VLOOKUP($A596,'Student reference sheet'!$A$2:$V$2329,11,FALSE)),'Ethnicity Reference'!$A$2:$B$22,2,FALSE)),
IF(VLOOKUP($A596,'Student reference sheet'!$A$2:$V$2329,9,FALSE) &lt;&gt; "", VLOOKUP(VALUE(VLOOKUP($A596,'Student reference sheet'!$A$2:$V$2329,9,FALSE)),'Ethnicity Reference'!$A$2:$B$22,2,FALSE),"Unknown"))))</f>
        <v/>
      </c>
      <c r="U596" s="35"/>
    </row>
    <row r="597" spans="1:21" ht="15.75">
      <c r="A597" s="47"/>
      <c r="B597" s="33"/>
      <c r="C597" s="39" t="str">
        <f>IF($A597 &lt;&gt; "",VLOOKUP($A597,'Student reference sheet'!$A$2:$V$2329, 3,FALSE), "")</f>
        <v/>
      </c>
      <c r="D597" s="39" t="str">
        <f>IF($A597 &lt;&gt; "",VLOOKUP($A597,'Student reference sheet'!$A$2:$V$2329, 2,FALSE), "")</f>
        <v/>
      </c>
      <c r="E597" s="35"/>
      <c r="F597" s="34"/>
      <c r="G597" s="40" t="str">
        <f t="shared" ca="1" si="30"/>
        <v/>
      </c>
      <c r="H597" s="40" t="str">
        <f t="shared" ca="1" si="31"/>
        <v/>
      </c>
      <c r="I597" s="36" t="str">
        <f>IF($A597 = "", "",
IF(COUNTIF(MINIMUM_DAY_DATES[], Attendance!J597) &gt; 0, VLOOKUP(Attendance!$G597,MINIMUM_DAY_PERIOD_SCHEDULE[], 2,TRUE),
IF(COUNTIF(RALLY_DATES[], Attendance!J597) &gt; 0, VLOOKUP(Attendance!$G597,RALLY_PERIOD_SCHEDULE[], 2,TRUE),
IF(WEEKDAY(Attendance!$J597) = 2,
       IF(COUNTIF(FINALS_WEEK_MONDAY_DATE[],Attendance!$J597) &gt; 0, VLOOKUP(Attendance!$G597,FINALS_WEEK_MONDAY_PERIOD_SCHEDULE[],2,TRUE),
       VLOOKUP(Attendance!$G597,REGULAR_WEEK_SCHEDULE[],6,TRUE)),
IF(WEEKDAY($J597) = 3,
       IF(COUNTIF(FINALS_WEEK_TUESDAY_DATE[],Attendance!$J597) &gt; 0, VLOOKUP(Attendance!$G597,FINALS_WEEK_TUESDAY_PERIOD_SCHEDULE[],2,TRUE),
       VLOOKUP(Attendance!$G597,REGULAR_WEEK_SCHEDULE[[Tuesday]:[Period]],5,TRUE)),
IF(WEEKDAY(Attendance!$J597) = 4,
        IF(COUNTIF(BLOCK_WEDNESDAY_DATES[],Attendance!$J597) &gt; 0, VLOOKUP(Attendance!$G597,BLOCK_WEDNESDAY_PERIOD_SCHEDULE[],2,TRUE),
        IF(COUNTIF(FINALS_WEEK_WEDNESDAY_DATE[],Attendance!$J597) &gt; 0, VLOOKUP(Attendance!$G597,FINALS_WEEK_WEDNESDAY_PERIOD_SCHEDULE[],2,TRUE),
       VLOOKUP(Attendance!$G597,REGULAR_WEEK_SCHEDULE[[Wednesday]:[Period]],4,TRUE))),
IF(WEEKDAY($J597) = 5,
       IF(COUNTIF(BLOCK_THURSDAY_DATES[],Attendance!$J597) &gt; 0, VLOOKUP(Attendance!$G597,BLOCK_THURSDAY_PERIOD_SCHEDULE[],2,TRUE),
       IF(COUNTIF(FINALS_WEEK_THURSDAY_DATE[],Attendance!$J597) &gt; 0, VLOOKUP(Attendance!$G597,FINALS_WEEK_THURSDAY_PERIOD_SCHEDULE[],2,TRUE),
       VLOOKUP(Attendance!$G597,REGULAR_WEEK_SCHEDULE[[Thursday]:[Period]],3,TRUE))),
IF(WEEKDAY(Attendance!$J597) = 6,
       IF(COUNTIF(FINALS_WEEK_FRIDAY_DATE[],Attendance!$J597) &gt; 0, VLOOKUP(Attendance!$G597,FINALS_WEEK_FRIDAY_PERIOD_SCHEDULE[],2,TRUE),
       VLOOKUP(Attendance!$G597,REGULAR_WEEK_SCHEDULE[[Friday]:[Period]],2,TRUE))))))))))</f>
        <v/>
      </c>
      <c r="J597" s="41" t="str">
        <f t="shared" ca="1" si="32"/>
        <v/>
      </c>
      <c r="K597" s="41" t="str">
        <f>IF($A597 &lt;&gt; "",VLOOKUP($A597,'Student reference sheet'!$A$2:$V$2329, 7,FALSE), "")</f>
        <v/>
      </c>
      <c r="L597" s="30" t="str">
        <f>IF($A597 ="", "", VLOOKUP($A597, 'Student reference sheet'!$A$2:$Z$2603,23,FALSE))</f>
        <v/>
      </c>
      <c r="M597" s="30" t="str">
        <f>IF($A597 ="", "", VLOOKUP($A597, 'Student reference sheet'!$A$2:$Z$2603,24,FALSE))</f>
        <v/>
      </c>
      <c r="N597" s="30" t="str">
        <f>IF($A597 ="", "", VLOOKUP($A597, 'Student reference sheet'!$A$2:$Z$2603,26,FALSE))</f>
        <v/>
      </c>
      <c r="O597" s="30" t="str">
        <f>IF($A597 ="", "", VLOOKUP($A597, 'Student reference sheet'!$A$2:$Z$2603,25,FALSE))</f>
        <v/>
      </c>
      <c r="P597" s="39" t="str">
        <f>IF($A597 = "", "", IF(OR(VLOOKUP($A597,'Student reference sheet'!$A$2:$V$2400,8,FALSE) = "R",  VLOOKUP($A597,'Student reference sheet'!$A$2:$V$2400,8,FALSE) = "L"), "X", ""))</f>
        <v/>
      </c>
      <c r="Q597" s="39" t="str">
        <f>IF($A597 ="", "", VLOOKUP($A597, 'Student reference sheet'!$A$2:$V$2603,22,FALSE))</f>
        <v/>
      </c>
      <c r="R597" s="39" t="str">
        <f>IF($A597 &lt;&gt; "",VLOOKUP($A597,'Student reference sheet'!$A$2:$V$2329, 5,FALSE), "")</f>
        <v/>
      </c>
      <c r="S597" s="39" t="str">
        <f>IF($A597 &lt;&gt; "",VLOOKUP($A597,'Student reference sheet'!$A$2:$V$2329, 6,FALSE), "")</f>
        <v/>
      </c>
      <c r="T597" s="30" t="str">
        <f>IF($A597 = "","",
IF(VLOOKUP($A597,'Student reference sheet'!$A$2:$V$2329, 10,FALSE) = "Y", "Hispanic",
IF(VLOOKUP($A597,'Student reference sheet'!$A$2:$V$2329,11,FALSE) &lt;&gt; "",
IF(VLOOKUP($A597,'Student reference sheet'!$A$2:$V$2329,11,FALSE) = "UNK", "Unknown", VLOOKUP(VALUE(VLOOKUP($A597,'Student reference sheet'!$A$2:$V$2329,11,FALSE)),'Ethnicity Reference'!$A$2:$B$22,2,FALSE)),
IF(VLOOKUP($A597,'Student reference sheet'!$A$2:$V$2329,9,FALSE) &lt;&gt; "", VLOOKUP(VALUE(VLOOKUP($A597,'Student reference sheet'!$A$2:$V$2329,9,FALSE)),'Ethnicity Reference'!$A$2:$B$22,2,FALSE),"Unknown"))))</f>
        <v/>
      </c>
      <c r="U597" s="35"/>
    </row>
    <row r="598" spans="1:21" ht="15.75">
      <c r="A598" s="47"/>
      <c r="B598" s="33"/>
      <c r="C598" s="39" t="str">
        <f>IF($A598 &lt;&gt; "",VLOOKUP($A598,'Student reference sheet'!$A$2:$V$2329, 3,FALSE), "")</f>
        <v/>
      </c>
      <c r="D598" s="39" t="str">
        <f>IF($A598 &lt;&gt; "",VLOOKUP($A598,'Student reference sheet'!$A$2:$V$2329, 2,FALSE), "")</f>
        <v/>
      </c>
      <c r="E598" s="35"/>
      <c r="F598" s="34"/>
      <c r="G598" s="40" t="str">
        <f t="shared" ca="1" si="30"/>
        <v/>
      </c>
      <c r="H598" s="40" t="str">
        <f t="shared" ca="1" si="31"/>
        <v/>
      </c>
      <c r="I598" s="36" t="str">
        <f>IF($A598 = "", "",
IF(COUNTIF(MINIMUM_DAY_DATES[], Attendance!J598) &gt; 0, VLOOKUP(Attendance!$G598,MINIMUM_DAY_PERIOD_SCHEDULE[], 2,TRUE),
IF(COUNTIF(RALLY_DATES[], Attendance!J598) &gt; 0, VLOOKUP(Attendance!$G598,RALLY_PERIOD_SCHEDULE[], 2,TRUE),
IF(WEEKDAY(Attendance!$J598) = 2,
       IF(COUNTIF(FINALS_WEEK_MONDAY_DATE[],Attendance!$J598) &gt; 0, VLOOKUP(Attendance!$G598,FINALS_WEEK_MONDAY_PERIOD_SCHEDULE[],2,TRUE),
       VLOOKUP(Attendance!$G598,REGULAR_WEEK_SCHEDULE[],6,TRUE)),
IF(WEEKDAY($J598) = 3,
       IF(COUNTIF(FINALS_WEEK_TUESDAY_DATE[],Attendance!$J598) &gt; 0, VLOOKUP(Attendance!$G598,FINALS_WEEK_TUESDAY_PERIOD_SCHEDULE[],2,TRUE),
       VLOOKUP(Attendance!$G598,REGULAR_WEEK_SCHEDULE[[Tuesday]:[Period]],5,TRUE)),
IF(WEEKDAY(Attendance!$J598) = 4,
        IF(COUNTIF(BLOCK_WEDNESDAY_DATES[],Attendance!$J598) &gt; 0, VLOOKUP(Attendance!$G598,BLOCK_WEDNESDAY_PERIOD_SCHEDULE[],2,TRUE),
        IF(COUNTIF(FINALS_WEEK_WEDNESDAY_DATE[],Attendance!$J598) &gt; 0, VLOOKUP(Attendance!$G598,FINALS_WEEK_WEDNESDAY_PERIOD_SCHEDULE[],2,TRUE),
       VLOOKUP(Attendance!$G598,REGULAR_WEEK_SCHEDULE[[Wednesday]:[Period]],4,TRUE))),
IF(WEEKDAY($J598) = 5,
       IF(COUNTIF(BLOCK_THURSDAY_DATES[],Attendance!$J598) &gt; 0, VLOOKUP(Attendance!$G598,BLOCK_THURSDAY_PERIOD_SCHEDULE[],2,TRUE),
       IF(COUNTIF(FINALS_WEEK_THURSDAY_DATE[],Attendance!$J598) &gt; 0, VLOOKUP(Attendance!$G598,FINALS_WEEK_THURSDAY_PERIOD_SCHEDULE[],2,TRUE),
       VLOOKUP(Attendance!$G598,REGULAR_WEEK_SCHEDULE[[Thursday]:[Period]],3,TRUE))),
IF(WEEKDAY(Attendance!$J598) = 6,
       IF(COUNTIF(FINALS_WEEK_FRIDAY_DATE[],Attendance!$J598) &gt; 0, VLOOKUP(Attendance!$G598,FINALS_WEEK_FRIDAY_PERIOD_SCHEDULE[],2,TRUE),
       VLOOKUP(Attendance!$G598,REGULAR_WEEK_SCHEDULE[[Friday]:[Period]],2,TRUE))))))))))</f>
        <v/>
      </c>
      <c r="J598" s="41" t="str">
        <f t="shared" ca="1" si="32"/>
        <v/>
      </c>
      <c r="K598" s="41" t="str">
        <f>IF($A598 &lt;&gt; "",VLOOKUP($A598,'Student reference sheet'!$A$2:$V$2329, 7,FALSE), "")</f>
        <v/>
      </c>
      <c r="L598" s="30" t="str">
        <f>IF($A598 ="", "", VLOOKUP($A598, 'Student reference sheet'!$A$2:$Z$2603,23,FALSE))</f>
        <v/>
      </c>
      <c r="M598" s="30" t="str">
        <f>IF($A598 ="", "", VLOOKUP($A598, 'Student reference sheet'!$A$2:$Z$2603,24,FALSE))</f>
        <v/>
      </c>
      <c r="N598" s="30" t="str">
        <f>IF($A598 ="", "", VLOOKUP($A598, 'Student reference sheet'!$A$2:$Z$2603,26,FALSE))</f>
        <v/>
      </c>
      <c r="O598" s="30" t="str">
        <f>IF($A598 ="", "", VLOOKUP($A598, 'Student reference sheet'!$A$2:$Z$2603,25,FALSE))</f>
        <v/>
      </c>
      <c r="P598" s="39" t="str">
        <f>IF($A598 = "", "", IF(OR(VLOOKUP($A598,'Student reference sheet'!$A$2:$V$2400,8,FALSE) = "R",  VLOOKUP($A598,'Student reference sheet'!$A$2:$V$2400,8,FALSE) = "L"), "X", ""))</f>
        <v/>
      </c>
      <c r="Q598" s="39" t="str">
        <f>IF($A598 ="", "", VLOOKUP($A598, 'Student reference sheet'!$A$2:$V$2603,22,FALSE))</f>
        <v/>
      </c>
      <c r="R598" s="39" t="str">
        <f>IF($A598 &lt;&gt; "",VLOOKUP($A598,'Student reference sheet'!$A$2:$V$2329, 5,FALSE), "")</f>
        <v/>
      </c>
      <c r="S598" s="39" t="str">
        <f>IF($A598 &lt;&gt; "",VLOOKUP($A598,'Student reference sheet'!$A$2:$V$2329, 6,FALSE), "")</f>
        <v/>
      </c>
      <c r="T598" s="30" t="str">
        <f>IF($A598 = "","",
IF(VLOOKUP($A598,'Student reference sheet'!$A$2:$V$2329, 10,FALSE) = "Y", "Hispanic",
IF(VLOOKUP($A598,'Student reference sheet'!$A$2:$V$2329,11,FALSE) &lt;&gt; "",
IF(VLOOKUP($A598,'Student reference sheet'!$A$2:$V$2329,11,FALSE) = "UNK", "Unknown", VLOOKUP(VALUE(VLOOKUP($A598,'Student reference sheet'!$A$2:$V$2329,11,FALSE)),'Ethnicity Reference'!$A$2:$B$22,2,FALSE)),
IF(VLOOKUP($A598,'Student reference sheet'!$A$2:$V$2329,9,FALSE) &lt;&gt; "", VLOOKUP(VALUE(VLOOKUP($A598,'Student reference sheet'!$A$2:$V$2329,9,FALSE)),'Ethnicity Reference'!$A$2:$B$22,2,FALSE),"Unknown"))))</f>
        <v/>
      </c>
      <c r="U598" s="35"/>
    </row>
    <row r="599" spans="1:21" ht="15.75">
      <c r="A599" s="47"/>
      <c r="B599" s="33"/>
      <c r="C599" s="39" t="str">
        <f>IF($A599 &lt;&gt; "",VLOOKUP($A599,'Student reference sheet'!$A$2:$V$2329, 3,FALSE), "")</f>
        <v/>
      </c>
      <c r="D599" s="39" t="str">
        <f>IF($A599 &lt;&gt; "",VLOOKUP($A599,'Student reference sheet'!$A$2:$V$2329, 2,FALSE), "")</f>
        <v/>
      </c>
      <c r="E599" s="35"/>
      <c r="F599" s="34"/>
      <c r="G599" s="40" t="str">
        <f t="shared" ca="1" si="30"/>
        <v/>
      </c>
      <c r="H599" s="40" t="str">
        <f t="shared" ca="1" si="31"/>
        <v/>
      </c>
      <c r="I599" s="36" t="str">
        <f>IF($A599 = "", "",
IF(COUNTIF(MINIMUM_DAY_DATES[], Attendance!J599) &gt; 0, VLOOKUP(Attendance!$G599,MINIMUM_DAY_PERIOD_SCHEDULE[], 2,TRUE),
IF(COUNTIF(RALLY_DATES[], Attendance!J599) &gt; 0, VLOOKUP(Attendance!$G599,RALLY_PERIOD_SCHEDULE[], 2,TRUE),
IF(WEEKDAY(Attendance!$J599) = 2,
       IF(COUNTIF(FINALS_WEEK_MONDAY_DATE[],Attendance!$J599) &gt; 0, VLOOKUP(Attendance!$G599,FINALS_WEEK_MONDAY_PERIOD_SCHEDULE[],2,TRUE),
       VLOOKUP(Attendance!$G599,REGULAR_WEEK_SCHEDULE[],6,TRUE)),
IF(WEEKDAY($J599) = 3,
       IF(COUNTIF(FINALS_WEEK_TUESDAY_DATE[],Attendance!$J599) &gt; 0, VLOOKUP(Attendance!$G599,FINALS_WEEK_TUESDAY_PERIOD_SCHEDULE[],2,TRUE),
       VLOOKUP(Attendance!$G599,REGULAR_WEEK_SCHEDULE[[Tuesday]:[Period]],5,TRUE)),
IF(WEEKDAY(Attendance!$J599) = 4,
        IF(COUNTIF(BLOCK_WEDNESDAY_DATES[],Attendance!$J599) &gt; 0, VLOOKUP(Attendance!$G599,BLOCK_WEDNESDAY_PERIOD_SCHEDULE[],2,TRUE),
        IF(COUNTIF(FINALS_WEEK_WEDNESDAY_DATE[],Attendance!$J599) &gt; 0, VLOOKUP(Attendance!$G599,FINALS_WEEK_WEDNESDAY_PERIOD_SCHEDULE[],2,TRUE),
       VLOOKUP(Attendance!$G599,REGULAR_WEEK_SCHEDULE[[Wednesday]:[Period]],4,TRUE))),
IF(WEEKDAY($J599) = 5,
       IF(COUNTIF(BLOCK_THURSDAY_DATES[],Attendance!$J599) &gt; 0, VLOOKUP(Attendance!$G599,BLOCK_THURSDAY_PERIOD_SCHEDULE[],2,TRUE),
       IF(COUNTIF(FINALS_WEEK_THURSDAY_DATE[],Attendance!$J599) &gt; 0, VLOOKUP(Attendance!$G599,FINALS_WEEK_THURSDAY_PERIOD_SCHEDULE[],2,TRUE),
       VLOOKUP(Attendance!$G599,REGULAR_WEEK_SCHEDULE[[Thursday]:[Period]],3,TRUE))),
IF(WEEKDAY(Attendance!$J599) = 6,
       IF(COUNTIF(FINALS_WEEK_FRIDAY_DATE[],Attendance!$J599) &gt; 0, VLOOKUP(Attendance!$G599,FINALS_WEEK_FRIDAY_PERIOD_SCHEDULE[],2,TRUE),
       VLOOKUP(Attendance!$G599,REGULAR_WEEK_SCHEDULE[[Friday]:[Period]],2,TRUE))))))))))</f>
        <v/>
      </c>
      <c r="J599" s="41" t="str">
        <f t="shared" ca="1" si="32"/>
        <v/>
      </c>
      <c r="K599" s="41" t="str">
        <f>IF($A599 &lt;&gt; "",VLOOKUP($A599,'Student reference sheet'!$A$2:$V$2329, 7,FALSE), "")</f>
        <v/>
      </c>
      <c r="L599" s="30" t="str">
        <f>IF($A599 ="", "", VLOOKUP($A599, 'Student reference sheet'!$A$2:$Z$2603,23,FALSE))</f>
        <v/>
      </c>
      <c r="M599" s="30" t="str">
        <f>IF($A599 ="", "", VLOOKUP($A599, 'Student reference sheet'!$A$2:$Z$2603,24,FALSE))</f>
        <v/>
      </c>
      <c r="N599" s="30" t="str">
        <f>IF($A599 ="", "", VLOOKUP($A599, 'Student reference sheet'!$A$2:$Z$2603,26,FALSE))</f>
        <v/>
      </c>
      <c r="O599" s="30" t="str">
        <f>IF($A599 ="", "", VLOOKUP($A599, 'Student reference sheet'!$A$2:$Z$2603,25,FALSE))</f>
        <v/>
      </c>
      <c r="P599" s="39" t="str">
        <f>IF($A599 = "", "", IF(OR(VLOOKUP($A599,'Student reference sheet'!$A$2:$V$2400,8,FALSE) = "R",  VLOOKUP($A599,'Student reference sheet'!$A$2:$V$2400,8,FALSE) = "L"), "X", ""))</f>
        <v/>
      </c>
      <c r="Q599" s="39" t="str">
        <f>IF($A599 ="", "", VLOOKUP($A599, 'Student reference sheet'!$A$2:$V$2603,22,FALSE))</f>
        <v/>
      </c>
      <c r="R599" s="39" t="str">
        <f>IF($A599 &lt;&gt; "",VLOOKUP($A599,'Student reference sheet'!$A$2:$V$2329, 5,FALSE), "")</f>
        <v/>
      </c>
      <c r="S599" s="39" t="str">
        <f>IF($A599 &lt;&gt; "",VLOOKUP($A599,'Student reference sheet'!$A$2:$V$2329, 6,FALSE), "")</f>
        <v/>
      </c>
      <c r="T599" s="30" t="str">
        <f>IF($A599 = "","",
IF(VLOOKUP($A599,'Student reference sheet'!$A$2:$V$2329, 10,FALSE) = "Y", "Hispanic",
IF(VLOOKUP($A599,'Student reference sheet'!$A$2:$V$2329,11,FALSE) &lt;&gt; "",
IF(VLOOKUP($A599,'Student reference sheet'!$A$2:$V$2329,11,FALSE) = "UNK", "Unknown", VLOOKUP(VALUE(VLOOKUP($A599,'Student reference sheet'!$A$2:$V$2329,11,FALSE)),'Ethnicity Reference'!$A$2:$B$22,2,FALSE)),
IF(VLOOKUP($A599,'Student reference sheet'!$A$2:$V$2329,9,FALSE) &lt;&gt; "", VLOOKUP(VALUE(VLOOKUP($A599,'Student reference sheet'!$A$2:$V$2329,9,FALSE)),'Ethnicity Reference'!$A$2:$B$22,2,FALSE),"Unknown"))))</f>
        <v/>
      </c>
      <c r="U599" s="35"/>
    </row>
    <row r="600" spans="1:21" ht="15.75">
      <c r="A600" s="47"/>
      <c r="B600" s="33"/>
      <c r="C600" s="39" t="str">
        <f>IF($A600 &lt;&gt; "",VLOOKUP($A600,'Student reference sheet'!$A$2:$V$2329, 3,FALSE), "")</f>
        <v/>
      </c>
      <c r="D600" s="39" t="str">
        <f>IF($A600 &lt;&gt; "",VLOOKUP($A600,'Student reference sheet'!$A$2:$V$2329, 2,FALSE), "")</f>
        <v/>
      </c>
      <c r="E600" s="35"/>
      <c r="F600" s="34"/>
      <c r="G600" s="40" t="str">
        <f t="shared" ca="1" si="30"/>
        <v/>
      </c>
      <c r="H600" s="40" t="str">
        <f t="shared" ca="1" si="31"/>
        <v/>
      </c>
      <c r="I600" s="36" t="str">
        <f>IF($A600 = "", "",
IF(COUNTIF(MINIMUM_DAY_DATES[], Attendance!J600) &gt; 0, VLOOKUP(Attendance!$G600,MINIMUM_DAY_PERIOD_SCHEDULE[], 2,TRUE),
IF(COUNTIF(RALLY_DATES[], Attendance!J600) &gt; 0, VLOOKUP(Attendance!$G600,RALLY_PERIOD_SCHEDULE[], 2,TRUE),
IF(WEEKDAY(Attendance!$J600) = 2,
       IF(COUNTIF(FINALS_WEEK_MONDAY_DATE[],Attendance!$J600) &gt; 0, VLOOKUP(Attendance!$G600,FINALS_WEEK_MONDAY_PERIOD_SCHEDULE[],2,TRUE),
       VLOOKUP(Attendance!$G600,REGULAR_WEEK_SCHEDULE[],6,TRUE)),
IF(WEEKDAY($J600) = 3,
       IF(COUNTIF(FINALS_WEEK_TUESDAY_DATE[],Attendance!$J600) &gt; 0, VLOOKUP(Attendance!$G600,FINALS_WEEK_TUESDAY_PERIOD_SCHEDULE[],2,TRUE),
       VLOOKUP(Attendance!$G600,REGULAR_WEEK_SCHEDULE[[Tuesday]:[Period]],5,TRUE)),
IF(WEEKDAY(Attendance!$J600) = 4,
        IF(COUNTIF(BLOCK_WEDNESDAY_DATES[],Attendance!$J600) &gt; 0, VLOOKUP(Attendance!$G600,BLOCK_WEDNESDAY_PERIOD_SCHEDULE[],2,TRUE),
        IF(COUNTIF(FINALS_WEEK_WEDNESDAY_DATE[],Attendance!$J600) &gt; 0, VLOOKUP(Attendance!$G600,FINALS_WEEK_WEDNESDAY_PERIOD_SCHEDULE[],2,TRUE),
       VLOOKUP(Attendance!$G600,REGULAR_WEEK_SCHEDULE[[Wednesday]:[Period]],4,TRUE))),
IF(WEEKDAY($J600) = 5,
       IF(COUNTIF(BLOCK_THURSDAY_DATES[],Attendance!$J600) &gt; 0, VLOOKUP(Attendance!$G600,BLOCK_THURSDAY_PERIOD_SCHEDULE[],2,TRUE),
       IF(COUNTIF(FINALS_WEEK_THURSDAY_DATE[],Attendance!$J600) &gt; 0, VLOOKUP(Attendance!$G600,FINALS_WEEK_THURSDAY_PERIOD_SCHEDULE[],2,TRUE),
       VLOOKUP(Attendance!$G600,REGULAR_WEEK_SCHEDULE[[Thursday]:[Period]],3,TRUE))),
IF(WEEKDAY(Attendance!$J600) = 6,
       IF(COUNTIF(FINALS_WEEK_FRIDAY_DATE[],Attendance!$J600) &gt; 0, VLOOKUP(Attendance!$G600,FINALS_WEEK_FRIDAY_PERIOD_SCHEDULE[],2,TRUE),
       VLOOKUP(Attendance!$G600,REGULAR_WEEK_SCHEDULE[[Friday]:[Period]],2,TRUE))))))))))</f>
        <v/>
      </c>
      <c r="J600" s="41" t="str">
        <f t="shared" ca="1" si="32"/>
        <v/>
      </c>
      <c r="K600" s="41" t="str">
        <f>IF($A600 &lt;&gt; "",VLOOKUP($A600,'Student reference sheet'!$A$2:$V$2329, 7,FALSE), "")</f>
        <v/>
      </c>
      <c r="L600" s="30" t="str">
        <f>IF($A600 ="", "", VLOOKUP($A600, 'Student reference sheet'!$A$2:$Z$2603,23,FALSE))</f>
        <v/>
      </c>
      <c r="M600" s="30" t="str">
        <f>IF($A600 ="", "", VLOOKUP($A600, 'Student reference sheet'!$A$2:$Z$2603,24,FALSE))</f>
        <v/>
      </c>
      <c r="N600" s="30" t="str">
        <f>IF($A600 ="", "", VLOOKUP($A600, 'Student reference sheet'!$A$2:$Z$2603,26,FALSE))</f>
        <v/>
      </c>
      <c r="O600" s="30" t="str">
        <f>IF($A600 ="", "", VLOOKUP($A600, 'Student reference sheet'!$A$2:$Z$2603,25,FALSE))</f>
        <v/>
      </c>
      <c r="P600" s="39" t="str">
        <f>IF($A600 = "", "", IF(OR(VLOOKUP($A600,'Student reference sheet'!$A$2:$V$2400,8,FALSE) = "R",  VLOOKUP($A600,'Student reference sheet'!$A$2:$V$2400,8,FALSE) = "L"), "X", ""))</f>
        <v/>
      </c>
      <c r="Q600" s="39" t="str">
        <f>IF($A600 ="", "", VLOOKUP($A600, 'Student reference sheet'!$A$2:$V$2603,22,FALSE))</f>
        <v/>
      </c>
      <c r="R600" s="39" t="str">
        <f>IF($A600 &lt;&gt; "",VLOOKUP($A600,'Student reference sheet'!$A$2:$V$2329, 5,FALSE), "")</f>
        <v/>
      </c>
      <c r="S600" s="39" t="str">
        <f>IF($A600 &lt;&gt; "",VLOOKUP($A600,'Student reference sheet'!$A$2:$V$2329, 6,FALSE), "")</f>
        <v/>
      </c>
      <c r="T600" s="30" t="str">
        <f>IF($A600 = "","",
IF(VLOOKUP($A600,'Student reference sheet'!$A$2:$V$2329, 10,FALSE) = "Y", "Hispanic",
IF(VLOOKUP($A600,'Student reference sheet'!$A$2:$V$2329,11,FALSE) &lt;&gt; "",
IF(VLOOKUP($A600,'Student reference sheet'!$A$2:$V$2329,11,FALSE) = "UNK", "Unknown", VLOOKUP(VALUE(VLOOKUP($A600,'Student reference sheet'!$A$2:$V$2329,11,FALSE)),'Ethnicity Reference'!$A$2:$B$22,2,FALSE)),
IF(VLOOKUP($A600,'Student reference sheet'!$A$2:$V$2329,9,FALSE) &lt;&gt; "", VLOOKUP(VALUE(VLOOKUP($A600,'Student reference sheet'!$A$2:$V$2329,9,FALSE)),'Ethnicity Reference'!$A$2:$B$22,2,FALSE),"Unknown"))))</f>
        <v/>
      </c>
      <c r="U600" s="35"/>
    </row>
    <row r="601" spans="1:21" ht="15.75">
      <c r="A601" s="47"/>
      <c r="B601" s="33"/>
      <c r="C601" s="39" t="str">
        <f>IF($A601 &lt;&gt; "",VLOOKUP($A601,'Student reference sheet'!$A$2:$V$2329, 3,FALSE), "")</f>
        <v/>
      </c>
      <c r="D601" s="39" t="str">
        <f>IF($A601 &lt;&gt; "",VLOOKUP($A601,'Student reference sheet'!$A$2:$V$2329, 2,FALSE), "")</f>
        <v/>
      </c>
      <c r="E601" s="35"/>
      <c r="F601" s="34"/>
      <c r="G601" s="40" t="str">
        <f t="shared" ca="1" si="30"/>
        <v/>
      </c>
      <c r="H601" s="40" t="str">
        <f t="shared" ca="1" si="31"/>
        <v/>
      </c>
      <c r="I601" s="36" t="str">
        <f>IF($A601 = "", "",
IF(COUNTIF(MINIMUM_DAY_DATES[], Attendance!J601) &gt; 0, VLOOKUP(Attendance!$G601,MINIMUM_DAY_PERIOD_SCHEDULE[], 2,TRUE),
IF(COUNTIF(RALLY_DATES[], Attendance!J601) &gt; 0, VLOOKUP(Attendance!$G601,RALLY_PERIOD_SCHEDULE[], 2,TRUE),
IF(WEEKDAY(Attendance!$J601) = 2,
       IF(COUNTIF(FINALS_WEEK_MONDAY_DATE[],Attendance!$J601) &gt; 0, VLOOKUP(Attendance!$G601,FINALS_WEEK_MONDAY_PERIOD_SCHEDULE[],2,TRUE),
       VLOOKUP(Attendance!$G601,REGULAR_WEEK_SCHEDULE[],6,TRUE)),
IF(WEEKDAY($J601) = 3,
       IF(COUNTIF(FINALS_WEEK_TUESDAY_DATE[],Attendance!$J601) &gt; 0, VLOOKUP(Attendance!$G601,FINALS_WEEK_TUESDAY_PERIOD_SCHEDULE[],2,TRUE),
       VLOOKUP(Attendance!$G601,REGULAR_WEEK_SCHEDULE[[Tuesday]:[Period]],5,TRUE)),
IF(WEEKDAY(Attendance!$J601) = 4,
        IF(COUNTIF(BLOCK_WEDNESDAY_DATES[],Attendance!$J601) &gt; 0, VLOOKUP(Attendance!$G601,BLOCK_WEDNESDAY_PERIOD_SCHEDULE[],2,TRUE),
        IF(COUNTIF(FINALS_WEEK_WEDNESDAY_DATE[],Attendance!$J601) &gt; 0, VLOOKUP(Attendance!$G601,FINALS_WEEK_WEDNESDAY_PERIOD_SCHEDULE[],2,TRUE),
       VLOOKUP(Attendance!$G601,REGULAR_WEEK_SCHEDULE[[Wednesday]:[Period]],4,TRUE))),
IF(WEEKDAY($J601) = 5,
       IF(COUNTIF(BLOCK_THURSDAY_DATES[],Attendance!$J601) &gt; 0, VLOOKUP(Attendance!$G601,BLOCK_THURSDAY_PERIOD_SCHEDULE[],2,TRUE),
       IF(COUNTIF(FINALS_WEEK_THURSDAY_DATE[],Attendance!$J601) &gt; 0, VLOOKUP(Attendance!$G601,FINALS_WEEK_THURSDAY_PERIOD_SCHEDULE[],2,TRUE),
       VLOOKUP(Attendance!$G601,REGULAR_WEEK_SCHEDULE[[Thursday]:[Period]],3,TRUE))),
IF(WEEKDAY(Attendance!$J601) = 6,
       IF(COUNTIF(FINALS_WEEK_FRIDAY_DATE[],Attendance!$J601) &gt; 0, VLOOKUP(Attendance!$G601,FINALS_WEEK_FRIDAY_PERIOD_SCHEDULE[],2,TRUE),
       VLOOKUP(Attendance!$G601,REGULAR_WEEK_SCHEDULE[[Friday]:[Period]],2,TRUE))))))))))</f>
        <v/>
      </c>
      <c r="J601" s="41" t="str">
        <f t="shared" ca="1" si="32"/>
        <v/>
      </c>
      <c r="K601" s="41" t="str">
        <f>IF($A601 &lt;&gt; "",VLOOKUP($A601,'Student reference sheet'!$A$2:$V$2329, 7,FALSE), "")</f>
        <v/>
      </c>
      <c r="L601" s="30" t="str">
        <f>IF($A601 ="", "", VLOOKUP($A601, 'Student reference sheet'!$A$2:$Z$2603,23,FALSE))</f>
        <v/>
      </c>
      <c r="M601" s="30" t="str">
        <f>IF($A601 ="", "", VLOOKUP($A601, 'Student reference sheet'!$A$2:$Z$2603,24,FALSE))</f>
        <v/>
      </c>
      <c r="N601" s="30" t="str">
        <f>IF($A601 ="", "", VLOOKUP($A601, 'Student reference sheet'!$A$2:$Z$2603,26,FALSE))</f>
        <v/>
      </c>
      <c r="O601" s="30" t="str">
        <f>IF($A601 ="", "", VLOOKUP($A601, 'Student reference sheet'!$A$2:$Z$2603,25,FALSE))</f>
        <v/>
      </c>
      <c r="P601" s="39" t="str">
        <f>IF($A601 = "", "", IF(OR(VLOOKUP($A601,'Student reference sheet'!$A$2:$V$2400,8,FALSE) = "R",  VLOOKUP($A601,'Student reference sheet'!$A$2:$V$2400,8,FALSE) = "L"), "X", ""))</f>
        <v/>
      </c>
      <c r="Q601" s="39" t="str">
        <f>IF($A601 ="", "", VLOOKUP($A601, 'Student reference sheet'!$A$2:$V$2603,22,FALSE))</f>
        <v/>
      </c>
      <c r="R601" s="39" t="str">
        <f>IF($A601 &lt;&gt; "",VLOOKUP($A601,'Student reference sheet'!$A$2:$V$2329, 5,FALSE), "")</f>
        <v/>
      </c>
      <c r="S601" s="39" t="str">
        <f>IF($A601 &lt;&gt; "",VLOOKUP($A601,'Student reference sheet'!$A$2:$V$2329, 6,FALSE), "")</f>
        <v/>
      </c>
      <c r="T601" s="30" t="str">
        <f>IF($A601 = "","",
IF(VLOOKUP($A601,'Student reference sheet'!$A$2:$V$2329, 10,FALSE) = "Y", "Hispanic",
IF(VLOOKUP($A601,'Student reference sheet'!$A$2:$V$2329,11,FALSE) &lt;&gt; "",
IF(VLOOKUP($A601,'Student reference sheet'!$A$2:$V$2329,11,FALSE) = "UNK", "Unknown", VLOOKUP(VALUE(VLOOKUP($A601,'Student reference sheet'!$A$2:$V$2329,11,FALSE)),'Ethnicity Reference'!$A$2:$B$22,2,FALSE)),
IF(VLOOKUP($A601,'Student reference sheet'!$A$2:$V$2329,9,FALSE) &lt;&gt; "", VLOOKUP(VALUE(VLOOKUP($A601,'Student reference sheet'!$A$2:$V$2329,9,FALSE)),'Ethnicity Reference'!$A$2:$B$22,2,FALSE),"Unknown"))))</f>
        <v/>
      </c>
      <c r="U601" s="35"/>
    </row>
    <row r="602" spans="1:21" ht="15.75">
      <c r="A602" s="47"/>
      <c r="B602" s="33"/>
      <c r="C602" s="39" t="str">
        <f>IF($A602 &lt;&gt; "",VLOOKUP($A602,'Student reference sheet'!$A$2:$V$2329, 3,FALSE), "")</f>
        <v/>
      </c>
      <c r="D602" s="39" t="str">
        <f>IF($A602 &lt;&gt; "",VLOOKUP($A602,'Student reference sheet'!$A$2:$V$2329, 2,FALSE), "")</f>
        <v/>
      </c>
      <c r="E602" s="35"/>
      <c r="F602" s="34"/>
      <c r="G602" s="40" t="str">
        <f t="shared" ca="1" si="30"/>
        <v/>
      </c>
      <c r="H602" s="40" t="str">
        <f t="shared" ca="1" si="31"/>
        <v/>
      </c>
      <c r="I602" s="36" t="str">
        <f>IF($A602 = "", "",
IF(COUNTIF(MINIMUM_DAY_DATES[], Attendance!J602) &gt; 0, VLOOKUP(Attendance!$G602,MINIMUM_DAY_PERIOD_SCHEDULE[], 2,TRUE),
IF(COUNTIF(RALLY_DATES[], Attendance!J602) &gt; 0, VLOOKUP(Attendance!$G602,RALLY_PERIOD_SCHEDULE[], 2,TRUE),
IF(WEEKDAY(Attendance!$J602) = 2,
       IF(COUNTIF(FINALS_WEEK_MONDAY_DATE[],Attendance!$J602) &gt; 0, VLOOKUP(Attendance!$G602,FINALS_WEEK_MONDAY_PERIOD_SCHEDULE[],2,TRUE),
       VLOOKUP(Attendance!$G602,REGULAR_WEEK_SCHEDULE[],6,TRUE)),
IF(WEEKDAY($J602) = 3,
       IF(COUNTIF(FINALS_WEEK_TUESDAY_DATE[],Attendance!$J602) &gt; 0, VLOOKUP(Attendance!$G602,FINALS_WEEK_TUESDAY_PERIOD_SCHEDULE[],2,TRUE),
       VLOOKUP(Attendance!$G602,REGULAR_WEEK_SCHEDULE[[Tuesday]:[Period]],5,TRUE)),
IF(WEEKDAY(Attendance!$J602) = 4,
        IF(COUNTIF(BLOCK_WEDNESDAY_DATES[],Attendance!$J602) &gt; 0, VLOOKUP(Attendance!$G602,BLOCK_WEDNESDAY_PERIOD_SCHEDULE[],2,TRUE),
        IF(COUNTIF(FINALS_WEEK_WEDNESDAY_DATE[],Attendance!$J602) &gt; 0, VLOOKUP(Attendance!$G602,FINALS_WEEK_WEDNESDAY_PERIOD_SCHEDULE[],2,TRUE),
       VLOOKUP(Attendance!$G602,REGULAR_WEEK_SCHEDULE[[Wednesday]:[Period]],4,TRUE))),
IF(WEEKDAY($J602) = 5,
       IF(COUNTIF(BLOCK_THURSDAY_DATES[],Attendance!$J602) &gt; 0, VLOOKUP(Attendance!$G602,BLOCK_THURSDAY_PERIOD_SCHEDULE[],2,TRUE),
       IF(COUNTIF(FINALS_WEEK_THURSDAY_DATE[],Attendance!$J602) &gt; 0, VLOOKUP(Attendance!$G602,FINALS_WEEK_THURSDAY_PERIOD_SCHEDULE[],2,TRUE),
       VLOOKUP(Attendance!$G602,REGULAR_WEEK_SCHEDULE[[Thursday]:[Period]],3,TRUE))),
IF(WEEKDAY(Attendance!$J602) = 6,
       IF(COUNTIF(FINALS_WEEK_FRIDAY_DATE[],Attendance!$J602) &gt; 0, VLOOKUP(Attendance!$G602,FINALS_WEEK_FRIDAY_PERIOD_SCHEDULE[],2,TRUE),
       VLOOKUP(Attendance!$G602,REGULAR_WEEK_SCHEDULE[[Friday]:[Period]],2,TRUE))))))))))</f>
        <v/>
      </c>
      <c r="J602" s="41" t="str">
        <f t="shared" ca="1" si="32"/>
        <v/>
      </c>
      <c r="K602" s="41" t="str">
        <f>IF($A602 &lt;&gt; "",VLOOKUP($A602,'Student reference sheet'!$A$2:$V$2329, 7,FALSE), "")</f>
        <v/>
      </c>
      <c r="L602" s="30" t="str">
        <f>IF($A602 ="", "", VLOOKUP($A602, 'Student reference sheet'!$A$2:$Z$2603,23,FALSE))</f>
        <v/>
      </c>
      <c r="M602" s="30" t="str">
        <f>IF($A602 ="", "", VLOOKUP($A602, 'Student reference sheet'!$A$2:$Z$2603,24,FALSE))</f>
        <v/>
      </c>
      <c r="N602" s="30" t="str">
        <f>IF($A602 ="", "", VLOOKUP($A602, 'Student reference sheet'!$A$2:$Z$2603,26,FALSE))</f>
        <v/>
      </c>
      <c r="O602" s="30" t="str">
        <f>IF($A602 ="", "", VLOOKUP($A602, 'Student reference sheet'!$A$2:$Z$2603,25,FALSE))</f>
        <v/>
      </c>
      <c r="P602" s="39" t="str">
        <f>IF($A602 = "", "", IF(OR(VLOOKUP($A602,'Student reference sheet'!$A$2:$V$2400,8,FALSE) = "R",  VLOOKUP($A602,'Student reference sheet'!$A$2:$V$2400,8,FALSE) = "L"), "X", ""))</f>
        <v/>
      </c>
      <c r="Q602" s="39" t="str">
        <f>IF($A602 ="", "", VLOOKUP($A602, 'Student reference sheet'!$A$2:$V$2603,22,FALSE))</f>
        <v/>
      </c>
      <c r="R602" s="39" t="str">
        <f>IF($A602 &lt;&gt; "",VLOOKUP($A602,'Student reference sheet'!$A$2:$V$2329, 5,FALSE), "")</f>
        <v/>
      </c>
      <c r="S602" s="39" t="str">
        <f>IF($A602 &lt;&gt; "",VLOOKUP($A602,'Student reference sheet'!$A$2:$V$2329, 6,FALSE), "")</f>
        <v/>
      </c>
      <c r="T602" s="30" t="str">
        <f>IF($A602 = "","",
IF(VLOOKUP($A602,'Student reference sheet'!$A$2:$V$2329, 10,FALSE) = "Y", "Hispanic",
IF(VLOOKUP($A602,'Student reference sheet'!$A$2:$V$2329,11,FALSE) &lt;&gt; "",
IF(VLOOKUP($A602,'Student reference sheet'!$A$2:$V$2329,11,FALSE) = "UNK", "Unknown", VLOOKUP(VALUE(VLOOKUP($A602,'Student reference sheet'!$A$2:$V$2329,11,FALSE)),'Ethnicity Reference'!$A$2:$B$22,2,FALSE)),
IF(VLOOKUP($A602,'Student reference sheet'!$A$2:$V$2329,9,FALSE) &lt;&gt; "", VLOOKUP(VALUE(VLOOKUP($A602,'Student reference sheet'!$A$2:$V$2329,9,FALSE)),'Ethnicity Reference'!$A$2:$B$22,2,FALSE),"Unknown"))))</f>
        <v/>
      </c>
      <c r="U602" s="35"/>
    </row>
    <row r="603" spans="1:21" ht="15.75">
      <c r="A603" s="47"/>
      <c r="B603" s="33"/>
      <c r="C603" s="39" t="str">
        <f>IF($A603 &lt;&gt; "",VLOOKUP($A603,'Student reference sheet'!$A$2:$V$2329, 3,FALSE), "")</f>
        <v/>
      </c>
      <c r="D603" s="39" t="str">
        <f>IF($A603 &lt;&gt; "",VLOOKUP($A603,'Student reference sheet'!$A$2:$V$2329, 2,FALSE), "")</f>
        <v/>
      </c>
      <c r="E603" s="35"/>
      <c r="F603" s="34"/>
      <c r="G603" s="40" t="str">
        <f t="shared" ca="1" si="30"/>
        <v/>
      </c>
      <c r="H603" s="40" t="str">
        <f t="shared" ca="1" si="31"/>
        <v/>
      </c>
      <c r="I603" s="36" t="str">
        <f>IF($A603 = "", "",
IF(COUNTIF(MINIMUM_DAY_DATES[], Attendance!J603) &gt; 0, VLOOKUP(Attendance!$G603,MINIMUM_DAY_PERIOD_SCHEDULE[], 2,TRUE),
IF(COUNTIF(RALLY_DATES[], Attendance!J603) &gt; 0, VLOOKUP(Attendance!$G603,RALLY_PERIOD_SCHEDULE[], 2,TRUE),
IF(WEEKDAY(Attendance!$J603) = 2,
       IF(COUNTIF(FINALS_WEEK_MONDAY_DATE[],Attendance!$J603) &gt; 0, VLOOKUP(Attendance!$G603,FINALS_WEEK_MONDAY_PERIOD_SCHEDULE[],2,TRUE),
       VLOOKUP(Attendance!$G603,REGULAR_WEEK_SCHEDULE[],6,TRUE)),
IF(WEEKDAY($J603) = 3,
       IF(COUNTIF(FINALS_WEEK_TUESDAY_DATE[],Attendance!$J603) &gt; 0, VLOOKUP(Attendance!$G603,FINALS_WEEK_TUESDAY_PERIOD_SCHEDULE[],2,TRUE),
       VLOOKUP(Attendance!$G603,REGULAR_WEEK_SCHEDULE[[Tuesday]:[Period]],5,TRUE)),
IF(WEEKDAY(Attendance!$J603) = 4,
        IF(COUNTIF(BLOCK_WEDNESDAY_DATES[],Attendance!$J603) &gt; 0, VLOOKUP(Attendance!$G603,BLOCK_WEDNESDAY_PERIOD_SCHEDULE[],2,TRUE),
        IF(COUNTIF(FINALS_WEEK_WEDNESDAY_DATE[],Attendance!$J603) &gt; 0, VLOOKUP(Attendance!$G603,FINALS_WEEK_WEDNESDAY_PERIOD_SCHEDULE[],2,TRUE),
       VLOOKUP(Attendance!$G603,REGULAR_WEEK_SCHEDULE[[Wednesday]:[Period]],4,TRUE))),
IF(WEEKDAY($J603) = 5,
       IF(COUNTIF(BLOCK_THURSDAY_DATES[],Attendance!$J603) &gt; 0, VLOOKUP(Attendance!$G603,BLOCK_THURSDAY_PERIOD_SCHEDULE[],2,TRUE),
       IF(COUNTIF(FINALS_WEEK_THURSDAY_DATE[],Attendance!$J603) &gt; 0, VLOOKUP(Attendance!$G603,FINALS_WEEK_THURSDAY_PERIOD_SCHEDULE[],2,TRUE),
       VLOOKUP(Attendance!$G603,REGULAR_WEEK_SCHEDULE[[Thursday]:[Period]],3,TRUE))),
IF(WEEKDAY(Attendance!$J603) = 6,
       IF(COUNTIF(FINALS_WEEK_FRIDAY_DATE[],Attendance!$J603) &gt; 0, VLOOKUP(Attendance!$G603,FINALS_WEEK_FRIDAY_PERIOD_SCHEDULE[],2,TRUE),
       VLOOKUP(Attendance!$G603,REGULAR_WEEK_SCHEDULE[[Friday]:[Period]],2,TRUE))))))))))</f>
        <v/>
      </c>
      <c r="J603" s="41" t="str">
        <f t="shared" ca="1" si="32"/>
        <v/>
      </c>
      <c r="K603" s="41" t="str">
        <f>IF($A603 &lt;&gt; "",VLOOKUP($A603,'Student reference sheet'!$A$2:$V$2329, 7,FALSE), "")</f>
        <v/>
      </c>
      <c r="L603" s="30" t="str">
        <f>IF($A603 ="", "", VLOOKUP($A603, 'Student reference sheet'!$A$2:$Z$2603,23,FALSE))</f>
        <v/>
      </c>
      <c r="M603" s="30" t="str">
        <f>IF($A603 ="", "", VLOOKUP($A603, 'Student reference sheet'!$A$2:$Z$2603,24,FALSE))</f>
        <v/>
      </c>
      <c r="N603" s="30" t="str">
        <f>IF($A603 ="", "", VLOOKUP($A603, 'Student reference sheet'!$A$2:$Z$2603,26,FALSE))</f>
        <v/>
      </c>
      <c r="O603" s="30" t="str">
        <f>IF($A603 ="", "", VLOOKUP($A603, 'Student reference sheet'!$A$2:$Z$2603,25,FALSE))</f>
        <v/>
      </c>
      <c r="P603" s="39" t="str">
        <f>IF($A603 = "", "", IF(OR(VLOOKUP($A603,'Student reference sheet'!$A$2:$V$2400,8,FALSE) = "R",  VLOOKUP($A603,'Student reference sheet'!$A$2:$V$2400,8,FALSE) = "L"), "X", ""))</f>
        <v/>
      </c>
      <c r="Q603" s="39" t="str">
        <f>IF($A603 ="", "", VLOOKUP($A603, 'Student reference sheet'!$A$2:$V$2603,22,FALSE))</f>
        <v/>
      </c>
      <c r="R603" s="39" t="str">
        <f>IF($A603 &lt;&gt; "",VLOOKUP($A603,'Student reference sheet'!$A$2:$V$2329, 5,FALSE), "")</f>
        <v/>
      </c>
      <c r="S603" s="39" t="str">
        <f>IF($A603 &lt;&gt; "",VLOOKUP($A603,'Student reference sheet'!$A$2:$V$2329, 6,FALSE), "")</f>
        <v/>
      </c>
      <c r="T603" s="30" t="str">
        <f>IF($A603 = "","",
IF(VLOOKUP($A603,'Student reference sheet'!$A$2:$V$2329, 10,FALSE) = "Y", "Hispanic",
IF(VLOOKUP($A603,'Student reference sheet'!$A$2:$V$2329,11,FALSE) &lt;&gt; "",
IF(VLOOKUP($A603,'Student reference sheet'!$A$2:$V$2329,11,FALSE) = "UNK", "Unknown", VLOOKUP(VALUE(VLOOKUP($A603,'Student reference sheet'!$A$2:$V$2329,11,FALSE)),'Ethnicity Reference'!$A$2:$B$22,2,FALSE)),
IF(VLOOKUP($A603,'Student reference sheet'!$A$2:$V$2329,9,FALSE) &lt;&gt; "", VLOOKUP(VALUE(VLOOKUP($A603,'Student reference sheet'!$A$2:$V$2329,9,FALSE)),'Ethnicity Reference'!$A$2:$B$22,2,FALSE),"Unknown"))))</f>
        <v/>
      </c>
      <c r="U603" s="35"/>
    </row>
    <row r="604" spans="1:21" ht="15.75">
      <c r="A604" s="47"/>
      <c r="B604" s="33"/>
      <c r="C604" s="39" t="str">
        <f>IF($A604 &lt;&gt; "",VLOOKUP($A604,'Student reference sheet'!$A$2:$V$2329, 3,FALSE), "")</f>
        <v/>
      </c>
      <c r="D604" s="39" t="str">
        <f>IF($A604 &lt;&gt; "",VLOOKUP($A604,'Student reference sheet'!$A$2:$V$2329, 2,FALSE), "")</f>
        <v/>
      </c>
      <c r="E604" s="35"/>
      <c r="F604" s="34"/>
      <c r="G604" s="40" t="str">
        <f t="shared" ca="1" si="30"/>
        <v/>
      </c>
      <c r="H604" s="40" t="str">
        <f t="shared" ca="1" si="31"/>
        <v/>
      </c>
      <c r="I604" s="36" t="str">
        <f>IF($A604 = "", "",
IF(COUNTIF(MINIMUM_DAY_DATES[], Attendance!J604) &gt; 0, VLOOKUP(Attendance!$G604,MINIMUM_DAY_PERIOD_SCHEDULE[], 2,TRUE),
IF(COUNTIF(RALLY_DATES[], Attendance!J604) &gt; 0, VLOOKUP(Attendance!$G604,RALLY_PERIOD_SCHEDULE[], 2,TRUE),
IF(WEEKDAY(Attendance!$J604) = 2,
       IF(COUNTIF(FINALS_WEEK_MONDAY_DATE[],Attendance!$J604) &gt; 0, VLOOKUP(Attendance!$G604,FINALS_WEEK_MONDAY_PERIOD_SCHEDULE[],2,TRUE),
       VLOOKUP(Attendance!$G604,REGULAR_WEEK_SCHEDULE[],6,TRUE)),
IF(WEEKDAY($J604) = 3,
       IF(COUNTIF(FINALS_WEEK_TUESDAY_DATE[],Attendance!$J604) &gt; 0, VLOOKUP(Attendance!$G604,FINALS_WEEK_TUESDAY_PERIOD_SCHEDULE[],2,TRUE),
       VLOOKUP(Attendance!$G604,REGULAR_WEEK_SCHEDULE[[Tuesday]:[Period]],5,TRUE)),
IF(WEEKDAY(Attendance!$J604) = 4,
        IF(COUNTIF(BLOCK_WEDNESDAY_DATES[],Attendance!$J604) &gt; 0, VLOOKUP(Attendance!$G604,BLOCK_WEDNESDAY_PERIOD_SCHEDULE[],2,TRUE),
        IF(COUNTIF(FINALS_WEEK_WEDNESDAY_DATE[],Attendance!$J604) &gt; 0, VLOOKUP(Attendance!$G604,FINALS_WEEK_WEDNESDAY_PERIOD_SCHEDULE[],2,TRUE),
       VLOOKUP(Attendance!$G604,REGULAR_WEEK_SCHEDULE[[Wednesday]:[Period]],4,TRUE))),
IF(WEEKDAY($J604) = 5,
       IF(COUNTIF(BLOCK_THURSDAY_DATES[],Attendance!$J604) &gt; 0, VLOOKUP(Attendance!$G604,BLOCK_THURSDAY_PERIOD_SCHEDULE[],2,TRUE),
       IF(COUNTIF(FINALS_WEEK_THURSDAY_DATE[],Attendance!$J604) &gt; 0, VLOOKUP(Attendance!$G604,FINALS_WEEK_THURSDAY_PERIOD_SCHEDULE[],2,TRUE),
       VLOOKUP(Attendance!$G604,REGULAR_WEEK_SCHEDULE[[Thursday]:[Period]],3,TRUE))),
IF(WEEKDAY(Attendance!$J604) = 6,
       IF(COUNTIF(FINALS_WEEK_FRIDAY_DATE[],Attendance!$J604) &gt; 0, VLOOKUP(Attendance!$G604,FINALS_WEEK_FRIDAY_PERIOD_SCHEDULE[],2,TRUE),
       VLOOKUP(Attendance!$G604,REGULAR_WEEK_SCHEDULE[[Friday]:[Period]],2,TRUE))))))))))</f>
        <v/>
      </c>
      <c r="J604" s="41" t="str">
        <f t="shared" ca="1" si="32"/>
        <v/>
      </c>
      <c r="K604" s="41" t="str">
        <f>IF($A604 &lt;&gt; "",VLOOKUP($A604,'Student reference sheet'!$A$2:$V$2329, 7,FALSE), "")</f>
        <v/>
      </c>
      <c r="L604" s="30" t="str">
        <f>IF($A604 ="", "", VLOOKUP($A604, 'Student reference sheet'!$A$2:$Z$2603,23,FALSE))</f>
        <v/>
      </c>
      <c r="M604" s="30" t="str">
        <f>IF($A604 ="", "", VLOOKUP($A604, 'Student reference sheet'!$A$2:$Z$2603,24,FALSE))</f>
        <v/>
      </c>
      <c r="N604" s="30" t="str">
        <f>IF($A604 ="", "", VLOOKUP($A604, 'Student reference sheet'!$A$2:$Z$2603,26,FALSE))</f>
        <v/>
      </c>
      <c r="O604" s="30" t="str">
        <f>IF($A604 ="", "", VLOOKUP($A604, 'Student reference sheet'!$A$2:$Z$2603,25,FALSE))</f>
        <v/>
      </c>
      <c r="P604" s="39" t="str">
        <f>IF($A604 = "", "", IF(OR(VLOOKUP($A604,'Student reference sheet'!$A$2:$V$2400,8,FALSE) = "R",  VLOOKUP($A604,'Student reference sheet'!$A$2:$V$2400,8,FALSE) = "L"), "X", ""))</f>
        <v/>
      </c>
      <c r="Q604" s="39" t="str">
        <f>IF($A604 ="", "", VLOOKUP($A604, 'Student reference sheet'!$A$2:$V$2603,22,FALSE))</f>
        <v/>
      </c>
      <c r="R604" s="39" t="str">
        <f>IF($A604 &lt;&gt; "",VLOOKUP($A604,'Student reference sheet'!$A$2:$V$2329, 5,FALSE), "")</f>
        <v/>
      </c>
      <c r="S604" s="39" t="str">
        <f>IF($A604 &lt;&gt; "",VLOOKUP($A604,'Student reference sheet'!$A$2:$V$2329, 6,FALSE), "")</f>
        <v/>
      </c>
      <c r="T604" s="30" t="str">
        <f>IF($A604 = "","",
IF(VLOOKUP($A604,'Student reference sheet'!$A$2:$V$2329, 10,FALSE) = "Y", "Hispanic",
IF(VLOOKUP($A604,'Student reference sheet'!$A$2:$V$2329,11,FALSE) &lt;&gt; "",
IF(VLOOKUP($A604,'Student reference sheet'!$A$2:$V$2329,11,FALSE) = "UNK", "Unknown", VLOOKUP(VALUE(VLOOKUP($A604,'Student reference sheet'!$A$2:$V$2329,11,FALSE)),'Ethnicity Reference'!$A$2:$B$22,2,FALSE)),
IF(VLOOKUP($A604,'Student reference sheet'!$A$2:$V$2329,9,FALSE) &lt;&gt; "", VLOOKUP(VALUE(VLOOKUP($A604,'Student reference sheet'!$A$2:$V$2329,9,FALSE)),'Ethnicity Reference'!$A$2:$B$22,2,FALSE),"Unknown"))))</f>
        <v/>
      </c>
      <c r="U604" s="35"/>
    </row>
    <row r="605" spans="1:21" ht="15.75">
      <c r="A605" s="47"/>
      <c r="B605" s="33"/>
      <c r="C605" s="39" t="str">
        <f>IF($A605 &lt;&gt; "",VLOOKUP($A605,'Student reference sheet'!$A$2:$V$2329, 3,FALSE), "")</f>
        <v/>
      </c>
      <c r="D605" s="39" t="str">
        <f>IF($A605 &lt;&gt; "",VLOOKUP($A605,'Student reference sheet'!$A$2:$V$2329, 2,FALSE), "")</f>
        <v/>
      </c>
      <c r="E605" s="35"/>
      <c r="F605" s="34"/>
      <c r="G605" s="40" t="str">
        <f t="shared" ca="1" si="30"/>
        <v/>
      </c>
      <c r="H605" s="40" t="str">
        <f t="shared" ca="1" si="31"/>
        <v/>
      </c>
      <c r="I605" s="36" t="str">
        <f>IF($A605 = "", "",
IF(COUNTIF(MINIMUM_DAY_DATES[], Attendance!J605) &gt; 0, VLOOKUP(Attendance!$G605,MINIMUM_DAY_PERIOD_SCHEDULE[], 2,TRUE),
IF(COUNTIF(RALLY_DATES[], Attendance!J605) &gt; 0, VLOOKUP(Attendance!$G605,RALLY_PERIOD_SCHEDULE[], 2,TRUE),
IF(WEEKDAY(Attendance!$J605) = 2,
       IF(COUNTIF(FINALS_WEEK_MONDAY_DATE[],Attendance!$J605) &gt; 0, VLOOKUP(Attendance!$G605,FINALS_WEEK_MONDAY_PERIOD_SCHEDULE[],2,TRUE),
       VLOOKUP(Attendance!$G605,REGULAR_WEEK_SCHEDULE[],6,TRUE)),
IF(WEEKDAY($J605) = 3,
       IF(COUNTIF(FINALS_WEEK_TUESDAY_DATE[],Attendance!$J605) &gt; 0, VLOOKUP(Attendance!$G605,FINALS_WEEK_TUESDAY_PERIOD_SCHEDULE[],2,TRUE),
       VLOOKUP(Attendance!$G605,REGULAR_WEEK_SCHEDULE[[Tuesday]:[Period]],5,TRUE)),
IF(WEEKDAY(Attendance!$J605) = 4,
        IF(COUNTIF(BLOCK_WEDNESDAY_DATES[],Attendance!$J605) &gt; 0, VLOOKUP(Attendance!$G605,BLOCK_WEDNESDAY_PERIOD_SCHEDULE[],2,TRUE),
        IF(COUNTIF(FINALS_WEEK_WEDNESDAY_DATE[],Attendance!$J605) &gt; 0, VLOOKUP(Attendance!$G605,FINALS_WEEK_WEDNESDAY_PERIOD_SCHEDULE[],2,TRUE),
       VLOOKUP(Attendance!$G605,REGULAR_WEEK_SCHEDULE[[Wednesday]:[Period]],4,TRUE))),
IF(WEEKDAY($J605) = 5,
       IF(COUNTIF(BLOCK_THURSDAY_DATES[],Attendance!$J605) &gt; 0, VLOOKUP(Attendance!$G605,BLOCK_THURSDAY_PERIOD_SCHEDULE[],2,TRUE),
       IF(COUNTIF(FINALS_WEEK_THURSDAY_DATE[],Attendance!$J605) &gt; 0, VLOOKUP(Attendance!$G605,FINALS_WEEK_THURSDAY_PERIOD_SCHEDULE[],2,TRUE),
       VLOOKUP(Attendance!$G605,REGULAR_WEEK_SCHEDULE[[Thursday]:[Period]],3,TRUE))),
IF(WEEKDAY(Attendance!$J605) = 6,
       IF(COUNTIF(FINALS_WEEK_FRIDAY_DATE[],Attendance!$J605) &gt; 0, VLOOKUP(Attendance!$G605,FINALS_WEEK_FRIDAY_PERIOD_SCHEDULE[],2,TRUE),
       VLOOKUP(Attendance!$G605,REGULAR_WEEK_SCHEDULE[[Friday]:[Period]],2,TRUE))))))))))</f>
        <v/>
      </c>
      <c r="J605" s="41" t="str">
        <f t="shared" ca="1" si="32"/>
        <v/>
      </c>
      <c r="K605" s="41" t="str">
        <f>IF($A605 &lt;&gt; "",VLOOKUP($A605,'Student reference sheet'!$A$2:$V$2329, 7,FALSE), "")</f>
        <v/>
      </c>
      <c r="L605" s="30" t="str">
        <f>IF($A605 ="", "", VLOOKUP($A605, 'Student reference sheet'!$A$2:$Z$2603,23,FALSE))</f>
        <v/>
      </c>
      <c r="M605" s="30" t="str">
        <f>IF($A605 ="", "", VLOOKUP($A605, 'Student reference sheet'!$A$2:$Z$2603,24,FALSE))</f>
        <v/>
      </c>
      <c r="N605" s="30" t="str">
        <f>IF($A605 ="", "", VLOOKUP($A605, 'Student reference sheet'!$A$2:$Z$2603,26,FALSE))</f>
        <v/>
      </c>
      <c r="O605" s="30" t="str">
        <f>IF($A605 ="", "", VLOOKUP($A605, 'Student reference sheet'!$A$2:$Z$2603,25,FALSE))</f>
        <v/>
      </c>
      <c r="P605" s="39" t="str">
        <f>IF($A605 = "", "", IF(OR(VLOOKUP($A605,'Student reference sheet'!$A$2:$V$2400,8,FALSE) = "R",  VLOOKUP($A605,'Student reference sheet'!$A$2:$V$2400,8,FALSE) = "L"), "X", ""))</f>
        <v/>
      </c>
      <c r="Q605" s="39" t="str">
        <f>IF($A605 ="", "", VLOOKUP($A605, 'Student reference sheet'!$A$2:$V$2603,22,FALSE))</f>
        <v/>
      </c>
      <c r="R605" s="39" t="str">
        <f>IF($A605 &lt;&gt; "",VLOOKUP($A605,'Student reference sheet'!$A$2:$V$2329, 5,FALSE), "")</f>
        <v/>
      </c>
      <c r="S605" s="39" t="str">
        <f>IF($A605 &lt;&gt; "",VLOOKUP($A605,'Student reference sheet'!$A$2:$V$2329, 6,FALSE), "")</f>
        <v/>
      </c>
      <c r="T605" s="30" t="str">
        <f>IF($A605 = "","",
IF(VLOOKUP($A605,'Student reference sheet'!$A$2:$V$2329, 10,FALSE) = "Y", "Hispanic",
IF(VLOOKUP($A605,'Student reference sheet'!$A$2:$V$2329,11,FALSE) &lt;&gt; "",
IF(VLOOKUP($A605,'Student reference sheet'!$A$2:$V$2329,11,FALSE) = "UNK", "Unknown", VLOOKUP(VALUE(VLOOKUP($A605,'Student reference sheet'!$A$2:$V$2329,11,FALSE)),'Ethnicity Reference'!$A$2:$B$22,2,FALSE)),
IF(VLOOKUP($A605,'Student reference sheet'!$A$2:$V$2329,9,FALSE) &lt;&gt; "", VLOOKUP(VALUE(VLOOKUP($A605,'Student reference sheet'!$A$2:$V$2329,9,FALSE)),'Ethnicity Reference'!$A$2:$B$22,2,FALSE),"Unknown"))))</f>
        <v/>
      </c>
      <c r="U605" s="35"/>
    </row>
    <row r="606" spans="1:21" ht="15.75">
      <c r="A606" s="47"/>
      <c r="B606" s="33"/>
      <c r="C606" s="39" t="str">
        <f>IF($A606 &lt;&gt; "",VLOOKUP($A606,'Student reference sheet'!$A$2:$V$2329, 3,FALSE), "")</f>
        <v/>
      </c>
      <c r="D606" s="39" t="str">
        <f>IF($A606 &lt;&gt; "",VLOOKUP($A606,'Student reference sheet'!$A$2:$V$2329, 2,FALSE), "")</f>
        <v/>
      </c>
      <c r="E606" s="35"/>
      <c r="F606" s="34"/>
      <c r="G606" s="40" t="str">
        <f t="shared" ca="1" si="30"/>
        <v/>
      </c>
      <c r="H606" s="40" t="str">
        <f t="shared" ca="1" si="31"/>
        <v/>
      </c>
      <c r="I606" s="36" t="str">
        <f>IF($A606 = "", "",
IF(COUNTIF(MINIMUM_DAY_DATES[], Attendance!J606) &gt; 0, VLOOKUP(Attendance!$G606,MINIMUM_DAY_PERIOD_SCHEDULE[], 2,TRUE),
IF(COUNTIF(RALLY_DATES[], Attendance!J606) &gt; 0, VLOOKUP(Attendance!$G606,RALLY_PERIOD_SCHEDULE[], 2,TRUE),
IF(WEEKDAY(Attendance!$J606) = 2,
       IF(COUNTIF(FINALS_WEEK_MONDAY_DATE[],Attendance!$J606) &gt; 0, VLOOKUP(Attendance!$G606,FINALS_WEEK_MONDAY_PERIOD_SCHEDULE[],2,TRUE),
       VLOOKUP(Attendance!$G606,REGULAR_WEEK_SCHEDULE[],6,TRUE)),
IF(WEEKDAY($J606) = 3,
       IF(COUNTIF(FINALS_WEEK_TUESDAY_DATE[],Attendance!$J606) &gt; 0, VLOOKUP(Attendance!$G606,FINALS_WEEK_TUESDAY_PERIOD_SCHEDULE[],2,TRUE),
       VLOOKUP(Attendance!$G606,REGULAR_WEEK_SCHEDULE[[Tuesday]:[Period]],5,TRUE)),
IF(WEEKDAY(Attendance!$J606) = 4,
        IF(COUNTIF(BLOCK_WEDNESDAY_DATES[],Attendance!$J606) &gt; 0, VLOOKUP(Attendance!$G606,BLOCK_WEDNESDAY_PERIOD_SCHEDULE[],2,TRUE),
        IF(COUNTIF(FINALS_WEEK_WEDNESDAY_DATE[],Attendance!$J606) &gt; 0, VLOOKUP(Attendance!$G606,FINALS_WEEK_WEDNESDAY_PERIOD_SCHEDULE[],2,TRUE),
       VLOOKUP(Attendance!$G606,REGULAR_WEEK_SCHEDULE[[Wednesday]:[Period]],4,TRUE))),
IF(WEEKDAY($J606) = 5,
       IF(COUNTIF(BLOCK_THURSDAY_DATES[],Attendance!$J606) &gt; 0, VLOOKUP(Attendance!$G606,BLOCK_THURSDAY_PERIOD_SCHEDULE[],2,TRUE),
       IF(COUNTIF(FINALS_WEEK_THURSDAY_DATE[],Attendance!$J606) &gt; 0, VLOOKUP(Attendance!$G606,FINALS_WEEK_THURSDAY_PERIOD_SCHEDULE[],2,TRUE),
       VLOOKUP(Attendance!$G606,REGULAR_WEEK_SCHEDULE[[Thursday]:[Period]],3,TRUE))),
IF(WEEKDAY(Attendance!$J606) = 6,
       IF(COUNTIF(FINALS_WEEK_FRIDAY_DATE[],Attendance!$J606) &gt; 0, VLOOKUP(Attendance!$G606,FINALS_WEEK_FRIDAY_PERIOD_SCHEDULE[],2,TRUE),
       VLOOKUP(Attendance!$G606,REGULAR_WEEK_SCHEDULE[[Friday]:[Period]],2,TRUE))))))))))</f>
        <v/>
      </c>
      <c r="J606" s="41" t="str">
        <f t="shared" ca="1" si="32"/>
        <v/>
      </c>
      <c r="K606" s="41" t="str">
        <f>IF($A606 &lt;&gt; "",VLOOKUP($A606,'Student reference sheet'!$A$2:$V$2329, 7,FALSE), "")</f>
        <v/>
      </c>
      <c r="L606" s="30" t="str">
        <f>IF($A606 ="", "", VLOOKUP($A606, 'Student reference sheet'!$A$2:$Z$2603,23,FALSE))</f>
        <v/>
      </c>
      <c r="M606" s="30" t="str">
        <f>IF($A606 ="", "", VLOOKUP($A606, 'Student reference sheet'!$A$2:$Z$2603,24,FALSE))</f>
        <v/>
      </c>
      <c r="N606" s="30" t="str">
        <f>IF($A606 ="", "", VLOOKUP($A606, 'Student reference sheet'!$A$2:$Z$2603,26,FALSE))</f>
        <v/>
      </c>
      <c r="O606" s="30" t="str">
        <f>IF($A606 ="", "", VLOOKUP($A606, 'Student reference sheet'!$A$2:$Z$2603,25,FALSE))</f>
        <v/>
      </c>
      <c r="P606" s="39" t="str">
        <f>IF($A606 = "", "", IF(OR(VLOOKUP($A606,'Student reference sheet'!$A$2:$V$2400,8,FALSE) = "R",  VLOOKUP($A606,'Student reference sheet'!$A$2:$V$2400,8,FALSE) = "L"), "X", ""))</f>
        <v/>
      </c>
      <c r="Q606" s="39" t="str">
        <f>IF($A606 ="", "", VLOOKUP($A606, 'Student reference sheet'!$A$2:$V$2603,22,FALSE))</f>
        <v/>
      </c>
      <c r="R606" s="39" t="str">
        <f>IF($A606 &lt;&gt; "",VLOOKUP($A606,'Student reference sheet'!$A$2:$V$2329, 5,FALSE), "")</f>
        <v/>
      </c>
      <c r="S606" s="39" t="str">
        <f>IF($A606 &lt;&gt; "",VLOOKUP($A606,'Student reference sheet'!$A$2:$V$2329, 6,FALSE), "")</f>
        <v/>
      </c>
      <c r="T606" s="30" t="str">
        <f>IF($A606 = "","",
IF(VLOOKUP($A606,'Student reference sheet'!$A$2:$V$2329, 10,FALSE) = "Y", "Hispanic",
IF(VLOOKUP($A606,'Student reference sheet'!$A$2:$V$2329,11,FALSE) &lt;&gt; "",
IF(VLOOKUP($A606,'Student reference sheet'!$A$2:$V$2329,11,FALSE) = "UNK", "Unknown", VLOOKUP(VALUE(VLOOKUP($A606,'Student reference sheet'!$A$2:$V$2329,11,FALSE)),'Ethnicity Reference'!$A$2:$B$22,2,FALSE)),
IF(VLOOKUP($A606,'Student reference sheet'!$A$2:$V$2329,9,FALSE) &lt;&gt; "", VLOOKUP(VALUE(VLOOKUP($A606,'Student reference sheet'!$A$2:$V$2329,9,FALSE)),'Ethnicity Reference'!$A$2:$B$22,2,FALSE),"Unknown"))))</f>
        <v/>
      </c>
      <c r="U606" s="35"/>
    </row>
    <row r="607" spans="1:21" ht="15.75">
      <c r="A607" s="47"/>
      <c r="B607" s="33"/>
      <c r="C607" s="39" t="str">
        <f>IF($A607 &lt;&gt; "",VLOOKUP($A607,'Student reference sheet'!$A$2:$V$2329, 3,FALSE), "")</f>
        <v/>
      </c>
      <c r="D607" s="39" t="str">
        <f>IF($A607 &lt;&gt; "",VLOOKUP($A607,'Student reference sheet'!$A$2:$V$2329, 2,FALSE), "")</f>
        <v/>
      </c>
      <c r="E607" s="35"/>
      <c r="F607" s="34"/>
      <c r="G607" s="40" t="str">
        <f t="shared" ca="1" si="30"/>
        <v/>
      </c>
      <c r="H607" s="40" t="str">
        <f t="shared" ca="1" si="31"/>
        <v/>
      </c>
      <c r="I607" s="36" t="str">
        <f>IF($A607 = "", "",
IF(COUNTIF(MINIMUM_DAY_DATES[], Attendance!J607) &gt; 0, VLOOKUP(Attendance!$G607,MINIMUM_DAY_PERIOD_SCHEDULE[], 2,TRUE),
IF(COUNTIF(RALLY_DATES[], Attendance!J607) &gt; 0, VLOOKUP(Attendance!$G607,RALLY_PERIOD_SCHEDULE[], 2,TRUE),
IF(WEEKDAY(Attendance!$J607) = 2,
       IF(COUNTIF(FINALS_WEEK_MONDAY_DATE[],Attendance!$J607) &gt; 0, VLOOKUP(Attendance!$G607,FINALS_WEEK_MONDAY_PERIOD_SCHEDULE[],2,TRUE),
       VLOOKUP(Attendance!$G607,REGULAR_WEEK_SCHEDULE[],6,TRUE)),
IF(WEEKDAY($J607) = 3,
       IF(COUNTIF(FINALS_WEEK_TUESDAY_DATE[],Attendance!$J607) &gt; 0, VLOOKUP(Attendance!$G607,FINALS_WEEK_TUESDAY_PERIOD_SCHEDULE[],2,TRUE),
       VLOOKUP(Attendance!$G607,REGULAR_WEEK_SCHEDULE[[Tuesday]:[Period]],5,TRUE)),
IF(WEEKDAY(Attendance!$J607) = 4,
        IF(COUNTIF(BLOCK_WEDNESDAY_DATES[],Attendance!$J607) &gt; 0, VLOOKUP(Attendance!$G607,BLOCK_WEDNESDAY_PERIOD_SCHEDULE[],2,TRUE),
        IF(COUNTIF(FINALS_WEEK_WEDNESDAY_DATE[],Attendance!$J607) &gt; 0, VLOOKUP(Attendance!$G607,FINALS_WEEK_WEDNESDAY_PERIOD_SCHEDULE[],2,TRUE),
       VLOOKUP(Attendance!$G607,REGULAR_WEEK_SCHEDULE[[Wednesday]:[Period]],4,TRUE))),
IF(WEEKDAY($J607) = 5,
       IF(COUNTIF(BLOCK_THURSDAY_DATES[],Attendance!$J607) &gt; 0, VLOOKUP(Attendance!$G607,BLOCK_THURSDAY_PERIOD_SCHEDULE[],2,TRUE),
       IF(COUNTIF(FINALS_WEEK_THURSDAY_DATE[],Attendance!$J607) &gt; 0, VLOOKUP(Attendance!$G607,FINALS_WEEK_THURSDAY_PERIOD_SCHEDULE[],2,TRUE),
       VLOOKUP(Attendance!$G607,REGULAR_WEEK_SCHEDULE[[Thursday]:[Period]],3,TRUE))),
IF(WEEKDAY(Attendance!$J607) = 6,
       IF(COUNTIF(FINALS_WEEK_FRIDAY_DATE[],Attendance!$J607) &gt; 0, VLOOKUP(Attendance!$G607,FINALS_WEEK_FRIDAY_PERIOD_SCHEDULE[],2,TRUE),
       VLOOKUP(Attendance!$G607,REGULAR_WEEK_SCHEDULE[[Friday]:[Period]],2,TRUE))))))))))</f>
        <v/>
      </c>
      <c r="J607" s="41" t="str">
        <f t="shared" ca="1" si="32"/>
        <v/>
      </c>
      <c r="K607" s="41" t="str">
        <f>IF($A607 &lt;&gt; "",VLOOKUP($A607,'Student reference sheet'!$A$2:$V$2329, 7,FALSE), "")</f>
        <v/>
      </c>
      <c r="L607" s="30" t="str">
        <f>IF($A607 ="", "", VLOOKUP($A607, 'Student reference sheet'!$A$2:$Z$2603,23,FALSE))</f>
        <v/>
      </c>
      <c r="M607" s="30" t="str">
        <f>IF($A607 ="", "", VLOOKUP($A607, 'Student reference sheet'!$A$2:$Z$2603,24,FALSE))</f>
        <v/>
      </c>
      <c r="N607" s="30" t="str">
        <f>IF($A607 ="", "", VLOOKUP($A607, 'Student reference sheet'!$A$2:$Z$2603,26,FALSE))</f>
        <v/>
      </c>
      <c r="O607" s="30" t="str">
        <f>IF($A607 ="", "", VLOOKUP($A607, 'Student reference sheet'!$A$2:$Z$2603,25,FALSE))</f>
        <v/>
      </c>
      <c r="P607" s="39" t="str">
        <f>IF($A607 = "", "", IF(OR(VLOOKUP($A607,'Student reference sheet'!$A$2:$V$2400,8,FALSE) = "R",  VLOOKUP($A607,'Student reference sheet'!$A$2:$V$2400,8,FALSE) = "L"), "X", ""))</f>
        <v/>
      </c>
      <c r="Q607" s="39" t="str">
        <f>IF($A607 ="", "", VLOOKUP($A607, 'Student reference sheet'!$A$2:$V$2603,22,FALSE))</f>
        <v/>
      </c>
      <c r="R607" s="39" t="str">
        <f>IF($A607 &lt;&gt; "",VLOOKUP($A607,'Student reference sheet'!$A$2:$V$2329, 5,FALSE), "")</f>
        <v/>
      </c>
      <c r="S607" s="39" t="str">
        <f>IF($A607 &lt;&gt; "",VLOOKUP($A607,'Student reference sheet'!$A$2:$V$2329, 6,FALSE), "")</f>
        <v/>
      </c>
      <c r="T607" s="30" t="str">
        <f>IF($A607 = "","",
IF(VLOOKUP($A607,'Student reference sheet'!$A$2:$V$2329, 10,FALSE) = "Y", "Hispanic",
IF(VLOOKUP($A607,'Student reference sheet'!$A$2:$V$2329,11,FALSE) &lt;&gt; "",
IF(VLOOKUP($A607,'Student reference sheet'!$A$2:$V$2329,11,FALSE) = "UNK", "Unknown", VLOOKUP(VALUE(VLOOKUP($A607,'Student reference sheet'!$A$2:$V$2329,11,FALSE)),'Ethnicity Reference'!$A$2:$B$22,2,FALSE)),
IF(VLOOKUP($A607,'Student reference sheet'!$A$2:$V$2329,9,FALSE) &lt;&gt; "", VLOOKUP(VALUE(VLOOKUP($A607,'Student reference sheet'!$A$2:$V$2329,9,FALSE)),'Ethnicity Reference'!$A$2:$B$22,2,FALSE),"Unknown"))))</f>
        <v/>
      </c>
      <c r="U607" s="35"/>
    </row>
    <row r="608" spans="1:21" ht="15.75">
      <c r="A608" s="47"/>
      <c r="B608" s="33"/>
      <c r="C608" s="39" t="str">
        <f>IF($A608 &lt;&gt; "",VLOOKUP($A608,'Student reference sheet'!$A$2:$V$2329, 3,FALSE), "")</f>
        <v/>
      </c>
      <c r="D608" s="39" t="str">
        <f>IF($A608 &lt;&gt; "",VLOOKUP($A608,'Student reference sheet'!$A$2:$V$2329, 2,FALSE), "")</f>
        <v/>
      </c>
      <c r="E608" s="35"/>
      <c r="F608" s="34"/>
      <c r="G608" s="40" t="str">
        <f t="shared" ca="1" si="30"/>
        <v/>
      </c>
      <c r="H608" s="40" t="str">
        <f t="shared" ca="1" si="31"/>
        <v/>
      </c>
      <c r="I608" s="36" t="str">
        <f>IF($A608 = "", "",
IF(COUNTIF(MINIMUM_DAY_DATES[], Attendance!J608) &gt; 0, VLOOKUP(Attendance!$G608,MINIMUM_DAY_PERIOD_SCHEDULE[], 2,TRUE),
IF(COUNTIF(RALLY_DATES[], Attendance!J608) &gt; 0, VLOOKUP(Attendance!$G608,RALLY_PERIOD_SCHEDULE[], 2,TRUE),
IF(WEEKDAY(Attendance!$J608) = 2,
       IF(COUNTIF(FINALS_WEEK_MONDAY_DATE[],Attendance!$J608) &gt; 0, VLOOKUP(Attendance!$G608,FINALS_WEEK_MONDAY_PERIOD_SCHEDULE[],2,TRUE),
       VLOOKUP(Attendance!$G608,REGULAR_WEEK_SCHEDULE[],6,TRUE)),
IF(WEEKDAY($J608) = 3,
       IF(COUNTIF(FINALS_WEEK_TUESDAY_DATE[],Attendance!$J608) &gt; 0, VLOOKUP(Attendance!$G608,FINALS_WEEK_TUESDAY_PERIOD_SCHEDULE[],2,TRUE),
       VLOOKUP(Attendance!$G608,REGULAR_WEEK_SCHEDULE[[Tuesday]:[Period]],5,TRUE)),
IF(WEEKDAY(Attendance!$J608) = 4,
        IF(COUNTIF(BLOCK_WEDNESDAY_DATES[],Attendance!$J608) &gt; 0, VLOOKUP(Attendance!$G608,BLOCK_WEDNESDAY_PERIOD_SCHEDULE[],2,TRUE),
        IF(COUNTIF(FINALS_WEEK_WEDNESDAY_DATE[],Attendance!$J608) &gt; 0, VLOOKUP(Attendance!$G608,FINALS_WEEK_WEDNESDAY_PERIOD_SCHEDULE[],2,TRUE),
       VLOOKUP(Attendance!$G608,REGULAR_WEEK_SCHEDULE[[Wednesday]:[Period]],4,TRUE))),
IF(WEEKDAY($J608) = 5,
       IF(COUNTIF(BLOCK_THURSDAY_DATES[],Attendance!$J608) &gt; 0, VLOOKUP(Attendance!$G608,BLOCK_THURSDAY_PERIOD_SCHEDULE[],2,TRUE),
       IF(COUNTIF(FINALS_WEEK_THURSDAY_DATE[],Attendance!$J608) &gt; 0, VLOOKUP(Attendance!$G608,FINALS_WEEK_THURSDAY_PERIOD_SCHEDULE[],2,TRUE),
       VLOOKUP(Attendance!$G608,REGULAR_WEEK_SCHEDULE[[Thursday]:[Period]],3,TRUE))),
IF(WEEKDAY(Attendance!$J608) = 6,
       IF(COUNTIF(FINALS_WEEK_FRIDAY_DATE[],Attendance!$J608) &gt; 0, VLOOKUP(Attendance!$G608,FINALS_WEEK_FRIDAY_PERIOD_SCHEDULE[],2,TRUE),
       VLOOKUP(Attendance!$G608,REGULAR_WEEK_SCHEDULE[[Friday]:[Period]],2,TRUE))))))))))</f>
        <v/>
      </c>
      <c r="J608" s="41" t="str">
        <f t="shared" ca="1" si="32"/>
        <v/>
      </c>
      <c r="K608" s="41" t="str">
        <f>IF($A608 &lt;&gt; "",VLOOKUP($A608,'Student reference sheet'!$A$2:$V$2329, 7,FALSE), "")</f>
        <v/>
      </c>
      <c r="L608" s="30" t="str">
        <f>IF($A608 ="", "", VLOOKUP($A608, 'Student reference sheet'!$A$2:$Z$2603,23,FALSE))</f>
        <v/>
      </c>
      <c r="M608" s="30" t="str">
        <f>IF($A608 ="", "", VLOOKUP($A608, 'Student reference sheet'!$A$2:$Z$2603,24,FALSE))</f>
        <v/>
      </c>
      <c r="N608" s="30" t="str">
        <f>IF($A608 ="", "", VLOOKUP($A608, 'Student reference sheet'!$A$2:$Z$2603,26,FALSE))</f>
        <v/>
      </c>
      <c r="O608" s="30" t="str">
        <f>IF($A608 ="", "", VLOOKUP($A608, 'Student reference sheet'!$A$2:$Z$2603,25,FALSE))</f>
        <v/>
      </c>
      <c r="P608" s="39" t="str">
        <f>IF($A608 = "", "", IF(OR(VLOOKUP($A608,'Student reference sheet'!$A$2:$V$2400,8,FALSE) = "R",  VLOOKUP($A608,'Student reference sheet'!$A$2:$V$2400,8,FALSE) = "L"), "X", ""))</f>
        <v/>
      </c>
      <c r="Q608" s="39" t="str">
        <f>IF($A608 ="", "", VLOOKUP($A608, 'Student reference sheet'!$A$2:$V$2603,22,FALSE))</f>
        <v/>
      </c>
      <c r="R608" s="39" t="str">
        <f>IF($A608 &lt;&gt; "",VLOOKUP($A608,'Student reference sheet'!$A$2:$V$2329, 5,FALSE), "")</f>
        <v/>
      </c>
      <c r="S608" s="39" t="str">
        <f>IF($A608 &lt;&gt; "",VLOOKUP($A608,'Student reference sheet'!$A$2:$V$2329, 6,FALSE), "")</f>
        <v/>
      </c>
      <c r="T608" s="30" t="str">
        <f>IF($A608 = "","",
IF(VLOOKUP($A608,'Student reference sheet'!$A$2:$V$2329, 10,FALSE) = "Y", "Hispanic",
IF(VLOOKUP($A608,'Student reference sheet'!$A$2:$V$2329,11,FALSE) &lt;&gt; "",
IF(VLOOKUP($A608,'Student reference sheet'!$A$2:$V$2329,11,FALSE) = "UNK", "Unknown", VLOOKUP(VALUE(VLOOKUP($A608,'Student reference sheet'!$A$2:$V$2329,11,FALSE)),'Ethnicity Reference'!$A$2:$B$22,2,FALSE)),
IF(VLOOKUP($A608,'Student reference sheet'!$A$2:$V$2329,9,FALSE) &lt;&gt; "", VLOOKUP(VALUE(VLOOKUP($A608,'Student reference sheet'!$A$2:$V$2329,9,FALSE)),'Ethnicity Reference'!$A$2:$B$22,2,FALSE),"Unknown"))))</f>
        <v/>
      </c>
      <c r="U608" s="35"/>
    </row>
    <row r="609" spans="1:21" ht="15.75">
      <c r="A609" s="47"/>
      <c r="B609" s="33"/>
      <c r="C609" s="39" t="str">
        <f>IF($A609 &lt;&gt; "",VLOOKUP($A609,'Student reference sheet'!$A$2:$V$2329, 3,FALSE), "")</f>
        <v/>
      </c>
      <c r="D609" s="39" t="str">
        <f>IF($A609 &lt;&gt; "",VLOOKUP($A609,'Student reference sheet'!$A$2:$V$2329, 2,FALSE), "")</f>
        <v/>
      </c>
      <c r="E609" s="35"/>
      <c r="F609" s="34"/>
      <c r="G609" s="40" t="str">
        <f t="shared" ca="1" si="30"/>
        <v/>
      </c>
      <c r="H609" s="40" t="str">
        <f t="shared" ca="1" si="31"/>
        <v/>
      </c>
      <c r="I609" s="36" t="str">
        <f>IF($A609 = "", "",
IF(COUNTIF(MINIMUM_DAY_DATES[], Attendance!J609) &gt; 0, VLOOKUP(Attendance!$G609,MINIMUM_DAY_PERIOD_SCHEDULE[], 2,TRUE),
IF(COUNTIF(RALLY_DATES[], Attendance!J609) &gt; 0, VLOOKUP(Attendance!$G609,RALLY_PERIOD_SCHEDULE[], 2,TRUE),
IF(WEEKDAY(Attendance!$J609) = 2,
       IF(COUNTIF(FINALS_WEEK_MONDAY_DATE[],Attendance!$J609) &gt; 0, VLOOKUP(Attendance!$G609,FINALS_WEEK_MONDAY_PERIOD_SCHEDULE[],2,TRUE),
       VLOOKUP(Attendance!$G609,REGULAR_WEEK_SCHEDULE[],6,TRUE)),
IF(WEEKDAY($J609) = 3,
       IF(COUNTIF(FINALS_WEEK_TUESDAY_DATE[],Attendance!$J609) &gt; 0, VLOOKUP(Attendance!$G609,FINALS_WEEK_TUESDAY_PERIOD_SCHEDULE[],2,TRUE),
       VLOOKUP(Attendance!$G609,REGULAR_WEEK_SCHEDULE[[Tuesday]:[Period]],5,TRUE)),
IF(WEEKDAY(Attendance!$J609) = 4,
        IF(COUNTIF(BLOCK_WEDNESDAY_DATES[],Attendance!$J609) &gt; 0, VLOOKUP(Attendance!$G609,BLOCK_WEDNESDAY_PERIOD_SCHEDULE[],2,TRUE),
        IF(COUNTIF(FINALS_WEEK_WEDNESDAY_DATE[],Attendance!$J609) &gt; 0, VLOOKUP(Attendance!$G609,FINALS_WEEK_WEDNESDAY_PERIOD_SCHEDULE[],2,TRUE),
       VLOOKUP(Attendance!$G609,REGULAR_WEEK_SCHEDULE[[Wednesday]:[Period]],4,TRUE))),
IF(WEEKDAY($J609) = 5,
       IF(COUNTIF(BLOCK_THURSDAY_DATES[],Attendance!$J609) &gt; 0, VLOOKUP(Attendance!$G609,BLOCK_THURSDAY_PERIOD_SCHEDULE[],2,TRUE),
       IF(COUNTIF(FINALS_WEEK_THURSDAY_DATE[],Attendance!$J609) &gt; 0, VLOOKUP(Attendance!$G609,FINALS_WEEK_THURSDAY_PERIOD_SCHEDULE[],2,TRUE),
       VLOOKUP(Attendance!$G609,REGULAR_WEEK_SCHEDULE[[Thursday]:[Period]],3,TRUE))),
IF(WEEKDAY(Attendance!$J609) = 6,
       IF(COUNTIF(FINALS_WEEK_FRIDAY_DATE[],Attendance!$J609) &gt; 0, VLOOKUP(Attendance!$G609,FINALS_WEEK_FRIDAY_PERIOD_SCHEDULE[],2,TRUE),
       VLOOKUP(Attendance!$G609,REGULAR_WEEK_SCHEDULE[[Friday]:[Period]],2,TRUE))))))))))</f>
        <v/>
      </c>
      <c r="J609" s="41" t="str">
        <f t="shared" ca="1" si="32"/>
        <v/>
      </c>
      <c r="K609" s="41" t="str">
        <f>IF($A609 &lt;&gt; "",VLOOKUP($A609,'Student reference sheet'!$A$2:$V$2329, 7,FALSE), "")</f>
        <v/>
      </c>
      <c r="L609" s="30" t="str">
        <f>IF($A609 ="", "", VLOOKUP($A609, 'Student reference sheet'!$A$2:$Z$2603,23,FALSE))</f>
        <v/>
      </c>
      <c r="M609" s="30" t="str">
        <f>IF($A609 ="", "", VLOOKUP($A609, 'Student reference sheet'!$A$2:$Z$2603,24,FALSE))</f>
        <v/>
      </c>
      <c r="N609" s="30" t="str">
        <f>IF($A609 ="", "", VLOOKUP($A609, 'Student reference sheet'!$A$2:$Z$2603,26,FALSE))</f>
        <v/>
      </c>
      <c r="O609" s="30" t="str">
        <f>IF($A609 ="", "", VLOOKUP($A609, 'Student reference sheet'!$A$2:$Z$2603,25,FALSE))</f>
        <v/>
      </c>
      <c r="P609" s="39" t="str">
        <f>IF($A609 = "", "", IF(OR(VLOOKUP($A609,'Student reference sheet'!$A$2:$V$2400,8,FALSE) = "R",  VLOOKUP($A609,'Student reference sheet'!$A$2:$V$2400,8,FALSE) = "L"), "X", ""))</f>
        <v/>
      </c>
      <c r="Q609" s="39" t="str">
        <f>IF($A609 ="", "", VLOOKUP($A609, 'Student reference sheet'!$A$2:$V$2603,22,FALSE))</f>
        <v/>
      </c>
      <c r="R609" s="39" t="str">
        <f>IF($A609 &lt;&gt; "",VLOOKUP($A609,'Student reference sheet'!$A$2:$V$2329, 5,FALSE), "")</f>
        <v/>
      </c>
      <c r="S609" s="39" t="str">
        <f>IF($A609 &lt;&gt; "",VLOOKUP($A609,'Student reference sheet'!$A$2:$V$2329, 6,FALSE), "")</f>
        <v/>
      </c>
      <c r="T609" s="30" t="str">
        <f>IF($A609 = "","",
IF(VLOOKUP($A609,'Student reference sheet'!$A$2:$V$2329, 10,FALSE) = "Y", "Hispanic",
IF(VLOOKUP($A609,'Student reference sheet'!$A$2:$V$2329,11,FALSE) &lt;&gt; "",
IF(VLOOKUP($A609,'Student reference sheet'!$A$2:$V$2329,11,FALSE) = "UNK", "Unknown", VLOOKUP(VALUE(VLOOKUP($A609,'Student reference sheet'!$A$2:$V$2329,11,FALSE)),'Ethnicity Reference'!$A$2:$B$22,2,FALSE)),
IF(VLOOKUP($A609,'Student reference sheet'!$A$2:$V$2329,9,FALSE) &lt;&gt; "", VLOOKUP(VALUE(VLOOKUP($A609,'Student reference sheet'!$A$2:$V$2329,9,FALSE)),'Ethnicity Reference'!$A$2:$B$22,2,FALSE),"Unknown"))))</f>
        <v/>
      </c>
      <c r="U609" s="35"/>
    </row>
    <row r="610" spans="1:21" ht="15.75">
      <c r="A610" s="47"/>
      <c r="B610" s="33"/>
      <c r="C610" s="39" t="str">
        <f>IF($A610 &lt;&gt; "",VLOOKUP($A610,'Student reference sheet'!$A$2:$V$2329, 3,FALSE), "")</f>
        <v/>
      </c>
      <c r="D610" s="39" t="str">
        <f>IF($A610 &lt;&gt; "",VLOOKUP($A610,'Student reference sheet'!$A$2:$V$2329, 2,FALSE), "")</f>
        <v/>
      </c>
      <c r="E610" s="35"/>
      <c r="F610" s="34"/>
      <c r="G610" s="40" t="str">
        <f t="shared" ca="1" si="30"/>
        <v/>
      </c>
      <c r="H610" s="40" t="str">
        <f t="shared" ca="1" si="31"/>
        <v/>
      </c>
      <c r="I610" s="36" t="str">
        <f>IF($A610 = "", "",
IF(COUNTIF(MINIMUM_DAY_DATES[], Attendance!J610) &gt; 0, VLOOKUP(Attendance!$G610,MINIMUM_DAY_PERIOD_SCHEDULE[], 2,TRUE),
IF(COUNTIF(RALLY_DATES[], Attendance!J610) &gt; 0, VLOOKUP(Attendance!$G610,RALLY_PERIOD_SCHEDULE[], 2,TRUE),
IF(WEEKDAY(Attendance!$J610) = 2,
       IF(COUNTIF(FINALS_WEEK_MONDAY_DATE[],Attendance!$J610) &gt; 0, VLOOKUP(Attendance!$G610,FINALS_WEEK_MONDAY_PERIOD_SCHEDULE[],2,TRUE),
       VLOOKUP(Attendance!$G610,REGULAR_WEEK_SCHEDULE[],6,TRUE)),
IF(WEEKDAY($J610) = 3,
       IF(COUNTIF(FINALS_WEEK_TUESDAY_DATE[],Attendance!$J610) &gt; 0, VLOOKUP(Attendance!$G610,FINALS_WEEK_TUESDAY_PERIOD_SCHEDULE[],2,TRUE),
       VLOOKUP(Attendance!$G610,REGULAR_WEEK_SCHEDULE[[Tuesday]:[Period]],5,TRUE)),
IF(WEEKDAY(Attendance!$J610) = 4,
        IF(COUNTIF(BLOCK_WEDNESDAY_DATES[],Attendance!$J610) &gt; 0, VLOOKUP(Attendance!$G610,BLOCK_WEDNESDAY_PERIOD_SCHEDULE[],2,TRUE),
        IF(COUNTIF(FINALS_WEEK_WEDNESDAY_DATE[],Attendance!$J610) &gt; 0, VLOOKUP(Attendance!$G610,FINALS_WEEK_WEDNESDAY_PERIOD_SCHEDULE[],2,TRUE),
       VLOOKUP(Attendance!$G610,REGULAR_WEEK_SCHEDULE[[Wednesday]:[Period]],4,TRUE))),
IF(WEEKDAY($J610) = 5,
       IF(COUNTIF(BLOCK_THURSDAY_DATES[],Attendance!$J610) &gt; 0, VLOOKUP(Attendance!$G610,BLOCK_THURSDAY_PERIOD_SCHEDULE[],2,TRUE),
       IF(COUNTIF(FINALS_WEEK_THURSDAY_DATE[],Attendance!$J610) &gt; 0, VLOOKUP(Attendance!$G610,FINALS_WEEK_THURSDAY_PERIOD_SCHEDULE[],2,TRUE),
       VLOOKUP(Attendance!$G610,REGULAR_WEEK_SCHEDULE[[Thursday]:[Period]],3,TRUE))),
IF(WEEKDAY(Attendance!$J610) = 6,
       IF(COUNTIF(FINALS_WEEK_FRIDAY_DATE[],Attendance!$J610) &gt; 0, VLOOKUP(Attendance!$G610,FINALS_WEEK_FRIDAY_PERIOD_SCHEDULE[],2,TRUE),
       VLOOKUP(Attendance!$G610,REGULAR_WEEK_SCHEDULE[[Friday]:[Period]],2,TRUE))))))))))</f>
        <v/>
      </c>
      <c r="J610" s="41" t="str">
        <f t="shared" ca="1" si="32"/>
        <v/>
      </c>
      <c r="K610" s="41" t="str">
        <f>IF($A610 &lt;&gt; "",VLOOKUP($A610,'Student reference sheet'!$A$2:$V$2329, 7,FALSE), "")</f>
        <v/>
      </c>
      <c r="L610" s="30" t="str">
        <f>IF($A610 ="", "", VLOOKUP($A610, 'Student reference sheet'!$A$2:$Z$2603,23,FALSE))</f>
        <v/>
      </c>
      <c r="M610" s="30" t="str">
        <f>IF($A610 ="", "", VLOOKUP($A610, 'Student reference sheet'!$A$2:$Z$2603,24,FALSE))</f>
        <v/>
      </c>
      <c r="N610" s="30" t="str">
        <f>IF($A610 ="", "", VLOOKUP($A610, 'Student reference sheet'!$A$2:$Z$2603,26,FALSE))</f>
        <v/>
      </c>
      <c r="O610" s="30" t="str">
        <f>IF($A610 ="", "", VLOOKUP($A610, 'Student reference sheet'!$A$2:$Z$2603,25,FALSE))</f>
        <v/>
      </c>
      <c r="P610" s="39" t="str">
        <f>IF($A610 = "", "", IF(OR(VLOOKUP($A610,'Student reference sheet'!$A$2:$V$2400,8,FALSE) = "R",  VLOOKUP($A610,'Student reference sheet'!$A$2:$V$2400,8,FALSE) = "L"), "X", ""))</f>
        <v/>
      </c>
      <c r="Q610" s="39" t="str">
        <f>IF($A610 ="", "", VLOOKUP($A610, 'Student reference sheet'!$A$2:$V$2603,22,FALSE))</f>
        <v/>
      </c>
      <c r="R610" s="39" t="str">
        <f>IF($A610 &lt;&gt; "",VLOOKUP($A610,'Student reference sheet'!$A$2:$V$2329, 5,FALSE), "")</f>
        <v/>
      </c>
      <c r="S610" s="39" t="str">
        <f>IF($A610 &lt;&gt; "",VLOOKUP($A610,'Student reference sheet'!$A$2:$V$2329, 6,FALSE), "")</f>
        <v/>
      </c>
      <c r="T610" s="30" t="str">
        <f>IF($A610 = "","",
IF(VLOOKUP($A610,'Student reference sheet'!$A$2:$V$2329, 10,FALSE) = "Y", "Hispanic",
IF(VLOOKUP($A610,'Student reference sheet'!$A$2:$V$2329,11,FALSE) &lt;&gt; "",
IF(VLOOKUP($A610,'Student reference sheet'!$A$2:$V$2329,11,FALSE) = "UNK", "Unknown", VLOOKUP(VALUE(VLOOKUP($A610,'Student reference sheet'!$A$2:$V$2329,11,FALSE)),'Ethnicity Reference'!$A$2:$B$22,2,FALSE)),
IF(VLOOKUP($A610,'Student reference sheet'!$A$2:$V$2329,9,FALSE) &lt;&gt; "", VLOOKUP(VALUE(VLOOKUP($A610,'Student reference sheet'!$A$2:$V$2329,9,FALSE)),'Ethnicity Reference'!$A$2:$B$22,2,FALSE),"Unknown"))))</f>
        <v/>
      </c>
      <c r="U610" s="35"/>
    </row>
    <row r="611" spans="1:21" ht="15.75">
      <c r="A611" s="47"/>
      <c r="B611" s="33"/>
      <c r="C611" s="39" t="str">
        <f>IF($A611 &lt;&gt; "",VLOOKUP($A611,'Student reference sheet'!$A$2:$V$2329, 3,FALSE), "")</f>
        <v/>
      </c>
      <c r="D611" s="39" t="str">
        <f>IF($A611 &lt;&gt; "",VLOOKUP($A611,'Student reference sheet'!$A$2:$V$2329, 2,FALSE), "")</f>
        <v/>
      </c>
      <c r="E611" s="35"/>
      <c r="F611" s="34"/>
      <c r="G611" s="40" t="str">
        <f t="shared" ca="1" si="30"/>
        <v/>
      </c>
      <c r="H611" s="40" t="str">
        <f t="shared" ca="1" si="31"/>
        <v/>
      </c>
      <c r="I611" s="36" t="str">
        <f>IF($A611 = "", "",
IF(COUNTIF(MINIMUM_DAY_DATES[], Attendance!J611) &gt; 0, VLOOKUP(Attendance!$G611,MINIMUM_DAY_PERIOD_SCHEDULE[], 2,TRUE),
IF(COUNTIF(RALLY_DATES[], Attendance!J611) &gt; 0, VLOOKUP(Attendance!$G611,RALLY_PERIOD_SCHEDULE[], 2,TRUE),
IF(WEEKDAY(Attendance!$J611) = 2,
       IF(COUNTIF(FINALS_WEEK_MONDAY_DATE[],Attendance!$J611) &gt; 0, VLOOKUP(Attendance!$G611,FINALS_WEEK_MONDAY_PERIOD_SCHEDULE[],2,TRUE),
       VLOOKUP(Attendance!$G611,REGULAR_WEEK_SCHEDULE[],6,TRUE)),
IF(WEEKDAY($J611) = 3,
       IF(COUNTIF(FINALS_WEEK_TUESDAY_DATE[],Attendance!$J611) &gt; 0, VLOOKUP(Attendance!$G611,FINALS_WEEK_TUESDAY_PERIOD_SCHEDULE[],2,TRUE),
       VLOOKUP(Attendance!$G611,REGULAR_WEEK_SCHEDULE[[Tuesday]:[Period]],5,TRUE)),
IF(WEEKDAY(Attendance!$J611) = 4,
        IF(COUNTIF(BLOCK_WEDNESDAY_DATES[],Attendance!$J611) &gt; 0, VLOOKUP(Attendance!$G611,BLOCK_WEDNESDAY_PERIOD_SCHEDULE[],2,TRUE),
        IF(COUNTIF(FINALS_WEEK_WEDNESDAY_DATE[],Attendance!$J611) &gt; 0, VLOOKUP(Attendance!$G611,FINALS_WEEK_WEDNESDAY_PERIOD_SCHEDULE[],2,TRUE),
       VLOOKUP(Attendance!$G611,REGULAR_WEEK_SCHEDULE[[Wednesday]:[Period]],4,TRUE))),
IF(WEEKDAY($J611) = 5,
       IF(COUNTIF(BLOCK_THURSDAY_DATES[],Attendance!$J611) &gt; 0, VLOOKUP(Attendance!$G611,BLOCK_THURSDAY_PERIOD_SCHEDULE[],2,TRUE),
       IF(COUNTIF(FINALS_WEEK_THURSDAY_DATE[],Attendance!$J611) &gt; 0, VLOOKUP(Attendance!$G611,FINALS_WEEK_THURSDAY_PERIOD_SCHEDULE[],2,TRUE),
       VLOOKUP(Attendance!$G611,REGULAR_WEEK_SCHEDULE[[Thursday]:[Period]],3,TRUE))),
IF(WEEKDAY(Attendance!$J611) = 6,
       IF(COUNTIF(FINALS_WEEK_FRIDAY_DATE[],Attendance!$J611) &gt; 0, VLOOKUP(Attendance!$G611,FINALS_WEEK_FRIDAY_PERIOD_SCHEDULE[],2,TRUE),
       VLOOKUP(Attendance!$G611,REGULAR_WEEK_SCHEDULE[[Friday]:[Period]],2,TRUE))))))))))</f>
        <v/>
      </c>
      <c r="J611" s="41" t="str">
        <f t="shared" ca="1" si="32"/>
        <v/>
      </c>
      <c r="K611" s="41" t="str">
        <f>IF($A611 &lt;&gt; "",VLOOKUP($A611,'Student reference sheet'!$A$2:$V$2329, 7,FALSE), "")</f>
        <v/>
      </c>
      <c r="L611" s="30" t="str">
        <f>IF($A611 ="", "", VLOOKUP($A611, 'Student reference sheet'!$A$2:$Z$2603,23,FALSE))</f>
        <v/>
      </c>
      <c r="M611" s="30" t="str">
        <f>IF($A611 ="", "", VLOOKUP($A611, 'Student reference sheet'!$A$2:$Z$2603,24,FALSE))</f>
        <v/>
      </c>
      <c r="N611" s="30" t="str">
        <f>IF($A611 ="", "", VLOOKUP($A611, 'Student reference sheet'!$A$2:$Z$2603,26,FALSE))</f>
        <v/>
      </c>
      <c r="O611" s="30" t="str">
        <f>IF($A611 ="", "", VLOOKUP($A611, 'Student reference sheet'!$A$2:$Z$2603,25,FALSE))</f>
        <v/>
      </c>
      <c r="P611" s="39" t="str">
        <f>IF($A611 = "", "", IF(OR(VLOOKUP($A611,'Student reference sheet'!$A$2:$V$2400,8,FALSE) = "R",  VLOOKUP($A611,'Student reference sheet'!$A$2:$V$2400,8,FALSE) = "L"), "X", ""))</f>
        <v/>
      </c>
      <c r="Q611" s="39" t="str">
        <f>IF($A611 ="", "", VLOOKUP($A611, 'Student reference sheet'!$A$2:$V$2603,22,FALSE))</f>
        <v/>
      </c>
      <c r="R611" s="39" t="str">
        <f>IF($A611 &lt;&gt; "",VLOOKUP($A611,'Student reference sheet'!$A$2:$V$2329, 5,FALSE), "")</f>
        <v/>
      </c>
      <c r="S611" s="39" t="str">
        <f>IF($A611 &lt;&gt; "",VLOOKUP($A611,'Student reference sheet'!$A$2:$V$2329, 6,FALSE), "")</f>
        <v/>
      </c>
      <c r="T611" s="30" t="str">
        <f>IF($A611 = "","",
IF(VLOOKUP($A611,'Student reference sheet'!$A$2:$V$2329, 10,FALSE) = "Y", "Hispanic",
IF(VLOOKUP($A611,'Student reference sheet'!$A$2:$V$2329,11,FALSE) &lt;&gt; "",
IF(VLOOKUP($A611,'Student reference sheet'!$A$2:$V$2329,11,FALSE) = "UNK", "Unknown", VLOOKUP(VALUE(VLOOKUP($A611,'Student reference sheet'!$A$2:$V$2329,11,FALSE)),'Ethnicity Reference'!$A$2:$B$22,2,FALSE)),
IF(VLOOKUP($A611,'Student reference sheet'!$A$2:$V$2329,9,FALSE) &lt;&gt; "", VLOOKUP(VALUE(VLOOKUP($A611,'Student reference sheet'!$A$2:$V$2329,9,FALSE)),'Ethnicity Reference'!$A$2:$B$22,2,FALSE),"Unknown"))))</f>
        <v/>
      </c>
      <c r="U611" s="35"/>
    </row>
    <row r="612" spans="1:21" ht="15.75">
      <c r="A612" s="47"/>
      <c r="B612" s="33"/>
      <c r="C612" s="39" t="str">
        <f>IF($A612 &lt;&gt; "",VLOOKUP($A612,'Student reference sheet'!$A$2:$V$2329, 3,FALSE), "")</f>
        <v/>
      </c>
      <c r="D612" s="39" t="str">
        <f>IF($A612 &lt;&gt; "",VLOOKUP($A612,'Student reference sheet'!$A$2:$V$2329, 2,FALSE), "")</f>
        <v/>
      </c>
      <c r="E612" s="35"/>
      <c r="F612" s="34"/>
      <c r="G612" s="40" t="str">
        <f t="shared" ca="1" si="30"/>
        <v/>
      </c>
      <c r="H612" s="40" t="str">
        <f t="shared" ca="1" si="31"/>
        <v/>
      </c>
      <c r="I612" s="36" t="str">
        <f>IF($A612 = "", "",
IF(COUNTIF(MINIMUM_DAY_DATES[], Attendance!J612) &gt; 0, VLOOKUP(Attendance!$G612,MINIMUM_DAY_PERIOD_SCHEDULE[], 2,TRUE),
IF(COUNTIF(RALLY_DATES[], Attendance!J612) &gt; 0, VLOOKUP(Attendance!$G612,RALLY_PERIOD_SCHEDULE[], 2,TRUE),
IF(WEEKDAY(Attendance!$J612) = 2,
       IF(COUNTIF(FINALS_WEEK_MONDAY_DATE[],Attendance!$J612) &gt; 0, VLOOKUP(Attendance!$G612,FINALS_WEEK_MONDAY_PERIOD_SCHEDULE[],2,TRUE),
       VLOOKUP(Attendance!$G612,REGULAR_WEEK_SCHEDULE[],6,TRUE)),
IF(WEEKDAY($J612) = 3,
       IF(COUNTIF(FINALS_WEEK_TUESDAY_DATE[],Attendance!$J612) &gt; 0, VLOOKUP(Attendance!$G612,FINALS_WEEK_TUESDAY_PERIOD_SCHEDULE[],2,TRUE),
       VLOOKUP(Attendance!$G612,REGULAR_WEEK_SCHEDULE[[Tuesday]:[Period]],5,TRUE)),
IF(WEEKDAY(Attendance!$J612) = 4,
        IF(COUNTIF(BLOCK_WEDNESDAY_DATES[],Attendance!$J612) &gt; 0, VLOOKUP(Attendance!$G612,BLOCK_WEDNESDAY_PERIOD_SCHEDULE[],2,TRUE),
        IF(COUNTIF(FINALS_WEEK_WEDNESDAY_DATE[],Attendance!$J612) &gt; 0, VLOOKUP(Attendance!$G612,FINALS_WEEK_WEDNESDAY_PERIOD_SCHEDULE[],2,TRUE),
       VLOOKUP(Attendance!$G612,REGULAR_WEEK_SCHEDULE[[Wednesday]:[Period]],4,TRUE))),
IF(WEEKDAY($J612) = 5,
       IF(COUNTIF(BLOCK_THURSDAY_DATES[],Attendance!$J612) &gt; 0, VLOOKUP(Attendance!$G612,BLOCK_THURSDAY_PERIOD_SCHEDULE[],2,TRUE),
       IF(COUNTIF(FINALS_WEEK_THURSDAY_DATE[],Attendance!$J612) &gt; 0, VLOOKUP(Attendance!$G612,FINALS_WEEK_THURSDAY_PERIOD_SCHEDULE[],2,TRUE),
       VLOOKUP(Attendance!$G612,REGULAR_WEEK_SCHEDULE[[Thursday]:[Period]],3,TRUE))),
IF(WEEKDAY(Attendance!$J612) = 6,
       IF(COUNTIF(FINALS_WEEK_FRIDAY_DATE[],Attendance!$J612) &gt; 0, VLOOKUP(Attendance!$G612,FINALS_WEEK_FRIDAY_PERIOD_SCHEDULE[],2,TRUE),
       VLOOKUP(Attendance!$G612,REGULAR_WEEK_SCHEDULE[[Friday]:[Period]],2,TRUE))))))))))</f>
        <v/>
      </c>
      <c r="J612" s="41" t="str">
        <f t="shared" ca="1" si="32"/>
        <v/>
      </c>
      <c r="K612" s="41" t="str">
        <f>IF($A612 &lt;&gt; "",VLOOKUP($A612,'Student reference sheet'!$A$2:$V$2329, 7,FALSE), "")</f>
        <v/>
      </c>
      <c r="L612" s="30" t="str">
        <f>IF($A612 ="", "", VLOOKUP($A612, 'Student reference sheet'!$A$2:$Z$2603,23,FALSE))</f>
        <v/>
      </c>
      <c r="M612" s="30" t="str">
        <f>IF($A612 ="", "", VLOOKUP($A612, 'Student reference sheet'!$A$2:$Z$2603,24,FALSE))</f>
        <v/>
      </c>
      <c r="N612" s="30" t="str">
        <f>IF($A612 ="", "", VLOOKUP($A612, 'Student reference sheet'!$A$2:$Z$2603,26,FALSE))</f>
        <v/>
      </c>
      <c r="O612" s="30" t="str">
        <f>IF($A612 ="", "", VLOOKUP($A612, 'Student reference sheet'!$A$2:$Z$2603,25,FALSE))</f>
        <v/>
      </c>
      <c r="P612" s="39" t="str">
        <f>IF($A612 = "", "", IF(OR(VLOOKUP($A612,'Student reference sheet'!$A$2:$V$2400,8,FALSE) = "R",  VLOOKUP($A612,'Student reference sheet'!$A$2:$V$2400,8,FALSE) = "L"), "X", ""))</f>
        <v/>
      </c>
      <c r="Q612" s="39" t="str">
        <f>IF($A612 ="", "", VLOOKUP($A612, 'Student reference sheet'!$A$2:$V$2603,22,FALSE))</f>
        <v/>
      </c>
      <c r="R612" s="39" t="str">
        <f>IF($A612 &lt;&gt; "",VLOOKUP($A612,'Student reference sheet'!$A$2:$V$2329, 5,FALSE), "")</f>
        <v/>
      </c>
      <c r="S612" s="39" t="str">
        <f>IF($A612 &lt;&gt; "",VLOOKUP($A612,'Student reference sheet'!$A$2:$V$2329, 6,FALSE), "")</f>
        <v/>
      </c>
      <c r="T612" s="30" t="str">
        <f>IF($A612 = "","",
IF(VLOOKUP($A612,'Student reference sheet'!$A$2:$V$2329, 10,FALSE) = "Y", "Hispanic",
IF(VLOOKUP($A612,'Student reference sheet'!$A$2:$V$2329,11,FALSE) &lt;&gt; "",
IF(VLOOKUP($A612,'Student reference sheet'!$A$2:$V$2329,11,FALSE) = "UNK", "Unknown", VLOOKUP(VALUE(VLOOKUP($A612,'Student reference sheet'!$A$2:$V$2329,11,FALSE)),'Ethnicity Reference'!$A$2:$B$22,2,FALSE)),
IF(VLOOKUP($A612,'Student reference sheet'!$A$2:$V$2329,9,FALSE) &lt;&gt; "", VLOOKUP(VALUE(VLOOKUP($A612,'Student reference sheet'!$A$2:$V$2329,9,FALSE)),'Ethnicity Reference'!$A$2:$B$22,2,FALSE),"Unknown"))))</f>
        <v/>
      </c>
      <c r="U612" s="35"/>
    </row>
    <row r="613" spans="1:21" ht="15.75">
      <c r="A613" s="47"/>
      <c r="B613" s="33"/>
      <c r="C613" s="39" t="str">
        <f>IF($A613 &lt;&gt; "",VLOOKUP($A613,'Student reference sheet'!$A$2:$V$2329, 3,FALSE), "")</f>
        <v/>
      </c>
      <c r="D613" s="39" t="str">
        <f>IF($A613 &lt;&gt; "",VLOOKUP($A613,'Student reference sheet'!$A$2:$V$2329, 2,FALSE), "")</f>
        <v/>
      </c>
      <c r="E613" s="35"/>
      <c r="F613" s="34"/>
      <c r="G613" s="40" t="str">
        <f t="shared" ca="1" si="30"/>
        <v/>
      </c>
      <c r="H613" s="40" t="str">
        <f t="shared" ca="1" si="31"/>
        <v/>
      </c>
      <c r="I613" s="36" t="str">
        <f>IF($A613 = "", "",
IF(COUNTIF(MINIMUM_DAY_DATES[], Attendance!J613) &gt; 0, VLOOKUP(Attendance!$G613,MINIMUM_DAY_PERIOD_SCHEDULE[], 2,TRUE),
IF(COUNTIF(RALLY_DATES[], Attendance!J613) &gt; 0, VLOOKUP(Attendance!$G613,RALLY_PERIOD_SCHEDULE[], 2,TRUE),
IF(WEEKDAY(Attendance!$J613) = 2,
       IF(COUNTIF(FINALS_WEEK_MONDAY_DATE[],Attendance!$J613) &gt; 0, VLOOKUP(Attendance!$G613,FINALS_WEEK_MONDAY_PERIOD_SCHEDULE[],2,TRUE),
       VLOOKUP(Attendance!$G613,REGULAR_WEEK_SCHEDULE[],6,TRUE)),
IF(WEEKDAY($J613) = 3,
       IF(COUNTIF(FINALS_WEEK_TUESDAY_DATE[],Attendance!$J613) &gt; 0, VLOOKUP(Attendance!$G613,FINALS_WEEK_TUESDAY_PERIOD_SCHEDULE[],2,TRUE),
       VLOOKUP(Attendance!$G613,REGULAR_WEEK_SCHEDULE[[Tuesday]:[Period]],5,TRUE)),
IF(WEEKDAY(Attendance!$J613) = 4,
        IF(COUNTIF(BLOCK_WEDNESDAY_DATES[],Attendance!$J613) &gt; 0, VLOOKUP(Attendance!$G613,BLOCK_WEDNESDAY_PERIOD_SCHEDULE[],2,TRUE),
        IF(COUNTIF(FINALS_WEEK_WEDNESDAY_DATE[],Attendance!$J613) &gt; 0, VLOOKUP(Attendance!$G613,FINALS_WEEK_WEDNESDAY_PERIOD_SCHEDULE[],2,TRUE),
       VLOOKUP(Attendance!$G613,REGULAR_WEEK_SCHEDULE[[Wednesday]:[Period]],4,TRUE))),
IF(WEEKDAY($J613) = 5,
       IF(COUNTIF(BLOCK_THURSDAY_DATES[],Attendance!$J613) &gt; 0, VLOOKUP(Attendance!$G613,BLOCK_THURSDAY_PERIOD_SCHEDULE[],2,TRUE),
       IF(COUNTIF(FINALS_WEEK_THURSDAY_DATE[],Attendance!$J613) &gt; 0, VLOOKUP(Attendance!$G613,FINALS_WEEK_THURSDAY_PERIOD_SCHEDULE[],2,TRUE),
       VLOOKUP(Attendance!$G613,REGULAR_WEEK_SCHEDULE[[Thursday]:[Period]],3,TRUE))),
IF(WEEKDAY(Attendance!$J613) = 6,
       IF(COUNTIF(FINALS_WEEK_FRIDAY_DATE[],Attendance!$J613) &gt; 0, VLOOKUP(Attendance!$G613,FINALS_WEEK_FRIDAY_PERIOD_SCHEDULE[],2,TRUE),
       VLOOKUP(Attendance!$G613,REGULAR_WEEK_SCHEDULE[[Friday]:[Period]],2,TRUE))))))))))</f>
        <v/>
      </c>
      <c r="J613" s="41" t="str">
        <f t="shared" ca="1" si="32"/>
        <v/>
      </c>
      <c r="K613" s="41" t="str">
        <f>IF($A613 &lt;&gt; "",VLOOKUP($A613,'Student reference sheet'!$A$2:$V$2329, 7,FALSE), "")</f>
        <v/>
      </c>
      <c r="L613" s="30" t="str">
        <f>IF($A613 ="", "", VLOOKUP($A613, 'Student reference sheet'!$A$2:$Z$2603,23,FALSE))</f>
        <v/>
      </c>
      <c r="M613" s="30" t="str">
        <f>IF($A613 ="", "", VLOOKUP($A613, 'Student reference sheet'!$A$2:$Z$2603,24,FALSE))</f>
        <v/>
      </c>
      <c r="N613" s="30" t="str">
        <f>IF($A613 ="", "", VLOOKUP($A613, 'Student reference sheet'!$A$2:$Z$2603,26,FALSE))</f>
        <v/>
      </c>
      <c r="O613" s="30" t="str">
        <f>IF($A613 ="", "", VLOOKUP($A613, 'Student reference sheet'!$A$2:$Z$2603,25,FALSE))</f>
        <v/>
      </c>
      <c r="P613" s="39" t="str">
        <f>IF($A613 = "", "", IF(OR(VLOOKUP($A613,'Student reference sheet'!$A$2:$V$2400,8,FALSE) = "R",  VLOOKUP($A613,'Student reference sheet'!$A$2:$V$2400,8,FALSE) = "L"), "X", ""))</f>
        <v/>
      </c>
      <c r="Q613" s="39" t="str">
        <f>IF($A613 ="", "", VLOOKUP($A613, 'Student reference sheet'!$A$2:$V$2603,22,FALSE))</f>
        <v/>
      </c>
      <c r="R613" s="39" t="str">
        <f>IF($A613 &lt;&gt; "",VLOOKUP($A613,'Student reference sheet'!$A$2:$V$2329, 5,FALSE), "")</f>
        <v/>
      </c>
      <c r="S613" s="39" t="str">
        <f>IF($A613 &lt;&gt; "",VLOOKUP($A613,'Student reference sheet'!$A$2:$V$2329, 6,FALSE), "")</f>
        <v/>
      </c>
      <c r="T613" s="30" t="str">
        <f>IF($A613 = "","",
IF(VLOOKUP($A613,'Student reference sheet'!$A$2:$V$2329, 10,FALSE) = "Y", "Hispanic",
IF(VLOOKUP($A613,'Student reference sheet'!$A$2:$V$2329,11,FALSE) &lt;&gt; "",
IF(VLOOKUP($A613,'Student reference sheet'!$A$2:$V$2329,11,FALSE) = "UNK", "Unknown", VLOOKUP(VALUE(VLOOKUP($A613,'Student reference sheet'!$A$2:$V$2329,11,FALSE)),'Ethnicity Reference'!$A$2:$B$22,2,FALSE)),
IF(VLOOKUP($A613,'Student reference sheet'!$A$2:$V$2329,9,FALSE) &lt;&gt; "", VLOOKUP(VALUE(VLOOKUP($A613,'Student reference sheet'!$A$2:$V$2329,9,FALSE)),'Ethnicity Reference'!$A$2:$B$22,2,FALSE),"Unknown"))))</f>
        <v/>
      </c>
      <c r="U613" s="35"/>
    </row>
    <row r="614" spans="1:21" ht="15.75">
      <c r="A614" s="47"/>
      <c r="B614" s="33"/>
      <c r="C614" s="39" t="str">
        <f>IF($A614 &lt;&gt; "",VLOOKUP($A614,'Student reference sheet'!$A$2:$V$2329, 3,FALSE), "")</f>
        <v/>
      </c>
      <c r="D614" s="39" t="str">
        <f>IF($A614 &lt;&gt; "",VLOOKUP($A614,'Student reference sheet'!$A$2:$V$2329, 2,FALSE), "")</f>
        <v/>
      </c>
      <c r="E614" s="35"/>
      <c r="F614" s="34"/>
      <c r="G614" s="40" t="str">
        <f t="shared" ca="1" si="30"/>
        <v/>
      </c>
      <c r="H614" s="40" t="str">
        <f t="shared" ca="1" si="31"/>
        <v/>
      </c>
      <c r="I614" s="36" t="str">
        <f>IF($A614 = "", "",
IF(COUNTIF(MINIMUM_DAY_DATES[], Attendance!J614) &gt; 0, VLOOKUP(Attendance!$G614,MINIMUM_DAY_PERIOD_SCHEDULE[], 2,TRUE),
IF(COUNTIF(RALLY_DATES[], Attendance!J614) &gt; 0, VLOOKUP(Attendance!$G614,RALLY_PERIOD_SCHEDULE[], 2,TRUE),
IF(WEEKDAY(Attendance!$J614) = 2,
       IF(COUNTIF(FINALS_WEEK_MONDAY_DATE[],Attendance!$J614) &gt; 0, VLOOKUP(Attendance!$G614,FINALS_WEEK_MONDAY_PERIOD_SCHEDULE[],2,TRUE),
       VLOOKUP(Attendance!$G614,REGULAR_WEEK_SCHEDULE[],6,TRUE)),
IF(WEEKDAY($J614) = 3,
       IF(COUNTIF(FINALS_WEEK_TUESDAY_DATE[],Attendance!$J614) &gt; 0, VLOOKUP(Attendance!$G614,FINALS_WEEK_TUESDAY_PERIOD_SCHEDULE[],2,TRUE),
       VLOOKUP(Attendance!$G614,REGULAR_WEEK_SCHEDULE[[Tuesday]:[Period]],5,TRUE)),
IF(WEEKDAY(Attendance!$J614) = 4,
        IF(COUNTIF(BLOCK_WEDNESDAY_DATES[],Attendance!$J614) &gt; 0, VLOOKUP(Attendance!$G614,BLOCK_WEDNESDAY_PERIOD_SCHEDULE[],2,TRUE),
        IF(COUNTIF(FINALS_WEEK_WEDNESDAY_DATE[],Attendance!$J614) &gt; 0, VLOOKUP(Attendance!$G614,FINALS_WEEK_WEDNESDAY_PERIOD_SCHEDULE[],2,TRUE),
       VLOOKUP(Attendance!$G614,REGULAR_WEEK_SCHEDULE[[Wednesday]:[Period]],4,TRUE))),
IF(WEEKDAY($J614) = 5,
       IF(COUNTIF(BLOCK_THURSDAY_DATES[],Attendance!$J614) &gt; 0, VLOOKUP(Attendance!$G614,BLOCK_THURSDAY_PERIOD_SCHEDULE[],2,TRUE),
       IF(COUNTIF(FINALS_WEEK_THURSDAY_DATE[],Attendance!$J614) &gt; 0, VLOOKUP(Attendance!$G614,FINALS_WEEK_THURSDAY_PERIOD_SCHEDULE[],2,TRUE),
       VLOOKUP(Attendance!$G614,REGULAR_WEEK_SCHEDULE[[Thursday]:[Period]],3,TRUE))),
IF(WEEKDAY(Attendance!$J614) = 6,
       IF(COUNTIF(FINALS_WEEK_FRIDAY_DATE[],Attendance!$J614) &gt; 0, VLOOKUP(Attendance!$G614,FINALS_WEEK_FRIDAY_PERIOD_SCHEDULE[],2,TRUE),
       VLOOKUP(Attendance!$G614,REGULAR_WEEK_SCHEDULE[[Friday]:[Period]],2,TRUE))))))))))</f>
        <v/>
      </c>
      <c r="J614" s="41" t="str">
        <f t="shared" ca="1" si="32"/>
        <v/>
      </c>
      <c r="K614" s="41" t="str">
        <f>IF($A614 &lt;&gt; "",VLOOKUP($A614,'Student reference sheet'!$A$2:$V$2329, 7,FALSE), "")</f>
        <v/>
      </c>
      <c r="L614" s="30" t="str">
        <f>IF($A614 ="", "", VLOOKUP($A614, 'Student reference sheet'!$A$2:$Z$2603,23,FALSE))</f>
        <v/>
      </c>
      <c r="M614" s="30" t="str">
        <f>IF($A614 ="", "", VLOOKUP($A614, 'Student reference sheet'!$A$2:$Z$2603,24,FALSE))</f>
        <v/>
      </c>
      <c r="N614" s="30" t="str">
        <f>IF($A614 ="", "", VLOOKUP($A614, 'Student reference sheet'!$A$2:$Z$2603,26,FALSE))</f>
        <v/>
      </c>
      <c r="O614" s="30" t="str">
        <f>IF($A614 ="", "", VLOOKUP($A614, 'Student reference sheet'!$A$2:$Z$2603,25,FALSE))</f>
        <v/>
      </c>
      <c r="P614" s="39" t="str">
        <f>IF($A614 = "", "", IF(OR(VLOOKUP($A614,'Student reference sheet'!$A$2:$V$2400,8,FALSE) = "R",  VLOOKUP($A614,'Student reference sheet'!$A$2:$V$2400,8,FALSE) = "L"), "X", ""))</f>
        <v/>
      </c>
      <c r="Q614" s="39" t="str">
        <f>IF($A614 ="", "", VLOOKUP($A614, 'Student reference sheet'!$A$2:$V$2603,22,FALSE))</f>
        <v/>
      </c>
      <c r="R614" s="39" t="str">
        <f>IF($A614 &lt;&gt; "",VLOOKUP($A614,'Student reference sheet'!$A$2:$V$2329, 5,FALSE), "")</f>
        <v/>
      </c>
      <c r="S614" s="39" t="str">
        <f>IF($A614 &lt;&gt; "",VLOOKUP($A614,'Student reference sheet'!$A$2:$V$2329, 6,FALSE), "")</f>
        <v/>
      </c>
      <c r="T614" s="30" t="str">
        <f>IF($A614 = "","",
IF(VLOOKUP($A614,'Student reference sheet'!$A$2:$V$2329, 10,FALSE) = "Y", "Hispanic",
IF(VLOOKUP($A614,'Student reference sheet'!$A$2:$V$2329,11,FALSE) &lt;&gt; "",
IF(VLOOKUP($A614,'Student reference sheet'!$A$2:$V$2329,11,FALSE) = "UNK", "Unknown", VLOOKUP(VALUE(VLOOKUP($A614,'Student reference sheet'!$A$2:$V$2329,11,FALSE)),'Ethnicity Reference'!$A$2:$B$22,2,FALSE)),
IF(VLOOKUP($A614,'Student reference sheet'!$A$2:$V$2329,9,FALSE) &lt;&gt; "", VLOOKUP(VALUE(VLOOKUP($A614,'Student reference sheet'!$A$2:$V$2329,9,FALSE)),'Ethnicity Reference'!$A$2:$B$22,2,FALSE),"Unknown"))))</f>
        <v/>
      </c>
      <c r="U614" s="35"/>
    </row>
    <row r="615" spans="1:21" ht="15.75">
      <c r="A615" s="47"/>
      <c r="B615" s="33"/>
      <c r="C615" s="39" t="str">
        <f>IF($A615 &lt;&gt; "",VLOOKUP($A615,'Student reference sheet'!$A$2:$V$2329, 3,FALSE), "")</f>
        <v/>
      </c>
      <c r="D615" s="39" t="str">
        <f>IF($A615 &lt;&gt; "",VLOOKUP($A615,'Student reference sheet'!$A$2:$V$2329, 2,FALSE), "")</f>
        <v/>
      </c>
      <c r="E615" s="35"/>
      <c r="F615" s="34"/>
      <c r="G615" s="40" t="str">
        <f t="shared" ca="1" si="30"/>
        <v/>
      </c>
      <c r="H615" s="40" t="str">
        <f t="shared" ca="1" si="31"/>
        <v/>
      </c>
      <c r="I615" s="36" t="str">
        <f>IF($A615 = "", "",
IF(COUNTIF(MINIMUM_DAY_DATES[], Attendance!J615) &gt; 0, VLOOKUP(Attendance!$G615,MINIMUM_DAY_PERIOD_SCHEDULE[], 2,TRUE),
IF(COUNTIF(RALLY_DATES[], Attendance!J615) &gt; 0, VLOOKUP(Attendance!$G615,RALLY_PERIOD_SCHEDULE[], 2,TRUE),
IF(WEEKDAY(Attendance!$J615) = 2,
       IF(COUNTIF(FINALS_WEEK_MONDAY_DATE[],Attendance!$J615) &gt; 0, VLOOKUP(Attendance!$G615,FINALS_WEEK_MONDAY_PERIOD_SCHEDULE[],2,TRUE),
       VLOOKUP(Attendance!$G615,REGULAR_WEEK_SCHEDULE[],6,TRUE)),
IF(WEEKDAY($J615) = 3,
       IF(COUNTIF(FINALS_WEEK_TUESDAY_DATE[],Attendance!$J615) &gt; 0, VLOOKUP(Attendance!$G615,FINALS_WEEK_TUESDAY_PERIOD_SCHEDULE[],2,TRUE),
       VLOOKUP(Attendance!$G615,REGULAR_WEEK_SCHEDULE[[Tuesday]:[Period]],5,TRUE)),
IF(WEEKDAY(Attendance!$J615) = 4,
        IF(COUNTIF(BLOCK_WEDNESDAY_DATES[],Attendance!$J615) &gt; 0, VLOOKUP(Attendance!$G615,BLOCK_WEDNESDAY_PERIOD_SCHEDULE[],2,TRUE),
        IF(COUNTIF(FINALS_WEEK_WEDNESDAY_DATE[],Attendance!$J615) &gt; 0, VLOOKUP(Attendance!$G615,FINALS_WEEK_WEDNESDAY_PERIOD_SCHEDULE[],2,TRUE),
       VLOOKUP(Attendance!$G615,REGULAR_WEEK_SCHEDULE[[Wednesday]:[Period]],4,TRUE))),
IF(WEEKDAY($J615) = 5,
       IF(COUNTIF(BLOCK_THURSDAY_DATES[],Attendance!$J615) &gt; 0, VLOOKUP(Attendance!$G615,BLOCK_THURSDAY_PERIOD_SCHEDULE[],2,TRUE),
       IF(COUNTIF(FINALS_WEEK_THURSDAY_DATE[],Attendance!$J615) &gt; 0, VLOOKUP(Attendance!$G615,FINALS_WEEK_THURSDAY_PERIOD_SCHEDULE[],2,TRUE),
       VLOOKUP(Attendance!$G615,REGULAR_WEEK_SCHEDULE[[Thursday]:[Period]],3,TRUE))),
IF(WEEKDAY(Attendance!$J615) = 6,
       IF(COUNTIF(FINALS_WEEK_FRIDAY_DATE[],Attendance!$J615) &gt; 0, VLOOKUP(Attendance!$G615,FINALS_WEEK_FRIDAY_PERIOD_SCHEDULE[],2,TRUE),
       VLOOKUP(Attendance!$G615,REGULAR_WEEK_SCHEDULE[[Friday]:[Period]],2,TRUE))))))))))</f>
        <v/>
      </c>
      <c r="J615" s="41" t="str">
        <f t="shared" ca="1" si="32"/>
        <v/>
      </c>
      <c r="K615" s="41" t="str">
        <f>IF($A615 &lt;&gt; "",VLOOKUP($A615,'Student reference sheet'!$A$2:$V$2329, 7,FALSE), "")</f>
        <v/>
      </c>
      <c r="L615" s="30" t="str">
        <f>IF($A615 ="", "", VLOOKUP($A615, 'Student reference sheet'!$A$2:$Z$2603,23,FALSE))</f>
        <v/>
      </c>
      <c r="M615" s="30" t="str">
        <f>IF($A615 ="", "", VLOOKUP($A615, 'Student reference sheet'!$A$2:$Z$2603,24,FALSE))</f>
        <v/>
      </c>
      <c r="N615" s="30" t="str">
        <f>IF($A615 ="", "", VLOOKUP($A615, 'Student reference sheet'!$A$2:$Z$2603,26,FALSE))</f>
        <v/>
      </c>
      <c r="O615" s="30" t="str">
        <f>IF($A615 ="", "", VLOOKUP($A615, 'Student reference sheet'!$A$2:$Z$2603,25,FALSE))</f>
        <v/>
      </c>
      <c r="P615" s="39" t="str">
        <f>IF($A615 = "", "", IF(OR(VLOOKUP($A615,'Student reference sheet'!$A$2:$V$2400,8,FALSE) = "R",  VLOOKUP($A615,'Student reference sheet'!$A$2:$V$2400,8,FALSE) = "L"), "X", ""))</f>
        <v/>
      </c>
      <c r="Q615" s="39" t="str">
        <f>IF($A615 ="", "", VLOOKUP($A615, 'Student reference sheet'!$A$2:$V$2603,22,FALSE))</f>
        <v/>
      </c>
      <c r="R615" s="39" t="str">
        <f>IF($A615 &lt;&gt; "",VLOOKUP($A615,'Student reference sheet'!$A$2:$V$2329, 5,FALSE), "")</f>
        <v/>
      </c>
      <c r="S615" s="39" t="str">
        <f>IF($A615 &lt;&gt; "",VLOOKUP($A615,'Student reference sheet'!$A$2:$V$2329, 6,FALSE), "")</f>
        <v/>
      </c>
      <c r="T615" s="30" t="str">
        <f>IF($A615 = "","",
IF(VLOOKUP($A615,'Student reference sheet'!$A$2:$V$2329, 10,FALSE) = "Y", "Hispanic",
IF(VLOOKUP($A615,'Student reference sheet'!$A$2:$V$2329,11,FALSE) &lt;&gt; "",
IF(VLOOKUP($A615,'Student reference sheet'!$A$2:$V$2329,11,FALSE) = "UNK", "Unknown", VLOOKUP(VALUE(VLOOKUP($A615,'Student reference sheet'!$A$2:$V$2329,11,FALSE)),'Ethnicity Reference'!$A$2:$B$22,2,FALSE)),
IF(VLOOKUP($A615,'Student reference sheet'!$A$2:$V$2329,9,FALSE) &lt;&gt; "", VLOOKUP(VALUE(VLOOKUP($A615,'Student reference sheet'!$A$2:$V$2329,9,FALSE)),'Ethnicity Reference'!$A$2:$B$22,2,FALSE),"Unknown"))))</f>
        <v/>
      </c>
      <c r="U615" s="35"/>
    </row>
    <row r="616" spans="1:21" ht="15.75">
      <c r="A616" s="47"/>
      <c r="B616" s="33"/>
      <c r="C616" s="39" t="str">
        <f>IF($A616 &lt;&gt; "",VLOOKUP($A616,'Student reference sheet'!$A$2:$V$2329, 3,FALSE), "")</f>
        <v/>
      </c>
      <c r="D616" s="39" t="str">
        <f>IF($A616 &lt;&gt; "",VLOOKUP($A616,'Student reference sheet'!$A$2:$V$2329, 2,FALSE), "")</f>
        <v/>
      </c>
      <c r="E616" s="35"/>
      <c r="F616" s="34"/>
      <c r="G616" s="40" t="str">
        <f t="shared" ca="1" si="30"/>
        <v/>
      </c>
      <c r="H616" s="40" t="str">
        <f t="shared" ca="1" si="31"/>
        <v/>
      </c>
      <c r="I616" s="36" t="str">
        <f>IF($A616 = "", "",
IF(COUNTIF(MINIMUM_DAY_DATES[], Attendance!J616) &gt; 0, VLOOKUP(Attendance!$G616,MINIMUM_DAY_PERIOD_SCHEDULE[], 2,TRUE),
IF(COUNTIF(RALLY_DATES[], Attendance!J616) &gt; 0, VLOOKUP(Attendance!$G616,RALLY_PERIOD_SCHEDULE[], 2,TRUE),
IF(WEEKDAY(Attendance!$J616) = 2,
       IF(COUNTIF(FINALS_WEEK_MONDAY_DATE[],Attendance!$J616) &gt; 0, VLOOKUP(Attendance!$G616,FINALS_WEEK_MONDAY_PERIOD_SCHEDULE[],2,TRUE),
       VLOOKUP(Attendance!$G616,REGULAR_WEEK_SCHEDULE[],6,TRUE)),
IF(WEEKDAY($J616) = 3,
       IF(COUNTIF(FINALS_WEEK_TUESDAY_DATE[],Attendance!$J616) &gt; 0, VLOOKUP(Attendance!$G616,FINALS_WEEK_TUESDAY_PERIOD_SCHEDULE[],2,TRUE),
       VLOOKUP(Attendance!$G616,REGULAR_WEEK_SCHEDULE[[Tuesday]:[Period]],5,TRUE)),
IF(WEEKDAY(Attendance!$J616) = 4,
        IF(COUNTIF(BLOCK_WEDNESDAY_DATES[],Attendance!$J616) &gt; 0, VLOOKUP(Attendance!$G616,BLOCK_WEDNESDAY_PERIOD_SCHEDULE[],2,TRUE),
        IF(COUNTIF(FINALS_WEEK_WEDNESDAY_DATE[],Attendance!$J616) &gt; 0, VLOOKUP(Attendance!$G616,FINALS_WEEK_WEDNESDAY_PERIOD_SCHEDULE[],2,TRUE),
       VLOOKUP(Attendance!$G616,REGULAR_WEEK_SCHEDULE[[Wednesday]:[Period]],4,TRUE))),
IF(WEEKDAY($J616) = 5,
       IF(COUNTIF(BLOCK_THURSDAY_DATES[],Attendance!$J616) &gt; 0, VLOOKUP(Attendance!$G616,BLOCK_THURSDAY_PERIOD_SCHEDULE[],2,TRUE),
       IF(COUNTIF(FINALS_WEEK_THURSDAY_DATE[],Attendance!$J616) &gt; 0, VLOOKUP(Attendance!$G616,FINALS_WEEK_THURSDAY_PERIOD_SCHEDULE[],2,TRUE),
       VLOOKUP(Attendance!$G616,REGULAR_WEEK_SCHEDULE[[Thursday]:[Period]],3,TRUE))),
IF(WEEKDAY(Attendance!$J616) = 6,
       IF(COUNTIF(FINALS_WEEK_FRIDAY_DATE[],Attendance!$J616) &gt; 0, VLOOKUP(Attendance!$G616,FINALS_WEEK_FRIDAY_PERIOD_SCHEDULE[],2,TRUE),
       VLOOKUP(Attendance!$G616,REGULAR_WEEK_SCHEDULE[[Friday]:[Period]],2,TRUE))))))))))</f>
        <v/>
      </c>
      <c r="J616" s="41" t="str">
        <f t="shared" ca="1" si="32"/>
        <v/>
      </c>
      <c r="K616" s="41" t="str">
        <f>IF($A616 &lt;&gt; "",VLOOKUP($A616,'Student reference sheet'!$A$2:$V$2329, 7,FALSE), "")</f>
        <v/>
      </c>
      <c r="L616" s="30" t="str">
        <f>IF($A616 ="", "", VLOOKUP($A616, 'Student reference sheet'!$A$2:$Z$2603,23,FALSE))</f>
        <v/>
      </c>
      <c r="M616" s="30" t="str">
        <f>IF($A616 ="", "", VLOOKUP($A616, 'Student reference sheet'!$A$2:$Z$2603,24,FALSE))</f>
        <v/>
      </c>
      <c r="N616" s="30" t="str">
        <f>IF($A616 ="", "", VLOOKUP($A616, 'Student reference sheet'!$A$2:$Z$2603,26,FALSE))</f>
        <v/>
      </c>
      <c r="O616" s="30" t="str">
        <f>IF($A616 ="", "", VLOOKUP($A616, 'Student reference sheet'!$A$2:$Z$2603,25,FALSE))</f>
        <v/>
      </c>
      <c r="P616" s="39" t="str">
        <f>IF($A616 = "", "", IF(OR(VLOOKUP($A616,'Student reference sheet'!$A$2:$V$2400,8,FALSE) = "R",  VLOOKUP($A616,'Student reference sheet'!$A$2:$V$2400,8,FALSE) = "L"), "X", ""))</f>
        <v/>
      </c>
      <c r="Q616" s="39" t="str">
        <f>IF($A616 ="", "", VLOOKUP($A616, 'Student reference sheet'!$A$2:$V$2603,22,FALSE))</f>
        <v/>
      </c>
      <c r="R616" s="39" t="str">
        <f>IF($A616 &lt;&gt; "",VLOOKUP($A616,'Student reference sheet'!$A$2:$V$2329, 5,FALSE), "")</f>
        <v/>
      </c>
      <c r="S616" s="39" t="str">
        <f>IF($A616 &lt;&gt; "",VLOOKUP($A616,'Student reference sheet'!$A$2:$V$2329, 6,FALSE), "")</f>
        <v/>
      </c>
      <c r="T616" s="30" t="str">
        <f>IF($A616 = "","",
IF(VLOOKUP($A616,'Student reference sheet'!$A$2:$V$2329, 10,FALSE) = "Y", "Hispanic",
IF(VLOOKUP($A616,'Student reference sheet'!$A$2:$V$2329,11,FALSE) &lt;&gt; "",
IF(VLOOKUP($A616,'Student reference sheet'!$A$2:$V$2329,11,FALSE) = "UNK", "Unknown", VLOOKUP(VALUE(VLOOKUP($A616,'Student reference sheet'!$A$2:$V$2329,11,FALSE)),'Ethnicity Reference'!$A$2:$B$22,2,FALSE)),
IF(VLOOKUP($A616,'Student reference sheet'!$A$2:$V$2329,9,FALSE) &lt;&gt; "", VLOOKUP(VALUE(VLOOKUP($A616,'Student reference sheet'!$A$2:$V$2329,9,FALSE)),'Ethnicity Reference'!$A$2:$B$22,2,FALSE),"Unknown"))))</f>
        <v/>
      </c>
      <c r="U616" s="35"/>
    </row>
    <row r="617" spans="1:21" ht="15.75">
      <c r="A617" s="47"/>
      <c r="B617" s="33"/>
      <c r="C617" s="39" t="str">
        <f>IF($A617 &lt;&gt; "",VLOOKUP($A617,'Student reference sheet'!$A$2:$V$2329, 3,FALSE), "")</f>
        <v/>
      </c>
      <c r="D617" s="39" t="str">
        <f>IF($A617 &lt;&gt; "",VLOOKUP($A617,'Student reference sheet'!$A$2:$V$2329, 2,FALSE), "")</f>
        <v/>
      </c>
      <c r="E617" s="35"/>
      <c r="F617" s="34"/>
      <c r="G617" s="40" t="str">
        <f t="shared" ca="1" si="30"/>
        <v/>
      </c>
      <c r="H617" s="40" t="str">
        <f t="shared" ca="1" si="31"/>
        <v/>
      </c>
      <c r="I617" s="36" t="str">
        <f>IF($A617 = "", "",
IF(COUNTIF(MINIMUM_DAY_DATES[], Attendance!J617) &gt; 0, VLOOKUP(Attendance!$G617,MINIMUM_DAY_PERIOD_SCHEDULE[], 2,TRUE),
IF(COUNTIF(RALLY_DATES[], Attendance!J617) &gt; 0, VLOOKUP(Attendance!$G617,RALLY_PERIOD_SCHEDULE[], 2,TRUE),
IF(WEEKDAY(Attendance!$J617) = 2,
       IF(COUNTIF(FINALS_WEEK_MONDAY_DATE[],Attendance!$J617) &gt; 0, VLOOKUP(Attendance!$G617,FINALS_WEEK_MONDAY_PERIOD_SCHEDULE[],2,TRUE),
       VLOOKUP(Attendance!$G617,REGULAR_WEEK_SCHEDULE[],6,TRUE)),
IF(WEEKDAY($J617) = 3,
       IF(COUNTIF(FINALS_WEEK_TUESDAY_DATE[],Attendance!$J617) &gt; 0, VLOOKUP(Attendance!$G617,FINALS_WEEK_TUESDAY_PERIOD_SCHEDULE[],2,TRUE),
       VLOOKUP(Attendance!$G617,REGULAR_WEEK_SCHEDULE[[Tuesday]:[Period]],5,TRUE)),
IF(WEEKDAY(Attendance!$J617) = 4,
        IF(COUNTIF(BLOCK_WEDNESDAY_DATES[],Attendance!$J617) &gt; 0, VLOOKUP(Attendance!$G617,BLOCK_WEDNESDAY_PERIOD_SCHEDULE[],2,TRUE),
        IF(COUNTIF(FINALS_WEEK_WEDNESDAY_DATE[],Attendance!$J617) &gt; 0, VLOOKUP(Attendance!$G617,FINALS_WEEK_WEDNESDAY_PERIOD_SCHEDULE[],2,TRUE),
       VLOOKUP(Attendance!$G617,REGULAR_WEEK_SCHEDULE[[Wednesday]:[Period]],4,TRUE))),
IF(WEEKDAY($J617) = 5,
       IF(COUNTIF(BLOCK_THURSDAY_DATES[],Attendance!$J617) &gt; 0, VLOOKUP(Attendance!$G617,BLOCK_THURSDAY_PERIOD_SCHEDULE[],2,TRUE),
       IF(COUNTIF(FINALS_WEEK_THURSDAY_DATE[],Attendance!$J617) &gt; 0, VLOOKUP(Attendance!$G617,FINALS_WEEK_THURSDAY_PERIOD_SCHEDULE[],2,TRUE),
       VLOOKUP(Attendance!$G617,REGULAR_WEEK_SCHEDULE[[Thursday]:[Period]],3,TRUE))),
IF(WEEKDAY(Attendance!$J617) = 6,
       IF(COUNTIF(FINALS_WEEK_FRIDAY_DATE[],Attendance!$J617) &gt; 0, VLOOKUP(Attendance!$G617,FINALS_WEEK_FRIDAY_PERIOD_SCHEDULE[],2,TRUE),
       VLOOKUP(Attendance!$G617,REGULAR_WEEK_SCHEDULE[[Friday]:[Period]],2,TRUE))))))))))</f>
        <v/>
      </c>
      <c r="J617" s="41" t="str">
        <f t="shared" ca="1" si="32"/>
        <v/>
      </c>
      <c r="K617" s="41" t="str">
        <f>IF($A617 &lt;&gt; "",VLOOKUP($A617,'Student reference sheet'!$A$2:$V$2329, 7,FALSE), "")</f>
        <v/>
      </c>
      <c r="L617" s="30" t="str">
        <f>IF($A617 ="", "", VLOOKUP($A617, 'Student reference sheet'!$A$2:$Z$2603,23,FALSE))</f>
        <v/>
      </c>
      <c r="M617" s="30" t="str">
        <f>IF($A617 ="", "", VLOOKUP($A617, 'Student reference sheet'!$A$2:$Z$2603,24,FALSE))</f>
        <v/>
      </c>
      <c r="N617" s="30" t="str">
        <f>IF($A617 ="", "", VLOOKUP($A617, 'Student reference sheet'!$A$2:$Z$2603,26,FALSE))</f>
        <v/>
      </c>
      <c r="O617" s="30" t="str">
        <f>IF($A617 ="", "", VLOOKUP($A617, 'Student reference sheet'!$A$2:$Z$2603,25,FALSE))</f>
        <v/>
      </c>
      <c r="P617" s="39" t="str">
        <f>IF($A617 = "", "", IF(OR(VLOOKUP($A617,'Student reference sheet'!$A$2:$V$2400,8,FALSE) = "R",  VLOOKUP($A617,'Student reference sheet'!$A$2:$V$2400,8,FALSE) = "L"), "X", ""))</f>
        <v/>
      </c>
      <c r="Q617" s="39" t="str">
        <f>IF($A617 ="", "", VLOOKUP($A617, 'Student reference sheet'!$A$2:$V$2603,22,FALSE))</f>
        <v/>
      </c>
      <c r="R617" s="39" t="str">
        <f>IF($A617 &lt;&gt; "",VLOOKUP($A617,'Student reference sheet'!$A$2:$V$2329, 5,FALSE), "")</f>
        <v/>
      </c>
      <c r="S617" s="39" t="str">
        <f>IF($A617 &lt;&gt; "",VLOOKUP($A617,'Student reference sheet'!$A$2:$V$2329, 6,FALSE), "")</f>
        <v/>
      </c>
      <c r="T617" s="30" t="str">
        <f>IF($A617 = "","",
IF(VLOOKUP($A617,'Student reference sheet'!$A$2:$V$2329, 10,FALSE) = "Y", "Hispanic",
IF(VLOOKUP($A617,'Student reference sheet'!$A$2:$V$2329,11,FALSE) &lt;&gt; "",
IF(VLOOKUP($A617,'Student reference sheet'!$A$2:$V$2329,11,FALSE) = "UNK", "Unknown", VLOOKUP(VALUE(VLOOKUP($A617,'Student reference sheet'!$A$2:$V$2329,11,FALSE)),'Ethnicity Reference'!$A$2:$B$22,2,FALSE)),
IF(VLOOKUP($A617,'Student reference sheet'!$A$2:$V$2329,9,FALSE) &lt;&gt; "", VLOOKUP(VALUE(VLOOKUP($A617,'Student reference sheet'!$A$2:$V$2329,9,FALSE)),'Ethnicity Reference'!$A$2:$B$22,2,FALSE),"Unknown"))))</f>
        <v/>
      </c>
      <c r="U617" s="35"/>
    </row>
    <row r="618" spans="1:21" ht="15.75">
      <c r="A618" s="47"/>
      <c r="B618" s="33"/>
      <c r="C618" s="39" t="str">
        <f>IF($A618 &lt;&gt; "",VLOOKUP($A618,'Student reference sheet'!$A$2:$V$2329, 3,FALSE), "")</f>
        <v/>
      </c>
      <c r="D618" s="39" t="str">
        <f>IF($A618 &lt;&gt; "",VLOOKUP($A618,'Student reference sheet'!$A$2:$V$2329, 2,FALSE), "")</f>
        <v/>
      </c>
      <c r="E618" s="35"/>
      <c r="F618" s="34"/>
      <c r="G618" s="40" t="str">
        <f t="shared" ca="1" si="30"/>
        <v/>
      </c>
      <c r="H618" s="40" t="str">
        <f t="shared" ca="1" si="31"/>
        <v/>
      </c>
      <c r="I618" s="36" t="str">
        <f>IF($A618 = "", "",
IF(COUNTIF(MINIMUM_DAY_DATES[], Attendance!J618) &gt; 0, VLOOKUP(Attendance!$G618,MINIMUM_DAY_PERIOD_SCHEDULE[], 2,TRUE),
IF(COUNTIF(RALLY_DATES[], Attendance!J618) &gt; 0, VLOOKUP(Attendance!$G618,RALLY_PERIOD_SCHEDULE[], 2,TRUE),
IF(WEEKDAY(Attendance!$J618) = 2,
       IF(COUNTIF(FINALS_WEEK_MONDAY_DATE[],Attendance!$J618) &gt; 0, VLOOKUP(Attendance!$G618,FINALS_WEEK_MONDAY_PERIOD_SCHEDULE[],2,TRUE),
       VLOOKUP(Attendance!$G618,REGULAR_WEEK_SCHEDULE[],6,TRUE)),
IF(WEEKDAY($J618) = 3,
       IF(COUNTIF(FINALS_WEEK_TUESDAY_DATE[],Attendance!$J618) &gt; 0, VLOOKUP(Attendance!$G618,FINALS_WEEK_TUESDAY_PERIOD_SCHEDULE[],2,TRUE),
       VLOOKUP(Attendance!$G618,REGULAR_WEEK_SCHEDULE[[Tuesday]:[Period]],5,TRUE)),
IF(WEEKDAY(Attendance!$J618) = 4,
        IF(COUNTIF(BLOCK_WEDNESDAY_DATES[],Attendance!$J618) &gt; 0, VLOOKUP(Attendance!$G618,BLOCK_WEDNESDAY_PERIOD_SCHEDULE[],2,TRUE),
        IF(COUNTIF(FINALS_WEEK_WEDNESDAY_DATE[],Attendance!$J618) &gt; 0, VLOOKUP(Attendance!$G618,FINALS_WEEK_WEDNESDAY_PERIOD_SCHEDULE[],2,TRUE),
       VLOOKUP(Attendance!$G618,REGULAR_WEEK_SCHEDULE[[Wednesday]:[Period]],4,TRUE))),
IF(WEEKDAY($J618) = 5,
       IF(COUNTIF(BLOCK_THURSDAY_DATES[],Attendance!$J618) &gt; 0, VLOOKUP(Attendance!$G618,BLOCK_THURSDAY_PERIOD_SCHEDULE[],2,TRUE),
       IF(COUNTIF(FINALS_WEEK_THURSDAY_DATE[],Attendance!$J618) &gt; 0, VLOOKUP(Attendance!$G618,FINALS_WEEK_THURSDAY_PERIOD_SCHEDULE[],2,TRUE),
       VLOOKUP(Attendance!$G618,REGULAR_WEEK_SCHEDULE[[Thursday]:[Period]],3,TRUE))),
IF(WEEKDAY(Attendance!$J618) = 6,
       IF(COUNTIF(FINALS_WEEK_FRIDAY_DATE[],Attendance!$J618) &gt; 0, VLOOKUP(Attendance!$G618,FINALS_WEEK_FRIDAY_PERIOD_SCHEDULE[],2,TRUE),
       VLOOKUP(Attendance!$G618,REGULAR_WEEK_SCHEDULE[[Friday]:[Period]],2,TRUE))))))))))</f>
        <v/>
      </c>
      <c r="J618" s="41" t="str">
        <f t="shared" ca="1" si="32"/>
        <v/>
      </c>
      <c r="K618" s="41" t="str">
        <f>IF($A618 &lt;&gt; "",VLOOKUP($A618,'Student reference sheet'!$A$2:$V$2329, 7,FALSE), "")</f>
        <v/>
      </c>
      <c r="L618" s="30" t="str">
        <f>IF($A618 ="", "", VLOOKUP($A618, 'Student reference sheet'!$A$2:$Z$2603,23,FALSE))</f>
        <v/>
      </c>
      <c r="M618" s="30" t="str">
        <f>IF($A618 ="", "", VLOOKUP($A618, 'Student reference sheet'!$A$2:$Z$2603,24,FALSE))</f>
        <v/>
      </c>
      <c r="N618" s="30" t="str">
        <f>IF($A618 ="", "", VLOOKUP($A618, 'Student reference sheet'!$A$2:$Z$2603,26,FALSE))</f>
        <v/>
      </c>
      <c r="O618" s="30" t="str">
        <f>IF($A618 ="", "", VLOOKUP($A618, 'Student reference sheet'!$A$2:$Z$2603,25,FALSE))</f>
        <v/>
      </c>
      <c r="P618" s="39" t="str">
        <f>IF($A618 = "", "", IF(OR(VLOOKUP($A618,'Student reference sheet'!$A$2:$V$2400,8,FALSE) = "R",  VLOOKUP($A618,'Student reference sheet'!$A$2:$V$2400,8,FALSE) = "L"), "X", ""))</f>
        <v/>
      </c>
      <c r="Q618" s="39" t="str">
        <f>IF($A618 ="", "", VLOOKUP($A618, 'Student reference sheet'!$A$2:$V$2603,22,FALSE))</f>
        <v/>
      </c>
      <c r="R618" s="39" t="str">
        <f>IF($A618 &lt;&gt; "",VLOOKUP($A618,'Student reference sheet'!$A$2:$V$2329, 5,FALSE), "")</f>
        <v/>
      </c>
      <c r="S618" s="39" t="str">
        <f>IF($A618 &lt;&gt; "",VLOOKUP($A618,'Student reference sheet'!$A$2:$V$2329, 6,FALSE), "")</f>
        <v/>
      </c>
      <c r="T618" s="30" t="str">
        <f>IF($A618 = "","",
IF(VLOOKUP($A618,'Student reference sheet'!$A$2:$V$2329, 10,FALSE) = "Y", "Hispanic",
IF(VLOOKUP($A618,'Student reference sheet'!$A$2:$V$2329,11,FALSE) &lt;&gt; "",
IF(VLOOKUP($A618,'Student reference sheet'!$A$2:$V$2329,11,FALSE) = "UNK", "Unknown", VLOOKUP(VALUE(VLOOKUP($A618,'Student reference sheet'!$A$2:$V$2329,11,FALSE)),'Ethnicity Reference'!$A$2:$B$22,2,FALSE)),
IF(VLOOKUP($A618,'Student reference sheet'!$A$2:$V$2329,9,FALSE) &lt;&gt; "", VLOOKUP(VALUE(VLOOKUP($A618,'Student reference sheet'!$A$2:$V$2329,9,FALSE)),'Ethnicity Reference'!$A$2:$B$22,2,FALSE),"Unknown"))))</f>
        <v/>
      </c>
      <c r="U618" s="35"/>
    </row>
    <row r="619" spans="1:21" ht="15.75">
      <c r="A619" s="47"/>
      <c r="B619" s="33"/>
      <c r="C619" s="39" t="str">
        <f>IF($A619 &lt;&gt; "",VLOOKUP($A619,'Student reference sheet'!$A$2:$V$2329, 3,FALSE), "")</f>
        <v/>
      </c>
      <c r="D619" s="39" t="str">
        <f>IF($A619 &lt;&gt; "",VLOOKUP($A619,'Student reference sheet'!$A$2:$V$2329, 2,FALSE), "")</f>
        <v/>
      </c>
      <c r="E619" s="35"/>
      <c r="F619" s="34"/>
      <c r="G619" s="40" t="str">
        <f t="shared" ca="1" si="30"/>
        <v/>
      </c>
      <c r="H619" s="40" t="str">
        <f t="shared" ca="1" si="31"/>
        <v/>
      </c>
      <c r="I619" s="36" t="str">
        <f>IF($A619 = "", "",
IF(COUNTIF(MINIMUM_DAY_DATES[], Attendance!J619) &gt; 0, VLOOKUP(Attendance!$G619,MINIMUM_DAY_PERIOD_SCHEDULE[], 2,TRUE),
IF(COUNTIF(RALLY_DATES[], Attendance!J619) &gt; 0, VLOOKUP(Attendance!$G619,RALLY_PERIOD_SCHEDULE[], 2,TRUE),
IF(WEEKDAY(Attendance!$J619) = 2,
       IF(COUNTIF(FINALS_WEEK_MONDAY_DATE[],Attendance!$J619) &gt; 0, VLOOKUP(Attendance!$G619,FINALS_WEEK_MONDAY_PERIOD_SCHEDULE[],2,TRUE),
       VLOOKUP(Attendance!$G619,REGULAR_WEEK_SCHEDULE[],6,TRUE)),
IF(WEEKDAY($J619) = 3,
       IF(COUNTIF(FINALS_WEEK_TUESDAY_DATE[],Attendance!$J619) &gt; 0, VLOOKUP(Attendance!$G619,FINALS_WEEK_TUESDAY_PERIOD_SCHEDULE[],2,TRUE),
       VLOOKUP(Attendance!$G619,REGULAR_WEEK_SCHEDULE[[Tuesday]:[Period]],5,TRUE)),
IF(WEEKDAY(Attendance!$J619) = 4,
        IF(COUNTIF(BLOCK_WEDNESDAY_DATES[],Attendance!$J619) &gt; 0, VLOOKUP(Attendance!$G619,BLOCK_WEDNESDAY_PERIOD_SCHEDULE[],2,TRUE),
        IF(COUNTIF(FINALS_WEEK_WEDNESDAY_DATE[],Attendance!$J619) &gt; 0, VLOOKUP(Attendance!$G619,FINALS_WEEK_WEDNESDAY_PERIOD_SCHEDULE[],2,TRUE),
       VLOOKUP(Attendance!$G619,REGULAR_WEEK_SCHEDULE[[Wednesday]:[Period]],4,TRUE))),
IF(WEEKDAY($J619) = 5,
       IF(COUNTIF(BLOCK_THURSDAY_DATES[],Attendance!$J619) &gt; 0, VLOOKUP(Attendance!$G619,BLOCK_THURSDAY_PERIOD_SCHEDULE[],2,TRUE),
       IF(COUNTIF(FINALS_WEEK_THURSDAY_DATE[],Attendance!$J619) &gt; 0, VLOOKUP(Attendance!$G619,FINALS_WEEK_THURSDAY_PERIOD_SCHEDULE[],2,TRUE),
       VLOOKUP(Attendance!$G619,REGULAR_WEEK_SCHEDULE[[Thursday]:[Period]],3,TRUE))),
IF(WEEKDAY(Attendance!$J619) = 6,
       IF(COUNTIF(FINALS_WEEK_FRIDAY_DATE[],Attendance!$J619) &gt; 0, VLOOKUP(Attendance!$G619,FINALS_WEEK_FRIDAY_PERIOD_SCHEDULE[],2,TRUE),
       VLOOKUP(Attendance!$G619,REGULAR_WEEK_SCHEDULE[[Friday]:[Period]],2,TRUE))))))))))</f>
        <v/>
      </c>
      <c r="J619" s="41" t="str">
        <f t="shared" ca="1" si="32"/>
        <v/>
      </c>
      <c r="K619" s="41" t="str">
        <f>IF($A619 &lt;&gt; "",VLOOKUP($A619,'Student reference sheet'!$A$2:$V$2329, 7,FALSE), "")</f>
        <v/>
      </c>
      <c r="L619" s="30" t="str">
        <f>IF($A619 ="", "", VLOOKUP($A619, 'Student reference sheet'!$A$2:$Z$2603,23,FALSE))</f>
        <v/>
      </c>
      <c r="M619" s="30" t="str">
        <f>IF($A619 ="", "", VLOOKUP($A619, 'Student reference sheet'!$A$2:$Z$2603,24,FALSE))</f>
        <v/>
      </c>
      <c r="N619" s="30" t="str">
        <f>IF($A619 ="", "", VLOOKUP($A619, 'Student reference sheet'!$A$2:$Z$2603,26,FALSE))</f>
        <v/>
      </c>
      <c r="O619" s="30" t="str">
        <f>IF($A619 ="", "", VLOOKUP($A619, 'Student reference sheet'!$A$2:$Z$2603,25,FALSE))</f>
        <v/>
      </c>
      <c r="P619" s="39" t="str">
        <f>IF($A619 = "", "", IF(OR(VLOOKUP($A619,'Student reference sheet'!$A$2:$V$2400,8,FALSE) = "R",  VLOOKUP($A619,'Student reference sheet'!$A$2:$V$2400,8,FALSE) = "L"), "X", ""))</f>
        <v/>
      </c>
      <c r="Q619" s="39" t="str">
        <f>IF($A619 ="", "", VLOOKUP($A619, 'Student reference sheet'!$A$2:$V$2603,22,FALSE))</f>
        <v/>
      </c>
      <c r="R619" s="39" t="str">
        <f>IF($A619 &lt;&gt; "",VLOOKUP($A619,'Student reference sheet'!$A$2:$V$2329, 5,FALSE), "")</f>
        <v/>
      </c>
      <c r="S619" s="39" t="str">
        <f>IF($A619 &lt;&gt; "",VLOOKUP($A619,'Student reference sheet'!$A$2:$V$2329, 6,FALSE), "")</f>
        <v/>
      </c>
      <c r="T619" s="30" t="str">
        <f>IF($A619 = "","",
IF(VLOOKUP($A619,'Student reference sheet'!$A$2:$V$2329, 10,FALSE) = "Y", "Hispanic",
IF(VLOOKUP($A619,'Student reference sheet'!$A$2:$V$2329,11,FALSE) &lt;&gt; "",
IF(VLOOKUP($A619,'Student reference sheet'!$A$2:$V$2329,11,FALSE) = "UNK", "Unknown", VLOOKUP(VALUE(VLOOKUP($A619,'Student reference sheet'!$A$2:$V$2329,11,FALSE)),'Ethnicity Reference'!$A$2:$B$22,2,FALSE)),
IF(VLOOKUP($A619,'Student reference sheet'!$A$2:$V$2329,9,FALSE) &lt;&gt; "", VLOOKUP(VALUE(VLOOKUP($A619,'Student reference sheet'!$A$2:$V$2329,9,FALSE)),'Ethnicity Reference'!$A$2:$B$22,2,FALSE),"Unknown"))))</f>
        <v/>
      </c>
      <c r="U619" s="35"/>
    </row>
    <row r="620" spans="1:21" ht="15.75">
      <c r="A620" s="47"/>
      <c r="B620" s="33"/>
      <c r="C620" s="39" t="str">
        <f>IF($A620 &lt;&gt; "",VLOOKUP($A620,'Student reference sheet'!$A$2:$V$2329, 3,FALSE), "")</f>
        <v/>
      </c>
      <c r="D620" s="39" t="str">
        <f>IF($A620 &lt;&gt; "",VLOOKUP($A620,'Student reference sheet'!$A$2:$V$2329, 2,FALSE), "")</f>
        <v/>
      </c>
      <c r="E620" s="35"/>
      <c r="F620" s="34"/>
      <c r="G620" s="40" t="str">
        <f t="shared" ca="1" si="30"/>
        <v/>
      </c>
      <c r="H620" s="40" t="str">
        <f t="shared" ca="1" si="31"/>
        <v/>
      </c>
      <c r="I620" s="36" t="str">
        <f>IF($A620 = "", "",
IF(COUNTIF(MINIMUM_DAY_DATES[], Attendance!J620) &gt; 0, VLOOKUP(Attendance!$G620,MINIMUM_DAY_PERIOD_SCHEDULE[], 2,TRUE),
IF(COUNTIF(RALLY_DATES[], Attendance!J620) &gt; 0, VLOOKUP(Attendance!$G620,RALLY_PERIOD_SCHEDULE[], 2,TRUE),
IF(WEEKDAY(Attendance!$J620) = 2,
       IF(COUNTIF(FINALS_WEEK_MONDAY_DATE[],Attendance!$J620) &gt; 0, VLOOKUP(Attendance!$G620,FINALS_WEEK_MONDAY_PERIOD_SCHEDULE[],2,TRUE),
       VLOOKUP(Attendance!$G620,REGULAR_WEEK_SCHEDULE[],6,TRUE)),
IF(WEEKDAY($J620) = 3,
       IF(COUNTIF(FINALS_WEEK_TUESDAY_DATE[],Attendance!$J620) &gt; 0, VLOOKUP(Attendance!$G620,FINALS_WEEK_TUESDAY_PERIOD_SCHEDULE[],2,TRUE),
       VLOOKUP(Attendance!$G620,REGULAR_WEEK_SCHEDULE[[Tuesday]:[Period]],5,TRUE)),
IF(WEEKDAY(Attendance!$J620) = 4,
        IF(COUNTIF(BLOCK_WEDNESDAY_DATES[],Attendance!$J620) &gt; 0, VLOOKUP(Attendance!$G620,BLOCK_WEDNESDAY_PERIOD_SCHEDULE[],2,TRUE),
        IF(COUNTIF(FINALS_WEEK_WEDNESDAY_DATE[],Attendance!$J620) &gt; 0, VLOOKUP(Attendance!$G620,FINALS_WEEK_WEDNESDAY_PERIOD_SCHEDULE[],2,TRUE),
       VLOOKUP(Attendance!$G620,REGULAR_WEEK_SCHEDULE[[Wednesday]:[Period]],4,TRUE))),
IF(WEEKDAY($J620) = 5,
       IF(COUNTIF(BLOCK_THURSDAY_DATES[],Attendance!$J620) &gt; 0, VLOOKUP(Attendance!$G620,BLOCK_THURSDAY_PERIOD_SCHEDULE[],2,TRUE),
       IF(COUNTIF(FINALS_WEEK_THURSDAY_DATE[],Attendance!$J620) &gt; 0, VLOOKUP(Attendance!$G620,FINALS_WEEK_THURSDAY_PERIOD_SCHEDULE[],2,TRUE),
       VLOOKUP(Attendance!$G620,REGULAR_WEEK_SCHEDULE[[Thursday]:[Period]],3,TRUE))),
IF(WEEKDAY(Attendance!$J620) = 6,
       IF(COUNTIF(FINALS_WEEK_FRIDAY_DATE[],Attendance!$J620) &gt; 0, VLOOKUP(Attendance!$G620,FINALS_WEEK_FRIDAY_PERIOD_SCHEDULE[],2,TRUE),
       VLOOKUP(Attendance!$G620,REGULAR_WEEK_SCHEDULE[[Friday]:[Period]],2,TRUE))))))))))</f>
        <v/>
      </c>
      <c r="J620" s="41" t="str">
        <f t="shared" ca="1" si="32"/>
        <v/>
      </c>
      <c r="K620" s="41" t="str">
        <f>IF($A620 &lt;&gt; "",VLOOKUP($A620,'Student reference sheet'!$A$2:$V$2329, 7,FALSE), "")</f>
        <v/>
      </c>
      <c r="L620" s="30" t="str">
        <f>IF($A620 ="", "", VLOOKUP($A620, 'Student reference sheet'!$A$2:$Z$2603,23,FALSE))</f>
        <v/>
      </c>
      <c r="M620" s="30" t="str">
        <f>IF($A620 ="", "", VLOOKUP($A620, 'Student reference sheet'!$A$2:$Z$2603,24,FALSE))</f>
        <v/>
      </c>
      <c r="N620" s="30" t="str">
        <f>IF($A620 ="", "", VLOOKUP($A620, 'Student reference sheet'!$A$2:$Z$2603,26,FALSE))</f>
        <v/>
      </c>
      <c r="O620" s="30" t="str">
        <f>IF($A620 ="", "", VLOOKUP($A620, 'Student reference sheet'!$A$2:$Z$2603,25,FALSE))</f>
        <v/>
      </c>
      <c r="P620" s="39" t="str">
        <f>IF($A620 = "", "", IF(OR(VLOOKUP($A620,'Student reference sheet'!$A$2:$V$2400,8,FALSE) = "R",  VLOOKUP($A620,'Student reference sheet'!$A$2:$V$2400,8,FALSE) = "L"), "X", ""))</f>
        <v/>
      </c>
      <c r="Q620" s="39" t="str">
        <f>IF($A620 ="", "", VLOOKUP($A620, 'Student reference sheet'!$A$2:$V$2603,22,FALSE))</f>
        <v/>
      </c>
      <c r="R620" s="39" t="str">
        <f>IF($A620 &lt;&gt; "",VLOOKUP($A620,'Student reference sheet'!$A$2:$V$2329, 5,FALSE), "")</f>
        <v/>
      </c>
      <c r="S620" s="39" t="str">
        <f>IF($A620 &lt;&gt; "",VLOOKUP($A620,'Student reference sheet'!$A$2:$V$2329, 6,FALSE), "")</f>
        <v/>
      </c>
      <c r="T620" s="30" t="str">
        <f>IF($A620 = "","",
IF(VLOOKUP($A620,'Student reference sheet'!$A$2:$V$2329, 10,FALSE) = "Y", "Hispanic",
IF(VLOOKUP($A620,'Student reference sheet'!$A$2:$V$2329,11,FALSE) &lt;&gt; "",
IF(VLOOKUP($A620,'Student reference sheet'!$A$2:$V$2329,11,FALSE) = "UNK", "Unknown", VLOOKUP(VALUE(VLOOKUP($A620,'Student reference sheet'!$A$2:$V$2329,11,FALSE)),'Ethnicity Reference'!$A$2:$B$22,2,FALSE)),
IF(VLOOKUP($A620,'Student reference sheet'!$A$2:$V$2329,9,FALSE) &lt;&gt; "", VLOOKUP(VALUE(VLOOKUP($A620,'Student reference sheet'!$A$2:$V$2329,9,FALSE)),'Ethnicity Reference'!$A$2:$B$22,2,FALSE),"Unknown"))))</f>
        <v/>
      </c>
      <c r="U620" s="35"/>
    </row>
    <row r="621" spans="1:21" ht="15.75">
      <c r="A621" s="47"/>
      <c r="B621" s="33"/>
      <c r="C621" s="39" t="str">
        <f>IF($A621 &lt;&gt; "",VLOOKUP($A621,'Student reference sheet'!$A$2:$V$2329, 3,FALSE), "")</f>
        <v/>
      </c>
      <c r="D621" s="39" t="str">
        <f>IF($A621 &lt;&gt; "",VLOOKUP($A621,'Student reference sheet'!$A$2:$V$2329, 2,FALSE), "")</f>
        <v/>
      </c>
      <c r="E621" s="35"/>
      <c r="F621" s="34"/>
      <c r="G621" s="40" t="str">
        <f t="shared" ca="1" si="30"/>
        <v/>
      </c>
      <c r="H621" s="40" t="str">
        <f t="shared" ca="1" si="31"/>
        <v/>
      </c>
      <c r="I621" s="36" t="str">
        <f>IF($A621 = "", "",
IF(COUNTIF(MINIMUM_DAY_DATES[], Attendance!J621) &gt; 0, VLOOKUP(Attendance!$G621,MINIMUM_DAY_PERIOD_SCHEDULE[], 2,TRUE),
IF(COUNTIF(RALLY_DATES[], Attendance!J621) &gt; 0, VLOOKUP(Attendance!$G621,RALLY_PERIOD_SCHEDULE[], 2,TRUE),
IF(WEEKDAY(Attendance!$J621) = 2,
       IF(COUNTIF(FINALS_WEEK_MONDAY_DATE[],Attendance!$J621) &gt; 0, VLOOKUP(Attendance!$G621,FINALS_WEEK_MONDAY_PERIOD_SCHEDULE[],2,TRUE),
       VLOOKUP(Attendance!$G621,REGULAR_WEEK_SCHEDULE[],6,TRUE)),
IF(WEEKDAY($J621) = 3,
       IF(COUNTIF(FINALS_WEEK_TUESDAY_DATE[],Attendance!$J621) &gt; 0, VLOOKUP(Attendance!$G621,FINALS_WEEK_TUESDAY_PERIOD_SCHEDULE[],2,TRUE),
       VLOOKUP(Attendance!$G621,REGULAR_WEEK_SCHEDULE[[Tuesday]:[Period]],5,TRUE)),
IF(WEEKDAY(Attendance!$J621) = 4,
        IF(COUNTIF(BLOCK_WEDNESDAY_DATES[],Attendance!$J621) &gt; 0, VLOOKUP(Attendance!$G621,BLOCK_WEDNESDAY_PERIOD_SCHEDULE[],2,TRUE),
        IF(COUNTIF(FINALS_WEEK_WEDNESDAY_DATE[],Attendance!$J621) &gt; 0, VLOOKUP(Attendance!$G621,FINALS_WEEK_WEDNESDAY_PERIOD_SCHEDULE[],2,TRUE),
       VLOOKUP(Attendance!$G621,REGULAR_WEEK_SCHEDULE[[Wednesday]:[Period]],4,TRUE))),
IF(WEEKDAY($J621) = 5,
       IF(COUNTIF(BLOCK_THURSDAY_DATES[],Attendance!$J621) &gt; 0, VLOOKUP(Attendance!$G621,BLOCK_THURSDAY_PERIOD_SCHEDULE[],2,TRUE),
       IF(COUNTIF(FINALS_WEEK_THURSDAY_DATE[],Attendance!$J621) &gt; 0, VLOOKUP(Attendance!$G621,FINALS_WEEK_THURSDAY_PERIOD_SCHEDULE[],2,TRUE),
       VLOOKUP(Attendance!$G621,REGULAR_WEEK_SCHEDULE[[Thursday]:[Period]],3,TRUE))),
IF(WEEKDAY(Attendance!$J621) = 6,
       IF(COUNTIF(FINALS_WEEK_FRIDAY_DATE[],Attendance!$J621) &gt; 0, VLOOKUP(Attendance!$G621,FINALS_WEEK_FRIDAY_PERIOD_SCHEDULE[],2,TRUE),
       VLOOKUP(Attendance!$G621,REGULAR_WEEK_SCHEDULE[[Friday]:[Period]],2,TRUE))))))))))</f>
        <v/>
      </c>
      <c r="J621" s="41" t="str">
        <f t="shared" ca="1" si="32"/>
        <v/>
      </c>
      <c r="K621" s="41" t="str">
        <f>IF($A621 &lt;&gt; "",VLOOKUP($A621,'Student reference sheet'!$A$2:$V$2329, 7,FALSE), "")</f>
        <v/>
      </c>
      <c r="L621" s="30" t="str">
        <f>IF($A621 ="", "", VLOOKUP($A621, 'Student reference sheet'!$A$2:$Z$2603,23,FALSE))</f>
        <v/>
      </c>
      <c r="M621" s="30" t="str">
        <f>IF($A621 ="", "", VLOOKUP($A621, 'Student reference sheet'!$A$2:$Z$2603,24,FALSE))</f>
        <v/>
      </c>
      <c r="N621" s="30" t="str">
        <f>IF($A621 ="", "", VLOOKUP($A621, 'Student reference sheet'!$A$2:$Z$2603,26,FALSE))</f>
        <v/>
      </c>
      <c r="O621" s="30" t="str">
        <f>IF($A621 ="", "", VLOOKUP($A621, 'Student reference sheet'!$A$2:$Z$2603,25,FALSE))</f>
        <v/>
      </c>
      <c r="P621" s="39" t="str">
        <f>IF($A621 = "", "", IF(OR(VLOOKUP($A621,'Student reference sheet'!$A$2:$V$2400,8,FALSE) = "R",  VLOOKUP($A621,'Student reference sheet'!$A$2:$V$2400,8,FALSE) = "L"), "X", ""))</f>
        <v/>
      </c>
      <c r="Q621" s="39" t="str">
        <f>IF($A621 ="", "", VLOOKUP($A621, 'Student reference sheet'!$A$2:$V$2603,22,FALSE))</f>
        <v/>
      </c>
      <c r="R621" s="39" t="str">
        <f>IF($A621 &lt;&gt; "",VLOOKUP($A621,'Student reference sheet'!$A$2:$V$2329, 5,FALSE), "")</f>
        <v/>
      </c>
      <c r="S621" s="39" t="str">
        <f>IF($A621 &lt;&gt; "",VLOOKUP($A621,'Student reference sheet'!$A$2:$V$2329, 6,FALSE), "")</f>
        <v/>
      </c>
      <c r="T621" s="30" t="str">
        <f>IF($A621 = "","",
IF(VLOOKUP($A621,'Student reference sheet'!$A$2:$V$2329, 10,FALSE) = "Y", "Hispanic",
IF(VLOOKUP($A621,'Student reference sheet'!$A$2:$V$2329,11,FALSE) &lt;&gt; "",
IF(VLOOKUP($A621,'Student reference sheet'!$A$2:$V$2329,11,FALSE) = "UNK", "Unknown", VLOOKUP(VALUE(VLOOKUP($A621,'Student reference sheet'!$A$2:$V$2329,11,FALSE)),'Ethnicity Reference'!$A$2:$B$22,2,FALSE)),
IF(VLOOKUP($A621,'Student reference sheet'!$A$2:$V$2329,9,FALSE) &lt;&gt; "", VLOOKUP(VALUE(VLOOKUP($A621,'Student reference sheet'!$A$2:$V$2329,9,FALSE)),'Ethnicity Reference'!$A$2:$B$22,2,FALSE),"Unknown"))))</f>
        <v/>
      </c>
      <c r="U621" s="35"/>
    </row>
    <row r="622" spans="1:21" ht="15.75">
      <c r="A622" s="47"/>
      <c r="B622" s="33"/>
      <c r="C622" s="39" t="str">
        <f>IF($A622 &lt;&gt; "",VLOOKUP($A622,'Student reference sheet'!$A$2:$V$2329, 3,FALSE), "")</f>
        <v/>
      </c>
      <c r="D622" s="39" t="str">
        <f>IF($A622 &lt;&gt; "",VLOOKUP($A622,'Student reference sheet'!$A$2:$V$2329, 2,FALSE), "")</f>
        <v/>
      </c>
      <c r="E622" s="35"/>
      <c r="F622" s="34"/>
      <c r="G622" s="40" t="str">
        <f t="shared" ca="1" si="30"/>
        <v/>
      </c>
      <c r="H622" s="40" t="str">
        <f t="shared" ca="1" si="31"/>
        <v/>
      </c>
      <c r="I622" s="36" t="str">
        <f>IF($A622 = "", "",
IF(COUNTIF(MINIMUM_DAY_DATES[], Attendance!J622) &gt; 0, VLOOKUP(Attendance!$G622,MINIMUM_DAY_PERIOD_SCHEDULE[], 2,TRUE),
IF(COUNTIF(RALLY_DATES[], Attendance!J622) &gt; 0, VLOOKUP(Attendance!$G622,RALLY_PERIOD_SCHEDULE[], 2,TRUE),
IF(WEEKDAY(Attendance!$J622) = 2,
       IF(COUNTIF(FINALS_WEEK_MONDAY_DATE[],Attendance!$J622) &gt; 0, VLOOKUP(Attendance!$G622,FINALS_WEEK_MONDAY_PERIOD_SCHEDULE[],2,TRUE),
       VLOOKUP(Attendance!$G622,REGULAR_WEEK_SCHEDULE[],6,TRUE)),
IF(WEEKDAY($J622) = 3,
       IF(COUNTIF(FINALS_WEEK_TUESDAY_DATE[],Attendance!$J622) &gt; 0, VLOOKUP(Attendance!$G622,FINALS_WEEK_TUESDAY_PERIOD_SCHEDULE[],2,TRUE),
       VLOOKUP(Attendance!$G622,REGULAR_WEEK_SCHEDULE[[Tuesday]:[Period]],5,TRUE)),
IF(WEEKDAY(Attendance!$J622) = 4,
        IF(COUNTIF(BLOCK_WEDNESDAY_DATES[],Attendance!$J622) &gt; 0, VLOOKUP(Attendance!$G622,BLOCK_WEDNESDAY_PERIOD_SCHEDULE[],2,TRUE),
        IF(COUNTIF(FINALS_WEEK_WEDNESDAY_DATE[],Attendance!$J622) &gt; 0, VLOOKUP(Attendance!$G622,FINALS_WEEK_WEDNESDAY_PERIOD_SCHEDULE[],2,TRUE),
       VLOOKUP(Attendance!$G622,REGULAR_WEEK_SCHEDULE[[Wednesday]:[Period]],4,TRUE))),
IF(WEEKDAY($J622) = 5,
       IF(COUNTIF(BLOCK_THURSDAY_DATES[],Attendance!$J622) &gt; 0, VLOOKUP(Attendance!$G622,BLOCK_THURSDAY_PERIOD_SCHEDULE[],2,TRUE),
       IF(COUNTIF(FINALS_WEEK_THURSDAY_DATE[],Attendance!$J622) &gt; 0, VLOOKUP(Attendance!$G622,FINALS_WEEK_THURSDAY_PERIOD_SCHEDULE[],2,TRUE),
       VLOOKUP(Attendance!$G622,REGULAR_WEEK_SCHEDULE[[Thursday]:[Period]],3,TRUE))),
IF(WEEKDAY(Attendance!$J622) = 6,
       IF(COUNTIF(FINALS_WEEK_FRIDAY_DATE[],Attendance!$J622) &gt; 0, VLOOKUP(Attendance!$G622,FINALS_WEEK_FRIDAY_PERIOD_SCHEDULE[],2,TRUE),
       VLOOKUP(Attendance!$G622,REGULAR_WEEK_SCHEDULE[[Friday]:[Period]],2,TRUE))))))))))</f>
        <v/>
      </c>
      <c r="J622" s="41" t="str">
        <f t="shared" ca="1" si="32"/>
        <v/>
      </c>
      <c r="K622" s="41" t="str">
        <f>IF($A622 &lt;&gt; "",VLOOKUP($A622,'Student reference sheet'!$A$2:$V$2329, 7,FALSE), "")</f>
        <v/>
      </c>
      <c r="L622" s="30" t="str">
        <f>IF($A622 ="", "", VLOOKUP($A622, 'Student reference sheet'!$A$2:$Z$2603,23,FALSE))</f>
        <v/>
      </c>
      <c r="M622" s="30" t="str">
        <f>IF($A622 ="", "", VLOOKUP($A622, 'Student reference sheet'!$A$2:$Z$2603,24,FALSE))</f>
        <v/>
      </c>
      <c r="N622" s="30" t="str">
        <f>IF($A622 ="", "", VLOOKUP($A622, 'Student reference sheet'!$A$2:$Z$2603,26,FALSE))</f>
        <v/>
      </c>
      <c r="O622" s="30" t="str">
        <f>IF($A622 ="", "", VLOOKUP($A622, 'Student reference sheet'!$A$2:$Z$2603,25,FALSE))</f>
        <v/>
      </c>
      <c r="P622" s="39" t="str">
        <f>IF($A622 = "", "", IF(OR(VLOOKUP($A622,'Student reference sheet'!$A$2:$V$2400,8,FALSE) = "R",  VLOOKUP($A622,'Student reference sheet'!$A$2:$V$2400,8,FALSE) = "L"), "X", ""))</f>
        <v/>
      </c>
      <c r="Q622" s="39" t="str">
        <f>IF($A622 ="", "", VLOOKUP($A622, 'Student reference sheet'!$A$2:$V$2603,22,FALSE))</f>
        <v/>
      </c>
      <c r="R622" s="39" t="str">
        <f>IF($A622 &lt;&gt; "",VLOOKUP($A622,'Student reference sheet'!$A$2:$V$2329, 5,FALSE), "")</f>
        <v/>
      </c>
      <c r="S622" s="39" t="str">
        <f>IF($A622 &lt;&gt; "",VLOOKUP($A622,'Student reference sheet'!$A$2:$V$2329, 6,FALSE), "")</f>
        <v/>
      </c>
      <c r="T622" s="30" t="str">
        <f>IF($A622 = "","",
IF(VLOOKUP($A622,'Student reference sheet'!$A$2:$V$2329, 10,FALSE) = "Y", "Hispanic",
IF(VLOOKUP($A622,'Student reference sheet'!$A$2:$V$2329,11,FALSE) &lt;&gt; "",
IF(VLOOKUP($A622,'Student reference sheet'!$A$2:$V$2329,11,FALSE) = "UNK", "Unknown", VLOOKUP(VALUE(VLOOKUP($A622,'Student reference sheet'!$A$2:$V$2329,11,FALSE)),'Ethnicity Reference'!$A$2:$B$22,2,FALSE)),
IF(VLOOKUP($A622,'Student reference sheet'!$A$2:$V$2329,9,FALSE) &lt;&gt; "", VLOOKUP(VALUE(VLOOKUP($A622,'Student reference sheet'!$A$2:$V$2329,9,FALSE)),'Ethnicity Reference'!$A$2:$B$22,2,FALSE),"Unknown"))))</f>
        <v/>
      </c>
      <c r="U622" s="35"/>
    </row>
    <row r="623" spans="1:21" ht="15.75">
      <c r="A623" s="47"/>
      <c r="B623" s="33"/>
      <c r="C623" s="39" t="str">
        <f>IF($A623 &lt;&gt; "",VLOOKUP($A623,'Student reference sheet'!$A$2:$V$2329, 3,FALSE), "")</f>
        <v/>
      </c>
      <c r="D623" s="39" t="str">
        <f>IF($A623 &lt;&gt; "",VLOOKUP($A623,'Student reference sheet'!$A$2:$V$2329, 2,FALSE), "")</f>
        <v/>
      </c>
      <c r="E623" s="35"/>
      <c r="F623" s="34"/>
      <c r="G623" s="40" t="str">
        <f t="shared" ca="1" si="30"/>
        <v/>
      </c>
      <c r="H623" s="40" t="str">
        <f t="shared" ca="1" si="31"/>
        <v/>
      </c>
      <c r="I623" s="36" t="str">
        <f>IF($A623 = "", "",
IF(COUNTIF(MINIMUM_DAY_DATES[], Attendance!J623) &gt; 0, VLOOKUP(Attendance!$G623,MINIMUM_DAY_PERIOD_SCHEDULE[], 2,TRUE),
IF(COUNTIF(RALLY_DATES[], Attendance!J623) &gt; 0, VLOOKUP(Attendance!$G623,RALLY_PERIOD_SCHEDULE[], 2,TRUE),
IF(WEEKDAY(Attendance!$J623) = 2,
       IF(COUNTIF(FINALS_WEEK_MONDAY_DATE[],Attendance!$J623) &gt; 0, VLOOKUP(Attendance!$G623,FINALS_WEEK_MONDAY_PERIOD_SCHEDULE[],2,TRUE),
       VLOOKUP(Attendance!$G623,REGULAR_WEEK_SCHEDULE[],6,TRUE)),
IF(WEEKDAY($J623) = 3,
       IF(COUNTIF(FINALS_WEEK_TUESDAY_DATE[],Attendance!$J623) &gt; 0, VLOOKUP(Attendance!$G623,FINALS_WEEK_TUESDAY_PERIOD_SCHEDULE[],2,TRUE),
       VLOOKUP(Attendance!$G623,REGULAR_WEEK_SCHEDULE[[Tuesday]:[Period]],5,TRUE)),
IF(WEEKDAY(Attendance!$J623) = 4,
        IF(COUNTIF(BLOCK_WEDNESDAY_DATES[],Attendance!$J623) &gt; 0, VLOOKUP(Attendance!$G623,BLOCK_WEDNESDAY_PERIOD_SCHEDULE[],2,TRUE),
        IF(COUNTIF(FINALS_WEEK_WEDNESDAY_DATE[],Attendance!$J623) &gt; 0, VLOOKUP(Attendance!$G623,FINALS_WEEK_WEDNESDAY_PERIOD_SCHEDULE[],2,TRUE),
       VLOOKUP(Attendance!$G623,REGULAR_WEEK_SCHEDULE[[Wednesday]:[Period]],4,TRUE))),
IF(WEEKDAY($J623) = 5,
       IF(COUNTIF(BLOCK_THURSDAY_DATES[],Attendance!$J623) &gt; 0, VLOOKUP(Attendance!$G623,BLOCK_THURSDAY_PERIOD_SCHEDULE[],2,TRUE),
       IF(COUNTIF(FINALS_WEEK_THURSDAY_DATE[],Attendance!$J623) &gt; 0, VLOOKUP(Attendance!$G623,FINALS_WEEK_THURSDAY_PERIOD_SCHEDULE[],2,TRUE),
       VLOOKUP(Attendance!$G623,REGULAR_WEEK_SCHEDULE[[Thursday]:[Period]],3,TRUE))),
IF(WEEKDAY(Attendance!$J623) = 6,
       IF(COUNTIF(FINALS_WEEK_FRIDAY_DATE[],Attendance!$J623) &gt; 0, VLOOKUP(Attendance!$G623,FINALS_WEEK_FRIDAY_PERIOD_SCHEDULE[],2,TRUE),
       VLOOKUP(Attendance!$G623,REGULAR_WEEK_SCHEDULE[[Friday]:[Period]],2,TRUE))))))))))</f>
        <v/>
      </c>
      <c r="J623" s="41" t="str">
        <f t="shared" ca="1" si="32"/>
        <v/>
      </c>
      <c r="K623" s="41" t="str">
        <f>IF($A623 &lt;&gt; "",VLOOKUP($A623,'Student reference sheet'!$A$2:$V$2329, 7,FALSE), "")</f>
        <v/>
      </c>
      <c r="L623" s="30" t="str">
        <f>IF($A623 ="", "", VLOOKUP($A623, 'Student reference sheet'!$A$2:$Z$2603,23,FALSE))</f>
        <v/>
      </c>
      <c r="M623" s="30" t="str">
        <f>IF($A623 ="", "", VLOOKUP($A623, 'Student reference sheet'!$A$2:$Z$2603,24,FALSE))</f>
        <v/>
      </c>
      <c r="N623" s="30" t="str">
        <f>IF($A623 ="", "", VLOOKUP($A623, 'Student reference sheet'!$A$2:$Z$2603,26,FALSE))</f>
        <v/>
      </c>
      <c r="O623" s="30" t="str">
        <f>IF($A623 ="", "", VLOOKUP($A623, 'Student reference sheet'!$A$2:$Z$2603,25,FALSE))</f>
        <v/>
      </c>
      <c r="P623" s="39" t="str">
        <f>IF($A623 = "", "", IF(OR(VLOOKUP($A623,'Student reference sheet'!$A$2:$V$2400,8,FALSE) = "R",  VLOOKUP($A623,'Student reference sheet'!$A$2:$V$2400,8,FALSE) = "L"), "X", ""))</f>
        <v/>
      </c>
      <c r="Q623" s="39" t="str">
        <f>IF($A623 ="", "", VLOOKUP($A623, 'Student reference sheet'!$A$2:$V$2603,22,FALSE))</f>
        <v/>
      </c>
      <c r="R623" s="39" t="str">
        <f>IF($A623 &lt;&gt; "",VLOOKUP($A623,'Student reference sheet'!$A$2:$V$2329, 5,FALSE), "")</f>
        <v/>
      </c>
      <c r="S623" s="39" t="str">
        <f>IF($A623 &lt;&gt; "",VLOOKUP($A623,'Student reference sheet'!$A$2:$V$2329, 6,FALSE), "")</f>
        <v/>
      </c>
      <c r="T623" s="30" t="str">
        <f>IF($A623 = "","",
IF(VLOOKUP($A623,'Student reference sheet'!$A$2:$V$2329, 10,FALSE) = "Y", "Hispanic",
IF(VLOOKUP($A623,'Student reference sheet'!$A$2:$V$2329,11,FALSE) &lt;&gt; "",
IF(VLOOKUP($A623,'Student reference sheet'!$A$2:$V$2329,11,FALSE) = "UNK", "Unknown", VLOOKUP(VALUE(VLOOKUP($A623,'Student reference sheet'!$A$2:$V$2329,11,FALSE)),'Ethnicity Reference'!$A$2:$B$22,2,FALSE)),
IF(VLOOKUP($A623,'Student reference sheet'!$A$2:$V$2329,9,FALSE) &lt;&gt; "", VLOOKUP(VALUE(VLOOKUP($A623,'Student reference sheet'!$A$2:$V$2329,9,FALSE)),'Ethnicity Reference'!$A$2:$B$22,2,FALSE),"Unknown"))))</f>
        <v/>
      </c>
      <c r="U623" s="35"/>
    </row>
    <row r="624" spans="1:21" ht="15.75">
      <c r="A624" s="47"/>
      <c r="B624" s="33"/>
      <c r="C624" s="39" t="str">
        <f>IF($A624 &lt;&gt; "",VLOOKUP($A624,'Student reference sheet'!$A$2:$V$2329, 3,FALSE), "")</f>
        <v/>
      </c>
      <c r="D624" s="39" t="str">
        <f>IF($A624 &lt;&gt; "",VLOOKUP($A624,'Student reference sheet'!$A$2:$V$2329, 2,FALSE), "")</f>
        <v/>
      </c>
      <c r="E624" s="35"/>
      <c r="F624" s="34"/>
      <c r="G624" s="40" t="str">
        <f t="shared" ca="1" si="30"/>
        <v/>
      </c>
      <c r="H624" s="40" t="str">
        <f t="shared" ca="1" si="31"/>
        <v/>
      </c>
      <c r="I624" s="36" t="str">
        <f>IF($A624 = "", "",
IF(COUNTIF(MINIMUM_DAY_DATES[], Attendance!J624) &gt; 0, VLOOKUP(Attendance!$G624,MINIMUM_DAY_PERIOD_SCHEDULE[], 2,TRUE),
IF(COUNTIF(RALLY_DATES[], Attendance!J624) &gt; 0, VLOOKUP(Attendance!$G624,RALLY_PERIOD_SCHEDULE[], 2,TRUE),
IF(WEEKDAY(Attendance!$J624) = 2,
       IF(COUNTIF(FINALS_WEEK_MONDAY_DATE[],Attendance!$J624) &gt; 0, VLOOKUP(Attendance!$G624,FINALS_WEEK_MONDAY_PERIOD_SCHEDULE[],2,TRUE),
       VLOOKUP(Attendance!$G624,REGULAR_WEEK_SCHEDULE[],6,TRUE)),
IF(WEEKDAY($J624) = 3,
       IF(COUNTIF(FINALS_WEEK_TUESDAY_DATE[],Attendance!$J624) &gt; 0, VLOOKUP(Attendance!$G624,FINALS_WEEK_TUESDAY_PERIOD_SCHEDULE[],2,TRUE),
       VLOOKUP(Attendance!$G624,REGULAR_WEEK_SCHEDULE[[Tuesday]:[Period]],5,TRUE)),
IF(WEEKDAY(Attendance!$J624) = 4,
        IF(COUNTIF(BLOCK_WEDNESDAY_DATES[],Attendance!$J624) &gt; 0, VLOOKUP(Attendance!$G624,BLOCK_WEDNESDAY_PERIOD_SCHEDULE[],2,TRUE),
        IF(COUNTIF(FINALS_WEEK_WEDNESDAY_DATE[],Attendance!$J624) &gt; 0, VLOOKUP(Attendance!$G624,FINALS_WEEK_WEDNESDAY_PERIOD_SCHEDULE[],2,TRUE),
       VLOOKUP(Attendance!$G624,REGULAR_WEEK_SCHEDULE[[Wednesday]:[Period]],4,TRUE))),
IF(WEEKDAY($J624) = 5,
       IF(COUNTIF(BLOCK_THURSDAY_DATES[],Attendance!$J624) &gt; 0, VLOOKUP(Attendance!$G624,BLOCK_THURSDAY_PERIOD_SCHEDULE[],2,TRUE),
       IF(COUNTIF(FINALS_WEEK_THURSDAY_DATE[],Attendance!$J624) &gt; 0, VLOOKUP(Attendance!$G624,FINALS_WEEK_THURSDAY_PERIOD_SCHEDULE[],2,TRUE),
       VLOOKUP(Attendance!$G624,REGULAR_WEEK_SCHEDULE[[Thursday]:[Period]],3,TRUE))),
IF(WEEKDAY(Attendance!$J624) = 6,
       IF(COUNTIF(FINALS_WEEK_FRIDAY_DATE[],Attendance!$J624) &gt; 0, VLOOKUP(Attendance!$G624,FINALS_WEEK_FRIDAY_PERIOD_SCHEDULE[],2,TRUE),
       VLOOKUP(Attendance!$G624,REGULAR_WEEK_SCHEDULE[[Friday]:[Period]],2,TRUE))))))))))</f>
        <v/>
      </c>
      <c r="J624" s="41" t="str">
        <f t="shared" ca="1" si="32"/>
        <v/>
      </c>
      <c r="K624" s="41" t="str">
        <f>IF($A624 &lt;&gt; "",VLOOKUP($A624,'Student reference sheet'!$A$2:$V$2329, 7,FALSE), "")</f>
        <v/>
      </c>
      <c r="L624" s="30" t="str">
        <f>IF($A624 ="", "", VLOOKUP($A624, 'Student reference sheet'!$A$2:$Z$2603,23,FALSE))</f>
        <v/>
      </c>
      <c r="M624" s="30" t="str">
        <f>IF($A624 ="", "", VLOOKUP($A624, 'Student reference sheet'!$A$2:$Z$2603,24,FALSE))</f>
        <v/>
      </c>
      <c r="N624" s="30" t="str">
        <f>IF($A624 ="", "", VLOOKUP($A624, 'Student reference sheet'!$A$2:$Z$2603,26,FALSE))</f>
        <v/>
      </c>
      <c r="O624" s="30" t="str">
        <f>IF($A624 ="", "", VLOOKUP($A624, 'Student reference sheet'!$A$2:$Z$2603,25,FALSE))</f>
        <v/>
      </c>
      <c r="P624" s="39" t="str">
        <f>IF($A624 = "", "", IF(OR(VLOOKUP($A624,'Student reference sheet'!$A$2:$V$2400,8,FALSE) = "R",  VLOOKUP($A624,'Student reference sheet'!$A$2:$V$2400,8,FALSE) = "L"), "X", ""))</f>
        <v/>
      </c>
      <c r="Q624" s="39" t="str">
        <f>IF($A624 ="", "", VLOOKUP($A624, 'Student reference sheet'!$A$2:$V$2603,22,FALSE))</f>
        <v/>
      </c>
      <c r="R624" s="39" t="str">
        <f>IF($A624 &lt;&gt; "",VLOOKUP($A624,'Student reference sheet'!$A$2:$V$2329, 5,FALSE), "")</f>
        <v/>
      </c>
      <c r="S624" s="39" t="str">
        <f>IF($A624 &lt;&gt; "",VLOOKUP($A624,'Student reference sheet'!$A$2:$V$2329, 6,FALSE), "")</f>
        <v/>
      </c>
      <c r="T624" s="30" t="str">
        <f>IF($A624 = "","",
IF(VLOOKUP($A624,'Student reference sheet'!$A$2:$V$2329, 10,FALSE) = "Y", "Hispanic",
IF(VLOOKUP($A624,'Student reference sheet'!$A$2:$V$2329,11,FALSE) &lt;&gt; "",
IF(VLOOKUP($A624,'Student reference sheet'!$A$2:$V$2329,11,FALSE) = "UNK", "Unknown", VLOOKUP(VALUE(VLOOKUP($A624,'Student reference sheet'!$A$2:$V$2329,11,FALSE)),'Ethnicity Reference'!$A$2:$B$22,2,FALSE)),
IF(VLOOKUP($A624,'Student reference sheet'!$A$2:$V$2329,9,FALSE) &lt;&gt; "", VLOOKUP(VALUE(VLOOKUP($A624,'Student reference sheet'!$A$2:$V$2329,9,FALSE)),'Ethnicity Reference'!$A$2:$B$22,2,FALSE),"Unknown"))))</f>
        <v/>
      </c>
      <c r="U624" s="35"/>
    </row>
    <row r="625" spans="1:21" ht="15.75">
      <c r="A625" s="47"/>
      <c r="B625" s="33"/>
      <c r="C625" s="39" t="str">
        <f>IF($A625 &lt;&gt; "",VLOOKUP($A625,'Student reference sheet'!$A$2:$V$2329, 3,FALSE), "")</f>
        <v/>
      </c>
      <c r="D625" s="39" t="str">
        <f>IF($A625 &lt;&gt; "",VLOOKUP($A625,'Student reference sheet'!$A$2:$V$2329, 2,FALSE), "")</f>
        <v/>
      </c>
      <c r="E625" s="35"/>
      <c r="F625" s="34"/>
      <c r="G625" s="40" t="str">
        <f t="shared" ca="1" si="30"/>
        <v/>
      </c>
      <c r="H625" s="40" t="str">
        <f t="shared" ca="1" si="31"/>
        <v/>
      </c>
      <c r="I625" s="36" t="str">
        <f>IF($A625 = "", "",
IF(COUNTIF(MINIMUM_DAY_DATES[], Attendance!J625) &gt; 0, VLOOKUP(Attendance!$G625,MINIMUM_DAY_PERIOD_SCHEDULE[], 2,TRUE),
IF(COUNTIF(RALLY_DATES[], Attendance!J625) &gt; 0, VLOOKUP(Attendance!$G625,RALLY_PERIOD_SCHEDULE[], 2,TRUE),
IF(WEEKDAY(Attendance!$J625) = 2,
       IF(COUNTIF(FINALS_WEEK_MONDAY_DATE[],Attendance!$J625) &gt; 0, VLOOKUP(Attendance!$G625,FINALS_WEEK_MONDAY_PERIOD_SCHEDULE[],2,TRUE),
       VLOOKUP(Attendance!$G625,REGULAR_WEEK_SCHEDULE[],6,TRUE)),
IF(WEEKDAY($J625) = 3,
       IF(COUNTIF(FINALS_WEEK_TUESDAY_DATE[],Attendance!$J625) &gt; 0, VLOOKUP(Attendance!$G625,FINALS_WEEK_TUESDAY_PERIOD_SCHEDULE[],2,TRUE),
       VLOOKUP(Attendance!$G625,REGULAR_WEEK_SCHEDULE[[Tuesday]:[Period]],5,TRUE)),
IF(WEEKDAY(Attendance!$J625) = 4,
        IF(COUNTIF(BLOCK_WEDNESDAY_DATES[],Attendance!$J625) &gt; 0, VLOOKUP(Attendance!$G625,BLOCK_WEDNESDAY_PERIOD_SCHEDULE[],2,TRUE),
        IF(COUNTIF(FINALS_WEEK_WEDNESDAY_DATE[],Attendance!$J625) &gt; 0, VLOOKUP(Attendance!$G625,FINALS_WEEK_WEDNESDAY_PERIOD_SCHEDULE[],2,TRUE),
       VLOOKUP(Attendance!$G625,REGULAR_WEEK_SCHEDULE[[Wednesday]:[Period]],4,TRUE))),
IF(WEEKDAY($J625) = 5,
       IF(COUNTIF(BLOCK_THURSDAY_DATES[],Attendance!$J625) &gt; 0, VLOOKUP(Attendance!$G625,BLOCK_THURSDAY_PERIOD_SCHEDULE[],2,TRUE),
       IF(COUNTIF(FINALS_WEEK_THURSDAY_DATE[],Attendance!$J625) &gt; 0, VLOOKUP(Attendance!$G625,FINALS_WEEK_THURSDAY_PERIOD_SCHEDULE[],2,TRUE),
       VLOOKUP(Attendance!$G625,REGULAR_WEEK_SCHEDULE[[Thursday]:[Period]],3,TRUE))),
IF(WEEKDAY(Attendance!$J625) = 6,
       IF(COUNTIF(FINALS_WEEK_FRIDAY_DATE[],Attendance!$J625) &gt; 0, VLOOKUP(Attendance!$G625,FINALS_WEEK_FRIDAY_PERIOD_SCHEDULE[],2,TRUE),
       VLOOKUP(Attendance!$G625,REGULAR_WEEK_SCHEDULE[[Friday]:[Period]],2,TRUE))))))))))</f>
        <v/>
      </c>
      <c r="J625" s="41" t="str">
        <f t="shared" ca="1" si="32"/>
        <v/>
      </c>
      <c r="K625" s="41" t="str">
        <f>IF($A625 &lt;&gt; "",VLOOKUP($A625,'Student reference sheet'!$A$2:$V$2329, 7,FALSE), "")</f>
        <v/>
      </c>
      <c r="L625" s="30" t="str">
        <f>IF($A625 ="", "", VLOOKUP($A625, 'Student reference sheet'!$A$2:$Z$2603,23,FALSE))</f>
        <v/>
      </c>
      <c r="M625" s="30" t="str">
        <f>IF($A625 ="", "", VLOOKUP($A625, 'Student reference sheet'!$A$2:$Z$2603,24,FALSE))</f>
        <v/>
      </c>
      <c r="N625" s="30" t="str">
        <f>IF($A625 ="", "", VLOOKUP($A625, 'Student reference sheet'!$A$2:$Z$2603,26,FALSE))</f>
        <v/>
      </c>
      <c r="O625" s="30" t="str">
        <f>IF($A625 ="", "", VLOOKUP($A625, 'Student reference sheet'!$A$2:$Z$2603,25,FALSE))</f>
        <v/>
      </c>
      <c r="P625" s="39" t="str">
        <f>IF($A625 = "", "", IF(OR(VLOOKUP($A625,'Student reference sheet'!$A$2:$V$2400,8,FALSE) = "R",  VLOOKUP($A625,'Student reference sheet'!$A$2:$V$2400,8,FALSE) = "L"), "X", ""))</f>
        <v/>
      </c>
      <c r="Q625" s="39" t="str">
        <f>IF($A625 ="", "", VLOOKUP($A625, 'Student reference sheet'!$A$2:$V$2603,22,FALSE))</f>
        <v/>
      </c>
      <c r="R625" s="39" t="str">
        <f>IF($A625 &lt;&gt; "",VLOOKUP($A625,'Student reference sheet'!$A$2:$V$2329, 5,FALSE), "")</f>
        <v/>
      </c>
      <c r="S625" s="39" t="str">
        <f>IF($A625 &lt;&gt; "",VLOOKUP($A625,'Student reference sheet'!$A$2:$V$2329, 6,FALSE), "")</f>
        <v/>
      </c>
      <c r="T625" s="30" t="str">
        <f>IF($A625 = "","",
IF(VLOOKUP($A625,'Student reference sheet'!$A$2:$V$2329, 10,FALSE) = "Y", "Hispanic",
IF(VLOOKUP($A625,'Student reference sheet'!$A$2:$V$2329,11,FALSE) &lt;&gt; "",
IF(VLOOKUP($A625,'Student reference sheet'!$A$2:$V$2329,11,FALSE) = "UNK", "Unknown", VLOOKUP(VALUE(VLOOKUP($A625,'Student reference sheet'!$A$2:$V$2329,11,FALSE)),'Ethnicity Reference'!$A$2:$B$22,2,FALSE)),
IF(VLOOKUP($A625,'Student reference sheet'!$A$2:$V$2329,9,FALSE) &lt;&gt; "", VLOOKUP(VALUE(VLOOKUP($A625,'Student reference sheet'!$A$2:$V$2329,9,FALSE)),'Ethnicity Reference'!$A$2:$B$22,2,FALSE),"Unknown"))))</f>
        <v/>
      </c>
      <c r="U625" s="35"/>
    </row>
    <row r="626" spans="1:21" ht="15.75">
      <c r="A626" s="47"/>
      <c r="B626" s="33"/>
      <c r="C626" s="39" t="str">
        <f>IF($A626 &lt;&gt; "",VLOOKUP($A626,'Student reference sheet'!$A$2:$V$2329, 3,FALSE), "")</f>
        <v/>
      </c>
      <c r="D626" s="39" t="str">
        <f>IF($A626 &lt;&gt; "",VLOOKUP($A626,'Student reference sheet'!$A$2:$V$2329, 2,FALSE), "")</f>
        <v/>
      </c>
      <c r="E626" s="35"/>
      <c r="F626" s="34"/>
      <c r="G626" s="40" t="str">
        <f t="shared" ca="1" si="30"/>
        <v/>
      </c>
      <c r="H626" s="40" t="str">
        <f t="shared" ca="1" si="31"/>
        <v/>
      </c>
      <c r="I626" s="36" t="str">
        <f>IF($A626 = "", "",
IF(COUNTIF(MINIMUM_DAY_DATES[], Attendance!J626) &gt; 0, VLOOKUP(Attendance!$G626,MINIMUM_DAY_PERIOD_SCHEDULE[], 2,TRUE),
IF(COUNTIF(RALLY_DATES[], Attendance!J626) &gt; 0, VLOOKUP(Attendance!$G626,RALLY_PERIOD_SCHEDULE[], 2,TRUE),
IF(WEEKDAY(Attendance!$J626) = 2,
       IF(COUNTIF(FINALS_WEEK_MONDAY_DATE[],Attendance!$J626) &gt; 0, VLOOKUP(Attendance!$G626,FINALS_WEEK_MONDAY_PERIOD_SCHEDULE[],2,TRUE),
       VLOOKUP(Attendance!$G626,REGULAR_WEEK_SCHEDULE[],6,TRUE)),
IF(WEEKDAY($J626) = 3,
       IF(COUNTIF(FINALS_WEEK_TUESDAY_DATE[],Attendance!$J626) &gt; 0, VLOOKUP(Attendance!$G626,FINALS_WEEK_TUESDAY_PERIOD_SCHEDULE[],2,TRUE),
       VLOOKUP(Attendance!$G626,REGULAR_WEEK_SCHEDULE[[Tuesday]:[Period]],5,TRUE)),
IF(WEEKDAY(Attendance!$J626) = 4,
        IF(COUNTIF(BLOCK_WEDNESDAY_DATES[],Attendance!$J626) &gt; 0, VLOOKUP(Attendance!$G626,BLOCK_WEDNESDAY_PERIOD_SCHEDULE[],2,TRUE),
        IF(COUNTIF(FINALS_WEEK_WEDNESDAY_DATE[],Attendance!$J626) &gt; 0, VLOOKUP(Attendance!$G626,FINALS_WEEK_WEDNESDAY_PERIOD_SCHEDULE[],2,TRUE),
       VLOOKUP(Attendance!$G626,REGULAR_WEEK_SCHEDULE[[Wednesday]:[Period]],4,TRUE))),
IF(WEEKDAY($J626) = 5,
       IF(COUNTIF(BLOCK_THURSDAY_DATES[],Attendance!$J626) &gt; 0, VLOOKUP(Attendance!$G626,BLOCK_THURSDAY_PERIOD_SCHEDULE[],2,TRUE),
       IF(COUNTIF(FINALS_WEEK_THURSDAY_DATE[],Attendance!$J626) &gt; 0, VLOOKUP(Attendance!$G626,FINALS_WEEK_THURSDAY_PERIOD_SCHEDULE[],2,TRUE),
       VLOOKUP(Attendance!$G626,REGULAR_WEEK_SCHEDULE[[Thursday]:[Period]],3,TRUE))),
IF(WEEKDAY(Attendance!$J626) = 6,
       IF(COUNTIF(FINALS_WEEK_FRIDAY_DATE[],Attendance!$J626) &gt; 0, VLOOKUP(Attendance!$G626,FINALS_WEEK_FRIDAY_PERIOD_SCHEDULE[],2,TRUE),
       VLOOKUP(Attendance!$G626,REGULAR_WEEK_SCHEDULE[[Friday]:[Period]],2,TRUE))))))))))</f>
        <v/>
      </c>
      <c r="J626" s="41" t="str">
        <f t="shared" ca="1" si="32"/>
        <v/>
      </c>
      <c r="K626" s="41" t="str">
        <f>IF($A626 &lt;&gt; "",VLOOKUP($A626,'Student reference sheet'!$A$2:$V$2329, 7,FALSE), "")</f>
        <v/>
      </c>
      <c r="L626" s="30" t="str">
        <f>IF($A626 ="", "", VLOOKUP($A626, 'Student reference sheet'!$A$2:$Z$2603,23,FALSE))</f>
        <v/>
      </c>
      <c r="M626" s="30" t="str">
        <f>IF($A626 ="", "", VLOOKUP($A626, 'Student reference sheet'!$A$2:$Z$2603,24,FALSE))</f>
        <v/>
      </c>
      <c r="N626" s="30" t="str">
        <f>IF($A626 ="", "", VLOOKUP($A626, 'Student reference sheet'!$A$2:$Z$2603,26,FALSE))</f>
        <v/>
      </c>
      <c r="O626" s="30" t="str">
        <f>IF($A626 ="", "", VLOOKUP($A626, 'Student reference sheet'!$A$2:$Z$2603,25,FALSE))</f>
        <v/>
      </c>
      <c r="P626" s="39" t="str">
        <f>IF($A626 = "", "", IF(OR(VLOOKUP($A626,'Student reference sheet'!$A$2:$V$2400,8,FALSE) = "R",  VLOOKUP($A626,'Student reference sheet'!$A$2:$V$2400,8,FALSE) = "L"), "X", ""))</f>
        <v/>
      </c>
      <c r="Q626" s="39" t="str">
        <f>IF($A626 ="", "", VLOOKUP($A626, 'Student reference sheet'!$A$2:$V$2603,22,FALSE))</f>
        <v/>
      </c>
      <c r="R626" s="39" t="str">
        <f>IF($A626 &lt;&gt; "",VLOOKUP($A626,'Student reference sheet'!$A$2:$V$2329, 5,FALSE), "")</f>
        <v/>
      </c>
      <c r="S626" s="39" t="str">
        <f>IF($A626 &lt;&gt; "",VLOOKUP($A626,'Student reference sheet'!$A$2:$V$2329, 6,FALSE), "")</f>
        <v/>
      </c>
      <c r="T626" s="30" t="str">
        <f>IF($A626 = "","",
IF(VLOOKUP($A626,'Student reference sheet'!$A$2:$V$2329, 10,FALSE) = "Y", "Hispanic",
IF(VLOOKUP($A626,'Student reference sheet'!$A$2:$V$2329,11,FALSE) &lt;&gt; "",
IF(VLOOKUP($A626,'Student reference sheet'!$A$2:$V$2329,11,FALSE) = "UNK", "Unknown", VLOOKUP(VALUE(VLOOKUP($A626,'Student reference sheet'!$A$2:$V$2329,11,FALSE)),'Ethnicity Reference'!$A$2:$B$22,2,FALSE)),
IF(VLOOKUP($A626,'Student reference sheet'!$A$2:$V$2329,9,FALSE) &lt;&gt; "", VLOOKUP(VALUE(VLOOKUP($A626,'Student reference sheet'!$A$2:$V$2329,9,FALSE)),'Ethnicity Reference'!$A$2:$B$22,2,FALSE),"Unknown"))))</f>
        <v/>
      </c>
      <c r="U626" s="35"/>
    </row>
    <row r="627" spans="1:21" ht="15.75">
      <c r="A627" s="47"/>
      <c r="B627" s="33"/>
      <c r="C627" s="39" t="str">
        <f>IF($A627 &lt;&gt; "",VLOOKUP($A627,'Student reference sheet'!$A$2:$V$2329, 3,FALSE), "")</f>
        <v/>
      </c>
      <c r="D627" s="39" t="str">
        <f>IF($A627 &lt;&gt; "",VLOOKUP($A627,'Student reference sheet'!$A$2:$V$2329, 2,FALSE), "")</f>
        <v/>
      </c>
      <c r="E627" s="35"/>
      <c r="F627" s="34"/>
      <c r="G627" s="40" t="str">
        <f t="shared" ca="1" si="30"/>
        <v/>
      </c>
      <c r="H627" s="40" t="str">
        <f t="shared" ca="1" si="31"/>
        <v/>
      </c>
      <c r="I627" s="36" t="str">
        <f>IF($A627 = "", "",
IF(COUNTIF(MINIMUM_DAY_DATES[], Attendance!J627) &gt; 0, VLOOKUP(Attendance!$G627,MINIMUM_DAY_PERIOD_SCHEDULE[], 2,TRUE),
IF(COUNTIF(RALLY_DATES[], Attendance!J627) &gt; 0, VLOOKUP(Attendance!$G627,RALLY_PERIOD_SCHEDULE[], 2,TRUE),
IF(WEEKDAY(Attendance!$J627) = 2,
       IF(COUNTIF(FINALS_WEEK_MONDAY_DATE[],Attendance!$J627) &gt; 0, VLOOKUP(Attendance!$G627,FINALS_WEEK_MONDAY_PERIOD_SCHEDULE[],2,TRUE),
       VLOOKUP(Attendance!$G627,REGULAR_WEEK_SCHEDULE[],6,TRUE)),
IF(WEEKDAY($J627) = 3,
       IF(COUNTIF(FINALS_WEEK_TUESDAY_DATE[],Attendance!$J627) &gt; 0, VLOOKUP(Attendance!$G627,FINALS_WEEK_TUESDAY_PERIOD_SCHEDULE[],2,TRUE),
       VLOOKUP(Attendance!$G627,REGULAR_WEEK_SCHEDULE[[Tuesday]:[Period]],5,TRUE)),
IF(WEEKDAY(Attendance!$J627) = 4,
        IF(COUNTIF(BLOCK_WEDNESDAY_DATES[],Attendance!$J627) &gt; 0, VLOOKUP(Attendance!$G627,BLOCK_WEDNESDAY_PERIOD_SCHEDULE[],2,TRUE),
        IF(COUNTIF(FINALS_WEEK_WEDNESDAY_DATE[],Attendance!$J627) &gt; 0, VLOOKUP(Attendance!$G627,FINALS_WEEK_WEDNESDAY_PERIOD_SCHEDULE[],2,TRUE),
       VLOOKUP(Attendance!$G627,REGULAR_WEEK_SCHEDULE[[Wednesday]:[Period]],4,TRUE))),
IF(WEEKDAY($J627) = 5,
       IF(COUNTIF(BLOCK_THURSDAY_DATES[],Attendance!$J627) &gt; 0, VLOOKUP(Attendance!$G627,BLOCK_THURSDAY_PERIOD_SCHEDULE[],2,TRUE),
       IF(COUNTIF(FINALS_WEEK_THURSDAY_DATE[],Attendance!$J627) &gt; 0, VLOOKUP(Attendance!$G627,FINALS_WEEK_THURSDAY_PERIOD_SCHEDULE[],2,TRUE),
       VLOOKUP(Attendance!$G627,REGULAR_WEEK_SCHEDULE[[Thursday]:[Period]],3,TRUE))),
IF(WEEKDAY(Attendance!$J627) = 6,
       IF(COUNTIF(FINALS_WEEK_FRIDAY_DATE[],Attendance!$J627) &gt; 0, VLOOKUP(Attendance!$G627,FINALS_WEEK_FRIDAY_PERIOD_SCHEDULE[],2,TRUE),
       VLOOKUP(Attendance!$G627,REGULAR_WEEK_SCHEDULE[[Friday]:[Period]],2,TRUE))))))))))</f>
        <v/>
      </c>
      <c r="J627" s="41" t="str">
        <f t="shared" ca="1" si="32"/>
        <v/>
      </c>
      <c r="K627" s="41" t="str">
        <f>IF($A627 &lt;&gt; "",VLOOKUP($A627,'Student reference sheet'!$A$2:$V$2329, 7,FALSE), "")</f>
        <v/>
      </c>
      <c r="L627" s="30" t="str">
        <f>IF($A627 ="", "", VLOOKUP($A627, 'Student reference sheet'!$A$2:$Z$2603,23,FALSE))</f>
        <v/>
      </c>
      <c r="M627" s="30" t="str">
        <f>IF($A627 ="", "", VLOOKUP($A627, 'Student reference sheet'!$A$2:$Z$2603,24,FALSE))</f>
        <v/>
      </c>
      <c r="N627" s="30" t="str">
        <f>IF($A627 ="", "", VLOOKUP($A627, 'Student reference sheet'!$A$2:$Z$2603,26,FALSE))</f>
        <v/>
      </c>
      <c r="O627" s="30" t="str">
        <f>IF($A627 ="", "", VLOOKUP($A627, 'Student reference sheet'!$A$2:$Z$2603,25,FALSE))</f>
        <v/>
      </c>
      <c r="P627" s="39" t="str">
        <f>IF($A627 = "", "", IF(OR(VLOOKUP($A627,'Student reference sheet'!$A$2:$V$2400,8,FALSE) = "R",  VLOOKUP($A627,'Student reference sheet'!$A$2:$V$2400,8,FALSE) = "L"), "X", ""))</f>
        <v/>
      </c>
      <c r="Q627" s="39" t="str">
        <f>IF($A627 ="", "", VLOOKUP($A627, 'Student reference sheet'!$A$2:$V$2603,22,FALSE))</f>
        <v/>
      </c>
      <c r="R627" s="39" t="str">
        <f>IF($A627 &lt;&gt; "",VLOOKUP($A627,'Student reference sheet'!$A$2:$V$2329, 5,FALSE), "")</f>
        <v/>
      </c>
      <c r="S627" s="39" t="str">
        <f>IF($A627 &lt;&gt; "",VLOOKUP($A627,'Student reference sheet'!$A$2:$V$2329, 6,FALSE), "")</f>
        <v/>
      </c>
      <c r="T627" s="30" t="str">
        <f>IF($A627 = "","",
IF(VLOOKUP($A627,'Student reference sheet'!$A$2:$V$2329, 10,FALSE) = "Y", "Hispanic",
IF(VLOOKUP($A627,'Student reference sheet'!$A$2:$V$2329,11,FALSE) &lt;&gt; "",
IF(VLOOKUP($A627,'Student reference sheet'!$A$2:$V$2329,11,FALSE) = "UNK", "Unknown", VLOOKUP(VALUE(VLOOKUP($A627,'Student reference sheet'!$A$2:$V$2329,11,FALSE)),'Ethnicity Reference'!$A$2:$B$22,2,FALSE)),
IF(VLOOKUP($A627,'Student reference sheet'!$A$2:$V$2329,9,FALSE) &lt;&gt; "", VLOOKUP(VALUE(VLOOKUP($A627,'Student reference sheet'!$A$2:$V$2329,9,FALSE)),'Ethnicity Reference'!$A$2:$B$22,2,FALSE),"Unknown"))))</f>
        <v/>
      </c>
      <c r="U627" s="35"/>
    </row>
    <row r="628" spans="1:21" ht="15.75">
      <c r="A628" s="47"/>
      <c r="B628" s="33"/>
      <c r="C628" s="39" t="str">
        <f>IF($A628 &lt;&gt; "",VLOOKUP($A628,'Student reference sheet'!$A$2:$V$2329, 3,FALSE), "")</f>
        <v/>
      </c>
      <c r="D628" s="39" t="str">
        <f>IF($A628 &lt;&gt; "",VLOOKUP($A628,'Student reference sheet'!$A$2:$V$2329, 2,FALSE), "")</f>
        <v/>
      </c>
      <c r="E628" s="35"/>
      <c r="F628" s="34"/>
      <c r="G628" s="40" t="str">
        <f t="shared" ca="1" si="30"/>
        <v/>
      </c>
      <c r="H628" s="40" t="str">
        <f t="shared" ca="1" si="31"/>
        <v/>
      </c>
      <c r="I628" s="36" t="str">
        <f>IF($A628 = "", "",
IF(COUNTIF(MINIMUM_DAY_DATES[], Attendance!J628) &gt; 0, VLOOKUP(Attendance!$G628,MINIMUM_DAY_PERIOD_SCHEDULE[], 2,TRUE),
IF(COUNTIF(RALLY_DATES[], Attendance!J628) &gt; 0, VLOOKUP(Attendance!$G628,RALLY_PERIOD_SCHEDULE[], 2,TRUE),
IF(WEEKDAY(Attendance!$J628) = 2,
       IF(COUNTIF(FINALS_WEEK_MONDAY_DATE[],Attendance!$J628) &gt; 0, VLOOKUP(Attendance!$G628,FINALS_WEEK_MONDAY_PERIOD_SCHEDULE[],2,TRUE),
       VLOOKUP(Attendance!$G628,REGULAR_WEEK_SCHEDULE[],6,TRUE)),
IF(WEEKDAY($J628) = 3,
       IF(COUNTIF(FINALS_WEEK_TUESDAY_DATE[],Attendance!$J628) &gt; 0, VLOOKUP(Attendance!$G628,FINALS_WEEK_TUESDAY_PERIOD_SCHEDULE[],2,TRUE),
       VLOOKUP(Attendance!$G628,REGULAR_WEEK_SCHEDULE[[Tuesday]:[Period]],5,TRUE)),
IF(WEEKDAY(Attendance!$J628) = 4,
        IF(COUNTIF(BLOCK_WEDNESDAY_DATES[],Attendance!$J628) &gt; 0, VLOOKUP(Attendance!$G628,BLOCK_WEDNESDAY_PERIOD_SCHEDULE[],2,TRUE),
        IF(COUNTIF(FINALS_WEEK_WEDNESDAY_DATE[],Attendance!$J628) &gt; 0, VLOOKUP(Attendance!$G628,FINALS_WEEK_WEDNESDAY_PERIOD_SCHEDULE[],2,TRUE),
       VLOOKUP(Attendance!$G628,REGULAR_WEEK_SCHEDULE[[Wednesday]:[Period]],4,TRUE))),
IF(WEEKDAY($J628) = 5,
       IF(COUNTIF(BLOCK_THURSDAY_DATES[],Attendance!$J628) &gt; 0, VLOOKUP(Attendance!$G628,BLOCK_THURSDAY_PERIOD_SCHEDULE[],2,TRUE),
       IF(COUNTIF(FINALS_WEEK_THURSDAY_DATE[],Attendance!$J628) &gt; 0, VLOOKUP(Attendance!$G628,FINALS_WEEK_THURSDAY_PERIOD_SCHEDULE[],2,TRUE),
       VLOOKUP(Attendance!$G628,REGULAR_WEEK_SCHEDULE[[Thursday]:[Period]],3,TRUE))),
IF(WEEKDAY(Attendance!$J628) = 6,
       IF(COUNTIF(FINALS_WEEK_FRIDAY_DATE[],Attendance!$J628) &gt; 0, VLOOKUP(Attendance!$G628,FINALS_WEEK_FRIDAY_PERIOD_SCHEDULE[],2,TRUE),
       VLOOKUP(Attendance!$G628,REGULAR_WEEK_SCHEDULE[[Friday]:[Period]],2,TRUE))))))))))</f>
        <v/>
      </c>
      <c r="J628" s="41" t="str">
        <f t="shared" ca="1" si="32"/>
        <v/>
      </c>
      <c r="K628" s="41" t="str">
        <f>IF($A628 &lt;&gt; "",VLOOKUP($A628,'Student reference sheet'!$A$2:$V$2329, 7,FALSE), "")</f>
        <v/>
      </c>
      <c r="L628" s="30" t="str">
        <f>IF($A628 ="", "", VLOOKUP($A628, 'Student reference sheet'!$A$2:$Z$2603,23,FALSE))</f>
        <v/>
      </c>
      <c r="M628" s="30" t="str">
        <f>IF($A628 ="", "", VLOOKUP($A628, 'Student reference sheet'!$A$2:$Z$2603,24,FALSE))</f>
        <v/>
      </c>
      <c r="N628" s="30" t="str">
        <f>IF($A628 ="", "", VLOOKUP($A628, 'Student reference sheet'!$A$2:$Z$2603,26,FALSE))</f>
        <v/>
      </c>
      <c r="O628" s="30" t="str">
        <f>IF($A628 ="", "", VLOOKUP($A628, 'Student reference sheet'!$A$2:$Z$2603,25,FALSE))</f>
        <v/>
      </c>
      <c r="P628" s="39" t="str">
        <f>IF($A628 = "", "", IF(OR(VLOOKUP($A628,'Student reference sheet'!$A$2:$V$2400,8,FALSE) = "R",  VLOOKUP($A628,'Student reference sheet'!$A$2:$V$2400,8,FALSE) = "L"), "X", ""))</f>
        <v/>
      </c>
      <c r="Q628" s="39" t="str">
        <f>IF($A628 ="", "", VLOOKUP($A628, 'Student reference sheet'!$A$2:$V$2603,22,FALSE))</f>
        <v/>
      </c>
      <c r="R628" s="39" t="str">
        <f>IF($A628 &lt;&gt; "",VLOOKUP($A628,'Student reference sheet'!$A$2:$V$2329, 5,FALSE), "")</f>
        <v/>
      </c>
      <c r="S628" s="39" t="str">
        <f>IF($A628 &lt;&gt; "",VLOOKUP($A628,'Student reference sheet'!$A$2:$V$2329, 6,FALSE), "")</f>
        <v/>
      </c>
      <c r="T628" s="30" t="str">
        <f>IF($A628 = "","",
IF(VLOOKUP($A628,'Student reference sheet'!$A$2:$V$2329, 10,FALSE) = "Y", "Hispanic",
IF(VLOOKUP($A628,'Student reference sheet'!$A$2:$V$2329,11,FALSE) &lt;&gt; "",
IF(VLOOKUP($A628,'Student reference sheet'!$A$2:$V$2329,11,FALSE) = "UNK", "Unknown", VLOOKUP(VALUE(VLOOKUP($A628,'Student reference sheet'!$A$2:$V$2329,11,FALSE)),'Ethnicity Reference'!$A$2:$B$22,2,FALSE)),
IF(VLOOKUP($A628,'Student reference sheet'!$A$2:$V$2329,9,FALSE) &lt;&gt; "", VLOOKUP(VALUE(VLOOKUP($A628,'Student reference sheet'!$A$2:$V$2329,9,FALSE)),'Ethnicity Reference'!$A$2:$B$22,2,FALSE),"Unknown"))))</f>
        <v/>
      </c>
      <c r="U628" s="35"/>
    </row>
    <row r="629" spans="1:21" ht="15.75">
      <c r="A629" s="47"/>
      <c r="B629" s="33"/>
      <c r="C629" s="39" t="str">
        <f>IF($A629 &lt;&gt; "",VLOOKUP($A629,'Student reference sheet'!$A$2:$V$2329, 3,FALSE), "")</f>
        <v/>
      </c>
      <c r="D629" s="39" t="str">
        <f>IF($A629 &lt;&gt; "",VLOOKUP($A629,'Student reference sheet'!$A$2:$V$2329, 2,FALSE), "")</f>
        <v/>
      </c>
      <c r="E629" s="35"/>
      <c r="F629" s="34"/>
      <c r="G629" s="40" t="str">
        <f t="shared" ca="1" si="30"/>
        <v/>
      </c>
      <c r="H629" s="40" t="str">
        <f t="shared" ca="1" si="31"/>
        <v/>
      </c>
      <c r="I629" s="36" t="str">
        <f>IF($A629 = "", "",
IF(COUNTIF(MINIMUM_DAY_DATES[], Attendance!J629) &gt; 0, VLOOKUP(Attendance!$G629,MINIMUM_DAY_PERIOD_SCHEDULE[], 2,TRUE),
IF(COUNTIF(RALLY_DATES[], Attendance!J629) &gt; 0, VLOOKUP(Attendance!$G629,RALLY_PERIOD_SCHEDULE[], 2,TRUE),
IF(WEEKDAY(Attendance!$J629) = 2,
       IF(COUNTIF(FINALS_WEEK_MONDAY_DATE[],Attendance!$J629) &gt; 0, VLOOKUP(Attendance!$G629,FINALS_WEEK_MONDAY_PERIOD_SCHEDULE[],2,TRUE),
       VLOOKUP(Attendance!$G629,REGULAR_WEEK_SCHEDULE[],6,TRUE)),
IF(WEEKDAY($J629) = 3,
       IF(COUNTIF(FINALS_WEEK_TUESDAY_DATE[],Attendance!$J629) &gt; 0, VLOOKUP(Attendance!$G629,FINALS_WEEK_TUESDAY_PERIOD_SCHEDULE[],2,TRUE),
       VLOOKUP(Attendance!$G629,REGULAR_WEEK_SCHEDULE[[Tuesday]:[Period]],5,TRUE)),
IF(WEEKDAY(Attendance!$J629) = 4,
        IF(COUNTIF(BLOCK_WEDNESDAY_DATES[],Attendance!$J629) &gt; 0, VLOOKUP(Attendance!$G629,BLOCK_WEDNESDAY_PERIOD_SCHEDULE[],2,TRUE),
        IF(COUNTIF(FINALS_WEEK_WEDNESDAY_DATE[],Attendance!$J629) &gt; 0, VLOOKUP(Attendance!$G629,FINALS_WEEK_WEDNESDAY_PERIOD_SCHEDULE[],2,TRUE),
       VLOOKUP(Attendance!$G629,REGULAR_WEEK_SCHEDULE[[Wednesday]:[Period]],4,TRUE))),
IF(WEEKDAY($J629) = 5,
       IF(COUNTIF(BLOCK_THURSDAY_DATES[],Attendance!$J629) &gt; 0, VLOOKUP(Attendance!$G629,BLOCK_THURSDAY_PERIOD_SCHEDULE[],2,TRUE),
       IF(COUNTIF(FINALS_WEEK_THURSDAY_DATE[],Attendance!$J629) &gt; 0, VLOOKUP(Attendance!$G629,FINALS_WEEK_THURSDAY_PERIOD_SCHEDULE[],2,TRUE),
       VLOOKUP(Attendance!$G629,REGULAR_WEEK_SCHEDULE[[Thursday]:[Period]],3,TRUE))),
IF(WEEKDAY(Attendance!$J629) = 6,
       IF(COUNTIF(FINALS_WEEK_FRIDAY_DATE[],Attendance!$J629) &gt; 0, VLOOKUP(Attendance!$G629,FINALS_WEEK_FRIDAY_PERIOD_SCHEDULE[],2,TRUE),
       VLOOKUP(Attendance!$G629,REGULAR_WEEK_SCHEDULE[[Friday]:[Period]],2,TRUE))))))))))</f>
        <v/>
      </c>
      <c r="J629" s="41" t="str">
        <f t="shared" ca="1" si="32"/>
        <v/>
      </c>
      <c r="K629" s="41" t="str">
        <f>IF($A629 &lt;&gt; "",VLOOKUP($A629,'Student reference sheet'!$A$2:$V$2329, 7,FALSE), "")</f>
        <v/>
      </c>
      <c r="L629" s="30" t="str">
        <f>IF($A629 ="", "", VLOOKUP($A629, 'Student reference sheet'!$A$2:$Z$2603,23,FALSE))</f>
        <v/>
      </c>
      <c r="M629" s="30" t="str">
        <f>IF($A629 ="", "", VLOOKUP($A629, 'Student reference sheet'!$A$2:$Z$2603,24,FALSE))</f>
        <v/>
      </c>
      <c r="N629" s="30" t="str">
        <f>IF($A629 ="", "", VLOOKUP($A629, 'Student reference sheet'!$A$2:$Z$2603,26,FALSE))</f>
        <v/>
      </c>
      <c r="O629" s="30" t="str">
        <f>IF($A629 ="", "", VLOOKUP($A629, 'Student reference sheet'!$A$2:$Z$2603,25,FALSE))</f>
        <v/>
      </c>
      <c r="P629" s="39" t="str">
        <f>IF($A629 = "", "", IF(OR(VLOOKUP($A629,'Student reference sheet'!$A$2:$V$2400,8,FALSE) = "R",  VLOOKUP($A629,'Student reference sheet'!$A$2:$V$2400,8,FALSE) = "L"), "X", ""))</f>
        <v/>
      </c>
      <c r="Q629" s="39" t="str">
        <f>IF($A629 ="", "", VLOOKUP($A629, 'Student reference sheet'!$A$2:$V$2603,22,FALSE))</f>
        <v/>
      </c>
      <c r="R629" s="39" t="str">
        <f>IF($A629 &lt;&gt; "",VLOOKUP($A629,'Student reference sheet'!$A$2:$V$2329, 5,FALSE), "")</f>
        <v/>
      </c>
      <c r="S629" s="39" t="str">
        <f>IF($A629 &lt;&gt; "",VLOOKUP($A629,'Student reference sheet'!$A$2:$V$2329, 6,FALSE), "")</f>
        <v/>
      </c>
      <c r="T629" s="30" t="str">
        <f>IF($A629 = "","",
IF(VLOOKUP($A629,'Student reference sheet'!$A$2:$V$2329, 10,FALSE) = "Y", "Hispanic",
IF(VLOOKUP($A629,'Student reference sheet'!$A$2:$V$2329,11,FALSE) &lt;&gt; "",
IF(VLOOKUP($A629,'Student reference sheet'!$A$2:$V$2329,11,FALSE) = "UNK", "Unknown", VLOOKUP(VALUE(VLOOKUP($A629,'Student reference sheet'!$A$2:$V$2329,11,FALSE)),'Ethnicity Reference'!$A$2:$B$22,2,FALSE)),
IF(VLOOKUP($A629,'Student reference sheet'!$A$2:$V$2329,9,FALSE) &lt;&gt; "", VLOOKUP(VALUE(VLOOKUP($A629,'Student reference sheet'!$A$2:$V$2329,9,FALSE)),'Ethnicity Reference'!$A$2:$B$22,2,FALSE),"Unknown"))))</f>
        <v/>
      </c>
      <c r="U629" s="35"/>
    </row>
    <row r="630" spans="1:21" ht="15.75">
      <c r="A630" s="47"/>
      <c r="B630" s="33"/>
      <c r="C630" s="39" t="str">
        <f>IF($A630 &lt;&gt; "",VLOOKUP($A630,'Student reference sheet'!$A$2:$V$2329, 3,FALSE), "")</f>
        <v/>
      </c>
      <c r="D630" s="39" t="str">
        <f>IF($A630 &lt;&gt; "",VLOOKUP($A630,'Student reference sheet'!$A$2:$V$2329, 2,FALSE), "")</f>
        <v/>
      </c>
      <c r="E630" s="35"/>
      <c r="F630" s="34"/>
      <c r="G630" s="40" t="str">
        <f t="shared" ca="1" si="30"/>
        <v/>
      </c>
      <c r="H630" s="40" t="str">
        <f t="shared" ca="1" si="31"/>
        <v/>
      </c>
      <c r="I630" s="36" t="str">
        <f>IF($A630 = "", "",
IF(COUNTIF(MINIMUM_DAY_DATES[], Attendance!J630) &gt; 0, VLOOKUP(Attendance!$G630,MINIMUM_DAY_PERIOD_SCHEDULE[], 2,TRUE),
IF(COUNTIF(RALLY_DATES[], Attendance!J630) &gt; 0, VLOOKUP(Attendance!$G630,RALLY_PERIOD_SCHEDULE[], 2,TRUE),
IF(WEEKDAY(Attendance!$J630) = 2,
       IF(COUNTIF(FINALS_WEEK_MONDAY_DATE[],Attendance!$J630) &gt; 0, VLOOKUP(Attendance!$G630,FINALS_WEEK_MONDAY_PERIOD_SCHEDULE[],2,TRUE),
       VLOOKUP(Attendance!$G630,REGULAR_WEEK_SCHEDULE[],6,TRUE)),
IF(WEEKDAY($J630) = 3,
       IF(COUNTIF(FINALS_WEEK_TUESDAY_DATE[],Attendance!$J630) &gt; 0, VLOOKUP(Attendance!$G630,FINALS_WEEK_TUESDAY_PERIOD_SCHEDULE[],2,TRUE),
       VLOOKUP(Attendance!$G630,REGULAR_WEEK_SCHEDULE[[Tuesday]:[Period]],5,TRUE)),
IF(WEEKDAY(Attendance!$J630) = 4,
        IF(COUNTIF(BLOCK_WEDNESDAY_DATES[],Attendance!$J630) &gt; 0, VLOOKUP(Attendance!$G630,BLOCK_WEDNESDAY_PERIOD_SCHEDULE[],2,TRUE),
        IF(COUNTIF(FINALS_WEEK_WEDNESDAY_DATE[],Attendance!$J630) &gt; 0, VLOOKUP(Attendance!$G630,FINALS_WEEK_WEDNESDAY_PERIOD_SCHEDULE[],2,TRUE),
       VLOOKUP(Attendance!$G630,REGULAR_WEEK_SCHEDULE[[Wednesday]:[Period]],4,TRUE))),
IF(WEEKDAY($J630) = 5,
       IF(COUNTIF(BLOCK_THURSDAY_DATES[],Attendance!$J630) &gt; 0, VLOOKUP(Attendance!$G630,BLOCK_THURSDAY_PERIOD_SCHEDULE[],2,TRUE),
       IF(COUNTIF(FINALS_WEEK_THURSDAY_DATE[],Attendance!$J630) &gt; 0, VLOOKUP(Attendance!$G630,FINALS_WEEK_THURSDAY_PERIOD_SCHEDULE[],2,TRUE),
       VLOOKUP(Attendance!$G630,REGULAR_WEEK_SCHEDULE[[Thursday]:[Period]],3,TRUE))),
IF(WEEKDAY(Attendance!$J630) = 6,
       IF(COUNTIF(FINALS_WEEK_FRIDAY_DATE[],Attendance!$J630) &gt; 0, VLOOKUP(Attendance!$G630,FINALS_WEEK_FRIDAY_PERIOD_SCHEDULE[],2,TRUE),
       VLOOKUP(Attendance!$G630,REGULAR_WEEK_SCHEDULE[[Friday]:[Period]],2,TRUE))))))))))</f>
        <v/>
      </c>
      <c r="J630" s="41" t="str">
        <f t="shared" ca="1" si="32"/>
        <v/>
      </c>
      <c r="K630" s="41" t="str">
        <f>IF($A630 &lt;&gt; "",VLOOKUP($A630,'Student reference sheet'!$A$2:$V$2329, 7,FALSE), "")</f>
        <v/>
      </c>
      <c r="L630" s="30" t="str">
        <f>IF($A630 ="", "", VLOOKUP($A630, 'Student reference sheet'!$A$2:$Z$2603,23,FALSE))</f>
        <v/>
      </c>
      <c r="M630" s="30" t="str">
        <f>IF($A630 ="", "", VLOOKUP($A630, 'Student reference sheet'!$A$2:$Z$2603,24,FALSE))</f>
        <v/>
      </c>
      <c r="N630" s="30" t="str">
        <f>IF($A630 ="", "", VLOOKUP($A630, 'Student reference sheet'!$A$2:$Z$2603,26,FALSE))</f>
        <v/>
      </c>
      <c r="O630" s="30" t="str">
        <f>IF($A630 ="", "", VLOOKUP($A630, 'Student reference sheet'!$A$2:$Z$2603,25,FALSE))</f>
        <v/>
      </c>
      <c r="P630" s="39" t="str">
        <f>IF($A630 = "", "", IF(OR(VLOOKUP($A630,'Student reference sheet'!$A$2:$V$2400,8,FALSE) = "R",  VLOOKUP($A630,'Student reference sheet'!$A$2:$V$2400,8,FALSE) = "L"), "X", ""))</f>
        <v/>
      </c>
      <c r="Q630" s="39" t="str">
        <f>IF($A630 ="", "", VLOOKUP($A630, 'Student reference sheet'!$A$2:$V$2603,22,FALSE))</f>
        <v/>
      </c>
      <c r="R630" s="39" t="str">
        <f>IF($A630 &lt;&gt; "",VLOOKUP($A630,'Student reference sheet'!$A$2:$V$2329, 5,FALSE), "")</f>
        <v/>
      </c>
      <c r="S630" s="39" t="str">
        <f>IF($A630 &lt;&gt; "",VLOOKUP($A630,'Student reference sheet'!$A$2:$V$2329, 6,FALSE), "")</f>
        <v/>
      </c>
      <c r="T630" s="30" t="str">
        <f>IF($A630 = "","",
IF(VLOOKUP($A630,'Student reference sheet'!$A$2:$V$2329, 10,FALSE) = "Y", "Hispanic",
IF(VLOOKUP($A630,'Student reference sheet'!$A$2:$V$2329,11,FALSE) &lt;&gt; "",
IF(VLOOKUP($A630,'Student reference sheet'!$A$2:$V$2329,11,FALSE) = "UNK", "Unknown", VLOOKUP(VALUE(VLOOKUP($A630,'Student reference sheet'!$A$2:$V$2329,11,FALSE)),'Ethnicity Reference'!$A$2:$B$22,2,FALSE)),
IF(VLOOKUP($A630,'Student reference sheet'!$A$2:$V$2329,9,FALSE) &lt;&gt; "", VLOOKUP(VALUE(VLOOKUP($A630,'Student reference sheet'!$A$2:$V$2329,9,FALSE)),'Ethnicity Reference'!$A$2:$B$22,2,FALSE),"Unknown"))))</f>
        <v/>
      </c>
      <c r="U630" s="35"/>
    </row>
    <row r="631" spans="1:21" ht="15.75">
      <c r="A631" s="47"/>
      <c r="B631" s="33"/>
      <c r="C631" s="39" t="str">
        <f>IF($A631 &lt;&gt; "",VLOOKUP($A631,'Student reference sheet'!$A$2:$V$2329, 3,FALSE), "")</f>
        <v/>
      </c>
      <c r="D631" s="39" t="str">
        <f>IF($A631 &lt;&gt; "",VLOOKUP($A631,'Student reference sheet'!$A$2:$V$2329, 2,FALSE), "")</f>
        <v/>
      </c>
      <c r="E631" s="35"/>
      <c r="F631" s="34"/>
      <c r="G631" s="40" t="str">
        <f t="shared" ca="1" si="30"/>
        <v/>
      </c>
      <c r="H631" s="40" t="str">
        <f t="shared" ca="1" si="31"/>
        <v/>
      </c>
      <c r="I631" s="36" t="str">
        <f>IF($A631 = "", "",
IF(COUNTIF(MINIMUM_DAY_DATES[], Attendance!J631) &gt; 0, VLOOKUP(Attendance!$G631,MINIMUM_DAY_PERIOD_SCHEDULE[], 2,TRUE),
IF(COUNTIF(RALLY_DATES[], Attendance!J631) &gt; 0, VLOOKUP(Attendance!$G631,RALLY_PERIOD_SCHEDULE[], 2,TRUE),
IF(WEEKDAY(Attendance!$J631) = 2,
       IF(COUNTIF(FINALS_WEEK_MONDAY_DATE[],Attendance!$J631) &gt; 0, VLOOKUP(Attendance!$G631,FINALS_WEEK_MONDAY_PERIOD_SCHEDULE[],2,TRUE),
       VLOOKUP(Attendance!$G631,REGULAR_WEEK_SCHEDULE[],6,TRUE)),
IF(WEEKDAY($J631) = 3,
       IF(COUNTIF(FINALS_WEEK_TUESDAY_DATE[],Attendance!$J631) &gt; 0, VLOOKUP(Attendance!$G631,FINALS_WEEK_TUESDAY_PERIOD_SCHEDULE[],2,TRUE),
       VLOOKUP(Attendance!$G631,REGULAR_WEEK_SCHEDULE[[Tuesday]:[Period]],5,TRUE)),
IF(WEEKDAY(Attendance!$J631) = 4,
        IF(COUNTIF(BLOCK_WEDNESDAY_DATES[],Attendance!$J631) &gt; 0, VLOOKUP(Attendance!$G631,BLOCK_WEDNESDAY_PERIOD_SCHEDULE[],2,TRUE),
        IF(COUNTIF(FINALS_WEEK_WEDNESDAY_DATE[],Attendance!$J631) &gt; 0, VLOOKUP(Attendance!$G631,FINALS_WEEK_WEDNESDAY_PERIOD_SCHEDULE[],2,TRUE),
       VLOOKUP(Attendance!$G631,REGULAR_WEEK_SCHEDULE[[Wednesday]:[Period]],4,TRUE))),
IF(WEEKDAY($J631) = 5,
       IF(COUNTIF(BLOCK_THURSDAY_DATES[],Attendance!$J631) &gt; 0, VLOOKUP(Attendance!$G631,BLOCK_THURSDAY_PERIOD_SCHEDULE[],2,TRUE),
       IF(COUNTIF(FINALS_WEEK_THURSDAY_DATE[],Attendance!$J631) &gt; 0, VLOOKUP(Attendance!$G631,FINALS_WEEK_THURSDAY_PERIOD_SCHEDULE[],2,TRUE),
       VLOOKUP(Attendance!$G631,REGULAR_WEEK_SCHEDULE[[Thursday]:[Period]],3,TRUE))),
IF(WEEKDAY(Attendance!$J631) = 6,
       IF(COUNTIF(FINALS_WEEK_FRIDAY_DATE[],Attendance!$J631) &gt; 0, VLOOKUP(Attendance!$G631,FINALS_WEEK_FRIDAY_PERIOD_SCHEDULE[],2,TRUE),
       VLOOKUP(Attendance!$G631,REGULAR_WEEK_SCHEDULE[[Friday]:[Period]],2,TRUE))))))))))</f>
        <v/>
      </c>
      <c r="J631" s="41" t="str">
        <f t="shared" ca="1" si="32"/>
        <v/>
      </c>
      <c r="K631" s="41" t="str">
        <f>IF($A631 &lt;&gt; "",VLOOKUP($A631,'Student reference sheet'!$A$2:$V$2329, 7,FALSE), "")</f>
        <v/>
      </c>
      <c r="L631" s="30" t="str">
        <f>IF($A631 ="", "", VLOOKUP($A631, 'Student reference sheet'!$A$2:$Z$2603,23,FALSE))</f>
        <v/>
      </c>
      <c r="M631" s="30" t="str">
        <f>IF($A631 ="", "", VLOOKUP($A631, 'Student reference sheet'!$A$2:$Z$2603,24,FALSE))</f>
        <v/>
      </c>
      <c r="N631" s="30" t="str">
        <f>IF($A631 ="", "", VLOOKUP($A631, 'Student reference sheet'!$A$2:$Z$2603,26,FALSE))</f>
        <v/>
      </c>
      <c r="O631" s="30" t="str">
        <f>IF($A631 ="", "", VLOOKUP($A631, 'Student reference sheet'!$A$2:$Z$2603,25,FALSE))</f>
        <v/>
      </c>
      <c r="P631" s="39" t="str">
        <f>IF($A631 = "", "", IF(OR(VLOOKUP($A631,'Student reference sheet'!$A$2:$V$2400,8,FALSE) = "R",  VLOOKUP($A631,'Student reference sheet'!$A$2:$V$2400,8,FALSE) = "L"), "X", ""))</f>
        <v/>
      </c>
      <c r="Q631" s="39" t="str">
        <f>IF($A631 ="", "", VLOOKUP($A631, 'Student reference sheet'!$A$2:$V$2603,22,FALSE))</f>
        <v/>
      </c>
      <c r="R631" s="39" t="str">
        <f>IF($A631 &lt;&gt; "",VLOOKUP($A631,'Student reference sheet'!$A$2:$V$2329, 5,FALSE), "")</f>
        <v/>
      </c>
      <c r="S631" s="39" t="str">
        <f>IF($A631 &lt;&gt; "",VLOOKUP($A631,'Student reference sheet'!$A$2:$V$2329, 6,FALSE), "")</f>
        <v/>
      </c>
      <c r="T631" s="30" t="str">
        <f>IF($A631 = "","",
IF(VLOOKUP($A631,'Student reference sheet'!$A$2:$V$2329, 10,FALSE) = "Y", "Hispanic",
IF(VLOOKUP($A631,'Student reference sheet'!$A$2:$V$2329,11,FALSE) &lt;&gt; "",
IF(VLOOKUP($A631,'Student reference sheet'!$A$2:$V$2329,11,FALSE) = "UNK", "Unknown", VLOOKUP(VALUE(VLOOKUP($A631,'Student reference sheet'!$A$2:$V$2329,11,FALSE)),'Ethnicity Reference'!$A$2:$B$22,2,FALSE)),
IF(VLOOKUP($A631,'Student reference sheet'!$A$2:$V$2329,9,FALSE) &lt;&gt; "", VLOOKUP(VALUE(VLOOKUP($A631,'Student reference sheet'!$A$2:$V$2329,9,FALSE)),'Ethnicity Reference'!$A$2:$B$22,2,FALSE),"Unknown"))))</f>
        <v/>
      </c>
      <c r="U631" s="35"/>
    </row>
    <row r="632" spans="1:21" ht="15.75">
      <c r="A632" s="47"/>
      <c r="B632" s="33"/>
      <c r="C632" s="39" t="str">
        <f>IF($A632 &lt;&gt; "",VLOOKUP($A632,'Student reference sheet'!$A$2:$V$2329, 3,FALSE), "")</f>
        <v/>
      </c>
      <c r="D632" s="39" t="str">
        <f>IF($A632 &lt;&gt; "",VLOOKUP($A632,'Student reference sheet'!$A$2:$V$2329, 2,FALSE), "")</f>
        <v/>
      </c>
      <c r="E632" s="35"/>
      <c r="F632" s="34"/>
      <c r="G632" s="40" t="str">
        <f t="shared" ca="1" si="30"/>
        <v/>
      </c>
      <c r="H632" s="40" t="str">
        <f t="shared" ca="1" si="31"/>
        <v/>
      </c>
      <c r="I632" s="36" t="str">
        <f>IF($A632 = "", "",
IF(COUNTIF(MINIMUM_DAY_DATES[], Attendance!J632) &gt; 0, VLOOKUP(Attendance!$G632,MINIMUM_DAY_PERIOD_SCHEDULE[], 2,TRUE),
IF(COUNTIF(RALLY_DATES[], Attendance!J632) &gt; 0, VLOOKUP(Attendance!$G632,RALLY_PERIOD_SCHEDULE[], 2,TRUE),
IF(WEEKDAY(Attendance!$J632) = 2,
       IF(COUNTIF(FINALS_WEEK_MONDAY_DATE[],Attendance!$J632) &gt; 0, VLOOKUP(Attendance!$G632,FINALS_WEEK_MONDAY_PERIOD_SCHEDULE[],2,TRUE),
       VLOOKUP(Attendance!$G632,REGULAR_WEEK_SCHEDULE[],6,TRUE)),
IF(WEEKDAY($J632) = 3,
       IF(COUNTIF(FINALS_WEEK_TUESDAY_DATE[],Attendance!$J632) &gt; 0, VLOOKUP(Attendance!$G632,FINALS_WEEK_TUESDAY_PERIOD_SCHEDULE[],2,TRUE),
       VLOOKUP(Attendance!$G632,REGULAR_WEEK_SCHEDULE[[Tuesday]:[Period]],5,TRUE)),
IF(WEEKDAY(Attendance!$J632) = 4,
        IF(COUNTIF(BLOCK_WEDNESDAY_DATES[],Attendance!$J632) &gt; 0, VLOOKUP(Attendance!$G632,BLOCK_WEDNESDAY_PERIOD_SCHEDULE[],2,TRUE),
        IF(COUNTIF(FINALS_WEEK_WEDNESDAY_DATE[],Attendance!$J632) &gt; 0, VLOOKUP(Attendance!$G632,FINALS_WEEK_WEDNESDAY_PERIOD_SCHEDULE[],2,TRUE),
       VLOOKUP(Attendance!$G632,REGULAR_WEEK_SCHEDULE[[Wednesday]:[Period]],4,TRUE))),
IF(WEEKDAY($J632) = 5,
       IF(COUNTIF(BLOCK_THURSDAY_DATES[],Attendance!$J632) &gt; 0, VLOOKUP(Attendance!$G632,BLOCK_THURSDAY_PERIOD_SCHEDULE[],2,TRUE),
       IF(COUNTIF(FINALS_WEEK_THURSDAY_DATE[],Attendance!$J632) &gt; 0, VLOOKUP(Attendance!$G632,FINALS_WEEK_THURSDAY_PERIOD_SCHEDULE[],2,TRUE),
       VLOOKUP(Attendance!$G632,REGULAR_WEEK_SCHEDULE[[Thursday]:[Period]],3,TRUE))),
IF(WEEKDAY(Attendance!$J632) = 6,
       IF(COUNTIF(FINALS_WEEK_FRIDAY_DATE[],Attendance!$J632) &gt; 0, VLOOKUP(Attendance!$G632,FINALS_WEEK_FRIDAY_PERIOD_SCHEDULE[],2,TRUE),
       VLOOKUP(Attendance!$G632,REGULAR_WEEK_SCHEDULE[[Friday]:[Period]],2,TRUE))))))))))</f>
        <v/>
      </c>
      <c r="J632" s="41" t="str">
        <f t="shared" ca="1" si="32"/>
        <v/>
      </c>
      <c r="K632" s="41" t="str">
        <f>IF($A632 &lt;&gt; "",VLOOKUP($A632,'Student reference sheet'!$A$2:$V$2329, 7,FALSE), "")</f>
        <v/>
      </c>
      <c r="L632" s="30" t="str">
        <f>IF($A632 ="", "", VLOOKUP($A632, 'Student reference sheet'!$A$2:$Z$2603,23,FALSE))</f>
        <v/>
      </c>
      <c r="M632" s="30" t="str">
        <f>IF($A632 ="", "", VLOOKUP($A632, 'Student reference sheet'!$A$2:$Z$2603,24,FALSE))</f>
        <v/>
      </c>
      <c r="N632" s="30" t="str">
        <f>IF($A632 ="", "", VLOOKUP($A632, 'Student reference sheet'!$A$2:$Z$2603,26,FALSE))</f>
        <v/>
      </c>
      <c r="O632" s="30" t="str">
        <f>IF($A632 ="", "", VLOOKUP($A632, 'Student reference sheet'!$A$2:$Z$2603,25,FALSE))</f>
        <v/>
      </c>
      <c r="P632" s="39" t="str">
        <f>IF($A632 = "", "", IF(OR(VLOOKUP($A632,'Student reference sheet'!$A$2:$V$2400,8,FALSE) = "R",  VLOOKUP($A632,'Student reference sheet'!$A$2:$V$2400,8,FALSE) = "L"), "X", ""))</f>
        <v/>
      </c>
      <c r="Q632" s="39" t="str">
        <f>IF($A632 ="", "", VLOOKUP($A632, 'Student reference sheet'!$A$2:$V$2603,22,FALSE))</f>
        <v/>
      </c>
      <c r="R632" s="39" t="str">
        <f>IF($A632 &lt;&gt; "",VLOOKUP($A632,'Student reference sheet'!$A$2:$V$2329, 5,FALSE), "")</f>
        <v/>
      </c>
      <c r="S632" s="39" t="str">
        <f>IF($A632 &lt;&gt; "",VLOOKUP($A632,'Student reference sheet'!$A$2:$V$2329, 6,FALSE), "")</f>
        <v/>
      </c>
      <c r="T632" s="30" t="str">
        <f>IF($A632 = "","",
IF(VLOOKUP($A632,'Student reference sheet'!$A$2:$V$2329, 10,FALSE) = "Y", "Hispanic",
IF(VLOOKUP($A632,'Student reference sheet'!$A$2:$V$2329,11,FALSE) &lt;&gt; "",
IF(VLOOKUP($A632,'Student reference sheet'!$A$2:$V$2329,11,FALSE) = "UNK", "Unknown", VLOOKUP(VALUE(VLOOKUP($A632,'Student reference sheet'!$A$2:$V$2329,11,FALSE)),'Ethnicity Reference'!$A$2:$B$22,2,FALSE)),
IF(VLOOKUP($A632,'Student reference sheet'!$A$2:$V$2329,9,FALSE) &lt;&gt; "", VLOOKUP(VALUE(VLOOKUP($A632,'Student reference sheet'!$A$2:$V$2329,9,FALSE)),'Ethnicity Reference'!$A$2:$B$22,2,FALSE),"Unknown"))))</f>
        <v/>
      </c>
      <c r="U632" s="35"/>
    </row>
    <row r="633" spans="1:21" ht="15.75">
      <c r="A633" s="47"/>
      <c r="B633" s="33"/>
      <c r="C633" s="39" t="str">
        <f>IF($A633 &lt;&gt; "",VLOOKUP($A633,'Student reference sheet'!$A$2:$V$2329, 3,FALSE), "")</f>
        <v/>
      </c>
      <c r="D633" s="39" t="str">
        <f>IF($A633 &lt;&gt; "",VLOOKUP($A633,'Student reference sheet'!$A$2:$V$2329, 2,FALSE), "")</f>
        <v/>
      </c>
      <c r="E633" s="35"/>
      <c r="F633" s="34"/>
      <c r="G633" s="40" t="str">
        <f t="shared" ca="1" si="30"/>
        <v/>
      </c>
      <c r="H633" s="40" t="str">
        <f t="shared" ca="1" si="31"/>
        <v/>
      </c>
      <c r="I633" s="36" t="str">
        <f>IF($A633 = "", "",
IF(COUNTIF(MINIMUM_DAY_DATES[], Attendance!J633) &gt; 0, VLOOKUP(Attendance!$G633,MINIMUM_DAY_PERIOD_SCHEDULE[], 2,TRUE),
IF(COUNTIF(RALLY_DATES[], Attendance!J633) &gt; 0, VLOOKUP(Attendance!$G633,RALLY_PERIOD_SCHEDULE[], 2,TRUE),
IF(WEEKDAY(Attendance!$J633) = 2,
       IF(COUNTIF(FINALS_WEEK_MONDAY_DATE[],Attendance!$J633) &gt; 0, VLOOKUP(Attendance!$G633,FINALS_WEEK_MONDAY_PERIOD_SCHEDULE[],2,TRUE),
       VLOOKUP(Attendance!$G633,REGULAR_WEEK_SCHEDULE[],6,TRUE)),
IF(WEEKDAY($J633) = 3,
       IF(COUNTIF(FINALS_WEEK_TUESDAY_DATE[],Attendance!$J633) &gt; 0, VLOOKUP(Attendance!$G633,FINALS_WEEK_TUESDAY_PERIOD_SCHEDULE[],2,TRUE),
       VLOOKUP(Attendance!$G633,REGULAR_WEEK_SCHEDULE[[Tuesday]:[Period]],5,TRUE)),
IF(WEEKDAY(Attendance!$J633) = 4,
        IF(COUNTIF(BLOCK_WEDNESDAY_DATES[],Attendance!$J633) &gt; 0, VLOOKUP(Attendance!$G633,BLOCK_WEDNESDAY_PERIOD_SCHEDULE[],2,TRUE),
        IF(COUNTIF(FINALS_WEEK_WEDNESDAY_DATE[],Attendance!$J633) &gt; 0, VLOOKUP(Attendance!$G633,FINALS_WEEK_WEDNESDAY_PERIOD_SCHEDULE[],2,TRUE),
       VLOOKUP(Attendance!$G633,REGULAR_WEEK_SCHEDULE[[Wednesday]:[Period]],4,TRUE))),
IF(WEEKDAY($J633) = 5,
       IF(COUNTIF(BLOCK_THURSDAY_DATES[],Attendance!$J633) &gt; 0, VLOOKUP(Attendance!$G633,BLOCK_THURSDAY_PERIOD_SCHEDULE[],2,TRUE),
       IF(COUNTIF(FINALS_WEEK_THURSDAY_DATE[],Attendance!$J633) &gt; 0, VLOOKUP(Attendance!$G633,FINALS_WEEK_THURSDAY_PERIOD_SCHEDULE[],2,TRUE),
       VLOOKUP(Attendance!$G633,REGULAR_WEEK_SCHEDULE[[Thursday]:[Period]],3,TRUE))),
IF(WEEKDAY(Attendance!$J633) = 6,
       IF(COUNTIF(FINALS_WEEK_FRIDAY_DATE[],Attendance!$J633) &gt; 0, VLOOKUP(Attendance!$G633,FINALS_WEEK_FRIDAY_PERIOD_SCHEDULE[],2,TRUE),
       VLOOKUP(Attendance!$G633,REGULAR_WEEK_SCHEDULE[[Friday]:[Period]],2,TRUE))))))))))</f>
        <v/>
      </c>
      <c r="J633" s="41" t="str">
        <f t="shared" ca="1" si="32"/>
        <v/>
      </c>
      <c r="K633" s="41" t="str">
        <f>IF($A633 &lt;&gt; "",VLOOKUP($A633,'Student reference sheet'!$A$2:$V$2329, 7,FALSE), "")</f>
        <v/>
      </c>
      <c r="L633" s="30" t="str">
        <f>IF($A633 ="", "", VLOOKUP($A633, 'Student reference sheet'!$A$2:$Z$2603,23,FALSE))</f>
        <v/>
      </c>
      <c r="M633" s="30" t="str">
        <f>IF($A633 ="", "", VLOOKUP($A633, 'Student reference sheet'!$A$2:$Z$2603,24,FALSE))</f>
        <v/>
      </c>
      <c r="N633" s="30" t="str">
        <f>IF($A633 ="", "", VLOOKUP($A633, 'Student reference sheet'!$A$2:$Z$2603,26,FALSE))</f>
        <v/>
      </c>
      <c r="O633" s="30" t="str">
        <f>IF($A633 ="", "", VLOOKUP($A633, 'Student reference sheet'!$A$2:$Z$2603,25,FALSE))</f>
        <v/>
      </c>
      <c r="P633" s="39" t="str">
        <f>IF($A633 = "", "", IF(OR(VLOOKUP($A633,'Student reference sheet'!$A$2:$V$2400,8,FALSE) = "R",  VLOOKUP($A633,'Student reference sheet'!$A$2:$V$2400,8,FALSE) = "L"), "X", ""))</f>
        <v/>
      </c>
      <c r="Q633" s="39" t="str">
        <f>IF($A633 ="", "", VLOOKUP($A633, 'Student reference sheet'!$A$2:$V$2603,22,FALSE))</f>
        <v/>
      </c>
      <c r="R633" s="39" t="str">
        <f>IF($A633 &lt;&gt; "",VLOOKUP($A633,'Student reference sheet'!$A$2:$V$2329, 5,FALSE), "")</f>
        <v/>
      </c>
      <c r="S633" s="39" t="str">
        <f>IF($A633 &lt;&gt; "",VLOOKUP($A633,'Student reference sheet'!$A$2:$V$2329, 6,FALSE), "")</f>
        <v/>
      </c>
      <c r="T633" s="30" t="str">
        <f>IF($A633 = "","",
IF(VLOOKUP($A633,'Student reference sheet'!$A$2:$V$2329, 10,FALSE) = "Y", "Hispanic",
IF(VLOOKUP($A633,'Student reference sheet'!$A$2:$V$2329,11,FALSE) &lt;&gt; "",
IF(VLOOKUP($A633,'Student reference sheet'!$A$2:$V$2329,11,FALSE) = "UNK", "Unknown", VLOOKUP(VALUE(VLOOKUP($A633,'Student reference sheet'!$A$2:$V$2329,11,FALSE)),'Ethnicity Reference'!$A$2:$B$22,2,FALSE)),
IF(VLOOKUP($A633,'Student reference sheet'!$A$2:$V$2329,9,FALSE) &lt;&gt; "", VLOOKUP(VALUE(VLOOKUP($A633,'Student reference sheet'!$A$2:$V$2329,9,FALSE)),'Ethnicity Reference'!$A$2:$B$22,2,FALSE),"Unknown"))))</f>
        <v/>
      </c>
      <c r="U633" s="35"/>
    </row>
    <row r="634" spans="1:21" ht="15.75">
      <c r="A634" s="47"/>
      <c r="B634" s="33"/>
      <c r="C634" s="39" t="str">
        <f>IF($A634 &lt;&gt; "",VLOOKUP($A634,'Student reference sheet'!$A$2:$V$2329, 3,FALSE), "")</f>
        <v/>
      </c>
      <c r="D634" s="39" t="str">
        <f>IF($A634 &lt;&gt; "",VLOOKUP($A634,'Student reference sheet'!$A$2:$V$2329, 2,FALSE), "")</f>
        <v/>
      </c>
      <c r="E634" s="35"/>
      <c r="F634" s="34"/>
      <c r="G634" s="40" t="str">
        <f t="shared" ca="1" si="30"/>
        <v/>
      </c>
      <c r="H634" s="40" t="str">
        <f t="shared" ca="1" si="31"/>
        <v/>
      </c>
      <c r="I634" s="36" t="str">
        <f>IF($A634 = "", "",
IF(COUNTIF(MINIMUM_DAY_DATES[], Attendance!J634) &gt; 0, VLOOKUP(Attendance!$G634,MINIMUM_DAY_PERIOD_SCHEDULE[], 2,TRUE),
IF(COUNTIF(RALLY_DATES[], Attendance!J634) &gt; 0, VLOOKUP(Attendance!$G634,RALLY_PERIOD_SCHEDULE[], 2,TRUE),
IF(WEEKDAY(Attendance!$J634) = 2,
       IF(COUNTIF(FINALS_WEEK_MONDAY_DATE[],Attendance!$J634) &gt; 0, VLOOKUP(Attendance!$G634,FINALS_WEEK_MONDAY_PERIOD_SCHEDULE[],2,TRUE),
       VLOOKUP(Attendance!$G634,REGULAR_WEEK_SCHEDULE[],6,TRUE)),
IF(WEEKDAY($J634) = 3,
       IF(COUNTIF(FINALS_WEEK_TUESDAY_DATE[],Attendance!$J634) &gt; 0, VLOOKUP(Attendance!$G634,FINALS_WEEK_TUESDAY_PERIOD_SCHEDULE[],2,TRUE),
       VLOOKUP(Attendance!$G634,REGULAR_WEEK_SCHEDULE[[Tuesday]:[Period]],5,TRUE)),
IF(WEEKDAY(Attendance!$J634) = 4,
        IF(COUNTIF(BLOCK_WEDNESDAY_DATES[],Attendance!$J634) &gt; 0, VLOOKUP(Attendance!$G634,BLOCK_WEDNESDAY_PERIOD_SCHEDULE[],2,TRUE),
        IF(COUNTIF(FINALS_WEEK_WEDNESDAY_DATE[],Attendance!$J634) &gt; 0, VLOOKUP(Attendance!$G634,FINALS_WEEK_WEDNESDAY_PERIOD_SCHEDULE[],2,TRUE),
       VLOOKUP(Attendance!$G634,REGULAR_WEEK_SCHEDULE[[Wednesday]:[Period]],4,TRUE))),
IF(WEEKDAY($J634) = 5,
       IF(COUNTIF(BLOCK_THURSDAY_DATES[],Attendance!$J634) &gt; 0, VLOOKUP(Attendance!$G634,BLOCK_THURSDAY_PERIOD_SCHEDULE[],2,TRUE),
       IF(COUNTIF(FINALS_WEEK_THURSDAY_DATE[],Attendance!$J634) &gt; 0, VLOOKUP(Attendance!$G634,FINALS_WEEK_THURSDAY_PERIOD_SCHEDULE[],2,TRUE),
       VLOOKUP(Attendance!$G634,REGULAR_WEEK_SCHEDULE[[Thursday]:[Period]],3,TRUE))),
IF(WEEKDAY(Attendance!$J634) = 6,
       IF(COUNTIF(FINALS_WEEK_FRIDAY_DATE[],Attendance!$J634) &gt; 0, VLOOKUP(Attendance!$G634,FINALS_WEEK_FRIDAY_PERIOD_SCHEDULE[],2,TRUE),
       VLOOKUP(Attendance!$G634,REGULAR_WEEK_SCHEDULE[[Friday]:[Period]],2,TRUE))))))))))</f>
        <v/>
      </c>
      <c r="J634" s="41" t="str">
        <f t="shared" ca="1" si="32"/>
        <v/>
      </c>
      <c r="K634" s="41" t="str">
        <f>IF($A634 &lt;&gt; "",VLOOKUP($A634,'Student reference sheet'!$A$2:$V$2329, 7,FALSE), "")</f>
        <v/>
      </c>
      <c r="L634" s="30" t="str">
        <f>IF($A634 ="", "", VLOOKUP($A634, 'Student reference sheet'!$A$2:$Z$2603,23,FALSE))</f>
        <v/>
      </c>
      <c r="M634" s="30" t="str">
        <f>IF($A634 ="", "", VLOOKUP($A634, 'Student reference sheet'!$A$2:$Z$2603,24,FALSE))</f>
        <v/>
      </c>
      <c r="N634" s="30" t="str">
        <f>IF($A634 ="", "", VLOOKUP($A634, 'Student reference sheet'!$A$2:$Z$2603,26,FALSE))</f>
        <v/>
      </c>
      <c r="O634" s="30" t="str">
        <f>IF($A634 ="", "", VLOOKUP($A634, 'Student reference sheet'!$A$2:$Z$2603,25,FALSE))</f>
        <v/>
      </c>
      <c r="P634" s="39" t="str">
        <f>IF($A634 = "", "", IF(OR(VLOOKUP($A634,'Student reference sheet'!$A$2:$V$2400,8,FALSE) = "R",  VLOOKUP($A634,'Student reference sheet'!$A$2:$V$2400,8,FALSE) = "L"), "X", ""))</f>
        <v/>
      </c>
      <c r="Q634" s="39" t="str">
        <f>IF($A634 ="", "", VLOOKUP($A634, 'Student reference sheet'!$A$2:$V$2603,22,FALSE))</f>
        <v/>
      </c>
      <c r="R634" s="39" t="str">
        <f>IF($A634 &lt;&gt; "",VLOOKUP($A634,'Student reference sheet'!$A$2:$V$2329, 5,FALSE), "")</f>
        <v/>
      </c>
      <c r="S634" s="39" t="str">
        <f>IF($A634 &lt;&gt; "",VLOOKUP($A634,'Student reference sheet'!$A$2:$V$2329, 6,FALSE), "")</f>
        <v/>
      </c>
      <c r="T634" s="30" t="str">
        <f>IF($A634 = "","",
IF(VLOOKUP($A634,'Student reference sheet'!$A$2:$V$2329, 10,FALSE) = "Y", "Hispanic",
IF(VLOOKUP($A634,'Student reference sheet'!$A$2:$V$2329,11,FALSE) &lt;&gt; "",
IF(VLOOKUP($A634,'Student reference sheet'!$A$2:$V$2329,11,FALSE) = "UNK", "Unknown", VLOOKUP(VALUE(VLOOKUP($A634,'Student reference sheet'!$A$2:$V$2329,11,FALSE)),'Ethnicity Reference'!$A$2:$B$22,2,FALSE)),
IF(VLOOKUP($A634,'Student reference sheet'!$A$2:$V$2329,9,FALSE) &lt;&gt; "", VLOOKUP(VALUE(VLOOKUP($A634,'Student reference sheet'!$A$2:$V$2329,9,FALSE)),'Ethnicity Reference'!$A$2:$B$22,2,FALSE),"Unknown"))))</f>
        <v/>
      </c>
      <c r="U634" s="35"/>
    </row>
    <row r="635" spans="1:21" ht="15.75">
      <c r="A635" s="47"/>
      <c r="B635" s="33"/>
      <c r="C635" s="39" t="str">
        <f>IF($A635 &lt;&gt; "",VLOOKUP($A635,'Student reference sheet'!$A$2:$V$2329, 3,FALSE), "")</f>
        <v/>
      </c>
      <c r="D635" s="39" t="str">
        <f>IF($A635 &lt;&gt; "",VLOOKUP($A635,'Student reference sheet'!$A$2:$V$2329, 2,FALSE), "")</f>
        <v/>
      </c>
      <c r="E635" s="35"/>
      <c r="F635" s="34"/>
      <c r="G635" s="40" t="str">
        <f t="shared" ca="1" si="30"/>
        <v/>
      </c>
      <c r="H635" s="40" t="str">
        <f t="shared" ca="1" si="31"/>
        <v/>
      </c>
      <c r="I635" s="36" t="str">
        <f>IF($A635 = "", "",
IF(COUNTIF(MINIMUM_DAY_DATES[], Attendance!J635) &gt; 0, VLOOKUP(Attendance!$G635,MINIMUM_DAY_PERIOD_SCHEDULE[], 2,TRUE),
IF(COUNTIF(RALLY_DATES[], Attendance!J635) &gt; 0, VLOOKUP(Attendance!$G635,RALLY_PERIOD_SCHEDULE[], 2,TRUE),
IF(WEEKDAY(Attendance!$J635) = 2,
       IF(COUNTIF(FINALS_WEEK_MONDAY_DATE[],Attendance!$J635) &gt; 0, VLOOKUP(Attendance!$G635,FINALS_WEEK_MONDAY_PERIOD_SCHEDULE[],2,TRUE),
       VLOOKUP(Attendance!$G635,REGULAR_WEEK_SCHEDULE[],6,TRUE)),
IF(WEEKDAY($J635) = 3,
       IF(COUNTIF(FINALS_WEEK_TUESDAY_DATE[],Attendance!$J635) &gt; 0, VLOOKUP(Attendance!$G635,FINALS_WEEK_TUESDAY_PERIOD_SCHEDULE[],2,TRUE),
       VLOOKUP(Attendance!$G635,REGULAR_WEEK_SCHEDULE[[Tuesday]:[Period]],5,TRUE)),
IF(WEEKDAY(Attendance!$J635) = 4,
        IF(COUNTIF(BLOCK_WEDNESDAY_DATES[],Attendance!$J635) &gt; 0, VLOOKUP(Attendance!$G635,BLOCK_WEDNESDAY_PERIOD_SCHEDULE[],2,TRUE),
        IF(COUNTIF(FINALS_WEEK_WEDNESDAY_DATE[],Attendance!$J635) &gt; 0, VLOOKUP(Attendance!$G635,FINALS_WEEK_WEDNESDAY_PERIOD_SCHEDULE[],2,TRUE),
       VLOOKUP(Attendance!$G635,REGULAR_WEEK_SCHEDULE[[Wednesday]:[Period]],4,TRUE))),
IF(WEEKDAY($J635) = 5,
       IF(COUNTIF(BLOCK_THURSDAY_DATES[],Attendance!$J635) &gt; 0, VLOOKUP(Attendance!$G635,BLOCK_THURSDAY_PERIOD_SCHEDULE[],2,TRUE),
       IF(COUNTIF(FINALS_WEEK_THURSDAY_DATE[],Attendance!$J635) &gt; 0, VLOOKUP(Attendance!$G635,FINALS_WEEK_THURSDAY_PERIOD_SCHEDULE[],2,TRUE),
       VLOOKUP(Attendance!$G635,REGULAR_WEEK_SCHEDULE[[Thursday]:[Period]],3,TRUE))),
IF(WEEKDAY(Attendance!$J635) = 6,
       IF(COUNTIF(FINALS_WEEK_FRIDAY_DATE[],Attendance!$J635) &gt; 0, VLOOKUP(Attendance!$G635,FINALS_WEEK_FRIDAY_PERIOD_SCHEDULE[],2,TRUE),
       VLOOKUP(Attendance!$G635,REGULAR_WEEK_SCHEDULE[[Friday]:[Period]],2,TRUE))))))))))</f>
        <v/>
      </c>
      <c r="J635" s="41" t="str">
        <f t="shared" ca="1" si="32"/>
        <v/>
      </c>
      <c r="K635" s="41" t="str">
        <f>IF($A635 &lt;&gt; "",VLOOKUP($A635,'Student reference sheet'!$A$2:$V$2329, 7,FALSE), "")</f>
        <v/>
      </c>
      <c r="L635" s="30" t="str">
        <f>IF($A635 ="", "", VLOOKUP($A635, 'Student reference sheet'!$A$2:$Z$2603,23,FALSE))</f>
        <v/>
      </c>
      <c r="M635" s="30" t="str">
        <f>IF($A635 ="", "", VLOOKUP($A635, 'Student reference sheet'!$A$2:$Z$2603,24,FALSE))</f>
        <v/>
      </c>
      <c r="N635" s="30" t="str">
        <f>IF($A635 ="", "", VLOOKUP($A635, 'Student reference sheet'!$A$2:$Z$2603,26,FALSE))</f>
        <v/>
      </c>
      <c r="O635" s="30" t="str">
        <f>IF($A635 ="", "", VLOOKUP($A635, 'Student reference sheet'!$A$2:$Z$2603,25,FALSE))</f>
        <v/>
      </c>
      <c r="P635" s="39" t="str">
        <f>IF($A635 = "", "", IF(OR(VLOOKUP($A635,'Student reference sheet'!$A$2:$V$2400,8,FALSE) = "R",  VLOOKUP($A635,'Student reference sheet'!$A$2:$V$2400,8,FALSE) = "L"), "X", ""))</f>
        <v/>
      </c>
      <c r="Q635" s="39" t="str">
        <f>IF($A635 ="", "", VLOOKUP($A635, 'Student reference sheet'!$A$2:$V$2603,22,FALSE))</f>
        <v/>
      </c>
      <c r="R635" s="39" t="str">
        <f>IF($A635 &lt;&gt; "",VLOOKUP($A635,'Student reference sheet'!$A$2:$V$2329, 5,FALSE), "")</f>
        <v/>
      </c>
      <c r="S635" s="39" t="str">
        <f>IF($A635 &lt;&gt; "",VLOOKUP($A635,'Student reference sheet'!$A$2:$V$2329, 6,FALSE), "")</f>
        <v/>
      </c>
      <c r="T635" s="30" t="str">
        <f>IF($A635 = "","",
IF(VLOOKUP($A635,'Student reference sheet'!$A$2:$V$2329, 10,FALSE) = "Y", "Hispanic",
IF(VLOOKUP($A635,'Student reference sheet'!$A$2:$V$2329,11,FALSE) &lt;&gt; "",
IF(VLOOKUP($A635,'Student reference sheet'!$A$2:$V$2329,11,FALSE) = "UNK", "Unknown", VLOOKUP(VALUE(VLOOKUP($A635,'Student reference sheet'!$A$2:$V$2329,11,FALSE)),'Ethnicity Reference'!$A$2:$B$22,2,FALSE)),
IF(VLOOKUP($A635,'Student reference sheet'!$A$2:$V$2329,9,FALSE) &lt;&gt; "", VLOOKUP(VALUE(VLOOKUP($A635,'Student reference sheet'!$A$2:$V$2329,9,FALSE)),'Ethnicity Reference'!$A$2:$B$22,2,FALSE),"Unknown"))))</f>
        <v/>
      </c>
      <c r="U635" s="35"/>
    </row>
    <row r="636" spans="1:21" ht="15.75">
      <c r="A636" s="47"/>
      <c r="B636" s="33"/>
      <c r="C636" s="39" t="str">
        <f>IF($A636 &lt;&gt; "",VLOOKUP($A636,'Student reference sheet'!$A$2:$V$2329, 3,FALSE), "")</f>
        <v/>
      </c>
      <c r="D636" s="39" t="str">
        <f>IF($A636 &lt;&gt; "",VLOOKUP($A636,'Student reference sheet'!$A$2:$V$2329, 2,FALSE), "")</f>
        <v/>
      </c>
      <c r="E636" s="35"/>
      <c r="F636" s="34"/>
      <c r="G636" s="40" t="str">
        <f t="shared" ca="1" si="30"/>
        <v/>
      </c>
      <c r="H636" s="40" t="str">
        <f t="shared" ca="1" si="31"/>
        <v/>
      </c>
      <c r="I636" s="36" t="str">
        <f>IF($A636 = "", "",
IF(COUNTIF(MINIMUM_DAY_DATES[], Attendance!J636) &gt; 0, VLOOKUP(Attendance!$G636,MINIMUM_DAY_PERIOD_SCHEDULE[], 2,TRUE),
IF(COUNTIF(RALLY_DATES[], Attendance!J636) &gt; 0, VLOOKUP(Attendance!$G636,RALLY_PERIOD_SCHEDULE[], 2,TRUE),
IF(WEEKDAY(Attendance!$J636) = 2,
       IF(COUNTIF(FINALS_WEEK_MONDAY_DATE[],Attendance!$J636) &gt; 0, VLOOKUP(Attendance!$G636,FINALS_WEEK_MONDAY_PERIOD_SCHEDULE[],2,TRUE),
       VLOOKUP(Attendance!$G636,REGULAR_WEEK_SCHEDULE[],6,TRUE)),
IF(WEEKDAY($J636) = 3,
       IF(COUNTIF(FINALS_WEEK_TUESDAY_DATE[],Attendance!$J636) &gt; 0, VLOOKUP(Attendance!$G636,FINALS_WEEK_TUESDAY_PERIOD_SCHEDULE[],2,TRUE),
       VLOOKUP(Attendance!$G636,REGULAR_WEEK_SCHEDULE[[Tuesday]:[Period]],5,TRUE)),
IF(WEEKDAY(Attendance!$J636) = 4,
        IF(COUNTIF(BLOCK_WEDNESDAY_DATES[],Attendance!$J636) &gt; 0, VLOOKUP(Attendance!$G636,BLOCK_WEDNESDAY_PERIOD_SCHEDULE[],2,TRUE),
        IF(COUNTIF(FINALS_WEEK_WEDNESDAY_DATE[],Attendance!$J636) &gt; 0, VLOOKUP(Attendance!$G636,FINALS_WEEK_WEDNESDAY_PERIOD_SCHEDULE[],2,TRUE),
       VLOOKUP(Attendance!$G636,REGULAR_WEEK_SCHEDULE[[Wednesday]:[Period]],4,TRUE))),
IF(WEEKDAY($J636) = 5,
       IF(COUNTIF(BLOCK_THURSDAY_DATES[],Attendance!$J636) &gt; 0, VLOOKUP(Attendance!$G636,BLOCK_THURSDAY_PERIOD_SCHEDULE[],2,TRUE),
       IF(COUNTIF(FINALS_WEEK_THURSDAY_DATE[],Attendance!$J636) &gt; 0, VLOOKUP(Attendance!$G636,FINALS_WEEK_THURSDAY_PERIOD_SCHEDULE[],2,TRUE),
       VLOOKUP(Attendance!$G636,REGULAR_WEEK_SCHEDULE[[Thursday]:[Period]],3,TRUE))),
IF(WEEKDAY(Attendance!$J636) = 6,
       IF(COUNTIF(FINALS_WEEK_FRIDAY_DATE[],Attendance!$J636) &gt; 0, VLOOKUP(Attendance!$G636,FINALS_WEEK_FRIDAY_PERIOD_SCHEDULE[],2,TRUE),
       VLOOKUP(Attendance!$G636,REGULAR_WEEK_SCHEDULE[[Friday]:[Period]],2,TRUE))))))))))</f>
        <v/>
      </c>
      <c r="J636" s="41" t="str">
        <f t="shared" ca="1" si="32"/>
        <v/>
      </c>
      <c r="K636" s="41" t="str">
        <f>IF($A636 &lt;&gt; "",VLOOKUP($A636,'Student reference sheet'!$A$2:$V$2329, 7,FALSE), "")</f>
        <v/>
      </c>
      <c r="L636" s="30" t="str">
        <f>IF($A636 ="", "", VLOOKUP($A636, 'Student reference sheet'!$A$2:$Z$2603,23,FALSE))</f>
        <v/>
      </c>
      <c r="M636" s="30" t="str">
        <f>IF($A636 ="", "", VLOOKUP($A636, 'Student reference sheet'!$A$2:$Z$2603,24,FALSE))</f>
        <v/>
      </c>
      <c r="N636" s="30" t="str">
        <f>IF($A636 ="", "", VLOOKUP($A636, 'Student reference sheet'!$A$2:$Z$2603,26,FALSE))</f>
        <v/>
      </c>
      <c r="O636" s="30" t="str">
        <f>IF($A636 ="", "", VLOOKUP($A636, 'Student reference sheet'!$A$2:$Z$2603,25,FALSE))</f>
        <v/>
      </c>
      <c r="P636" s="39" t="str">
        <f>IF($A636 = "", "", IF(OR(VLOOKUP($A636,'Student reference sheet'!$A$2:$V$2400,8,FALSE) = "R",  VLOOKUP($A636,'Student reference sheet'!$A$2:$V$2400,8,FALSE) = "L"), "X", ""))</f>
        <v/>
      </c>
      <c r="Q636" s="39" t="str">
        <f>IF($A636 ="", "", VLOOKUP($A636, 'Student reference sheet'!$A$2:$V$2603,22,FALSE))</f>
        <v/>
      </c>
      <c r="R636" s="39" t="str">
        <f>IF($A636 &lt;&gt; "",VLOOKUP($A636,'Student reference sheet'!$A$2:$V$2329, 5,FALSE), "")</f>
        <v/>
      </c>
      <c r="S636" s="39" t="str">
        <f>IF($A636 &lt;&gt; "",VLOOKUP($A636,'Student reference sheet'!$A$2:$V$2329, 6,FALSE), "")</f>
        <v/>
      </c>
      <c r="T636" s="30" t="str">
        <f>IF($A636 = "","",
IF(VLOOKUP($A636,'Student reference sheet'!$A$2:$V$2329, 10,FALSE) = "Y", "Hispanic",
IF(VLOOKUP($A636,'Student reference sheet'!$A$2:$V$2329,11,FALSE) &lt;&gt; "",
IF(VLOOKUP($A636,'Student reference sheet'!$A$2:$V$2329,11,FALSE) = "UNK", "Unknown", VLOOKUP(VALUE(VLOOKUP($A636,'Student reference sheet'!$A$2:$V$2329,11,FALSE)),'Ethnicity Reference'!$A$2:$B$22,2,FALSE)),
IF(VLOOKUP($A636,'Student reference sheet'!$A$2:$V$2329,9,FALSE) &lt;&gt; "", VLOOKUP(VALUE(VLOOKUP($A636,'Student reference sheet'!$A$2:$V$2329,9,FALSE)),'Ethnicity Reference'!$A$2:$B$22,2,FALSE),"Unknown"))))</f>
        <v/>
      </c>
      <c r="U636" s="35"/>
    </row>
    <row r="637" spans="1:21" ht="15.75">
      <c r="A637" s="47"/>
      <c r="B637" s="33"/>
      <c r="C637" s="39" t="str">
        <f>IF($A637 &lt;&gt; "",VLOOKUP($A637,'Student reference sheet'!$A$2:$V$2329, 3,FALSE), "")</f>
        <v/>
      </c>
      <c r="D637" s="39" t="str">
        <f>IF($A637 &lt;&gt; "",VLOOKUP($A637,'Student reference sheet'!$A$2:$V$2329, 2,FALSE), "")</f>
        <v/>
      </c>
      <c r="E637" s="35"/>
      <c r="F637" s="34"/>
      <c r="G637" s="40" t="str">
        <f t="shared" ca="1" si="30"/>
        <v/>
      </c>
      <c r="H637" s="40" t="str">
        <f t="shared" ca="1" si="31"/>
        <v/>
      </c>
      <c r="I637" s="36" t="str">
        <f>IF($A637 = "", "",
IF(COUNTIF(MINIMUM_DAY_DATES[], Attendance!J637) &gt; 0, VLOOKUP(Attendance!$G637,MINIMUM_DAY_PERIOD_SCHEDULE[], 2,TRUE),
IF(COUNTIF(RALLY_DATES[], Attendance!J637) &gt; 0, VLOOKUP(Attendance!$G637,RALLY_PERIOD_SCHEDULE[], 2,TRUE),
IF(WEEKDAY(Attendance!$J637) = 2,
       IF(COUNTIF(FINALS_WEEK_MONDAY_DATE[],Attendance!$J637) &gt; 0, VLOOKUP(Attendance!$G637,FINALS_WEEK_MONDAY_PERIOD_SCHEDULE[],2,TRUE),
       VLOOKUP(Attendance!$G637,REGULAR_WEEK_SCHEDULE[],6,TRUE)),
IF(WEEKDAY($J637) = 3,
       IF(COUNTIF(FINALS_WEEK_TUESDAY_DATE[],Attendance!$J637) &gt; 0, VLOOKUP(Attendance!$G637,FINALS_WEEK_TUESDAY_PERIOD_SCHEDULE[],2,TRUE),
       VLOOKUP(Attendance!$G637,REGULAR_WEEK_SCHEDULE[[Tuesday]:[Period]],5,TRUE)),
IF(WEEKDAY(Attendance!$J637) = 4,
        IF(COUNTIF(BLOCK_WEDNESDAY_DATES[],Attendance!$J637) &gt; 0, VLOOKUP(Attendance!$G637,BLOCK_WEDNESDAY_PERIOD_SCHEDULE[],2,TRUE),
        IF(COUNTIF(FINALS_WEEK_WEDNESDAY_DATE[],Attendance!$J637) &gt; 0, VLOOKUP(Attendance!$G637,FINALS_WEEK_WEDNESDAY_PERIOD_SCHEDULE[],2,TRUE),
       VLOOKUP(Attendance!$G637,REGULAR_WEEK_SCHEDULE[[Wednesday]:[Period]],4,TRUE))),
IF(WEEKDAY($J637) = 5,
       IF(COUNTIF(BLOCK_THURSDAY_DATES[],Attendance!$J637) &gt; 0, VLOOKUP(Attendance!$G637,BLOCK_THURSDAY_PERIOD_SCHEDULE[],2,TRUE),
       IF(COUNTIF(FINALS_WEEK_THURSDAY_DATE[],Attendance!$J637) &gt; 0, VLOOKUP(Attendance!$G637,FINALS_WEEK_THURSDAY_PERIOD_SCHEDULE[],2,TRUE),
       VLOOKUP(Attendance!$G637,REGULAR_WEEK_SCHEDULE[[Thursday]:[Period]],3,TRUE))),
IF(WEEKDAY(Attendance!$J637) = 6,
       IF(COUNTIF(FINALS_WEEK_FRIDAY_DATE[],Attendance!$J637) &gt; 0, VLOOKUP(Attendance!$G637,FINALS_WEEK_FRIDAY_PERIOD_SCHEDULE[],2,TRUE),
       VLOOKUP(Attendance!$G637,REGULAR_WEEK_SCHEDULE[[Friday]:[Period]],2,TRUE))))))))))</f>
        <v/>
      </c>
      <c r="J637" s="41" t="str">
        <f t="shared" ca="1" si="32"/>
        <v/>
      </c>
      <c r="K637" s="41" t="str">
        <f>IF($A637 &lt;&gt; "",VLOOKUP($A637,'Student reference sheet'!$A$2:$V$2329, 7,FALSE), "")</f>
        <v/>
      </c>
      <c r="L637" s="30" t="str">
        <f>IF($A637 ="", "", VLOOKUP($A637, 'Student reference sheet'!$A$2:$Z$2603,23,FALSE))</f>
        <v/>
      </c>
      <c r="M637" s="30" t="str">
        <f>IF($A637 ="", "", VLOOKUP($A637, 'Student reference sheet'!$A$2:$Z$2603,24,FALSE))</f>
        <v/>
      </c>
      <c r="N637" s="30" t="str">
        <f>IF($A637 ="", "", VLOOKUP($A637, 'Student reference sheet'!$A$2:$Z$2603,26,FALSE))</f>
        <v/>
      </c>
      <c r="O637" s="30" t="str">
        <f>IF($A637 ="", "", VLOOKUP($A637, 'Student reference sheet'!$A$2:$Z$2603,25,FALSE))</f>
        <v/>
      </c>
      <c r="P637" s="39" t="str">
        <f>IF($A637 = "", "", IF(OR(VLOOKUP($A637,'Student reference sheet'!$A$2:$V$2400,8,FALSE) = "R",  VLOOKUP($A637,'Student reference sheet'!$A$2:$V$2400,8,FALSE) = "L"), "X", ""))</f>
        <v/>
      </c>
      <c r="Q637" s="39" t="str">
        <f>IF($A637 ="", "", VLOOKUP($A637, 'Student reference sheet'!$A$2:$V$2603,22,FALSE))</f>
        <v/>
      </c>
      <c r="R637" s="39" t="str">
        <f>IF($A637 &lt;&gt; "",VLOOKUP($A637,'Student reference sheet'!$A$2:$V$2329, 5,FALSE), "")</f>
        <v/>
      </c>
      <c r="S637" s="39" t="str">
        <f>IF($A637 &lt;&gt; "",VLOOKUP($A637,'Student reference sheet'!$A$2:$V$2329, 6,FALSE), "")</f>
        <v/>
      </c>
      <c r="T637" s="30" t="str">
        <f>IF($A637 = "","",
IF(VLOOKUP($A637,'Student reference sheet'!$A$2:$V$2329, 10,FALSE) = "Y", "Hispanic",
IF(VLOOKUP($A637,'Student reference sheet'!$A$2:$V$2329,11,FALSE) &lt;&gt; "",
IF(VLOOKUP($A637,'Student reference sheet'!$A$2:$V$2329,11,FALSE) = "UNK", "Unknown", VLOOKUP(VALUE(VLOOKUP($A637,'Student reference sheet'!$A$2:$V$2329,11,FALSE)),'Ethnicity Reference'!$A$2:$B$22,2,FALSE)),
IF(VLOOKUP($A637,'Student reference sheet'!$A$2:$V$2329,9,FALSE) &lt;&gt; "", VLOOKUP(VALUE(VLOOKUP($A637,'Student reference sheet'!$A$2:$V$2329,9,FALSE)),'Ethnicity Reference'!$A$2:$B$22,2,FALSE),"Unknown"))))</f>
        <v/>
      </c>
      <c r="U637" s="35"/>
    </row>
    <row r="638" spans="1:21" ht="15.75">
      <c r="A638" s="47"/>
      <c r="B638" s="33"/>
      <c r="C638" s="39" t="str">
        <f>IF($A638 &lt;&gt; "",VLOOKUP($A638,'Student reference sheet'!$A$2:$V$2329, 3,FALSE), "")</f>
        <v/>
      </c>
      <c r="D638" s="39" t="str">
        <f>IF($A638 &lt;&gt; "",VLOOKUP($A638,'Student reference sheet'!$A$2:$V$2329, 2,FALSE), "")</f>
        <v/>
      </c>
      <c r="E638" s="35"/>
      <c r="F638" s="34"/>
      <c r="G638" s="40" t="str">
        <f t="shared" ca="1" si="30"/>
        <v/>
      </c>
      <c r="H638" s="40" t="str">
        <f t="shared" ca="1" si="31"/>
        <v/>
      </c>
      <c r="I638" s="36" t="str">
        <f>IF($A638 = "", "",
IF(COUNTIF(MINIMUM_DAY_DATES[], Attendance!J638) &gt; 0, VLOOKUP(Attendance!$G638,MINIMUM_DAY_PERIOD_SCHEDULE[], 2,TRUE),
IF(COUNTIF(RALLY_DATES[], Attendance!J638) &gt; 0, VLOOKUP(Attendance!$G638,RALLY_PERIOD_SCHEDULE[], 2,TRUE),
IF(WEEKDAY(Attendance!$J638) = 2,
       IF(COUNTIF(FINALS_WEEK_MONDAY_DATE[],Attendance!$J638) &gt; 0, VLOOKUP(Attendance!$G638,FINALS_WEEK_MONDAY_PERIOD_SCHEDULE[],2,TRUE),
       VLOOKUP(Attendance!$G638,REGULAR_WEEK_SCHEDULE[],6,TRUE)),
IF(WEEKDAY($J638) = 3,
       IF(COUNTIF(FINALS_WEEK_TUESDAY_DATE[],Attendance!$J638) &gt; 0, VLOOKUP(Attendance!$G638,FINALS_WEEK_TUESDAY_PERIOD_SCHEDULE[],2,TRUE),
       VLOOKUP(Attendance!$G638,REGULAR_WEEK_SCHEDULE[[Tuesday]:[Period]],5,TRUE)),
IF(WEEKDAY(Attendance!$J638) = 4,
        IF(COUNTIF(BLOCK_WEDNESDAY_DATES[],Attendance!$J638) &gt; 0, VLOOKUP(Attendance!$G638,BLOCK_WEDNESDAY_PERIOD_SCHEDULE[],2,TRUE),
        IF(COUNTIF(FINALS_WEEK_WEDNESDAY_DATE[],Attendance!$J638) &gt; 0, VLOOKUP(Attendance!$G638,FINALS_WEEK_WEDNESDAY_PERIOD_SCHEDULE[],2,TRUE),
       VLOOKUP(Attendance!$G638,REGULAR_WEEK_SCHEDULE[[Wednesday]:[Period]],4,TRUE))),
IF(WEEKDAY($J638) = 5,
       IF(COUNTIF(BLOCK_THURSDAY_DATES[],Attendance!$J638) &gt; 0, VLOOKUP(Attendance!$G638,BLOCK_THURSDAY_PERIOD_SCHEDULE[],2,TRUE),
       IF(COUNTIF(FINALS_WEEK_THURSDAY_DATE[],Attendance!$J638) &gt; 0, VLOOKUP(Attendance!$G638,FINALS_WEEK_THURSDAY_PERIOD_SCHEDULE[],2,TRUE),
       VLOOKUP(Attendance!$G638,REGULAR_WEEK_SCHEDULE[[Thursday]:[Period]],3,TRUE))),
IF(WEEKDAY(Attendance!$J638) = 6,
       IF(COUNTIF(FINALS_WEEK_FRIDAY_DATE[],Attendance!$J638) &gt; 0, VLOOKUP(Attendance!$G638,FINALS_WEEK_FRIDAY_PERIOD_SCHEDULE[],2,TRUE),
       VLOOKUP(Attendance!$G638,REGULAR_WEEK_SCHEDULE[[Friday]:[Period]],2,TRUE))))))))))</f>
        <v/>
      </c>
      <c r="J638" s="41" t="str">
        <f t="shared" ca="1" si="32"/>
        <v/>
      </c>
      <c r="K638" s="41" t="str">
        <f>IF($A638 &lt;&gt; "",VLOOKUP($A638,'Student reference sheet'!$A$2:$V$2329, 7,FALSE), "")</f>
        <v/>
      </c>
      <c r="L638" s="30" t="str">
        <f>IF($A638 ="", "", VLOOKUP($A638, 'Student reference sheet'!$A$2:$Z$2603,23,FALSE))</f>
        <v/>
      </c>
      <c r="M638" s="30" t="str">
        <f>IF($A638 ="", "", VLOOKUP($A638, 'Student reference sheet'!$A$2:$Z$2603,24,FALSE))</f>
        <v/>
      </c>
      <c r="N638" s="30" t="str">
        <f>IF($A638 ="", "", VLOOKUP($A638, 'Student reference sheet'!$A$2:$Z$2603,26,FALSE))</f>
        <v/>
      </c>
      <c r="O638" s="30" t="str">
        <f>IF($A638 ="", "", VLOOKUP($A638, 'Student reference sheet'!$A$2:$Z$2603,25,FALSE))</f>
        <v/>
      </c>
      <c r="P638" s="39" t="str">
        <f>IF($A638 = "", "", IF(OR(VLOOKUP($A638,'Student reference sheet'!$A$2:$V$2400,8,FALSE) = "R",  VLOOKUP($A638,'Student reference sheet'!$A$2:$V$2400,8,FALSE) = "L"), "X", ""))</f>
        <v/>
      </c>
      <c r="Q638" s="39" t="str">
        <f>IF($A638 ="", "", VLOOKUP($A638, 'Student reference sheet'!$A$2:$V$2603,22,FALSE))</f>
        <v/>
      </c>
      <c r="R638" s="39" t="str">
        <f>IF($A638 &lt;&gt; "",VLOOKUP($A638,'Student reference sheet'!$A$2:$V$2329, 5,FALSE), "")</f>
        <v/>
      </c>
      <c r="S638" s="39" t="str">
        <f>IF($A638 &lt;&gt; "",VLOOKUP($A638,'Student reference sheet'!$A$2:$V$2329, 6,FALSE), "")</f>
        <v/>
      </c>
      <c r="T638" s="30" t="str">
        <f>IF($A638 = "","",
IF(VLOOKUP($A638,'Student reference sheet'!$A$2:$V$2329, 10,FALSE) = "Y", "Hispanic",
IF(VLOOKUP($A638,'Student reference sheet'!$A$2:$V$2329,11,FALSE) &lt;&gt; "",
IF(VLOOKUP($A638,'Student reference sheet'!$A$2:$V$2329,11,FALSE) = "UNK", "Unknown", VLOOKUP(VALUE(VLOOKUP($A638,'Student reference sheet'!$A$2:$V$2329,11,FALSE)),'Ethnicity Reference'!$A$2:$B$22,2,FALSE)),
IF(VLOOKUP($A638,'Student reference sheet'!$A$2:$V$2329,9,FALSE) &lt;&gt; "", VLOOKUP(VALUE(VLOOKUP($A638,'Student reference sheet'!$A$2:$V$2329,9,FALSE)),'Ethnicity Reference'!$A$2:$B$22,2,FALSE),"Unknown"))))</f>
        <v/>
      </c>
      <c r="U638" s="35"/>
    </row>
    <row r="639" spans="1:21" ht="15.75">
      <c r="A639" s="47"/>
      <c r="B639" s="33"/>
      <c r="C639" s="39" t="str">
        <f>IF($A639 &lt;&gt; "",VLOOKUP($A639,'Student reference sheet'!$A$2:$V$2329, 3,FALSE), "")</f>
        <v/>
      </c>
      <c r="D639" s="39" t="str">
        <f>IF($A639 &lt;&gt; "",VLOOKUP($A639,'Student reference sheet'!$A$2:$V$2329, 2,FALSE), "")</f>
        <v/>
      </c>
      <c r="E639" s="35"/>
      <c r="F639" s="34"/>
      <c r="G639" s="40" t="str">
        <f t="shared" ca="1" si="30"/>
        <v/>
      </c>
      <c r="H639" s="40" t="str">
        <f t="shared" ca="1" si="31"/>
        <v/>
      </c>
      <c r="I639" s="36" t="str">
        <f>IF($A639 = "", "",
IF(COUNTIF(MINIMUM_DAY_DATES[], Attendance!J639) &gt; 0, VLOOKUP(Attendance!$G639,MINIMUM_DAY_PERIOD_SCHEDULE[], 2,TRUE),
IF(COUNTIF(RALLY_DATES[], Attendance!J639) &gt; 0, VLOOKUP(Attendance!$G639,RALLY_PERIOD_SCHEDULE[], 2,TRUE),
IF(WEEKDAY(Attendance!$J639) = 2,
       IF(COUNTIF(FINALS_WEEK_MONDAY_DATE[],Attendance!$J639) &gt; 0, VLOOKUP(Attendance!$G639,FINALS_WEEK_MONDAY_PERIOD_SCHEDULE[],2,TRUE),
       VLOOKUP(Attendance!$G639,REGULAR_WEEK_SCHEDULE[],6,TRUE)),
IF(WEEKDAY($J639) = 3,
       IF(COUNTIF(FINALS_WEEK_TUESDAY_DATE[],Attendance!$J639) &gt; 0, VLOOKUP(Attendance!$G639,FINALS_WEEK_TUESDAY_PERIOD_SCHEDULE[],2,TRUE),
       VLOOKUP(Attendance!$G639,REGULAR_WEEK_SCHEDULE[[Tuesday]:[Period]],5,TRUE)),
IF(WEEKDAY(Attendance!$J639) = 4,
        IF(COUNTIF(BLOCK_WEDNESDAY_DATES[],Attendance!$J639) &gt; 0, VLOOKUP(Attendance!$G639,BLOCK_WEDNESDAY_PERIOD_SCHEDULE[],2,TRUE),
        IF(COUNTIF(FINALS_WEEK_WEDNESDAY_DATE[],Attendance!$J639) &gt; 0, VLOOKUP(Attendance!$G639,FINALS_WEEK_WEDNESDAY_PERIOD_SCHEDULE[],2,TRUE),
       VLOOKUP(Attendance!$G639,REGULAR_WEEK_SCHEDULE[[Wednesday]:[Period]],4,TRUE))),
IF(WEEKDAY($J639) = 5,
       IF(COUNTIF(BLOCK_THURSDAY_DATES[],Attendance!$J639) &gt; 0, VLOOKUP(Attendance!$G639,BLOCK_THURSDAY_PERIOD_SCHEDULE[],2,TRUE),
       IF(COUNTIF(FINALS_WEEK_THURSDAY_DATE[],Attendance!$J639) &gt; 0, VLOOKUP(Attendance!$G639,FINALS_WEEK_THURSDAY_PERIOD_SCHEDULE[],2,TRUE),
       VLOOKUP(Attendance!$G639,REGULAR_WEEK_SCHEDULE[[Thursday]:[Period]],3,TRUE))),
IF(WEEKDAY(Attendance!$J639) = 6,
       IF(COUNTIF(FINALS_WEEK_FRIDAY_DATE[],Attendance!$J639) &gt; 0, VLOOKUP(Attendance!$G639,FINALS_WEEK_FRIDAY_PERIOD_SCHEDULE[],2,TRUE),
       VLOOKUP(Attendance!$G639,REGULAR_WEEK_SCHEDULE[[Friday]:[Period]],2,TRUE))))))))))</f>
        <v/>
      </c>
      <c r="J639" s="41" t="str">
        <f t="shared" ca="1" si="32"/>
        <v/>
      </c>
      <c r="K639" s="41" t="str">
        <f>IF($A639 &lt;&gt; "",VLOOKUP($A639,'Student reference sheet'!$A$2:$V$2329, 7,FALSE), "")</f>
        <v/>
      </c>
      <c r="L639" s="30" t="str">
        <f>IF($A639 ="", "", VLOOKUP($A639, 'Student reference sheet'!$A$2:$Z$2603,23,FALSE))</f>
        <v/>
      </c>
      <c r="M639" s="30" t="str">
        <f>IF($A639 ="", "", VLOOKUP($A639, 'Student reference sheet'!$A$2:$Z$2603,24,FALSE))</f>
        <v/>
      </c>
      <c r="N639" s="30" t="str">
        <f>IF($A639 ="", "", VLOOKUP($A639, 'Student reference sheet'!$A$2:$Z$2603,26,FALSE))</f>
        <v/>
      </c>
      <c r="O639" s="30" t="str">
        <f>IF($A639 ="", "", VLOOKUP($A639, 'Student reference sheet'!$A$2:$Z$2603,25,FALSE))</f>
        <v/>
      </c>
      <c r="P639" s="39" t="str">
        <f>IF($A639 = "", "", IF(OR(VLOOKUP($A639,'Student reference sheet'!$A$2:$V$2400,8,FALSE) = "R",  VLOOKUP($A639,'Student reference sheet'!$A$2:$V$2400,8,FALSE) = "L"), "X", ""))</f>
        <v/>
      </c>
      <c r="Q639" s="39" t="str">
        <f>IF($A639 ="", "", VLOOKUP($A639, 'Student reference sheet'!$A$2:$V$2603,22,FALSE))</f>
        <v/>
      </c>
      <c r="R639" s="39" t="str">
        <f>IF($A639 &lt;&gt; "",VLOOKUP($A639,'Student reference sheet'!$A$2:$V$2329, 5,FALSE), "")</f>
        <v/>
      </c>
      <c r="S639" s="39" t="str">
        <f>IF($A639 &lt;&gt; "",VLOOKUP($A639,'Student reference sheet'!$A$2:$V$2329, 6,FALSE), "")</f>
        <v/>
      </c>
      <c r="T639" s="30" t="str">
        <f>IF($A639 = "","",
IF(VLOOKUP($A639,'Student reference sheet'!$A$2:$V$2329, 10,FALSE) = "Y", "Hispanic",
IF(VLOOKUP($A639,'Student reference sheet'!$A$2:$V$2329,11,FALSE) &lt;&gt; "",
IF(VLOOKUP($A639,'Student reference sheet'!$A$2:$V$2329,11,FALSE) = "UNK", "Unknown", VLOOKUP(VALUE(VLOOKUP($A639,'Student reference sheet'!$A$2:$V$2329,11,FALSE)),'Ethnicity Reference'!$A$2:$B$22,2,FALSE)),
IF(VLOOKUP($A639,'Student reference sheet'!$A$2:$V$2329,9,FALSE) &lt;&gt; "", VLOOKUP(VALUE(VLOOKUP($A639,'Student reference sheet'!$A$2:$V$2329,9,FALSE)),'Ethnicity Reference'!$A$2:$B$22,2,FALSE),"Unknown"))))</f>
        <v/>
      </c>
      <c r="U639" s="35"/>
    </row>
    <row r="640" spans="1:21" ht="15.75">
      <c r="A640" s="47"/>
      <c r="B640" s="33"/>
      <c r="C640" s="39" t="str">
        <f>IF($A640 &lt;&gt; "",VLOOKUP($A640,'Student reference sheet'!$A$2:$V$2329, 3,FALSE), "")</f>
        <v/>
      </c>
      <c r="D640" s="39" t="str">
        <f>IF($A640 &lt;&gt; "",VLOOKUP($A640,'Student reference sheet'!$A$2:$V$2329, 2,FALSE), "")</f>
        <v/>
      </c>
      <c r="E640" s="35"/>
      <c r="F640" s="34"/>
      <c r="G640" s="40" t="str">
        <f t="shared" ca="1" si="30"/>
        <v/>
      </c>
      <c r="H640" s="40" t="str">
        <f t="shared" ca="1" si="31"/>
        <v/>
      </c>
      <c r="I640" s="36" t="str">
        <f>IF($A640 = "", "",
IF(COUNTIF(MINIMUM_DAY_DATES[], Attendance!J640) &gt; 0, VLOOKUP(Attendance!$G640,MINIMUM_DAY_PERIOD_SCHEDULE[], 2,TRUE),
IF(COUNTIF(RALLY_DATES[], Attendance!J640) &gt; 0, VLOOKUP(Attendance!$G640,RALLY_PERIOD_SCHEDULE[], 2,TRUE),
IF(WEEKDAY(Attendance!$J640) = 2,
       IF(COUNTIF(FINALS_WEEK_MONDAY_DATE[],Attendance!$J640) &gt; 0, VLOOKUP(Attendance!$G640,FINALS_WEEK_MONDAY_PERIOD_SCHEDULE[],2,TRUE),
       VLOOKUP(Attendance!$G640,REGULAR_WEEK_SCHEDULE[],6,TRUE)),
IF(WEEKDAY($J640) = 3,
       IF(COUNTIF(FINALS_WEEK_TUESDAY_DATE[],Attendance!$J640) &gt; 0, VLOOKUP(Attendance!$G640,FINALS_WEEK_TUESDAY_PERIOD_SCHEDULE[],2,TRUE),
       VLOOKUP(Attendance!$G640,REGULAR_WEEK_SCHEDULE[[Tuesday]:[Period]],5,TRUE)),
IF(WEEKDAY(Attendance!$J640) = 4,
        IF(COUNTIF(BLOCK_WEDNESDAY_DATES[],Attendance!$J640) &gt; 0, VLOOKUP(Attendance!$G640,BLOCK_WEDNESDAY_PERIOD_SCHEDULE[],2,TRUE),
        IF(COUNTIF(FINALS_WEEK_WEDNESDAY_DATE[],Attendance!$J640) &gt; 0, VLOOKUP(Attendance!$G640,FINALS_WEEK_WEDNESDAY_PERIOD_SCHEDULE[],2,TRUE),
       VLOOKUP(Attendance!$G640,REGULAR_WEEK_SCHEDULE[[Wednesday]:[Period]],4,TRUE))),
IF(WEEKDAY($J640) = 5,
       IF(COUNTIF(BLOCK_THURSDAY_DATES[],Attendance!$J640) &gt; 0, VLOOKUP(Attendance!$G640,BLOCK_THURSDAY_PERIOD_SCHEDULE[],2,TRUE),
       IF(COUNTIF(FINALS_WEEK_THURSDAY_DATE[],Attendance!$J640) &gt; 0, VLOOKUP(Attendance!$G640,FINALS_WEEK_THURSDAY_PERIOD_SCHEDULE[],2,TRUE),
       VLOOKUP(Attendance!$G640,REGULAR_WEEK_SCHEDULE[[Thursday]:[Period]],3,TRUE))),
IF(WEEKDAY(Attendance!$J640) = 6,
       IF(COUNTIF(FINALS_WEEK_FRIDAY_DATE[],Attendance!$J640) &gt; 0, VLOOKUP(Attendance!$G640,FINALS_WEEK_FRIDAY_PERIOD_SCHEDULE[],2,TRUE),
       VLOOKUP(Attendance!$G640,REGULAR_WEEK_SCHEDULE[[Friday]:[Period]],2,TRUE))))))))))</f>
        <v/>
      </c>
      <c r="J640" s="41" t="str">
        <f t="shared" ca="1" si="32"/>
        <v/>
      </c>
      <c r="K640" s="41" t="str">
        <f>IF($A640 &lt;&gt; "",VLOOKUP($A640,'Student reference sheet'!$A$2:$V$2329, 7,FALSE), "")</f>
        <v/>
      </c>
      <c r="L640" s="30" t="str">
        <f>IF($A640 ="", "", VLOOKUP($A640, 'Student reference sheet'!$A$2:$Z$2603,23,FALSE))</f>
        <v/>
      </c>
      <c r="M640" s="30" t="str">
        <f>IF($A640 ="", "", VLOOKUP($A640, 'Student reference sheet'!$A$2:$Z$2603,24,FALSE))</f>
        <v/>
      </c>
      <c r="N640" s="30" t="str">
        <f>IF($A640 ="", "", VLOOKUP($A640, 'Student reference sheet'!$A$2:$Z$2603,26,FALSE))</f>
        <v/>
      </c>
      <c r="O640" s="30" t="str">
        <f>IF($A640 ="", "", VLOOKUP($A640, 'Student reference sheet'!$A$2:$Z$2603,25,FALSE))</f>
        <v/>
      </c>
      <c r="P640" s="39" t="str">
        <f>IF($A640 = "", "", IF(OR(VLOOKUP($A640,'Student reference sheet'!$A$2:$V$2400,8,FALSE) = "R",  VLOOKUP($A640,'Student reference sheet'!$A$2:$V$2400,8,FALSE) = "L"), "X", ""))</f>
        <v/>
      </c>
      <c r="Q640" s="39" t="str">
        <f>IF($A640 ="", "", VLOOKUP($A640, 'Student reference sheet'!$A$2:$V$2603,22,FALSE))</f>
        <v/>
      </c>
      <c r="R640" s="39" t="str">
        <f>IF($A640 &lt;&gt; "",VLOOKUP($A640,'Student reference sheet'!$A$2:$V$2329, 5,FALSE), "")</f>
        <v/>
      </c>
      <c r="S640" s="39" t="str">
        <f>IF($A640 &lt;&gt; "",VLOOKUP($A640,'Student reference sheet'!$A$2:$V$2329, 6,FALSE), "")</f>
        <v/>
      </c>
      <c r="T640" s="30" t="str">
        <f>IF($A640 = "","",
IF(VLOOKUP($A640,'Student reference sheet'!$A$2:$V$2329, 10,FALSE) = "Y", "Hispanic",
IF(VLOOKUP($A640,'Student reference sheet'!$A$2:$V$2329,11,FALSE) &lt;&gt; "",
IF(VLOOKUP($A640,'Student reference sheet'!$A$2:$V$2329,11,FALSE) = "UNK", "Unknown", VLOOKUP(VALUE(VLOOKUP($A640,'Student reference sheet'!$A$2:$V$2329,11,FALSE)),'Ethnicity Reference'!$A$2:$B$22,2,FALSE)),
IF(VLOOKUP($A640,'Student reference sheet'!$A$2:$V$2329,9,FALSE) &lt;&gt; "", VLOOKUP(VALUE(VLOOKUP($A640,'Student reference sheet'!$A$2:$V$2329,9,FALSE)),'Ethnicity Reference'!$A$2:$B$22,2,FALSE),"Unknown"))))</f>
        <v/>
      </c>
      <c r="U640" s="35"/>
    </row>
    <row r="641" spans="1:21" ht="15.75">
      <c r="A641" s="47"/>
      <c r="B641" s="33"/>
      <c r="C641" s="39" t="str">
        <f>IF($A641 &lt;&gt; "",VLOOKUP($A641,'Student reference sheet'!$A$2:$V$2329, 3,FALSE), "")</f>
        <v/>
      </c>
      <c r="D641" s="39" t="str">
        <f>IF($A641 &lt;&gt; "",VLOOKUP($A641,'Student reference sheet'!$A$2:$V$2329, 2,FALSE), "")</f>
        <v/>
      </c>
      <c r="E641" s="35"/>
      <c r="F641" s="34"/>
      <c r="G641" s="40" t="str">
        <f t="shared" ca="1" si="30"/>
        <v/>
      </c>
      <c r="H641" s="40" t="str">
        <f t="shared" ca="1" si="31"/>
        <v/>
      </c>
      <c r="I641" s="36" t="str">
        <f>IF($A641 = "", "",
IF(COUNTIF(MINIMUM_DAY_DATES[], Attendance!J641) &gt; 0, VLOOKUP(Attendance!$G641,MINIMUM_DAY_PERIOD_SCHEDULE[], 2,TRUE),
IF(COUNTIF(RALLY_DATES[], Attendance!J641) &gt; 0, VLOOKUP(Attendance!$G641,RALLY_PERIOD_SCHEDULE[], 2,TRUE),
IF(WEEKDAY(Attendance!$J641) = 2,
       IF(COUNTIF(FINALS_WEEK_MONDAY_DATE[],Attendance!$J641) &gt; 0, VLOOKUP(Attendance!$G641,FINALS_WEEK_MONDAY_PERIOD_SCHEDULE[],2,TRUE),
       VLOOKUP(Attendance!$G641,REGULAR_WEEK_SCHEDULE[],6,TRUE)),
IF(WEEKDAY($J641) = 3,
       IF(COUNTIF(FINALS_WEEK_TUESDAY_DATE[],Attendance!$J641) &gt; 0, VLOOKUP(Attendance!$G641,FINALS_WEEK_TUESDAY_PERIOD_SCHEDULE[],2,TRUE),
       VLOOKUP(Attendance!$G641,REGULAR_WEEK_SCHEDULE[[Tuesday]:[Period]],5,TRUE)),
IF(WEEKDAY(Attendance!$J641) = 4,
        IF(COUNTIF(BLOCK_WEDNESDAY_DATES[],Attendance!$J641) &gt; 0, VLOOKUP(Attendance!$G641,BLOCK_WEDNESDAY_PERIOD_SCHEDULE[],2,TRUE),
        IF(COUNTIF(FINALS_WEEK_WEDNESDAY_DATE[],Attendance!$J641) &gt; 0, VLOOKUP(Attendance!$G641,FINALS_WEEK_WEDNESDAY_PERIOD_SCHEDULE[],2,TRUE),
       VLOOKUP(Attendance!$G641,REGULAR_WEEK_SCHEDULE[[Wednesday]:[Period]],4,TRUE))),
IF(WEEKDAY($J641) = 5,
       IF(COUNTIF(BLOCK_THURSDAY_DATES[],Attendance!$J641) &gt; 0, VLOOKUP(Attendance!$G641,BLOCK_THURSDAY_PERIOD_SCHEDULE[],2,TRUE),
       IF(COUNTIF(FINALS_WEEK_THURSDAY_DATE[],Attendance!$J641) &gt; 0, VLOOKUP(Attendance!$G641,FINALS_WEEK_THURSDAY_PERIOD_SCHEDULE[],2,TRUE),
       VLOOKUP(Attendance!$G641,REGULAR_WEEK_SCHEDULE[[Thursday]:[Period]],3,TRUE))),
IF(WEEKDAY(Attendance!$J641) = 6,
       IF(COUNTIF(FINALS_WEEK_FRIDAY_DATE[],Attendance!$J641) &gt; 0, VLOOKUP(Attendance!$G641,FINALS_WEEK_FRIDAY_PERIOD_SCHEDULE[],2,TRUE),
       VLOOKUP(Attendance!$G641,REGULAR_WEEK_SCHEDULE[[Friday]:[Period]],2,TRUE))))))))))</f>
        <v/>
      </c>
      <c r="J641" s="41" t="str">
        <f t="shared" ca="1" si="32"/>
        <v/>
      </c>
      <c r="K641" s="41" t="str">
        <f>IF($A641 &lt;&gt; "",VLOOKUP($A641,'Student reference sheet'!$A$2:$V$2329, 7,FALSE), "")</f>
        <v/>
      </c>
      <c r="L641" s="30" t="str">
        <f>IF($A641 ="", "", VLOOKUP($A641, 'Student reference sheet'!$A$2:$Z$2603,23,FALSE))</f>
        <v/>
      </c>
      <c r="M641" s="30" t="str">
        <f>IF($A641 ="", "", VLOOKUP($A641, 'Student reference sheet'!$A$2:$Z$2603,24,FALSE))</f>
        <v/>
      </c>
      <c r="N641" s="30" t="str">
        <f>IF($A641 ="", "", VLOOKUP($A641, 'Student reference sheet'!$A$2:$Z$2603,26,FALSE))</f>
        <v/>
      </c>
      <c r="O641" s="30" t="str">
        <f>IF($A641 ="", "", VLOOKUP($A641, 'Student reference sheet'!$A$2:$Z$2603,25,FALSE))</f>
        <v/>
      </c>
      <c r="P641" s="39" t="str">
        <f>IF($A641 = "", "", IF(OR(VLOOKUP($A641,'Student reference sheet'!$A$2:$V$2400,8,FALSE) = "R",  VLOOKUP($A641,'Student reference sheet'!$A$2:$V$2400,8,FALSE) = "L"), "X", ""))</f>
        <v/>
      </c>
      <c r="Q641" s="39" t="str">
        <f>IF($A641 ="", "", VLOOKUP($A641, 'Student reference sheet'!$A$2:$V$2603,22,FALSE))</f>
        <v/>
      </c>
      <c r="R641" s="39" t="str">
        <f>IF($A641 &lt;&gt; "",VLOOKUP($A641,'Student reference sheet'!$A$2:$V$2329, 5,FALSE), "")</f>
        <v/>
      </c>
      <c r="S641" s="39" t="str">
        <f>IF($A641 &lt;&gt; "",VLOOKUP($A641,'Student reference sheet'!$A$2:$V$2329, 6,FALSE), "")</f>
        <v/>
      </c>
      <c r="T641" s="30" t="str">
        <f>IF($A641 = "","",
IF(VLOOKUP($A641,'Student reference sheet'!$A$2:$V$2329, 10,FALSE) = "Y", "Hispanic",
IF(VLOOKUP($A641,'Student reference sheet'!$A$2:$V$2329,11,FALSE) &lt;&gt; "",
IF(VLOOKUP($A641,'Student reference sheet'!$A$2:$V$2329,11,FALSE) = "UNK", "Unknown", VLOOKUP(VALUE(VLOOKUP($A641,'Student reference sheet'!$A$2:$V$2329,11,FALSE)),'Ethnicity Reference'!$A$2:$B$22,2,FALSE)),
IF(VLOOKUP($A641,'Student reference sheet'!$A$2:$V$2329,9,FALSE) &lt;&gt; "", VLOOKUP(VALUE(VLOOKUP($A641,'Student reference sheet'!$A$2:$V$2329,9,FALSE)),'Ethnicity Reference'!$A$2:$B$22,2,FALSE),"Unknown"))))</f>
        <v/>
      </c>
      <c r="U641" s="35"/>
    </row>
    <row r="642" spans="1:21" ht="15.75">
      <c r="A642" s="47"/>
      <c r="B642" s="33"/>
      <c r="C642" s="39" t="str">
        <f>IF($A642 &lt;&gt; "",VLOOKUP($A642,'Student reference sheet'!$A$2:$V$2329, 3,FALSE), "")</f>
        <v/>
      </c>
      <c r="D642" s="39" t="str">
        <f>IF($A642 &lt;&gt; "",VLOOKUP($A642,'Student reference sheet'!$A$2:$V$2329, 2,FALSE), "")</f>
        <v/>
      </c>
      <c r="E642" s="35"/>
      <c r="F642" s="34"/>
      <c r="G642" s="40" t="str">
        <f t="shared" ca="1" si="30"/>
        <v/>
      </c>
      <c r="H642" s="40" t="str">
        <f t="shared" ca="1" si="31"/>
        <v/>
      </c>
      <c r="I642" s="36" t="str">
        <f>IF($A642 = "", "",
IF(COUNTIF(MINIMUM_DAY_DATES[], Attendance!J642) &gt; 0, VLOOKUP(Attendance!$G642,MINIMUM_DAY_PERIOD_SCHEDULE[], 2,TRUE),
IF(COUNTIF(RALLY_DATES[], Attendance!J642) &gt; 0, VLOOKUP(Attendance!$G642,RALLY_PERIOD_SCHEDULE[], 2,TRUE),
IF(WEEKDAY(Attendance!$J642) = 2,
       IF(COUNTIF(FINALS_WEEK_MONDAY_DATE[],Attendance!$J642) &gt; 0, VLOOKUP(Attendance!$G642,FINALS_WEEK_MONDAY_PERIOD_SCHEDULE[],2,TRUE),
       VLOOKUP(Attendance!$G642,REGULAR_WEEK_SCHEDULE[],6,TRUE)),
IF(WEEKDAY($J642) = 3,
       IF(COUNTIF(FINALS_WEEK_TUESDAY_DATE[],Attendance!$J642) &gt; 0, VLOOKUP(Attendance!$G642,FINALS_WEEK_TUESDAY_PERIOD_SCHEDULE[],2,TRUE),
       VLOOKUP(Attendance!$G642,REGULAR_WEEK_SCHEDULE[[Tuesday]:[Period]],5,TRUE)),
IF(WEEKDAY(Attendance!$J642) = 4,
        IF(COUNTIF(BLOCK_WEDNESDAY_DATES[],Attendance!$J642) &gt; 0, VLOOKUP(Attendance!$G642,BLOCK_WEDNESDAY_PERIOD_SCHEDULE[],2,TRUE),
        IF(COUNTIF(FINALS_WEEK_WEDNESDAY_DATE[],Attendance!$J642) &gt; 0, VLOOKUP(Attendance!$G642,FINALS_WEEK_WEDNESDAY_PERIOD_SCHEDULE[],2,TRUE),
       VLOOKUP(Attendance!$G642,REGULAR_WEEK_SCHEDULE[[Wednesday]:[Period]],4,TRUE))),
IF(WEEKDAY($J642) = 5,
       IF(COUNTIF(BLOCK_THURSDAY_DATES[],Attendance!$J642) &gt; 0, VLOOKUP(Attendance!$G642,BLOCK_THURSDAY_PERIOD_SCHEDULE[],2,TRUE),
       IF(COUNTIF(FINALS_WEEK_THURSDAY_DATE[],Attendance!$J642) &gt; 0, VLOOKUP(Attendance!$G642,FINALS_WEEK_THURSDAY_PERIOD_SCHEDULE[],2,TRUE),
       VLOOKUP(Attendance!$G642,REGULAR_WEEK_SCHEDULE[[Thursday]:[Period]],3,TRUE))),
IF(WEEKDAY(Attendance!$J642) = 6,
       IF(COUNTIF(FINALS_WEEK_FRIDAY_DATE[],Attendance!$J642) &gt; 0, VLOOKUP(Attendance!$G642,FINALS_WEEK_FRIDAY_PERIOD_SCHEDULE[],2,TRUE),
       VLOOKUP(Attendance!$G642,REGULAR_WEEK_SCHEDULE[[Friday]:[Period]],2,TRUE))))))))))</f>
        <v/>
      </c>
      <c r="J642" s="41" t="str">
        <f t="shared" ca="1" si="32"/>
        <v/>
      </c>
      <c r="K642" s="41" t="str">
        <f>IF($A642 &lt;&gt; "",VLOOKUP($A642,'Student reference sheet'!$A$2:$V$2329, 7,FALSE), "")</f>
        <v/>
      </c>
      <c r="L642" s="30" t="str">
        <f>IF($A642 ="", "", VLOOKUP($A642, 'Student reference sheet'!$A$2:$Z$2603,23,FALSE))</f>
        <v/>
      </c>
      <c r="M642" s="30" t="str">
        <f>IF($A642 ="", "", VLOOKUP($A642, 'Student reference sheet'!$A$2:$Z$2603,24,FALSE))</f>
        <v/>
      </c>
      <c r="N642" s="30" t="str">
        <f>IF($A642 ="", "", VLOOKUP($A642, 'Student reference sheet'!$A$2:$Z$2603,26,FALSE))</f>
        <v/>
      </c>
      <c r="O642" s="30" t="str">
        <f>IF($A642 ="", "", VLOOKUP($A642, 'Student reference sheet'!$A$2:$Z$2603,25,FALSE))</f>
        <v/>
      </c>
      <c r="P642" s="39" t="str">
        <f>IF($A642 = "", "", IF(OR(VLOOKUP($A642,'Student reference sheet'!$A$2:$V$2400,8,FALSE) = "R",  VLOOKUP($A642,'Student reference sheet'!$A$2:$V$2400,8,FALSE) = "L"), "X", ""))</f>
        <v/>
      </c>
      <c r="Q642" s="39" t="str">
        <f>IF($A642 ="", "", VLOOKUP($A642, 'Student reference sheet'!$A$2:$V$2603,22,FALSE))</f>
        <v/>
      </c>
      <c r="R642" s="39" t="str">
        <f>IF($A642 &lt;&gt; "",VLOOKUP($A642,'Student reference sheet'!$A$2:$V$2329, 5,FALSE), "")</f>
        <v/>
      </c>
      <c r="S642" s="39" t="str">
        <f>IF($A642 &lt;&gt; "",VLOOKUP($A642,'Student reference sheet'!$A$2:$V$2329, 6,FALSE), "")</f>
        <v/>
      </c>
      <c r="T642" s="30" t="str">
        <f>IF($A642 = "","",
IF(VLOOKUP($A642,'Student reference sheet'!$A$2:$V$2329, 10,FALSE) = "Y", "Hispanic",
IF(VLOOKUP($A642,'Student reference sheet'!$A$2:$V$2329,11,FALSE) &lt;&gt; "",
IF(VLOOKUP($A642,'Student reference sheet'!$A$2:$V$2329,11,FALSE) = "UNK", "Unknown", VLOOKUP(VALUE(VLOOKUP($A642,'Student reference sheet'!$A$2:$V$2329,11,FALSE)),'Ethnicity Reference'!$A$2:$B$22,2,FALSE)),
IF(VLOOKUP($A642,'Student reference sheet'!$A$2:$V$2329,9,FALSE) &lt;&gt; "", VLOOKUP(VALUE(VLOOKUP($A642,'Student reference sheet'!$A$2:$V$2329,9,FALSE)),'Ethnicity Reference'!$A$2:$B$22,2,FALSE),"Unknown"))))</f>
        <v/>
      </c>
      <c r="U642" s="35"/>
    </row>
    <row r="643" spans="1:21" ht="15.75">
      <c r="A643" s="47"/>
      <c r="B643" s="33"/>
      <c r="C643" s="39" t="str">
        <f>IF($A643 &lt;&gt; "",VLOOKUP($A643,'Student reference sheet'!$A$2:$V$2329, 3,FALSE), "")</f>
        <v/>
      </c>
      <c r="D643" s="39" t="str">
        <f>IF($A643 &lt;&gt; "",VLOOKUP($A643,'Student reference sheet'!$A$2:$V$2329, 2,FALSE), "")</f>
        <v/>
      </c>
      <c r="E643" s="35"/>
      <c r="F643" s="34"/>
      <c r="G643" s="40" t="str">
        <f t="shared" ca="1" si="30"/>
        <v/>
      </c>
      <c r="H643" s="40" t="str">
        <f t="shared" ca="1" si="31"/>
        <v/>
      </c>
      <c r="I643" s="36" t="str">
        <f>IF($A643 = "", "",
IF(COUNTIF(MINIMUM_DAY_DATES[], Attendance!J643) &gt; 0, VLOOKUP(Attendance!$G643,MINIMUM_DAY_PERIOD_SCHEDULE[], 2,TRUE),
IF(COUNTIF(RALLY_DATES[], Attendance!J643) &gt; 0, VLOOKUP(Attendance!$G643,RALLY_PERIOD_SCHEDULE[], 2,TRUE),
IF(WEEKDAY(Attendance!$J643) = 2,
       IF(COUNTIF(FINALS_WEEK_MONDAY_DATE[],Attendance!$J643) &gt; 0, VLOOKUP(Attendance!$G643,FINALS_WEEK_MONDAY_PERIOD_SCHEDULE[],2,TRUE),
       VLOOKUP(Attendance!$G643,REGULAR_WEEK_SCHEDULE[],6,TRUE)),
IF(WEEKDAY($J643) = 3,
       IF(COUNTIF(FINALS_WEEK_TUESDAY_DATE[],Attendance!$J643) &gt; 0, VLOOKUP(Attendance!$G643,FINALS_WEEK_TUESDAY_PERIOD_SCHEDULE[],2,TRUE),
       VLOOKUP(Attendance!$G643,REGULAR_WEEK_SCHEDULE[[Tuesday]:[Period]],5,TRUE)),
IF(WEEKDAY(Attendance!$J643) = 4,
        IF(COUNTIF(BLOCK_WEDNESDAY_DATES[],Attendance!$J643) &gt; 0, VLOOKUP(Attendance!$G643,BLOCK_WEDNESDAY_PERIOD_SCHEDULE[],2,TRUE),
        IF(COUNTIF(FINALS_WEEK_WEDNESDAY_DATE[],Attendance!$J643) &gt; 0, VLOOKUP(Attendance!$G643,FINALS_WEEK_WEDNESDAY_PERIOD_SCHEDULE[],2,TRUE),
       VLOOKUP(Attendance!$G643,REGULAR_WEEK_SCHEDULE[[Wednesday]:[Period]],4,TRUE))),
IF(WEEKDAY($J643) = 5,
       IF(COUNTIF(BLOCK_THURSDAY_DATES[],Attendance!$J643) &gt; 0, VLOOKUP(Attendance!$G643,BLOCK_THURSDAY_PERIOD_SCHEDULE[],2,TRUE),
       IF(COUNTIF(FINALS_WEEK_THURSDAY_DATE[],Attendance!$J643) &gt; 0, VLOOKUP(Attendance!$G643,FINALS_WEEK_THURSDAY_PERIOD_SCHEDULE[],2,TRUE),
       VLOOKUP(Attendance!$G643,REGULAR_WEEK_SCHEDULE[[Thursday]:[Period]],3,TRUE))),
IF(WEEKDAY(Attendance!$J643) = 6,
       IF(COUNTIF(FINALS_WEEK_FRIDAY_DATE[],Attendance!$J643) &gt; 0, VLOOKUP(Attendance!$G643,FINALS_WEEK_FRIDAY_PERIOD_SCHEDULE[],2,TRUE),
       VLOOKUP(Attendance!$G643,REGULAR_WEEK_SCHEDULE[[Friday]:[Period]],2,TRUE))))))))))</f>
        <v/>
      </c>
      <c r="J643" s="41" t="str">
        <f t="shared" ca="1" si="32"/>
        <v/>
      </c>
      <c r="K643" s="41" t="str">
        <f>IF($A643 &lt;&gt; "",VLOOKUP($A643,'Student reference sheet'!$A$2:$V$2329, 7,FALSE), "")</f>
        <v/>
      </c>
      <c r="L643" s="30" t="str">
        <f>IF($A643 ="", "", VLOOKUP($A643, 'Student reference sheet'!$A$2:$Z$2603,23,FALSE))</f>
        <v/>
      </c>
      <c r="M643" s="30" t="str">
        <f>IF($A643 ="", "", VLOOKUP($A643, 'Student reference sheet'!$A$2:$Z$2603,24,FALSE))</f>
        <v/>
      </c>
      <c r="N643" s="30" t="str">
        <f>IF($A643 ="", "", VLOOKUP($A643, 'Student reference sheet'!$A$2:$Z$2603,26,FALSE))</f>
        <v/>
      </c>
      <c r="O643" s="30" t="str">
        <f>IF($A643 ="", "", VLOOKUP($A643, 'Student reference sheet'!$A$2:$Z$2603,25,FALSE))</f>
        <v/>
      </c>
      <c r="P643" s="39" t="str">
        <f>IF($A643 = "", "", IF(OR(VLOOKUP($A643,'Student reference sheet'!$A$2:$V$2400,8,FALSE) = "R",  VLOOKUP($A643,'Student reference sheet'!$A$2:$V$2400,8,FALSE) = "L"), "X", ""))</f>
        <v/>
      </c>
      <c r="Q643" s="39" t="str">
        <f>IF($A643 ="", "", VLOOKUP($A643, 'Student reference sheet'!$A$2:$V$2603,22,FALSE))</f>
        <v/>
      </c>
      <c r="R643" s="39" t="str">
        <f>IF($A643 &lt;&gt; "",VLOOKUP($A643,'Student reference sheet'!$A$2:$V$2329, 5,FALSE), "")</f>
        <v/>
      </c>
      <c r="S643" s="39" t="str">
        <f>IF($A643 &lt;&gt; "",VLOOKUP($A643,'Student reference sheet'!$A$2:$V$2329, 6,FALSE), "")</f>
        <v/>
      </c>
      <c r="T643" s="30" t="str">
        <f>IF($A643 = "","",
IF(VLOOKUP($A643,'Student reference sheet'!$A$2:$V$2329, 10,FALSE) = "Y", "Hispanic",
IF(VLOOKUP($A643,'Student reference sheet'!$A$2:$V$2329,11,FALSE) &lt;&gt; "",
IF(VLOOKUP($A643,'Student reference sheet'!$A$2:$V$2329,11,FALSE) = "UNK", "Unknown", VLOOKUP(VALUE(VLOOKUP($A643,'Student reference sheet'!$A$2:$V$2329,11,FALSE)),'Ethnicity Reference'!$A$2:$B$22,2,FALSE)),
IF(VLOOKUP($A643,'Student reference sheet'!$A$2:$V$2329,9,FALSE) &lt;&gt; "", VLOOKUP(VALUE(VLOOKUP($A643,'Student reference sheet'!$A$2:$V$2329,9,FALSE)),'Ethnicity Reference'!$A$2:$B$22,2,FALSE),"Unknown"))))</f>
        <v/>
      </c>
      <c r="U643" s="35"/>
    </row>
    <row r="644" spans="1:21" ht="15.75">
      <c r="A644" s="47"/>
      <c r="B644" s="33"/>
      <c r="C644" s="39" t="str">
        <f>IF($A644 &lt;&gt; "",VLOOKUP($A644,'Student reference sheet'!$A$2:$V$2329, 3,FALSE), "")</f>
        <v/>
      </c>
      <c r="D644" s="39" t="str">
        <f>IF($A644 &lt;&gt; "",VLOOKUP($A644,'Student reference sheet'!$A$2:$V$2329, 2,FALSE), "")</f>
        <v/>
      </c>
      <c r="E644" s="35"/>
      <c r="F644" s="34"/>
      <c r="G644" s="40" t="str">
        <f t="shared" ca="1" si="30"/>
        <v/>
      </c>
      <c r="H644" s="40" t="str">
        <f t="shared" ca="1" si="31"/>
        <v/>
      </c>
      <c r="I644" s="36" t="str">
        <f>IF($A644 = "", "",
IF(COUNTIF(MINIMUM_DAY_DATES[], Attendance!J644) &gt; 0, VLOOKUP(Attendance!$G644,MINIMUM_DAY_PERIOD_SCHEDULE[], 2,TRUE),
IF(COUNTIF(RALLY_DATES[], Attendance!J644) &gt; 0, VLOOKUP(Attendance!$G644,RALLY_PERIOD_SCHEDULE[], 2,TRUE),
IF(WEEKDAY(Attendance!$J644) = 2,
       IF(COUNTIF(FINALS_WEEK_MONDAY_DATE[],Attendance!$J644) &gt; 0, VLOOKUP(Attendance!$G644,FINALS_WEEK_MONDAY_PERIOD_SCHEDULE[],2,TRUE),
       VLOOKUP(Attendance!$G644,REGULAR_WEEK_SCHEDULE[],6,TRUE)),
IF(WEEKDAY($J644) = 3,
       IF(COUNTIF(FINALS_WEEK_TUESDAY_DATE[],Attendance!$J644) &gt; 0, VLOOKUP(Attendance!$G644,FINALS_WEEK_TUESDAY_PERIOD_SCHEDULE[],2,TRUE),
       VLOOKUP(Attendance!$G644,REGULAR_WEEK_SCHEDULE[[Tuesday]:[Period]],5,TRUE)),
IF(WEEKDAY(Attendance!$J644) = 4,
        IF(COUNTIF(BLOCK_WEDNESDAY_DATES[],Attendance!$J644) &gt; 0, VLOOKUP(Attendance!$G644,BLOCK_WEDNESDAY_PERIOD_SCHEDULE[],2,TRUE),
        IF(COUNTIF(FINALS_WEEK_WEDNESDAY_DATE[],Attendance!$J644) &gt; 0, VLOOKUP(Attendance!$G644,FINALS_WEEK_WEDNESDAY_PERIOD_SCHEDULE[],2,TRUE),
       VLOOKUP(Attendance!$G644,REGULAR_WEEK_SCHEDULE[[Wednesday]:[Period]],4,TRUE))),
IF(WEEKDAY($J644) = 5,
       IF(COUNTIF(BLOCK_THURSDAY_DATES[],Attendance!$J644) &gt; 0, VLOOKUP(Attendance!$G644,BLOCK_THURSDAY_PERIOD_SCHEDULE[],2,TRUE),
       IF(COUNTIF(FINALS_WEEK_THURSDAY_DATE[],Attendance!$J644) &gt; 0, VLOOKUP(Attendance!$G644,FINALS_WEEK_THURSDAY_PERIOD_SCHEDULE[],2,TRUE),
       VLOOKUP(Attendance!$G644,REGULAR_WEEK_SCHEDULE[[Thursday]:[Period]],3,TRUE))),
IF(WEEKDAY(Attendance!$J644) = 6,
       IF(COUNTIF(FINALS_WEEK_FRIDAY_DATE[],Attendance!$J644) &gt; 0, VLOOKUP(Attendance!$G644,FINALS_WEEK_FRIDAY_PERIOD_SCHEDULE[],2,TRUE),
       VLOOKUP(Attendance!$G644,REGULAR_WEEK_SCHEDULE[[Friday]:[Period]],2,TRUE))))))))))</f>
        <v/>
      </c>
      <c r="J644" s="41" t="str">
        <f t="shared" ca="1" si="32"/>
        <v/>
      </c>
      <c r="K644" s="41" t="str">
        <f>IF($A644 &lt;&gt; "",VLOOKUP($A644,'Student reference sheet'!$A$2:$V$2329, 7,FALSE), "")</f>
        <v/>
      </c>
      <c r="L644" s="30" t="str">
        <f>IF($A644 ="", "", VLOOKUP($A644, 'Student reference sheet'!$A$2:$Z$2603,23,FALSE))</f>
        <v/>
      </c>
      <c r="M644" s="30" t="str">
        <f>IF($A644 ="", "", VLOOKUP($A644, 'Student reference sheet'!$A$2:$Z$2603,24,FALSE))</f>
        <v/>
      </c>
      <c r="N644" s="30" t="str">
        <f>IF($A644 ="", "", VLOOKUP($A644, 'Student reference sheet'!$A$2:$Z$2603,26,FALSE))</f>
        <v/>
      </c>
      <c r="O644" s="30" t="str">
        <f>IF($A644 ="", "", VLOOKUP($A644, 'Student reference sheet'!$A$2:$Z$2603,25,FALSE))</f>
        <v/>
      </c>
      <c r="P644" s="39" t="str">
        <f>IF($A644 = "", "", IF(OR(VLOOKUP($A644,'Student reference sheet'!$A$2:$V$2400,8,FALSE) = "R",  VLOOKUP($A644,'Student reference sheet'!$A$2:$V$2400,8,FALSE) = "L"), "X", ""))</f>
        <v/>
      </c>
      <c r="Q644" s="39" t="str">
        <f>IF($A644 ="", "", VLOOKUP($A644, 'Student reference sheet'!$A$2:$V$2603,22,FALSE))</f>
        <v/>
      </c>
      <c r="R644" s="39" t="str">
        <f>IF($A644 &lt;&gt; "",VLOOKUP($A644,'Student reference sheet'!$A$2:$V$2329, 5,FALSE), "")</f>
        <v/>
      </c>
      <c r="S644" s="39" t="str">
        <f>IF($A644 &lt;&gt; "",VLOOKUP($A644,'Student reference sheet'!$A$2:$V$2329, 6,FALSE), "")</f>
        <v/>
      </c>
      <c r="T644" s="30" t="str">
        <f>IF($A644 = "","",
IF(VLOOKUP($A644,'Student reference sheet'!$A$2:$V$2329, 10,FALSE) = "Y", "Hispanic",
IF(VLOOKUP($A644,'Student reference sheet'!$A$2:$V$2329,11,FALSE) &lt;&gt; "",
IF(VLOOKUP($A644,'Student reference sheet'!$A$2:$V$2329,11,FALSE) = "UNK", "Unknown", VLOOKUP(VALUE(VLOOKUP($A644,'Student reference sheet'!$A$2:$V$2329,11,FALSE)),'Ethnicity Reference'!$A$2:$B$22,2,FALSE)),
IF(VLOOKUP($A644,'Student reference sheet'!$A$2:$V$2329,9,FALSE) &lt;&gt; "", VLOOKUP(VALUE(VLOOKUP($A644,'Student reference sheet'!$A$2:$V$2329,9,FALSE)),'Ethnicity Reference'!$A$2:$B$22,2,FALSE),"Unknown"))))</f>
        <v/>
      </c>
      <c r="U644" s="35"/>
    </row>
    <row r="645" spans="1:21" ht="15.75">
      <c r="A645" s="47"/>
      <c r="B645" s="33"/>
      <c r="C645" s="39" t="str">
        <f>IF($A645 &lt;&gt; "",VLOOKUP($A645,'Student reference sheet'!$A$2:$V$2329, 3,FALSE), "")</f>
        <v/>
      </c>
      <c r="D645" s="39" t="str">
        <f>IF($A645 &lt;&gt; "",VLOOKUP($A645,'Student reference sheet'!$A$2:$V$2329, 2,FALSE), "")</f>
        <v/>
      </c>
      <c r="E645" s="35"/>
      <c r="F645" s="34"/>
      <c r="G645" s="40" t="str">
        <f t="shared" ca="1" si="30"/>
        <v/>
      </c>
      <c r="H645" s="40" t="str">
        <f t="shared" ca="1" si="31"/>
        <v/>
      </c>
      <c r="I645" s="36" t="str">
        <f>IF($A645 = "", "",
IF(COUNTIF(MINIMUM_DAY_DATES[], Attendance!J645) &gt; 0, VLOOKUP(Attendance!$G645,MINIMUM_DAY_PERIOD_SCHEDULE[], 2,TRUE),
IF(COUNTIF(RALLY_DATES[], Attendance!J645) &gt; 0, VLOOKUP(Attendance!$G645,RALLY_PERIOD_SCHEDULE[], 2,TRUE),
IF(WEEKDAY(Attendance!$J645) = 2,
       IF(COUNTIF(FINALS_WEEK_MONDAY_DATE[],Attendance!$J645) &gt; 0, VLOOKUP(Attendance!$G645,FINALS_WEEK_MONDAY_PERIOD_SCHEDULE[],2,TRUE),
       VLOOKUP(Attendance!$G645,REGULAR_WEEK_SCHEDULE[],6,TRUE)),
IF(WEEKDAY($J645) = 3,
       IF(COUNTIF(FINALS_WEEK_TUESDAY_DATE[],Attendance!$J645) &gt; 0, VLOOKUP(Attendance!$G645,FINALS_WEEK_TUESDAY_PERIOD_SCHEDULE[],2,TRUE),
       VLOOKUP(Attendance!$G645,REGULAR_WEEK_SCHEDULE[[Tuesday]:[Period]],5,TRUE)),
IF(WEEKDAY(Attendance!$J645) = 4,
        IF(COUNTIF(BLOCK_WEDNESDAY_DATES[],Attendance!$J645) &gt; 0, VLOOKUP(Attendance!$G645,BLOCK_WEDNESDAY_PERIOD_SCHEDULE[],2,TRUE),
        IF(COUNTIF(FINALS_WEEK_WEDNESDAY_DATE[],Attendance!$J645) &gt; 0, VLOOKUP(Attendance!$G645,FINALS_WEEK_WEDNESDAY_PERIOD_SCHEDULE[],2,TRUE),
       VLOOKUP(Attendance!$G645,REGULAR_WEEK_SCHEDULE[[Wednesday]:[Period]],4,TRUE))),
IF(WEEKDAY($J645) = 5,
       IF(COUNTIF(BLOCK_THURSDAY_DATES[],Attendance!$J645) &gt; 0, VLOOKUP(Attendance!$G645,BLOCK_THURSDAY_PERIOD_SCHEDULE[],2,TRUE),
       IF(COUNTIF(FINALS_WEEK_THURSDAY_DATE[],Attendance!$J645) &gt; 0, VLOOKUP(Attendance!$G645,FINALS_WEEK_THURSDAY_PERIOD_SCHEDULE[],2,TRUE),
       VLOOKUP(Attendance!$G645,REGULAR_WEEK_SCHEDULE[[Thursday]:[Period]],3,TRUE))),
IF(WEEKDAY(Attendance!$J645) = 6,
       IF(COUNTIF(FINALS_WEEK_FRIDAY_DATE[],Attendance!$J645) &gt; 0, VLOOKUP(Attendance!$G645,FINALS_WEEK_FRIDAY_PERIOD_SCHEDULE[],2,TRUE),
       VLOOKUP(Attendance!$G645,REGULAR_WEEK_SCHEDULE[[Friday]:[Period]],2,TRUE))))))))))</f>
        <v/>
      </c>
      <c r="J645" s="41" t="str">
        <f t="shared" ca="1" si="32"/>
        <v/>
      </c>
      <c r="K645" s="41" t="str">
        <f>IF($A645 &lt;&gt; "",VLOOKUP($A645,'Student reference sheet'!$A$2:$V$2329, 7,FALSE), "")</f>
        <v/>
      </c>
      <c r="L645" s="30" t="str">
        <f>IF($A645 ="", "", VLOOKUP($A645, 'Student reference sheet'!$A$2:$Z$2603,23,FALSE))</f>
        <v/>
      </c>
      <c r="M645" s="30" t="str">
        <f>IF($A645 ="", "", VLOOKUP($A645, 'Student reference sheet'!$A$2:$Z$2603,24,FALSE))</f>
        <v/>
      </c>
      <c r="N645" s="30" t="str">
        <f>IF($A645 ="", "", VLOOKUP($A645, 'Student reference sheet'!$A$2:$Z$2603,26,FALSE))</f>
        <v/>
      </c>
      <c r="O645" s="30" t="str">
        <f>IF($A645 ="", "", VLOOKUP($A645, 'Student reference sheet'!$A$2:$Z$2603,25,FALSE))</f>
        <v/>
      </c>
      <c r="P645" s="39" t="str">
        <f>IF($A645 = "", "", IF(OR(VLOOKUP($A645,'Student reference sheet'!$A$2:$V$2400,8,FALSE) = "R",  VLOOKUP($A645,'Student reference sheet'!$A$2:$V$2400,8,FALSE) = "L"), "X", ""))</f>
        <v/>
      </c>
      <c r="Q645" s="39" t="str">
        <f>IF($A645 ="", "", VLOOKUP($A645, 'Student reference sheet'!$A$2:$V$2603,22,FALSE))</f>
        <v/>
      </c>
      <c r="R645" s="39" t="str">
        <f>IF($A645 &lt;&gt; "",VLOOKUP($A645,'Student reference sheet'!$A$2:$V$2329, 5,FALSE), "")</f>
        <v/>
      </c>
      <c r="S645" s="39" t="str">
        <f>IF($A645 &lt;&gt; "",VLOOKUP($A645,'Student reference sheet'!$A$2:$V$2329, 6,FALSE), "")</f>
        <v/>
      </c>
      <c r="T645" s="30" t="str">
        <f>IF($A645 = "","",
IF(VLOOKUP($A645,'Student reference sheet'!$A$2:$V$2329, 10,FALSE) = "Y", "Hispanic",
IF(VLOOKUP($A645,'Student reference sheet'!$A$2:$V$2329,11,FALSE) &lt;&gt; "",
IF(VLOOKUP($A645,'Student reference sheet'!$A$2:$V$2329,11,FALSE) = "UNK", "Unknown", VLOOKUP(VALUE(VLOOKUP($A645,'Student reference sheet'!$A$2:$V$2329,11,FALSE)),'Ethnicity Reference'!$A$2:$B$22,2,FALSE)),
IF(VLOOKUP($A645,'Student reference sheet'!$A$2:$V$2329,9,FALSE) &lt;&gt; "", VLOOKUP(VALUE(VLOOKUP($A645,'Student reference sheet'!$A$2:$V$2329,9,FALSE)),'Ethnicity Reference'!$A$2:$B$22,2,FALSE),"Unknown"))))</f>
        <v/>
      </c>
      <c r="U645" s="35"/>
    </row>
    <row r="646" spans="1:21" ht="15.75">
      <c r="A646" s="47"/>
      <c r="B646" s="33"/>
      <c r="C646" s="39" t="str">
        <f>IF($A646 &lt;&gt; "",VLOOKUP($A646,'Student reference sheet'!$A$2:$V$2329, 3,FALSE), "")</f>
        <v/>
      </c>
      <c r="D646" s="39" t="str">
        <f>IF($A646 &lt;&gt; "",VLOOKUP($A646,'Student reference sheet'!$A$2:$V$2329, 2,FALSE), "")</f>
        <v/>
      </c>
      <c r="E646" s="35"/>
      <c r="F646" s="34"/>
      <c r="G646" s="40" t="str">
        <f t="shared" ca="1" si="30"/>
        <v/>
      </c>
      <c r="H646" s="40" t="str">
        <f t="shared" ca="1" si="31"/>
        <v/>
      </c>
      <c r="I646" s="36" t="str">
        <f>IF($A646 = "", "",
IF(COUNTIF(MINIMUM_DAY_DATES[], Attendance!J646) &gt; 0, VLOOKUP(Attendance!$G646,MINIMUM_DAY_PERIOD_SCHEDULE[], 2,TRUE),
IF(COUNTIF(RALLY_DATES[], Attendance!J646) &gt; 0, VLOOKUP(Attendance!$G646,RALLY_PERIOD_SCHEDULE[], 2,TRUE),
IF(WEEKDAY(Attendance!$J646) = 2,
       IF(COUNTIF(FINALS_WEEK_MONDAY_DATE[],Attendance!$J646) &gt; 0, VLOOKUP(Attendance!$G646,FINALS_WEEK_MONDAY_PERIOD_SCHEDULE[],2,TRUE),
       VLOOKUP(Attendance!$G646,REGULAR_WEEK_SCHEDULE[],6,TRUE)),
IF(WEEKDAY($J646) = 3,
       IF(COUNTIF(FINALS_WEEK_TUESDAY_DATE[],Attendance!$J646) &gt; 0, VLOOKUP(Attendance!$G646,FINALS_WEEK_TUESDAY_PERIOD_SCHEDULE[],2,TRUE),
       VLOOKUP(Attendance!$G646,REGULAR_WEEK_SCHEDULE[[Tuesday]:[Period]],5,TRUE)),
IF(WEEKDAY(Attendance!$J646) = 4,
        IF(COUNTIF(BLOCK_WEDNESDAY_DATES[],Attendance!$J646) &gt; 0, VLOOKUP(Attendance!$G646,BLOCK_WEDNESDAY_PERIOD_SCHEDULE[],2,TRUE),
        IF(COUNTIF(FINALS_WEEK_WEDNESDAY_DATE[],Attendance!$J646) &gt; 0, VLOOKUP(Attendance!$G646,FINALS_WEEK_WEDNESDAY_PERIOD_SCHEDULE[],2,TRUE),
       VLOOKUP(Attendance!$G646,REGULAR_WEEK_SCHEDULE[[Wednesday]:[Period]],4,TRUE))),
IF(WEEKDAY($J646) = 5,
       IF(COUNTIF(BLOCK_THURSDAY_DATES[],Attendance!$J646) &gt; 0, VLOOKUP(Attendance!$G646,BLOCK_THURSDAY_PERIOD_SCHEDULE[],2,TRUE),
       IF(COUNTIF(FINALS_WEEK_THURSDAY_DATE[],Attendance!$J646) &gt; 0, VLOOKUP(Attendance!$G646,FINALS_WEEK_THURSDAY_PERIOD_SCHEDULE[],2,TRUE),
       VLOOKUP(Attendance!$G646,REGULAR_WEEK_SCHEDULE[[Thursday]:[Period]],3,TRUE))),
IF(WEEKDAY(Attendance!$J646) = 6,
       IF(COUNTIF(FINALS_WEEK_FRIDAY_DATE[],Attendance!$J646) &gt; 0, VLOOKUP(Attendance!$G646,FINALS_WEEK_FRIDAY_PERIOD_SCHEDULE[],2,TRUE),
       VLOOKUP(Attendance!$G646,REGULAR_WEEK_SCHEDULE[[Friday]:[Period]],2,TRUE))))))))))</f>
        <v/>
      </c>
      <c r="J646" s="41" t="str">
        <f t="shared" ca="1" si="32"/>
        <v/>
      </c>
      <c r="K646" s="41" t="str">
        <f>IF($A646 &lt;&gt; "",VLOOKUP($A646,'Student reference sheet'!$A$2:$V$2329, 7,FALSE), "")</f>
        <v/>
      </c>
      <c r="L646" s="30" t="str">
        <f>IF($A646 ="", "", VLOOKUP($A646, 'Student reference sheet'!$A$2:$Z$2603,23,FALSE))</f>
        <v/>
      </c>
      <c r="M646" s="30" t="str">
        <f>IF($A646 ="", "", VLOOKUP($A646, 'Student reference sheet'!$A$2:$Z$2603,24,FALSE))</f>
        <v/>
      </c>
      <c r="N646" s="30" t="str">
        <f>IF($A646 ="", "", VLOOKUP($A646, 'Student reference sheet'!$A$2:$Z$2603,26,FALSE))</f>
        <v/>
      </c>
      <c r="O646" s="30" t="str">
        <f>IF($A646 ="", "", VLOOKUP($A646, 'Student reference sheet'!$A$2:$Z$2603,25,FALSE))</f>
        <v/>
      </c>
      <c r="P646" s="39" t="str">
        <f>IF($A646 = "", "", IF(OR(VLOOKUP($A646,'Student reference sheet'!$A$2:$V$2400,8,FALSE) = "R",  VLOOKUP($A646,'Student reference sheet'!$A$2:$V$2400,8,FALSE) = "L"), "X", ""))</f>
        <v/>
      </c>
      <c r="Q646" s="39" t="str">
        <f>IF($A646 ="", "", VLOOKUP($A646, 'Student reference sheet'!$A$2:$V$2603,22,FALSE))</f>
        <v/>
      </c>
      <c r="R646" s="39" t="str">
        <f>IF($A646 &lt;&gt; "",VLOOKUP($A646,'Student reference sheet'!$A$2:$V$2329, 5,FALSE), "")</f>
        <v/>
      </c>
      <c r="S646" s="39" t="str">
        <f>IF($A646 &lt;&gt; "",VLOOKUP($A646,'Student reference sheet'!$A$2:$V$2329, 6,FALSE), "")</f>
        <v/>
      </c>
      <c r="T646" s="30" t="str">
        <f>IF($A646 = "","",
IF(VLOOKUP($A646,'Student reference sheet'!$A$2:$V$2329, 10,FALSE) = "Y", "Hispanic",
IF(VLOOKUP($A646,'Student reference sheet'!$A$2:$V$2329,11,FALSE) &lt;&gt; "",
IF(VLOOKUP($A646,'Student reference sheet'!$A$2:$V$2329,11,FALSE) = "UNK", "Unknown", VLOOKUP(VALUE(VLOOKUP($A646,'Student reference sheet'!$A$2:$V$2329,11,FALSE)),'Ethnicity Reference'!$A$2:$B$22,2,FALSE)),
IF(VLOOKUP($A646,'Student reference sheet'!$A$2:$V$2329,9,FALSE) &lt;&gt; "", VLOOKUP(VALUE(VLOOKUP($A646,'Student reference sheet'!$A$2:$V$2329,9,FALSE)),'Ethnicity Reference'!$A$2:$B$22,2,FALSE),"Unknown"))))</f>
        <v/>
      </c>
      <c r="U646" s="35"/>
    </row>
    <row r="647" spans="1:21" ht="15.75">
      <c r="A647" s="47"/>
      <c r="B647" s="33"/>
      <c r="C647" s="39" t="str">
        <f>IF($A647 &lt;&gt; "",VLOOKUP($A647,'Student reference sheet'!$A$2:$V$2329, 3,FALSE), "")</f>
        <v/>
      </c>
      <c r="D647" s="39" t="str">
        <f>IF($A647 &lt;&gt; "",VLOOKUP($A647,'Student reference sheet'!$A$2:$V$2329, 2,FALSE), "")</f>
        <v/>
      </c>
      <c r="E647" s="35"/>
      <c r="F647" s="34"/>
      <c r="G647" s="40" t="str">
        <f t="shared" ca="1" si="30"/>
        <v/>
      </c>
      <c r="H647" s="40" t="str">
        <f t="shared" ca="1" si="31"/>
        <v/>
      </c>
      <c r="I647" s="36" t="str">
        <f>IF($A647 = "", "",
IF(COUNTIF(MINIMUM_DAY_DATES[], Attendance!J647) &gt; 0, VLOOKUP(Attendance!$G647,MINIMUM_DAY_PERIOD_SCHEDULE[], 2,TRUE),
IF(COUNTIF(RALLY_DATES[], Attendance!J647) &gt; 0, VLOOKUP(Attendance!$G647,RALLY_PERIOD_SCHEDULE[], 2,TRUE),
IF(WEEKDAY(Attendance!$J647) = 2,
       IF(COUNTIF(FINALS_WEEK_MONDAY_DATE[],Attendance!$J647) &gt; 0, VLOOKUP(Attendance!$G647,FINALS_WEEK_MONDAY_PERIOD_SCHEDULE[],2,TRUE),
       VLOOKUP(Attendance!$G647,REGULAR_WEEK_SCHEDULE[],6,TRUE)),
IF(WEEKDAY($J647) = 3,
       IF(COUNTIF(FINALS_WEEK_TUESDAY_DATE[],Attendance!$J647) &gt; 0, VLOOKUP(Attendance!$G647,FINALS_WEEK_TUESDAY_PERIOD_SCHEDULE[],2,TRUE),
       VLOOKUP(Attendance!$G647,REGULAR_WEEK_SCHEDULE[[Tuesday]:[Period]],5,TRUE)),
IF(WEEKDAY(Attendance!$J647) = 4,
        IF(COUNTIF(BLOCK_WEDNESDAY_DATES[],Attendance!$J647) &gt; 0, VLOOKUP(Attendance!$G647,BLOCK_WEDNESDAY_PERIOD_SCHEDULE[],2,TRUE),
        IF(COUNTIF(FINALS_WEEK_WEDNESDAY_DATE[],Attendance!$J647) &gt; 0, VLOOKUP(Attendance!$G647,FINALS_WEEK_WEDNESDAY_PERIOD_SCHEDULE[],2,TRUE),
       VLOOKUP(Attendance!$G647,REGULAR_WEEK_SCHEDULE[[Wednesday]:[Period]],4,TRUE))),
IF(WEEKDAY($J647) = 5,
       IF(COUNTIF(BLOCK_THURSDAY_DATES[],Attendance!$J647) &gt; 0, VLOOKUP(Attendance!$G647,BLOCK_THURSDAY_PERIOD_SCHEDULE[],2,TRUE),
       IF(COUNTIF(FINALS_WEEK_THURSDAY_DATE[],Attendance!$J647) &gt; 0, VLOOKUP(Attendance!$G647,FINALS_WEEK_THURSDAY_PERIOD_SCHEDULE[],2,TRUE),
       VLOOKUP(Attendance!$G647,REGULAR_WEEK_SCHEDULE[[Thursday]:[Period]],3,TRUE))),
IF(WEEKDAY(Attendance!$J647) = 6,
       IF(COUNTIF(FINALS_WEEK_FRIDAY_DATE[],Attendance!$J647) &gt; 0, VLOOKUP(Attendance!$G647,FINALS_WEEK_FRIDAY_PERIOD_SCHEDULE[],2,TRUE),
       VLOOKUP(Attendance!$G647,REGULAR_WEEK_SCHEDULE[[Friday]:[Period]],2,TRUE))))))))))</f>
        <v/>
      </c>
      <c r="J647" s="41" t="str">
        <f t="shared" ca="1" si="32"/>
        <v/>
      </c>
      <c r="K647" s="41" t="str">
        <f>IF($A647 &lt;&gt; "",VLOOKUP($A647,'Student reference sheet'!$A$2:$V$2329, 7,FALSE), "")</f>
        <v/>
      </c>
      <c r="L647" s="30" t="str">
        <f>IF($A647 ="", "", VLOOKUP($A647, 'Student reference sheet'!$A$2:$Z$2603,23,FALSE))</f>
        <v/>
      </c>
      <c r="M647" s="30" t="str">
        <f>IF($A647 ="", "", VLOOKUP($A647, 'Student reference sheet'!$A$2:$Z$2603,24,FALSE))</f>
        <v/>
      </c>
      <c r="N647" s="30" t="str">
        <f>IF($A647 ="", "", VLOOKUP($A647, 'Student reference sheet'!$A$2:$Z$2603,26,FALSE))</f>
        <v/>
      </c>
      <c r="O647" s="30" t="str">
        <f>IF($A647 ="", "", VLOOKUP($A647, 'Student reference sheet'!$A$2:$Z$2603,25,FALSE))</f>
        <v/>
      </c>
      <c r="P647" s="39" t="str">
        <f>IF($A647 = "", "", IF(OR(VLOOKUP($A647,'Student reference sheet'!$A$2:$V$2400,8,FALSE) = "R",  VLOOKUP($A647,'Student reference sheet'!$A$2:$V$2400,8,FALSE) = "L"), "X", ""))</f>
        <v/>
      </c>
      <c r="Q647" s="39" t="str">
        <f>IF($A647 ="", "", VLOOKUP($A647, 'Student reference sheet'!$A$2:$V$2603,22,FALSE))</f>
        <v/>
      </c>
      <c r="R647" s="39" t="str">
        <f>IF($A647 &lt;&gt; "",VLOOKUP($A647,'Student reference sheet'!$A$2:$V$2329, 5,FALSE), "")</f>
        <v/>
      </c>
      <c r="S647" s="39" t="str">
        <f>IF($A647 &lt;&gt; "",VLOOKUP($A647,'Student reference sheet'!$A$2:$V$2329, 6,FALSE), "")</f>
        <v/>
      </c>
      <c r="T647" s="30" t="str">
        <f>IF($A647 = "","",
IF(VLOOKUP($A647,'Student reference sheet'!$A$2:$V$2329, 10,FALSE) = "Y", "Hispanic",
IF(VLOOKUP($A647,'Student reference sheet'!$A$2:$V$2329,11,FALSE) &lt;&gt; "",
IF(VLOOKUP($A647,'Student reference sheet'!$A$2:$V$2329,11,FALSE) = "UNK", "Unknown", VLOOKUP(VALUE(VLOOKUP($A647,'Student reference sheet'!$A$2:$V$2329,11,FALSE)),'Ethnicity Reference'!$A$2:$B$22,2,FALSE)),
IF(VLOOKUP($A647,'Student reference sheet'!$A$2:$V$2329,9,FALSE) &lt;&gt; "", VLOOKUP(VALUE(VLOOKUP($A647,'Student reference sheet'!$A$2:$V$2329,9,FALSE)),'Ethnicity Reference'!$A$2:$B$22,2,FALSE),"Unknown"))))</f>
        <v/>
      </c>
      <c r="U647" s="35"/>
    </row>
    <row r="648" spans="1:21" ht="15.75">
      <c r="A648" s="47"/>
      <c r="B648" s="33"/>
      <c r="C648" s="39" t="str">
        <f>IF($A648 &lt;&gt; "",VLOOKUP($A648,'Student reference sheet'!$A$2:$V$2329, 3,FALSE), "")</f>
        <v/>
      </c>
      <c r="D648" s="39" t="str">
        <f>IF($A648 &lt;&gt; "",VLOOKUP($A648,'Student reference sheet'!$A$2:$V$2329, 2,FALSE), "")</f>
        <v/>
      </c>
      <c r="E648" s="35"/>
      <c r="F648" s="34"/>
      <c r="G648" s="40" t="str">
        <f t="shared" ca="1" si="30"/>
        <v/>
      </c>
      <c r="H648" s="40" t="str">
        <f t="shared" ca="1" si="31"/>
        <v/>
      </c>
      <c r="I648" s="36" t="str">
        <f>IF($A648 = "", "",
IF(COUNTIF(MINIMUM_DAY_DATES[], Attendance!J648) &gt; 0, VLOOKUP(Attendance!$G648,MINIMUM_DAY_PERIOD_SCHEDULE[], 2,TRUE),
IF(COUNTIF(RALLY_DATES[], Attendance!J648) &gt; 0, VLOOKUP(Attendance!$G648,RALLY_PERIOD_SCHEDULE[], 2,TRUE),
IF(WEEKDAY(Attendance!$J648) = 2,
       IF(COUNTIF(FINALS_WEEK_MONDAY_DATE[],Attendance!$J648) &gt; 0, VLOOKUP(Attendance!$G648,FINALS_WEEK_MONDAY_PERIOD_SCHEDULE[],2,TRUE),
       VLOOKUP(Attendance!$G648,REGULAR_WEEK_SCHEDULE[],6,TRUE)),
IF(WEEKDAY($J648) = 3,
       IF(COUNTIF(FINALS_WEEK_TUESDAY_DATE[],Attendance!$J648) &gt; 0, VLOOKUP(Attendance!$G648,FINALS_WEEK_TUESDAY_PERIOD_SCHEDULE[],2,TRUE),
       VLOOKUP(Attendance!$G648,REGULAR_WEEK_SCHEDULE[[Tuesday]:[Period]],5,TRUE)),
IF(WEEKDAY(Attendance!$J648) = 4,
        IF(COUNTIF(BLOCK_WEDNESDAY_DATES[],Attendance!$J648) &gt; 0, VLOOKUP(Attendance!$G648,BLOCK_WEDNESDAY_PERIOD_SCHEDULE[],2,TRUE),
        IF(COUNTIF(FINALS_WEEK_WEDNESDAY_DATE[],Attendance!$J648) &gt; 0, VLOOKUP(Attendance!$G648,FINALS_WEEK_WEDNESDAY_PERIOD_SCHEDULE[],2,TRUE),
       VLOOKUP(Attendance!$G648,REGULAR_WEEK_SCHEDULE[[Wednesday]:[Period]],4,TRUE))),
IF(WEEKDAY($J648) = 5,
       IF(COUNTIF(BLOCK_THURSDAY_DATES[],Attendance!$J648) &gt; 0, VLOOKUP(Attendance!$G648,BLOCK_THURSDAY_PERIOD_SCHEDULE[],2,TRUE),
       IF(COUNTIF(FINALS_WEEK_THURSDAY_DATE[],Attendance!$J648) &gt; 0, VLOOKUP(Attendance!$G648,FINALS_WEEK_THURSDAY_PERIOD_SCHEDULE[],2,TRUE),
       VLOOKUP(Attendance!$G648,REGULAR_WEEK_SCHEDULE[[Thursday]:[Period]],3,TRUE))),
IF(WEEKDAY(Attendance!$J648) = 6,
       IF(COUNTIF(FINALS_WEEK_FRIDAY_DATE[],Attendance!$J648) &gt; 0, VLOOKUP(Attendance!$G648,FINALS_WEEK_FRIDAY_PERIOD_SCHEDULE[],2,TRUE),
       VLOOKUP(Attendance!$G648,REGULAR_WEEK_SCHEDULE[[Friday]:[Period]],2,TRUE))))))))))</f>
        <v/>
      </c>
      <c r="J648" s="41" t="str">
        <f t="shared" ca="1" si="32"/>
        <v/>
      </c>
      <c r="K648" s="41" t="str">
        <f>IF($A648 &lt;&gt; "",VLOOKUP($A648,'Student reference sheet'!$A$2:$V$2329, 7,FALSE), "")</f>
        <v/>
      </c>
      <c r="L648" s="30" t="str">
        <f>IF($A648 ="", "", VLOOKUP($A648, 'Student reference sheet'!$A$2:$Z$2603,23,FALSE))</f>
        <v/>
      </c>
      <c r="M648" s="30" t="str">
        <f>IF($A648 ="", "", VLOOKUP($A648, 'Student reference sheet'!$A$2:$Z$2603,24,FALSE))</f>
        <v/>
      </c>
      <c r="N648" s="30" t="str">
        <f>IF($A648 ="", "", VLOOKUP($A648, 'Student reference sheet'!$A$2:$Z$2603,26,FALSE))</f>
        <v/>
      </c>
      <c r="O648" s="30" t="str">
        <f>IF($A648 ="", "", VLOOKUP($A648, 'Student reference sheet'!$A$2:$Z$2603,25,FALSE))</f>
        <v/>
      </c>
      <c r="P648" s="39" t="str">
        <f>IF($A648 = "", "", IF(OR(VLOOKUP($A648,'Student reference sheet'!$A$2:$V$2400,8,FALSE) = "R",  VLOOKUP($A648,'Student reference sheet'!$A$2:$V$2400,8,FALSE) = "L"), "X", ""))</f>
        <v/>
      </c>
      <c r="Q648" s="39" t="str">
        <f>IF($A648 ="", "", VLOOKUP($A648, 'Student reference sheet'!$A$2:$V$2603,22,FALSE))</f>
        <v/>
      </c>
      <c r="R648" s="39" t="str">
        <f>IF($A648 &lt;&gt; "",VLOOKUP($A648,'Student reference sheet'!$A$2:$V$2329, 5,FALSE), "")</f>
        <v/>
      </c>
      <c r="S648" s="39" t="str">
        <f>IF($A648 &lt;&gt; "",VLOOKUP($A648,'Student reference sheet'!$A$2:$V$2329, 6,FALSE), "")</f>
        <v/>
      </c>
      <c r="T648" s="30" t="str">
        <f>IF($A648 = "","",
IF(VLOOKUP($A648,'Student reference sheet'!$A$2:$V$2329, 10,FALSE) = "Y", "Hispanic",
IF(VLOOKUP($A648,'Student reference sheet'!$A$2:$V$2329,11,FALSE) &lt;&gt; "",
IF(VLOOKUP($A648,'Student reference sheet'!$A$2:$V$2329,11,FALSE) = "UNK", "Unknown", VLOOKUP(VALUE(VLOOKUP($A648,'Student reference sheet'!$A$2:$V$2329,11,FALSE)),'Ethnicity Reference'!$A$2:$B$22,2,FALSE)),
IF(VLOOKUP($A648,'Student reference sheet'!$A$2:$V$2329,9,FALSE) &lt;&gt; "", VLOOKUP(VALUE(VLOOKUP($A648,'Student reference sheet'!$A$2:$V$2329,9,FALSE)),'Ethnicity Reference'!$A$2:$B$22,2,FALSE),"Unknown"))))</f>
        <v/>
      </c>
      <c r="U648" s="35"/>
    </row>
    <row r="649" spans="1:21" ht="15.75">
      <c r="A649" s="47"/>
      <c r="B649" s="33"/>
      <c r="C649" s="39" t="str">
        <f>IF($A649 &lt;&gt; "",VLOOKUP($A649,'Student reference sheet'!$A$2:$V$2329, 3,FALSE), "")</f>
        <v/>
      </c>
      <c r="D649" s="39" t="str">
        <f>IF($A649 &lt;&gt; "",VLOOKUP($A649,'Student reference sheet'!$A$2:$V$2329, 2,FALSE), "")</f>
        <v/>
      </c>
      <c r="E649" s="35"/>
      <c r="F649" s="34"/>
      <c r="G649" s="40" t="str">
        <f t="shared" ca="1" si="30"/>
        <v/>
      </c>
      <c r="H649" s="40" t="str">
        <f t="shared" ca="1" si="31"/>
        <v/>
      </c>
      <c r="I649" s="36" t="str">
        <f>IF($A649 = "", "",
IF(COUNTIF(MINIMUM_DAY_DATES[], Attendance!J649) &gt; 0, VLOOKUP(Attendance!$G649,MINIMUM_DAY_PERIOD_SCHEDULE[], 2,TRUE),
IF(COUNTIF(RALLY_DATES[], Attendance!J649) &gt; 0, VLOOKUP(Attendance!$G649,RALLY_PERIOD_SCHEDULE[], 2,TRUE),
IF(WEEKDAY(Attendance!$J649) = 2,
       IF(COUNTIF(FINALS_WEEK_MONDAY_DATE[],Attendance!$J649) &gt; 0, VLOOKUP(Attendance!$G649,FINALS_WEEK_MONDAY_PERIOD_SCHEDULE[],2,TRUE),
       VLOOKUP(Attendance!$G649,REGULAR_WEEK_SCHEDULE[],6,TRUE)),
IF(WEEKDAY($J649) = 3,
       IF(COUNTIF(FINALS_WEEK_TUESDAY_DATE[],Attendance!$J649) &gt; 0, VLOOKUP(Attendance!$G649,FINALS_WEEK_TUESDAY_PERIOD_SCHEDULE[],2,TRUE),
       VLOOKUP(Attendance!$G649,REGULAR_WEEK_SCHEDULE[[Tuesday]:[Period]],5,TRUE)),
IF(WEEKDAY(Attendance!$J649) = 4,
        IF(COUNTIF(BLOCK_WEDNESDAY_DATES[],Attendance!$J649) &gt; 0, VLOOKUP(Attendance!$G649,BLOCK_WEDNESDAY_PERIOD_SCHEDULE[],2,TRUE),
        IF(COUNTIF(FINALS_WEEK_WEDNESDAY_DATE[],Attendance!$J649) &gt; 0, VLOOKUP(Attendance!$G649,FINALS_WEEK_WEDNESDAY_PERIOD_SCHEDULE[],2,TRUE),
       VLOOKUP(Attendance!$G649,REGULAR_WEEK_SCHEDULE[[Wednesday]:[Period]],4,TRUE))),
IF(WEEKDAY($J649) = 5,
       IF(COUNTIF(BLOCK_THURSDAY_DATES[],Attendance!$J649) &gt; 0, VLOOKUP(Attendance!$G649,BLOCK_THURSDAY_PERIOD_SCHEDULE[],2,TRUE),
       IF(COUNTIF(FINALS_WEEK_THURSDAY_DATE[],Attendance!$J649) &gt; 0, VLOOKUP(Attendance!$G649,FINALS_WEEK_THURSDAY_PERIOD_SCHEDULE[],2,TRUE),
       VLOOKUP(Attendance!$G649,REGULAR_WEEK_SCHEDULE[[Thursday]:[Period]],3,TRUE))),
IF(WEEKDAY(Attendance!$J649) = 6,
       IF(COUNTIF(FINALS_WEEK_FRIDAY_DATE[],Attendance!$J649) &gt; 0, VLOOKUP(Attendance!$G649,FINALS_WEEK_FRIDAY_PERIOD_SCHEDULE[],2,TRUE),
       VLOOKUP(Attendance!$G649,REGULAR_WEEK_SCHEDULE[[Friday]:[Period]],2,TRUE))))))))))</f>
        <v/>
      </c>
      <c r="J649" s="41" t="str">
        <f t="shared" ca="1" si="32"/>
        <v/>
      </c>
      <c r="K649" s="41" t="str">
        <f>IF($A649 &lt;&gt; "",VLOOKUP($A649,'Student reference sheet'!$A$2:$V$2329, 7,FALSE), "")</f>
        <v/>
      </c>
      <c r="L649" s="30" t="str">
        <f>IF($A649 ="", "", VLOOKUP($A649, 'Student reference sheet'!$A$2:$Z$2603,23,FALSE))</f>
        <v/>
      </c>
      <c r="M649" s="30" t="str">
        <f>IF($A649 ="", "", VLOOKUP($A649, 'Student reference sheet'!$A$2:$Z$2603,24,FALSE))</f>
        <v/>
      </c>
      <c r="N649" s="30" t="str">
        <f>IF($A649 ="", "", VLOOKUP($A649, 'Student reference sheet'!$A$2:$Z$2603,26,FALSE))</f>
        <v/>
      </c>
      <c r="O649" s="30" t="str">
        <f>IF($A649 ="", "", VLOOKUP($A649, 'Student reference sheet'!$A$2:$Z$2603,25,FALSE))</f>
        <v/>
      </c>
      <c r="P649" s="39" t="str">
        <f>IF($A649 = "", "", IF(OR(VLOOKUP($A649,'Student reference sheet'!$A$2:$V$2400,8,FALSE) = "R",  VLOOKUP($A649,'Student reference sheet'!$A$2:$V$2400,8,FALSE) = "L"), "X", ""))</f>
        <v/>
      </c>
      <c r="Q649" s="39" t="str">
        <f>IF($A649 ="", "", VLOOKUP($A649, 'Student reference sheet'!$A$2:$V$2603,22,FALSE))</f>
        <v/>
      </c>
      <c r="R649" s="39" t="str">
        <f>IF($A649 &lt;&gt; "",VLOOKUP($A649,'Student reference sheet'!$A$2:$V$2329, 5,FALSE), "")</f>
        <v/>
      </c>
      <c r="S649" s="39" t="str">
        <f>IF($A649 &lt;&gt; "",VLOOKUP($A649,'Student reference sheet'!$A$2:$V$2329, 6,FALSE), "")</f>
        <v/>
      </c>
      <c r="T649" s="30" t="str">
        <f>IF($A649 = "","",
IF(VLOOKUP($A649,'Student reference sheet'!$A$2:$V$2329, 10,FALSE) = "Y", "Hispanic",
IF(VLOOKUP($A649,'Student reference sheet'!$A$2:$V$2329,11,FALSE) &lt;&gt; "",
IF(VLOOKUP($A649,'Student reference sheet'!$A$2:$V$2329,11,FALSE) = "UNK", "Unknown", VLOOKUP(VALUE(VLOOKUP($A649,'Student reference sheet'!$A$2:$V$2329,11,FALSE)),'Ethnicity Reference'!$A$2:$B$22,2,FALSE)),
IF(VLOOKUP($A649,'Student reference sheet'!$A$2:$V$2329,9,FALSE) &lt;&gt; "", VLOOKUP(VALUE(VLOOKUP($A649,'Student reference sheet'!$A$2:$V$2329,9,FALSE)),'Ethnicity Reference'!$A$2:$B$22,2,FALSE),"Unknown"))))</f>
        <v/>
      </c>
      <c r="U649" s="35"/>
    </row>
    <row r="650" spans="1:21" ht="15.75">
      <c r="A650" s="47"/>
      <c r="B650" s="33"/>
      <c r="C650" s="39" t="str">
        <f>IF($A650 &lt;&gt; "",VLOOKUP($A650,'Student reference sheet'!$A$2:$V$2329, 3,FALSE), "")</f>
        <v/>
      </c>
      <c r="D650" s="39" t="str">
        <f>IF($A650 &lt;&gt; "",VLOOKUP($A650,'Student reference sheet'!$A$2:$V$2329, 2,FALSE), "")</f>
        <v/>
      </c>
      <c r="E650" s="35"/>
      <c r="F650" s="34"/>
      <c r="G650" s="40" t="str">
        <f t="shared" ref="G650:G713" ca="1" si="33">IF(A650 &lt;&gt;"", IF(G650 = "",NOW() - TODAY(), G650), "")</f>
        <v/>
      </c>
      <c r="H650" s="40" t="str">
        <f t="shared" ref="H650:H713" ca="1" si="34">IF(B650 &lt;&gt;"", IF(H650 = "",NOW() - TODAY(), H650), "")</f>
        <v/>
      </c>
      <c r="I650" s="36" t="str">
        <f>IF($A650 = "", "",
IF(COUNTIF(MINIMUM_DAY_DATES[], Attendance!J650) &gt; 0, VLOOKUP(Attendance!$G650,MINIMUM_DAY_PERIOD_SCHEDULE[], 2,TRUE),
IF(COUNTIF(RALLY_DATES[], Attendance!J650) &gt; 0, VLOOKUP(Attendance!$G650,RALLY_PERIOD_SCHEDULE[], 2,TRUE),
IF(WEEKDAY(Attendance!$J650) = 2,
       IF(COUNTIF(FINALS_WEEK_MONDAY_DATE[],Attendance!$J650) &gt; 0, VLOOKUP(Attendance!$G650,FINALS_WEEK_MONDAY_PERIOD_SCHEDULE[],2,TRUE),
       VLOOKUP(Attendance!$G650,REGULAR_WEEK_SCHEDULE[],6,TRUE)),
IF(WEEKDAY($J650) = 3,
       IF(COUNTIF(FINALS_WEEK_TUESDAY_DATE[],Attendance!$J650) &gt; 0, VLOOKUP(Attendance!$G650,FINALS_WEEK_TUESDAY_PERIOD_SCHEDULE[],2,TRUE),
       VLOOKUP(Attendance!$G650,REGULAR_WEEK_SCHEDULE[[Tuesday]:[Period]],5,TRUE)),
IF(WEEKDAY(Attendance!$J650) = 4,
        IF(COUNTIF(BLOCK_WEDNESDAY_DATES[],Attendance!$J650) &gt; 0, VLOOKUP(Attendance!$G650,BLOCK_WEDNESDAY_PERIOD_SCHEDULE[],2,TRUE),
        IF(COUNTIF(FINALS_WEEK_WEDNESDAY_DATE[],Attendance!$J650) &gt; 0, VLOOKUP(Attendance!$G650,FINALS_WEEK_WEDNESDAY_PERIOD_SCHEDULE[],2,TRUE),
       VLOOKUP(Attendance!$G650,REGULAR_WEEK_SCHEDULE[[Wednesday]:[Period]],4,TRUE))),
IF(WEEKDAY($J650) = 5,
       IF(COUNTIF(BLOCK_THURSDAY_DATES[],Attendance!$J650) &gt; 0, VLOOKUP(Attendance!$G650,BLOCK_THURSDAY_PERIOD_SCHEDULE[],2,TRUE),
       IF(COUNTIF(FINALS_WEEK_THURSDAY_DATE[],Attendance!$J650) &gt; 0, VLOOKUP(Attendance!$G650,FINALS_WEEK_THURSDAY_PERIOD_SCHEDULE[],2,TRUE),
       VLOOKUP(Attendance!$G650,REGULAR_WEEK_SCHEDULE[[Thursday]:[Period]],3,TRUE))),
IF(WEEKDAY(Attendance!$J650) = 6,
       IF(COUNTIF(FINALS_WEEK_FRIDAY_DATE[],Attendance!$J650) &gt; 0, VLOOKUP(Attendance!$G650,FINALS_WEEK_FRIDAY_PERIOD_SCHEDULE[],2,TRUE),
       VLOOKUP(Attendance!$G650,REGULAR_WEEK_SCHEDULE[[Friday]:[Period]],2,TRUE))))))))))</f>
        <v/>
      </c>
      <c r="J650" s="41" t="str">
        <f t="shared" ref="J650:J713" ca="1" si="35">IF(A650 &lt;&gt;"", IF(J650 = "",TODAY(), J650), "")</f>
        <v/>
      </c>
      <c r="K650" s="41" t="str">
        <f>IF($A650 &lt;&gt; "",VLOOKUP($A650,'Student reference sheet'!$A$2:$V$2329, 7,FALSE), "")</f>
        <v/>
      </c>
      <c r="L650" s="30" t="str">
        <f>IF($A650 ="", "", VLOOKUP($A650, 'Student reference sheet'!$A$2:$Z$2603,23,FALSE))</f>
        <v/>
      </c>
      <c r="M650" s="30" t="str">
        <f>IF($A650 ="", "", VLOOKUP($A650, 'Student reference sheet'!$A$2:$Z$2603,24,FALSE))</f>
        <v/>
      </c>
      <c r="N650" s="30" t="str">
        <f>IF($A650 ="", "", VLOOKUP($A650, 'Student reference sheet'!$A$2:$Z$2603,26,FALSE))</f>
        <v/>
      </c>
      <c r="O650" s="30" t="str">
        <f>IF($A650 ="", "", VLOOKUP($A650, 'Student reference sheet'!$A$2:$Z$2603,25,FALSE))</f>
        <v/>
      </c>
      <c r="P650" s="39" t="str">
        <f>IF($A650 = "", "", IF(OR(VLOOKUP($A650,'Student reference sheet'!$A$2:$V$2400,8,FALSE) = "R",  VLOOKUP($A650,'Student reference sheet'!$A$2:$V$2400,8,FALSE) = "L"), "X", ""))</f>
        <v/>
      </c>
      <c r="Q650" s="39" t="str">
        <f>IF($A650 ="", "", VLOOKUP($A650, 'Student reference sheet'!$A$2:$V$2603,22,FALSE))</f>
        <v/>
      </c>
      <c r="R650" s="39" t="str">
        <f>IF($A650 &lt;&gt; "",VLOOKUP($A650,'Student reference sheet'!$A$2:$V$2329, 5,FALSE), "")</f>
        <v/>
      </c>
      <c r="S650" s="39" t="str">
        <f>IF($A650 &lt;&gt; "",VLOOKUP($A650,'Student reference sheet'!$A$2:$V$2329, 6,FALSE), "")</f>
        <v/>
      </c>
      <c r="T650" s="30" t="str">
        <f>IF($A650 = "","",
IF(VLOOKUP($A650,'Student reference sheet'!$A$2:$V$2329, 10,FALSE) = "Y", "Hispanic",
IF(VLOOKUP($A650,'Student reference sheet'!$A$2:$V$2329,11,FALSE) &lt;&gt; "",
IF(VLOOKUP($A650,'Student reference sheet'!$A$2:$V$2329,11,FALSE) = "UNK", "Unknown", VLOOKUP(VALUE(VLOOKUP($A650,'Student reference sheet'!$A$2:$V$2329,11,FALSE)),'Ethnicity Reference'!$A$2:$B$22,2,FALSE)),
IF(VLOOKUP($A650,'Student reference sheet'!$A$2:$V$2329,9,FALSE) &lt;&gt; "", VLOOKUP(VALUE(VLOOKUP($A650,'Student reference sheet'!$A$2:$V$2329,9,FALSE)),'Ethnicity Reference'!$A$2:$B$22,2,FALSE),"Unknown"))))</f>
        <v/>
      </c>
      <c r="U650" s="35"/>
    </row>
    <row r="651" spans="1:21" ht="15.75">
      <c r="A651" s="47"/>
      <c r="B651" s="33"/>
      <c r="C651" s="39" t="str">
        <f>IF($A651 &lt;&gt; "",VLOOKUP($A651,'Student reference sheet'!$A$2:$V$2329, 3,FALSE), "")</f>
        <v/>
      </c>
      <c r="D651" s="39" t="str">
        <f>IF($A651 &lt;&gt; "",VLOOKUP($A651,'Student reference sheet'!$A$2:$V$2329, 2,FALSE), "")</f>
        <v/>
      </c>
      <c r="E651" s="35"/>
      <c r="F651" s="34"/>
      <c r="G651" s="40" t="str">
        <f t="shared" ca="1" si="33"/>
        <v/>
      </c>
      <c r="H651" s="40" t="str">
        <f t="shared" ca="1" si="34"/>
        <v/>
      </c>
      <c r="I651" s="36" t="str">
        <f>IF($A651 = "", "",
IF(COUNTIF(MINIMUM_DAY_DATES[], Attendance!J651) &gt; 0, VLOOKUP(Attendance!$G651,MINIMUM_DAY_PERIOD_SCHEDULE[], 2,TRUE),
IF(COUNTIF(RALLY_DATES[], Attendance!J651) &gt; 0, VLOOKUP(Attendance!$G651,RALLY_PERIOD_SCHEDULE[], 2,TRUE),
IF(WEEKDAY(Attendance!$J651) = 2,
       IF(COUNTIF(FINALS_WEEK_MONDAY_DATE[],Attendance!$J651) &gt; 0, VLOOKUP(Attendance!$G651,FINALS_WEEK_MONDAY_PERIOD_SCHEDULE[],2,TRUE),
       VLOOKUP(Attendance!$G651,REGULAR_WEEK_SCHEDULE[],6,TRUE)),
IF(WEEKDAY($J651) = 3,
       IF(COUNTIF(FINALS_WEEK_TUESDAY_DATE[],Attendance!$J651) &gt; 0, VLOOKUP(Attendance!$G651,FINALS_WEEK_TUESDAY_PERIOD_SCHEDULE[],2,TRUE),
       VLOOKUP(Attendance!$G651,REGULAR_WEEK_SCHEDULE[[Tuesday]:[Period]],5,TRUE)),
IF(WEEKDAY(Attendance!$J651) = 4,
        IF(COUNTIF(BLOCK_WEDNESDAY_DATES[],Attendance!$J651) &gt; 0, VLOOKUP(Attendance!$G651,BLOCK_WEDNESDAY_PERIOD_SCHEDULE[],2,TRUE),
        IF(COUNTIF(FINALS_WEEK_WEDNESDAY_DATE[],Attendance!$J651) &gt; 0, VLOOKUP(Attendance!$G651,FINALS_WEEK_WEDNESDAY_PERIOD_SCHEDULE[],2,TRUE),
       VLOOKUP(Attendance!$G651,REGULAR_WEEK_SCHEDULE[[Wednesday]:[Period]],4,TRUE))),
IF(WEEKDAY($J651) = 5,
       IF(COUNTIF(BLOCK_THURSDAY_DATES[],Attendance!$J651) &gt; 0, VLOOKUP(Attendance!$G651,BLOCK_THURSDAY_PERIOD_SCHEDULE[],2,TRUE),
       IF(COUNTIF(FINALS_WEEK_THURSDAY_DATE[],Attendance!$J651) &gt; 0, VLOOKUP(Attendance!$G651,FINALS_WEEK_THURSDAY_PERIOD_SCHEDULE[],2,TRUE),
       VLOOKUP(Attendance!$G651,REGULAR_WEEK_SCHEDULE[[Thursday]:[Period]],3,TRUE))),
IF(WEEKDAY(Attendance!$J651) = 6,
       IF(COUNTIF(FINALS_WEEK_FRIDAY_DATE[],Attendance!$J651) &gt; 0, VLOOKUP(Attendance!$G651,FINALS_WEEK_FRIDAY_PERIOD_SCHEDULE[],2,TRUE),
       VLOOKUP(Attendance!$G651,REGULAR_WEEK_SCHEDULE[[Friday]:[Period]],2,TRUE))))))))))</f>
        <v/>
      </c>
      <c r="J651" s="41" t="str">
        <f t="shared" ca="1" si="35"/>
        <v/>
      </c>
      <c r="K651" s="41" t="str">
        <f>IF($A651 &lt;&gt; "",VLOOKUP($A651,'Student reference sheet'!$A$2:$V$2329, 7,FALSE), "")</f>
        <v/>
      </c>
      <c r="L651" s="30" t="str">
        <f>IF($A651 ="", "", VLOOKUP($A651, 'Student reference sheet'!$A$2:$Z$2603,23,FALSE))</f>
        <v/>
      </c>
      <c r="M651" s="30" t="str">
        <f>IF($A651 ="", "", VLOOKUP($A651, 'Student reference sheet'!$A$2:$Z$2603,24,FALSE))</f>
        <v/>
      </c>
      <c r="N651" s="30" t="str">
        <f>IF($A651 ="", "", VLOOKUP($A651, 'Student reference sheet'!$A$2:$Z$2603,26,FALSE))</f>
        <v/>
      </c>
      <c r="O651" s="30" t="str">
        <f>IF($A651 ="", "", VLOOKUP($A651, 'Student reference sheet'!$A$2:$Z$2603,25,FALSE))</f>
        <v/>
      </c>
      <c r="P651" s="39" t="str">
        <f>IF($A651 = "", "", IF(OR(VLOOKUP($A651,'Student reference sheet'!$A$2:$V$2400,8,FALSE) = "R",  VLOOKUP($A651,'Student reference sheet'!$A$2:$V$2400,8,FALSE) = "L"), "X", ""))</f>
        <v/>
      </c>
      <c r="Q651" s="39" t="str">
        <f>IF($A651 ="", "", VLOOKUP($A651, 'Student reference sheet'!$A$2:$V$2603,22,FALSE))</f>
        <v/>
      </c>
      <c r="R651" s="39" t="str">
        <f>IF($A651 &lt;&gt; "",VLOOKUP($A651,'Student reference sheet'!$A$2:$V$2329, 5,FALSE), "")</f>
        <v/>
      </c>
      <c r="S651" s="39" t="str">
        <f>IF($A651 &lt;&gt; "",VLOOKUP($A651,'Student reference sheet'!$A$2:$V$2329, 6,FALSE), "")</f>
        <v/>
      </c>
      <c r="T651" s="30" t="str">
        <f>IF($A651 = "","",
IF(VLOOKUP($A651,'Student reference sheet'!$A$2:$V$2329, 10,FALSE) = "Y", "Hispanic",
IF(VLOOKUP($A651,'Student reference sheet'!$A$2:$V$2329,11,FALSE) &lt;&gt; "",
IF(VLOOKUP($A651,'Student reference sheet'!$A$2:$V$2329,11,FALSE) = "UNK", "Unknown", VLOOKUP(VALUE(VLOOKUP($A651,'Student reference sheet'!$A$2:$V$2329,11,FALSE)),'Ethnicity Reference'!$A$2:$B$22,2,FALSE)),
IF(VLOOKUP($A651,'Student reference sheet'!$A$2:$V$2329,9,FALSE) &lt;&gt; "", VLOOKUP(VALUE(VLOOKUP($A651,'Student reference sheet'!$A$2:$V$2329,9,FALSE)),'Ethnicity Reference'!$A$2:$B$22,2,FALSE),"Unknown"))))</f>
        <v/>
      </c>
      <c r="U651" s="35"/>
    </row>
    <row r="652" spans="1:21" ht="15.75">
      <c r="A652" s="47"/>
      <c r="B652" s="33"/>
      <c r="C652" s="39" t="str">
        <f>IF($A652 &lt;&gt; "",VLOOKUP($A652,'Student reference sheet'!$A$2:$V$2329, 3,FALSE), "")</f>
        <v/>
      </c>
      <c r="D652" s="39" t="str">
        <f>IF($A652 &lt;&gt; "",VLOOKUP($A652,'Student reference sheet'!$A$2:$V$2329, 2,FALSE), "")</f>
        <v/>
      </c>
      <c r="E652" s="35"/>
      <c r="F652" s="34"/>
      <c r="G652" s="40" t="str">
        <f t="shared" ca="1" si="33"/>
        <v/>
      </c>
      <c r="H652" s="40" t="str">
        <f t="shared" ca="1" si="34"/>
        <v/>
      </c>
      <c r="I652" s="36" t="str">
        <f>IF($A652 = "", "",
IF(COUNTIF(MINIMUM_DAY_DATES[], Attendance!J652) &gt; 0, VLOOKUP(Attendance!$G652,MINIMUM_DAY_PERIOD_SCHEDULE[], 2,TRUE),
IF(COUNTIF(RALLY_DATES[], Attendance!J652) &gt; 0, VLOOKUP(Attendance!$G652,RALLY_PERIOD_SCHEDULE[], 2,TRUE),
IF(WEEKDAY(Attendance!$J652) = 2,
       IF(COUNTIF(FINALS_WEEK_MONDAY_DATE[],Attendance!$J652) &gt; 0, VLOOKUP(Attendance!$G652,FINALS_WEEK_MONDAY_PERIOD_SCHEDULE[],2,TRUE),
       VLOOKUP(Attendance!$G652,REGULAR_WEEK_SCHEDULE[],6,TRUE)),
IF(WEEKDAY($J652) = 3,
       IF(COUNTIF(FINALS_WEEK_TUESDAY_DATE[],Attendance!$J652) &gt; 0, VLOOKUP(Attendance!$G652,FINALS_WEEK_TUESDAY_PERIOD_SCHEDULE[],2,TRUE),
       VLOOKUP(Attendance!$G652,REGULAR_WEEK_SCHEDULE[[Tuesday]:[Period]],5,TRUE)),
IF(WEEKDAY(Attendance!$J652) = 4,
        IF(COUNTIF(BLOCK_WEDNESDAY_DATES[],Attendance!$J652) &gt; 0, VLOOKUP(Attendance!$G652,BLOCK_WEDNESDAY_PERIOD_SCHEDULE[],2,TRUE),
        IF(COUNTIF(FINALS_WEEK_WEDNESDAY_DATE[],Attendance!$J652) &gt; 0, VLOOKUP(Attendance!$G652,FINALS_WEEK_WEDNESDAY_PERIOD_SCHEDULE[],2,TRUE),
       VLOOKUP(Attendance!$G652,REGULAR_WEEK_SCHEDULE[[Wednesday]:[Period]],4,TRUE))),
IF(WEEKDAY($J652) = 5,
       IF(COUNTIF(BLOCK_THURSDAY_DATES[],Attendance!$J652) &gt; 0, VLOOKUP(Attendance!$G652,BLOCK_THURSDAY_PERIOD_SCHEDULE[],2,TRUE),
       IF(COUNTIF(FINALS_WEEK_THURSDAY_DATE[],Attendance!$J652) &gt; 0, VLOOKUP(Attendance!$G652,FINALS_WEEK_THURSDAY_PERIOD_SCHEDULE[],2,TRUE),
       VLOOKUP(Attendance!$G652,REGULAR_WEEK_SCHEDULE[[Thursday]:[Period]],3,TRUE))),
IF(WEEKDAY(Attendance!$J652) = 6,
       IF(COUNTIF(FINALS_WEEK_FRIDAY_DATE[],Attendance!$J652) &gt; 0, VLOOKUP(Attendance!$G652,FINALS_WEEK_FRIDAY_PERIOD_SCHEDULE[],2,TRUE),
       VLOOKUP(Attendance!$G652,REGULAR_WEEK_SCHEDULE[[Friday]:[Period]],2,TRUE))))))))))</f>
        <v/>
      </c>
      <c r="J652" s="41" t="str">
        <f t="shared" ca="1" si="35"/>
        <v/>
      </c>
      <c r="K652" s="41" t="str">
        <f>IF($A652 &lt;&gt; "",VLOOKUP($A652,'Student reference sheet'!$A$2:$V$2329, 7,FALSE), "")</f>
        <v/>
      </c>
      <c r="L652" s="30" t="str">
        <f>IF($A652 ="", "", VLOOKUP($A652, 'Student reference sheet'!$A$2:$Z$2603,23,FALSE))</f>
        <v/>
      </c>
      <c r="M652" s="30" t="str">
        <f>IF($A652 ="", "", VLOOKUP($A652, 'Student reference sheet'!$A$2:$Z$2603,24,FALSE))</f>
        <v/>
      </c>
      <c r="N652" s="30" t="str">
        <f>IF($A652 ="", "", VLOOKUP($A652, 'Student reference sheet'!$A$2:$Z$2603,26,FALSE))</f>
        <v/>
      </c>
      <c r="O652" s="30" t="str">
        <f>IF($A652 ="", "", VLOOKUP($A652, 'Student reference sheet'!$A$2:$Z$2603,25,FALSE))</f>
        <v/>
      </c>
      <c r="P652" s="39" t="str">
        <f>IF($A652 = "", "", IF(OR(VLOOKUP($A652,'Student reference sheet'!$A$2:$V$2400,8,FALSE) = "R",  VLOOKUP($A652,'Student reference sheet'!$A$2:$V$2400,8,FALSE) = "L"), "X", ""))</f>
        <v/>
      </c>
      <c r="Q652" s="39" t="str">
        <f>IF($A652 ="", "", VLOOKUP($A652, 'Student reference sheet'!$A$2:$V$2603,22,FALSE))</f>
        <v/>
      </c>
      <c r="R652" s="39" t="str">
        <f>IF($A652 &lt;&gt; "",VLOOKUP($A652,'Student reference sheet'!$A$2:$V$2329, 5,FALSE), "")</f>
        <v/>
      </c>
      <c r="S652" s="39" t="str">
        <f>IF($A652 &lt;&gt; "",VLOOKUP($A652,'Student reference sheet'!$A$2:$V$2329, 6,FALSE), "")</f>
        <v/>
      </c>
      <c r="T652" s="30" t="str">
        <f>IF($A652 = "","",
IF(VLOOKUP($A652,'Student reference sheet'!$A$2:$V$2329, 10,FALSE) = "Y", "Hispanic",
IF(VLOOKUP($A652,'Student reference sheet'!$A$2:$V$2329,11,FALSE) &lt;&gt; "",
IF(VLOOKUP($A652,'Student reference sheet'!$A$2:$V$2329,11,FALSE) = "UNK", "Unknown", VLOOKUP(VALUE(VLOOKUP($A652,'Student reference sheet'!$A$2:$V$2329,11,FALSE)),'Ethnicity Reference'!$A$2:$B$22,2,FALSE)),
IF(VLOOKUP($A652,'Student reference sheet'!$A$2:$V$2329,9,FALSE) &lt;&gt; "", VLOOKUP(VALUE(VLOOKUP($A652,'Student reference sheet'!$A$2:$V$2329,9,FALSE)),'Ethnicity Reference'!$A$2:$B$22,2,FALSE),"Unknown"))))</f>
        <v/>
      </c>
      <c r="U652" s="35"/>
    </row>
    <row r="653" spans="1:21" ht="15.75">
      <c r="A653" s="47"/>
      <c r="B653" s="33"/>
      <c r="C653" s="39" t="str">
        <f>IF($A653 &lt;&gt; "",VLOOKUP($A653,'Student reference sheet'!$A$2:$V$2329, 3,FALSE), "")</f>
        <v/>
      </c>
      <c r="D653" s="39" t="str">
        <f>IF($A653 &lt;&gt; "",VLOOKUP($A653,'Student reference sheet'!$A$2:$V$2329, 2,FALSE), "")</f>
        <v/>
      </c>
      <c r="E653" s="35"/>
      <c r="F653" s="34"/>
      <c r="G653" s="40" t="str">
        <f t="shared" ca="1" si="33"/>
        <v/>
      </c>
      <c r="H653" s="40" t="str">
        <f t="shared" ca="1" si="34"/>
        <v/>
      </c>
      <c r="I653" s="36" t="str">
        <f>IF($A653 = "", "",
IF(COUNTIF(MINIMUM_DAY_DATES[], Attendance!J653) &gt; 0, VLOOKUP(Attendance!$G653,MINIMUM_DAY_PERIOD_SCHEDULE[], 2,TRUE),
IF(COUNTIF(RALLY_DATES[], Attendance!J653) &gt; 0, VLOOKUP(Attendance!$G653,RALLY_PERIOD_SCHEDULE[], 2,TRUE),
IF(WEEKDAY(Attendance!$J653) = 2,
       IF(COUNTIF(FINALS_WEEK_MONDAY_DATE[],Attendance!$J653) &gt; 0, VLOOKUP(Attendance!$G653,FINALS_WEEK_MONDAY_PERIOD_SCHEDULE[],2,TRUE),
       VLOOKUP(Attendance!$G653,REGULAR_WEEK_SCHEDULE[],6,TRUE)),
IF(WEEKDAY($J653) = 3,
       IF(COUNTIF(FINALS_WEEK_TUESDAY_DATE[],Attendance!$J653) &gt; 0, VLOOKUP(Attendance!$G653,FINALS_WEEK_TUESDAY_PERIOD_SCHEDULE[],2,TRUE),
       VLOOKUP(Attendance!$G653,REGULAR_WEEK_SCHEDULE[[Tuesday]:[Period]],5,TRUE)),
IF(WEEKDAY(Attendance!$J653) = 4,
        IF(COUNTIF(BLOCK_WEDNESDAY_DATES[],Attendance!$J653) &gt; 0, VLOOKUP(Attendance!$G653,BLOCK_WEDNESDAY_PERIOD_SCHEDULE[],2,TRUE),
        IF(COUNTIF(FINALS_WEEK_WEDNESDAY_DATE[],Attendance!$J653) &gt; 0, VLOOKUP(Attendance!$G653,FINALS_WEEK_WEDNESDAY_PERIOD_SCHEDULE[],2,TRUE),
       VLOOKUP(Attendance!$G653,REGULAR_WEEK_SCHEDULE[[Wednesday]:[Period]],4,TRUE))),
IF(WEEKDAY($J653) = 5,
       IF(COUNTIF(BLOCK_THURSDAY_DATES[],Attendance!$J653) &gt; 0, VLOOKUP(Attendance!$G653,BLOCK_THURSDAY_PERIOD_SCHEDULE[],2,TRUE),
       IF(COUNTIF(FINALS_WEEK_THURSDAY_DATE[],Attendance!$J653) &gt; 0, VLOOKUP(Attendance!$G653,FINALS_WEEK_THURSDAY_PERIOD_SCHEDULE[],2,TRUE),
       VLOOKUP(Attendance!$G653,REGULAR_WEEK_SCHEDULE[[Thursday]:[Period]],3,TRUE))),
IF(WEEKDAY(Attendance!$J653) = 6,
       IF(COUNTIF(FINALS_WEEK_FRIDAY_DATE[],Attendance!$J653) &gt; 0, VLOOKUP(Attendance!$G653,FINALS_WEEK_FRIDAY_PERIOD_SCHEDULE[],2,TRUE),
       VLOOKUP(Attendance!$G653,REGULAR_WEEK_SCHEDULE[[Friday]:[Period]],2,TRUE))))))))))</f>
        <v/>
      </c>
      <c r="J653" s="41" t="str">
        <f t="shared" ca="1" si="35"/>
        <v/>
      </c>
      <c r="K653" s="41" t="str">
        <f>IF($A653 &lt;&gt; "",VLOOKUP($A653,'Student reference sheet'!$A$2:$V$2329, 7,FALSE), "")</f>
        <v/>
      </c>
      <c r="L653" s="30" t="str">
        <f>IF($A653 ="", "", VLOOKUP($A653, 'Student reference sheet'!$A$2:$Z$2603,23,FALSE))</f>
        <v/>
      </c>
      <c r="M653" s="30" t="str">
        <f>IF($A653 ="", "", VLOOKUP($A653, 'Student reference sheet'!$A$2:$Z$2603,24,FALSE))</f>
        <v/>
      </c>
      <c r="N653" s="30" t="str">
        <f>IF($A653 ="", "", VLOOKUP($A653, 'Student reference sheet'!$A$2:$Z$2603,26,FALSE))</f>
        <v/>
      </c>
      <c r="O653" s="30" t="str">
        <f>IF($A653 ="", "", VLOOKUP($A653, 'Student reference sheet'!$A$2:$Z$2603,25,FALSE))</f>
        <v/>
      </c>
      <c r="P653" s="39" t="str">
        <f>IF($A653 = "", "", IF(OR(VLOOKUP($A653,'Student reference sheet'!$A$2:$V$2400,8,FALSE) = "R",  VLOOKUP($A653,'Student reference sheet'!$A$2:$V$2400,8,FALSE) = "L"), "X", ""))</f>
        <v/>
      </c>
      <c r="Q653" s="39" t="str">
        <f>IF($A653 ="", "", VLOOKUP($A653, 'Student reference sheet'!$A$2:$V$2603,22,FALSE))</f>
        <v/>
      </c>
      <c r="R653" s="39" t="str">
        <f>IF($A653 &lt;&gt; "",VLOOKUP($A653,'Student reference sheet'!$A$2:$V$2329, 5,FALSE), "")</f>
        <v/>
      </c>
      <c r="S653" s="39" t="str">
        <f>IF($A653 &lt;&gt; "",VLOOKUP($A653,'Student reference sheet'!$A$2:$V$2329, 6,FALSE), "")</f>
        <v/>
      </c>
      <c r="T653" s="30" t="str">
        <f>IF($A653 = "","",
IF(VLOOKUP($A653,'Student reference sheet'!$A$2:$V$2329, 10,FALSE) = "Y", "Hispanic",
IF(VLOOKUP($A653,'Student reference sheet'!$A$2:$V$2329,11,FALSE) &lt;&gt; "",
IF(VLOOKUP($A653,'Student reference sheet'!$A$2:$V$2329,11,FALSE) = "UNK", "Unknown", VLOOKUP(VALUE(VLOOKUP($A653,'Student reference sheet'!$A$2:$V$2329,11,FALSE)),'Ethnicity Reference'!$A$2:$B$22,2,FALSE)),
IF(VLOOKUP($A653,'Student reference sheet'!$A$2:$V$2329,9,FALSE) &lt;&gt; "", VLOOKUP(VALUE(VLOOKUP($A653,'Student reference sheet'!$A$2:$V$2329,9,FALSE)),'Ethnicity Reference'!$A$2:$B$22,2,FALSE),"Unknown"))))</f>
        <v/>
      </c>
      <c r="U653" s="35"/>
    </row>
    <row r="654" spans="1:21" ht="15.75">
      <c r="A654" s="47"/>
      <c r="B654" s="33"/>
      <c r="C654" s="39" t="str">
        <f>IF($A654 &lt;&gt; "",VLOOKUP($A654,'Student reference sheet'!$A$2:$V$2329, 3,FALSE), "")</f>
        <v/>
      </c>
      <c r="D654" s="39" t="str">
        <f>IF($A654 &lt;&gt; "",VLOOKUP($A654,'Student reference sheet'!$A$2:$V$2329, 2,FALSE), "")</f>
        <v/>
      </c>
      <c r="E654" s="35"/>
      <c r="F654" s="34"/>
      <c r="G654" s="40" t="str">
        <f t="shared" ca="1" si="33"/>
        <v/>
      </c>
      <c r="H654" s="40" t="str">
        <f t="shared" ca="1" si="34"/>
        <v/>
      </c>
      <c r="I654" s="36" t="str">
        <f>IF($A654 = "", "",
IF(COUNTIF(MINIMUM_DAY_DATES[], Attendance!J654) &gt; 0, VLOOKUP(Attendance!$G654,MINIMUM_DAY_PERIOD_SCHEDULE[], 2,TRUE),
IF(COUNTIF(RALLY_DATES[], Attendance!J654) &gt; 0, VLOOKUP(Attendance!$G654,RALLY_PERIOD_SCHEDULE[], 2,TRUE),
IF(WEEKDAY(Attendance!$J654) = 2,
       IF(COUNTIF(FINALS_WEEK_MONDAY_DATE[],Attendance!$J654) &gt; 0, VLOOKUP(Attendance!$G654,FINALS_WEEK_MONDAY_PERIOD_SCHEDULE[],2,TRUE),
       VLOOKUP(Attendance!$G654,REGULAR_WEEK_SCHEDULE[],6,TRUE)),
IF(WEEKDAY($J654) = 3,
       IF(COUNTIF(FINALS_WEEK_TUESDAY_DATE[],Attendance!$J654) &gt; 0, VLOOKUP(Attendance!$G654,FINALS_WEEK_TUESDAY_PERIOD_SCHEDULE[],2,TRUE),
       VLOOKUP(Attendance!$G654,REGULAR_WEEK_SCHEDULE[[Tuesday]:[Period]],5,TRUE)),
IF(WEEKDAY(Attendance!$J654) = 4,
        IF(COUNTIF(BLOCK_WEDNESDAY_DATES[],Attendance!$J654) &gt; 0, VLOOKUP(Attendance!$G654,BLOCK_WEDNESDAY_PERIOD_SCHEDULE[],2,TRUE),
        IF(COUNTIF(FINALS_WEEK_WEDNESDAY_DATE[],Attendance!$J654) &gt; 0, VLOOKUP(Attendance!$G654,FINALS_WEEK_WEDNESDAY_PERIOD_SCHEDULE[],2,TRUE),
       VLOOKUP(Attendance!$G654,REGULAR_WEEK_SCHEDULE[[Wednesday]:[Period]],4,TRUE))),
IF(WEEKDAY($J654) = 5,
       IF(COUNTIF(BLOCK_THURSDAY_DATES[],Attendance!$J654) &gt; 0, VLOOKUP(Attendance!$G654,BLOCK_THURSDAY_PERIOD_SCHEDULE[],2,TRUE),
       IF(COUNTIF(FINALS_WEEK_THURSDAY_DATE[],Attendance!$J654) &gt; 0, VLOOKUP(Attendance!$G654,FINALS_WEEK_THURSDAY_PERIOD_SCHEDULE[],2,TRUE),
       VLOOKUP(Attendance!$G654,REGULAR_WEEK_SCHEDULE[[Thursday]:[Period]],3,TRUE))),
IF(WEEKDAY(Attendance!$J654) = 6,
       IF(COUNTIF(FINALS_WEEK_FRIDAY_DATE[],Attendance!$J654) &gt; 0, VLOOKUP(Attendance!$G654,FINALS_WEEK_FRIDAY_PERIOD_SCHEDULE[],2,TRUE),
       VLOOKUP(Attendance!$G654,REGULAR_WEEK_SCHEDULE[[Friday]:[Period]],2,TRUE))))))))))</f>
        <v/>
      </c>
      <c r="J654" s="41" t="str">
        <f t="shared" ca="1" si="35"/>
        <v/>
      </c>
      <c r="K654" s="41" t="str">
        <f>IF($A654 &lt;&gt; "",VLOOKUP($A654,'Student reference sheet'!$A$2:$V$2329, 7,FALSE), "")</f>
        <v/>
      </c>
      <c r="L654" s="30" t="str">
        <f>IF($A654 ="", "", VLOOKUP($A654, 'Student reference sheet'!$A$2:$Z$2603,23,FALSE))</f>
        <v/>
      </c>
      <c r="M654" s="30" t="str">
        <f>IF($A654 ="", "", VLOOKUP($A654, 'Student reference sheet'!$A$2:$Z$2603,24,FALSE))</f>
        <v/>
      </c>
      <c r="N654" s="30" t="str">
        <f>IF($A654 ="", "", VLOOKUP($A654, 'Student reference sheet'!$A$2:$Z$2603,26,FALSE))</f>
        <v/>
      </c>
      <c r="O654" s="30" t="str">
        <f>IF($A654 ="", "", VLOOKUP($A654, 'Student reference sheet'!$A$2:$Z$2603,25,FALSE))</f>
        <v/>
      </c>
      <c r="P654" s="39" t="str">
        <f>IF($A654 = "", "", IF(OR(VLOOKUP($A654,'Student reference sheet'!$A$2:$V$2400,8,FALSE) = "R",  VLOOKUP($A654,'Student reference sheet'!$A$2:$V$2400,8,FALSE) = "L"), "X", ""))</f>
        <v/>
      </c>
      <c r="Q654" s="39" t="str">
        <f>IF($A654 ="", "", VLOOKUP($A654, 'Student reference sheet'!$A$2:$V$2603,22,FALSE))</f>
        <v/>
      </c>
      <c r="R654" s="39" t="str">
        <f>IF($A654 &lt;&gt; "",VLOOKUP($A654,'Student reference sheet'!$A$2:$V$2329, 5,FALSE), "")</f>
        <v/>
      </c>
      <c r="S654" s="39" t="str">
        <f>IF($A654 &lt;&gt; "",VLOOKUP($A654,'Student reference sheet'!$A$2:$V$2329, 6,FALSE), "")</f>
        <v/>
      </c>
      <c r="T654" s="30" t="str">
        <f>IF($A654 = "","",
IF(VLOOKUP($A654,'Student reference sheet'!$A$2:$V$2329, 10,FALSE) = "Y", "Hispanic",
IF(VLOOKUP($A654,'Student reference sheet'!$A$2:$V$2329,11,FALSE) &lt;&gt; "",
IF(VLOOKUP($A654,'Student reference sheet'!$A$2:$V$2329,11,FALSE) = "UNK", "Unknown", VLOOKUP(VALUE(VLOOKUP($A654,'Student reference sheet'!$A$2:$V$2329,11,FALSE)),'Ethnicity Reference'!$A$2:$B$22,2,FALSE)),
IF(VLOOKUP($A654,'Student reference sheet'!$A$2:$V$2329,9,FALSE) &lt;&gt; "", VLOOKUP(VALUE(VLOOKUP($A654,'Student reference sheet'!$A$2:$V$2329,9,FALSE)),'Ethnicity Reference'!$A$2:$B$22,2,FALSE),"Unknown"))))</f>
        <v/>
      </c>
      <c r="U654" s="35"/>
    </row>
    <row r="655" spans="1:21" ht="15.75">
      <c r="A655" s="47"/>
      <c r="B655" s="33"/>
      <c r="C655" s="39" t="str">
        <f>IF($A655 &lt;&gt; "",VLOOKUP($A655,'Student reference sheet'!$A$2:$V$2329, 3,FALSE), "")</f>
        <v/>
      </c>
      <c r="D655" s="39" t="str">
        <f>IF($A655 &lt;&gt; "",VLOOKUP($A655,'Student reference sheet'!$A$2:$V$2329, 2,FALSE), "")</f>
        <v/>
      </c>
      <c r="E655" s="35"/>
      <c r="F655" s="34"/>
      <c r="G655" s="40" t="str">
        <f t="shared" ca="1" si="33"/>
        <v/>
      </c>
      <c r="H655" s="40" t="str">
        <f t="shared" ca="1" si="34"/>
        <v/>
      </c>
      <c r="I655" s="36" t="str">
        <f>IF($A655 = "", "",
IF(COUNTIF(MINIMUM_DAY_DATES[], Attendance!J655) &gt; 0, VLOOKUP(Attendance!$G655,MINIMUM_DAY_PERIOD_SCHEDULE[], 2,TRUE),
IF(COUNTIF(RALLY_DATES[], Attendance!J655) &gt; 0, VLOOKUP(Attendance!$G655,RALLY_PERIOD_SCHEDULE[], 2,TRUE),
IF(WEEKDAY(Attendance!$J655) = 2,
       IF(COUNTIF(FINALS_WEEK_MONDAY_DATE[],Attendance!$J655) &gt; 0, VLOOKUP(Attendance!$G655,FINALS_WEEK_MONDAY_PERIOD_SCHEDULE[],2,TRUE),
       VLOOKUP(Attendance!$G655,REGULAR_WEEK_SCHEDULE[],6,TRUE)),
IF(WEEKDAY($J655) = 3,
       IF(COUNTIF(FINALS_WEEK_TUESDAY_DATE[],Attendance!$J655) &gt; 0, VLOOKUP(Attendance!$G655,FINALS_WEEK_TUESDAY_PERIOD_SCHEDULE[],2,TRUE),
       VLOOKUP(Attendance!$G655,REGULAR_WEEK_SCHEDULE[[Tuesday]:[Period]],5,TRUE)),
IF(WEEKDAY(Attendance!$J655) = 4,
        IF(COUNTIF(BLOCK_WEDNESDAY_DATES[],Attendance!$J655) &gt; 0, VLOOKUP(Attendance!$G655,BLOCK_WEDNESDAY_PERIOD_SCHEDULE[],2,TRUE),
        IF(COUNTIF(FINALS_WEEK_WEDNESDAY_DATE[],Attendance!$J655) &gt; 0, VLOOKUP(Attendance!$G655,FINALS_WEEK_WEDNESDAY_PERIOD_SCHEDULE[],2,TRUE),
       VLOOKUP(Attendance!$G655,REGULAR_WEEK_SCHEDULE[[Wednesday]:[Period]],4,TRUE))),
IF(WEEKDAY($J655) = 5,
       IF(COUNTIF(BLOCK_THURSDAY_DATES[],Attendance!$J655) &gt; 0, VLOOKUP(Attendance!$G655,BLOCK_THURSDAY_PERIOD_SCHEDULE[],2,TRUE),
       IF(COUNTIF(FINALS_WEEK_THURSDAY_DATE[],Attendance!$J655) &gt; 0, VLOOKUP(Attendance!$G655,FINALS_WEEK_THURSDAY_PERIOD_SCHEDULE[],2,TRUE),
       VLOOKUP(Attendance!$G655,REGULAR_WEEK_SCHEDULE[[Thursday]:[Period]],3,TRUE))),
IF(WEEKDAY(Attendance!$J655) = 6,
       IF(COUNTIF(FINALS_WEEK_FRIDAY_DATE[],Attendance!$J655) &gt; 0, VLOOKUP(Attendance!$G655,FINALS_WEEK_FRIDAY_PERIOD_SCHEDULE[],2,TRUE),
       VLOOKUP(Attendance!$G655,REGULAR_WEEK_SCHEDULE[[Friday]:[Period]],2,TRUE))))))))))</f>
        <v/>
      </c>
      <c r="J655" s="41" t="str">
        <f t="shared" ca="1" si="35"/>
        <v/>
      </c>
      <c r="K655" s="41" t="str">
        <f>IF($A655 &lt;&gt; "",VLOOKUP($A655,'Student reference sheet'!$A$2:$V$2329, 7,FALSE), "")</f>
        <v/>
      </c>
      <c r="L655" s="30" t="str">
        <f>IF($A655 ="", "", VLOOKUP($A655, 'Student reference sheet'!$A$2:$Z$2603,23,FALSE))</f>
        <v/>
      </c>
      <c r="M655" s="30" t="str">
        <f>IF($A655 ="", "", VLOOKUP($A655, 'Student reference sheet'!$A$2:$Z$2603,24,FALSE))</f>
        <v/>
      </c>
      <c r="N655" s="30" t="str">
        <f>IF($A655 ="", "", VLOOKUP($A655, 'Student reference sheet'!$A$2:$Z$2603,26,FALSE))</f>
        <v/>
      </c>
      <c r="O655" s="30" t="str">
        <f>IF($A655 ="", "", VLOOKUP($A655, 'Student reference sheet'!$A$2:$Z$2603,25,FALSE))</f>
        <v/>
      </c>
      <c r="P655" s="39" t="str">
        <f>IF($A655 = "", "", IF(OR(VLOOKUP($A655,'Student reference sheet'!$A$2:$V$2400,8,FALSE) = "R",  VLOOKUP($A655,'Student reference sheet'!$A$2:$V$2400,8,FALSE) = "L"), "X", ""))</f>
        <v/>
      </c>
      <c r="Q655" s="39" t="str">
        <f>IF($A655 ="", "", VLOOKUP($A655, 'Student reference sheet'!$A$2:$V$2603,22,FALSE))</f>
        <v/>
      </c>
      <c r="R655" s="39" t="str">
        <f>IF($A655 &lt;&gt; "",VLOOKUP($A655,'Student reference sheet'!$A$2:$V$2329, 5,FALSE), "")</f>
        <v/>
      </c>
      <c r="S655" s="39" t="str">
        <f>IF($A655 &lt;&gt; "",VLOOKUP($A655,'Student reference sheet'!$A$2:$V$2329, 6,FALSE), "")</f>
        <v/>
      </c>
      <c r="T655" s="30" t="str">
        <f>IF($A655 = "","",
IF(VLOOKUP($A655,'Student reference sheet'!$A$2:$V$2329, 10,FALSE) = "Y", "Hispanic",
IF(VLOOKUP($A655,'Student reference sheet'!$A$2:$V$2329,11,FALSE) &lt;&gt; "",
IF(VLOOKUP($A655,'Student reference sheet'!$A$2:$V$2329,11,FALSE) = "UNK", "Unknown", VLOOKUP(VALUE(VLOOKUP($A655,'Student reference sheet'!$A$2:$V$2329,11,FALSE)),'Ethnicity Reference'!$A$2:$B$22,2,FALSE)),
IF(VLOOKUP($A655,'Student reference sheet'!$A$2:$V$2329,9,FALSE) &lt;&gt; "", VLOOKUP(VALUE(VLOOKUP($A655,'Student reference sheet'!$A$2:$V$2329,9,FALSE)),'Ethnicity Reference'!$A$2:$B$22,2,FALSE),"Unknown"))))</f>
        <v/>
      </c>
      <c r="U655" s="35"/>
    </row>
    <row r="656" spans="1:21" ht="15.75">
      <c r="A656" s="47"/>
      <c r="B656" s="33"/>
      <c r="C656" s="39" t="str">
        <f>IF($A656 &lt;&gt; "",VLOOKUP($A656,'Student reference sheet'!$A$2:$V$2329, 3,FALSE), "")</f>
        <v/>
      </c>
      <c r="D656" s="39" t="str">
        <f>IF($A656 &lt;&gt; "",VLOOKUP($A656,'Student reference sheet'!$A$2:$V$2329, 2,FALSE), "")</f>
        <v/>
      </c>
      <c r="E656" s="35"/>
      <c r="F656" s="34"/>
      <c r="G656" s="40" t="str">
        <f t="shared" ca="1" si="33"/>
        <v/>
      </c>
      <c r="H656" s="40" t="str">
        <f t="shared" ca="1" si="34"/>
        <v/>
      </c>
      <c r="I656" s="36" t="str">
        <f>IF($A656 = "", "",
IF(COUNTIF(MINIMUM_DAY_DATES[], Attendance!J656) &gt; 0, VLOOKUP(Attendance!$G656,MINIMUM_DAY_PERIOD_SCHEDULE[], 2,TRUE),
IF(COUNTIF(RALLY_DATES[], Attendance!J656) &gt; 0, VLOOKUP(Attendance!$G656,RALLY_PERIOD_SCHEDULE[], 2,TRUE),
IF(WEEKDAY(Attendance!$J656) = 2,
       IF(COUNTIF(FINALS_WEEK_MONDAY_DATE[],Attendance!$J656) &gt; 0, VLOOKUP(Attendance!$G656,FINALS_WEEK_MONDAY_PERIOD_SCHEDULE[],2,TRUE),
       VLOOKUP(Attendance!$G656,REGULAR_WEEK_SCHEDULE[],6,TRUE)),
IF(WEEKDAY($J656) = 3,
       IF(COUNTIF(FINALS_WEEK_TUESDAY_DATE[],Attendance!$J656) &gt; 0, VLOOKUP(Attendance!$G656,FINALS_WEEK_TUESDAY_PERIOD_SCHEDULE[],2,TRUE),
       VLOOKUP(Attendance!$G656,REGULAR_WEEK_SCHEDULE[[Tuesday]:[Period]],5,TRUE)),
IF(WEEKDAY(Attendance!$J656) = 4,
        IF(COUNTIF(BLOCK_WEDNESDAY_DATES[],Attendance!$J656) &gt; 0, VLOOKUP(Attendance!$G656,BLOCK_WEDNESDAY_PERIOD_SCHEDULE[],2,TRUE),
        IF(COUNTIF(FINALS_WEEK_WEDNESDAY_DATE[],Attendance!$J656) &gt; 0, VLOOKUP(Attendance!$G656,FINALS_WEEK_WEDNESDAY_PERIOD_SCHEDULE[],2,TRUE),
       VLOOKUP(Attendance!$G656,REGULAR_WEEK_SCHEDULE[[Wednesday]:[Period]],4,TRUE))),
IF(WEEKDAY($J656) = 5,
       IF(COUNTIF(BLOCK_THURSDAY_DATES[],Attendance!$J656) &gt; 0, VLOOKUP(Attendance!$G656,BLOCK_THURSDAY_PERIOD_SCHEDULE[],2,TRUE),
       IF(COUNTIF(FINALS_WEEK_THURSDAY_DATE[],Attendance!$J656) &gt; 0, VLOOKUP(Attendance!$G656,FINALS_WEEK_THURSDAY_PERIOD_SCHEDULE[],2,TRUE),
       VLOOKUP(Attendance!$G656,REGULAR_WEEK_SCHEDULE[[Thursday]:[Period]],3,TRUE))),
IF(WEEKDAY(Attendance!$J656) = 6,
       IF(COUNTIF(FINALS_WEEK_FRIDAY_DATE[],Attendance!$J656) &gt; 0, VLOOKUP(Attendance!$G656,FINALS_WEEK_FRIDAY_PERIOD_SCHEDULE[],2,TRUE),
       VLOOKUP(Attendance!$G656,REGULAR_WEEK_SCHEDULE[[Friday]:[Period]],2,TRUE))))))))))</f>
        <v/>
      </c>
      <c r="J656" s="41" t="str">
        <f t="shared" ca="1" si="35"/>
        <v/>
      </c>
      <c r="K656" s="41" t="str">
        <f>IF($A656 &lt;&gt; "",VLOOKUP($A656,'Student reference sheet'!$A$2:$V$2329, 7,FALSE), "")</f>
        <v/>
      </c>
      <c r="L656" s="30" t="str">
        <f>IF($A656 ="", "", VLOOKUP($A656, 'Student reference sheet'!$A$2:$Z$2603,23,FALSE))</f>
        <v/>
      </c>
      <c r="M656" s="30" t="str">
        <f>IF($A656 ="", "", VLOOKUP($A656, 'Student reference sheet'!$A$2:$Z$2603,24,FALSE))</f>
        <v/>
      </c>
      <c r="N656" s="30" t="str">
        <f>IF($A656 ="", "", VLOOKUP($A656, 'Student reference sheet'!$A$2:$Z$2603,26,FALSE))</f>
        <v/>
      </c>
      <c r="O656" s="30" t="str">
        <f>IF($A656 ="", "", VLOOKUP($A656, 'Student reference sheet'!$A$2:$Z$2603,25,FALSE))</f>
        <v/>
      </c>
      <c r="P656" s="39" t="str">
        <f>IF($A656 = "", "", IF(OR(VLOOKUP($A656,'Student reference sheet'!$A$2:$V$2400,8,FALSE) = "R",  VLOOKUP($A656,'Student reference sheet'!$A$2:$V$2400,8,FALSE) = "L"), "X", ""))</f>
        <v/>
      </c>
      <c r="Q656" s="39" t="str">
        <f>IF($A656 ="", "", VLOOKUP($A656, 'Student reference sheet'!$A$2:$V$2603,22,FALSE))</f>
        <v/>
      </c>
      <c r="R656" s="39" t="str">
        <f>IF($A656 &lt;&gt; "",VLOOKUP($A656,'Student reference sheet'!$A$2:$V$2329, 5,FALSE), "")</f>
        <v/>
      </c>
      <c r="S656" s="39" t="str">
        <f>IF($A656 &lt;&gt; "",VLOOKUP($A656,'Student reference sheet'!$A$2:$V$2329, 6,FALSE), "")</f>
        <v/>
      </c>
      <c r="T656" s="30" t="str">
        <f>IF($A656 = "","",
IF(VLOOKUP($A656,'Student reference sheet'!$A$2:$V$2329, 10,FALSE) = "Y", "Hispanic",
IF(VLOOKUP($A656,'Student reference sheet'!$A$2:$V$2329,11,FALSE) &lt;&gt; "",
IF(VLOOKUP($A656,'Student reference sheet'!$A$2:$V$2329,11,FALSE) = "UNK", "Unknown", VLOOKUP(VALUE(VLOOKUP($A656,'Student reference sheet'!$A$2:$V$2329,11,FALSE)),'Ethnicity Reference'!$A$2:$B$22,2,FALSE)),
IF(VLOOKUP($A656,'Student reference sheet'!$A$2:$V$2329,9,FALSE) &lt;&gt; "", VLOOKUP(VALUE(VLOOKUP($A656,'Student reference sheet'!$A$2:$V$2329,9,FALSE)),'Ethnicity Reference'!$A$2:$B$22,2,FALSE),"Unknown"))))</f>
        <v/>
      </c>
      <c r="U656" s="35"/>
    </row>
    <row r="657" spans="1:21" ht="15.75">
      <c r="A657" s="47"/>
      <c r="B657" s="33"/>
      <c r="C657" s="39" t="str">
        <f>IF($A657 &lt;&gt; "",VLOOKUP($A657,'Student reference sheet'!$A$2:$V$2329, 3,FALSE), "")</f>
        <v/>
      </c>
      <c r="D657" s="39" t="str">
        <f>IF($A657 &lt;&gt; "",VLOOKUP($A657,'Student reference sheet'!$A$2:$V$2329, 2,FALSE), "")</f>
        <v/>
      </c>
      <c r="E657" s="35"/>
      <c r="F657" s="34"/>
      <c r="G657" s="40" t="str">
        <f t="shared" ca="1" si="33"/>
        <v/>
      </c>
      <c r="H657" s="40" t="str">
        <f t="shared" ca="1" si="34"/>
        <v/>
      </c>
      <c r="I657" s="36" t="str">
        <f>IF($A657 = "", "",
IF(COUNTIF(MINIMUM_DAY_DATES[], Attendance!J657) &gt; 0, VLOOKUP(Attendance!$G657,MINIMUM_DAY_PERIOD_SCHEDULE[], 2,TRUE),
IF(COUNTIF(RALLY_DATES[], Attendance!J657) &gt; 0, VLOOKUP(Attendance!$G657,RALLY_PERIOD_SCHEDULE[], 2,TRUE),
IF(WEEKDAY(Attendance!$J657) = 2,
       IF(COUNTIF(FINALS_WEEK_MONDAY_DATE[],Attendance!$J657) &gt; 0, VLOOKUP(Attendance!$G657,FINALS_WEEK_MONDAY_PERIOD_SCHEDULE[],2,TRUE),
       VLOOKUP(Attendance!$G657,REGULAR_WEEK_SCHEDULE[],6,TRUE)),
IF(WEEKDAY($J657) = 3,
       IF(COUNTIF(FINALS_WEEK_TUESDAY_DATE[],Attendance!$J657) &gt; 0, VLOOKUP(Attendance!$G657,FINALS_WEEK_TUESDAY_PERIOD_SCHEDULE[],2,TRUE),
       VLOOKUP(Attendance!$G657,REGULAR_WEEK_SCHEDULE[[Tuesday]:[Period]],5,TRUE)),
IF(WEEKDAY(Attendance!$J657) = 4,
        IF(COUNTIF(BLOCK_WEDNESDAY_DATES[],Attendance!$J657) &gt; 0, VLOOKUP(Attendance!$G657,BLOCK_WEDNESDAY_PERIOD_SCHEDULE[],2,TRUE),
        IF(COUNTIF(FINALS_WEEK_WEDNESDAY_DATE[],Attendance!$J657) &gt; 0, VLOOKUP(Attendance!$G657,FINALS_WEEK_WEDNESDAY_PERIOD_SCHEDULE[],2,TRUE),
       VLOOKUP(Attendance!$G657,REGULAR_WEEK_SCHEDULE[[Wednesday]:[Period]],4,TRUE))),
IF(WEEKDAY($J657) = 5,
       IF(COUNTIF(BLOCK_THURSDAY_DATES[],Attendance!$J657) &gt; 0, VLOOKUP(Attendance!$G657,BLOCK_THURSDAY_PERIOD_SCHEDULE[],2,TRUE),
       IF(COUNTIF(FINALS_WEEK_THURSDAY_DATE[],Attendance!$J657) &gt; 0, VLOOKUP(Attendance!$G657,FINALS_WEEK_THURSDAY_PERIOD_SCHEDULE[],2,TRUE),
       VLOOKUP(Attendance!$G657,REGULAR_WEEK_SCHEDULE[[Thursday]:[Period]],3,TRUE))),
IF(WEEKDAY(Attendance!$J657) = 6,
       IF(COUNTIF(FINALS_WEEK_FRIDAY_DATE[],Attendance!$J657) &gt; 0, VLOOKUP(Attendance!$G657,FINALS_WEEK_FRIDAY_PERIOD_SCHEDULE[],2,TRUE),
       VLOOKUP(Attendance!$G657,REGULAR_WEEK_SCHEDULE[[Friday]:[Period]],2,TRUE))))))))))</f>
        <v/>
      </c>
      <c r="J657" s="41" t="str">
        <f t="shared" ca="1" si="35"/>
        <v/>
      </c>
      <c r="K657" s="41" t="str">
        <f>IF($A657 &lt;&gt; "",VLOOKUP($A657,'Student reference sheet'!$A$2:$V$2329, 7,FALSE), "")</f>
        <v/>
      </c>
      <c r="L657" s="30" t="str">
        <f>IF($A657 ="", "", VLOOKUP($A657, 'Student reference sheet'!$A$2:$Z$2603,23,FALSE))</f>
        <v/>
      </c>
      <c r="M657" s="30" t="str">
        <f>IF($A657 ="", "", VLOOKUP($A657, 'Student reference sheet'!$A$2:$Z$2603,24,FALSE))</f>
        <v/>
      </c>
      <c r="N657" s="30" t="str">
        <f>IF($A657 ="", "", VLOOKUP($A657, 'Student reference sheet'!$A$2:$Z$2603,26,FALSE))</f>
        <v/>
      </c>
      <c r="O657" s="30" t="str">
        <f>IF($A657 ="", "", VLOOKUP($A657, 'Student reference sheet'!$A$2:$Z$2603,25,FALSE))</f>
        <v/>
      </c>
      <c r="P657" s="39" t="str">
        <f>IF($A657 = "", "", IF(OR(VLOOKUP($A657,'Student reference sheet'!$A$2:$V$2400,8,FALSE) = "R",  VLOOKUP($A657,'Student reference sheet'!$A$2:$V$2400,8,FALSE) = "L"), "X", ""))</f>
        <v/>
      </c>
      <c r="Q657" s="39" t="str">
        <f>IF($A657 ="", "", VLOOKUP($A657, 'Student reference sheet'!$A$2:$V$2603,22,FALSE))</f>
        <v/>
      </c>
      <c r="R657" s="39" t="str">
        <f>IF($A657 &lt;&gt; "",VLOOKUP($A657,'Student reference sheet'!$A$2:$V$2329, 5,FALSE), "")</f>
        <v/>
      </c>
      <c r="S657" s="39" t="str">
        <f>IF($A657 &lt;&gt; "",VLOOKUP($A657,'Student reference sheet'!$A$2:$V$2329, 6,FALSE), "")</f>
        <v/>
      </c>
      <c r="T657" s="30" t="str">
        <f>IF($A657 = "","",
IF(VLOOKUP($A657,'Student reference sheet'!$A$2:$V$2329, 10,FALSE) = "Y", "Hispanic",
IF(VLOOKUP($A657,'Student reference sheet'!$A$2:$V$2329,11,FALSE) &lt;&gt; "",
IF(VLOOKUP($A657,'Student reference sheet'!$A$2:$V$2329,11,FALSE) = "UNK", "Unknown", VLOOKUP(VALUE(VLOOKUP($A657,'Student reference sheet'!$A$2:$V$2329,11,FALSE)),'Ethnicity Reference'!$A$2:$B$22,2,FALSE)),
IF(VLOOKUP($A657,'Student reference sheet'!$A$2:$V$2329,9,FALSE) &lt;&gt; "", VLOOKUP(VALUE(VLOOKUP($A657,'Student reference sheet'!$A$2:$V$2329,9,FALSE)),'Ethnicity Reference'!$A$2:$B$22,2,FALSE),"Unknown"))))</f>
        <v/>
      </c>
      <c r="U657" s="35"/>
    </row>
    <row r="658" spans="1:21" ht="15.75">
      <c r="A658" s="47"/>
      <c r="B658" s="33"/>
      <c r="C658" s="39" t="str">
        <f>IF($A658 &lt;&gt; "",VLOOKUP($A658,'Student reference sheet'!$A$2:$V$2329, 3,FALSE), "")</f>
        <v/>
      </c>
      <c r="D658" s="39" t="str">
        <f>IF($A658 &lt;&gt; "",VLOOKUP($A658,'Student reference sheet'!$A$2:$V$2329, 2,FALSE), "")</f>
        <v/>
      </c>
      <c r="E658" s="35"/>
      <c r="F658" s="34"/>
      <c r="G658" s="40" t="str">
        <f t="shared" ca="1" si="33"/>
        <v/>
      </c>
      <c r="H658" s="40" t="str">
        <f t="shared" ca="1" si="34"/>
        <v/>
      </c>
      <c r="I658" s="36" t="str">
        <f>IF($A658 = "", "",
IF(COUNTIF(MINIMUM_DAY_DATES[], Attendance!J658) &gt; 0, VLOOKUP(Attendance!$G658,MINIMUM_DAY_PERIOD_SCHEDULE[], 2,TRUE),
IF(COUNTIF(RALLY_DATES[], Attendance!J658) &gt; 0, VLOOKUP(Attendance!$G658,RALLY_PERIOD_SCHEDULE[], 2,TRUE),
IF(WEEKDAY(Attendance!$J658) = 2,
       IF(COUNTIF(FINALS_WEEK_MONDAY_DATE[],Attendance!$J658) &gt; 0, VLOOKUP(Attendance!$G658,FINALS_WEEK_MONDAY_PERIOD_SCHEDULE[],2,TRUE),
       VLOOKUP(Attendance!$G658,REGULAR_WEEK_SCHEDULE[],6,TRUE)),
IF(WEEKDAY($J658) = 3,
       IF(COUNTIF(FINALS_WEEK_TUESDAY_DATE[],Attendance!$J658) &gt; 0, VLOOKUP(Attendance!$G658,FINALS_WEEK_TUESDAY_PERIOD_SCHEDULE[],2,TRUE),
       VLOOKUP(Attendance!$G658,REGULAR_WEEK_SCHEDULE[[Tuesday]:[Period]],5,TRUE)),
IF(WEEKDAY(Attendance!$J658) = 4,
        IF(COUNTIF(BLOCK_WEDNESDAY_DATES[],Attendance!$J658) &gt; 0, VLOOKUP(Attendance!$G658,BLOCK_WEDNESDAY_PERIOD_SCHEDULE[],2,TRUE),
        IF(COUNTIF(FINALS_WEEK_WEDNESDAY_DATE[],Attendance!$J658) &gt; 0, VLOOKUP(Attendance!$G658,FINALS_WEEK_WEDNESDAY_PERIOD_SCHEDULE[],2,TRUE),
       VLOOKUP(Attendance!$G658,REGULAR_WEEK_SCHEDULE[[Wednesday]:[Period]],4,TRUE))),
IF(WEEKDAY($J658) = 5,
       IF(COUNTIF(BLOCK_THURSDAY_DATES[],Attendance!$J658) &gt; 0, VLOOKUP(Attendance!$G658,BLOCK_THURSDAY_PERIOD_SCHEDULE[],2,TRUE),
       IF(COUNTIF(FINALS_WEEK_THURSDAY_DATE[],Attendance!$J658) &gt; 0, VLOOKUP(Attendance!$G658,FINALS_WEEK_THURSDAY_PERIOD_SCHEDULE[],2,TRUE),
       VLOOKUP(Attendance!$G658,REGULAR_WEEK_SCHEDULE[[Thursday]:[Period]],3,TRUE))),
IF(WEEKDAY(Attendance!$J658) = 6,
       IF(COUNTIF(FINALS_WEEK_FRIDAY_DATE[],Attendance!$J658) &gt; 0, VLOOKUP(Attendance!$G658,FINALS_WEEK_FRIDAY_PERIOD_SCHEDULE[],2,TRUE),
       VLOOKUP(Attendance!$G658,REGULAR_WEEK_SCHEDULE[[Friday]:[Period]],2,TRUE))))))))))</f>
        <v/>
      </c>
      <c r="J658" s="41" t="str">
        <f t="shared" ca="1" si="35"/>
        <v/>
      </c>
      <c r="K658" s="41" t="str">
        <f>IF($A658 &lt;&gt; "",VLOOKUP($A658,'Student reference sheet'!$A$2:$V$2329, 7,FALSE), "")</f>
        <v/>
      </c>
      <c r="L658" s="30" t="str">
        <f>IF($A658 ="", "", VLOOKUP($A658, 'Student reference sheet'!$A$2:$Z$2603,23,FALSE))</f>
        <v/>
      </c>
      <c r="M658" s="30" t="str">
        <f>IF($A658 ="", "", VLOOKUP($A658, 'Student reference sheet'!$A$2:$Z$2603,24,FALSE))</f>
        <v/>
      </c>
      <c r="N658" s="30" t="str">
        <f>IF($A658 ="", "", VLOOKUP($A658, 'Student reference sheet'!$A$2:$Z$2603,26,FALSE))</f>
        <v/>
      </c>
      <c r="O658" s="30" t="str">
        <f>IF($A658 ="", "", VLOOKUP($A658, 'Student reference sheet'!$A$2:$Z$2603,25,FALSE))</f>
        <v/>
      </c>
      <c r="P658" s="39" t="str">
        <f>IF($A658 = "", "", IF(OR(VLOOKUP($A658,'Student reference sheet'!$A$2:$V$2400,8,FALSE) = "R",  VLOOKUP($A658,'Student reference sheet'!$A$2:$V$2400,8,FALSE) = "L"), "X", ""))</f>
        <v/>
      </c>
      <c r="Q658" s="39" t="str">
        <f>IF($A658 ="", "", VLOOKUP($A658, 'Student reference sheet'!$A$2:$V$2603,22,FALSE))</f>
        <v/>
      </c>
      <c r="R658" s="39" t="str">
        <f>IF($A658 &lt;&gt; "",VLOOKUP($A658,'Student reference sheet'!$A$2:$V$2329, 5,FALSE), "")</f>
        <v/>
      </c>
      <c r="S658" s="39" t="str">
        <f>IF($A658 &lt;&gt; "",VLOOKUP($A658,'Student reference sheet'!$A$2:$V$2329, 6,FALSE), "")</f>
        <v/>
      </c>
      <c r="T658" s="30" t="str">
        <f>IF($A658 = "","",
IF(VLOOKUP($A658,'Student reference sheet'!$A$2:$V$2329, 10,FALSE) = "Y", "Hispanic",
IF(VLOOKUP($A658,'Student reference sheet'!$A$2:$V$2329,11,FALSE) &lt;&gt; "",
IF(VLOOKUP($A658,'Student reference sheet'!$A$2:$V$2329,11,FALSE) = "UNK", "Unknown", VLOOKUP(VALUE(VLOOKUP($A658,'Student reference sheet'!$A$2:$V$2329,11,FALSE)),'Ethnicity Reference'!$A$2:$B$22,2,FALSE)),
IF(VLOOKUP($A658,'Student reference sheet'!$A$2:$V$2329,9,FALSE) &lt;&gt; "", VLOOKUP(VALUE(VLOOKUP($A658,'Student reference sheet'!$A$2:$V$2329,9,FALSE)),'Ethnicity Reference'!$A$2:$B$22,2,FALSE),"Unknown"))))</f>
        <v/>
      </c>
      <c r="U658" s="35"/>
    </row>
    <row r="659" spans="1:21" ht="15.75">
      <c r="A659" s="47"/>
      <c r="B659" s="33"/>
      <c r="C659" s="39" t="str">
        <f>IF($A659 &lt;&gt; "",VLOOKUP($A659,'Student reference sheet'!$A$2:$V$2329, 3,FALSE), "")</f>
        <v/>
      </c>
      <c r="D659" s="39" t="str">
        <f>IF($A659 &lt;&gt; "",VLOOKUP($A659,'Student reference sheet'!$A$2:$V$2329, 2,FALSE), "")</f>
        <v/>
      </c>
      <c r="E659" s="35"/>
      <c r="F659" s="34"/>
      <c r="G659" s="40" t="str">
        <f t="shared" ca="1" si="33"/>
        <v/>
      </c>
      <c r="H659" s="40" t="str">
        <f t="shared" ca="1" si="34"/>
        <v/>
      </c>
      <c r="I659" s="36" t="str">
        <f>IF($A659 = "", "",
IF(COUNTIF(MINIMUM_DAY_DATES[], Attendance!J659) &gt; 0, VLOOKUP(Attendance!$G659,MINIMUM_DAY_PERIOD_SCHEDULE[], 2,TRUE),
IF(COUNTIF(RALLY_DATES[], Attendance!J659) &gt; 0, VLOOKUP(Attendance!$G659,RALLY_PERIOD_SCHEDULE[], 2,TRUE),
IF(WEEKDAY(Attendance!$J659) = 2,
       IF(COUNTIF(FINALS_WEEK_MONDAY_DATE[],Attendance!$J659) &gt; 0, VLOOKUP(Attendance!$G659,FINALS_WEEK_MONDAY_PERIOD_SCHEDULE[],2,TRUE),
       VLOOKUP(Attendance!$G659,REGULAR_WEEK_SCHEDULE[],6,TRUE)),
IF(WEEKDAY($J659) = 3,
       IF(COUNTIF(FINALS_WEEK_TUESDAY_DATE[],Attendance!$J659) &gt; 0, VLOOKUP(Attendance!$G659,FINALS_WEEK_TUESDAY_PERIOD_SCHEDULE[],2,TRUE),
       VLOOKUP(Attendance!$G659,REGULAR_WEEK_SCHEDULE[[Tuesday]:[Period]],5,TRUE)),
IF(WEEKDAY(Attendance!$J659) = 4,
        IF(COUNTIF(BLOCK_WEDNESDAY_DATES[],Attendance!$J659) &gt; 0, VLOOKUP(Attendance!$G659,BLOCK_WEDNESDAY_PERIOD_SCHEDULE[],2,TRUE),
        IF(COUNTIF(FINALS_WEEK_WEDNESDAY_DATE[],Attendance!$J659) &gt; 0, VLOOKUP(Attendance!$G659,FINALS_WEEK_WEDNESDAY_PERIOD_SCHEDULE[],2,TRUE),
       VLOOKUP(Attendance!$G659,REGULAR_WEEK_SCHEDULE[[Wednesday]:[Period]],4,TRUE))),
IF(WEEKDAY($J659) = 5,
       IF(COUNTIF(BLOCK_THURSDAY_DATES[],Attendance!$J659) &gt; 0, VLOOKUP(Attendance!$G659,BLOCK_THURSDAY_PERIOD_SCHEDULE[],2,TRUE),
       IF(COUNTIF(FINALS_WEEK_THURSDAY_DATE[],Attendance!$J659) &gt; 0, VLOOKUP(Attendance!$G659,FINALS_WEEK_THURSDAY_PERIOD_SCHEDULE[],2,TRUE),
       VLOOKUP(Attendance!$G659,REGULAR_WEEK_SCHEDULE[[Thursday]:[Period]],3,TRUE))),
IF(WEEKDAY(Attendance!$J659) = 6,
       IF(COUNTIF(FINALS_WEEK_FRIDAY_DATE[],Attendance!$J659) &gt; 0, VLOOKUP(Attendance!$G659,FINALS_WEEK_FRIDAY_PERIOD_SCHEDULE[],2,TRUE),
       VLOOKUP(Attendance!$G659,REGULAR_WEEK_SCHEDULE[[Friday]:[Period]],2,TRUE))))))))))</f>
        <v/>
      </c>
      <c r="J659" s="41" t="str">
        <f t="shared" ca="1" si="35"/>
        <v/>
      </c>
      <c r="K659" s="41" t="str">
        <f>IF($A659 &lt;&gt; "",VLOOKUP($A659,'Student reference sheet'!$A$2:$V$2329, 7,FALSE), "")</f>
        <v/>
      </c>
      <c r="L659" s="30" t="str">
        <f>IF($A659 ="", "", VLOOKUP($A659, 'Student reference sheet'!$A$2:$Z$2603,23,FALSE))</f>
        <v/>
      </c>
      <c r="M659" s="30" t="str">
        <f>IF($A659 ="", "", VLOOKUP($A659, 'Student reference sheet'!$A$2:$Z$2603,24,FALSE))</f>
        <v/>
      </c>
      <c r="N659" s="30" t="str">
        <f>IF($A659 ="", "", VLOOKUP($A659, 'Student reference sheet'!$A$2:$Z$2603,26,FALSE))</f>
        <v/>
      </c>
      <c r="O659" s="30" t="str">
        <f>IF($A659 ="", "", VLOOKUP($A659, 'Student reference sheet'!$A$2:$Z$2603,25,FALSE))</f>
        <v/>
      </c>
      <c r="P659" s="39" t="str">
        <f>IF($A659 = "", "", IF(OR(VLOOKUP($A659,'Student reference sheet'!$A$2:$V$2400,8,FALSE) = "R",  VLOOKUP($A659,'Student reference sheet'!$A$2:$V$2400,8,FALSE) = "L"), "X", ""))</f>
        <v/>
      </c>
      <c r="Q659" s="39" t="str">
        <f>IF($A659 ="", "", VLOOKUP($A659, 'Student reference sheet'!$A$2:$V$2603,22,FALSE))</f>
        <v/>
      </c>
      <c r="R659" s="39" t="str">
        <f>IF($A659 &lt;&gt; "",VLOOKUP($A659,'Student reference sheet'!$A$2:$V$2329, 5,FALSE), "")</f>
        <v/>
      </c>
      <c r="S659" s="39" t="str">
        <f>IF($A659 &lt;&gt; "",VLOOKUP($A659,'Student reference sheet'!$A$2:$V$2329, 6,FALSE), "")</f>
        <v/>
      </c>
      <c r="T659" s="30" t="str">
        <f>IF($A659 = "","",
IF(VLOOKUP($A659,'Student reference sheet'!$A$2:$V$2329, 10,FALSE) = "Y", "Hispanic",
IF(VLOOKUP($A659,'Student reference sheet'!$A$2:$V$2329,11,FALSE) &lt;&gt; "",
IF(VLOOKUP($A659,'Student reference sheet'!$A$2:$V$2329,11,FALSE) = "UNK", "Unknown", VLOOKUP(VALUE(VLOOKUP($A659,'Student reference sheet'!$A$2:$V$2329,11,FALSE)),'Ethnicity Reference'!$A$2:$B$22,2,FALSE)),
IF(VLOOKUP($A659,'Student reference sheet'!$A$2:$V$2329,9,FALSE) &lt;&gt; "", VLOOKUP(VALUE(VLOOKUP($A659,'Student reference sheet'!$A$2:$V$2329,9,FALSE)),'Ethnicity Reference'!$A$2:$B$22,2,FALSE),"Unknown"))))</f>
        <v/>
      </c>
      <c r="U659" s="35"/>
    </row>
    <row r="660" spans="1:21" ht="15.75">
      <c r="A660" s="47"/>
      <c r="B660" s="33"/>
      <c r="C660" s="39" t="str">
        <f>IF($A660 &lt;&gt; "",VLOOKUP($A660,'Student reference sheet'!$A$2:$V$2329, 3,FALSE), "")</f>
        <v/>
      </c>
      <c r="D660" s="39" t="str">
        <f>IF($A660 &lt;&gt; "",VLOOKUP($A660,'Student reference sheet'!$A$2:$V$2329, 2,FALSE), "")</f>
        <v/>
      </c>
      <c r="E660" s="35"/>
      <c r="F660" s="34"/>
      <c r="G660" s="40" t="str">
        <f t="shared" ca="1" si="33"/>
        <v/>
      </c>
      <c r="H660" s="40" t="str">
        <f t="shared" ca="1" si="34"/>
        <v/>
      </c>
      <c r="I660" s="36" t="str">
        <f>IF($A660 = "", "",
IF(COUNTIF(MINIMUM_DAY_DATES[], Attendance!J660) &gt; 0, VLOOKUP(Attendance!$G660,MINIMUM_DAY_PERIOD_SCHEDULE[], 2,TRUE),
IF(COUNTIF(RALLY_DATES[], Attendance!J660) &gt; 0, VLOOKUP(Attendance!$G660,RALLY_PERIOD_SCHEDULE[], 2,TRUE),
IF(WEEKDAY(Attendance!$J660) = 2,
       IF(COUNTIF(FINALS_WEEK_MONDAY_DATE[],Attendance!$J660) &gt; 0, VLOOKUP(Attendance!$G660,FINALS_WEEK_MONDAY_PERIOD_SCHEDULE[],2,TRUE),
       VLOOKUP(Attendance!$G660,REGULAR_WEEK_SCHEDULE[],6,TRUE)),
IF(WEEKDAY($J660) = 3,
       IF(COUNTIF(FINALS_WEEK_TUESDAY_DATE[],Attendance!$J660) &gt; 0, VLOOKUP(Attendance!$G660,FINALS_WEEK_TUESDAY_PERIOD_SCHEDULE[],2,TRUE),
       VLOOKUP(Attendance!$G660,REGULAR_WEEK_SCHEDULE[[Tuesday]:[Period]],5,TRUE)),
IF(WEEKDAY(Attendance!$J660) = 4,
        IF(COUNTIF(BLOCK_WEDNESDAY_DATES[],Attendance!$J660) &gt; 0, VLOOKUP(Attendance!$G660,BLOCK_WEDNESDAY_PERIOD_SCHEDULE[],2,TRUE),
        IF(COUNTIF(FINALS_WEEK_WEDNESDAY_DATE[],Attendance!$J660) &gt; 0, VLOOKUP(Attendance!$G660,FINALS_WEEK_WEDNESDAY_PERIOD_SCHEDULE[],2,TRUE),
       VLOOKUP(Attendance!$G660,REGULAR_WEEK_SCHEDULE[[Wednesday]:[Period]],4,TRUE))),
IF(WEEKDAY($J660) = 5,
       IF(COUNTIF(BLOCK_THURSDAY_DATES[],Attendance!$J660) &gt; 0, VLOOKUP(Attendance!$G660,BLOCK_THURSDAY_PERIOD_SCHEDULE[],2,TRUE),
       IF(COUNTIF(FINALS_WEEK_THURSDAY_DATE[],Attendance!$J660) &gt; 0, VLOOKUP(Attendance!$G660,FINALS_WEEK_THURSDAY_PERIOD_SCHEDULE[],2,TRUE),
       VLOOKUP(Attendance!$G660,REGULAR_WEEK_SCHEDULE[[Thursday]:[Period]],3,TRUE))),
IF(WEEKDAY(Attendance!$J660) = 6,
       IF(COUNTIF(FINALS_WEEK_FRIDAY_DATE[],Attendance!$J660) &gt; 0, VLOOKUP(Attendance!$G660,FINALS_WEEK_FRIDAY_PERIOD_SCHEDULE[],2,TRUE),
       VLOOKUP(Attendance!$G660,REGULAR_WEEK_SCHEDULE[[Friday]:[Period]],2,TRUE))))))))))</f>
        <v/>
      </c>
      <c r="J660" s="41" t="str">
        <f t="shared" ca="1" si="35"/>
        <v/>
      </c>
      <c r="K660" s="41" t="str">
        <f>IF($A660 &lt;&gt; "",VLOOKUP($A660,'Student reference sheet'!$A$2:$V$2329, 7,FALSE), "")</f>
        <v/>
      </c>
      <c r="L660" s="30" t="str">
        <f>IF($A660 ="", "", VLOOKUP($A660, 'Student reference sheet'!$A$2:$Z$2603,23,FALSE))</f>
        <v/>
      </c>
      <c r="M660" s="30" t="str">
        <f>IF($A660 ="", "", VLOOKUP($A660, 'Student reference sheet'!$A$2:$Z$2603,24,FALSE))</f>
        <v/>
      </c>
      <c r="N660" s="30" t="str">
        <f>IF($A660 ="", "", VLOOKUP($A660, 'Student reference sheet'!$A$2:$Z$2603,26,FALSE))</f>
        <v/>
      </c>
      <c r="O660" s="30" t="str">
        <f>IF($A660 ="", "", VLOOKUP($A660, 'Student reference sheet'!$A$2:$Z$2603,25,FALSE))</f>
        <v/>
      </c>
      <c r="P660" s="39" t="str">
        <f>IF($A660 = "", "", IF(OR(VLOOKUP($A660,'Student reference sheet'!$A$2:$V$2400,8,FALSE) = "R",  VLOOKUP($A660,'Student reference sheet'!$A$2:$V$2400,8,FALSE) = "L"), "X", ""))</f>
        <v/>
      </c>
      <c r="Q660" s="39" t="str">
        <f>IF($A660 ="", "", VLOOKUP($A660, 'Student reference sheet'!$A$2:$V$2603,22,FALSE))</f>
        <v/>
      </c>
      <c r="R660" s="39" t="str">
        <f>IF($A660 &lt;&gt; "",VLOOKUP($A660,'Student reference sheet'!$A$2:$V$2329, 5,FALSE), "")</f>
        <v/>
      </c>
      <c r="S660" s="39" t="str">
        <f>IF($A660 &lt;&gt; "",VLOOKUP($A660,'Student reference sheet'!$A$2:$V$2329, 6,FALSE), "")</f>
        <v/>
      </c>
      <c r="T660" s="30" t="str">
        <f>IF($A660 = "","",
IF(VLOOKUP($A660,'Student reference sheet'!$A$2:$V$2329, 10,FALSE) = "Y", "Hispanic",
IF(VLOOKUP($A660,'Student reference sheet'!$A$2:$V$2329,11,FALSE) &lt;&gt; "",
IF(VLOOKUP($A660,'Student reference sheet'!$A$2:$V$2329,11,FALSE) = "UNK", "Unknown", VLOOKUP(VALUE(VLOOKUP($A660,'Student reference sheet'!$A$2:$V$2329,11,FALSE)),'Ethnicity Reference'!$A$2:$B$22,2,FALSE)),
IF(VLOOKUP($A660,'Student reference sheet'!$A$2:$V$2329,9,FALSE) &lt;&gt; "", VLOOKUP(VALUE(VLOOKUP($A660,'Student reference sheet'!$A$2:$V$2329,9,FALSE)),'Ethnicity Reference'!$A$2:$B$22,2,FALSE),"Unknown"))))</f>
        <v/>
      </c>
      <c r="U660" s="35"/>
    </row>
    <row r="661" spans="1:21" ht="15.75">
      <c r="A661" s="47"/>
      <c r="B661" s="33"/>
      <c r="C661" s="39" t="str">
        <f>IF($A661 &lt;&gt; "",VLOOKUP($A661,'Student reference sheet'!$A$2:$V$2329, 3,FALSE), "")</f>
        <v/>
      </c>
      <c r="D661" s="39" t="str">
        <f>IF($A661 &lt;&gt; "",VLOOKUP($A661,'Student reference sheet'!$A$2:$V$2329, 2,FALSE), "")</f>
        <v/>
      </c>
      <c r="E661" s="35"/>
      <c r="F661" s="34"/>
      <c r="G661" s="40" t="str">
        <f t="shared" ca="1" si="33"/>
        <v/>
      </c>
      <c r="H661" s="40" t="str">
        <f t="shared" ca="1" si="34"/>
        <v/>
      </c>
      <c r="I661" s="36" t="str">
        <f>IF($A661 = "", "",
IF(COUNTIF(MINIMUM_DAY_DATES[], Attendance!J661) &gt; 0, VLOOKUP(Attendance!$G661,MINIMUM_DAY_PERIOD_SCHEDULE[], 2,TRUE),
IF(COUNTIF(RALLY_DATES[], Attendance!J661) &gt; 0, VLOOKUP(Attendance!$G661,RALLY_PERIOD_SCHEDULE[], 2,TRUE),
IF(WEEKDAY(Attendance!$J661) = 2,
       IF(COUNTIF(FINALS_WEEK_MONDAY_DATE[],Attendance!$J661) &gt; 0, VLOOKUP(Attendance!$G661,FINALS_WEEK_MONDAY_PERIOD_SCHEDULE[],2,TRUE),
       VLOOKUP(Attendance!$G661,REGULAR_WEEK_SCHEDULE[],6,TRUE)),
IF(WEEKDAY($J661) = 3,
       IF(COUNTIF(FINALS_WEEK_TUESDAY_DATE[],Attendance!$J661) &gt; 0, VLOOKUP(Attendance!$G661,FINALS_WEEK_TUESDAY_PERIOD_SCHEDULE[],2,TRUE),
       VLOOKUP(Attendance!$G661,REGULAR_WEEK_SCHEDULE[[Tuesday]:[Period]],5,TRUE)),
IF(WEEKDAY(Attendance!$J661) = 4,
        IF(COUNTIF(BLOCK_WEDNESDAY_DATES[],Attendance!$J661) &gt; 0, VLOOKUP(Attendance!$G661,BLOCK_WEDNESDAY_PERIOD_SCHEDULE[],2,TRUE),
        IF(COUNTIF(FINALS_WEEK_WEDNESDAY_DATE[],Attendance!$J661) &gt; 0, VLOOKUP(Attendance!$G661,FINALS_WEEK_WEDNESDAY_PERIOD_SCHEDULE[],2,TRUE),
       VLOOKUP(Attendance!$G661,REGULAR_WEEK_SCHEDULE[[Wednesday]:[Period]],4,TRUE))),
IF(WEEKDAY($J661) = 5,
       IF(COUNTIF(BLOCK_THURSDAY_DATES[],Attendance!$J661) &gt; 0, VLOOKUP(Attendance!$G661,BLOCK_THURSDAY_PERIOD_SCHEDULE[],2,TRUE),
       IF(COUNTIF(FINALS_WEEK_THURSDAY_DATE[],Attendance!$J661) &gt; 0, VLOOKUP(Attendance!$G661,FINALS_WEEK_THURSDAY_PERIOD_SCHEDULE[],2,TRUE),
       VLOOKUP(Attendance!$G661,REGULAR_WEEK_SCHEDULE[[Thursday]:[Period]],3,TRUE))),
IF(WEEKDAY(Attendance!$J661) = 6,
       IF(COUNTIF(FINALS_WEEK_FRIDAY_DATE[],Attendance!$J661) &gt; 0, VLOOKUP(Attendance!$G661,FINALS_WEEK_FRIDAY_PERIOD_SCHEDULE[],2,TRUE),
       VLOOKUP(Attendance!$G661,REGULAR_WEEK_SCHEDULE[[Friday]:[Period]],2,TRUE))))))))))</f>
        <v/>
      </c>
      <c r="J661" s="41" t="str">
        <f t="shared" ca="1" si="35"/>
        <v/>
      </c>
      <c r="K661" s="41" t="str">
        <f>IF($A661 &lt;&gt; "",VLOOKUP($A661,'Student reference sheet'!$A$2:$V$2329, 7,FALSE), "")</f>
        <v/>
      </c>
      <c r="L661" s="30" t="str">
        <f>IF($A661 ="", "", VLOOKUP($A661, 'Student reference sheet'!$A$2:$Z$2603,23,FALSE))</f>
        <v/>
      </c>
      <c r="M661" s="30" t="str">
        <f>IF($A661 ="", "", VLOOKUP($A661, 'Student reference sheet'!$A$2:$Z$2603,24,FALSE))</f>
        <v/>
      </c>
      <c r="N661" s="30" t="str">
        <f>IF($A661 ="", "", VLOOKUP($A661, 'Student reference sheet'!$A$2:$Z$2603,26,FALSE))</f>
        <v/>
      </c>
      <c r="O661" s="30" t="str">
        <f>IF($A661 ="", "", VLOOKUP($A661, 'Student reference sheet'!$A$2:$Z$2603,25,FALSE))</f>
        <v/>
      </c>
      <c r="P661" s="39" t="str">
        <f>IF($A661 = "", "", IF(OR(VLOOKUP($A661,'Student reference sheet'!$A$2:$V$2400,8,FALSE) = "R",  VLOOKUP($A661,'Student reference sheet'!$A$2:$V$2400,8,FALSE) = "L"), "X", ""))</f>
        <v/>
      </c>
      <c r="Q661" s="39" t="str">
        <f>IF($A661 ="", "", VLOOKUP($A661, 'Student reference sheet'!$A$2:$V$2603,22,FALSE))</f>
        <v/>
      </c>
      <c r="R661" s="39" t="str">
        <f>IF($A661 &lt;&gt; "",VLOOKUP($A661,'Student reference sheet'!$A$2:$V$2329, 5,FALSE), "")</f>
        <v/>
      </c>
      <c r="S661" s="39" t="str">
        <f>IF($A661 &lt;&gt; "",VLOOKUP($A661,'Student reference sheet'!$A$2:$V$2329, 6,FALSE), "")</f>
        <v/>
      </c>
      <c r="T661" s="30" t="str">
        <f>IF($A661 = "","",
IF(VLOOKUP($A661,'Student reference sheet'!$A$2:$V$2329, 10,FALSE) = "Y", "Hispanic",
IF(VLOOKUP($A661,'Student reference sheet'!$A$2:$V$2329,11,FALSE) &lt;&gt; "",
IF(VLOOKUP($A661,'Student reference sheet'!$A$2:$V$2329,11,FALSE) = "UNK", "Unknown", VLOOKUP(VALUE(VLOOKUP($A661,'Student reference sheet'!$A$2:$V$2329,11,FALSE)),'Ethnicity Reference'!$A$2:$B$22,2,FALSE)),
IF(VLOOKUP($A661,'Student reference sheet'!$A$2:$V$2329,9,FALSE) &lt;&gt; "", VLOOKUP(VALUE(VLOOKUP($A661,'Student reference sheet'!$A$2:$V$2329,9,FALSE)),'Ethnicity Reference'!$A$2:$B$22,2,FALSE),"Unknown"))))</f>
        <v/>
      </c>
      <c r="U661" s="35"/>
    </row>
    <row r="662" spans="1:21" ht="15.75">
      <c r="A662" s="47"/>
      <c r="B662" s="33"/>
      <c r="C662" s="39" t="str">
        <f>IF($A662 &lt;&gt; "",VLOOKUP($A662,'Student reference sheet'!$A$2:$V$2329, 3,FALSE), "")</f>
        <v/>
      </c>
      <c r="D662" s="39" t="str">
        <f>IF($A662 &lt;&gt; "",VLOOKUP($A662,'Student reference sheet'!$A$2:$V$2329, 2,FALSE), "")</f>
        <v/>
      </c>
      <c r="E662" s="35"/>
      <c r="F662" s="34"/>
      <c r="G662" s="40" t="str">
        <f t="shared" ca="1" si="33"/>
        <v/>
      </c>
      <c r="H662" s="40" t="str">
        <f t="shared" ca="1" si="34"/>
        <v/>
      </c>
      <c r="I662" s="36" t="str">
        <f>IF($A662 = "", "",
IF(COUNTIF(MINIMUM_DAY_DATES[], Attendance!J662) &gt; 0, VLOOKUP(Attendance!$G662,MINIMUM_DAY_PERIOD_SCHEDULE[], 2,TRUE),
IF(COUNTIF(RALLY_DATES[], Attendance!J662) &gt; 0, VLOOKUP(Attendance!$G662,RALLY_PERIOD_SCHEDULE[], 2,TRUE),
IF(WEEKDAY(Attendance!$J662) = 2,
       IF(COUNTIF(FINALS_WEEK_MONDAY_DATE[],Attendance!$J662) &gt; 0, VLOOKUP(Attendance!$G662,FINALS_WEEK_MONDAY_PERIOD_SCHEDULE[],2,TRUE),
       VLOOKUP(Attendance!$G662,REGULAR_WEEK_SCHEDULE[],6,TRUE)),
IF(WEEKDAY($J662) = 3,
       IF(COUNTIF(FINALS_WEEK_TUESDAY_DATE[],Attendance!$J662) &gt; 0, VLOOKUP(Attendance!$G662,FINALS_WEEK_TUESDAY_PERIOD_SCHEDULE[],2,TRUE),
       VLOOKUP(Attendance!$G662,REGULAR_WEEK_SCHEDULE[[Tuesday]:[Period]],5,TRUE)),
IF(WEEKDAY(Attendance!$J662) = 4,
        IF(COUNTIF(BLOCK_WEDNESDAY_DATES[],Attendance!$J662) &gt; 0, VLOOKUP(Attendance!$G662,BLOCK_WEDNESDAY_PERIOD_SCHEDULE[],2,TRUE),
        IF(COUNTIF(FINALS_WEEK_WEDNESDAY_DATE[],Attendance!$J662) &gt; 0, VLOOKUP(Attendance!$G662,FINALS_WEEK_WEDNESDAY_PERIOD_SCHEDULE[],2,TRUE),
       VLOOKUP(Attendance!$G662,REGULAR_WEEK_SCHEDULE[[Wednesday]:[Period]],4,TRUE))),
IF(WEEKDAY($J662) = 5,
       IF(COUNTIF(BLOCK_THURSDAY_DATES[],Attendance!$J662) &gt; 0, VLOOKUP(Attendance!$G662,BLOCK_THURSDAY_PERIOD_SCHEDULE[],2,TRUE),
       IF(COUNTIF(FINALS_WEEK_THURSDAY_DATE[],Attendance!$J662) &gt; 0, VLOOKUP(Attendance!$G662,FINALS_WEEK_THURSDAY_PERIOD_SCHEDULE[],2,TRUE),
       VLOOKUP(Attendance!$G662,REGULAR_WEEK_SCHEDULE[[Thursday]:[Period]],3,TRUE))),
IF(WEEKDAY(Attendance!$J662) = 6,
       IF(COUNTIF(FINALS_WEEK_FRIDAY_DATE[],Attendance!$J662) &gt; 0, VLOOKUP(Attendance!$G662,FINALS_WEEK_FRIDAY_PERIOD_SCHEDULE[],2,TRUE),
       VLOOKUP(Attendance!$G662,REGULAR_WEEK_SCHEDULE[[Friday]:[Period]],2,TRUE))))))))))</f>
        <v/>
      </c>
      <c r="J662" s="41" t="str">
        <f t="shared" ca="1" si="35"/>
        <v/>
      </c>
      <c r="K662" s="41" t="str">
        <f>IF($A662 &lt;&gt; "",VLOOKUP($A662,'Student reference sheet'!$A$2:$V$2329, 7,FALSE), "")</f>
        <v/>
      </c>
      <c r="L662" s="30" t="str">
        <f>IF($A662 ="", "", VLOOKUP($A662, 'Student reference sheet'!$A$2:$Z$2603,23,FALSE))</f>
        <v/>
      </c>
      <c r="M662" s="30" t="str">
        <f>IF($A662 ="", "", VLOOKUP($A662, 'Student reference sheet'!$A$2:$Z$2603,24,FALSE))</f>
        <v/>
      </c>
      <c r="N662" s="30" t="str">
        <f>IF($A662 ="", "", VLOOKUP($A662, 'Student reference sheet'!$A$2:$Z$2603,26,FALSE))</f>
        <v/>
      </c>
      <c r="O662" s="30" t="str">
        <f>IF($A662 ="", "", VLOOKUP($A662, 'Student reference sheet'!$A$2:$Z$2603,25,FALSE))</f>
        <v/>
      </c>
      <c r="P662" s="39" t="str">
        <f>IF($A662 = "", "", IF(OR(VLOOKUP($A662,'Student reference sheet'!$A$2:$V$2400,8,FALSE) = "R",  VLOOKUP($A662,'Student reference sheet'!$A$2:$V$2400,8,FALSE) = "L"), "X", ""))</f>
        <v/>
      </c>
      <c r="Q662" s="39" t="str">
        <f>IF($A662 ="", "", VLOOKUP($A662, 'Student reference sheet'!$A$2:$V$2603,22,FALSE))</f>
        <v/>
      </c>
      <c r="R662" s="39" t="str">
        <f>IF($A662 &lt;&gt; "",VLOOKUP($A662,'Student reference sheet'!$A$2:$V$2329, 5,FALSE), "")</f>
        <v/>
      </c>
      <c r="S662" s="39" t="str">
        <f>IF($A662 &lt;&gt; "",VLOOKUP($A662,'Student reference sheet'!$A$2:$V$2329, 6,FALSE), "")</f>
        <v/>
      </c>
      <c r="T662" s="30" t="str">
        <f>IF($A662 = "","",
IF(VLOOKUP($A662,'Student reference sheet'!$A$2:$V$2329, 10,FALSE) = "Y", "Hispanic",
IF(VLOOKUP($A662,'Student reference sheet'!$A$2:$V$2329,11,FALSE) &lt;&gt; "",
IF(VLOOKUP($A662,'Student reference sheet'!$A$2:$V$2329,11,FALSE) = "UNK", "Unknown", VLOOKUP(VALUE(VLOOKUP($A662,'Student reference sheet'!$A$2:$V$2329,11,FALSE)),'Ethnicity Reference'!$A$2:$B$22,2,FALSE)),
IF(VLOOKUP($A662,'Student reference sheet'!$A$2:$V$2329,9,FALSE) &lt;&gt; "", VLOOKUP(VALUE(VLOOKUP($A662,'Student reference sheet'!$A$2:$V$2329,9,FALSE)),'Ethnicity Reference'!$A$2:$B$22,2,FALSE),"Unknown"))))</f>
        <v/>
      </c>
      <c r="U662" s="35"/>
    </row>
    <row r="663" spans="1:21" ht="15.75">
      <c r="A663" s="47"/>
      <c r="B663" s="33"/>
      <c r="C663" s="39" t="str">
        <f>IF($A663 &lt;&gt; "",VLOOKUP($A663,'Student reference sheet'!$A$2:$V$2329, 3,FALSE), "")</f>
        <v/>
      </c>
      <c r="D663" s="39" t="str">
        <f>IF($A663 &lt;&gt; "",VLOOKUP($A663,'Student reference sheet'!$A$2:$V$2329, 2,FALSE), "")</f>
        <v/>
      </c>
      <c r="E663" s="35"/>
      <c r="F663" s="34"/>
      <c r="G663" s="40" t="str">
        <f t="shared" ca="1" si="33"/>
        <v/>
      </c>
      <c r="H663" s="40" t="str">
        <f t="shared" ca="1" si="34"/>
        <v/>
      </c>
      <c r="I663" s="36" t="str">
        <f>IF($A663 = "", "",
IF(COUNTIF(MINIMUM_DAY_DATES[], Attendance!J663) &gt; 0, VLOOKUP(Attendance!$G663,MINIMUM_DAY_PERIOD_SCHEDULE[], 2,TRUE),
IF(COUNTIF(RALLY_DATES[], Attendance!J663) &gt; 0, VLOOKUP(Attendance!$G663,RALLY_PERIOD_SCHEDULE[], 2,TRUE),
IF(WEEKDAY(Attendance!$J663) = 2,
       IF(COUNTIF(FINALS_WEEK_MONDAY_DATE[],Attendance!$J663) &gt; 0, VLOOKUP(Attendance!$G663,FINALS_WEEK_MONDAY_PERIOD_SCHEDULE[],2,TRUE),
       VLOOKUP(Attendance!$G663,REGULAR_WEEK_SCHEDULE[],6,TRUE)),
IF(WEEKDAY($J663) = 3,
       IF(COUNTIF(FINALS_WEEK_TUESDAY_DATE[],Attendance!$J663) &gt; 0, VLOOKUP(Attendance!$G663,FINALS_WEEK_TUESDAY_PERIOD_SCHEDULE[],2,TRUE),
       VLOOKUP(Attendance!$G663,REGULAR_WEEK_SCHEDULE[[Tuesday]:[Period]],5,TRUE)),
IF(WEEKDAY(Attendance!$J663) = 4,
        IF(COUNTIF(BLOCK_WEDNESDAY_DATES[],Attendance!$J663) &gt; 0, VLOOKUP(Attendance!$G663,BLOCK_WEDNESDAY_PERIOD_SCHEDULE[],2,TRUE),
        IF(COUNTIF(FINALS_WEEK_WEDNESDAY_DATE[],Attendance!$J663) &gt; 0, VLOOKUP(Attendance!$G663,FINALS_WEEK_WEDNESDAY_PERIOD_SCHEDULE[],2,TRUE),
       VLOOKUP(Attendance!$G663,REGULAR_WEEK_SCHEDULE[[Wednesday]:[Period]],4,TRUE))),
IF(WEEKDAY($J663) = 5,
       IF(COUNTIF(BLOCK_THURSDAY_DATES[],Attendance!$J663) &gt; 0, VLOOKUP(Attendance!$G663,BLOCK_THURSDAY_PERIOD_SCHEDULE[],2,TRUE),
       IF(COUNTIF(FINALS_WEEK_THURSDAY_DATE[],Attendance!$J663) &gt; 0, VLOOKUP(Attendance!$G663,FINALS_WEEK_THURSDAY_PERIOD_SCHEDULE[],2,TRUE),
       VLOOKUP(Attendance!$G663,REGULAR_WEEK_SCHEDULE[[Thursday]:[Period]],3,TRUE))),
IF(WEEKDAY(Attendance!$J663) = 6,
       IF(COUNTIF(FINALS_WEEK_FRIDAY_DATE[],Attendance!$J663) &gt; 0, VLOOKUP(Attendance!$G663,FINALS_WEEK_FRIDAY_PERIOD_SCHEDULE[],2,TRUE),
       VLOOKUP(Attendance!$G663,REGULAR_WEEK_SCHEDULE[[Friday]:[Period]],2,TRUE))))))))))</f>
        <v/>
      </c>
      <c r="J663" s="41" t="str">
        <f t="shared" ca="1" si="35"/>
        <v/>
      </c>
      <c r="K663" s="41" t="str">
        <f>IF($A663 &lt;&gt; "",VLOOKUP($A663,'Student reference sheet'!$A$2:$V$2329, 7,FALSE), "")</f>
        <v/>
      </c>
      <c r="L663" s="30" t="str">
        <f>IF($A663 ="", "", VLOOKUP($A663, 'Student reference sheet'!$A$2:$Z$2603,23,FALSE))</f>
        <v/>
      </c>
      <c r="M663" s="30" t="str">
        <f>IF($A663 ="", "", VLOOKUP($A663, 'Student reference sheet'!$A$2:$Z$2603,24,FALSE))</f>
        <v/>
      </c>
      <c r="N663" s="30" t="str">
        <f>IF($A663 ="", "", VLOOKUP($A663, 'Student reference sheet'!$A$2:$Z$2603,26,FALSE))</f>
        <v/>
      </c>
      <c r="O663" s="30" t="str">
        <f>IF($A663 ="", "", VLOOKUP($A663, 'Student reference sheet'!$A$2:$Z$2603,25,FALSE))</f>
        <v/>
      </c>
      <c r="P663" s="39" t="str">
        <f>IF($A663 = "", "", IF(OR(VLOOKUP($A663,'Student reference sheet'!$A$2:$V$2400,8,FALSE) = "R",  VLOOKUP($A663,'Student reference sheet'!$A$2:$V$2400,8,FALSE) = "L"), "X", ""))</f>
        <v/>
      </c>
      <c r="Q663" s="39" t="str">
        <f>IF($A663 ="", "", VLOOKUP($A663, 'Student reference sheet'!$A$2:$V$2603,22,FALSE))</f>
        <v/>
      </c>
      <c r="R663" s="39" t="str">
        <f>IF($A663 &lt;&gt; "",VLOOKUP($A663,'Student reference sheet'!$A$2:$V$2329, 5,FALSE), "")</f>
        <v/>
      </c>
      <c r="S663" s="39" t="str">
        <f>IF($A663 &lt;&gt; "",VLOOKUP($A663,'Student reference sheet'!$A$2:$V$2329, 6,FALSE), "")</f>
        <v/>
      </c>
      <c r="T663" s="30" t="str">
        <f>IF($A663 = "","",
IF(VLOOKUP($A663,'Student reference sheet'!$A$2:$V$2329, 10,FALSE) = "Y", "Hispanic",
IF(VLOOKUP($A663,'Student reference sheet'!$A$2:$V$2329,11,FALSE) &lt;&gt; "",
IF(VLOOKUP($A663,'Student reference sheet'!$A$2:$V$2329,11,FALSE) = "UNK", "Unknown", VLOOKUP(VALUE(VLOOKUP($A663,'Student reference sheet'!$A$2:$V$2329,11,FALSE)),'Ethnicity Reference'!$A$2:$B$22,2,FALSE)),
IF(VLOOKUP($A663,'Student reference sheet'!$A$2:$V$2329,9,FALSE) &lt;&gt; "", VLOOKUP(VALUE(VLOOKUP($A663,'Student reference sheet'!$A$2:$V$2329,9,FALSE)),'Ethnicity Reference'!$A$2:$B$22,2,FALSE),"Unknown"))))</f>
        <v/>
      </c>
      <c r="U663" s="35"/>
    </row>
    <row r="664" spans="1:21" ht="15.75">
      <c r="A664" s="47"/>
      <c r="B664" s="33"/>
      <c r="C664" s="39" t="str">
        <f>IF($A664 &lt;&gt; "",VLOOKUP($A664,'Student reference sheet'!$A$2:$V$2329, 3,FALSE), "")</f>
        <v/>
      </c>
      <c r="D664" s="39" t="str">
        <f>IF($A664 &lt;&gt; "",VLOOKUP($A664,'Student reference sheet'!$A$2:$V$2329, 2,FALSE), "")</f>
        <v/>
      </c>
      <c r="E664" s="35"/>
      <c r="F664" s="34"/>
      <c r="G664" s="40" t="str">
        <f t="shared" ca="1" si="33"/>
        <v/>
      </c>
      <c r="H664" s="40" t="str">
        <f t="shared" ca="1" si="34"/>
        <v/>
      </c>
      <c r="I664" s="36" t="str">
        <f>IF($A664 = "", "",
IF(COUNTIF(MINIMUM_DAY_DATES[], Attendance!J664) &gt; 0, VLOOKUP(Attendance!$G664,MINIMUM_DAY_PERIOD_SCHEDULE[], 2,TRUE),
IF(COUNTIF(RALLY_DATES[], Attendance!J664) &gt; 0, VLOOKUP(Attendance!$G664,RALLY_PERIOD_SCHEDULE[], 2,TRUE),
IF(WEEKDAY(Attendance!$J664) = 2,
       IF(COUNTIF(FINALS_WEEK_MONDAY_DATE[],Attendance!$J664) &gt; 0, VLOOKUP(Attendance!$G664,FINALS_WEEK_MONDAY_PERIOD_SCHEDULE[],2,TRUE),
       VLOOKUP(Attendance!$G664,REGULAR_WEEK_SCHEDULE[],6,TRUE)),
IF(WEEKDAY($J664) = 3,
       IF(COUNTIF(FINALS_WEEK_TUESDAY_DATE[],Attendance!$J664) &gt; 0, VLOOKUP(Attendance!$G664,FINALS_WEEK_TUESDAY_PERIOD_SCHEDULE[],2,TRUE),
       VLOOKUP(Attendance!$G664,REGULAR_WEEK_SCHEDULE[[Tuesday]:[Period]],5,TRUE)),
IF(WEEKDAY(Attendance!$J664) = 4,
        IF(COUNTIF(BLOCK_WEDNESDAY_DATES[],Attendance!$J664) &gt; 0, VLOOKUP(Attendance!$G664,BLOCK_WEDNESDAY_PERIOD_SCHEDULE[],2,TRUE),
        IF(COUNTIF(FINALS_WEEK_WEDNESDAY_DATE[],Attendance!$J664) &gt; 0, VLOOKUP(Attendance!$G664,FINALS_WEEK_WEDNESDAY_PERIOD_SCHEDULE[],2,TRUE),
       VLOOKUP(Attendance!$G664,REGULAR_WEEK_SCHEDULE[[Wednesday]:[Period]],4,TRUE))),
IF(WEEKDAY($J664) = 5,
       IF(COUNTIF(BLOCK_THURSDAY_DATES[],Attendance!$J664) &gt; 0, VLOOKUP(Attendance!$G664,BLOCK_THURSDAY_PERIOD_SCHEDULE[],2,TRUE),
       IF(COUNTIF(FINALS_WEEK_THURSDAY_DATE[],Attendance!$J664) &gt; 0, VLOOKUP(Attendance!$G664,FINALS_WEEK_THURSDAY_PERIOD_SCHEDULE[],2,TRUE),
       VLOOKUP(Attendance!$G664,REGULAR_WEEK_SCHEDULE[[Thursday]:[Period]],3,TRUE))),
IF(WEEKDAY(Attendance!$J664) = 6,
       IF(COUNTIF(FINALS_WEEK_FRIDAY_DATE[],Attendance!$J664) &gt; 0, VLOOKUP(Attendance!$G664,FINALS_WEEK_FRIDAY_PERIOD_SCHEDULE[],2,TRUE),
       VLOOKUP(Attendance!$G664,REGULAR_WEEK_SCHEDULE[[Friday]:[Period]],2,TRUE))))))))))</f>
        <v/>
      </c>
      <c r="J664" s="41" t="str">
        <f t="shared" ca="1" si="35"/>
        <v/>
      </c>
      <c r="K664" s="41" t="str">
        <f>IF($A664 &lt;&gt; "",VLOOKUP($A664,'Student reference sheet'!$A$2:$V$2329, 7,FALSE), "")</f>
        <v/>
      </c>
      <c r="L664" s="30" t="str">
        <f>IF($A664 ="", "", VLOOKUP($A664, 'Student reference sheet'!$A$2:$Z$2603,23,FALSE))</f>
        <v/>
      </c>
      <c r="M664" s="30" t="str">
        <f>IF($A664 ="", "", VLOOKUP($A664, 'Student reference sheet'!$A$2:$Z$2603,24,FALSE))</f>
        <v/>
      </c>
      <c r="N664" s="30" t="str">
        <f>IF($A664 ="", "", VLOOKUP($A664, 'Student reference sheet'!$A$2:$Z$2603,26,FALSE))</f>
        <v/>
      </c>
      <c r="O664" s="30" t="str">
        <f>IF($A664 ="", "", VLOOKUP($A664, 'Student reference sheet'!$A$2:$Z$2603,25,FALSE))</f>
        <v/>
      </c>
      <c r="P664" s="39" t="str">
        <f>IF($A664 = "", "", IF(OR(VLOOKUP($A664,'Student reference sheet'!$A$2:$V$2400,8,FALSE) = "R",  VLOOKUP($A664,'Student reference sheet'!$A$2:$V$2400,8,FALSE) = "L"), "X", ""))</f>
        <v/>
      </c>
      <c r="Q664" s="39" t="str">
        <f>IF($A664 ="", "", VLOOKUP($A664, 'Student reference sheet'!$A$2:$V$2603,22,FALSE))</f>
        <v/>
      </c>
      <c r="R664" s="39" t="str">
        <f>IF($A664 &lt;&gt; "",VLOOKUP($A664,'Student reference sheet'!$A$2:$V$2329, 5,FALSE), "")</f>
        <v/>
      </c>
      <c r="S664" s="39" t="str">
        <f>IF($A664 &lt;&gt; "",VLOOKUP($A664,'Student reference sheet'!$A$2:$V$2329, 6,FALSE), "")</f>
        <v/>
      </c>
      <c r="T664" s="30" t="str">
        <f>IF($A664 = "","",
IF(VLOOKUP($A664,'Student reference sheet'!$A$2:$V$2329, 10,FALSE) = "Y", "Hispanic",
IF(VLOOKUP($A664,'Student reference sheet'!$A$2:$V$2329,11,FALSE) &lt;&gt; "",
IF(VLOOKUP($A664,'Student reference sheet'!$A$2:$V$2329,11,FALSE) = "UNK", "Unknown", VLOOKUP(VALUE(VLOOKUP($A664,'Student reference sheet'!$A$2:$V$2329,11,FALSE)),'Ethnicity Reference'!$A$2:$B$22,2,FALSE)),
IF(VLOOKUP($A664,'Student reference sheet'!$A$2:$V$2329,9,FALSE) &lt;&gt; "", VLOOKUP(VALUE(VLOOKUP($A664,'Student reference sheet'!$A$2:$V$2329,9,FALSE)),'Ethnicity Reference'!$A$2:$B$22,2,FALSE),"Unknown"))))</f>
        <v/>
      </c>
      <c r="U664" s="35"/>
    </row>
    <row r="665" spans="1:21" ht="15.75">
      <c r="A665" s="47"/>
      <c r="B665" s="33"/>
      <c r="C665" s="39" t="str">
        <f>IF($A665 &lt;&gt; "",VLOOKUP($A665,'Student reference sheet'!$A$2:$V$2329, 3,FALSE), "")</f>
        <v/>
      </c>
      <c r="D665" s="39" t="str">
        <f>IF($A665 &lt;&gt; "",VLOOKUP($A665,'Student reference sheet'!$A$2:$V$2329, 2,FALSE), "")</f>
        <v/>
      </c>
      <c r="E665" s="35"/>
      <c r="F665" s="34"/>
      <c r="G665" s="40" t="str">
        <f t="shared" ca="1" si="33"/>
        <v/>
      </c>
      <c r="H665" s="40" t="str">
        <f t="shared" ca="1" si="34"/>
        <v/>
      </c>
      <c r="I665" s="36" t="str">
        <f>IF($A665 = "", "",
IF(COUNTIF(MINIMUM_DAY_DATES[], Attendance!J665) &gt; 0, VLOOKUP(Attendance!$G665,MINIMUM_DAY_PERIOD_SCHEDULE[], 2,TRUE),
IF(COUNTIF(RALLY_DATES[], Attendance!J665) &gt; 0, VLOOKUP(Attendance!$G665,RALLY_PERIOD_SCHEDULE[], 2,TRUE),
IF(WEEKDAY(Attendance!$J665) = 2,
       IF(COUNTIF(FINALS_WEEK_MONDAY_DATE[],Attendance!$J665) &gt; 0, VLOOKUP(Attendance!$G665,FINALS_WEEK_MONDAY_PERIOD_SCHEDULE[],2,TRUE),
       VLOOKUP(Attendance!$G665,REGULAR_WEEK_SCHEDULE[],6,TRUE)),
IF(WEEKDAY($J665) = 3,
       IF(COUNTIF(FINALS_WEEK_TUESDAY_DATE[],Attendance!$J665) &gt; 0, VLOOKUP(Attendance!$G665,FINALS_WEEK_TUESDAY_PERIOD_SCHEDULE[],2,TRUE),
       VLOOKUP(Attendance!$G665,REGULAR_WEEK_SCHEDULE[[Tuesday]:[Period]],5,TRUE)),
IF(WEEKDAY(Attendance!$J665) = 4,
        IF(COUNTIF(BLOCK_WEDNESDAY_DATES[],Attendance!$J665) &gt; 0, VLOOKUP(Attendance!$G665,BLOCK_WEDNESDAY_PERIOD_SCHEDULE[],2,TRUE),
        IF(COUNTIF(FINALS_WEEK_WEDNESDAY_DATE[],Attendance!$J665) &gt; 0, VLOOKUP(Attendance!$G665,FINALS_WEEK_WEDNESDAY_PERIOD_SCHEDULE[],2,TRUE),
       VLOOKUP(Attendance!$G665,REGULAR_WEEK_SCHEDULE[[Wednesday]:[Period]],4,TRUE))),
IF(WEEKDAY($J665) = 5,
       IF(COUNTIF(BLOCK_THURSDAY_DATES[],Attendance!$J665) &gt; 0, VLOOKUP(Attendance!$G665,BLOCK_THURSDAY_PERIOD_SCHEDULE[],2,TRUE),
       IF(COUNTIF(FINALS_WEEK_THURSDAY_DATE[],Attendance!$J665) &gt; 0, VLOOKUP(Attendance!$G665,FINALS_WEEK_THURSDAY_PERIOD_SCHEDULE[],2,TRUE),
       VLOOKUP(Attendance!$G665,REGULAR_WEEK_SCHEDULE[[Thursday]:[Period]],3,TRUE))),
IF(WEEKDAY(Attendance!$J665) = 6,
       IF(COUNTIF(FINALS_WEEK_FRIDAY_DATE[],Attendance!$J665) &gt; 0, VLOOKUP(Attendance!$G665,FINALS_WEEK_FRIDAY_PERIOD_SCHEDULE[],2,TRUE),
       VLOOKUP(Attendance!$G665,REGULAR_WEEK_SCHEDULE[[Friday]:[Period]],2,TRUE))))))))))</f>
        <v/>
      </c>
      <c r="J665" s="41" t="str">
        <f t="shared" ca="1" si="35"/>
        <v/>
      </c>
      <c r="K665" s="41" t="str">
        <f>IF($A665 &lt;&gt; "",VLOOKUP($A665,'Student reference sheet'!$A$2:$V$2329, 7,FALSE), "")</f>
        <v/>
      </c>
      <c r="L665" s="30" t="str">
        <f>IF($A665 ="", "", VLOOKUP($A665, 'Student reference sheet'!$A$2:$Z$2603,23,FALSE))</f>
        <v/>
      </c>
      <c r="M665" s="30" t="str">
        <f>IF($A665 ="", "", VLOOKUP($A665, 'Student reference sheet'!$A$2:$Z$2603,24,FALSE))</f>
        <v/>
      </c>
      <c r="N665" s="30" t="str">
        <f>IF($A665 ="", "", VLOOKUP($A665, 'Student reference sheet'!$A$2:$Z$2603,26,FALSE))</f>
        <v/>
      </c>
      <c r="O665" s="30" t="str">
        <f>IF($A665 ="", "", VLOOKUP($A665, 'Student reference sheet'!$A$2:$Z$2603,25,FALSE))</f>
        <v/>
      </c>
      <c r="P665" s="39" t="str">
        <f>IF($A665 = "", "", IF(OR(VLOOKUP($A665,'Student reference sheet'!$A$2:$V$2400,8,FALSE) = "R",  VLOOKUP($A665,'Student reference sheet'!$A$2:$V$2400,8,FALSE) = "L"), "X", ""))</f>
        <v/>
      </c>
      <c r="Q665" s="39" t="str">
        <f>IF($A665 ="", "", VLOOKUP($A665, 'Student reference sheet'!$A$2:$V$2603,22,FALSE))</f>
        <v/>
      </c>
      <c r="R665" s="39" t="str">
        <f>IF($A665 &lt;&gt; "",VLOOKUP($A665,'Student reference sheet'!$A$2:$V$2329, 5,FALSE), "")</f>
        <v/>
      </c>
      <c r="S665" s="39" t="str">
        <f>IF($A665 &lt;&gt; "",VLOOKUP($A665,'Student reference sheet'!$A$2:$V$2329, 6,FALSE), "")</f>
        <v/>
      </c>
      <c r="T665" s="30" t="str">
        <f>IF($A665 = "","",
IF(VLOOKUP($A665,'Student reference sheet'!$A$2:$V$2329, 10,FALSE) = "Y", "Hispanic",
IF(VLOOKUP($A665,'Student reference sheet'!$A$2:$V$2329,11,FALSE) &lt;&gt; "",
IF(VLOOKUP($A665,'Student reference sheet'!$A$2:$V$2329,11,FALSE) = "UNK", "Unknown", VLOOKUP(VALUE(VLOOKUP($A665,'Student reference sheet'!$A$2:$V$2329,11,FALSE)),'Ethnicity Reference'!$A$2:$B$22,2,FALSE)),
IF(VLOOKUP($A665,'Student reference sheet'!$A$2:$V$2329,9,FALSE) &lt;&gt; "", VLOOKUP(VALUE(VLOOKUP($A665,'Student reference sheet'!$A$2:$V$2329,9,FALSE)),'Ethnicity Reference'!$A$2:$B$22,2,FALSE),"Unknown"))))</f>
        <v/>
      </c>
      <c r="U665" s="35"/>
    </row>
    <row r="666" spans="1:21" ht="15.75">
      <c r="A666" s="47"/>
      <c r="B666" s="33"/>
      <c r="C666" s="39" t="str">
        <f>IF($A666 &lt;&gt; "",VLOOKUP($A666,'Student reference sheet'!$A$2:$V$2329, 3,FALSE), "")</f>
        <v/>
      </c>
      <c r="D666" s="39" t="str">
        <f>IF($A666 &lt;&gt; "",VLOOKUP($A666,'Student reference sheet'!$A$2:$V$2329, 2,FALSE), "")</f>
        <v/>
      </c>
      <c r="E666" s="35"/>
      <c r="F666" s="34"/>
      <c r="G666" s="40" t="str">
        <f t="shared" ca="1" si="33"/>
        <v/>
      </c>
      <c r="H666" s="40" t="str">
        <f t="shared" ca="1" si="34"/>
        <v/>
      </c>
      <c r="I666" s="36" t="str">
        <f>IF($A666 = "", "",
IF(COUNTIF(MINIMUM_DAY_DATES[], Attendance!J666) &gt; 0, VLOOKUP(Attendance!$G666,MINIMUM_DAY_PERIOD_SCHEDULE[], 2,TRUE),
IF(COUNTIF(RALLY_DATES[], Attendance!J666) &gt; 0, VLOOKUP(Attendance!$G666,RALLY_PERIOD_SCHEDULE[], 2,TRUE),
IF(WEEKDAY(Attendance!$J666) = 2,
       IF(COUNTIF(FINALS_WEEK_MONDAY_DATE[],Attendance!$J666) &gt; 0, VLOOKUP(Attendance!$G666,FINALS_WEEK_MONDAY_PERIOD_SCHEDULE[],2,TRUE),
       VLOOKUP(Attendance!$G666,REGULAR_WEEK_SCHEDULE[],6,TRUE)),
IF(WEEKDAY($J666) = 3,
       IF(COUNTIF(FINALS_WEEK_TUESDAY_DATE[],Attendance!$J666) &gt; 0, VLOOKUP(Attendance!$G666,FINALS_WEEK_TUESDAY_PERIOD_SCHEDULE[],2,TRUE),
       VLOOKUP(Attendance!$G666,REGULAR_WEEK_SCHEDULE[[Tuesday]:[Period]],5,TRUE)),
IF(WEEKDAY(Attendance!$J666) = 4,
        IF(COUNTIF(BLOCK_WEDNESDAY_DATES[],Attendance!$J666) &gt; 0, VLOOKUP(Attendance!$G666,BLOCK_WEDNESDAY_PERIOD_SCHEDULE[],2,TRUE),
        IF(COUNTIF(FINALS_WEEK_WEDNESDAY_DATE[],Attendance!$J666) &gt; 0, VLOOKUP(Attendance!$G666,FINALS_WEEK_WEDNESDAY_PERIOD_SCHEDULE[],2,TRUE),
       VLOOKUP(Attendance!$G666,REGULAR_WEEK_SCHEDULE[[Wednesday]:[Period]],4,TRUE))),
IF(WEEKDAY($J666) = 5,
       IF(COUNTIF(BLOCK_THURSDAY_DATES[],Attendance!$J666) &gt; 0, VLOOKUP(Attendance!$G666,BLOCK_THURSDAY_PERIOD_SCHEDULE[],2,TRUE),
       IF(COUNTIF(FINALS_WEEK_THURSDAY_DATE[],Attendance!$J666) &gt; 0, VLOOKUP(Attendance!$G666,FINALS_WEEK_THURSDAY_PERIOD_SCHEDULE[],2,TRUE),
       VLOOKUP(Attendance!$G666,REGULAR_WEEK_SCHEDULE[[Thursday]:[Period]],3,TRUE))),
IF(WEEKDAY(Attendance!$J666) = 6,
       IF(COUNTIF(FINALS_WEEK_FRIDAY_DATE[],Attendance!$J666) &gt; 0, VLOOKUP(Attendance!$G666,FINALS_WEEK_FRIDAY_PERIOD_SCHEDULE[],2,TRUE),
       VLOOKUP(Attendance!$G666,REGULAR_WEEK_SCHEDULE[[Friday]:[Period]],2,TRUE))))))))))</f>
        <v/>
      </c>
      <c r="J666" s="41" t="str">
        <f t="shared" ca="1" si="35"/>
        <v/>
      </c>
      <c r="K666" s="41" t="str">
        <f>IF($A666 &lt;&gt; "",VLOOKUP($A666,'Student reference sheet'!$A$2:$V$2329, 7,FALSE), "")</f>
        <v/>
      </c>
      <c r="L666" s="30" t="str">
        <f>IF($A666 ="", "", VLOOKUP($A666, 'Student reference sheet'!$A$2:$Z$2603,23,FALSE))</f>
        <v/>
      </c>
      <c r="M666" s="30" t="str">
        <f>IF($A666 ="", "", VLOOKUP($A666, 'Student reference sheet'!$A$2:$Z$2603,24,FALSE))</f>
        <v/>
      </c>
      <c r="N666" s="30" t="str">
        <f>IF($A666 ="", "", VLOOKUP($A666, 'Student reference sheet'!$A$2:$Z$2603,26,FALSE))</f>
        <v/>
      </c>
      <c r="O666" s="30" t="str">
        <f>IF($A666 ="", "", VLOOKUP($A666, 'Student reference sheet'!$A$2:$Z$2603,25,FALSE))</f>
        <v/>
      </c>
      <c r="P666" s="39" t="str">
        <f>IF($A666 = "", "", IF(OR(VLOOKUP($A666,'Student reference sheet'!$A$2:$V$2400,8,FALSE) = "R",  VLOOKUP($A666,'Student reference sheet'!$A$2:$V$2400,8,FALSE) = "L"), "X", ""))</f>
        <v/>
      </c>
      <c r="Q666" s="39" t="str">
        <f>IF($A666 ="", "", VLOOKUP($A666, 'Student reference sheet'!$A$2:$V$2603,22,FALSE))</f>
        <v/>
      </c>
      <c r="R666" s="39" t="str">
        <f>IF($A666 &lt;&gt; "",VLOOKUP($A666,'Student reference sheet'!$A$2:$V$2329, 5,FALSE), "")</f>
        <v/>
      </c>
      <c r="S666" s="39" t="str">
        <f>IF($A666 &lt;&gt; "",VLOOKUP($A666,'Student reference sheet'!$A$2:$V$2329, 6,FALSE), "")</f>
        <v/>
      </c>
      <c r="T666" s="30" t="str">
        <f>IF($A666 = "","",
IF(VLOOKUP($A666,'Student reference sheet'!$A$2:$V$2329, 10,FALSE) = "Y", "Hispanic",
IF(VLOOKUP($A666,'Student reference sheet'!$A$2:$V$2329,11,FALSE) &lt;&gt; "",
IF(VLOOKUP($A666,'Student reference sheet'!$A$2:$V$2329,11,FALSE) = "UNK", "Unknown", VLOOKUP(VALUE(VLOOKUP($A666,'Student reference sheet'!$A$2:$V$2329,11,FALSE)),'Ethnicity Reference'!$A$2:$B$22,2,FALSE)),
IF(VLOOKUP($A666,'Student reference sheet'!$A$2:$V$2329,9,FALSE) &lt;&gt; "", VLOOKUP(VALUE(VLOOKUP($A666,'Student reference sheet'!$A$2:$V$2329,9,FALSE)),'Ethnicity Reference'!$A$2:$B$22,2,FALSE),"Unknown"))))</f>
        <v/>
      </c>
      <c r="U666" s="35"/>
    </row>
    <row r="667" spans="1:21" ht="15.75">
      <c r="A667" s="47"/>
      <c r="B667" s="33"/>
      <c r="C667" s="39" t="str">
        <f>IF($A667 &lt;&gt; "",VLOOKUP($A667,'Student reference sheet'!$A$2:$V$2329, 3,FALSE), "")</f>
        <v/>
      </c>
      <c r="D667" s="39" t="str">
        <f>IF($A667 &lt;&gt; "",VLOOKUP($A667,'Student reference sheet'!$A$2:$V$2329, 2,FALSE), "")</f>
        <v/>
      </c>
      <c r="E667" s="35"/>
      <c r="F667" s="34"/>
      <c r="G667" s="40" t="str">
        <f t="shared" ca="1" si="33"/>
        <v/>
      </c>
      <c r="H667" s="40" t="str">
        <f t="shared" ca="1" si="34"/>
        <v/>
      </c>
      <c r="I667" s="36" t="str">
        <f>IF($A667 = "", "",
IF(COUNTIF(MINIMUM_DAY_DATES[], Attendance!J667) &gt; 0, VLOOKUP(Attendance!$G667,MINIMUM_DAY_PERIOD_SCHEDULE[], 2,TRUE),
IF(COUNTIF(RALLY_DATES[], Attendance!J667) &gt; 0, VLOOKUP(Attendance!$G667,RALLY_PERIOD_SCHEDULE[], 2,TRUE),
IF(WEEKDAY(Attendance!$J667) = 2,
       IF(COUNTIF(FINALS_WEEK_MONDAY_DATE[],Attendance!$J667) &gt; 0, VLOOKUP(Attendance!$G667,FINALS_WEEK_MONDAY_PERIOD_SCHEDULE[],2,TRUE),
       VLOOKUP(Attendance!$G667,REGULAR_WEEK_SCHEDULE[],6,TRUE)),
IF(WEEKDAY($J667) = 3,
       IF(COUNTIF(FINALS_WEEK_TUESDAY_DATE[],Attendance!$J667) &gt; 0, VLOOKUP(Attendance!$G667,FINALS_WEEK_TUESDAY_PERIOD_SCHEDULE[],2,TRUE),
       VLOOKUP(Attendance!$G667,REGULAR_WEEK_SCHEDULE[[Tuesday]:[Period]],5,TRUE)),
IF(WEEKDAY(Attendance!$J667) = 4,
        IF(COUNTIF(BLOCK_WEDNESDAY_DATES[],Attendance!$J667) &gt; 0, VLOOKUP(Attendance!$G667,BLOCK_WEDNESDAY_PERIOD_SCHEDULE[],2,TRUE),
        IF(COUNTIF(FINALS_WEEK_WEDNESDAY_DATE[],Attendance!$J667) &gt; 0, VLOOKUP(Attendance!$G667,FINALS_WEEK_WEDNESDAY_PERIOD_SCHEDULE[],2,TRUE),
       VLOOKUP(Attendance!$G667,REGULAR_WEEK_SCHEDULE[[Wednesday]:[Period]],4,TRUE))),
IF(WEEKDAY($J667) = 5,
       IF(COUNTIF(BLOCK_THURSDAY_DATES[],Attendance!$J667) &gt; 0, VLOOKUP(Attendance!$G667,BLOCK_THURSDAY_PERIOD_SCHEDULE[],2,TRUE),
       IF(COUNTIF(FINALS_WEEK_THURSDAY_DATE[],Attendance!$J667) &gt; 0, VLOOKUP(Attendance!$G667,FINALS_WEEK_THURSDAY_PERIOD_SCHEDULE[],2,TRUE),
       VLOOKUP(Attendance!$G667,REGULAR_WEEK_SCHEDULE[[Thursday]:[Period]],3,TRUE))),
IF(WEEKDAY(Attendance!$J667) = 6,
       IF(COUNTIF(FINALS_WEEK_FRIDAY_DATE[],Attendance!$J667) &gt; 0, VLOOKUP(Attendance!$G667,FINALS_WEEK_FRIDAY_PERIOD_SCHEDULE[],2,TRUE),
       VLOOKUP(Attendance!$G667,REGULAR_WEEK_SCHEDULE[[Friday]:[Period]],2,TRUE))))))))))</f>
        <v/>
      </c>
      <c r="J667" s="41" t="str">
        <f t="shared" ca="1" si="35"/>
        <v/>
      </c>
      <c r="K667" s="41" t="str">
        <f>IF($A667 &lt;&gt; "",VLOOKUP($A667,'Student reference sheet'!$A$2:$V$2329, 7,FALSE), "")</f>
        <v/>
      </c>
      <c r="L667" s="30" t="str">
        <f>IF($A667 ="", "", VLOOKUP($A667, 'Student reference sheet'!$A$2:$Z$2603,23,FALSE))</f>
        <v/>
      </c>
      <c r="M667" s="30" t="str">
        <f>IF($A667 ="", "", VLOOKUP($A667, 'Student reference sheet'!$A$2:$Z$2603,24,FALSE))</f>
        <v/>
      </c>
      <c r="N667" s="30" t="str">
        <f>IF($A667 ="", "", VLOOKUP($A667, 'Student reference sheet'!$A$2:$Z$2603,26,FALSE))</f>
        <v/>
      </c>
      <c r="O667" s="30" t="str">
        <f>IF($A667 ="", "", VLOOKUP($A667, 'Student reference sheet'!$A$2:$Z$2603,25,FALSE))</f>
        <v/>
      </c>
      <c r="P667" s="39" t="str">
        <f>IF($A667 = "", "", IF(OR(VLOOKUP($A667,'Student reference sheet'!$A$2:$V$2400,8,FALSE) = "R",  VLOOKUP($A667,'Student reference sheet'!$A$2:$V$2400,8,FALSE) = "L"), "X", ""))</f>
        <v/>
      </c>
      <c r="Q667" s="39" t="str">
        <f>IF($A667 ="", "", VLOOKUP($A667, 'Student reference sheet'!$A$2:$V$2603,22,FALSE))</f>
        <v/>
      </c>
      <c r="R667" s="39" t="str">
        <f>IF($A667 &lt;&gt; "",VLOOKUP($A667,'Student reference sheet'!$A$2:$V$2329, 5,FALSE), "")</f>
        <v/>
      </c>
      <c r="S667" s="39" t="str">
        <f>IF($A667 &lt;&gt; "",VLOOKUP($A667,'Student reference sheet'!$A$2:$V$2329, 6,FALSE), "")</f>
        <v/>
      </c>
      <c r="T667" s="30" t="str">
        <f>IF($A667 = "","",
IF(VLOOKUP($A667,'Student reference sheet'!$A$2:$V$2329, 10,FALSE) = "Y", "Hispanic",
IF(VLOOKUP($A667,'Student reference sheet'!$A$2:$V$2329,11,FALSE) &lt;&gt; "",
IF(VLOOKUP($A667,'Student reference sheet'!$A$2:$V$2329,11,FALSE) = "UNK", "Unknown", VLOOKUP(VALUE(VLOOKUP($A667,'Student reference sheet'!$A$2:$V$2329,11,FALSE)),'Ethnicity Reference'!$A$2:$B$22,2,FALSE)),
IF(VLOOKUP($A667,'Student reference sheet'!$A$2:$V$2329,9,FALSE) &lt;&gt; "", VLOOKUP(VALUE(VLOOKUP($A667,'Student reference sheet'!$A$2:$V$2329,9,FALSE)),'Ethnicity Reference'!$A$2:$B$22,2,FALSE),"Unknown"))))</f>
        <v/>
      </c>
      <c r="U667" s="35"/>
    </row>
    <row r="668" spans="1:21" ht="15.75">
      <c r="A668" s="47"/>
      <c r="B668" s="33"/>
      <c r="C668" s="39" t="str">
        <f>IF($A668 &lt;&gt; "",VLOOKUP($A668,'Student reference sheet'!$A$2:$V$2329, 3,FALSE), "")</f>
        <v/>
      </c>
      <c r="D668" s="39" t="str">
        <f>IF($A668 &lt;&gt; "",VLOOKUP($A668,'Student reference sheet'!$A$2:$V$2329, 2,FALSE), "")</f>
        <v/>
      </c>
      <c r="E668" s="35"/>
      <c r="F668" s="34"/>
      <c r="G668" s="40" t="str">
        <f t="shared" ca="1" si="33"/>
        <v/>
      </c>
      <c r="H668" s="40" t="str">
        <f t="shared" ca="1" si="34"/>
        <v/>
      </c>
      <c r="I668" s="36" t="str">
        <f>IF($A668 = "", "",
IF(COUNTIF(MINIMUM_DAY_DATES[], Attendance!J668) &gt; 0, VLOOKUP(Attendance!$G668,MINIMUM_DAY_PERIOD_SCHEDULE[], 2,TRUE),
IF(COUNTIF(RALLY_DATES[], Attendance!J668) &gt; 0, VLOOKUP(Attendance!$G668,RALLY_PERIOD_SCHEDULE[], 2,TRUE),
IF(WEEKDAY(Attendance!$J668) = 2,
       IF(COUNTIF(FINALS_WEEK_MONDAY_DATE[],Attendance!$J668) &gt; 0, VLOOKUP(Attendance!$G668,FINALS_WEEK_MONDAY_PERIOD_SCHEDULE[],2,TRUE),
       VLOOKUP(Attendance!$G668,REGULAR_WEEK_SCHEDULE[],6,TRUE)),
IF(WEEKDAY($J668) = 3,
       IF(COUNTIF(FINALS_WEEK_TUESDAY_DATE[],Attendance!$J668) &gt; 0, VLOOKUP(Attendance!$G668,FINALS_WEEK_TUESDAY_PERIOD_SCHEDULE[],2,TRUE),
       VLOOKUP(Attendance!$G668,REGULAR_WEEK_SCHEDULE[[Tuesday]:[Period]],5,TRUE)),
IF(WEEKDAY(Attendance!$J668) = 4,
        IF(COUNTIF(BLOCK_WEDNESDAY_DATES[],Attendance!$J668) &gt; 0, VLOOKUP(Attendance!$G668,BLOCK_WEDNESDAY_PERIOD_SCHEDULE[],2,TRUE),
        IF(COUNTIF(FINALS_WEEK_WEDNESDAY_DATE[],Attendance!$J668) &gt; 0, VLOOKUP(Attendance!$G668,FINALS_WEEK_WEDNESDAY_PERIOD_SCHEDULE[],2,TRUE),
       VLOOKUP(Attendance!$G668,REGULAR_WEEK_SCHEDULE[[Wednesday]:[Period]],4,TRUE))),
IF(WEEKDAY($J668) = 5,
       IF(COUNTIF(BLOCK_THURSDAY_DATES[],Attendance!$J668) &gt; 0, VLOOKUP(Attendance!$G668,BLOCK_THURSDAY_PERIOD_SCHEDULE[],2,TRUE),
       IF(COUNTIF(FINALS_WEEK_THURSDAY_DATE[],Attendance!$J668) &gt; 0, VLOOKUP(Attendance!$G668,FINALS_WEEK_THURSDAY_PERIOD_SCHEDULE[],2,TRUE),
       VLOOKUP(Attendance!$G668,REGULAR_WEEK_SCHEDULE[[Thursday]:[Period]],3,TRUE))),
IF(WEEKDAY(Attendance!$J668) = 6,
       IF(COUNTIF(FINALS_WEEK_FRIDAY_DATE[],Attendance!$J668) &gt; 0, VLOOKUP(Attendance!$G668,FINALS_WEEK_FRIDAY_PERIOD_SCHEDULE[],2,TRUE),
       VLOOKUP(Attendance!$G668,REGULAR_WEEK_SCHEDULE[[Friday]:[Period]],2,TRUE))))))))))</f>
        <v/>
      </c>
      <c r="J668" s="41" t="str">
        <f t="shared" ca="1" si="35"/>
        <v/>
      </c>
      <c r="K668" s="41" t="str">
        <f>IF($A668 &lt;&gt; "",VLOOKUP($A668,'Student reference sheet'!$A$2:$V$2329, 7,FALSE), "")</f>
        <v/>
      </c>
      <c r="L668" s="30" t="str">
        <f>IF($A668 ="", "", VLOOKUP($A668, 'Student reference sheet'!$A$2:$Z$2603,23,FALSE))</f>
        <v/>
      </c>
      <c r="M668" s="30" t="str">
        <f>IF($A668 ="", "", VLOOKUP($A668, 'Student reference sheet'!$A$2:$Z$2603,24,FALSE))</f>
        <v/>
      </c>
      <c r="N668" s="30" t="str">
        <f>IF($A668 ="", "", VLOOKUP($A668, 'Student reference sheet'!$A$2:$Z$2603,26,FALSE))</f>
        <v/>
      </c>
      <c r="O668" s="30" t="str">
        <f>IF($A668 ="", "", VLOOKUP($A668, 'Student reference sheet'!$A$2:$Z$2603,25,FALSE))</f>
        <v/>
      </c>
      <c r="P668" s="39" t="str">
        <f>IF($A668 = "", "", IF(OR(VLOOKUP($A668,'Student reference sheet'!$A$2:$V$2400,8,FALSE) = "R",  VLOOKUP($A668,'Student reference sheet'!$A$2:$V$2400,8,FALSE) = "L"), "X", ""))</f>
        <v/>
      </c>
      <c r="Q668" s="39" t="str">
        <f>IF($A668 ="", "", VLOOKUP($A668, 'Student reference sheet'!$A$2:$V$2603,22,FALSE))</f>
        <v/>
      </c>
      <c r="R668" s="39" t="str">
        <f>IF($A668 &lt;&gt; "",VLOOKUP($A668,'Student reference sheet'!$A$2:$V$2329, 5,FALSE), "")</f>
        <v/>
      </c>
      <c r="S668" s="39" t="str">
        <f>IF($A668 &lt;&gt; "",VLOOKUP($A668,'Student reference sheet'!$A$2:$V$2329, 6,FALSE), "")</f>
        <v/>
      </c>
      <c r="T668" s="30" t="str">
        <f>IF($A668 = "","",
IF(VLOOKUP($A668,'Student reference sheet'!$A$2:$V$2329, 10,FALSE) = "Y", "Hispanic",
IF(VLOOKUP($A668,'Student reference sheet'!$A$2:$V$2329,11,FALSE) &lt;&gt; "",
IF(VLOOKUP($A668,'Student reference sheet'!$A$2:$V$2329,11,FALSE) = "UNK", "Unknown", VLOOKUP(VALUE(VLOOKUP($A668,'Student reference sheet'!$A$2:$V$2329,11,FALSE)),'Ethnicity Reference'!$A$2:$B$22,2,FALSE)),
IF(VLOOKUP($A668,'Student reference sheet'!$A$2:$V$2329,9,FALSE) &lt;&gt; "", VLOOKUP(VALUE(VLOOKUP($A668,'Student reference sheet'!$A$2:$V$2329,9,FALSE)),'Ethnicity Reference'!$A$2:$B$22,2,FALSE),"Unknown"))))</f>
        <v/>
      </c>
      <c r="U668" s="35"/>
    </row>
    <row r="669" spans="1:21" ht="15.75">
      <c r="A669" s="47"/>
      <c r="B669" s="33"/>
      <c r="C669" s="39" t="str">
        <f>IF($A669 &lt;&gt; "",VLOOKUP($A669,'Student reference sheet'!$A$2:$V$2329, 3,FALSE), "")</f>
        <v/>
      </c>
      <c r="D669" s="39" t="str">
        <f>IF($A669 &lt;&gt; "",VLOOKUP($A669,'Student reference sheet'!$A$2:$V$2329, 2,FALSE), "")</f>
        <v/>
      </c>
      <c r="E669" s="35"/>
      <c r="F669" s="34"/>
      <c r="G669" s="40" t="str">
        <f t="shared" ca="1" si="33"/>
        <v/>
      </c>
      <c r="H669" s="40" t="str">
        <f t="shared" ca="1" si="34"/>
        <v/>
      </c>
      <c r="I669" s="36" t="str">
        <f>IF($A669 = "", "",
IF(COUNTIF(MINIMUM_DAY_DATES[], Attendance!J669) &gt; 0, VLOOKUP(Attendance!$G669,MINIMUM_DAY_PERIOD_SCHEDULE[], 2,TRUE),
IF(COUNTIF(RALLY_DATES[], Attendance!J669) &gt; 0, VLOOKUP(Attendance!$G669,RALLY_PERIOD_SCHEDULE[], 2,TRUE),
IF(WEEKDAY(Attendance!$J669) = 2,
       IF(COUNTIF(FINALS_WEEK_MONDAY_DATE[],Attendance!$J669) &gt; 0, VLOOKUP(Attendance!$G669,FINALS_WEEK_MONDAY_PERIOD_SCHEDULE[],2,TRUE),
       VLOOKUP(Attendance!$G669,REGULAR_WEEK_SCHEDULE[],6,TRUE)),
IF(WEEKDAY($J669) = 3,
       IF(COUNTIF(FINALS_WEEK_TUESDAY_DATE[],Attendance!$J669) &gt; 0, VLOOKUP(Attendance!$G669,FINALS_WEEK_TUESDAY_PERIOD_SCHEDULE[],2,TRUE),
       VLOOKUP(Attendance!$G669,REGULAR_WEEK_SCHEDULE[[Tuesday]:[Period]],5,TRUE)),
IF(WEEKDAY(Attendance!$J669) = 4,
        IF(COUNTIF(BLOCK_WEDNESDAY_DATES[],Attendance!$J669) &gt; 0, VLOOKUP(Attendance!$G669,BLOCK_WEDNESDAY_PERIOD_SCHEDULE[],2,TRUE),
        IF(COUNTIF(FINALS_WEEK_WEDNESDAY_DATE[],Attendance!$J669) &gt; 0, VLOOKUP(Attendance!$G669,FINALS_WEEK_WEDNESDAY_PERIOD_SCHEDULE[],2,TRUE),
       VLOOKUP(Attendance!$G669,REGULAR_WEEK_SCHEDULE[[Wednesday]:[Period]],4,TRUE))),
IF(WEEKDAY($J669) = 5,
       IF(COUNTIF(BLOCK_THURSDAY_DATES[],Attendance!$J669) &gt; 0, VLOOKUP(Attendance!$G669,BLOCK_THURSDAY_PERIOD_SCHEDULE[],2,TRUE),
       IF(COUNTIF(FINALS_WEEK_THURSDAY_DATE[],Attendance!$J669) &gt; 0, VLOOKUP(Attendance!$G669,FINALS_WEEK_THURSDAY_PERIOD_SCHEDULE[],2,TRUE),
       VLOOKUP(Attendance!$G669,REGULAR_WEEK_SCHEDULE[[Thursday]:[Period]],3,TRUE))),
IF(WEEKDAY(Attendance!$J669) = 6,
       IF(COUNTIF(FINALS_WEEK_FRIDAY_DATE[],Attendance!$J669) &gt; 0, VLOOKUP(Attendance!$G669,FINALS_WEEK_FRIDAY_PERIOD_SCHEDULE[],2,TRUE),
       VLOOKUP(Attendance!$G669,REGULAR_WEEK_SCHEDULE[[Friday]:[Period]],2,TRUE))))))))))</f>
        <v/>
      </c>
      <c r="J669" s="41" t="str">
        <f t="shared" ca="1" si="35"/>
        <v/>
      </c>
      <c r="K669" s="41" t="str">
        <f>IF($A669 &lt;&gt; "",VLOOKUP($A669,'Student reference sheet'!$A$2:$V$2329, 7,FALSE), "")</f>
        <v/>
      </c>
      <c r="L669" s="30" t="str">
        <f>IF($A669 ="", "", VLOOKUP($A669, 'Student reference sheet'!$A$2:$Z$2603,23,FALSE))</f>
        <v/>
      </c>
      <c r="M669" s="30" t="str">
        <f>IF($A669 ="", "", VLOOKUP($A669, 'Student reference sheet'!$A$2:$Z$2603,24,FALSE))</f>
        <v/>
      </c>
      <c r="N669" s="30" t="str">
        <f>IF($A669 ="", "", VLOOKUP($A669, 'Student reference sheet'!$A$2:$Z$2603,26,FALSE))</f>
        <v/>
      </c>
      <c r="O669" s="30" t="str">
        <f>IF($A669 ="", "", VLOOKUP($A669, 'Student reference sheet'!$A$2:$Z$2603,25,FALSE))</f>
        <v/>
      </c>
      <c r="P669" s="39" t="str">
        <f>IF($A669 = "", "", IF(OR(VLOOKUP($A669,'Student reference sheet'!$A$2:$V$2400,8,FALSE) = "R",  VLOOKUP($A669,'Student reference sheet'!$A$2:$V$2400,8,FALSE) = "L"), "X", ""))</f>
        <v/>
      </c>
      <c r="Q669" s="39" t="str">
        <f>IF($A669 ="", "", VLOOKUP($A669, 'Student reference sheet'!$A$2:$V$2603,22,FALSE))</f>
        <v/>
      </c>
      <c r="R669" s="39" t="str">
        <f>IF($A669 &lt;&gt; "",VLOOKUP($A669,'Student reference sheet'!$A$2:$V$2329, 5,FALSE), "")</f>
        <v/>
      </c>
      <c r="S669" s="39" t="str">
        <f>IF($A669 &lt;&gt; "",VLOOKUP($A669,'Student reference sheet'!$A$2:$V$2329, 6,FALSE), "")</f>
        <v/>
      </c>
      <c r="T669" s="30" t="str">
        <f>IF($A669 = "","",
IF(VLOOKUP($A669,'Student reference sheet'!$A$2:$V$2329, 10,FALSE) = "Y", "Hispanic",
IF(VLOOKUP($A669,'Student reference sheet'!$A$2:$V$2329,11,FALSE) &lt;&gt; "",
IF(VLOOKUP($A669,'Student reference sheet'!$A$2:$V$2329,11,FALSE) = "UNK", "Unknown", VLOOKUP(VALUE(VLOOKUP($A669,'Student reference sheet'!$A$2:$V$2329,11,FALSE)),'Ethnicity Reference'!$A$2:$B$22,2,FALSE)),
IF(VLOOKUP($A669,'Student reference sheet'!$A$2:$V$2329,9,FALSE) &lt;&gt; "", VLOOKUP(VALUE(VLOOKUP($A669,'Student reference sheet'!$A$2:$V$2329,9,FALSE)),'Ethnicity Reference'!$A$2:$B$22,2,FALSE),"Unknown"))))</f>
        <v/>
      </c>
      <c r="U669" s="35"/>
    </row>
    <row r="670" spans="1:21" ht="15.75">
      <c r="A670" s="47"/>
      <c r="B670" s="33"/>
      <c r="C670" s="39" t="str">
        <f>IF($A670 &lt;&gt; "",VLOOKUP($A670,'Student reference sheet'!$A$2:$V$2329, 3,FALSE), "")</f>
        <v/>
      </c>
      <c r="D670" s="39" t="str">
        <f>IF($A670 &lt;&gt; "",VLOOKUP($A670,'Student reference sheet'!$A$2:$V$2329, 2,FALSE), "")</f>
        <v/>
      </c>
      <c r="E670" s="35"/>
      <c r="F670" s="34"/>
      <c r="G670" s="40" t="str">
        <f t="shared" ca="1" si="33"/>
        <v/>
      </c>
      <c r="H670" s="40" t="str">
        <f t="shared" ca="1" si="34"/>
        <v/>
      </c>
      <c r="I670" s="36" t="str">
        <f>IF($A670 = "", "",
IF(COUNTIF(MINIMUM_DAY_DATES[], Attendance!J670) &gt; 0, VLOOKUP(Attendance!$G670,MINIMUM_DAY_PERIOD_SCHEDULE[], 2,TRUE),
IF(COUNTIF(RALLY_DATES[], Attendance!J670) &gt; 0, VLOOKUP(Attendance!$G670,RALLY_PERIOD_SCHEDULE[], 2,TRUE),
IF(WEEKDAY(Attendance!$J670) = 2,
       IF(COUNTIF(FINALS_WEEK_MONDAY_DATE[],Attendance!$J670) &gt; 0, VLOOKUP(Attendance!$G670,FINALS_WEEK_MONDAY_PERIOD_SCHEDULE[],2,TRUE),
       VLOOKUP(Attendance!$G670,REGULAR_WEEK_SCHEDULE[],6,TRUE)),
IF(WEEKDAY($J670) = 3,
       IF(COUNTIF(FINALS_WEEK_TUESDAY_DATE[],Attendance!$J670) &gt; 0, VLOOKUP(Attendance!$G670,FINALS_WEEK_TUESDAY_PERIOD_SCHEDULE[],2,TRUE),
       VLOOKUP(Attendance!$G670,REGULAR_WEEK_SCHEDULE[[Tuesday]:[Period]],5,TRUE)),
IF(WEEKDAY(Attendance!$J670) = 4,
        IF(COUNTIF(BLOCK_WEDNESDAY_DATES[],Attendance!$J670) &gt; 0, VLOOKUP(Attendance!$G670,BLOCK_WEDNESDAY_PERIOD_SCHEDULE[],2,TRUE),
        IF(COUNTIF(FINALS_WEEK_WEDNESDAY_DATE[],Attendance!$J670) &gt; 0, VLOOKUP(Attendance!$G670,FINALS_WEEK_WEDNESDAY_PERIOD_SCHEDULE[],2,TRUE),
       VLOOKUP(Attendance!$G670,REGULAR_WEEK_SCHEDULE[[Wednesday]:[Period]],4,TRUE))),
IF(WEEKDAY($J670) = 5,
       IF(COUNTIF(BLOCK_THURSDAY_DATES[],Attendance!$J670) &gt; 0, VLOOKUP(Attendance!$G670,BLOCK_THURSDAY_PERIOD_SCHEDULE[],2,TRUE),
       IF(COUNTIF(FINALS_WEEK_THURSDAY_DATE[],Attendance!$J670) &gt; 0, VLOOKUP(Attendance!$G670,FINALS_WEEK_THURSDAY_PERIOD_SCHEDULE[],2,TRUE),
       VLOOKUP(Attendance!$G670,REGULAR_WEEK_SCHEDULE[[Thursday]:[Period]],3,TRUE))),
IF(WEEKDAY(Attendance!$J670) = 6,
       IF(COUNTIF(FINALS_WEEK_FRIDAY_DATE[],Attendance!$J670) &gt; 0, VLOOKUP(Attendance!$G670,FINALS_WEEK_FRIDAY_PERIOD_SCHEDULE[],2,TRUE),
       VLOOKUP(Attendance!$G670,REGULAR_WEEK_SCHEDULE[[Friday]:[Period]],2,TRUE))))))))))</f>
        <v/>
      </c>
      <c r="J670" s="41" t="str">
        <f t="shared" ca="1" si="35"/>
        <v/>
      </c>
      <c r="K670" s="41" t="str">
        <f>IF($A670 &lt;&gt; "",VLOOKUP($A670,'Student reference sheet'!$A$2:$V$2329, 7,FALSE), "")</f>
        <v/>
      </c>
      <c r="L670" s="30" t="str">
        <f>IF($A670 ="", "", VLOOKUP($A670, 'Student reference sheet'!$A$2:$Z$2603,23,FALSE))</f>
        <v/>
      </c>
      <c r="M670" s="30" t="str">
        <f>IF($A670 ="", "", VLOOKUP($A670, 'Student reference sheet'!$A$2:$Z$2603,24,FALSE))</f>
        <v/>
      </c>
      <c r="N670" s="30" t="str">
        <f>IF($A670 ="", "", VLOOKUP($A670, 'Student reference sheet'!$A$2:$Z$2603,26,FALSE))</f>
        <v/>
      </c>
      <c r="O670" s="30" t="str">
        <f>IF($A670 ="", "", VLOOKUP($A670, 'Student reference sheet'!$A$2:$Z$2603,25,FALSE))</f>
        <v/>
      </c>
      <c r="P670" s="39" t="str">
        <f>IF($A670 = "", "", IF(OR(VLOOKUP($A670,'Student reference sheet'!$A$2:$V$2400,8,FALSE) = "R",  VLOOKUP($A670,'Student reference sheet'!$A$2:$V$2400,8,FALSE) = "L"), "X", ""))</f>
        <v/>
      </c>
      <c r="Q670" s="39" t="str">
        <f>IF($A670 ="", "", VLOOKUP($A670, 'Student reference sheet'!$A$2:$V$2603,22,FALSE))</f>
        <v/>
      </c>
      <c r="R670" s="39" t="str">
        <f>IF($A670 &lt;&gt; "",VLOOKUP($A670,'Student reference sheet'!$A$2:$V$2329, 5,FALSE), "")</f>
        <v/>
      </c>
      <c r="S670" s="39" t="str">
        <f>IF($A670 &lt;&gt; "",VLOOKUP($A670,'Student reference sheet'!$A$2:$V$2329, 6,FALSE), "")</f>
        <v/>
      </c>
      <c r="T670" s="30" t="str">
        <f>IF($A670 = "","",
IF(VLOOKUP($A670,'Student reference sheet'!$A$2:$V$2329, 10,FALSE) = "Y", "Hispanic",
IF(VLOOKUP($A670,'Student reference sheet'!$A$2:$V$2329,11,FALSE) &lt;&gt; "",
IF(VLOOKUP($A670,'Student reference sheet'!$A$2:$V$2329,11,FALSE) = "UNK", "Unknown", VLOOKUP(VALUE(VLOOKUP($A670,'Student reference sheet'!$A$2:$V$2329,11,FALSE)),'Ethnicity Reference'!$A$2:$B$22,2,FALSE)),
IF(VLOOKUP($A670,'Student reference sheet'!$A$2:$V$2329,9,FALSE) &lt;&gt; "", VLOOKUP(VALUE(VLOOKUP($A670,'Student reference sheet'!$A$2:$V$2329,9,FALSE)),'Ethnicity Reference'!$A$2:$B$22,2,FALSE),"Unknown"))))</f>
        <v/>
      </c>
      <c r="U670" s="35"/>
    </row>
    <row r="671" spans="1:21" ht="15.75">
      <c r="A671" s="47"/>
      <c r="B671" s="33"/>
      <c r="C671" s="39" t="str">
        <f>IF($A671 &lt;&gt; "",VLOOKUP($A671,'Student reference sheet'!$A$2:$V$2329, 3,FALSE), "")</f>
        <v/>
      </c>
      <c r="D671" s="39" t="str">
        <f>IF($A671 &lt;&gt; "",VLOOKUP($A671,'Student reference sheet'!$A$2:$V$2329, 2,FALSE), "")</f>
        <v/>
      </c>
      <c r="E671" s="35"/>
      <c r="F671" s="34"/>
      <c r="G671" s="40" t="str">
        <f t="shared" ca="1" si="33"/>
        <v/>
      </c>
      <c r="H671" s="40" t="str">
        <f t="shared" ca="1" si="34"/>
        <v/>
      </c>
      <c r="I671" s="36" t="str">
        <f>IF($A671 = "", "",
IF(COUNTIF(MINIMUM_DAY_DATES[], Attendance!J671) &gt; 0, VLOOKUP(Attendance!$G671,MINIMUM_DAY_PERIOD_SCHEDULE[], 2,TRUE),
IF(COUNTIF(RALLY_DATES[], Attendance!J671) &gt; 0, VLOOKUP(Attendance!$G671,RALLY_PERIOD_SCHEDULE[], 2,TRUE),
IF(WEEKDAY(Attendance!$J671) = 2,
       IF(COUNTIF(FINALS_WEEK_MONDAY_DATE[],Attendance!$J671) &gt; 0, VLOOKUP(Attendance!$G671,FINALS_WEEK_MONDAY_PERIOD_SCHEDULE[],2,TRUE),
       VLOOKUP(Attendance!$G671,REGULAR_WEEK_SCHEDULE[],6,TRUE)),
IF(WEEKDAY($J671) = 3,
       IF(COUNTIF(FINALS_WEEK_TUESDAY_DATE[],Attendance!$J671) &gt; 0, VLOOKUP(Attendance!$G671,FINALS_WEEK_TUESDAY_PERIOD_SCHEDULE[],2,TRUE),
       VLOOKUP(Attendance!$G671,REGULAR_WEEK_SCHEDULE[[Tuesday]:[Period]],5,TRUE)),
IF(WEEKDAY(Attendance!$J671) = 4,
        IF(COUNTIF(BLOCK_WEDNESDAY_DATES[],Attendance!$J671) &gt; 0, VLOOKUP(Attendance!$G671,BLOCK_WEDNESDAY_PERIOD_SCHEDULE[],2,TRUE),
        IF(COUNTIF(FINALS_WEEK_WEDNESDAY_DATE[],Attendance!$J671) &gt; 0, VLOOKUP(Attendance!$G671,FINALS_WEEK_WEDNESDAY_PERIOD_SCHEDULE[],2,TRUE),
       VLOOKUP(Attendance!$G671,REGULAR_WEEK_SCHEDULE[[Wednesday]:[Period]],4,TRUE))),
IF(WEEKDAY($J671) = 5,
       IF(COUNTIF(BLOCK_THURSDAY_DATES[],Attendance!$J671) &gt; 0, VLOOKUP(Attendance!$G671,BLOCK_THURSDAY_PERIOD_SCHEDULE[],2,TRUE),
       IF(COUNTIF(FINALS_WEEK_THURSDAY_DATE[],Attendance!$J671) &gt; 0, VLOOKUP(Attendance!$G671,FINALS_WEEK_THURSDAY_PERIOD_SCHEDULE[],2,TRUE),
       VLOOKUP(Attendance!$G671,REGULAR_WEEK_SCHEDULE[[Thursday]:[Period]],3,TRUE))),
IF(WEEKDAY(Attendance!$J671) = 6,
       IF(COUNTIF(FINALS_WEEK_FRIDAY_DATE[],Attendance!$J671) &gt; 0, VLOOKUP(Attendance!$G671,FINALS_WEEK_FRIDAY_PERIOD_SCHEDULE[],2,TRUE),
       VLOOKUP(Attendance!$G671,REGULAR_WEEK_SCHEDULE[[Friday]:[Period]],2,TRUE))))))))))</f>
        <v/>
      </c>
      <c r="J671" s="41" t="str">
        <f t="shared" ca="1" si="35"/>
        <v/>
      </c>
      <c r="K671" s="41" t="str">
        <f>IF($A671 &lt;&gt; "",VLOOKUP($A671,'Student reference sheet'!$A$2:$V$2329, 7,FALSE), "")</f>
        <v/>
      </c>
      <c r="L671" s="30" t="str">
        <f>IF($A671 ="", "", VLOOKUP($A671, 'Student reference sheet'!$A$2:$Z$2603,23,FALSE))</f>
        <v/>
      </c>
      <c r="M671" s="30" t="str">
        <f>IF($A671 ="", "", VLOOKUP($A671, 'Student reference sheet'!$A$2:$Z$2603,24,FALSE))</f>
        <v/>
      </c>
      <c r="N671" s="30" t="str">
        <f>IF($A671 ="", "", VLOOKUP($A671, 'Student reference sheet'!$A$2:$Z$2603,26,FALSE))</f>
        <v/>
      </c>
      <c r="O671" s="30" t="str">
        <f>IF($A671 ="", "", VLOOKUP($A671, 'Student reference sheet'!$A$2:$Z$2603,25,FALSE))</f>
        <v/>
      </c>
      <c r="P671" s="39" t="str">
        <f>IF($A671 = "", "", IF(OR(VLOOKUP($A671,'Student reference sheet'!$A$2:$V$2400,8,FALSE) = "R",  VLOOKUP($A671,'Student reference sheet'!$A$2:$V$2400,8,FALSE) = "L"), "X", ""))</f>
        <v/>
      </c>
      <c r="Q671" s="39" t="str">
        <f>IF($A671 ="", "", VLOOKUP($A671, 'Student reference sheet'!$A$2:$V$2603,22,FALSE))</f>
        <v/>
      </c>
      <c r="R671" s="39" t="str">
        <f>IF($A671 &lt;&gt; "",VLOOKUP($A671,'Student reference sheet'!$A$2:$V$2329, 5,FALSE), "")</f>
        <v/>
      </c>
      <c r="S671" s="39" t="str">
        <f>IF($A671 &lt;&gt; "",VLOOKUP($A671,'Student reference sheet'!$A$2:$V$2329, 6,FALSE), "")</f>
        <v/>
      </c>
      <c r="T671" s="30" t="str">
        <f>IF($A671 = "","",
IF(VLOOKUP($A671,'Student reference sheet'!$A$2:$V$2329, 10,FALSE) = "Y", "Hispanic",
IF(VLOOKUP($A671,'Student reference sheet'!$A$2:$V$2329,11,FALSE) &lt;&gt; "",
IF(VLOOKUP($A671,'Student reference sheet'!$A$2:$V$2329,11,FALSE) = "UNK", "Unknown", VLOOKUP(VALUE(VLOOKUP($A671,'Student reference sheet'!$A$2:$V$2329,11,FALSE)),'Ethnicity Reference'!$A$2:$B$22,2,FALSE)),
IF(VLOOKUP($A671,'Student reference sheet'!$A$2:$V$2329,9,FALSE) &lt;&gt; "", VLOOKUP(VALUE(VLOOKUP($A671,'Student reference sheet'!$A$2:$V$2329,9,FALSE)),'Ethnicity Reference'!$A$2:$B$22,2,FALSE),"Unknown"))))</f>
        <v/>
      </c>
      <c r="U671" s="35"/>
    </row>
    <row r="672" spans="1:21" ht="15.75">
      <c r="A672" s="47"/>
      <c r="B672" s="33"/>
      <c r="C672" s="39" t="str">
        <f>IF($A672 &lt;&gt; "",VLOOKUP($A672,'Student reference sheet'!$A$2:$V$2329, 3,FALSE), "")</f>
        <v/>
      </c>
      <c r="D672" s="39" t="str">
        <f>IF($A672 &lt;&gt; "",VLOOKUP($A672,'Student reference sheet'!$A$2:$V$2329, 2,FALSE), "")</f>
        <v/>
      </c>
      <c r="E672" s="35"/>
      <c r="F672" s="34"/>
      <c r="G672" s="40" t="str">
        <f t="shared" ca="1" si="33"/>
        <v/>
      </c>
      <c r="H672" s="40" t="str">
        <f t="shared" ca="1" si="34"/>
        <v/>
      </c>
      <c r="I672" s="36" t="str">
        <f>IF($A672 = "", "",
IF(COUNTIF(MINIMUM_DAY_DATES[], Attendance!J672) &gt; 0, VLOOKUP(Attendance!$G672,MINIMUM_DAY_PERIOD_SCHEDULE[], 2,TRUE),
IF(COUNTIF(RALLY_DATES[], Attendance!J672) &gt; 0, VLOOKUP(Attendance!$G672,RALLY_PERIOD_SCHEDULE[], 2,TRUE),
IF(WEEKDAY(Attendance!$J672) = 2,
       IF(COUNTIF(FINALS_WEEK_MONDAY_DATE[],Attendance!$J672) &gt; 0, VLOOKUP(Attendance!$G672,FINALS_WEEK_MONDAY_PERIOD_SCHEDULE[],2,TRUE),
       VLOOKUP(Attendance!$G672,REGULAR_WEEK_SCHEDULE[],6,TRUE)),
IF(WEEKDAY($J672) = 3,
       IF(COUNTIF(FINALS_WEEK_TUESDAY_DATE[],Attendance!$J672) &gt; 0, VLOOKUP(Attendance!$G672,FINALS_WEEK_TUESDAY_PERIOD_SCHEDULE[],2,TRUE),
       VLOOKUP(Attendance!$G672,REGULAR_WEEK_SCHEDULE[[Tuesday]:[Period]],5,TRUE)),
IF(WEEKDAY(Attendance!$J672) = 4,
        IF(COUNTIF(BLOCK_WEDNESDAY_DATES[],Attendance!$J672) &gt; 0, VLOOKUP(Attendance!$G672,BLOCK_WEDNESDAY_PERIOD_SCHEDULE[],2,TRUE),
        IF(COUNTIF(FINALS_WEEK_WEDNESDAY_DATE[],Attendance!$J672) &gt; 0, VLOOKUP(Attendance!$G672,FINALS_WEEK_WEDNESDAY_PERIOD_SCHEDULE[],2,TRUE),
       VLOOKUP(Attendance!$G672,REGULAR_WEEK_SCHEDULE[[Wednesday]:[Period]],4,TRUE))),
IF(WEEKDAY($J672) = 5,
       IF(COUNTIF(BLOCK_THURSDAY_DATES[],Attendance!$J672) &gt; 0, VLOOKUP(Attendance!$G672,BLOCK_THURSDAY_PERIOD_SCHEDULE[],2,TRUE),
       IF(COUNTIF(FINALS_WEEK_THURSDAY_DATE[],Attendance!$J672) &gt; 0, VLOOKUP(Attendance!$G672,FINALS_WEEK_THURSDAY_PERIOD_SCHEDULE[],2,TRUE),
       VLOOKUP(Attendance!$G672,REGULAR_WEEK_SCHEDULE[[Thursday]:[Period]],3,TRUE))),
IF(WEEKDAY(Attendance!$J672) = 6,
       IF(COUNTIF(FINALS_WEEK_FRIDAY_DATE[],Attendance!$J672) &gt; 0, VLOOKUP(Attendance!$G672,FINALS_WEEK_FRIDAY_PERIOD_SCHEDULE[],2,TRUE),
       VLOOKUP(Attendance!$G672,REGULAR_WEEK_SCHEDULE[[Friday]:[Period]],2,TRUE))))))))))</f>
        <v/>
      </c>
      <c r="J672" s="41" t="str">
        <f t="shared" ca="1" si="35"/>
        <v/>
      </c>
      <c r="K672" s="41" t="str">
        <f>IF($A672 &lt;&gt; "",VLOOKUP($A672,'Student reference sheet'!$A$2:$V$2329, 7,FALSE), "")</f>
        <v/>
      </c>
      <c r="L672" s="30" t="str">
        <f>IF($A672 ="", "", VLOOKUP($A672, 'Student reference sheet'!$A$2:$Z$2603,23,FALSE))</f>
        <v/>
      </c>
      <c r="M672" s="30" t="str">
        <f>IF($A672 ="", "", VLOOKUP($A672, 'Student reference sheet'!$A$2:$Z$2603,24,FALSE))</f>
        <v/>
      </c>
      <c r="N672" s="30" t="str">
        <f>IF($A672 ="", "", VLOOKUP($A672, 'Student reference sheet'!$A$2:$Z$2603,26,FALSE))</f>
        <v/>
      </c>
      <c r="O672" s="30" t="str">
        <f>IF($A672 ="", "", VLOOKUP($A672, 'Student reference sheet'!$A$2:$Z$2603,25,FALSE))</f>
        <v/>
      </c>
      <c r="P672" s="39" t="str">
        <f>IF($A672 = "", "", IF(OR(VLOOKUP($A672,'Student reference sheet'!$A$2:$V$2400,8,FALSE) = "R",  VLOOKUP($A672,'Student reference sheet'!$A$2:$V$2400,8,FALSE) = "L"), "X", ""))</f>
        <v/>
      </c>
      <c r="Q672" s="39" t="str">
        <f>IF($A672 ="", "", VLOOKUP($A672, 'Student reference sheet'!$A$2:$V$2603,22,FALSE))</f>
        <v/>
      </c>
      <c r="R672" s="39" t="str">
        <f>IF($A672 &lt;&gt; "",VLOOKUP($A672,'Student reference sheet'!$A$2:$V$2329, 5,FALSE), "")</f>
        <v/>
      </c>
      <c r="S672" s="39" t="str">
        <f>IF($A672 &lt;&gt; "",VLOOKUP($A672,'Student reference sheet'!$A$2:$V$2329, 6,FALSE), "")</f>
        <v/>
      </c>
      <c r="T672" s="30" t="str">
        <f>IF($A672 = "","",
IF(VLOOKUP($A672,'Student reference sheet'!$A$2:$V$2329, 10,FALSE) = "Y", "Hispanic",
IF(VLOOKUP($A672,'Student reference sheet'!$A$2:$V$2329,11,FALSE) &lt;&gt; "",
IF(VLOOKUP($A672,'Student reference sheet'!$A$2:$V$2329,11,FALSE) = "UNK", "Unknown", VLOOKUP(VALUE(VLOOKUP($A672,'Student reference sheet'!$A$2:$V$2329,11,FALSE)),'Ethnicity Reference'!$A$2:$B$22,2,FALSE)),
IF(VLOOKUP($A672,'Student reference sheet'!$A$2:$V$2329,9,FALSE) &lt;&gt; "", VLOOKUP(VALUE(VLOOKUP($A672,'Student reference sheet'!$A$2:$V$2329,9,FALSE)),'Ethnicity Reference'!$A$2:$B$22,2,FALSE),"Unknown"))))</f>
        <v/>
      </c>
      <c r="U672" s="35"/>
    </row>
    <row r="673" spans="1:21" ht="15.75">
      <c r="A673" s="47"/>
      <c r="B673" s="33"/>
      <c r="C673" s="39" t="str">
        <f>IF($A673 &lt;&gt; "",VLOOKUP($A673,'Student reference sheet'!$A$2:$V$2329, 3,FALSE), "")</f>
        <v/>
      </c>
      <c r="D673" s="39" t="str">
        <f>IF($A673 &lt;&gt; "",VLOOKUP($A673,'Student reference sheet'!$A$2:$V$2329, 2,FALSE), "")</f>
        <v/>
      </c>
      <c r="E673" s="35"/>
      <c r="F673" s="34"/>
      <c r="G673" s="40" t="str">
        <f t="shared" ca="1" si="33"/>
        <v/>
      </c>
      <c r="H673" s="40" t="str">
        <f t="shared" ca="1" si="34"/>
        <v/>
      </c>
      <c r="I673" s="36" t="str">
        <f>IF($A673 = "", "",
IF(COUNTIF(MINIMUM_DAY_DATES[], Attendance!J673) &gt; 0, VLOOKUP(Attendance!$G673,MINIMUM_DAY_PERIOD_SCHEDULE[], 2,TRUE),
IF(COUNTIF(RALLY_DATES[], Attendance!J673) &gt; 0, VLOOKUP(Attendance!$G673,RALLY_PERIOD_SCHEDULE[], 2,TRUE),
IF(WEEKDAY(Attendance!$J673) = 2,
       IF(COUNTIF(FINALS_WEEK_MONDAY_DATE[],Attendance!$J673) &gt; 0, VLOOKUP(Attendance!$G673,FINALS_WEEK_MONDAY_PERIOD_SCHEDULE[],2,TRUE),
       VLOOKUP(Attendance!$G673,REGULAR_WEEK_SCHEDULE[],6,TRUE)),
IF(WEEKDAY($J673) = 3,
       IF(COUNTIF(FINALS_WEEK_TUESDAY_DATE[],Attendance!$J673) &gt; 0, VLOOKUP(Attendance!$G673,FINALS_WEEK_TUESDAY_PERIOD_SCHEDULE[],2,TRUE),
       VLOOKUP(Attendance!$G673,REGULAR_WEEK_SCHEDULE[[Tuesday]:[Period]],5,TRUE)),
IF(WEEKDAY(Attendance!$J673) = 4,
        IF(COUNTIF(BLOCK_WEDNESDAY_DATES[],Attendance!$J673) &gt; 0, VLOOKUP(Attendance!$G673,BLOCK_WEDNESDAY_PERIOD_SCHEDULE[],2,TRUE),
        IF(COUNTIF(FINALS_WEEK_WEDNESDAY_DATE[],Attendance!$J673) &gt; 0, VLOOKUP(Attendance!$G673,FINALS_WEEK_WEDNESDAY_PERIOD_SCHEDULE[],2,TRUE),
       VLOOKUP(Attendance!$G673,REGULAR_WEEK_SCHEDULE[[Wednesday]:[Period]],4,TRUE))),
IF(WEEKDAY($J673) = 5,
       IF(COUNTIF(BLOCK_THURSDAY_DATES[],Attendance!$J673) &gt; 0, VLOOKUP(Attendance!$G673,BLOCK_THURSDAY_PERIOD_SCHEDULE[],2,TRUE),
       IF(COUNTIF(FINALS_WEEK_THURSDAY_DATE[],Attendance!$J673) &gt; 0, VLOOKUP(Attendance!$G673,FINALS_WEEK_THURSDAY_PERIOD_SCHEDULE[],2,TRUE),
       VLOOKUP(Attendance!$G673,REGULAR_WEEK_SCHEDULE[[Thursday]:[Period]],3,TRUE))),
IF(WEEKDAY(Attendance!$J673) = 6,
       IF(COUNTIF(FINALS_WEEK_FRIDAY_DATE[],Attendance!$J673) &gt; 0, VLOOKUP(Attendance!$G673,FINALS_WEEK_FRIDAY_PERIOD_SCHEDULE[],2,TRUE),
       VLOOKUP(Attendance!$G673,REGULAR_WEEK_SCHEDULE[[Friday]:[Period]],2,TRUE))))))))))</f>
        <v/>
      </c>
      <c r="J673" s="41" t="str">
        <f t="shared" ca="1" si="35"/>
        <v/>
      </c>
      <c r="K673" s="41" t="str">
        <f>IF($A673 &lt;&gt; "",VLOOKUP($A673,'Student reference sheet'!$A$2:$V$2329, 7,FALSE), "")</f>
        <v/>
      </c>
      <c r="L673" s="30" t="str">
        <f>IF($A673 ="", "", VLOOKUP($A673, 'Student reference sheet'!$A$2:$Z$2603,23,FALSE))</f>
        <v/>
      </c>
      <c r="M673" s="30" t="str">
        <f>IF($A673 ="", "", VLOOKUP($A673, 'Student reference sheet'!$A$2:$Z$2603,24,FALSE))</f>
        <v/>
      </c>
      <c r="N673" s="30" t="str">
        <f>IF($A673 ="", "", VLOOKUP($A673, 'Student reference sheet'!$A$2:$Z$2603,26,FALSE))</f>
        <v/>
      </c>
      <c r="O673" s="30" t="str">
        <f>IF($A673 ="", "", VLOOKUP($A673, 'Student reference sheet'!$A$2:$Z$2603,25,FALSE))</f>
        <v/>
      </c>
      <c r="P673" s="39" t="str">
        <f>IF($A673 = "", "", IF(OR(VLOOKUP($A673,'Student reference sheet'!$A$2:$V$2400,8,FALSE) = "R",  VLOOKUP($A673,'Student reference sheet'!$A$2:$V$2400,8,FALSE) = "L"), "X", ""))</f>
        <v/>
      </c>
      <c r="Q673" s="39" t="str">
        <f>IF($A673 ="", "", VLOOKUP($A673, 'Student reference sheet'!$A$2:$V$2603,22,FALSE))</f>
        <v/>
      </c>
      <c r="R673" s="39" t="str">
        <f>IF($A673 &lt;&gt; "",VLOOKUP($A673,'Student reference sheet'!$A$2:$V$2329, 5,FALSE), "")</f>
        <v/>
      </c>
      <c r="S673" s="39" t="str">
        <f>IF($A673 &lt;&gt; "",VLOOKUP($A673,'Student reference sheet'!$A$2:$V$2329, 6,FALSE), "")</f>
        <v/>
      </c>
      <c r="T673" s="30" t="str">
        <f>IF($A673 = "","",
IF(VLOOKUP($A673,'Student reference sheet'!$A$2:$V$2329, 10,FALSE) = "Y", "Hispanic",
IF(VLOOKUP($A673,'Student reference sheet'!$A$2:$V$2329,11,FALSE) &lt;&gt; "",
IF(VLOOKUP($A673,'Student reference sheet'!$A$2:$V$2329,11,FALSE) = "UNK", "Unknown", VLOOKUP(VALUE(VLOOKUP($A673,'Student reference sheet'!$A$2:$V$2329,11,FALSE)),'Ethnicity Reference'!$A$2:$B$22,2,FALSE)),
IF(VLOOKUP($A673,'Student reference sheet'!$A$2:$V$2329,9,FALSE) &lt;&gt; "", VLOOKUP(VALUE(VLOOKUP($A673,'Student reference sheet'!$A$2:$V$2329,9,FALSE)),'Ethnicity Reference'!$A$2:$B$22,2,FALSE),"Unknown"))))</f>
        <v/>
      </c>
      <c r="U673" s="35"/>
    </row>
    <row r="674" spans="1:21" ht="15.75">
      <c r="A674" s="47"/>
      <c r="B674" s="33"/>
      <c r="C674" s="39" t="str">
        <f>IF($A674 &lt;&gt; "",VLOOKUP($A674,'Student reference sheet'!$A$2:$V$2329, 3,FALSE), "")</f>
        <v/>
      </c>
      <c r="D674" s="39" t="str">
        <f>IF($A674 &lt;&gt; "",VLOOKUP($A674,'Student reference sheet'!$A$2:$V$2329, 2,FALSE), "")</f>
        <v/>
      </c>
      <c r="E674" s="35"/>
      <c r="F674" s="34"/>
      <c r="G674" s="40" t="str">
        <f t="shared" ca="1" si="33"/>
        <v/>
      </c>
      <c r="H674" s="40" t="str">
        <f t="shared" ca="1" si="34"/>
        <v/>
      </c>
      <c r="I674" s="36" t="str">
        <f>IF($A674 = "", "",
IF(COUNTIF(MINIMUM_DAY_DATES[], Attendance!J674) &gt; 0, VLOOKUP(Attendance!$G674,MINIMUM_DAY_PERIOD_SCHEDULE[], 2,TRUE),
IF(COUNTIF(RALLY_DATES[], Attendance!J674) &gt; 0, VLOOKUP(Attendance!$G674,RALLY_PERIOD_SCHEDULE[], 2,TRUE),
IF(WEEKDAY(Attendance!$J674) = 2,
       IF(COUNTIF(FINALS_WEEK_MONDAY_DATE[],Attendance!$J674) &gt; 0, VLOOKUP(Attendance!$G674,FINALS_WEEK_MONDAY_PERIOD_SCHEDULE[],2,TRUE),
       VLOOKUP(Attendance!$G674,REGULAR_WEEK_SCHEDULE[],6,TRUE)),
IF(WEEKDAY($J674) = 3,
       IF(COUNTIF(FINALS_WEEK_TUESDAY_DATE[],Attendance!$J674) &gt; 0, VLOOKUP(Attendance!$G674,FINALS_WEEK_TUESDAY_PERIOD_SCHEDULE[],2,TRUE),
       VLOOKUP(Attendance!$G674,REGULAR_WEEK_SCHEDULE[[Tuesday]:[Period]],5,TRUE)),
IF(WEEKDAY(Attendance!$J674) = 4,
        IF(COUNTIF(BLOCK_WEDNESDAY_DATES[],Attendance!$J674) &gt; 0, VLOOKUP(Attendance!$G674,BLOCK_WEDNESDAY_PERIOD_SCHEDULE[],2,TRUE),
        IF(COUNTIF(FINALS_WEEK_WEDNESDAY_DATE[],Attendance!$J674) &gt; 0, VLOOKUP(Attendance!$G674,FINALS_WEEK_WEDNESDAY_PERIOD_SCHEDULE[],2,TRUE),
       VLOOKUP(Attendance!$G674,REGULAR_WEEK_SCHEDULE[[Wednesday]:[Period]],4,TRUE))),
IF(WEEKDAY($J674) = 5,
       IF(COUNTIF(BLOCK_THURSDAY_DATES[],Attendance!$J674) &gt; 0, VLOOKUP(Attendance!$G674,BLOCK_THURSDAY_PERIOD_SCHEDULE[],2,TRUE),
       IF(COUNTIF(FINALS_WEEK_THURSDAY_DATE[],Attendance!$J674) &gt; 0, VLOOKUP(Attendance!$G674,FINALS_WEEK_THURSDAY_PERIOD_SCHEDULE[],2,TRUE),
       VLOOKUP(Attendance!$G674,REGULAR_WEEK_SCHEDULE[[Thursday]:[Period]],3,TRUE))),
IF(WEEKDAY(Attendance!$J674) = 6,
       IF(COUNTIF(FINALS_WEEK_FRIDAY_DATE[],Attendance!$J674) &gt; 0, VLOOKUP(Attendance!$G674,FINALS_WEEK_FRIDAY_PERIOD_SCHEDULE[],2,TRUE),
       VLOOKUP(Attendance!$G674,REGULAR_WEEK_SCHEDULE[[Friday]:[Period]],2,TRUE))))))))))</f>
        <v/>
      </c>
      <c r="J674" s="41" t="str">
        <f t="shared" ca="1" si="35"/>
        <v/>
      </c>
      <c r="K674" s="41" t="str">
        <f>IF($A674 &lt;&gt; "",VLOOKUP($A674,'Student reference sheet'!$A$2:$V$2329, 7,FALSE), "")</f>
        <v/>
      </c>
      <c r="L674" s="30" t="str">
        <f>IF($A674 ="", "", VLOOKUP($A674, 'Student reference sheet'!$A$2:$Z$2603,23,FALSE))</f>
        <v/>
      </c>
      <c r="M674" s="30" t="str">
        <f>IF($A674 ="", "", VLOOKUP($A674, 'Student reference sheet'!$A$2:$Z$2603,24,FALSE))</f>
        <v/>
      </c>
      <c r="N674" s="30" t="str">
        <f>IF($A674 ="", "", VLOOKUP($A674, 'Student reference sheet'!$A$2:$Z$2603,26,FALSE))</f>
        <v/>
      </c>
      <c r="O674" s="30" t="str">
        <f>IF($A674 ="", "", VLOOKUP($A674, 'Student reference sheet'!$A$2:$Z$2603,25,FALSE))</f>
        <v/>
      </c>
      <c r="P674" s="39" t="str">
        <f>IF($A674 = "", "", IF(OR(VLOOKUP($A674,'Student reference sheet'!$A$2:$V$2400,8,FALSE) = "R",  VLOOKUP($A674,'Student reference sheet'!$A$2:$V$2400,8,FALSE) = "L"), "X", ""))</f>
        <v/>
      </c>
      <c r="Q674" s="39" t="str">
        <f>IF($A674 ="", "", VLOOKUP($A674, 'Student reference sheet'!$A$2:$V$2603,22,FALSE))</f>
        <v/>
      </c>
      <c r="R674" s="39" t="str">
        <f>IF($A674 &lt;&gt; "",VLOOKUP($A674,'Student reference sheet'!$A$2:$V$2329, 5,FALSE), "")</f>
        <v/>
      </c>
      <c r="S674" s="39" t="str">
        <f>IF($A674 &lt;&gt; "",VLOOKUP($A674,'Student reference sheet'!$A$2:$V$2329, 6,FALSE), "")</f>
        <v/>
      </c>
      <c r="T674" s="30" t="str">
        <f>IF($A674 = "","",
IF(VLOOKUP($A674,'Student reference sheet'!$A$2:$V$2329, 10,FALSE) = "Y", "Hispanic",
IF(VLOOKUP($A674,'Student reference sheet'!$A$2:$V$2329,11,FALSE) &lt;&gt; "",
IF(VLOOKUP($A674,'Student reference sheet'!$A$2:$V$2329,11,FALSE) = "UNK", "Unknown", VLOOKUP(VALUE(VLOOKUP($A674,'Student reference sheet'!$A$2:$V$2329,11,FALSE)),'Ethnicity Reference'!$A$2:$B$22,2,FALSE)),
IF(VLOOKUP($A674,'Student reference sheet'!$A$2:$V$2329,9,FALSE) &lt;&gt; "", VLOOKUP(VALUE(VLOOKUP($A674,'Student reference sheet'!$A$2:$V$2329,9,FALSE)),'Ethnicity Reference'!$A$2:$B$22,2,FALSE),"Unknown"))))</f>
        <v/>
      </c>
      <c r="U674" s="35"/>
    </row>
    <row r="675" spans="1:21" ht="15.75">
      <c r="A675" s="47"/>
      <c r="B675" s="33"/>
      <c r="C675" s="39" t="str">
        <f>IF($A675 &lt;&gt; "",VLOOKUP($A675,'Student reference sheet'!$A$2:$V$2329, 3,FALSE), "")</f>
        <v/>
      </c>
      <c r="D675" s="39" t="str">
        <f>IF($A675 &lt;&gt; "",VLOOKUP($A675,'Student reference sheet'!$A$2:$V$2329, 2,FALSE), "")</f>
        <v/>
      </c>
      <c r="E675" s="35"/>
      <c r="F675" s="34"/>
      <c r="G675" s="40" t="str">
        <f t="shared" ca="1" si="33"/>
        <v/>
      </c>
      <c r="H675" s="40" t="str">
        <f t="shared" ca="1" si="34"/>
        <v/>
      </c>
      <c r="I675" s="36" t="str">
        <f>IF($A675 = "", "",
IF(COUNTIF(MINIMUM_DAY_DATES[], Attendance!J675) &gt; 0, VLOOKUP(Attendance!$G675,MINIMUM_DAY_PERIOD_SCHEDULE[], 2,TRUE),
IF(COUNTIF(RALLY_DATES[], Attendance!J675) &gt; 0, VLOOKUP(Attendance!$G675,RALLY_PERIOD_SCHEDULE[], 2,TRUE),
IF(WEEKDAY(Attendance!$J675) = 2,
       IF(COUNTIF(FINALS_WEEK_MONDAY_DATE[],Attendance!$J675) &gt; 0, VLOOKUP(Attendance!$G675,FINALS_WEEK_MONDAY_PERIOD_SCHEDULE[],2,TRUE),
       VLOOKUP(Attendance!$G675,REGULAR_WEEK_SCHEDULE[],6,TRUE)),
IF(WEEKDAY($J675) = 3,
       IF(COUNTIF(FINALS_WEEK_TUESDAY_DATE[],Attendance!$J675) &gt; 0, VLOOKUP(Attendance!$G675,FINALS_WEEK_TUESDAY_PERIOD_SCHEDULE[],2,TRUE),
       VLOOKUP(Attendance!$G675,REGULAR_WEEK_SCHEDULE[[Tuesday]:[Period]],5,TRUE)),
IF(WEEKDAY(Attendance!$J675) = 4,
        IF(COUNTIF(BLOCK_WEDNESDAY_DATES[],Attendance!$J675) &gt; 0, VLOOKUP(Attendance!$G675,BLOCK_WEDNESDAY_PERIOD_SCHEDULE[],2,TRUE),
        IF(COUNTIF(FINALS_WEEK_WEDNESDAY_DATE[],Attendance!$J675) &gt; 0, VLOOKUP(Attendance!$G675,FINALS_WEEK_WEDNESDAY_PERIOD_SCHEDULE[],2,TRUE),
       VLOOKUP(Attendance!$G675,REGULAR_WEEK_SCHEDULE[[Wednesday]:[Period]],4,TRUE))),
IF(WEEKDAY($J675) = 5,
       IF(COUNTIF(BLOCK_THURSDAY_DATES[],Attendance!$J675) &gt; 0, VLOOKUP(Attendance!$G675,BLOCK_THURSDAY_PERIOD_SCHEDULE[],2,TRUE),
       IF(COUNTIF(FINALS_WEEK_THURSDAY_DATE[],Attendance!$J675) &gt; 0, VLOOKUP(Attendance!$G675,FINALS_WEEK_THURSDAY_PERIOD_SCHEDULE[],2,TRUE),
       VLOOKUP(Attendance!$G675,REGULAR_WEEK_SCHEDULE[[Thursday]:[Period]],3,TRUE))),
IF(WEEKDAY(Attendance!$J675) = 6,
       IF(COUNTIF(FINALS_WEEK_FRIDAY_DATE[],Attendance!$J675) &gt; 0, VLOOKUP(Attendance!$G675,FINALS_WEEK_FRIDAY_PERIOD_SCHEDULE[],2,TRUE),
       VLOOKUP(Attendance!$G675,REGULAR_WEEK_SCHEDULE[[Friday]:[Period]],2,TRUE))))))))))</f>
        <v/>
      </c>
      <c r="J675" s="41" t="str">
        <f t="shared" ca="1" si="35"/>
        <v/>
      </c>
      <c r="K675" s="41" t="str">
        <f>IF($A675 &lt;&gt; "",VLOOKUP($A675,'Student reference sheet'!$A$2:$V$2329, 7,FALSE), "")</f>
        <v/>
      </c>
      <c r="L675" s="30" t="str">
        <f>IF($A675 ="", "", VLOOKUP($A675, 'Student reference sheet'!$A$2:$Z$2603,23,FALSE))</f>
        <v/>
      </c>
      <c r="M675" s="30" t="str">
        <f>IF($A675 ="", "", VLOOKUP($A675, 'Student reference sheet'!$A$2:$Z$2603,24,FALSE))</f>
        <v/>
      </c>
      <c r="N675" s="30" t="str">
        <f>IF($A675 ="", "", VLOOKUP($A675, 'Student reference sheet'!$A$2:$Z$2603,26,FALSE))</f>
        <v/>
      </c>
      <c r="O675" s="30" t="str">
        <f>IF($A675 ="", "", VLOOKUP($A675, 'Student reference sheet'!$A$2:$Z$2603,25,FALSE))</f>
        <v/>
      </c>
      <c r="P675" s="39" t="str">
        <f>IF($A675 = "", "", IF(OR(VLOOKUP($A675,'Student reference sheet'!$A$2:$V$2400,8,FALSE) = "R",  VLOOKUP($A675,'Student reference sheet'!$A$2:$V$2400,8,FALSE) = "L"), "X", ""))</f>
        <v/>
      </c>
      <c r="Q675" s="39" t="str">
        <f>IF($A675 ="", "", VLOOKUP($A675, 'Student reference sheet'!$A$2:$V$2603,22,FALSE))</f>
        <v/>
      </c>
      <c r="R675" s="39" t="str">
        <f>IF($A675 &lt;&gt; "",VLOOKUP($A675,'Student reference sheet'!$A$2:$V$2329, 5,FALSE), "")</f>
        <v/>
      </c>
      <c r="S675" s="39" t="str">
        <f>IF($A675 &lt;&gt; "",VLOOKUP($A675,'Student reference sheet'!$A$2:$V$2329, 6,FALSE), "")</f>
        <v/>
      </c>
      <c r="T675" s="30" t="str">
        <f>IF($A675 = "","",
IF(VLOOKUP($A675,'Student reference sheet'!$A$2:$V$2329, 10,FALSE) = "Y", "Hispanic",
IF(VLOOKUP($A675,'Student reference sheet'!$A$2:$V$2329,11,FALSE) &lt;&gt; "",
IF(VLOOKUP($A675,'Student reference sheet'!$A$2:$V$2329,11,FALSE) = "UNK", "Unknown", VLOOKUP(VALUE(VLOOKUP($A675,'Student reference sheet'!$A$2:$V$2329,11,FALSE)),'Ethnicity Reference'!$A$2:$B$22,2,FALSE)),
IF(VLOOKUP($A675,'Student reference sheet'!$A$2:$V$2329,9,FALSE) &lt;&gt; "", VLOOKUP(VALUE(VLOOKUP($A675,'Student reference sheet'!$A$2:$V$2329,9,FALSE)),'Ethnicity Reference'!$A$2:$B$22,2,FALSE),"Unknown"))))</f>
        <v/>
      </c>
      <c r="U675" s="35"/>
    </row>
    <row r="676" spans="1:21" ht="15.75">
      <c r="A676" s="47"/>
      <c r="B676" s="33"/>
      <c r="C676" s="39" t="str">
        <f>IF($A676 &lt;&gt; "",VLOOKUP($A676,'Student reference sheet'!$A$2:$V$2329, 3,FALSE), "")</f>
        <v/>
      </c>
      <c r="D676" s="39" t="str">
        <f>IF($A676 &lt;&gt; "",VLOOKUP($A676,'Student reference sheet'!$A$2:$V$2329, 2,FALSE), "")</f>
        <v/>
      </c>
      <c r="E676" s="35"/>
      <c r="F676" s="34"/>
      <c r="G676" s="40" t="str">
        <f t="shared" ca="1" si="33"/>
        <v/>
      </c>
      <c r="H676" s="40" t="str">
        <f t="shared" ca="1" si="34"/>
        <v/>
      </c>
      <c r="I676" s="36" t="str">
        <f>IF($A676 = "", "",
IF(COUNTIF(MINIMUM_DAY_DATES[], Attendance!J676) &gt; 0, VLOOKUP(Attendance!$G676,MINIMUM_DAY_PERIOD_SCHEDULE[], 2,TRUE),
IF(COUNTIF(RALLY_DATES[], Attendance!J676) &gt; 0, VLOOKUP(Attendance!$G676,RALLY_PERIOD_SCHEDULE[], 2,TRUE),
IF(WEEKDAY(Attendance!$J676) = 2,
       IF(COUNTIF(FINALS_WEEK_MONDAY_DATE[],Attendance!$J676) &gt; 0, VLOOKUP(Attendance!$G676,FINALS_WEEK_MONDAY_PERIOD_SCHEDULE[],2,TRUE),
       VLOOKUP(Attendance!$G676,REGULAR_WEEK_SCHEDULE[],6,TRUE)),
IF(WEEKDAY($J676) = 3,
       IF(COUNTIF(FINALS_WEEK_TUESDAY_DATE[],Attendance!$J676) &gt; 0, VLOOKUP(Attendance!$G676,FINALS_WEEK_TUESDAY_PERIOD_SCHEDULE[],2,TRUE),
       VLOOKUP(Attendance!$G676,REGULAR_WEEK_SCHEDULE[[Tuesday]:[Period]],5,TRUE)),
IF(WEEKDAY(Attendance!$J676) = 4,
        IF(COUNTIF(BLOCK_WEDNESDAY_DATES[],Attendance!$J676) &gt; 0, VLOOKUP(Attendance!$G676,BLOCK_WEDNESDAY_PERIOD_SCHEDULE[],2,TRUE),
        IF(COUNTIF(FINALS_WEEK_WEDNESDAY_DATE[],Attendance!$J676) &gt; 0, VLOOKUP(Attendance!$G676,FINALS_WEEK_WEDNESDAY_PERIOD_SCHEDULE[],2,TRUE),
       VLOOKUP(Attendance!$G676,REGULAR_WEEK_SCHEDULE[[Wednesday]:[Period]],4,TRUE))),
IF(WEEKDAY($J676) = 5,
       IF(COUNTIF(BLOCK_THURSDAY_DATES[],Attendance!$J676) &gt; 0, VLOOKUP(Attendance!$G676,BLOCK_THURSDAY_PERIOD_SCHEDULE[],2,TRUE),
       IF(COUNTIF(FINALS_WEEK_THURSDAY_DATE[],Attendance!$J676) &gt; 0, VLOOKUP(Attendance!$G676,FINALS_WEEK_THURSDAY_PERIOD_SCHEDULE[],2,TRUE),
       VLOOKUP(Attendance!$G676,REGULAR_WEEK_SCHEDULE[[Thursday]:[Period]],3,TRUE))),
IF(WEEKDAY(Attendance!$J676) = 6,
       IF(COUNTIF(FINALS_WEEK_FRIDAY_DATE[],Attendance!$J676) &gt; 0, VLOOKUP(Attendance!$G676,FINALS_WEEK_FRIDAY_PERIOD_SCHEDULE[],2,TRUE),
       VLOOKUP(Attendance!$G676,REGULAR_WEEK_SCHEDULE[[Friday]:[Period]],2,TRUE))))))))))</f>
        <v/>
      </c>
      <c r="J676" s="41" t="str">
        <f t="shared" ca="1" si="35"/>
        <v/>
      </c>
      <c r="K676" s="41" t="str">
        <f>IF($A676 &lt;&gt; "",VLOOKUP($A676,'Student reference sheet'!$A$2:$V$2329, 7,FALSE), "")</f>
        <v/>
      </c>
      <c r="L676" s="30" t="str">
        <f>IF($A676 ="", "", VLOOKUP($A676, 'Student reference sheet'!$A$2:$Z$2603,23,FALSE))</f>
        <v/>
      </c>
      <c r="M676" s="30" t="str">
        <f>IF($A676 ="", "", VLOOKUP($A676, 'Student reference sheet'!$A$2:$Z$2603,24,FALSE))</f>
        <v/>
      </c>
      <c r="N676" s="30" t="str">
        <f>IF($A676 ="", "", VLOOKUP($A676, 'Student reference sheet'!$A$2:$Z$2603,26,FALSE))</f>
        <v/>
      </c>
      <c r="O676" s="30" t="str">
        <f>IF($A676 ="", "", VLOOKUP($A676, 'Student reference sheet'!$A$2:$Z$2603,25,FALSE))</f>
        <v/>
      </c>
      <c r="P676" s="39" t="str">
        <f>IF($A676 = "", "", IF(OR(VLOOKUP($A676,'Student reference sheet'!$A$2:$V$2400,8,FALSE) = "R",  VLOOKUP($A676,'Student reference sheet'!$A$2:$V$2400,8,FALSE) = "L"), "X", ""))</f>
        <v/>
      </c>
      <c r="Q676" s="39" t="str">
        <f>IF($A676 ="", "", VLOOKUP($A676, 'Student reference sheet'!$A$2:$V$2603,22,FALSE))</f>
        <v/>
      </c>
      <c r="R676" s="39" t="str">
        <f>IF($A676 &lt;&gt; "",VLOOKUP($A676,'Student reference sheet'!$A$2:$V$2329, 5,FALSE), "")</f>
        <v/>
      </c>
      <c r="S676" s="39" t="str">
        <f>IF($A676 &lt;&gt; "",VLOOKUP($A676,'Student reference sheet'!$A$2:$V$2329, 6,FALSE), "")</f>
        <v/>
      </c>
      <c r="T676" s="30" t="str">
        <f>IF($A676 = "","",
IF(VLOOKUP($A676,'Student reference sheet'!$A$2:$V$2329, 10,FALSE) = "Y", "Hispanic",
IF(VLOOKUP($A676,'Student reference sheet'!$A$2:$V$2329,11,FALSE) &lt;&gt; "",
IF(VLOOKUP($A676,'Student reference sheet'!$A$2:$V$2329,11,FALSE) = "UNK", "Unknown", VLOOKUP(VALUE(VLOOKUP($A676,'Student reference sheet'!$A$2:$V$2329,11,FALSE)),'Ethnicity Reference'!$A$2:$B$22,2,FALSE)),
IF(VLOOKUP($A676,'Student reference sheet'!$A$2:$V$2329,9,FALSE) &lt;&gt; "", VLOOKUP(VALUE(VLOOKUP($A676,'Student reference sheet'!$A$2:$V$2329,9,FALSE)),'Ethnicity Reference'!$A$2:$B$22,2,FALSE),"Unknown"))))</f>
        <v/>
      </c>
      <c r="U676" s="35"/>
    </row>
    <row r="677" spans="1:21" ht="15.75">
      <c r="A677" s="47"/>
      <c r="B677" s="33"/>
      <c r="C677" s="39" t="str">
        <f>IF($A677 &lt;&gt; "",VLOOKUP($A677,'Student reference sheet'!$A$2:$V$2329, 3,FALSE), "")</f>
        <v/>
      </c>
      <c r="D677" s="39" t="str">
        <f>IF($A677 &lt;&gt; "",VLOOKUP($A677,'Student reference sheet'!$A$2:$V$2329, 2,FALSE), "")</f>
        <v/>
      </c>
      <c r="E677" s="35"/>
      <c r="F677" s="34"/>
      <c r="G677" s="40" t="str">
        <f t="shared" ca="1" si="33"/>
        <v/>
      </c>
      <c r="H677" s="40" t="str">
        <f t="shared" ca="1" si="34"/>
        <v/>
      </c>
      <c r="I677" s="36" t="str">
        <f>IF($A677 = "", "",
IF(COUNTIF(MINIMUM_DAY_DATES[], Attendance!J677) &gt; 0, VLOOKUP(Attendance!$G677,MINIMUM_DAY_PERIOD_SCHEDULE[], 2,TRUE),
IF(COUNTIF(RALLY_DATES[], Attendance!J677) &gt; 0, VLOOKUP(Attendance!$G677,RALLY_PERIOD_SCHEDULE[], 2,TRUE),
IF(WEEKDAY(Attendance!$J677) = 2,
       IF(COUNTIF(FINALS_WEEK_MONDAY_DATE[],Attendance!$J677) &gt; 0, VLOOKUP(Attendance!$G677,FINALS_WEEK_MONDAY_PERIOD_SCHEDULE[],2,TRUE),
       VLOOKUP(Attendance!$G677,REGULAR_WEEK_SCHEDULE[],6,TRUE)),
IF(WEEKDAY($J677) = 3,
       IF(COUNTIF(FINALS_WEEK_TUESDAY_DATE[],Attendance!$J677) &gt; 0, VLOOKUP(Attendance!$G677,FINALS_WEEK_TUESDAY_PERIOD_SCHEDULE[],2,TRUE),
       VLOOKUP(Attendance!$G677,REGULAR_WEEK_SCHEDULE[[Tuesday]:[Period]],5,TRUE)),
IF(WEEKDAY(Attendance!$J677) = 4,
        IF(COUNTIF(BLOCK_WEDNESDAY_DATES[],Attendance!$J677) &gt; 0, VLOOKUP(Attendance!$G677,BLOCK_WEDNESDAY_PERIOD_SCHEDULE[],2,TRUE),
        IF(COUNTIF(FINALS_WEEK_WEDNESDAY_DATE[],Attendance!$J677) &gt; 0, VLOOKUP(Attendance!$G677,FINALS_WEEK_WEDNESDAY_PERIOD_SCHEDULE[],2,TRUE),
       VLOOKUP(Attendance!$G677,REGULAR_WEEK_SCHEDULE[[Wednesday]:[Period]],4,TRUE))),
IF(WEEKDAY($J677) = 5,
       IF(COUNTIF(BLOCK_THURSDAY_DATES[],Attendance!$J677) &gt; 0, VLOOKUP(Attendance!$G677,BLOCK_THURSDAY_PERIOD_SCHEDULE[],2,TRUE),
       IF(COUNTIF(FINALS_WEEK_THURSDAY_DATE[],Attendance!$J677) &gt; 0, VLOOKUP(Attendance!$G677,FINALS_WEEK_THURSDAY_PERIOD_SCHEDULE[],2,TRUE),
       VLOOKUP(Attendance!$G677,REGULAR_WEEK_SCHEDULE[[Thursday]:[Period]],3,TRUE))),
IF(WEEKDAY(Attendance!$J677) = 6,
       IF(COUNTIF(FINALS_WEEK_FRIDAY_DATE[],Attendance!$J677) &gt; 0, VLOOKUP(Attendance!$G677,FINALS_WEEK_FRIDAY_PERIOD_SCHEDULE[],2,TRUE),
       VLOOKUP(Attendance!$G677,REGULAR_WEEK_SCHEDULE[[Friday]:[Period]],2,TRUE))))))))))</f>
        <v/>
      </c>
      <c r="J677" s="41" t="str">
        <f t="shared" ca="1" si="35"/>
        <v/>
      </c>
      <c r="K677" s="41" t="str">
        <f>IF($A677 &lt;&gt; "",VLOOKUP($A677,'Student reference sheet'!$A$2:$V$2329, 7,FALSE), "")</f>
        <v/>
      </c>
      <c r="L677" s="30" t="str">
        <f>IF($A677 ="", "", VLOOKUP($A677, 'Student reference sheet'!$A$2:$Z$2603,23,FALSE))</f>
        <v/>
      </c>
      <c r="M677" s="30" t="str">
        <f>IF($A677 ="", "", VLOOKUP($A677, 'Student reference sheet'!$A$2:$Z$2603,24,FALSE))</f>
        <v/>
      </c>
      <c r="N677" s="30" t="str">
        <f>IF($A677 ="", "", VLOOKUP($A677, 'Student reference sheet'!$A$2:$Z$2603,26,FALSE))</f>
        <v/>
      </c>
      <c r="O677" s="30" t="str">
        <f>IF($A677 ="", "", VLOOKUP($A677, 'Student reference sheet'!$A$2:$Z$2603,25,FALSE))</f>
        <v/>
      </c>
      <c r="P677" s="39" t="str">
        <f>IF($A677 = "", "", IF(OR(VLOOKUP($A677,'Student reference sheet'!$A$2:$V$2400,8,FALSE) = "R",  VLOOKUP($A677,'Student reference sheet'!$A$2:$V$2400,8,FALSE) = "L"), "X", ""))</f>
        <v/>
      </c>
      <c r="Q677" s="39" t="str">
        <f>IF($A677 ="", "", VLOOKUP($A677, 'Student reference sheet'!$A$2:$V$2603,22,FALSE))</f>
        <v/>
      </c>
      <c r="R677" s="39" t="str">
        <f>IF($A677 &lt;&gt; "",VLOOKUP($A677,'Student reference sheet'!$A$2:$V$2329, 5,FALSE), "")</f>
        <v/>
      </c>
      <c r="S677" s="39" t="str">
        <f>IF($A677 &lt;&gt; "",VLOOKUP($A677,'Student reference sheet'!$A$2:$V$2329, 6,FALSE), "")</f>
        <v/>
      </c>
      <c r="T677" s="30" t="str">
        <f>IF($A677 = "","",
IF(VLOOKUP($A677,'Student reference sheet'!$A$2:$V$2329, 10,FALSE) = "Y", "Hispanic",
IF(VLOOKUP($A677,'Student reference sheet'!$A$2:$V$2329,11,FALSE) &lt;&gt; "",
IF(VLOOKUP($A677,'Student reference sheet'!$A$2:$V$2329,11,FALSE) = "UNK", "Unknown", VLOOKUP(VALUE(VLOOKUP($A677,'Student reference sheet'!$A$2:$V$2329,11,FALSE)),'Ethnicity Reference'!$A$2:$B$22,2,FALSE)),
IF(VLOOKUP($A677,'Student reference sheet'!$A$2:$V$2329,9,FALSE) &lt;&gt; "", VLOOKUP(VALUE(VLOOKUP($A677,'Student reference sheet'!$A$2:$V$2329,9,FALSE)),'Ethnicity Reference'!$A$2:$B$22,2,FALSE),"Unknown"))))</f>
        <v/>
      </c>
      <c r="U677" s="35"/>
    </row>
    <row r="678" spans="1:21" ht="15.75">
      <c r="A678" s="47"/>
      <c r="B678" s="33"/>
      <c r="C678" s="39" t="str">
        <f>IF($A678 &lt;&gt; "",VLOOKUP($A678,'Student reference sheet'!$A$2:$V$2329, 3,FALSE), "")</f>
        <v/>
      </c>
      <c r="D678" s="39" t="str">
        <f>IF($A678 &lt;&gt; "",VLOOKUP($A678,'Student reference sheet'!$A$2:$V$2329, 2,FALSE), "")</f>
        <v/>
      </c>
      <c r="E678" s="35"/>
      <c r="F678" s="34"/>
      <c r="G678" s="40" t="str">
        <f t="shared" ca="1" si="33"/>
        <v/>
      </c>
      <c r="H678" s="40" t="str">
        <f t="shared" ca="1" si="34"/>
        <v/>
      </c>
      <c r="I678" s="36" t="str">
        <f>IF($A678 = "", "",
IF(COUNTIF(MINIMUM_DAY_DATES[], Attendance!J678) &gt; 0, VLOOKUP(Attendance!$G678,MINIMUM_DAY_PERIOD_SCHEDULE[], 2,TRUE),
IF(COUNTIF(RALLY_DATES[], Attendance!J678) &gt; 0, VLOOKUP(Attendance!$G678,RALLY_PERIOD_SCHEDULE[], 2,TRUE),
IF(WEEKDAY(Attendance!$J678) = 2,
       IF(COUNTIF(FINALS_WEEK_MONDAY_DATE[],Attendance!$J678) &gt; 0, VLOOKUP(Attendance!$G678,FINALS_WEEK_MONDAY_PERIOD_SCHEDULE[],2,TRUE),
       VLOOKUP(Attendance!$G678,REGULAR_WEEK_SCHEDULE[],6,TRUE)),
IF(WEEKDAY($J678) = 3,
       IF(COUNTIF(FINALS_WEEK_TUESDAY_DATE[],Attendance!$J678) &gt; 0, VLOOKUP(Attendance!$G678,FINALS_WEEK_TUESDAY_PERIOD_SCHEDULE[],2,TRUE),
       VLOOKUP(Attendance!$G678,REGULAR_WEEK_SCHEDULE[[Tuesday]:[Period]],5,TRUE)),
IF(WEEKDAY(Attendance!$J678) = 4,
        IF(COUNTIF(BLOCK_WEDNESDAY_DATES[],Attendance!$J678) &gt; 0, VLOOKUP(Attendance!$G678,BLOCK_WEDNESDAY_PERIOD_SCHEDULE[],2,TRUE),
        IF(COUNTIF(FINALS_WEEK_WEDNESDAY_DATE[],Attendance!$J678) &gt; 0, VLOOKUP(Attendance!$G678,FINALS_WEEK_WEDNESDAY_PERIOD_SCHEDULE[],2,TRUE),
       VLOOKUP(Attendance!$G678,REGULAR_WEEK_SCHEDULE[[Wednesday]:[Period]],4,TRUE))),
IF(WEEKDAY($J678) = 5,
       IF(COUNTIF(BLOCK_THURSDAY_DATES[],Attendance!$J678) &gt; 0, VLOOKUP(Attendance!$G678,BLOCK_THURSDAY_PERIOD_SCHEDULE[],2,TRUE),
       IF(COUNTIF(FINALS_WEEK_THURSDAY_DATE[],Attendance!$J678) &gt; 0, VLOOKUP(Attendance!$G678,FINALS_WEEK_THURSDAY_PERIOD_SCHEDULE[],2,TRUE),
       VLOOKUP(Attendance!$G678,REGULAR_WEEK_SCHEDULE[[Thursday]:[Period]],3,TRUE))),
IF(WEEKDAY(Attendance!$J678) = 6,
       IF(COUNTIF(FINALS_WEEK_FRIDAY_DATE[],Attendance!$J678) &gt; 0, VLOOKUP(Attendance!$G678,FINALS_WEEK_FRIDAY_PERIOD_SCHEDULE[],2,TRUE),
       VLOOKUP(Attendance!$G678,REGULAR_WEEK_SCHEDULE[[Friday]:[Period]],2,TRUE))))))))))</f>
        <v/>
      </c>
      <c r="J678" s="41" t="str">
        <f t="shared" ca="1" si="35"/>
        <v/>
      </c>
      <c r="K678" s="41" t="str">
        <f>IF($A678 &lt;&gt; "",VLOOKUP($A678,'Student reference sheet'!$A$2:$V$2329, 7,FALSE), "")</f>
        <v/>
      </c>
      <c r="L678" s="30" t="str">
        <f>IF($A678 ="", "", VLOOKUP($A678, 'Student reference sheet'!$A$2:$Z$2603,23,FALSE))</f>
        <v/>
      </c>
      <c r="M678" s="30" t="str">
        <f>IF($A678 ="", "", VLOOKUP($A678, 'Student reference sheet'!$A$2:$Z$2603,24,FALSE))</f>
        <v/>
      </c>
      <c r="N678" s="30" t="str">
        <f>IF($A678 ="", "", VLOOKUP($A678, 'Student reference sheet'!$A$2:$Z$2603,26,FALSE))</f>
        <v/>
      </c>
      <c r="O678" s="30" t="str">
        <f>IF($A678 ="", "", VLOOKUP($A678, 'Student reference sheet'!$A$2:$Z$2603,25,FALSE))</f>
        <v/>
      </c>
      <c r="P678" s="39" t="str">
        <f>IF($A678 = "", "", IF(OR(VLOOKUP($A678,'Student reference sheet'!$A$2:$V$2400,8,FALSE) = "R",  VLOOKUP($A678,'Student reference sheet'!$A$2:$V$2400,8,FALSE) = "L"), "X", ""))</f>
        <v/>
      </c>
      <c r="Q678" s="39" t="str">
        <f>IF($A678 ="", "", VLOOKUP($A678, 'Student reference sheet'!$A$2:$V$2603,22,FALSE))</f>
        <v/>
      </c>
      <c r="R678" s="39" t="str">
        <f>IF($A678 &lt;&gt; "",VLOOKUP($A678,'Student reference sheet'!$A$2:$V$2329, 5,FALSE), "")</f>
        <v/>
      </c>
      <c r="S678" s="39" t="str">
        <f>IF($A678 &lt;&gt; "",VLOOKUP($A678,'Student reference sheet'!$A$2:$V$2329, 6,FALSE), "")</f>
        <v/>
      </c>
      <c r="T678" s="30" t="str">
        <f>IF($A678 = "","",
IF(VLOOKUP($A678,'Student reference sheet'!$A$2:$V$2329, 10,FALSE) = "Y", "Hispanic",
IF(VLOOKUP($A678,'Student reference sheet'!$A$2:$V$2329,11,FALSE) &lt;&gt; "",
IF(VLOOKUP($A678,'Student reference sheet'!$A$2:$V$2329,11,FALSE) = "UNK", "Unknown", VLOOKUP(VALUE(VLOOKUP($A678,'Student reference sheet'!$A$2:$V$2329,11,FALSE)),'Ethnicity Reference'!$A$2:$B$22,2,FALSE)),
IF(VLOOKUP($A678,'Student reference sheet'!$A$2:$V$2329,9,FALSE) &lt;&gt; "", VLOOKUP(VALUE(VLOOKUP($A678,'Student reference sheet'!$A$2:$V$2329,9,FALSE)),'Ethnicity Reference'!$A$2:$B$22,2,FALSE),"Unknown"))))</f>
        <v/>
      </c>
      <c r="U678" s="35"/>
    </row>
    <row r="679" spans="1:21" ht="15.75">
      <c r="A679" s="47"/>
      <c r="B679" s="33"/>
      <c r="C679" s="39" t="str">
        <f>IF($A679 &lt;&gt; "",VLOOKUP($A679,'Student reference sheet'!$A$2:$V$2329, 3,FALSE), "")</f>
        <v/>
      </c>
      <c r="D679" s="39" t="str">
        <f>IF($A679 &lt;&gt; "",VLOOKUP($A679,'Student reference sheet'!$A$2:$V$2329, 2,FALSE), "")</f>
        <v/>
      </c>
      <c r="E679" s="35"/>
      <c r="F679" s="34"/>
      <c r="G679" s="40" t="str">
        <f t="shared" ca="1" si="33"/>
        <v/>
      </c>
      <c r="H679" s="40" t="str">
        <f t="shared" ca="1" si="34"/>
        <v/>
      </c>
      <c r="I679" s="36" t="str">
        <f>IF($A679 = "", "",
IF(COUNTIF(MINIMUM_DAY_DATES[], Attendance!J679) &gt; 0, VLOOKUP(Attendance!$G679,MINIMUM_DAY_PERIOD_SCHEDULE[], 2,TRUE),
IF(COUNTIF(RALLY_DATES[], Attendance!J679) &gt; 0, VLOOKUP(Attendance!$G679,RALLY_PERIOD_SCHEDULE[], 2,TRUE),
IF(WEEKDAY(Attendance!$J679) = 2,
       IF(COUNTIF(FINALS_WEEK_MONDAY_DATE[],Attendance!$J679) &gt; 0, VLOOKUP(Attendance!$G679,FINALS_WEEK_MONDAY_PERIOD_SCHEDULE[],2,TRUE),
       VLOOKUP(Attendance!$G679,REGULAR_WEEK_SCHEDULE[],6,TRUE)),
IF(WEEKDAY($J679) = 3,
       IF(COUNTIF(FINALS_WEEK_TUESDAY_DATE[],Attendance!$J679) &gt; 0, VLOOKUP(Attendance!$G679,FINALS_WEEK_TUESDAY_PERIOD_SCHEDULE[],2,TRUE),
       VLOOKUP(Attendance!$G679,REGULAR_WEEK_SCHEDULE[[Tuesday]:[Period]],5,TRUE)),
IF(WEEKDAY(Attendance!$J679) = 4,
        IF(COUNTIF(BLOCK_WEDNESDAY_DATES[],Attendance!$J679) &gt; 0, VLOOKUP(Attendance!$G679,BLOCK_WEDNESDAY_PERIOD_SCHEDULE[],2,TRUE),
        IF(COUNTIF(FINALS_WEEK_WEDNESDAY_DATE[],Attendance!$J679) &gt; 0, VLOOKUP(Attendance!$G679,FINALS_WEEK_WEDNESDAY_PERIOD_SCHEDULE[],2,TRUE),
       VLOOKUP(Attendance!$G679,REGULAR_WEEK_SCHEDULE[[Wednesday]:[Period]],4,TRUE))),
IF(WEEKDAY($J679) = 5,
       IF(COUNTIF(BLOCK_THURSDAY_DATES[],Attendance!$J679) &gt; 0, VLOOKUP(Attendance!$G679,BLOCK_THURSDAY_PERIOD_SCHEDULE[],2,TRUE),
       IF(COUNTIF(FINALS_WEEK_THURSDAY_DATE[],Attendance!$J679) &gt; 0, VLOOKUP(Attendance!$G679,FINALS_WEEK_THURSDAY_PERIOD_SCHEDULE[],2,TRUE),
       VLOOKUP(Attendance!$G679,REGULAR_WEEK_SCHEDULE[[Thursday]:[Period]],3,TRUE))),
IF(WEEKDAY(Attendance!$J679) = 6,
       IF(COUNTIF(FINALS_WEEK_FRIDAY_DATE[],Attendance!$J679) &gt; 0, VLOOKUP(Attendance!$G679,FINALS_WEEK_FRIDAY_PERIOD_SCHEDULE[],2,TRUE),
       VLOOKUP(Attendance!$G679,REGULAR_WEEK_SCHEDULE[[Friday]:[Period]],2,TRUE))))))))))</f>
        <v/>
      </c>
      <c r="J679" s="41" t="str">
        <f t="shared" ca="1" si="35"/>
        <v/>
      </c>
      <c r="K679" s="41" t="str">
        <f>IF($A679 &lt;&gt; "",VLOOKUP($A679,'Student reference sheet'!$A$2:$V$2329, 7,FALSE), "")</f>
        <v/>
      </c>
      <c r="L679" s="30" t="str">
        <f>IF($A679 ="", "", VLOOKUP($A679, 'Student reference sheet'!$A$2:$Z$2603,23,FALSE))</f>
        <v/>
      </c>
      <c r="M679" s="30" t="str">
        <f>IF($A679 ="", "", VLOOKUP($A679, 'Student reference sheet'!$A$2:$Z$2603,24,FALSE))</f>
        <v/>
      </c>
      <c r="N679" s="30" t="str">
        <f>IF($A679 ="", "", VLOOKUP($A679, 'Student reference sheet'!$A$2:$Z$2603,26,FALSE))</f>
        <v/>
      </c>
      <c r="O679" s="30" t="str">
        <f>IF($A679 ="", "", VLOOKUP($A679, 'Student reference sheet'!$A$2:$Z$2603,25,FALSE))</f>
        <v/>
      </c>
      <c r="P679" s="39" t="str">
        <f>IF($A679 = "", "", IF(OR(VLOOKUP($A679,'Student reference sheet'!$A$2:$V$2400,8,FALSE) = "R",  VLOOKUP($A679,'Student reference sheet'!$A$2:$V$2400,8,FALSE) = "L"), "X", ""))</f>
        <v/>
      </c>
      <c r="Q679" s="39" t="str">
        <f>IF($A679 ="", "", VLOOKUP($A679, 'Student reference sheet'!$A$2:$V$2603,22,FALSE))</f>
        <v/>
      </c>
      <c r="R679" s="39" t="str">
        <f>IF($A679 &lt;&gt; "",VLOOKUP($A679,'Student reference sheet'!$A$2:$V$2329, 5,FALSE), "")</f>
        <v/>
      </c>
      <c r="S679" s="39" t="str">
        <f>IF($A679 &lt;&gt; "",VLOOKUP($A679,'Student reference sheet'!$A$2:$V$2329, 6,FALSE), "")</f>
        <v/>
      </c>
      <c r="T679" s="30" t="str">
        <f>IF($A679 = "","",
IF(VLOOKUP($A679,'Student reference sheet'!$A$2:$V$2329, 10,FALSE) = "Y", "Hispanic",
IF(VLOOKUP($A679,'Student reference sheet'!$A$2:$V$2329,11,FALSE) &lt;&gt; "",
IF(VLOOKUP($A679,'Student reference sheet'!$A$2:$V$2329,11,FALSE) = "UNK", "Unknown", VLOOKUP(VALUE(VLOOKUP($A679,'Student reference sheet'!$A$2:$V$2329,11,FALSE)),'Ethnicity Reference'!$A$2:$B$22,2,FALSE)),
IF(VLOOKUP($A679,'Student reference sheet'!$A$2:$V$2329,9,FALSE) &lt;&gt; "", VLOOKUP(VALUE(VLOOKUP($A679,'Student reference sheet'!$A$2:$V$2329,9,FALSE)),'Ethnicity Reference'!$A$2:$B$22,2,FALSE),"Unknown"))))</f>
        <v/>
      </c>
      <c r="U679" s="35"/>
    </row>
    <row r="680" spans="1:21" ht="15.75">
      <c r="A680" s="47"/>
      <c r="B680" s="33"/>
      <c r="C680" s="39" t="str">
        <f>IF($A680 &lt;&gt; "",VLOOKUP($A680,'Student reference sheet'!$A$2:$V$2329, 3,FALSE), "")</f>
        <v/>
      </c>
      <c r="D680" s="39" t="str">
        <f>IF($A680 &lt;&gt; "",VLOOKUP($A680,'Student reference sheet'!$A$2:$V$2329, 2,FALSE), "")</f>
        <v/>
      </c>
      <c r="E680" s="35"/>
      <c r="F680" s="34"/>
      <c r="G680" s="40" t="str">
        <f t="shared" ca="1" si="33"/>
        <v/>
      </c>
      <c r="H680" s="40" t="str">
        <f t="shared" ca="1" si="34"/>
        <v/>
      </c>
      <c r="I680" s="36" t="str">
        <f>IF($A680 = "", "",
IF(COUNTIF(MINIMUM_DAY_DATES[], Attendance!J680) &gt; 0, VLOOKUP(Attendance!$G680,MINIMUM_DAY_PERIOD_SCHEDULE[], 2,TRUE),
IF(COUNTIF(RALLY_DATES[], Attendance!J680) &gt; 0, VLOOKUP(Attendance!$G680,RALLY_PERIOD_SCHEDULE[], 2,TRUE),
IF(WEEKDAY(Attendance!$J680) = 2,
       IF(COUNTIF(FINALS_WEEK_MONDAY_DATE[],Attendance!$J680) &gt; 0, VLOOKUP(Attendance!$G680,FINALS_WEEK_MONDAY_PERIOD_SCHEDULE[],2,TRUE),
       VLOOKUP(Attendance!$G680,REGULAR_WEEK_SCHEDULE[],6,TRUE)),
IF(WEEKDAY($J680) = 3,
       IF(COUNTIF(FINALS_WEEK_TUESDAY_DATE[],Attendance!$J680) &gt; 0, VLOOKUP(Attendance!$G680,FINALS_WEEK_TUESDAY_PERIOD_SCHEDULE[],2,TRUE),
       VLOOKUP(Attendance!$G680,REGULAR_WEEK_SCHEDULE[[Tuesday]:[Period]],5,TRUE)),
IF(WEEKDAY(Attendance!$J680) = 4,
        IF(COUNTIF(BLOCK_WEDNESDAY_DATES[],Attendance!$J680) &gt; 0, VLOOKUP(Attendance!$G680,BLOCK_WEDNESDAY_PERIOD_SCHEDULE[],2,TRUE),
        IF(COUNTIF(FINALS_WEEK_WEDNESDAY_DATE[],Attendance!$J680) &gt; 0, VLOOKUP(Attendance!$G680,FINALS_WEEK_WEDNESDAY_PERIOD_SCHEDULE[],2,TRUE),
       VLOOKUP(Attendance!$G680,REGULAR_WEEK_SCHEDULE[[Wednesday]:[Period]],4,TRUE))),
IF(WEEKDAY($J680) = 5,
       IF(COUNTIF(BLOCK_THURSDAY_DATES[],Attendance!$J680) &gt; 0, VLOOKUP(Attendance!$G680,BLOCK_THURSDAY_PERIOD_SCHEDULE[],2,TRUE),
       IF(COUNTIF(FINALS_WEEK_THURSDAY_DATE[],Attendance!$J680) &gt; 0, VLOOKUP(Attendance!$G680,FINALS_WEEK_THURSDAY_PERIOD_SCHEDULE[],2,TRUE),
       VLOOKUP(Attendance!$G680,REGULAR_WEEK_SCHEDULE[[Thursday]:[Period]],3,TRUE))),
IF(WEEKDAY(Attendance!$J680) = 6,
       IF(COUNTIF(FINALS_WEEK_FRIDAY_DATE[],Attendance!$J680) &gt; 0, VLOOKUP(Attendance!$G680,FINALS_WEEK_FRIDAY_PERIOD_SCHEDULE[],2,TRUE),
       VLOOKUP(Attendance!$G680,REGULAR_WEEK_SCHEDULE[[Friday]:[Period]],2,TRUE))))))))))</f>
        <v/>
      </c>
      <c r="J680" s="41" t="str">
        <f t="shared" ca="1" si="35"/>
        <v/>
      </c>
      <c r="K680" s="41" t="str">
        <f>IF($A680 &lt;&gt; "",VLOOKUP($A680,'Student reference sheet'!$A$2:$V$2329, 7,FALSE), "")</f>
        <v/>
      </c>
      <c r="L680" s="30" t="str">
        <f>IF($A680 ="", "", VLOOKUP($A680, 'Student reference sheet'!$A$2:$Z$2603,23,FALSE))</f>
        <v/>
      </c>
      <c r="M680" s="30" t="str">
        <f>IF($A680 ="", "", VLOOKUP($A680, 'Student reference sheet'!$A$2:$Z$2603,24,FALSE))</f>
        <v/>
      </c>
      <c r="N680" s="30" t="str">
        <f>IF($A680 ="", "", VLOOKUP($A680, 'Student reference sheet'!$A$2:$Z$2603,26,FALSE))</f>
        <v/>
      </c>
      <c r="O680" s="30" t="str">
        <f>IF($A680 ="", "", VLOOKUP($A680, 'Student reference sheet'!$A$2:$Z$2603,25,FALSE))</f>
        <v/>
      </c>
      <c r="P680" s="39" t="str">
        <f>IF($A680 = "", "", IF(OR(VLOOKUP($A680,'Student reference sheet'!$A$2:$V$2400,8,FALSE) = "R",  VLOOKUP($A680,'Student reference sheet'!$A$2:$V$2400,8,FALSE) = "L"), "X", ""))</f>
        <v/>
      </c>
      <c r="Q680" s="39" t="str">
        <f>IF($A680 ="", "", VLOOKUP($A680, 'Student reference sheet'!$A$2:$V$2603,22,FALSE))</f>
        <v/>
      </c>
      <c r="R680" s="39" t="str">
        <f>IF($A680 &lt;&gt; "",VLOOKUP($A680,'Student reference sheet'!$A$2:$V$2329, 5,FALSE), "")</f>
        <v/>
      </c>
      <c r="S680" s="39" t="str">
        <f>IF($A680 &lt;&gt; "",VLOOKUP($A680,'Student reference sheet'!$A$2:$V$2329, 6,FALSE), "")</f>
        <v/>
      </c>
      <c r="T680" s="30" t="str">
        <f>IF($A680 = "","",
IF(VLOOKUP($A680,'Student reference sheet'!$A$2:$V$2329, 10,FALSE) = "Y", "Hispanic",
IF(VLOOKUP($A680,'Student reference sheet'!$A$2:$V$2329,11,FALSE) &lt;&gt; "",
IF(VLOOKUP($A680,'Student reference sheet'!$A$2:$V$2329,11,FALSE) = "UNK", "Unknown", VLOOKUP(VALUE(VLOOKUP($A680,'Student reference sheet'!$A$2:$V$2329,11,FALSE)),'Ethnicity Reference'!$A$2:$B$22,2,FALSE)),
IF(VLOOKUP($A680,'Student reference sheet'!$A$2:$V$2329,9,FALSE) &lt;&gt; "", VLOOKUP(VALUE(VLOOKUP($A680,'Student reference sheet'!$A$2:$V$2329,9,FALSE)),'Ethnicity Reference'!$A$2:$B$22,2,FALSE),"Unknown"))))</f>
        <v/>
      </c>
      <c r="U680" s="35"/>
    </row>
    <row r="681" spans="1:21" ht="15.75">
      <c r="A681" s="47"/>
      <c r="B681" s="33"/>
      <c r="C681" s="39" t="str">
        <f>IF($A681 &lt;&gt; "",VLOOKUP($A681,'Student reference sheet'!$A$2:$V$2329, 3,FALSE), "")</f>
        <v/>
      </c>
      <c r="D681" s="39" t="str">
        <f>IF($A681 &lt;&gt; "",VLOOKUP($A681,'Student reference sheet'!$A$2:$V$2329, 2,FALSE), "")</f>
        <v/>
      </c>
      <c r="E681" s="35"/>
      <c r="F681" s="34"/>
      <c r="G681" s="40" t="str">
        <f t="shared" ca="1" si="33"/>
        <v/>
      </c>
      <c r="H681" s="40" t="str">
        <f t="shared" ca="1" si="34"/>
        <v/>
      </c>
      <c r="I681" s="36" t="str">
        <f>IF($A681 = "", "",
IF(COUNTIF(MINIMUM_DAY_DATES[], Attendance!J681) &gt; 0, VLOOKUP(Attendance!$G681,MINIMUM_DAY_PERIOD_SCHEDULE[], 2,TRUE),
IF(COUNTIF(RALLY_DATES[], Attendance!J681) &gt; 0, VLOOKUP(Attendance!$G681,RALLY_PERIOD_SCHEDULE[], 2,TRUE),
IF(WEEKDAY(Attendance!$J681) = 2,
       IF(COUNTIF(FINALS_WEEK_MONDAY_DATE[],Attendance!$J681) &gt; 0, VLOOKUP(Attendance!$G681,FINALS_WEEK_MONDAY_PERIOD_SCHEDULE[],2,TRUE),
       VLOOKUP(Attendance!$G681,REGULAR_WEEK_SCHEDULE[],6,TRUE)),
IF(WEEKDAY($J681) = 3,
       IF(COUNTIF(FINALS_WEEK_TUESDAY_DATE[],Attendance!$J681) &gt; 0, VLOOKUP(Attendance!$G681,FINALS_WEEK_TUESDAY_PERIOD_SCHEDULE[],2,TRUE),
       VLOOKUP(Attendance!$G681,REGULAR_WEEK_SCHEDULE[[Tuesday]:[Period]],5,TRUE)),
IF(WEEKDAY(Attendance!$J681) = 4,
        IF(COUNTIF(BLOCK_WEDNESDAY_DATES[],Attendance!$J681) &gt; 0, VLOOKUP(Attendance!$G681,BLOCK_WEDNESDAY_PERIOD_SCHEDULE[],2,TRUE),
        IF(COUNTIF(FINALS_WEEK_WEDNESDAY_DATE[],Attendance!$J681) &gt; 0, VLOOKUP(Attendance!$G681,FINALS_WEEK_WEDNESDAY_PERIOD_SCHEDULE[],2,TRUE),
       VLOOKUP(Attendance!$G681,REGULAR_WEEK_SCHEDULE[[Wednesday]:[Period]],4,TRUE))),
IF(WEEKDAY($J681) = 5,
       IF(COUNTIF(BLOCK_THURSDAY_DATES[],Attendance!$J681) &gt; 0, VLOOKUP(Attendance!$G681,BLOCK_THURSDAY_PERIOD_SCHEDULE[],2,TRUE),
       IF(COUNTIF(FINALS_WEEK_THURSDAY_DATE[],Attendance!$J681) &gt; 0, VLOOKUP(Attendance!$G681,FINALS_WEEK_THURSDAY_PERIOD_SCHEDULE[],2,TRUE),
       VLOOKUP(Attendance!$G681,REGULAR_WEEK_SCHEDULE[[Thursday]:[Period]],3,TRUE))),
IF(WEEKDAY(Attendance!$J681) = 6,
       IF(COUNTIF(FINALS_WEEK_FRIDAY_DATE[],Attendance!$J681) &gt; 0, VLOOKUP(Attendance!$G681,FINALS_WEEK_FRIDAY_PERIOD_SCHEDULE[],2,TRUE),
       VLOOKUP(Attendance!$G681,REGULAR_WEEK_SCHEDULE[[Friday]:[Period]],2,TRUE))))))))))</f>
        <v/>
      </c>
      <c r="J681" s="41" t="str">
        <f t="shared" ca="1" si="35"/>
        <v/>
      </c>
      <c r="K681" s="41" t="str">
        <f>IF($A681 &lt;&gt; "",VLOOKUP($A681,'Student reference sheet'!$A$2:$V$2329, 7,FALSE), "")</f>
        <v/>
      </c>
      <c r="L681" s="30" t="str">
        <f>IF($A681 ="", "", VLOOKUP($A681, 'Student reference sheet'!$A$2:$Z$2603,23,FALSE))</f>
        <v/>
      </c>
      <c r="M681" s="30" t="str">
        <f>IF($A681 ="", "", VLOOKUP($A681, 'Student reference sheet'!$A$2:$Z$2603,24,FALSE))</f>
        <v/>
      </c>
      <c r="N681" s="30" t="str">
        <f>IF($A681 ="", "", VLOOKUP($A681, 'Student reference sheet'!$A$2:$Z$2603,26,FALSE))</f>
        <v/>
      </c>
      <c r="O681" s="30" t="str">
        <f>IF($A681 ="", "", VLOOKUP($A681, 'Student reference sheet'!$A$2:$Z$2603,25,FALSE))</f>
        <v/>
      </c>
      <c r="P681" s="39" t="str">
        <f>IF($A681 = "", "", IF(OR(VLOOKUP($A681,'Student reference sheet'!$A$2:$V$2400,8,FALSE) = "R",  VLOOKUP($A681,'Student reference sheet'!$A$2:$V$2400,8,FALSE) = "L"), "X", ""))</f>
        <v/>
      </c>
      <c r="Q681" s="39" t="str">
        <f>IF($A681 ="", "", VLOOKUP($A681, 'Student reference sheet'!$A$2:$V$2603,22,FALSE))</f>
        <v/>
      </c>
      <c r="R681" s="39" t="str">
        <f>IF($A681 &lt;&gt; "",VLOOKUP($A681,'Student reference sheet'!$A$2:$V$2329, 5,FALSE), "")</f>
        <v/>
      </c>
      <c r="S681" s="39" t="str">
        <f>IF($A681 &lt;&gt; "",VLOOKUP($A681,'Student reference sheet'!$A$2:$V$2329, 6,FALSE), "")</f>
        <v/>
      </c>
      <c r="T681" s="30" t="str">
        <f>IF($A681 = "","",
IF(VLOOKUP($A681,'Student reference sheet'!$A$2:$V$2329, 10,FALSE) = "Y", "Hispanic",
IF(VLOOKUP($A681,'Student reference sheet'!$A$2:$V$2329,11,FALSE) &lt;&gt; "",
IF(VLOOKUP($A681,'Student reference sheet'!$A$2:$V$2329,11,FALSE) = "UNK", "Unknown", VLOOKUP(VALUE(VLOOKUP($A681,'Student reference sheet'!$A$2:$V$2329,11,FALSE)),'Ethnicity Reference'!$A$2:$B$22,2,FALSE)),
IF(VLOOKUP($A681,'Student reference sheet'!$A$2:$V$2329,9,FALSE) &lt;&gt; "", VLOOKUP(VALUE(VLOOKUP($A681,'Student reference sheet'!$A$2:$V$2329,9,FALSE)),'Ethnicity Reference'!$A$2:$B$22,2,FALSE),"Unknown"))))</f>
        <v/>
      </c>
      <c r="U681" s="35"/>
    </row>
    <row r="682" spans="1:21" ht="15.75">
      <c r="A682" s="47"/>
      <c r="B682" s="33"/>
      <c r="C682" s="39" t="str">
        <f>IF($A682 &lt;&gt; "",VLOOKUP($A682,'Student reference sheet'!$A$2:$V$2329, 3,FALSE), "")</f>
        <v/>
      </c>
      <c r="D682" s="39" t="str">
        <f>IF($A682 &lt;&gt; "",VLOOKUP($A682,'Student reference sheet'!$A$2:$V$2329, 2,FALSE), "")</f>
        <v/>
      </c>
      <c r="E682" s="35"/>
      <c r="F682" s="34"/>
      <c r="G682" s="40" t="str">
        <f t="shared" ca="1" si="33"/>
        <v/>
      </c>
      <c r="H682" s="40" t="str">
        <f t="shared" ca="1" si="34"/>
        <v/>
      </c>
      <c r="I682" s="36" t="str">
        <f>IF($A682 = "", "",
IF(COUNTIF(MINIMUM_DAY_DATES[], Attendance!J682) &gt; 0, VLOOKUP(Attendance!$G682,MINIMUM_DAY_PERIOD_SCHEDULE[], 2,TRUE),
IF(COUNTIF(RALLY_DATES[], Attendance!J682) &gt; 0, VLOOKUP(Attendance!$G682,RALLY_PERIOD_SCHEDULE[], 2,TRUE),
IF(WEEKDAY(Attendance!$J682) = 2,
       IF(COUNTIF(FINALS_WEEK_MONDAY_DATE[],Attendance!$J682) &gt; 0, VLOOKUP(Attendance!$G682,FINALS_WEEK_MONDAY_PERIOD_SCHEDULE[],2,TRUE),
       VLOOKUP(Attendance!$G682,REGULAR_WEEK_SCHEDULE[],6,TRUE)),
IF(WEEKDAY($J682) = 3,
       IF(COUNTIF(FINALS_WEEK_TUESDAY_DATE[],Attendance!$J682) &gt; 0, VLOOKUP(Attendance!$G682,FINALS_WEEK_TUESDAY_PERIOD_SCHEDULE[],2,TRUE),
       VLOOKUP(Attendance!$G682,REGULAR_WEEK_SCHEDULE[[Tuesday]:[Period]],5,TRUE)),
IF(WEEKDAY(Attendance!$J682) = 4,
        IF(COUNTIF(BLOCK_WEDNESDAY_DATES[],Attendance!$J682) &gt; 0, VLOOKUP(Attendance!$G682,BLOCK_WEDNESDAY_PERIOD_SCHEDULE[],2,TRUE),
        IF(COUNTIF(FINALS_WEEK_WEDNESDAY_DATE[],Attendance!$J682) &gt; 0, VLOOKUP(Attendance!$G682,FINALS_WEEK_WEDNESDAY_PERIOD_SCHEDULE[],2,TRUE),
       VLOOKUP(Attendance!$G682,REGULAR_WEEK_SCHEDULE[[Wednesday]:[Period]],4,TRUE))),
IF(WEEKDAY($J682) = 5,
       IF(COUNTIF(BLOCK_THURSDAY_DATES[],Attendance!$J682) &gt; 0, VLOOKUP(Attendance!$G682,BLOCK_THURSDAY_PERIOD_SCHEDULE[],2,TRUE),
       IF(COUNTIF(FINALS_WEEK_THURSDAY_DATE[],Attendance!$J682) &gt; 0, VLOOKUP(Attendance!$G682,FINALS_WEEK_THURSDAY_PERIOD_SCHEDULE[],2,TRUE),
       VLOOKUP(Attendance!$G682,REGULAR_WEEK_SCHEDULE[[Thursday]:[Period]],3,TRUE))),
IF(WEEKDAY(Attendance!$J682) = 6,
       IF(COUNTIF(FINALS_WEEK_FRIDAY_DATE[],Attendance!$J682) &gt; 0, VLOOKUP(Attendance!$G682,FINALS_WEEK_FRIDAY_PERIOD_SCHEDULE[],2,TRUE),
       VLOOKUP(Attendance!$G682,REGULAR_WEEK_SCHEDULE[[Friday]:[Period]],2,TRUE))))))))))</f>
        <v/>
      </c>
      <c r="J682" s="41" t="str">
        <f t="shared" ca="1" si="35"/>
        <v/>
      </c>
      <c r="K682" s="41" t="str">
        <f>IF($A682 &lt;&gt; "",VLOOKUP($A682,'Student reference sheet'!$A$2:$V$2329, 7,FALSE), "")</f>
        <v/>
      </c>
      <c r="L682" s="30" t="str">
        <f>IF($A682 ="", "", VLOOKUP($A682, 'Student reference sheet'!$A$2:$Z$2603,23,FALSE))</f>
        <v/>
      </c>
      <c r="M682" s="30" t="str">
        <f>IF($A682 ="", "", VLOOKUP($A682, 'Student reference sheet'!$A$2:$Z$2603,24,FALSE))</f>
        <v/>
      </c>
      <c r="N682" s="30" t="str">
        <f>IF($A682 ="", "", VLOOKUP($A682, 'Student reference sheet'!$A$2:$Z$2603,26,FALSE))</f>
        <v/>
      </c>
      <c r="O682" s="30" t="str">
        <f>IF($A682 ="", "", VLOOKUP($A682, 'Student reference sheet'!$A$2:$Z$2603,25,FALSE))</f>
        <v/>
      </c>
      <c r="P682" s="39" t="str">
        <f>IF($A682 = "", "", IF(OR(VLOOKUP($A682,'Student reference sheet'!$A$2:$V$2400,8,FALSE) = "R",  VLOOKUP($A682,'Student reference sheet'!$A$2:$V$2400,8,FALSE) = "L"), "X", ""))</f>
        <v/>
      </c>
      <c r="Q682" s="39" t="str">
        <f>IF($A682 ="", "", VLOOKUP($A682, 'Student reference sheet'!$A$2:$V$2603,22,FALSE))</f>
        <v/>
      </c>
      <c r="R682" s="39" t="str">
        <f>IF($A682 &lt;&gt; "",VLOOKUP($A682,'Student reference sheet'!$A$2:$V$2329, 5,FALSE), "")</f>
        <v/>
      </c>
      <c r="S682" s="39" t="str">
        <f>IF($A682 &lt;&gt; "",VLOOKUP($A682,'Student reference sheet'!$A$2:$V$2329, 6,FALSE), "")</f>
        <v/>
      </c>
      <c r="T682" s="30" t="str">
        <f>IF($A682 = "","",
IF(VLOOKUP($A682,'Student reference sheet'!$A$2:$V$2329, 10,FALSE) = "Y", "Hispanic",
IF(VLOOKUP($A682,'Student reference sheet'!$A$2:$V$2329,11,FALSE) &lt;&gt; "",
IF(VLOOKUP($A682,'Student reference sheet'!$A$2:$V$2329,11,FALSE) = "UNK", "Unknown", VLOOKUP(VALUE(VLOOKUP($A682,'Student reference sheet'!$A$2:$V$2329,11,FALSE)),'Ethnicity Reference'!$A$2:$B$22,2,FALSE)),
IF(VLOOKUP($A682,'Student reference sheet'!$A$2:$V$2329,9,FALSE) &lt;&gt; "", VLOOKUP(VALUE(VLOOKUP($A682,'Student reference sheet'!$A$2:$V$2329,9,FALSE)),'Ethnicity Reference'!$A$2:$B$22,2,FALSE),"Unknown"))))</f>
        <v/>
      </c>
      <c r="U682" s="35"/>
    </row>
    <row r="683" spans="1:21" ht="15.75">
      <c r="A683" s="47"/>
      <c r="B683" s="33"/>
      <c r="C683" s="39" t="str">
        <f>IF($A683 &lt;&gt; "",VLOOKUP($A683,'Student reference sheet'!$A$2:$V$2329, 3,FALSE), "")</f>
        <v/>
      </c>
      <c r="D683" s="39" t="str">
        <f>IF($A683 &lt;&gt; "",VLOOKUP($A683,'Student reference sheet'!$A$2:$V$2329, 2,FALSE), "")</f>
        <v/>
      </c>
      <c r="E683" s="35"/>
      <c r="F683" s="34"/>
      <c r="G683" s="40" t="str">
        <f t="shared" ca="1" si="33"/>
        <v/>
      </c>
      <c r="H683" s="40" t="str">
        <f t="shared" ca="1" si="34"/>
        <v/>
      </c>
      <c r="I683" s="36" t="str">
        <f>IF($A683 = "", "",
IF(COUNTIF(MINIMUM_DAY_DATES[], Attendance!J683) &gt; 0, VLOOKUP(Attendance!$G683,MINIMUM_DAY_PERIOD_SCHEDULE[], 2,TRUE),
IF(COUNTIF(RALLY_DATES[], Attendance!J683) &gt; 0, VLOOKUP(Attendance!$G683,RALLY_PERIOD_SCHEDULE[], 2,TRUE),
IF(WEEKDAY(Attendance!$J683) = 2,
       IF(COUNTIF(FINALS_WEEK_MONDAY_DATE[],Attendance!$J683) &gt; 0, VLOOKUP(Attendance!$G683,FINALS_WEEK_MONDAY_PERIOD_SCHEDULE[],2,TRUE),
       VLOOKUP(Attendance!$G683,REGULAR_WEEK_SCHEDULE[],6,TRUE)),
IF(WEEKDAY($J683) = 3,
       IF(COUNTIF(FINALS_WEEK_TUESDAY_DATE[],Attendance!$J683) &gt; 0, VLOOKUP(Attendance!$G683,FINALS_WEEK_TUESDAY_PERIOD_SCHEDULE[],2,TRUE),
       VLOOKUP(Attendance!$G683,REGULAR_WEEK_SCHEDULE[[Tuesday]:[Period]],5,TRUE)),
IF(WEEKDAY(Attendance!$J683) = 4,
        IF(COUNTIF(BLOCK_WEDNESDAY_DATES[],Attendance!$J683) &gt; 0, VLOOKUP(Attendance!$G683,BLOCK_WEDNESDAY_PERIOD_SCHEDULE[],2,TRUE),
        IF(COUNTIF(FINALS_WEEK_WEDNESDAY_DATE[],Attendance!$J683) &gt; 0, VLOOKUP(Attendance!$G683,FINALS_WEEK_WEDNESDAY_PERIOD_SCHEDULE[],2,TRUE),
       VLOOKUP(Attendance!$G683,REGULAR_WEEK_SCHEDULE[[Wednesday]:[Period]],4,TRUE))),
IF(WEEKDAY($J683) = 5,
       IF(COUNTIF(BLOCK_THURSDAY_DATES[],Attendance!$J683) &gt; 0, VLOOKUP(Attendance!$G683,BLOCK_THURSDAY_PERIOD_SCHEDULE[],2,TRUE),
       IF(COUNTIF(FINALS_WEEK_THURSDAY_DATE[],Attendance!$J683) &gt; 0, VLOOKUP(Attendance!$G683,FINALS_WEEK_THURSDAY_PERIOD_SCHEDULE[],2,TRUE),
       VLOOKUP(Attendance!$G683,REGULAR_WEEK_SCHEDULE[[Thursday]:[Period]],3,TRUE))),
IF(WEEKDAY(Attendance!$J683) = 6,
       IF(COUNTIF(FINALS_WEEK_FRIDAY_DATE[],Attendance!$J683) &gt; 0, VLOOKUP(Attendance!$G683,FINALS_WEEK_FRIDAY_PERIOD_SCHEDULE[],2,TRUE),
       VLOOKUP(Attendance!$G683,REGULAR_WEEK_SCHEDULE[[Friday]:[Period]],2,TRUE))))))))))</f>
        <v/>
      </c>
      <c r="J683" s="41" t="str">
        <f t="shared" ca="1" si="35"/>
        <v/>
      </c>
      <c r="K683" s="41" t="str">
        <f>IF($A683 &lt;&gt; "",VLOOKUP($A683,'Student reference sheet'!$A$2:$V$2329, 7,FALSE), "")</f>
        <v/>
      </c>
      <c r="L683" s="30" t="str">
        <f>IF($A683 ="", "", VLOOKUP($A683, 'Student reference sheet'!$A$2:$Z$2603,23,FALSE))</f>
        <v/>
      </c>
      <c r="M683" s="30" t="str">
        <f>IF($A683 ="", "", VLOOKUP($A683, 'Student reference sheet'!$A$2:$Z$2603,24,FALSE))</f>
        <v/>
      </c>
      <c r="N683" s="30" t="str">
        <f>IF($A683 ="", "", VLOOKUP($A683, 'Student reference sheet'!$A$2:$Z$2603,26,FALSE))</f>
        <v/>
      </c>
      <c r="O683" s="30" t="str">
        <f>IF($A683 ="", "", VLOOKUP($A683, 'Student reference sheet'!$A$2:$Z$2603,25,FALSE))</f>
        <v/>
      </c>
      <c r="P683" s="39" t="str">
        <f>IF($A683 = "", "", IF(OR(VLOOKUP($A683,'Student reference sheet'!$A$2:$V$2400,8,FALSE) = "R",  VLOOKUP($A683,'Student reference sheet'!$A$2:$V$2400,8,FALSE) = "L"), "X", ""))</f>
        <v/>
      </c>
      <c r="Q683" s="39" t="str">
        <f>IF($A683 ="", "", VLOOKUP($A683, 'Student reference sheet'!$A$2:$V$2603,22,FALSE))</f>
        <v/>
      </c>
      <c r="R683" s="39" t="str">
        <f>IF($A683 &lt;&gt; "",VLOOKUP($A683,'Student reference sheet'!$A$2:$V$2329, 5,FALSE), "")</f>
        <v/>
      </c>
      <c r="S683" s="39" t="str">
        <f>IF($A683 &lt;&gt; "",VLOOKUP($A683,'Student reference sheet'!$A$2:$V$2329, 6,FALSE), "")</f>
        <v/>
      </c>
      <c r="T683" s="30" t="str">
        <f>IF($A683 = "","",
IF(VLOOKUP($A683,'Student reference sheet'!$A$2:$V$2329, 10,FALSE) = "Y", "Hispanic",
IF(VLOOKUP($A683,'Student reference sheet'!$A$2:$V$2329,11,FALSE) &lt;&gt; "",
IF(VLOOKUP($A683,'Student reference sheet'!$A$2:$V$2329,11,FALSE) = "UNK", "Unknown", VLOOKUP(VALUE(VLOOKUP($A683,'Student reference sheet'!$A$2:$V$2329,11,FALSE)),'Ethnicity Reference'!$A$2:$B$22,2,FALSE)),
IF(VLOOKUP($A683,'Student reference sheet'!$A$2:$V$2329,9,FALSE) &lt;&gt; "", VLOOKUP(VALUE(VLOOKUP($A683,'Student reference sheet'!$A$2:$V$2329,9,FALSE)),'Ethnicity Reference'!$A$2:$B$22,2,FALSE),"Unknown"))))</f>
        <v/>
      </c>
      <c r="U683" s="35"/>
    </row>
    <row r="684" spans="1:21" ht="15.75">
      <c r="A684" s="47"/>
      <c r="B684" s="33"/>
      <c r="C684" s="39" t="str">
        <f>IF($A684 &lt;&gt; "",VLOOKUP($A684,'Student reference sheet'!$A$2:$V$2329, 3,FALSE), "")</f>
        <v/>
      </c>
      <c r="D684" s="39" t="str">
        <f>IF($A684 &lt;&gt; "",VLOOKUP($A684,'Student reference sheet'!$A$2:$V$2329, 2,FALSE), "")</f>
        <v/>
      </c>
      <c r="E684" s="35"/>
      <c r="F684" s="34"/>
      <c r="G684" s="40" t="str">
        <f t="shared" ca="1" si="33"/>
        <v/>
      </c>
      <c r="H684" s="40" t="str">
        <f t="shared" ca="1" si="34"/>
        <v/>
      </c>
      <c r="I684" s="36" t="str">
        <f>IF($A684 = "", "",
IF(COUNTIF(MINIMUM_DAY_DATES[], Attendance!J684) &gt; 0, VLOOKUP(Attendance!$G684,MINIMUM_DAY_PERIOD_SCHEDULE[], 2,TRUE),
IF(COUNTIF(RALLY_DATES[], Attendance!J684) &gt; 0, VLOOKUP(Attendance!$G684,RALLY_PERIOD_SCHEDULE[], 2,TRUE),
IF(WEEKDAY(Attendance!$J684) = 2,
       IF(COUNTIF(FINALS_WEEK_MONDAY_DATE[],Attendance!$J684) &gt; 0, VLOOKUP(Attendance!$G684,FINALS_WEEK_MONDAY_PERIOD_SCHEDULE[],2,TRUE),
       VLOOKUP(Attendance!$G684,REGULAR_WEEK_SCHEDULE[],6,TRUE)),
IF(WEEKDAY($J684) = 3,
       IF(COUNTIF(FINALS_WEEK_TUESDAY_DATE[],Attendance!$J684) &gt; 0, VLOOKUP(Attendance!$G684,FINALS_WEEK_TUESDAY_PERIOD_SCHEDULE[],2,TRUE),
       VLOOKUP(Attendance!$G684,REGULAR_WEEK_SCHEDULE[[Tuesday]:[Period]],5,TRUE)),
IF(WEEKDAY(Attendance!$J684) = 4,
        IF(COUNTIF(BLOCK_WEDNESDAY_DATES[],Attendance!$J684) &gt; 0, VLOOKUP(Attendance!$G684,BLOCK_WEDNESDAY_PERIOD_SCHEDULE[],2,TRUE),
        IF(COUNTIF(FINALS_WEEK_WEDNESDAY_DATE[],Attendance!$J684) &gt; 0, VLOOKUP(Attendance!$G684,FINALS_WEEK_WEDNESDAY_PERIOD_SCHEDULE[],2,TRUE),
       VLOOKUP(Attendance!$G684,REGULAR_WEEK_SCHEDULE[[Wednesday]:[Period]],4,TRUE))),
IF(WEEKDAY($J684) = 5,
       IF(COUNTIF(BLOCK_THURSDAY_DATES[],Attendance!$J684) &gt; 0, VLOOKUP(Attendance!$G684,BLOCK_THURSDAY_PERIOD_SCHEDULE[],2,TRUE),
       IF(COUNTIF(FINALS_WEEK_THURSDAY_DATE[],Attendance!$J684) &gt; 0, VLOOKUP(Attendance!$G684,FINALS_WEEK_THURSDAY_PERIOD_SCHEDULE[],2,TRUE),
       VLOOKUP(Attendance!$G684,REGULAR_WEEK_SCHEDULE[[Thursday]:[Period]],3,TRUE))),
IF(WEEKDAY(Attendance!$J684) = 6,
       IF(COUNTIF(FINALS_WEEK_FRIDAY_DATE[],Attendance!$J684) &gt; 0, VLOOKUP(Attendance!$G684,FINALS_WEEK_FRIDAY_PERIOD_SCHEDULE[],2,TRUE),
       VLOOKUP(Attendance!$G684,REGULAR_WEEK_SCHEDULE[[Friday]:[Period]],2,TRUE))))))))))</f>
        <v/>
      </c>
      <c r="J684" s="41" t="str">
        <f t="shared" ca="1" si="35"/>
        <v/>
      </c>
      <c r="K684" s="41" t="str">
        <f>IF($A684 &lt;&gt; "",VLOOKUP($A684,'Student reference sheet'!$A$2:$V$2329, 7,FALSE), "")</f>
        <v/>
      </c>
      <c r="L684" s="30" t="str">
        <f>IF($A684 ="", "", VLOOKUP($A684, 'Student reference sheet'!$A$2:$Z$2603,23,FALSE))</f>
        <v/>
      </c>
      <c r="M684" s="30" t="str">
        <f>IF($A684 ="", "", VLOOKUP($A684, 'Student reference sheet'!$A$2:$Z$2603,24,FALSE))</f>
        <v/>
      </c>
      <c r="N684" s="30" t="str">
        <f>IF($A684 ="", "", VLOOKUP($A684, 'Student reference sheet'!$A$2:$Z$2603,26,FALSE))</f>
        <v/>
      </c>
      <c r="O684" s="30" t="str">
        <f>IF($A684 ="", "", VLOOKUP($A684, 'Student reference sheet'!$A$2:$Z$2603,25,FALSE))</f>
        <v/>
      </c>
      <c r="P684" s="39" t="str">
        <f>IF($A684 = "", "", IF(OR(VLOOKUP($A684,'Student reference sheet'!$A$2:$V$2400,8,FALSE) = "R",  VLOOKUP($A684,'Student reference sheet'!$A$2:$V$2400,8,FALSE) = "L"), "X", ""))</f>
        <v/>
      </c>
      <c r="Q684" s="39" t="str">
        <f>IF($A684 ="", "", VLOOKUP($A684, 'Student reference sheet'!$A$2:$V$2603,22,FALSE))</f>
        <v/>
      </c>
      <c r="R684" s="39" t="str">
        <f>IF($A684 &lt;&gt; "",VLOOKUP($A684,'Student reference sheet'!$A$2:$V$2329, 5,FALSE), "")</f>
        <v/>
      </c>
      <c r="S684" s="39" t="str">
        <f>IF($A684 &lt;&gt; "",VLOOKUP($A684,'Student reference sheet'!$A$2:$V$2329, 6,FALSE), "")</f>
        <v/>
      </c>
      <c r="T684" s="30" t="str">
        <f>IF($A684 = "","",
IF(VLOOKUP($A684,'Student reference sheet'!$A$2:$V$2329, 10,FALSE) = "Y", "Hispanic",
IF(VLOOKUP($A684,'Student reference sheet'!$A$2:$V$2329,11,FALSE) &lt;&gt; "",
IF(VLOOKUP($A684,'Student reference sheet'!$A$2:$V$2329,11,FALSE) = "UNK", "Unknown", VLOOKUP(VALUE(VLOOKUP($A684,'Student reference sheet'!$A$2:$V$2329,11,FALSE)),'Ethnicity Reference'!$A$2:$B$22,2,FALSE)),
IF(VLOOKUP($A684,'Student reference sheet'!$A$2:$V$2329,9,FALSE) &lt;&gt; "", VLOOKUP(VALUE(VLOOKUP($A684,'Student reference sheet'!$A$2:$V$2329,9,FALSE)),'Ethnicity Reference'!$A$2:$B$22,2,FALSE),"Unknown"))))</f>
        <v/>
      </c>
      <c r="U684" s="35"/>
    </row>
    <row r="685" spans="1:21" ht="15.75">
      <c r="A685" s="47"/>
      <c r="B685" s="33"/>
      <c r="C685" s="39" t="str">
        <f>IF($A685 &lt;&gt; "",VLOOKUP($A685,'Student reference sheet'!$A$2:$V$2329, 3,FALSE), "")</f>
        <v/>
      </c>
      <c r="D685" s="39" t="str">
        <f>IF($A685 &lt;&gt; "",VLOOKUP($A685,'Student reference sheet'!$A$2:$V$2329, 2,FALSE), "")</f>
        <v/>
      </c>
      <c r="E685" s="35"/>
      <c r="F685" s="34"/>
      <c r="G685" s="40" t="str">
        <f t="shared" ca="1" si="33"/>
        <v/>
      </c>
      <c r="H685" s="40" t="str">
        <f t="shared" ca="1" si="34"/>
        <v/>
      </c>
      <c r="I685" s="36" t="str">
        <f>IF($A685 = "", "",
IF(COUNTIF(MINIMUM_DAY_DATES[], Attendance!J685) &gt; 0, VLOOKUP(Attendance!$G685,MINIMUM_DAY_PERIOD_SCHEDULE[], 2,TRUE),
IF(COUNTIF(RALLY_DATES[], Attendance!J685) &gt; 0, VLOOKUP(Attendance!$G685,RALLY_PERIOD_SCHEDULE[], 2,TRUE),
IF(WEEKDAY(Attendance!$J685) = 2,
       IF(COUNTIF(FINALS_WEEK_MONDAY_DATE[],Attendance!$J685) &gt; 0, VLOOKUP(Attendance!$G685,FINALS_WEEK_MONDAY_PERIOD_SCHEDULE[],2,TRUE),
       VLOOKUP(Attendance!$G685,REGULAR_WEEK_SCHEDULE[],6,TRUE)),
IF(WEEKDAY($J685) = 3,
       IF(COUNTIF(FINALS_WEEK_TUESDAY_DATE[],Attendance!$J685) &gt; 0, VLOOKUP(Attendance!$G685,FINALS_WEEK_TUESDAY_PERIOD_SCHEDULE[],2,TRUE),
       VLOOKUP(Attendance!$G685,REGULAR_WEEK_SCHEDULE[[Tuesday]:[Period]],5,TRUE)),
IF(WEEKDAY(Attendance!$J685) = 4,
        IF(COUNTIF(BLOCK_WEDNESDAY_DATES[],Attendance!$J685) &gt; 0, VLOOKUP(Attendance!$G685,BLOCK_WEDNESDAY_PERIOD_SCHEDULE[],2,TRUE),
        IF(COUNTIF(FINALS_WEEK_WEDNESDAY_DATE[],Attendance!$J685) &gt; 0, VLOOKUP(Attendance!$G685,FINALS_WEEK_WEDNESDAY_PERIOD_SCHEDULE[],2,TRUE),
       VLOOKUP(Attendance!$G685,REGULAR_WEEK_SCHEDULE[[Wednesday]:[Period]],4,TRUE))),
IF(WEEKDAY($J685) = 5,
       IF(COUNTIF(BLOCK_THURSDAY_DATES[],Attendance!$J685) &gt; 0, VLOOKUP(Attendance!$G685,BLOCK_THURSDAY_PERIOD_SCHEDULE[],2,TRUE),
       IF(COUNTIF(FINALS_WEEK_THURSDAY_DATE[],Attendance!$J685) &gt; 0, VLOOKUP(Attendance!$G685,FINALS_WEEK_THURSDAY_PERIOD_SCHEDULE[],2,TRUE),
       VLOOKUP(Attendance!$G685,REGULAR_WEEK_SCHEDULE[[Thursday]:[Period]],3,TRUE))),
IF(WEEKDAY(Attendance!$J685) = 6,
       IF(COUNTIF(FINALS_WEEK_FRIDAY_DATE[],Attendance!$J685) &gt; 0, VLOOKUP(Attendance!$G685,FINALS_WEEK_FRIDAY_PERIOD_SCHEDULE[],2,TRUE),
       VLOOKUP(Attendance!$G685,REGULAR_WEEK_SCHEDULE[[Friday]:[Period]],2,TRUE))))))))))</f>
        <v/>
      </c>
      <c r="J685" s="41" t="str">
        <f t="shared" ca="1" si="35"/>
        <v/>
      </c>
      <c r="K685" s="41" t="str">
        <f>IF($A685 &lt;&gt; "",VLOOKUP($A685,'Student reference sheet'!$A$2:$V$2329, 7,FALSE), "")</f>
        <v/>
      </c>
      <c r="L685" s="30" t="str">
        <f>IF($A685 ="", "", VLOOKUP($A685, 'Student reference sheet'!$A$2:$Z$2603,23,FALSE))</f>
        <v/>
      </c>
      <c r="M685" s="30" t="str">
        <f>IF($A685 ="", "", VLOOKUP($A685, 'Student reference sheet'!$A$2:$Z$2603,24,FALSE))</f>
        <v/>
      </c>
      <c r="N685" s="30" t="str">
        <f>IF($A685 ="", "", VLOOKUP($A685, 'Student reference sheet'!$A$2:$Z$2603,26,FALSE))</f>
        <v/>
      </c>
      <c r="O685" s="30" t="str">
        <f>IF($A685 ="", "", VLOOKUP($A685, 'Student reference sheet'!$A$2:$Z$2603,25,FALSE))</f>
        <v/>
      </c>
      <c r="P685" s="39" t="str">
        <f>IF($A685 = "", "", IF(OR(VLOOKUP($A685,'Student reference sheet'!$A$2:$V$2400,8,FALSE) = "R",  VLOOKUP($A685,'Student reference sheet'!$A$2:$V$2400,8,FALSE) = "L"), "X", ""))</f>
        <v/>
      </c>
      <c r="Q685" s="39" t="str">
        <f>IF($A685 ="", "", VLOOKUP($A685, 'Student reference sheet'!$A$2:$V$2603,22,FALSE))</f>
        <v/>
      </c>
      <c r="R685" s="39" t="str">
        <f>IF($A685 &lt;&gt; "",VLOOKUP($A685,'Student reference sheet'!$A$2:$V$2329, 5,FALSE), "")</f>
        <v/>
      </c>
      <c r="S685" s="39" t="str">
        <f>IF($A685 &lt;&gt; "",VLOOKUP($A685,'Student reference sheet'!$A$2:$V$2329, 6,FALSE), "")</f>
        <v/>
      </c>
      <c r="T685" s="30" t="str">
        <f>IF($A685 = "","",
IF(VLOOKUP($A685,'Student reference sheet'!$A$2:$V$2329, 10,FALSE) = "Y", "Hispanic",
IF(VLOOKUP($A685,'Student reference sheet'!$A$2:$V$2329,11,FALSE) &lt;&gt; "",
IF(VLOOKUP($A685,'Student reference sheet'!$A$2:$V$2329,11,FALSE) = "UNK", "Unknown", VLOOKUP(VALUE(VLOOKUP($A685,'Student reference sheet'!$A$2:$V$2329,11,FALSE)),'Ethnicity Reference'!$A$2:$B$22,2,FALSE)),
IF(VLOOKUP($A685,'Student reference sheet'!$A$2:$V$2329,9,FALSE) &lt;&gt; "", VLOOKUP(VALUE(VLOOKUP($A685,'Student reference sheet'!$A$2:$V$2329,9,FALSE)),'Ethnicity Reference'!$A$2:$B$22,2,FALSE),"Unknown"))))</f>
        <v/>
      </c>
      <c r="U685" s="35"/>
    </row>
    <row r="686" spans="1:21" ht="15.75">
      <c r="A686" s="47"/>
      <c r="B686" s="33"/>
      <c r="C686" s="39" t="str">
        <f>IF($A686 &lt;&gt; "",VLOOKUP($A686,'Student reference sheet'!$A$2:$V$2329, 3,FALSE), "")</f>
        <v/>
      </c>
      <c r="D686" s="39" t="str">
        <f>IF($A686 &lt;&gt; "",VLOOKUP($A686,'Student reference sheet'!$A$2:$V$2329, 2,FALSE), "")</f>
        <v/>
      </c>
      <c r="E686" s="35"/>
      <c r="F686" s="34"/>
      <c r="G686" s="40" t="str">
        <f t="shared" ca="1" si="33"/>
        <v/>
      </c>
      <c r="H686" s="40" t="str">
        <f t="shared" ca="1" si="34"/>
        <v/>
      </c>
      <c r="I686" s="36" t="str">
        <f>IF($A686 = "", "",
IF(COUNTIF(MINIMUM_DAY_DATES[], Attendance!J686) &gt; 0, VLOOKUP(Attendance!$G686,MINIMUM_DAY_PERIOD_SCHEDULE[], 2,TRUE),
IF(COUNTIF(RALLY_DATES[], Attendance!J686) &gt; 0, VLOOKUP(Attendance!$G686,RALLY_PERIOD_SCHEDULE[], 2,TRUE),
IF(WEEKDAY(Attendance!$J686) = 2,
       IF(COUNTIF(FINALS_WEEK_MONDAY_DATE[],Attendance!$J686) &gt; 0, VLOOKUP(Attendance!$G686,FINALS_WEEK_MONDAY_PERIOD_SCHEDULE[],2,TRUE),
       VLOOKUP(Attendance!$G686,REGULAR_WEEK_SCHEDULE[],6,TRUE)),
IF(WEEKDAY($J686) = 3,
       IF(COUNTIF(FINALS_WEEK_TUESDAY_DATE[],Attendance!$J686) &gt; 0, VLOOKUP(Attendance!$G686,FINALS_WEEK_TUESDAY_PERIOD_SCHEDULE[],2,TRUE),
       VLOOKUP(Attendance!$G686,REGULAR_WEEK_SCHEDULE[[Tuesday]:[Period]],5,TRUE)),
IF(WEEKDAY(Attendance!$J686) = 4,
        IF(COUNTIF(BLOCK_WEDNESDAY_DATES[],Attendance!$J686) &gt; 0, VLOOKUP(Attendance!$G686,BLOCK_WEDNESDAY_PERIOD_SCHEDULE[],2,TRUE),
        IF(COUNTIF(FINALS_WEEK_WEDNESDAY_DATE[],Attendance!$J686) &gt; 0, VLOOKUP(Attendance!$G686,FINALS_WEEK_WEDNESDAY_PERIOD_SCHEDULE[],2,TRUE),
       VLOOKUP(Attendance!$G686,REGULAR_WEEK_SCHEDULE[[Wednesday]:[Period]],4,TRUE))),
IF(WEEKDAY($J686) = 5,
       IF(COUNTIF(BLOCK_THURSDAY_DATES[],Attendance!$J686) &gt; 0, VLOOKUP(Attendance!$G686,BLOCK_THURSDAY_PERIOD_SCHEDULE[],2,TRUE),
       IF(COUNTIF(FINALS_WEEK_THURSDAY_DATE[],Attendance!$J686) &gt; 0, VLOOKUP(Attendance!$G686,FINALS_WEEK_THURSDAY_PERIOD_SCHEDULE[],2,TRUE),
       VLOOKUP(Attendance!$G686,REGULAR_WEEK_SCHEDULE[[Thursday]:[Period]],3,TRUE))),
IF(WEEKDAY(Attendance!$J686) = 6,
       IF(COUNTIF(FINALS_WEEK_FRIDAY_DATE[],Attendance!$J686) &gt; 0, VLOOKUP(Attendance!$G686,FINALS_WEEK_FRIDAY_PERIOD_SCHEDULE[],2,TRUE),
       VLOOKUP(Attendance!$G686,REGULAR_WEEK_SCHEDULE[[Friday]:[Period]],2,TRUE))))))))))</f>
        <v/>
      </c>
      <c r="J686" s="41" t="str">
        <f t="shared" ca="1" si="35"/>
        <v/>
      </c>
      <c r="K686" s="41" t="str">
        <f>IF($A686 &lt;&gt; "",VLOOKUP($A686,'Student reference sheet'!$A$2:$V$2329, 7,FALSE), "")</f>
        <v/>
      </c>
      <c r="L686" s="30" t="str">
        <f>IF($A686 ="", "", VLOOKUP($A686, 'Student reference sheet'!$A$2:$Z$2603,23,FALSE))</f>
        <v/>
      </c>
      <c r="M686" s="30" t="str">
        <f>IF($A686 ="", "", VLOOKUP($A686, 'Student reference sheet'!$A$2:$Z$2603,24,FALSE))</f>
        <v/>
      </c>
      <c r="N686" s="30" t="str">
        <f>IF($A686 ="", "", VLOOKUP($A686, 'Student reference sheet'!$A$2:$Z$2603,26,FALSE))</f>
        <v/>
      </c>
      <c r="O686" s="30" t="str">
        <f>IF($A686 ="", "", VLOOKUP($A686, 'Student reference sheet'!$A$2:$Z$2603,25,FALSE))</f>
        <v/>
      </c>
      <c r="P686" s="39" t="str">
        <f>IF($A686 = "", "", IF(OR(VLOOKUP($A686,'Student reference sheet'!$A$2:$V$2400,8,FALSE) = "R",  VLOOKUP($A686,'Student reference sheet'!$A$2:$V$2400,8,FALSE) = "L"), "X", ""))</f>
        <v/>
      </c>
      <c r="Q686" s="39" t="str">
        <f>IF($A686 ="", "", VLOOKUP($A686, 'Student reference sheet'!$A$2:$V$2603,22,FALSE))</f>
        <v/>
      </c>
      <c r="R686" s="39" t="str">
        <f>IF($A686 &lt;&gt; "",VLOOKUP($A686,'Student reference sheet'!$A$2:$V$2329, 5,FALSE), "")</f>
        <v/>
      </c>
      <c r="S686" s="39" t="str">
        <f>IF($A686 &lt;&gt; "",VLOOKUP($A686,'Student reference sheet'!$A$2:$V$2329, 6,FALSE), "")</f>
        <v/>
      </c>
      <c r="T686" s="30" t="str">
        <f>IF($A686 = "","",
IF(VLOOKUP($A686,'Student reference sheet'!$A$2:$V$2329, 10,FALSE) = "Y", "Hispanic",
IF(VLOOKUP($A686,'Student reference sheet'!$A$2:$V$2329,11,FALSE) &lt;&gt; "",
IF(VLOOKUP($A686,'Student reference sheet'!$A$2:$V$2329,11,FALSE) = "UNK", "Unknown", VLOOKUP(VALUE(VLOOKUP($A686,'Student reference sheet'!$A$2:$V$2329,11,FALSE)),'Ethnicity Reference'!$A$2:$B$22,2,FALSE)),
IF(VLOOKUP($A686,'Student reference sheet'!$A$2:$V$2329,9,FALSE) &lt;&gt; "", VLOOKUP(VALUE(VLOOKUP($A686,'Student reference sheet'!$A$2:$V$2329,9,FALSE)),'Ethnicity Reference'!$A$2:$B$22,2,FALSE),"Unknown"))))</f>
        <v/>
      </c>
      <c r="U686" s="35"/>
    </row>
    <row r="687" spans="1:21" ht="15.75">
      <c r="A687" s="47"/>
      <c r="B687" s="33"/>
      <c r="C687" s="39" t="str">
        <f>IF($A687 &lt;&gt; "",VLOOKUP($A687,'Student reference sheet'!$A$2:$V$2329, 3,FALSE), "")</f>
        <v/>
      </c>
      <c r="D687" s="39" t="str">
        <f>IF($A687 &lt;&gt; "",VLOOKUP($A687,'Student reference sheet'!$A$2:$V$2329, 2,FALSE), "")</f>
        <v/>
      </c>
      <c r="E687" s="35"/>
      <c r="F687" s="34"/>
      <c r="G687" s="40" t="str">
        <f t="shared" ca="1" si="33"/>
        <v/>
      </c>
      <c r="H687" s="40" t="str">
        <f t="shared" ca="1" si="34"/>
        <v/>
      </c>
      <c r="I687" s="36" t="str">
        <f>IF($A687 = "", "",
IF(COUNTIF(MINIMUM_DAY_DATES[], Attendance!J687) &gt; 0, VLOOKUP(Attendance!$G687,MINIMUM_DAY_PERIOD_SCHEDULE[], 2,TRUE),
IF(COUNTIF(RALLY_DATES[], Attendance!J687) &gt; 0, VLOOKUP(Attendance!$G687,RALLY_PERIOD_SCHEDULE[], 2,TRUE),
IF(WEEKDAY(Attendance!$J687) = 2,
       IF(COUNTIF(FINALS_WEEK_MONDAY_DATE[],Attendance!$J687) &gt; 0, VLOOKUP(Attendance!$G687,FINALS_WEEK_MONDAY_PERIOD_SCHEDULE[],2,TRUE),
       VLOOKUP(Attendance!$G687,REGULAR_WEEK_SCHEDULE[],6,TRUE)),
IF(WEEKDAY($J687) = 3,
       IF(COUNTIF(FINALS_WEEK_TUESDAY_DATE[],Attendance!$J687) &gt; 0, VLOOKUP(Attendance!$G687,FINALS_WEEK_TUESDAY_PERIOD_SCHEDULE[],2,TRUE),
       VLOOKUP(Attendance!$G687,REGULAR_WEEK_SCHEDULE[[Tuesday]:[Period]],5,TRUE)),
IF(WEEKDAY(Attendance!$J687) = 4,
        IF(COUNTIF(BLOCK_WEDNESDAY_DATES[],Attendance!$J687) &gt; 0, VLOOKUP(Attendance!$G687,BLOCK_WEDNESDAY_PERIOD_SCHEDULE[],2,TRUE),
        IF(COUNTIF(FINALS_WEEK_WEDNESDAY_DATE[],Attendance!$J687) &gt; 0, VLOOKUP(Attendance!$G687,FINALS_WEEK_WEDNESDAY_PERIOD_SCHEDULE[],2,TRUE),
       VLOOKUP(Attendance!$G687,REGULAR_WEEK_SCHEDULE[[Wednesday]:[Period]],4,TRUE))),
IF(WEEKDAY($J687) = 5,
       IF(COUNTIF(BLOCK_THURSDAY_DATES[],Attendance!$J687) &gt; 0, VLOOKUP(Attendance!$G687,BLOCK_THURSDAY_PERIOD_SCHEDULE[],2,TRUE),
       IF(COUNTIF(FINALS_WEEK_THURSDAY_DATE[],Attendance!$J687) &gt; 0, VLOOKUP(Attendance!$G687,FINALS_WEEK_THURSDAY_PERIOD_SCHEDULE[],2,TRUE),
       VLOOKUP(Attendance!$G687,REGULAR_WEEK_SCHEDULE[[Thursday]:[Period]],3,TRUE))),
IF(WEEKDAY(Attendance!$J687) = 6,
       IF(COUNTIF(FINALS_WEEK_FRIDAY_DATE[],Attendance!$J687) &gt; 0, VLOOKUP(Attendance!$G687,FINALS_WEEK_FRIDAY_PERIOD_SCHEDULE[],2,TRUE),
       VLOOKUP(Attendance!$G687,REGULAR_WEEK_SCHEDULE[[Friday]:[Period]],2,TRUE))))))))))</f>
        <v/>
      </c>
      <c r="J687" s="41" t="str">
        <f t="shared" ca="1" si="35"/>
        <v/>
      </c>
      <c r="K687" s="41" t="str">
        <f>IF($A687 &lt;&gt; "",VLOOKUP($A687,'Student reference sheet'!$A$2:$V$2329, 7,FALSE), "")</f>
        <v/>
      </c>
      <c r="L687" s="30" t="str">
        <f>IF($A687 ="", "", VLOOKUP($A687, 'Student reference sheet'!$A$2:$Z$2603,23,FALSE))</f>
        <v/>
      </c>
      <c r="M687" s="30" t="str">
        <f>IF($A687 ="", "", VLOOKUP($A687, 'Student reference sheet'!$A$2:$Z$2603,24,FALSE))</f>
        <v/>
      </c>
      <c r="N687" s="30" t="str">
        <f>IF($A687 ="", "", VLOOKUP($A687, 'Student reference sheet'!$A$2:$Z$2603,26,FALSE))</f>
        <v/>
      </c>
      <c r="O687" s="30" t="str">
        <f>IF($A687 ="", "", VLOOKUP($A687, 'Student reference sheet'!$A$2:$Z$2603,25,FALSE))</f>
        <v/>
      </c>
      <c r="P687" s="39" t="str">
        <f>IF($A687 = "", "", IF(OR(VLOOKUP($A687,'Student reference sheet'!$A$2:$V$2400,8,FALSE) = "R",  VLOOKUP($A687,'Student reference sheet'!$A$2:$V$2400,8,FALSE) = "L"), "X", ""))</f>
        <v/>
      </c>
      <c r="Q687" s="39" t="str">
        <f>IF($A687 ="", "", VLOOKUP($A687, 'Student reference sheet'!$A$2:$V$2603,22,FALSE))</f>
        <v/>
      </c>
      <c r="R687" s="39" t="str">
        <f>IF($A687 &lt;&gt; "",VLOOKUP($A687,'Student reference sheet'!$A$2:$V$2329, 5,FALSE), "")</f>
        <v/>
      </c>
      <c r="S687" s="39" t="str">
        <f>IF($A687 &lt;&gt; "",VLOOKUP($A687,'Student reference sheet'!$A$2:$V$2329, 6,FALSE), "")</f>
        <v/>
      </c>
      <c r="T687" s="30" t="str">
        <f>IF($A687 = "","",
IF(VLOOKUP($A687,'Student reference sheet'!$A$2:$V$2329, 10,FALSE) = "Y", "Hispanic",
IF(VLOOKUP($A687,'Student reference sheet'!$A$2:$V$2329,11,FALSE) &lt;&gt; "",
IF(VLOOKUP($A687,'Student reference sheet'!$A$2:$V$2329,11,FALSE) = "UNK", "Unknown", VLOOKUP(VALUE(VLOOKUP($A687,'Student reference sheet'!$A$2:$V$2329,11,FALSE)),'Ethnicity Reference'!$A$2:$B$22,2,FALSE)),
IF(VLOOKUP($A687,'Student reference sheet'!$A$2:$V$2329,9,FALSE) &lt;&gt; "", VLOOKUP(VALUE(VLOOKUP($A687,'Student reference sheet'!$A$2:$V$2329,9,FALSE)),'Ethnicity Reference'!$A$2:$B$22,2,FALSE),"Unknown"))))</f>
        <v/>
      </c>
      <c r="U687" s="35"/>
    </row>
    <row r="688" spans="1:21" ht="15.75">
      <c r="A688" s="47"/>
      <c r="B688" s="33"/>
      <c r="C688" s="39" t="str">
        <f>IF($A688 &lt;&gt; "",VLOOKUP($A688,'Student reference sheet'!$A$2:$V$2329, 3,FALSE), "")</f>
        <v/>
      </c>
      <c r="D688" s="39" t="str">
        <f>IF($A688 &lt;&gt; "",VLOOKUP($A688,'Student reference sheet'!$A$2:$V$2329, 2,FALSE), "")</f>
        <v/>
      </c>
      <c r="E688" s="35"/>
      <c r="F688" s="34"/>
      <c r="G688" s="40" t="str">
        <f t="shared" ca="1" si="33"/>
        <v/>
      </c>
      <c r="H688" s="40" t="str">
        <f t="shared" ca="1" si="34"/>
        <v/>
      </c>
      <c r="I688" s="36" t="str">
        <f>IF($A688 = "", "",
IF(COUNTIF(MINIMUM_DAY_DATES[], Attendance!J688) &gt; 0, VLOOKUP(Attendance!$G688,MINIMUM_DAY_PERIOD_SCHEDULE[], 2,TRUE),
IF(COUNTIF(RALLY_DATES[], Attendance!J688) &gt; 0, VLOOKUP(Attendance!$G688,RALLY_PERIOD_SCHEDULE[], 2,TRUE),
IF(WEEKDAY(Attendance!$J688) = 2,
       IF(COUNTIF(FINALS_WEEK_MONDAY_DATE[],Attendance!$J688) &gt; 0, VLOOKUP(Attendance!$G688,FINALS_WEEK_MONDAY_PERIOD_SCHEDULE[],2,TRUE),
       VLOOKUP(Attendance!$G688,REGULAR_WEEK_SCHEDULE[],6,TRUE)),
IF(WEEKDAY($J688) = 3,
       IF(COUNTIF(FINALS_WEEK_TUESDAY_DATE[],Attendance!$J688) &gt; 0, VLOOKUP(Attendance!$G688,FINALS_WEEK_TUESDAY_PERIOD_SCHEDULE[],2,TRUE),
       VLOOKUP(Attendance!$G688,REGULAR_WEEK_SCHEDULE[[Tuesday]:[Period]],5,TRUE)),
IF(WEEKDAY(Attendance!$J688) = 4,
        IF(COUNTIF(BLOCK_WEDNESDAY_DATES[],Attendance!$J688) &gt; 0, VLOOKUP(Attendance!$G688,BLOCK_WEDNESDAY_PERIOD_SCHEDULE[],2,TRUE),
        IF(COUNTIF(FINALS_WEEK_WEDNESDAY_DATE[],Attendance!$J688) &gt; 0, VLOOKUP(Attendance!$G688,FINALS_WEEK_WEDNESDAY_PERIOD_SCHEDULE[],2,TRUE),
       VLOOKUP(Attendance!$G688,REGULAR_WEEK_SCHEDULE[[Wednesday]:[Period]],4,TRUE))),
IF(WEEKDAY($J688) = 5,
       IF(COUNTIF(BLOCK_THURSDAY_DATES[],Attendance!$J688) &gt; 0, VLOOKUP(Attendance!$G688,BLOCK_THURSDAY_PERIOD_SCHEDULE[],2,TRUE),
       IF(COUNTIF(FINALS_WEEK_THURSDAY_DATE[],Attendance!$J688) &gt; 0, VLOOKUP(Attendance!$G688,FINALS_WEEK_THURSDAY_PERIOD_SCHEDULE[],2,TRUE),
       VLOOKUP(Attendance!$G688,REGULAR_WEEK_SCHEDULE[[Thursday]:[Period]],3,TRUE))),
IF(WEEKDAY(Attendance!$J688) = 6,
       IF(COUNTIF(FINALS_WEEK_FRIDAY_DATE[],Attendance!$J688) &gt; 0, VLOOKUP(Attendance!$G688,FINALS_WEEK_FRIDAY_PERIOD_SCHEDULE[],2,TRUE),
       VLOOKUP(Attendance!$G688,REGULAR_WEEK_SCHEDULE[[Friday]:[Period]],2,TRUE))))))))))</f>
        <v/>
      </c>
      <c r="J688" s="41" t="str">
        <f t="shared" ca="1" si="35"/>
        <v/>
      </c>
      <c r="K688" s="41" t="str">
        <f>IF($A688 &lt;&gt; "",VLOOKUP($A688,'Student reference sheet'!$A$2:$V$2329, 7,FALSE), "")</f>
        <v/>
      </c>
      <c r="L688" s="30" t="str">
        <f>IF($A688 ="", "", VLOOKUP($A688, 'Student reference sheet'!$A$2:$Z$2603,23,FALSE))</f>
        <v/>
      </c>
      <c r="M688" s="30" t="str">
        <f>IF($A688 ="", "", VLOOKUP($A688, 'Student reference sheet'!$A$2:$Z$2603,24,FALSE))</f>
        <v/>
      </c>
      <c r="N688" s="30" t="str">
        <f>IF($A688 ="", "", VLOOKUP($A688, 'Student reference sheet'!$A$2:$Z$2603,26,FALSE))</f>
        <v/>
      </c>
      <c r="O688" s="30" t="str">
        <f>IF($A688 ="", "", VLOOKUP($A688, 'Student reference sheet'!$A$2:$Z$2603,25,FALSE))</f>
        <v/>
      </c>
      <c r="P688" s="39" t="str">
        <f>IF($A688 = "", "", IF(OR(VLOOKUP($A688,'Student reference sheet'!$A$2:$V$2400,8,FALSE) = "R",  VLOOKUP($A688,'Student reference sheet'!$A$2:$V$2400,8,FALSE) = "L"), "X", ""))</f>
        <v/>
      </c>
      <c r="Q688" s="39" t="str">
        <f>IF($A688 ="", "", VLOOKUP($A688, 'Student reference sheet'!$A$2:$V$2603,22,FALSE))</f>
        <v/>
      </c>
      <c r="R688" s="39" t="str">
        <f>IF($A688 &lt;&gt; "",VLOOKUP($A688,'Student reference sheet'!$A$2:$V$2329, 5,FALSE), "")</f>
        <v/>
      </c>
      <c r="S688" s="39" t="str">
        <f>IF($A688 &lt;&gt; "",VLOOKUP($A688,'Student reference sheet'!$A$2:$V$2329, 6,FALSE), "")</f>
        <v/>
      </c>
      <c r="T688" s="30" t="str">
        <f>IF($A688 = "","",
IF(VLOOKUP($A688,'Student reference sheet'!$A$2:$V$2329, 10,FALSE) = "Y", "Hispanic",
IF(VLOOKUP($A688,'Student reference sheet'!$A$2:$V$2329,11,FALSE) &lt;&gt; "",
IF(VLOOKUP($A688,'Student reference sheet'!$A$2:$V$2329,11,FALSE) = "UNK", "Unknown", VLOOKUP(VALUE(VLOOKUP($A688,'Student reference sheet'!$A$2:$V$2329,11,FALSE)),'Ethnicity Reference'!$A$2:$B$22,2,FALSE)),
IF(VLOOKUP($A688,'Student reference sheet'!$A$2:$V$2329,9,FALSE) &lt;&gt; "", VLOOKUP(VALUE(VLOOKUP($A688,'Student reference sheet'!$A$2:$V$2329,9,FALSE)),'Ethnicity Reference'!$A$2:$B$22,2,FALSE),"Unknown"))))</f>
        <v/>
      </c>
      <c r="U688" s="35"/>
    </row>
    <row r="689" spans="1:21" ht="15.75">
      <c r="A689" s="47"/>
      <c r="B689" s="33"/>
      <c r="C689" s="39" t="str">
        <f>IF($A689 &lt;&gt; "",VLOOKUP($A689,'Student reference sheet'!$A$2:$V$2329, 3,FALSE), "")</f>
        <v/>
      </c>
      <c r="D689" s="39" t="str">
        <f>IF($A689 &lt;&gt; "",VLOOKUP($A689,'Student reference sheet'!$A$2:$V$2329, 2,FALSE), "")</f>
        <v/>
      </c>
      <c r="E689" s="35"/>
      <c r="F689" s="34"/>
      <c r="G689" s="40" t="str">
        <f t="shared" ca="1" si="33"/>
        <v/>
      </c>
      <c r="H689" s="40" t="str">
        <f t="shared" ca="1" si="34"/>
        <v/>
      </c>
      <c r="I689" s="36" t="str">
        <f>IF($A689 = "", "",
IF(COUNTIF(MINIMUM_DAY_DATES[], Attendance!J689) &gt; 0, VLOOKUP(Attendance!$G689,MINIMUM_DAY_PERIOD_SCHEDULE[], 2,TRUE),
IF(COUNTIF(RALLY_DATES[], Attendance!J689) &gt; 0, VLOOKUP(Attendance!$G689,RALLY_PERIOD_SCHEDULE[], 2,TRUE),
IF(WEEKDAY(Attendance!$J689) = 2,
       IF(COUNTIF(FINALS_WEEK_MONDAY_DATE[],Attendance!$J689) &gt; 0, VLOOKUP(Attendance!$G689,FINALS_WEEK_MONDAY_PERIOD_SCHEDULE[],2,TRUE),
       VLOOKUP(Attendance!$G689,REGULAR_WEEK_SCHEDULE[],6,TRUE)),
IF(WEEKDAY($J689) = 3,
       IF(COUNTIF(FINALS_WEEK_TUESDAY_DATE[],Attendance!$J689) &gt; 0, VLOOKUP(Attendance!$G689,FINALS_WEEK_TUESDAY_PERIOD_SCHEDULE[],2,TRUE),
       VLOOKUP(Attendance!$G689,REGULAR_WEEK_SCHEDULE[[Tuesday]:[Period]],5,TRUE)),
IF(WEEKDAY(Attendance!$J689) = 4,
        IF(COUNTIF(BLOCK_WEDNESDAY_DATES[],Attendance!$J689) &gt; 0, VLOOKUP(Attendance!$G689,BLOCK_WEDNESDAY_PERIOD_SCHEDULE[],2,TRUE),
        IF(COUNTIF(FINALS_WEEK_WEDNESDAY_DATE[],Attendance!$J689) &gt; 0, VLOOKUP(Attendance!$G689,FINALS_WEEK_WEDNESDAY_PERIOD_SCHEDULE[],2,TRUE),
       VLOOKUP(Attendance!$G689,REGULAR_WEEK_SCHEDULE[[Wednesday]:[Period]],4,TRUE))),
IF(WEEKDAY($J689) = 5,
       IF(COUNTIF(BLOCK_THURSDAY_DATES[],Attendance!$J689) &gt; 0, VLOOKUP(Attendance!$G689,BLOCK_THURSDAY_PERIOD_SCHEDULE[],2,TRUE),
       IF(COUNTIF(FINALS_WEEK_THURSDAY_DATE[],Attendance!$J689) &gt; 0, VLOOKUP(Attendance!$G689,FINALS_WEEK_THURSDAY_PERIOD_SCHEDULE[],2,TRUE),
       VLOOKUP(Attendance!$G689,REGULAR_WEEK_SCHEDULE[[Thursday]:[Period]],3,TRUE))),
IF(WEEKDAY(Attendance!$J689) = 6,
       IF(COUNTIF(FINALS_WEEK_FRIDAY_DATE[],Attendance!$J689) &gt; 0, VLOOKUP(Attendance!$G689,FINALS_WEEK_FRIDAY_PERIOD_SCHEDULE[],2,TRUE),
       VLOOKUP(Attendance!$G689,REGULAR_WEEK_SCHEDULE[[Friday]:[Period]],2,TRUE))))))))))</f>
        <v/>
      </c>
      <c r="J689" s="41" t="str">
        <f t="shared" ca="1" si="35"/>
        <v/>
      </c>
      <c r="K689" s="41" t="str">
        <f>IF($A689 &lt;&gt; "",VLOOKUP($A689,'Student reference sheet'!$A$2:$V$2329, 7,FALSE), "")</f>
        <v/>
      </c>
      <c r="L689" s="30" t="str">
        <f>IF($A689 ="", "", VLOOKUP($A689, 'Student reference sheet'!$A$2:$Z$2603,23,FALSE))</f>
        <v/>
      </c>
      <c r="M689" s="30" t="str">
        <f>IF($A689 ="", "", VLOOKUP($A689, 'Student reference sheet'!$A$2:$Z$2603,24,FALSE))</f>
        <v/>
      </c>
      <c r="N689" s="30" t="str">
        <f>IF($A689 ="", "", VLOOKUP($A689, 'Student reference sheet'!$A$2:$Z$2603,26,FALSE))</f>
        <v/>
      </c>
      <c r="O689" s="30" t="str">
        <f>IF($A689 ="", "", VLOOKUP($A689, 'Student reference sheet'!$A$2:$Z$2603,25,FALSE))</f>
        <v/>
      </c>
      <c r="P689" s="39" t="str">
        <f>IF($A689 = "", "", IF(OR(VLOOKUP($A689,'Student reference sheet'!$A$2:$V$2400,8,FALSE) = "R",  VLOOKUP($A689,'Student reference sheet'!$A$2:$V$2400,8,FALSE) = "L"), "X", ""))</f>
        <v/>
      </c>
      <c r="Q689" s="39" t="str">
        <f>IF($A689 ="", "", VLOOKUP($A689, 'Student reference sheet'!$A$2:$V$2603,22,FALSE))</f>
        <v/>
      </c>
      <c r="R689" s="39" t="str">
        <f>IF($A689 &lt;&gt; "",VLOOKUP($A689,'Student reference sheet'!$A$2:$V$2329, 5,FALSE), "")</f>
        <v/>
      </c>
      <c r="S689" s="39" t="str">
        <f>IF($A689 &lt;&gt; "",VLOOKUP($A689,'Student reference sheet'!$A$2:$V$2329, 6,FALSE), "")</f>
        <v/>
      </c>
      <c r="T689" s="30" t="str">
        <f>IF($A689 = "","",
IF(VLOOKUP($A689,'Student reference sheet'!$A$2:$V$2329, 10,FALSE) = "Y", "Hispanic",
IF(VLOOKUP($A689,'Student reference sheet'!$A$2:$V$2329,11,FALSE) &lt;&gt; "",
IF(VLOOKUP($A689,'Student reference sheet'!$A$2:$V$2329,11,FALSE) = "UNK", "Unknown", VLOOKUP(VALUE(VLOOKUP($A689,'Student reference sheet'!$A$2:$V$2329,11,FALSE)),'Ethnicity Reference'!$A$2:$B$22,2,FALSE)),
IF(VLOOKUP($A689,'Student reference sheet'!$A$2:$V$2329,9,FALSE) &lt;&gt; "", VLOOKUP(VALUE(VLOOKUP($A689,'Student reference sheet'!$A$2:$V$2329,9,FALSE)),'Ethnicity Reference'!$A$2:$B$22,2,FALSE),"Unknown"))))</f>
        <v/>
      </c>
      <c r="U689" s="35"/>
    </row>
    <row r="690" spans="1:21" ht="15.75">
      <c r="A690" s="47"/>
      <c r="B690" s="33"/>
      <c r="C690" s="39" t="str">
        <f>IF($A690 &lt;&gt; "",VLOOKUP($A690,'Student reference sheet'!$A$2:$V$2329, 3,FALSE), "")</f>
        <v/>
      </c>
      <c r="D690" s="39" t="str">
        <f>IF($A690 &lt;&gt; "",VLOOKUP($A690,'Student reference sheet'!$A$2:$V$2329, 2,FALSE), "")</f>
        <v/>
      </c>
      <c r="E690" s="35"/>
      <c r="F690" s="34"/>
      <c r="G690" s="40" t="str">
        <f t="shared" ca="1" si="33"/>
        <v/>
      </c>
      <c r="H690" s="40" t="str">
        <f t="shared" ca="1" si="34"/>
        <v/>
      </c>
      <c r="I690" s="36" t="str">
        <f>IF($A690 = "", "",
IF(COUNTIF(MINIMUM_DAY_DATES[], Attendance!J690) &gt; 0, VLOOKUP(Attendance!$G690,MINIMUM_DAY_PERIOD_SCHEDULE[], 2,TRUE),
IF(COUNTIF(RALLY_DATES[], Attendance!J690) &gt; 0, VLOOKUP(Attendance!$G690,RALLY_PERIOD_SCHEDULE[], 2,TRUE),
IF(WEEKDAY(Attendance!$J690) = 2,
       IF(COUNTIF(FINALS_WEEK_MONDAY_DATE[],Attendance!$J690) &gt; 0, VLOOKUP(Attendance!$G690,FINALS_WEEK_MONDAY_PERIOD_SCHEDULE[],2,TRUE),
       VLOOKUP(Attendance!$G690,REGULAR_WEEK_SCHEDULE[],6,TRUE)),
IF(WEEKDAY($J690) = 3,
       IF(COUNTIF(FINALS_WEEK_TUESDAY_DATE[],Attendance!$J690) &gt; 0, VLOOKUP(Attendance!$G690,FINALS_WEEK_TUESDAY_PERIOD_SCHEDULE[],2,TRUE),
       VLOOKUP(Attendance!$G690,REGULAR_WEEK_SCHEDULE[[Tuesday]:[Period]],5,TRUE)),
IF(WEEKDAY(Attendance!$J690) = 4,
        IF(COUNTIF(BLOCK_WEDNESDAY_DATES[],Attendance!$J690) &gt; 0, VLOOKUP(Attendance!$G690,BLOCK_WEDNESDAY_PERIOD_SCHEDULE[],2,TRUE),
        IF(COUNTIF(FINALS_WEEK_WEDNESDAY_DATE[],Attendance!$J690) &gt; 0, VLOOKUP(Attendance!$G690,FINALS_WEEK_WEDNESDAY_PERIOD_SCHEDULE[],2,TRUE),
       VLOOKUP(Attendance!$G690,REGULAR_WEEK_SCHEDULE[[Wednesday]:[Period]],4,TRUE))),
IF(WEEKDAY($J690) = 5,
       IF(COUNTIF(BLOCK_THURSDAY_DATES[],Attendance!$J690) &gt; 0, VLOOKUP(Attendance!$G690,BLOCK_THURSDAY_PERIOD_SCHEDULE[],2,TRUE),
       IF(COUNTIF(FINALS_WEEK_THURSDAY_DATE[],Attendance!$J690) &gt; 0, VLOOKUP(Attendance!$G690,FINALS_WEEK_THURSDAY_PERIOD_SCHEDULE[],2,TRUE),
       VLOOKUP(Attendance!$G690,REGULAR_WEEK_SCHEDULE[[Thursday]:[Period]],3,TRUE))),
IF(WEEKDAY(Attendance!$J690) = 6,
       IF(COUNTIF(FINALS_WEEK_FRIDAY_DATE[],Attendance!$J690) &gt; 0, VLOOKUP(Attendance!$G690,FINALS_WEEK_FRIDAY_PERIOD_SCHEDULE[],2,TRUE),
       VLOOKUP(Attendance!$G690,REGULAR_WEEK_SCHEDULE[[Friday]:[Period]],2,TRUE))))))))))</f>
        <v/>
      </c>
      <c r="J690" s="41" t="str">
        <f t="shared" ca="1" si="35"/>
        <v/>
      </c>
      <c r="K690" s="41" t="str">
        <f>IF($A690 &lt;&gt; "",VLOOKUP($A690,'Student reference sheet'!$A$2:$V$2329, 7,FALSE), "")</f>
        <v/>
      </c>
      <c r="L690" s="30" t="str">
        <f>IF($A690 ="", "", VLOOKUP($A690, 'Student reference sheet'!$A$2:$Z$2603,23,FALSE))</f>
        <v/>
      </c>
      <c r="M690" s="30" t="str">
        <f>IF($A690 ="", "", VLOOKUP($A690, 'Student reference sheet'!$A$2:$Z$2603,24,FALSE))</f>
        <v/>
      </c>
      <c r="N690" s="30" t="str">
        <f>IF($A690 ="", "", VLOOKUP($A690, 'Student reference sheet'!$A$2:$Z$2603,26,FALSE))</f>
        <v/>
      </c>
      <c r="O690" s="30" t="str">
        <f>IF($A690 ="", "", VLOOKUP($A690, 'Student reference sheet'!$A$2:$Z$2603,25,FALSE))</f>
        <v/>
      </c>
      <c r="P690" s="39" t="str">
        <f>IF($A690 = "", "", IF(OR(VLOOKUP($A690,'Student reference sheet'!$A$2:$V$2400,8,FALSE) = "R",  VLOOKUP($A690,'Student reference sheet'!$A$2:$V$2400,8,FALSE) = "L"), "X", ""))</f>
        <v/>
      </c>
      <c r="Q690" s="39" t="str">
        <f>IF($A690 ="", "", VLOOKUP($A690, 'Student reference sheet'!$A$2:$V$2603,22,FALSE))</f>
        <v/>
      </c>
      <c r="R690" s="39" t="str">
        <f>IF($A690 &lt;&gt; "",VLOOKUP($A690,'Student reference sheet'!$A$2:$V$2329, 5,FALSE), "")</f>
        <v/>
      </c>
      <c r="S690" s="39" t="str">
        <f>IF($A690 &lt;&gt; "",VLOOKUP($A690,'Student reference sheet'!$A$2:$V$2329, 6,FALSE), "")</f>
        <v/>
      </c>
      <c r="T690" s="30" t="str">
        <f>IF($A690 = "","",
IF(VLOOKUP($A690,'Student reference sheet'!$A$2:$V$2329, 10,FALSE) = "Y", "Hispanic",
IF(VLOOKUP($A690,'Student reference sheet'!$A$2:$V$2329,11,FALSE) &lt;&gt; "",
IF(VLOOKUP($A690,'Student reference sheet'!$A$2:$V$2329,11,FALSE) = "UNK", "Unknown", VLOOKUP(VALUE(VLOOKUP($A690,'Student reference sheet'!$A$2:$V$2329,11,FALSE)),'Ethnicity Reference'!$A$2:$B$22,2,FALSE)),
IF(VLOOKUP($A690,'Student reference sheet'!$A$2:$V$2329,9,FALSE) &lt;&gt; "", VLOOKUP(VALUE(VLOOKUP($A690,'Student reference sheet'!$A$2:$V$2329,9,FALSE)),'Ethnicity Reference'!$A$2:$B$22,2,FALSE),"Unknown"))))</f>
        <v/>
      </c>
      <c r="U690" s="35"/>
    </row>
    <row r="691" spans="1:21" ht="15.75">
      <c r="A691" s="47"/>
      <c r="B691" s="33"/>
      <c r="C691" s="39" t="str">
        <f>IF($A691 &lt;&gt; "",VLOOKUP($A691,'Student reference sheet'!$A$2:$V$2329, 3,FALSE), "")</f>
        <v/>
      </c>
      <c r="D691" s="39" t="str">
        <f>IF($A691 &lt;&gt; "",VLOOKUP($A691,'Student reference sheet'!$A$2:$V$2329, 2,FALSE), "")</f>
        <v/>
      </c>
      <c r="E691" s="35"/>
      <c r="F691" s="34"/>
      <c r="G691" s="40" t="str">
        <f t="shared" ca="1" si="33"/>
        <v/>
      </c>
      <c r="H691" s="40" t="str">
        <f t="shared" ca="1" si="34"/>
        <v/>
      </c>
      <c r="I691" s="36" t="str">
        <f>IF($A691 = "", "",
IF(COUNTIF(MINIMUM_DAY_DATES[], Attendance!J691) &gt; 0, VLOOKUP(Attendance!$G691,MINIMUM_DAY_PERIOD_SCHEDULE[], 2,TRUE),
IF(COUNTIF(RALLY_DATES[], Attendance!J691) &gt; 0, VLOOKUP(Attendance!$G691,RALLY_PERIOD_SCHEDULE[], 2,TRUE),
IF(WEEKDAY(Attendance!$J691) = 2,
       IF(COUNTIF(FINALS_WEEK_MONDAY_DATE[],Attendance!$J691) &gt; 0, VLOOKUP(Attendance!$G691,FINALS_WEEK_MONDAY_PERIOD_SCHEDULE[],2,TRUE),
       VLOOKUP(Attendance!$G691,REGULAR_WEEK_SCHEDULE[],6,TRUE)),
IF(WEEKDAY($J691) = 3,
       IF(COUNTIF(FINALS_WEEK_TUESDAY_DATE[],Attendance!$J691) &gt; 0, VLOOKUP(Attendance!$G691,FINALS_WEEK_TUESDAY_PERIOD_SCHEDULE[],2,TRUE),
       VLOOKUP(Attendance!$G691,REGULAR_WEEK_SCHEDULE[[Tuesday]:[Period]],5,TRUE)),
IF(WEEKDAY(Attendance!$J691) = 4,
        IF(COUNTIF(BLOCK_WEDNESDAY_DATES[],Attendance!$J691) &gt; 0, VLOOKUP(Attendance!$G691,BLOCK_WEDNESDAY_PERIOD_SCHEDULE[],2,TRUE),
        IF(COUNTIF(FINALS_WEEK_WEDNESDAY_DATE[],Attendance!$J691) &gt; 0, VLOOKUP(Attendance!$G691,FINALS_WEEK_WEDNESDAY_PERIOD_SCHEDULE[],2,TRUE),
       VLOOKUP(Attendance!$G691,REGULAR_WEEK_SCHEDULE[[Wednesday]:[Period]],4,TRUE))),
IF(WEEKDAY($J691) = 5,
       IF(COUNTIF(BLOCK_THURSDAY_DATES[],Attendance!$J691) &gt; 0, VLOOKUP(Attendance!$G691,BLOCK_THURSDAY_PERIOD_SCHEDULE[],2,TRUE),
       IF(COUNTIF(FINALS_WEEK_THURSDAY_DATE[],Attendance!$J691) &gt; 0, VLOOKUP(Attendance!$G691,FINALS_WEEK_THURSDAY_PERIOD_SCHEDULE[],2,TRUE),
       VLOOKUP(Attendance!$G691,REGULAR_WEEK_SCHEDULE[[Thursday]:[Period]],3,TRUE))),
IF(WEEKDAY(Attendance!$J691) = 6,
       IF(COUNTIF(FINALS_WEEK_FRIDAY_DATE[],Attendance!$J691) &gt; 0, VLOOKUP(Attendance!$G691,FINALS_WEEK_FRIDAY_PERIOD_SCHEDULE[],2,TRUE),
       VLOOKUP(Attendance!$G691,REGULAR_WEEK_SCHEDULE[[Friday]:[Period]],2,TRUE))))))))))</f>
        <v/>
      </c>
      <c r="J691" s="41" t="str">
        <f t="shared" ca="1" si="35"/>
        <v/>
      </c>
      <c r="K691" s="41" t="str">
        <f>IF($A691 &lt;&gt; "",VLOOKUP($A691,'Student reference sheet'!$A$2:$V$2329, 7,FALSE), "")</f>
        <v/>
      </c>
      <c r="L691" s="30" t="str">
        <f>IF($A691 ="", "", VLOOKUP($A691, 'Student reference sheet'!$A$2:$Z$2603,23,FALSE))</f>
        <v/>
      </c>
      <c r="M691" s="30" t="str">
        <f>IF($A691 ="", "", VLOOKUP($A691, 'Student reference sheet'!$A$2:$Z$2603,24,FALSE))</f>
        <v/>
      </c>
      <c r="N691" s="30" t="str">
        <f>IF($A691 ="", "", VLOOKUP($A691, 'Student reference sheet'!$A$2:$Z$2603,26,FALSE))</f>
        <v/>
      </c>
      <c r="O691" s="30" t="str">
        <f>IF($A691 ="", "", VLOOKUP($A691, 'Student reference sheet'!$A$2:$Z$2603,25,FALSE))</f>
        <v/>
      </c>
      <c r="P691" s="39" t="str">
        <f>IF($A691 = "", "", IF(OR(VLOOKUP($A691,'Student reference sheet'!$A$2:$V$2400,8,FALSE) = "R",  VLOOKUP($A691,'Student reference sheet'!$A$2:$V$2400,8,FALSE) = "L"), "X", ""))</f>
        <v/>
      </c>
      <c r="Q691" s="39" t="str">
        <f>IF($A691 ="", "", VLOOKUP($A691, 'Student reference sheet'!$A$2:$V$2603,22,FALSE))</f>
        <v/>
      </c>
      <c r="R691" s="39" t="str">
        <f>IF($A691 &lt;&gt; "",VLOOKUP($A691,'Student reference sheet'!$A$2:$V$2329, 5,FALSE), "")</f>
        <v/>
      </c>
      <c r="S691" s="39" t="str">
        <f>IF($A691 &lt;&gt; "",VLOOKUP($A691,'Student reference sheet'!$A$2:$V$2329, 6,FALSE), "")</f>
        <v/>
      </c>
      <c r="T691" s="30" t="str">
        <f>IF($A691 = "","",
IF(VLOOKUP($A691,'Student reference sheet'!$A$2:$V$2329, 10,FALSE) = "Y", "Hispanic",
IF(VLOOKUP($A691,'Student reference sheet'!$A$2:$V$2329,11,FALSE) &lt;&gt; "",
IF(VLOOKUP($A691,'Student reference sheet'!$A$2:$V$2329,11,FALSE) = "UNK", "Unknown", VLOOKUP(VALUE(VLOOKUP($A691,'Student reference sheet'!$A$2:$V$2329,11,FALSE)),'Ethnicity Reference'!$A$2:$B$22,2,FALSE)),
IF(VLOOKUP($A691,'Student reference sheet'!$A$2:$V$2329,9,FALSE) &lt;&gt; "", VLOOKUP(VALUE(VLOOKUP($A691,'Student reference sheet'!$A$2:$V$2329,9,FALSE)),'Ethnicity Reference'!$A$2:$B$22,2,FALSE),"Unknown"))))</f>
        <v/>
      </c>
      <c r="U691" s="35"/>
    </row>
    <row r="692" spans="1:21" ht="15.75">
      <c r="A692" s="47"/>
      <c r="B692" s="33"/>
      <c r="C692" s="39" t="str">
        <f>IF($A692 &lt;&gt; "",VLOOKUP($A692,'Student reference sheet'!$A$2:$V$2329, 3,FALSE), "")</f>
        <v/>
      </c>
      <c r="D692" s="39" t="str">
        <f>IF($A692 &lt;&gt; "",VLOOKUP($A692,'Student reference sheet'!$A$2:$V$2329, 2,FALSE), "")</f>
        <v/>
      </c>
      <c r="E692" s="35"/>
      <c r="F692" s="34"/>
      <c r="G692" s="40" t="str">
        <f t="shared" ca="1" si="33"/>
        <v/>
      </c>
      <c r="H692" s="40" t="str">
        <f t="shared" ca="1" si="34"/>
        <v/>
      </c>
      <c r="I692" s="36" t="str">
        <f>IF($A692 = "", "",
IF(COUNTIF(MINIMUM_DAY_DATES[], Attendance!J692) &gt; 0, VLOOKUP(Attendance!$G692,MINIMUM_DAY_PERIOD_SCHEDULE[], 2,TRUE),
IF(COUNTIF(RALLY_DATES[], Attendance!J692) &gt; 0, VLOOKUP(Attendance!$G692,RALLY_PERIOD_SCHEDULE[], 2,TRUE),
IF(WEEKDAY(Attendance!$J692) = 2,
       IF(COUNTIF(FINALS_WEEK_MONDAY_DATE[],Attendance!$J692) &gt; 0, VLOOKUP(Attendance!$G692,FINALS_WEEK_MONDAY_PERIOD_SCHEDULE[],2,TRUE),
       VLOOKUP(Attendance!$G692,REGULAR_WEEK_SCHEDULE[],6,TRUE)),
IF(WEEKDAY($J692) = 3,
       IF(COUNTIF(FINALS_WEEK_TUESDAY_DATE[],Attendance!$J692) &gt; 0, VLOOKUP(Attendance!$G692,FINALS_WEEK_TUESDAY_PERIOD_SCHEDULE[],2,TRUE),
       VLOOKUP(Attendance!$G692,REGULAR_WEEK_SCHEDULE[[Tuesday]:[Period]],5,TRUE)),
IF(WEEKDAY(Attendance!$J692) = 4,
        IF(COUNTIF(BLOCK_WEDNESDAY_DATES[],Attendance!$J692) &gt; 0, VLOOKUP(Attendance!$G692,BLOCK_WEDNESDAY_PERIOD_SCHEDULE[],2,TRUE),
        IF(COUNTIF(FINALS_WEEK_WEDNESDAY_DATE[],Attendance!$J692) &gt; 0, VLOOKUP(Attendance!$G692,FINALS_WEEK_WEDNESDAY_PERIOD_SCHEDULE[],2,TRUE),
       VLOOKUP(Attendance!$G692,REGULAR_WEEK_SCHEDULE[[Wednesday]:[Period]],4,TRUE))),
IF(WEEKDAY($J692) = 5,
       IF(COUNTIF(BLOCK_THURSDAY_DATES[],Attendance!$J692) &gt; 0, VLOOKUP(Attendance!$G692,BLOCK_THURSDAY_PERIOD_SCHEDULE[],2,TRUE),
       IF(COUNTIF(FINALS_WEEK_THURSDAY_DATE[],Attendance!$J692) &gt; 0, VLOOKUP(Attendance!$G692,FINALS_WEEK_THURSDAY_PERIOD_SCHEDULE[],2,TRUE),
       VLOOKUP(Attendance!$G692,REGULAR_WEEK_SCHEDULE[[Thursday]:[Period]],3,TRUE))),
IF(WEEKDAY(Attendance!$J692) = 6,
       IF(COUNTIF(FINALS_WEEK_FRIDAY_DATE[],Attendance!$J692) &gt; 0, VLOOKUP(Attendance!$G692,FINALS_WEEK_FRIDAY_PERIOD_SCHEDULE[],2,TRUE),
       VLOOKUP(Attendance!$G692,REGULAR_WEEK_SCHEDULE[[Friday]:[Period]],2,TRUE))))))))))</f>
        <v/>
      </c>
      <c r="J692" s="41" t="str">
        <f t="shared" ca="1" si="35"/>
        <v/>
      </c>
      <c r="K692" s="41" t="str">
        <f>IF($A692 &lt;&gt; "",VLOOKUP($A692,'Student reference sheet'!$A$2:$V$2329, 7,FALSE), "")</f>
        <v/>
      </c>
      <c r="L692" s="30" t="str">
        <f>IF($A692 ="", "", VLOOKUP($A692, 'Student reference sheet'!$A$2:$Z$2603,23,FALSE))</f>
        <v/>
      </c>
      <c r="M692" s="30" t="str">
        <f>IF($A692 ="", "", VLOOKUP($A692, 'Student reference sheet'!$A$2:$Z$2603,24,FALSE))</f>
        <v/>
      </c>
      <c r="N692" s="30" t="str">
        <f>IF($A692 ="", "", VLOOKUP($A692, 'Student reference sheet'!$A$2:$Z$2603,26,FALSE))</f>
        <v/>
      </c>
      <c r="O692" s="30" t="str">
        <f>IF($A692 ="", "", VLOOKUP($A692, 'Student reference sheet'!$A$2:$Z$2603,25,FALSE))</f>
        <v/>
      </c>
      <c r="P692" s="39" t="str">
        <f>IF($A692 = "", "", IF(OR(VLOOKUP($A692,'Student reference sheet'!$A$2:$V$2400,8,FALSE) = "R",  VLOOKUP($A692,'Student reference sheet'!$A$2:$V$2400,8,FALSE) = "L"), "X", ""))</f>
        <v/>
      </c>
      <c r="Q692" s="39" t="str">
        <f>IF($A692 ="", "", VLOOKUP($A692, 'Student reference sheet'!$A$2:$V$2603,22,FALSE))</f>
        <v/>
      </c>
      <c r="R692" s="39" t="str">
        <f>IF($A692 &lt;&gt; "",VLOOKUP($A692,'Student reference sheet'!$A$2:$V$2329, 5,FALSE), "")</f>
        <v/>
      </c>
      <c r="S692" s="39" t="str">
        <f>IF($A692 &lt;&gt; "",VLOOKUP($A692,'Student reference sheet'!$A$2:$V$2329, 6,FALSE), "")</f>
        <v/>
      </c>
      <c r="T692" s="30" t="str">
        <f>IF($A692 = "","",
IF(VLOOKUP($A692,'Student reference sheet'!$A$2:$V$2329, 10,FALSE) = "Y", "Hispanic",
IF(VLOOKUP($A692,'Student reference sheet'!$A$2:$V$2329,11,FALSE) &lt;&gt; "",
IF(VLOOKUP($A692,'Student reference sheet'!$A$2:$V$2329,11,FALSE) = "UNK", "Unknown", VLOOKUP(VALUE(VLOOKUP($A692,'Student reference sheet'!$A$2:$V$2329,11,FALSE)),'Ethnicity Reference'!$A$2:$B$22,2,FALSE)),
IF(VLOOKUP($A692,'Student reference sheet'!$A$2:$V$2329,9,FALSE) &lt;&gt; "", VLOOKUP(VALUE(VLOOKUP($A692,'Student reference sheet'!$A$2:$V$2329,9,FALSE)),'Ethnicity Reference'!$A$2:$B$22,2,FALSE),"Unknown"))))</f>
        <v/>
      </c>
      <c r="U692" s="35"/>
    </row>
    <row r="693" spans="1:21" ht="15.75">
      <c r="A693" s="47"/>
      <c r="B693" s="33"/>
      <c r="C693" s="39" t="str">
        <f>IF($A693 &lt;&gt; "",VLOOKUP($A693,'Student reference sheet'!$A$2:$V$2329, 3,FALSE), "")</f>
        <v/>
      </c>
      <c r="D693" s="39" t="str">
        <f>IF($A693 &lt;&gt; "",VLOOKUP($A693,'Student reference sheet'!$A$2:$V$2329, 2,FALSE), "")</f>
        <v/>
      </c>
      <c r="E693" s="35"/>
      <c r="F693" s="34"/>
      <c r="G693" s="40" t="str">
        <f t="shared" ca="1" si="33"/>
        <v/>
      </c>
      <c r="H693" s="40" t="str">
        <f t="shared" ca="1" si="34"/>
        <v/>
      </c>
      <c r="I693" s="36" t="str">
        <f>IF($A693 = "", "",
IF(COUNTIF(MINIMUM_DAY_DATES[], Attendance!J693) &gt; 0, VLOOKUP(Attendance!$G693,MINIMUM_DAY_PERIOD_SCHEDULE[], 2,TRUE),
IF(COUNTIF(RALLY_DATES[], Attendance!J693) &gt; 0, VLOOKUP(Attendance!$G693,RALLY_PERIOD_SCHEDULE[], 2,TRUE),
IF(WEEKDAY(Attendance!$J693) = 2,
       IF(COUNTIF(FINALS_WEEK_MONDAY_DATE[],Attendance!$J693) &gt; 0, VLOOKUP(Attendance!$G693,FINALS_WEEK_MONDAY_PERIOD_SCHEDULE[],2,TRUE),
       VLOOKUP(Attendance!$G693,REGULAR_WEEK_SCHEDULE[],6,TRUE)),
IF(WEEKDAY($J693) = 3,
       IF(COUNTIF(FINALS_WEEK_TUESDAY_DATE[],Attendance!$J693) &gt; 0, VLOOKUP(Attendance!$G693,FINALS_WEEK_TUESDAY_PERIOD_SCHEDULE[],2,TRUE),
       VLOOKUP(Attendance!$G693,REGULAR_WEEK_SCHEDULE[[Tuesday]:[Period]],5,TRUE)),
IF(WEEKDAY(Attendance!$J693) = 4,
        IF(COUNTIF(BLOCK_WEDNESDAY_DATES[],Attendance!$J693) &gt; 0, VLOOKUP(Attendance!$G693,BLOCK_WEDNESDAY_PERIOD_SCHEDULE[],2,TRUE),
        IF(COUNTIF(FINALS_WEEK_WEDNESDAY_DATE[],Attendance!$J693) &gt; 0, VLOOKUP(Attendance!$G693,FINALS_WEEK_WEDNESDAY_PERIOD_SCHEDULE[],2,TRUE),
       VLOOKUP(Attendance!$G693,REGULAR_WEEK_SCHEDULE[[Wednesday]:[Period]],4,TRUE))),
IF(WEEKDAY($J693) = 5,
       IF(COUNTIF(BLOCK_THURSDAY_DATES[],Attendance!$J693) &gt; 0, VLOOKUP(Attendance!$G693,BLOCK_THURSDAY_PERIOD_SCHEDULE[],2,TRUE),
       IF(COUNTIF(FINALS_WEEK_THURSDAY_DATE[],Attendance!$J693) &gt; 0, VLOOKUP(Attendance!$G693,FINALS_WEEK_THURSDAY_PERIOD_SCHEDULE[],2,TRUE),
       VLOOKUP(Attendance!$G693,REGULAR_WEEK_SCHEDULE[[Thursday]:[Period]],3,TRUE))),
IF(WEEKDAY(Attendance!$J693) = 6,
       IF(COUNTIF(FINALS_WEEK_FRIDAY_DATE[],Attendance!$J693) &gt; 0, VLOOKUP(Attendance!$G693,FINALS_WEEK_FRIDAY_PERIOD_SCHEDULE[],2,TRUE),
       VLOOKUP(Attendance!$G693,REGULAR_WEEK_SCHEDULE[[Friday]:[Period]],2,TRUE))))))))))</f>
        <v/>
      </c>
      <c r="J693" s="41" t="str">
        <f t="shared" ca="1" si="35"/>
        <v/>
      </c>
      <c r="K693" s="41" t="str">
        <f>IF($A693 &lt;&gt; "",VLOOKUP($A693,'Student reference sheet'!$A$2:$V$2329, 7,FALSE), "")</f>
        <v/>
      </c>
      <c r="L693" s="30" t="str">
        <f>IF($A693 ="", "", VLOOKUP($A693, 'Student reference sheet'!$A$2:$Z$2603,23,FALSE))</f>
        <v/>
      </c>
      <c r="M693" s="30" t="str">
        <f>IF($A693 ="", "", VLOOKUP($A693, 'Student reference sheet'!$A$2:$Z$2603,24,FALSE))</f>
        <v/>
      </c>
      <c r="N693" s="30" t="str">
        <f>IF($A693 ="", "", VLOOKUP($A693, 'Student reference sheet'!$A$2:$Z$2603,26,FALSE))</f>
        <v/>
      </c>
      <c r="O693" s="30" t="str">
        <f>IF($A693 ="", "", VLOOKUP($A693, 'Student reference sheet'!$A$2:$Z$2603,25,FALSE))</f>
        <v/>
      </c>
      <c r="P693" s="39" t="str">
        <f>IF($A693 = "", "", IF(OR(VLOOKUP($A693,'Student reference sheet'!$A$2:$V$2400,8,FALSE) = "R",  VLOOKUP($A693,'Student reference sheet'!$A$2:$V$2400,8,FALSE) = "L"), "X", ""))</f>
        <v/>
      </c>
      <c r="Q693" s="39" t="str">
        <f>IF($A693 ="", "", VLOOKUP($A693, 'Student reference sheet'!$A$2:$V$2603,22,FALSE))</f>
        <v/>
      </c>
      <c r="R693" s="39" t="str">
        <f>IF($A693 &lt;&gt; "",VLOOKUP($A693,'Student reference sheet'!$A$2:$V$2329, 5,FALSE), "")</f>
        <v/>
      </c>
      <c r="S693" s="39" t="str">
        <f>IF($A693 &lt;&gt; "",VLOOKUP($A693,'Student reference sheet'!$A$2:$V$2329, 6,FALSE), "")</f>
        <v/>
      </c>
      <c r="T693" s="30" t="str">
        <f>IF($A693 = "","",
IF(VLOOKUP($A693,'Student reference sheet'!$A$2:$V$2329, 10,FALSE) = "Y", "Hispanic",
IF(VLOOKUP($A693,'Student reference sheet'!$A$2:$V$2329,11,FALSE) &lt;&gt; "",
IF(VLOOKUP($A693,'Student reference sheet'!$A$2:$V$2329,11,FALSE) = "UNK", "Unknown", VLOOKUP(VALUE(VLOOKUP($A693,'Student reference sheet'!$A$2:$V$2329,11,FALSE)),'Ethnicity Reference'!$A$2:$B$22,2,FALSE)),
IF(VLOOKUP($A693,'Student reference sheet'!$A$2:$V$2329,9,FALSE) &lt;&gt; "", VLOOKUP(VALUE(VLOOKUP($A693,'Student reference sheet'!$A$2:$V$2329,9,FALSE)),'Ethnicity Reference'!$A$2:$B$22,2,FALSE),"Unknown"))))</f>
        <v/>
      </c>
      <c r="U693" s="35"/>
    </row>
    <row r="694" spans="1:21" ht="15.75">
      <c r="A694" s="47"/>
      <c r="B694" s="33"/>
      <c r="C694" s="39" t="str">
        <f>IF($A694 &lt;&gt; "",VLOOKUP($A694,'Student reference sheet'!$A$2:$V$2329, 3,FALSE), "")</f>
        <v/>
      </c>
      <c r="D694" s="39" t="str">
        <f>IF($A694 &lt;&gt; "",VLOOKUP($A694,'Student reference sheet'!$A$2:$V$2329, 2,FALSE), "")</f>
        <v/>
      </c>
      <c r="E694" s="35"/>
      <c r="F694" s="34"/>
      <c r="G694" s="40" t="str">
        <f t="shared" ca="1" si="33"/>
        <v/>
      </c>
      <c r="H694" s="40" t="str">
        <f t="shared" ca="1" si="34"/>
        <v/>
      </c>
      <c r="I694" s="36" t="str">
        <f>IF($A694 = "", "",
IF(COUNTIF(MINIMUM_DAY_DATES[], Attendance!J694) &gt; 0, VLOOKUP(Attendance!$G694,MINIMUM_DAY_PERIOD_SCHEDULE[], 2,TRUE),
IF(COUNTIF(RALLY_DATES[], Attendance!J694) &gt; 0, VLOOKUP(Attendance!$G694,RALLY_PERIOD_SCHEDULE[], 2,TRUE),
IF(WEEKDAY(Attendance!$J694) = 2,
       IF(COUNTIF(FINALS_WEEK_MONDAY_DATE[],Attendance!$J694) &gt; 0, VLOOKUP(Attendance!$G694,FINALS_WEEK_MONDAY_PERIOD_SCHEDULE[],2,TRUE),
       VLOOKUP(Attendance!$G694,REGULAR_WEEK_SCHEDULE[],6,TRUE)),
IF(WEEKDAY($J694) = 3,
       IF(COUNTIF(FINALS_WEEK_TUESDAY_DATE[],Attendance!$J694) &gt; 0, VLOOKUP(Attendance!$G694,FINALS_WEEK_TUESDAY_PERIOD_SCHEDULE[],2,TRUE),
       VLOOKUP(Attendance!$G694,REGULAR_WEEK_SCHEDULE[[Tuesday]:[Period]],5,TRUE)),
IF(WEEKDAY(Attendance!$J694) = 4,
        IF(COUNTIF(BLOCK_WEDNESDAY_DATES[],Attendance!$J694) &gt; 0, VLOOKUP(Attendance!$G694,BLOCK_WEDNESDAY_PERIOD_SCHEDULE[],2,TRUE),
        IF(COUNTIF(FINALS_WEEK_WEDNESDAY_DATE[],Attendance!$J694) &gt; 0, VLOOKUP(Attendance!$G694,FINALS_WEEK_WEDNESDAY_PERIOD_SCHEDULE[],2,TRUE),
       VLOOKUP(Attendance!$G694,REGULAR_WEEK_SCHEDULE[[Wednesday]:[Period]],4,TRUE))),
IF(WEEKDAY($J694) = 5,
       IF(COUNTIF(BLOCK_THURSDAY_DATES[],Attendance!$J694) &gt; 0, VLOOKUP(Attendance!$G694,BLOCK_THURSDAY_PERIOD_SCHEDULE[],2,TRUE),
       IF(COUNTIF(FINALS_WEEK_THURSDAY_DATE[],Attendance!$J694) &gt; 0, VLOOKUP(Attendance!$G694,FINALS_WEEK_THURSDAY_PERIOD_SCHEDULE[],2,TRUE),
       VLOOKUP(Attendance!$G694,REGULAR_WEEK_SCHEDULE[[Thursday]:[Period]],3,TRUE))),
IF(WEEKDAY(Attendance!$J694) = 6,
       IF(COUNTIF(FINALS_WEEK_FRIDAY_DATE[],Attendance!$J694) &gt; 0, VLOOKUP(Attendance!$G694,FINALS_WEEK_FRIDAY_PERIOD_SCHEDULE[],2,TRUE),
       VLOOKUP(Attendance!$G694,REGULAR_WEEK_SCHEDULE[[Friday]:[Period]],2,TRUE))))))))))</f>
        <v/>
      </c>
      <c r="J694" s="41" t="str">
        <f t="shared" ca="1" si="35"/>
        <v/>
      </c>
      <c r="K694" s="41" t="str">
        <f>IF($A694 &lt;&gt; "",VLOOKUP($A694,'Student reference sheet'!$A$2:$V$2329, 7,FALSE), "")</f>
        <v/>
      </c>
      <c r="L694" s="30" t="str">
        <f>IF($A694 ="", "", VLOOKUP($A694, 'Student reference sheet'!$A$2:$Z$2603,23,FALSE))</f>
        <v/>
      </c>
      <c r="M694" s="30" t="str">
        <f>IF($A694 ="", "", VLOOKUP($A694, 'Student reference sheet'!$A$2:$Z$2603,24,FALSE))</f>
        <v/>
      </c>
      <c r="N694" s="30" t="str">
        <f>IF($A694 ="", "", VLOOKUP($A694, 'Student reference sheet'!$A$2:$Z$2603,26,FALSE))</f>
        <v/>
      </c>
      <c r="O694" s="30" t="str">
        <f>IF($A694 ="", "", VLOOKUP($A694, 'Student reference sheet'!$A$2:$Z$2603,25,FALSE))</f>
        <v/>
      </c>
      <c r="P694" s="39" t="str">
        <f>IF($A694 = "", "", IF(OR(VLOOKUP($A694,'Student reference sheet'!$A$2:$V$2400,8,FALSE) = "R",  VLOOKUP($A694,'Student reference sheet'!$A$2:$V$2400,8,FALSE) = "L"), "X", ""))</f>
        <v/>
      </c>
      <c r="Q694" s="39" t="str">
        <f>IF($A694 ="", "", VLOOKUP($A694, 'Student reference sheet'!$A$2:$V$2603,22,FALSE))</f>
        <v/>
      </c>
      <c r="R694" s="39" t="str">
        <f>IF($A694 &lt;&gt; "",VLOOKUP($A694,'Student reference sheet'!$A$2:$V$2329, 5,FALSE), "")</f>
        <v/>
      </c>
      <c r="S694" s="39" t="str">
        <f>IF($A694 &lt;&gt; "",VLOOKUP($A694,'Student reference sheet'!$A$2:$V$2329, 6,FALSE), "")</f>
        <v/>
      </c>
      <c r="T694" s="30" t="str">
        <f>IF($A694 = "","",
IF(VLOOKUP($A694,'Student reference sheet'!$A$2:$V$2329, 10,FALSE) = "Y", "Hispanic",
IF(VLOOKUP($A694,'Student reference sheet'!$A$2:$V$2329,11,FALSE) &lt;&gt; "",
IF(VLOOKUP($A694,'Student reference sheet'!$A$2:$V$2329,11,FALSE) = "UNK", "Unknown", VLOOKUP(VALUE(VLOOKUP($A694,'Student reference sheet'!$A$2:$V$2329,11,FALSE)),'Ethnicity Reference'!$A$2:$B$22,2,FALSE)),
IF(VLOOKUP($A694,'Student reference sheet'!$A$2:$V$2329,9,FALSE) &lt;&gt; "", VLOOKUP(VALUE(VLOOKUP($A694,'Student reference sheet'!$A$2:$V$2329,9,FALSE)),'Ethnicity Reference'!$A$2:$B$22,2,FALSE),"Unknown"))))</f>
        <v/>
      </c>
      <c r="U694" s="35"/>
    </row>
    <row r="695" spans="1:21" ht="15.75">
      <c r="A695" s="47"/>
      <c r="B695" s="33"/>
      <c r="C695" s="39" t="str">
        <f>IF($A695 &lt;&gt; "",VLOOKUP($A695,'Student reference sheet'!$A$2:$V$2329, 3,FALSE), "")</f>
        <v/>
      </c>
      <c r="D695" s="39" t="str">
        <f>IF($A695 &lt;&gt; "",VLOOKUP($A695,'Student reference sheet'!$A$2:$V$2329, 2,FALSE), "")</f>
        <v/>
      </c>
      <c r="E695" s="35"/>
      <c r="F695" s="34"/>
      <c r="G695" s="40" t="str">
        <f t="shared" ca="1" si="33"/>
        <v/>
      </c>
      <c r="H695" s="40" t="str">
        <f t="shared" ca="1" si="34"/>
        <v/>
      </c>
      <c r="I695" s="36" t="str">
        <f>IF($A695 = "", "",
IF(COUNTIF(MINIMUM_DAY_DATES[], Attendance!J695) &gt; 0, VLOOKUP(Attendance!$G695,MINIMUM_DAY_PERIOD_SCHEDULE[], 2,TRUE),
IF(COUNTIF(RALLY_DATES[], Attendance!J695) &gt; 0, VLOOKUP(Attendance!$G695,RALLY_PERIOD_SCHEDULE[], 2,TRUE),
IF(WEEKDAY(Attendance!$J695) = 2,
       IF(COUNTIF(FINALS_WEEK_MONDAY_DATE[],Attendance!$J695) &gt; 0, VLOOKUP(Attendance!$G695,FINALS_WEEK_MONDAY_PERIOD_SCHEDULE[],2,TRUE),
       VLOOKUP(Attendance!$G695,REGULAR_WEEK_SCHEDULE[],6,TRUE)),
IF(WEEKDAY($J695) = 3,
       IF(COUNTIF(FINALS_WEEK_TUESDAY_DATE[],Attendance!$J695) &gt; 0, VLOOKUP(Attendance!$G695,FINALS_WEEK_TUESDAY_PERIOD_SCHEDULE[],2,TRUE),
       VLOOKUP(Attendance!$G695,REGULAR_WEEK_SCHEDULE[[Tuesday]:[Period]],5,TRUE)),
IF(WEEKDAY(Attendance!$J695) = 4,
        IF(COUNTIF(BLOCK_WEDNESDAY_DATES[],Attendance!$J695) &gt; 0, VLOOKUP(Attendance!$G695,BLOCK_WEDNESDAY_PERIOD_SCHEDULE[],2,TRUE),
        IF(COUNTIF(FINALS_WEEK_WEDNESDAY_DATE[],Attendance!$J695) &gt; 0, VLOOKUP(Attendance!$G695,FINALS_WEEK_WEDNESDAY_PERIOD_SCHEDULE[],2,TRUE),
       VLOOKUP(Attendance!$G695,REGULAR_WEEK_SCHEDULE[[Wednesday]:[Period]],4,TRUE))),
IF(WEEKDAY($J695) = 5,
       IF(COUNTIF(BLOCK_THURSDAY_DATES[],Attendance!$J695) &gt; 0, VLOOKUP(Attendance!$G695,BLOCK_THURSDAY_PERIOD_SCHEDULE[],2,TRUE),
       IF(COUNTIF(FINALS_WEEK_THURSDAY_DATE[],Attendance!$J695) &gt; 0, VLOOKUP(Attendance!$G695,FINALS_WEEK_THURSDAY_PERIOD_SCHEDULE[],2,TRUE),
       VLOOKUP(Attendance!$G695,REGULAR_WEEK_SCHEDULE[[Thursday]:[Period]],3,TRUE))),
IF(WEEKDAY(Attendance!$J695) = 6,
       IF(COUNTIF(FINALS_WEEK_FRIDAY_DATE[],Attendance!$J695) &gt; 0, VLOOKUP(Attendance!$G695,FINALS_WEEK_FRIDAY_PERIOD_SCHEDULE[],2,TRUE),
       VLOOKUP(Attendance!$G695,REGULAR_WEEK_SCHEDULE[[Friday]:[Period]],2,TRUE))))))))))</f>
        <v/>
      </c>
      <c r="J695" s="41" t="str">
        <f t="shared" ca="1" si="35"/>
        <v/>
      </c>
      <c r="K695" s="41" t="str">
        <f>IF($A695 &lt;&gt; "",VLOOKUP($A695,'Student reference sheet'!$A$2:$V$2329, 7,FALSE), "")</f>
        <v/>
      </c>
      <c r="L695" s="30" t="str">
        <f>IF($A695 ="", "", VLOOKUP($A695, 'Student reference sheet'!$A$2:$Z$2603,23,FALSE))</f>
        <v/>
      </c>
      <c r="M695" s="30" t="str">
        <f>IF($A695 ="", "", VLOOKUP($A695, 'Student reference sheet'!$A$2:$Z$2603,24,FALSE))</f>
        <v/>
      </c>
      <c r="N695" s="30" t="str">
        <f>IF($A695 ="", "", VLOOKUP($A695, 'Student reference sheet'!$A$2:$Z$2603,26,FALSE))</f>
        <v/>
      </c>
      <c r="O695" s="30" t="str">
        <f>IF($A695 ="", "", VLOOKUP($A695, 'Student reference sheet'!$A$2:$Z$2603,25,FALSE))</f>
        <v/>
      </c>
      <c r="P695" s="39" t="str">
        <f>IF($A695 = "", "", IF(OR(VLOOKUP($A695,'Student reference sheet'!$A$2:$V$2400,8,FALSE) = "R",  VLOOKUP($A695,'Student reference sheet'!$A$2:$V$2400,8,FALSE) = "L"), "X", ""))</f>
        <v/>
      </c>
      <c r="Q695" s="39" t="str">
        <f>IF($A695 ="", "", VLOOKUP($A695, 'Student reference sheet'!$A$2:$V$2603,22,FALSE))</f>
        <v/>
      </c>
      <c r="R695" s="39" t="str">
        <f>IF($A695 &lt;&gt; "",VLOOKUP($A695,'Student reference sheet'!$A$2:$V$2329, 5,FALSE), "")</f>
        <v/>
      </c>
      <c r="S695" s="39" t="str">
        <f>IF($A695 &lt;&gt; "",VLOOKUP($A695,'Student reference sheet'!$A$2:$V$2329, 6,FALSE), "")</f>
        <v/>
      </c>
      <c r="T695" s="30" t="str">
        <f>IF($A695 = "","",
IF(VLOOKUP($A695,'Student reference sheet'!$A$2:$V$2329, 10,FALSE) = "Y", "Hispanic",
IF(VLOOKUP($A695,'Student reference sheet'!$A$2:$V$2329,11,FALSE) &lt;&gt; "",
IF(VLOOKUP($A695,'Student reference sheet'!$A$2:$V$2329,11,FALSE) = "UNK", "Unknown", VLOOKUP(VALUE(VLOOKUP($A695,'Student reference sheet'!$A$2:$V$2329,11,FALSE)),'Ethnicity Reference'!$A$2:$B$22,2,FALSE)),
IF(VLOOKUP($A695,'Student reference sheet'!$A$2:$V$2329,9,FALSE) &lt;&gt; "", VLOOKUP(VALUE(VLOOKUP($A695,'Student reference sheet'!$A$2:$V$2329,9,FALSE)),'Ethnicity Reference'!$A$2:$B$22,2,FALSE),"Unknown"))))</f>
        <v/>
      </c>
      <c r="U695" s="35"/>
    </row>
    <row r="696" spans="1:21" ht="15.75">
      <c r="A696" s="47"/>
      <c r="B696" s="33"/>
      <c r="C696" s="39" t="str">
        <f>IF($A696 &lt;&gt; "",VLOOKUP($A696,'Student reference sheet'!$A$2:$V$2329, 3,FALSE), "")</f>
        <v/>
      </c>
      <c r="D696" s="39" t="str">
        <f>IF($A696 &lt;&gt; "",VLOOKUP($A696,'Student reference sheet'!$A$2:$V$2329, 2,FALSE), "")</f>
        <v/>
      </c>
      <c r="E696" s="35"/>
      <c r="F696" s="34"/>
      <c r="G696" s="40" t="str">
        <f t="shared" ca="1" si="33"/>
        <v/>
      </c>
      <c r="H696" s="40" t="str">
        <f t="shared" ca="1" si="34"/>
        <v/>
      </c>
      <c r="I696" s="36" t="str">
        <f>IF($A696 = "", "",
IF(COUNTIF(MINIMUM_DAY_DATES[], Attendance!J696) &gt; 0, VLOOKUP(Attendance!$G696,MINIMUM_DAY_PERIOD_SCHEDULE[], 2,TRUE),
IF(COUNTIF(RALLY_DATES[], Attendance!J696) &gt; 0, VLOOKUP(Attendance!$G696,RALLY_PERIOD_SCHEDULE[], 2,TRUE),
IF(WEEKDAY(Attendance!$J696) = 2,
       IF(COUNTIF(FINALS_WEEK_MONDAY_DATE[],Attendance!$J696) &gt; 0, VLOOKUP(Attendance!$G696,FINALS_WEEK_MONDAY_PERIOD_SCHEDULE[],2,TRUE),
       VLOOKUP(Attendance!$G696,REGULAR_WEEK_SCHEDULE[],6,TRUE)),
IF(WEEKDAY($J696) = 3,
       IF(COUNTIF(FINALS_WEEK_TUESDAY_DATE[],Attendance!$J696) &gt; 0, VLOOKUP(Attendance!$G696,FINALS_WEEK_TUESDAY_PERIOD_SCHEDULE[],2,TRUE),
       VLOOKUP(Attendance!$G696,REGULAR_WEEK_SCHEDULE[[Tuesday]:[Period]],5,TRUE)),
IF(WEEKDAY(Attendance!$J696) = 4,
        IF(COUNTIF(BLOCK_WEDNESDAY_DATES[],Attendance!$J696) &gt; 0, VLOOKUP(Attendance!$G696,BLOCK_WEDNESDAY_PERIOD_SCHEDULE[],2,TRUE),
        IF(COUNTIF(FINALS_WEEK_WEDNESDAY_DATE[],Attendance!$J696) &gt; 0, VLOOKUP(Attendance!$G696,FINALS_WEEK_WEDNESDAY_PERIOD_SCHEDULE[],2,TRUE),
       VLOOKUP(Attendance!$G696,REGULAR_WEEK_SCHEDULE[[Wednesday]:[Period]],4,TRUE))),
IF(WEEKDAY($J696) = 5,
       IF(COUNTIF(BLOCK_THURSDAY_DATES[],Attendance!$J696) &gt; 0, VLOOKUP(Attendance!$G696,BLOCK_THURSDAY_PERIOD_SCHEDULE[],2,TRUE),
       IF(COUNTIF(FINALS_WEEK_THURSDAY_DATE[],Attendance!$J696) &gt; 0, VLOOKUP(Attendance!$G696,FINALS_WEEK_THURSDAY_PERIOD_SCHEDULE[],2,TRUE),
       VLOOKUP(Attendance!$G696,REGULAR_WEEK_SCHEDULE[[Thursday]:[Period]],3,TRUE))),
IF(WEEKDAY(Attendance!$J696) = 6,
       IF(COUNTIF(FINALS_WEEK_FRIDAY_DATE[],Attendance!$J696) &gt; 0, VLOOKUP(Attendance!$G696,FINALS_WEEK_FRIDAY_PERIOD_SCHEDULE[],2,TRUE),
       VLOOKUP(Attendance!$G696,REGULAR_WEEK_SCHEDULE[[Friday]:[Period]],2,TRUE))))))))))</f>
        <v/>
      </c>
      <c r="J696" s="41" t="str">
        <f t="shared" ca="1" si="35"/>
        <v/>
      </c>
      <c r="K696" s="41" t="str">
        <f>IF($A696 &lt;&gt; "",VLOOKUP($A696,'Student reference sheet'!$A$2:$V$2329, 7,FALSE), "")</f>
        <v/>
      </c>
      <c r="L696" s="30" t="str">
        <f>IF($A696 ="", "", VLOOKUP($A696, 'Student reference sheet'!$A$2:$Z$2603,23,FALSE))</f>
        <v/>
      </c>
      <c r="M696" s="30" t="str">
        <f>IF($A696 ="", "", VLOOKUP($A696, 'Student reference sheet'!$A$2:$Z$2603,24,FALSE))</f>
        <v/>
      </c>
      <c r="N696" s="30" t="str">
        <f>IF($A696 ="", "", VLOOKUP($A696, 'Student reference sheet'!$A$2:$Z$2603,26,FALSE))</f>
        <v/>
      </c>
      <c r="O696" s="30" t="str">
        <f>IF($A696 ="", "", VLOOKUP($A696, 'Student reference sheet'!$A$2:$Z$2603,25,FALSE))</f>
        <v/>
      </c>
      <c r="P696" s="39" t="str">
        <f>IF($A696 = "", "", IF(OR(VLOOKUP($A696,'Student reference sheet'!$A$2:$V$2400,8,FALSE) = "R",  VLOOKUP($A696,'Student reference sheet'!$A$2:$V$2400,8,FALSE) = "L"), "X", ""))</f>
        <v/>
      </c>
      <c r="Q696" s="39" t="str">
        <f>IF($A696 ="", "", VLOOKUP($A696, 'Student reference sheet'!$A$2:$V$2603,22,FALSE))</f>
        <v/>
      </c>
      <c r="R696" s="39" t="str">
        <f>IF($A696 &lt;&gt; "",VLOOKUP($A696,'Student reference sheet'!$A$2:$V$2329, 5,FALSE), "")</f>
        <v/>
      </c>
      <c r="S696" s="39" t="str">
        <f>IF($A696 &lt;&gt; "",VLOOKUP($A696,'Student reference sheet'!$A$2:$V$2329, 6,FALSE), "")</f>
        <v/>
      </c>
      <c r="T696" s="30" t="str">
        <f>IF($A696 = "","",
IF(VLOOKUP($A696,'Student reference sheet'!$A$2:$V$2329, 10,FALSE) = "Y", "Hispanic",
IF(VLOOKUP($A696,'Student reference sheet'!$A$2:$V$2329,11,FALSE) &lt;&gt; "",
IF(VLOOKUP($A696,'Student reference sheet'!$A$2:$V$2329,11,FALSE) = "UNK", "Unknown", VLOOKUP(VALUE(VLOOKUP($A696,'Student reference sheet'!$A$2:$V$2329,11,FALSE)),'Ethnicity Reference'!$A$2:$B$22,2,FALSE)),
IF(VLOOKUP($A696,'Student reference sheet'!$A$2:$V$2329,9,FALSE) &lt;&gt; "", VLOOKUP(VALUE(VLOOKUP($A696,'Student reference sheet'!$A$2:$V$2329,9,FALSE)),'Ethnicity Reference'!$A$2:$B$22,2,FALSE),"Unknown"))))</f>
        <v/>
      </c>
      <c r="U696" s="35"/>
    </row>
    <row r="697" spans="1:21" ht="15.75">
      <c r="A697" s="47"/>
      <c r="B697" s="33"/>
      <c r="C697" s="39" t="str">
        <f>IF($A697 &lt;&gt; "",VLOOKUP($A697,'Student reference sheet'!$A$2:$V$2329, 3,FALSE), "")</f>
        <v/>
      </c>
      <c r="D697" s="39" t="str">
        <f>IF($A697 &lt;&gt; "",VLOOKUP($A697,'Student reference sheet'!$A$2:$V$2329, 2,FALSE), "")</f>
        <v/>
      </c>
      <c r="E697" s="35"/>
      <c r="F697" s="34"/>
      <c r="G697" s="40" t="str">
        <f t="shared" ca="1" si="33"/>
        <v/>
      </c>
      <c r="H697" s="40" t="str">
        <f t="shared" ca="1" si="34"/>
        <v/>
      </c>
      <c r="I697" s="36" t="str">
        <f>IF($A697 = "", "",
IF(COUNTIF(MINIMUM_DAY_DATES[], Attendance!J697) &gt; 0, VLOOKUP(Attendance!$G697,MINIMUM_DAY_PERIOD_SCHEDULE[], 2,TRUE),
IF(COUNTIF(RALLY_DATES[], Attendance!J697) &gt; 0, VLOOKUP(Attendance!$G697,RALLY_PERIOD_SCHEDULE[], 2,TRUE),
IF(WEEKDAY(Attendance!$J697) = 2,
       IF(COUNTIF(FINALS_WEEK_MONDAY_DATE[],Attendance!$J697) &gt; 0, VLOOKUP(Attendance!$G697,FINALS_WEEK_MONDAY_PERIOD_SCHEDULE[],2,TRUE),
       VLOOKUP(Attendance!$G697,REGULAR_WEEK_SCHEDULE[],6,TRUE)),
IF(WEEKDAY($J697) = 3,
       IF(COUNTIF(FINALS_WEEK_TUESDAY_DATE[],Attendance!$J697) &gt; 0, VLOOKUP(Attendance!$G697,FINALS_WEEK_TUESDAY_PERIOD_SCHEDULE[],2,TRUE),
       VLOOKUP(Attendance!$G697,REGULAR_WEEK_SCHEDULE[[Tuesday]:[Period]],5,TRUE)),
IF(WEEKDAY(Attendance!$J697) = 4,
        IF(COUNTIF(BLOCK_WEDNESDAY_DATES[],Attendance!$J697) &gt; 0, VLOOKUP(Attendance!$G697,BLOCK_WEDNESDAY_PERIOD_SCHEDULE[],2,TRUE),
        IF(COUNTIF(FINALS_WEEK_WEDNESDAY_DATE[],Attendance!$J697) &gt; 0, VLOOKUP(Attendance!$G697,FINALS_WEEK_WEDNESDAY_PERIOD_SCHEDULE[],2,TRUE),
       VLOOKUP(Attendance!$G697,REGULAR_WEEK_SCHEDULE[[Wednesday]:[Period]],4,TRUE))),
IF(WEEKDAY($J697) = 5,
       IF(COUNTIF(BLOCK_THURSDAY_DATES[],Attendance!$J697) &gt; 0, VLOOKUP(Attendance!$G697,BLOCK_THURSDAY_PERIOD_SCHEDULE[],2,TRUE),
       IF(COUNTIF(FINALS_WEEK_THURSDAY_DATE[],Attendance!$J697) &gt; 0, VLOOKUP(Attendance!$G697,FINALS_WEEK_THURSDAY_PERIOD_SCHEDULE[],2,TRUE),
       VLOOKUP(Attendance!$G697,REGULAR_WEEK_SCHEDULE[[Thursday]:[Period]],3,TRUE))),
IF(WEEKDAY(Attendance!$J697) = 6,
       IF(COUNTIF(FINALS_WEEK_FRIDAY_DATE[],Attendance!$J697) &gt; 0, VLOOKUP(Attendance!$G697,FINALS_WEEK_FRIDAY_PERIOD_SCHEDULE[],2,TRUE),
       VLOOKUP(Attendance!$G697,REGULAR_WEEK_SCHEDULE[[Friday]:[Period]],2,TRUE))))))))))</f>
        <v/>
      </c>
      <c r="J697" s="41" t="str">
        <f t="shared" ca="1" si="35"/>
        <v/>
      </c>
      <c r="K697" s="41" t="str">
        <f>IF($A697 &lt;&gt; "",VLOOKUP($A697,'Student reference sheet'!$A$2:$V$2329, 7,FALSE), "")</f>
        <v/>
      </c>
      <c r="L697" s="30" t="str">
        <f>IF($A697 ="", "", VLOOKUP($A697, 'Student reference sheet'!$A$2:$Z$2603,23,FALSE))</f>
        <v/>
      </c>
      <c r="M697" s="30" t="str">
        <f>IF($A697 ="", "", VLOOKUP($A697, 'Student reference sheet'!$A$2:$Z$2603,24,FALSE))</f>
        <v/>
      </c>
      <c r="N697" s="30" t="str">
        <f>IF($A697 ="", "", VLOOKUP($A697, 'Student reference sheet'!$A$2:$Z$2603,26,FALSE))</f>
        <v/>
      </c>
      <c r="O697" s="30" t="str">
        <f>IF($A697 ="", "", VLOOKUP($A697, 'Student reference sheet'!$A$2:$Z$2603,25,FALSE))</f>
        <v/>
      </c>
      <c r="P697" s="39" t="str">
        <f>IF($A697 = "", "", IF(OR(VLOOKUP($A697,'Student reference sheet'!$A$2:$V$2400,8,FALSE) = "R",  VLOOKUP($A697,'Student reference sheet'!$A$2:$V$2400,8,FALSE) = "L"), "X", ""))</f>
        <v/>
      </c>
      <c r="Q697" s="39" t="str">
        <f>IF($A697 ="", "", VLOOKUP($A697, 'Student reference sheet'!$A$2:$V$2603,22,FALSE))</f>
        <v/>
      </c>
      <c r="R697" s="39" t="str">
        <f>IF($A697 &lt;&gt; "",VLOOKUP($A697,'Student reference sheet'!$A$2:$V$2329, 5,FALSE), "")</f>
        <v/>
      </c>
      <c r="S697" s="39" t="str">
        <f>IF($A697 &lt;&gt; "",VLOOKUP($A697,'Student reference sheet'!$A$2:$V$2329, 6,FALSE), "")</f>
        <v/>
      </c>
      <c r="T697" s="30" t="str">
        <f>IF($A697 = "","",
IF(VLOOKUP($A697,'Student reference sheet'!$A$2:$V$2329, 10,FALSE) = "Y", "Hispanic",
IF(VLOOKUP($A697,'Student reference sheet'!$A$2:$V$2329,11,FALSE) &lt;&gt; "",
IF(VLOOKUP($A697,'Student reference sheet'!$A$2:$V$2329,11,FALSE) = "UNK", "Unknown", VLOOKUP(VALUE(VLOOKUP($A697,'Student reference sheet'!$A$2:$V$2329,11,FALSE)),'Ethnicity Reference'!$A$2:$B$22,2,FALSE)),
IF(VLOOKUP($A697,'Student reference sheet'!$A$2:$V$2329,9,FALSE) &lt;&gt; "", VLOOKUP(VALUE(VLOOKUP($A697,'Student reference sheet'!$A$2:$V$2329,9,FALSE)),'Ethnicity Reference'!$A$2:$B$22,2,FALSE),"Unknown"))))</f>
        <v/>
      </c>
      <c r="U697" s="35"/>
    </row>
    <row r="698" spans="1:21" ht="15.75">
      <c r="A698" s="47"/>
      <c r="B698" s="33"/>
      <c r="C698" s="39" t="str">
        <f>IF($A698 &lt;&gt; "",VLOOKUP($A698,'Student reference sheet'!$A$2:$V$2329, 3,FALSE), "")</f>
        <v/>
      </c>
      <c r="D698" s="39" t="str">
        <f>IF($A698 &lt;&gt; "",VLOOKUP($A698,'Student reference sheet'!$A$2:$V$2329, 2,FALSE), "")</f>
        <v/>
      </c>
      <c r="E698" s="35"/>
      <c r="F698" s="34"/>
      <c r="G698" s="40" t="str">
        <f t="shared" ca="1" si="33"/>
        <v/>
      </c>
      <c r="H698" s="40" t="str">
        <f t="shared" ca="1" si="34"/>
        <v/>
      </c>
      <c r="I698" s="36" t="str">
        <f>IF($A698 = "", "",
IF(COUNTIF(MINIMUM_DAY_DATES[], Attendance!J698) &gt; 0, VLOOKUP(Attendance!$G698,MINIMUM_DAY_PERIOD_SCHEDULE[], 2,TRUE),
IF(COUNTIF(RALLY_DATES[], Attendance!J698) &gt; 0, VLOOKUP(Attendance!$G698,RALLY_PERIOD_SCHEDULE[], 2,TRUE),
IF(WEEKDAY(Attendance!$J698) = 2,
       IF(COUNTIF(FINALS_WEEK_MONDAY_DATE[],Attendance!$J698) &gt; 0, VLOOKUP(Attendance!$G698,FINALS_WEEK_MONDAY_PERIOD_SCHEDULE[],2,TRUE),
       VLOOKUP(Attendance!$G698,REGULAR_WEEK_SCHEDULE[],6,TRUE)),
IF(WEEKDAY($J698) = 3,
       IF(COUNTIF(FINALS_WEEK_TUESDAY_DATE[],Attendance!$J698) &gt; 0, VLOOKUP(Attendance!$G698,FINALS_WEEK_TUESDAY_PERIOD_SCHEDULE[],2,TRUE),
       VLOOKUP(Attendance!$G698,REGULAR_WEEK_SCHEDULE[[Tuesday]:[Period]],5,TRUE)),
IF(WEEKDAY(Attendance!$J698) = 4,
        IF(COUNTIF(BLOCK_WEDNESDAY_DATES[],Attendance!$J698) &gt; 0, VLOOKUP(Attendance!$G698,BLOCK_WEDNESDAY_PERIOD_SCHEDULE[],2,TRUE),
        IF(COUNTIF(FINALS_WEEK_WEDNESDAY_DATE[],Attendance!$J698) &gt; 0, VLOOKUP(Attendance!$G698,FINALS_WEEK_WEDNESDAY_PERIOD_SCHEDULE[],2,TRUE),
       VLOOKUP(Attendance!$G698,REGULAR_WEEK_SCHEDULE[[Wednesday]:[Period]],4,TRUE))),
IF(WEEKDAY($J698) = 5,
       IF(COUNTIF(BLOCK_THURSDAY_DATES[],Attendance!$J698) &gt; 0, VLOOKUP(Attendance!$G698,BLOCK_THURSDAY_PERIOD_SCHEDULE[],2,TRUE),
       IF(COUNTIF(FINALS_WEEK_THURSDAY_DATE[],Attendance!$J698) &gt; 0, VLOOKUP(Attendance!$G698,FINALS_WEEK_THURSDAY_PERIOD_SCHEDULE[],2,TRUE),
       VLOOKUP(Attendance!$G698,REGULAR_WEEK_SCHEDULE[[Thursday]:[Period]],3,TRUE))),
IF(WEEKDAY(Attendance!$J698) = 6,
       IF(COUNTIF(FINALS_WEEK_FRIDAY_DATE[],Attendance!$J698) &gt; 0, VLOOKUP(Attendance!$G698,FINALS_WEEK_FRIDAY_PERIOD_SCHEDULE[],2,TRUE),
       VLOOKUP(Attendance!$G698,REGULAR_WEEK_SCHEDULE[[Friday]:[Period]],2,TRUE))))))))))</f>
        <v/>
      </c>
      <c r="J698" s="41" t="str">
        <f t="shared" ca="1" si="35"/>
        <v/>
      </c>
      <c r="K698" s="41" t="str">
        <f>IF($A698 &lt;&gt; "",VLOOKUP($A698,'Student reference sheet'!$A$2:$V$2329, 7,FALSE), "")</f>
        <v/>
      </c>
      <c r="L698" s="30" t="str">
        <f>IF($A698 ="", "", VLOOKUP($A698, 'Student reference sheet'!$A$2:$Z$2603,23,FALSE))</f>
        <v/>
      </c>
      <c r="M698" s="30" t="str">
        <f>IF($A698 ="", "", VLOOKUP($A698, 'Student reference sheet'!$A$2:$Z$2603,24,FALSE))</f>
        <v/>
      </c>
      <c r="N698" s="30" t="str">
        <f>IF($A698 ="", "", VLOOKUP($A698, 'Student reference sheet'!$A$2:$Z$2603,26,FALSE))</f>
        <v/>
      </c>
      <c r="O698" s="30" t="str">
        <f>IF($A698 ="", "", VLOOKUP($A698, 'Student reference sheet'!$A$2:$Z$2603,25,FALSE))</f>
        <v/>
      </c>
      <c r="P698" s="39" t="str">
        <f>IF($A698 = "", "", IF(OR(VLOOKUP($A698,'Student reference sheet'!$A$2:$V$2400,8,FALSE) = "R",  VLOOKUP($A698,'Student reference sheet'!$A$2:$V$2400,8,FALSE) = "L"), "X", ""))</f>
        <v/>
      </c>
      <c r="Q698" s="39" t="str">
        <f>IF($A698 ="", "", VLOOKUP($A698, 'Student reference sheet'!$A$2:$V$2603,22,FALSE))</f>
        <v/>
      </c>
      <c r="R698" s="39" t="str">
        <f>IF($A698 &lt;&gt; "",VLOOKUP($A698,'Student reference sheet'!$A$2:$V$2329, 5,FALSE), "")</f>
        <v/>
      </c>
      <c r="S698" s="39" t="str">
        <f>IF($A698 &lt;&gt; "",VLOOKUP($A698,'Student reference sheet'!$A$2:$V$2329, 6,FALSE), "")</f>
        <v/>
      </c>
      <c r="T698" s="30" t="str">
        <f>IF($A698 = "","",
IF(VLOOKUP($A698,'Student reference sheet'!$A$2:$V$2329, 10,FALSE) = "Y", "Hispanic",
IF(VLOOKUP($A698,'Student reference sheet'!$A$2:$V$2329,11,FALSE) &lt;&gt; "",
IF(VLOOKUP($A698,'Student reference sheet'!$A$2:$V$2329,11,FALSE) = "UNK", "Unknown", VLOOKUP(VALUE(VLOOKUP($A698,'Student reference sheet'!$A$2:$V$2329,11,FALSE)),'Ethnicity Reference'!$A$2:$B$22,2,FALSE)),
IF(VLOOKUP($A698,'Student reference sheet'!$A$2:$V$2329,9,FALSE) &lt;&gt; "", VLOOKUP(VALUE(VLOOKUP($A698,'Student reference sheet'!$A$2:$V$2329,9,FALSE)),'Ethnicity Reference'!$A$2:$B$22,2,FALSE),"Unknown"))))</f>
        <v/>
      </c>
      <c r="U698" s="35"/>
    </row>
    <row r="699" spans="1:21" ht="15.75">
      <c r="A699" s="47"/>
      <c r="B699" s="33"/>
      <c r="C699" s="39" t="str">
        <f>IF($A699 &lt;&gt; "",VLOOKUP($A699,'Student reference sheet'!$A$2:$V$2329, 3,FALSE), "")</f>
        <v/>
      </c>
      <c r="D699" s="39" t="str">
        <f>IF($A699 &lt;&gt; "",VLOOKUP($A699,'Student reference sheet'!$A$2:$V$2329, 2,FALSE), "")</f>
        <v/>
      </c>
      <c r="E699" s="35"/>
      <c r="F699" s="34"/>
      <c r="G699" s="40" t="str">
        <f t="shared" ca="1" si="33"/>
        <v/>
      </c>
      <c r="H699" s="40" t="str">
        <f t="shared" ca="1" si="34"/>
        <v/>
      </c>
      <c r="I699" s="36" t="str">
        <f>IF($A699 = "", "",
IF(COUNTIF(MINIMUM_DAY_DATES[], Attendance!J699) &gt; 0, VLOOKUP(Attendance!$G699,MINIMUM_DAY_PERIOD_SCHEDULE[], 2,TRUE),
IF(COUNTIF(RALLY_DATES[], Attendance!J699) &gt; 0, VLOOKUP(Attendance!$G699,RALLY_PERIOD_SCHEDULE[], 2,TRUE),
IF(WEEKDAY(Attendance!$J699) = 2,
       IF(COUNTIF(FINALS_WEEK_MONDAY_DATE[],Attendance!$J699) &gt; 0, VLOOKUP(Attendance!$G699,FINALS_WEEK_MONDAY_PERIOD_SCHEDULE[],2,TRUE),
       VLOOKUP(Attendance!$G699,REGULAR_WEEK_SCHEDULE[],6,TRUE)),
IF(WEEKDAY($J699) = 3,
       IF(COUNTIF(FINALS_WEEK_TUESDAY_DATE[],Attendance!$J699) &gt; 0, VLOOKUP(Attendance!$G699,FINALS_WEEK_TUESDAY_PERIOD_SCHEDULE[],2,TRUE),
       VLOOKUP(Attendance!$G699,REGULAR_WEEK_SCHEDULE[[Tuesday]:[Period]],5,TRUE)),
IF(WEEKDAY(Attendance!$J699) = 4,
        IF(COUNTIF(BLOCK_WEDNESDAY_DATES[],Attendance!$J699) &gt; 0, VLOOKUP(Attendance!$G699,BLOCK_WEDNESDAY_PERIOD_SCHEDULE[],2,TRUE),
        IF(COUNTIF(FINALS_WEEK_WEDNESDAY_DATE[],Attendance!$J699) &gt; 0, VLOOKUP(Attendance!$G699,FINALS_WEEK_WEDNESDAY_PERIOD_SCHEDULE[],2,TRUE),
       VLOOKUP(Attendance!$G699,REGULAR_WEEK_SCHEDULE[[Wednesday]:[Period]],4,TRUE))),
IF(WEEKDAY($J699) = 5,
       IF(COUNTIF(BLOCK_THURSDAY_DATES[],Attendance!$J699) &gt; 0, VLOOKUP(Attendance!$G699,BLOCK_THURSDAY_PERIOD_SCHEDULE[],2,TRUE),
       IF(COUNTIF(FINALS_WEEK_THURSDAY_DATE[],Attendance!$J699) &gt; 0, VLOOKUP(Attendance!$G699,FINALS_WEEK_THURSDAY_PERIOD_SCHEDULE[],2,TRUE),
       VLOOKUP(Attendance!$G699,REGULAR_WEEK_SCHEDULE[[Thursday]:[Period]],3,TRUE))),
IF(WEEKDAY(Attendance!$J699) = 6,
       IF(COUNTIF(FINALS_WEEK_FRIDAY_DATE[],Attendance!$J699) &gt; 0, VLOOKUP(Attendance!$G699,FINALS_WEEK_FRIDAY_PERIOD_SCHEDULE[],2,TRUE),
       VLOOKUP(Attendance!$G699,REGULAR_WEEK_SCHEDULE[[Friday]:[Period]],2,TRUE))))))))))</f>
        <v/>
      </c>
      <c r="J699" s="41" t="str">
        <f t="shared" ca="1" si="35"/>
        <v/>
      </c>
      <c r="K699" s="41" t="str">
        <f>IF($A699 &lt;&gt; "",VLOOKUP($A699,'Student reference sheet'!$A$2:$V$2329, 7,FALSE), "")</f>
        <v/>
      </c>
      <c r="L699" s="30" t="str">
        <f>IF($A699 ="", "", VLOOKUP($A699, 'Student reference sheet'!$A$2:$Z$2603,23,FALSE))</f>
        <v/>
      </c>
      <c r="M699" s="30" t="str">
        <f>IF($A699 ="", "", VLOOKUP($A699, 'Student reference sheet'!$A$2:$Z$2603,24,FALSE))</f>
        <v/>
      </c>
      <c r="N699" s="30" t="str">
        <f>IF($A699 ="", "", VLOOKUP($A699, 'Student reference sheet'!$A$2:$Z$2603,26,FALSE))</f>
        <v/>
      </c>
      <c r="O699" s="30" t="str">
        <f>IF($A699 ="", "", VLOOKUP($A699, 'Student reference sheet'!$A$2:$Z$2603,25,FALSE))</f>
        <v/>
      </c>
      <c r="P699" s="39" t="str">
        <f>IF($A699 = "", "", IF(OR(VLOOKUP($A699,'Student reference sheet'!$A$2:$V$2400,8,FALSE) = "R",  VLOOKUP($A699,'Student reference sheet'!$A$2:$V$2400,8,FALSE) = "L"), "X", ""))</f>
        <v/>
      </c>
      <c r="Q699" s="39" t="str">
        <f>IF($A699 ="", "", VLOOKUP($A699, 'Student reference sheet'!$A$2:$V$2603,22,FALSE))</f>
        <v/>
      </c>
      <c r="R699" s="39" t="str">
        <f>IF($A699 &lt;&gt; "",VLOOKUP($A699,'Student reference sheet'!$A$2:$V$2329, 5,FALSE), "")</f>
        <v/>
      </c>
      <c r="S699" s="39" t="str">
        <f>IF($A699 &lt;&gt; "",VLOOKUP($A699,'Student reference sheet'!$A$2:$V$2329, 6,FALSE), "")</f>
        <v/>
      </c>
      <c r="T699" s="30" t="str">
        <f>IF($A699 = "","",
IF(VLOOKUP($A699,'Student reference sheet'!$A$2:$V$2329, 10,FALSE) = "Y", "Hispanic",
IF(VLOOKUP($A699,'Student reference sheet'!$A$2:$V$2329,11,FALSE) &lt;&gt; "",
IF(VLOOKUP($A699,'Student reference sheet'!$A$2:$V$2329,11,FALSE) = "UNK", "Unknown", VLOOKUP(VALUE(VLOOKUP($A699,'Student reference sheet'!$A$2:$V$2329,11,FALSE)),'Ethnicity Reference'!$A$2:$B$22,2,FALSE)),
IF(VLOOKUP($A699,'Student reference sheet'!$A$2:$V$2329,9,FALSE) &lt;&gt; "", VLOOKUP(VALUE(VLOOKUP($A699,'Student reference sheet'!$A$2:$V$2329,9,FALSE)),'Ethnicity Reference'!$A$2:$B$22,2,FALSE),"Unknown"))))</f>
        <v/>
      </c>
      <c r="U699" s="35"/>
    </row>
    <row r="700" spans="1:21" ht="15.75">
      <c r="A700" s="47"/>
      <c r="B700" s="33"/>
      <c r="C700" s="39" t="str">
        <f>IF($A700 &lt;&gt; "",VLOOKUP($A700,'Student reference sheet'!$A$2:$V$2329, 3,FALSE), "")</f>
        <v/>
      </c>
      <c r="D700" s="39" t="str">
        <f>IF($A700 &lt;&gt; "",VLOOKUP($A700,'Student reference sheet'!$A$2:$V$2329, 2,FALSE), "")</f>
        <v/>
      </c>
      <c r="E700" s="35"/>
      <c r="F700" s="34"/>
      <c r="G700" s="40" t="str">
        <f t="shared" ca="1" si="33"/>
        <v/>
      </c>
      <c r="H700" s="40" t="str">
        <f t="shared" ca="1" si="34"/>
        <v/>
      </c>
      <c r="I700" s="36" t="str">
        <f>IF($A700 = "", "",
IF(COUNTIF(MINIMUM_DAY_DATES[], Attendance!J700) &gt; 0, VLOOKUP(Attendance!$G700,MINIMUM_DAY_PERIOD_SCHEDULE[], 2,TRUE),
IF(COUNTIF(RALLY_DATES[], Attendance!J700) &gt; 0, VLOOKUP(Attendance!$G700,RALLY_PERIOD_SCHEDULE[], 2,TRUE),
IF(WEEKDAY(Attendance!$J700) = 2,
       IF(COUNTIF(FINALS_WEEK_MONDAY_DATE[],Attendance!$J700) &gt; 0, VLOOKUP(Attendance!$G700,FINALS_WEEK_MONDAY_PERIOD_SCHEDULE[],2,TRUE),
       VLOOKUP(Attendance!$G700,REGULAR_WEEK_SCHEDULE[],6,TRUE)),
IF(WEEKDAY($J700) = 3,
       IF(COUNTIF(FINALS_WEEK_TUESDAY_DATE[],Attendance!$J700) &gt; 0, VLOOKUP(Attendance!$G700,FINALS_WEEK_TUESDAY_PERIOD_SCHEDULE[],2,TRUE),
       VLOOKUP(Attendance!$G700,REGULAR_WEEK_SCHEDULE[[Tuesday]:[Period]],5,TRUE)),
IF(WEEKDAY(Attendance!$J700) = 4,
        IF(COUNTIF(BLOCK_WEDNESDAY_DATES[],Attendance!$J700) &gt; 0, VLOOKUP(Attendance!$G700,BLOCK_WEDNESDAY_PERIOD_SCHEDULE[],2,TRUE),
        IF(COUNTIF(FINALS_WEEK_WEDNESDAY_DATE[],Attendance!$J700) &gt; 0, VLOOKUP(Attendance!$G700,FINALS_WEEK_WEDNESDAY_PERIOD_SCHEDULE[],2,TRUE),
       VLOOKUP(Attendance!$G700,REGULAR_WEEK_SCHEDULE[[Wednesday]:[Period]],4,TRUE))),
IF(WEEKDAY($J700) = 5,
       IF(COUNTIF(BLOCK_THURSDAY_DATES[],Attendance!$J700) &gt; 0, VLOOKUP(Attendance!$G700,BLOCK_THURSDAY_PERIOD_SCHEDULE[],2,TRUE),
       IF(COUNTIF(FINALS_WEEK_THURSDAY_DATE[],Attendance!$J700) &gt; 0, VLOOKUP(Attendance!$G700,FINALS_WEEK_THURSDAY_PERIOD_SCHEDULE[],2,TRUE),
       VLOOKUP(Attendance!$G700,REGULAR_WEEK_SCHEDULE[[Thursday]:[Period]],3,TRUE))),
IF(WEEKDAY(Attendance!$J700) = 6,
       IF(COUNTIF(FINALS_WEEK_FRIDAY_DATE[],Attendance!$J700) &gt; 0, VLOOKUP(Attendance!$G700,FINALS_WEEK_FRIDAY_PERIOD_SCHEDULE[],2,TRUE),
       VLOOKUP(Attendance!$G700,REGULAR_WEEK_SCHEDULE[[Friday]:[Period]],2,TRUE))))))))))</f>
        <v/>
      </c>
      <c r="J700" s="41" t="str">
        <f t="shared" ca="1" si="35"/>
        <v/>
      </c>
      <c r="K700" s="41" t="str">
        <f>IF($A700 &lt;&gt; "",VLOOKUP($A700,'Student reference sheet'!$A$2:$V$2329, 7,FALSE), "")</f>
        <v/>
      </c>
      <c r="L700" s="30" t="str">
        <f>IF($A700 ="", "", VLOOKUP($A700, 'Student reference sheet'!$A$2:$Z$2603,23,FALSE))</f>
        <v/>
      </c>
      <c r="M700" s="30" t="str">
        <f>IF($A700 ="", "", VLOOKUP($A700, 'Student reference sheet'!$A$2:$Z$2603,24,FALSE))</f>
        <v/>
      </c>
      <c r="N700" s="30" t="str">
        <f>IF($A700 ="", "", VLOOKUP($A700, 'Student reference sheet'!$A$2:$Z$2603,26,FALSE))</f>
        <v/>
      </c>
      <c r="O700" s="30" t="str">
        <f>IF($A700 ="", "", VLOOKUP($A700, 'Student reference sheet'!$A$2:$Z$2603,25,FALSE))</f>
        <v/>
      </c>
      <c r="P700" s="39" t="str">
        <f>IF($A700 = "", "", IF(OR(VLOOKUP($A700,'Student reference sheet'!$A$2:$V$2400,8,FALSE) = "R",  VLOOKUP($A700,'Student reference sheet'!$A$2:$V$2400,8,FALSE) = "L"), "X", ""))</f>
        <v/>
      </c>
      <c r="Q700" s="39" t="str">
        <f>IF($A700 ="", "", VLOOKUP($A700, 'Student reference sheet'!$A$2:$V$2603,22,FALSE))</f>
        <v/>
      </c>
      <c r="R700" s="39" t="str">
        <f>IF($A700 &lt;&gt; "",VLOOKUP($A700,'Student reference sheet'!$A$2:$V$2329, 5,FALSE), "")</f>
        <v/>
      </c>
      <c r="S700" s="39" t="str">
        <f>IF($A700 &lt;&gt; "",VLOOKUP($A700,'Student reference sheet'!$A$2:$V$2329, 6,FALSE), "")</f>
        <v/>
      </c>
      <c r="T700" s="30" t="str">
        <f>IF($A700 = "","",
IF(VLOOKUP($A700,'Student reference sheet'!$A$2:$V$2329, 10,FALSE) = "Y", "Hispanic",
IF(VLOOKUP($A700,'Student reference sheet'!$A$2:$V$2329,11,FALSE) &lt;&gt; "",
IF(VLOOKUP($A700,'Student reference sheet'!$A$2:$V$2329,11,FALSE) = "UNK", "Unknown", VLOOKUP(VALUE(VLOOKUP($A700,'Student reference sheet'!$A$2:$V$2329,11,FALSE)),'Ethnicity Reference'!$A$2:$B$22,2,FALSE)),
IF(VLOOKUP($A700,'Student reference sheet'!$A$2:$V$2329,9,FALSE) &lt;&gt; "", VLOOKUP(VALUE(VLOOKUP($A700,'Student reference sheet'!$A$2:$V$2329,9,FALSE)),'Ethnicity Reference'!$A$2:$B$22,2,FALSE),"Unknown"))))</f>
        <v/>
      </c>
      <c r="U700" s="35"/>
    </row>
    <row r="701" spans="1:21" ht="15.75">
      <c r="A701" s="47"/>
      <c r="B701" s="33"/>
      <c r="C701" s="39" t="str">
        <f>IF($A701 &lt;&gt; "",VLOOKUP($A701,'Student reference sheet'!$A$2:$V$2329, 3,FALSE), "")</f>
        <v/>
      </c>
      <c r="D701" s="39" t="str">
        <f>IF($A701 &lt;&gt; "",VLOOKUP($A701,'Student reference sheet'!$A$2:$V$2329, 2,FALSE), "")</f>
        <v/>
      </c>
      <c r="E701" s="35"/>
      <c r="F701" s="34"/>
      <c r="G701" s="40" t="str">
        <f t="shared" ca="1" si="33"/>
        <v/>
      </c>
      <c r="H701" s="40" t="str">
        <f t="shared" ca="1" si="34"/>
        <v/>
      </c>
      <c r="I701" s="36" t="str">
        <f>IF($A701 = "", "",
IF(COUNTIF(MINIMUM_DAY_DATES[], Attendance!J701) &gt; 0, VLOOKUP(Attendance!$G701,MINIMUM_DAY_PERIOD_SCHEDULE[], 2,TRUE),
IF(COUNTIF(RALLY_DATES[], Attendance!J701) &gt; 0, VLOOKUP(Attendance!$G701,RALLY_PERIOD_SCHEDULE[], 2,TRUE),
IF(WEEKDAY(Attendance!$J701) = 2,
       IF(COUNTIF(FINALS_WEEK_MONDAY_DATE[],Attendance!$J701) &gt; 0, VLOOKUP(Attendance!$G701,FINALS_WEEK_MONDAY_PERIOD_SCHEDULE[],2,TRUE),
       VLOOKUP(Attendance!$G701,REGULAR_WEEK_SCHEDULE[],6,TRUE)),
IF(WEEKDAY($J701) = 3,
       IF(COUNTIF(FINALS_WEEK_TUESDAY_DATE[],Attendance!$J701) &gt; 0, VLOOKUP(Attendance!$G701,FINALS_WEEK_TUESDAY_PERIOD_SCHEDULE[],2,TRUE),
       VLOOKUP(Attendance!$G701,REGULAR_WEEK_SCHEDULE[[Tuesday]:[Period]],5,TRUE)),
IF(WEEKDAY(Attendance!$J701) = 4,
        IF(COUNTIF(BLOCK_WEDNESDAY_DATES[],Attendance!$J701) &gt; 0, VLOOKUP(Attendance!$G701,BLOCK_WEDNESDAY_PERIOD_SCHEDULE[],2,TRUE),
        IF(COUNTIF(FINALS_WEEK_WEDNESDAY_DATE[],Attendance!$J701) &gt; 0, VLOOKUP(Attendance!$G701,FINALS_WEEK_WEDNESDAY_PERIOD_SCHEDULE[],2,TRUE),
       VLOOKUP(Attendance!$G701,REGULAR_WEEK_SCHEDULE[[Wednesday]:[Period]],4,TRUE))),
IF(WEEKDAY($J701) = 5,
       IF(COUNTIF(BLOCK_THURSDAY_DATES[],Attendance!$J701) &gt; 0, VLOOKUP(Attendance!$G701,BLOCK_THURSDAY_PERIOD_SCHEDULE[],2,TRUE),
       IF(COUNTIF(FINALS_WEEK_THURSDAY_DATE[],Attendance!$J701) &gt; 0, VLOOKUP(Attendance!$G701,FINALS_WEEK_THURSDAY_PERIOD_SCHEDULE[],2,TRUE),
       VLOOKUP(Attendance!$G701,REGULAR_WEEK_SCHEDULE[[Thursday]:[Period]],3,TRUE))),
IF(WEEKDAY(Attendance!$J701) = 6,
       IF(COUNTIF(FINALS_WEEK_FRIDAY_DATE[],Attendance!$J701) &gt; 0, VLOOKUP(Attendance!$G701,FINALS_WEEK_FRIDAY_PERIOD_SCHEDULE[],2,TRUE),
       VLOOKUP(Attendance!$G701,REGULAR_WEEK_SCHEDULE[[Friday]:[Period]],2,TRUE))))))))))</f>
        <v/>
      </c>
      <c r="J701" s="41" t="str">
        <f t="shared" ca="1" si="35"/>
        <v/>
      </c>
      <c r="K701" s="41" t="str">
        <f>IF($A701 &lt;&gt; "",VLOOKUP($A701,'Student reference sheet'!$A$2:$V$2329, 7,FALSE), "")</f>
        <v/>
      </c>
      <c r="L701" s="30" t="str">
        <f>IF($A701 ="", "", VLOOKUP($A701, 'Student reference sheet'!$A$2:$Z$2603,23,FALSE))</f>
        <v/>
      </c>
      <c r="M701" s="30" t="str">
        <f>IF($A701 ="", "", VLOOKUP($A701, 'Student reference sheet'!$A$2:$Z$2603,24,FALSE))</f>
        <v/>
      </c>
      <c r="N701" s="30" t="str">
        <f>IF($A701 ="", "", VLOOKUP($A701, 'Student reference sheet'!$A$2:$Z$2603,26,FALSE))</f>
        <v/>
      </c>
      <c r="O701" s="30" t="str">
        <f>IF($A701 ="", "", VLOOKUP($A701, 'Student reference sheet'!$A$2:$Z$2603,25,FALSE))</f>
        <v/>
      </c>
      <c r="P701" s="39" t="str">
        <f>IF($A701 = "", "", IF(OR(VLOOKUP($A701,'Student reference sheet'!$A$2:$V$2400,8,FALSE) = "R",  VLOOKUP($A701,'Student reference sheet'!$A$2:$V$2400,8,FALSE) = "L"), "X", ""))</f>
        <v/>
      </c>
      <c r="Q701" s="39" t="str">
        <f>IF($A701 ="", "", VLOOKUP($A701, 'Student reference sheet'!$A$2:$V$2603,22,FALSE))</f>
        <v/>
      </c>
      <c r="R701" s="39" t="str">
        <f>IF($A701 &lt;&gt; "",VLOOKUP($A701,'Student reference sheet'!$A$2:$V$2329, 5,FALSE), "")</f>
        <v/>
      </c>
      <c r="S701" s="39" t="str">
        <f>IF($A701 &lt;&gt; "",VLOOKUP($A701,'Student reference sheet'!$A$2:$V$2329, 6,FALSE), "")</f>
        <v/>
      </c>
      <c r="T701" s="30" t="str">
        <f>IF($A701 = "","",
IF(VLOOKUP($A701,'Student reference sheet'!$A$2:$V$2329, 10,FALSE) = "Y", "Hispanic",
IF(VLOOKUP($A701,'Student reference sheet'!$A$2:$V$2329,11,FALSE) &lt;&gt; "",
IF(VLOOKUP($A701,'Student reference sheet'!$A$2:$V$2329,11,FALSE) = "UNK", "Unknown", VLOOKUP(VALUE(VLOOKUP($A701,'Student reference sheet'!$A$2:$V$2329,11,FALSE)),'Ethnicity Reference'!$A$2:$B$22,2,FALSE)),
IF(VLOOKUP($A701,'Student reference sheet'!$A$2:$V$2329,9,FALSE) &lt;&gt; "", VLOOKUP(VALUE(VLOOKUP($A701,'Student reference sheet'!$A$2:$V$2329,9,FALSE)),'Ethnicity Reference'!$A$2:$B$22,2,FALSE),"Unknown"))))</f>
        <v/>
      </c>
      <c r="U701" s="35"/>
    </row>
    <row r="702" spans="1:21" ht="15.75">
      <c r="A702" s="47"/>
      <c r="B702" s="33"/>
      <c r="C702" s="39" t="str">
        <f>IF($A702 &lt;&gt; "",VLOOKUP($A702,'Student reference sheet'!$A$2:$V$2329, 3,FALSE), "")</f>
        <v/>
      </c>
      <c r="D702" s="39" t="str">
        <f>IF($A702 &lt;&gt; "",VLOOKUP($A702,'Student reference sheet'!$A$2:$V$2329, 2,FALSE), "")</f>
        <v/>
      </c>
      <c r="E702" s="35"/>
      <c r="F702" s="34"/>
      <c r="G702" s="40" t="str">
        <f t="shared" ca="1" si="33"/>
        <v/>
      </c>
      <c r="H702" s="40" t="str">
        <f t="shared" ca="1" si="34"/>
        <v/>
      </c>
      <c r="I702" s="36" t="str">
        <f>IF($A702 = "", "",
IF(COUNTIF(MINIMUM_DAY_DATES[], Attendance!J702) &gt; 0, VLOOKUP(Attendance!$G702,MINIMUM_DAY_PERIOD_SCHEDULE[], 2,TRUE),
IF(COUNTIF(RALLY_DATES[], Attendance!J702) &gt; 0, VLOOKUP(Attendance!$G702,RALLY_PERIOD_SCHEDULE[], 2,TRUE),
IF(WEEKDAY(Attendance!$J702) = 2,
       IF(COUNTIF(FINALS_WEEK_MONDAY_DATE[],Attendance!$J702) &gt; 0, VLOOKUP(Attendance!$G702,FINALS_WEEK_MONDAY_PERIOD_SCHEDULE[],2,TRUE),
       VLOOKUP(Attendance!$G702,REGULAR_WEEK_SCHEDULE[],6,TRUE)),
IF(WEEKDAY($J702) = 3,
       IF(COUNTIF(FINALS_WEEK_TUESDAY_DATE[],Attendance!$J702) &gt; 0, VLOOKUP(Attendance!$G702,FINALS_WEEK_TUESDAY_PERIOD_SCHEDULE[],2,TRUE),
       VLOOKUP(Attendance!$G702,REGULAR_WEEK_SCHEDULE[[Tuesday]:[Period]],5,TRUE)),
IF(WEEKDAY(Attendance!$J702) = 4,
        IF(COUNTIF(BLOCK_WEDNESDAY_DATES[],Attendance!$J702) &gt; 0, VLOOKUP(Attendance!$G702,BLOCK_WEDNESDAY_PERIOD_SCHEDULE[],2,TRUE),
        IF(COUNTIF(FINALS_WEEK_WEDNESDAY_DATE[],Attendance!$J702) &gt; 0, VLOOKUP(Attendance!$G702,FINALS_WEEK_WEDNESDAY_PERIOD_SCHEDULE[],2,TRUE),
       VLOOKUP(Attendance!$G702,REGULAR_WEEK_SCHEDULE[[Wednesday]:[Period]],4,TRUE))),
IF(WEEKDAY($J702) = 5,
       IF(COUNTIF(BLOCK_THURSDAY_DATES[],Attendance!$J702) &gt; 0, VLOOKUP(Attendance!$G702,BLOCK_THURSDAY_PERIOD_SCHEDULE[],2,TRUE),
       IF(COUNTIF(FINALS_WEEK_THURSDAY_DATE[],Attendance!$J702) &gt; 0, VLOOKUP(Attendance!$G702,FINALS_WEEK_THURSDAY_PERIOD_SCHEDULE[],2,TRUE),
       VLOOKUP(Attendance!$G702,REGULAR_WEEK_SCHEDULE[[Thursday]:[Period]],3,TRUE))),
IF(WEEKDAY(Attendance!$J702) = 6,
       IF(COUNTIF(FINALS_WEEK_FRIDAY_DATE[],Attendance!$J702) &gt; 0, VLOOKUP(Attendance!$G702,FINALS_WEEK_FRIDAY_PERIOD_SCHEDULE[],2,TRUE),
       VLOOKUP(Attendance!$G702,REGULAR_WEEK_SCHEDULE[[Friday]:[Period]],2,TRUE))))))))))</f>
        <v/>
      </c>
      <c r="J702" s="41" t="str">
        <f t="shared" ca="1" si="35"/>
        <v/>
      </c>
      <c r="K702" s="41" t="str">
        <f>IF($A702 &lt;&gt; "",VLOOKUP($A702,'Student reference sheet'!$A$2:$V$2329, 7,FALSE), "")</f>
        <v/>
      </c>
      <c r="L702" s="30" t="str">
        <f>IF($A702 ="", "", VLOOKUP($A702, 'Student reference sheet'!$A$2:$Z$2603,23,FALSE))</f>
        <v/>
      </c>
      <c r="M702" s="30" t="str">
        <f>IF($A702 ="", "", VLOOKUP($A702, 'Student reference sheet'!$A$2:$Z$2603,24,FALSE))</f>
        <v/>
      </c>
      <c r="N702" s="30" t="str">
        <f>IF($A702 ="", "", VLOOKUP($A702, 'Student reference sheet'!$A$2:$Z$2603,26,FALSE))</f>
        <v/>
      </c>
      <c r="O702" s="30" t="str">
        <f>IF($A702 ="", "", VLOOKUP($A702, 'Student reference sheet'!$A$2:$Z$2603,25,FALSE))</f>
        <v/>
      </c>
      <c r="P702" s="39" t="str">
        <f>IF($A702 = "", "", IF(OR(VLOOKUP($A702,'Student reference sheet'!$A$2:$V$2400,8,FALSE) = "R",  VLOOKUP($A702,'Student reference sheet'!$A$2:$V$2400,8,FALSE) = "L"), "X", ""))</f>
        <v/>
      </c>
      <c r="Q702" s="39" t="str">
        <f>IF($A702 ="", "", VLOOKUP($A702, 'Student reference sheet'!$A$2:$V$2603,22,FALSE))</f>
        <v/>
      </c>
      <c r="R702" s="39" t="str">
        <f>IF($A702 &lt;&gt; "",VLOOKUP($A702,'Student reference sheet'!$A$2:$V$2329, 5,FALSE), "")</f>
        <v/>
      </c>
      <c r="S702" s="39" t="str">
        <f>IF($A702 &lt;&gt; "",VLOOKUP($A702,'Student reference sheet'!$A$2:$V$2329, 6,FALSE), "")</f>
        <v/>
      </c>
      <c r="T702" s="30" t="str">
        <f>IF($A702 = "","",
IF(VLOOKUP($A702,'Student reference sheet'!$A$2:$V$2329, 10,FALSE) = "Y", "Hispanic",
IF(VLOOKUP($A702,'Student reference sheet'!$A$2:$V$2329,11,FALSE) &lt;&gt; "",
IF(VLOOKUP($A702,'Student reference sheet'!$A$2:$V$2329,11,FALSE) = "UNK", "Unknown", VLOOKUP(VALUE(VLOOKUP($A702,'Student reference sheet'!$A$2:$V$2329,11,FALSE)),'Ethnicity Reference'!$A$2:$B$22,2,FALSE)),
IF(VLOOKUP($A702,'Student reference sheet'!$A$2:$V$2329,9,FALSE) &lt;&gt; "", VLOOKUP(VALUE(VLOOKUP($A702,'Student reference sheet'!$A$2:$V$2329,9,FALSE)),'Ethnicity Reference'!$A$2:$B$22,2,FALSE),"Unknown"))))</f>
        <v/>
      </c>
      <c r="U702" s="35"/>
    </row>
    <row r="703" spans="1:21" ht="15.75">
      <c r="A703" s="47"/>
      <c r="B703" s="33"/>
      <c r="C703" s="39" t="str">
        <f>IF($A703 &lt;&gt; "",VLOOKUP($A703,'Student reference sheet'!$A$2:$V$2329, 3,FALSE), "")</f>
        <v/>
      </c>
      <c r="D703" s="39" t="str">
        <f>IF($A703 &lt;&gt; "",VLOOKUP($A703,'Student reference sheet'!$A$2:$V$2329, 2,FALSE), "")</f>
        <v/>
      </c>
      <c r="E703" s="35"/>
      <c r="F703" s="34"/>
      <c r="G703" s="40" t="str">
        <f t="shared" ca="1" si="33"/>
        <v/>
      </c>
      <c r="H703" s="40" t="str">
        <f t="shared" ca="1" si="34"/>
        <v/>
      </c>
      <c r="I703" s="36" t="str">
        <f>IF($A703 = "", "",
IF(COUNTIF(MINIMUM_DAY_DATES[], Attendance!J703) &gt; 0, VLOOKUP(Attendance!$G703,MINIMUM_DAY_PERIOD_SCHEDULE[], 2,TRUE),
IF(COUNTIF(RALLY_DATES[], Attendance!J703) &gt; 0, VLOOKUP(Attendance!$G703,RALLY_PERIOD_SCHEDULE[], 2,TRUE),
IF(WEEKDAY(Attendance!$J703) = 2,
       IF(COUNTIF(FINALS_WEEK_MONDAY_DATE[],Attendance!$J703) &gt; 0, VLOOKUP(Attendance!$G703,FINALS_WEEK_MONDAY_PERIOD_SCHEDULE[],2,TRUE),
       VLOOKUP(Attendance!$G703,REGULAR_WEEK_SCHEDULE[],6,TRUE)),
IF(WEEKDAY($J703) = 3,
       IF(COUNTIF(FINALS_WEEK_TUESDAY_DATE[],Attendance!$J703) &gt; 0, VLOOKUP(Attendance!$G703,FINALS_WEEK_TUESDAY_PERIOD_SCHEDULE[],2,TRUE),
       VLOOKUP(Attendance!$G703,REGULAR_WEEK_SCHEDULE[[Tuesday]:[Period]],5,TRUE)),
IF(WEEKDAY(Attendance!$J703) = 4,
        IF(COUNTIF(BLOCK_WEDNESDAY_DATES[],Attendance!$J703) &gt; 0, VLOOKUP(Attendance!$G703,BLOCK_WEDNESDAY_PERIOD_SCHEDULE[],2,TRUE),
        IF(COUNTIF(FINALS_WEEK_WEDNESDAY_DATE[],Attendance!$J703) &gt; 0, VLOOKUP(Attendance!$G703,FINALS_WEEK_WEDNESDAY_PERIOD_SCHEDULE[],2,TRUE),
       VLOOKUP(Attendance!$G703,REGULAR_WEEK_SCHEDULE[[Wednesday]:[Period]],4,TRUE))),
IF(WEEKDAY($J703) = 5,
       IF(COUNTIF(BLOCK_THURSDAY_DATES[],Attendance!$J703) &gt; 0, VLOOKUP(Attendance!$G703,BLOCK_THURSDAY_PERIOD_SCHEDULE[],2,TRUE),
       IF(COUNTIF(FINALS_WEEK_THURSDAY_DATE[],Attendance!$J703) &gt; 0, VLOOKUP(Attendance!$G703,FINALS_WEEK_THURSDAY_PERIOD_SCHEDULE[],2,TRUE),
       VLOOKUP(Attendance!$G703,REGULAR_WEEK_SCHEDULE[[Thursday]:[Period]],3,TRUE))),
IF(WEEKDAY(Attendance!$J703) = 6,
       IF(COUNTIF(FINALS_WEEK_FRIDAY_DATE[],Attendance!$J703) &gt; 0, VLOOKUP(Attendance!$G703,FINALS_WEEK_FRIDAY_PERIOD_SCHEDULE[],2,TRUE),
       VLOOKUP(Attendance!$G703,REGULAR_WEEK_SCHEDULE[[Friday]:[Period]],2,TRUE))))))))))</f>
        <v/>
      </c>
      <c r="J703" s="41" t="str">
        <f t="shared" ca="1" si="35"/>
        <v/>
      </c>
      <c r="K703" s="41" t="str">
        <f>IF($A703 &lt;&gt; "",VLOOKUP($A703,'Student reference sheet'!$A$2:$V$2329, 7,FALSE), "")</f>
        <v/>
      </c>
      <c r="L703" s="30" t="str">
        <f>IF($A703 ="", "", VLOOKUP($A703, 'Student reference sheet'!$A$2:$Z$2603,23,FALSE))</f>
        <v/>
      </c>
      <c r="M703" s="30" t="str">
        <f>IF($A703 ="", "", VLOOKUP($A703, 'Student reference sheet'!$A$2:$Z$2603,24,FALSE))</f>
        <v/>
      </c>
      <c r="N703" s="30" t="str">
        <f>IF($A703 ="", "", VLOOKUP($A703, 'Student reference sheet'!$A$2:$Z$2603,26,FALSE))</f>
        <v/>
      </c>
      <c r="O703" s="30" t="str">
        <f>IF($A703 ="", "", VLOOKUP($A703, 'Student reference sheet'!$A$2:$Z$2603,25,FALSE))</f>
        <v/>
      </c>
      <c r="P703" s="39" t="str">
        <f>IF($A703 = "", "", IF(OR(VLOOKUP($A703,'Student reference sheet'!$A$2:$V$2400,8,FALSE) = "R",  VLOOKUP($A703,'Student reference sheet'!$A$2:$V$2400,8,FALSE) = "L"), "X", ""))</f>
        <v/>
      </c>
      <c r="Q703" s="39" t="str">
        <f>IF($A703 ="", "", VLOOKUP($A703, 'Student reference sheet'!$A$2:$V$2603,22,FALSE))</f>
        <v/>
      </c>
      <c r="R703" s="39" t="str">
        <f>IF($A703 &lt;&gt; "",VLOOKUP($A703,'Student reference sheet'!$A$2:$V$2329, 5,FALSE), "")</f>
        <v/>
      </c>
      <c r="S703" s="39" t="str">
        <f>IF($A703 &lt;&gt; "",VLOOKUP($A703,'Student reference sheet'!$A$2:$V$2329, 6,FALSE), "")</f>
        <v/>
      </c>
      <c r="T703" s="30" t="str">
        <f>IF($A703 = "","",
IF(VLOOKUP($A703,'Student reference sheet'!$A$2:$V$2329, 10,FALSE) = "Y", "Hispanic",
IF(VLOOKUP($A703,'Student reference sheet'!$A$2:$V$2329,11,FALSE) &lt;&gt; "",
IF(VLOOKUP($A703,'Student reference sheet'!$A$2:$V$2329,11,FALSE) = "UNK", "Unknown", VLOOKUP(VALUE(VLOOKUP($A703,'Student reference sheet'!$A$2:$V$2329,11,FALSE)),'Ethnicity Reference'!$A$2:$B$22,2,FALSE)),
IF(VLOOKUP($A703,'Student reference sheet'!$A$2:$V$2329,9,FALSE) &lt;&gt; "", VLOOKUP(VALUE(VLOOKUP($A703,'Student reference sheet'!$A$2:$V$2329,9,FALSE)),'Ethnicity Reference'!$A$2:$B$22,2,FALSE),"Unknown"))))</f>
        <v/>
      </c>
      <c r="U703" s="35"/>
    </row>
    <row r="704" spans="1:21" ht="15.75">
      <c r="A704" s="47"/>
      <c r="B704" s="33"/>
      <c r="C704" s="39" t="str">
        <f>IF($A704 &lt;&gt; "",VLOOKUP($A704,'Student reference sheet'!$A$2:$V$2329, 3,FALSE), "")</f>
        <v/>
      </c>
      <c r="D704" s="39" t="str">
        <f>IF($A704 &lt;&gt; "",VLOOKUP($A704,'Student reference sheet'!$A$2:$V$2329, 2,FALSE), "")</f>
        <v/>
      </c>
      <c r="E704" s="35"/>
      <c r="F704" s="34"/>
      <c r="G704" s="40" t="str">
        <f t="shared" ca="1" si="33"/>
        <v/>
      </c>
      <c r="H704" s="40" t="str">
        <f t="shared" ca="1" si="34"/>
        <v/>
      </c>
      <c r="I704" s="36" t="str">
        <f>IF($A704 = "", "",
IF(COUNTIF(MINIMUM_DAY_DATES[], Attendance!J704) &gt; 0, VLOOKUP(Attendance!$G704,MINIMUM_DAY_PERIOD_SCHEDULE[], 2,TRUE),
IF(COUNTIF(RALLY_DATES[], Attendance!J704) &gt; 0, VLOOKUP(Attendance!$G704,RALLY_PERIOD_SCHEDULE[], 2,TRUE),
IF(WEEKDAY(Attendance!$J704) = 2,
       IF(COUNTIF(FINALS_WEEK_MONDAY_DATE[],Attendance!$J704) &gt; 0, VLOOKUP(Attendance!$G704,FINALS_WEEK_MONDAY_PERIOD_SCHEDULE[],2,TRUE),
       VLOOKUP(Attendance!$G704,REGULAR_WEEK_SCHEDULE[],6,TRUE)),
IF(WEEKDAY($J704) = 3,
       IF(COUNTIF(FINALS_WEEK_TUESDAY_DATE[],Attendance!$J704) &gt; 0, VLOOKUP(Attendance!$G704,FINALS_WEEK_TUESDAY_PERIOD_SCHEDULE[],2,TRUE),
       VLOOKUP(Attendance!$G704,REGULAR_WEEK_SCHEDULE[[Tuesday]:[Period]],5,TRUE)),
IF(WEEKDAY(Attendance!$J704) = 4,
        IF(COUNTIF(BLOCK_WEDNESDAY_DATES[],Attendance!$J704) &gt; 0, VLOOKUP(Attendance!$G704,BLOCK_WEDNESDAY_PERIOD_SCHEDULE[],2,TRUE),
        IF(COUNTIF(FINALS_WEEK_WEDNESDAY_DATE[],Attendance!$J704) &gt; 0, VLOOKUP(Attendance!$G704,FINALS_WEEK_WEDNESDAY_PERIOD_SCHEDULE[],2,TRUE),
       VLOOKUP(Attendance!$G704,REGULAR_WEEK_SCHEDULE[[Wednesday]:[Period]],4,TRUE))),
IF(WEEKDAY($J704) = 5,
       IF(COUNTIF(BLOCK_THURSDAY_DATES[],Attendance!$J704) &gt; 0, VLOOKUP(Attendance!$G704,BLOCK_THURSDAY_PERIOD_SCHEDULE[],2,TRUE),
       IF(COUNTIF(FINALS_WEEK_THURSDAY_DATE[],Attendance!$J704) &gt; 0, VLOOKUP(Attendance!$G704,FINALS_WEEK_THURSDAY_PERIOD_SCHEDULE[],2,TRUE),
       VLOOKUP(Attendance!$G704,REGULAR_WEEK_SCHEDULE[[Thursday]:[Period]],3,TRUE))),
IF(WEEKDAY(Attendance!$J704) = 6,
       IF(COUNTIF(FINALS_WEEK_FRIDAY_DATE[],Attendance!$J704) &gt; 0, VLOOKUP(Attendance!$G704,FINALS_WEEK_FRIDAY_PERIOD_SCHEDULE[],2,TRUE),
       VLOOKUP(Attendance!$G704,REGULAR_WEEK_SCHEDULE[[Friday]:[Period]],2,TRUE))))))))))</f>
        <v/>
      </c>
      <c r="J704" s="41" t="str">
        <f t="shared" ca="1" si="35"/>
        <v/>
      </c>
      <c r="K704" s="41" t="str">
        <f>IF($A704 &lt;&gt; "",VLOOKUP($A704,'Student reference sheet'!$A$2:$V$2329, 7,FALSE), "")</f>
        <v/>
      </c>
      <c r="L704" s="30" t="str">
        <f>IF($A704 ="", "", VLOOKUP($A704, 'Student reference sheet'!$A$2:$Z$2603,23,FALSE))</f>
        <v/>
      </c>
      <c r="M704" s="30" t="str">
        <f>IF($A704 ="", "", VLOOKUP($A704, 'Student reference sheet'!$A$2:$Z$2603,24,FALSE))</f>
        <v/>
      </c>
      <c r="N704" s="30" t="str">
        <f>IF($A704 ="", "", VLOOKUP($A704, 'Student reference sheet'!$A$2:$Z$2603,26,FALSE))</f>
        <v/>
      </c>
      <c r="O704" s="30" t="str">
        <f>IF($A704 ="", "", VLOOKUP($A704, 'Student reference sheet'!$A$2:$Z$2603,25,FALSE))</f>
        <v/>
      </c>
      <c r="P704" s="39" t="str">
        <f>IF($A704 = "", "", IF(OR(VLOOKUP($A704,'Student reference sheet'!$A$2:$V$2400,8,FALSE) = "R",  VLOOKUP($A704,'Student reference sheet'!$A$2:$V$2400,8,FALSE) = "L"), "X", ""))</f>
        <v/>
      </c>
      <c r="Q704" s="39" t="str">
        <f>IF($A704 ="", "", VLOOKUP($A704, 'Student reference sheet'!$A$2:$V$2603,22,FALSE))</f>
        <v/>
      </c>
      <c r="R704" s="39" t="str">
        <f>IF($A704 &lt;&gt; "",VLOOKUP($A704,'Student reference sheet'!$A$2:$V$2329, 5,FALSE), "")</f>
        <v/>
      </c>
      <c r="S704" s="39" t="str">
        <f>IF($A704 &lt;&gt; "",VLOOKUP($A704,'Student reference sheet'!$A$2:$V$2329, 6,FALSE), "")</f>
        <v/>
      </c>
      <c r="T704" s="30" t="str">
        <f>IF($A704 = "","",
IF(VLOOKUP($A704,'Student reference sheet'!$A$2:$V$2329, 10,FALSE) = "Y", "Hispanic",
IF(VLOOKUP($A704,'Student reference sheet'!$A$2:$V$2329,11,FALSE) &lt;&gt; "",
IF(VLOOKUP($A704,'Student reference sheet'!$A$2:$V$2329,11,FALSE) = "UNK", "Unknown", VLOOKUP(VALUE(VLOOKUP($A704,'Student reference sheet'!$A$2:$V$2329,11,FALSE)),'Ethnicity Reference'!$A$2:$B$22,2,FALSE)),
IF(VLOOKUP($A704,'Student reference sheet'!$A$2:$V$2329,9,FALSE) &lt;&gt; "", VLOOKUP(VALUE(VLOOKUP($A704,'Student reference sheet'!$A$2:$V$2329,9,FALSE)),'Ethnicity Reference'!$A$2:$B$22,2,FALSE),"Unknown"))))</f>
        <v/>
      </c>
      <c r="U704" s="35"/>
    </row>
    <row r="705" spans="1:21" ht="15.75">
      <c r="A705" s="47"/>
      <c r="B705" s="33"/>
      <c r="C705" s="39" t="str">
        <f>IF($A705 &lt;&gt; "",VLOOKUP($A705,'Student reference sheet'!$A$2:$V$2329, 3,FALSE), "")</f>
        <v/>
      </c>
      <c r="D705" s="39" t="str">
        <f>IF($A705 &lt;&gt; "",VLOOKUP($A705,'Student reference sheet'!$A$2:$V$2329, 2,FALSE), "")</f>
        <v/>
      </c>
      <c r="E705" s="35"/>
      <c r="F705" s="34"/>
      <c r="G705" s="40" t="str">
        <f t="shared" ca="1" si="33"/>
        <v/>
      </c>
      <c r="H705" s="40" t="str">
        <f t="shared" ca="1" si="34"/>
        <v/>
      </c>
      <c r="I705" s="36" t="str">
        <f>IF($A705 = "", "",
IF(COUNTIF(MINIMUM_DAY_DATES[], Attendance!J705) &gt; 0, VLOOKUP(Attendance!$G705,MINIMUM_DAY_PERIOD_SCHEDULE[], 2,TRUE),
IF(COUNTIF(RALLY_DATES[], Attendance!J705) &gt; 0, VLOOKUP(Attendance!$G705,RALLY_PERIOD_SCHEDULE[], 2,TRUE),
IF(WEEKDAY(Attendance!$J705) = 2,
       IF(COUNTIF(FINALS_WEEK_MONDAY_DATE[],Attendance!$J705) &gt; 0, VLOOKUP(Attendance!$G705,FINALS_WEEK_MONDAY_PERIOD_SCHEDULE[],2,TRUE),
       VLOOKUP(Attendance!$G705,REGULAR_WEEK_SCHEDULE[],6,TRUE)),
IF(WEEKDAY($J705) = 3,
       IF(COUNTIF(FINALS_WEEK_TUESDAY_DATE[],Attendance!$J705) &gt; 0, VLOOKUP(Attendance!$G705,FINALS_WEEK_TUESDAY_PERIOD_SCHEDULE[],2,TRUE),
       VLOOKUP(Attendance!$G705,REGULAR_WEEK_SCHEDULE[[Tuesday]:[Period]],5,TRUE)),
IF(WEEKDAY(Attendance!$J705) = 4,
        IF(COUNTIF(BLOCK_WEDNESDAY_DATES[],Attendance!$J705) &gt; 0, VLOOKUP(Attendance!$G705,BLOCK_WEDNESDAY_PERIOD_SCHEDULE[],2,TRUE),
        IF(COUNTIF(FINALS_WEEK_WEDNESDAY_DATE[],Attendance!$J705) &gt; 0, VLOOKUP(Attendance!$G705,FINALS_WEEK_WEDNESDAY_PERIOD_SCHEDULE[],2,TRUE),
       VLOOKUP(Attendance!$G705,REGULAR_WEEK_SCHEDULE[[Wednesday]:[Period]],4,TRUE))),
IF(WEEKDAY($J705) = 5,
       IF(COUNTIF(BLOCK_THURSDAY_DATES[],Attendance!$J705) &gt; 0, VLOOKUP(Attendance!$G705,BLOCK_THURSDAY_PERIOD_SCHEDULE[],2,TRUE),
       IF(COUNTIF(FINALS_WEEK_THURSDAY_DATE[],Attendance!$J705) &gt; 0, VLOOKUP(Attendance!$G705,FINALS_WEEK_THURSDAY_PERIOD_SCHEDULE[],2,TRUE),
       VLOOKUP(Attendance!$G705,REGULAR_WEEK_SCHEDULE[[Thursday]:[Period]],3,TRUE))),
IF(WEEKDAY(Attendance!$J705) = 6,
       IF(COUNTIF(FINALS_WEEK_FRIDAY_DATE[],Attendance!$J705) &gt; 0, VLOOKUP(Attendance!$G705,FINALS_WEEK_FRIDAY_PERIOD_SCHEDULE[],2,TRUE),
       VLOOKUP(Attendance!$G705,REGULAR_WEEK_SCHEDULE[[Friday]:[Period]],2,TRUE))))))))))</f>
        <v/>
      </c>
      <c r="J705" s="41" t="str">
        <f t="shared" ca="1" si="35"/>
        <v/>
      </c>
      <c r="K705" s="41" t="str">
        <f>IF($A705 &lt;&gt; "",VLOOKUP($A705,'Student reference sheet'!$A$2:$V$2329, 7,FALSE), "")</f>
        <v/>
      </c>
      <c r="L705" s="30" t="str">
        <f>IF($A705 ="", "", VLOOKUP($A705, 'Student reference sheet'!$A$2:$Z$2603,23,FALSE))</f>
        <v/>
      </c>
      <c r="M705" s="30" t="str">
        <f>IF($A705 ="", "", VLOOKUP($A705, 'Student reference sheet'!$A$2:$Z$2603,24,FALSE))</f>
        <v/>
      </c>
      <c r="N705" s="30" t="str">
        <f>IF($A705 ="", "", VLOOKUP($A705, 'Student reference sheet'!$A$2:$Z$2603,26,FALSE))</f>
        <v/>
      </c>
      <c r="O705" s="30" t="str">
        <f>IF($A705 ="", "", VLOOKUP($A705, 'Student reference sheet'!$A$2:$Z$2603,25,FALSE))</f>
        <v/>
      </c>
      <c r="P705" s="39" t="str">
        <f>IF($A705 = "", "", IF(OR(VLOOKUP($A705,'Student reference sheet'!$A$2:$V$2400,8,FALSE) = "R",  VLOOKUP($A705,'Student reference sheet'!$A$2:$V$2400,8,FALSE) = "L"), "X", ""))</f>
        <v/>
      </c>
      <c r="Q705" s="39" t="str">
        <f>IF($A705 ="", "", VLOOKUP($A705, 'Student reference sheet'!$A$2:$V$2603,22,FALSE))</f>
        <v/>
      </c>
      <c r="R705" s="39" t="str">
        <f>IF($A705 &lt;&gt; "",VLOOKUP($A705,'Student reference sheet'!$A$2:$V$2329, 5,FALSE), "")</f>
        <v/>
      </c>
      <c r="S705" s="39" t="str">
        <f>IF($A705 &lt;&gt; "",VLOOKUP($A705,'Student reference sheet'!$A$2:$V$2329, 6,FALSE), "")</f>
        <v/>
      </c>
      <c r="T705" s="30" t="str">
        <f>IF($A705 = "","",
IF(VLOOKUP($A705,'Student reference sheet'!$A$2:$V$2329, 10,FALSE) = "Y", "Hispanic",
IF(VLOOKUP($A705,'Student reference sheet'!$A$2:$V$2329,11,FALSE) &lt;&gt; "",
IF(VLOOKUP($A705,'Student reference sheet'!$A$2:$V$2329,11,FALSE) = "UNK", "Unknown", VLOOKUP(VALUE(VLOOKUP($A705,'Student reference sheet'!$A$2:$V$2329,11,FALSE)),'Ethnicity Reference'!$A$2:$B$22,2,FALSE)),
IF(VLOOKUP($A705,'Student reference sheet'!$A$2:$V$2329,9,FALSE) &lt;&gt; "", VLOOKUP(VALUE(VLOOKUP($A705,'Student reference sheet'!$A$2:$V$2329,9,FALSE)),'Ethnicity Reference'!$A$2:$B$22,2,FALSE),"Unknown"))))</f>
        <v/>
      </c>
      <c r="U705" s="35"/>
    </row>
    <row r="706" spans="1:21" ht="15.75">
      <c r="A706" s="47"/>
      <c r="B706" s="33"/>
      <c r="C706" s="39" t="str">
        <f>IF($A706 &lt;&gt; "",VLOOKUP($A706,'Student reference sheet'!$A$2:$V$2329, 3,FALSE), "")</f>
        <v/>
      </c>
      <c r="D706" s="39" t="str">
        <f>IF($A706 &lt;&gt; "",VLOOKUP($A706,'Student reference sheet'!$A$2:$V$2329, 2,FALSE), "")</f>
        <v/>
      </c>
      <c r="E706" s="35"/>
      <c r="F706" s="34"/>
      <c r="G706" s="40" t="str">
        <f t="shared" ca="1" si="33"/>
        <v/>
      </c>
      <c r="H706" s="40" t="str">
        <f t="shared" ca="1" si="34"/>
        <v/>
      </c>
      <c r="I706" s="36" t="str">
        <f>IF($A706 = "", "",
IF(COUNTIF(MINIMUM_DAY_DATES[], Attendance!J706) &gt; 0, VLOOKUP(Attendance!$G706,MINIMUM_DAY_PERIOD_SCHEDULE[], 2,TRUE),
IF(COUNTIF(RALLY_DATES[], Attendance!J706) &gt; 0, VLOOKUP(Attendance!$G706,RALLY_PERIOD_SCHEDULE[], 2,TRUE),
IF(WEEKDAY(Attendance!$J706) = 2,
       IF(COUNTIF(FINALS_WEEK_MONDAY_DATE[],Attendance!$J706) &gt; 0, VLOOKUP(Attendance!$G706,FINALS_WEEK_MONDAY_PERIOD_SCHEDULE[],2,TRUE),
       VLOOKUP(Attendance!$G706,REGULAR_WEEK_SCHEDULE[],6,TRUE)),
IF(WEEKDAY($J706) = 3,
       IF(COUNTIF(FINALS_WEEK_TUESDAY_DATE[],Attendance!$J706) &gt; 0, VLOOKUP(Attendance!$G706,FINALS_WEEK_TUESDAY_PERIOD_SCHEDULE[],2,TRUE),
       VLOOKUP(Attendance!$G706,REGULAR_WEEK_SCHEDULE[[Tuesday]:[Period]],5,TRUE)),
IF(WEEKDAY(Attendance!$J706) = 4,
        IF(COUNTIF(BLOCK_WEDNESDAY_DATES[],Attendance!$J706) &gt; 0, VLOOKUP(Attendance!$G706,BLOCK_WEDNESDAY_PERIOD_SCHEDULE[],2,TRUE),
        IF(COUNTIF(FINALS_WEEK_WEDNESDAY_DATE[],Attendance!$J706) &gt; 0, VLOOKUP(Attendance!$G706,FINALS_WEEK_WEDNESDAY_PERIOD_SCHEDULE[],2,TRUE),
       VLOOKUP(Attendance!$G706,REGULAR_WEEK_SCHEDULE[[Wednesday]:[Period]],4,TRUE))),
IF(WEEKDAY($J706) = 5,
       IF(COUNTIF(BLOCK_THURSDAY_DATES[],Attendance!$J706) &gt; 0, VLOOKUP(Attendance!$G706,BLOCK_THURSDAY_PERIOD_SCHEDULE[],2,TRUE),
       IF(COUNTIF(FINALS_WEEK_THURSDAY_DATE[],Attendance!$J706) &gt; 0, VLOOKUP(Attendance!$G706,FINALS_WEEK_THURSDAY_PERIOD_SCHEDULE[],2,TRUE),
       VLOOKUP(Attendance!$G706,REGULAR_WEEK_SCHEDULE[[Thursday]:[Period]],3,TRUE))),
IF(WEEKDAY(Attendance!$J706) = 6,
       IF(COUNTIF(FINALS_WEEK_FRIDAY_DATE[],Attendance!$J706) &gt; 0, VLOOKUP(Attendance!$G706,FINALS_WEEK_FRIDAY_PERIOD_SCHEDULE[],2,TRUE),
       VLOOKUP(Attendance!$G706,REGULAR_WEEK_SCHEDULE[[Friday]:[Period]],2,TRUE))))))))))</f>
        <v/>
      </c>
      <c r="J706" s="41" t="str">
        <f t="shared" ca="1" si="35"/>
        <v/>
      </c>
      <c r="K706" s="41" t="str">
        <f>IF($A706 &lt;&gt; "",VLOOKUP($A706,'Student reference sheet'!$A$2:$V$2329, 7,FALSE), "")</f>
        <v/>
      </c>
      <c r="L706" s="30" t="str">
        <f>IF($A706 ="", "", VLOOKUP($A706, 'Student reference sheet'!$A$2:$Z$2603,23,FALSE))</f>
        <v/>
      </c>
      <c r="M706" s="30" t="str">
        <f>IF($A706 ="", "", VLOOKUP($A706, 'Student reference sheet'!$A$2:$Z$2603,24,FALSE))</f>
        <v/>
      </c>
      <c r="N706" s="30" t="str">
        <f>IF($A706 ="", "", VLOOKUP($A706, 'Student reference sheet'!$A$2:$Z$2603,26,FALSE))</f>
        <v/>
      </c>
      <c r="O706" s="30" t="str">
        <f>IF($A706 ="", "", VLOOKUP($A706, 'Student reference sheet'!$A$2:$Z$2603,25,FALSE))</f>
        <v/>
      </c>
      <c r="P706" s="39" t="str">
        <f>IF($A706 = "", "", IF(OR(VLOOKUP($A706,'Student reference sheet'!$A$2:$V$2400,8,FALSE) = "R",  VLOOKUP($A706,'Student reference sheet'!$A$2:$V$2400,8,FALSE) = "L"), "X", ""))</f>
        <v/>
      </c>
      <c r="Q706" s="39" t="str">
        <f>IF($A706 ="", "", VLOOKUP($A706, 'Student reference sheet'!$A$2:$V$2603,22,FALSE))</f>
        <v/>
      </c>
      <c r="R706" s="39" t="str">
        <f>IF($A706 &lt;&gt; "",VLOOKUP($A706,'Student reference sheet'!$A$2:$V$2329, 5,FALSE), "")</f>
        <v/>
      </c>
      <c r="S706" s="39" t="str">
        <f>IF($A706 &lt;&gt; "",VLOOKUP($A706,'Student reference sheet'!$A$2:$V$2329, 6,FALSE), "")</f>
        <v/>
      </c>
      <c r="T706" s="30" t="str">
        <f>IF($A706 = "","",
IF(VLOOKUP($A706,'Student reference sheet'!$A$2:$V$2329, 10,FALSE) = "Y", "Hispanic",
IF(VLOOKUP($A706,'Student reference sheet'!$A$2:$V$2329,11,FALSE) &lt;&gt; "",
IF(VLOOKUP($A706,'Student reference sheet'!$A$2:$V$2329,11,FALSE) = "UNK", "Unknown", VLOOKUP(VALUE(VLOOKUP($A706,'Student reference sheet'!$A$2:$V$2329,11,FALSE)),'Ethnicity Reference'!$A$2:$B$22,2,FALSE)),
IF(VLOOKUP($A706,'Student reference sheet'!$A$2:$V$2329,9,FALSE) &lt;&gt; "", VLOOKUP(VALUE(VLOOKUP($A706,'Student reference sheet'!$A$2:$V$2329,9,FALSE)),'Ethnicity Reference'!$A$2:$B$22,2,FALSE),"Unknown"))))</f>
        <v/>
      </c>
      <c r="U706" s="35"/>
    </row>
    <row r="707" spans="1:21" ht="15.75">
      <c r="A707" s="47"/>
      <c r="B707" s="33"/>
      <c r="C707" s="39" t="str">
        <f>IF($A707 &lt;&gt; "",VLOOKUP($A707,'Student reference sheet'!$A$2:$V$2329, 3,FALSE), "")</f>
        <v/>
      </c>
      <c r="D707" s="39" t="str">
        <f>IF($A707 &lt;&gt; "",VLOOKUP($A707,'Student reference sheet'!$A$2:$V$2329, 2,FALSE), "")</f>
        <v/>
      </c>
      <c r="E707" s="35"/>
      <c r="F707" s="34"/>
      <c r="G707" s="40" t="str">
        <f t="shared" ca="1" si="33"/>
        <v/>
      </c>
      <c r="H707" s="40" t="str">
        <f t="shared" ca="1" si="34"/>
        <v/>
      </c>
      <c r="I707" s="36" t="str">
        <f>IF($A707 = "", "",
IF(COUNTIF(MINIMUM_DAY_DATES[], Attendance!J707) &gt; 0, VLOOKUP(Attendance!$G707,MINIMUM_DAY_PERIOD_SCHEDULE[], 2,TRUE),
IF(COUNTIF(RALLY_DATES[], Attendance!J707) &gt; 0, VLOOKUP(Attendance!$G707,RALLY_PERIOD_SCHEDULE[], 2,TRUE),
IF(WEEKDAY(Attendance!$J707) = 2,
       IF(COUNTIF(FINALS_WEEK_MONDAY_DATE[],Attendance!$J707) &gt; 0, VLOOKUP(Attendance!$G707,FINALS_WEEK_MONDAY_PERIOD_SCHEDULE[],2,TRUE),
       VLOOKUP(Attendance!$G707,REGULAR_WEEK_SCHEDULE[],6,TRUE)),
IF(WEEKDAY($J707) = 3,
       IF(COUNTIF(FINALS_WEEK_TUESDAY_DATE[],Attendance!$J707) &gt; 0, VLOOKUP(Attendance!$G707,FINALS_WEEK_TUESDAY_PERIOD_SCHEDULE[],2,TRUE),
       VLOOKUP(Attendance!$G707,REGULAR_WEEK_SCHEDULE[[Tuesday]:[Period]],5,TRUE)),
IF(WEEKDAY(Attendance!$J707) = 4,
        IF(COUNTIF(BLOCK_WEDNESDAY_DATES[],Attendance!$J707) &gt; 0, VLOOKUP(Attendance!$G707,BLOCK_WEDNESDAY_PERIOD_SCHEDULE[],2,TRUE),
        IF(COUNTIF(FINALS_WEEK_WEDNESDAY_DATE[],Attendance!$J707) &gt; 0, VLOOKUP(Attendance!$G707,FINALS_WEEK_WEDNESDAY_PERIOD_SCHEDULE[],2,TRUE),
       VLOOKUP(Attendance!$G707,REGULAR_WEEK_SCHEDULE[[Wednesday]:[Period]],4,TRUE))),
IF(WEEKDAY($J707) = 5,
       IF(COUNTIF(BLOCK_THURSDAY_DATES[],Attendance!$J707) &gt; 0, VLOOKUP(Attendance!$G707,BLOCK_THURSDAY_PERIOD_SCHEDULE[],2,TRUE),
       IF(COUNTIF(FINALS_WEEK_THURSDAY_DATE[],Attendance!$J707) &gt; 0, VLOOKUP(Attendance!$G707,FINALS_WEEK_THURSDAY_PERIOD_SCHEDULE[],2,TRUE),
       VLOOKUP(Attendance!$G707,REGULAR_WEEK_SCHEDULE[[Thursday]:[Period]],3,TRUE))),
IF(WEEKDAY(Attendance!$J707) = 6,
       IF(COUNTIF(FINALS_WEEK_FRIDAY_DATE[],Attendance!$J707) &gt; 0, VLOOKUP(Attendance!$G707,FINALS_WEEK_FRIDAY_PERIOD_SCHEDULE[],2,TRUE),
       VLOOKUP(Attendance!$G707,REGULAR_WEEK_SCHEDULE[[Friday]:[Period]],2,TRUE))))))))))</f>
        <v/>
      </c>
      <c r="J707" s="41" t="str">
        <f t="shared" ca="1" si="35"/>
        <v/>
      </c>
      <c r="K707" s="41" t="str">
        <f>IF($A707 &lt;&gt; "",VLOOKUP($A707,'Student reference sheet'!$A$2:$V$2329, 7,FALSE), "")</f>
        <v/>
      </c>
      <c r="L707" s="30" t="str">
        <f>IF($A707 ="", "", VLOOKUP($A707, 'Student reference sheet'!$A$2:$Z$2603,23,FALSE))</f>
        <v/>
      </c>
      <c r="M707" s="30" t="str">
        <f>IF($A707 ="", "", VLOOKUP($A707, 'Student reference sheet'!$A$2:$Z$2603,24,FALSE))</f>
        <v/>
      </c>
      <c r="N707" s="30" t="str">
        <f>IF($A707 ="", "", VLOOKUP($A707, 'Student reference sheet'!$A$2:$Z$2603,26,FALSE))</f>
        <v/>
      </c>
      <c r="O707" s="30" t="str">
        <f>IF($A707 ="", "", VLOOKUP($A707, 'Student reference sheet'!$A$2:$Z$2603,25,FALSE))</f>
        <v/>
      </c>
      <c r="P707" s="39" t="str">
        <f>IF($A707 = "", "", IF(OR(VLOOKUP($A707,'Student reference sheet'!$A$2:$V$2400,8,FALSE) = "R",  VLOOKUP($A707,'Student reference sheet'!$A$2:$V$2400,8,FALSE) = "L"), "X", ""))</f>
        <v/>
      </c>
      <c r="Q707" s="39" t="str">
        <f>IF($A707 ="", "", VLOOKUP($A707, 'Student reference sheet'!$A$2:$V$2603,22,FALSE))</f>
        <v/>
      </c>
      <c r="R707" s="39" t="str">
        <f>IF($A707 &lt;&gt; "",VLOOKUP($A707,'Student reference sheet'!$A$2:$V$2329, 5,FALSE), "")</f>
        <v/>
      </c>
      <c r="S707" s="39" t="str">
        <f>IF($A707 &lt;&gt; "",VLOOKUP($A707,'Student reference sheet'!$A$2:$V$2329, 6,FALSE), "")</f>
        <v/>
      </c>
      <c r="T707" s="30" t="str">
        <f>IF($A707 = "","",
IF(VLOOKUP($A707,'Student reference sheet'!$A$2:$V$2329, 10,FALSE) = "Y", "Hispanic",
IF(VLOOKUP($A707,'Student reference sheet'!$A$2:$V$2329,11,FALSE) &lt;&gt; "",
IF(VLOOKUP($A707,'Student reference sheet'!$A$2:$V$2329,11,FALSE) = "UNK", "Unknown", VLOOKUP(VALUE(VLOOKUP($A707,'Student reference sheet'!$A$2:$V$2329,11,FALSE)),'Ethnicity Reference'!$A$2:$B$22,2,FALSE)),
IF(VLOOKUP($A707,'Student reference sheet'!$A$2:$V$2329,9,FALSE) &lt;&gt; "", VLOOKUP(VALUE(VLOOKUP($A707,'Student reference sheet'!$A$2:$V$2329,9,FALSE)),'Ethnicity Reference'!$A$2:$B$22,2,FALSE),"Unknown"))))</f>
        <v/>
      </c>
      <c r="U707" s="35"/>
    </row>
    <row r="708" spans="1:21" ht="15.75">
      <c r="A708" s="47"/>
      <c r="B708" s="33"/>
      <c r="C708" s="39" t="str">
        <f>IF($A708 &lt;&gt; "",VLOOKUP($A708,'Student reference sheet'!$A$2:$V$2329, 3,FALSE), "")</f>
        <v/>
      </c>
      <c r="D708" s="39" t="str">
        <f>IF($A708 &lt;&gt; "",VLOOKUP($A708,'Student reference sheet'!$A$2:$V$2329, 2,FALSE), "")</f>
        <v/>
      </c>
      <c r="E708" s="35"/>
      <c r="F708" s="34"/>
      <c r="G708" s="40" t="str">
        <f t="shared" ca="1" si="33"/>
        <v/>
      </c>
      <c r="H708" s="40" t="str">
        <f t="shared" ca="1" si="34"/>
        <v/>
      </c>
      <c r="I708" s="36" t="str">
        <f>IF($A708 = "", "",
IF(COUNTIF(MINIMUM_DAY_DATES[], Attendance!J708) &gt; 0, VLOOKUP(Attendance!$G708,MINIMUM_DAY_PERIOD_SCHEDULE[], 2,TRUE),
IF(COUNTIF(RALLY_DATES[], Attendance!J708) &gt; 0, VLOOKUP(Attendance!$G708,RALLY_PERIOD_SCHEDULE[], 2,TRUE),
IF(WEEKDAY(Attendance!$J708) = 2,
       IF(COUNTIF(FINALS_WEEK_MONDAY_DATE[],Attendance!$J708) &gt; 0, VLOOKUP(Attendance!$G708,FINALS_WEEK_MONDAY_PERIOD_SCHEDULE[],2,TRUE),
       VLOOKUP(Attendance!$G708,REGULAR_WEEK_SCHEDULE[],6,TRUE)),
IF(WEEKDAY($J708) = 3,
       IF(COUNTIF(FINALS_WEEK_TUESDAY_DATE[],Attendance!$J708) &gt; 0, VLOOKUP(Attendance!$G708,FINALS_WEEK_TUESDAY_PERIOD_SCHEDULE[],2,TRUE),
       VLOOKUP(Attendance!$G708,REGULAR_WEEK_SCHEDULE[[Tuesday]:[Period]],5,TRUE)),
IF(WEEKDAY(Attendance!$J708) = 4,
        IF(COUNTIF(BLOCK_WEDNESDAY_DATES[],Attendance!$J708) &gt; 0, VLOOKUP(Attendance!$G708,BLOCK_WEDNESDAY_PERIOD_SCHEDULE[],2,TRUE),
        IF(COUNTIF(FINALS_WEEK_WEDNESDAY_DATE[],Attendance!$J708) &gt; 0, VLOOKUP(Attendance!$G708,FINALS_WEEK_WEDNESDAY_PERIOD_SCHEDULE[],2,TRUE),
       VLOOKUP(Attendance!$G708,REGULAR_WEEK_SCHEDULE[[Wednesday]:[Period]],4,TRUE))),
IF(WEEKDAY($J708) = 5,
       IF(COUNTIF(BLOCK_THURSDAY_DATES[],Attendance!$J708) &gt; 0, VLOOKUP(Attendance!$G708,BLOCK_THURSDAY_PERIOD_SCHEDULE[],2,TRUE),
       IF(COUNTIF(FINALS_WEEK_THURSDAY_DATE[],Attendance!$J708) &gt; 0, VLOOKUP(Attendance!$G708,FINALS_WEEK_THURSDAY_PERIOD_SCHEDULE[],2,TRUE),
       VLOOKUP(Attendance!$G708,REGULAR_WEEK_SCHEDULE[[Thursday]:[Period]],3,TRUE))),
IF(WEEKDAY(Attendance!$J708) = 6,
       IF(COUNTIF(FINALS_WEEK_FRIDAY_DATE[],Attendance!$J708) &gt; 0, VLOOKUP(Attendance!$G708,FINALS_WEEK_FRIDAY_PERIOD_SCHEDULE[],2,TRUE),
       VLOOKUP(Attendance!$G708,REGULAR_WEEK_SCHEDULE[[Friday]:[Period]],2,TRUE))))))))))</f>
        <v/>
      </c>
      <c r="J708" s="41" t="str">
        <f t="shared" ca="1" si="35"/>
        <v/>
      </c>
      <c r="K708" s="41" t="str">
        <f>IF($A708 &lt;&gt; "",VLOOKUP($A708,'Student reference sheet'!$A$2:$V$2329, 7,FALSE), "")</f>
        <v/>
      </c>
      <c r="L708" s="30" t="str">
        <f>IF($A708 ="", "", VLOOKUP($A708, 'Student reference sheet'!$A$2:$Z$2603,23,FALSE))</f>
        <v/>
      </c>
      <c r="M708" s="30" t="str">
        <f>IF($A708 ="", "", VLOOKUP($A708, 'Student reference sheet'!$A$2:$Z$2603,24,FALSE))</f>
        <v/>
      </c>
      <c r="N708" s="30" t="str">
        <f>IF($A708 ="", "", VLOOKUP($A708, 'Student reference sheet'!$A$2:$Z$2603,26,FALSE))</f>
        <v/>
      </c>
      <c r="O708" s="30" t="str">
        <f>IF($A708 ="", "", VLOOKUP($A708, 'Student reference sheet'!$A$2:$Z$2603,25,FALSE))</f>
        <v/>
      </c>
      <c r="P708" s="39" t="str">
        <f>IF($A708 = "", "", IF(OR(VLOOKUP($A708,'Student reference sheet'!$A$2:$V$2400,8,FALSE) = "R",  VLOOKUP($A708,'Student reference sheet'!$A$2:$V$2400,8,FALSE) = "L"), "X", ""))</f>
        <v/>
      </c>
      <c r="Q708" s="39" t="str">
        <f>IF($A708 ="", "", VLOOKUP($A708, 'Student reference sheet'!$A$2:$V$2603,22,FALSE))</f>
        <v/>
      </c>
      <c r="R708" s="39" t="str">
        <f>IF($A708 &lt;&gt; "",VLOOKUP($A708,'Student reference sheet'!$A$2:$V$2329, 5,FALSE), "")</f>
        <v/>
      </c>
      <c r="S708" s="39" t="str">
        <f>IF($A708 &lt;&gt; "",VLOOKUP($A708,'Student reference sheet'!$A$2:$V$2329, 6,FALSE), "")</f>
        <v/>
      </c>
      <c r="T708" s="30" t="str">
        <f>IF($A708 = "","",
IF(VLOOKUP($A708,'Student reference sheet'!$A$2:$V$2329, 10,FALSE) = "Y", "Hispanic",
IF(VLOOKUP($A708,'Student reference sheet'!$A$2:$V$2329,11,FALSE) &lt;&gt; "",
IF(VLOOKUP($A708,'Student reference sheet'!$A$2:$V$2329,11,FALSE) = "UNK", "Unknown", VLOOKUP(VALUE(VLOOKUP($A708,'Student reference sheet'!$A$2:$V$2329,11,FALSE)),'Ethnicity Reference'!$A$2:$B$22,2,FALSE)),
IF(VLOOKUP($A708,'Student reference sheet'!$A$2:$V$2329,9,FALSE) &lt;&gt; "", VLOOKUP(VALUE(VLOOKUP($A708,'Student reference sheet'!$A$2:$V$2329,9,FALSE)),'Ethnicity Reference'!$A$2:$B$22,2,FALSE),"Unknown"))))</f>
        <v/>
      </c>
      <c r="U708" s="35"/>
    </row>
    <row r="709" spans="1:21" ht="15.75">
      <c r="A709" s="47"/>
      <c r="B709" s="33"/>
      <c r="C709" s="39" t="str">
        <f>IF($A709 &lt;&gt; "",VLOOKUP($A709,'Student reference sheet'!$A$2:$V$2329, 3,FALSE), "")</f>
        <v/>
      </c>
      <c r="D709" s="39" t="str">
        <f>IF($A709 &lt;&gt; "",VLOOKUP($A709,'Student reference sheet'!$A$2:$V$2329, 2,FALSE), "")</f>
        <v/>
      </c>
      <c r="E709" s="35"/>
      <c r="F709" s="34"/>
      <c r="G709" s="40" t="str">
        <f t="shared" ca="1" si="33"/>
        <v/>
      </c>
      <c r="H709" s="40" t="str">
        <f t="shared" ca="1" si="34"/>
        <v/>
      </c>
      <c r="I709" s="36" t="str">
        <f>IF($A709 = "", "",
IF(COUNTIF(MINIMUM_DAY_DATES[], Attendance!J709) &gt; 0, VLOOKUP(Attendance!$G709,MINIMUM_DAY_PERIOD_SCHEDULE[], 2,TRUE),
IF(COUNTIF(RALLY_DATES[], Attendance!J709) &gt; 0, VLOOKUP(Attendance!$G709,RALLY_PERIOD_SCHEDULE[], 2,TRUE),
IF(WEEKDAY(Attendance!$J709) = 2,
       IF(COUNTIF(FINALS_WEEK_MONDAY_DATE[],Attendance!$J709) &gt; 0, VLOOKUP(Attendance!$G709,FINALS_WEEK_MONDAY_PERIOD_SCHEDULE[],2,TRUE),
       VLOOKUP(Attendance!$G709,REGULAR_WEEK_SCHEDULE[],6,TRUE)),
IF(WEEKDAY($J709) = 3,
       IF(COUNTIF(FINALS_WEEK_TUESDAY_DATE[],Attendance!$J709) &gt; 0, VLOOKUP(Attendance!$G709,FINALS_WEEK_TUESDAY_PERIOD_SCHEDULE[],2,TRUE),
       VLOOKUP(Attendance!$G709,REGULAR_WEEK_SCHEDULE[[Tuesday]:[Period]],5,TRUE)),
IF(WEEKDAY(Attendance!$J709) = 4,
        IF(COUNTIF(BLOCK_WEDNESDAY_DATES[],Attendance!$J709) &gt; 0, VLOOKUP(Attendance!$G709,BLOCK_WEDNESDAY_PERIOD_SCHEDULE[],2,TRUE),
        IF(COUNTIF(FINALS_WEEK_WEDNESDAY_DATE[],Attendance!$J709) &gt; 0, VLOOKUP(Attendance!$G709,FINALS_WEEK_WEDNESDAY_PERIOD_SCHEDULE[],2,TRUE),
       VLOOKUP(Attendance!$G709,REGULAR_WEEK_SCHEDULE[[Wednesday]:[Period]],4,TRUE))),
IF(WEEKDAY($J709) = 5,
       IF(COUNTIF(BLOCK_THURSDAY_DATES[],Attendance!$J709) &gt; 0, VLOOKUP(Attendance!$G709,BLOCK_THURSDAY_PERIOD_SCHEDULE[],2,TRUE),
       IF(COUNTIF(FINALS_WEEK_THURSDAY_DATE[],Attendance!$J709) &gt; 0, VLOOKUP(Attendance!$G709,FINALS_WEEK_THURSDAY_PERIOD_SCHEDULE[],2,TRUE),
       VLOOKUP(Attendance!$G709,REGULAR_WEEK_SCHEDULE[[Thursday]:[Period]],3,TRUE))),
IF(WEEKDAY(Attendance!$J709) = 6,
       IF(COUNTIF(FINALS_WEEK_FRIDAY_DATE[],Attendance!$J709) &gt; 0, VLOOKUP(Attendance!$G709,FINALS_WEEK_FRIDAY_PERIOD_SCHEDULE[],2,TRUE),
       VLOOKUP(Attendance!$G709,REGULAR_WEEK_SCHEDULE[[Friday]:[Period]],2,TRUE))))))))))</f>
        <v/>
      </c>
      <c r="J709" s="41" t="str">
        <f t="shared" ca="1" si="35"/>
        <v/>
      </c>
      <c r="K709" s="41" t="str">
        <f>IF($A709 &lt;&gt; "",VLOOKUP($A709,'Student reference sheet'!$A$2:$V$2329, 7,FALSE), "")</f>
        <v/>
      </c>
      <c r="L709" s="30" t="str">
        <f>IF($A709 ="", "", VLOOKUP($A709, 'Student reference sheet'!$A$2:$Z$2603,23,FALSE))</f>
        <v/>
      </c>
      <c r="M709" s="30" t="str">
        <f>IF($A709 ="", "", VLOOKUP($A709, 'Student reference sheet'!$A$2:$Z$2603,24,FALSE))</f>
        <v/>
      </c>
      <c r="N709" s="30" t="str">
        <f>IF($A709 ="", "", VLOOKUP($A709, 'Student reference sheet'!$A$2:$Z$2603,26,FALSE))</f>
        <v/>
      </c>
      <c r="O709" s="30" t="str">
        <f>IF($A709 ="", "", VLOOKUP($A709, 'Student reference sheet'!$A$2:$Z$2603,25,FALSE))</f>
        <v/>
      </c>
      <c r="P709" s="39" t="str">
        <f>IF($A709 = "", "", IF(OR(VLOOKUP($A709,'Student reference sheet'!$A$2:$V$2400,8,FALSE) = "R",  VLOOKUP($A709,'Student reference sheet'!$A$2:$V$2400,8,FALSE) = "L"), "X", ""))</f>
        <v/>
      </c>
      <c r="Q709" s="39" t="str">
        <f>IF($A709 ="", "", VLOOKUP($A709, 'Student reference sheet'!$A$2:$V$2603,22,FALSE))</f>
        <v/>
      </c>
      <c r="R709" s="39" t="str">
        <f>IF($A709 &lt;&gt; "",VLOOKUP($A709,'Student reference sheet'!$A$2:$V$2329, 5,FALSE), "")</f>
        <v/>
      </c>
      <c r="S709" s="39" t="str">
        <f>IF($A709 &lt;&gt; "",VLOOKUP($A709,'Student reference sheet'!$A$2:$V$2329, 6,FALSE), "")</f>
        <v/>
      </c>
      <c r="T709" s="30" t="str">
        <f>IF($A709 = "","",
IF(VLOOKUP($A709,'Student reference sheet'!$A$2:$V$2329, 10,FALSE) = "Y", "Hispanic",
IF(VLOOKUP($A709,'Student reference sheet'!$A$2:$V$2329,11,FALSE) &lt;&gt; "",
IF(VLOOKUP($A709,'Student reference sheet'!$A$2:$V$2329,11,FALSE) = "UNK", "Unknown", VLOOKUP(VALUE(VLOOKUP($A709,'Student reference sheet'!$A$2:$V$2329,11,FALSE)),'Ethnicity Reference'!$A$2:$B$22,2,FALSE)),
IF(VLOOKUP($A709,'Student reference sheet'!$A$2:$V$2329,9,FALSE) &lt;&gt; "", VLOOKUP(VALUE(VLOOKUP($A709,'Student reference sheet'!$A$2:$V$2329,9,FALSE)),'Ethnicity Reference'!$A$2:$B$22,2,FALSE),"Unknown"))))</f>
        <v/>
      </c>
      <c r="U709" s="35"/>
    </row>
    <row r="710" spans="1:21" ht="15.75">
      <c r="A710" s="47"/>
      <c r="B710" s="33"/>
      <c r="C710" s="39" t="str">
        <f>IF($A710 &lt;&gt; "",VLOOKUP($A710,'Student reference sheet'!$A$2:$V$2329, 3,FALSE), "")</f>
        <v/>
      </c>
      <c r="D710" s="39" t="str">
        <f>IF($A710 &lt;&gt; "",VLOOKUP($A710,'Student reference sheet'!$A$2:$V$2329, 2,FALSE), "")</f>
        <v/>
      </c>
      <c r="E710" s="35"/>
      <c r="F710" s="34"/>
      <c r="G710" s="40" t="str">
        <f t="shared" ca="1" si="33"/>
        <v/>
      </c>
      <c r="H710" s="40" t="str">
        <f t="shared" ca="1" si="34"/>
        <v/>
      </c>
      <c r="I710" s="36" t="str">
        <f>IF($A710 = "", "",
IF(COUNTIF(MINIMUM_DAY_DATES[], Attendance!J710) &gt; 0, VLOOKUP(Attendance!$G710,MINIMUM_DAY_PERIOD_SCHEDULE[], 2,TRUE),
IF(COUNTIF(RALLY_DATES[], Attendance!J710) &gt; 0, VLOOKUP(Attendance!$G710,RALLY_PERIOD_SCHEDULE[], 2,TRUE),
IF(WEEKDAY(Attendance!$J710) = 2,
       IF(COUNTIF(FINALS_WEEK_MONDAY_DATE[],Attendance!$J710) &gt; 0, VLOOKUP(Attendance!$G710,FINALS_WEEK_MONDAY_PERIOD_SCHEDULE[],2,TRUE),
       VLOOKUP(Attendance!$G710,REGULAR_WEEK_SCHEDULE[],6,TRUE)),
IF(WEEKDAY($J710) = 3,
       IF(COUNTIF(FINALS_WEEK_TUESDAY_DATE[],Attendance!$J710) &gt; 0, VLOOKUP(Attendance!$G710,FINALS_WEEK_TUESDAY_PERIOD_SCHEDULE[],2,TRUE),
       VLOOKUP(Attendance!$G710,REGULAR_WEEK_SCHEDULE[[Tuesday]:[Period]],5,TRUE)),
IF(WEEKDAY(Attendance!$J710) = 4,
        IF(COUNTIF(BLOCK_WEDNESDAY_DATES[],Attendance!$J710) &gt; 0, VLOOKUP(Attendance!$G710,BLOCK_WEDNESDAY_PERIOD_SCHEDULE[],2,TRUE),
        IF(COUNTIF(FINALS_WEEK_WEDNESDAY_DATE[],Attendance!$J710) &gt; 0, VLOOKUP(Attendance!$G710,FINALS_WEEK_WEDNESDAY_PERIOD_SCHEDULE[],2,TRUE),
       VLOOKUP(Attendance!$G710,REGULAR_WEEK_SCHEDULE[[Wednesday]:[Period]],4,TRUE))),
IF(WEEKDAY($J710) = 5,
       IF(COUNTIF(BLOCK_THURSDAY_DATES[],Attendance!$J710) &gt; 0, VLOOKUP(Attendance!$G710,BLOCK_THURSDAY_PERIOD_SCHEDULE[],2,TRUE),
       IF(COUNTIF(FINALS_WEEK_THURSDAY_DATE[],Attendance!$J710) &gt; 0, VLOOKUP(Attendance!$G710,FINALS_WEEK_THURSDAY_PERIOD_SCHEDULE[],2,TRUE),
       VLOOKUP(Attendance!$G710,REGULAR_WEEK_SCHEDULE[[Thursday]:[Period]],3,TRUE))),
IF(WEEKDAY(Attendance!$J710) = 6,
       IF(COUNTIF(FINALS_WEEK_FRIDAY_DATE[],Attendance!$J710) &gt; 0, VLOOKUP(Attendance!$G710,FINALS_WEEK_FRIDAY_PERIOD_SCHEDULE[],2,TRUE),
       VLOOKUP(Attendance!$G710,REGULAR_WEEK_SCHEDULE[[Friday]:[Period]],2,TRUE))))))))))</f>
        <v/>
      </c>
      <c r="J710" s="41" t="str">
        <f t="shared" ca="1" si="35"/>
        <v/>
      </c>
      <c r="K710" s="41" t="str">
        <f>IF($A710 &lt;&gt; "",VLOOKUP($A710,'Student reference sheet'!$A$2:$V$2329, 7,FALSE), "")</f>
        <v/>
      </c>
      <c r="L710" s="30" t="str">
        <f>IF($A710 ="", "", VLOOKUP($A710, 'Student reference sheet'!$A$2:$Z$2603,23,FALSE))</f>
        <v/>
      </c>
      <c r="M710" s="30" t="str">
        <f>IF($A710 ="", "", VLOOKUP($A710, 'Student reference sheet'!$A$2:$Z$2603,24,FALSE))</f>
        <v/>
      </c>
      <c r="N710" s="30" t="str">
        <f>IF($A710 ="", "", VLOOKUP($A710, 'Student reference sheet'!$A$2:$Z$2603,26,FALSE))</f>
        <v/>
      </c>
      <c r="O710" s="30" t="str">
        <f>IF($A710 ="", "", VLOOKUP($A710, 'Student reference sheet'!$A$2:$Z$2603,25,FALSE))</f>
        <v/>
      </c>
      <c r="P710" s="39" t="str">
        <f>IF($A710 = "", "", IF(OR(VLOOKUP($A710,'Student reference sheet'!$A$2:$V$2400,8,FALSE) = "R",  VLOOKUP($A710,'Student reference sheet'!$A$2:$V$2400,8,FALSE) = "L"), "X", ""))</f>
        <v/>
      </c>
      <c r="Q710" s="39" t="str">
        <f>IF($A710 ="", "", VLOOKUP($A710, 'Student reference sheet'!$A$2:$V$2603,22,FALSE))</f>
        <v/>
      </c>
      <c r="R710" s="39" t="str">
        <f>IF($A710 &lt;&gt; "",VLOOKUP($A710,'Student reference sheet'!$A$2:$V$2329, 5,FALSE), "")</f>
        <v/>
      </c>
      <c r="S710" s="39" t="str">
        <f>IF($A710 &lt;&gt; "",VLOOKUP($A710,'Student reference sheet'!$A$2:$V$2329, 6,FALSE), "")</f>
        <v/>
      </c>
      <c r="T710" s="30" t="str">
        <f>IF($A710 = "","",
IF(VLOOKUP($A710,'Student reference sheet'!$A$2:$V$2329, 10,FALSE) = "Y", "Hispanic",
IF(VLOOKUP($A710,'Student reference sheet'!$A$2:$V$2329,11,FALSE) &lt;&gt; "",
IF(VLOOKUP($A710,'Student reference sheet'!$A$2:$V$2329,11,FALSE) = "UNK", "Unknown", VLOOKUP(VALUE(VLOOKUP($A710,'Student reference sheet'!$A$2:$V$2329,11,FALSE)),'Ethnicity Reference'!$A$2:$B$22,2,FALSE)),
IF(VLOOKUP($A710,'Student reference sheet'!$A$2:$V$2329,9,FALSE) &lt;&gt; "", VLOOKUP(VALUE(VLOOKUP($A710,'Student reference sheet'!$A$2:$V$2329,9,FALSE)),'Ethnicity Reference'!$A$2:$B$22,2,FALSE),"Unknown"))))</f>
        <v/>
      </c>
      <c r="U710" s="35"/>
    </row>
    <row r="711" spans="1:21" ht="15.75">
      <c r="A711" s="47"/>
      <c r="B711" s="33"/>
      <c r="C711" s="39" t="str">
        <f>IF($A711 &lt;&gt; "",VLOOKUP($A711,'Student reference sheet'!$A$2:$V$2329, 3,FALSE), "")</f>
        <v/>
      </c>
      <c r="D711" s="39" t="str">
        <f>IF($A711 &lt;&gt; "",VLOOKUP($A711,'Student reference sheet'!$A$2:$V$2329, 2,FALSE), "")</f>
        <v/>
      </c>
      <c r="E711" s="35"/>
      <c r="F711" s="34"/>
      <c r="G711" s="40" t="str">
        <f t="shared" ca="1" si="33"/>
        <v/>
      </c>
      <c r="H711" s="40" t="str">
        <f t="shared" ca="1" si="34"/>
        <v/>
      </c>
      <c r="I711" s="36" t="str">
        <f>IF($A711 = "", "",
IF(COUNTIF(MINIMUM_DAY_DATES[], Attendance!J711) &gt; 0, VLOOKUP(Attendance!$G711,MINIMUM_DAY_PERIOD_SCHEDULE[], 2,TRUE),
IF(COUNTIF(RALLY_DATES[], Attendance!J711) &gt; 0, VLOOKUP(Attendance!$G711,RALLY_PERIOD_SCHEDULE[], 2,TRUE),
IF(WEEKDAY(Attendance!$J711) = 2,
       IF(COUNTIF(FINALS_WEEK_MONDAY_DATE[],Attendance!$J711) &gt; 0, VLOOKUP(Attendance!$G711,FINALS_WEEK_MONDAY_PERIOD_SCHEDULE[],2,TRUE),
       VLOOKUP(Attendance!$G711,REGULAR_WEEK_SCHEDULE[],6,TRUE)),
IF(WEEKDAY($J711) = 3,
       IF(COUNTIF(FINALS_WEEK_TUESDAY_DATE[],Attendance!$J711) &gt; 0, VLOOKUP(Attendance!$G711,FINALS_WEEK_TUESDAY_PERIOD_SCHEDULE[],2,TRUE),
       VLOOKUP(Attendance!$G711,REGULAR_WEEK_SCHEDULE[[Tuesday]:[Period]],5,TRUE)),
IF(WEEKDAY(Attendance!$J711) = 4,
        IF(COUNTIF(BLOCK_WEDNESDAY_DATES[],Attendance!$J711) &gt; 0, VLOOKUP(Attendance!$G711,BLOCK_WEDNESDAY_PERIOD_SCHEDULE[],2,TRUE),
        IF(COUNTIF(FINALS_WEEK_WEDNESDAY_DATE[],Attendance!$J711) &gt; 0, VLOOKUP(Attendance!$G711,FINALS_WEEK_WEDNESDAY_PERIOD_SCHEDULE[],2,TRUE),
       VLOOKUP(Attendance!$G711,REGULAR_WEEK_SCHEDULE[[Wednesday]:[Period]],4,TRUE))),
IF(WEEKDAY($J711) = 5,
       IF(COUNTIF(BLOCK_THURSDAY_DATES[],Attendance!$J711) &gt; 0, VLOOKUP(Attendance!$G711,BLOCK_THURSDAY_PERIOD_SCHEDULE[],2,TRUE),
       IF(COUNTIF(FINALS_WEEK_THURSDAY_DATE[],Attendance!$J711) &gt; 0, VLOOKUP(Attendance!$G711,FINALS_WEEK_THURSDAY_PERIOD_SCHEDULE[],2,TRUE),
       VLOOKUP(Attendance!$G711,REGULAR_WEEK_SCHEDULE[[Thursday]:[Period]],3,TRUE))),
IF(WEEKDAY(Attendance!$J711) = 6,
       IF(COUNTIF(FINALS_WEEK_FRIDAY_DATE[],Attendance!$J711) &gt; 0, VLOOKUP(Attendance!$G711,FINALS_WEEK_FRIDAY_PERIOD_SCHEDULE[],2,TRUE),
       VLOOKUP(Attendance!$G711,REGULAR_WEEK_SCHEDULE[[Friday]:[Period]],2,TRUE))))))))))</f>
        <v/>
      </c>
      <c r="J711" s="41" t="str">
        <f t="shared" ca="1" si="35"/>
        <v/>
      </c>
      <c r="K711" s="41" t="str">
        <f>IF($A711 &lt;&gt; "",VLOOKUP($A711,'Student reference sheet'!$A$2:$V$2329, 7,FALSE), "")</f>
        <v/>
      </c>
      <c r="L711" s="30" t="str">
        <f>IF($A711 ="", "", VLOOKUP($A711, 'Student reference sheet'!$A$2:$Z$2603,23,FALSE))</f>
        <v/>
      </c>
      <c r="M711" s="30" t="str">
        <f>IF($A711 ="", "", VLOOKUP($A711, 'Student reference sheet'!$A$2:$Z$2603,24,FALSE))</f>
        <v/>
      </c>
      <c r="N711" s="30" t="str">
        <f>IF($A711 ="", "", VLOOKUP($A711, 'Student reference sheet'!$A$2:$Z$2603,26,FALSE))</f>
        <v/>
      </c>
      <c r="O711" s="30" t="str">
        <f>IF($A711 ="", "", VLOOKUP($A711, 'Student reference sheet'!$A$2:$Z$2603,25,FALSE))</f>
        <v/>
      </c>
      <c r="P711" s="39" t="str">
        <f>IF($A711 = "", "", IF(OR(VLOOKUP($A711,'Student reference sheet'!$A$2:$V$2400,8,FALSE) = "R",  VLOOKUP($A711,'Student reference sheet'!$A$2:$V$2400,8,FALSE) = "L"), "X", ""))</f>
        <v/>
      </c>
      <c r="Q711" s="39" t="str">
        <f>IF($A711 ="", "", VLOOKUP($A711, 'Student reference sheet'!$A$2:$V$2603,22,FALSE))</f>
        <v/>
      </c>
      <c r="R711" s="39" t="str">
        <f>IF($A711 &lt;&gt; "",VLOOKUP($A711,'Student reference sheet'!$A$2:$V$2329, 5,FALSE), "")</f>
        <v/>
      </c>
      <c r="S711" s="39" t="str">
        <f>IF($A711 &lt;&gt; "",VLOOKUP($A711,'Student reference sheet'!$A$2:$V$2329, 6,FALSE), "")</f>
        <v/>
      </c>
      <c r="T711" s="30" t="str">
        <f>IF($A711 = "","",
IF(VLOOKUP($A711,'Student reference sheet'!$A$2:$V$2329, 10,FALSE) = "Y", "Hispanic",
IF(VLOOKUP($A711,'Student reference sheet'!$A$2:$V$2329,11,FALSE) &lt;&gt; "",
IF(VLOOKUP($A711,'Student reference sheet'!$A$2:$V$2329,11,FALSE) = "UNK", "Unknown", VLOOKUP(VALUE(VLOOKUP($A711,'Student reference sheet'!$A$2:$V$2329,11,FALSE)),'Ethnicity Reference'!$A$2:$B$22,2,FALSE)),
IF(VLOOKUP($A711,'Student reference sheet'!$A$2:$V$2329,9,FALSE) &lt;&gt; "", VLOOKUP(VALUE(VLOOKUP($A711,'Student reference sheet'!$A$2:$V$2329,9,FALSE)),'Ethnicity Reference'!$A$2:$B$22,2,FALSE),"Unknown"))))</f>
        <v/>
      </c>
      <c r="U711" s="35"/>
    </row>
    <row r="712" spans="1:21" ht="15.75">
      <c r="A712" s="47"/>
      <c r="B712" s="33"/>
      <c r="C712" s="39" t="str">
        <f>IF($A712 &lt;&gt; "",VLOOKUP($A712,'Student reference sheet'!$A$2:$V$2329, 3,FALSE), "")</f>
        <v/>
      </c>
      <c r="D712" s="39" t="str">
        <f>IF($A712 &lt;&gt; "",VLOOKUP($A712,'Student reference sheet'!$A$2:$V$2329, 2,FALSE), "")</f>
        <v/>
      </c>
      <c r="E712" s="35"/>
      <c r="F712" s="34"/>
      <c r="G712" s="40" t="str">
        <f t="shared" ca="1" si="33"/>
        <v/>
      </c>
      <c r="H712" s="40" t="str">
        <f t="shared" ca="1" si="34"/>
        <v/>
      </c>
      <c r="I712" s="36" t="str">
        <f>IF($A712 = "", "",
IF(COUNTIF(MINIMUM_DAY_DATES[], Attendance!J712) &gt; 0, VLOOKUP(Attendance!$G712,MINIMUM_DAY_PERIOD_SCHEDULE[], 2,TRUE),
IF(COUNTIF(RALLY_DATES[], Attendance!J712) &gt; 0, VLOOKUP(Attendance!$G712,RALLY_PERIOD_SCHEDULE[], 2,TRUE),
IF(WEEKDAY(Attendance!$J712) = 2,
       IF(COUNTIF(FINALS_WEEK_MONDAY_DATE[],Attendance!$J712) &gt; 0, VLOOKUP(Attendance!$G712,FINALS_WEEK_MONDAY_PERIOD_SCHEDULE[],2,TRUE),
       VLOOKUP(Attendance!$G712,REGULAR_WEEK_SCHEDULE[],6,TRUE)),
IF(WEEKDAY($J712) = 3,
       IF(COUNTIF(FINALS_WEEK_TUESDAY_DATE[],Attendance!$J712) &gt; 0, VLOOKUP(Attendance!$G712,FINALS_WEEK_TUESDAY_PERIOD_SCHEDULE[],2,TRUE),
       VLOOKUP(Attendance!$G712,REGULAR_WEEK_SCHEDULE[[Tuesday]:[Period]],5,TRUE)),
IF(WEEKDAY(Attendance!$J712) = 4,
        IF(COUNTIF(BLOCK_WEDNESDAY_DATES[],Attendance!$J712) &gt; 0, VLOOKUP(Attendance!$G712,BLOCK_WEDNESDAY_PERIOD_SCHEDULE[],2,TRUE),
        IF(COUNTIF(FINALS_WEEK_WEDNESDAY_DATE[],Attendance!$J712) &gt; 0, VLOOKUP(Attendance!$G712,FINALS_WEEK_WEDNESDAY_PERIOD_SCHEDULE[],2,TRUE),
       VLOOKUP(Attendance!$G712,REGULAR_WEEK_SCHEDULE[[Wednesday]:[Period]],4,TRUE))),
IF(WEEKDAY($J712) = 5,
       IF(COUNTIF(BLOCK_THURSDAY_DATES[],Attendance!$J712) &gt; 0, VLOOKUP(Attendance!$G712,BLOCK_THURSDAY_PERIOD_SCHEDULE[],2,TRUE),
       IF(COUNTIF(FINALS_WEEK_THURSDAY_DATE[],Attendance!$J712) &gt; 0, VLOOKUP(Attendance!$G712,FINALS_WEEK_THURSDAY_PERIOD_SCHEDULE[],2,TRUE),
       VLOOKUP(Attendance!$G712,REGULAR_WEEK_SCHEDULE[[Thursday]:[Period]],3,TRUE))),
IF(WEEKDAY(Attendance!$J712) = 6,
       IF(COUNTIF(FINALS_WEEK_FRIDAY_DATE[],Attendance!$J712) &gt; 0, VLOOKUP(Attendance!$G712,FINALS_WEEK_FRIDAY_PERIOD_SCHEDULE[],2,TRUE),
       VLOOKUP(Attendance!$G712,REGULAR_WEEK_SCHEDULE[[Friday]:[Period]],2,TRUE))))))))))</f>
        <v/>
      </c>
      <c r="J712" s="41" t="str">
        <f t="shared" ca="1" si="35"/>
        <v/>
      </c>
      <c r="K712" s="41" t="str">
        <f>IF($A712 &lt;&gt; "",VLOOKUP($A712,'Student reference sheet'!$A$2:$V$2329, 7,FALSE), "")</f>
        <v/>
      </c>
      <c r="L712" s="30" t="str">
        <f>IF($A712 ="", "", VLOOKUP($A712, 'Student reference sheet'!$A$2:$Z$2603,23,FALSE))</f>
        <v/>
      </c>
      <c r="M712" s="30" t="str">
        <f>IF($A712 ="", "", VLOOKUP($A712, 'Student reference sheet'!$A$2:$Z$2603,24,FALSE))</f>
        <v/>
      </c>
      <c r="N712" s="30" t="str">
        <f>IF($A712 ="", "", VLOOKUP($A712, 'Student reference sheet'!$A$2:$Z$2603,26,FALSE))</f>
        <v/>
      </c>
      <c r="O712" s="30" t="str">
        <f>IF($A712 ="", "", VLOOKUP($A712, 'Student reference sheet'!$A$2:$Z$2603,25,FALSE))</f>
        <v/>
      </c>
      <c r="P712" s="39" t="str">
        <f>IF($A712 = "", "", IF(OR(VLOOKUP($A712,'Student reference sheet'!$A$2:$V$2400,8,FALSE) = "R",  VLOOKUP($A712,'Student reference sheet'!$A$2:$V$2400,8,FALSE) = "L"), "X", ""))</f>
        <v/>
      </c>
      <c r="Q712" s="39" t="str">
        <f>IF($A712 ="", "", VLOOKUP($A712, 'Student reference sheet'!$A$2:$V$2603,22,FALSE))</f>
        <v/>
      </c>
      <c r="R712" s="39" t="str">
        <f>IF($A712 &lt;&gt; "",VLOOKUP($A712,'Student reference sheet'!$A$2:$V$2329, 5,FALSE), "")</f>
        <v/>
      </c>
      <c r="S712" s="39" t="str">
        <f>IF($A712 &lt;&gt; "",VLOOKUP($A712,'Student reference sheet'!$A$2:$V$2329, 6,FALSE), "")</f>
        <v/>
      </c>
      <c r="T712" s="30" t="str">
        <f>IF($A712 = "","",
IF(VLOOKUP($A712,'Student reference sheet'!$A$2:$V$2329, 10,FALSE) = "Y", "Hispanic",
IF(VLOOKUP($A712,'Student reference sheet'!$A$2:$V$2329,11,FALSE) &lt;&gt; "",
IF(VLOOKUP($A712,'Student reference sheet'!$A$2:$V$2329,11,FALSE) = "UNK", "Unknown", VLOOKUP(VALUE(VLOOKUP($A712,'Student reference sheet'!$A$2:$V$2329,11,FALSE)),'Ethnicity Reference'!$A$2:$B$22,2,FALSE)),
IF(VLOOKUP($A712,'Student reference sheet'!$A$2:$V$2329,9,FALSE) &lt;&gt; "", VLOOKUP(VALUE(VLOOKUP($A712,'Student reference sheet'!$A$2:$V$2329,9,FALSE)),'Ethnicity Reference'!$A$2:$B$22,2,FALSE),"Unknown"))))</f>
        <v/>
      </c>
      <c r="U712" s="35"/>
    </row>
    <row r="713" spans="1:21" ht="15.75">
      <c r="A713" s="47"/>
      <c r="B713" s="33"/>
      <c r="C713" s="39" t="str">
        <f>IF($A713 &lt;&gt; "",VLOOKUP($A713,'Student reference sheet'!$A$2:$V$2329, 3,FALSE), "")</f>
        <v/>
      </c>
      <c r="D713" s="39" t="str">
        <f>IF($A713 &lt;&gt; "",VLOOKUP($A713,'Student reference sheet'!$A$2:$V$2329, 2,FALSE), "")</f>
        <v/>
      </c>
      <c r="E713" s="35"/>
      <c r="F713" s="34"/>
      <c r="G713" s="40" t="str">
        <f t="shared" ca="1" si="33"/>
        <v/>
      </c>
      <c r="H713" s="40" t="str">
        <f t="shared" ca="1" si="34"/>
        <v/>
      </c>
      <c r="I713" s="36" t="str">
        <f>IF($A713 = "", "",
IF(COUNTIF(MINIMUM_DAY_DATES[], Attendance!J713) &gt; 0, VLOOKUP(Attendance!$G713,MINIMUM_DAY_PERIOD_SCHEDULE[], 2,TRUE),
IF(COUNTIF(RALLY_DATES[], Attendance!J713) &gt; 0, VLOOKUP(Attendance!$G713,RALLY_PERIOD_SCHEDULE[], 2,TRUE),
IF(WEEKDAY(Attendance!$J713) = 2,
       IF(COUNTIF(FINALS_WEEK_MONDAY_DATE[],Attendance!$J713) &gt; 0, VLOOKUP(Attendance!$G713,FINALS_WEEK_MONDAY_PERIOD_SCHEDULE[],2,TRUE),
       VLOOKUP(Attendance!$G713,REGULAR_WEEK_SCHEDULE[],6,TRUE)),
IF(WEEKDAY($J713) = 3,
       IF(COUNTIF(FINALS_WEEK_TUESDAY_DATE[],Attendance!$J713) &gt; 0, VLOOKUP(Attendance!$G713,FINALS_WEEK_TUESDAY_PERIOD_SCHEDULE[],2,TRUE),
       VLOOKUP(Attendance!$G713,REGULAR_WEEK_SCHEDULE[[Tuesday]:[Period]],5,TRUE)),
IF(WEEKDAY(Attendance!$J713) = 4,
        IF(COUNTIF(BLOCK_WEDNESDAY_DATES[],Attendance!$J713) &gt; 0, VLOOKUP(Attendance!$G713,BLOCK_WEDNESDAY_PERIOD_SCHEDULE[],2,TRUE),
        IF(COUNTIF(FINALS_WEEK_WEDNESDAY_DATE[],Attendance!$J713) &gt; 0, VLOOKUP(Attendance!$G713,FINALS_WEEK_WEDNESDAY_PERIOD_SCHEDULE[],2,TRUE),
       VLOOKUP(Attendance!$G713,REGULAR_WEEK_SCHEDULE[[Wednesday]:[Period]],4,TRUE))),
IF(WEEKDAY($J713) = 5,
       IF(COUNTIF(BLOCK_THURSDAY_DATES[],Attendance!$J713) &gt; 0, VLOOKUP(Attendance!$G713,BLOCK_THURSDAY_PERIOD_SCHEDULE[],2,TRUE),
       IF(COUNTIF(FINALS_WEEK_THURSDAY_DATE[],Attendance!$J713) &gt; 0, VLOOKUP(Attendance!$G713,FINALS_WEEK_THURSDAY_PERIOD_SCHEDULE[],2,TRUE),
       VLOOKUP(Attendance!$G713,REGULAR_WEEK_SCHEDULE[[Thursday]:[Period]],3,TRUE))),
IF(WEEKDAY(Attendance!$J713) = 6,
       IF(COUNTIF(FINALS_WEEK_FRIDAY_DATE[],Attendance!$J713) &gt; 0, VLOOKUP(Attendance!$G713,FINALS_WEEK_FRIDAY_PERIOD_SCHEDULE[],2,TRUE),
       VLOOKUP(Attendance!$G713,REGULAR_WEEK_SCHEDULE[[Friday]:[Period]],2,TRUE))))))))))</f>
        <v/>
      </c>
      <c r="J713" s="41" t="str">
        <f t="shared" ca="1" si="35"/>
        <v/>
      </c>
      <c r="K713" s="41" t="str">
        <f>IF($A713 &lt;&gt; "",VLOOKUP($A713,'Student reference sheet'!$A$2:$V$2329, 7,FALSE), "")</f>
        <v/>
      </c>
      <c r="L713" s="30" t="str">
        <f>IF($A713 ="", "", VLOOKUP($A713, 'Student reference sheet'!$A$2:$Z$2603,23,FALSE))</f>
        <v/>
      </c>
      <c r="M713" s="30" t="str">
        <f>IF($A713 ="", "", VLOOKUP($A713, 'Student reference sheet'!$A$2:$Z$2603,24,FALSE))</f>
        <v/>
      </c>
      <c r="N713" s="30" t="str">
        <f>IF($A713 ="", "", VLOOKUP($A713, 'Student reference sheet'!$A$2:$Z$2603,26,FALSE))</f>
        <v/>
      </c>
      <c r="O713" s="30" t="str">
        <f>IF($A713 ="", "", VLOOKUP($A713, 'Student reference sheet'!$A$2:$Z$2603,25,FALSE))</f>
        <v/>
      </c>
      <c r="P713" s="39" t="str">
        <f>IF($A713 = "", "", IF(OR(VLOOKUP($A713,'Student reference sheet'!$A$2:$V$2400,8,FALSE) = "R",  VLOOKUP($A713,'Student reference sheet'!$A$2:$V$2400,8,FALSE) = "L"), "X", ""))</f>
        <v/>
      </c>
      <c r="Q713" s="39" t="str">
        <f>IF($A713 ="", "", VLOOKUP($A713, 'Student reference sheet'!$A$2:$V$2603,22,FALSE))</f>
        <v/>
      </c>
      <c r="R713" s="39" t="str">
        <f>IF($A713 &lt;&gt; "",VLOOKUP($A713,'Student reference sheet'!$A$2:$V$2329, 5,FALSE), "")</f>
        <v/>
      </c>
      <c r="S713" s="39" t="str">
        <f>IF($A713 &lt;&gt; "",VLOOKUP($A713,'Student reference sheet'!$A$2:$V$2329, 6,FALSE), "")</f>
        <v/>
      </c>
      <c r="T713" s="30" t="str">
        <f>IF($A713 = "","",
IF(VLOOKUP($A713,'Student reference sheet'!$A$2:$V$2329, 10,FALSE) = "Y", "Hispanic",
IF(VLOOKUP($A713,'Student reference sheet'!$A$2:$V$2329,11,FALSE) &lt;&gt; "",
IF(VLOOKUP($A713,'Student reference sheet'!$A$2:$V$2329,11,FALSE) = "UNK", "Unknown", VLOOKUP(VALUE(VLOOKUP($A713,'Student reference sheet'!$A$2:$V$2329,11,FALSE)),'Ethnicity Reference'!$A$2:$B$22,2,FALSE)),
IF(VLOOKUP($A713,'Student reference sheet'!$A$2:$V$2329,9,FALSE) &lt;&gt; "", VLOOKUP(VALUE(VLOOKUP($A713,'Student reference sheet'!$A$2:$V$2329,9,FALSE)),'Ethnicity Reference'!$A$2:$B$22,2,FALSE),"Unknown"))))</f>
        <v/>
      </c>
      <c r="U713" s="35"/>
    </row>
    <row r="714" spans="1:21" ht="15.75">
      <c r="A714" s="47"/>
      <c r="B714" s="33"/>
      <c r="C714" s="39" t="str">
        <f>IF($A714 &lt;&gt; "",VLOOKUP($A714,'Student reference sheet'!$A$2:$V$2329, 3,FALSE), "")</f>
        <v/>
      </c>
      <c r="D714" s="39" t="str">
        <f>IF($A714 &lt;&gt; "",VLOOKUP($A714,'Student reference sheet'!$A$2:$V$2329, 2,FALSE), "")</f>
        <v/>
      </c>
      <c r="E714" s="35"/>
      <c r="F714" s="34"/>
      <c r="G714" s="40" t="str">
        <f t="shared" ref="G714:G777" ca="1" si="36">IF(A714 &lt;&gt;"", IF(G714 = "",NOW() - TODAY(), G714), "")</f>
        <v/>
      </c>
      <c r="H714" s="40" t="str">
        <f t="shared" ref="H714:H777" ca="1" si="37">IF(B714 &lt;&gt;"", IF(H714 = "",NOW() - TODAY(), H714), "")</f>
        <v/>
      </c>
      <c r="I714" s="36" t="str">
        <f>IF($A714 = "", "",
IF(COUNTIF(MINIMUM_DAY_DATES[], Attendance!J714) &gt; 0, VLOOKUP(Attendance!$G714,MINIMUM_DAY_PERIOD_SCHEDULE[], 2,TRUE),
IF(COUNTIF(RALLY_DATES[], Attendance!J714) &gt; 0, VLOOKUP(Attendance!$G714,RALLY_PERIOD_SCHEDULE[], 2,TRUE),
IF(WEEKDAY(Attendance!$J714) = 2,
       IF(COUNTIF(FINALS_WEEK_MONDAY_DATE[],Attendance!$J714) &gt; 0, VLOOKUP(Attendance!$G714,FINALS_WEEK_MONDAY_PERIOD_SCHEDULE[],2,TRUE),
       VLOOKUP(Attendance!$G714,REGULAR_WEEK_SCHEDULE[],6,TRUE)),
IF(WEEKDAY($J714) = 3,
       IF(COUNTIF(FINALS_WEEK_TUESDAY_DATE[],Attendance!$J714) &gt; 0, VLOOKUP(Attendance!$G714,FINALS_WEEK_TUESDAY_PERIOD_SCHEDULE[],2,TRUE),
       VLOOKUP(Attendance!$G714,REGULAR_WEEK_SCHEDULE[[Tuesday]:[Period]],5,TRUE)),
IF(WEEKDAY(Attendance!$J714) = 4,
        IF(COUNTIF(BLOCK_WEDNESDAY_DATES[],Attendance!$J714) &gt; 0, VLOOKUP(Attendance!$G714,BLOCK_WEDNESDAY_PERIOD_SCHEDULE[],2,TRUE),
        IF(COUNTIF(FINALS_WEEK_WEDNESDAY_DATE[],Attendance!$J714) &gt; 0, VLOOKUP(Attendance!$G714,FINALS_WEEK_WEDNESDAY_PERIOD_SCHEDULE[],2,TRUE),
       VLOOKUP(Attendance!$G714,REGULAR_WEEK_SCHEDULE[[Wednesday]:[Period]],4,TRUE))),
IF(WEEKDAY($J714) = 5,
       IF(COUNTIF(BLOCK_THURSDAY_DATES[],Attendance!$J714) &gt; 0, VLOOKUP(Attendance!$G714,BLOCK_THURSDAY_PERIOD_SCHEDULE[],2,TRUE),
       IF(COUNTIF(FINALS_WEEK_THURSDAY_DATE[],Attendance!$J714) &gt; 0, VLOOKUP(Attendance!$G714,FINALS_WEEK_THURSDAY_PERIOD_SCHEDULE[],2,TRUE),
       VLOOKUP(Attendance!$G714,REGULAR_WEEK_SCHEDULE[[Thursday]:[Period]],3,TRUE))),
IF(WEEKDAY(Attendance!$J714) = 6,
       IF(COUNTIF(FINALS_WEEK_FRIDAY_DATE[],Attendance!$J714) &gt; 0, VLOOKUP(Attendance!$G714,FINALS_WEEK_FRIDAY_PERIOD_SCHEDULE[],2,TRUE),
       VLOOKUP(Attendance!$G714,REGULAR_WEEK_SCHEDULE[[Friday]:[Period]],2,TRUE))))))))))</f>
        <v/>
      </c>
      <c r="J714" s="41" t="str">
        <f t="shared" ref="J714:J777" ca="1" si="38">IF(A714 &lt;&gt;"", IF(J714 = "",TODAY(), J714), "")</f>
        <v/>
      </c>
      <c r="K714" s="41" t="str">
        <f>IF($A714 &lt;&gt; "",VLOOKUP($A714,'Student reference sheet'!$A$2:$V$2329, 7,FALSE), "")</f>
        <v/>
      </c>
      <c r="L714" s="30" t="str">
        <f>IF($A714 ="", "", VLOOKUP($A714, 'Student reference sheet'!$A$2:$Z$2603,23,FALSE))</f>
        <v/>
      </c>
      <c r="M714" s="30" t="str">
        <f>IF($A714 ="", "", VLOOKUP($A714, 'Student reference sheet'!$A$2:$Z$2603,24,FALSE))</f>
        <v/>
      </c>
      <c r="N714" s="30" t="str">
        <f>IF($A714 ="", "", VLOOKUP($A714, 'Student reference sheet'!$A$2:$Z$2603,26,FALSE))</f>
        <v/>
      </c>
      <c r="O714" s="30" t="str">
        <f>IF($A714 ="", "", VLOOKUP($A714, 'Student reference sheet'!$A$2:$Z$2603,25,FALSE))</f>
        <v/>
      </c>
      <c r="P714" s="39" t="str">
        <f>IF($A714 = "", "", IF(OR(VLOOKUP($A714,'Student reference sheet'!$A$2:$V$2400,8,FALSE) = "R",  VLOOKUP($A714,'Student reference sheet'!$A$2:$V$2400,8,FALSE) = "L"), "X", ""))</f>
        <v/>
      </c>
      <c r="Q714" s="39" t="str">
        <f>IF($A714 ="", "", VLOOKUP($A714, 'Student reference sheet'!$A$2:$V$2603,22,FALSE))</f>
        <v/>
      </c>
      <c r="R714" s="39" t="str">
        <f>IF($A714 &lt;&gt; "",VLOOKUP($A714,'Student reference sheet'!$A$2:$V$2329, 5,FALSE), "")</f>
        <v/>
      </c>
      <c r="S714" s="39" t="str">
        <f>IF($A714 &lt;&gt; "",VLOOKUP($A714,'Student reference sheet'!$A$2:$V$2329, 6,FALSE), "")</f>
        <v/>
      </c>
      <c r="T714" s="30" t="str">
        <f>IF($A714 = "","",
IF(VLOOKUP($A714,'Student reference sheet'!$A$2:$V$2329, 10,FALSE) = "Y", "Hispanic",
IF(VLOOKUP($A714,'Student reference sheet'!$A$2:$V$2329,11,FALSE) &lt;&gt; "",
IF(VLOOKUP($A714,'Student reference sheet'!$A$2:$V$2329,11,FALSE) = "UNK", "Unknown", VLOOKUP(VALUE(VLOOKUP($A714,'Student reference sheet'!$A$2:$V$2329,11,FALSE)),'Ethnicity Reference'!$A$2:$B$22,2,FALSE)),
IF(VLOOKUP($A714,'Student reference sheet'!$A$2:$V$2329,9,FALSE) &lt;&gt; "", VLOOKUP(VALUE(VLOOKUP($A714,'Student reference sheet'!$A$2:$V$2329,9,FALSE)),'Ethnicity Reference'!$A$2:$B$22,2,FALSE),"Unknown"))))</f>
        <v/>
      </c>
      <c r="U714" s="35"/>
    </row>
    <row r="715" spans="1:21" ht="15.75">
      <c r="A715" s="47"/>
      <c r="B715" s="33"/>
      <c r="C715" s="39" t="str">
        <f>IF($A715 &lt;&gt; "",VLOOKUP($A715,'Student reference sheet'!$A$2:$V$2329, 3,FALSE), "")</f>
        <v/>
      </c>
      <c r="D715" s="39" t="str">
        <f>IF($A715 &lt;&gt; "",VLOOKUP($A715,'Student reference sheet'!$A$2:$V$2329, 2,FALSE), "")</f>
        <v/>
      </c>
      <c r="E715" s="35"/>
      <c r="F715" s="34"/>
      <c r="G715" s="40" t="str">
        <f t="shared" ca="1" si="36"/>
        <v/>
      </c>
      <c r="H715" s="40" t="str">
        <f t="shared" ca="1" si="37"/>
        <v/>
      </c>
      <c r="I715" s="36" t="str">
        <f>IF($A715 = "", "",
IF(COUNTIF(MINIMUM_DAY_DATES[], Attendance!J715) &gt; 0, VLOOKUP(Attendance!$G715,MINIMUM_DAY_PERIOD_SCHEDULE[], 2,TRUE),
IF(COUNTIF(RALLY_DATES[], Attendance!J715) &gt; 0, VLOOKUP(Attendance!$G715,RALLY_PERIOD_SCHEDULE[], 2,TRUE),
IF(WEEKDAY(Attendance!$J715) = 2,
       IF(COUNTIF(FINALS_WEEK_MONDAY_DATE[],Attendance!$J715) &gt; 0, VLOOKUP(Attendance!$G715,FINALS_WEEK_MONDAY_PERIOD_SCHEDULE[],2,TRUE),
       VLOOKUP(Attendance!$G715,REGULAR_WEEK_SCHEDULE[],6,TRUE)),
IF(WEEKDAY($J715) = 3,
       IF(COUNTIF(FINALS_WEEK_TUESDAY_DATE[],Attendance!$J715) &gt; 0, VLOOKUP(Attendance!$G715,FINALS_WEEK_TUESDAY_PERIOD_SCHEDULE[],2,TRUE),
       VLOOKUP(Attendance!$G715,REGULAR_WEEK_SCHEDULE[[Tuesday]:[Period]],5,TRUE)),
IF(WEEKDAY(Attendance!$J715) = 4,
        IF(COUNTIF(BLOCK_WEDNESDAY_DATES[],Attendance!$J715) &gt; 0, VLOOKUP(Attendance!$G715,BLOCK_WEDNESDAY_PERIOD_SCHEDULE[],2,TRUE),
        IF(COUNTIF(FINALS_WEEK_WEDNESDAY_DATE[],Attendance!$J715) &gt; 0, VLOOKUP(Attendance!$G715,FINALS_WEEK_WEDNESDAY_PERIOD_SCHEDULE[],2,TRUE),
       VLOOKUP(Attendance!$G715,REGULAR_WEEK_SCHEDULE[[Wednesday]:[Period]],4,TRUE))),
IF(WEEKDAY($J715) = 5,
       IF(COUNTIF(BLOCK_THURSDAY_DATES[],Attendance!$J715) &gt; 0, VLOOKUP(Attendance!$G715,BLOCK_THURSDAY_PERIOD_SCHEDULE[],2,TRUE),
       IF(COUNTIF(FINALS_WEEK_THURSDAY_DATE[],Attendance!$J715) &gt; 0, VLOOKUP(Attendance!$G715,FINALS_WEEK_THURSDAY_PERIOD_SCHEDULE[],2,TRUE),
       VLOOKUP(Attendance!$G715,REGULAR_WEEK_SCHEDULE[[Thursday]:[Period]],3,TRUE))),
IF(WEEKDAY(Attendance!$J715) = 6,
       IF(COUNTIF(FINALS_WEEK_FRIDAY_DATE[],Attendance!$J715) &gt; 0, VLOOKUP(Attendance!$G715,FINALS_WEEK_FRIDAY_PERIOD_SCHEDULE[],2,TRUE),
       VLOOKUP(Attendance!$G715,REGULAR_WEEK_SCHEDULE[[Friday]:[Period]],2,TRUE))))))))))</f>
        <v/>
      </c>
      <c r="J715" s="41" t="str">
        <f t="shared" ca="1" si="38"/>
        <v/>
      </c>
      <c r="K715" s="41" t="str">
        <f>IF($A715 &lt;&gt; "",VLOOKUP($A715,'Student reference sheet'!$A$2:$V$2329, 7,FALSE), "")</f>
        <v/>
      </c>
      <c r="L715" s="30" t="str">
        <f>IF($A715 ="", "", VLOOKUP($A715, 'Student reference sheet'!$A$2:$Z$2603,23,FALSE))</f>
        <v/>
      </c>
      <c r="M715" s="30" t="str">
        <f>IF($A715 ="", "", VLOOKUP($A715, 'Student reference sheet'!$A$2:$Z$2603,24,FALSE))</f>
        <v/>
      </c>
      <c r="N715" s="30" t="str">
        <f>IF($A715 ="", "", VLOOKUP($A715, 'Student reference sheet'!$A$2:$Z$2603,26,FALSE))</f>
        <v/>
      </c>
      <c r="O715" s="30" t="str">
        <f>IF($A715 ="", "", VLOOKUP($A715, 'Student reference sheet'!$A$2:$Z$2603,25,FALSE))</f>
        <v/>
      </c>
      <c r="P715" s="39" t="str">
        <f>IF($A715 = "", "", IF(OR(VLOOKUP($A715,'Student reference sheet'!$A$2:$V$2400,8,FALSE) = "R",  VLOOKUP($A715,'Student reference sheet'!$A$2:$V$2400,8,FALSE) = "L"), "X", ""))</f>
        <v/>
      </c>
      <c r="Q715" s="39" t="str">
        <f>IF($A715 ="", "", VLOOKUP($A715, 'Student reference sheet'!$A$2:$V$2603,22,FALSE))</f>
        <v/>
      </c>
      <c r="R715" s="39" t="str">
        <f>IF($A715 &lt;&gt; "",VLOOKUP($A715,'Student reference sheet'!$A$2:$V$2329, 5,FALSE), "")</f>
        <v/>
      </c>
      <c r="S715" s="39" t="str">
        <f>IF($A715 &lt;&gt; "",VLOOKUP($A715,'Student reference sheet'!$A$2:$V$2329, 6,FALSE), "")</f>
        <v/>
      </c>
      <c r="T715" s="30" t="str">
        <f>IF($A715 = "","",
IF(VLOOKUP($A715,'Student reference sheet'!$A$2:$V$2329, 10,FALSE) = "Y", "Hispanic",
IF(VLOOKUP($A715,'Student reference sheet'!$A$2:$V$2329,11,FALSE) &lt;&gt; "",
IF(VLOOKUP($A715,'Student reference sheet'!$A$2:$V$2329,11,FALSE) = "UNK", "Unknown", VLOOKUP(VALUE(VLOOKUP($A715,'Student reference sheet'!$A$2:$V$2329,11,FALSE)),'Ethnicity Reference'!$A$2:$B$22,2,FALSE)),
IF(VLOOKUP($A715,'Student reference sheet'!$A$2:$V$2329,9,FALSE) &lt;&gt; "", VLOOKUP(VALUE(VLOOKUP($A715,'Student reference sheet'!$A$2:$V$2329,9,FALSE)),'Ethnicity Reference'!$A$2:$B$22,2,FALSE),"Unknown"))))</f>
        <v/>
      </c>
      <c r="U715" s="35"/>
    </row>
    <row r="716" spans="1:21" ht="15.75">
      <c r="A716" s="47"/>
      <c r="B716" s="33"/>
      <c r="C716" s="39" t="str">
        <f>IF($A716 &lt;&gt; "",VLOOKUP($A716,'Student reference sheet'!$A$2:$V$2329, 3,FALSE), "")</f>
        <v/>
      </c>
      <c r="D716" s="39" t="str">
        <f>IF($A716 &lt;&gt; "",VLOOKUP($A716,'Student reference sheet'!$A$2:$V$2329, 2,FALSE), "")</f>
        <v/>
      </c>
      <c r="E716" s="35"/>
      <c r="F716" s="34"/>
      <c r="G716" s="40" t="str">
        <f t="shared" ca="1" si="36"/>
        <v/>
      </c>
      <c r="H716" s="40" t="str">
        <f t="shared" ca="1" si="37"/>
        <v/>
      </c>
      <c r="I716" s="36" t="str">
        <f>IF($A716 = "", "",
IF(COUNTIF(MINIMUM_DAY_DATES[], Attendance!J716) &gt; 0, VLOOKUP(Attendance!$G716,MINIMUM_DAY_PERIOD_SCHEDULE[], 2,TRUE),
IF(COUNTIF(RALLY_DATES[], Attendance!J716) &gt; 0, VLOOKUP(Attendance!$G716,RALLY_PERIOD_SCHEDULE[], 2,TRUE),
IF(WEEKDAY(Attendance!$J716) = 2,
       IF(COUNTIF(FINALS_WEEK_MONDAY_DATE[],Attendance!$J716) &gt; 0, VLOOKUP(Attendance!$G716,FINALS_WEEK_MONDAY_PERIOD_SCHEDULE[],2,TRUE),
       VLOOKUP(Attendance!$G716,REGULAR_WEEK_SCHEDULE[],6,TRUE)),
IF(WEEKDAY($J716) = 3,
       IF(COUNTIF(FINALS_WEEK_TUESDAY_DATE[],Attendance!$J716) &gt; 0, VLOOKUP(Attendance!$G716,FINALS_WEEK_TUESDAY_PERIOD_SCHEDULE[],2,TRUE),
       VLOOKUP(Attendance!$G716,REGULAR_WEEK_SCHEDULE[[Tuesday]:[Period]],5,TRUE)),
IF(WEEKDAY(Attendance!$J716) = 4,
        IF(COUNTIF(BLOCK_WEDNESDAY_DATES[],Attendance!$J716) &gt; 0, VLOOKUP(Attendance!$G716,BLOCK_WEDNESDAY_PERIOD_SCHEDULE[],2,TRUE),
        IF(COUNTIF(FINALS_WEEK_WEDNESDAY_DATE[],Attendance!$J716) &gt; 0, VLOOKUP(Attendance!$G716,FINALS_WEEK_WEDNESDAY_PERIOD_SCHEDULE[],2,TRUE),
       VLOOKUP(Attendance!$G716,REGULAR_WEEK_SCHEDULE[[Wednesday]:[Period]],4,TRUE))),
IF(WEEKDAY($J716) = 5,
       IF(COUNTIF(BLOCK_THURSDAY_DATES[],Attendance!$J716) &gt; 0, VLOOKUP(Attendance!$G716,BLOCK_THURSDAY_PERIOD_SCHEDULE[],2,TRUE),
       IF(COUNTIF(FINALS_WEEK_THURSDAY_DATE[],Attendance!$J716) &gt; 0, VLOOKUP(Attendance!$G716,FINALS_WEEK_THURSDAY_PERIOD_SCHEDULE[],2,TRUE),
       VLOOKUP(Attendance!$G716,REGULAR_WEEK_SCHEDULE[[Thursday]:[Period]],3,TRUE))),
IF(WEEKDAY(Attendance!$J716) = 6,
       IF(COUNTIF(FINALS_WEEK_FRIDAY_DATE[],Attendance!$J716) &gt; 0, VLOOKUP(Attendance!$G716,FINALS_WEEK_FRIDAY_PERIOD_SCHEDULE[],2,TRUE),
       VLOOKUP(Attendance!$G716,REGULAR_WEEK_SCHEDULE[[Friday]:[Period]],2,TRUE))))))))))</f>
        <v/>
      </c>
      <c r="J716" s="41" t="str">
        <f t="shared" ca="1" si="38"/>
        <v/>
      </c>
      <c r="K716" s="41" t="str">
        <f>IF($A716 &lt;&gt; "",VLOOKUP($A716,'Student reference sheet'!$A$2:$V$2329, 7,FALSE), "")</f>
        <v/>
      </c>
      <c r="L716" s="30" t="str">
        <f>IF($A716 ="", "", VLOOKUP($A716, 'Student reference sheet'!$A$2:$Z$2603,23,FALSE))</f>
        <v/>
      </c>
      <c r="M716" s="30" t="str">
        <f>IF($A716 ="", "", VLOOKUP($A716, 'Student reference sheet'!$A$2:$Z$2603,24,FALSE))</f>
        <v/>
      </c>
      <c r="N716" s="30" t="str">
        <f>IF($A716 ="", "", VLOOKUP($A716, 'Student reference sheet'!$A$2:$Z$2603,26,FALSE))</f>
        <v/>
      </c>
      <c r="O716" s="30" t="str">
        <f>IF($A716 ="", "", VLOOKUP($A716, 'Student reference sheet'!$A$2:$Z$2603,25,FALSE))</f>
        <v/>
      </c>
      <c r="P716" s="39" t="str">
        <f>IF($A716 = "", "", IF(OR(VLOOKUP($A716,'Student reference sheet'!$A$2:$V$2400,8,FALSE) = "R",  VLOOKUP($A716,'Student reference sheet'!$A$2:$V$2400,8,FALSE) = "L"), "X", ""))</f>
        <v/>
      </c>
      <c r="Q716" s="39" t="str">
        <f>IF($A716 ="", "", VLOOKUP($A716, 'Student reference sheet'!$A$2:$V$2603,22,FALSE))</f>
        <v/>
      </c>
      <c r="R716" s="39" t="str">
        <f>IF($A716 &lt;&gt; "",VLOOKUP($A716,'Student reference sheet'!$A$2:$V$2329, 5,FALSE), "")</f>
        <v/>
      </c>
      <c r="S716" s="39" t="str">
        <f>IF($A716 &lt;&gt; "",VLOOKUP($A716,'Student reference sheet'!$A$2:$V$2329, 6,FALSE), "")</f>
        <v/>
      </c>
      <c r="T716" s="30" t="str">
        <f>IF($A716 = "","",
IF(VLOOKUP($A716,'Student reference sheet'!$A$2:$V$2329, 10,FALSE) = "Y", "Hispanic",
IF(VLOOKUP($A716,'Student reference sheet'!$A$2:$V$2329,11,FALSE) &lt;&gt; "",
IF(VLOOKUP($A716,'Student reference sheet'!$A$2:$V$2329,11,FALSE) = "UNK", "Unknown", VLOOKUP(VALUE(VLOOKUP($A716,'Student reference sheet'!$A$2:$V$2329,11,FALSE)),'Ethnicity Reference'!$A$2:$B$22,2,FALSE)),
IF(VLOOKUP($A716,'Student reference sheet'!$A$2:$V$2329,9,FALSE) &lt;&gt; "", VLOOKUP(VALUE(VLOOKUP($A716,'Student reference sheet'!$A$2:$V$2329,9,FALSE)),'Ethnicity Reference'!$A$2:$B$22,2,FALSE),"Unknown"))))</f>
        <v/>
      </c>
      <c r="U716" s="35"/>
    </row>
    <row r="717" spans="1:21" ht="15.75">
      <c r="A717" s="47"/>
      <c r="B717" s="33"/>
      <c r="C717" s="39" t="str">
        <f>IF($A717 &lt;&gt; "",VLOOKUP($A717,'Student reference sheet'!$A$2:$V$2329, 3,FALSE), "")</f>
        <v/>
      </c>
      <c r="D717" s="39" t="str">
        <f>IF($A717 &lt;&gt; "",VLOOKUP($A717,'Student reference sheet'!$A$2:$V$2329, 2,FALSE), "")</f>
        <v/>
      </c>
      <c r="E717" s="35"/>
      <c r="F717" s="34"/>
      <c r="G717" s="40" t="str">
        <f t="shared" ca="1" si="36"/>
        <v/>
      </c>
      <c r="H717" s="40" t="str">
        <f t="shared" ca="1" si="37"/>
        <v/>
      </c>
      <c r="I717" s="36" t="str">
        <f>IF($A717 = "", "",
IF(COUNTIF(MINIMUM_DAY_DATES[], Attendance!J717) &gt; 0, VLOOKUP(Attendance!$G717,MINIMUM_DAY_PERIOD_SCHEDULE[], 2,TRUE),
IF(COUNTIF(RALLY_DATES[], Attendance!J717) &gt; 0, VLOOKUP(Attendance!$G717,RALLY_PERIOD_SCHEDULE[], 2,TRUE),
IF(WEEKDAY(Attendance!$J717) = 2,
       IF(COUNTIF(FINALS_WEEK_MONDAY_DATE[],Attendance!$J717) &gt; 0, VLOOKUP(Attendance!$G717,FINALS_WEEK_MONDAY_PERIOD_SCHEDULE[],2,TRUE),
       VLOOKUP(Attendance!$G717,REGULAR_WEEK_SCHEDULE[],6,TRUE)),
IF(WEEKDAY($J717) = 3,
       IF(COUNTIF(FINALS_WEEK_TUESDAY_DATE[],Attendance!$J717) &gt; 0, VLOOKUP(Attendance!$G717,FINALS_WEEK_TUESDAY_PERIOD_SCHEDULE[],2,TRUE),
       VLOOKUP(Attendance!$G717,REGULAR_WEEK_SCHEDULE[[Tuesday]:[Period]],5,TRUE)),
IF(WEEKDAY(Attendance!$J717) = 4,
        IF(COUNTIF(BLOCK_WEDNESDAY_DATES[],Attendance!$J717) &gt; 0, VLOOKUP(Attendance!$G717,BLOCK_WEDNESDAY_PERIOD_SCHEDULE[],2,TRUE),
        IF(COUNTIF(FINALS_WEEK_WEDNESDAY_DATE[],Attendance!$J717) &gt; 0, VLOOKUP(Attendance!$G717,FINALS_WEEK_WEDNESDAY_PERIOD_SCHEDULE[],2,TRUE),
       VLOOKUP(Attendance!$G717,REGULAR_WEEK_SCHEDULE[[Wednesday]:[Period]],4,TRUE))),
IF(WEEKDAY($J717) = 5,
       IF(COUNTIF(BLOCK_THURSDAY_DATES[],Attendance!$J717) &gt; 0, VLOOKUP(Attendance!$G717,BLOCK_THURSDAY_PERIOD_SCHEDULE[],2,TRUE),
       IF(COUNTIF(FINALS_WEEK_THURSDAY_DATE[],Attendance!$J717) &gt; 0, VLOOKUP(Attendance!$G717,FINALS_WEEK_THURSDAY_PERIOD_SCHEDULE[],2,TRUE),
       VLOOKUP(Attendance!$G717,REGULAR_WEEK_SCHEDULE[[Thursday]:[Period]],3,TRUE))),
IF(WEEKDAY(Attendance!$J717) = 6,
       IF(COUNTIF(FINALS_WEEK_FRIDAY_DATE[],Attendance!$J717) &gt; 0, VLOOKUP(Attendance!$G717,FINALS_WEEK_FRIDAY_PERIOD_SCHEDULE[],2,TRUE),
       VLOOKUP(Attendance!$G717,REGULAR_WEEK_SCHEDULE[[Friday]:[Period]],2,TRUE))))))))))</f>
        <v/>
      </c>
      <c r="J717" s="41" t="str">
        <f t="shared" ca="1" si="38"/>
        <v/>
      </c>
      <c r="K717" s="41" t="str">
        <f>IF($A717 &lt;&gt; "",VLOOKUP($A717,'Student reference sheet'!$A$2:$V$2329, 7,FALSE), "")</f>
        <v/>
      </c>
      <c r="L717" s="30" t="str">
        <f>IF($A717 ="", "", VLOOKUP($A717, 'Student reference sheet'!$A$2:$Z$2603,23,FALSE))</f>
        <v/>
      </c>
      <c r="M717" s="30" t="str">
        <f>IF($A717 ="", "", VLOOKUP($A717, 'Student reference sheet'!$A$2:$Z$2603,24,FALSE))</f>
        <v/>
      </c>
      <c r="N717" s="30" t="str">
        <f>IF($A717 ="", "", VLOOKUP($A717, 'Student reference sheet'!$A$2:$Z$2603,26,FALSE))</f>
        <v/>
      </c>
      <c r="O717" s="30" t="str">
        <f>IF($A717 ="", "", VLOOKUP($A717, 'Student reference sheet'!$A$2:$Z$2603,25,FALSE))</f>
        <v/>
      </c>
      <c r="P717" s="39" t="str">
        <f>IF($A717 = "", "", IF(OR(VLOOKUP($A717,'Student reference sheet'!$A$2:$V$2400,8,FALSE) = "R",  VLOOKUP($A717,'Student reference sheet'!$A$2:$V$2400,8,FALSE) = "L"), "X", ""))</f>
        <v/>
      </c>
      <c r="Q717" s="39" t="str">
        <f>IF($A717 ="", "", VLOOKUP($A717, 'Student reference sheet'!$A$2:$V$2603,22,FALSE))</f>
        <v/>
      </c>
      <c r="R717" s="39" t="str">
        <f>IF($A717 &lt;&gt; "",VLOOKUP($A717,'Student reference sheet'!$A$2:$V$2329, 5,FALSE), "")</f>
        <v/>
      </c>
      <c r="S717" s="39" t="str">
        <f>IF($A717 &lt;&gt; "",VLOOKUP($A717,'Student reference sheet'!$A$2:$V$2329, 6,FALSE), "")</f>
        <v/>
      </c>
      <c r="T717" s="30" t="str">
        <f>IF($A717 = "","",
IF(VLOOKUP($A717,'Student reference sheet'!$A$2:$V$2329, 10,FALSE) = "Y", "Hispanic",
IF(VLOOKUP($A717,'Student reference sheet'!$A$2:$V$2329,11,FALSE) &lt;&gt; "",
IF(VLOOKUP($A717,'Student reference sheet'!$A$2:$V$2329,11,FALSE) = "UNK", "Unknown", VLOOKUP(VALUE(VLOOKUP($A717,'Student reference sheet'!$A$2:$V$2329,11,FALSE)),'Ethnicity Reference'!$A$2:$B$22,2,FALSE)),
IF(VLOOKUP($A717,'Student reference sheet'!$A$2:$V$2329,9,FALSE) &lt;&gt; "", VLOOKUP(VALUE(VLOOKUP($A717,'Student reference sheet'!$A$2:$V$2329,9,FALSE)),'Ethnicity Reference'!$A$2:$B$22,2,FALSE),"Unknown"))))</f>
        <v/>
      </c>
      <c r="U717" s="35"/>
    </row>
    <row r="718" spans="1:21" ht="15.75">
      <c r="A718" s="47"/>
      <c r="B718" s="33"/>
      <c r="C718" s="39" t="str">
        <f>IF($A718 &lt;&gt; "",VLOOKUP($A718,'Student reference sheet'!$A$2:$V$2329, 3,FALSE), "")</f>
        <v/>
      </c>
      <c r="D718" s="39" t="str">
        <f>IF($A718 &lt;&gt; "",VLOOKUP($A718,'Student reference sheet'!$A$2:$V$2329, 2,FALSE), "")</f>
        <v/>
      </c>
      <c r="E718" s="35"/>
      <c r="F718" s="34"/>
      <c r="G718" s="40" t="str">
        <f t="shared" ca="1" si="36"/>
        <v/>
      </c>
      <c r="H718" s="40" t="str">
        <f t="shared" ca="1" si="37"/>
        <v/>
      </c>
      <c r="I718" s="36" t="str">
        <f>IF($A718 = "", "",
IF(COUNTIF(MINIMUM_DAY_DATES[], Attendance!J718) &gt; 0, VLOOKUP(Attendance!$G718,MINIMUM_DAY_PERIOD_SCHEDULE[], 2,TRUE),
IF(COUNTIF(RALLY_DATES[], Attendance!J718) &gt; 0, VLOOKUP(Attendance!$G718,RALLY_PERIOD_SCHEDULE[], 2,TRUE),
IF(WEEKDAY(Attendance!$J718) = 2,
       IF(COUNTIF(FINALS_WEEK_MONDAY_DATE[],Attendance!$J718) &gt; 0, VLOOKUP(Attendance!$G718,FINALS_WEEK_MONDAY_PERIOD_SCHEDULE[],2,TRUE),
       VLOOKUP(Attendance!$G718,REGULAR_WEEK_SCHEDULE[],6,TRUE)),
IF(WEEKDAY($J718) = 3,
       IF(COUNTIF(FINALS_WEEK_TUESDAY_DATE[],Attendance!$J718) &gt; 0, VLOOKUP(Attendance!$G718,FINALS_WEEK_TUESDAY_PERIOD_SCHEDULE[],2,TRUE),
       VLOOKUP(Attendance!$G718,REGULAR_WEEK_SCHEDULE[[Tuesday]:[Period]],5,TRUE)),
IF(WEEKDAY(Attendance!$J718) = 4,
        IF(COUNTIF(BLOCK_WEDNESDAY_DATES[],Attendance!$J718) &gt; 0, VLOOKUP(Attendance!$G718,BLOCK_WEDNESDAY_PERIOD_SCHEDULE[],2,TRUE),
        IF(COUNTIF(FINALS_WEEK_WEDNESDAY_DATE[],Attendance!$J718) &gt; 0, VLOOKUP(Attendance!$G718,FINALS_WEEK_WEDNESDAY_PERIOD_SCHEDULE[],2,TRUE),
       VLOOKUP(Attendance!$G718,REGULAR_WEEK_SCHEDULE[[Wednesday]:[Period]],4,TRUE))),
IF(WEEKDAY($J718) = 5,
       IF(COUNTIF(BLOCK_THURSDAY_DATES[],Attendance!$J718) &gt; 0, VLOOKUP(Attendance!$G718,BLOCK_THURSDAY_PERIOD_SCHEDULE[],2,TRUE),
       IF(COUNTIF(FINALS_WEEK_THURSDAY_DATE[],Attendance!$J718) &gt; 0, VLOOKUP(Attendance!$G718,FINALS_WEEK_THURSDAY_PERIOD_SCHEDULE[],2,TRUE),
       VLOOKUP(Attendance!$G718,REGULAR_WEEK_SCHEDULE[[Thursday]:[Period]],3,TRUE))),
IF(WEEKDAY(Attendance!$J718) = 6,
       IF(COUNTIF(FINALS_WEEK_FRIDAY_DATE[],Attendance!$J718) &gt; 0, VLOOKUP(Attendance!$G718,FINALS_WEEK_FRIDAY_PERIOD_SCHEDULE[],2,TRUE),
       VLOOKUP(Attendance!$G718,REGULAR_WEEK_SCHEDULE[[Friday]:[Period]],2,TRUE))))))))))</f>
        <v/>
      </c>
      <c r="J718" s="41" t="str">
        <f t="shared" ca="1" si="38"/>
        <v/>
      </c>
      <c r="K718" s="41" t="str">
        <f>IF($A718 &lt;&gt; "",VLOOKUP($A718,'Student reference sheet'!$A$2:$V$2329, 7,FALSE), "")</f>
        <v/>
      </c>
      <c r="L718" s="30" t="str">
        <f>IF($A718 ="", "", VLOOKUP($A718, 'Student reference sheet'!$A$2:$Z$2603,23,FALSE))</f>
        <v/>
      </c>
      <c r="M718" s="30" t="str">
        <f>IF($A718 ="", "", VLOOKUP($A718, 'Student reference sheet'!$A$2:$Z$2603,24,FALSE))</f>
        <v/>
      </c>
      <c r="N718" s="30" t="str">
        <f>IF($A718 ="", "", VLOOKUP($A718, 'Student reference sheet'!$A$2:$Z$2603,26,FALSE))</f>
        <v/>
      </c>
      <c r="O718" s="30" t="str">
        <f>IF($A718 ="", "", VLOOKUP($A718, 'Student reference sheet'!$A$2:$Z$2603,25,FALSE))</f>
        <v/>
      </c>
      <c r="P718" s="39" t="str">
        <f>IF($A718 = "", "", IF(OR(VLOOKUP($A718,'Student reference sheet'!$A$2:$V$2400,8,FALSE) = "R",  VLOOKUP($A718,'Student reference sheet'!$A$2:$V$2400,8,FALSE) = "L"), "X", ""))</f>
        <v/>
      </c>
      <c r="Q718" s="39" t="str">
        <f>IF($A718 ="", "", VLOOKUP($A718, 'Student reference sheet'!$A$2:$V$2603,22,FALSE))</f>
        <v/>
      </c>
      <c r="R718" s="39" t="str">
        <f>IF($A718 &lt;&gt; "",VLOOKUP($A718,'Student reference sheet'!$A$2:$V$2329, 5,FALSE), "")</f>
        <v/>
      </c>
      <c r="S718" s="39" t="str">
        <f>IF($A718 &lt;&gt; "",VLOOKUP($A718,'Student reference sheet'!$A$2:$V$2329, 6,FALSE), "")</f>
        <v/>
      </c>
      <c r="T718" s="30" t="str">
        <f>IF($A718 = "","",
IF(VLOOKUP($A718,'Student reference sheet'!$A$2:$V$2329, 10,FALSE) = "Y", "Hispanic",
IF(VLOOKUP($A718,'Student reference sheet'!$A$2:$V$2329,11,FALSE) &lt;&gt; "",
IF(VLOOKUP($A718,'Student reference sheet'!$A$2:$V$2329,11,FALSE) = "UNK", "Unknown", VLOOKUP(VALUE(VLOOKUP($A718,'Student reference sheet'!$A$2:$V$2329,11,FALSE)),'Ethnicity Reference'!$A$2:$B$22,2,FALSE)),
IF(VLOOKUP($A718,'Student reference sheet'!$A$2:$V$2329,9,FALSE) &lt;&gt; "", VLOOKUP(VALUE(VLOOKUP($A718,'Student reference sheet'!$A$2:$V$2329,9,FALSE)),'Ethnicity Reference'!$A$2:$B$22,2,FALSE),"Unknown"))))</f>
        <v/>
      </c>
      <c r="U718" s="35"/>
    </row>
    <row r="719" spans="1:21" ht="15.75">
      <c r="A719" s="47"/>
      <c r="B719" s="33"/>
      <c r="C719" s="39" t="str">
        <f>IF($A719 &lt;&gt; "",VLOOKUP($A719,'Student reference sheet'!$A$2:$V$2329, 3,FALSE), "")</f>
        <v/>
      </c>
      <c r="D719" s="39" t="str">
        <f>IF($A719 &lt;&gt; "",VLOOKUP($A719,'Student reference sheet'!$A$2:$V$2329, 2,FALSE), "")</f>
        <v/>
      </c>
      <c r="E719" s="35"/>
      <c r="F719" s="34"/>
      <c r="G719" s="40" t="str">
        <f t="shared" ca="1" si="36"/>
        <v/>
      </c>
      <c r="H719" s="40" t="str">
        <f t="shared" ca="1" si="37"/>
        <v/>
      </c>
      <c r="I719" s="36" t="str">
        <f>IF($A719 = "", "",
IF(COUNTIF(MINIMUM_DAY_DATES[], Attendance!J719) &gt; 0, VLOOKUP(Attendance!$G719,MINIMUM_DAY_PERIOD_SCHEDULE[], 2,TRUE),
IF(COUNTIF(RALLY_DATES[], Attendance!J719) &gt; 0, VLOOKUP(Attendance!$G719,RALLY_PERIOD_SCHEDULE[], 2,TRUE),
IF(WEEKDAY(Attendance!$J719) = 2,
       IF(COUNTIF(FINALS_WEEK_MONDAY_DATE[],Attendance!$J719) &gt; 0, VLOOKUP(Attendance!$G719,FINALS_WEEK_MONDAY_PERIOD_SCHEDULE[],2,TRUE),
       VLOOKUP(Attendance!$G719,REGULAR_WEEK_SCHEDULE[],6,TRUE)),
IF(WEEKDAY($J719) = 3,
       IF(COUNTIF(FINALS_WEEK_TUESDAY_DATE[],Attendance!$J719) &gt; 0, VLOOKUP(Attendance!$G719,FINALS_WEEK_TUESDAY_PERIOD_SCHEDULE[],2,TRUE),
       VLOOKUP(Attendance!$G719,REGULAR_WEEK_SCHEDULE[[Tuesday]:[Period]],5,TRUE)),
IF(WEEKDAY(Attendance!$J719) = 4,
        IF(COUNTIF(BLOCK_WEDNESDAY_DATES[],Attendance!$J719) &gt; 0, VLOOKUP(Attendance!$G719,BLOCK_WEDNESDAY_PERIOD_SCHEDULE[],2,TRUE),
        IF(COUNTIF(FINALS_WEEK_WEDNESDAY_DATE[],Attendance!$J719) &gt; 0, VLOOKUP(Attendance!$G719,FINALS_WEEK_WEDNESDAY_PERIOD_SCHEDULE[],2,TRUE),
       VLOOKUP(Attendance!$G719,REGULAR_WEEK_SCHEDULE[[Wednesday]:[Period]],4,TRUE))),
IF(WEEKDAY($J719) = 5,
       IF(COUNTIF(BLOCK_THURSDAY_DATES[],Attendance!$J719) &gt; 0, VLOOKUP(Attendance!$G719,BLOCK_THURSDAY_PERIOD_SCHEDULE[],2,TRUE),
       IF(COUNTIF(FINALS_WEEK_THURSDAY_DATE[],Attendance!$J719) &gt; 0, VLOOKUP(Attendance!$G719,FINALS_WEEK_THURSDAY_PERIOD_SCHEDULE[],2,TRUE),
       VLOOKUP(Attendance!$G719,REGULAR_WEEK_SCHEDULE[[Thursday]:[Period]],3,TRUE))),
IF(WEEKDAY(Attendance!$J719) = 6,
       IF(COUNTIF(FINALS_WEEK_FRIDAY_DATE[],Attendance!$J719) &gt; 0, VLOOKUP(Attendance!$G719,FINALS_WEEK_FRIDAY_PERIOD_SCHEDULE[],2,TRUE),
       VLOOKUP(Attendance!$G719,REGULAR_WEEK_SCHEDULE[[Friday]:[Period]],2,TRUE))))))))))</f>
        <v/>
      </c>
      <c r="J719" s="41" t="str">
        <f t="shared" ca="1" si="38"/>
        <v/>
      </c>
      <c r="K719" s="41" t="str">
        <f>IF($A719 &lt;&gt; "",VLOOKUP($A719,'Student reference sheet'!$A$2:$V$2329, 7,FALSE), "")</f>
        <v/>
      </c>
      <c r="L719" s="30" t="str">
        <f>IF($A719 ="", "", VLOOKUP($A719, 'Student reference sheet'!$A$2:$Z$2603,23,FALSE))</f>
        <v/>
      </c>
      <c r="M719" s="30" t="str">
        <f>IF($A719 ="", "", VLOOKUP($A719, 'Student reference sheet'!$A$2:$Z$2603,24,FALSE))</f>
        <v/>
      </c>
      <c r="N719" s="30" t="str">
        <f>IF($A719 ="", "", VLOOKUP($A719, 'Student reference sheet'!$A$2:$Z$2603,26,FALSE))</f>
        <v/>
      </c>
      <c r="O719" s="30" t="str">
        <f>IF($A719 ="", "", VLOOKUP($A719, 'Student reference sheet'!$A$2:$Z$2603,25,FALSE))</f>
        <v/>
      </c>
      <c r="P719" s="39" t="str">
        <f>IF($A719 = "", "", IF(OR(VLOOKUP($A719,'Student reference sheet'!$A$2:$V$2400,8,FALSE) = "R",  VLOOKUP($A719,'Student reference sheet'!$A$2:$V$2400,8,FALSE) = "L"), "X", ""))</f>
        <v/>
      </c>
      <c r="Q719" s="39" t="str">
        <f>IF($A719 ="", "", VLOOKUP($A719, 'Student reference sheet'!$A$2:$V$2603,22,FALSE))</f>
        <v/>
      </c>
      <c r="R719" s="39" t="str">
        <f>IF($A719 &lt;&gt; "",VLOOKUP($A719,'Student reference sheet'!$A$2:$V$2329, 5,FALSE), "")</f>
        <v/>
      </c>
      <c r="S719" s="39" t="str">
        <f>IF($A719 &lt;&gt; "",VLOOKUP($A719,'Student reference sheet'!$A$2:$V$2329, 6,FALSE), "")</f>
        <v/>
      </c>
      <c r="T719" s="30" t="str">
        <f>IF($A719 = "","",
IF(VLOOKUP($A719,'Student reference sheet'!$A$2:$V$2329, 10,FALSE) = "Y", "Hispanic",
IF(VLOOKUP($A719,'Student reference sheet'!$A$2:$V$2329,11,FALSE) &lt;&gt; "",
IF(VLOOKUP($A719,'Student reference sheet'!$A$2:$V$2329,11,FALSE) = "UNK", "Unknown", VLOOKUP(VALUE(VLOOKUP($A719,'Student reference sheet'!$A$2:$V$2329,11,FALSE)),'Ethnicity Reference'!$A$2:$B$22,2,FALSE)),
IF(VLOOKUP($A719,'Student reference sheet'!$A$2:$V$2329,9,FALSE) &lt;&gt; "", VLOOKUP(VALUE(VLOOKUP($A719,'Student reference sheet'!$A$2:$V$2329,9,FALSE)),'Ethnicity Reference'!$A$2:$B$22,2,FALSE),"Unknown"))))</f>
        <v/>
      </c>
      <c r="U719" s="35"/>
    </row>
    <row r="720" spans="1:21" ht="15.75">
      <c r="A720" s="47"/>
      <c r="B720" s="33"/>
      <c r="C720" s="39" t="str">
        <f>IF($A720 &lt;&gt; "",VLOOKUP($A720,'Student reference sheet'!$A$2:$V$2329, 3,FALSE), "")</f>
        <v/>
      </c>
      <c r="D720" s="39" t="str">
        <f>IF($A720 &lt;&gt; "",VLOOKUP($A720,'Student reference sheet'!$A$2:$V$2329, 2,FALSE), "")</f>
        <v/>
      </c>
      <c r="E720" s="35"/>
      <c r="F720" s="34"/>
      <c r="G720" s="40" t="str">
        <f t="shared" ca="1" si="36"/>
        <v/>
      </c>
      <c r="H720" s="40" t="str">
        <f t="shared" ca="1" si="37"/>
        <v/>
      </c>
      <c r="I720" s="36" t="str">
        <f>IF($A720 = "", "",
IF(COUNTIF(MINIMUM_DAY_DATES[], Attendance!J720) &gt; 0, VLOOKUP(Attendance!$G720,MINIMUM_DAY_PERIOD_SCHEDULE[], 2,TRUE),
IF(COUNTIF(RALLY_DATES[], Attendance!J720) &gt; 0, VLOOKUP(Attendance!$G720,RALLY_PERIOD_SCHEDULE[], 2,TRUE),
IF(WEEKDAY(Attendance!$J720) = 2,
       IF(COUNTIF(FINALS_WEEK_MONDAY_DATE[],Attendance!$J720) &gt; 0, VLOOKUP(Attendance!$G720,FINALS_WEEK_MONDAY_PERIOD_SCHEDULE[],2,TRUE),
       VLOOKUP(Attendance!$G720,REGULAR_WEEK_SCHEDULE[],6,TRUE)),
IF(WEEKDAY($J720) = 3,
       IF(COUNTIF(FINALS_WEEK_TUESDAY_DATE[],Attendance!$J720) &gt; 0, VLOOKUP(Attendance!$G720,FINALS_WEEK_TUESDAY_PERIOD_SCHEDULE[],2,TRUE),
       VLOOKUP(Attendance!$G720,REGULAR_WEEK_SCHEDULE[[Tuesday]:[Period]],5,TRUE)),
IF(WEEKDAY(Attendance!$J720) = 4,
        IF(COUNTIF(BLOCK_WEDNESDAY_DATES[],Attendance!$J720) &gt; 0, VLOOKUP(Attendance!$G720,BLOCK_WEDNESDAY_PERIOD_SCHEDULE[],2,TRUE),
        IF(COUNTIF(FINALS_WEEK_WEDNESDAY_DATE[],Attendance!$J720) &gt; 0, VLOOKUP(Attendance!$G720,FINALS_WEEK_WEDNESDAY_PERIOD_SCHEDULE[],2,TRUE),
       VLOOKUP(Attendance!$G720,REGULAR_WEEK_SCHEDULE[[Wednesday]:[Period]],4,TRUE))),
IF(WEEKDAY($J720) = 5,
       IF(COUNTIF(BLOCK_THURSDAY_DATES[],Attendance!$J720) &gt; 0, VLOOKUP(Attendance!$G720,BLOCK_THURSDAY_PERIOD_SCHEDULE[],2,TRUE),
       IF(COUNTIF(FINALS_WEEK_THURSDAY_DATE[],Attendance!$J720) &gt; 0, VLOOKUP(Attendance!$G720,FINALS_WEEK_THURSDAY_PERIOD_SCHEDULE[],2,TRUE),
       VLOOKUP(Attendance!$G720,REGULAR_WEEK_SCHEDULE[[Thursday]:[Period]],3,TRUE))),
IF(WEEKDAY(Attendance!$J720) = 6,
       IF(COUNTIF(FINALS_WEEK_FRIDAY_DATE[],Attendance!$J720) &gt; 0, VLOOKUP(Attendance!$G720,FINALS_WEEK_FRIDAY_PERIOD_SCHEDULE[],2,TRUE),
       VLOOKUP(Attendance!$G720,REGULAR_WEEK_SCHEDULE[[Friday]:[Period]],2,TRUE))))))))))</f>
        <v/>
      </c>
      <c r="J720" s="41" t="str">
        <f t="shared" ca="1" si="38"/>
        <v/>
      </c>
      <c r="K720" s="41" t="str">
        <f>IF($A720 &lt;&gt; "",VLOOKUP($A720,'Student reference sheet'!$A$2:$V$2329, 7,FALSE), "")</f>
        <v/>
      </c>
      <c r="L720" s="30" t="str">
        <f>IF($A720 ="", "", VLOOKUP($A720, 'Student reference sheet'!$A$2:$Z$2603,23,FALSE))</f>
        <v/>
      </c>
      <c r="M720" s="30" t="str">
        <f>IF($A720 ="", "", VLOOKUP($A720, 'Student reference sheet'!$A$2:$Z$2603,24,FALSE))</f>
        <v/>
      </c>
      <c r="N720" s="30" t="str">
        <f>IF($A720 ="", "", VLOOKUP($A720, 'Student reference sheet'!$A$2:$Z$2603,26,FALSE))</f>
        <v/>
      </c>
      <c r="O720" s="30" t="str">
        <f>IF($A720 ="", "", VLOOKUP($A720, 'Student reference sheet'!$A$2:$Z$2603,25,FALSE))</f>
        <v/>
      </c>
      <c r="P720" s="39" t="str">
        <f>IF($A720 = "", "", IF(OR(VLOOKUP($A720,'Student reference sheet'!$A$2:$V$2400,8,FALSE) = "R",  VLOOKUP($A720,'Student reference sheet'!$A$2:$V$2400,8,FALSE) = "L"), "X", ""))</f>
        <v/>
      </c>
      <c r="Q720" s="39" t="str">
        <f>IF($A720 ="", "", VLOOKUP($A720, 'Student reference sheet'!$A$2:$V$2603,22,FALSE))</f>
        <v/>
      </c>
      <c r="R720" s="39" t="str">
        <f>IF($A720 &lt;&gt; "",VLOOKUP($A720,'Student reference sheet'!$A$2:$V$2329, 5,FALSE), "")</f>
        <v/>
      </c>
      <c r="S720" s="39" t="str">
        <f>IF($A720 &lt;&gt; "",VLOOKUP($A720,'Student reference sheet'!$A$2:$V$2329, 6,FALSE), "")</f>
        <v/>
      </c>
      <c r="T720" s="30" t="str">
        <f>IF($A720 = "","",
IF(VLOOKUP($A720,'Student reference sheet'!$A$2:$V$2329, 10,FALSE) = "Y", "Hispanic",
IF(VLOOKUP($A720,'Student reference sheet'!$A$2:$V$2329,11,FALSE) &lt;&gt; "",
IF(VLOOKUP($A720,'Student reference sheet'!$A$2:$V$2329,11,FALSE) = "UNK", "Unknown", VLOOKUP(VALUE(VLOOKUP($A720,'Student reference sheet'!$A$2:$V$2329,11,FALSE)),'Ethnicity Reference'!$A$2:$B$22,2,FALSE)),
IF(VLOOKUP($A720,'Student reference sheet'!$A$2:$V$2329,9,FALSE) &lt;&gt; "", VLOOKUP(VALUE(VLOOKUP($A720,'Student reference sheet'!$A$2:$V$2329,9,FALSE)),'Ethnicity Reference'!$A$2:$B$22,2,FALSE),"Unknown"))))</f>
        <v/>
      </c>
      <c r="U720" s="35"/>
    </row>
    <row r="721" spans="1:21" ht="15.75">
      <c r="A721" s="47"/>
      <c r="B721" s="33"/>
      <c r="C721" s="39" t="str">
        <f>IF($A721 &lt;&gt; "",VLOOKUP($A721,'Student reference sheet'!$A$2:$V$2329, 3,FALSE), "")</f>
        <v/>
      </c>
      <c r="D721" s="39" t="str">
        <f>IF($A721 &lt;&gt; "",VLOOKUP($A721,'Student reference sheet'!$A$2:$V$2329, 2,FALSE), "")</f>
        <v/>
      </c>
      <c r="E721" s="35"/>
      <c r="F721" s="34"/>
      <c r="G721" s="40" t="str">
        <f t="shared" ca="1" si="36"/>
        <v/>
      </c>
      <c r="H721" s="40" t="str">
        <f t="shared" ca="1" si="37"/>
        <v/>
      </c>
      <c r="I721" s="36" t="str">
        <f>IF($A721 = "", "",
IF(COUNTIF(MINIMUM_DAY_DATES[], Attendance!J721) &gt; 0, VLOOKUP(Attendance!$G721,MINIMUM_DAY_PERIOD_SCHEDULE[], 2,TRUE),
IF(COUNTIF(RALLY_DATES[], Attendance!J721) &gt; 0, VLOOKUP(Attendance!$G721,RALLY_PERIOD_SCHEDULE[], 2,TRUE),
IF(WEEKDAY(Attendance!$J721) = 2,
       IF(COUNTIF(FINALS_WEEK_MONDAY_DATE[],Attendance!$J721) &gt; 0, VLOOKUP(Attendance!$G721,FINALS_WEEK_MONDAY_PERIOD_SCHEDULE[],2,TRUE),
       VLOOKUP(Attendance!$G721,REGULAR_WEEK_SCHEDULE[],6,TRUE)),
IF(WEEKDAY($J721) = 3,
       IF(COUNTIF(FINALS_WEEK_TUESDAY_DATE[],Attendance!$J721) &gt; 0, VLOOKUP(Attendance!$G721,FINALS_WEEK_TUESDAY_PERIOD_SCHEDULE[],2,TRUE),
       VLOOKUP(Attendance!$G721,REGULAR_WEEK_SCHEDULE[[Tuesday]:[Period]],5,TRUE)),
IF(WEEKDAY(Attendance!$J721) = 4,
        IF(COUNTIF(BLOCK_WEDNESDAY_DATES[],Attendance!$J721) &gt; 0, VLOOKUP(Attendance!$G721,BLOCK_WEDNESDAY_PERIOD_SCHEDULE[],2,TRUE),
        IF(COUNTIF(FINALS_WEEK_WEDNESDAY_DATE[],Attendance!$J721) &gt; 0, VLOOKUP(Attendance!$G721,FINALS_WEEK_WEDNESDAY_PERIOD_SCHEDULE[],2,TRUE),
       VLOOKUP(Attendance!$G721,REGULAR_WEEK_SCHEDULE[[Wednesday]:[Period]],4,TRUE))),
IF(WEEKDAY($J721) = 5,
       IF(COUNTIF(BLOCK_THURSDAY_DATES[],Attendance!$J721) &gt; 0, VLOOKUP(Attendance!$G721,BLOCK_THURSDAY_PERIOD_SCHEDULE[],2,TRUE),
       IF(COUNTIF(FINALS_WEEK_THURSDAY_DATE[],Attendance!$J721) &gt; 0, VLOOKUP(Attendance!$G721,FINALS_WEEK_THURSDAY_PERIOD_SCHEDULE[],2,TRUE),
       VLOOKUP(Attendance!$G721,REGULAR_WEEK_SCHEDULE[[Thursday]:[Period]],3,TRUE))),
IF(WEEKDAY(Attendance!$J721) = 6,
       IF(COUNTIF(FINALS_WEEK_FRIDAY_DATE[],Attendance!$J721) &gt; 0, VLOOKUP(Attendance!$G721,FINALS_WEEK_FRIDAY_PERIOD_SCHEDULE[],2,TRUE),
       VLOOKUP(Attendance!$G721,REGULAR_WEEK_SCHEDULE[[Friday]:[Period]],2,TRUE))))))))))</f>
        <v/>
      </c>
      <c r="J721" s="41" t="str">
        <f t="shared" ca="1" si="38"/>
        <v/>
      </c>
      <c r="K721" s="41" t="str">
        <f>IF($A721 &lt;&gt; "",VLOOKUP($A721,'Student reference sheet'!$A$2:$V$2329, 7,FALSE), "")</f>
        <v/>
      </c>
      <c r="L721" s="30" t="str">
        <f>IF($A721 ="", "", VLOOKUP($A721, 'Student reference sheet'!$A$2:$Z$2603,23,FALSE))</f>
        <v/>
      </c>
      <c r="M721" s="30" t="str">
        <f>IF($A721 ="", "", VLOOKUP($A721, 'Student reference sheet'!$A$2:$Z$2603,24,FALSE))</f>
        <v/>
      </c>
      <c r="N721" s="30" t="str">
        <f>IF($A721 ="", "", VLOOKUP($A721, 'Student reference sheet'!$A$2:$Z$2603,26,FALSE))</f>
        <v/>
      </c>
      <c r="O721" s="30" t="str">
        <f>IF($A721 ="", "", VLOOKUP($A721, 'Student reference sheet'!$A$2:$Z$2603,25,FALSE))</f>
        <v/>
      </c>
      <c r="P721" s="39" t="str">
        <f>IF($A721 = "", "", IF(OR(VLOOKUP($A721,'Student reference sheet'!$A$2:$V$2400,8,FALSE) = "R",  VLOOKUP($A721,'Student reference sheet'!$A$2:$V$2400,8,FALSE) = "L"), "X", ""))</f>
        <v/>
      </c>
      <c r="Q721" s="39" t="str">
        <f>IF($A721 ="", "", VLOOKUP($A721, 'Student reference sheet'!$A$2:$V$2603,22,FALSE))</f>
        <v/>
      </c>
      <c r="R721" s="39" t="str">
        <f>IF($A721 &lt;&gt; "",VLOOKUP($A721,'Student reference sheet'!$A$2:$V$2329, 5,FALSE), "")</f>
        <v/>
      </c>
      <c r="S721" s="39" t="str">
        <f>IF($A721 &lt;&gt; "",VLOOKUP($A721,'Student reference sheet'!$A$2:$V$2329, 6,FALSE), "")</f>
        <v/>
      </c>
      <c r="T721" s="30" t="str">
        <f>IF($A721 = "","",
IF(VLOOKUP($A721,'Student reference sheet'!$A$2:$V$2329, 10,FALSE) = "Y", "Hispanic",
IF(VLOOKUP($A721,'Student reference sheet'!$A$2:$V$2329,11,FALSE) &lt;&gt; "",
IF(VLOOKUP($A721,'Student reference sheet'!$A$2:$V$2329,11,FALSE) = "UNK", "Unknown", VLOOKUP(VALUE(VLOOKUP($A721,'Student reference sheet'!$A$2:$V$2329,11,FALSE)),'Ethnicity Reference'!$A$2:$B$22,2,FALSE)),
IF(VLOOKUP($A721,'Student reference sheet'!$A$2:$V$2329,9,FALSE) &lt;&gt; "", VLOOKUP(VALUE(VLOOKUP($A721,'Student reference sheet'!$A$2:$V$2329,9,FALSE)),'Ethnicity Reference'!$A$2:$B$22,2,FALSE),"Unknown"))))</f>
        <v/>
      </c>
      <c r="U721" s="35"/>
    </row>
    <row r="722" spans="1:21" ht="15.75">
      <c r="A722" s="47"/>
      <c r="B722" s="33"/>
      <c r="C722" s="39" t="str">
        <f>IF($A722 &lt;&gt; "",VLOOKUP($A722,'Student reference sheet'!$A$2:$V$2329, 3,FALSE), "")</f>
        <v/>
      </c>
      <c r="D722" s="39" t="str">
        <f>IF($A722 &lt;&gt; "",VLOOKUP($A722,'Student reference sheet'!$A$2:$V$2329, 2,FALSE), "")</f>
        <v/>
      </c>
      <c r="E722" s="35"/>
      <c r="F722" s="34"/>
      <c r="G722" s="40" t="str">
        <f t="shared" ca="1" si="36"/>
        <v/>
      </c>
      <c r="H722" s="40" t="str">
        <f t="shared" ca="1" si="37"/>
        <v/>
      </c>
      <c r="I722" s="36" t="str">
        <f>IF($A722 = "", "",
IF(COUNTIF(MINIMUM_DAY_DATES[], Attendance!J722) &gt; 0, VLOOKUP(Attendance!$G722,MINIMUM_DAY_PERIOD_SCHEDULE[], 2,TRUE),
IF(COUNTIF(RALLY_DATES[], Attendance!J722) &gt; 0, VLOOKUP(Attendance!$G722,RALLY_PERIOD_SCHEDULE[], 2,TRUE),
IF(WEEKDAY(Attendance!$J722) = 2,
       IF(COUNTIF(FINALS_WEEK_MONDAY_DATE[],Attendance!$J722) &gt; 0, VLOOKUP(Attendance!$G722,FINALS_WEEK_MONDAY_PERIOD_SCHEDULE[],2,TRUE),
       VLOOKUP(Attendance!$G722,REGULAR_WEEK_SCHEDULE[],6,TRUE)),
IF(WEEKDAY($J722) = 3,
       IF(COUNTIF(FINALS_WEEK_TUESDAY_DATE[],Attendance!$J722) &gt; 0, VLOOKUP(Attendance!$G722,FINALS_WEEK_TUESDAY_PERIOD_SCHEDULE[],2,TRUE),
       VLOOKUP(Attendance!$G722,REGULAR_WEEK_SCHEDULE[[Tuesday]:[Period]],5,TRUE)),
IF(WEEKDAY(Attendance!$J722) = 4,
        IF(COUNTIF(BLOCK_WEDNESDAY_DATES[],Attendance!$J722) &gt; 0, VLOOKUP(Attendance!$G722,BLOCK_WEDNESDAY_PERIOD_SCHEDULE[],2,TRUE),
        IF(COUNTIF(FINALS_WEEK_WEDNESDAY_DATE[],Attendance!$J722) &gt; 0, VLOOKUP(Attendance!$G722,FINALS_WEEK_WEDNESDAY_PERIOD_SCHEDULE[],2,TRUE),
       VLOOKUP(Attendance!$G722,REGULAR_WEEK_SCHEDULE[[Wednesday]:[Period]],4,TRUE))),
IF(WEEKDAY($J722) = 5,
       IF(COUNTIF(BLOCK_THURSDAY_DATES[],Attendance!$J722) &gt; 0, VLOOKUP(Attendance!$G722,BLOCK_THURSDAY_PERIOD_SCHEDULE[],2,TRUE),
       IF(COUNTIF(FINALS_WEEK_THURSDAY_DATE[],Attendance!$J722) &gt; 0, VLOOKUP(Attendance!$G722,FINALS_WEEK_THURSDAY_PERIOD_SCHEDULE[],2,TRUE),
       VLOOKUP(Attendance!$G722,REGULAR_WEEK_SCHEDULE[[Thursday]:[Period]],3,TRUE))),
IF(WEEKDAY(Attendance!$J722) = 6,
       IF(COUNTIF(FINALS_WEEK_FRIDAY_DATE[],Attendance!$J722) &gt; 0, VLOOKUP(Attendance!$G722,FINALS_WEEK_FRIDAY_PERIOD_SCHEDULE[],2,TRUE),
       VLOOKUP(Attendance!$G722,REGULAR_WEEK_SCHEDULE[[Friday]:[Period]],2,TRUE))))))))))</f>
        <v/>
      </c>
      <c r="J722" s="41" t="str">
        <f t="shared" ca="1" si="38"/>
        <v/>
      </c>
      <c r="K722" s="41" t="str">
        <f>IF($A722 &lt;&gt; "",VLOOKUP($A722,'Student reference sheet'!$A$2:$V$2329, 7,FALSE), "")</f>
        <v/>
      </c>
      <c r="L722" s="30" t="str">
        <f>IF($A722 ="", "", VLOOKUP($A722, 'Student reference sheet'!$A$2:$Z$2603,23,FALSE))</f>
        <v/>
      </c>
      <c r="M722" s="30" t="str">
        <f>IF($A722 ="", "", VLOOKUP($A722, 'Student reference sheet'!$A$2:$Z$2603,24,FALSE))</f>
        <v/>
      </c>
      <c r="N722" s="30" t="str">
        <f>IF($A722 ="", "", VLOOKUP($A722, 'Student reference sheet'!$A$2:$Z$2603,26,FALSE))</f>
        <v/>
      </c>
      <c r="O722" s="30" t="str">
        <f>IF($A722 ="", "", VLOOKUP($A722, 'Student reference sheet'!$A$2:$Z$2603,25,FALSE))</f>
        <v/>
      </c>
      <c r="P722" s="39" t="str">
        <f>IF($A722 = "", "", IF(OR(VLOOKUP($A722,'Student reference sheet'!$A$2:$V$2400,8,FALSE) = "R",  VLOOKUP($A722,'Student reference sheet'!$A$2:$V$2400,8,FALSE) = "L"), "X", ""))</f>
        <v/>
      </c>
      <c r="Q722" s="39" t="str">
        <f>IF($A722 ="", "", VLOOKUP($A722, 'Student reference sheet'!$A$2:$V$2603,22,FALSE))</f>
        <v/>
      </c>
      <c r="R722" s="39" t="str">
        <f>IF($A722 &lt;&gt; "",VLOOKUP($A722,'Student reference sheet'!$A$2:$V$2329, 5,FALSE), "")</f>
        <v/>
      </c>
      <c r="S722" s="39" t="str">
        <f>IF($A722 &lt;&gt; "",VLOOKUP($A722,'Student reference sheet'!$A$2:$V$2329, 6,FALSE), "")</f>
        <v/>
      </c>
      <c r="T722" s="30" t="str">
        <f>IF($A722 = "","",
IF(VLOOKUP($A722,'Student reference sheet'!$A$2:$V$2329, 10,FALSE) = "Y", "Hispanic",
IF(VLOOKUP($A722,'Student reference sheet'!$A$2:$V$2329,11,FALSE) &lt;&gt; "",
IF(VLOOKUP($A722,'Student reference sheet'!$A$2:$V$2329,11,FALSE) = "UNK", "Unknown", VLOOKUP(VALUE(VLOOKUP($A722,'Student reference sheet'!$A$2:$V$2329,11,FALSE)),'Ethnicity Reference'!$A$2:$B$22,2,FALSE)),
IF(VLOOKUP($A722,'Student reference sheet'!$A$2:$V$2329,9,FALSE) &lt;&gt; "", VLOOKUP(VALUE(VLOOKUP($A722,'Student reference sheet'!$A$2:$V$2329,9,FALSE)),'Ethnicity Reference'!$A$2:$B$22,2,FALSE),"Unknown"))))</f>
        <v/>
      </c>
      <c r="U722" s="35"/>
    </row>
    <row r="723" spans="1:21" ht="15.75">
      <c r="A723" s="47"/>
      <c r="B723" s="33"/>
      <c r="C723" s="39" t="str">
        <f>IF($A723 &lt;&gt; "",VLOOKUP($A723,'Student reference sheet'!$A$2:$V$2329, 3,FALSE), "")</f>
        <v/>
      </c>
      <c r="D723" s="39" t="str">
        <f>IF($A723 &lt;&gt; "",VLOOKUP($A723,'Student reference sheet'!$A$2:$V$2329, 2,FALSE), "")</f>
        <v/>
      </c>
      <c r="E723" s="35"/>
      <c r="F723" s="34"/>
      <c r="G723" s="40" t="str">
        <f t="shared" ca="1" si="36"/>
        <v/>
      </c>
      <c r="H723" s="40" t="str">
        <f t="shared" ca="1" si="37"/>
        <v/>
      </c>
      <c r="I723" s="36" t="str">
        <f>IF($A723 = "", "",
IF(COUNTIF(MINIMUM_DAY_DATES[], Attendance!J723) &gt; 0, VLOOKUP(Attendance!$G723,MINIMUM_DAY_PERIOD_SCHEDULE[], 2,TRUE),
IF(COUNTIF(RALLY_DATES[], Attendance!J723) &gt; 0, VLOOKUP(Attendance!$G723,RALLY_PERIOD_SCHEDULE[], 2,TRUE),
IF(WEEKDAY(Attendance!$J723) = 2,
       IF(COUNTIF(FINALS_WEEK_MONDAY_DATE[],Attendance!$J723) &gt; 0, VLOOKUP(Attendance!$G723,FINALS_WEEK_MONDAY_PERIOD_SCHEDULE[],2,TRUE),
       VLOOKUP(Attendance!$G723,REGULAR_WEEK_SCHEDULE[],6,TRUE)),
IF(WEEKDAY($J723) = 3,
       IF(COUNTIF(FINALS_WEEK_TUESDAY_DATE[],Attendance!$J723) &gt; 0, VLOOKUP(Attendance!$G723,FINALS_WEEK_TUESDAY_PERIOD_SCHEDULE[],2,TRUE),
       VLOOKUP(Attendance!$G723,REGULAR_WEEK_SCHEDULE[[Tuesday]:[Period]],5,TRUE)),
IF(WEEKDAY(Attendance!$J723) = 4,
        IF(COUNTIF(BLOCK_WEDNESDAY_DATES[],Attendance!$J723) &gt; 0, VLOOKUP(Attendance!$G723,BLOCK_WEDNESDAY_PERIOD_SCHEDULE[],2,TRUE),
        IF(COUNTIF(FINALS_WEEK_WEDNESDAY_DATE[],Attendance!$J723) &gt; 0, VLOOKUP(Attendance!$G723,FINALS_WEEK_WEDNESDAY_PERIOD_SCHEDULE[],2,TRUE),
       VLOOKUP(Attendance!$G723,REGULAR_WEEK_SCHEDULE[[Wednesday]:[Period]],4,TRUE))),
IF(WEEKDAY($J723) = 5,
       IF(COUNTIF(BLOCK_THURSDAY_DATES[],Attendance!$J723) &gt; 0, VLOOKUP(Attendance!$G723,BLOCK_THURSDAY_PERIOD_SCHEDULE[],2,TRUE),
       IF(COUNTIF(FINALS_WEEK_THURSDAY_DATE[],Attendance!$J723) &gt; 0, VLOOKUP(Attendance!$G723,FINALS_WEEK_THURSDAY_PERIOD_SCHEDULE[],2,TRUE),
       VLOOKUP(Attendance!$G723,REGULAR_WEEK_SCHEDULE[[Thursday]:[Period]],3,TRUE))),
IF(WEEKDAY(Attendance!$J723) = 6,
       IF(COUNTIF(FINALS_WEEK_FRIDAY_DATE[],Attendance!$J723) &gt; 0, VLOOKUP(Attendance!$G723,FINALS_WEEK_FRIDAY_PERIOD_SCHEDULE[],2,TRUE),
       VLOOKUP(Attendance!$G723,REGULAR_WEEK_SCHEDULE[[Friday]:[Period]],2,TRUE))))))))))</f>
        <v/>
      </c>
      <c r="J723" s="41" t="str">
        <f t="shared" ca="1" si="38"/>
        <v/>
      </c>
      <c r="K723" s="41" t="str">
        <f>IF($A723 &lt;&gt; "",VLOOKUP($A723,'Student reference sheet'!$A$2:$V$2329, 7,FALSE), "")</f>
        <v/>
      </c>
      <c r="L723" s="30" t="str">
        <f>IF($A723 ="", "", VLOOKUP($A723, 'Student reference sheet'!$A$2:$Z$2603,23,FALSE))</f>
        <v/>
      </c>
      <c r="M723" s="30" t="str">
        <f>IF($A723 ="", "", VLOOKUP($A723, 'Student reference sheet'!$A$2:$Z$2603,24,FALSE))</f>
        <v/>
      </c>
      <c r="N723" s="30" t="str">
        <f>IF($A723 ="", "", VLOOKUP($A723, 'Student reference sheet'!$A$2:$Z$2603,26,FALSE))</f>
        <v/>
      </c>
      <c r="O723" s="30" t="str">
        <f>IF($A723 ="", "", VLOOKUP($A723, 'Student reference sheet'!$A$2:$Z$2603,25,FALSE))</f>
        <v/>
      </c>
      <c r="P723" s="39" t="str">
        <f>IF($A723 = "", "", IF(OR(VLOOKUP($A723,'Student reference sheet'!$A$2:$V$2400,8,FALSE) = "R",  VLOOKUP($A723,'Student reference sheet'!$A$2:$V$2400,8,FALSE) = "L"), "X", ""))</f>
        <v/>
      </c>
      <c r="Q723" s="39" t="str">
        <f>IF($A723 ="", "", VLOOKUP($A723, 'Student reference sheet'!$A$2:$V$2603,22,FALSE))</f>
        <v/>
      </c>
      <c r="R723" s="39" t="str">
        <f>IF($A723 &lt;&gt; "",VLOOKUP($A723,'Student reference sheet'!$A$2:$V$2329, 5,FALSE), "")</f>
        <v/>
      </c>
      <c r="S723" s="39" t="str">
        <f>IF($A723 &lt;&gt; "",VLOOKUP($A723,'Student reference sheet'!$A$2:$V$2329, 6,FALSE), "")</f>
        <v/>
      </c>
      <c r="T723" s="30" t="str">
        <f>IF($A723 = "","",
IF(VLOOKUP($A723,'Student reference sheet'!$A$2:$V$2329, 10,FALSE) = "Y", "Hispanic",
IF(VLOOKUP($A723,'Student reference sheet'!$A$2:$V$2329,11,FALSE) &lt;&gt; "",
IF(VLOOKUP($A723,'Student reference sheet'!$A$2:$V$2329,11,FALSE) = "UNK", "Unknown", VLOOKUP(VALUE(VLOOKUP($A723,'Student reference sheet'!$A$2:$V$2329,11,FALSE)),'Ethnicity Reference'!$A$2:$B$22,2,FALSE)),
IF(VLOOKUP($A723,'Student reference sheet'!$A$2:$V$2329,9,FALSE) &lt;&gt; "", VLOOKUP(VALUE(VLOOKUP($A723,'Student reference sheet'!$A$2:$V$2329,9,FALSE)),'Ethnicity Reference'!$A$2:$B$22,2,FALSE),"Unknown"))))</f>
        <v/>
      </c>
      <c r="U723" s="35"/>
    </row>
    <row r="724" spans="1:21" ht="15.75">
      <c r="A724" s="47"/>
      <c r="B724" s="33"/>
      <c r="C724" s="39" t="str">
        <f>IF($A724 &lt;&gt; "",VLOOKUP($A724,'Student reference sheet'!$A$2:$V$2329, 3,FALSE), "")</f>
        <v/>
      </c>
      <c r="D724" s="39" t="str">
        <f>IF($A724 &lt;&gt; "",VLOOKUP($A724,'Student reference sheet'!$A$2:$V$2329, 2,FALSE), "")</f>
        <v/>
      </c>
      <c r="E724" s="35"/>
      <c r="F724" s="34"/>
      <c r="G724" s="40" t="str">
        <f t="shared" ca="1" si="36"/>
        <v/>
      </c>
      <c r="H724" s="40" t="str">
        <f t="shared" ca="1" si="37"/>
        <v/>
      </c>
      <c r="I724" s="36" t="str">
        <f>IF($A724 = "", "",
IF(COUNTIF(MINIMUM_DAY_DATES[], Attendance!J724) &gt; 0, VLOOKUP(Attendance!$G724,MINIMUM_DAY_PERIOD_SCHEDULE[], 2,TRUE),
IF(COUNTIF(RALLY_DATES[], Attendance!J724) &gt; 0, VLOOKUP(Attendance!$G724,RALLY_PERIOD_SCHEDULE[], 2,TRUE),
IF(WEEKDAY(Attendance!$J724) = 2,
       IF(COUNTIF(FINALS_WEEK_MONDAY_DATE[],Attendance!$J724) &gt; 0, VLOOKUP(Attendance!$G724,FINALS_WEEK_MONDAY_PERIOD_SCHEDULE[],2,TRUE),
       VLOOKUP(Attendance!$G724,REGULAR_WEEK_SCHEDULE[],6,TRUE)),
IF(WEEKDAY($J724) = 3,
       IF(COUNTIF(FINALS_WEEK_TUESDAY_DATE[],Attendance!$J724) &gt; 0, VLOOKUP(Attendance!$G724,FINALS_WEEK_TUESDAY_PERIOD_SCHEDULE[],2,TRUE),
       VLOOKUP(Attendance!$G724,REGULAR_WEEK_SCHEDULE[[Tuesday]:[Period]],5,TRUE)),
IF(WEEKDAY(Attendance!$J724) = 4,
        IF(COUNTIF(BLOCK_WEDNESDAY_DATES[],Attendance!$J724) &gt; 0, VLOOKUP(Attendance!$G724,BLOCK_WEDNESDAY_PERIOD_SCHEDULE[],2,TRUE),
        IF(COUNTIF(FINALS_WEEK_WEDNESDAY_DATE[],Attendance!$J724) &gt; 0, VLOOKUP(Attendance!$G724,FINALS_WEEK_WEDNESDAY_PERIOD_SCHEDULE[],2,TRUE),
       VLOOKUP(Attendance!$G724,REGULAR_WEEK_SCHEDULE[[Wednesday]:[Period]],4,TRUE))),
IF(WEEKDAY($J724) = 5,
       IF(COUNTIF(BLOCK_THURSDAY_DATES[],Attendance!$J724) &gt; 0, VLOOKUP(Attendance!$G724,BLOCK_THURSDAY_PERIOD_SCHEDULE[],2,TRUE),
       IF(COUNTIF(FINALS_WEEK_THURSDAY_DATE[],Attendance!$J724) &gt; 0, VLOOKUP(Attendance!$G724,FINALS_WEEK_THURSDAY_PERIOD_SCHEDULE[],2,TRUE),
       VLOOKUP(Attendance!$G724,REGULAR_WEEK_SCHEDULE[[Thursday]:[Period]],3,TRUE))),
IF(WEEKDAY(Attendance!$J724) = 6,
       IF(COUNTIF(FINALS_WEEK_FRIDAY_DATE[],Attendance!$J724) &gt; 0, VLOOKUP(Attendance!$G724,FINALS_WEEK_FRIDAY_PERIOD_SCHEDULE[],2,TRUE),
       VLOOKUP(Attendance!$G724,REGULAR_WEEK_SCHEDULE[[Friday]:[Period]],2,TRUE))))))))))</f>
        <v/>
      </c>
      <c r="J724" s="41" t="str">
        <f t="shared" ca="1" si="38"/>
        <v/>
      </c>
      <c r="K724" s="41" t="str">
        <f>IF($A724 &lt;&gt; "",VLOOKUP($A724,'Student reference sheet'!$A$2:$V$2329, 7,FALSE), "")</f>
        <v/>
      </c>
      <c r="L724" s="30" t="str">
        <f>IF($A724 ="", "", VLOOKUP($A724, 'Student reference sheet'!$A$2:$Z$2603,23,FALSE))</f>
        <v/>
      </c>
      <c r="M724" s="30" t="str">
        <f>IF($A724 ="", "", VLOOKUP($A724, 'Student reference sheet'!$A$2:$Z$2603,24,FALSE))</f>
        <v/>
      </c>
      <c r="N724" s="30" t="str">
        <f>IF($A724 ="", "", VLOOKUP($A724, 'Student reference sheet'!$A$2:$Z$2603,26,FALSE))</f>
        <v/>
      </c>
      <c r="O724" s="30" t="str">
        <f>IF($A724 ="", "", VLOOKUP($A724, 'Student reference sheet'!$A$2:$Z$2603,25,FALSE))</f>
        <v/>
      </c>
      <c r="P724" s="39" t="str">
        <f>IF($A724 = "", "", IF(OR(VLOOKUP($A724,'Student reference sheet'!$A$2:$V$2400,8,FALSE) = "R",  VLOOKUP($A724,'Student reference sheet'!$A$2:$V$2400,8,FALSE) = "L"), "X", ""))</f>
        <v/>
      </c>
      <c r="Q724" s="39" t="str">
        <f>IF($A724 ="", "", VLOOKUP($A724, 'Student reference sheet'!$A$2:$V$2603,22,FALSE))</f>
        <v/>
      </c>
      <c r="R724" s="39" t="str">
        <f>IF($A724 &lt;&gt; "",VLOOKUP($A724,'Student reference sheet'!$A$2:$V$2329, 5,FALSE), "")</f>
        <v/>
      </c>
      <c r="S724" s="39" t="str">
        <f>IF($A724 &lt;&gt; "",VLOOKUP($A724,'Student reference sheet'!$A$2:$V$2329, 6,FALSE), "")</f>
        <v/>
      </c>
      <c r="T724" s="30" t="str">
        <f>IF($A724 = "","",
IF(VLOOKUP($A724,'Student reference sheet'!$A$2:$V$2329, 10,FALSE) = "Y", "Hispanic",
IF(VLOOKUP($A724,'Student reference sheet'!$A$2:$V$2329,11,FALSE) &lt;&gt; "",
IF(VLOOKUP($A724,'Student reference sheet'!$A$2:$V$2329,11,FALSE) = "UNK", "Unknown", VLOOKUP(VALUE(VLOOKUP($A724,'Student reference sheet'!$A$2:$V$2329,11,FALSE)),'Ethnicity Reference'!$A$2:$B$22,2,FALSE)),
IF(VLOOKUP($A724,'Student reference sheet'!$A$2:$V$2329,9,FALSE) &lt;&gt; "", VLOOKUP(VALUE(VLOOKUP($A724,'Student reference sheet'!$A$2:$V$2329,9,FALSE)),'Ethnicity Reference'!$A$2:$B$22,2,FALSE),"Unknown"))))</f>
        <v/>
      </c>
      <c r="U724" s="35"/>
    </row>
    <row r="725" spans="1:21" ht="15.75">
      <c r="A725" s="47"/>
      <c r="B725" s="33"/>
      <c r="C725" s="39" t="str">
        <f>IF($A725 &lt;&gt; "",VLOOKUP($A725,'Student reference sheet'!$A$2:$V$2329, 3,FALSE), "")</f>
        <v/>
      </c>
      <c r="D725" s="39" t="str">
        <f>IF($A725 &lt;&gt; "",VLOOKUP($A725,'Student reference sheet'!$A$2:$V$2329, 2,FALSE), "")</f>
        <v/>
      </c>
      <c r="E725" s="35"/>
      <c r="F725" s="34"/>
      <c r="G725" s="40" t="str">
        <f t="shared" ca="1" si="36"/>
        <v/>
      </c>
      <c r="H725" s="40" t="str">
        <f t="shared" ca="1" si="37"/>
        <v/>
      </c>
      <c r="I725" s="36" t="str">
        <f>IF($A725 = "", "",
IF(COUNTIF(MINIMUM_DAY_DATES[], Attendance!J725) &gt; 0, VLOOKUP(Attendance!$G725,MINIMUM_DAY_PERIOD_SCHEDULE[], 2,TRUE),
IF(COUNTIF(RALLY_DATES[], Attendance!J725) &gt; 0, VLOOKUP(Attendance!$G725,RALLY_PERIOD_SCHEDULE[], 2,TRUE),
IF(WEEKDAY(Attendance!$J725) = 2,
       IF(COUNTIF(FINALS_WEEK_MONDAY_DATE[],Attendance!$J725) &gt; 0, VLOOKUP(Attendance!$G725,FINALS_WEEK_MONDAY_PERIOD_SCHEDULE[],2,TRUE),
       VLOOKUP(Attendance!$G725,REGULAR_WEEK_SCHEDULE[],6,TRUE)),
IF(WEEKDAY($J725) = 3,
       IF(COUNTIF(FINALS_WEEK_TUESDAY_DATE[],Attendance!$J725) &gt; 0, VLOOKUP(Attendance!$G725,FINALS_WEEK_TUESDAY_PERIOD_SCHEDULE[],2,TRUE),
       VLOOKUP(Attendance!$G725,REGULAR_WEEK_SCHEDULE[[Tuesday]:[Period]],5,TRUE)),
IF(WEEKDAY(Attendance!$J725) = 4,
        IF(COUNTIF(BLOCK_WEDNESDAY_DATES[],Attendance!$J725) &gt; 0, VLOOKUP(Attendance!$G725,BLOCK_WEDNESDAY_PERIOD_SCHEDULE[],2,TRUE),
        IF(COUNTIF(FINALS_WEEK_WEDNESDAY_DATE[],Attendance!$J725) &gt; 0, VLOOKUP(Attendance!$G725,FINALS_WEEK_WEDNESDAY_PERIOD_SCHEDULE[],2,TRUE),
       VLOOKUP(Attendance!$G725,REGULAR_WEEK_SCHEDULE[[Wednesday]:[Period]],4,TRUE))),
IF(WEEKDAY($J725) = 5,
       IF(COUNTIF(BLOCK_THURSDAY_DATES[],Attendance!$J725) &gt; 0, VLOOKUP(Attendance!$G725,BLOCK_THURSDAY_PERIOD_SCHEDULE[],2,TRUE),
       IF(COUNTIF(FINALS_WEEK_THURSDAY_DATE[],Attendance!$J725) &gt; 0, VLOOKUP(Attendance!$G725,FINALS_WEEK_THURSDAY_PERIOD_SCHEDULE[],2,TRUE),
       VLOOKUP(Attendance!$G725,REGULAR_WEEK_SCHEDULE[[Thursday]:[Period]],3,TRUE))),
IF(WEEKDAY(Attendance!$J725) = 6,
       IF(COUNTIF(FINALS_WEEK_FRIDAY_DATE[],Attendance!$J725) &gt; 0, VLOOKUP(Attendance!$G725,FINALS_WEEK_FRIDAY_PERIOD_SCHEDULE[],2,TRUE),
       VLOOKUP(Attendance!$G725,REGULAR_WEEK_SCHEDULE[[Friday]:[Period]],2,TRUE))))))))))</f>
        <v/>
      </c>
      <c r="J725" s="41" t="str">
        <f t="shared" ca="1" si="38"/>
        <v/>
      </c>
      <c r="K725" s="41" t="str">
        <f>IF($A725 &lt;&gt; "",VLOOKUP($A725,'Student reference sheet'!$A$2:$V$2329, 7,FALSE), "")</f>
        <v/>
      </c>
      <c r="L725" s="30" t="str">
        <f>IF($A725 ="", "", VLOOKUP($A725, 'Student reference sheet'!$A$2:$Z$2603,23,FALSE))</f>
        <v/>
      </c>
      <c r="M725" s="30" t="str">
        <f>IF($A725 ="", "", VLOOKUP($A725, 'Student reference sheet'!$A$2:$Z$2603,24,FALSE))</f>
        <v/>
      </c>
      <c r="N725" s="30" t="str">
        <f>IF($A725 ="", "", VLOOKUP($A725, 'Student reference sheet'!$A$2:$Z$2603,26,FALSE))</f>
        <v/>
      </c>
      <c r="O725" s="30" t="str">
        <f>IF($A725 ="", "", VLOOKUP($A725, 'Student reference sheet'!$A$2:$Z$2603,25,FALSE))</f>
        <v/>
      </c>
      <c r="P725" s="39" t="str">
        <f>IF($A725 = "", "", IF(OR(VLOOKUP($A725,'Student reference sheet'!$A$2:$V$2400,8,FALSE) = "R",  VLOOKUP($A725,'Student reference sheet'!$A$2:$V$2400,8,FALSE) = "L"), "X", ""))</f>
        <v/>
      </c>
      <c r="Q725" s="39" t="str">
        <f>IF($A725 ="", "", VLOOKUP($A725, 'Student reference sheet'!$A$2:$V$2603,22,FALSE))</f>
        <v/>
      </c>
      <c r="R725" s="39" t="str">
        <f>IF($A725 &lt;&gt; "",VLOOKUP($A725,'Student reference sheet'!$A$2:$V$2329, 5,FALSE), "")</f>
        <v/>
      </c>
      <c r="S725" s="39" t="str">
        <f>IF($A725 &lt;&gt; "",VLOOKUP($A725,'Student reference sheet'!$A$2:$V$2329, 6,FALSE), "")</f>
        <v/>
      </c>
      <c r="T725" s="30" t="str">
        <f>IF($A725 = "","",
IF(VLOOKUP($A725,'Student reference sheet'!$A$2:$V$2329, 10,FALSE) = "Y", "Hispanic",
IF(VLOOKUP($A725,'Student reference sheet'!$A$2:$V$2329,11,FALSE) &lt;&gt; "",
IF(VLOOKUP($A725,'Student reference sheet'!$A$2:$V$2329,11,FALSE) = "UNK", "Unknown", VLOOKUP(VALUE(VLOOKUP($A725,'Student reference sheet'!$A$2:$V$2329,11,FALSE)),'Ethnicity Reference'!$A$2:$B$22,2,FALSE)),
IF(VLOOKUP($A725,'Student reference sheet'!$A$2:$V$2329,9,FALSE) &lt;&gt; "", VLOOKUP(VALUE(VLOOKUP($A725,'Student reference sheet'!$A$2:$V$2329,9,FALSE)),'Ethnicity Reference'!$A$2:$B$22,2,FALSE),"Unknown"))))</f>
        <v/>
      </c>
      <c r="U725" s="35"/>
    </row>
    <row r="726" spans="1:21" ht="15.75">
      <c r="A726" s="47"/>
      <c r="B726" s="33"/>
      <c r="C726" s="39" t="str">
        <f>IF($A726 &lt;&gt; "",VLOOKUP($A726,'Student reference sheet'!$A$2:$V$2329, 3,FALSE), "")</f>
        <v/>
      </c>
      <c r="D726" s="39" t="str">
        <f>IF($A726 &lt;&gt; "",VLOOKUP($A726,'Student reference sheet'!$A$2:$V$2329, 2,FALSE), "")</f>
        <v/>
      </c>
      <c r="E726" s="35"/>
      <c r="F726" s="34"/>
      <c r="G726" s="40" t="str">
        <f t="shared" ca="1" si="36"/>
        <v/>
      </c>
      <c r="H726" s="40" t="str">
        <f t="shared" ca="1" si="37"/>
        <v/>
      </c>
      <c r="I726" s="36" t="str">
        <f>IF($A726 = "", "",
IF(COUNTIF(MINIMUM_DAY_DATES[], Attendance!J726) &gt; 0, VLOOKUP(Attendance!$G726,MINIMUM_DAY_PERIOD_SCHEDULE[], 2,TRUE),
IF(COUNTIF(RALLY_DATES[], Attendance!J726) &gt; 0, VLOOKUP(Attendance!$G726,RALLY_PERIOD_SCHEDULE[], 2,TRUE),
IF(WEEKDAY(Attendance!$J726) = 2,
       IF(COUNTIF(FINALS_WEEK_MONDAY_DATE[],Attendance!$J726) &gt; 0, VLOOKUP(Attendance!$G726,FINALS_WEEK_MONDAY_PERIOD_SCHEDULE[],2,TRUE),
       VLOOKUP(Attendance!$G726,REGULAR_WEEK_SCHEDULE[],6,TRUE)),
IF(WEEKDAY($J726) = 3,
       IF(COUNTIF(FINALS_WEEK_TUESDAY_DATE[],Attendance!$J726) &gt; 0, VLOOKUP(Attendance!$G726,FINALS_WEEK_TUESDAY_PERIOD_SCHEDULE[],2,TRUE),
       VLOOKUP(Attendance!$G726,REGULAR_WEEK_SCHEDULE[[Tuesday]:[Period]],5,TRUE)),
IF(WEEKDAY(Attendance!$J726) = 4,
        IF(COUNTIF(BLOCK_WEDNESDAY_DATES[],Attendance!$J726) &gt; 0, VLOOKUP(Attendance!$G726,BLOCK_WEDNESDAY_PERIOD_SCHEDULE[],2,TRUE),
        IF(COUNTIF(FINALS_WEEK_WEDNESDAY_DATE[],Attendance!$J726) &gt; 0, VLOOKUP(Attendance!$G726,FINALS_WEEK_WEDNESDAY_PERIOD_SCHEDULE[],2,TRUE),
       VLOOKUP(Attendance!$G726,REGULAR_WEEK_SCHEDULE[[Wednesday]:[Period]],4,TRUE))),
IF(WEEKDAY($J726) = 5,
       IF(COUNTIF(BLOCK_THURSDAY_DATES[],Attendance!$J726) &gt; 0, VLOOKUP(Attendance!$G726,BLOCK_THURSDAY_PERIOD_SCHEDULE[],2,TRUE),
       IF(COUNTIF(FINALS_WEEK_THURSDAY_DATE[],Attendance!$J726) &gt; 0, VLOOKUP(Attendance!$G726,FINALS_WEEK_THURSDAY_PERIOD_SCHEDULE[],2,TRUE),
       VLOOKUP(Attendance!$G726,REGULAR_WEEK_SCHEDULE[[Thursday]:[Period]],3,TRUE))),
IF(WEEKDAY(Attendance!$J726) = 6,
       IF(COUNTIF(FINALS_WEEK_FRIDAY_DATE[],Attendance!$J726) &gt; 0, VLOOKUP(Attendance!$G726,FINALS_WEEK_FRIDAY_PERIOD_SCHEDULE[],2,TRUE),
       VLOOKUP(Attendance!$G726,REGULAR_WEEK_SCHEDULE[[Friday]:[Period]],2,TRUE))))))))))</f>
        <v/>
      </c>
      <c r="J726" s="41" t="str">
        <f t="shared" ca="1" si="38"/>
        <v/>
      </c>
      <c r="K726" s="41" t="str">
        <f>IF($A726 &lt;&gt; "",VLOOKUP($A726,'Student reference sheet'!$A$2:$V$2329, 7,FALSE), "")</f>
        <v/>
      </c>
      <c r="L726" s="30" t="str">
        <f>IF($A726 ="", "", VLOOKUP($A726, 'Student reference sheet'!$A$2:$Z$2603,23,FALSE))</f>
        <v/>
      </c>
      <c r="M726" s="30" t="str">
        <f>IF($A726 ="", "", VLOOKUP($A726, 'Student reference sheet'!$A$2:$Z$2603,24,FALSE))</f>
        <v/>
      </c>
      <c r="N726" s="30" t="str">
        <f>IF($A726 ="", "", VLOOKUP($A726, 'Student reference sheet'!$A$2:$Z$2603,26,FALSE))</f>
        <v/>
      </c>
      <c r="O726" s="30" t="str">
        <f>IF($A726 ="", "", VLOOKUP($A726, 'Student reference sheet'!$A$2:$Z$2603,25,FALSE))</f>
        <v/>
      </c>
      <c r="P726" s="39" t="str">
        <f>IF($A726 = "", "", IF(OR(VLOOKUP($A726,'Student reference sheet'!$A$2:$V$2400,8,FALSE) = "R",  VLOOKUP($A726,'Student reference sheet'!$A$2:$V$2400,8,FALSE) = "L"), "X", ""))</f>
        <v/>
      </c>
      <c r="Q726" s="39" t="str">
        <f>IF($A726 ="", "", VLOOKUP($A726, 'Student reference sheet'!$A$2:$V$2603,22,FALSE))</f>
        <v/>
      </c>
      <c r="R726" s="39" t="str">
        <f>IF($A726 &lt;&gt; "",VLOOKUP($A726,'Student reference sheet'!$A$2:$V$2329, 5,FALSE), "")</f>
        <v/>
      </c>
      <c r="S726" s="39" t="str">
        <f>IF($A726 &lt;&gt; "",VLOOKUP($A726,'Student reference sheet'!$A$2:$V$2329, 6,FALSE), "")</f>
        <v/>
      </c>
      <c r="T726" s="30" t="str">
        <f>IF($A726 = "","",
IF(VLOOKUP($A726,'Student reference sheet'!$A$2:$V$2329, 10,FALSE) = "Y", "Hispanic",
IF(VLOOKUP($A726,'Student reference sheet'!$A$2:$V$2329,11,FALSE) &lt;&gt; "",
IF(VLOOKUP($A726,'Student reference sheet'!$A$2:$V$2329,11,FALSE) = "UNK", "Unknown", VLOOKUP(VALUE(VLOOKUP($A726,'Student reference sheet'!$A$2:$V$2329,11,FALSE)),'Ethnicity Reference'!$A$2:$B$22,2,FALSE)),
IF(VLOOKUP($A726,'Student reference sheet'!$A$2:$V$2329,9,FALSE) &lt;&gt; "", VLOOKUP(VALUE(VLOOKUP($A726,'Student reference sheet'!$A$2:$V$2329,9,FALSE)),'Ethnicity Reference'!$A$2:$B$22,2,FALSE),"Unknown"))))</f>
        <v/>
      </c>
      <c r="U726" s="35"/>
    </row>
    <row r="727" spans="1:21" ht="15.75">
      <c r="A727" s="47"/>
      <c r="B727" s="33"/>
      <c r="C727" s="39" t="str">
        <f>IF($A727 &lt;&gt; "",VLOOKUP($A727,'Student reference sheet'!$A$2:$V$2329, 3,FALSE), "")</f>
        <v/>
      </c>
      <c r="D727" s="39" t="str">
        <f>IF($A727 &lt;&gt; "",VLOOKUP($A727,'Student reference sheet'!$A$2:$V$2329, 2,FALSE), "")</f>
        <v/>
      </c>
      <c r="E727" s="35"/>
      <c r="F727" s="34"/>
      <c r="G727" s="40" t="str">
        <f t="shared" ca="1" si="36"/>
        <v/>
      </c>
      <c r="H727" s="40" t="str">
        <f t="shared" ca="1" si="37"/>
        <v/>
      </c>
      <c r="I727" s="36" t="str">
        <f>IF($A727 = "", "",
IF(COUNTIF(MINIMUM_DAY_DATES[], Attendance!J727) &gt; 0, VLOOKUP(Attendance!$G727,MINIMUM_DAY_PERIOD_SCHEDULE[], 2,TRUE),
IF(COUNTIF(RALLY_DATES[], Attendance!J727) &gt; 0, VLOOKUP(Attendance!$G727,RALLY_PERIOD_SCHEDULE[], 2,TRUE),
IF(WEEKDAY(Attendance!$J727) = 2,
       IF(COUNTIF(FINALS_WEEK_MONDAY_DATE[],Attendance!$J727) &gt; 0, VLOOKUP(Attendance!$G727,FINALS_WEEK_MONDAY_PERIOD_SCHEDULE[],2,TRUE),
       VLOOKUP(Attendance!$G727,REGULAR_WEEK_SCHEDULE[],6,TRUE)),
IF(WEEKDAY($J727) = 3,
       IF(COUNTIF(FINALS_WEEK_TUESDAY_DATE[],Attendance!$J727) &gt; 0, VLOOKUP(Attendance!$G727,FINALS_WEEK_TUESDAY_PERIOD_SCHEDULE[],2,TRUE),
       VLOOKUP(Attendance!$G727,REGULAR_WEEK_SCHEDULE[[Tuesday]:[Period]],5,TRUE)),
IF(WEEKDAY(Attendance!$J727) = 4,
        IF(COUNTIF(BLOCK_WEDNESDAY_DATES[],Attendance!$J727) &gt; 0, VLOOKUP(Attendance!$G727,BLOCK_WEDNESDAY_PERIOD_SCHEDULE[],2,TRUE),
        IF(COUNTIF(FINALS_WEEK_WEDNESDAY_DATE[],Attendance!$J727) &gt; 0, VLOOKUP(Attendance!$G727,FINALS_WEEK_WEDNESDAY_PERIOD_SCHEDULE[],2,TRUE),
       VLOOKUP(Attendance!$G727,REGULAR_WEEK_SCHEDULE[[Wednesday]:[Period]],4,TRUE))),
IF(WEEKDAY($J727) = 5,
       IF(COUNTIF(BLOCK_THURSDAY_DATES[],Attendance!$J727) &gt; 0, VLOOKUP(Attendance!$G727,BLOCK_THURSDAY_PERIOD_SCHEDULE[],2,TRUE),
       IF(COUNTIF(FINALS_WEEK_THURSDAY_DATE[],Attendance!$J727) &gt; 0, VLOOKUP(Attendance!$G727,FINALS_WEEK_THURSDAY_PERIOD_SCHEDULE[],2,TRUE),
       VLOOKUP(Attendance!$G727,REGULAR_WEEK_SCHEDULE[[Thursday]:[Period]],3,TRUE))),
IF(WEEKDAY(Attendance!$J727) = 6,
       IF(COUNTIF(FINALS_WEEK_FRIDAY_DATE[],Attendance!$J727) &gt; 0, VLOOKUP(Attendance!$G727,FINALS_WEEK_FRIDAY_PERIOD_SCHEDULE[],2,TRUE),
       VLOOKUP(Attendance!$G727,REGULAR_WEEK_SCHEDULE[[Friday]:[Period]],2,TRUE))))))))))</f>
        <v/>
      </c>
      <c r="J727" s="41" t="str">
        <f t="shared" ca="1" si="38"/>
        <v/>
      </c>
      <c r="K727" s="41" t="str">
        <f>IF($A727 &lt;&gt; "",VLOOKUP($A727,'Student reference sheet'!$A$2:$V$2329, 7,FALSE), "")</f>
        <v/>
      </c>
      <c r="L727" s="30" t="str">
        <f>IF($A727 ="", "", VLOOKUP($A727, 'Student reference sheet'!$A$2:$Z$2603,23,FALSE))</f>
        <v/>
      </c>
      <c r="M727" s="30" t="str">
        <f>IF($A727 ="", "", VLOOKUP($A727, 'Student reference sheet'!$A$2:$Z$2603,24,FALSE))</f>
        <v/>
      </c>
      <c r="N727" s="30" t="str">
        <f>IF($A727 ="", "", VLOOKUP($A727, 'Student reference sheet'!$A$2:$Z$2603,26,FALSE))</f>
        <v/>
      </c>
      <c r="O727" s="30" t="str">
        <f>IF($A727 ="", "", VLOOKUP($A727, 'Student reference sheet'!$A$2:$Z$2603,25,FALSE))</f>
        <v/>
      </c>
      <c r="P727" s="39" t="str">
        <f>IF($A727 = "", "", IF(OR(VLOOKUP($A727,'Student reference sheet'!$A$2:$V$2400,8,FALSE) = "R",  VLOOKUP($A727,'Student reference sheet'!$A$2:$V$2400,8,FALSE) = "L"), "X", ""))</f>
        <v/>
      </c>
      <c r="Q727" s="39" t="str">
        <f>IF($A727 ="", "", VLOOKUP($A727, 'Student reference sheet'!$A$2:$V$2603,22,FALSE))</f>
        <v/>
      </c>
      <c r="R727" s="39" t="str">
        <f>IF($A727 &lt;&gt; "",VLOOKUP($A727,'Student reference sheet'!$A$2:$V$2329, 5,FALSE), "")</f>
        <v/>
      </c>
      <c r="S727" s="39" t="str">
        <f>IF($A727 &lt;&gt; "",VLOOKUP($A727,'Student reference sheet'!$A$2:$V$2329, 6,FALSE), "")</f>
        <v/>
      </c>
      <c r="T727" s="30" t="str">
        <f>IF($A727 = "","",
IF(VLOOKUP($A727,'Student reference sheet'!$A$2:$V$2329, 10,FALSE) = "Y", "Hispanic",
IF(VLOOKUP($A727,'Student reference sheet'!$A$2:$V$2329,11,FALSE) &lt;&gt; "",
IF(VLOOKUP($A727,'Student reference sheet'!$A$2:$V$2329,11,FALSE) = "UNK", "Unknown", VLOOKUP(VALUE(VLOOKUP($A727,'Student reference sheet'!$A$2:$V$2329,11,FALSE)),'Ethnicity Reference'!$A$2:$B$22,2,FALSE)),
IF(VLOOKUP($A727,'Student reference sheet'!$A$2:$V$2329,9,FALSE) &lt;&gt; "", VLOOKUP(VALUE(VLOOKUP($A727,'Student reference sheet'!$A$2:$V$2329,9,FALSE)),'Ethnicity Reference'!$A$2:$B$22,2,FALSE),"Unknown"))))</f>
        <v/>
      </c>
      <c r="U727" s="35"/>
    </row>
    <row r="728" spans="1:21" ht="15.75">
      <c r="A728" s="47"/>
      <c r="B728" s="33"/>
      <c r="C728" s="39" t="str">
        <f>IF($A728 &lt;&gt; "",VLOOKUP($A728,'Student reference sheet'!$A$2:$V$2329, 3,FALSE), "")</f>
        <v/>
      </c>
      <c r="D728" s="39" t="str">
        <f>IF($A728 &lt;&gt; "",VLOOKUP($A728,'Student reference sheet'!$A$2:$V$2329, 2,FALSE), "")</f>
        <v/>
      </c>
      <c r="E728" s="35"/>
      <c r="F728" s="34"/>
      <c r="G728" s="40" t="str">
        <f t="shared" ca="1" si="36"/>
        <v/>
      </c>
      <c r="H728" s="40" t="str">
        <f t="shared" ca="1" si="37"/>
        <v/>
      </c>
      <c r="I728" s="36" t="str">
        <f>IF($A728 = "", "",
IF(COUNTIF(MINIMUM_DAY_DATES[], Attendance!J728) &gt; 0, VLOOKUP(Attendance!$G728,MINIMUM_DAY_PERIOD_SCHEDULE[], 2,TRUE),
IF(COUNTIF(RALLY_DATES[], Attendance!J728) &gt; 0, VLOOKUP(Attendance!$G728,RALLY_PERIOD_SCHEDULE[], 2,TRUE),
IF(WEEKDAY(Attendance!$J728) = 2,
       IF(COUNTIF(FINALS_WEEK_MONDAY_DATE[],Attendance!$J728) &gt; 0, VLOOKUP(Attendance!$G728,FINALS_WEEK_MONDAY_PERIOD_SCHEDULE[],2,TRUE),
       VLOOKUP(Attendance!$G728,REGULAR_WEEK_SCHEDULE[],6,TRUE)),
IF(WEEKDAY($J728) = 3,
       IF(COUNTIF(FINALS_WEEK_TUESDAY_DATE[],Attendance!$J728) &gt; 0, VLOOKUP(Attendance!$G728,FINALS_WEEK_TUESDAY_PERIOD_SCHEDULE[],2,TRUE),
       VLOOKUP(Attendance!$G728,REGULAR_WEEK_SCHEDULE[[Tuesday]:[Period]],5,TRUE)),
IF(WEEKDAY(Attendance!$J728) = 4,
        IF(COUNTIF(BLOCK_WEDNESDAY_DATES[],Attendance!$J728) &gt; 0, VLOOKUP(Attendance!$G728,BLOCK_WEDNESDAY_PERIOD_SCHEDULE[],2,TRUE),
        IF(COUNTIF(FINALS_WEEK_WEDNESDAY_DATE[],Attendance!$J728) &gt; 0, VLOOKUP(Attendance!$G728,FINALS_WEEK_WEDNESDAY_PERIOD_SCHEDULE[],2,TRUE),
       VLOOKUP(Attendance!$G728,REGULAR_WEEK_SCHEDULE[[Wednesday]:[Period]],4,TRUE))),
IF(WEEKDAY($J728) = 5,
       IF(COUNTIF(BLOCK_THURSDAY_DATES[],Attendance!$J728) &gt; 0, VLOOKUP(Attendance!$G728,BLOCK_THURSDAY_PERIOD_SCHEDULE[],2,TRUE),
       IF(COUNTIF(FINALS_WEEK_THURSDAY_DATE[],Attendance!$J728) &gt; 0, VLOOKUP(Attendance!$G728,FINALS_WEEK_THURSDAY_PERIOD_SCHEDULE[],2,TRUE),
       VLOOKUP(Attendance!$G728,REGULAR_WEEK_SCHEDULE[[Thursday]:[Period]],3,TRUE))),
IF(WEEKDAY(Attendance!$J728) = 6,
       IF(COUNTIF(FINALS_WEEK_FRIDAY_DATE[],Attendance!$J728) &gt; 0, VLOOKUP(Attendance!$G728,FINALS_WEEK_FRIDAY_PERIOD_SCHEDULE[],2,TRUE),
       VLOOKUP(Attendance!$G728,REGULAR_WEEK_SCHEDULE[[Friday]:[Period]],2,TRUE))))))))))</f>
        <v/>
      </c>
      <c r="J728" s="41" t="str">
        <f t="shared" ca="1" si="38"/>
        <v/>
      </c>
      <c r="K728" s="41" t="str">
        <f>IF($A728 &lt;&gt; "",VLOOKUP($A728,'Student reference sheet'!$A$2:$V$2329, 7,FALSE), "")</f>
        <v/>
      </c>
      <c r="L728" s="30" t="str">
        <f>IF($A728 ="", "", VLOOKUP($A728, 'Student reference sheet'!$A$2:$Z$2603,23,FALSE))</f>
        <v/>
      </c>
      <c r="M728" s="30" t="str">
        <f>IF($A728 ="", "", VLOOKUP($A728, 'Student reference sheet'!$A$2:$Z$2603,24,FALSE))</f>
        <v/>
      </c>
      <c r="N728" s="30" t="str">
        <f>IF($A728 ="", "", VLOOKUP($A728, 'Student reference sheet'!$A$2:$Z$2603,26,FALSE))</f>
        <v/>
      </c>
      <c r="O728" s="30" t="str">
        <f>IF($A728 ="", "", VLOOKUP($A728, 'Student reference sheet'!$A$2:$Z$2603,25,FALSE))</f>
        <v/>
      </c>
      <c r="P728" s="39" t="str">
        <f>IF($A728 = "", "", IF(OR(VLOOKUP($A728,'Student reference sheet'!$A$2:$V$2400,8,FALSE) = "R",  VLOOKUP($A728,'Student reference sheet'!$A$2:$V$2400,8,FALSE) = "L"), "X", ""))</f>
        <v/>
      </c>
      <c r="Q728" s="39" t="str">
        <f>IF($A728 ="", "", VLOOKUP($A728, 'Student reference sheet'!$A$2:$V$2603,22,FALSE))</f>
        <v/>
      </c>
      <c r="R728" s="39" t="str">
        <f>IF($A728 &lt;&gt; "",VLOOKUP($A728,'Student reference sheet'!$A$2:$V$2329, 5,FALSE), "")</f>
        <v/>
      </c>
      <c r="S728" s="39" t="str">
        <f>IF($A728 &lt;&gt; "",VLOOKUP($A728,'Student reference sheet'!$A$2:$V$2329, 6,FALSE), "")</f>
        <v/>
      </c>
      <c r="T728" s="30" t="str">
        <f>IF($A728 = "","",
IF(VLOOKUP($A728,'Student reference sheet'!$A$2:$V$2329, 10,FALSE) = "Y", "Hispanic",
IF(VLOOKUP($A728,'Student reference sheet'!$A$2:$V$2329,11,FALSE) &lt;&gt; "",
IF(VLOOKUP($A728,'Student reference sheet'!$A$2:$V$2329,11,FALSE) = "UNK", "Unknown", VLOOKUP(VALUE(VLOOKUP($A728,'Student reference sheet'!$A$2:$V$2329,11,FALSE)),'Ethnicity Reference'!$A$2:$B$22,2,FALSE)),
IF(VLOOKUP($A728,'Student reference sheet'!$A$2:$V$2329,9,FALSE) &lt;&gt; "", VLOOKUP(VALUE(VLOOKUP($A728,'Student reference sheet'!$A$2:$V$2329,9,FALSE)),'Ethnicity Reference'!$A$2:$B$22,2,FALSE),"Unknown"))))</f>
        <v/>
      </c>
      <c r="U728" s="35"/>
    </row>
    <row r="729" spans="1:21" ht="15.75">
      <c r="A729" s="47"/>
      <c r="B729" s="33"/>
      <c r="C729" s="39" t="str">
        <f>IF($A729 &lt;&gt; "",VLOOKUP($A729,'Student reference sheet'!$A$2:$V$2329, 3,FALSE), "")</f>
        <v/>
      </c>
      <c r="D729" s="39" t="str">
        <f>IF($A729 &lt;&gt; "",VLOOKUP($A729,'Student reference sheet'!$A$2:$V$2329, 2,FALSE), "")</f>
        <v/>
      </c>
      <c r="E729" s="35"/>
      <c r="F729" s="34"/>
      <c r="G729" s="40" t="str">
        <f t="shared" ca="1" si="36"/>
        <v/>
      </c>
      <c r="H729" s="40" t="str">
        <f t="shared" ca="1" si="37"/>
        <v/>
      </c>
      <c r="I729" s="36" t="str">
        <f>IF($A729 = "", "",
IF(COUNTIF(MINIMUM_DAY_DATES[], Attendance!J729) &gt; 0, VLOOKUP(Attendance!$G729,MINIMUM_DAY_PERIOD_SCHEDULE[], 2,TRUE),
IF(COUNTIF(RALLY_DATES[], Attendance!J729) &gt; 0, VLOOKUP(Attendance!$G729,RALLY_PERIOD_SCHEDULE[], 2,TRUE),
IF(WEEKDAY(Attendance!$J729) = 2,
       IF(COUNTIF(FINALS_WEEK_MONDAY_DATE[],Attendance!$J729) &gt; 0, VLOOKUP(Attendance!$G729,FINALS_WEEK_MONDAY_PERIOD_SCHEDULE[],2,TRUE),
       VLOOKUP(Attendance!$G729,REGULAR_WEEK_SCHEDULE[],6,TRUE)),
IF(WEEKDAY($J729) = 3,
       IF(COUNTIF(FINALS_WEEK_TUESDAY_DATE[],Attendance!$J729) &gt; 0, VLOOKUP(Attendance!$G729,FINALS_WEEK_TUESDAY_PERIOD_SCHEDULE[],2,TRUE),
       VLOOKUP(Attendance!$G729,REGULAR_WEEK_SCHEDULE[[Tuesday]:[Period]],5,TRUE)),
IF(WEEKDAY(Attendance!$J729) = 4,
        IF(COUNTIF(BLOCK_WEDNESDAY_DATES[],Attendance!$J729) &gt; 0, VLOOKUP(Attendance!$G729,BLOCK_WEDNESDAY_PERIOD_SCHEDULE[],2,TRUE),
        IF(COUNTIF(FINALS_WEEK_WEDNESDAY_DATE[],Attendance!$J729) &gt; 0, VLOOKUP(Attendance!$G729,FINALS_WEEK_WEDNESDAY_PERIOD_SCHEDULE[],2,TRUE),
       VLOOKUP(Attendance!$G729,REGULAR_WEEK_SCHEDULE[[Wednesday]:[Period]],4,TRUE))),
IF(WEEKDAY($J729) = 5,
       IF(COUNTIF(BLOCK_THURSDAY_DATES[],Attendance!$J729) &gt; 0, VLOOKUP(Attendance!$G729,BLOCK_THURSDAY_PERIOD_SCHEDULE[],2,TRUE),
       IF(COUNTIF(FINALS_WEEK_THURSDAY_DATE[],Attendance!$J729) &gt; 0, VLOOKUP(Attendance!$G729,FINALS_WEEK_THURSDAY_PERIOD_SCHEDULE[],2,TRUE),
       VLOOKUP(Attendance!$G729,REGULAR_WEEK_SCHEDULE[[Thursday]:[Period]],3,TRUE))),
IF(WEEKDAY(Attendance!$J729) = 6,
       IF(COUNTIF(FINALS_WEEK_FRIDAY_DATE[],Attendance!$J729) &gt; 0, VLOOKUP(Attendance!$G729,FINALS_WEEK_FRIDAY_PERIOD_SCHEDULE[],2,TRUE),
       VLOOKUP(Attendance!$G729,REGULAR_WEEK_SCHEDULE[[Friday]:[Period]],2,TRUE))))))))))</f>
        <v/>
      </c>
      <c r="J729" s="41" t="str">
        <f t="shared" ca="1" si="38"/>
        <v/>
      </c>
      <c r="K729" s="41" t="str">
        <f>IF($A729 &lt;&gt; "",VLOOKUP($A729,'Student reference sheet'!$A$2:$V$2329, 7,FALSE), "")</f>
        <v/>
      </c>
      <c r="L729" s="30" t="str">
        <f>IF($A729 ="", "", VLOOKUP($A729, 'Student reference sheet'!$A$2:$Z$2603,23,FALSE))</f>
        <v/>
      </c>
      <c r="M729" s="30" t="str">
        <f>IF($A729 ="", "", VLOOKUP($A729, 'Student reference sheet'!$A$2:$Z$2603,24,FALSE))</f>
        <v/>
      </c>
      <c r="N729" s="30" t="str">
        <f>IF($A729 ="", "", VLOOKUP($A729, 'Student reference sheet'!$A$2:$Z$2603,26,FALSE))</f>
        <v/>
      </c>
      <c r="O729" s="30" t="str">
        <f>IF($A729 ="", "", VLOOKUP($A729, 'Student reference sheet'!$A$2:$Z$2603,25,FALSE))</f>
        <v/>
      </c>
      <c r="P729" s="39" t="str">
        <f>IF($A729 = "", "", IF(OR(VLOOKUP($A729,'Student reference sheet'!$A$2:$V$2400,8,FALSE) = "R",  VLOOKUP($A729,'Student reference sheet'!$A$2:$V$2400,8,FALSE) = "L"), "X", ""))</f>
        <v/>
      </c>
      <c r="Q729" s="39" t="str">
        <f>IF($A729 ="", "", VLOOKUP($A729, 'Student reference sheet'!$A$2:$V$2603,22,FALSE))</f>
        <v/>
      </c>
      <c r="R729" s="39" t="str">
        <f>IF($A729 &lt;&gt; "",VLOOKUP($A729,'Student reference sheet'!$A$2:$V$2329, 5,FALSE), "")</f>
        <v/>
      </c>
      <c r="S729" s="39" t="str">
        <f>IF($A729 &lt;&gt; "",VLOOKUP($A729,'Student reference sheet'!$A$2:$V$2329, 6,FALSE), "")</f>
        <v/>
      </c>
      <c r="T729" s="30" t="str">
        <f>IF($A729 = "","",
IF(VLOOKUP($A729,'Student reference sheet'!$A$2:$V$2329, 10,FALSE) = "Y", "Hispanic",
IF(VLOOKUP($A729,'Student reference sheet'!$A$2:$V$2329,11,FALSE) &lt;&gt; "",
IF(VLOOKUP($A729,'Student reference sheet'!$A$2:$V$2329,11,FALSE) = "UNK", "Unknown", VLOOKUP(VALUE(VLOOKUP($A729,'Student reference sheet'!$A$2:$V$2329,11,FALSE)),'Ethnicity Reference'!$A$2:$B$22,2,FALSE)),
IF(VLOOKUP($A729,'Student reference sheet'!$A$2:$V$2329,9,FALSE) &lt;&gt; "", VLOOKUP(VALUE(VLOOKUP($A729,'Student reference sheet'!$A$2:$V$2329,9,FALSE)),'Ethnicity Reference'!$A$2:$B$22,2,FALSE),"Unknown"))))</f>
        <v/>
      </c>
      <c r="U729" s="35"/>
    </row>
    <row r="730" spans="1:21" ht="15.75">
      <c r="A730" s="47"/>
      <c r="B730" s="33"/>
      <c r="C730" s="39" t="str">
        <f>IF($A730 &lt;&gt; "",VLOOKUP($A730,'Student reference sheet'!$A$2:$V$2329, 3,FALSE), "")</f>
        <v/>
      </c>
      <c r="D730" s="39" t="str">
        <f>IF($A730 &lt;&gt; "",VLOOKUP($A730,'Student reference sheet'!$A$2:$V$2329, 2,FALSE), "")</f>
        <v/>
      </c>
      <c r="E730" s="35"/>
      <c r="F730" s="34"/>
      <c r="G730" s="40" t="str">
        <f t="shared" ca="1" si="36"/>
        <v/>
      </c>
      <c r="H730" s="40" t="str">
        <f t="shared" ca="1" si="37"/>
        <v/>
      </c>
      <c r="I730" s="36" t="str">
        <f>IF($A730 = "", "",
IF(COUNTIF(MINIMUM_DAY_DATES[], Attendance!J730) &gt; 0, VLOOKUP(Attendance!$G730,MINIMUM_DAY_PERIOD_SCHEDULE[], 2,TRUE),
IF(COUNTIF(RALLY_DATES[], Attendance!J730) &gt; 0, VLOOKUP(Attendance!$G730,RALLY_PERIOD_SCHEDULE[], 2,TRUE),
IF(WEEKDAY(Attendance!$J730) = 2,
       IF(COUNTIF(FINALS_WEEK_MONDAY_DATE[],Attendance!$J730) &gt; 0, VLOOKUP(Attendance!$G730,FINALS_WEEK_MONDAY_PERIOD_SCHEDULE[],2,TRUE),
       VLOOKUP(Attendance!$G730,REGULAR_WEEK_SCHEDULE[],6,TRUE)),
IF(WEEKDAY($J730) = 3,
       IF(COUNTIF(FINALS_WEEK_TUESDAY_DATE[],Attendance!$J730) &gt; 0, VLOOKUP(Attendance!$G730,FINALS_WEEK_TUESDAY_PERIOD_SCHEDULE[],2,TRUE),
       VLOOKUP(Attendance!$G730,REGULAR_WEEK_SCHEDULE[[Tuesday]:[Period]],5,TRUE)),
IF(WEEKDAY(Attendance!$J730) = 4,
        IF(COUNTIF(BLOCK_WEDNESDAY_DATES[],Attendance!$J730) &gt; 0, VLOOKUP(Attendance!$G730,BLOCK_WEDNESDAY_PERIOD_SCHEDULE[],2,TRUE),
        IF(COUNTIF(FINALS_WEEK_WEDNESDAY_DATE[],Attendance!$J730) &gt; 0, VLOOKUP(Attendance!$G730,FINALS_WEEK_WEDNESDAY_PERIOD_SCHEDULE[],2,TRUE),
       VLOOKUP(Attendance!$G730,REGULAR_WEEK_SCHEDULE[[Wednesday]:[Period]],4,TRUE))),
IF(WEEKDAY($J730) = 5,
       IF(COUNTIF(BLOCK_THURSDAY_DATES[],Attendance!$J730) &gt; 0, VLOOKUP(Attendance!$G730,BLOCK_THURSDAY_PERIOD_SCHEDULE[],2,TRUE),
       IF(COUNTIF(FINALS_WEEK_THURSDAY_DATE[],Attendance!$J730) &gt; 0, VLOOKUP(Attendance!$G730,FINALS_WEEK_THURSDAY_PERIOD_SCHEDULE[],2,TRUE),
       VLOOKUP(Attendance!$G730,REGULAR_WEEK_SCHEDULE[[Thursday]:[Period]],3,TRUE))),
IF(WEEKDAY(Attendance!$J730) = 6,
       IF(COUNTIF(FINALS_WEEK_FRIDAY_DATE[],Attendance!$J730) &gt; 0, VLOOKUP(Attendance!$G730,FINALS_WEEK_FRIDAY_PERIOD_SCHEDULE[],2,TRUE),
       VLOOKUP(Attendance!$G730,REGULAR_WEEK_SCHEDULE[[Friday]:[Period]],2,TRUE))))))))))</f>
        <v/>
      </c>
      <c r="J730" s="41" t="str">
        <f t="shared" ca="1" si="38"/>
        <v/>
      </c>
      <c r="K730" s="41" t="str">
        <f>IF($A730 &lt;&gt; "",VLOOKUP($A730,'Student reference sheet'!$A$2:$V$2329, 7,FALSE), "")</f>
        <v/>
      </c>
      <c r="L730" s="30" t="str">
        <f>IF($A730 ="", "", VLOOKUP($A730, 'Student reference sheet'!$A$2:$Z$2603,23,FALSE))</f>
        <v/>
      </c>
      <c r="M730" s="30" t="str">
        <f>IF($A730 ="", "", VLOOKUP($A730, 'Student reference sheet'!$A$2:$Z$2603,24,FALSE))</f>
        <v/>
      </c>
      <c r="N730" s="30" t="str">
        <f>IF($A730 ="", "", VLOOKUP($A730, 'Student reference sheet'!$A$2:$Z$2603,26,FALSE))</f>
        <v/>
      </c>
      <c r="O730" s="30" t="str">
        <f>IF($A730 ="", "", VLOOKUP($A730, 'Student reference sheet'!$A$2:$Z$2603,25,FALSE))</f>
        <v/>
      </c>
      <c r="P730" s="39" t="str">
        <f>IF($A730 = "", "", IF(OR(VLOOKUP($A730,'Student reference sheet'!$A$2:$V$2400,8,FALSE) = "R",  VLOOKUP($A730,'Student reference sheet'!$A$2:$V$2400,8,FALSE) = "L"), "X", ""))</f>
        <v/>
      </c>
      <c r="Q730" s="39" t="str">
        <f>IF($A730 ="", "", VLOOKUP($A730, 'Student reference sheet'!$A$2:$V$2603,22,FALSE))</f>
        <v/>
      </c>
      <c r="R730" s="39" t="str">
        <f>IF($A730 &lt;&gt; "",VLOOKUP($A730,'Student reference sheet'!$A$2:$V$2329, 5,FALSE), "")</f>
        <v/>
      </c>
      <c r="S730" s="39" t="str">
        <f>IF($A730 &lt;&gt; "",VLOOKUP($A730,'Student reference sheet'!$A$2:$V$2329, 6,FALSE), "")</f>
        <v/>
      </c>
      <c r="T730" s="30" t="str">
        <f>IF($A730 = "","",
IF(VLOOKUP($A730,'Student reference sheet'!$A$2:$V$2329, 10,FALSE) = "Y", "Hispanic",
IF(VLOOKUP($A730,'Student reference sheet'!$A$2:$V$2329,11,FALSE) &lt;&gt; "",
IF(VLOOKUP($A730,'Student reference sheet'!$A$2:$V$2329,11,FALSE) = "UNK", "Unknown", VLOOKUP(VALUE(VLOOKUP($A730,'Student reference sheet'!$A$2:$V$2329,11,FALSE)),'Ethnicity Reference'!$A$2:$B$22,2,FALSE)),
IF(VLOOKUP($A730,'Student reference sheet'!$A$2:$V$2329,9,FALSE) &lt;&gt; "", VLOOKUP(VALUE(VLOOKUP($A730,'Student reference sheet'!$A$2:$V$2329,9,FALSE)),'Ethnicity Reference'!$A$2:$B$22,2,FALSE),"Unknown"))))</f>
        <v/>
      </c>
      <c r="U730" s="35"/>
    </row>
    <row r="731" spans="1:21" ht="15.75">
      <c r="A731" s="47"/>
      <c r="B731" s="33"/>
      <c r="C731" s="39" t="str">
        <f>IF($A731 &lt;&gt; "",VLOOKUP($A731,'Student reference sheet'!$A$2:$V$2329, 3,FALSE), "")</f>
        <v/>
      </c>
      <c r="D731" s="39" t="str">
        <f>IF($A731 &lt;&gt; "",VLOOKUP($A731,'Student reference sheet'!$A$2:$V$2329, 2,FALSE), "")</f>
        <v/>
      </c>
      <c r="E731" s="35"/>
      <c r="F731" s="34"/>
      <c r="G731" s="40" t="str">
        <f t="shared" ca="1" si="36"/>
        <v/>
      </c>
      <c r="H731" s="40" t="str">
        <f t="shared" ca="1" si="37"/>
        <v/>
      </c>
      <c r="I731" s="36" t="str">
        <f>IF($A731 = "", "",
IF(COUNTIF(MINIMUM_DAY_DATES[], Attendance!J731) &gt; 0, VLOOKUP(Attendance!$G731,MINIMUM_DAY_PERIOD_SCHEDULE[], 2,TRUE),
IF(COUNTIF(RALLY_DATES[], Attendance!J731) &gt; 0, VLOOKUP(Attendance!$G731,RALLY_PERIOD_SCHEDULE[], 2,TRUE),
IF(WEEKDAY(Attendance!$J731) = 2,
       IF(COUNTIF(FINALS_WEEK_MONDAY_DATE[],Attendance!$J731) &gt; 0, VLOOKUP(Attendance!$G731,FINALS_WEEK_MONDAY_PERIOD_SCHEDULE[],2,TRUE),
       VLOOKUP(Attendance!$G731,REGULAR_WEEK_SCHEDULE[],6,TRUE)),
IF(WEEKDAY($J731) = 3,
       IF(COUNTIF(FINALS_WEEK_TUESDAY_DATE[],Attendance!$J731) &gt; 0, VLOOKUP(Attendance!$G731,FINALS_WEEK_TUESDAY_PERIOD_SCHEDULE[],2,TRUE),
       VLOOKUP(Attendance!$G731,REGULAR_WEEK_SCHEDULE[[Tuesday]:[Period]],5,TRUE)),
IF(WEEKDAY(Attendance!$J731) = 4,
        IF(COUNTIF(BLOCK_WEDNESDAY_DATES[],Attendance!$J731) &gt; 0, VLOOKUP(Attendance!$G731,BLOCK_WEDNESDAY_PERIOD_SCHEDULE[],2,TRUE),
        IF(COUNTIF(FINALS_WEEK_WEDNESDAY_DATE[],Attendance!$J731) &gt; 0, VLOOKUP(Attendance!$G731,FINALS_WEEK_WEDNESDAY_PERIOD_SCHEDULE[],2,TRUE),
       VLOOKUP(Attendance!$G731,REGULAR_WEEK_SCHEDULE[[Wednesday]:[Period]],4,TRUE))),
IF(WEEKDAY($J731) = 5,
       IF(COUNTIF(BLOCK_THURSDAY_DATES[],Attendance!$J731) &gt; 0, VLOOKUP(Attendance!$G731,BLOCK_THURSDAY_PERIOD_SCHEDULE[],2,TRUE),
       IF(COUNTIF(FINALS_WEEK_THURSDAY_DATE[],Attendance!$J731) &gt; 0, VLOOKUP(Attendance!$G731,FINALS_WEEK_THURSDAY_PERIOD_SCHEDULE[],2,TRUE),
       VLOOKUP(Attendance!$G731,REGULAR_WEEK_SCHEDULE[[Thursday]:[Period]],3,TRUE))),
IF(WEEKDAY(Attendance!$J731) = 6,
       IF(COUNTIF(FINALS_WEEK_FRIDAY_DATE[],Attendance!$J731) &gt; 0, VLOOKUP(Attendance!$G731,FINALS_WEEK_FRIDAY_PERIOD_SCHEDULE[],2,TRUE),
       VLOOKUP(Attendance!$G731,REGULAR_WEEK_SCHEDULE[[Friday]:[Period]],2,TRUE))))))))))</f>
        <v/>
      </c>
      <c r="J731" s="41" t="str">
        <f t="shared" ca="1" si="38"/>
        <v/>
      </c>
      <c r="K731" s="41" t="str">
        <f>IF($A731 &lt;&gt; "",VLOOKUP($A731,'Student reference sheet'!$A$2:$V$2329, 7,FALSE), "")</f>
        <v/>
      </c>
      <c r="L731" s="30" t="str">
        <f>IF($A731 ="", "", VLOOKUP($A731, 'Student reference sheet'!$A$2:$Z$2603,23,FALSE))</f>
        <v/>
      </c>
      <c r="M731" s="30" t="str">
        <f>IF($A731 ="", "", VLOOKUP($A731, 'Student reference sheet'!$A$2:$Z$2603,24,FALSE))</f>
        <v/>
      </c>
      <c r="N731" s="30" t="str">
        <f>IF($A731 ="", "", VLOOKUP($A731, 'Student reference sheet'!$A$2:$Z$2603,26,FALSE))</f>
        <v/>
      </c>
      <c r="O731" s="30" t="str">
        <f>IF($A731 ="", "", VLOOKUP($A731, 'Student reference sheet'!$A$2:$Z$2603,25,FALSE))</f>
        <v/>
      </c>
      <c r="P731" s="39" t="str">
        <f>IF($A731 = "", "", IF(OR(VLOOKUP($A731,'Student reference sheet'!$A$2:$V$2400,8,FALSE) = "R",  VLOOKUP($A731,'Student reference sheet'!$A$2:$V$2400,8,FALSE) = "L"), "X", ""))</f>
        <v/>
      </c>
      <c r="Q731" s="39" t="str">
        <f>IF($A731 ="", "", VLOOKUP($A731, 'Student reference sheet'!$A$2:$V$2603,22,FALSE))</f>
        <v/>
      </c>
      <c r="R731" s="39" t="str">
        <f>IF($A731 &lt;&gt; "",VLOOKUP($A731,'Student reference sheet'!$A$2:$V$2329, 5,FALSE), "")</f>
        <v/>
      </c>
      <c r="S731" s="39" t="str">
        <f>IF($A731 &lt;&gt; "",VLOOKUP($A731,'Student reference sheet'!$A$2:$V$2329, 6,FALSE), "")</f>
        <v/>
      </c>
      <c r="T731" s="30" t="str">
        <f>IF($A731 = "","",
IF(VLOOKUP($A731,'Student reference sheet'!$A$2:$V$2329, 10,FALSE) = "Y", "Hispanic",
IF(VLOOKUP($A731,'Student reference sheet'!$A$2:$V$2329,11,FALSE) &lt;&gt; "",
IF(VLOOKUP($A731,'Student reference sheet'!$A$2:$V$2329,11,FALSE) = "UNK", "Unknown", VLOOKUP(VALUE(VLOOKUP($A731,'Student reference sheet'!$A$2:$V$2329,11,FALSE)),'Ethnicity Reference'!$A$2:$B$22,2,FALSE)),
IF(VLOOKUP($A731,'Student reference sheet'!$A$2:$V$2329,9,FALSE) &lt;&gt; "", VLOOKUP(VALUE(VLOOKUP($A731,'Student reference sheet'!$A$2:$V$2329,9,FALSE)),'Ethnicity Reference'!$A$2:$B$22,2,FALSE),"Unknown"))))</f>
        <v/>
      </c>
      <c r="U731" s="35"/>
    </row>
    <row r="732" spans="1:21" ht="15.75">
      <c r="A732" s="47"/>
      <c r="B732" s="33"/>
      <c r="C732" s="39" t="str">
        <f>IF($A732 &lt;&gt; "",VLOOKUP($A732,'Student reference sheet'!$A$2:$V$2329, 3,FALSE), "")</f>
        <v/>
      </c>
      <c r="D732" s="39" t="str">
        <f>IF($A732 &lt;&gt; "",VLOOKUP($A732,'Student reference sheet'!$A$2:$V$2329, 2,FALSE), "")</f>
        <v/>
      </c>
      <c r="E732" s="35"/>
      <c r="F732" s="34"/>
      <c r="G732" s="40" t="str">
        <f t="shared" ca="1" si="36"/>
        <v/>
      </c>
      <c r="H732" s="40" t="str">
        <f t="shared" ca="1" si="37"/>
        <v/>
      </c>
      <c r="I732" s="36" t="str">
        <f>IF($A732 = "", "",
IF(COUNTIF(MINIMUM_DAY_DATES[], Attendance!J732) &gt; 0, VLOOKUP(Attendance!$G732,MINIMUM_DAY_PERIOD_SCHEDULE[], 2,TRUE),
IF(COUNTIF(RALLY_DATES[], Attendance!J732) &gt; 0, VLOOKUP(Attendance!$G732,RALLY_PERIOD_SCHEDULE[], 2,TRUE),
IF(WEEKDAY(Attendance!$J732) = 2,
       IF(COUNTIF(FINALS_WEEK_MONDAY_DATE[],Attendance!$J732) &gt; 0, VLOOKUP(Attendance!$G732,FINALS_WEEK_MONDAY_PERIOD_SCHEDULE[],2,TRUE),
       VLOOKUP(Attendance!$G732,REGULAR_WEEK_SCHEDULE[],6,TRUE)),
IF(WEEKDAY($J732) = 3,
       IF(COUNTIF(FINALS_WEEK_TUESDAY_DATE[],Attendance!$J732) &gt; 0, VLOOKUP(Attendance!$G732,FINALS_WEEK_TUESDAY_PERIOD_SCHEDULE[],2,TRUE),
       VLOOKUP(Attendance!$G732,REGULAR_WEEK_SCHEDULE[[Tuesday]:[Period]],5,TRUE)),
IF(WEEKDAY(Attendance!$J732) = 4,
        IF(COUNTIF(BLOCK_WEDNESDAY_DATES[],Attendance!$J732) &gt; 0, VLOOKUP(Attendance!$G732,BLOCK_WEDNESDAY_PERIOD_SCHEDULE[],2,TRUE),
        IF(COUNTIF(FINALS_WEEK_WEDNESDAY_DATE[],Attendance!$J732) &gt; 0, VLOOKUP(Attendance!$G732,FINALS_WEEK_WEDNESDAY_PERIOD_SCHEDULE[],2,TRUE),
       VLOOKUP(Attendance!$G732,REGULAR_WEEK_SCHEDULE[[Wednesday]:[Period]],4,TRUE))),
IF(WEEKDAY($J732) = 5,
       IF(COUNTIF(BLOCK_THURSDAY_DATES[],Attendance!$J732) &gt; 0, VLOOKUP(Attendance!$G732,BLOCK_THURSDAY_PERIOD_SCHEDULE[],2,TRUE),
       IF(COUNTIF(FINALS_WEEK_THURSDAY_DATE[],Attendance!$J732) &gt; 0, VLOOKUP(Attendance!$G732,FINALS_WEEK_THURSDAY_PERIOD_SCHEDULE[],2,TRUE),
       VLOOKUP(Attendance!$G732,REGULAR_WEEK_SCHEDULE[[Thursday]:[Period]],3,TRUE))),
IF(WEEKDAY(Attendance!$J732) = 6,
       IF(COUNTIF(FINALS_WEEK_FRIDAY_DATE[],Attendance!$J732) &gt; 0, VLOOKUP(Attendance!$G732,FINALS_WEEK_FRIDAY_PERIOD_SCHEDULE[],2,TRUE),
       VLOOKUP(Attendance!$G732,REGULAR_WEEK_SCHEDULE[[Friday]:[Period]],2,TRUE))))))))))</f>
        <v/>
      </c>
      <c r="J732" s="41" t="str">
        <f t="shared" ca="1" si="38"/>
        <v/>
      </c>
      <c r="K732" s="41" t="str">
        <f>IF($A732 &lt;&gt; "",VLOOKUP($A732,'Student reference sheet'!$A$2:$V$2329, 7,FALSE), "")</f>
        <v/>
      </c>
      <c r="L732" s="30" t="str">
        <f>IF($A732 ="", "", VLOOKUP($A732, 'Student reference sheet'!$A$2:$Z$2603,23,FALSE))</f>
        <v/>
      </c>
      <c r="M732" s="30" t="str">
        <f>IF($A732 ="", "", VLOOKUP($A732, 'Student reference sheet'!$A$2:$Z$2603,24,FALSE))</f>
        <v/>
      </c>
      <c r="N732" s="30" t="str">
        <f>IF($A732 ="", "", VLOOKUP($A732, 'Student reference sheet'!$A$2:$Z$2603,26,FALSE))</f>
        <v/>
      </c>
      <c r="O732" s="30" t="str">
        <f>IF($A732 ="", "", VLOOKUP($A732, 'Student reference sheet'!$A$2:$Z$2603,25,FALSE))</f>
        <v/>
      </c>
      <c r="P732" s="39" t="str">
        <f>IF($A732 = "", "", IF(OR(VLOOKUP($A732,'Student reference sheet'!$A$2:$V$2400,8,FALSE) = "R",  VLOOKUP($A732,'Student reference sheet'!$A$2:$V$2400,8,FALSE) = "L"), "X", ""))</f>
        <v/>
      </c>
      <c r="Q732" s="39" t="str">
        <f>IF($A732 ="", "", VLOOKUP($A732, 'Student reference sheet'!$A$2:$V$2603,22,FALSE))</f>
        <v/>
      </c>
      <c r="R732" s="39" t="str">
        <f>IF($A732 &lt;&gt; "",VLOOKUP($A732,'Student reference sheet'!$A$2:$V$2329, 5,FALSE), "")</f>
        <v/>
      </c>
      <c r="S732" s="39" t="str">
        <f>IF($A732 &lt;&gt; "",VLOOKUP($A732,'Student reference sheet'!$A$2:$V$2329, 6,FALSE), "")</f>
        <v/>
      </c>
      <c r="T732" s="30" t="str">
        <f>IF($A732 = "","",
IF(VLOOKUP($A732,'Student reference sheet'!$A$2:$V$2329, 10,FALSE) = "Y", "Hispanic",
IF(VLOOKUP($A732,'Student reference sheet'!$A$2:$V$2329,11,FALSE) &lt;&gt; "",
IF(VLOOKUP($A732,'Student reference sheet'!$A$2:$V$2329,11,FALSE) = "UNK", "Unknown", VLOOKUP(VALUE(VLOOKUP($A732,'Student reference sheet'!$A$2:$V$2329,11,FALSE)),'Ethnicity Reference'!$A$2:$B$22,2,FALSE)),
IF(VLOOKUP($A732,'Student reference sheet'!$A$2:$V$2329,9,FALSE) &lt;&gt; "", VLOOKUP(VALUE(VLOOKUP($A732,'Student reference sheet'!$A$2:$V$2329,9,FALSE)),'Ethnicity Reference'!$A$2:$B$22,2,FALSE),"Unknown"))))</f>
        <v/>
      </c>
      <c r="U732" s="35"/>
    </row>
    <row r="733" spans="1:21" ht="15.75">
      <c r="A733" s="47"/>
      <c r="B733" s="33"/>
      <c r="C733" s="39" t="str">
        <f>IF($A733 &lt;&gt; "",VLOOKUP($A733,'Student reference sheet'!$A$2:$V$2329, 3,FALSE), "")</f>
        <v/>
      </c>
      <c r="D733" s="39" t="str">
        <f>IF($A733 &lt;&gt; "",VLOOKUP($A733,'Student reference sheet'!$A$2:$V$2329, 2,FALSE), "")</f>
        <v/>
      </c>
      <c r="E733" s="35"/>
      <c r="F733" s="34"/>
      <c r="G733" s="40" t="str">
        <f t="shared" ca="1" si="36"/>
        <v/>
      </c>
      <c r="H733" s="40" t="str">
        <f t="shared" ca="1" si="37"/>
        <v/>
      </c>
      <c r="I733" s="36" t="str">
        <f>IF($A733 = "", "",
IF(COUNTIF(MINIMUM_DAY_DATES[], Attendance!J733) &gt; 0, VLOOKUP(Attendance!$G733,MINIMUM_DAY_PERIOD_SCHEDULE[], 2,TRUE),
IF(COUNTIF(RALLY_DATES[], Attendance!J733) &gt; 0, VLOOKUP(Attendance!$G733,RALLY_PERIOD_SCHEDULE[], 2,TRUE),
IF(WEEKDAY(Attendance!$J733) = 2,
       IF(COUNTIF(FINALS_WEEK_MONDAY_DATE[],Attendance!$J733) &gt; 0, VLOOKUP(Attendance!$G733,FINALS_WEEK_MONDAY_PERIOD_SCHEDULE[],2,TRUE),
       VLOOKUP(Attendance!$G733,REGULAR_WEEK_SCHEDULE[],6,TRUE)),
IF(WEEKDAY($J733) = 3,
       IF(COUNTIF(FINALS_WEEK_TUESDAY_DATE[],Attendance!$J733) &gt; 0, VLOOKUP(Attendance!$G733,FINALS_WEEK_TUESDAY_PERIOD_SCHEDULE[],2,TRUE),
       VLOOKUP(Attendance!$G733,REGULAR_WEEK_SCHEDULE[[Tuesday]:[Period]],5,TRUE)),
IF(WEEKDAY(Attendance!$J733) = 4,
        IF(COUNTIF(BLOCK_WEDNESDAY_DATES[],Attendance!$J733) &gt; 0, VLOOKUP(Attendance!$G733,BLOCK_WEDNESDAY_PERIOD_SCHEDULE[],2,TRUE),
        IF(COUNTIF(FINALS_WEEK_WEDNESDAY_DATE[],Attendance!$J733) &gt; 0, VLOOKUP(Attendance!$G733,FINALS_WEEK_WEDNESDAY_PERIOD_SCHEDULE[],2,TRUE),
       VLOOKUP(Attendance!$G733,REGULAR_WEEK_SCHEDULE[[Wednesday]:[Period]],4,TRUE))),
IF(WEEKDAY($J733) = 5,
       IF(COUNTIF(BLOCK_THURSDAY_DATES[],Attendance!$J733) &gt; 0, VLOOKUP(Attendance!$G733,BLOCK_THURSDAY_PERIOD_SCHEDULE[],2,TRUE),
       IF(COUNTIF(FINALS_WEEK_THURSDAY_DATE[],Attendance!$J733) &gt; 0, VLOOKUP(Attendance!$G733,FINALS_WEEK_THURSDAY_PERIOD_SCHEDULE[],2,TRUE),
       VLOOKUP(Attendance!$G733,REGULAR_WEEK_SCHEDULE[[Thursday]:[Period]],3,TRUE))),
IF(WEEKDAY(Attendance!$J733) = 6,
       IF(COUNTIF(FINALS_WEEK_FRIDAY_DATE[],Attendance!$J733) &gt; 0, VLOOKUP(Attendance!$G733,FINALS_WEEK_FRIDAY_PERIOD_SCHEDULE[],2,TRUE),
       VLOOKUP(Attendance!$G733,REGULAR_WEEK_SCHEDULE[[Friday]:[Period]],2,TRUE))))))))))</f>
        <v/>
      </c>
      <c r="J733" s="41" t="str">
        <f t="shared" ca="1" si="38"/>
        <v/>
      </c>
      <c r="K733" s="41" t="str">
        <f>IF($A733 &lt;&gt; "",VLOOKUP($A733,'Student reference sheet'!$A$2:$V$2329, 7,FALSE), "")</f>
        <v/>
      </c>
      <c r="L733" s="30" t="str">
        <f>IF($A733 ="", "", VLOOKUP($A733, 'Student reference sheet'!$A$2:$Z$2603,23,FALSE))</f>
        <v/>
      </c>
      <c r="M733" s="30" t="str">
        <f>IF($A733 ="", "", VLOOKUP($A733, 'Student reference sheet'!$A$2:$Z$2603,24,FALSE))</f>
        <v/>
      </c>
      <c r="N733" s="30" t="str">
        <f>IF($A733 ="", "", VLOOKUP($A733, 'Student reference sheet'!$A$2:$Z$2603,26,FALSE))</f>
        <v/>
      </c>
      <c r="O733" s="30" t="str">
        <f>IF($A733 ="", "", VLOOKUP($A733, 'Student reference sheet'!$A$2:$Z$2603,25,FALSE))</f>
        <v/>
      </c>
      <c r="P733" s="39" t="str">
        <f>IF($A733 = "", "", IF(OR(VLOOKUP($A733,'Student reference sheet'!$A$2:$V$2400,8,FALSE) = "R",  VLOOKUP($A733,'Student reference sheet'!$A$2:$V$2400,8,FALSE) = "L"), "X", ""))</f>
        <v/>
      </c>
      <c r="Q733" s="39" t="str">
        <f>IF($A733 ="", "", VLOOKUP($A733, 'Student reference sheet'!$A$2:$V$2603,22,FALSE))</f>
        <v/>
      </c>
      <c r="R733" s="39" t="str">
        <f>IF($A733 &lt;&gt; "",VLOOKUP($A733,'Student reference sheet'!$A$2:$V$2329, 5,FALSE), "")</f>
        <v/>
      </c>
      <c r="S733" s="39" t="str">
        <f>IF($A733 &lt;&gt; "",VLOOKUP($A733,'Student reference sheet'!$A$2:$V$2329, 6,FALSE), "")</f>
        <v/>
      </c>
      <c r="T733" s="30" t="str">
        <f>IF($A733 = "","",
IF(VLOOKUP($A733,'Student reference sheet'!$A$2:$V$2329, 10,FALSE) = "Y", "Hispanic",
IF(VLOOKUP($A733,'Student reference sheet'!$A$2:$V$2329,11,FALSE) &lt;&gt; "",
IF(VLOOKUP($A733,'Student reference sheet'!$A$2:$V$2329,11,FALSE) = "UNK", "Unknown", VLOOKUP(VALUE(VLOOKUP($A733,'Student reference sheet'!$A$2:$V$2329,11,FALSE)),'Ethnicity Reference'!$A$2:$B$22,2,FALSE)),
IF(VLOOKUP($A733,'Student reference sheet'!$A$2:$V$2329,9,FALSE) &lt;&gt; "", VLOOKUP(VALUE(VLOOKUP($A733,'Student reference sheet'!$A$2:$V$2329,9,FALSE)),'Ethnicity Reference'!$A$2:$B$22,2,FALSE),"Unknown"))))</f>
        <v/>
      </c>
      <c r="U733" s="35"/>
    </row>
    <row r="734" spans="1:21" ht="15.75">
      <c r="A734" s="47"/>
      <c r="B734" s="33"/>
      <c r="C734" s="39" t="str">
        <f>IF($A734 &lt;&gt; "",VLOOKUP($A734,'Student reference sheet'!$A$2:$V$2329, 3,FALSE), "")</f>
        <v/>
      </c>
      <c r="D734" s="39" t="str">
        <f>IF($A734 &lt;&gt; "",VLOOKUP($A734,'Student reference sheet'!$A$2:$V$2329, 2,FALSE), "")</f>
        <v/>
      </c>
      <c r="E734" s="35"/>
      <c r="F734" s="34"/>
      <c r="G734" s="40" t="str">
        <f t="shared" ca="1" si="36"/>
        <v/>
      </c>
      <c r="H734" s="40" t="str">
        <f t="shared" ca="1" si="37"/>
        <v/>
      </c>
      <c r="I734" s="36" t="str">
        <f>IF($A734 = "", "",
IF(COUNTIF(MINIMUM_DAY_DATES[], Attendance!J734) &gt; 0, VLOOKUP(Attendance!$G734,MINIMUM_DAY_PERIOD_SCHEDULE[], 2,TRUE),
IF(COUNTIF(RALLY_DATES[], Attendance!J734) &gt; 0, VLOOKUP(Attendance!$G734,RALLY_PERIOD_SCHEDULE[], 2,TRUE),
IF(WEEKDAY(Attendance!$J734) = 2,
       IF(COUNTIF(FINALS_WEEK_MONDAY_DATE[],Attendance!$J734) &gt; 0, VLOOKUP(Attendance!$G734,FINALS_WEEK_MONDAY_PERIOD_SCHEDULE[],2,TRUE),
       VLOOKUP(Attendance!$G734,REGULAR_WEEK_SCHEDULE[],6,TRUE)),
IF(WEEKDAY($J734) = 3,
       IF(COUNTIF(FINALS_WEEK_TUESDAY_DATE[],Attendance!$J734) &gt; 0, VLOOKUP(Attendance!$G734,FINALS_WEEK_TUESDAY_PERIOD_SCHEDULE[],2,TRUE),
       VLOOKUP(Attendance!$G734,REGULAR_WEEK_SCHEDULE[[Tuesday]:[Period]],5,TRUE)),
IF(WEEKDAY(Attendance!$J734) = 4,
        IF(COUNTIF(BLOCK_WEDNESDAY_DATES[],Attendance!$J734) &gt; 0, VLOOKUP(Attendance!$G734,BLOCK_WEDNESDAY_PERIOD_SCHEDULE[],2,TRUE),
        IF(COUNTIF(FINALS_WEEK_WEDNESDAY_DATE[],Attendance!$J734) &gt; 0, VLOOKUP(Attendance!$G734,FINALS_WEEK_WEDNESDAY_PERIOD_SCHEDULE[],2,TRUE),
       VLOOKUP(Attendance!$G734,REGULAR_WEEK_SCHEDULE[[Wednesday]:[Period]],4,TRUE))),
IF(WEEKDAY($J734) = 5,
       IF(COUNTIF(BLOCK_THURSDAY_DATES[],Attendance!$J734) &gt; 0, VLOOKUP(Attendance!$G734,BLOCK_THURSDAY_PERIOD_SCHEDULE[],2,TRUE),
       IF(COUNTIF(FINALS_WEEK_THURSDAY_DATE[],Attendance!$J734) &gt; 0, VLOOKUP(Attendance!$G734,FINALS_WEEK_THURSDAY_PERIOD_SCHEDULE[],2,TRUE),
       VLOOKUP(Attendance!$G734,REGULAR_WEEK_SCHEDULE[[Thursday]:[Period]],3,TRUE))),
IF(WEEKDAY(Attendance!$J734) = 6,
       IF(COUNTIF(FINALS_WEEK_FRIDAY_DATE[],Attendance!$J734) &gt; 0, VLOOKUP(Attendance!$G734,FINALS_WEEK_FRIDAY_PERIOD_SCHEDULE[],2,TRUE),
       VLOOKUP(Attendance!$G734,REGULAR_WEEK_SCHEDULE[[Friday]:[Period]],2,TRUE))))))))))</f>
        <v/>
      </c>
      <c r="J734" s="41" t="str">
        <f t="shared" ca="1" si="38"/>
        <v/>
      </c>
      <c r="K734" s="41" t="str">
        <f>IF($A734 &lt;&gt; "",VLOOKUP($A734,'Student reference sheet'!$A$2:$V$2329, 7,FALSE), "")</f>
        <v/>
      </c>
      <c r="L734" s="30" t="str">
        <f>IF($A734 ="", "", VLOOKUP($A734, 'Student reference sheet'!$A$2:$Z$2603,23,FALSE))</f>
        <v/>
      </c>
      <c r="M734" s="30" t="str">
        <f>IF($A734 ="", "", VLOOKUP($A734, 'Student reference sheet'!$A$2:$Z$2603,24,FALSE))</f>
        <v/>
      </c>
      <c r="N734" s="30" t="str">
        <f>IF($A734 ="", "", VLOOKUP($A734, 'Student reference sheet'!$A$2:$Z$2603,26,FALSE))</f>
        <v/>
      </c>
      <c r="O734" s="30" t="str">
        <f>IF($A734 ="", "", VLOOKUP($A734, 'Student reference sheet'!$A$2:$Z$2603,25,FALSE))</f>
        <v/>
      </c>
      <c r="P734" s="39" t="str">
        <f>IF($A734 = "", "", IF(OR(VLOOKUP($A734,'Student reference sheet'!$A$2:$V$2400,8,FALSE) = "R",  VLOOKUP($A734,'Student reference sheet'!$A$2:$V$2400,8,FALSE) = "L"), "X", ""))</f>
        <v/>
      </c>
      <c r="Q734" s="39" t="str">
        <f>IF($A734 ="", "", VLOOKUP($A734, 'Student reference sheet'!$A$2:$V$2603,22,FALSE))</f>
        <v/>
      </c>
      <c r="R734" s="39" t="str">
        <f>IF($A734 &lt;&gt; "",VLOOKUP($A734,'Student reference sheet'!$A$2:$V$2329, 5,FALSE), "")</f>
        <v/>
      </c>
      <c r="S734" s="39" t="str">
        <f>IF($A734 &lt;&gt; "",VLOOKUP($A734,'Student reference sheet'!$A$2:$V$2329, 6,FALSE), "")</f>
        <v/>
      </c>
      <c r="T734" s="30" t="str">
        <f>IF($A734 = "","",
IF(VLOOKUP($A734,'Student reference sheet'!$A$2:$V$2329, 10,FALSE) = "Y", "Hispanic",
IF(VLOOKUP($A734,'Student reference sheet'!$A$2:$V$2329,11,FALSE) &lt;&gt; "",
IF(VLOOKUP($A734,'Student reference sheet'!$A$2:$V$2329,11,FALSE) = "UNK", "Unknown", VLOOKUP(VALUE(VLOOKUP($A734,'Student reference sheet'!$A$2:$V$2329,11,FALSE)),'Ethnicity Reference'!$A$2:$B$22,2,FALSE)),
IF(VLOOKUP($A734,'Student reference sheet'!$A$2:$V$2329,9,FALSE) &lt;&gt; "", VLOOKUP(VALUE(VLOOKUP($A734,'Student reference sheet'!$A$2:$V$2329,9,FALSE)),'Ethnicity Reference'!$A$2:$B$22,2,FALSE),"Unknown"))))</f>
        <v/>
      </c>
      <c r="U734" s="35"/>
    </row>
    <row r="735" spans="1:21" ht="15.75">
      <c r="A735" s="47"/>
      <c r="B735" s="33"/>
      <c r="C735" s="39" t="str">
        <f>IF($A735 &lt;&gt; "",VLOOKUP($A735,'Student reference sheet'!$A$2:$V$2329, 3,FALSE), "")</f>
        <v/>
      </c>
      <c r="D735" s="39" t="str">
        <f>IF($A735 &lt;&gt; "",VLOOKUP($A735,'Student reference sheet'!$A$2:$V$2329, 2,FALSE), "")</f>
        <v/>
      </c>
      <c r="E735" s="35"/>
      <c r="F735" s="34"/>
      <c r="G735" s="40" t="str">
        <f t="shared" ca="1" si="36"/>
        <v/>
      </c>
      <c r="H735" s="40" t="str">
        <f t="shared" ca="1" si="37"/>
        <v/>
      </c>
      <c r="I735" s="36" t="str">
        <f>IF($A735 = "", "",
IF(COUNTIF(MINIMUM_DAY_DATES[], Attendance!J735) &gt; 0, VLOOKUP(Attendance!$G735,MINIMUM_DAY_PERIOD_SCHEDULE[], 2,TRUE),
IF(COUNTIF(RALLY_DATES[], Attendance!J735) &gt; 0, VLOOKUP(Attendance!$G735,RALLY_PERIOD_SCHEDULE[], 2,TRUE),
IF(WEEKDAY(Attendance!$J735) = 2,
       IF(COUNTIF(FINALS_WEEK_MONDAY_DATE[],Attendance!$J735) &gt; 0, VLOOKUP(Attendance!$G735,FINALS_WEEK_MONDAY_PERIOD_SCHEDULE[],2,TRUE),
       VLOOKUP(Attendance!$G735,REGULAR_WEEK_SCHEDULE[],6,TRUE)),
IF(WEEKDAY($J735) = 3,
       IF(COUNTIF(FINALS_WEEK_TUESDAY_DATE[],Attendance!$J735) &gt; 0, VLOOKUP(Attendance!$G735,FINALS_WEEK_TUESDAY_PERIOD_SCHEDULE[],2,TRUE),
       VLOOKUP(Attendance!$G735,REGULAR_WEEK_SCHEDULE[[Tuesday]:[Period]],5,TRUE)),
IF(WEEKDAY(Attendance!$J735) = 4,
        IF(COUNTIF(BLOCK_WEDNESDAY_DATES[],Attendance!$J735) &gt; 0, VLOOKUP(Attendance!$G735,BLOCK_WEDNESDAY_PERIOD_SCHEDULE[],2,TRUE),
        IF(COUNTIF(FINALS_WEEK_WEDNESDAY_DATE[],Attendance!$J735) &gt; 0, VLOOKUP(Attendance!$G735,FINALS_WEEK_WEDNESDAY_PERIOD_SCHEDULE[],2,TRUE),
       VLOOKUP(Attendance!$G735,REGULAR_WEEK_SCHEDULE[[Wednesday]:[Period]],4,TRUE))),
IF(WEEKDAY($J735) = 5,
       IF(COUNTIF(BLOCK_THURSDAY_DATES[],Attendance!$J735) &gt; 0, VLOOKUP(Attendance!$G735,BLOCK_THURSDAY_PERIOD_SCHEDULE[],2,TRUE),
       IF(COUNTIF(FINALS_WEEK_THURSDAY_DATE[],Attendance!$J735) &gt; 0, VLOOKUP(Attendance!$G735,FINALS_WEEK_THURSDAY_PERIOD_SCHEDULE[],2,TRUE),
       VLOOKUP(Attendance!$G735,REGULAR_WEEK_SCHEDULE[[Thursday]:[Period]],3,TRUE))),
IF(WEEKDAY(Attendance!$J735) = 6,
       IF(COUNTIF(FINALS_WEEK_FRIDAY_DATE[],Attendance!$J735) &gt; 0, VLOOKUP(Attendance!$G735,FINALS_WEEK_FRIDAY_PERIOD_SCHEDULE[],2,TRUE),
       VLOOKUP(Attendance!$G735,REGULAR_WEEK_SCHEDULE[[Friday]:[Period]],2,TRUE))))))))))</f>
        <v/>
      </c>
      <c r="J735" s="41" t="str">
        <f t="shared" ca="1" si="38"/>
        <v/>
      </c>
      <c r="K735" s="41" t="str">
        <f>IF($A735 &lt;&gt; "",VLOOKUP($A735,'Student reference sheet'!$A$2:$V$2329, 7,FALSE), "")</f>
        <v/>
      </c>
      <c r="L735" s="30" t="str">
        <f>IF($A735 ="", "", VLOOKUP($A735, 'Student reference sheet'!$A$2:$Z$2603,23,FALSE))</f>
        <v/>
      </c>
      <c r="M735" s="30" t="str">
        <f>IF($A735 ="", "", VLOOKUP($A735, 'Student reference sheet'!$A$2:$Z$2603,24,FALSE))</f>
        <v/>
      </c>
      <c r="N735" s="30" t="str">
        <f>IF($A735 ="", "", VLOOKUP($A735, 'Student reference sheet'!$A$2:$Z$2603,26,FALSE))</f>
        <v/>
      </c>
      <c r="O735" s="30" t="str">
        <f>IF($A735 ="", "", VLOOKUP($A735, 'Student reference sheet'!$A$2:$Z$2603,25,FALSE))</f>
        <v/>
      </c>
      <c r="P735" s="39" t="str">
        <f>IF($A735 = "", "", IF(OR(VLOOKUP($A735,'Student reference sheet'!$A$2:$V$2400,8,FALSE) = "R",  VLOOKUP($A735,'Student reference sheet'!$A$2:$V$2400,8,FALSE) = "L"), "X", ""))</f>
        <v/>
      </c>
      <c r="Q735" s="39" t="str">
        <f>IF($A735 ="", "", VLOOKUP($A735, 'Student reference sheet'!$A$2:$V$2603,22,FALSE))</f>
        <v/>
      </c>
      <c r="R735" s="39" t="str">
        <f>IF($A735 &lt;&gt; "",VLOOKUP($A735,'Student reference sheet'!$A$2:$V$2329, 5,FALSE), "")</f>
        <v/>
      </c>
      <c r="S735" s="39" t="str">
        <f>IF($A735 &lt;&gt; "",VLOOKUP($A735,'Student reference sheet'!$A$2:$V$2329, 6,FALSE), "")</f>
        <v/>
      </c>
      <c r="T735" s="30" t="str">
        <f>IF($A735 = "","",
IF(VLOOKUP($A735,'Student reference sheet'!$A$2:$V$2329, 10,FALSE) = "Y", "Hispanic",
IF(VLOOKUP($A735,'Student reference sheet'!$A$2:$V$2329,11,FALSE) &lt;&gt; "",
IF(VLOOKUP($A735,'Student reference sheet'!$A$2:$V$2329,11,FALSE) = "UNK", "Unknown", VLOOKUP(VALUE(VLOOKUP($A735,'Student reference sheet'!$A$2:$V$2329,11,FALSE)),'Ethnicity Reference'!$A$2:$B$22,2,FALSE)),
IF(VLOOKUP($A735,'Student reference sheet'!$A$2:$V$2329,9,FALSE) &lt;&gt; "", VLOOKUP(VALUE(VLOOKUP($A735,'Student reference sheet'!$A$2:$V$2329,9,FALSE)),'Ethnicity Reference'!$A$2:$B$22,2,FALSE),"Unknown"))))</f>
        <v/>
      </c>
      <c r="U735" s="35"/>
    </row>
    <row r="736" spans="1:21" ht="15.75">
      <c r="A736" s="47"/>
      <c r="B736" s="33"/>
      <c r="C736" s="39" t="str">
        <f>IF($A736 &lt;&gt; "",VLOOKUP($A736,'Student reference sheet'!$A$2:$V$2329, 3,FALSE), "")</f>
        <v/>
      </c>
      <c r="D736" s="39" t="str">
        <f>IF($A736 &lt;&gt; "",VLOOKUP($A736,'Student reference sheet'!$A$2:$V$2329, 2,FALSE), "")</f>
        <v/>
      </c>
      <c r="E736" s="35"/>
      <c r="F736" s="34"/>
      <c r="G736" s="40" t="str">
        <f t="shared" ca="1" si="36"/>
        <v/>
      </c>
      <c r="H736" s="40" t="str">
        <f t="shared" ca="1" si="37"/>
        <v/>
      </c>
      <c r="I736" s="36" t="str">
        <f>IF($A736 = "", "",
IF(COUNTIF(MINIMUM_DAY_DATES[], Attendance!J736) &gt; 0, VLOOKUP(Attendance!$G736,MINIMUM_DAY_PERIOD_SCHEDULE[], 2,TRUE),
IF(COUNTIF(RALLY_DATES[], Attendance!J736) &gt; 0, VLOOKUP(Attendance!$G736,RALLY_PERIOD_SCHEDULE[], 2,TRUE),
IF(WEEKDAY(Attendance!$J736) = 2,
       IF(COUNTIF(FINALS_WEEK_MONDAY_DATE[],Attendance!$J736) &gt; 0, VLOOKUP(Attendance!$G736,FINALS_WEEK_MONDAY_PERIOD_SCHEDULE[],2,TRUE),
       VLOOKUP(Attendance!$G736,REGULAR_WEEK_SCHEDULE[],6,TRUE)),
IF(WEEKDAY($J736) = 3,
       IF(COUNTIF(FINALS_WEEK_TUESDAY_DATE[],Attendance!$J736) &gt; 0, VLOOKUP(Attendance!$G736,FINALS_WEEK_TUESDAY_PERIOD_SCHEDULE[],2,TRUE),
       VLOOKUP(Attendance!$G736,REGULAR_WEEK_SCHEDULE[[Tuesday]:[Period]],5,TRUE)),
IF(WEEKDAY(Attendance!$J736) = 4,
        IF(COUNTIF(BLOCK_WEDNESDAY_DATES[],Attendance!$J736) &gt; 0, VLOOKUP(Attendance!$G736,BLOCK_WEDNESDAY_PERIOD_SCHEDULE[],2,TRUE),
        IF(COUNTIF(FINALS_WEEK_WEDNESDAY_DATE[],Attendance!$J736) &gt; 0, VLOOKUP(Attendance!$G736,FINALS_WEEK_WEDNESDAY_PERIOD_SCHEDULE[],2,TRUE),
       VLOOKUP(Attendance!$G736,REGULAR_WEEK_SCHEDULE[[Wednesday]:[Period]],4,TRUE))),
IF(WEEKDAY($J736) = 5,
       IF(COUNTIF(BLOCK_THURSDAY_DATES[],Attendance!$J736) &gt; 0, VLOOKUP(Attendance!$G736,BLOCK_THURSDAY_PERIOD_SCHEDULE[],2,TRUE),
       IF(COUNTIF(FINALS_WEEK_THURSDAY_DATE[],Attendance!$J736) &gt; 0, VLOOKUP(Attendance!$G736,FINALS_WEEK_THURSDAY_PERIOD_SCHEDULE[],2,TRUE),
       VLOOKUP(Attendance!$G736,REGULAR_WEEK_SCHEDULE[[Thursday]:[Period]],3,TRUE))),
IF(WEEKDAY(Attendance!$J736) = 6,
       IF(COUNTIF(FINALS_WEEK_FRIDAY_DATE[],Attendance!$J736) &gt; 0, VLOOKUP(Attendance!$G736,FINALS_WEEK_FRIDAY_PERIOD_SCHEDULE[],2,TRUE),
       VLOOKUP(Attendance!$G736,REGULAR_WEEK_SCHEDULE[[Friday]:[Period]],2,TRUE))))))))))</f>
        <v/>
      </c>
      <c r="J736" s="41" t="str">
        <f t="shared" ca="1" si="38"/>
        <v/>
      </c>
      <c r="K736" s="41" t="str">
        <f>IF($A736 &lt;&gt; "",VLOOKUP($A736,'Student reference sheet'!$A$2:$V$2329, 7,FALSE), "")</f>
        <v/>
      </c>
      <c r="L736" s="30" t="str">
        <f>IF($A736 ="", "", VLOOKUP($A736, 'Student reference sheet'!$A$2:$Z$2603,23,FALSE))</f>
        <v/>
      </c>
      <c r="M736" s="30" t="str">
        <f>IF($A736 ="", "", VLOOKUP($A736, 'Student reference sheet'!$A$2:$Z$2603,24,FALSE))</f>
        <v/>
      </c>
      <c r="N736" s="30" t="str">
        <f>IF($A736 ="", "", VLOOKUP($A736, 'Student reference sheet'!$A$2:$Z$2603,26,FALSE))</f>
        <v/>
      </c>
      <c r="O736" s="30" t="str">
        <f>IF($A736 ="", "", VLOOKUP($A736, 'Student reference sheet'!$A$2:$Z$2603,25,FALSE))</f>
        <v/>
      </c>
      <c r="P736" s="39" t="str">
        <f>IF($A736 = "", "", IF(OR(VLOOKUP($A736,'Student reference sheet'!$A$2:$V$2400,8,FALSE) = "R",  VLOOKUP($A736,'Student reference sheet'!$A$2:$V$2400,8,FALSE) = "L"), "X", ""))</f>
        <v/>
      </c>
      <c r="Q736" s="39" t="str">
        <f>IF($A736 ="", "", VLOOKUP($A736, 'Student reference sheet'!$A$2:$V$2603,22,FALSE))</f>
        <v/>
      </c>
      <c r="R736" s="39" t="str">
        <f>IF($A736 &lt;&gt; "",VLOOKUP($A736,'Student reference sheet'!$A$2:$V$2329, 5,FALSE), "")</f>
        <v/>
      </c>
      <c r="S736" s="39" t="str">
        <f>IF($A736 &lt;&gt; "",VLOOKUP($A736,'Student reference sheet'!$A$2:$V$2329, 6,FALSE), "")</f>
        <v/>
      </c>
      <c r="T736" s="30" t="str">
        <f>IF($A736 = "","",
IF(VLOOKUP($A736,'Student reference sheet'!$A$2:$V$2329, 10,FALSE) = "Y", "Hispanic",
IF(VLOOKUP($A736,'Student reference sheet'!$A$2:$V$2329,11,FALSE) &lt;&gt; "",
IF(VLOOKUP($A736,'Student reference sheet'!$A$2:$V$2329,11,FALSE) = "UNK", "Unknown", VLOOKUP(VALUE(VLOOKUP($A736,'Student reference sheet'!$A$2:$V$2329,11,FALSE)),'Ethnicity Reference'!$A$2:$B$22,2,FALSE)),
IF(VLOOKUP($A736,'Student reference sheet'!$A$2:$V$2329,9,FALSE) &lt;&gt; "", VLOOKUP(VALUE(VLOOKUP($A736,'Student reference sheet'!$A$2:$V$2329,9,FALSE)),'Ethnicity Reference'!$A$2:$B$22,2,FALSE),"Unknown"))))</f>
        <v/>
      </c>
      <c r="U736" s="35"/>
    </row>
    <row r="737" spans="1:21" ht="15.75">
      <c r="A737" s="47"/>
      <c r="B737" s="33"/>
      <c r="C737" s="39" t="str">
        <f>IF($A737 &lt;&gt; "",VLOOKUP($A737,'Student reference sheet'!$A$2:$V$2329, 3,FALSE), "")</f>
        <v/>
      </c>
      <c r="D737" s="39" t="str">
        <f>IF($A737 &lt;&gt; "",VLOOKUP($A737,'Student reference sheet'!$A$2:$V$2329, 2,FALSE), "")</f>
        <v/>
      </c>
      <c r="E737" s="35"/>
      <c r="F737" s="34"/>
      <c r="G737" s="40" t="str">
        <f t="shared" ca="1" si="36"/>
        <v/>
      </c>
      <c r="H737" s="40" t="str">
        <f t="shared" ca="1" si="37"/>
        <v/>
      </c>
      <c r="I737" s="36" t="str">
        <f>IF($A737 = "", "",
IF(COUNTIF(MINIMUM_DAY_DATES[], Attendance!J737) &gt; 0, VLOOKUP(Attendance!$G737,MINIMUM_DAY_PERIOD_SCHEDULE[], 2,TRUE),
IF(COUNTIF(RALLY_DATES[], Attendance!J737) &gt; 0, VLOOKUP(Attendance!$G737,RALLY_PERIOD_SCHEDULE[], 2,TRUE),
IF(WEEKDAY(Attendance!$J737) = 2,
       IF(COUNTIF(FINALS_WEEK_MONDAY_DATE[],Attendance!$J737) &gt; 0, VLOOKUP(Attendance!$G737,FINALS_WEEK_MONDAY_PERIOD_SCHEDULE[],2,TRUE),
       VLOOKUP(Attendance!$G737,REGULAR_WEEK_SCHEDULE[],6,TRUE)),
IF(WEEKDAY($J737) = 3,
       IF(COUNTIF(FINALS_WEEK_TUESDAY_DATE[],Attendance!$J737) &gt; 0, VLOOKUP(Attendance!$G737,FINALS_WEEK_TUESDAY_PERIOD_SCHEDULE[],2,TRUE),
       VLOOKUP(Attendance!$G737,REGULAR_WEEK_SCHEDULE[[Tuesday]:[Period]],5,TRUE)),
IF(WEEKDAY(Attendance!$J737) = 4,
        IF(COUNTIF(BLOCK_WEDNESDAY_DATES[],Attendance!$J737) &gt; 0, VLOOKUP(Attendance!$G737,BLOCK_WEDNESDAY_PERIOD_SCHEDULE[],2,TRUE),
        IF(COUNTIF(FINALS_WEEK_WEDNESDAY_DATE[],Attendance!$J737) &gt; 0, VLOOKUP(Attendance!$G737,FINALS_WEEK_WEDNESDAY_PERIOD_SCHEDULE[],2,TRUE),
       VLOOKUP(Attendance!$G737,REGULAR_WEEK_SCHEDULE[[Wednesday]:[Period]],4,TRUE))),
IF(WEEKDAY($J737) = 5,
       IF(COUNTIF(BLOCK_THURSDAY_DATES[],Attendance!$J737) &gt; 0, VLOOKUP(Attendance!$G737,BLOCK_THURSDAY_PERIOD_SCHEDULE[],2,TRUE),
       IF(COUNTIF(FINALS_WEEK_THURSDAY_DATE[],Attendance!$J737) &gt; 0, VLOOKUP(Attendance!$G737,FINALS_WEEK_THURSDAY_PERIOD_SCHEDULE[],2,TRUE),
       VLOOKUP(Attendance!$G737,REGULAR_WEEK_SCHEDULE[[Thursday]:[Period]],3,TRUE))),
IF(WEEKDAY(Attendance!$J737) = 6,
       IF(COUNTIF(FINALS_WEEK_FRIDAY_DATE[],Attendance!$J737) &gt; 0, VLOOKUP(Attendance!$G737,FINALS_WEEK_FRIDAY_PERIOD_SCHEDULE[],2,TRUE),
       VLOOKUP(Attendance!$G737,REGULAR_WEEK_SCHEDULE[[Friday]:[Period]],2,TRUE))))))))))</f>
        <v/>
      </c>
      <c r="J737" s="41" t="str">
        <f t="shared" ca="1" si="38"/>
        <v/>
      </c>
      <c r="K737" s="41" t="str">
        <f>IF($A737 &lt;&gt; "",VLOOKUP($A737,'Student reference sheet'!$A$2:$V$2329, 7,FALSE), "")</f>
        <v/>
      </c>
      <c r="L737" s="30" t="str">
        <f>IF($A737 ="", "", VLOOKUP($A737, 'Student reference sheet'!$A$2:$Z$2603,23,FALSE))</f>
        <v/>
      </c>
      <c r="M737" s="30" t="str">
        <f>IF($A737 ="", "", VLOOKUP($A737, 'Student reference sheet'!$A$2:$Z$2603,24,FALSE))</f>
        <v/>
      </c>
      <c r="N737" s="30" t="str">
        <f>IF($A737 ="", "", VLOOKUP($A737, 'Student reference sheet'!$A$2:$Z$2603,26,FALSE))</f>
        <v/>
      </c>
      <c r="O737" s="30" t="str">
        <f>IF($A737 ="", "", VLOOKUP($A737, 'Student reference sheet'!$A$2:$Z$2603,25,FALSE))</f>
        <v/>
      </c>
      <c r="P737" s="39" t="str">
        <f>IF($A737 = "", "", IF(OR(VLOOKUP($A737,'Student reference sheet'!$A$2:$V$2400,8,FALSE) = "R",  VLOOKUP($A737,'Student reference sheet'!$A$2:$V$2400,8,FALSE) = "L"), "X", ""))</f>
        <v/>
      </c>
      <c r="Q737" s="39" t="str">
        <f>IF($A737 ="", "", VLOOKUP($A737, 'Student reference sheet'!$A$2:$V$2603,22,FALSE))</f>
        <v/>
      </c>
      <c r="R737" s="39" t="str">
        <f>IF($A737 &lt;&gt; "",VLOOKUP($A737,'Student reference sheet'!$A$2:$V$2329, 5,FALSE), "")</f>
        <v/>
      </c>
      <c r="S737" s="39" t="str">
        <f>IF($A737 &lt;&gt; "",VLOOKUP($A737,'Student reference sheet'!$A$2:$V$2329, 6,FALSE), "")</f>
        <v/>
      </c>
      <c r="T737" s="30" t="str">
        <f>IF($A737 = "","",
IF(VLOOKUP($A737,'Student reference sheet'!$A$2:$V$2329, 10,FALSE) = "Y", "Hispanic",
IF(VLOOKUP($A737,'Student reference sheet'!$A$2:$V$2329,11,FALSE) &lt;&gt; "",
IF(VLOOKUP($A737,'Student reference sheet'!$A$2:$V$2329,11,FALSE) = "UNK", "Unknown", VLOOKUP(VALUE(VLOOKUP($A737,'Student reference sheet'!$A$2:$V$2329,11,FALSE)),'Ethnicity Reference'!$A$2:$B$22,2,FALSE)),
IF(VLOOKUP($A737,'Student reference sheet'!$A$2:$V$2329,9,FALSE) &lt;&gt; "", VLOOKUP(VALUE(VLOOKUP($A737,'Student reference sheet'!$A$2:$V$2329,9,FALSE)),'Ethnicity Reference'!$A$2:$B$22,2,FALSE),"Unknown"))))</f>
        <v/>
      </c>
      <c r="U737" s="35"/>
    </row>
    <row r="738" spans="1:21" ht="15.75">
      <c r="A738" s="47"/>
      <c r="B738" s="33"/>
      <c r="C738" s="39" t="str">
        <f>IF($A738 &lt;&gt; "",VLOOKUP($A738,'Student reference sheet'!$A$2:$V$2329, 3,FALSE), "")</f>
        <v/>
      </c>
      <c r="D738" s="39" t="str">
        <f>IF($A738 &lt;&gt; "",VLOOKUP($A738,'Student reference sheet'!$A$2:$V$2329, 2,FALSE), "")</f>
        <v/>
      </c>
      <c r="E738" s="35"/>
      <c r="F738" s="34"/>
      <c r="G738" s="40" t="str">
        <f t="shared" ca="1" si="36"/>
        <v/>
      </c>
      <c r="H738" s="40" t="str">
        <f t="shared" ca="1" si="37"/>
        <v/>
      </c>
      <c r="I738" s="36" t="str">
        <f>IF($A738 = "", "",
IF(COUNTIF(MINIMUM_DAY_DATES[], Attendance!J738) &gt; 0, VLOOKUP(Attendance!$G738,MINIMUM_DAY_PERIOD_SCHEDULE[], 2,TRUE),
IF(COUNTIF(RALLY_DATES[], Attendance!J738) &gt; 0, VLOOKUP(Attendance!$G738,RALLY_PERIOD_SCHEDULE[], 2,TRUE),
IF(WEEKDAY(Attendance!$J738) = 2,
       IF(COUNTIF(FINALS_WEEK_MONDAY_DATE[],Attendance!$J738) &gt; 0, VLOOKUP(Attendance!$G738,FINALS_WEEK_MONDAY_PERIOD_SCHEDULE[],2,TRUE),
       VLOOKUP(Attendance!$G738,REGULAR_WEEK_SCHEDULE[],6,TRUE)),
IF(WEEKDAY($J738) = 3,
       IF(COUNTIF(FINALS_WEEK_TUESDAY_DATE[],Attendance!$J738) &gt; 0, VLOOKUP(Attendance!$G738,FINALS_WEEK_TUESDAY_PERIOD_SCHEDULE[],2,TRUE),
       VLOOKUP(Attendance!$G738,REGULAR_WEEK_SCHEDULE[[Tuesday]:[Period]],5,TRUE)),
IF(WEEKDAY(Attendance!$J738) = 4,
        IF(COUNTIF(BLOCK_WEDNESDAY_DATES[],Attendance!$J738) &gt; 0, VLOOKUP(Attendance!$G738,BLOCK_WEDNESDAY_PERIOD_SCHEDULE[],2,TRUE),
        IF(COUNTIF(FINALS_WEEK_WEDNESDAY_DATE[],Attendance!$J738) &gt; 0, VLOOKUP(Attendance!$G738,FINALS_WEEK_WEDNESDAY_PERIOD_SCHEDULE[],2,TRUE),
       VLOOKUP(Attendance!$G738,REGULAR_WEEK_SCHEDULE[[Wednesday]:[Period]],4,TRUE))),
IF(WEEKDAY($J738) = 5,
       IF(COUNTIF(BLOCK_THURSDAY_DATES[],Attendance!$J738) &gt; 0, VLOOKUP(Attendance!$G738,BLOCK_THURSDAY_PERIOD_SCHEDULE[],2,TRUE),
       IF(COUNTIF(FINALS_WEEK_THURSDAY_DATE[],Attendance!$J738) &gt; 0, VLOOKUP(Attendance!$G738,FINALS_WEEK_THURSDAY_PERIOD_SCHEDULE[],2,TRUE),
       VLOOKUP(Attendance!$G738,REGULAR_WEEK_SCHEDULE[[Thursday]:[Period]],3,TRUE))),
IF(WEEKDAY(Attendance!$J738) = 6,
       IF(COUNTIF(FINALS_WEEK_FRIDAY_DATE[],Attendance!$J738) &gt; 0, VLOOKUP(Attendance!$G738,FINALS_WEEK_FRIDAY_PERIOD_SCHEDULE[],2,TRUE),
       VLOOKUP(Attendance!$G738,REGULAR_WEEK_SCHEDULE[[Friday]:[Period]],2,TRUE))))))))))</f>
        <v/>
      </c>
      <c r="J738" s="41" t="str">
        <f t="shared" ca="1" si="38"/>
        <v/>
      </c>
      <c r="K738" s="41" t="str">
        <f>IF($A738 &lt;&gt; "",VLOOKUP($A738,'Student reference sheet'!$A$2:$V$2329, 7,FALSE), "")</f>
        <v/>
      </c>
      <c r="L738" s="30" t="str">
        <f>IF($A738 ="", "", VLOOKUP($A738, 'Student reference sheet'!$A$2:$Z$2603,23,FALSE))</f>
        <v/>
      </c>
      <c r="M738" s="30" t="str">
        <f>IF($A738 ="", "", VLOOKUP($A738, 'Student reference sheet'!$A$2:$Z$2603,24,FALSE))</f>
        <v/>
      </c>
      <c r="N738" s="30" t="str">
        <f>IF($A738 ="", "", VLOOKUP($A738, 'Student reference sheet'!$A$2:$Z$2603,26,FALSE))</f>
        <v/>
      </c>
      <c r="O738" s="30" t="str">
        <f>IF($A738 ="", "", VLOOKUP($A738, 'Student reference sheet'!$A$2:$Z$2603,25,FALSE))</f>
        <v/>
      </c>
      <c r="P738" s="39" t="str">
        <f>IF($A738 = "", "", IF(OR(VLOOKUP($A738,'Student reference sheet'!$A$2:$V$2400,8,FALSE) = "R",  VLOOKUP($A738,'Student reference sheet'!$A$2:$V$2400,8,FALSE) = "L"), "X", ""))</f>
        <v/>
      </c>
      <c r="Q738" s="39" t="str">
        <f>IF($A738 ="", "", VLOOKUP($A738, 'Student reference sheet'!$A$2:$V$2603,22,FALSE))</f>
        <v/>
      </c>
      <c r="R738" s="39" t="str">
        <f>IF($A738 &lt;&gt; "",VLOOKUP($A738,'Student reference sheet'!$A$2:$V$2329, 5,FALSE), "")</f>
        <v/>
      </c>
      <c r="S738" s="39" t="str">
        <f>IF($A738 &lt;&gt; "",VLOOKUP($A738,'Student reference sheet'!$A$2:$V$2329, 6,FALSE), "")</f>
        <v/>
      </c>
      <c r="T738" s="30" t="str">
        <f>IF($A738 = "","",
IF(VLOOKUP($A738,'Student reference sheet'!$A$2:$V$2329, 10,FALSE) = "Y", "Hispanic",
IF(VLOOKUP($A738,'Student reference sheet'!$A$2:$V$2329,11,FALSE) &lt;&gt; "",
IF(VLOOKUP($A738,'Student reference sheet'!$A$2:$V$2329,11,FALSE) = "UNK", "Unknown", VLOOKUP(VALUE(VLOOKUP($A738,'Student reference sheet'!$A$2:$V$2329,11,FALSE)),'Ethnicity Reference'!$A$2:$B$22,2,FALSE)),
IF(VLOOKUP($A738,'Student reference sheet'!$A$2:$V$2329,9,FALSE) &lt;&gt; "", VLOOKUP(VALUE(VLOOKUP($A738,'Student reference sheet'!$A$2:$V$2329,9,FALSE)),'Ethnicity Reference'!$A$2:$B$22,2,FALSE),"Unknown"))))</f>
        <v/>
      </c>
      <c r="U738" s="35"/>
    </row>
    <row r="739" spans="1:21" ht="15.75">
      <c r="A739" s="47"/>
      <c r="B739" s="33"/>
      <c r="C739" s="39" t="str">
        <f>IF($A739 &lt;&gt; "",VLOOKUP($A739,'Student reference sheet'!$A$2:$V$2329, 3,FALSE), "")</f>
        <v/>
      </c>
      <c r="D739" s="39" t="str">
        <f>IF($A739 &lt;&gt; "",VLOOKUP($A739,'Student reference sheet'!$A$2:$V$2329, 2,FALSE), "")</f>
        <v/>
      </c>
      <c r="E739" s="35"/>
      <c r="F739" s="34"/>
      <c r="G739" s="40" t="str">
        <f t="shared" ca="1" si="36"/>
        <v/>
      </c>
      <c r="H739" s="40" t="str">
        <f t="shared" ca="1" si="37"/>
        <v/>
      </c>
      <c r="I739" s="36" t="str">
        <f>IF($A739 = "", "",
IF(COUNTIF(MINIMUM_DAY_DATES[], Attendance!J739) &gt; 0, VLOOKUP(Attendance!$G739,MINIMUM_DAY_PERIOD_SCHEDULE[], 2,TRUE),
IF(COUNTIF(RALLY_DATES[], Attendance!J739) &gt; 0, VLOOKUP(Attendance!$G739,RALLY_PERIOD_SCHEDULE[], 2,TRUE),
IF(WEEKDAY(Attendance!$J739) = 2,
       IF(COUNTIF(FINALS_WEEK_MONDAY_DATE[],Attendance!$J739) &gt; 0, VLOOKUP(Attendance!$G739,FINALS_WEEK_MONDAY_PERIOD_SCHEDULE[],2,TRUE),
       VLOOKUP(Attendance!$G739,REGULAR_WEEK_SCHEDULE[],6,TRUE)),
IF(WEEKDAY($J739) = 3,
       IF(COUNTIF(FINALS_WEEK_TUESDAY_DATE[],Attendance!$J739) &gt; 0, VLOOKUP(Attendance!$G739,FINALS_WEEK_TUESDAY_PERIOD_SCHEDULE[],2,TRUE),
       VLOOKUP(Attendance!$G739,REGULAR_WEEK_SCHEDULE[[Tuesday]:[Period]],5,TRUE)),
IF(WEEKDAY(Attendance!$J739) = 4,
        IF(COUNTIF(BLOCK_WEDNESDAY_DATES[],Attendance!$J739) &gt; 0, VLOOKUP(Attendance!$G739,BLOCK_WEDNESDAY_PERIOD_SCHEDULE[],2,TRUE),
        IF(COUNTIF(FINALS_WEEK_WEDNESDAY_DATE[],Attendance!$J739) &gt; 0, VLOOKUP(Attendance!$G739,FINALS_WEEK_WEDNESDAY_PERIOD_SCHEDULE[],2,TRUE),
       VLOOKUP(Attendance!$G739,REGULAR_WEEK_SCHEDULE[[Wednesday]:[Period]],4,TRUE))),
IF(WEEKDAY($J739) = 5,
       IF(COUNTIF(BLOCK_THURSDAY_DATES[],Attendance!$J739) &gt; 0, VLOOKUP(Attendance!$G739,BLOCK_THURSDAY_PERIOD_SCHEDULE[],2,TRUE),
       IF(COUNTIF(FINALS_WEEK_THURSDAY_DATE[],Attendance!$J739) &gt; 0, VLOOKUP(Attendance!$G739,FINALS_WEEK_THURSDAY_PERIOD_SCHEDULE[],2,TRUE),
       VLOOKUP(Attendance!$G739,REGULAR_WEEK_SCHEDULE[[Thursday]:[Period]],3,TRUE))),
IF(WEEKDAY(Attendance!$J739) = 6,
       IF(COUNTIF(FINALS_WEEK_FRIDAY_DATE[],Attendance!$J739) &gt; 0, VLOOKUP(Attendance!$G739,FINALS_WEEK_FRIDAY_PERIOD_SCHEDULE[],2,TRUE),
       VLOOKUP(Attendance!$G739,REGULAR_WEEK_SCHEDULE[[Friday]:[Period]],2,TRUE))))))))))</f>
        <v/>
      </c>
      <c r="J739" s="41" t="str">
        <f t="shared" ca="1" si="38"/>
        <v/>
      </c>
      <c r="K739" s="41" t="str">
        <f>IF($A739 &lt;&gt; "",VLOOKUP($A739,'Student reference sheet'!$A$2:$V$2329, 7,FALSE), "")</f>
        <v/>
      </c>
      <c r="L739" s="30" t="str">
        <f>IF($A739 ="", "", VLOOKUP($A739, 'Student reference sheet'!$A$2:$Z$2603,23,FALSE))</f>
        <v/>
      </c>
      <c r="M739" s="30" t="str">
        <f>IF($A739 ="", "", VLOOKUP($A739, 'Student reference sheet'!$A$2:$Z$2603,24,FALSE))</f>
        <v/>
      </c>
      <c r="N739" s="30" t="str">
        <f>IF($A739 ="", "", VLOOKUP($A739, 'Student reference sheet'!$A$2:$Z$2603,26,FALSE))</f>
        <v/>
      </c>
      <c r="O739" s="30" t="str">
        <f>IF($A739 ="", "", VLOOKUP($A739, 'Student reference sheet'!$A$2:$Z$2603,25,FALSE))</f>
        <v/>
      </c>
      <c r="P739" s="39" t="str">
        <f>IF($A739 = "", "", IF(OR(VLOOKUP($A739,'Student reference sheet'!$A$2:$V$2400,8,FALSE) = "R",  VLOOKUP($A739,'Student reference sheet'!$A$2:$V$2400,8,FALSE) = "L"), "X", ""))</f>
        <v/>
      </c>
      <c r="Q739" s="39" t="str">
        <f>IF($A739 ="", "", VLOOKUP($A739, 'Student reference sheet'!$A$2:$V$2603,22,FALSE))</f>
        <v/>
      </c>
      <c r="R739" s="39" t="str">
        <f>IF($A739 &lt;&gt; "",VLOOKUP($A739,'Student reference sheet'!$A$2:$V$2329, 5,FALSE), "")</f>
        <v/>
      </c>
      <c r="S739" s="39" t="str">
        <f>IF($A739 &lt;&gt; "",VLOOKUP($A739,'Student reference sheet'!$A$2:$V$2329, 6,FALSE), "")</f>
        <v/>
      </c>
      <c r="T739" s="30" t="str">
        <f>IF($A739 = "","",
IF(VLOOKUP($A739,'Student reference sheet'!$A$2:$V$2329, 10,FALSE) = "Y", "Hispanic",
IF(VLOOKUP($A739,'Student reference sheet'!$A$2:$V$2329,11,FALSE) &lt;&gt; "",
IF(VLOOKUP($A739,'Student reference sheet'!$A$2:$V$2329,11,FALSE) = "UNK", "Unknown", VLOOKUP(VALUE(VLOOKUP($A739,'Student reference sheet'!$A$2:$V$2329,11,FALSE)),'Ethnicity Reference'!$A$2:$B$22,2,FALSE)),
IF(VLOOKUP($A739,'Student reference sheet'!$A$2:$V$2329,9,FALSE) &lt;&gt; "", VLOOKUP(VALUE(VLOOKUP($A739,'Student reference sheet'!$A$2:$V$2329,9,FALSE)),'Ethnicity Reference'!$A$2:$B$22,2,FALSE),"Unknown"))))</f>
        <v/>
      </c>
      <c r="U739" s="35"/>
    </row>
    <row r="740" spans="1:21" ht="15.75">
      <c r="A740" s="47"/>
      <c r="B740" s="33"/>
      <c r="C740" s="39" t="str">
        <f>IF($A740 &lt;&gt; "",VLOOKUP($A740,'Student reference sheet'!$A$2:$V$2329, 3,FALSE), "")</f>
        <v/>
      </c>
      <c r="D740" s="39" t="str">
        <f>IF($A740 &lt;&gt; "",VLOOKUP($A740,'Student reference sheet'!$A$2:$V$2329, 2,FALSE), "")</f>
        <v/>
      </c>
      <c r="E740" s="35"/>
      <c r="F740" s="34"/>
      <c r="G740" s="40" t="str">
        <f t="shared" ca="1" si="36"/>
        <v/>
      </c>
      <c r="H740" s="40" t="str">
        <f t="shared" ca="1" si="37"/>
        <v/>
      </c>
      <c r="I740" s="36" t="str">
        <f>IF($A740 = "", "",
IF(COUNTIF(MINIMUM_DAY_DATES[], Attendance!J740) &gt; 0, VLOOKUP(Attendance!$G740,MINIMUM_DAY_PERIOD_SCHEDULE[], 2,TRUE),
IF(COUNTIF(RALLY_DATES[], Attendance!J740) &gt; 0, VLOOKUP(Attendance!$G740,RALLY_PERIOD_SCHEDULE[], 2,TRUE),
IF(WEEKDAY(Attendance!$J740) = 2,
       IF(COUNTIF(FINALS_WEEK_MONDAY_DATE[],Attendance!$J740) &gt; 0, VLOOKUP(Attendance!$G740,FINALS_WEEK_MONDAY_PERIOD_SCHEDULE[],2,TRUE),
       VLOOKUP(Attendance!$G740,REGULAR_WEEK_SCHEDULE[],6,TRUE)),
IF(WEEKDAY($J740) = 3,
       IF(COUNTIF(FINALS_WEEK_TUESDAY_DATE[],Attendance!$J740) &gt; 0, VLOOKUP(Attendance!$G740,FINALS_WEEK_TUESDAY_PERIOD_SCHEDULE[],2,TRUE),
       VLOOKUP(Attendance!$G740,REGULAR_WEEK_SCHEDULE[[Tuesday]:[Period]],5,TRUE)),
IF(WEEKDAY(Attendance!$J740) = 4,
        IF(COUNTIF(BLOCK_WEDNESDAY_DATES[],Attendance!$J740) &gt; 0, VLOOKUP(Attendance!$G740,BLOCK_WEDNESDAY_PERIOD_SCHEDULE[],2,TRUE),
        IF(COUNTIF(FINALS_WEEK_WEDNESDAY_DATE[],Attendance!$J740) &gt; 0, VLOOKUP(Attendance!$G740,FINALS_WEEK_WEDNESDAY_PERIOD_SCHEDULE[],2,TRUE),
       VLOOKUP(Attendance!$G740,REGULAR_WEEK_SCHEDULE[[Wednesday]:[Period]],4,TRUE))),
IF(WEEKDAY($J740) = 5,
       IF(COUNTIF(BLOCK_THURSDAY_DATES[],Attendance!$J740) &gt; 0, VLOOKUP(Attendance!$G740,BLOCK_THURSDAY_PERIOD_SCHEDULE[],2,TRUE),
       IF(COUNTIF(FINALS_WEEK_THURSDAY_DATE[],Attendance!$J740) &gt; 0, VLOOKUP(Attendance!$G740,FINALS_WEEK_THURSDAY_PERIOD_SCHEDULE[],2,TRUE),
       VLOOKUP(Attendance!$G740,REGULAR_WEEK_SCHEDULE[[Thursday]:[Period]],3,TRUE))),
IF(WEEKDAY(Attendance!$J740) = 6,
       IF(COUNTIF(FINALS_WEEK_FRIDAY_DATE[],Attendance!$J740) &gt; 0, VLOOKUP(Attendance!$G740,FINALS_WEEK_FRIDAY_PERIOD_SCHEDULE[],2,TRUE),
       VLOOKUP(Attendance!$G740,REGULAR_WEEK_SCHEDULE[[Friday]:[Period]],2,TRUE))))))))))</f>
        <v/>
      </c>
      <c r="J740" s="41" t="str">
        <f t="shared" ca="1" si="38"/>
        <v/>
      </c>
      <c r="K740" s="41" t="str">
        <f>IF($A740 &lt;&gt; "",VLOOKUP($A740,'Student reference sheet'!$A$2:$V$2329, 7,FALSE), "")</f>
        <v/>
      </c>
      <c r="L740" s="30" t="str">
        <f>IF($A740 ="", "", VLOOKUP($A740, 'Student reference sheet'!$A$2:$Z$2603,23,FALSE))</f>
        <v/>
      </c>
      <c r="M740" s="30" t="str">
        <f>IF($A740 ="", "", VLOOKUP($A740, 'Student reference sheet'!$A$2:$Z$2603,24,FALSE))</f>
        <v/>
      </c>
      <c r="N740" s="30" t="str">
        <f>IF($A740 ="", "", VLOOKUP($A740, 'Student reference sheet'!$A$2:$Z$2603,26,FALSE))</f>
        <v/>
      </c>
      <c r="O740" s="30" t="str">
        <f>IF($A740 ="", "", VLOOKUP($A740, 'Student reference sheet'!$A$2:$Z$2603,25,FALSE))</f>
        <v/>
      </c>
      <c r="P740" s="39" t="str">
        <f>IF($A740 = "", "", IF(OR(VLOOKUP($A740,'Student reference sheet'!$A$2:$V$2400,8,FALSE) = "R",  VLOOKUP($A740,'Student reference sheet'!$A$2:$V$2400,8,FALSE) = "L"), "X", ""))</f>
        <v/>
      </c>
      <c r="Q740" s="39" t="str">
        <f>IF($A740 ="", "", VLOOKUP($A740, 'Student reference sheet'!$A$2:$V$2603,22,FALSE))</f>
        <v/>
      </c>
      <c r="R740" s="39" t="str">
        <f>IF($A740 &lt;&gt; "",VLOOKUP($A740,'Student reference sheet'!$A$2:$V$2329, 5,FALSE), "")</f>
        <v/>
      </c>
      <c r="S740" s="39" t="str">
        <f>IF($A740 &lt;&gt; "",VLOOKUP($A740,'Student reference sheet'!$A$2:$V$2329, 6,FALSE), "")</f>
        <v/>
      </c>
      <c r="T740" s="30" t="str">
        <f>IF($A740 = "","",
IF(VLOOKUP($A740,'Student reference sheet'!$A$2:$V$2329, 10,FALSE) = "Y", "Hispanic",
IF(VLOOKUP($A740,'Student reference sheet'!$A$2:$V$2329,11,FALSE) &lt;&gt; "",
IF(VLOOKUP($A740,'Student reference sheet'!$A$2:$V$2329,11,FALSE) = "UNK", "Unknown", VLOOKUP(VALUE(VLOOKUP($A740,'Student reference sheet'!$A$2:$V$2329,11,FALSE)),'Ethnicity Reference'!$A$2:$B$22,2,FALSE)),
IF(VLOOKUP($A740,'Student reference sheet'!$A$2:$V$2329,9,FALSE) &lt;&gt; "", VLOOKUP(VALUE(VLOOKUP($A740,'Student reference sheet'!$A$2:$V$2329,9,FALSE)),'Ethnicity Reference'!$A$2:$B$22,2,FALSE),"Unknown"))))</f>
        <v/>
      </c>
      <c r="U740" s="35"/>
    </row>
    <row r="741" spans="1:21" ht="15.75">
      <c r="A741" s="47"/>
      <c r="B741" s="33"/>
      <c r="C741" s="39" t="str">
        <f>IF($A741 &lt;&gt; "",VLOOKUP($A741,'Student reference sheet'!$A$2:$V$2329, 3,FALSE), "")</f>
        <v/>
      </c>
      <c r="D741" s="39" t="str">
        <f>IF($A741 &lt;&gt; "",VLOOKUP($A741,'Student reference sheet'!$A$2:$V$2329, 2,FALSE), "")</f>
        <v/>
      </c>
      <c r="E741" s="35"/>
      <c r="F741" s="34"/>
      <c r="G741" s="40" t="str">
        <f t="shared" ca="1" si="36"/>
        <v/>
      </c>
      <c r="H741" s="40" t="str">
        <f t="shared" ca="1" si="37"/>
        <v/>
      </c>
      <c r="I741" s="36" t="str">
        <f>IF($A741 = "", "",
IF(COUNTIF(MINIMUM_DAY_DATES[], Attendance!J741) &gt; 0, VLOOKUP(Attendance!$G741,MINIMUM_DAY_PERIOD_SCHEDULE[], 2,TRUE),
IF(COUNTIF(RALLY_DATES[], Attendance!J741) &gt; 0, VLOOKUP(Attendance!$G741,RALLY_PERIOD_SCHEDULE[], 2,TRUE),
IF(WEEKDAY(Attendance!$J741) = 2,
       IF(COUNTIF(FINALS_WEEK_MONDAY_DATE[],Attendance!$J741) &gt; 0, VLOOKUP(Attendance!$G741,FINALS_WEEK_MONDAY_PERIOD_SCHEDULE[],2,TRUE),
       VLOOKUP(Attendance!$G741,REGULAR_WEEK_SCHEDULE[],6,TRUE)),
IF(WEEKDAY($J741) = 3,
       IF(COUNTIF(FINALS_WEEK_TUESDAY_DATE[],Attendance!$J741) &gt; 0, VLOOKUP(Attendance!$G741,FINALS_WEEK_TUESDAY_PERIOD_SCHEDULE[],2,TRUE),
       VLOOKUP(Attendance!$G741,REGULAR_WEEK_SCHEDULE[[Tuesday]:[Period]],5,TRUE)),
IF(WEEKDAY(Attendance!$J741) = 4,
        IF(COUNTIF(BLOCK_WEDNESDAY_DATES[],Attendance!$J741) &gt; 0, VLOOKUP(Attendance!$G741,BLOCK_WEDNESDAY_PERIOD_SCHEDULE[],2,TRUE),
        IF(COUNTIF(FINALS_WEEK_WEDNESDAY_DATE[],Attendance!$J741) &gt; 0, VLOOKUP(Attendance!$G741,FINALS_WEEK_WEDNESDAY_PERIOD_SCHEDULE[],2,TRUE),
       VLOOKUP(Attendance!$G741,REGULAR_WEEK_SCHEDULE[[Wednesday]:[Period]],4,TRUE))),
IF(WEEKDAY($J741) = 5,
       IF(COUNTIF(BLOCK_THURSDAY_DATES[],Attendance!$J741) &gt; 0, VLOOKUP(Attendance!$G741,BLOCK_THURSDAY_PERIOD_SCHEDULE[],2,TRUE),
       IF(COUNTIF(FINALS_WEEK_THURSDAY_DATE[],Attendance!$J741) &gt; 0, VLOOKUP(Attendance!$G741,FINALS_WEEK_THURSDAY_PERIOD_SCHEDULE[],2,TRUE),
       VLOOKUP(Attendance!$G741,REGULAR_WEEK_SCHEDULE[[Thursday]:[Period]],3,TRUE))),
IF(WEEKDAY(Attendance!$J741) = 6,
       IF(COUNTIF(FINALS_WEEK_FRIDAY_DATE[],Attendance!$J741) &gt; 0, VLOOKUP(Attendance!$G741,FINALS_WEEK_FRIDAY_PERIOD_SCHEDULE[],2,TRUE),
       VLOOKUP(Attendance!$G741,REGULAR_WEEK_SCHEDULE[[Friday]:[Period]],2,TRUE))))))))))</f>
        <v/>
      </c>
      <c r="J741" s="41" t="str">
        <f t="shared" ca="1" si="38"/>
        <v/>
      </c>
      <c r="K741" s="41" t="str">
        <f>IF($A741 &lt;&gt; "",VLOOKUP($A741,'Student reference sheet'!$A$2:$V$2329, 7,FALSE), "")</f>
        <v/>
      </c>
      <c r="L741" s="30" t="str">
        <f>IF($A741 ="", "", VLOOKUP($A741, 'Student reference sheet'!$A$2:$Z$2603,23,FALSE))</f>
        <v/>
      </c>
      <c r="M741" s="30" t="str">
        <f>IF($A741 ="", "", VLOOKUP($A741, 'Student reference sheet'!$A$2:$Z$2603,24,FALSE))</f>
        <v/>
      </c>
      <c r="N741" s="30" t="str">
        <f>IF($A741 ="", "", VLOOKUP($A741, 'Student reference sheet'!$A$2:$Z$2603,26,FALSE))</f>
        <v/>
      </c>
      <c r="O741" s="30" t="str">
        <f>IF($A741 ="", "", VLOOKUP($A741, 'Student reference sheet'!$A$2:$Z$2603,25,FALSE))</f>
        <v/>
      </c>
      <c r="P741" s="39" t="str">
        <f>IF($A741 = "", "", IF(OR(VLOOKUP($A741,'Student reference sheet'!$A$2:$V$2400,8,FALSE) = "R",  VLOOKUP($A741,'Student reference sheet'!$A$2:$V$2400,8,FALSE) = "L"), "X", ""))</f>
        <v/>
      </c>
      <c r="Q741" s="39" t="str">
        <f>IF($A741 ="", "", VLOOKUP($A741, 'Student reference sheet'!$A$2:$V$2603,22,FALSE))</f>
        <v/>
      </c>
      <c r="R741" s="39" t="str">
        <f>IF($A741 &lt;&gt; "",VLOOKUP($A741,'Student reference sheet'!$A$2:$V$2329, 5,FALSE), "")</f>
        <v/>
      </c>
      <c r="S741" s="39" t="str">
        <f>IF($A741 &lt;&gt; "",VLOOKUP($A741,'Student reference sheet'!$A$2:$V$2329, 6,FALSE), "")</f>
        <v/>
      </c>
      <c r="T741" s="30" t="str">
        <f>IF($A741 = "","",
IF(VLOOKUP($A741,'Student reference sheet'!$A$2:$V$2329, 10,FALSE) = "Y", "Hispanic",
IF(VLOOKUP($A741,'Student reference sheet'!$A$2:$V$2329,11,FALSE) &lt;&gt; "",
IF(VLOOKUP($A741,'Student reference sheet'!$A$2:$V$2329,11,FALSE) = "UNK", "Unknown", VLOOKUP(VALUE(VLOOKUP($A741,'Student reference sheet'!$A$2:$V$2329,11,FALSE)),'Ethnicity Reference'!$A$2:$B$22,2,FALSE)),
IF(VLOOKUP($A741,'Student reference sheet'!$A$2:$V$2329,9,FALSE) &lt;&gt; "", VLOOKUP(VALUE(VLOOKUP($A741,'Student reference sheet'!$A$2:$V$2329,9,FALSE)),'Ethnicity Reference'!$A$2:$B$22,2,FALSE),"Unknown"))))</f>
        <v/>
      </c>
      <c r="U741" s="35"/>
    </row>
    <row r="742" spans="1:21" ht="15.75">
      <c r="A742" s="47"/>
      <c r="B742" s="33"/>
      <c r="C742" s="39" t="str">
        <f>IF($A742 &lt;&gt; "",VLOOKUP($A742,'Student reference sheet'!$A$2:$V$2329, 3,FALSE), "")</f>
        <v/>
      </c>
      <c r="D742" s="39" t="str">
        <f>IF($A742 &lt;&gt; "",VLOOKUP($A742,'Student reference sheet'!$A$2:$V$2329, 2,FALSE), "")</f>
        <v/>
      </c>
      <c r="E742" s="35"/>
      <c r="F742" s="34"/>
      <c r="G742" s="40" t="str">
        <f t="shared" ca="1" si="36"/>
        <v/>
      </c>
      <c r="H742" s="40" t="str">
        <f t="shared" ca="1" si="37"/>
        <v/>
      </c>
      <c r="I742" s="36" t="str">
        <f>IF($A742 = "", "",
IF(COUNTIF(MINIMUM_DAY_DATES[], Attendance!J742) &gt; 0, VLOOKUP(Attendance!$G742,MINIMUM_DAY_PERIOD_SCHEDULE[], 2,TRUE),
IF(COUNTIF(RALLY_DATES[], Attendance!J742) &gt; 0, VLOOKUP(Attendance!$G742,RALLY_PERIOD_SCHEDULE[], 2,TRUE),
IF(WEEKDAY(Attendance!$J742) = 2,
       IF(COUNTIF(FINALS_WEEK_MONDAY_DATE[],Attendance!$J742) &gt; 0, VLOOKUP(Attendance!$G742,FINALS_WEEK_MONDAY_PERIOD_SCHEDULE[],2,TRUE),
       VLOOKUP(Attendance!$G742,REGULAR_WEEK_SCHEDULE[],6,TRUE)),
IF(WEEKDAY($J742) = 3,
       IF(COUNTIF(FINALS_WEEK_TUESDAY_DATE[],Attendance!$J742) &gt; 0, VLOOKUP(Attendance!$G742,FINALS_WEEK_TUESDAY_PERIOD_SCHEDULE[],2,TRUE),
       VLOOKUP(Attendance!$G742,REGULAR_WEEK_SCHEDULE[[Tuesday]:[Period]],5,TRUE)),
IF(WEEKDAY(Attendance!$J742) = 4,
        IF(COUNTIF(BLOCK_WEDNESDAY_DATES[],Attendance!$J742) &gt; 0, VLOOKUP(Attendance!$G742,BLOCK_WEDNESDAY_PERIOD_SCHEDULE[],2,TRUE),
        IF(COUNTIF(FINALS_WEEK_WEDNESDAY_DATE[],Attendance!$J742) &gt; 0, VLOOKUP(Attendance!$G742,FINALS_WEEK_WEDNESDAY_PERIOD_SCHEDULE[],2,TRUE),
       VLOOKUP(Attendance!$G742,REGULAR_WEEK_SCHEDULE[[Wednesday]:[Period]],4,TRUE))),
IF(WEEKDAY($J742) = 5,
       IF(COUNTIF(BLOCK_THURSDAY_DATES[],Attendance!$J742) &gt; 0, VLOOKUP(Attendance!$G742,BLOCK_THURSDAY_PERIOD_SCHEDULE[],2,TRUE),
       IF(COUNTIF(FINALS_WEEK_THURSDAY_DATE[],Attendance!$J742) &gt; 0, VLOOKUP(Attendance!$G742,FINALS_WEEK_THURSDAY_PERIOD_SCHEDULE[],2,TRUE),
       VLOOKUP(Attendance!$G742,REGULAR_WEEK_SCHEDULE[[Thursday]:[Period]],3,TRUE))),
IF(WEEKDAY(Attendance!$J742) = 6,
       IF(COUNTIF(FINALS_WEEK_FRIDAY_DATE[],Attendance!$J742) &gt; 0, VLOOKUP(Attendance!$G742,FINALS_WEEK_FRIDAY_PERIOD_SCHEDULE[],2,TRUE),
       VLOOKUP(Attendance!$G742,REGULAR_WEEK_SCHEDULE[[Friday]:[Period]],2,TRUE))))))))))</f>
        <v/>
      </c>
      <c r="J742" s="41" t="str">
        <f t="shared" ca="1" si="38"/>
        <v/>
      </c>
      <c r="K742" s="41" t="str">
        <f>IF($A742 &lt;&gt; "",VLOOKUP($A742,'Student reference sheet'!$A$2:$V$2329, 7,FALSE), "")</f>
        <v/>
      </c>
      <c r="L742" s="30" t="str">
        <f>IF($A742 ="", "", VLOOKUP($A742, 'Student reference sheet'!$A$2:$Z$2603,23,FALSE))</f>
        <v/>
      </c>
      <c r="M742" s="30" t="str">
        <f>IF($A742 ="", "", VLOOKUP($A742, 'Student reference sheet'!$A$2:$Z$2603,24,FALSE))</f>
        <v/>
      </c>
      <c r="N742" s="30" t="str">
        <f>IF($A742 ="", "", VLOOKUP($A742, 'Student reference sheet'!$A$2:$Z$2603,26,FALSE))</f>
        <v/>
      </c>
      <c r="O742" s="30" t="str">
        <f>IF($A742 ="", "", VLOOKUP($A742, 'Student reference sheet'!$A$2:$Z$2603,25,FALSE))</f>
        <v/>
      </c>
      <c r="P742" s="39" t="str">
        <f>IF($A742 = "", "", IF(OR(VLOOKUP($A742,'Student reference sheet'!$A$2:$V$2400,8,FALSE) = "R",  VLOOKUP($A742,'Student reference sheet'!$A$2:$V$2400,8,FALSE) = "L"), "X", ""))</f>
        <v/>
      </c>
      <c r="Q742" s="39" t="str">
        <f>IF($A742 ="", "", VLOOKUP($A742, 'Student reference sheet'!$A$2:$V$2603,22,FALSE))</f>
        <v/>
      </c>
      <c r="R742" s="39" t="str">
        <f>IF($A742 &lt;&gt; "",VLOOKUP($A742,'Student reference sheet'!$A$2:$V$2329, 5,FALSE), "")</f>
        <v/>
      </c>
      <c r="S742" s="39" t="str">
        <f>IF($A742 &lt;&gt; "",VLOOKUP($A742,'Student reference sheet'!$A$2:$V$2329, 6,FALSE), "")</f>
        <v/>
      </c>
      <c r="T742" s="30" t="str">
        <f>IF($A742 = "","",
IF(VLOOKUP($A742,'Student reference sheet'!$A$2:$V$2329, 10,FALSE) = "Y", "Hispanic",
IF(VLOOKUP($A742,'Student reference sheet'!$A$2:$V$2329,11,FALSE) &lt;&gt; "",
IF(VLOOKUP($A742,'Student reference sheet'!$A$2:$V$2329,11,FALSE) = "UNK", "Unknown", VLOOKUP(VALUE(VLOOKUP($A742,'Student reference sheet'!$A$2:$V$2329,11,FALSE)),'Ethnicity Reference'!$A$2:$B$22,2,FALSE)),
IF(VLOOKUP($A742,'Student reference sheet'!$A$2:$V$2329,9,FALSE) &lt;&gt; "", VLOOKUP(VALUE(VLOOKUP($A742,'Student reference sheet'!$A$2:$V$2329,9,FALSE)),'Ethnicity Reference'!$A$2:$B$22,2,FALSE),"Unknown"))))</f>
        <v/>
      </c>
      <c r="U742" s="35"/>
    </row>
    <row r="743" spans="1:21" ht="15.75">
      <c r="A743" s="47"/>
      <c r="B743" s="33"/>
      <c r="C743" s="39" t="str">
        <f>IF($A743 &lt;&gt; "",VLOOKUP($A743,'Student reference sheet'!$A$2:$V$2329, 3,FALSE), "")</f>
        <v/>
      </c>
      <c r="D743" s="39" t="str">
        <f>IF($A743 &lt;&gt; "",VLOOKUP($A743,'Student reference sheet'!$A$2:$V$2329, 2,FALSE), "")</f>
        <v/>
      </c>
      <c r="E743" s="35"/>
      <c r="F743" s="34"/>
      <c r="G743" s="40" t="str">
        <f t="shared" ca="1" si="36"/>
        <v/>
      </c>
      <c r="H743" s="40" t="str">
        <f t="shared" ca="1" si="37"/>
        <v/>
      </c>
      <c r="I743" s="36" t="str">
        <f>IF($A743 = "", "",
IF(COUNTIF(MINIMUM_DAY_DATES[], Attendance!J743) &gt; 0, VLOOKUP(Attendance!$G743,MINIMUM_DAY_PERIOD_SCHEDULE[], 2,TRUE),
IF(COUNTIF(RALLY_DATES[], Attendance!J743) &gt; 0, VLOOKUP(Attendance!$G743,RALLY_PERIOD_SCHEDULE[], 2,TRUE),
IF(WEEKDAY(Attendance!$J743) = 2,
       IF(COUNTIF(FINALS_WEEK_MONDAY_DATE[],Attendance!$J743) &gt; 0, VLOOKUP(Attendance!$G743,FINALS_WEEK_MONDAY_PERIOD_SCHEDULE[],2,TRUE),
       VLOOKUP(Attendance!$G743,REGULAR_WEEK_SCHEDULE[],6,TRUE)),
IF(WEEKDAY($J743) = 3,
       IF(COUNTIF(FINALS_WEEK_TUESDAY_DATE[],Attendance!$J743) &gt; 0, VLOOKUP(Attendance!$G743,FINALS_WEEK_TUESDAY_PERIOD_SCHEDULE[],2,TRUE),
       VLOOKUP(Attendance!$G743,REGULAR_WEEK_SCHEDULE[[Tuesday]:[Period]],5,TRUE)),
IF(WEEKDAY(Attendance!$J743) = 4,
        IF(COUNTIF(BLOCK_WEDNESDAY_DATES[],Attendance!$J743) &gt; 0, VLOOKUP(Attendance!$G743,BLOCK_WEDNESDAY_PERIOD_SCHEDULE[],2,TRUE),
        IF(COUNTIF(FINALS_WEEK_WEDNESDAY_DATE[],Attendance!$J743) &gt; 0, VLOOKUP(Attendance!$G743,FINALS_WEEK_WEDNESDAY_PERIOD_SCHEDULE[],2,TRUE),
       VLOOKUP(Attendance!$G743,REGULAR_WEEK_SCHEDULE[[Wednesday]:[Period]],4,TRUE))),
IF(WEEKDAY($J743) = 5,
       IF(COUNTIF(BLOCK_THURSDAY_DATES[],Attendance!$J743) &gt; 0, VLOOKUP(Attendance!$G743,BLOCK_THURSDAY_PERIOD_SCHEDULE[],2,TRUE),
       IF(COUNTIF(FINALS_WEEK_THURSDAY_DATE[],Attendance!$J743) &gt; 0, VLOOKUP(Attendance!$G743,FINALS_WEEK_THURSDAY_PERIOD_SCHEDULE[],2,TRUE),
       VLOOKUP(Attendance!$G743,REGULAR_WEEK_SCHEDULE[[Thursday]:[Period]],3,TRUE))),
IF(WEEKDAY(Attendance!$J743) = 6,
       IF(COUNTIF(FINALS_WEEK_FRIDAY_DATE[],Attendance!$J743) &gt; 0, VLOOKUP(Attendance!$G743,FINALS_WEEK_FRIDAY_PERIOD_SCHEDULE[],2,TRUE),
       VLOOKUP(Attendance!$G743,REGULAR_WEEK_SCHEDULE[[Friday]:[Period]],2,TRUE))))))))))</f>
        <v/>
      </c>
      <c r="J743" s="41" t="str">
        <f t="shared" ca="1" si="38"/>
        <v/>
      </c>
      <c r="K743" s="41" t="str">
        <f>IF($A743 &lt;&gt; "",VLOOKUP($A743,'Student reference sheet'!$A$2:$V$2329, 7,FALSE), "")</f>
        <v/>
      </c>
      <c r="L743" s="30" t="str">
        <f>IF($A743 ="", "", VLOOKUP($A743, 'Student reference sheet'!$A$2:$Z$2603,23,FALSE))</f>
        <v/>
      </c>
      <c r="M743" s="30" t="str">
        <f>IF($A743 ="", "", VLOOKUP($A743, 'Student reference sheet'!$A$2:$Z$2603,24,FALSE))</f>
        <v/>
      </c>
      <c r="N743" s="30" t="str">
        <f>IF($A743 ="", "", VLOOKUP($A743, 'Student reference sheet'!$A$2:$Z$2603,26,FALSE))</f>
        <v/>
      </c>
      <c r="O743" s="30" t="str">
        <f>IF($A743 ="", "", VLOOKUP($A743, 'Student reference sheet'!$A$2:$Z$2603,25,FALSE))</f>
        <v/>
      </c>
      <c r="P743" s="39" t="str">
        <f>IF($A743 = "", "", IF(OR(VLOOKUP($A743,'Student reference sheet'!$A$2:$V$2400,8,FALSE) = "R",  VLOOKUP($A743,'Student reference sheet'!$A$2:$V$2400,8,FALSE) = "L"), "X", ""))</f>
        <v/>
      </c>
      <c r="Q743" s="39" t="str">
        <f>IF($A743 ="", "", VLOOKUP($A743, 'Student reference sheet'!$A$2:$V$2603,22,FALSE))</f>
        <v/>
      </c>
      <c r="R743" s="39" t="str">
        <f>IF($A743 &lt;&gt; "",VLOOKUP($A743,'Student reference sheet'!$A$2:$V$2329, 5,FALSE), "")</f>
        <v/>
      </c>
      <c r="S743" s="39" t="str">
        <f>IF($A743 &lt;&gt; "",VLOOKUP($A743,'Student reference sheet'!$A$2:$V$2329, 6,FALSE), "")</f>
        <v/>
      </c>
      <c r="T743" s="30" t="str">
        <f>IF($A743 = "","",
IF(VLOOKUP($A743,'Student reference sheet'!$A$2:$V$2329, 10,FALSE) = "Y", "Hispanic",
IF(VLOOKUP($A743,'Student reference sheet'!$A$2:$V$2329,11,FALSE) &lt;&gt; "",
IF(VLOOKUP($A743,'Student reference sheet'!$A$2:$V$2329,11,FALSE) = "UNK", "Unknown", VLOOKUP(VALUE(VLOOKUP($A743,'Student reference sheet'!$A$2:$V$2329,11,FALSE)),'Ethnicity Reference'!$A$2:$B$22,2,FALSE)),
IF(VLOOKUP($A743,'Student reference sheet'!$A$2:$V$2329,9,FALSE) &lt;&gt; "", VLOOKUP(VALUE(VLOOKUP($A743,'Student reference sheet'!$A$2:$V$2329,9,FALSE)),'Ethnicity Reference'!$A$2:$B$22,2,FALSE),"Unknown"))))</f>
        <v/>
      </c>
      <c r="U743" s="35"/>
    </row>
    <row r="744" spans="1:21" ht="15.75">
      <c r="A744" s="47"/>
      <c r="B744" s="33"/>
      <c r="C744" s="39" t="str">
        <f>IF($A744 &lt;&gt; "",VLOOKUP($A744,'Student reference sheet'!$A$2:$V$2329, 3,FALSE), "")</f>
        <v/>
      </c>
      <c r="D744" s="39" t="str">
        <f>IF($A744 &lt;&gt; "",VLOOKUP($A744,'Student reference sheet'!$A$2:$V$2329, 2,FALSE), "")</f>
        <v/>
      </c>
      <c r="E744" s="35"/>
      <c r="F744" s="34"/>
      <c r="G744" s="40" t="str">
        <f t="shared" ca="1" si="36"/>
        <v/>
      </c>
      <c r="H744" s="40" t="str">
        <f t="shared" ca="1" si="37"/>
        <v/>
      </c>
      <c r="I744" s="36" t="str">
        <f>IF($A744 = "", "",
IF(COUNTIF(MINIMUM_DAY_DATES[], Attendance!J744) &gt; 0, VLOOKUP(Attendance!$G744,MINIMUM_DAY_PERIOD_SCHEDULE[], 2,TRUE),
IF(COUNTIF(RALLY_DATES[], Attendance!J744) &gt; 0, VLOOKUP(Attendance!$G744,RALLY_PERIOD_SCHEDULE[], 2,TRUE),
IF(WEEKDAY(Attendance!$J744) = 2,
       IF(COUNTIF(FINALS_WEEK_MONDAY_DATE[],Attendance!$J744) &gt; 0, VLOOKUP(Attendance!$G744,FINALS_WEEK_MONDAY_PERIOD_SCHEDULE[],2,TRUE),
       VLOOKUP(Attendance!$G744,REGULAR_WEEK_SCHEDULE[],6,TRUE)),
IF(WEEKDAY($J744) = 3,
       IF(COUNTIF(FINALS_WEEK_TUESDAY_DATE[],Attendance!$J744) &gt; 0, VLOOKUP(Attendance!$G744,FINALS_WEEK_TUESDAY_PERIOD_SCHEDULE[],2,TRUE),
       VLOOKUP(Attendance!$G744,REGULAR_WEEK_SCHEDULE[[Tuesday]:[Period]],5,TRUE)),
IF(WEEKDAY(Attendance!$J744) = 4,
        IF(COUNTIF(BLOCK_WEDNESDAY_DATES[],Attendance!$J744) &gt; 0, VLOOKUP(Attendance!$G744,BLOCK_WEDNESDAY_PERIOD_SCHEDULE[],2,TRUE),
        IF(COUNTIF(FINALS_WEEK_WEDNESDAY_DATE[],Attendance!$J744) &gt; 0, VLOOKUP(Attendance!$G744,FINALS_WEEK_WEDNESDAY_PERIOD_SCHEDULE[],2,TRUE),
       VLOOKUP(Attendance!$G744,REGULAR_WEEK_SCHEDULE[[Wednesday]:[Period]],4,TRUE))),
IF(WEEKDAY($J744) = 5,
       IF(COUNTIF(BLOCK_THURSDAY_DATES[],Attendance!$J744) &gt; 0, VLOOKUP(Attendance!$G744,BLOCK_THURSDAY_PERIOD_SCHEDULE[],2,TRUE),
       IF(COUNTIF(FINALS_WEEK_THURSDAY_DATE[],Attendance!$J744) &gt; 0, VLOOKUP(Attendance!$G744,FINALS_WEEK_THURSDAY_PERIOD_SCHEDULE[],2,TRUE),
       VLOOKUP(Attendance!$G744,REGULAR_WEEK_SCHEDULE[[Thursday]:[Period]],3,TRUE))),
IF(WEEKDAY(Attendance!$J744) = 6,
       IF(COUNTIF(FINALS_WEEK_FRIDAY_DATE[],Attendance!$J744) &gt; 0, VLOOKUP(Attendance!$G744,FINALS_WEEK_FRIDAY_PERIOD_SCHEDULE[],2,TRUE),
       VLOOKUP(Attendance!$G744,REGULAR_WEEK_SCHEDULE[[Friday]:[Period]],2,TRUE))))))))))</f>
        <v/>
      </c>
      <c r="J744" s="41" t="str">
        <f t="shared" ca="1" si="38"/>
        <v/>
      </c>
      <c r="K744" s="41" t="str">
        <f>IF($A744 &lt;&gt; "",VLOOKUP($A744,'Student reference sheet'!$A$2:$V$2329, 7,FALSE), "")</f>
        <v/>
      </c>
      <c r="L744" s="30" t="str">
        <f>IF($A744 ="", "", VLOOKUP($A744, 'Student reference sheet'!$A$2:$Z$2603,23,FALSE))</f>
        <v/>
      </c>
      <c r="M744" s="30" t="str">
        <f>IF($A744 ="", "", VLOOKUP($A744, 'Student reference sheet'!$A$2:$Z$2603,24,FALSE))</f>
        <v/>
      </c>
      <c r="N744" s="30" t="str">
        <f>IF($A744 ="", "", VLOOKUP($A744, 'Student reference sheet'!$A$2:$Z$2603,26,FALSE))</f>
        <v/>
      </c>
      <c r="O744" s="30" t="str">
        <f>IF($A744 ="", "", VLOOKUP($A744, 'Student reference sheet'!$A$2:$Z$2603,25,FALSE))</f>
        <v/>
      </c>
      <c r="P744" s="39" t="str">
        <f>IF($A744 = "", "", IF(OR(VLOOKUP($A744,'Student reference sheet'!$A$2:$V$2400,8,FALSE) = "R",  VLOOKUP($A744,'Student reference sheet'!$A$2:$V$2400,8,FALSE) = "L"), "X", ""))</f>
        <v/>
      </c>
      <c r="Q744" s="39" t="str">
        <f>IF($A744 ="", "", VLOOKUP($A744, 'Student reference sheet'!$A$2:$V$2603,22,FALSE))</f>
        <v/>
      </c>
      <c r="R744" s="39" t="str">
        <f>IF($A744 &lt;&gt; "",VLOOKUP($A744,'Student reference sheet'!$A$2:$V$2329, 5,FALSE), "")</f>
        <v/>
      </c>
      <c r="S744" s="39" t="str">
        <f>IF($A744 &lt;&gt; "",VLOOKUP($A744,'Student reference sheet'!$A$2:$V$2329, 6,FALSE), "")</f>
        <v/>
      </c>
      <c r="T744" s="30" t="str">
        <f>IF($A744 = "","",
IF(VLOOKUP($A744,'Student reference sheet'!$A$2:$V$2329, 10,FALSE) = "Y", "Hispanic",
IF(VLOOKUP($A744,'Student reference sheet'!$A$2:$V$2329,11,FALSE) &lt;&gt; "",
IF(VLOOKUP($A744,'Student reference sheet'!$A$2:$V$2329,11,FALSE) = "UNK", "Unknown", VLOOKUP(VALUE(VLOOKUP($A744,'Student reference sheet'!$A$2:$V$2329,11,FALSE)),'Ethnicity Reference'!$A$2:$B$22,2,FALSE)),
IF(VLOOKUP($A744,'Student reference sheet'!$A$2:$V$2329,9,FALSE) &lt;&gt; "", VLOOKUP(VALUE(VLOOKUP($A744,'Student reference sheet'!$A$2:$V$2329,9,FALSE)),'Ethnicity Reference'!$A$2:$B$22,2,FALSE),"Unknown"))))</f>
        <v/>
      </c>
      <c r="U744" s="35"/>
    </row>
    <row r="745" spans="1:21" ht="15.75">
      <c r="A745" s="47"/>
      <c r="B745" s="33"/>
      <c r="C745" s="39" t="str">
        <f>IF($A745 &lt;&gt; "",VLOOKUP($A745,'Student reference sheet'!$A$2:$V$2329, 3,FALSE), "")</f>
        <v/>
      </c>
      <c r="D745" s="39" t="str">
        <f>IF($A745 &lt;&gt; "",VLOOKUP($A745,'Student reference sheet'!$A$2:$V$2329, 2,FALSE), "")</f>
        <v/>
      </c>
      <c r="E745" s="35"/>
      <c r="F745" s="34"/>
      <c r="G745" s="40" t="str">
        <f t="shared" ca="1" si="36"/>
        <v/>
      </c>
      <c r="H745" s="40" t="str">
        <f t="shared" ca="1" si="37"/>
        <v/>
      </c>
      <c r="I745" s="36" t="str">
        <f>IF($A745 = "", "",
IF(COUNTIF(MINIMUM_DAY_DATES[], Attendance!J745) &gt; 0, VLOOKUP(Attendance!$G745,MINIMUM_DAY_PERIOD_SCHEDULE[], 2,TRUE),
IF(COUNTIF(RALLY_DATES[], Attendance!J745) &gt; 0, VLOOKUP(Attendance!$G745,RALLY_PERIOD_SCHEDULE[], 2,TRUE),
IF(WEEKDAY(Attendance!$J745) = 2,
       IF(COUNTIF(FINALS_WEEK_MONDAY_DATE[],Attendance!$J745) &gt; 0, VLOOKUP(Attendance!$G745,FINALS_WEEK_MONDAY_PERIOD_SCHEDULE[],2,TRUE),
       VLOOKUP(Attendance!$G745,REGULAR_WEEK_SCHEDULE[],6,TRUE)),
IF(WEEKDAY($J745) = 3,
       IF(COUNTIF(FINALS_WEEK_TUESDAY_DATE[],Attendance!$J745) &gt; 0, VLOOKUP(Attendance!$G745,FINALS_WEEK_TUESDAY_PERIOD_SCHEDULE[],2,TRUE),
       VLOOKUP(Attendance!$G745,REGULAR_WEEK_SCHEDULE[[Tuesday]:[Period]],5,TRUE)),
IF(WEEKDAY(Attendance!$J745) = 4,
        IF(COUNTIF(BLOCK_WEDNESDAY_DATES[],Attendance!$J745) &gt; 0, VLOOKUP(Attendance!$G745,BLOCK_WEDNESDAY_PERIOD_SCHEDULE[],2,TRUE),
        IF(COUNTIF(FINALS_WEEK_WEDNESDAY_DATE[],Attendance!$J745) &gt; 0, VLOOKUP(Attendance!$G745,FINALS_WEEK_WEDNESDAY_PERIOD_SCHEDULE[],2,TRUE),
       VLOOKUP(Attendance!$G745,REGULAR_WEEK_SCHEDULE[[Wednesday]:[Period]],4,TRUE))),
IF(WEEKDAY($J745) = 5,
       IF(COUNTIF(BLOCK_THURSDAY_DATES[],Attendance!$J745) &gt; 0, VLOOKUP(Attendance!$G745,BLOCK_THURSDAY_PERIOD_SCHEDULE[],2,TRUE),
       IF(COUNTIF(FINALS_WEEK_THURSDAY_DATE[],Attendance!$J745) &gt; 0, VLOOKUP(Attendance!$G745,FINALS_WEEK_THURSDAY_PERIOD_SCHEDULE[],2,TRUE),
       VLOOKUP(Attendance!$G745,REGULAR_WEEK_SCHEDULE[[Thursday]:[Period]],3,TRUE))),
IF(WEEKDAY(Attendance!$J745) = 6,
       IF(COUNTIF(FINALS_WEEK_FRIDAY_DATE[],Attendance!$J745) &gt; 0, VLOOKUP(Attendance!$G745,FINALS_WEEK_FRIDAY_PERIOD_SCHEDULE[],2,TRUE),
       VLOOKUP(Attendance!$G745,REGULAR_WEEK_SCHEDULE[[Friday]:[Period]],2,TRUE))))))))))</f>
        <v/>
      </c>
      <c r="J745" s="41" t="str">
        <f t="shared" ca="1" si="38"/>
        <v/>
      </c>
      <c r="K745" s="41" t="str">
        <f>IF($A745 &lt;&gt; "",VLOOKUP($A745,'Student reference sheet'!$A$2:$V$2329, 7,FALSE), "")</f>
        <v/>
      </c>
      <c r="L745" s="30" t="str">
        <f>IF($A745 ="", "", VLOOKUP($A745, 'Student reference sheet'!$A$2:$Z$2603,23,FALSE))</f>
        <v/>
      </c>
      <c r="M745" s="30" t="str">
        <f>IF($A745 ="", "", VLOOKUP($A745, 'Student reference sheet'!$A$2:$Z$2603,24,FALSE))</f>
        <v/>
      </c>
      <c r="N745" s="30" t="str">
        <f>IF($A745 ="", "", VLOOKUP($A745, 'Student reference sheet'!$A$2:$Z$2603,26,FALSE))</f>
        <v/>
      </c>
      <c r="O745" s="30" t="str">
        <f>IF($A745 ="", "", VLOOKUP($A745, 'Student reference sheet'!$A$2:$Z$2603,25,FALSE))</f>
        <v/>
      </c>
      <c r="P745" s="39" t="str">
        <f>IF($A745 = "", "", IF(OR(VLOOKUP($A745,'Student reference sheet'!$A$2:$V$2400,8,FALSE) = "R",  VLOOKUP($A745,'Student reference sheet'!$A$2:$V$2400,8,FALSE) = "L"), "X", ""))</f>
        <v/>
      </c>
      <c r="Q745" s="39" t="str">
        <f>IF($A745 ="", "", VLOOKUP($A745, 'Student reference sheet'!$A$2:$V$2603,22,FALSE))</f>
        <v/>
      </c>
      <c r="R745" s="39" t="str">
        <f>IF($A745 &lt;&gt; "",VLOOKUP($A745,'Student reference sheet'!$A$2:$V$2329, 5,FALSE), "")</f>
        <v/>
      </c>
      <c r="S745" s="39" t="str">
        <f>IF($A745 &lt;&gt; "",VLOOKUP($A745,'Student reference sheet'!$A$2:$V$2329, 6,FALSE), "")</f>
        <v/>
      </c>
      <c r="T745" s="30" t="str">
        <f>IF($A745 = "","",
IF(VLOOKUP($A745,'Student reference sheet'!$A$2:$V$2329, 10,FALSE) = "Y", "Hispanic",
IF(VLOOKUP($A745,'Student reference sheet'!$A$2:$V$2329,11,FALSE) &lt;&gt; "",
IF(VLOOKUP($A745,'Student reference sheet'!$A$2:$V$2329,11,FALSE) = "UNK", "Unknown", VLOOKUP(VALUE(VLOOKUP($A745,'Student reference sheet'!$A$2:$V$2329,11,FALSE)),'Ethnicity Reference'!$A$2:$B$22,2,FALSE)),
IF(VLOOKUP($A745,'Student reference sheet'!$A$2:$V$2329,9,FALSE) &lt;&gt; "", VLOOKUP(VALUE(VLOOKUP($A745,'Student reference sheet'!$A$2:$V$2329,9,FALSE)),'Ethnicity Reference'!$A$2:$B$22,2,FALSE),"Unknown"))))</f>
        <v/>
      </c>
      <c r="U745" s="35"/>
    </row>
    <row r="746" spans="1:21" ht="15.75">
      <c r="A746" s="47"/>
      <c r="B746" s="33"/>
      <c r="C746" s="39" t="str">
        <f>IF($A746 &lt;&gt; "",VLOOKUP($A746,'Student reference sheet'!$A$2:$V$2329, 3,FALSE), "")</f>
        <v/>
      </c>
      <c r="D746" s="39" t="str">
        <f>IF($A746 &lt;&gt; "",VLOOKUP($A746,'Student reference sheet'!$A$2:$V$2329, 2,FALSE), "")</f>
        <v/>
      </c>
      <c r="E746" s="35"/>
      <c r="F746" s="34"/>
      <c r="G746" s="40" t="str">
        <f t="shared" ca="1" si="36"/>
        <v/>
      </c>
      <c r="H746" s="40" t="str">
        <f t="shared" ca="1" si="37"/>
        <v/>
      </c>
      <c r="I746" s="36" t="str">
        <f>IF($A746 = "", "",
IF(COUNTIF(MINIMUM_DAY_DATES[], Attendance!J746) &gt; 0, VLOOKUP(Attendance!$G746,MINIMUM_DAY_PERIOD_SCHEDULE[], 2,TRUE),
IF(COUNTIF(RALLY_DATES[], Attendance!J746) &gt; 0, VLOOKUP(Attendance!$G746,RALLY_PERIOD_SCHEDULE[], 2,TRUE),
IF(WEEKDAY(Attendance!$J746) = 2,
       IF(COUNTIF(FINALS_WEEK_MONDAY_DATE[],Attendance!$J746) &gt; 0, VLOOKUP(Attendance!$G746,FINALS_WEEK_MONDAY_PERIOD_SCHEDULE[],2,TRUE),
       VLOOKUP(Attendance!$G746,REGULAR_WEEK_SCHEDULE[],6,TRUE)),
IF(WEEKDAY($J746) = 3,
       IF(COUNTIF(FINALS_WEEK_TUESDAY_DATE[],Attendance!$J746) &gt; 0, VLOOKUP(Attendance!$G746,FINALS_WEEK_TUESDAY_PERIOD_SCHEDULE[],2,TRUE),
       VLOOKUP(Attendance!$G746,REGULAR_WEEK_SCHEDULE[[Tuesday]:[Period]],5,TRUE)),
IF(WEEKDAY(Attendance!$J746) = 4,
        IF(COUNTIF(BLOCK_WEDNESDAY_DATES[],Attendance!$J746) &gt; 0, VLOOKUP(Attendance!$G746,BLOCK_WEDNESDAY_PERIOD_SCHEDULE[],2,TRUE),
        IF(COUNTIF(FINALS_WEEK_WEDNESDAY_DATE[],Attendance!$J746) &gt; 0, VLOOKUP(Attendance!$G746,FINALS_WEEK_WEDNESDAY_PERIOD_SCHEDULE[],2,TRUE),
       VLOOKUP(Attendance!$G746,REGULAR_WEEK_SCHEDULE[[Wednesday]:[Period]],4,TRUE))),
IF(WEEKDAY($J746) = 5,
       IF(COUNTIF(BLOCK_THURSDAY_DATES[],Attendance!$J746) &gt; 0, VLOOKUP(Attendance!$G746,BLOCK_THURSDAY_PERIOD_SCHEDULE[],2,TRUE),
       IF(COUNTIF(FINALS_WEEK_THURSDAY_DATE[],Attendance!$J746) &gt; 0, VLOOKUP(Attendance!$G746,FINALS_WEEK_THURSDAY_PERIOD_SCHEDULE[],2,TRUE),
       VLOOKUP(Attendance!$G746,REGULAR_WEEK_SCHEDULE[[Thursday]:[Period]],3,TRUE))),
IF(WEEKDAY(Attendance!$J746) = 6,
       IF(COUNTIF(FINALS_WEEK_FRIDAY_DATE[],Attendance!$J746) &gt; 0, VLOOKUP(Attendance!$G746,FINALS_WEEK_FRIDAY_PERIOD_SCHEDULE[],2,TRUE),
       VLOOKUP(Attendance!$G746,REGULAR_WEEK_SCHEDULE[[Friday]:[Period]],2,TRUE))))))))))</f>
        <v/>
      </c>
      <c r="J746" s="41" t="str">
        <f t="shared" ca="1" si="38"/>
        <v/>
      </c>
      <c r="K746" s="41" t="str">
        <f>IF($A746 &lt;&gt; "",VLOOKUP($A746,'Student reference sheet'!$A$2:$V$2329, 7,FALSE), "")</f>
        <v/>
      </c>
      <c r="L746" s="30" t="str">
        <f>IF($A746 ="", "", VLOOKUP($A746, 'Student reference sheet'!$A$2:$Z$2603,23,FALSE))</f>
        <v/>
      </c>
      <c r="M746" s="30" t="str">
        <f>IF($A746 ="", "", VLOOKUP($A746, 'Student reference sheet'!$A$2:$Z$2603,24,FALSE))</f>
        <v/>
      </c>
      <c r="N746" s="30" t="str">
        <f>IF($A746 ="", "", VLOOKUP($A746, 'Student reference sheet'!$A$2:$Z$2603,26,FALSE))</f>
        <v/>
      </c>
      <c r="O746" s="30" t="str">
        <f>IF($A746 ="", "", VLOOKUP($A746, 'Student reference sheet'!$A$2:$Z$2603,25,FALSE))</f>
        <v/>
      </c>
      <c r="P746" s="39" t="str">
        <f>IF($A746 = "", "", IF(OR(VLOOKUP($A746,'Student reference sheet'!$A$2:$V$2400,8,FALSE) = "R",  VLOOKUP($A746,'Student reference sheet'!$A$2:$V$2400,8,FALSE) = "L"), "X", ""))</f>
        <v/>
      </c>
      <c r="Q746" s="39" t="str">
        <f>IF($A746 ="", "", VLOOKUP($A746, 'Student reference sheet'!$A$2:$V$2603,22,FALSE))</f>
        <v/>
      </c>
      <c r="R746" s="39" t="str">
        <f>IF($A746 &lt;&gt; "",VLOOKUP($A746,'Student reference sheet'!$A$2:$V$2329, 5,FALSE), "")</f>
        <v/>
      </c>
      <c r="S746" s="39" t="str">
        <f>IF($A746 &lt;&gt; "",VLOOKUP($A746,'Student reference sheet'!$A$2:$V$2329, 6,FALSE), "")</f>
        <v/>
      </c>
      <c r="T746" s="30" t="str">
        <f>IF($A746 = "","",
IF(VLOOKUP($A746,'Student reference sheet'!$A$2:$V$2329, 10,FALSE) = "Y", "Hispanic",
IF(VLOOKUP($A746,'Student reference sheet'!$A$2:$V$2329,11,FALSE) &lt;&gt; "",
IF(VLOOKUP($A746,'Student reference sheet'!$A$2:$V$2329,11,FALSE) = "UNK", "Unknown", VLOOKUP(VALUE(VLOOKUP($A746,'Student reference sheet'!$A$2:$V$2329,11,FALSE)),'Ethnicity Reference'!$A$2:$B$22,2,FALSE)),
IF(VLOOKUP($A746,'Student reference sheet'!$A$2:$V$2329,9,FALSE) &lt;&gt; "", VLOOKUP(VALUE(VLOOKUP($A746,'Student reference sheet'!$A$2:$V$2329,9,FALSE)),'Ethnicity Reference'!$A$2:$B$22,2,FALSE),"Unknown"))))</f>
        <v/>
      </c>
      <c r="U746" s="35"/>
    </row>
    <row r="747" spans="1:21" ht="15.75">
      <c r="A747" s="47"/>
      <c r="B747" s="33"/>
      <c r="C747" s="39" t="str">
        <f>IF($A747 &lt;&gt; "",VLOOKUP($A747,'Student reference sheet'!$A$2:$V$2329, 3,FALSE), "")</f>
        <v/>
      </c>
      <c r="D747" s="39" t="str">
        <f>IF($A747 &lt;&gt; "",VLOOKUP($A747,'Student reference sheet'!$A$2:$V$2329, 2,FALSE), "")</f>
        <v/>
      </c>
      <c r="E747" s="35"/>
      <c r="F747" s="34"/>
      <c r="G747" s="40" t="str">
        <f t="shared" ca="1" si="36"/>
        <v/>
      </c>
      <c r="H747" s="40" t="str">
        <f t="shared" ca="1" si="37"/>
        <v/>
      </c>
      <c r="I747" s="36" t="str">
        <f>IF($A747 = "", "",
IF(COUNTIF(MINIMUM_DAY_DATES[], Attendance!J747) &gt; 0, VLOOKUP(Attendance!$G747,MINIMUM_DAY_PERIOD_SCHEDULE[], 2,TRUE),
IF(COUNTIF(RALLY_DATES[], Attendance!J747) &gt; 0, VLOOKUP(Attendance!$G747,RALLY_PERIOD_SCHEDULE[], 2,TRUE),
IF(WEEKDAY(Attendance!$J747) = 2,
       IF(COUNTIF(FINALS_WEEK_MONDAY_DATE[],Attendance!$J747) &gt; 0, VLOOKUP(Attendance!$G747,FINALS_WEEK_MONDAY_PERIOD_SCHEDULE[],2,TRUE),
       VLOOKUP(Attendance!$G747,REGULAR_WEEK_SCHEDULE[],6,TRUE)),
IF(WEEKDAY($J747) = 3,
       IF(COUNTIF(FINALS_WEEK_TUESDAY_DATE[],Attendance!$J747) &gt; 0, VLOOKUP(Attendance!$G747,FINALS_WEEK_TUESDAY_PERIOD_SCHEDULE[],2,TRUE),
       VLOOKUP(Attendance!$G747,REGULAR_WEEK_SCHEDULE[[Tuesday]:[Period]],5,TRUE)),
IF(WEEKDAY(Attendance!$J747) = 4,
        IF(COUNTIF(BLOCK_WEDNESDAY_DATES[],Attendance!$J747) &gt; 0, VLOOKUP(Attendance!$G747,BLOCK_WEDNESDAY_PERIOD_SCHEDULE[],2,TRUE),
        IF(COUNTIF(FINALS_WEEK_WEDNESDAY_DATE[],Attendance!$J747) &gt; 0, VLOOKUP(Attendance!$G747,FINALS_WEEK_WEDNESDAY_PERIOD_SCHEDULE[],2,TRUE),
       VLOOKUP(Attendance!$G747,REGULAR_WEEK_SCHEDULE[[Wednesday]:[Period]],4,TRUE))),
IF(WEEKDAY($J747) = 5,
       IF(COUNTIF(BLOCK_THURSDAY_DATES[],Attendance!$J747) &gt; 0, VLOOKUP(Attendance!$G747,BLOCK_THURSDAY_PERIOD_SCHEDULE[],2,TRUE),
       IF(COUNTIF(FINALS_WEEK_THURSDAY_DATE[],Attendance!$J747) &gt; 0, VLOOKUP(Attendance!$G747,FINALS_WEEK_THURSDAY_PERIOD_SCHEDULE[],2,TRUE),
       VLOOKUP(Attendance!$G747,REGULAR_WEEK_SCHEDULE[[Thursday]:[Period]],3,TRUE))),
IF(WEEKDAY(Attendance!$J747) = 6,
       IF(COUNTIF(FINALS_WEEK_FRIDAY_DATE[],Attendance!$J747) &gt; 0, VLOOKUP(Attendance!$G747,FINALS_WEEK_FRIDAY_PERIOD_SCHEDULE[],2,TRUE),
       VLOOKUP(Attendance!$G747,REGULAR_WEEK_SCHEDULE[[Friday]:[Period]],2,TRUE))))))))))</f>
        <v/>
      </c>
      <c r="J747" s="41" t="str">
        <f t="shared" ca="1" si="38"/>
        <v/>
      </c>
      <c r="K747" s="41" t="str">
        <f>IF($A747 &lt;&gt; "",VLOOKUP($A747,'Student reference sheet'!$A$2:$V$2329, 7,FALSE), "")</f>
        <v/>
      </c>
      <c r="L747" s="30" t="str">
        <f>IF($A747 ="", "", VLOOKUP($A747, 'Student reference sheet'!$A$2:$Z$2603,23,FALSE))</f>
        <v/>
      </c>
      <c r="M747" s="30" t="str">
        <f>IF($A747 ="", "", VLOOKUP($A747, 'Student reference sheet'!$A$2:$Z$2603,24,FALSE))</f>
        <v/>
      </c>
      <c r="N747" s="30" t="str">
        <f>IF($A747 ="", "", VLOOKUP($A747, 'Student reference sheet'!$A$2:$Z$2603,26,FALSE))</f>
        <v/>
      </c>
      <c r="O747" s="30" t="str">
        <f>IF($A747 ="", "", VLOOKUP($A747, 'Student reference sheet'!$A$2:$Z$2603,25,FALSE))</f>
        <v/>
      </c>
      <c r="P747" s="39" t="str">
        <f>IF($A747 = "", "", IF(OR(VLOOKUP($A747,'Student reference sheet'!$A$2:$V$2400,8,FALSE) = "R",  VLOOKUP($A747,'Student reference sheet'!$A$2:$V$2400,8,FALSE) = "L"), "X", ""))</f>
        <v/>
      </c>
      <c r="Q747" s="39" t="str">
        <f>IF($A747 ="", "", VLOOKUP($A747, 'Student reference sheet'!$A$2:$V$2603,22,FALSE))</f>
        <v/>
      </c>
      <c r="R747" s="39" t="str">
        <f>IF($A747 &lt;&gt; "",VLOOKUP($A747,'Student reference sheet'!$A$2:$V$2329, 5,FALSE), "")</f>
        <v/>
      </c>
      <c r="S747" s="39" t="str">
        <f>IF($A747 &lt;&gt; "",VLOOKUP($A747,'Student reference sheet'!$A$2:$V$2329, 6,FALSE), "")</f>
        <v/>
      </c>
      <c r="T747" s="30" t="str">
        <f>IF($A747 = "","",
IF(VLOOKUP($A747,'Student reference sheet'!$A$2:$V$2329, 10,FALSE) = "Y", "Hispanic",
IF(VLOOKUP($A747,'Student reference sheet'!$A$2:$V$2329,11,FALSE) &lt;&gt; "",
IF(VLOOKUP($A747,'Student reference sheet'!$A$2:$V$2329,11,FALSE) = "UNK", "Unknown", VLOOKUP(VALUE(VLOOKUP($A747,'Student reference sheet'!$A$2:$V$2329,11,FALSE)),'Ethnicity Reference'!$A$2:$B$22,2,FALSE)),
IF(VLOOKUP($A747,'Student reference sheet'!$A$2:$V$2329,9,FALSE) &lt;&gt; "", VLOOKUP(VALUE(VLOOKUP($A747,'Student reference sheet'!$A$2:$V$2329,9,FALSE)),'Ethnicity Reference'!$A$2:$B$22,2,FALSE),"Unknown"))))</f>
        <v/>
      </c>
      <c r="U747" s="35"/>
    </row>
    <row r="748" spans="1:21" ht="15.75">
      <c r="A748" s="47"/>
      <c r="B748" s="33"/>
      <c r="C748" s="39" t="str">
        <f>IF($A748 &lt;&gt; "",VLOOKUP($A748,'Student reference sheet'!$A$2:$V$2329, 3,FALSE), "")</f>
        <v/>
      </c>
      <c r="D748" s="39" t="str">
        <f>IF($A748 &lt;&gt; "",VLOOKUP($A748,'Student reference sheet'!$A$2:$V$2329, 2,FALSE), "")</f>
        <v/>
      </c>
      <c r="E748" s="35"/>
      <c r="F748" s="34"/>
      <c r="G748" s="40" t="str">
        <f t="shared" ca="1" si="36"/>
        <v/>
      </c>
      <c r="H748" s="40" t="str">
        <f t="shared" ca="1" si="37"/>
        <v/>
      </c>
      <c r="I748" s="36" t="str">
        <f>IF($A748 = "", "",
IF(COUNTIF(MINIMUM_DAY_DATES[], Attendance!J748) &gt; 0, VLOOKUP(Attendance!$G748,MINIMUM_DAY_PERIOD_SCHEDULE[], 2,TRUE),
IF(COUNTIF(RALLY_DATES[], Attendance!J748) &gt; 0, VLOOKUP(Attendance!$G748,RALLY_PERIOD_SCHEDULE[], 2,TRUE),
IF(WEEKDAY(Attendance!$J748) = 2,
       IF(COUNTIF(FINALS_WEEK_MONDAY_DATE[],Attendance!$J748) &gt; 0, VLOOKUP(Attendance!$G748,FINALS_WEEK_MONDAY_PERIOD_SCHEDULE[],2,TRUE),
       VLOOKUP(Attendance!$G748,REGULAR_WEEK_SCHEDULE[],6,TRUE)),
IF(WEEKDAY($J748) = 3,
       IF(COUNTIF(FINALS_WEEK_TUESDAY_DATE[],Attendance!$J748) &gt; 0, VLOOKUP(Attendance!$G748,FINALS_WEEK_TUESDAY_PERIOD_SCHEDULE[],2,TRUE),
       VLOOKUP(Attendance!$G748,REGULAR_WEEK_SCHEDULE[[Tuesday]:[Period]],5,TRUE)),
IF(WEEKDAY(Attendance!$J748) = 4,
        IF(COUNTIF(BLOCK_WEDNESDAY_DATES[],Attendance!$J748) &gt; 0, VLOOKUP(Attendance!$G748,BLOCK_WEDNESDAY_PERIOD_SCHEDULE[],2,TRUE),
        IF(COUNTIF(FINALS_WEEK_WEDNESDAY_DATE[],Attendance!$J748) &gt; 0, VLOOKUP(Attendance!$G748,FINALS_WEEK_WEDNESDAY_PERIOD_SCHEDULE[],2,TRUE),
       VLOOKUP(Attendance!$G748,REGULAR_WEEK_SCHEDULE[[Wednesday]:[Period]],4,TRUE))),
IF(WEEKDAY($J748) = 5,
       IF(COUNTIF(BLOCK_THURSDAY_DATES[],Attendance!$J748) &gt; 0, VLOOKUP(Attendance!$G748,BLOCK_THURSDAY_PERIOD_SCHEDULE[],2,TRUE),
       IF(COUNTIF(FINALS_WEEK_THURSDAY_DATE[],Attendance!$J748) &gt; 0, VLOOKUP(Attendance!$G748,FINALS_WEEK_THURSDAY_PERIOD_SCHEDULE[],2,TRUE),
       VLOOKUP(Attendance!$G748,REGULAR_WEEK_SCHEDULE[[Thursday]:[Period]],3,TRUE))),
IF(WEEKDAY(Attendance!$J748) = 6,
       IF(COUNTIF(FINALS_WEEK_FRIDAY_DATE[],Attendance!$J748) &gt; 0, VLOOKUP(Attendance!$G748,FINALS_WEEK_FRIDAY_PERIOD_SCHEDULE[],2,TRUE),
       VLOOKUP(Attendance!$G748,REGULAR_WEEK_SCHEDULE[[Friday]:[Period]],2,TRUE))))))))))</f>
        <v/>
      </c>
      <c r="J748" s="41" t="str">
        <f t="shared" ca="1" si="38"/>
        <v/>
      </c>
      <c r="K748" s="41" t="str">
        <f>IF($A748 &lt;&gt; "",VLOOKUP($A748,'Student reference sheet'!$A$2:$V$2329, 7,FALSE), "")</f>
        <v/>
      </c>
      <c r="L748" s="30" t="str">
        <f>IF($A748 ="", "", VLOOKUP($A748, 'Student reference sheet'!$A$2:$Z$2603,23,FALSE))</f>
        <v/>
      </c>
      <c r="M748" s="30" t="str">
        <f>IF($A748 ="", "", VLOOKUP($A748, 'Student reference sheet'!$A$2:$Z$2603,24,FALSE))</f>
        <v/>
      </c>
      <c r="N748" s="30" t="str">
        <f>IF($A748 ="", "", VLOOKUP($A748, 'Student reference sheet'!$A$2:$Z$2603,26,FALSE))</f>
        <v/>
      </c>
      <c r="O748" s="30" t="str">
        <f>IF($A748 ="", "", VLOOKUP($A748, 'Student reference sheet'!$A$2:$Z$2603,25,FALSE))</f>
        <v/>
      </c>
      <c r="P748" s="39" t="str">
        <f>IF($A748 = "", "", IF(OR(VLOOKUP($A748,'Student reference sheet'!$A$2:$V$2400,8,FALSE) = "R",  VLOOKUP($A748,'Student reference sheet'!$A$2:$V$2400,8,FALSE) = "L"), "X", ""))</f>
        <v/>
      </c>
      <c r="Q748" s="39" t="str">
        <f>IF($A748 ="", "", VLOOKUP($A748, 'Student reference sheet'!$A$2:$V$2603,22,FALSE))</f>
        <v/>
      </c>
      <c r="R748" s="39" t="str">
        <f>IF($A748 &lt;&gt; "",VLOOKUP($A748,'Student reference sheet'!$A$2:$V$2329, 5,FALSE), "")</f>
        <v/>
      </c>
      <c r="S748" s="39" t="str">
        <f>IF($A748 &lt;&gt; "",VLOOKUP($A748,'Student reference sheet'!$A$2:$V$2329, 6,FALSE), "")</f>
        <v/>
      </c>
      <c r="T748" s="30" t="str">
        <f>IF($A748 = "","",
IF(VLOOKUP($A748,'Student reference sheet'!$A$2:$V$2329, 10,FALSE) = "Y", "Hispanic",
IF(VLOOKUP($A748,'Student reference sheet'!$A$2:$V$2329,11,FALSE) &lt;&gt; "",
IF(VLOOKUP($A748,'Student reference sheet'!$A$2:$V$2329,11,FALSE) = "UNK", "Unknown", VLOOKUP(VALUE(VLOOKUP($A748,'Student reference sheet'!$A$2:$V$2329,11,FALSE)),'Ethnicity Reference'!$A$2:$B$22,2,FALSE)),
IF(VLOOKUP($A748,'Student reference sheet'!$A$2:$V$2329,9,FALSE) &lt;&gt; "", VLOOKUP(VALUE(VLOOKUP($A748,'Student reference sheet'!$A$2:$V$2329,9,FALSE)),'Ethnicity Reference'!$A$2:$B$22,2,FALSE),"Unknown"))))</f>
        <v/>
      </c>
      <c r="U748" s="35"/>
    </row>
    <row r="749" spans="1:21" ht="15.75">
      <c r="A749" s="47"/>
      <c r="B749" s="33"/>
      <c r="C749" s="39" t="str">
        <f>IF($A749 &lt;&gt; "",VLOOKUP($A749,'Student reference sheet'!$A$2:$V$2329, 3,FALSE), "")</f>
        <v/>
      </c>
      <c r="D749" s="39" t="str">
        <f>IF($A749 &lt;&gt; "",VLOOKUP($A749,'Student reference sheet'!$A$2:$V$2329, 2,FALSE), "")</f>
        <v/>
      </c>
      <c r="E749" s="35"/>
      <c r="F749" s="34"/>
      <c r="G749" s="40" t="str">
        <f t="shared" ca="1" si="36"/>
        <v/>
      </c>
      <c r="H749" s="40" t="str">
        <f t="shared" ca="1" si="37"/>
        <v/>
      </c>
      <c r="I749" s="36" t="str">
        <f>IF($A749 = "", "",
IF(COUNTIF(MINIMUM_DAY_DATES[], Attendance!J749) &gt; 0, VLOOKUP(Attendance!$G749,MINIMUM_DAY_PERIOD_SCHEDULE[], 2,TRUE),
IF(COUNTIF(RALLY_DATES[], Attendance!J749) &gt; 0, VLOOKUP(Attendance!$G749,RALLY_PERIOD_SCHEDULE[], 2,TRUE),
IF(WEEKDAY(Attendance!$J749) = 2,
       IF(COUNTIF(FINALS_WEEK_MONDAY_DATE[],Attendance!$J749) &gt; 0, VLOOKUP(Attendance!$G749,FINALS_WEEK_MONDAY_PERIOD_SCHEDULE[],2,TRUE),
       VLOOKUP(Attendance!$G749,REGULAR_WEEK_SCHEDULE[],6,TRUE)),
IF(WEEKDAY($J749) = 3,
       IF(COUNTIF(FINALS_WEEK_TUESDAY_DATE[],Attendance!$J749) &gt; 0, VLOOKUP(Attendance!$G749,FINALS_WEEK_TUESDAY_PERIOD_SCHEDULE[],2,TRUE),
       VLOOKUP(Attendance!$G749,REGULAR_WEEK_SCHEDULE[[Tuesday]:[Period]],5,TRUE)),
IF(WEEKDAY(Attendance!$J749) = 4,
        IF(COUNTIF(BLOCK_WEDNESDAY_DATES[],Attendance!$J749) &gt; 0, VLOOKUP(Attendance!$G749,BLOCK_WEDNESDAY_PERIOD_SCHEDULE[],2,TRUE),
        IF(COUNTIF(FINALS_WEEK_WEDNESDAY_DATE[],Attendance!$J749) &gt; 0, VLOOKUP(Attendance!$G749,FINALS_WEEK_WEDNESDAY_PERIOD_SCHEDULE[],2,TRUE),
       VLOOKUP(Attendance!$G749,REGULAR_WEEK_SCHEDULE[[Wednesday]:[Period]],4,TRUE))),
IF(WEEKDAY($J749) = 5,
       IF(COUNTIF(BLOCK_THURSDAY_DATES[],Attendance!$J749) &gt; 0, VLOOKUP(Attendance!$G749,BLOCK_THURSDAY_PERIOD_SCHEDULE[],2,TRUE),
       IF(COUNTIF(FINALS_WEEK_THURSDAY_DATE[],Attendance!$J749) &gt; 0, VLOOKUP(Attendance!$G749,FINALS_WEEK_THURSDAY_PERIOD_SCHEDULE[],2,TRUE),
       VLOOKUP(Attendance!$G749,REGULAR_WEEK_SCHEDULE[[Thursday]:[Period]],3,TRUE))),
IF(WEEKDAY(Attendance!$J749) = 6,
       IF(COUNTIF(FINALS_WEEK_FRIDAY_DATE[],Attendance!$J749) &gt; 0, VLOOKUP(Attendance!$G749,FINALS_WEEK_FRIDAY_PERIOD_SCHEDULE[],2,TRUE),
       VLOOKUP(Attendance!$G749,REGULAR_WEEK_SCHEDULE[[Friday]:[Period]],2,TRUE))))))))))</f>
        <v/>
      </c>
      <c r="J749" s="41" t="str">
        <f t="shared" ca="1" si="38"/>
        <v/>
      </c>
      <c r="K749" s="41" t="str">
        <f>IF($A749 &lt;&gt; "",VLOOKUP($A749,'Student reference sheet'!$A$2:$V$2329, 7,FALSE), "")</f>
        <v/>
      </c>
      <c r="L749" s="30" t="str">
        <f>IF($A749 ="", "", VLOOKUP($A749, 'Student reference sheet'!$A$2:$Z$2603,23,FALSE))</f>
        <v/>
      </c>
      <c r="M749" s="30" t="str">
        <f>IF($A749 ="", "", VLOOKUP($A749, 'Student reference sheet'!$A$2:$Z$2603,24,FALSE))</f>
        <v/>
      </c>
      <c r="N749" s="30" t="str">
        <f>IF($A749 ="", "", VLOOKUP($A749, 'Student reference sheet'!$A$2:$Z$2603,26,FALSE))</f>
        <v/>
      </c>
      <c r="O749" s="30" t="str">
        <f>IF($A749 ="", "", VLOOKUP($A749, 'Student reference sheet'!$A$2:$Z$2603,25,FALSE))</f>
        <v/>
      </c>
      <c r="P749" s="39" t="str">
        <f>IF($A749 = "", "", IF(OR(VLOOKUP($A749,'Student reference sheet'!$A$2:$V$2400,8,FALSE) = "R",  VLOOKUP($A749,'Student reference sheet'!$A$2:$V$2400,8,FALSE) = "L"), "X", ""))</f>
        <v/>
      </c>
      <c r="Q749" s="39" t="str">
        <f>IF($A749 ="", "", VLOOKUP($A749, 'Student reference sheet'!$A$2:$V$2603,22,FALSE))</f>
        <v/>
      </c>
      <c r="R749" s="39" t="str">
        <f>IF($A749 &lt;&gt; "",VLOOKUP($A749,'Student reference sheet'!$A$2:$V$2329, 5,FALSE), "")</f>
        <v/>
      </c>
      <c r="S749" s="39" t="str">
        <f>IF($A749 &lt;&gt; "",VLOOKUP($A749,'Student reference sheet'!$A$2:$V$2329, 6,FALSE), "")</f>
        <v/>
      </c>
      <c r="T749" s="30" t="str">
        <f>IF($A749 = "","",
IF(VLOOKUP($A749,'Student reference sheet'!$A$2:$V$2329, 10,FALSE) = "Y", "Hispanic",
IF(VLOOKUP($A749,'Student reference sheet'!$A$2:$V$2329,11,FALSE) &lt;&gt; "",
IF(VLOOKUP($A749,'Student reference sheet'!$A$2:$V$2329,11,FALSE) = "UNK", "Unknown", VLOOKUP(VALUE(VLOOKUP($A749,'Student reference sheet'!$A$2:$V$2329,11,FALSE)),'Ethnicity Reference'!$A$2:$B$22,2,FALSE)),
IF(VLOOKUP($A749,'Student reference sheet'!$A$2:$V$2329,9,FALSE) &lt;&gt; "", VLOOKUP(VALUE(VLOOKUP($A749,'Student reference sheet'!$A$2:$V$2329,9,FALSE)),'Ethnicity Reference'!$A$2:$B$22,2,FALSE),"Unknown"))))</f>
        <v/>
      </c>
      <c r="U749" s="35"/>
    </row>
    <row r="750" spans="1:21" ht="15.75">
      <c r="A750" s="47"/>
      <c r="B750" s="33"/>
      <c r="C750" s="39" t="str">
        <f>IF($A750 &lt;&gt; "",VLOOKUP($A750,'Student reference sheet'!$A$2:$V$2329, 3,FALSE), "")</f>
        <v/>
      </c>
      <c r="D750" s="39" t="str">
        <f>IF($A750 &lt;&gt; "",VLOOKUP($A750,'Student reference sheet'!$A$2:$V$2329, 2,FALSE), "")</f>
        <v/>
      </c>
      <c r="E750" s="35"/>
      <c r="F750" s="34"/>
      <c r="G750" s="40" t="str">
        <f t="shared" ca="1" si="36"/>
        <v/>
      </c>
      <c r="H750" s="40" t="str">
        <f t="shared" ca="1" si="37"/>
        <v/>
      </c>
      <c r="I750" s="36" t="str">
        <f>IF($A750 = "", "",
IF(COUNTIF(MINIMUM_DAY_DATES[], Attendance!J750) &gt; 0, VLOOKUP(Attendance!$G750,MINIMUM_DAY_PERIOD_SCHEDULE[], 2,TRUE),
IF(COUNTIF(RALLY_DATES[], Attendance!J750) &gt; 0, VLOOKUP(Attendance!$G750,RALLY_PERIOD_SCHEDULE[], 2,TRUE),
IF(WEEKDAY(Attendance!$J750) = 2,
       IF(COUNTIF(FINALS_WEEK_MONDAY_DATE[],Attendance!$J750) &gt; 0, VLOOKUP(Attendance!$G750,FINALS_WEEK_MONDAY_PERIOD_SCHEDULE[],2,TRUE),
       VLOOKUP(Attendance!$G750,REGULAR_WEEK_SCHEDULE[],6,TRUE)),
IF(WEEKDAY($J750) = 3,
       IF(COUNTIF(FINALS_WEEK_TUESDAY_DATE[],Attendance!$J750) &gt; 0, VLOOKUP(Attendance!$G750,FINALS_WEEK_TUESDAY_PERIOD_SCHEDULE[],2,TRUE),
       VLOOKUP(Attendance!$G750,REGULAR_WEEK_SCHEDULE[[Tuesday]:[Period]],5,TRUE)),
IF(WEEKDAY(Attendance!$J750) = 4,
        IF(COUNTIF(BLOCK_WEDNESDAY_DATES[],Attendance!$J750) &gt; 0, VLOOKUP(Attendance!$G750,BLOCK_WEDNESDAY_PERIOD_SCHEDULE[],2,TRUE),
        IF(COUNTIF(FINALS_WEEK_WEDNESDAY_DATE[],Attendance!$J750) &gt; 0, VLOOKUP(Attendance!$G750,FINALS_WEEK_WEDNESDAY_PERIOD_SCHEDULE[],2,TRUE),
       VLOOKUP(Attendance!$G750,REGULAR_WEEK_SCHEDULE[[Wednesday]:[Period]],4,TRUE))),
IF(WEEKDAY($J750) = 5,
       IF(COUNTIF(BLOCK_THURSDAY_DATES[],Attendance!$J750) &gt; 0, VLOOKUP(Attendance!$G750,BLOCK_THURSDAY_PERIOD_SCHEDULE[],2,TRUE),
       IF(COUNTIF(FINALS_WEEK_THURSDAY_DATE[],Attendance!$J750) &gt; 0, VLOOKUP(Attendance!$G750,FINALS_WEEK_THURSDAY_PERIOD_SCHEDULE[],2,TRUE),
       VLOOKUP(Attendance!$G750,REGULAR_WEEK_SCHEDULE[[Thursday]:[Period]],3,TRUE))),
IF(WEEKDAY(Attendance!$J750) = 6,
       IF(COUNTIF(FINALS_WEEK_FRIDAY_DATE[],Attendance!$J750) &gt; 0, VLOOKUP(Attendance!$G750,FINALS_WEEK_FRIDAY_PERIOD_SCHEDULE[],2,TRUE),
       VLOOKUP(Attendance!$G750,REGULAR_WEEK_SCHEDULE[[Friday]:[Period]],2,TRUE))))))))))</f>
        <v/>
      </c>
      <c r="J750" s="41" t="str">
        <f t="shared" ca="1" si="38"/>
        <v/>
      </c>
      <c r="K750" s="41" t="str">
        <f>IF($A750 &lt;&gt; "",VLOOKUP($A750,'Student reference sheet'!$A$2:$V$2329, 7,FALSE), "")</f>
        <v/>
      </c>
      <c r="L750" s="30" t="str">
        <f>IF($A750 ="", "", VLOOKUP($A750, 'Student reference sheet'!$A$2:$Z$2603,23,FALSE))</f>
        <v/>
      </c>
      <c r="M750" s="30" t="str">
        <f>IF($A750 ="", "", VLOOKUP($A750, 'Student reference sheet'!$A$2:$Z$2603,24,FALSE))</f>
        <v/>
      </c>
      <c r="N750" s="30" t="str">
        <f>IF($A750 ="", "", VLOOKUP($A750, 'Student reference sheet'!$A$2:$Z$2603,26,FALSE))</f>
        <v/>
      </c>
      <c r="O750" s="30" t="str">
        <f>IF($A750 ="", "", VLOOKUP($A750, 'Student reference sheet'!$A$2:$Z$2603,25,FALSE))</f>
        <v/>
      </c>
      <c r="P750" s="39" t="str">
        <f>IF($A750 = "", "", IF(OR(VLOOKUP($A750,'Student reference sheet'!$A$2:$V$2400,8,FALSE) = "R",  VLOOKUP($A750,'Student reference sheet'!$A$2:$V$2400,8,FALSE) = "L"), "X", ""))</f>
        <v/>
      </c>
      <c r="Q750" s="39" t="str">
        <f>IF($A750 ="", "", VLOOKUP($A750, 'Student reference sheet'!$A$2:$V$2603,22,FALSE))</f>
        <v/>
      </c>
      <c r="R750" s="39" t="str">
        <f>IF($A750 &lt;&gt; "",VLOOKUP($A750,'Student reference sheet'!$A$2:$V$2329, 5,FALSE), "")</f>
        <v/>
      </c>
      <c r="S750" s="39" t="str">
        <f>IF($A750 &lt;&gt; "",VLOOKUP($A750,'Student reference sheet'!$A$2:$V$2329, 6,FALSE), "")</f>
        <v/>
      </c>
      <c r="T750" s="30" t="str">
        <f>IF($A750 = "","",
IF(VLOOKUP($A750,'Student reference sheet'!$A$2:$V$2329, 10,FALSE) = "Y", "Hispanic",
IF(VLOOKUP($A750,'Student reference sheet'!$A$2:$V$2329,11,FALSE) &lt;&gt; "",
IF(VLOOKUP($A750,'Student reference sheet'!$A$2:$V$2329,11,FALSE) = "UNK", "Unknown", VLOOKUP(VALUE(VLOOKUP($A750,'Student reference sheet'!$A$2:$V$2329,11,FALSE)),'Ethnicity Reference'!$A$2:$B$22,2,FALSE)),
IF(VLOOKUP($A750,'Student reference sheet'!$A$2:$V$2329,9,FALSE) &lt;&gt; "", VLOOKUP(VALUE(VLOOKUP($A750,'Student reference sheet'!$A$2:$V$2329,9,FALSE)),'Ethnicity Reference'!$A$2:$B$22,2,FALSE),"Unknown"))))</f>
        <v/>
      </c>
      <c r="U750" s="35"/>
    </row>
    <row r="751" spans="1:21" ht="15.75">
      <c r="A751" s="47"/>
      <c r="B751" s="33"/>
      <c r="C751" s="39" t="str">
        <f>IF($A751 &lt;&gt; "",VLOOKUP($A751,'Student reference sheet'!$A$2:$V$2329, 3,FALSE), "")</f>
        <v/>
      </c>
      <c r="D751" s="39" t="str">
        <f>IF($A751 &lt;&gt; "",VLOOKUP($A751,'Student reference sheet'!$A$2:$V$2329, 2,FALSE), "")</f>
        <v/>
      </c>
      <c r="E751" s="35"/>
      <c r="F751" s="34"/>
      <c r="G751" s="40" t="str">
        <f t="shared" ca="1" si="36"/>
        <v/>
      </c>
      <c r="H751" s="40" t="str">
        <f t="shared" ca="1" si="37"/>
        <v/>
      </c>
      <c r="I751" s="36" t="str">
        <f>IF($A751 = "", "",
IF(COUNTIF(MINIMUM_DAY_DATES[], Attendance!J751) &gt; 0, VLOOKUP(Attendance!$G751,MINIMUM_DAY_PERIOD_SCHEDULE[], 2,TRUE),
IF(COUNTIF(RALLY_DATES[], Attendance!J751) &gt; 0, VLOOKUP(Attendance!$G751,RALLY_PERIOD_SCHEDULE[], 2,TRUE),
IF(WEEKDAY(Attendance!$J751) = 2,
       IF(COUNTIF(FINALS_WEEK_MONDAY_DATE[],Attendance!$J751) &gt; 0, VLOOKUP(Attendance!$G751,FINALS_WEEK_MONDAY_PERIOD_SCHEDULE[],2,TRUE),
       VLOOKUP(Attendance!$G751,REGULAR_WEEK_SCHEDULE[],6,TRUE)),
IF(WEEKDAY($J751) = 3,
       IF(COUNTIF(FINALS_WEEK_TUESDAY_DATE[],Attendance!$J751) &gt; 0, VLOOKUP(Attendance!$G751,FINALS_WEEK_TUESDAY_PERIOD_SCHEDULE[],2,TRUE),
       VLOOKUP(Attendance!$G751,REGULAR_WEEK_SCHEDULE[[Tuesday]:[Period]],5,TRUE)),
IF(WEEKDAY(Attendance!$J751) = 4,
        IF(COUNTIF(BLOCK_WEDNESDAY_DATES[],Attendance!$J751) &gt; 0, VLOOKUP(Attendance!$G751,BLOCK_WEDNESDAY_PERIOD_SCHEDULE[],2,TRUE),
        IF(COUNTIF(FINALS_WEEK_WEDNESDAY_DATE[],Attendance!$J751) &gt; 0, VLOOKUP(Attendance!$G751,FINALS_WEEK_WEDNESDAY_PERIOD_SCHEDULE[],2,TRUE),
       VLOOKUP(Attendance!$G751,REGULAR_WEEK_SCHEDULE[[Wednesday]:[Period]],4,TRUE))),
IF(WEEKDAY($J751) = 5,
       IF(COUNTIF(BLOCK_THURSDAY_DATES[],Attendance!$J751) &gt; 0, VLOOKUP(Attendance!$G751,BLOCK_THURSDAY_PERIOD_SCHEDULE[],2,TRUE),
       IF(COUNTIF(FINALS_WEEK_THURSDAY_DATE[],Attendance!$J751) &gt; 0, VLOOKUP(Attendance!$G751,FINALS_WEEK_THURSDAY_PERIOD_SCHEDULE[],2,TRUE),
       VLOOKUP(Attendance!$G751,REGULAR_WEEK_SCHEDULE[[Thursday]:[Period]],3,TRUE))),
IF(WEEKDAY(Attendance!$J751) = 6,
       IF(COUNTIF(FINALS_WEEK_FRIDAY_DATE[],Attendance!$J751) &gt; 0, VLOOKUP(Attendance!$G751,FINALS_WEEK_FRIDAY_PERIOD_SCHEDULE[],2,TRUE),
       VLOOKUP(Attendance!$G751,REGULAR_WEEK_SCHEDULE[[Friday]:[Period]],2,TRUE))))))))))</f>
        <v/>
      </c>
      <c r="J751" s="41" t="str">
        <f t="shared" ca="1" si="38"/>
        <v/>
      </c>
      <c r="K751" s="41" t="str">
        <f>IF($A751 &lt;&gt; "",VLOOKUP($A751,'Student reference sheet'!$A$2:$V$2329, 7,FALSE), "")</f>
        <v/>
      </c>
      <c r="L751" s="30" t="str">
        <f>IF($A751 ="", "", VLOOKUP($A751, 'Student reference sheet'!$A$2:$Z$2603,23,FALSE))</f>
        <v/>
      </c>
      <c r="M751" s="30" t="str">
        <f>IF($A751 ="", "", VLOOKUP($A751, 'Student reference sheet'!$A$2:$Z$2603,24,FALSE))</f>
        <v/>
      </c>
      <c r="N751" s="30" t="str">
        <f>IF($A751 ="", "", VLOOKUP($A751, 'Student reference sheet'!$A$2:$Z$2603,26,FALSE))</f>
        <v/>
      </c>
      <c r="O751" s="30" t="str">
        <f>IF($A751 ="", "", VLOOKUP($A751, 'Student reference sheet'!$A$2:$Z$2603,25,FALSE))</f>
        <v/>
      </c>
      <c r="P751" s="39" t="str">
        <f>IF($A751 = "", "", IF(OR(VLOOKUP($A751,'Student reference sheet'!$A$2:$V$2400,8,FALSE) = "R",  VLOOKUP($A751,'Student reference sheet'!$A$2:$V$2400,8,FALSE) = "L"), "X", ""))</f>
        <v/>
      </c>
      <c r="Q751" s="39" t="str">
        <f>IF($A751 ="", "", VLOOKUP($A751, 'Student reference sheet'!$A$2:$V$2603,22,FALSE))</f>
        <v/>
      </c>
      <c r="R751" s="39" t="str">
        <f>IF($A751 &lt;&gt; "",VLOOKUP($A751,'Student reference sheet'!$A$2:$V$2329, 5,FALSE), "")</f>
        <v/>
      </c>
      <c r="S751" s="39" t="str">
        <f>IF($A751 &lt;&gt; "",VLOOKUP($A751,'Student reference sheet'!$A$2:$V$2329, 6,FALSE), "")</f>
        <v/>
      </c>
      <c r="T751" s="30" t="str">
        <f>IF($A751 = "","",
IF(VLOOKUP($A751,'Student reference sheet'!$A$2:$V$2329, 10,FALSE) = "Y", "Hispanic",
IF(VLOOKUP($A751,'Student reference sheet'!$A$2:$V$2329,11,FALSE) &lt;&gt; "",
IF(VLOOKUP($A751,'Student reference sheet'!$A$2:$V$2329,11,FALSE) = "UNK", "Unknown", VLOOKUP(VALUE(VLOOKUP($A751,'Student reference sheet'!$A$2:$V$2329,11,FALSE)),'Ethnicity Reference'!$A$2:$B$22,2,FALSE)),
IF(VLOOKUP($A751,'Student reference sheet'!$A$2:$V$2329,9,FALSE) &lt;&gt; "", VLOOKUP(VALUE(VLOOKUP($A751,'Student reference sheet'!$A$2:$V$2329,9,FALSE)),'Ethnicity Reference'!$A$2:$B$22,2,FALSE),"Unknown"))))</f>
        <v/>
      </c>
      <c r="U751" s="35"/>
    </row>
    <row r="752" spans="1:21" ht="15.75">
      <c r="A752" s="47"/>
      <c r="B752" s="33"/>
      <c r="C752" s="39" t="str">
        <f>IF($A752 &lt;&gt; "",VLOOKUP($A752,'Student reference sheet'!$A$2:$V$2329, 3,FALSE), "")</f>
        <v/>
      </c>
      <c r="D752" s="39" t="str">
        <f>IF($A752 &lt;&gt; "",VLOOKUP($A752,'Student reference sheet'!$A$2:$V$2329, 2,FALSE), "")</f>
        <v/>
      </c>
      <c r="E752" s="35"/>
      <c r="F752" s="34"/>
      <c r="G752" s="40" t="str">
        <f t="shared" ca="1" si="36"/>
        <v/>
      </c>
      <c r="H752" s="40" t="str">
        <f t="shared" ca="1" si="37"/>
        <v/>
      </c>
      <c r="I752" s="36" t="str">
        <f>IF($A752 = "", "",
IF(COUNTIF(MINIMUM_DAY_DATES[], Attendance!J752) &gt; 0, VLOOKUP(Attendance!$G752,MINIMUM_DAY_PERIOD_SCHEDULE[], 2,TRUE),
IF(COUNTIF(RALLY_DATES[], Attendance!J752) &gt; 0, VLOOKUP(Attendance!$G752,RALLY_PERIOD_SCHEDULE[], 2,TRUE),
IF(WEEKDAY(Attendance!$J752) = 2,
       IF(COUNTIF(FINALS_WEEK_MONDAY_DATE[],Attendance!$J752) &gt; 0, VLOOKUP(Attendance!$G752,FINALS_WEEK_MONDAY_PERIOD_SCHEDULE[],2,TRUE),
       VLOOKUP(Attendance!$G752,REGULAR_WEEK_SCHEDULE[],6,TRUE)),
IF(WEEKDAY($J752) = 3,
       IF(COUNTIF(FINALS_WEEK_TUESDAY_DATE[],Attendance!$J752) &gt; 0, VLOOKUP(Attendance!$G752,FINALS_WEEK_TUESDAY_PERIOD_SCHEDULE[],2,TRUE),
       VLOOKUP(Attendance!$G752,REGULAR_WEEK_SCHEDULE[[Tuesday]:[Period]],5,TRUE)),
IF(WEEKDAY(Attendance!$J752) = 4,
        IF(COUNTIF(BLOCK_WEDNESDAY_DATES[],Attendance!$J752) &gt; 0, VLOOKUP(Attendance!$G752,BLOCK_WEDNESDAY_PERIOD_SCHEDULE[],2,TRUE),
        IF(COUNTIF(FINALS_WEEK_WEDNESDAY_DATE[],Attendance!$J752) &gt; 0, VLOOKUP(Attendance!$G752,FINALS_WEEK_WEDNESDAY_PERIOD_SCHEDULE[],2,TRUE),
       VLOOKUP(Attendance!$G752,REGULAR_WEEK_SCHEDULE[[Wednesday]:[Period]],4,TRUE))),
IF(WEEKDAY($J752) = 5,
       IF(COUNTIF(BLOCK_THURSDAY_DATES[],Attendance!$J752) &gt; 0, VLOOKUP(Attendance!$G752,BLOCK_THURSDAY_PERIOD_SCHEDULE[],2,TRUE),
       IF(COUNTIF(FINALS_WEEK_THURSDAY_DATE[],Attendance!$J752) &gt; 0, VLOOKUP(Attendance!$G752,FINALS_WEEK_THURSDAY_PERIOD_SCHEDULE[],2,TRUE),
       VLOOKUP(Attendance!$G752,REGULAR_WEEK_SCHEDULE[[Thursday]:[Period]],3,TRUE))),
IF(WEEKDAY(Attendance!$J752) = 6,
       IF(COUNTIF(FINALS_WEEK_FRIDAY_DATE[],Attendance!$J752) &gt; 0, VLOOKUP(Attendance!$G752,FINALS_WEEK_FRIDAY_PERIOD_SCHEDULE[],2,TRUE),
       VLOOKUP(Attendance!$G752,REGULAR_WEEK_SCHEDULE[[Friday]:[Period]],2,TRUE))))))))))</f>
        <v/>
      </c>
      <c r="J752" s="41" t="str">
        <f t="shared" ca="1" si="38"/>
        <v/>
      </c>
      <c r="K752" s="41" t="str">
        <f>IF($A752 &lt;&gt; "",VLOOKUP($A752,'Student reference sheet'!$A$2:$V$2329, 7,FALSE), "")</f>
        <v/>
      </c>
      <c r="L752" s="30" t="str">
        <f>IF($A752 ="", "", VLOOKUP($A752, 'Student reference sheet'!$A$2:$Z$2603,23,FALSE))</f>
        <v/>
      </c>
      <c r="M752" s="30" t="str">
        <f>IF($A752 ="", "", VLOOKUP($A752, 'Student reference sheet'!$A$2:$Z$2603,24,FALSE))</f>
        <v/>
      </c>
      <c r="N752" s="30" t="str">
        <f>IF($A752 ="", "", VLOOKUP($A752, 'Student reference sheet'!$A$2:$Z$2603,26,FALSE))</f>
        <v/>
      </c>
      <c r="O752" s="30" t="str">
        <f>IF($A752 ="", "", VLOOKUP($A752, 'Student reference sheet'!$A$2:$Z$2603,25,FALSE))</f>
        <v/>
      </c>
      <c r="P752" s="39" t="str">
        <f>IF($A752 = "", "", IF(OR(VLOOKUP($A752,'Student reference sheet'!$A$2:$V$2400,8,FALSE) = "R",  VLOOKUP($A752,'Student reference sheet'!$A$2:$V$2400,8,FALSE) = "L"), "X", ""))</f>
        <v/>
      </c>
      <c r="Q752" s="39" t="str">
        <f>IF($A752 ="", "", VLOOKUP($A752, 'Student reference sheet'!$A$2:$V$2603,22,FALSE))</f>
        <v/>
      </c>
      <c r="R752" s="39" t="str">
        <f>IF($A752 &lt;&gt; "",VLOOKUP($A752,'Student reference sheet'!$A$2:$V$2329, 5,FALSE), "")</f>
        <v/>
      </c>
      <c r="S752" s="39" t="str">
        <f>IF($A752 &lt;&gt; "",VLOOKUP($A752,'Student reference sheet'!$A$2:$V$2329, 6,FALSE), "")</f>
        <v/>
      </c>
      <c r="T752" s="30" t="str">
        <f>IF($A752 = "","",
IF(VLOOKUP($A752,'Student reference sheet'!$A$2:$V$2329, 10,FALSE) = "Y", "Hispanic",
IF(VLOOKUP($A752,'Student reference sheet'!$A$2:$V$2329,11,FALSE) &lt;&gt; "",
IF(VLOOKUP($A752,'Student reference sheet'!$A$2:$V$2329,11,FALSE) = "UNK", "Unknown", VLOOKUP(VALUE(VLOOKUP($A752,'Student reference sheet'!$A$2:$V$2329,11,FALSE)),'Ethnicity Reference'!$A$2:$B$22,2,FALSE)),
IF(VLOOKUP($A752,'Student reference sheet'!$A$2:$V$2329,9,FALSE) &lt;&gt; "", VLOOKUP(VALUE(VLOOKUP($A752,'Student reference sheet'!$A$2:$V$2329,9,FALSE)),'Ethnicity Reference'!$A$2:$B$22,2,FALSE),"Unknown"))))</f>
        <v/>
      </c>
      <c r="U752" s="35"/>
    </row>
    <row r="753" spans="1:21" ht="15.75">
      <c r="A753" s="47"/>
      <c r="B753" s="33"/>
      <c r="C753" s="39" t="str">
        <f>IF($A753 &lt;&gt; "",VLOOKUP($A753,'Student reference sheet'!$A$2:$V$2329, 3,FALSE), "")</f>
        <v/>
      </c>
      <c r="D753" s="39" t="str">
        <f>IF($A753 &lt;&gt; "",VLOOKUP($A753,'Student reference sheet'!$A$2:$V$2329, 2,FALSE), "")</f>
        <v/>
      </c>
      <c r="E753" s="35"/>
      <c r="F753" s="34"/>
      <c r="G753" s="40" t="str">
        <f t="shared" ca="1" si="36"/>
        <v/>
      </c>
      <c r="H753" s="40" t="str">
        <f t="shared" ca="1" si="37"/>
        <v/>
      </c>
      <c r="I753" s="36" t="str">
        <f>IF($A753 = "", "",
IF(COUNTIF(MINIMUM_DAY_DATES[], Attendance!J753) &gt; 0, VLOOKUP(Attendance!$G753,MINIMUM_DAY_PERIOD_SCHEDULE[], 2,TRUE),
IF(COUNTIF(RALLY_DATES[], Attendance!J753) &gt; 0, VLOOKUP(Attendance!$G753,RALLY_PERIOD_SCHEDULE[], 2,TRUE),
IF(WEEKDAY(Attendance!$J753) = 2,
       IF(COUNTIF(FINALS_WEEK_MONDAY_DATE[],Attendance!$J753) &gt; 0, VLOOKUP(Attendance!$G753,FINALS_WEEK_MONDAY_PERIOD_SCHEDULE[],2,TRUE),
       VLOOKUP(Attendance!$G753,REGULAR_WEEK_SCHEDULE[],6,TRUE)),
IF(WEEKDAY($J753) = 3,
       IF(COUNTIF(FINALS_WEEK_TUESDAY_DATE[],Attendance!$J753) &gt; 0, VLOOKUP(Attendance!$G753,FINALS_WEEK_TUESDAY_PERIOD_SCHEDULE[],2,TRUE),
       VLOOKUP(Attendance!$G753,REGULAR_WEEK_SCHEDULE[[Tuesday]:[Period]],5,TRUE)),
IF(WEEKDAY(Attendance!$J753) = 4,
        IF(COUNTIF(BLOCK_WEDNESDAY_DATES[],Attendance!$J753) &gt; 0, VLOOKUP(Attendance!$G753,BLOCK_WEDNESDAY_PERIOD_SCHEDULE[],2,TRUE),
        IF(COUNTIF(FINALS_WEEK_WEDNESDAY_DATE[],Attendance!$J753) &gt; 0, VLOOKUP(Attendance!$G753,FINALS_WEEK_WEDNESDAY_PERIOD_SCHEDULE[],2,TRUE),
       VLOOKUP(Attendance!$G753,REGULAR_WEEK_SCHEDULE[[Wednesday]:[Period]],4,TRUE))),
IF(WEEKDAY($J753) = 5,
       IF(COUNTIF(BLOCK_THURSDAY_DATES[],Attendance!$J753) &gt; 0, VLOOKUP(Attendance!$G753,BLOCK_THURSDAY_PERIOD_SCHEDULE[],2,TRUE),
       IF(COUNTIF(FINALS_WEEK_THURSDAY_DATE[],Attendance!$J753) &gt; 0, VLOOKUP(Attendance!$G753,FINALS_WEEK_THURSDAY_PERIOD_SCHEDULE[],2,TRUE),
       VLOOKUP(Attendance!$G753,REGULAR_WEEK_SCHEDULE[[Thursday]:[Period]],3,TRUE))),
IF(WEEKDAY(Attendance!$J753) = 6,
       IF(COUNTIF(FINALS_WEEK_FRIDAY_DATE[],Attendance!$J753) &gt; 0, VLOOKUP(Attendance!$G753,FINALS_WEEK_FRIDAY_PERIOD_SCHEDULE[],2,TRUE),
       VLOOKUP(Attendance!$G753,REGULAR_WEEK_SCHEDULE[[Friday]:[Period]],2,TRUE))))))))))</f>
        <v/>
      </c>
      <c r="J753" s="41" t="str">
        <f t="shared" ca="1" si="38"/>
        <v/>
      </c>
      <c r="K753" s="41" t="str">
        <f>IF($A753 &lt;&gt; "",VLOOKUP($A753,'Student reference sheet'!$A$2:$V$2329, 7,FALSE), "")</f>
        <v/>
      </c>
      <c r="L753" s="30" t="str">
        <f>IF($A753 ="", "", VLOOKUP($A753, 'Student reference sheet'!$A$2:$Z$2603,23,FALSE))</f>
        <v/>
      </c>
      <c r="M753" s="30" t="str">
        <f>IF($A753 ="", "", VLOOKUP($A753, 'Student reference sheet'!$A$2:$Z$2603,24,FALSE))</f>
        <v/>
      </c>
      <c r="N753" s="30" t="str">
        <f>IF($A753 ="", "", VLOOKUP($A753, 'Student reference sheet'!$A$2:$Z$2603,26,FALSE))</f>
        <v/>
      </c>
      <c r="O753" s="30" t="str">
        <f>IF($A753 ="", "", VLOOKUP($A753, 'Student reference sheet'!$A$2:$Z$2603,25,FALSE))</f>
        <v/>
      </c>
      <c r="P753" s="39" t="str">
        <f>IF($A753 = "", "", IF(OR(VLOOKUP($A753,'Student reference sheet'!$A$2:$V$2400,8,FALSE) = "R",  VLOOKUP($A753,'Student reference sheet'!$A$2:$V$2400,8,FALSE) = "L"), "X", ""))</f>
        <v/>
      </c>
      <c r="Q753" s="39" t="str">
        <f>IF($A753 ="", "", VLOOKUP($A753, 'Student reference sheet'!$A$2:$V$2603,22,FALSE))</f>
        <v/>
      </c>
      <c r="R753" s="39" t="str">
        <f>IF($A753 &lt;&gt; "",VLOOKUP($A753,'Student reference sheet'!$A$2:$V$2329, 5,FALSE), "")</f>
        <v/>
      </c>
      <c r="S753" s="39" t="str">
        <f>IF($A753 &lt;&gt; "",VLOOKUP($A753,'Student reference sheet'!$A$2:$V$2329, 6,FALSE), "")</f>
        <v/>
      </c>
      <c r="T753" s="30" t="str">
        <f>IF($A753 = "","",
IF(VLOOKUP($A753,'Student reference sheet'!$A$2:$V$2329, 10,FALSE) = "Y", "Hispanic",
IF(VLOOKUP($A753,'Student reference sheet'!$A$2:$V$2329,11,FALSE) &lt;&gt; "",
IF(VLOOKUP($A753,'Student reference sheet'!$A$2:$V$2329,11,FALSE) = "UNK", "Unknown", VLOOKUP(VALUE(VLOOKUP($A753,'Student reference sheet'!$A$2:$V$2329,11,FALSE)),'Ethnicity Reference'!$A$2:$B$22,2,FALSE)),
IF(VLOOKUP($A753,'Student reference sheet'!$A$2:$V$2329,9,FALSE) &lt;&gt; "", VLOOKUP(VALUE(VLOOKUP($A753,'Student reference sheet'!$A$2:$V$2329,9,FALSE)),'Ethnicity Reference'!$A$2:$B$22,2,FALSE),"Unknown"))))</f>
        <v/>
      </c>
      <c r="U753" s="35"/>
    </row>
    <row r="754" spans="1:21" ht="15.75">
      <c r="A754" s="47"/>
      <c r="B754" s="33"/>
      <c r="C754" s="39" t="str">
        <f>IF($A754 &lt;&gt; "",VLOOKUP($A754,'Student reference sheet'!$A$2:$V$2329, 3,FALSE), "")</f>
        <v/>
      </c>
      <c r="D754" s="39" t="str">
        <f>IF($A754 &lt;&gt; "",VLOOKUP($A754,'Student reference sheet'!$A$2:$V$2329, 2,FALSE), "")</f>
        <v/>
      </c>
      <c r="E754" s="35"/>
      <c r="F754" s="34"/>
      <c r="G754" s="40" t="str">
        <f t="shared" ca="1" si="36"/>
        <v/>
      </c>
      <c r="H754" s="40" t="str">
        <f t="shared" ca="1" si="37"/>
        <v/>
      </c>
      <c r="I754" s="36" t="str">
        <f>IF($A754 = "", "",
IF(COUNTIF(MINIMUM_DAY_DATES[], Attendance!J754) &gt; 0, VLOOKUP(Attendance!$G754,MINIMUM_DAY_PERIOD_SCHEDULE[], 2,TRUE),
IF(COUNTIF(RALLY_DATES[], Attendance!J754) &gt; 0, VLOOKUP(Attendance!$G754,RALLY_PERIOD_SCHEDULE[], 2,TRUE),
IF(WEEKDAY(Attendance!$J754) = 2,
       IF(COUNTIF(FINALS_WEEK_MONDAY_DATE[],Attendance!$J754) &gt; 0, VLOOKUP(Attendance!$G754,FINALS_WEEK_MONDAY_PERIOD_SCHEDULE[],2,TRUE),
       VLOOKUP(Attendance!$G754,REGULAR_WEEK_SCHEDULE[],6,TRUE)),
IF(WEEKDAY($J754) = 3,
       IF(COUNTIF(FINALS_WEEK_TUESDAY_DATE[],Attendance!$J754) &gt; 0, VLOOKUP(Attendance!$G754,FINALS_WEEK_TUESDAY_PERIOD_SCHEDULE[],2,TRUE),
       VLOOKUP(Attendance!$G754,REGULAR_WEEK_SCHEDULE[[Tuesday]:[Period]],5,TRUE)),
IF(WEEKDAY(Attendance!$J754) = 4,
        IF(COUNTIF(BLOCK_WEDNESDAY_DATES[],Attendance!$J754) &gt; 0, VLOOKUP(Attendance!$G754,BLOCK_WEDNESDAY_PERIOD_SCHEDULE[],2,TRUE),
        IF(COUNTIF(FINALS_WEEK_WEDNESDAY_DATE[],Attendance!$J754) &gt; 0, VLOOKUP(Attendance!$G754,FINALS_WEEK_WEDNESDAY_PERIOD_SCHEDULE[],2,TRUE),
       VLOOKUP(Attendance!$G754,REGULAR_WEEK_SCHEDULE[[Wednesday]:[Period]],4,TRUE))),
IF(WEEKDAY($J754) = 5,
       IF(COUNTIF(BLOCK_THURSDAY_DATES[],Attendance!$J754) &gt; 0, VLOOKUP(Attendance!$G754,BLOCK_THURSDAY_PERIOD_SCHEDULE[],2,TRUE),
       IF(COUNTIF(FINALS_WEEK_THURSDAY_DATE[],Attendance!$J754) &gt; 0, VLOOKUP(Attendance!$G754,FINALS_WEEK_THURSDAY_PERIOD_SCHEDULE[],2,TRUE),
       VLOOKUP(Attendance!$G754,REGULAR_WEEK_SCHEDULE[[Thursday]:[Period]],3,TRUE))),
IF(WEEKDAY(Attendance!$J754) = 6,
       IF(COUNTIF(FINALS_WEEK_FRIDAY_DATE[],Attendance!$J754) &gt; 0, VLOOKUP(Attendance!$G754,FINALS_WEEK_FRIDAY_PERIOD_SCHEDULE[],2,TRUE),
       VLOOKUP(Attendance!$G754,REGULAR_WEEK_SCHEDULE[[Friday]:[Period]],2,TRUE))))))))))</f>
        <v/>
      </c>
      <c r="J754" s="41" t="str">
        <f t="shared" ca="1" si="38"/>
        <v/>
      </c>
      <c r="K754" s="41" t="str">
        <f>IF($A754 &lt;&gt; "",VLOOKUP($A754,'Student reference sheet'!$A$2:$V$2329, 7,FALSE), "")</f>
        <v/>
      </c>
      <c r="L754" s="30" t="str">
        <f>IF($A754 ="", "", VLOOKUP($A754, 'Student reference sheet'!$A$2:$Z$2603,23,FALSE))</f>
        <v/>
      </c>
      <c r="M754" s="30" t="str">
        <f>IF($A754 ="", "", VLOOKUP($A754, 'Student reference sheet'!$A$2:$Z$2603,24,FALSE))</f>
        <v/>
      </c>
      <c r="N754" s="30" t="str">
        <f>IF($A754 ="", "", VLOOKUP($A754, 'Student reference sheet'!$A$2:$Z$2603,26,FALSE))</f>
        <v/>
      </c>
      <c r="O754" s="30" t="str">
        <f>IF($A754 ="", "", VLOOKUP($A754, 'Student reference sheet'!$A$2:$Z$2603,25,FALSE))</f>
        <v/>
      </c>
      <c r="P754" s="39" t="str">
        <f>IF($A754 = "", "", IF(OR(VLOOKUP($A754,'Student reference sheet'!$A$2:$V$2400,8,FALSE) = "R",  VLOOKUP($A754,'Student reference sheet'!$A$2:$V$2400,8,FALSE) = "L"), "X", ""))</f>
        <v/>
      </c>
      <c r="Q754" s="39" t="str">
        <f>IF($A754 ="", "", VLOOKUP($A754, 'Student reference sheet'!$A$2:$V$2603,22,FALSE))</f>
        <v/>
      </c>
      <c r="R754" s="39" t="str">
        <f>IF($A754 &lt;&gt; "",VLOOKUP($A754,'Student reference sheet'!$A$2:$V$2329, 5,FALSE), "")</f>
        <v/>
      </c>
      <c r="S754" s="39" t="str">
        <f>IF($A754 &lt;&gt; "",VLOOKUP($A754,'Student reference sheet'!$A$2:$V$2329, 6,FALSE), "")</f>
        <v/>
      </c>
      <c r="T754" s="30" t="str">
        <f>IF($A754 = "","",
IF(VLOOKUP($A754,'Student reference sheet'!$A$2:$V$2329, 10,FALSE) = "Y", "Hispanic",
IF(VLOOKUP($A754,'Student reference sheet'!$A$2:$V$2329,11,FALSE) &lt;&gt; "",
IF(VLOOKUP($A754,'Student reference sheet'!$A$2:$V$2329,11,FALSE) = "UNK", "Unknown", VLOOKUP(VALUE(VLOOKUP($A754,'Student reference sheet'!$A$2:$V$2329,11,FALSE)),'Ethnicity Reference'!$A$2:$B$22,2,FALSE)),
IF(VLOOKUP($A754,'Student reference sheet'!$A$2:$V$2329,9,FALSE) &lt;&gt; "", VLOOKUP(VALUE(VLOOKUP($A754,'Student reference sheet'!$A$2:$V$2329,9,FALSE)),'Ethnicity Reference'!$A$2:$B$22,2,FALSE),"Unknown"))))</f>
        <v/>
      </c>
      <c r="U754" s="35"/>
    </row>
    <row r="755" spans="1:21" ht="15.75">
      <c r="A755" s="47"/>
      <c r="B755" s="33"/>
      <c r="C755" s="39" t="str">
        <f>IF($A755 &lt;&gt; "",VLOOKUP($A755,'Student reference sheet'!$A$2:$V$2329, 3,FALSE), "")</f>
        <v/>
      </c>
      <c r="D755" s="39" t="str">
        <f>IF($A755 &lt;&gt; "",VLOOKUP($A755,'Student reference sheet'!$A$2:$V$2329, 2,FALSE), "")</f>
        <v/>
      </c>
      <c r="E755" s="35"/>
      <c r="F755" s="34"/>
      <c r="G755" s="40" t="str">
        <f t="shared" ca="1" si="36"/>
        <v/>
      </c>
      <c r="H755" s="40" t="str">
        <f t="shared" ca="1" si="37"/>
        <v/>
      </c>
      <c r="I755" s="36" t="str">
        <f>IF($A755 = "", "",
IF(COUNTIF(MINIMUM_DAY_DATES[], Attendance!J755) &gt; 0, VLOOKUP(Attendance!$G755,MINIMUM_DAY_PERIOD_SCHEDULE[], 2,TRUE),
IF(COUNTIF(RALLY_DATES[], Attendance!J755) &gt; 0, VLOOKUP(Attendance!$G755,RALLY_PERIOD_SCHEDULE[], 2,TRUE),
IF(WEEKDAY(Attendance!$J755) = 2,
       IF(COUNTIF(FINALS_WEEK_MONDAY_DATE[],Attendance!$J755) &gt; 0, VLOOKUP(Attendance!$G755,FINALS_WEEK_MONDAY_PERIOD_SCHEDULE[],2,TRUE),
       VLOOKUP(Attendance!$G755,REGULAR_WEEK_SCHEDULE[],6,TRUE)),
IF(WEEKDAY($J755) = 3,
       IF(COUNTIF(FINALS_WEEK_TUESDAY_DATE[],Attendance!$J755) &gt; 0, VLOOKUP(Attendance!$G755,FINALS_WEEK_TUESDAY_PERIOD_SCHEDULE[],2,TRUE),
       VLOOKUP(Attendance!$G755,REGULAR_WEEK_SCHEDULE[[Tuesday]:[Period]],5,TRUE)),
IF(WEEKDAY(Attendance!$J755) = 4,
        IF(COUNTIF(BLOCK_WEDNESDAY_DATES[],Attendance!$J755) &gt; 0, VLOOKUP(Attendance!$G755,BLOCK_WEDNESDAY_PERIOD_SCHEDULE[],2,TRUE),
        IF(COUNTIF(FINALS_WEEK_WEDNESDAY_DATE[],Attendance!$J755) &gt; 0, VLOOKUP(Attendance!$G755,FINALS_WEEK_WEDNESDAY_PERIOD_SCHEDULE[],2,TRUE),
       VLOOKUP(Attendance!$G755,REGULAR_WEEK_SCHEDULE[[Wednesday]:[Period]],4,TRUE))),
IF(WEEKDAY($J755) = 5,
       IF(COUNTIF(BLOCK_THURSDAY_DATES[],Attendance!$J755) &gt; 0, VLOOKUP(Attendance!$G755,BLOCK_THURSDAY_PERIOD_SCHEDULE[],2,TRUE),
       IF(COUNTIF(FINALS_WEEK_THURSDAY_DATE[],Attendance!$J755) &gt; 0, VLOOKUP(Attendance!$G755,FINALS_WEEK_THURSDAY_PERIOD_SCHEDULE[],2,TRUE),
       VLOOKUP(Attendance!$G755,REGULAR_WEEK_SCHEDULE[[Thursday]:[Period]],3,TRUE))),
IF(WEEKDAY(Attendance!$J755) = 6,
       IF(COUNTIF(FINALS_WEEK_FRIDAY_DATE[],Attendance!$J755) &gt; 0, VLOOKUP(Attendance!$G755,FINALS_WEEK_FRIDAY_PERIOD_SCHEDULE[],2,TRUE),
       VLOOKUP(Attendance!$G755,REGULAR_WEEK_SCHEDULE[[Friday]:[Period]],2,TRUE))))))))))</f>
        <v/>
      </c>
      <c r="J755" s="41" t="str">
        <f t="shared" ca="1" si="38"/>
        <v/>
      </c>
      <c r="K755" s="41" t="str">
        <f>IF($A755 &lt;&gt; "",VLOOKUP($A755,'Student reference sheet'!$A$2:$V$2329, 7,FALSE), "")</f>
        <v/>
      </c>
      <c r="L755" s="30" t="str">
        <f>IF($A755 ="", "", VLOOKUP($A755, 'Student reference sheet'!$A$2:$Z$2603,23,FALSE))</f>
        <v/>
      </c>
      <c r="M755" s="30" t="str">
        <f>IF($A755 ="", "", VLOOKUP($A755, 'Student reference sheet'!$A$2:$Z$2603,24,FALSE))</f>
        <v/>
      </c>
      <c r="N755" s="30" t="str">
        <f>IF($A755 ="", "", VLOOKUP($A755, 'Student reference sheet'!$A$2:$Z$2603,26,FALSE))</f>
        <v/>
      </c>
      <c r="O755" s="30" t="str">
        <f>IF($A755 ="", "", VLOOKUP($A755, 'Student reference sheet'!$A$2:$Z$2603,25,FALSE))</f>
        <v/>
      </c>
      <c r="P755" s="39" t="str">
        <f>IF($A755 = "", "", IF(OR(VLOOKUP($A755,'Student reference sheet'!$A$2:$V$2400,8,FALSE) = "R",  VLOOKUP($A755,'Student reference sheet'!$A$2:$V$2400,8,FALSE) = "L"), "X", ""))</f>
        <v/>
      </c>
      <c r="Q755" s="39" t="str">
        <f>IF($A755 ="", "", VLOOKUP($A755, 'Student reference sheet'!$A$2:$V$2603,22,FALSE))</f>
        <v/>
      </c>
      <c r="R755" s="39" t="str">
        <f>IF($A755 &lt;&gt; "",VLOOKUP($A755,'Student reference sheet'!$A$2:$V$2329, 5,FALSE), "")</f>
        <v/>
      </c>
      <c r="S755" s="39" t="str">
        <f>IF($A755 &lt;&gt; "",VLOOKUP($A755,'Student reference sheet'!$A$2:$V$2329, 6,FALSE), "")</f>
        <v/>
      </c>
      <c r="T755" s="30" t="str">
        <f>IF($A755 = "","",
IF(VLOOKUP($A755,'Student reference sheet'!$A$2:$V$2329, 10,FALSE) = "Y", "Hispanic",
IF(VLOOKUP($A755,'Student reference sheet'!$A$2:$V$2329,11,FALSE) &lt;&gt; "",
IF(VLOOKUP($A755,'Student reference sheet'!$A$2:$V$2329,11,FALSE) = "UNK", "Unknown", VLOOKUP(VALUE(VLOOKUP($A755,'Student reference sheet'!$A$2:$V$2329,11,FALSE)),'Ethnicity Reference'!$A$2:$B$22,2,FALSE)),
IF(VLOOKUP($A755,'Student reference sheet'!$A$2:$V$2329,9,FALSE) &lt;&gt; "", VLOOKUP(VALUE(VLOOKUP($A755,'Student reference sheet'!$A$2:$V$2329,9,FALSE)),'Ethnicity Reference'!$A$2:$B$22,2,FALSE),"Unknown"))))</f>
        <v/>
      </c>
      <c r="U755" s="35"/>
    </row>
    <row r="756" spans="1:21" ht="15.75">
      <c r="A756" s="47"/>
      <c r="B756" s="33"/>
      <c r="C756" s="39" t="str">
        <f>IF($A756 &lt;&gt; "",VLOOKUP($A756,'Student reference sheet'!$A$2:$V$2329, 3,FALSE), "")</f>
        <v/>
      </c>
      <c r="D756" s="39" t="str">
        <f>IF($A756 &lt;&gt; "",VLOOKUP($A756,'Student reference sheet'!$A$2:$V$2329, 2,FALSE), "")</f>
        <v/>
      </c>
      <c r="E756" s="35"/>
      <c r="F756" s="34"/>
      <c r="G756" s="40" t="str">
        <f t="shared" ca="1" si="36"/>
        <v/>
      </c>
      <c r="H756" s="40" t="str">
        <f t="shared" ca="1" si="37"/>
        <v/>
      </c>
      <c r="I756" s="36" t="str">
        <f>IF($A756 = "", "",
IF(COUNTIF(MINIMUM_DAY_DATES[], Attendance!J756) &gt; 0, VLOOKUP(Attendance!$G756,MINIMUM_DAY_PERIOD_SCHEDULE[], 2,TRUE),
IF(COUNTIF(RALLY_DATES[], Attendance!J756) &gt; 0, VLOOKUP(Attendance!$G756,RALLY_PERIOD_SCHEDULE[], 2,TRUE),
IF(WEEKDAY(Attendance!$J756) = 2,
       IF(COUNTIF(FINALS_WEEK_MONDAY_DATE[],Attendance!$J756) &gt; 0, VLOOKUP(Attendance!$G756,FINALS_WEEK_MONDAY_PERIOD_SCHEDULE[],2,TRUE),
       VLOOKUP(Attendance!$G756,REGULAR_WEEK_SCHEDULE[],6,TRUE)),
IF(WEEKDAY($J756) = 3,
       IF(COUNTIF(FINALS_WEEK_TUESDAY_DATE[],Attendance!$J756) &gt; 0, VLOOKUP(Attendance!$G756,FINALS_WEEK_TUESDAY_PERIOD_SCHEDULE[],2,TRUE),
       VLOOKUP(Attendance!$G756,REGULAR_WEEK_SCHEDULE[[Tuesday]:[Period]],5,TRUE)),
IF(WEEKDAY(Attendance!$J756) = 4,
        IF(COUNTIF(BLOCK_WEDNESDAY_DATES[],Attendance!$J756) &gt; 0, VLOOKUP(Attendance!$G756,BLOCK_WEDNESDAY_PERIOD_SCHEDULE[],2,TRUE),
        IF(COUNTIF(FINALS_WEEK_WEDNESDAY_DATE[],Attendance!$J756) &gt; 0, VLOOKUP(Attendance!$G756,FINALS_WEEK_WEDNESDAY_PERIOD_SCHEDULE[],2,TRUE),
       VLOOKUP(Attendance!$G756,REGULAR_WEEK_SCHEDULE[[Wednesday]:[Period]],4,TRUE))),
IF(WEEKDAY($J756) = 5,
       IF(COUNTIF(BLOCK_THURSDAY_DATES[],Attendance!$J756) &gt; 0, VLOOKUP(Attendance!$G756,BLOCK_THURSDAY_PERIOD_SCHEDULE[],2,TRUE),
       IF(COUNTIF(FINALS_WEEK_THURSDAY_DATE[],Attendance!$J756) &gt; 0, VLOOKUP(Attendance!$G756,FINALS_WEEK_THURSDAY_PERIOD_SCHEDULE[],2,TRUE),
       VLOOKUP(Attendance!$G756,REGULAR_WEEK_SCHEDULE[[Thursday]:[Period]],3,TRUE))),
IF(WEEKDAY(Attendance!$J756) = 6,
       IF(COUNTIF(FINALS_WEEK_FRIDAY_DATE[],Attendance!$J756) &gt; 0, VLOOKUP(Attendance!$G756,FINALS_WEEK_FRIDAY_PERIOD_SCHEDULE[],2,TRUE),
       VLOOKUP(Attendance!$G756,REGULAR_WEEK_SCHEDULE[[Friday]:[Period]],2,TRUE))))))))))</f>
        <v/>
      </c>
      <c r="J756" s="41" t="str">
        <f t="shared" ca="1" si="38"/>
        <v/>
      </c>
      <c r="K756" s="41" t="str">
        <f>IF($A756 &lt;&gt; "",VLOOKUP($A756,'Student reference sheet'!$A$2:$V$2329, 7,FALSE), "")</f>
        <v/>
      </c>
      <c r="L756" s="30" t="str">
        <f>IF($A756 ="", "", VLOOKUP($A756, 'Student reference sheet'!$A$2:$Z$2603,23,FALSE))</f>
        <v/>
      </c>
      <c r="M756" s="30" t="str">
        <f>IF($A756 ="", "", VLOOKUP($A756, 'Student reference sheet'!$A$2:$Z$2603,24,FALSE))</f>
        <v/>
      </c>
      <c r="N756" s="30" t="str">
        <f>IF($A756 ="", "", VLOOKUP($A756, 'Student reference sheet'!$A$2:$Z$2603,26,FALSE))</f>
        <v/>
      </c>
      <c r="O756" s="30" t="str">
        <f>IF($A756 ="", "", VLOOKUP($A756, 'Student reference sheet'!$A$2:$Z$2603,25,FALSE))</f>
        <v/>
      </c>
      <c r="P756" s="39" t="str">
        <f>IF($A756 = "", "", IF(OR(VLOOKUP($A756,'Student reference sheet'!$A$2:$V$2400,8,FALSE) = "R",  VLOOKUP($A756,'Student reference sheet'!$A$2:$V$2400,8,FALSE) = "L"), "X", ""))</f>
        <v/>
      </c>
      <c r="Q756" s="39" t="str">
        <f>IF($A756 ="", "", VLOOKUP($A756, 'Student reference sheet'!$A$2:$V$2603,22,FALSE))</f>
        <v/>
      </c>
      <c r="R756" s="39" t="str">
        <f>IF($A756 &lt;&gt; "",VLOOKUP($A756,'Student reference sheet'!$A$2:$V$2329, 5,FALSE), "")</f>
        <v/>
      </c>
      <c r="S756" s="39" t="str">
        <f>IF($A756 &lt;&gt; "",VLOOKUP($A756,'Student reference sheet'!$A$2:$V$2329, 6,FALSE), "")</f>
        <v/>
      </c>
      <c r="T756" s="30" t="str">
        <f>IF($A756 = "","",
IF(VLOOKUP($A756,'Student reference sheet'!$A$2:$V$2329, 10,FALSE) = "Y", "Hispanic",
IF(VLOOKUP($A756,'Student reference sheet'!$A$2:$V$2329,11,FALSE) &lt;&gt; "",
IF(VLOOKUP($A756,'Student reference sheet'!$A$2:$V$2329,11,FALSE) = "UNK", "Unknown", VLOOKUP(VALUE(VLOOKUP($A756,'Student reference sheet'!$A$2:$V$2329,11,FALSE)),'Ethnicity Reference'!$A$2:$B$22,2,FALSE)),
IF(VLOOKUP($A756,'Student reference sheet'!$A$2:$V$2329,9,FALSE) &lt;&gt; "", VLOOKUP(VALUE(VLOOKUP($A756,'Student reference sheet'!$A$2:$V$2329,9,FALSE)),'Ethnicity Reference'!$A$2:$B$22,2,FALSE),"Unknown"))))</f>
        <v/>
      </c>
      <c r="U756" s="35"/>
    </row>
    <row r="757" spans="1:21" ht="15.75">
      <c r="A757" s="47"/>
      <c r="B757" s="33"/>
      <c r="C757" s="39" t="str">
        <f>IF($A757 &lt;&gt; "",VLOOKUP($A757,'Student reference sheet'!$A$2:$V$2329, 3,FALSE), "")</f>
        <v/>
      </c>
      <c r="D757" s="39" t="str">
        <f>IF($A757 &lt;&gt; "",VLOOKUP($A757,'Student reference sheet'!$A$2:$V$2329, 2,FALSE), "")</f>
        <v/>
      </c>
      <c r="E757" s="35"/>
      <c r="F757" s="34"/>
      <c r="G757" s="40" t="str">
        <f t="shared" ca="1" si="36"/>
        <v/>
      </c>
      <c r="H757" s="40" t="str">
        <f t="shared" ca="1" si="37"/>
        <v/>
      </c>
      <c r="I757" s="36" t="str">
        <f>IF($A757 = "", "",
IF(COUNTIF(MINIMUM_DAY_DATES[], Attendance!J757) &gt; 0, VLOOKUP(Attendance!$G757,MINIMUM_DAY_PERIOD_SCHEDULE[], 2,TRUE),
IF(COUNTIF(RALLY_DATES[], Attendance!J757) &gt; 0, VLOOKUP(Attendance!$G757,RALLY_PERIOD_SCHEDULE[], 2,TRUE),
IF(WEEKDAY(Attendance!$J757) = 2,
       IF(COUNTIF(FINALS_WEEK_MONDAY_DATE[],Attendance!$J757) &gt; 0, VLOOKUP(Attendance!$G757,FINALS_WEEK_MONDAY_PERIOD_SCHEDULE[],2,TRUE),
       VLOOKUP(Attendance!$G757,REGULAR_WEEK_SCHEDULE[],6,TRUE)),
IF(WEEKDAY($J757) = 3,
       IF(COUNTIF(FINALS_WEEK_TUESDAY_DATE[],Attendance!$J757) &gt; 0, VLOOKUP(Attendance!$G757,FINALS_WEEK_TUESDAY_PERIOD_SCHEDULE[],2,TRUE),
       VLOOKUP(Attendance!$G757,REGULAR_WEEK_SCHEDULE[[Tuesday]:[Period]],5,TRUE)),
IF(WEEKDAY(Attendance!$J757) = 4,
        IF(COUNTIF(BLOCK_WEDNESDAY_DATES[],Attendance!$J757) &gt; 0, VLOOKUP(Attendance!$G757,BLOCK_WEDNESDAY_PERIOD_SCHEDULE[],2,TRUE),
        IF(COUNTIF(FINALS_WEEK_WEDNESDAY_DATE[],Attendance!$J757) &gt; 0, VLOOKUP(Attendance!$G757,FINALS_WEEK_WEDNESDAY_PERIOD_SCHEDULE[],2,TRUE),
       VLOOKUP(Attendance!$G757,REGULAR_WEEK_SCHEDULE[[Wednesday]:[Period]],4,TRUE))),
IF(WEEKDAY($J757) = 5,
       IF(COUNTIF(BLOCK_THURSDAY_DATES[],Attendance!$J757) &gt; 0, VLOOKUP(Attendance!$G757,BLOCK_THURSDAY_PERIOD_SCHEDULE[],2,TRUE),
       IF(COUNTIF(FINALS_WEEK_THURSDAY_DATE[],Attendance!$J757) &gt; 0, VLOOKUP(Attendance!$G757,FINALS_WEEK_THURSDAY_PERIOD_SCHEDULE[],2,TRUE),
       VLOOKUP(Attendance!$G757,REGULAR_WEEK_SCHEDULE[[Thursday]:[Period]],3,TRUE))),
IF(WEEKDAY(Attendance!$J757) = 6,
       IF(COUNTIF(FINALS_WEEK_FRIDAY_DATE[],Attendance!$J757) &gt; 0, VLOOKUP(Attendance!$G757,FINALS_WEEK_FRIDAY_PERIOD_SCHEDULE[],2,TRUE),
       VLOOKUP(Attendance!$G757,REGULAR_WEEK_SCHEDULE[[Friday]:[Period]],2,TRUE))))))))))</f>
        <v/>
      </c>
      <c r="J757" s="41" t="str">
        <f t="shared" ca="1" si="38"/>
        <v/>
      </c>
      <c r="K757" s="41" t="str">
        <f>IF($A757 &lt;&gt; "",VLOOKUP($A757,'Student reference sheet'!$A$2:$V$2329, 7,FALSE), "")</f>
        <v/>
      </c>
      <c r="L757" s="30" t="str">
        <f>IF($A757 ="", "", VLOOKUP($A757, 'Student reference sheet'!$A$2:$Z$2603,23,FALSE))</f>
        <v/>
      </c>
      <c r="M757" s="30" t="str">
        <f>IF($A757 ="", "", VLOOKUP($A757, 'Student reference sheet'!$A$2:$Z$2603,24,FALSE))</f>
        <v/>
      </c>
      <c r="N757" s="30" t="str">
        <f>IF($A757 ="", "", VLOOKUP($A757, 'Student reference sheet'!$A$2:$Z$2603,26,FALSE))</f>
        <v/>
      </c>
      <c r="O757" s="30" t="str">
        <f>IF($A757 ="", "", VLOOKUP($A757, 'Student reference sheet'!$A$2:$Z$2603,25,FALSE))</f>
        <v/>
      </c>
      <c r="P757" s="39" t="str">
        <f>IF($A757 = "", "", IF(OR(VLOOKUP($A757,'Student reference sheet'!$A$2:$V$2400,8,FALSE) = "R",  VLOOKUP($A757,'Student reference sheet'!$A$2:$V$2400,8,FALSE) = "L"), "X", ""))</f>
        <v/>
      </c>
      <c r="Q757" s="39" t="str">
        <f>IF($A757 ="", "", VLOOKUP($A757, 'Student reference sheet'!$A$2:$V$2603,22,FALSE))</f>
        <v/>
      </c>
      <c r="R757" s="39" t="str">
        <f>IF($A757 &lt;&gt; "",VLOOKUP($A757,'Student reference sheet'!$A$2:$V$2329, 5,FALSE), "")</f>
        <v/>
      </c>
      <c r="S757" s="39" t="str">
        <f>IF($A757 &lt;&gt; "",VLOOKUP($A757,'Student reference sheet'!$A$2:$V$2329, 6,FALSE), "")</f>
        <v/>
      </c>
      <c r="T757" s="30" t="str">
        <f>IF($A757 = "","",
IF(VLOOKUP($A757,'Student reference sheet'!$A$2:$V$2329, 10,FALSE) = "Y", "Hispanic",
IF(VLOOKUP($A757,'Student reference sheet'!$A$2:$V$2329,11,FALSE) &lt;&gt; "",
IF(VLOOKUP($A757,'Student reference sheet'!$A$2:$V$2329,11,FALSE) = "UNK", "Unknown", VLOOKUP(VALUE(VLOOKUP($A757,'Student reference sheet'!$A$2:$V$2329,11,FALSE)),'Ethnicity Reference'!$A$2:$B$22,2,FALSE)),
IF(VLOOKUP($A757,'Student reference sheet'!$A$2:$V$2329,9,FALSE) &lt;&gt; "", VLOOKUP(VALUE(VLOOKUP($A757,'Student reference sheet'!$A$2:$V$2329,9,FALSE)),'Ethnicity Reference'!$A$2:$B$22,2,FALSE),"Unknown"))))</f>
        <v/>
      </c>
      <c r="U757" s="35"/>
    </row>
    <row r="758" spans="1:21" ht="15.75">
      <c r="A758" s="47"/>
      <c r="B758" s="33"/>
      <c r="C758" s="39" t="str">
        <f>IF($A758 &lt;&gt; "",VLOOKUP($A758,'Student reference sheet'!$A$2:$V$2329, 3,FALSE), "")</f>
        <v/>
      </c>
      <c r="D758" s="39" t="str">
        <f>IF($A758 &lt;&gt; "",VLOOKUP($A758,'Student reference sheet'!$A$2:$V$2329, 2,FALSE), "")</f>
        <v/>
      </c>
      <c r="E758" s="35"/>
      <c r="F758" s="34"/>
      <c r="G758" s="40" t="str">
        <f t="shared" ca="1" si="36"/>
        <v/>
      </c>
      <c r="H758" s="40" t="str">
        <f t="shared" ca="1" si="37"/>
        <v/>
      </c>
      <c r="I758" s="36" t="str">
        <f>IF($A758 = "", "",
IF(COUNTIF(MINIMUM_DAY_DATES[], Attendance!J758) &gt; 0, VLOOKUP(Attendance!$G758,MINIMUM_DAY_PERIOD_SCHEDULE[], 2,TRUE),
IF(COUNTIF(RALLY_DATES[], Attendance!J758) &gt; 0, VLOOKUP(Attendance!$G758,RALLY_PERIOD_SCHEDULE[], 2,TRUE),
IF(WEEKDAY(Attendance!$J758) = 2,
       IF(COUNTIF(FINALS_WEEK_MONDAY_DATE[],Attendance!$J758) &gt; 0, VLOOKUP(Attendance!$G758,FINALS_WEEK_MONDAY_PERIOD_SCHEDULE[],2,TRUE),
       VLOOKUP(Attendance!$G758,REGULAR_WEEK_SCHEDULE[],6,TRUE)),
IF(WEEKDAY($J758) = 3,
       IF(COUNTIF(FINALS_WEEK_TUESDAY_DATE[],Attendance!$J758) &gt; 0, VLOOKUP(Attendance!$G758,FINALS_WEEK_TUESDAY_PERIOD_SCHEDULE[],2,TRUE),
       VLOOKUP(Attendance!$G758,REGULAR_WEEK_SCHEDULE[[Tuesday]:[Period]],5,TRUE)),
IF(WEEKDAY(Attendance!$J758) = 4,
        IF(COUNTIF(BLOCK_WEDNESDAY_DATES[],Attendance!$J758) &gt; 0, VLOOKUP(Attendance!$G758,BLOCK_WEDNESDAY_PERIOD_SCHEDULE[],2,TRUE),
        IF(COUNTIF(FINALS_WEEK_WEDNESDAY_DATE[],Attendance!$J758) &gt; 0, VLOOKUP(Attendance!$G758,FINALS_WEEK_WEDNESDAY_PERIOD_SCHEDULE[],2,TRUE),
       VLOOKUP(Attendance!$G758,REGULAR_WEEK_SCHEDULE[[Wednesday]:[Period]],4,TRUE))),
IF(WEEKDAY($J758) = 5,
       IF(COUNTIF(BLOCK_THURSDAY_DATES[],Attendance!$J758) &gt; 0, VLOOKUP(Attendance!$G758,BLOCK_THURSDAY_PERIOD_SCHEDULE[],2,TRUE),
       IF(COUNTIF(FINALS_WEEK_THURSDAY_DATE[],Attendance!$J758) &gt; 0, VLOOKUP(Attendance!$G758,FINALS_WEEK_THURSDAY_PERIOD_SCHEDULE[],2,TRUE),
       VLOOKUP(Attendance!$G758,REGULAR_WEEK_SCHEDULE[[Thursday]:[Period]],3,TRUE))),
IF(WEEKDAY(Attendance!$J758) = 6,
       IF(COUNTIF(FINALS_WEEK_FRIDAY_DATE[],Attendance!$J758) &gt; 0, VLOOKUP(Attendance!$G758,FINALS_WEEK_FRIDAY_PERIOD_SCHEDULE[],2,TRUE),
       VLOOKUP(Attendance!$G758,REGULAR_WEEK_SCHEDULE[[Friday]:[Period]],2,TRUE))))))))))</f>
        <v/>
      </c>
      <c r="J758" s="41" t="str">
        <f t="shared" ca="1" si="38"/>
        <v/>
      </c>
      <c r="K758" s="41" t="str">
        <f>IF($A758 &lt;&gt; "",VLOOKUP($A758,'Student reference sheet'!$A$2:$V$2329, 7,FALSE), "")</f>
        <v/>
      </c>
      <c r="L758" s="30" t="str">
        <f>IF($A758 ="", "", VLOOKUP($A758, 'Student reference sheet'!$A$2:$Z$2603,23,FALSE))</f>
        <v/>
      </c>
      <c r="M758" s="30" t="str">
        <f>IF($A758 ="", "", VLOOKUP($A758, 'Student reference sheet'!$A$2:$Z$2603,24,FALSE))</f>
        <v/>
      </c>
      <c r="N758" s="30" t="str">
        <f>IF($A758 ="", "", VLOOKUP($A758, 'Student reference sheet'!$A$2:$Z$2603,26,FALSE))</f>
        <v/>
      </c>
      <c r="O758" s="30" t="str">
        <f>IF($A758 ="", "", VLOOKUP($A758, 'Student reference sheet'!$A$2:$Z$2603,25,FALSE))</f>
        <v/>
      </c>
      <c r="P758" s="39" t="str">
        <f>IF($A758 = "", "", IF(OR(VLOOKUP($A758,'Student reference sheet'!$A$2:$V$2400,8,FALSE) = "R",  VLOOKUP($A758,'Student reference sheet'!$A$2:$V$2400,8,FALSE) = "L"), "X", ""))</f>
        <v/>
      </c>
      <c r="Q758" s="39" t="str">
        <f>IF($A758 ="", "", VLOOKUP($A758, 'Student reference sheet'!$A$2:$V$2603,22,FALSE))</f>
        <v/>
      </c>
      <c r="R758" s="39" t="str">
        <f>IF($A758 &lt;&gt; "",VLOOKUP($A758,'Student reference sheet'!$A$2:$V$2329, 5,FALSE), "")</f>
        <v/>
      </c>
      <c r="S758" s="39" t="str">
        <f>IF($A758 &lt;&gt; "",VLOOKUP($A758,'Student reference sheet'!$A$2:$V$2329, 6,FALSE), "")</f>
        <v/>
      </c>
      <c r="T758" s="30" t="str">
        <f>IF($A758 = "","",
IF(VLOOKUP($A758,'Student reference sheet'!$A$2:$V$2329, 10,FALSE) = "Y", "Hispanic",
IF(VLOOKUP($A758,'Student reference sheet'!$A$2:$V$2329,11,FALSE) &lt;&gt; "",
IF(VLOOKUP($A758,'Student reference sheet'!$A$2:$V$2329,11,FALSE) = "UNK", "Unknown", VLOOKUP(VALUE(VLOOKUP($A758,'Student reference sheet'!$A$2:$V$2329,11,FALSE)),'Ethnicity Reference'!$A$2:$B$22,2,FALSE)),
IF(VLOOKUP($A758,'Student reference sheet'!$A$2:$V$2329,9,FALSE) &lt;&gt; "", VLOOKUP(VALUE(VLOOKUP($A758,'Student reference sheet'!$A$2:$V$2329,9,FALSE)),'Ethnicity Reference'!$A$2:$B$22,2,FALSE),"Unknown"))))</f>
        <v/>
      </c>
      <c r="U758" s="35"/>
    </row>
    <row r="759" spans="1:21" ht="15.75">
      <c r="A759" s="47"/>
      <c r="B759" s="33"/>
      <c r="C759" s="39" t="str">
        <f>IF($A759 &lt;&gt; "",VLOOKUP($A759,'Student reference sheet'!$A$2:$V$2329, 3,FALSE), "")</f>
        <v/>
      </c>
      <c r="D759" s="39" t="str">
        <f>IF($A759 &lt;&gt; "",VLOOKUP($A759,'Student reference sheet'!$A$2:$V$2329, 2,FALSE), "")</f>
        <v/>
      </c>
      <c r="E759" s="35"/>
      <c r="F759" s="34"/>
      <c r="G759" s="40" t="str">
        <f t="shared" ca="1" si="36"/>
        <v/>
      </c>
      <c r="H759" s="40" t="str">
        <f t="shared" ca="1" si="37"/>
        <v/>
      </c>
      <c r="I759" s="36" t="str">
        <f>IF($A759 = "", "",
IF(COUNTIF(MINIMUM_DAY_DATES[], Attendance!J759) &gt; 0, VLOOKUP(Attendance!$G759,MINIMUM_DAY_PERIOD_SCHEDULE[], 2,TRUE),
IF(COUNTIF(RALLY_DATES[], Attendance!J759) &gt; 0, VLOOKUP(Attendance!$G759,RALLY_PERIOD_SCHEDULE[], 2,TRUE),
IF(WEEKDAY(Attendance!$J759) = 2,
       IF(COUNTIF(FINALS_WEEK_MONDAY_DATE[],Attendance!$J759) &gt; 0, VLOOKUP(Attendance!$G759,FINALS_WEEK_MONDAY_PERIOD_SCHEDULE[],2,TRUE),
       VLOOKUP(Attendance!$G759,REGULAR_WEEK_SCHEDULE[],6,TRUE)),
IF(WEEKDAY($J759) = 3,
       IF(COUNTIF(FINALS_WEEK_TUESDAY_DATE[],Attendance!$J759) &gt; 0, VLOOKUP(Attendance!$G759,FINALS_WEEK_TUESDAY_PERIOD_SCHEDULE[],2,TRUE),
       VLOOKUP(Attendance!$G759,REGULAR_WEEK_SCHEDULE[[Tuesday]:[Period]],5,TRUE)),
IF(WEEKDAY(Attendance!$J759) = 4,
        IF(COUNTIF(BLOCK_WEDNESDAY_DATES[],Attendance!$J759) &gt; 0, VLOOKUP(Attendance!$G759,BLOCK_WEDNESDAY_PERIOD_SCHEDULE[],2,TRUE),
        IF(COUNTIF(FINALS_WEEK_WEDNESDAY_DATE[],Attendance!$J759) &gt; 0, VLOOKUP(Attendance!$G759,FINALS_WEEK_WEDNESDAY_PERIOD_SCHEDULE[],2,TRUE),
       VLOOKUP(Attendance!$G759,REGULAR_WEEK_SCHEDULE[[Wednesday]:[Period]],4,TRUE))),
IF(WEEKDAY($J759) = 5,
       IF(COUNTIF(BLOCK_THURSDAY_DATES[],Attendance!$J759) &gt; 0, VLOOKUP(Attendance!$G759,BLOCK_THURSDAY_PERIOD_SCHEDULE[],2,TRUE),
       IF(COUNTIF(FINALS_WEEK_THURSDAY_DATE[],Attendance!$J759) &gt; 0, VLOOKUP(Attendance!$G759,FINALS_WEEK_THURSDAY_PERIOD_SCHEDULE[],2,TRUE),
       VLOOKUP(Attendance!$G759,REGULAR_WEEK_SCHEDULE[[Thursday]:[Period]],3,TRUE))),
IF(WEEKDAY(Attendance!$J759) = 6,
       IF(COUNTIF(FINALS_WEEK_FRIDAY_DATE[],Attendance!$J759) &gt; 0, VLOOKUP(Attendance!$G759,FINALS_WEEK_FRIDAY_PERIOD_SCHEDULE[],2,TRUE),
       VLOOKUP(Attendance!$G759,REGULAR_WEEK_SCHEDULE[[Friday]:[Period]],2,TRUE))))))))))</f>
        <v/>
      </c>
      <c r="J759" s="41" t="str">
        <f t="shared" ca="1" si="38"/>
        <v/>
      </c>
      <c r="K759" s="41" t="str">
        <f>IF($A759 &lt;&gt; "",VLOOKUP($A759,'Student reference sheet'!$A$2:$V$2329, 7,FALSE), "")</f>
        <v/>
      </c>
      <c r="L759" s="30" t="str">
        <f>IF($A759 ="", "", VLOOKUP($A759, 'Student reference sheet'!$A$2:$Z$2603,23,FALSE))</f>
        <v/>
      </c>
      <c r="M759" s="30" t="str">
        <f>IF($A759 ="", "", VLOOKUP($A759, 'Student reference sheet'!$A$2:$Z$2603,24,FALSE))</f>
        <v/>
      </c>
      <c r="N759" s="30" t="str">
        <f>IF($A759 ="", "", VLOOKUP($A759, 'Student reference sheet'!$A$2:$Z$2603,26,FALSE))</f>
        <v/>
      </c>
      <c r="O759" s="30" t="str">
        <f>IF($A759 ="", "", VLOOKUP($A759, 'Student reference sheet'!$A$2:$Z$2603,25,FALSE))</f>
        <v/>
      </c>
      <c r="P759" s="39" t="str">
        <f>IF($A759 = "", "", IF(OR(VLOOKUP($A759,'Student reference sheet'!$A$2:$V$2400,8,FALSE) = "R",  VLOOKUP($A759,'Student reference sheet'!$A$2:$V$2400,8,FALSE) = "L"), "X", ""))</f>
        <v/>
      </c>
      <c r="Q759" s="39" t="str">
        <f>IF($A759 ="", "", VLOOKUP($A759, 'Student reference sheet'!$A$2:$V$2603,22,FALSE))</f>
        <v/>
      </c>
      <c r="R759" s="39" t="str">
        <f>IF($A759 &lt;&gt; "",VLOOKUP($A759,'Student reference sheet'!$A$2:$V$2329, 5,FALSE), "")</f>
        <v/>
      </c>
      <c r="S759" s="39" t="str">
        <f>IF($A759 &lt;&gt; "",VLOOKUP($A759,'Student reference sheet'!$A$2:$V$2329, 6,FALSE), "")</f>
        <v/>
      </c>
      <c r="T759" s="30" t="str">
        <f>IF($A759 = "","",
IF(VLOOKUP($A759,'Student reference sheet'!$A$2:$V$2329, 10,FALSE) = "Y", "Hispanic",
IF(VLOOKUP($A759,'Student reference sheet'!$A$2:$V$2329,11,FALSE) &lt;&gt; "",
IF(VLOOKUP($A759,'Student reference sheet'!$A$2:$V$2329,11,FALSE) = "UNK", "Unknown", VLOOKUP(VALUE(VLOOKUP($A759,'Student reference sheet'!$A$2:$V$2329,11,FALSE)),'Ethnicity Reference'!$A$2:$B$22,2,FALSE)),
IF(VLOOKUP($A759,'Student reference sheet'!$A$2:$V$2329,9,FALSE) &lt;&gt; "", VLOOKUP(VALUE(VLOOKUP($A759,'Student reference sheet'!$A$2:$V$2329,9,FALSE)),'Ethnicity Reference'!$A$2:$B$22,2,FALSE),"Unknown"))))</f>
        <v/>
      </c>
      <c r="U759" s="35"/>
    </row>
    <row r="760" spans="1:21" ht="15.75">
      <c r="A760" s="47"/>
      <c r="B760" s="33"/>
      <c r="C760" s="39" t="str">
        <f>IF($A760 &lt;&gt; "",VLOOKUP($A760,'Student reference sheet'!$A$2:$V$2329, 3,FALSE), "")</f>
        <v/>
      </c>
      <c r="D760" s="39" t="str">
        <f>IF($A760 &lt;&gt; "",VLOOKUP($A760,'Student reference sheet'!$A$2:$V$2329, 2,FALSE), "")</f>
        <v/>
      </c>
      <c r="E760" s="35"/>
      <c r="F760" s="34"/>
      <c r="G760" s="40" t="str">
        <f t="shared" ca="1" si="36"/>
        <v/>
      </c>
      <c r="H760" s="40" t="str">
        <f t="shared" ca="1" si="37"/>
        <v/>
      </c>
      <c r="I760" s="36" t="str">
        <f>IF($A760 = "", "",
IF(COUNTIF(MINIMUM_DAY_DATES[], Attendance!J760) &gt; 0, VLOOKUP(Attendance!$G760,MINIMUM_DAY_PERIOD_SCHEDULE[], 2,TRUE),
IF(COUNTIF(RALLY_DATES[], Attendance!J760) &gt; 0, VLOOKUP(Attendance!$G760,RALLY_PERIOD_SCHEDULE[], 2,TRUE),
IF(WEEKDAY(Attendance!$J760) = 2,
       IF(COUNTIF(FINALS_WEEK_MONDAY_DATE[],Attendance!$J760) &gt; 0, VLOOKUP(Attendance!$G760,FINALS_WEEK_MONDAY_PERIOD_SCHEDULE[],2,TRUE),
       VLOOKUP(Attendance!$G760,REGULAR_WEEK_SCHEDULE[],6,TRUE)),
IF(WEEKDAY($J760) = 3,
       IF(COUNTIF(FINALS_WEEK_TUESDAY_DATE[],Attendance!$J760) &gt; 0, VLOOKUP(Attendance!$G760,FINALS_WEEK_TUESDAY_PERIOD_SCHEDULE[],2,TRUE),
       VLOOKUP(Attendance!$G760,REGULAR_WEEK_SCHEDULE[[Tuesday]:[Period]],5,TRUE)),
IF(WEEKDAY(Attendance!$J760) = 4,
        IF(COUNTIF(BLOCK_WEDNESDAY_DATES[],Attendance!$J760) &gt; 0, VLOOKUP(Attendance!$G760,BLOCK_WEDNESDAY_PERIOD_SCHEDULE[],2,TRUE),
        IF(COUNTIF(FINALS_WEEK_WEDNESDAY_DATE[],Attendance!$J760) &gt; 0, VLOOKUP(Attendance!$G760,FINALS_WEEK_WEDNESDAY_PERIOD_SCHEDULE[],2,TRUE),
       VLOOKUP(Attendance!$G760,REGULAR_WEEK_SCHEDULE[[Wednesday]:[Period]],4,TRUE))),
IF(WEEKDAY($J760) = 5,
       IF(COUNTIF(BLOCK_THURSDAY_DATES[],Attendance!$J760) &gt; 0, VLOOKUP(Attendance!$G760,BLOCK_THURSDAY_PERIOD_SCHEDULE[],2,TRUE),
       IF(COUNTIF(FINALS_WEEK_THURSDAY_DATE[],Attendance!$J760) &gt; 0, VLOOKUP(Attendance!$G760,FINALS_WEEK_THURSDAY_PERIOD_SCHEDULE[],2,TRUE),
       VLOOKUP(Attendance!$G760,REGULAR_WEEK_SCHEDULE[[Thursday]:[Period]],3,TRUE))),
IF(WEEKDAY(Attendance!$J760) = 6,
       IF(COUNTIF(FINALS_WEEK_FRIDAY_DATE[],Attendance!$J760) &gt; 0, VLOOKUP(Attendance!$G760,FINALS_WEEK_FRIDAY_PERIOD_SCHEDULE[],2,TRUE),
       VLOOKUP(Attendance!$G760,REGULAR_WEEK_SCHEDULE[[Friday]:[Period]],2,TRUE))))))))))</f>
        <v/>
      </c>
      <c r="J760" s="41" t="str">
        <f t="shared" ca="1" si="38"/>
        <v/>
      </c>
      <c r="K760" s="41" t="str">
        <f>IF($A760 &lt;&gt; "",VLOOKUP($A760,'Student reference sheet'!$A$2:$V$2329, 7,FALSE), "")</f>
        <v/>
      </c>
      <c r="L760" s="30" t="str">
        <f>IF($A760 ="", "", VLOOKUP($A760, 'Student reference sheet'!$A$2:$Z$2603,23,FALSE))</f>
        <v/>
      </c>
      <c r="M760" s="30" t="str">
        <f>IF($A760 ="", "", VLOOKUP($A760, 'Student reference sheet'!$A$2:$Z$2603,24,FALSE))</f>
        <v/>
      </c>
      <c r="N760" s="30" t="str">
        <f>IF($A760 ="", "", VLOOKUP($A760, 'Student reference sheet'!$A$2:$Z$2603,26,FALSE))</f>
        <v/>
      </c>
      <c r="O760" s="30" t="str">
        <f>IF($A760 ="", "", VLOOKUP($A760, 'Student reference sheet'!$A$2:$Z$2603,25,FALSE))</f>
        <v/>
      </c>
      <c r="P760" s="39" t="str">
        <f>IF($A760 = "", "", IF(OR(VLOOKUP($A760,'Student reference sheet'!$A$2:$V$2400,8,FALSE) = "R",  VLOOKUP($A760,'Student reference sheet'!$A$2:$V$2400,8,FALSE) = "L"), "X", ""))</f>
        <v/>
      </c>
      <c r="Q760" s="39" t="str">
        <f>IF($A760 ="", "", VLOOKUP($A760, 'Student reference sheet'!$A$2:$V$2603,22,FALSE))</f>
        <v/>
      </c>
      <c r="R760" s="39" t="str">
        <f>IF($A760 &lt;&gt; "",VLOOKUP($A760,'Student reference sheet'!$A$2:$V$2329, 5,FALSE), "")</f>
        <v/>
      </c>
      <c r="S760" s="39" t="str">
        <f>IF($A760 &lt;&gt; "",VLOOKUP($A760,'Student reference sheet'!$A$2:$V$2329, 6,FALSE), "")</f>
        <v/>
      </c>
      <c r="T760" s="30" t="str">
        <f>IF($A760 = "","",
IF(VLOOKUP($A760,'Student reference sheet'!$A$2:$V$2329, 10,FALSE) = "Y", "Hispanic",
IF(VLOOKUP($A760,'Student reference sheet'!$A$2:$V$2329,11,FALSE) &lt;&gt; "",
IF(VLOOKUP($A760,'Student reference sheet'!$A$2:$V$2329,11,FALSE) = "UNK", "Unknown", VLOOKUP(VALUE(VLOOKUP($A760,'Student reference sheet'!$A$2:$V$2329,11,FALSE)),'Ethnicity Reference'!$A$2:$B$22,2,FALSE)),
IF(VLOOKUP($A760,'Student reference sheet'!$A$2:$V$2329,9,FALSE) &lt;&gt; "", VLOOKUP(VALUE(VLOOKUP($A760,'Student reference sheet'!$A$2:$V$2329,9,FALSE)),'Ethnicity Reference'!$A$2:$B$22,2,FALSE),"Unknown"))))</f>
        <v/>
      </c>
      <c r="U760" s="35"/>
    </row>
    <row r="761" spans="1:21" ht="15.75">
      <c r="A761" s="47"/>
      <c r="B761" s="33"/>
      <c r="C761" s="39" t="str">
        <f>IF($A761 &lt;&gt; "",VLOOKUP($A761,'Student reference sheet'!$A$2:$V$2329, 3,FALSE), "")</f>
        <v/>
      </c>
      <c r="D761" s="39" t="str">
        <f>IF($A761 &lt;&gt; "",VLOOKUP($A761,'Student reference sheet'!$A$2:$V$2329, 2,FALSE), "")</f>
        <v/>
      </c>
      <c r="E761" s="35"/>
      <c r="F761" s="34"/>
      <c r="G761" s="40" t="str">
        <f t="shared" ca="1" si="36"/>
        <v/>
      </c>
      <c r="H761" s="40" t="str">
        <f t="shared" ca="1" si="37"/>
        <v/>
      </c>
      <c r="I761" s="36" t="str">
        <f>IF($A761 = "", "",
IF(COUNTIF(MINIMUM_DAY_DATES[], Attendance!J761) &gt; 0, VLOOKUP(Attendance!$G761,MINIMUM_DAY_PERIOD_SCHEDULE[], 2,TRUE),
IF(COUNTIF(RALLY_DATES[], Attendance!J761) &gt; 0, VLOOKUP(Attendance!$G761,RALLY_PERIOD_SCHEDULE[], 2,TRUE),
IF(WEEKDAY(Attendance!$J761) = 2,
       IF(COUNTIF(FINALS_WEEK_MONDAY_DATE[],Attendance!$J761) &gt; 0, VLOOKUP(Attendance!$G761,FINALS_WEEK_MONDAY_PERIOD_SCHEDULE[],2,TRUE),
       VLOOKUP(Attendance!$G761,REGULAR_WEEK_SCHEDULE[],6,TRUE)),
IF(WEEKDAY($J761) = 3,
       IF(COUNTIF(FINALS_WEEK_TUESDAY_DATE[],Attendance!$J761) &gt; 0, VLOOKUP(Attendance!$G761,FINALS_WEEK_TUESDAY_PERIOD_SCHEDULE[],2,TRUE),
       VLOOKUP(Attendance!$G761,REGULAR_WEEK_SCHEDULE[[Tuesday]:[Period]],5,TRUE)),
IF(WEEKDAY(Attendance!$J761) = 4,
        IF(COUNTIF(BLOCK_WEDNESDAY_DATES[],Attendance!$J761) &gt; 0, VLOOKUP(Attendance!$G761,BLOCK_WEDNESDAY_PERIOD_SCHEDULE[],2,TRUE),
        IF(COUNTIF(FINALS_WEEK_WEDNESDAY_DATE[],Attendance!$J761) &gt; 0, VLOOKUP(Attendance!$G761,FINALS_WEEK_WEDNESDAY_PERIOD_SCHEDULE[],2,TRUE),
       VLOOKUP(Attendance!$G761,REGULAR_WEEK_SCHEDULE[[Wednesday]:[Period]],4,TRUE))),
IF(WEEKDAY($J761) = 5,
       IF(COUNTIF(BLOCK_THURSDAY_DATES[],Attendance!$J761) &gt; 0, VLOOKUP(Attendance!$G761,BLOCK_THURSDAY_PERIOD_SCHEDULE[],2,TRUE),
       IF(COUNTIF(FINALS_WEEK_THURSDAY_DATE[],Attendance!$J761) &gt; 0, VLOOKUP(Attendance!$G761,FINALS_WEEK_THURSDAY_PERIOD_SCHEDULE[],2,TRUE),
       VLOOKUP(Attendance!$G761,REGULAR_WEEK_SCHEDULE[[Thursday]:[Period]],3,TRUE))),
IF(WEEKDAY(Attendance!$J761) = 6,
       IF(COUNTIF(FINALS_WEEK_FRIDAY_DATE[],Attendance!$J761) &gt; 0, VLOOKUP(Attendance!$G761,FINALS_WEEK_FRIDAY_PERIOD_SCHEDULE[],2,TRUE),
       VLOOKUP(Attendance!$G761,REGULAR_WEEK_SCHEDULE[[Friday]:[Period]],2,TRUE))))))))))</f>
        <v/>
      </c>
      <c r="J761" s="41" t="str">
        <f t="shared" ca="1" si="38"/>
        <v/>
      </c>
      <c r="K761" s="41" t="str">
        <f>IF($A761 &lt;&gt; "",VLOOKUP($A761,'Student reference sheet'!$A$2:$V$2329, 7,FALSE), "")</f>
        <v/>
      </c>
      <c r="L761" s="30" t="str">
        <f>IF($A761 ="", "", VLOOKUP($A761, 'Student reference sheet'!$A$2:$Z$2603,23,FALSE))</f>
        <v/>
      </c>
      <c r="M761" s="30" t="str">
        <f>IF($A761 ="", "", VLOOKUP($A761, 'Student reference sheet'!$A$2:$Z$2603,24,FALSE))</f>
        <v/>
      </c>
      <c r="N761" s="30" t="str">
        <f>IF($A761 ="", "", VLOOKUP($A761, 'Student reference sheet'!$A$2:$Z$2603,26,FALSE))</f>
        <v/>
      </c>
      <c r="O761" s="30" t="str">
        <f>IF($A761 ="", "", VLOOKUP($A761, 'Student reference sheet'!$A$2:$Z$2603,25,FALSE))</f>
        <v/>
      </c>
      <c r="P761" s="39" t="str">
        <f>IF($A761 = "", "", IF(OR(VLOOKUP($A761,'Student reference sheet'!$A$2:$V$2400,8,FALSE) = "R",  VLOOKUP($A761,'Student reference sheet'!$A$2:$V$2400,8,FALSE) = "L"), "X", ""))</f>
        <v/>
      </c>
      <c r="Q761" s="39" t="str">
        <f>IF($A761 ="", "", VLOOKUP($A761, 'Student reference sheet'!$A$2:$V$2603,22,FALSE))</f>
        <v/>
      </c>
      <c r="R761" s="39" t="str">
        <f>IF($A761 &lt;&gt; "",VLOOKUP($A761,'Student reference sheet'!$A$2:$V$2329, 5,FALSE), "")</f>
        <v/>
      </c>
      <c r="S761" s="39" t="str">
        <f>IF($A761 &lt;&gt; "",VLOOKUP($A761,'Student reference sheet'!$A$2:$V$2329, 6,FALSE), "")</f>
        <v/>
      </c>
      <c r="T761" s="30" t="str">
        <f>IF($A761 = "","",
IF(VLOOKUP($A761,'Student reference sheet'!$A$2:$V$2329, 10,FALSE) = "Y", "Hispanic",
IF(VLOOKUP($A761,'Student reference sheet'!$A$2:$V$2329,11,FALSE) &lt;&gt; "",
IF(VLOOKUP($A761,'Student reference sheet'!$A$2:$V$2329,11,FALSE) = "UNK", "Unknown", VLOOKUP(VALUE(VLOOKUP($A761,'Student reference sheet'!$A$2:$V$2329,11,FALSE)),'Ethnicity Reference'!$A$2:$B$22,2,FALSE)),
IF(VLOOKUP($A761,'Student reference sheet'!$A$2:$V$2329,9,FALSE) &lt;&gt; "", VLOOKUP(VALUE(VLOOKUP($A761,'Student reference sheet'!$A$2:$V$2329,9,FALSE)),'Ethnicity Reference'!$A$2:$B$22,2,FALSE),"Unknown"))))</f>
        <v/>
      </c>
      <c r="U761" s="35"/>
    </row>
    <row r="762" spans="1:21" ht="15.75">
      <c r="A762" s="47"/>
      <c r="B762" s="33"/>
      <c r="C762" s="39" t="str">
        <f>IF($A762 &lt;&gt; "",VLOOKUP($A762,'Student reference sheet'!$A$2:$V$2329, 3,FALSE), "")</f>
        <v/>
      </c>
      <c r="D762" s="39" t="str">
        <f>IF($A762 &lt;&gt; "",VLOOKUP($A762,'Student reference sheet'!$A$2:$V$2329, 2,FALSE), "")</f>
        <v/>
      </c>
      <c r="E762" s="35"/>
      <c r="F762" s="34"/>
      <c r="G762" s="40" t="str">
        <f t="shared" ca="1" si="36"/>
        <v/>
      </c>
      <c r="H762" s="40" t="str">
        <f t="shared" ca="1" si="37"/>
        <v/>
      </c>
      <c r="I762" s="36" t="str">
        <f>IF($A762 = "", "",
IF(COUNTIF(MINIMUM_DAY_DATES[], Attendance!J762) &gt; 0, VLOOKUP(Attendance!$G762,MINIMUM_DAY_PERIOD_SCHEDULE[], 2,TRUE),
IF(COUNTIF(RALLY_DATES[], Attendance!J762) &gt; 0, VLOOKUP(Attendance!$G762,RALLY_PERIOD_SCHEDULE[], 2,TRUE),
IF(WEEKDAY(Attendance!$J762) = 2,
       IF(COUNTIF(FINALS_WEEK_MONDAY_DATE[],Attendance!$J762) &gt; 0, VLOOKUP(Attendance!$G762,FINALS_WEEK_MONDAY_PERIOD_SCHEDULE[],2,TRUE),
       VLOOKUP(Attendance!$G762,REGULAR_WEEK_SCHEDULE[],6,TRUE)),
IF(WEEKDAY($J762) = 3,
       IF(COUNTIF(FINALS_WEEK_TUESDAY_DATE[],Attendance!$J762) &gt; 0, VLOOKUP(Attendance!$G762,FINALS_WEEK_TUESDAY_PERIOD_SCHEDULE[],2,TRUE),
       VLOOKUP(Attendance!$G762,REGULAR_WEEK_SCHEDULE[[Tuesday]:[Period]],5,TRUE)),
IF(WEEKDAY(Attendance!$J762) = 4,
        IF(COUNTIF(BLOCK_WEDNESDAY_DATES[],Attendance!$J762) &gt; 0, VLOOKUP(Attendance!$G762,BLOCK_WEDNESDAY_PERIOD_SCHEDULE[],2,TRUE),
        IF(COUNTIF(FINALS_WEEK_WEDNESDAY_DATE[],Attendance!$J762) &gt; 0, VLOOKUP(Attendance!$G762,FINALS_WEEK_WEDNESDAY_PERIOD_SCHEDULE[],2,TRUE),
       VLOOKUP(Attendance!$G762,REGULAR_WEEK_SCHEDULE[[Wednesday]:[Period]],4,TRUE))),
IF(WEEKDAY($J762) = 5,
       IF(COUNTIF(BLOCK_THURSDAY_DATES[],Attendance!$J762) &gt; 0, VLOOKUP(Attendance!$G762,BLOCK_THURSDAY_PERIOD_SCHEDULE[],2,TRUE),
       IF(COUNTIF(FINALS_WEEK_THURSDAY_DATE[],Attendance!$J762) &gt; 0, VLOOKUP(Attendance!$G762,FINALS_WEEK_THURSDAY_PERIOD_SCHEDULE[],2,TRUE),
       VLOOKUP(Attendance!$G762,REGULAR_WEEK_SCHEDULE[[Thursday]:[Period]],3,TRUE))),
IF(WEEKDAY(Attendance!$J762) = 6,
       IF(COUNTIF(FINALS_WEEK_FRIDAY_DATE[],Attendance!$J762) &gt; 0, VLOOKUP(Attendance!$G762,FINALS_WEEK_FRIDAY_PERIOD_SCHEDULE[],2,TRUE),
       VLOOKUP(Attendance!$G762,REGULAR_WEEK_SCHEDULE[[Friday]:[Period]],2,TRUE))))))))))</f>
        <v/>
      </c>
      <c r="J762" s="41" t="str">
        <f t="shared" ca="1" si="38"/>
        <v/>
      </c>
      <c r="K762" s="41" t="str">
        <f>IF($A762 &lt;&gt; "",VLOOKUP($A762,'Student reference sheet'!$A$2:$V$2329, 7,FALSE), "")</f>
        <v/>
      </c>
      <c r="L762" s="30" t="str">
        <f>IF($A762 ="", "", VLOOKUP($A762, 'Student reference sheet'!$A$2:$Z$2603,23,FALSE))</f>
        <v/>
      </c>
      <c r="M762" s="30" t="str">
        <f>IF($A762 ="", "", VLOOKUP($A762, 'Student reference sheet'!$A$2:$Z$2603,24,FALSE))</f>
        <v/>
      </c>
      <c r="N762" s="30" t="str">
        <f>IF($A762 ="", "", VLOOKUP($A762, 'Student reference sheet'!$A$2:$Z$2603,26,FALSE))</f>
        <v/>
      </c>
      <c r="O762" s="30" t="str">
        <f>IF($A762 ="", "", VLOOKUP($A762, 'Student reference sheet'!$A$2:$Z$2603,25,FALSE))</f>
        <v/>
      </c>
      <c r="P762" s="39" t="str">
        <f>IF($A762 = "", "", IF(OR(VLOOKUP($A762,'Student reference sheet'!$A$2:$V$2400,8,FALSE) = "R",  VLOOKUP($A762,'Student reference sheet'!$A$2:$V$2400,8,FALSE) = "L"), "X", ""))</f>
        <v/>
      </c>
      <c r="Q762" s="39" t="str">
        <f>IF($A762 ="", "", VLOOKUP($A762, 'Student reference sheet'!$A$2:$V$2603,22,FALSE))</f>
        <v/>
      </c>
      <c r="R762" s="39" t="str">
        <f>IF($A762 &lt;&gt; "",VLOOKUP($A762,'Student reference sheet'!$A$2:$V$2329, 5,FALSE), "")</f>
        <v/>
      </c>
      <c r="S762" s="39" t="str">
        <f>IF($A762 &lt;&gt; "",VLOOKUP($A762,'Student reference sheet'!$A$2:$V$2329, 6,FALSE), "")</f>
        <v/>
      </c>
      <c r="T762" s="30" t="str">
        <f>IF($A762 = "","",
IF(VLOOKUP($A762,'Student reference sheet'!$A$2:$V$2329, 10,FALSE) = "Y", "Hispanic",
IF(VLOOKUP($A762,'Student reference sheet'!$A$2:$V$2329,11,FALSE) &lt;&gt; "",
IF(VLOOKUP($A762,'Student reference sheet'!$A$2:$V$2329,11,FALSE) = "UNK", "Unknown", VLOOKUP(VALUE(VLOOKUP($A762,'Student reference sheet'!$A$2:$V$2329,11,FALSE)),'Ethnicity Reference'!$A$2:$B$22,2,FALSE)),
IF(VLOOKUP($A762,'Student reference sheet'!$A$2:$V$2329,9,FALSE) &lt;&gt; "", VLOOKUP(VALUE(VLOOKUP($A762,'Student reference sheet'!$A$2:$V$2329,9,FALSE)),'Ethnicity Reference'!$A$2:$B$22,2,FALSE),"Unknown"))))</f>
        <v/>
      </c>
      <c r="U762" s="35"/>
    </row>
    <row r="763" spans="1:21" ht="15.75">
      <c r="A763" s="47"/>
      <c r="B763" s="33"/>
      <c r="C763" s="39" t="str">
        <f>IF($A763 &lt;&gt; "",VLOOKUP($A763,'Student reference sheet'!$A$2:$V$2329, 3,FALSE), "")</f>
        <v/>
      </c>
      <c r="D763" s="39" t="str">
        <f>IF($A763 &lt;&gt; "",VLOOKUP($A763,'Student reference sheet'!$A$2:$V$2329, 2,FALSE), "")</f>
        <v/>
      </c>
      <c r="E763" s="35"/>
      <c r="F763" s="34"/>
      <c r="G763" s="40" t="str">
        <f t="shared" ca="1" si="36"/>
        <v/>
      </c>
      <c r="H763" s="40" t="str">
        <f t="shared" ca="1" si="37"/>
        <v/>
      </c>
      <c r="I763" s="36" t="str">
        <f>IF($A763 = "", "",
IF(COUNTIF(MINIMUM_DAY_DATES[], Attendance!J763) &gt; 0, VLOOKUP(Attendance!$G763,MINIMUM_DAY_PERIOD_SCHEDULE[], 2,TRUE),
IF(COUNTIF(RALLY_DATES[], Attendance!J763) &gt; 0, VLOOKUP(Attendance!$G763,RALLY_PERIOD_SCHEDULE[], 2,TRUE),
IF(WEEKDAY(Attendance!$J763) = 2,
       IF(COUNTIF(FINALS_WEEK_MONDAY_DATE[],Attendance!$J763) &gt; 0, VLOOKUP(Attendance!$G763,FINALS_WEEK_MONDAY_PERIOD_SCHEDULE[],2,TRUE),
       VLOOKUP(Attendance!$G763,REGULAR_WEEK_SCHEDULE[],6,TRUE)),
IF(WEEKDAY($J763) = 3,
       IF(COUNTIF(FINALS_WEEK_TUESDAY_DATE[],Attendance!$J763) &gt; 0, VLOOKUP(Attendance!$G763,FINALS_WEEK_TUESDAY_PERIOD_SCHEDULE[],2,TRUE),
       VLOOKUP(Attendance!$G763,REGULAR_WEEK_SCHEDULE[[Tuesday]:[Period]],5,TRUE)),
IF(WEEKDAY(Attendance!$J763) = 4,
        IF(COUNTIF(BLOCK_WEDNESDAY_DATES[],Attendance!$J763) &gt; 0, VLOOKUP(Attendance!$G763,BLOCK_WEDNESDAY_PERIOD_SCHEDULE[],2,TRUE),
        IF(COUNTIF(FINALS_WEEK_WEDNESDAY_DATE[],Attendance!$J763) &gt; 0, VLOOKUP(Attendance!$G763,FINALS_WEEK_WEDNESDAY_PERIOD_SCHEDULE[],2,TRUE),
       VLOOKUP(Attendance!$G763,REGULAR_WEEK_SCHEDULE[[Wednesday]:[Period]],4,TRUE))),
IF(WEEKDAY($J763) = 5,
       IF(COUNTIF(BLOCK_THURSDAY_DATES[],Attendance!$J763) &gt; 0, VLOOKUP(Attendance!$G763,BLOCK_THURSDAY_PERIOD_SCHEDULE[],2,TRUE),
       IF(COUNTIF(FINALS_WEEK_THURSDAY_DATE[],Attendance!$J763) &gt; 0, VLOOKUP(Attendance!$G763,FINALS_WEEK_THURSDAY_PERIOD_SCHEDULE[],2,TRUE),
       VLOOKUP(Attendance!$G763,REGULAR_WEEK_SCHEDULE[[Thursday]:[Period]],3,TRUE))),
IF(WEEKDAY(Attendance!$J763) = 6,
       IF(COUNTIF(FINALS_WEEK_FRIDAY_DATE[],Attendance!$J763) &gt; 0, VLOOKUP(Attendance!$G763,FINALS_WEEK_FRIDAY_PERIOD_SCHEDULE[],2,TRUE),
       VLOOKUP(Attendance!$G763,REGULAR_WEEK_SCHEDULE[[Friday]:[Period]],2,TRUE))))))))))</f>
        <v/>
      </c>
      <c r="J763" s="41" t="str">
        <f t="shared" ca="1" si="38"/>
        <v/>
      </c>
      <c r="K763" s="41" t="str">
        <f>IF($A763 &lt;&gt; "",VLOOKUP($A763,'Student reference sheet'!$A$2:$V$2329, 7,FALSE), "")</f>
        <v/>
      </c>
      <c r="L763" s="30" t="str">
        <f>IF($A763 ="", "", VLOOKUP($A763, 'Student reference sheet'!$A$2:$Z$2603,23,FALSE))</f>
        <v/>
      </c>
      <c r="M763" s="30" t="str">
        <f>IF($A763 ="", "", VLOOKUP($A763, 'Student reference sheet'!$A$2:$Z$2603,24,FALSE))</f>
        <v/>
      </c>
      <c r="N763" s="30" t="str">
        <f>IF($A763 ="", "", VLOOKUP($A763, 'Student reference sheet'!$A$2:$Z$2603,26,FALSE))</f>
        <v/>
      </c>
      <c r="O763" s="30" t="str">
        <f>IF($A763 ="", "", VLOOKUP($A763, 'Student reference sheet'!$A$2:$Z$2603,25,FALSE))</f>
        <v/>
      </c>
      <c r="P763" s="39" t="str">
        <f>IF($A763 = "", "", IF(OR(VLOOKUP($A763,'Student reference sheet'!$A$2:$V$2400,8,FALSE) = "R",  VLOOKUP($A763,'Student reference sheet'!$A$2:$V$2400,8,FALSE) = "L"), "X", ""))</f>
        <v/>
      </c>
      <c r="Q763" s="39" t="str">
        <f>IF($A763 ="", "", VLOOKUP($A763, 'Student reference sheet'!$A$2:$V$2603,22,FALSE))</f>
        <v/>
      </c>
      <c r="R763" s="39" t="str">
        <f>IF($A763 &lt;&gt; "",VLOOKUP($A763,'Student reference sheet'!$A$2:$V$2329, 5,FALSE), "")</f>
        <v/>
      </c>
      <c r="S763" s="39" t="str">
        <f>IF($A763 &lt;&gt; "",VLOOKUP($A763,'Student reference sheet'!$A$2:$V$2329, 6,FALSE), "")</f>
        <v/>
      </c>
      <c r="T763" s="30" t="str">
        <f>IF($A763 = "","",
IF(VLOOKUP($A763,'Student reference sheet'!$A$2:$V$2329, 10,FALSE) = "Y", "Hispanic",
IF(VLOOKUP($A763,'Student reference sheet'!$A$2:$V$2329,11,FALSE) &lt;&gt; "",
IF(VLOOKUP($A763,'Student reference sheet'!$A$2:$V$2329,11,FALSE) = "UNK", "Unknown", VLOOKUP(VALUE(VLOOKUP($A763,'Student reference sheet'!$A$2:$V$2329,11,FALSE)),'Ethnicity Reference'!$A$2:$B$22,2,FALSE)),
IF(VLOOKUP($A763,'Student reference sheet'!$A$2:$V$2329,9,FALSE) &lt;&gt; "", VLOOKUP(VALUE(VLOOKUP($A763,'Student reference sheet'!$A$2:$V$2329,9,FALSE)),'Ethnicity Reference'!$A$2:$B$22,2,FALSE),"Unknown"))))</f>
        <v/>
      </c>
      <c r="U763" s="35"/>
    </row>
    <row r="764" spans="1:21" ht="15.75">
      <c r="A764" s="47"/>
      <c r="B764" s="33"/>
      <c r="C764" s="39" t="str">
        <f>IF($A764 &lt;&gt; "",VLOOKUP($A764,'Student reference sheet'!$A$2:$V$2329, 3,FALSE), "")</f>
        <v/>
      </c>
      <c r="D764" s="39" t="str">
        <f>IF($A764 &lt;&gt; "",VLOOKUP($A764,'Student reference sheet'!$A$2:$V$2329, 2,FALSE), "")</f>
        <v/>
      </c>
      <c r="E764" s="35"/>
      <c r="F764" s="34"/>
      <c r="G764" s="40" t="str">
        <f t="shared" ca="1" si="36"/>
        <v/>
      </c>
      <c r="H764" s="40" t="str">
        <f t="shared" ca="1" si="37"/>
        <v/>
      </c>
      <c r="I764" s="36" t="str">
        <f>IF($A764 = "", "",
IF(COUNTIF(MINIMUM_DAY_DATES[], Attendance!J764) &gt; 0, VLOOKUP(Attendance!$G764,MINIMUM_DAY_PERIOD_SCHEDULE[], 2,TRUE),
IF(COUNTIF(RALLY_DATES[], Attendance!J764) &gt; 0, VLOOKUP(Attendance!$G764,RALLY_PERIOD_SCHEDULE[], 2,TRUE),
IF(WEEKDAY(Attendance!$J764) = 2,
       IF(COUNTIF(FINALS_WEEK_MONDAY_DATE[],Attendance!$J764) &gt; 0, VLOOKUP(Attendance!$G764,FINALS_WEEK_MONDAY_PERIOD_SCHEDULE[],2,TRUE),
       VLOOKUP(Attendance!$G764,REGULAR_WEEK_SCHEDULE[],6,TRUE)),
IF(WEEKDAY($J764) = 3,
       IF(COUNTIF(FINALS_WEEK_TUESDAY_DATE[],Attendance!$J764) &gt; 0, VLOOKUP(Attendance!$G764,FINALS_WEEK_TUESDAY_PERIOD_SCHEDULE[],2,TRUE),
       VLOOKUP(Attendance!$G764,REGULAR_WEEK_SCHEDULE[[Tuesday]:[Period]],5,TRUE)),
IF(WEEKDAY(Attendance!$J764) = 4,
        IF(COUNTIF(BLOCK_WEDNESDAY_DATES[],Attendance!$J764) &gt; 0, VLOOKUP(Attendance!$G764,BLOCK_WEDNESDAY_PERIOD_SCHEDULE[],2,TRUE),
        IF(COUNTIF(FINALS_WEEK_WEDNESDAY_DATE[],Attendance!$J764) &gt; 0, VLOOKUP(Attendance!$G764,FINALS_WEEK_WEDNESDAY_PERIOD_SCHEDULE[],2,TRUE),
       VLOOKUP(Attendance!$G764,REGULAR_WEEK_SCHEDULE[[Wednesday]:[Period]],4,TRUE))),
IF(WEEKDAY($J764) = 5,
       IF(COUNTIF(BLOCK_THURSDAY_DATES[],Attendance!$J764) &gt; 0, VLOOKUP(Attendance!$G764,BLOCK_THURSDAY_PERIOD_SCHEDULE[],2,TRUE),
       IF(COUNTIF(FINALS_WEEK_THURSDAY_DATE[],Attendance!$J764) &gt; 0, VLOOKUP(Attendance!$G764,FINALS_WEEK_THURSDAY_PERIOD_SCHEDULE[],2,TRUE),
       VLOOKUP(Attendance!$G764,REGULAR_WEEK_SCHEDULE[[Thursday]:[Period]],3,TRUE))),
IF(WEEKDAY(Attendance!$J764) = 6,
       IF(COUNTIF(FINALS_WEEK_FRIDAY_DATE[],Attendance!$J764) &gt; 0, VLOOKUP(Attendance!$G764,FINALS_WEEK_FRIDAY_PERIOD_SCHEDULE[],2,TRUE),
       VLOOKUP(Attendance!$G764,REGULAR_WEEK_SCHEDULE[[Friday]:[Period]],2,TRUE))))))))))</f>
        <v/>
      </c>
      <c r="J764" s="41" t="str">
        <f t="shared" ca="1" si="38"/>
        <v/>
      </c>
      <c r="K764" s="41" t="str">
        <f>IF($A764 &lt;&gt; "",VLOOKUP($A764,'Student reference sheet'!$A$2:$V$2329, 7,FALSE), "")</f>
        <v/>
      </c>
      <c r="L764" s="30" t="str">
        <f>IF($A764 ="", "", VLOOKUP($A764, 'Student reference sheet'!$A$2:$Z$2603,23,FALSE))</f>
        <v/>
      </c>
      <c r="M764" s="30" t="str">
        <f>IF($A764 ="", "", VLOOKUP($A764, 'Student reference sheet'!$A$2:$Z$2603,24,FALSE))</f>
        <v/>
      </c>
      <c r="N764" s="30" t="str">
        <f>IF($A764 ="", "", VLOOKUP($A764, 'Student reference sheet'!$A$2:$Z$2603,26,FALSE))</f>
        <v/>
      </c>
      <c r="O764" s="30" t="str">
        <f>IF($A764 ="", "", VLOOKUP($A764, 'Student reference sheet'!$A$2:$Z$2603,25,FALSE))</f>
        <v/>
      </c>
      <c r="P764" s="39" t="str">
        <f>IF($A764 = "", "", IF(OR(VLOOKUP($A764,'Student reference sheet'!$A$2:$V$2400,8,FALSE) = "R",  VLOOKUP($A764,'Student reference sheet'!$A$2:$V$2400,8,FALSE) = "L"), "X", ""))</f>
        <v/>
      </c>
      <c r="Q764" s="39" t="str">
        <f>IF($A764 ="", "", VLOOKUP($A764, 'Student reference sheet'!$A$2:$V$2603,22,FALSE))</f>
        <v/>
      </c>
      <c r="R764" s="39" t="str">
        <f>IF($A764 &lt;&gt; "",VLOOKUP($A764,'Student reference sheet'!$A$2:$V$2329, 5,FALSE), "")</f>
        <v/>
      </c>
      <c r="S764" s="39" t="str">
        <f>IF($A764 &lt;&gt; "",VLOOKUP($A764,'Student reference sheet'!$A$2:$V$2329, 6,FALSE), "")</f>
        <v/>
      </c>
      <c r="T764" s="30" t="str">
        <f>IF($A764 = "","",
IF(VLOOKUP($A764,'Student reference sheet'!$A$2:$V$2329, 10,FALSE) = "Y", "Hispanic",
IF(VLOOKUP($A764,'Student reference sheet'!$A$2:$V$2329,11,FALSE) &lt;&gt; "",
IF(VLOOKUP($A764,'Student reference sheet'!$A$2:$V$2329,11,FALSE) = "UNK", "Unknown", VLOOKUP(VALUE(VLOOKUP($A764,'Student reference sheet'!$A$2:$V$2329,11,FALSE)),'Ethnicity Reference'!$A$2:$B$22,2,FALSE)),
IF(VLOOKUP($A764,'Student reference sheet'!$A$2:$V$2329,9,FALSE) &lt;&gt; "", VLOOKUP(VALUE(VLOOKUP($A764,'Student reference sheet'!$A$2:$V$2329,9,FALSE)),'Ethnicity Reference'!$A$2:$B$22,2,FALSE),"Unknown"))))</f>
        <v/>
      </c>
      <c r="U764" s="35"/>
    </row>
    <row r="765" spans="1:21" ht="15.75">
      <c r="A765" s="47"/>
      <c r="B765" s="33"/>
      <c r="C765" s="39" t="str">
        <f>IF($A765 &lt;&gt; "",VLOOKUP($A765,'Student reference sheet'!$A$2:$V$2329, 3,FALSE), "")</f>
        <v/>
      </c>
      <c r="D765" s="39" t="str">
        <f>IF($A765 &lt;&gt; "",VLOOKUP($A765,'Student reference sheet'!$A$2:$V$2329, 2,FALSE), "")</f>
        <v/>
      </c>
      <c r="E765" s="35"/>
      <c r="F765" s="34"/>
      <c r="G765" s="40" t="str">
        <f t="shared" ca="1" si="36"/>
        <v/>
      </c>
      <c r="H765" s="40" t="str">
        <f t="shared" ca="1" si="37"/>
        <v/>
      </c>
      <c r="I765" s="36" t="str">
        <f>IF($A765 = "", "",
IF(COUNTIF(MINIMUM_DAY_DATES[], Attendance!J765) &gt; 0, VLOOKUP(Attendance!$G765,MINIMUM_DAY_PERIOD_SCHEDULE[], 2,TRUE),
IF(COUNTIF(RALLY_DATES[], Attendance!J765) &gt; 0, VLOOKUP(Attendance!$G765,RALLY_PERIOD_SCHEDULE[], 2,TRUE),
IF(WEEKDAY(Attendance!$J765) = 2,
       IF(COUNTIF(FINALS_WEEK_MONDAY_DATE[],Attendance!$J765) &gt; 0, VLOOKUP(Attendance!$G765,FINALS_WEEK_MONDAY_PERIOD_SCHEDULE[],2,TRUE),
       VLOOKUP(Attendance!$G765,REGULAR_WEEK_SCHEDULE[],6,TRUE)),
IF(WEEKDAY($J765) = 3,
       IF(COUNTIF(FINALS_WEEK_TUESDAY_DATE[],Attendance!$J765) &gt; 0, VLOOKUP(Attendance!$G765,FINALS_WEEK_TUESDAY_PERIOD_SCHEDULE[],2,TRUE),
       VLOOKUP(Attendance!$G765,REGULAR_WEEK_SCHEDULE[[Tuesday]:[Period]],5,TRUE)),
IF(WEEKDAY(Attendance!$J765) = 4,
        IF(COUNTIF(BLOCK_WEDNESDAY_DATES[],Attendance!$J765) &gt; 0, VLOOKUP(Attendance!$G765,BLOCK_WEDNESDAY_PERIOD_SCHEDULE[],2,TRUE),
        IF(COUNTIF(FINALS_WEEK_WEDNESDAY_DATE[],Attendance!$J765) &gt; 0, VLOOKUP(Attendance!$G765,FINALS_WEEK_WEDNESDAY_PERIOD_SCHEDULE[],2,TRUE),
       VLOOKUP(Attendance!$G765,REGULAR_WEEK_SCHEDULE[[Wednesday]:[Period]],4,TRUE))),
IF(WEEKDAY($J765) = 5,
       IF(COUNTIF(BLOCK_THURSDAY_DATES[],Attendance!$J765) &gt; 0, VLOOKUP(Attendance!$G765,BLOCK_THURSDAY_PERIOD_SCHEDULE[],2,TRUE),
       IF(COUNTIF(FINALS_WEEK_THURSDAY_DATE[],Attendance!$J765) &gt; 0, VLOOKUP(Attendance!$G765,FINALS_WEEK_THURSDAY_PERIOD_SCHEDULE[],2,TRUE),
       VLOOKUP(Attendance!$G765,REGULAR_WEEK_SCHEDULE[[Thursday]:[Period]],3,TRUE))),
IF(WEEKDAY(Attendance!$J765) = 6,
       IF(COUNTIF(FINALS_WEEK_FRIDAY_DATE[],Attendance!$J765) &gt; 0, VLOOKUP(Attendance!$G765,FINALS_WEEK_FRIDAY_PERIOD_SCHEDULE[],2,TRUE),
       VLOOKUP(Attendance!$G765,REGULAR_WEEK_SCHEDULE[[Friday]:[Period]],2,TRUE))))))))))</f>
        <v/>
      </c>
      <c r="J765" s="41" t="str">
        <f t="shared" ca="1" si="38"/>
        <v/>
      </c>
      <c r="K765" s="41" t="str">
        <f>IF($A765 &lt;&gt; "",VLOOKUP($A765,'Student reference sheet'!$A$2:$V$2329, 7,FALSE), "")</f>
        <v/>
      </c>
      <c r="L765" s="30" t="str">
        <f>IF($A765 ="", "", VLOOKUP($A765, 'Student reference sheet'!$A$2:$Z$2603,23,FALSE))</f>
        <v/>
      </c>
      <c r="M765" s="30" t="str">
        <f>IF($A765 ="", "", VLOOKUP($A765, 'Student reference sheet'!$A$2:$Z$2603,24,FALSE))</f>
        <v/>
      </c>
      <c r="N765" s="30" t="str">
        <f>IF($A765 ="", "", VLOOKUP($A765, 'Student reference sheet'!$A$2:$Z$2603,26,FALSE))</f>
        <v/>
      </c>
      <c r="O765" s="30" t="str">
        <f>IF($A765 ="", "", VLOOKUP($A765, 'Student reference sheet'!$A$2:$Z$2603,25,FALSE))</f>
        <v/>
      </c>
      <c r="P765" s="39" t="str">
        <f>IF($A765 = "", "", IF(OR(VLOOKUP($A765,'Student reference sheet'!$A$2:$V$2400,8,FALSE) = "R",  VLOOKUP($A765,'Student reference sheet'!$A$2:$V$2400,8,FALSE) = "L"), "X", ""))</f>
        <v/>
      </c>
      <c r="Q765" s="39" t="str">
        <f>IF($A765 ="", "", VLOOKUP($A765, 'Student reference sheet'!$A$2:$V$2603,22,FALSE))</f>
        <v/>
      </c>
      <c r="R765" s="39" t="str">
        <f>IF($A765 &lt;&gt; "",VLOOKUP($A765,'Student reference sheet'!$A$2:$V$2329, 5,FALSE), "")</f>
        <v/>
      </c>
      <c r="S765" s="39" t="str">
        <f>IF($A765 &lt;&gt; "",VLOOKUP($A765,'Student reference sheet'!$A$2:$V$2329, 6,FALSE), "")</f>
        <v/>
      </c>
      <c r="T765" s="30" t="str">
        <f>IF($A765 = "","",
IF(VLOOKUP($A765,'Student reference sheet'!$A$2:$V$2329, 10,FALSE) = "Y", "Hispanic",
IF(VLOOKUP($A765,'Student reference sheet'!$A$2:$V$2329,11,FALSE) &lt;&gt; "",
IF(VLOOKUP($A765,'Student reference sheet'!$A$2:$V$2329,11,FALSE) = "UNK", "Unknown", VLOOKUP(VALUE(VLOOKUP($A765,'Student reference sheet'!$A$2:$V$2329,11,FALSE)),'Ethnicity Reference'!$A$2:$B$22,2,FALSE)),
IF(VLOOKUP($A765,'Student reference sheet'!$A$2:$V$2329,9,FALSE) &lt;&gt; "", VLOOKUP(VALUE(VLOOKUP($A765,'Student reference sheet'!$A$2:$V$2329,9,FALSE)),'Ethnicity Reference'!$A$2:$B$22,2,FALSE),"Unknown"))))</f>
        <v/>
      </c>
      <c r="U765" s="35"/>
    </row>
    <row r="766" spans="1:21" ht="15.75">
      <c r="A766" s="47"/>
      <c r="B766" s="33"/>
      <c r="C766" s="39" t="str">
        <f>IF($A766 &lt;&gt; "",VLOOKUP($A766,'Student reference sheet'!$A$2:$V$2329, 3,FALSE), "")</f>
        <v/>
      </c>
      <c r="D766" s="39" t="str">
        <f>IF($A766 &lt;&gt; "",VLOOKUP($A766,'Student reference sheet'!$A$2:$V$2329, 2,FALSE), "")</f>
        <v/>
      </c>
      <c r="E766" s="35"/>
      <c r="F766" s="34"/>
      <c r="G766" s="40" t="str">
        <f t="shared" ca="1" si="36"/>
        <v/>
      </c>
      <c r="H766" s="40" t="str">
        <f t="shared" ca="1" si="37"/>
        <v/>
      </c>
      <c r="I766" s="36" t="str">
        <f>IF($A766 = "", "",
IF(COUNTIF(MINIMUM_DAY_DATES[], Attendance!J766) &gt; 0, VLOOKUP(Attendance!$G766,MINIMUM_DAY_PERIOD_SCHEDULE[], 2,TRUE),
IF(COUNTIF(RALLY_DATES[], Attendance!J766) &gt; 0, VLOOKUP(Attendance!$G766,RALLY_PERIOD_SCHEDULE[], 2,TRUE),
IF(WEEKDAY(Attendance!$J766) = 2,
       IF(COUNTIF(FINALS_WEEK_MONDAY_DATE[],Attendance!$J766) &gt; 0, VLOOKUP(Attendance!$G766,FINALS_WEEK_MONDAY_PERIOD_SCHEDULE[],2,TRUE),
       VLOOKUP(Attendance!$G766,REGULAR_WEEK_SCHEDULE[],6,TRUE)),
IF(WEEKDAY($J766) = 3,
       IF(COUNTIF(FINALS_WEEK_TUESDAY_DATE[],Attendance!$J766) &gt; 0, VLOOKUP(Attendance!$G766,FINALS_WEEK_TUESDAY_PERIOD_SCHEDULE[],2,TRUE),
       VLOOKUP(Attendance!$G766,REGULAR_WEEK_SCHEDULE[[Tuesday]:[Period]],5,TRUE)),
IF(WEEKDAY(Attendance!$J766) = 4,
        IF(COUNTIF(BLOCK_WEDNESDAY_DATES[],Attendance!$J766) &gt; 0, VLOOKUP(Attendance!$G766,BLOCK_WEDNESDAY_PERIOD_SCHEDULE[],2,TRUE),
        IF(COUNTIF(FINALS_WEEK_WEDNESDAY_DATE[],Attendance!$J766) &gt; 0, VLOOKUP(Attendance!$G766,FINALS_WEEK_WEDNESDAY_PERIOD_SCHEDULE[],2,TRUE),
       VLOOKUP(Attendance!$G766,REGULAR_WEEK_SCHEDULE[[Wednesday]:[Period]],4,TRUE))),
IF(WEEKDAY($J766) = 5,
       IF(COUNTIF(BLOCK_THURSDAY_DATES[],Attendance!$J766) &gt; 0, VLOOKUP(Attendance!$G766,BLOCK_THURSDAY_PERIOD_SCHEDULE[],2,TRUE),
       IF(COUNTIF(FINALS_WEEK_THURSDAY_DATE[],Attendance!$J766) &gt; 0, VLOOKUP(Attendance!$G766,FINALS_WEEK_THURSDAY_PERIOD_SCHEDULE[],2,TRUE),
       VLOOKUP(Attendance!$G766,REGULAR_WEEK_SCHEDULE[[Thursday]:[Period]],3,TRUE))),
IF(WEEKDAY(Attendance!$J766) = 6,
       IF(COUNTIF(FINALS_WEEK_FRIDAY_DATE[],Attendance!$J766) &gt; 0, VLOOKUP(Attendance!$G766,FINALS_WEEK_FRIDAY_PERIOD_SCHEDULE[],2,TRUE),
       VLOOKUP(Attendance!$G766,REGULAR_WEEK_SCHEDULE[[Friday]:[Period]],2,TRUE))))))))))</f>
        <v/>
      </c>
      <c r="J766" s="41" t="str">
        <f t="shared" ca="1" si="38"/>
        <v/>
      </c>
      <c r="K766" s="41" t="str">
        <f>IF($A766 &lt;&gt; "",VLOOKUP($A766,'Student reference sheet'!$A$2:$V$2329, 7,FALSE), "")</f>
        <v/>
      </c>
      <c r="L766" s="30" t="str">
        <f>IF($A766 ="", "", VLOOKUP($A766, 'Student reference sheet'!$A$2:$Z$2603,23,FALSE))</f>
        <v/>
      </c>
      <c r="M766" s="30" t="str">
        <f>IF($A766 ="", "", VLOOKUP($A766, 'Student reference sheet'!$A$2:$Z$2603,24,FALSE))</f>
        <v/>
      </c>
      <c r="N766" s="30" t="str">
        <f>IF($A766 ="", "", VLOOKUP($A766, 'Student reference sheet'!$A$2:$Z$2603,26,FALSE))</f>
        <v/>
      </c>
      <c r="O766" s="30" t="str">
        <f>IF($A766 ="", "", VLOOKUP($A766, 'Student reference sheet'!$A$2:$Z$2603,25,FALSE))</f>
        <v/>
      </c>
      <c r="P766" s="39" t="str">
        <f>IF($A766 = "", "", IF(OR(VLOOKUP($A766,'Student reference sheet'!$A$2:$V$2400,8,FALSE) = "R",  VLOOKUP($A766,'Student reference sheet'!$A$2:$V$2400,8,FALSE) = "L"), "X", ""))</f>
        <v/>
      </c>
      <c r="Q766" s="39" t="str">
        <f>IF($A766 ="", "", VLOOKUP($A766, 'Student reference sheet'!$A$2:$V$2603,22,FALSE))</f>
        <v/>
      </c>
      <c r="R766" s="39" t="str">
        <f>IF($A766 &lt;&gt; "",VLOOKUP($A766,'Student reference sheet'!$A$2:$V$2329, 5,FALSE), "")</f>
        <v/>
      </c>
      <c r="S766" s="39" t="str">
        <f>IF($A766 &lt;&gt; "",VLOOKUP($A766,'Student reference sheet'!$A$2:$V$2329, 6,FALSE), "")</f>
        <v/>
      </c>
      <c r="T766" s="30" t="str">
        <f>IF($A766 = "","",
IF(VLOOKUP($A766,'Student reference sheet'!$A$2:$V$2329, 10,FALSE) = "Y", "Hispanic",
IF(VLOOKUP($A766,'Student reference sheet'!$A$2:$V$2329,11,FALSE) &lt;&gt; "",
IF(VLOOKUP($A766,'Student reference sheet'!$A$2:$V$2329,11,FALSE) = "UNK", "Unknown", VLOOKUP(VALUE(VLOOKUP($A766,'Student reference sheet'!$A$2:$V$2329,11,FALSE)),'Ethnicity Reference'!$A$2:$B$22,2,FALSE)),
IF(VLOOKUP($A766,'Student reference sheet'!$A$2:$V$2329,9,FALSE) &lt;&gt; "", VLOOKUP(VALUE(VLOOKUP($A766,'Student reference sheet'!$A$2:$V$2329,9,FALSE)),'Ethnicity Reference'!$A$2:$B$22,2,FALSE),"Unknown"))))</f>
        <v/>
      </c>
      <c r="U766" s="35"/>
    </row>
    <row r="767" spans="1:21" ht="15.75">
      <c r="A767" s="47"/>
      <c r="B767" s="33"/>
      <c r="C767" s="39" t="str">
        <f>IF($A767 &lt;&gt; "",VLOOKUP($A767,'Student reference sheet'!$A$2:$V$2329, 3,FALSE), "")</f>
        <v/>
      </c>
      <c r="D767" s="39" t="str">
        <f>IF($A767 &lt;&gt; "",VLOOKUP($A767,'Student reference sheet'!$A$2:$V$2329, 2,FALSE), "")</f>
        <v/>
      </c>
      <c r="E767" s="35"/>
      <c r="F767" s="34"/>
      <c r="G767" s="40" t="str">
        <f t="shared" ca="1" si="36"/>
        <v/>
      </c>
      <c r="H767" s="40" t="str">
        <f t="shared" ca="1" si="37"/>
        <v/>
      </c>
      <c r="I767" s="36" t="str">
        <f>IF($A767 = "", "",
IF(COUNTIF(MINIMUM_DAY_DATES[], Attendance!J767) &gt; 0, VLOOKUP(Attendance!$G767,MINIMUM_DAY_PERIOD_SCHEDULE[], 2,TRUE),
IF(COUNTIF(RALLY_DATES[], Attendance!J767) &gt; 0, VLOOKUP(Attendance!$G767,RALLY_PERIOD_SCHEDULE[], 2,TRUE),
IF(WEEKDAY(Attendance!$J767) = 2,
       IF(COUNTIF(FINALS_WEEK_MONDAY_DATE[],Attendance!$J767) &gt; 0, VLOOKUP(Attendance!$G767,FINALS_WEEK_MONDAY_PERIOD_SCHEDULE[],2,TRUE),
       VLOOKUP(Attendance!$G767,REGULAR_WEEK_SCHEDULE[],6,TRUE)),
IF(WEEKDAY($J767) = 3,
       IF(COUNTIF(FINALS_WEEK_TUESDAY_DATE[],Attendance!$J767) &gt; 0, VLOOKUP(Attendance!$G767,FINALS_WEEK_TUESDAY_PERIOD_SCHEDULE[],2,TRUE),
       VLOOKUP(Attendance!$G767,REGULAR_WEEK_SCHEDULE[[Tuesday]:[Period]],5,TRUE)),
IF(WEEKDAY(Attendance!$J767) = 4,
        IF(COUNTIF(BLOCK_WEDNESDAY_DATES[],Attendance!$J767) &gt; 0, VLOOKUP(Attendance!$G767,BLOCK_WEDNESDAY_PERIOD_SCHEDULE[],2,TRUE),
        IF(COUNTIF(FINALS_WEEK_WEDNESDAY_DATE[],Attendance!$J767) &gt; 0, VLOOKUP(Attendance!$G767,FINALS_WEEK_WEDNESDAY_PERIOD_SCHEDULE[],2,TRUE),
       VLOOKUP(Attendance!$G767,REGULAR_WEEK_SCHEDULE[[Wednesday]:[Period]],4,TRUE))),
IF(WEEKDAY($J767) = 5,
       IF(COUNTIF(BLOCK_THURSDAY_DATES[],Attendance!$J767) &gt; 0, VLOOKUP(Attendance!$G767,BLOCK_THURSDAY_PERIOD_SCHEDULE[],2,TRUE),
       IF(COUNTIF(FINALS_WEEK_THURSDAY_DATE[],Attendance!$J767) &gt; 0, VLOOKUP(Attendance!$G767,FINALS_WEEK_THURSDAY_PERIOD_SCHEDULE[],2,TRUE),
       VLOOKUP(Attendance!$G767,REGULAR_WEEK_SCHEDULE[[Thursday]:[Period]],3,TRUE))),
IF(WEEKDAY(Attendance!$J767) = 6,
       IF(COUNTIF(FINALS_WEEK_FRIDAY_DATE[],Attendance!$J767) &gt; 0, VLOOKUP(Attendance!$G767,FINALS_WEEK_FRIDAY_PERIOD_SCHEDULE[],2,TRUE),
       VLOOKUP(Attendance!$G767,REGULAR_WEEK_SCHEDULE[[Friday]:[Period]],2,TRUE))))))))))</f>
        <v/>
      </c>
      <c r="J767" s="41" t="str">
        <f t="shared" ca="1" si="38"/>
        <v/>
      </c>
      <c r="K767" s="41" t="str">
        <f>IF($A767 &lt;&gt; "",VLOOKUP($A767,'Student reference sheet'!$A$2:$V$2329, 7,FALSE), "")</f>
        <v/>
      </c>
      <c r="L767" s="30" t="str">
        <f>IF($A767 ="", "", VLOOKUP($A767, 'Student reference sheet'!$A$2:$Z$2603,23,FALSE))</f>
        <v/>
      </c>
      <c r="M767" s="30" t="str">
        <f>IF($A767 ="", "", VLOOKUP($A767, 'Student reference sheet'!$A$2:$Z$2603,24,FALSE))</f>
        <v/>
      </c>
      <c r="N767" s="30" t="str">
        <f>IF($A767 ="", "", VLOOKUP($A767, 'Student reference sheet'!$A$2:$Z$2603,26,FALSE))</f>
        <v/>
      </c>
      <c r="O767" s="30" t="str">
        <f>IF($A767 ="", "", VLOOKUP($A767, 'Student reference sheet'!$A$2:$Z$2603,25,FALSE))</f>
        <v/>
      </c>
      <c r="P767" s="39" t="str">
        <f>IF($A767 = "", "", IF(OR(VLOOKUP($A767,'Student reference sheet'!$A$2:$V$2400,8,FALSE) = "R",  VLOOKUP($A767,'Student reference sheet'!$A$2:$V$2400,8,FALSE) = "L"), "X", ""))</f>
        <v/>
      </c>
      <c r="Q767" s="39" t="str">
        <f>IF($A767 ="", "", VLOOKUP($A767, 'Student reference sheet'!$A$2:$V$2603,22,FALSE))</f>
        <v/>
      </c>
      <c r="R767" s="39" t="str">
        <f>IF($A767 &lt;&gt; "",VLOOKUP($A767,'Student reference sheet'!$A$2:$V$2329, 5,FALSE), "")</f>
        <v/>
      </c>
      <c r="S767" s="39" t="str">
        <f>IF($A767 &lt;&gt; "",VLOOKUP($A767,'Student reference sheet'!$A$2:$V$2329, 6,FALSE), "")</f>
        <v/>
      </c>
      <c r="T767" s="30" t="str">
        <f>IF($A767 = "","",
IF(VLOOKUP($A767,'Student reference sheet'!$A$2:$V$2329, 10,FALSE) = "Y", "Hispanic",
IF(VLOOKUP($A767,'Student reference sheet'!$A$2:$V$2329,11,FALSE) &lt;&gt; "",
IF(VLOOKUP($A767,'Student reference sheet'!$A$2:$V$2329,11,FALSE) = "UNK", "Unknown", VLOOKUP(VALUE(VLOOKUP($A767,'Student reference sheet'!$A$2:$V$2329,11,FALSE)),'Ethnicity Reference'!$A$2:$B$22,2,FALSE)),
IF(VLOOKUP($A767,'Student reference sheet'!$A$2:$V$2329,9,FALSE) &lt;&gt; "", VLOOKUP(VALUE(VLOOKUP($A767,'Student reference sheet'!$A$2:$V$2329,9,FALSE)),'Ethnicity Reference'!$A$2:$B$22,2,FALSE),"Unknown"))))</f>
        <v/>
      </c>
      <c r="U767" s="35"/>
    </row>
    <row r="768" spans="1:21" ht="15.75">
      <c r="A768" s="47"/>
      <c r="B768" s="33"/>
      <c r="C768" s="39" t="str">
        <f>IF($A768 &lt;&gt; "",VLOOKUP($A768,'Student reference sheet'!$A$2:$V$2329, 3,FALSE), "")</f>
        <v/>
      </c>
      <c r="D768" s="39" t="str">
        <f>IF($A768 &lt;&gt; "",VLOOKUP($A768,'Student reference sheet'!$A$2:$V$2329, 2,FALSE), "")</f>
        <v/>
      </c>
      <c r="E768" s="35"/>
      <c r="F768" s="34"/>
      <c r="G768" s="40" t="str">
        <f t="shared" ca="1" si="36"/>
        <v/>
      </c>
      <c r="H768" s="40" t="str">
        <f t="shared" ca="1" si="37"/>
        <v/>
      </c>
      <c r="I768" s="36" t="str">
        <f>IF($A768 = "", "",
IF(COUNTIF(MINIMUM_DAY_DATES[], Attendance!J768) &gt; 0, VLOOKUP(Attendance!$G768,MINIMUM_DAY_PERIOD_SCHEDULE[], 2,TRUE),
IF(COUNTIF(RALLY_DATES[], Attendance!J768) &gt; 0, VLOOKUP(Attendance!$G768,RALLY_PERIOD_SCHEDULE[], 2,TRUE),
IF(WEEKDAY(Attendance!$J768) = 2,
       IF(COUNTIF(FINALS_WEEK_MONDAY_DATE[],Attendance!$J768) &gt; 0, VLOOKUP(Attendance!$G768,FINALS_WEEK_MONDAY_PERIOD_SCHEDULE[],2,TRUE),
       VLOOKUP(Attendance!$G768,REGULAR_WEEK_SCHEDULE[],6,TRUE)),
IF(WEEKDAY($J768) = 3,
       IF(COUNTIF(FINALS_WEEK_TUESDAY_DATE[],Attendance!$J768) &gt; 0, VLOOKUP(Attendance!$G768,FINALS_WEEK_TUESDAY_PERIOD_SCHEDULE[],2,TRUE),
       VLOOKUP(Attendance!$G768,REGULAR_WEEK_SCHEDULE[[Tuesday]:[Period]],5,TRUE)),
IF(WEEKDAY(Attendance!$J768) = 4,
        IF(COUNTIF(BLOCK_WEDNESDAY_DATES[],Attendance!$J768) &gt; 0, VLOOKUP(Attendance!$G768,BLOCK_WEDNESDAY_PERIOD_SCHEDULE[],2,TRUE),
        IF(COUNTIF(FINALS_WEEK_WEDNESDAY_DATE[],Attendance!$J768) &gt; 0, VLOOKUP(Attendance!$G768,FINALS_WEEK_WEDNESDAY_PERIOD_SCHEDULE[],2,TRUE),
       VLOOKUP(Attendance!$G768,REGULAR_WEEK_SCHEDULE[[Wednesday]:[Period]],4,TRUE))),
IF(WEEKDAY($J768) = 5,
       IF(COUNTIF(BLOCK_THURSDAY_DATES[],Attendance!$J768) &gt; 0, VLOOKUP(Attendance!$G768,BLOCK_THURSDAY_PERIOD_SCHEDULE[],2,TRUE),
       IF(COUNTIF(FINALS_WEEK_THURSDAY_DATE[],Attendance!$J768) &gt; 0, VLOOKUP(Attendance!$G768,FINALS_WEEK_THURSDAY_PERIOD_SCHEDULE[],2,TRUE),
       VLOOKUP(Attendance!$G768,REGULAR_WEEK_SCHEDULE[[Thursday]:[Period]],3,TRUE))),
IF(WEEKDAY(Attendance!$J768) = 6,
       IF(COUNTIF(FINALS_WEEK_FRIDAY_DATE[],Attendance!$J768) &gt; 0, VLOOKUP(Attendance!$G768,FINALS_WEEK_FRIDAY_PERIOD_SCHEDULE[],2,TRUE),
       VLOOKUP(Attendance!$G768,REGULAR_WEEK_SCHEDULE[[Friday]:[Period]],2,TRUE))))))))))</f>
        <v/>
      </c>
      <c r="J768" s="41" t="str">
        <f t="shared" ca="1" si="38"/>
        <v/>
      </c>
      <c r="K768" s="41" t="str">
        <f>IF($A768 &lt;&gt; "",VLOOKUP($A768,'Student reference sheet'!$A$2:$V$2329, 7,FALSE), "")</f>
        <v/>
      </c>
      <c r="L768" s="30" t="str">
        <f>IF($A768 ="", "", VLOOKUP($A768, 'Student reference sheet'!$A$2:$Z$2603,23,FALSE))</f>
        <v/>
      </c>
      <c r="M768" s="30" t="str">
        <f>IF($A768 ="", "", VLOOKUP($A768, 'Student reference sheet'!$A$2:$Z$2603,24,FALSE))</f>
        <v/>
      </c>
      <c r="N768" s="30" t="str">
        <f>IF($A768 ="", "", VLOOKUP($A768, 'Student reference sheet'!$A$2:$Z$2603,26,FALSE))</f>
        <v/>
      </c>
      <c r="O768" s="30" t="str">
        <f>IF($A768 ="", "", VLOOKUP($A768, 'Student reference sheet'!$A$2:$Z$2603,25,FALSE))</f>
        <v/>
      </c>
      <c r="P768" s="39" t="str">
        <f>IF($A768 = "", "", IF(OR(VLOOKUP($A768,'Student reference sheet'!$A$2:$V$2400,8,FALSE) = "R",  VLOOKUP($A768,'Student reference sheet'!$A$2:$V$2400,8,FALSE) = "L"), "X", ""))</f>
        <v/>
      </c>
      <c r="Q768" s="39" t="str">
        <f>IF($A768 ="", "", VLOOKUP($A768, 'Student reference sheet'!$A$2:$V$2603,22,FALSE))</f>
        <v/>
      </c>
      <c r="R768" s="39" t="str">
        <f>IF($A768 &lt;&gt; "",VLOOKUP($A768,'Student reference sheet'!$A$2:$V$2329, 5,FALSE), "")</f>
        <v/>
      </c>
      <c r="S768" s="39" t="str">
        <f>IF($A768 &lt;&gt; "",VLOOKUP($A768,'Student reference sheet'!$A$2:$V$2329, 6,FALSE), "")</f>
        <v/>
      </c>
      <c r="T768" s="30" t="str">
        <f>IF($A768 = "","",
IF(VLOOKUP($A768,'Student reference sheet'!$A$2:$V$2329, 10,FALSE) = "Y", "Hispanic",
IF(VLOOKUP($A768,'Student reference sheet'!$A$2:$V$2329,11,FALSE) &lt;&gt; "",
IF(VLOOKUP($A768,'Student reference sheet'!$A$2:$V$2329,11,FALSE) = "UNK", "Unknown", VLOOKUP(VALUE(VLOOKUP($A768,'Student reference sheet'!$A$2:$V$2329,11,FALSE)),'Ethnicity Reference'!$A$2:$B$22,2,FALSE)),
IF(VLOOKUP($A768,'Student reference sheet'!$A$2:$V$2329,9,FALSE) &lt;&gt; "", VLOOKUP(VALUE(VLOOKUP($A768,'Student reference sheet'!$A$2:$V$2329,9,FALSE)),'Ethnicity Reference'!$A$2:$B$22,2,FALSE),"Unknown"))))</f>
        <v/>
      </c>
      <c r="U768" s="35"/>
    </row>
    <row r="769" spans="1:21" ht="15.75">
      <c r="A769" s="47"/>
      <c r="B769" s="33"/>
      <c r="C769" s="39" t="str">
        <f>IF($A769 &lt;&gt; "",VLOOKUP($A769,'Student reference sheet'!$A$2:$V$2329, 3,FALSE), "")</f>
        <v/>
      </c>
      <c r="D769" s="39" t="str">
        <f>IF($A769 &lt;&gt; "",VLOOKUP($A769,'Student reference sheet'!$A$2:$V$2329, 2,FALSE), "")</f>
        <v/>
      </c>
      <c r="E769" s="35"/>
      <c r="F769" s="34"/>
      <c r="G769" s="40" t="str">
        <f t="shared" ca="1" si="36"/>
        <v/>
      </c>
      <c r="H769" s="40" t="str">
        <f t="shared" ca="1" si="37"/>
        <v/>
      </c>
      <c r="I769" s="36" t="str">
        <f>IF($A769 = "", "",
IF(COUNTIF(MINIMUM_DAY_DATES[], Attendance!J769) &gt; 0, VLOOKUP(Attendance!$G769,MINIMUM_DAY_PERIOD_SCHEDULE[], 2,TRUE),
IF(COUNTIF(RALLY_DATES[], Attendance!J769) &gt; 0, VLOOKUP(Attendance!$G769,RALLY_PERIOD_SCHEDULE[], 2,TRUE),
IF(WEEKDAY(Attendance!$J769) = 2,
       IF(COUNTIF(FINALS_WEEK_MONDAY_DATE[],Attendance!$J769) &gt; 0, VLOOKUP(Attendance!$G769,FINALS_WEEK_MONDAY_PERIOD_SCHEDULE[],2,TRUE),
       VLOOKUP(Attendance!$G769,REGULAR_WEEK_SCHEDULE[],6,TRUE)),
IF(WEEKDAY($J769) = 3,
       IF(COUNTIF(FINALS_WEEK_TUESDAY_DATE[],Attendance!$J769) &gt; 0, VLOOKUP(Attendance!$G769,FINALS_WEEK_TUESDAY_PERIOD_SCHEDULE[],2,TRUE),
       VLOOKUP(Attendance!$G769,REGULAR_WEEK_SCHEDULE[[Tuesday]:[Period]],5,TRUE)),
IF(WEEKDAY(Attendance!$J769) = 4,
        IF(COUNTIF(BLOCK_WEDNESDAY_DATES[],Attendance!$J769) &gt; 0, VLOOKUP(Attendance!$G769,BLOCK_WEDNESDAY_PERIOD_SCHEDULE[],2,TRUE),
        IF(COUNTIF(FINALS_WEEK_WEDNESDAY_DATE[],Attendance!$J769) &gt; 0, VLOOKUP(Attendance!$G769,FINALS_WEEK_WEDNESDAY_PERIOD_SCHEDULE[],2,TRUE),
       VLOOKUP(Attendance!$G769,REGULAR_WEEK_SCHEDULE[[Wednesday]:[Period]],4,TRUE))),
IF(WEEKDAY($J769) = 5,
       IF(COUNTIF(BLOCK_THURSDAY_DATES[],Attendance!$J769) &gt; 0, VLOOKUP(Attendance!$G769,BLOCK_THURSDAY_PERIOD_SCHEDULE[],2,TRUE),
       IF(COUNTIF(FINALS_WEEK_THURSDAY_DATE[],Attendance!$J769) &gt; 0, VLOOKUP(Attendance!$G769,FINALS_WEEK_THURSDAY_PERIOD_SCHEDULE[],2,TRUE),
       VLOOKUP(Attendance!$G769,REGULAR_WEEK_SCHEDULE[[Thursday]:[Period]],3,TRUE))),
IF(WEEKDAY(Attendance!$J769) = 6,
       IF(COUNTIF(FINALS_WEEK_FRIDAY_DATE[],Attendance!$J769) &gt; 0, VLOOKUP(Attendance!$G769,FINALS_WEEK_FRIDAY_PERIOD_SCHEDULE[],2,TRUE),
       VLOOKUP(Attendance!$G769,REGULAR_WEEK_SCHEDULE[[Friday]:[Period]],2,TRUE))))))))))</f>
        <v/>
      </c>
      <c r="J769" s="41" t="str">
        <f t="shared" ca="1" si="38"/>
        <v/>
      </c>
      <c r="K769" s="41" t="str">
        <f>IF($A769 &lt;&gt; "",VLOOKUP($A769,'Student reference sheet'!$A$2:$V$2329, 7,FALSE), "")</f>
        <v/>
      </c>
      <c r="L769" s="30" t="str">
        <f>IF($A769 ="", "", VLOOKUP($A769, 'Student reference sheet'!$A$2:$Z$2603,23,FALSE))</f>
        <v/>
      </c>
      <c r="M769" s="30" t="str">
        <f>IF($A769 ="", "", VLOOKUP($A769, 'Student reference sheet'!$A$2:$Z$2603,24,FALSE))</f>
        <v/>
      </c>
      <c r="N769" s="30" t="str">
        <f>IF($A769 ="", "", VLOOKUP($A769, 'Student reference sheet'!$A$2:$Z$2603,26,FALSE))</f>
        <v/>
      </c>
      <c r="O769" s="30" t="str">
        <f>IF($A769 ="", "", VLOOKUP($A769, 'Student reference sheet'!$A$2:$Z$2603,25,FALSE))</f>
        <v/>
      </c>
      <c r="P769" s="39" t="str">
        <f>IF($A769 = "", "", IF(OR(VLOOKUP($A769,'Student reference sheet'!$A$2:$V$2400,8,FALSE) = "R",  VLOOKUP($A769,'Student reference sheet'!$A$2:$V$2400,8,FALSE) = "L"), "X", ""))</f>
        <v/>
      </c>
      <c r="Q769" s="39" t="str">
        <f>IF($A769 ="", "", VLOOKUP($A769, 'Student reference sheet'!$A$2:$V$2603,22,FALSE))</f>
        <v/>
      </c>
      <c r="R769" s="39" t="str">
        <f>IF($A769 &lt;&gt; "",VLOOKUP($A769,'Student reference sheet'!$A$2:$V$2329, 5,FALSE), "")</f>
        <v/>
      </c>
      <c r="S769" s="39" t="str">
        <f>IF($A769 &lt;&gt; "",VLOOKUP($A769,'Student reference sheet'!$A$2:$V$2329, 6,FALSE), "")</f>
        <v/>
      </c>
      <c r="T769" s="30" t="str">
        <f>IF($A769 = "","",
IF(VLOOKUP($A769,'Student reference sheet'!$A$2:$V$2329, 10,FALSE) = "Y", "Hispanic",
IF(VLOOKUP($A769,'Student reference sheet'!$A$2:$V$2329,11,FALSE) &lt;&gt; "",
IF(VLOOKUP($A769,'Student reference sheet'!$A$2:$V$2329,11,FALSE) = "UNK", "Unknown", VLOOKUP(VALUE(VLOOKUP($A769,'Student reference sheet'!$A$2:$V$2329,11,FALSE)),'Ethnicity Reference'!$A$2:$B$22,2,FALSE)),
IF(VLOOKUP($A769,'Student reference sheet'!$A$2:$V$2329,9,FALSE) &lt;&gt; "", VLOOKUP(VALUE(VLOOKUP($A769,'Student reference sheet'!$A$2:$V$2329,9,FALSE)),'Ethnicity Reference'!$A$2:$B$22,2,FALSE),"Unknown"))))</f>
        <v/>
      </c>
      <c r="U769" s="35"/>
    </row>
    <row r="770" spans="1:21" ht="15.75">
      <c r="A770" s="47"/>
      <c r="B770" s="33"/>
      <c r="C770" s="39" t="str">
        <f>IF($A770 &lt;&gt; "",VLOOKUP($A770,'Student reference sheet'!$A$2:$V$2329, 3,FALSE), "")</f>
        <v/>
      </c>
      <c r="D770" s="39" t="str">
        <f>IF($A770 &lt;&gt; "",VLOOKUP($A770,'Student reference sheet'!$A$2:$V$2329, 2,FALSE), "")</f>
        <v/>
      </c>
      <c r="E770" s="35"/>
      <c r="F770" s="34"/>
      <c r="G770" s="40" t="str">
        <f t="shared" ca="1" si="36"/>
        <v/>
      </c>
      <c r="H770" s="40" t="str">
        <f t="shared" ca="1" si="37"/>
        <v/>
      </c>
      <c r="I770" s="36" t="str">
        <f>IF($A770 = "", "",
IF(COUNTIF(MINIMUM_DAY_DATES[], Attendance!J770) &gt; 0, VLOOKUP(Attendance!$G770,MINIMUM_DAY_PERIOD_SCHEDULE[], 2,TRUE),
IF(COUNTIF(RALLY_DATES[], Attendance!J770) &gt; 0, VLOOKUP(Attendance!$G770,RALLY_PERIOD_SCHEDULE[], 2,TRUE),
IF(WEEKDAY(Attendance!$J770) = 2,
       IF(COUNTIF(FINALS_WEEK_MONDAY_DATE[],Attendance!$J770) &gt; 0, VLOOKUP(Attendance!$G770,FINALS_WEEK_MONDAY_PERIOD_SCHEDULE[],2,TRUE),
       VLOOKUP(Attendance!$G770,REGULAR_WEEK_SCHEDULE[],6,TRUE)),
IF(WEEKDAY($J770) = 3,
       IF(COUNTIF(FINALS_WEEK_TUESDAY_DATE[],Attendance!$J770) &gt; 0, VLOOKUP(Attendance!$G770,FINALS_WEEK_TUESDAY_PERIOD_SCHEDULE[],2,TRUE),
       VLOOKUP(Attendance!$G770,REGULAR_WEEK_SCHEDULE[[Tuesday]:[Period]],5,TRUE)),
IF(WEEKDAY(Attendance!$J770) = 4,
        IF(COUNTIF(BLOCK_WEDNESDAY_DATES[],Attendance!$J770) &gt; 0, VLOOKUP(Attendance!$G770,BLOCK_WEDNESDAY_PERIOD_SCHEDULE[],2,TRUE),
        IF(COUNTIF(FINALS_WEEK_WEDNESDAY_DATE[],Attendance!$J770) &gt; 0, VLOOKUP(Attendance!$G770,FINALS_WEEK_WEDNESDAY_PERIOD_SCHEDULE[],2,TRUE),
       VLOOKUP(Attendance!$G770,REGULAR_WEEK_SCHEDULE[[Wednesday]:[Period]],4,TRUE))),
IF(WEEKDAY($J770) = 5,
       IF(COUNTIF(BLOCK_THURSDAY_DATES[],Attendance!$J770) &gt; 0, VLOOKUP(Attendance!$G770,BLOCK_THURSDAY_PERIOD_SCHEDULE[],2,TRUE),
       IF(COUNTIF(FINALS_WEEK_THURSDAY_DATE[],Attendance!$J770) &gt; 0, VLOOKUP(Attendance!$G770,FINALS_WEEK_THURSDAY_PERIOD_SCHEDULE[],2,TRUE),
       VLOOKUP(Attendance!$G770,REGULAR_WEEK_SCHEDULE[[Thursday]:[Period]],3,TRUE))),
IF(WEEKDAY(Attendance!$J770) = 6,
       IF(COUNTIF(FINALS_WEEK_FRIDAY_DATE[],Attendance!$J770) &gt; 0, VLOOKUP(Attendance!$G770,FINALS_WEEK_FRIDAY_PERIOD_SCHEDULE[],2,TRUE),
       VLOOKUP(Attendance!$G770,REGULAR_WEEK_SCHEDULE[[Friday]:[Period]],2,TRUE))))))))))</f>
        <v/>
      </c>
      <c r="J770" s="41" t="str">
        <f t="shared" ca="1" si="38"/>
        <v/>
      </c>
      <c r="K770" s="41" t="str">
        <f>IF($A770 &lt;&gt; "",VLOOKUP($A770,'Student reference sheet'!$A$2:$V$2329, 7,FALSE), "")</f>
        <v/>
      </c>
      <c r="L770" s="30" t="str">
        <f>IF($A770 ="", "", VLOOKUP($A770, 'Student reference sheet'!$A$2:$Z$2603,23,FALSE))</f>
        <v/>
      </c>
      <c r="M770" s="30" t="str">
        <f>IF($A770 ="", "", VLOOKUP($A770, 'Student reference sheet'!$A$2:$Z$2603,24,FALSE))</f>
        <v/>
      </c>
      <c r="N770" s="30" t="str">
        <f>IF($A770 ="", "", VLOOKUP($A770, 'Student reference sheet'!$A$2:$Z$2603,26,FALSE))</f>
        <v/>
      </c>
      <c r="O770" s="30" t="str">
        <f>IF($A770 ="", "", VLOOKUP($A770, 'Student reference sheet'!$A$2:$Z$2603,25,FALSE))</f>
        <v/>
      </c>
      <c r="P770" s="39" t="str">
        <f>IF($A770 = "", "", IF(OR(VLOOKUP($A770,'Student reference sheet'!$A$2:$V$2400,8,FALSE) = "R",  VLOOKUP($A770,'Student reference sheet'!$A$2:$V$2400,8,FALSE) = "L"), "X", ""))</f>
        <v/>
      </c>
      <c r="Q770" s="39" t="str">
        <f>IF($A770 ="", "", VLOOKUP($A770, 'Student reference sheet'!$A$2:$V$2603,22,FALSE))</f>
        <v/>
      </c>
      <c r="R770" s="39" t="str">
        <f>IF($A770 &lt;&gt; "",VLOOKUP($A770,'Student reference sheet'!$A$2:$V$2329, 5,FALSE), "")</f>
        <v/>
      </c>
      <c r="S770" s="39" t="str">
        <f>IF($A770 &lt;&gt; "",VLOOKUP($A770,'Student reference sheet'!$A$2:$V$2329, 6,FALSE), "")</f>
        <v/>
      </c>
      <c r="T770" s="30" t="str">
        <f>IF($A770 = "","",
IF(VLOOKUP($A770,'Student reference sheet'!$A$2:$V$2329, 10,FALSE) = "Y", "Hispanic",
IF(VLOOKUP($A770,'Student reference sheet'!$A$2:$V$2329,11,FALSE) &lt;&gt; "",
IF(VLOOKUP($A770,'Student reference sheet'!$A$2:$V$2329,11,FALSE) = "UNK", "Unknown", VLOOKUP(VALUE(VLOOKUP($A770,'Student reference sheet'!$A$2:$V$2329,11,FALSE)),'Ethnicity Reference'!$A$2:$B$22,2,FALSE)),
IF(VLOOKUP($A770,'Student reference sheet'!$A$2:$V$2329,9,FALSE) &lt;&gt; "", VLOOKUP(VALUE(VLOOKUP($A770,'Student reference sheet'!$A$2:$V$2329,9,FALSE)),'Ethnicity Reference'!$A$2:$B$22,2,FALSE),"Unknown"))))</f>
        <v/>
      </c>
      <c r="U770" s="35"/>
    </row>
    <row r="771" spans="1:21" ht="15.75">
      <c r="A771" s="47"/>
      <c r="B771" s="33"/>
      <c r="C771" s="39" t="str">
        <f>IF($A771 &lt;&gt; "",VLOOKUP($A771,'Student reference sheet'!$A$2:$V$2329, 3,FALSE), "")</f>
        <v/>
      </c>
      <c r="D771" s="39" t="str">
        <f>IF($A771 &lt;&gt; "",VLOOKUP($A771,'Student reference sheet'!$A$2:$V$2329, 2,FALSE), "")</f>
        <v/>
      </c>
      <c r="E771" s="35"/>
      <c r="F771" s="34"/>
      <c r="G771" s="40" t="str">
        <f t="shared" ca="1" si="36"/>
        <v/>
      </c>
      <c r="H771" s="40" t="str">
        <f t="shared" ca="1" si="37"/>
        <v/>
      </c>
      <c r="I771" s="36" t="str">
        <f>IF($A771 = "", "",
IF(COUNTIF(MINIMUM_DAY_DATES[], Attendance!J771) &gt; 0, VLOOKUP(Attendance!$G771,MINIMUM_DAY_PERIOD_SCHEDULE[], 2,TRUE),
IF(COUNTIF(RALLY_DATES[], Attendance!J771) &gt; 0, VLOOKUP(Attendance!$G771,RALLY_PERIOD_SCHEDULE[], 2,TRUE),
IF(WEEKDAY(Attendance!$J771) = 2,
       IF(COUNTIF(FINALS_WEEK_MONDAY_DATE[],Attendance!$J771) &gt; 0, VLOOKUP(Attendance!$G771,FINALS_WEEK_MONDAY_PERIOD_SCHEDULE[],2,TRUE),
       VLOOKUP(Attendance!$G771,REGULAR_WEEK_SCHEDULE[],6,TRUE)),
IF(WEEKDAY($J771) = 3,
       IF(COUNTIF(FINALS_WEEK_TUESDAY_DATE[],Attendance!$J771) &gt; 0, VLOOKUP(Attendance!$G771,FINALS_WEEK_TUESDAY_PERIOD_SCHEDULE[],2,TRUE),
       VLOOKUP(Attendance!$G771,REGULAR_WEEK_SCHEDULE[[Tuesday]:[Period]],5,TRUE)),
IF(WEEKDAY(Attendance!$J771) = 4,
        IF(COUNTIF(BLOCK_WEDNESDAY_DATES[],Attendance!$J771) &gt; 0, VLOOKUP(Attendance!$G771,BLOCK_WEDNESDAY_PERIOD_SCHEDULE[],2,TRUE),
        IF(COUNTIF(FINALS_WEEK_WEDNESDAY_DATE[],Attendance!$J771) &gt; 0, VLOOKUP(Attendance!$G771,FINALS_WEEK_WEDNESDAY_PERIOD_SCHEDULE[],2,TRUE),
       VLOOKUP(Attendance!$G771,REGULAR_WEEK_SCHEDULE[[Wednesday]:[Period]],4,TRUE))),
IF(WEEKDAY($J771) = 5,
       IF(COUNTIF(BLOCK_THURSDAY_DATES[],Attendance!$J771) &gt; 0, VLOOKUP(Attendance!$G771,BLOCK_THURSDAY_PERIOD_SCHEDULE[],2,TRUE),
       IF(COUNTIF(FINALS_WEEK_THURSDAY_DATE[],Attendance!$J771) &gt; 0, VLOOKUP(Attendance!$G771,FINALS_WEEK_THURSDAY_PERIOD_SCHEDULE[],2,TRUE),
       VLOOKUP(Attendance!$G771,REGULAR_WEEK_SCHEDULE[[Thursday]:[Period]],3,TRUE))),
IF(WEEKDAY(Attendance!$J771) = 6,
       IF(COUNTIF(FINALS_WEEK_FRIDAY_DATE[],Attendance!$J771) &gt; 0, VLOOKUP(Attendance!$G771,FINALS_WEEK_FRIDAY_PERIOD_SCHEDULE[],2,TRUE),
       VLOOKUP(Attendance!$G771,REGULAR_WEEK_SCHEDULE[[Friday]:[Period]],2,TRUE))))))))))</f>
        <v/>
      </c>
      <c r="J771" s="41" t="str">
        <f t="shared" ca="1" si="38"/>
        <v/>
      </c>
      <c r="K771" s="41" t="str">
        <f>IF($A771 &lt;&gt; "",VLOOKUP($A771,'Student reference sheet'!$A$2:$V$2329, 7,FALSE), "")</f>
        <v/>
      </c>
      <c r="L771" s="30" t="str">
        <f>IF($A771 ="", "", VLOOKUP($A771, 'Student reference sheet'!$A$2:$Z$2603,23,FALSE))</f>
        <v/>
      </c>
      <c r="M771" s="30" t="str">
        <f>IF($A771 ="", "", VLOOKUP($A771, 'Student reference sheet'!$A$2:$Z$2603,24,FALSE))</f>
        <v/>
      </c>
      <c r="N771" s="30" t="str">
        <f>IF($A771 ="", "", VLOOKUP($A771, 'Student reference sheet'!$A$2:$Z$2603,26,FALSE))</f>
        <v/>
      </c>
      <c r="O771" s="30" t="str">
        <f>IF($A771 ="", "", VLOOKUP($A771, 'Student reference sheet'!$A$2:$Z$2603,25,FALSE))</f>
        <v/>
      </c>
      <c r="P771" s="39" t="str">
        <f>IF($A771 = "", "", IF(OR(VLOOKUP($A771,'Student reference sheet'!$A$2:$V$2400,8,FALSE) = "R",  VLOOKUP($A771,'Student reference sheet'!$A$2:$V$2400,8,FALSE) = "L"), "X", ""))</f>
        <v/>
      </c>
      <c r="Q771" s="39" t="str">
        <f>IF($A771 ="", "", VLOOKUP($A771, 'Student reference sheet'!$A$2:$V$2603,22,FALSE))</f>
        <v/>
      </c>
      <c r="R771" s="39" t="str">
        <f>IF($A771 &lt;&gt; "",VLOOKUP($A771,'Student reference sheet'!$A$2:$V$2329, 5,FALSE), "")</f>
        <v/>
      </c>
      <c r="S771" s="39" t="str">
        <f>IF($A771 &lt;&gt; "",VLOOKUP($A771,'Student reference sheet'!$A$2:$V$2329, 6,FALSE), "")</f>
        <v/>
      </c>
      <c r="T771" s="30" t="str">
        <f>IF($A771 = "","",
IF(VLOOKUP($A771,'Student reference sheet'!$A$2:$V$2329, 10,FALSE) = "Y", "Hispanic",
IF(VLOOKUP($A771,'Student reference sheet'!$A$2:$V$2329,11,FALSE) &lt;&gt; "",
IF(VLOOKUP($A771,'Student reference sheet'!$A$2:$V$2329,11,FALSE) = "UNK", "Unknown", VLOOKUP(VALUE(VLOOKUP($A771,'Student reference sheet'!$A$2:$V$2329,11,FALSE)),'Ethnicity Reference'!$A$2:$B$22,2,FALSE)),
IF(VLOOKUP($A771,'Student reference sheet'!$A$2:$V$2329,9,FALSE) &lt;&gt; "", VLOOKUP(VALUE(VLOOKUP($A771,'Student reference sheet'!$A$2:$V$2329,9,FALSE)),'Ethnicity Reference'!$A$2:$B$22,2,FALSE),"Unknown"))))</f>
        <v/>
      </c>
      <c r="U771" s="35"/>
    </row>
    <row r="772" spans="1:21" ht="15.75">
      <c r="A772" s="47"/>
      <c r="B772" s="33"/>
      <c r="C772" s="39" t="str">
        <f>IF($A772 &lt;&gt; "",VLOOKUP($A772,'Student reference sheet'!$A$2:$V$2329, 3,FALSE), "")</f>
        <v/>
      </c>
      <c r="D772" s="39" t="str">
        <f>IF($A772 &lt;&gt; "",VLOOKUP($A772,'Student reference sheet'!$A$2:$V$2329, 2,FALSE), "")</f>
        <v/>
      </c>
      <c r="E772" s="35"/>
      <c r="F772" s="34"/>
      <c r="G772" s="40" t="str">
        <f t="shared" ca="1" si="36"/>
        <v/>
      </c>
      <c r="H772" s="40" t="str">
        <f t="shared" ca="1" si="37"/>
        <v/>
      </c>
      <c r="I772" s="36" t="str">
        <f>IF($A772 = "", "",
IF(COUNTIF(MINIMUM_DAY_DATES[], Attendance!J772) &gt; 0, VLOOKUP(Attendance!$G772,MINIMUM_DAY_PERIOD_SCHEDULE[], 2,TRUE),
IF(COUNTIF(RALLY_DATES[], Attendance!J772) &gt; 0, VLOOKUP(Attendance!$G772,RALLY_PERIOD_SCHEDULE[], 2,TRUE),
IF(WEEKDAY(Attendance!$J772) = 2,
       IF(COUNTIF(FINALS_WEEK_MONDAY_DATE[],Attendance!$J772) &gt; 0, VLOOKUP(Attendance!$G772,FINALS_WEEK_MONDAY_PERIOD_SCHEDULE[],2,TRUE),
       VLOOKUP(Attendance!$G772,REGULAR_WEEK_SCHEDULE[],6,TRUE)),
IF(WEEKDAY($J772) = 3,
       IF(COUNTIF(FINALS_WEEK_TUESDAY_DATE[],Attendance!$J772) &gt; 0, VLOOKUP(Attendance!$G772,FINALS_WEEK_TUESDAY_PERIOD_SCHEDULE[],2,TRUE),
       VLOOKUP(Attendance!$G772,REGULAR_WEEK_SCHEDULE[[Tuesday]:[Period]],5,TRUE)),
IF(WEEKDAY(Attendance!$J772) = 4,
        IF(COUNTIF(BLOCK_WEDNESDAY_DATES[],Attendance!$J772) &gt; 0, VLOOKUP(Attendance!$G772,BLOCK_WEDNESDAY_PERIOD_SCHEDULE[],2,TRUE),
        IF(COUNTIF(FINALS_WEEK_WEDNESDAY_DATE[],Attendance!$J772) &gt; 0, VLOOKUP(Attendance!$G772,FINALS_WEEK_WEDNESDAY_PERIOD_SCHEDULE[],2,TRUE),
       VLOOKUP(Attendance!$G772,REGULAR_WEEK_SCHEDULE[[Wednesday]:[Period]],4,TRUE))),
IF(WEEKDAY($J772) = 5,
       IF(COUNTIF(BLOCK_THURSDAY_DATES[],Attendance!$J772) &gt; 0, VLOOKUP(Attendance!$G772,BLOCK_THURSDAY_PERIOD_SCHEDULE[],2,TRUE),
       IF(COUNTIF(FINALS_WEEK_THURSDAY_DATE[],Attendance!$J772) &gt; 0, VLOOKUP(Attendance!$G772,FINALS_WEEK_THURSDAY_PERIOD_SCHEDULE[],2,TRUE),
       VLOOKUP(Attendance!$G772,REGULAR_WEEK_SCHEDULE[[Thursday]:[Period]],3,TRUE))),
IF(WEEKDAY(Attendance!$J772) = 6,
       IF(COUNTIF(FINALS_WEEK_FRIDAY_DATE[],Attendance!$J772) &gt; 0, VLOOKUP(Attendance!$G772,FINALS_WEEK_FRIDAY_PERIOD_SCHEDULE[],2,TRUE),
       VLOOKUP(Attendance!$G772,REGULAR_WEEK_SCHEDULE[[Friday]:[Period]],2,TRUE))))))))))</f>
        <v/>
      </c>
      <c r="J772" s="41" t="str">
        <f t="shared" ca="1" si="38"/>
        <v/>
      </c>
      <c r="K772" s="41" t="str">
        <f>IF($A772 &lt;&gt; "",VLOOKUP($A772,'Student reference sheet'!$A$2:$V$2329, 7,FALSE), "")</f>
        <v/>
      </c>
      <c r="L772" s="30" t="str">
        <f>IF($A772 ="", "", VLOOKUP($A772, 'Student reference sheet'!$A$2:$Z$2603,23,FALSE))</f>
        <v/>
      </c>
      <c r="M772" s="30" t="str">
        <f>IF($A772 ="", "", VLOOKUP($A772, 'Student reference sheet'!$A$2:$Z$2603,24,FALSE))</f>
        <v/>
      </c>
      <c r="N772" s="30" t="str">
        <f>IF($A772 ="", "", VLOOKUP($A772, 'Student reference sheet'!$A$2:$Z$2603,26,FALSE))</f>
        <v/>
      </c>
      <c r="O772" s="30" t="str">
        <f>IF($A772 ="", "", VLOOKUP($A772, 'Student reference sheet'!$A$2:$Z$2603,25,FALSE))</f>
        <v/>
      </c>
      <c r="P772" s="39" t="str">
        <f>IF($A772 = "", "", IF(OR(VLOOKUP($A772,'Student reference sheet'!$A$2:$V$2400,8,FALSE) = "R",  VLOOKUP($A772,'Student reference sheet'!$A$2:$V$2400,8,FALSE) = "L"), "X", ""))</f>
        <v/>
      </c>
      <c r="Q772" s="39" t="str">
        <f>IF($A772 ="", "", VLOOKUP($A772, 'Student reference sheet'!$A$2:$V$2603,22,FALSE))</f>
        <v/>
      </c>
      <c r="R772" s="39" t="str">
        <f>IF($A772 &lt;&gt; "",VLOOKUP($A772,'Student reference sheet'!$A$2:$V$2329, 5,FALSE), "")</f>
        <v/>
      </c>
      <c r="S772" s="39" t="str">
        <f>IF($A772 &lt;&gt; "",VLOOKUP($A772,'Student reference sheet'!$A$2:$V$2329, 6,FALSE), "")</f>
        <v/>
      </c>
      <c r="T772" s="30" t="str">
        <f>IF($A772 = "","",
IF(VLOOKUP($A772,'Student reference sheet'!$A$2:$V$2329, 10,FALSE) = "Y", "Hispanic",
IF(VLOOKUP($A772,'Student reference sheet'!$A$2:$V$2329,11,FALSE) &lt;&gt; "",
IF(VLOOKUP($A772,'Student reference sheet'!$A$2:$V$2329,11,FALSE) = "UNK", "Unknown", VLOOKUP(VALUE(VLOOKUP($A772,'Student reference sheet'!$A$2:$V$2329,11,FALSE)),'Ethnicity Reference'!$A$2:$B$22,2,FALSE)),
IF(VLOOKUP($A772,'Student reference sheet'!$A$2:$V$2329,9,FALSE) &lt;&gt; "", VLOOKUP(VALUE(VLOOKUP($A772,'Student reference sheet'!$A$2:$V$2329,9,FALSE)),'Ethnicity Reference'!$A$2:$B$22,2,FALSE),"Unknown"))))</f>
        <v/>
      </c>
      <c r="U772" s="35"/>
    </row>
    <row r="773" spans="1:21" ht="15.75">
      <c r="A773" s="47"/>
      <c r="B773" s="33"/>
      <c r="C773" s="39" t="str">
        <f>IF($A773 &lt;&gt; "",VLOOKUP($A773,'Student reference sheet'!$A$2:$V$2329, 3,FALSE), "")</f>
        <v/>
      </c>
      <c r="D773" s="39" t="str">
        <f>IF($A773 &lt;&gt; "",VLOOKUP($A773,'Student reference sheet'!$A$2:$V$2329, 2,FALSE), "")</f>
        <v/>
      </c>
      <c r="E773" s="35"/>
      <c r="F773" s="34"/>
      <c r="G773" s="40" t="str">
        <f t="shared" ca="1" si="36"/>
        <v/>
      </c>
      <c r="H773" s="40" t="str">
        <f t="shared" ca="1" si="37"/>
        <v/>
      </c>
      <c r="I773" s="36" t="str">
        <f>IF($A773 = "", "",
IF(COUNTIF(MINIMUM_DAY_DATES[], Attendance!J773) &gt; 0, VLOOKUP(Attendance!$G773,MINIMUM_DAY_PERIOD_SCHEDULE[], 2,TRUE),
IF(COUNTIF(RALLY_DATES[], Attendance!J773) &gt; 0, VLOOKUP(Attendance!$G773,RALLY_PERIOD_SCHEDULE[], 2,TRUE),
IF(WEEKDAY(Attendance!$J773) = 2,
       IF(COUNTIF(FINALS_WEEK_MONDAY_DATE[],Attendance!$J773) &gt; 0, VLOOKUP(Attendance!$G773,FINALS_WEEK_MONDAY_PERIOD_SCHEDULE[],2,TRUE),
       VLOOKUP(Attendance!$G773,REGULAR_WEEK_SCHEDULE[],6,TRUE)),
IF(WEEKDAY($J773) = 3,
       IF(COUNTIF(FINALS_WEEK_TUESDAY_DATE[],Attendance!$J773) &gt; 0, VLOOKUP(Attendance!$G773,FINALS_WEEK_TUESDAY_PERIOD_SCHEDULE[],2,TRUE),
       VLOOKUP(Attendance!$G773,REGULAR_WEEK_SCHEDULE[[Tuesday]:[Period]],5,TRUE)),
IF(WEEKDAY(Attendance!$J773) = 4,
        IF(COUNTIF(BLOCK_WEDNESDAY_DATES[],Attendance!$J773) &gt; 0, VLOOKUP(Attendance!$G773,BLOCK_WEDNESDAY_PERIOD_SCHEDULE[],2,TRUE),
        IF(COUNTIF(FINALS_WEEK_WEDNESDAY_DATE[],Attendance!$J773) &gt; 0, VLOOKUP(Attendance!$G773,FINALS_WEEK_WEDNESDAY_PERIOD_SCHEDULE[],2,TRUE),
       VLOOKUP(Attendance!$G773,REGULAR_WEEK_SCHEDULE[[Wednesday]:[Period]],4,TRUE))),
IF(WEEKDAY($J773) = 5,
       IF(COUNTIF(BLOCK_THURSDAY_DATES[],Attendance!$J773) &gt; 0, VLOOKUP(Attendance!$G773,BLOCK_THURSDAY_PERIOD_SCHEDULE[],2,TRUE),
       IF(COUNTIF(FINALS_WEEK_THURSDAY_DATE[],Attendance!$J773) &gt; 0, VLOOKUP(Attendance!$G773,FINALS_WEEK_THURSDAY_PERIOD_SCHEDULE[],2,TRUE),
       VLOOKUP(Attendance!$G773,REGULAR_WEEK_SCHEDULE[[Thursday]:[Period]],3,TRUE))),
IF(WEEKDAY(Attendance!$J773) = 6,
       IF(COUNTIF(FINALS_WEEK_FRIDAY_DATE[],Attendance!$J773) &gt; 0, VLOOKUP(Attendance!$G773,FINALS_WEEK_FRIDAY_PERIOD_SCHEDULE[],2,TRUE),
       VLOOKUP(Attendance!$G773,REGULAR_WEEK_SCHEDULE[[Friday]:[Period]],2,TRUE))))))))))</f>
        <v/>
      </c>
      <c r="J773" s="41" t="str">
        <f t="shared" ca="1" si="38"/>
        <v/>
      </c>
      <c r="K773" s="41" t="str">
        <f>IF($A773 &lt;&gt; "",VLOOKUP($A773,'Student reference sheet'!$A$2:$V$2329, 7,FALSE), "")</f>
        <v/>
      </c>
      <c r="L773" s="30" t="str">
        <f>IF($A773 ="", "", VLOOKUP($A773, 'Student reference sheet'!$A$2:$Z$2603,23,FALSE))</f>
        <v/>
      </c>
      <c r="M773" s="30" t="str">
        <f>IF($A773 ="", "", VLOOKUP($A773, 'Student reference sheet'!$A$2:$Z$2603,24,FALSE))</f>
        <v/>
      </c>
      <c r="N773" s="30" t="str">
        <f>IF($A773 ="", "", VLOOKUP($A773, 'Student reference sheet'!$A$2:$Z$2603,26,FALSE))</f>
        <v/>
      </c>
      <c r="O773" s="30" t="str">
        <f>IF($A773 ="", "", VLOOKUP($A773, 'Student reference sheet'!$A$2:$Z$2603,25,FALSE))</f>
        <v/>
      </c>
      <c r="P773" s="39" t="str">
        <f>IF($A773 = "", "", IF(OR(VLOOKUP($A773,'Student reference sheet'!$A$2:$V$2400,8,FALSE) = "R",  VLOOKUP($A773,'Student reference sheet'!$A$2:$V$2400,8,FALSE) = "L"), "X", ""))</f>
        <v/>
      </c>
      <c r="Q773" s="39" t="str">
        <f>IF($A773 ="", "", VLOOKUP($A773, 'Student reference sheet'!$A$2:$V$2603,22,FALSE))</f>
        <v/>
      </c>
      <c r="R773" s="39" t="str">
        <f>IF($A773 &lt;&gt; "",VLOOKUP($A773,'Student reference sheet'!$A$2:$V$2329, 5,FALSE), "")</f>
        <v/>
      </c>
      <c r="S773" s="39" t="str">
        <f>IF($A773 &lt;&gt; "",VLOOKUP($A773,'Student reference sheet'!$A$2:$V$2329, 6,FALSE), "")</f>
        <v/>
      </c>
      <c r="T773" s="30" t="str">
        <f>IF($A773 = "","",
IF(VLOOKUP($A773,'Student reference sheet'!$A$2:$V$2329, 10,FALSE) = "Y", "Hispanic",
IF(VLOOKUP($A773,'Student reference sheet'!$A$2:$V$2329,11,FALSE) &lt;&gt; "",
IF(VLOOKUP($A773,'Student reference sheet'!$A$2:$V$2329,11,FALSE) = "UNK", "Unknown", VLOOKUP(VALUE(VLOOKUP($A773,'Student reference sheet'!$A$2:$V$2329,11,FALSE)),'Ethnicity Reference'!$A$2:$B$22,2,FALSE)),
IF(VLOOKUP($A773,'Student reference sheet'!$A$2:$V$2329,9,FALSE) &lt;&gt; "", VLOOKUP(VALUE(VLOOKUP($A773,'Student reference sheet'!$A$2:$V$2329,9,FALSE)),'Ethnicity Reference'!$A$2:$B$22,2,FALSE),"Unknown"))))</f>
        <v/>
      </c>
      <c r="U773" s="35"/>
    </row>
    <row r="774" spans="1:21" ht="15.75">
      <c r="A774" s="47"/>
      <c r="B774" s="33"/>
      <c r="C774" s="39" t="str">
        <f>IF($A774 &lt;&gt; "",VLOOKUP($A774,'Student reference sheet'!$A$2:$V$2329, 3,FALSE), "")</f>
        <v/>
      </c>
      <c r="D774" s="39" t="str">
        <f>IF($A774 &lt;&gt; "",VLOOKUP($A774,'Student reference sheet'!$A$2:$V$2329, 2,FALSE), "")</f>
        <v/>
      </c>
      <c r="E774" s="35"/>
      <c r="F774" s="34"/>
      <c r="G774" s="40" t="str">
        <f t="shared" ca="1" si="36"/>
        <v/>
      </c>
      <c r="H774" s="40" t="str">
        <f t="shared" ca="1" si="37"/>
        <v/>
      </c>
      <c r="I774" s="36" t="str">
        <f>IF($A774 = "", "",
IF(COUNTIF(MINIMUM_DAY_DATES[], Attendance!J774) &gt; 0, VLOOKUP(Attendance!$G774,MINIMUM_DAY_PERIOD_SCHEDULE[], 2,TRUE),
IF(COUNTIF(RALLY_DATES[], Attendance!J774) &gt; 0, VLOOKUP(Attendance!$G774,RALLY_PERIOD_SCHEDULE[], 2,TRUE),
IF(WEEKDAY(Attendance!$J774) = 2,
       IF(COUNTIF(FINALS_WEEK_MONDAY_DATE[],Attendance!$J774) &gt; 0, VLOOKUP(Attendance!$G774,FINALS_WEEK_MONDAY_PERIOD_SCHEDULE[],2,TRUE),
       VLOOKUP(Attendance!$G774,REGULAR_WEEK_SCHEDULE[],6,TRUE)),
IF(WEEKDAY($J774) = 3,
       IF(COUNTIF(FINALS_WEEK_TUESDAY_DATE[],Attendance!$J774) &gt; 0, VLOOKUP(Attendance!$G774,FINALS_WEEK_TUESDAY_PERIOD_SCHEDULE[],2,TRUE),
       VLOOKUP(Attendance!$G774,REGULAR_WEEK_SCHEDULE[[Tuesday]:[Period]],5,TRUE)),
IF(WEEKDAY(Attendance!$J774) = 4,
        IF(COUNTIF(BLOCK_WEDNESDAY_DATES[],Attendance!$J774) &gt; 0, VLOOKUP(Attendance!$G774,BLOCK_WEDNESDAY_PERIOD_SCHEDULE[],2,TRUE),
        IF(COUNTIF(FINALS_WEEK_WEDNESDAY_DATE[],Attendance!$J774) &gt; 0, VLOOKUP(Attendance!$G774,FINALS_WEEK_WEDNESDAY_PERIOD_SCHEDULE[],2,TRUE),
       VLOOKUP(Attendance!$G774,REGULAR_WEEK_SCHEDULE[[Wednesday]:[Period]],4,TRUE))),
IF(WEEKDAY($J774) = 5,
       IF(COUNTIF(BLOCK_THURSDAY_DATES[],Attendance!$J774) &gt; 0, VLOOKUP(Attendance!$G774,BLOCK_THURSDAY_PERIOD_SCHEDULE[],2,TRUE),
       IF(COUNTIF(FINALS_WEEK_THURSDAY_DATE[],Attendance!$J774) &gt; 0, VLOOKUP(Attendance!$G774,FINALS_WEEK_THURSDAY_PERIOD_SCHEDULE[],2,TRUE),
       VLOOKUP(Attendance!$G774,REGULAR_WEEK_SCHEDULE[[Thursday]:[Period]],3,TRUE))),
IF(WEEKDAY(Attendance!$J774) = 6,
       IF(COUNTIF(FINALS_WEEK_FRIDAY_DATE[],Attendance!$J774) &gt; 0, VLOOKUP(Attendance!$G774,FINALS_WEEK_FRIDAY_PERIOD_SCHEDULE[],2,TRUE),
       VLOOKUP(Attendance!$G774,REGULAR_WEEK_SCHEDULE[[Friday]:[Period]],2,TRUE))))))))))</f>
        <v/>
      </c>
      <c r="J774" s="41" t="str">
        <f t="shared" ca="1" si="38"/>
        <v/>
      </c>
      <c r="K774" s="41" t="str">
        <f>IF($A774 &lt;&gt; "",VLOOKUP($A774,'Student reference sheet'!$A$2:$V$2329, 7,FALSE), "")</f>
        <v/>
      </c>
      <c r="L774" s="30" t="str">
        <f>IF($A774 ="", "", VLOOKUP($A774, 'Student reference sheet'!$A$2:$Z$2603,23,FALSE))</f>
        <v/>
      </c>
      <c r="M774" s="30" t="str">
        <f>IF($A774 ="", "", VLOOKUP($A774, 'Student reference sheet'!$A$2:$Z$2603,24,FALSE))</f>
        <v/>
      </c>
      <c r="N774" s="30" t="str">
        <f>IF($A774 ="", "", VLOOKUP($A774, 'Student reference sheet'!$A$2:$Z$2603,26,FALSE))</f>
        <v/>
      </c>
      <c r="O774" s="30" t="str">
        <f>IF($A774 ="", "", VLOOKUP($A774, 'Student reference sheet'!$A$2:$Z$2603,25,FALSE))</f>
        <v/>
      </c>
      <c r="P774" s="39" t="str">
        <f>IF($A774 = "", "", IF(OR(VLOOKUP($A774,'Student reference sheet'!$A$2:$V$2400,8,FALSE) = "R",  VLOOKUP($A774,'Student reference sheet'!$A$2:$V$2400,8,FALSE) = "L"), "X", ""))</f>
        <v/>
      </c>
      <c r="Q774" s="39" t="str">
        <f>IF($A774 ="", "", VLOOKUP($A774, 'Student reference sheet'!$A$2:$V$2603,22,FALSE))</f>
        <v/>
      </c>
      <c r="R774" s="39" t="str">
        <f>IF($A774 &lt;&gt; "",VLOOKUP($A774,'Student reference sheet'!$A$2:$V$2329, 5,FALSE), "")</f>
        <v/>
      </c>
      <c r="S774" s="39" t="str">
        <f>IF($A774 &lt;&gt; "",VLOOKUP($A774,'Student reference sheet'!$A$2:$V$2329, 6,FALSE), "")</f>
        <v/>
      </c>
      <c r="T774" s="30" t="str">
        <f>IF($A774 = "","",
IF(VLOOKUP($A774,'Student reference sheet'!$A$2:$V$2329, 10,FALSE) = "Y", "Hispanic",
IF(VLOOKUP($A774,'Student reference sheet'!$A$2:$V$2329,11,FALSE) &lt;&gt; "",
IF(VLOOKUP($A774,'Student reference sheet'!$A$2:$V$2329,11,FALSE) = "UNK", "Unknown", VLOOKUP(VALUE(VLOOKUP($A774,'Student reference sheet'!$A$2:$V$2329,11,FALSE)),'Ethnicity Reference'!$A$2:$B$22,2,FALSE)),
IF(VLOOKUP($A774,'Student reference sheet'!$A$2:$V$2329,9,FALSE) &lt;&gt; "", VLOOKUP(VALUE(VLOOKUP($A774,'Student reference sheet'!$A$2:$V$2329,9,FALSE)),'Ethnicity Reference'!$A$2:$B$22,2,FALSE),"Unknown"))))</f>
        <v/>
      </c>
      <c r="U774" s="35"/>
    </row>
    <row r="775" spans="1:21" ht="15.75">
      <c r="A775" s="47"/>
      <c r="B775" s="33"/>
      <c r="C775" s="39" t="str">
        <f>IF($A775 &lt;&gt; "",VLOOKUP($A775,'Student reference sheet'!$A$2:$V$2329, 3,FALSE), "")</f>
        <v/>
      </c>
      <c r="D775" s="39" t="str">
        <f>IF($A775 &lt;&gt; "",VLOOKUP($A775,'Student reference sheet'!$A$2:$V$2329, 2,FALSE), "")</f>
        <v/>
      </c>
      <c r="E775" s="35"/>
      <c r="F775" s="34"/>
      <c r="G775" s="40" t="str">
        <f t="shared" ca="1" si="36"/>
        <v/>
      </c>
      <c r="H775" s="40" t="str">
        <f t="shared" ca="1" si="37"/>
        <v/>
      </c>
      <c r="I775" s="36" t="str">
        <f>IF($A775 = "", "",
IF(COUNTIF(MINIMUM_DAY_DATES[], Attendance!J775) &gt; 0, VLOOKUP(Attendance!$G775,MINIMUM_DAY_PERIOD_SCHEDULE[], 2,TRUE),
IF(COUNTIF(RALLY_DATES[], Attendance!J775) &gt; 0, VLOOKUP(Attendance!$G775,RALLY_PERIOD_SCHEDULE[], 2,TRUE),
IF(WEEKDAY(Attendance!$J775) = 2,
       IF(COUNTIF(FINALS_WEEK_MONDAY_DATE[],Attendance!$J775) &gt; 0, VLOOKUP(Attendance!$G775,FINALS_WEEK_MONDAY_PERIOD_SCHEDULE[],2,TRUE),
       VLOOKUP(Attendance!$G775,REGULAR_WEEK_SCHEDULE[],6,TRUE)),
IF(WEEKDAY($J775) = 3,
       IF(COUNTIF(FINALS_WEEK_TUESDAY_DATE[],Attendance!$J775) &gt; 0, VLOOKUP(Attendance!$G775,FINALS_WEEK_TUESDAY_PERIOD_SCHEDULE[],2,TRUE),
       VLOOKUP(Attendance!$G775,REGULAR_WEEK_SCHEDULE[[Tuesday]:[Period]],5,TRUE)),
IF(WEEKDAY(Attendance!$J775) = 4,
        IF(COUNTIF(BLOCK_WEDNESDAY_DATES[],Attendance!$J775) &gt; 0, VLOOKUP(Attendance!$G775,BLOCK_WEDNESDAY_PERIOD_SCHEDULE[],2,TRUE),
        IF(COUNTIF(FINALS_WEEK_WEDNESDAY_DATE[],Attendance!$J775) &gt; 0, VLOOKUP(Attendance!$G775,FINALS_WEEK_WEDNESDAY_PERIOD_SCHEDULE[],2,TRUE),
       VLOOKUP(Attendance!$G775,REGULAR_WEEK_SCHEDULE[[Wednesday]:[Period]],4,TRUE))),
IF(WEEKDAY($J775) = 5,
       IF(COUNTIF(BLOCK_THURSDAY_DATES[],Attendance!$J775) &gt; 0, VLOOKUP(Attendance!$G775,BLOCK_THURSDAY_PERIOD_SCHEDULE[],2,TRUE),
       IF(COUNTIF(FINALS_WEEK_THURSDAY_DATE[],Attendance!$J775) &gt; 0, VLOOKUP(Attendance!$G775,FINALS_WEEK_THURSDAY_PERIOD_SCHEDULE[],2,TRUE),
       VLOOKUP(Attendance!$G775,REGULAR_WEEK_SCHEDULE[[Thursday]:[Period]],3,TRUE))),
IF(WEEKDAY(Attendance!$J775) = 6,
       IF(COUNTIF(FINALS_WEEK_FRIDAY_DATE[],Attendance!$J775) &gt; 0, VLOOKUP(Attendance!$G775,FINALS_WEEK_FRIDAY_PERIOD_SCHEDULE[],2,TRUE),
       VLOOKUP(Attendance!$G775,REGULAR_WEEK_SCHEDULE[[Friday]:[Period]],2,TRUE))))))))))</f>
        <v/>
      </c>
      <c r="J775" s="41" t="str">
        <f t="shared" ca="1" si="38"/>
        <v/>
      </c>
      <c r="K775" s="41" t="str">
        <f>IF($A775 &lt;&gt; "",VLOOKUP($A775,'Student reference sheet'!$A$2:$V$2329, 7,FALSE), "")</f>
        <v/>
      </c>
      <c r="L775" s="30" t="str">
        <f>IF($A775 ="", "", VLOOKUP($A775, 'Student reference sheet'!$A$2:$Z$2603,23,FALSE))</f>
        <v/>
      </c>
      <c r="M775" s="30" t="str">
        <f>IF($A775 ="", "", VLOOKUP($A775, 'Student reference sheet'!$A$2:$Z$2603,24,FALSE))</f>
        <v/>
      </c>
      <c r="N775" s="30" t="str">
        <f>IF($A775 ="", "", VLOOKUP($A775, 'Student reference sheet'!$A$2:$Z$2603,26,FALSE))</f>
        <v/>
      </c>
      <c r="O775" s="30" t="str">
        <f>IF($A775 ="", "", VLOOKUP($A775, 'Student reference sheet'!$A$2:$Z$2603,25,FALSE))</f>
        <v/>
      </c>
      <c r="P775" s="39" t="str">
        <f>IF($A775 = "", "", IF(OR(VLOOKUP($A775,'Student reference sheet'!$A$2:$V$2400,8,FALSE) = "R",  VLOOKUP($A775,'Student reference sheet'!$A$2:$V$2400,8,FALSE) = "L"), "X", ""))</f>
        <v/>
      </c>
      <c r="Q775" s="39" t="str">
        <f>IF($A775 ="", "", VLOOKUP($A775, 'Student reference sheet'!$A$2:$V$2603,22,FALSE))</f>
        <v/>
      </c>
      <c r="R775" s="39" t="str">
        <f>IF($A775 &lt;&gt; "",VLOOKUP($A775,'Student reference sheet'!$A$2:$V$2329, 5,FALSE), "")</f>
        <v/>
      </c>
      <c r="S775" s="39" t="str">
        <f>IF($A775 &lt;&gt; "",VLOOKUP($A775,'Student reference sheet'!$A$2:$V$2329, 6,FALSE), "")</f>
        <v/>
      </c>
      <c r="T775" s="30" t="str">
        <f>IF($A775 = "","",
IF(VLOOKUP($A775,'Student reference sheet'!$A$2:$V$2329, 10,FALSE) = "Y", "Hispanic",
IF(VLOOKUP($A775,'Student reference sheet'!$A$2:$V$2329,11,FALSE) &lt;&gt; "",
IF(VLOOKUP($A775,'Student reference sheet'!$A$2:$V$2329,11,FALSE) = "UNK", "Unknown", VLOOKUP(VALUE(VLOOKUP($A775,'Student reference sheet'!$A$2:$V$2329,11,FALSE)),'Ethnicity Reference'!$A$2:$B$22,2,FALSE)),
IF(VLOOKUP($A775,'Student reference sheet'!$A$2:$V$2329,9,FALSE) &lt;&gt; "", VLOOKUP(VALUE(VLOOKUP($A775,'Student reference sheet'!$A$2:$V$2329,9,FALSE)),'Ethnicity Reference'!$A$2:$B$22,2,FALSE),"Unknown"))))</f>
        <v/>
      </c>
      <c r="U775" s="35"/>
    </row>
    <row r="776" spans="1:21" ht="15.75">
      <c r="A776" s="47"/>
      <c r="B776" s="33"/>
      <c r="C776" s="39" t="str">
        <f>IF($A776 &lt;&gt; "",VLOOKUP($A776,'Student reference sheet'!$A$2:$V$2329, 3,FALSE), "")</f>
        <v/>
      </c>
      <c r="D776" s="39" t="str">
        <f>IF($A776 &lt;&gt; "",VLOOKUP($A776,'Student reference sheet'!$A$2:$V$2329, 2,FALSE), "")</f>
        <v/>
      </c>
      <c r="E776" s="35"/>
      <c r="F776" s="34"/>
      <c r="G776" s="40" t="str">
        <f t="shared" ca="1" si="36"/>
        <v/>
      </c>
      <c r="H776" s="40" t="str">
        <f t="shared" ca="1" si="37"/>
        <v/>
      </c>
      <c r="I776" s="36" t="str">
        <f>IF($A776 = "", "",
IF(COUNTIF(MINIMUM_DAY_DATES[], Attendance!J776) &gt; 0, VLOOKUP(Attendance!$G776,MINIMUM_DAY_PERIOD_SCHEDULE[], 2,TRUE),
IF(COUNTIF(RALLY_DATES[], Attendance!J776) &gt; 0, VLOOKUP(Attendance!$G776,RALLY_PERIOD_SCHEDULE[], 2,TRUE),
IF(WEEKDAY(Attendance!$J776) = 2,
       IF(COUNTIF(FINALS_WEEK_MONDAY_DATE[],Attendance!$J776) &gt; 0, VLOOKUP(Attendance!$G776,FINALS_WEEK_MONDAY_PERIOD_SCHEDULE[],2,TRUE),
       VLOOKUP(Attendance!$G776,REGULAR_WEEK_SCHEDULE[],6,TRUE)),
IF(WEEKDAY($J776) = 3,
       IF(COUNTIF(FINALS_WEEK_TUESDAY_DATE[],Attendance!$J776) &gt; 0, VLOOKUP(Attendance!$G776,FINALS_WEEK_TUESDAY_PERIOD_SCHEDULE[],2,TRUE),
       VLOOKUP(Attendance!$G776,REGULAR_WEEK_SCHEDULE[[Tuesday]:[Period]],5,TRUE)),
IF(WEEKDAY(Attendance!$J776) = 4,
        IF(COUNTIF(BLOCK_WEDNESDAY_DATES[],Attendance!$J776) &gt; 0, VLOOKUP(Attendance!$G776,BLOCK_WEDNESDAY_PERIOD_SCHEDULE[],2,TRUE),
        IF(COUNTIF(FINALS_WEEK_WEDNESDAY_DATE[],Attendance!$J776) &gt; 0, VLOOKUP(Attendance!$G776,FINALS_WEEK_WEDNESDAY_PERIOD_SCHEDULE[],2,TRUE),
       VLOOKUP(Attendance!$G776,REGULAR_WEEK_SCHEDULE[[Wednesday]:[Period]],4,TRUE))),
IF(WEEKDAY($J776) = 5,
       IF(COUNTIF(BLOCK_THURSDAY_DATES[],Attendance!$J776) &gt; 0, VLOOKUP(Attendance!$G776,BLOCK_THURSDAY_PERIOD_SCHEDULE[],2,TRUE),
       IF(COUNTIF(FINALS_WEEK_THURSDAY_DATE[],Attendance!$J776) &gt; 0, VLOOKUP(Attendance!$G776,FINALS_WEEK_THURSDAY_PERIOD_SCHEDULE[],2,TRUE),
       VLOOKUP(Attendance!$G776,REGULAR_WEEK_SCHEDULE[[Thursday]:[Period]],3,TRUE))),
IF(WEEKDAY(Attendance!$J776) = 6,
       IF(COUNTIF(FINALS_WEEK_FRIDAY_DATE[],Attendance!$J776) &gt; 0, VLOOKUP(Attendance!$G776,FINALS_WEEK_FRIDAY_PERIOD_SCHEDULE[],2,TRUE),
       VLOOKUP(Attendance!$G776,REGULAR_WEEK_SCHEDULE[[Friday]:[Period]],2,TRUE))))))))))</f>
        <v/>
      </c>
      <c r="J776" s="41" t="str">
        <f t="shared" ca="1" si="38"/>
        <v/>
      </c>
      <c r="K776" s="41" t="str">
        <f>IF($A776 &lt;&gt; "",VLOOKUP($A776,'Student reference sheet'!$A$2:$V$2329, 7,FALSE), "")</f>
        <v/>
      </c>
      <c r="L776" s="30" t="str">
        <f>IF($A776 ="", "", VLOOKUP($A776, 'Student reference sheet'!$A$2:$Z$2603,23,FALSE))</f>
        <v/>
      </c>
      <c r="M776" s="30" t="str">
        <f>IF($A776 ="", "", VLOOKUP($A776, 'Student reference sheet'!$A$2:$Z$2603,24,FALSE))</f>
        <v/>
      </c>
      <c r="N776" s="30" t="str">
        <f>IF($A776 ="", "", VLOOKUP($A776, 'Student reference sheet'!$A$2:$Z$2603,26,FALSE))</f>
        <v/>
      </c>
      <c r="O776" s="30" t="str">
        <f>IF($A776 ="", "", VLOOKUP($A776, 'Student reference sheet'!$A$2:$Z$2603,25,FALSE))</f>
        <v/>
      </c>
      <c r="P776" s="39" t="str">
        <f>IF($A776 = "", "", IF(OR(VLOOKUP($A776,'Student reference sheet'!$A$2:$V$2400,8,FALSE) = "R",  VLOOKUP($A776,'Student reference sheet'!$A$2:$V$2400,8,FALSE) = "L"), "X", ""))</f>
        <v/>
      </c>
      <c r="Q776" s="39" t="str">
        <f>IF($A776 ="", "", VLOOKUP($A776, 'Student reference sheet'!$A$2:$V$2603,22,FALSE))</f>
        <v/>
      </c>
      <c r="R776" s="39" t="str">
        <f>IF($A776 &lt;&gt; "",VLOOKUP($A776,'Student reference sheet'!$A$2:$V$2329, 5,FALSE), "")</f>
        <v/>
      </c>
      <c r="S776" s="39" t="str">
        <f>IF($A776 &lt;&gt; "",VLOOKUP($A776,'Student reference sheet'!$A$2:$V$2329, 6,FALSE), "")</f>
        <v/>
      </c>
      <c r="T776" s="30" t="str">
        <f>IF($A776 = "","",
IF(VLOOKUP($A776,'Student reference sheet'!$A$2:$V$2329, 10,FALSE) = "Y", "Hispanic",
IF(VLOOKUP($A776,'Student reference sheet'!$A$2:$V$2329,11,FALSE) &lt;&gt; "",
IF(VLOOKUP($A776,'Student reference sheet'!$A$2:$V$2329,11,FALSE) = "UNK", "Unknown", VLOOKUP(VALUE(VLOOKUP($A776,'Student reference sheet'!$A$2:$V$2329,11,FALSE)),'Ethnicity Reference'!$A$2:$B$22,2,FALSE)),
IF(VLOOKUP($A776,'Student reference sheet'!$A$2:$V$2329,9,FALSE) &lt;&gt; "", VLOOKUP(VALUE(VLOOKUP($A776,'Student reference sheet'!$A$2:$V$2329,9,FALSE)),'Ethnicity Reference'!$A$2:$B$22,2,FALSE),"Unknown"))))</f>
        <v/>
      </c>
      <c r="U776" s="35"/>
    </row>
    <row r="777" spans="1:21" ht="15.75">
      <c r="A777" s="47"/>
      <c r="B777" s="33"/>
      <c r="C777" s="39" t="str">
        <f>IF($A777 &lt;&gt; "",VLOOKUP($A777,'Student reference sheet'!$A$2:$V$2329, 3,FALSE), "")</f>
        <v/>
      </c>
      <c r="D777" s="39" t="str">
        <f>IF($A777 &lt;&gt; "",VLOOKUP($A777,'Student reference sheet'!$A$2:$V$2329, 2,FALSE), "")</f>
        <v/>
      </c>
      <c r="E777" s="35"/>
      <c r="F777" s="34"/>
      <c r="G777" s="40" t="str">
        <f t="shared" ca="1" si="36"/>
        <v/>
      </c>
      <c r="H777" s="40" t="str">
        <f t="shared" ca="1" si="37"/>
        <v/>
      </c>
      <c r="I777" s="36" t="str">
        <f>IF($A777 = "", "",
IF(COUNTIF(MINIMUM_DAY_DATES[], Attendance!J777) &gt; 0, VLOOKUP(Attendance!$G777,MINIMUM_DAY_PERIOD_SCHEDULE[], 2,TRUE),
IF(COUNTIF(RALLY_DATES[], Attendance!J777) &gt; 0, VLOOKUP(Attendance!$G777,RALLY_PERIOD_SCHEDULE[], 2,TRUE),
IF(WEEKDAY(Attendance!$J777) = 2,
       IF(COUNTIF(FINALS_WEEK_MONDAY_DATE[],Attendance!$J777) &gt; 0, VLOOKUP(Attendance!$G777,FINALS_WEEK_MONDAY_PERIOD_SCHEDULE[],2,TRUE),
       VLOOKUP(Attendance!$G777,REGULAR_WEEK_SCHEDULE[],6,TRUE)),
IF(WEEKDAY($J777) = 3,
       IF(COUNTIF(FINALS_WEEK_TUESDAY_DATE[],Attendance!$J777) &gt; 0, VLOOKUP(Attendance!$G777,FINALS_WEEK_TUESDAY_PERIOD_SCHEDULE[],2,TRUE),
       VLOOKUP(Attendance!$G777,REGULAR_WEEK_SCHEDULE[[Tuesday]:[Period]],5,TRUE)),
IF(WEEKDAY(Attendance!$J777) = 4,
        IF(COUNTIF(BLOCK_WEDNESDAY_DATES[],Attendance!$J777) &gt; 0, VLOOKUP(Attendance!$G777,BLOCK_WEDNESDAY_PERIOD_SCHEDULE[],2,TRUE),
        IF(COUNTIF(FINALS_WEEK_WEDNESDAY_DATE[],Attendance!$J777) &gt; 0, VLOOKUP(Attendance!$G777,FINALS_WEEK_WEDNESDAY_PERIOD_SCHEDULE[],2,TRUE),
       VLOOKUP(Attendance!$G777,REGULAR_WEEK_SCHEDULE[[Wednesday]:[Period]],4,TRUE))),
IF(WEEKDAY($J777) = 5,
       IF(COUNTIF(BLOCK_THURSDAY_DATES[],Attendance!$J777) &gt; 0, VLOOKUP(Attendance!$G777,BLOCK_THURSDAY_PERIOD_SCHEDULE[],2,TRUE),
       IF(COUNTIF(FINALS_WEEK_THURSDAY_DATE[],Attendance!$J777) &gt; 0, VLOOKUP(Attendance!$G777,FINALS_WEEK_THURSDAY_PERIOD_SCHEDULE[],2,TRUE),
       VLOOKUP(Attendance!$G777,REGULAR_WEEK_SCHEDULE[[Thursday]:[Period]],3,TRUE))),
IF(WEEKDAY(Attendance!$J777) = 6,
       IF(COUNTIF(FINALS_WEEK_FRIDAY_DATE[],Attendance!$J777) &gt; 0, VLOOKUP(Attendance!$G777,FINALS_WEEK_FRIDAY_PERIOD_SCHEDULE[],2,TRUE),
       VLOOKUP(Attendance!$G777,REGULAR_WEEK_SCHEDULE[[Friday]:[Period]],2,TRUE))))))))))</f>
        <v/>
      </c>
      <c r="J777" s="41" t="str">
        <f t="shared" ca="1" si="38"/>
        <v/>
      </c>
      <c r="K777" s="41" t="str">
        <f>IF($A777 &lt;&gt; "",VLOOKUP($A777,'Student reference sheet'!$A$2:$V$2329, 7,FALSE), "")</f>
        <v/>
      </c>
      <c r="L777" s="30" t="str">
        <f>IF($A777 ="", "", VLOOKUP($A777, 'Student reference sheet'!$A$2:$Z$2603,23,FALSE))</f>
        <v/>
      </c>
      <c r="M777" s="30" t="str">
        <f>IF($A777 ="", "", VLOOKUP($A777, 'Student reference sheet'!$A$2:$Z$2603,24,FALSE))</f>
        <v/>
      </c>
      <c r="N777" s="30" t="str">
        <f>IF($A777 ="", "", VLOOKUP($A777, 'Student reference sheet'!$A$2:$Z$2603,26,FALSE))</f>
        <v/>
      </c>
      <c r="O777" s="30" t="str">
        <f>IF($A777 ="", "", VLOOKUP($A777, 'Student reference sheet'!$A$2:$Z$2603,25,FALSE))</f>
        <v/>
      </c>
      <c r="P777" s="39" t="str">
        <f>IF($A777 = "", "", IF(OR(VLOOKUP($A777,'Student reference sheet'!$A$2:$V$2400,8,FALSE) = "R",  VLOOKUP($A777,'Student reference sheet'!$A$2:$V$2400,8,FALSE) = "L"), "X", ""))</f>
        <v/>
      </c>
      <c r="Q777" s="39" t="str">
        <f>IF($A777 ="", "", VLOOKUP($A777, 'Student reference sheet'!$A$2:$V$2603,22,FALSE))</f>
        <v/>
      </c>
      <c r="R777" s="39" t="str">
        <f>IF($A777 &lt;&gt; "",VLOOKUP($A777,'Student reference sheet'!$A$2:$V$2329, 5,FALSE), "")</f>
        <v/>
      </c>
      <c r="S777" s="39" t="str">
        <f>IF($A777 &lt;&gt; "",VLOOKUP($A777,'Student reference sheet'!$A$2:$V$2329, 6,FALSE), "")</f>
        <v/>
      </c>
      <c r="T777" s="30" t="str">
        <f>IF($A777 = "","",
IF(VLOOKUP($A777,'Student reference sheet'!$A$2:$V$2329, 10,FALSE) = "Y", "Hispanic",
IF(VLOOKUP($A777,'Student reference sheet'!$A$2:$V$2329,11,FALSE) &lt;&gt; "",
IF(VLOOKUP($A777,'Student reference sheet'!$A$2:$V$2329,11,FALSE) = "UNK", "Unknown", VLOOKUP(VALUE(VLOOKUP($A777,'Student reference sheet'!$A$2:$V$2329,11,FALSE)),'Ethnicity Reference'!$A$2:$B$22,2,FALSE)),
IF(VLOOKUP($A777,'Student reference sheet'!$A$2:$V$2329,9,FALSE) &lt;&gt; "", VLOOKUP(VALUE(VLOOKUP($A777,'Student reference sheet'!$A$2:$V$2329,9,FALSE)),'Ethnicity Reference'!$A$2:$B$22,2,FALSE),"Unknown"))))</f>
        <v/>
      </c>
      <c r="U777" s="35"/>
    </row>
    <row r="778" spans="1:21" ht="15.75">
      <c r="A778" s="47"/>
      <c r="B778" s="33"/>
      <c r="C778" s="39" t="str">
        <f>IF($A778 &lt;&gt; "",VLOOKUP($A778,'Student reference sheet'!$A$2:$V$2329, 3,FALSE), "")</f>
        <v/>
      </c>
      <c r="D778" s="39" t="str">
        <f>IF($A778 &lt;&gt; "",VLOOKUP($A778,'Student reference sheet'!$A$2:$V$2329, 2,FALSE), "")</f>
        <v/>
      </c>
      <c r="E778" s="35"/>
      <c r="F778" s="34"/>
      <c r="G778" s="40" t="str">
        <f t="shared" ref="G778:G841" ca="1" si="39">IF(A778 &lt;&gt;"", IF(G778 = "",NOW() - TODAY(), G778), "")</f>
        <v/>
      </c>
      <c r="H778" s="40" t="str">
        <f t="shared" ref="H778:H841" ca="1" si="40">IF(B778 &lt;&gt;"", IF(H778 = "",NOW() - TODAY(), H778), "")</f>
        <v/>
      </c>
      <c r="I778" s="36" t="str">
        <f>IF($A778 = "", "",
IF(COUNTIF(MINIMUM_DAY_DATES[], Attendance!J778) &gt; 0, VLOOKUP(Attendance!$G778,MINIMUM_DAY_PERIOD_SCHEDULE[], 2,TRUE),
IF(COUNTIF(RALLY_DATES[], Attendance!J778) &gt; 0, VLOOKUP(Attendance!$G778,RALLY_PERIOD_SCHEDULE[], 2,TRUE),
IF(WEEKDAY(Attendance!$J778) = 2,
       IF(COUNTIF(FINALS_WEEK_MONDAY_DATE[],Attendance!$J778) &gt; 0, VLOOKUP(Attendance!$G778,FINALS_WEEK_MONDAY_PERIOD_SCHEDULE[],2,TRUE),
       VLOOKUP(Attendance!$G778,REGULAR_WEEK_SCHEDULE[],6,TRUE)),
IF(WEEKDAY($J778) = 3,
       IF(COUNTIF(FINALS_WEEK_TUESDAY_DATE[],Attendance!$J778) &gt; 0, VLOOKUP(Attendance!$G778,FINALS_WEEK_TUESDAY_PERIOD_SCHEDULE[],2,TRUE),
       VLOOKUP(Attendance!$G778,REGULAR_WEEK_SCHEDULE[[Tuesday]:[Period]],5,TRUE)),
IF(WEEKDAY(Attendance!$J778) = 4,
        IF(COUNTIF(BLOCK_WEDNESDAY_DATES[],Attendance!$J778) &gt; 0, VLOOKUP(Attendance!$G778,BLOCK_WEDNESDAY_PERIOD_SCHEDULE[],2,TRUE),
        IF(COUNTIF(FINALS_WEEK_WEDNESDAY_DATE[],Attendance!$J778) &gt; 0, VLOOKUP(Attendance!$G778,FINALS_WEEK_WEDNESDAY_PERIOD_SCHEDULE[],2,TRUE),
       VLOOKUP(Attendance!$G778,REGULAR_WEEK_SCHEDULE[[Wednesday]:[Period]],4,TRUE))),
IF(WEEKDAY($J778) = 5,
       IF(COUNTIF(BLOCK_THURSDAY_DATES[],Attendance!$J778) &gt; 0, VLOOKUP(Attendance!$G778,BLOCK_THURSDAY_PERIOD_SCHEDULE[],2,TRUE),
       IF(COUNTIF(FINALS_WEEK_THURSDAY_DATE[],Attendance!$J778) &gt; 0, VLOOKUP(Attendance!$G778,FINALS_WEEK_THURSDAY_PERIOD_SCHEDULE[],2,TRUE),
       VLOOKUP(Attendance!$G778,REGULAR_WEEK_SCHEDULE[[Thursday]:[Period]],3,TRUE))),
IF(WEEKDAY(Attendance!$J778) = 6,
       IF(COUNTIF(FINALS_WEEK_FRIDAY_DATE[],Attendance!$J778) &gt; 0, VLOOKUP(Attendance!$G778,FINALS_WEEK_FRIDAY_PERIOD_SCHEDULE[],2,TRUE),
       VLOOKUP(Attendance!$G778,REGULAR_WEEK_SCHEDULE[[Friday]:[Period]],2,TRUE))))))))))</f>
        <v/>
      </c>
      <c r="J778" s="41" t="str">
        <f t="shared" ref="J778:J841" ca="1" si="41">IF(A778 &lt;&gt;"", IF(J778 = "",TODAY(), J778), "")</f>
        <v/>
      </c>
      <c r="K778" s="41" t="str">
        <f>IF($A778 &lt;&gt; "",VLOOKUP($A778,'Student reference sheet'!$A$2:$V$2329, 7,FALSE), "")</f>
        <v/>
      </c>
      <c r="L778" s="30" t="str">
        <f>IF($A778 ="", "", VLOOKUP($A778, 'Student reference sheet'!$A$2:$Z$2603,23,FALSE))</f>
        <v/>
      </c>
      <c r="M778" s="30" t="str">
        <f>IF($A778 ="", "", VLOOKUP($A778, 'Student reference sheet'!$A$2:$Z$2603,24,FALSE))</f>
        <v/>
      </c>
      <c r="N778" s="30" t="str">
        <f>IF($A778 ="", "", VLOOKUP($A778, 'Student reference sheet'!$A$2:$Z$2603,26,FALSE))</f>
        <v/>
      </c>
      <c r="O778" s="30" t="str">
        <f>IF($A778 ="", "", VLOOKUP($A778, 'Student reference sheet'!$A$2:$Z$2603,25,FALSE))</f>
        <v/>
      </c>
      <c r="P778" s="39" t="str">
        <f>IF($A778 = "", "", IF(OR(VLOOKUP($A778,'Student reference sheet'!$A$2:$V$2400,8,FALSE) = "R",  VLOOKUP($A778,'Student reference sheet'!$A$2:$V$2400,8,FALSE) = "L"), "X", ""))</f>
        <v/>
      </c>
      <c r="Q778" s="39" t="str">
        <f>IF($A778 ="", "", VLOOKUP($A778, 'Student reference sheet'!$A$2:$V$2603,22,FALSE))</f>
        <v/>
      </c>
      <c r="R778" s="39" t="str">
        <f>IF($A778 &lt;&gt; "",VLOOKUP($A778,'Student reference sheet'!$A$2:$V$2329, 5,FALSE), "")</f>
        <v/>
      </c>
      <c r="S778" s="39" t="str">
        <f>IF($A778 &lt;&gt; "",VLOOKUP($A778,'Student reference sheet'!$A$2:$V$2329, 6,FALSE), "")</f>
        <v/>
      </c>
      <c r="T778" s="30" t="str">
        <f>IF($A778 = "","",
IF(VLOOKUP($A778,'Student reference sheet'!$A$2:$V$2329, 10,FALSE) = "Y", "Hispanic",
IF(VLOOKUP($A778,'Student reference sheet'!$A$2:$V$2329,11,FALSE) &lt;&gt; "",
IF(VLOOKUP($A778,'Student reference sheet'!$A$2:$V$2329,11,FALSE) = "UNK", "Unknown", VLOOKUP(VALUE(VLOOKUP($A778,'Student reference sheet'!$A$2:$V$2329,11,FALSE)),'Ethnicity Reference'!$A$2:$B$22,2,FALSE)),
IF(VLOOKUP($A778,'Student reference sheet'!$A$2:$V$2329,9,FALSE) &lt;&gt; "", VLOOKUP(VALUE(VLOOKUP($A778,'Student reference sheet'!$A$2:$V$2329,9,FALSE)),'Ethnicity Reference'!$A$2:$B$22,2,FALSE),"Unknown"))))</f>
        <v/>
      </c>
      <c r="U778" s="35"/>
    </row>
    <row r="779" spans="1:21" ht="15.75">
      <c r="A779" s="47"/>
      <c r="B779" s="33"/>
      <c r="C779" s="39" t="str">
        <f>IF($A779 &lt;&gt; "",VLOOKUP($A779,'Student reference sheet'!$A$2:$V$2329, 3,FALSE), "")</f>
        <v/>
      </c>
      <c r="D779" s="39" t="str">
        <f>IF($A779 &lt;&gt; "",VLOOKUP($A779,'Student reference sheet'!$A$2:$V$2329, 2,FALSE), "")</f>
        <v/>
      </c>
      <c r="E779" s="35"/>
      <c r="F779" s="34"/>
      <c r="G779" s="40" t="str">
        <f t="shared" ca="1" si="39"/>
        <v/>
      </c>
      <c r="H779" s="40" t="str">
        <f t="shared" ca="1" si="40"/>
        <v/>
      </c>
      <c r="I779" s="36" t="str">
        <f>IF($A779 = "", "",
IF(COUNTIF(MINIMUM_DAY_DATES[], Attendance!J779) &gt; 0, VLOOKUP(Attendance!$G779,MINIMUM_DAY_PERIOD_SCHEDULE[], 2,TRUE),
IF(COUNTIF(RALLY_DATES[], Attendance!J779) &gt; 0, VLOOKUP(Attendance!$G779,RALLY_PERIOD_SCHEDULE[], 2,TRUE),
IF(WEEKDAY(Attendance!$J779) = 2,
       IF(COUNTIF(FINALS_WEEK_MONDAY_DATE[],Attendance!$J779) &gt; 0, VLOOKUP(Attendance!$G779,FINALS_WEEK_MONDAY_PERIOD_SCHEDULE[],2,TRUE),
       VLOOKUP(Attendance!$G779,REGULAR_WEEK_SCHEDULE[],6,TRUE)),
IF(WEEKDAY($J779) = 3,
       IF(COUNTIF(FINALS_WEEK_TUESDAY_DATE[],Attendance!$J779) &gt; 0, VLOOKUP(Attendance!$G779,FINALS_WEEK_TUESDAY_PERIOD_SCHEDULE[],2,TRUE),
       VLOOKUP(Attendance!$G779,REGULAR_WEEK_SCHEDULE[[Tuesday]:[Period]],5,TRUE)),
IF(WEEKDAY(Attendance!$J779) = 4,
        IF(COUNTIF(BLOCK_WEDNESDAY_DATES[],Attendance!$J779) &gt; 0, VLOOKUP(Attendance!$G779,BLOCK_WEDNESDAY_PERIOD_SCHEDULE[],2,TRUE),
        IF(COUNTIF(FINALS_WEEK_WEDNESDAY_DATE[],Attendance!$J779) &gt; 0, VLOOKUP(Attendance!$G779,FINALS_WEEK_WEDNESDAY_PERIOD_SCHEDULE[],2,TRUE),
       VLOOKUP(Attendance!$G779,REGULAR_WEEK_SCHEDULE[[Wednesday]:[Period]],4,TRUE))),
IF(WEEKDAY($J779) = 5,
       IF(COUNTIF(BLOCK_THURSDAY_DATES[],Attendance!$J779) &gt; 0, VLOOKUP(Attendance!$G779,BLOCK_THURSDAY_PERIOD_SCHEDULE[],2,TRUE),
       IF(COUNTIF(FINALS_WEEK_THURSDAY_DATE[],Attendance!$J779) &gt; 0, VLOOKUP(Attendance!$G779,FINALS_WEEK_THURSDAY_PERIOD_SCHEDULE[],2,TRUE),
       VLOOKUP(Attendance!$G779,REGULAR_WEEK_SCHEDULE[[Thursday]:[Period]],3,TRUE))),
IF(WEEKDAY(Attendance!$J779) = 6,
       IF(COUNTIF(FINALS_WEEK_FRIDAY_DATE[],Attendance!$J779) &gt; 0, VLOOKUP(Attendance!$G779,FINALS_WEEK_FRIDAY_PERIOD_SCHEDULE[],2,TRUE),
       VLOOKUP(Attendance!$G779,REGULAR_WEEK_SCHEDULE[[Friday]:[Period]],2,TRUE))))))))))</f>
        <v/>
      </c>
      <c r="J779" s="41" t="str">
        <f t="shared" ca="1" si="41"/>
        <v/>
      </c>
      <c r="K779" s="41" t="str">
        <f>IF($A779 &lt;&gt; "",VLOOKUP($A779,'Student reference sheet'!$A$2:$V$2329, 7,FALSE), "")</f>
        <v/>
      </c>
      <c r="L779" s="30" t="str">
        <f>IF($A779 ="", "", VLOOKUP($A779, 'Student reference sheet'!$A$2:$Z$2603,23,FALSE))</f>
        <v/>
      </c>
      <c r="M779" s="30" t="str">
        <f>IF($A779 ="", "", VLOOKUP($A779, 'Student reference sheet'!$A$2:$Z$2603,24,FALSE))</f>
        <v/>
      </c>
      <c r="N779" s="30" t="str">
        <f>IF($A779 ="", "", VLOOKUP($A779, 'Student reference sheet'!$A$2:$Z$2603,26,FALSE))</f>
        <v/>
      </c>
      <c r="O779" s="30" t="str">
        <f>IF($A779 ="", "", VLOOKUP($A779, 'Student reference sheet'!$A$2:$Z$2603,25,FALSE))</f>
        <v/>
      </c>
      <c r="P779" s="39" t="str">
        <f>IF($A779 = "", "", IF(OR(VLOOKUP($A779,'Student reference sheet'!$A$2:$V$2400,8,FALSE) = "R",  VLOOKUP($A779,'Student reference sheet'!$A$2:$V$2400,8,FALSE) = "L"), "X", ""))</f>
        <v/>
      </c>
      <c r="Q779" s="39" t="str">
        <f>IF($A779 ="", "", VLOOKUP($A779, 'Student reference sheet'!$A$2:$V$2603,22,FALSE))</f>
        <v/>
      </c>
      <c r="R779" s="39" t="str">
        <f>IF($A779 &lt;&gt; "",VLOOKUP($A779,'Student reference sheet'!$A$2:$V$2329, 5,FALSE), "")</f>
        <v/>
      </c>
      <c r="S779" s="39" t="str">
        <f>IF($A779 &lt;&gt; "",VLOOKUP($A779,'Student reference sheet'!$A$2:$V$2329, 6,FALSE), "")</f>
        <v/>
      </c>
      <c r="T779" s="30" t="str">
        <f>IF($A779 = "","",
IF(VLOOKUP($A779,'Student reference sheet'!$A$2:$V$2329, 10,FALSE) = "Y", "Hispanic",
IF(VLOOKUP($A779,'Student reference sheet'!$A$2:$V$2329,11,FALSE) &lt;&gt; "",
IF(VLOOKUP($A779,'Student reference sheet'!$A$2:$V$2329,11,FALSE) = "UNK", "Unknown", VLOOKUP(VALUE(VLOOKUP($A779,'Student reference sheet'!$A$2:$V$2329,11,FALSE)),'Ethnicity Reference'!$A$2:$B$22,2,FALSE)),
IF(VLOOKUP($A779,'Student reference sheet'!$A$2:$V$2329,9,FALSE) &lt;&gt; "", VLOOKUP(VALUE(VLOOKUP($A779,'Student reference sheet'!$A$2:$V$2329,9,FALSE)),'Ethnicity Reference'!$A$2:$B$22,2,FALSE),"Unknown"))))</f>
        <v/>
      </c>
      <c r="U779" s="35"/>
    </row>
    <row r="780" spans="1:21" ht="15.75">
      <c r="A780" s="47"/>
      <c r="B780" s="33"/>
      <c r="C780" s="39" t="str">
        <f>IF($A780 &lt;&gt; "",VLOOKUP($A780,'Student reference sheet'!$A$2:$V$2329, 3,FALSE), "")</f>
        <v/>
      </c>
      <c r="D780" s="39" t="str">
        <f>IF($A780 &lt;&gt; "",VLOOKUP($A780,'Student reference sheet'!$A$2:$V$2329, 2,FALSE), "")</f>
        <v/>
      </c>
      <c r="E780" s="35"/>
      <c r="F780" s="34"/>
      <c r="G780" s="40" t="str">
        <f t="shared" ca="1" si="39"/>
        <v/>
      </c>
      <c r="H780" s="40" t="str">
        <f t="shared" ca="1" si="40"/>
        <v/>
      </c>
      <c r="I780" s="36" t="str">
        <f>IF($A780 = "", "",
IF(COUNTIF(MINIMUM_DAY_DATES[], Attendance!J780) &gt; 0, VLOOKUP(Attendance!$G780,MINIMUM_DAY_PERIOD_SCHEDULE[], 2,TRUE),
IF(COUNTIF(RALLY_DATES[], Attendance!J780) &gt; 0, VLOOKUP(Attendance!$G780,RALLY_PERIOD_SCHEDULE[], 2,TRUE),
IF(WEEKDAY(Attendance!$J780) = 2,
       IF(COUNTIF(FINALS_WEEK_MONDAY_DATE[],Attendance!$J780) &gt; 0, VLOOKUP(Attendance!$G780,FINALS_WEEK_MONDAY_PERIOD_SCHEDULE[],2,TRUE),
       VLOOKUP(Attendance!$G780,REGULAR_WEEK_SCHEDULE[],6,TRUE)),
IF(WEEKDAY($J780) = 3,
       IF(COUNTIF(FINALS_WEEK_TUESDAY_DATE[],Attendance!$J780) &gt; 0, VLOOKUP(Attendance!$G780,FINALS_WEEK_TUESDAY_PERIOD_SCHEDULE[],2,TRUE),
       VLOOKUP(Attendance!$G780,REGULAR_WEEK_SCHEDULE[[Tuesday]:[Period]],5,TRUE)),
IF(WEEKDAY(Attendance!$J780) = 4,
        IF(COUNTIF(BLOCK_WEDNESDAY_DATES[],Attendance!$J780) &gt; 0, VLOOKUP(Attendance!$G780,BLOCK_WEDNESDAY_PERIOD_SCHEDULE[],2,TRUE),
        IF(COUNTIF(FINALS_WEEK_WEDNESDAY_DATE[],Attendance!$J780) &gt; 0, VLOOKUP(Attendance!$G780,FINALS_WEEK_WEDNESDAY_PERIOD_SCHEDULE[],2,TRUE),
       VLOOKUP(Attendance!$G780,REGULAR_WEEK_SCHEDULE[[Wednesday]:[Period]],4,TRUE))),
IF(WEEKDAY($J780) = 5,
       IF(COUNTIF(BLOCK_THURSDAY_DATES[],Attendance!$J780) &gt; 0, VLOOKUP(Attendance!$G780,BLOCK_THURSDAY_PERIOD_SCHEDULE[],2,TRUE),
       IF(COUNTIF(FINALS_WEEK_THURSDAY_DATE[],Attendance!$J780) &gt; 0, VLOOKUP(Attendance!$G780,FINALS_WEEK_THURSDAY_PERIOD_SCHEDULE[],2,TRUE),
       VLOOKUP(Attendance!$G780,REGULAR_WEEK_SCHEDULE[[Thursday]:[Period]],3,TRUE))),
IF(WEEKDAY(Attendance!$J780) = 6,
       IF(COUNTIF(FINALS_WEEK_FRIDAY_DATE[],Attendance!$J780) &gt; 0, VLOOKUP(Attendance!$G780,FINALS_WEEK_FRIDAY_PERIOD_SCHEDULE[],2,TRUE),
       VLOOKUP(Attendance!$G780,REGULAR_WEEK_SCHEDULE[[Friday]:[Period]],2,TRUE))))))))))</f>
        <v/>
      </c>
      <c r="J780" s="41" t="str">
        <f t="shared" ca="1" si="41"/>
        <v/>
      </c>
      <c r="K780" s="41" t="str">
        <f>IF($A780 &lt;&gt; "",VLOOKUP($A780,'Student reference sheet'!$A$2:$V$2329, 7,FALSE), "")</f>
        <v/>
      </c>
      <c r="L780" s="30" t="str">
        <f>IF($A780 ="", "", VLOOKUP($A780, 'Student reference sheet'!$A$2:$Z$2603,23,FALSE))</f>
        <v/>
      </c>
      <c r="M780" s="30" t="str">
        <f>IF($A780 ="", "", VLOOKUP($A780, 'Student reference sheet'!$A$2:$Z$2603,24,FALSE))</f>
        <v/>
      </c>
      <c r="N780" s="30" t="str">
        <f>IF($A780 ="", "", VLOOKUP($A780, 'Student reference sheet'!$A$2:$Z$2603,26,FALSE))</f>
        <v/>
      </c>
      <c r="O780" s="30" t="str">
        <f>IF($A780 ="", "", VLOOKUP($A780, 'Student reference sheet'!$A$2:$Z$2603,25,FALSE))</f>
        <v/>
      </c>
      <c r="P780" s="39" t="str">
        <f>IF($A780 = "", "", IF(OR(VLOOKUP($A780,'Student reference sheet'!$A$2:$V$2400,8,FALSE) = "R",  VLOOKUP($A780,'Student reference sheet'!$A$2:$V$2400,8,FALSE) = "L"), "X", ""))</f>
        <v/>
      </c>
      <c r="Q780" s="39" t="str">
        <f>IF($A780 ="", "", VLOOKUP($A780, 'Student reference sheet'!$A$2:$V$2603,22,FALSE))</f>
        <v/>
      </c>
      <c r="R780" s="39" t="str">
        <f>IF($A780 &lt;&gt; "",VLOOKUP($A780,'Student reference sheet'!$A$2:$V$2329, 5,FALSE), "")</f>
        <v/>
      </c>
      <c r="S780" s="39" t="str">
        <f>IF($A780 &lt;&gt; "",VLOOKUP($A780,'Student reference sheet'!$A$2:$V$2329, 6,FALSE), "")</f>
        <v/>
      </c>
      <c r="T780" s="30" t="str">
        <f>IF($A780 = "","",
IF(VLOOKUP($A780,'Student reference sheet'!$A$2:$V$2329, 10,FALSE) = "Y", "Hispanic",
IF(VLOOKUP($A780,'Student reference sheet'!$A$2:$V$2329,11,FALSE) &lt;&gt; "",
IF(VLOOKUP($A780,'Student reference sheet'!$A$2:$V$2329,11,FALSE) = "UNK", "Unknown", VLOOKUP(VALUE(VLOOKUP($A780,'Student reference sheet'!$A$2:$V$2329,11,FALSE)),'Ethnicity Reference'!$A$2:$B$22,2,FALSE)),
IF(VLOOKUP($A780,'Student reference sheet'!$A$2:$V$2329,9,FALSE) &lt;&gt; "", VLOOKUP(VALUE(VLOOKUP($A780,'Student reference sheet'!$A$2:$V$2329,9,FALSE)),'Ethnicity Reference'!$A$2:$B$22,2,FALSE),"Unknown"))))</f>
        <v/>
      </c>
      <c r="U780" s="35"/>
    </row>
    <row r="781" spans="1:21" ht="15.75">
      <c r="A781" s="47"/>
      <c r="B781" s="33"/>
      <c r="C781" s="39" t="str">
        <f>IF($A781 &lt;&gt; "",VLOOKUP($A781,'Student reference sheet'!$A$2:$V$2329, 3,FALSE), "")</f>
        <v/>
      </c>
      <c r="D781" s="39" t="str">
        <f>IF($A781 &lt;&gt; "",VLOOKUP($A781,'Student reference sheet'!$A$2:$V$2329, 2,FALSE), "")</f>
        <v/>
      </c>
      <c r="E781" s="35"/>
      <c r="F781" s="34"/>
      <c r="G781" s="40" t="str">
        <f t="shared" ca="1" si="39"/>
        <v/>
      </c>
      <c r="H781" s="40" t="str">
        <f t="shared" ca="1" si="40"/>
        <v/>
      </c>
      <c r="I781" s="36" t="str">
        <f>IF($A781 = "", "",
IF(COUNTIF(MINIMUM_DAY_DATES[], Attendance!J781) &gt; 0, VLOOKUP(Attendance!$G781,MINIMUM_DAY_PERIOD_SCHEDULE[], 2,TRUE),
IF(COUNTIF(RALLY_DATES[], Attendance!J781) &gt; 0, VLOOKUP(Attendance!$G781,RALLY_PERIOD_SCHEDULE[], 2,TRUE),
IF(WEEKDAY(Attendance!$J781) = 2,
       IF(COUNTIF(FINALS_WEEK_MONDAY_DATE[],Attendance!$J781) &gt; 0, VLOOKUP(Attendance!$G781,FINALS_WEEK_MONDAY_PERIOD_SCHEDULE[],2,TRUE),
       VLOOKUP(Attendance!$G781,REGULAR_WEEK_SCHEDULE[],6,TRUE)),
IF(WEEKDAY($J781) = 3,
       IF(COUNTIF(FINALS_WEEK_TUESDAY_DATE[],Attendance!$J781) &gt; 0, VLOOKUP(Attendance!$G781,FINALS_WEEK_TUESDAY_PERIOD_SCHEDULE[],2,TRUE),
       VLOOKUP(Attendance!$G781,REGULAR_WEEK_SCHEDULE[[Tuesday]:[Period]],5,TRUE)),
IF(WEEKDAY(Attendance!$J781) = 4,
        IF(COUNTIF(BLOCK_WEDNESDAY_DATES[],Attendance!$J781) &gt; 0, VLOOKUP(Attendance!$G781,BLOCK_WEDNESDAY_PERIOD_SCHEDULE[],2,TRUE),
        IF(COUNTIF(FINALS_WEEK_WEDNESDAY_DATE[],Attendance!$J781) &gt; 0, VLOOKUP(Attendance!$G781,FINALS_WEEK_WEDNESDAY_PERIOD_SCHEDULE[],2,TRUE),
       VLOOKUP(Attendance!$G781,REGULAR_WEEK_SCHEDULE[[Wednesday]:[Period]],4,TRUE))),
IF(WEEKDAY($J781) = 5,
       IF(COUNTIF(BLOCK_THURSDAY_DATES[],Attendance!$J781) &gt; 0, VLOOKUP(Attendance!$G781,BLOCK_THURSDAY_PERIOD_SCHEDULE[],2,TRUE),
       IF(COUNTIF(FINALS_WEEK_THURSDAY_DATE[],Attendance!$J781) &gt; 0, VLOOKUP(Attendance!$G781,FINALS_WEEK_THURSDAY_PERIOD_SCHEDULE[],2,TRUE),
       VLOOKUP(Attendance!$G781,REGULAR_WEEK_SCHEDULE[[Thursday]:[Period]],3,TRUE))),
IF(WEEKDAY(Attendance!$J781) = 6,
       IF(COUNTIF(FINALS_WEEK_FRIDAY_DATE[],Attendance!$J781) &gt; 0, VLOOKUP(Attendance!$G781,FINALS_WEEK_FRIDAY_PERIOD_SCHEDULE[],2,TRUE),
       VLOOKUP(Attendance!$G781,REGULAR_WEEK_SCHEDULE[[Friday]:[Period]],2,TRUE))))))))))</f>
        <v/>
      </c>
      <c r="J781" s="41" t="str">
        <f t="shared" ca="1" si="41"/>
        <v/>
      </c>
      <c r="K781" s="41" t="str">
        <f>IF($A781 &lt;&gt; "",VLOOKUP($A781,'Student reference sheet'!$A$2:$V$2329, 7,FALSE), "")</f>
        <v/>
      </c>
      <c r="L781" s="30" t="str">
        <f>IF($A781 ="", "", VLOOKUP($A781, 'Student reference sheet'!$A$2:$Z$2603,23,FALSE))</f>
        <v/>
      </c>
      <c r="M781" s="30" t="str">
        <f>IF($A781 ="", "", VLOOKUP($A781, 'Student reference sheet'!$A$2:$Z$2603,24,FALSE))</f>
        <v/>
      </c>
      <c r="N781" s="30" t="str">
        <f>IF($A781 ="", "", VLOOKUP($A781, 'Student reference sheet'!$A$2:$Z$2603,26,FALSE))</f>
        <v/>
      </c>
      <c r="O781" s="30" t="str">
        <f>IF($A781 ="", "", VLOOKUP($A781, 'Student reference sheet'!$A$2:$Z$2603,25,FALSE))</f>
        <v/>
      </c>
      <c r="P781" s="39" t="str">
        <f>IF($A781 = "", "", IF(OR(VLOOKUP($A781,'Student reference sheet'!$A$2:$V$2400,8,FALSE) = "R",  VLOOKUP($A781,'Student reference sheet'!$A$2:$V$2400,8,FALSE) = "L"), "X", ""))</f>
        <v/>
      </c>
      <c r="Q781" s="39" t="str">
        <f>IF($A781 ="", "", VLOOKUP($A781, 'Student reference sheet'!$A$2:$V$2603,22,FALSE))</f>
        <v/>
      </c>
      <c r="R781" s="39" t="str">
        <f>IF($A781 &lt;&gt; "",VLOOKUP($A781,'Student reference sheet'!$A$2:$V$2329, 5,FALSE), "")</f>
        <v/>
      </c>
      <c r="S781" s="39" t="str">
        <f>IF($A781 &lt;&gt; "",VLOOKUP($A781,'Student reference sheet'!$A$2:$V$2329, 6,FALSE), "")</f>
        <v/>
      </c>
      <c r="T781" s="30" t="str">
        <f>IF($A781 = "","",
IF(VLOOKUP($A781,'Student reference sheet'!$A$2:$V$2329, 10,FALSE) = "Y", "Hispanic",
IF(VLOOKUP($A781,'Student reference sheet'!$A$2:$V$2329,11,FALSE) &lt;&gt; "",
IF(VLOOKUP($A781,'Student reference sheet'!$A$2:$V$2329,11,FALSE) = "UNK", "Unknown", VLOOKUP(VALUE(VLOOKUP($A781,'Student reference sheet'!$A$2:$V$2329,11,FALSE)),'Ethnicity Reference'!$A$2:$B$22,2,FALSE)),
IF(VLOOKUP($A781,'Student reference sheet'!$A$2:$V$2329,9,FALSE) &lt;&gt; "", VLOOKUP(VALUE(VLOOKUP($A781,'Student reference sheet'!$A$2:$V$2329,9,FALSE)),'Ethnicity Reference'!$A$2:$B$22,2,FALSE),"Unknown"))))</f>
        <v/>
      </c>
      <c r="U781" s="35"/>
    </row>
    <row r="782" spans="1:21" ht="15.75">
      <c r="A782" s="47"/>
      <c r="B782" s="33"/>
      <c r="C782" s="39" t="str">
        <f>IF($A782 &lt;&gt; "",VLOOKUP($A782,'Student reference sheet'!$A$2:$V$2329, 3,FALSE), "")</f>
        <v/>
      </c>
      <c r="D782" s="39" t="str">
        <f>IF($A782 &lt;&gt; "",VLOOKUP($A782,'Student reference sheet'!$A$2:$V$2329, 2,FALSE), "")</f>
        <v/>
      </c>
      <c r="E782" s="35"/>
      <c r="F782" s="34"/>
      <c r="G782" s="40" t="str">
        <f t="shared" ca="1" si="39"/>
        <v/>
      </c>
      <c r="H782" s="40" t="str">
        <f t="shared" ca="1" si="40"/>
        <v/>
      </c>
      <c r="I782" s="36" t="str">
        <f>IF($A782 = "", "",
IF(COUNTIF(MINIMUM_DAY_DATES[], Attendance!J782) &gt; 0, VLOOKUP(Attendance!$G782,MINIMUM_DAY_PERIOD_SCHEDULE[], 2,TRUE),
IF(COUNTIF(RALLY_DATES[], Attendance!J782) &gt; 0, VLOOKUP(Attendance!$G782,RALLY_PERIOD_SCHEDULE[], 2,TRUE),
IF(WEEKDAY(Attendance!$J782) = 2,
       IF(COUNTIF(FINALS_WEEK_MONDAY_DATE[],Attendance!$J782) &gt; 0, VLOOKUP(Attendance!$G782,FINALS_WEEK_MONDAY_PERIOD_SCHEDULE[],2,TRUE),
       VLOOKUP(Attendance!$G782,REGULAR_WEEK_SCHEDULE[],6,TRUE)),
IF(WEEKDAY($J782) = 3,
       IF(COUNTIF(FINALS_WEEK_TUESDAY_DATE[],Attendance!$J782) &gt; 0, VLOOKUP(Attendance!$G782,FINALS_WEEK_TUESDAY_PERIOD_SCHEDULE[],2,TRUE),
       VLOOKUP(Attendance!$G782,REGULAR_WEEK_SCHEDULE[[Tuesday]:[Period]],5,TRUE)),
IF(WEEKDAY(Attendance!$J782) = 4,
        IF(COUNTIF(BLOCK_WEDNESDAY_DATES[],Attendance!$J782) &gt; 0, VLOOKUP(Attendance!$G782,BLOCK_WEDNESDAY_PERIOD_SCHEDULE[],2,TRUE),
        IF(COUNTIF(FINALS_WEEK_WEDNESDAY_DATE[],Attendance!$J782) &gt; 0, VLOOKUP(Attendance!$G782,FINALS_WEEK_WEDNESDAY_PERIOD_SCHEDULE[],2,TRUE),
       VLOOKUP(Attendance!$G782,REGULAR_WEEK_SCHEDULE[[Wednesday]:[Period]],4,TRUE))),
IF(WEEKDAY($J782) = 5,
       IF(COUNTIF(BLOCK_THURSDAY_DATES[],Attendance!$J782) &gt; 0, VLOOKUP(Attendance!$G782,BLOCK_THURSDAY_PERIOD_SCHEDULE[],2,TRUE),
       IF(COUNTIF(FINALS_WEEK_THURSDAY_DATE[],Attendance!$J782) &gt; 0, VLOOKUP(Attendance!$G782,FINALS_WEEK_THURSDAY_PERIOD_SCHEDULE[],2,TRUE),
       VLOOKUP(Attendance!$G782,REGULAR_WEEK_SCHEDULE[[Thursday]:[Period]],3,TRUE))),
IF(WEEKDAY(Attendance!$J782) = 6,
       IF(COUNTIF(FINALS_WEEK_FRIDAY_DATE[],Attendance!$J782) &gt; 0, VLOOKUP(Attendance!$G782,FINALS_WEEK_FRIDAY_PERIOD_SCHEDULE[],2,TRUE),
       VLOOKUP(Attendance!$G782,REGULAR_WEEK_SCHEDULE[[Friday]:[Period]],2,TRUE))))))))))</f>
        <v/>
      </c>
      <c r="J782" s="41" t="str">
        <f t="shared" ca="1" si="41"/>
        <v/>
      </c>
      <c r="K782" s="41" t="str">
        <f>IF($A782 &lt;&gt; "",VLOOKUP($A782,'Student reference sheet'!$A$2:$V$2329, 7,FALSE), "")</f>
        <v/>
      </c>
      <c r="L782" s="30" t="str">
        <f>IF($A782 ="", "", VLOOKUP($A782, 'Student reference sheet'!$A$2:$Z$2603,23,FALSE))</f>
        <v/>
      </c>
      <c r="M782" s="30" t="str">
        <f>IF($A782 ="", "", VLOOKUP($A782, 'Student reference sheet'!$A$2:$Z$2603,24,FALSE))</f>
        <v/>
      </c>
      <c r="N782" s="30" t="str">
        <f>IF($A782 ="", "", VLOOKUP($A782, 'Student reference sheet'!$A$2:$Z$2603,26,FALSE))</f>
        <v/>
      </c>
      <c r="O782" s="30" t="str">
        <f>IF($A782 ="", "", VLOOKUP($A782, 'Student reference sheet'!$A$2:$Z$2603,25,FALSE))</f>
        <v/>
      </c>
      <c r="P782" s="39" t="str">
        <f>IF($A782 = "", "", IF(OR(VLOOKUP($A782,'Student reference sheet'!$A$2:$V$2400,8,FALSE) = "R",  VLOOKUP($A782,'Student reference sheet'!$A$2:$V$2400,8,FALSE) = "L"), "X", ""))</f>
        <v/>
      </c>
      <c r="Q782" s="39" t="str">
        <f>IF($A782 ="", "", VLOOKUP($A782, 'Student reference sheet'!$A$2:$V$2603,22,FALSE))</f>
        <v/>
      </c>
      <c r="R782" s="39" t="str">
        <f>IF($A782 &lt;&gt; "",VLOOKUP($A782,'Student reference sheet'!$A$2:$V$2329, 5,FALSE), "")</f>
        <v/>
      </c>
      <c r="S782" s="39" t="str">
        <f>IF($A782 &lt;&gt; "",VLOOKUP($A782,'Student reference sheet'!$A$2:$V$2329, 6,FALSE), "")</f>
        <v/>
      </c>
      <c r="T782" s="30" t="str">
        <f>IF($A782 = "","",
IF(VLOOKUP($A782,'Student reference sheet'!$A$2:$V$2329, 10,FALSE) = "Y", "Hispanic",
IF(VLOOKUP($A782,'Student reference sheet'!$A$2:$V$2329,11,FALSE) &lt;&gt; "",
IF(VLOOKUP($A782,'Student reference sheet'!$A$2:$V$2329,11,FALSE) = "UNK", "Unknown", VLOOKUP(VALUE(VLOOKUP($A782,'Student reference sheet'!$A$2:$V$2329,11,FALSE)),'Ethnicity Reference'!$A$2:$B$22,2,FALSE)),
IF(VLOOKUP($A782,'Student reference sheet'!$A$2:$V$2329,9,FALSE) &lt;&gt; "", VLOOKUP(VALUE(VLOOKUP($A782,'Student reference sheet'!$A$2:$V$2329,9,FALSE)),'Ethnicity Reference'!$A$2:$B$22,2,FALSE),"Unknown"))))</f>
        <v/>
      </c>
      <c r="U782" s="35"/>
    </row>
    <row r="783" spans="1:21" ht="15.75">
      <c r="A783" s="47"/>
      <c r="B783" s="33"/>
      <c r="C783" s="39" t="str">
        <f>IF($A783 &lt;&gt; "",VLOOKUP($A783,'Student reference sheet'!$A$2:$V$2329, 3,FALSE), "")</f>
        <v/>
      </c>
      <c r="D783" s="39" t="str">
        <f>IF($A783 &lt;&gt; "",VLOOKUP($A783,'Student reference sheet'!$A$2:$V$2329, 2,FALSE), "")</f>
        <v/>
      </c>
      <c r="E783" s="35"/>
      <c r="F783" s="34"/>
      <c r="G783" s="40" t="str">
        <f t="shared" ca="1" si="39"/>
        <v/>
      </c>
      <c r="H783" s="40" t="str">
        <f t="shared" ca="1" si="40"/>
        <v/>
      </c>
      <c r="I783" s="36" t="str">
        <f>IF($A783 = "", "",
IF(COUNTIF(MINIMUM_DAY_DATES[], Attendance!J783) &gt; 0, VLOOKUP(Attendance!$G783,MINIMUM_DAY_PERIOD_SCHEDULE[], 2,TRUE),
IF(COUNTIF(RALLY_DATES[], Attendance!J783) &gt; 0, VLOOKUP(Attendance!$G783,RALLY_PERIOD_SCHEDULE[], 2,TRUE),
IF(WEEKDAY(Attendance!$J783) = 2,
       IF(COUNTIF(FINALS_WEEK_MONDAY_DATE[],Attendance!$J783) &gt; 0, VLOOKUP(Attendance!$G783,FINALS_WEEK_MONDAY_PERIOD_SCHEDULE[],2,TRUE),
       VLOOKUP(Attendance!$G783,REGULAR_WEEK_SCHEDULE[],6,TRUE)),
IF(WEEKDAY($J783) = 3,
       IF(COUNTIF(FINALS_WEEK_TUESDAY_DATE[],Attendance!$J783) &gt; 0, VLOOKUP(Attendance!$G783,FINALS_WEEK_TUESDAY_PERIOD_SCHEDULE[],2,TRUE),
       VLOOKUP(Attendance!$G783,REGULAR_WEEK_SCHEDULE[[Tuesday]:[Period]],5,TRUE)),
IF(WEEKDAY(Attendance!$J783) = 4,
        IF(COUNTIF(BLOCK_WEDNESDAY_DATES[],Attendance!$J783) &gt; 0, VLOOKUP(Attendance!$G783,BLOCK_WEDNESDAY_PERIOD_SCHEDULE[],2,TRUE),
        IF(COUNTIF(FINALS_WEEK_WEDNESDAY_DATE[],Attendance!$J783) &gt; 0, VLOOKUP(Attendance!$G783,FINALS_WEEK_WEDNESDAY_PERIOD_SCHEDULE[],2,TRUE),
       VLOOKUP(Attendance!$G783,REGULAR_WEEK_SCHEDULE[[Wednesday]:[Period]],4,TRUE))),
IF(WEEKDAY($J783) = 5,
       IF(COUNTIF(BLOCK_THURSDAY_DATES[],Attendance!$J783) &gt; 0, VLOOKUP(Attendance!$G783,BLOCK_THURSDAY_PERIOD_SCHEDULE[],2,TRUE),
       IF(COUNTIF(FINALS_WEEK_THURSDAY_DATE[],Attendance!$J783) &gt; 0, VLOOKUP(Attendance!$G783,FINALS_WEEK_THURSDAY_PERIOD_SCHEDULE[],2,TRUE),
       VLOOKUP(Attendance!$G783,REGULAR_WEEK_SCHEDULE[[Thursday]:[Period]],3,TRUE))),
IF(WEEKDAY(Attendance!$J783) = 6,
       IF(COUNTIF(FINALS_WEEK_FRIDAY_DATE[],Attendance!$J783) &gt; 0, VLOOKUP(Attendance!$G783,FINALS_WEEK_FRIDAY_PERIOD_SCHEDULE[],2,TRUE),
       VLOOKUP(Attendance!$G783,REGULAR_WEEK_SCHEDULE[[Friday]:[Period]],2,TRUE))))))))))</f>
        <v/>
      </c>
      <c r="J783" s="41" t="str">
        <f t="shared" ca="1" si="41"/>
        <v/>
      </c>
      <c r="K783" s="41" t="str">
        <f>IF($A783 &lt;&gt; "",VLOOKUP($A783,'Student reference sheet'!$A$2:$V$2329, 7,FALSE), "")</f>
        <v/>
      </c>
      <c r="L783" s="30" t="str">
        <f>IF($A783 ="", "", VLOOKUP($A783, 'Student reference sheet'!$A$2:$Z$2603,23,FALSE))</f>
        <v/>
      </c>
      <c r="M783" s="30" t="str">
        <f>IF($A783 ="", "", VLOOKUP($A783, 'Student reference sheet'!$A$2:$Z$2603,24,FALSE))</f>
        <v/>
      </c>
      <c r="N783" s="30" t="str">
        <f>IF($A783 ="", "", VLOOKUP($A783, 'Student reference sheet'!$A$2:$Z$2603,26,FALSE))</f>
        <v/>
      </c>
      <c r="O783" s="30" t="str">
        <f>IF($A783 ="", "", VLOOKUP($A783, 'Student reference sheet'!$A$2:$Z$2603,25,FALSE))</f>
        <v/>
      </c>
      <c r="P783" s="39" t="str">
        <f>IF($A783 = "", "", IF(OR(VLOOKUP($A783,'Student reference sheet'!$A$2:$V$2400,8,FALSE) = "R",  VLOOKUP($A783,'Student reference sheet'!$A$2:$V$2400,8,FALSE) = "L"), "X", ""))</f>
        <v/>
      </c>
      <c r="Q783" s="39" t="str">
        <f>IF($A783 ="", "", VLOOKUP($A783, 'Student reference sheet'!$A$2:$V$2603,22,FALSE))</f>
        <v/>
      </c>
      <c r="R783" s="39" t="str">
        <f>IF($A783 &lt;&gt; "",VLOOKUP($A783,'Student reference sheet'!$A$2:$V$2329, 5,FALSE), "")</f>
        <v/>
      </c>
      <c r="S783" s="39" t="str">
        <f>IF($A783 &lt;&gt; "",VLOOKUP($A783,'Student reference sheet'!$A$2:$V$2329, 6,FALSE), "")</f>
        <v/>
      </c>
      <c r="T783" s="30" t="str">
        <f>IF($A783 = "","",
IF(VLOOKUP($A783,'Student reference sheet'!$A$2:$V$2329, 10,FALSE) = "Y", "Hispanic",
IF(VLOOKUP($A783,'Student reference sheet'!$A$2:$V$2329,11,FALSE) &lt;&gt; "",
IF(VLOOKUP($A783,'Student reference sheet'!$A$2:$V$2329,11,FALSE) = "UNK", "Unknown", VLOOKUP(VALUE(VLOOKUP($A783,'Student reference sheet'!$A$2:$V$2329,11,FALSE)),'Ethnicity Reference'!$A$2:$B$22,2,FALSE)),
IF(VLOOKUP($A783,'Student reference sheet'!$A$2:$V$2329,9,FALSE) &lt;&gt; "", VLOOKUP(VALUE(VLOOKUP($A783,'Student reference sheet'!$A$2:$V$2329,9,FALSE)),'Ethnicity Reference'!$A$2:$B$22,2,FALSE),"Unknown"))))</f>
        <v/>
      </c>
      <c r="U783" s="35"/>
    </row>
    <row r="784" spans="1:21" ht="15.75">
      <c r="A784" s="47"/>
      <c r="B784" s="33"/>
      <c r="C784" s="39" t="str">
        <f>IF($A784 &lt;&gt; "",VLOOKUP($A784,'Student reference sheet'!$A$2:$V$2329, 3,FALSE), "")</f>
        <v/>
      </c>
      <c r="D784" s="39" t="str">
        <f>IF($A784 &lt;&gt; "",VLOOKUP($A784,'Student reference sheet'!$A$2:$V$2329, 2,FALSE), "")</f>
        <v/>
      </c>
      <c r="E784" s="35"/>
      <c r="F784" s="34"/>
      <c r="G784" s="40" t="str">
        <f t="shared" ca="1" si="39"/>
        <v/>
      </c>
      <c r="H784" s="40" t="str">
        <f t="shared" ca="1" si="40"/>
        <v/>
      </c>
      <c r="I784" s="36" t="str">
        <f>IF($A784 = "", "",
IF(COUNTIF(MINIMUM_DAY_DATES[], Attendance!J784) &gt; 0, VLOOKUP(Attendance!$G784,MINIMUM_DAY_PERIOD_SCHEDULE[], 2,TRUE),
IF(COUNTIF(RALLY_DATES[], Attendance!J784) &gt; 0, VLOOKUP(Attendance!$G784,RALLY_PERIOD_SCHEDULE[], 2,TRUE),
IF(WEEKDAY(Attendance!$J784) = 2,
       IF(COUNTIF(FINALS_WEEK_MONDAY_DATE[],Attendance!$J784) &gt; 0, VLOOKUP(Attendance!$G784,FINALS_WEEK_MONDAY_PERIOD_SCHEDULE[],2,TRUE),
       VLOOKUP(Attendance!$G784,REGULAR_WEEK_SCHEDULE[],6,TRUE)),
IF(WEEKDAY($J784) = 3,
       IF(COUNTIF(FINALS_WEEK_TUESDAY_DATE[],Attendance!$J784) &gt; 0, VLOOKUP(Attendance!$G784,FINALS_WEEK_TUESDAY_PERIOD_SCHEDULE[],2,TRUE),
       VLOOKUP(Attendance!$G784,REGULAR_WEEK_SCHEDULE[[Tuesday]:[Period]],5,TRUE)),
IF(WEEKDAY(Attendance!$J784) = 4,
        IF(COUNTIF(BLOCK_WEDNESDAY_DATES[],Attendance!$J784) &gt; 0, VLOOKUP(Attendance!$G784,BLOCK_WEDNESDAY_PERIOD_SCHEDULE[],2,TRUE),
        IF(COUNTIF(FINALS_WEEK_WEDNESDAY_DATE[],Attendance!$J784) &gt; 0, VLOOKUP(Attendance!$G784,FINALS_WEEK_WEDNESDAY_PERIOD_SCHEDULE[],2,TRUE),
       VLOOKUP(Attendance!$G784,REGULAR_WEEK_SCHEDULE[[Wednesday]:[Period]],4,TRUE))),
IF(WEEKDAY($J784) = 5,
       IF(COUNTIF(BLOCK_THURSDAY_DATES[],Attendance!$J784) &gt; 0, VLOOKUP(Attendance!$G784,BLOCK_THURSDAY_PERIOD_SCHEDULE[],2,TRUE),
       IF(COUNTIF(FINALS_WEEK_THURSDAY_DATE[],Attendance!$J784) &gt; 0, VLOOKUP(Attendance!$G784,FINALS_WEEK_THURSDAY_PERIOD_SCHEDULE[],2,TRUE),
       VLOOKUP(Attendance!$G784,REGULAR_WEEK_SCHEDULE[[Thursday]:[Period]],3,TRUE))),
IF(WEEKDAY(Attendance!$J784) = 6,
       IF(COUNTIF(FINALS_WEEK_FRIDAY_DATE[],Attendance!$J784) &gt; 0, VLOOKUP(Attendance!$G784,FINALS_WEEK_FRIDAY_PERIOD_SCHEDULE[],2,TRUE),
       VLOOKUP(Attendance!$G784,REGULAR_WEEK_SCHEDULE[[Friday]:[Period]],2,TRUE))))))))))</f>
        <v/>
      </c>
      <c r="J784" s="41" t="str">
        <f t="shared" ca="1" si="41"/>
        <v/>
      </c>
      <c r="K784" s="41" t="str">
        <f>IF($A784 &lt;&gt; "",VLOOKUP($A784,'Student reference sheet'!$A$2:$V$2329, 7,FALSE), "")</f>
        <v/>
      </c>
      <c r="L784" s="30" t="str">
        <f>IF($A784 ="", "", VLOOKUP($A784, 'Student reference sheet'!$A$2:$Z$2603,23,FALSE))</f>
        <v/>
      </c>
      <c r="M784" s="30" t="str">
        <f>IF($A784 ="", "", VLOOKUP($A784, 'Student reference sheet'!$A$2:$Z$2603,24,FALSE))</f>
        <v/>
      </c>
      <c r="N784" s="30" t="str">
        <f>IF($A784 ="", "", VLOOKUP($A784, 'Student reference sheet'!$A$2:$Z$2603,26,FALSE))</f>
        <v/>
      </c>
      <c r="O784" s="30" t="str">
        <f>IF($A784 ="", "", VLOOKUP($A784, 'Student reference sheet'!$A$2:$Z$2603,25,FALSE))</f>
        <v/>
      </c>
      <c r="P784" s="39" t="str">
        <f>IF($A784 = "", "", IF(OR(VLOOKUP($A784,'Student reference sheet'!$A$2:$V$2400,8,FALSE) = "R",  VLOOKUP($A784,'Student reference sheet'!$A$2:$V$2400,8,FALSE) = "L"), "X", ""))</f>
        <v/>
      </c>
      <c r="Q784" s="39" t="str">
        <f>IF($A784 ="", "", VLOOKUP($A784, 'Student reference sheet'!$A$2:$V$2603,22,FALSE))</f>
        <v/>
      </c>
      <c r="R784" s="39" t="str">
        <f>IF($A784 &lt;&gt; "",VLOOKUP($A784,'Student reference sheet'!$A$2:$V$2329, 5,FALSE), "")</f>
        <v/>
      </c>
      <c r="S784" s="39" t="str">
        <f>IF($A784 &lt;&gt; "",VLOOKUP($A784,'Student reference sheet'!$A$2:$V$2329, 6,FALSE), "")</f>
        <v/>
      </c>
      <c r="T784" s="30" t="str">
        <f>IF($A784 = "","",
IF(VLOOKUP($A784,'Student reference sheet'!$A$2:$V$2329, 10,FALSE) = "Y", "Hispanic",
IF(VLOOKUP($A784,'Student reference sheet'!$A$2:$V$2329,11,FALSE) &lt;&gt; "",
IF(VLOOKUP($A784,'Student reference sheet'!$A$2:$V$2329,11,FALSE) = "UNK", "Unknown", VLOOKUP(VALUE(VLOOKUP($A784,'Student reference sheet'!$A$2:$V$2329,11,FALSE)),'Ethnicity Reference'!$A$2:$B$22,2,FALSE)),
IF(VLOOKUP($A784,'Student reference sheet'!$A$2:$V$2329,9,FALSE) &lt;&gt; "", VLOOKUP(VALUE(VLOOKUP($A784,'Student reference sheet'!$A$2:$V$2329,9,FALSE)),'Ethnicity Reference'!$A$2:$B$22,2,FALSE),"Unknown"))))</f>
        <v/>
      </c>
      <c r="U784" s="35"/>
    </row>
    <row r="785" spans="1:21" ht="15.75">
      <c r="A785" s="47"/>
      <c r="B785" s="33"/>
      <c r="C785" s="39" t="str">
        <f>IF($A785 &lt;&gt; "",VLOOKUP($A785,'Student reference sheet'!$A$2:$V$2329, 3,FALSE), "")</f>
        <v/>
      </c>
      <c r="D785" s="39" t="str">
        <f>IF($A785 &lt;&gt; "",VLOOKUP($A785,'Student reference sheet'!$A$2:$V$2329, 2,FALSE), "")</f>
        <v/>
      </c>
      <c r="E785" s="35"/>
      <c r="F785" s="34"/>
      <c r="G785" s="40" t="str">
        <f t="shared" ca="1" si="39"/>
        <v/>
      </c>
      <c r="H785" s="40" t="str">
        <f t="shared" ca="1" si="40"/>
        <v/>
      </c>
      <c r="I785" s="36" t="str">
        <f>IF($A785 = "", "",
IF(COUNTIF(MINIMUM_DAY_DATES[], Attendance!J785) &gt; 0, VLOOKUP(Attendance!$G785,MINIMUM_DAY_PERIOD_SCHEDULE[], 2,TRUE),
IF(COUNTIF(RALLY_DATES[], Attendance!J785) &gt; 0, VLOOKUP(Attendance!$G785,RALLY_PERIOD_SCHEDULE[], 2,TRUE),
IF(WEEKDAY(Attendance!$J785) = 2,
       IF(COUNTIF(FINALS_WEEK_MONDAY_DATE[],Attendance!$J785) &gt; 0, VLOOKUP(Attendance!$G785,FINALS_WEEK_MONDAY_PERIOD_SCHEDULE[],2,TRUE),
       VLOOKUP(Attendance!$G785,REGULAR_WEEK_SCHEDULE[],6,TRUE)),
IF(WEEKDAY($J785) = 3,
       IF(COUNTIF(FINALS_WEEK_TUESDAY_DATE[],Attendance!$J785) &gt; 0, VLOOKUP(Attendance!$G785,FINALS_WEEK_TUESDAY_PERIOD_SCHEDULE[],2,TRUE),
       VLOOKUP(Attendance!$G785,REGULAR_WEEK_SCHEDULE[[Tuesday]:[Period]],5,TRUE)),
IF(WEEKDAY(Attendance!$J785) = 4,
        IF(COUNTIF(BLOCK_WEDNESDAY_DATES[],Attendance!$J785) &gt; 0, VLOOKUP(Attendance!$G785,BLOCK_WEDNESDAY_PERIOD_SCHEDULE[],2,TRUE),
        IF(COUNTIF(FINALS_WEEK_WEDNESDAY_DATE[],Attendance!$J785) &gt; 0, VLOOKUP(Attendance!$G785,FINALS_WEEK_WEDNESDAY_PERIOD_SCHEDULE[],2,TRUE),
       VLOOKUP(Attendance!$G785,REGULAR_WEEK_SCHEDULE[[Wednesday]:[Period]],4,TRUE))),
IF(WEEKDAY($J785) = 5,
       IF(COUNTIF(BLOCK_THURSDAY_DATES[],Attendance!$J785) &gt; 0, VLOOKUP(Attendance!$G785,BLOCK_THURSDAY_PERIOD_SCHEDULE[],2,TRUE),
       IF(COUNTIF(FINALS_WEEK_THURSDAY_DATE[],Attendance!$J785) &gt; 0, VLOOKUP(Attendance!$G785,FINALS_WEEK_THURSDAY_PERIOD_SCHEDULE[],2,TRUE),
       VLOOKUP(Attendance!$G785,REGULAR_WEEK_SCHEDULE[[Thursday]:[Period]],3,TRUE))),
IF(WEEKDAY(Attendance!$J785) = 6,
       IF(COUNTIF(FINALS_WEEK_FRIDAY_DATE[],Attendance!$J785) &gt; 0, VLOOKUP(Attendance!$G785,FINALS_WEEK_FRIDAY_PERIOD_SCHEDULE[],2,TRUE),
       VLOOKUP(Attendance!$G785,REGULAR_WEEK_SCHEDULE[[Friday]:[Period]],2,TRUE))))))))))</f>
        <v/>
      </c>
      <c r="J785" s="41" t="str">
        <f t="shared" ca="1" si="41"/>
        <v/>
      </c>
      <c r="K785" s="41" t="str">
        <f>IF($A785 &lt;&gt; "",VLOOKUP($A785,'Student reference sheet'!$A$2:$V$2329, 7,FALSE), "")</f>
        <v/>
      </c>
      <c r="L785" s="30" t="str">
        <f>IF($A785 ="", "", VLOOKUP($A785, 'Student reference sheet'!$A$2:$Z$2603,23,FALSE))</f>
        <v/>
      </c>
      <c r="M785" s="30" t="str">
        <f>IF($A785 ="", "", VLOOKUP($A785, 'Student reference sheet'!$A$2:$Z$2603,24,FALSE))</f>
        <v/>
      </c>
      <c r="N785" s="30" t="str">
        <f>IF($A785 ="", "", VLOOKUP($A785, 'Student reference sheet'!$A$2:$Z$2603,26,FALSE))</f>
        <v/>
      </c>
      <c r="O785" s="30" t="str">
        <f>IF($A785 ="", "", VLOOKUP($A785, 'Student reference sheet'!$A$2:$Z$2603,25,FALSE))</f>
        <v/>
      </c>
      <c r="P785" s="39" t="str">
        <f>IF($A785 = "", "", IF(OR(VLOOKUP($A785,'Student reference sheet'!$A$2:$V$2400,8,FALSE) = "R",  VLOOKUP($A785,'Student reference sheet'!$A$2:$V$2400,8,FALSE) = "L"), "X", ""))</f>
        <v/>
      </c>
      <c r="Q785" s="39" t="str">
        <f>IF($A785 ="", "", VLOOKUP($A785, 'Student reference sheet'!$A$2:$V$2603,22,FALSE))</f>
        <v/>
      </c>
      <c r="R785" s="39" t="str">
        <f>IF($A785 &lt;&gt; "",VLOOKUP($A785,'Student reference sheet'!$A$2:$V$2329, 5,FALSE), "")</f>
        <v/>
      </c>
      <c r="S785" s="39" t="str">
        <f>IF($A785 &lt;&gt; "",VLOOKUP($A785,'Student reference sheet'!$A$2:$V$2329, 6,FALSE), "")</f>
        <v/>
      </c>
      <c r="T785" s="30" t="str">
        <f>IF($A785 = "","",
IF(VLOOKUP($A785,'Student reference sheet'!$A$2:$V$2329, 10,FALSE) = "Y", "Hispanic",
IF(VLOOKUP($A785,'Student reference sheet'!$A$2:$V$2329,11,FALSE) &lt;&gt; "",
IF(VLOOKUP($A785,'Student reference sheet'!$A$2:$V$2329,11,FALSE) = "UNK", "Unknown", VLOOKUP(VALUE(VLOOKUP($A785,'Student reference sheet'!$A$2:$V$2329,11,FALSE)),'Ethnicity Reference'!$A$2:$B$22,2,FALSE)),
IF(VLOOKUP($A785,'Student reference sheet'!$A$2:$V$2329,9,FALSE) &lt;&gt; "", VLOOKUP(VALUE(VLOOKUP($A785,'Student reference sheet'!$A$2:$V$2329,9,FALSE)),'Ethnicity Reference'!$A$2:$B$22,2,FALSE),"Unknown"))))</f>
        <v/>
      </c>
      <c r="U785" s="35"/>
    </row>
    <row r="786" spans="1:21" ht="15.75">
      <c r="A786" s="47"/>
      <c r="B786" s="33"/>
      <c r="C786" s="39" t="str">
        <f>IF($A786 &lt;&gt; "",VLOOKUP($A786,'Student reference sheet'!$A$2:$V$2329, 3,FALSE), "")</f>
        <v/>
      </c>
      <c r="D786" s="39" t="str">
        <f>IF($A786 &lt;&gt; "",VLOOKUP($A786,'Student reference sheet'!$A$2:$V$2329, 2,FALSE), "")</f>
        <v/>
      </c>
      <c r="E786" s="35"/>
      <c r="F786" s="34"/>
      <c r="G786" s="40" t="str">
        <f t="shared" ca="1" si="39"/>
        <v/>
      </c>
      <c r="H786" s="40" t="str">
        <f t="shared" ca="1" si="40"/>
        <v/>
      </c>
      <c r="I786" s="36" t="str">
        <f>IF($A786 = "", "",
IF(COUNTIF(MINIMUM_DAY_DATES[], Attendance!J786) &gt; 0, VLOOKUP(Attendance!$G786,MINIMUM_DAY_PERIOD_SCHEDULE[], 2,TRUE),
IF(COUNTIF(RALLY_DATES[], Attendance!J786) &gt; 0, VLOOKUP(Attendance!$G786,RALLY_PERIOD_SCHEDULE[], 2,TRUE),
IF(WEEKDAY(Attendance!$J786) = 2,
       IF(COUNTIF(FINALS_WEEK_MONDAY_DATE[],Attendance!$J786) &gt; 0, VLOOKUP(Attendance!$G786,FINALS_WEEK_MONDAY_PERIOD_SCHEDULE[],2,TRUE),
       VLOOKUP(Attendance!$G786,REGULAR_WEEK_SCHEDULE[],6,TRUE)),
IF(WEEKDAY($J786) = 3,
       IF(COUNTIF(FINALS_WEEK_TUESDAY_DATE[],Attendance!$J786) &gt; 0, VLOOKUP(Attendance!$G786,FINALS_WEEK_TUESDAY_PERIOD_SCHEDULE[],2,TRUE),
       VLOOKUP(Attendance!$G786,REGULAR_WEEK_SCHEDULE[[Tuesday]:[Period]],5,TRUE)),
IF(WEEKDAY(Attendance!$J786) = 4,
        IF(COUNTIF(BLOCK_WEDNESDAY_DATES[],Attendance!$J786) &gt; 0, VLOOKUP(Attendance!$G786,BLOCK_WEDNESDAY_PERIOD_SCHEDULE[],2,TRUE),
        IF(COUNTIF(FINALS_WEEK_WEDNESDAY_DATE[],Attendance!$J786) &gt; 0, VLOOKUP(Attendance!$G786,FINALS_WEEK_WEDNESDAY_PERIOD_SCHEDULE[],2,TRUE),
       VLOOKUP(Attendance!$G786,REGULAR_WEEK_SCHEDULE[[Wednesday]:[Period]],4,TRUE))),
IF(WEEKDAY($J786) = 5,
       IF(COUNTIF(BLOCK_THURSDAY_DATES[],Attendance!$J786) &gt; 0, VLOOKUP(Attendance!$G786,BLOCK_THURSDAY_PERIOD_SCHEDULE[],2,TRUE),
       IF(COUNTIF(FINALS_WEEK_THURSDAY_DATE[],Attendance!$J786) &gt; 0, VLOOKUP(Attendance!$G786,FINALS_WEEK_THURSDAY_PERIOD_SCHEDULE[],2,TRUE),
       VLOOKUP(Attendance!$G786,REGULAR_WEEK_SCHEDULE[[Thursday]:[Period]],3,TRUE))),
IF(WEEKDAY(Attendance!$J786) = 6,
       IF(COUNTIF(FINALS_WEEK_FRIDAY_DATE[],Attendance!$J786) &gt; 0, VLOOKUP(Attendance!$G786,FINALS_WEEK_FRIDAY_PERIOD_SCHEDULE[],2,TRUE),
       VLOOKUP(Attendance!$G786,REGULAR_WEEK_SCHEDULE[[Friday]:[Period]],2,TRUE))))))))))</f>
        <v/>
      </c>
      <c r="J786" s="41" t="str">
        <f t="shared" ca="1" si="41"/>
        <v/>
      </c>
      <c r="K786" s="41" t="str">
        <f>IF($A786 &lt;&gt; "",VLOOKUP($A786,'Student reference sheet'!$A$2:$V$2329, 7,FALSE), "")</f>
        <v/>
      </c>
      <c r="L786" s="30" t="str">
        <f>IF($A786 ="", "", VLOOKUP($A786, 'Student reference sheet'!$A$2:$Z$2603,23,FALSE))</f>
        <v/>
      </c>
      <c r="M786" s="30" t="str">
        <f>IF($A786 ="", "", VLOOKUP($A786, 'Student reference sheet'!$A$2:$Z$2603,24,FALSE))</f>
        <v/>
      </c>
      <c r="N786" s="30" t="str">
        <f>IF($A786 ="", "", VLOOKUP($A786, 'Student reference sheet'!$A$2:$Z$2603,26,FALSE))</f>
        <v/>
      </c>
      <c r="O786" s="30" t="str">
        <f>IF($A786 ="", "", VLOOKUP($A786, 'Student reference sheet'!$A$2:$Z$2603,25,FALSE))</f>
        <v/>
      </c>
      <c r="P786" s="39" t="str">
        <f>IF($A786 = "", "", IF(OR(VLOOKUP($A786,'Student reference sheet'!$A$2:$V$2400,8,FALSE) = "R",  VLOOKUP($A786,'Student reference sheet'!$A$2:$V$2400,8,FALSE) = "L"), "X", ""))</f>
        <v/>
      </c>
      <c r="Q786" s="39" t="str">
        <f>IF($A786 ="", "", VLOOKUP($A786, 'Student reference sheet'!$A$2:$V$2603,22,FALSE))</f>
        <v/>
      </c>
      <c r="R786" s="39" t="str">
        <f>IF($A786 &lt;&gt; "",VLOOKUP($A786,'Student reference sheet'!$A$2:$V$2329, 5,FALSE), "")</f>
        <v/>
      </c>
      <c r="S786" s="39" t="str">
        <f>IF($A786 &lt;&gt; "",VLOOKUP($A786,'Student reference sheet'!$A$2:$V$2329, 6,FALSE), "")</f>
        <v/>
      </c>
      <c r="T786" s="30" t="str">
        <f>IF($A786 = "","",
IF(VLOOKUP($A786,'Student reference sheet'!$A$2:$V$2329, 10,FALSE) = "Y", "Hispanic",
IF(VLOOKUP($A786,'Student reference sheet'!$A$2:$V$2329,11,FALSE) &lt;&gt; "",
IF(VLOOKUP($A786,'Student reference sheet'!$A$2:$V$2329,11,FALSE) = "UNK", "Unknown", VLOOKUP(VALUE(VLOOKUP($A786,'Student reference sheet'!$A$2:$V$2329,11,FALSE)),'Ethnicity Reference'!$A$2:$B$22,2,FALSE)),
IF(VLOOKUP($A786,'Student reference sheet'!$A$2:$V$2329,9,FALSE) &lt;&gt; "", VLOOKUP(VALUE(VLOOKUP($A786,'Student reference sheet'!$A$2:$V$2329,9,FALSE)),'Ethnicity Reference'!$A$2:$B$22,2,FALSE),"Unknown"))))</f>
        <v/>
      </c>
      <c r="U786" s="35"/>
    </row>
    <row r="787" spans="1:21" ht="15.75">
      <c r="A787" s="47"/>
      <c r="B787" s="33"/>
      <c r="C787" s="39" t="str">
        <f>IF($A787 &lt;&gt; "",VLOOKUP($A787,'Student reference sheet'!$A$2:$V$2329, 3,FALSE), "")</f>
        <v/>
      </c>
      <c r="D787" s="39" t="str">
        <f>IF($A787 &lt;&gt; "",VLOOKUP($A787,'Student reference sheet'!$A$2:$V$2329, 2,FALSE), "")</f>
        <v/>
      </c>
      <c r="E787" s="35"/>
      <c r="F787" s="34"/>
      <c r="G787" s="40" t="str">
        <f t="shared" ca="1" si="39"/>
        <v/>
      </c>
      <c r="H787" s="40" t="str">
        <f t="shared" ca="1" si="40"/>
        <v/>
      </c>
      <c r="I787" s="36" t="str">
        <f>IF($A787 = "", "",
IF(COUNTIF(MINIMUM_DAY_DATES[], Attendance!J787) &gt; 0, VLOOKUP(Attendance!$G787,MINIMUM_DAY_PERIOD_SCHEDULE[], 2,TRUE),
IF(COUNTIF(RALLY_DATES[], Attendance!J787) &gt; 0, VLOOKUP(Attendance!$G787,RALLY_PERIOD_SCHEDULE[], 2,TRUE),
IF(WEEKDAY(Attendance!$J787) = 2,
       IF(COUNTIF(FINALS_WEEK_MONDAY_DATE[],Attendance!$J787) &gt; 0, VLOOKUP(Attendance!$G787,FINALS_WEEK_MONDAY_PERIOD_SCHEDULE[],2,TRUE),
       VLOOKUP(Attendance!$G787,REGULAR_WEEK_SCHEDULE[],6,TRUE)),
IF(WEEKDAY($J787) = 3,
       IF(COUNTIF(FINALS_WEEK_TUESDAY_DATE[],Attendance!$J787) &gt; 0, VLOOKUP(Attendance!$G787,FINALS_WEEK_TUESDAY_PERIOD_SCHEDULE[],2,TRUE),
       VLOOKUP(Attendance!$G787,REGULAR_WEEK_SCHEDULE[[Tuesday]:[Period]],5,TRUE)),
IF(WEEKDAY(Attendance!$J787) = 4,
        IF(COUNTIF(BLOCK_WEDNESDAY_DATES[],Attendance!$J787) &gt; 0, VLOOKUP(Attendance!$G787,BLOCK_WEDNESDAY_PERIOD_SCHEDULE[],2,TRUE),
        IF(COUNTIF(FINALS_WEEK_WEDNESDAY_DATE[],Attendance!$J787) &gt; 0, VLOOKUP(Attendance!$G787,FINALS_WEEK_WEDNESDAY_PERIOD_SCHEDULE[],2,TRUE),
       VLOOKUP(Attendance!$G787,REGULAR_WEEK_SCHEDULE[[Wednesday]:[Period]],4,TRUE))),
IF(WEEKDAY($J787) = 5,
       IF(COUNTIF(BLOCK_THURSDAY_DATES[],Attendance!$J787) &gt; 0, VLOOKUP(Attendance!$G787,BLOCK_THURSDAY_PERIOD_SCHEDULE[],2,TRUE),
       IF(COUNTIF(FINALS_WEEK_THURSDAY_DATE[],Attendance!$J787) &gt; 0, VLOOKUP(Attendance!$G787,FINALS_WEEK_THURSDAY_PERIOD_SCHEDULE[],2,TRUE),
       VLOOKUP(Attendance!$G787,REGULAR_WEEK_SCHEDULE[[Thursday]:[Period]],3,TRUE))),
IF(WEEKDAY(Attendance!$J787) = 6,
       IF(COUNTIF(FINALS_WEEK_FRIDAY_DATE[],Attendance!$J787) &gt; 0, VLOOKUP(Attendance!$G787,FINALS_WEEK_FRIDAY_PERIOD_SCHEDULE[],2,TRUE),
       VLOOKUP(Attendance!$G787,REGULAR_WEEK_SCHEDULE[[Friday]:[Period]],2,TRUE))))))))))</f>
        <v/>
      </c>
      <c r="J787" s="41" t="str">
        <f t="shared" ca="1" si="41"/>
        <v/>
      </c>
      <c r="K787" s="41" t="str">
        <f>IF($A787 &lt;&gt; "",VLOOKUP($A787,'Student reference sheet'!$A$2:$V$2329, 7,FALSE), "")</f>
        <v/>
      </c>
      <c r="L787" s="30" t="str">
        <f>IF($A787 ="", "", VLOOKUP($A787, 'Student reference sheet'!$A$2:$Z$2603,23,FALSE))</f>
        <v/>
      </c>
      <c r="M787" s="30" t="str">
        <f>IF($A787 ="", "", VLOOKUP($A787, 'Student reference sheet'!$A$2:$Z$2603,24,FALSE))</f>
        <v/>
      </c>
      <c r="N787" s="30" t="str">
        <f>IF($A787 ="", "", VLOOKUP($A787, 'Student reference sheet'!$A$2:$Z$2603,26,FALSE))</f>
        <v/>
      </c>
      <c r="O787" s="30" t="str">
        <f>IF($A787 ="", "", VLOOKUP($A787, 'Student reference sheet'!$A$2:$Z$2603,25,FALSE))</f>
        <v/>
      </c>
      <c r="P787" s="39" t="str">
        <f>IF($A787 = "", "", IF(OR(VLOOKUP($A787,'Student reference sheet'!$A$2:$V$2400,8,FALSE) = "R",  VLOOKUP($A787,'Student reference sheet'!$A$2:$V$2400,8,FALSE) = "L"), "X", ""))</f>
        <v/>
      </c>
      <c r="Q787" s="39" t="str">
        <f>IF($A787 ="", "", VLOOKUP($A787, 'Student reference sheet'!$A$2:$V$2603,22,FALSE))</f>
        <v/>
      </c>
      <c r="R787" s="39" t="str">
        <f>IF($A787 &lt;&gt; "",VLOOKUP($A787,'Student reference sheet'!$A$2:$V$2329, 5,FALSE), "")</f>
        <v/>
      </c>
      <c r="S787" s="39" t="str">
        <f>IF($A787 &lt;&gt; "",VLOOKUP($A787,'Student reference sheet'!$A$2:$V$2329, 6,FALSE), "")</f>
        <v/>
      </c>
      <c r="T787" s="30" t="str">
        <f>IF($A787 = "","",
IF(VLOOKUP($A787,'Student reference sheet'!$A$2:$V$2329, 10,FALSE) = "Y", "Hispanic",
IF(VLOOKUP($A787,'Student reference sheet'!$A$2:$V$2329,11,FALSE) &lt;&gt; "",
IF(VLOOKUP($A787,'Student reference sheet'!$A$2:$V$2329,11,FALSE) = "UNK", "Unknown", VLOOKUP(VALUE(VLOOKUP($A787,'Student reference sheet'!$A$2:$V$2329,11,FALSE)),'Ethnicity Reference'!$A$2:$B$22,2,FALSE)),
IF(VLOOKUP($A787,'Student reference sheet'!$A$2:$V$2329,9,FALSE) &lt;&gt; "", VLOOKUP(VALUE(VLOOKUP($A787,'Student reference sheet'!$A$2:$V$2329,9,FALSE)),'Ethnicity Reference'!$A$2:$B$22,2,FALSE),"Unknown"))))</f>
        <v/>
      </c>
      <c r="U787" s="35"/>
    </row>
    <row r="788" spans="1:21" ht="15.75">
      <c r="A788" s="47"/>
      <c r="B788" s="33"/>
      <c r="C788" s="39" t="str">
        <f>IF($A788 &lt;&gt; "",VLOOKUP($A788,'Student reference sheet'!$A$2:$V$2329, 3,FALSE), "")</f>
        <v/>
      </c>
      <c r="D788" s="39" t="str">
        <f>IF($A788 &lt;&gt; "",VLOOKUP($A788,'Student reference sheet'!$A$2:$V$2329, 2,FALSE), "")</f>
        <v/>
      </c>
      <c r="E788" s="35"/>
      <c r="F788" s="34"/>
      <c r="G788" s="40" t="str">
        <f t="shared" ca="1" si="39"/>
        <v/>
      </c>
      <c r="H788" s="40" t="str">
        <f t="shared" ca="1" si="40"/>
        <v/>
      </c>
      <c r="I788" s="36" t="str">
        <f>IF($A788 = "", "",
IF(COUNTIF(MINIMUM_DAY_DATES[], Attendance!J788) &gt; 0, VLOOKUP(Attendance!$G788,MINIMUM_DAY_PERIOD_SCHEDULE[], 2,TRUE),
IF(COUNTIF(RALLY_DATES[], Attendance!J788) &gt; 0, VLOOKUP(Attendance!$G788,RALLY_PERIOD_SCHEDULE[], 2,TRUE),
IF(WEEKDAY(Attendance!$J788) = 2,
       IF(COUNTIF(FINALS_WEEK_MONDAY_DATE[],Attendance!$J788) &gt; 0, VLOOKUP(Attendance!$G788,FINALS_WEEK_MONDAY_PERIOD_SCHEDULE[],2,TRUE),
       VLOOKUP(Attendance!$G788,REGULAR_WEEK_SCHEDULE[],6,TRUE)),
IF(WEEKDAY($J788) = 3,
       IF(COUNTIF(FINALS_WEEK_TUESDAY_DATE[],Attendance!$J788) &gt; 0, VLOOKUP(Attendance!$G788,FINALS_WEEK_TUESDAY_PERIOD_SCHEDULE[],2,TRUE),
       VLOOKUP(Attendance!$G788,REGULAR_WEEK_SCHEDULE[[Tuesday]:[Period]],5,TRUE)),
IF(WEEKDAY(Attendance!$J788) = 4,
        IF(COUNTIF(BLOCK_WEDNESDAY_DATES[],Attendance!$J788) &gt; 0, VLOOKUP(Attendance!$G788,BLOCK_WEDNESDAY_PERIOD_SCHEDULE[],2,TRUE),
        IF(COUNTIF(FINALS_WEEK_WEDNESDAY_DATE[],Attendance!$J788) &gt; 0, VLOOKUP(Attendance!$G788,FINALS_WEEK_WEDNESDAY_PERIOD_SCHEDULE[],2,TRUE),
       VLOOKUP(Attendance!$G788,REGULAR_WEEK_SCHEDULE[[Wednesday]:[Period]],4,TRUE))),
IF(WEEKDAY($J788) = 5,
       IF(COUNTIF(BLOCK_THURSDAY_DATES[],Attendance!$J788) &gt; 0, VLOOKUP(Attendance!$G788,BLOCK_THURSDAY_PERIOD_SCHEDULE[],2,TRUE),
       IF(COUNTIF(FINALS_WEEK_THURSDAY_DATE[],Attendance!$J788) &gt; 0, VLOOKUP(Attendance!$G788,FINALS_WEEK_THURSDAY_PERIOD_SCHEDULE[],2,TRUE),
       VLOOKUP(Attendance!$G788,REGULAR_WEEK_SCHEDULE[[Thursday]:[Period]],3,TRUE))),
IF(WEEKDAY(Attendance!$J788) = 6,
       IF(COUNTIF(FINALS_WEEK_FRIDAY_DATE[],Attendance!$J788) &gt; 0, VLOOKUP(Attendance!$G788,FINALS_WEEK_FRIDAY_PERIOD_SCHEDULE[],2,TRUE),
       VLOOKUP(Attendance!$G788,REGULAR_WEEK_SCHEDULE[[Friday]:[Period]],2,TRUE))))))))))</f>
        <v/>
      </c>
      <c r="J788" s="41" t="str">
        <f t="shared" ca="1" si="41"/>
        <v/>
      </c>
      <c r="K788" s="41" t="str">
        <f>IF($A788 &lt;&gt; "",VLOOKUP($A788,'Student reference sheet'!$A$2:$V$2329, 7,FALSE), "")</f>
        <v/>
      </c>
      <c r="L788" s="30" t="str">
        <f>IF($A788 ="", "", VLOOKUP($A788, 'Student reference sheet'!$A$2:$Z$2603,23,FALSE))</f>
        <v/>
      </c>
      <c r="M788" s="30" t="str">
        <f>IF($A788 ="", "", VLOOKUP($A788, 'Student reference sheet'!$A$2:$Z$2603,24,FALSE))</f>
        <v/>
      </c>
      <c r="N788" s="30" t="str">
        <f>IF($A788 ="", "", VLOOKUP($A788, 'Student reference sheet'!$A$2:$Z$2603,26,FALSE))</f>
        <v/>
      </c>
      <c r="O788" s="30" t="str">
        <f>IF($A788 ="", "", VLOOKUP($A788, 'Student reference sheet'!$A$2:$Z$2603,25,FALSE))</f>
        <v/>
      </c>
      <c r="P788" s="39" t="str">
        <f>IF($A788 = "", "", IF(OR(VLOOKUP($A788,'Student reference sheet'!$A$2:$V$2400,8,FALSE) = "R",  VLOOKUP($A788,'Student reference sheet'!$A$2:$V$2400,8,FALSE) = "L"), "X", ""))</f>
        <v/>
      </c>
      <c r="Q788" s="39" t="str">
        <f>IF($A788 ="", "", VLOOKUP($A788, 'Student reference sheet'!$A$2:$V$2603,22,FALSE))</f>
        <v/>
      </c>
      <c r="R788" s="39" t="str">
        <f>IF($A788 &lt;&gt; "",VLOOKUP($A788,'Student reference sheet'!$A$2:$V$2329, 5,FALSE), "")</f>
        <v/>
      </c>
      <c r="S788" s="39" t="str">
        <f>IF($A788 &lt;&gt; "",VLOOKUP($A788,'Student reference sheet'!$A$2:$V$2329, 6,FALSE), "")</f>
        <v/>
      </c>
      <c r="T788" s="30" t="str">
        <f>IF($A788 = "","",
IF(VLOOKUP($A788,'Student reference sheet'!$A$2:$V$2329, 10,FALSE) = "Y", "Hispanic",
IF(VLOOKUP($A788,'Student reference sheet'!$A$2:$V$2329,11,FALSE) &lt;&gt; "",
IF(VLOOKUP($A788,'Student reference sheet'!$A$2:$V$2329,11,FALSE) = "UNK", "Unknown", VLOOKUP(VALUE(VLOOKUP($A788,'Student reference sheet'!$A$2:$V$2329,11,FALSE)),'Ethnicity Reference'!$A$2:$B$22,2,FALSE)),
IF(VLOOKUP($A788,'Student reference sheet'!$A$2:$V$2329,9,FALSE) &lt;&gt; "", VLOOKUP(VALUE(VLOOKUP($A788,'Student reference sheet'!$A$2:$V$2329,9,FALSE)),'Ethnicity Reference'!$A$2:$B$22,2,FALSE),"Unknown"))))</f>
        <v/>
      </c>
      <c r="U788" s="35"/>
    </row>
    <row r="789" spans="1:21" ht="15.75">
      <c r="A789" s="47"/>
      <c r="B789" s="33"/>
      <c r="C789" s="39" t="str">
        <f>IF($A789 &lt;&gt; "",VLOOKUP($A789,'Student reference sheet'!$A$2:$V$2329, 3,FALSE), "")</f>
        <v/>
      </c>
      <c r="D789" s="39" t="str">
        <f>IF($A789 &lt;&gt; "",VLOOKUP($A789,'Student reference sheet'!$A$2:$V$2329, 2,FALSE), "")</f>
        <v/>
      </c>
      <c r="E789" s="35"/>
      <c r="F789" s="34"/>
      <c r="G789" s="40" t="str">
        <f t="shared" ca="1" si="39"/>
        <v/>
      </c>
      <c r="H789" s="40" t="str">
        <f t="shared" ca="1" si="40"/>
        <v/>
      </c>
      <c r="I789" s="36" t="str">
        <f>IF($A789 = "", "",
IF(COUNTIF(MINIMUM_DAY_DATES[], Attendance!J789) &gt; 0, VLOOKUP(Attendance!$G789,MINIMUM_DAY_PERIOD_SCHEDULE[], 2,TRUE),
IF(COUNTIF(RALLY_DATES[], Attendance!J789) &gt; 0, VLOOKUP(Attendance!$G789,RALLY_PERIOD_SCHEDULE[], 2,TRUE),
IF(WEEKDAY(Attendance!$J789) = 2,
       IF(COUNTIF(FINALS_WEEK_MONDAY_DATE[],Attendance!$J789) &gt; 0, VLOOKUP(Attendance!$G789,FINALS_WEEK_MONDAY_PERIOD_SCHEDULE[],2,TRUE),
       VLOOKUP(Attendance!$G789,REGULAR_WEEK_SCHEDULE[],6,TRUE)),
IF(WEEKDAY($J789) = 3,
       IF(COUNTIF(FINALS_WEEK_TUESDAY_DATE[],Attendance!$J789) &gt; 0, VLOOKUP(Attendance!$G789,FINALS_WEEK_TUESDAY_PERIOD_SCHEDULE[],2,TRUE),
       VLOOKUP(Attendance!$G789,REGULAR_WEEK_SCHEDULE[[Tuesday]:[Period]],5,TRUE)),
IF(WEEKDAY(Attendance!$J789) = 4,
        IF(COUNTIF(BLOCK_WEDNESDAY_DATES[],Attendance!$J789) &gt; 0, VLOOKUP(Attendance!$G789,BLOCK_WEDNESDAY_PERIOD_SCHEDULE[],2,TRUE),
        IF(COUNTIF(FINALS_WEEK_WEDNESDAY_DATE[],Attendance!$J789) &gt; 0, VLOOKUP(Attendance!$G789,FINALS_WEEK_WEDNESDAY_PERIOD_SCHEDULE[],2,TRUE),
       VLOOKUP(Attendance!$G789,REGULAR_WEEK_SCHEDULE[[Wednesday]:[Period]],4,TRUE))),
IF(WEEKDAY($J789) = 5,
       IF(COUNTIF(BLOCK_THURSDAY_DATES[],Attendance!$J789) &gt; 0, VLOOKUP(Attendance!$G789,BLOCK_THURSDAY_PERIOD_SCHEDULE[],2,TRUE),
       IF(COUNTIF(FINALS_WEEK_THURSDAY_DATE[],Attendance!$J789) &gt; 0, VLOOKUP(Attendance!$G789,FINALS_WEEK_THURSDAY_PERIOD_SCHEDULE[],2,TRUE),
       VLOOKUP(Attendance!$G789,REGULAR_WEEK_SCHEDULE[[Thursday]:[Period]],3,TRUE))),
IF(WEEKDAY(Attendance!$J789) = 6,
       IF(COUNTIF(FINALS_WEEK_FRIDAY_DATE[],Attendance!$J789) &gt; 0, VLOOKUP(Attendance!$G789,FINALS_WEEK_FRIDAY_PERIOD_SCHEDULE[],2,TRUE),
       VLOOKUP(Attendance!$G789,REGULAR_WEEK_SCHEDULE[[Friday]:[Period]],2,TRUE))))))))))</f>
        <v/>
      </c>
      <c r="J789" s="41" t="str">
        <f t="shared" ca="1" si="41"/>
        <v/>
      </c>
      <c r="K789" s="41" t="str">
        <f>IF($A789 &lt;&gt; "",VLOOKUP($A789,'Student reference sheet'!$A$2:$V$2329, 7,FALSE), "")</f>
        <v/>
      </c>
      <c r="L789" s="30" t="str">
        <f>IF($A789 ="", "", VLOOKUP($A789, 'Student reference sheet'!$A$2:$Z$2603,23,FALSE))</f>
        <v/>
      </c>
      <c r="M789" s="30" t="str">
        <f>IF($A789 ="", "", VLOOKUP($A789, 'Student reference sheet'!$A$2:$Z$2603,24,FALSE))</f>
        <v/>
      </c>
      <c r="N789" s="30" t="str">
        <f>IF($A789 ="", "", VLOOKUP($A789, 'Student reference sheet'!$A$2:$Z$2603,26,FALSE))</f>
        <v/>
      </c>
      <c r="O789" s="30" t="str">
        <f>IF($A789 ="", "", VLOOKUP($A789, 'Student reference sheet'!$A$2:$Z$2603,25,FALSE))</f>
        <v/>
      </c>
      <c r="P789" s="39" t="str">
        <f>IF($A789 = "", "", IF(OR(VLOOKUP($A789,'Student reference sheet'!$A$2:$V$2400,8,FALSE) = "R",  VLOOKUP($A789,'Student reference sheet'!$A$2:$V$2400,8,FALSE) = "L"), "X", ""))</f>
        <v/>
      </c>
      <c r="Q789" s="39" t="str">
        <f>IF($A789 ="", "", VLOOKUP($A789, 'Student reference sheet'!$A$2:$V$2603,22,FALSE))</f>
        <v/>
      </c>
      <c r="R789" s="39" t="str">
        <f>IF($A789 &lt;&gt; "",VLOOKUP($A789,'Student reference sheet'!$A$2:$V$2329, 5,FALSE), "")</f>
        <v/>
      </c>
      <c r="S789" s="39" t="str">
        <f>IF($A789 &lt;&gt; "",VLOOKUP($A789,'Student reference sheet'!$A$2:$V$2329, 6,FALSE), "")</f>
        <v/>
      </c>
      <c r="T789" s="30" t="str">
        <f>IF($A789 = "","",
IF(VLOOKUP($A789,'Student reference sheet'!$A$2:$V$2329, 10,FALSE) = "Y", "Hispanic",
IF(VLOOKUP($A789,'Student reference sheet'!$A$2:$V$2329,11,FALSE) &lt;&gt; "",
IF(VLOOKUP($A789,'Student reference sheet'!$A$2:$V$2329,11,FALSE) = "UNK", "Unknown", VLOOKUP(VALUE(VLOOKUP($A789,'Student reference sheet'!$A$2:$V$2329,11,FALSE)),'Ethnicity Reference'!$A$2:$B$22,2,FALSE)),
IF(VLOOKUP($A789,'Student reference sheet'!$A$2:$V$2329,9,FALSE) &lt;&gt; "", VLOOKUP(VALUE(VLOOKUP($A789,'Student reference sheet'!$A$2:$V$2329,9,FALSE)),'Ethnicity Reference'!$A$2:$B$22,2,FALSE),"Unknown"))))</f>
        <v/>
      </c>
      <c r="U789" s="35"/>
    </row>
    <row r="790" spans="1:21" ht="15.75">
      <c r="A790" s="47"/>
      <c r="B790" s="33"/>
      <c r="C790" s="39" t="str">
        <f>IF($A790 &lt;&gt; "",VLOOKUP($A790,'Student reference sheet'!$A$2:$V$2329, 3,FALSE), "")</f>
        <v/>
      </c>
      <c r="D790" s="39" t="str">
        <f>IF($A790 &lt;&gt; "",VLOOKUP($A790,'Student reference sheet'!$A$2:$V$2329, 2,FALSE), "")</f>
        <v/>
      </c>
      <c r="E790" s="35"/>
      <c r="F790" s="34"/>
      <c r="G790" s="40" t="str">
        <f t="shared" ca="1" si="39"/>
        <v/>
      </c>
      <c r="H790" s="40" t="str">
        <f t="shared" ca="1" si="40"/>
        <v/>
      </c>
      <c r="I790" s="36" t="str">
        <f>IF($A790 = "", "",
IF(COUNTIF(MINIMUM_DAY_DATES[], Attendance!J790) &gt; 0, VLOOKUP(Attendance!$G790,MINIMUM_DAY_PERIOD_SCHEDULE[], 2,TRUE),
IF(COUNTIF(RALLY_DATES[], Attendance!J790) &gt; 0, VLOOKUP(Attendance!$G790,RALLY_PERIOD_SCHEDULE[], 2,TRUE),
IF(WEEKDAY(Attendance!$J790) = 2,
       IF(COUNTIF(FINALS_WEEK_MONDAY_DATE[],Attendance!$J790) &gt; 0, VLOOKUP(Attendance!$G790,FINALS_WEEK_MONDAY_PERIOD_SCHEDULE[],2,TRUE),
       VLOOKUP(Attendance!$G790,REGULAR_WEEK_SCHEDULE[],6,TRUE)),
IF(WEEKDAY($J790) = 3,
       IF(COUNTIF(FINALS_WEEK_TUESDAY_DATE[],Attendance!$J790) &gt; 0, VLOOKUP(Attendance!$G790,FINALS_WEEK_TUESDAY_PERIOD_SCHEDULE[],2,TRUE),
       VLOOKUP(Attendance!$G790,REGULAR_WEEK_SCHEDULE[[Tuesday]:[Period]],5,TRUE)),
IF(WEEKDAY(Attendance!$J790) = 4,
        IF(COUNTIF(BLOCK_WEDNESDAY_DATES[],Attendance!$J790) &gt; 0, VLOOKUP(Attendance!$G790,BLOCK_WEDNESDAY_PERIOD_SCHEDULE[],2,TRUE),
        IF(COUNTIF(FINALS_WEEK_WEDNESDAY_DATE[],Attendance!$J790) &gt; 0, VLOOKUP(Attendance!$G790,FINALS_WEEK_WEDNESDAY_PERIOD_SCHEDULE[],2,TRUE),
       VLOOKUP(Attendance!$G790,REGULAR_WEEK_SCHEDULE[[Wednesday]:[Period]],4,TRUE))),
IF(WEEKDAY($J790) = 5,
       IF(COUNTIF(BLOCK_THURSDAY_DATES[],Attendance!$J790) &gt; 0, VLOOKUP(Attendance!$G790,BLOCK_THURSDAY_PERIOD_SCHEDULE[],2,TRUE),
       IF(COUNTIF(FINALS_WEEK_THURSDAY_DATE[],Attendance!$J790) &gt; 0, VLOOKUP(Attendance!$G790,FINALS_WEEK_THURSDAY_PERIOD_SCHEDULE[],2,TRUE),
       VLOOKUP(Attendance!$G790,REGULAR_WEEK_SCHEDULE[[Thursday]:[Period]],3,TRUE))),
IF(WEEKDAY(Attendance!$J790) = 6,
       IF(COUNTIF(FINALS_WEEK_FRIDAY_DATE[],Attendance!$J790) &gt; 0, VLOOKUP(Attendance!$G790,FINALS_WEEK_FRIDAY_PERIOD_SCHEDULE[],2,TRUE),
       VLOOKUP(Attendance!$G790,REGULAR_WEEK_SCHEDULE[[Friday]:[Period]],2,TRUE))))))))))</f>
        <v/>
      </c>
      <c r="J790" s="41" t="str">
        <f t="shared" ca="1" si="41"/>
        <v/>
      </c>
      <c r="K790" s="41" t="str">
        <f>IF($A790 &lt;&gt; "",VLOOKUP($A790,'Student reference sheet'!$A$2:$V$2329, 7,FALSE), "")</f>
        <v/>
      </c>
      <c r="L790" s="30" t="str">
        <f>IF($A790 ="", "", VLOOKUP($A790, 'Student reference sheet'!$A$2:$Z$2603,23,FALSE))</f>
        <v/>
      </c>
      <c r="M790" s="30" t="str">
        <f>IF($A790 ="", "", VLOOKUP($A790, 'Student reference sheet'!$A$2:$Z$2603,24,FALSE))</f>
        <v/>
      </c>
      <c r="N790" s="30" t="str">
        <f>IF($A790 ="", "", VLOOKUP($A790, 'Student reference sheet'!$A$2:$Z$2603,26,FALSE))</f>
        <v/>
      </c>
      <c r="O790" s="30" t="str">
        <f>IF($A790 ="", "", VLOOKUP($A790, 'Student reference sheet'!$A$2:$Z$2603,25,FALSE))</f>
        <v/>
      </c>
      <c r="P790" s="39" t="str">
        <f>IF($A790 = "", "", IF(OR(VLOOKUP($A790,'Student reference sheet'!$A$2:$V$2400,8,FALSE) = "R",  VLOOKUP($A790,'Student reference sheet'!$A$2:$V$2400,8,FALSE) = "L"), "X", ""))</f>
        <v/>
      </c>
      <c r="Q790" s="39" t="str">
        <f>IF($A790 ="", "", VLOOKUP($A790, 'Student reference sheet'!$A$2:$V$2603,22,FALSE))</f>
        <v/>
      </c>
      <c r="R790" s="39" t="str">
        <f>IF($A790 &lt;&gt; "",VLOOKUP($A790,'Student reference sheet'!$A$2:$V$2329, 5,FALSE), "")</f>
        <v/>
      </c>
      <c r="S790" s="39" t="str">
        <f>IF($A790 &lt;&gt; "",VLOOKUP($A790,'Student reference sheet'!$A$2:$V$2329, 6,FALSE), "")</f>
        <v/>
      </c>
      <c r="T790" s="30" t="str">
        <f>IF($A790 = "","",
IF(VLOOKUP($A790,'Student reference sheet'!$A$2:$V$2329, 10,FALSE) = "Y", "Hispanic",
IF(VLOOKUP($A790,'Student reference sheet'!$A$2:$V$2329,11,FALSE) &lt;&gt; "",
IF(VLOOKUP($A790,'Student reference sheet'!$A$2:$V$2329,11,FALSE) = "UNK", "Unknown", VLOOKUP(VALUE(VLOOKUP($A790,'Student reference sheet'!$A$2:$V$2329,11,FALSE)),'Ethnicity Reference'!$A$2:$B$22,2,FALSE)),
IF(VLOOKUP($A790,'Student reference sheet'!$A$2:$V$2329,9,FALSE) &lt;&gt; "", VLOOKUP(VALUE(VLOOKUP($A790,'Student reference sheet'!$A$2:$V$2329,9,FALSE)),'Ethnicity Reference'!$A$2:$B$22,2,FALSE),"Unknown"))))</f>
        <v/>
      </c>
      <c r="U790" s="35"/>
    </row>
    <row r="791" spans="1:21" ht="15.75">
      <c r="A791" s="47"/>
      <c r="B791" s="33"/>
      <c r="C791" s="39" t="str">
        <f>IF($A791 &lt;&gt; "",VLOOKUP($A791,'Student reference sheet'!$A$2:$V$2329, 3,FALSE), "")</f>
        <v/>
      </c>
      <c r="D791" s="39" t="str">
        <f>IF($A791 &lt;&gt; "",VLOOKUP($A791,'Student reference sheet'!$A$2:$V$2329, 2,FALSE), "")</f>
        <v/>
      </c>
      <c r="E791" s="35"/>
      <c r="F791" s="34"/>
      <c r="G791" s="40" t="str">
        <f t="shared" ca="1" si="39"/>
        <v/>
      </c>
      <c r="H791" s="40" t="str">
        <f t="shared" ca="1" si="40"/>
        <v/>
      </c>
      <c r="I791" s="36" t="str">
        <f>IF($A791 = "", "",
IF(COUNTIF(MINIMUM_DAY_DATES[], Attendance!J791) &gt; 0, VLOOKUP(Attendance!$G791,MINIMUM_DAY_PERIOD_SCHEDULE[], 2,TRUE),
IF(COUNTIF(RALLY_DATES[], Attendance!J791) &gt; 0, VLOOKUP(Attendance!$G791,RALLY_PERIOD_SCHEDULE[], 2,TRUE),
IF(WEEKDAY(Attendance!$J791) = 2,
       IF(COUNTIF(FINALS_WEEK_MONDAY_DATE[],Attendance!$J791) &gt; 0, VLOOKUP(Attendance!$G791,FINALS_WEEK_MONDAY_PERIOD_SCHEDULE[],2,TRUE),
       VLOOKUP(Attendance!$G791,REGULAR_WEEK_SCHEDULE[],6,TRUE)),
IF(WEEKDAY($J791) = 3,
       IF(COUNTIF(FINALS_WEEK_TUESDAY_DATE[],Attendance!$J791) &gt; 0, VLOOKUP(Attendance!$G791,FINALS_WEEK_TUESDAY_PERIOD_SCHEDULE[],2,TRUE),
       VLOOKUP(Attendance!$G791,REGULAR_WEEK_SCHEDULE[[Tuesday]:[Period]],5,TRUE)),
IF(WEEKDAY(Attendance!$J791) = 4,
        IF(COUNTIF(BLOCK_WEDNESDAY_DATES[],Attendance!$J791) &gt; 0, VLOOKUP(Attendance!$G791,BLOCK_WEDNESDAY_PERIOD_SCHEDULE[],2,TRUE),
        IF(COUNTIF(FINALS_WEEK_WEDNESDAY_DATE[],Attendance!$J791) &gt; 0, VLOOKUP(Attendance!$G791,FINALS_WEEK_WEDNESDAY_PERIOD_SCHEDULE[],2,TRUE),
       VLOOKUP(Attendance!$G791,REGULAR_WEEK_SCHEDULE[[Wednesday]:[Period]],4,TRUE))),
IF(WEEKDAY($J791) = 5,
       IF(COUNTIF(BLOCK_THURSDAY_DATES[],Attendance!$J791) &gt; 0, VLOOKUP(Attendance!$G791,BLOCK_THURSDAY_PERIOD_SCHEDULE[],2,TRUE),
       IF(COUNTIF(FINALS_WEEK_THURSDAY_DATE[],Attendance!$J791) &gt; 0, VLOOKUP(Attendance!$G791,FINALS_WEEK_THURSDAY_PERIOD_SCHEDULE[],2,TRUE),
       VLOOKUP(Attendance!$G791,REGULAR_WEEK_SCHEDULE[[Thursday]:[Period]],3,TRUE))),
IF(WEEKDAY(Attendance!$J791) = 6,
       IF(COUNTIF(FINALS_WEEK_FRIDAY_DATE[],Attendance!$J791) &gt; 0, VLOOKUP(Attendance!$G791,FINALS_WEEK_FRIDAY_PERIOD_SCHEDULE[],2,TRUE),
       VLOOKUP(Attendance!$G791,REGULAR_WEEK_SCHEDULE[[Friday]:[Period]],2,TRUE))))))))))</f>
        <v/>
      </c>
      <c r="J791" s="41" t="str">
        <f t="shared" ca="1" si="41"/>
        <v/>
      </c>
      <c r="K791" s="41" t="str">
        <f>IF($A791 &lt;&gt; "",VLOOKUP($A791,'Student reference sheet'!$A$2:$V$2329, 7,FALSE), "")</f>
        <v/>
      </c>
      <c r="L791" s="30" t="str">
        <f>IF($A791 ="", "", VLOOKUP($A791, 'Student reference sheet'!$A$2:$Z$2603,23,FALSE))</f>
        <v/>
      </c>
      <c r="M791" s="30" t="str">
        <f>IF($A791 ="", "", VLOOKUP($A791, 'Student reference sheet'!$A$2:$Z$2603,24,FALSE))</f>
        <v/>
      </c>
      <c r="N791" s="30" t="str">
        <f>IF($A791 ="", "", VLOOKUP($A791, 'Student reference sheet'!$A$2:$Z$2603,26,FALSE))</f>
        <v/>
      </c>
      <c r="O791" s="30" t="str">
        <f>IF($A791 ="", "", VLOOKUP($A791, 'Student reference sheet'!$A$2:$Z$2603,25,FALSE))</f>
        <v/>
      </c>
      <c r="P791" s="39" t="str">
        <f>IF($A791 = "", "", IF(OR(VLOOKUP($A791,'Student reference sheet'!$A$2:$V$2400,8,FALSE) = "R",  VLOOKUP($A791,'Student reference sheet'!$A$2:$V$2400,8,FALSE) = "L"), "X", ""))</f>
        <v/>
      </c>
      <c r="Q791" s="39" t="str">
        <f>IF($A791 ="", "", VLOOKUP($A791, 'Student reference sheet'!$A$2:$V$2603,22,FALSE))</f>
        <v/>
      </c>
      <c r="R791" s="39" t="str">
        <f>IF($A791 &lt;&gt; "",VLOOKUP($A791,'Student reference sheet'!$A$2:$V$2329, 5,FALSE), "")</f>
        <v/>
      </c>
      <c r="S791" s="39" t="str">
        <f>IF($A791 &lt;&gt; "",VLOOKUP($A791,'Student reference sheet'!$A$2:$V$2329, 6,FALSE), "")</f>
        <v/>
      </c>
      <c r="T791" s="30" t="str">
        <f>IF($A791 = "","",
IF(VLOOKUP($A791,'Student reference sheet'!$A$2:$V$2329, 10,FALSE) = "Y", "Hispanic",
IF(VLOOKUP($A791,'Student reference sheet'!$A$2:$V$2329,11,FALSE) &lt;&gt; "",
IF(VLOOKUP($A791,'Student reference sheet'!$A$2:$V$2329,11,FALSE) = "UNK", "Unknown", VLOOKUP(VALUE(VLOOKUP($A791,'Student reference sheet'!$A$2:$V$2329,11,FALSE)),'Ethnicity Reference'!$A$2:$B$22,2,FALSE)),
IF(VLOOKUP($A791,'Student reference sheet'!$A$2:$V$2329,9,FALSE) &lt;&gt; "", VLOOKUP(VALUE(VLOOKUP($A791,'Student reference sheet'!$A$2:$V$2329,9,FALSE)),'Ethnicity Reference'!$A$2:$B$22,2,FALSE),"Unknown"))))</f>
        <v/>
      </c>
      <c r="U791" s="35"/>
    </row>
    <row r="792" spans="1:21" ht="15.75">
      <c r="A792" s="47"/>
      <c r="B792" s="33"/>
      <c r="C792" s="39" t="str">
        <f>IF($A792 &lt;&gt; "",VLOOKUP($A792,'Student reference sheet'!$A$2:$V$2329, 3,FALSE), "")</f>
        <v/>
      </c>
      <c r="D792" s="39" t="str">
        <f>IF($A792 &lt;&gt; "",VLOOKUP($A792,'Student reference sheet'!$A$2:$V$2329, 2,FALSE), "")</f>
        <v/>
      </c>
      <c r="E792" s="35"/>
      <c r="F792" s="34"/>
      <c r="G792" s="40" t="str">
        <f t="shared" ca="1" si="39"/>
        <v/>
      </c>
      <c r="H792" s="40" t="str">
        <f t="shared" ca="1" si="40"/>
        <v/>
      </c>
      <c r="I792" s="36" t="str">
        <f>IF($A792 = "", "",
IF(COUNTIF(MINIMUM_DAY_DATES[], Attendance!J792) &gt; 0, VLOOKUP(Attendance!$G792,MINIMUM_DAY_PERIOD_SCHEDULE[], 2,TRUE),
IF(COUNTIF(RALLY_DATES[], Attendance!J792) &gt; 0, VLOOKUP(Attendance!$G792,RALLY_PERIOD_SCHEDULE[], 2,TRUE),
IF(WEEKDAY(Attendance!$J792) = 2,
       IF(COUNTIF(FINALS_WEEK_MONDAY_DATE[],Attendance!$J792) &gt; 0, VLOOKUP(Attendance!$G792,FINALS_WEEK_MONDAY_PERIOD_SCHEDULE[],2,TRUE),
       VLOOKUP(Attendance!$G792,REGULAR_WEEK_SCHEDULE[],6,TRUE)),
IF(WEEKDAY($J792) = 3,
       IF(COUNTIF(FINALS_WEEK_TUESDAY_DATE[],Attendance!$J792) &gt; 0, VLOOKUP(Attendance!$G792,FINALS_WEEK_TUESDAY_PERIOD_SCHEDULE[],2,TRUE),
       VLOOKUP(Attendance!$G792,REGULAR_WEEK_SCHEDULE[[Tuesday]:[Period]],5,TRUE)),
IF(WEEKDAY(Attendance!$J792) = 4,
        IF(COUNTIF(BLOCK_WEDNESDAY_DATES[],Attendance!$J792) &gt; 0, VLOOKUP(Attendance!$G792,BLOCK_WEDNESDAY_PERIOD_SCHEDULE[],2,TRUE),
        IF(COUNTIF(FINALS_WEEK_WEDNESDAY_DATE[],Attendance!$J792) &gt; 0, VLOOKUP(Attendance!$G792,FINALS_WEEK_WEDNESDAY_PERIOD_SCHEDULE[],2,TRUE),
       VLOOKUP(Attendance!$G792,REGULAR_WEEK_SCHEDULE[[Wednesday]:[Period]],4,TRUE))),
IF(WEEKDAY($J792) = 5,
       IF(COUNTIF(BLOCK_THURSDAY_DATES[],Attendance!$J792) &gt; 0, VLOOKUP(Attendance!$G792,BLOCK_THURSDAY_PERIOD_SCHEDULE[],2,TRUE),
       IF(COUNTIF(FINALS_WEEK_THURSDAY_DATE[],Attendance!$J792) &gt; 0, VLOOKUP(Attendance!$G792,FINALS_WEEK_THURSDAY_PERIOD_SCHEDULE[],2,TRUE),
       VLOOKUP(Attendance!$G792,REGULAR_WEEK_SCHEDULE[[Thursday]:[Period]],3,TRUE))),
IF(WEEKDAY(Attendance!$J792) = 6,
       IF(COUNTIF(FINALS_WEEK_FRIDAY_DATE[],Attendance!$J792) &gt; 0, VLOOKUP(Attendance!$G792,FINALS_WEEK_FRIDAY_PERIOD_SCHEDULE[],2,TRUE),
       VLOOKUP(Attendance!$G792,REGULAR_WEEK_SCHEDULE[[Friday]:[Period]],2,TRUE))))))))))</f>
        <v/>
      </c>
      <c r="J792" s="41" t="str">
        <f t="shared" ca="1" si="41"/>
        <v/>
      </c>
      <c r="K792" s="41" t="str">
        <f>IF($A792 &lt;&gt; "",VLOOKUP($A792,'Student reference sheet'!$A$2:$V$2329, 7,FALSE), "")</f>
        <v/>
      </c>
      <c r="L792" s="30" t="str">
        <f>IF($A792 ="", "", VLOOKUP($A792, 'Student reference sheet'!$A$2:$Z$2603,23,FALSE))</f>
        <v/>
      </c>
      <c r="M792" s="30" t="str">
        <f>IF($A792 ="", "", VLOOKUP($A792, 'Student reference sheet'!$A$2:$Z$2603,24,FALSE))</f>
        <v/>
      </c>
      <c r="N792" s="30" t="str">
        <f>IF($A792 ="", "", VLOOKUP($A792, 'Student reference sheet'!$A$2:$Z$2603,26,FALSE))</f>
        <v/>
      </c>
      <c r="O792" s="30" t="str">
        <f>IF($A792 ="", "", VLOOKUP($A792, 'Student reference sheet'!$A$2:$Z$2603,25,FALSE))</f>
        <v/>
      </c>
      <c r="P792" s="39" t="str">
        <f>IF($A792 = "", "", IF(OR(VLOOKUP($A792,'Student reference sheet'!$A$2:$V$2400,8,FALSE) = "R",  VLOOKUP($A792,'Student reference sheet'!$A$2:$V$2400,8,FALSE) = "L"), "X", ""))</f>
        <v/>
      </c>
      <c r="Q792" s="39" t="str">
        <f>IF($A792 ="", "", VLOOKUP($A792, 'Student reference sheet'!$A$2:$V$2603,22,FALSE))</f>
        <v/>
      </c>
      <c r="R792" s="39" t="str">
        <f>IF($A792 &lt;&gt; "",VLOOKUP($A792,'Student reference sheet'!$A$2:$V$2329, 5,FALSE), "")</f>
        <v/>
      </c>
      <c r="S792" s="39" t="str">
        <f>IF($A792 &lt;&gt; "",VLOOKUP($A792,'Student reference sheet'!$A$2:$V$2329, 6,FALSE), "")</f>
        <v/>
      </c>
      <c r="T792" s="30" t="str">
        <f>IF($A792 = "","",
IF(VLOOKUP($A792,'Student reference sheet'!$A$2:$V$2329, 10,FALSE) = "Y", "Hispanic",
IF(VLOOKUP($A792,'Student reference sheet'!$A$2:$V$2329,11,FALSE) &lt;&gt; "",
IF(VLOOKUP($A792,'Student reference sheet'!$A$2:$V$2329,11,FALSE) = "UNK", "Unknown", VLOOKUP(VALUE(VLOOKUP($A792,'Student reference sheet'!$A$2:$V$2329,11,FALSE)),'Ethnicity Reference'!$A$2:$B$22,2,FALSE)),
IF(VLOOKUP($A792,'Student reference sheet'!$A$2:$V$2329,9,FALSE) &lt;&gt; "", VLOOKUP(VALUE(VLOOKUP($A792,'Student reference sheet'!$A$2:$V$2329,9,FALSE)),'Ethnicity Reference'!$A$2:$B$22,2,FALSE),"Unknown"))))</f>
        <v/>
      </c>
      <c r="U792" s="35"/>
    </row>
    <row r="793" spans="1:21" ht="15.75">
      <c r="A793" s="47"/>
      <c r="B793" s="33"/>
      <c r="C793" s="39" t="str">
        <f>IF($A793 &lt;&gt; "",VLOOKUP($A793,'Student reference sheet'!$A$2:$V$2329, 3,FALSE), "")</f>
        <v/>
      </c>
      <c r="D793" s="39" t="str">
        <f>IF($A793 &lt;&gt; "",VLOOKUP($A793,'Student reference sheet'!$A$2:$V$2329, 2,FALSE), "")</f>
        <v/>
      </c>
      <c r="E793" s="35"/>
      <c r="F793" s="34"/>
      <c r="G793" s="40" t="str">
        <f t="shared" ca="1" si="39"/>
        <v/>
      </c>
      <c r="H793" s="40" t="str">
        <f t="shared" ca="1" si="40"/>
        <v/>
      </c>
      <c r="I793" s="36" t="str">
        <f>IF($A793 = "", "",
IF(COUNTIF(MINIMUM_DAY_DATES[], Attendance!J793) &gt; 0, VLOOKUP(Attendance!$G793,MINIMUM_DAY_PERIOD_SCHEDULE[], 2,TRUE),
IF(COUNTIF(RALLY_DATES[], Attendance!J793) &gt; 0, VLOOKUP(Attendance!$G793,RALLY_PERIOD_SCHEDULE[], 2,TRUE),
IF(WEEKDAY(Attendance!$J793) = 2,
       IF(COUNTIF(FINALS_WEEK_MONDAY_DATE[],Attendance!$J793) &gt; 0, VLOOKUP(Attendance!$G793,FINALS_WEEK_MONDAY_PERIOD_SCHEDULE[],2,TRUE),
       VLOOKUP(Attendance!$G793,REGULAR_WEEK_SCHEDULE[],6,TRUE)),
IF(WEEKDAY($J793) = 3,
       IF(COUNTIF(FINALS_WEEK_TUESDAY_DATE[],Attendance!$J793) &gt; 0, VLOOKUP(Attendance!$G793,FINALS_WEEK_TUESDAY_PERIOD_SCHEDULE[],2,TRUE),
       VLOOKUP(Attendance!$G793,REGULAR_WEEK_SCHEDULE[[Tuesday]:[Period]],5,TRUE)),
IF(WEEKDAY(Attendance!$J793) = 4,
        IF(COUNTIF(BLOCK_WEDNESDAY_DATES[],Attendance!$J793) &gt; 0, VLOOKUP(Attendance!$G793,BLOCK_WEDNESDAY_PERIOD_SCHEDULE[],2,TRUE),
        IF(COUNTIF(FINALS_WEEK_WEDNESDAY_DATE[],Attendance!$J793) &gt; 0, VLOOKUP(Attendance!$G793,FINALS_WEEK_WEDNESDAY_PERIOD_SCHEDULE[],2,TRUE),
       VLOOKUP(Attendance!$G793,REGULAR_WEEK_SCHEDULE[[Wednesday]:[Period]],4,TRUE))),
IF(WEEKDAY($J793) = 5,
       IF(COUNTIF(BLOCK_THURSDAY_DATES[],Attendance!$J793) &gt; 0, VLOOKUP(Attendance!$G793,BLOCK_THURSDAY_PERIOD_SCHEDULE[],2,TRUE),
       IF(COUNTIF(FINALS_WEEK_THURSDAY_DATE[],Attendance!$J793) &gt; 0, VLOOKUP(Attendance!$G793,FINALS_WEEK_THURSDAY_PERIOD_SCHEDULE[],2,TRUE),
       VLOOKUP(Attendance!$G793,REGULAR_WEEK_SCHEDULE[[Thursday]:[Period]],3,TRUE))),
IF(WEEKDAY(Attendance!$J793) = 6,
       IF(COUNTIF(FINALS_WEEK_FRIDAY_DATE[],Attendance!$J793) &gt; 0, VLOOKUP(Attendance!$G793,FINALS_WEEK_FRIDAY_PERIOD_SCHEDULE[],2,TRUE),
       VLOOKUP(Attendance!$G793,REGULAR_WEEK_SCHEDULE[[Friday]:[Period]],2,TRUE))))))))))</f>
        <v/>
      </c>
      <c r="J793" s="41" t="str">
        <f t="shared" ca="1" si="41"/>
        <v/>
      </c>
      <c r="K793" s="41" t="str">
        <f>IF($A793 &lt;&gt; "",VLOOKUP($A793,'Student reference sheet'!$A$2:$V$2329, 7,FALSE), "")</f>
        <v/>
      </c>
      <c r="L793" s="30" t="str">
        <f>IF($A793 ="", "", VLOOKUP($A793, 'Student reference sheet'!$A$2:$Z$2603,23,FALSE))</f>
        <v/>
      </c>
      <c r="M793" s="30" t="str">
        <f>IF($A793 ="", "", VLOOKUP($A793, 'Student reference sheet'!$A$2:$Z$2603,24,FALSE))</f>
        <v/>
      </c>
      <c r="N793" s="30" t="str">
        <f>IF($A793 ="", "", VLOOKUP($A793, 'Student reference sheet'!$A$2:$Z$2603,26,FALSE))</f>
        <v/>
      </c>
      <c r="O793" s="30" t="str">
        <f>IF($A793 ="", "", VLOOKUP($A793, 'Student reference sheet'!$A$2:$Z$2603,25,FALSE))</f>
        <v/>
      </c>
      <c r="P793" s="39" t="str">
        <f>IF($A793 = "", "", IF(OR(VLOOKUP($A793,'Student reference sheet'!$A$2:$V$2400,8,FALSE) = "R",  VLOOKUP($A793,'Student reference sheet'!$A$2:$V$2400,8,FALSE) = "L"), "X", ""))</f>
        <v/>
      </c>
      <c r="Q793" s="39" t="str">
        <f>IF($A793 ="", "", VLOOKUP($A793, 'Student reference sheet'!$A$2:$V$2603,22,FALSE))</f>
        <v/>
      </c>
      <c r="R793" s="39" t="str">
        <f>IF($A793 &lt;&gt; "",VLOOKUP($A793,'Student reference sheet'!$A$2:$V$2329, 5,FALSE), "")</f>
        <v/>
      </c>
      <c r="S793" s="39" t="str">
        <f>IF($A793 &lt;&gt; "",VLOOKUP($A793,'Student reference sheet'!$A$2:$V$2329, 6,FALSE), "")</f>
        <v/>
      </c>
      <c r="T793" s="30" t="str">
        <f>IF($A793 = "","",
IF(VLOOKUP($A793,'Student reference sheet'!$A$2:$V$2329, 10,FALSE) = "Y", "Hispanic",
IF(VLOOKUP($A793,'Student reference sheet'!$A$2:$V$2329,11,FALSE) &lt;&gt; "",
IF(VLOOKUP($A793,'Student reference sheet'!$A$2:$V$2329,11,FALSE) = "UNK", "Unknown", VLOOKUP(VALUE(VLOOKUP($A793,'Student reference sheet'!$A$2:$V$2329,11,FALSE)),'Ethnicity Reference'!$A$2:$B$22,2,FALSE)),
IF(VLOOKUP($A793,'Student reference sheet'!$A$2:$V$2329,9,FALSE) &lt;&gt; "", VLOOKUP(VALUE(VLOOKUP($A793,'Student reference sheet'!$A$2:$V$2329,9,FALSE)),'Ethnicity Reference'!$A$2:$B$22,2,FALSE),"Unknown"))))</f>
        <v/>
      </c>
      <c r="U793" s="35"/>
    </row>
    <row r="794" spans="1:21" ht="15.75">
      <c r="A794" s="47"/>
      <c r="B794" s="33"/>
      <c r="C794" s="39" t="str">
        <f>IF($A794 &lt;&gt; "",VLOOKUP($A794,'Student reference sheet'!$A$2:$V$2329, 3,FALSE), "")</f>
        <v/>
      </c>
      <c r="D794" s="39" t="str">
        <f>IF($A794 &lt;&gt; "",VLOOKUP($A794,'Student reference sheet'!$A$2:$V$2329, 2,FALSE), "")</f>
        <v/>
      </c>
      <c r="E794" s="35"/>
      <c r="F794" s="34"/>
      <c r="G794" s="40" t="str">
        <f t="shared" ca="1" si="39"/>
        <v/>
      </c>
      <c r="H794" s="40" t="str">
        <f t="shared" ca="1" si="40"/>
        <v/>
      </c>
      <c r="I794" s="36" t="str">
        <f>IF($A794 = "", "",
IF(COUNTIF(MINIMUM_DAY_DATES[], Attendance!J794) &gt; 0, VLOOKUP(Attendance!$G794,MINIMUM_DAY_PERIOD_SCHEDULE[], 2,TRUE),
IF(COUNTIF(RALLY_DATES[], Attendance!J794) &gt; 0, VLOOKUP(Attendance!$G794,RALLY_PERIOD_SCHEDULE[], 2,TRUE),
IF(WEEKDAY(Attendance!$J794) = 2,
       IF(COUNTIF(FINALS_WEEK_MONDAY_DATE[],Attendance!$J794) &gt; 0, VLOOKUP(Attendance!$G794,FINALS_WEEK_MONDAY_PERIOD_SCHEDULE[],2,TRUE),
       VLOOKUP(Attendance!$G794,REGULAR_WEEK_SCHEDULE[],6,TRUE)),
IF(WEEKDAY($J794) = 3,
       IF(COUNTIF(FINALS_WEEK_TUESDAY_DATE[],Attendance!$J794) &gt; 0, VLOOKUP(Attendance!$G794,FINALS_WEEK_TUESDAY_PERIOD_SCHEDULE[],2,TRUE),
       VLOOKUP(Attendance!$G794,REGULAR_WEEK_SCHEDULE[[Tuesday]:[Period]],5,TRUE)),
IF(WEEKDAY(Attendance!$J794) = 4,
        IF(COUNTIF(BLOCK_WEDNESDAY_DATES[],Attendance!$J794) &gt; 0, VLOOKUP(Attendance!$G794,BLOCK_WEDNESDAY_PERIOD_SCHEDULE[],2,TRUE),
        IF(COUNTIF(FINALS_WEEK_WEDNESDAY_DATE[],Attendance!$J794) &gt; 0, VLOOKUP(Attendance!$G794,FINALS_WEEK_WEDNESDAY_PERIOD_SCHEDULE[],2,TRUE),
       VLOOKUP(Attendance!$G794,REGULAR_WEEK_SCHEDULE[[Wednesday]:[Period]],4,TRUE))),
IF(WEEKDAY($J794) = 5,
       IF(COUNTIF(BLOCK_THURSDAY_DATES[],Attendance!$J794) &gt; 0, VLOOKUP(Attendance!$G794,BLOCK_THURSDAY_PERIOD_SCHEDULE[],2,TRUE),
       IF(COUNTIF(FINALS_WEEK_THURSDAY_DATE[],Attendance!$J794) &gt; 0, VLOOKUP(Attendance!$G794,FINALS_WEEK_THURSDAY_PERIOD_SCHEDULE[],2,TRUE),
       VLOOKUP(Attendance!$G794,REGULAR_WEEK_SCHEDULE[[Thursday]:[Period]],3,TRUE))),
IF(WEEKDAY(Attendance!$J794) = 6,
       IF(COUNTIF(FINALS_WEEK_FRIDAY_DATE[],Attendance!$J794) &gt; 0, VLOOKUP(Attendance!$G794,FINALS_WEEK_FRIDAY_PERIOD_SCHEDULE[],2,TRUE),
       VLOOKUP(Attendance!$G794,REGULAR_WEEK_SCHEDULE[[Friday]:[Period]],2,TRUE))))))))))</f>
        <v/>
      </c>
      <c r="J794" s="41" t="str">
        <f t="shared" ca="1" si="41"/>
        <v/>
      </c>
      <c r="K794" s="41" t="str">
        <f>IF($A794 &lt;&gt; "",VLOOKUP($A794,'Student reference sheet'!$A$2:$V$2329, 7,FALSE), "")</f>
        <v/>
      </c>
      <c r="L794" s="30" t="str">
        <f>IF($A794 ="", "", VLOOKUP($A794, 'Student reference sheet'!$A$2:$Z$2603,23,FALSE))</f>
        <v/>
      </c>
      <c r="M794" s="30" t="str">
        <f>IF($A794 ="", "", VLOOKUP($A794, 'Student reference sheet'!$A$2:$Z$2603,24,FALSE))</f>
        <v/>
      </c>
      <c r="N794" s="30" t="str">
        <f>IF($A794 ="", "", VLOOKUP($A794, 'Student reference sheet'!$A$2:$Z$2603,26,FALSE))</f>
        <v/>
      </c>
      <c r="O794" s="30" t="str">
        <f>IF($A794 ="", "", VLOOKUP($A794, 'Student reference sheet'!$A$2:$Z$2603,25,FALSE))</f>
        <v/>
      </c>
      <c r="P794" s="39" t="str">
        <f>IF($A794 = "", "", IF(OR(VLOOKUP($A794,'Student reference sheet'!$A$2:$V$2400,8,FALSE) = "R",  VLOOKUP($A794,'Student reference sheet'!$A$2:$V$2400,8,FALSE) = "L"), "X", ""))</f>
        <v/>
      </c>
      <c r="Q794" s="39" t="str">
        <f>IF($A794 ="", "", VLOOKUP($A794, 'Student reference sheet'!$A$2:$V$2603,22,FALSE))</f>
        <v/>
      </c>
      <c r="R794" s="39" t="str">
        <f>IF($A794 &lt;&gt; "",VLOOKUP($A794,'Student reference sheet'!$A$2:$V$2329, 5,FALSE), "")</f>
        <v/>
      </c>
      <c r="S794" s="39" t="str">
        <f>IF($A794 &lt;&gt; "",VLOOKUP($A794,'Student reference sheet'!$A$2:$V$2329, 6,FALSE), "")</f>
        <v/>
      </c>
      <c r="T794" s="30" t="str">
        <f>IF($A794 = "","",
IF(VLOOKUP($A794,'Student reference sheet'!$A$2:$V$2329, 10,FALSE) = "Y", "Hispanic",
IF(VLOOKUP($A794,'Student reference sheet'!$A$2:$V$2329,11,FALSE) &lt;&gt; "",
IF(VLOOKUP($A794,'Student reference sheet'!$A$2:$V$2329,11,FALSE) = "UNK", "Unknown", VLOOKUP(VALUE(VLOOKUP($A794,'Student reference sheet'!$A$2:$V$2329,11,FALSE)),'Ethnicity Reference'!$A$2:$B$22,2,FALSE)),
IF(VLOOKUP($A794,'Student reference sheet'!$A$2:$V$2329,9,FALSE) &lt;&gt; "", VLOOKUP(VALUE(VLOOKUP($A794,'Student reference sheet'!$A$2:$V$2329,9,FALSE)),'Ethnicity Reference'!$A$2:$B$22,2,FALSE),"Unknown"))))</f>
        <v/>
      </c>
      <c r="U794" s="35"/>
    </row>
    <row r="795" spans="1:21" ht="15.75">
      <c r="A795" s="47"/>
      <c r="B795" s="33"/>
      <c r="C795" s="39" t="str">
        <f>IF($A795 &lt;&gt; "",VLOOKUP($A795,'Student reference sheet'!$A$2:$V$2329, 3,FALSE), "")</f>
        <v/>
      </c>
      <c r="D795" s="39" t="str">
        <f>IF($A795 &lt;&gt; "",VLOOKUP($A795,'Student reference sheet'!$A$2:$V$2329, 2,FALSE), "")</f>
        <v/>
      </c>
      <c r="E795" s="35"/>
      <c r="F795" s="34"/>
      <c r="G795" s="40" t="str">
        <f t="shared" ca="1" si="39"/>
        <v/>
      </c>
      <c r="H795" s="40" t="str">
        <f t="shared" ca="1" si="40"/>
        <v/>
      </c>
      <c r="I795" s="36" t="str">
        <f>IF($A795 = "", "",
IF(COUNTIF(MINIMUM_DAY_DATES[], Attendance!J795) &gt; 0, VLOOKUP(Attendance!$G795,MINIMUM_DAY_PERIOD_SCHEDULE[], 2,TRUE),
IF(COUNTIF(RALLY_DATES[], Attendance!J795) &gt; 0, VLOOKUP(Attendance!$G795,RALLY_PERIOD_SCHEDULE[], 2,TRUE),
IF(WEEKDAY(Attendance!$J795) = 2,
       IF(COUNTIF(FINALS_WEEK_MONDAY_DATE[],Attendance!$J795) &gt; 0, VLOOKUP(Attendance!$G795,FINALS_WEEK_MONDAY_PERIOD_SCHEDULE[],2,TRUE),
       VLOOKUP(Attendance!$G795,REGULAR_WEEK_SCHEDULE[],6,TRUE)),
IF(WEEKDAY($J795) = 3,
       IF(COUNTIF(FINALS_WEEK_TUESDAY_DATE[],Attendance!$J795) &gt; 0, VLOOKUP(Attendance!$G795,FINALS_WEEK_TUESDAY_PERIOD_SCHEDULE[],2,TRUE),
       VLOOKUP(Attendance!$G795,REGULAR_WEEK_SCHEDULE[[Tuesday]:[Period]],5,TRUE)),
IF(WEEKDAY(Attendance!$J795) = 4,
        IF(COUNTIF(BLOCK_WEDNESDAY_DATES[],Attendance!$J795) &gt; 0, VLOOKUP(Attendance!$G795,BLOCK_WEDNESDAY_PERIOD_SCHEDULE[],2,TRUE),
        IF(COUNTIF(FINALS_WEEK_WEDNESDAY_DATE[],Attendance!$J795) &gt; 0, VLOOKUP(Attendance!$G795,FINALS_WEEK_WEDNESDAY_PERIOD_SCHEDULE[],2,TRUE),
       VLOOKUP(Attendance!$G795,REGULAR_WEEK_SCHEDULE[[Wednesday]:[Period]],4,TRUE))),
IF(WEEKDAY($J795) = 5,
       IF(COUNTIF(BLOCK_THURSDAY_DATES[],Attendance!$J795) &gt; 0, VLOOKUP(Attendance!$G795,BLOCK_THURSDAY_PERIOD_SCHEDULE[],2,TRUE),
       IF(COUNTIF(FINALS_WEEK_THURSDAY_DATE[],Attendance!$J795) &gt; 0, VLOOKUP(Attendance!$G795,FINALS_WEEK_THURSDAY_PERIOD_SCHEDULE[],2,TRUE),
       VLOOKUP(Attendance!$G795,REGULAR_WEEK_SCHEDULE[[Thursday]:[Period]],3,TRUE))),
IF(WEEKDAY(Attendance!$J795) = 6,
       IF(COUNTIF(FINALS_WEEK_FRIDAY_DATE[],Attendance!$J795) &gt; 0, VLOOKUP(Attendance!$G795,FINALS_WEEK_FRIDAY_PERIOD_SCHEDULE[],2,TRUE),
       VLOOKUP(Attendance!$G795,REGULAR_WEEK_SCHEDULE[[Friday]:[Period]],2,TRUE))))))))))</f>
        <v/>
      </c>
      <c r="J795" s="41" t="str">
        <f t="shared" ca="1" si="41"/>
        <v/>
      </c>
      <c r="K795" s="41" t="str">
        <f>IF($A795 &lt;&gt; "",VLOOKUP($A795,'Student reference sheet'!$A$2:$V$2329, 7,FALSE), "")</f>
        <v/>
      </c>
      <c r="L795" s="30" t="str">
        <f>IF($A795 ="", "", VLOOKUP($A795, 'Student reference sheet'!$A$2:$Z$2603,23,FALSE))</f>
        <v/>
      </c>
      <c r="M795" s="30" t="str">
        <f>IF($A795 ="", "", VLOOKUP($A795, 'Student reference sheet'!$A$2:$Z$2603,24,FALSE))</f>
        <v/>
      </c>
      <c r="N795" s="30" t="str">
        <f>IF($A795 ="", "", VLOOKUP($A795, 'Student reference sheet'!$A$2:$Z$2603,26,FALSE))</f>
        <v/>
      </c>
      <c r="O795" s="30" t="str">
        <f>IF($A795 ="", "", VLOOKUP($A795, 'Student reference sheet'!$A$2:$Z$2603,25,FALSE))</f>
        <v/>
      </c>
      <c r="P795" s="39" t="str">
        <f>IF($A795 = "", "", IF(OR(VLOOKUP($A795,'Student reference sheet'!$A$2:$V$2400,8,FALSE) = "R",  VLOOKUP($A795,'Student reference sheet'!$A$2:$V$2400,8,FALSE) = "L"), "X", ""))</f>
        <v/>
      </c>
      <c r="Q795" s="39" t="str">
        <f>IF($A795 ="", "", VLOOKUP($A795, 'Student reference sheet'!$A$2:$V$2603,22,FALSE))</f>
        <v/>
      </c>
      <c r="R795" s="39" t="str">
        <f>IF($A795 &lt;&gt; "",VLOOKUP($A795,'Student reference sheet'!$A$2:$V$2329, 5,FALSE), "")</f>
        <v/>
      </c>
      <c r="S795" s="39" t="str">
        <f>IF($A795 &lt;&gt; "",VLOOKUP($A795,'Student reference sheet'!$A$2:$V$2329, 6,FALSE), "")</f>
        <v/>
      </c>
      <c r="T795" s="30" t="str">
        <f>IF($A795 = "","",
IF(VLOOKUP($A795,'Student reference sheet'!$A$2:$V$2329, 10,FALSE) = "Y", "Hispanic",
IF(VLOOKUP($A795,'Student reference sheet'!$A$2:$V$2329,11,FALSE) &lt;&gt; "",
IF(VLOOKUP($A795,'Student reference sheet'!$A$2:$V$2329,11,FALSE) = "UNK", "Unknown", VLOOKUP(VALUE(VLOOKUP($A795,'Student reference sheet'!$A$2:$V$2329,11,FALSE)),'Ethnicity Reference'!$A$2:$B$22,2,FALSE)),
IF(VLOOKUP($A795,'Student reference sheet'!$A$2:$V$2329,9,FALSE) &lt;&gt; "", VLOOKUP(VALUE(VLOOKUP($A795,'Student reference sheet'!$A$2:$V$2329,9,FALSE)),'Ethnicity Reference'!$A$2:$B$22,2,FALSE),"Unknown"))))</f>
        <v/>
      </c>
      <c r="U795" s="35"/>
    </row>
    <row r="796" spans="1:21" ht="15.75">
      <c r="A796" s="47"/>
      <c r="B796" s="33"/>
      <c r="C796" s="39" t="str">
        <f>IF($A796 &lt;&gt; "",VLOOKUP($A796,'Student reference sheet'!$A$2:$V$2329, 3,FALSE), "")</f>
        <v/>
      </c>
      <c r="D796" s="39" t="str">
        <f>IF($A796 &lt;&gt; "",VLOOKUP($A796,'Student reference sheet'!$A$2:$V$2329, 2,FALSE), "")</f>
        <v/>
      </c>
      <c r="E796" s="35"/>
      <c r="F796" s="34"/>
      <c r="G796" s="40" t="str">
        <f t="shared" ca="1" si="39"/>
        <v/>
      </c>
      <c r="H796" s="40" t="str">
        <f t="shared" ca="1" si="40"/>
        <v/>
      </c>
      <c r="I796" s="36" t="str">
        <f>IF($A796 = "", "",
IF(COUNTIF(MINIMUM_DAY_DATES[], Attendance!J796) &gt; 0, VLOOKUP(Attendance!$G796,MINIMUM_DAY_PERIOD_SCHEDULE[], 2,TRUE),
IF(COUNTIF(RALLY_DATES[], Attendance!J796) &gt; 0, VLOOKUP(Attendance!$G796,RALLY_PERIOD_SCHEDULE[], 2,TRUE),
IF(WEEKDAY(Attendance!$J796) = 2,
       IF(COUNTIF(FINALS_WEEK_MONDAY_DATE[],Attendance!$J796) &gt; 0, VLOOKUP(Attendance!$G796,FINALS_WEEK_MONDAY_PERIOD_SCHEDULE[],2,TRUE),
       VLOOKUP(Attendance!$G796,REGULAR_WEEK_SCHEDULE[],6,TRUE)),
IF(WEEKDAY($J796) = 3,
       IF(COUNTIF(FINALS_WEEK_TUESDAY_DATE[],Attendance!$J796) &gt; 0, VLOOKUP(Attendance!$G796,FINALS_WEEK_TUESDAY_PERIOD_SCHEDULE[],2,TRUE),
       VLOOKUP(Attendance!$G796,REGULAR_WEEK_SCHEDULE[[Tuesday]:[Period]],5,TRUE)),
IF(WEEKDAY(Attendance!$J796) = 4,
        IF(COUNTIF(BLOCK_WEDNESDAY_DATES[],Attendance!$J796) &gt; 0, VLOOKUP(Attendance!$G796,BLOCK_WEDNESDAY_PERIOD_SCHEDULE[],2,TRUE),
        IF(COUNTIF(FINALS_WEEK_WEDNESDAY_DATE[],Attendance!$J796) &gt; 0, VLOOKUP(Attendance!$G796,FINALS_WEEK_WEDNESDAY_PERIOD_SCHEDULE[],2,TRUE),
       VLOOKUP(Attendance!$G796,REGULAR_WEEK_SCHEDULE[[Wednesday]:[Period]],4,TRUE))),
IF(WEEKDAY($J796) = 5,
       IF(COUNTIF(BLOCK_THURSDAY_DATES[],Attendance!$J796) &gt; 0, VLOOKUP(Attendance!$G796,BLOCK_THURSDAY_PERIOD_SCHEDULE[],2,TRUE),
       IF(COUNTIF(FINALS_WEEK_THURSDAY_DATE[],Attendance!$J796) &gt; 0, VLOOKUP(Attendance!$G796,FINALS_WEEK_THURSDAY_PERIOD_SCHEDULE[],2,TRUE),
       VLOOKUP(Attendance!$G796,REGULAR_WEEK_SCHEDULE[[Thursday]:[Period]],3,TRUE))),
IF(WEEKDAY(Attendance!$J796) = 6,
       IF(COUNTIF(FINALS_WEEK_FRIDAY_DATE[],Attendance!$J796) &gt; 0, VLOOKUP(Attendance!$G796,FINALS_WEEK_FRIDAY_PERIOD_SCHEDULE[],2,TRUE),
       VLOOKUP(Attendance!$G796,REGULAR_WEEK_SCHEDULE[[Friday]:[Period]],2,TRUE))))))))))</f>
        <v/>
      </c>
      <c r="J796" s="41" t="str">
        <f t="shared" ca="1" si="41"/>
        <v/>
      </c>
      <c r="K796" s="41" t="str">
        <f>IF($A796 &lt;&gt; "",VLOOKUP($A796,'Student reference sheet'!$A$2:$V$2329, 7,FALSE), "")</f>
        <v/>
      </c>
      <c r="L796" s="30" t="str">
        <f>IF($A796 ="", "", VLOOKUP($A796, 'Student reference sheet'!$A$2:$Z$2603,23,FALSE))</f>
        <v/>
      </c>
      <c r="M796" s="30" t="str">
        <f>IF($A796 ="", "", VLOOKUP($A796, 'Student reference sheet'!$A$2:$Z$2603,24,FALSE))</f>
        <v/>
      </c>
      <c r="N796" s="30" t="str">
        <f>IF($A796 ="", "", VLOOKUP($A796, 'Student reference sheet'!$A$2:$Z$2603,26,FALSE))</f>
        <v/>
      </c>
      <c r="O796" s="30" t="str">
        <f>IF($A796 ="", "", VLOOKUP($A796, 'Student reference sheet'!$A$2:$Z$2603,25,FALSE))</f>
        <v/>
      </c>
      <c r="P796" s="39" t="str">
        <f>IF($A796 = "", "", IF(OR(VLOOKUP($A796,'Student reference sheet'!$A$2:$V$2400,8,FALSE) = "R",  VLOOKUP($A796,'Student reference sheet'!$A$2:$V$2400,8,FALSE) = "L"), "X", ""))</f>
        <v/>
      </c>
      <c r="Q796" s="39" t="str">
        <f>IF($A796 ="", "", VLOOKUP($A796, 'Student reference sheet'!$A$2:$V$2603,22,FALSE))</f>
        <v/>
      </c>
      <c r="R796" s="39" t="str">
        <f>IF($A796 &lt;&gt; "",VLOOKUP($A796,'Student reference sheet'!$A$2:$V$2329, 5,FALSE), "")</f>
        <v/>
      </c>
      <c r="S796" s="39" t="str">
        <f>IF($A796 &lt;&gt; "",VLOOKUP($A796,'Student reference sheet'!$A$2:$V$2329, 6,FALSE), "")</f>
        <v/>
      </c>
      <c r="T796" s="30" t="str">
        <f>IF($A796 = "","",
IF(VLOOKUP($A796,'Student reference sheet'!$A$2:$V$2329, 10,FALSE) = "Y", "Hispanic",
IF(VLOOKUP($A796,'Student reference sheet'!$A$2:$V$2329,11,FALSE) &lt;&gt; "",
IF(VLOOKUP($A796,'Student reference sheet'!$A$2:$V$2329,11,FALSE) = "UNK", "Unknown", VLOOKUP(VALUE(VLOOKUP($A796,'Student reference sheet'!$A$2:$V$2329,11,FALSE)),'Ethnicity Reference'!$A$2:$B$22,2,FALSE)),
IF(VLOOKUP($A796,'Student reference sheet'!$A$2:$V$2329,9,FALSE) &lt;&gt; "", VLOOKUP(VALUE(VLOOKUP($A796,'Student reference sheet'!$A$2:$V$2329,9,FALSE)),'Ethnicity Reference'!$A$2:$B$22,2,FALSE),"Unknown"))))</f>
        <v/>
      </c>
      <c r="U796" s="35"/>
    </row>
    <row r="797" spans="1:21" ht="15.75">
      <c r="A797" s="47"/>
      <c r="B797" s="33"/>
      <c r="C797" s="39" t="str">
        <f>IF($A797 &lt;&gt; "",VLOOKUP($A797,'Student reference sheet'!$A$2:$V$2329, 3,FALSE), "")</f>
        <v/>
      </c>
      <c r="D797" s="39" t="str">
        <f>IF($A797 &lt;&gt; "",VLOOKUP($A797,'Student reference sheet'!$A$2:$V$2329, 2,FALSE), "")</f>
        <v/>
      </c>
      <c r="E797" s="35"/>
      <c r="F797" s="34"/>
      <c r="G797" s="40" t="str">
        <f t="shared" ca="1" si="39"/>
        <v/>
      </c>
      <c r="H797" s="40" t="str">
        <f t="shared" ca="1" si="40"/>
        <v/>
      </c>
      <c r="I797" s="36" t="str">
        <f>IF($A797 = "", "",
IF(COUNTIF(MINIMUM_DAY_DATES[], Attendance!J797) &gt; 0, VLOOKUP(Attendance!$G797,MINIMUM_DAY_PERIOD_SCHEDULE[], 2,TRUE),
IF(COUNTIF(RALLY_DATES[], Attendance!J797) &gt; 0, VLOOKUP(Attendance!$G797,RALLY_PERIOD_SCHEDULE[], 2,TRUE),
IF(WEEKDAY(Attendance!$J797) = 2,
       IF(COUNTIF(FINALS_WEEK_MONDAY_DATE[],Attendance!$J797) &gt; 0, VLOOKUP(Attendance!$G797,FINALS_WEEK_MONDAY_PERIOD_SCHEDULE[],2,TRUE),
       VLOOKUP(Attendance!$G797,REGULAR_WEEK_SCHEDULE[],6,TRUE)),
IF(WEEKDAY($J797) = 3,
       IF(COUNTIF(FINALS_WEEK_TUESDAY_DATE[],Attendance!$J797) &gt; 0, VLOOKUP(Attendance!$G797,FINALS_WEEK_TUESDAY_PERIOD_SCHEDULE[],2,TRUE),
       VLOOKUP(Attendance!$G797,REGULAR_WEEK_SCHEDULE[[Tuesday]:[Period]],5,TRUE)),
IF(WEEKDAY(Attendance!$J797) = 4,
        IF(COUNTIF(BLOCK_WEDNESDAY_DATES[],Attendance!$J797) &gt; 0, VLOOKUP(Attendance!$G797,BLOCK_WEDNESDAY_PERIOD_SCHEDULE[],2,TRUE),
        IF(COUNTIF(FINALS_WEEK_WEDNESDAY_DATE[],Attendance!$J797) &gt; 0, VLOOKUP(Attendance!$G797,FINALS_WEEK_WEDNESDAY_PERIOD_SCHEDULE[],2,TRUE),
       VLOOKUP(Attendance!$G797,REGULAR_WEEK_SCHEDULE[[Wednesday]:[Period]],4,TRUE))),
IF(WEEKDAY($J797) = 5,
       IF(COUNTIF(BLOCK_THURSDAY_DATES[],Attendance!$J797) &gt; 0, VLOOKUP(Attendance!$G797,BLOCK_THURSDAY_PERIOD_SCHEDULE[],2,TRUE),
       IF(COUNTIF(FINALS_WEEK_THURSDAY_DATE[],Attendance!$J797) &gt; 0, VLOOKUP(Attendance!$G797,FINALS_WEEK_THURSDAY_PERIOD_SCHEDULE[],2,TRUE),
       VLOOKUP(Attendance!$G797,REGULAR_WEEK_SCHEDULE[[Thursday]:[Period]],3,TRUE))),
IF(WEEKDAY(Attendance!$J797) = 6,
       IF(COUNTIF(FINALS_WEEK_FRIDAY_DATE[],Attendance!$J797) &gt; 0, VLOOKUP(Attendance!$G797,FINALS_WEEK_FRIDAY_PERIOD_SCHEDULE[],2,TRUE),
       VLOOKUP(Attendance!$G797,REGULAR_WEEK_SCHEDULE[[Friday]:[Period]],2,TRUE))))))))))</f>
        <v/>
      </c>
      <c r="J797" s="41" t="str">
        <f t="shared" ca="1" si="41"/>
        <v/>
      </c>
      <c r="K797" s="41" t="str">
        <f>IF($A797 &lt;&gt; "",VLOOKUP($A797,'Student reference sheet'!$A$2:$V$2329, 7,FALSE), "")</f>
        <v/>
      </c>
      <c r="L797" s="30" t="str">
        <f>IF($A797 ="", "", VLOOKUP($A797, 'Student reference sheet'!$A$2:$Z$2603,23,FALSE))</f>
        <v/>
      </c>
      <c r="M797" s="30" t="str">
        <f>IF($A797 ="", "", VLOOKUP($A797, 'Student reference sheet'!$A$2:$Z$2603,24,FALSE))</f>
        <v/>
      </c>
      <c r="N797" s="30" t="str">
        <f>IF($A797 ="", "", VLOOKUP($A797, 'Student reference sheet'!$A$2:$Z$2603,26,FALSE))</f>
        <v/>
      </c>
      <c r="O797" s="30" t="str">
        <f>IF($A797 ="", "", VLOOKUP($A797, 'Student reference sheet'!$A$2:$Z$2603,25,FALSE))</f>
        <v/>
      </c>
      <c r="P797" s="39" t="str">
        <f>IF($A797 = "", "", IF(OR(VLOOKUP($A797,'Student reference sheet'!$A$2:$V$2400,8,FALSE) = "R",  VLOOKUP($A797,'Student reference sheet'!$A$2:$V$2400,8,FALSE) = "L"), "X", ""))</f>
        <v/>
      </c>
      <c r="Q797" s="39" t="str">
        <f>IF($A797 ="", "", VLOOKUP($A797, 'Student reference sheet'!$A$2:$V$2603,22,FALSE))</f>
        <v/>
      </c>
      <c r="R797" s="39" t="str">
        <f>IF($A797 &lt;&gt; "",VLOOKUP($A797,'Student reference sheet'!$A$2:$V$2329, 5,FALSE), "")</f>
        <v/>
      </c>
      <c r="S797" s="39" t="str">
        <f>IF($A797 &lt;&gt; "",VLOOKUP($A797,'Student reference sheet'!$A$2:$V$2329, 6,FALSE), "")</f>
        <v/>
      </c>
      <c r="T797" s="30" t="str">
        <f>IF($A797 = "","",
IF(VLOOKUP($A797,'Student reference sheet'!$A$2:$V$2329, 10,FALSE) = "Y", "Hispanic",
IF(VLOOKUP($A797,'Student reference sheet'!$A$2:$V$2329,11,FALSE) &lt;&gt; "",
IF(VLOOKUP($A797,'Student reference sheet'!$A$2:$V$2329,11,FALSE) = "UNK", "Unknown", VLOOKUP(VALUE(VLOOKUP($A797,'Student reference sheet'!$A$2:$V$2329,11,FALSE)),'Ethnicity Reference'!$A$2:$B$22,2,FALSE)),
IF(VLOOKUP($A797,'Student reference sheet'!$A$2:$V$2329,9,FALSE) &lt;&gt; "", VLOOKUP(VALUE(VLOOKUP($A797,'Student reference sheet'!$A$2:$V$2329,9,FALSE)),'Ethnicity Reference'!$A$2:$B$22,2,FALSE),"Unknown"))))</f>
        <v/>
      </c>
      <c r="U797" s="35"/>
    </row>
    <row r="798" spans="1:21" ht="15.75">
      <c r="A798" s="47"/>
      <c r="B798" s="33"/>
      <c r="C798" s="39" t="str">
        <f>IF($A798 &lt;&gt; "",VLOOKUP($A798,'Student reference sheet'!$A$2:$V$2329, 3,FALSE), "")</f>
        <v/>
      </c>
      <c r="D798" s="39" t="str">
        <f>IF($A798 &lt;&gt; "",VLOOKUP($A798,'Student reference sheet'!$A$2:$V$2329, 2,FALSE), "")</f>
        <v/>
      </c>
      <c r="E798" s="35"/>
      <c r="F798" s="34"/>
      <c r="G798" s="40" t="str">
        <f t="shared" ca="1" si="39"/>
        <v/>
      </c>
      <c r="H798" s="40" t="str">
        <f t="shared" ca="1" si="40"/>
        <v/>
      </c>
      <c r="I798" s="36" t="str">
        <f>IF($A798 = "", "",
IF(COUNTIF(MINIMUM_DAY_DATES[], Attendance!J798) &gt; 0, VLOOKUP(Attendance!$G798,MINIMUM_DAY_PERIOD_SCHEDULE[], 2,TRUE),
IF(COUNTIF(RALLY_DATES[], Attendance!J798) &gt; 0, VLOOKUP(Attendance!$G798,RALLY_PERIOD_SCHEDULE[], 2,TRUE),
IF(WEEKDAY(Attendance!$J798) = 2,
       IF(COUNTIF(FINALS_WEEK_MONDAY_DATE[],Attendance!$J798) &gt; 0, VLOOKUP(Attendance!$G798,FINALS_WEEK_MONDAY_PERIOD_SCHEDULE[],2,TRUE),
       VLOOKUP(Attendance!$G798,REGULAR_WEEK_SCHEDULE[],6,TRUE)),
IF(WEEKDAY($J798) = 3,
       IF(COUNTIF(FINALS_WEEK_TUESDAY_DATE[],Attendance!$J798) &gt; 0, VLOOKUP(Attendance!$G798,FINALS_WEEK_TUESDAY_PERIOD_SCHEDULE[],2,TRUE),
       VLOOKUP(Attendance!$G798,REGULAR_WEEK_SCHEDULE[[Tuesday]:[Period]],5,TRUE)),
IF(WEEKDAY(Attendance!$J798) = 4,
        IF(COUNTIF(BLOCK_WEDNESDAY_DATES[],Attendance!$J798) &gt; 0, VLOOKUP(Attendance!$G798,BLOCK_WEDNESDAY_PERIOD_SCHEDULE[],2,TRUE),
        IF(COUNTIF(FINALS_WEEK_WEDNESDAY_DATE[],Attendance!$J798) &gt; 0, VLOOKUP(Attendance!$G798,FINALS_WEEK_WEDNESDAY_PERIOD_SCHEDULE[],2,TRUE),
       VLOOKUP(Attendance!$G798,REGULAR_WEEK_SCHEDULE[[Wednesday]:[Period]],4,TRUE))),
IF(WEEKDAY($J798) = 5,
       IF(COUNTIF(BLOCK_THURSDAY_DATES[],Attendance!$J798) &gt; 0, VLOOKUP(Attendance!$G798,BLOCK_THURSDAY_PERIOD_SCHEDULE[],2,TRUE),
       IF(COUNTIF(FINALS_WEEK_THURSDAY_DATE[],Attendance!$J798) &gt; 0, VLOOKUP(Attendance!$G798,FINALS_WEEK_THURSDAY_PERIOD_SCHEDULE[],2,TRUE),
       VLOOKUP(Attendance!$G798,REGULAR_WEEK_SCHEDULE[[Thursday]:[Period]],3,TRUE))),
IF(WEEKDAY(Attendance!$J798) = 6,
       IF(COUNTIF(FINALS_WEEK_FRIDAY_DATE[],Attendance!$J798) &gt; 0, VLOOKUP(Attendance!$G798,FINALS_WEEK_FRIDAY_PERIOD_SCHEDULE[],2,TRUE),
       VLOOKUP(Attendance!$G798,REGULAR_WEEK_SCHEDULE[[Friday]:[Period]],2,TRUE))))))))))</f>
        <v/>
      </c>
      <c r="J798" s="41" t="str">
        <f t="shared" ca="1" si="41"/>
        <v/>
      </c>
      <c r="K798" s="41" t="str">
        <f>IF($A798 &lt;&gt; "",VLOOKUP($A798,'Student reference sheet'!$A$2:$V$2329, 7,FALSE), "")</f>
        <v/>
      </c>
      <c r="L798" s="30" t="str">
        <f>IF($A798 ="", "", VLOOKUP($A798, 'Student reference sheet'!$A$2:$Z$2603,23,FALSE))</f>
        <v/>
      </c>
      <c r="M798" s="30" t="str">
        <f>IF($A798 ="", "", VLOOKUP($A798, 'Student reference sheet'!$A$2:$Z$2603,24,FALSE))</f>
        <v/>
      </c>
      <c r="N798" s="30" t="str">
        <f>IF($A798 ="", "", VLOOKUP($A798, 'Student reference sheet'!$A$2:$Z$2603,26,FALSE))</f>
        <v/>
      </c>
      <c r="O798" s="30" t="str">
        <f>IF($A798 ="", "", VLOOKUP($A798, 'Student reference sheet'!$A$2:$Z$2603,25,FALSE))</f>
        <v/>
      </c>
      <c r="P798" s="39" t="str">
        <f>IF($A798 = "", "", IF(OR(VLOOKUP($A798,'Student reference sheet'!$A$2:$V$2400,8,FALSE) = "R",  VLOOKUP($A798,'Student reference sheet'!$A$2:$V$2400,8,FALSE) = "L"), "X", ""))</f>
        <v/>
      </c>
      <c r="Q798" s="39" t="str">
        <f>IF($A798 ="", "", VLOOKUP($A798, 'Student reference sheet'!$A$2:$V$2603,22,FALSE))</f>
        <v/>
      </c>
      <c r="R798" s="39" t="str">
        <f>IF($A798 &lt;&gt; "",VLOOKUP($A798,'Student reference sheet'!$A$2:$V$2329, 5,FALSE), "")</f>
        <v/>
      </c>
      <c r="S798" s="39" t="str">
        <f>IF($A798 &lt;&gt; "",VLOOKUP($A798,'Student reference sheet'!$A$2:$V$2329, 6,FALSE), "")</f>
        <v/>
      </c>
      <c r="T798" s="30" t="str">
        <f>IF($A798 = "","",
IF(VLOOKUP($A798,'Student reference sheet'!$A$2:$V$2329, 10,FALSE) = "Y", "Hispanic",
IF(VLOOKUP($A798,'Student reference sheet'!$A$2:$V$2329,11,FALSE) &lt;&gt; "",
IF(VLOOKUP($A798,'Student reference sheet'!$A$2:$V$2329,11,FALSE) = "UNK", "Unknown", VLOOKUP(VALUE(VLOOKUP($A798,'Student reference sheet'!$A$2:$V$2329,11,FALSE)),'Ethnicity Reference'!$A$2:$B$22,2,FALSE)),
IF(VLOOKUP($A798,'Student reference sheet'!$A$2:$V$2329,9,FALSE) &lt;&gt; "", VLOOKUP(VALUE(VLOOKUP($A798,'Student reference sheet'!$A$2:$V$2329,9,FALSE)),'Ethnicity Reference'!$A$2:$B$22,2,FALSE),"Unknown"))))</f>
        <v/>
      </c>
      <c r="U798" s="35"/>
    </row>
    <row r="799" spans="1:21" ht="15.75">
      <c r="A799" s="47"/>
      <c r="B799" s="33"/>
      <c r="C799" s="39" t="str">
        <f>IF($A799 &lt;&gt; "",VLOOKUP($A799,'Student reference sheet'!$A$2:$V$2329, 3,FALSE), "")</f>
        <v/>
      </c>
      <c r="D799" s="39" t="str">
        <f>IF($A799 &lt;&gt; "",VLOOKUP($A799,'Student reference sheet'!$A$2:$V$2329, 2,FALSE), "")</f>
        <v/>
      </c>
      <c r="E799" s="35"/>
      <c r="F799" s="34"/>
      <c r="G799" s="40" t="str">
        <f t="shared" ca="1" si="39"/>
        <v/>
      </c>
      <c r="H799" s="40" t="str">
        <f t="shared" ca="1" si="40"/>
        <v/>
      </c>
      <c r="I799" s="36" t="str">
        <f>IF($A799 = "", "",
IF(COUNTIF(MINIMUM_DAY_DATES[], Attendance!J799) &gt; 0, VLOOKUP(Attendance!$G799,MINIMUM_DAY_PERIOD_SCHEDULE[], 2,TRUE),
IF(COUNTIF(RALLY_DATES[], Attendance!J799) &gt; 0, VLOOKUP(Attendance!$G799,RALLY_PERIOD_SCHEDULE[], 2,TRUE),
IF(WEEKDAY(Attendance!$J799) = 2,
       IF(COUNTIF(FINALS_WEEK_MONDAY_DATE[],Attendance!$J799) &gt; 0, VLOOKUP(Attendance!$G799,FINALS_WEEK_MONDAY_PERIOD_SCHEDULE[],2,TRUE),
       VLOOKUP(Attendance!$G799,REGULAR_WEEK_SCHEDULE[],6,TRUE)),
IF(WEEKDAY($J799) = 3,
       IF(COUNTIF(FINALS_WEEK_TUESDAY_DATE[],Attendance!$J799) &gt; 0, VLOOKUP(Attendance!$G799,FINALS_WEEK_TUESDAY_PERIOD_SCHEDULE[],2,TRUE),
       VLOOKUP(Attendance!$G799,REGULAR_WEEK_SCHEDULE[[Tuesday]:[Period]],5,TRUE)),
IF(WEEKDAY(Attendance!$J799) = 4,
        IF(COUNTIF(BLOCK_WEDNESDAY_DATES[],Attendance!$J799) &gt; 0, VLOOKUP(Attendance!$G799,BLOCK_WEDNESDAY_PERIOD_SCHEDULE[],2,TRUE),
        IF(COUNTIF(FINALS_WEEK_WEDNESDAY_DATE[],Attendance!$J799) &gt; 0, VLOOKUP(Attendance!$G799,FINALS_WEEK_WEDNESDAY_PERIOD_SCHEDULE[],2,TRUE),
       VLOOKUP(Attendance!$G799,REGULAR_WEEK_SCHEDULE[[Wednesday]:[Period]],4,TRUE))),
IF(WEEKDAY($J799) = 5,
       IF(COUNTIF(BLOCK_THURSDAY_DATES[],Attendance!$J799) &gt; 0, VLOOKUP(Attendance!$G799,BLOCK_THURSDAY_PERIOD_SCHEDULE[],2,TRUE),
       IF(COUNTIF(FINALS_WEEK_THURSDAY_DATE[],Attendance!$J799) &gt; 0, VLOOKUP(Attendance!$G799,FINALS_WEEK_THURSDAY_PERIOD_SCHEDULE[],2,TRUE),
       VLOOKUP(Attendance!$G799,REGULAR_WEEK_SCHEDULE[[Thursday]:[Period]],3,TRUE))),
IF(WEEKDAY(Attendance!$J799) = 6,
       IF(COUNTIF(FINALS_WEEK_FRIDAY_DATE[],Attendance!$J799) &gt; 0, VLOOKUP(Attendance!$G799,FINALS_WEEK_FRIDAY_PERIOD_SCHEDULE[],2,TRUE),
       VLOOKUP(Attendance!$G799,REGULAR_WEEK_SCHEDULE[[Friday]:[Period]],2,TRUE))))))))))</f>
        <v/>
      </c>
      <c r="J799" s="41" t="str">
        <f t="shared" ca="1" si="41"/>
        <v/>
      </c>
      <c r="K799" s="41" t="str">
        <f>IF($A799 &lt;&gt; "",VLOOKUP($A799,'Student reference sheet'!$A$2:$V$2329, 7,FALSE), "")</f>
        <v/>
      </c>
      <c r="L799" s="30" t="str">
        <f>IF($A799 ="", "", VLOOKUP($A799, 'Student reference sheet'!$A$2:$Z$2603,23,FALSE))</f>
        <v/>
      </c>
      <c r="M799" s="30" t="str">
        <f>IF($A799 ="", "", VLOOKUP($A799, 'Student reference sheet'!$A$2:$Z$2603,24,FALSE))</f>
        <v/>
      </c>
      <c r="N799" s="30" t="str">
        <f>IF($A799 ="", "", VLOOKUP($A799, 'Student reference sheet'!$A$2:$Z$2603,26,FALSE))</f>
        <v/>
      </c>
      <c r="O799" s="30" t="str">
        <f>IF($A799 ="", "", VLOOKUP($A799, 'Student reference sheet'!$A$2:$Z$2603,25,FALSE))</f>
        <v/>
      </c>
      <c r="P799" s="39" t="str">
        <f>IF($A799 = "", "", IF(OR(VLOOKUP($A799,'Student reference sheet'!$A$2:$V$2400,8,FALSE) = "R",  VLOOKUP($A799,'Student reference sheet'!$A$2:$V$2400,8,FALSE) = "L"), "X", ""))</f>
        <v/>
      </c>
      <c r="Q799" s="39" t="str">
        <f>IF($A799 ="", "", VLOOKUP($A799, 'Student reference sheet'!$A$2:$V$2603,22,FALSE))</f>
        <v/>
      </c>
      <c r="R799" s="39" t="str">
        <f>IF($A799 &lt;&gt; "",VLOOKUP($A799,'Student reference sheet'!$A$2:$V$2329, 5,FALSE), "")</f>
        <v/>
      </c>
      <c r="S799" s="39" t="str">
        <f>IF($A799 &lt;&gt; "",VLOOKUP($A799,'Student reference sheet'!$A$2:$V$2329, 6,FALSE), "")</f>
        <v/>
      </c>
      <c r="T799" s="30" t="str">
        <f>IF($A799 = "","",
IF(VLOOKUP($A799,'Student reference sheet'!$A$2:$V$2329, 10,FALSE) = "Y", "Hispanic",
IF(VLOOKUP($A799,'Student reference sheet'!$A$2:$V$2329,11,FALSE) &lt;&gt; "",
IF(VLOOKUP($A799,'Student reference sheet'!$A$2:$V$2329,11,FALSE) = "UNK", "Unknown", VLOOKUP(VALUE(VLOOKUP($A799,'Student reference sheet'!$A$2:$V$2329,11,FALSE)),'Ethnicity Reference'!$A$2:$B$22,2,FALSE)),
IF(VLOOKUP($A799,'Student reference sheet'!$A$2:$V$2329,9,FALSE) &lt;&gt; "", VLOOKUP(VALUE(VLOOKUP($A799,'Student reference sheet'!$A$2:$V$2329,9,FALSE)),'Ethnicity Reference'!$A$2:$B$22,2,FALSE),"Unknown"))))</f>
        <v/>
      </c>
      <c r="U799" s="35"/>
    </row>
    <row r="800" spans="1:21" ht="15.75">
      <c r="A800" s="47"/>
      <c r="B800" s="33"/>
      <c r="C800" s="39" t="str">
        <f>IF($A800 &lt;&gt; "",VLOOKUP($A800,'Student reference sheet'!$A$2:$V$2329, 3,FALSE), "")</f>
        <v/>
      </c>
      <c r="D800" s="39" t="str">
        <f>IF($A800 &lt;&gt; "",VLOOKUP($A800,'Student reference sheet'!$A$2:$V$2329, 2,FALSE), "")</f>
        <v/>
      </c>
      <c r="E800" s="35"/>
      <c r="F800" s="34"/>
      <c r="G800" s="40" t="str">
        <f t="shared" ca="1" si="39"/>
        <v/>
      </c>
      <c r="H800" s="40" t="str">
        <f t="shared" ca="1" si="40"/>
        <v/>
      </c>
      <c r="I800" s="36" t="str">
        <f>IF($A800 = "", "",
IF(COUNTIF(MINIMUM_DAY_DATES[], Attendance!J800) &gt; 0, VLOOKUP(Attendance!$G800,MINIMUM_DAY_PERIOD_SCHEDULE[], 2,TRUE),
IF(COUNTIF(RALLY_DATES[], Attendance!J800) &gt; 0, VLOOKUP(Attendance!$G800,RALLY_PERIOD_SCHEDULE[], 2,TRUE),
IF(WEEKDAY(Attendance!$J800) = 2,
       IF(COUNTIF(FINALS_WEEK_MONDAY_DATE[],Attendance!$J800) &gt; 0, VLOOKUP(Attendance!$G800,FINALS_WEEK_MONDAY_PERIOD_SCHEDULE[],2,TRUE),
       VLOOKUP(Attendance!$G800,REGULAR_WEEK_SCHEDULE[],6,TRUE)),
IF(WEEKDAY($J800) = 3,
       IF(COUNTIF(FINALS_WEEK_TUESDAY_DATE[],Attendance!$J800) &gt; 0, VLOOKUP(Attendance!$G800,FINALS_WEEK_TUESDAY_PERIOD_SCHEDULE[],2,TRUE),
       VLOOKUP(Attendance!$G800,REGULAR_WEEK_SCHEDULE[[Tuesday]:[Period]],5,TRUE)),
IF(WEEKDAY(Attendance!$J800) = 4,
        IF(COUNTIF(BLOCK_WEDNESDAY_DATES[],Attendance!$J800) &gt; 0, VLOOKUP(Attendance!$G800,BLOCK_WEDNESDAY_PERIOD_SCHEDULE[],2,TRUE),
        IF(COUNTIF(FINALS_WEEK_WEDNESDAY_DATE[],Attendance!$J800) &gt; 0, VLOOKUP(Attendance!$G800,FINALS_WEEK_WEDNESDAY_PERIOD_SCHEDULE[],2,TRUE),
       VLOOKUP(Attendance!$G800,REGULAR_WEEK_SCHEDULE[[Wednesday]:[Period]],4,TRUE))),
IF(WEEKDAY($J800) = 5,
       IF(COUNTIF(BLOCK_THURSDAY_DATES[],Attendance!$J800) &gt; 0, VLOOKUP(Attendance!$G800,BLOCK_THURSDAY_PERIOD_SCHEDULE[],2,TRUE),
       IF(COUNTIF(FINALS_WEEK_THURSDAY_DATE[],Attendance!$J800) &gt; 0, VLOOKUP(Attendance!$G800,FINALS_WEEK_THURSDAY_PERIOD_SCHEDULE[],2,TRUE),
       VLOOKUP(Attendance!$G800,REGULAR_WEEK_SCHEDULE[[Thursday]:[Period]],3,TRUE))),
IF(WEEKDAY(Attendance!$J800) = 6,
       IF(COUNTIF(FINALS_WEEK_FRIDAY_DATE[],Attendance!$J800) &gt; 0, VLOOKUP(Attendance!$G800,FINALS_WEEK_FRIDAY_PERIOD_SCHEDULE[],2,TRUE),
       VLOOKUP(Attendance!$G800,REGULAR_WEEK_SCHEDULE[[Friday]:[Period]],2,TRUE))))))))))</f>
        <v/>
      </c>
      <c r="J800" s="41" t="str">
        <f t="shared" ca="1" si="41"/>
        <v/>
      </c>
      <c r="K800" s="41" t="str">
        <f>IF($A800 &lt;&gt; "",VLOOKUP($A800,'Student reference sheet'!$A$2:$V$2329, 7,FALSE), "")</f>
        <v/>
      </c>
      <c r="L800" s="30" t="str">
        <f>IF($A800 ="", "", VLOOKUP($A800, 'Student reference sheet'!$A$2:$Z$2603,23,FALSE))</f>
        <v/>
      </c>
      <c r="M800" s="30" t="str">
        <f>IF($A800 ="", "", VLOOKUP($A800, 'Student reference sheet'!$A$2:$Z$2603,24,FALSE))</f>
        <v/>
      </c>
      <c r="N800" s="30" t="str">
        <f>IF($A800 ="", "", VLOOKUP($A800, 'Student reference sheet'!$A$2:$Z$2603,26,FALSE))</f>
        <v/>
      </c>
      <c r="O800" s="30" t="str">
        <f>IF($A800 ="", "", VLOOKUP($A800, 'Student reference sheet'!$A$2:$Z$2603,25,FALSE))</f>
        <v/>
      </c>
      <c r="P800" s="39" t="str">
        <f>IF($A800 = "", "", IF(OR(VLOOKUP($A800,'Student reference sheet'!$A$2:$V$2400,8,FALSE) = "R",  VLOOKUP($A800,'Student reference sheet'!$A$2:$V$2400,8,FALSE) = "L"), "X", ""))</f>
        <v/>
      </c>
      <c r="Q800" s="39" t="str">
        <f>IF($A800 ="", "", VLOOKUP($A800, 'Student reference sheet'!$A$2:$V$2603,22,FALSE))</f>
        <v/>
      </c>
      <c r="R800" s="39" t="str">
        <f>IF($A800 &lt;&gt; "",VLOOKUP($A800,'Student reference sheet'!$A$2:$V$2329, 5,FALSE), "")</f>
        <v/>
      </c>
      <c r="S800" s="39" t="str">
        <f>IF($A800 &lt;&gt; "",VLOOKUP($A800,'Student reference sheet'!$A$2:$V$2329, 6,FALSE), "")</f>
        <v/>
      </c>
      <c r="T800" s="30" t="str">
        <f>IF($A800 = "","",
IF(VLOOKUP($A800,'Student reference sheet'!$A$2:$V$2329, 10,FALSE) = "Y", "Hispanic",
IF(VLOOKUP($A800,'Student reference sheet'!$A$2:$V$2329,11,FALSE) &lt;&gt; "",
IF(VLOOKUP($A800,'Student reference sheet'!$A$2:$V$2329,11,FALSE) = "UNK", "Unknown", VLOOKUP(VALUE(VLOOKUP($A800,'Student reference sheet'!$A$2:$V$2329,11,FALSE)),'Ethnicity Reference'!$A$2:$B$22,2,FALSE)),
IF(VLOOKUP($A800,'Student reference sheet'!$A$2:$V$2329,9,FALSE) &lt;&gt; "", VLOOKUP(VALUE(VLOOKUP($A800,'Student reference sheet'!$A$2:$V$2329,9,FALSE)),'Ethnicity Reference'!$A$2:$B$22,2,FALSE),"Unknown"))))</f>
        <v/>
      </c>
      <c r="U800" s="35"/>
    </row>
    <row r="801" spans="1:21" ht="15.75">
      <c r="A801" s="47"/>
      <c r="B801" s="33"/>
      <c r="C801" s="39" t="str">
        <f>IF($A801 &lt;&gt; "",VLOOKUP($A801,'Student reference sheet'!$A$2:$V$2329, 3,FALSE), "")</f>
        <v/>
      </c>
      <c r="D801" s="39" t="str">
        <f>IF($A801 &lt;&gt; "",VLOOKUP($A801,'Student reference sheet'!$A$2:$V$2329, 2,FALSE), "")</f>
        <v/>
      </c>
      <c r="E801" s="35"/>
      <c r="F801" s="34"/>
      <c r="G801" s="40" t="str">
        <f t="shared" ca="1" si="39"/>
        <v/>
      </c>
      <c r="H801" s="40" t="str">
        <f t="shared" ca="1" si="40"/>
        <v/>
      </c>
      <c r="I801" s="36" t="str">
        <f>IF($A801 = "", "",
IF(COUNTIF(MINIMUM_DAY_DATES[], Attendance!J801) &gt; 0, VLOOKUP(Attendance!$G801,MINIMUM_DAY_PERIOD_SCHEDULE[], 2,TRUE),
IF(COUNTIF(RALLY_DATES[], Attendance!J801) &gt; 0, VLOOKUP(Attendance!$G801,RALLY_PERIOD_SCHEDULE[], 2,TRUE),
IF(WEEKDAY(Attendance!$J801) = 2,
       IF(COUNTIF(FINALS_WEEK_MONDAY_DATE[],Attendance!$J801) &gt; 0, VLOOKUP(Attendance!$G801,FINALS_WEEK_MONDAY_PERIOD_SCHEDULE[],2,TRUE),
       VLOOKUP(Attendance!$G801,REGULAR_WEEK_SCHEDULE[],6,TRUE)),
IF(WEEKDAY($J801) = 3,
       IF(COUNTIF(FINALS_WEEK_TUESDAY_DATE[],Attendance!$J801) &gt; 0, VLOOKUP(Attendance!$G801,FINALS_WEEK_TUESDAY_PERIOD_SCHEDULE[],2,TRUE),
       VLOOKUP(Attendance!$G801,REGULAR_WEEK_SCHEDULE[[Tuesday]:[Period]],5,TRUE)),
IF(WEEKDAY(Attendance!$J801) = 4,
        IF(COUNTIF(BLOCK_WEDNESDAY_DATES[],Attendance!$J801) &gt; 0, VLOOKUP(Attendance!$G801,BLOCK_WEDNESDAY_PERIOD_SCHEDULE[],2,TRUE),
        IF(COUNTIF(FINALS_WEEK_WEDNESDAY_DATE[],Attendance!$J801) &gt; 0, VLOOKUP(Attendance!$G801,FINALS_WEEK_WEDNESDAY_PERIOD_SCHEDULE[],2,TRUE),
       VLOOKUP(Attendance!$G801,REGULAR_WEEK_SCHEDULE[[Wednesday]:[Period]],4,TRUE))),
IF(WEEKDAY($J801) = 5,
       IF(COUNTIF(BLOCK_THURSDAY_DATES[],Attendance!$J801) &gt; 0, VLOOKUP(Attendance!$G801,BLOCK_THURSDAY_PERIOD_SCHEDULE[],2,TRUE),
       IF(COUNTIF(FINALS_WEEK_THURSDAY_DATE[],Attendance!$J801) &gt; 0, VLOOKUP(Attendance!$G801,FINALS_WEEK_THURSDAY_PERIOD_SCHEDULE[],2,TRUE),
       VLOOKUP(Attendance!$G801,REGULAR_WEEK_SCHEDULE[[Thursday]:[Period]],3,TRUE))),
IF(WEEKDAY(Attendance!$J801) = 6,
       IF(COUNTIF(FINALS_WEEK_FRIDAY_DATE[],Attendance!$J801) &gt; 0, VLOOKUP(Attendance!$G801,FINALS_WEEK_FRIDAY_PERIOD_SCHEDULE[],2,TRUE),
       VLOOKUP(Attendance!$G801,REGULAR_WEEK_SCHEDULE[[Friday]:[Period]],2,TRUE))))))))))</f>
        <v/>
      </c>
      <c r="J801" s="41" t="str">
        <f t="shared" ca="1" si="41"/>
        <v/>
      </c>
      <c r="K801" s="41" t="str">
        <f>IF($A801 &lt;&gt; "",VLOOKUP($A801,'Student reference sheet'!$A$2:$V$2329, 7,FALSE), "")</f>
        <v/>
      </c>
      <c r="L801" s="30" t="str">
        <f>IF($A801 ="", "", VLOOKUP($A801, 'Student reference sheet'!$A$2:$Z$2603,23,FALSE))</f>
        <v/>
      </c>
      <c r="M801" s="30" t="str">
        <f>IF($A801 ="", "", VLOOKUP($A801, 'Student reference sheet'!$A$2:$Z$2603,24,FALSE))</f>
        <v/>
      </c>
      <c r="N801" s="30" t="str">
        <f>IF($A801 ="", "", VLOOKUP($A801, 'Student reference sheet'!$A$2:$Z$2603,26,FALSE))</f>
        <v/>
      </c>
      <c r="O801" s="30" t="str">
        <f>IF($A801 ="", "", VLOOKUP($A801, 'Student reference sheet'!$A$2:$Z$2603,25,FALSE))</f>
        <v/>
      </c>
      <c r="P801" s="39" t="str">
        <f>IF($A801 = "", "", IF(OR(VLOOKUP($A801,'Student reference sheet'!$A$2:$V$2400,8,FALSE) = "R",  VLOOKUP($A801,'Student reference sheet'!$A$2:$V$2400,8,FALSE) = "L"), "X", ""))</f>
        <v/>
      </c>
      <c r="Q801" s="39" t="str">
        <f>IF($A801 ="", "", VLOOKUP($A801, 'Student reference sheet'!$A$2:$V$2603,22,FALSE))</f>
        <v/>
      </c>
      <c r="R801" s="39" t="str">
        <f>IF($A801 &lt;&gt; "",VLOOKUP($A801,'Student reference sheet'!$A$2:$V$2329, 5,FALSE), "")</f>
        <v/>
      </c>
      <c r="S801" s="39" t="str">
        <f>IF($A801 &lt;&gt; "",VLOOKUP($A801,'Student reference sheet'!$A$2:$V$2329, 6,FALSE), "")</f>
        <v/>
      </c>
      <c r="T801" s="30" t="str">
        <f>IF($A801 = "","",
IF(VLOOKUP($A801,'Student reference sheet'!$A$2:$V$2329, 10,FALSE) = "Y", "Hispanic",
IF(VLOOKUP($A801,'Student reference sheet'!$A$2:$V$2329,11,FALSE) &lt;&gt; "",
IF(VLOOKUP($A801,'Student reference sheet'!$A$2:$V$2329,11,FALSE) = "UNK", "Unknown", VLOOKUP(VALUE(VLOOKUP($A801,'Student reference sheet'!$A$2:$V$2329,11,FALSE)),'Ethnicity Reference'!$A$2:$B$22,2,FALSE)),
IF(VLOOKUP($A801,'Student reference sheet'!$A$2:$V$2329,9,FALSE) &lt;&gt; "", VLOOKUP(VALUE(VLOOKUP($A801,'Student reference sheet'!$A$2:$V$2329,9,FALSE)),'Ethnicity Reference'!$A$2:$B$22,2,FALSE),"Unknown"))))</f>
        <v/>
      </c>
      <c r="U801" s="35"/>
    </row>
    <row r="802" spans="1:21" ht="15.75">
      <c r="A802" s="47"/>
      <c r="B802" s="33"/>
      <c r="C802" s="39" t="str">
        <f>IF($A802 &lt;&gt; "",VLOOKUP($A802,'Student reference sheet'!$A$2:$V$2329, 3,FALSE), "")</f>
        <v/>
      </c>
      <c r="D802" s="39" t="str">
        <f>IF($A802 &lt;&gt; "",VLOOKUP($A802,'Student reference sheet'!$A$2:$V$2329, 2,FALSE), "")</f>
        <v/>
      </c>
      <c r="E802" s="35"/>
      <c r="F802" s="34"/>
      <c r="G802" s="40" t="str">
        <f t="shared" ca="1" si="39"/>
        <v/>
      </c>
      <c r="H802" s="40" t="str">
        <f t="shared" ca="1" si="40"/>
        <v/>
      </c>
      <c r="I802" s="36" t="str">
        <f>IF($A802 = "", "",
IF(COUNTIF(MINIMUM_DAY_DATES[], Attendance!J802) &gt; 0, VLOOKUP(Attendance!$G802,MINIMUM_DAY_PERIOD_SCHEDULE[], 2,TRUE),
IF(COUNTIF(RALLY_DATES[], Attendance!J802) &gt; 0, VLOOKUP(Attendance!$G802,RALLY_PERIOD_SCHEDULE[], 2,TRUE),
IF(WEEKDAY(Attendance!$J802) = 2,
       IF(COUNTIF(FINALS_WEEK_MONDAY_DATE[],Attendance!$J802) &gt; 0, VLOOKUP(Attendance!$G802,FINALS_WEEK_MONDAY_PERIOD_SCHEDULE[],2,TRUE),
       VLOOKUP(Attendance!$G802,REGULAR_WEEK_SCHEDULE[],6,TRUE)),
IF(WEEKDAY($J802) = 3,
       IF(COUNTIF(FINALS_WEEK_TUESDAY_DATE[],Attendance!$J802) &gt; 0, VLOOKUP(Attendance!$G802,FINALS_WEEK_TUESDAY_PERIOD_SCHEDULE[],2,TRUE),
       VLOOKUP(Attendance!$G802,REGULAR_WEEK_SCHEDULE[[Tuesday]:[Period]],5,TRUE)),
IF(WEEKDAY(Attendance!$J802) = 4,
        IF(COUNTIF(BLOCK_WEDNESDAY_DATES[],Attendance!$J802) &gt; 0, VLOOKUP(Attendance!$G802,BLOCK_WEDNESDAY_PERIOD_SCHEDULE[],2,TRUE),
        IF(COUNTIF(FINALS_WEEK_WEDNESDAY_DATE[],Attendance!$J802) &gt; 0, VLOOKUP(Attendance!$G802,FINALS_WEEK_WEDNESDAY_PERIOD_SCHEDULE[],2,TRUE),
       VLOOKUP(Attendance!$G802,REGULAR_WEEK_SCHEDULE[[Wednesday]:[Period]],4,TRUE))),
IF(WEEKDAY($J802) = 5,
       IF(COUNTIF(BLOCK_THURSDAY_DATES[],Attendance!$J802) &gt; 0, VLOOKUP(Attendance!$G802,BLOCK_THURSDAY_PERIOD_SCHEDULE[],2,TRUE),
       IF(COUNTIF(FINALS_WEEK_THURSDAY_DATE[],Attendance!$J802) &gt; 0, VLOOKUP(Attendance!$G802,FINALS_WEEK_THURSDAY_PERIOD_SCHEDULE[],2,TRUE),
       VLOOKUP(Attendance!$G802,REGULAR_WEEK_SCHEDULE[[Thursday]:[Period]],3,TRUE))),
IF(WEEKDAY(Attendance!$J802) = 6,
       IF(COUNTIF(FINALS_WEEK_FRIDAY_DATE[],Attendance!$J802) &gt; 0, VLOOKUP(Attendance!$G802,FINALS_WEEK_FRIDAY_PERIOD_SCHEDULE[],2,TRUE),
       VLOOKUP(Attendance!$G802,REGULAR_WEEK_SCHEDULE[[Friday]:[Period]],2,TRUE))))))))))</f>
        <v/>
      </c>
      <c r="J802" s="41" t="str">
        <f t="shared" ca="1" si="41"/>
        <v/>
      </c>
      <c r="K802" s="41" t="str">
        <f>IF($A802 &lt;&gt; "",VLOOKUP($A802,'Student reference sheet'!$A$2:$V$2329, 7,FALSE), "")</f>
        <v/>
      </c>
      <c r="L802" s="30" t="str">
        <f>IF($A802 ="", "", VLOOKUP($A802, 'Student reference sheet'!$A$2:$Z$2603,23,FALSE))</f>
        <v/>
      </c>
      <c r="M802" s="30" t="str">
        <f>IF($A802 ="", "", VLOOKUP($A802, 'Student reference sheet'!$A$2:$Z$2603,24,FALSE))</f>
        <v/>
      </c>
      <c r="N802" s="30" t="str">
        <f>IF($A802 ="", "", VLOOKUP($A802, 'Student reference sheet'!$A$2:$Z$2603,26,FALSE))</f>
        <v/>
      </c>
      <c r="O802" s="30" t="str">
        <f>IF($A802 ="", "", VLOOKUP($A802, 'Student reference sheet'!$A$2:$Z$2603,25,FALSE))</f>
        <v/>
      </c>
      <c r="P802" s="39" t="str">
        <f>IF($A802 = "", "", IF(OR(VLOOKUP($A802,'Student reference sheet'!$A$2:$V$2400,8,FALSE) = "R",  VLOOKUP($A802,'Student reference sheet'!$A$2:$V$2400,8,FALSE) = "L"), "X", ""))</f>
        <v/>
      </c>
      <c r="Q802" s="39" t="str">
        <f>IF($A802 ="", "", VLOOKUP($A802, 'Student reference sheet'!$A$2:$V$2603,22,FALSE))</f>
        <v/>
      </c>
      <c r="R802" s="39" t="str">
        <f>IF($A802 &lt;&gt; "",VLOOKUP($A802,'Student reference sheet'!$A$2:$V$2329, 5,FALSE), "")</f>
        <v/>
      </c>
      <c r="S802" s="39" t="str">
        <f>IF($A802 &lt;&gt; "",VLOOKUP($A802,'Student reference sheet'!$A$2:$V$2329, 6,FALSE), "")</f>
        <v/>
      </c>
      <c r="T802" s="30" t="str">
        <f>IF($A802 = "","",
IF(VLOOKUP($A802,'Student reference sheet'!$A$2:$V$2329, 10,FALSE) = "Y", "Hispanic",
IF(VLOOKUP($A802,'Student reference sheet'!$A$2:$V$2329,11,FALSE) &lt;&gt; "",
IF(VLOOKUP($A802,'Student reference sheet'!$A$2:$V$2329,11,FALSE) = "UNK", "Unknown", VLOOKUP(VALUE(VLOOKUP($A802,'Student reference sheet'!$A$2:$V$2329,11,FALSE)),'Ethnicity Reference'!$A$2:$B$22,2,FALSE)),
IF(VLOOKUP($A802,'Student reference sheet'!$A$2:$V$2329,9,FALSE) &lt;&gt; "", VLOOKUP(VALUE(VLOOKUP($A802,'Student reference sheet'!$A$2:$V$2329,9,FALSE)),'Ethnicity Reference'!$A$2:$B$22,2,FALSE),"Unknown"))))</f>
        <v/>
      </c>
      <c r="U802" s="35"/>
    </row>
    <row r="803" spans="1:21" ht="15.75">
      <c r="A803" s="47"/>
      <c r="B803" s="33"/>
      <c r="C803" s="39" t="str">
        <f>IF($A803 &lt;&gt; "",VLOOKUP($A803,'Student reference sheet'!$A$2:$V$2329, 3,FALSE), "")</f>
        <v/>
      </c>
      <c r="D803" s="39" t="str">
        <f>IF($A803 &lt;&gt; "",VLOOKUP($A803,'Student reference sheet'!$A$2:$V$2329, 2,FALSE), "")</f>
        <v/>
      </c>
      <c r="E803" s="35"/>
      <c r="F803" s="34"/>
      <c r="G803" s="40" t="str">
        <f t="shared" ca="1" si="39"/>
        <v/>
      </c>
      <c r="H803" s="40" t="str">
        <f t="shared" ca="1" si="40"/>
        <v/>
      </c>
      <c r="I803" s="36" t="str">
        <f>IF($A803 = "", "",
IF(COUNTIF(MINIMUM_DAY_DATES[], Attendance!J803) &gt; 0, VLOOKUP(Attendance!$G803,MINIMUM_DAY_PERIOD_SCHEDULE[], 2,TRUE),
IF(COUNTIF(RALLY_DATES[], Attendance!J803) &gt; 0, VLOOKUP(Attendance!$G803,RALLY_PERIOD_SCHEDULE[], 2,TRUE),
IF(WEEKDAY(Attendance!$J803) = 2,
       IF(COUNTIF(FINALS_WEEK_MONDAY_DATE[],Attendance!$J803) &gt; 0, VLOOKUP(Attendance!$G803,FINALS_WEEK_MONDAY_PERIOD_SCHEDULE[],2,TRUE),
       VLOOKUP(Attendance!$G803,REGULAR_WEEK_SCHEDULE[],6,TRUE)),
IF(WEEKDAY($J803) = 3,
       IF(COUNTIF(FINALS_WEEK_TUESDAY_DATE[],Attendance!$J803) &gt; 0, VLOOKUP(Attendance!$G803,FINALS_WEEK_TUESDAY_PERIOD_SCHEDULE[],2,TRUE),
       VLOOKUP(Attendance!$G803,REGULAR_WEEK_SCHEDULE[[Tuesday]:[Period]],5,TRUE)),
IF(WEEKDAY(Attendance!$J803) = 4,
        IF(COUNTIF(BLOCK_WEDNESDAY_DATES[],Attendance!$J803) &gt; 0, VLOOKUP(Attendance!$G803,BLOCK_WEDNESDAY_PERIOD_SCHEDULE[],2,TRUE),
        IF(COUNTIF(FINALS_WEEK_WEDNESDAY_DATE[],Attendance!$J803) &gt; 0, VLOOKUP(Attendance!$G803,FINALS_WEEK_WEDNESDAY_PERIOD_SCHEDULE[],2,TRUE),
       VLOOKUP(Attendance!$G803,REGULAR_WEEK_SCHEDULE[[Wednesday]:[Period]],4,TRUE))),
IF(WEEKDAY($J803) = 5,
       IF(COUNTIF(BLOCK_THURSDAY_DATES[],Attendance!$J803) &gt; 0, VLOOKUP(Attendance!$G803,BLOCK_THURSDAY_PERIOD_SCHEDULE[],2,TRUE),
       IF(COUNTIF(FINALS_WEEK_THURSDAY_DATE[],Attendance!$J803) &gt; 0, VLOOKUP(Attendance!$G803,FINALS_WEEK_THURSDAY_PERIOD_SCHEDULE[],2,TRUE),
       VLOOKUP(Attendance!$G803,REGULAR_WEEK_SCHEDULE[[Thursday]:[Period]],3,TRUE))),
IF(WEEKDAY(Attendance!$J803) = 6,
       IF(COUNTIF(FINALS_WEEK_FRIDAY_DATE[],Attendance!$J803) &gt; 0, VLOOKUP(Attendance!$G803,FINALS_WEEK_FRIDAY_PERIOD_SCHEDULE[],2,TRUE),
       VLOOKUP(Attendance!$G803,REGULAR_WEEK_SCHEDULE[[Friday]:[Period]],2,TRUE))))))))))</f>
        <v/>
      </c>
      <c r="J803" s="41" t="str">
        <f t="shared" ca="1" si="41"/>
        <v/>
      </c>
      <c r="K803" s="41" t="str">
        <f>IF($A803 &lt;&gt; "",VLOOKUP($A803,'Student reference sheet'!$A$2:$V$2329, 7,FALSE), "")</f>
        <v/>
      </c>
      <c r="L803" s="30" t="str">
        <f>IF($A803 ="", "", VLOOKUP($A803, 'Student reference sheet'!$A$2:$Z$2603,23,FALSE))</f>
        <v/>
      </c>
      <c r="M803" s="30" t="str">
        <f>IF($A803 ="", "", VLOOKUP($A803, 'Student reference sheet'!$A$2:$Z$2603,24,FALSE))</f>
        <v/>
      </c>
      <c r="N803" s="30" t="str">
        <f>IF($A803 ="", "", VLOOKUP($A803, 'Student reference sheet'!$A$2:$Z$2603,26,FALSE))</f>
        <v/>
      </c>
      <c r="O803" s="30" t="str">
        <f>IF($A803 ="", "", VLOOKUP($A803, 'Student reference sheet'!$A$2:$Z$2603,25,FALSE))</f>
        <v/>
      </c>
      <c r="P803" s="39" t="str">
        <f>IF($A803 = "", "", IF(OR(VLOOKUP($A803,'Student reference sheet'!$A$2:$V$2400,8,FALSE) = "R",  VLOOKUP($A803,'Student reference sheet'!$A$2:$V$2400,8,FALSE) = "L"), "X", ""))</f>
        <v/>
      </c>
      <c r="Q803" s="39" t="str">
        <f>IF($A803 ="", "", VLOOKUP($A803, 'Student reference sheet'!$A$2:$V$2603,22,FALSE))</f>
        <v/>
      </c>
      <c r="R803" s="39" t="str">
        <f>IF($A803 &lt;&gt; "",VLOOKUP($A803,'Student reference sheet'!$A$2:$V$2329, 5,FALSE), "")</f>
        <v/>
      </c>
      <c r="S803" s="39" t="str">
        <f>IF($A803 &lt;&gt; "",VLOOKUP($A803,'Student reference sheet'!$A$2:$V$2329, 6,FALSE), "")</f>
        <v/>
      </c>
      <c r="T803" s="30" t="str">
        <f>IF($A803 = "","",
IF(VLOOKUP($A803,'Student reference sheet'!$A$2:$V$2329, 10,FALSE) = "Y", "Hispanic",
IF(VLOOKUP($A803,'Student reference sheet'!$A$2:$V$2329,11,FALSE) &lt;&gt; "",
IF(VLOOKUP($A803,'Student reference sheet'!$A$2:$V$2329,11,FALSE) = "UNK", "Unknown", VLOOKUP(VALUE(VLOOKUP($A803,'Student reference sheet'!$A$2:$V$2329,11,FALSE)),'Ethnicity Reference'!$A$2:$B$22,2,FALSE)),
IF(VLOOKUP($A803,'Student reference sheet'!$A$2:$V$2329,9,FALSE) &lt;&gt; "", VLOOKUP(VALUE(VLOOKUP($A803,'Student reference sheet'!$A$2:$V$2329,9,FALSE)),'Ethnicity Reference'!$A$2:$B$22,2,FALSE),"Unknown"))))</f>
        <v/>
      </c>
      <c r="U803" s="35"/>
    </row>
    <row r="804" spans="1:21" ht="15.75">
      <c r="A804" s="47"/>
      <c r="B804" s="33"/>
      <c r="C804" s="39" t="str">
        <f>IF($A804 &lt;&gt; "",VLOOKUP($A804,'Student reference sheet'!$A$2:$V$2329, 3,FALSE), "")</f>
        <v/>
      </c>
      <c r="D804" s="39" t="str">
        <f>IF($A804 &lt;&gt; "",VLOOKUP($A804,'Student reference sheet'!$A$2:$V$2329, 2,FALSE), "")</f>
        <v/>
      </c>
      <c r="E804" s="35"/>
      <c r="F804" s="34"/>
      <c r="G804" s="40" t="str">
        <f t="shared" ca="1" si="39"/>
        <v/>
      </c>
      <c r="H804" s="40" t="str">
        <f t="shared" ca="1" si="40"/>
        <v/>
      </c>
      <c r="I804" s="36" t="str">
        <f>IF($A804 = "", "",
IF(COUNTIF(MINIMUM_DAY_DATES[], Attendance!J804) &gt; 0, VLOOKUP(Attendance!$G804,MINIMUM_DAY_PERIOD_SCHEDULE[], 2,TRUE),
IF(COUNTIF(RALLY_DATES[], Attendance!J804) &gt; 0, VLOOKUP(Attendance!$G804,RALLY_PERIOD_SCHEDULE[], 2,TRUE),
IF(WEEKDAY(Attendance!$J804) = 2,
       IF(COUNTIF(FINALS_WEEK_MONDAY_DATE[],Attendance!$J804) &gt; 0, VLOOKUP(Attendance!$G804,FINALS_WEEK_MONDAY_PERIOD_SCHEDULE[],2,TRUE),
       VLOOKUP(Attendance!$G804,REGULAR_WEEK_SCHEDULE[],6,TRUE)),
IF(WEEKDAY($J804) = 3,
       IF(COUNTIF(FINALS_WEEK_TUESDAY_DATE[],Attendance!$J804) &gt; 0, VLOOKUP(Attendance!$G804,FINALS_WEEK_TUESDAY_PERIOD_SCHEDULE[],2,TRUE),
       VLOOKUP(Attendance!$G804,REGULAR_WEEK_SCHEDULE[[Tuesday]:[Period]],5,TRUE)),
IF(WEEKDAY(Attendance!$J804) = 4,
        IF(COUNTIF(BLOCK_WEDNESDAY_DATES[],Attendance!$J804) &gt; 0, VLOOKUP(Attendance!$G804,BLOCK_WEDNESDAY_PERIOD_SCHEDULE[],2,TRUE),
        IF(COUNTIF(FINALS_WEEK_WEDNESDAY_DATE[],Attendance!$J804) &gt; 0, VLOOKUP(Attendance!$G804,FINALS_WEEK_WEDNESDAY_PERIOD_SCHEDULE[],2,TRUE),
       VLOOKUP(Attendance!$G804,REGULAR_WEEK_SCHEDULE[[Wednesday]:[Period]],4,TRUE))),
IF(WEEKDAY($J804) = 5,
       IF(COUNTIF(BLOCK_THURSDAY_DATES[],Attendance!$J804) &gt; 0, VLOOKUP(Attendance!$G804,BLOCK_THURSDAY_PERIOD_SCHEDULE[],2,TRUE),
       IF(COUNTIF(FINALS_WEEK_THURSDAY_DATE[],Attendance!$J804) &gt; 0, VLOOKUP(Attendance!$G804,FINALS_WEEK_THURSDAY_PERIOD_SCHEDULE[],2,TRUE),
       VLOOKUP(Attendance!$G804,REGULAR_WEEK_SCHEDULE[[Thursday]:[Period]],3,TRUE))),
IF(WEEKDAY(Attendance!$J804) = 6,
       IF(COUNTIF(FINALS_WEEK_FRIDAY_DATE[],Attendance!$J804) &gt; 0, VLOOKUP(Attendance!$G804,FINALS_WEEK_FRIDAY_PERIOD_SCHEDULE[],2,TRUE),
       VLOOKUP(Attendance!$G804,REGULAR_WEEK_SCHEDULE[[Friday]:[Period]],2,TRUE))))))))))</f>
        <v/>
      </c>
      <c r="J804" s="41" t="str">
        <f t="shared" ca="1" si="41"/>
        <v/>
      </c>
      <c r="K804" s="41" t="str">
        <f>IF($A804 &lt;&gt; "",VLOOKUP($A804,'Student reference sheet'!$A$2:$V$2329, 7,FALSE), "")</f>
        <v/>
      </c>
      <c r="L804" s="30" t="str">
        <f>IF($A804 ="", "", VLOOKUP($A804, 'Student reference sheet'!$A$2:$Z$2603,23,FALSE))</f>
        <v/>
      </c>
      <c r="M804" s="30" t="str">
        <f>IF($A804 ="", "", VLOOKUP($A804, 'Student reference sheet'!$A$2:$Z$2603,24,FALSE))</f>
        <v/>
      </c>
      <c r="N804" s="30" t="str">
        <f>IF($A804 ="", "", VLOOKUP($A804, 'Student reference sheet'!$A$2:$Z$2603,26,FALSE))</f>
        <v/>
      </c>
      <c r="O804" s="30" t="str">
        <f>IF($A804 ="", "", VLOOKUP($A804, 'Student reference sheet'!$A$2:$Z$2603,25,FALSE))</f>
        <v/>
      </c>
      <c r="P804" s="39" t="str">
        <f>IF($A804 = "", "", IF(OR(VLOOKUP($A804,'Student reference sheet'!$A$2:$V$2400,8,FALSE) = "R",  VLOOKUP($A804,'Student reference sheet'!$A$2:$V$2400,8,FALSE) = "L"), "X", ""))</f>
        <v/>
      </c>
      <c r="Q804" s="39" t="str">
        <f>IF($A804 ="", "", VLOOKUP($A804, 'Student reference sheet'!$A$2:$V$2603,22,FALSE))</f>
        <v/>
      </c>
      <c r="R804" s="39" t="str">
        <f>IF($A804 &lt;&gt; "",VLOOKUP($A804,'Student reference sheet'!$A$2:$V$2329, 5,FALSE), "")</f>
        <v/>
      </c>
      <c r="S804" s="39" t="str">
        <f>IF($A804 &lt;&gt; "",VLOOKUP($A804,'Student reference sheet'!$A$2:$V$2329, 6,FALSE), "")</f>
        <v/>
      </c>
      <c r="T804" s="30" t="str">
        <f>IF($A804 = "","",
IF(VLOOKUP($A804,'Student reference sheet'!$A$2:$V$2329, 10,FALSE) = "Y", "Hispanic",
IF(VLOOKUP($A804,'Student reference sheet'!$A$2:$V$2329,11,FALSE) &lt;&gt; "",
IF(VLOOKUP($A804,'Student reference sheet'!$A$2:$V$2329,11,FALSE) = "UNK", "Unknown", VLOOKUP(VALUE(VLOOKUP($A804,'Student reference sheet'!$A$2:$V$2329,11,FALSE)),'Ethnicity Reference'!$A$2:$B$22,2,FALSE)),
IF(VLOOKUP($A804,'Student reference sheet'!$A$2:$V$2329,9,FALSE) &lt;&gt; "", VLOOKUP(VALUE(VLOOKUP($A804,'Student reference sheet'!$A$2:$V$2329,9,FALSE)),'Ethnicity Reference'!$A$2:$B$22,2,FALSE),"Unknown"))))</f>
        <v/>
      </c>
      <c r="U804" s="35"/>
    </row>
    <row r="805" spans="1:21" ht="15.75">
      <c r="A805" s="47"/>
      <c r="B805" s="33"/>
      <c r="C805" s="39" t="str">
        <f>IF($A805 &lt;&gt; "",VLOOKUP($A805,'Student reference sheet'!$A$2:$V$2329, 3,FALSE), "")</f>
        <v/>
      </c>
      <c r="D805" s="39" t="str">
        <f>IF($A805 &lt;&gt; "",VLOOKUP($A805,'Student reference sheet'!$A$2:$V$2329, 2,FALSE), "")</f>
        <v/>
      </c>
      <c r="E805" s="35"/>
      <c r="F805" s="34"/>
      <c r="G805" s="40" t="str">
        <f t="shared" ca="1" si="39"/>
        <v/>
      </c>
      <c r="H805" s="40" t="str">
        <f t="shared" ca="1" si="40"/>
        <v/>
      </c>
      <c r="I805" s="36" t="str">
        <f>IF($A805 = "", "",
IF(COUNTIF(MINIMUM_DAY_DATES[], Attendance!J805) &gt; 0, VLOOKUP(Attendance!$G805,MINIMUM_DAY_PERIOD_SCHEDULE[], 2,TRUE),
IF(COUNTIF(RALLY_DATES[], Attendance!J805) &gt; 0, VLOOKUP(Attendance!$G805,RALLY_PERIOD_SCHEDULE[], 2,TRUE),
IF(WEEKDAY(Attendance!$J805) = 2,
       IF(COUNTIF(FINALS_WEEK_MONDAY_DATE[],Attendance!$J805) &gt; 0, VLOOKUP(Attendance!$G805,FINALS_WEEK_MONDAY_PERIOD_SCHEDULE[],2,TRUE),
       VLOOKUP(Attendance!$G805,REGULAR_WEEK_SCHEDULE[],6,TRUE)),
IF(WEEKDAY($J805) = 3,
       IF(COUNTIF(FINALS_WEEK_TUESDAY_DATE[],Attendance!$J805) &gt; 0, VLOOKUP(Attendance!$G805,FINALS_WEEK_TUESDAY_PERIOD_SCHEDULE[],2,TRUE),
       VLOOKUP(Attendance!$G805,REGULAR_WEEK_SCHEDULE[[Tuesday]:[Period]],5,TRUE)),
IF(WEEKDAY(Attendance!$J805) = 4,
        IF(COUNTIF(BLOCK_WEDNESDAY_DATES[],Attendance!$J805) &gt; 0, VLOOKUP(Attendance!$G805,BLOCK_WEDNESDAY_PERIOD_SCHEDULE[],2,TRUE),
        IF(COUNTIF(FINALS_WEEK_WEDNESDAY_DATE[],Attendance!$J805) &gt; 0, VLOOKUP(Attendance!$G805,FINALS_WEEK_WEDNESDAY_PERIOD_SCHEDULE[],2,TRUE),
       VLOOKUP(Attendance!$G805,REGULAR_WEEK_SCHEDULE[[Wednesday]:[Period]],4,TRUE))),
IF(WEEKDAY($J805) = 5,
       IF(COUNTIF(BLOCK_THURSDAY_DATES[],Attendance!$J805) &gt; 0, VLOOKUP(Attendance!$G805,BLOCK_THURSDAY_PERIOD_SCHEDULE[],2,TRUE),
       IF(COUNTIF(FINALS_WEEK_THURSDAY_DATE[],Attendance!$J805) &gt; 0, VLOOKUP(Attendance!$G805,FINALS_WEEK_THURSDAY_PERIOD_SCHEDULE[],2,TRUE),
       VLOOKUP(Attendance!$G805,REGULAR_WEEK_SCHEDULE[[Thursday]:[Period]],3,TRUE))),
IF(WEEKDAY(Attendance!$J805) = 6,
       IF(COUNTIF(FINALS_WEEK_FRIDAY_DATE[],Attendance!$J805) &gt; 0, VLOOKUP(Attendance!$G805,FINALS_WEEK_FRIDAY_PERIOD_SCHEDULE[],2,TRUE),
       VLOOKUP(Attendance!$G805,REGULAR_WEEK_SCHEDULE[[Friday]:[Period]],2,TRUE))))))))))</f>
        <v/>
      </c>
      <c r="J805" s="41" t="str">
        <f t="shared" ca="1" si="41"/>
        <v/>
      </c>
      <c r="K805" s="41" t="str">
        <f>IF($A805 &lt;&gt; "",VLOOKUP($A805,'Student reference sheet'!$A$2:$V$2329, 7,FALSE), "")</f>
        <v/>
      </c>
      <c r="L805" s="30" t="str">
        <f>IF($A805 ="", "", VLOOKUP($A805, 'Student reference sheet'!$A$2:$Z$2603,23,FALSE))</f>
        <v/>
      </c>
      <c r="M805" s="30" t="str">
        <f>IF($A805 ="", "", VLOOKUP($A805, 'Student reference sheet'!$A$2:$Z$2603,24,FALSE))</f>
        <v/>
      </c>
      <c r="N805" s="30" t="str">
        <f>IF($A805 ="", "", VLOOKUP($A805, 'Student reference sheet'!$A$2:$Z$2603,26,FALSE))</f>
        <v/>
      </c>
      <c r="O805" s="30" t="str">
        <f>IF($A805 ="", "", VLOOKUP($A805, 'Student reference sheet'!$A$2:$Z$2603,25,FALSE))</f>
        <v/>
      </c>
      <c r="P805" s="39" t="str">
        <f>IF($A805 = "", "", IF(OR(VLOOKUP($A805,'Student reference sheet'!$A$2:$V$2400,8,FALSE) = "R",  VLOOKUP($A805,'Student reference sheet'!$A$2:$V$2400,8,FALSE) = "L"), "X", ""))</f>
        <v/>
      </c>
      <c r="Q805" s="39" t="str">
        <f>IF($A805 ="", "", VLOOKUP($A805, 'Student reference sheet'!$A$2:$V$2603,22,FALSE))</f>
        <v/>
      </c>
      <c r="R805" s="39" t="str">
        <f>IF($A805 &lt;&gt; "",VLOOKUP($A805,'Student reference sheet'!$A$2:$V$2329, 5,FALSE), "")</f>
        <v/>
      </c>
      <c r="S805" s="39" t="str">
        <f>IF($A805 &lt;&gt; "",VLOOKUP($A805,'Student reference sheet'!$A$2:$V$2329, 6,FALSE), "")</f>
        <v/>
      </c>
      <c r="T805" s="30" t="str">
        <f>IF($A805 = "","",
IF(VLOOKUP($A805,'Student reference sheet'!$A$2:$V$2329, 10,FALSE) = "Y", "Hispanic",
IF(VLOOKUP($A805,'Student reference sheet'!$A$2:$V$2329,11,FALSE) &lt;&gt; "",
IF(VLOOKUP($A805,'Student reference sheet'!$A$2:$V$2329,11,FALSE) = "UNK", "Unknown", VLOOKUP(VALUE(VLOOKUP($A805,'Student reference sheet'!$A$2:$V$2329,11,FALSE)),'Ethnicity Reference'!$A$2:$B$22,2,FALSE)),
IF(VLOOKUP($A805,'Student reference sheet'!$A$2:$V$2329,9,FALSE) &lt;&gt; "", VLOOKUP(VALUE(VLOOKUP($A805,'Student reference sheet'!$A$2:$V$2329,9,FALSE)),'Ethnicity Reference'!$A$2:$B$22,2,FALSE),"Unknown"))))</f>
        <v/>
      </c>
      <c r="U805" s="35"/>
    </row>
    <row r="806" spans="1:21" ht="15.75">
      <c r="A806" s="47"/>
      <c r="B806" s="33"/>
      <c r="C806" s="39" t="str">
        <f>IF($A806 &lt;&gt; "",VLOOKUP($A806,'Student reference sheet'!$A$2:$V$2329, 3,FALSE), "")</f>
        <v/>
      </c>
      <c r="D806" s="39" t="str">
        <f>IF($A806 &lt;&gt; "",VLOOKUP($A806,'Student reference sheet'!$A$2:$V$2329, 2,FALSE), "")</f>
        <v/>
      </c>
      <c r="E806" s="35"/>
      <c r="F806" s="34"/>
      <c r="G806" s="40" t="str">
        <f t="shared" ca="1" si="39"/>
        <v/>
      </c>
      <c r="H806" s="40" t="str">
        <f t="shared" ca="1" si="40"/>
        <v/>
      </c>
      <c r="I806" s="36" t="str">
        <f>IF($A806 = "", "",
IF(COUNTIF(MINIMUM_DAY_DATES[], Attendance!J806) &gt; 0, VLOOKUP(Attendance!$G806,MINIMUM_DAY_PERIOD_SCHEDULE[], 2,TRUE),
IF(COUNTIF(RALLY_DATES[], Attendance!J806) &gt; 0, VLOOKUP(Attendance!$G806,RALLY_PERIOD_SCHEDULE[], 2,TRUE),
IF(WEEKDAY(Attendance!$J806) = 2,
       IF(COUNTIF(FINALS_WEEK_MONDAY_DATE[],Attendance!$J806) &gt; 0, VLOOKUP(Attendance!$G806,FINALS_WEEK_MONDAY_PERIOD_SCHEDULE[],2,TRUE),
       VLOOKUP(Attendance!$G806,REGULAR_WEEK_SCHEDULE[],6,TRUE)),
IF(WEEKDAY($J806) = 3,
       IF(COUNTIF(FINALS_WEEK_TUESDAY_DATE[],Attendance!$J806) &gt; 0, VLOOKUP(Attendance!$G806,FINALS_WEEK_TUESDAY_PERIOD_SCHEDULE[],2,TRUE),
       VLOOKUP(Attendance!$G806,REGULAR_WEEK_SCHEDULE[[Tuesday]:[Period]],5,TRUE)),
IF(WEEKDAY(Attendance!$J806) = 4,
        IF(COUNTIF(BLOCK_WEDNESDAY_DATES[],Attendance!$J806) &gt; 0, VLOOKUP(Attendance!$G806,BLOCK_WEDNESDAY_PERIOD_SCHEDULE[],2,TRUE),
        IF(COUNTIF(FINALS_WEEK_WEDNESDAY_DATE[],Attendance!$J806) &gt; 0, VLOOKUP(Attendance!$G806,FINALS_WEEK_WEDNESDAY_PERIOD_SCHEDULE[],2,TRUE),
       VLOOKUP(Attendance!$G806,REGULAR_WEEK_SCHEDULE[[Wednesday]:[Period]],4,TRUE))),
IF(WEEKDAY($J806) = 5,
       IF(COUNTIF(BLOCK_THURSDAY_DATES[],Attendance!$J806) &gt; 0, VLOOKUP(Attendance!$G806,BLOCK_THURSDAY_PERIOD_SCHEDULE[],2,TRUE),
       IF(COUNTIF(FINALS_WEEK_THURSDAY_DATE[],Attendance!$J806) &gt; 0, VLOOKUP(Attendance!$G806,FINALS_WEEK_THURSDAY_PERIOD_SCHEDULE[],2,TRUE),
       VLOOKUP(Attendance!$G806,REGULAR_WEEK_SCHEDULE[[Thursday]:[Period]],3,TRUE))),
IF(WEEKDAY(Attendance!$J806) = 6,
       IF(COUNTIF(FINALS_WEEK_FRIDAY_DATE[],Attendance!$J806) &gt; 0, VLOOKUP(Attendance!$G806,FINALS_WEEK_FRIDAY_PERIOD_SCHEDULE[],2,TRUE),
       VLOOKUP(Attendance!$G806,REGULAR_WEEK_SCHEDULE[[Friday]:[Period]],2,TRUE))))))))))</f>
        <v/>
      </c>
      <c r="J806" s="41" t="str">
        <f t="shared" ca="1" si="41"/>
        <v/>
      </c>
      <c r="K806" s="41" t="str">
        <f>IF($A806 &lt;&gt; "",VLOOKUP($A806,'Student reference sheet'!$A$2:$V$2329, 7,FALSE), "")</f>
        <v/>
      </c>
      <c r="L806" s="30" t="str">
        <f>IF($A806 ="", "", VLOOKUP($A806, 'Student reference sheet'!$A$2:$Z$2603,23,FALSE))</f>
        <v/>
      </c>
      <c r="M806" s="30" t="str">
        <f>IF($A806 ="", "", VLOOKUP($A806, 'Student reference sheet'!$A$2:$Z$2603,24,FALSE))</f>
        <v/>
      </c>
      <c r="N806" s="30" t="str">
        <f>IF($A806 ="", "", VLOOKUP($A806, 'Student reference sheet'!$A$2:$Z$2603,26,FALSE))</f>
        <v/>
      </c>
      <c r="O806" s="30" t="str">
        <f>IF($A806 ="", "", VLOOKUP($A806, 'Student reference sheet'!$A$2:$Z$2603,25,FALSE))</f>
        <v/>
      </c>
      <c r="P806" s="39" t="str">
        <f>IF($A806 = "", "", IF(OR(VLOOKUP($A806,'Student reference sheet'!$A$2:$V$2400,8,FALSE) = "R",  VLOOKUP($A806,'Student reference sheet'!$A$2:$V$2400,8,FALSE) = "L"), "X", ""))</f>
        <v/>
      </c>
      <c r="Q806" s="39" t="str">
        <f>IF($A806 ="", "", VLOOKUP($A806, 'Student reference sheet'!$A$2:$V$2603,22,FALSE))</f>
        <v/>
      </c>
      <c r="R806" s="39" t="str">
        <f>IF($A806 &lt;&gt; "",VLOOKUP($A806,'Student reference sheet'!$A$2:$V$2329, 5,FALSE), "")</f>
        <v/>
      </c>
      <c r="S806" s="39" t="str">
        <f>IF($A806 &lt;&gt; "",VLOOKUP($A806,'Student reference sheet'!$A$2:$V$2329, 6,FALSE), "")</f>
        <v/>
      </c>
      <c r="T806" s="30" t="str">
        <f>IF($A806 = "","",
IF(VLOOKUP($A806,'Student reference sheet'!$A$2:$V$2329, 10,FALSE) = "Y", "Hispanic",
IF(VLOOKUP($A806,'Student reference sheet'!$A$2:$V$2329,11,FALSE) &lt;&gt; "",
IF(VLOOKUP($A806,'Student reference sheet'!$A$2:$V$2329,11,FALSE) = "UNK", "Unknown", VLOOKUP(VALUE(VLOOKUP($A806,'Student reference sheet'!$A$2:$V$2329,11,FALSE)),'Ethnicity Reference'!$A$2:$B$22,2,FALSE)),
IF(VLOOKUP($A806,'Student reference sheet'!$A$2:$V$2329,9,FALSE) &lt;&gt; "", VLOOKUP(VALUE(VLOOKUP($A806,'Student reference sheet'!$A$2:$V$2329,9,FALSE)),'Ethnicity Reference'!$A$2:$B$22,2,FALSE),"Unknown"))))</f>
        <v/>
      </c>
      <c r="U806" s="35"/>
    </row>
    <row r="807" spans="1:21" ht="15.75">
      <c r="A807" s="47"/>
      <c r="B807" s="33"/>
      <c r="C807" s="39" t="str">
        <f>IF($A807 &lt;&gt; "",VLOOKUP($A807,'Student reference sheet'!$A$2:$V$2329, 3,FALSE), "")</f>
        <v/>
      </c>
      <c r="D807" s="39" t="str">
        <f>IF($A807 &lt;&gt; "",VLOOKUP($A807,'Student reference sheet'!$A$2:$V$2329, 2,FALSE), "")</f>
        <v/>
      </c>
      <c r="E807" s="35"/>
      <c r="F807" s="34"/>
      <c r="G807" s="40" t="str">
        <f t="shared" ca="1" si="39"/>
        <v/>
      </c>
      <c r="H807" s="40" t="str">
        <f t="shared" ca="1" si="40"/>
        <v/>
      </c>
      <c r="I807" s="36" t="str">
        <f>IF($A807 = "", "",
IF(COUNTIF(MINIMUM_DAY_DATES[], Attendance!J807) &gt; 0, VLOOKUP(Attendance!$G807,MINIMUM_DAY_PERIOD_SCHEDULE[], 2,TRUE),
IF(COUNTIF(RALLY_DATES[], Attendance!J807) &gt; 0, VLOOKUP(Attendance!$G807,RALLY_PERIOD_SCHEDULE[], 2,TRUE),
IF(WEEKDAY(Attendance!$J807) = 2,
       IF(COUNTIF(FINALS_WEEK_MONDAY_DATE[],Attendance!$J807) &gt; 0, VLOOKUP(Attendance!$G807,FINALS_WEEK_MONDAY_PERIOD_SCHEDULE[],2,TRUE),
       VLOOKUP(Attendance!$G807,REGULAR_WEEK_SCHEDULE[],6,TRUE)),
IF(WEEKDAY($J807) = 3,
       IF(COUNTIF(FINALS_WEEK_TUESDAY_DATE[],Attendance!$J807) &gt; 0, VLOOKUP(Attendance!$G807,FINALS_WEEK_TUESDAY_PERIOD_SCHEDULE[],2,TRUE),
       VLOOKUP(Attendance!$G807,REGULAR_WEEK_SCHEDULE[[Tuesday]:[Period]],5,TRUE)),
IF(WEEKDAY(Attendance!$J807) = 4,
        IF(COUNTIF(BLOCK_WEDNESDAY_DATES[],Attendance!$J807) &gt; 0, VLOOKUP(Attendance!$G807,BLOCK_WEDNESDAY_PERIOD_SCHEDULE[],2,TRUE),
        IF(COUNTIF(FINALS_WEEK_WEDNESDAY_DATE[],Attendance!$J807) &gt; 0, VLOOKUP(Attendance!$G807,FINALS_WEEK_WEDNESDAY_PERIOD_SCHEDULE[],2,TRUE),
       VLOOKUP(Attendance!$G807,REGULAR_WEEK_SCHEDULE[[Wednesday]:[Period]],4,TRUE))),
IF(WEEKDAY($J807) = 5,
       IF(COUNTIF(BLOCK_THURSDAY_DATES[],Attendance!$J807) &gt; 0, VLOOKUP(Attendance!$G807,BLOCK_THURSDAY_PERIOD_SCHEDULE[],2,TRUE),
       IF(COUNTIF(FINALS_WEEK_THURSDAY_DATE[],Attendance!$J807) &gt; 0, VLOOKUP(Attendance!$G807,FINALS_WEEK_THURSDAY_PERIOD_SCHEDULE[],2,TRUE),
       VLOOKUP(Attendance!$G807,REGULAR_WEEK_SCHEDULE[[Thursday]:[Period]],3,TRUE))),
IF(WEEKDAY(Attendance!$J807) = 6,
       IF(COUNTIF(FINALS_WEEK_FRIDAY_DATE[],Attendance!$J807) &gt; 0, VLOOKUP(Attendance!$G807,FINALS_WEEK_FRIDAY_PERIOD_SCHEDULE[],2,TRUE),
       VLOOKUP(Attendance!$G807,REGULAR_WEEK_SCHEDULE[[Friday]:[Period]],2,TRUE))))))))))</f>
        <v/>
      </c>
      <c r="J807" s="41" t="str">
        <f t="shared" ca="1" si="41"/>
        <v/>
      </c>
      <c r="K807" s="41" t="str">
        <f>IF($A807 &lt;&gt; "",VLOOKUP($A807,'Student reference sheet'!$A$2:$V$2329, 7,FALSE), "")</f>
        <v/>
      </c>
      <c r="L807" s="30" t="str">
        <f>IF($A807 ="", "", VLOOKUP($A807, 'Student reference sheet'!$A$2:$Z$2603,23,FALSE))</f>
        <v/>
      </c>
      <c r="M807" s="30" t="str">
        <f>IF($A807 ="", "", VLOOKUP($A807, 'Student reference sheet'!$A$2:$Z$2603,24,FALSE))</f>
        <v/>
      </c>
      <c r="N807" s="30" t="str">
        <f>IF($A807 ="", "", VLOOKUP($A807, 'Student reference sheet'!$A$2:$Z$2603,26,FALSE))</f>
        <v/>
      </c>
      <c r="O807" s="30" t="str">
        <f>IF($A807 ="", "", VLOOKUP($A807, 'Student reference sheet'!$A$2:$Z$2603,25,FALSE))</f>
        <v/>
      </c>
      <c r="P807" s="39" t="str">
        <f>IF($A807 = "", "", IF(OR(VLOOKUP($A807,'Student reference sheet'!$A$2:$V$2400,8,FALSE) = "R",  VLOOKUP($A807,'Student reference sheet'!$A$2:$V$2400,8,FALSE) = "L"), "X", ""))</f>
        <v/>
      </c>
      <c r="Q807" s="39" t="str">
        <f>IF($A807 ="", "", VLOOKUP($A807, 'Student reference sheet'!$A$2:$V$2603,22,FALSE))</f>
        <v/>
      </c>
      <c r="R807" s="39" t="str">
        <f>IF($A807 &lt;&gt; "",VLOOKUP($A807,'Student reference sheet'!$A$2:$V$2329, 5,FALSE), "")</f>
        <v/>
      </c>
      <c r="S807" s="39" t="str">
        <f>IF($A807 &lt;&gt; "",VLOOKUP($A807,'Student reference sheet'!$A$2:$V$2329, 6,FALSE), "")</f>
        <v/>
      </c>
      <c r="T807" s="30" t="str">
        <f>IF($A807 = "","",
IF(VLOOKUP($A807,'Student reference sheet'!$A$2:$V$2329, 10,FALSE) = "Y", "Hispanic",
IF(VLOOKUP($A807,'Student reference sheet'!$A$2:$V$2329,11,FALSE) &lt;&gt; "",
IF(VLOOKUP($A807,'Student reference sheet'!$A$2:$V$2329,11,FALSE) = "UNK", "Unknown", VLOOKUP(VALUE(VLOOKUP($A807,'Student reference sheet'!$A$2:$V$2329,11,FALSE)),'Ethnicity Reference'!$A$2:$B$22,2,FALSE)),
IF(VLOOKUP($A807,'Student reference sheet'!$A$2:$V$2329,9,FALSE) &lt;&gt; "", VLOOKUP(VALUE(VLOOKUP($A807,'Student reference sheet'!$A$2:$V$2329,9,FALSE)),'Ethnicity Reference'!$A$2:$B$22,2,FALSE),"Unknown"))))</f>
        <v/>
      </c>
      <c r="U807" s="35"/>
    </row>
    <row r="808" spans="1:21" ht="15.75">
      <c r="A808" s="47"/>
      <c r="B808" s="33"/>
      <c r="C808" s="39" t="str">
        <f>IF($A808 &lt;&gt; "",VLOOKUP($A808,'Student reference sheet'!$A$2:$V$2329, 3,FALSE), "")</f>
        <v/>
      </c>
      <c r="D808" s="39" t="str">
        <f>IF($A808 &lt;&gt; "",VLOOKUP($A808,'Student reference sheet'!$A$2:$V$2329, 2,FALSE), "")</f>
        <v/>
      </c>
      <c r="E808" s="35"/>
      <c r="F808" s="34"/>
      <c r="G808" s="40" t="str">
        <f t="shared" ca="1" si="39"/>
        <v/>
      </c>
      <c r="H808" s="40" t="str">
        <f t="shared" ca="1" si="40"/>
        <v/>
      </c>
      <c r="I808" s="36" t="str">
        <f>IF($A808 = "", "",
IF(COUNTIF(MINIMUM_DAY_DATES[], Attendance!J808) &gt; 0, VLOOKUP(Attendance!$G808,MINIMUM_DAY_PERIOD_SCHEDULE[], 2,TRUE),
IF(COUNTIF(RALLY_DATES[], Attendance!J808) &gt; 0, VLOOKUP(Attendance!$G808,RALLY_PERIOD_SCHEDULE[], 2,TRUE),
IF(WEEKDAY(Attendance!$J808) = 2,
       IF(COUNTIF(FINALS_WEEK_MONDAY_DATE[],Attendance!$J808) &gt; 0, VLOOKUP(Attendance!$G808,FINALS_WEEK_MONDAY_PERIOD_SCHEDULE[],2,TRUE),
       VLOOKUP(Attendance!$G808,REGULAR_WEEK_SCHEDULE[],6,TRUE)),
IF(WEEKDAY($J808) = 3,
       IF(COUNTIF(FINALS_WEEK_TUESDAY_DATE[],Attendance!$J808) &gt; 0, VLOOKUP(Attendance!$G808,FINALS_WEEK_TUESDAY_PERIOD_SCHEDULE[],2,TRUE),
       VLOOKUP(Attendance!$G808,REGULAR_WEEK_SCHEDULE[[Tuesday]:[Period]],5,TRUE)),
IF(WEEKDAY(Attendance!$J808) = 4,
        IF(COUNTIF(BLOCK_WEDNESDAY_DATES[],Attendance!$J808) &gt; 0, VLOOKUP(Attendance!$G808,BLOCK_WEDNESDAY_PERIOD_SCHEDULE[],2,TRUE),
        IF(COUNTIF(FINALS_WEEK_WEDNESDAY_DATE[],Attendance!$J808) &gt; 0, VLOOKUP(Attendance!$G808,FINALS_WEEK_WEDNESDAY_PERIOD_SCHEDULE[],2,TRUE),
       VLOOKUP(Attendance!$G808,REGULAR_WEEK_SCHEDULE[[Wednesday]:[Period]],4,TRUE))),
IF(WEEKDAY($J808) = 5,
       IF(COUNTIF(BLOCK_THURSDAY_DATES[],Attendance!$J808) &gt; 0, VLOOKUP(Attendance!$G808,BLOCK_THURSDAY_PERIOD_SCHEDULE[],2,TRUE),
       IF(COUNTIF(FINALS_WEEK_THURSDAY_DATE[],Attendance!$J808) &gt; 0, VLOOKUP(Attendance!$G808,FINALS_WEEK_THURSDAY_PERIOD_SCHEDULE[],2,TRUE),
       VLOOKUP(Attendance!$G808,REGULAR_WEEK_SCHEDULE[[Thursday]:[Period]],3,TRUE))),
IF(WEEKDAY(Attendance!$J808) = 6,
       IF(COUNTIF(FINALS_WEEK_FRIDAY_DATE[],Attendance!$J808) &gt; 0, VLOOKUP(Attendance!$G808,FINALS_WEEK_FRIDAY_PERIOD_SCHEDULE[],2,TRUE),
       VLOOKUP(Attendance!$G808,REGULAR_WEEK_SCHEDULE[[Friday]:[Period]],2,TRUE))))))))))</f>
        <v/>
      </c>
      <c r="J808" s="41" t="str">
        <f t="shared" ca="1" si="41"/>
        <v/>
      </c>
      <c r="K808" s="41" t="str">
        <f>IF($A808 &lt;&gt; "",VLOOKUP($A808,'Student reference sheet'!$A$2:$V$2329, 7,FALSE), "")</f>
        <v/>
      </c>
      <c r="L808" s="30" t="str">
        <f>IF($A808 ="", "", VLOOKUP($A808, 'Student reference sheet'!$A$2:$Z$2603,23,FALSE))</f>
        <v/>
      </c>
      <c r="M808" s="30" t="str">
        <f>IF($A808 ="", "", VLOOKUP($A808, 'Student reference sheet'!$A$2:$Z$2603,24,FALSE))</f>
        <v/>
      </c>
      <c r="N808" s="30" t="str">
        <f>IF($A808 ="", "", VLOOKUP($A808, 'Student reference sheet'!$A$2:$Z$2603,26,FALSE))</f>
        <v/>
      </c>
      <c r="O808" s="30" t="str">
        <f>IF($A808 ="", "", VLOOKUP($A808, 'Student reference sheet'!$A$2:$Z$2603,25,FALSE))</f>
        <v/>
      </c>
      <c r="P808" s="39" t="str">
        <f>IF($A808 = "", "", IF(OR(VLOOKUP($A808,'Student reference sheet'!$A$2:$V$2400,8,FALSE) = "R",  VLOOKUP($A808,'Student reference sheet'!$A$2:$V$2400,8,FALSE) = "L"), "X", ""))</f>
        <v/>
      </c>
      <c r="Q808" s="39" t="str">
        <f>IF($A808 ="", "", VLOOKUP($A808, 'Student reference sheet'!$A$2:$V$2603,22,FALSE))</f>
        <v/>
      </c>
      <c r="R808" s="39" t="str">
        <f>IF($A808 &lt;&gt; "",VLOOKUP($A808,'Student reference sheet'!$A$2:$V$2329, 5,FALSE), "")</f>
        <v/>
      </c>
      <c r="S808" s="39" t="str">
        <f>IF($A808 &lt;&gt; "",VLOOKUP($A808,'Student reference sheet'!$A$2:$V$2329, 6,FALSE), "")</f>
        <v/>
      </c>
      <c r="T808" s="30" t="str">
        <f>IF($A808 = "","",
IF(VLOOKUP($A808,'Student reference sheet'!$A$2:$V$2329, 10,FALSE) = "Y", "Hispanic",
IF(VLOOKUP($A808,'Student reference sheet'!$A$2:$V$2329,11,FALSE) &lt;&gt; "",
IF(VLOOKUP($A808,'Student reference sheet'!$A$2:$V$2329,11,FALSE) = "UNK", "Unknown", VLOOKUP(VALUE(VLOOKUP($A808,'Student reference sheet'!$A$2:$V$2329,11,FALSE)),'Ethnicity Reference'!$A$2:$B$22,2,FALSE)),
IF(VLOOKUP($A808,'Student reference sheet'!$A$2:$V$2329,9,FALSE) &lt;&gt; "", VLOOKUP(VALUE(VLOOKUP($A808,'Student reference sheet'!$A$2:$V$2329,9,FALSE)),'Ethnicity Reference'!$A$2:$B$22,2,FALSE),"Unknown"))))</f>
        <v/>
      </c>
      <c r="U808" s="35"/>
    </row>
    <row r="809" spans="1:21" ht="15.75">
      <c r="A809" s="47"/>
      <c r="B809" s="33"/>
      <c r="C809" s="39" t="str">
        <f>IF($A809 &lt;&gt; "",VLOOKUP($A809,'Student reference sheet'!$A$2:$V$2329, 3,FALSE), "")</f>
        <v/>
      </c>
      <c r="D809" s="39" t="str">
        <f>IF($A809 &lt;&gt; "",VLOOKUP($A809,'Student reference sheet'!$A$2:$V$2329, 2,FALSE), "")</f>
        <v/>
      </c>
      <c r="E809" s="35"/>
      <c r="F809" s="34"/>
      <c r="G809" s="40" t="str">
        <f t="shared" ca="1" si="39"/>
        <v/>
      </c>
      <c r="H809" s="40" t="str">
        <f t="shared" ca="1" si="40"/>
        <v/>
      </c>
      <c r="I809" s="36" t="str">
        <f>IF($A809 = "", "",
IF(COUNTIF(MINIMUM_DAY_DATES[], Attendance!J809) &gt; 0, VLOOKUP(Attendance!$G809,MINIMUM_DAY_PERIOD_SCHEDULE[], 2,TRUE),
IF(COUNTIF(RALLY_DATES[], Attendance!J809) &gt; 0, VLOOKUP(Attendance!$G809,RALLY_PERIOD_SCHEDULE[], 2,TRUE),
IF(WEEKDAY(Attendance!$J809) = 2,
       IF(COUNTIF(FINALS_WEEK_MONDAY_DATE[],Attendance!$J809) &gt; 0, VLOOKUP(Attendance!$G809,FINALS_WEEK_MONDAY_PERIOD_SCHEDULE[],2,TRUE),
       VLOOKUP(Attendance!$G809,REGULAR_WEEK_SCHEDULE[],6,TRUE)),
IF(WEEKDAY($J809) = 3,
       IF(COUNTIF(FINALS_WEEK_TUESDAY_DATE[],Attendance!$J809) &gt; 0, VLOOKUP(Attendance!$G809,FINALS_WEEK_TUESDAY_PERIOD_SCHEDULE[],2,TRUE),
       VLOOKUP(Attendance!$G809,REGULAR_WEEK_SCHEDULE[[Tuesday]:[Period]],5,TRUE)),
IF(WEEKDAY(Attendance!$J809) = 4,
        IF(COUNTIF(BLOCK_WEDNESDAY_DATES[],Attendance!$J809) &gt; 0, VLOOKUP(Attendance!$G809,BLOCK_WEDNESDAY_PERIOD_SCHEDULE[],2,TRUE),
        IF(COUNTIF(FINALS_WEEK_WEDNESDAY_DATE[],Attendance!$J809) &gt; 0, VLOOKUP(Attendance!$G809,FINALS_WEEK_WEDNESDAY_PERIOD_SCHEDULE[],2,TRUE),
       VLOOKUP(Attendance!$G809,REGULAR_WEEK_SCHEDULE[[Wednesday]:[Period]],4,TRUE))),
IF(WEEKDAY($J809) = 5,
       IF(COUNTIF(BLOCK_THURSDAY_DATES[],Attendance!$J809) &gt; 0, VLOOKUP(Attendance!$G809,BLOCK_THURSDAY_PERIOD_SCHEDULE[],2,TRUE),
       IF(COUNTIF(FINALS_WEEK_THURSDAY_DATE[],Attendance!$J809) &gt; 0, VLOOKUP(Attendance!$G809,FINALS_WEEK_THURSDAY_PERIOD_SCHEDULE[],2,TRUE),
       VLOOKUP(Attendance!$G809,REGULAR_WEEK_SCHEDULE[[Thursday]:[Period]],3,TRUE))),
IF(WEEKDAY(Attendance!$J809) = 6,
       IF(COUNTIF(FINALS_WEEK_FRIDAY_DATE[],Attendance!$J809) &gt; 0, VLOOKUP(Attendance!$G809,FINALS_WEEK_FRIDAY_PERIOD_SCHEDULE[],2,TRUE),
       VLOOKUP(Attendance!$G809,REGULAR_WEEK_SCHEDULE[[Friday]:[Period]],2,TRUE))))))))))</f>
        <v/>
      </c>
      <c r="J809" s="41" t="str">
        <f t="shared" ca="1" si="41"/>
        <v/>
      </c>
      <c r="K809" s="41" t="str">
        <f>IF($A809 &lt;&gt; "",VLOOKUP($A809,'Student reference sheet'!$A$2:$V$2329, 7,FALSE), "")</f>
        <v/>
      </c>
      <c r="L809" s="30" t="str">
        <f>IF($A809 ="", "", VLOOKUP($A809, 'Student reference sheet'!$A$2:$Z$2603,23,FALSE))</f>
        <v/>
      </c>
      <c r="M809" s="30" t="str">
        <f>IF($A809 ="", "", VLOOKUP($A809, 'Student reference sheet'!$A$2:$Z$2603,24,FALSE))</f>
        <v/>
      </c>
      <c r="N809" s="30" t="str">
        <f>IF($A809 ="", "", VLOOKUP($A809, 'Student reference sheet'!$A$2:$Z$2603,26,FALSE))</f>
        <v/>
      </c>
      <c r="O809" s="30" t="str">
        <f>IF($A809 ="", "", VLOOKUP($A809, 'Student reference sheet'!$A$2:$Z$2603,25,FALSE))</f>
        <v/>
      </c>
      <c r="P809" s="39" t="str">
        <f>IF($A809 = "", "", IF(OR(VLOOKUP($A809,'Student reference sheet'!$A$2:$V$2400,8,FALSE) = "R",  VLOOKUP($A809,'Student reference sheet'!$A$2:$V$2400,8,FALSE) = "L"), "X", ""))</f>
        <v/>
      </c>
      <c r="Q809" s="39" t="str">
        <f>IF($A809 ="", "", VLOOKUP($A809, 'Student reference sheet'!$A$2:$V$2603,22,FALSE))</f>
        <v/>
      </c>
      <c r="R809" s="39" t="str">
        <f>IF($A809 &lt;&gt; "",VLOOKUP($A809,'Student reference sheet'!$A$2:$V$2329, 5,FALSE), "")</f>
        <v/>
      </c>
      <c r="S809" s="39" t="str">
        <f>IF($A809 &lt;&gt; "",VLOOKUP($A809,'Student reference sheet'!$A$2:$V$2329, 6,FALSE), "")</f>
        <v/>
      </c>
      <c r="T809" s="30" t="str">
        <f>IF($A809 = "","",
IF(VLOOKUP($A809,'Student reference sheet'!$A$2:$V$2329, 10,FALSE) = "Y", "Hispanic",
IF(VLOOKUP($A809,'Student reference sheet'!$A$2:$V$2329,11,FALSE) &lt;&gt; "",
IF(VLOOKUP($A809,'Student reference sheet'!$A$2:$V$2329,11,FALSE) = "UNK", "Unknown", VLOOKUP(VALUE(VLOOKUP($A809,'Student reference sheet'!$A$2:$V$2329,11,FALSE)),'Ethnicity Reference'!$A$2:$B$22,2,FALSE)),
IF(VLOOKUP($A809,'Student reference sheet'!$A$2:$V$2329,9,FALSE) &lt;&gt; "", VLOOKUP(VALUE(VLOOKUP($A809,'Student reference sheet'!$A$2:$V$2329,9,FALSE)),'Ethnicity Reference'!$A$2:$B$22,2,FALSE),"Unknown"))))</f>
        <v/>
      </c>
      <c r="U809" s="35"/>
    </row>
    <row r="810" spans="1:21" ht="15.75">
      <c r="A810" s="47"/>
      <c r="B810" s="33"/>
      <c r="C810" s="39" t="str">
        <f>IF($A810 &lt;&gt; "",VLOOKUP($A810,'Student reference sheet'!$A$2:$V$2329, 3,FALSE), "")</f>
        <v/>
      </c>
      <c r="D810" s="39" t="str">
        <f>IF($A810 &lt;&gt; "",VLOOKUP($A810,'Student reference sheet'!$A$2:$V$2329, 2,FALSE), "")</f>
        <v/>
      </c>
      <c r="E810" s="35"/>
      <c r="F810" s="34"/>
      <c r="G810" s="40" t="str">
        <f t="shared" ca="1" si="39"/>
        <v/>
      </c>
      <c r="H810" s="40" t="str">
        <f t="shared" ca="1" si="40"/>
        <v/>
      </c>
      <c r="I810" s="36" t="str">
        <f>IF($A810 = "", "",
IF(COUNTIF(MINIMUM_DAY_DATES[], Attendance!J810) &gt; 0, VLOOKUP(Attendance!$G810,MINIMUM_DAY_PERIOD_SCHEDULE[], 2,TRUE),
IF(COUNTIF(RALLY_DATES[], Attendance!J810) &gt; 0, VLOOKUP(Attendance!$G810,RALLY_PERIOD_SCHEDULE[], 2,TRUE),
IF(WEEKDAY(Attendance!$J810) = 2,
       IF(COUNTIF(FINALS_WEEK_MONDAY_DATE[],Attendance!$J810) &gt; 0, VLOOKUP(Attendance!$G810,FINALS_WEEK_MONDAY_PERIOD_SCHEDULE[],2,TRUE),
       VLOOKUP(Attendance!$G810,REGULAR_WEEK_SCHEDULE[],6,TRUE)),
IF(WEEKDAY($J810) = 3,
       IF(COUNTIF(FINALS_WEEK_TUESDAY_DATE[],Attendance!$J810) &gt; 0, VLOOKUP(Attendance!$G810,FINALS_WEEK_TUESDAY_PERIOD_SCHEDULE[],2,TRUE),
       VLOOKUP(Attendance!$G810,REGULAR_WEEK_SCHEDULE[[Tuesday]:[Period]],5,TRUE)),
IF(WEEKDAY(Attendance!$J810) = 4,
        IF(COUNTIF(BLOCK_WEDNESDAY_DATES[],Attendance!$J810) &gt; 0, VLOOKUP(Attendance!$G810,BLOCK_WEDNESDAY_PERIOD_SCHEDULE[],2,TRUE),
        IF(COUNTIF(FINALS_WEEK_WEDNESDAY_DATE[],Attendance!$J810) &gt; 0, VLOOKUP(Attendance!$G810,FINALS_WEEK_WEDNESDAY_PERIOD_SCHEDULE[],2,TRUE),
       VLOOKUP(Attendance!$G810,REGULAR_WEEK_SCHEDULE[[Wednesday]:[Period]],4,TRUE))),
IF(WEEKDAY($J810) = 5,
       IF(COUNTIF(BLOCK_THURSDAY_DATES[],Attendance!$J810) &gt; 0, VLOOKUP(Attendance!$G810,BLOCK_THURSDAY_PERIOD_SCHEDULE[],2,TRUE),
       IF(COUNTIF(FINALS_WEEK_THURSDAY_DATE[],Attendance!$J810) &gt; 0, VLOOKUP(Attendance!$G810,FINALS_WEEK_THURSDAY_PERIOD_SCHEDULE[],2,TRUE),
       VLOOKUP(Attendance!$G810,REGULAR_WEEK_SCHEDULE[[Thursday]:[Period]],3,TRUE))),
IF(WEEKDAY(Attendance!$J810) = 6,
       IF(COUNTIF(FINALS_WEEK_FRIDAY_DATE[],Attendance!$J810) &gt; 0, VLOOKUP(Attendance!$G810,FINALS_WEEK_FRIDAY_PERIOD_SCHEDULE[],2,TRUE),
       VLOOKUP(Attendance!$G810,REGULAR_WEEK_SCHEDULE[[Friday]:[Period]],2,TRUE))))))))))</f>
        <v/>
      </c>
      <c r="J810" s="41" t="str">
        <f t="shared" ca="1" si="41"/>
        <v/>
      </c>
      <c r="K810" s="41" t="str">
        <f>IF($A810 &lt;&gt; "",VLOOKUP($A810,'Student reference sheet'!$A$2:$V$2329, 7,FALSE), "")</f>
        <v/>
      </c>
      <c r="L810" s="30" t="str">
        <f>IF($A810 ="", "", VLOOKUP($A810, 'Student reference sheet'!$A$2:$Z$2603,23,FALSE))</f>
        <v/>
      </c>
      <c r="M810" s="30" t="str">
        <f>IF($A810 ="", "", VLOOKUP($A810, 'Student reference sheet'!$A$2:$Z$2603,24,FALSE))</f>
        <v/>
      </c>
      <c r="N810" s="30" t="str">
        <f>IF($A810 ="", "", VLOOKUP($A810, 'Student reference sheet'!$A$2:$Z$2603,26,FALSE))</f>
        <v/>
      </c>
      <c r="O810" s="30" t="str">
        <f>IF($A810 ="", "", VLOOKUP($A810, 'Student reference sheet'!$A$2:$Z$2603,25,FALSE))</f>
        <v/>
      </c>
      <c r="P810" s="39" t="str">
        <f>IF($A810 = "", "", IF(OR(VLOOKUP($A810,'Student reference sheet'!$A$2:$V$2400,8,FALSE) = "R",  VLOOKUP($A810,'Student reference sheet'!$A$2:$V$2400,8,FALSE) = "L"), "X", ""))</f>
        <v/>
      </c>
      <c r="Q810" s="39" t="str">
        <f>IF($A810 ="", "", VLOOKUP($A810, 'Student reference sheet'!$A$2:$V$2603,22,FALSE))</f>
        <v/>
      </c>
      <c r="R810" s="39" t="str">
        <f>IF($A810 &lt;&gt; "",VLOOKUP($A810,'Student reference sheet'!$A$2:$V$2329, 5,FALSE), "")</f>
        <v/>
      </c>
      <c r="S810" s="39" t="str">
        <f>IF($A810 &lt;&gt; "",VLOOKUP($A810,'Student reference sheet'!$A$2:$V$2329, 6,FALSE), "")</f>
        <v/>
      </c>
      <c r="T810" s="30" t="str">
        <f>IF($A810 = "","",
IF(VLOOKUP($A810,'Student reference sheet'!$A$2:$V$2329, 10,FALSE) = "Y", "Hispanic",
IF(VLOOKUP($A810,'Student reference sheet'!$A$2:$V$2329,11,FALSE) &lt;&gt; "",
IF(VLOOKUP($A810,'Student reference sheet'!$A$2:$V$2329,11,FALSE) = "UNK", "Unknown", VLOOKUP(VALUE(VLOOKUP($A810,'Student reference sheet'!$A$2:$V$2329,11,FALSE)),'Ethnicity Reference'!$A$2:$B$22,2,FALSE)),
IF(VLOOKUP($A810,'Student reference sheet'!$A$2:$V$2329,9,FALSE) &lt;&gt; "", VLOOKUP(VALUE(VLOOKUP($A810,'Student reference sheet'!$A$2:$V$2329,9,FALSE)),'Ethnicity Reference'!$A$2:$B$22,2,FALSE),"Unknown"))))</f>
        <v/>
      </c>
      <c r="U810" s="35"/>
    </row>
    <row r="811" spans="1:21" ht="15.75">
      <c r="A811" s="47"/>
      <c r="B811" s="33"/>
      <c r="C811" s="39" t="str">
        <f>IF($A811 &lt;&gt; "",VLOOKUP($A811,'Student reference sheet'!$A$2:$V$2329, 3,FALSE), "")</f>
        <v/>
      </c>
      <c r="D811" s="39" t="str">
        <f>IF($A811 &lt;&gt; "",VLOOKUP($A811,'Student reference sheet'!$A$2:$V$2329, 2,FALSE), "")</f>
        <v/>
      </c>
      <c r="E811" s="35"/>
      <c r="F811" s="34"/>
      <c r="G811" s="40" t="str">
        <f t="shared" ca="1" si="39"/>
        <v/>
      </c>
      <c r="H811" s="40" t="str">
        <f t="shared" ca="1" si="40"/>
        <v/>
      </c>
      <c r="I811" s="36" t="str">
        <f>IF($A811 = "", "",
IF(COUNTIF(MINIMUM_DAY_DATES[], Attendance!J811) &gt; 0, VLOOKUP(Attendance!$G811,MINIMUM_DAY_PERIOD_SCHEDULE[], 2,TRUE),
IF(COUNTIF(RALLY_DATES[], Attendance!J811) &gt; 0, VLOOKUP(Attendance!$G811,RALLY_PERIOD_SCHEDULE[], 2,TRUE),
IF(WEEKDAY(Attendance!$J811) = 2,
       IF(COUNTIF(FINALS_WEEK_MONDAY_DATE[],Attendance!$J811) &gt; 0, VLOOKUP(Attendance!$G811,FINALS_WEEK_MONDAY_PERIOD_SCHEDULE[],2,TRUE),
       VLOOKUP(Attendance!$G811,REGULAR_WEEK_SCHEDULE[],6,TRUE)),
IF(WEEKDAY($J811) = 3,
       IF(COUNTIF(FINALS_WEEK_TUESDAY_DATE[],Attendance!$J811) &gt; 0, VLOOKUP(Attendance!$G811,FINALS_WEEK_TUESDAY_PERIOD_SCHEDULE[],2,TRUE),
       VLOOKUP(Attendance!$G811,REGULAR_WEEK_SCHEDULE[[Tuesday]:[Period]],5,TRUE)),
IF(WEEKDAY(Attendance!$J811) = 4,
        IF(COUNTIF(BLOCK_WEDNESDAY_DATES[],Attendance!$J811) &gt; 0, VLOOKUP(Attendance!$G811,BLOCK_WEDNESDAY_PERIOD_SCHEDULE[],2,TRUE),
        IF(COUNTIF(FINALS_WEEK_WEDNESDAY_DATE[],Attendance!$J811) &gt; 0, VLOOKUP(Attendance!$G811,FINALS_WEEK_WEDNESDAY_PERIOD_SCHEDULE[],2,TRUE),
       VLOOKUP(Attendance!$G811,REGULAR_WEEK_SCHEDULE[[Wednesday]:[Period]],4,TRUE))),
IF(WEEKDAY($J811) = 5,
       IF(COUNTIF(BLOCK_THURSDAY_DATES[],Attendance!$J811) &gt; 0, VLOOKUP(Attendance!$G811,BLOCK_THURSDAY_PERIOD_SCHEDULE[],2,TRUE),
       IF(COUNTIF(FINALS_WEEK_THURSDAY_DATE[],Attendance!$J811) &gt; 0, VLOOKUP(Attendance!$G811,FINALS_WEEK_THURSDAY_PERIOD_SCHEDULE[],2,TRUE),
       VLOOKUP(Attendance!$G811,REGULAR_WEEK_SCHEDULE[[Thursday]:[Period]],3,TRUE))),
IF(WEEKDAY(Attendance!$J811) = 6,
       IF(COUNTIF(FINALS_WEEK_FRIDAY_DATE[],Attendance!$J811) &gt; 0, VLOOKUP(Attendance!$G811,FINALS_WEEK_FRIDAY_PERIOD_SCHEDULE[],2,TRUE),
       VLOOKUP(Attendance!$G811,REGULAR_WEEK_SCHEDULE[[Friday]:[Period]],2,TRUE))))))))))</f>
        <v/>
      </c>
      <c r="J811" s="41" t="str">
        <f t="shared" ca="1" si="41"/>
        <v/>
      </c>
      <c r="K811" s="41" t="str">
        <f>IF($A811 &lt;&gt; "",VLOOKUP($A811,'Student reference sheet'!$A$2:$V$2329, 7,FALSE), "")</f>
        <v/>
      </c>
      <c r="L811" s="30" t="str">
        <f>IF($A811 ="", "", VLOOKUP($A811, 'Student reference sheet'!$A$2:$Z$2603,23,FALSE))</f>
        <v/>
      </c>
      <c r="M811" s="30" t="str">
        <f>IF($A811 ="", "", VLOOKUP($A811, 'Student reference sheet'!$A$2:$Z$2603,24,FALSE))</f>
        <v/>
      </c>
      <c r="N811" s="30" t="str">
        <f>IF($A811 ="", "", VLOOKUP($A811, 'Student reference sheet'!$A$2:$Z$2603,26,FALSE))</f>
        <v/>
      </c>
      <c r="O811" s="30" t="str">
        <f>IF($A811 ="", "", VLOOKUP($A811, 'Student reference sheet'!$A$2:$Z$2603,25,FALSE))</f>
        <v/>
      </c>
      <c r="P811" s="39" t="str">
        <f>IF($A811 = "", "", IF(OR(VLOOKUP($A811,'Student reference sheet'!$A$2:$V$2400,8,FALSE) = "R",  VLOOKUP($A811,'Student reference sheet'!$A$2:$V$2400,8,FALSE) = "L"), "X", ""))</f>
        <v/>
      </c>
      <c r="Q811" s="39" t="str">
        <f>IF($A811 ="", "", VLOOKUP($A811, 'Student reference sheet'!$A$2:$V$2603,22,FALSE))</f>
        <v/>
      </c>
      <c r="R811" s="39" t="str">
        <f>IF($A811 &lt;&gt; "",VLOOKUP($A811,'Student reference sheet'!$A$2:$V$2329, 5,FALSE), "")</f>
        <v/>
      </c>
      <c r="S811" s="39" t="str">
        <f>IF($A811 &lt;&gt; "",VLOOKUP($A811,'Student reference sheet'!$A$2:$V$2329, 6,FALSE), "")</f>
        <v/>
      </c>
      <c r="T811" s="30" t="str">
        <f>IF($A811 = "","",
IF(VLOOKUP($A811,'Student reference sheet'!$A$2:$V$2329, 10,FALSE) = "Y", "Hispanic",
IF(VLOOKUP($A811,'Student reference sheet'!$A$2:$V$2329,11,FALSE) &lt;&gt; "",
IF(VLOOKUP($A811,'Student reference sheet'!$A$2:$V$2329,11,FALSE) = "UNK", "Unknown", VLOOKUP(VALUE(VLOOKUP($A811,'Student reference sheet'!$A$2:$V$2329,11,FALSE)),'Ethnicity Reference'!$A$2:$B$22,2,FALSE)),
IF(VLOOKUP($A811,'Student reference sheet'!$A$2:$V$2329,9,FALSE) &lt;&gt; "", VLOOKUP(VALUE(VLOOKUP($A811,'Student reference sheet'!$A$2:$V$2329,9,FALSE)),'Ethnicity Reference'!$A$2:$B$22,2,FALSE),"Unknown"))))</f>
        <v/>
      </c>
      <c r="U811" s="35"/>
    </row>
    <row r="812" spans="1:21" ht="15.75">
      <c r="A812" s="47"/>
      <c r="B812" s="33"/>
      <c r="C812" s="39" t="str">
        <f>IF($A812 &lt;&gt; "",VLOOKUP($A812,'Student reference sheet'!$A$2:$V$2329, 3,FALSE), "")</f>
        <v/>
      </c>
      <c r="D812" s="39" t="str">
        <f>IF($A812 &lt;&gt; "",VLOOKUP($A812,'Student reference sheet'!$A$2:$V$2329, 2,FALSE), "")</f>
        <v/>
      </c>
      <c r="E812" s="35"/>
      <c r="F812" s="34"/>
      <c r="G812" s="40" t="str">
        <f t="shared" ca="1" si="39"/>
        <v/>
      </c>
      <c r="H812" s="40" t="str">
        <f t="shared" ca="1" si="40"/>
        <v/>
      </c>
      <c r="I812" s="36" t="str">
        <f>IF($A812 = "", "",
IF(COUNTIF(MINIMUM_DAY_DATES[], Attendance!J812) &gt; 0, VLOOKUP(Attendance!$G812,MINIMUM_DAY_PERIOD_SCHEDULE[], 2,TRUE),
IF(COUNTIF(RALLY_DATES[], Attendance!J812) &gt; 0, VLOOKUP(Attendance!$G812,RALLY_PERIOD_SCHEDULE[], 2,TRUE),
IF(WEEKDAY(Attendance!$J812) = 2,
       IF(COUNTIF(FINALS_WEEK_MONDAY_DATE[],Attendance!$J812) &gt; 0, VLOOKUP(Attendance!$G812,FINALS_WEEK_MONDAY_PERIOD_SCHEDULE[],2,TRUE),
       VLOOKUP(Attendance!$G812,REGULAR_WEEK_SCHEDULE[],6,TRUE)),
IF(WEEKDAY($J812) = 3,
       IF(COUNTIF(FINALS_WEEK_TUESDAY_DATE[],Attendance!$J812) &gt; 0, VLOOKUP(Attendance!$G812,FINALS_WEEK_TUESDAY_PERIOD_SCHEDULE[],2,TRUE),
       VLOOKUP(Attendance!$G812,REGULAR_WEEK_SCHEDULE[[Tuesday]:[Period]],5,TRUE)),
IF(WEEKDAY(Attendance!$J812) = 4,
        IF(COUNTIF(BLOCK_WEDNESDAY_DATES[],Attendance!$J812) &gt; 0, VLOOKUP(Attendance!$G812,BLOCK_WEDNESDAY_PERIOD_SCHEDULE[],2,TRUE),
        IF(COUNTIF(FINALS_WEEK_WEDNESDAY_DATE[],Attendance!$J812) &gt; 0, VLOOKUP(Attendance!$G812,FINALS_WEEK_WEDNESDAY_PERIOD_SCHEDULE[],2,TRUE),
       VLOOKUP(Attendance!$G812,REGULAR_WEEK_SCHEDULE[[Wednesday]:[Period]],4,TRUE))),
IF(WEEKDAY($J812) = 5,
       IF(COUNTIF(BLOCK_THURSDAY_DATES[],Attendance!$J812) &gt; 0, VLOOKUP(Attendance!$G812,BLOCK_THURSDAY_PERIOD_SCHEDULE[],2,TRUE),
       IF(COUNTIF(FINALS_WEEK_THURSDAY_DATE[],Attendance!$J812) &gt; 0, VLOOKUP(Attendance!$G812,FINALS_WEEK_THURSDAY_PERIOD_SCHEDULE[],2,TRUE),
       VLOOKUP(Attendance!$G812,REGULAR_WEEK_SCHEDULE[[Thursday]:[Period]],3,TRUE))),
IF(WEEKDAY(Attendance!$J812) = 6,
       IF(COUNTIF(FINALS_WEEK_FRIDAY_DATE[],Attendance!$J812) &gt; 0, VLOOKUP(Attendance!$G812,FINALS_WEEK_FRIDAY_PERIOD_SCHEDULE[],2,TRUE),
       VLOOKUP(Attendance!$G812,REGULAR_WEEK_SCHEDULE[[Friday]:[Period]],2,TRUE))))))))))</f>
        <v/>
      </c>
      <c r="J812" s="41" t="str">
        <f t="shared" ca="1" si="41"/>
        <v/>
      </c>
      <c r="K812" s="41" t="str">
        <f>IF($A812 &lt;&gt; "",VLOOKUP($A812,'Student reference sheet'!$A$2:$V$2329, 7,FALSE), "")</f>
        <v/>
      </c>
      <c r="L812" s="30" t="str">
        <f>IF($A812 ="", "", VLOOKUP($A812, 'Student reference sheet'!$A$2:$Z$2603,23,FALSE))</f>
        <v/>
      </c>
      <c r="M812" s="30" t="str">
        <f>IF($A812 ="", "", VLOOKUP($A812, 'Student reference sheet'!$A$2:$Z$2603,24,FALSE))</f>
        <v/>
      </c>
      <c r="N812" s="30" t="str">
        <f>IF($A812 ="", "", VLOOKUP($A812, 'Student reference sheet'!$A$2:$Z$2603,26,FALSE))</f>
        <v/>
      </c>
      <c r="O812" s="30" t="str">
        <f>IF($A812 ="", "", VLOOKUP($A812, 'Student reference sheet'!$A$2:$Z$2603,25,FALSE))</f>
        <v/>
      </c>
      <c r="P812" s="39" t="str">
        <f>IF($A812 = "", "", IF(OR(VLOOKUP($A812,'Student reference sheet'!$A$2:$V$2400,8,FALSE) = "R",  VLOOKUP($A812,'Student reference sheet'!$A$2:$V$2400,8,FALSE) = "L"), "X", ""))</f>
        <v/>
      </c>
      <c r="Q812" s="39" t="str">
        <f>IF($A812 ="", "", VLOOKUP($A812, 'Student reference sheet'!$A$2:$V$2603,22,FALSE))</f>
        <v/>
      </c>
      <c r="R812" s="39" t="str">
        <f>IF($A812 &lt;&gt; "",VLOOKUP($A812,'Student reference sheet'!$A$2:$V$2329, 5,FALSE), "")</f>
        <v/>
      </c>
      <c r="S812" s="39" t="str">
        <f>IF($A812 &lt;&gt; "",VLOOKUP($A812,'Student reference sheet'!$A$2:$V$2329, 6,FALSE), "")</f>
        <v/>
      </c>
      <c r="T812" s="30" t="str">
        <f>IF($A812 = "","",
IF(VLOOKUP($A812,'Student reference sheet'!$A$2:$V$2329, 10,FALSE) = "Y", "Hispanic",
IF(VLOOKUP($A812,'Student reference sheet'!$A$2:$V$2329,11,FALSE) &lt;&gt; "",
IF(VLOOKUP($A812,'Student reference sheet'!$A$2:$V$2329,11,FALSE) = "UNK", "Unknown", VLOOKUP(VALUE(VLOOKUP($A812,'Student reference sheet'!$A$2:$V$2329,11,FALSE)),'Ethnicity Reference'!$A$2:$B$22,2,FALSE)),
IF(VLOOKUP($A812,'Student reference sheet'!$A$2:$V$2329,9,FALSE) &lt;&gt; "", VLOOKUP(VALUE(VLOOKUP($A812,'Student reference sheet'!$A$2:$V$2329,9,FALSE)),'Ethnicity Reference'!$A$2:$B$22,2,FALSE),"Unknown"))))</f>
        <v/>
      </c>
      <c r="U812" s="35"/>
    </row>
    <row r="813" spans="1:21" ht="15.75">
      <c r="A813" s="47"/>
      <c r="B813" s="33"/>
      <c r="C813" s="39" t="str">
        <f>IF($A813 &lt;&gt; "",VLOOKUP($A813,'Student reference sheet'!$A$2:$V$2329, 3,FALSE), "")</f>
        <v/>
      </c>
      <c r="D813" s="39" t="str">
        <f>IF($A813 &lt;&gt; "",VLOOKUP($A813,'Student reference sheet'!$A$2:$V$2329, 2,FALSE), "")</f>
        <v/>
      </c>
      <c r="E813" s="35"/>
      <c r="F813" s="34"/>
      <c r="G813" s="40" t="str">
        <f t="shared" ca="1" si="39"/>
        <v/>
      </c>
      <c r="H813" s="40" t="str">
        <f t="shared" ca="1" si="40"/>
        <v/>
      </c>
      <c r="I813" s="36" t="str">
        <f>IF($A813 = "", "",
IF(COUNTIF(MINIMUM_DAY_DATES[], Attendance!J813) &gt; 0, VLOOKUP(Attendance!$G813,MINIMUM_DAY_PERIOD_SCHEDULE[], 2,TRUE),
IF(COUNTIF(RALLY_DATES[], Attendance!J813) &gt; 0, VLOOKUP(Attendance!$G813,RALLY_PERIOD_SCHEDULE[], 2,TRUE),
IF(WEEKDAY(Attendance!$J813) = 2,
       IF(COUNTIF(FINALS_WEEK_MONDAY_DATE[],Attendance!$J813) &gt; 0, VLOOKUP(Attendance!$G813,FINALS_WEEK_MONDAY_PERIOD_SCHEDULE[],2,TRUE),
       VLOOKUP(Attendance!$G813,REGULAR_WEEK_SCHEDULE[],6,TRUE)),
IF(WEEKDAY($J813) = 3,
       IF(COUNTIF(FINALS_WEEK_TUESDAY_DATE[],Attendance!$J813) &gt; 0, VLOOKUP(Attendance!$G813,FINALS_WEEK_TUESDAY_PERIOD_SCHEDULE[],2,TRUE),
       VLOOKUP(Attendance!$G813,REGULAR_WEEK_SCHEDULE[[Tuesday]:[Period]],5,TRUE)),
IF(WEEKDAY(Attendance!$J813) = 4,
        IF(COUNTIF(BLOCK_WEDNESDAY_DATES[],Attendance!$J813) &gt; 0, VLOOKUP(Attendance!$G813,BLOCK_WEDNESDAY_PERIOD_SCHEDULE[],2,TRUE),
        IF(COUNTIF(FINALS_WEEK_WEDNESDAY_DATE[],Attendance!$J813) &gt; 0, VLOOKUP(Attendance!$G813,FINALS_WEEK_WEDNESDAY_PERIOD_SCHEDULE[],2,TRUE),
       VLOOKUP(Attendance!$G813,REGULAR_WEEK_SCHEDULE[[Wednesday]:[Period]],4,TRUE))),
IF(WEEKDAY($J813) = 5,
       IF(COUNTIF(BLOCK_THURSDAY_DATES[],Attendance!$J813) &gt; 0, VLOOKUP(Attendance!$G813,BLOCK_THURSDAY_PERIOD_SCHEDULE[],2,TRUE),
       IF(COUNTIF(FINALS_WEEK_THURSDAY_DATE[],Attendance!$J813) &gt; 0, VLOOKUP(Attendance!$G813,FINALS_WEEK_THURSDAY_PERIOD_SCHEDULE[],2,TRUE),
       VLOOKUP(Attendance!$G813,REGULAR_WEEK_SCHEDULE[[Thursday]:[Period]],3,TRUE))),
IF(WEEKDAY(Attendance!$J813) = 6,
       IF(COUNTIF(FINALS_WEEK_FRIDAY_DATE[],Attendance!$J813) &gt; 0, VLOOKUP(Attendance!$G813,FINALS_WEEK_FRIDAY_PERIOD_SCHEDULE[],2,TRUE),
       VLOOKUP(Attendance!$G813,REGULAR_WEEK_SCHEDULE[[Friday]:[Period]],2,TRUE))))))))))</f>
        <v/>
      </c>
      <c r="J813" s="41" t="str">
        <f t="shared" ca="1" si="41"/>
        <v/>
      </c>
      <c r="K813" s="41" t="str">
        <f>IF($A813 &lt;&gt; "",VLOOKUP($A813,'Student reference sheet'!$A$2:$V$2329, 7,FALSE), "")</f>
        <v/>
      </c>
      <c r="L813" s="30" t="str">
        <f>IF($A813 ="", "", VLOOKUP($A813, 'Student reference sheet'!$A$2:$Z$2603,23,FALSE))</f>
        <v/>
      </c>
      <c r="M813" s="30" t="str">
        <f>IF($A813 ="", "", VLOOKUP($A813, 'Student reference sheet'!$A$2:$Z$2603,24,FALSE))</f>
        <v/>
      </c>
      <c r="N813" s="30" t="str">
        <f>IF($A813 ="", "", VLOOKUP($A813, 'Student reference sheet'!$A$2:$Z$2603,26,FALSE))</f>
        <v/>
      </c>
      <c r="O813" s="30" t="str">
        <f>IF($A813 ="", "", VLOOKUP($A813, 'Student reference sheet'!$A$2:$Z$2603,25,FALSE))</f>
        <v/>
      </c>
      <c r="P813" s="39" t="str">
        <f>IF($A813 = "", "", IF(OR(VLOOKUP($A813,'Student reference sheet'!$A$2:$V$2400,8,FALSE) = "R",  VLOOKUP($A813,'Student reference sheet'!$A$2:$V$2400,8,FALSE) = "L"), "X", ""))</f>
        <v/>
      </c>
      <c r="Q813" s="39" t="str">
        <f>IF($A813 ="", "", VLOOKUP($A813, 'Student reference sheet'!$A$2:$V$2603,22,FALSE))</f>
        <v/>
      </c>
      <c r="R813" s="39" t="str">
        <f>IF($A813 &lt;&gt; "",VLOOKUP($A813,'Student reference sheet'!$A$2:$V$2329, 5,FALSE), "")</f>
        <v/>
      </c>
      <c r="S813" s="39" t="str">
        <f>IF($A813 &lt;&gt; "",VLOOKUP($A813,'Student reference sheet'!$A$2:$V$2329, 6,FALSE), "")</f>
        <v/>
      </c>
      <c r="T813" s="30" t="str">
        <f>IF($A813 = "","",
IF(VLOOKUP($A813,'Student reference sheet'!$A$2:$V$2329, 10,FALSE) = "Y", "Hispanic",
IF(VLOOKUP($A813,'Student reference sheet'!$A$2:$V$2329,11,FALSE) &lt;&gt; "",
IF(VLOOKUP($A813,'Student reference sheet'!$A$2:$V$2329,11,FALSE) = "UNK", "Unknown", VLOOKUP(VALUE(VLOOKUP($A813,'Student reference sheet'!$A$2:$V$2329,11,FALSE)),'Ethnicity Reference'!$A$2:$B$22,2,FALSE)),
IF(VLOOKUP($A813,'Student reference sheet'!$A$2:$V$2329,9,FALSE) &lt;&gt; "", VLOOKUP(VALUE(VLOOKUP($A813,'Student reference sheet'!$A$2:$V$2329,9,FALSE)),'Ethnicity Reference'!$A$2:$B$22,2,FALSE),"Unknown"))))</f>
        <v/>
      </c>
      <c r="U813" s="35"/>
    </row>
    <row r="814" spans="1:21" ht="15.75">
      <c r="A814" s="47"/>
      <c r="B814" s="33"/>
      <c r="C814" s="39" t="str">
        <f>IF($A814 &lt;&gt; "",VLOOKUP($A814,'Student reference sheet'!$A$2:$V$2329, 3,FALSE), "")</f>
        <v/>
      </c>
      <c r="D814" s="39" t="str">
        <f>IF($A814 &lt;&gt; "",VLOOKUP($A814,'Student reference sheet'!$A$2:$V$2329, 2,FALSE), "")</f>
        <v/>
      </c>
      <c r="E814" s="35"/>
      <c r="F814" s="34"/>
      <c r="G814" s="40" t="str">
        <f t="shared" ca="1" si="39"/>
        <v/>
      </c>
      <c r="H814" s="40" t="str">
        <f t="shared" ca="1" si="40"/>
        <v/>
      </c>
      <c r="I814" s="36" t="str">
        <f>IF($A814 = "", "",
IF(COUNTIF(MINIMUM_DAY_DATES[], Attendance!J814) &gt; 0, VLOOKUP(Attendance!$G814,MINIMUM_DAY_PERIOD_SCHEDULE[], 2,TRUE),
IF(COUNTIF(RALLY_DATES[], Attendance!J814) &gt; 0, VLOOKUP(Attendance!$G814,RALLY_PERIOD_SCHEDULE[], 2,TRUE),
IF(WEEKDAY(Attendance!$J814) = 2,
       IF(COUNTIF(FINALS_WEEK_MONDAY_DATE[],Attendance!$J814) &gt; 0, VLOOKUP(Attendance!$G814,FINALS_WEEK_MONDAY_PERIOD_SCHEDULE[],2,TRUE),
       VLOOKUP(Attendance!$G814,REGULAR_WEEK_SCHEDULE[],6,TRUE)),
IF(WEEKDAY($J814) = 3,
       IF(COUNTIF(FINALS_WEEK_TUESDAY_DATE[],Attendance!$J814) &gt; 0, VLOOKUP(Attendance!$G814,FINALS_WEEK_TUESDAY_PERIOD_SCHEDULE[],2,TRUE),
       VLOOKUP(Attendance!$G814,REGULAR_WEEK_SCHEDULE[[Tuesday]:[Period]],5,TRUE)),
IF(WEEKDAY(Attendance!$J814) = 4,
        IF(COUNTIF(BLOCK_WEDNESDAY_DATES[],Attendance!$J814) &gt; 0, VLOOKUP(Attendance!$G814,BLOCK_WEDNESDAY_PERIOD_SCHEDULE[],2,TRUE),
        IF(COUNTIF(FINALS_WEEK_WEDNESDAY_DATE[],Attendance!$J814) &gt; 0, VLOOKUP(Attendance!$G814,FINALS_WEEK_WEDNESDAY_PERIOD_SCHEDULE[],2,TRUE),
       VLOOKUP(Attendance!$G814,REGULAR_WEEK_SCHEDULE[[Wednesday]:[Period]],4,TRUE))),
IF(WEEKDAY($J814) = 5,
       IF(COUNTIF(BLOCK_THURSDAY_DATES[],Attendance!$J814) &gt; 0, VLOOKUP(Attendance!$G814,BLOCK_THURSDAY_PERIOD_SCHEDULE[],2,TRUE),
       IF(COUNTIF(FINALS_WEEK_THURSDAY_DATE[],Attendance!$J814) &gt; 0, VLOOKUP(Attendance!$G814,FINALS_WEEK_THURSDAY_PERIOD_SCHEDULE[],2,TRUE),
       VLOOKUP(Attendance!$G814,REGULAR_WEEK_SCHEDULE[[Thursday]:[Period]],3,TRUE))),
IF(WEEKDAY(Attendance!$J814) = 6,
       IF(COUNTIF(FINALS_WEEK_FRIDAY_DATE[],Attendance!$J814) &gt; 0, VLOOKUP(Attendance!$G814,FINALS_WEEK_FRIDAY_PERIOD_SCHEDULE[],2,TRUE),
       VLOOKUP(Attendance!$G814,REGULAR_WEEK_SCHEDULE[[Friday]:[Period]],2,TRUE))))))))))</f>
        <v/>
      </c>
      <c r="J814" s="41" t="str">
        <f t="shared" ca="1" si="41"/>
        <v/>
      </c>
      <c r="K814" s="41" t="str">
        <f>IF($A814 &lt;&gt; "",VLOOKUP($A814,'Student reference sheet'!$A$2:$V$2329, 7,FALSE), "")</f>
        <v/>
      </c>
      <c r="L814" s="30" t="str">
        <f>IF($A814 ="", "", VLOOKUP($A814, 'Student reference sheet'!$A$2:$Z$2603,23,FALSE))</f>
        <v/>
      </c>
      <c r="M814" s="30" t="str">
        <f>IF($A814 ="", "", VLOOKUP($A814, 'Student reference sheet'!$A$2:$Z$2603,24,FALSE))</f>
        <v/>
      </c>
      <c r="N814" s="30" t="str">
        <f>IF($A814 ="", "", VLOOKUP($A814, 'Student reference sheet'!$A$2:$Z$2603,26,FALSE))</f>
        <v/>
      </c>
      <c r="O814" s="30" t="str">
        <f>IF($A814 ="", "", VLOOKUP($A814, 'Student reference sheet'!$A$2:$Z$2603,25,FALSE))</f>
        <v/>
      </c>
      <c r="P814" s="39" t="str">
        <f>IF($A814 = "", "", IF(OR(VLOOKUP($A814,'Student reference sheet'!$A$2:$V$2400,8,FALSE) = "R",  VLOOKUP($A814,'Student reference sheet'!$A$2:$V$2400,8,FALSE) = "L"), "X", ""))</f>
        <v/>
      </c>
      <c r="Q814" s="39" t="str">
        <f>IF($A814 ="", "", VLOOKUP($A814, 'Student reference sheet'!$A$2:$V$2603,22,FALSE))</f>
        <v/>
      </c>
      <c r="R814" s="39" t="str">
        <f>IF($A814 &lt;&gt; "",VLOOKUP($A814,'Student reference sheet'!$A$2:$V$2329, 5,FALSE), "")</f>
        <v/>
      </c>
      <c r="S814" s="39" t="str">
        <f>IF($A814 &lt;&gt; "",VLOOKUP($A814,'Student reference sheet'!$A$2:$V$2329, 6,FALSE), "")</f>
        <v/>
      </c>
      <c r="T814" s="30" t="str">
        <f>IF($A814 = "","",
IF(VLOOKUP($A814,'Student reference sheet'!$A$2:$V$2329, 10,FALSE) = "Y", "Hispanic",
IF(VLOOKUP($A814,'Student reference sheet'!$A$2:$V$2329,11,FALSE) &lt;&gt; "",
IF(VLOOKUP($A814,'Student reference sheet'!$A$2:$V$2329,11,FALSE) = "UNK", "Unknown", VLOOKUP(VALUE(VLOOKUP($A814,'Student reference sheet'!$A$2:$V$2329,11,FALSE)),'Ethnicity Reference'!$A$2:$B$22,2,FALSE)),
IF(VLOOKUP($A814,'Student reference sheet'!$A$2:$V$2329,9,FALSE) &lt;&gt; "", VLOOKUP(VALUE(VLOOKUP($A814,'Student reference sheet'!$A$2:$V$2329,9,FALSE)),'Ethnicity Reference'!$A$2:$B$22,2,FALSE),"Unknown"))))</f>
        <v/>
      </c>
      <c r="U814" s="35"/>
    </row>
    <row r="815" spans="1:21" ht="15.75">
      <c r="A815" s="47"/>
      <c r="B815" s="33"/>
      <c r="C815" s="39" t="str">
        <f>IF($A815 &lt;&gt; "",VLOOKUP($A815,'Student reference sheet'!$A$2:$V$2329, 3,FALSE), "")</f>
        <v/>
      </c>
      <c r="D815" s="39" t="str">
        <f>IF($A815 &lt;&gt; "",VLOOKUP($A815,'Student reference sheet'!$A$2:$V$2329, 2,FALSE), "")</f>
        <v/>
      </c>
      <c r="E815" s="35"/>
      <c r="F815" s="34"/>
      <c r="G815" s="40" t="str">
        <f t="shared" ca="1" si="39"/>
        <v/>
      </c>
      <c r="H815" s="40" t="str">
        <f t="shared" ca="1" si="40"/>
        <v/>
      </c>
      <c r="I815" s="36" t="str">
        <f>IF($A815 = "", "",
IF(COUNTIF(MINIMUM_DAY_DATES[], Attendance!J815) &gt; 0, VLOOKUP(Attendance!$G815,MINIMUM_DAY_PERIOD_SCHEDULE[], 2,TRUE),
IF(COUNTIF(RALLY_DATES[], Attendance!J815) &gt; 0, VLOOKUP(Attendance!$G815,RALLY_PERIOD_SCHEDULE[], 2,TRUE),
IF(WEEKDAY(Attendance!$J815) = 2,
       IF(COUNTIF(FINALS_WEEK_MONDAY_DATE[],Attendance!$J815) &gt; 0, VLOOKUP(Attendance!$G815,FINALS_WEEK_MONDAY_PERIOD_SCHEDULE[],2,TRUE),
       VLOOKUP(Attendance!$G815,REGULAR_WEEK_SCHEDULE[],6,TRUE)),
IF(WEEKDAY($J815) = 3,
       IF(COUNTIF(FINALS_WEEK_TUESDAY_DATE[],Attendance!$J815) &gt; 0, VLOOKUP(Attendance!$G815,FINALS_WEEK_TUESDAY_PERIOD_SCHEDULE[],2,TRUE),
       VLOOKUP(Attendance!$G815,REGULAR_WEEK_SCHEDULE[[Tuesday]:[Period]],5,TRUE)),
IF(WEEKDAY(Attendance!$J815) = 4,
        IF(COUNTIF(BLOCK_WEDNESDAY_DATES[],Attendance!$J815) &gt; 0, VLOOKUP(Attendance!$G815,BLOCK_WEDNESDAY_PERIOD_SCHEDULE[],2,TRUE),
        IF(COUNTIF(FINALS_WEEK_WEDNESDAY_DATE[],Attendance!$J815) &gt; 0, VLOOKUP(Attendance!$G815,FINALS_WEEK_WEDNESDAY_PERIOD_SCHEDULE[],2,TRUE),
       VLOOKUP(Attendance!$G815,REGULAR_WEEK_SCHEDULE[[Wednesday]:[Period]],4,TRUE))),
IF(WEEKDAY($J815) = 5,
       IF(COUNTIF(BLOCK_THURSDAY_DATES[],Attendance!$J815) &gt; 0, VLOOKUP(Attendance!$G815,BLOCK_THURSDAY_PERIOD_SCHEDULE[],2,TRUE),
       IF(COUNTIF(FINALS_WEEK_THURSDAY_DATE[],Attendance!$J815) &gt; 0, VLOOKUP(Attendance!$G815,FINALS_WEEK_THURSDAY_PERIOD_SCHEDULE[],2,TRUE),
       VLOOKUP(Attendance!$G815,REGULAR_WEEK_SCHEDULE[[Thursday]:[Period]],3,TRUE))),
IF(WEEKDAY(Attendance!$J815) = 6,
       IF(COUNTIF(FINALS_WEEK_FRIDAY_DATE[],Attendance!$J815) &gt; 0, VLOOKUP(Attendance!$G815,FINALS_WEEK_FRIDAY_PERIOD_SCHEDULE[],2,TRUE),
       VLOOKUP(Attendance!$G815,REGULAR_WEEK_SCHEDULE[[Friday]:[Period]],2,TRUE))))))))))</f>
        <v/>
      </c>
      <c r="J815" s="41" t="str">
        <f t="shared" ca="1" si="41"/>
        <v/>
      </c>
      <c r="K815" s="41" t="str">
        <f>IF($A815 &lt;&gt; "",VLOOKUP($A815,'Student reference sheet'!$A$2:$V$2329, 7,FALSE), "")</f>
        <v/>
      </c>
      <c r="L815" s="30" t="str">
        <f>IF($A815 ="", "", VLOOKUP($A815, 'Student reference sheet'!$A$2:$Z$2603,23,FALSE))</f>
        <v/>
      </c>
      <c r="M815" s="30" t="str">
        <f>IF($A815 ="", "", VLOOKUP($A815, 'Student reference sheet'!$A$2:$Z$2603,24,FALSE))</f>
        <v/>
      </c>
      <c r="N815" s="30" t="str">
        <f>IF($A815 ="", "", VLOOKUP($A815, 'Student reference sheet'!$A$2:$Z$2603,26,FALSE))</f>
        <v/>
      </c>
      <c r="O815" s="30" t="str">
        <f>IF($A815 ="", "", VLOOKUP($A815, 'Student reference sheet'!$A$2:$Z$2603,25,FALSE))</f>
        <v/>
      </c>
      <c r="P815" s="39" t="str">
        <f>IF($A815 = "", "", IF(OR(VLOOKUP($A815,'Student reference sheet'!$A$2:$V$2400,8,FALSE) = "R",  VLOOKUP($A815,'Student reference sheet'!$A$2:$V$2400,8,FALSE) = "L"), "X", ""))</f>
        <v/>
      </c>
      <c r="Q815" s="39" t="str">
        <f>IF($A815 ="", "", VLOOKUP($A815, 'Student reference sheet'!$A$2:$V$2603,22,FALSE))</f>
        <v/>
      </c>
      <c r="R815" s="39" t="str">
        <f>IF($A815 &lt;&gt; "",VLOOKUP($A815,'Student reference sheet'!$A$2:$V$2329, 5,FALSE), "")</f>
        <v/>
      </c>
      <c r="S815" s="39" t="str">
        <f>IF($A815 &lt;&gt; "",VLOOKUP($A815,'Student reference sheet'!$A$2:$V$2329, 6,FALSE), "")</f>
        <v/>
      </c>
      <c r="T815" s="30" t="str">
        <f>IF($A815 = "","",
IF(VLOOKUP($A815,'Student reference sheet'!$A$2:$V$2329, 10,FALSE) = "Y", "Hispanic",
IF(VLOOKUP($A815,'Student reference sheet'!$A$2:$V$2329,11,FALSE) &lt;&gt; "",
IF(VLOOKUP($A815,'Student reference sheet'!$A$2:$V$2329,11,FALSE) = "UNK", "Unknown", VLOOKUP(VALUE(VLOOKUP($A815,'Student reference sheet'!$A$2:$V$2329,11,FALSE)),'Ethnicity Reference'!$A$2:$B$22,2,FALSE)),
IF(VLOOKUP($A815,'Student reference sheet'!$A$2:$V$2329,9,FALSE) &lt;&gt; "", VLOOKUP(VALUE(VLOOKUP($A815,'Student reference sheet'!$A$2:$V$2329,9,FALSE)),'Ethnicity Reference'!$A$2:$B$22,2,FALSE),"Unknown"))))</f>
        <v/>
      </c>
      <c r="U815" s="35"/>
    </row>
    <row r="816" spans="1:21" ht="15.75">
      <c r="A816" s="47"/>
      <c r="B816" s="33"/>
      <c r="C816" s="39" t="str">
        <f>IF($A816 &lt;&gt; "",VLOOKUP($A816,'Student reference sheet'!$A$2:$V$2329, 3,FALSE), "")</f>
        <v/>
      </c>
      <c r="D816" s="39" t="str">
        <f>IF($A816 &lt;&gt; "",VLOOKUP($A816,'Student reference sheet'!$A$2:$V$2329, 2,FALSE), "")</f>
        <v/>
      </c>
      <c r="E816" s="35"/>
      <c r="F816" s="34"/>
      <c r="G816" s="40" t="str">
        <f t="shared" ca="1" si="39"/>
        <v/>
      </c>
      <c r="H816" s="40" t="str">
        <f t="shared" ca="1" si="40"/>
        <v/>
      </c>
      <c r="I816" s="36" t="str">
        <f>IF($A816 = "", "",
IF(COUNTIF(MINIMUM_DAY_DATES[], Attendance!J816) &gt; 0, VLOOKUP(Attendance!$G816,MINIMUM_DAY_PERIOD_SCHEDULE[], 2,TRUE),
IF(COUNTIF(RALLY_DATES[], Attendance!J816) &gt; 0, VLOOKUP(Attendance!$G816,RALLY_PERIOD_SCHEDULE[], 2,TRUE),
IF(WEEKDAY(Attendance!$J816) = 2,
       IF(COUNTIF(FINALS_WEEK_MONDAY_DATE[],Attendance!$J816) &gt; 0, VLOOKUP(Attendance!$G816,FINALS_WEEK_MONDAY_PERIOD_SCHEDULE[],2,TRUE),
       VLOOKUP(Attendance!$G816,REGULAR_WEEK_SCHEDULE[],6,TRUE)),
IF(WEEKDAY($J816) = 3,
       IF(COUNTIF(FINALS_WEEK_TUESDAY_DATE[],Attendance!$J816) &gt; 0, VLOOKUP(Attendance!$G816,FINALS_WEEK_TUESDAY_PERIOD_SCHEDULE[],2,TRUE),
       VLOOKUP(Attendance!$G816,REGULAR_WEEK_SCHEDULE[[Tuesday]:[Period]],5,TRUE)),
IF(WEEKDAY(Attendance!$J816) = 4,
        IF(COUNTIF(BLOCK_WEDNESDAY_DATES[],Attendance!$J816) &gt; 0, VLOOKUP(Attendance!$G816,BLOCK_WEDNESDAY_PERIOD_SCHEDULE[],2,TRUE),
        IF(COUNTIF(FINALS_WEEK_WEDNESDAY_DATE[],Attendance!$J816) &gt; 0, VLOOKUP(Attendance!$G816,FINALS_WEEK_WEDNESDAY_PERIOD_SCHEDULE[],2,TRUE),
       VLOOKUP(Attendance!$G816,REGULAR_WEEK_SCHEDULE[[Wednesday]:[Period]],4,TRUE))),
IF(WEEKDAY($J816) = 5,
       IF(COUNTIF(BLOCK_THURSDAY_DATES[],Attendance!$J816) &gt; 0, VLOOKUP(Attendance!$G816,BLOCK_THURSDAY_PERIOD_SCHEDULE[],2,TRUE),
       IF(COUNTIF(FINALS_WEEK_THURSDAY_DATE[],Attendance!$J816) &gt; 0, VLOOKUP(Attendance!$G816,FINALS_WEEK_THURSDAY_PERIOD_SCHEDULE[],2,TRUE),
       VLOOKUP(Attendance!$G816,REGULAR_WEEK_SCHEDULE[[Thursday]:[Period]],3,TRUE))),
IF(WEEKDAY(Attendance!$J816) = 6,
       IF(COUNTIF(FINALS_WEEK_FRIDAY_DATE[],Attendance!$J816) &gt; 0, VLOOKUP(Attendance!$G816,FINALS_WEEK_FRIDAY_PERIOD_SCHEDULE[],2,TRUE),
       VLOOKUP(Attendance!$G816,REGULAR_WEEK_SCHEDULE[[Friday]:[Period]],2,TRUE))))))))))</f>
        <v/>
      </c>
      <c r="J816" s="41" t="str">
        <f t="shared" ca="1" si="41"/>
        <v/>
      </c>
      <c r="K816" s="41" t="str">
        <f>IF($A816 &lt;&gt; "",VLOOKUP($A816,'Student reference sheet'!$A$2:$V$2329, 7,FALSE), "")</f>
        <v/>
      </c>
      <c r="L816" s="30" t="str">
        <f>IF($A816 ="", "", VLOOKUP($A816, 'Student reference sheet'!$A$2:$Z$2603,23,FALSE))</f>
        <v/>
      </c>
      <c r="M816" s="30" t="str">
        <f>IF($A816 ="", "", VLOOKUP($A816, 'Student reference sheet'!$A$2:$Z$2603,24,FALSE))</f>
        <v/>
      </c>
      <c r="N816" s="30" t="str">
        <f>IF($A816 ="", "", VLOOKUP($A816, 'Student reference sheet'!$A$2:$Z$2603,26,FALSE))</f>
        <v/>
      </c>
      <c r="O816" s="30" t="str">
        <f>IF($A816 ="", "", VLOOKUP($A816, 'Student reference sheet'!$A$2:$Z$2603,25,FALSE))</f>
        <v/>
      </c>
      <c r="P816" s="39" t="str">
        <f>IF($A816 = "", "", IF(OR(VLOOKUP($A816,'Student reference sheet'!$A$2:$V$2400,8,FALSE) = "R",  VLOOKUP($A816,'Student reference sheet'!$A$2:$V$2400,8,FALSE) = "L"), "X", ""))</f>
        <v/>
      </c>
      <c r="Q816" s="39" t="str">
        <f>IF($A816 ="", "", VLOOKUP($A816, 'Student reference sheet'!$A$2:$V$2603,22,FALSE))</f>
        <v/>
      </c>
      <c r="R816" s="39" t="str">
        <f>IF($A816 &lt;&gt; "",VLOOKUP($A816,'Student reference sheet'!$A$2:$V$2329, 5,FALSE), "")</f>
        <v/>
      </c>
      <c r="S816" s="39" t="str">
        <f>IF($A816 &lt;&gt; "",VLOOKUP($A816,'Student reference sheet'!$A$2:$V$2329, 6,FALSE), "")</f>
        <v/>
      </c>
      <c r="T816" s="30" t="str">
        <f>IF($A816 = "","",
IF(VLOOKUP($A816,'Student reference sheet'!$A$2:$V$2329, 10,FALSE) = "Y", "Hispanic",
IF(VLOOKUP($A816,'Student reference sheet'!$A$2:$V$2329,11,FALSE) &lt;&gt; "",
IF(VLOOKUP($A816,'Student reference sheet'!$A$2:$V$2329,11,FALSE) = "UNK", "Unknown", VLOOKUP(VALUE(VLOOKUP($A816,'Student reference sheet'!$A$2:$V$2329,11,FALSE)),'Ethnicity Reference'!$A$2:$B$22,2,FALSE)),
IF(VLOOKUP($A816,'Student reference sheet'!$A$2:$V$2329,9,FALSE) &lt;&gt; "", VLOOKUP(VALUE(VLOOKUP($A816,'Student reference sheet'!$A$2:$V$2329,9,FALSE)),'Ethnicity Reference'!$A$2:$B$22,2,FALSE),"Unknown"))))</f>
        <v/>
      </c>
      <c r="U816" s="35"/>
    </row>
    <row r="817" spans="1:21" ht="15.75">
      <c r="A817" s="47"/>
      <c r="B817" s="33"/>
      <c r="C817" s="39" t="str">
        <f>IF($A817 &lt;&gt; "",VLOOKUP($A817,'Student reference sheet'!$A$2:$V$2329, 3,FALSE), "")</f>
        <v/>
      </c>
      <c r="D817" s="39" t="str">
        <f>IF($A817 &lt;&gt; "",VLOOKUP($A817,'Student reference sheet'!$A$2:$V$2329, 2,FALSE), "")</f>
        <v/>
      </c>
      <c r="E817" s="35"/>
      <c r="F817" s="34"/>
      <c r="G817" s="40" t="str">
        <f t="shared" ca="1" si="39"/>
        <v/>
      </c>
      <c r="H817" s="40" t="str">
        <f t="shared" ca="1" si="40"/>
        <v/>
      </c>
      <c r="I817" s="36" t="str">
        <f>IF($A817 = "", "",
IF(COUNTIF(MINIMUM_DAY_DATES[], Attendance!J817) &gt; 0, VLOOKUP(Attendance!$G817,MINIMUM_DAY_PERIOD_SCHEDULE[], 2,TRUE),
IF(COUNTIF(RALLY_DATES[], Attendance!J817) &gt; 0, VLOOKUP(Attendance!$G817,RALLY_PERIOD_SCHEDULE[], 2,TRUE),
IF(WEEKDAY(Attendance!$J817) = 2,
       IF(COUNTIF(FINALS_WEEK_MONDAY_DATE[],Attendance!$J817) &gt; 0, VLOOKUP(Attendance!$G817,FINALS_WEEK_MONDAY_PERIOD_SCHEDULE[],2,TRUE),
       VLOOKUP(Attendance!$G817,REGULAR_WEEK_SCHEDULE[],6,TRUE)),
IF(WEEKDAY($J817) = 3,
       IF(COUNTIF(FINALS_WEEK_TUESDAY_DATE[],Attendance!$J817) &gt; 0, VLOOKUP(Attendance!$G817,FINALS_WEEK_TUESDAY_PERIOD_SCHEDULE[],2,TRUE),
       VLOOKUP(Attendance!$G817,REGULAR_WEEK_SCHEDULE[[Tuesday]:[Period]],5,TRUE)),
IF(WEEKDAY(Attendance!$J817) = 4,
        IF(COUNTIF(BLOCK_WEDNESDAY_DATES[],Attendance!$J817) &gt; 0, VLOOKUP(Attendance!$G817,BLOCK_WEDNESDAY_PERIOD_SCHEDULE[],2,TRUE),
        IF(COUNTIF(FINALS_WEEK_WEDNESDAY_DATE[],Attendance!$J817) &gt; 0, VLOOKUP(Attendance!$G817,FINALS_WEEK_WEDNESDAY_PERIOD_SCHEDULE[],2,TRUE),
       VLOOKUP(Attendance!$G817,REGULAR_WEEK_SCHEDULE[[Wednesday]:[Period]],4,TRUE))),
IF(WEEKDAY($J817) = 5,
       IF(COUNTIF(BLOCK_THURSDAY_DATES[],Attendance!$J817) &gt; 0, VLOOKUP(Attendance!$G817,BLOCK_THURSDAY_PERIOD_SCHEDULE[],2,TRUE),
       IF(COUNTIF(FINALS_WEEK_THURSDAY_DATE[],Attendance!$J817) &gt; 0, VLOOKUP(Attendance!$G817,FINALS_WEEK_THURSDAY_PERIOD_SCHEDULE[],2,TRUE),
       VLOOKUP(Attendance!$G817,REGULAR_WEEK_SCHEDULE[[Thursday]:[Period]],3,TRUE))),
IF(WEEKDAY(Attendance!$J817) = 6,
       IF(COUNTIF(FINALS_WEEK_FRIDAY_DATE[],Attendance!$J817) &gt; 0, VLOOKUP(Attendance!$G817,FINALS_WEEK_FRIDAY_PERIOD_SCHEDULE[],2,TRUE),
       VLOOKUP(Attendance!$G817,REGULAR_WEEK_SCHEDULE[[Friday]:[Period]],2,TRUE))))))))))</f>
        <v/>
      </c>
      <c r="J817" s="41" t="str">
        <f t="shared" ca="1" si="41"/>
        <v/>
      </c>
      <c r="K817" s="41" t="str">
        <f>IF($A817 &lt;&gt; "",VLOOKUP($A817,'Student reference sheet'!$A$2:$V$2329, 7,FALSE), "")</f>
        <v/>
      </c>
      <c r="L817" s="30" t="str">
        <f>IF($A817 ="", "", VLOOKUP($A817, 'Student reference sheet'!$A$2:$Z$2603,23,FALSE))</f>
        <v/>
      </c>
      <c r="M817" s="30" t="str">
        <f>IF($A817 ="", "", VLOOKUP($A817, 'Student reference sheet'!$A$2:$Z$2603,24,FALSE))</f>
        <v/>
      </c>
      <c r="N817" s="30" t="str">
        <f>IF($A817 ="", "", VLOOKUP($A817, 'Student reference sheet'!$A$2:$Z$2603,26,FALSE))</f>
        <v/>
      </c>
      <c r="O817" s="30" t="str">
        <f>IF($A817 ="", "", VLOOKUP($A817, 'Student reference sheet'!$A$2:$Z$2603,25,FALSE))</f>
        <v/>
      </c>
      <c r="P817" s="39" t="str">
        <f>IF($A817 = "", "", IF(OR(VLOOKUP($A817,'Student reference sheet'!$A$2:$V$2400,8,FALSE) = "R",  VLOOKUP($A817,'Student reference sheet'!$A$2:$V$2400,8,FALSE) = "L"), "X", ""))</f>
        <v/>
      </c>
      <c r="Q817" s="39" t="str">
        <f>IF($A817 ="", "", VLOOKUP($A817, 'Student reference sheet'!$A$2:$V$2603,22,FALSE))</f>
        <v/>
      </c>
      <c r="R817" s="39" t="str">
        <f>IF($A817 &lt;&gt; "",VLOOKUP($A817,'Student reference sheet'!$A$2:$V$2329, 5,FALSE), "")</f>
        <v/>
      </c>
      <c r="S817" s="39" t="str">
        <f>IF($A817 &lt;&gt; "",VLOOKUP($A817,'Student reference sheet'!$A$2:$V$2329, 6,FALSE), "")</f>
        <v/>
      </c>
      <c r="T817" s="30" t="str">
        <f>IF($A817 = "","",
IF(VLOOKUP($A817,'Student reference sheet'!$A$2:$V$2329, 10,FALSE) = "Y", "Hispanic",
IF(VLOOKUP($A817,'Student reference sheet'!$A$2:$V$2329,11,FALSE) &lt;&gt; "",
IF(VLOOKUP($A817,'Student reference sheet'!$A$2:$V$2329,11,FALSE) = "UNK", "Unknown", VLOOKUP(VALUE(VLOOKUP($A817,'Student reference sheet'!$A$2:$V$2329,11,FALSE)),'Ethnicity Reference'!$A$2:$B$22,2,FALSE)),
IF(VLOOKUP($A817,'Student reference sheet'!$A$2:$V$2329,9,FALSE) &lt;&gt; "", VLOOKUP(VALUE(VLOOKUP($A817,'Student reference sheet'!$A$2:$V$2329,9,FALSE)),'Ethnicity Reference'!$A$2:$B$22,2,FALSE),"Unknown"))))</f>
        <v/>
      </c>
      <c r="U817" s="35"/>
    </row>
    <row r="818" spans="1:21" ht="15.75">
      <c r="A818" s="47"/>
      <c r="B818" s="33"/>
      <c r="C818" s="39" t="str">
        <f>IF($A818 &lt;&gt; "",VLOOKUP($A818,'Student reference sheet'!$A$2:$V$2329, 3,FALSE), "")</f>
        <v/>
      </c>
      <c r="D818" s="39" t="str">
        <f>IF($A818 &lt;&gt; "",VLOOKUP($A818,'Student reference sheet'!$A$2:$V$2329, 2,FALSE), "")</f>
        <v/>
      </c>
      <c r="E818" s="35"/>
      <c r="F818" s="34"/>
      <c r="G818" s="40" t="str">
        <f t="shared" ca="1" si="39"/>
        <v/>
      </c>
      <c r="H818" s="40" t="str">
        <f t="shared" ca="1" si="40"/>
        <v/>
      </c>
      <c r="I818" s="36" t="str">
        <f>IF($A818 = "", "",
IF(COUNTIF(MINIMUM_DAY_DATES[], Attendance!J818) &gt; 0, VLOOKUP(Attendance!$G818,MINIMUM_DAY_PERIOD_SCHEDULE[], 2,TRUE),
IF(COUNTIF(RALLY_DATES[], Attendance!J818) &gt; 0, VLOOKUP(Attendance!$G818,RALLY_PERIOD_SCHEDULE[], 2,TRUE),
IF(WEEKDAY(Attendance!$J818) = 2,
       IF(COUNTIF(FINALS_WEEK_MONDAY_DATE[],Attendance!$J818) &gt; 0, VLOOKUP(Attendance!$G818,FINALS_WEEK_MONDAY_PERIOD_SCHEDULE[],2,TRUE),
       VLOOKUP(Attendance!$G818,REGULAR_WEEK_SCHEDULE[],6,TRUE)),
IF(WEEKDAY($J818) = 3,
       IF(COUNTIF(FINALS_WEEK_TUESDAY_DATE[],Attendance!$J818) &gt; 0, VLOOKUP(Attendance!$G818,FINALS_WEEK_TUESDAY_PERIOD_SCHEDULE[],2,TRUE),
       VLOOKUP(Attendance!$G818,REGULAR_WEEK_SCHEDULE[[Tuesday]:[Period]],5,TRUE)),
IF(WEEKDAY(Attendance!$J818) = 4,
        IF(COUNTIF(BLOCK_WEDNESDAY_DATES[],Attendance!$J818) &gt; 0, VLOOKUP(Attendance!$G818,BLOCK_WEDNESDAY_PERIOD_SCHEDULE[],2,TRUE),
        IF(COUNTIF(FINALS_WEEK_WEDNESDAY_DATE[],Attendance!$J818) &gt; 0, VLOOKUP(Attendance!$G818,FINALS_WEEK_WEDNESDAY_PERIOD_SCHEDULE[],2,TRUE),
       VLOOKUP(Attendance!$G818,REGULAR_WEEK_SCHEDULE[[Wednesday]:[Period]],4,TRUE))),
IF(WEEKDAY($J818) = 5,
       IF(COUNTIF(BLOCK_THURSDAY_DATES[],Attendance!$J818) &gt; 0, VLOOKUP(Attendance!$G818,BLOCK_THURSDAY_PERIOD_SCHEDULE[],2,TRUE),
       IF(COUNTIF(FINALS_WEEK_THURSDAY_DATE[],Attendance!$J818) &gt; 0, VLOOKUP(Attendance!$G818,FINALS_WEEK_THURSDAY_PERIOD_SCHEDULE[],2,TRUE),
       VLOOKUP(Attendance!$G818,REGULAR_WEEK_SCHEDULE[[Thursday]:[Period]],3,TRUE))),
IF(WEEKDAY(Attendance!$J818) = 6,
       IF(COUNTIF(FINALS_WEEK_FRIDAY_DATE[],Attendance!$J818) &gt; 0, VLOOKUP(Attendance!$G818,FINALS_WEEK_FRIDAY_PERIOD_SCHEDULE[],2,TRUE),
       VLOOKUP(Attendance!$G818,REGULAR_WEEK_SCHEDULE[[Friday]:[Period]],2,TRUE))))))))))</f>
        <v/>
      </c>
      <c r="J818" s="41" t="str">
        <f t="shared" ca="1" si="41"/>
        <v/>
      </c>
      <c r="K818" s="41" t="str">
        <f>IF($A818 &lt;&gt; "",VLOOKUP($A818,'Student reference sheet'!$A$2:$V$2329, 7,FALSE), "")</f>
        <v/>
      </c>
      <c r="L818" s="30" t="str">
        <f>IF($A818 ="", "", VLOOKUP($A818, 'Student reference sheet'!$A$2:$Z$2603,23,FALSE))</f>
        <v/>
      </c>
      <c r="M818" s="30" t="str">
        <f>IF($A818 ="", "", VLOOKUP($A818, 'Student reference sheet'!$A$2:$Z$2603,24,FALSE))</f>
        <v/>
      </c>
      <c r="N818" s="30" t="str">
        <f>IF($A818 ="", "", VLOOKUP($A818, 'Student reference sheet'!$A$2:$Z$2603,26,FALSE))</f>
        <v/>
      </c>
      <c r="O818" s="30" t="str">
        <f>IF($A818 ="", "", VLOOKUP($A818, 'Student reference sheet'!$A$2:$Z$2603,25,FALSE))</f>
        <v/>
      </c>
      <c r="P818" s="39" t="str">
        <f>IF($A818 = "", "", IF(OR(VLOOKUP($A818,'Student reference sheet'!$A$2:$V$2400,8,FALSE) = "R",  VLOOKUP($A818,'Student reference sheet'!$A$2:$V$2400,8,FALSE) = "L"), "X", ""))</f>
        <v/>
      </c>
      <c r="Q818" s="39" t="str">
        <f>IF($A818 ="", "", VLOOKUP($A818, 'Student reference sheet'!$A$2:$V$2603,22,FALSE))</f>
        <v/>
      </c>
      <c r="R818" s="39" t="str">
        <f>IF($A818 &lt;&gt; "",VLOOKUP($A818,'Student reference sheet'!$A$2:$V$2329, 5,FALSE), "")</f>
        <v/>
      </c>
      <c r="S818" s="39" t="str">
        <f>IF($A818 &lt;&gt; "",VLOOKUP($A818,'Student reference sheet'!$A$2:$V$2329, 6,FALSE), "")</f>
        <v/>
      </c>
      <c r="T818" s="30" t="str">
        <f>IF($A818 = "","",
IF(VLOOKUP($A818,'Student reference sheet'!$A$2:$V$2329, 10,FALSE) = "Y", "Hispanic",
IF(VLOOKUP($A818,'Student reference sheet'!$A$2:$V$2329,11,FALSE) &lt;&gt; "",
IF(VLOOKUP($A818,'Student reference sheet'!$A$2:$V$2329,11,FALSE) = "UNK", "Unknown", VLOOKUP(VALUE(VLOOKUP($A818,'Student reference sheet'!$A$2:$V$2329,11,FALSE)),'Ethnicity Reference'!$A$2:$B$22,2,FALSE)),
IF(VLOOKUP($A818,'Student reference sheet'!$A$2:$V$2329,9,FALSE) &lt;&gt; "", VLOOKUP(VALUE(VLOOKUP($A818,'Student reference sheet'!$A$2:$V$2329,9,FALSE)),'Ethnicity Reference'!$A$2:$B$22,2,FALSE),"Unknown"))))</f>
        <v/>
      </c>
      <c r="U818" s="35"/>
    </row>
    <row r="819" spans="1:21" ht="15.75">
      <c r="A819" s="47"/>
      <c r="B819" s="33"/>
      <c r="C819" s="39" t="str">
        <f>IF($A819 &lt;&gt; "",VLOOKUP($A819,'Student reference sheet'!$A$2:$V$2329, 3,FALSE), "")</f>
        <v/>
      </c>
      <c r="D819" s="39" t="str">
        <f>IF($A819 &lt;&gt; "",VLOOKUP($A819,'Student reference sheet'!$A$2:$V$2329, 2,FALSE), "")</f>
        <v/>
      </c>
      <c r="E819" s="35"/>
      <c r="F819" s="34"/>
      <c r="G819" s="40" t="str">
        <f t="shared" ca="1" si="39"/>
        <v/>
      </c>
      <c r="H819" s="40" t="str">
        <f t="shared" ca="1" si="40"/>
        <v/>
      </c>
      <c r="I819" s="36" t="str">
        <f>IF($A819 = "", "",
IF(COUNTIF(MINIMUM_DAY_DATES[], Attendance!J819) &gt; 0, VLOOKUP(Attendance!$G819,MINIMUM_DAY_PERIOD_SCHEDULE[], 2,TRUE),
IF(COUNTIF(RALLY_DATES[], Attendance!J819) &gt; 0, VLOOKUP(Attendance!$G819,RALLY_PERIOD_SCHEDULE[], 2,TRUE),
IF(WEEKDAY(Attendance!$J819) = 2,
       IF(COUNTIF(FINALS_WEEK_MONDAY_DATE[],Attendance!$J819) &gt; 0, VLOOKUP(Attendance!$G819,FINALS_WEEK_MONDAY_PERIOD_SCHEDULE[],2,TRUE),
       VLOOKUP(Attendance!$G819,REGULAR_WEEK_SCHEDULE[],6,TRUE)),
IF(WEEKDAY($J819) = 3,
       IF(COUNTIF(FINALS_WEEK_TUESDAY_DATE[],Attendance!$J819) &gt; 0, VLOOKUP(Attendance!$G819,FINALS_WEEK_TUESDAY_PERIOD_SCHEDULE[],2,TRUE),
       VLOOKUP(Attendance!$G819,REGULAR_WEEK_SCHEDULE[[Tuesday]:[Period]],5,TRUE)),
IF(WEEKDAY(Attendance!$J819) = 4,
        IF(COUNTIF(BLOCK_WEDNESDAY_DATES[],Attendance!$J819) &gt; 0, VLOOKUP(Attendance!$G819,BLOCK_WEDNESDAY_PERIOD_SCHEDULE[],2,TRUE),
        IF(COUNTIF(FINALS_WEEK_WEDNESDAY_DATE[],Attendance!$J819) &gt; 0, VLOOKUP(Attendance!$G819,FINALS_WEEK_WEDNESDAY_PERIOD_SCHEDULE[],2,TRUE),
       VLOOKUP(Attendance!$G819,REGULAR_WEEK_SCHEDULE[[Wednesday]:[Period]],4,TRUE))),
IF(WEEKDAY($J819) = 5,
       IF(COUNTIF(BLOCK_THURSDAY_DATES[],Attendance!$J819) &gt; 0, VLOOKUP(Attendance!$G819,BLOCK_THURSDAY_PERIOD_SCHEDULE[],2,TRUE),
       IF(COUNTIF(FINALS_WEEK_THURSDAY_DATE[],Attendance!$J819) &gt; 0, VLOOKUP(Attendance!$G819,FINALS_WEEK_THURSDAY_PERIOD_SCHEDULE[],2,TRUE),
       VLOOKUP(Attendance!$G819,REGULAR_WEEK_SCHEDULE[[Thursday]:[Period]],3,TRUE))),
IF(WEEKDAY(Attendance!$J819) = 6,
       IF(COUNTIF(FINALS_WEEK_FRIDAY_DATE[],Attendance!$J819) &gt; 0, VLOOKUP(Attendance!$G819,FINALS_WEEK_FRIDAY_PERIOD_SCHEDULE[],2,TRUE),
       VLOOKUP(Attendance!$G819,REGULAR_WEEK_SCHEDULE[[Friday]:[Period]],2,TRUE))))))))))</f>
        <v/>
      </c>
      <c r="J819" s="41" t="str">
        <f t="shared" ca="1" si="41"/>
        <v/>
      </c>
      <c r="K819" s="41" t="str">
        <f>IF($A819 &lt;&gt; "",VLOOKUP($A819,'Student reference sheet'!$A$2:$V$2329, 7,FALSE), "")</f>
        <v/>
      </c>
      <c r="L819" s="30" t="str">
        <f>IF($A819 ="", "", VLOOKUP($A819, 'Student reference sheet'!$A$2:$Z$2603,23,FALSE))</f>
        <v/>
      </c>
      <c r="M819" s="30" t="str">
        <f>IF($A819 ="", "", VLOOKUP($A819, 'Student reference sheet'!$A$2:$Z$2603,24,FALSE))</f>
        <v/>
      </c>
      <c r="N819" s="30" t="str">
        <f>IF($A819 ="", "", VLOOKUP($A819, 'Student reference sheet'!$A$2:$Z$2603,26,FALSE))</f>
        <v/>
      </c>
      <c r="O819" s="30" t="str">
        <f>IF($A819 ="", "", VLOOKUP($A819, 'Student reference sheet'!$A$2:$Z$2603,25,FALSE))</f>
        <v/>
      </c>
      <c r="P819" s="39" t="str">
        <f>IF($A819 = "", "", IF(OR(VLOOKUP($A819,'Student reference sheet'!$A$2:$V$2400,8,FALSE) = "R",  VLOOKUP($A819,'Student reference sheet'!$A$2:$V$2400,8,FALSE) = "L"), "X", ""))</f>
        <v/>
      </c>
      <c r="Q819" s="39" t="str">
        <f>IF($A819 ="", "", VLOOKUP($A819, 'Student reference sheet'!$A$2:$V$2603,22,FALSE))</f>
        <v/>
      </c>
      <c r="R819" s="39" t="str">
        <f>IF($A819 &lt;&gt; "",VLOOKUP($A819,'Student reference sheet'!$A$2:$V$2329, 5,FALSE), "")</f>
        <v/>
      </c>
      <c r="S819" s="39" t="str">
        <f>IF($A819 &lt;&gt; "",VLOOKUP($A819,'Student reference sheet'!$A$2:$V$2329, 6,FALSE), "")</f>
        <v/>
      </c>
      <c r="T819" s="30" t="str">
        <f>IF($A819 = "","",
IF(VLOOKUP($A819,'Student reference sheet'!$A$2:$V$2329, 10,FALSE) = "Y", "Hispanic",
IF(VLOOKUP($A819,'Student reference sheet'!$A$2:$V$2329,11,FALSE) &lt;&gt; "",
IF(VLOOKUP($A819,'Student reference sheet'!$A$2:$V$2329,11,FALSE) = "UNK", "Unknown", VLOOKUP(VALUE(VLOOKUP($A819,'Student reference sheet'!$A$2:$V$2329,11,FALSE)),'Ethnicity Reference'!$A$2:$B$22,2,FALSE)),
IF(VLOOKUP($A819,'Student reference sheet'!$A$2:$V$2329,9,FALSE) &lt;&gt; "", VLOOKUP(VALUE(VLOOKUP($A819,'Student reference sheet'!$A$2:$V$2329,9,FALSE)),'Ethnicity Reference'!$A$2:$B$22,2,FALSE),"Unknown"))))</f>
        <v/>
      </c>
      <c r="U819" s="35"/>
    </row>
    <row r="820" spans="1:21" ht="15.75">
      <c r="A820" s="47"/>
      <c r="B820" s="33"/>
      <c r="C820" s="39" t="str">
        <f>IF($A820 &lt;&gt; "",VLOOKUP($A820,'Student reference sheet'!$A$2:$V$2329, 3,FALSE), "")</f>
        <v/>
      </c>
      <c r="D820" s="39" t="str">
        <f>IF($A820 &lt;&gt; "",VLOOKUP($A820,'Student reference sheet'!$A$2:$V$2329, 2,FALSE), "")</f>
        <v/>
      </c>
      <c r="E820" s="35"/>
      <c r="F820" s="34"/>
      <c r="G820" s="40" t="str">
        <f t="shared" ca="1" si="39"/>
        <v/>
      </c>
      <c r="H820" s="40" t="str">
        <f t="shared" ca="1" si="40"/>
        <v/>
      </c>
      <c r="I820" s="36" t="str">
        <f>IF($A820 = "", "",
IF(COUNTIF(MINIMUM_DAY_DATES[], Attendance!J820) &gt; 0, VLOOKUP(Attendance!$G820,MINIMUM_DAY_PERIOD_SCHEDULE[], 2,TRUE),
IF(COUNTIF(RALLY_DATES[], Attendance!J820) &gt; 0, VLOOKUP(Attendance!$G820,RALLY_PERIOD_SCHEDULE[], 2,TRUE),
IF(WEEKDAY(Attendance!$J820) = 2,
       IF(COUNTIF(FINALS_WEEK_MONDAY_DATE[],Attendance!$J820) &gt; 0, VLOOKUP(Attendance!$G820,FINALS_WEEK_MONDAY_PERIOD_SCHEDULE[],2,TRUE),
       VLOOKUP(Attendance!$G820,REGULAR_WEEK_SCHEDULE[],6,TRUE)),
IF(WEEKDAY($J820) = 3,
       IF(COUNTIF(FINALS_WEEK_TUESDAY_DATE[],Attendance!$J820) &gt; 0, VLOOKUP(Attendance!$G820,FINALS_WEEK_TUESDAY_PERIOD_SCHEDULE[],2,TRUE),
       VLOOKUP(Attendance!$G820,REGULAR_WEEK_SCHEDULE[[Tuesday]:[Period]],5,TRUE)),
IF(WEEKDAY(Attendance!$J820) = 4,
        IF(COUNTIF(BLOCK_WEDNESDAY_DATES[],Attendance!$J820) &gt; 0, VLOOKUP(Attendance!$G820,BLOCK_WEDNESDAY_PERIOD_SCHEDULE[],2,TRUE),
        IF(COUNTIF(FINALS_WEEK_WEDNESDAY_DATE[],Attendance!$J820) &gt; 0, VLOOKUP(Attendance!$G820,FINALS_WEEK_WEDNESDAY_PERIOD_SCHEDULE[],2,TRUE),
       VLOOKUP(Attendance!$G820,REGULAR_WEEK_SCHEDULE[[Wednesday]:[Period]],4,TRUE))),
IF(WEEKDAY($J820) = 5,
       IF(COUNTIF(BLOCK_THURSDAY_DATES[],Attendance!$J820) &gt; 0, VLOOKUP(Attendance!$G820,BLOCK_THURSDAY_PERIOD_SCHEDULE[],2,TRUE),
       IF(COUNTIF(FINALS_WEEK_THURSDAY_DATE[],Attendance!$J820) &gt; 0, VLOOKUP(Attendance!$G820,FINALS_WEEK_THURSDAY_PERIOD_SCHEDULE[],2,TRUE),
       VLOOKUP(Attendance!$G820,REGULAR_WEEK_SCHEDULE[[Thursday]:[Period]],3,TRUE))),
IF(WEEKDAY(Attendance!$J820) = 6,
       IF(COUNTIF(FINALS_WEEK_FRIDAY_DATE[],Attendance!$J820) &gt; 0, VLOOKUP(Attendance!$G820,FINALS_WEEK_FRIDAY_PERIOD_SCHEDULE[],2,TRUE),
       VLOOKUP(Attendance!$G820,REGULAR_WEEK_SCHEDULE[[Friday]:[Period]],2,TRUE))))))))))</f>
        <v/>
      </c>
      <c r="J820" s="41" t="str">
        <f t="shared" ca="1" si="41"/>
        <v/>
      </c>
      <c r="K820" s="41" t="str">
        <f>IF($A820 &lt;&gt; "",VLOOKUP($A820,'Student reference sheet'!$A$2:$V$2329, 7,FALSE), "")</f>
        <v/>
      </c>
      <c r="L820" s="30" t="str">
        <f>IF($A820 ="", "", VLOOKUP($A820, 'Student reference sheet'!$A$2:$Z$2603,23,FALSE))</f>
        <v/>
      </c>
      <c r="M820" s="30" t="str">
        <f>IF($A820 ="", "", VLOOKUP($A820, 'Student reference sheet'!$A$2:$Z$2603,24,FALSE))</f>
        <v/>
      </c>
      <c r="N820" s="30" t="str">
        <f>IF($A820 ="", "", VLOOKUP($A820, 'Student reference sheet'!$A$2:$Z$2603,26,FALSE))</f>
        <v/>
      </c>
      <c r="O820" s="30" t="str">
        <f>IF($A820 ="", "", VLOOKUP($A820, 'Student reference sheet'!$A$2:$Z$2603,25,FALSE))</f>
        <v/>
      </c>
      <c r="P820" s="39" t="str">
        <f>IF($A820 = "", "", IF(OR(VLOOKUP($A820,'Student reference sheet'!$A$2:$V$2400,8,FALSE) = "R",  VLOOKUP($A820,'Student reference sheet'!$A$2:$V$2400,8,FALSE) = "L"), "X", ""))</f>
        <v/>
      </c>
      <c r="Q820" s="39" t="str">
        <f>IF($A820 ="", "", VLOOKUP($A820, 'Student reference sheet'!$A$2:$V$2603,22,FALSE))</f>
        <v/>
      </c>
      <c r="R820" s="39" t="str">
        <f>IF($A820 &lt;&gt; "",VLOOKUP($A820,'Student reference sheet'!$A$2:$V$2329, 5,FALSE), "")</f>
        <v/>
      </c>
      <c r="S820" s="39" t="str">
        <f>IF($A820 &lt;&gt; "",VLOOKUP($A820,'Student reference sheet'!$A$2:$V$2329, 6,FALSE), "")</f>
        <v/>
      </c>
      <c r="T820" s="30" t="str">
        <f>IF($A820 = "","",
IF(VLOOKUP($A820,'Student reference sheet'!$A$2:$V$2329, 10,FALSE) = "Y", "Hispanic",
IF(VLOOKUP($A820,'Student reference sheet'!$A$2:$V$2329,11,FALSE) &lt;&gt; "",
IF(VLOOKUP($A820,'Student reference sheet'!$A$2:$V$2329,11,FALSE) = "UNK", "Unknown", VLOOKUP(VALUE(VLOOKUP($A820,'Student reference sheet'!$A$2:$V$2329,11,FALSE)),'Ethnicity Reference'!$A$2:$B$22,2,FALSE)),
IF(VLOOKUP($A820,'Student reference sheet'!$A$2:$V$2329,9,FALSE) &lt;&gt; "", VLOOKUP(VALUE(VLOOKUP($A820,'Student reference sheet'!$A$2:$V$2329,9,FALSE)),'Ethnicity Reference'!$A$2:$B$22,2,FALSE),"Unknown"))))</f>
        <v/>
      </c>
      <c r="U820" s="35"/>
    </row>
    <row r="821" spans="1:21" ht="15.75">
      <c r="A821" s="47"/>
      <c r="B821" s="33"/>
      <c r="C821" s="39" t="str">
        <f>IF($A821 &lt;&gt; "",VLOOKUP($A821,'Student reference sheet'!$A$2:$V$2329, 3,FALSE), "")</f>
        <v/>
      </c>
      <c r="D821" s="39" t="str">
        <f>IF($A821 &lt;&gt; "",VLOOKUP($A821,'Student reference sheet'!$A$2:$V$2329, 2,FALSE), "")</f>
        <v/>
      </c>
      <c r="E821" s="35"/>
      <c r="F821" s="34"/>
      <c r="G821" s="40" t="str">
        <f t="shared" ca="1" si="39"/>
        <v/>
      </c>
      <c r="H821" s="40" t="str">
        <f t="shared" ca="1" si="40"/>
        <v/>
      </c>
      <c r="I821" s="36" t="str">
        <f>IF($A821 = "", "",
IF(COUNTIF(MINIMUM_DAY_DATES[], Attendance!J821) &gt; 0, VLOOKUP(Attendance!$G821,MINIMUM_DAY_PERIOD_SCHEDULE[], 2,TRUE),
IF(COUNTIF(RALLY_DATES[], Attendance!J821) &gt; 0, VLOOKUP(Attendance!$G821,RALLY_PERIOD_SCHEDULE[], 2,TRUE),
IF(WEEKDAY(Attendance!$J821) = 2,
       IF(COUNTIF(FINALS_WEEK_MONDAY_DATE[],Attendance!$J821) &gt; 0, VLOOKUP(Attendance!$G821,FINALS_WEEK_MONDAY_PERIOD_SCHEDULE[],2,TRUE),
       VLOOKUP(Attendance!$G821,REGULAR_WEEK_SCHEDULE[],6,TRUE)),
IF(WEEKDAY($J821) = 3,
       IF(COUNTIF(FINALS_WEEK_TUESDAY_DATE[],Attendance!$J821) &gt; 0, VLOOKUP(Attendance!$G821,FINALS_WEEK_TUESDAY_PERIOD_SCHEDULE[],2,TRUE),
       VLOOKUP(Attendance!$G821,REGULAR_WEEK_SCHEDULE[[Tuesday]:[Period]],5,TRUE)),
IF(WEEKDAY(Attendance!$J821) = 4,
        IF(COUNTIF(BLOCK_WEDNESDAY_DATES[],Attendance!$J821) &gt; 0, VLOOKUP(Attendance!$G821,BLOCK_WEDNESDAY_PERIOD_SCHEDULE[],2,TRUE),
        IF(COUNTIF(FINALS_WEEK_WEDNESDAY_DATE[],Attendance!$J821) &gt; 0, VLOOKUP(Attendance!$G821,FINALS_WEEK_WEDNESDAY_PERIOD_SCHEDULE[],2,TRUE),
       VLOOKUP(Attendance!$G821,REGULAR_WEEK_SCHEDULE[[Wednesday]:[Period]],4,TRUE))),
IF(WEEKDAY($J821) = 5,
       IF(COUNTIF(BLOCK_THURSDAY_DATES[],Attendance!$J821) &gt; 0, VLOOKUP(Attendance!$G821,BLOCK_THURSDAY_PERIOD_SCHEDULE[],2,TRUE),
       IF(COUNTIF(FINALS_WEEK_THURSDAY_DATE[],Attendance!$J821) &gt; 0, VLOOKUP(Attendance!$G821,FINALS_WEEK_THURSDAY_PERIOD_SCHEDULE[],2,TRUE),
       VLOOKUP(Attendance!$G821,REGULAR_WEEK_SCHEDULE[[Thursday]:[Period]],3,TRUE))),
IF(WEEKDAY(Attendance!$J821) = 6,
       IF(COUNTIF(FINALS_WEEK_FRIDAY_DATE[],Attendance!$J821) &gt; 0, VLOOKUP(Attendance!$G821,FINALS_WEEK_FRIDAY_PERIOD_SCHEDULE[],2,TRUE),
       VLOOKUP(Attendance!$G821,REGULAR_WEEK_SCHEDULE[[Friday]:[Period]],2,TRUE))))))))))</f>
        <v/>
      </c>
      <c r="J821" s="41" t="str">
        <f t="shared" ca="1" si="41"/>
        <v/>
      </c>
      <c r="K821" s="41" t="str">
        <f>IF($A821 &lt;&gt; "",VLOOKUP($A821,'Student reference sheet'!$A$2:$V$2329, 7,FALSE), "")</f>
        <v/>
      </c>
      <c r="L821" s="30" t="str">
        <f>IF($A821 ="", "", VLOOKUP($A821, 'Student reference sheet'!$A$2:$Z$2603,23,FALSE))</f>
        <v/>
      </c>
      <c r="M821" s="30" t="str">
        <f>IF($A821 ="", "", VLOOKUP($A821, 'Student reference sheet'!$A$2:$Z$2603,24,FALSE))</f>
        <v/>
      </c>
      <c r="N821" s="30" t="str">
        <f>IF($A821 ="", "", VLOOKUP($A821, 'Student reference sheet'!$A$2:$Z$2603,26,FALSE))</f>
        <v/>
      </c>
      <c r="O821" s="30" t="str">
        <f>IF($A821 ="", "", VLOOKUP($A821, 'Student reference sheet'!$A$2:$Z$2603,25,FALSE))</f>
        <v/>
      </c>
      <c r="P821" s="39" t="str">
        <f>IF($A821 = "", "", IF(OR(VLOOKUP($A821,'Student reference sheet'!$A$2:$V$2400,8,FALSE) = "R",  VLOOKUP($A821,'Student reference sheet'!$A$2:$V$2400,8,FALSE) = "L"), "X", ""))</f>
        <v/>
      </c>
      <c r="Q821" s="39" t="str">
        <f>IF($A821 ="", "", VLOOKUP($A821, 'Student reference sheet'!$A$2:$V$2603,22,FALSE))</f>
        <v/>
      </c>
      <c r="R821" s="39" t="str">
        <f>IF($A821 &lt;&gt; "",VLOOKUP($A821,'Student reference sheet'!$A$2:$V$2329, 5,FALSE), "")</f>
        <v/>
      </c>
      <c r="S821" s="39" t="str">
        <f>IF($A821 &lt;&gt; "",VLOOKUP($A821,'Student reference sheet'!$A$2:$V$2329, 6,FALSE), "")</f>
        <v/>
      </c>
      <c r="T821" s="30" t="str">
        <f>IF($A821 = "","",
IF(VLOOKUP($A821,'Student reference sheet'!$A$2:$V$2329, 10,FALSE) = "Y", "Hispanic",
IF(VLOOKUP($A821,'Student reference sheet'!$A$2:$V$2329,11,FALSE) &lt;&gt; "",
IF(VLOOKUP($A821,'Student reference sheet'!$A$2:$V$2329,11,FALSE) = "UNK", "Unknown", VLOOKUP(VALUE(VLOOKUP($A821,'Student reference sheet'!$A$2:$V$2329,11,FALSE)),'Ethnicity Reference'!$A$2:$B$22,2,FALSE)),
IF(VLOOKUP($A821,'Student reference sheet'!$A$2:$V$2329,9,FALSE) &lt;&gt; "", VLOOKUP(VALUE(VLOOKUP($A821,'Student reference sheet'!$A$2:$V$2329,9,FALSE)),'Ethnicity Reference'!$A$2:$B$22,2,FALSE),"Unknown"))))</f>
        <v/>
      </c>
      <c r="U821" s="35"/>
    </row>
    <row r="822" spans="1:21" ht="15.75">
      <c r="A822" s="47"/>
      <c r="B822" s="33"/>
      <c r="C822" s="39" t="str">
        <f>IF($A822 &lt;&gt; "",VLOOKUP($A822,'Student reference sheet'!$A$2:$V$2329, 3,FALSE), "")</f>
        <v/>
      </c>
      <c r="D822" s="39" t="str">
        <f>IF($A822 &lt;&gt; "",VLOOKUP($A822,'Student reference sheet'!$A$2:$V$2329, 2,FALSE), "")</f>
        <v/>
      </c>
      <c r="E822" s="35"/>
      <c r="F822" s="34"/>
      <c r="G822" s="40" t="str">
        <f t="shared" ca="1" si="39"/>
        <v/>
      </c>
      <c r="H822" s="40" t="str">
        <f t="shared" ca="1" si="40"/>
        <v/>
      </c>
      <c r="I822" s="36" t="str">
        <f>IF($A822 = "", "",
IF(COUNTIF(MINIMUM_DAY_DATES[], Attendance!J822) &gt; 0, VLOOKUP(Attendance!$G822,MINIMUM_DAY_PERIOD_SCHEDULE[], 2,TRUE),
IF(COUNTIF(RALLY_DATES[], Attendance!J822) &gt; 0, VLOOKUP(Attendance!$G822,RALLY_PERIOD_SCHEDULE[], 2,TRUE),
IF(WEEKDAY(Attendance!$J822) = 2,
       IF(COUNTIF(FINALS_WEEK_MONDAY_DATE[],Attendance!$J822) &gt; 0, VLOOKUP(Attendance!$G822,FINALS_WEEK_MONDAY_PERIOD_SCHEDULE[],2,TRUE),
       VLOOKUP(Attendance!$G822,REGULAR_WEEK_SCHEDULE[],6,TRUE)),
IF(WEEKDAY($J822) = 3,
       IF(COUNTIF(FINALS_WEEK_TUESDAY_DATE[],Attendance!$J822) &gt; 0, VLOOKUP(Attendance!$G822,FINALS_WEEK_TUESDAY_PERIOD_SCHEDULE[],2,TRUE),
       VLOOKUP(Attendance!$G822,REGULAR_WEEK_SCHEDULE[[Tuesday]:[Period]],5,TRUE)),
IF(WEEKDAY(Attendance!$J822) = 4,
        IF(COUNTIF(BLOCK_WEDNESDAY_DATES[],Attendance!$J822) &gt; 0, VLOOKUP(Attendance!$G822,BLOCK_WEDNESDAY_PERIOD_SCHEDULE[],2,TRUE),
        IF(COUNTIF(FINALS_WEEK_WEDNESDAY_DATE[],Attendance!$J822) &gt; 0, VLOOKUP(Attendance!$G822,FINALS_WEEK_WEDNESDAY_PERIOD_SCHEDULE[],2,TRUE),
       VLOOKUP(Attendance!$G822,REGULAR_WEEK_SCHEDULE[[Wednesday]:[Period]],4,TRUE))),
IF(WEEKDAY($J822) = 5,
       IF(COUNTIF(BLOCK_THURSDAY_DATES[],Attendance!$J822) &gt; 0, VLOOKUP(Attendance!$G822,BLOCK_THURSDAY_PERIOD_SCHEDULE[],2,TRUE),
       IF(COUNTIF(FINALS_WEEK_THURSDAY_DATE[],Attendance!$J822) &gt; 0, VLOOKUP(Attendance!$G822,FINALS_WEEK_THURSDAY_PERIOD_SCHEDULE[],2,TRUE),
       VLOOKUP(Attendance!$G822,REGULAR_WEEK_SCHEDULE[[Thursday]:[Period]],3,TRUE))),
IF(WEEKDAY(Attendance!$J822) = 6,
       IF(COUNTIF(FINALS_WEEK_FRIDAY_DATE[],Attendance!$J822) &gt; 0, VLOOKUP(Attendance!$G822,FINALS_WEEK_FRIDAY_PERIOD_SCHEDULE[],2,TRUE),
       VLOOKUP(Attendance!$G822,REGULAR_WEEK_SCHEDULE[[Friday]:[Period]],2,TRUE))))))))))</f>
        <v/>
      </c>
      <c r="J822" s="41" t="str">
        <f t="shared" ca="1" si="41"/>
        <v/>
      </c>
      <c r="K822" s="41" t="str">
        <f>IF($A822 &lt;&gt; "",VLOOKUP($A822,'Student reference sheet'!$A$2:$V$2329, 7,FALSE), "")</f>
        <v/>
      </c>
      <c r="L822" s="30" t="str">
        <f>IF($A822 ="", "", VLOOKUP($A822, 'Student reference sheet'!$A$2:$Z$2603,23,FALSE))</f>
        <v/>
      </c>
      <c r="M822" s="30" t="str">
        <f>IF($A822 ="", "", VLOOKUP($A822, 'Student reference sheet'!$A$2:$Z$2603,24,FALSE))</f>
        <v/>
      </c>
      <c r="N822" s="30" t="str">
        <f>IF($A822 ="", "", VLOOKUP($A822, 'Student reference sheet'!$A$2:$Z$2603,26,FALSE))</f>
        <v/>
      </c>
      <c r="O822" s="30" t="str">
        <f>IF($A822 ="", "", VLOOKUP($A822, 'Student reference sheet'!$A$2:$Z$2603,25,FALSE))</f>
        <v/>
      </c>
      <c r="P822" s="39" t="str">
        <f>IF($A822 = "", "", IF(OR(VLOOKUP($A822,'Student reference sheet'!$A$2:$V$2400,8,FALSE) = "R",  VLOOKUP($A822,'Student reference sheet'!$A$2:$V$2400,8,FALSE) = "L"), "X", ""))</f>
        <v/>
      </c>
      <c r="Q822" s="39" t="str">
        <f>IF($A822 ="", "", VLOOKUP($A822, 'Student reference sheet'!$A$2:$V$2603,22,FALSE))</f>
        <v/>
      </c>
      <c r="R822" s="39" t="str">
        <f>IF($A822 &lt;&gt; "",VLOOKUP($A822,'Student reference sheet'!$A$2:$V$2329, 5,FALSE), "")</f>
        <v/>
      </c>
      <c r="S822" s="39" t="str">
        <f>IF($A822 &lt;&gt; "",VLOOKUP($A822,'Student reference sheet'!$A$2:$V$2329, 6,FALSE), "")</f>
        <v/>
      </c>
      <c r="T822" s="30" t="str">
        <f>IF($A822 = "","",
IF(VLOOKUP($A822,'Student reference sheet'!$A$2:$V$2329, 10,FALSE) = "Y", "Hispanic",
IF(VLOOKUP($A822,'Student reference sheet'!$A$2:$V$2329,11,FALSE) &lt;&gt; "",
IF(VLOOKUP($A822,'Student reference sheet'!$A$2:$V$2329,11,FALSE) = "UNK", "Unknown", VLOOKUP(VALUE(VLOOKUP($A822,'Student reference sheet'!$A$2:$V$2329,11,FALSE)),'Ethnicity Reference'!$A$2:$B$22,2,FALSE)),
IF(VLOOKUP($A822,'Student reference sheet'!$A$2:$V$2329,9,FALSE) &lt;&gt; "", VLOOKUP(VALUE(VLOOKUP($A822,'Student reference sheet'!$A$2:$V$2329,9,FALSE)),'Ethnicity Reference'!$A$2:$B$22,2,FALSE),"Unknown"))))</f>
        <v/>
      </c>
      <c r="U822" s="35"/>
    </row>
    <row r="823" spans="1:21" ht="15.75">
      <c r="A823" s="47"/>
      <c r="B823" s="33"/>
      <c r="C823" s="39" t="str">
        <f>IF($A823 &lt;&gt; "",VLOOKUP($A823,'Student reference sheet'!$A$2:$V$2329, 3,FALSE), "")</f>
        <v/>
      </c>
      <c r="D823" s="39" t="str">
        <f>IF($A823 &lt;&gt; "",VLOOKUP($A823,'Student reference sheet'!$A$2:$V$2329, 2,FALSE), "")</f>
        <v/>
      </c>
      <c r="E823" s="35"/>
      <c r="F823" s="34"/>
      <c r="G823" s="40" t="str">
        <f t="shared" ca="1" si="39"/>
        <v/>
      </c>
      <c r="H823" s="40" t="str">
        <f t="shared" ca="1" si="40"/>
        <v/>
      </c>
      <c r="I823" s="36" t="str">
        <f>IF($A823 = "", "",
IF(COUNTIF(MINIMUM_DAY_DATES[], Attendance!J823) &gt; 0, VLOOKUP(Attendance!$G823,MINIMUM_DAY_PERIOD_SCHEDULE[], 2,TRUE),
IF(COUNTIF(RALLY_DATES[], Attendance!J823) &gt; 0, VLOOKUP(Attendance!$G823,RALLY_PERIOD_SCHEDULE[], 2,TRUE),
IF(WEEKDAY(Attendance!$J823) = 2,
       IF(COUNTIF(FINALS_WEEK_MONDAY_DATE[],Attendance!$J823) &gt; 0, VLOOKUP(Attendance!$G823,FINALS_WEEK_MONDAY_PERIOD_SCHEDULE[],2,TRUE),
       VLOOKUP(Attendance!$G823,REGULAR_WEEK_SCHEDULE[],6,TRUE)),
IF(WEEKDAY($J823) = 3,
       IF(COUNTIF(FINALS_WEEK_TUESDAY_DATE[],Attendance!$J823) &gt; 0, VLOOKUP(Attendance!$G823,FINALS_WEEK_TUESDAY_PERIOD_SCHEDULE[],2,TRUE),
       VLOOKUP(Attendance!$G823,REGULAR_WEEK_SCHEDULE[[Tuesday]:[Period]],5,TRUE)),
IF(WEEKDAY(Attendance!$J823) = 4,
        IF(COUNTIF(BLOCK_WEDNESDAY_DATES[],Attendance!$J823) &gt; 0, VLOOKUP(Attendance!$G823,BLOCK_WEDNESDAY_PERIOD_SCHEDULE[],2,TRUE),
        IF(COUNTIF(FINALS_WEEK_WEDNESDAY_DATE[],Attendance!$J823) &gt; 0, VLOOKUP(Attendance!$G823,FINALS_WEEK_WEDNESDAY_PERIOD_SCHEDULE[],2,TRUE),
       VLOOKUP(Attendance!$G823,REGULAR_WEEK_SCHEDULE[[Wednesday]:[Period]],4,TRUE))),
IF(WEEKDAY($J823) = 5,
       IF(COUNTIF(BLOCK_THURSDAY_DATES[],Attendance!$J823) &gt; 0, VLOOKUP(Attendance!$G823,BLOCK_THURSDAY_PERIOD_SCHEDULE[],2,TRUE),
       IF(COUNTIF(FINALS_WEEK_THURSDAY_DATE[],Attendance!$J823) &gt; 0, VLOOKUP(Attendance!$G823,FINALS_WEEK_THURSDAY_PERIOD_SCHEDULE[],2,TRUE),
       VLOOKUP(Attendance!$G823,REGULAR_WEEK_SCHEDULE[[Thursday]:[Period]],3,TRUE))),
IF(WEEKDAY(Attendance!$J823) = 6,
       IF(COUNTIF(FINALS_WEEK_FRIDAY_DATE[],Attendance!$J823) &gt; 0, VLOOKUP(Attendance!$G823,FINALS_WEEK_FRIDAY_PERIOD_SCHEDULE[],2,TRUE),
       VLOOKUP(Attendance!$G823,REGULAR_WEEK_SCHEDULE[[Friday]:[Period]],2,TRUE))))))))))</f>
        <v/>
      </c>
      <c r="J823" s="41" t="str">
        <f t="shared" ca="1" si="41"/>
        <v/>
      </c>
      <c r="K823" s="41" t="str">
        <f>IF($A823 &lt;&gt; "",VLOOKUP($A823,'Student reference sheet'!$A$2:$V$2329, 7,FALSE), "")</f>
        <v/>
      </c>
      <c r="L823" s="30" t="str">
        <f>IF($A823 ="", "", VLOOKUP($A823, 'Student reference sheet'!$A$2:$Z$2603,23,FALSE))</f>
        <v/>
      </c>
      <c r="M823" s="30" t="str">
        <f>IF($A823 ="", "", VLOOKUP($A823, 'Student reference sheet'!$A$2:$Z$2603,24,FALSE))</f>
        <v/>
      </c>
      <c r="N823" s="30" t="str">
        <f>IF($A823 ="", "", VLOOKUP($A823, 'Student reference sheet'!$A$2:$Z$2603,26,FALSE))</f>
        <v/>
      </c>
      <c r="O823" s="30" t="str">
        <f>IF($A823 ="", "", VLOOKUP($A823, 'Student reference sheet'!$A$2:$Z$2603,25,FALSE))</f>
        <v/>
      </c>
      <c r="P823" s="39" t="str">
        <f>IF($A823 = "", "", IF(OR(VLOOKUP($A823,'Student reference sheet'!$A$2:$V$2400,8,FALSE) = "R",  VLOOKUP($A823,'Student reference sheet'!$A$2:$V$2400,8,FALSE) = "L"), "X", ""))</f>
        <v/>
      </c>
      <c r="Q823" s="39" t="str">
        <f>IF($A823 ="", "", VLOOKUP($A823, 'Student reference sheet'!$A$2:$V$2603,22,FALSE))</f>
        <v/>
      </c>
      <c r="R823" s="39" t="str">
        <f>IF($A823 &lt;&gt; "",VLOOKUP($A823,'Student reference sheet'!$A$2:$V$2329, 5,FALSE), "")</f>
        <v/>
      </c>
      <c r="S823" s="39" t="str">
        <f>IF($A823 &lt;&gt; "",VLOOKUP($A823,'Student reference sheet'!$A$2:$V$2329, 6,FALSE), "")</f>
        <v/>
      </c>
      <c r="T823" s="30" t="str">
        <f>IF($A823 = "","",
IF(VLOOKUP($A823,'Student reference sheet'!$A$2:$V$2329, 10,FALSE) = "Y", "Hispanic",
IF(VLOOKUP($A823,'Student reference sheet'!$A$2:$V$2329,11,FALSE) &lt;&gt; "",
IF(VLOOKUP($A823,'Student reference sheet'!$A$2:$V$2329,11,FALSE) = "UNK", "Unknown", VLOOKUP(VALUE(VLOOKUP($A823,'Student reference sheet'!$A$2:$V$2329,11,FALSE)),'Ethnicity Reference'!$A$2:$B$22,2,FALSE)),
IF(VLOOKUP($A823,'Student reference sheet'!$A$2:$V$2329,9,FALSE) &lt;&gt; "", VLOOKUP(VALUE(VLOOKUP($A823,'Student reference sheet'!$A$2:$V$2329,9,FALSE)),'Ethnicity Reference'!$A$2:$B$22,2,FALSE),"Unknown"))))</f>
        <v/>
      </c>
      <c r="U823" s="35"/>
    </row>
    <row r="824" spans="1:21" ht="15.75">
      <c r="A824" s="47"/>
      <c r="B824" s="33"/>
      <c r="C824" s="39" t="str">
        <f>IF($A824 &lt;&gt; "",VLOOKUP($A824,'Student reference sheet'!$A$2:$V$2329, 3,FALSE), "")</f>
        <v/>
      </c>
      <c r="D824" s="39" t="str">
        <f>IF($A824 &lt;&gt; "",VLOOKUP($A824,'Student reference sheet'!$A$2:$V$2329, 2,FALSE), "")</f>
        <v/>
      </c>
      <c r="E824" s="35"/>
      <c r="F824" s="34"/>
      <c r="G824" s="40" t="str">
        <f t="shared" ca="1" si="39"/>
        <v/>
      </c>
      <c r="H824" s="40" t="str">
        <f t="shared" ca="1" si="40"/>
        <v/>
      </c>
      <c r="I824" s="36" t="str">
        <f>IF($A824 = "", "",
IF(COUNTIF(MINIMUM_DAY_DATES[], Attendance!J824) &gt; 0, VLOOKUP(Attendance!$G824,MINIMUM_DAY_PERIOD_SCHEDULE[], 2,TRUE),
IF(COUNTIF(RALLY_DATES[], Attendance!J824) &gt; 0, VLOOKUP(Attendance!$G824,RALLY_PERIOD_SCHEDULE[], 2,TRUE),
IF(WEEKDAY(Attendance!$J824) = 2,
       IF(COUNTIF(FINALS_WEEK_MONDAY_DATE[],Attendance!$J824) &gt; 0, VLOOKUP(Attendance!$G824,FINALS_WEEK_MONDAY_PERIOD_SCHEDULE[],2,TRUE),
       VLOOKUP(Attendance!$G824,REGULAR_WEEK_SCHEDULE[],6,TRUE)),
IF(WEEKDAY($J824) = 3,
       IF(COUNTIF(FINALS_WEEK_TUESDAY_DATE[],Attendance!$J824) &gt; 0, VLOOKUP(Attendance!$G824,FINALS_WEEK_TUESDAY_PERIOD_SCHEDULE[],2,TRUE),
       VLOOKUP(Attendance!$G824,REGULAR_WEEK_SCHEDULE[[Tuesday]:[Period]],5,TRUE)),
IF(WEEKDAY(Attendance!$J824) = 4,
        IF(COUNTIF(BLOCK_WEDNESDAY_DATES[],Attendance!$J824) &gt; 0, VLOOKUP(Attendance!$G824,BLOCK_WEDNESDAY_PERIOD_SCHEDULE[],2,TRUE),
        IF(COUNTIF(FINALS_WEEK_WEDNESDAY_DATE[],Attendance!$J824) &gt; 0, VLOOKUP(Attendance!$G824,FINALS_WEEK_WEDNESDAY_PERIOD_SCHEDULE[],2,TRUE),
       VLOOKUP(Attendance!$G824,REGULAR_WEEK_SCHEDULE[[Wednesday]:[Period]],4,TRUE))),
IF(WEEKDAY($J824) = 5,
       IF(COUNTIF(BLOCK_THURSDAY_DATES[],Attendance!$J824) &gt; 0, VLOOKUP(Attendance!$G824,BLOCK_THURSDAY_PERIOD_SCHEDULE[],2,TRUE),
       IF(COUNTIF(FINALS_WEEK_THURSDAY_DATE[],Attendance!$J824) &gt; 0, VLOOKUP(Attendance!$G824,FINALS_WEEK_THURSDAY_PERIOD_SCHEDULE[],2,TRUE),
       VLOOKUP(Attendance!$G824,REGULAR_WEEK_SCHEDULE[[Thursday]:[Period]],3,TRUE))),
IF(WEEKDAY(Attendance!$J824) = 6,
       IF(COUNTIF(FINALS_WEEK_FRIDAY_DATE[],Attendance!$J824) &gt; 0, VLOOKUP(Attendance!$G824,FINALS_WEEK_FRIDAY_PERIOD_SCHEDULE[],2,TRUE),
       VLOOKUP(Attendance!$G824,REGULAR_WEEK_SCHEDULE[[Friday]:[Period]],2,TRUE))))))))))</f>
        <v/>
      </c>
      <c r="J824" s="41" t="str">
        <f t="shared" ca="1" si="41"/>
        <v/>
      </c>
      <c r="K824" s="41" t="str">
        <f>IF($A824 &lt;&gt; "",VLOOKUP($A824,'Student reference sheet'!$A$2:$V$2329, 7,FALSE), "")</f>
        <v/>
      </c>
      <c r="L824" s="30" t="str">
        <f>IF($A824 ="", "", VLOOKUP($A824, 'Student reference sheet'!$A$2:$Z$2603,23,FALSE))</f>
        <v/>
      </c>
      <c r="M824" s="30" t="str">
        <f>IF($A824 ="", "", VLOOKUP($A824, 'Student reference sheet'!$A$2:$Z$2603,24,FALSE))</f>
        <v/>
      </c>
      <c r="N824" s="30" t="str">
        <f>IF($A824 ="", "", VLOOKUP($A824, 'Student reference sheet'!$A$2:$Z$2603,26,FALSE))</f>
        <v/>
      </c>
      <c r="O824" s="30" t="str">
        <f>IF($A824 ="", "", VLOOKUP($A824, 'Student reference sheet'!$A$2:$Z$2603,25,FALSE))</f>
        <v/>
      </c>
      <c r="P824" s="39" t="str">
        <f>IF($A824 = "", "", IF(OR(VLOOKUP($A824,'Student reference sheet'!$A$2:$V$2400,8,FALSE) = "R",  VLOOKUP($A824,'Student reference sheet'!$A$2:$V$2400,8,FALSE) = "L"), "X", ""))</f>
        <v/>
      </c>
      <c r="Q824" s="39" t="str">
        <f>IF($A824 ="", "", VLOOKUP($A824, 'Student reference sheet'!$A$2:$V$2603,22,FALSE))</f>
        <v/>
      </c>
      <c r="R824" s="39" t="str">
        <f>IF($A824 &lt;&gt; "",VLOOKUP($A824,'Student reference sheet'!$A$2:$V$2329, 5,FALSE), "")</f>
        <v/>
      </c>
      <c r="S824" s="39" t="str">
        <f>IF($A824 &lt;&gt; "",VLOOKUP($A824,'Student reference sheet'!$A$2:$V$2329, 6,FALSE), "")</f>
        <v/>
      </c>
      <c r="T824" s="30" t="str">
        <f>IF($A824 = "","",
IF(VLOOKUP($A824,'Student reference sheet'!$A$2:$V$2329, 10,FALSE) = "Y", "Hispanic",
IF(VLOOKUP($A824,'Student reference sheet'!$A$2:$V$2329,11,FALSE) &lt;&gt; "",
IF(VLOOKUP($A824,'Student reference sheet'!$A$2:$V$2329,11,FALSE) = "UNK", "Unknown", VLOOKUP(VALUE(VLOOKUP($A824,'Student reference sheet'!$A$2:$V$2329,11,FALSE)),'Ethnicity Reference'!$A$2:$B$22,2,FALSE)),
IF(VLOOKUP($A824,'Student reference sheet'!$A$2:$V$2329,9,FALSE) &lt;&gt; "", VLOOKUP(VALUE(VLOOKUP($A824,'Student reference sheet'!$A$2:$V$2329,9,FALSE)),'Ethnicity Reference'!$A$2:$B$22,2,FALSE),"Unknown"))))</f>
        <v/>
      </c>
      <c r="U824" s="35"/>
    </row>
    <row r="825" spans="1:21" ht="15.75">
      <c r="A825" s="47"/>
      <c r="B825" s="33"/>
      <c r="C825" s="39" t="str">
        <f>IF($A825 &lt;&gt; "",VLOOKUP($A825,'Student reference sheet'!$A$2:$V$2329, 3,FALSE), "")</f>
        <v/>
      </c>
      <c r="D825" s="39" t="str">
        <f>IF($A825 &lt;&gt; "",VLOOKUP($A825,'Student reference sheet'!$A$2:$V$2329, 2,FALSE), "")</f>
        <v/>
      </c>
      <c r="E825" s="35"/>
      <c r="F825" s="34"/>
      <c r="G825" s="40" t="str">
        <f t="shared" ca="1" si="39"/>
        <v/>
      </c>
      <c r="H825" s="40" t="str">
        <f t="shared" ca="1" si="40"/>
        <v/>
      </c>
      <c r="I825" s="36" t="str">
        <f>IF($A825 = "", "",
IF(COUNTIF(MINIMUM_DAY_DATES[], Attendance!J825) &gt; 0, VLOOKUP(Attendance!$G825,MINIMUM_DAY_PERIOD_SCHEDULE[], 2,TRUE),
IF(COUNTIF(RALLY_DATES[], Attendance!J825) &gt; 0, VLOOKUP(Attendance!$G825,RALLY_PERIOD_SCHEDULE[], 2,TRUE),
IF(WEEKDAY(Attendance!$J825) = 2,
       IF(COUNTIF(FINALS_WEEK_MONDAY_DATE[],Attendance!$J825) &gt; 0, VLOOKUP(Attendance!$G825,FINALS_WEEK_MONDAY_PERIOD_SCHEDULE[],2,TRUE),
       VLOOKUP(Attendance!$G825,REGULAR_WEEK_SCHEDULE[],6,TRUE)),
IF(WEEKDAY($J825) = 3,
       IF(COUNTIF(FINALS_WEEK_TUESDAY_DATE[],Attendance!$J825) &gt; 0, VLOOKUP(Attendance!$G825,FINALS_WEEK_TUESDAY_PERIOD_SCHEDULE[],2,TRUE),
       VLOOKUP(Attendance!$G825,REGULAR_WEEK_SCHEDULE[[Tuesday]:[Period]],5,TRUE)),
IF(WEEKDAY(Attendance!$J825) = 4,
        IF(COUNTIF(BLOCK_WEDNESDAY_DATES[],Attendance!$J825) &gt; 0, VLOOKUP(Attendance!$G825,BLOCK_WEDNESDAY_PERIOD_SCHEDULE[],2,TRUE),
        IF(COUNTIF(FINALS_WEEK_WEDNESDAY_DATE[],Attendance!$J825) &gt; 0, VLOOKUP(Attendance!$G825,FINALS_WEEK_WEDNESDAY_PERIOD_SCHEDULE[],2,TRUE),
       VLOOKUP(Attendance!$G825,REGULAR_WEEK_SCHEDULE[[Wednesday]:[Period]],4,TRUE))),
IF(WEEKDAY($J825) = 5,
       IF(COUNTIF(BLOCK_THURSDAY_DATES[],Attendance!$J825) &gt; 0, VLOOKUP(Attendance!$G825,BLOCK_THURSDAY_PERIOD_SCHEDULE[],2,TRUE),
       IF(COUNTIF(FINALS_WEEK_THURSDAY_DATE[],Attendance!$J825) &gt; 0, VLOOKUP(Attendance!$G825,FINALS_WEEK_THURSDAY_PERIOD_SCHEDULE[],2,TRUE),
       VLOOKUP(Attendance!$G825,REGULAR_WEEK_SCHEDULE[[Thursday]:[Period]],3,TRUE))),
IF(WEEKDAY(Attendance!$J825) = 6,
       IF(COUNTIF(FINALS_WEEK_FRIDAY_DATE[],Attendance!$J825) &gt; 0, VLOOKUP(Attendance!$G825,FINALS_WEEK_FRIDAY_PERIOD_SCHEDULE[],2,TRUE),
       VLOOKUP(Attendance!$G825,REGULAR_WEEK_SCHEDULE[[Friday]:[Period]],2,TRUE))))))))))</f>
        <v/>
      </c>
      <c r="J825" s="41" t="str">
        <f t="shared" ca="1" si="41"/>
        <v/>
      </c>
      <c r="K825" s="41" t="str">
        <f>IF($A825 &lt;&gt; "",VLOOKUP($A825,'Student reference sheet'!$A$2:$V$2329, 7,FALSE), "")</f>
        <v/>
      </c>
      <c r="L825" s="30" t="str">
        <f>IF($A825 ="", "", VLOOKUP($A825, 'Student reference sheet'!$A$2:$Z$2603,23,FALSE))</f>
        <v/>
      </c>
      <c r="M825" s="30" t="str">
        <f>IF($A825 ="", "", VLOOKUP($A825, 'Student reference sheet'!$A$2:$Z$2603,24,FALSE))</f>
        <v/>
      </c>
      <c r="N825" s="30" t="str">
        <f>IF($A825 ="", "", VLOOKUP($A825, 'Student reference sheet'!$A$2:$Z$2603,26,FALSE))</f>
        <v/>
      </c>
      <c r="O825" s="30" t="str">
        <f>IF($A825 ="", "", VLOOKUP($A825, 'Student reference sheet'!$A$2:$Z$2603,25,FALSE))</f>
        <v/>
      </c>
      <c r="P825" s="39" t="str">
        <f>IF($A825 = "", "", IF(OR(VLOOKUP($A825,'Student reference sheet'!$A$2:$V$2400,8,FALSE) = "R",  VLOOKUP($A825,'Student reference sheet'!$A$2:$V$2400,8,FALSE) = "L"), "X", ""))</f>
        <v/>
      </c>
      <c r="Q825" s="39" t="str">
        <f>IF($A825 ="", "", VLOOKUP($A825, 'Student reference sheet'!$A$2:$V$2603,22,FALSE))</f>
        <v/>
      </c>
      <c r="R825" s="39" t="str">
        <f>IF($A825 &lt;&gt; "",VLOOKUP($A825,'Student reference sheet'!$A$2:$V$2329, 5,FALSE), "")</f>
        <v/>
      </c>
      <c r="S825" s="39" t="str">
        <f>IF($A825 &lt;&gt; "",VLOOKUP($A825,'Student reference sheet'!$A$2:$V$2329, 6,FALSE), "")</f>
        <v/>
      </c>
      <c r="T825" s="30" t="str">
        <f>IF($A825 = "","",
IF(VLOOKUP($A825,'Student reference sheet'!$A$2:$V$2329, 10,FALSE) = "Y", "Hispanic",
IF(VLOOKUP($A825,'Student reference sheet'!$A$2:$V$2329,11,FALSE) &lt;&gt; "",
IF(VLOOKUP($A825,'Student reference sheet'!$A$2:$V$2329,11,FALSE) = "UNK", "Unknown", VLOOKUP(VALUE(VLOOKUP($A825,'Student reference sheet'!$A$2:$V$2329,11,FALSE)),'Ethnicity Reference'!$A$2:$B$22,2,FALSE)),
IF(VLOOKUP($A825,'Student reference sheet'!$A$2:$V$2329,9,FALSE) &lt;&gt; "", VLOOKUP(VALUE(VLOOKUP($A825,'Student reference sheet'!$A$2:$V$2329,9,FALSE)),'Ethnicity Reference'!$A$2:$B$22,2,FALSE),"Unknown"))))</f>
        <v/>
      </c>
      <c r="U825" s="35"/>
    </row>
    <row r="826" spans="1:21" ht="15.75">
      <c r="A826" s="47"/>
      <c r="B826" s="33"/>
      <c r="C826" s="39" t="str">
        <f>IF($A826 &lt;&gt; "",VLOOKUP($A826,'Student reference sheet'!$A$2:$V$2329, 3,FALSE), "")</f>
        <v/>
      </c>
      <c r="D826" s="39" t="str">
        <f>IF($A826 &lt;&gt; "",VLOOKUP($A826,'Student reference sheet'!$A$2:$V$2329, 2,FALSE), "")</f>
        <v/>
      </c>
      <c r="E826" s="35"/>
      <c r="F826" s="34"/>
      <c r="G826" s="40" t="str">
        <f t="shared" ca="1" si="39"/>
        <v/>
      </c>
      <c r="H826" s="40" t="str">
        <f t="shared" ca="1" si="40"/>
        <v/>
      </c>
      <c r="I826" s="36" t="str">
        <f>IF($A826 = "", "",
IF(COUNTIF(MINIMUM_DAY_DATES[], Attendance!J826) &gt; 0, VLOOKUP(Attendance!$G826,MINIMUM_DAY_PERIOD_SCHEDULE[], 2,TRUE),
IF(COUNTIF(RALLY_DATES[], Attendance!J826) &gt; 0, VLOOKUP(Attendance!$G826,RALLY_PERIOD_SCHEDULE[], 2,TRUE),
IF(WEEKDAY(Attendance!$J826) = 2,
       IF(COUNTIF(FINALS_WEEK_MONDAY_DATE[],Attendance!$J826) &gt; 0, VLOOKUP(Attendance!$G826,FINALS_WEEK_MONDAY_PERIOD_SCHEDULE[],2,TRUE),
       VLOOKUP(Attendance!$G826,REGULAR_WEEK_SCHEDULE[],6,TRUE)),
IF(WEEKDAY($J826) = 3,
       IF(COUNTIF(FINALS_WEEK_TUESDAY_DATE[],Attendance!$J826) &gt; 0, VLOOKUP(Attendance!$G826,FINALS_WEEK_TUESDAY_PERIOD_SCHEDULE[],2,TRUE),
       VLOOKUP(Attendance!$G826,REGULAR_WEEK_SCHEDULE[[Tuesday]:[Period]],5,TRUE)),
IF(WEEKDAY(Attendance!$J826) = 4,
        IF(COUNTIF(BLOCK_WEDNESDAY_DATES[],Attendance!$J826) &gt; 0, VLOOKUP(Attendance!$G826,BLOCK_WEDNESDAY_PERIOD_SCHEDULE[],2,TRUE),
        IF(COUNTIF(FINALS_WEEK_WEDNESDAY_DATE[],Attendance!$J826) &gt; 0, VLOOKUP(Attendance!$G826,FINALS_WEEK_WEDNESDAY_PERIOD_SCHEDULE[],2,TRUE),
       VLOOKUP(Attendance!$G826,REGULAR_WEEK_SCHEDULE[[Wednesday]:[Period]],4,TRUE))),
IF(WEEKDAY($J826) = 5,
       IF(COUNTIF(BLOCK_THURSDAY_DATES[],Attendance!$J826) &gt; 0, VLOOKUP(Attendance!$G826,BLOCK_THURSDAY_PERIOD_SCHEDULE[],2,TRUE),
       IF(COUNTIF(FINALS_WEEK_THURSDAY_DATE[],Attendance!$J826) &gt; 0, VLOOKUP(Attendance!$G826,FINALS_WEEK_THURSDAY_PERIOD_SCHEDULE[],2,TRUE),
       VLOOKUP(Attendance!$G826,REGULAR_WEEK_SCHEDULE[[Thursday]:[Period]],3,TRUE))),
IF(WEEKDAY(Attendance!$J826) = 6,
       IF(COUNTIF(FINALS_WEEK_FRIDAY_DATE[],Attendance!$J826) &gt; 0, VLOOKUP(Attendance!$G826,FINALS_WEEK_FRIDAY_PERIOD_SCHEDULE[],2,TRUE),
       VLOOKUP(Attendance!$G826,REGULAR_WEEK_SCHEDULE[[Friday]:[Period]],2,TRUE))))))))))</f>
        <v/>
      </c>
      <c r="J826" s="41" t="str">
        <f t="shared" ca="1" si="41"/>
        <v/>
      </c>
      <c r="K826" s="41" t="str">
        <f>IF($A826 &lt;&gt; "",VLOOKUP($A826,'Student reference sheet'!$A$2:$V$2329, 7,FALSE), "")</f>
        <v/>
      </c>
      <c r="L826" s="30" t="str">
        <f>IF($A826 ="", "", VLOOKUP($A826, 'Student reference sheet'!$A$2:$Z$2603,23,FALSE))</f>
        <v/>
      </c>
      <c r="M826" s="30" t="str">
        <f>IF($A826 ="", "", VLOOKUP($A826, 'Student reference sheet'!$A$2:$Z$2603,24,FALSE))</f>
        <v/>
      </c>
      <c r="N826" s="30" t="str">
        <f>IF($A826 ="", "", VLOOKUP($A826, 'Student reference sheet'!$A$2:$Z$2603,26,FALSE))</f>
        <v/>
      </c>
      <c r="O826" s="30" t="str">
        <f>IF($A826 ="", "", VLOOKUP($A826, 'Student reference sheet'!$A$2:$Z$2603,25,FALSE))</f>
        <v/>
      </c>
      <c r="P826" s="39" t="str">
        <f>IF($A826 = "", "", IF(OR(VLOOKUP($A826,'Student reference sheet'!$A$2:$V$2400,8,FALSE) = "R",  VLOOKUP($A826,'Student reference sheet'!$A$2:$V$2400,8,FALSE) = "L"), "X", ""))</f>
        <v/>
      </c>
      <c r="Q826" s="39" t="str">
        <f>IF($A826 ="", "", VLOOKUP($A826, 'Student reference sheet'!$A$2:$V$2603,22,FALSE))</f>
        <v/>
      </c>
      <c r="R826" s="39" t="str">
        <f>IF($A826 &lt;&gt; "",VLOOKUP($A826,'Student reference sheet'!$A$2:$V$2329, 5,FALSE), "")</f>
        <v/>
      </c>
      <c r="S826" s="39" t="str">
        <f>IF($A826 &lt;&gt; "",VLOOKUP($A826,'Student reference sheet'!$A$2:$V$2329, 6,FALSE), "")</f>
        <v/>
      </c>
      <c r="T826" s="30" t="str">
        <f>IF($A826 = "","",
IF(VLOOKUP($A826,'Student reference sheet'!$A$2:$V$2329, 10,FALSE) = "Y", "Hispanic",
IF(VLOOKUP($A826,'Student reference sheet'!$A$2:$V$2329,11,FALSE) &lt;&gt; "",
IF(VLOOKUP($A826,'Student reference sheet'!$A$2:$V$2329,11,FALSE) = "UNK", "Unknown", VLOOKUP(VALUE(VLOOKUP($A826,'Student reference sheet'!$A$2:$V$2329,11,FALSE)),'Ethnicity Reference'!$A$2:$B$22,2,FALSE)),
IF(VLOOKUP($A826,'Student reference sheet'!$A$2:$V$2329,9,FALSE) &lt;&gt; "", VLOOKUP(VALUE(VLOOKUP($A826,'Student reference sheet'!$A$2:$V$2329,9,FALSE)),'Ethnicity Reference'!$A$2:$B$22,2,FALSE),"Unknown"))))</f>
        <v/>
      </c>
      <c r="U826" s="35"/>
    </row>
    <row r="827" spans="1:21" ht="15.75">
      <c r="A827" s="47"/>
      <c r="B827" s="33"/>
      <c r="C827" s="39" t="str">
        <f>IF($A827 &lt;&gt; "",VLOOKUP($A827,'Student reference sheet'!$A$2:$V$2329, 3,FALSE), "")</f>
        <v/>
      </c>
      <c r="D827" s="39" t="str">
        <f>IF($A827 &lt;&gt; "",VLOOKUP($A827,'Student reference sheet'!$A$2:$V$2329, 2,FALSE), "")</f>
        <v/>
      </c>
      <c r="E827" s="35"/>
      <c r="F827" s="34"/>
      <c r="G827" s="40" t="str">
        <f t="shared" ca="1" si="39"/>
        <v/>
      </c>
      <c r="H827" s="40" t="str">
        <f t="shared" ca="1" si="40"/>
        <v/>
      </c>
      <c r="I827" s="36" t="str">
        <f>IF($A827 = "", "",
IF(COUNTIF(MINIMUM_DAY_DATES[], Attendance!J827) &gt; 0, VLOOKUP(Attendance!$G827,MINIMUM_DAY_PERIOD_SCHEDULE[], 2,TRUE),
IF(COUNTIF(RALLY_DATES[], Attendance!J827) &gt; 0, VLOOKUP(Attendance!$G827,RALLY_PERIOD_SCHEDULE[], 2,TRUE),
IF(WEEKDAY(Attendance!$J827) = 2,
       IF(COUNTIF(FINALS_WEEK_MONDAY_DATE[],Attendance!$J827) &gt; 0, VLOOKUP(Attendance!$G827,FINALS_WEEK_MONDAY_PERIOD_SCHEDULE[],2,TRUE),
       VLOOKUP(Attendance!$G827,REGULAR_WEEK_SCHEDULE[],6,TRUE)),
IF(WEEKDAY($J827) = 3,
       IF(COUNTIF(FINALS_WEEK_TUESDAY_DATE[],Attendance!$J827) &gt; 0, VLOOKUP(Attendance!$G827,FINALS_WEEK_TUESDAY_PERIOD_SCHEDULE[],2,TRUE),
       VLOOKUP(Attendance!$G827,REGULAR_WEEK_SCHEDULE[[Tuesday]:[Period]],5,TRUE)),
IF(WEEKDAY(Attendance!$J827) = 4,
        IF(COUNTIF(BLOCK_WEDNESDAY_DATES[],Attendance!$J827) &gt; 0, VLOOKUP(Attendance!$G827,BLOCK_WEDNESDAY_PERIOD_SCHEDULE[],2,TRUE),
        IF(COUNTIF(FINALS_WEEK_WEDNESDAY_DATE[],Attendance!$J827) &gt; 0, VLOOKUP(Attendance!$G827,FINALS_WEEK_WEDNESDAY_PERIOD_SCHEDULE[],2,TRUE),
       VLOOKUP(Attendance!$G827,REGULAR_WEEK_SCHEDULE[[Wednesday]:[Period]],4,TRUE))),
IF(WEEKDAY($J827) = 5,
       IF(COUNTIF(BLOCK_THURSDAY_DATES[],Attendance!$J827) &gt; 0, VLOOKUP(Attendance!$G827,BLOCK_THURSDAY_PERIOD_SCHEDULE[],2,TRUE),
       IF(COUNTIF(FINALS_WEEK_THURSDAY_DATE[],Attendance!$J827) &gt; 0, VLOOKUP(Attendance!$G827,FINALS_WEEK_THURSDAY_PERIOD_SCHEDULE[],2,TRUE),
       VLOOKUP(Attendance!$G827,REGULAR_WEEK_SCHEDULE[[Thursday]:[Period]],3,TRUE))),
IF(WEEKDAY(Attendance!$J827) = 6,
       IF(COUNTIF(FINALS_WEEK_FRIDAY_DATE[],Attendance!$J827) &gt; 0, VLOOKUP(Attendance!$G827,FINALS_WEEK_FRIDAY_PERIOD_SCHEDULE[],2,TRUE),
       VLOOKUP(Attendance!$G827,REGULAR_WEEK_SCHEDULE[[Friday]:[Period]],2,TRUE))))))))))</f>
        <v/>
      </c>
      <c r="J827" s="41" t="str">
        <f t="shared" ca="1" si="41"/>
        <v/>
      </c>
      <c r="K827" s="41" t="str">
        <f>IF($A827 &lt;&gt; "",VLOOKUP($A827,'Student reference sheet'!$A$2:$V$2329, 7,FALSE), "")</f>
        <v/>
      </c>
      <c r="L827" s="30" t="str">
        <f>IF($A827 ="", "", VLOOKUP($A827, 'Student reference sheet'!$A$2:$Z$2603,23,FALSE))</f>
        <v/>
      </c>
      <c r="M827" s="30" t="str">
        <f>IF($A827 ="", "", VLOOKUP($A827, 'Student reference sheet'!$A$2:$Z$2603,24,FALSE))</f>
        <v/>
      </c>
      <c r="N827" s="30" t="str">
        <f>IF($A827 ="", "", VLOOKUP($A827, 'Student reference sheet'!$A$2:$Z$2603,26,FALSE))</f>
        <v/>
      </c>
      <c r="O827" s="30" t="str">
        <f>IF($A827 ="", "", VLOOKUP($A827, 'Student reference sheet'!$A$2:$Z$2603,25,FALSE))</f>
        <v/>
      </c>
      <c r="P827" s="39" t="str">
        <f>IF($A827 = "", "", IF(OR(VLOOKUP($A827,'Student reference sheet'!$A$2:$V$2400,8,FALSE) = "R",  VLOOKUP($A827,'Student reference sheet'!$A$2:$V$2400,8,FALSE) = "L"), "X", ""))</f>
        <v/>
      </c>
      <c r="Q827" s="39" t="str">
        <f>IF($A827 ="", "", VLOOKUP($A827, 'Student reference sheet'!$A$2:$V$2603,22,FALSE))</f>
        <v/>
      </c>
      <c r="R827" s="39" t="str">
        <f>IF($A827 &lt;&gt; "",VLOOKUP($A827,'Student reference sheet'!$A$2:$V$2329, 5,FALSE), "")</f>
        <v/>
      </c>
      <c r="S827" s="39" t="str">
        <f>IF($A827 &lt;&gt; "",VLOOKUP($A827,'Student reference sheet'!$A$2:$V$2329, 6,FALSE), "")</f>
        <v/>
      </c>
      <c r="T827" s="30" t="str">
        <f>IF($A827 = "","",
IF(VLOOKUP($A827,'Student reference sheet'!$A$2:$V$2329, 10,FALSE) = "Y", "Hispanic",
IF(VLOOKUP($A827,'Student reference sheet'!$A$2:$V$2329,11,FALSE) &lt;&gt; "",
IF(VLOOKUP($A827,'Student reference sheet'!$A$2:$V$2329,11,FALSE) = "UNK", "Unknown", VLOOKUP(VALUE(VLOOKUP($A827,'Student reference sheet'!$A$2:$V$2329,11,FALSE)),'Ethnicity Reference'!$A$2:$B$22,2,FALSE)),
IF(VLOOKUP($A827,'Student reference sheet'!$A$2:$V$2329,9,FALSE) &lt;&gt; "", VLOOKUP(VALUE(VLOOKUP($A827,'Student reference sheet'!$A$2:$V$2329,9,FALSE)),'Ethnicity Reference'!$A$2:$B$22,2,FALSE),"Unknown"))))</f>
        <v/>
      </c>
      <c r="U827" s="35"/>
    </row>
    <row r="828" spans="1:21" ht="15.75">
      <c r="A828" s="47"/>
      <c r="B828" s="33"/>
      <c r="C828" s="39" t="str">
        <f>IF($A828 &lt;&gt; "",VLOOKUP($A828,'Student reference sheet'!$A$2:$V$2329, 3,FALSE), "")</f>
        <v/>
      </c>
      <c r="D828" s="39" t="str">
        <f>IF($A828 &lt;&gt; "",VLOOKUP($A828,'Student reference sheet'!$A$2:$V$2329, 2,FALSE), "")</f>
        <v/>
      </c>
      <c r="E828" s="35"/>
      <c r="F828" s="34"/>
      <c r="G828" s="40" t="str">
        <f t="shared" ca="1" si="39"/>
        <v/>
      </c>
      <c r="H828" s="40" t="str">
        <f t="shared" ca="1" si="40"/>
        <v/>
      </c>
      <c r="I828" s="36" t="str">
        <f>IF($A828 = "", "",
IF(COUNTIF(MINIMUM_DAY_DATES[], Attendance!J828) &gt; 0, VLOOKUP(Attendance!$G828,MINIMUM_DAY_PERIOD_SCHEDULE[], 2,TRUE),
IF(COUNTIF(RALLY_DATES[], Attendance!J828) &gt; 0, VLOOKUP(Attendance!$G828,RALLY_PERIOD_SCHEDULE[], 2,TRUE),
IF(WEEKDAY(Attendance!$J828) = 2,
       IF(COUNTIF(FINALS_WEEK_MONDAY_DATE[],Attendance!$J828) &gt; 0, VLOOKUP(Attendance!$G828,FINALS_WEEK_MONDAY_PERIOD_SCHEDULE[],2,TRUE),
       VLOOKUP(Attendance!$G828,REGULAR_WEEK_SCHEDULE[],6,TRUE)),
IF(WEEKDAY($J828) = 3,
       IF(COUNTIF(FINALS_WEEK_TUESDAY_DATE[],Attendance!$J828) &gt; 0, VLOOKUP(Attendance!$G828,FINALS_WEEK_TUESDAY_PERIOD_SCHEDULE[],2,TRUE),
       VLOOKUP(Attendance!$G828,REGULAR_WEEK_SCHEDULE[[Tuesday]:[Period]],5,TRUE)),
IF(WEEKDAY(Attendance!$J828) = 4,
        IF(COUNTIF(BLOCK_WEDNESDAY_DATES[],Attendance!$J828) &gt; 0, VLOOKUP(Attendance!$G828,BLOCK_WEDNESDAY_PERIOD_SCHEDULE[],2,TRUE),
        IF(COUNTIF(FINALS_WEEK_WEDNESDAY_DATE[],Attendance!$J828) &gt; 0, VLOOKUP(Attendance!$G828,FINALS_WEEK_WEDNESDAY_PERIOD_SCHEDULE[],2,TRUE),
       VLOOKUP(Attendance!$G828,REGULAR_WEEK_SCHEDULE[[Wednesday]:[Period]],4,TRUE))),
IF(WEEKDAY($J828) = 5,
       IF(COUNTIF(BLOCK_THURSDAY_DATES[],Attendance!$J828) &gt; 0, VLOOKUP(Attendance!$G828,BLOCK_THURSDAY_PERIOD_SCHEDULE[],2,TRUE),
       IF(COUNTIF(FINALS_WEEK_THURSDAY_DATE[],Attendance!$J828) &gt; 0, VLOOKUP(Attendance!$G828,FINALS_WEEK_THURSDAY_PERIOD_SCHEDULE[],2,TRUE),
       VLOOKUP(Attendance!$G828,REGULAR_WEEK_SCHEDULE[[Thursday]:[Period]],3,TRUE))),
IF(WEEKDAY(Attendance!$J828) = 6,
       IF(COUNTIF(FINALS_WEEK_FRIDAY_DATE[],Attendance!$J828) &gt; 0, VLOOKUP(Attendance!$G828,FINALS_WEEK_FRIDAY_PERIOD_SCHEDULE[],2,TRUE),
       VLOOKUP(Attendance!$G828,REGULAR_WEEK_SCHEDULE[[Friday]:[Period]],2,TRUE))))))))))</f>
        <v/>
      </c>
      <c r="J828" s="41" t="str">
        <f t="shared" ca="1" si="41"/>
        <v/>
      </c>
      <c r="K828" s="41" t="str">
        <f>IF($A828 &lt;&gt; "",VLOOKUP($A828,'Student reference sheet'!$A$2:$V$2329, 7,FALSE), "")</f>
        <v/>
      </c>
      <c r="L828" s="30" t="str">
        <f>IF($A828 ="", "", VLOOKUP($A828, 'Student reference sheet'!$A$2:$Z$2603,23,FALSE))</f>
        <v/>
      </c>
      <c r="M828" s="30" t="str">
        <f>IF($A828 ="", "", VLOOKUP($A828, 'Student reference sheet'!$A$2:$Z$2603,24,FALSE))</f>
        <v/>
      </c>
      <c r="N828" s="30" t="str">
        <f>IF($A828 ="", "", VLOOKUP($A828, 'Student reference sheet'!$A$2:$Z$2603,26,FALSE))</f>
        <v/>
      </c>
      <c r="O828" s="30" t="str">
        <f>IF($A828 ="", "", VLOOKUP($A828, 'Student reference sheet'!$A$2:$Z$2603,25,FALSE))</f>
        <v/>
      </c>
      <c r="P828" s="39" t="str">
        <f>IF($A828 = "", "", IF(OR(VLOOKUP($A828,'Student reference sheet'!$A$2:$V$2400,8,FALSE) = "R",  VLOOKUP($A828,'Student reference sheet'!$A$2:$V$2400,8,FALSE) = "L"), "X", ""))</f>
        <v/>
      </c>
      <c r="Q828" s="39" t="str">
        <f>IF($A828 ="", "", VLOOKUP($A828, 'Student reference sheet'!$A$2:$V$2603,22,FALSE))</f>
        <v/>
      </c>
      <c r="R828" s="39" t="str">
        <f>IF($A828 &lt;&gt; "",VLOOKUP($A828,'Student reference sheet'!$A$2:$V$2329, 5,FALSE), "")</f>
        <v/>
      </c>
      <c r="S828" s="39" t="str">
        <f>IF($A828 &lt;&gt; "",VLOOKUP($A828,'Student reference sheet'!$A$2:$V$2329, 6,FALSE), "")</f>
        <v/>
      </c>
      <c r="T828" s="30" t="str">
        <f>IF($A828 = "","",
IF(VLOOKUP($A828,'Student reference sheet'!$A$2:$V$2329, 10,FALSE) = "Y", "Hispanic",
IF(VLOOKUP($A828,'Student reference sheet'!$A$2:$V$2329,11,FALSE) &lt;&gt; "",
IF(VLOOKUP($A828,'Student reference sheet'!$A$2:$V$2329,11,FALSE) = "UNK", "Unknown", VLOOKUP(VALUE(VLOOKUP($A828,'Student reference sheet'!$A$2:$V$2329,11,FALSE)),'Ethnicity Reference'!$A$2:$B$22,2,FALSE)),
IF(VLOOKUP($A828,'Student reference sheet'!$A$2:$V$2329,9,FALSE) &lt;&gt; "", VLOOKUP(VALUE(VLOOKUP($A828,'Student reference sheet'!$A$2:$V$2329,9,FALSE)),'Ethnicity Reference'!$A$2:$B$22,2,FALSE),"Unknown"))))</f>
        <v/>
      </c>
      <c r="U828" s="35"/>
    </row>
    <row r="829" spans="1:21" ht="15.75">
      <c r="A829" s="47"/>
      <c r="B829" s="33"/>
      <c r="C829" s="39" t="str">
        <f>IF($A829 &lt;&gt; "",VLOOKUP($A829,'Student reference sheet'!$A$2:$V$2329, 3,FALSE), "")</f>
        <v/>
      </c>
      <c r="D829" s="39" t="str">
        <f>IF($A829 &lt;&gt; "",VLOOKUP($A829,'Student reference sheet'!$A$2:$V$2329, 2,FALSE), "")</f>
        <v/>
      </c>
      <c r="E829" s="35"/>
      <c r="F829" s="34"/>
      <c r="G829" s="40" t="str">
        <f t="shared" ca="1" si="39"/>
        <v/>
      </c>
      <c r="H829" s="40" t="str">
        <f t="shared" ca="1" si="40"/>
        <v/>
      </c>
      <c r="I829" s="36" t="str">
        <f>IF($A829 = "", "",
IF(COUNTIF(MINIMUM_DAY_DATES[], Attendance!J829) &gt; 0, VLOOKUP(Attendance!$G829,MINIMUM_DAY_PERIOD_SCHEDULE[], 2,TRUE),
IF(COUNTIF(RALLY_DATES[], Attendance!J829) &gt; 0, VLOOKUP(Attendance!$G829,RALLY_PERIOD_SCHEDULE[], 2,TRUE),
IF(WEEKDAY(Attendance!$J829) = 2,
       IF(COUNTIF(FINALS_WEEK_MONDAY_DATE[],Attendance!$J829) &gt; 0, VLOOKUP(Attendance!$G829,FINALS_WEEK_MONDAY_PERIOD_SCHEDULE[],2,TRUE),
       VLOOKUP(Attendance!$G829,REGULAR_WEEK_SCHEDULE[],6,TRUE)),
IF(WEEKDAY($J829) = 3,
       IF(COUNTIF(FINALS_WEEK_TUESDAY_DATE[],Attendance!$J829) &gt; 0, VLOOKUP(Attendance!$G829,FINALS_WEEK_TUESDAY_PERIOD_SCHEDULE[],2,TRUE),
       VLOOKUP(Attendance!$G829,REGULAR_WEEK_SCHEDULE[[Tuesday]:[Period]],5,TRUE)),
IF(WEEKDAY(Attendance!$J829) = 4,
        IF(COUNTIF(BLOCK_WEDNESDAY_DATES[],Attendance!$J829) &gt; 0, VLOOKUP(Attendance!$G829,BLOCK_WEDNESDAY_PERIOD_SCHEDULE[],2,TRUE),
        IF(COUNTIF(FINALS_WEEK_WEDNESDAY_DATE[],Attendance!$J829) &gt; 0, VLOOKUP(Attendance!$G829,FINALS_WEEK_WEDNESDAY_PERIOD_SCHEDULE[],2,TRUE),
       VLOOKUP(Attendance!$G829,REGULAR_WEEK_SCHEDULE[[Wednesday]:[Period]],4,TRUE))),
IF(WEEKDAY($J829) = 5,
       IF(COUNTIF(BLOCK_THURSDAY_DATES[],Attendance!$J829) &gt; 0, VLOOKUP(Attendance!$G829,BLOCK_THURSDAY_PERIOD_SCHEDULE[],2,TRUE),
       IF(COUNTIF(FINALS_WEEK_THURSDAY_DATE[],Attendance!$J829) &gt; 0, VLOOKUP(Attendance!$G829,FINALS_WEEK_THURSDAY_PERIOD_SCHEDULE[],2,TRUE),
       VLOOKUP(Attendance!$G829,REGULAR_WEEK_SCHEDULE[[Thursday]:[Period]],3,TRUE))),
IF(WEEKDAY(Attendance!$J829) = 6,
       IF(COUNTIF(FINALS_WEEK_FRIDAY_DATE[],Attendance!$J829) &gt; 0, VLOOKUP(Attendance!$G829,FINALS_WEEK_FRIDAY_PERIOD_SCHEDULE[],2,TRUE),
       VLOOKUP(Attendance!$G829,REGULAR_WEEK_SCHEDULE[[Friday]:[Period]],2,TRUE))))))))))</f>
        <v/>
      </c>
      <c r="J829" s="41" t="str">
        <f t="shared" ca="1" si="41"/>
        <v/>
      </c>
      <c r="K829" s="41" t="str">
        <f>IF($A829 &lt;&gt; "",VLOOKUP($A829,'Student reference sheet'!$A$2:$V$2329, 7,FALSE), "")</f>
        <v/>
      </c>
      <c r="L829" s="30" t="str">
        <f>IF($A829 ="", "", VLOOKUP($A829, 'Student reference sheet'!$A$2:$Z$2603,23,FALSE))</f>
        <v/>
      </c>
      <c r="M829" s="30" t="str">
        <f>IF($A829 ="", "", VLOOKUP($A829, 'Student reference sheet'!$A$2:$Z$2603,24,FALSE))</f>
        <v/>
      </c>
      <c r="N829" s="30" t="str">
        <f>IF($A829 ="", "", VLOOKUP($A829, 'Student reference sheet'!$A$2:$Z$2603,26,FALSE))</f>
        <v/>
      </c>
      <c r="O829" s="30" t="str">
        <f>IF($A829 ="", "", VLOOKUP($A829, 'Student reference sheet'!$A$2:$Z$2603,25,FALSE))</f>
        <v/>
      </c>
      <c r="P829" s="39" t="str">
        <f>IF($A829 = "", "", IF(OR(VLOOKUP($A829,'Student reference sheet'!$A$2:$V$2400,8,FALSE) = "R",  VLOOKUP($A829,'Student reference sheet'!$A$2:$V$2400,8,FALSE) = "L"), "X", ""))</f>
        <v/>
      </c>
      <c r="Q829" s="39" t="str">
        <f>IF($A829 ="", "", VLOOKUP($A829, 'Student reference sheet'!$A$2:$V$2603,22,FALSE))</f>
        <v/>
      </c>
      <c r="R829" s="39" t="str">
        <f>IF($A829 &lt;&gt; "",VLOOKUP($A829,'Student reference sheet'!$A$2:$V$2329, 5,FALSE), "")</f>
        <v/>
      </c>
      <c r="S829" s="39" t="str">
        <f>IF($A829 &lt;&gt; "",VLOOKUP($A829,'Student reference sheet'!$A$2:$V$2329, 6,FALSE), "")</f>
        <v/>
      </c>
      <c r="T829" s="30" t="str">
        <f>IF($A829 = "","",
IF(VLOOKUP($A829,'Student reference sheet'!$A$2:$V$2329, 10,FALSE) = "Y", "Hispanic",
IF(VLOOKUP($A829,'Student reference sheet'!$A$2:$V$2329,11,FALSE) &lt;&gt; "",
IF(VLOOKUP($A829,'Student reference sheet'!$A$2:$V$2329,11,FALSE) = "UNK", "Unknown", VLOOKUP(VALUE(VLOOKUP($A829,'Student reference sheet'!$A$2:$V$2329,11,FALSE)),'Ethnicity Reference'!$A$2:$B$22,2,FALSE)),
IF(VLOOKUP($A829,'Student reference sheet'!$A$2:$V$2329,9,FALSE) &lt;&gt; "", VLOOKUP(VALUE(VLOOKUP($A829,'Student reference sheet'!$A$2:$V$2329,9,FALSE)),'Ethnicity Reference'!$A$2:$B$22,2,FALSE),"Unknown"))))</f>
        <v/>
      </c>
      <c r="U829" s="35"/>
    </row>
    <row r="830" spans="1:21" ht="15.75">
      <c r="A830" s="47"/>
      <c r="B830" s="33"/>
      <c r="C830" s="39" t="str">
        <f>IF($A830 &lt;&gt; "",VLOOKUP($A830,'Student reference sheet'!$A$2:$V$2329, 3,FALSE), "")</f>
        <v/>
      </c>
      <c r="D830" s="39" t="str">
        <f>IF($A830 &lt;&gt; "",VLOOKUP($A830,'Student reference sheet'!$A$2:$V$2329, 2,FALSE), "")</f>
        <v/>
      </c>
      <c r="E830" s="35"/>
      <c r="F830" s="34"/>
      <c r="G830" s="40" t="str">
        <f t="shared" ca="1" si="39"/>
        <v/>
      </c>
      <c r="H830" s="40" t="str">
        <f t="shared" ca="1" si="40"/>
        <v/>
      </c>
      <c r="I830" s="36" t="str">
        <f>IF($A830 = "", "",
IF(COUNTIF(MINIMUM_DAY_DATES[], Attendance!J830) &gt; 0, VLOOKUP(Attendance!$G830,MINIMUM_DAY_PERIOD_SCHEDULE[], 2,TRUE),
IF(COUNTIF(RALLY_DATES[], Attendance!J830) &gt; 0, VLOOKUP(Attendance!$G830,RALLY_PERIOD_SCHEDULE[], 2,TRUE),
IF(WEEKDAY(Attendance!$J830) = 2,
       IF(COUNTIF(FINALS_WEEK_MONDAY_DATE[],Attendance!$J830) &gt; 0, VLOOKUP(Attendance!$G830,FINALS_WEEK_MONDAY_PERIOD_SCHEDULE[],2,TRUE),
       VLOOKUP(Attendance!$G830,REGULAR_WEEK_SCHEDULE[],6,TRUE)),
IF(WEEKDAY($J830) = 3,
       IF(COUNTIF(FINALS_WEEK_TUESDAY_DATE[],Attendance!$J830) &gt; 0, VLOOKUP(Attendance!$G830,FINALS_WEEK_TUESDAY_PERIOD_SCHEDULE[],2,TRUE),
       VLOOKUP(Attendance!$G830,REGULAR_WEEK_SCHEDULE[[Tuesday]:[Period]],5,TRUE)),
IF(WEEKDAY(Attendance!$J830) = 4,
        IF(COUNTIF(BLOCK_WEDNESDAY_DATES[],Attendance!$J830) &gt; 0, VLOOKUP(Attendance!$G830,BLOCK_WEDNESDAY_PERIOD_SCHEDULE[],2,TRUE),
        IF(COUNTIF(FINALS_WEEK_WEDNESDAY_DATE[],Attendance!$J830) &gt; 0, VLOOKUP(Attendance!$G830,FINALS_WEEK_WEDNESDAY_PERIOD_SCHEDULE[],2,TRUE),
       VLOOKUP(Attendance!$G830,REGULAR_WEEK_SCHEDULE[[Wednesday]:[Period]],4,TRUE))),
IF(WEEKDAY($J830) = 5,
       IF(COUNTIF(BLOCK_THURSDAY_DATES[],Attendance!$J830) &gt; 0, VLOOKUP(Attendance!$G830,BLOCK_THURSDAY_PERIOD_SCHEDULE[],2,TRUE),
       IF(COUNTIF(FINALS_WEEK_THURSDAY_DATE[],Attendance!$J830) &gt; 0, VLOOKUP(Attendance!$G830,FINALS_WEEK_THURSDAY_PERIOD_SCHEDULE[],2,TRUE),
       VLOOKUP(Attendance!$G830,REGULAR_WEEK_SCHEDULE[[Thursday]:[Period]],3,TRUE))),
IF(WEEKDAY(Attendance!$J830) = 6,
       IF(COUNTIF(FINALS_WEEK_FRIDAY_DATE[],Attendance!$J830) &gt; 0, VLOOKUP(Attendance!$G830,FINALS_WEEK_FRIDAY_PERIOD_SCHEDULE[],2,TRUE),
       VLOOKUP(Attendance!$G830,REGULAR_WEEK_SCHEDULE[[Friday]:[Period]],2,TRUE))))))))))</f>
        <v/>
      </c>
      <c r="J830" s="41" t="str">
        <f t="shared" ca="1" si="41"/>
        <v/>
      </c>
      <c r="K830" s="41" t="str">
        <f>IF($A830 &lt;&gt; "",VLOOKUP($A830,'Student reference sheet'!$A$2:$V$2329, 7,FALSE), "")</f>
        <v/>
      </c>
      <c r="L830" s="30" t="str">
        <f>IF($A830 ="", "", VLOOKUP($A830, 'Student reference sheet'!$A$2:$Z$2603,23,FALSE))</f>
        <v/>
      </c>
      <c r="M830" s="30" t="str">
        <f>IF($A830 ="", "", VLOOKUP($A830, 'Student reference sheet'!$A$2:$Z$2603,24,FALSE))</f>
        <v/>
      </c>
      <c r="N830" s="30" t="str">
        <f>IF($A830 ="", "", VLOOKUP($A830, 'Student reference sheet'!$A$2:$Z$2603,26,FALSE))</f>
        <v/>
      </c>
      <c r="O830" s="30" t="str">
        <f>IF($A830 ="", "", VLOOKUP($A830, 'Student reference sheet'!$A$2:$Z$2603,25,FALSE))</f>
        <v/>
      </c>
      <c r="P830" s="39" t="str">
        <f>IF($A830 = "", "", IF(OR(VLOOKUP($A830,'Student reference sheet'!$A$2:$V$2400,8,FALSE) = "R",  VLOOKUP($A830,'Student reference sheet'!$A$2:$V$2400,8,FALSE) = "L"), "X", ""))</f>
        <v/>
      </c>
      <c r="Q830" s="39" t="str">
        <f>IF($A830 ="", "", VLOOKUP($A830, 'Student reference sheet'!$A$2:$V$2603,22,FALSE))</f>
        <v/>
      </c>
      <c r="R830" s="39" t="str">
        <f>IF($A830 &lt;&gt; "",VLOOKUP($A830,'Student reference sheet'!$A$2:$V$2329, 5,FALSE), "")</f>
        <v/>
      </c>
      <c r="S830" s="39" t="str">
        <f>IF($A830 &lt;&gt; "",VLOOKUP($A830,'Student reference sheet'!$A$2:$V$2329, 6,FALSE), "")</f>
        <v/>
      </c>
      <c r="T830" s="30" t="str">
        <f>IF($A830 = "","",
IF(VLOOKUP($A830,'Student reference sheet'!$A$2:$V$2329, 10,FALSE) = "Y", "Hispanic",
IF(VLOOKUP($A830,'Student reference sheet'!$A$2:$V$2329,11,FALSE) &lt;&gt; "",
IF(VLOOKUP($A830,'Student reference sheet'!$A$2:$V$2329,11,FALSE) = "UNK", "Unknown", VLOOKUP(VALUE(VLOOKUP($A830,'Student reference sheet'!$A$2:$V$2329,11,FALSE)),'Ethnicity Reference'!$A$2:$B$22,2,FALSE)),
IF(VLOOKUP($A830,'Student reference sheet'!$A$2:$V$2329,9,FALSE) &lt;&gt; "", VLOOKUP(VALUE(VLOOKUP($A830,'Student reference sheet'!$A$2:$V$2329,9,FALSE)),'Ethnicity Reference'!$A$2:$B$22,2,FALSE),"Unknown"))))</f>
        <v/>
      </c>
      <c r="U830" s="35"/>
    </row>
    <row r="831" spans="1:21" ht="15.75">
      <c r="A831" s="47"/>
      <c r="B831" s="33"/>
      <c r="C831" s="39" t="str">
        <f>IF($A831 &lt;&gt; "",VLOOKUP($A831,'Student reference sheet'!$A$2:$V$2329, 3,FALSE), "")</f>
        <v/>
      </c>
      <c r="D831" s="39" t="str">
        <f>IF($A831 &lt;&gt; "",VLOOKUP($A831,'Student reference sheet'!$A$2:$V$2329, 2,FALSE), "")</f>
        <v/>
      </c>
      <c r="E831" s="35"/>
      <c r="F831" s="34"/>
      <c r="G831" s="40" t="str">
        <f t="shared" ca="1" si="39"/>
        <v/>
      </c>
      <c r="H831" s="40" t="str">
        <f t="shared" ca="1" si="40"/>
        <v/>
      </c>
      <c r="I831" s="36" t="str">
        <f>IF($A831 = "", "",
IF(COUNTIF(MINIMUM_DAY_DATES[], Attendance!J831) &gt; 0, VLOOKUP(Attendance!$G831,MINIMUM_DAY_PERIOD_SCHEDULE[], 2,TRUE),
IF(COUNTIF(RALLY_DATES[], Attendance!J831) &gt; 0, VLOOKUP(Attendance!$G831,RALLY_PERIOD_SCHEDULE[], 2,TRUE),
IF(WEEKDAY(Attendance!$J831) = 2,
       IF(COUNTIF(FINALS_WEEK_MONDAY_DATE[],Attendance!$J831) &gt; 0, VLOOKUP(Attendance!$G831,FINALS_WEEK_MONDAY_PERIOD_SCHEDULE[],2,TRUE),
       VLOOKUP(Attendance!$G831,REGULAR_WEEK_SCHEDULE[],6,TRUE)),
IF(WEEKDAY($J831) = 3,
       IF(COUNTIF(FINALS_WEEK_TUESDAY_DATE[],Attendance!$J831) &gt; 0, VLOOKUP(Attendance!$G831,FINALS_WEEK_TUESDAY_PERIOD_SCHEDULE[],2,TRUE),
       VLOOKUP(Attendance!$G831,REGULAR_WEEK_SCHEDULE[[Tuesday]:[Period]],5,TRUE)),
IF(WEEKDAY(Attendance!$J831) = 4,
        IF(COUNTIF(BLOCK_WEDNESDAY_DATES[],Attendance!$J831) &gt; 0, VLOOKUP(Attendance!$G831,BLOCK_WEDNESDAY_PERIOD_SCHEDULE[],2,TRUE),
        IF(COUNTIF(FINALS_WEEK_WEDNESDAY_DATE[],Attendance!$J831) &gt; 0, VLOOKUP(Attendance!$G831,FINALS_WEEK_WEDNESDAY_PERIOD_SCHEDULE[],2,TRUE),
       VLOOKUP(Attendance!$G831,REGULAR_WEEK_SCHEDULE[[Wednesday]:[Period]],4,TRUE))),
IF(WEEKDAY($J831) = 5,
       IF(COUNTIF(BLOCK_THURSDAY_DATES[],Attendance!$J831) &gt; 0, VLOOKUP(Attendance!$G831,BLOCK_THURSDAY_PERIOD_SCHEDULE[],2,TRUE),
       IF(COUNTIF(FINALS_WEEK_THURSDAY_DATE[],Attendance!$J831) &gt; 0, VLOOKUP(Attendance!$G831,FINALS_WEEK_THURSDAY_PERIOD_SCHEDULE[],2,TRUE),
       VLOOKUP(Attendance!$G831,REGULAR_WEEK_SCHEDULE[[Thursday]:[Period]],3,TRUE))),
IF(WEEKDAY(Attendance!$J831) = 6,
       IF(COUNTIF(FINALS_WEEK_FRIDAY_DATE[],Attendance!$J831) &gt; 0, VLOOKUP(Attendance!$G831,FINALS_WEEK_FRIDAY_PERIOD_SCHEDULE[],2,TRUE),
       VLOOKUP(Attendance!$G831,REGULAR_WEEK_SCHEDULE[[Friday]:[Period]],2,TRUE))))))))))</f>
        <v/>
      </c>
      <c r="J831" s="41" t="str">
        <f t="shared" ca="1" si="41"/>
        <v/>
      </c>
      <c r="K831" s="41" t="str">
        <f>IF($A831 &lt;&gt; "",VLOOKUP($A831,'Student reference sheet'!$A$2:$V$2329, 7,FALSE), "")</f>
        <v/>
      </c>
      <c r="L831" s="30" t="str">
        <f>IF($A831 ="", "", VLOOKUP($A831, 'Student reference sheet'!$A$2:$Z$2603,23,FALSE))</f>
        <v/>
      </c>
      <c r="M831" s="30" t="str">
        <f>IF($A831 ="", "", VLOOKUP($A831, 'Student reference sheet'!$A$2:$Z$2603,24,FALSE))</f>
        <v/>
      </c>
      <c r="N831" s="30" t="str">
        <f>IF($A831 ="", "", VLOOKUP($A831, 'Student reference sheet'!$A$2:$Z$2603,26,FALSE))</f>
        <v/>
      </c>
      <c r="O831" s="30" t="str">
        <f>IF($A831 ="", "", VLOOKUP($A831, 'Student reference sheet'!$A$2:$Z$2603,25,FALSE))</f>
        <v/>
      </c>
      <c r="P831" s="39" t="str">
        <f>IF($A831 = "", "", IF(OR(VLOOKUP($A831,'Student reference sheet'!$A$2:$V$2400,8,FALSE) = "R",  VLOOKUP($A831,'Student reference sheet'!$A$2:$V$2400,8,FALSE) = "L"), "X", ""))</f>
        <v/>
      </c>
      <c r="Q831" s="39" t="str">
        <f>IF($A831 ="", "", VLOOKUP($A831, 'Student reference sheet'!$A$2:$V$2603,22,FALSE))</f>
        <v/>
      </c>
      <c r="R831" s="39" t="str">
        <f>IF($A831 &lt;&gt; "",VLOOKUP($A831,'Student reference sheet'!$A$2:$V$2329, 5,FALSE), "")</f>
        <v/>
      </c>
      <c r="S831" s="39" t="str">
        <f>IF($A831 &lt;&gt; "",VLOOKUP($A831,'Student reference sheet'!$A$2:$V$2329, 6,FALSE), "")</f>
        <v/>
      </c>
      <c r="T831" s="30" t="str">
        <f>IF($A831 = "","",
IF(VLOOKUP($A831,'Student reference sheet'!$A$2:$V$2329, 10,FALSE) = "Y", "Hispanic",
IF(VLOOKUP($A831,'Student reference sheet'!$A$2:$V$2329,11,FALSE) &lt;&gt; "",
IF(VLOOKUP($A831,'Student reference sheet'!$A$2:$V$2329,11,FALSE) = "UNK", "Unknown", VLOOKUP(VALUE(VLOOKUP($A831,'Student reference sheet'!$A$2:$V$2329,11,FALSE)),'Ethnicity Reference'!$A$2:$B$22,2,FALSE)),
IF(VLOOKUP($A831,'Student reference sheet'!$A$2:$V$2329,9,FALSE) &lt;&gt; "", VLOOKUP(VALUE(VLOOKUP($A831,'Student reference sheet'!$A$2:$V$2329,9,FALSE)),'Ethnicity Reference'!$A$2:$B$22,2,FALSE),"Unknown"))))</f>
        <v/>
      </c>
      <c r="U831" s="35"/>
    </row>
    <row r="832" spans="1:21" ht="15.75">
      <c r="A832" s="47"/>
      <c r="B832" s="33"/>
      <c r="C832" s="39" t="str">
        <f>IF($A832 &lt;&gt; "",VLOOKUP($A832,'Student reference sheet'!$A$2:$V$2329, 3,FALSE), "")</f>
        <v/>
      </c>
      <c r="D832" s="39" t="str">
        <f>IF($A832 &lt;&gt; "",VLOOKUP($A832,'Student reference sheet'!$A$2:$V$2329, 2,FALSE), "")</f>
        <v/>
      </c>
      <c r="E832" s="35"/>
      <c r="F832" s="34"/>
      <c r="G832" s="40" t="str">
        <f t="shared" ca="1" si="39"/>
        <v/>
      </c>
      <c r="H832" s="40" t="str">
        <f t="shared" ca="1" si="40"/>
        <v/>
      </c>
      <c r="I832" s="36" t="str">
        <f>IF($A832 = "", "",
IF(COUNTIF(MINIMUM_DAY_DATES[], Attendance!J832) &gt; 0, VLOOKUP(Attendance!$G832,MINIMUM_DAY_PERIOD_SCHEDULE[], 2,TRUE),
IF(COUNTIF(RALLY_DATES[], Attendance!J832) &gt; 0, VLOOKUP(Attendance!$G832,RALLY_PERIOD_SCHEDULE[], 2,TRUE),
IF(WEEKDAY(Attendance!$J832) = 2,
       IF(COUNTIF(FINALS_WEEK_MONDAY_DATE[],Attendance!$J832) &gt; 0, VLOOKUP(Attendance!$G832,FINALS_WEEK_MONDAY_PERIOD_SCHEDULE[],2,TRUE),
       VLOOKUP(Attendance!$G832,REGULAR_WEEK_SCHEDULE[],6,TRUE)),
IF(WEEKDAY($J832) = 3,
       IF(COUNTIF(FINALS_WEEK_TUESDAY_DATE[],Attendance!$J832) &gt; 0, VLOOKUP(Attendance!$G832,FINALS_WEEK_TUESDAY_PERIOD_SCHEDULE[],2,TRUE),
       VLOOKUP(Attendance!$G832,REGULAR_WEEK_SCHEDULE[[Tuesday]:[Period]],5,TRUE)),
IF(WEEKDAY(Attendance!$J832) = 4,
        IF(COUNTIF(BLOCK_WEDNESDAY_DATES[],Attendance!$J832) &gt; 0, VLOOKUP(Attendance!$G832,BLOCK_WEDNESDAY_PERIOD_SCHEDULE[],2,TRUE),
        IF(COUNTIF(FINALS_WEEK_WEDNESDAY_DATE[],Attendance!$J832) &gt; 0, VLOOKUP(Attendance!$G832,FINALS_WEEK_WEDNESDAY_PERIOD_SCHEDULE[],2,TRUE),
       VLOOKUP(Attendance!$G832,REGULAR_WEEK_SCHEDULE[[Wednesday]:[Period]],4,TRUE))),
IF(WEEKDAY($J832) = 5,
       IF(COUNTIF(BLOCK_THURSDAY_DATES[],Attendance!$J832) &gt; 0, VLOOKUP(Attendance!$G832,BLOCK_THURSDAY_PERIOD_SCHEDULE[],2,TRUE),
       IF(COUNTIF(FINALS_WEEK_THURSDAY_DATE[],Attendance!$J832) &gt; 0, VLOOKUP(Attendance!$G832,FINALS_WEEK_THURSDAY_PERIOD_SCHEDULE[],2,TRUE),
       VLOOKUP(Attendance!$G832,REGULAR_WEEK_SCHEDULE[[Thursday]:[Period]],3,TRUE))),
IF(WEEKDAY(Attendance!$J832) = 6,
       IF(COUNTIF(FINALS_WEEK_FRIDAY_DATE[],Attendance!$J832) &gt; 0, VLOOKUP(Attendance!$G832,FINALS_WEEK_FRIDAY_PERIOD_SCHEDULE[],2,TRUE),
       VLOOKUP(Attendance!$G832,REGULAR_WEEK_SCHEDULE[[Friday]:[Period]],2,TRUE))))))))))</f>
        <v/>
      </c>
      <c r="J832" s="41" t="str">
        <f t="shared" ca="1" si="41"/>
        <v/>
      </c>
      <c r="K832" s="41" t="str">
        <f>IF($A832 &lt;&gt; "",VLOOKUP($A832,'Student reference sheet'!$A$2:$V$2329, 7,FALSE), "")</f>
        <v/>
      </c>
      <c r="L832" s="30" t="str">
        <f>IF($A832 ="", "", VLOOKUP($A832, 'Student reference sheet'!$A$2:$Z$2603,23,FALSE))</f>
        <v/>
      </c>
      <c r="M832" s="30" t="str">
        <f>IF($A832 ="", "", VLOOKUP($A832, 'Student reference sheet'!$A$2:$Z$2603,24,FALSE))</f>
        <v/>
      </c>
      <c r="N832" s="30" t="str">
        <f>IF($A832 ="", "", VLOOKUP($A832, 'Student reference sheet'!$A$2:$Z$2603,26,FALSE))</f>
        <v/>
      </c>
      <c r="O832" s="30" t="str">
        <f>IF($A832 ="", "", VLOOKUP($A832, 'Student reference sheet'!$A$2:$Z$2603,25,FALSE))</f>
        <v/>
      </c>
      <c r="P832" s="39" t="str">
        <f>IF($A832 = "", "", IF(OR(VLOOKUP($A832,'Student reference sheet'!$A$2:$V$2400,8,FALSE) = "R",  VLOOKUP($A832,'Student reference sheet'!$A$2:$V$2400,8,FALSE) = "L"), "X", ""))</f>
        <v/>
      </c>
      <c r="Q832" s="39" t="str">
        <f>IF($A832 ="", "", VLOOKUP($A832, 'Student reference sheet'!$A$2:$V$2603,22,FALSE))</f>
        <v/>
      </c>
      <c r="R832" s="39" t="str">
        <f>IF($A832 &lt;&gt; "",VLOOKUP($A832,'Student reference sheet'!$A$2:$V$2329, 5,FALSE), "")</f>
        <v/>
      </c>
      <c r="S832" s="39" t="str">
        <f>IF($A832 &lt;&gt; "",VLOOKUP($A832,'Student reference sheet'!$A$2:$V$2329, 6,FALSE), "")</f>
        <v/>
      </c>
      <c r="T832" s="30" t="str">
        <f>IF($A832 = "","",
IF(VLOOKUP($A832,'Student reference sheet'!$A$2:$V$2329, 10,FALSE) = "Y", "Hispanic",
IF(VLOOKUP($A832,'Student reference sheet'!$A$2:$V$2329,11,FALSE) &lt;&gt; "",
IF(VLOOKUP($A832,'Student reference sheet'!$A$2:$V$2329,11,FALSE) = "UNK", "Unknown", VLOOKUP(VALUE(VLOOKUP($A832,'Student reference sheet'!$A$2:$V$2329,11,FALSE)),'Ethnicity Reference'!$A$2:$B$22,2,FALSE)),
IF(VLOOKUP($A832,'Student reference sheet'!$A$2:$V$2329,9,FALSE) &lt;&gt; "", VLOOKUP(VALUE(VLOOKUP($A832,'Student reference sheet'!$A$2:$V$2329,9,FALSE)),'Ethnicity Reference'!$A$2:$B$22,2,FALSE),"Unknown"))))</f>
        <v/>
      </c>
      <c r="U832" s="35"/>
    </row>
    <row r="833" spans="1:21" ht="15.75">
      <c r="A833" s="47"/>
      <c r="B833" s="33"/>
      <c r="C833" s="39" t="str">
        <f>IF($A833 &lt;&gt; "",VLOOKUP($A833,'Student reference sheet'!$A$2:$V$2329, 3,FALSE), "")</f>
        <v/>
      </c>
      <c r="D833" s="39" t="str">
        <f>IF($A833 &lt;&gt; "",VLOOKUP($A833,'Student reference sheet'!$A$2:$V$2329, 2,FALSE), "")</f>
        <v/>
      </c>
      <c r="E833" s="35"/>
      <c r="F833" s="34"/>
      <c r="G833" s="40" t="str">
        <f t="shared" ca="1" si="39"/>
        <v/>
      </c>
      <c r="H833" s="40" t="str">
        <f t="shared" ca="1" si="40"/>
        <v/>
      </c>
      <c r="I833" s="36" t="str">
        <f>IF($A833 = "", "",
IF(COUNTIF(MINIMUM_DAY_DATES[], Attendance!J833) &gt; 0, VLOOKUP(Attendance!$G833,MINIMUM_DAY_PERIOD_SCHEDULE[], 2,TRUE),
IF(COUNTIF(RALLY_DATES[], Attendance!J833) &gt; 0, VLOOKUP(Attendance!$G833,RALLY_PERIOD_SCHEDULE[], 2,TRUE),
IF(WEEKDAY(Attendance!$J833) = 2,
       IF(COUNTIF(FINALS_WEEK_MONDAY_DATE[],Attendance!$J833) &gt; 0, VLOOKUP(Attendance!$G833,FINALS_WEEK_MONDAY_PERIOD_SCHEDULE[],2,TRUE),
       VLOOKUP(Attendance!$G833,REGULAR_WEEK_SCHEDULE[],6,TRUE)),
IF(WEEKDAY($J833) = 3,
       IF(COUNTIF(FINALS_WEEK_TUESDAY_DATE[],Attendance!$J833) &gt; 0, VLOOKUP(Attendance!$G833,FINALS_WEEK_TUESDAY_PERIOD_SCHEDULE[],2,TRUE),
       VLOOKUP(Attendance!$G833,REGULAR_WEEK_SCHEDULE[[Tuesday]:[Period]],5,TRUE)),
IF(WEEKDAY(Attendance!$J833) = 4,
        IF(COUNTIF(BLOCK_WEDNESDAY_DATES[],Attendance!$J833) &gt; 0, VLOOKUP(Attendance!$G833,BLOCK_WEDNESDAY_PERIOD_SCHEDULE[],2,TRUE),
        IF(COUNTIF(FINALS_WEEK_WEDNESDAY_DATE[],Attendance!$J833) &gt; 0, VLOOKUP(Attendance!$G833,FINALS_WEEK_WEDNESDAY_PERIOD_SCHEDULE[],2,TRUE),
       VLOOKUP(Attendance!$G833,REGULAR_WEEK_SCHEDULE[[Wednesday]:[Period]],4,TRUE))),
IF(WEEKDAY($J833) = 5,
       IF(COUNTIF(BLOCK_THURSDAY_DATES[],Attendance!$J833) &gt; 0, VLOOKUP(Attendance!$G833,BLOCK_THURSDAY_PERIOD_SCHEDULE[],2,TRUE),
       IF(COUNTIF(FINALS_WEEK_THURSDAY_DATE[],Attendance!$J833) &gt; 0, VLOOKUP(Attendance!$G833,FINALS_WEEK_THURSDAY_PERIOD_SCHEDULE[],2,TRUE),
       VLOOKUP(Attendance!$G833,REGULAR_WEEK_SCHEDULE[[Thursday]:[Period]],3,TRUE))),
IF(WEEKDAY(Attendance!$J833) = 6,
       IF(COUNTIF(FINALS_WEEK_FRIDAY_DATE[],Attendance!$J833) &gt; 0, VLOOKUP(Attendance!$G833,FINALS_WEEK_FRIDAY_PERIOD_SCHEDULE[],2,TRUE),
       VLOOKUP(Attendance!$G833,REGULAR_WEEK_SCHEDULE[[Friday]:[Period]],2,TRUE))))))))))</f>
        <v/>
      </c>
      <c r="J833" s="41" t="str">
        <f t="shared" ca="1" si="41"/>
        <v/>
      </c>
      <c r="K833" s="41" t="str">
        <f>IF($A833 &lt;&gt; "",VLOOKUP($A833,'Student reference sheet'!$A$2:$V$2329, 7,FALSE), "")</f>
        <v/>
      </c>
      <c r="L833" s="30" t="str">
        <f>IF($A833 ="", "", VLOOKUP($A833, 'Student reference sheet'!$A$2:$Z$2603,23,FALSE))</f>
        <v/>
      </c>
      <c r="M833" s="30" t="str">
        <f>IF($A833 ="", "", VLOOKUP($A833, 'Student reference sheet'!$A$2:$Z$2603,24,FALSE))</f>
        <v/>
      </c>
      <c r="N833" s="30" t="str">
        <f>IF($A833 ="", "", VLOOKUP($A833, 'Student reference sheet'!$A$2:$Z$2603,26,FALSE))</f>
        <v/>
      </c>
      <c r="O833" s="30" t="str">
        <f>IF($A833 ="", "", VLOOKUP($A833, 'Student reference sheet'!$A$2:$Z$2603,25,FALSE))</f>
        <v/>
      </c>
      <c r="P833" s="39" t="str">
        <f>IF($A833 = "", "", IF(OR(VLOOKUP($A833,'Student reference sheet'!$A$2:$V$2400,8,FALSE) = "R",  VLOOKUP($A833,'Student reference sheet'!$A$2:$V$2400,8,FALSE) = "L"), "X", ""))</f>
        <v/>
      </c>
      <c r="Q833" s="39" t="str">
        <f>IF($A833 ="", "", VLOOKUP($A833, 'Student reference sheet'!$A$2:$V$2603,22,FALSE))</f>
        <v/>
      </c>
      <c r="R833" s="39" t="str">
        <f>IF($A833 &lt;&gt; "",VLOOKUP($A833,'Student reference sheet'!$A$2:$V$2329, 5,FALSE), "")</f>
        <v/>
      </c>
      <c r="S833" s="39" t="str">
        <f>IF($A833 &lt;&gt; "",VLOOKUP($A833,'Student reference sheet'!$A$2:$V$2329, 6,FALSE), "")</f>
        <v/>
      </c>
      <c r="T833" s="30" t="str">
        <f>IF($A833 = "","",
IF(VLOOKUP($A833,'Student reference sheet'!$A$2:$V$2329, 10,FALSE) = "Y", "Hispanic",
IF(VLOOKUP($A833,'Student reference sheet'!$A$2:$V$2329,11,FALSE) &lt;&gt; "",
IF(VLOOKUP($A833,'Student reference sheet'!$A$2:$V$2329,11,FALSE) = "UNK", "Unknown", VLOOKUP(VALUE(VLOOKUP($A833,'Student reference sheet'!$A$2:$V$2329,11,FALSE)),'Ethnicity Reference'!$A$2:$B$22,2,FALSE)),
IF(VLOOKUP($A833,'Student reference sheet'!$A$2:$V$2329,9,FALSE) &lt;&gt; "", VLOOKUP(VALUE(VLOOKUP($A833,'Student reference sheet'!$A$2:$V$2329,9,FALSE)),'Ethnicity Reference'!$A$2:$B$22,2,FALSE),"Unknown"))))</f>
        <v/>
      </c>
      <c r="U833" s="35"/>
    </row>
    <row r="834" spans="1:21" ht="15.75">
      <c r="A834" s="47"/>
      <c r="B834" s="33"/>
      <c r="C834" s="39" t="str">
        <f>IF($A834 &lt;&gt; "",VLOOKUP($A834,'Student reference sheet'!$A$2:$V$2329, 3,FALSE), "")</f>
        <v/>
      </c>
      <c r="D834" s="39" t="str">
        <f>IF($A834 &lt;&gt; "",VLOOKUP($A834,'Student reference sheet'!$A$2:$V$2329, 2,FALSE), "")</f>
        <v/>
      </c>
      <c r="E834" s="35"/>
      <c r="F834" s="34"/>
      <c r="G834" s="40" t="str">
        <f t="shared" ca="1" si="39"/>
        <v/>
      </c>
      <c r="H834" s="40" t="str">
        <f t="shared" ca="1" si="40"/>
        <v/>
      </c>
      <c r="I834" s="36" t="str">
        <f>IF($A834 = "", "",
IF(COUNTIF(MINIMUM_DAY_DATES[], Attendance!J834) &gt; 0, VLOOKUP(Attendance!$G834,MINIMUM_DAY_PERIOD_SCHEDULE[], 2,TRUE),
IF(COUNTIF(RALLY_DATES[], Attendance!J834) &gt; 0, VLOOKUP(Attendance!$G834,RALLY_PERIOD_SCHEDULE[], 2,TRUE),
IF(WEEKDAY(Attendance!$J834) = 2,
       IF(COUNTIF(FINALS_WEEK_MONDAY_DATE[],Attendance!$J834) &gt; 0, VLOOKUP(Attendance!$G834,FINALS_WEEK_MONDAY_PERIOD_SCHEDULE[],2,TRUE),
       VLOOKUP(Attendance!$G834,REGULAR_WEEK_SCHEDULE[],6,TRUE)),
IF(WEEKDAY($J834) = 3,
       IF(COUNTIF(FINALS_WEEK_TUESDAY_DATE[],Attendance!$J834) &gt; 0, VLOOKUP(Attendance!$G834,FINALS_WEEK_TUESDAY_PERIOD_SCHEDULE[],2,TRUE),
       VLOOKUP(Attendance!$G834,REGULAR_WEEK_SCHEDULE[[Tuesday]:[Period]],5,TRUE)),
IF(WEEKDAY(Attendance!$J834) = 4,
        IF(COUNTIF(BLOCK_WEDNESDAY_DATES[],Attendance!$J834) &gt; 0, VLOOKUP(Attendance!$G834,BLOCK_WEDNESDAY_PERIOD_SCHEDULE[],2,TRUE),
        IF(COUNTIF(FINALS_WEEK_WEDNESDAY_DATE[],Attendance!$J834) &gt; 0, VLOOKUP(Attendance!$G834,FINALS_WEEK_WEDNESDAY_PERIOD_SCHEDULE[],2,TRUE),
       VLOOKUP(Attendance!$G834,REGULAR_WEEK_SCHEDULE[[Wednesday]:[Period]],4,TRUE))),
IF(WEEKDAY($J834) = 5,
       IF(COUNTIF(BLOCK_THURSDAY_DATES[],Attendance!$J834) &gt; 0, VLOOKUP(Attendance!$G834,BLOCK_THURSDAY_PERIOD_SCHEDULE[],2,TRUE),
       IF(COUNTIF(FINALS_WEEK_THURSDAY_DATE[],Attendance!$J834) &gt; 0, VLOOKUP(Attendance!$G834,FINALS_WEEK_THURSDAY_PERIOD_SCHEDULE[],2,TRUE),
       VLOOKUP(Attendance!$G834,REGULAR_WEEK_SCHEDULE[[Thursday]:[Period]],3,TRUE))),
IF(WEEKDAY(Attendance!$J834) = 6,
       IF(COUNTIF(FINALS_WEEK_FRIDAY_DATE[],Attendance!$J834) &gt; 0, VLOOKUP(Attendance!$G834,FINALS_WEEK_FRIDAY_PERIOD_SCHEDULE[],2,TRUE),
       VLOOKUP(Attendance!$G834,REGULAR_WEEK_SCHEDULE[[Friday]:[Period]],2,TRUE))))))))))</f>
        <v/>
      </c>
      <c r="J834" s="41" t="str">
        <f t="shared" ca="1" si="41"/>
        <v/>
      </c>
      <c r="K834" s="41" t="str">
        <f>IF($A834 &lt;&gt; "",VLOOKUP($A834,'Student reference sheet'!$A$2:$V$2329, 7,FALSE), "")</f>
        <v/>
      </c>
      <c r="L834" s="30" t="str">
        <f>IF($A834 ="", "", VLOOKUP($A834, 'Student reference sheet'!$A$2:$Z$2603,23,FALSE))</f>
        <v/>
      </c>
      <c r="M834" s="30" t="str">
        <f>IF($A834 ="", "", VLOOKUP($A834, 'Student reference sheet'!$A$2:$Z$2603,24,FALSE))</f>
        <v/>
      </c>
      <c r="N834" s="30" t="str">
        <f>IF($A834 ="", "", VLOOKUP($A834, 'Student reference sheet'!$A$2:$Z$2603,26,FALSE))</f>
        <v/>
      </c>
      <c r="O834" s="30" t="str">
        <f>IF($A834 ="", "", VLOOKUP($A834, 'Student reference sheet'!$A$2:$Z$2603,25,FALSE))</f>
        <v/>
      </c>
      <c r="P834" s="39" t="str">
        <f>IF($A834 = "", "", IF(OR(VLOOKUP($A834,'Student reference sheet'!$A$2:$V$2400,8,FALSE) = "R",  VLOOKUP($A834,'Student reference sheet'!$A$2:$V$2400,8,FALSE) = "L"), "X", ""))</f>
        <v/>
      </c>
      <c r="Q834" s="39" t="str">
        <f>IF($A834 ="", "", VLOOKUP($A834, 'Student reference sheet'!$A$2:$V$2603,22,FALSE))</f>
        <v/>
      </c>
      <c r="R834" s="39" t="str">
        <f>IF($A834 &lt;&gt; "",VLOOKUP($A834,'Student reference sheet'!$A$2:$V$2329, 5,FALSE), "")</f>
        <v/>
      </c>
      <c r="S834" s="39" t="str">
        <f>IF($A834 &lt;&gt; "",VLOOKUP($A834,'Student reference sheet'!$A$2:$V$2329, 6,FALSE), "")</f>
        <v/>
      </c>
      <c r="T834" s="30" t="str">
        <f>IF($A834 = "","",
IF(VLOOKUP($A834,'Student reference sheet'!$A$2:$V$2329, 10,FALSE) = "Y", "Hispanic",
IF(VLOOKUP($A834,'Student reference sheet'!$A$2:$V$2329,11,FALSE) &lt;&gt; "",
IF(VLOOKUP($A834,'Student reference sheet'!$A$2:$V$2329,11,FALSE) = "UNK", "Unknown", VLOOKUP(VALUE(VLOOKUP($A834,'Student reference sheet'!$A$2:$V$2329,11,FALSE)),'Ethnicity Reference'!$A$2:$B$22,2,FALSE)),
IF(VLOOKUP($A834,'Student reference sheet'!$A$2:$V$2329,9,FALSE) &lt;&gt; "", VLOOKUP(VALUE(VLOOKUP($A834,'Student reference sheet'!$A$2:$V$2329,9,FALSE)),'Ethnicity Reference'!$A$2:$B$22,2,FALSE),"Unknown"))))</f>
        <v/>
      </c>
      <c r="U834" s="35"/>
    </row>
    <row r="835" spans="1:21" ht="15.75">
      <c r="A835" s="47"/>
      <c r="B835" s="33"/>
      <c r="C835" s="39" t="str">
        <f>IF($A835 &lt;&gt; "",VLOOKUP($A835,'Student reference sheet'!$A$2:$V$2329, 3,FALSE), "")</f>
        <v/>
      </c>
      <c r="D835" s="39" t="str">
        <f>IF($A835 &lt;&gt; "",VLOOKUP($A835,'Student reference sheet'!$A$2:$V$2329, 2,FALSE), "")</f>
        <v/>
      </c>
      <c r="E835" s="35"/>
      <c r="F835" s="34"/>
      <c r="G835" s="40" t="str">
        <f t="shared" ca="1" si="39"/>
        <v/>
      </c>
      <c r="H835" s="40" t="str">
        <f t="shared" ca="1" si="40"/>
        <v/>
      </c>
      <c r="I835" s="36" t="str">
        <f>IF($A835 = "", "",
IF(COUNTIF(MINIMUM_DAY_DATES[], Attendance!J835) &gt; 0, VLOOKUP(Attendance!$G835,MINIMUM_DAY_PERIOD_SCHEDULE[], 2,TRUE),
IF(COUNTIF(RALLY_DATES[], Attendance!J835) &gt; 0, VLOOKUP(Attendance!$G835,RALLY_PERIOD_SCHEDULE[], 2,TRUE),
IF(WEEKDAY(Attendance!$J835) = 2,
       IF(COUNTIF(FINALS_WEEK_MONDAY_DATE[],Attendance!$J835) &gt; 0, VLOOKUP(Attendance!$G835,FINALS_WEEK_MONDAY_PERIOD_SCHEDULE[],2,TRUE),
       VLOOKUP(Attendance!$G835,REGULAR_WEEK_SCHEDULE[],6,TRUE)),
IF(WEEKDAY($J835) = 3,
       IF(COUNTIF(FINALS_WEEK_TUESDAY_DATE[],Attendance!$J835) &gt; 0, VLOOKUP(Attendance!$G835,FINALS_WEEK_TUESDAY_PERIOD_SCHEDULE[],2,TRUE),
       VLOOKUP(Attendance!$G835,REGULAR_WEEK_SCHEDULE[[Tuesday]:[Period]],5,TRUE)),
IF(WEEKDAY(Attendance!$J835) = 4,
        IF(COUNTIF(BLOCK_WEDNESDAY_DATES[],Attendance!$J835) &gt; 0, VLOOKUP(Attendance!$G835,BLOCK_WEDNESDAY_PERIOD_SCHEDULE[],2,TRUE),
        IF(COUNTIF(FINALS_WEEK_WEDNESDAY_DATE[],Attendance!$J835) &gt; 0, VLOOKUP(Attendance!$G835,FINALS_WEEK_WEDNESDAY_PERIOD_SCHEDULE[],2,TRUE),
       VLOOKUP(Attendance!$G835,REGULAR_WEEK_SCHEDULE[[Wednesday]:[Period]],4,TRUE))),
IF(WEEKDAY($J835) = 5,
       IF(COUNTIF(BLOCK_THURSDAY_DATES[],Attendance!$J835) &gt; 0, VLOOKUP(Attendance!$G835,BLOCK_THURSDAY_PERIOD_SCHEDULE[],2,TRUE),
       IF(COUNTIF(FINALS_WEEK_THURSDAY_DATE[],Attendance!$J835) &gt; 0, VLOOKUP(Attendance!$G835,FINALS_WEEK_THURSDAY_PERIOD_SCHEDULE[],2,TRUE),
       VLOOKUP(Attendance!$G835,REGULAR_WEEK_SCHEDULE[[Thursday]:[Period]],3,TRUE))),
IF(WEEKDAY(Attendance!$J835) = 6,
       IF(COUNTIF(FINALS_WEEK_FRIDAY_DATE[],Attendance!$J835) &gt; 0, VLOOKUP(Attendance!$G835,FINALS_WEEK_FRIDAY_PERIOD_SCHEDULE[],2,TRUE),
       VLOOKUP(Attendance!$G835,REGULAR_WEEK_SCHEDULE[[Friday]:[Period]],2,TRUE))))))))))</f>
        <v/>
      </c>
      <c r="J835" s="41" t="str">
        <f t="shared" ca="1" si="41"/>
        <v/>
      </c>
      <c r="K835" s="41" t="str">
        <f>IF($A835 &lt;&gt; "",VLOOKUP($A835,'Student reference sheet'!$A$2:$V$2329, 7,FALSE), "")</f>
        <v/>
      </c>
      <c r="L835" s="30" t="str">
        <f>IF($A835 ="", "", VLOOKUP($A835, 'Student reference sheet'!$A$2:$Z$2603,23,FALSE))</f>
        <v/>
      </c>
      <c r="M835" s="30" t="str">
        <f>IF($A835 ="", "", VLOOKUP($A835, 'Student reference sheet'!$A$2:$Z$2603,24,FALSE))</f>
        <v/>
      </c>
      <c r="N835" s="30" t="str">
        <f>IF($A835 ="", "", VLOOKUP($A835, 'Student reference sheet'!$A$2:$Z$2603,26,FALSE))</f>
        <v/>
      </c>
      <c r="O835" s="30" t="str">
        <f>IF($A835 ="", "", VLOOKUP($A835, 'Student reference sheet'!$A$2:$Z$2603,25,FALSE))</f>
        <v/>
      </c>
      <c r="P835" s="39" t="str">
        <f>IF($A835 = "", "", IF(OR(VLOOKUP($A835,'Student reference sheet'!$A$2:$V$2400,8,FALSE) = "R",  VLOOKUP($A835,'Student reference sheet'!$A$2:$V$2400,8,FALSE) = "L"), "X", ""))</f>
        <v/>
      </c>
      <c r="Q835" s="39" t="str">
        <f>IF($A835 ="", "", VLOOKUP($A835, 'Student reference sheet'!$A$2:$V$2603,22,FALSE))</f>
        <v/>
      </c>
      <c r="R835" s="39" t="str">
        <f>IF($A835 &lt;&gt; "",VLOOKUP($A835,'Student reference sheet'!$A$2:$V$2329, 5,FALSE), "")</f>
        <v/>
      </c>
      <c r="S835" s="39" t="str">
        <f>IF($A835 &lt;&gt; "",VLOOKUP($A835,'Student reference sheet'!$A$2:$V$2329, 6,FALSE), "")</f>
        <v/>
      </c>
      <c r="T835" s="30" t="str">
        <f>IF($A835 = "","",
IF(VLOOKUP($A835,'Student reference sheet'!$A$2:$V$2329, 10,FALSE) = "Y", "Hispanic",
IF(VLOOKUP($A835,'Student reference sheet'!$A$2:$V$2329,11,FALSE) &lt;&gt; "",
IF(VLOOKUP($A835,'Student reference sheet'!$A$2:$V$2329,11,FALSE) = "UNK", "Unknown", VLOOKUP(VALUE(VLOOKUP($A835,'Student reference sheet'!$A$2:$V$2329,11,FALSE)),'Ethnicity Reference'!$A$2:$B$22,2,FALSE)),
IF(VLOOKUP($A835,'Student reference sheet'!$A$2:$V$2329,9,FALSE) &lt;&gt; "", VLOOKUP(VALUE(VLOOKUP($A835,'Student reference sheet'!$A$2:$V$2329,9,FALSE)),'Ethnicity Reference'!$A$2:$B$22,2,FALSE),"Unknown"))))</f>
        <v/>
      </c>
      <c r="U835" s="35"/>
    </row>
    <row r="836" spans="1:21" ht="15.75">
      <c r="A836" s="47"/>
      <c r="B836" s="33"/>
      <c r="C836" s="39" t="str">
        <f>IF($A836 &lt;&gt; "",VLOOKUP($A836,'Student reference sheet'!$A$2:$V$2329, 3,FALSE), "")</f>
        <v/>
      </c>
      <c r="D836" s="39" t="str">
        <f>IF($A836 &lt;&gt; "",VLOOKUP($A836,'Student reference sheet'!$A$2:$V$2329, 2,FALSE), "")</f>
        <v/>
      </c>
      <c r="E836" s="35"/>
      <c r="F836" s="34"/>
      <c r="G836" s="40" t="str">
        <f t="shared" ca="1" si="39"/>
        <v/>
      </c>
      <c r="H836" s="40" t="str">
        <f t="shared" ca="1" si="40"/>
        <v/>
      </c>
      <c r="I836" s="36" t="str">
        <f>IF($A836 = "", "",
IF(COUNTIF(MINIMUM_DAY_DATES[], Attendance!J836) &gt; 0, VLOOKUP(Attendance!$G836,MINIMUM_DAY_PERIOD_SCHEDULE[], 2,TRUE),
IF(COUNTIF(RALLY_DATES[], Attendance!J836) &gt; 0, VLOOKUP(Attendance!$G836,RALLY_PERIOD_SCHEDULE[], 2,TRUE),
IF(WEEKDAY(Attendance!$J836) = 2,
       IF(COUNTIF(FINALS_WEEK_MONDAY_DATE[],Attendance!$J836) &gt; 0, VLOOKUP(Attendance!$G836,FINALS_WEEK_MONDAY_PERIOD_SCHEDULE[],2,TRUE),
       VLOOKUP(Attendance!$G836,REGULAR_WEEK_SCHEDULE[],6,TRUE)),
IF(WEEKDAY($J836) = 3,
       IF(COUNTIF(FINALS_WEEK_TUESDAY_DATE[],Attendance!$J836) &gt; 0, VLOOKUP(Attendance!$G836,FINALS_WEEK_TUESDAY_PERIOD_SCHEDULE[],2,TRUE),
       VLOOKUP(Attendance!$G836,REGULAR_WEEK_SCHEDULE[[Tuesday]:[Period]],5,TRUE)),
IF(WEEKDAY(Attendance!$J836) = 4,
        IF(COUNTIF(BLOCK_WEDNESDAY_DATES[],Attendance!$J836) &gt; 0, VLOOKUP(Attendance!$G836,BLOCK_WEDNESDAY_PERIOD_SCHEDULE[],2,TRUE),
        IF(COUNTIF(FINALS_WEEK_WEDNESDAY_DATE[],Attendance!$J836) &gt; 0, VLOOKUP(Attendance!$G836,FINALS_WEEK_WEDNESDAY_PERIOD_SCHEDULE[],2,TRUE),
       VLOOKUP(Attendance!$G836,REGULAR_WEEK_SCHEDULE[[Wednesday]:[Period]],4,TRUE))),
IF(WEEKDAY($J836) = 5,
       IF(COUNTIF(BLOCK_THURSDAY_DATES[],Attendance!$J836) &gt; 0, VLOOKUP(Attendance!$G836,BLOCK_THURSDAY_PERIOD_SCHEDULE[],2,TRUE),
       IF(COUNTIF(FINALS_WEEK_THURSDAY_DATE[],Attendance!$J836) &gt; 0, VLOOKUP(Attendance!$G836,FINALS_WEEK_THURSDAY_PERIOD_SCHEDULE[],2,TRUE),
       VLOOKUP(Attendance!$G836,REGULAR_WEEK_SCHEDULE[[Thursday]:[Period]],3,TRUE))),
IF(WEEKDAY(Attendance!$J836) = 6,
       IF(COUNTIF(FINALS_WEEK_FRIDAY_DATE[],Attendance!$J836) &gt; 0, VLOOKUP(Attendance!$G836,FINALS_WEEK_FRIDAY_PERIOD_SCHEDULE[],2,TRUE),
       VLOOKUP(Attendance!$G836,REGULAR_WEEK_SCHEDULE[[Friday]:[Period]],2,TRUE))))))))))</f>
        <v/>
      </c>
      <c r="J836" s="41" t="str">
        <f t="shared" ca="1" si="41"/>
        <v/>
      </c>
      <c r="K836" s="41" t="str">
        <f>IF($A836 &lt;&gt; "",VLOOKUP($A836,'Student reference sheet'!$A$2:$V$2329, 7,FALSE), "")</f>
        <v/>
      </c>
      <c r="L836" s="30" t="str">
        <f>IF($A836 ="", "", VLOOKUP($A836, 'Student reference sheet'!$A$2:$Z$2603,23,FALSE))</f>
        <v/>
      </c>
      <c r="M836" s="30" t="str">
        <f>IF($A836 ="", "", VLOOKUP($A836, 'Student reference sheet'!$A$2:$Z$2603,24,FALSE))</f>
        <v/>
      </c>
      <c r="N836" s="30" t="str">
        <f>IF($A836 ="", "", VLOOKUP($A836, 'Student reference sheet'!$A$2:$Z$2603,26,FALSE))</f>
        <v/>
      </c>
      <c r="O836" s="30" t="str">
        <f>IF($A836 ="", "", VLOOKUP($A836, 'Student reference sheet'!$A$2:$Z$2603,25,FALSE))</f>
        <v/>
      </c>
      <c r="P836" s="39" t="str">
        <f>IF($A836 = "", "", IF(OR(VLOOKUP($A836,'Student reference sheet'!$A$2:$V$2400,8,FALSE) = "R",  VLOOKUP($A836,'Student reference sheet'!$A$2:$V$2400,8,FALSE) = "L"), "X", ""))</f>
        <v/>
      </c>
      <c r="Q836" s="39" t="str">
        <f>IF($A836 ="", "", VLOOKUP($A836, 'Student reference sheet'!$A$2:$V$2603,22,FALSE))</f>
        <v/>
      </c>
      <c r="R836" s="39" t="str">
        <f>IF($A836 &lt;&gt; "",VLOOKUP($A836,'Student reference sheet'!$A$2:$V$2329, 5,FALSE), "")</f>
        <v/>
      </c>
      <c r="S836" s="39" t="str">
        <f>IF($A836 &lt;&gt; "",VLOOKUP($A836,'Student reference sheet'!$A$2:$V$2329, 6,FALSE), "")</f>
        <v/>
      </c>
      <c r="T836" s="30" t="str">
        <f>IF($A836 = "","",
IF(VLOOKUP($A836,'Student reference sheet'!$A$2:$V$2329, 10,FALSE) = "Y", "Hispanic",
IF(VLOOKUP($A836,'Student reference sheet'!$A$2:$V$2329,11,FALSE) &lt;&gt; "",
IF(VLOOKUP($A836,'Student reference sheet'!$A$2:$V$2329,11,FALSE) = "UNK", "Unknown", VLOOKUP(VALUE(VLOOKUP($A836,'Student reference sheet'!$A$2:$V$2329,11,FALSE)),'Ethnicity Reference'!$A$2:$B$22,2,FALSE)),
IF(VLOOKUP($A836,'Student reference sheet'!$A$2:$V$2329,9,FALSE) &lt;&gt; "", VLOOKUP(VALUE(VLOOKUP($A836,'Student reference sheet'!$A$2:$V$2329,9,FALSE)),'Ethnicity Reference'!$A$2:$B$22,2,FALSE),"Unknown"))))</f>
        <v/>
      </c>
      <c r="U836" s="35"/>
    </row>
    <row r="837" spans="1:21" ht="15.75">
      <c r="A837" s="47"/>
      <c r="B837" s="33"/>
      <c r="C837" s="39" t="str">
        <f>IF($A837 &lt;&gt; "",VLOOKUP($A837,'Student reference sheet'!$A$2:$V$2329, 3,FALSE), "")</f>
        <v/>
      </c>
      <c r="D837" s="39" t="str">
        <f>IF($A837 &lt;&gt; "",VLOOKUP($A837,'Student reference sheet'!$A$2:$V$2329, 2,FALSE), "")</f>
        <v/>
      </c>
      <c r="E837" s="35"/>
      <c r="F837" s="34"/>
      <c r="G837" s="40" t="str">
        <f t="shared" ca="1" si="39"/>
        <v/>
      </c>
      <c r="H837" s="40" t="str">
        <f t="shared" ca="1" si="40"/>
        <v/>
      </c>
      <c r="I837" s="36" t="str">
        <f>IF($A837 = "", "",
IF(COUNTIF(MINIMUM_DAY_DATES[], Attendance!J837) &gt; 0, VLOOKUP(Attendance!$G837,MINIMUM_DAY_PERIOD_SCHEDULE[], 2,TRUE),
IF(COUNTIF(RALLY_DATES[], Attendance!J837) &gt; 0, VLOOKUP(Attendance!$G837,RALLY_PERIOD_SCHEDULE[], 2,TRUE),
IF(WEEKDAY(Attendance!$J837) = 2,
       IF(COUNTIF(FINALS_WEEK_MONDAY_DATE[],Attendance!$J837) &gt; 0, VLOOKUP(Attendance!$G837,FINALS_WEEK_MONDAY_PERIOD_SCHEDULE[],2,TRUE),
       VLOOKUP(Attendance!$G837,REGULAR_WEEK_SCHEDULE[],6,TRUE)),
IF(WEEKDAY($J837) = 3,
       IF(COUNTIF(FINALS_WEEK_TUESDAY_DATE[],Attendance!$J837) &gt; 0, VLOOKUP(Attendance!$G837,FINALS_WEEK_TUESDAY_PERIOD_SCHEDULE[],2,TRUE),
       VLOOKUP(Attendance!$G837,REGULAR_WEEK_SCHEDULE[[Tuesday]:[Period]],5,TRUE)),
IF(WEEKDAY(Attendance!$J837) = 4,
        IF(COUNTIF(BLOCK_WEDNESDAY_DATES[],Attendance!$J837) &gt; 0, VLOOKUP(Attendance!$G837,BLOCK_WEDNESDAY_PERIOD_SCHEDULE[],2,TRUE),
        IF(COUNTIF(FINALS_WEEK_WEDNESDAY_DATE[],Attendance!$J837) &gt; 0, VLOOKUP(Attendance!$G837,FINALS_WEEK_WEDNESDAY_PERIOD_SCHEDULE[],2,TRUE),
       VLOOKUP(Attendance!$G837,REGULAR_WEEK_SCHEDULE[[Wednesday]:[Period]],4,TRUE))),
IF(WEEKDAY($J837) = 5,
       IF(COUNTIF(BLOCK_THURSDAY_DATES[],Attendance!$J837) &gt; 0, VLOOKUP(Attendance!$G837,BLOCK_THURSDAY_PERIOD_SCHEDULE[],2,TRUE),
       IF(COUNTIF(FINALS_WEEK_THURSDAY_DATE[],Attendance!$J837) &gt; 0, VLOOKUP(Attendance!$G837,FINALS_WEEK_THURSDAY_PERIOD_SCHEDULE[],2,TRUE),
       VLOOKUP(Attendance!$G837,REGULAR_WEEK_SCHEDULE[[Thursday]:[Period]],3,TRUE))),
IF(WEEKDAY(Attendance!$J837) = 6,
       IF(COUNTIF(FINALS_WEEK_FRIDAY_DATE[],Attendance!$J837) &gt; 0, VLOOKUP(Attendance!$G837,FINALS_WEEK_FRIDAY_PERIOD_SCHEDULE[],2,TRUE),
       VLOOKUP(Attendance!$G837,REGULAR_WEEK_SCHEDULE[[Friday]:[Period]],2,TRUE))))))))))</f>
        <v/>
      </c>
      <c r="J837" s="41" t="str">
        <f t="shared" ca="1" si="41"/>
        <v/>
      </c>
      <c r="K837" s="41" t="str">
        <f>IF($A837 &lt;&gt; "",VLOOKUP($A837,'Student reference sheet'!$A$2:$V$2329, 7,FALSE), "")</f>
        <v/>
      </c>
      <c r="L837" s="30" t="str">
        <f>IF($A837 ="", "", VLOOKUP($A837, 'Student reference sheet'!$A$2:$Z$2603,23,FALSE))</f>
        <v/>
      </c>
      <c r="M837" s="30" t="str">
        <f>IF($A837 ="", "", VLOOKUP($A837, 'Student reference sheet'!$A$2:$Z$2603,24,FALSE))</f>
        <v/>
      </c>
      <c r="N837" s="30" t="str">
        <f>IF($A837 ="", "", VLOOKUP($A837, 'Student reference sheet'!$A$2:$Z$2603,26,FALSE))</f>
        <v/>
      </c>
      <c r="O837" s="30" t="str">
        <f>IF($A837 ="", "", VLOOKUP($A837, 'Student reference sheet'!$A$2:$Z$2603,25,FALSE))</f>
        <v/>
      </c>
      <c r="P837" s="39" t="str">
        <f>IF($A837 = "", "", IF(OR(VLOOKUP($A837,'Student reference sheet'!$A$2:$V$2400,8,FALSE) = "R",  VLOOKUP($A837,'Student reference sheet'!$A$2:$V$2400,8,FALSE) = "L"), "X", ""))</f>
        <v/>
      </c>
      <c r="Q837" s="39" t="str">
        <f>IF($A837 ="", "", VLOOKUP($A837, 'Student reference sheet'!$A$2:$V$2603,22,FALSE))</f>
        <v/>
      </c>
      <c r="R837" s="39" t="str">
        <f>IF($A837 &lt;&gt; "",VLOOKUP($A837,'Student reference sheet'!$A$2:$V$2329, 5,FALSE), "")</f>
        <v/>
      </c>
      <c r="S837" s="39" t="str">
        <f>IF($A837 &lt;&gt; "",VLOOKUP($A837,'Student reference sheet'!$A$2:$V$2329, 6,FALSE), "")</f>
        <v/>
      </c>
      <c r="T837" s="30" t="str">
        <f>IF($A837 = "","",
IF(VLOOKUP($A837,'Student reference sheet'!$A$2:$V$2329, 10,FALSE) = "Y", "Hispanic",
IF(VLOOKUP($A837,'Student reference sheet'!$A$2:$V$2329,11,FALSE) &lt;&gt; "",
IF(VLOOKUP($A837,'Student reference sheet'!$A$2:$V$2329,11,FALSE) = "UNK", "Unknown", VLOOKUP(VALUE(VLOOKUP($A837,'Student reference sheet'!$A$2:$V$2329,11,FALSE)),'Ethnicity Reference'!$A$2:$B$22,2,FALSE)),
IF(VLOOKUP($A837,'Student reference sheet'!$A$2:$V$2329,9,FALSE) &lt;&gt; "", VLOOKUP(VALUE(VLOOKUP($A837,'Student reference sheet'!$A$2:$V$2329,9,FALSE)),'Ethnicity Reference'!$A$2:$B$22,2,FALSE),"Unknown"))))</f>
        <v/>
      </c>
      <c r="U837" s="35"/>
    </row>
    <row r="838" spans="1:21" ht="15.75">
      <c r="A838" s="47"/>
      <c r="B838" s="33"/>
      <c r="C838" s="39" t="str">
        <f>IF($A838 &lt;&gt; "",VLOOKUP($A838,'Student reference sheet'!$A$2:$V$2329, 3,FALSE), "")</f>
        <v/>
      </c>
      <c r="D838" s="39" t="str">
        <f>IF($A838 &lt;&gt; "",VLOOKUP($A838,'Student reference sheet'!$A$2:$V$2329, 2,FALSE), "")</f>
        <v/>
      </c>
      <c r="E838" s="35"/>
      <c r="F838" s="34"/>
      <c r="G838" s="40" t="str">
        <f t="shared" ca="1" si="39"/>
        <v/>
      </c>
      <c r="H838" s="40" t="str">
        <f t="shared" ca="1" si="40"/>
        <v/>
      </c>
      <c r="I838" s="36" t="str">
        <f>IF($A838 = "", "",
IF(COUNTIF(MINIMUM_DAY_DATES[], Attendance!J838) &gt; 0, VLOOKUP(Attendance!$G838,MINIMUM_DAY_PERIOD_SCHEDULE[], 2,TRUE),
IF(COUNTIF(RALLY_DATES[], Attendance!J838) &gt; 0, VLOOKUP(Attendance!$G838,RALLY_PERIOD_SCHEDULE[], 2,TRUE),
IF(WEEKDAY(Attendance!$J838) = 2,
       IF(COUNTIF(FINALS_WEEK_MONDAY_DATE[],Attendance!$J838) &gt; 0, VLOOKUP(Attendance!$G838,FINALS_WEEK_MONDAY_PERIOD_SCHEDULE[],2,TRUE),
       VLOOKUP(Attendance!$G838,REGULAR_WEEK_SCHEDULE[],6,TRUE)),
IF(WEEKDAY($J838) = 3,
       IF(COUNTIF(FINALS_WEEK_TUESDAY_DATE[],Attendance!$J838) &gt; 0, VLOOKUP(Attendance!$G838,FINALS_WEEK_TUESDAY_PERIOD_SCHEDULE[],2,TRUE),
       VLOOKUP(Attendance!$G838,REGULAR_WEEK_SCHEDULE[[Tuesday]:[Period]],5,TRUE)),
IF(WEEKDAY(Attendance!$J838) = 4,
        IF(COUNTIF(BLOCK_WEDNESDAY_DATES[],Attendance!$J838) &gt; 0, VLOOKUP(Attendance!$G838,BLOCK_WEDNESDAY_PERIOD_SCHEDULE[],2,TRUE),
        IF(COUNTIF(FINALS_WEEK_WEDNESDAY_DATE[],Attendance!$J838) &gt; 0, VLOOKUP(Attendance!$G838,FINALS_WEEK_WEDNESDAY_PERIOD_SCHEDULE[],2,TRUE),
       VLOOKUP(Attendance!$G838,REGULAR_WEEK_SCHEDULE[[Wednesday]:[Period]],4,TRUE))),
IF(WEEKDAY($J838) = 5,
       IF(COUNTIF(BLOCK_THURSDAY_DATES[],Attendance!$J838) &gt; 0, VLOOKUP(Attendance!$G838,BLOCK_THURSDAY_PERIOD_SCHEDULE[],2,TRUE),
       IF(COUNTIF(FINALS_WEEK_THURSDAY_DATE[],Attendance!$J838) &gt; 0, VLOOKUP(Attendance!$G838,FINALS_WEEK_THURSDAY_PERIOD_SCHEDULE[],2,TRUE),
       VLOOKUP(Attendance!$G838,REGULAR_WEEK_SCHEDULE[[Thursday]:[Period]],3,TRUE))),
IF(WEEKDAY(Attendance!$J838) = 6,
       IF(COUNTIF(FINALS_WEEK_FRIDAY_DATE[],Attendance!$J838) &gt; 0, VLOOKUP(Attendance!$G838,FINALS_WEEK_FRIDAY_PERIOD_SCHEDULE[],2,TRUE),
       VLOOKUP(Attendance!$G838,REGULAR_WEEK_SCHEDULE[[Friday]:[Period]],2,TRUE))))))))))</f>
        <v/>
      </c>
      <c r="J838" s="41" t="str">
        <f t="shared" ca="1" si="41"/>
        <v/>
      </c>
      <c r="K838" s="41" t="str">
        <f>IF($A838 &lt;&gt; "",VLOOKUP($A838,'Student reference sheet'!$A$2:$V$2329, 7,FALSE), "")</f>
        <v/>
      </c>
      <c r="L838" s="30" t="str">
        <f>IF($A838 ="", "", VLOOKUP($A838, 'Student reference sheet'!$A$2:$Z$2603,23,FALSE))</f>
        <v/>
      </c>
      <c r="M838" s="30" t="str">
        <f>IF($A838 ="", "", VLOOKUP($A838, 'Student reference sheet'!$A$2:$Z$2603,24,FALSE))</f>
        <v/>
      </c>
      <c r="N838" s="30" t="str">
        <f>IF($A838 ="", "", VLOOKUP($A838, 'Student reference sheet'!$A$2:$Z$2603,26,FALSE))</f>
        <v/>
      </c>
      <c r="O838" s="30" t="str">
        <f>IF($A838 ="", "", VLOOKUP($A838, 'Student reference sheet'!$A$2:$Z$2603,25,FALSE))</f>
        <v/>
      </c>
      <c r="P838" s="39" t="str">
        <f>IF($A838 = "", "", IF(OR(VLOOKUP($A838,'Student reference sheet'!$A$2:$V$2400,8,FALSE) = "R",  VLOOKUP($A838,'Student reference sheet'!$A$2:$V$2400,8,FALSE) = "L"), "X", ""))</f>
        <v/>
      </c>
      <c r="Q838" s="39" t="str">
        <f>IF($A838 ="", "", VLOOKUP($A838, 'Student reference sheet'!$A$2:$V$2603,22,FALSE))</f>
        <v/>
      </c>
      <c r="R838" s="39" t="str">
        <f>IF($A838 &lt;&gt; "",VLOOKUP($A838,'Student reference sheet'!$A$2:$V$2329, 5,FALSE), "")</f>
        <v/>
      </c>
      <c r="S838" s="39" t="str">
        <f>IF($A838 &lt;&gt; "",VLOOKUP($A838,'Student reference sheet'!$A$2:$V$2329, 6,FALSE), "")</f>
        <v/>
      </c>
      <c r="T838" s="30" t="str">
        <f>IF($A838 = "","",
IF(VLOOKUP($A838,'Student reference sheet'!$A$2:$V$2329, 10,FALSE) = "Y", "Hispanic",
IF(VLOOKUP($A838,'Student reference sheet'!$A$2:$V$2329,11,FALSE) &lt;&gt; "",
IF(VLOOKUP($A838,'Student reference sheet'!$A$2:$V$2329,11,FALSE) = "UNK", "Unknown", VLOOKUP(VALUE(VLOOKUP($A838,'Student reference sheet'!$A$2:$V$2329,11,FALSE)),'Ethnicity Reference'!$A$2:$B$22,2,FALSE)),
IF(VLOOKUP($A838,'Student reference sheet'!$A$2:$V$2329,9,FALSE) &lt;&gt; "", VLOOKUP(VALUE(VLOOKUP($A838,'Student reference sheet'!$A$2:$V$2329,9,FALSE)),'Ethnicity Reference'!$A$2:$B$22,2,FALSE),"Unknown"))))</f>
        <v/>
      </c>
      <c r="U838" s="35"/>
    </row>
    <row r="839" spans="1:21" ht="15.75">
      <c r="A839" s="47"/>
      <c r="B839" s="33"/>
      <c r="C839" s="39" t="str">
        <f>IF($A839 &lt;&gt; "",VLOOKUP($A839,'Student reference sheet'!$A$2:$V$2329, 3,FALSE), "")</f>
        <v/>
      </c>
      <c r="D839" s="39" t="str">
        <f>IF($A839 &lt;&gt; "",VLOOKUP($A839,'Student reference sheet'!$A$2:$V$2329, 2,FALSE), "")</f>
        <v/>
      </c>
      <c r="E839" s="35"/>
      <c r="F839" s="34"/>
      <c r="G839" s="40" t="str">
        <f t="shared" ca="1" si="39"/>
        <v/>
      </c>
      <c r="H839" s="40" t="str">
        <f t="shared" ca="1" si="40"/>
        <v/>
      </c>
      <c r="I839" s="36" t="str">
        <f>IF($A839 = "", "",
IF(COUNTIF(MINIMUM_DAY_DATES[], Attendance!J839) &gt; 0, VLOOKUP(Attendance!$G839,MINIMUM_DAY_PERIOD_SCHEDULE[], 2,TRUE),
IF(COUNTIF(RALLY_DATES[], Attendance!J839) &gt; 0, VLOOKUP(Attendance!$G839,RALLY_PERIOD_SCHEDULE[], 2,TRUE),
IF(WEEKDAY(Attendance!$J839) = 2,
       IF(COUNTIF(FINALS_WEEK_MONDAY_DATE[],Attendance!$J839) &gt; 0, VLOOKUP(Attendance!$G839,FINALS_WEEK_MONDAY_PERIOD_SCHEDULE[],2,TRUE),
       VLOOKUP(Attendance!$G839,REGULAR_WEEK_SCHEDULE[],6,TRUE)),
IF(WEEKDAY($J839) = 3,
       IF(COUNTIF(FINALS_WEEK_TUESDAY_DATE[],Attendance!$J839) &gt; 0, VLOOKUP(Attendance!$G839,FINALS_WEEK_TUESDAY_PERIOD_SCHEDULE[],2,TRUE),
       VLOOKUP(Attendance!$G839,REGULAR_WEEK_SCHEDULE[[Tuesday]:[Period]],5,TRUE)),
IF(WEEKDAY(Attendance!$J839) = 4,
        IF(COUNTIF(BLOCK_WEDNESDAY_DATES[],Attendance!$J839) &gt; 0, VLOOKUP(Attendance!$G839,BLOCK_WEDNESDAY_PERIOD_SCHEDULE[],2,TRUE),
        IF(COUNTIF(FINALS_WEEK_WEDNESDAY_DATE[],Attendance!$J839) &gt; 0, VLOOKUP(Attendance!$G839,FINALS_WEEK_WEDNESDAY_PERIOD_SCHEDULE[],2,TRUE),
       VLOOKUP(Attendance!$G839,REGULAR_WEEK_SCHEDULE[[Wednesday]:[Period]],4,TRUE))),
IF(WEEKDAY($J839) = 5,
       IF(COUNTIF(BLOCK_THURSDAY_DATES[],Attendance!$J839) &gt; 0, VLOOKUP(Attendance!$G839,BLOCK_THURSDAY_PERIOD_SCHEDULE[],2,TRUE),
       IF(COUNTIF(FINALS_WEEK_THURSDAY_DATE[],Attendance!$J839) &gt; 0, VLOOKUP(Attendance!$G839,FINALS_WEEK_THURSDAY_PERIOD_SCHEDULE[],2,TRUE),
       VLOOKUP(Attendance!$G839,REGULAR_WEEK_SCHEDULE[[Thursday]:[Period]],3,TRUE))),
IF(WEEKDAY(Attendance!$J839) = 6,
       IF(COUNTIF(FINALS_WEEK_FRIDAY_DATE[],Attendance!$J839) &gt; 0, VLOOKUP(Attendance!$G839,FINALS_WEEK_FRIDAY_PERIOD_SCHEDULE[],2,TRUE),
       VLOOKUP(Attendance!$G839,REGULAR_WEEK_SCHEDULE[[Friday]:[Period]],2,TRUE))))))))))</f>
        <v/>
      </c>
      <c r="J839" s="41" t="str">
        <f t="shared" ca="1" si="41"/>
        <v/>
      </c>
      <c r="K839" s="41" t="str">
        <f>IF($A839 &lt;&gt; "",VLOOKUP($A839,'Student reference sheet'!$A$2:$V$2329, 7,FALSE), "")</f>
        <v/>
      </c>
      <c r="L839" s="30" t="str">
        <f>IF($A839 ="", "", VLOOKUP($A839, 'Student reference sheet'!$A$2:$Z$2603,23,FALSE))</f>
        <v/>
      </c>
      <c r="M839" s="30" t="str">
        <f>IF($A839 ="", "", VLOOKUP($A839, 'Student reference sheet'!$A$2:$Z$2603,24,FALSE))</f>
        <v/>
      </c>
      <c r="N839" s="30" t="str">
        <f>IF($A839 ="", "", VLOOKUP($A839, 'Student reference sheet'!$A$2:$Z$2603,26,FALSE))</f>
        <v/>
      </c>
      <c r="O839" s="30" t="str">
        <f>IF($A839 ="", "", VLOOKUP($A839, 'Student reference sheet'!$A$2:$Z$2603,25,FALSE))</f>
        <v/>
      </c>
      <c r="P839" s="39" t="str">
        <f>IF($A839 = "", "", IF(OR(VLOOKUP($A839,'Student reference sheet'!$A$2:$V$2400,8,FALSE) = "R",  VLOOKUP($A839,'Student reference sheet'!$A$2:$V$2400,8,FALSE) = "L"), "X", ""))</f>
        <v/>
      </c>
      <c r="Q839" s="39" t="str">
        <f>IF($A839 ="", "", VLOOKUP($A839, 'Student reference sheet'!$A$2:$V$2603,22,FALSE))</f>
        <v/>
      </c>
      <c r="R839" s="39" t="str">
        <f>IF($A839 &lt;&gt; "",VLOOKUP($A839,'Student reference sheet'!$A$2:$V$2329, 5,FALSE), "")</f>
        <v/>
      </c>
      <c r="S839" s="39" t="str">
        <f>IF($A839 &lt;&gt; "",VLOOKUP($A839,'Student reference sheet'!$A$2:$V$2329, 6,FALSE), "")</f>
        <v/>
      </c>
      <c r="T839" s="30" t="str">
        <f>IF($A839 = "","",
IF(VLOOKUP($A839,'Student reference sheet'!$A$2:$V$2329, 10,FALSE) = "Y", "Hispanic",
IF(VLOOKUP($A839,'Student reference sheet'!$A$2:$V$2329,11,FALSE) &lt;&gt; "",
IF(VLOOKUP($A839,'Student reference sheet'!$A$2:$V$2329,11,FALSE) = "UNK", "Unknown", VLOOKUP(VALUE(VLOOKUP($A839,'Student reference sheet'!$A$2:$V$2329,11,FALSE)),'Ethnicity Reference'!$A$2:$B$22,2,FALSE)),
IF(VLOOKUP($A839,'Student reference sheet'!$A$2:$V$2329,9,FALSE) &lt;&gt; "", VLOOKUP(VALUE(VLOOKUP($A839,'Student reference sheet'!$A$2:$V$2329,9,FALSE)),'Ethnicity Reference'!$A$2:$B$22,2,FALSE),"Unknown"))))</f>
        <v/>
      </c>
      <c r="U839" s="35"/>
    </row>
    <row r="840" spans="1:21" ht="15.75">
      <c r="A840" s="47"/>
      <c r="B840" s="33"/>
      <c r="C840" s="39" t="str">
        <f>IF($A840 &lt;&gt; "",VLOOKUP($A840,'Student reference sheet'!$A$2:$V$2329, 3,FALSE), "")</f>
        <v/>
      </c>
      <c r="D840" s="39" t="str">
        <f>IF($A840 &lt;&gt; "",VLOOKUP($A840,'Student reference sheet'!$A$2:$V$2329, 2,FALSE), "")</f>
        <v/>
      </c>
      <c r="E840" s="35"/>
      <c r="F840" s="34"/>
      <c r="G840" s="40" t="str">
        <f t="shared" ca="1" si="39"/>
        <v/>
      </c>
      <c r="H840" s="40" t="str">
        <f t="shared" ca="1" si="40"/>
        <v/>
      </c>
      <c r="I840" s="36" t="str">
        <f>IF($A840 = "", "",
IF(COUNTIF(MINIMUM_DAY_DATES[], Attendance!J840) &gt; 0, VLOOKUP(Attendance!$G840,MINIMUM_DAY_PERIOD_SCHEDULE[], 2,TRUE),
IF(COUNTIF(RALLY_DATES[], Attendance!J840) &gt; 0, VLOOKUP(Attendance!$G840,RALLY_PERIOD_SCHEDULE[], 2,TRUE),
IF(WEEKDAY(Attendance!$J840) = 2,
       IF(COUNTIF(FINALS_WEEK_MONDAY_DATE[],Attendance!$J840) &gt; 0, VLOOKUP(Attendance!$G840,FINALS_WEEK_MONDAY_PERIOD_SCHEDULE[],2,TRUE),
       VLOOKUP(Attendance!$G840,REGULAR_WEEK_SCHEDULE[],6,TRUE)),
IF(WEEKDAY($J840) = 3,
       IF(COUNTIF(FINALS_WEEK_TUESDAY_DATE[],Attendance!$J840) &gt; 0, VLOOKUP(Attendance!$G840,FINALS_WEEK_TUESDAY_PERIOD_SCHEDULE[],2,TRUE),
       VLOOKUP(Attendance!$G840,REGULAR_WEEK_SCHEDULE[[Tuesday]:[Period]],5,TRUE)),
IF(WEEKDAY(Attendance!$J840) = 4,
        IF(COUNTIF(BLOCK_WEDNESDAY_DATES[],Attendance!$J840) &gt; 0, VLOOKUP(Attendance!$G840,BLOCK_WEDNESDAY_PERIOD_SCHEDULE[],2,TRUE),
        IF(COUNTIF(FINALS_WEEK_WEDNESDAY_DATE[],Attendance!$J840) &gt; 0, VLOOKUP(Attendance!$G840,FINALS_WEEK_WEDNESDAY_PERIOD_SCHEDULE[],2,TRUE),
       VLOOKUP(Attendance!$G840,REGULAR_WEEK_SCHEDULE[[Wednesday]:[Period]],4,TRUE))),
IF(WEEKDAY($J840) = 5,
       IF(COUNTIF(BLOCK_THURSDAY_DATES[],Attendance!$J840) &gt; 0, VLOOKUP(Attendance!$G840,BLOCK_THURSDAY_PERIOD_SCHEDULE[],2,TRUE),
       IF(COUNTIF(FINALS_WEEK_THURSDAY_DATE[],Attendance!$J840) &gt; 0, VLOOKUP(Attendance!$G840,FINALS_WEEK_THURSDAY_PERIOD_SCHEDULE[],2,TRUE),
       VLOOKUP(Attendance!$G840,REGULAR_WEEK_SCHEDULE[[Thursday]:[Period]],3,TRUE))),
IF(WEEKDAY(Attendance!$J840) = 6,
       IF(COUNTIF(FINALS_WEEK_FRIDAY_DATE[],Attendance!$J840) &gt; 0, VLOOKUP(Attendance!$G840,FINALS_WEEK_FRIDAY_PERIOD_SCHEDULE[],2,TRUE),
       VLOOKUP(Attendance!$G840,REGULAR_WEEK_SCHEDULE[[Friday]:[Period]],2,TRUE))))))))))</f>
        <v/>
      </c>
      <c r="J840" s="41" t="str">
        <f t="shared" ca="1" si="41"/>
        <v/>
      </c>
      <c r="K840" s="41" t="str">
        <f>IF($A840 &lt;&gt; "",VLOOKUP($A840,'Student reference sheet'!$A$2:$V$2329, 7,FALSE), "")</f>
        <v/>
      </c>
      <c r="L840" s="30" t="str">
        <f>IF($A840 ="", "", VLOOKUP($A840, 'Student reference sheet'!$A$2:$Z$2603,23,FALSE))</f>
        <v/>
      </c>
      <c r="M840" s="30" t="str">
        <f>IF($A840 ="", "", VLOOKUP($A840, 'Student reference sheet'!$A$2:$Z$2603,24,FALSE))</f>
        <v/>
      </c>
      <c r="N840" s="30" t="str">
        <f>IF($A840 ="", "", VLOOKUP($A840, 'Student reference sheet'!$A$2:$Z$2603,26,FALSE))</f>
        <v/>
      </c>
      <c r="O840" s="30" t="str">
        <f>IF($A840 ="", "", VLOOKUP($A840, 'Student reference sheet'!$A$2:$Z$2603,25,FALSE))</f>
        <v/>
      </c>
      <c r="P840" s="39" t="str">
        <f>IF($A840 = "", "", IF(OR(VLOOKUP($A840,'Student reference sheet'!$A$2:$V$2400,8,FALSE) = "R",  VLOOKUP($A840,'Student reference sheet'!$A$2:$V$2400,8,FALSE) = "L"), "X", ""))</f>
        <v/>
      </c>
      <c r="Q840" s="39" t="str">
        <f>IF($A840 ="", "", VLOOKUP($A840, 'Student reference sheet'!$A$2:$V$2603,22,FALSE))</f>
        <v/>
      </c>
      <c r="R840" s="39" t="str">
        <f>IF($A840 &lt;&gt; "",VLOOKUP($A840,'Student reference sheet'!$A$2:$V$2329, 5,FALSE), "")</f>
        <v/>
      </c>
      <c r="S840" s="39" t="str">
        <f>IF($A840 &lt;&gt; "",VLOOKUP($A840,'Student reference sheet'!$A$2:$V$2329, 6,FALSE), "")</f>
        <v/>
      </c>
      <c r="T840" s="30" t="str">
        <f>IF($A840 = "","",
IF(VLOOKUP($A840,'Student reference sheet'!$A$2:$V$2329, 10,FALSE) = "Y", "Hispanic",
IF(VLOOKUP($A840,'Student reference sheet'!$A$2:$V$2329,11,FALSE) &lt;&gt; "",
IF(VLOOKUP($A840,'Student reference sheet'!$A$2:$V$2329,11,FALSE) = "UNK", "Unknown", VLOOKUP(VALUE(VLOOKUP($A840,'Student reference sheet'!$A$2:$V$2329,11,FALSE)),'Ethnicity Reference'!$A$2:$B$22,2,FALSE)),
IF(VLOOKUP($A840,'Student reference sheet'!$A$2:$V$2329,9,FALSE) &lt;&gt; "", VLOOKUP(VALUE(VLOOKUP($A840,'Student reference sheet'!$A$2:$V$2329,9,FALSE)),'Ethnicity Reference'!$A$2:$B$22,2,FALSE),"Unknown"))))</f>
        <v/>
      </c>
      <c r="U840" s="35"/>
    </row>
    <row r="841" spans="1:21" ht="15.75">
      <c r="A841" s="47"/>
      <c r="B841" s="33"/>
      <c r="C841" s="39" t="str">
        <f>IF($A841 &lt;&gt; "",VLOOKUP($A841,'Student reference sheet'!$A$2:$V$2329, 3,FALSE), "")</f>
        <v/>
      </c>
      <c r="D841" s="39" t="str">
        <f>IF($A841 &lt;&gt; "",VLOOKUP($A841,'Student reference sheet'!$A$2:$V$2329, 2,FALSE), "")</f>
        <v/>
      </c>
      <c r="E841" s="35"/>
      <c r="F841" s="34"/>
      <c r="G841" s="40" t="str">
        <f t="shared" ca="1" si="39"/>
        <v/>
      </c>
      <c r="H841" s="40" t="str">
        <f t="shared" ca="1" si="40"/>
        <v/>
      </c>
      <c r="I841" s="36" t="str">
        <f>IF($A841 = "", "",
IF(COUNTIF(MINIMUM_DAY_DATES[], Attendance!J841) &gt; 0, VLOOKUP(Attendance!$G841,MINIMUM_DAY_PERIOD_SCHEDULE[], 2,TRUE),
IF(COUNTIF(RALLY_DATES[], Attendance!J841) &gt; 0, VLOOKUP(Attendance!$G841,RALLY_PERIOD_SCHEDULE[], 2,TRUE),
IF(WEEKDAY(Attendance!$J841) = 2,
       IF(COUNTIF(FINALS_WEEK_MONDAY_DATE[],Attendance!$J841) &gt; 0, VLOOKUP(Attendance!$G841,FINALS_WEEK_MONDAY_PERIOD_SCHEDULE[],2,TRUE),
       VLOOKUP(Attendance!$G841,REGULAR_WEEK_SCHEDULE[],6,TRUE)),
IF(WEEKDAY($J841) = 3,
       IF(COUNTIF(FINALS_WEEK_TUESDAY_DATE[],Attendance!$J841) &gt; 0, VLOOKUP(Attendance!$G841,FINALS_WEEK_TUESDAY_PERIOD_SCHEDULE[],2,TRUE),
       VLOOKUP(Attendance!$G841,REGULAR_WEEK_SCHEDULE[[Tuesday]:[Period]],5,TRUE)),
IF(WEEKDAY(Attendance!$J841) = 4,
        IF(COUNTIF(BLOCK_WEDNESDAY_DATES[],Attendance!$J841) &gt; 0, VLOOKUP(Attendance!$G841,BLOCK_WEDNESDAY_PERIOD_SCHEDULE[],2,TRUE),
        IF(COUNTIF(FINALS_WEEK_WEDNESDAY_DATE[],Attendance!$J841) &gt; 0, VLOOKUP(Attendance!$G841,FINALS_WEEK_WEDNESDAY_PERIOD_SCHEDULE[],2,TRUE),
       VLOOKUP(Attendance!$G841,REGULAR_WEEK_SCHEDULE[[Wednesday]:[Period]],4,TRUE))),
IF(WEEKDAY($J841) = 5,
       IF(COUNTIF(BLOCK_THURSDAY_DATES[],Attendance!$J841) &gt; 0, VLOOKUP(Attendance!$G841,BLOCK_THURSDAY_PERIOD_SCHEDULE[],2,TRUE),
       IF(COUNTIF(FINALS_WEEK_THURSDAY_DATE[],Attendance!$J841) &gt; 0, VLOOKUP(Attendance!$G841,FINALS_WEEK_THURSDAY_PERIOD_SCHEDULE[],2,TRUE),
       VLOOKUP(Attendance!$G841,REGULAR_WEEK_SCHEDULE[[Thursday]:[Period]],3,TRUE))),
IF(WEEKDAY(Attendance!$J841) = 6,
       IF(COUNTIF(FINALS_WEEK_FRIDAY_DATE[],Attendance!$J841) &gt; 0, VLOOKUP(Attendance!$G841,FINALS_WEEK_FRIDAY_PERIOD_SCHEDULE[],2,TRUE),
       VLOOKUP(Attendance!$G841,REGULAR_WEEK_SCHEDULE[[Friday]:[Period]],2,TRUE))))))))))</f>
        <v/>
      </c>
      <c r="J841" s="41" t="str">
        <f t="shared" ca="1" si="41"/>
        <v/>
      </c>
      <c r="K841" s="41" t="str">
        <f>IF($A841 &lt;&gt; "",VLOOKUP($A841,'Student reference sheet'!$A$2:$V$2329, 7,FALSE), "")</f>
        <v/>
      </c>
      <c r="L841" s="30" t="str">
        <f>IF($A841 ="", "", VLOOKUP($A841, 'Student reference sheet'!$A$2:$Z$2603,23,FALSE))</f>
        <v/>
      </c>
      <c r="M841" s="30" t="str">
        <f>IF($A841 ="", "", VLOOKUP($A841, 'Student reference sheet'!$A$2:$Z$2603,24,FALSE))</f>
        <v/>
      </c>
      <c r="N841" s="30" t="str">
        <f>IF($A841 ="", "", VLOOKUP($A841, 'Student reference sheet'!$A$2:$Z$2603,26,FALSE))</f>
        <v/>
      </c>
      <c r="O841" s="30" t="str">
        <f>IF($A841 ="", "", VLOOKUP($A841, 'Student reference sheet'!$A$2:$Z$2603,25,FALSE))</f>
        <v/>
      </c>
      <c r="P841" s="39" t="str">
        <f>IF($A841 = "", "", IF(OR(VLOOKUP($A841,'Student reference sheet'!$A$2:$V$2400,8,FALSE) = "R",  VLOOKUP($A841,'Student reference sheet'!$A$2:$V$2400,8,FALSE) = "L"), "X", ""))</f>
        <v/>
      </c>
      <c r="Q841" s="39" t="str">
        <f>IF($A841 ="", "", VLOOKUP($A841, 'Student reference sheet'!$A$2:$V$2603,22,FALSE))</f>
        <v/>
      </c>
      <c r="R841" s="39" t="str">
        <f>IF($A841 &lt;&gt; "",VLOOKUP($A841,'Student reference sheet'!$A$2:$V$2329, 5,FALSE), "")</f>
        <v/>
      </c>
      <c r="S841" s="39" t="str">
        <f>IF($A841 &lt;&gt; "",VLOOKUP($A841,'Student reference sheet'!$A$2:$V$2329, 6,FALSE), "")</f>
        <v/>
      </c>
      <c r="T841" s="30" t="str">
        <f>IF($A841 = "","",
IF(VLOOKUP($A841,'Student reference sheet'!$A$2:$V$2329, 10,FALSE) = "Y", "Hispanic",
IF(VLOOKUP($A841,'Student reference sheet'!$A$2:$V$2329,11,FALSE) &lt;&gt; "",
IF(VLOOKUP($A841,'Student reference sheet'!$A$2:$V$2329,11,FALSE) = "UNK", "Unknown", VLOOKUP(VALUE(VLOOKUP($A841,'Student reference sheet'!$A$2:$V$2329,11,FALSE)),'Ethnicity Reference'!$A$2:$B$22,2,FALSE)),
IF(VLOOKUP($A841,'Student reference sheet'!$A$2:$V$2329,9,FALSE) &lt;&gt; "", VLOOKUP(VALUE(VLOOKUP($A841,'Student reference sheet'!$A$2:$V$2329,9,FALSE)),'Ethnicity Reference'!$A$2:$B$22,2,FALSE),"Unknown"))))</f>
        <v/>
      </c>
      <c r="U841" s="35"/>
    </row>
    <row r="842" spans="1:21" ht="15.75">
      <c r="A842" s="47"/>
      <c r="B842" s="33"/>
      <c r="C842" s="39" t="str">
        <f>IF($A842 &lt;&gt; "",VLOOKUP($A842,'Student reference sheet'!$A$2:$V$2329, 3,FALSE), "")</f>
        <v/>
      </c>
      <c r="D842" s="39" t="str">
        <f>IF($A842 &lt;&gt; "",VLOOKUP($A842,'Student reference sheet'!$A$2:$V$2329, 2,FALSE), "")</f>
        <v/>
      </c>
      <c r="E842" s="35"/>
      <c r="F842" s="34"/>
      <c r="G842" s="40" t="str">
        <f t="shared" ref="G842:G905" ca="1" si="42">IF(A842 &lt;&gt;"", IF(G842 = "",NOW() - TODAY(), G842), "")</f>
        <v/>
      </c>
      <c r="H842" s="40" t="str">
        <f t="shared" ref="H842:H905" ca="1" si="43">IF(B842 &lt;&gt;"", IF(H842 = "",NOW() - TODAY(), H842), "")</f>
        <v/>
      </c>
      <c r="I842" s="36" t="str">
        <f>IF($A842 = "", "",
IF(COUNTIF(MINIMUM_DAY_DATES[], Attendance!J842) &gt; 0, VLOOKUP(Attendance!$G842,MINIMUM_DAY_PERIOD_SCHEDULE[], 2,TRUE),
IF(COUNTIF(RALLY_DATES[], Attendance!J842) &gt; 0, VLOOKUP(Attendance!$G842,RALLY_PERIOD_SCHEDULE[], 2,TRUE),
IF(WEEKDAY(Attendance!$J842) = 2,
       IF(COUNTIF(FINALS_WEEK_MONDAY_DATE[],Attendance!$J842) &gt; 0, VLOOKUP(Attendance!$G842,FINALS_WEEK_MONDAY_PERIOD_SCHEDULE[],2,TRUE),
       VLOOKUP(Attendance!$G842,REGULAR_WEEK_SCHEDULE[],6,TRUE)),
IF(WEEKDAY($J842) = 3,
       IF(COUNTIF(FINALS_WEEK_TUESDAY_DATE[],Attendance!$J842) &gt; 0, VLOOKUP(Attendance!$G842,FINALS_WEEK_TUESDAY_PERIOD_SCHEDULE[],2,TRUE),
       VLOOKUP(Attendance!$G842,REGULAR_WEEK_SCHEDULE[[Tuesday]:[Period]],5,TRUE)),
IF(WEEKDAY(Attendance!$J842) = 4,
        IF(COUNTIF(BLOCK_WEDNESDAY_DATES[],Attendance!$J842) &gt; 0, VLOOKUP(Attendance!$G842,BLOCK_WEDNESDAY_PERIOD_SCHEDULE[],2,TRUE),
        IF(COUNTIF(FINALS_WEEK_WEDNESDAY_DATE[],Attendance!$J842) &gt; 0, VLOOKUP(Attendance!$G842,FINALS_WEEK_WEDNESDAY_PERIOD_SCHEDULE[],2,TRUE),
       VLOOKUP(Attendance!$G842,REGULAR_WEEK_SCHEDULE[[Wednesday]:[Period]],4,TRUE))),
IF(WEEKDAY($J842) = 5,
       IF(COUNTIF(BLOCK_THURSDAY_DATES[],Attendance!$J842) &gt; 0, VLOOKUP(Attendance!$G842,BLOCK_THURSDAY_PERIOD_SCHEDULE[],2,TRUE),
       IF(COUNTIF(FINALS_WEEK_THURSDAY_DATE[],Attendance!$J842) &gt; 0, VLOOKUP(Attendance!$G842,FINALS_WEEK_THURSDAY_PERIOD_SCHEDULE[],2,TRUE),
       VLOOKUP(Attendance!$G842,REGULAR_WEEK_SCHEDULE[[Thursday]:[Period]],3,TRUE))),
IF(WEEKDAY(Attendance!$J842) = 6,
       IF(COUNTIF(FINALS_WEEK_FRIDAY_DATE[],Attendance!$J842) &gt; 0, VLOOKUP(Attendance!$G842,FINALS_WEEK_FRIDAY_PERIOD_SCHEDULE[],2,TRUE),
       VLOOKUP(Attendance!$G842,REGULAR_WEEK_SCHEDULE[[Friday]:[Period]],2,TRUE))))))))))</f>
        <v/>
      </c>
      <c r="J842" s="41" t="str">
        <f t="shared" ref="J842:J905" ca="1" si="44">IF(A842 &lt;&gt;"", IF(J842 = "",TODAY(), J842), "")</f>
        <v/>
      </c>
      <c r="K842" s="41" t="str">
        <f>IF($A842 &lt;&gt; "",VLOOKUP($A842,'Student reference sheet'!$A$2:$V$2329, 7,FALSE), "")</f>
        <v/>
      </c>
      <c r="L842" s="30" t="str">
        <f>IF($A842 ="", "", VLOOKUP($A842, 'Student reference sheet'!$A$2:$Z$2603,23,FALSE))</f>
        <v/>
      </c>
      <c r="M842" s="30" t="str">
        <f>IF($A842 ="", "", VLOOKUP($A842, 'Student reference sheet'!$A$2:$Z$2603,24,FALSE))</f>
        <v/>
      </c>
      <c r="N842" s="30" t="str">
        <f>IF($A842 ="", "", VLOOKUP($A842, 'Student reference sheet'!$A$2:$Z$2603,26,FALSE))</f>
        <v/>
      </c>
      <c r="O842" s="30" t="str">
        <f>IF($A842 ="", "", VLOOKUP($A842, 'Student reference sheet'!$A$2:$Z$2603,25,FALSE))</f>
        <v/>
      </c>
      <c r="P842" s="39" t="str">
        <f>IF($A842 = "", "", IF(OR(VLOOKUP($A842,'Student reference sheet'!$A$2:$V$2400,8,FALSE) = "R",  VLOOKUP($A842,'Student reference sheet'!$A$2:$V$2400,8,FALSE) = "L"), "X", ""))</f>
        <v/>
      </c>
      <c r="Q842" s="39" t="str">
        <f>IF($A842 ="", "", VLOOKUP($A842, 'Student reference sheet'!$A$2:$V$2603,22,FALSE))</f>
        <v/>
      </c>
      <c r="R842" s="39" t="str">
        <f>IF($A842 &lt;&gt; "",VLOOKUP($A842,'Student reference sheet'!$A$2:$V$2329, 5,FALSE), "")</f>
        <v/>
      </c>
      <c r="S842" s="39" t="str">
        <f>IF($A842 &lt;&gt; "",VLOOKUP($A842,'Student reference sheet'!$A$2:$V$2329, 6,FALSE), "")</f>
        <v/>
      </c>
      <c r="T842" s="30" t="str">
        <f>IF($A842 = "","",
IF(VLOOKUP($A842,'Student reference sheet'!$A$2:$V$2329, 10,FALSE) = "Y", "Hispanic",
IF(VLOOKUP($A842,'Student reference sheet'!$A$2:$V$2329,11,FALSE) &lt;&gt; "",
IF(VLOOKUP($A842,'Student reference sheet'!$A$2:$V$2329,11,FALSE) = "UNK", "Unknown", VLOOKUP(VALUE(VLOOKUP($A842,'Student reference sheet'!$A$2:$V$2329,11,FALSE)),'Ethnicity Reference'!$A$2:$B$22,2,FALSE)),
IF(VLOOKUP($A842,'Student reference sheet'!$A$2:$V$2329,9,FALSE) &lt;&gt; "", VLOOKUP(VALUE(VLOOKUP($A842,'Student reference sheet'!$A$2:$V$2329,9,FALSE)),'Ethnicity Reference'!$A$2:$B$22,2,FALSE),"Unknown"))))</f>
        <v/>
      </c>
      <c r="U842" s="35"/>
    </row>
    <row r="843" spans="1:21" ht="15.75">
      <c r="A843" s="47"/>
      <c r="B843" s="33"/>
      <c r="C843" s="39" t="str">
        <f>IF($A843 &lt;&gt; "",VLOOKUP($A843,'Student reference sheet'!$A$2:$V$2329, 3,FALSE), "")</f>
        <v/>
      </c>
      <c r="D843" s="39" t="str">
        <f>IF($A843 &lt;&gt; "",VLOOKUP($A843,'Student reference sheet'!$A$2:$V$2329, 2,FALSE), "")</f>
        <v/>
      </c>
      <c r="E843" s="35"/>
      <c r="F843" s="34"/>
      <c r="G843" s="40" t="str">
        <f t="shared" ca="1" si="42"/>
        <v/>
      </c>
      <c r="H843" s="40" t="str">
        <f t="shared" ca="1" si="43"/>
        <v/>
      </c>
      <c r="I843" s="36" t="str">
        <f>IF($A843 = "", "",
IF(COUNTIF(MINIMUM_DAY_DATES[], Attendance!J843) &gt; 0, VLOOKUP(Attendance!$G843,MINIMUM_DAY_PERIOD_SCHEDULE[], 2,TRUE),
IF(COUNTIF(RALLY_DATES[], Attendance!J843) &gt; 0, VLOOKUP(Attendance!$G843,RALLY_PERIOD_SCHEDULE[], 2,TRUE),
IF(WEEKDAY(Attendance!$J843) = 2,
       IF(COUNTIF(FINALS_WEEK_MONDAY_DATE[],Attendance!$J843) &gt; 0, VLOOKUP(Attendance!$G843,FINALS_WEEK_MONDAY_PERIOD_SCHEDULE[],2,TRUE),
       VLOOKUP(Attendance!$G843,REGULAR_WEEK_SCHEDULE[],6,TRUE)),
IF(WEEKDAY($J843) = 3,
       IF(COUNTIF(FINALS_WEEK_TUESDAY_DATE[],Attendance!$J843) &gt; 0, VLOOKUP(Attendance!$G843,FINALS_WEEK_TUESDAY_PERIOD_SCHEDULE[],2,TRUE),
       VLOOKUP(Attendance!$G843,REGULAR_WEEK_SCHEDULE[[Tuesday]:[Period]],5,TRUE)),
IF(WEEKDAY(Attendance!$J843) = 4,
        IF(COUNTIF(BLOCK_WEDNESDAY_DATES[],Attendance!$J843) &gt; 0, VLOOKUP(Attendance!$G843,BLOCK_WEDNESDAY_PERIOD_SCHEDULE[],2,TRUE),
        IF(COUNTIF(FINALS_WEEK_WEDNESDAY_DATE[],Attendance!$J843) &gt; 0, VLOOKUP(Attendance!$G843,FINALS_WEEK_WEDNESDAY_PERIOD_SCHEDULE[],2,TRUE),
       VLOOKUP(Attendance!$G843,REGULAR_WEEK_SCHEDULE[[Wednesday]:[Period]],4,TRUE))),
IF(WEEKDAY($J843) = 5,
       IF(COUNTIF(BLOCK_THURSDAY_DATES[],Attendance!$J843) &gt; 0, VLOOKUP(Attendance!$G843,BLOCK_THURSDAY_PERIOD_SCHEDULE[],2,TRUE),
       IF(COUNTIF(FINALS_WEEK_THURSDAY_DATE[],Attendance!$J843) &gt; 0, VLOOKUP(Attendance!$G843,FINALS_WEEK_THURSDAY_PERIOD_SCHEDULE[],2,TRUE),
       VLOOKUP(Attendance!$G843,REGULAR_WEEK_SCHEDULE[[Thursday]:[Period]],3,TRUE))),
IF(WEEKDAY(Attendance!$J843) = 6,
       IF(COUNTIF(FINALS_WEEK_FRIDAY_DATE[],Attendance!$J843) &gt; 0, VLOOKUP(Attendance!$G843,FINALS_WEEK_FRIDAY_PERIOD_SCHEDULE[],2,TRUE),
       VLOOKUP(Attendance!$G843,REGULAR_WEEK_SCHEDULE[[Friday]:[Period]],2,TRUE))))))))))</f>
        <v/>
      </c>
      <c r="J843" s="41" t="str">
        <f t="shared" ca="1" si="44"/>
        <v/>
      </c>
      <c r="K843" s="41" t="str">
        <f>IF($A843 &lt;&gt; "",VLOOKUP($A843,'Student reference sheet'!$A$2:$V$2329, 7,FALSE), "")</f>
        <v/>
      </c>
      <c r="L843" s="30" t="str">
        <f>IF($A843 ="", "", VLOOKUP($A843, 'Student reference sheet'!$A$2:$Z$2603,23,FALSE))</f>
        <v/>
      </c>
      <c r="M843" s="30" t="str">
        <f>IF($A843 ="", "", VLOOKUP($A843, 'Student reference sheet'!$A$2:$Z$2603,24,FALSE))</f>
        <v/>
      </c>
      <c r="N843" s="30" t="str">
        <f>IF($A843 ="", "", VLOOKUP($A843, 'Student reference sheet'!$A$2:$Z$2603,26,FALSE))</f>
        <v/>
      </c>
      <c r="O843" s="30" t="str">
        <f>IF($A843 ="", "", VLOOKUP($A843, 'Student reference sheet'!$A$2:$Z$2603,25,FALSE))</f>
        <v/>
      </c>
      <c r="P843" s="39" t="str">
        <f>IF($A843 = "", "", IF(OR(VLOOKUP($A843,'Student reference sheet'!$A$2:$V$2400,8,FALSE) = "R",  VLOOKUP($A843,'Student reference sheet'!$A$2:$V$2400,8,FALSE) = "L"), "X", ""))</f>
        <v/>
      </c>
      <c r="Q843" s="39" t="str">
        <f>IF($A843 ="", "", VLOOKUP($A843, 'Student reference sheet'!$A$2:$V$2603,22,FALSE))</f>
        <v/>
      </c>
      <c r="R843" s="39" t="str">
        <f>IF($A843 &lt;&gt; "",VLOOKUP($A843,'Student reference sheet'!$A$2:$V$2329, 5,FALSE), "")</f>
        <v/>
      </c>
      <c r="S843" s="39" t="str">
        <f>IF($A843 &lt;&gt; "",VLOOKUP($A843,'Student reference sheet'!$A$2:$V$2329, 6,FALSE), "")</f>
        <v/>
      </c>
      <c r="T843" s="30" t="str">
        <f>IF($A843 = "","",
IF(VLOOKUP($A843,'Student reference sheet'!$A$2:$V$2329, 10,FALSE) = "Y", "Hispanic",
IF(VLOOKUP($A843,'Student reference sheet'!$A$2:$V$2329,11,FALSE) &lt;&gt; "",
IF(VLOOKUP($A843,'Student reference sheet'!$A$2:$V$2329,11,FALSE) = "UNK", "Unknown", VLOOKUP(VALUE(VLOOKUP($A843,'Student reference sheet'!$A$2:$V$2329,11,FALSE)),'Ethnicity Reference'!$A$2:$B$22,2,FALSE)),
IF(VLOOKUP($A843,'Student reference sheet'!$A$2:$V$2329,9,FALSE) &lt;&gt; "", VLOOKUP(VALUE(VLOOKUP($A843,'Student reference sheet'!$A$2:$V$2329,9,FALSE)),'Ethnicity Reference'!$A$2:$B$22,2,FALSE),"Unknown"))))</f>
        <v/>
      </c>
      <c r="U843" s="35"/>
    </row>
    <row r="844" spans="1:21" ht="15.75">
      <c r="A844" s="47"/>
      <c r="B844" s="33"/>
      <c r="C844" s="39" t="str">
        <f>IF($A844 &lt;&gt; "",VLOOKUP($A844,'Student reference sheet'!$A$2:$V$2329, 3,FALSE), "")</f>
        <v/>
      </c>
      <c r="D844" s="39" t="str">
        <f>IF($A844 &lt;&gt; "",VLOOKUP($A844,'Student reference sheet'!$A$2:$V$2329, 2,FALSE), "")</f>
        <v/>
      </c>
      <c r="E844" s="35"/>
      <c r="F844" s="34"/>
      <c r="G844" s="40" t="str">
        <f t="shared" ca="1" si="42"/>
        <v/>
      </c>
      <c r="H844" s="40" t="str">
        <f t="shared" ca="1" si="43"/>
        <v/>
      </c>
      <c r="I844" s="36" t="str">
        <f>IF($A844 = "", "",
IF(COUNTIF(MINIMUM_DAY_DATES[], Attendance!J844) &gt; 0, VLOOKUP(Attendance!$G844,MINIMUM_DAY_PERIOD_SCHEDULE[], 2,TRUE),
IF(COUNTIF(RALLY_DATES[], Attendance!J844) &gt; 0, VLOOKUP(Attendance!$G844,RALLY_PERIOD_SCHEDULE[], 2,TRUE),
IF(WEEKDAY(Attendance!$J844) = 2,
       IF(COUNTIF(FINALS_WEEK_MONDAY_DATE[],Attendance!$J844) &gt; 0, VLOOKUP(Attendance!$G844,FINALS_WEEK_MONDAY_PERIOD_SCHEDULE[],2,TRUE),
       VLOOKUP(Attendance!$G844,REGULAR_WEEK_SCHEDULE[],6,TRUE)),
IF(WEEKDAY($J844) = 3,
       IF(COUNTIF(FINALS_WEEK_TUESDAY_DATE[],Attendance!$J844) &gt; 0, VLOOKUP(Attendance!$G844,FINALS_WEEK_TUESDAY_PERIOD_SCHEDULE[],2,TRUE),
       VLOOKUP(Attendance!$G844,REGULAR_WEEK_SCHEDULE[[Tuesday]:[Period]],5,TRUE)),
IF(WEEKDAY(Attendance!$J844) = 4,
        IF(COUNTIF(BLOCK_WEDNESDAY_DATES[],Attendance!$J844) &gt; 0, VLOOKUP(Attendance!$G844,BLOCK_WEDNESDAY_PERIOD_SCHEDULE[],2,TRUE),
        IF(COUNTIF(FINALS_WEEK_WEDNESDAY_DATE[],Attendance!$J844) &gt; 0, VLOOKUP(Attendance!$G844,FINALS_WEEK_WEDNESDAY_PERIOD_SCHEDULE[],2,TRUE),
       VLOOKUP(Attendance!$G844,REGULAR_WEEK_SCHEDULE[[Wednesday]:[Period]],4,TRUE))),
IF(WEEKDAY($J844) = 5,
       IF(COUNTIF(BLOCK_THURSDAY_DATES[],Attendance!$J844) &gt; 0, VLOOKUP(Attendance!$G844,BLOCK_THURSDAY_PERIOD_SCHEDULE[],2,TRUE),
       IF(COUNTIF(FINALS_WEEK_THURSDAY_DATE[],Attendance!$J844) &gt; 0, VLOOKUP(Attendance!$G844,FINALS_WEEK_THURSDAY_PERIOD_SCHEDULE[],2,TRUE),
       VLOOKUP(Attendance!$G844,REGULAR_WEEK_SCHEDULE[[Thursday]:[Period]],3,TRUE))),
IF(WEEKDAY(Attendance!$J844) = 6,
       IF(COUNTIF(FINALS_WEEK_FRIDAY_DATE[],Attendance!$J844) &gt; 0, VLOOKUP(Attendance!$G844,FINALS_WEEK_FRIDAY_PERIOD_SCHEDULE[],2,TRUE),
       VLOOKUP(Attendance!$G844,REGULAR_WEEK_SCHEDULE[[Friday]:[Period]],2,TRUE))))))))))</f>
        <v/>
      </c>
      <c r="J844" s="41" t="str">
        <f t="shared" ca="1" si="44"/>
        <v/>
      </c>
      <c r="K844" s="41" t="str">
        <f>IF($A844 &lt;&gt; "",VLOOKUP($A844,'Student reference sheet'!$A$2:$V$2329, 7,FALSE), "")</f>
        <v/>
      </c>
      <c r="L844" s="30" t="str">
        <f>IF($A844 ="", "", VLOOKUP($A844, 'Student reference sheet'!$A$2:$Z$2603,23,FALSE))</f>
        <v/>
      </c>
      <c r="M844" s="30" t="str">
        <f>IF($A844 ="", "", VLOOKUP($A844, 'Student reference sheet'!$A$2:$Z$2603,24,FALSE))</f>
        <v/>
      </c>
      <c r="N844" s="30" t="str">
        <f>IF($A844 ="", "", VLOOKUP($A844, 'Student reference sheet'!$A$2:$Z$2603,26,FALSE))</f>
        <v/>
      </c>
      <c r="O844" s="30" t="str">
        <f>IF($A844 ="", "", VLOOKUP($A844, 'Student reference sheet'!$A$2:$Z$2603,25,FALSE))</f>
        <v/>
      </c>
      <c r="P844" s="39" t="str">
        <f>IF($A844 = "", "", IF(OR(VLOOKUP($A844,'Student reference sheet'!$A$2:$V$2400,8,FALSE) = "R",  VLOOKUP($A844,'Student reference sheet'!$A$2:$V$2400,8,FALSE) = "L"), "X", ""))</f>
        <v/>
      </c>
      <c r="Q844" s="39" t="str">
        <f>IF($A844 ="", "", VLOOKUP($A844, 'Student reference sheet'!$A$2:$V$2603,22,FALSE))</f>
        <v/>
      </c>
      <c r="R844" s="39" t="str">
        <f>IF($A844 &lt;&gt; "",VLOOKUP($A844,'Student reference sheet'!$A$2:$V$2329, 5,FALSE), "")</f>
        <v/>
      </c>
      <c r="S844" s="39" t="str">
        <f>IF($A844 &lt;&gt; "",VLOOKUP($A844,'Student reference sheet'!$A$2:$V$2329, 6,FALSE), "")</f>
        <v/>
      </c>
      <c r="T844" s="30" t="str">
        <f>IF($A844 = "","",
IF(VLOOKUP($A844,'Student reference sheet'!$A$2:$V$2329, 10,FALSE) = "Y", "Hispanic",
IF(VLOOKUP($A844,'Student reference sheet'!$A$2:$V$2329,11,FALSE) &lt;&gt; "",
IF(VLOOKUP($A844,'Student reference sheet'!$A$2:$V$2329,11,FALSE) = "UNK", "Unknown", VLOOKUP(VALUE(VLOOKUP($A844,'Student reference sheet'!$A$2:$V$2329,11,FALSE)),'Ethnicity Reference'!$A$2:$B$22,2,FALSE)),
IF(VLOOKUP($A844,'Student reference sheet'!$A$2:$V$2329,9,FALSE) &lt;&gt; "", VLOOKUP(VALUE(VLOOKUP($A844,'Student reference sheet'!$A$2:$V$2329,9,FALSE)),'Ethnicity Reference'!$A$2:$B$22,2,FALSE),"Unknown"))))</f>
        <v/>
      </c>
      <c r="U844" s="35"/>
    </row>
    <row r="845" spans="1:21" ht="15.75">
      <c r="A845" s="47"/>
      <c r="B845" s="33"/>
      <c r="C845" s="39" t="str">
        <f>IF($A845 &lt;&gt; "",VLOOKUP($A845,'Student reference sheet'!$A$2:$V$2329, 3,FALSE), "")</f>
        <v/>
      </c>
      <c r="D845" s="39" t="str">
        <f>IF($A845 &lt;&gt; "",VLOOKUP($A845,'Student reference sheet'!$A$2:$V$2329, 2,FALSE), "")</f>
        <v/>
      </c>
      <c r="E845" s="35"/>
      <c r="F845" s="34"/>
      <c r="G845" s="40" t="str">
        <f t="shared" ca="1" si="42"/>
        <v/>
      </c>
      <c r="H845" s="40" t="str">
        <f t="shared" ca="1" si="43"/>
        <v/>
      </c>
      <c r="I845" s="36" t="str">
        <f>IF($A845 = "", "",
IF(COUNTIF(MINIMUM_DAY_DATES[], Attendance!J845) &gt; 0, VLOOKUP(Attendance!$G845,MINIMUM_DAY_PERIOD_SCHEDULE[], 2,TRUE),
IF(COUNTIF(RALLY_DATES[], Attendance!J845) &gt; 0, VLOOKUP(Attendance!$G845,RALLY_PERIOD_SCHEDULE[], 2,TRUE),
IF(WEEKDAY(Attendance!$J845) = 2,
       IF(COUNTIF(FINALS_WEEK_MONDAY_DATE[],Attendance!$J845) &gt; 0, VLOOKUP(Attendance!$G845,FINALS_WEEK_MONDAY_PERIOD_SCHEDULE[],2,TRUE),
       VLOOKUP(Attendance!$G845,REGULAR_WEEK_SCHEDULE[],6,TRUE)),
IF(WEEKDAY($J845) = 3,
       IF(COUNTIF(FINALS_WEEK_TUESDAY_DATE[],Attendance!$J845) &gt; 0, VLOOKUP(Attendance!$G845,FINALS_WEEK_TUESDAY_PERIOD_SCHEDULE[],2,TRUE),
       VLOOKUP(Attendance!$G845,REGULAR_WEEK_SCHEDULE[[Tuesday]:[Period]],5,TRUE)),
IF(WEEKDAY(Attendance!$J845) = 4,
        IF(COUNTIF(BLOCK_WEDNESDAY_DATES[],Attendance!$J845) &gt; 0, VLOOKUP(Attendance!$G845,BLOCK_WEDNESDAY_PERIOD_SCHEDULE[],2,TRUE),
        IF(COUNTIF(FINALS_WEEK_WEDNESDAY_DATE[],Attendance!$J845) &gt; 0, VLOOKUP(Attendance!$G845,FINALS_WEEK_WEDNESDAY_PERIOD_SCHEDULE[],2,TRUE),
       VLOOKUP(Attendance!$G845,REGULAR_WEEK_SCHEDULE[[Wednesday]:[Period]],4,TRUE))),
IF(WEEKDAY($J845) = 5,
       IF(COUNTIF(BLOCK_THURSDAY_DATES[],Attendance!$J845) &gt; 0, VLOOKUP(Attendance!$G845,BLOCK_THURSDAY_PERIOD_SCHEDULE[],2,TRUE),
       IF(COUNTIF(FINALS_WEEK_THURSDAY_DATE[],Attendance!$J845) &gt; 0, VLOOKUP(Attendance!$G845,FINALS_WEEK_THURSDAY_PERIOD_SCHEDULE[],2,TRUE),
       VLOOKUP(Attendance!$G845,REGULAR_WEEK_SCHEDULE[[Thursday]:[Period]],3,TRUE))),
IF(WEEKDAY(Attendance!$J845) = 6,
       IF(COUNTIF(FINALS_WEEK_FRIDAY_DATE[],Attendance!$J845) &gt; 0, VLOOKUP(Attendance!$G845,FINALS_WEEK_FRIDAY_PERIOD_SCHEDULE[],2,TRUE),
       VLOOKUP(Attendance!$G845,REGULAR_WEEK_SCHEDULE[[Friday]:[Period]],2,TRUE))))))))))</f>
        <v/>
      </c>
      <c r="J845" s="41" t="str">
        <f t="shared" ca="1" si="44"/>
        <v/>
      </c>
      <c r="K845" s="41" t="str">
        <f>IF($A845 &lt;&gt; "",VLOOKUP($A845,'Student reference sheet'!$A$2:$V$2329, 7,FALSE), "")</f>
        <v/>
      </c>
      <c r="L845" s="30" t="str">
        <f>IF($A845 ="", "", VLOOKUP($A845, 'Student reference sheet'!$A$2:$Z$2603,23,FALSE))</f>
        <v/>
      </c>
      <c r="M845" s="30" t="str">
        <f>IF($A845 ="", "", VLOOKUP($A845, 'Student reference sheet'!$A$2:$Z$2603,24,FALSE))</f>
        <v/>
      </c>
      <c r="N845" s="30" t="str">
        <f>IF($A845 ="", "", VLOOKUP($A845, 'Student reference sheet'!$A$2:$Z$2603,26,FALSE))</f>
        <v/>
      </c>
      <c r="O845" s="30" t="str">
        <f>IF($A845 ="", "", VLOOKUP($A845, 'Student reference sheet'!$A$2:$Z$2603,25,FALSE))</f>
        <v/>
      </c>
      <c r="P845" s="39" t="str">
        <f>IF($A845 = "", "", IF(OR(VLOOKUP($A845,'Student reference sheet'!$A$2:$V$2400,8,FALSE) = "R",  VLOOKUP($A845,'Student reference sheet'!$A$2:$V$2400,8,FALSE) = "L"), "X", ""))</f>
        <v/>
      </c>
      <c r="Q845" s="39" t="str">
        <f>IF($A845 ="", "", VLOOKUP($A845, 'Student reference sheet'!$A$2:$V$2603,22,FALSE))</f>
        <v/>
      </c>
      <c r="R845" s="39" t="str">
        <f>IF($A845 &lt;&gt; "",VLOOKUP($A845,'Student reference sheet'!$A$2:$V$2329, 5,FALSE), "")</f>
        <v/>
      </c>
      <c r="S845" s="39" t="str">
        <f>IF($A845 &lt;&gt; "",VLOOKUP($A845,'Student reference sheet'!$A$2:$V$2329, 6,FALSE), "")</f>
        <v/>
      </c>
      <c r="T845" s="30" t="str">
        <f>IF($A845 = "","",
IF(VLOOKUP($A845,'Student reference sheet'!$A$2:$V$2329, 10,FALSE) = "Y", "Hispanic",
IF(VLOOKUP($A845,'Student reference sheet'!$A$2:$V$2329,11,FALSE) &lt;&gt; "",
IF(VLOOKUP($A845,'Student reference sheet'!$A$2:$V$2329,11,FALSE) = "UNK", "Unknown", VLOOKUP(VALUE(VLOOKUP($A845,'Student reference sheet'!$A$2:$V$2329,11,FALSE)),'Ethnicity Reference'!$A$2:$B$22,2,FALSE)),
IF(VLOOKUP($A845,'Student reference sheet'!$A$2:$V$2329,9,FALSE) &lt;&gt; "", VLOOKUP(VALUE(VLOOKUP($A845,'Student reference sheet'!$A$2:$V$2329,9,FALSE)),'Ethnicity Reference'!$A$2:$B$22,2,FALSE),"Unknown"))))</f>
        <v/>
      </c>
      <c r="U845" s="35"/>
    </row>
    <row r="846" spans="1:21" ht="15.75">
      <c r="A846" s="47"/>
      <c r="B846" s="33"/>
      <c r="C846" s="39" t="str">
        <f>IF($A846 &lt;&gt; "",VLOOKUP($A846,'Student reference sheet'!$A$2:$V$2329, 3,FALSE), "")</f>
        <v/>
      </c>
      <c r="D846" s="39" t="str">
        <f>IF($A846 &lt;&gt; "",VLOOKUP($A846,'Student reference sheet'!$A$2:$V$2329, 2,FALSE), "")</f>
        <v/>
      </c>
      <c r="E846" s="35"/>
      <c r="F846" s="34"/>
      <c r="G846" s="40" t="str">
        <f t="shared" ca="1" si="42"/>
        <v/>
      </c>
      <c r="H846" s="40" t="str">
        <f t="shared" ca="1" si="43"/>
        <v/>
      </c>
      <c r="I846" s="36" t="str">
        <f>IF($A846 = "", "",
IF(COUNTIF(MINIMUM_DAY_DATES[], Attendance!J846) &gt; 0, VLOOKUP(Attendance!$G846,MINIMUM_DAY_PERIOD_SCHEDULE[], 2,TRUE),
IF(COUNTIF(RALLY_DATES[], Attendance!J846) &gt; 0, VLOOKUP(Attendance!$G846,RALLY_PERIOD_SCHEDULE[], 2,TRUE),
IF(WEEKDAY(Attendance!$J846) = 2,
       IF(COUNTIF(FINALS_WEEK_MONDAY_DATE[],Attendance!$J846) &gt; 0, VLOOKUP(Attendance!$G846,FINALS_WEEK_MONDAY_PERIOD_SCHEDULE[],2,TRUE),
       VLOOKUP(Attendance!$G846,REGULAR_WEEK_SCHEDULE[],6,TRUE)),
IF(WEEKDAY($J846) = 3,
       IF(COUNTIF(FINALS_WEEK_TUESDAY_DATE[],Attendance!$J846) &gt; 0, VLOOKUP(Attendance!$G846,FINALS_WEEK_TUESDAY_PERIOD_SCHEDULE[],2,TRUE),
       VLOOKUP(Attendance!$G846,REGULAR_WEEK_SCHEDULE[[Tuesday]:[Period]],5,TRUE)),
IF(WEEKDAY(Attendance!$J846) = 4,
        IF(COUNTIF(BLOCK_WEDNESDAY_DATES[],Attendance!$J846) &gt; 0, VLOOKUP(Attendance!$G846,BLOCK_WEDNESDAY_PERIOD_SCHEDULE[],2,TRUE),
        IF(COUNTIF(FINALS_WEEK_WEDNESDAY_DATE[],Attendance!$J846) &gt; 0, VLOOKUP(Attendance!$G846,FINALS_WEEK_WEDNESDAY_PERIOD_SCHEDULE[],2,TRUE),
       VLOOKUP(Attendance!$G846,REGULAR_WEEK_SCHEDULE[[Wednesday]:[Period]],4,TRUE))),
IF(WEEKDAY($J846) = 5,
       IF(COUNTIF(BLOCK_THURSDAY_DATES[],Attendance!$J846) &gt; 0, VLOOKUP(Attendance!$G846,BLOCK_THURSDAY_PERIOD_SCHEDULE[],2,TRUE),
       IF(COUNTIF(FINALS_WEEK_THURSDAY_DATE[],Attendance!$J846) &gt; 0, VLOOKUP(Attendance!$G846,FINALS_WEEK_THURSDAY_PERIOD_SCHEDULE[],2,TRUE),
       VLOOKUP(Attendance!$G846,REGULAR_WEEK_SCHEDULE[[Thursday]:[Period]],3,TRUE))),
IF(WEEKDAY(Attendance!$J846) = 6,
       IF(COUNTIF(FINALS_WEEK_FRIDAY_DATE[],Attendance!$J846) &gt; 0, VLOOKUP(Attendance!$G846,FINALS_WEEK_FRIDAY_PERIOD_SCHEDULE[],2,TRUE),
       VLOOKUP(Attendance!$G846,REGULAR_WEEK_SCHEDULE[[Friday]:[Period]],2,TRUE))))))))))</f>
        <v/>
      </c>
      <c r="J846" s="41" t="str">
        <f t="shared" ca="1" si="44"/>
        <v/>
      </c>
      <c r="K846" s="41" t="str">
        <f>IF($A846 &lt;&gt; "",VLOOKUP($A846,'Student reference sheet'!$A$2:$V$2329, 7,FALSE), "")</f>
        <v/>
      </c>
      <c r="L846" s="30" t="str">
        <f>IF($A846 ="", "", VLOOKUP($A846, 'Student reference sheet'!$A$2:$Z$2603,23,FALSE))</f>
        <v/>
      </c>
      <c r="M846" s="30" t="str">
        <f>IF($A846 ="", "", VLOOKUP($A846, 'Student reference sheet'!$A$2:$Z$2603,24,FALSE))</f>
        <v/>
      </c>
      <c r="N846" s="30" t="str">
        <f>IF($A846 ="", "", VLOOKUP($A846, 'Student reference sheet'!$A$2:$Z$2603,26,FALSE))</f>
        <v/>
      </c>
      <c r="O846" s="30" t="str">
        <f>IF($A846 ="", "", VLOOKUP($A846, 'Student reference sheet'!$A$2:$Z$2603,25,FALSE))</f>
        <v/>
      </c>
      <c r="P846" s="39" t="str">
        <f>IF($A846 = "", "", IF(OR(VLOOKUP($A846,'Student reference sheet'!$A$2:$V$2400,8,FALSE) = "R",  VLOOKUP($A846,'Student reference sheet'!$A$2:$V$2400,8,FALSE) = "L"), "X", ""))</f>
        <v/>
      </c>
      <c r="Q846" s="39" t="str">
        <f>IF($A846 ="", "", VLOOKUP($A846, 'Student reference sheet'!$A$2:$V$2603,22,FALSE))</f>
        <v/>
      </c>
      <c r="R846" s="39" t="str">
        <f>IF($A846 &lt;&gt; "",VLOOKUP($A846,'Student reference sheet'!$A$2:$V$2329, 5,FALSE), "")</f>
        <v/>
      </c>
      <c r="S846" s="39" t="str">
        <f>IF($A846 &lt;&gt; "",VLOOKUP($A846,'Student reference sheet'!$A$2:$V$2329, 6,FALSE), "")</f>
        <v/>
      </c>
      <c r="T846" s="30" t="str">
        <f>IF($A846 = "","",
IF(VLOOKUP($A846,'Student reference sheet'!$A$2:$V$2329, 10,FALSE) = "Y", "Hispanic",
IF(VLOOKUP($A846,'Student reference sheet'!$A$2:$V$2329,11,FALSE) &lt;&gt; "",
IF(VLOOKUP($A846,'Student reference sheet'!$A$2:$V$2329,11,FALSE) = "UNK", "Unknown", VLOOKUP(VALUE(VLOOKUP($A846,'Student reference sheet'!$A$2:$V$2329,11,FALSE)),'Ethnicity Reference'!$A$2:$B$22,2,FALSE)),
IF(VLOOKUP($A846,'Student reference sheet'!$A$2:$V$2329,9,FALSE) &lt;&gt; "", VLOOKUP(VALUE(VLOOKUP($A846,'Student reference sheet'!$A$2:$V$2329,9,FALSE)),'Ethnicity Reference'!$A$2:$B$22,2,FALSE),"Unknown"))))</f>
        <v/>
      </c>
      <c r="U846" s="35"/>
    </row>
    <row r="847" spans="1:21" ht="15.75">
      <c r="A847" s="47"/>
      <c r="B847" s="33"/>
      <c r="C847" s="39" t="str">
        <f>IF($A847 &lt;&gt; "",VLOOKUP($A847,'Student reference sheet'!$A$2:$V$2329, 3,FALSE), "")</f>
        <v/>
      </c>
      <c r="D847" s="39" t="str">
        <f>IF($A847 &lt;&gt; "",VLOOKUP($A847,'Student reference sheet'!$A$2:$V$2329, 2,FALSE), "")</f>
        <v/>
      </c>
      <c r="E847" s="35"/>
      <c r="F847" s="34"/>
      <c r="G847" s="40" t="str">
        <f t="shared" ca="1" si="42"/>
        <v/>
      </c>
      <c r="H847" s="40" t="str">
        <f t="shared" ca="1" si="43"/>
        <v/>
      </c>
      <c r="I847" s="36" t="str">
        <f>IF($A847 = "", "",
IF(COUNTIF(MINIMUM_DAY_DATES[], Attendance!J847) &gt; 0, VLOOKUP(Attendance!$G847,MINIMUM_DAY_PERIOD_SCHEDULE[], 2,TRUE),
IF(COUNTIF(RALLY_DATES[], Attendance!J847) &gt; 0, VLOOKUP(Attendance!$G847,RALLY_PERIOD_SCHEDULE[], 2,TRUE),
IF(WEEKDAY(Attendance!$J847) = 2,
       IF(COUNTIF(FINALS_WEEK_MONDAY_DATE[],Attendance!$J847) &gt; 0, VLOOKUP(Attendance!$G847,FINALS_WEEK_MONDAY_PERIOD_SCHEDULE[],2,TRUE),
       VLOOKUP(Attendance!$G847,REGULAR_WEEK_SCHEDULE[],6,TRUE)),
IF(WEEKDAY($J847) = 3,
       IF(COUNTIF(FINALS_WEEK_TUESDAY_DATE[],Attendance!$J847) &gt; 0, VLOOKUP(Attendance!$G847,FINALS_WEEK_TUESDAY_PERIOD_SCHEDULE[],2,TRUE),
       VLOOKUP(Attendance!$G847,REGULAR_WEEK_SCHEDULE[[Tuesday]:[Period]],5,TRUE)),
IF(WEEKDAY(Attendance!$J847) = 4,
        IF(COUNTIF(BLOCK_WEDNESDAY_DATES[],Attendance!$J847) &gt; 0, VLOOKUP(Attendance!$G847,BLOCK_WEDNESDAY_PERIOD_SCHEDULE[],2,TRUE),
        IF(COUNTIF(FINALS_WEEK_WEDNESDAY_DATE[],Attendance!$J847) &gt; 0, VLOOKUP(Attendance!$G847,FINALS_WEEK_WEDNESDAY_PERIOD_SCHEDULE[],2,TRUE),
       VLOOKUP(Attendance!$G847,REGULAR_WEEK_SCHEDULE[[Wednesday]:[Period]],4,TRUE))),
IF(WEEKDAY($J847) = 5,
       IF(COUNTIF(BLOCK_THURSDAY_DATES[],Attendance!$J847) &gt; 0, VLOOKUP(Attendance!$G847,BLOCK_THURSDAY_PERIOD_SCHEDULE[],2,TRUE),
       IF(COUNTIF(FINALS_WEEK_THURSDAY_DATE[],Attendance!$J847) &gt; 0, VLOOKUP(Attendance!$G847,FINALS_WEEK_THURSDAY_PERIOD_SCHEDULE[],2,TRUE),
       VLOOKUP(Attendance!$G847,REGULAR_WEEK_SCHEDULE[[Thursday]:[Period]],3,TRUE))),
IF(WEEKDAY(Attendance!$J847) = 6,
       IF(COUNTIF(FINALS_WEEK_FRIDAY_DATE[],Attendance!$J847) &gt; 0, VLOOKUP(Attendance!$G847,FINALS_WEEK_FRIDAY_PERIOD_SCHEDULE[],2,TRUE),
       VLOOKUP(Attendance!$G847,REGULAR_WEEK_SCHEDULE[[Friday]:[Period]],2,TRUE))))))))))</f>
        <v/>
      </c>
      <c r="J847" s="41" t="str">
        <f t="shared" ca="1" si="44"/>
        <v/>
      </c>
      <c r="K847" s="41" t="str">
        <f>IF($A847 &lt;&gt; "",VLOOKUP($A847,'Student reference sheet'!$A$2:$V$2329, 7,FALSE), "")</f>
        <v/>
      </c>
      <c r="L847" s="30" t="str">
        <f>IF($A847 ="", "", VLOOKUP($A847, 'Student reference sheet'!$A$2:$Z$2603,23,FALSE))</f>
        <v/>
      </c>
      <c r="M847" s="30" t="str">
        <f>IF($A847 ="", "", VLOOKUP($A847, 'Student reference sheet'!$A$2:$Z$2603,24,FALSE))</f>
        <v/>
      </c>
      <c r="N847" s="30" t="str">
        <f>IF($A847 ="", "", VLOOKUP($A847, 'Student reference sheet'!$A$2:$Z$2603,26,FALSE))</f>
        <v/>
      </c>
      <c r="O847" s="30" t="str">
        <f>IF($A847 ="", "", VLOOKUP($A847, 'Student reference sheet'!$A$2:$Z$2603,25,FALSE))</f>
        <v/>
      </c>
      <c r="P847" s="39" t="str">
        <f>IF($A847 = "", "", IF(OR(VLOOKUP($A847,'Student reference sheet'!$A$2:$V$2400,8,FALSE) = "R",  VLOOKUP($A847,'Student reference sheet'!$A$2:$V$2400,8,FALSE) = "L"), "X", ""))</f>
        <v/>
      </c>
      <c r="Q847" s="39" t="str">
        <f>IF($A847 ="", "", VLOOKUP($A847, 'Student reference sheet'!$A$2:$V$2603,22,FALSE))</f>
        <v/>
      </c>
      <c r="R847" s="39" t="str">
        <f>IF($A847 &lt;&gt; "",VLOOKUP($A847,'Student reference sheet'!$A$2:$V$2329, 5,FALSE), "")</f>
        <v/>
      </c>
      <c r="S847" s="39" t="str">
        <f>IF($A847 &lt;&gt; "",VLOOKUP($A847,'Student reference sheet'!$A$2:$V$2329, 6,FALSE), "")</f>
        <v/>
      </c>
      <c r="T847" s="30" t="str">
        <f>IF($A847 = "","",
IF(VLOOKUP($A847,'Student reference sheet'!$A$2:$V$2329, 10,FALSE) = "Y", "Hispanic",
IF(VLOOKUP($A847,'Student reference sheet'!$A$2:$V$2329,11,FALSE) &lt;&gt; "",
IF(VLOOKUP($A847,'Student reference sheet'!$A$2:$V$2329,11,FALSE) = "UNK", "Unknown", VLOOKUP(VALUE(VLOOKUP($A847,'Student reference sheet'!$A$2:$V$2329,11,FALSE)),'Ethnicity Reference'!$A$2:$B$22,2,FALSE)),
IF(VLOOKUP($A847,'Student reference sheet'!$A$2:$V$2329,9,FALSE) &lt;&gt; "", VLOOKUP(VALUE(VLOOKUP($A847,'Student reference sheet'!$A$2:$V$2329,9,FALSE)),'Ethnicity Reference'!$A$2:$B$22,2,FALSE),"Unknown"))))</f>
        <v/>
      </c>
      <c r="U847" s="35"/>
    </row>
    <row r="848" spans="1:21" ht="15.75">
      <c r="A848" s="47"/>
      <c r="B848" s="33"/>
      <c r="C848" s="39" t="str">
        <f>IF($A848 &lt;&gt; "",VLOOKUP($A848,'Student reference sheet'!$A$2:$V$2329, 3,FALSE), "")</f>
        <v/>
      </c>
      <c r="D848" s="39" t="str">
        <f>IF($A848 &lt;&gt; "",VLOOKUP($A848,'Student reference sheet'!$A$2:$V$2329, 2,FALSE), "")</f>
        <v/>
      </c>
      <c r="E848" s="35"/>
      <c r="F848" s="34"/>
      <c r="G848" s="40" t="str">
        <f t="shared" ca="1" si="42"/>
        <v/>
      </c>
      <c r="H848" s="40" t="str">
        <f t="shared" ca="1" si="43"/>
        <v/>
      </c>
      <c r="I848" s="36" t="str">
        <f>IF($A848 = "", "",
IF(COUNTIF(MINIMUM_DAY_DATES[], Attendance!J848) &gt; 0, VLOOKUP(Attendance!$G848,MINIMUM_DAY_PERIOD_SCHEDULE[], 2,TRUE),
IF(COUNTIF(RALLY_DATES[], Attendance!J848) &gt; 0, VLOOKUP(Attendance!$G848,RALLY_PERIOD_SCHEDULE[], 2,TRUE),
IF(WEEKDAY(Attendance!$J848) = 2,
       IF(COUNTIF(FINALS_WEEK_MONDAY_DATE[],Attendance!$J848) &gt; 0, VLOOKUP(Attendance!$G848,FINALS_WEEK_MONDAY_PERIOD_SCHEDULE[],2,TRUE),
       VLOOKUP(Attendance!$G848,REGULAR_WEEK_SCHEDULE[],6,TRUE)),
IF(WEEKDAY($J848) = 3,
       IF(COUNTIF(FINALS_WEEK_TUESDAY_DATE[],Attendance!$J848) &gt; 0, VLOOKUP(Attendance!$G848,FINALS_WEEK_TUESDAY_PERIOD_SCHEDULE[],2,TRUE),
       VLOOKUP(Attendance!$G848,REGULAR_WEEK_SCHEDULE[[Tuesday]:[Period]],5,TRUE)),
IF(WEEKDAY(Attendance!$J848) = 4,
        IF(COUNTIF(BLOCK_WEDNESDAY_DATES[],Attendance!$J848) &gt; 0, VLOOKUP(Attendance!$G848,BLOCK_WEDNESDAY_PERIOD_SCHEDULE[],2,TRUE),
        IF(COUNTIF(FINALS_WEEK_WEDNESDAY_DATE[],Attendance!$J848) &gt; 0, VLOOKUP(Attendance!$G848,FINALS_WEEK_WEDNESDAY_PERIOD_SCHEDULE[],2,TRUE),
       VLOOKUP(Attendance!$G848,REGULAR_WEEK_SCHEDULE[[Wednesday]:[Period]],4,TRUE))),
IF(WEEKDAY($J848) = 5,
       IF(COUNTIF(BLOCK_THURSDAY_DATES[],Attendance!$J848) &gt; 0, VLOOKUP(Attendance!$G848,BLOCK_THURSDAY_PERIOD_SCHEDULE[],2,TRUE),
       IF(COUNTIF(FINALS_WEEK_THURSDAY_DATE[],Attendance!$J848) &gt; 0, VLOOKUP(Attendance!$G848,FINALS_WEEK_THURSDAY_PERIOD_SCHEDULE[],2,TRUE),
       VLOOKUP(Attendance!$G848,REGULAR_WEEK_SCHEDULE[[Thursday]:[Period]],3,TRUE))),
IF(WEEKDAY(Attendance!$J848) = 6,
       IF(COUNTIF(FINALS_WEEK_FRIDAY_DATE[],Attendance!$J848) &gt; 0, VLOOKUP(Attendance!$G848,FINALS_WEEK_FRIDAY_PERIOD_SCHEDULE[],2,TRUE),
       VLOOKUP(Attendance!$G848,REGULAR_WEEK_SCHEDULE[[Friday]:[Period]],2,TRUE))))))))))</f>
        <v/>
      </c>
      <c r="J848" s="41" t="str">
        <f t="shared" ca="1" si="44"/>
        <v/>
      </c>
      <c r="K848" s="41" t="str">
        <f>IF($A848 &lt;&gt; "",VLOOKUP($A848,'Student reference sheet'!$A$2:$V$2329, 7,FALSE), "")</f>
        <v/>
      </c>
      <c r="L848" s="30" t="str">
        <f>IF($A848 ="", "", VLOOKUP($A848, 'Student reference sheet'!$A$2:$Z$2603,23,FALSE))</f>
        <v/>
      </c>
      <c r="M848" s="30" t="str">
        <f>IF($A848 ="", "", VLOOKUP($A848, 'Student reference sheet'!$A$2:$Z$2603,24,FALSE))</f>
        <v/>
      </c>
      <c r="N848" s="30" t="str">
        <f>IF($A848 ="", "", VLOOKUP($A848, 'Student reference sheet'!$A$2:$Z$2603,26,FALSE))</f>
        <v/>
      </c>
      <c r="O848" s="30" t="str">
        <f>IF($A848 ="", "", VLOOKUP($A848, 'Student reference sheet'!$A$2:$Z$2603,25,FALSE))</f>
        <v/>
      </c>
      <c r="P848" s="39" t="str">
        <f>IF($A848 = "", "", IF(OR(VLOOKUP($A848,'Student reference sheet'!$A$2:$V$2400,8,FALSE) = "R",  VLOOKUP($A848,'Student reference sheet'!$A$2:$V$2400,8,FALSE) = "L"), "X", ""))</f>
        <v/>
      </c>
      <c r="Q848" s="39" t="str">
        <f>IF($A848 ="", "", VLOOKUP($A848, 'Student reference sheet'!$A$2:$V$2603,22,FALSE))</f>
        <v/>
      </c>
      <c r="R848" s="39" t="str">
        <f>IF($A848 &lt;&gt; "",VLOOKUP($A848,'Student reference sheet'!$A$2:$V$2329, 5,FALSE), "")</f>
        <v/>
      </c>
      <c r="S848" s="39" t="str">
        <f>IF($A848 &lt;&gt; "",VLOOKUP($A848,'Student reference sheet'!$A$2:$V$2329, 6,FALSE), "")</f>
        <v/>
      </c>
      <c r="T848" s="30" t="str">
        <f>IF($A848 = "","",
IF(VLOOKUP($A848,'Student reference sheet'!$A$2:$V$2329, 10,FALSE) = "Y", "Hispanic",
IF(VLOOKUP($A848,'Student reference sheet'!$A$2:$V$2329,11,FALSE) &lt;&gt; "",
IF(VLOOKUP($A848,'Student reference sheet'!$A$2:$V$2329,11,FALSE) = "UNK", "Unknown", VLOOKUP(VALUE(VLOOKUP($A848,'Student reference sheet'!$A$2:$V$2329,11,FALSE)),'Ethnicity Reference'!$A$2:$B$22,2,FALSE)),
IF(VLOOKUP($A848,'Student reference sheet'!$A$2:$V$2329,9,FALSE) &lt;&gt; "", VLOOKUP(VALUE(VLOOKUP($A848,'Student reference sheet'!$A$2:$V$2329,9,FALSE)),'Ethnicity Reference'!$A$2:$B$22,2,FALSE),"Unknown"))))</f>
        <v/>
      </c>
      <c r="U848" s="35"/>
    </row>
    <row r="849" spans="1:21" ht="15.75">
      <c r="A849" s="47"/>
      <c r="B849" s="33"/>
      <c r="C849" s="39" t="str">
        <f>IF($A849 &lt;&gt; "",VLOOKUP($A849,'Student reference sheet'!$A$2:$V$2329, 3,FALSE), "")</f>
        <v/>
      </c>
      <c r="D849" s="39" t="str">
        <f>IF($A849 &lt;&gt; "",VLOOKUP($A849,'Student reference sheet'!$A$2:$V$2329, 2,FALSE), "")</f>
        <v/>
      </c>
      <c r="E849" s="35"/>
      <c r="F849" s="34"/>
      <c r="G849" s="40" t="str">
        <f t="shared" ca="1" si="42"/>
        <v/>
      </c>
      <c r="H849" s="40" t="str">
        <f t="shared" ca="1" si="43"/>
        <v/>
      </c>
      <c r="I849" s="36" t="str">
        <f>IF($A849 = "", "",
IF(COUNTIF(MINIMUM_DAY_DATES[], Attendance!J849) &gt; 0, VLOOKUP(Attendance!$G849,MINIMUM_DAY_PERIOD_SCHEDULE[], 2,TRUE),
IF(COUNTIF(RALLY_DATES[], Attendance!J849) &gt; 0, VLOOKUP(Attendance!$G849,RALLY_PERIOD_SCHEDULE[], 2,TRUE),
IF(WEEKDAY(Attendance!$J849) = 2,
       IF(COUNTIF(FINALS_WEEK_MONDAY_DATE[],Attendance!$J849) &gt; 0, VLOOKUP(Attendance!$G849,FINALS_WEEK_MONDAY_PERIOD_SCHEDULE[],2,TRUE),
       VLOOKUP(Attendance!$G849,REGULAR_WEEK_SCHEDULE[],6,TRUE)),
IF(WEEKDAY($J849) = 3,
       IF(COUNTIF(FINALS_WEEK_TUESDAY_DATE[],Attendance!$J849) &gt; 0, VLOOKUP(Attendance!$G849,FINALS_WEEK_TUESDAY_PERIOD_SCHEDULE[],2,TRUE),
       VLOOKUP(Attendance!$G849,REGULAR_WEEK_SCHEDULE[[Tuesday]:[Period]],5,TRUE)),
IF(WEEKDAY(Attendance!$J849) = 4,
        IF(COUNTIF(BLOCK_WEDNESDAY_DATES[],Attendance!$J849) &gt; 0, VLOOKUP(Attendance!$G849,BLOCK_WEDNESDAY_PERIOD_SCHEDULE[],2,TRUE),
        IF(COUNTIF(FINALS_WEEK_WEDNESDAY_DATE[],Attendance!$J849) &gt; 0, VLOOKUP(Attendance!$G849,FINALS_WEEK_WEDNESDAY_PERIOD_SCHEDULE[],2,TRUE),
       VLOOKUP(Attendance!$G849,REGULAR_WEEK_SCHEDULE[[Wednesday]:[Period]],4,TRUE))),
IF(WEEKDAY($J849) = 5,
       IF(COUNTIF(BLOCK_THURSDAY_DATES[],Attendance!$J849) &gt; 0, VLOOKUP(Attendance!$G849,BLOCK_THURSDAY_PERIOD_SCHEDULE[],2,TRUE),
       IF(COUNTIF(FINALS_WEEK_THURSDAY_DATE[],Attendance!$J849) &gt; 0, VLOOKUP(Attendance!$G849,FINALS_WEEK_THURSDAY_PERIOD_SCHEDULE[],2,TRUE),
       VLOOKUP(Attendance!$G849,REGULAR_WEEK_SCHEDULE[[Thursday]:[Period]],3,TRUE))),
IF(WEEKDAY(Attendance!$J849) = 6,
       IF(COUNTIF(FINALS_WEEK_FRIDAY_DATE[],Attendance!$J849) &gt; 0, VLOOKUP(Attendance!$G849,FINALS_WEEK_FRIDAY_PERIOD_SCHEDULE[],2,TRUE),
       VLOOKUP(Attendance!$G849,REGULAR_WEEK_SCHEDULE[[Friday]:[Period]],2,TRUE))))))))))</f>
        <v/>
      </c>
      <c r="J849" s="41" t="str">
        <f t="shared" ca="1" si="44"/>
        <v/>
      </c>
      <c r="K849" s="41" t="str">
        <f>IF($A849 &lt;&gt; "",VLOOKUP($A849,'Student reference sheet'!$A$2:$V$2329, 7,FALSE), "")</f>
        <v/>
      </c>
      <c r="L849" s="30" t="str">
        <f>IF($A849 ="", "", VLOOKUP($A849, 'Student reference sheet'!$A$2:$Z$2603,23,FALSE))</f>
        <v/>
      </c>
      <c r="M849" s="30" t="str">
        <f>IF($A849 ="", "", VLOOKUP($A849, 'Student reference sheet'!$A$2:$Z$2603,24,FALSE))</f>
        <v/>
      </c>
      <c r="N849" s="30" t="str">
        <f>IF($A849 ="", "", VLOOKUP($A849, 'Student reference sheet'!$A$2:$Z$2603,26,FALSE))</f>
        <v/>
      </c>
      <c r="O849" s="30" t="str">
        <f>IF($A849 ="", "", VLOOKUP($A849, 'Student reference sheet'!$A$2:$Z$2603,25,FALSE))</f>
        <v/>
      </c>
      <c r="P849" s="39" t="str">
        <f>IF($A849 = "", "", IF(OR(VLOOKUP($A849,'Student reference sheet'!$A$2:$V$2400,8,FALSE) = "R",  VLOOKUP($A849,'Student reference sheet'!$A$2:$V$2400,8,FALSE) = "L"), "X", ""))</f>
        <v/>
      </c>
      <c r="Q849" s="39" t="str">
        <f>IF($A849 ="", "", VLOOKUP($A849, 'Student reference sheet'!$A$2:$V$2603,22,FALSE))</f>
        <v/>
      </c>
      <c r="R849" s="39" t="str">
        <f>IF($A849 &lt;&gt; "",VLOOKUP($A849,'Student reference sheet'!$A$2:$V$2329, 5,FALSE), "")</f>
        <v/>
      </c>
      <c r="S849" s="39" t="str">
        <f>IF($A849 &lt;&gt; "",VLOOKUP($A849,'Student reference sheet'!$A$2:$V$2329, 6,FALSE), "")</f>
        <v/>
      </c>
      <c r="T849" s="30" t="str">
        <f>IF($A849 = "","",
IF(VLOOKUP($A849,'Student reference sheet'!$A$2:$V$2329, 10,FALSE) = "Y", "Hispanic",
IF(VLOOKUP($A849,'Student reference sheet'!$A$2:$V$2329,11,FALSE) &lt;&gt; "",
IF(VLOOKUP($A849,'Student reference sheet'!$A$2:$V$2329,11,FALSE) = "UNK", "Unknown", VLOOKUP(VALUE(VLOOKUP($A849,'Student reference sheet'!$A$2:$V$2329,11,FALSE)),'Ethnicity Reference'!$A$2:$B$22,2,FALSE)),
IF(VLOOKUP($A849,'Student reference sheet'!$A$2:$V$2329,9,FALSE) &lt;&gt; "", VLOOKUP(VALUE(VLOOKUP($A849,'Student reference sheet'!$A$2:$V$2329,9,FALSE)),'Ethnicity Reference'!$A$2:$B$22,2,FALSE),"Unknown"))))</f>
        <v/>
      </c>
      <c r="U849" s="35"/>
    </row>
    <row r="850" spans="1:21" ht="15.75">
      <c r="A850" s="47"/>
      <c r="B850" s="33"/>
      <c r="C850" s="39" t="str">
        <f>IF($A850 &lt;&gt; "",VLOOKUP($A850,'Student reference sheet'!$A$2:$V$2329, 3,FALSE), "")</f>
        <v/>
      </c>
      <c r="D850" s="39" t="str">
        <f>IF($A850 &lt;&gt; "",VLOOKUP($A850,'Student reference sheet'!$A$2:$V$2329, 2,FALSE), "")</f>
        <v/>
      </c>
      <c r="E850" s="35"/>
      <c r="F850" s="34"/>
      <c r="G850" s="40" t="str">
        <f t="shared" ca="1" si="42"/>
        <v/>
      </c>
      <c r="H850" s="40" t="str">
        <f t="shared" ca="1" si="43"/>
        <v/>
      </c>
      <c r="I850" s="36" t="str">
        <f>IF($A850 = "", "",
IF(COUNTIF(MINIMUM_DAY_DATES[], Attendance!J850) &gt; 0, VLOOKUP(Attendance!$G850,MINIMUM_DAY_PERIOD_SCHEDULE[], 2,TRUE),
IF(COUNTIF(RALLY_DATES[], Attendance!J850) &gt; 0, VLOOKUP(Attendance!$G850,RALLY_PERIOD_SCHEDULE[], 2,TRUE),
IF(WEEKDAY(Attendance!$J850) = 2,
       IF(COUNTIF(FINALS_WEEK_MONDAY_DATE[],Attendance!$J850) &gt; 0, VLOOKUP(Attendance!$G850,FINALS_WEEK_MONDAY_PERIOD_SCHEDULE[],2,TRUE),
       VLOOKUP(Attendance!$G850,REGULAR_WEEK_SCHEDULE[],6,TRUE)),
IF(WEEKDAY($J850) = 3,
       IF(COUNTIF(FINALS_WEEK_TUESDAY_DATE[],Attendance!$J850) &gt; 0, VLOOKUP(Attendance!$G850,FINALS_WEEK_TUESDAY_PERIOD_SCHEDULE[],2,TRUE),
       VLOOKUP(Attendance!$G850,REGULAR_WEEK_SCHEDULE[[Tuesday]:[Period]],5,TRUE)),
IF(WEEKDAY(Attendance!$J850) = 4,
        IF(COUNTIF(BLOCK_WEDNESDAY_DATES[],Attendance!$J850) &gt; 0, VLOOKUP(Attendance!$G850,BLOCK_WEDNESDAY_PERIOD_SCHEDULE[],2,TRUE),
        IF(COUNTIF(FINALS_WEEK_WEDNESDAY_DATE[],Attendance!$J850) &gt; 0, VLOOKUP(Attendance!$G850,FINALS_WEEK_WEDNESDAY_PERIOD_SCHEDULE[],2,TRUE),
       VLOOKUP(Attendance!$G850,REGULAR_WEEK_SCHEDULE[[Wednesday]:[Period]],4,TRUE))),
IF(WEEKDAY($J850) = 5,
       IF(COUNTIF(BLOCK_THURSDAY_DATES[],Attendance!$J850) &gt; 0, VLOOKUP(Attendance!$G850,BLOCK_THURSDAY_PERIOD_SCHEDULE[],2,TRUE),
       IF(COUNTIF(FINALS_WEEK_THURSDAY_DATE[],Attendance!$J850) &gt; 0, VLOOKUP(Attendance!$G850,FINALS_WEEK_THURSDAY_PERIOD_SCHEDULE[],2,TRUE),
       VLOOKUP(Attendance!$G850,REGULAR_WEEK_SCHEDULE[[Thursday]:[Period]],3,TRUE))),
IF(WEEKDAY(Attendance!$J850) = 6,
       IF(COUNTIF(FINALS_WEEK_FRIDAY_DATE[],Attendance!$J850) &gt; 0, VLOOKUP(Attendance!$G850,FINALS_WEEK_FRIDAY_PERIOD_SCHEDULE[],2,TRUE),
       VLOOKUP(Attendance!$G850,REGULAR_WEEK_SCHEDULE[[Friday]:[Period]],2,TRUE))))))))))</f>
        <v/>
      </c>
      <c r="J850" s="41" t="str">
        <f t="shared" ca="1" si="44"/>
        <v/>
      </c>
      <c r="K850" s="41" t="str">
        <f>IF($A850 &lt;&gt; "",VLOOKUP($A850,'Student reference sheet'!$A$2:$V$2329, 7,FALSE), "")</f>
        <v/>
      </c>
      <c r="L850" s="30" t="str">
        <f>IF($A850 ="", "", VLOOKUP($A850, 'Student reference sheet'!$A$2:$Z$2603,23,FALSE))</f>
        <v/>
      </c>
      <c r="M850" s="30" t="str">
        <f>IF($A850 ="", "", VLOOKUP($A850, 'Student reference sheet'!$A$2:$Z$2603,24,FALSE))</f>
        <v/>
      </c>
      <c r="N850" s="30" t="str">
        <f>IF($A850 ="", "", VLOOKUP($A850, 'Student reference sheet'!$A$2:$Z$2603,26,FALSE))</f>
        <v/>
      </c>
      <c r="O850" s="30" t="str">
        <f>IF($A850 ="", "", VLOOKUP($A850, 'Student reference sheet'!$A$2:$Z$2603,25,FALSE))</f>
        <v/>
      </c>
      <c r="P850" s="39" t="str">
        <f>IF($A850 = "", "", IF(OR(VLOOKUP($A850,'Student reference sheet'!$A$2:$V$2400,8,FALSE) = "R",  VLOOKUP($A850,'Student reference sheet'!$A$2:$V$2400,8,FALSE) = "L"), "X", ""))</f>
        <v/>
      </c>
      <c r="Q850" s="39" t="str">
        <f>IF($A850 ="", "", VLOOKUP($A850, 'Student reference sheet'!$A$2:$V$2603,22,FALSE))</f>
        <v/>
      </c>
      <c r="R850" s="39" t="str">
        <f>IF($A850 &lt;&gt; "",VLOOKUP($A850,'Student reference sheet'!$A$2:$V$2329, 5,FALSE), "")</f>
        <v/>
      </c>
      <c r="S850" s="39" t="str">
        <f>IF($A850 &lt;&gt; "",VLOOKUP($A850,'Student reference sheet'!$A$2:$V$2329, 6,FALSE), "")</f>
        <v/>
      </c>
      <c r="T850" s="30" t="str">
        <f>IF($A850 = "","",
IF(VLOOKUP($A850,'Student reference sheet'!$A$2:$V$2329, 10,FALSE) = "Y", "Hispanic",
IF(VLOOKUP($A850,'Student reference sheet'!$A$2:$V$2329,11,FALSE) &lt;&gt; "",
IF(VLOOKUP($A850,'Student reference sheet'!$A$2:$V$2329,11,FALSE) = "UNK", "Unknown", VLOOKUP(VALUE(VLOOKUP($A850,'Student reference sheet'!$A$2:$V$2329,11,FALSE)),'Ethnicity Reference'!$A$2:$B$22,2,FALSE)),
IF(VLOOKUP($A850,'Student reference sheet'!$A$2:$V$2329,9,FALSE) &lt;&gt; "", VLOOKUP(VALUE(VLOOKUP($A850,'Student reference sheet'!$A$2:$V$2329,9,FALSE)),'Ethnicity Reference'!$A$2:$B$22,2,FALSE),"Unknown"))))</f>
        <v/>
      </c>
      <c r="U850" s="35"/>
    </row>
    <row r="851" spans="1:21" ht="15.75">
      <c r="A851" s="47"/>
      <c r="B851" s="33"/>
      <c r="C851" s="39" t="str">
        <f>IF($A851 &lt;&gt; "",VLOOKUP($A851,'Student reference sheet'!$A$2:$V$2329, 3,FALSE), "")</f>
        <v/>
      </c>
      <c r="D851" s="39" t="str">
        <f>IF($A851 &lt;&gt; "",VLOOKUP($A851,'Student reference sheet'!$A$2:$V$2329, 2,FALSE), "")</f>
        <v/>
      </c>
      <c r="E851" s="35"/>
      <c r="F851" s="34"/>
      <c r="G851" s="40" t="str">
        <f t="shared" ca="1" si="42"/>
        <v/>
      </c>
      <c r="H851" s="40" t="str">
        <f t="shared" ca="1" si="43"/>
        <v/>
      </c>
      <c r="I851" s="36" t="str">
        <f>IF($A851 = "", "",
IF(COUNTIF(MINIMUM_DAY_DATES[], Attendance!J851) &gt; 0, VLOOKUP(Attendance!$G851,MINIMUM_DAY_PERIOD_SCHEDULE[], 2,TRUE),
IF(COUNTIF(RALLY_DATES[], Attendance!J851) &gt; 0, VLOOKUP(Attendance!$G851,RALLY_PERIOD_SCHEDULE[], 2,TRUE),
IF(WEEKDAY(Attendance!$J851) = 2,
       IF(COUNTIF(FINALS_WEEK_MONDAY_DATE[],Attendance!$J851) &gt; 0, VLOOKUP(Attendance!$G851,FINALS_WEEK_MONDAY_PERIOD_SCHEDULE[],2,TRUE),
       VLOOKUP(Attendance!$G851,REGULAR_WEEK_SCHEDULE[],6,TRUE)),
IF(WEEKDAY($J851) = 3,
       IF(COUNTIF(FINALS_WEEK_TUESDAY_DATE[],Attendance!$J851) &gt; 0, VLOOKUP(Attendance!$G851,FINALS_WEEK_TUESDAY_PERIOD_SCHEDULE[],2,TRUE),
       VLOOKUP(Attendance!$G851,REGULAR_WEEK_SCHEDULE[[Tuesday]:[Period]],5,TRUE)),
IF(WEEKDAY(Attendance!$J851) = 4,
        IF(COUNTIF(BLOCK_WEDNESDAY_DATES[],Attendance!$J851) &gt; 0, VLOOKUP(Attendance!$G851,BLOCK_WEDNESDAY_PERIOD_SCHEDULE[],2,TRUE),
        IF(COUNTIF(FINALS_WEEK_WEDNESDAY_DATE[],Attendance!$J851) &gt; 0, VLOOKUP(Attendance!$G851,FINALS_WEEK_WEDNESDAY_PERIOD_SCHEDULE[],2,TRUE),
       VLOOKUP(Attendance!$G851,REGULAR_WEEK_SCHEDULE[[Wednesday]:[Period]],4,TRUE))),
IF(WEEKDAY($J851) = 5,
       IF(COUNTIF(BLOCK_THURSDAY_DATES[],Attendance!$J851) &gt; 0, VLOOKUP(Attendance!$G851,BLOCK_THURSDAY_PERIOD_SCHEDULE[],2,TRUE),
       IF(COUNTIF(FINALS_WEEK_THURSDAY_DATE[],Attendance!$J851) &gt; 0, VLOOKUP(Attendance!$G851,FINALS_WEEK_THURSDAY_PERIOD_SCHEDULE[],2,TRUE),
       VLOOKUP(Attendance!$G851,REGULAR_WEEK_SCHEDULE[[Thursday]:[Period]],3,TRUE))),
IF(WEEKDAY(Attendance!$J851) = 6,
       IF(COUNTIF(FINALS_WEEK_FRIDAY_DATE[],Attendance!$J851) &gt; 0, VLOOKUP(Attendance!$G851,FINALS_WEEK_FRIDAY_PERIOD_SCHEDULE[],2,TRUE),
       VLOOKUP(Attendance!$G851,REGULAR_WEEK_SCHEDULE[[Friday]:[Period]],2,TRUE))))))))))</f>
        <v/>
      </c>
      <c r="J851" s="41" t="str">
        <f t="shared" ca="1" si="44"/>
        <v/>
      </c>
      <c r="K851" s="41" t="str">
        <f>IF($A851 &lt;&gt; "",VLOOKUP($A851,'Student reference sheet'!$A$2:$V$2329, 7,FALSE), "")</f>
        <v/>
      </c>
      <c r="L851" s="30" t="str">
        <f>IF($A851 ="", "", VLOOKUP($A851, 'Student reference sheet'!$A$2:$Z$2603,23,FALSE))</f>
        <v/>
      </c>
      <c r="M851" s="30" t="str">
        <f>IF($A851 ="", "", VLOOKUP($A851, 'Student reference sheet'!$A$2:$Z$2603,24,FALSE))</f>
        <v/>
      </c>
      <c r="N851" s="30" t="str">
        <f>IF($A851 ="", "", VLOOKUP($A851, 'Student reference sheet'!$A$2:$Z$2603,26,FALSE))</f>
        <v/>
      </c>
      <c r="O851" s="30" t="str">
        <f>IF($A851 ="", "", VLOOKUP($A851, 'Student reference sheet'!$A$2:$Z$2603,25,FALSE))</f>
        <v/>
      </c>
      <c r="P851" s="39" t="str">
        <f>IF($A851 = "", "", IF(OR(VLOOKUP($A851,'Student reference sheet'!$A$2:$V$2400,8,FALSE) = "R",  VLOOKUP($A851,'Student reference sheet'!$A$2:$V$2400,8,FALSE) = "L"), "X", ""))</f>
        <v/>
      </c>
      <c r="Q851" s="39" t="str">
        <f>IF($A851 ="", "", VLOOKUP($A851, 'Student reference sheet'!$A$2:$V$2603,22,FALSE))</f>
        <v/>
      </c>
      <c r="R851" s="39" t="str">
        <f>IF($A851 &lt;&gt; "",VLOOKUP($A851,'Student reference sheet'!$A$2:$V$2329, 5,FALSE), "")</f>
        <v/>
      </c>
      <c r="S851" s="39" t="str">
        <f>IF($A851 &lt;&gt; "",VLOOKUP($A851,'Student reference sheet'!$A$2:$V$2329, 6,FALSE), "")</f>
        <v/>
      </c>
      <c r="T851" s="30" t="str">
        <f>IF($A851 = "","",
IF(VLOOKUP($A851,'Student reference sheet'!$A$2:$V$2329, 10,FALSE) = "Y", "Hispanic",
IF(VLOOKUP($A851,'Student reference sheet'!$A$2:$V$2329,11,FALSE) &lt;&gt; "",
IF(VLOOKUP($A851,'Student reference sheet'!$A$2:$V$2329,11,FALSE) = "UNK", "Unknown", VLOOKUP(VALUE(VLOOKUP($A851,'Student reference sheet'!$A$2:$V$2329,11,FALSE)),'Ethnicity Reference'!$A$2:$B$22,2,FALSE)),
IF(VLOOKUP($A851,'Student reference sheet'!$A$2:$V$2329,9,FALSE) &lt;&gt; "", VLOOKUP(VALUE(VLOOKUP($A851,'Student reference sheet'!$A$2:$V$2329,9,FALSE)),'Ethnicity Reference'!$A$2:$B$22,2,FALSE),"Unknown"))))</f>
        <v/>
      </c>
      <c r="U851" s="35"/>
    </row>
    <row r="852" spans="1:21" ht="15.75">
      <c r="A852" s="47"/>
      <c r="B852" s="33"/>
      <c r="C852" s="39" t="str">
        <f>IF($A852 &lt;&gt; "",VLOOKUP($A852,'Student reference sheet'!$A$2:$V$2329, 3,FALSE), "")</f>
        <v/>
      </c>
      <c r="D852" s="39" t="str">
        <f>IF($A852 &lt;&gt; "",VLOOKUP($A852,'Student reference sheet'!$A$2:$V$2329, 2,FALSE), "")</f>
        <v/>
      </c>
      <c r="E852" s="35"/>
      <c r="F852" s="34"/>
      <c r="G852" s="40" t="str">
        <f t="shared" ca="1" si="42"/>
        <v/>
      </c>
      <c r="H852" s="40" t="str">
        <f t="shared" ca="1" si="43"/>
        <v/>
      </c>
      <c r="I852" s="36" t="str">
        <f>IF($A852 = "", "",
IF(COUNTIF(MINIMUM_DAY_DATES[], Attendance!J852) &gt; 0, VLOOKUP(Attendance!$G852,MINIMUM_DAY_PERIOD_SCHEDULE[], 2,TRUE),
IF(COUNTIF(RALLY_DATES[], Attendance!J852) &gt; 0, VLOOKUP(Attendance!$G852,RALLY_PERIOD_SCHEDULE[], 2,TRUE),
IF(WEEKDAY(Attendance!$J852) = 2,
       IF(COUNTIF(FINALS_WEEK_MONDAY_DATE[],Attendance!$J852) &gt; 0, VLOOKUP(Attendance!$G852,FINALS_WEEK_MONDAY_PERIOD_SCHEDULE[],2,TRUE),
       VLOOKUP(Attendance!$G852,REGULAR_WEEK_SCHEDULE[],6,TRUE)),
IF(WEEKDAY($J852) = 3,
       IF(COUNTIF(FINALS_WEEK_TUESDAY_DATE[],Attendance!$J852) &gt; 0, VLOOKUP(Attendance!$G852,FINALS_WEEK_TUESDAY_PERIOD_SCHEDULE[],2,TRUE),
       VLOOKUP(Attendance!$G852,REGULAR_WEEK_SCHEDULE[[Tuesday]:[Period]],5,TRUE)),
IF(WEEKDAY(Attendance!$J852) = 4,
        IF(COUNTIF(BLOCK_WEDNESDAY_DATES[],Attendance!$J852) &gt; 0, VLOOKUP(Attendance!$G852,BLOCK_WEDNESDAY_PERIOD_SCHEDULE[],2,TRUE),
        IF(COUNTIF(FINALS_WEEK_WEDNESDAY_DATE[],Attendance!$J852) &gt; 0, VLOOKUP(Attendance!$G852,FINALS_WEEK_WEDNESDAY_PERIOD_SCHEDULE[],2,TRUE),
       VLOOKUP(Attendance!$G852,REGULAR_WEEK_SCHEDULE[[Wednesday]:[Period]],4,TRUE))),
IF(WEEKDAY($J852) = 5,
       IF(COUNTIF(BLOCK_THURSDAY_DATES[],Attendance!$J852) &gt; 0, VLOOKUP(Attendance!$G852,BLOCK_THURSDAY_PERIOD_SCHEDULE[],2,TRUE),
       IF(COUNTIF(FINALS_WEEK_THURSDAY_DATE[],Attendance!$J852) &gt; 0, VLOOKUP(Attendance!$G852,FINALS_WEEK_THURSDAY_PERIOD_SCHEDULE[],2,TRUE),
       VLOOKUP(Attendance!$G852,REGULAR_WEEK_SCHEDULE[[Thursday]:[Period]],3,TRUE))),
IF(WEEKDAY(Attendance!$J852) = 6,
       IF(COUNTIF(FINALS_WEEK_FRIDAY_DATE[],Attendance!$J852) &gt; 0, VLOOKUP(Attendance!$G852,FINALS_WEEK_FRIDAY_PERIOD_SCHEDULE[],2,TRUE),
       VLOOKUP(Attendance!$G852,REGULAR_WEEK_SCHEDULE[[Friday]:[Period]],2,TRUE))))))))))</f>
        <v/>
      </c>
      <c r="J852" s="41" t="str">
        <f t="shared" ca="1" si="44"/>
        <v/>
      </c>
      <c r="K852" s="41" t="str">
        <f>IF($A852 &lt;&gt; "",VLOOKUP($A852,'Student reference sheet'!$A$2:$V$2329, 7,FALSE), "")</f>
        <v/>
      </c>
      <c r="L852" s="30" t="str">
        <f>IF($A852 ="", "", VLOOKUP($A852, 'Student reference sheet'!$A$2:$Z$2603,23,FALSE))</f>
        <v/>
      </c>
      <c r="M852" s="30" t="str">
        <f>IF($A852 ="", "", VLOOKUP($A852, 'Student reference sheet'!$A$2:$Z$2603,24,FALSE))</f>
        <v/>
      </c>
      <c r="N852" s="30" t="str">
        <f>IF($A852 ="", "", VLOOKUP($A852, 'Student reference sheet'!$A$2:$Z$2603,26,FALSE))</f>
        <v/>
      </c>
      <c r="O852" s="30" t="str">
        <f>IF($A852 ="", "", VLOOKUP($A852, 'Student reference sheet'!$A$2:$Z$2603,25,FALSE))</f>
        <v/>
      </c>
      <c r="P852" s="39" t="str">
        <f>IF($A852 = "", "", IF(OR(VLOOKUP($A852,'Student reference sheet'!$A$2:$V$2400,8,FALSE) = "R",  VLOOKUP($A852,'Student reference sheet'!$A$2:$V$2400,8,FALSE) = "L"), "X", ""))</f>
        <v/>
      </c>
      <c r="Q852" s="39" t="str">
        <f>IF($A852 ="", "", VLOOKUP($A852, 'Student reference sheet'!$A$2:$V$2603,22,FALSE))</f>
        <v/>
      </c>
      <c r="R852" s="39" t="str">
        <f>IF($A852 &lt;&gt; "",VLOOKUP($A852,'Student reference sheet'!$A$2:$V$2329, 5,FALSE), "")</f>
        <v/>
      </c>
      <c r="S852" s="39" t="str">
        <f>IF($A852 &lt;&gt; "",VLOOKUP($A852,'Student reference sheet'!$A$2:$V$2329, 6,FALSE), "")</f>
        <v/>
      </c>
      <c r="T852" s="30" t="str">
        <f>IF($A852 = "","",
IF(VLOOKUP($A852,'Student reference sheet'!$A$2:$V$2329, 10,FALSE) = "Y", "Hispanic",
IF(VLOOKUP($A852,'Student reference sheet'!$A$2:$V$2329,11,FALSE) &lt;&gt; "",
IF(VLOOKUP($A852,'Student reference sheet'!$A$2:$V$2329,11,FALSE) = "UNK", "Unknown", VLOOKUP(VALUE(VLOOKUP($A852,'Student reference sheet'!$A$2:$V$2329,11,FALSE)),'Ethnicity Reference'!$A$2:$B$22,2,FALSE)),
IF(VLOOKUP($A852,'Student reference sheet'!$A$2:$V$2329,9,FALSE) &lt;&gt; "", VLOOKUP(VALUE(VLOOKUP($A852,'Student reference sheet'!$A$2:$V$2329,9,FALSE)),'Ethnicity Reference'!$A$2:$B$22,2,FALSE),"Unknown"))))</f>
        <v/>
      </c>
      <c r="U852" s="35"/>
    </row>
    <row r="853" spans="1:21" ht="15.75">
      <c r="A853" s="47"/>
      <c r="B853" s="33"/>
      <c r="C853" s="39" t="str">
        <f>IF($A853 &lt;&gt; "",VLOOKUP($A853,'Student reference sheet'!$A$2:$V$2329, 3,FALSE), "")</f>
        <v/>
      </c>
      <c r="D853" s="39" t="str">
        <f>IF($A853 &lt;&gt; "",VLOOKUP($A853,'Student reference sheet'!$A$2:$V$2329, 2,FALSE), "")</f>
        <v/>
      </c>
      <c r="E853" s="35"/>
      <c r="F853" s="34"/>
      <c r="G853" s="40" t="str">
        <f t="shared" ca="1" si="42"/>
        <v/>
      </c>
      <c r="H853" s="40" t="str">
        <f t="shared" ca="1" si="43"/>
        <v/>
      </c>
      <c r="I853" s="36" t="str">
        <f>IF($A853 = "", "",
IF(COUNTIF(MINIMUM_DAY_DATES[], Attendance!J853) &gt; 0, VLOOKUP(Attendance!$G853,MINIMUM_DAY_PERIOD_SCHEDULE[], 2,TRUE),
IF(COUNTIF(RALLY_DATES[], Attendance!J853) &gt; 0, VLOOKUP(Attendance!$G853,RALLY_PERIOD_SCHEDULE[], 2,TRUE),
IF(WEEKDAY(Attendance!$J853) = 2,
       IF(COUNTIF(FINALS_WEEK_MONDAY_DATE[],Attendance!$J853) &gt; 0, VLOOKUP(Attendance!$G853,FINALS_WEEK_MONDAY_PERIOD_SCHEDULE[],2,TRUE),
       VLOOKUP(Attendance!$G853,REGULAR_WEEK_SCHEDULE[],6,TRUE)),
IF(WEEKDAY($J853) = 3,
       IF(COUNTIF(FINALS_WEEK_TUESDAY_DATE[],Attendance!$J853) &gt; 0, VLOOKUP(Attendance!$G853,FINALS_WEEK_TUESDAY_PERIOD_SCHEDULE[],2,TRUE),
       VLOOKUP(Attendance!$G853,REGULAR_WEEK_SCHEDULE[[Tuesday]:[Period]],5,TRUE)),
IF(WEEKDAY(Attendance!$J853) = 4,
        IF(COUNTIF(BLOCK_WEDNESDAY_DATES[],Attendance!$J853) &gt; 0, VLOOKUP(Attendance!$G853,BLOCK_WEDNESDAY_PERIOD_SCHEDULE[],2,TRUE),
        IF(COUNTIF(FINALS_WEEK_WEDNESDAY_DATE[],Attendance!$J853) &gt; 0, VLOOKUP(Attendance!$G853,FINALS_WEEK_WEDNESDAY_PERIOD_SCHEDULE[],2,TRUE),
       VLOOKUP(Attendance!$G853,REGULAR_WEEK_SCHEDULE[[Wednesday]:[Period]],4,TRUE))),
IF(WEEKDAY($J853) = 5,
       IF(COUNTIF(BLOCK_THURSDAY_DATES[],Attendance!$J853) &gt; 0, VLOOKUP(Attendance!$G853,BLOCK_THURSDAY_PERIOD_SCHEDULE[],2,TRUE),
       IF(COUNTIF(FINALS_WEEK_THURSDAY_DATE[],Attendance!$J853) &gt; 0, VLOOKUP(Attendance!$G853,FINALS_WEEK_THURSDAY_PERIOD_SCHEDULE[],2,TRUE),
       VLOOKUP(Attendance!$G853,REGULAR_WEEK_SCHEDULE[[Thursday]:[Period]],3,TRUE))),
IF(WEEKDAY(Attendance!$J853) = 6,
       IF(COUNTIF(FINALS_WEEK_FRIDAY_DATE[],Attendance!$J853) &gt; 0, VLOOKUP(Attendance!$G853,FINALS_WEEK_FRIDAY_PERIOD_SCHEDULE[],2,TRUE),
       VLOOKUP(Attendance!$G853,REGULAR_WEEK_SCHEDULE[[Friday]:[Period]],2,TRUE))))))))))</f>
        <v/>
      </c>
      <c r="J853" s="41" t="str">
        <f t="shared" ca="1" si="44"/>
        <v/>
      </c>
      <c r="K853" s="41" t="str">
        <f>IF($A853 &lt;&gt; "",VLOOKUP($A853,'Student reference sheet'!$A$2:$V$2329, 7,FALSE), "")</f>
        <v/>
      </c>
      <c r="L853" s="30" t="str">
        <f>IF($A853 ="", "", VLOOKUP($A853, 'Student reference sheet'!$A$2:$Z$2603,23,FALSE))</f>
        <v/>
      </c>
      <c r="M853" s="30" t="str">
        <f>IF($A853 ="", "", VLOOKUP($A853, 'Student reference sheet'!$A$2:$Z$2603,24,FALSE))</f>
        <v/>
      </c>
      <c r="N853" s="30" t="str">
        <f>IF($A853 ="", "", VLOOKUP($A853, 'Student reference sheet'!$A$2:$Z$2603,26,FALSE))</f>
        <v/>
      </c>
      <c r="O853" s="30" t="str">
        <f>IF($A853 ="", "", VLOOKUP($A853, 'Student reference sheet'!$A$2:$Z$2603,25,FALSE))</f>
        <v/>
      </c>
      <c r="P853" s="39" t="str">
        <f>IF($A853 = "", "", IF(OR(VLOOKUP($A853,'Student reference sheet'!$A$2:$V$2400,8,FALSE) = "R",  VLOOKUP($A853,'Student reference sheet'!$A$2:$V$2400,8,FALSE) = "L"), "X", ""))</f>
        <v/>
      </c>
      <c r="Q853" s="39" t="str">
        <f>IF($A853 ="", "", VLOOKUP($A853, 'Student reference sheet'!$A$2:$V$2603,22,FALSE))</f>
        <v/>
      </c>
      <c r="R853" s="39" t="str">
        <f>IF($A853 &lt;&gt; "",VLOOKUP($A853,'Student reference sheet'!$A$2:$V$2329, 5,FALSE), "")</f>
        <v/>
      </c>
      <c r="S853" s="39" t="str">
        <f>IF($A853 &lt;&gt; "",VLOOKUP($A853,'Student reference sheet'!$A$2:$V$2329, 6,FALSE), "")</f>
        <v/>
      </c>
      <c r="T853" s="30" t="str">
        <f>IF($A853 = "","",
IF(VLOOKUP($A853,'Student reference sheet'!$A$2:$V$2329, 10,FALSE) = "Y", "Hispanic",
IF(VLOOKUP($A853,'Student reference sheet'!$A$2:$V$2329,11,FALSE) &lt;&gt; "",
IF(VLOOKUP($A853,'Student reference sheet'!$A$2:$V$2329,11,FALSE) = "UNK", "Unknown", VLOOKUP(VALUE(VLOOKUP($A853,'Student reference sheet'!$A$2:$V$2329,11,FALSE)),'Ethnicity Reference'!$A$2:$B$22,2,FALSE)),
IF(VLOOKUP($A853,'Student reference sheet'!$A$2:$V$2329,9,FALSE) &lt;&gt; "", VLOOKUP(VALUE(VLOOKUP($A853,'Student reference sheet'!$A$2:$V$2329,9,FALSE)),'Ethnicity Reference'!$A$2:$B$22,2,FALSE),"Unknown"))))</f>
        <v/>
      </c>
      <c r="U853" s="35"/>
    </row>
    <row r="854" spans="1:21" ht="15.75">
      <c r="A854" s="47"/>
      <c r="B854" s="33"/>
      <c r="C854" s="39" t="str">
        <f>IF($A854 &lt;&gt; "",VLOOKUP($A854,'Student reference sheet'!$A$2:$V$2329, 3,FALSE), "")</f>
        <v/>
      </c>
      <c r="D854" s="39" t="str">
        <f>IF($A854 &lt;&gt; "",VLOOKUP($A854,'Student reference sheet'!$A$2:$V$2329, 2,FALSE), "")</f>
        <v/>
      </c>
      <c r="E854" s="35"/>
      <c r="F854" s="34"/>
      <c r="G854" s="40" t="str">
        <f t="shared" ca="1" si="42"/>
        <v/>
      </c>
      <c r="H854" s="40" t="str">
        <f t="shared" ca="1" si="43"/>
        <v/>
      </c>
      <c r="I854" s="36" t="str">
        <f>IF($A854 = "", "",
IF(COUNTIF(MINIMUM_DAY_DATES[], Attendance!J854) &gt; 0, VLOOKUP(Attendance!$G854,MINIMUM_DAY_PERIOD_SCHEDULE[], 2,TRUE),
IF(COUNTIF(RALLY_DATES[], Attendance!J854) &gt; 0, VLOOKUP(Attendance!$G854,RALLY_PERIOD_SCHEDULE[], 2,TRUE),
IF(WEEKDAY(Attendance!$J854) = 2,
       IF(COUNTIF(FINALS_WEEK_MONDAY_DATE[],Attendance!$J854) &gt; 0, VLOOKUP(Attendance!$G854,FINALS_WEEK_MONDAY_PERIOD_SCHEDULE[],2,TRUE),
       VLOOKUP(Attendance!$G854,REGULAR_WEEK_SCHEDULE[],6,TRUE)),
IF(WEEKDAY($J854) = 3,
       IF(COUNTIF(FINALS_WEEK_TUESDAY_DATE[],Attendance!$J854) &gt; 0, VLOOKUP(Attendance!$G854,FINALS_WEEK_TUESDAY_PERIOD_SCHEDULE[],2,TRUE),
       VLOOKUP(Attendance!$G854,REGULAR_WEEK_SCHEDULE[[Tuesday]:[Period]],5,TRUE)),
IF(WEEKDAY(Attendance!$J854) = 4,
        IF(COUNTIF(BLOCK_WEDNESDAY_DATES[],Attendance!$J854) &gt; 0, VLOOKUP(Attendance!$G854,BLOCK_WEDNESDAY_PERIOD_SCHEDULE[],2,TRUE),
        IF(COUNTIF(FINALS_WEEK_WEDNESDAY_DATE[],Attendance!$J854) &gt; 0, VLOOKUP(Attendance!$G854,FINALS_WEEK_WEDNESDAY_PERIOD_SCHEDULE[],2,TRUE),
       VLOOKUP(Attendance!$G854,REGULAR_WEEK_SCHEDULE[[Wednesday]:[Period]],4,TRUE))),
IF(WEEKDAY($J854) = 5,
       IF(COUNTIF(BLOCK_THURSDAY_DATES[],Attendance!$J854) &gt; 0, VLOOKUP(Attendance!$G854,BLOCK_THURSDAY_PERIOD_SCHEDULE[],2,TRUE),
       IF(COUNTIF(FINALS_WEEK_THURSDAY_DATE[],Attendance!$J854) &gt; 0, VLOOKUP(Attendance!$G854,FINALS_WEEK_THURSDAY_PERIOD_SCHEDULE[],2,TRUE),
       VLOOKUP(Attendance!$G854,REGULAR_WEEK_SCHEDULE[[Thursday]:[Period]],3,TRUE))),
IF(WEEKDAY(Attendance!$J854) = 6,
       IF(COUNTIF(FINALS_WEEK_FRIDAY_DATE[],Attendance!$J854) &gt; 0, VLOOKUP(Attendance!$G854,FINALS_WEEK_FRIDAY_PERIOD_SCHEDULE[],2,TRUE),
       VLOOKUP(Attendance!$G854,REGULAR_WEEK_SCHEDULE[[Friday]:[Period]],2,TRUE))))))))))</f>
        <v/>
      </c>
      <c r="J854" s="41" t="str">
        <f t="shared" ca="1" si="44"/>
        <v/>
      </c>
      <c r="K854" s="41" t="str">
        <f>IF($A854 &lt;&gt; "",VLOOKUP($A854,'Student reference sheet'!$A$2:$V$2329, 7,FALSE), "")</f>
        <v/>
      </c>
      <c r="L854" s="30" t="str">
        <f>IF($A854 ="", "", VLOOKUP($A854, 'Student reference sheet'!$A$2:$Z$2603,23,FALSE))</f>
        <v/>
      </c>
      <c r="M854" s="30" t="str">
        <f>IF($A854 ="", "", VLOOKUP($A854, 'Student reference sheet'!$A$2:$Z$2603,24,FALSE))</f>
        <v/>
      </c>
      <c r="N854" s="30" t="str">
        <f>IF($A854 ="", "", VLOOKUP($A854, 'Student reference sheet'!$A$2:$Z$2603,26,FALSE))</f>
        <v/>
      </c>
      <c r="O854" s="30" t="str">
        <f>IF($A854 ="", "", VLOOKUP($A854, 'Student reference sheet'!$A$2:$Z$2603,25,FALSE))</f>
        <v/>
      </c>
      <c r="P854" s="39" t="str">
        <f>IF($A854 = "", "", IF(OR(VLOOKUP($A854,'Student reference sheet'!$A$2:$V$2400,8,FALSE) = "R",  VLOOKUP($A854,'Student reference sheet'!$A$2:$V$2400,8,FALSE) = "L"), "X", ""))</f>
        <v/>
      </c>
      <c r="Q854" s="39" t="str">
        <f>IF($A854 ="", "", VLOOKUP($A854, 'Student reference sheet'!$A$2:$V$2603,22,FALSE))</f>
        <v/>
      </c>
      <c r="R854" s="39" t="str">
        <f>IF($A854 &lt;&gt; "",VLOOKUP($A854,'Student reference sheet'!$A$2:$V$2329, 5,FALSE), "")</f>
        <v/>
      </c>
      <c r="S854" s="39" t="str">
        <f>IF($A854 &lt;&gt; "",VLOOKUP($A854,'Student reference sheet'!$A$2:$V$2329, 6,FALSE), "")</f>
        <v/>
      </c>
      <c r="T854" s="30" t="str">
        <f>IF($A854 = "","",
IF(VLOOKUP($A854,'Student reference sheet'!$A$2:$V$2329, 10,FALSE) = "Y", "Hispanic",
IF(VLOOKUP($A854,'Student reference sheet'!$A$2:$V$2329,11,FALSE) &lt;&gt; "",
IF(VLOOKUP($A854,'Student reference sheet'!$A$2:$V$2329,11,FALSE) = "UNK", "Unknown", VLOOKUP(VALUE(VLOOKUP($A854,'Student reference sheet'!$A$2:$V$2329,11,FALSE)),'Ethnicity Reference'!$A$2:$B$22,2,FALSE)),
IF(VLOOKUP($A854,'Student reference sheet'!$A$2:$V$2329,9,FALSE) &lt;&gt; "", VLOOKUP(VALUE(VLOOKUP($A854,'Student reference sheet'!$A$2:$V$2329,9,FALSE)),'Ethnicity Reference'!$A$2:$B$22,2,FALSE),"Unknown"))))</f>
        <v/>
      </c>
      <c r="U854" s="35"/>
    </row>
    <row r="855" spans="1:21" ht="15.75">
      <c r="A855" s="47"/>
      <c r="B855" s="33"/>
      <c r="C855" s="39" t="str">
        <f>IF($A855 &lt;&gt; "",VLOOKUP($A855,'Student reference sheet'!$A$2:$V$2329, 3,FALSE), "")</f>
        <v/>
      </c>
      <c r="D855" s="39" t="str">
        <f>IF($A855 &lt;&gt; "",VLOOKUP($A855,'Student reference sheet'!$A$2:$V$2329, 2,FALSE), "")</f>
        <v/>
      </c>
      <c r="E855" s="35"/>
      <c r="F855" s="34"/>
      <c r="G855" s="40" t="str">
        <f t="shared" ca="1" si="42"/>
        <v/>
      </c>
      <c r="H855" s="40" t="str">
        <f t="shared" ca="1" si="43"/>
        <v/>
      </c>
      <c r="I855" s="36" t="str">
        <f>IF($A855 = "", "",
IF(COUNTIF(MINIMUM_DAY_DATES[], Attendance!J855) &gt; 0, VLOOKUP(Attendance!$G855,MINIMUM_DAY_PERIOD_SCHEDULE[], 2,TRUE),
IF(COUNTIF(RALLY_DATES[], Attendance!J855) &gt; 0, VLOOKUP(Attendance!$G855,RALLY_PERIOD_SCHEDULE[], 2,TRUE),
IF(WEEKDAY(Attendance!$J855) = 2,
       IF(COUNTIF(FINALS_WEEK_MONDAY_DATE[],Attendance!$J855) &gt; 0, VLOOKUP(Attendance!$G855,FINALS_WEEK_MONDAY_PERIOD_SCHEDULE[],2,TRUE),
       VLOOKUP(Attendance!$G855,REGULAR_WEEK_SCHEDULE[],6,TRUE)),
IF(WEEKDAY($J855) = 3,
       IF(COUNTIF(FINALS_WEEK_TUESDAY_DATE[],Attendance!$J855) &gt; 0, VLOOKUP(Attendance!$G855,FINALS_WEEK_TUESDAY_PERIOD_SCHEDULE[],2,TRUE),
       VLOOKUP(Attendance!$G855,REGULAR_WEEK_SCHEDULE[[Tuesday]:[Period]],5,TRUE)),
IF(WEEKDAY(Attendance!$J855) = 4,
        IF(COUNTIF(BLOCK_WEDNESDAY_DATES[],Attendance!$J855) &gt; 0, VLOOKUP(Attendance!$G855,BLOCK_WEDNESDAY_PERIOD_SCHEDULE[],2,TRUE),
        IF(COUNTIF(FINALS_WEEK_WEDNESDAY_DATE[],Attendance!$J855) &gt; 0, VLOOKUP(Attendance!$G855,FINALS_WEEK_WEDNESDAY_PERIOD_SCHEDULE[],2,TRUE),
       VLOOKUP(Attendance!$G855,REGULAR_WEEK_SCHEDULE[[Wednesday]:[Period]],4,TRUE))),
IF(WEEKDAY($J855) = 5,
       IF(COUNTIF(BLOCK_THURSDAY_DATES[],Attendance!$J855) &gt; 0, VLOOKUP(Attendance!$G855,BLOCK_THURSDAY_PERIOD_SCHEDULE[],2,TRUE),
       IF(COUNTIF(FINALS_WEEK_THURSDAY_DATE[],Attendance!$J855) &gt; 0, VLOOKUP(Attendance!$G855,FINALS_WEEK_THURSDAY_PERIOD_SCHEDULE[],2,TRUE),
       VLOOKUP(Attendance!$G855,REGULAR_WEEK_SCHEDULE[[Thursday]:[Period]],3,TRUE))),
IF(WEEKDAY(Attendance!$J855) = 6,
       IF(COUNTIF(FINALS_WEEK_FRIDAY_DATE[],Attendance!$J855) &gt; 0, VLOOKUP(Attendance!$G855,FINALS_WEEK_FRIDAY_PERIOD_SCHEDULE[],2,TRUE),
       VLOOKUP(Attendance!$G855,REGULAR_WEEK_SCHEDULE[[Friday]:[Period]],2,TRUE))))))))))</f>
        <v/>
      </c>
      <c r="J855" s="41" t="str">
        <f t="shared" ca="1" si="44"/>
        <v/>
      </c>
      <c r="K855" s="41" t="str">
        <f>IF($A855 &lt;&gt; "",VLOOKUP($A855,'Student reference sheet'!$A$2:$V$2329, 7,FALSE), "")</f>
        <v/>
      </c>
      <c r="L855" s="30" t="str">
        <f>IF($A855 ="", "", VLOOKUP($A855, 'Student reference sheet'!$A$2:$Z$2603,23,FALSE))</f>
        <v/>
      </c>
      <c r="M855" s="30" t="str">
        <f>IF($A855 ="", "", VLOOKUP($A855, 'Student reference sheet'!$A$2:$Z$2603,24,FALSE))</f>
        <v/>
      </c>
      <c r="N855" s="30" t="str">
        <f>IF($A855 ="", "", VLOOKUP($A855, 'Student reference sheet'!$A$2:$Z$2603,26,FALSE))</f>
        <v/>
      </c>
      <c r="O855" s="30" t="str">
        <f>IF($A855 ="", "", VLOOKUP($A855, 'Student reference sheet'!$A$2:$Z$2603,25,FALSE))</f>
        <v/>
      </c>
      <c r="P855" s="39" t="str">
        <f>IF($A855 = "", "", IF(OR(VLOOKUP($A855,'Student reference sheet'!$A$2:$V$2400,8,FALSE) = "R",  VLOOKUP($A855,'Student reference sheet'!$A$2:$V$2400,8,FALSE) = "L"), "X", ""))</f>
        <v/>
      </c>
      <c r="Q855" s="39" t="str">
        <f>IF($A855 ="", "", VLOOKUP($A855, 'Student reference sheet'!$A$2:$V$2603,22,FALSE))</f>
        <v/>
      </c>
      <c r="R855" s="39" t="str">
        <f>IF($A855 &lt;&gt; "",VLOOKUP($A855,'Student reference sheet'!$A$2:$V$2329, 5,FALSE), "")</f>
        <v/>
      </c>
      <c r="S855" s="39" t="str">
        <f>IF($A855 &lt;&gt; "",VLOOKUP($A855,'Student reference sheet'!$A$2:$V$2329, 6,FALSE), "")</f>
        <v/>
      </c>
      <c r="T855" s="30" t="str">
        <f>IF($A855 = "","",
IF(VLOOKUP($A855,'Student reference sheet'!$A$2:$V$2329, 10,FALSE) = "Y", "Hispanic",
IF(VLOOKUP($A855,'Student reference sheet'!$A$2:$V$2329,11,FALSE) &lt;&gt; "",
IF(VLOOKUP($A855,'Student reference sheet'!$A$2:$V$2329,11,FALSE) = "UNK", "Unknown", VLOOKUP(VALUE(VLOOKUP($A855,'Student reference sheet'!$A$2:$V$2329,11,FALSE)),'Ethnicity Reference'!$A$2:$B$22,2,FALSE)),
IF(VLOOKUP($A855,'Student reference sheet'!$A$2:$V$2329,9,FALSE) &lt;&gt; "", VLOOKUP(VALUE(VLOOKUP($A855,'Student reference sheet'!$A$2:$V$2329,9,FALSE)),'Ethnicity Reference'!$A$2:$B$22,2,FALSE),"Unknown"))))</f>
        <v/>
      </c>
      <c r="U855" s="35"/>
    </row>
    <row r="856" spans="1:21" ht="15.75">
      <c r="A856" s="47"/>
      <c r="B856" s="33"/>
      <c r="C856" s="39" t="str">
        <f>IF($A856 &lt;&gt; "",VLOOKUP($A856,'Student reference sheet'!$A$2:$V$2329, 3,FALSE), "")</f>
        <v/>
      </c>
      <c r="D856" s="39" t="str">
        <f>IF($A856 &lt;&gt; "",VLOOKUP($A856,'Student reference sheet'!$A$2:$V$2329, 2,FALSE), "")</f>
        <v/>
      </c>
      <c r="E856" s="35"/>
      <c r="F856" s="34"/>
      <c r="G856" s="40" t="str">
        <f t="shared" ca="1" si="42"/>
        <v/>
      </c>
      <c r="H856" s="40" t="str">
        <f t="shared" ca="1" si="43"/>
        <v/>
      </c>
      <c r="I856" s="36" t="str">
        <f>IF($A856 = "", "",
IF(COUNTIF(MINIMUM_DAY_DATES[], Attendance!J856) &gt; 0, VLOOKUP(Attendance!$G856,MINIMUM_DAY_PERIOD_SCHEDULE[], 2,TRUE),
IF(COUNTIF(RALLY_DATES[], Attendance!J856) &gt; 0, VLOOKUP(Attendance!$G856,RALLY_PERIOD_SCHEDULE[], 2,TRUE),
IF(WEEKDAY(Attendance!$J856) = 2,
       IF(COUNTIF(FINALS_WEEK_MONDAY_DATE[],Attendance!$J856) &gt; 0, VLOOKUP(Attendance!$G856,FINALS_WEEK_MONDAY_PERIOD_SCHEDULE[],2,TRUE),
       VLOOKUP(Attendance!$G856,REGULAR_WEEK_SCHEDULE[],6,TRUE)),
IF(WEEKDAY($J856) = 3,
       IF(COUNTIF(FINALS_WEEK_TUESDAY_DATE[],Attendance!$J856) &gt; 0, VLOOKUP(Attendance!$G856,FINALS_WEEK_TUESDAY_PERIOD_SCHEDULE[],2,TRUE),
       VLOOKUP(Attendance!$G856,REGULAR_WEEK_SCHEDULE[[Tuesday]:[Period]],5,TRUE)),
IF(WEEKDAY(Attendance!$J856) = 4,
        IF(COUNTIF(BLOCK_WEDNESDAY_DATES[],Attendance!$J856) &gt; 0, VLOOKUP(Attendance!$G856,BLOCK_WEDNESDAY_PERIOD_SCHEDULE[],2,TRUE),
        IF(COUNTIF(FINALS_WEEK_WEDNESDAY_DATE[],Attendance!$J856) &gt; 0, VLOOKUP(Attendance!$G856,FINALS_WEEK_WEDNESDAY_PERIOD_SCHEDULE[],2,TRUE),
       VLOOKUP(Attendance!$G856,REGULAR_WEEK_SCHEDULE[[Wednesday]:[Period]],4,TRUE))),
IF(WEEKDAY($J856) = 5,
       IF(COUNTIF(BLOCK_THURSDAY_DATES[],Attendance!$J856) &gt; 0, VLOOKUP(Attendance!$G856,BLOCK_THURSDAY_PERIOD_SCHEDULE[],2,TRUE),
       IF(COUNTIF(FINALS_WEEK_THURSDAY_DATE[],Attendance!$J856) &gt; 0, VLOOKUP(Attendance!$G856,FINALS_WEEK_THURSDAY_PERIOD_SCHEDULE[],2,TRUE),
       VLOOKUP(Attendance!$G856,REGULAR_WEEK_SCHEDULE[[Thursday]:[Period]],3,TRUE))),
IF(WEEKDAY(Attendance!$J856) = 6,
       IF(COUNTIF(FINALS_WEEK_FRIDAY_DATE[],Attendance!$J856) &gt; 0, VLOOKUP(Attendance!$G856,FINALS_WEEK_FRIDAY_PERIOD_SCHEDULE[],2,TRUE),
       VLOOKUP(Attendance!$G856,REGULAR_WEEK_SCHEDULE[[Friday]:[Period]],2,TRUE))))))))))</f>
        <v/>
      </c>
      <c r="J856" s="41" t="str">
        <f t="shared" ca="1" si="44"/>
        <v/>
      </c>
      <c r="K856" s="41" t="str">
        <f>IF($A856 &lt;&gt; "",VLOOKUP($A856,'Student reference sheet'!$A$2:$V$2329, 7,FALSE), "")</f>
        <v/>
      </c>
      <c r="L856" s="30" t="str">
        <f>IF($A856 ="", "", VLOOKUP($A856, 'Student reference sheet'!$A$2:$Z$2603,23,FALSE))</f>
        <v/>
      </c>
      <c r="M856" s="30" t="str">
        <f>IF($A856 ="", "", VLOOKUP($A856, 'Student reference sheet'!$A$2:$Z$2603,24,FALSE))</f>
        <v/>
      </c>
      <c r="N856" s="30" t="str">
        <f>IF($A856 ="", "", VLOOKUP($A856, 'Student reference sheet'!$A$2:$Z$2603,26,FALSE))</f>
        <v/>
      </c>
      <c r="O856" s="30" t="str">
        <f>IF($A856 ="", "", VLOOKUP($A856, 'Student reference sheet'!$A$2:$Z$2603,25,FALSE))</f>
        <v/>
      </c>
      <c r="P856" s="39" t="str">
        <f>IF($A856 = "", "", IF(OR(VLOOKUP($A856,'Student reference sheet'!$A$2:$V$2400,8,FALSE) = "R",  VLOOKUP($A856,'Student reference sheet'!$A$2:$V$2400,8,FALSE) = "L"), "X", ""))</f>
        <v/>
      </c>
      <c r="Q856" s="39" t="str">
        <f>IF($A856 ="", "", VLOOKUP($A856, 'Student reference sheet'!$A$2:$V$2603,22,FALSE))</f>
        <v/>
      </c>
      <c r="R856" s="39" t="str">
        <f>IF($A856 &lt;&gt; "",VLOOKUP($A856,'Student reference sheet'!$A$2:$V$2329, 5,FALSE), "")</f>
        <v/>
      </c>
      <c r="S856" s="39" t="str">
        <f>IF($A856 &lt;&gt; "",VLOOKUP($A856,'Student reference sheet'!$A$2:$V$2329, 6,FALSE), "")</f>
        <v/>
      </c>
      <c r="T856" s="30" t="str">
        <f>IF($A856 = "","",
IF(VLOOKUP($A856,'Student reference sheet'!$A$2:$V$2329, 10,FALSE) = "Y", "Hispanic",
IF(VLOOKUP($A856,'Student reference sheet'!$A$2:$V$2329,11,FALSE) &lt;&gt; "",
IF(VLOOKUP($A856,'Student reference sheet'!$A$2:$V$2329,11,FALSE) = "UNK", "Unknown", VLOOKUP(VALUE(VLOOKUP($A856,'Student reference sheet'!$A$2:$V$2329,11,FALSE)),'Ethnicity Reference'!$A$2:$B$22,2,FALSE)),
IF(VLOOKUP($A856,'Student reference sheet'!$A$2:$V$2329,9,FALSE) &lt;&gt; "", VLOOKUP(VALUE(VLOOKUP($A856,'Student reference sheet'!$A$2:$V$2329,9,FALSE)),'Ethnicity Reference'!$A$2:$B$22,2,FALSE),"Unknown"))))</f>
        <v/>
      </c>
      <c r="U856" s="35"/>
    </row>
    <row r="857" spans="1:21" ht="15.75">
      <c r="A857" s="47"/>
      <c r="B857" s="33"/>
      <c r="C857" s="39" t="str">
        <f>IF($A857 &lt;&gt; "",VLOOKUP($A857,'Student reference sheet'!$A$2:$V$2329, 3,FALSE), "")</f>
        <v/>
      </c>
      <c r="D857" s="39" t="str">
        <f>IF($A857 &lt;&gt; "",VLOOKUP($A857,'Student reference sheet'!$A$2:$V$2329, 2,FALSE), "")</f>
        <v/>
      </c>
      <c r="E857" s="35"/>
      <c r="F857" s="34"/>
      <c r="G857" s="40" t="str">
        <f t="shared" ca="1" si="42"/>
        <v/>
      </c>
      <c r="H857" s="40" t="str">
        <f t="shared" ca="1" si="43"/>
        <v/>
      </c>
      <c r="I857" s="36" t="str">
        <f>IF($A857 = "", "",
IF(COUNTIF(MINIMUM_DAY_DATES[], Attendance!J857) &gt; 0, VLOOKUP(Attendance!$G857,MINIMUM_DAY_PERIOD_SCHEDULE[], 2,TRUE),
IF(COUNTIF(RALLY_DATES[], Attendance!J857) &gt; 0, VLOOKUP(Attendance!$G857,RALLY_PERIOD_SCHEDULE[], 2,TRUE),
IF(WEEKDAY(Attendance!$J857) = 2,
       IF(COUNTIF(FINALS_WEEK_MONDAY_DATE[],Attendance!$J857) &gt; 0, VLOOKUP(Attendance!$G857,FINALS_WEEK_MONDAY_PERIOD_SCHEDULE[],2,TRUE),
       VLOOKUP(Attendance!$G857,REGULAR_WEEK_SCHEDULE[],6,TRUE)),
IF(WEEKDAY($J857) = 3,
       IF(COUNTIF(FINALS_WEEK_TUESDAY_DATE[],Attendance!$J857) &gt; 0, VLOOKUP(Attendance!$G857,FINALS_WEEK_TUESDAY_PERIOD_SCHEDULE[],2,TRUE),
       VLOOKUP(Attendance!$G857,REGULAR_WEEK_SCHEDULE[[Tuesday]:[Period]],5,TRUE)),
IF(WEEKDAY(Attendance!$J857) = 4,
        IF(COUNTIF(BLOCK_WEDNESDAY_DATES[],Attendance!$J857) &gt; 0, VLOOKUP(Attendance!$G857,BLOCK_WEDNESDAY_PERIOD_SCHEDULE[],2,TRUE),
        IF(COUNTIF(FINALS_WEEK_WEDNESDAY_DATE[],Attendance!$J857) &gt; 0, VLOOKUP(Attendance!$G857,FINALS_WEEK_WEDNESDAY_PERIOD_SCHEDULE[],2,TRUE),
       VLOOKUP(Attendance!$G857,REGULAR_WEEK_SCHEDULE[[Wednesday]:[Period]],4,TRUE))),
IF(WEEKDAY($J857) = 5,
       IF(COUNTIF(BLOCK_THURSDAY_DATES[],Attendance!$J857) &gt; 0, VLOOKUP(Attendance!$G857,BLOCK_THURSDAY_PERIOD_SCHEDULE[],2,TRUE),
       IF(COUNTIF(FINALS_WEEK_THURSDAY_DATE[],Attendance!$J857) &gt; 0, VLOOKUP(Attendance!$G857,FINALS_WEEK_THURSDAY_PERIOD_SCHEDULE[],2,TRUE),
       VLOOKUP(Attendance!$G857,REGULAR_WEEK_SCHEDULE[[Thursday]:[Period]],3,TRUE))),
IF(WEEKDAY(Attendance!$J857) = 6,
       IF(COUNTIF(FINALS_WEEK_FRIDAY_DATE[],Attendance!$J857) &gt; 0, VLOOKUP(Attendance!$G857,FINALS_WEEK_FRIDAY_PERIOD_SCHEDULE[],2,TRUE),
       VLOOKUP(Attendance!$G857,REGULAR_WEEK_SCHEDULE[[Friday]:[Period]],2,TRUE))))))))))</f>
        <v/>
      </c>
      <c r="J857" s="41" t="str">
        <f t="shared" ca="1" si="44"/>
        <v/>
      </c>
      <c r="K857" s="41" t="str">
        <f>IF($A857 &lt;&gt; "",VLOOKUP($A857,'Student reference sheet'!$A$2:$V$2329, 7,FALSE), "")</f>
        <v/>
      </c>
      <c r="L857" s="30" t="str">
        <f>IF($A857 ="", "", VLOOKUP($A857, 'Student reference sheet'!$A$2:$Z$2603,23,FALSE))</f>
        <v/>
      </c>
      <c r="M857" s="30" t="str">
        <f>IF($A857 ="", "", VLOOKUP($A857, 'Student reference sheet'!$A$2:$Z$2603,24,FALSE))</f>
        <v/>
      </c>
      <c r="N857" s="30" t="str">
        <f>IF($A857 ="", "", VLOOKUP($A857, 'Student reference sheet'!$A$2:$Z$2603,26,FALSE))</f>
        <v/>
      </c>
      <c r="O857" s="30" t="str">
        <f>IF($A857 ="", "", VLOOKUP($A857, 'Student reference sheet'!$A$2:$Z$2603,25,FALSE))</f>
        <v/>
      </c>
      <c r="P857" s="39" t="str">
        <f>IF($A857 = "", "", IF(OR(VLOOKUP($A857,'Student reference sheet'!$A$2:$V$2400,8,FALSE) = "R",  VLOOKUP($A857,'Student reference sheet'!$A$2:$V$2400,8,FALSE) = "L"), "X", ""))</f>
        <v/>
      </c>
      <c r="Q857" s="39" t="str">
        <f>IF($A857 ="", "", VLOOKUP($A857, 'Student reference sheet'!$A$2:$V$2603,22,FALSE))</f>
        <v/>
      </c>
      <c r="R857" s="39" t="str">
        <f>IF($A857 &lt;&gt; "",VLOOKUP($A857,'Student reference sheet'!$A$2:$V$2329, 5,FALSE), "")</f>
        <v/>
      </c>
      <c r="S857" s="39" t="str">
        <f>IF($A857 &lt;&gt; "",VLOOKUP($A857,'Student reference sheet'!$A$2:$V$2329, 6,FALSE), "")</f>
        <v/>
      </c>
      <c r="T857" s="30" t="str">
        <f>IF($A857 = "","",
IF(VLOOKUP($A857,'Student reference sheet'!$A$2:$V$2329, 10,FALSE) = "Y", "Hispanic",
IF(VLOOKUP($A857,'Student reference sheet'!$A$2:$V$2329,11,FALSE) &lt;&gt; "",
IF(VLOOKUP($A857,'Student reference sheet'!$A$2:$V$2329,11,FALSE) = "UNK", "Unknown", VLOOKUP(VALUE(VLOOKUP($A857,'Student reference sheet'!$A$2:$V$2329,11,FALSE)),'Ethnicity Reference'!$A$2:$B$22,2,FALSE)),
IF(VLOOKUP($A857,'Student reference sheet'!$A$2:$V$2329,9,FALSE) &lt;&gt; "", VLOOKUP(VALUE(VLOOKUP($A857,'Student reference sheet'!$A$2:$V$2329,9,FALSE)),'Ethnicity Reference'!$A$2:$B$22,2,FALSE),"Unknown"))))</f>
        <v/>
      </c>
      <c r="U857" s="35"/>
    </row>
    <row r="858" spans="1:21" ht="15.75">
      <c r="A858" s="47"/>
      <c r="B858" s="33"/>
      <c r="C858" s="39" t="str">
        <f>IF($A858 &lt;&gt; "",VLOOKUP($A858,'Student reference sheet'!$A$2:$V$2329, 3,FALSE), "")</f>
        <v/>
      </c>
      <c r="D858" s="39" t="str">
        <f>IF($A858 &lt;&gt; "",VLOOKUP($A858,'Student reference sheet'!$A$2:$V$2329, 2,FALSE), "")</f>
        <v/>
      </c>
      <c r="E858" s="35"/>
      <c r="F858" s="34"/>
      <c r="G858" s="40" t="str">
        <f t="shared" ca="1" si="42"/>
        <v/>
      </c>
      <c r="H858" s="40" t="str">
        <f t="shared" ca="1" si="43"/>
        <v/>
      </c>
      <c r="I858" s="36" t="str">
        <f>IF($A858 = "", "",
IF(COUNTIF(MINIMUM_DAY_DATES[], Attendance!J858) &gt; 0, VLOOKUP(Attendance!$G858,MINIMUM_DAY_PERIOD_SCHEDULE[], 2,TRUE),
IF(COUNTIF(RALLY_DATES[], Attendance!J858) &gt; 0, VLOOKUP(Attendance!$G858,RALLY_PERIOD_SCHEDULE[], 2,TRUE),
IF(WEEKDAY(Attendance!$J858) = 2,
       IF(COUNTIF(FINALS_WEEK_MONDAY_DATE[],Attendance!$J858) &gt; 0, VLOOKUP(Attendance!$G858,FINALS_WEEK_MONDAY_PERIOD_SCHEDULE[],2,TRUE),
       VLOOKUP(Attendance!$G858,REGULAR_WEEK_SCHEDULE[],6,TRUE)),
IF(WEEKDAY($J858) = 3,
       IF(COUNTIF(FINALS_WEEK_TUESDAY_DATE[],Attendance!$J858) &gt; 0, VLOOKUP(Attendance!$G858,FINALS_WEEK_TUESDAY_PERIOD_SCHEDULE[],2,TRUE),
       VLOOKUP(Attendance!$G858,REGULAR_WEEK_SCHEDULE[[Tuesday]:[Period]],5,TRUE)),
IF(WEEKDAY(Attendance!$J858) = 4,
        IF(COUNTIF(BLOCK_WEDNESDAY_DATES[],Attendance!$J858) &gt; 0, VLOOKUP(Attendance!$G858,BLOCK_WEDNESDAY_PERIOD_SCHEDULE[],2,TRUE),
        IF(COUNTIF(FINALS_WEEK_WEDNESDAY_DATE[],Attendance!$J858) &gt; 0, VLOOKUP(Attendance!$G858,FINALS_WEEK_WEDNESDAY_PERIOD_SCHEDULE[],2,TRUE),
       VLOOKUP(Attendance!$G858,REGULAR_WEEK_SCHEDULE[[Wednesday]:[Period]],4,TRUE))),
IF(WEEKDAY($J858) = 5,
       IF(COUNTIF(BLOCK_THURSDAY_DATES[],Attendance!$J858) &gt; 0, VLOOKUP(Attendance!$G858,BLOCK_THURSDAY_PERIOD_SCHEDULE[],2,TRUE),
       IF(COUNTIF(FINALS_WEEK_THURSDAY_DATE[],Attendance!$J858) &gt; 0, VLOOKUP(Attendance!$G858,FINALS_WEEK_THURSDAY_PERIOD_SCHEDULE[],2,TRUE),
       VLOOKUP(Attendance!$G858,REGULAR_WEEK_SCHEDULE[[Thursday]:[Period]],3,TRUE))),
IF(WEEKDAY(Attendance!$J858) = 6,
       IF(COUNTIF(FINALS_WEEK_FRIDAY_DATE[],Attendance!$J858) &gt; 0, VLOOKUP(Attendance!$G858,FINALS_WEEK_FRIDAY_PERIOD_SCHEDULE[],2,TRUE),
       VLOOKUP(Attendance!$G858,REGULAR_WEEK_SCHEDULE[[Friday]:[Period]],2,TRUE))))))))))</f>
        <v/>
      </c>
      <c r="J858" s="41" t="str">
        <f t="shared" ca="1" si="44"/>
        <v/>
      </c>
      <c r="K858" s="41" t="str">
        <f>IF($A858 &lt;&gt; "",VLOOKUP($A858,'Student reference sheet'!$A$2:$V$2329, 7,FALSE), "")</f>
        <v/>
      </c>
      <c r="L858" s="30" t="str">
        <f>IF($A858 ="", "", VLOOKUP($A858, 'Student reference sheet'!$A$2:$Z$2603,23,FALSE))</f>
        <v/>
      </c>
      <c r="M858" s="30" t="str">
        <f>IF($A858 ="", "", VLOOKUP($A858, 'Student reference sheet'!$A$2:$Z$2603,24,FALSE))</f>
        <v/>
      </c>
      <c r="N858" s="30" t="str">
        <f>IF($A858 ="", "", VLOOKUP($A858, 'Student reference sheet'!$A$2:$Z$2603,26,FALSE))</f>
        <v/>
      </c>
      <c r="O858" s="30" t="str">
        <f>IF($A858 ="", "", VLOOKUP($A858, 'Student reference sheet'!$A$2:$Z$2603,25,FALSE))</f>
        <v/>
      </c>
      <c r="P858" s="39" t="str">
        <f>IF($A858 = "", "", IF(OR(VLOOKUP($A858,'Student reference sheet'!$A$2:$V$2400,8,FALSE) = "R",  VLOOKUP($A858,'Student reference sheet'!$A$2:$V$2400,8,FALSE) = "L"), "X", ""))</f>
        <v/>
      </c>
      <c r="Q858" s="39" t="str">
        <f>IF($A858 ="", "", VLOOKUP($A858, 'Student reference sheet'!$A$2:$V$2603,22,FALSE))</f>
        <v/>
      </c>
      <c r="R858" s="39" t="str">
        <f>IF($A858 &lt;&gt; "",VLOOKUP($A858,'Student reference sheet'!$A$2:$V$2329, 5,FALSE), "")</f>
        <v/>
      </c>
      <c r="S858" s="39" t="str">
        <f>IF($A858 &lt;&gt; "",VLOOKUP($A858,'Student reference sheet'!$A$2:$V$2329, 6,FALSE), "")</f>
        <v/>
      </c>
      <c r="T858" s="30" t="str">
        <f>IF($A858 = "","",
IF(VLOOKUP($A858,'Student reference sheet'!$A$2:$V$2329, 10,FALSE) = "Y", "Hispanic",
IF(VLOOKUP($A858,'Student reference sheet'!$A$2:$V$2329,11,FALSE) &lt;&gt; "",
IF(VLOOKUP($A858,'Student reference sheet'!$A$2:$V$2329,11,FALSE) = "UNK", "Unknown", VLOOKUP(VALUE(VLOOKUP($A858,'Student reference sheet'!$A$2:$V$2329,11,FALSE)),'Ethnicity Reference'!$A$2:$B$22,2,FALSE)),
IF(VLOOKUP($A858,'Student reference sheet'!$A$2:$V$2329,9,FALSE) &lt;&gt; "", VLOOKUP(VALUE(VLOOKUP($A858,'Student reference sheet'!$A$2:$V$2329,9,FALSE)),'Ethnicity Reference'!$A$2:$B$22,2,FALSE),"Unknown"))))</f>
        <v/>
      </c>
      <c r="U858" s="35"/>
    </row>
    <row r="859" spans="1:21" ht="15.75">
      <c r="A859" s="47"/>
      <c r="B859" s="33"/>
      <c r="C859" s="39" t="str">
        <f>IF($A859 &lt;&gt; "",VLOOKUP($A859,'Student reference sheet'!$A$2:$V$2329, 3,FALSE), "")</f>
        <v/>
      </c>
      <c r="D859" s="39" t="str">
        <f>IF($A859 &lt;&gt; "",VLOOKUP($A859,'Student reference sheet'!$A$2:$V$2329, 2,FALSE), "")</f>
        <v/>
      </c>
      <c r="E859" s="35"/>
      <c r="F859" s="34"/>
      <c r="G859" s="40" t="str">
        <f t="shared" ca="1" si="42"/>
        <v/>
      </c>
      <c r="H859" s="40" t="str">
        <f t="shared" ca="1" si="43"/>
        <v/>
      </c>
      <c r="I859" s="36" t="str">
        <f>IF($A859 = "", "",
IF(COUNTIF(MINIMUM_DAY_DATES[], Attendance!J859) &gt; 0, VLOOKUP(Attendance!$G859,MINIMUM_DAY_PERIOD_SCHEDULE[], 2,TRUE),
IF(COUNTIF(RALLY_DATES[], Attendance!J859) &gt; 0, VLOOKUP(Attendance!$G859,RALLY_PERIOD_SCHEDULE[], 2,TRUE),
IF(WEEKDAY(Attendance!$J859) = 2,
       IF(COUNTIF(FINALS_WEEK_MONDAY_DATE[],Attendance!$J859) &gt; 0, VLOOKUP(Attendance!$G859,FINALS_WEEK_MONDAY_PERIOD_SCHEDULE[],2,TRUE),
       VLOOKUP(Attendance!$G859,REGULAR_WEEK_SCHEDULE[],6,TRUE)),
IF(WEEKDAY($J859) = 3,
       IF(COUNTIF(FINALS_WEEK_TUESDAY_DATE[],Attendance!$J859) &gt; 0, VLOOKUP(Attendance!$G859,FINALS_WEEK_TUESDAY_PERIOD_SCHEDULE[],2,TRUE),
       VLOOKUP(Attendance!$G859,REGULAR_WEEK_SCHEDULE[[Tuesday]:[Period]],5,TRUE)),
IF(WEEKDAY(Attendance!$J859) = 4,
        IF(COUNTIF(BLOCK_WEDNESDAY_DATES[],Attendance!$J859) &gt; 0, VLOOKUP(Attendance!$G859,BLOCK_WEDNESDAY_PERIOD_SCHEDULE[],2,TRUE),
        IF(COUNTIF(FINALS_WEEK_WEDNESDAY_DATE[],Attendance!$J859) &gt; 0, VLOOKUP(Attendance!$G859,FINALS_WEEK_WEDNESDAY_PERIOD_SCHEDULE[],2,TRUE),
       VLOOKUP(Attendance!$G859,REGULAR_WEEK_SCHEDULE[[Wednesday]:[Period]],4,TRUE))),
IF(WEEKDAY($J859) = 5,
       IF(COUNTIF(BLOCK_THURSDAY_DATES[],Attendance!$J859) &gt; 0, VLOOKUP(Attendance!$G859,BLOCK_THURSDAY_PERIOD_SCHEDULE[],2,TRUE),
       IF(COUNTIF(FINALS_WEEK_THURSDAY_DATE[],Attendance!$J859) &gt; 0, VLOOKUP(Attendance!$G859,FINALS_WEEK_THURSDAY_PERIOD_SCHEDULE[],2,TRUE),
       VLOOKUP(Attendance!$G859,REGULAR_WEEK_SCHEDULE[[Thursday]:[Period]],3,TRUE))),
IF(WEEKDAY(Attendance!$J859) = 6,
       IF(COUNTIF(FINALS_WEEK_FRIDAY_DATE[],Attendance!$J859) &gt; 0, VLOOKUP(Attendance!$G859,FINALS_WEEK_FRIDAY_PERIOD_SCHEDULE[],2,TRUE),
       VLOOKUP(Attendance!$G859,REGULAR_WEEK_SCHEDULE[[Friday]:[Period]],2,TRUE))))))))))</f>
        <v/>
      </c>
      <c r="J859" s="41" t="str">
        <f t="shared" ca="1" si="44"/>
        <v/>
      </c>
      <c r="K859" s="41" t="str">
        <f>IF($A859 &lt;&gt; "",VLOOKUP($A859,'Student reference sheet'!$A$2:$V$2329, 7,FALSE), "")</f>
        <v/>
      </c>
      <c r="L859" s="30" t="str">
        <f>IF($A859 ="", "", VLOOKUP($A859, 'Student reference sheet'!$A$2:$Z$2603,23,FALSE))</f>
        <v/>
      </c>
      <c r="M859" s="30" t="str">
        <f>IF($A859 ="", "", VLOOKUP($A859, 'Student reference sheet'!$A$2:$Z$2603,24,FALSE))</f>
        <v/>
      </c>
      <c r="N859" s="30" t="str">
        <f>IF($A859 ="", "", VLOOKUP($A859, 'Student reference sheet'!$A$2:$Z$2603,26,FALSE))</f>
        <v/>
      </c>
      <c r="O859" s="30" t="str">
        <f>IF($A859 ="", "", VLOOKUP($A859, 'Student reference sheet'!$A$2:$Z$2603,25,FALSE))</f>
        <v/>
      </c>
      <c r="P859" s="39" t="str">
        <f>IF($A859 = "", "", IF(OR(VLOOKUP($A859,'Student reference sheet'!$A$2:$V$2400,8,FALSE) = "R",  VLOOKUP($A859,'Student reference sheet'!$A$2:$V$2400,8,FALSE) = "L"), "X", ""))</f>
        <v/>
      </c>
      <c r="Q859" s="39" t="str">
        <f>IF($A859 ="", "", VLOOKUP($A859, 'Student reference sheet'!$A$2:$V$2603,22,FALSE))</f>
        <v/>
      </c>
      <c r="R859" s="39" t="str">
        <f>IF($A859 &lt;&gt; "",VLOOKUP($A859,'Student reference sheet'!$A$2:$V$2329, 5,FALSE), "")</f>
        <v/>
      </c>
      <c r="S859" s="39" t="str">
        <f>IF($A859 &lt;&gt; "",VLOOKUP($A859,'Student reference sheet'!$A$2:$V$2329, 6,FALSE), "")</f>
        <v/>
      </c>
      <c r="T859" s="30" t="str">
        <f>IF($A859 = "","",
IF(VLOOKUP($A859,'Student reference sheet'!$A$2:$V$2329, 10,FALSE) = "Y", "Hispanic",
IF(VLOOKUP($A859,'Student reference sheet'!$A$2:$V$2329,11,FALSE) &lt;&gt; "",
IF(VLOOKUP($A859,'Student reference sheet'!$A$2:$V$2329,11,FALSE) = "UNK", "Unknown", VLOOKUP(VALUE(VLOOKUP($A859,'Student reference sheet'!$A$2:$V$2329,11,FALSE)),'Ethnicity Reference'!$A$2:$B$22,2,FALSE)),
IF(VLOOKUP($A859,'Student reference sheet'!$A$2:$V$2329,9,FALSE) &lt;&gt; "", VLOOKUP(VALUE(VLOOKUP($A859,'Student reference sheet'!$A$2:$V$2329,9,FALSE)),'Ethnicity Reference'!$A$2:$B$22,2,FALSE),"Unknown"))))</f>
        <v/>
      </c>
      <c r="U859" s="35"/>
    </row>
    <row r="860" spans="1:21" ht="15.75">
      <c r="A860" s="47"/>
      <c r="B860" s="33"/>
      <c r="C860" s="39" t="str">
        <f>IF($A860 &lt;&gt; "",VLOOKUP($A860,'Student reference sheet'!$A$2:$V$2329, 3,FALSE), "")</f>
        <v/>
      </c>
      <c r="D860" s="39" t="str">
        <f>IF($A860 &lt;&gt; "",VLOOKUP($A860,'Student reference sheet'!$A$2:$V$2329, 2,FALSE), "")</f>
        <v/>
      </c>
      <c r="E860" s="35"/>
      <c r="F860" s="34"/>
      <c r="G860" s="40" t="str">
        <f t="shared" ca="1" si="42"/>
        <v/>
      </c>
      <c r="H860" s="40" t="str">
        <f t="shared" ca="1" si="43"/>
        <v/>
      </c>
      <c r="I860" s="36" t="str">
        <f>IF($A860 = "", "",
IF(COUNTIF(MINIMUM_DAY_DATES[], Attendance!J860) &gt; 0, VLOOKUP(Attendance!$G860,MINIMUM_DAY_PERIOD_SCHEDULE[], 2,TRUE),
IF(COUNTIF(RALLY_DATES[], Attendance!J860) &gt; 0, VLOOKUP(Attendance!$G860,RALLY_PERIOD_SCHEDULE[], 2,TRUE),
IF(WEEKDAY(Attendance!$J860) = 2,
       IF(COUNTIF(FINALS_WEEK_MONDAY_DATE[],Attendance!$J860) &gt; 0, VLOOKUP(Attendance!$G860,FINALS_WEEK_MONDAY_PERIOD_SCHEDULE[],2,TRUE),
       VLOOKUP(Attendance!$G860,REGULAR_WEEK_SCHEDULE[],6,TRUE)),
IF(WEEKDAY($J860) = 3,
       IF(COUNTIF(FINALS_WEEK_TUESDAY_DATE[],Attendance!$J860) &gt; 0, VLOOKUP(Attendance!$G860,FINALS_WEEK_TUESDAY_PERIOD_SCHEDULE[],2,TRUE),
       VLOOKUP(Attendance!$G860,REGULAR_WEEK_SCHEDULE[[Tuesday]:[Period]],5,TRUE)),
IF(WEEKDAY(Attendance!$J860) = 4,
        IF(COUNTIF(BLOCK_WEDNESDAY_DATES[],Attendance!$J860) &gt; 0, VLOOKUP(Attendance!$G860,BLOCK_WEDNESDAY_PERIOD_SCHEDULE[],2,TRUE),
        IF(COUNTIF(FINALS_WEEK_WEDNESDAY_DATE[],Attendance!$J860) &gt; 0, VLOOKUP(Attendance!$G860,FINALS_WEEK_WEDNESDAY_PERIOD_SCHEDULE[],2,TRUE),
       VLOOKUP(Attendance!$G860,REGULAR_WEEK_SCHEDULE[[Wednesday]:[Period]],4,TRUE))),
IF(WEEKDAY($J860) = 5,
       IF(COUNTIF(BLOCK_THURSDAY_DATES[],Attendance!$J860) &gt; 0, VLOOKUP(Attendance!$G860,BLOCK_THURSDAY_PERIOD_SCHEDULE[],2,TRUE),
       IF(COUNTIF(FINALS_WEEK_THURSDAY_DATE[],Attendance!$J860) &gt; 0, VLOOKUP(Attendance!$G860,FINALS_WEEK_THURSDAY_PERIOD_SCHEDULE[],2,TRUE),
       VLOOKUP(Attendance!$G860,REGULAR_WEEK_SCHEDULE[[Thursday]:[Period]],3,TRUE))),
IF(WEEKDAY(Attendance!$J860) = 6,
       IF(COUNTIF(FINALS_WEEK_FRIDAY_DATE[],Attendance!$J860) &gt; 0, VLOOKUP(Attendance!$G860,FINALS_WEEK_FRIDAY_PERIOD_SCHEDULE[],2,TRUE),
       VLOOKUP(Attendance!$G860,REGULAR_WEEK_SCHEDULE[[Friday]:[Period]],2,TRUE))))))))))</f>
        <v/>
      </c>
      <c r="J860" s="41" t="str">
        <f t="shared" ca="1" si="44"/>
        <v/>
      </c>
      <c r="K860" s="41" t="str">
        <f>IF($A860 &lt;&gt; "",VLOOKUP($A860,'Student reference sheet'!$A$2:$V$2329, 7,FALSE), "")</f>
        <v/>
      </c>
      <c r="L860" s="30" t="str">
        <f>IF($A860 ="", "", VLOOKUP($A860, 'Student reference sheet'!$A$2:$Z$2603,23,FALSE))</f>
        <v/>
      </c>
      <c r="M860" s="30" t="str">
        <f>IF($A860 ="", "", VLOOKUP($A860, 'Student reference sheet'!$A$2:$Z$2603,24,FALSE))</f>
        <v/>
      </c>
      <c r="N860" s="30" t="str">
        <f>IF($A860 ="", "", VLOOKUP($A860, 'Student reference sheet'!$A$2:$Z$2603,26,FALSE))</f>
        <v/>
      </c>
      <c r="O860" s="30" t="str">
        <f>IF($A860 ="", "", VLOOKUP($A860, 'Student reference sheet'!$A$2:$Z$2603,25,FALSE))</f>
        <v/>
      </c>
      <c r="P860" s="39" t="str">
        <f>IF($A860 = "", "", IF(OR(VLOOKUP($A860,'Student reference sheet'!$A$2:$V$2400,8,FALSE) = "R",  VLOOKUP($A860,'Student reference sheet'!$A$2:$V$2400,8,FALSE) = "L"), "X", ""))</f>
        <v/>
      </c>
      <c r="Q860" s="39" t="str">
        <f>IF($A860 ="", "", VLOOKUP($A860, 'Student reference sheet'!$A$2:$V$2603,22,FALSE))</f>
        <v/>
      </c>
      <c r="R860" s="39" t="str">
        <f>IF($A860 &lt;&gt; "",VLOOKUP($A860,'Student reference sheet'!$A$2:$V$2329, 5,FALSE), "")</f>
        <v/>
      </c>
      <c r="S860" s="39" t="str">
        <f>IF($A860 &lt;&gt; "",VLOOKUP($A860,'Student reference sheet'!$A$2:$V$2329, 6,FALSE), "")</f>
        <v/>
      </c>
      <c r="T860" s="30" t="str">
        <f>IF($A860 = "","",
IF(VLOOKUP($A860,'Student reference sheet'!$A$2:$V$2329, 10,FALSE) = "Y", "Hispanic",
IF(VLOOKUP($A860,'Student reference sheet'!$A$2:$V$2329,11,FALSE) &lt;&gt; "",
IF(VLOOKUP($A860,'Student reference sheet'!$A$2:$V$2329,11,FALSE) = "UNK", "Unknown", VLOOKUP(VALUE(VLOOKUP($A860,'Student reference sheet'!$A$2:$V$2329,11,FALSE)),'Ethnicity Reference'!$A$2:$B$22,2,FALSE)),
IF(VLOOKUP($A860,'Student reference sheet'!$A$2:$V$2329,9,FALSE) &lt;&gt; "", VLOOKUP(VALUE(VLOOKUP($A860,'Student reference sheet'!$A$2:$V$2329,9,FALSE)),'Ethnicity Reference'!$A$2:$B$22,2,FALSE),"Unknown"))))</f>
        <v/>
      </c>
      <c r="U860" s="35"/>
    </row>
    <row r="861" spans="1:21" ht="15.75">
      <c r="A861" s="47"/>
      <c r="B861" s="33"/>
      <c r="C861" s="39" t="str">
        <f>IF($A861 &lt;&gt; "",VLOOKUP($A861,'Student reference sheet'!$A$2:$V$2329, 3,FALSE), "")</f>
        <v/>
      </c>
      <c r="D861" s="39" t="str">
        <f>IF($A861 &lt;&gt; "",VLOOKUP($A861,'Student reference sheet'!$A$2:$V$2329, 2,FALSE), "")</f>
        <v/>
      </c>
      <c r="E861" s="35"/>
      <c r="F861" s="34"/>
      <c r="G861" s="40" t="str">
        <f t="shared" ca="1" si="42"/>
        <v/>
      </c>
      <c r="H861" s="40" t="str">
        <f t="shared" ca="1" si="43"/>
        <v/>
      </c>
      <c r="I861" s="36" t="str">
        <f>IF($A861 = "", "",
IF(COUNTIF(MINIMUM_DAY_DATES[], Attendance!J861) &gt; 0, VLOOKUP(Attendance!$G861,MINIMUM_DAY_PERIOD_SCHEDULE[], 2,TRUE),
IF(COUNTIF(RALLY_DATES[], Attendance!J861) &gt; 0, VLOOKUP(Attendance!$G861,RALLY_PERIOD_SCHEDULE[], 2,TRUE),
IF(WEEKDAY(Attendance!$J861) = 2,
       IF(COUNTIF(FINALS_WEEK_MONDAY_DATE[],Attendance!$J861) &gt; 0, VLOOKUP(Attendance!$G861,FINALS_WEEK_MONDAY_PERIOD_SCHEDULE[],2,TRUE),
       VLOOKUP(Attendance!$G861,REGULAR_WEEK_SCHEDULE[],6,TRUE)),
IF(WEEKDAY($J861) = 3,
       IF(COUNTIF(FINALS_WEEK_TUESDAY_DATE[],Attendance!$J861) &gt; 0, VLOOKUP(Attendance!$G861,FINALS_WEEK_TUESDAY_PERIOD_SCHEDULE[],2,TRUE),
       VLOOKUP(Attendance!$G861,REGULAR_WEEK_SCHEDULE[[Tuesday]:[Period]],5,TRUE)),
IF(WEEKDAY(Attendance!$J861) = 4,
        IF(COUNTIF(BLOCK_WEDNESDAY_DATES[],Attendance!$J861) &gt; 0, VLOOKUP(Attendance!$G861,BLOCK_WEDNESDAY_PERIOD_SCHEDULE[],2,TRUE),
        IF(COUNTIF(FINALS_WEEK_WEDNESDAY_DATE[],Attendance!$J861) &gt; 0, VLOOKUP(Attendance!$G861,FINALS_WEEK_WEDNESDAY_PERIOD_SCHEDULE[],2,TRUE),
       VLOOKUP(Attendance!$G861,REGULAR_WEEK_SCHEDULE[[Wednesday]:[Period]],4,TRUE))),
IF(WEEKDAY($J861) = 5,
       IF(COUNTIF(BLOCK_THURSDAY_DATES[],Attendance!$J861) &gt; 0, VLOOKUP(Attendance!$G861,BLOCK_THURSDAY_PERIOD_SCHEDULE[],2,TRUE),
       IF(COUNTIF(FINALS_WEEK_THURSDAY_DATE[],Attendance!$J861) &gt; 0, VLOOKUP(Attendance!$G861,FINALS_WEEK_THURSDAY_PERIOD_SCHEDULE[],2,TRUE),
       VLOOKUP(Attendance!$G861,REGULAR_WEEK_SCHEDULE[[Thursday]:[Period]],3,TRUE))),
IF(WEEKDAY(Attendance!$J861) = 6,
       IF(COUNTIF(FINALS_WEEK_FRIDAY_DATE[],Attendance!$J861) &gt; 0, VLOOKUP(Attendance!$G861,FINALS_WEEK_FRIDAY_PERIOD_SCHEDULE[],2,TRUE),
       VLOOKUP(Attendance!$G861,REGULAR_WEEK_SCHEDULE[[Friday]:[Period]],2,TRUE))))))))))</f>
        <v/>
      </c>
      <c r="J861" s="41" t="str">
        <f t="shared" ca="1" si="44"/>
        <v/>
      </c>
      <c r="K861" s="41" t="str">
        <f>IF($A861 &lt;&gt; "",VLOOKUP($A861,'Student reference sheet'!$A$2:$V$2329, 7,FALSE), "")</f>
        <v/>
      </c>
      <c r="L861" s="30" t="str">
        <f>IF($A861 ="", "", VLOOKUP($A861, 'Student reference sheet'!$A$2:$Z$2603,23,FALSE))</f>
        <v/>
      </c>
      <c r="M861" s="30" t="str">
        <f>IF($A861 ="", "", VLOOKUP($A861, 'Student reference sheet'!$A$2:$Z$2603,24,FALSE))</f>
        <v/>
      </c>
      <c r="N861" s="30" t="str">
        <f>IF($A861 ="", "", VLOOKUP($A861, 'Student reference sheet'!$A$2:$Z$2603,26,FALSE))</f>
        <v/>
      </c>
      <c r="O861" s="30" t="str">
        <f>IF($A861 ="", "", VLOOKUP($A861, 'Student reference sheet'!$A$2:$Z$2603,25,FALSE))</f>
        <v/>
      </c>
      <c r="P861" s="39" t="str">
        <f>IF($A861 = "", "", IF(OR(VLOOKUP($A861,'Student reference sheet'!$A$2:$V$2400,8,FALSE) = "R",  VLOOKUP($A861,'Student reference sheet'!$A$2:$V$2400,8,FALSE) = "L"), "X", ""))</f>
        <v/>
      </c>
      <c r="Q861" s="39" t="str">
        <f>IF($A861 ="", "", VLOOKUP($A861, 'Student reference sheet'!$A$2:$V$2603,22,FALSE))</f>
        <v/>
      </c>
      <c r="R861" s="39" t="str">
        <f>IF($A861 &lt;&gt; "",VLOOKUP($A861,'Student reference sheet'!$A$2:$V$2329, 5,FALSE), "")</f>
        <v/>
      </c>
      <c r="S861" s="39" t="str">
        <f>IF($A861 &lt;&gt; "",VLOOKUP($A861,'Student reference sheet'!$A$2:$V$2329, 6,FALSE), "")</f>
        <v/>
      </c>
      <c r="T861" s="30" t="str">
        <f>IF($A861 = "","",
IF(VLOOKUP($A861,'Student reference sheet'!$A$2:$V$2329, 10,FALSE) = "Y", "Hispanic",
IF(VLOOKUP($A861,'Student reference sheet'!$A$2:$V$2329,11,FALSE) &lt;&gt; "",
IF(VLOOKUP($A861,'Student reference sheet'!$A$2:$V$2329,11,FALSE) = "UNK", "Unknown", VLOOKUP(VALUE(VLOOKUP($A861,'Student reference sheet'!$A$2:$V$2329,11,FALSE)),'Ethnicity Reference'!$A$2:$B$22,2,FALSE)),
IF(VLOOKUP($A861,'Student reference sheet'!$A$2:$V$2329,9,FALSE) &lt;&gt; "", VLOOKUP(VALUE(VLOOKUP($A861,'Student reference sheet'!$A$2:$V$2329,9,FALSE)),'Ethnicity Reference'!$A$2:$B$22,2,FALSE),"Unknown"))))</f>
        <v/>
      </c>
      <c r="U861" s="35"/>
    </row>
    <row r="862" spans="1:21" ht="15.75">
      <c r="A862" s="47"/>
      <c r="B862" s="33"/>
      <c r="C862" s="39" t="str">
        <f>IF($A862 &lt;&gt; "",VLOOKUP($A862,'Student reference sheet'!$A$2:$V$2329, 3,FALSE), "")</f>
        <v/>
      </c>
      <c r="D862" s="39" t="str">
        <f>IF($A862 &lt;&gt; "",VLOOKUP($A862,'Student reference sheet'!$A$2:$V$2329, 2,FALSE), "")</f>
        <v/>
      </c>
      <c r="E862" s="35"/>
      <c r="F862" s="34"/>
      <c r="G862" s="40" t="str">
        <f t="shared" ca="1" si="42"/>
        <v/>
      </c>
      <c r="H862" s="40" t="str">
        <f t="shared" ca="1" si="43"/>
        <v/>
      </c>
      <c r="I862" s="36" t="str">
        <f>IF($A862 = "", "",
IF(COUNTIF(MINIMUM_DAY_DATES[], Attendance!J862) &gt; 0, VLOOKUP(Attendance!$G862,MINIMUM_DAY_PERIOD_SCHEDULE[], 2,TRUE),
IF(COUNTIF(RALLY_DATES[], Attendance!J862) &gt; 0, VLOOKUP(Attendance!$G862,RALLY_PERIOD_SCHEDULE[], 2,TRUE),
IF(WEEKDAY(Attendance!$J862) = 2,
       IF(COUNTIF(FINALS_WEEK_MONDAY_DATE[],Attendance!$J862) &gt; 0, VLOOKUP(Attendance!$G862,FINALS_WEEK_MONDAY_PERIOD_SCHEDULE[],2,TRUE),
       VLOOKUP(Attendance!$G862,REGULAR_WEEK_SCHEDULE[],6,TRUE)),
IF(WEEKDAY($J862) = 3,
       IF(COUNTIF(FINALS_WEEK_TUESDAY_DATE[],Attendance!$J862) &gt; 0, VLOOKUP(Attendance!$G862,FINALS_WEEK_TUESDAY_PERIOD_SCHEDULE[],2,TRUE),
       VLOOKUP(Attendance!$G862,REGULAR_WEEK_SCHEDULE[[Tuesday]:[Period]],5,TRUE)),
IF(WEEKDAY(Attendance!$J862) = 4,
        IF(COUNTIF(BLOCK_WEDNESDAY_DATES[],Attendance!$J862) &gt; 0, VLOOKUP(Attendance!$G862,BLOCK_WEDNESDAY_PERIOD_SCHEDULE[],2,TRUE),
        IF(COUNTIF(FINALS_WEEK_WEDNESDAY_DATE[],Attendance!$J862) &gt; 0, VLOOKUP(Attendance!$G862,FINALS_WEEK_WEDNESDAY_PERIOD_SCHEDULE[],2,TRUE),
       VLOOKUP(Attendance!$G862,REGULAR_WEEK_SCHEDULE[[Wednesday]:[Period]],4,TRUE))),
IF(WEEKDAY($J862) = 5,
       IF(COUNTIF(BLOCK_THURSDAY_DATES[],Attendance!$J862) &gt; 0, VLOOKUP(Attendance!$G862,BLOCK_THURSDAY_PERIOD_SCHEDULE[],2,TRUE),
       IF(COUNTIF(FINALS_WEEK_THURSDAY_DATE[],Attendance!$J862) &gt; 0, VLOOKUP(Attendance!$G862,FINALS_WEEK_THURSDAY_PERIOD_SCHEDULE[],2,TRUE),
       VLOOKUP(Attendance!$G862,REGULAR_WEEK_SCHEDULE[[Thursday]:[Period]],3,TRUE))),
IF(WEEKDAY(Attendance!$J862) = 6,
       IF(COUNTIF(FINALS_WEEK_FRIDAY_DATE[],Attendance!$J862) &gt; 0, VLOOKUP(Attendance!$G862,FINALS_WEEK_FRIDAY_PERIOD_SCHEDULE[],2,TRUE),
       VLOOKUP(Attendance!$G862,REGULAR_WEEK_SCHEDULE[[Friday]:[Period]],2,TRUE))))))))))</f>
        <v/>
      </c>
      <c r="J862" s="41" t="str">
        <f t="shared" ca="1" si="44"/>
        <v/>
      </c>
      <c r="K862" s="41" t="str">
        <f>IF($A862 &lt;&gt; "",VLOOKUP($A862,'Student reference sheet'!$A$2:$V$2329, 7,FALSE), "")</f>
        <v/>
      </c>
      <c r="L862" s="30" t="str">
        <f>IF($A862 ="", "", VLOOKUP($A862, 'Student reference sheet'!$A$2:$Z$2603,23,FALSE))</f>
        <v/>
      </c>
      <c r="M862" s="30" t="str">
        <f>IF($A862 ="", "", VLOOKUP($A862, 'Student reference sheet'!$A$2:$Z$2603,24,FALSE))</f>
        <v/>
      </c>
      <c r="N862" s="30" t="str">
        <f>IF($A862 ="", "", VLOOKUP($A862, 'Student reference sheet'!$A$2:$Z$2603,26,FALSE))</f>
        <v/>
      </c>
      <c r="O862" s="30" t="str">
        <f>IF($A862 ="", "", VLOOKUP($A862, 'Student reference sheet'!$A$2:$Z$2603,25,FALSE))</f>
        <v/>
      </c>
      <c r="P862" s="39" t="str">
        <f>IF($A862 = "", "", IF(OR(VLOOKUP($A862,'Student reference sheet'!$A$2:$V$2400,8,FALSE) = "R",  VLOOKUP($A862,'Student reference sheet'!$A$2:$V$2400,8,FALSE) = "L"), "X", ""))</f>
        <v/>
      </c>
      <c r="Q862" s="39" t="str">
        <f>IF($A862 ="", "", VLOOKUP($A862, 'Student reference sheet'!$A$2:$V$2603,22,FALSE))</f>
        <v/>
      </c>
      <c r="R862" s="39" t="str">
        <f>IF($A862 &lt;&gt; "",VLOOKUP($A862,'Student reference sheet'!$A$2:$V$2329, 5,FALSE), "")</f>
        <v/>
      </c>
      <c r="S862" s="39" t="str">
        <f>IF($A862 &lt;&gt; "",VLOOKUP($A862,'Student reference sheet'!$A$2:$V$2329, 6,FALSE), "")</f>
        <v/>
      </c>
      <c r="T862" s="30" t="str">
        <f>IF($A862 = "","",
IF(VLOOKUP($A862,'Student reference sheet'!$A$2:$V$2329, 10,FALSE) = "Y", "Hispanic",
IF(VLOOKUP($A862,'Student reference sheet'!$A$2:$V$2329,11,FALSE) &lt;&gt; "",
IF(VLOOKUP($A862,'Student reference sheet'!$A$2:$V$2329,11,FALSE) = "UNK", "Unknown", VLOOKUP(VALUE(VLOOKUP($A862,'Student reference sheet'!$A$2:$V$2329,11,FALSE)),'Ethnicity Reference'!$A$2:$B$22,2,FALSE)),
IF(VLOOKUP($A862,'Student reference sheet'!$A$2:$V$2329,9,FALSE) &lt;&gt; "", VLOOKUP(VALUE(VLOOKUP($A862,'Student reference sheet'!$A$2:$V$2329,9,FALSE)),'Ethnicity Reference'!$A$2:$B$22,2,FALSE),"Unknown"))))</f>
        <v/>
      </c>
      <c r="U862" s="35"/>
    </row>
    <row r="863" spans="1:21" ht="15.75">
      <c r="A863" s="47"/>
      <c r="B863" s="33"/>
      <c r="C863" s="39" t="str">
        <f>IF($A863 &lt;&gt; "",VLOOKUP($A863,'Student reference sheet'!$A$2:$V$2329, 3,FALSE), "")</f>
        <v/>
      </c>
      <c r="D863" s="39" t="str">
        <f>IF($A863 &lt;&gt; "",VLOOKUP($A863,'Student reference sheet'!$A$2:$V$2329, 2,FALSE), "")</f>
        <v/>
      </c>
      <c r="E863" s="35"/>
      <c r="F863" s="34"/>
      <c r="G863" s="40" t="str">
        <f t="shared" ca="1" si="42"/>
        <v/>
      </c>
      <c r="H863" s="40" t="str">
        <f t="shared" ca="1" si="43"/>
        <v/>
      </c>
      <c r="I863" s="36" t="str">
        <f>IF($A863 = "", "",
IF(COUNTIF(MINIMUM_DAY_DATES[], Attendance!J863) &gt; 0, VLOOKUP(Attendance!$G863,MINIMUM_DAY_PERIOD_SCHEDULE[], 2,TRUE),
IF(COUNTIF(RALLY_DATES[], Attendance!J863) &gt; 0, VLOOKUP(Attendance!$G863,RALLY_PERIOD_SCHEDULE[], 2,TRUE),
IF(WEEKDAY(Attendance!$J863) = 2,
       IF(COUNTIF(FINALS_WEEK_MONDAY_DATE[],Attendance!$J863) &gt; 0, VLOOKUP(Attendance!$G863,FINALS_WEEK_MONDAY_PERIOD_SCHEDULE[],2,TRUE),
       VLOOKUP(Attendance!$G863,REGULAR_WEEK_SCHEDULE[],6,TRUE)),
IF(WEEKDAY($J863) = 3,
       IF(COUNTIF(FINALS_WEEK_TUESDAY_DATE[],Attendance!$J863) &gt; 0, VLOOKUP(Attendance!$G863,FINALS_WEEK_TUESDAY_PERIOD_SCHEDULE[],2,TRUE),
       VLOOKUP(Attendance!$G863,REGULAR_WEEK_SCHEDULE[[Tuesday]:[Period]],5,TRUE)),
IF(WEEKDAY(Attendance!$J863) = 4,
        IF(COUNTIF(BLOCK_WEDNESDAY_DATES[],Attendance!$J863) &gt; 0, VLOOKUP(Attendance!$G863,BLOCK_WEDNESDAY_PERIOD_SCHEDULE[],2,TRUE),
        IF(COUNTIF(FINALS_WEEK_WEDNESDAY_DATE[],Attendance!$J863) &gt; 0, VLOOKUP(Attendance!$G863,FINALS_WEEK_WEDNESDAY_PERIOD_SCHEDULE[],2,TRUE),
       VLOOKUP(Attendance!$G863,REGULAR_WEEK_SCHEDULE[[Wednesday]:[Period]],4,TRUE))),
IF(WEEKDAY($J863) = 5,
       IF(COUNTIF(BLOCK_THURSDAY_DATES[],Attendance!$J863) &gt; 0, VLOOKUP(Attendance!$G863,BLOCK_THURSDAY_PERIOD_SCHEDULE[],2,TRUE),
       IF(COUNTIF(FINALS_WEEK_THURSDAY_DATE[],Attendance!$J863) &gt; 0, VLOOKUP(Attendance!$G863,FINALS_WEEK_THURSDAY_PERIOD_SCHEDULE[],2,TRUE),
       VLOOKUP(Attendance!$G863,REGULAR_WEEK_SCHEDULE[[Thursday]:[Period]],3,TRUE))),
IF(WEEKDAY(Attendance!$J863) = 6,
       IF(COUNTIF(FINALS_WEEK_FRIDAY_DATE[],Attendance!$J863) &gt; 0, VLOOKUP(Attendance!$G863,FINALS_WEEK_FRIDAY_PERIOD_SCHEDULE[],2,TRUE),
       VLOOKUP(Attendance!$G863,REGULAR_WEEK_SCHEDULE[[Friday]:[Period]],2,TRUE))))))))))</f>
        <v/>
      </c>
      <c r="J863" s="41" t="str">
        <f t="shared" ca="1" si="44"/>
        <v/>
      </c>
      <c r="K863" s="41" t="str">
        <f>IF($A863 &lt;&gt; "",VLOOKUP($A863,'Student reference sheet'!$A$2:$V$2329, 7,FALSE), "")</f>
        <v/>
      </c>
      <c r="L863" s="30" t="str">
        <f>IF($A863 ="", "", VLOOKUP($A863, 'Student reference sheet'!$A$2:$Z$2603,23,FALSE))</f>
        <v/>
      </c>
      <c r="M863" s="30" t="str">
        <f>IF($A863 ="", "", VLOOKUP($A863, 'Student reference sheet'!$A$2:$Z$2603,24,FALSE))</f>
        <v/>
      </c>
      <c r="N863" s="30" t="str">
        <f>IF($A863 ="", "", VLOOKUP($A863, 'Student reference sheet'!$A$2:$Z$2603,26,FALSE))</f>
        <v/>
      </c>
      <c r="O863" s="30" t="str">
        <f>IF($A863 ="", "", VLOOKUP($A863, 'Student reference sheet'!$A$2:$Z$2603,25,FALSE))</f>
        <v/>
      </c>
      <c r="P863" s="39" t="str">
        <f>IF($A863 = "", "", IF(OR(VLOOKUP($A863,'Student reference sheet'!$A$2:$V$2400,8,FALSE) = "R",  VLOOKUP($A863,'Student reference sheet'!$A$2:$V$2400,8,FALSE) = "L"), "X", ""))</f>
        <v/>
      </c>
      <c r="Q863" s="39" t="str">
        <f>IF($A863 ="", "", VLOOKUP($A863, 'Student reference sheet'!$A$2:$V$2603,22,FALSE))</f>
        <v/>
      </c>
      <c r="R863" s="39" t="str">
        <f>IF($A863 &lt;&gt; "",VLOOKUP($A863,'Student reference sheet'!$A$2:$V$2329, 5,FALSE), "")</f>
        <v/>
      </c>
      <c r="S863" s="39" t="str">
        <f>IF($A863 &lt;&gt; "",VLOOKUP($A863,'Student reference sheet'!$A$2:$V$2329, 6,FALSE), "")</f>
        <v/>
      </c>
      <c r="T863" s="30" t="str">
        <f>IF($A863 = "","",
IF(VLOOKUP($A863,'Student reference sheet'!$A$2:$V$2329, 10,FALSE) = "Y", "Hispanic",
IF(VLOOKUP($A863,'Student reference sheet'!$A$2:$V$2329,11,FALSE) &lt;&gt; "",
IF(VLOOKUP($A863,'Student reference sheet'!$A$2:$V$2329,11,FALSE) = "UNK", "Unknown", VLOOKUP(VALUE(VLOOKUP($A863,'Student reference sheet'!$A$2:$V$2329,11,FALSE)),'Ethnicity Reference'!$A$2:$B$22,2,FALSE)),
IF(VLOOKUP($A863,'Student reference sheet'!$A$2:$V$2329,9,FALSE) &lt;&gt; "", VLOOKUP(VALUE(VLOOKUP($A863,'Student reference sheet'!$A$2:$V$2329,9,FALSE)),'Ethnicity Reference'!$A$2:$B$22,2,FALSE),"Unknown"))))</f>
        <v/>
      </c>
      <c r="U863" s="35"/>
    </row>
    <row r="864" spans="1:21" ht="15.75">
      <c r="A864" s="47"/>
      <c r="B864" s="33"/>
      <c r="C864" s="39" t="str">
        <f>IF($A864 &lt;&gt; "",VLOOKUP($A864,'Student reference sheet'!$A$2:$V$2329, 3,FALSE), "")</f>
        <v/>
      </c>
      <c r="D864" s="39" t="str">
        <f>IF($A864 &lt;&gt; "",VLOOKUP($A864,'Student reference sheet'!$A$2:$V$2329, 2,FALSE), "")</f>
        <v/>
      </c>
      <c r="E864" s="35"/>
      <c r="F864" s="34"/>
      <c r="G864" s="40" t="str">
        <f t="shared" ca="1" si="42"/>
        <v/>
      </c>
      <c r="H864" s="40" t="str">
        <f t="shared" ca="1" si="43"/>
        <v/>
      </c>
      <c r="I864" s="36" t="str">
        <f>IF($A864 = "", "",
IF(COUNTIF(MINIMUM_DAY_DATES[], Attendance!J864) &gt; 0, VLOOKUP(Attendance!$G864,MINIMUM_DAY_PERIOD_SCHEDULE[], 2,TRUE),
IF(COUNTIF(RALLY_DATES[], Attendance!J864) &gt; 0, VLOOKUP(Attendance!$G864,RALLY_PERIOD_SCHEDULE[], 2,TRUE),
IF(WEEKDAY(Attendance!$J864) = 2,
       IF(COUNTIF(FINALS_WEEK_MONDAY_DATE[],Attendance!$J864) &gt; 0, VLOOKUP(Attendance!$G864,FINALS_WEEK_MONDAY_PERIOD_SCHEDULE[],2,TRUE),
       VLOOKUP(Attendance!$G864,REGULAR_WEEK_SCHEDULE[],6,TRUE)),
IF(WEEKDAY($J864) = 3,
       IF(COUNTIF(FINALS_WEEK_TUESDAY_DATE[],Attendance!$J864) &gt; 0, VLOOKUP(Attendance!$G864,FINALS_WEEK_TUESDAY_PERIOD_SCHEDULE[],2,TRUE),
       VLOOKUP(Attendance!$G864,REGULAR_WEEK_SCHEDULE[[Tuesday]:[Period]],5,TRUE)),
IF(WEEKDAY(Attendance!$J864) = 4,
        IF(COUNTIF(BLOCK_WEDNESDAY_DATES[],Attendance!$J864) &gt; 0, VLOOKUP(Attendance!$G864,BLOCK_WEDNESDAY_PERIOD_SCHEDULE[],2,TRUE),
        IF(COUNTIF(FINALS_WEEK_WEDNESDAY_DATE[],Attendance!$J864) &gt; 0, VLOOKUP(Attendance!$G864,FINALS_WEEK_WEDNESDAY_PERIOD_SCHEDULE[],2,TRUE),
       VLOOKUP(Attendance!$G864,REGULAR_WEEK_SCHEDULE[[Wednesday]:[Period]],4,TRUE))),
IF(WEEKDAY($J864) = 5,
       IF(COUNTIF(BLOCK_THURSDAY_DATES[],Attendance!$J864) &gt; 0, VLOOKUP(Attendance!$G864,BLOCK_THURSDAY_PERIOD_SCHEDULE[],2,TRUE),
       IF(COUNTIF(FINALS_WEEK_THURSDAY_DATE[],Attendance!$J864) &gt; 0, VLOOKUP(Attendance!$G864,FINALS_WEEK_THURSDAY_PERIOD_SCHEDULE[],2,TRUE),
       VLOOKUP(Attendance!$G864,REGULAR_WEEK_SCHEDULE[[Thursday]:[Period]],3,TRUE))),
IF(WEEKDAY(Attendance!$J864) = 6,
       IF(COUNTIF(FINALS_WEEK_FRIDAY_DATE[],Attendance!$J864) &gt; 0, VLOOKUP(Attendance!$G864,FINALS_WEEK_FRIDAY_PERIOD_SCHEDULE[],2,TRUE),
       VLOOKUP(Attendance!$G864,REGULAR_WEEK_SCHEDULE[[Friday]:[Period]],2,TRUE))))))))))</f>
        <v/>
      </c>
      <c r="J864" s="41" t="str">
        <f t="shared" ca="1" si="44"/>
        <v/>
      </c>
      <c r="K864" s="41" t="str">
        <f>IF($A864 &lt;&gt; "",VLOOKUP($A864,'Student reference sheet'!$A$2:$V$2329, 7,FALSE), "")</f>
        <v/>
      </c>
      <c r="L864" s="30" t="str">
        <f>IF($A864 ="", "", VLOOKUP($A864, 'Student reference sheet'!$A$2:$Z$2603,23,FALSE))</f>
        <v/>
      </c>
      <c r="M864" s="30" t="str">
        <f>IF($A864 ="", "", VLOOKUP($A864, 'Student reference sheet'!$A$2:$Z$2603,24,FALSE))</f>
        <v/>
      </c>
      <c r="N864" s="30" t="str">
        <f>IF($A864 ="", "", VLOOKUP($A864, 'Student reference sheet'!$A$2:$Z$2603,26,FALSE))</f>
        <v/>
      </c>
      <c r="O864" s="30" t="str">
        <f>IF($A864 ="", "", VLOOKUP($A864, 'Student reference sheet'!$A$2:$Z$2603,25,FALSE))</f>
        <v/>
      </c>
      <c r="P864" s="39" t="str">
        <f>IF($A864 = "", "", IF(OR(VLOOKUP($A864,'Student reference sheet'!$A$2:$V$2400,8,FALSE) = "R",  VLOOKUP($A864,'Student reference sheet'!$A$2:$V$2400,8,FALSE) = "L"), "X", ""))</f>
        <v/>
      </c>
      <c r="Q864" s="39" t="str">
        <f>IF($A864 ="", "", VLOOKUP($A864, 'Student reference sheet'!$A$2:$V$2603,22,FALSE))</f>
        <v/>
      </c>
      <c r="R864" s="39" t="str">
        <f>IF($A864 &lt;&gt; "",VLOOKUP($A864,'Student reference sheet'!$A$2:$V$2329, 5,FALSE), "")</f>
        <v/>
      </c>
      <c r="S864" s="39" t="str">
        <f>IF($A864 &lt;&gt; "",VLOOKUP($A864,'Student reference sheet'!$A$2:$V$2329, 6,FALSE), "")</f>
        <v/>
      </c>
      <c r="T864" s="30" t="str">
        <f>IF($A864 = "","",
IF(VLOOKUP($A864,'Student reference sheet'!$A$2:$V$2329, 10,FALSE) = "Y", "Hispanic",
IF(VLOOKUP($A864,'Student reference sheet'!$A$2:$V$2329,11,FALSE) &lt;&gt; "",
IF(VLOOKUP($A864,'Student reference sheet'!$A$2:$V$2329,11,FALSE) = "UNK", "Unknown", VLOOKUP(VALUE(VLOOKUP($A864,'Student reference sheet'!$A$2:$V$2329,11,FALSE)),'Ethnicity Reference'!$A$2:$B$22,2,FALSE)),
IF(VLOOKUP($A864,'Student reference sheet'!$A$2:$V$2329,9,FALSE) &lt;&gt; "", VLOOKUP(VALUE(VLOOKUP($A864,'Student reference sheet'!$A$2:$V$2329,9,FALSE)),'Ethnicity Reference'!$A$2:$B$22,2,FALSE),"Unknown"))))</f>
        <v/>
      </c>
      <c r="U864" s="35"/>
    </row>
    <row r="865" spans="1:21" ht="15.75">
      <c r="A865" s="47"/>
      <c r="B865" s="33"/>
      <c r="C865" s="39" t="str">
        <f>IF($A865 &lt;&gt; "",VLOOKUP($A865,'Student reference sheet'!$A$2:$V$2329, 3,FALSE), "")</f>
        <v/>
      </c>
      <c r="D865" s="39" t="str">
        <f>IF($A865 &lt;&gt; "",VLOOKUP($A865,'Student reference sheet'!$A$2:$V$2329, 2,FALSE), "")</f>
        <v/>
      </c>
      <c r="E865" s="35"/>
      <c r="F865" s="34"/>
      <c r="G865" s="40" t="str">
        <f t="shared" ca="1" si="42"/>
        <v/>
      </c>
      <c r="H865" s="40" t="str">
        <f t="shared" ca="1" si="43"/>
        <v/>
      </c>
      <c r="I865" s="36" t="str">
        <f>IF($A865 = "", "",
IF(COUNTIF(MINIMUM_DAY_DATES[], Attendance!J865) &gt; 0, VLOOKUP(Attendance!$G865,MINIMUM_DAY_PERIOD_SCHEDULE[], 2,TRUE),
IF(COUNTIF(RALLY_DATES[], Attendance!J865) &gt; 0, VLOOKUP(Attendance!$G865,RALLY_PERIOD_SCHEDULE[], 2,TRUE),
IF(WEEKDAY(Attendance!$J865) = 2,
       IF(COUNTIF(FINALS_WEEK_MONDAY_DATE[],Attendance!$J865) &gt; 0, VLOOKUP(Attendance!$G865,FINALS_WEEK_MONDAY_PERIOD_SCHEDULE[],2,TRUE),
       VLOOKUP(Attendance!$G865,REGULAR_WEEK_SCHEDULE[],6,TRUE)),
IF(WEEKDAY($J865) = 3,
       IF(COUNTIF(FINALS_WEEK_TUESDAY_DATE[],Attendance!$J865) &gt; 0, VLOOKUP(Attendance!$G865,FINALS_WEEK_TUESDAY_PERIOD_SCHEDULE[],2,TRUE),
       VLOOKUP(Attendance!$G865,REGULAR_WEEK_SCHEDULE[[Tuesday]:[Period]],5,TRUE)),
IF(WEEKDAY(Attendance!$J865) = 4,
        IF(COUNTIF(BLOCK_WEDNESDAY_DATES[],Attendance!$J865) &gt; 0, VLOOKUP(Attendance!$G865,BLOCK_WEDNESDAY_PERIOD_SCHEDULE[],2,TRUE),
        IF(COUNTIF(FINALS_WEEK_WEDNESDAY_DATE[],Attendance!$J865) &gt; 0, VLOOKUP(Attendance!$G865,FINALS_WEEK_WEDNESDAY_PERIOD_SCHEDULE[],2,TRUE),
       VLOOKUP(Attendance!$G865,REGULAR_WEEK_SCHEDULE[[Wednesday]:[Period]],4,TRUE))),
IF(WEEKDAY($J865) = 5,
       IF(COUNTIF(BLOCK_THURSDAY_DATES[],Attendance!$J865) &gt; 0, VLOOKUP(Attendance!$G865,BLOCK_THURSDAY_PERIOD_SCHEDULE[],2,TRUE),
       IF(COUNTIF(FINALS_WEEK_THURSDAY_DATE[],Attendance!$J865) &gt; 0, VLOOKUP(Attendance!$G865,FINALS_WEEK_THURSDAY_PERIOD_SCHEDULE[],2,TRUE),
       VLOOKUP(Attendance!$G865,REGULAR_WEEK_SCHEDULE[[Thursday]:[Period]],3,TRUE))),
IF(WEEKDAY(Attendance!$J865) = 6,
       IF(COUNTIF(FINALS_WEEK_FRIDAY_DATE[],Attendance!$J865) &gt; 0, VLOOKUP(Attendance!$G865,FINALS_WEEK_FRIDAY_PERIOD_SCHEDULE[],2,TRUE),
       VLOOKUP(Attendance!$G865,REGULAR_WEEK_SCHEDULE[[Friday]:[Period]],2,TRUE))))))))))</f>
        <v/>
      </c>
      <c r="J865" s="41" t="str">
        <f t="shared" ca="1" si="44"/>
        <v/>
      </c>
      <c r="K865" s="41" t="str">
        <f>IF($A865 &lt;&gt; "",VLOOKUP($A865,'Student reference sheet'!$A$2:$V$2329, 7,FALSE), "")</f>
        <v/>
      </c>
      <c r="L865" s="30" t="str">
        <f>IF($A865 ="", "", VLOOKUP($A865, 'Student reference sheet'!$A$2:$Z$2603,23,FALSE))</f>
        <v/>
      </c>
      <c r="M865" s="30" t="str">
        <f>IF($A865 ="", "", VLOOKUP($A865, 'Student reference sheet'!$A$2:$Z$2603,24,FALSE))</f>
        <v/>
      </c>
      <c r="N865" s="30" t="str">
        <f>IF($A865 ="", "", VLOOKUP($A865, 'Student reference sheet'!$A$2:$Z$2603,26,FALSE))</f>
        <v/>
      </c>
      <c r="O865" s="30" t="str">
        <f>IF($A865 ="", "", VLOOKUP($A865, 'Student reference sheet'!$A$2:$Z$2603,25,FALSE))</f>
        <v/>
      </c>
      <c r="P865" s="39" t="str">
        <f>IF($A865 = "", "", IF(OR(VLOOKUP($A865,'Student reference sheet'!$A$2:$V$2400,8,FALSE) = "R",  VLOOKUP($A865,'Student reference sheet'!$A$2:$V$2400,8,FALSE) = "L"), "X", ""))</f>
        <v/>
      </c>
      <c r="Q865" s="39" t="str">
        <f>IF($A865 ="", "", VLOOKUP($A865, 'Student reference sheet'!$A$2:$V$2603,22,FALSE))</f>
        <v/>
      </c>
      <c r="R865" s="39" t="str">
        <f>IF($A865 &lt;&gt; "",VLOOKUP($A865,'Student reference sheet'!$A$2:$V$2329, 5,FALSE), "")</f>
        <v/>
      </c>
      <c r="S865" s="39" t="str">
        <f>IF($A865 &lt;&gt; "",VLOOKUP($A865,'Student reference sheet'!$A$2:$V$2329, 6,FALSE), "")</f>
        <v/>
      </c>
      <c r="T865" s="30" t="str">
        <f>IF($A865 = "","",
IF(VLOOKUP($A865,'Student reference sheet'!$A$2:$V$2329, 10,FALSE) = "Y", "Hispanic",
IF(VLOOKUP($A865,'Student reference sheet'!$A$2:$V$2329,11,FALSE) &lt;&gt; "",
IF(VLOOKUP($A865,'Student reference sheet'!$A$2:$V$2329,11,FALSE) = "UNK", "Unknown", VLOOKUP(VALUE(VLOOKUP($A865,'Student reference sheet'!$A$2:$V$2329,11,FALSE)),'Ethnicity Reference'!$A$2:$B$22,2,FALSE)),
IF(VLOOKUP($A865,'Student reference sheet'!$A$2:$V$2329,9,FALSE) &lt;&gt; "", VLOOKUP(VALUE(VLOOKUP($A865,'Student reference sheet'!$A$2:$V$2329,9,FALSE)),'Ethnicity Reference'!$A$2:$B$22,2,FALSE),"Unknown"))))</f>
        <v/>
      </c>
      <c r="U865" s="35"/>
    </row>
    <row r="866" spans="1:21" ht="15.75">
      <c r="A866" s="47"/>
      <c r="B866" s="33"/>
      <c r="C866" s="39" t="str">
        <f>IF($A866 &lt;&gt; "",VLOOKUP($A866,'Student reference sheet'!$A$2:$V$2329, 3,FALSE), "")</f>
        <v/>
      </c>
      <c r="D866" s="39" t="str">
        <f>IF($A866 &lt;&gt; "",VLOOKUP($A866,'Student reference sheet'!$A$2:$V$2329, 2,FALSE), "")</f>
        <v/>
      </c>
      <c r="E866" s="35"/>
      <c r="F866" s="34"/>
      <c r="G866" s="40" t="str">
        <f t="shared" ca="1" si="42"/>
        <v/>
      </c>
      <c r="H866" s="40" t="str">
        <f t="shared" ca="1" si="43"/>
        <v/>
      </c>
      <c r="I866" s="36" t="str">
        <f>IF($A866 = "", "",
IF(COUNTIF(MINIMUM_DAY_DATES[], Attendance!J866) &gt; 0, VLOOKUP(Attendance!$G866,MINIMUM_DAY_PERIOD_SCHEDULE[], 2,TRUE),
IF(COUNTIF(RALLY_DATES[], Attendance!J866) &gt; 0, VLOOKUP(Attendance!$G866,RALLY_PERIOD_SCHEDULE[], 2,TRUE),
IF(WEEKDAY(Attendance!$J866) = 2,
       IF(COUNTIF(FINALS_WEEK_MONDAY_DATE[],Attendance!$J866) &gt; 0, VLOOKUP(Attendance!$G866,FINALS_WEEK_MONDAY_PERIOD_SCHEDULE[],2,TRUE),
       VLOOKUP(Attendance!$G866,REGULAR_WEEK_SCHEDULE[],6,TRUE)),
IF(WEEKDAY($J866) = 3,
       IF(COUNTIF(FINALS_WEEK_TUESDAY_DATE[],Attendance!$J866) &gt; 0, VLOOKUP(Attendance!$G866,FINALS_WEEK_TUESDAY_PERIOD_SCHEDULE[],2,TRUE),
       VLOOKUP(Attendance!$G866,REGULAR_WEEK_SCHEDULE[[Tuesday]:[Period]],5,TRUE)),
IF(WEEKDAY(Attendance!$J866) = 4,
        IF(COUNTIF(BLOCK_WEDNESDAY_DATES[],Attendance!$J866) &gt; 0, VLOOKUP(Attendance!$G866,BLOCK_WEDNESDAY_PERIOD_SCHEDULE[],2,TRUE),
        IF(COUNTIF(FINALS_WEEK_WEDNESDAY_DATE[],Attendance!$J866) &gt; 0, VLOOKUP(Attendance!$G866,FINALS_WEEK_WEDNESDAY_PERIOD_SCHEDULE[],2,TRUE),
       VLOOKUP(Attendance!$G866,REGULAR_WEEK_SCHEDULE[[Wednesday]:[Period]],4,TRUE))),
IF(WEEKDAY($J866) = 5,
       IF(COUNTIF(BLOCK_THURSDAY_DATES[],Attendance!$J866) &gt; 0, VLOOKUP(Attendance!$G866,BLOCK_THURSDAY_PERIOD_SCHEDULE[],2,TRUE),
       IF(COUNTIF(FINALS_WEEK_THURSDAY_DATE[],Attendance!$J866) &gt; 0, VLOOKUP(Attendance!$G866,FINALS_WEEK_THURSDAY_PERIOD_SCHEDULE[],2,TRUE),
       VLOOKUP(Attendance!$G866,REGULAR_WEEK_SCHEDULE[[Thursday]:[Period]],3,TRUE))),
IF(WEEKDAY(Attendance!$J866) = 6,
       IF(COUNTIF(FINALS_WEEK_FRIDAY_DATE[],Attendance!$J866) &gt; 0, VLOOKUP(Attendance!$G866,FINALS_WEEK_FRIDAY_PERIOD_SCHEDULE[],2,TRUE),
       VLOOKUP(Attendance!$G866,REGULAR_WEEK_SCHEDULE[[Friday]:[Period]],2,TRUE))))))))))</f>
        <v/>
      </c>
      <c r="J866" s="41" t="str">
        <f t="shared" ca="1" si="44"/>
        <v/>
      </c>
      <c r="K866" s="41" t="str">
        <f>IF($A866 &lt;&gt; "",VLOOKUP($A866,'Student reference sheet'!$A$2:$V$2329, 7,FALSE), "")</f>
        <v/>
      </c>
      <c r="L866" s="30" t="str">
        <f>IF($A866 ="", "", VLOOKUP($A866, 'Student reference sheet'!$A$2:$Z$2603,23,FALSE))</f>
        <v/>
      </c>
      <c r="M866" s="30" t="str">
        <f>IF($A866 ="", "", VLOOKUP($A866, 'Student reference sheet'!$A$2:$Z$2603,24,FALSE))</f>
        <v/>
      </c>
      <c r="N866" s="30" t="str">
        <f>IF($A866 ="", "", VLOOKUP($A866, 'Student reference sheet'!$A$2:$Z$2603,26,FALSE))</f>
        <v/>
      </c>
      <c r="O866" s="30" t="str">
        <f>IF($A866 ="", "", VLOOKUP($A866, 'Student reference sheet'!$A$2:$Z$2603,25,FALSE))</f>
        <v/>
      </c>
      <c r="P866" s="39" t="str">
        <f>IF($A866 = "", "", IF(OR(VLOOKUP($A866,'Student reference sheet'!$A$2:$V$2400,8,FALSE) = "R",  VLOOKUP($A866,'Student reference sheet'!$A$2:$V$2400,8,FALSE) = "L"), "X", ""))</f>
        <v/>
      </c>
      <c r="Q866" s="39" t="str">
        <f>IF($A866 ="", "", VLOOKUP($A866, 'Student reference sheet'!$A$2:$V$2603,22,FALSE))</f>
        <v/>
      </c>
      <c r="R866" s="39" t="str">
        <f>IF($A866 &lt;&gt; "",VLOOKUP($A866,'Student reference sheet'!$A$2:$V$2329, 5,FALSE), "")</f>
        <v/>
      </c>
      <c r="S866" s="39" t="str">
        <f>IF($A866 &lt;&gt; "",VLOOKUP($A866,'Student reference sheet'!$A$2:$V$2329, 6,FALSE), "")</f>
        <v/>
      </c>
      <c r="T866" s="30" t="str">
        <f>IF($A866 = "","",
IF(VLOOKUP($A866,'Student reference sheet'!$A$2:$V$2329, 10,FALSE) = "Y", "Hispanic",
IF(VLOOKUP($A866,'Student reference sheet'!$A$2:$V$2329,11,FALSE) &lt;&gt; "",
IF(VLOOKUP($A866,'Student reference sheet'!$A$2:$V$2329,11,FALSE) = "UNK", "Unknown", VLOOKUP(VALUE(VLOOKUP($A866,'Student reference sheet'!$A$2:$V$2329,11,FALSE)),'Ethnicity Reference'!$A$2:$B$22,2,FALSE)),
IF(VLOOKUP($A866,'Student reference sheet'!$A$2:$V$2329,9,FALSE) &lt;&gt; "", VLOOKUP(VALUE(VLOOKUP($A866,'Student reference sheet'!$A$2:$V$2329,9,FALSE)),'Ethnicity Reference'!$A$2:$B$22,2,FALSE),"Unknown"))))</f>
        <v/>
      </c>
      <c r="U866" s="35"/>
    </row>
    <row r="867" spans="1:21" ht="15.75">
      <c r="A867" s="47"/>
      <c r="B867" s="33"/>
      <c r="C867" s="39" t="str">
        <f>IF($A867 &lt;&gt; "",VLOOKUP($A867,'Student reference sheet'!$A$2:$V$2329, 3,FALSE), "")</f>
        <v/>
      </c>
      <c r="D867" s="39" t="str">
        <f>IF($A867 &lt;&gt; "",VLOOKUP($A867,'Student reference sheet'!$A$2:$V$2329, 2,FALSE), "")</f>
        <v/>
      </c>
      <c r="E867" s="35"/>
      <c r="F867" s="34"/>
      <c r="G867" s="40" t="str">
        <f t="shared" ca="1" si="42"/>
        <v/>
      </c>
      <c r="H867" s="40" t="str">
        <f t="shared" ca="1" si="43"/>
        <v/>
      </c>
      <c r="I867" s="36" t="str">
        <f>IF($A867 = "", "",
IF(COUNTIF(MINIMUM_DAY_DATES[], Attendance!J867) &gt; 0, VLOOKUP(Attendance!$G867,MINIMUM_DAY_PERIOD_SCHEDULE[], 2,TRUE),
IF(COUNTIF(RALLY_DATES[], Attendance!J867) &gt; 0, VLOOKUP(Attendance!$G867,RALLY_PERIOD_SCHEDULE[], 2,TRUE),
IF(WEEKDAY(Attendance!$J867) = 2,
       IF(COUNTIF(FINALS_WEEK_MONDAY_DATE[],Attendance!$J867) &gt; 0, VLOOKUP(Attendance!$G867,FINALS_WEEK_MONDAY_PERIOD_SCHEDULE[],2,TRUE),
       VLOOKUP(Attendance!$G867,REGULAR_WEEK_SCHEDULE[],6,TRUE)),
IF(WEEKDAY($J867) = 3,
       IF(COUNTIF(FINALS_WEEK_TUESDAY_DATE[],Attendance!$J867) &gt; 0, VLOOKUP(Attendance!$G867,FINALS_WEEK_TUESDAY_PERIOD_SCHEDULE[],2,TRUE),
       VLOOKUP(Attendance!$G867,REGULAR_WEEK_SCHEDULE[[Tuesday]:[Period]],5,TRUE)),
IF(WEEKDAY(Attendance!$J867) = 4,
        IF(COUNTIF(BLOCK_WEDNESDAY_DATES[],Attendance!$J867) &gt; 0, VLOOKUP(Attendance!$G867,BLOCK_WEDNESDAY_PERIOD_SCHEDULE[],2,TRUE),
        IF(COUNTIF(FINALS_WEEK_WEDNESDAY_DATE[],Attendance!$J867) &gt; 0, VLOOKUP(Attendance!$G867,FINALS_WEEK_WEDNESDAY_PERIOD_SCHEDULE[],2,TRUE),
       VLOOKUP(Attendance!$G867,REGULAR_WEEK_SCHEDULE[[Wednesday]:[Period]],4,TRUE))),
IF(WEEKDAY($J867) = 5,
       IF(COUNTIF(BLOCK_THURSDAY_DATES[],Attendance!$J867) &gt; 0, VLOOKUP(Attendance!$G867,BLOCK_THURSDAY_PERIOD_SCHEDULE[],2,TRUE),
       IF(COUNTIF(FINALS_WEEK_THURSDAY_DATE[],Attendance!$J867) &gt; 0, VLOOKUP(Attendance!$G867,FINALS_WEEK_THURSDAY_PERIOD_SCHEDULE[],2,TRUE),
       VLOOKUP(Attendance!$G867,REGULAR_WEEK_SCHEDULE[[Thursday]:[Period]],3,TRUE))),
IF(WEEKDAY(Attendance!$J867) = 6,
       IF(COUNTIF(FINALS_WEEK_FRIDAY_DATE[],Attendance!$J867) &gt; 0, VLOOKUP(Attendance!$G867,FINALS_WEEK_FRIDAY_PERIOD_SCHEDULE[],2,TRUE),
       VLOOKUP(Attendance!$G867,REGULAR_WEEK_SCHEDULE[[Friday]:[Period]],2,TRUE))))))))))</f>
        <v/>
      </c>
      <c r="J867" s="41" t="str">
        <f t="shared" ca="1" si="44"/>
        <v/>
      </c>
      <c r="K867" s="41" t="str">
        <f>IF($A867 &lt;&gt; "",VLOOKUP($A867,'Student reference sheet'!$A$2:$V$2329, 7,FALSE), "")</f>
        <v/>
      </c>
      <c r="L867" s="30" t="str">
        <f>IF($A867 ="", "", VLOOKUP($A867, 'Student reference sheet'!$A$2:$Z$2603,23,FALSE))</f>
        <v/>
      </c>
      <c r="M867" s="30" t="str">
        <f>IF($A867 ="", "", VLOOKUP($A867, 'Student reference sheet'!$A$2:$Z$2603,24,FALSE))</f>
        <v/>
      </c>
      <c r="N867" s="30" t="str">
        <f>IF($A867 ="", "", VLOOKUP($A867, 'Student reference sheet'!$A$2:$Z$2603,26,FALSE))</f>
        <v/>
      </c>
      <c r="O867" s="30" t="str">
        <f>IF($A867 ="", "", VLOOKUP($A867, 'Student reference sheet'!$A$2:$Z$2603,25,FALSE))</f>
        <v/>
      </c>
      <c r="P867" s="39" t="str">
        <f>IF($A867 = "", "", IF(OR(VLOOKUP($A867,'Student reference sheet'!$A$2:$V$2400,8,FALSE) = "R",  VLOOKUP($A867,'Student reference sheet'!$A$2:$V$2400,8,FALSE) = "L"), "X", ""))</f>
        <v/>
      </c>
      <c r="Q867" s="39" t="str">
        <f>IF($A867 ="", "", VLOOKUP($A867, 'Student reference sheet'!$A$2:$V$2603,22,FALSE))</f>
        <v/>
      </c>
      <c r="R867" s="39" t="str">
        <f>IF($A867 &lt;&gt; "",VLOOKUP($A867,'Student reference sheet'!$A$2:$V$2329, 5,FALSE), "")</f>
        <v/>
      </c>
      <c r="S867" s="39" t="str">
        <f>IF($A867 &lt;&gt; "",VLOOKUP($A867,'Student reference sheet'!$A$2:$V$2329, 6,FALSE), "")</f>
        <v/>
      </c>
      <c r="T867" s="30" t="str">
        <f>IF($A867 = "","",
IF(VLOOKUP($A867,'Student reference sheet'!$A$2:$V$2329, 10,FALSE) = "Y", "Hispanic",
IF(VLOOKUP($A867,'Student reference sheet'!$A$2:$V$2329,11,FALSE) &lt;&gt; "",
IF(VLOOKUP($A867,'Student reference sheet'!$A$2:$V$2329,11,FALSE) = "UNK", "Unknown", VLOOKUP(VALUE(VLOOKUP($A867,'Student reference sheet'!$A$2:$V$2329,11,FALSE)),'Ethnicity Reference'!$A$2:$B$22,2,FALSE)),
IF(VLOOKUP($A867,'Student reference sheet'!$A$2:$V$2329,9,FALSE) &lt;&gt; "", VLOOKUP(VALUE(VLOOKUP($A867,'Student reference sheet'!$A$2:$V$2329,9,FALSE)),'Ethnicity Reference'!$A$2:$B$22,2,FALSE),"Unknown"))))</f>
        <v/>
      </c>
      <c r="U867" s="35"/>
    </row>
    <row r="868" spans="1:21" ht="15.75">
      <c r="A868" s="47"/>
      <c r="B868" s="33"/>
      <c r="C868" s="39" t="str">
        <f>IF($A868 &lt;&gt; "",VLOOKUP($A868,'Student reference sheet'!$A$2:$V$2329, 3,FALSE), "")</f>
        <v/>
      </c>
      <c r="D868" s="39" t="str">
        <f>IF($A868 &lt;&gt; "",VLOOKUP($A868,'Student reference sheet'!$A$2:$V$2329, 2,FALSE), "")</f>
        <v/>
      </c>
      <c r="E868" s="35"/>
      <c r="F868" s="34"/>
      <c r="G868" s="40" t="str">
        <f t="shared" ca="1" si="42"/>
        <v/>
      </c>
      <c r="H868" s="40" t="str">
        <f t="shared" ca="1" si="43"/>
        <v/>
      </c>
      <c r="I868" s="36" t="str">
        <f>IF($A868 = "", "",
IF(COUNTIF(MINIMUM_DAY_DATES[], Attendance!J868) &gt; 0, VLOOKUP(Attendance!$G868,MINIMUM_DAY_PERIOD_SCHEDULE[], 2,TRUE),
IF(COUNTIF(RALLY_DATES[], Attendance!J868) &gt; 0, VLOOKUP(Attendance!$G868,RALLY_PERIOD_SCHEDULE[], 2,TRUE),
IF(WEEKDAY(Attendance!$J868) = 2,
       IF(COUNTIF(FINALS_WEEK_MONDAY_DATE[],Attendance!$J868) &gt; 0, VLOOKUP(Attendance!$G868,FINALS_WEEK_MONDAY_PERIOD_SCHEDULE[],2,TRUE),
       VLOOKUP(Attendance!$G868,REGULAR_WEEK_SCHEDULE[],6,TRUE)),
IF(WEEKDAY($J868) = 3,
       IF(COUNTIF(FINALS_WEEK_TUESDAY_DATE[],Attendance!$J868) &gt; 0, VLOOKUP(Attendance!$G868,FINALS_WEEK_TUESDAY_PERIOD_SCHEDULE[],2,TRUE),
       VLOOKUP(Attendance!$G868,REGULAR_WEEK_SCHEDULE[[Tuesday]:[Period]],5,TRUE)),
IF(WEEKDAY(Attendance!$J868) = 4,
        IF(COUNTIF(BLOCK_WEDNESDAY_DATES[],Attendance!$J868) &gt; 0, VLOOKUP(Attendance!$G868,BLOCK_WEDNESDAY_PERIOD_SCHEDULE[],2,TRUE),
        IF(COUNTIF(FINALS_WEEK_WEDNESDAY_DATE[],Attendance!$J868) &gt; 0, VLOOKUP(Attendance!$G868,FINALS_WEEK_WEDNESDAY_PERIOD_SCHEDULE[],2,TRUE),
       VLOOKUP(Attendance!$G868,REGULAR_WEEK_SCHEDULE[[Wednesday]:[Period]],4,TRUE))),
IF(WEEKDAY($J868) = 5,
       IF(COUNTIF(BLOCK_THURSDAY_DATES[],Attendance!$J868) &gt; 0, VLOOKUP(Attendance!$G868,BLOCK_THURSDAY_PERIOD_SCHEDULE[],2,TRUE),
       IF(COUNTIF(FINALS_WEEK_THURSDAY_DATE[],Attendance!$J868) &gt; 0, VLOOKUP(Attendance!$G868,FINALS_WEEK_THURSDAY_PERIOD_SCHEDULE[],2,TRUE),
       VLOOKUP(Attendance!$G868,REGULAR_WEEK_SCHEDULE[[Thursday]:[Period]],3,TRUE))),
IF(WEEKDAY(Attendance!$J868) = 6,
       IF(COUNTIF(FINALS_WEEK_FRIDAY_DATE[],Attendance!$J868) &gt; 0, VLOOKUP(Attendance!$G868,FINALS_WEEK_FRIDAY_PERIOD_SCHEDULE[],2,TRUE),
       VLOOKUP(Attendance!$G868,REGULAR_WEEK_SCHEDULE[[Friday]:[Period]],2,TRUE))))))))))</f>
        <v/>
      </c>
      <c r="J868" s="41" t="str">
        <f t="shared" ca="1" si="44"/>
        <v/>
      </c>
      <c r="K868" s="41" t="str">
        <f>IF($A868 &lt;&gt; "",VLOOKUP($A868,'Student reference sheet'!$A$2:$V$2329, 7,FALSE), "")</f>
        <v/>
      </c>
      <c r="L868" s="30" t="str">
        <f>IF($A868 ="", "", VLOOKUP($A868, 'Student reference sheet'!$A$2:$Z$2603,23,FALSE))</f>
        <v/>
      </c>
      <c r="M868" s="30" t="str">
        <f>IF($A868 ="", "", VLOOKUP($A868, 'Student reference sheet'!$A$2:$Z$2603,24,FALSE))</f>
        <v/>
      </c>
      <c r="N868" s="30" t="str">
        <f>IF($A868 ="", "", VLOOKUP($A868, 'Student reference sheet'!$A$2:$Z$2603,26,FALSE))</f>
        <v/>
      </c>
      <c r="O868" s="30" t="str">
        <f>IF($A868 ="", "", VLOOKUP($A868, 'Student reference sheet'!$A$2:$Z$2603,25,FALSE))</f>
        <v/>
      </c>
      <c r="P868" s="39" t="str">
        <f>IF($A868 = "", "", IF(OR(VLOOKUP($A868,'Student reference sheet'!$A$2:$V$2400,8,FALSE) = "R",  VLOOKUP($A868,'Student reference sheet'!$A$2:$V$2400,8,FALSE) = "L"), "X", ""))</f>
        <v/>
      </c>
      <c r="Q868" s="39" t="str">
        <f>IF($A868 ="", "", VLOOKUP($A868, 'Student reference sheet'!$A$2:$V$2603,22,FALSE))</f>
        <v/>
      </c>
      <c r="R868" s="39" t="str">
        <f>IF($A868 &lt;&gt; "",VLOOKUP($A868,'Student reference sheet'!$A$2:$V$2329, 5,FALSE), "")</f>
        <v/>
      </c>
      <c r="S868" s="39" t="str">
        <f>IF($A868 &lt;&gt; "",VLOOKUP($A868,'Student reference sheet'!$A$2:$V$2329, 6,FALSE), "")</f>
        <v/>
      </c>
      <c r="T868" s="30" t="str">
        <f>IF($A868 = "","",
IF(VLOOKUP($A868,'Student reference sheet'!$A$2:$V$2329, 10,FALSE) = "Y", "Hispanic",
IF(VLOOKUP($A868,'Student reference sheet'!$A$2:$V$2329,11,FALSE) &lt;&gt; "",
IF(VLOOKUP($A868,'Student reference sheet'!$A$2:$V$2329,11,FALSE) = "UNK", "Unknown", VLOOKUP(VALUE(VLOOKUP($A868,'Student reference sheet'!$A$2:$V$2329,11,FALSE)),'Ethnicity Reference'!$A$2:$B$22,2,FALSE)),
IF(VLOOKUP($A868,'Student reference sheet'!$A$2:$V$2329,9,FALSE) &lt;&gt; "", VLOOKUP(VALUE(VLOOKUP($A868,'Student reference sheet'!$A$2:$V$2329,9,FALSE)),'Ethnicity Reference'!$A$2:$B$22,2,FALSE),"Unknown"))))</f>
        <v/>
      </c>
      <c r="U868" s="35"/>
    </row>
    <row r="869" spans="1:21" ht="15.75">
      <c r="A869" s="47"/>
      <c r="B869" s="33"/>
      <c r="C869" s="39" t="str">
        <f>IF($A869 &lt;&gt; "",VLOOKUP($A869,'Student reference sheet'!$A$2:$V$2329, 3,FALSE), "")</f>
        <v/>
      </c>
      <c r="D869" s="39" t="str">
        <f>IF($A869 &lt;&gt; "",VLOOKUP($A869,'Student reference sheet'!$A$2:$V$2329, 2,FALSE), "")</f>
        <v/>
      </c>
      <c r="E869" s="35"/>
      <c r="F869" s="34"/>
      <c r="G869" s="40" t="str">
        <f t="shared" ca="1" si="42"/>
        <v/>
      </c>
      <c r="H869" s="40" t="str">
        <f t="shared" ca="1" si="43"/>
        <v/>
      </c>
      <c r="I869" s="36" t="str">
        <f>IF($A869 = "", "",
IF(COUNTIF(MINIMUM_DAY_DATES[], Attendance!J869) &gt; 0, VLOOKUP(Attendance!$G869,MINIMUM_DAY_PERIOD_SCHEDULE[], 2,TRUE),
IF(COUNTIF(RALLY_DATES[], Attendance!J869) &gt; 0, VLOOKUP(Attendance!$G869,RALLY_PERIOD_SCHEDULE[], 2,TRUE),
IF(WEEKDAY(Attendance!$J869) = 2,
       IF(COUNTIF(FINALS_WEEK_MONDAY_DATE[],Attendance!$J869) &gt; 0, VLOOKUP(Attendance!$G869,FINALS_WEEK_MONDAY_PERIOD_SCHEDULE[],2,TRUE),
       VLOOKUP(Attendance!$G869,REGULAR_WEEK_SCHEDULE[],6,TRUE)),
IF(WEEKDAY($J869) = 3,
       IF(COUNTIF(FINALS_WEEK_TUESDAY_DATE[],Attendance!$J869) &gt; 0, VLOOKUP(Attendance!$G869,FINALS_WEEK_TUESDAY_PERIOD_SCHEDULE[],2,TRUE),
       VLOOKUP(Attendance!$G869,REGULAR_WEEK_SCHEDULE[[Tuesday]:[Period]],5,TRUE)),
IF(WEEKDAY(Attendance!$J869) = 4,
        IF(COUNTIF(BLOCK_WEDNESDAY_DATES[],Attendance!$J869) &gt; 0, VLOOKUP(Attendance!$G869,BLOCK_WEDNESDAY_PERIOD_SCHEDULE[],2,TRUE),
        IF(COUNTIF(FINALS_WEEK_WEDNESDAY_DATE[],Attendance!$J869) &gt; 0, VLOOKUP(Attendance!$G869,FINALS_WEEK_WEDNESDAY_PERIOD_SCHEDULE[],2,TRUE),
       VLOOKUP(Attendance!$G869,REGULAR_WEEK_SCHEDULE[[Wednesday]:[Period]],4,TRUE))),
IF(WEEKDAY($J869) = 5,
       IF(COUNTIF(BLOCK_THURSDAY_DATES[],Attendance!$J869) &gt; 0, VLOOKUP(Attendance!$G869,BLOCK_THURSDAY_PERIOD_SCHEDULE[],2,TRUE),
       IF(COUNTIF(FINALS_WEEK_THURSDAY_DATE[],Attendance!$J869) &gt; 0, VLOOKUP(Attendance!$G869,FINALS_WEEK_THURSDAY_PERIOD_SCHEDULE[],2,TRUE),
       VLOOKUP(Attendance!$G869,REGULAR_WEEK_SCHEDULE[[Thursday]:[Period]],3,TRUE))),
IF(WEEKDAY(Attendance!$J869) = 6,
       IF(COUNTIF(FINALS_WEEK_FRIDAY_DATE[],Attendance!$J869) &gt; 0, VLOOKUP(Attendance!$G869,FINALS_WEEK_FRIDAY_PERIOD_SCHEDULE[],2,TRUE),
       VLOOKUP(Attendance!$G869,REGULAR_WEEK_SCHEDULE[[Friday]:[Period]],2,TRUE))))))))))</f>
        <v/>
      </c>
      <c r="J869" s="41" t="str">
        <f t="shared" ca="1" si="44"/>
        <v/>
      </c>
      <c r="K869" s="41" t="str">
        <f>IF($A869 &lt;&gt; "",VLOOKUP($A869,'Student reference sheet'!$A$2:$V$2329, 7,FALSE), "")</f>
        <v/>
      </c>
      <c r="L869" s="30" t="str">
        <f>IF($A869 ="", "", VLOOKUP($A869, 'Student reference sheet'!$A$2:$Z$2603,23,FALSE))</f>
        <v/>
      </c>
      <c r="M869" s="30" t="str">
        <f>IF($A869 ="", "", VLOOKUP($A869, 'Student reference sheet'!$A$2:$Z$2603,24,FALSE))</f>
        <v/>
      </c>
      <c r="N869" s="30" t="str">
        <f>IF($A869 ="", "", VLOOKUP($A869, 'Student reference sheet'!$A$2:$Z$2603,26,FALSE))</f>
        <v/>
      </c>
      <c r="O869" s="30" t="str">
        <f>IF($A869 ="", "", VLOOKUP($A869, 'Student reference sheet'!$A$2:$Z$2603,25,FALSE))</f>
        <v/>
      </c>
      <c r="P869" s="39" t="str">
        <f>IF($A869 = "", "", IF(OR(VLOOKUP($A869,'Student reference sheet'!$A$2:$V$2400,8,FALSE) = "R",  VLOOKUP($A869,'Student reference sheet'!$A$2:$V$2400,8,FALSE) = "L"), "X", ""))</f>
        <v/>
      </c>
      <c r="Q869" s="39" t="str">
        <f>IF($A869 ="", "", VLOOKUP($A869, 'Student reference sheet'!$A$2:$V$2603,22,FALSE))</f>
        <v/>
      </c>
      <c r="R869" s="39" t="str">
        <f>IF($A869 &lt;&gt; "",VLOOKUP($A869,'Student reference sheet'!$A$2:$V$2329, 5,FALSE), "")</f>
        <v/>
      </c>
      <c r="S869" s="39" t="str">
        <f>IF($A869 &lt;&gt; "",VLOOKUP($A869,'Student reference sheet'!$A$2:$V$2329, 6,FALSE), "")</f>
        <v/>
      </c>
      <c r="T869" s="30" t="str">
        <f>IF($A869 = "","",
IF(VLOOKUP($A869,'Student reference sheet'!$A$2:$V$2329, 10,FALSE) = "Y", "Hispanic",
IF(VLOOKUP($A869,'Student reference sheet'!$A$2:$V$2329,11,FALSE) &lt;&gt; "",
IF(VLOOKUP($A869,'Student reference sheet'!$A$2:$V$2329,11,FALSE) = "UNK", "Unknown", VLOOKUP(VALUE(VLOOKUP($A869,'Student reference sheet'!$A$2:$V$2329,11,FALSE)),'Ethnicity Reference'!$A$2:$B$22,2,FALSE)),
IF(VLOOKUP($A869,'Student reference sheet'!$A$2:$V$2329,9,FALSE) &lt;&gt; "", VLOOKUP(VALUE(VLOOKUP($A869,'Student reference sheet'!$A$2:$V$2329,9,FALSE)),'Ethnicity Reference'!$A$2:$B$22,2,FALSE),"Unknown"))))</f>
        <v/>
      </c>
      <c r="U869" s="35"/>
    </row>
    <row r="870" spans="1:21" ht="15.75">
      <c r="A870" s="47"/>
      <c r="B870" s="33"/>
      <c r="C870" s="39" t="str">
        <f>IF($A870 &lt;&gt; "",VLOOKUP($A870,'Student reference sheet'!$A$2:$V$2329, 3,FALSE), "")</f>
        <v/>
      </c>
      <c r="D870" s="39" t="str">
        <f>IF($A870 &lt;&gt; "",VLOOKUP($A870,'Student reference sheet'!$A$2:$V$2329, 2,FALSE), "")</f>
        <v/>
      </c>
      <c r="E870" s="35"/>
      <c r="F870" s="34"/>
      <c r="G870" s="40" t="str">
        <f t="shared" ca="1" si="42"/>
        <v/>
      </c>
      <c r="H870" s="40" t="str">
        <f t="shared" ca="1" si="43"/>
        <v/>
      </c>
      <c r="I870" s="36" t="str">
        <f>IF($A870 = "", "",
IF(COUNTIF(MINIMUM_DAY_DATES[], Attendance!J870) &gt; 0, VLOOKUP(Attendance!$G870,MINIMUM_DAY_PERIOD_SCHEDULE[], 2,TRUE),
IF(COUNTIF(RALLY_DATES[], Attendance!J870) &gt; 0, VLOOKUP(Attendance!$G870,RALLY_PERIOD_SCHEDULE[], 2,TRUE),
IF(WEEKDAY(Attendance!$J870) = 2,
       IF(COUNTIF(FINALS_WEEK_MONDAY_DATE[],Attendance!$J870) &gt; 0, VLOOKUP(Attendance!$G870,FINALS_WEEK_MONDAY_PERIOD_SCHEDULE[],2,TRUE),
       VLOOKUP(Attendance!$G870,REGULAR_WEEK_SCHEDULE[],6,TRUE)),
IF(WEEKDAY($J870) = 3,
       IF(COUNTIF(FINALS_WEEK_TUESDAY_DATE[],Attendance!$J870) &gt; 0, VLOOKUP(Attendance!$G870,FINALS_WEEK_TUESDAY_PERIOD_SCHEDULE[],2,TRUE),
       VLOOKUP(Attendance!$G870,REGULAR_WEEK_SCHEDULE[[Tuesday]:[Period]],5,TRUE)),
IF(WEEKDAY(Attendance!$J870) = 4,
        IF(COUNTIF(BLOCK_WEDNESDAY_DATES[],Attendance!$J870) &gt; 0, VLOOKUP(Attendance!$G870,BLOCK_WEDNESDAY_PERIOD_SCHEDULE[],2,TRUE),
        IF(COUNTIF(FINALS_WEEK_WEDNESDAY_DATE[],Attendance!$J870) &gt; 0, VLOOKUP(Attendance!$G870,FINALS_WEEK_WEDNESDAY_PERIOD_SCHEDULE[],2,TRUE),
       VLOOKUP(Attendance!$G870,REGULAR_WEEK_SCHEDULE[[Wednesday]:[Period]],4,TRUE))),
IF(WEEKDAY($J870) = 5,
       IF(COUNTIF(BLOCK_THURSDAY_DATES[],Attendance!$J870) &gt; 0, VLOOKUP(Attendance!$G870,BLOCK_THURSDAY_PERIOD_SCHEDULE[],2,TRUE),
       IF(COUNTIF(FINALS_WEEK_THURSDAY_DATE[],Attendance!$J870) &gt; 0, VLOOKUP(Attendance!$G870,FINALS_WEEK_THURSDAY_PERIOD_SCHEDULE[],2,TRUE),
       VLOOKUP(Attendance!$G870,REGULAR_WEEK_SCHEDULE[[Thursday]:[Period]],3,TRUE))),
IF(WEEKDAY(Attendance!$J870) = 6,
       IF(COUNTIF(FINALS_WEEK_FRIDAY_DATE[],Attendance!$J870) &gt; 0, VLOOKUP(Attendance!$G870,FINALS_WEEK_FRIDAY_PERIOD_SCHEDULE[],2,TRUE),
       VLOOKUP(Attendance!$G870,REGULAR_WEEK_SCHEDULE[[Friday]:[Period]],2,TRUE))))))))))</f>
        <v/>
      </c>
      <c r="J870" s="41" t="str">
        <f t="shared" ca="1" si="44"/>
        <v/>
      </c>
      <c r="K870" s="41" t="str">
        <f>IF($A870 &lt;&gt; "",VLOOKUP($A870,'Student reference sheet'!$A$2:$V$2329, 7,FALSE), "")</f>
        <v/>
      </c>
      <c r="L870" s="30" t="str">
        <f>IF($A870 ="", "", VLOOKUP($A870, 'Student reference sheet'!$A$2:$Z$2603,23,FALSE))</f>
        <v/>
      </c>
      <c r="M870" s="30" t="str">
        <f>IF($A870 ="", "", VLOOKUP($A870, 'Student reference sheet'!$A$2:$Z$2603,24,FALSE))</f>
        <v/>
      </c>
      <c r="N870" s="30" t="str">
        <f>IF($A870 ="", "", VLOOKUP($A870, 'Student reference sheet'!$A$2:$Z$2603,26,FALSE))</f>
        <v/>
      </c>
      <c r="O870" s="30" t="str">
        <f>IF($A870 ="", "", VLOOKUP($A870, 'Student reference sheet'!$A$2:$Z$2603,25,FALSE))</f>
        <v/>
      </c>
      <c r="P870" s="39" t="str">
        <f>IF($A870 = "", "", IF(OR(VLOOKUP($A870,'Student reference sheet'!$A$2:$V$2400,8,FALSE) = "R",  VLOOKUP($A870,'Student reference sheet'!$A$2:$V$2400,8,FALSE) = "L"), "X", ""))</f>
        <v/>
      </c>
      <c r="Q870" s="39" t="str">
        <f>IF($A870 ="", "", VLOOKUP($A870, 'Student reference sheet'!$A$2:$V$2603,22,FALSE))</f>
        <v/>
      </c>
      <c r="R870" s="39" t="str">
        <f>IF($A870 &lt;&gt; "",VLOOKUP($A870,'Student reference sheet'!$A$2:$V$2329, 5,FALSE), "")</f>
        <v/>
      </c>
      <c r="S870" s="39" t="str">
        <f>IF($A870 &lt;&gt; "",VLOOKUP($A870,'Student reference sheet'!$A$2:$V$2329, 6,FALSE), "")</f>
        <v/>
      </c>
      <c r="T870" s="30" t="str">
        <f>IF($A870 = "","",
IF(VLOOKUP($A870,'Student reference sheet'!$A$2:$V$2329, 10,FALSE) = "Y", "Hispanic",
IF(VLOOKUP($A870,'Student reference sheet'!$A$2:$V$2329,11,FALSE) &lt;&gt; "",
IF(VLOOKUP($A870,'Student reference sheet'!$A$2:$V$2329,11,FALSE) = "UNK", "Unknown", VLOOKUP(VALUE(VLOOKUP($A870,'Student reference sheet'!$A$2:$V$2329,11,FALSE)),'Ethnicity Reference'!$A$2:$B$22,2,FALSE)),
IF(VLOOKUP($A870,'Student reference sheet'!$A$2:$V$2329,9,FALSE) &lt;&gt; "", VLOOKUP(VALUE(VLOOKUP($A870,'Student reference sheet'!$A$2:$V$2329,9,FALSE)),'Ethnicity Reference'!$A$2:$B$22,2,FALSE),"Unknown"))))</f>
        <v/>
      </c>
      <c r="U870" s="35"/>
    </row>
    <row r="871" spans="1:21" ht="15.75">
      <c r="A871" s="47"/>
      <c r="B871" s="33"/>
      <c r="C871" s="39" t="str">
        <f>IF($A871 &lt;&gt; "",VLOOKUP($A871,'Student reference sheet'!$A$2:$V$2329, 3,FALSE), "")</f>
        <v/>
      </c>
      <c r="D871" s="39" t="str">
        <f>IF($A871 &lt;&gt; "",VLOOKUP($A871,'Student reference sheet'!$A$2:$V$2329, 2,FALSE), "")</f>
        <v/>
      </c>
      <c r="E871" s="35"/>
      <c r="F871" s="34"/>
      <c r="G871" s="40" t="str">
        <f t="shared" ca="1" si="42"/>
        <v/>
      </c>
      <c r="H871" s="40" t="str">
        <f t="shared" ca="1" si="43"/>
        <v/>
      </c>
      <c r="I871" s="36" t="str">
        <f>IF($A871 = "", "",
IF(COUNTIF(MINIMUM_DAY_DATES[], Attendance!J871) &gt; 0, VLOOKUP(Attendance!$G871,MINIMUM_DAY_PERIOD_SCHEDULE[], 2,TRUE),
IF(COUNTIF(RALLY_DATES[], Attendance!J871) &gt; 0, VLOOKUP(Attendance!$G871,RALLY_PERIOD_SCHEDULE[], 2,TRUE),
IF(WEEKDAY(Attendance!$J871) = 2,
       IF(COUNTIF(FINALS_WEEK_MONDAY_DATE[],Attendance!$J871) &gt; 0, VLOOKUP(Attendance!$G871,FINALS_WEEK_MONDAY_PERIOD_SCHEDULE[],2,TRUE),
       VLOOKUP(Attendance!$G871,REGULAR_WEEK_SCHEDULE[],6,TRUE)),
IF(WEEKDAY($J871) = 3,
       IF(COUNTIF(FINALS_WEEK_TUESDAY_DATE[],Attendance!$J871) &gt; 0, VLOOKUP(Attendance!$G871,FINALS_WEEK_TUESDAY_PERIOD_SCHEDULE[],2,TRUE),
       VLOOKUP(Attendance!$G871,REGULAR_WEEK_SCHEDULE[[Tuesday]:[Period]],5,TRUE)),
IF(WEEKDAY(Attendance!$J871) = 4,
        IF(COUNTIF(BLOCK_WEDNESDAY_DATES[],Attendance!$J871) &gt; 0, VLOOKUP(Attendance!$G871,BLOCK_WEDNESDAY_PERIOD_SCHEDULE[],2,TRUE),
        IF(COUNTIF(FINALS_WEEK_WEDNESDAY_DATE[],Attendance!$J871) &gt; 0, VLOOKUP(Attendance!$G871,FINALS_WEEK_WEDNESDAY_PERIOD_SCHEDULE[],2,TRUE),
       VLOOKUP(Attendance!$G871,REGULAR_WEEK_SCHEDULE[[Wednesday]:[Period]],4,TRUE))),
IF(WEEKDAY($J871) = 5,
       IF(COUNTIF(BLOCK_THURSDAY_DATES[],Attendance!$J871) &gt; 0, VLOOKUP(Attendance!$G871,BLOCK_THURSDAY_PERIOD_SCHEDULE[],2,TRUE),
       IF(COUNTIF(FINALS_WEEK_THURSDAY_DATE[],Attendance!$J871) &gt; 0, VLOOKUP(Attendance!$G871,FINALS_WEEK_THURSDAY_PERIOD_SCHEDULE[],2,TRUE),
       VLOOKUP(Attendance!$G871,REGULAR_WEEK_SCHEDULE[[Thursday]:[Period]],3,TRUE))),
IF(WEEKDAY(Attendance!$J871) = 6,
       IF(COUNTIF(FINALS_WEEK_FRIDAY_DATE[],Attendance!$J871) &gt; 0, VLOOKUP(Attendance!$G871,FINALS_WEEK_FRIDAY_PERIOD_SCHEDULE[],2,TRUE),
       VLOOKUP(Attendance!$G871,REGULAR_WEEK_SCHEDULE[[Friday]:[Period]],2,TRUE))))))))))</f>
        <v/>
      </c>
      <c r="J871" s="41" t="str">
        <f t="shared" ca="1" si="44"/>
        <v/>
      </c>
      <c r="K871" s="41" t="str">
        <f>IF($A871 &lt;&gt; "",VLOOKUP($A871,'Student reference sheet'!$A$2:$V$2329, 7,FALSE), "")</f>
        <v/>
      </c>
      <c r="L871" s="30" t="str">
        <f>IF($A871 ="", "", VLOOKUP($A871, 'Student reference sheet'!$A$2:$Z$2603,23,FALSE))</f>
        <v/>
      </c>
      <c r="M871" s="30" t="str">
        <f>IF($A871 ="", "", VLOOKUP($A871, 'Student reference sheet'!$A$2:$Z$2603,24,FALSE))</f>
        <v/>
      </c>
      <c r="N871" s="30" t="str">
        <f>IF($A871 ="", "", VLOOKUP($A871, 'Student reference sheet'!$A$2:$Z$2603,26,FALSE))</f>
        <v/>
      </c>
      <c r="O871" s="30" t="str">
        <f>IF($A871 ="", "", VLOOKUP($A871, 'Student reference sheet'!$A$2:$Z$2603,25,FALSE))</f>
        <v/>
      </c>
      <c r="P871" s="39" t="str">
        <f>IF($A871 = "", "", IF(OR(VLOOKUP($A871,'Student reference sheet'!$A$2:$V$2400,8,FALSE) = "R",  VLOOKUP($A871,'Student reference sheet'!$A$2:$V$2400,8,FALSE) = "L"), "X", ""))</f>
        <v/>
      </c>
      <c r="Q871" s="39" t="str">
        <f>IF($A871 ="", "", VLOOKUP($A871, 'Student reference sheet'!$A$2:$V$2603,22,FALSE))</f>
        <v/>
      </c>
      <c r="R871" s="39" t="str">
        <f>IF($A871 &lt;&gt; "",VLOOKUP($A871,'Student reference sheet'!$A$2:$V$2329, 5,FALSE), "")</f>
        <v/>
      </c>
      <c r="S871" s="39" t="str">
        <f>IF($A871 &lt;&gt; "",VLOOKUP($A871,'Student reference sheet'!$A$2:$V$2329, 6,FALSE), "")</f>
        <v/>
      </c>
      <c r="T871" s="30" t="str">
        <f>IF($A871 = "","",
IF(VLOOKUP($A871,'Student reference sheet'!$A$2:$V$2329, 10,FALSE) = "Y", "Hispanic",
IF(VLOOKUP($A871,'Student reference sheet'!$A$2:$V$2329,11,FALSE) &lt;&gt; "",
IF(VLOOKUP($A871,'Student reference sheet'!$A$2:$V$2329,11,FALSE) = "UNK", "Unknown", VLOOKUP(VALUE(VLOOKUP($A871,'Student reference sheet'!$A$2:$V$2329,11,FALSE)),'Ethnicity Reference'!$A$2:$B$22,2,FALSE)),
IF(VLOOKUP($A871,'Student reference sheet'!$A$2:$V$2329,9,FALSE) &lt;&gt; "", VLOOKUP(VALUE(VLOOKUP($A871,'Student reference sheet'!$A$2:$V$2329,9,FALSE)),'Ethnicity Reference'!$A$2:$B$22,2,FALSE),"Unknown"))))</f>
        <v/>
      </c>
      <c r="U871" s="35"/>
    </row>
    <row r="872" spans="1:21" ht="15.75">
      <c r="A872" s="47"/>
      <c r="B872" s="33"/>
      <c r="C872" s="39" t="str">
        <f>IF($A872 &lt;&gt; "",VLOOKUP($A872,'Student reference sheet'!$A$2:$V$2329, 3,FALSE), "")</f>
        <v/>
      </c>
      <c r="D872" s="39" t="str">
        <f>IF($A872 &lt;&gt; "",VLOOKUP($A872,'Student reference sheet'!$A$2:$V$2329, 2,FALSE), "")</f>
        <v/>
      </c>
      <c r="E872" s="35"/>
      <c r="F872" s="34"/>
      <c r="G872" s="40" t="str">
        <f t="shared" ca="1" si="42"/>
        <v/>
      </c>
      <c r="H872" s="40" t="str">
        <f t="shared" ca="1" si="43"/>
        <v/>
      </c>
      <c r="I872" s="36" t="str">
        <f>IF($A872 = "", "",
IF(COUNTIF(MINIMUM_DAY_DATES[], Attendance!J872) &gt; 0, VLOOKUP(Attendance!$G872,MINIMUM_DAY_PERIOD_SCHEDULE[], 2,TRUE),
IF(COUNTIF(RALLY_DATES[], Attendance!J872) &gt; 0, VLOOKUP(Attendance!$G872,RALLY_PERIOD_SCHEDULE[], 2,TRUE),
IF(WEEKDAY(Attendance!$J872) = 2,
       IF(COUNTIF(FINALS_WEEK_MONDAY_DATE[],Attendance!$J872) &gt; 0, VLOOKUP(Attendance!$G872,FINALS_WEEK_MONDAY_PERIOD_SCHEDULE[],2,TRUE),
       VLOOKUP(Attendance!$G872,REGULAR_WEEK_SCHEDULE[],6,TRUE)),
IF(WEEKDAY($J872) = 3,
       IF(COUNTIF(FINALS_WEEK_TUESDAY_DATE[],Attendance!$J872) &gt; 0, VLOOKUP(Attendance!$G872,FINALS_WEEK_TUESDAY_PERIOD_SCHEDULE[],2,TRUE),
       VLOOKUP(Attendance!$G872,REGULAR_WEEK_SCHEDULE[[Tuesday]:[Period]],5,TRUE)),
IF(WEEKDAY(Attendance!$J872) = 4,
        IF(COUNTIF(BLOCK_WEDNESDAY_DATES[],Attendance!$J872) &gt; 0, VLOOKUP(Attendance!$G872,BLOCK_WEDNESDAY_PERIOD_SCHEDULE[],2,TRUE),
        IF(COUNTIF(FINALS_WEEK_WEDNESDAY_DATE[],Attendance!$J872) &gt; 0, VLOOKUP(Attendance!$G872,FINALS_WEEK_WEDNESDAY_PERIOD_SCHEDULE[],2,TRUE),
       VLOOKUP(Attendance!$G872,REGULAR_WEEK_SCHEDULE[[Wednesday]:[Period]],4,TRUE))),
IF(WEEKDAY($J872) = 5,
       IF(COUNTIF(BLOCK_THURSDAY_DATES[],Attendance!$J872) &gt; 0, VLOOKUP(Attendance!$G872,BLOCK_THURSDAY_PERIOD_SCHEDULE[],2,TRUE),
       IF(COUNTIF(FINALS_WEEK_THURSDAY_DATE[],Attendance!$J872) &gt; 0, VLOOKUP(Attendance!$G872,FINALS_WEEK_THURSDAY_PERIOD_SCHEDULE[],2,TRUE),
       VLOOKUP(Attendance!$G872,REGULAR_WEEK_SCHEDULE[[Thursday]:[Period]],3,TRUE))),
IF(WEEKDAY(Attendance!$J872) = 6,
       IF(COUNTIF(FINALS_WEEK_FRIDAY_DATE[],Attendance!$J872) &gt; 0, VLOOKUP(Attendance!$G872,FINALS_WEEK_FRIDAY_PERIOD_SCHEDULE[],2,TRUE),
       VLOOKUP(Attendance!$G872,REGULAR_WEEK_SCHEDULE[[Friday]:[Period]],2,TRUE))))))))))</f>
        <v/>
      </c>
      <c r="J872" s="41" t="str">
        <f t="shared" ca="1" si="44"/>
        <v/>
      </c>
      <c r="K872" s="41" t="str">
        <f>IF($A872 &lt;&gt; "",VLOOKUP($A872,'Student reference sheet'!$A$2:$V$2329, 7,FALSE), "")</f>
        <v/>
      </c>
      <c r="L872" s="30" t="str">
        <f>IF($A872 ="", "", VLOOKUP($A872, 'Student reference sheet'!$A$2:$Z$2603,23,FALSE))</f>
        <v/>
      </c>
      <c r="M872" s="30" t="str">
        <f>IF($A872 ="", "", VLOOKUP($A872, 'Student reference sheet'!$A$2:$Z$2603,24,FALSE))</f>
        <v/>
      </c>
      <c r="N872" s="30" t="str">
        <f>IF($A872 ="", "", VLOOKUP($A872, 'Student reference sheet'!$A$2:$Z$2603,26,FALSE))</f>
        <v/>
      </c>
      <c r="O872" s="30" t="str">
        <f>IF($A872 ="", "", VLOOKUP($A872, 'Student reference sheet'!$A$2:$Z$2603,25,FALSE))</f>
        <v/>
      </c>
      <c r="P872" s="39" t="str">
        <f>IF($A872 = "", "", IF(OR(VLOOKUP($A872,'Student reference sheet'!$A$2:$V$2400,8,FALSE) = "R",  VLOOKUP($A872,'Student reference sheet'!$A$2:$V$2400,8,FALSE) = "L"), "X", ""))</f>
        <v/>
      </c>
      <c r="Q872" s="39" t="str">
        <f>IF($A872 ="", "", VLOOKUP($A872, 'Student reference sheet'!$A$2:$V$2603,22,FALSE))</f>
        <v/>
      </c>
      <c r="R872" s="39" t="str">
        <f>IF($A872 &lt;&gt; "",VLOOKUP($A872,'Student reference sheet'!$A$2:$V$2329, 5,FALSE), "")</f>
        <v/>
      </c>
      <c r="S872" s="39" t="str">
        <f>IF($A872 &lt;&gt; "",VLOOKUP($A872,'Student reference sheet'!$A$2:$V$2329, 6,FALSE), "")</f>
        <v/>
      </c>
      <c r="T872" s="30" t="str">
        <f>IF($A872 = "","",
IF(VLOOKUP($A872,'Student reference sheet'!$A$2:$V$2329, 10,FALSE) = "Y", "Hispanic",
IF(VLOOKUP($A872,'Student reference sheet'!$A$2:$V$2329,11,FALSE) &lt;&gt; "",
IF(VLOOKUP($A872,'Student reference sheet'!$A$2:$V$2329,11,FALSE) = "UNK", "Unknown", VLOOKUP(VALUE(VLOOKUP($A872,'Student reference sheet'!$A$2:$V$2329,11,FALSE)),'Ethnicity Reference'!$A$2:$B$22,2,FALSE)),
IF(VLOOKUP($A872,'Student reference sheet'!$A$2:$V$2329,9,FALSE) &lt;&gt; "", VLOOKUP(VALUE(VLOOKUP($A872,'Student reference sheet'!$A$2:$V$2329,9,FALSE)),'Ethnicity Reference'!$A$2:$B$22,2,FALSE),"Unknown"))))</f>
        <v/>
      </c>
      <c r="U872" s="35"/>
    </row>
    <row r="873" spans="1:21" ht="15.75">
      <c r="A873" s="47"/>
      <c r="B873" s="33"/>
      <c r="C873" s="39" t="str">
        <f>IF($A873 &lt;&gt; "",VLOOKUP($A873,'Student reference sheet'!$A$2:$V$2329, 3,FALSE), "")</f>
        <v/>
      </c>
      <c r="D873" s="39" t="str">
        <f>IF($A873 &lt;&gt; "",VLOOKUP($A873,'Student reference sheet'!$A$2:$V$2329, 2,FALSE), "")</f>
        <v/>
      </c>
      <c r="E873" s="35"/>
      <c r="F873" s="34"/>
      <c r="G873" s="40" t="str">
        <f t="shared" ca="1" si="42"/>
        <v/>
      </c>
      <c r="H873" s="40" t="str">
        <f t="shared" ca="1" si="43"/>
        <v/>
      </c>
      <c r="I873" s="36" t="str">
        <f>IF($A873 = "", "",
IF(COUNTIF(MINIMUM_DAY_DATES[], Attendance!J873) &gt; 0, VLOOKUP(Attendance!$G873,MINIMUM_DAY_PERIOD_SCHEDULE[], 2,TRUE),
IF(COUNTIF(RALLY_DATES[], Attendance!J873) &gt; 0, VLOOKUP(Attendance!$G873,RALLY_PERIOD_SCHEDULE[], 2,TRUE),
IF(WEEKDAY(Attendance!$J873) = 2,
       IF(COUNTIF(FINALS_WEEK_MONDAY_DATE[],Attendance!$J873) &gt; 0, VLOOKUP(Attendance!$G873,FINALS_WEEK_MONDAY_PERIOD_SCHEDULE[],2,TRUE),
       VLOOKUP(Attendance!$G873,REGULAR_WEEK_SCHEDULE[],6,TRUE)),
IF(WEEKDAY($J873) = 3,
       IF(COUNTIF(FINALS_WEEK_TUESDAY_DATE[],Attendance!$J873) &gt; 0, VLOOKUP(Attendance!$G873,FINALS_WEEK_TUESDAY_PERIOD_SCHEDULE[],2,TRUE),
       VLOOKUP(Attendance!$G873,REGULAR_WEEK_SCHEDULE[[Tuesday]:[Period]],5,TRUE)),
IF(WEEKDAY(Attendance!$J873) = 4,
        IF(COUNTIF(BLOCK_WEDNESDAY_DATES[],Attendance!$J873) &gt; 0, VLOOKUP(Attendance!$G873,BLOCK_WEDNESDAY_PERIOD_SCHEDULE[],2,TRUE),
        IF(COUNTIF(FINALS_WEEK_WEDNESDAY_DATE[],Attendance!$J873) &gt; 0, VLOOKUP(Attendance!$G873,FINALS_WEEK_WEDNESDAY_PERIOD_SCHEDULE[],2,TRUE),
       VLOOKUP(Attendance!$G873,REGULAR_WEEK_SCHEDULE[[Wednesday]:[Period]],4,TRUE))),
IF(WEEKDAY($J873) = 5,
       IF(COUNTIF(BLOCK_THURSDAY_DATES[],Attendance!$J873) &gt; 0, VLOOKUP(Attendance!$G873,BLOCK_THURSDAY_PERIOD_SCHEDULE[],2,TRUE),
       IF(COUNTIF(FINALS_WEEK_THURSDAY_DATE[],Attendance!$J873) &gt; 0, VLOOKUP(Attendance!$G873,FINALS_WEEK_THURSDAY_PERIOD_SCHEDULE[],2,TRUE),
       VLOOKUP(Attendance!$G873,REGULAR_WEEK_SCHEDULE[[Thursday]:[Period]],3,TRUE))),
IF(WEEKDAY(Attendance!$J873) = 6,
       IF(COUNTIF(FINALS_WEEK_FRIDAY_DATE[],Attendance!$J873) &gt; 0, VLOOKUP(Attendance!$G873,FINALS_WEEK_FRIDAY_PERIOD_SCHEDULE[],2,TRUE),
       VLOOKUP(Attendance!$G873,REGULAR_WEEK_SCHEDULE[[Friday]:[Period]],2,TRUE))))))))))</f>
        <v/>
      </c>
      <c r="J873" s="41" t="str">
        <f t="shared" ca="1" si="44"/>
        <v/>
      </c>
      <c r="K873" s="41" t="str">
        <f>IF($A873 &lt;&gt; "",VLOOKUP($A873,'Student reference sheet'!$A$2:$V$2329, 7,FALSE), "")</f>
        <v/>
      </c>
      <c r="L873" s="30" t="str">
        <f>IF($A873 ="", "", VLOOKUP($A873, 'Student reference sheet'!$A$2:$Z$2603,23,FALSE))</f>
        <v/>
      </c>
      <c r="M873" s="30" t="str">
        <f>IF($A873 ="", "", VLOOKUP($A873, 'Student reference sheet'!$A$2:$Z$2603,24,FALSE))</f>
        <v/>
      </c>
      <c r="N873" s="30" t="str">
        <f>IF($A873 ="", "", VLOOKUP($A873, 'Student reference sheet'!$A$2:$Z$2603,26,FALSE))</f>
        <v/>
      </c>
      <c r="O873" s="30" t="str">
        <f>IF($A873 ="", "", VLOOKUP($A873, 'Student reference sheet'!$A$2:$Z$2603,25,FALSE))</f>
        <v/>
      </c>
      <c r="P873" s="39" t="str">
        <f>IF($A873 = "", "", IF(OR(VLOOKUP($A873,'Student reference sheet'!$A$2:$V$2400,8,FALSE) = "R",  VLOOKUP($A873,'Student reference sheet'!$A$2:$V$2400,8,FALSE) = "L"), "X", ""))</f>
        <v/>
      </c>
      <c r="Q873" s="39" t="str">
        <f>IF($A873 ="", "", VLOOKUP($A873, 'Student reference sheet'!$A$2:$V$2603,22,FALSE))</f>
        <v/>
      </c>
      <c r="R873" s="39" t="str">
        <f>IF($A873 &lt;&gt; "",VLOOKUP($A873,'Student reference sheet'!$A$2:$V$2329, 5,FALSE), "")</f>
        <v/>
      </c>
      <c r="S873" s="39" t="str">
        <f>IF($A873 &lt;&gt; "",VLOOKUP($A873,'Student reference sheet'!$A$2:$V$2329, 6,FALSE), "")</f>
        <v/>
      </c>
      <c r="T873" s="30" t="str">
        <f>IF($A873 = "","",
IF(VLOOKUP($A873,'Student reference sheet'!$A$2:$V$2329, 10,FALSE) = "Y", "Hispanic",
IF(VLOOKUP($A873,'Student reference sheet'!$A$2:$V$2329,11,FALSE) &lt;&gt; "",
IF(VLOOKUP($A873,'Student reference sheet'!$A$2:$V$2329,11,FALSE) = "UNK", "Unknown", VLOOKUP(VALUE(VLOOKUP($A873,'Student reference sheet'!$A$2:$V$2329,11,FALSE)),'Ethnicity Reference'!$A$2:$B$22,2,FALSE)),
IF(VLOOKUP($A873,'Student reference sheet'!$A$2:$V$2329,9,FALSE) &lt;&gt; "", VLOOKUP(VALUE(VLOOKUP($A873,'Student reference sheet'!$A$2:$V$2329,9,FALSE)),'Ethnicity Reference'!$A$2:$B$22,2,FALSE),"Unknown"))))</f>
        <v/>
      </c>
      <c r="U873" s="35"/>
    </row>
    <row r="874" spans="1:21" ht="15.75">
      <c r="A874" s="47"/>
      <c r="B874" s="33"/>
      <c r="C874" s="39" t="str">
        <f>IF($A874 &lt;&gt; "",VLOOKUP($A874,'Student reference sheet'!$A$2:$V$2329, 3,FALSE), "")</f>
        <v/>
      </c>
      <c r="D874" s="39" t="str">
        <f>IF($A874 &lt;&gt; "",VLOOKUP($A874,'Student reference sheet'!$A$2:$V$2329, 2,FALSE), "")</f>
        <v/>
      </c>
      <c r="E874" s="35"/>
      <c r="F874" s="34"/>
      <c r="G874" s="40" t="str">
        <f t="shared" ca="1" si="42"/>
        <v/>
      </c>
      <c r="H874" s="40" t="str">
        <f t="shared" ca="1" si="43"/>
        <v/>
      </c>
      <c r="I874" s="36" t="str">
        <f>IF($A874 = "", "",
IF(COUNTIF(MINIMUM_DAY_DATES[], Attendance!J874) &gt; 0, VLOOKUP(Attendance!$G874,MINIMUM_DAY_PERIOD_SCHEDULE[], 2,TRUE),
IF(COUNTIF(RALLY_DATES[], Attendance!J874) &gt; 0, VLOOKUP(Attendance!$G874,RALLY_PERIOD_SCHEDULE[], 2,TRUE),
IF(WEEKDAY(Attendance!$J874) = 2,
       IF(COUNTIF(FINALS_WEEK_MONDAY_DATE[],Attendance!$J874) &gt; 0, VLOOKUP(Attendance!$G874,FINALS_WEEK_MONDAY_PERIOD_SCHEDULE[],2,TRUE),
       VLOOKUP(Attendance!$G874,REGULAR_WEEK_SCHEDULE[],6,TRUE)),
IF(WEEKDAY($J874) = 3,
       IF(COUNTIF(FINALS_WEEK_TUESDAY_DATE[],Attendance!$J874) &gt; 0, VLOOKUP(Attendance!$G874,FINALS_WEEK_TUESDAY_PERIOD_SCHEDULE[],2,TRUE),
       VLOOKUP(Attendance!$G874,REGULAR_WEEK_SCHEDULE[[Tuesday]:[Period]],5,TRUE)),
IF(WEEKDAY(Attendance!$J874) = 4,
        IF(COUNTIF(BLOCK_WEDNESDAY_DATES[],Attendance!$J874) &gt; 0, VLOOKUP(Attendance!$G874,BLOCK_WEDNESDAY_PERIOD_SCHEDULE[],2,TRUE),
        IF(COUNTIF(FINALS_WEEK_WEDNESDAY_DATE[],Attendance!$J874) &gt; 0, VLOOKUP(Attendance!$G874,FINALS_WEEK_WEDNESDAY_PERIOD_SCHEDULE[],2,TRUE),
       VLOOKUP(Attendance!$G874,REGULAR_WEEK_SCHEDULE[[Wednesday]:[Period]],4,TRUE))),
IF(WEEKDAY($J874) = 5,
       IF(COUNTIF(BLOCK_THURSDAY_DATES[],Attendance!$J874) &gt; 0, VLOOKUP(Attendance!$G874,BLOCK_THURSDAY_PERIOD_SCHEDULE[],2,TRUE),
       IF(COUNTIF(FINALS_WEEK_THURSDAY_DATE[],Attendance!$J874) &gt; 0, VLOOKUP(Attendance!$G874,FINALS_WEEK_THURSDAY_PERIOD_SCHEDULE[],2,TRUE),
       VLOOKUP(Attendance!$G874,REGULAR_WEEK_SCHEDULE[[Thursday]:[Period]],3,TRUE))),
IF(WEEKDAY(Attendance!$J874) = 6,
       IF(COUNTIF(FINALS_WEEK_FRIDAY_DATE[],Attendance!$J874) &gt; 0, VLOOKUP(Attendance!$G874,FINALS_WEEK_FRIDAY_PERIOD_SCHEDULE[],2,TRUE),
       VLOOKUP(Attendance!$G874,REGULAR_WEEK_SCHEDULE[[Friday]:[Period]],2,TRUE))))))))))</f>
        <v/>
      </c>
      <c r="J874" s="41" t="str">
        <f t="shared" ca="1" si="44"/>
        <v/>
      </c>
      <c r="K874" s="41" t="str">
        <f>IF($A874 &lt;&gt; "",VLOOKUP($A874,'Student reference sheet'!$A$2:$V$2329, 7,FALSE), "")</f>
        <v/>
      </c>
      <c r="L874" s="30" t="str">
        <f>IF($A874 ="", "", VLOOKUP($A874, 'Student reference sheet'!$A$2:$Z$2603,23,FALSE))</f>
        <v/>
      </c>
      <c r="M874" s="30" t="str">
        <f>IF($A874 ="", "", VLOOKUP($A874, 'Student reference sheet'!$A$2:$Z$2603,24,FALSE))</f>
        <v/>
      </c>
      <c r="N874" s="30" t="str">
        <f>IF($A874 ="", "", VLOOKUP($A874, 'Student reference sheet'!$A$2:$Z$2603,26,FALSE))</f>
        <v/>
      </c>
      <c r="O874" s="30" t="str">
        <f>IF($A874 ="", "", VLOOKUP($A874, 'Student reference sheet'!$A$2:$Z$2603,25,FALSE))</f>
        <v/>
      </c>
      <c r="P874" s="39" t="str">
        <f>IF($A874 = "", "", IF(OR(VLOOKUP($A874,'Student reference sheet'!$A$2:$V$2400,8,FALSE) = "R",  VLOOKUP($A874,'Student reference sheet'!$A$2:$V$2400,8,FALSE) = "L"), "X", ""))</f>
        <v/>
      </c>
      <c r="Q874" s="39" t="str">
        <f>IF($A874 ="", "", VLOOKUP($A874, 'Student reference sheet'!$A$2:$V$2603,22,FALSE))</f>
        <v/>
      </c>
      <c r="R874" s="39" t="str">
        <f>IF($A874 &lt;&gt; "",VLOOKUP($A874,'Student reference sheet'!$A$2:$V$2329, 5,FALSE), "")</f>
        <v/>
      </c>
      <c r="S874" s="39" t="str">
        <f>IF($A874 &lt;&gt; "",VLOOKUP($A874,'Student reference sheet'!$A$2:$V$2329, 6,FALSE), "")</f>
        <v/>
      </c>
      <c r="T874" s="30" t="str">
        <f>IF($A874 = "","",
IF(VLOOKUP($A874,'Student reference sheet'!$A$2:$V$2329, 10,FALSE) = "Y", "Hispanic",
IF(VLOOKUP($A874,'Student reference sheet'!$A$2:$V$2329,11,FALSE) &lt;&gt; "",
IF(VLOOKUP($A874,'Student reference sheet'!$A$2:$V$2329,11,FALSE) = "UNK", "Unknown", VLOOKUP(VALUE(VLOOKUP($A874,'Student reference sheet'!$A$2:$V$2329,11,FALSE)),'Ethnicity Reference'!$A$2:$B$22,2,FALSE)),
IF(VLOOKUP($A874,'Student reference sheet'!$A$2:$V$2329,9,FALSE) &lt;&gt; "", VLOOKUP(VALUE(VLOOKUP($A874,'Student reference sheet'!$A$2:$V$2329,9,FALSE)),'Ethnicity Reference'!$A$2:$B$22,2,FALSE),"Unknown"))))</f>
        <v/>
      </c>
      <c r="U874" s="35"/>
    </row>
    <row r="875" spans="1:21" ht="15.75">
      <c r="A875" s="47"/>
      <c r="B875" s="33"/>
      <c r="C875" s="39" t="str">
        <f>IF($A875 &lt;&gt; "",VLOOKUP($A875,'Student reference sheet'!$A$2:$V$2329, 3,FALSE), "")</f>
        <v/>
      </c>
      <c r="D875" s="39" t="str">
        <f>IF($A875 &lt;&gt; "",VLOOKUP($A875,'Student reference sheet'!$A$2:$V$2329, 2,FALSE), "")</f>
        <v/>
      </c>
      <c r="E875" s="35"/>
      <c r="F875" s="34"/>
      <c r="G875" s="40" t="str">
        <f t="shared" ca="1" si="42"/>
        <v/>
      </c>
      <c r="H875" s="40" t="str">
        <f t="shared" ca="1" si="43"/>
        <v/>
      </c>
      <c r="I875" s="36" t="str">
        <f>IF($A875 = "", "",
IF(COUNTIF(MINIMUM_DAY_DATES[], Attendance!J875) &gt; 0, VLOOKUP(Attendance!$G875,MINIMUM_DAY_PERIOD_SCHEDULE[], 2,TRUE),
IF(COUNTIF(RALLY_DATES[], Attendance!J875) &gt; 0, VLOOKUP(Attendance!$G875,RALLY_PERIOD_SCHEDULE[], 2,TRUE),
IF(WEEKDAY(Attendance!$J875) = 2,
       IF(COUNTIF(FINALS_WEEK_MONDAY_DATE[],Attendance!$J875) &gt; 0, VLOOKUP(Attendance!$G875,FINALS_WEEK_MONDAY_PERIOD_SCHEDULE[],2,TRUE),
       VLOOKUP(Attendance!$G875,REGULAR_WEEK_SCHEDULE[],6,TRUE)),
IF(WEEKDAY($J875) = 3,
       IF(COUNTIF(FINALS_WEEK_TUESDAY_DATE[],Attendance!$J875) &gt; 0, VLOOKUP(Attendance!$G875,FINALS_WEEK_TUESDAY_PERIOD_SCHEDULE[],2,TRUE),
       VLOOKUP(Attendance!$G875,REGULAR_WEEK_SCHEDULE[[Tuesday]:[Period]],5,TRUE)),
IF(WEEKDAY(Attendance!$J875) = 4,
        IF(COUNTIF(BLOCK_WEDNESDAY_DATES[],Attendance!$J875) &gt; 0, VLOOKUP(Attendance!$G875,BLOCK_WEDNESDAY_PERIOD_SCHEDULE[],2,TRUE),
        IF(COUNTIF(FINALS_WEEK_WEDNESDAY_DATE[],Attendance!$J875) &gt; 0, VLOOKUP(Attendance!$G875,FINALS_WEEK_WEDNESDAY_PERIOD_SCHEDULE[],2,TRUE),
       VLOOKUP(Attendance!$G875,REGULAR_WEEK_SCHEDULE[[Wednesday]:[Period]],4,TRUE))),
IF(WEEKDAY($J875) = 5,
       IF(COUNTIF(BLOCK_THURSDAY_DATES[],Attendance!$J875) &gt; 0, VLOOKUP(Attendance!$G875,BLOCK_THURSDAY_PERIOD_SCHEDULE[],2,TRUE),
       IF(COUNTIF(FINALS_WEEK_THURSDAY_DATE[],Attendance!$J875) &gt; 0, VLOOKUP(Attendance!$G875,FINALS_WEEK_THURSDAY_PERIOD_SCHEDULE[],2,TRUE),
       VLOOKUP(Attendance!$G875,REGULAR_WEEK_SCHEDULE[[Thursday]:[Period]],3,TRUE))),
IF(WEEKDAY(Attendance!$J875) = 6,
       IF(COUNTIF(FINALS_WEEK_FRIDAY_DATE[],Attendance!$J875) &gt; 0, VLOOKUP(Attendance!$G875,FINALS_WEEK_FRIDAY_PERIOD_SCHEDULE[],2,TRUE),
       VLOOKUP(Attendance!$G875,REGULAR_WEEK_SCHEDULE[[Friday]:[Period]],2,TRUE))))))))))</f>
        <v/>
      </c>
      <c r="J875" s="41" t="str">
        <f t="shared" ca="1" si="44"/>
        <v/>
      </c>
      <c r="K875" s="41" t="str">
        <f>IF($A875 &lt;&gt; "",VLOOKUP($A875,'Student reference sheet'!$A$2:$V$2329, 7,FALSE), "")</f>
        <v/>
      </c>
      <c r="L875" s="30" t="str">
        <f>IF($A875 ="", "", VLOOKUP($A875, 'Student reference sheet'!$A$2:$Z$2603,23,FALSE))</f>
        <v/>
      </c>
      <c r="M875" s="30" t="str">
        <f>IF($A875 ="", "", VLOOKUP($A875, 'Student reference sheet'!$A$2:$Z$2603,24,FALSE))</f>
        <v/>
      </c>
      <c r="N875" s="30" t="str">
        <f>IF($A875 ="", "", VLOOKUP($A875, 'Student reference sheet'!$A$2:$Z$2603,26,FALSE))</f>
        <v/>
      </c>
      <c r="O875" s="30" t="str">
        <f>IF($A875 ="", "", VLOOKUP($A875, 'Student reference sheet'!$A$2:$Z$2603,25,FALSE))</f>
        <v/>
      </c>
      <c r="P875" s="39" t="str">
        <f>IF($A875 = "", "", IF(OR(VLOOKUP($A875,'Student reference sheet'!$A$2:$V$2400,8,FALSE) = "R",  VLOOKUP($A875,'Student reference sheet'!$A$2:$V$2400,8,FALSE) = "L"), "X", ""))</f>
        <v/>
      </c>
      <c r="Q875" s="39" t="str">
        <f>IF($A875 ="", "", VLOOKUP($A875, 'Student reference sheet'!$A$2:$V$2603,22,FALSE))</f>
        <v/>
      </c>
      <c r="R875" s="39" t="str">
        <f>IF($A875 &lt;&gt; "",VLOOKUP($A875,'Student reference sheet'!$A$2:$V$2329, 5,FALSE), "")</f>
        <v/>
      </c>
      <c r="S875" s="39" t="str">
        <f>IF($A875 &lt;&gt; "",VLOOKUP($A875,'Student reference sheet'!$A$2:$V$2329, 6,FALSE), "")</f>
        <v/>
      </c>
      <c r="T875" s="30" t="str">
        <f>IF($A875 = "","",
IF(VLOOKUP($A875,'Student reference sheet'!$A$2:$V$2329, 10,FALSE) = "Y", "Hispanic",
IF(VLOOKUP($A875,'Student reference sheet'!$A$2:$V$2329,11,FALSE) &lt;&gt; "",
IF(VLOOKUP($A875,'Student reference sheet'!$A$2:$V$2329,11,FALSE) = "UNK", "Unknown", VLOOKUP(VALUE(VLOOKUP($A875,'Student reference sheet'!$A$2:$V$2329,11,FALSE)),'Ethnicity Reference'!$A$2:$B$22,2,FALSE)),
IF(VLOOKUP($A875,'Student reference sheet'!$A$2:$V$2329,9,FALSE) &lt;&gt; "", VLOOKUP(VALUE(VLOOKUP($A875,'Student reference sheet'!$A$2:$V$2329,9,FALSE)),'Ethnicity Reference'!$A$2:$B$22,2,FALSE),"Unknown"))))</f>
        <v/>
      </c>
      <c r="U875" s="35"/>
    </row>
    <row r="876" spans="1:21" ht="15.75">
      <c r="A876" s="47"/>
      <c r="B876" s="33"/>
      <c r="C876" s="39" t="str">
        <f>IF($A876 &lt;&gt; "",VLOOKUP($A876,'Student reference sheet'!$A$2:$V$2329, 3,FALSE), "")</f>
        <v/>
      </c>
      <c r="D876" s="39" t="str">
        <f>IF($A876 &lt;&gt; "",VLOOKUP($A876,'Student reference sheet'!$A$2:$V$2329, 2,FALSE), "")</f>
        <v/>
      </c>
      <c r="E876" s="35"/>
      <c r="F876" s="34"/>
      <c r="G876" s="40" t="str">
        <f t="shared" ca="1" si="42"/>
        <v/>
      </c>
      <c r="H876" s="40" t="str">
        <f t="shared" ca="1" si="43"/>
        <v/>
      </c>
      <c r="I876" s="36" t="str">
        <f>IF($A876 = "", "",
IF(COUNTIF(MINIMUM_DAY_DATES[], Attendance!J876) &gt; 0, VLOOKUP(Attendance!$G876,MINIMUM_DAY_PERIOD_SCHEDULE[], 2,TRUE),
IF(COUNTIF(RALLY_DATES[], Attendance!J876) &gt; 0, VLOOKUP(Attendance!$G876,RALLY_PERIOD_SCHEDULE[], 2,TRUE),
IF(WEEKDAY(Attendance!$J876) = 2,
       IF(COUNTIF(FINALS_WEEK_MONDAY_DATE[],Attendance!$J876) &gt; 0, VLOOKUP(Attendance!$G876,FINALS_WEEK_MONDAY_PERIOD_SCHEDULE[],2,TRUE),
       VLOOKUP(Attendance!$G876,REGULAR_WEEK_SCHEDULE[],6,TRUE)),
IF(WEEKDAY($J876) = 3,
       IF(COUNTIF(FINALS_WEEK_TUESDAY_DATE[],Attendance!$J876) &gt; 0, VLOOKUP(Attendance!$G876,FINALS_WEEK_TUESDAY_PERIOD_SCHEDULE[],2,TRUE),
       VLOOKUP(Attendance!$G876,REGULAR_WEEK_SCHEDULE[[Tuesday]:[Period]],5,TRUE)),
IF(WEEKDAY(Attendance!$J876) = 4,
        IF(COUNTIF(BLOCK_WEDNESDAY_DATES[],Attendance!$J876) &gt; 0, VLOOKUP(Attendance!$G876,BLOCK_WEDNESDAY_PERIOD_SCHEDULE[],2,TRUE),
        IF(COUNTIF(FINALS_WEEK_WEDNESDAY_DATE[],Attendance!$J876) &gt; 0, VLOOKUP(Attendance!$G876,FINALS_WEEK_WEDNESDAY_PERIOD_SCHEDULE[],2,TRUE),
       VLOOKUP(Attendance!$G876,REGULAR_WEEK_SCHEDULE[[Wednesday]:[Period]],4,TRUE))),
IF(WEEKDAY($J876) = 5,
       IF(COUNTIF(BLOCK_THURSDAY_DATES[],Attendance!$J876) &gt; 0, VLOOKUP(Attendance!$G876,BLOCK_THURSDAY_PERIOD_SCHEDULE[],2,TRUE),
       IF(COUNTIF(FINALS_WEEK_THURSDAY_DATE[],Attendance!$J876) &gt; 0, VLOOKUP(Attendance!$G876,FINALS_WEEK_THURSDAY_PERIOD_SCHEDULE[],2,TRUE),
       VLOOKUP(Attendance!$G876,REGULAR_WEEK_SCHEDULE[[Thursday]:[Period]],3,TRUE))),
IF(WEEKDAY(Attendance!$J876) = 6,
       IF(COUNTIF(FINALS_WEEK_FRIDAY_DATE[],Attendance!$J876) &gt; 0, VLOOKUP(Attendance!$G876,FINALS_WEEK_FRIDAY_PERIOD_SCHEDULE[],2,TRUE),
       VLOOKUP(Attendance!$G876,REGULAR_WEEK_SCHEDULE[[Friday]:[Period]],2,TRUE))))))))))</f>
        <v/>
      </c>
      <c r="J876" s="41" t="str">
        <f t="shared" ca="1" si="44"/>
        <v/>
      </c>
      <c r="K876" s="41" t="str">
        <f>IF($A876 &lt;&gt; "",VLOOKUP($A876,'Student reference sheet'!$A$2:$V$2329, 7,FALSE), "")</f>
        <v/>
      </c>
      <c r="L876" s="30" t="str">
        <f>IF($A876 ="", "", VLOOKUP($A876, 'Student reference sheet'!$A$2:$Z$2603,23,FALSE))</f>
        <v/>
      </c>
      <c r="M876" s="30" t="str">
        <f>IF($A876 ="", "", VLOOKUP($A876, 'Student reference sheet'!$A$2:$Z$2603,24,FALSE))</f>
        <v/>
      </c>
      <c r="N876" s="30" t="str">
        <f>IF($A876 ="", "", VLOOKUP($A876, 'Student reference sheet'!$A$2:$Z$2603,26,FALSE))</f>
        <v/>
      </c>
      <c r="O876" s="30" t="str">
        <f>IF($A876 ="", "", VLOOKUP($A876, 'Student reference sheet'!$A$2:$Z$2603,25,FALSE))</f>
        <v/>
      </c>
      <c r="P876" s="39" t="str">
        <f>IF($A876 = "", "", IF(OR(VLOOKUP($A876,'Student reference sheet'!$A$2:$V$2400,8,FALSE) = "R",  VLOOKUP($A876,'Student reference sheet'!$A$2:$V$2400,8,FALSE) = "L"), "X", ""))</f>
        <v/>
      </c>
      <c r="Q876" s="39" t="str">
        <f>IF($A876 ="", "", VLOOKUP($A876, 'Student reference sheet'!$A$2:$V$2603,22,FALSE))</f>
        <v/>
      </c>
      <c r="R876" s="39" t="str">
        <f>IF($A876 &lt;&gt; "",VLOOKUP($A876,'Student reference sheet'!$A$2:$V$2329, 5,FALSE), "")</f>
        <v/>
      </c>
      <c r="S876" s="39" t="str">
        <f>IF($A876 &lt;&gt; "",VLOOKUP($A876,'Student reference sheet'!$A$2:$V$2329, 6,FALSE), "")</f>
        <v/>
      </c>
      <c r="T876" s="30" t="str">
        <f>IF($A876 = "","",
IF(VLOOKUP($A876,'Student reference sheet'!$A$2:$V$2329, 10,FALSE) = "Y", "Hispanic",
IF(VLOOKUP($A876,'Student reference sheet'!$A$2:$V$2329,11,FALSE) &lt;&gt; "",
IF(VLOOKUP($A876,'Student reference sheet'!$A$2:$V$2329,11,FALSE) = "UNK", "Unknown", VLOOKUP(VALUE(VLOOKUP($A876,'Student reference sheet'!$A$2:$V$2329,11,FALSE)),'Ethnicity Reference'!$A$2:$B$22,2,FALSE)),
IF(VLOOKUP($A876,'Student reference sheet'!$A$2:$V$2329,9,FALSE) &lt;&gt; "", VLOOKUP(VALUE(VLOOKUP($A876,'Student reference sheet'!$A$2:$V$2329,9,FALSE)),'Ethnicity Reference'!$A$2:$B$22,2,FALSE),"Unknown"))))</f>
        <v/>
      </c>
      <c r="U876" s="35"/>
    </row>
    <row r="877" spans="1:21" ht="15.75">
      <c r="A877" s="47"/>
      <c r="B877" s="33"/>
      <c r="C877" s="39" t="str">
        <f>IF($A877 &lt;&gt; "",VLOOKUP($A877,'Student reference sheet'!$A$2:$V$2329, 3,FALSE), "")</f>
        <v/>
      </c>
      <c r="D877" s="39" t="str">
        <f>IF($A877 &lt;&gt; "",VLOOKUP($A877,'Student reference sheet'!$A$2:$V$2329, 2,FALSE), "")</f>
        <v/>
      </c>
      <c r="E877" s="35"/>
      <c r="F877" s="34"/>
      <c r="G877" s="40" t="str">
        <f t="shared" ca="1" si="42"/>
        <v/>
      </c>
      <c r="H877" s="40" t="str">
        <f t="shared" ca="1" si="43"/>
        <v/>
      </c>
      <c r="I877" s="36" t="str">
        <f>IF($A877 = "", "",
IF(COUNTIF(MINIMUM_DAY_DATES[], Attendance!J877) &gt; 0, VLOOKUP(Attendance!$G877,MINIMUM_DAY_PERIOD_SCHEDULE[], 2,TRUE),
IF(COUNTIF(RALLY_DATES[], Attendance!J877) &gt; 0, VLOOKUP(Attendance!$G877,RALLY_PERIOD_SCHEDULE[], 2,TRUE),
IF(WEEKDAY(Attendance!$J877) = 2,
       IF(COUNTIF(FINALS_WEEK_MONDAY_DATE[],Attendance!$J877) &gt; 0, VLOOKUP(Attendance!$G877,FINALS_WEEK_MONDAY_PERIOD_SCHEDULE[],2,TRUE),
       VLOOKUP(Attendance!$G877,REGULAR_WEEK_SCHEDULE[],6,TRUE)),
IF(WEEKDAY($J877) = 3,
       IF(COUNTIF(FINALS_WEEK_TUESDAY_DATE[],Attendance!$J877) &gt; 0, VLOOKUP(Attendance!$G877,FINALS_WEEK_TUESDAY_PERIOD_SCHEDULE[],2,TRUE),
       VLOOKUP(Attendance!$G877,REGULAR_WEEK_SCHEDULE[[Tuesday]:[Period]],5,TRUE)),
IF(WEEKDAY(Attendance!$J877) = 4,
        IF(COUNTIF(BLOCK_WEDNESDAY_DATES[],Attendance!$J877) &gt; 0, VLOOKUP(Attendance!$G877,BLOCK_WEDNESDAY_PERIOD_SCHEDULE[],2,TRUE),
        IF(COUNTIF(FINALS_WEEK_WEDNESDAY_DATE[],Attendance!$J877) &gt; 0, VLOOKUP(Attendance!$G877,FINALS_WEEK_WEDNESDAY_PERIOD_SCHEDULE[],2,TRUE),
       VLOOKUP(Attendance!$G877,REGULAR_WEEK_SCHEDULE[[Wednesday]:[Period]],4,TRUE))),
IF(WEEKDAY($J877) = 5,
       IF(COUNTIF(BLOCK_THURSDAY_DATES[],Attendance!$J877) &gt; 0, VLOOKUP(Attendance!$G877,BLOCK_THURSDAY_PERIOD_SCHEDULE[],2,TRUE),
       IF(COUNTIF(FINALS_WEEK_THURSDAY_DATE[],Attendance!$J877) &gt; 0, VLOOKUP(Attendance!$G877,FINALS_WEEK_THURSDAY_PERIOD_SCHEDULE[],2,TRUE),
       VLOOKUP(Attendance!$G877,REGULAR_WEEK_SCHEDULE[[Thursday]:[Period]],3,TRUE))),
IF(WEEKDAY(Attendance!$J877) = 6,
       IF(COUNTIF(FINALS_WEEK_FRIDAY_DATE[],Attendance!$J877) &gt; 0, VLOOKUP(Attendance!$G877,FINALS_WEEK_FRIDAY_PERIOD_SCHEDULE[],2,TRUE),
       VLOOKUP(Attendance!$G877,REGULAR_WEEK_SCHEDULE[[Friday]:[Period]],2,TRUE))))))))))</f>
        <v/>
      </c>
      <c r="J877" s="41" t="str">
        <f t="shared" ca="1" si="44"/>
        <v/>
      </c>
      <c r="K877" s="41" t="str">
        <f>IF($A877 &lt;&gt; "",VLOOKUP($A877,'Student reference sheet'!$A$2:$V$2329, 7,FALSE), "")</f>
        <v/>
      </c>
      <c r="L877" s="30" t="str">
        <f>IF($A877 ="", "", VLOOKUP($A877, 'Student reference sheet'!$A$2:$Z$2603,23,FALSE))</f>
        <v/>
      </c>
      <c r="M877" s="30" t="str">
        <f>IF($A877 ="", "", VLOOKUP($A877, 'Student reference sheet'!$A$2:$Z$2603,24,FALSE))</f>
        <v/>
      </c>
      <c r="N877" s="30" t="str">
        <f>IF($A877 ="", "", VLOOKUP($A877, 'Student reference sheet'!$A$2:$Z$2603,26,FALSE))</f>
        <v/>
      </c>
      <c r="O877" s="30" t="str">
        <f>IF($A877 ="", "", VLOOKUP($A877, 'Student reference sheet'!$A$2:$Z$2603,25,FALSE))</f>
        <v/>
      </c>
      <c r="P877" s="39" t="str">
        <f>IF($A877 = "", "", IF(OR(VLOOKUP($A877,'Student reference sheet'!$A$2:$V$2400,8,FALSE) = "R",  VLOOKUP($A877,'Student reference sheet'!$A$2:$V$2400,8,FALSE) = "L"), "X", ""))</f>
        <v/>
      </c>
      <c r="Q877" s="39" t="str">
        <f>IF($A877 ="", "", VLOOKUP($A877, 'Student reference sheet'!$A$2:$V$2603,22,FALSE))</f>
        <v/>
      </c>
      <c r="R877" s="39" t="str">
        <f>IF($A877 &lt;&gt; "",VLOOKUP($A877,'Student reference sheet'!$A$2:$V$2329, 5,FALSE), "")</f>
        <v/>
      </c>
      <c r="S877" s="39" t="str">
        <f>IF($A877 &lt;&gt; "",VLOOKUP($A877,'Student reference sheet'!$A$2:$V$2329, 6,FALSE), "")</f>
        <v/>
      </c>
      <c r="T877" s="30" t="str">
        <f>IF($A877 = "","",
IF(VLOOKUP($A877,'Student reference sheet'!$A$2:$V$2329, 10,FALSE) = "Y", "Hispanic",
IF(VLOOKUP($A877,'Student reference sheet'!$A$2:$V$2329,11,FALSE) &lt;&gt; "",
IF(VLOOKUP($A877,'Student reference sheet'!$A$2:$V$2329,11,FALSE) = "UNK", "Unknown", VLOOKUP(VALUE(VLOOKUP($A877,'Student reference sheet'!$A$2:$V$2329,11,FALSE)),'Ethnicity Reference'!$A$2:$B$22,2,FALSE)),
IF(VLOOKUP($A877,'Student reference sheet'!$A$2:$V$2329,9,FALSE) &lt;&gt; "", VLOOKUP(VALUE(VLOOKUP($A877,'Student reference sheet'!$A$2:$V$2329,9,FALSE)),'Ethnicity Reference'!$A$2:$B$22,2,FALSE),"Unknown"))))</f>
        <v/>
      </c>
      <c r="U877" s="35"/>
    </row>
    <row r="878" spans="1:21" ht="15.75">
      <c r="A878" s="47"/>
      <c r="B878" s="33"/>
      <c r="C878" s="39" t="str">
        <f>IF($A878 &lt;&gt; "",VLOOKUP($A878,'Student reference sheet'!$A$2:$V$2329, 3,FALSE), "")</f>
        <v/>
      </c>
      <c r="D878" s="39" t="str">
        <f>IF($A878 &lt;&gt; "",VLOOKUP($A878,'Student reference sheet'!$A$2:$V$2329, 2,FALSE), "")</f>
        <v/>
      </c>
      <c r="E878" s="35"/>
      <c r="F878" s="34"/>
      <c r="G878" s="40" t="str">
        <f t="shared" ca="1" si="42"/>
        <v/>
      </c>
      <c r="H878" s="40" t="str">
        <f t="shared" ca="1" si="43"/>
        <v/>
      </c>
      <c r="I878" s="36" t="str">
        <f>IF($A878 = "", "",
IF(COUNTIF(MINIMUM_DAY_DATES[], Attendance!J878) &gt; 0, VLOOKUP(Attendance!$G878,MINIMUM_DAY_PERIOD_SCHEDULE[], 2,TRUE),
IF(COUNTIF(RALLY_DATES[], Attendance!J878) &gt; 0, VLOOKUP(Attendance!$G878,RALLY_PERIOD_SCHEDULE[], 2,TRUE),
IF(WEEKDAY(Attendance!$J878) = 2,
       IF(COUNTIF(FINALS_WEEK_MONDAY_DATE[],Attendance!$J878) &gt; 0, VLOOKUP(Attendance!$G878,FINALS_WEEK_MONDAY_PERIOD_SCHEDULE[],2,TRUE),
       VLOOKUP(Attendance!$G878,REGULAR_WEEK_SCHEDULE[],6,TRUE)),
IF(WEEKDAY($J878) = 3,
       IF(COUNTIF(FINALS_WEEK_TUESDAY_DATE[],Attendance!$J878) &gt; 0, VLOOKUP(Attendance!$G878,FINALS_WEEK_TUESDAY_PERIOD_SCHEDULE[],2,TRUE),
       VLOOKUP(Attendance!$G878,REGULAR_WEEK_SCHEDULE[[Tuesday]:[Period]],5,TRUE)),
IF(WEEKDAY(Attendance!$J878) = 4,
        IF(COUNTIF(BLOCK_WEDNESDAY_DATES[],Attendance!$J878) &gt; 0, VLOOKUP(Attendance!$G878,BLOCK_WEDNESDAY_PERIOD_SCHEDULE[],2,TRUE),
        IF(COUNTIF(FINALS_WEEK_WEDNESDAY_DATE[],Attendance!$J878) &gt; 0, VLOOKUP(Attendance!$G878,FINALS_WEEK_WEDNESDAY_PERIOD_SCHEDULE[],2,TRUE),
       VLOOKUP(Attendance!$G878,REGULAR_WEEK_SCHEDULE[[Wednesday]:[Period]],4,TRUE))),
IF(WEEKDAY($J878) = 5,
       IF(COUNTIF(BLOCK_THURSDAY_DATES[],Attendance!$J878) &gt; 0, VLOOKUP(Attendance!$G878,BLOCK_THURSDAY_PERIOD_SCHEDULE[],2,TRUE),
       IF(COUNTIF(FINALS_WEEK_THURSDAY_DATE[],Attendance!$J878) &gt; 0, VLOOKUP(Attendance!$G878,FINALS_WEEK_THURSDAY_PERIOD_SCHEDULE[],2,TRUE),
       VLOOKUP(Attendance!$G878,REGULAR_WEEK_SCHEDULE[[Thursday]:[Period]],3,TRUE))),
IF(WEEKDAY(Attendance!$J878) = 6,
       IF(COUNTIF(FINALS_WEEK_FRIDAY_DATE[],Attendance!$J878) &gt; 0, VLOOKUP(Attendance!$G878,FINALS_WEEK_FRIDAY_PERIOD_SCHEDULE[],2,TRUE),
       VLOOKUP(Attendance!$G878,REGULAR_WEEK_SCHEDULE[[Friday]:[Period]],2,TRUE))))))))))</f>
        <v/>
      </c>
      <c r="J878" s="41" t="str">
        <f t="shared" ca="1" si="44"/>
        <v/>
      </c>
      <c r="K878" s="41" t="str">
        <f>IF($A878 &lt;&gt; "",VLOOKUP($A878,'Student reference sheet'!$A$2:$V$2329, 7,FALSE), "")</f>
        <v/>
      </c>
      <c r="L878" s="30" t="str">
        <f>IF($A878 ="", "", VLOOKUP($A878, 'Student reference sheet'!$A$2:$Z$2603,23,FALSE))</f>
        <v/>
      </c>
      <c r="M878" s="30" t="str">
        <f>IF($A878 ="", "", VLOOKUP($A878, 'Student reference sheet'!$A$2:$Z$2603,24,FALSE))</f>
        <v/>
      </c>
      <c r="N878" s="30" t="str">
        <f>IF($A878 ="", "", VLOOKUP($A878, 'Student reference sheet'!$A$2:$Z$2603,26,FALSE))</f>
        <v/>
      </c>
      <c r="O878" s="30" t="str">
        <f>IF($A878 ="", "", VLOOKUP($A878, 'Student reference sheet'!$A$2:$Z$2603,25,FALSE))</f>
        <v/>
      </c>
      <c r="P878" s="39" t="str">
        <f>IF($A878 = "", "", IF(OR(VLOOKUP($A878,'Student reference sheet'!$A$2:$V$2400,8,FALSE) = "R",  VLOOKUP($A878,'Student reference sheet'!$A$2:$V$2400,8,FALSE) = "L"), "X", ""))</f>
        <v/>
      </c>
      <c r="Q878" s="39" t="str">
        <f>IF($A878 ="", "", VLOOKUP($A878, 'Student reference sheet'!$A$2:$V$2603,22,FALSE))</f>
        <v/>
      </c>
      <c r="R878" s="39" t="str">
        <f>IF($A878 &lt;&gt; "",VLOOKUP($A878,'Student reference sheet'!$A$2:$V$2329, 5,FALSE), "")</f>
        <v/>
      </c>
      <c r="S878" s="39" t="str">
        <f>IF($A878 &lt;&gt; "",VLOOKUP($A878,'Student reference sheet'!$A$2:$V$2329, 6,FALSE), "")</f>
        <v/>
      </c>
      <c r="T878" s="30" t="str">
        <f>IF($A878 = "","",
IF(VLOOKUP($A878,'Student reference sheet'!$A$2:$V$2329, 10,FALSE) = "Y", "Hispanic",
IF(VLOOKUP($A878,'Student reference sheet'!$A$2:$V$2329,11,FALSE) &lt;&gt; "",
IF(VLOOKUP($A878,'Student reference sheet'!$A$2:$V$2329,11,FALSE) = "UNK", "Unknown", VLOOKUP(VALUE(VLOOKUP($A878,'Student reference sheet'!$A$2:$V$2329,11,FALSE)),'Ethnicity Reference'!$A$2:$B$22,2,FALSE)),
IF(VLOOKUP($A878,'Student reference sheet'!$A$2:$V$2329,9,FALSE) &lt;&gt; "", VLOOKUP(VALUE(VLOOKUP($A878,'Student reference sheet'!$A$2:$V$2329,9,FALSE)),'Ethnicity Reference'!$A$2:$B$22,2,FALSE),"Unknown"))))</f>
        <v/>
      </c>
      <c r="U878" s="35"/>
    </row>
    <row r="879" spans="1:21" ht="15.75">
      <c r="A879" s="47"/>
      <c r="B879" s="33"/>
      <c r="C879" s="39" t="str">
        <f>IF($A879 &lt;&gt; "",VLOOKUP($A879,'Student reference sheet'!$A$2:$V$2329, 3,FALSE), "")</f>
        <v/>
      </c>
      <c r="D879" s="39" t="str">
        <f>IF($A879 &lt;&gt; "",VLOOKUP($A879,'Student reference sheet'!$A$2:$V$2329, 2,FALSE), "")</f>
        <v/>
      </c>
      <c r="E879" s="35"/>
      <c r="F879" s="34"/>
      <c r="G879" s="40" t="str">
        <f t="shared" ca="1" si="42"/>
        <v/>
      </c>
      <c r="H879" s="40" t="str">
        <f t="shared" ca="1" si="43"/>
        <v/>
      </c>
      <c r="I879" s="36" t="str">
        <f>IF($A879 = "", "",
IF(COUNTIF(MINIMUM_DAY_DATES[], Attendance!J879) &gt; 0, VLOOKUP(Attendance!$G879,MINIMUM_DAY_PERIOD_SCHEDULE[], 2,TRUE),
IF(COUNTIF(RALLY_DATES[], Attendance!J879) &gt; 0, VLOOKUP(Attendance!$G879,RALLY_PERIOD_SCHEDULE[], 2,TRUE),
IF(WEEKDAY(Attendance!$J879) = 2,
       IF(COUNTIF(FINALS_WEEK_MONDAY_DATE[],Attendance!$J879) &gt; 0, VLOOKUP(Attendance!$G879,FINALS_WEEK_MONDAY_PERIOD_SCHEDULE[],2,TRUE),
       VLOOKUP(Attendance!$G879,REGULAR_WEEK_SCHEDULE[],6,TRUE)),
IF(WEEKDAY($J879) = 3,
       IF(COUNTIF(FINALS_WEEK_TUESDAY_DATE[],Attendance!$J879) &gt; 0, VLOOKUP(Attendance!$G879,FINALS_WEEK_TUESDAY_PERIOD_SCHEDULE[],2,TRUE),
       VLOOKUP(Attendance!$G879,REGULAR_WEEK_SCHEDULE[[Tuesday]:[Period]],5,TRUE)),
IF(WEEKDAY(Attendance!$J879) = 4,
        IF(COUNTIF(BLOCK_WEDNESDAY_DATES[],Attendance!$J879) &gt; 0, VLOOKUP(Attendance!$G879,BLOCK_WEDNESDAY_PERIOD_SCHEDULE[],2,TRUE),
        IF(COUNTIF(FINALS_WEEK_WEDNESDAY_DATE[],Attendance!$J879) &gt; 0, VLOOKUP(Attendance!$G879,FINALS_WEEK_WEDNESDAY_PERIOD_SCHEDULE[],2,TRUE),
       VLOOKUP(Attendance!$G879,REGULAR_WEEK_SCHEDULE[[Wednesday]:[Period]],4,TRUE))),
IF(WEEKDAY($J879) = 5,
       IF(COUNTIF(BLOCK_THURSDAY_DATES[],Attendance!$J879) &gt; 0, VLOOKUP(Attendance!$G879,BLOCK_THURSDAY_PERIOD_SCHEDULE[],2,TRUE),
       IF(COUNTIF(FINALS_WEEK_THURSDAY_DATE[],Attendance!$J879) &gt; 0, VLOOKUP(Attendance!$G879,FINALS_WEEK_THURSDAY_PERIOD_SCHEDULE[],2,TRUE),
       VLOOKUP(Attendance!$G879,REGULAR_WEEK_SCHEDULE[[Thursday]:[Period]],3,TRUE))),
IF(WEEKDAY(Attendance!$J879) = 6,
       IF(COUNTIF(FINALS_WEEK_FRIDAY_DATE[],Attendance!$J879) &gt; 0, VLOOKUP(Attendance!$G879,FINALS_WEEK_FRIDAY_PERIOD_SCHEDULE[],2,TRUE),
       VLOOKUP(Attendance!$G879,REGULAR_WEEK_SCHEDULE[[Friday]:[Period]],2,TRUE))))))))))</f>
        <v/>
      </c>
      <c r="J879" s="41" t="str">
        <f t="shared" ca="1" si="44"/>
        <v/>
      </c>
      <c r="K879" s="41" t="str">
        <f>IF($A879 &lt;&gt; "",VLOOKUP($A879,'Student reference sheet'!$A$2:$V$2329, 7,FALSE), "")</f>
        <v/>
      </c>
      <c r="L879" s="30" t="str">
        <f>IF($A879 ="", "", VLOOKUP($A879, 'Student reference sheet'!$A$2:$Z$2603,23,FALSE))</f>
        <v/>
      </c>
      <c r="M879" s="30" t="str">
        <f>IF($A879 ="", "", VLOOKUP($A879, 'Student reference sheet'!$A$2:$Z$2603,24,FALSE))</f>
        <v/>
      </c>
      <c r="N879" s="30" t="str">
        <f>IF($A879 ="", "", VLOOKUP($A879, 'Student reference sheet'!$A$2:$Z$2603,26,FALSE))</f>
        <v/>
      </c>
      <c r="O879" s="30" t="str">
        <f>IF($A879 ="", "", VLOOKUP($A879, 'Student reference sheet'!$A$2:$Z$2603,25,FALSE))</f>
        <v/>
      </c>
      <c r="P879" s="39" t="str">
        <f>IF($A879 = "", "", IF(OR(VLOOKUP($A879,'Student reference sheet'!$A$2:$V$2400,8,FALSE) = "R",  VLOOKUP($A879,'Student reference sheet'!$A$2:$V$2400,8,FALSE) = "L"), "X", ""))</f>
        <v/>
      </c>
      <c r="Q879" s="39" t="str">
        <f>IF($A879 ="", "", VLOOKUP($A879, 'Student reference sheet'!$A$2:$V$2603,22,FALSE))</f>
        <v/>
      </c>
      <c r="R879" s="39" t="str">
        <f>IF($A879 &lt;&gt; "",VLOOKUP($A879,'Student reference sheet'!$A$2:$V$2329, 5,FALSE), "")</f>
        <v/>
      </c>
      <c r="S879" s="39" t="str">
        <f>IF($A879 &lt;&gt; "",VLOOKUP($A879,'Student reference sheet'!$A$2:$V$2329, 6,FALSE), "")</f>
        <v/>
      </c>
      <c r="T879" s="30" t="str">
        <f>IF($A879 = "","",
IF(VLOOKUP($A879,'Student reference sheet'!$A$2:$V$2329, 10,FALSE) = "Y", "Hispanic",
IF(VLOOKUP($A879,'Student reference sheet'!$A$2:$V$2329,11,FALSE) &lt;&gt; "",
IF(VLOOKUP($A879,'Student reference sheet'!$A$2:$V$2329,11,FALSE) = "UNK", "Unknown", VLOOKUP(VALUE(VLOOKUP($A879,'Student reference sheet'!$A$2:$V$2329,11,FALSE)),'Ethnicity Reference'!$A$2:$B$22,2,FALSE)),
IF(VLOOKUP($A879,'Student reference sheet'!$A$2:$V$2329,9,FALSE) &lt;&gt; "", VLOOKUP(VALUE(VLOOKUP($A879,'Student reference sheet'!$A$2:$V$2329,9,FALSE)),'Ethnicity Reference'!$A$2:$B$22,2,FALSE),"Unknown"))))</f>
        <v/>
      </c>
      <c r="U879" s="35"/>
    </row>
    <row r="880" spans="1:21" ht="15.75">
      <c r="A880" s="47"/>
      <c r="B880" s="33"/>
      <c r="C880" s="39" t="str">
        <f>IF($A880 &lt;&gt; "",VLOOKUP($A880,'Student reference sheet'!$A$2:$V$2329, 3,FALSE), "")</f>
        <v/>
      </c>
      <c r="D880" s="39" t="str">
        <f>IF($A880 &lt;&gt; "",VLOOKUP($A880,'Student reference sheet'!$A$2:$V$2329, 2,FALSE), "")</f>
        <v/>
      </c>
      <c r="E880" s="35"/>
      <c r="F880" s="34"/>
      <c r="G880" s="40" t="str">
        <f t="shared" ca="1" si="42"/>
        <v/>
      </c>
      <c r="H880" s="40" t="str">
        <f t="shared" ca="1" si="43"/>
        <v/>
      </c>
      <c r="I880" s="36" t="str">
        <f>IF($A880 = "", "",
IF(COUNTIF(MINIMUM_DAY_DATES[], Attendance!J880) &gt; 0, VLOOKUP(Attendance!$G880,MINIMUM_DAY_PERIOD_SCHEDULE[], 2,TRUE),
IF(COUNTIF(RALLY_DATES[], Attendance!J880) &gt; 0, VLOOKUP(Attendance!$G880,RALLY_PERIOD_SCHEDULE[], 2,TRUE),
IF(WEEKDAY(Attendance!$J880) = 2,
       IF(COUNTIF(FINALS_WEEK_MONDAY_DATE[],Attendance!$J880) &gt; 0, VLOOKUP(Attendance!$G880,FINALS_WEEK_MONDAY_PERIOD_SCHEDULE[],2,TRUE),
       VLOOKUP(Attendance!$G880,REGULAR_WEEK_SCHEDULE[],6,TRUE)),
IF(WEEKDAY($J880) = 3,
       IF(COUNTIF(FINALS_WEEK_TUESDAY_DATE[],Attendance!$J880) &gt; 0, VLOOKUP(Attendance!$G880,FINALS_WEEK_TUESDAY_PERIOD_SCHEDULE[],2,TRUE),
       VLOOKUP(Attendance!$G880,REGULAR_WEEK_SCHEDULE[[Tuesday]:[Period]],5,TRUE)),
IF(WEEKDAY(Attendance!$J880) = 4,
        IF(COUNTIF(BLOCK_WEDNESDAY_DATES[],Attendance!$J880) &gt; 0, VLOOKUP(Attendance!$G880,BLOCK_WEDNESDAY_PERIOD_SCHEDULE[],2,TRUE),
        IF(COUNTIF(FINALS_WEEK_WEDNESDAY_DATE[],Attendance!$J880) &gt; 0, VLOOKUP(Attendance!$G880,FINALS_WEEK_WEDNESDAY_PERIOD_SCHEDULE[],2,TRUE),
       VLOOKUP(Attendance!$G880,REGULAR_WEEK_SCHEDULE[[Wednesday]:[Period]],4,TRUE))),
IF(WEEKDAY($J880) = 5,
       IF(COUNTIF(BLOCK_THURSDAY_DATES[],Attendance!$J880) &gt; 0, VLOOKUP(Attendance!$G880,BLOCK_THURSDAY_PERIOD_SCHEDULE[],2,TRUE),
       IF(COUNTIF(FINALS_WEEK_THURSDAY_DATE[],Attendance!$J880) &gt; 0, VLOOKUP(Attendance!$G880,FINALS_WEEK_THURSDAY_PERIOD_SCHEDULE[],2,TRUE),
       VLOOKUP(Attendance!$G880,REGULAR_WEEK_SCHEDULE[[Thursday]:[Period]],3,TRUE))),
IF(WEEKDAY(Attendance!$J880) = 6,
       IF(COUNTIF(FINALS_WEEK_FRIDAY_DATE[],Attendance!$J880) &gt; 0, VLOOKUP(Attendance!$G880,FINALS_WEEK_FRIDAY_PERIOD_SCHEDULE[],2,TRUE),
       VLOOKUP(Attendance!$G880,REGULAR_WEEK_SCHEDULE[[Friday]:[Period]],2,TRUE))))))))))</f>
        <v/>
      </c>
      <c r="J880" s="41" t="str">
        <f t="shared" ca="1" si="44"/>
        <v/>
      </c>
      <c r="K880" s="41" t="str">
        <f>IF($A880 &lt;&gt; "",VLOOKUP($A880,'Student reference sheet'!$A$2:$V$2329, 7,FALSE), "")</f>
        <v/>
      </c>
      <c r="L880" s="30" t="str">
        <f>IF($A880 ="", "", VLOOKUP($A880, 'Student reference sheet'!$A$2:$Z$2603,23,FALSE))</f>
        <v/>
      </c>
      <c r="M880" s="30" t="str">
        <f>IF($A880 ="", "", VLOOKUP($A880, 'Student reference sheet'!$A$2:$Z$2603,24,FALSE))</f>
        <v/>
      </c>
      <c r="N880" s="30" t="str">
        <f>IF($A880 ="", "", VLOOKUP($A880, 'Student reference sheet'!$A$2:$Z$2603,26,FALSE))</f>
        <v/>
      </c>
      <c r="O880" s="30" t="str">
        <f>IF($A880 ="", "", VLOOKUP($A880, 'Student reference sheet'!$A$2:$Z$2603,25,FALSE))</f>
        <v/>
      </c>
      <c r="P880" s="39" t="str">
        <f>IF($A880 = "", "", IF(OR(VLOOKUP($A880,'Student reference sheet'!$A$2:$V$2400,8,FALSE) = "R",  VLOOKUP($A880,'Student reference sheet'!$A$2:$V$2400,8,FALSE) = "L"), "X", ""))</f>
        <v/>
      </c>
      <c r="Q880" s="39" t="str">
        <f>IF($A880 ="", "", VLOOKUP($A880, 'Student reference sheet'!$A$2:$V$2603,22,FALSE))</f>
        <v/>
      </c>
      <c r="R880" s="39" t="str">
        <f>IF($A880 &lt;&gt; "",VLOOKUP($A880,'Student reference sheet'!$A$2:$V$2329, 5,FALSE), "")</f>
        <v/>
      </c>
      <c r="S880" s="39" t="str">
        <f>IF($A880 &lt;&gt; "",VLOOKUP($A880,'Student reference sheet'!$A$2:$V$2329, 6,FALSE), "")</f>
        <v/>
      </c>
      <c r="T880" s="30" t="str">
        <f>IF($A880 = "","",
IF(VLOOKUP($A880,'Student reference sheet'!$A$2:$V$2329, 10,FALSE) = "Y", "Hispanic",
IF(VLOOKUP($A880,'Student reference sheet'!$A$2:$V$2329,11,FALSE) &lt;&gt; "",
IF(VLOOKUP($A880,'Student reference sheet'!$A$2:$V$2329,11,FALSE) = "UNK", "Unknown", VLOOKUP(VALUE(VLOOKUP($A880,'Student reference sheet'!$A$2:$V$2329,11,FALSE)),'Ethnicity Reference'!$A$2:$B$22,2,FALSE)),
IF(VLOOKUP($A880,'Student reference sheet'!$A$2:$V$2329,9,FALSE) &lt;&gt; "", VLOOKUP(VALUE(VLOOKUP($A880,'Student reference sheet'!$A$2:$V$2329,9,FALSE)),'Ethnicity Reference'!$A$2:$B$22,2,FALSE),"Unknown"))))</f>
        <v/>
      </c>
      <c r="U880" s="35"/>
    </row>
    <row r="881" spans="1:21" ht="15.75">
      <c r="A881" s="47"/>
      <c r="B881" s="33"/>
      <c r="C881" s="39" t="str">
        <f>IF($A881 &lt;&gt; "",VLOOKUP($A881,'Student reference sheet'!$A$2:$V$2329, 3,FALSE), "")</f>
        <v/>
      </c>
      <c r="D881" s="39" t="str">
        <f>IF($A881 &lt;&gt; "",VLOOKUP($A881,'Student reference sheet'!$A$2:$V$2329, 2,FALSE), "")</f>
        <v/>
      </c>
      <c r="E881" s="35"/>
      <c r="F881" s="34"/>
      <c r="G881" s="40" t="str">
        <f t="shared" ca="1" si="42"/>
        <v/>
      </c>
      <c r="H881" s="40" t="str">
        <f t="shared" ca="1" si="43"/>
        <v/>
      </c>
      <c r="I881" s="36" t="str">
        <f>IF($A881 = "", "",
IF(COUNTIF(MINIMUM_DAY_DATES[], Attendance!J881) &gt; 0, VLOOKUP(Attendance!$G881,MINIMUM_DAY_PERIOD_SCHEDULE[], 2,TRUE),
IF(COUNTIF(RALLY_DATES[], Attendance!J881) &gt; 0, VLOOKUP(Attendance!$G881,RALLY_PERIOD_SCHEDULE[], 2,TRUE),
IF(WEEKDAY(Attendance!$J881) = 2,
       IF(COUNTIF(FINALS_WEEK_MONDAY_DATE[],Attendance!$J881) &gt; 0, VLOOKUP(Attendance!$G881,FINALS_WEEK_MONDAY_PERIOD_SCHEDULE[],2,TRUE),
       VLOOKUP(Attendance!$G881,REGULAR_WEEK_SCHEDULE[],6,TRUE)),
IF(WEEKDAY($J881) = 3,
       IF(COUNTIF(FINALS_WEEK_TUESDAY_DATE[],Attendance!$J881) &gt; 0, VLOOKUP(Attendance!$G881,FINALS_WEEK_TUESDAY_PERIOD_SCHEDULE[],2,TRUE),
       VLOOKUP(Attendance!$G881,REGULAR_WEEK_SCHEDULE[[Tuesday]:[Period]],5,TRUE)),
IF(WEEKDAY(Attendance!$J881) = 4,
        IF(COUNTIF(BLOCK_WEDNESDAY_DATES[],Attendance!$J881) &gt; 0, VLOOKUP(Attendance!$G881,BLOCK_WEDNESDAY_PERIOD_SCHEDULE[],2,TRUE),
        IF(COUNTIF(FINALS_WEEK_WEDNESDAY_DATE[],Attendance!$J881) &gt; 0, VLOOKUP(Attendance!$G881,FINALS_WEEK_WEDNESDAY_PERIOD_SCHEDULE[],2,TRUE),
       VLOOKUP(Attendance!$G881,REGULAR_WEEK_SCHEDULE[[Wednesday]:[Period]],4,TRUE))),
IF(WEEKDAY($J881) = 5,
       IF(COUNTIF(BLOCK_THURSDAY_DATES[],Attendance!$J881) &gt; 0, VLOOKUP(Attendance!$G881,BLOCK_THURSDAY_PERIOD_SCHEDULE[],2,TRUE),
       IF(COUNTIF(FINALS_WEEK_THURSDAY_DATE[],Attendance!$J881) &gt; 0, VLOOKUP(Attendance!$G881,FINALS_WEEK_THURSDAY_PERIOD_SCHEDULE[],2,TRUE),
       VLOOKUP(Attendance!$G881,REGULAR_WEEK_SCHEDULE[[Thursday]:[Period]],3,TRUE))),
IF(WEEKDAY(Attendance!$J881) = 6,
       IF(COUNTIF(FINALS_WEEK_FRIDAY_DATE[],Attendance!$J881) &gt; 0, VLOOKUP(Attendance!$G881,FINALS_WEEK_FRIDAY_PERIOD_SCHEDULE[],2,TRUE),
       VLOOKUP(Attendance!$G881,REGULAR_WEEK_SCHEDULE[[Friday]:[Period]],2,TRUE))))))))))</f>
        <v/>
      </c>
      <c r="J881" s="41" t="str">
        <f t="shared" ca="1" si="44"/>
        <v/>
      </c>
      <c r="K881" s="41" t="str">
        <f>IF($A881 &lt;&gt; "",VLOOKUP($A881,'Student reference sheet'!$A$2:$V$2329, 7,FALSE), "")</f>
        <v/>
      </c>
      <c r="L881" s="30" t="str">
        <f>IF($A881 ="", "", VLOOKUP($A881, 'Student reference sheet'!$A$2:$Z$2603,23,FALSE))</f>
        <v/>
      </c>
      <c r="M881" s="30" t="str">
        <f>IF($A881 ="", "", VLOOKUP($A881, 'Student reference sheet'!$A$2:$Z$2603,24,FALSE))</f>
        <v/>
      </c>
      <c r="N881" s="30" t="str">
        <f>IF($A881 ="", "", VLOOKUP($A881, 'Student reference sheet'!$A$2:$Z$2603,26,FALSE))</f>
        <v/>
      </c>
      <c r="O881" s="30" t="str">
        <f>IF($A881 ="", "", VLOOKUP($A881, 'Student reference sheet'!$A$2:$Z$2603,25,FALSE))</f>
        <v/>
      </c>
      <c r="P881" s="39" t="str">
        <f>IF($A881 = "", "", IF(OR(VLOOKUP($A881,'Student reference sheet'!$A$2:$V$2400,8,FALSE) = "R",  VLOOKUP($A881,'Student reference sheet'!$A$2:$V$2400,8,FALSE) = "L"), "X", ""))</f>
        <v/>
      </c>
      <c r="Q881" s="39" t="str">
        <f>IF($A881 ="", "", VLOOKUP($A881, 'Student reference sheet'!$A$2:$V$2603,22,FALSE))</f>
        <v/>
      </c>
      <c r="R881" s="39" t="str">
        <f>IF($A881 &lt;&gt; "",VLOOKUP($A881,'Student reference sheet'!$A$2:$V$2329, 5,FALSE), "")</f>
        <v/>
      </c>
      <c r="S881" s="39" t="str">
        <f>IF($A881 &lt;&gt; "",VLOOKUP($A881,'Student reference sheet'!$A$2:$V$2329, 6,FALSE), "")</f>
        <v/>
      </c>
      <c r="T881" s="30" t="str">
        <f>IF($A881 = "","",
IF(VLOOKUP($A881,'Student reference sheet'!$A$2:$V$2329, 10,FALSE) = "Y", "Hispanic",
IF(VLOOKUP($A881,'Student reference sheet'!$A$2:$V$2329,11,FALSE) &lt;&gt; "",
IF(VLOOKUP($A881,'Student reference sheet'!$A$2:$V$2329,11,FALSE) = "UNK", "Unknown", VLOOKUP(VALUE(VLOOKUP($A881,'Student reference sheet'!$A$2:$V$2329,11,FALSE)),'Ethnicity Reference'!$A$2:$B$22,2,FALSE)),
IF(VLOOKUP($A881,'Student reference sheet'!$A$2:$V$2329,9,FALSE) &lt;&gt; "", VLOOKUP(VALUE(VLOOKUP($A881,'Student reference sheet'!$A$2:$V$2329,9,FALSE)),'Ethnicity Reference'!$A$2:$B$22,2,FALSE),"Unknown"))))</f>
        <v/>
      </c>
      <c r="U881" s="35"/>
    </row>
    <row r="882" spans="1:21" ht="15.75">
      <c r="A882" s="47"/>
      <c r="B882" s="33"/>
      <c r="C882" s="39" t="str">
        <f>IF($A882 &lt;&gt; "",VLOOKUP($A882,'Student reference sheet'!$A$2:$V$2329, 3,FALSE), "")</f>
        <v/>
      </c>
      <c r="D882" s="39" t="str">
        <f>IF($A882 &lt;&gt; "",VLOOKUP($A882,'Student reference sheet'!$A$2:$V$2329, 2,FALSE), "")</f>
        <v/>
      </c>
      <c r="E882" s="35"/>
      <c r="F882" s="34"/>
      <c r="G882" s="40" t="str">
        <f t="shared" ca="1" si="42"/>
        <v/>
      </c>
      <c r="H882" s="40" t="str">
        <f t="shared" ca="1" si="43"/>
        <v/>
      </c>
      <c r="I882" s="36" t="str">
        <f>IF($A882 = "", "",
IF(COUNTIF(MINIMUM_DAY_DATES[], Attendance!J882) &gt; 0, VLOOKUP(Attendance!$G882,MINIMUM_DAY_PERIOD_SCHEDULE[], 2,TRUE),
IF(COUNTIF(RALLY_DATES[], Attendance!J882) &gt; 0, VLOOKUP(Attendance!$G882,RALLY_PERIOD_SCHEDULE[], 2,TRUE),
IF(WEEKDAY(Attendance!$J882) = 2,
       IF(COUNTIF(FINALS_WEEK_MONDAY_DATE[],Attendance!$J882) &gt; 0, VLOOKUP(Attendance!$G882,FINALS_WEEK_MONDAY_PERIOD_SCHEDULE[],2,TRUE),
       VLOOKUP(Attendance!$G882,REGULAR_WEEK_SCHEDULE[],6,TRUE)),
IF(WEEKDAY($J882) = 3,
       IF(COUNTIF(FINALS_WEEK_TUESDAY_DATE[],Attendance!$J882) &gt; 0, VLOOKUP(Attendance!$G882,FINALS_WEEK_TUESDAY_PERIOD_SCHEDULE[],2,TRUE),
       VLOOKUP(Attendance!$G882,REGULAR_WEEK_SCHEDULE[[Tuesday]:[Period]],5,TRUE)),
IF(WEEKDAY(Attendance!$J882) = 4,
        IF(COUNTIF(BLOCK_WEDNESDAY_DATES[],Attendance!$J882) &gt; 0, VLOOKUP(Attendance!$G882,BLOCK_WEDNESDAY_PERIOD_SCHEDULE[],2,TRUE),
        IF(COUNTIF(FINALS_WEEK_WEDNESDAY_DATE[],Attendance!$J882) &gt; 0, VLOOKUP(Attendance!$G882,FINALS_WEEK_WEDNESDAY_PERIOD_SCHEDULE[],2,TRUE),
       VLOOKUP(Attendance!$G882,REGULAR_WEEK_SCHEDULE[[Wednesday]:[Period]],4,TRUE))),
IF(WEEKDAY($J882) = 5,
       IF(COUNTIF(BLOCK_THURSDAY_DATES[],Attendance!$J882) &gt; 0, VLOOKUP(Attendance!$G882,BLOCK_THURSDAY_PERIOD_SCHEDULE[],2,TRUE),
       IF(COUNTIF(FINALS_WEEK_THURSDAY_DATE[],Attendance!$J882) &gt; 0, VLOOKUP(Attendance!$G882,FINALS_WEEK_THURSDAY_PERIOD_SCHEDULE[],2,TRUE),
       VLOOKUP(Attendance!$G882,REGULAR_WEEK_SCHEDULE[[Thursday]:[Period]],3,TRUE))),
IF(WEEKDAY(Attendance!$J882) = 6,
       IF(COUNTIF(FINALS_WEEK_FRIDAY_DATE[],Attendance!$J882) &gt; 0, VLOOKUP(Attendance!$G882,FINALS_WEEK_FRIDAY_PERIOD_SCHEDULE[],2,TRUE),
       VLOOKUP(Attendance!$G882,REGULAR_WEEK_SCHEDULE[[Friday]:[Period]],2,TRUE))))))))))</f>
        <v/>
      </c>
      <c r="J882" s="41" t="str">
        <f t="shared" ca="1" si="44"/>
        <v/>
      </c>
      <c r="K882" s="41" t="str">
        <f>IF($A882 &lt;&gt; "",VLOOKUP($A882,'Student reference sheet'!$A$2:$V$2329, 7,FALSE), "")</f>
        <v/>
      </c>
      <c r="L882" s="30" t="str">
        <f>IF($A882 ="", "", VLOOKUP($A882, 'Student reference sheet'!$A$2:$Z$2603,23,FALSE))</f>
        <v/>
      </c>
      <c r="M882" s="30" t="str">
        <f>IF($A882 ="", "", VLOOKUP($A882, 'Student reference sheet'!$A$2:$Z$2603,24,FALSE))</f>
        <v/>
      </c>
      <c r="N882" s="30" t="str">
        <f>IF($A882 ="", "", VLOOKUP($A882, 'Student reference sheet'!$A$2:$Z$2603,26,FALSE))</f>
        <v/>
      </c>
      <c r="O882" s="30" t="str">
        <f>IF($A882 ="", "", VLOOKUP($A882, 'Student reference sheet'!$A$2:$Z$2603,25,FALSE))</f>
        <v/>
      </c>
      <c r="P882" s="39" t="str">
        <f>IF($A882 = "", "", IF(OR(VLOOKUP($A882,'Student reference sheet'!$A$2:$V$2400,8,FALSE) = "R",  VLOOKUP($A882,'Student reference sheet'!$A$2:$V$2400,8,FALSE) = "L"), "X", ""))</f>
        <v/>
      </c>
      <c r="Q882" s="39" t="str">
        <f>IF($A882 ="", "", VLOOKUP($A882, 'Student reference sheet'!$A$2:$V$2603,22,FALSE))</f>
        <v/>
      </c>
      <c r="R882" s="39" t="str">
        <f>IF($A882 &lt;&gt; "",VLOOKUP($A882,'Student reference sheet'!$A$2:$V$2329, 5,FALSE), "")</f>
        <v/>
      </c>
      <c r="S882" s="39" t="str">
        <f>IF($A882 &lt;&gt; "",VLOOKUP($A882,'Student reference sheet'!$A$2:$V$2329, 6,FALSE), "")</f>
        <v/>
      </c>
      <c r="T882" s="30" t="str">
        <f>IF($A882 = "","",
IF(VLOOKUP($A882,'Student reference sheet'!$A$2:$V$2329, 10,FALSE) = "Y", "Hispanic",
IF(VLOOKUP($A882,'Student reference sheet'!$A$2:$V$2329,11,FALSE) &lt;&gt; "",
IF(VLOOKUP($A882,'Student reference sheet'!$A$2:$V$2329,11,FALSE) = "UNK", "Unknown", VLOOKUP(VALUE(VLOOKUP($A882,'Student reference sheet'!$A$2:$V$2329,11,FALSE)),'Ethnicity Reference'!$A$2:$B$22,2,FALSE)),
IF(VLOOKUP($A882,'Student reference sheet'!$A$2:$V$2329,9,FALSE) &lt;&gt; "", VLOOKUP(VALUE(VLOOKUP($A882,'Student reference sheet'!$A$2:$V$2329,9,FALSE)),'Ethnicity Reference'!$A$2:$B$22,2,FALSE),"Unknown"))))</f>
        <v/>
      </c>
      <c r="U882" s="35"/>
    </row>
    <row r="883" spans="1:21" ht="15.75">
      <c r="A883" s="47"/>
      <c r="B883" s="33"/>
      <c r="C883" s="39" t="str">
        <f>IF($A883 &lt;&gt; "",VLOOKUP($A883,'Student reference sheet'!$A$2:$V$2329, 3,FALSE), "")</f>
        <v/>
      </c>
      <c r="D883" s="39" t="str">
        <f>IF($A883 &lt;&gt; "",VLOOKUP($A883,'Student reference sheet'!$A$2:$V$2329, 2,FALSE), "")</f>
        <v/>
      </c>
      <c r="E883" s="35"/>
      <c r="F883" s="34"/>
      <c r="G883" s="40" t="str">
        <f t="shared" ca="1" si="42"/>
        <v/>
      </c>
      <c r="H883" s="40" t="str">
        <f t="shared" ca="1" si="43"/>
        <v/>
      </c>
      <c r="I883" s="36" t="str">
        <f>IF($A883 = "", "",
IF(COUNTIF(MINIMUM_DAY_DATES[], Attendance!J883) &gt; 0, VLOOKUP(Attendance!$G883,MINIMUM_DAY_PERIOD_SCHEDULE[], 2,TRUE),
IF(COUNTIF(RALLY_DATES[], Attendance!J883) &gt; 0, VLOOKUP(Attendance!$G883,RALLY_PERIOD_SCHEDULE[], 2,TRUE),
IF(WEEKDAY(Attendance!$J883) = 2,
       IF(COUNTIF(FINALS_WEEK_MONDAY_DATE[],Attendance!$J883) &gt; 0, VLOOKUP(Attendance!$G883,FINALS_WEEK_MONDAY_PERIOD_SCHEDULE[],2,TRUE),
       VLOOKUP(Attendance!$G883,REGULAR_WEEK_SCHEDULE[],6,TRUE)),
IF(WEEKDAY($J883) = 3,
       IF(COUNTIF(FINALS_WEEK_TUESDAY_DATE[],Attendance!$J883) &gt; 0, VLOOKUP(Attendance!$G883,FINALS_WEEK_TUESDAY_PERIOD_SCHEDULE[],2,TRUE),
       VLOOKUP(Attendance!$G883,REGULAR_WEEK_SCHEDULE[[Tuesday]:[Period]],5,TRUE)),
IF(WEEKDAY(Attendance!$J883) = 4,
        IF(COUNTIF(BLOCK_WEDNESDAY_DATES[],Attendance!$J883) &gt; 0, VLOOKUP(Attendance!$G883,BLOCK_WEDNESDAY_PERIOD_SCHEDULE[],2,TRUE),
        IF(COUNTIF(FINALS_WEEK_WEDNESDAY_DATE[],Attendance!$J883) &gt; 0, VLOOKUP(Attendance!$G883,FINALS_WEEK_WEDNESDAY_PERIOD_SCHEDULE[],2,TRUE),
       VLOOKUP(Attendance!$G883,REGULAR_WEEK_SCHEDULE[[Wednesday]:[Period]],4,TRUE))),
IF(WEEKDAY($J883) = 5,
       IF(COUNTIF(BLOCK_THURSDAY_DATES[],Attendance!$J883) &gt; 0, VLOOKUP(Attendance!$G883,BLOCK_THURSDAY_PERIOD_SCHEDULE[],2,TRUE),
       IF(COUNTIF(FINALS_WEEK_THURSDAY_DATE[],Attendance!$J883) &gt; 0, VLOOKUP(Attendance!$G883,FINALS_WEEK_THURSDAY_PERIOD_SCHEDULE[],2,TRUE),
       VLOOKUP(Attendance!$G883,REGULAR_WEEK_SCHEDULE[[Thursday]:[Period]],3,TRUE))),
IF(WEEKDAY(Attendance!$J883) = 6,
       IF(COUNTIF(FINALS_WEEK_FRIDAY_DATE[],Attendance!$J883) &gt; 0, VLOOKUP(Attendance!$G883,FINALS_WEEK_FRIDAY_PERIOD_SCHEDULE[],2,TRUE),
       VLOOKUP(Attendance!$G883,REGULAR_WEEK_SCHEDULE[[Friday]:[Period]],2,TRUE))))))))))</f>
        <v/>
      </c>
      <c r="J883" s="41" t="str">
        <f t="shared" ca="1" si="44"/>
        <v/>
      </c>
      <c r="K883" s="41" t="str">
        <f>IF($A883 &lt;&gt; "",VLOOKUP($A883,'Student reference sheet'!$A$2:$V$2329, 7,FALSE), "")</f>
        <v/>
      </c>
      <c r="L883" s="30" t="str">
        <f>IF($A883 ="", "", VLOOKUP($A883, 'Student reference sheet'!$A$2:$Z$2603,23,FALSE))</f>
        <v/>
      </c>
      <c r="M883" s="30" t="str">
        <f>IF($A883 ="", "", VLOOKUP($A883, 'Student reference sheet'!$A$2:$Z$2603,24,FALSE))</f>
        <v/>
      </c>
      <c r="N883" s="30" t="str">
        <f>IF($A883 ="", "", VLOOKUP($A883, 'Student reference sheet'!$A$2:$Z$2603,26,FALSE))</f>
        <v/>
      </c>
      <c r="O883" s="30" t="str">
        <f>IF($A883 ="", "", VLOOKUP($A883, 'Student reference sheet'!$A$2:$Z$2603,25,FALSE))</f>
        <v/>
      </c>
      <c r="P883" s="39" t="str">
        <f>IF($A883 = "", "", IF(OR(VLOOKUP($A883,'Student reference sheet'!$A$2:$V$2400,8,FALSE) = "R",  VLOOKUP($A883,'Student reference sheet'!$A$2:$V$2400,8,FALSE) = "L"), "X", ""))</f>
        <v/>
      </c>
      <c r="Q883" s="39" t="str">
        <f>IF($A883 ="", "", VLOOKUP($A883, 'Student reference sheet'!$A$2:$V$2603,22,FALSE))</f>
        <v/>
      </c>
      <c r="R883" s="39" t="str">
        <f>IF($A883 &lt;&gt; "",VLOOKUP($A883,'Student reference sheet'!$A$2:$V$2329, 5,FALSE), "")</f>
        <v/>
      </c>
      <c r="S883" s="39" t="str">
        <f>IF($A883 &lt;&gt; "",VLOOKUP($A883,'Student reference sheet'!$A$2:$V$2329, 6,FALSE), "")</f>
        <v/>
      </c>
      <c r="T883" s="30" t="str">
        <f>IF($A883 = "","",
IF(VLOOKUP($A883,'Student reference sheet'!$A$2:$V$2329, 10,FALSE) = "Y", "Hispanic",
IF(VLOOKUP($A883,'Student reference sheet'!$A$2:$V$2329,11,FALSE) &lt;&gt; "",
IF(VLOOKUP($A883,'Student reference sheet'!$A$2:$V$2329,11,FALSE) = "UNK", "Unknown", VLOOKUP(VALUE(VLOOKUP($A883,'Student reference sheet'!$A$2:$V$2329,11,FALSE)),'Ethnicity Reference'!$A$2:$B$22,2,FALSE)),
IF(VLOOKUP($A883,'Student reference sheet'!$A$2:$V$2329,9,FALSE) &lt;&gt; "", VLOOKUP(VALUE(VLOOKUP($A883,'Student reference sheet'!$A$2:$V$2329,9,FALSE)),'Ethnicity Reference'!$A$2:$B$22,2,FALSE),"Unknown"))))</f>
        <v/>
      </c>
      <c r="U883" s="35"/>
    </row>
    <row r="884" spans="1:21" ht="15.75">
      <c r="A884" s="47"/>
      <c r="B884" s="33"/>
      <c r="C884" s="39" t="str">
        <f>IF($A884 &lt;&gt; "",VLOOKUP($A884,'Student reference sheet'!$A$2:$V$2329, 3,FALSE), "")</f>
        <v/>
      </c>
      <c r="D884" s="39" t="str">
        <f>IF($A884 &lt;&gt; "",VLOOKUP($A884,'Student reference sheet'!$A$2:$V$2329, 2,FALSE), "")</f>
        <v/>
      </c>
      <c r="E884" s="35"/>
      <c r="F884" s="34"/>
      <c r="G884" s="40" t="str">
        <f t="shared" ca="1" si="42"/>
        <v/>
      </c>
      <c r="H884" s="40" t="str">
        <f t="shared" ca="1" si="43"/>
        <v/>
      </c>
      <c r="I884" s="36" t="str">
        <f>IF($A884 = "", "",
IF(COUNTIF(MINIMUM_DAY_DATES[], Attendance!J884) &gt; 0, VLOOKUP(Attendance!$G884,MINIMUM_DAY_PERIOD_SCHEDULE[], 2,TRUE),
IF(COUNTIF(RALLY_DATES[], Attendance!J884) &gt; 0, VLOOKUP(Attendance!$G884,RALLY_PERIOD_SCHEDULE[], 2,TRUE),
IF(WEEKDAY(Attendance!$J884) = 2,
       IF(COUNTIF(FINALS_WEEK_MONDAY_DATE[],Attendance!$J884) &gt; 0, VLOOKUP(Attendance!$G884,FINALS_WEEK_MONDAY_PERIOD_SCHEDULE[],2,TRUE),
       VLOOKUP(Attendance!$G884,REGULAR_WEEK_SCHEDULE[],6,TRUE)),
IF(WEEKDAY($J884) = 3,
       IF(COUNTIF(FINALS_WEEK_TUESDAY_DATE[],Attendance!$J884) &gt; 0, VLOOKUP(Attendance!$G884,FINALS_WEEK_TUESDAY_PERIOD_SCHEDULE[],2,TRUE),
       VLOOKUP(Attendance!$G884,REGULAR_WEEK_SCHEDULE[[Tuesday]:[Period]],5,TRUE)),
IF(WEEKDAY(Attendance!$J884) = 4,
        IF(COUNTIF(BLOCK_WEDNESDAY_DATES[],Attendance!$J884) &gt; 0, VLOOKUP(Attendance!$G884,BLOCK_WEDNESDAY_PERIOD_SCHEDULE[],2,TRUE),
        IF(COUNTIF(FINALS_WEEK_WEDNESDAY_DATE[],Attendance!$J884) &gt; 0, VLOOKUP(Attendance!$G884,FINALS_WEEK_WEDNESDAY_PERIOD_SCHEDULE[],2,TRUE),
       VLOOKUP(Attendance!$G884,REGULAR_WEEK_SCHEDULE[[Wednesday]:[Period]],4,TRUE))),
IF(WEEKDAY($J884) = 5,
       IF(COUNTIF(BLOCK_THURSDAY_DATES[],Attendance!$J884) &gt; 0, VLOOKUP(Attendance!$G884,BLOCK_THURSDAY_PERIOD_SCHEDULE[],2,TRUE),
       IF(COUNTIF(FINALS_WEEK_THURSDAY_DATE[],Attendance!$J884) &gt; 0, VLOOKUP(Attendance!$G884,FINALS_WEEK_THURSDAY_PERIOD_SCHEDULE[],2,TRUE),
       VLOOKUP(Attendance!$G884,REGULAR_WEEK_SCHEDULE[[Thursday]:[Period]],3,TRUE))),
IF(WEEKDAY(Attendance!$J884) = 6,
       IF(COUNTIF(FINALS_WEEK_FRIDAY_DATE[],Attendance!$J884) &gt; 0, VLOOKUP(Attendance!$G884,FINALS_WEEK_FRIDAY_PERIOD_SCHEDULE[],2,TRUE),
       VLOOKUP(Attendance!$G884,REGULAR_WEEK_SCHEDULE[[Friday]:[Period]],2,TRUE))))))))))</f>
        <v/>
      </c>
      <c r="J884" s="41" t="str">
        <f t="shared" ca="1" si="44"/>
        <v/>
      </c>
      <c r="K884" s="41" t="str">
        <f>IF($A884 &lt;&gt; "",VLOOKUP($A884,'Student reference sheet'!$A$2:$V$2329, 7,FALSE), "")</f>
        <v/>
      </c>
      <c r="L884" s="30" t="str">
        <f>IF($A884 ="", "", VLOOKUP($A884, 'Student reference sheet'!$A$2:$Z$2603,23,FALSE))</f>
        <v/>
      </c>
      <c r="M884" s="30" t="str">
        <f>IF($A884 ="", "", VLOOKUP($A884, 'Student reference sheet'!$A$2:$Z$2603,24,FALSE))</f>
        <v/>
      </c>
      <c r="N884" s="30" t="str">
        <f>IF($A884 ="", "", VLOOKUP($A884, 'Student reference sheet'!$A$2:$Z$2603,26,FALSE))</f>
        <v/>
      </c>
      <c r="O884" s="30" t="str">
        <f>IF($A884 ="", "", VLOOKUP($A884, 'Student reference sheet'!$A$2:$Z$2603,25,FALSE))</f>
        <v/>
      </c>
      <c r="P884" s="39" t="str">
        <f>IF($A884 = "", "", IF(OR(VLOOKUP($A884,'Student reference sheet'!$A$2:$V$2400,8,FALSE) = "R",  VLOOKUP($A884,'Student reference sheet'!$A$2:$V$2400,8,FALSE) = "L"), "X", ""))</f>
        <v/>
      </c>
      <c r="Q884" s="39" t="str">
        <f>IF($A884 ="", "", VLOOKUP($A884, 'Student reference sheet'!$A$2:$V$2603,22,FALSE))</f>
        <v/>
      </c>
      <c r="R884" s="39" t="str">
        <f>IF($A884 &lt;&gt; "",VLOOKUP($A884,'Student reference sheet'!$A$2:$V$2329, 5,FALSE), "")</f>
        <v/>
      </c>
      <c r="S884" s="39" t="str">
        <f>IF($A884 &lt;&gt; "",VLOOKUP($A884,'Student reference sheet'!$A$2:$V$2329, 6,FALSE), "")</f>
        <v/>
      </c>
      <c r="T884" s="30" t="str">
        <f>IF($A884 = "","",
IF(VLOOKUP($A884,'Student reference sheet'!$A$2:$V$2329, 10,FALSE) = "Y", "Hispanic",
IF(VLOOKUP($A884,'Student reference sheet'!$A$2:$V$2329,11,FALSE) &lt;&gt; "",
IF(VLOOKUP($A884,'Student reference sheet'!$A$2:$V$2329,11,FALSE) = "UNK", "Unknown", VLOOKUP(VALUE(VLOOKUP($A884,'Student reference sheet'!$A$2:$V$2329,11,FALSE)),'Ethnicity Reference'!$A$2:$B$22,2,FALSE)),
IF(VLOOKUP($A884,'Student reference sheet'!$A$2:$V$2329,9,FALSE) &lt;&gt; "", VLOOKUP(VALUE(VLOOKUP($A884,'Student reference sheet'!$A$2:$V$2329,9,FALSE)),'Ethnicity Reference'!$A$2:$B$22,2,FALSE),"Unknown"))))</f>
        <v/>
      </c>
      <c r="U884" s="35"/>
    </row>
    <row r="885" spans="1:21" ht="15.75">
      <c r="A885" s="47"/>
      <c r="B885" s="33"/>
      <c r="C885" s="39" t="str">
        <f>IF($A885 &lt;&gt; "",VLOOKUP($A885,'Student reference sheet'!$A$2:$V$2329, 3,FALSE), "")</f>
        <v/>
      </c>
      <c r="D885" s="39" t="str">
        <f>IF($A885 &lt;&gt; "",VLOOKUP($A885,'Student reference sheet'!$A$2:$V$2329, 2,FALSE), "")</f>
        <v/>
      </c>
      <c r="E885" s="35"/>
      <c r="F885" s="34"/>
      <c r="G885" s="40" t="str">
        <f t="shared" ca="1" si="42"/>
        <v/>
      </c>
      <c r="H885" s="40" t="str">
        <f t="shared" ca="1" si="43"/>
        <v/>
      </c>
      <c r="I885" s="36" t="str">
        <f>IF($A885 = "", "",
IF(COUNTIF(MINIMUM_DAY_DATES[], Attendance!J885) &gt; 0, VLOOKUP(Attendance!$G885,MINIMUM_DAY_PERIOD_SCHEDULE[], 2,TRUE),
IF(COUNTIF(RALLY_DATES[], Attendance!J885) &gt; 0, VLOOKUP(Attendance!$G885,RALLY_PERIOD_SCHEDULE[], 2,TRUE),
IF(WEEKDAY(Attendance!$J885) = 2,
       IF(COUNTIF(FINALS_WEEK_MONDAY_DATE[],Attendance!$J885) &gt; 0, VLOOKUP(Attendance!$G885,FINALS_WEEK_MONDAY_PERIOD_SCHEDULE[],2,TRUE),
       VLOOKUP(Attendance!$G885,REGULAR_WEEK_SCHEDULE[],6,TRUE)),
IF(WEEKDAY($J885) = 3,
       IF(COUNTIF(FINALS_WEEK_TUESDAY_DATE[],Attendance!$J885) &gt; 0, VLOOKUP(Attendance!$G885,FINALS_WEEK_TUESDAY_PERIOD_SCHEDULE[],2,TRUE),
       VLOOKUP(Attendance!$G885,REGULAR_WEEK_SCHEDULE[[Tuesday]:[Period]],5,TRUE)),
IF(WEEKDAY(Attendance!$J885) = 4,
        IF(COUNTIF(BLOCK_WEDNESDAY_DATES[],Attendance!$J885) &gt; 0, VLOOKUP(Attendance!$G885,BLOCK_WEDNESDAY_PERIOD_SCHEDULE[],2,TRUE),
        IF(COUNTIF(FINALS_WEEK_WEDNESDAY_DATE[],Attendance!$J885) &gt; 0, VLOOKUP(Attendance!$G885,FINALS_WEEK_WEDNESDAY_PERIOD_SCHEDULE[],2,TRUE),
       VLOOKUP(Attendance!$G885,REGULAR_WEEK_SCHEDULE[[Wednesday]:[Period]],4,TRUE))),
IF(WEEKDAY($J885) = 5,
       IF(COUNTIF(BLOCK_THURSDAY_DATES[],Attendance!$J885) &gt; 0, VLOOKUP(Attendance!$G885,BLOCK_THURSDAY_PERIOD_SCHEDULE[],2,TRUE),
       IF(COUNTIF(FINALS_WEEK_THURSDAY_DATE[],Attendance!$J885) &gt; 0, VLOOKUP(Attendance!$G885,FINALS_WEEK_THURSDAY_PERIOD_SCHEDULE[],2,TRUE),
       VLOOKUP(Attendance!$G885,REGULAR_WEEK_SCHEDULE[[Thursday]:[Period]],3,TRUE))),
IF(WEEKDAY(Attendance!$J885) = 6,
       IF(COUNTIF(FINALS_WEEK_FRIDAY_DATE[],Attendance!$J885) &gt; 0, VLOOKUP(Attendance!$G885,FINALS_WEEK_FRIDAY_PERIOD_SCHEDULE[],2,TRUE),
       VLOOKUP(Attendance!$G885,REGULAR_WEEK_SCHEDULE[[Friday]:[Period]],2,TRUE))))))))))</f>
        <v/>
      </c>
      <c r="J885" s="41" t="str">
        <f t="shared" ca="1" si="44"/>
        <v/>
      </c>
      <c r="K885" s="41" t="str">
        <f>IF($A885 &lt;&gt; "",VLOOKUP($A885,'Student reference sheet'!$A$2:$V$2329, 7,FALSE), "")</f>
        <v/>
      </c>
      <c r="L885" s="30" t="str">
        <f>IF($A885 ="", "", VLOOKUP($A885, 'Student reference sheet'!$A$2:$Z$2603,23,FALSE))</f>
        <v/>
      </c>
      <c r="M885" s="30" t="str">
        <f>IF($A885 ="", "", VLOOKUP($A885, 'Student reference sheet'!$A$2:$Z$2603,24,FALSE))</f>
        <v/>
      </c>
      <c r="N885" s="30" t="str">
        <f>IF($A885 ="", "", VLOOKUP($A885, 'Student reference sheet'!$A$2:$Z$2603,26,FALSE))</f>
        <v/>
      </c>
      <c r="O885" s="30" t="str">
        <f>IF($A885 ="", "", VLOOKUP($A885, 'Student reference sheet'!$A$2:$Z$2603,25,FALSE))</f>
        <v/>
      </c>
      <c r="P885" s="39" t="str">
        <f>IF($A885 = "", "", IF(OR(VLOOKUP($A885,'Student reference sheet'!$A$2:$V$2400,8,FALSE) = "R",  VLOOKUP($A885,'Student reference sheet'!$A$2:$V$2400,8,FALSE) = "L"), "X", ""))</f>
        <v/>
      </c>
      <c r="Q885" s="39" t="str">
        <f>IF($A885 ="", "", VLOOKUP($A885, 'Student reference sheet'!$A$2:$V$2603,22,FALSE))</f>
        <v/>
      </c>
      <c r="R885" s="39" t="str">
        <f>IF($A885 &lt;&gt; "",VLOOKUP($A885,'Student reference sheet'!$A$2:$V$2329, 5,FALSE), "")</f>
        <v/>
      </c>
      <c r="S885" s="39" t="str">
        <f>IF($A885 &lt;&gt; "",VLOOKUP($A885,'Student reference sheet'!$A$2:$V$2329, 6,FALSE), "")</f>
        <v/>
      </c>
      <c r="T885" s="30" t="str">
        <f>IF($A885 = "","",
IF(VLOOKUP($A885,'Student reference sheet'!$A$2:$V$2329, 10,FALSE) = "Y", "Hispanic",
IF(VLOOKUP($A885,'Student reference sheet'!$A$2:$V$2329,11,FALSE) &lt;&gt; "",
IF(VLOOKUP($A885,'Student reference sheet'!$A$2:$V$2329,11,FALSE) = "UNK", "Unknown", VLOOKUP(VALUE(VLOOKUP($A885,'Student reference sheet'!$A$2:$V$2329,11,FALSE)),'Ethnicity Reference'!$A$2:$B$22,2,FALSE)),
IF(VLOOKUP($A885,'Student reference sheet'!$A$2:$V$2329,9,FALSE) &lt;&gt; "", VLOOKUP(VALUE(VLOOKUP($A885,'Student reference sheet'!$A$2:$V$2329,9,FALSE)),'Ethnicity Reference'!$A$2:$B$22,2,FALSE),"Unknown"))))</f>
        <v/>
      </c>
      <c r="U885" s="35"/>
    </row>
    <row r="886" spans="1:21" ht="15.75">
      <c r="A886" s="47"/>
      <c r="B886" s="33"/>
      <c r="C886" s="39" t="str">
        <f>IF($A886 &lt;&gt; "",VLOOKUP($A886,'Student reference sheet'!$A$2:$V$2329, 3,FALSE), "")</f>
        <v/>
      </c>
      <c r="D886" s="39" t="str">
        <f>IF($A886 &lt;&gt; "",VLOOKUP($A886,'Student reference sheet'!$A$2:$V$2329, 2,FALSE), "")</f>
        <v/>
      </c>
      <c r="E886" s="35"/>
      <c r="F886" s="34"/>
      <c r="G886" s="40" t="str">
        <f t="shared" ca="1" si="42"/>
        <v/>
      </c>
      <c r="H886" s="40" t="str">
        <f t="shared" ca="1" si="43"/>
        <v/>
      </c>
      <c r="I886" s="36" t="str">
        <f>IF($A886 = "", "",
IF(COUNTIF(MINIMUM_DAY_DATES[], Attendance!J886) &gt; 0, VLOOKUP(Attendance!$G886,MINIMUM_DAY_PERIOD_SCHEDULE[], 2,TRUE),
IF(COUNTIF(RALLY_DATES[], Attendance!J886) &gt; 0, VLOOKUP(Attendance!$G886,RALLY_PERIOD_SCHEDULE[], 2,TRUE),
IF(WEEKDAY(Attendance!$J886) = 2,
       IF(COUNTIF(FINALS_WEEK_MONDAY_DATE[],Attendance!$J886) &gt; 0, VLOOKUP(Attendance!$G886,FINALS_WEEK_MONDAY_PERIOD_SCHEDULE[],2,TRUE),
       VLOOKUP(Attendance!$G886,REGULAR_WEEK_SCHEDULE[],6,TRUE)),
IF(WEEKDAY($J886) = 3,
       IF(COUNTIF(FINALS_WEEK_TUESDAY_DATE[],Attendance!$J886) &gt; 0, VLOOKUP(Attendance!$G886,FINALS_WEEK_TUESDAY_PERIOD_SCHEDULE[],2,TRUE),
       VLOOKUP(Attendance!$G886,REGULAR_WEEK_SCHEDULE[[Tuesday]:[Period]],5,TRUE)),
IF(WEEKDAY(Attendance!$J886) = 4,
        IF(COUNTIF(BLOCK_WEDNESDAY_DATES[],Attendance!$J886) &gt; 0, VLOOKUP(Attendance!$G886,BLOCK_WEDNESDAY_PERIOD_SCHEDULE[],2,TRUE),
        IF(COUNTIF(FINALS_WEEK_WEDNESDAY_DATE[],Attendance!$J886) &gt; 0, VLOOKUP(Attendance!$G886,FINALS_WEEK_WEDNESDAY_PERIOD_SCHEDULE[],2,TRUE),
       VLOOKUP(Attendance!$G886,REGULAR_WEEK_SCHEDULE[[Wednesday]:[Period]],4,TRUE))),
IF(WEEKDAY($J886) = 5,
       IF(COUNTIF(BLOCK_THURSDAY_DATES[],Attendance!$J886) &gt; 0, VLOOKUP(Attendance!$G886,BLOCK_THURSDAY_PERIOD_SCHEDULE[],2,TRUE),
       IF(COUNTIF(FINALS_WEEK_THURSDAY_DATE[],Attendance!$J886) &gt; 0, VLOOKUP(Attendance!$G886,FINALS_WEEK_THURSDAY_PERIOD_SCHEDULE[],2,TRUE),
       VLOOKUP(Attendance!$G886,REGULAR_WEEK_SCHEDULE[[Thursday]:[Period]],3,TRUE))),
IF(WEEKDAY(Attendance!$J886) = 6,
       IF(COUNTIF(FINALS_WEEK_FRIDAY_DATE[],Attendance!$J886) &gt; 0, VLOOKUP(Attendance!$G886,FINALS_WEEK_FRIDAY_PERIOD_SCHEDULE[],2,TRUE),
       VLOOKUP(Attendance!$G886,REGULAR_WEEK_SCHEDULE[[Friday]:[Period]],2,TRUE))))))))))</f>
        <v/>
      </c>
      <c r="J886" s="41" t="str">
        <f t="shared" ca="1" si="44"/>
        <v/>
      </c>
      <c r="K886" s="41" t="str">
        <f>IF($A886 &lt;&gt; "",VLOOKUP($A886,'Student reference sheet'!$A$2:$V$2329, 7,FALSE), "")</f>
        <v/>
      </c>
      <c r="L886" s="30" t="str">
        <f>IF($A886 ="", "", VLOOKUP($A886, 'Student reference sheet'!$A$2:$Z$2603,23,FALSE))</f>
        <v/>
      </c>
      <c r="M886" s="30" t="str">
        <f>IF($A886 ="", "", VLOOKUP($A886, 'Student reference sheet'!$A$2:$Z$2603,24,FALSE))</f>
        <v/>
      </c>
      <c r="N886" s="30" t="str">
        <f>IF($A886 ="", "", VLOOKUP($A886, 'Student reference sheet'!$A$2:$Z$2603,26,FALSE))</f>
        <v/>
      </c>
      <c r="O886" s="30" t="str">
        <f>IF($A886 ="", "", VLOOKUP($A886, 'Student reference sheet'!$A$2:$Z$2603,25,FALSE))</f>
        <v/>
      </c>
      <c r="P886" s="39" t="str">
        <f>IF($A886 = "", "", IF(OR(VLOOKUP($A886,'Student reference sheet'!$A$2:$V$2400,8,FALSE) = "R",  VLOOKUP($A886,'Student reference sheet'!$A$2:$V$2400,8,FALSE) = "L"), "X", ""))</f>
        <v/>
      </c>
      <c r="Q886" s="39" t="str">
        <f>IF($A886 ="", "", VLOOKUP($A886, 'Student reference sheet'!$A$2:$V$2603,22,FALSE))</f>
        <v/>
      </c>
      <c r="R886" s="39" t="str">
        <f>IF($A886 &lt;&gt; "",VLOOKUP($A886,'Student reference sheet'!$A$2:$V$2329, 5,FALSE), "")</f>
        <v/>
      </c>
      <c r="S886" s="39" t="str">
        <f>IF($A886 &lt;&gt; "",VLOOKUP($A886,'Student reference sheet'!$A$2:$V$2329, 6,FALSE), "")</f>
        <v/>
      </c>
      <c r="T886" s="30" t="str">
        <f>IF($A886 = "","",
IF(VLOOKUP($A886,'Student reference sheet'!$A$2:$V$2329, 10,FALSE) = "Y", "Hispanic",
IF(VLOOKUP($A886,'Student reference sheet'!$A$2:$V$2329,11,FALSE) &lt;&gt; "",
IF(VLOOKUP($A886,'Student reference sheet'!$A$2:$V$2329,11,FALSE) = "UNK", "Unknown", VLOOKUP(VALUE(VLOOKUP($A886,'Student reference sheet'!$A$2:$V$2329,11,FALSE)),'Ethnicity Reference'!$A$2:$B$22,2,FALSE)),
IF(VLOOKUP($A886,'Student reference sheet'!$A$2:$V$2329,9,FALSE) &lt;&gt; "", VLOOKUP(VALUE(VLOOKUP($A886,'Student reference sheet'!$A$2:$V$2329,9,FALSE)),'Ethnicity Reference'!$A$2:$B$22,2,FALSE),"Unknown"))))</f>
        <v/>
      </c>
      <c r="U886" s="35"/>
    </row>
    <row r="887" spans="1:21" ht="15.75">
      <c r="A887" s="47"/>
      <c r="B887" s="33"/>
      <c r="C887" s="39" t="str">
        <f>IF($A887 &lt;&gt; "",VLOOKUP($A887,'Student reference sheet'!$A$2:$V$2329, 3,FALSE), "")</f>
        <v/>
      </c>
      <c r="D887" s="39" t="str">
        <f>IF($A887 &lt;&gt; "",VLOOKUP($A887,'Student reference sheet'!$A$2:$V$2329, 2,FALSE), "")</f>
        <v/>
      </c>
      <c r="E887" s="35"/>
      <c r="F887" s="34"/>
      <c r="G887" s="40" t="str">
        <f t="shared" ca="1" si="42"/>
        <v/>
      </c>
      <c r="H887" s="40" t="str">
        <f t="shared" ca="1" si="43"/>
        <v/>
      </c>
      <c r="I887" s="36" t="str">
        <f>IF($A887 = "", "",
IF(COUNTIF(MINIMUM_DAY_DATES[], Attendance!J887) &gt; 0, VLOOKUP(Attendance!$G887,MINIMUM_DAY_PERIOD_SCHEDULE[], 2,TRUE),
IF(COUNTIF(RALLY_DATES[], Attendance!J887) &gt; 0, VLOOKUP(Attendance!$G887,RALLY_PERIOD_SCHEDULE[], 2,TRUE),
IF(WEEKDAY(Attendance!$J887) = 2,
       IF(COUNTIF(FINALS_WEEK_MONDAY_DATE[],Attendance!$J887) &gt; 0, VLOOKUP(Attendance!$G887,FINALS_WEEK_MONDAY_PERIOD_SCHEDULE[],2,TRUE),
       VLOOKUP(Attendance!$G887,REGULAR_WEEK_SCHEDULE[],6,TRUE)),
IF(WEEKDAY($J887) = 3,
       IF(COUNTIF(FINALS_WEEK_TUESDAY_DATE[],Attendance!$J887) &gt; 0, VLOOKUP(Attendance!$G887,FINALS_WEEK_TUESDAY_PERIOD_SCHEDULE[],2,TRUE),
       VLOOKUP(Attendance!$G887,REGULAR_WEEK_SCHEDULE[[Tuesday]:[Period]],5,TRUE)),
IF(WEEKDAY(Attendance!$J887) = 4,
        IF(COUNTIF(BLOCK_WEDNESDAY_DATES[],Attendance!$J887) &gt; 0, VLOOKUP(Attendance!$G887,BLOCK_WEDNESDAY_PERIOD_SCHEDULE[],2,TRUE),
        IF(COUNTIF(FINALS_WEEK_WEDNESDAY_DATE[],Attendance!$J887) &gt; 0, VLOOKUP(Attendance!$G887,FINALS_WEEK_WEDNESDAY_PERIOD_SCHEDULE[],2,TRUE),
       VLOOKUP(Attendance!$G887,REGULAR_WEEK_SCHEDULE[[Wednesday]:[Period]],4,TRUE))),
IF(WEEKDAY($J887) = 5,
       IF(COUNTIF(BLOCK_THURSDAY_DATES[],Attendance!$J887) &gt; 0, VLOOKUP(Attendance!$G887,BLOCK_THURSDAY_PERIOD_SCHEDULE[],2,TRUE),
       IF(COUNTIF(FINALS_WEEK_THURSDAY_DATE[],Attendance!$J887) &gt; 0, VLOOKUP(Attendance!$G887,FINALS_WEEK_THURSDAY_PERIOD_SCHEDULE[],2,TRUE),
       VLOOKUP(Attendance!$G887,REGULAR_WEEK_SCHEDULE[[Thursday]:[Period]],3,TRUE))),
IF(WEEKDAY(Attendance!$J887) = 6,
       IF(COUNTIF(FINALS_WEEK_FRIDAY_DATE[],Attendance!$J887) &gt; 0, VLOOKUP(Attendance!$G887,FINALS_WEEK_FRIDAY_PERIOD_SCHEDULE[],2,TRUE),
       VLOOKUP(Attendance!$G887,REGULAR_WEEK_SCHEDULE[[Friday]:[Period]],2,TRUE))))))))))</f>
        <v/>
      </c>
      <c r="J887" s="41" t="str">
        <f t="shared" ca="1" si="44"/>
        <v/>
      </c>
      <c r="K887" s="41" t="str">
        <f>IF($A887 &lt;&gt; "",VLOOKUP($A887,'Student reference sheet'!$A$2:$V$2329, 7,FALSE), "")</f>
        <v/>
      </c>
      <c r="L887" s="30" t="str">
        <f>IF($A887 ="", "", VLOOKUP($A887, 'Student reference sheet'!$A$2:$Z$2603,23,FALSE))</f>
        <v/>
      </c>
      <c r="M887" s="30" t="str">
        <f>IF($A887 ="", "", VLOOKUP($A887, 'Student reference sheet'!$A$2:$Z$2603,24,FALSE))</f>
        <v/>
      </c>
      <c r="N887" s="30" t="str">
        <f>IF($A887 ="", "", VLOOKUP($A887, 'Student reference sheet'!$A$2:$Z$2603,26,FALSE))</f>
        <v/>
      </c>
      <c r="O887" s="30" t="str">
        <f>IF($A887 ="", "", VLOOKUP($A887, 'Student reference sheet'!$A$2:$Z$2603,25,FALSE))</f>
        <v/>
      </c>
      <c r="P887" s="39" t="str">
        <f>IF($A887 = "", "", IF(OR(VLOOKUP($A887,'Student reference sheet'!$A$2:$V$2400,8,FALSE) = "R",  VLOOKUP($A887,'Student reference sheet'!$A$2:$V$2400,8,FALSE) = "L"), "X", ""))</f>
        <v/>
      </c>
      <c r="Q887" s="39" t="str">
        <f>IF($A887 ="", "", VLOOKUP($A887, 'Student reference sheet'!$A$2:$V$2603,22,FALSE))</f>
        <v/>
      </c>
      <c r="R887" s="39" t="str">
        <f>IF($A887 &lt;&gt; "",VLOOKUP($A887,'Student reference sheet'!$A$2:$V$2329, 5,FALSE), "")</f>
        <v/>
      </c>
      <c r="S887" s="39" t="str">
        <f>IF($A887 &lt;&gt; "",VLOOKUP($A887,'Student reference sheet'!$A$2:$V$2329, 6,FALSE), "")</f>
        <v/>
      </c>
      <c r="T887" s="30" t="str">
        <f>IF($A887 = "","",
IF(VLOOKUP($A887,'Student reference sheet'!$A$2:$V$2329, 10,FALSE) = "Y", "Hispanic",
IF(VLOOKUP($A887,'Student reference sheet'!$A$2:$V$2329,11,FALSE) &lt;&gt; "",
IF(VLOOKUP($A887,'Student reference sheet'!$A$2:$V$2329,11,FALSE) = "UNK", "Unknown", VLOOKUP(VALUE(VLOOKUP($A887,'Student reference sheet'!$A$2:$V$2329,11,FALSE)),'Ethnicity Reference'!$A$2:$B$22,2,FALSE)),
IF(VLOOKUP($A887,'Student reference sheet'!$A$2:$V$2329,9,FALSE) &lt;&gt; "", VLOOKUP(VALUE(VLOOKUP($A887,'Student reference sheet'!$A$2:$V$2329,9,FALSE)),'Ethnicity Reference'!$A$2:$B$22,2,FALSE),"Unknown"))))</f>
        <v/>
      </c>
      <c r="U887" s="35"/>
    </row>
    <row r="888" spans="1:21" ht="15.75">
      <c r="A888" s="47"/>
      <c r="B888" s="33"/>
      <c r="C888" s="39" t="str">
        <f>IF($A888 &lt;&gt; "",VLOOKUP($A888,'Student reference sheet'!$A$2:$V$2329, 3,FALSE), "")</f>
        <v/>
      </c>
      <c r="D888" s="39" t="str">
        <f>IF($A888 &lt;&gt; "",VLOOKUP($A888,'Student reference sheet'!$A$2:$V$2329, 2,FALSE), "")</f>
        <v/>
      </c>
      <c r="E888" s="35"/>
      <c r="F888" s="34"/>
      <c r="G888" s="40" t="str">
        <f t="shared" ca="1" si="42"/>
        <v/>
      </c>
      <c r="H888" s="40" t="str">
        <f t="shared" ca="1" si="43"/>
        <v/>
      </c>
      <c r="I888" s="36" t="str">
        <f>IF($A888 = "", "",
IF(COUNTIF(MINIMUM_DAY_DATES[], Attendance!J888) &gt; 0, VLOOKUP(Attendance!$G888,MINIMUM_DAY_PERIOD_SCHEDULE[], 2,TRUE),
IF(COUNTIF(RALLY_DATES[], Attendance!J888) &gt; 0, VLOOKUP(Attendance!$G888,RALLY_PERIOD_SCHEDULE[], 2,TRUE),
IF(WEEKDAY(Attendance!$J888) = 2,
       IF(COUNTIF(FINALS_WEEK_MONDAY_DATE[],Attendance!$J888) &gt; 0, VLOOKUP(Attendance!$G888,FINALS_WEEK_MONDAY_PERIOD_SCHEDULE[],2,TRUE),
       VLOOKUP(Attendance!$G888,REGULAR_WEEK_SCHEDULE[],6,TRUE)),
IF(WEEKDAY($J888) = 3,
       IF(COUNTIF(FINALS_WEEK_TUESDAY_DATE[],Attendance!$J888) &gt; 0, VLOOKUP(Attendance!$G888,FINALS_WEEK_TUESDAY_PERIOD_SCHEDULE[],2,TRUE),
       VLOOKUP(Attendance!$G888,REGULAR_WEEK_SCHEDULE[[Tuesday]:[Period]],5,TRUE)),
IF(WEEKDAY(Attendance!$J888) = 4,
        IF(COUNTIF(BLOCK_WEDNESDAY_DATES[],Attendance!$J888) &gt; 0, VLOOKUP(Attendance!$G888,BLOCK_WEDNESDAY_PERIOD_SCHEDULE[],2,TRUE),
        IF(COUNTIF(FINALS_WEEK_WEDNESDAY_DATE[],Attendance!$J888) &gt; 0, VLOOKUP(Attendance!$G888,FINALS_WEEK_WEDNESDAY_PERIOD_SCHEDULE[],2,TRUE),
       VLOOKUP(Attendance!$G888,REGULAR_WEEK_SCHEDULE[[Wednesday]:[Period]],4,TRUE))),
IF(WEEKDAY($J888) = 5,
       IF(COUNTIF(BLOCK_THURSDAY_DATES[],Attendance!$J888) &gt; 0, VLOOKUP(Attendance!$G888,BLOCK_THURSDAY_PERIOD_SCHEDULE[],2,TRUE),
       IF(COUNTIF(FINALS_WEEK_THURSDAY_DATE[],Attendance!$J888) &gt; 0, VLOOKUP(Attendance!$G888,FINALS_WEEK_THURSDAY_PERIOD_SCHEDULE[],2,TRUE),
       VLOOKUP(Attendance!$G888,REGULAR_WEEK_SCHEDULE[[Thursday]:[Period]],3,TRUE))),
IF(WEEKDAY(Attendance!$J888) = 6,
       IF(COUNTIF(FINALS_WEEK_FRIDAY_DATE[],Attendance!$J888) &gt; 0, VLOOKUP(Attendance!$G888,FINALS_WEEK_FRIDAY_PERIOD_SCHEDULE[],2,TRUE),
       VLOOKUP(Attendance!$G888,REGULAR_WEEK_SCHEDULE[[Friday]:[Period]],2,TRUE))))))))))</f>
        <v/>
      </c>
      <c r="J888" s="41" t="str">
        <f t="shared" ca="1" si="44"/>
        <v/>
      </c>
      <c r="K888" s="41" t="str">
        <f>IF($A888 &lt;&gt; "",VLOOKUP($A888,'Student reference sheet'!$A$2:$V$2329, 7,FALSE), "")</f>
        <v/>
      </c>
      <c r="L888" s="30" t="str">
        <f>IF($A888 ="", "", VLOOKUP($A888, 'Student reference sheet'!$A$2:$Z$2603,23,FALSE))</f>
        <v/>
      </c>
      <c r="M888" s="30" t="str">
        <f>IF($A888 ="", "", VLOOKUP($A888, 'Student reference sheet'!$A$2:$Z$2603,24,FALSE))</f>
        <v/>
      </c>
      <c r="N888" s="30" t="str">
        <f>IF($A888 ="", "", VLOOKUP($A888, 'Student reference sheet'!$A$2:$Z$2603,26,FALSE))</f>
        <v/>
      </c>
      <c r="O888" s="30" t="str">
        <f>IF($A888 ="", "", VLOOKUP($A888, 'Student reference sheet'!$A$2:$Z$2603,25,FALSE))</f>
        <v/>
      </c>
      <c r="P888" s="39" t="str">
        <f>IF($A888 = "", "", IF(OR(VLOOKUP($A888,'Student reference sheet'!$A$2:$V$2400,8,FALSE) = "R",  VLOOKUP($A888,'Student reference sheet'!$A$2:$V$2400,8,FALSE) = "L"), "X", ""))</f>
        <v/>
      </c>
      <c r="Q888" s="39" t="str">
        <f>IF($A888 ="", "", VLOOKUP($A888, 'Student reference sheet'!$A$2:$V$2603,22,FALSE))</f>
        <v/>
      </c>
      <c r="R888" s="39" t="str">
        <f>IF($A888 &lt;&gt; "",VLOOKUP($A888,'Student reference sheet'!$A$2:$V$2329, 5,FALSE), "")</f>
        <v/>
      </c>
      <c r="S888" s="39" t="str">
        <f>IF($A888 &lt;&gt; "",VLOOKUP($A888,'Student reference sheet'!$A$2:$V$2329, 6,FALSE), "")</f>
        <v/>
      </c>
      <c r="T888" s="30" t="str">
        <f>IF($A888 = "","",
IF(VLOOKUP($A888,'Student reference sheet'!$A$2:$V$2329, 10,FALSE) = "Y", "Hispanic",
IF(VLOOKUP($A888,'Student reference sheet'!$A$2:$V$2329,11,FALSE) &lt;&gt; "",
IF(VLOOKUP($A888,'Student reference sheet'!$A$2:$V$2329,11,FALSE) = "UNK", "Unknown", VLOOKUP(VALUE(VLOOKUP($A888,'Student reference sheet'!$A$2:$V$2329,11,FALSE)),'Ethnicity Reference'!$A$2:$B$22,2,FALSE)),
IF(VLOOKUP($A888,'Student reference sheet'!$A$2:$V$2329,9,FALSE) &lt;&gt; "", VLOOKUP(VALUE(VLOOKUP($A888,'Student reference sheet'!$A$2:$V$2329,9,FALSE)),'Ethnicity Reference'!$A$2:$B$22,2,FALSE),"Unknown"))))</f>
        <v/>
      </c>
      <c r="U888" s="35"/>
    </row>
    <row r="889" spans="1:21" ht="15.75">
      <c r="A889" s="47"/>
      <c r="B889" s="33"/>
      <c r="C889" s="39" t="str">
        <f>IF($A889 &lt;&gt; "",VLOOKUP($A889,'Student reference sheet'!$A$2:$V$2329, 3,FALSE), "")</f>
        <v/>
      </c>
      <c r="D889" s="39" t="str">
        <f>IF($A889 &lt;&gt; "",VLOOKUP($A889,'Student reference sheet'!$A$2:$V$2329, 2,FALSE), "")</f>
        <v/>
      </c>
      <c r="E889" s="35"/>
      <c r="F889" s="34"/>
      <c r="G889" s="40" t="str">
        <f t="shared" ca="1" si="42"/>
        <v/>
      </c>
      <c r="H889" s="40" t="str">
        <f t="shared" ca="1" si="43"/>
        <v/>
      </c>
      <c r="I889" s="36" t="str">
        <f>IF($A889 = "", "",
IF(COUNTIF(MINIMUM_DAY_DATES[], Attendance!J889) &gt; 0, VLOOKUP(Attendance!$G889,MINIMUM_DAY_PERIOD_SCHEDULE[], 2,TRUE),
IF(COUNTIF(RALLY_DATES[], Attendance!J889) &gt; 0, VLOOKUP(Attendance!$G889,RALLY_PERIOD_SCHEDULE[], 2,TRUE),
IF(WEEKDAY(Attendance!$J889) = 2,
       IF(COUNTIF(FINALS_WEEK_MONDAY_DATE[],Attendance!$J889) &gt; 0, VLOOKUP(Attendance!$G889,FINALS_WEEK_MONDAY_PERIOD_SCHEDULE[],2,TRUE),
       VLOOKUP(Attendance!$G889,REGULAR_WEEK_SCHEDULE[],6,TRUE)),
IF(WEEKDAY($J889) = 3,
       IF(COUNTIF(FINALS_WEEK_TUESDAY_DATE[],Attendance!$J889) &gt; 0, VLOOKUP(Attendance!$G889,FINALS_WEEK_TUESDAY_PERIOD_SCHEDULE[],2,TRUE),
       VLOOKUP(Attendance!$G889,REGULAR_WEEK_SCHEDULE[[Tuesday]:[Period]],5,TRUE)),
IF(WEEKDAY(Attendance!$J889) = 4,
        IF(COUNTIF(BLOCK_WEDNESDAY_DATES[],Attendance!$J889) &gt; 0, VLOOKUP(Attendance!$G889,BLOCK_WEDNESDAY_PERIOD_SCHEDULE[],2,TRUE),
        IF(COUNTIF(FINALS_WEEK_WEDNESDAY_DATE[],Attendance!$J889) &gt; 0, VLOOKUP(Attendance!$G889,FINALS_WEEK_WEDNESDAY_PERIOD_SCHEDULE[],2,TRUE),
       VLOOKUP(Attendance!$G889,REGULAR_WEEK_SCHEDULE[[Wednesday]:[Period]],4,TRUE))),
IF(WEEKDAY($J889) = 5,
       IF(COUNTIF(BLOCK_THURSDAY_DATES[],Attendance!$J889) &gt; 0, VLOOKUP(Attendance!$G889,BLOCK_THURSDAY_PERIOD_SCHEDULE[],2,TRUE),
       IF(COUNTIF(FINALS_WEEK_THURSDAY_DATE[],Attendance!$J889) &gt; 0, VLOOKUP(Attendance!$G889,FINALS_WEEK_THURSDAY_PERIOD_SCHEDULE[],2,TRUE),
       VLOOKUP(Attendance!$G889,REGULAR_WEEK_SCHEDULE[[Thursday]:[Period]],3,TRUE))),
IF(WEEKDAY(Attendance!$J889) = 6,
       IF(COUNTIF(FINALS_WEEK_FRIDAY_DATE[],Attendance!$J889) &gt; 0, VLOOKUP(Attendance!$G889,FINALS_WEEK_FRIDAY_PERIOD_SCHEDULE[],2,TRUE),
       VLOOKUP(Attendance!$G889,REGULAR_WEEK_SCHEDULE[[Friday]:[Period]],2,TRUE))))))))))</f>
        <v/>
      </c>
      <c r="J889" s="41" t="str">
        <f t="shared" ca="1" si="44"/>
        <v/>
      </c>
      <c r="K889" s="41" t="str">
        <f>IF($A889 &lt;&gt; "",VLOOKUP($A889,'Student reference sheet'!$A$2:$V$2329, 7,FALSE), "")</f>
        <v/>
      </c>
      <c r="L889" s="30" t="str">
        <f>IF($A889 ="", "", VLOOKUP($A889, 'Student reference sheet'!$A$2:$Z$2603,23,FALSE))</f>
        <v/>
      </c>
      <c r="M889" s="30" t="str">
        <f>IF($A889 ="", "", VLOOKUP($A889, 'Student reference sheet'!$A$2:$Z$2603,24,FALSE))</f>
        <v/>
      </c>
      <c r="N889" s="30" t="str">
        <f>IF($A889 ="", "", VLOOKUP($A889, 'Student reference sheet'!$A$2:$Z$2603,26,FALSE))</f>
        <v/>
      </c>
      <c r="O889" s="30" t="str">
        <f>IF($A889 ="", "", VLOOKUP($A889, 'Student reference sheet'!$A$2:$Z$2603,25,FALSE))</f>
        <v/>
      </c>
      <c r="P889" s="39" t="str">
        <f>IF($A889 = "", "", IF(OR(VLOOKUP($A889,'Student reference sheet'!$A$2:$V$2400,8,FALSE) = "R",  VLOOKUP($A889,'Student reference sheet'!$A$2:$V$2400,8,FALSE) = "L"), "X", ""))</f>
        <v/>
      </c>
      <c r="Q889" s="39" t="str">
        <f>IF($A889 ="", "", VLOOKUP($A889, 'Student reference sheet'!$A$2:$V$2603,22,FALSE))</f>
        <v/>
      </c>
      <c r="R889" s="39" t="str">
        <f>IF($A889 &lt;&gt; "",VLOOKUP($A889,'Student reference sheet'!$A$2:$V$2329, 5,FALSE), "")</f>
        <v/>
      </c>
      <c r="S889" s="39" t="str">
        <f>IF($A889 &lt;&gt; "",VLOOKUP($A889,'Student reference sheet'!$A$2:$V$2329, 6,FALSE), "")</f>
        <v/>
      </c>
      <c r="T889" s="30" t="str">
        <f>IF($A889 = "","",
IF(VLOOKUP($A889,'Student reference sheet'!$A$2:$V$2329, 10,FALSE) = "Y", "Hispanic",
IF(VLOOKUP($A889,'Student reference sheet'!$A$2:$V$2329,11,FALSE) &lt;&gt; "",
IF(VLOOKUP($A889,'Student reference sheet'!$A$2:$V$2329,11,FALSE) = "UNK", "Unknown", VLOOKUP(VALUE(VLOOKUP($A889,'Student reference sheet'!$A$2:$V$2329,11,FALSE)),'Ethnicity Reference'!$A$2:$B$22,2,FALSE)),
IF(VLOOKUP($A889,'Student reference sheet'!$A$2:$V$2329,9,FALSE) &lt;&gt; "", VLOOKUP(VALUE(VLOOKUP($A889,'Student reference sheet'!$A$2:$V$2329,9,FALSE)),'Ethnicity Reference'!$A$2:$B$22,2,FALSE),"Unknown"))))</f>
        <v/>
      </c>
      <c r="U889" s="35"/>
    </row>
    <row r="890" spans="1:21" ht="15.75">
      <c r="A890" s="47"/>
      <c r="B890" s="33"/>
      <c r="C890" s="39" t="str">
        <f>IF($A890 &lt;&gt; "",VLOOKUP($A890,'Student reference sheet'!$A$2:$V$2329, 3,FALSE), "")</f>
        <v/>
      </c>
      <c r="D890" s="39" t="str">
        <f>IF($A890 &lt;&gt; "",VLOOKUP($A890,'Student reference sheet'!$A$2:$V$2329, 2,FALSE), "")</f>
        <v/>
      </c>
      <c r="E890" s="35"/>
      <c r="F890" s="34"/>
      <c r="G890" s="40" t="str">
        <f t="shared" ca="1" si="42"/>
        <v/>
      </c>
      <c r="H890" s="40" t="str">
        <f t="shared" ca="1" si="43"/>
        <v/>
      </c>
      <c r="I890" s="36" t="str">
        <f>IF($A890 = "", "",
IF(COUNTIF(MINIMUM_DAY_DATES[], Attendance!J890) &gt; 0, VLOOKUP(Attendance!$G890,MINIMUM_DAY_PERIOD_SCHEDULE[], 2,TRUE),
IF(COUNTIF(RALLY_DATES[], Attendance!J890) &gt; 0, VLOOKUP(Attendance!$G890,RALLY_PERIOD_SCHEDULE[], 2,TRUE),
IF(WEEKDAY(Attendance!$J890) = 2,
       IF(COUNTIF(FINALS_WEEK_MONDAY_DATE[],Attendance!$J890) &gt; 0, VLOOKUP(Attendance!$G890,FINALS_WEEK_MONDAY_PERIOD_SCHEDULE[],2,TRUE),
       VLOOKUP(Attendance!$G890,REGULAR_WEEK_SCHEDULE[],6,TRUE)),
IF(WEEKDAY($J890) = 3,
       IF(COUNTIF(FINALS_WEEK_TUESDAY_DATE[],Attendance!$J890) &gt; 0, VLOOKUP(Attendance!$G890,FINALS_WEEK_TUESDAY_PERIOD_SCHEDULE[],2,TRUE),
       VLOOKUP(Attendance!$G890,REGULAR_WEEK_SCHEDULE[[Tuesday]:[Period]],5,TRUE)),
IF(WEEKDAY(Attendance!$J890) = 4,
        IF(COUNTIF(BLOCK_WEDNESDAY_DATES[],Attendance!$J890) &gt; 0, VLOOKUP(Attendance!$G890,BLOCK_WEDNESDAY_PERIOD_SCHEDULE[],2,TRUE),
        IF(COUNTIF(FINALS_WEEK_WEDNESDAY_DATE[],Attendance!$J890) &gt; 0, VLOOKUP(Attendance!$G890,FINALS_WEEK_WEDNESDAY_PERIOD_SCHEDULE[],2,TRUE),
       VLOOKUP(Attendance!$G890,REGULAR_WEEK_SCHEDULE[[Wednesday]:[Period]],4,TRUE))),
IF(WEEKDAY($J890) = 5,
       IF(COUNTIF(BLOCK_THURSDAY_DATES[],Attendance!$J890) &gt; 0, VLOOKUP(Attendance!$G890,BLOCK_THURSDAY_PERIOD_SCHEDULE[],2,TRUE),
       IF(COUNTIF(FINALS_WEEK_THURSDAY_DATE[],Attendance!$J890) &gt; 0, VLOOKUP(Attendance!$G890,FINALS_WEEK_THURSDAY_PERIOD_SCHEDULE[],2,TRUE),
       VLOOKUP(Attendance!$G890,REGULAR_WEEK_SCHEDULE[[Thursday]:[Period]],3,TRUE))),
IF(WEEKDAY(Attendance!$J890) = 6,
       IF(COUNTIF(FINALS_WEEK_FRIDAY_DATE[],Attendance!$J890) &gt; 0, VLOOKUP(Attendance!$G890,FINALS_WEEK_FRIDAY_PERIOD_SCHEDULE[],2,TRUE),
       VLOOKUP(Attendance!$G890,REGULAR_WEEK_SCHEDULE[[Friday]:[Period]],2,TRUE))))))))))</f>
        <v/>
      </c>
      <c r="J890" s="41" t="str">
        <f t="shared" ca="1" si="44"/>
        <v/>
      </c>
      <c r="K890" s="41" t="str">
        <f>IF($A890 &lt;&gt; "",VLOOKUP($A890,'Student reference sheet'!$A$2:$V$2329, 7,FALSE), "")</f>
        <v/>
      </c>
      <c r="L890" s="30" t="str">
        <f>IF($A890 ="", "", VLOOKUP($A890, 'Student reference sheet'!$A$2:$Z$2603,23,FALSE))</f>
        <v/>
      </c>
      <c r="M890" s="30" t="str">
        <f>IF($A890 ="", "", VLOOKUP($A890, 'Student reference sheet'!$A$2:$Z$2603,24,FALSE))</f>
        <v/>
      </c>
      <c r="N890" s="30" t="str">
        <f>IF($A890 ="", "", VLOOKUP($A890, 'Student reference sheet'!$A$2:$Z$2603,26,FALSE))</f>
        <v/>
      </c>
      <c r="O890" s="30" t="str">
        <f>IF($A890 ="", "", VLOOKUP($A890, 'Student reference sheet'!$A$2:$Z$2603,25,FALSE))</f>
        <v/>
      </c>
      <c r="P890" s="39" t="str">
        <f>IF($A890 = "", "", IF(OR(VLOOKUP($A890,'Student reference sheet'!$A$2:$V$2400,8,FALSE) = "R",  VLOOKUP($A890,'Student reference sheet'!$A$2:$V$2400,8,FALSE) = "L"), "X", ""))</f>
        <v/>
      </c>
      <c r="Q890" s="39" t="str">
        <f>IF($A890 ="", "", VLOOKUP($A890, 'Student reference sheet'!$A$2:$V$2603,22,FALSE))</f>
        <v/>
      </c>
      <c r="R890" s="39" t="str">
        <f>IF($A890 &lt;&gt; "",VLOOKUP($A890,'Student reference sheet'!$A$2:$V$2329, 5,FALSE), "")</f>
        <v/>
      </c>
      <c r="S890" s="39" t="str">
        <f>IF($A890 &lt;&gt; "",VLOOKUP($A890,'Student reference sheet'!$A$2:$V$2329, 6,FALSE), "")</f>
        <v/>
      </c>
      <c r="T890" s="30" t="str">
        <f>IF($A890 = "","",
IF(VLOOKUP($A890,'Student reference sheet'!$A$2:$V$2329, 10,FALSE) = "Y", "Hispanic",
IF(VLOOKUP($A890,'Student reference sheet'!$A$2:$V$2329,11,FALSE) &lt;&gt; "",
IF(VLOOKUP($A890,'Student reference sheet'!$A$2:$V$2329,11,FALSE) = "UNK", "Unknown", VLOOKUP(VALUE(VLOOKUP($A890,'Student reference sheet'!$A$2:$V$2329,11,FALSE)),'Ethnicity Reference'!$A$2:$B$22,2,FALSE)),
IF(VLOOKUP($A890,'Student reference sheet'!$A$2:$V$2329,9,FALSE) &lt;&gt; "", VLOOKUP(VALUE(VLOOKUP($A890,'Student reference sheet'!$A$2:$V$2329,9,FALSE)),'Ethnicity Reference'!$A$2:$B$22,2,FALSE),"Unknown"))))</f>
        <v/>
      </c>
      <c r="U890" s="35"/>
    </row>
    <row r="891" spans="1:21" ht="15.75">
      <c r="A891" s="47"/>
      <c r="B891" s="33"/>
      <c r="C891" s="39" t="str">
        <f>IF($A891 &lt;&gt; "",VLOOKUP($A891,'Student reference sheet'!$A$2:$V$2329, 3,FALSE), "")</f>
        <v/>
      </c>
      <c r="D891" s="39" t="str">
        <f>IF($A891 &lt;&gt; "",VLOOKUP($A891,'Student reference sheet'!$A$2:$V$2329, 2,FALSE), "")</f>
        <v/>
      </c>
      <c r="E891" s="35"/>
      <c r="F891" s="34"/>
      <c r="G891" s="40" t="str">
        <f t="shared" ca="1" si="42"/>
        <v/>
      </c>
      <c r="H891" s="40" t="str">
        <f t="shared" ca="1" si="43"/>
        <v/>
      </c>
      <c r="I891" s="36" t="str">
        <f>IF($A891 = "", "",
IF(COUNTIF(MINIMUM_DAY_DATES[], Attendance!J891) &gt; 0, VLOOKUP(Attendance!$G891,MINIMUM_DAY_PERIOD_SCHEDULE[], 2,TRUE),
IF(COUNTIF(RALLY_DATES[], Attendance!J891) &gt; 0, VLOOKUP(Attendance!$G891,RALLY_PERIOD_SCHEDULE[], 2,TRUE),
IF(WEEKDAY(Attendance!$J891) = 2,
       IF(COUNTIF(FINALS_WEEK_MONDAY_DATE[],Attendance!$J891) &gt; 0, VLOOKUP(Attendance!$G891,FINALS_WEEK_MONDAY_PERIOD_SCHEDULE[],2,TRUE),
       VLOOKUP(Attendance!$G891,REGULAR_WEEK_SCHEDULE[],6,TRUE)),
IF(WEEKDAY($J891) = 3,
       IF(COUNTIF(FINALS_WEEK_TUESDAY_DATE[],Attendance!$J891) &gt; 0, VLOOKUP(Attendance!$G891,FINALS_WEEK_TUESDAY_PERIOD_SCHEDULE[],2,TRUE),
       VLOOKUP(Attendance!$G891,REGULAR_WEEK_SCHEDULE[[Tuesday]:[Period]],5,TRUE)),
IF(WEEKDAY(Attendance!$J891) = 4,
        IF(COUNTIF(BLOCK_WEDNESDAY_DATES[],Attendance!$J891) &gt; 0, VLOOKUP(Attendance!$G891,BLOCK_WEDNESDAY_PERIOD_SCHEDULE[],2,TRUE),
        IF(COUNTIF(FINALS_WEEK_WEDNESDAY_DATE[],Attendance!$J891) &gt; 0, VLOOKUP(Attendance!$G891,FINALS_WEEK_WEDNESDAY_PERIOD_SCHEDULE[],2,TRUE),
       VLOOKUP(Attendance!$G891,REGULAR_WEEK_SCHEDULE[[Wednesday]:[Period]],4,TRUE))),
IF(WEEKDAY($J891) = 5,
       IF(COUNTIF(BLOCK_THURSDAY_DATES[],Attendance!$J891) &gt; 0, VLOOKUP(Attendance!$G891,BLOCK_THURSDAY_PERIOD_SCHEDULE[],2,TRUE),
       IF(COUNTIF(FINALS_WEEK_THURSDAY_DATE[],Attendance!$J891) &gt; 0, VLOOKUP(Attendance!$G891,FINALS_WEEK_THURSDAY_PERIOD_SCHEDULE[],2,TRUE),
       VLOOKUP(Attendance!$G891,REGULAR_WEEK_SCHEDULE[[Thursday]:[Period]],3,TRUE))),
IF(WEEKDAY(Attendance!$J891) = 6,
       IF(COUNTIF(FINALS_WEEK_FRIDAY_DATE[],Attendance!$J891) &gt; 0, VLOOKUP(Attendance!$G891,FINALS_WEEK_FRIDAY_PERIOD_SCHEDULE[],2,TRUE),
       VLOOKUP(Attendance!$G891,REGULAR_WEEK_SCHEDULE[[Friday]:[Period]],2,TRUE))))))))))</f>
        <v/>
      </c>
      <c r="J891" s="41" t="str">
        <f t="shared" ca="1" si="44"/>
        <v/>
      </c>
      <c r="K891" s="41" t="str">
        <f>IF($A891 &lt;&gt; "",VLOOKUP($A891,'Student reference sheet'!$A$2:$V$2329, 7,FALSE), "")</f>
        <v/>
      </c>
      <c r="L891" s="30" t="str">
        <f>IF($A891 ="", "", VLOOKUP($A891, 'Student reference sheet'!$A$2:$Z$2603,23,FALSE))</f>
        <v/>
      </c>
      <c r="M891" s="30" t="str">
        <f>IF($A891 ="", "", VLOOKUP($A891, 'Student reference sheet'!$A$2:$Z$2603,24,FALSE))</f>
        <v/>
      </c>
      <c r="N891" s="30" t="str">
        <f>IF($A891 ="", "", VLOOKUP($A891, 'Student reference sheet'!$A$2:$Z$2603,26,FALSE))</f>
        <v/>
      </c>
      <c r="O891" s="30" t="str">
        <f>IF($A891 ="", "", VLOOKUP($A891, 'Student reference sheet'!$A$2:$Z$2603,25,FALSE))</f>
        <v/>
      </c>
      <c r="P891" s="39" t="str">
        <f>IF($A891 = "", "", IF(OR(VLOOKUP($A891,'Student reference sheet'!$A$2:$V$2400,8,FALSE) = "R",  VLOOKUP($A891,'Student reference sheet'!$A$2:$V$2400,8,FALSE) = "L"), "X", ""))</f>
        <v/>
      </c>
      <c r="Q891" s="39" t="str">
        <f>IF($A891 ="", "", VLOOKUP($A891, 'Student reference sheet'!$A$2:$V$2603,22,FALSE))</f>
        <v/>
      </c>
      <c r="R891" s="39" t="str">
        <f>IF($A891 &lt;&gt; "",VLOOKUP($A891,'Student reference sheet'!$A$2:$V$2329, 5,FALSE), "")</f>
        <v/>
      </c>
      <c r="S891" s="39" t="str">
        <f>IF($A891 &lt;&gt; "",VLOOKUP($A891,'Student reference sheet'!$A$2:$V$2329, 6,FALSE), "")</f>
        <v/>
      </c>
      <c r="T891" s="30" t="str">
        <f>IF($A891 = "","",
IF(VLOOKUP($A891,'Student reference sheet'!$A$2:$V$2329, 10,FALSE) = "Y", "Hispanic",
IF(VLOOKUP($A891,'Student reference sheet'!$A$2:$V$2329,11,FALSE) &lt;&gt; "",
IF(VLOOKUP($A891,'Student reference sheet'!$A$2:$V$2329,11,FALSE) = "UNK", "Unknown", VLOOKUP(VALUE(VLOOKUP($A891,'Student reference sheet'!$A$2:$V$2329,11,FALSE)),'Ethnicity Reference'!$A$2:$B$22,2,FALSE)),
IF(VLOOKUP($A891,'Student reference sheet'!$A$2:$V$2329,9,FALSE) &lt;&gt; "", VLOOKUP(VALUE(VLOOKUP($A891,'Student reference sheet'!$A$2:$V$2329,9,FALSE)),'Ethnicity Reference'!$A$2:$B$22,2,FALSE),"Unknown"))))</f>
        <v/>
      </c>
      <c r="U891" s="35"/>
    </row>
    <row r="892" spans="1:21" ht="15.75">
      <c r="A892" s="47"/>
      <c r="B892" s="33"/>
      <c r="C892" s="39" t="str">
        <f>IF($A892 &lt;&gt; "",VLOOKUP($A892,'Student reference sheet'!$A$2:$V$2329, 3,FALSE), "")</f>
        <v/>
      </c>
      <c r="D892" s="39" t="str">
        <f>IF($A892 &lt;&gt; "",VLOOKUP($A892,'Student reference sheet'!$A$2:$V$2329, 2,FALSE), "")</f>
        <v/>
      </c>
      <c r="E892" s="35"/>
      <c r="F892" s="34"/>
      <c r="G892" s="40" t="str">
        <f t="shared" ca="1" si="42"/>
        <v/>
      </c>
      <c r="H892" s="40" t="str">
        <f t="shared" ca="1" si="43"/>
        <v/>
      </c>
      <c r="I892" s="36" t="str">
        <f>IF($A892 = "", "",
IF(COUNTIF(MINIMUM_DAY_DATES[], Attendance!J892) &gt; 0, VLOOKUP(Attendance!$G892,MINIMUM_DAY_PERIOD_SCHEDULE[], 2,TRUE),
IF(COUNTIF(RALLY_DATES[], Attendance!J892) &gt; 0, VLOOKUP(Attendance!$G892,RALLY_PERIOD_SCHEDULE[], 2,TRUE),
IF(WEEKDAY(Attendance!$J892) = 2,
       IF(COUNTIF(FINALS_WEEK_MONDAY_DATE[],Attendance!$J892) &gt; 0, VLOOKUP(Attendance!$G892,FINALS_WEEK_MONDAY_PERIOD_SCHEDULE[],2,TRUE),
       VLOOKUP(Attendance!$G892,REGULAR_WEEK_SCHEDULE[],6,TRUE)),
IF(WEEKDAY($J892) = 3,
       IF(COUNTIF(FINALS_WEEK_TUESDAY_DATE[],Attendance!$J892) &gt; 0, VLOOKUP(Attendance!$G892,FINALS_WEEK_TUESDAY_PERIOD_SCHEDULE[],2,TRUE),
       VLOOKUP(Attendance!$G892,REGULAR_WEEK_SCHEDULE[[Tuesday]:[Period]],5,TRUE)),
IF(WEEKDAY(Attendance!$J892) = 4,
        IF(COUNTIF(BLOCK_WEDNESDAY_DATES[],Attendance!$J892) &gt; 0, VLOOKUP(Attendance!$G892,BLOCK_WEDNESDAY_PERIOD_SCHEDULE[],2,TRUE),
        IF(COUNTIF(FINALS_WEEK_WEDNESDAY_DATE[],Attendance!$J892) &gt; 0, VLOOKUP(Attendance!$G892,FINALS_WEEK_WEDNESDAY_PERIOD_SCHEDULE[],2,TRUE),
       VLOOKUP(Attendance!$G892,REGULAR_WEEK_SCHEDULE[[Wednesday]:[Period]],4,TRUE))),
IF(WEEKDAY($J892) = 5,
       IF(COUNTIF(BLOCK_THURSDAY_DATES[],Attendance!$J892) &gt; 0, VLOOKUP(Attendance!$G892,BLOCK_THURSDAY_PERIOD_SCHEDULE[],2,TRUE),
       IF(COUNTIF(FINALS_WEEK_THURSDAY_DATE[],Attendance!$J892) &gt; 0, VLOOKUP(Attendance!$G892,FINALS_WEEK_THURSDAY_PERIOD_SCHEDULE[],2,TRUE),
       VLOOKUP(Attendance!$G892,REGULAR_WEEK_SCHEDULE[[Thursday]:[Period]],3,TRUE))),
IF(WEEKDAY(Attendance!$J892) = 6,
       IF(COUNTIF(FINALS_WEEK_FRIDAY_DATE[],Attendance!$J892) &gt; 0, VLOOKUP(Attendance!$G892,FINALS_WEEK_FRIDAY_PERIOD_SCHEDULE[],2,TRUE),
       VLOOKUP(Attendance!$G892,REGULAR_WEEK_SCHEDULE[[Friday]:[Period]],2,TRUE))))))))))</f>
        <v/>
      </c>
      <c r="J892" s="41" t="str">
        <f t="shared" ca="1" si="44"/>
        <v/>
      </c>
      <c r="K892" s="41" t="str">
        <f>IF($A892 &lt;&gt; "",VLOOKUP($A892,'Student reference sheet'!$A$2:$V$2329, 7,FALSE), "")</f>
        <v/>
      </c>
      <c r="L892" s="30" t="str">
        <f>IF($A892 ="", "", VLOOKUP($A892, 'Student reference sheet'!$A$2:$Z$2603,23,FALSE))</f>
        <v/>
      </c>
      <c r="M892" s="30" t="str">
        <f>IF($A892 ="", "", VLOOKUP($A892, 'Student reference sheet'!$A$2:$Z$2603,24,FALSE))</f>
        <v/>
      </c>
      <c r="N892" s="30" t="str">
        <f>IF($A892 ="", "", VLOOKUP($A892, 'Student reference sheet'!$A$2:$Z$2603,26,FALSE))</f>
        <v/>
      </c>
      <c r="O892" s="30" t="str">
        <f>IF($A892 ="", "", VLOOKUP($A892, 'Student reference sheet'!$A$2:$Z$2603,25,FALSE))</f>
        <v/>
      </c>
      <c r="P892" s="39" t="str">
        <f>IF($A892 = "", "", IF(OR(VLOOKUP($A892,'Student reference sheet'!$A$2:$V$2400,8,FALSE) = "R",  VLOOKUP($A892,'Student reference sheet'!$A$2:$V$2400,8,FALSE) = "L"), "X", ""))</f>
        <v/>
      </c>
      <c r="Q892" s="39" t="str">
        <f>IF($A892 ="", "", VLOOKUP($A892, 'Student reference sheet'!$A$2:$V$2603,22,FALSE))</f>
        <v/>
      </c>
      <c r="R892" s="39" t="str">
        <f>IF($A892 &lt;&gt; "",VLOOKUP($A892,'Student reference sheet'!$A$2:$V$2329, 5,FALSE), "")</f>
        <v/>
      </c>
      <c r="S892" s="39" t="str">
        <f>IF($A892 &lt;&gt; "",VLOOKUP($A892,'Student reference sheet'!$A$2:$V$2329, 6,FALSE), "")</f>
        <v/>
      </c>
      <c r="T892" s="30" t="str">
        <f>IF($A892 = "","",
IF(VLOOKUP($A892,'Student reference sheet'!$A$2:$V$2329, 10,FALSE) = "Y", "Hispanic",
IF(VLOOKUP($A892,'Student reference sheet'!$A$2:$V$2329,11,FALSE) &lt;&gt; "",
IF(VLOOKUP($A892,'Student reference sheet'!$A$2:$V$2329,11,FALSE) = "UNK", "Unknown", VLOOKUP(VALUE(VLOOKUP($A892,'Student reference sheet'!$A$2:$V$2329,11,FALSE)),'Ethnicity Reference'!$A$2:$B$22,2,FALSE)),
IF(VLOOKUP($A892,'Student reference sheet'!$A$2:$V$2329,9,FALSE) &lt;&gt; "", VLOOKUP(VALUE(VLOOKUP($A892,'Student reference sheet'!$A$2:$V$2329,9,FALSE)),'Ethnicity Reference'!$A$2:$B$22,2,FALSE),"Unknown"))))</f>
        <v/>
      </c>
      <c r="U892" s="35"/>
    </row>
    <row r="893" spans="1:21" ht="15.75">
      <c r="A893" s="47"/>
      <c r="B893" s="33"/>
      <c r="C893" s="39" t="str">
        <f>IF($A893 &lt;&gt; "",VLOOKUP($A893,'Student reference sheet'!$A$2:$V$2329, 3,FALSE), "")</f>
        <v/>
      </c>
      <c r="D893" s="39" t="str">
        <f>IF($A893 &lt;&gt; "",VLOOKUP($A893,'Student reference sheet'!$A$2:$V$2329, 2,FALSE), "")</f>
        <v/>
      </c>
      <c r="E893" s="35"/>
      <c r="F893" s="34"/>
      <c r="G893" s="40" t="str">
        <f t="shared" ca="1" si="42"/>
        <v/>
      </c>
      <c r="H893" s="40" t="str">
        <f t="shared" ca="1" si="43"/>
        <v/>
      </c>
      <c r="I893" s="36" t="str">
        <f>IF($A893 = "", "",
IF(COUNTIF(MINIMUM_DAY_DATES[], Attendance!J893) &gt; 0, VLOOKUP(Attendance!$G893,MINIMUM_DAY_PERIOD_SCHEDULE[], 2,TRUE),
IF(COUNTIF(RALLY_DATES[], Attendance!J893) &gt; 0, VLOOKUP(Attendance!$G893,RALLY_PERIOD_SCHEDULE[], 2,TRUE),
IF(WEEKDAY(Attendance!$J893) = 2,
       IF(COUNTIF(FINALS_WEEK_MONDAY_DATE[],Attendance!$J893) &gt; 0, VLOOKUP(Attendance!$G893,FINALS_WEEK_MONDAY_PERIOD_SCHEDULE[],2,TRUE),
       VLOOKUP(Attendance!$G893,REGULAR_WEEK_SCHEDULE[],6,TRUE)),
IF(WEEKDAY($J893) = 3,
       IF(COUNTIF(FINALS_WEEK_TUESDAY_DATE[],Attendance!$J893) &gt; 0, VLOOKUP(Attendance!$G893,FINALS_WEEK_TUESDAY_PERIOD_SCHEDULE[],2,TRUE),
       VLOOKUP(Attendance!$G893,REGULAR_WEEK_SCHEDULE[[Tuesday]:[Period]],5,TRUE)),
IF(WEEKDAY(Attendance!$J893) = 4,
        IF(COUNTIF(BLOCK_WEDNESDAY_DATES[],Attendance!$J893) &gt; 0, VLOOKUP(Attendance!$G893,BLOCK_WEDNESDAY_PERIOD_SCHEDULE[],2,TRUE),
        IF(COUNTIF(FINALS_WEEK_WEDNESDAY_DATE[],Attendance!$J893) &gt; 0, VLOOKUP(Attendance!$G893,FINALS_WEEK_WEDNESDAY_PERIOD_SCHEDULE[],2,TRUE),
       VLOOKUP(Attendance!$G893,REGULAR_WEEK_SCHEDULE[[Wednesday]:[Period]],4,TRUE))),
IF(WEEKDAY($J893) = 5,
       IF(COUNTIF(BLOCK_THURSDAY_DATES[],Attendance!$J893) &gt; 0, VLOOKUP(Attendance!$G893,BLOCK_THURSDAY_PERIOD_SCHEDULE[],2,TRUE),
       IF(COUNTIF(FINALS_WEEK_THURSDAY_DATE[],Attendance!$J893) &gt; 0, VLOOKUP(Attendance!$G893,FINALS_WEEK_THURSDAY_PERIOD_SCHEDULE[],2,TRUE),
       VLOOKUP(Attendance!$G893,REGULAR_WEEK_SCHEDULE[[Thursday]:[Period]],3,TRUE))),
IF(WEEKDAY(Attendance!$J893) = 6,
       IF(COUNTIF(FINALS_WEEK_FRIDAY_DATE[],Attendance!$J893) &gt; 0, VLOOKUP(Attendance!$G893,FINALS_WEEK_FRIDAY_PERIOD_SCHEDULE[],2,TRUE),
       VLOOKUP(Attendance!$G893,REGULAR_WEEK_SCHEDULE[[Friday]:[Period]],2,TRUE))))))))))</f>
        <v/>
      </c>
      <c r="J893" s="41" t="str">
        <f t="shared" ca="1" si="44"/>
        <v/>
      </c>
      <c r="K893" s="41" t="str">
        <f>IF($A893 &lt;&gt; "",VLOOKUP($A893,'Student reference sheet'!$A$2:$V$2329, 7,FALSE), "")</f>
        <v/>
      </c>
      <c r="L893" s="30" t="str">
        <f>IF($A893 ="", "", VLOOKUP($A893, 'Student reference sheet'!$A$2:$Z$2603,23,FALSE))</f>
        <v/>
      </c>
      <c r="M893" s="30" t="str">
        <f>IF($A893 ="", "", VLOOKUP($A893, 'Student reference sheet'!$A$2:$Z$2603,24,FALSE))</f>
        <v/>
      </c>
      <c r="N893" s="30" t="str">
        <f>IF($A893 ="", "", VLOOKUP($A893, 'Student reference sheet'!$A$2:$Z$2603,26,FALSE))</f>
        <v/>
      </c>
      <c r="O893" s="30" t="str">
        <f>IF($A893 ="", "", VLOOKUP($A893, 'Student reference sheet'!$A$2:$Z$2603,25,FALSE))</f>
        <v/>
      </c>
      <c r="P893" s="39" t="str">
        <f>IF($A893 = "", "", IF(OR(VLOOKUP($A893,'Student reference sheet'!$A$2:$V$2400,8,FALSE) = "R",  VLOOKUP($A893,'Student reference sheet'!$A$2:$V$2400,8,FALSE) = "L"), "X", ""))</f>
        <v/>
      </c>
      <c r="Q893" s="39" t="str">
        <f>IF($A893 ="", "", VLOOKUP($A893, 'Student reference sheet'!$A$2:$V$2603,22,FALSE))</f>
        <v/>
      </c>
      <c r="R893" s="39" t="str">
        <f>IF($A893 &lt;&gt; "",VLOOKUP($A893,'Student reference sheet'!$A$2:$V$2329, 5,FALSE), "")</f>
        <v/>
      </c>
      <c r="S893" s="39" t="str">
        <f>IF($A893 &lt;&gt; "",VLOOKUP($A893,'Student reference sheet'!$A$2:$V$2329, 6,FALSE), "")</f>
        <v/>
      </c>
      <c r="T893" s="30" t="str">
        <f>IF($A893 = "","",
IF(VLOOKUP($A893,'Student reference sheet'!$A$2:$V$2329, 10,FALSE) = "Y", "Hispanic",
IF(VLOOKUP($A893,'Student reference sheet'!$A$2:$V$2329,11,FALSE) &lt;&gt; "",
IF(VLOOKUP($A893,'Student reference sheet'!$A$2:$V$2329,11,FALSE) = "UNK", "Unknown", VLOOKUP(VALUE(VLOOKUP($A893,'Student reference sheet'!$A$2:$V$2329,11,FALSE)),'Ethnicity Reference'!$A$2:$B$22,2,FALSE)),
IF(VLOOKUP($A893,'Student reference sheet'!$A$2:$V$2329,9,FALSE) &lt;&gt; "", VLOOKUP(VALUE(VLOOKUP($A893,'Student reference sheet'!$A$2:$V$2329,9,FALSE)),'Ethnicity Reference'!$A$2:$B$22,2,FALSE),"Unknown"))))</f>
        <v/>
      </c>
      <c r="U893" s="35"/>
    </row>
    <row r="894" spans="1:21" ht="15.75">
      <c r="A894" s="47"/>
      <c r="B894" s="33"/>
      <c r="C894" s="39" t="str">
        <f>IF($A894 &lt;&gt; "",VLOOKUP($A894,'Student reference sheet'!$A$2:$V$2329, 3,FALSE), "")</f>
        <v/>
      </c>
      <c r="D894" s="39" t="str">
        <f>IF($A894 &lt;&gt; "",VLOOKUP($A894,'Student reference sheet'!$A$2:$V$2329, 2,FALSE), "")</f>
        <v/>
      </c>
      <c r="E894" s="35"/>
      <c r="F894" s="34"/>
      <c r="G894" s="40" t="str">
        <f t="shared" ca="1" si="42"/>
        <v/>
      </c>
      <c r="H894" s="40" t="str">
        <f t="shared" ca="1" si="43"/>
        <v/>
      </c>
      <c r="I894" s="36" t="str">
        <f>IF($A894 = "", "",
IF(COUNTIF(MINIMUM_DAY_DATES[], Attendance!J894) &gt; 0, VLOOKUP(Attendance!$G894,MINIMUM_DAY_PERIOD_SCHEDULE[], 2,TRUE),
IF(COUNTIF(RALLY_DATES[], Attendance!J894) &gt; 0, VLOOKUP(Attendance!$G894,RALLY_PERIOD_SCHEDULE[], 2,TRUE),
IF(WEEKDAY(Attendance!$J894) = 2,
       IF(COUNTIF(FINALS_WEEK_MONDAY_DATE[],Attendance!$J894) &gt; 0, VLOOKUP(Attendance!$G894,FINALS_WEEK_MONDAY_PERIOD_SCHEDULE[],2,TRUE),
       VLOOKUP(Attendance!$G894,REGULAR_WEEK_SCHEDULE[],6,TRUE)),
IF(WEEKDAY($J894) = 3,
       IF(COUNTIF(FINALS_WEEK_TUESDAY_DATE[],Attendance!$J894) &gt; 0, VLOOKUP(Attendance!$G894,FINALS_WEEK_TUESDAY_PERIOD_SCHEDULE[],2,TRUE),
       VLOOKUP(Attendance!$G894,REGULAR_WEEK_SCHEDULE[[Tuesday]:[Period]],5,TRUE)),
IF(WEEKDAY(Attendance!$J894) = 4,
        IF(COUNTIF(BLOCK_WEDNESDAY_DATES[],Attendance!$J894) &gt; 0, VLOOKUP(Attendance!$G894,BLOCK_WEDNESDAY_PERIOD_SCHEDULE[],2,TRUE),
        IF(COUNTIF(FINALS_WEEK_WEDNESDAY_DATE[],Attendance!$J894) &gt; 0, VLOOKUP(Attendance!$G894,FINALS_WEEK_WEDNESDAY_PERIOD_SCHEDULE[],2,TRUE),
       VLOOKUP(Attendance!$G894,REGULAR_WEEK_SCHEDULE[[Wednesday]:[Period]],4,TRUE))),
IF(WEEKDAY($J894) = 5,
       IF(COUNTIF(BLOCK_THURSDAY_DATES[],Attendance!$J894) &gt; 0, VLOOKUP(Attendance!$G894,BLOCK_THURSDAY_PERIOD_SCHEDULE[],2,TRUE),
       IF(COUNTIF(FINALS_WEEK_THURSDAY_DATE[],Attendance!$J894) &gt; 0, VLOOKUP(Attendance!$G894,FINALS_WEEK_THURSDAY_PERIOD_SCHEDULE[],2,TRUE),
       VLOOKUP(Attendance!$G894,REGULAR_WEEK_SCHEDULE[[Thursday]:[Period]],3,TRUE))),
IF(WEEKDAY(Attendance!$J894) = 6,
       IF(COUNTIF(FINALS_WEEK_FRIDAY_DATE[],Attendance!$J894) &gt; 0, VLOOKUP(Attendance!$G894,FINALS_WEEK_FRIDAY_PERIOD_SCHEDULE[],2,TRUE),
       VLOOKUP(Attendance!$G894,REGULAR_WEEK_SCHEDULE[[Friday]:[Period]],2,TRUE))))))))))</f>
        <v/>
      </c>
      <c r="J894" s="41" t="str">
        <f t="shared" ca="1" si="44"/>
        <v/>
      </c>
      <c r="K894" s="41" t="str">
        <f>IF($A894 &lt;&gt; "",VLOOKUP($A894,'Student reference sheet'!$A$2:$V$2329, 7,FALSE), "")</f>
        <v/>
      </c>
      <c r="L894" s="30" t="str">
        <f>IF($A894 ="", "", VLOOKUP($A894, 'Student reference sheet'!$A$2:$Z$2603,23,FALSE))</f>
        <v/>
      </c>
      <c r="M894" s="30" t="str">
        <f>IF($A894 ="", "", VLOOKUP($A894, 'Student reference sheet'!$A$2:$Z$2603,24,FALSE))</f>
        <v/>
      </c>
      <c r="N894" s="30" t="str">
        <f>IF($A894 ="", "", VLOOKUP($A894, 'Student reference sheet'!$A$2:$Z$2603,26,FALSE))</f>
        <v/>
      </c>
      <c r="O894" s="30" t="str">
        <f>IF($A894 ="", "", VLOOKUP($A894, 'Student reference sheet'!$A$2:$Z$2603,25,FALSE))</f>
        <v/>
      </c>
      <c r="P894" s="39" t="str">
        <f>IF($A894 = "", "", IF(OR(VLOOKUP($A894,'Student reference sheet'!$A$2:$V$2400,8,FALSE) = "R",  VLOOKUP($A894,'Student reference sheet'!$A$2:$V$2400,8,FALSE) = "L"), "X", ""))</f>
        <v/>
      </c>
      <c r="Q894" s="39" t="str">
        <f>IF($A894 ="", "", VLOOKUP($A894, 'Student reference sheet'!$A$2:$V$2603,22,FALSE))</f>
        <v/>
      </c>
      <c r="R894" s="39" t="str">
        <f>IF($A894 &lt;&gt; "",VLOOKUP($A894,'Student reference sheet'!$A$2:$V$2329, 5,FALSE), "")</f>
        <v/>
      </c>
      <c r="S894" s="39" t="str">
        <f>IF($A894 &lt;&gt; "",VLOOKUP($A894,'Student reference sheet'!$A$2:$V$2329, 6,FALSE), "")</f>
        <v/>
      </c>
      <c r="T894" s="30" t="str">
        <f>IF($A894 = "","",
IF(VLOOKUP($A894,'Student reference sheet'!$A$2:$V$2329, 10,FALSE) = "Y", "Hispanic",
IF(VLOOKUP($A894,'Student reference sheet'!$A$2:$V$2329,11,FALSE) &lt;&gt; "",
IF(VLOOKUP($A894,'Student reference sheet'!$A$2:$V$2329,11,FALSE) = "UNK", "Unknown", VLOOKUP(VALUE(VLOOKUP($A894,'Student reference sheet'!$A$2:$V$2329,11,FALSE)),'Ethnicity Reference'!$A$2:$B$22,2,FALSE)),
IF(VLOOKUP($A894,'Student reference sheet'!$A$2:$V$2329,9,FALSE) &lt;&gt; "", VLOOKUP(VALUE(VLOOKUP($A894,'Student reference sheet'!$A$2:$V$2329,9,FALSE)),'Ethnicity Reference'!$A$2:$B$22,2,FALSE),"Unknown"))))</f>
        <v/>
      </c>
      <c r="U894" s="35"/>
    </row>
    <row r="895" spans="1:21" ht="15.75">
      <c r="A895" s="47"/>
      <c r="B895" s="33"/>
      <c r="C895" s="39" t="str">
        <f>IF($A895 &lt;&gt; "",VLOOKUP($A895,'Student reference sheet'!$A$2:$V$2329, 3,FALSE), "")</f>
        <v/>
      </c>
      <c r="D895" s="39" t="str">
        <f>IF($A895 &lt;&gt; "",VLOOKUP($A895,'Student reference sheet'!$A$2:$V$2329, 2,FALSE), "")</f>
        <v/>
      </c>
      <c r="E895" s="35"/>
      <c r="F895" s="34"/>
      <c r="G895" s="40" t="str">
        <f t="shared" ca="1" si="42"/>
        <v/>
      </c>
      <c r="H895" s="40" t="str">
        <f t="shared" ca="1" si="43"/>
        <v/>
      </c>
      <c r="I895" s="36" t="str">
        <f>IF($A895 = "", "",
IF(COUNTIF(MINIMUM_DAY_DATES[], Attendance!J895) &gt; 0, VLOOKUP(Attendance!$G895,MINIMUM_DAY_PERIOD_SCHEDULE[], 2,TRUE),
IF(COUNTIF(RALLY_DATES[], Attendance!J895) &gt; 0, VLOOKUP(Attendance!$G895,RALLY_PERIOD_SCHEDULE[], 2,TRUE),
IF(WEEKDAY(Attendance!$J895) = 2,
       IF(COUNTIF(FINALS_WEEK_MONDAY_DATE[],Attendance!$J895) &gt; 0, VLOOKUP(Attendance!$G895,FINALS_WEEK_MONDAY_PERIOD_SCHEDULE[],2,TRUE),
       VLOOKUP(Attendance!$G895,REGULAR_WEEK_SCHEDULE[],6,TRUE)),
IF(WEEKDAY($J895) = 3,
       IF(COUNTIF(FINALS_WEEK_TUESDAY_DATE[],Attendance!$J895) &gt; 0, VLOOKUP(Attendance!$G895,FINALS_WEEK_TUESDAY_PERIOD_SCHEDULE[],2,TRUE),
       VLOOKUP(Attendance!$G895,REGULAR_WEEK_SCHEDULE[[Tuesday]:[Period]],5,TRUE)),
IF(WEEKDAY(Attendance!$J895) = 4,
        IF(COUNTIF(BLOCK_WEDNESDAY_DATES[],Attendance!$J895) &gt; 0, VLOOKUP(Attendance!$G895,BLOCK_WEDNESDAY_PERIOD_SCHEDULE[],2,TRUE),
        IF(COUNTIF(FINALS_WEEK_WEDNESDAY_DATE[],Attendance!$J895) &gt; 0, VLOOKUP(Attendance!$G895,FINALS_WEEK_WEDNESDAY_PERIOD_SCHEDULE[],2,TRUE),
       VLOOKUP(Attendance!$G895,REGULAR_WEEK_SCHEDULE[[Wednesday]:[Period]],4,TRUE))),
IF(WEEKDAY($J895) = 5,
       IF(COUNTIF(BLOCK_THURSDAY_DATES[],Attendance!$J895) &gt; 0, VLOOKUP(Attendance!$G895,BLOCK_THURSDAY_PERIOD_SCHEDULE[],2,TRUE),
       IF(COUNTIF(FINALS_WEEK_THURSDAY_DATE[],Attendance!$J895) &gt; 0, VLOOKUP(Attendance!$G895,FINALS_WEEK_THURSDAY_PERIOD_SCHEDULE[],2,TRUE),
       VLOOKUP(Attendance!$G895,REGULAR_WEEK_SCHEDULE[[Thursday]:[Period]],3,TRUE))),
IF(WEEKDAY(Attendance!$J895) = 6,
       IF(COUNTIF(FINALS_WEEK_FRIDAY_DATE[],Attendance!$J895) &gt; 0, VLOOKUP(Attendance!$G895,FINALS_WEEK_FRIDAY_PERIOD_SCHEDULE[],2,TRUE),
       VLOOKUP(Attendance!$G895,REGULAR_WEEK_SCHEDULE[[Friday]:[Period]],2,TRUE))))))))))</f>
        <v/>
      </c>
      <c r="J895" s="41" t="str">
        <f t="shared" ca="1" si="44"/>
        <v/>
      </c>
      <c r="K895" s="41" t="str">
        <f>IF($A895 &lt;&gt; "",VLOOKUP($A895,'Student reference sheet'!$A$2:$V$2329, 7,FALSE), "")</f>
        <v/>
      </c>
      <c r="L895" s="30" t="str">
        <f>IF($A895 ="", "", VLOOKUP($A895, 'Student reference sheet'!$A$2:$Z$2603,23,FALSE))</f>
        <v/>
      </c>
      <c r="M895" s="30" t="str">
        <f>IF($A895 ="", "", VLOOKUP($A895, 'Student reference sheet'!$A$2:$Z$2603,24,FALSE))</f>
        <v/>
      </c>
      <c r="N895" s="30" t="str">
        <f>IF($A895 ="", "", VLOOKUP($A895, 'Student reference sheet'!$A$2:$Z$2603,26,FALSE))</f>
        <v/>
      </c>
      <c r="O895" s="30" t="str">
        <f>IF($A895 ="", "", VLOOKUP($A895, 'Student reference sheet'!$A$2:$Z$2603,25,FALSE))</f>
        <v/>
      </c>
      <c r="P895" s="39" t="str">
        <f>IF($A895 = "", "", IF(OR(VLOOKUP($A895,'Student reference sheet'!$A$2:$V$2400,8,FALSE) = "R",  VLOOKUP($A895,'Student reference sheet'!$A$2:$V$2400,8,FALSE) = "L"), "X", ""))</f>
        <v/>
      </c>
      <c r="Q895" s="39" t="str">
        <f>IF($A895 ="", "", VLOOKUP($A895, 'Student reference sheet'!$A$2:$V$2603,22,FALSE))</f>
        <v/>
      </c>
      <c r="R895" s="39" t="str">
        <f>IF($A895 &lt;&gt; "",VLOOKUP($A895,'Student reference sheet'!$A$2:$V$2329, 5,FALSE), "")</f>
        <v/>
      </c>
      <c r="S895" s="39" t="str">
        <f>IF($A895 &lt;&gt; "",VLOOKUP($A895,'Student reference sheet'!$A$2:$V$2329, 6,FALSE), "")</f>
        <v/>
      </c>
      <c r="T895" s="30" t="str">
        <f>IF($A895 = "","",
IF(VLOOKUP($A895,'Student reference sheet'!$A$2:$V$2329, 10,FALSE) = "Y", "Hispanic",
IF(VLOOKUP($A895,'Student reference sheet'!$A$2:$V$2329,11,FALSE) &lt;&gt; "",
IF(VLOOKUP($A895,'Student reference sheet'!$A$2:$V$2329,11,FALSE) = "UNK", "Unknown", VLOOKUP(VALUE(VLOOKUP($A895,'Student reference sheet'!$A$2:$V$2329,11,FALSE)),'Ethnicity Reference'!$A$2:$B$22,2,FALSE)),
IF(VLOOKUP($A895,'Student reference sheet'!$A$2:$V$2329,9,FALSE) &lt;&gt; "", VLOOKUP(VALUE(VLOOKUP($A895,'Student reference sheet'!$A$2:$V$2329,9,FALSE)),'Ethnicity Reference'!$A$2:$B$22,2,FALSE),"Unknown"))))</f>
        <v/>
      </c>
      <c r="U895" s="35"/>
    </row>
    <row r="896" spans="1:21" ht="15.75">
      <c r="A896" s="47"/>
      <c r="B896" s="33"/>
      <c r="C896" s="39" t="str">
        <f>IF($A896 &lt;&gt; "",VLOOKUP($A896,'Student reference sheet'!$A$2:$V$2329, 3,FALSE), "")</f>
        <v/>
      </c>
      <c r="D896" s="39" t="str">
        <f>IF($A896 &lt;&gt; "",VLOOKUP($A896,'Student reference sheet'!$A$2:$V$2329, 2,FALSE), "")</f>
        <v/>
      </c>
      <c r="E896" s="35"/>
      <c r="F896" s="34"/>
      <c r="G896" s="40" t="str">
        <f t="shared" ca="1" si="42"/>
        <v/>
      </c>
      <c r="H896" s="40" t="str">
        <f t="shared" ca="1" si="43"/>
        <v/>
      </c>
      <c r="I896" s="36" t="str">
        <f>IF($A896 = "", "",
IF(COUNTIF(MINIMUM_DAY_DATES[], Attendance!J896) &gt; 0, VLOOKUP(Attendance!$G896,MINIMUM_DAY_PERIOD_SCHEDULE[], 2,TRUE),
IF(COUNTIF(RALLY_DATES[], Attendance!J896) &gt; 0, VLOOKUP(Attendance!$G896,RALLY_PERIOD_SCHEDULE[], 2,TRUE),
IF(WEEKDAY(Attendance!$J896) = 2,
       IF(COUNTIF(FINALS_WEEK_MONDAY_DATE[],Attendance!$J896) &gt; 0, VLOOKUP(Attendance!$G896,FINALS_WEEK_MONDAY_PERIOD_SCHEDULE[],2,TRUE),
       VLOOKUP(Attendance!$G896,REGULAR_WEEK_SCHEDULE[],6,TRUE)),
IF(WEEKDAY($J896) = 3,
       IF(COUNTIF(FINALS_WEEK_TUESDAY_DATE[],Attendance!$J896) &gt; 0, VLOOKUP(Attendance!$G896,FINALS_WEEK_TUESDAY_PERIOD_SCHEDULE[],2,TRUE),
       VLOOKUP(Attendance!$G896,REGULAR_WEEK_SCHEDULE[[Tuesday]:[Period]],5,TRUE)),
IF(WEEKDAY(Attendance!$J896) = 4,
        IF(COUNTIF(BLOCK_WEDNESDAY_DATES[],Attendance!$J896) &gt; 0, VLOOKUP(Attendance!$G896,BLOCK_WEDNESDAY_PERIOD_SCHEDULE[],2,TRUE),
        IF(COUNTIF(FINALS_WEEK_WEDNESDAY_DATE[],Attendance!$J896) &gt; 0, VLOOKUP(Attendance!$G896,FINALS_WEEK_WEDNESDAY_PERIOD_SCHEDULE[],2,TRUE),
       VLOOKUP(Attendance!$G896,REGULAR_WEEK_SCHEDULE[[Wednesday]:[Period]],4,TRUE))),
IF(WEEKDAY($J896) = 5,
       IF(COUNTIF(BLOCK_THURSDAY_DATES[],Attendance!$J896) &gt; 0, VLOOKUP(Attendance!$G896,BLOCK_THURSDAY_PERIOD_SCHEDULE[],2,TRUE),
       IF(COUNTIF(FINALS_WEEK_THURSDAY_DATE[],Attendance!$J896) &gt; 0, VLOOKUP(Attendance!$G896,FINALS_WEEK_THURSDAY_PERIOD_SCHEDULE[],2,TRUE),
       VLOOKUP(Attendance!$G896,REGULAR_WEEK_SCHEDULE[[Thursday]:[Period]],3,TRUE))),
IF(WEEKDAY(Attendance!$J896) = 6,
       IF(COUNTIF(FINALS_WEEK_FRIDAY_DATE[],Attendance!$J896) &gt; 0, VLOOKUP(Attendance!$G896,FINALS_WEEK_FRIDAY_PERIOD_SCHEDULE[],2,TRUE),
       VLOOKUP(Attendance!$G896,REGULAR_WEEK_SCHEDULE[[Friday]:[Period]],2,TRUE))))))))))</f>
        <v/>
      </c>
      <c r="J896" s="41" t="str">
        <f t="shared" ca="1" si="44"/>
        <v/>
      </c>
      <c r="K896" s="41" t="str">
        <f>IF($A896 &lt;&gt; "",VLOOKUP($A896,'Student reference sheet'!$A$2:$V$2329, 7,FALSE), "")</f>
        <v/>
      </c>
      <c r="L896" s="30" t="str">
        <f>IF($A896 ="", "", VLOOKUP($A896, 'Student reference sheet'!$A$2:$Z$2603,23,FALSE))</f>
        <v/>
      </c>
      <c r="M896" s="30" t="str">
        <f>IF($A896 ="", "", VLOOKUP($A896, 'Student reference sheet'!$A$2:$Z$2603,24,FALSE))</f>
        <v/>
      </c>
      <c r="N896" s="30" t="str">
        <f>IF($A896 ="", "", VLOOKUP($A896, 'Student reference sheet'!$A$2:$Z$2603,26,FALSE))</f>
        <v/>
      </c>
      <c r="O896" s="30" t="str">
        <f>IF($A896 ="", "", VLOOKUP($A896, 'Student reference sheet'!$A$2:$Z$2603,25,FALSE))</f>
        <v/>
      </c>
      <c r="P896" s="39" t="str">
        <f>IF($A896 = "", "", IF(OR(VLOOKUP($A896,'Student reference sheet'!$A$2:$V$2400,8,FALSE) = "R",  VLOOKUP($A896,'Student reference sheet'!$A$2:$V$2400,8,FALSE) = "L"), "X", ""))</f>
        <v/>
      </c>
      <c r="Q896" s="39" t="str">
        <f>IF($A896 ="", "", VLOOKUP($A896, 'Student reference sheet'!$A$2:$V$2603,22,FALSE))</f>
        <v/>
      </c>
      <c r="R896" s="39" t="str">
        <f>IF($A896 &lt;&gt; "",VLOOKUP($A896,'Student reference sheet'!$A$2:$V$2329, 5,FALSE), "")</f>
        <v/>
      </c>
      <c r="S896" s="39" t="str">
        <f>IF($A896 &lt;&gt; "",VLOOKUP($A896,'Student reference sheet'!$A$2:$V$2329, 6,FALSE), "")</f>
        <v/>
      </c>
      <c r="T896" s="30" t="str">
        <f>IF($A896 = "","",
IF(VLOOKUP($A896,'Student reference sheet'!$A$2:$V$2329, 10,FALSE) = "Y", "Hispanic",
IF(VLOOKUP($A896,'Student reference sheet'!$A$2:$V$2329,11,FALSE) &lt;&gt; "",
IF(VLOOKUP($A896,'Student reference sheet'!$A$2:$V$2329,11,FALSE) = "UNK", "Unknown", VLOOKUP(VALUE(VLOOKUP($A896,'Student reference sheet'!$A$2:$V$2329,11,FALSE)),'Ethnicity Reference'!$A$2:$B$22,2,FALSE)),
IF(VLOOKUP($A896,'Student reference sheet'!$A$2:$V$2329,9,FALSE) &lt;&gt; "", VLOOKUP(VALUE(VLOOKUP($A896,'Student reference sheet'!$A$2:$V$2329,9,FALSE)),'Ethnicity Reference'!$A$2:$B$22,2,FALSE),"Unknown"))))</f>
        <v/>
      </c>
      <c r="U896" s="35"/>
    </row>
    <row r="897" spans="1:21" ht="15.75">
      <c r="A897" s="47"/>
      <c r="B897" s="33"/>
      <c r="C897" s="39" t="str">
        <f>IF($A897 &lt;&gt; "",VLOOKUP($A897,'Student reference sheet'!$A$2:$V$2329, 3,FALSE), "")</f>
        <v/>
      </c>
      <c r="D897" s="39" t="str">
        <f>IF($A897 &lt;&gt; "",VLOOKUP($A897,'Student reference sheet'!$A$2:$V$2329, 2,FALSE), "")</f>
        <v/>
      </c>
      <c r="E897" s="35"/>
      <c r="F897" s="34"/>
      <c r="G897" s="40" t="str">
        <f t="shared" ca="1" si="42"/>
        <v/>
      </c>
      <c r="H897" s="40" t="str">
        <f t="shared" ca="1" si="43"/>
        <v/>
      </c>
      <c r="I897" s="36" t="str">
        <f>IF($A897 = "", "",
IF(COUNTIF(MINIMUM_DAY_DATES[], Attendance!J897) &gt; 0, VLOOKUP(Attendance!$G897,MINIMUM_DAY_PERIOD_SCHEDULE[], 2,TRUE),
IF(COUNTIF(RALLY_DATES[], Attendance!J897) &gt; 0, VLOOKUP(Attendance!$G897,RALLY_PERIOD_SCHEDULE[], 2,TRUE),
IF(WEEKDAY(Attendance!$J897) = 2,
       IF(COUNTIF(FINALS_WEEK_MONDAY_DATE[],Attendance!$J897) &gt; 0, VLOOKUP(Attendance!$G897,FINALS_WEEK_MONDAY_PERIOD_SCHEDULE[],2,TRUE),
       VLOOKUP(Attendance!$G897,REGULAR_WEEK_SCHEDULE[],6,TRUE)),
IF(WEEKDAY($J897) = 3,
       IF(COUNTIF(FINALS_WEEK_TUESDAY_DATE[],Attendance!$J897) &gt; 0, VLOOKUP(Attendance!$G897,FINALS_WEEK_TUESDAY_PERIOD_SCHEDULE[],2,TRUE),
       VLOOKUP(Attendance!$G897,REGULAR_WEEK_SCHEDULE[[Tuesday]:[Period]],5,TRUE)),
IF(WEEKDAY(Attendance!$J897) = 4,
        IF(COUNTIF(BLOCK_WEDNESDAY_DATES[],Attendance!$J897) &gt; 0, VLOOKUP(Attendance!$G897,BLOCK_WEDNESDAY_PERIOD_SCHEDULE[],2,TRUE),
        IF(COUNTIF(FINALS_WEEK_WEDNESDAY_DATE[],Attendance!$J897) &gt; 0, VLOOKUP(Attendance!$G897,FINALS_WEEK_WEDNESDAY_PERIOD_SCHEDULE[],2,TRUE),
       VLOOKUP(Attendance!$G897,REGULAR_WEEK_SCHEDULE[[Wednesday]:[Period]],4,TRUE))),
IF(WEEKDAY($J897) = 5,
       IF(COUNTIF(BLOCK_THURSDAY_DATES[],Attendance!$J897) &gt; 0, VLOOKUP(Attendance!$G897,BLOCK_THURSDAY_PERIOD_SCHEDULE[],2,TRUE),
       IF(COUNTIF(FINALS_WEEK_THURSDAY_DATE[],Attendance!$J897) &gt; 0, VLOOKUP(Attendance!$G897,FINALS_WEEK_THURSDAY_PERIOD_SCHEDULE[],2,TRUE),
       VLOOKUP(Attendance!$G897,REGULAR_WEEK_SCHEDULE[[Thursday]:[Period]],3,TRUE))),
IF(WEEKDAY(Attendance!$J897) = 6,
       IF(COUNTIF(FINALS_WEEK_FRIDAY_DATE[],Attendance!$J897) &gt; 0, VLOOKUP(Attendance!$G897,FINALS_WEEK_FRIDAY_PERIOD_SCHEDULE[],2,TRUE),
       VLOOKUP(Attendance!$G897,REGULAR_WEEK_SCHEDULE[[Friday]:[Period]],2,TRUE))))))))))</f>
        <v/>
      </c>
      <c r="J897" s="41" t="str">
        <f t="shared" ca="1" si="44"/>
        <v/>
      </c>
      <c r="K897" s="41" t="str">
        <f>IF($A897 &lt;&gt; "",VLOOKUP($A897,'Student reference sheet'!$A$2:$V$2329, 7,FALSE), "")</f>
        <v/>
      </c>
      <c r="L897" s="30" t="str">
        <f>IF($A897 ="", "", VLOOKUP($A897, 'Student reference sheet'!$A$2:$Z$2603,23,FALSE))</f>
        <v/>
      </c>
      <c r="M897" s="30" t="str">
        <f>IF($A897 ="", "", VLOOKUP($A897, 'Student reference sheet'!$A$2:$Z$2603,24,FALSE))</f>
        <v/>
      </c>
      <c r="N897" s="30" t="str">
        <f>IF($A897 ="", "", VLOOKUP($A897, 'Student reference sheet'!$A$2:$Z$2603,26,FALSE))</f>
        <v/>
      </c>
      <c r="O897" s="30" t="str">
        <f>IF($A897 ="", "", VLOOKUP($A897, 'Student reference sheet'!$A$2:$Z$2603,25,FALSE))</f>
        <v/>
      </c>
      <c r="P897" s="39" t="str">
        <f>IF($A897 = "", "", IF(OR(VLOOKUP($A897,'Student reference sheet'!$A$2:$V$2400,8,FALSE) = "R",  VLOOKUP($A897,'Student reference sheet'!$A$2:$V$2400,8,FALSE) = "L"), "X", ""))</f>
        <v/>
      </c>
      <c r="Q897" s="39" t="str">
        <f>IF($A897 ="", "", VLOOKUP($A897, 'Student reference sheet'!$A$2:$V$2603,22,FALSE))</f>
        <v/>
      </c>
      <c r="R897" s="39" t="str">
        <f>IF($A897 &lt;&gt; "",VLOOKUP($A897,'Student reference sheet'!$A$2:$V$2329, 5,FALSE), "")</f>
        <v/>
      </c>
      <c r="S897" s="39" t="str">
        <f>IF($A897 &lt;&gt; "",VLOOKUP($A897,'Student reference sheet'!$A$2:$V$2329, 6,FALSE), "")</f>
        <v/>
      </c>
      <c r="T897" s="30" t="str">
        <f>IF($A897 = "","",
IF(VLOOKUP($A897,'Student reference sheet'!$A$2:$V$2329, 10,FALSE) = "Y", "Hispanic",
IF(VLOOKUP($A897,'Student reference sheet'!$A$2:$V$2329,11,FALSE) &lt;&gt; "",
IF(VLOOKUP($A897,'Student reference sheet'!$A$2:$V$2329,11,FALSE) = "UNK", "Unknown", VLOOKUP(VALUE(VLOOKUP($A897,'Student reference sheet'!$A$2:$V$2329,11,FALSE)),'Ethnicity Reference'!$A$2:$B$22,2,FALSE)),
IF(VLOOKUP($A897,'Student reference sheet'!$A$2:$V$2329,9,FALSE) &lt;&gt; "", VLOOKUP(VALUE(VLOOKUP($A897,'Student reference sheet'!$A$2:$V$2329,9,FALSE)),'Ethnicity Reference'!$A$2:$B$22,2,FALSE),"Unknown"))))</f>
        <v/>
      </c>
      <c r="U897" s="35"/>
    </row>
    <row r="898" spans="1:21" ht="15.75">
      <c r="A898" s="47"/>
      <c r="B898" s="33"/>
      <c r="C898" s="39" t="str">
        <f>IF($A898 &lt;&gt; "",VLOOKUP($A898,'Student reference sheet'!$A$2:$V$2329, 3,FALSE), "")</f>
        <v/>
      </c>
      <c r="D898" s="39" t="str">
        <f>IF($A898 &lt;&gt; "",VLOOKUP($A898,'Student reference sheet'!$A$2:$V$2329, 2,FALSE), "")</f>
        <v/>
      </c>
      <c r="E898" s="35"/>
      <c r="F898" s="34"/>
      <c r="G898" s="40" t="str">
        <f t="shared" ca="1" si="42"/>
        <v/>
      </c>
      <c r="H898" s="40" t="str">
        <f t="shared" ca="1" si="43"/>
        <v/>
      </c>
      <c r="I898" s="36" t="str">
        <f>IF($A898 = "", "",
IF(COUNTIF(MINIMUM_DAY_DATES[], Attendance!J898) &gt; 0, VLOOKUP(Attendance!$G898,MINIMUM_DAY_PERIOD_SCHEDULE[], 2,TRUE),
IF(COUNTIF(RALLY_DATES[], Attendance!J898) &gt; 0, VLOOKUP(Attendance!$G898,RALLY_PERIOD_SCHEDULE[], 2,TRUE),
IF(WEEKDAY(Attendance!$J898) = 2,
       IF(COUNTIF(FINALS_WEEK_MONDAY_DATE[],Attendance!$J898) &gt; 0, VLOOKUP(Attendance!$G898,FINALS_WEEK_MONDAY_PERIOD_SCHEDULE[],2,TRUE),
       VLOOKUP(Attendance!$G898,REGULAR_WEEK_SCHEDULE[],6,TRUE)),
IF(WEEKDAY($J898) = 3,
       IF(COUNTIF(FINALS_WEEK_TUESDAY_DATE[],Attendance!$J898) &gt; 0, VLOOKUP(Attendance!$G898,FINALS_WEEK_TUESDAY_PERIOD_SCHEDULE[],2,TRUE),
       VLOOKUP(Attendance!$G898,REGULAR_WEEK_SCHEDULE[[Tuesday]:[Period]],5,TRUE)),
IF(WEEKDAY(Attendance!$J898) = 4,
        IF(COUNTIF(BLOCK_WEDNESDAY_DATES[],Attendance!$J898) &gt; 0, VLOOKUP(Attendance!$G898,BLOCK_WEDNESDAY_PERIOD_SCHEDULE[],2,TRUE),
        IF(COUNTIF(FINALS_WEEK_WEDNESDAY_DATE[],Attendance!$J898) &gt; 0, VLOOKUP(Attendance!$G898,FINALS_WEEK_WEDNESDAY_PERIOD_SCHEDULE[],2,TRUE),
       VLOOKUP(Attendance!$G898,REGULAR_WEEK_SCHEDULE[[Wednesday]:[Period]],4,TRUE))),
IF(WEEKDAY($J898) = 5,
       IF(COUNTIF(BLOCK_THURSDAY_DATES[],Attendance!$J898) &gt; 0, VLOOKUP(Attendance!$G898,BLOCK_THURSDAY_PERIOD_SCHEDULE[],2,TRUE),
       IF(COUNTIF(FINALS_WEEK_THURSDAY_DATE[],Attendance!$J898) &gt; 0, VLOOKUP(Attendance!$G898,FINALS_WEEK_THURSDAY_PERIOD_SCHEDULE[],2,TRUE),
       VLOOKUP(Attendance!$G898,REGULAR_WEEK_SCHEDULE[[Thursday]:[Period]],3,TRUE))),
IF(WEEKDAY(Attendance!$J898) = 6,
       IF(COUNTIF(FINALS_WEEK_FRIDAY_DATE[],Attendance!$J898) &gt; 0, VLOOKUP(Attendance!$G898,FINALS_WEEK_FRIDAY_PERIOD_SCHEDULE[],2,TRUE),
       VLOOKUP(Attendance!$G898,REGULAR_WEEK_SCHEDULE[[Friday]:[Period]],2,TRUE))))))))))</f>
        <v/>
      </c>
      <c r="J898" s="41" t="str">
        <f t="shared" ca="1" si="44"/>
        <v/>
      </c>
      <c r="K898" s="41" t="str">
        <f>IF($A898 &lt;&gt; "",VLOOKUP($A898,'Student reference sheet'!$A$2:$V$2329, 7,FALSE), "")</f>
        <v/>
      </c>
      <c r="L898" s="30" t="str">
        <f>IF($A898 ="", "", VLOOKUP($A898, 'Student reference sheet'!$A$2:$Z$2603,23,FALSE))</f>
        <v/>
      </c>
      <c r="M898" s="30" t="str">
        <f>IF($A898 ="", "", VLOOKUP($A898, 'Student reference sheet'!$A$2:$Z$2603,24,FALSE))</f>
        <v/>
      </c>
      <c r="N898" s="30" t="str">
        <f>IF($A898 ="", "", VLOOKUP($A898, 'Student reference sheet'!$A$2:$Z$2603,26,FALSE))</f>
        <v/>
      </c>
      <c r="O898" s="30" t="str">
        <f>IF($A898 ="", "", VLOOKUP($A898, 'Student reference sheet'!$A$2:$Z$2603,25,FALSE))</f>
        <v/>
      </c>
      <c r="P898" s="39" t="str">
        <f>IF($A898 = "", "", IF(OR(VLOOKUP($A898,'Student reference sheet'!$A$2:$V$2400,8,FALSE) = "R",  VLOOKUP($A898,'Student reference sheet'!$A$2:$V$2400,8,FALSE) = "L"), "X", ""))</f>
        <v/>
      </c>
      <c r="Q898" s="39" t="str">
        <f>IF($A898 ="", "", VLOOKUP($A898, 'Student reference sheet'!$A$2:$V$2603,22,FALSE))</f>
        <v/>
      </c>
      <c r="R898" s="39" t="str">
        <f>IF($A898 &lt;&gt; "",VLOOKUP($A898,'Student reference sheet'!$A$2:$V$2329, 5,FALSE), "")</f>
        <v/>
      </c>
      <c r="S898" s="39" t="str">
        <f>IF($A898 &lt;&gt; "",VLOOKUP($A898,'Student reference sheet'!$A$2:$V$2329, 6,FALSE), "")</f>
        <v/>
      </c>
      <c r="T898" s="30" t="str">
        <f>IF($A898 = "","",
IF(VLOOKUP($A898,'Student reference sheet'!$A$2:$V$2329, 10,FALSE) = "Y", "Hispanic",
IF(VLOOKUP($A898,'Student reference sheet'!$A$2:$V$2329,11,FALSE) &lt;&gt; "",
IF(VLOOKUP($A898,'Student reference sheet'!$A$2:$V$2329,11,FALSE) = "UNK", "Unknown", VLOOKUP(VALUE(VLOOKUP($A898,'Student reference sheet'!$A$2:$V$2329,11,FALSE)),'Ethnicity Reference'!$A$2:$B$22,2,FALSE)),
IF(VLOOKUP($A898,'Student reference sheet'!$A$2:$V$2329,9,FALSE) &lt;&gt; "", VLOOKUP(VALUE(VLOOKUP($A898,'Student reference sheet'!$A$2:$V$2329,9,FALSE)),'Ethnicity Reference'!$A$2:$B$22,2,FALSE),"Unknown"))))</f>
        <v/>
      </c>
      <c r="U898" s="35"/>
    </row>
    <row r="899" spans="1:21" ht="15.75">
      <c r="A899" s="47"/>
      <c r="B899" s="33"/>
      <c r="C899" s="39" t="str">
        <f>IF($A899 &lt;&gt; "",VLOOKUP($A899,'Student reference sheet'!$A$2:$V$2329, 3,FALSE), "")</f>
        <v/>
      </c>
      <c r="D899" s="39" t="str">
        <f>IF($A899 &lt;&gt; "",VLOOKUP($A899,'Student reference sheet'!$A$2:$V$2329, 2,FALSE), "")</f>
        <v/>
      </c>
      <c r="E899" s="35"/>
      <c r="F899" s="34"/>
      <c r="G899" s="40" t="str">
        <f t="shared" ca="1" si="42"/>
        <v/>
      </c>
      <c r="H899" s="40" t="str">
        <f t="shared" ca="1" si="43"/>
        <v/>
      </c>
      <c r="I899" s="36" t="str">
        <f>IF($A899 = "", "",
IF(COUNTIF(MINIMUM_DAY_DATES[], Attendance!J899) &gt; 0, VLOOKUP(Attendance!$G899,MINIMUM_DAY_PERIOD_SCHEDULE[], 2,TRUE),
IF(COUNTIF(RALLY_DATES[], Attendance!J899) &gt; 0, VLOOKUP(Attendance!$G899,RALLY_PERIOD_SCHEDULE[], 2,TRUE),
IF(WEEKDAY(Attendance!$J899) = 2,
       IF(COUNTIF(FINALS_WEEK_MONDAY_DATE[],Attendance!$J899) &gt; 0, VLOOKUP(Attendance!$G899,FINALS_WEEK_MONDAY_PERIOD_SCHEDULE[],2,TRUE),
       VLOOKUP(Attendance!$G899,REGULAR_WEEK_SCHEDULE[],6,TRUE)),
IF(WEEKDAY($J899) = 3,
       IF(COUNTIF(FINALS_WEEK_TUESDAY_DATE[],Attendance!$J899) &gt; 0, VLOOKUP(Attendance!$G899,FINALS_WEEK_TUESDAY_PERIOD_SCHEDULE[],2,TRUE),
       VLOOKUP(Attendance!$G899,REGULAR_WEEK_SCHEDULE[[Tuesday]:[Period]],5,TRUE)),
IF(WEEKDAY(Attendance!$J899) = 4,
        IF(COUNTIF(BLOCK_WEDNESDAY_DATES[],Attendance!$J899) &gt; 0, VLOOKUP(Attendance!$G899,BLOCK_WEDNESDAY_PERIOD_SCHEDULE[],2,TRUE),
        IF(COUNTIF(FINALS_WEEK_WEDNESDAY_DATE[],Attendance!$J899) &gt; 0, VLOOKUP(Attendance!$G899,FINALS_WEEK_WEDNESDAY_PERIOD_SCHEDULE[],2,TRUE),
       VLOOKUP(Attendance!$G899,REGULAR_WEEK_SCHEDULE[[Wednesday]:[Period]],4,TRUE))),
IF(WEEKDAY($J899) = 5,
       IF(COUNTIF(BLOCK_THURSDAY_DATES[],Attendance!$J899) &gt; 0, VLOOKUP(Attendance!$G899,BLOCK_THURSDAY_PERIOD_SCHEDULE[],2,TRUE),
       IF(COUNTIF(FINALS_WEEK_THURSDAY_DATE[],Attendance!$J899) &gt; 0, VLOOKUP(Attendance!$G899,FINALS_WEEK_THURSDAY_PERIOD_SCHEDULE[],2,TRUE),
       VLOOKUP(Attendance!$G899,REGULAR_WEEK_SCHEDULE[[Thursday]:[Period]],3,TRUE))),
IF(WEEKDAY(Attendance!$J899) = 6,
       IF(COUNTIF(FINALS_WEEK_FRIDAY_DATE[],Attendance!$J899) &gt; 0, VLOOKUP(Attendance!$G899,FINALS_WEEK_FRIDAY_PERIOD_SCHEDULE[],2,TRUE),
       VLOOKUP(Attendance!$G899,REGULAR_WEEK_SCHEDULE[[Friday]:[Period]],2,TRUE))))))))))</f>
        <v/>
      </c>
      <c r="J899" s="41" t="str">
        <f t="shared" ca="1" si="44"/>
        <v/>
      </c>
      <c r="K899" s="41" t="str">
        <f>IF($A899 &lt;&gt; "",VLOOKUP($A899,'Student reference sheet'!$A$2:$V$2329, 7,FALSE), "")</f>
        <v/>
      </c>
      <c r="L899" s="30" t="str">
        <f>IF($A899 ="", "", VLOOKUP($A899, 'Student reference sheet'!$A$2:$Z$2603,23,FALSE))</f>
        <v/>
      </c>
      <c r="M899" s="30" t="str">
        <f>IF($A899 ="", "", VLOOKUP($A899, 'Student reference sheet'!$A$2:$Z$2603,24,FALSE))</f>
        <v/>
      </c>
      <c r="N899" s="30" t="str">
        <f>IF($A899 ="", "", VLOOKUP($A899, 'Student reference sheet'!$A$2:$Z$2603,26,FALSE))</f>
        <v/>
      </c>
      <c r="O899" s="30" t="str">
        <f>IF($A899 ="", "", VLOOKUP($A899, 'Student reference sheet'!$A$2:$Z$2603,25,FALSE))</f>
        <v/>
      </c>
      <c r="P899" s="39" t="str">
        <f>IF($A899 = "", "", IF(OR(VLOOKUP($A899,'Student reference sheet'!$A$2:$V$2400,8,FALSE) = "R",  VLOOKUP($A899,'Student reference sheet'!$A$2:$V$2400,8,FALSE) = "L"), "X", ""))</f>
        <v/>
      </c>
      <c r="Q899" s="39" t="str">
        <f>IF($A899 ="", "", VLOOKUP($A899, 'Student reference sheet'!$A$2:$V$2603,22,FALSE))</f>
        <v/>
      </c>
      <c r="R899" s="39" t="str">
        <f>IF($A899 &lt;&gt; "",VLOOKUP($A899,'Student reference sheet'!$A$2:$V$2329, 5,FALSE), "")</f>
        <v/>
      </c>
      <c r="S899" s="39" t="str">
        <f>IF($A899 &lt;&gt; "",VLOOKUP($A899,'Student reference sheet'!$A$2:$V$2329, 6,FALSE), "")</f>
        <v/>
      </c>
      <c r="T899" s="30" t="str">
        <f>IF($A899 = "","",
IF(VLOOKUP($A899,'Student reference sheet'!$A$2:$V$2329, 10,FALSE) = "Y", "Hispanic",
IF(VLOOKUP($A899,'Student reference sheet'!$A$2:$V$2329,11,FALSE) &lt;&gt; "",
IF(VLOOKUP($A899,'Student reference sheet'!$A$2:$V$2329,11,FALSE) = "UNK", "Unknown", VLOOKUP(VALUE(VLOOKUP($A899,'Student reference sheet'!$A$2:$V$2329,11,FALSE)),'Ethnicity Reference'!$A$2:$B$22,2,FALSE)),
IF(VLOOKUP($A899,'Student reference sheet'!$A$2:$V$2329,9,FALSE) &lt;&gt; "", VLOOKUP(VALUE(VLOOKUP($A899,'Student reference sheet'!$A$2:$V$2329,9,FALSE)),'Ethnicity Reference'!$A$2:$B$22,2,FALSE),"Unknown"))))</f>
        <v/>
      </c>
      <c r="U899" s="35"/>
    </row>
    <row r="900" spans="1:21" ht="15.75">
      <c r="A900" s="47"/>
      <c r="B900" s="33"/>
      <c r="C900" s="39" t="str">
        <f>IF($A900 &lt;&gt; "",VLOOKUP($A900,'Student reference sheet'!$A$2:$V$2329, 3,FALSE), "")</f>
        <v/>
      </c>
      <c r="D900" s="39" t="str">
        <f>IF($A900 &lt;&gt; "",VLOOKUP($A900,'Student reference sheet'!$A$2:$V$2329, 2,FALSE), "")</f>
        <v/>
      </c>
      <c r="E900" s="35"/>
      <c r="F900" s="34"/>
      <c r="G900" s="40" t="str">
        <f t="shared" ca="1" si="42"/>
        <v/>
      </c>
      <c r="H900" s="40" t="str">
        <f t="shared" ca="1" si="43"/>
        <v/>
      </c>
      <c r="I900" s="36" t="str">
        <f>IF($A900 = "", "",
IF(COUNTIF(MINIMUM_DAY_DATES[], Attendance!J900) &gt; 0, VLOOKUP(Attendance!$G900,MINIMUM_DAY_PERIOD_SCHEDULE[], 2,TRUE),
IF(COUNTIF(RALLY_DATES[], Attendance!J900) &gt; 0, VLOOKUP(Attendance!$G900,RALLY_PERIOD_SCHEDULE[], 2,TRUE),
IF(WEEKDAY(Attendance!$J900) = 2,
       IF(COUNTIF(FINALS_WEEK_MONDAY_DATE[],Attendance!$J900) &gt; 0, VLOOKUP(Attendance!$G900,FINALS_WEEK_MONDAY_PERIOD_SCHEDULE[],2,TRUE),
       VLOOKUP(Attendance!$G900,REGULAR_WEEK_SCHEDULE[],6,TRUE)),
IF(WEEKDAY($J900) = 3,
       IF(COUNTIF(FINALS_WEEK_TUESDAY_DATE[],Attendance!$J900) &gt; 0, VLOOKUP(Attendance!$G900,FINALS_WEEK_TUESDAY_PERIOD_SCHEDULE[],2,TRUE),
       VLOOKUP(Attendance!$G900,REGULAR_WEEK_SCHEDULE[[Tuesday]:[Period]],5,TRUE)),
IF(WEEKDAY(Attendance!$J900) = 4,
        IF(COUNTIF(BLOCK_WEDNESDAY_DATES[],Attendance!$J900) &gt; 0, VLOOKUP(Attendance!$G900,BLOCK_WEDNESDAY_PERIOD_SCHEDULE[],2,TRUE),
        IF(COUNTIF(FINALS_WEEK_WEDNESDAY_DATE[],Attendance!$J900) &gt; 0, VLOOKUP(Attendance!$G900,FINALS_WEEK_WEDNESDAY_PERIOD_SCHEDULE[],2,TRUE),
       VLOOKUP(Attendance!$G900,REGULAR_WEEK_SCHEDULE[[Wednesday]:[Period]],4,TRUE))),
IF(WEEKDAY($J900) = 5,
       IF(COUNTIF(BLOCK_THURSDAY_DATES[],Attendance!$J900) &gt; 0, VLOOKUP(Attendance!$G900,BLOCK_THURSDAY_PERIOD_SCHEDULE[],2,TRUE),
       IF(COUNTIF(FINALS_WEEK_THURSDAY_DATE[],Attendance!$J900) &gt; 0, VLOOKUP(Attendance!$G900,FINALS_WEEK_THURSDAY_PERIOD_SCHEDULE[],2,TRUE),
       VLOOKUP(Attendance!$G900,REGULAR_WEEK_SCHEDULE[[Thursday]:[Period]],3,TRUE))),
IF(WEEKDAY(Attendance!$J900) = 6,
       IF(COUNTIF(FINALS_WEEK_FRIDAY_DATE[],Attendance!$J900) &gt; 0, VLOOKUP(Attendance!$G900,FINALS_WEEK_FRIDAY_PERIOD_SCHEDULE[],2,TRUE),
       VLOOKUP(Attendance!$G900,REGULAR_WEEK_SCHEDULE[[Friday]:[Period]],2,TRUE))))))))))</f>
        <v/>
      </c>
      <c r="J900" s="41" t="str">
        <f t="shared" ca="1" si="44"/>
        <v/>
      </c>
      <c r="K900" s="41" t="str">
        <f>IF($A900 &lt;&gt; "",VLOOKUP($A900,'Student reference sheet'!$A$2:$V$2329, 7,FALSE), "")</f>
        <v/>
      </c>
      <c r="L900" s="30" t="str">
        <f>IF($A900 ="", "", VLOOKUP($A900, 'Student reference sheet'!$A$2:$Z$2603,23,FALSE))</f>
        <v/>
      </c>
      <c r="M900" s="30" t="str">
        <f>IF($A900 ="", "", VLOOKUP($A900, 'Student reference sheet'!$A$2:$Z$2603,24,FALSE))</f>
        <v/>
      </c>
      <c r="N900" s="30" t="str">
        <f>IF($A900 ="", "", VLOOKUP($A900, 'Student reference sheet'!$A$2:$Z$2603,26,FALSE))</f>
        <v/>
      </c>
      <c r="O900" s="30" t="str">
        <f>IF($A900 ="", "", VLOOKUP($A900, 'Student reference sheet'!$A$2:$Z$2603,25,FALSE))</f>
        <v/>
      </c>
      <c r="P900" s="39" t="str">
        <f>IF($A900 = "", "", IF(OR(VLOOKUP($A900,'Student reference sheet'!$A$2:$V$2400,8,FALSE) = "R",  VLOOKUP($A900,'Student reference sheet'!$A$2:$V$2400,8,FALSE) = "L"), "X", ""))</f>
        <v/>
      </c>
      <c r="Q900" s="39" t="str">
        <f>IF($A900 ="", "", VLOOKUP($A900, 'Student reference sheet'!$A$2:$V$2603,22,FALSE))</f>
        <v/>
      </c>
      <c r="R900" s="39" t="str">
        <f>IF($A900 &lt;&gt; "",VLOOKUP($A900,'Student reference sheet'!$A$2:$V$2329, 5,FALSE), "")</f>
        <v/>
      </c>
      <c r="S900" s="39" t="str">
        <f>IF($A900 &lt;&gt; "",VLOOKUP($A900,'Student reference sheet'!$A$2:$V$2329, 6,FALSE), "")</f>
        <v/>
      </c>
      <c r="T900" s="30" t="str">
        <f>IF($A900 = "","",
IF(VLOOKUP($A900,'Student reference sheet'!$A$2:$V$2329, 10,FALSE) = "Y", "Hispanic",
IF(VLOOKUP($A900,'Student reference sheet'!$A$2:$V$2329,11,FALSE) &lt;&gt; "",
IF(VLOOKUP($A900,'Student reference sheet'!$A$2:$V$2329,11,FALSE) = "UNK", "Unknown", VLOOKUP(VALUE(VLOOKUP($A900,'Student reference sheet'!$A$2:$V$2329,11,FALSE)),'Ethnicity Reference'!$A$2:$B$22,2,FALSE)),
IF(VLOOKUP($A900,'Student reference sheet'!$A$2:$V$2329,9,FALSE) &lt;&gt; "", VLOOKUP(VALUE(VLOOKUP($A900,'Student reference sheet'!$A$2:$V$2329,9,FALSE)),'Ethnicity Reference'!$A$2:$B$22,2,FALSE),"Unknown"))))</f>
        <v/>
      </c>
      <c r="U900" s="35"/>
    </row>
    <row r="901" spans="1:21" ht="15.75">
      <c r="A901" s="47"/>
      <c r="B901" s="33"/>
      <c r="C901" s="39" t="str">
        <f>IF($A901 &lt;&gt; "",VLOOKUP($A901,'Student reference sheet'!$A$2:$V$2329, 3,FALSE), "")</f>
        <v/>
      </c>
      <c r="D901" s="39" t="str">
        <f>IF($A901 &lt;&gt; "",VLOOKUP($A901,'Student reference sheet'!$A$2:$V$2329, 2,FALSE), "")</f>
        <v/>
      </c>
      <c r="E901" s="35"/>
      <c r="F901" s="34"/>
      <c r="G901" s="40" t="str">
        <f t="shared" ca="1" si="42"/>
        <v/>
      </c>
      <c r="H901" s="40" t="str">
        <f t="shared" ca="1" si="43"/>
        <v/>
      </c>
      <c r="I901" s="36" t="str">
        <f>IF($A901 = "", "",
IF(COUNTIF(MINIMUM_DAY_DATES[], Attendance!J901) &gt; 0, VLOOKUP(Attendance!$G901,MINIMUM_DAY_PERIOD_SCHEDULE[], 2,TRUE),
IF(COUNTIF(RALLY_DATES[], Attendance!J901) &gt; 0, VLOOKUP(Attendance!$G901,RALLY_PERIOD_SCHEDULE[], 2,TRUE),
IF(WEEKDAY(Attendance!$J901) = 2,
       IF(COUNTIF(FINALS_WEEK_MONDAY_DATE[],Attendance!$J901) &gt; 0, VLOOKUP(Attendance!$G901,FINALS_WEEK_MONDAY_PERIOD_SCHEDULE[],2,TRUE),
       VLOOKUP(Attendance!$G901,REGULAR_WEEK_SCHEDULE[],6,TRUE)),
IF(WEEKDAY($J901) = 3,
       IF(COUNTIF(FINALS_WEEK_TUESDAY_DATE[],Attendance!$J901) &gt; 0, VLOOKUP(Attendance!$G901,FINALS_WEEK_TUESDAY_PERIOD_SCHEDULE[],2,TRUE),
       VLOOKUP(Attendance!$G901,REGULAR_WEEK_SCHEDULE[[Tuesday]:[Period]],5,TRUE)),
IF(WEEKDAY(Attendance!$J901) = 4,
        IF(COUNTIF(BLOCK_WEDNESDAY_DATES[],Attendance!$J901) &gt; 0, VLOOKUP(Attendance!$G901,BLOCK_WEDNESDAY_PERIOD_SCHEDULE[],2,TRUE),
        IF(COUNTIF(FINALS_WEEK_WEDNESDAY_DATE[],Attendance!$J901) &gt; 0, VLOOKUP(Attendance!$G901,FINALS_WEEK_WEDNESDAY_PERIOD_SCHEDULE[],2,TRUE),
       VLOOKUP(Attendance!$G901,REGULAR_WEEK_SCHEDULE[[Wednesday]:[Period]],4,TRUE))),
IF(WEEKDAY($J901) = 5,
       IF(COUNTIF(BLOCK_THURSDAY_DATES[],Attendance!$J901) &gt; 0, VLOOKUP(Attendance!$G901,BLOCK_THURSDAY_PERIOD_SCHEDULE[],2,TRUE),
       IF(COUNTIF(FINALS_WEEK_THURSDAY_DATE[],Attendance!$J901) &gt; 0, VLOOKUP(Attendance!$G901,FINALS_WEEK_THURSDAY_PERIOD_SCHEDULE[],2,TRUE),
       VLOOKUP(Attendance!$G901,REGULAR_WEEK_SCHEDULE[[Thursday]:[Period]],3,TRUE))),
IF(WEEKDAY(Attendance!$J901) = 6,
       IF(COUNTIF(FINALS_WEEK_FRIDAY_DATE[],Attendance!$J901) &gt; 0, VLOOKUP(Attendance!$G901,FINALS_WEEK_FRIDAY_PERIOD_SCHEDULE[],2,TRUE),
       VLOOKUP(Attendance!$G901,REGULAR_WEEK_SCHEDULE[[Friday]:[Period]],2,TRUE))))))))))</f>
        <v/>
      </c>
      <c r="J901" s="41" t="str">
        <f t="shared" ca="1" si="44"/>
        <v/>
      </c>
      <c r="K901" s="41" t="str">
        <f>IF($A901 &lt;&gt; "",VLOOKUP($A901,'Student reference sheet'!$A$2:$V$2329, 7,FALSE), "")</f>
        <v/>
      </c>
      <c r="L901" s="30" t="str">
        <f>IF($A901 ="", "", VLOOKUP($A901, 'Student reference sheet'!$A$2:$Z$2603,23,FALSE))</f>
        <v/>
      </c>
      <c r="M901" s="30" t="str">
        <f>IF($A901 ="", "", VLOOKUP($A901, 'Student reference sheet'!$A$2:$Z$2603,24,FALSE))</f>
        <v/>
      </c>
      <c r="N901" s="30" t="str">
        <f>IF($A901 ="", "", VLOOKUP($A901, 'Student reference sheet'!$A$2:$Z$2603,26,FALSE))</f>
        <v/>
      </c>
      <c r="O901" s="30" t="str">
        <f>IF($A901 ="", "", VLOOKUP($A901, 'Student reference sheet'!$A$2:$Z$2603,25,FALSE))</f>
        <v/>
      </c>
      <c r="P901" s="39" t="str">
        <f>IF($A901 = "", "", IF(OR(VLOOKUP($A901,'Student reference sheet'!$A$2:$V$2400,8,FALSE) = "R",  VLOOKUP($A901,'Student reference sheet'!$A$2:$V$2400,8,FALSE) = "L"), "X", ""))</f>
        <v/>
      </c>
      <c r="Q901" s="39" t="str">
        <f>IF($A901 ="", "", VLOOKUP($A901, 'Student reference sheet'!$A$2:$V$2603,22,FALSE))</f>
        <v/>
      </c>
      <c r="R901" s="39" t="str">
        <f>IF($A901 &lt;&gt; "",VLOOKUP($A901,'Student reference sheet'!$A$2:$V$2329, 5,FALSE), "")</f>
        <v/>
      </c>
      <c r="S901" s="39" t="str">
        <f>IF($A901 &lt;&gt; "",VLOOKUP($A901,'Student reference sheet'!$A$2:$V$2329, 6,FALSE), "")</f>
        <v/>
      </c>
      <c r="T901" s="30" t="str">
        <f>IF($A901 = "","",
IF(VLOOKUP($A901,'Student reference sheet'!$A$2:$V$2329, 10,FALSE) = "Y", "Hispanic",
IF(VLOOKUP($A901,'Student reference sheet'!$A$2:$V$2329,11,FALSE) &lt;&gt; "",
IF(VLOOKUP($A901,'Student reference sheet'!$A$2:$V$2329,11,FALSE) = "UNK", "Unknown", VLOOKUP(VALUE(VLOOKUP($A901,'Student reference sheet'!$A$2:$V$2329,11,FALSE)),'Ethnicity Reference'!$A$2:$B$22,2,FALSE)),
IF(VLOOKUP($A901,'Student reference sheet'!$A$2:$V$2329,9,FALSE) &lt;&gt; "", VLOOKUP(VALUE(VLOOKUP($A901,'Student reference sheet'!$A$2:$V$2329,9,FALSE)),'Ethnicity Reference'!$A$2:$B$22,2,FALSE),"Unknown"))))</f>
        <v/>
      </c>
      <c r="U901" s="35"/>
    </row>
    <row r="902" spans="1:21" ht="15.75">
      <c r="A902" s="47"/>
      <c r="B902" s="33"/>
      <c r="C902" s="39" t="str">
        <f>IF($A902 &lt;&gt; "",VLOOKUP($A902,'Student reference sheet'!$A$2:$V$2329, 3,FALSE), "")</f>
        <v/>
      </c>
      <c r="D902" s="39" t="str">
        <f>IF($A902 &lt;&gt; "",VLOOKUP($A902,'Student reference sheet'!$A$2:$V$2329, 2,FALSE), "")</f>
        <v/>
      </c>
      <c r="E902" s="35"/>
      <c r="F902" s="34"/>
      <c r="G902" s="40" t="str">
        <f t="shared" ca="1" si="42"/>
        <v/>
      </c>
      <c r="H902" s="40" t="str">
        <f t="shared" ca="1" si="43"/>
        <v/>
      </c>
      <c r="I902" s="36" t="str">
        <f>IF($A902 = "", "",
IF(COUNTIF(MINIMUM_DAY_DATES[], Attendance!J902) &gt; 0, VLOOKUP(Attendance!$G902,MINIMUM_DAY_PERIOD_SCHEDULE[], 2,TRUE),
IF(COUNTIF(RALLY_DATES[], Attendance!J902) &gt; 0, VLOOKUP(Attendance!$G902,RALLY_PERIOD_SCHEDULE[], 2,TRUE),
IF(WEEKDAY(Attendance!$J902) = 2,
       IF(COUNTIF(FINALS_WEEK_MONDAY_DATE[],Attendance!$J902) &gt; 0, VLOOKUP(Attendance!$G902,FINALS_WEEK_MONDAY_PERIOD_SCHEDULE[],2,TRUE),
       VLOOKUP(Attendance!$G902,REGULAR_WEEK_SCHEDULE[],6,TRUE)),
IF(WEEKDAY($J902) = 3,
       IF(COUNTIF(FINALS_WEEK_TUESDAY_DATE[],Attendance!$J902) &gt; 0, VLOOKUP(Attendance!$G902,FINALS_WEEK_TUESDAY_PERIOD_SCHEDULE[],2,TRUE),
       VLOOKUP(Attendance!$G902,REGULAR_WEEK_SCHEDULE[[Tuesday]:[Period]],5,TRUE)),
IF(WEEKDAY(Attendance!$J902) = 4,
        IF(COUNTIF(BLOCK_WEDNESDAY_DATES[],Attendance!$J902) &gt; 0, VLOOKUP(Attendance!$G902,BLOCK_WEDNESDAY_PERIOD_SCHEDULE[],2,TRUE),
        IF(COUNTIF(FINALS_WEEK_WEDNESDAY_DATE[],Attendance!$J902) &gt; 0, VLOOKUP(Attendance!$G902,FINALS_WEEK_WEDNESDAY_PERIOD_SCHEDULE[],2,TRUE),
       VLOOKUP(Attendance!$G902,REGULAR_WEEK_SCHEDULE[[Wednesday]:[Period]],4,TRUE))),
IF(WEEKDAY($J902) = 5,
       IF(COUNTIF(BLOCK_THURSDAY_DATES[],Attendance!$J902) &gt; 0, VLOOKUP(Attendance!$G902,BLOCK_THURSDAY_PERIOD_SCHEDULE[],2,TRUE),
       IF(COUNTIF(FINALS_WEEK_THURSDAY_DATE[],Attendance!$J902) &gt; 0, VLOOKUP(Attendance!$G902,FINALS_WEEK_THURSDAY_PERIOD_SCHEDULE[],2,TRUE),
       VLOOKUP(Attendance!$G902,REGULAR_WEEK_SCHEDULE[[Thursday]:[Period]],3,TRUE))),
IF(WEEKDAY(Attendance!$J902) = 6,
       IF(COUNTIF(FINALS_WEEK_FRIDAY_DATE[],Attendance!$J902) &gt; 0, VLOOKUP(Attendance!$G902,FINALS_WEEK_FRIDAY_PERIOD_SCHEDULE[],2,TRUE),
       VLOOKUP(Attendance!$G902,REGULAR_WEEK_SCHEDULE[[Friday]:[Period]],2,TRUE))))))))))</f>
        <v/>
      </c>
      <c r="J902" s="41" t="str">
        <f t="shared" ca="1" si="44"/>
        <v/>
      </c>
      <c r="K902" s="41" t="str">
        <f>IF($A902 &lt;&gt; "",VLOOKUP($A902,'Student reference sheet'!$A$2:$V$2329, 7,FALSE), "")</f>
        <v/>
      </c>
      <c r="L902" s="30" t="str">
        <f>IF($A902 ="", "", VLOOKUP($A902, 'Student reference sheet'!$A$2:$Z$2603,23,FALSE))</f>
        <v/>
      </c>
      <c r="M902" s="30" t="str">
        <f>IF($A902 ="", "", VLOOKUP($A902, 'Student reference sheet'!$A$2:$Z$2603,24,FALSE))</f>
        <v/>
      </c>
      <c r="N902" s="30" t="str">
        <f>IF($A902 ="", "", VLOOKUP($A902, 'Student reference sheet'!$A$2:$Z$2603,26,FALSE))</f>
        <v/>
      </c>
      <c r="O902" s="30" t="str">
        <f>IF($A902 ="", "", VLOOKUP($A902, 'Student reference sheet'!$A$2:$Z$2603,25,FALSE))</f>
        <v/>
      </c>
      <c r="P902" s="39" t="str">
        <f>IF($A902 = "", "", IF(OR(VLOOKUP($A902,'Student reference sheet'!$A$2:$V$2400,8,FALSE) = "R",  VLOOKUP($A902,'Student reference sheet'!$A$2:$V$2400,8,FALSE) = "L"), "X", ""))</f>
        <v/>
      </c>
      <c r="Q902" s="39" t="str">
        <f>IF($A902 ="", "", VLOOKUP($A902, 'Student reference sheet'!$A$2:$V$2603,22,FALSE))</f>
        <v/>
      </c>
      <c r="R902" s="39" t="str">
        <f>IF($A902 &lt;&gt; "",VLOOKUP($A902,'Student reference sheet'!$A$2:$V$2329, 5,FALSE), "")</f>
        <v/>
      </c>
      <c r="S902" s="39" t="str">
        <f>IF($A902 &lt;&gt; "",VLOOKUP($A902,'Student reference sheet'!$A$2:$V$2329, 6,FALSE), "")</f>
        <v/>
      </c>
      <c r="T902" s="30" t="str">
        <f>IF($A902 = "","",
IF(VLOOKUP($A902,'Student reference sheet'!$A$2:$V$2329, 10,FALSE) = "Y", "Hispanic",
IF(VLOOKUP($A902,'Student reference sheet'!$A$2:$V$2329,11,FALSE) &lt;&gt; "",
IF(VLOOKUP($A902,'Student reference sheet'!$A$2:$V$2329,11,FALSE) = "UNK", "Unknown", VLOOKUP(VALUE(VLOOKUP($A902,'Student reference sheet'!$A$2:$V$2329,11,FALSE)),'Ethnicity Reference'!$A$2:$B$22,2,FALSE)),
IF(VLOOKUP($A902,'Student reference sheet'!$A$2:$V$2329,9,FALSE) &lt;&gt; "", VLOOKUP(VALUE(VLOOKUP($A902,'Student reference sheet'!$A$2:$V$2329,9,FALSE)),'Ethnicity Reference'!$A$2:$B$22,2,FALSE),"Unknown"))))</f>
        <v/>
      </c>
      <c r="U902" s="35"/>
    </row>
    <row r="903" spans="1:21" ht="15.75">
      <c r="A903" s="47"/>
      <c r="B903" s="33"/>
      <c r="C903" s="39" t="str">
        <f>IF($A903 &lt;&gt; "",VLOOKUP($A903,'Student reference sheet'!$A$2:$V$2329, 3,FALSE), "")</f>
        <v/>
      </c>
      <c r="D903" s="39" t="str">
        <f>IF($A903 &lt;&gt; "",VLOOKUP($A903,'Student reference sheet'!$A$2:$V$2329, 2,FALSE), "")</f>
        <v/>
      </c>
      <c r="E903" s="35"/>
      <c r="F903" s="34"/>
      <c r="G903" s="40" t="str">
        <f t="shared" ca="1" si="42"/>
        <v/>
      </c>
      <c r="H903" s="40" t="str">
        <f t="shared" ca="1" si="43"/>
        <v/>
      </c>
      <c r="I903" s="36" t="str">
        <f>IF($A903 = "", "",
IF(COUNTIF(MINIMUM_DAY_DATES[], Attendance!J903) &gt; 0, VLOOKUP(Attendance!$G903,MINIMUM_DAY_PERIOD_SCHEDULE[], 2,TRUE),
IF(COUNTIF(RALLY_DATES[], Attendance!J903) &gt; 0, VLOOKUP(Attendance!$G903,RALLY_PERIOD_SCHEDULE[], 2,TRUE),
IF(WEEKDAY(Attendance!$J903) = 2,
       IF(COUNTIF(FINALS_WEEK_MONDAY_DATE[],Attendance!$J903) &gt; 0, VLOOKUP(Attendance!$G903,FINALS_WEEK_MONDAY_PERIOD_SCHEDULE[],2,TRUE),
       VLOOKUP(Attendance!$G903,REGULAR_WEEK_SCHEDULE[],6,TRUE)),
IF(WEEKDAY($J903) = 3,
       IF(COUNTIF(FINALS_WEEK_TUESDAY_DATE[],Attendance!$J903) &gt; 0, VLOOKUP(Attendance!$G903,FINALS_WEEK_TUESDAY_PERIOD_SCHEDULE[],2,TRUE),
       VLOOKUP(Attendance!$G903,REGULAR_WEEK_SCHEDULE[[Tuesday]:[Period]],5,TRUE)),
IF(WEEKDAY(Attendance!$J903) = 4,
        IF(COUNTIF(BLOCK_WEDNESDAY_DATES[],Attendance!$J903) &gt; 0, VLOOKUP(Attendance!$G903,BLOCK_WEDNESDAY_PERIOD_SCHEDULE[],2,TRUE),
        IF(COUNTIF(FINALS_WEEK_WEDNESDAY_DATE[],Attendance!$J903) &gt; 0, VLOOKUP(Attendance!$G903,FINALS_WEEK_WEDNESDAY_PERIOD_SCHEDULE[],2,TRUE),
       VLOOKUP(Attendance!$G903,REGULAR_WEEK_SCHEDULE[[Wednesday]:[Period]],4,TRUE))),
IF(WEEKDAY($J903) = 5,
       IF(COUNTIF(BLOCK_THURSDAY_DATES[],Attendance!$J903) &gt; 0, VLOOKUP(Attendance!$G903,BLOCK_THURSDAY_PERIOD_SCHEDULE[],2,TRUE),
       IF(COUNTIF(FINALS_WEEK_THURSDAY_DATE[],Attendance!$J903) &gt; 0, VLOOKUP(Attendance!$G903,FINALS_WEEK_THURSDAY_PERIOD_SCHEDULE[],2,TRUE),
       VLOOKUP(Attendance!$G903,REGULAR_WEEK_SCHEDULE[[Thursday]:[Period]],3,TRUE))),
IF(WEEKDAY(Attendance!$J903) = 6,
       IF(COUNTIF(FINALS_WEEK_FRIDAY_DATE[],Attendance!$J903) &gt; 0, VLOOKUP(Attendance!$G903,FINALS_WEEK_FRIDAY_PERIOD_SCHEDULE[],2,TRUE),
       VLOOKUP(Attendance!$G903,REGULAR_WEEK_SCHEDULE[[Friday]:[Period]],2,TRUE))))))))))</f>
        <v/>
      </c>
      <c r="J903" s="41" t="str">
        <f t="shared" ca="1" si="44"/>
        <v/>
      </c>
      <c r="K903" s="41" t="str">
        <f>IF($A903 &lt;&gt; "",VLOOKUP($A903,'Student reference sheet'!$A$2:$V$2329, 7,FALSE), "")</f>
        <v/>
      </c>
      <c r="L903" s="30" t="str">
        <f>IF($A903 ="", "", VLOOKUP($A903, 'Student reference sheet'!$A$2:$Z$2603,23,FALSE))</f>
        <v/>
      </c>
      <c r="M903" s="30" t="str">
        <f>IF($A903 ="", "", VLOOKUP($A903, 'Student reference sheet'!$A$2:$Z$2603,24,FALSE))</f>
        <v/>
      </c>
      <c r="N903" s="30" t="str">
        <f>IF($A903 ="", "", VLOOKUP($A903, 'Student reference sheet'!$A$2:$Z$2603,26,FALSE))</f>
        <v/>
      </c>
      <c r="O903" s="30" t="str">
        <f>IF($A903 ="", "", VLOOKUP($A903, 'Student reference sheet'!$A$2:$Z$2603,25,FALSE))</f>
        <v/>
      </c>
      <c r="P903" s="39" t="str">
        <f>IF($A903 = "", "", IF(OR(VLOOKUP($A903,'Student reference sheet'!$A$2:$V$2400,8,FALSE) = "R",  VLOOKUP($A903,'Student reference sheet'!$A$2:$V$2400,8,FALSE) = "L"), "X", ""))</f>
        <v/>
      </c>
      <c r="Q903" s="39" t="str">
        <f>IF($A903 ="", "", VLOOKUP($A903, 'Student reference sheet'!$A$2:$V$2603,22,FALSE))</f>
        <v/>
      </c>
      <c r="R903" s="39" t="str">
        <f>IF($A903 &lt;&gt; "",VLOOKUP($A903,'Student reference sheet'!$A$2:$V$2329, 5,FALSE), "")</f>
        <v/>
      </c>
      <c r="S903" s="39" t="str">
        <f>IF($A903 &lt;&gt; "",VLOOKUP($A903,'Student reference sheet'!$A$2:$V$2329, 6,FALSE), "")</f>
        <v/>
      </c>
      <c r="T903" s="30" t="str">
        <f>IF($A903 = "","",
IF(VLOOKUP($A903,'Student reference sheet'!$A$2:$V$2329, 10,FALSE) = "Y", "Hispanic",
IF(VLOOKUP($A903,'Student reference sheet'!$A$2:$V$2329,11,FALSE) &lt;&gt; "",
IF(VLOOKUP($A903,'Student reference sheet'!$A$2:$V$2329,11,FALSE) = "UNK", "Unknown", VLOOKUP(VALUE(VLOOKUP($A903,'Student reference sheet'!$A$2:$V$2329,11,FALSE)),'Ethnicity Reference'!$A$2:$B$22,2,FALSE)),
IF(VLOOKUP($A903,'Student reference sheet'!$A$2:$V$2329,9,FALSE) &lt;&gt; "", VLOOKUP(VALUE(VLOOKUP($A903,'Student reference sheet'!$A$2:$V$2329,9,FALSE)),'Ethnicity Reference'!$A$2:$B$22,2,FALSE),"Unknown"))))</f>
        <v/>
      </c>
      <c r="U903" s="35"/>
    </row>
    <row r="904" spans="1:21" ht="15.75">
      <c r="A904" s="47"/>
      <c r="B904" s="33"/>
      <c r="C904" s="39" t="str">
        <f>IF($A904 &lt;&gt; "",VLOOKUP($A904,'Student reference sheet'!$A$2:$V$2329, 3,FALSE), "")</f>
        <v/>
      </c>
      <c r="D904" s="39" t="str">
        <f>IF($A904 &lt;&gt; "",VLOOKUP($A904,'Student reference sheet'!$A$2:$V$2329, 2,FALSE), "")</f>
        <v/>
      </c>
      <c r="E904" s="35"/>
      <c r="F904" s="34"/>
      <c r="G904" s="40" t="str">
        <f t="shared" ca="1" si="42"/>
        <v/>
      </c>
      <c r="H904" s="40" t="str">
        <f t="shared" ca="1" si="43"/>
        <v/>
      </c>
      <c r="I904" s="36" t="str">
        <f>IF($A904 = "", "",
IF(COUNTIF(MINIMUM_DAY_DATES[], Attendance!J904) &gt; 0, VLOOKUP(Attendance!$G904,MINIMUM_DAY_PERIOD_SCHEDULE[], 2,TRUE),
IF(COUNTIF(RALLY_DATES[], Attendance!J904) &gt; 0, VLOOKUP(Attendance!$G904,RALLY_PERIOD_SCHEDULE[], 2,TRUE),
IF(WEEKDAY(Attendance!$J904) = 2,
       IF(COUNTIF(FINALS_WEEK_MONDAY_DATE[],Attendance!$J904) &gt; 0, VLOOKUP(Attendance!$G904,FINALS_WEEK_MONDAY_PERIOD_SCHEDULE[],2,TRUE),
       VLOOKUP(Attendance!$G904,REGULAR_WEEK_SCHEDULE[],6,TRUE)),
IF(WEEKDAY($J904) = 3,
       IF(COUNTIF(FINALS_WEEK_TUESDAY_DATE[],Attendance!$J904) &gt; 0, VLOOKUP(Attendance!$G904,FINALS_WEEK_TUESDAY_PERIOD_SCHEDULE[],2,TRUE),
       VLOOKUP(Attendance!$G904,REGULAR_WEEK_SCHEDULE[[Tuesday]:[Period]],5,TRUE)),
IF(WEEKDAY(Attendance!$J904) = 4,
        IF(COUNTIF(BLOCK_WEDNESDAY_DATES[],Attendance!$J904) &gt; 0, VLOOKUP(Attendance!$G904,BLOCK_WEDNESDAY_PERIOD_SCHEDULE[],2,TRUE),
        IF(COUNTIF(FINALS_WEEK_WEDNESDAY_DATE[],Attendance!$J904) &gt; 0, VLOOKUP(Attendance!$G904,FINALS_WEEK_WEDNESDAY_PERIOD_SCHEDULE[],2,TRUE),
       VLOOKUP(Attendance!$G904,REGULAR_WEEK_SCHEDULE[[Wednesday]:[Period]],4,TRUE))),
IF(WEEKDAY($J904) = 5,
       IF(COUNTIF(BLOCK_THURSDAY_DATES[],Attendance!$J904) &gt; 0, VLOOKUP(Attendance!$G904,BLOCK_THURSDAY_PERIOD_SCHEDULE[],2,TRUE),
       IF(COUNTIF(FINALS_WEEK_THURSDAY_DATE[],Attendance!$J904) &gt; 0, VLOOKUP(Attendance!$G904,FINALS_WEEK_THURSDAY_PERIOD_SCHEDULE[],2,TRUE),
       VLOOKUP(Attendance!$G904,REGULAR_WEEK_SCHEDULE[[Thursday]:[Period]],3,TRUE))),
IF(WEEKDAY(Attendance!$J904) = 6,
       IF(COUNTIF(FINALS_WEEK_FRIDAY_DATE[],Attendance!$J904) &gt; 0, VLOOKUP(Attendance!$G904,FINALS_WEEK_FRIDAY_PERIOD_SCHEDULE[],2,TRUE),
       VLOOKUP(Attendance!$G904,REGULAR_WEEK_SCHEDULE[[Friday]:[Period]],2,TRUE))))))))))</f>
        <v/>
      </c>
      <c r="J904" s="41" t="str">
        <f t="shared" ca="1" si="44"/>
        <v/>
      </c>
      <c r="K904" s="41" t="str">
        <f>IF($A904 &lt;&gt; "",VLOOKUP($A904,'Student reference sheet'!$A$2:$V$2329, 7,FALSE), "")</f>
        <v/>
      </c>
      <c r="L904" s="30" t="str">
        <f>IF($A904 ="", "", VLOOKUP($A904, 'Student reference sheet'!$A$2:$Z$2603,23,FALSE))</f>
        <v/>
      </c>
      <c r="M904" s="30" t="str">
        <f>IF($A904 ="", "", VLOOKUP($A904, 'Student reference sheet'!$A$2:$Z$2603,24,FALSE))</f>
        <v/>
      </c>
      <c r="N904" s="30" t="str">
        <f>IF($A904 ="", "", VLOOKUP($A904, 'Student reference sheet'!$A$2:$Z$2603,26,FALSE))</f>
        <v/>
      </c>
      <c r="O904" s="30" t="str">
        <f>IF($A904 ="", "", VLOOKUP($A904, 'Student reference sheet'!$A$2:$Z$2603,25,FALSE))</f>
        <v/>
      </c>
      <c r="P904" s="39" t="str">
        <f>IF($A904 = "", "", IF(OR(VLOOKUP($A904,'Student reference sheet'!$A$2:$V$2400,8,FALSE) = "R",  VLOOKUP($A904,'Student reference sheet'!$A$2:$V$2400,8,FALSE) = "L"), "X", ""))</f>
        <v/>
      </c>
      <c r="Q904" s="39" t="str">
        <f>IF($A904 ="", "", VLOOKUP($A904, 'Student reference sheet'!$A$2:$V$2603,22,FALSE))</f>
        <v/>
      </c>
      <c r="R904" s="39" t="str">
        <f>IF($A904 &lt;&gt; "",VLOOKUP($A904,'Student reference sheet'!$A$2:$V$2329, 5,FALSE), "")</f>
        <v/>
      </c>
      <c r="S904" s="39" t="str">
        <f>IF($A904 &lt;&gt; "",VLOOKUP($A904,'Student reference sheet'!$A$2:$V$2329, 6,FALSE), "")</f>
        <v/>
      </c>
      <c r="T904" s="30" t="str">
        <f>IF($A904 = "","",
IF(VLOOKUP($A904,'Student reference sheet'!$A$2:$V$2329, 10,FALSE) = "Y", "Hispanic",
IF(VLOOKUP($A904,'Student reference sheet'!$A$2:$V$2329,11,FALSE) &lt;&gt; "",
IF(VLOOKUP($A904,'Student reference sheet'!$A$2:$V$2329,11,FALSE) = "UNK", "Unknown", VLOOKUP(VALUE(VLOOKUP($A904,'Student reference sheet'!$A$2:$V$2329,11,FALSE)),'Ethnicity Reference'!$A$2:$B$22,2,FALSE)),
IF(VLOOKUP($A904,'Student reference sheet'!$A$2:$V$2329,9,FALSE) &lt;&gt; "", VLOOKUP(VALUE(VLOOKUP($A904,'Student reference sheet'!$A$2:$V$2329,9,FALSE)),'Ethnicity Reference'!$A$2:$B$22,2,FALSE),"Unknown"))))</f>
        <v/>
      </c>
      <c r="U904" s="35"/>
    </row>
    <row r="905" spans="1:21" ht="15.75">
      <c r="A905" s="47"/>
      <c r="B905" s="33"/>
      <c r="C905" s="39" t="str">
        <f>IF($A905 &lt;&gt; "",VLOOKUP($A905,'Student reference sheet'!$A$2:$V$2329, 3,FALSE), "")</f>
        <v/>
      </c>
      <c r="D905" s="39" t="str">
        <f>IF($A905 &lt;&gt; "",VLOOKUP($A905,'Student reference sheet'!$A$2:$V$2329, 2,FALSE), "")</f>
        <v/>
      </c>
      <c r="E905" s="35"/>
      <c r="F905" s="34"/>
      <c r="G905" s="40" t="str">
        <f t="shared" ca="1" si="42"/>
        <v/>
      </c>
      <c r="H905" s="40" t="str">
        <f t="shared" ca="1" si="43"/>
        <v/>
      </c>
      <c r="I905" s="36" t="str">
        <f>IF($A905 = "", "",
IF(COUNTIF(MINIMUM_DAY_DATES[], Attendance!J905) &gt; 0, VLOOKUP(Attendance!$G905,MINIMUM_DAY_PERIOD_SCHEDULE[], 2,TRUE),
IF(COUNTIF(RALLY_DATES[], Attendance!J905) &gt; 0, VLOOKUP(Attendance!$G905,RALLY_PERIOD_SCHEDULE[], 2,TRUE),
IF(WEEKDAY(Attendance!$J905) = 2,
       IF(COUNTIF(FINALS_WEEK_MONDAY_DATE[],Attendance!$J905) &gt; 0, VLOOKUP(Attendance!$G905,FINALS_WEEK_MONDAY_PERIOD_SCHEDULE[],2,TRUE),
       VLOOKUP(Attendance!$G905,REGULAR_WEEK_SCHEDULE[],6,TRUE)),
IF(WEEKDAY($J905) = 3,
       IF(COUNTIF(FINALS_WEEK_TUESDAY_DATE[],Attendance!$J905) &gt; 0, VLOOKUP(Attendance!$G905,FINALS_WEEK_TUESDAY_PERIOD_SCHEDULE[],2,TRUE),
       VLOOKUP(Attendance!$G905,REGULAR_WEEK_SCHEDULE[[Tuesday]:[Period]],5,TRUE)),
IF(WEEKDAY(Attendance!$J905) = 4,
        IF(COUNTIF(BLOCK_WEDNESDAY_DATES[],Attendance!$J905) &gt; 0, VLOOKUP(Attendance!$G905,BLOCK_WEDNESDAY_PERIOD_SCHEDULE[],2,TRUE),
        IF(COUNTIF(FINALS_WEEK_WEDNESDAY_DATE[],Attendance!$J905) &gt; 0, VLOOKUP(Attendance!$G905,FINALS_WEEK_WEDNESDAY_PERIOD_SCHEDULE[],2,TRUE),
       VLOOKUP(Attendance!$G905,REGULAR_WEEK_SCHEDULE[[Wednesday]:[Period]],4,TRUE))),
IF(WEEKDAY($J905) = 5,
       IF(COUNTIF(BLOCK_THURSDAY_DATES[],Attendance!$J905) &gt; 0, VLOOKUP(Attendance!$G905,BLOCK_THURSDAY_PERIOD_SCHEDULE[],2,TRUE),
       IF(COUNTIF(FINALS_WEEK_THURSDAY_DATE[],Attendance!$J905) &gt; 0, VLOOKUP(Attendance!$G905,FINALS_WEEK_THURSDAY_PERIOD_SCHEDULE[],2,TRUE),
       VLOOKUP(Attendance!$G905,REGULAR_WEEK_SCHEDULE[[Thursday]:[Period]],3,TRUE))),
IF(WEEKDAY(Attendance!$J905) = 6,
       IF(COUNTIF(FINALS_WEEK_FRIDAY_DATE[],Attendance!$J905) &gt; 0, VLOOKUP(Attendance!$G905,FINALS_WEEK_FRIDAY_PERIOD_SCHEDULE[],2,TRUE),
       VLOOKUP(Attendance!$G905,REGULAR_WEEK_SCHEDULE[[Friday]:[Period]],2,TRUE))))))))))</f>
        <v/>
      </c>
      <c r="J905" s="41" t="str">
        <f t="shared" ca="1" si="44"/>
        <v/>
      </c>
      <c r="K905" s="41" t="str">
        <f>IF($A905 &lt;&gt; "",VLOOKUP($A905,'Student reference sheet'!$A$2:$V$2329, 7,FALSE), "")</f>
        <v/>
      </c>
      <c r="L905" s="30" t="str">
        <f>IF($A905 ="", "", VLOOKUP($A905, 'Student reference sheet'!$A$2:$Z$2603,23,FALSE))</f>
        <v/>
      </c>
      <c r="M905" s="30" t="str">
        <f>IF($A905 ="", "", VLOOKUP($A905, 'Student reference sheet'!$A$2:$Z$2603,24,FALSE))</f>
        <v/>
      </c>
      <c r="N905" s="30" t="str">
        <f>IF($A905 ="", "", VLOOKUP($A905, 'Student reference sheet'!$A$2:$Z$2603,26,FALSE))</f>
        <v/>
      </c>
      <c r="O905" s="30" t="str">
        <f>IF($A905 ="", "", VLOOKUP($A905, 'Student reference sheet'!$A$2:$Z$2603,25,FALSE))</f>
        <v/>
      </c>
      <c r="P905" s="39" t="str">
        <f>IF($A905 = "", "", IF(OR(VLOOKUP($A905,'Student reference sheet'!$A$2:$V$2400,8,FALSE) = "R",  VLOOKUP($A905,'Student reference sheet'!$A$2:$V$2400,8,FALSE) = "L"), "X", ""))</f>
        <v/>
      </c>
      <c r="Q905" s="39" t="str">
        <f>IF($A905 ="", "", VLOOKUP($A905, 'Student reference sheet'!$A$2:$V$2603,22,FALSE))</f>
        <v/>
      </c>
      <c r="R905" s="39" t="str">
        <f>IF($A905 &lt;&gt; "",VLOOKUP($A905,'Student reference sheet'!$A$2:$V$2329, 5,FALSE), "")</f>
        <v/>
      </c>
      <c r="S905" s="39" t="str">
        <f>IF($A905 &lt;&gt; "",VLOOKUP($A905,'Student reference sheet'!$A$2:$V$2329, 6,FALSE), "")</f>
        <v/>
      </c>
      <c r="T905" s="30" t="str">
        <f>IF($A905 = "","",
IF(VLOOKUP($A905,'Student reference sheet'!$A$2:$V$2329, 10,FALSE) = "Y", "Hispanic",
IF(VLOOKUP($A905,'Student reference sheet'!$A$2:$V$2329,11,FALSE) &lt;&gt; "",
IF(VLOOKUP($A905,'Student reference sheet'!$A$2:$V$2329,11,FALSE) = "UNK", "Unknown", VLOOKUP(VALUE(VLOOKUP($A905,'Student reference sheet'!$A$2:$V$2329,11,FALSE)),'Ethnicity Reference'!$A$2:$B$22,2,FALSE)),
IF(VLOOKUP($A905,'Student reference sheet'!$A$2:$V$2329,9,FALSE) &lt;&gt; "", VLOOKUP(VALUE(VLOOKUP($A905,'Student reference sheet'!$A$2:$V$2329,9,FALSE)),'Ethnicity Reference'!$A$2:$B$22,2,FALSE),"Unknown"))))</f>
        <v/>
      </c>
      <c r="U905" s="35"/>
    </row>
    <row r="906" spans="1:21" ht="15.75">
      <c r="A906" s="47"/>
      <c r="B906" s="33"/>
      <c r="C906" s="39" t="str">
        <f>IF($A906 &lt;&gt; "",VLOOKUP($A906,'Student reference sheet'!$A$2:$V$2329, 3,FALSE), "")</f>
        <v/>
      </c>
      <c r="D906" s="39" t="str">
        <f>IF($A906 &lt;&gt; "",VLOOKUP($A906,'Student reference sheet'!$A$2:$V$2329, 2,FALSE), "")</f>
        <v/>
      </c>
      <c r="E906" s="35"/>
      <c r="F906" s="34"/>
      <c r="G906" s="40" t="str">
        <f t="shared" ref="G906:G969" ca="1" si="45">IF(A906 &lt;&gt;"", IF(G906 = "",NOW() - TODAY(), G906), "")</f>
        <v/>
      </c>
      <c r="H906" s="40" t="str">
        <f t="shared" ref="H906:H969" ca="1" si="46">IF(B906 &lt;&gt;"", IF(H906 = "",NOW() - TODAY(), H906), "")</f>
        <v/>
      </c>
      <c r="I906" s="36" t="str">
        <f>IF($A906 = "", "",
IF(COUNTIF(MINIMUM_DAY_DATES[], Attendance!J906) &gt; 0, VLOOKUP(Attendance!$G906,MINIMUM_DAY_PERIOD_SCHEDULE[], 2,TRUE),
IF(COUNTIF(RALLY_DATES[], Attendance!J906) &gt; 0, VLOOKUP(Attendance!$G906,RALLY_PERIOD_SCHEDULE[], 2,TRUE),
IF(WEEKDAY(Attendance!$J906) = 2,
       IF(COUNTIF(FINALS_WEEK_MONDAY_DATE[],Attendance!$J906) &gt; 0, VLOOKUP(Attendance!$G906,FINALS_WEEK_MONDAY_PERIOD_SCHEDULE[],2,TRUE),
       VLOOKUP(Attendance!$G906,REGULAR_WEEK_SCHEDULE[],6,TRUE)),
IF(WEEKDAY($J906) = 3,
       IF(COUNTIF(FINALS_WEEK_TUESDAY_DATE[],Attendance!$J906) &gt; 0, VLOOKUP(Attendance!$G906,FINALS_WEEK_TUESDAY_PERIOD_SCHEDULE[],2,TRUE),
       VLOOKUP(Attendance!$G906,REGULAR_WEEK_SCHEDULE[[Tuesday]:[Period]],5,TRUE)),
IF(WEEKDAY(Attendance!$J906) = 4,
        IF(COUNTIF(BLOCK_WEDNESDAY_DATES[],Attendance!$J906) &gt; 0, VLOOKUP(Attendance!$G906,BLOCK_WEDNESDAY_PERIOD_SCHEDULE[],2,TRUE),
        IF(COUNTIF(FINALS_WEEK_WEDNESDAY_DATE[],Attendance!$J906) &gt; 0, VLOOKUP(Attendance!$G906,FINALS_WEEK_WEDNESDAY_PERIOD_SCHEDULE[],2,TRUE),
       VLOOKUP(Attendance!$G906,REGULAR_WEEK_SCHEDULE[[Wednesday]:[Period]],4,TRUE))),
IF(WEEKDAY($J906) = 5,
       IF(COUNTIF(BLOCK_THURSDAY_DATES[],Attendance!$J906) &gt; 0, VLOOKUP(Attendance!$G906,BLOCK_THURSDAY_PERIOD_SCHEDULE[],2,TRUE),
       IF(COUNTIF(FINALS_WEEK_THURSDAY_DATE[],Attendance!$J906) &gt; 0, VLOOKUP(Attendance!$G906,FINALS_WEEK_THURSDAY_PERIOD_SCHEDULE[],2,TRUE),
       VLOOKUP(Attendance!$G906,REGULAR_WEEK_SCHEDULE[[Thursday]:[Period]],3,TRUE))),
IF(WEEKDAY(Attendance!$J906) = 6,
       IF(COUNTIF(FINALS_WEEK_FRIDAY_DATE[],Attendance!$J906) &gt; 0, VLOOKUP(Attendance!$G906,FINALS_WEEK_FRIDAY_PERIOD_SCHEDULE[],2,TRUE),
       VLOOKUP(Attendance!$G906,REGULAR_WEEK_SCHEDULE[[Friday]:[Period]],2,TRUE))))))))))</f>
        <v/>
      </c>
      <c r="J906" s="41" t="str">
        <f t="shared" ref="J906:J969" ca="1" si="47">IF(A906 &lt;&gt;"", IF(J906 = "",TODAY(), J906), "")</f>
        <v/>
      </c>
      <c r="K906" s="41" t="str">
        <f>IF($A906 &lt;&gt; "",VLOOKUP($A906,'Student reference sheet'!$A$2:$V$2329, 7,FALSE), "")</f>
        <v/>
      </c>
      <c r="L906" s="30" t="str">
        <f>IF($A906 ="", "", VLOOKUP($A906, 'Student reference sheet'!$A$2:$Z$2603,23,FALSE))</f>
        <v/>
      </c>
      <c r="M906" s="30" t="str">
        <f>IF($A906 ="", "", VLOOKUP($A906, 'Student reference sheet'!$A$2:$Z$2603,24,FALSE))</f>
        <v/>
      </c>
      <c r="N906" s="30" t="str">
        <f>IF($A906 ="", "", VLOOKUP($A906, 'Student reference sheet'!$A$2:$Z$2603,26,FALSE))</f>
        <v/>
      </c>
      <c r="O906" s="30" t="str">
        <f>IF($A906 ="", "", VLOOKUP($A906, 'Student reference sheet'!$A$2:$Z$2603,25,FALSE))</f>
        <v/>
      </c>
      <c r="P906" s="39" t="str">
        <f>IF($A906 = "", "", IF(OR(VLOOKUP($A906,'Student reference sheet'!$A$2:$V$2400,8,FALSE) = "R",  VLOOKUP($A906,'Student reference sheet'!$A$2:$V$2400,8,FALSE) = "L"), "X", ""))</f>
        <v/>
      </c>
      <c r="Q906" s="39" t="str">
        <f>IF($A906 ="", "", VLOOKUP($A906, 'Student reference sheet'!$A$2:$V$2603,22,FALSE))</f>
        <v/>
      </c>
      <c r="R906" s="39" t="str">
        <f>IF($A906 &lt;&gt; "",VLOOKUP($A906,'Student reference sheet'!$A$2:$V$2329, 5,FALSE), "")</f>
        <v/>
      </c>
      <c r="S906" s="39" t="str">
        <f>IF($A906 &lt;&gt; "",VLOOKUP($A906,'Student reference sheet'!$A$2:$V$2329, 6,FALSE), "")</f>
        <v/>
      </c>
      <c r="T906" s="30" t="str">
        <f>IF($A906 = "","",
IF(VLOOKUP($A906,'Student reference sheet'!$A$2:$V$2329, 10,FALSE) = "Y", "Hispanic",
IF(VLOOKUP($A906,'Student reference sheet'!$A$2:$V$2329,11,FALSE) &lt;&gt; "",
IF(VLOOKUP($A906,'Student reference sheet'!$A$2:$V$2329,11,FALSE) = "UNK", "Unknown", VLOOKUP(VALUE(VLOOKUP($A906,'Student reference sheet'!$A$2:$V$2329,11,FALSE)),'Ethnicity Reference'!$A$2:$B$22,2,FALSE)),
IF(VLOOKUP($A906,'Student reference sheet'!$A$2:$V$2329,9,FALSE) &lt;&gt; "", VLOOKUP(VALUE(VLOOKUP($A906,'Student reference sheet'!$A$2:$V$2329,9,FALSE)),'Ethnicity Reference'!$A$2:$B$22,2,FALSE),"Unknown"))))</f>
        <v/>
      </c>
      <c r="U906" s="35"/>
    </row>
    <row r="907" spans="1:21" ht="15.75">
      <c r="A907" s="47"/>
      <c r="B907" s="33"/>
      <c r="C907" s="39" t="str">
        <f>IF($A907 &lt;&gt; "",VLOOKUP($A907,'Student reference sheet'!$A$2:$V$2329, 3,FALSE), "")</f>
        <v/>
      </c>
      <c r="D907" s="39" t="str">
        <f>IF($A907 &lt;&gt; "",VLOOKUP($A907,'Student reference sheet'!$A$2:$V$2329, 2,FALSE), "")</f>
        <v/>
      </c>
      <c r="E907" s="35"/>
      <c r="F907" s="34"/>
      <c r="G907" s="40" t="str">
        <f t="shared" ca="1" si="45"/>
        <v/>
      </c>
      <c r="H907" s="40" t="str">
        <f t="shared" ca="1" si="46"/>
        <v/>
      </c>
      <c r="I907" s="36" t="str">
        <f>IF($A907 = "", "",
IF(COUNTIF(MINIMUM_DAY_DATES[], Attendance!J907) &gt; 0, VLOOKUP(Attendance!$G907,MINIMUM_DAY_PERIOD_SCHEDULE[], 2,TRUE),
IF(COUNTIF(RALLY_DATES[], Attendance!J907) &gt; 0, VLOOKUP(Attendance!$G907,RALLY_PERIOD_SCHEDULE[], 2,TRUE),
IF(WEEKDAY(Attendance!$J907) = 2,
       IF(COUNTIF(FINALS_WEEK_MONDAY_DATE[],Attendance!$J907) &gt; 0, VLOOKUP(Attendance!$G907,FINALS_WEEK_MONDAY_PERIOD_SCHEDULE[],2,TRUE),
       VLOOKUP(Attendance!$G907,REGULAR_WEEK_SCHEDULE[],6,TRUE)),
IF(WEEKDAY($J907) = 3,
       IF(COUNTIF(FINALS_WEEK_TUESDAY_DATE[],Attendance!$J907) &gt; 0, VLOOKUP(Attendance!$G907,FINALS_WEEK_TUESDAY_PERIOD_SCHEDULE[],2,TRUE),
       VLOOKUP(Attendance!$G907,REGULAR_WEEK_SCHEDULE[[Tuesday]:[Period]],5,TRUE)),
IF(WEEKDAY(Attendance!$J907) = 4,
        IF(COUNTIF(BLOCK_WEDNESDAY_DATES[],Attendance!$J907) &gt; 0, VLOOKUP(Attendance!$G907,BLOCK_WEDNESDAY_PERIOD_SCHEDULE[],2,TRUE),
        IF(COUNTIF(FINALS_WEEK_WEDNESDAY_DATE[],Attendance!$J907) &gt; 0, VLOOKUP(Attendance!$G907,FINALS_WEEK_WEDNESDAY_PERIOD_SCHEDULE[],2,TRUE),
       VLOOKUP(Attendance!$G907,REGULAR_WEEK_SCHEDULE[[Wednesday]:[Period]],4,TRUE))),
IF(WEEKDAY($J907) = 5,
       IF(COUNTIF(BLOCK_THURSDAY_DATES[],Attendance!$J907) &gt; 0, VLOOKUP(Attendance!$G907,BLOCK_THURSDAY_PERIOD_SCHEDULE[],2,TRUE),
       IF(COUNTIF(FINALS_WEEK_THURSDAY_DATE[],Attendance!$J907) &gt; 0, VLOOKUP(Attendance!$G907,FINALS_WEEK_THURSDAY_PERIOD_SCHEDULE[],2,TRUE),
       VLOOKUP(Attendance!$G907,REGULAR_WEEK_SCHEDULE[[Thursday]:[Period]],3,TRUE))),
IF(WEEKDAY(Attendance!$J907) = 6,
       IF(COUNTIF(FINALS_WEEK_FRIDAY_DATE[],Attendance!$J907) &gt; 0, VLOOKUP(Attendance!$G907,FINALS_WEEK_FRIDAY_PERIOD_SCHEDULE[],2,TRUE),
       VLOOKUP(Attendance!$G907,REGULAR_WEEK_SCHEDULE[[Friday]:[Period]],2,TRUE))))))))))</f>
        <v/>
      </c>
      <c r="J907" s="41" t="str">
        <f t="shared" ca="1" si="47"/>
        <v/>
      </c>
      <c r="K907" s="41" t="str">
        <f>IF($A907 &lt;&gt; "",VLOOKUP($A907,'Student reference sheet'!$A$2:$V$2329, 7,FALSE), "")</f>
        <v/>
      </c>
      <c r="L907" s="30" t="str">
        <f>IF($A907 ="", "", VLOOKUP($A907, 'Student reference sheet'!$A$2:$Z$2603,23,FALSE))</f>
        <v/>
      </c>
      <c r="M907" s="30" t="str">
        <f>IF($A907 ="", "", VLOOKUP($A907, 'Student reference sheet'!$A$2:$Z$2603,24,FALSE))</f>
        <v/>
      </c>
      <c r="N907" s="30" t="str">
        <f>IF($A907 ="", "", VLOOKUP($A907, 'Student reference sheet'!$A$2:$Z$2603,26,FALSE))</f>
        <v/>
      </c>
      <c r="O907" s="30" t="str">
        <f>IF($A907 ="", "", VLOOKUP($A907, 'Student reference sheet'!$A$2:$Z$2603,25,FALSE))</f>
        <v/>
      </c>
      <c r="P907" s="39" t="str">
        <f>IF($A907 = "", "", IF(OR(VLOOKUP($A907,'Student reference sheet'!$A$2:$V$2400,8,FALSE) = "R",  VLOOKUP($A907,'Student reference sheet'!$A$2:$V$2400,8,FALSE) = "L"), "X", ""))</f>
        <v/>
      </c>
      <c r="Q907" s="39" t="str">
        <f>IF($A907 ="", "", VLOOKUP($A907, 'Student reference sheet'!$A$2:$V$2603,22,FALSE))</f>
        <v/>
      </c>
      <c r="R907" s="39" t="str">
        <f>IF($A907 &lt;&gt; "",VLOOKUP($A907,'Student reference sheet'!$A$2:$V$2329, 5,FALSE), "")</f>
        <v/>
      </c>
      <c r="S907" s="39" t="str">
        <f>IF($A907 &lt;&gt; "",VLOOKUP($A907,'Student reference sheet'!$A$2:$V$2329, 6,FALSE), "")</f>
        <v/>
      </c>
      <c r="T907" s="30" t="str">
        <f>IF($A907 = "","",
IF(VLOOKUP($A907,'Student reference sheet'!$A$2:$V$2329, 10,FALSE) = "Y", "Hispanic",
IF(VLOOKUP($A907,'Student reference sheet'!$A$2:$V$2329,11,FALSE) &lt;&gt; "",
IF(VLOOKUP($A907,'Student reference sheet'!$A$2:$V$2329,11,FALSE) = "UNK", "Unknown", VLOOKUP(VALUE(VLOOKUP($A907,'Student reference sheet'!$A$2:$V$2329,11,FALSE)),'Ethnicity Reference'!$A$2:$B$22,2,FALSE)),
IF(VLOOKUP($A907,'Student reference sheet'!$A$2:$V$2329,9,FALSE) &lt;&gt; "", VLOOKUP(VALUE(VLOOKUP($A907,'Student reference sheet'!$A$2:$V$2329,9,FALSE)),'Ethnicity Reference'!$A$2:$B$22,2,FALSE),"Unknown"))))</f>
        <v/>
      </c>
      <c r="U907" s="35"/>
    </row>
    <row r="908" spans="1:21" ht="15.75">
      <c r="A908" s="47"/>
      <c r="B908" s="33"/>
      <c r="C908" s="39" t="str">
        <f>IF($A908 &lt;&gt; "",VLOOKUP($A908,'Student reference sheet'!$A$2:$V$2329, 3,FALSE), "")</f>
        <v/>
      </c>
      <c r="D908" s="39" t="str">
        <f>IF($A908 &lt;&gt; "",VLOOKUP($A908,'Student reference sheet'!$A$2:$V$2329, 2,FALSE), "")</f>
        <v/>
      </c>
      <c r="E908" s="35"/>
      <c r="F908" s="34"/>
      <c r="G908" s="40" t="str">
        <f t="shared" ca="1" si="45"/>
        <v/>
      </c>
      <c r="H908" s="40" t="str">
        <f t="shared" ca="1" si="46"/>
        <v/>
      </c>
      <c r="I908" s="36" t="str">
        <f>IF($A908 = "", "",
IF(COUNTIF(MINIMUM_DAY_DATES[], Attendance!J908) &gt; 0, VLOOKUP(Attendance!$G908,MINIMUM_DAY_PERIOD_SCHEDULE[], 2,TRUE),
IF(COUNTIF(RALLY_DATES[], Attendance!J908) &gt; 0, VLOOKUP(Attendance!$G908,RALLY_PERIOD_SCHEDULE[], 2,TRUE),
IF(WEEKDAY(Attendance!$J908) = 2,
       IF(COUNTIF(FINALS_WEEK_MONDAY_DATE[],Attendance!$J908) &gt; 0, VLOOKUP(Attendance!$G908,FINALS_WEEK_MONDAY_PERIOD_SCHEDULE[],2,TRUE),
       VLOOKUP(Attendance!$G908,REGULAR_WEEK_SCHEDULE[],6,TRUE)),
IF(WEEKDAY($J908) = 3,
       IF(COUNTIF(FINALS_WEEK_TUESDAY_DATE[],Attendance!$J908) &gt; 0, VLOOKUP(Attendance!$G908,FINALS_WEEK_TUESDAY_PERIOD_SCHEDULE[],2,TRUE),
       VLOOKUP(Attendance!$G908,REGULAR_WEEK_SCHEDULE[[Tuesday]:[Period]],5,TRUE)),
IF(WEEKDAY(Attendance!$J908) = 4,
        IF(COUNTIF(BLOCK_WEDNESDAY_DATES[],Attendance!$J908) &gt; 0, VLOOKUP(Attendance!$G908,BLOCK_WEDNESDAY_PERIOD_SCHEDULE[],2,TRUE),
        IF(COUNTIF(FINALS_WEEK_WEDNESDAY_DATE[],Attendance!$J908) &gt; 0, VLOOKUP(Attendance!$G908,FINALS_WEEK_WEDNESDAY_PERIOD_SCHEDULE[],2,TRUE),
       VLOOKUP(Attendance!$G908,REGULAR_WEEK_SCHEDULE[[Wednesday]:[Period]],4,TRUE))),
IF(WEEKDAY($J908) = 5,
       IF(COUNTIF(BLOCK_THURSDAY_DATES[],Attendance!$J908) &gt; 0, VLOOKUP(Attendance!$G908,BLOCK_THURSDAY_PERIOD_SCHEDULE[],2,TRUE),
       IF(COUNTIF(FINALS_WEEK_THURSDAY_DATE[],Attendance!$J908) &gt; 0, VLOOKUP(Attendance!$G908,FINALS_WEEK_THURSDAY_PERIOD_SCHEDULE[],2,TRUE),
       VLOOKUP(Attendance!$G908,REGULAR_WEEK_SCHEDULE[[Thursday]:[Period]],3,TRUE))),
IF(WEEKDAY(Attendance!$J908) = 6,
       IF(COUNTIF(FINALS_WEEK_FRIDAY_DATE[],Attendance!$J908) &gt; 0, VLOOKUP(Attendance!$G908,FINALS_WEEK_FRIDAY_PERIOD_SCHEDULE[],2,TRUE),
       VLOOKUP(Attendance!$G908,REGULAR_WEEK_SCHEDULE[[Friday]:[Period]],2,TRUE))))))))))</f>
        <v/>
      </c>
      <c r="J908" s="41" t="str">
        <f t="shared" ca="1" si="47"/>
        <v/>
      </c>
      <c r="K908" s="41" t="str">
        <f>IF($A908 &lt;&gt; "",VLOOKUP($A908,'Student reference sheet'!$A$2:$V$2329, 7,FALSE), "")</f>
        <v/>
      </c>
      <c r="L908" s="30" t="str">
        <f>IF($A908 ="", "", VLOOKUP($A908, 'Student reference sheet'!$A$2:$Z$2603,23,FALSE))</f>
        <v/>
      </c>
      <c r="M908" s="30" t="str">
        <f>IF($A908 ="", "", VLOOKUP($A908, 'Student reference sheet'!$A$2:$Z$2603,24,FALSE))</f>
        <v/>
      </c>
      <c r="N908" s="30" t="str">
        <f>IF($A908 ="", "", VLOOKUP($A908, 'Student reference sheet'!$A$2:$Z$2603,26,FALSE))</f>
        <v/>
      </c>
      <c r="O908" s="30" t="str">
        <f>IF($A908 ="", "", VLOOKUP($A908, 'Student reference sheet'!$A$2:$Z$2603,25,FALSE))</f>
        <v/>
      </c>
      <c r="P908" s="39" t="str">
        <f>IF($A908 = "", "", IF(OR(VLOOKUP($A908,'Student reference sheet'!$A$2:$V$2400,8,FALSE) = "R",  VLOOKUP($A908,'Student reference sheet'!$A$2:$V$2400,8,FALSE) = "L"), "X", ""))</f>
        <v/>
      </c>
      <c r="Q908" s="39" t="str">
        <f>IF($A908 ="", "", VLOOKUP($A908, 'Student reference sheet'!$A$2:$V$2603,22,FALSE))</f>
        <v/>
      </c>
      <c r="R908" s="39" t="str">
        <f>IF($A908 &lt;&gt; "",VLOOKUP($A908,'Student reference sheet'!$A$2:$V$2329, 5,FALSE), "")</f>
        <v/>
      </c>
      <c r="S908" s="39" t="str">
        <f>IF($A908 &lt;&gt; "",VLOOKUP($A908,'Student reference sheet'!$A$2:$V$2329, 6,FALSE), "")</f>
        <v/>
      </c>
      <c r="T908" s="30" t="str">
        <f>IF($A908 = "","",
IF(VLOOKUP($A908,'Student reference sheet'!$A$2:$V$2329, 10,FALSE) = "Y", "Hispanic",
IF(VLOOKUP($A908,'Student reference sheet'!$A$2:$V$2329,11,FALSE) &lt;&gt; "",
IF(VLOOKUP($A908,'Student reference sheet'!$A$2:$V$2329,11,FALSE) = "UNK", "Unknown", VLOOKUP(VALUE(VLOOKUP($A908,'Student reference sheet'!$A$2:$V$2329,11,FALSE)),'Ethnicity Reference'!$A$2:$B$22,2,FALSE)),
IF(VLOOKUP($A908,'Student reference sheet'!$A$2:$V$2329,9,FALSE) &lt;&gt; "", VLOOKUP(VALUE(VLOOKUP($A908,'Student reference sheet'!$A$2:$V$2329,9,FALSE)),'Ethnicity Reference'!$A$2:$B$22,2,FALSE),"Unknown"))))</f>
        <v/>
      </c>
      <c r="U908" s="35"/>
    </row>
    <row r="909" spans="1:21" ht="15.75">
      <c r="A909" s="47"/>
      <c r="B909" s="33"/>
      <c r="C909" s="39" t="str">
        <f>IF($A909 &lt;&gt; "",VLOOKUP($A909,'Student reference sheet'!$A$2:$V$2329, 3,FALSE), "")</f>
        <v/>
      </c>
      <c r="D909" s="39" t="str">
        <f>IF($A909 &lt;&gt; "",VLOOKUP($A909,'Student reference sheet'!$A$2:$V$2329, 2,FALSE), "")</f>
        <v/>
      </c>
      <c r="E909" s="35"/>
      <c r="F909" s="34"/>
      <c r="G909" s="40" t="str">
        <f t="shared" ca="1" si="45"/>
        <v/>
      </c>
      <c r="H909" s="40" t="str">
        <f t="shared" ca="1" si="46"/>
        <v/>
      </c>
      <c r="I909" s="36" t="str">
        <f>IF($A909 = "", "",
IF(COUNTIF(MINIMUM_DAY_DATES[], Attendance!J909) &gt; 0, VLOOKUP(Attendance!$G909,MINIMUM_DAY_PERIOD_SCHEDULE[], 2,TRUE),
IF(COUNTIF(RALLY_DATES[], Attendance!J909) &gt; 0, VLOOKUP(Attendance!$G909,RALLY_PERIOD_SCHEDULE[], 2,TRUE),
IF(WEEKDAY(Attendance!$J909) = 2,
       IF(COUNTIF(FINALS_WEEK_MONDAY_DATE[],Attendance!$J909) &gt; 0, VLOOKUP(Attendance!$G909,FINALS_WEEK_MONDAY_PERIOD_SCHEDULE[],2,TRUE),
       VLOOKUP(Attendance!$G909,REGULAR_WEEK_SCHEDULE[],6,TRUE)),
IF(WEEKDAY($J909) = 3,
       IF(COUNTIF(FINALS_WEEK_TUESDAY_DATE[],Attendance!$J909) &gt; 0, VLOOKUP(Attendance!$G909,FINALS_WEEK_TUESDAY_PERIOD_SCHEDULE[],2,TRUE),
       VLOOKUP(Attendance!$G909,REGULAR_WEEK_SCHEDULE[[Tuesday]:[Period]],5,TRUE)),
IF(WEEKDAY(Attendance!$J909) = 4,
        IF(COUNTIF(BLOCK_WEDNESDAY_DATES[],Attendance!$J909) &gt; 0, VLOOKUP(Attendance!$G909,BLOCK_WEDNESDAY_PERIOD_SCHEDULE[],2,TRUE),
        IF(COUNTIF(FINALS_WEEK_WEDNESDAY_DATE[],Attendance!$J909) &gt; 0, VLOOKUP(Attendance!$G909,FINALS_WEEK_WEDNESDAY_PERIOD_SCHEDULE[],2,TRUE),
       VLOOKUP(Attendance!$G909,REGULAR_WEEK_SCHEDULE[[Wednesday]:[Period]],4,TRUE))),
IF(WEEKDAY($J909) = 5,
       IF(COUNTIF(BLOCK_THURSDAY_DATES[],Attendance!$J909) &gt; 0, VLOOKUP(Attendance!$G909,BLOCK_THURSDAY_PERIOD_SCHEDULE[],2,TRUE),
       IF(COUNTIF(FINALS_WEEK_THURSDAY_DATE[],Attendance!$J909) &gt; 0, VLOOKUP(Attendance!$G909,FINALS_WEEK_THURSDAY_PERIOD_SCHEDULE[],2,TRUE),
       VLOOKUP(Attendance!$G909,REGULAR_WEEK_SCHEDULE[[Thursday]:[Period]],3,TRUE))),
IF(WEEKDAY(Attendance!$J909) = 6,
       IF(COUNTIF(FINALS_WEEK_FRIDAY_DATE[],Attendance!$J909) &gt; 0, VLOOKUP(Attendance!$G909,FINALS_WEEK_FRIDAY_PERIOD_SCHEDULE[],2,TRUE),
       VLOOKUP(Attendance!$G909,REGULAR_WEEK_SCHEDULE[[Friday]:[Period]],2,TRUE))))))))))</f>
        <v/>
      </c>
      <c r="J909" s="41" t="str">
        <f t="shared" ca="1" si="47"/>
        <v/>
      </c>
      <c r="K909" s="41" t="str">
        <f>IF($A909 &lt;&gt; "",VLOOKUP($A909,'Student reference sheet'!$A$2:$V$2329, 7,FALSE), "")</f>
        <v/>
      </c>
      <c r="L909" s="30" t="str">
        <f>IF($A909 ="", "", VLOOKUP($A909, 'Student reference sheet'!$A$2:$Z$2603,23,FALSE))</f>
        <v/>
      </c>
      <c r="M909" s="30" t="str">
        <f>IF($A909 ="", "", VLOOKUP($A909, 'Student reference sheet'!$A$2:$Z$2603,24,FALSE))</f>
        <v/>
      </c>
      <c r="N909" s="30" t="str">
        <f>IF($A909 ="", "", VLOOKUP($A909, 'Student reference sheet'!$A$2:$Z$2603,26,FALSE))</f>
        <v/>
      </c>
      <c r="O909" s="30" t="str">
        <f>IF($A909 ="", "", VLOOKUP($A909, 'Student reference sheet'!$A$2:$Z$2603,25,FALSE))</f>
        <v/>
      </c>
      <c r="P909" s="39" t="str">
        <f>IF($A909 = "", "", IF(OR(VLOOKUP($A909,'Student reference sheet'!$A$2:$V$2400,8,FALSE) = "R",  VLOOKUP($A909,'Student reference sheet'!$A$2:$V$2400,8,FALSE) = "L"), "X", ""))</f>
        <v/>
      </c>
      <c r="Q909" s="39" t="str">
        <f>IF($A909 ="", "", VLOOKUP($A909, 'Student reference sheet'!$A$2:$V$2603,22,FALSE))</f>
        <v/>
      </c>
      <c r="R909" s="39" t="str">
        <f>IF($A909 &lt;&gt; "",VLOOKUP($A909,'Student reference sheet'!$A$2:$V$2329, 5,FALSE), "")</f>
        <v/>
      </c>
      <c r="S909" s="39" t="str">
        <f>IF($A909 &lt;&gt; "",VLOOKUP($A909,'Student reference sheet'!$A$2:$V$2329, 6,FALSE), "")</f>
        <v/>
      </c>
      <c r="T909" s="30" t="str">
        <f>IF($A909 = "","",
IF(VLOOKUP($A909,'Student reference sheet'!$A$2:$V$2329, 10,FALSE) = "Y", "Hispanic",
IF(VLOOKUP($A909,'Student reference sheet'!$A$2:$V$2329,11,FALSE) &lt;&gt; "",
IF(VLOOKUP($A909,'Student reference sheet'!$A$2:$V$2329,11,FALSE) = "UNK", "Unknown", VLOOKUP(VALUE(VLOOKUP($A909,'Student reference sheet'!$A$2:$V$2329,11,FALSE)),'Ethnicity Reference'!$A$2:$B$22,2,FALSE)),
IF(VLOOKUP($A909,'Student reference sheet'!$A$2:$V$2329,9,FALSE) &lt;&gt; "", VLOOKUP(VALUE(VLOOKUP($A909,'Student reference sheet'!$A$2:$V$2329,9,FALSE)),'Ethnicity Reference'!$A$2:$B$22,2,FALSE),"Unknown"))))</f>
        <v/>
      </c>
      <c r="U909" s="35"/>
    </row>
    <row r="910" spans="1:21" ht="15.75">
      <c r="A910" s="47"/>
      <c r="B910" s="33"/>
      <c r="C910" s="39" t="str">
        <f>IF($A910 &lt;&gt; "",VLOOKUP($A910,'Student reference sheet'!$A$2:$V$2329, 3,FALSE), "")</f>
        <v/>
      </c>
      <c r="D910" s="39" t="str">
        <f>IF($A910 &lt;&gt; "",VLOOKUP($A910,'Student reference sheet'!$A$2:$V$2329, 2,FALSE), "")</f>
        <v/>
      </c>
      <c r="E910" s="35"/>
      <c r="F910" s="34"/>
      <c r="G910" s="40" t="str">
        <f t="shared" ca="1" si="45"/>
        <v/>
      </c>
      <c r="H910" s="40" t="str">
        <f t="shared" ca="1" si="46"/>
        <v/>
      </c>
      <c r="I910" s="36" t="str">
        <f>IF($A910 = "", "",
IF(COUNTIF(MINIMUM_DAY_DATES[], Attendance!J910) &gt; 0, VLOOKUP(Attendance!$G910,MINIMUM_DAY_PERIOD_SCHEDULE[], 2,TRUE),
IF(COUNTIF(RALLY_DATES[], Attendance!J910) &gt; 0, VLOOKUP(Attendance!$G910,RALLY_PERIOD_SCHEDULE[], 2,TRUE),
IF(WEEKDAY(Attendance!$J910) = 2,
       IF(COUNTIF(FINALS_WEEK_MONDAY_DATE[],Attendance!$J910) &gt; 0, VLOOKUP(Attendance!$G910,FINALS_WEEK_MONDAY_PERIOD_SCHEDULE[],2,TRUE),
       VLOOKUP(Attendance!$G910,REGULAR_WEEK_SCHEDULE[],6,TRUE)),
IF(WEEKDAY($J910) = 3,
       IF(COUNTIF(FINALS_WEEK_TUESDAY_DATE[],Attendance!$J910) &gt; 0, VLOOKUP(Attendance!$G910,FINALS_WEEK_TUESDAY_PERIOD_SCHEDULE[],2,TRUE),
       VLOOKUP(Attendance!$G910,REGULAR_WEEK_SCHEDULE[[Tuesday]:[Period]],5,TRUE)),
IF(WEEKDAY(Attendance!$J910) = 4,
        IF(COUNTIF(BLOCK_WEDNESDAY_DATES[],Attendance!$J910) &gt; 0, VLOOKUP(Attendance!$G910,BLOCK_WEDNESDAY_PERIOD_SCHEDULE[],2,TRUE),
        IF(COUNTIF(FINALS_WEEK_WEDNESDAY_DATE[],Attendance!$J910) &gt; 0, VLOOKUP(Attendance!$G910,FINALS_WEEK_WEDNESDAY_PERIOD_SCHEDULE[],2,TRUE),
       VLOOKUP(Attendance!$G910,REGULAR_WEEK_SCHEDULE[[Wednesday]:[Period]],4,TRUE))),
IF(WEEKDAY($J910) = 5,
       IF(COUNTIF(BLOCK_THURSDAY_DATES[],Attendance!$J910) &gt; 0, VLOOKUP(Attendance!$G910,BLOCK_THURSDAY_PERIOD_SCHEDULE[],2,TRUE),
       IF(COUNTIF(FINALS_WEEK_THURSDAY_DATE[],Attendance!$J910) &gt; 0, VLOOKUP(Attendance!$G910,FINALS_WEEK_THURSDAY_PERIOD_SCHEDULE[],2,TRUE),
       VLOOKUP(Attendance!$G910,REGULAR_WEEK_SCHEDULE[[Thursday]:[Period]],3,TRUE))),
IF(WEEKDAY(Attendance!$J910) = 6,
       IF(COUNTIF(FINALS_WEEK_FRIDAY_DATE[],Attendance!$J910) &gt; 0, VLOOKUP(Attendance!$G910,FINALS_WEEK_FRIDAY_PERIOD_SCHEDULE[],2,TRUE),
       VLOOKUP(Attendance!$G910,REGULAR_WEEK_SCHEDULE[[Friday]:[Period]],2,TRUE))))))))))</f>
        <v/>
      </c>
      <c r="J910" s="41" t="str">
        <f t="shared" ca="1" si="47"/>
        <v/>
      </c>
      <c r="K910" s="41" t="str">
        <f>IF($A910 &lt;&gt; "",VLOOKUP($A910,'Student reference sheet'!$A$2:$V$2329, 7,FALSE), "")</f>
        <v/>
      </c>
      <c r="L910" s="30" t="str">
        <f>IF($A910 ="", "", VLOOKUP($A910, 'Student reference sheet'!$A$2:$Z$2603,23,FALSE))</f>
        <v/>
      </c>
      <c r="M910" s="30" t="str">
        <f>IF($A910 ="", "", VLOOKUP($A910, 'Student reference sheet'!$A$2:$Z$2603,24,FALSE))</f>
        <v/>
      </c>
      <c r="N910" s="30" t="str">
        <f>IF($A910 ="", "", VLOOKUP($A910, 'Student reference sheet'!$A$2:$Z$2603,26,FALSE))</f>
        <v/>
      </c>
      <c r="O910" s="30" t="str">
        <f>IF($A910 ="", "", VLOOKUP($A910, 'Student reference sheet'!$A$2:$Z$2603,25,FALSE))</f>
        <v/>
      </c>
      <c r="P910" s="39" t="str">
        <f>IF($A910 = "", "", IF(OR(VLOOKUP($A910,'Student reference sheet'!$A$2:$V$2400,8,FALSE) = "R",  VLOOKUP($A910,'Student reference sheet'!$A$2:$V$2400,8,FALSE) = "L"), "X", ""))</f>
        <v/>
      </c>
      <c r="Q910" s="39" t="str">
        <f>IF($A910 ="", "", VLOOKUP($A910, 'Student reference sheet'!$A$2:$V$2603,22,FALSE))</f>
        <v/>
      </c>
      <c r="R910" s="39" t="str">
        <f>IF($A910 &lt;&gt; "",VLOOKUP($A910,'Student reference sheet'!$A$2:$V$2329, 5,FALSE), "")</f>
        <v/>
      </c>
      <c r="S910" s="39" t="str">
        <f>IF($A910 &lt;&gt; "",VLOOKUP($A910,'Student reference sheet'!$A$2:$V$2329, 6,FALSE), "")</f>
        <v/>
      </c>
      <c r="T910" s="30" t="str">
        <f>IF($A910 = "","",
IF(VLOOKUP($A910,'Student reference sheet'!$A$2:$V$2329, 10,FALSE) = "Y", "Hispanic",
IF(VLOOKUP($A910,'Student reference sheet'!$A$2:$V$2329,11,FALSE) &lt;&gt; "",
IF(VLOOKUP($A910,'Student reference sheet'!$A$2:$V$2329,11,FALSE) = "UNK", "Unknown", VLOOKUP(VALUE(VLOOKUP($A910,'Student reference sheet'!$A$2:$V$2329,11,FALSE)),'Ethnicity Reference'!$A$2:$B$22,2,FALSE)),
IF(VLOOKUP($A910,'Student reference sheet'!$A$2:$V$2329,9,FALSE) &lt;&gt; "", VLOOKUP(VALUE(VLOOKUP($A910,'Student reference sheet'!$A$2:$V$2329,9,FALSE)),'Ethnicity Reference'!$A$2:$B$22,2,FALSE),"Unknown"))))</f>
        <v/>
      </c>
      <c r="U910" s="35"/>
    </row>
    <row r="911" spans="1:21" ht="15.75">
      <c r="A911" s="47"/>
      <c r="B911" s="33"/>
      <c r="C911" s="39" t="str">
        <f>IF($A911 &lt;&gt; "",VLOOKUP($A911,'Student reference sheet'!$A$2:$V$2329, 3,FALSE), "")</f>
        <v/>
      </c>
      <c r="D911" s="39" t="str">
        <f>IF($A911 &lt;&gt; "",VLOOKUP($A911,'Student reference sheet'!$A$2:$V$2329, 2,FALSE), "")</f>
        <v/>
      </c>
      <c r="E911" s="35"/>
      <c r="F911" s="34"/>
      <c r="G911" s="40" t="str">
        <f t="shared" ca="1" si="45"/>
        <v/>
      </c>
      <c r="H911" s="40" t="str">
        <f t="shared" ca="1" si="46"/>
        <v/>
      </c>
      <c r="I911" s="36" t="str">
        <f>IF($A911 = "", "",
IF(COUNTIF(MINIMUM_DAY_DATES[], Attendance!J911) &gt; 0, VLOOKUP(Attendance!$G911,MINIMUM_DAY_PERIOD_SCHEDULE[], 2,TRUE),
IF(COUNTIF(RALLY_DATES[], Attendance!J911) &gt; 0, VLOOKUP(Attendance!$G911,RALLY_PERIOD_SCHEDULE[], 2,TRUE),
IF(WEEKDAY(Attendance!$J911) = 2,
       IF(COUNTIF(FINALS_WEEK_MONDAY_DATE[],Attendance!$J911) &gt; 0, VLOOKUP(Attendance!$G911,FINALS_WEEK_MONDAY_PERIOD_SCHEDULE[],2,TRUE),
       VLOOKUP(Attendance!$G911,REGULAR_WEEK_SCHEDULE[],6,TRUE)),
IF(WEEKDAY($J911) = 3,
       IF(COUNTIF(FINALS_WEEK_TUESDAY_DATE[],Attendance!$J911) &gt; 0, VLOOKUP(Attendance!$G911,FINALS_WEEK_TUESDAY_PERIOD_SCHEDULE[],2,TRUE),
       VLOOKUP(Attendance!$G911,REGULAR_WEEK_SCHEDULE[[Tuesday]:[Period]],5,TRUE)),
IF(WEEKDAY(Attendance!$J911) = 4,
        IF(COUNTIF(BLOCK_WEDNESDAY_DATES[],Attendance!$J911) &gt; 0, VLOOKUP(Attendance!$G911,BLOCK_WEDNESDAY_PERIOD_SCHEDULE[],2,TRUE),
        IF(COUNTIF(FINALS_WEEK_WEDNESDAY_DATE[],Attendance!$J911) &gt; 0, VLOOKUP(Attendance!$G911,FINALS_WEEK_WEDNESDAY_PERIOD_SCHEDULE[],2,TRUE),
       VLOOKUP(Attendance!$G911,REGULAR_WEEK_SCHEDULE[[Wednesday]:[Period]],4,TRUE))),
IF(WEEKDAY($J911) = 5,
       IF(COUNTIF(BLOCK_THURSDAY_DATES[],Attendance!$J911) &gt; 0, VLOOKUP(Attendance!$G911,BLOCK_THURSDAY_PERIOD_SCHEDULE[],2,TRUE),
       IF(COUNTIF(FINALS_WEEK_THURSDAY_DATE[],Attendance!$J911) &gt; 0, VLOOKUP(Attendance!$G911,FINALS_WEEK_THURSDAY_PERIOD_SCHEDULE[],2,TRUE),
       VLOOKUP(Attendance!$G911,REGULAR_WEEK_SCHEDULE[[Thursday]:[Period]],3,TRUE))),
IF(WEEKDAY(Attendance!$J911) = 6,
       IF(COUNTIF(FINALS_WEEK_FRIDAY_DATE[],Attendance!$J911) &gt; 0, VLOOKUP(Attendance!$G911,FINALS_WEEK_FRIDAY_PERIOD_SCHEDULE[],2,TRUE),
       VLOOKUP(Attendance!$G911,REGULAR_WEEK_SCHEDULE[[Friday]:[Period]],2,TRUE))))))))))</f>
        <v/>
      </c>
      <c r="J911" s="41" t="str">
        <f t="shared" ca="1" si="47"/>
        <v/>
      </c>
      <c r="K911" s="41" t="str">
        <f>IF($A911 &lt;&gt; "",VLOOKUP($A911,'Student reference sheet'!$A$2:$V$2329, 7,FALSE), "")</f>
        <v/>
      </c>
      <c r="L911" s="30" t="str">
        <f>IF($A911 ="", "", VLOOKUP($A911, 'Student reference sheet'!$A$2:$Z$2603,23,FALSE))</f>
        <v/>
      </c>
      <c r="M911" s="30" t="str">
        <f>IF($A911 ="", "", VLOOKUP($A911, 'Student reference sheet'!$A$2:$Z$2603,24,FALSE))</f>
        <v/>
      </c>
      <c r="N911" s="30" t="str">
        <f>IF($A911 ="", "", VLOOKUP($A911, 'Student reference sheet'!$A$2:$Z$2603,26,FALSE))</f>
        <v/>
      </c>
      <c r="O911" s="30" t="str">
        <f>IF($A911 ="", "", VLOOKUP($A911, 'Student reference sheet'!$A$2:$Z$2603,25,FALSE))</f>
        <v/>
      </c>
      <c r="P911" s="39" t="str">
        <f>IF($A911 = "", "", IF(OR(VLOOKUP($A911,'Student reference sheet'!$A$2:$V$2400,8,FALSE) = "R",  VLOOKUP($A911,'Student reference sheet'!$A$2:$V$2400,8,FALSE) = "L"), "X", ""))</f>
        <v/>
      </c>
      <c r="Q911" s="39" t="str">
        <f>IF($A911 ="", "", VLOOKUP($A911, 'Student reference sheet'!$A$2:$V$2603,22,FALSE))</f>
        <v/>
      </c>
      <c r="R911" s="39" t="str">
        <f>IF($A911 &lt;&gt; "",VLOOKUP($A911,'Student reference sheet'!$A$2:$V$2329, 5,FALSE), "")</f>
        <v/>
      </c>
      <c r="S911" s="39" t="str">
        <f>IF($A911 &lt;&gt; "",VLOOKUP($A911,'Student reference sheet'!$A$2:$V$2329, 6,FALSE), "")</f>
        <v/>
      </c>
      <c r="T911" s="30" t="str">
        <f>IF($A911 = "","",
IF(VLOOKUP($A911,'Student reference sheet'!$A$2:$V$2329, 10,FALSE) = "Y", "Hispanic",
IF(VLOOKUP($A911,'Student reference sheet'!$A$2:$V$2329,11,FALSE) &lt;&gt; "",
IF(VLOOKUP($A911,'Student reference sheet'!$A$2:$V$2329,11,FALSE) = "UNK", "Unknown", VLOOKUP(VALUE(VLOOKUP($A911,'Student reference sheet'!$A$2:$V$2329,11,FALSE)),'Ethnicity Reference'!$A$2:$B$22,2,FALSE)),
IF(VLOOKUP($A911,'Student reference sheet'!$A$2:$V$2329,9,FALSE) &lt;&gt; "", VLOOKUP(VALUE(VLOOKUP($A911,'Student reference sheet'!$A$2:$V$2329,9,FALSE)),'Ethnicity Reference'!$A$2:$B$22,2,FALSE),"Unknown"))))</f>
        <v/>
      </c>
      <c r="U911" s="35"/>
    </row>
    <row r="912" spans="1:21" ht="15.75">
      <c r="A912" s="47"/>
      <c r="B912" s="33"/>
      <c r="C912" s="39" t="str">
        <f>IF($A912 &lt;&gt; "",VLOOKUP($A912,'Student reference sheet'!$A$2:$V$2329, 3,FALSE), "")</f>
        <v/>
      </c>
      <c r="D912" s="39" t="str">
        <f>IF($A912 &lt;&gt; "",VLOOKUP($A912,'Student reference sheet'!$A$2:$V$2329, 2,FALSE), "")</f>
        <v/>
      </c>
      <c r="E912" s="35"/>
      <c r="F912" s="34"/>
      <c r="G912" s="40" t="str">
        <f t="shared" ca="1" si="45"/>
        <v/>
      </c>
      <c r="H912" s="40" t="str">
        <f t="shared" ca="1" si="46"/>
        <v/>
      </c>
      <c r="I912" s="36" t="str">
        <f>IF($A912 = "", "",
IF(COUNTIF(MINIMUM_DAY_DATES[], Attendance!J912) &gt; 0, VLOOKUP(Attendance!$G912,MINIMUM_DAY_PERIOD_SCHEDULE[], 2,TRUE),
IF(COUNTIF(RALLY_DATES[], Attendance!J912) &gt; 0, VLOOKUP(Attendance!$G912,RALLY_PERIOD_SCHEDULE[], 2,TRUE),
IF(WEEKDAY(Attendance!$J912) = 2,
       IF(COUNTIF(FINALS_WEEK_MONDAY_DATE[],Attendance!$J912) &gt; 0, VLOOKUP(Attendance!$G912,FINALS_WEEK_MONDAY_PERIOD_SCHEDULE[],2,TRUE),
       VLOOKUP(Attendance!$G912,REGULAR_WEEK_SCHEDULE[],6,TRUE)),
IF(WEEKDAY($J912) = 3,
       IF(COUNTIF(FINALS_WEEK_TUESDAY_DATE[],Attendance!$J912) &gt; 0, VLOOKUP(Attendance!$G912,FINALS_WEEK_TUESDAY_PERIOD_SCHEDULE[],2,TRUE),
       VLOOKUP(Attendance!$G912,REGULAR_WEEK_SCHEDULE[[Tuesday]:[Period]],5,TRUE)),
IF(WEEKDAY(Attendance!$J912) = 4,
        IF(COUNTIF(BLOCK_WEDNESDAY_DATES[],Attendance!$J912) &gt; 0, VLOOKUP(Attendance!$G912,BLOCK_WEDNESDAY_PERIOD_SCHEDULE[],2,TRUE),
        IF(COUNTIF(FINALS_WEEK_WEDNESDAY_DATE[],Attendance!$J912) &gt; 0, VLOOKUP(Attendance!$G912,FINALS_WEEK_WEDNESDAY_PERIOD_SCHEDULE[],2,TRUE),
       VLOOKUP(Attendance!$G912,REGULAR_WEEK_SCHEDULE[[Wednesday]:[Period]],4,TRUE))),
IF(WEEKDAY($J912) = 5,
       IF(COUNTIF(BLOCK_THURSDAY_DATES[],Attendance!$J912) &gt; 0, VLOOKUP(Attendance!$G912,BLOCK_THURSDAY_PERIOD_SCHEDULE[],2,TRUE),
       IF(COUNTIF(FINALS_WEEK_THURSDAY_DATE[],Attendance!$J912) &gt; 0, VLOOKUP(Attendance!$G912,FINALS_WEEK_THURSDAY_PERIOD_SCHEDULE[],2,TRUE),
       VLOOKUP(Attendance!$G912,REGULAR_WEEK_SCHEDULE[[Thursday]:[Period]],3,TRUE))),
IF(WEEKDAY(Attendance!$J912) = 6,
       IF(COUNTIF(FINALS_WEEK_FRIDAY_DATE[],Attendance!$J912) &gt; 0, VLOOKUP(Attendance!$G912,FINALS_WEEK_FRIDAY_PERIOD_SCHEDULE[],2,TRUE),
       VLOOKUP(Attendance!$G912,REGULAR_WEEK_SCHEDULE[[Friday]:[Period]],2,TRUE))))))))))</f>
        <v/>
      </c>
      <c r="J912" s="41" t="str">
        <f t="shared" ca="1" si="47"/>
        <v/>
      </c>
      <c r="K912" s="41" t="str">
        <f>IF($A912 &lt;&gt; "",VLOOKUP($A912,'Student reference sheet'!$A$2:$V$2329, 7,FALSE), "")</f>
        <v/>
      </c>
      <c r="L912" s="30" t="str">
        <f>IF($A912 ="", "", VLOOKUP($A912, 'Student reference sheet'!$A$2:$Z$2603,23,FALSE))</f>
        <v/>
      </c>
      <c r="M912" s="30" t="str">
        <f>IF($A912 ="", "", VLOOKUP($A912, 'Student reference sheet'!$A$2:$Z$2603,24,FALSE))</f>
        <v/>
      </c>
      <c r="N912" s="30" t="str">
        <f>IF($A912 ="", "", VLOOKUP($A912, 'Student reference sheet'!$A$2:$Z$2603,26,FALSE))</f>
        <v/>
      </c>
      <c r="O912" s="30" t="str">
        <f>IF($A912 ="", "", VLOOKUP($A912, 'Student reference sheet'!$A$2:$Z$2603,25,FALSE))</f>
        <v/>
      </c>
      <c r="P912" s="39" t="str">
        <f>IF($A912 = "", "", IF(OR(VLOOKUP($A912,'Student reference sheet'!$A$2:$V$2400,8,FALSE) = "R",  VLOOKUP($A912,'Student reference sheet'!$A$2:$V$2400,8,FALSE) = "L"), "X", ""))</f>
        <v/>
      </c>
      <c r="Q912" s="39" t="str">
        <f>IF($A912 ="", "", VLOOKUP($A912, 'Student reference sheet'!$A$2:$V$2603,22,FALSE))</f>
        <v/>
      </c>
      <c r="R912" s="39" t="str">
        <f>IF($A912 &lt;&gt; "",VLOOKUP($A912,'Student reference sheet'!$A$2:$V$2329, 5,FALSE), "")</f>
        <v/>
      </c>
      <c r="S912" s="39" t="str">
        <f>IF($A912 &lt;&gt; "",VLOOKUP($A912,'Student reference sheet'!$A$2:$V$2329, 6,FALSE), "")</f>
        <v/>
      </c>
      <c r="T912" s="30" t="str">
        <f>IF($A912 = "","",
IF(VLOOKUP($A912,'Student reference sheet'!$A$2:$V$2329, 10,FALSE) = "Y", "Hispanic",
IF(VLOOKUP($A912,'Student reference sheet'!$A$2:$V$2329,11,FALSE) &lt;&gt; "",
IF(VLOOKUP($A912,'Student reference sheet'!$A$2:$V$2329,11,FALSE) = "UNK", "Unknown", VLOOKUP(VALUE(VLOOKUP($A912,'Student reference sheet'!$A$2:$V$2329,11,FALSE)),'Ethnicity Reference'!$A$2:$B$22,2,FALSE)),
IF(VLOOKUP($A912,'Student reference sheet'!$A$2:$V$2329,9,FALSE) &lt;&gt; "", VLOOKUP(VALUE(VLOOKUP($A912,'Student reference sheet'!$A$2:$V$2329,9,FALSE)),'Ethnicity Reference'!$A$2:$B$22,2,FALSE),"Unknown"))))</f>
        <v/>
      </c>
      <c r="U912" s="35"/>
    </row>
    <row r="913" spans="1:21" ht="15.75">
      <c r="A913" s="47"/>
      <c r="B913" s="33"/>
      <c r="C913" s="39" t="str">
        <f>IF($A913 &lt;&gt; "",VLOOKUP($A913,'Student reference sheet'!$A$2:$V$2329, 3,FALSE), "")</f>
        <v/>
      </c>
      <c r="D913" s="39" t="str">
        <f>IF($A913 &lt;&gt; "",VLOOKUP($A913,'Student reference sheet'!$A$2:$V$2329, 2,FALSE), "")</f>
        <v/>
      </c>
      <c r="E913" s="35"/>
      <c r="F913" s="34"/>
      <c r="G913" s="40" t="str">
        <f t="shared" ca="1" si="45"/>
        <v/>
      </c>
      <c r="H913" s="40" t="str">
        <f t="shared" ca="1" si="46"/>
        <v/>
      </c>
      <c r="I913" s="36" t="str">
        <f>IF($A913 = "", "",
IF(COUNTIF(MINIMUM_DAY_DATES[], Attendance!J913) &gt; 0, VLOOKUP(Attendance!$G913,MINIMUM_DAY_PERIOD_SCHEDULE[], 2,TRUE),
IF(COUNTIF(RALLY_DATES[], Attendance!J913) &gt; 0, VLOOKUP(Attendance!$G913,RALLY_PERIOD_SCHEDULE[], 2,TRUE),
IF(WEEKDAY(Attendance!$J913) = 2,
       IF(COUNTIF(FINALS_WEEK_MONDAY_DATE[],Attendance!$J913) &gt; 0, VLOOKUP(Attendance!$G913,FINALS_WEEK_MONDAY_PERIOD_SCHEDULE[],2,TRUE),
       VLOOKUP(Attendance!$G913,REGULAR_WEEK_SCHEDULE[],6,TRUE)),
IF(WEEKDAY($J913) = 3,
       IF(COUNTIF(FINALS_WEEK_TUESDAY_DATE[],Attendance!$J913) &gt; 0, VLOOKUP(Attendance!$G913,FINALS_WEEK_TUESDAY_PERIOD_SCHEDULE[],2,TRUE),
       VLOOKUP(Attendance!$G913,REGULAR_WEEK_SCHEDULE[[Tuesday]:[Period]],5,TRUE)),
IF(WEEKDAY(Attendance!$J913) = 4,
        IF(COUNTIF(BLOCK_WEDNESDAY_DATES[],Attendance!$J913) &gt; 0, VLOOKUP(Attendance!$G913,BLOCK_WEDNESDAY_PERIOD_SCHEDULE[],2,TRUE),
        IF(COUNTIF(FINALS_WEEK_WEDNESDAY_DATE[],Attendance!$J913) &gt; 0, VLOOKUP(Attendance!$G913,FINALS_WEEK_WEDNESDAY_PERIOD_SCHEDULE[],2,TRUE),
       VLOOKUP(Attendance!$G913,REGULAR_WEEK_SCHEDULE[[Wednesday]:[Period]],4,TRUE))),
IF(WEEKDAY($J913) = 5,
       IF(COUNTIF(BLOCK_THURSDAY_DATES[],Attendance!$J913) &gt; 0, VLOOKUP(Attendance!$G913,BLOCK_THURSDAY_PERIOD_SCHEDULE[],2,TRUE),
       IF(COUNTIF(FINALS_WEEK_THURSDAY_DATE[],Attendance!$J913) &gt; 0, VLOOKUP(Attendance!$G913,FINALS_WEEK_THURSDAY_PERIOD_SCHEDULE[],2,TRUE),
       VLOOKUP(Attendance!$G913,REGULAR_WEEK_SCHEDULE[[Thursday]:[Period]],3,TRUE))),
IF(WEEKDAY(Attendance!$J913) = 6,
       IF(COUNTIF(FINALS_WEEK_FRIDAY_DATE[],Attendance!$J913) &gt; 0, VLOOKUP(Attendance!$G913,FINALS_WEEK_FRIDAY_PERIOD_SCHEDULE[],2,TRUE),
       VLOOKUP(Attendance!$G913,REGULAR_WEEK_SCHEDULE[[Friday]:[Period]],2,TRUE))))))))))</f>
        <v/>
      </c>
      <c r="J913" s="41" t="str">
        <f t="shared" ca="1" si="47"/>
        <v/>
      </c>
      <c r="K913" s="41" t="str">
        <f>IF($A913 &lt;&gt; "",VLOOKUP($A913,'Student reference sheet'!$A$2:$V$2329, 7,FALSE), "")</f>
        <v/>
      </c>
      <c r="L913" s="30" t="str">
        <f>IF($A913 ="", "", VLOOKUP($A913, 'Student reference sheet'!$A$2:$Z$2603,23,FALSE))</f>
        <v/>
      </c>
      <c r="M913" s="30" t="str">
        <f>IF($A913 ="", "", VLOOKUP($A913, 'Student reference sheet'!$A$2:$Z$2603,24,FALSE))</f>
        <v/>
      </c>
      <c r="N913" s="30" t="str">
        <f>IF($A913 ="", "", VLOOKUP($A913, 'Student reference sheet'!$A$2:$Z$2603,26,FALSE))</f>
        <v/>
      </c>
      <c r="O913" s="30" t="str">
        <f>IF($A913 ="", "", VLOOKUP($A913, 'Student reference sheet'!$A$2:$Z$2603,25,FALSE))</f>
        <v/>
      </c>
      <c r="P913" s="39" t="str">
        <f>IF($A913 = "", "", IF(OR(VLOOKUP($A913,'Student reference sheet'!$A$2:$V$2400,8,FALSE) = "R",  VLOOKUP($A913,'Student reference sheet'!$A$2:$V$2400,8,FALSE) = "L"), "X", ""))</f>
        <v/>
      </c>
      <c r="Q913" s="39" t="str">
        <f>IF($A913 ="", "", VLOOKUP($A913, 'Student reference sheet'!$A$2:$V$2603,22,FALSE))</f>
        <v/>
      </c>
      <c r="R913" s="39" t="str">
        <f>IF($A913 &lt;&gt; "",VLOOKUP($A913,'Student reference sheet'!$A$2:$V$2329, 5,FALSE), "")</f>
        <v/>
      </c>
      <c r="S913" s="39" t="str">
        <f>IF($A913 &lt;&gt; "",VLOOKUP($A913,'Student reference sheet'!$A$2:$V$2329, 6,FALSE), "")</f>
        <v/>
      </c>
      <c r="T913" s="30" t="str">
        <f>IF($A913 = "","",
IF(VLOOKUP($A913,'Student reference sheet'!$A$2:$V$2329, 10,FALSE) = "Y", "Hispanic",
IF(VLOOKUP($A913,'Student reference sheet'!$A$2:$V$2329,11,FALSE) &lt;&gt; "",
IF(VLOOKUP($A913,'Student reference sheet'!$A$2:$V$2329,11,FALSE) = "UNK", "Unknown", VLOOKUP(VALUE(VLOOKUP($A913,'Student reference sheet'!$A$2:$V$2329,11,FALSE)),'Ethnicity Reference'!$A$2:$B$22,2,FALSE)),
IF(VLOOKUP($A913,'Student reference sheet'!$A$2:$V$2329,9,FALSE) &lt;&gt; "", VLOOKUP(VALUE(VLOOKUP($A913,'Student reference sheet'!$A$2:$V$2329,9,FALSE)),'Ethnicity Reference'!$A$2:$B$22,2,FALSE),"Unknown"))))</f>
        <v/>
      </c>
      <c r="U913" s="35"/>
    </row>
    <row r="914" spans="1:21" ht="15.75">
      <c r="A914" s="47"/>
      <c r="B914" s="33"/>
      <c r="C914" s="39" t="str">
        <f>IF($A914 &lt;&gt; "",VLOOKUP($A914,'Student reference sheet'!$A$2:$V$2329, 3,FALSE), "")</f>
        <v/>
      </c>
      <c r="D914" s="39" t="str">
        <f>IF($A914 &lt;&gt; "",VLOOKUP($A914,'Student reference sheet'!$A$2:$V$2329, 2,FALSE), "")</f>
        <v/>
      </c>
      <c r="E914" s="35"/>
      <c r="F914" s="34"/>
      <c r="G914" s="40" t="str">
        <f t="shared" ca="1" si="45"/>
        <v/>
      </c>
      <c r="H914" s="40" t="str">
        <f t="shared" ca="1" si="46"/>
        <v/>
      </c>
      <c r="I914" s="36" t="str">
        <f>IF($A914 = "", "",
IF(COUNTIF(MINIMUM_DAY_DATES[], Attendance!J914) &gt; 0, VLOOKUP(Attendance!$G914,MINIMUM_DAY_PERIOD_SCHEDULE[], 2,TRUE),
IF(COUNTIF(RALLY_DATES[], Attendance!J914) &gt; 0, VLOOKUP(Attendance!$G914,RALLY_PERIOD_SCHEDULE[], 2,TRUE),
IF(WEEKDAY(Attendance!$J914) = 2,
       IF(COUNTIF(FINALS_WEEK_MONDAY_DATE[],Attendance!$J914) &gt; 0, VLOOKUP(Attendance!$G914,FINALS_WEEK_MONDAY_PERIOD_SCHEDULE[],2,TRUE),
       VLOOKUP(Attendance!$G914,REGULAR_WEEK_SCHEDULE[],6,TRUE)),
IF(WEEKDAY($J914) = 3,
       IF(COUNTIF(FINALS_WEEK_TUESDAY_DATE[],Attendance!$J914) &gt; 0, VLOOKUP(Attendance!$G914,FINALS_WEEK_TUESDAY_PERIOD_SCHEDULE[],2,TRUE),
       VLOOKUP(Attendance!$G914,REGULAR_WEEK_SCHEDULE[[Tuesday]:[Period]],5,TRUE)),
IF(WEEKDAY(Attendance!$J914) = 4,
        IF(COUNTIF(BLOCK_WEDNESDAY_DATES[],Attendance!$J914) &gt; 0, VLOOKUP(Attendance!$G914,BLOCK_WEDNESDAY_PERIOD_SCHEDULE[],2,TRUE),
        IF(COUNTIF(FINALS_WEEK_WEDNESDAY_DATE[],Attendance!$J914) &gt; 0, VLOOKUP(Attendance!$G914,FINALS_WEEK_WEDNESDAY_PERIOD_SCHEDULE[],2,TRUE),
       VLOOKUP(Attendance!$G914,REGULAR_WEEK_SCHEDULE[[Wednesday]:[Period]],4,TRUE))),
IF(WEEKDAY($J914) = 5,
       IF(COUNTIF(BLOCK_THURSDAY_DATES[],Attendance!$J914) &gt; 0, VLOOKUP(Attendance!$G914,BLOCK_THURSDAY_PERIOD_SCHEDULE[],2,TRUE),
       IF(COUNTIF(FINALS_WEEK_THURSDAY_DATE[],Attendance!$J914) &gt; 0, VLOOKUP(Attendance!$G914,FINALS_WEEK_THURSDAY_PERIOD_SCHEDULE[],2,TRUE),
       VLOOKUP(Attendance!$G914,REGULAR_WEEK_SCHEDULE[[Thursday]:[Period]],3,TRUE))),
IF(WEEKDAY(Attendance!$J914) = 6,
       IF(COUNTIF(FINALS_WEEK_FRIDAY_DATE[],Attendance!$J914) &gt; 0, VLOOKUP(Attendance!$G914,FINALS_WEEK_FRIDAY_PERIOD_SCHEDULE[],2,TRUE),
       VLOOKUP(Attendance!$G914,REGULAR_WEEK_SCHEDULE[[Friday]:[Period]],2,TRUE))))))))))</f>
        <v/>
      </c>
      <c r="J914" s="41" t="str">
        <f t="shared" ca="1" si="47"/>
        <v/>
      </c>
      <c r="K914" s="41" t="str">
        <f>IF($A914 &lt;&gt; "",VLOOKUP($A914,'Student reference sheet'!$A$2:$V$2329, 7,FALSE), "")</f>
        <v/>
      </c>
      <c r="L914" s="30" t="str">
        <f>IF($A914 ="", "", VLOOKUP($A914, 'Student reference sheet'!$A$2:$Z$2603,23,FALSE))</f>
        <v/>
      </c>
      <c r="M914" s="30" t="str">
        <f>IF($A914 ="", "", VLOOKUP($A914, 'Student reference sheet'!$A$2:$Z$2603,24,FALSE))</f>
        <v/>
      </c>
      <c r="N914" s="30" t="str">
        <f>IF($A914 ="", "", VLOOKUP($A914, 'Student reference sheet'!$A$2:$Z$2603,26,FALSE))</f>
        <v/>
      </c>
      <c r="O914" s="30" t="str">
        <f>IF($A914 ="", "", VLOOKUP($A914, 'Student reference sheet'!$A$2:$Z$2603,25,FALSE))</f>
        <v/>
      </c>
      <c r="P914" s="39" t="str">
        <f>IF($A914 = "", "", IF(OR(VLOOKUP($A914,'Student reference sheet'!$A$2:$V$2400,8,FALSE) = "R",  VLOOKUP($A914,'Student reference sheet'!$A$2:$V$2400,8,FALSE) = "L"), "X", ""))</f>
        <v/>
      </c>
      <c r="Q914" s="39" t="str">
        <f>IF($A914 ="", "", VLOOKUP($A914, 'Student reference sheet'!$A$2:$V$2603,22,FALSE))</f>
        <v/>
      </c>
      <c r="R914" s="39" t="str">
        <f>IF($A914 &lt;&gt; "",VLOOKUP($A914,'Student reference sheet'!$A$2:$V$2329, 5,FALSE), "")</f>
        <v/>
      </c>
      <c r="S914" s="39" t="str">
        <f>IF($A914 &lt;&gt; "",VLOOKUP($A914,'Student reference sheet'!$A$2:$V$2329, 6,FALSE), "")</f>
        <v/>
      </c>
      <c r="T914" s="30" t="str">
        <f>IF($A914 = "","",
IF(VLOOKUP($A914,'Student reference sheet'!$A$2:$V$2329, 10,FALSE) = "Y", "Hispanic",
IF(VLOOKUP($A914,'Student reference sheet'!$A$2:$V$2329,11,FALSE) &lt;&gt; "",
IF(VLOOKUP($A914,'Student reference sheet'!$A$2:$V$2329,11,FALSE) = "UNK", "Unknown", VLOOKUP(VALUE(VLOOKUP($A914,'Student reference sheet'!$A$2:$V$2329,11,FALSE)),'Ethnicity Reference'!$A$2:$B$22,2,FALSE)),
IF(VLOOKUP($A914,'Student reference sheet'!$A$2:$V$2329,9,FALSE) &lt;&gt; "", VLOOKUP(VALUE(VLOOKUP($A914,'Student reference sheet'!$A$2:$V$2329,9,FALSE)),'Ethnicity Reference'!$A$2:$B$22,2,FALSE),"Unknown"))))</f>
        <v/>
      </c>
      <c r="U914" s="35"/>
    </row>
    <row r="915" spans="1:21" ht="15.75">
      <c r="A915" s="47"/>
      <c r="B915" s="33"/>
      <c r="C915" s="39" t="str">
        <f>IF($A915 &lt;&gt; "",VLOOKUP($A915,'Student reference sheet'!$A$2:$V$2329, 3,FALSE), "")</f>
        <v/>
      </c>
      <c r="D915" s="39" t="str">
        <f>IF($A915 &lt;&gt; "",VLOOKUP($A915,'Student reference sheet'!$A$2:$V$2329, 2,FALSE), "")</f>
        <v/>
      </c>
      <c r="E915" s="35"/>
      <c r="F915" s="34"/>
      <c r="G915" s="40" t="str">
        <f t="shared" ca="1" si="45"/>
        <v/>
      </c>
      <c r="H915" s="40" t="str">
        <f t="shared" ca="1" si="46"/>
        <v/>
      </c>
      <c r="I915" s="36" t="str">
        <f>IF($A915 = "", "",
IF(COUNTIF(MINIMUM_DAY_DATES[], Attendance!J915) &gt; 0, VLOOKUP(Attendance!$G915,MINIMUM_DAY_PERIOD_SCHEDULE[], 2,TRUE),
IF(COUNTIF(RALLY_DATES[], Attendance!J915) &gt; 0, VLOOKUP(Attendance!$G915,RALLY_PERIOD_SCHEDULE[], 2,TRUE),
IF(WEEKDAY(Attendance!$J915) = 2,
       IF(COUNTIF(FINALS_WEEK_MONDAY_DATE[],Attendance!$J915) &gt; 0, VLOOKUP(Attendance!$G915,FINALS_WEEK_MONDAY_PERIOD_SCHEDULE[],2,TRUE),
       VLOOKUP(Attendance!$G915,REGULAR_WEEK_SCHEDULE[],6,TRUE)),
IF(WEEKDAY($J915) = 3,
       IF(COUNTIF(FINALS_WEEK_TUESDAY_DATE[],Attendance!$J915) &gt; 0, VLOOKUP(Attendance!$G915,FINALS_WEEK_TUESDAY_PERIOD_SCHEDULE[],2,TRUE),
       VLOOKUP(Attendance!$G915,REGULAR_WEEK_SCHEDULE[[Tuesday]:[Period]],5,TRUE)),
IF(WEEKDAY(Attendance!$J915) = 4,
        IF(COUNTIF(BLOCK_WEDNESDAY_DATES[],Attendance!$J915) &gt; 0, VLOOKUP(Attendance!$G915,BLOCK_WEDNESDAY_PERIOD_SCHEDULE[],2,TRUE),
        IF(COUNTIF(FINALS_WEEK_WEDNESDAY_DATE[],Attendance!$J915) &gt; 0, VLOOKUP(Attendance!$G915,FINALS_WEEK_WEDNESDAY_PERIOD_SCHEDULE[],2,TRUE),
       VLOOKUP(Attendance!$G915,REGULAR_WEEK_SCHEDULE[[Wednesday]:[Period]],4,TRUE))),
IF(WEEKDAY($J915) = 5,
       IF(COUNTIF(BLOCK_THURSDAY_DATES[],Attendance!$J915) &gt; 0, VLOOKUP(Attendance!$G915,BLOCK_THURSDAY_PERIOD_SCHEDULE[],2,TRUE),
       IF(COUNTIF(FINALS_WEEK_THURSDAY_DATE[],Attendance!$J915) &gt; 0, VLOOKUP(Attendance!$G915,FINALS_WEEK_THURSDAY_PERIOD_SCHEDULE[],2,TRUE),
       VLOOKUP(Attendance!$G915,REGULAR_WEEK_SCHEDULE[[Thursday]:[Period]],3,TRUE))),
IF(WEEKDAY(Attendance!$J915) = 6,
       IF(COUNTIF(FINALS_WEEK_FRIDAY_DATE[],Attendance!$J915) &gt; 0, VLOOKUP(Attendance!$G915,FINALS_WEEK_FRIDAY_PERIOD_SCHEDULE[],2,TRUE),
       VLOOKUP(Attendance!$G915,REGULAR_WEEK_SCHEDULE[[Friday]:[Period]],2,TRUE))))))))))</f>
        <v/>
      </c>
      <c r="J915" s="41" t="str">
        <f t="shared" ca="1" si="47"/>
        <v/>
      </c>
      <c r="K915" s="41" t="str">
        <f>IF($A915 &lt;&gt; "",VLOOKUP($A915,'Student reference sheet'!$A$2:$V$2329, 7,FALSE), "")</f>
        <v/>
      </c>
      <c r="L915" s="30" t="str">
        <f>IF($A915 ="", "", VLOOKUP($A915, 'Student reference sheet'!$A$2:$Z$2603,23,FALSE))</f>
        <v/>
      </c>
      <c r="M915" s="30" t="str">
        <f>IF($A915 ="", "", VLOOKUP($A915, 'Student reference sheet'!$A$2:$Z$2603,24,FALSE))</f>
        <v/>
      </c>
      <c r="N915" s="30" t="str">
        <f>IF($A915 ="", "", VLOOKUP($A915, 'Student reference sheet'!$A$2:$Z$2603,26,FALSE))</f>
        <v/>
      </c>
      <c r="O915" s="30" t="str">
        <f>IF($A915 ="", "", VLOOKUP($A915, 'Student reference sheet'!$A$2:$Z$2603,25,FALSE))</f>
        <v/>
      </c>
      <c r="P915" s="39" t="str">
        <f>IF($A915 = "", "", IF(OR(VLOOKUP($A915,'Student reference sheet'!$A$2:$V$2400,8,FALSE) = "R",  VLOOKUP($A915,'Student reference sheet'!$A$2:$V$2400,8,FALSE) = "L"), "X", ""))</f>
        <v/>
      </c>
      <c r="Q915" s="39" t="str">
        <f>IF($A915 ="", "", VLOOKUP($A915, 'Student reference sheet'!$A$2:$V$2603,22,FALSE))</f>
        <v/>
      </c>
      <c r="R915" s="39" t="str">
        <f>IF($A915 &lt;&gt; "",VLOOKUP($A915,'Student reference sheet'!$A$2:$V$2329, 5,FALSE), "")</f>
        <v/>
      </c>
      <c r="S915" s="39" t="str">
        <f>IF($A915 &lt;&gt; "",VLOOKUP($A915,'Student reference sheet'!$A$2:$V$2329, 6,FALSE), "")</f>
        <v/>
      </c>
      <c r="T915" s="30" t="str">
        <f>IF($A915 = "","",
IF(VLOOKUP($A915,'Student reference sheet'!$A$2:$V$2329, 10,FALSE) = "Y", "Hispanic",
IF(VLOOKUP($A915,'Student reference sheet'!$A$2:$V$2329,11,FALSE) &lt;&gt; "",
IF(VLOOKUP($A915,'Student reference sheet'!$A$2:$V$2329,11,FALSE) = "UNK", "Unknown", VLOOKUP(VALUE(VLOOKUP($A915,'Student reference sheet'!$A$2:$V$2329,11,FALSE)),'Ethnicity Reference'!$A$2:$B$22,2,FALSE)),
IF(VLOOKUP($A915,'Student reference sheet'!$A$2:$V$2329,9,FALSE) &lt;&gt; "", VLOOKUP(VALUE(VLOOKUP($A915,'Student reference sheet'!$A$2:$V$2329,9,FALSE)),'Ethnicity Reference'!$A$2:$B$22,2,FALSE),"Unknown"))))</f>
        <v/>
      </c>
      <c r="U915" s="35"/>
    </row>
    <row r="916" spans="1:21" ht="15.75">
      <c r="A916" s="47"/>
      <c r="B916" s="33"/>
      <c r="C916" s="39" t="str">
        <f>IF($A916 &lt;&gt; "",VLOOKUP($A916,'Student reference sheet'!$A$2:$V$2329, 3,FALSE), "")</f>
        <v/>
      </c>
      <c r="D916" s="39" t="str">
        <f>IF($A916 &lt;&gt; "",VLOOKUP($A916,'Student reference sheet'!$A$2:$V$2329, 2,FALSE), "")</f>
        <v/>
      </c>
      <c r="E916" s="35"/>
      <c r="F916" s="34"/>
      <c r="G916" s="40" t="str">
        <f t="shared" ca="1" si="45"/>
        <v/>
      </c>
      <c r="H916" s="40" t="str">
        <f t="shared" ca="1" si="46"/>
        <v/>
      </c>
      <c r="I916" s="36" t="str">
        <f>IF($A916 = "", "",
IF(COUNTIF(MINIMUM_DAY_DATES[], Attendance!J916) &gt; 0, VLOOKUP(Attendance!$G916,MINIMUM_DAY_PERIOD_SCHEDULE[], 2,TRUE),
IF(COUNTIF(RALLY_DATES[], Attendance!J916) &gt; 0, VLOOKUP(Attendance!$G916,RALLY_PERIOD_SCHEDULE[], 2,TRUE),
IF(WEEKDAY(Attendance!$J916) = 2,
       IF(COUNTIF(FINALS_WEEK_MONDAY_DATE[],Attendance!$J916) &gt; 0, VLOOKUP(Attendance!$G916,FINALS_WEEK_MONDAY_PERIOD_SCHEDULE[],2,TRUE),
       VLOOKUP(Attendance!$G916,REGULAR_WEEK_SCHEDULE[],6,TRUE)),
IF(WEEKDAY($J916) = 3,
       IF(COUNTIF(FINALS_WEEK_TUESDAY_DATE[],Attendance!$J916) &gt; 0, VLOOKUP(Attendance!$G916,FINALS_WEEK_TUESDAY_PERIOD_SCHEDULE[],2,TRUE),
       VLOOKUP(Attendance!$G916,REGULAR_WEEK_SCHEDULE[[Tuesday]:[Period]],5,TRUE)),
IF(WEEKDAY(Attendance!$J916) = 4,
        IF(COUNTIF(BLOCK_WEDNESDAY_DATES[],Attendance!$J916) &gt; 0, VLOOKUP(Attendance!$G916,BLOCK_WEDNESDAY_PERIOD_SCHEDULE[],2,TRUE),
        IF(COUNTIF(FINALS_WEEK_WEDNESDAY_DATE[],Attendance!$J916) &gt; 0, VLOOKUP(Attendance!$G916,FINALS_WEEK_WEDNESDAY_PERIOD_SCHEDULE[],2,TRUE),
       VLOOKUP(Attendance!$G916,REGULAR_WEEK_SCHEDULE[[Wednesday]:[Period]],4,TRUE))),
IF(WEEKDAY($J916) = 5,
       IF(COUNTIF(BLOCK_THURSDAY_DATES[],Attendance!$J916) &gt; 0, VLOOKUP(Attendance!$G916,BLOCK_THURSDAY_PERIOD_SCHEDULE[],2,TRUE),
       IF(COUNTIF(FINALS_WEEK_THURSDAY_DATE[],Attendance!$J916) &gt; 0, VLOOKUP(Attendance!$G916,FINALS_WEEK_THURSDAY_PERIOD_SCHEDULE[],2,TRUE),
       VLOOKUP(Attendance!$G916,REGULAR_WEEK_SCHEDULE[[Thursday]:[Period]],3,TRUE))),
IF(WEEKDAY(Attendance!$J916) = 6,
       IF(COUNTIF(FINALS_WEEK_FRIDAY_DATE[],Attendance!$J916) &gt; 0, VLOOKUP(Attendance!$G916,FINALS_WEEK_FRIDAY_PERIOD_SCHEDULE[],2,TRUE),
       VLOOKUP(Attendance!$G916,REGULAR_WEEK_SCHEDULE[[Friday]:[Period]],2,TRUE))))))))))</f>
        <v/>
      </c>
      <c r="J916" s="41" t="str">
        <f t="shared" ca="1" si="47"/>
        <v/>
      </c>
      <c r="K916" s="41" t="str">
        <f>IF($A916 &lt;&gt; "",VLOOKUP($A916,'Student reference sheet'!$A$2:$V$2329, 7,FALSE), "")</f>
        <v/>
      </c>
      <c r="L916" s="30" t="str">
        <f>IF($A916 ="", "", VLOOKUP($A916, 'Student reference sheet'!$A$2:$Z$2603,23,FALSE))</f>
        <v/>
      </c>
      <c r="M916" s="30" t="str">
        <f>IF($A916 ="", "", VLOOKUP($A916, 'Student reference sheet'!$A$2:$Z$2603,24,FALSE))</f>
        <v/>
      </c>
      <c r="N916" s="30" t="str">
        <f>IF($A916 ="", "", VLOOKUP($A916, 'Student reference sheet'!$A$2:$Z$2603,26,FALSE))</f>
        <v/>
      </c>
      <c r="O916" s="30" t="str">
        <f>IF($A916 ="", "", VLOOKUP($A916, 'Student reference sheet'!$A$2:$Z$2603,25,FALSE))</f>
        <v/>
      </c>
      <c r="P916" s="39" t="str">
        <f>IF($A916 = "", "", IF(OR(VLOOKUP($A916,'Student reference sheet'!$A$2:$V$2400,8,FALSE) = "R",  VLOOKUP($A916,'Student reference sheet'!$A$2:$V$2400,8,FALSE) = "L"), "X", ""))</f>
        <v/>
      </c>
      <c r="Q916" s="39" t="str">
        <f>IF($A916 ="", "", VLOOKUP($A916, 'Student reference sheet'!$A$2:$V$2603,22,FALSE))</f>
        <v/>
      </c>
      <c r="R916" s="39" t="str">
        <f>IF($A916 &lt;&gt; "",VLOOKUP($A916,'Student reference sheet'!$A$2:$V$2329, 5,FALSE), "")</f>
        <v/>
      </c>
      <c r="S916" s="39" t="str">
        <f>IF($A916 &lt;&gt; "",VLOOKUP($A916,'Student reference sheet'!$A$2:$V$2329, 6,FALSE), "")</f>
        <v/>
      </c>
      <c r="T916" s="30" t="str">
        <f>IF($A916 = "","",
IF(VLOOKUP($A916,'Student reference sheet'!$A$2:$V$2329, 10,FALSE) = "Y", "Hispanic",
IF(VLOOKUP($A916,'Student reference sheet'!$A$2:$V$2329,11,FALSE) &lt;&gt; "",
IF(VLOOKUP($A916,'Student reference sheet'!$A$2:$V$2329,11,FALSE) = "UNK", "Unknown", VLOOKUP(VALUE(VLOOKUP($A916,'Student reference sheet'!$A$2:$V$2329,11,FALSE)),'Ethnicity Reference'!$A$2:$B$22,2,FALSE)),
IF(VLOOKUP($A916,'Student reference sheet'!$A$2:$V$2329,9,FALSE) &lt;&gt; "", VLOOKUP(VALUE(VLOOKUP($A916,'Student reference sheet'!$A$2:$V$2329,9,FALSE)),'Ethnicity Reference'!$A$2:$B$22,2,FALSE),"Unknown"))))</f>
        <v/>
      </c>
      <c r="U916" s="35"/>
    </row>
    <row r="917" spans="1:21" ht="15.75">
      <c r="A917" s="47"/>
      <c r="B917" s="33"/>
      <c r="C917" s="39" t="str">
        <f>IF($A917 &lt;&gt; "",VLOOKUP($A917,'Student reference sheet'!$A$2:$V$2329, 3,FALSE), "")</f>
        <v/>
      </c>
      <c r="D917" s="39" t="str">
        <f>IF($A917 &lt;&gt; "",VLOOKUP($A917,'Student reference sheet'!$A$2:$V$2329, 2,FALSE), "")</f>
        <v/>
      </c>
      <c r="E917" s="35"/>
      <c r="F917" s="34"/>
      <c r="G917" s="40" t="str">
        <f t="shared" ca="1" si="45"/>
        <v/>
      </c>
      <c r="H917" s="40" t="str">
        <f t="shared" ca="1" si="46"/>
        <v/>
      </c>
      <c r="I917" s="36" t="str">
        <f>IF($A917 = "", "",
IF(COUNTIF(MINIMUM_DAY_DATES[], Attendance!J917) &gt; 0, VLOOKUP(Attendance!$G917,MINIMUM_DAY_PERIOD_SCHEDULE[], 2,TRUE),
IF(COUNTIF(RALLY_DATES[], Attendance!J917) &gt; 0, VLOOKUP(Attendance!$G917,RALLY_PERIOD_SCHEDULE[], 2,TRUE),
IF(WEEKDAY(Attendance!$J917) = 2,
       IF(COUNTIF(FINALS_WEEK_MONDAY_DATE[],Attendance!$J917) &gt; 0, VLOOKUP(Attendance!$G917,FINALS_WEEK_MONDAY_PERIOD_SCHEDULE[],2,TRUE),
       VLOOKUP(Attendance!$G917,REGULAR_WEEK_SCHEDULE[],6,TRUE)),
IF(WEEKDAY($J917) = 3,
       IF(COUNTIF(FINALS_WEEK_TUESDAY_DATE[],Attendance!$J917) &gt; 0, VLOOKUP(Attendance!$G917,FINALS_WEEK_TUESDAY_PERIOD_SCHEDULE[],2,TRUE),
       VLOOKUP(Attendance!$G917,REGULAR_WEEK_SCHEDULE[[Tuesday]:[Period]],5,TRUE)),
IF(WEEKDAY(Attendance!$J917) = 4,
        IF(COUNTIF(BLOCK_WEDNESDAY_DATES[],Attendance!$J917) &gt; 0, VLOOKUP(Attendance!$G917,BLOCK_WEDNESDAY_PERIOD_SCHEDULE[],2,TRUE),
        IF(COUNTIF(FINALS_WEEK_WEDNESDAY_DATE[],Attendance!$J917) &gt; 0, VLOOKUP(Attendance!$G917,FINALS_WEEK_WEDNESDAY_PERIOD_SCHEDULE[],2,TRUE),
       VLOOKUP(Attendance!$G917,REGULAR_WEEK_SCHEDULE[[Wednesday]:[Period]],4,TRUE))),
IF(WEEKDAY($J917) = 5,
       IF(COUNTIF(BLOCK_THURSDAY_DATES[],Attendance!$J917) &gt; 0, VLOOKUP(Attendance!$G917,BLOCK_THURSDAY_PERIOD_SCHEDULE[],2,TRUE),
       IF(COUNTIF(FINALS_WEEK_THURSDAY_DATE[],Attendance!$J917) &gt; 0, VLOOKUP(Attendance!$G917,FINALS_WEEK_THURSDAY_PERIOD_SCHEDULE[],2,TRUE),
       VLOOKUP(Attendance!$G917,REGULAR_WEEK_SCHEDULE[[Thursday]:[Period]],3,TRUE))),
IF(WEEKDAY(Attendance!$J917) = 6,
       IF(COUNTIF(FINALS_WEEK_FRIDAY_DATE[],Attendance!$J917) &gt; 0, VLOOKUP(Attendance!$G917,FINALS_WEEK_FRIDAY_PERIOD_SCHEDULE[],2,TRUE),
       VLOOKUP(Attendance!$G917,REGULAR_WEEK_SCHEDULE[[Friday]:[Period]],2,TRUE))))))))))</f>
        <v/>
      </c>
      <c r="J917" s="41" t="str">
        <f t="shared" ca="1" si="47"/>
        <v/>
      </c>
      <c r="K917" s="41" t="str">
        <f>IF($A917 &lt;&gt; "",VLOOKUP($A917,'Student reference sheet'!$A$2:$V$2329, 7,FALSE), "")</f>
        <v/>
      </c>
      <c r="L917" s="30" t="str">
        <f>IF($A917 ="", "", VLOOKUP($A917, 'Student reference sheet'!$A$2:$Z$2603,23,FALSE))</f>
        <v/>
      </c>
      <c r="M917" s="30" t="str">
        <f>IF($A917 ="", "", VLOOKUP($A917, 'Student reference sheet'!$A$2:$Z$2603,24,FALSE))</f>
        <v/>
      </c>
      <c r="N917" s="30" t="str">
        <f>IF($A917 ="", "", VLOOKUP($A917, 'Student reference sheet'!$A$2:$Z$2603,26,FALSE))</f>
        <v/>
      </c>
      <c r="O917" s="30" t="str">
        <f>IF($A917 ="", "", VLOOKUP($A917, 'Student reference sheet'!$A$2:$Z$2603,25,FALSE))</f>
        <v/>
      </c>
      <c r="P917" s="39" t="str">
        <f>IF($A917 = "", "", IF(OR(VLOOKUP($A917,'Student reference sheet'!$A$2:$V$2400,8,FALSE) = "R",  VLOOKUP($A917,'Student reference sheet'!$A$2:$V$2400,8,FALSE) = "L"), "X", ""))</f>
        <v/>
      </c>
      <c r="Q917" s="39" t="str">
        <f>IF($A917 ="", "", VLOOKUP($A917, 'Student reference sheet'!$A$2:$V$2603,22,FALSE))</f>
        <v/>
      </c>
      <c r="R917" s="39" t="str">
        <f>IF($A917 &lt;&gt; "",VLOOKUP($A917,'Student reference sheet'!$A$2:$V$2329, 5,FALSE), "")</f>
        <v/>
      </c>
      <c r="S917" s="39" t="str">
        <f>IF($A917 &lt;&gt; "",VLOOKUP($A917,'Student reference sheet'!$A$2:$V$2329, 6,FALSE), "")</f>
        <v/>
      </c>
      <c r="T917" s="30" t="str">
        <f>IF($A917 = "","",
IF(VLOOKUP($A917,'Student reference sheet'!$A$2:$V$2329, 10,FALSE) = "Y", "Hispanic",
IF(VLOOKUP($A917,'Student reference sheet'!$A$2:$V$2329,11,FALSE) &lt;&gt; "",
IF(VLOOKUP($A917,'Student reference sheet'!$A$2:$V$2329,11,FALSE) = "UNK", "Unknown", VLOOKUP(VALUE(VLOOKUP($A917,'Student reference sheet'!$A$2:$V$2329,11,FALSE)),'Ethnicity Reference'!$A$2:$B$22,2,FALSE)),
IF(VLOOKUP($A917,'Student reference sheet'!$A$2:$V$2329,9,FALSE) &lt;&gt; "", VLOOKUP(VALUE(VLOOKUP($A917,'Student reference sheet'!$A$2:$V$2329,9,FALSE)),'Ethnicity Reference'!$A$2:$B$22,2,FALSE),"Unknown"))))</f>
        <v/>
      </c>
      <c r="U917" s="35"/>
    </row>
    <row r="918" spans="1:21" ht="15.75">
      <c r="A918" s="47"/>
      <c r="B918" s="33"/>
      <c r="C918" s="39" t="str">
        <f>IF($A918 &lt;&gt; "",VLOOKUP($A918,'Student reference sheet'!$A$2:$V$2329, 3,FALSE), "")</f>
        <v/>
      </c>
      <c r="D918" s="39" t="str">
        <f>IF($A918 &lt;&gt; "",VLOOKUP($A918,'Student reference sheet'!$A$2:$V$2329, 2,FALSE), "")</f>
        <v/>
      </c>
      <c r="E918" s="35"/>
      <c r="F918" s="34"/>
      <c r="G918" s="40" t="str">
        <f t="shared" ca="1" si="45"/>
        <v/>
      </c>
      <c r="H918" s="40" t="str">
        <f t="shared" ca="1" si="46"/>
        <v/>
      </c>
      <c r="I918" s="36" t="str">
        <f>IF($A918 = "", "",
IF(COUNTIF(MINIMUM_DAY_DATES[], Attendance!J918) &gt; 0, VLOOKUP(Attendance!$G918,MINIMUM_DAY_PERIOD_SCHEDULE[], 2,TRUE),
IF(COUNTIF(RALLY_DATES[], Attendance!J918) &gt; 0, VLOOKUP(Attendance!$G918,RALLY_PERIOD_SCHEDULE[], 2,TRUE),
IF(WEEKDAY(Attendance!$J918) = 2,
       IF(COUNTIF(FINALS_WEEK_MONDAY_DATE[],Attendance!$J918) &gt; 0, VLOOKUP(Attendance!$G918,FINALS_WEEK_MONDAY_PERIOD_SCHEDULE[],2,TRUE),
       VLOOKUP(Attendance!$G918,REGULAR_WEEK_SCHEDULE[],6,TRUE)),
IF(WEEKDAY($J918) = 3,
       IF(COUNTIF(FINALS_WEEK_TUESDAY_DATE[],Attendance!$J918) &gt; 0, VLOOKUP(Attendance!$G918,FINALS_WEEK_TUESDAY_PERIOD_SCHEDULE[],2,TRUE),
       VLOOKUP(Attendance!$G918,REGULAR_WEEK_SCHEDULE[[Tuesday]:[Period]],5,TRUE)),
IF(WEEKDAY(Attendance!$J918) = 4,
        IF(COUNTIF(BLOCK_WEDNESDAY_DATES[],Attendance!$J918) &gt; 0, VLOOKUP(Attendance!$G918,BLOCK_WEDNESDAY_PERIOD_SCHEDULE[],2,TRUE),
        IF(COUNTIF(FINALS_WEEK_WEDNESDAY_DATE[],Attendance!$J918) &gt; 0, VLOOKUP(Attendance!$G918,FINALS_WEEK_WEDNESDAY_PERIOD_SCHEDULE[],2,TRUE),
       VLOOKUP(Attendance!$G918,REGULAR_WEEK_SCHEDULE[[Wednesday]:[Period]],4,TRUE))),
IF(WEEKDAY($J918) = 5,
       IF(COUNTIF(BLOCK_THURSDAY_DATES[],Attendance!$J918) &gt; 0, VLOOKUP(Attendance!$G918,BLOCK_THURSDAY_PERIOD_SCHEDULE[],2,TRUE),
       IF(COUNTIF(FINALS_WEEK_THURSDAY_DATE[],Attendance!$J918) &gt; 0, VLOOKUP(Attendance!$G918,FINALS_WEEK_THURSDAY_PERIOD_SCHEDULE[],2,TRUE),
       VLOOKUP(Attendance!$G918,REGULAR_WEEK_SCHEDULE[[Thursday]:[Period]],3,TRUE))),
IF(WEEKDAY(Attendance!$J918) = 6,
       IF(COUNTIF(FINALS_WEEK_FRIDAY_DATE[],Attendance!$J918) &gt; 0, VLOOKUP(Attendance!$G918,FINALS_WEEK_FRIDAY_PERIOD_SCHEDULE[],2,TRUE),
       VLOOKUP(Attendance!$G918,REGULAR_WEEK_SCHEDULE[[Friday]:[Period]],2,TRUE))))))))))</f>
        <v/>
      </c>
      <c r="J918" s="41" t="str">
        <f t="shared" ca="1" si="47"/>
        <v/>
      </c>
      <c r="K918" s="41" t="str">
        <f>IF($A918 &lt;&gt; "",VLOOKUP($A918,'Student reference sheet'!$A$2:$V$2329, 7,FALSE), "")</f>
        <v/>
      </c>
      <c r="L918" s="30" t="str">
        <f>IF($A918 ="", "", VLOOKUP($A918, 'Student reference sheet'!$A$2:$Z$2603,23,FALSE))</f>
        <v/>
      </c>
      <c r="M918" s="30" t="str">
        <f>IF($A918 ="", "", VLOOKUP($A918, 'Student reference sheet'!$A$2:$Z$2603,24,FALSE))</f>
        <v/>
      </c>
      <c r="N918" s="30" t="str">
        <f>IF($A918 ="", "", VLOOKUP($A918, 'Student reference sheet'!$A$2:$Z$2603,26,FALSE))</f>
        <v/>
      </c>
      <c r="O918" s="30" t="str">
        <f>IF($A918 ="", "", VLOOKUP($A918, 'Student reference sheet'!$A$2:$Z$2603,25,FALSE))</f>
        <v/>
      </c>
      <c r="P918" s="39" t="str">
        <f>IF($A918 = "", "", IF(OR(VLOOKUP($A918,'Student reference sheet'!$A$2:$V$2400,8,FALSE) = "R",  VLOOKUP($A918,'Student reference sheet'!$A$2:$V$2400,8,FALSE) = "L"), "X", ""))</f>
        <v/>
      </c>
      <c r="Q918" s="39" t="str">
        <f>IF($A918 ="", "", VLOOKUP($A918, 'Student reference sheet'!$A$2:$V$2603,22,FALSE))</f>
        <v/>
      </c>
      <c r="R918" s="39" t="str">
        <f>IF($A918 &lt;&gt; "",VLOOKUP($A918,'Student reference sheet'!$A$2:$V$2329, 5,FALSE), "")</f>
        <v/>
      </c>
      <c r="S918" s="39" t="str">
        <f>IF($A918 &lt;&gt; "",VLOOKUP($A918,'Student reference sheet'!$A$2:$V$2329, 6,FALSE), "")</f>
        <v/>
      </c>
      <c r="T918" s="30" t="str">
        <f>IF($A918 = "","",
IF(VLOOKUP($A918,'Student reference sheet'!$A$2:$V$2329, 10,FALSE) = "Y", "Hispanic",
IF(VLOOKUP($A918,'Student reference sheet'!$A$2:$V$2329,11,FALSE) &lt;&gt; "",
IF(VLOOKUP($A918,'Student reference sheet'!$A$2:$V$2329,11,FALSE) = "UNK", "Unknown", VLOOKUP(VALUE(VLOOKUP($A918,'Student reference sheet'!$A$2:$V$2329,11,FALSE)),'Ethnicity Reference'!$A$2:$B$22,2,FALSE)),
IF(VLOOKUP($A918,'Student reference sheet'!$A$2:$V$2329,9,FALSE) &lt;&gt; "", VLOOKUP(VALUE(VLOOKUP($A918,'Student reference sheet'!$A$2:$V$2329,9,FALSE)),'Ethnicity Reference'!$A$2:$B$22,2,FALSE),"Unknown"))))</f>
        <v/>
      </c>
      <c r="U918" s="35"/>
    </row>
    <row r="919" spans="1:21" ht="15.75">
      <c r="A919" s="47"/>
      <c r="B919" s="33"/>
      <c r="C919" s="39" t="str">
        <f>IF($A919 &lt;&gt; "",VLOOKUP($A919,'Student reference sheet'!$A$2:$V$2329, 3,FALSE), "")</f>
        <v/>
      </c>
      <c r="D919" s="39" t="str">
        <f>IF($A919 &lt;&gt; "",VLOOKUP($A919,'Student reference sheet'!$A$2:$V$2329, 2,FALSE), "")</f>
        <v/>
      </c>
      <c r="E919" s="35"/>
      <c r="F919" s="34"/>
      <c r="G919" s="40" t="str">
        <f t="shared" ca="1" si="45"/>
        <v/>
      </c>
      <c r="H919" s="40" t="str">
        <f t="shared" ca="1" si="46"/>
        <v/>
      </c>
      <c r="I919" s="36" t="str">
        <f>IF($A919 = "", "",
IF(COUNTIF(MINIMUM_DAY_DATES[], Attendance!J919) &gt; 0, VLOOKUP(Attendance!$G919,MINIMUM_DAY_PERIOD_SCHEDULE[], 2,TRUE),
IF(COUNTIF(RALLY_DATES[], Attendance!J919) &gt; 0, VLOOKUP(Attendance!$G919,RALLY_PERIOD_SCHEDULE[], 2,TRUE),
IF(WEEKDAY(Attendance!$J919) = 2,
       IF(COUNTIF(FINALS_WEEK_MONDAY_DATE[],Attendance!$J919) &gt; 0, VLOOKUP(Attendance!$G919,FINALS_WEEK_MONDAY_PERIOD_SCHEDULE[],2,TRUE),
       VLOOKUP(Attendance!$G919,REGULAR_WEEK_SCHEDULE[],6,TRUE)),
IF(WEEKDAY($J919) = 3,
       IF(COUNTIF(FINALS_WEEK_TUESDAY_DATE[],Attendance!$J919) &gt; 0, VLOOKUP(Attendance!$G919,FINALS_WEEK_TUESDAY_PERIOD_SCHEDULE[],2,TRUE),
       VLOOKUP(Attendance!$G919,REGULAR_WEEK_SCHEDULE[[Tuesday]:[Period]],5,TRUE)),
IF(WEEKDAY(Attendance!$J919) = 4,
        IF(COUNTIF(BLOCK_WEDNESDAY_DATES[],Attendance!$J919) &gt; 0, VLOOKUP(Attendance!$G919,BLOCK_WEDNESDAY_PERIOD_SCHEDULE[],2,TRUE),
        IF(COUNTIF(FINALS_WEEK_WEDNESDAY_DATE[],Attendance!$J919) &gt; 0, VLOOKUP(Attendance!$G919,FINALS_WEEK_WEDNESDAY_PERIOD_SCHEDULE[],2,TRUE),
       VLOOKUP(Attendance!$G919,REGULAR_WEEK_SCHEDULE[[Wednesday]:[Period]],4,TRUE))),
IF(WEEKDAY($J919) = 5,
       IF(COUNTIF(BLOCK_THURSDAY_DATES[],Attendance!$J919) &gt; 0, VLOOKUP(Attendance!$G919,BLOCK_THURSDAY_PERIOD_SCHEDULE[],2,TRUE),
       IF(COUNTIF(FINALS_WEEK_THURSDAY_DATE[],Attendance!$J919) &gt; 0, VLOOKUP(Attendance!$G919,FINALS_WEEK_THURSDAY_PERIOD_SCHEDULE[],2,TRUE),
       VLOOKUP(Attendance!$G919,REGULAR_WEEK_SCHEDULE[[Thursday]:[Period]],3,TRUE))),
IF(WEEKDAY(Attendance!$J919) = 6,
       IF(COUNTIF(FINALS_WEEK_FRIDAY_DATE[],Attendance!$J919) &gt; 0, VLOOKUP(Attendance!$G919,FINALS_WEEK_FRIDAY_PERIOD_SCHEDULE[],2,TRUE),
       VLOOKUP(Attendance!$G919,REGULAR_WEEK_SCHEDULE[[Friday]:[Period]],2,TRUE))))))))))</f>
        <v/>
      </c>
      <c r="J919" s="41" t="str">
        <f t="shared" ca="1" si="47"/>
        <v/>
      </c>
      <c r="K919" s="41" t="str">
        <f>IF($A919 &lt;&gt; "",VLOOKUP($A919,'Student reference sheet'!$A$2:$V$2329, 7,FALSE), "")</f>
        <v/>
      </c>
      <c r="L919" s="30" t="str">
        <f>IF($A919 ="", "", VLOOKUP($A919, 'Student reference sheet'!$A$2:$Z$2603,23,FALSE))</f>
        <v/>
      </c>
      <c r="M919" s="30" t="str">
        <f>IF($A919 ="", "", VLOOKUP($A919, 'Student reference sheet'!$A$2:$Z$2603,24,FALSE))</f>
        <v/>
      </c>
      <c r="N919" s="30" t="str">
        <f>IF($A919 ="", "", VLOOKUP($A919, 'Student reference sheet'!$A$2:$Z$2603,26,FALSE))</f>
        <v/>
      </c>
      <c r="O919" s="30" t="str">
        <f>IF($A919 ="", "", VLOOKUP($A919, 'Student reference sheet'!$A$2:$Z$2603,25,FALSE))</f>
        <v/>
      </c>
      <c r="P919" s="39" t="str">
        <f>IF($A919 = "", "", IF(OR(VLOOKUP($A919,'Student reference sheet'!$A$2:$V$2400,8,FALSE) = "R",  VLOOKUP($A919,'Student reference sheet'!$A$2:$V$2400,8,FALSE) = "L"), "X", ""))</f>
        <v/>
      </c>
      <c r="Q919" s="39" t="str">
        <f>IF($A919 ="", "", VLOOKUP($A919, 'Student reference sheet'!$A$2:$V$2603,22,FALSE))</f>
        <v/>
      </c>
      <c r="R919" s="39" t="str">
        <f>IF($A919 &lt;&gt; "",VLOOKUP($A919,'Student reference sheet'!$A$2:$V$2329, 5,FALSE), "")</f>
        <v/>
      </c>
      <c r="S919" s="39" t="str">
        <f>IF($A919 &lt;&gt; "",VLOOKUP($A919,'Student reference sheet'!$A$2:$V$2329, 6,FALSE), "")</f>
        <v/>
      </c>
      <c r="T919" s="30" t="str">
        <f>IF($A919 = "","",
IF(VLOOKUP($A919,'Student reference sheet'!$A$2:$V$2329, 10,FALSE) = "Y", "Hispanic",
IF(VLOOKUP($A919,'Student reference sheet'!$A$2:$V$2329,11,FALSE) &lt;&gt; "",
IF(VLOOKUP($A919,'Student reference sheet'!$A$2:$V$2329,11,FALSE) = "UNK", "Unknown", VLOOKUP(VALUE(VLOOKUP($A919,'Student reference sheet'!$A$2:$V$2329,11,FALSE)),'Ethnicity Reference'!$A$2:$B$22,2,FALSE)),
IF(VLOOKUP($A919,'Student reference sheet'!$A$2:$V$2329,9,FALSE) &lt;&gt; "", VLOOKUP(VALUE(VLOOKUP($A919,'Student reference sheet'!$A$2:$V$2329,9,FALSE)),'Ethnicity Reference'!$A$2:$B$22,2,FALSE),"Unknown"))))</f>
        <v/>
      </c>
      <c r="U919" s="35"/>
    </row>
    <row r="920" spans="1:21" ht="15.75">
      <c r="A920" s="47"/>
      <c r="B920" s="33"/>
      <c r="C920" s="39" t="str">
        <f>IF($A920 &lt;&gt; "",VLOOKUP($A920,'Student reference sheet'!$A$2:$V$2329, 3,FALSE), "")</f>
        <v/>
      </c>
      <c r="D920" s="39" t="str">
        <f>IF($A920 &lt;&gt; "",VLOOKUP($A920,'Student reference sheet'!$A$2:$V$2329, 2,FALSE), "")</f>
        <v/>
      </c>
      <c r="E920" s="35"/>
      <c r="F920" s="34"/>
      <c r="G920" s="40" t="str">
        <f t="shared" ca="1" si="45"/>
        <v/>
      </c>
      <c r="H920" s="40" t="str">
        <f t="shared" ca="1" si="46"/>
        <v/>
      </c>
      <c r="I920" s="36" t="str">
        <f>IF($A920 = "", "",
IF(COUNTIF(MINIMUM_DAY_DATES[], Attendance!J920) &gt; 0, VLOOKUP(Attendance!$G920,MINIMUM_DAY_PERIOD_SCHEDULE[], 2,TRUE),
IF(COUNTIF(RALLY_DATES[], Attendance!J920) &gt; 0, VLOOKUP(Attendance!$G920,RALLY_PERIOD_SCHEDULE[], 2,TRUE),
IF(WEEKDAY(Attendance!$J920) = 2,
       IF(COUNTIF(FINALS_WEEK_MONDAY_DATE[],Attendance!$J920) &gt; 0, VLOOKUP(Attendance!$G920,FINALS_WEEK_MONDAY_PERIOD_SCHEDULE[],2,TRUE),
       VLOOKUP(Attendance!$G920,REGULAR_WEEK_SCHEDULE[],6,TRUE)),
IF(WEEKDAY($J920) = 3,
       IF(COUNTIF(FINALS_WEEK_TUESDAY_DATE[],Attendance!$J920) &gt; 0, VLOOKUP(Attendance!$G920,FINALS_WEEK_TUESDAY_PERIOD_SCHEDULE[],2,TRUE),
       VLOOKUP(Attendance!$G920,REGULAR_WEEK_SCHEDULE[[Tuesday]:[Period]],5,TRUE)),
IF(WEEKDAY(Attendance!$J920) = 4,
        IF(COUNTIF(BLOCK_WEDNESDAY_DATES[],Attendance!$J920) &gt; 0, VLOOKUP(Attendance!$G920,BLOCK_WEDNESDAY_PERIOD_SCHEDULE[],2,TRUE),
        IF(COUNTIF(FINALS_WEEK_WEDNESDAY_DATE[],Attendance!$J920) &gt; 0, VLOOKUP(Attendance!$G920,FINALS_WEEK_WEDNESDAY_PERIOD_SCHEDULE[],2,TRUE),
       VLOOKUP(Attendance!$G920,REGULAR_WEEK_SCHEDULE[[Wednesday]:[Period]],4,TRUE))),
IF(WEEKDAY($J920) = 5,
       IF(COUNTIF(BLOCK_THURSDAY_DATES[],Attendance!$J920) &gt; 0, VLOOKUP(Attendance!$G920,BLOCK_THURSDAY_PERIOD_SCHEDULE[],2,TRUE),
       IF(COUNTIF(FINALS_WEEK_THURSDAY_DATE[],Attendance!$J920) &gt; 0, VLOOKUP(Attendance!$G920,FINALS_WEEK_THURSDAY_PERIOD_SCHEDULE[],2,TRUE),
       VLOOKUP(Attendance!$G920,REGULAR_WEEK_SCHEDULE[[Thursday]:[Period]],3,TRUE))),
IF(WEEKDAY(Attendance!$J920) = 6,
       IF(COUNTIF(FINALS_WEEK_FRIDAY_DATE[],Attendance!$J920) &gt; 0, VLOOKUP(Attendance!$G920,FINALS_WEEK_FRIDAY_PERIOD_SCHEDULE[],2,TRUE),
       VLOOKUP(Attendance!$G920,REGULAR_WEEK_SCHEDULE[[Friday]:[Period]],2,TRUE))))))))))</f>
        <v/>
      </c>
      <c r="J920" s="41" t="str">
        <f t="shared" ca="1" si="47"/>
        <v/>
      </c>
      <c r="K920" s="41" t="str">
        <f>IF($A920 &lt;&gt; "",VLOOKUP($A920,'Student reference sheet'!$A$2:$V$2329, 7,FALSE), "")</f>
        <v/>
      </c>
      <c r="L920" s="30" t="str">
        <f>IF($A920 ="", "", VLOOKUP($A920, 'Student reference sheet'!$A$2:$Z$2603,23,FALSE))</f>
        <v/>
      </c>
      <c r="M920" s="30" t="str">
        <f>IF($A920 ="", "", VLOOKUP($A920, 'Student reference sheet'!$A$2:$Z$2603,24,FALSE))</f>
        <v/>
      </c>
      <c r="N920" s="30" t="str">
        <f>IF($A920 ="", "", VLOOKUP($A920, 'Student reference sheet'!$A$2:$Z$2603,26,FALSE))</f>
        <v/>
      </c>
      <c r="O920" s="30" t="str">
        <f>IF($A920 ="", "", VLOOKUP($A920, 'Student reference sheet'!$A$2:$Z$2603,25,FALSE))</f>
        <v/>
      </c>
      <c r="P920" s="39" t="str">
        <f>IF($A920 = "", "", IF(OR(VLOOKUP($A920,'Student reference sheet'!$A$2:$V$2400,8,FALSE) = "R",  VLOOKUP($A920,'Student reference sheet'!$A$2:$V$2400,8,FALSE) = "L"), "X", ""))</f>
        <v/>
      </c>
      <c r="Q920" s="39" t="str">
        <f>IF($A920 ="", "", VLOOKUP($A920, 'Student reference sheet'!$A$2:$V$2603,22,FALSE))</f>
        <v/>
      </c>
      <c r="R920" s="39" t="str">
        <f>IF($A920 &lt;&gt; "",VLOOKUP($A920,'Student reference sheet'!$A$2:$V$2329, 5,FALSE), "")</f>
        <v/>
      </c>
      <c r="S920" s="39" t="str">
        <f>IF($A920 &lt;&gt; "",VLOOKUP($A920,'Student reference sheet'!$A$2:$V$2329, 6,FALSE), "")</f>
        <v/>
      </c>
      <c r="T920" s="30" t="str">
        <f>IF($A920 = "","",
IF(VLOOKUP($A920,'Student reference sheet'!$A$2:$V$2329, 10,FALSE) = "Y", "Hispanic",
IF(VLOOKUP($A920,'Student reference sheet'!$A$2:$V$2329,11,FALSE) &lt;&gt; "",
IF(VLOOKUP($A920,'Student reference sheet'!$A$2:$V$2329,11,FALSE) = "UNK", "Unknown", VLOOKUP(VALUE(VLOOKUP($A920,'Student reference sheet'!$A$2:$V$2329,11,FALSE)),'Ethnicity Reference'!$A$2:$B$22,2,FALSE)),
IF(VLOOKUP($A920,'Student reference sheet'!$A$2:$V$2329,9,FALSE) &lt;&gt; "", VLOOKUP(VALUE(VLOOKUP($A920,'Student reference sheet'!$A$2:$V$2329,9,FALSE)),'Ethnicity Reference'!$A$2:$B$22,2,FALSE),"Unknown"))))</f>
        <v/>
      </c>
      <c r="U920" s="35"/>
    </row>
    <row r="921" spans="1:21" ht="15.75">
      <c r="A921" s="47"/>
      <c r="B921" s="33"/>
      <c r="C921" s="39" t="str">
        <f>IF($A921 &lt;&gt; "",VLOOKUP($A921,'Student reference sheet'!$A$2:$V$2329, 3,FALSE), "")</f>
        <v/>
      </c>
      <c r="D921" s="39" t="str">
        <f>IF($A921 &lt;&gt; "",VLOOKUP($A921,'Student reference sheet'!$A$2:$V$2329, 2,FALSE), "")</f>
        <v/>
      </c>
      <c r="E921" s="35"/>
      <c r="F921" s="34"/>
      <c r="G921" s="40" t="str">
        <f t="shared" ca="1" si="45"/>
        <v/>
      </c>
      <c r="H921" s="40" t="str">
        <f t="shared" ca="1" si="46"/>
        <v/>
      </c>
      <c r="I921" s="36" t="str">
        <f>IF($A921 = "", "",
IF(COUNTIF(MINIMUM_DAY_DATES[], Attendance!J921) &gt; 0, VLOOKUP(Attendance!$G921,MINIMUM_DAY_PERIOD_SCHEDULE[], 2,TRUE),
IF(COUNTIF(RALLY_DATES[], Attendance!J921) &gt; 0, VLOOKUP(Attendance!$G921,RALLY_PERIOD_SCHEDULE[], 2,TRUE),
IF(WEEKDAY(Attendance!$J921) = 2,
       IF(COUNTIF(FINALS_WEEK_MONDAY_DATE[],Attendance!$J921) &gt; 0, VLOOKUP(Attendance!$G921,FINALS_WEEK_MONDAY_PERIOD_SCHEDULE[],2,TRUE),
       VLOOKUP(Attendance!$G921,REGULAR_WEEK_SCHEDULE[],6,TRUE)),
IF(WEEKDAY($J921) = 3,
       IF(COUNTIF(FINALS_WEEK_TUESDAY_DATE[],Attendance!$J921) &gt; 0, VLOOKUP(Attendance!$G921,FINALS_WEEK_TUESDAY_PERIOD_SCHEDULE[],2,TRUE),
       VLOOKUP(Attendance!$G921,REGULAR_WEEK_SCHEDULE[[Tuesday]:[Period]],5,TRUE)),
IF(WEEKDAY(Attendance!$J921) = 4,
        IF(COUNTIF(BLOCK_WEDNESDAY_DATES[],Attendance!$J921) &gt; 0, VLOOKUP(Attendance!$G921,BLOCK_WEDNESDAY_PERIOD_SCHEDULE[],2,TRUE),
        IF(COUNTIF(FINALS_WEEK_WEDNESDAY_DATE[],Attendance!$J921) &gt; 0, VLOOKUP(Attendance!$G921,FINALS_WEEK_WEDNESDAY_PERIOD_SCHEDULE[],2,TRUE),
       VLOOKUP(Attendance!$G921,REGULAR_WEEK_SCHEDULE[[Wednesday]:[Period]],4,TRUE))),
IF(WEEKDAY($J921) = 5,
       IF(COUNTIF(BLOCK_THURSDAY_DATES[],Attendance!$J921) &gt; 0, VLOOKUP(Attendance!$G921,BLOCK_THURSDAY_PERIOD_SCHEDULE[],2,TRUE),
       IF(COUNTIF(FINALS_WEEK_THURSDAY_DATE[],Attendance!$J921) &gt; 0, VLOOKUP(Attendance!$G921,FINALS_WEEK_THURSDAY_PERIOD_SCHEDULE[],2,TRUE),
       VLOOKUP(Attendance!$G921,REGULAR_WEEK_SCHEDULE[[Thursday]:[Period]],3,TRUE))),
IF(WEEKDAY(Attendance!$J921) = 6,
       IF(COUNTIF(FINALS_WEEK_FRIDAY_DATE[],Attendance!$J921) &gt; 0, VLOOKUP(Attendance!$G921,FINALS_WEEK_FRIDAY_PERIOD_SCHEDULE[],2,TRUE),
       VLOOKUP(Attendance!$G921,REGULAR_WEEK_SCHEDULE[[Friday]:[Period]],2,TRUE))))))))))</f>
        <v/>
      </c>
      <c r="J921" s="41" t="str">
        <f t="shared" ca="1" si="47"/>
        <v/>
      </c>
      <c r="K921" s="41" t="str">
        <f>IF($A921 &lt;&gt; "",VLOOKUP($A921,'Student reference sheet'!$A$2:$V$2329, 7,FALSE), "")</f>
        <v/>
      </c>
      <c r="L921" s="30" t="str">
        <f>IF($A921 ="", "", VLOOKUP($A921, 'Student reference sheet'!$A$2:$Z$2603,23,FALSE))</f>
        <v/>
      </c>
      <c r="M921" s="30" t="str">
        <f>IF($A921 ="", "", VLOOKUP($A921, 'Student reference sheet'!$A$2:$Z$2603,24,FALSE))</f>
        <v/>
      </c>
      <c r="N921" s="30" t="str">
        <f>IF($A921 ="", "", VLOOKUP($A921, 'Student reference sheet'!$A$2:$Z$2603,26,FALSE))</f>
        <v/>
      </c>
      <c r="O921" s="30" t="str">
        <f>IF($A921 ="", "", VLOOKUP($A921, 'Student reference sheet'!$A$2:$Z$2603,25,FALSE))</f>
        <v/>
      </c>
      <c r="P921" s="39" t="str">
        <f>IF($A921 = "", "", IF(OR(VLOOKUP($A921,'Student reference sheet'!$A$2:$V$2400,8,FALSE) = "R",  VLOOKUP($A921,'Student reference sheet'!$A$2:$V$2400,8,FALSE) = "L"), "X", ""))</f>
        <v/>
      </c>
      <c r="Q921" s="39" t="str">
        <f>IF($A921 ="", "", VLOOKUP($A921, 'Student reference sheet'!$A$2:$V$2603,22,FALSE))</f>
        <v/>
      </c>
      <c r="R921" s="39" t="str">
        <f>IF($A921 &lt;&gt; "",VLOOKUP($A921,'Student reference sheet'!$A$2:$V$2329, 5,FALSE), "")</f>
        <v/>
      </c>
      <c r="S921" s="39" t="str">
        <f>IF($A921 &lt;&gt; "",VLOOKUP($A921,'Student reference sheet'!$A$2:$V$2329, 6,FALSE), "")</f>
        <v/>
      </c>
      <c r="T921" s="30" t="str">
        <f>IF($A921 = "","",
IF(VLOOKUP($A921,'Student reference sheet'!$A$2:$V$2329, 10,FALSE) = "Y", "Hispanic",
IF(VLOOKUP($A921,'Student reference sheet'!$A$2:$V$2329,11,FALSE) &lt;&gt; "",
IF(VLOOKUP($A921,'Student reference sheet'!$A$2:$V$2329,11,FALSE) = "UNK", "Unknown", VLOOKUP(VALUE(VLOOKUP($A921,'Student reference sheet'!$A$2:$V$2329,11,FALSE)),'Ethnicity Reference'!$A$2:$B$22,2,FALSE)),
IF(VLOOKUP($A921,'Student reference sheet'!$A$2:$V$2329,9,FALSE) &lt;&gt; "", VLOOKUP(VALUE(VLOOKUP($A921,'Student reference sheet'!$A$2:$V$2329,9,FALSE)),'Ethnicity Reference'!$A$2:$B$22,2,FALSE),"Unknown"))))</f>
        <v/>
      </c>
      <c r="U921" s="35"/>
    </row>
    <row r="922" spans="1:21" ht="15.75">
      <c r="A922" s="47"/>
      <c r="B922" s="33"/>
      <c r="C922" s="39" t="str">
        <f>IF($A922 &lt;&gt; "",VLOOKUP($A922,'Student reference sheet'!$A$2:$V$2329, 3,FALSE), "")</f>
        <v/>
      </c>
      <c r="D922" s="39" t="str">
        <f>IF($A922 &lt;&gt; "",VLOOKUP($A922,'Student reference sheet'!$A$2:$V$2329, 2,FALSE), "")</f>
        <v/>
      </c>
      <c r="E922" s="35"/>
      <c r="F922" s="34"/>
      <c r="G922" s="40" t="str">
        <f t="shared" ca="1" si="45"/>
        <v/>
      </c>
      <c r="H922" s="40" t="str">
        <f t="shared" ca="1" si="46"/>
        <v/>
      </c>
      <c r="I922" s="36" t="str">
        <f>IF($A922 = "", "",
IF(COUNTIF(MINIMUM_DAY_DATES[], Attendance!J922) &gt; 0, VLOOKUP(Attendance!$G922,MINIMUM_DAY_PERIOD_SCHEDULE[], 2,TRUE),
IF(COUNTIF(RALLY_DATES[], Attendance!J922) &gt; 0, VLOOKUP(Attendance!$G922,RALLY_PERIOD_SCHEDULE[], 2,TRUE),
IF(WEEKDAY(Attendance!$J922) = 2,
       IF(COUNTIF(FINALS_WEEK_MONDAY_DATE[],Attendance!$J922) &gt; 0, VLOOKUP(Attendance!$G922,FINALS_WEEK_MONDAY_PERIOD_SCHEDULE[],2,TRUE),
       VLOOKUP(Attendance!$G922,REGULAR_WEEK_SCHEDULE[],6,TRUE)),
IF(WEEKDAY($J922) = 3,
       IF(COUNTIF(FINALS_WEEK_TUESDAY_DATE[],Attendance!$J922) &gt; 0, VLOOKUP(Attendance!$G922,FINALS_WEEK_TUESDAY_PERIOD_SCHEDULE[],2,TRUE),
       VLOOKUP(Attendance!$G922,REGULAR_WEEK_SCHEDULE[[Tuesday]:[Period]],5,TRUE)),
IF(WEEKDAY(Attendance!$J922) = 4,
        IF(COUNTIF(BLOCK_WEDNESDAY_DATES[],Attendance!$J922) &gt; 0, VLOOKUP(Attendance!$G922,BLOCK_WEDNESDAY_PERIOD_SCHEDULE[],2,TRUE),
        IF(COUNTIF(FINALS_WEEK_WEDNESDAY_DATE[],Attendance!$J922) &gt; 0, VLOOKUP(Attendance!$G922,FINALS_WEEK_WEDNESDAY_PERIOD_SCHEDULE[],2,TRUE),
       VLOOKUP(Attendance!$G922,REGULAR_WEEK_SCHEDULE[[Wednesday]:[Period]],4,TRUE))),
IF(WEEKDAY($J922) = 5,
       IF(COUNTIF(BLOCK_THURSDAY_DATES[],Attendance!$J922) &gt; 0, VLOOKUP(Attendance!$G922,BLOCK_THURSDAY_PERIOD_SCHEDULE[],2,TRUE),
       IF(COUNTIF(FINALS_WEEK_THURSDAY_DATE[],Attendance!$J922) &gt; 0, VLOOKUP(Attendance!$G922,FINALS_WEEK_THURSDAY_PERIOD_SCHEDULE[],2,TRUE),
       VLOOKUP(Attendance!$G922,REGULAR_WEEK_SCHEDULE[[Thursday]:[Period]],3,TRUE))),
IF(WEEKDAY(Attendance!$J922) = 6,
       IF(COUNTIF(FINALS_WEEK_FRIDAY_DATE[],Attendance!$J922) &gt; 0, VLOOKUP(Attendance!$G922,FINALS_WEEK_FRIDAY_PERIOD_SCHEDULE[],2,TRUE),
       VLOOKUP(Attendance!$G922,REGULAR_WEEK_SCHEDULE[[Friday]:[Period]],2,TRUE))))))))))</f>
        <v/>
      </c>
      <c r="J922" s="41" t="str">
        <f t="shared" ca="1" si="47"/>
        <v/>
      </c>
      <c r="K922" s="41" t="str">
        <f>IF($A922 &lt;&gt; "",VLOOKUP($A922,'Student reference sheet'!$A$2:$V$2329, 7,FALSE), "")</f>
        <v/>
      </c>
      <c r="L922" s="30" t="str">
        <f>IF($A922 ="", "", VLOOKUP($A922, 'Student reference sheet'!$A$2:$Z$2603,23,FALSE))</f>
        <v/>
      </c>
      <c r="M922" s="30" t="str">
        <f>IF($A922 ="", "", VLOOKUP($A922, 'Student reference sheet'!$A$2:$Z$2603,24,FALSE))</f>
        <v/>
      </c>
      <c r="N922" s="30" t="str">
        <f>IF($A922 ="", "", VLOOKUP($A922, 'Student reference sheet'!$A$2:$Z$2603,26,FALSE))</f>
        <v/>
      </c>
      <c r="O922" s="30" t="str">
        <f>IF($A922 ="", "", VLOOKUP($A922, 'Student reference sheet'!$A$2:$Z$2603,25,FALSE))</f>
        <v/>
      </c>
      <c r="P922" s="39" t="str">
        <f>IF($A922 = "", "", IF(OR(VLOOKUP($A922,'Student reference sheet'!$A$2:$V$2400,8,FALSE) = "R",  VLOOKUP($A922,'Student reference sheet'!$A$2:$V$2400,8,FALSE) = "L"), "X", ""))</f>
        <v/>
      </c>
      <c r="Q922" s="39" t="str">
        <f>IF($A922 ="", "", VLOOKUP($A922, 'Student reference sheet'!$A$2:$V$2603,22,FALSE))</f>
        <v/>
      </c>
      <c r="R922" s="39" t="str">
        <f>IF($A922 &lt;&gt; "",VLOOKUP($A922,'Student reference sheet'!$A$2:$V$2329, 5,FALSE), "")</f>
        <v/>
      </c>
      <c r="S922" s="39" t="str">
        <f>IF($A922 &lt;&gt; "",VLOOKUP($A922,'Student reference sheet'!$A$2:$V$2329, 6,FALSE), "")</f>
        <v/>
      </c>
      <c r="T922" s="30" t="str">
        <f>IF($A922 = "","",
IF(VLOOKUP($A922,'Student reference sheet'!$A$2:$V$2329, 10,FALSE) = "Y", "Hispanic",
IF(VLOOKUP($A922,'Student reference sheet'!$A$2:$V$2329,11,FALSE) &lt;&gt; "",
IF(VLOOKUP($A922,'Student reference sheet'!$A$2:$V$2329,11,FALSE) = "UNK", "Unknown", VLOOKUP(VALUE(VLOOKUP($A922,'Student reference sheet'!$A$2:$V$2329,11,FALSE)),'Ethnicity Reference'!$A$2:$B$22,2,FALSE)),
IF(VLOOKUP($A922,'Student reference sheet'!$A$2:$V$2329,9,FALSE) &lt;&gt; "", VLOOKUP(VALUE(VLOOKUP($A922,'Student reference sheet'!$A$2:$V$2329,9,FALSE)),'Ethnicity Reference'!$A$2:$B$22,2,FALSE),"Unknown"))))</f>
        <v/>
      </c>
      <c r="U922" s="35"/>
    </row>
    <row r="923" spans="1:21" ht="15.75">
      <c r="A923" s="47"/>
      <c r="B923" s="33"/>
      <c r="C923" s="39" t="str">
        <f>IF($A923 &lt;&gt; "",VLOOKUP($A923,'Student reference sheet'!$A$2:$V$2329, 3,FALSE), "")</f>
        <v/>
      </c>
      <c r="D923" s="39" t="str">
        <f>IF($A923 &lt;&gt; "",VLOOKUP($A923,'Student reference sheet'!$A$2:$V$2329, 2,FALSE), "")</f>
        <v/>
      </c>
      <c r="E923" s="35"/>
      <c r="F923" s="34"/>
      <c r="G923" s="40" t="str">
        <f t="shared" ca="1" si="45"/>
        <v/>
      </c>
      <c r="H923" s="40" t="str">
        <f t="shared" ca="1" si="46"/>
        <v/>
      </c>
      <c r="I923" s="36" t="str">
        <f>IF($A923 = "", "",
IF(COUNTIF(MINIMUM_DAY_DATES[], Attendance!J923) &gt; 0, VLOOKUP(Attendance!$G923,MINIMUM_DAY_PERIOD_SCHEDULE[], 2,TRUE),
IF(COUNTIF(RALLY_DATES[], Attendance!J923) &gt; 0, VLOOKUP(Attendance!$G923,RALLY_PERIOD_SCHEDULE[], 2,TRUE),
IF(WEEKDAY(Attendance!$J923) = 2,
       IF(COUNTIF(FINALS_WEEK_MONDAY_DATE[],Attendance!$J923) &gt; 0, VLOOKUP(Attendance!$G923,FINALS_WEEK_MONDAY_PERIOD_SCHEDULE[],2,TRUE),
       VLOOKUP(Attendance!$G923,REGULAR_WEEK_SCHEDULE[],6,TRUE)),
IF(WEEKDAY($J923) = 3,
       IF(COUNTIF(FINALS_WEEK_TUESDAY_DATE[],Attendance!$J923) &gt; 0, VLOOKUP(Attendance!$G923,FINALS_WEEK_TUESDAY_PERIOD_SCHEDULE[],2,TRUE),
       VLOOKUP(Attendance!$G923,REGULAR_WEEK_SCHEDULE[[Tuesday]:[Period]],5,TRUE)),
IF(WEEKDAY(Attendance!$J923) = 4,
        IF(COUNTIF(BLOCK_WEDNESDAY_DATES[],Attendance!$J923) &gt; 0, VLOOKUP(Attendance!$G923,BLOCK_WEDNESDAY_PERIOD_SCHEDULE[],2,TRUE),
        IF(COUNTIF(FINALS_WEEK_WEDNESDAY_DATE[],Attendance!$J923) &gt; 0, VLOOKUP(Attendance!$G923,FINALS_WEEK_WEDNESDAY_PERIOD_SCHEDULE[],2,TRUE),
       VLOOKUP(Attendance!$G923,REGULAR_WEEK_SCHEDULE[[Wednesday]:[Period]],4,TRUE))),
IF(WEEKDAY($J923) = 5,
       IF(COUNTIF(BLOCK_THURSDAY_DATES[],Attendance!$J923) &gt; 0, VLOOKUP(Attendance!$G923,BLOCK_THURSDAY_PERIOD_SCHEDULE[],2,TRUE),
       IF(COUNTIF(FINALS_WEEK_THURSDAY_DATE[],Attendance!$J923) &gt; 0, VLOOKUP(Attendance!$G923,FINALS_WEEK_THURSDAY_PERIOD_SCHEDULE[],2,TRUE),
       VLOOKUP(Attendance!$G923,REGULAR_WEEK_SCHEDULE[[Thursday]:[Period]],3,TRUE))),
IF(WEEKDAY(Attendance!$J923) = 6,
       IF(COUNTIF(FINALS_WEEK_FRIDAY_DATE[],Attendance!$J923) &gt; 0, VLOOKUP(Attendance!$G923,FINALS_WEEK_FRIDAY_PERIOD_SCHEDULE[],2,TRUE),
       VLOOKUP(Attendance!$G923,REGULAR_WEEK_SCHEDULE[[Friday]:[Period]],2,TRUE))))))))))</f>
        <v/>
      </c>
      <c r="J923" s="41" t="str">
        <f t="shared" ca="1" si="47"/>
        <v/>
      </c>
      <c r="K923" s="41" t="str">
        <f>IF($A923 &lt;&gt; "",VLOOKUP($A923,'Student reference sheet'!$A$2:$V$2329, 7,FALSE), "")</f>
        <v/>
      </c>
      <c r="L923" s="30" t="str">
        <f>IF($A923 ="", "", VLOOKUP($A923, 'Student reference sheet'!$A$2:$Z$2603,23,FALSE))</f>
        <v/>
      </c>
      <c r="M923" s="30" t="str">
        <f>IF($A923 ="", "", VLOOKUP($A923, 'Student reference sheet'!$A$2:$Z$2603,24,FALSE))</f>
        <v/>
      </c>
      <c r="N923" s="30" t="str">
        <f>IF($A923 ="", "", VLOOKUP($A923, 'Student reference sheet'!$A$2:$Z$2603,26,FALSE))</f>
        <v/>
      </c>
      <c r="O923" s="30" t="str">
        <f>IF($A923 ="", "", VLOOKUP($A923, 'Student reference sheet'!$A$2:$Z$2603,25,FALSE))</f>
        <v/>
      </c>
      <c r="P923" s="39" t="str">
        <f>IF($A923 = "", "", IF(OR(VLOOKUP($A923,'Student reference sheet'!$A$2:$V$2400,8,FALSE) = "R",  VLOOKUP($A923,'Student reference sheet'!$A$2:$V$2400,8,FALSE) = "L"), "X", ""))</f>
        <v/>
      </c>
      <c r="Q923" s="39" t="str">
        <f>IF($A923 ="", "", VLOOKUP($A923, 'Student reference sheet'!$A$2:$V$2603,22,FALSE))</f>
        <v/>
      </c>
      <c r="R923" s="39" t="str">
        <f>IF($A923 &lt;&gt; "",VLOOKUP($A923,'Student reference sheet'!$A$2:$V$2329, 5,FALSE), "")</f>
        <v/>
      </c>
      <c r="S923" s="39" t="str">
        <f>IF($A923 &lt;&gt; "",VLOOKUP($A923,'Student reference sheet'!$A$2:$V$2329, 6,FALSE), "")</f>
        <v/>
      </c>
      <c r="T923" s="30" t="str">
        <f>IF($A923 = "","",
IF(VLOOKUP($A923,'Student reference sheet'!$A$2:$V$2329, 10,FALSE) = "Y", "Hispanic",
IF(VLOOKUP($A923,'Student reference sheet'!$A$2:$V$2329,11,FALSE) &lt;&gt; "",
IF(VLOOKUP($A923,'Student reference sheet'!$A$2:$V$2329,11,FALSE) = "UNK", "Unknown", VLOOKUP(VALUE(VLOOKUP($A923,'Student reference sheet'!$A$2:$V$2329,11,FALSE)),'Ethnicity Reference'!$A$2:$B$22,2,FALSE)),
IF(VLOOKUP($A923,'Student reference sheet'!$A$2:$V$2329,9,FALSE) &lt;&gt; "", VLOOKUP(VALUE(VLOOKUP($A923,'Student reference sheet'!$A$2:$V$2329,9,FALSE)),'Ethnicity Reference'!$A$2:$B$22,2,FALSE),"Unknown"))))</f>
        <v/>
      </c>
      <c r="U923" s="35"/>
    </row>
    <row r="924" spans="1:21" ht="15.75">
      <c r="A924" s="47"/>
      <c r="B924" s="33"/>
      <c r="C924" s="39" t="str">
        <f>IF($A924 &lt;&gt; "",VLOOKUP($A924,'Student reference sheet'!$A$2:$V$2329, 3,FALSE), "")</f>
        <v/>
      </c>
      <c r="D924" s="39" t="str">
        <f>IF($A924 &lt;&gt; "",VLOOKUP($A924,'Student reference sheet'!$A$2:$V$2329, 2,FALSE), "")</f>
        <v/>
      </c>
      <c r="E924" s="35"/>
      <c r="F924" s="34"/>
      <c r="G924" s="40" t="str">
        <f t="shared" ca="1" si="45"/>
        <v/>
      </c>
      <c r="H924" s="40" t="str">
        <f t="shared" ca="1" si="46"/>
        <v/>
      </c>
      <c r="I924" s="36" t="str">
        <f>IF($A924 = "", "",
IF(COUNTIF(MINIMUM_DAY_DATES[], Attendance!J924) &gt; 0, VLOOKUP(Attendance!$G924,MINIMUM_DAY_PERIOD_SCHEDULE[], 2,TRUE),
IF(COUNTIF(RALLY_DATES[], Attendance!J924) &gt; 0, VLOOKUP(Attendance!$G924,RALLY_PERIOD_SCHEDULE[], 2,TRUE),
IF(WEEKDAY(Attendance!$J924) = 2,
       IF(COUNTIF(FINALS_WEEK_MONDAY_DATE[],Attendance!$J924) &gt; 0, VLOOKUP(Attendance!$G924,FINALS_WEEK_MONDAY_PERIOD_SCHEDULE[],2,TRUE),
       VLOOKUP(Attendance!$G924,REGULAR_WEEK_SCHEDULE[],6,TRUE)),
IF(WEEKDAY($J924) = 3,
       IF(COUNTIF(FINALS_WEEK_TUESDAY_DATE[],Attendance!$J924) &gt; 0, VLOOKUP(Attendance!$G924,FINALS_WEEK_TUESDAY_PERIOD_SCHEDULE[],2,TRUE),
       VLOOKUP(Attendance!$G924,REGULAR_WEEK_SCHEDULE[[Tuesday]:[Period]],5,TRUE)),
IF(WEEKDAY(Attendance!$J924) = 4,
        IF(COUNTIF(BLOCK_WEDNESDAY_DATES[],Attendance!$J924) &gt; 0, VLOOKUP(Attendance!$G924,BLOCK_WEDNESDAY_PERIOD_SCHEDULE[],2,TRUE),
        IF(COUNTIF(FINALS_WEEK_WEDNESDAY_DATE[],Attendance!$J924) &gt; 0, VLOOKUP(Attendance!$G924,FINALS_WEEK_WEDNESDAY_PERIOD_SCHEDULE[],2,TRUE),
       VLOOKUP(Attendance!$G924,REGULAR_WEEK_SCHEDULE[[Wednesday]:[Period]],4,TRUE))),
IF(WEEKDAY($J924) = 5,
       IF(COUNTIF(BLOCK_THURSDAY_DATES[],Attendance!$J924) &gt; 0, VLOOKUP(Attendance!$G924,BLOCK_THURSDAY_PERIOD_SCHEDULE[],2,TRUE),
       IF(COUNTIF(FINALS_WEEK_THURSDAY_DATE[],Attendance!$J924) &gt; 0, VLOOKUP(Attendance!$G924,FINALS_WEEK_THURSDAY_PERIOD_SCHEDULE[],2,TRUE),
       VLOOKUP(Attendance!$G924,REGULAR_WEEK_SCHEDULE[[Thursday]:[Period]],3,TRUE))),
IF(WEEKDAY(Attendance!$J924) = 6,
       IF(COUNTIF(FINALS_WEEK_FRIDAY_DATE[],Attendance!$J924) &gt; 0, VLOOKUP(Attendance!$G924,FINALS_WEEK_FRIDAY_PERIOD_SCHEDULE[],2,TRUE),
       VLOOKUP(Attendance!$G924,REGULAR_WEEK_SCHEDULE[[Friday]:[Period]],2,TRUE))))))))))</f>
        <v/>
      </c>
      <c r="J924" s="41" t="str">
        <f t="shared" ca="1" si="47"/>
        <v/>
      </c>
      <c r="K924" s="41" t="str">
        <f>IF($A924 &lt;&gt; "",VLOOKUP($A924,'Student reference sheet'!$A$2:$V$2329, 7,FALSE), "")</f>
        <v/>
      </c>
      <c r="L924" s="30" t="str">
        <f>IF($A924 ="", "", VLOOKUP($A924, 'Student reference sheet'!$A$2:$Z$2603,23,FALSE))</f>
        <v/>
      </c>
      <c r="M924" s="30" t="str">
        <f>IF($A924 ="", "", VLOOKUP($A924, 'Student reference sheet'!$A$2:$Z$2603,24,FALSE))</f>
        <v/>
      </c>
      <c r="N924" s="30" t="str">
        <f>IF($A924 ="", "", VLOOKUP($A924, 'Student reference sheet'!$A$2:$Z$2603,26,FALSE))</f>
        <v/>
      </c>
      <c r="O924" s="30" t="str">
        <f>IF($A924 ="", "", VLOOKUP($A924, 'Student reference sheet'!$A$2:$Z$2603,25,FALSE))</f>
        <v/>
      </c>
      <c r="P924" s="39" t="str">
        <f>IF($A924 = "", "", IF(OR(VLOOKUP($A924,'Student reference sheet'!$A$2:$V$2400,8,FALSE) = "R",  VLOOKUP($A924,'Student reference sheet'!$A$2:$V$2400,8,FALSE) = "L"), "X", ""))</f>
        <v/>
      </c>
      <c r="Q924" s="39" t="str">
        <f>IF($A924 ="", "", VLOOKUP($A924, 'Student reference sheet'!$A$2:$V$2603,22,FALSE))</f>
        <v/>
      </c>
      <c r="R924" s="39" t="str">
        <f>IF($A924 &lt;&gt; "",VLOOKUP($A924,'Student reference sheet'!$A$2:$V$2329, 5,FALSE), "")</f>
        <v/>
      </c>
      <c r="S924" s="39" t="str">
        <f>IF($A924 &lt;&gt; "",VLOOKUP($A924,'Student reference sheet'!$A$2:$V$2329, 6,FALSE), "")</f>
        <v/>
      </c>
      <c r="T924" s="30" t="str">
        <f>IF($A924 = "","",
IF(VLOOKUP($A924,'Student reference sheet'!$A$2:$V$2329, 10,FALSE) = "Y", "Hispanic",
IF(VLOOKUP($A924,'Student reference sheet'!$A$2:$V$2329,11,FALSE) &lt;&gt; "",
IF(VLOOKUP($A924,'Student reference sheet'!$A$2:$V$2329,11,FALSE) = "UNK", "Unknown", VLOOKUP(VALUE(VLOOKUP($A924,'Student reference sheet'!$A$2:$V$2329,11,FALSE)),'Ethnicity Reference'!$A$2:$B$22,2,FALSE)),
IF(VLOOKUP($A924,'Student reference sheet'!$A$2:$V$2329,9,FALSE) &lt;&gt; "", VLOOKUP(VALUE(VLOOKUP($A924,'Student reference sheet'!$A$2:$V$2329,9,FALSE)),'Ethnicity Reference'!$A$2:$B$22,2,FALSE),"Unknown"))))</f>
        <v/>
      </c>
      <c r="U924" s="35"/>
    </row>
    <row r="925" spans="1:21" ht="15.75">
      <c r="A925" s="47"/>
      <c r="B925" s="33"/>
      <c r="C925" s="39" t="str">
        <f>IF($A925 &lt;&gt; "",VLOOKUP($A925,'Student reference sheet'!$A$2:$V$2329, 3,FALSE), "")</f>
        <v/>
      </c>
      <c r="D925" s="39" t="str">
        <f>IF($A925 &lt;&gt; "",VLOOKUP($A925,'Student reference sheet'!$A$2:$V$2329, 2,FALSE), "")</f>
        <v/>
      </c>
      <c r="E925" s="35"/>
      <c r="F925" s="34"/>
      <c r="G925" s="40" t="str">
        <f t="shared" ca="1" si="45"/>
        <v/>
      </c>
      <c r="H925" s="40" t="str">
        <f t="shared" ca="1" si="46"/>
        <v/>
      </c>
      <c r="I925" s="36" t="str">
        <f>IF($A925 = "", "",
IF(COUNTIF(MINIMUM_DAY_DATES[], Attendance!J925) &gt; 0, VLOOKUP(Attendance!$G925,MINIMUM_DAY_PERIOD_SCHEDULE[], 2,TRUE),
IF(COUNTIF(RALLY_DATES[], Attendance!J925) &gt; 0, VLOOKUP(Attendance!$G925,RALLY_PERIOD_SCHEDULE[], 2,TRUE),
IF(WEEKDAY(Attendance!$J925) = 2,
       IF(COUNTIF(FINALS_WEEK_MONDAY_DATE[],Attendance!$J925) &gt; 0, VLOOKUP(Attendance!$G925,FINALS_WEEK_MONDAY_PERIOD_SCHEDULE[],2,TRUE),
       VLOOKUP(Attendance!$G925,REGULAR_WEEK_SCHEDULE[],6,TRUE)),
IF(WEEKDAY($J925) = 3,
       IF(COUNTIF(FINALS_WEEK_TUESDAY_DATE[],Attendance!$J925) &gt; 0, VLOOKUP(Attendance!$G925,FINALS_WEEK_TUESDAY_PERIOD_SCHEDULE[],2,TRUE),
       VLOOKUP(Attendance!$G925,REGULAR_WEEK_SCHEDULE[[Tuesday]:[Period]],5,TRUE)),
IF(WEEKDAY(Attendance!$J925) = 4,
        IF(COUNTIF(BLOCK_WEDNESDAY_DATES[],Attendance!$J925) &gt; 0, VLOOKUP(Attendance!$G925,BLOCK_WEDNESDAY_PERIOD_SCHEDULE[],2,TRUE),
        IF(COUNTIF(FINALS_WEEK_WEDNESDAY_DATE[],Attendance!$J925) &gt; 0, VLOOKUP(Attendance!$G925,FINALS_WEEK_WEDNESDAY_PERIOD_SCHEDULE[],2,TRUE),
       VLOOKUP(Attendance!$G925,REGULAR_WEEK_SCHEDULE[[Wednesday]:[Period]],4,TRUE))),
IF(WEEKDAY($J925) = 5,
       IF(COUNTIF(BLOCK_THURSDAY_DATES[],Attendance!$J925) &gt; 0, VLOOKUP(Attendance!$G925,BLOCK_THURSDAY_PERIOD_SCHEDULE[],2,TRUE),
       IF(COUNTIF(FINALS_WEEK_THURSDAY_DATE[],Attendance!$J925) &gt; 0, VLOOKUP(Attendance!$G925,FINALS_WEEK_THURSDAY_PERIOD_SCHEDULE[],2,TRUE),
       VLOOKUP(Attendance!$G925,REGULAR_WEEK_SCHEDULE[[Thursday]:[Period]],3,TRUE))),
IF(WEEKDAY(Attendance!$J925) = 6,
       IF(COUNTIF(FINALS_WEEK_FRIDAY_DATE[],Attendance!$J925) &gt; 0, VLOOKUP(Attendance!$G925,FINALS_WEEK_FRIDAY_PERIOD_SCHEDULE[],2,TRUE),
       VLOOKUP(Attendance!$G925,REGULAR_WEEK_SCHEDULE[[Friday]:[Period]],2,TRUE))))))))))</f>
        <v/>
      </c>
      <c r="J925" s="41" t="str">
        <f t="shared" ca="1" si="47"/>
        <v/>
      </c>
      <c r="K925" s="41" t="str">
        <f>IF($A925 &lt;&gt; "",VLOOKUP($A925,'Student reference sheet'!$A$2:$V$2329, 7,FALSE), "")</f>
        <v/>
      </c>
      <c r="L925" s="30" t="str">
        <f>IF($A925 ="", "", VLOOKUP($A925, 'Student reference sheet'!$A$2:$Z$2603,23,FALSE))</f>
        <v/>
      </c>
      <c r="M925" s="30" t="str">
        <f>IF($A925 ="", "", VLOOKUP($A925, 'Student reference sheet'!$A$2:$Z$2603,24,FALSE))</f>
        <v/>
      </c>
      <c r="N925" s="30" t="str">
        <f>IF($A925 ="", "", VLOOKUP($A925, 'Student reference sheet'!$A$2:$Z$2603,26,FALSE))</f>
        <v/>
      </c>
      <c r="O925" s="30" t="str">
        <f>IF($A925 ="", "", VLOOKUP($A925, 'Student reference sheet'!$A$2:$Z$2603,25,FALSE))</f>
        <v/>
      </c>
      <c r="P925" s="39" t="str">
        <f>IF($A925 = "", "", IF(OR(VLOOKUP($A925,'Student reference sheet'!$A$2:$V$2400,8,FALSE) = "R",  VLOOKUP($A925,'Student reference sheet'!$A$2:$V$2400,8,FALSE) = "L"), "X", ""))</f>
        <v/>
      </c>
      <c r="Q925" s="39" t="str">
        <f>IF($A925 ="", "", VLOOKUP($A925, 'Student reference sheet'!$A$2:$V$2603,22,FALSE))</f>
        <v/>
      </c>
      <c r="R925" s="39" t="str">
        <f>IF($A925 &lt;&gt; "",VLOOKUP($A925,'Student reference sheet'!$A$2:$V$2329, 5,FALSE), "")</f>
        <v/>
      </c>
      <c r="S925" s="39" t="str">
        <f>IF($A925 &lt;&gt; "",VLOOKUP($A925,'Student reference sheet'!$A$2:$V$2329, 6,FALSE), "")</f>
        <v/>
      </c>
      <c r="T925" s="30" t="str">
        <f>IF($A925 = "","",
IF(VLOOKUP($A925,'Student reference sheet'!$A$2:$V$2329, 10,FALSE) = "Y", "Hispanic",
IF(VLOOKUP($A925,'Student reference sheet'!$A$2:$V$2329,11,FALSE) &lt;&gt; "",
IF(VLOOKUP($A925,'Student reference sheet'!$A$2:$V$2329,11,FALSE) = "UNK", "Unknown", VLOOKUP(VALUE(VLOOKUP($A925,'Student reference sheet'!$A$2:$V$2329,11,FALSE)),'Ethnicity Reference'!$A$2:$B$22,2,FALSE)),
IF(VLOOKUP($A925,'Student reference sheet'!$A$2:$V$2329,9,FALSE) &lt;&gt; "", VLOOKUP(VALUE(VLOOKUP($A925,'Student reference sheet'!$A$2:$V$2329,9,FALSE)),'Ethnicity Reference'!$A$2:$B$22,2,FALSE),"Unknown"))))</f>
        <v/>
      </c>
      <c r="U925" s="35"/>
    </row>
    <row r="926" spans="1:21" ht="15.75">
      <c r="A926" s="47"/>
      <c r="B926" s="33"/>
      <c r="C926" s="39" t="str">
        <f>IF($A926 &lt;&gt; "",VLOOKUP($A926,'Student reference sheet'!$A$2:$V$2329, 3,FALSE), "")</f>
        <v/>
      </c>
      <c r="D926" s="39" t="str">
        <f>IF($A926 &lt;&gt; "",VLOOKUP($A926,'Student reference sheet'!$A$2:$V$2329, 2,FALSE), "")</f>
        <v/>
      </c>
      <c r="E926" s="35"/>
      <c r="F926" s="34"/>
      <c r="G926" s="40" t="str">
        <f t="shared" ca="1" si="45"/>
        <v/>
      </c>
      <c r="H926" s="40" t="str">
        <f t="shared" ca="1" si="46"/>
        <v/>
      </c>
      <c r="I926" s="36" t="str">
        <f>IF($A926 = "", "",
IF(COUNTIF(MINIMUM_DAY_DATES[], Attendance!J926) &gt; 0, VLOOKUP(Attendance!$G926,MINIMUM_DAY_PERIOD_SCHEDULE[], 2,TRUE),
IF(COUNTIF(RALLY_DATES[], Attendance!J926) &gt; 0, VLOOKUP(Attendance!$G926,RALLY_PERIOD_SCHEDULE[], 2,TRUE),
IF(WEEKDAY(Attendance!$J926) = 2,
       IF(COUNTIF(FINALS_WEEK_MONDAY_DATE[],Attendance!$J926) &gt; 0, VLOOKUP(Attendance!$G926,FINALS_WEEK_MONDAY_PERIOD_SCHEDULE[],2,TRUE),
       VLOOKUP(Attendance!$G926,REGULAR_WEEK_SCHEDULE[],6,TRUE)),
IF(WEEKDAY($J926) = 3,
       IF(COUNTIF(FINALS_WEEK_TUESDAY_DATE[],Attendance!$J926) &gt; 0, VLOOKUP(Attendance!$G926,FINALS_WEEK_TUESDAY_PERIOD_SCHEDULE[],2,TRUE),
       VLOOKUP(Attendance!$G926,REGULAR_WEEK_SCHEDULE[[Tuesday]:[Period]],5,TRUE)),
IF(WEEKDAY(Attendance!$J926) = 4,
        IF(COUNTIF(BLOCK_WEDNESDAY_DATES[],Attendance!$J926) &gt; 0, VLOOKUP(Attendance!$G926,BLOCK_WEDNESDAY_PERIOD_SCHEDULE[],2,TRUE),
        IF(COUNTIF(FINALS_WEEK_WEDNESDAY_DATE[],Attendance!$J926) &gt; 0, VLOOKUP(Attendance!$G926,FINALS_WEEK_WEDNESDAY_PERIOD_SCHEDULE[],2,TRUE),
       VLOOKUP(Attendance!$G926,REGULAR_WEEK_SCHEDULE[[Wednesday]:[Period]],4,TRUE))),
IF(WEEKDAY($J926) = 5,
       IF(COUNTIF(BLOCK_THURSDAY_DATES[],Attendance!$J926) &gt; 0, VLOOKUP(Attendance!$G926,BLOCK_THURSDAY_PERIOD_SCHEDULE[],2,TRUE),
       IF(COUNTIF(FINALS_WEEK_THURSDAY_DATE[],Attendance!$J926) &gt; 0, VLOOKUP(Attendance!$G926,FINALS_WEEK_THURSDAY_PERIOD_SCHEDULE[],2,TRUE),
       VLOOKUP(Attendance!$G926,REGULAR_WEEK_SCHEDULE[[Thursday]:[Period]],3,TRUE))),
IF(WEEKDAY(Attendance!$J926) = 6,
       IF(COUNTIF(FINALS_WEEK_FRIDAY_DATE[],Attendance!$J926) &gt; 0, VLOOKUP(Attendance!$G926,FINALS_WEEK_FRIDAY_PERIOD_SCHEDULE[],2,TRUE),
       VLOOKUP(Attendance!$G926,REGULAR_WEEK_SCHEDULE[[Friday]:[Period]],2,TRUE))))))))))</f>
        <v/>
      </c>
      <c r="J926" s="41" t="str">
        <f t="shared" ca="1" si="47"/>
        <v/>
      </c>
      <c r="K926" s="41" t="str">
        <f>IF($A926 &lt;&gt; "",VLOOKUP($A926,'Student reference sheet'!$A$2:$V$2329, 7,FALSE), "")</f>
        <v/>
      </c>
      <c r="L926" s="30" t="str">
        <f>IF($A926 ="", "", VLOOKUP($A926, 'Student reference sheet'!$A$2:$Z$2603,23,FALSE))</f>
        <v/>
      </c>
      <c r="M926" s="30" t="str">
        <f>IF($A926 ="", "", VLOOKUP($A926, 'Student reference sheet'!$A$2:$Z$2603,24,FALSE))</f>
        <v/>
      </c>
      <c r="N926" s="30" t="str">
        <f>IF($A926 ="", "", VLOOKUP($A926, 'Student reference sheet'!$A$2:$Z$2603,26,FALSE))</f>
        <v/>
      </c>
      <c r="O926" s="30" t="str">
        <f>IF($A926 ="", "", VLOOKUP($A926, 'Student reference sheet'!$A$2:$Z$2603,25,FALSE))</f>
        <v/>
      </c>
      <c r="P926" s="39" t="str">
        <f>IF($A926 = "", "", IF(OR(VLOOKUP($A926,'Student reference sheet'!$A$2:$V$2400,8,FALSE) = "R",  VLOOKUP($A926,'Student reference sheet'!$A$2:$V$2400,8,FALSE) = "L"), "X", ""))</f>
        <v/>
      </c>
      <c r="Q926" s="39" t="str">
        <f>IF($A926 ="", "", VLOOKUP($A926, 'Student reference sheet'!$A$2:$V$2603,22,FALSE))</f>
        <v/>
      </c>
      <c r="R926" s="39" t="str">
        <f>IF($A926 &lt;&gt; "",VLOOKUP($A926,'Student reference sheet'!$A$2:$V$2329, 5,FALSE), "")</f>
        <v/>
      </c>
      <c r="S926" s="39" t="str">
        <f>IF($A926 &lt;&gt; "",VLOOKUP($A926,'Student reference sheet'!$A$2:$V$2329, 6,FALSE), "")</f>
        <v/>
      </c>
      <c r="T926" s="30" t="str">
        <f>IF($A926 = "","",
IF(VLOOKUP($A926,'Student reference sheet'!$A$2:$V$2329, 10,FALSE) = "Y", "Hispanic",
IF(VLOOKUP($A926,'Student reference sheet'!$A$2:$V$2329,11,FALSE) &lt;&gt; "",
IF(VLOOKUP($A926,'Student reference sheet'!$A$2:$V$2329,11,FALSE) = "UNK", "Unknown", VLOOKUP(VALUE(VLOOKUP($A926,'Student reference sheet'!$A$2:$V$2329,11,FALSE)),'Ethnicity Reference'!$A$2:$B$22,2,FALSE)),
IF(VLOOKUP($A926,'Student reference sheet'!$A$2:$V$2329,9,FALSE) &lt;&gt; "", VLOOKUP(VALUE(VLOOKUP($A926,'Student reference sheet'!$A$2:$V$2329,9,FALSE)),'Ethnicity Reference'!$A$2:$B$22,2,FALSE),"Unknown"))))</f>
        <v/>
      </c>
      <c r="U926" s="35"/>
    </row>
    <row r="927" spans="1:21" ht="15.75">
      <c r="A927" s="47"/>
      <c r="B927" s="33"/>
      <c r="C927" s="39" t="str">
        <f>IF($A927 &lt;&gt; "",VLOOKUP($A927,'Student reference sheet'!$A$2:$V$2329, 3,FALSE), "")</f>
        <v/>
      </c>
      <c r="D927" s="39" t="str">
        <f>IF($A927 &lt;&gt; "",VLOOKUP($A927,'Student reference sheet'!$A$2:$V$2329, 2,FALSE), "")</f>
        <v/>
      </c>
      <c r="E927" s="35"/>
      <c r="F927" s="34"/>
      <c r="G927" s="40" t="str">
        <f t="shared" ca="1" si="45"/>
        <v/>
      </c>
      <c r="H927" s="40" t="str">
        <f t="shared" ca="1" si="46"/>
        <v/>
      </c>
      <c r="I927" s="36" t="str">
        <f>IF($A927 = "", "",
IF(COUNTIF(MINIMUM_DAY_DATES[], Attendance!J927) &gt; 0, VLOOKUP(Attendance!$G927,MINIMUM_DAY_PERIOD_SCHEDULE[], 2,TRUE),
IF(COUNTIF(RALLY_DATES[], Attendance!J927) &gt; 0, VLOOKUP(Attendance!$G927,RALLY_PERIOD_SCHEDULE[], 2,TRUE),
IF(WEEKDAY(Attendance!$J927) = 2,
       IF(COUNTIF(FINALS_WEEK_MONDAY_DATE[],Attendance!$J927) &gt; 0, VLOOKUP(Attendance!$G927,FINALS_WEEK_MONDAY_PERIOD_SCHEDULE[],2,TRUE),
       VLOOKUP(Attendance!$G927,REGULAR_WEEK_SCHEDULE[],6,TRUE)),
IF(WEEKDAY($J927) = 3,
       IF(COUNTIF(FINALS_WEEK_TUESDAY_DATE[],Attendance!$J927) &gt; 0, VLOOKUP(Attendance!$G927,FINALS_WEEK_TUESDAY_PERIOD_SCHEDULE[],2,TRUE),
       VLOOKUP(Attendance!$G927,REGULAR_WEEK_SCHEDULE[[Tuesday]:[Period]],5,TRUE)),
IF(WEEKDAY(Attendance!$J927) = 4,
        IF(COUNTIF(BLOCK_WEDNESDAY_DATES[],Attendance!$J927) &gt; 0, VLOOKUP(Attendance!$G927,BLOCK_WEDNESDAY_PERIOD_SCHEDULE[],2,TRUE),
        IF(COUNTIF(FINALS_WEEK_WEDNESDAY_DATE[],Attendance!$J927) &gt; 0, VLOOKUP(Attendance!$G927,FINALS_WEEK_WEDNESDAY_PERIOD_SCHEDULE[],2,TRUE),
       VLOOKUP(Attendance!$G927,REGULAR_WEEK_SCHEDULE[[Wednesday]:[Period]],4,TRUE))),
IF(WEEKDAY($J927) = 5,
       IF(COUNTIF(BLOCK_THURSDAY_DATES[],Attendance!$J927) &gt; 0, VLOOKUP(Attendance!$G927,BLOCK_THURSDAY_PERIOD_SCHEDULE[],2,TRUE),
       IF(COUNTIF(FINALS_WEEK_THURSDAY_DATE[],Attendance!$J927) &gt; 0, VLOOKUP(Attendance!$G927,FINALS_WEEK_THURSDAY_PERIOD_SCHEDULE[],2,TRUE),
       VLOOKUP(Attendance!$G927,REGULAR_WEEK_SCHEDULE[[Thursday]:[Period]],3,TRUE))),
IF(WEEKDAY(Attendance!$J927) = 6,
       IF(COUNTIF(FINALS_WEEK_FRIDAY_DATE[],Attendance!$J927) &gt; 0, VLOOKUP(Attendance!$G927,FINALS_WEEK_FRIDAY_PERIOD_SCHEDULE[],2,TRUE),
       VLOOKUP(Attendance!$G927,REGULAR_WEEK_SCHEDULE[[Friday]:[Period]],2,TRUE))))))))))</f>
        <v/>
      </c>
      <c r="J927" s="41" t="str">
        <f t="shared" ca="1" si="47"/>
        <v/>
      </c>
      <c r="K927" s="41" t="str">
        <f>IF($A927 &lt;&gt; "",VLOOKUP($A927,'Student reference sheet'!$A$2:$V$2329, 7,FALSE), "")</f>
        <v/>
      </c>
      <c r="L927" s="30" t="str">
        <f>IF($A927 ="", "", VLOOKUP($A927, 'Student reference sheet'!$A$2:$Z$2603,23,FALSE))</f>
        <v/>
      </c>
      <c r="M927" s="30" t="str">
        <f>IF($A927 ="", "", VLOOKUP($A927, 'Student reference sheet'!$A$2:$Z$2603,24,FALSE))</f>
        <v/>
      </c>
      <c r="N927" s="30" t="str">
        <f>IF($A927 ="", "", VLOOKUP($A927, 'Student reference sheet'!$A$2:$Z$2603,26,FALSE))</f>
        <v/>
      </c>
      <c r="O927" s="30" t="str">
        <f>IF($A927 ="", "", VLOOKUP($A927, 'Student reference sheet'!$A$2:$Z$2603,25,FALSE))</f>
        <v/>
      </c>
      <c r="P927" s="39" t="str">
        <f>IF($A927 = "", "", IF(OR(VLOOKUP($A927,'Student reference sheet'!$A$2:$V$2400,8,FALSE) = "R",  VLOOKUP($A927,'Student reference sheet'!$A$2:$V$2400,8,FALSE) = "L"), "X", ""))</f>
        <v/>
      </c>
      <c r="Q927" s="39" t="str">
        <f>IF($A927 ="", "", VLOOKUP($A927, 'Student reference sheet'!$A$2:$V$2603,22,FALSE))</f>
        <v/>
      </c>
      <c r="R927" s="39" t="str">
        <f>IF($A927 &lt;&gt; "",VLOOKUP($A927,'Student reference sheet'!$A$2:$V$2329, 5,FALSE), "")</f>
        <v/>
      </c>
      <c r="S927" s="39" t="str">
        <f>IF($A927 &lt;&gt; "",VLOOKUP($A927,'Student reference sheet'!$A$2:$V$2329, 6,FALSE), "")</f>
        <v/>
      </c>
      <c r="T927" s="30" t="str">
        <f>IF($A927 = "","",
IF(VLOOKUP($A927,'Student reference sheet'!$A$2:$V$2329, 10,FALSE) = "Y", "Hispanic",
IF(VLOOKUP($A927,'Student reference sheet'!$A$2:$V$2329,11,FALSE) &lt;&gt; "",
IF(VLOOKUP($A927,'Student reference sheet'!$A$2:$V$2329,11,FALSE) = "UNK", "Unknown", VLOOKUP(VALUE(VLOOKUP($A927,'Student reference sheet'!$A$2:$V$2329,11,FALSE)),'Ethnicity Reference'!$A$2:$B$22,2,FALSE)),
IF(VLOOKUP($A927,'Student reference sheet'!$A$2:$V$2329,9,FALSE) &lt;&gt; "", VLOOKUP(VALUE(VLOOKUP($A927,'Student reference sheet'!$A$2:$V$2329,9,FALSE)),'Ethnicity Reference'!$A$2:$B$22,2,FALSE),"Unknown"))))</f>
        <v/>
      </c>
      <c r="U927" s="35"/>
    </row>
    <row r="928" spans="1:21" ht="15.75">
      <c r="A928" s="47"/>
      <c r="B928" s="33"/>
      <c r="C928" s="39" t="str">
        <f>IF($A928 &lt;&gt; "",VLOOKUP($A928,'Student reference sheet'!$A$2:$V$2329, 3,FALSE), "")</f>
        <v/>
      </c>
      <c r="D928" s="39" t="str">
        <f>IF($A928 &lt;&gt; "",VLOOKUP($A928,'Student reference sheet'!$A$2:$V$2329, 2,FALSE), "")</f>
        <v/>
      </c>
      <c r="E928" s="35"/>
      <c r="F928" s="34"/>
      <c r="G928" s="40" t="str">
        <f t="shared" ca="1" si="45"/>
        <v/>
      </c>
      <c r="H928" s="40" t="str">
        <f t="shared" ca="1" si="46"/>
        <v/>
      </c>
      <c r="I928" s="36" t="str">
        <f>IF($A928 = "", "",
IF(COUNTIF(MINIMUM_DAY_DATES[], Attendance!J928) &gt; 0, VLOOKUP(Attendance!$G928,MINIMUM_DAY_PERIOD_SCHEDULE[], 2,TRUE),
IF(COUNTIF(RALLY_DATES[], Attendance!J928) &gt; 0, VLOOKUP(Attendance!$G928,RALLY_PERIOD_SCHEDULE[], 2,TRUE),
IF(WEEKDAY(Attendance!$J928) = 2,
       IF(COUNTIF(FINALS_WEEK_MONDAY_DATE[],Attendance!$J928) &gt; 0, VLOOKUP(Attendance!$G928,FINALS_WEEK_MONDAY_PERIOD_SCHEDULE[],2,TRUE),
       VLOOKUP(Attendance!$G928,REGULAR_WEEK_SCHEDULE[],6,TRUE)),
IF(WEEKDAY($J928) = 3,
       IF(COUNTIF(FINALS_WEEK_TUESDAY_DATE[],Attendance!$J928) &gt; 0, VLOOKUP(Attendance!$G928,FINALS_WEEK_TUESDAY_PERIOD_SCHEDULE[],2,TRUE),
       VLOOKUP(Attendance!$G928,REGULAR_WEEK_SCHEDULE[[Tuesday]:[Period]],5,TRUE)),
IF(WEEKDAY(Attendance!$J928) = 4,
        IF(COUNTIF(BLOCK_WEDNESDAY_DATES[],Attendance!$J928) &gt; 0, VLOOKUP(Attendance!$G928,BLOCK_WEDNESDAY_PERIOD_SCHEDULE[],2,TRUE),
        IF(COUNTIF(FINALS_WEEK_WEDNESDAY_DATE[],Attendance!$J928) &gt; 0, VLOOKUP(Attendance!$G928,FINALS_WEEK_WEDNESDAY_PERIOD_SCHEDULE[],2,TRUE),
       VLOOKUP(Attendance!$G928,REGULAR_WEEK_SCHEDULE[[Wednesday]:[Period]],4,TRUE))),
IF(WEEKDAY($J928) = 5,
       IF(COUNTIF(BLOCK_THURSDAY_DATES[],Attendance!$J928) &gt; 0, VLOOKUP(Attendance!$G928,BLOCK_THURSDAY_PERIOD_SCHEDULE[],2,TRUE),
       IF(COUNTIF(FINALS_WEEK_THURSDAY_DATE[],Attendance!$J928) &gt; 0, VLOOKUP(Attendance!$G928,FINALS_WEEK_THURSDAY_PERIOD_SCHEDULE[],2,TRUE),
       VLOOKUP(Attendance!$G928,REGULAR_WEEK_SCHEDULE[[Thursday]:[Period]],3,TRUE))),
IF(WEEKDAY(Attendance!$J928) = 6,
       IF(COUNTIF(FINALS_WEEK_FRIDAY_DATE[],Attendance!$J928) &gt; 0, VLOOKUP(Attendance!$G928,FINALS_WEEK_FRIDAY_PERIOD_SCHEDULE[],2,TRUE),
       VLOOKUP(Attendance!$G928,REGULAR_WEEK_SCHEDULE[[Friday]:[Period]],2,TRUE))))))))))</f>
        <v/>
      </c>
      <c r="J928" s="41" t="str">
        <f t="shared" ca="1" si="47"/>
        <v/>
      </c>
      <c r="K928" s="41" t="str">
        <f>IF($A928 &lt;&gt; "",VLOOKUP($A928,'Student reference sheet'!$A$2:$V$2329, 7,FALSE), "")</f>
        <v/>
      </c>
      <c r="L928" s="30" t="str">
        <f>IF($A928 ="", "", VLOOKUP($A928, 'Student reference sheet'!$A$2:$Z$2603,23,FALSE))</f>
        <v/>
      </c>
      <c r="M928" s="30" t="str">
        <f>IF($A928 ="", "", VLOOKUP($A928, 'Student reference sheet'!$A$2:$Z$2603,24,FALSE))</f>
        <v/>
      </c>
      <c r="N928" s="30" t="str">
        <f>IF($A928 ="", "", VLOOKUP($A928, 'Student reference sheet'!$A$2:$Z$2603,26,FALSE))</f>
        <v/>
      </c>
      <c r="O928" s="30" t="str">
        <f>IF($A928 ="", "", VLOOKUP($A928, 'Student reference sheet'!$A$2:$Z$2603,25,FALSE))</f>
        <v/>
      </c>
      <c r="P928" s="39" t="str">
        <f>IF($A928 = "", "", IF(OR(VLOOKUP($A928,'Student reference sheet'!$A$2:$V$2400,8,FALSE) = "R",  VLOOKUP($A928,'Student reference sheet'!$A$2:$V$2400,8,FALSE) = "L"), "X", ""))</f>
        <v/>
      </c>
      <c r="Q928" s="39" t="str">
        <f>IF($A928 ="", "", VLOOKUP($A928, 'Student reference sheet'!$A$2:$V$2603,22,FALSE))</f>
        <v/>
      </c>
      <c r="R928" s="39" t="str">
        <f>IF($A928 &lt;&gt; "",VLOOKUP($A928,'Student reference sheet'!$A$2:$V$2329, 5,FALSE), "")</f>
        <v/>
      </c>
      <c r="S928" s="39" t="str">
        <f>IF($A928 &lt;&gt; "",VLOOKUP($A928,'Student reference sheet'!$A$2:$V$2329, 6,FALSE), "")</f>
        <v/>
      </c>
      <c r="T928" s="30" t="str">
        <f>IF($A928 = "","",
IF(VLOOKUP($A928,'Student reference sheet'!$A$2:$V$2329, 10,FALSE) = "Y", "Hispanic",
IF(VLOOKUP($A928,'Student reference sheet'!$A$2:$V$2329,11,FALSE) &lt;&gt; "",
IF(VLOOKUP($A928,'Student reference sheet'!$A$2:$V$2329,11,FALSE) = "UNK", "Unknown", VLOOKUP(VALUE(VLOOKUP($A928,'Student reference sheet'!$A$2:$V$2329,11,FALSE)),'Ethnicity Reference'!$A$2:$B$22,2,FALSE)),
IF(VLOOKUP($A928,'Student reference sheet'!$A$2:$V$2329,9,FALSE) &lt;&gt; "", VLOOKUP(VALUE(VLOOKUP($A928,'Student reference sheet'!$A$2:$V$2329,9,FALSE)),'Ethnicity Reference'!$A$2:$B$22,2,FALSE),"Unknown"))))</f>
        <v/>
      </c>
      <c r="U928" s="35"/>
    </row>
    <row r="929" spans="1:21" ht="15.75">
      <c r="A929" s="47"/>
      <c r="B929" s="33"/>
      <c r="C929" s="39" t="str">
        <f>IF($A929 &lt;&gt; "",VLOOKUP($A929,'Student reference sheet'!$A$2:$V$2329, 3,FALSE), "")</f>
        <v/>
      </c>
      <c r="D929" s="39" t="str">
        <f>IF($A929 &lt;&gt; "",VLOOKUP($A929,'Student reference sheet'!$A$2:$V$2329, 2,FALSE), "")</f>
        <v/>
      </c>
      <c r="E929" s="35"/>
      <c r="F929" s="34"/>
      <c r="G929" s="40" t="str">
        <f t="shared" ca="1" si="45"/>
        <v/>
      </c>
      <c r="H929" s="40" t="str">
        <f t="shared" ca="1" si="46"/>
        <v/>
      </c>
      <c r="I929" s="36" t="str">
        <f>IF($A929 = "", "",
IF(COUNTIF(MINIMUM_DAY_DATES[], Attendance!J929) &gt; 0, VLOOKUP(Attendance!$G929,MINIMUM_DAY_PERIOD_SCHEDULE[], 2,TRUE),
IF(COUNTIF(RALLY_DATES[], Attendance!J929) &gt; 0, VLOOKUP(Attendance!$G929,RALLY_PERIOD_SCHEDULE[], 2,TRUE),
IF(WEEKDAY(Attendance!$J929) = 2,
       IF(COUNTIF(FINALS_WEEK_MONDAY_DATE[],Attendance!$J929) &gt; 0, VLOOKUP(Attendance!$G929,FINALS_WEEK_MONDAY_PERIOD_SCHEDULE[],2,TRUE),
       VLOOKUP(Attendance!$G929,REGULAR_WEEK_SCHEDULE[],6,TRUE)),
IF(WEEKDAY($J929) = 3,
       IF(COUNTIF(FINALS_WEEK_TUESDAY_DATE[],Attendance!$J929) &gt; 0, VLOOKUP(Attendance!$G929,FINALS_WEEK_TUESDAY_PERIOD_SCHEDULE[],2,TRUE),
       VLOOKUP(Attendance!$G929,REGULAR_WEEK_SCHEDULE[[Tuesday]:[Period]],5,TRUE)),
IF(WEEKDAY(Attendance!$J929) = 4,
        IF(COUNTIF(BLOCK_WEDNESDAY_DATES[],Attendance!$J929) &gt; 0, VLOOKUP(Attendance!$G929,BLOCK_WEDNESDAY_PERIOD_SCHEDULE[],2,TRUE),
        IF(COUNTIF(FINALS_WEEK_WEDNESDAY_DATE[],Attendance!$J929) &gt; 0, VLOOKUP(Attendance!$G929,FINALS_WEEK_WEDNESDAY_PERIOD_SCHEDULE[],2,TRUE),
       VLOOKUP(Attendance!$G929,REGULAR_WEEK_SCHEDULE[[Wednesday]:[Period]],4,TRUE))),
IF(WEEKDAY($J929) = 5,
       IF(COUNTIF(BLOCK_THURSDAY_DATES[],Attendance!$J929) &gt; 0, VLOOKUP(Attendance!$G929,BLOCK_THURSDAY_PERIOD_SCHEDULE[],2,TRUE),
       IF(COUNTIF(FINALS_WEEK_THURSDAY_DATE[],Attendance!$J929) &gt; 0, VLOOKUP(Attendance!$G929,FINALS_WEEK_THURSDAY_PERIOD_SCHEDULE[],2,TRUE),
       VLOOKUP(Attendance!$G929,REGULAR_WEEK_SCHEDULE[[Thursday]:[Period]],3,TRUE))),
IF(WEEKDAY(Attendance!$J929) = 6,
       IF(COUNTIF(FINALS_WEEK_FRIDAY_DATE[],Attendance!$J929) &gt; 0, VLOOKUP(Attendance!$G929,FINALS_WEEK_FRIDAY_PERIOD_SCHEDULE[],2,TRUE),
       VLOOKUP(Attendance!$G929,REGULAR_WEEK_SCHEDULE[[Friday]:[Period]],2,TRUE))))))))))</f>
        <v/>
      </c>
      <c r="J929" s="41" t="str">
        <f t="shared" ca="1" si="47"/>
        <v/>
      </c>
      <c r="K929" s="41" t="str">
        <f>IF($A929 &lt;&gt; "",VLOOKUP($A929,'Student reference sheet'!$A$2:$V$2329, 7,FALSE), "")</f>
        <v/>
      </c>
      <c r="L929" s="30" t="str">
        <f>IF($A929 ="", "", VLOOKUP($A929, 'Student reference sheet'!$A$2:$Z$2603,23,FALSE))</f>
        <v/>
      </c>
      <c r="M929" s="30" t="str">
        <f>IF($A929 ="", "", VLOOKUP($A929, 'Student reference sheet'!$A$2:$Z$2603,24,FALSE))</f>
        <v/>
      </c>
      <c r="N929" s="30" t="str">
        <f>IF($A929 ="", "", VLOOKUP($A929, 'Student reference sheet'!$A$2:$Z$2603,26,FALSE))</f>
        <v/>
      </c>
      <c r="O929" s="30" t="str">
        <f>IF($A929 ="", "", VLOOKUP($A929, 'Student reference sheet'!$A$2:$Z$2603,25,FALSE))</f>
        <v/>
      </c>
      <c r="P929" s="39" t="str">
        <f>IF($A929 = "", "", IF(OR(VLOOKUP($A929,'Student reference sheet'!$A$2:$V$2400,8,FALSE) = "R",  VLOOKUP($A929,'Student reference sheet'!$A$2:$V$2400,8,FALSE) = "L"), "X", ""))</f>
        <v/>
      </c>
      <c r="Q929" s="39" t="str">
        <f>IF($A929 ="", "", VLOOKUP($A929, 'Student reference sheet'!$A$2:$V$2603,22,FALSE))</f>
        <v/>
      </c>
      <c r="R929" s="39" t="str">
        <f>IF($A929 &lt;&gt; "",VLOOKUP($A929,'Student reference sheet'!$A$2:$V$2329, 5,FALSE), "")</f>
        <v/>
      </c>
      <c r="S929" s="39" t="str">
        <f>IF($A929 &lt;&gt; "",VLOOKUP($A929,'Student reference sheet'!$A$2:$V$2329, 6,FALSE), "")</f>
        <v/>
      </c>
      <c r="T929" s="30" t="str">
        <f>IF($A929 = "","",
IF(VLOOKUP($A929,'Student reference sheet'!$A$2:$V$2329, 10,FALSE) = "Y", "Hispanic",
IF(VLOOKUP($A929,'Student reference sheet'!$A$2:$V$2329,11,FALSE) &lt;&gt; "",
IF(VLOOKUP($A929,'Student reference sheet'!$A$2:$V$2329,11,FALSE) = "UNK", "Unknown", VLOOKUP(VALUE(VLOOKUP($A929,'Student reference sheet'!$A$2:$V$2329,11,FALSE)),'Ethnicity Reference'!$A$2:$B$22,2,FALSE)),
IF(VLOOKUP($A929,'Student reference sheet'!$A$2:$V$2329,9,FALSE) &lt;&gt; "", VLOOKUP(VALUE(VLOOKUP($A929,'Student reference sheet'!$A$2:$V$2329,9,FALSE)),'Ethnicity Reference'!$A$2:$B$22,2,FALSE),"Unknown"))))</f>
        <v/>
      </c>
      <c r="U929" s="35"/>
    </row>
    <row r="930" spans="1:21" ht="15.75">
      <c r="A930" s="47"/>
      <c r="B930" s="33"/>
      <c r="C930" s="39" t="str">
        <f>IF($A930 &lt;&gt; "",VLOOKUP($A930,'Student reference sheet'!$A$2:$V$2329, 3,FALSE), "")</f>
        <v/>
      </c>
      <c r="D930" s="39" t="str">
        <f>IF($A930 &lt;&gt; "",VLOOKUP($A930,'Student reference sheet'!$A$2:$V$2329, 2,FALSE), "")</f>
        <v/>
      </c>
      <c r="E930" s="35"/>
      <c r="F930" s="34"/>
      <c r="G930" s="40" t="str">
        <f t="shared" ca="1" si="45"/>
        <v/>
      </c>
      <c r="H930" s="40" t="str">
        <f t="shared" ca="1" si="46"/>
        <v/>
      </c>
      <c r="I930" s="36" t="str">
        <f>IF($A930 = "", "",
IF(COUNTIF(MINIMUM_DAY_DATES[], Attendance!J930) &gt; 0, VLOOKUP(Attendance!$G930,MINIMUM_DAY_PERIOD_SCHEDULE[], 2,TRUE),
IF(COUNTIF(RALLY_DATES[], Attendance!J930) &gt; 0, VLOOKUP(Attendance!$G930,RALLY_PERIOD_SCHEDULE[], 2,TRUE),
IF(WEEKDAY(Attendance!$J930) = 2,
       IF(COUNTIF(FINALS_WEEK_MONDAY_DATE[],Attendance!$J930) &gt; 0, VLOOKUP(Attendance!$G930,FINALS_WEEK_MONDAY_PERIOD_SCHEDULE[],2,TRUE),
       VLOOKUP(Attendance!$G930,REGULAR_WEEK_SCHEDULE[],6,TRUE)),
IF(WEEKDAY($J930) = 3,
       IF(COUNTIF(FINALS_WEEK_TUESDAY_DATE[],Attendance!$J930) &gt; 0, VLOOKUP(Attendance!$G930,FINALS_WEEK_TUESDAY_PERIOD_SCHEDULE[],2,TRUE),
       VLOOKUP(Attendance!$G930,REGULAR_WEEK_SCHEDULE[[Tuesday]:[Period]],5,TRUE)),
IF(WEEKDAY(Attendance!$J930) = 4,
        IF(COUNTIF(BLOCK_WEDNESDAY_DATES[],Attendance!$J930) &gt; 0, VLOOKUP(Attendance!$G930,BLOCK_WEDNESDAY_PERIOD_SCHEDULE[],2,TRUE),
        IF(COUNTIF(FINALS_WEEK_WEDNESDAY_DATE[],Attendance!$J930) &gt; 0, VLOOKUP(Attendance!$G930,FINALS_WEEK_WEDNESDAY_PERIOD_SCHEDULE[],2,TRUE),
       VLOOKUP(Attendance!$G930,REGULAR_WEEK_SCHEDULE[[Wednesday]:[Period]],4,TRUE))),
IF(WEEKDAY($J930) = 5,
       IF(COUNTIF(BLOCK_THURSDAY_DATES[],Attendance!$J930) &gt; 0, VLOOKUP(Attendance!$G930,BLOCK_THURSDAY_PERIOD_SCHEDULE[],2,TRUE),
       IF(COUNTIF(FINALS_WEEK_THURSDAY_DATE[],Attendance!$J930) &gt; 0, VLOOKUP(Attendance!$G930,FINALS_WEEK_THURSDAY_PERIOD_SCHEDULE[],2,TRUE),
       VLOOKUP(Attendance!$G930,REGULAR_WEEK_SCHEDULE[[Thursday]:[Period]],3,TRUE))),
IF(WEEKDAY(Attendance!$J930) = 6,
       IF(COUNTIF(FINALS_WEEK_FRIDAY_DATE[],Attendance!$J930) &gt; 0, VLOOKUP(Attendance!$G930,FINALS_WEEK_FRIDAY_PERIOD_SCHEDULE[],2,TRUE),
       VLOOKUP(Attendance!$G930,REGULAR_WEEK_SCHEDULE[[Friday]:[Period]],2,TRUE))))))))))</f>
        <v/>
      </c>
      <c r="J930" s="41" t="str">
        <f t="shared" ca="1" si="47"/>
        <v/>
      </c>
      <c r="K930" s="41" t="str">
        <f>IF($A930 &lt;&gt; "",VLOOKUP($A930,'Student reference sheet'!$A$2:$V$2329, 7,FALSE), "")</f>
        <v/>
      </c>
      <c r="L930" s="30" t="str">
        <f>IF($A930 ="", "", VLOOKUP($A930, 'Student reference sheet'!$A$2:$Z$2603,23,FALSE))</f>
        <v/>
      </c>
      <c r="M930" s="30" t="str">
        <f>IF($A930 ="", "", VLOOKUP($A930, 'Student reference sheet'!$A$2:$Z$2603,24,FALSE))</f>
        <v/>
      </c>
      <c r="N930" s="30" t="str">
        <f>IF($A930 ="", "", VLOOKUP($A930, 'Student reference sheet'!$A$2:$Z$2603,26,FALSE))</f>
        <v/>
      </c>
      <c r="O930" s="30" t="str">
        <f>IF($A930 ="", "", VLOOKUP($A930, 'Student reference sheet'!$A$2:$Z$2603,25,FALSE))</f>
        <v/>
      </c>
      <c r="P930" s="39" t="str">
        <f>IF($A930 = "", "", IF(OR(VLOOKUP($A930,'Student reference sheet'!$A$2:$V$2400,8,FALSE) = "R",  VLOOKUP($A930,'Student reference sheet'!$A$2:$V$2400,8,FALSE) = "L"), "X", ""))</f>
        <v/>
      </c>
      <c r="Q930" s="39" t="str">
        <f>IF($A930 ="", "", VLOOKUP($A930, 'Student reference sheet'!$A$2:$V$2603,22,FALSE))</f>
        <v/>
      </c>
      <c r="R930" s="39" t="str">
        <f>IF($A930 &lt;&gt; "",VLOOKUP($A930,'Student reference sheet'!$A$2:$V$2329, 5,FALSE), "")</f>
        <v/>
      </c>
      <c r="S930" s="39" t="str">
        <f>IF($A930 &lt;&gt; "",VLOOKUP($A930,'Student reference sheet'!$A$2:$V$2329, 6,FALSE), "")</f>
        <v/>
      </c>
      <c r="T930" s="30" t="str">
        <f>IF($A930 = "","",
IF(VLOOKUP($A930,'Student reference sheet'!$A$2:$V$2329, 10,FALSE) = "Y", "Hispanic",
IF(VLOOKUP($A930,'Student reference sheet'!$A$2:$V$2329,11,FALSE) &lt;&gt; "",
IF(VLOOKUP($A930,'Student reference sheet'!$A$2:$V$2329,11,FALSE) = "UNK", "Unknown", VLOOKUP(VALUE(VLOOKUP($A930,'Student reference sheet'!$A$2:$V$2329,11,FALSE)),'Ethnicity Reference'!$A$2:$B$22,2,FALSE)),
IF(VLOOKUP($A930,'Student reference sheet'!$A$2:$V$2329,9,FALSE) &lt;&gt; "", VLOOKUP(VALUE(VLOOKUP($A930,'Student reference sheet'!$A$2:$V$2329,9,FALSE)),'Ethnicity Reference'!$A$2:$B$22,2,FALSE),"Unknown"))))</f>
        <v/>
      </c>
      <c r="U930" s="35"/>
    </row>
    <row r="931" spans="1:21" ht="15.75">
      <c r="A931" s="47"/>
      <c r="B931" s="33"/>
      <c r="C931" s="39" t="str">
        <f>IF($A931 &lt;&gt; "",VLOOKUP($A931,'Student reference sheet'!$A$2:$V$2329, 3,FALSE), "")</f>
        <v/>
      </c>
      <c r="D931" s="39" t="str">
        <f>IF($A931 &lt;&gt; "",VLOOKUP($A931,'Student reference sheet'!$A$2:$V$2329, 2,FALSE), "")</f>
        <v/>
      </c>
      <c r="E931" s="35"/>
      <c r="F931" s="34"/>
      <c r="G931" s="40" t="str">
        <f t="shared" ca="1" si="45"/>
        <v/>
      </c>
      <c r="H931" s="40" t="str">
        <f t="shared" ca="1" si="46"/>
        <v/>
      </c>
      <c r="I931" s="36" t="str">
        <f>IF($A931 = "", "",
IF(COUNTIF(MINIMUM_DAY_DATES[], Attendance!J931) &gt; 0, VLOOKUP(Attendance!$G931,MINIMUM_DAY_PERIOD_SCHEDULE[], 2,TRUE),
IF(COUNTIF(RALLY_DATES[], Attendance!J931) &gt; 0, VLOOKUP(Attendance!$G931,RALLY_PERIOD_SCHEDULE[], 2,TRUE),
IF(WEEKDAY(Attendance!$J931) = 2,
       IF(COUNTIF(FINALS_WEEK_MONDAY_DATE[],Attendance!$J931) &gt; 0, VLOOKUP(Attendance!$G931,FINALS_WEEK_MONDAY_PERIOD_SCHEDULE[],2,TRUE),
       VLOOKUP(Attendance!$G931,REGULAR_WEEK_SCHEDULE[],6,TRUE)),
IF(WEEKDAY($J931) = 3,
       IF(COUNTIF(FINALS_WEEK_TUESDAY_DATE[],Attendance!$J931) &gt; 0, VLOOKUP(Attendance!$G931,FINALS_WEEK_TUESDAY_PERIOD_SCHEDULE[],2,TRUE),
       VLOOKUP(Attendance!$G931,REGULAR_WEEK_SCHEDULE[[Tuesday]:[Period]],5,TRUE)),
IF(WEEKDAY(Attendance!$J931) = 4,
        IF(COUNTIF(BLOCK_WEDNESDAY_DATES[],Attendance!$J931) &gt; 0, VLOOKUP(Attendance!$G931,BLOCK_WEDNESDAY_PERIOD_SCHEDULE[],2,TRUE),
        IF(COUNTIF(FINALS_WEEK_WEDNESDAY_DATE[],Attendance!$J931) &gt; 0, VLOOKUP(Attendance!$G931,FINALS_WEEK_WEDNESDAY_PERIOD_SCHEDULE[],2,TRUE),
       VLOOKUP(Attendance!$G931,REGULAR_WEEK_SCHEDULE[[Wednesday]:[Period]],4,TRUE))),
IF(WEEKDAY($J931) = 5,
       IF(COUNTIF(BLOCK_THURSDAY_DATES[],Attendance!$J931) &gt; 0, VLOOKUP(Attendance!$G931,BLOCK_THURSDAY_PERIOD_SCHEDULE[],2,TRUE),
       IF(COUNTIF(FINALS_WEEK_THURSDAY_DATE[],Attendance!$J931) &gt; 0, VLOOKUP(Attendance!$G931,FINALS_WEEK_THURSDAY_PERIOD_SCHEDULE[],2,TRUE),
       VLOOKUP(Attendance!$G931,REGULAR_WEEK_SCHEDULE[[Thursday]:[Period]],3,TRUE))),
IF(WEEKDAY(Attendance!$J931) = 6,
       IF(COUNTIF(FINALS_WEEK_FRIDAY_DATE[],Attendance!$J931) &gt; 0, VLOOKUP(Attendance!$G931,FINALS_WEEK_FRIDAY_PERIOD_SCHEDULE[],2,TRUE),
       VLOOKUP(Attendance!$G931,REGULAR_WEEK_SCHEDULE[[Friday]:[Period]],2,TRUE))))))))))</f>
        <v/>
      </c>
      <c r="J931" s="41" t="str">
        <f t="shared" ca="1" si="47"/>
        <v/>
      </c>
      <c r="K931" s="41" t="str">
        <f>IF($A931 &lt;&gt; "",VLOOKUP($A931,'Student reference sheet'!$A$2:$V$2329, 7,FALSE), "")</f>
        <v/>
      </c>
      <c r="L931" s="30" t="str">
        <f>IF($A931 ="", "", VLOOKUP($A931, 'Student reference sheet'!$A$2:$Z$2603,23,FALSE))</f>
        <v/>
      </c>
      <c r="M931" s="30" t="str">
        <f>IF($A931 ="", "", VLOOKUP($A931, 'Student reference sheet'!$A$2:$Z$2603,24,FALSE))</f>
        <v/>
      </c>
      <c r="N931" s="30" t="str">
        <f>IF($A931 ="", "", VLOOKUP($A931, 'Student reference sheet'!$A$2:$Z$2603,26,FALSE))</f>
        <v/>
      </c>
      <c r="O931" s="30" t="str">
        <f>IF($A931 ="", "", VLOOKUP($A931, 'Student reference sheet'!$A$2:$Z$2603,25,FALSE))</f>
        <v/>
      </c>
      <c r="P931" s="39" t="str">
        <f>IF($A931 = "", "", IF(OR(VLOOKUP($A931,'Student reference sheet'!$A$2:$V$2400,8,FALSE) = "R",  VLOOKUP($A931,'Student reference sheet'!$A$2:$V$2400,8,FALSE) = "L"), "X", ""))</f>
        <v/>
      </c>
      <c r="Q931" s="39" t="str">
        <f>IF($A931 ="", "", VLOOKUP($A931, 'Student reference sheet'!$A$2:$V$2603,22,FALSE))</f>
        <v/>
      </c>
      <c r="R931" s="39" t="str">
        <f>IF($A931 &lt;&gt; "",VLOOKUP($A931,'Student reference sheet'!$A$2:$V$2329, 5,FALSE), "")</f>
        <v/>
      </c>
      <c r="S931" s="39" t="str">
        <f>IF($A931 &lt;&gt; "",VLOOKUP($A931,'Student reference sheet'!$A$2:$V$2329, 6,FALSE), "")</f>
        <v/>
      </c>
      <c r="T931" s="30" t="str">
        <f>IF($A931 = "","",
IF(VLOOKUP($A931,'Student reference sheet'!$A$2:$V$2329, 10,FALSE) = "Y", "Hispanic",
IF(VLOOKUP($A931,'Student reference sheet'!$A$2:$V$2329,11,FALSE) &lt;&gt; "",
IF(VLOOKUP($A931,'Student reference sheet'!$A$2:$V$2329,11,FALSE) = "UNK", "Unknown", VLOOKUP(VALUE(VLOOKUP($A931,'Student reference sheet'!$A$2:$V$2329,11,FALSE)),'Ethnicity Reference'!$A$2:$B$22,2,FALSE)),
IF(VLOOKUP($A931,'Student reference sheet'!$A$2:$V$2329,9,FALSE) &lt;&gt; "", VLOOKUP(VALUE(VLOOKUP($A931,'Student reference sheet'!$A$2:$V$2329,9,FALSE)),'Ethnicity Reference'!$A$2:$B$22,2,FALSE),"Unknown"))))</f>
        <v/>
      </c>
      <c r="U931" s="35"/>
    </row>
    <row r="932" spans="1:21" ht="15.75">
      <c r="A932" s="47"/>
      <c r="B932" s="33"/>
      <c r="C932" s="39" t="str">
        <f>IF($A932 &lt;&gt; "",VLOOKUP($A932,'Student reference sheet'!$A$2:$V$2329, 3,FALSE), "")</f>
        <v/>
      </c>
      <c r="D932" s="39" t="str">
        <f>IF($A932 &lt;&gt; "",VLOOKUP($A932,'Student reference sheet'!$A$2:$V$2329, 2,FALSE), "")</f>
        <v/>
      </c>
      <c r="E932" s="35"/>
      <c r="F932" s="34"/>
      <c r="G932" s="40" t="str">
        <f t="shared" ca="1" si="45"/>
        <v/>
      </c>
      <c r="H932" s="40" t="str">
        <f t="shared" ca="1" si="46"/>
        <v/>
      </c>
      <c r="I932" s="36" t="str">
        <f>IF($A932 = "", "",
IF(COUNTIF(MINIMUM_DAY_DATES[], Attendance!J932) &gt; 0, VLOOKUP(Attendance!$G932,MINIMUM_DAY_PERIOD_SCHEDULE[], 2,TRUE),
IF(COUNTIF(RALLY_DATES[], Attendance!J932) &gt; 0, VLOOKUP(Attendance!$G932,RALLY_PERIOD_SCHEDULE[], 2,TRUE),
IF(WEEKDAY(Attendance!$J932) = 2,
       IF(COUNTIF(FINALS_WEEK_MONDAY_DATE[],Attendance!$J932) &gt; 0, VLOOKUP(Attendance!$G932,FINALS_WEEK_MONDAY_PERIOD_SCHEDULE[],2,TRUE),
       VLOOKUP(Attendance!$G932,REGULAR_WEEK_SCHEDULE[],6,TRUE)),
IF(WEEKDAY($J932) = 3,
       IF(COUNTIF(FINALS_WEEK_TUESDAY_DATE[],Attendance!$J932) &gt; 0, VLOOKUP(Attendance!$G932,FINALS_WEEK_TUESDAY_PERIOD_SCHEDULE[],2,TRUE),
       VLOOKUP(Attendance!$G932,REGULAR_WEEK_SCHEDULE[[Tuesday]:[Period]],5,TRUE)),
IF(WEEKDAY(Attendance!$J932) = 4,
        IF(COUNTIF(BLOCK_WEDNESDAY_DATES[],Attendance!$J932) &gt; 0, VLOOKUP(Attendance!$G932,BLOCK_WEDNESDAY_PERIOD_SCHEDULE[],2,TRUE),
        IF(COUNTIF(FINALS_WEEK_WEDNESDAY_DATE[],Attendance!$J932) &gt; 0, VLOOKUP(Attendance!$G932,FINALS_WEEK_WEDNESDAY_PERIOD_SCHEDULE[],2,TRUE),
       VLOOKUP(Attendance!$G932,REGULAR_WEEK_SCHEDULE[[Wednesday]:[Period]],4,TRUE))),
IF(WEEKDAY($J932) = 5,
       IF(COUNTIF(BLOCK_THURSDAY_DATES[],Attendance!$J932) &gt; 0, VLOOKUP(Attendance!$G932,BLOCK_THURSDAY_PERIOD_SCHEDULE[],2,TRUE),
       IF(COUNTIF(FINALS_WEEK_THURSDAY_DATE[],Attendance!$J932) &gt; 0, VLOOKUP(Attendance!$G932,FINALS_WEEK_THURSDAY_PERIOD_SCHEDULE[],2,TRUE),
       VLOOKUP(Attendance!$G932,REGULAR_WEEK_SCHEDULE[[Thursday]:[Period]],3,TRUE))),
IF(WEEKDAY(Attendance!$J932) = 6,
       IF(COUNTIF(FINALS_WEEK_FRIDAY_DATE[],Attendance!$J932) &gt; 0, VLOOKUP(Attendance!$G932,FINALS_WEEK_FRIDAY_PERIOD_SCHEDULE[],2,TRUE),
       VLOOKUP(Attendance!$G932,REGULAR_WEEK_SCHEDULE[[Friday]:[Period]],2,TRUE))))))))))</f>
        <v/>
      </c>
      <c r="J932" s="41" t="str">
        <f t="shared" ca="1" si="47"/>
        <v/>
      </c>
      <c r="K932" s="41" t="str">
        <f>IF($A932 &lt;&gt; "",VLOOKUP($A932,'Student reference sheet'!$A$2:$V$2329, 7,FALSE), "")</f>
        <v/>
      </c>
      <c r="L932" s="30" t="str">
        <f>IF($A932 ="", "", VLOOKUP($A932, 'Student reference sheet'!$A$2:$Z$2603,23,FALSE))</f>
        <v/>
      </c>
      <c r="M932" s="30" t="str">
        <f>IF($A932 ="", "", VLOOKUP($A932, 'Student reference sheet'!$A$2:$Z$2603,24,FALSE))</f>
        <v/>
      </c>
      <c r="N932" s="30" t="str">
        <f>IF($A932 ="", "", VLOOKUP($A932, 'Student reference sheet'!$A$2:$Z$2603,26,FALSE))</f>
        <v/>
      </c>
      <c r="O932" s="30" t="str">
        <f>IF($A932 ="", "", VLOOKUP($A932, 'Student reference sheet'!$A$2:$Z$2603,25,FALSE))</f>
        <v/>
      </c>
      <c r="P932" s="39" t="str">
        <f>IF($A932 = "", "", IF(OR(VLOOKUP($A932,'Student reference sheet'!$A$2:$V$2400,8,FALSE) = "R",  VLOOKUP($A932,'Student reference sheet'!$A$2:$V$2400,8,FALSE) = "L"), "X", ""))</f>
        <v/>
      </c>
      <c r="Q932" s="39" t="str">
        <f>IF($A932 ="", "", VLOOKUP($A932, 'Student reference sheet'!$A$2:$V$2603,22,FALSE))</f>
        <v/>
      </c>
      <c r="R932" s="39" t="str">
        <f>IF($A932 &lt;&gt; "",VLOOKUP($A932,'Student reference sheet'!$A$2:$V$2329, 5,FALSE), "")</f>
        <v/>
      </c>
      <c r="S932" s="39" t="str">
        <f>IF($A932 &lt;&gt; "",VLOOKUP($A932,'Student reference sheet'!$A$2:$V$2329, 6,FALSE), "")</f>
        <v/>
      </c>
      <c r="T932" s="30" t="str">
        <f>IF($A932 = "","",
IF(VLOOKUP($A932,'Student reference sheet'!$A$2:$V$2329, 10,FALSE) = "Y", "Hispanic",
IF(VLOOKUP($A932,'Student reference sheet'!$A$2:$V$2329,11,FALSE) &lt;&gt; "",
IF(VLOOKUP($A932,'Student reference sheet'!$A$2:$V$2329,11,FALSE) = "UNK", "Unknown", VLOOKUP(VALUE(VLOOKUP($A932,'Student reference sheet'!$A$2:$V$2329,11,FALSE)),'Ethnicity Reference'!$A$2:$B$22,2,FALSE)),
IF(VLOOKUP($A932,'Student reference sheet'!$A$2:$V$2329,9,FALSE) &lt;&gt; "", VLOOKUP(VALUE(VLOOKUP($A932,'Student reference sheet'!$A$2:$V$2329,9,FALSE)),'Ethnicity Reference'!$A$2:$B$22,2,FALSE),"Unknown"))))</f>
        <v/>
      </c>
      <c r="U932" s="35"/>
    </row>
    <row r="933" spans="1:21" ht="15.75">
      <c r="A933" s="47"/>
      <c r="B933" s="33"/>
      <c r="C933" s="39" t="str">
        <f>IF($A933 &lt;&gt; "",VLOOKUP($A933,'Student reference sheet'!$A$2:$V$2329, 3,FALSE), "")</f>
        <v/>
      </c>
      <c r="D933" s="39" t="str">
        <f>IF($A933 &lt;&gt; "",VLOOKUP($A933,'Student reference sheet'!$A$2:$V$2329, 2,FALSE), "")</f>
        <v/>
      </c>
      <c r="E933" s="35"/>
      <c r="F933" s="34"/>
      <c r="G933" s="40" t="str">
        <f t="shared" ca="1" si="45"/>
        <v/>
      </c>
      <c r="H933" s="40" t="str">
        <f t="shared" ca="1" si="46"/>
        <v/>
      </c>
      <c r="I933" s="36" t="str">
        <f>IF($A933 = "", "",
IF(COUNTIF(MINIMUM_DAY_DATES[], Attendance!J933) &gt; 0, VLOOKUP(Attendance!$G933,MINIMUM_DAY_PERIOD_SCHEDULE[], 2,TRUE),
IF(COUNTIF(RALLY_DATES[], Attendance!J933) &gt; 0, VLOOKUP(Attendance!$G933,RALLY_PERIOD_SCHEDULE[], 2,TRUE),
IF(WEEKDAY(Attendance!$J933) = 2,
       IF(COUNTIF(FINALS_WEEK_MONDAY_DATE[],Attendance!$J933) &gt; 0, VLOOKUP(Attendance!$G933,FINALS_WEEK_MONDAY_PERIOD_SCHEDULE[],2,TRUE),
       VLOOKUP(Attendance!$G933,REGULAR_WEEK_SCHEDULE[],6,TRUE)),
IF(WEEKDAY($J933) = 3,
       IF(COUNTIF(FINALS_WEEK_TUESDAY_DATE[],Attendance!$J933) &gt; 0, VLOOKUP(Attendance!$G933,FINALS_WEEK_TUESDAY_PERIOD_SCHEDULE[],2,TRUE),
       VLOOKUP(Attendance!$G933,REGULAR_WEEK_SCHEDULE[[Tuesday]:[Period]],5,TRUE)),
IF(WEEKDAY(Attendance!$J933) = 4,
        IF(COUNTIF(BLOCK_WEDNESDAY_DATES[],Attendance!$J933) &gt; 0, VLOOKUP(Attendance!$G933,BLOCK_WEDNESDAY_PERIOD_SCHEDULE[],2,TRUE),
        IF(COUNTIF(FINALS_WEEK_WEDNESDAY_DATE[],Attendance!$J933) &gt; 0, VLOOKUP(Attendance!$G933,FINALS_WEEK_WEDNESDAY_PERIOD_SCHEDULE[],2,TRUE),
       VLOOKUP(Attendance!$G933,REGULAR_WEEK_SCHEDULE[[Wednesday]:[Period]],4,TRUE))),
IF(WEEKDAY($J933) = 5,
       IF(COUNTIF(BLOCK_THURSDAY_DATES[],Attendance!$J933) &gt; 0, VLOOKUP(Attendance!$G933,BLOCK_THURSDAY_PERIOD_SCHEDULE[],2,TRUE),
       IF(COUNTIF(FINALS_WEEK_THURSDAY_DATE[],Attendance!$J933) &gt; 0, VLOOKUP(Attendance!$G933,FINALS_WEEK_THURSDAY_PERIOD_SCHEDULE[],2,TRUE),
       VLOOKUP(Attendance!$G933,REGULAR_WEEK_SCHEDULE[[Thursday]:[Period]],3,TRUE))),
IF(WEEKDAY(Attendance!$J933) = 6,
       IF(COUNTIF(FINALS_WEEK_FRIDAY_DATE[],Attendance!$J933) &gt; 0, VLOOKUP(Attendance!$G933,FINALS_WEEK_FRIDAY_PERIOD_SCHEDULE[],2,TRUE),
       VLOOKUP(Attendance!$G933,REGULAR_WEEK_SCHEDULE[[Friday]:[Period]],2,TRUE))))))))))</f>
        <v/>
      </c>
      <c r="J933" s="41" t="str">
        <f t="shared" ca="1" si="47"/>
        <v/>
      </c>
      <c r="K933" s="41" t="str">
        <f>IF($A933 &lt;&gt; "",VLOOKUP($A933,'Student reference sheet'!$A$2:$V$2329, 7,FALSE), "")</f>
        <v/>
      </c>
      <c r="L933" s="30" t="str">
        <f>IF($A933 ="", "", VLOOKUP($A933, 'Student reference sheet'!$A$2:$Z$2603,23,FALSE))</f>
        <v/>
      </c>
      <c r="M933" s="30" t="str">
        <f>IF($A933 ="", "", VLOOKUP($A933, 'Student reference sheet'!$A$2:$Z$2603,24,FALSE))</f>
        <v/>
      </c>
      <c r="N933" s="30" t="str">
        <f>IF($A933 ="", "", VLOOKUP($A933, 'Student reference sheet'!$A$2:$Z$2603,26,FALSE))</f>
        <v/>
      </c>
      <c r="O933" s="30" t="str">
        <f>IF($A933 ="", "", VLOOKUP($A933, 'Student reference sheet'!$A$2:$Z$2603,25,FALSE))</f>
        <v/>
      </c>
      <c r="P933" s="39" t="str">
        <f>IF($A933 = "", "", IF(OR(VLOOKUP($A933,'Student reference sheet'!$A$2:$V$2400,8,FALSE) = "R",  VLOOKUP($A933,'Student reference sheet'!$A$2:$V$2400,8,FALSE) = "L"), "X", ""))</f>
        <v/>
      </c>
      <c r="Q933" s="39" t="str">
        <f>IF($A933 ="", "", VLOOKUP($A933, 'Student reference sheet'!$A$2:$V$2603,22,FALSE))</f>
        <v/>
      </c>
      <c r="R933" s="39" t="str">
        <f>IF($A933 &lt;&gt; "",VLOOKUP($A933,'Student reference sheet'!$A$2:$V$2329, 5,FALSE), "")</f>
        <v/>
      </c>
      <c r="S933" s="39" t="str">
        <f>IF($A933 &lt;&gt; "",VLOOKUP($A933,'Student reference sheet'!$A$2:$V$2329, 6,FALSE), "")</f>
        <v/>
      </c>
      <c r="T933" s="30" t="str">
        <f>IF($A933 = "","",
IF(VLOOKUP($A933,'Student reference sheet'!$A$2:$V$2329, 10,FALSE) = "Y", "Hispanic",
IF(VLOOKUP($A933,'Student reference sheet'!$A$2:$V$2329,11,FALSE) &lt;&gt; "",
IF(VLOOKUP($A933,'Student reference sheet'!$A$2:$V$2329,11,FALSE) = "UNK", "Unknown", VLOOKUP(VALUE(VLOOKUP($A933,'Student reference sheet'!$A$2:$V$2329,11,FALSE)),'Ethnicity Reference'!$A$2:$B$22,2,FALSE)),
IF(VLOOKUP($A933,'Student reference sheet'!$A$2:$V$2329,9,FALSE) &lt;&gt; "", VLOOKUP(VALUE(VLOOKUP($A933,'Student reference sheet'!$A$2:$V$2329,9,FALSE)),'Ethnicity Reference'!$A$2:$B$22,2,FALSE),"Unknown"))))</f>
        <v/>
      </c>
      <c r="U933" s="35"/>
    </row>
    <row r="934" spans="1:21" ht="15.75">
      <c r="A934" s="47"/>
      <c r="B934" s="33"/>
      <c r="C934" s="39" t="str">
        <f>IF($A934 &lt;&gt; "",VLOOKUP($A934,'Student reference sheet'!$A$2:$V$2329, 3,FALSE), "")</f>
        <v/>
      </c>
      <c r="D934" s="39" t="str">
        <f>IF($A934 &lt;&gt; "",VLOOKUP($A934,'Student reference sheet'!$A$2:$V$2329, 2,FALSE), "")</f>
        <v/>
      </c>
      <c r="E934" s="35"/>
      <c r="F934" s="34"/>
      <c r="G934" s="40" t="str">
        <f t="shared" ca="1" si="45"/>
        <v/>
      </c>
      <c r="H934" s="40" t="str">
        <f t="shared" ca="1" si="46"/>
        <v/>
      </c>
      <c r="I934" s="36" t="str">
        <f>IF($A934 = "", "",
IF(COUNTIF(MINIMUM_DAY_DATES[], Attendance!J934) &gt; 0, VLOOKUP(Attendance!$G934,MINIMUM_DAY_PERIOD_SCHEDULE[], 2,TRUE),
IF(COUNTIF(RALLY_DATES[], Attendance!J934) &gt; 0, VLOOKUP(Attendance!$G934,RALLY_PERIOD_SCHEDULE[], 2,TRUE),
IF(WEEKDAY(Attendance!$J934) = 2,
       IF(COUNTIF(FINALS_WEEK_MONDAY_DATE[],Attendance!$J934) &gt; 0, VLOOKUP(Attendance!$G934,FINALS_WEEK_MONDAY_PERIOD_SCHEDULE[],2,TRUE),
       VLOOKUP(Attendance!$G934,REGULAR_WEEK_SCHEDULE[],6,TRUE)),
IF(WEEKDAY($J934) = 3,
       IF(COUNTIF(FINALS_WEEK_TUESDAY_DATE[],Attendance!$J934) &gt; 0, VLOOKUP(Attendance!$G934,FINALS_WEEK_TUESDAY_PERIOD_SCHEDULE[],2,TRUE),
       VLOOKUP(Attendance!$G934,REGULAR_WEEK_SCHEDULE[[Tuesday]:[Period]],5,TRUE)),
IF(WEEKDAY(Attendance!$J934) = 4,
        IF(COUNTIF(BLOCK_WEDNESDAY_DATES[],Attendance!$J934) &gt; 0, VLOOKUP(Attendance!$G934,BLOCK_WEDNESDAY_PERIOD_SCHEDULE[],2,TRUE),
        IF(COUNTIF(FINALS_WEEK_WEDNESDAY_DATE[],Attendance!$J934) &gt; 0, VLOOKUP(Attendance!$G934,FINALS_WEEK_WEDNESDAY_PERIOD_SCHEDULE[],2,TRUE),
       VLOOKUP(Attendance!$G934,REGULAR_WEEK_SCHEDULE[[Wednesday]:[Period]],4,TRUE))),
IF(WEEKDAY($J934) = 5,
       IF(COUNTIF(BLOCK_THURSDAY_DATES[],Attendance!$J934) &gt; 0, VLOOKUP(Attendance!$G934,BLOCK_THURSDAY_PERIOD_SCHEDULE[],2,TRUE),
       IF(COUNTIF(FINALS_WEEK_THURSDAY_DATE[],Attendance!$J934) &gt; 0, VLOOKUP(Attendance!$G934,FINALS_WEEK_THURSDAY_PERIOD_SCHEDULE[],2,TRUE),
       VLOOKUP(Attendance!$G934,REGULAR_WEEK_SCHEDULE[[Thursday]:[Period]],3,TRUE))),
IF(WEEKDAY(Attendance!$J934) = 6,
       IF(COUNTIF(FINALS_WEEK_FRIDAY_DATE[],Attendance!$J934) &gt; 0, VLOOKUP(Attendance!$G934,FINALS_WEEK_FRIDAY_PERIOD_SCHEDULE[],2,TRUE),
       VLOOKUP(Attendance!$G934,REGULAR_WEEK_SCHEDULE[[Friday]:[Period]],2,TRUE))))))))))</f>
        <v/>
      </c>
      <c r="J934" s="41" t="str">
        <f t="shared" ca="1" si="47"/>
        <v/>
      </c>
      <c r="K934" s="41" t="str">
        <f>IF($A934 &lt;&gt; "",VLOOKUP($A934,'Student reference sheet'!$A$2:$V$2329, 7,FALSE), "")</f>
        <v/>
      </c>
      <c r="L934" s="30" t="str">
        <f>IF($A934 ="", "", VLOOKUP($A934, 'Student reference sheet'!$A$2:$Z$2603,23,FALSE))</f>
        <v/>
      </c>
      <c r="M934" s="30" t="str">
        <f>IF($A934 ="", "", VLOOKUP($A934, 'Student reference sheet'!$A$2:$Z$2603,24,FALSE))</f>
        <v/>
      </c>
      <c r="N934" s="30" t="str">
        <f>IF($A934 ="", "", VLOOKUP($A934, 'Student reference sheet'!$A$2:$Z$2603,26,FALSE))</f>
        <v/>
      </c>
      <c r="O934" s="30" t="str">
        <f>IF($A934 ="", "", VLOOKUP($A934, 'Student reference sheet'!$A$2:$Z$2603,25,FALSE))</f>
        <v/>
      </c>
      <c r="P934" s="39" t="str">
        <f>IF($A934 = "", "", IF(OR(VLOOKUP($A934,'Student reference sheet'!$A$2:$V$2400,8,FALSE) = "R",  VLOOKUP($A934,'Student reference sheet'!$A$2:$V$2400,8,FALSE) = "L"), "X", ""))</f>
        <v/>
      </c>
      <c r="Q934" s="39" t="str">
        <f>IF($A934 ="", "", VLOOKUP($A934, 'Student reference sheet'!$A$2:$V$2603,22,FALSE))</f>
        <v/>
      </c>
      <c r="R934" s="39" t="str">
        <f>IF($A934 &lt;&gt; "",VLOOKUP($A934,'Student reference sheet'!$A$2:$V$2329, 5,FALSE), "")</f>
        <v/>
      </c>
      <c r="S934" s="39" t="str">
        <f>IF($A934 &lt;&gt; "",VLOOKUP($A934,'Student reference sheet'!$A$2:$V$2329, 6,FALSE), "")</f>
        <v/>
      </c>
      <c r="T934" s="30" t="str">
        <f>IF($A934 = "","",
IF(VLOOKUP($A934,'Student reference sheet'!$A$2:$V$2329, 10,FALSE) = "Y", "Hispanic",
IF(VLOOKUP($A934,'Student reference sheet'!$A$2:$V$2329,11,FALSE) &lt;&gt; "",
IF(VLOOKUP($A934,'Student reference sheet'!$A$2:$V$2329,11,FALSE) = "UNK", "Unknown", VLOOKUP(VALUE(VLOOKUP($A934,'Student reference sheet'!$A$2:$V$2329,11,FALSE)),'Ethnicity Reference'!$A$2:$B$22,2,FALSE)),
IF(VLOOKUP($A934,'Student reference sheet'!$A$2:$V$2329,9,FALSE) &lt;&gt; "", VLOOKUP(VALUE(VLOOKUP($A934,'Student reference sheet'!$A$2:$V$2329,9,FALSE)),'Ethnicity Reference'!$A$2:$B$22,2,FALSE),"Unknown"))))</f>
        <v/>
      </c>
      <c r="U934" s="35"/>
    </row>
    <row r="935" spans="1:21" ht="15.75">
      <c r="A935" s="47"/>
      <c r="B935" s="33"/>
      <c r="C935" s="39" t="str">
        <f>IF($A935 &lt;&gt; "",VLOOKUP($A935,'Student reference sheet'!$A$2:$V$2329, 3,FALSE), "")</f>
        <v/>
      </c>
      <c r="D935" s="39" t="str">
        <f>IF($A935 &lt;&gt; "",VLOOKUP($A935,'Student reference sheet'!$A$2:$V$2329, 2,FALSE), "")</f>
        <v/>
      </c>
      <c r="E935" s="35"/>
      <c r="F935" s="34"/>
      <c r="G935" s="40" t="str">
        <f t="shared" ca="1" si="45"/>
        <v/>
      </c>
      <c r="H935" s="40" t="str">
        <f t="shared" ca="1" si="46"/>
        <v/>
      </c>
      <c r="I935" s="36" t="str">
        <f>IF($A935 = "", "",
IF(COUNTIF(MINIMUM_DAY_DATES[], Attendance!J935) &gt; 0, VLOOKUP(Attendance!$G935,MINIMUM_DAY_PERIOD_SCHEDULE[], 2,TRUE),
IF(COUNTIF(RALLY_DATES[], Attendance!J935) &gt; 0, VLOOKUP(Attendance!$G935,RALLY_PERIOD_SCHEDULE[], 2,TRUE),
IF(WEEKDAY(Attendance!$J935) = 2,
       IF(COUNTIF(FINALS_WEEK_MONDAY_DATE[],Attendance!$J935) &gt; 0, VLOOKUP(Attendance!$G935,FINALS_WEEK_MONDAY_PERIOD_SCHEDULE[],2,TRUE),
       VLOOKUP(Attendance!$G935,REGULAR_WEEK_SCHEDULE[],6,TRUE)),
IF(WEEKDAY($J935) = 3,
       IF(COUNTIF(FINALS_WEEK_TUESDAY_DATE[],Attendance!$J935) &gt; 0, VLOOKUP(Attendance!$G935,FINALS_WEEK_TUESDAY_PERIOD_SCHEDULE[],2,TRUE),
       VLOOKUP(Attendance!$G935,REGULAR_WEEK_SCHEDULE[[Tuesday]:[Period]],5,TRUE)),
IF(WEEKDAY(Attendance!$J935) = 4,
        IF(COUNTIF(BLOCK_WEDNESDAY_DATES[],Attendance!$J935) &gt; 0, VLOOKUP(Attendance!$G935,BLOCK_WEDNESDAY_PERIOD_SCHEDULE[],2,TRUE),
        IF(COUNTIF(FINALS_WEEK_WEDNESDAY_DATE[],Attendance!$J935) &gt; 0, VLOOKUP(Attendance!$G935,FINALS_WEEK_WEDNESDAY_PERIOD_SCHEDULE[],2,TRUE),
       VLOOKUP(Attendance!$G935,REGULAR_WEEK_SCHEDULE[[Wednesday]:[Period]],4,TRUE))),
IF(WEEKDAY($J935) = 5,
       IF(COUNTIF(BLOCK_THURSDAY_DATES[],Attendance!$J935) &gt; 0, VLOOKUP(Attendance!$G935,BLOCK_THURSDAY_PERIOD_SCHEDULE[],2,TRUE),
       IF(COUNTIF(FINALS_WEEK_THURSDAY_DATE[],Attendance!$J935) &gt; 0, VLOOKUP(Attendance!$G935,FINALS_WEEK_THURSDAY_PERIOD_SCHEDULE[],2,TRUE),
       VLOOKUP(Attendance!$G935,REGULAR_WEEK_SCHEDULE[[Thursday]:[Period]],3,TRUE))),
IF(WEEKDAY(Attendance!$J935) = 6,
       IF(COUNTIF(FINALS_WEEK_FRIDAY_DATE[],Attendance!$J935) &gt; 0, VLOOKUP(Attendance!$G935,FINALS_WEEK_FRIDAY_PERIOD_SCHEDULE[],2,TRUE),
       VLOOKUP(Attendance!$G935,REGULAR_WEEK_SCHEDULE[[Friday]:[Period]],2,TRUE))))))))))</f>
        <v/>
      </c>
      <c r="J935" s="41" t="str">
        <f t="shared" ca="1" si="47"/>
        <v/>
      </c>
      <c r="K935" s="41" t="str">
        <f>IF($A935 &lt;&gt; "",VLOOKUP($A935,'Student reference sheet'!$A$2:$V$2329, 7,FALSE), "")</f>
        <v/>
      </c>
      <c r="L935" s="30" t="str">
        <f>IF($A935 ="", "", VLOOKUP($A935, 'Student reference sheet'!$A$2:$Z$2603,23,FALSE))</f>
        <v/>
      </c>
      <c r="M935" s="30" t="str">
        <f>IF($A935 ="", "", VLOOKUP($A935, 'Student reference sheet'!$A$2:$Z$2603,24,FALSE))</f>
        <v/>
      </c>
      <c r="N935" s="30" t="str">
        <f>IF($A935 ="", "", VLOOKUP($A935, 'Student reference sheet'!$A$2:$Z$2603,26,FALSE))</f>
        <v/>
      </c>
      <c r="O935" s="30" t="str">
        <f>IF($A935 ="", "", VLOOKUP($A935, 'Student reference sheet'!$A$2:$Z$2603,25,FALSE))</f>
        <v/>
      </c>
      <c r="P935" s="39" t="str">
        <f>IF($A935 = "", "", IF(OR(VLOOKUP($A935,'Student reference sheet'!$A$2:$V$2400,8,FALSE) = "R",  VLOOKUP($A935,'Student reference sheet'!$A$2:$V$2400,8,FALSE) = "L"), "X", ""))</f>
        <v/>
      </c>
      <c r="Q935" s="39" t="str">
        <f>IF($A935 ="", "", VLOOKUP($A935, 'Student reference sheet'!$A$2:$V$2603,22,FALSE))</f>
        <v/>
      </c>
      <c r="R935" s="39" t="str">
        <f>IF($A935 &lt;&gt; "",VLOOKUP($A935,'Student reference sheet'!$A$2:$V$2329, 5,FALSE), "")</f>
        <v/>
      </c>
      <c r="S935" s="39" t="str">
        <f>IF($A935 &lt;&gt; "",VLOOKUP($A935,'Student reference sheet'!$A$2:$V$2329, 6,FALSE), "")</f>
        <v/>
      </c>
      <c r="T935" s="30" t="str">
        <f>IF($A935 = "","",
IF(VLOOKUP($A935,'Student reference sheet'!$A$2:$V$2329, 10,FALSE) = "Y", "Hispanic",
IF(VLOOKUP($A935,'Student reference sheet'!$A$2:$V$2329,11,FALSE) &lt;&gt; "",
IF(VLOOKUP($A935,'Student reference sheet'!$A$2:$V$2329,11,FALSE) = "UNK", "Unknown", VLOOKUP(VALUE(VLOOKUP($A935,'Student reference sheet'!$A$2:$V$2329,11,FALSE)),'Ethnicity Reference'!$A$2:$B$22,2,FALSE)),
IF(VLOOKUP($A935,'Student reference sheet'!$A$2:$V$2329,9,FALSE) &lt;&gt; "", VLOOKUP(VALUE(VLOOKUP($A935,'Student reference sheet'!$A$2:$V$2329,9,FALSE)),'Ethnicity Reference'!$A$2:$B$22,2,FALSE),"Unknown"))))</f>
        <v/>
      </c>
      <c r="U935" s="35"/>
    </row>
    <row r="936" spans="1:21" ht="15.75">
      <c r="A936" s="47"/>
      <c r="B936" s="33"/>
      <c r="C936" s="39" t="str">
        <f>IF($A936 &lt;&gt; "",VLOOKUP($A936,'Student reference sheet'!$A$2:$V$2329, 3,FALSE), "")</f>
        <v/>
      </c>
      <c r="D936" s="39" t="str">
        <f>IF($A936 &lt;&gt; "",VLOOKUP($A936,'Student reference sheet'!$A$2:$V$2329, 2,FALSE), "")</f>
        <v/>
      </c>
      <c r="E936" s="35"/>
      <c r="F936" s="34"/>
      <c r="G936" s="40" t="str">
        <f t="shared" ca="1" si="45"/>
        <v/>
      </c>
      <c r="H936" s="40" t="str">
        <f t="shared" ca="1" si="46"/>
        <v/>
      </c>
      <c r="I936" s="36" t="str">
        <f>IF($A936 = "", "",
IF(COUNTIF(MINIMUM_DAY_DATES[], Attendance!J936) &gt; 0, VLOOKUP(Attendance!$G936,MINIMUM_DAY_PERIOD_SCHEDULE[], 2,TRUE),
IF(COUNTIF(RALLY_DATES[], Attendance!J936) &gt; 0, VLOOKUP(Attendance!$G936,RALLY_PERIOD_SCHEDULE[], 2,TRUE),
IF(WEEKDAY(Attendance!$J936) = 2,
       IF(COUNTIF(FINALS_WEEK_MONDAY_DATE[],Attendance!$J936) &gt; 0, VLOOKUP(Attendance!$G936,FINALS_WEEK_MONDAY_PERIOD_SCHEDULE[],2,TRUE),
       VLOOKUP(Attendance!$G936,REGULAR_WEEK_SCHEDULE[],6,TRUE)),
IF(WEEKDAY($J936) = 3,
       IF(COUNTIF(FINALS_WEEK_TUESDAY_DATE[],Attendance!$J936) &gt; 0, VLOOKUP(Attendance!$G936,FINALS_WEEK_TUESDAY_PERIOD_SCHEDULE[],2,TRUE),
       VLOOKUP(Attendance!$G936,REGULAR_WEEK_SCHEDULE[[Tuesday]:[Period]],5,TRUE)),
IF(WEEKDAY(Attendance!$J936) = 4,
        IF(COUNTIF(BLOCK_WEDNESDAY_DATES[],Attendance!$J936) &gt; 0, VLOOKUP(Attendance!$G936,BLOCK_WEDNESDAY_PERIOD_SCHEDULE[],2,TRUE),
        IF(COUNTIF(FINALS_WEEK_WEDNESDAY_DATE[],Attendance!$J936) &gt; 0, VLOOKUP(Attendance!$G936,FINALS_WEEK_WEDNESDAY_PERIOD_SCHEDULE[],2,TRUE),
       VLOOKUP(Attendance!$G936,REGULAR_WEEK_SCHEDULE[[Wednesday]:[Period]],4,TRUE))),
IF(WEEKDAY($J936) = 5,
       IF(COUNTIF(BLOCK_THURSDAY_DATES[],Attendance!$J936) &gt; 0, VLOOKUP(Attendance!$G936,BLOCK_THURSDAY_PERIOD_SCHEDULE[],2,TRUE),
       IF(COUNTIF(FINALS_WEEK_THURSDAY_DATE[],Attendance!$J936) &gt; 0, VLOOKUP(Attendance!$G936,FINALS_WEEK_THURSDAY_PERIOD_SCHEDULE[],2,TRUE),
       VLOOKUP(Attendance!$G936,REGULAR_WEEK_SCHEDULE[[Thursday]:[Period]],3,TRUE))),
IF(WEEKDAY(Attendance!$J936) = 6,
       IF(COUNTIF(FINALS_WEEK_FRIDAY_DATE[],Attendance!$J936) &gt; 0, VLOOKUP(Attendance!$G936,FINALS_WEEK_FRIDAY_PERIOD_SCHEDULE[],2,TRUE),
       VLOOKUP(Attendance!$G936,REGULAR_WEEK_SCHEDULE[[Friday]:[Period]],2,TRUE))))))))))</f>
        <v/>
      </c>
      <c r="J936" s="41" t="str">
        <f t="shared" ca="1" si="47"/>
        <v/>
      </c>
      <c r="K936" s="41" t="str">
        <f>IF($A936 &lt;&gt; "",VLOOKUP($A936,'Student reference sheet'!$A$2:$V$2329, 7,FALSE), "")</f>
        <v/>
      </c>
      <c r="L936" s="30" t="str">
        <f>IF($A936 ="", "", VLOOKUP($A936, 'Student reference sheet'!$A$2:$Z$2603,23,FALSE))</f>
        <v/>
      </c>
      <c r="M936" s="30" t="str">
        <f>IF($A936 ="", "", VLOOKUP($A936, 'Student reference sheet'!$A$2:$Z$2603,24,FALSE))</f>
        <v/>
      </c>
      <c r="N936" s="30" t="str">
        <f>IF($A936 ="", "", VLOOKUP($A936, 'Student reference sheet'!$A$2:$Z$2603,26,FALSE))</f>
        <v/>
      </c>
      <c r="O936" s="30" t="str">
        <f>IF($A936 ="", "", VLOOKUP($A936, 'Student reference sheet'!$A$2:$Z$2603,25,FALSE))</f>
        <v/>
      </c>
      <c r="P936" s="39" t="str">
        <f>IF($A936 = "", "", IF(OR(VLOOKUP($A936,'Student reference sheet'!$A$2:$V$2400,8,FALSE) = "R",  VLOOKUP($A936,'Student reference sheet'!$A$2:$V$2400,8,FALSE) = "L"), "X", ""))</f>
        <v/>
      </c>
      <c r="Q936" s="39" t="str">
        <f>IF($A936 ="", "", VLOOKUP($A936, 'Student reference sheet'!$A$2:$V$2603,22,FALSE))</f>
        <v/>
      </c>
      <c r="R936" s="39" t="str">
        <f>IF($A936 &lt;&gt; "",VLOOKUP($A936,'Student reference sheet'!$A$2:$V$2329, 5,FALSE), "")</f>
        <v/>
      </c>
      <c r="S936" s="39" t="str">
        <f>IF($A936 &lt;&gt; "",VLOOKUP($A936,'Student reference sheet'!$A$2:$V$2329, 6,FALSE), "")</f>
        <v/>
      </c>
      <c r="T936" s="30" t="str">
        <f>IF($A936 = "","",
IF(VLOOKUP($A936,'Student reference sheet'!$A$2:$V$2329, 10,FALSE) = "Y", "Hispanic",
IF(VLOOKUP($A936,'Student reference sheet'!$A$2:$V$2329,11,FALSE) &lt;&gt; "",
IF(VLOOKUP($A936,'Student reference sheet'!$A$2:$V$2329,11,FALSE) = "UNK", "Unknown", VLOOKUP(VALUE(VLOOKUP($A936,'Student reference sheet'!$A$2:$V$2329,11,FALSE)),'Ethnicity Reference'!$A$2:$B$22,2,FALSE)),
IF(VLOOKUP($A936,'Student reference sheet'!$A$2:$V$2329,9,FALSE) &lt;&gt; "", VLOOKUP(VALUE(VLOOKUP($A936,'Student reference sheet'!$A$2:$V$2329,9,FALSE)),'Ethnicity Reference'!$A$2:$B$22,2,FALSE),"Unknown"))))</f>
        <v/>
      </c>
      <c r="U936" s="35"/>
    </row>
    <row r="937" spans="1:21" ht="15.75">
      <c r="A937" s="47"/>
      <c r="B937" s="33"/>
      <c r="C937" s="39" t="str">
        <f>IF($A937 &lt;&gt; "",VLOOKUP($A937,'Student reference sheet'!$A$2:$V$2329, 3,FALSE), "")</f>
        <v/>
      </c>
      <c r="D937" s="39" t="str">
        <f>IF($A937 &lt;&gt; "",VLOOKUP($A937,'Student reference sheet'!$A$2:$V$2329, 2,FALSE), "")</f>
        <v/>
      </c>
      <c r="E937" s="35"/>
      <c r="F937" s="34"/>
      <c r="G937" s="40" t="str">
        <f t="shared" ca="1" si="45"/>
        <v/>
      </c>
      <c r="H937" s="40" t="str">
        <f t="shared" ca="1" si="46"/>
        <v/>
      </c>
      <c r="I937" s="36" t="str">
        <f>IF($A937 = "", "",
IF(COUNTIF(MINIMUM_DAY_DATES[], Attendance!J937) &gt; 0, VLOOKUP(Attendance!$G937,MINIMUM_DAY_PERIOD_SCHEDULE[], 2,TRUE),
IF(COUNTIF(RALLY_DATES[], Attendance!J937) &gt; 0, VLOOKUP(Attendance!$G937,RALLY_PERIOD_SCHEDULE[], 2,TRUE),
IF(WEEKDAY(Attendance!$J937) = 2,
       IF(COUNTIF(FINALS_WEEK_MONDAY_DATE[],Attendance!$J937) &gt; 0, VLOOKUP(Attendance!$G937,FINALS_WEEK_MONDAY_PERIOD_SCHEDULE[],2,TRUE),
       VLOOKUP(Attendance!$G937,REGULAR_WEEK_SCHEDULE[],6,TRUE)),
IF(WEEKDAY($J937) = 3,
       IF(COUNTIF(FINALS_WEEK_TUESDAY_DATE[],Attendance!$J937) &gt; 0, VLOOKUP(Attendance!$G937,FINALS_WEEK_TUESDAY_PERIOD_SCHEDULE[],2,TRUE),
       VLOOKUP(Attendance!$G937,REGULAR_WEEK_SCHEDULE[[Tuesday]:[Period]],5,TRUE)),
IF(WEEKDAY(Attendance!$J937) = 4,
        IF(COUNTIF(BLOCK_WEDNESDAY_DATES[],Attendance!$J937) &gt; 0, VLOOKUP(Attendance!$G937,BLOCK_WEDNESDAY_PERIOD_SCHEDULE[],2,TRUE),
        IF(COUNTIF(FINALS_WEEK_WEDNESDAY_DATE[],Attendance!$J937) &gt; 0, VLOOKUP(Attendance!$G937,FINALS_WEEK_WEDNESDAY_PERIOD_SCHEDULE[],2,TRUE),
       VLOOKUP(Attendance!$G937,REGULAR_WEEK_SCHEDULE[[Wednesday]:[Period]],4,TRUE))),
IF(WEEKDAY($J937) = 5,
       IF(COUNTIF(BLOCK_THURSDAY_DATES[],Attendance!$J937) &gt; 0, VLOOKUP(Attendance!$G937,BLOCK_THURSDAY_PERIOD_SCHEDULE[],2,TRUE),
       IF(COUNTIF(FINALS_WEEK_THURSDAY_DATE[],Attendance!$J937) &gt; 0, VLOOKUP(Attendance!$G937,FINALS_WEEK_THURSDAY_PERIOD_SCHEDULE[],2,TRUE),
       VLOOKUP(Attendance!$G937,REGULAR_WEEK_SCHEDULE[[Thursday]:[Period]],3,TRUE))),
IF(WEEKDAY(Attendance!$J937) = 6,
       IF(COUNTIF(FINALS_WEEK_FRIDAY_DATE[],Attendance!$J937) &gt; 0, VLOOKUP(Attendance!$G937,FINALS_WEEK_FRIDAY_PERIOD_SCHEDULE[],2,TRUE),
       VLOOKUP(Attendance!$G937,REGULAR_WEEK_SCHEDULE[[Friday]:[Period]],2,TRUE))))))))))</f>
        <v/>
      </c>
      <c r="J937" s="41" t="str">
        <f t="shared" ca="1" si="47"/>
        <v/>
      </c>
      <c r="K937" s="41" t="str">
        <f>IF($A937 &lt;&gt; "",VLOOKUP($A937,'Student reference sheet'!$A$2:$V$2329, 7,FALSE), "")</f>
        <v/>
      </c>
      <c r="L937" s="30" t="str">
        <f>IF($A937 ="", "", VLOOKUP($A937, 'Student reference sheet'!$A$2:$Z$2603,23,FALSE))</f>
        <v/>
      </c>
      <c r="M937" s="30" t="str">
        <f>IF($A937 ="", "", VLOOKUP($A937, 'Student reference sheet'!$A$2:$Z$2603,24,FALSE))</f>
        <v/>
      </c>
      <c r="N937" s="30" t="str">
        <f>IF($A937 ="", "", VLOOKUP($A937, 'Student reference sheet'!$A$2:$Z$2603,26,FALSE))</f>
        <v/>
      </c>
      <c r="O937" s="30" t="str">
        <f>IF($A937 ="", "", VLOOKUP($A937, 'Student reference sheet'!$A$2:$Z$2603,25,FALSE))</f>
        <v/>
      </c>
      <c r="P937" s="39" t="str">
        <f>IF($A937 = "", "", IF(OR(VLOOKUP($A937,'Student reference sheet'!$A$2:$V$2400,8,FALSE) = "R",  VLOOKUP($A937,'Student reference sheet'!$A$2:$V$2400,8,FALSE) = "L"), "X", ""))</f>
        <v/>
      </c>
      <c r="Q937" s="39" t="str">
        <f>IF($A937 ="", "", VLOOKUP($A937, 'Student reference sheet'!$A$2:$V$2603,22,FALSE))</f>
        <v/>
      </c>
      <c r="R937" s="39" t="str">
        <f>IF($A937 &lt;&gt; "",VLOOKUP($A937,'Student reference sheet'!$A$2:$V$2329, 5,FALSE), "")</f>
        <v/>
      </c>
      <c r="S937" s="39" t="str">
        <f>IF($A937 &lt;&gt; "",VLOOKUP($A937,'Student reference sheet'!$A$2:$V$2329, 6,FALSE), "")</f>
        <v/>
      </c>
      <c r="T937" s="30" t="str">
        <f>IF($A937 = "","",
IF(VLOOKUP($A937,'Student reference sheet'!$A$2:$V$2329, 10,FALSE) = "Y", "Hispanic",
IF(VLOOKUP($A937,'Student reference sheet'!$A$2:$V$2329,11,FALSE) &lt;&gt; "",
IF(VLOOKUP($A937,'Student reference sheet'!$A$2:$V$2329,11,FALSE) = "UNK", "Unknown", VLOOKUP(VALUE(VLOOKUP($A937,'Student reference sheet'!$A$2:$V$2329,11,FALSE)),'Ethnicity Reference'!$A$2:$B$22,2,FALSE)),
IF(VLOOKUP($A937,'Student reference sheet'!$A$2:$V$2329,9,FALSE) &lt;&gt; "", VLOOKUP(VALUE(VLOOKUP($A937,'Student reference sheet'!$A$2:$V$2329,9,FALSE)),'Ethnicity Reference'!$A$2:$B$22,2,FALSE),"Unknown"))))</f>
        <v/>
      </c>
      <c r="U937" s="35"/>
    </row>
    <row r="938" spans="1:21" ht="15.75">
      <c r="A938" s="47"/>
      <c r="B938" s="33"/>
      <c r="C938" s="39" t="str">
        <f>IF($A938 &lt;&gt; "",VLOOKUP($A938,'Student reference sheet'!$A$2:$V$2329, 3,FALSE), "")</f>
        <v/>
      </c>
      <c r="D938" s="39" t="str">
        <f>IF($A938 &lt;&gt; "",VLOOKUP($A938,'Student reference sheet'!$A$2:$V$2329, 2,FALSE), "")</f>
        <v/>
      </c>
      <c r="E938" s="35"/>
      <c r="F938" s="34"/>
      <c r="G938" s="40" t="str">
        <f t="shared" ca="1" si="45"/>
        <v/>
      </c>
      <c r="H938" s="40" t="str">
        <f t="shared" ca="1" si="46"/>
        <v/>
      </c>
      <c r="I938" s="36" t="str">
        <f>IF($A938 = "", "",
IF(COUNTIF(MINIMUM_DAY_DATES[], Attendance!J938) &gt; 0, VLOOKUP(Attendance!$G938,MINIMUM_DAY_PERIOD_SCHEDULE[], 2,TRUE),
IF(COUNTIF(RALLY_DATES[], Attendance!J938) &gt; 0, VLOOKUP(Attendance!$G938,RALLY_PERIOD_SCHEDULE[], 2,TRUE),
IF(WEEKDAY(Attendance!$J938) = 2,
       IF(COUNTIF(FINALS_WEEK_MONDAY_DATE[],Attendance!$J938) &gt; 0, VLOOKUP(Attendance!$G938,FINALS_WEEK_MONDAY_PERIOD_SCHEDULE[],2,TRUE),
       VLOOKUP(Attendance!$G938,REGULAR_WEEK_SCHEDULE[],6,TRUE)),
IF(WEEKDAY($J938) = 3,
       IF(COUNTIF(FINALS_WEEK_TUESDAY_DATE[],Attendance!$J938) &gt; 0, VLOOKUP(Attendance!$G938,FINALS_WEEK_TUESDAY_PERIOD_SCHEDULE[],2,TRUE),
       VLOOKUP(Attendance!$G938,REGULAR_WEEK_SCHEDULE[[Tuesday]:[Period]],5,TRUE)),
IF(WEEKDAY(Attendance!$J938) = 4,
        IF(COUNTIF(BLOCK_WEDNESDAY_DATES[],Attendance!$J938) &gt; 0, VLOOKUP(Attendance!$G938,BLOCK_WEDNESDAY_PERIOD_SCHEDULE[],2,TRUE),
        IF(COUNTIF(FINALS_WEEK_WEDNESDAY_DATE[],Attendance!$J938) &gt; 0, VLOOKUP(Attendance!$G938,FINALS_WEEK_WEDNESDAY_PERIOD_SCHEDULE[],2,TRUE),
       VLOOKUP(Attendance!$G938,REGULAR_WEEK_SCHEDULE[[Wednesday]:[Period]],4,TRUE))),
IF(WEEKDAY($J938) = 5,
       IF(COUNTIF(BLOCK_THURSDAY_DATES[],Attendance!$J938) &gt; 0, VLOOKUP(Attendance!$G938,BLOCK_THURSDAY_PERIOD_SCHEDULE[],2,TRUE),
       IF(COUNTIF(FINALS_WEEK_THURSDAY_DATE[],Attendance!$J938) &gt; 0, VLOOKUP(Attendance!$G938,FINALS_WEEK_THURSDAY_PERIOD_SCHEDULE[],2,TRUE),
       VLOOKUP(Attendance!$G938,REGULAR_WEEK_SCHEDULE[[Thursday]:[Period]],3,TRUE))),
IF(WEEKDAY(Attendance!$J938) = 6,
       IF(COUNTIF(FINALS_WEEK_FRIDAY_DATE[],Attendance!$J938) &gt; 0, VLOOKUP(Attendance!$G938,FINALS_WEEK_FRIDAY_PERIOD_SCHEDULE[],2,TRUE),
       VLOOKUP(Attendance!$G938,REGULAR_WEEK_SCHEDULE[[Friday]:[Period]],2,TRUE))))))))))</f>
        <v/>
      </c>
      <c r="J938" s="41" t="str">
        <f t="shared" ca="1" si="47"/>
        <v/>
      </c>
      <c r="K938" s="41" t="str">
        <f>IF($A938 &lt;&gt; "",VLOOKUP($A938,'Student reference sheet'!$A$2:$V$2329, 7,FALSE), "")</f>
        <v/>
      </c>
      <c r="L938" s="30" t="str">
        <f>IF($A938 ="", "", VLOOKUP($A938, 'Student reference sheet'!$A$2:$Z$2603,23,FALSE))</f>
        <v/>
      </c>
      <c r="M938" s="30" t="str">
        <f>IF($A938 ="", "", VLOOKUP($A938, 'Student reference sheet'!$A$2:$Z$2603,24,FALSE))</f>
        <v/>
      </c>
      <c r="N938" s="30" t="str">
        <f>IF($A938 ="", "", VLOOKUP($A938, 'Student reference sheet'!$A$2:$Z$2603,26,FALSE))</f>
        <v/>
      </c>
      <c r="O938" s="30" t="str">
        <f>IF($A938 ="", "", VLOOKUP($A938, 'Student reference sheet'!$A$2:$Z$2603,25,FALSE))</f>
        <v/>
      </c>
      <c r="P938" s="39" t="str">
        <f>IF($A938 = "", "", IF(OR(VLOOKUP($A938,'Student reference sheet'!$A$2:$V$2400,8,FALSE) = "R",  VLOOKUP($A938,'Student reference sheet'!$A$2:$V$2400,8,FALSE) = "L"), "X", ""))</f>
        <v/>
      </c>
      <c r="Q938" s="39" t="str">
        <f>IF($A938 ="", "", VLOOKUP($A938, 'Student reference sheet'!$A$2:$V$2603,22,FALSE))</f>
        <v/>
      </c>
      <c r="R938" s="39" t="str">
        <f>IF($A938 &lt;&gt; "",VLOOKUP($A938,'Student reference sheet'!$A$2:$V$2329, 5,FALSE), "")</f>
        <v/>
      </c>
      <c r="S938" s="39" t="str">
        <f>IF($A938 &lt;&gt; "",VLOOKUP($A938,'Student reference sheet'!$A$2:$V$2329, 6,FALSE), "")</f>
        <v/>
      </c>
      <c r="T938" s="30" t="str">
        <f>IF($A938 = "","",
IF(VLOOKUP($A938,'Student reference sheet'!$A$2:$V$2329, 10,FALSE) = "Y", "Hispanic",
IF(VLOOKUP($A938,'Student reference sheet'!$A$2:$V$2329,11,FALSE) &lt;&gt; "",
IF(VLOOKUP($A938,'Student reference sheet'!$A$2:$V$2329,11,FALSE) = "UNK", "Unknown", VLOOKUP(VALUE(VLOOKUP($A938,'Student reference sheet'!$A$2:$V$2329,11,FALSE)),'Ethnicity Reference'!$A$2:$B$22,2,FALSE)),
IF(VLOOKUP($A938,'Student reference sheet'!$A$2:$V$2329,9,FALSE) &lt;&gt; "", VLOOKUP(VALUE(VLOOKUP($A938,'Student reference sheet'!$A$2:$V$2329,9,FALSE)),'Ethnicity Reference'!$A$2:$B$22,2,FALSE),"Unknown"))))</f>
        <v/>
      </c>
      <c r="U938" s="35"/>
    </row>
    <row r="939" spans="1:21" ht="15.75">
      <c r="A939" s="47"/>
      <c r="B939" s="33"/>
      <c r="C939" s="39" t="str">
        <f>IF($A939 &lt;&gt; "",VLOOKUP($A939,'Student reference sheet'!$A$2:$V$2329, 3,FALSE), "")</f>
        <v/>
      </c>
      <c r="D939" s="39" t="str">
        <f>IF($A939 &lt;&gt; "",VLOOKUP($A939,'Student reference sheet'!$A$2:$V$2329, 2,FALSE), "")</f>
        <v/>
      </c>
      <c r="E939" s="35"/>
      <c r="F939" s="34"/>
      <c r="G939" s="40" t="str">
        <f t="shared" ca="1" si="45"/>
        <v/>
      </c>
      <c r="H939" s="40" t="str">
        <f t="shared" ca="1" si="46"/>
        <v/>
      </c>
      <c r="I939" s="36" t="str">
        <f>IF($A939 = "", "",
IF(COUNTIF(MINIMUM_DAY_DATES[], Attendance!J939) &gt; 0, VLOOKUP(Attendance!$G939,MINIMUM_DAY_PERIOD_SCHEDULE[], 2,TRUE),
IF(COUNTIF(RALLY_DATES[], Attendance!J939) &gt; 0, VLOOKUP(Attendance!$G939,RALLY_PERIOD_SCHEDULE[], 2,TRUE),
IF(WEEKDAY(Attendance!$J939) = 2,
       IF(COUNTIF(FINALS_WEEK_MONDAY_DATE[],Attendance!$J939) &gt; 0, VLOOKUP(Attendance!$G939,FINALS_WEEK_MONDAY_PERIOD_SCHEDULE[],2,TRUE),
       VLOOKUP(Attendance!$G939,REGULAR_WEEK_SCHEDULE[],6,TRUE)),
IF(WEEKDAY($J939) = 3,
       IF(COUNTIF(FINALS_WEEK_TUESDAY_DATE[],Attendance!$J939) &gt; 0, VLOOKUP(Attendance!$G939,FINALS_WEEK_TUESDAY_PERIOD_SCHEDULE[],2,TRUE),
       VLOOKUP(Attendance!$G939,REGULAR_WEEK_SCHEDULE[[Tuesday]:[Period]],5,TRUE)),
IF(WEEKDAY(Attendance!$J939) = 4,
        IF(COUNTIF(BLOCK_WEDNESDAY_DATES[],Attendance!$J939) &gt; 0, VLOOKUP(Attendance!$G939,BLOCK_WEDNESDAY_PERIOD_SCHEDULE[],2,TRUE),
        IF(COUNTIF(FINALS_WEEK_WEDNESDAY_DATE[],Attendance!$J939) &gt; 0, VLOOKUP(Attendance!$G939,FINALS_WEEK_WEDNESDAY_PERIOD_SCHEDULE[],2,TRUE),
       VLOOKUP(Attendance!$G939,REGULAR_WEEK_SCHEDULE[[Wednesday]:[Period]],4,TRUE))),
IF(WEEKDAY($J939) = 5,
       IF(COUNTIF(BLOCK_THURSDAY_DATES[],Attendance!$J939) &gt; 0, VLOOKUP(Attendance!$G939,BLOCK_THURSDAY_PERIOD_SCHEDULE[],2,TRUE),
       IF(COUNTIF(FINALS_WEEK_THURSDAY_DATE[],Attendance!$J939) &gt; 0, VLOOKUP(Attendance!$G939,FINALS_WEEK_THURSDAY_PERIOD_SCHEDULE[],2,TRUE),
       VLOOKUP(Attendance!$G939,REGULAR_WEEK_SCHEDULE[[Thursday]:[Period]],3,TRUE))),
IF(WEEKDAY(Attendance!$J939) = 6,
       IF(COUNTIF(FINALS_WEEK_FRIDAY_DATE[],Attendance!$J939) &gt; 0, VLOOKUP(Attendance!$G939,FINALS_WEEK_FRIDAY_PERIOD_SCHEDULE[],2,TRUE),
       VLOOKUP(Attendance!$G939,REGULAR_WEEK_SCHEDULE[[Friday]:[Period]],2,TRUE))))))))))</f>
        <v/>
      </c>
      <c r="J939" s="41" t="str">
        <f t="shared" ca="1" si="47"/>
        <v/>
      </c>
      <c r="K939" s="41" t="str">
        <f>IF($A939 &lt;&gt; "",VLOOKUP($A939,'Student reference sheet'!$A$2:$V$2329, 7,FALSE), "")</f>
        <v/>
      </c>
      <c r="L939" s="30" t="str">
        <f>IF($A939 ="", "", VLOOKUP($A939, 'Student reference sheet'!$A$2:$Z$2603,23,FALSE))</f>
        <v/>
      </c>
      <c r="M939" s="30" t="str">
        <f>IF($A939 ="", "", VLOOKUP($A939, 'Student reference sheet'!$A$2:$Z$2603,24,FALSE))</f>
        <v/>
      </c>
      <c r="N939" s="30" t="str">
        <f>IF($A939 ="", "", VLOOKUP($A939, 'Student reference sheet'!$A$2:$Z$2603,26,FALSE))</f>
        <v/>
      </c>
      <c r="O939" s="30" t="str">
        <f>IF($A939 ="", "", VLOOKUP($A939, 'Student reference sheet'!$A$2:$Z$2603,25,FALSE))</f>
        <v/>
      </c>
      <c r="P939" s="39" t="str">
        <f>IF($A939 = "", "", IF(OR(VLOOKUP($A939,'Student reference sheet'!$A$2:$V$2400,8,FALSE) = "R",  VLOOKUP($A939,'Student reference sheet'!$A$2:$V$2400,8,FALSE) = "L"), "X", ""))</f>
        <v/>
      </c>
      <c r="Q939" s="39" t="str">
        <f>IF($A939 ="", "", VLOOKUP($A939, 'Student reference sheet'!$A$2:$V$2603,22,FALSE))</f>
        <v/>
      </c>
      <c r="R939" s="39" t="str">
        <f>IF($A939 &lt;&gt; "",VLOOKUP($A939,'Student reference sheet'!$A$2:$V$2329, 5,FALSE), "")</f>
        <v/>
      </c>
      <c r="S939" s="39" t="str">
        <f>IF($A939 &lt;&gt; "",VLOOKUP($A939,'Student reference sheet'!$A$2:$V$2329, 6,FALSE), "")</f>
        <v/>
      </c>
      <c r="T939" s="30" t="str">
        <f>IF($A939 = "","",
IF(VLOOKUP($A939,'Student reference sheet'!$A$2:$V$2329, 10,FALSE) = "Y", "Hispanic",
IF(VLOOKUP($A939,'Student reference sheet'!$A$2:$V$2329,11,FALSE) &lt;&gt; "",
IF(VLOOKUP($A939,'Student reference sheet'!$A$2:$V$2329,11,FALSE) = "UNK", "Unknown", VLOOKUP(VALUE(VLOOKUP($A939,'Student reference sheet'!$A$2:$V$2329,11,FALSE)),'Ethnicity Reference'!$A$2:$B$22,2,FALSE)),
IF(VLOOKUP($A939,'Student reference sheet'!$A$2:$V$2329,9,FALSE) &lt;&gt; "", VLOOKUP(VALUE(VLOOKUP($A939,'Student reference sheet'!$A$2:$V$2329,9,FALSE)),'Ethnicity Reference'!$A$2:$B$22,2,FALSE),"Unknown"))))</f>
        <v/>
      </c>
      <c r="U939" s="35"/>
    </row>
    <row r="940" spans="1:21" ht="15.75">
      <c r="A940" s="47"/>
      <c r="B940" s="33"/>
      <c r="C940" s="39" t="str">
        <f>IF($A940 &lt;&gt; "",VLOOKUP($A940,'Student reference sheet'!$A$2:$V$2329, 3,FALSE), "")</f>
        <v/>
      </c>
      <c r="D940" s="39" t="str">
        <f>IF($A940 &lt;&gt; "",VLOOKUP($A940,'Student reference sheet'!$A$2:$V$2329, 2,FALSE), "")</f>
        <v/>
      </c>
      <c r="E940" s="35"/>
      <c r="F940" s="34"/>
      <c r="G940" s="40" t="str">
        <f t="shared" ca="1" si="45"/>
        <v/>
      </c>
      <c r="H940" s="40" t="str">
        <f t="shared" ca="1" si="46"/>
        <v/>
      </c>
      <c r="I940" s="36" t="str">
        <f>IF($A940 = "", "",
IF(COUNTIF(MINIMUM_DAY_DATES[], Attendance!J940) &gt; 0, VLOOKUP(Attendance!$G940,MINIMUM_DAY_PERIOD_SCHEDULE[], 2,TRUE),
IF(COUNTIF(RALLY_DATES[], Attendance!J940) &gt; 0, VLOOKUP(Attendance!$G940,RALLY_PERIOD_SCHEDULE[], 2,TRUE),
IF(WEEKDAY(Attendance!$J940) = 2,
       IF(COUNTIF(FINALS_WEEK_MONDAY_DATE[],Attendance!$J940) &gt; 0, VLOOKUP(Attendance!$G940,FINALS_WEEK_MONDAY_PERIOD_SCHEDULE[],2,TRUE),
       VLOOKUP(Attendance!$G940,REGULAR_WEEK_SCHEDULE[],6,TRUE)),
IF(WEEKDAY($J940) = 3,
       IF(COUNTIF(FINALS_WEEK_TUESDAY_DATE[],Attendance!$J940) &gt; 0, VLOOKUP(Attendance!$G940,FINALS_WEEK_TUESDAY_PERIOD_SCHEDULE[],2,TRUE),
       VLOOKUP(Attendance!$G940,REGULAR_WEEK_SCHEDULE[[Tuesday]:[Period]],5,TRUE)),
IF(WEEKDAY(Attendance!$J940) = 4,
        IF(COUNTIF(BLOCK_WEDNESDAY_DATES[],Attendance!$J940) &gt; 0, VLOOKUP(Attendance!$G940,BLOCK_WEDNESDAY_PERIOD_SCHEDULE[],2,TRUE),
        IF(COUNTIF(FINALS_WEEK_WEDNESDAY_DATE[],Attendance!$J940) &gt; 0, VLOOKUP(Attendance!$G940,FINALS_WEEK_WEDNESDAY_PERIOD_SCHEDULE[],2,TRUE),
       VLOOKUP(Attendance!$G940,REGULAR_WEEK_SCHEDULE[[Wednesday]:[Period]],4,TRUE))),
IF(WEEKDAY($J940) = 5,
       IF(COUNTIF(BLOCK_THURSDAY_DATES[],Attendance!$J940) &gt; 0, VLOOKUP(Attendance!$G940,BLOCK_THURSDAY_PERIOD_SCHEDULE[],2,TRUE),
       IF(COUNTIF(FINALS_WEEK_THURSDAY_DATE[],Attendance!$J940) &gt; 0, VLOOKUP(Attendance!$G940,FINALS_WEEK_THURSDAY_PERIOD_SCHEDULE[],2,TRUE),
       VLOOKUP(Attendance!$G940,REGULAR_WEEK_SCHEDULE[[Thursday]:[Period]],3,TRUE))),
IF(WEEKDAY(Attendance!$J940) = 6,
       IF(COUNTIF(FINALS_WEEK_FRIDAY_DATE[],Attendance!$J940) &gt; 0, VLOOKUP(Attendance!$G940,FINALS_WEEK_FRIDAY_PERIOD_SCHEDULE[],2,TRUE),
       VLOOKUP(Attendance!$G940,REGULAR_WEEK_SCHEDULE[[Friday]:[Period]],2,TRUE))))))))))</f>
        <v/>
      </c>
      <c r="J940" s="41" t="str">
        <f t="shared" ca="1" si="47"/>
        <v/>
      </c>
      <c r="K940" s="41" t="str">
        <f>IF($A940 &lt;&gt; "",VLOOKUP($A940,'Student reference sheet'!$A$2:$V$2329, 7,FALSE), "")</f>
        <v/>
      </c>
      <c r="L940" s="30" t="str">
        <f>IF($A940 ="", "", VLOOKUP($A940, 'Student reference sheet'!$A$2:$Z$2603,23,FALSE))</f>
        <v/>
      </c>
      <c r="M940" s="30" t="str">
        <f>IF($A940 ="", "", VLOOKUP($A940, 'Student reference sheet'!$A$2:$Z$2603,24,FALSE))</f>
        <v/>
      </c>
      <c r="N940" s="30" t="str">
        <f>IF($A940 ="", "", VLOOKUP($A940, 'Student reference sheet'!$A$2:$Z$2603,26,FALSE))</f>
        <v/>
      </c>
      <c r="O940" s="30" t="str">
        <f>IF($A940 ="", "", VLOOKUP($A940, 'Student reference sheet'!$A$2:$Z$2603,25,FALSE))</f>
        <v/>
      </c>
      <c r="P940" s="39" t="str">
        <f>IF($A940 = "", "", IF(OR(VLOOKUP($A940,'Student reference sheet'!$A$2:$V$2400,8,FALSE) = "R",  VLOOKUP($A940,'Student reference sheet'!$A$2:$V$2400,8,FALSE) = "L"), "X", ""))</f>
        <v/>
      </c>
      <c r="Q940" s="39" t="str">
        <f>IF($A940 ="", "", VLOOKUP($A940, 'Student reference sheet'!$A$2:$V$2603,22,FALSE))</f>
        <v/>
      </c>
      <c r="R940" s="39" t="str">
        <f>IF($A940 &lt;&gt; "",VLOOKUP($A940,'Student reference sheet'!$A$2:$V$2329, 5,FALSE), "")</f>
        <v/>
      </c>
      <c r="S940" s="39" t="str">
        <f>IF($A940 &lt;&gt; "",VLOOKUP($A940,'Student reference sheet'!$A$2:$V$2329, 6,FALSE), "")</f>
        <v/>
      </c>
      <c r="T940" s="30" t="str">
        <f>IF($A940 = "","",
IF(VLOOKUP($A940,'Student reference sheet'!$A$2:$V$2329, 10,FALSE) = "Y", "Hispanic",
IF(VLOOKUP($A940,'Student reference sheet'!$A$2:$V$2329,11,FALSE) &lt;&gt; "",
IF(VLOOKUP($A940,'Student reference sheet'!$A$2:$V$2329,11,FALSE) = "UNK", "Unknown", VLOOKUP(VALUE(VLOOKUP($A940,'Student reference sheet'!$A$2:$V$2329,11,FALSE)),'Ethnicity Reference'!$A$2:$B$22,2,FALSE)),
IF(VLOOKUP($A940,'Student reference sheet'!$A$2:$V$2329,9,FALSE) &lt;&gt; "", VLOOKUP(VALUE(VLOOKUP($A940,'Student reference sheet'!$A$2:$V$2329,9,FALSE)),'Ethnicity Reference'!$A$2:$B$22,2,FALSE),"Unknown"))))</f>
        <v/>
      </c>
      <c r="U940" s="35"/>
    </row>
    <row r="941" spans="1:21" ht="15.75">
      <c r="A941" s="47"/>
      <c r="B941" s="33"/>
      <c r="C941" s="39" t="str">
        <f>IF($A941 &lt;&gt; "",VLOOKUP($A941,'Student reference sheet'!$A$2:$V$2329, 3,FALSE), "")</f>
        <v/>
      </c>
      <c r="D941" s="39" t="str">
        <f>IF($A941 &lt;&gt; "",VLOOKUP($A941,'Student reference sheet'!$A$2:$V$2329, 2,FALSE), "")</f>
        <v/>
      </c>
      <c r="E941" s="35"/>
      <c r="F941" s="34"/>
      <c r="G941" s="40" t="str">
        <f t="shared" ca="1" si="45"/>
        <v/>
      </c>
      <c r="H941" s="40" t="str">
        <f t="shared" ca="1" si="46"/>
        <v/>
      </c>
      <c r="I941" s="36" t="str">
        <f>IF($A941 = "", "",
IF(COUNTIF(MINIMUM_DAY_DATES[], Attendance!J941) &gt; 0, VLOOKUP(Attendance!$G941,MINIMUM_DAY_PERIOD_SCHEDULE[], 2,TRUE),
IF(COUNTIF(RALLY_DATES[], Attendance!J941) &gt; 0, VLOOKUP(Attendance!$G941,RALLY_PERIOD_SCHEDULE[], 2,TRUE),
IF(WEEKDAY(Attendance!$J941) = 2,
       IF(COUNTIF(FINALS_WEEK_MONDAY_DATE[],Attendance!$J941) &gt; 0, VLOOKUP(Attendance!$G941,FINALS_WEEK_MONDAY_PERIOD_SCHEDULE[],2,TRUE),
       VLOOKUP(Attendance!$G941,REGULAR_WEEK_SCHEDULE[],6,TRUE)),
IF(WEEKDAY($J941) = 3,
       IF(COUNTIF(FINALS_WEEK_TUESDAY_DATE[],Attendance!$J941) &gt; 0, VLOOKUP(Attendance!$G941,FINALS_WEEK_TUESDAY_PERIOD_SCHEDULE[],2,TRUE),
       VLOOKUP(Attendance!$G941,REGULAR_WEEK_SCHEDULE[[Tuesday]:[Period]],5,TRUE)),
IF(WEEKDAY(Attendance!$J941) = 4,
        IF(COUNTIF(BLOCK_WEDNESDAY_DATES[],Attendance!$J941) &gt; 0, VLOOKUP(Attendance!$G941,BLOCK_WEDNESDAY_PERIOD_SCHEDULE[],2,TRUE),
        IF(COUNTIF(FINALS_WEEK_WEDNESDAY_DATE[],Attendance!$J941) &gt; 0, VLOOKUP(Attendance!$G941,FINALS_WEEK_WEDNESDAY_PERIOD_SCHEDULE[],2,TRUE),
       VLOOKUP(Attendance!$G941,REGULAR_WEEK_SCHEDULE[[Wednesday]:[Period]],4,TRUE))),
IF(WEEKDAY($J941) = 5,
       IF(COUNTIF(BLOCK_THURSDAY_DATES[],Attendance!$J941) &gt; 0, VLOOKUP(Attendance!$G941,BLOCK_THURSDAY_PERIOD_SCHEDULE[],2,TRUE),
       IF(COUNTIF(FINALS_WEEK_THURSDAY_DATE[],Attendance!$J941) &gt; 0, VLOOKUP(Attendance!$G941,FINALS_WEEK_THURSDAY_PERIOD_SCHEDULE[],2,TRUE),
       VLOOKUP(Attendance!$G941,REGULAR_WEEK_SCHEDULE[[Thursday]:[Period]],3,TRUE))),
IF(WEEKDAY(Attendance!$J941) = 6,
       IF(COUNTIF(FINALS_WEEK_FRIDAY_DATE[],Attendance!$J941) &gt; 0, VLOOKUP(Attendance!$G941,FINALS_WEEK_FRIDAY_PERIOD_SCHEDULE[],2,TRUE),
       VLOOKUP(Attendance!$G941,REGULAR_WEEK_SCHEDULE[[Friday]:[Period]],2,TRUE))))))))))</f>
        <v/>
      </c>
      <c r="J941" s="41" t="str">
        <f t="shared" ca="1" si="47"/>
        <v/>
      </c>
      <c r="K941" s="41" t="str">
        <f>IF($A941 &lt;&gt; "",VLOOKUP($A941,'Student reference sheet'!$A$2:$V$2329, 7,FALSE), "")</f>
        <v/>
      </c>
      <c r="L941" s="30" t="str">
        <f>IF($A941 ="", "", VLOOKUP($A941, 'Student reference sheet'!$A$2:$Z$2603,23,FALSE))</f>
        <v/>
      </c>
      <c r="M941" s="30" t="str">
        <f>IF($A941 ="", "", VLOOKUP($A941, 'Student reference sheet'!$A$2:$Z$2603,24,FALSE))</f>
        <v/>
      </c>
      <c r="N941" s="30" t="str">
        <f>IF($A941 ="", "", VLOOKUP($A941, 'Student reference sheet'!$A$2:$Z$2603,26,FALSE))</f>
        <v/>
      </c>
      <c r="O941" s="30" t="str">
        <f>IF($A941 ="", "", VLOOKUP($A941, 'Student reference sheet'!$A$2:$Z$2603,25,FALSE))</f>
        <v/>
      </c>
      <c r="P941" s="39" t="str">
        <f>IF($A941 = "", "", IF(OR(VLOOKUP($A941,'Student reference sheet'!$A$2:$V$2400,8,FALSE) = "R",  VLOOKUP($A941,'Student reference sheet'!$A$2:$V$2400,8,FALSE) = "L"), "X", ""))</f>
        <v/>
      </c>
      <c r="Q941" s="39" t="str">
        <f>IF($A941 ="", "", VLOOKUP($A941, 'Student reference sheet'!$A$2:$V$2603,22,FALSE))</f>
        <v/>
      </c>
      <c r="R941" s="39" t="str">
        <f>IF($A941 &lt;&gt; "",VLOOKUP($A941,'Student reference sheet'!$A$2:$V$2329, 5,FALSE), "")</f>
        <v/>
      </c>
      <c r="S941" s="39" t="str">
        <f>IF($A941 &lt;&gt; "",VLOOKUP($A941,'Student reference sheet'!$A$2:$V$2329, 6,FALSE), "")</f>
        <v/>
      </c>
      <c r="T941" s="30" t="str">
        <f>IF($A941 = "","",
IF(VLOOKUP($A941,'Student reference sheet'!$A$2:$V$2329, 10,FALSE) = "Y", "Hispanic",
IF(VLOOKUP($A941,'Student reference sheet'!$A$2:$V$2329,11,FALSE) &lt;&gt; "",
IF(VLOOKUP($A941,'Student reference sheet'!$A$2:$V$2329,11,FALSE) = "UNK", "Unknown", VLOOKUP(VALUE(VLOOKUP($A941,'Student reference sheet'!$A$2:$V$2329,11,FALSE)),'Ethnicity Reference'!$A$2:$B$22,2,FALSE)),
IF(VLOOKUP($A941,'Student reference sheet'!$A$2:$V$2329,9,FALSE) &lt;&gt; "", VLOOKUP(VALUE(VLOOKUP($A941,'Student reference sheet'!$A$2:$V$2329,9,FALSE)),'Ethnicity Reference'!$A$2:$B$22,2,FALSE),"Unknown"))))</f>
        <v/>
      </c>
      <c r="U941" s="35"/>
    </row>
    <row r="942" spans="1:21" ht="15.75">
      <c r="A942" s="47"/>
      <c r="B942" s="33"/>
      <c r="C942" s="39" t="str">
        <f>IF($A942 &lt;&gt; "",VLOOKUP($A942,'Student reference sheet'!$A$2:$V$2329, 3,FALSE), "")</f>
        <v/>
      </c>
      <c r="D942" s="39" t="str">
        <f>IF($A942 &lt;&gt; "",VLOOKUP($A942,'Student reference sheet'!$A$2:$V$2329, 2,FALSE), "")</f>
        <v/>
      </c>
      <c r="E942" s="35"/>
      <c r="F942" s="34"/>
      <c r="G942" s="40" t="str">
        <f t="shared" ca="1" si="45"/>
        <v/>
      </c>
      <c r="H942" s="40" t="str">
        <f t="shared" ca="1" si="46"/>
        <v/>
      </c>
      <c r="I942" s="36" t="str">
        <f>IF($A942 = "", "",
IF(COUNTIF(MINIMUM_DAY_DATES[], Attendance!J942) &gt; 0, VLOOKUP(Attendance!$G942,MINIMUM_DAY_PERIOD_SCHEDULE[], 2,TRUE),
IF(COUNTIF(RALLY_DATES[], Attendance!J942) &gt; 0, VLOOKUP(Attendance!$G942,RALLY_PERIOD_SCHEDULE[], 2,TRUE),
IF(WEEKDAY(Attendance!$J942) = 2,
       IF(COUNTIF(FINALS_WEEK_MONDAY_DATE[],Attendance!$J942) &gt; 0, VLOOKUP(Attendance!$G942,FINALS_WEEK_MONDAY_PERIOD_SCHEDULE[],2,TRUE),
       VLOOKUP(Attendance!$G942,REGULAR_WEEK_SCHEDULE[],6,TRUE)),
IF(WEEKDAY($J942) = 3,
       IF(COUNTIF(FINALS_WEEK_TUESDAY_DATE[],Attendance!$J942) &gt; 0, VLOOKUP(Attendance!$G942,FINALS_WEEK_TUESDAY_PERIOD_SCHEDULE[],2,TRUE),
       VLOOKUP(Attendance!$G942,REGULAR_WEEK_SCHEDULE[[Tuesday]:[Period]],5,TRUE)),
IF(WEEKDAY(Attendance!$J942) = 4,
        IF(COUNTIF(BLOCK_WEDNESDAY_DATES[],Attendance!$J942) &gt; 0, VLOOKUP(Attendance!$G942,BLOCK_WEDNESDAY_PERIOD_SCHEDULE[],2,TRUE),
        IF(COUNTIF(FINALS_WEEK_WEDNESDAY_DATE[],Attendance!$J942) &gt; 0, VLOOKUP(Attendance!$G942,FINALS_WEEK_WEDNESDAY_PERIOD_SCHEDULE[],2,TRUE),
       VLOOKUP(Attendance!$G942,REGULAR_WEEK_SCHEDULE[[Wednesday]:[Period]],4,TRUE))),
IF(WEEKDAY($J942) = 5,
       IF(COUNTIF(BLOCK_THURSDAY_DATES[],Attendance!$J942) &gt; 0, VLOOKUP(Attendance!$G942,BLOCK_THURSDAY_PERIOD_SCHEDULE[],2,TRUE),
       IF(COUNTIF(FINALS_WEEK_THURSDAY_DATE[],Attendance!$J942) &gt; 0, VLOOKUP(Attendance!$G942,FINALS_WEEK_THURSDAY_PERIOD_SCHEDULE[],2,TRUE),
       VLOOKUP(Attendance!$G942,REGULAR_WEEK_SCHEDULE[[Thursday]:[Period]],3,TRUE))),
IF(WEEKDAY(Attendance!$J942) = 6,
       IF(COUNTIF(FINALS_WEEK_FRIDAY_DATE[],Attendance!$J942) &gt; 0, VLOOKUP(Attendance!$G942,FINALS_WEEK_FRIDAY_PERIOD_SCHEDULE[],2,TRUE),
       VLOOKUP(Attendance!$G942,REGULAR_WEEK_SCHEDULE[[Friday]:[Period]],2,TRUE))))))))))</f>
        <v/>
      </c>
      <c r="J942" s="41" t="str">
        <f t="shared" ca="1" si="47"/>
        <v/>
      </c>
      <c r="K942" s="41" t="str">
        <f>IF($A942 &lt;&gt; "",VLOOKUP($A942,'Student reference sheet'!$A$2:$V$2329, 7,FALSE), "")</f>
        <v/>
      </c>
      <c r="L942" s="30" t="str">
        <f>IF($A942 ="", "", VLOOKUP($A942, 'Student reference sheet'!$A$2:$Z$2603,23,FALSE))</f>
        <v/>
      </c>
      <c r="M942" s="30" t="str">
        <f>IF($A942 ="", "", VLOOKUP($A942, 'Student reference sheet'!$A$2:$Z$2603,24,FALSE))</f>
        <v/>
      </c>
      <c r="N942" s="30" t="str">
        <f>IF($A942 ="", "", VLOOKUP($A942, 'Student reference sheet'!$A$2:$Z$2603,26,FALSE))</f>
        <v/>
      </c>
      <c r="O942" s="30" t="str">
        <f>IF($A942 ="", "", VLOOKUP($A942, 'Student reference sheet'!$A$2:$Z$2603,25,FALSE))</f>
        <v/>
      </c>
      <c r="P942" s="39" t="str">
        <f>IF($A942 = "", "", IF(OR(VLOOKUP($A942,'Student reference sheet'!$A$2:$V$2400,8,FALSE) = "R",  VLOOKUP($A942,'Student reference sheet'!$A$2:$V$2400,8,FALSE) = "L"), "X", ""))</f>
        <v/>
      </c>
      <c r="Q942" s="39" t="str">
        <f>IF($A942 ="", "", VLOOKUP($A942, 'Student reference sheet'!$A$2:$V$2603,22,FALSE))</f>
        <v/>
      </c>
      <c r="R942" s="39" t="str">
        <f>IF($A942 &lt;&gt; "",VLOOKUP($A942,'Student reference sheet'!$A$2:$V$2329, 5,FALSE), "")</f>
        <v/>
      </c>
      <c r="S942" s="39" t="str">
        <f>IF($A942 &lt;&gt; "",VLOOKUP($A942,'Student reference sheet'!$A$2:$V$2329, 6,FALSE), "")</f>
        <v/>
      </c>
      <c r="T942" s="30" t="str">
        <f>IF($A942 = "","",
IF(VLOOKUP($A942,'Student reference sheet'!$A$2:$V$2329, 10,FALSE) = "Y", "Hispanic",
IF(VLOOKUP($A942,'Student reference sheet'!$A$2:$V$2329,11,FALSE) &lt;&gt; "",
IF(VLOOKUP($A942,'Student reference sheet'!$A$2:$V$2329,11,FALSE) = "UNK", "Unknown", VLOOKUP(VALUE(VLOOKUP($A942,'Student reference sheet'!$A$2:$V$2329,11,FALSE)),'Ethnicity Reference'!$A$2:$B$22,2,FALSE)),
IF(VLOOKUP($A942,'Student reference sheet'!$A$2:$V$2329,9,FALSE) &lt;&gt; "", VLOOKUP(VALUE(VLOOKUP($A942,'Student reference sheet'!$A$2:$V$2329,9,FALSE)),'Ethnicity Reference'!$A$2:$B$22,2,FALSE),"Unknown"))))</f>
        <v/>
      </c>
      <c r="U942" s="35"/>
    </row>
    <row r="943" spans="1:21" ht="15.75">
      <c r="A943" s="47"/>
      <c r="B943" s="33"/>
      <c r="C943" s="39" t="str">
        <f>IF($A943 &lt;&gt; "",VLOOKUP($A943,'Student reference sheet'!$A$2:$V$2329, 3,FALSE), "")</f>
        <v/>
      </c>
      <c r="D943" s="39" t="str">
        <f>IF($A943 &lt;&gt; "",VLOOKUP($A943,'Student reference sheet'!$A$2:$V$2329, 2,FALSE), "")</f>
        <v/>
      </c>
      <c r="E943" s="35"/>
      <c r="F943" s="34"/>
      <c r="G943" s="40" t="str">
        <f t="shared" ca="1" si="45"/>
        <v/>
      </c>
      <c r="H943" s="40" t="str">
        <f t="shared" ca="1" si="46"/>
        <v/>
      </c>
      <c r="I943" s="36" t="str">
        <f>IF($A943 = "", "",
IF(COUNTIF(MINIMUM_DAY_DATES[], Attendance!J943) &gt; 0, VLOOKUP(Attendance!$G943,MINIMUM_DAY_PERIOD_SCHEDULE[], 2,TRUE),
IF(COUNTIF(RALLY_DATES[], Attendance!J943) &gt; 0, VLOOKUP(Attendance!$G943,RALLY_PERIOD_SCHEDULE[], 2,TRUE),
IF(WEEKDAY(Attendance!$J943) = 2,
       IF(COUNTIF(FINALS_WEEK_MONDAY_DATE[],Attendance!$J943) &gt; 0, VLOOKUP(Attendance!$G943,FINALS_WEEK_MONDAY_PERIOD_SCHEDULE[],2,TRUE),
       VLOOKUP(Attendance!$G943,REGULAR_WEEK_SCHEDULE[],6,TRUE)),
IF(WEEKDAY($J943) = 3,
       IF(COUNTIF(FINALS_WEEK_TUESDAY_DATE[],Attendance!$J943) &gt; 0, VLOOKUP(Attendance!$G943,FINALS_WEEK_TUESDAY_PERIOD_SCHEDULE[],2,TRUE),
       VLOOKUP(Attendance!$G943,REGULAR_WEEK_SCHEDULE[[Tuesday]:[Period]],5,TRUE)),
IF(WEEKDAY(Attendance!$J943) = 4,
        IF(COUNTIF(BLOCK_WEDNESDAY_DATES[],Attendance!$J943) &gt; 0, VLOOKUP(Attendance!$G943,BLOCK_WEDNESDAY_PERIOD_SCHEDULE[],2,TRUE),
        IF(COUNTIF(FINALS_WEEK_WEDNESDAY_DATE[],Attendance!$J943) &gt; 0, VLOOKUP(Attendance!$G943,FINALS_WEEK_WEDNESDAY_PERIOD_SCHEDULE[],2,TRUE),
       VLOOKUP(Attendance!$G943,REGULAR_WEEK_SCHEDULE[[Wednesday]:[Period]],4,TRUE))),
IF(WEEKDAY($J943) = 5,
       IF(COUNTIF(BLOCK_THURSDAY_DATES[],Attendance!$J943) &gt; 0, VLOOKUP(Attendance!$G943,BLOCK_THURSDAY_PERIOD_SCHEDULE[],2,TRUE),
       IF(COUNTIF(FINALS_WEEK_THURSDAY_DATE[],Attendance!$J943) &gt; 0, VLOOKUP(Attendance!$G943,FINALS_WEEK_THURSDAY_PERIOD_SCHEDULE[],2,TRUE),
       VLOOKUP(Attendance!$G943,REGULAR_WEEK_SCHEDULE[[Thursday]:[Period]],3,TRUE))),
IF(WEEKDAY(Attendance!$J943) = 6,
       IF(COUNTIF(FINALS_WEEK_FRIDAY_DATE[],Attendance!$J943) &gt; 0, VLOOKUP(Attendance!$G943,FINALS_WEEK_FRIDAY_PERIOD_SCHEDULE[],2,TRUE),
       VLOOKUP(Attendance!$G943,REGULAR_WEEK_SCHEDULE[[Friday]:[Period]],2,TRUE))))))))))</f>
        <v/>
      </c>
      <c r="J943" s="41" t="str">
        <f t="shared" ca="1" si="47"/>
        <v/>
      </c>
      <c r="K943" s="41" t="str">
        <f>IF($A943 &lt;&gt; "",VLOOKUP($A943,'Student reference sheet'!$A$2:$V$2329, 7,FALSE), "")</f>
        <v/>
      </c>
      <c r="L943" s="30" t="str">
        <f>IF($A943 ="", "", VLOOKUP($A943, 'Student reference sheet'!$A$2:$Z$2603,23,FALSE))</f>
        <v/>
      </c>
      <c r="M943" s="30" t="str">
        <f>IF($A943 ="", "", VLOOKUP($A943, 'Student reference sheet'!$A$2:$Z$2603,24,FALSE))</f>
        <v/>
      </c>
      <c r="N943" s="30" t="str">
        <f>IF($A943 ="", "", VLOOKUP($A943, 'Student reference sheet'!$A$2:$Z$2603,26,FALSE))</f>
        <v/>
      </c>
      <c r="O943" s="30" t="str">
        <f>IF($A943 ="", "", VLOOKUP($A943, 'Student reference sheet'!$A$2:$Z$2603,25,FALSE))</f>
        <v/>
      </c>
      <c r="P943" s="39" t="str">
        <f>IF($A943 = "", "", IF(OR(VLOOKUP($A943,'Student reference sheet'!$A$2:$V$2400,8,FALSE) = "R",  VLOOKUP($A943,'Student reference sheet'!$A$2:$V$2400,8,FALSE) = "L"), "X", ""))</f>
        <v/>
      </c>
      <c r="Q943" s="39" t="str">
        <f>IF($A943 ="", "", VLOOKUP($A943, 'Student reference sheet'!$A$2:$V$2603,22,FALSE))</f>
        <v/>
      </c>
      <c r="R943" s="39" t="str">
        <f>IF($A943 &lt;&gt; "",VLOOKUP($A943,'Student reference sheet'!$A$2:$V$2329, 5,FALSE), "")</f>
        <v/>
      </c>
      <c r="S943" s="39" t="str">
        <f>IF($A943 &lt;&gt; "",VLOOKUP($A943,'Student reference sheet'!$A$2:$V$2329, 6,FALSE), "")</f>
        <v/>
      </c>
      <c r="T943" s="30" t="str">
        <f>IF($A943 = "","",
IF(VLOOKUP($A943,'Student reference sheet'!$A$2:$V$2329, 10,FALSE) = "Y", "Hispanic",
IF(VLOOKUP($A943,'Student reference sheet'!$A$2:$V$2329,11,FALSE) &lt;&gt; "",
IF(VLOOKUP($A943,'Student reference sheet'!$A$2:$V$2329,11,FALSE) = "UNK", "Unknown", VLOOKUP(VALUE(VLOOKUP($A943,'Student reference sheet'!$A$2:$V$2329,11,FALSE)),'Ethnicity Reference'!$A$2:$B$22,2,FALSE)),
IF(VLOOKUP($A943,'Student reference sheet'!$A$2:$V$2329,9,FALSE) &lt;&gt; "", VLOOKUP(VALUE(VLOOKUP($A943,'Student reference sheet'!$A$2:$V$2329,9,FALSE)),'Ethnicity Reference'!$A$2:$B$22,2,FALSE),"Unknown"))))</f>
        <v/>
      </c>
      <c r="U943" s="35"/>
    </row>
    <row r="944" spans="1:21" ht="15.75">
      <c r="A944" s="47"/>
      <c r="B944" s="33"/>
      <c r="C944" s="39" t="str">
        <f>IF($A944 &lt;&gt; "",VLOOKUP($A944,'Student reference sheet'!$A$2:$V$2329, 3,FALSE), "")</f>
        <v/>
      </c>
      <c r="D944" s="39" t="str">
        <f>IF($A944 &lt;&gt; "",VLOOKUP($A944,'Student reference sheet'!$A$2:$V$2329, 2,FALSE), "")</f>
        <v/>
      </c>
      <c r="E944" s="35"/>
      <c r="F944" s="34"/>
      <c r="G944" s="40" t="str">
        <f t="shared" ca="1" si="45"/>
        <v/>
      </c>
      <c r="H944" s="40" t="str">
        <f t="shared" ca="1" si="46"/>
        <v/>
      </c>
      <c r="I944" s="36" t="str">
        <f>IF($A944 = "", "",
IF(COUNTIF(MINIMUM_DAY_DATES[], Attendance!J944) &gt; 0, VLOOKUP(Attendance!$G944,MINIMUM_DAY_PERIOD_SCHEDULE[], 2,TRUE),
IF(COUNTIF(RALLY_DATES[], Attendance!J944) &gt; 0, VLOOKUP(Attendance!$G944,RALLY_PERIOD_SCHEDULE[], 2,TRUE),
IF(WEEKDAY(Attendance!$J944) = 2,
       IF(COUNTIF(FINALS_WEEK_MONDAY_DATE[],Attendance!$J944) &gt; 0, VLOOKUP(Attendance!$G944,FINALS_WEEK_MONDAY_PERIOD_SCHEDULE[],2,TRUE),
       VLOOKUP(Attendance!$G944,REGULAR_WEEK_SCHEDULE[],6,TRUE)),
IF(WEEKDAY($J944) = 3,
       IF(COUNTIF(FINALS_WEEK_TUESDAY_DATE[],Attendance!$J944) &gt; 0, VLOOKUP(Attendance!$G944,FINALS_WEEK_TUESDAY_PERIOD_SCHEDULE[],2,TRUE),
       VLOOKUP(Attendance!$G944,REGULAR_WEEK_SCHEDULE[[Tuesday]:[Period]],5,TRUE)),
IF(WEEKDAY(Attendance!$J944) = 4,
        IF(COUNTIF(BLOCK_WEDNESDAY_DATES[],Attendance!$J944) &gt; 0, VLOOKUP(Attendance!$G944,BLOCK_WEDNESDAY_PERIOD_SCHEDULE[],2,TRUE),
        IF(COUNTIF(FINALS_WEEK_WEDNESDAY_DATE[],Attendance!$J944) &gt; 0, VLOOKUP(Attendance!$G944,FINALS_WEEK_WEDNESDAY_PERIOD_SCHEDULE[],2,TRUE),
       VLOOKUP(Attendance!$G944,REGULAR_WEEK_SCHEDULE[[Wednesday]:[Period]],4,TRUE))),
IF(WEEKDAY($J944) = 5,
       IF(COUNTIF(BLOCK_THURSDAY_DATES[],Attendance!$J944) &gt; 0, VLOOKUP(Attendance!$G944,BLOCK_THURSDAY_PERIOD_SCHEDULE[],2,TRUE),
       IF(COUNTIF(FINALS_WEEK_THURSDAY_DATE[],Attendance!$J944) &gt; 0, VLOOKUP(Attendance!$G944,FINALS_WEEK_THURSDAY_PERIOD_SCHEDULE[],2,TRUE),
       VLOOKUP(Attendance!$G944,REGULAR_WEEK_SCHEDULE[[Thursday]:[Period]],3,TRUE))),
IF(WEEKDAY(Attendance!$J944) = 6,
       IF(COUNTIF(FINALS_WEEK_FRIDAY_DATE[],Attendance!$J944) &gt; 0, VLOOKUP(Attendance!$G944,FINALS_WEEK_FRIDAY_PERIOD_SCHEDULE[],2,TRUE),
       VLOOKUP(Attendance!$G944,REGULAR_WEEK_SCHEDULE[[Friday]:[Period]],2,TRUE))))))))))</f>
        <v/>
      </c>
      <c r="J944" s="41" t="str">
        <f t="shared" ca="1" si="47"/>
        <v/>
      </c>
      <c r="K944" s="41" t="str">
        <f>IF($A944 &lt;&gt; "",VLOOKUP($A944,'Student reference sheet'!$A$2:$V$2329, 7,FALSE), "")</f>
        <v/>
      </c>
      <c r="L944" s="30" t="str">
        <f>IF($A944 ="", "", VLOOKUP($A944, 'Student reference sheet'!$A$2:$Z$2603,23,FALSE))</f>
        <v/>
      </c>
      <c r="M944" s="30" t="str">
        <f>IF($A944 ="", "", VLOOKUP($A944, 'Student reference sheet'!$A$2:$Z$2603,24,FALSE))</f>
        <v/>
      </c>
      <c r="N944" s="30" t="str">
        <f>IF($A944 ="", "", VLOOKUP($A944, 'Student reference sheet'!$A$2:$Z$2603,26,FALSE))</f>
        <v/>
      </c>
      <c r="O944" s="30" t="str">
        <f>IF($A944 ="", "", VLOOKUP($A944, 'Student reference sheet'!$A$2:$Z$2603,25,FALSE))</f>
        <v/>
      </c>
      <c r="P944" s="39" t="str">
        <f>IF($A944 = "", "", IF(OR(VLOOKUP($A944,'Student reference sheet'!$A$2:$V$2400,8,FALSE) = "R",  VLOOKUP($A944,'Student reference sheet'!$A$2:$V$2400,8,FALSE) = "L"), "X", ""))</f>
        <v/>
      </c>
      <c r="Q944" s="39" t="str">
        <f>IF($A944 ="", "", VLOOKUP($A944, 'Student reference sheet'!$A$2:$V$2603,22,FALSE))</f>
        <v/>
      </c>
      <c r="R944" s="39" t="str">
        <f>IF($A944 &lt;&gt; "",VLOOKUP($A944,'Student reference sheet'!$A$2:$V$2329, 5,FALSE), "")</f>
        <v/>
      </c>
      <c r="S944" s="39" t="str">
        <f>IF($A944 &lt;&gt; "",VLOOKUP($A944,'Student reference sheet'!$A$2:$V$2329, 6,FALSE), "")</f>
        <v/>
      </c>
      <c r="T944" s="30" t="str">
        <f>IF($A944 = "","",
IF(VLOOKUP($A944,'Student reference sheet'!$A$2:$V$2329, 10,FALSE) = "Y", "Hispanic",
IF(VLOOKUP($A944,'Student reference sheet'!$A$2:$V$2329,11,FALSE) &lt;&gt; "",
IF(VLOOKUP($A944,'Student reference sheet'!$A$2:$V$2329,11,FALSE) = "UNK", "Unknown", VLOOKUP(VALUE(VLOOKUP($A944,'Student reference sheet'!$A$2:$V$2329,11,FALSE)),'Ethnicity Reference'!$A$2:$B$22,2,FALSE)),
IF(VLOOKUP($A944,'Student reference sheet'!$A$2:$V$2329,9,FALSE) &lt;&gt; "", VLOOKUP(VALUE(VLOOKUP($A944,'Student reference sheet'!$A$2:$V$2329,9,FALSE)),'Ethnicity Reference'!$A$2:$B$22,2,FALSE),"Unknown"))))</f>
        <v/>
      </c>
      <c r="U944" s="35"/>
    </row>
    <row r="945" spans="1:21" ht="15.75">
      <c r="A945" s="47"/>
      <c r="B945" s="33"/>
      <c r="C945" s="39" t="str">
        <f>IF($A945 &lt;&gt; "",VLOOKUP($A945,'Student reference sheet'!$A$2:$V$2329, 3,FALSE), "")</f>
        <v/>
      </c>
      <c r="D945" s="39" t="str">
        <f>IF($A945 &lt;&gt; "",VLOOKUP($A945,'Student reference sheet'!$A$2:$V$2329, 2,FALSE), "")</f>
        <v/>
      </c>
      <c r="E945" s="35"/>
      <c r="F945" s="34"/>
      <c r="G945" s="40" t="str">
        <f t="shared" ca="1" si="45"/>
        <v/>
      </c>
      <c r="H945" s="40" t="str">
        <f t="shared" ca="1" si="46"/>
        <v/>
      </c>
      <c r="I945" s="36" t="str">
        <f>IF($A945 = "", "",
IF(COUNTIF(MINIMUM_DAY_DATES[], Attendance!J945) &gt; 0, VLOOKUP(Attendance!$G945,MINIMUM_DAY_PERIOD_SCHEDULE[], 2,TRUE),
IF(COUNTIF(RALLY_DATES[], Attendance!J945) &gt; 0, VLOOKUP(Attendance!$G945,RALLY_PERIOD_SCHEDULE[], 2,TRUE),
IF(WEEKDAY(Attendance!$J945) = 2,
       IF(COUNTIF(FINALS_WEEK_MONDAY_DATE[],Attendance!$J945) &gt; 0, VLOOKUP(Attendance!$G945,FINALS_WEEK_MONDAY_PERIOD_SCHEDULE[],2,TRUE),
       VLOOKUP(Attendance!$G945,REGULAR_WEEK_SCHEDULE[],6,TRUE)),
IF(WEEKDAY($J945) = 3,
       IF(COUNTIF(FINALS_WEEK_TUESDAY_DATE[],Attendance!$J945) &gt; 0, VLOOKUP(Attendance!$G945,FINALS_WEEK_TUESDAY_PERIOD_SCHEDULE[],2,TRUE),
       VLOOKUP(Attendance!$G945,REGULAR_WEEK_SCHEDULE[[Tuesday]:[Period]],5,TRUE)),
IF(WEEKDAY(Attendance!$J945) = 4,
        IF(COUNTIF(BLOCK_WEDNESDAY_DATES[],Attendance!$J945) &gt; 0, VLOOKUP(Attendance!$G945,BLOCK_WEDNESDAY_PERIOD_SCHEDULE[],2,TRUE),
        IF(COUNTIF(FINALS_WEEK_WEDNESDAY_DATE[],Attendance!$J945) &gt; 0, VLOOKUP(Attendance!$G945,FINALS_WEEK_WEDNESDAY_PERIOD_SCHEDULE[],2,TRUE),
       VLOOKUP(Attendance!$G945,REGULAR_WEEK_SCHEDULE[[Wednesday]:[Period]],4,TRUE))),
IF(WEEKDAY($J945) = 5,
       IF(COUNTIF(BLOCK_THURSDAY_DATES[],Attendance!$J945) &gt; 0, VLOOKUP(Attendance!$G945,BLOCK_THURSDAY_PERIOD_SCHEDULE[],2,TRUE),
       IF(COUNTIF(FINALS_WEEK_THURSDAY_DATE[],Attendance!$J945) &gt; 0, VLOOKUP(Attendance!$G945,FINALS_WEEK_THURSDAY_PERIOD_SCHEDULE[],2,TRUE),
       VLOOKUP(Attendance!$G945,REGULAR_WEEK_SCHEDULE[[Thursday]:[Period]],3,TRUE))),
IF(WEEKDAY(Attendance!$J945) = 6,
       IF(COUNTIF(FINALS_WEEK_FRIDAY_DATE[],Attendance!$J945) &gt; 0, VLOOKUP(Attendance!$G945,FINALS_WEEK_FRIDAY_PERIOD_SCHEDULE[],2,TRUE),
       VLOOKUP(Attendance!$G945,REGULAR_WEEK_SCHEDULE[[Friday]:[Period]],2,TRUE))))))))))</f>
        <v/>
      </c>
      <c r="J945" s="41" t="str">
        <f t="shared" ca="1" si="47"/>
        <v/>
      </c>
      <c r="K945" s="41" t="str">
        <f>IF($A945 &lt;&gt; "",VLOOKUP($A945,'Student reference sheet'!$A$2:$V$2329, 7,FALSE), "")</f>
        <v/>
      </c>
      <c r="L945" s="30" t="str">
        <f>IF($A945 ="", "", VLOOKUP($A945, 'Student reference sheet'!$A$2:$Z$2603,23,FALSE))</f>
        <v/>
      </c>
      <c r="M945" s="30" t="str">
        <f>IF($A945 ="", "", VLOOKUP($A945, 'Student reference sheet'!$A$2:$Z$2603,24,FALSE))</f>
        <v/>
      </c>
      <c r="N945" s="30" t="str">
        <f>IF($A945 ="", "", VLOOKUP($A945, 'Student reference sheet'!$A$2:$Z$2603,26,FALSE))</f>
        <v/>
      </c>
      <c r="O945" s="30" t="str">
        <f>IF($A945 ="", "", VLOOKUP($A945, 'Student reference sheet'!$A$2:$Z$2603,25,FALSE))</f>
        <v/>
      </c>
      <c r="P945" s="39" t="str">
        <f>IF($A945 = "", "", IF(OR(VLOOKUP($A945,'Student reference sheet'!$A$2:$V$2400,8,FALSE) = "R",  VLOOKUP($A945,'Student reference sheet'!$A$2:$V$2400,8,FALSE) = "L"), "X", ""))</f>
        <v/>
      </c>
      <c r="Q945" s="39" t="str">
        <f>IF($A945 ="", "", VLOOKUP($A945, 'Student reference sheet'!$A$2:$V$2603,22,FALSE))</f>
        <v/>
      </c>
      <c r="R945" s="39" t="str">
        <f>IF($A945 &lt;&gt; "",VLOOKUP($A945,'Student reference sheet'!$A$2:$V$2329, 5,FALSE), "")</f>
        <v/>
      </c>
      <c r="S945" s="39" t="str">
        <f>IF($A945 &lt;&gt; "",VLOOKUP($A945,'Student reference sheet'!$A$2:$V$2329, 6,FALSE), "")</f>
        <v/>
      </c>
      <c r="T945" s="30" t="str">
        <f>IF($A945 = "","",
IF(VLOOKUP($A945,'Student reference sheet'!$A$2:$V$2329, 10,FALSE) = "Y", "Hispanic",
IF(VLOOKUP($A945,'Student reference sheet'!$A$2:$V$2329,11,FALSE) &lt;&gt; "",
IF(VLOOKUP($A945,'Student reference sheet'!$A$2:$V$2329,11,FALSE) = "UNK", "Unknown", VLOOKUP(VALUE(VLOOKUP($A945,'Student reference sheet'!$A$2:$V$2329,11,FALSE)),'Ethnicity Reference'!$A$2:$B$22,2,FALSE)),
IF(VLOOKUP($A945,'Student reference sheet'!$A$2:$V$2329,9,FALSE) &lt;&gt; "", VLOOKUP(VALUE(VLOOKUP($A945,'Student reference sheet'!$A$2:$V$2329,9,FALSE)),'Ethnicity Reference'!$A$2:$B$22,2,FALSE),"Unknown"))))</f>
        <v/>
      </c>
      <c r="U945" s="35"/>
    </row>
    <row r="946" spans="1:21" ht="15.75">
      <c r="A946" s="47"/>
      <c r="B946" s="33"/>
      <c r="C946" s="39" t="str">
        <f>IF($A946 &lt;&gt; "",VLOOKUP($A946,'Student reference sheet'!$A$2:$V$2329, 3,FALSE), "")</f>
        <v/>
      </c>
      <c r="D946" s="39" t="str">
        <f>IF($A946 &lt;&gt; "",VLOOKUP($A946,'Student reference sheet'!$A$2:$V$2329, 2,FALSE), "")</f>
        <v/>
      </c>
      <c r="E946" s="35"/>
      <c r="F946" s="34"/>
      <c r="G946" s="40" t="str">
        <f t="shared" ca="1" si="45"/>
        <v/>
      </c>
      <c r="H946" s="40" t="str">
        <f t="shared" ca="1" si="46"/>
        <v/>
      </c>
      <c r="I946" s="36" t="str">
        <f>IF($A946 = "", "",
IF(COUNTIF(MINIMUM_DAY_DATES[], Attendance!J946) &gt; 0, VLOOKUP(Attendance!$G946,MINIMUM_DAY_PERIOD_SCHEDULE[], 2,TRUE),
IF(COUNTIF(RALLY_DATES[], Attendance!J946) &gt; 0, VLOOKUP(Attendance!$G946,RALLY_PERIOD_SCHEDULE[], 2,TRUE),
IF(WEEKDAY(Attendance!$J946) = 2,
       IF(COUNTIF(FINALS_WEEK_MONDAY_DATE[],Attendance!$J946) &gt; 0, VLOOKUP(Attendance!$G946,FINALS_WEEK_MONDAY_PERIOD_SCHEDULE[],2,TRUE),
       VLOOKUP(Attendance!$G946,REGULAR_WEEK_SCHEDULE[],6,TRUE)),
IF(WEEKDAY($J946) = 3,
       IF(COUNTIF(FINALS_WEEK_TUESDAY_DATE[],Attendance!$J946) &gt; 0, VLOOKUP(Attendance!$G946,FINALS_WEEK_TUESDAY_PERIOD_SCHEDULE[],2,TRUE),
       VLOOKUP(Attendance!$G946,REGULAR_WEEK_SCHEDULE[[Tuesday]:[Period]],5,TRUE)),
IF(WEEKDAY(Attendance!$J946) = 4,
        IF(COUNTIF(BLOCK_WEDNESDAY_DATES[],Attendance!$J946) &gt; 0, VLOOKUP(Attendance!$G946,BLOCK_WEDNESDAY_PERIOD_SCHEDULE[],2,TRUE),
        IF(COUNTIF(FINALS_WEEK_WEDNESDAY_DATE[],Attendance!$J946) &gt; 0, VLOOKUP(Attendance!$G946,FINALS_WEEK_WEDNESDAY_PERIOD_SCHEDULE[],2,TRUE),
       VLOOKUP(Attendance!$G946,REGULAR_WEEK_SCHEDULE[[Wednesday]:[Period]],4,TRUE))),
IF(WEEKDAY($J946) = 5,
       IF(COUNTIF(BLOCK_THURSDAY_DATES[],Attendance!$J946) &gt; 0, VLOOKUP(Attendance!$G946,BLOCK_THURSDAY_PERIOD_SCHEDULE[],2,TRUE),
       IF(COUNTIF(FINALS_WEEK_THURSDAY_DATE[],Attendance!$J946) &gt; 0, VLOOKUP(Attendance!$G946,FINALS_WEEK_THURSDAY_PERIOD_SCHEDULE[],2,TRUE),
       VLOOKUP(Attendance!$G946,REGULAR_WEEK_SCHEDULE[[Thursday]:[Period]],3,TRUE))),
IF(WEEKDAY(Attendance!$J946) = 6,
       IF(COUNTIF(FINALS_WEEK_FRIDAY_DATE[],Attendance!$J946) &gt; 0, VLOOKUP(Attendance!$G946,FINALS_WEEK_FRIDAY_PERIOD_SCHEDULE[],2,TRUE),
       VLOOKUP(Attendance!$G946,REGULAR_WEEK_SCHEDULE[[Friday]:[Period]],2,TRUE))))))))))</f>
        <v/>
      </c>
      <c r="J946" s="41" t="str">
        <f t="shared" ca="1" si="47"/>
        <v/>
      </c>
      <c r="K946" s="41" t="str">
        <f>IF($A946 &lt;&gt; "",VLOOKUP($A946,'Student reference sheet'!$A$2:$V$2329, 7,FALSE), "")</f>
        <v/>
      </c>
      <c r="L946" s="30" t="str">
        <f>IF($A946 ="", "", VLOOKUP($A946, 'Student reference sheet'!$A$2:$Z$2603,23,FALSE))</f>
        <v/>
      </c>
      <c r="M946" s="30" t="str">
        <f>IF($A946 ="", "", VLOOKUP($A946, 'Student reference sheet'!$A$2:$Z$2603,24,FALSE))</f>
        <v/>
      </c>
      <c r="N946" s="30" t="str">
        <f>IF($A946 ="", "", VLOOKUP($A946, 'Student reference sheet'!$A$2:$Z$2603,26,FALSE))</f>
        <v/>
      </c>
      <c r="O946" s="30" t="str">
        <f>IF($A946 ="", "", VLOOKUP($A946, 'Student reference sheet'!$A$2:$Z$2603,25,FALSE))</f>
        <v/>
      </c>
      <c r="P946" s="39" t="str">
        <f>IF($A946 = "", "", IF(OR(VLOOKUP($A946,'Student reference sheet'!$A$2:$V$2400,8,FALSE) = "R",  VLOOKUP($A946,'Student reference sheet'!$A$2:$V$2400,8,FALSE) = "L"), "X", ""))</f>
        <v/>
      </c>
      <c r="Q946" s="39" t="str">
        <f>IF($A946 ="", "", VLOOKUP($A946, 'Student reference sheet'!$A$2:$V$2603,22,FALSE))</f>
        <v/>
      </c>
      <c r="R946" s="39" t="str">
        <f>IF($A946 &lt;&gt; "",VLOOKUP($A946,'Student reference sheet'!$A$2:$V$2329, 5,FALSE), "")</f>
        <v/>
      </c>
      <c r="S946" s="39" t="str">
        <f>IF($A946 &lt;&gt; "",VLOOKUP($A946,'Student reference sheet'!$A$2:$V$2329, 6,FALSE), "")</f>
        <v/>
      </c>
      <c r="T946" s="30" t="str">
        <f>IF($A946 = "","",
IF(VLOOKUP($A946,'Student reference sheet'!$A$2:$V$2329, 10,FALSE) = "Y", "Hispanic",
IF(VLOOKUP($A946,'Student reference sheet'!$A$2:$V$2329,11,FALSE) &lt;&gt; "",
IF(VLOOKUP($A946,'Student reference sheet'!$A$2:$V$2329,11,FALSE) = "UNK", "Unknown", VLOOKUP(VALUE(VLOOKUP($A946,'Student reference sheet'!$A$2:$V$2329,11,FALSE)),'Ethnicity Reference'!$A$2:$B$22,2,FALSE)),
IF(VLOOKUP($A946,'Student reference sheet'!$A$2:$V$2329,9,FALSE) &lt;&gt; "", VLOOKUP(VALUE(VLOOKUP($A946,'Student reference sheet'!$A$2:$V$2329,9,FALSE)),'Ethnicity Reference'!$A$2:$B$22,2,FALSE),"Unknown"))))</f>
        <v/>
      </c>
      <c r="U946" s="35"/>
    </row>
    <row r="947" spans="1:21" ht="15.75">
      <c r="A947" s="47"/>
      <c r="B947" s="33"/>
      <c r="C947" s="39" t="str">
        <f>IF($A947 &lt;&gt; "",VLOOKUP($A947,'Student reference sheet'!$A$2:$V$2329, 3,FALSE), "")</f>
        <v/>
      </c>
      <c r="D947" s="39" t="str">
        <f>IF($A947 &lt;&gt; "",VLOOKUP($A947,'Student reference sheet'!$A$2:$V$2329, 2,FALSE), "")</f>
        <v/>
      </c>
      <c r="E947" s="35"/>
      <c r="F947" s="34"/>
      <c r="G947" s="40" t="str">
        <f t="shared" ca="1" si="45"/>
        <v/>
      </c>
      <c r="H947" s="40" t="str">
        <f t="shared" ca="1" si="46"/>
        <v/>
      </c>
      <c r="I947" s="36" t="str">
        <f>IF($A947 = "", "",
IF(COUNTIF(MINIMUM_DAY_DATES[], Attendance!J947) &gt; 0, VLOOKUP(Attendance!$G947,MINIMUM_DAY_PERIOD_SCHEDULE[], 2,TRUE),
IF(COUNTIF(RALLY_DATES[], Attendance!J947) &gt; 0, VLOOKUP(Attendance!$G947,RALLY_PERIOD_SCHEDULE[], 2,TRUE),
IF(WEEKDAY(Attendance!$J947) = 2,
       IF(COUNTIF(FINALS_WEEK_MONDAY_DATE[],Attendance!$J947) &gt; 0, VLOOKUP(Attendance!$G947,FINALS_WEEK_MONDAY_PERIOD_SCHEDULE[],2,TRUE),
       VLOOKUP(Attendance!$G947,REGULAR_WEEK_SCHEDULE[],6,TRUE)),
IF(WEEKDAY($J947) = 3,
       IF(COUNTIF(FINALS_WEEK_TUESDAY_DATE[],Attendance!$J947) &gt; 0, VLOOKUP(Attendance!$G947,FINALS_WEEK_TUESDAY_PERIOD_SCHEDULE[],2,TRUE),
       VLOOKUP(Attendance!$G947,REGULAR_WEEK_SCHEDULE[[Tuesday]:[Period]],5,TRUE)),
IF(WEEKDAY(Attendance!$J947) = 4,
        IF(COUNTIF(BLOCK_WEDNESDAY_DATES[],Attendance!$J947) &gt; 0, VLOOKUP(Attendance!$G947,BLOCK_WEDNESDAY_PERIOD_SCHEDULE[],2,TRUE),
        IF(COUNTIF(FINALS_WEEK_WEDNESDAY_DATE[],Attendance!$J947) &gt; 0, VLOOKUP(Attendance!$G947,FINALS_WEEK_WEDNESDAY_PERIOD_SCHEDULE[],2,TRUE),
       VLOOKUP(Attendance!$G947,REGULAR_WEEK_SCHEDULE[[Wednesday]:[Period]],4,TRUE))),
IF(WEEKDAY($J947) = 5,
       IF(COUNTIF(BLOCK_THURSDAY_DATES[],Attendance!$J947) &gt; 0, VLOOKUP(Attendance!$G947,BLOCK_THURSDAY_PERIOD_SCHEDULE[],2,TRUE),
       IF(COUNTIF(FINALS_WEEK_THURSDAY_DATE[],Attendance!$J947) &gt; 0, VLOOKUP(Attendance!$G947,FINALS_WEEK_THURSDAY_PERIOD_SCHEDULE[],2,TRUE),
       VLOOKUP(Attendance!$G947,REGULAR_WEEK_SCHEDULE[[Thursday]:[Period]],3,TRUE))),
IF(WEEKDAY(Attendance!$J947) = 6,
       IF(COUNTIF(FINALS_WEEK_FRIDAY_DATE[],Attendance!$J947) &gt; 0, VLOOKUP(Attendance!$G947,FINALS_WEEK_FRIDAY_PERIOD_SCHEDULE[],2,TRUE),
       VLOOKUP(Attendance!$G947,REGULAR_WEEK_SCHEDULE[[Friday]:[Period]],2,TRUE))))))))))</f>
        <v/>
      </c>
      <c r="J947" s="41" t="str">
        <f t="shared" ca="1" si="47"/>
        <v/>
      </c>
      <c r="K947" s="41" t="str">
        <f>IF($A947 &lt;&gt; "",VLOOKUP($A947,'Student reference sheet'!$A$2:$V$2329, 7,FALSE), "")</f>
        <v/>
      </c>
      <c r="L947" s="30" t="str">
        <f>IF($A947 ="", "", VLOOKUP($A947, 'Student reference sheet'!$A$2:$Z$2603,23,FALSE))</f>
        <v/>
      </c>
      <c r="M947" s="30" t="str">
        <f>IF($A947 ="", "", VLOOKUP($A947, 'Student reference sheet'!$A$2:$Z$2603,24,FALSE))</f>
        <v/>
      </c>
      <c r="N947" s="30" t="str">
        <f>IF($A947 ="", "", VLOOKUP($A947, 'Student reference sheet'!$A$2:$Z$2603,26,FALSE))</f>
        <v/>
      </c>
      <c r="O947" s="30" t="str">
        <f>IF($A947 ="", "", VLOOKUP($A947, 'Student reference sheet'!$A$2:$Z$2603,25,FALSE))</f>
        <v/>
      </c>
      <c r="P947" s="39" t="str">
        <f>IF($A947 = "", "", IF(OR(VLOOKUP($A947,'Student reference sheet'!$A$2:$V$2400,8,FALSE) = "R",  VLOOKUP($A947,'Student reference sheet'!$A$2:$V$2400,8,FALSE) = "L"), "X", ""))</f>
        <v/>
      </c>
      <c r="Q947" s="39" t="str">
        <f>IF($A947 ="", "", VLOOKUP($A947, 'Student reference sheet'!$A$2:$V$2603,22,FALSE))</f>
        <v/>
      </c>
      <c r="R947" s="39" t="str">
        <f>IF($A947 &lt;&gt; "",VLOOKUP($A947,'Student reference sheet'!$A$2:$V$2329, 5,FALSE), "")</f>
        <v/>
      </c>
      <c r="S947" s="39" t="str">
        <f>IF($A947 &lt;&gt; "",VLOOKUP($A947,'Student reference sheet'!$A$2:$V$2329, 6,FALSE), "")</f>
        <v/>
      </c>
      <c r="T947" s="30" t="str">
        <f>IF($A947 = "","",
IF(VLOOKUP($A947,'Student reference sheet'!$A$2:$V$2329, 10,FALSE) = "Y", "Hispanic",
IF(VLOOKUP($A947,'Student reference sheet'!$A$2:$V$2329,11,FALSE) &lt;&gt; "",
IF(VLOOKUP($A947,'Student reference sheet'!$A$2:$V$2329,11,FALSE) = "UNK", "Unknown", VLOOKUP(VALUE(VLOOKUP($A947,'Student reference sheet'!$A$2:$V$2329,11,FALSE)),'Ethnicity Reference'!$A$2:$B$22,2,FALSE)),
IF(VLOOKUP($A947,'Student reference sheet'!$A$2:$V$2329,9,FALSE) &lt;&gt; "", VLOOKUP(VALUE(VLOOKUP($A947,'Student reference sheet'!$A$2:$V$2329,9,FALSE)),'Ethnicity Reference'!$A$2:$B$22,2,FALSE),"Unknown"))))</f>
        <v/>
      </c>
      <c r="U947" s="35"/>
    </row>
    <row r="948" spans="1:21" ht="15.75">
      <c r="A948" s="47"/>
      <c r="B948" s="33"/>
      <c r="C948" s="39" t="str">
        <f>IF($A948 &lt;&gt; "",VLOOKUP($A948,'Student reference sheet'!$A$2:$V$2329, 3,FALSE), "")</f>
        <v/>
      </c>
      <c r="D948" s="39" t="str">
        <f>IF($A948 &lt;&gt; "",VLOOKUP($A948,'Student reference sheet'!$A$2:$V$2329, 2,FALSE), "")</f>
        <v/>
      </c>
      <c r="E948" s="35"/>
      <c r="F948" s="34"/>
      <c r="G948" s="40" t="str">
        <f t="shared" ca="1" si="45"/>
        <v/>
      </c>
      <c r="H948" s="40" t="str">
        <f t="shared" ca="1" si="46"/>
        <v/>
      </c>
      <c r="I948" s="36" t="str">
        <f>IF($A948 = "", "",
IF(COUNTIF(MINIMUM_DAY_DATES[], Attendance!J948) &gt; 0, VLOOKUP(Attendance!$G948,MINIMUM_DAY_PERIOD_SCHEDULE[], 2,TRUE),
IF(COUNTIF(RALLY_DATES[], Attendance!J948) &gt; 0, VLOOKUP(Attendance!$G948,RALLY_PERIOD_SCHEDULE[], 2,TRUE),
IF(WEEKDAY(Attendance!$J948) = 2,
       IF(COUNTIF(FINALS_WEEK_MONDAY_DATE[],Attendance!$J948) &gt; 0, VLOOKUP(Attendance!$G948,FINALS_WEEK_MONDAY_PERIOD_SCHEDULE[],2,TRUE),
       VLOOKUP(Attendance!$G948,REGULAR_WEEK_SCHEDULE[],6,TRUE)),
IF(WEEKDAY($J948) = 3,
       IF(COUNTIF(FINALS_WEEK_TUESDAY_DATE[],Attendance!$J948) &gt; 0, VLOOKUP(Attendance!$G948,FINALS_WEEK_TUESDAY_PERIOD_SCHEDULE[],2,TRUE),
       VLOOKUP(Attendance!$G948,REGULAR_WEEK_SCHEDULE[[Tuesday]:[Period]],5,TRUE)),
IF(WEEKDAY(Attendance!$J948) = 4,
        IF(COUNTIF(BLOCK_WEDNESDAY_DATES[],Attendance!$J948) &gt; 0, VLOOKUP(Attendance!$G948,BLOCK_WEDNESDAY_PERIOD_SCHEDULE[],2,TRUE),
        IF(COUNTIF(FINALS_WEEK_WEDNESDAY_DATE[],Attendance!$J948) &gt; 0, VLOOKUP(Attendance!$G948,FINALS_WEEK_WEDNESDAY_PERIOD_SCHEDULE[],2,TRUE),
       VLOOKUP(Attendance!$G948,REGULAR_WEEK_SCHEDULE[[Wednesday]:[Period]],4,TRUE))),
IF(WEEKDAY($J948) = 5,
       IF(COUNTIF(BLOCK_THURSDAY_DATES[],Attendance!$J948) &gt; 0, VLOOKUP(Attendance!$G948,BLOCK_THURSDAY_PERIOD_SCHEDULE[],2,TRUE),
       IF(COUNTIF(FINALS_WEEK_THURSDAY_DATE[],Attendance!$J948) &gt; 0, VLOOKUP(Attendance!$G948,FINALS_WEEK_THURSDAY_PERIOD_SCHEDULE[],2,TRUE),
       VLOOKUP(Attendance!$G948,REGULAR_WEEK_SCHEDULE[[Thursday]:[Period]],3,TRUE))),
IF(WEEKDAY(Attendance!$J948) = 6,
       IF(COUNTIF(FINALS_WEEK_FRIDAY_DATE[],Attendance!$J948) &gt; 0, VLOOKUP(Attendance!$G948,FINALS_WEEK_FRIDAY_PERIOD_SCHEDULE[],2,TRUE),
       VLOOKUP(Attendance!$G948,REGULAR_WEEK_SCHEDULE[[Friday]:[Period]],2,TRUE))))))))))</f>
        <v/>
      </c>
      <c r="J948" s="41" t="str">
        <f t="shared" ca="1" si="47"/>
        <v/>
      </c>
      <c r="K948" s="41" t="str">
        <f>IF($A948 &lt;&gt; "",VLOOKUP($A948,'Student reference sheet'!$A$2:$V$2329, 7,FALSE), "")</f>
        <v/>
      </c>
      <c r="L948" s="30" t="str">
        <f>IF($A948 ="", "", VLOOKUP($A948, 'Student reference sheet'!$A$2:$Z$2603,23,FALSE))</f>
        <v/>
      </c>
      <c r="M948" s="30" t="str">
        <f>IF($A948 ="", "", VLOOKUP($A948, 'Student reference sheet'!$A$2:$Z$2603,24,FALSE))</f>
        <v/>
      </c>
      <c r="N948" s="30" t="str">
        <f>IF($A948 ="", "", VLOOKUP($A948, 'Student reference sheet'!$A$2:$Z$2603,26,FALSE))</f>
        <v/>
      </c>
      <c r="O948" s="30" t="str">
        <f>IF($A948 ="", "", VLOOKUP($A948, 'Student reference sheet'!$A$2:$Z$2603,25,FALSE))</f>
        <v/>
      </c>
      <c r="P948" s="39" t="str">
        <f>IF($A948 = "", "", IF(OR(VLOOKUP($A948,'Student reference sheet'!$A$2:$V$2400,8,FALSE) = "R",  VLOOKUP($A948,'Student reference sheet'!$A$2:$V$2400,8,FALSE) = "L"), "X", ""))</f>
        <v/>
      </c>
      <c r="Q948" s="39" t="str">
        <f>IF($A948 ="", "", VLOOKUP($A948, 'Student reference sheet'!$A$2:$V$2603,22,FALSE))</f>
        <v/>
      </c>
      <c r="R948" s="39" t="str">
        <f>IF($A948 &lt;&gt; "",VLOOKUP($A948,'Student reference sheet'!$A$2:$V$2329, 5,FALSE), "")</f>
        <v/>
      </c>
      <c r="S948" s="39" t="str">
        <f>IF($A948 &lt;&gt; "",VLOOKUP($A948,'Student reference sheet'!$A$2:$V$2329, 6,FALSE), "")</f>
        <v/>
      </c>
      <c r="T948" s="30" t="str">
        <f>IF($A948 = "","",
IF(VLOOKUP($A948,'Student reference sheet'!$A$2:$V$2329, 10,FALSE) = "Y", "Hispanic",
IF(VLOOKUP($A948,'Student reference sheet'!$A$2:$V$2329,11,FALSE) &lt;&gt; "",
IF(VLOOKUP($A948,'Student reference sheet'!$A$2:$V$2329,11,FALSE) = "UNK", "Unknown", VLOOKUP(VALUE(VLOOKUP($A948,'Student reference sheet'!$A$2:$V$2329,11,FALSE)),'Ethnicity Reference'!$A$2:$B$22,2,FALSE)),
IF(VLOOKUP($A948,'Student reference sheet'!$A$2:$V$2329,9,FALSE) &lt;&gt; "", VLOOKUP(VALUE(VLOOKUP($A948,'Student reference sheet'!$A$2:$V$2329,9,FALSE)),'Ethnicity Reference'!$A$2:$B$22,2,FALSE),"Unknown"))))</f>
        <v/>
      </c>
      <c r="U948" s="35"/>
    </row>
    <row r="949" spans="1:21" ht="15.75">
      <c r="A949" s="47"/>
      <c r="B949" s="33"/>
      <c r="C949" s="39" t="str">
        <f>IF($A949 &lt;&gt; "",VLOOKUP($A949,'Student reference sheet'!$A$2:$V$2329, 3,FALSE), "")</f>
        <v/>
      </c>
      <c r="D949" s="39" t="str">
        <f>IF($A949 &lt;&gt; "",VLOOKUP($A949,'Student reference sheet'!$A$2:$V$2329, 2,FALSE), "")</f>
        <v/>
      </c>
      <c r="E949" s="35"/>
      <c r="F949" s="34"/>
      <c r="G949" s="40" t="str">
        <f t="shared" ca="1" si="45"/>
        <v/>
      </c>
      <c r="H949" s="40" t="str">
        <f t="shared" ca="1" si="46"/>
        <v/>
      </c>
      <c r="I949" s="36" t="str">
        <f>IF($A949 = "", "",
IF(COUNTIF(MINIMUM_DAY_DATES[], Attendance!J949) &gt; 0, VLOOKUP(Attendance!$G949,MINIMUM_DAY_PERIOD_SCHEDULE[], 2,TRUE),
IF(COUNTIF(RALLY_DATES[], Attendance!J949) &gt; 0, VLOOKUP(Attendance!$G949,RALLY_PERIOD_SCHEDULE[], 2,TRUE),
IF(WEEKDAY(Attendance!$J949) = 2,
       IF(COUNTIF(FINALS_WEEK_MONDAY_DATE[],Attendance!$J949) &gt; 0, VLOOKUP(Attendance!$G949,FINALS_WEEK_MONDAY_PERIOD_SCHEDULE[],2,TRUE),
       VLOOKUP(Attendance!$G949,REGULAR_WEEK_SCHEDULE[],6,TRUE)),
IF(WEEKDAY($J949) = 3,
       IF(COUNTIF(FINALS_WEEK_TUESDAY_DATE[],Attendance!$J949) &gt; 0, VLOOKUP(Attendance!$G949,FINALS_WEEK_TUESDAY_PERIOD_SCHEDULE[],2,TRUE),
       VLOOKUP(Attendance!$G949,REGULAR_WEEK_SCHEDULE[[Tuesday]:[Period]],5,TRUE)),
IF(WEEKDAY(Attendance!$J949) = 4,
        IF(COUNTIF(BLOCK_WEDNESDAY_DATES[],Attendance!$J949) &gt; 0, VLOOKUP(Attendance!$G949,BLOCK_WEDNESDAY_PERIOD_SCHEDULE[],2,TRUE),
        IF(COUNTIF(FINALS_WEEK_WEDNESDAY_DATE[],Attendance!$J949) &gt; 0, VLOOKUP(Attendance!$G949,FINALS_WEEK_WEDNESDAY_PERIOD_SCHEDULE[],2,TRUE),
       VLOOKUP(Attendance!$G949,REGULAR_WEEK_SCHEDULE[[Wednesday]:[Period]],4,TRUE))),
IF(WEEKDAY($J949) = 5,
       IF(COUNTIF(BLOCK_THURSDAY_DATES[],Attendance!$J949) &gt; 0, VLOOKUP(Attendance!$G949,BLOCK_THURSDAY_PERIOD_SCHEDULE[],2,TRUE),
       IF(COUNTIF(FINALS_WEEK_THURSDAY_DATE[],Attendance!$J949) &gt; 0, VLOOKUP(Attendance!$G949,FINALS_WEEK_THURSDAY_PERIOD_SCHEDULE[],2,TRUE),
       VLOOKUP(Attendance!$G949,REGULAR_WEEK_SCHEDULE[[Thursday]:[Period]],3,TRUE))),
IF(WEEKDAY(Attendance!$J949) = 6,
       IF(COUNTIF(FINALS_WEEK_FRIDAY_DATE[],Attendance!$J949) &gt; 0, VLOOKUP(Attendance!$G949,FINALS_WEEK_FRIDAY_PERIOD_SCHEDULE[],2,TRUE),
       VLOOKUP(Attendance!$G949,REGULAR_WEEK_SCHEDULE[[Friday]:[Period]],2,TRUE))))))))))</f>
        <v/>
      </c>
      <c r="J949" s="41" t="str">
        <f t="shared" ca="1" si="47"/>
        <v/>
      </c>
      <c r="K949" s="41" t="str">
        <f>IF($A949 &lt;&gt; "",VLOOKUP($A949,'Student reference sheet'!$A$2:$V$2329, 7,FALSE), "")</f>
        <v/>
      </c>
      <c r="L949" s="30" t="str">
        <f>IF($A949 ="", "", VLOOKUP($A949, 'Student reference sheet'!$A$2:$Z$2603,23,FALSE))</f>
        <v/>
      </c>
      <c r="M949" s="30" t="str">
        <f>IF($A949 ="", "", VLOOKUP($A949, 'Student reference sheet'!$A$2:$Z$2603,24,FALSE))</f>
        <v/>
      </c>
      <c r="N949" s="30" t="str">
        <f>IF($A949 ="", "", VLOOKUP($A949, 'Student reference sheet'!$A$2:$Z$2603,26,FALSE))</f>
        <v/>
      </c>
      <c r="O949" s="30" t="str">
        <f>IF($A949 ="", "", VLOOKUP($A949, 'Student reference sheet'!$A$2:$Z$2603,25,FALSE))</f>
        <v/>
      </c>
      <c r="P949" s="39" t="str">
        <f>IF($A949 = "", "", IF(OR(VLOOKUP($A949,'Student reference sheet'!$A$2:$V$2400,8,FALSE) = "R",  VLOOKUP($A949,'Student reference sheet'!$A$2:$V$2400,8,FALSE) = "L"), "X", ""))</f>
        <v/>
      </c>
      <c r="Q949" s="39" t="str">
        <f>IF($A949 ="", "", VLOOKUP($A949, 'Student reference sheet'!$A$2:$V$2603,22,FALSE))</f>
        <v/>
      </c>
      <c r="R949" s="39" t="str">
        <f>IF($A949 &lt;&gt; "",VLOOKUP($A949,'Student reference sheet'!$A$2:$V$2329, 5,FALSE), "")</f>
        <v/>
      </c>
      <c r="S949" s="39" t="str">
        <f>IF($A949 &lt;&gt; "",VLOOKUP($A949,'Student reference sheet'!$A$2:$V$2329, 6,FALSE), "")</f>
        <v/>
      </c>
      <c r="T949" s="30" t="str">
        <f>IF($A949 = "","",
IF(VLOOKUP($A949,'Student reference sheet'!$A$2:$V$2329, 10,FALSE) = "Y", "Hispanic",
IF(VLOOKUP($A949,'Student reference sheet'!$A$2:$V$2329,11,FALSE) &lt;&gt; "",
IF(VLOOKUP($A949,'Student reference sheet'!$A$2:$V$2329,11,FALSE) = "UNK", "Unknown", VLOOKUP(VALUE(VLOOKUP($A949,'Student reference sheet'!$A$2:$V$2329,11,FALSE)),'Ethnicity Reference'!$A$2:$B$22,2,FALSE)),
IF(VLOOKUP($A949,'Student reference sheet'!$A$2:$V$2329,9,FALSE) &lt;&gt; "", VLOOKUP(VALUE(VLOOKUP($A949,'Student reference sheet'!$A$2:$V$2329,9,FALSE)),'Ethnicity Reference'!$A$2:$B$22,2,FALSE),"Unknown"))))</f>
        <v/>
      </c>
      <c r="U949" s="35"/>
    </row>
    <row r="950" spans="1:21" ht="15.75">
      <c r="A950" s="47"/>
      <c r="B950" s="33"/>
      <c r="C950" s="39" t="str">
        <f>IF($A950 &lt;&gt; "",VLOOKUP($A950,'Student reference sheet'!$A$2:$V$2329, 3,FALSE), "")</f>
        <v/>
      </c>
      <c r="D950" s="39" t="str">
        <f>IF($A950 &lt;&gt; "",VLOOKUP($A950,'Student reference sheet'!$A$2:$V$2329, 2,FALSE), "")</f>
        <v/>
      </c>
      <c r="E950" s="35"/>
      <c r="F950" s="34"/>
      <c r="G950" s="40" t="str">
        <f t="shared" ca="1" si="45"/>
        <v/>
      </c>
      <c r="H950" s="40" t="str">
        <f t="shared" ca="1" si="46"/>
        <v/>
      </c>
      <c r="I950" s="36" t="str">
        <f>IF($A950 = "", "",
IF(COUNTIF(MINIMUM_DAY_DATES[], Attendance!J950) &gt; 0, VLOOKUP(Attendance!$G950,MINIMUM_DAY_PERIOD_SCHEDULE[], 2,TRUE),
IF(COUNTIF(RALLY_DATES[], Attendance!J950) &gt; 0, VLOOKUP(Attendance!$G950,RALLY_PERIOD_SCHEDULE[], 2,TRUE),
IF(WEEKDAY(Attendance!$J950) = 2,
       IF(COUNTIF(FINALS_WEEK_MONDAY_DATE[],Attendance!$J950) &gt; 0, VLOOKUP(Attendance!$G950,FINALS_WEEK_MONDAY_PERIOD_SCHEDULE[],2,TRUE),
       VLOOKUP(Attendance!$G950,REGULAR_WEEK_SCHEDULE[],6,TRUE)),
IF(WEEKDAY($J950) = 3,
       IF(COUNTIF(FINALS_WEEK_TUESDAY_DATE[],Attendance!$J950) &gt; 0, VLOOKUP(Attendance!$G950,FINALS_WEEK_TUESDAY_PERIOD_SCHEDULE[],2,TRUE),
       VLOOKUP(Attendance!$G950,REGULAR_WEEK_SCHEDULE[[Tuesday]:[Period]],5,TRUE)),
IF(WEEKDAY(Attendance!$J950) = 4,
        IF(COUNTIF(BLOCK_WEDNESDAY_DATES[],Attendance!$J950) &gt; 0, VLOOKUP(Attendance!$G950,BLOCK_WEDNESDAY_PERIOD_SCHEDULE[],2,TRUE),
        IF(COUNTIF(FINALS_WEEK_WEDNESDAY_DATE[],Attendance!$J950) &gt; 0, VLOOKUP(Attendance!$G950,FINALS_WEEK_WEDNESDAY_PERIOD_SCHEDULE[],2,TRUE),
       VLOOKUP(Attendance!$G950,REGULAR_WEEK_SCHEDULE[[Wednesday]:[Period]],4,TRUE))),
IF(WEEKDAY($J950) = 5,
       IF(COUNTIF(BLOCK_THURSDAY_DATES[],Attendance!$J950) &gt; 0, VLOOKUP(Attendance!$G950,BLOCK_THURSDAY_PERIOD_SCHEDULE[],2,TRUE),
       IF(COUNTIF(FINALS_WEEK_THURSDAY_DATE[],Attendance!$J950) &gt; 0, VLOOKUP(Attendance!$G950,FINALS_WEEK_THURSDAY_PERIOD_SCHEDULE[],2,TRUE),
       VLOOKUP(Attendance!$G950,REGULAR_WEEK_SCHEDULE[[Thursday]:[Period]],3,TRUE))),
IF(WEEKDAY(Attendance!$J950) = 6,
       IF(COUNTIF(FINALS_WEEK_FRIDAY_DATE[],Attendance!$J950) &gt; 0, VLOOKUP(Attendance!$G950,FINALS_WEEK_FRIDAY_PERIOD_SCHEDULE[],2,TRUE),
       VLOOKUP(Attendance!$G950,REGULAR_WEEK_SCHEDULE[[Friday]:[Period]],2,TRUE))))))))))</f>
        <v/>
      </c>
      <c r="J950" s="41" t="str">
        <f t="shared" ca="1" si="47"/>
        <v/>
      </c>
      <c r="K950" s="41" t="str">
        <f>IF($A950 &lt;&gt; "",VLOOKUP($A950,'Student reference sheet'!$A$2:$V$2329, 7,FALSE), "")</f>
        <v/>
      </c>
      <c r="L950" s="30" t="str">
        <f>IF($A950 ="", "", VLOOKUP($A950, 'Student reference sheet'!$A$2:$Z$2603,23,FALSE))</f>
        <v/>
      </c>
      <c r="M950" s="30" t="str">
        <f>IF($A950 ="", "", VLOOKUP($A950, 'Student reference sheet'!$A$2:$Z$2603,24,FALSE))</f>
        <v/>
      </c>
      <c r="N950" s="30" t="str">
        <f>IF($A950 ="", "", VLOOKUP($A950, 'Student reference sheet'!$A$2:$Z$2603,26,FALSE))</f>
        <v/>
      </c>
      <c r="O950" s="30" t="str">
        <f>IF($A950 ="", "", VLOOKUP($A950, 'Student reference sheet'!$A$2:$Z$2603,25,FALSE))</f>
        <v/>
      </c>
      <c r="P950" s="39" t="str">
        <f>IF($A950 = "", "", IF(OR(VLOOKUP($A950,'Student reference sheet'!$A$2:$V$2400,8,FALSE) = "R",  VLOOKUP($A950,'Student reference sheet'!$A$2:$V$2400,8,FALSE) = "L"), "X", ""))</f>
        <v/>
      </c>
      <c r="Q950" s="39" t="str">
        <f>IF($A950 ="", "", VLOOKUP($A950, 'Student reference sheet'!$A$2:$V$2603,22,FALSE))</f>
        <v/>
      </c>
      <c r="R950" s="39" t="str">
        <f>IF($A950 &lt;&gt; "",VLOOKUP($A950,'Student reference sheet'!$A$2:$V$2329, 5,FALSE), "")</f>
        <v/>
      </c>
      <c r="S950" s="39" t="str">
        <f>IF($A950 &lt;&gt; "",VLOOKUP($A950,'Student reference sheet'!$A$2:$V$2329, 6,FALSE), "")</f>
        <v/>
      </c>
      <c r="T950" s="30" t="str">
        <f>IF($A950 = "","",
IF(VLOOKUP($A950,'Student reference sheet'!$A$2:$V$2329, 10,FALSE) = "Y", "Hispanic",
IF(VLOOKUP($A950,'Student reference sheet'!$A$2:$V$2329,11,FALSE) &lt;&gt; "",
IF(VLOOKUP($A950,'Student reference sheet'!$A$2:$V$2329,11,FALSE) = "UNK", "Unknown", VLOOKUP(VALUE(VLOOKUP($A950,'Student reference sheet'!$A$2:$V$2329,11,FALSE)),'Ethnicity Reference'!$A$2:$B$22,2,FALSE)),
IF(VLOOKUP($A950,'Student reference sheet'!$A$2:$V$2329,9,FALSE) &lt;&gt; "", VLOOKUP(VALUE(VLOOKUP($A950,'Student reference sheet'!$A$2:$V$2329,9,FALSE)),'Ethnicity Reference'!$A$2:$B$22,2,FALSE),"Unknown"))))</f>
        <v/>
      </c>
      <c r="U950" s="35"/>
    </row>
    <row r="951" spans="1:21" ht="15.75">
      <c r="A951" s="47"/>
      <c r="B951" s="33"/>
      <c r="C951" s="39" t="str">
        <f>IF($A951 &lt;&gt; "",VLOOKUP($A951,'Student reference sheet'!$A$2:$V$2329, 3,FALSE), "")</f>
        <v/>
      </c>
      <c r="D951" s="39" t="str">
        <f>IF($A951 &lt;&gt; "",VLOOKUP($A951,'Student reference sheet'!$A$2:$V$2329, 2,FALSE), "")</f>
        <v/>
      </c>
      <c r="E951" s="35"/>
      <c r="F951" s="34"/>
      <c r="G951" s="40" t="str">
        <f t="shared" ca="1" si="45"/>
        <v/>
      </c>
      <c r="H951" s="40" t="str">
        <f t="shared" ca="1" si="46"/>
        <v/>
      </c>
      <c r="I951" s="36" t="str">
        <f>IF($A951 = "", "",
IF(COUNTIF(MINIMUM_DAY_DATES[], Attendance!J951) &gt; 0, VLOOKUP(Attendance!$G951,MINIMUM_DAY_PERIOD_SCHEDULE[], 2,TRUE),
IF(COUNTIF(RALLY_DATES[], Attendance!J951) &gt; 0, VLOOKUP(Attendance!$G951,RALLY_PERIOD_SCHEDULE[], 2,TRUE),
IF(WEEKDAY(Attendance!$J951) = 2,
       IF(COUNTIF(FINALS_WEEK_MONDAY_DATE[],Attendance!$J951) &gt; 0, VLOOKUP(Attendance!$G951,FINALS_WEEK_MONDAY_PERIOD_SCHEDULE[],2,TRUE),
       VLOOKUP(Attendance!$G951,REGULAR_WEEK_SCHEDULE[],6,TRUE)),
IF(WEEKDAY($J951) = 3,
       IF(COUNTIF(FINALS_WEEK_TUESDAY_DATE[],Attendance!$J951) &gt; 0, VLOOKUP(Attendance!$G951,FINALS_WEEK_TUESDAY_PERIOD_SCHEDULE[],2,TRUE),
       VLOOKUP(Attendance!$G951,REGULAR_WEEK_SCHEDULE[[Tuesday]:[Period]],5,TRUE)),
IF(WEEKDAY(Attendance!$J951) = 4,
        IF(COUNTIF(BLOCK_WEDNESDAY_DATES[],Attendance!$J951) &gt; 0, VLOOKUP(Attendance!$G951,BLOCK_WEDNESDAY_PERIOD_SCHEDULE[],2,TRUE),
        IF(COUNTIF(FINALS_WEEK_WEDNESDAY_DATE[],Attendance!$J951) &gt; 0, VLOOKUP(Attendance!$G951,FINALS_WEEK_WEDNESDAY_PERIOD_SCHEDULE[],2,TRUE),
       VLOOKUP(Attendance!$G951,REGULAR_WEEK_SCHEDULE[[Wednesday]:[Period]],4,TRUE))),
IF(WEEKDAY($J951) = 5,
       IF(COUNTIF(BLOCK_THURSDAY_DATES[],Attendance!$J951) &gt; 0, VLOOKUP(Attendance!$G951,BLOCK_THURSDAY_PERIOD_SCHEDULE[],2,TRUE),
       IF(COUNTIF(FINALS_WEEK_THURSDAY_DATE[],Attendance!$J951) &gt; 0, VLOOKUP(Attendance!$G951,FINALS_WEEK_THURSDAY_PERIOD_SCHEDULE[],2,TRUE),
       VLOOKUP(Attendance!$G951,REGULAR_WEEK_SCHEDULE[[Thursday]:[Period]],3,TRUE))),
IF(WEEKDAY(Attendance!$J951) = 6,
       IF(COUNTIF(FINALS_WEEK_FRIDAY_DATE[],Attendance!$J951) &gt; 0, VLOOKUP(Attendance!$G951,FINALS_WEEK_FRIDAY_PERIOD_SCHEDULE[],2,TRUE),
       VLOOKUP(Attendance!$G951,REGULAR_WEEK_SCHEDULE[[Friday]:[Period]],2,TRUE))))))))))</f>
        <v/>
      </c>
      <c r="J951" s="41" t="str">
        <f t="shared" ca="1" si="47"/>
        <v/>
      </c>
      <c r="K951" s="41" t="str">
        <f>IF($A951 &lt;&gt; "",VLOOKUP($A951,'Student reference sheet'!$A$2:$V$2329, 7,FALSE), "")</f>
        <v/>
      </c>
      <c r="L951" s="30" t="str">
        <f>IF($A951 ="", "", VLOOKUP($A951, 'Student reference sheet'!$A$2:$Z$2603,23,FALSE))</f>
        <v/>
      </c>
      <c r="M951" s="30" t="str">
        <f>IF($A951 ="", "", VLOOKUP($A951, 'Student reference sheet'!$A$2:$Z$2603,24,FALSE))</f>
        <v/>
      </c>
      <c r="N951" s="30" t="str">
        <f>IF($A951 ="", "", VLOOKUP($A951, 'Student reference sheet'!$A$2:$Z$2603,26,FALSE))</f>
        <v/>
      </c>
      <c r="O951" s="30" t="str">
        <f>IF($A951 ="", "", VLOOKUP($A951, 'Student reference sheet'!$A$2:$Z$2603,25,FALSE))</f>
        <v/>
      </c>
      <c r="P951" s="39" t="str">
        <f>IF($A951 = "", "", IF(OR(VLOOKUP($A951,'Student reference sheet'!$A$2:$V$2400,8,FALSE) = "R",  VLOOKUP($A951,'Student reference sheet'!$A$2:$V$2400,8,FALSE) = "L"), "X", ""))</f>
        <v/>
      </c>
      <c r="Q951" s="39" t="str">
        <f>IF($A951 ="", "", VLOOKUP($A951, 'Student reference sheet'!$A$2:$V$2603,22,FALSE))</f>
        <v/>
      </c>
      <c r="R951" s="39" t="str">
        <f>IF($A951 &lt;&gt; "",VLOOKUP($A951,'Student reference sheet'!$A$2:$V$2329, 5,FALSE), "")</f>
        <v/>
      </c>
      <c r="S951" s="39" t="str">
        <f>IF($A951 &lt;&gt; "",VLOOKUP($A951,'Student reference sheet'!$A$2:$V$2329, 6,FALSE), "")</f>
        <v/>
      </c>
      <c r="T951" s="30" t="str">
        <f>IF($A951 = "","",
IF(VLOOKUP($A951,'Student reference sheet'!$A$2:$V$2329, 10,FALSE) = "Y", "Hispanic",
IF(VLOOKUP($A951,'Student reference sheet'!$A$2:$V$2329,11,FALSE) &lt;&gt; "",
IF(VLOOKUP($A951,'Student reference sheet'!$A$2:$V$2329,11,FALSE) = "UNK", "Unknown", VLOOKUP(VALUE(VLOOKUP($A951,'Student reference sheet'!$A$2:$V$2329,11,FALSE)),'Ethnicity Reference'!$A$2:$B$22,2,FALSE)),
IF(VLOOKUP($A951,'Student reference sheet'!$A$2:$V$2329,9,FALSE) &lt;&gt; "", VLOOKUP(VALUE(VLOOKUP($A951,'Student reference sheet'!$A$2:$V$2329,9,FALSE)),'Ethnicity Reference'!$A$2:$B$22,2,FALSE),"Unknown"))))</f>
        <v/>
      </c>
      <c r="U951" s="35"/>
    </row>
    <row r="952" spans="1:21" ht="15.75">
      <c r="A952" s="47"/>
      <c r="B952" s="33"/>
      <c r="C952" s="39" t="str">
        <f>IF($A952 &lt;&gt; "",VLOOKUP($A952,'Student reference sheet'!$A$2:$V$2329, 3,FALSE), "")</f>
        <v/>
      </c>
      <c r="D952" s="39" t="str">
        <f>IF($A952 &lt;&gt; "",VLOOKUP($A952,'Student reference sheet'!$A$2:$V$2329, 2,FALSE), "")</f>
        <v/>
      </c>
      <c r="E952" s="35"/>
      <c r="F952" s="34"/>
      <c r="G952" s="40" t="str">
        <f t="shared" ca="1" si="45"/>
        <v/>
      </c>
      <c r="H952" s="40" t="str">
        <f t="shared" ca="1" si="46"/>
        <v/>
      </c>
      <c r="I952" s="36" t="str">
        <f>IF($A952 = "", "",
IF(COUNTIF(MINIMUM_DAY_DATES[], Attendance!J952) &gt; 0, VLOOKUP(Attendance!$G952,MINIMUM_DAY_PERIOD_SCHEDULE[], 2,TRUE),
IF(COUNTIF(RALLY_DATES[], Attendance!J952) &gt; 0, VLOOKUP(Attendance!$G952,RALLY_PERIOD_SCHEDULE[], 2,TRUE),
IF(WEEKDAY(Attendance!$J952) = 2,
       IF(COUNTIF(FINALS_WEEK_MONDAY_DATE[],Attendance!$J952) &gt; 0, VLOOKUP(Attendance!$G952,FINALS_WEEK_MONDAY_PERIOD_SCHEDULE[],2,TRUE),
       VLOOKUP(Attendance!$G952,REGULAR_WEEK_SCHEDULE[],6,TRUE)),
IF(WEEKDAY($J952) = 3,
       IF(COUNTIF(FINALS_WEEK_TUESDAY_DATE[],Attendance!$J952) &gt; 0, VLOOKUP(Attendance!$G952,FINALS_WEEK_TUESDAY_PERIOD_SCHEDULE[],2,TRUE),
       VLOOKUP(Attendance!$G952,REGULAR_WEEK_SCHEDULE[[Tuesday]:[Period]],5,TRUE)),
IF(WEEKDAY(Attendance!$J952) = 4,
        IF(COUNTIF(BLOCK_WEDNESDAY_DATES[],Attendance!$J952) &gt; 0, VLOOKUP(Attendance!$G952,BLOCK_WEDNESDAY_PERIOD_SCHEDULE[],2,TRUE),
        IF(COUNTIF(FINALS_WEEK_WEDNESDAY_DATE[],Attendance!$J952) &gt; 0, VLOOKUP(Attendance!$G952,FINALS_WEEK_WEDNESDAY_PERIOD_SCHEDULE[],2,TRUE),
       VLOOKUP(Attendance!$G952,REGULAR_WEEK_SCHEDULE[[Wednesday]:[Period]],4,TRUE))),
IF(WEEKDAY($J952) = 5,
       IF(COUNTIF(BLOCK_THURSDAY_DATES[],Attendance!$J952) &gt; 0, VLOOKUP(Attendance!$G952,BLOCK_THURSDAY_PERIOD_SCHEDULE[],2,TRUE),
       IF(COUNTIF(FINALS_WEEK_THURSDAY_DATE[],Attendance!$J952) &gt; 0, VLOOKUP(Attendance!$G952,FINALS_WEEK_THURSDAY_PERIOD_SCHEDULE[],2,TRUE),
       VLOOKUP(Attendance!$G952,REGULAR_WEEK_SCHEDULE[[Thursday]:[Period]],3,TRUE))),
IF(WEEKDAY(Attendance!$J952) = 6,
       IF(COUNTIF(FINALS_WEEK_FRIDAY_DATE[],Attendance!$J952) &gt; 0, VLOOKUP(Attendance!$G952,FINALS_WEEK_FRIDAY_PERIOD_SCHEDULE[],2,TRUE),
       VLOOKUP(Attendance!$G952,REGULAR_WEEK_SCHEDULE[[Friday]:[Period]],2,TRUE))))))))))</f>
        <v/>
      </c>
      <c r="J952" s="41" t="str">
        <f t="shared" ca="1" si="47"/>
        <v/>
      </c>
      <c r="K952" s="41" t="str">
        <f>IF($A952 &lt;&gt; "",VLOOKUP($A952,'Student reference sheet'!$A$2:$V$2329, 7,FALSE), "")</f>
        <v/>
      </c>
      <c r="L952" s="30" t="str">
        <f>IF($A952 ="", "", VLOOKUP($A952, 'Student reference sheet'!$A$2:$Z$2603,23,FALSE))</f>
        <v/>
      </c>
      <c r="M952" s="30" t="str">
        <f>IF($A952 ="", "", VLOOKUP($A952, 'Student reference sheet'!$A$2:$Z$2603,24,FALSE))</f>
        <v/>
      </c>
      <c r="N952" s="30" t="str">
        <f>IF($A952 ="", "", VLOOKUP($A952, 'Student reference sheet'!$A$2:$Z$2603,26,FALSE))</f>
        <v/>
      </c>
      <c r="O952" s="30" t="str">
        <f>IF($A952 ="", "", VLOOKUP($A952, 'Student reference sheet'!$A$2:$Z$2603,25,FALSE))</f>
        <v/>
      </c>
      <c r="P952" s="39" t="str">
        <f>IF($A952 = "", "", IF(OR(VLOOKUP($A952,'Student reference sheet'!$A$2:$V$2400,8,FALSE) = "R",  VLOOKUP($A952,'Student reference sheet'!$A$2:$V$2400,8,FALSE) = "L"), "X", ""))</f>
        <v/>
      </c>
      <c r="Q952" s="39" t="str">
        <f>IF($A952 ="", "", VLOOKUP($A952, 'Student reference sheet'!$A$2:$V$2603,22,FALSE))</f>
        <v/>
      </c>
      <c r="R952" s="39" t="str">
        <f>IF($A952 &lt;&gt; "",VLOOKUP($A952,'Student reference sheet'!$A$2:$V$2329, 5,FALSE), "")</f>
        <v/>
      </c>
      <c r="S952" s="39" t="str">
        <f>IF($A952 &lt;&gt; "",VLOOKUP($A952,'Student reference sheet'!$A$2:$V$2329, 6,FALSE), "")</f>
        <v/>
      </c>
      <c r="T952" s="30" t="str">
        <f>IF($A952 = "","",
IF(VLOOKUP($A952,'Student reference sheet'!$A$2:$V$2329, 10,FALSE) = "Y", "Hispanic",
IF(VLOOKUP($A952,'Student reference sheet'!$A$2:$V$2329,11,FALSE) &lt;&gt; "",
IF(VLOOKUP($A952,'Student reference sheet'!$A$2:$V$2329,11,FALSE) = "UNK", "Unknown", VLOOKUP(VALUE(VLOOKUP($A952,'Student reference sheet'!$A$2:$V$2329,11,FALSE)),'Ethnicity Reference'!$A$2:$B$22,2,FALSE)),
IF(VLOOKUP($A952,'Student reference sheet'!$A$2:$V$2329,9,FALSE) &lt;&gt; "", VLOOKUP(VALUE(VLOOKUP($A952,'Student reference sheet'!$A$2:$V$2329,9,FALSE)),'Ethnicity Reference'!$A$2:$B$22,2,FALSE),"Unknown"))))</f>
        <v/>
      </c>
      <c r="U952" s="35"/>
    </row>
    <row r="953" spans="1:21" ht="15.75">
      <c r="A953" s="47"/>
      <c r="B953" s="33"/>
      <c r="C953" s="39" t="str">
        <f>IF($A953 &lt;&gt; "",VLOOKUP($A953,'Student reference sheet'!$A$2:$V$2329, 3,FALSE), "")</f>
        <v/>
      </c>
      <c r="D953" s="39" t="str">
        <f>IF($A953 &lt;&gt; "",VLOOKUP($A953,'Student reference sheet'!$A$2:$V$2329, 2,FALSE), "")</f>
        <v/>
      </c>
      <c r="E953" s="35"/>
      <c r="F953" s="34"/>
      <c r="G953" s="40" t="str">
        <f t="shared" ca="1" si="45"/>
        <v/>
      </c>
      <c r="H953" s="40" t="str">
        <f t="shared" ca="1" si="46"/>
        <v/>
      </c>
      <c r="I953" s="36" t="str">
        <f>IF($A953 = "", "",
IF(COUNTIF(MINIMUM_DAY_DATES[], Attendance!J953) &gt; 0, VLOOKUP(Attendance!$G953,MINIMUM_DAY_PERIOD_SCHEDULE[], 2,TRUE),
IF(COUNTIF(RALLY_DATES[], Attendance!J953) &gt; 0, VLOOKUP(Attendance!$G953,RALLY_PERIOD_SCHEDULE[], 2,TRUE),
IF(WEEKDAY(Attendance!$J953) = 2,
       IF(COUNTIF(FINALS_WEEK_MONDAY_DATE[],Attendance!$J953) &gt; 0, VLOOKUP(Attendance!$G953,FINALS_WEEK_MONDAY_PERIOD_SCHEDULE[],2,TRUE),
       VLOOKUP(Attendance!$G953,REGULAR_WEEK_SCHEDULE[],6,TRUE)),
IF(WEEKDAY($J953) = 3,
       IF(COUNTIF(FINALS_WEEK_TUESDAY_DATE[],Attendance!$J953) &gt; 0, VLOOKUP(Attendance!$G953,FINALS_WEEK_TUESDAY_PERIOD_SCHEDULE[],2,TRUE),
       VLOOKUP(Attendance!$G953,REGULAR_WEEK_SCHEDULE[[Tuesday]:[Period]],5,TRUE)),
IF(WEEKDAY(Attendance!$J953) = 4,
        IF(COUNTIF(BLOCK_WEDNESDAY_DATES[],Attendance!$J953) &gt; 0, VLOOKUP(Attendance!$G953,BLOCK_WEDNESDAY_PERIOD_SCHEDULE[],2,TRUE),
        IF(COUNTIF(FINALS_WEEK_WEDNESDAY_DATE[],Attendance!$J953) &gt; 0, VLOOKUP(Attendance!$G953,FINALS_WEEK_WEDNESDAY_PERIOD_SCHEDULE[],2,TRUE),
       VLOOKUP(Attendance!$G953,REGULAR_WEEK_SCHEDULE[[Wednesday]:[Period]],4,TRUE))),
IF(WEEKDAY($J953) = 5,
       IF(COUNTIF(BLOCK_THURSDAY_DATES[],Attendance!$J953) &gt; 0, VLOOKUP(Attendance!$G953,BLOCK_THURSDAY_PERIOD_SCHEDULE[],2,TRUE),
       IF(COUNTIF(FINALS_WEEK_THURSDAY_DATE[],Attendance!$J953) &gt; 0, VLOOKUP(Attendance!$G953,FINALS_WEEK_THURSDAY_PERIOD_SCHEDULE[],2,TRUE),
       VLOOKUP(Attendance!$G953,REGULAR_WEEK_SCHEDULE[[Thursday]:[Period]],3,TRUE))),
IF(WEEKDAY(Attendance!$J953) = 6,
       IF(COUNTIF(FINALS_WEEK_FRIDAY_DATE[],Attendance!$J953) &gt; 0, VLOOKUP(Attendance!$G953,FINALS_WEEK_FRIDAY_PERIOD_SCHEDULE[],2,TRUE),
       VLOOKUP(Attendance!$G953,REGULAR_WEEK_SCHEDULE[[Friday]:[Period]],2,TRUE))))))))))</f>
        <v/>
      </c>
      <c r="J953" s="41" t="str">
        <f t="shared" ca="1" si="47"/>
        <v/>
      </c>
      <c r="K953" s="41" t="str">
        <f>IF($A953 &lt;&gt; "",VLOOKUP($A953,'Student reference sheet'!$A$2:$V$2329, 7,FALSE), "")</f>
        <v/>
      </c>
      <c r="L953" s="30" t="str">
        <f>IF($A953 ="", "", VLOOKUP($A953, 'Student reference sheet'!$A$2:$Z$2603,23,FALSE))</f>
        <v/>
      </c>
      <c r="M953" s="30" t="str">
        <f>IF($A953 ="", "", VLOOKUP($A953, 'Student reference sheet'!$A$2:$Z$2603,24,FALSE))</f>
        <v/>
      </c>
      <c r="N953" s="30" t="str">
        <f>IF($A953 ="", "", VLOOKUP($A953, 'Student reference sheet'!$A$2:$Z$2603,26,FALSE))</f>
        <v/>
      </c>
      <c r="O953" s="30" t="str">
        <f>IF($A953 ="", "", VLOOKUP($A953, 'Student reference sheet'!$A$2:$Z$2603,25,FALSE))</f>
        <v/>
      </c>
      <c r="P953" s="39" t="str">
        <f>IF($A953 = "", "", IF(OR(VLOOKUP($A953,'Student reference sheet'!$A$2:$V$2400,8,FALSE) = "R",  VLOOKUP($A953,'Student reference sheet'!$A$2:$V$2400,8,FALSE) = "L"), "X", ""))</f>
        <v/>
      </c>
      <c r="Q953" s="39" t="str">
        <f>IF($A953 ="", "", VLOOKUP($A953, 'Student reference sheet'!$A$2:$V$2603,22,FALSE))</f>
        <v/>
      </c>
      <c r="R953" s="39" t="str">
        <f>IF($A953 &lt;&gt; "",VLOOKUP($A953,'Student reference sheet'!$A$2:$V$2329, 5,FALSE), "")</f>
        <v/>
      </c>
      <c r="S953" s="39" t="str">
        <f>IF($A953 &lt;&gt; "",VLOOKUP($A953,'Student reference sheet'!$A$2:$V$2329, 6,FALSE), "")</f>
        <v/>
      </c>
      <c r="T953" s="30" t="str">
        <f>IF($A953 = "","",
IF(VLOOKUP($A953,'Student reference sheet'!$A$2:$V$2329, 10,FALSE) = "Y", "Hispanic",
IF(VLOOKUP($A953,'Student reference sheet'!$A$2:$V$2329,11,FALSE) &lt;&gt; "",
IF(VLOOKUP($A953,'Student reference sheet'!$A$2:$V$2329,11,FALSE) = "UNK", "Unknown", VLOOKUP(VALUE(VLOOKUP($A953,'Student reference sheet'!$A$2:$V$2329,11,FALSE)),'Ethnicity Reference'!$A$2:$B$22,2,FALSE)),
IF(VLOOKUP($A953,'Student reference sheet'!$A$2:$V$2329,9,FALSE) &lt;&gt; "", VLOOKUP(VALUE(VLOOKUP($A953,'Student reference sheet'!$A$2:$V$2329,9,FALSE)),'Ethnicity Reference'!$A$2:$B$22,2,FALSE),"Unknown"))))</f>
        <v/>
      </c>
      <c r="U953" s="35"/>
    </row>
    <row r="954" spans="1:21" ht="15.75">
      <c r="A954" s="47"/>
      <c r="B954" s="33"/>
      <c r="C954" s="39" t="str">
        <f>IF($A954 &lt;&gt; "",VLOOKUP($A954,'Student reference sheet'!$A$2:$V$2329, 3,FALSE), "")</f>
        <v/>
      </c>
      <c r="D954" s="39" t="str">
        <f>IF($A954 &lt;&gt; "",VLOOKUP($A954,'Student reference sheet'!$A$2:$V$2329, 2,FALSE), "")</f>
        <v/>
      </c>
      <c r="E954" s="35"/>
      <c r="F954" s="34"/>
      <c r="G954" s="40" t="str">
        <f t="shared" ca="1" si="45"/>
        <v/>
      </c>
      <c r="H954" s="40" t="str">
        <f t="shared" ca="1" si="46"/>
        <v/>
      </c>
      <c r="I954" s="36" t="str">
        <f>IF($A954 = "", "",
IF(COUNTIF(MINIMUM_DAY_DATES[], Attendance!J954) &gt; 0, VLOOKUP(Attendance!$G954,MINIMUM_DAY_PERIOD_SCHEDULE[], 2,TRUE),
IF(COUNTIF(RALLY_DATES[], Attendance!J954) &gt; 0, VLOOKUP(Attendance!$G954,RALLY_PERIOD_SCHEDULE[], 2,TRUE),
IF(WEEKDAY(Attendance!$J954) = 2,
       IF(COUNTIF(FINALS_WEEK_MONDAY_DATE[],Attendance!$J954) &gt; 0, VLOOKUP(Attendance!$G954,FINALS_WEEK_MONDAY_PERIOD_SCHEDULE[],2,TRUE),
       VLOOKUP(Attendance!$G954,REGULAR_WEEK_SCHEDULE[],6,TRUE)),
IF(WEEKDAY($J954) = 3,
       IF(COUNTIF(FINALS_WEEK_TUESDAY_DATE[],Attendance!$J954) &gt; 0, VLOOKUP(Attendance!$G954,FINALS_WEEK_TUESDAY_PERIOD_SCHEDULE[],2,TRUE),
       VLOOKUP(Attendance!$G954,REGULAR_WEEK_SCHEDULE[[Tuesday]:[Period]],5,TRUE)),
IF(WEEKDAY(Attendance!$J954) = 4,
        IF(COUNTIF(BLOCK_WEDNESDAY_DATES[],Attendance!$J954) &gt; 0, VLOOKUP(Attendance!$G954,BLOCK_WEDNESDAY_PERIOD_SCHEDULE[],2,TRUE),
        IF(COUNTIF(FINALS_WEEK_WEDNESDAY_DATE[],Attendance!$J954) &gt; 0, VLOOKUP(Attendance!$G954,FINALS_WEEK_WEDNESDAY_PERIOD_SCHEDULE[],2,TRUE),
       VLOOKUP(Attendance!$G954,REGULAR_WEEK_SCHEDULE[[Wednesday]:[Period]],4,TRUE))),
IF(WEEKDAY($J954) = 5,
       IF(COUNTIF(BLOCK_THURSDAY_DATES[],Attendance!$J954) &gt; 0, VLOOKUP(Attendance!$G954,BLOCK_THURSDAY_PERIOD_SCHEDULE[],2,TRUE),
       IF(COUNTIF(FINALS_WEEK_THURSDAY_DATE[],Attendance!$J954) &gt; 0, VLOOKUP(Attendance!$G954,FINALS_WEEK_THURSDAY_PERIOD_SCHEDULE[],2,TRUE),
       VLOOKUP(Attendance!$G954,REGULAR_WEEK_SCHEDULE[[Thursday]:[Period]],3,TRUE))),
IF(WEEKDAY(Attendance!$J954) = 6,
       IF(COUNTIF(FINALS_WEEK_FRIDAY_DATE[],Attendance!$J954) &gt; 0, VLOOKUP(Attendance!$G954,FINALS_WEEK_FRIDAY_PERIOD_SCHEDULE[],2,TRUE),
       VLOOKUP(Attendance!$G954,REGULAR_WEEK_SCHEDULE[[Friday]:[Period]],2,TRUE))))))))))</f>
        <v/>
      </c>
      <c r="J954" s="41" t="str">
        <f t="shared" ca="1" si="47"/>
        <v/>
      </c>
      <c r="K954" s="41" t="str">
        <f>IF($A954 &lt;&gt; "",VLOOKUP($A954,'Student reference sheet'!$A$2:$V$2329, 7,FALSE), "")</f>
        <v/>
      </c>
      <c r="L954" s="30" t="str">
        <f>IF($A954 ="", "", VLOOKUP($A954, 'Student reference sheet'!$A$2:$Z$2603,23,FALSE))</f>
        <v/>
      </c>
      <c r="M954" s="30" t="str">
        <f>IF($A954 ="", "", VLOOKUP($A954, 'Student reference sheet'!$A$2:$Z$2603,24,FALSE))</f>
        <v/>
      </c>
      <c r="N954" s="30" t="str">
        <f>IF($A954 ="", "", VLOOKUP($A954, 'Student reference sheet'!$A$2:$Z$2603,26,FALSE))</f>
        <v/>
      </c>
      <c r="O954" s="30" t="str">
        <f>IF($A954 ="", "", VLOOKUP($A954, 'Student reference sheet'!$A$2:$Z$2603,25,FALSE))</f>
        <v/>
      </c>
      <c r="P954" s="39" t="str">
        <f>IF($A954 = "", "", IF(OR(VLOOKUP($A954,'Student reference sheet'!$A$2:$V$2400,8,FALSE) = "R",  VLOOKUP($A954,'Student reference sheet'!$A$2:$V$2400,8,FALSE) = "L"), "X", ""))</f>
        <v/>
      </c>
      <c r="Q954" s="39" t="str">
        <f>IF($A954 ="", "", VLOOKUP($A954, 'Student reference sheet'!$A$2:$V$2603,22,FALSE))</f>
        <v/>
      </c>
      <c r="R954" s="39" t="str">
        <f>IF($A954 &lt;&gt; "",VLOOKUP($A954,'Student reference sheet'!$A$2:$V$2329, 5,FALSE), "")</f>
        <v/>
      </c>
      <c r="S954" s="39" t="str">
        <f>IF($A954 &lt;&gt; "",VLOOKUP($A954,'Student reference sheet'!$A$2:$V$2329, 6,FALSE), "")</f>
        <v/>
      </c>
      <c r="T954" s="30" t="str">
        <f>IF($A954 = "","",
IF(VLOOKUP($A954,'Student reference sheet'!$A$2:$V$2329, 10,FALSE) = "Y", "Hispanic",
IF(VLOOKUP($A954,'Student reference sheet'!$A$2:$V$2329,11,FALSE) &lt;&gt; "",
IF(VLOOKUP($A954,'Student reference sheet'!$A$2:$V$2329,11,FALSE) = "UNK", "Unknown", VLOOKUP(VALUE(VLOOKUP($A954,'Student reference sheet'!$A$2:$V$2329,11,FALSE)),'Ethnicity Reference'!$A$2:$B$22,2,FALSE)),
IF(VLOOKUP($A954,'Student reference sheet'!$A$2:$V$2329,9,FALSE) &lt;&gt; "", VLOOKUP(VALUE(VLOOKUP($A954,'Student reference sheet'!$A$2:$V$2329,9,FALSE)),'Ethnicity Reference'!$A$2:$B$22,2,FALSE),"Unknown"))))</f>
        <v/>
      </c>
      <c r="U954" s="35"/>
    </row>
    <row r="955" spans="1:21" ht="15.75">
      <c r="A955" s="47"/>
      <c r="B955" s="33"/>
      <c r="C955" s="39" t="str">
        <f>IF($A955 &lt;&gt; "",VLOOKUP($A955,'Student reference sheet'!$A$2:$V$2329, 3,FALSE), "")</f>
        <v/>
      </c>
      <c r="D955" s="39" t="str">
        <f>IF($A955 &lt;&gt; "",VLOOKUP($A955,'Student reference sheet'!$A$2:$V$2329, 2,FALSE), "")</f>
        <v/>
      </c>
      <c r="E955" s="35"/>
      <c r="F955" s="34"/>
      <c r="G955" s="40" t="str">
        <f t="shared" ca="1" si="45"/>
        <v/>
      </c>
      <c r="H955" s="40" t="str">
        <f t="shared" ca="1" si="46"/>
        <v/>
      </c>
      <c r="I955" s="36" t="str">
        <f>IF($A955 = "", "",
IF(COUNTIF(MINIMUM_DAY_DATES[], Attendance!J955) &gt; 0, VLOOKUP(Attendance!$G955,MINIMUM_DAY_PERIOD_SCHEDULE[], 2,TRUE),
IF(COUNTIF(RALLY_DATES[], Attendance!J955) &gt; 0, VLOOKUP(Attendance!$G955,RALLY_PERIOD_SCHEDULE[], 2,TRUE),
IF(WEEKDAY(Attendance!$J955) = 2,
       IF(COUNTIF(FINALS_WEEK_MONDAY_DATE[],Attendance!$J955) &gt; 0, VLOOKUP(Attendance!$G955,FINALS_WEEK_MONDAY_PERIOD_SCHEDULE[],2,TRUE),
       VLOOKUP(Attendance!$G955,REGULAR_WEEK_SCHEDULE[],6,TRUE)),
IF(WEEKDAY($J955) = 3,
       IF(COUNTIF(FINALS_WEEK_TUESDAY_DATE[],Attendance!$J955) &gt; 0, VLOOKUP(Attendance!$G955,FINALS_WEEK_TUESDAY_PERIOD_SCHEDULE[],2,TRUE),
       VLOOKUP(Attendance!$G955,REGULAR_WEEK_SCHEDULE[[Tuesday]:[Period]],5,TRUE)),
IF(WEEKDAY(Attendance!$J955) = 4,
        IF(COUNTIF(BLOCK_WEDNESDAY_DATES[],Attendance!$J955) &gt; 0, VLOOKUP(Attendance!$G955,BLOCK_WEDNESDAY_PERIOD_SCHEDULE[],2,TRUE),
        IF(COUNTIF(FINALS_WEEK_WEDNESDAY_DATE[],Attendance!$J955) &gt; 0, VLOOKUP(Attendance!$G955,FINALS_WEEK_WEDNESDAY_PERIOD_SCHEDULE[],2,TRUE),
       VLOOKUP(Attendance!$G955,REGULAR_WEEK_SCHEDULE[[Wednesday]:[Period]],4,TRUE))),
IF(WEEKDAY($J955) = 5,
       IF(COUNTIF(BLOCK_THURSDAY_DATES[],Attendance!$J955) &gt; 0, VLOOKUP(Attendance!$G955,BLOCK_THURSDAY_PERIOD_SCHEDULE[],2,TRUE),
       IF(COUNTIF(FINALS_WEEK_THURSDAY_DATE[],Attendance!$J955) &gt; 0, VLOOKUP(Attendance!$G955,FINALS_WEEK_THURSDAY_PERIOD_SCHEDULE[],2,TRUE),
       VLOOKUP(Attendance!$G955,REGULAR_WEEK_SCHEDULE[[Thursday]:[Period]],3,TRUE))),
IF(WEEKDAY(Attendance!$J955) = 6,
       IF(COUNTIF(FINALS_WEEK_FRIDAY_DATE[],Attendance!$J955) &gt; 0, VLOOKUP(Attendance!$G955,FINALS_WEEK_FRIDAY_PERIOD_SCHEDULE[],2,TRUE),
       VLOOKUP(Attendance!$G955,REGULAR_WEEK_SCHEDULE[[Friday]:[Period]],2,TRUE))))))))))</f>
        <v/>
      </c>
      <c r="J955" s="41" t="str">
        <f t="shared" ca="1" si="47"/>
        <v/>
      </c>
      <c r="K955" s="41" t="str">
        <f>IF($A955 &lt;&gt; "",VLOOKUP($A955,'Student reference sheet'!$A$2:$V$2329, 7,FALSE), "")</f>
        <v/>
      </c>
      <c r="L955" s="30" t="str">
        <f>IF($A955 ="", "", VLOOKUP($A955, 'Student reference sheet'!$A$2:$Z$2603,23,FALSE))</f>
        <v/>
      </c>
      <c r="M955" s="30" t="str">
        <f>IF($A955 ="", "", VLOOKUP($A955, 'Student reference sheet'!$A$2:$Z$2603,24,FALSE))</f>
        <v/>
      </c>
      <c r="N955" s="30" t="str">
        <f>IF($A955 ="", "", VLOOKUP($A955, 'Student reference sheet'!$A$2:$Z$2603,26,FALSE))</f>
        <v/>
      </c>
      <c r="O955" s="30" t="str">
        <f>IF($A955 ="", "", VLOOKUP($A955, 'Student reference sheet'!$A$2:$Z$2603,25,FALSE))</f>
        <v/>
      </c>
      <c r="P955" s="39" t="str">
        <f>IF($A955 = "", "", IF(OR(VLOOKUP($A955,'Student reference sheet'!$A$2:$V$2400,8,FALSE) = "R",  VLOOKUP($A955,'Student reference sheet'!$A$2:$V$2400,8,FALSE) = "L"), "X", ""))</f>
        <v/>
      </c>
      <c r="Q955" s="39" t="str">
        <f>IF($A955 ="", "", VLOOKUP($A955, 'Student reference sheet'!$A$2:$V$2603,22,FALSE))</f>
        <v/>
      </c>
      <c r="R955" s="39" t="str">
        <f>IF($A955 &lt;&gt; "",VLOOKUP($A955,'Student reference sheet'!$A$2:$V$2329, 5,FALSE), "")</f>
        <v/>
      </c>
      <c r="S955" s="39" t="str">
        <f>IF($A955 &lt;&gt; "",VLOOKUP($A955,'Student reference sheet'!$A$2:$V$2329, 6,FALSE), "")</f>
        <v/>
      </c>
      <c r="T955" s="30" t="str">
        <f>IF($A955 = "","",
IF(VLOOKUP($A955,'Student reference sheet'!$A$2:$V$2329, 10,FALSE) = "Y", "Hispanic",
IF(VLOOKUP($A955,'Student reference sheet'!$A$2:$V$2329,11,FALSE) &lt;&gt; "",
IF(VLOOKUP($A955,'Student reference sheet'!$A$2:$V$2329,11,FALSE) = "UNK", "Unknown", VLOOKUP(VALUE(VLOOKUP($A955,'Student reference sheet'!$A$2:$V$2329,11,FALSE)),'Ethnicity Reference'!$A$2:$B$22,2,FALSE)),
IF(VLOOKUP($A955,'Student reference sheet'!$A$2:$V$2329,9,FALSE) &lt;&gt; "", VLOOKUP(VALUE(VLOOKUP($A955,'Student reference sheet'!$A$2:$V$2329,9,FALSE)),'Ethnicity Reference'!$A$2:$B$22,2,FALSE),"Unknown"))))</f>
        <v/>
      </c>
      <c r="U955" s="35"/>
    </row>
    <row r="956" spans="1:21" ht="15.75">
      <c r="A956" s="47"/>
      <c r="B956" s="33"/>
      <c r="C956" s="39" t="str">
        <f>IF($A956 &lt;&gt; "",VLOOKUP($A956,'Student reference sheet'!$A$2:$V$2329, 3,FALSE), "")</f>
        <v/>
      </c>
      <c r="D956" s="39" t="str">
        <f>IF($A956 &lt;&gt; "",VLOOKUP($A956,'Student reference sheet'!$A$2:$V$2329, 2,FALSE), "")</f>
        <v/>
      </c>
      <c r="E956" s="35"/>
      <c r="F956" s="34"/>
      <c r="G956" s="40" t="str">
        <f t="shared" ca="1" si="45"/>
        <v/>
      </c>
      <c r="H956" s="40" t="str">
        <f t="shared" ca="1" si="46"/>
        <v/>
      </c>
      <c r="I956" s="36" t="str">
        <f>IF($A956 = "", "",
IF(COUNTIF(MINIMUM_DAY_DATES[], Attendance!J956) &gt; 0, VLOOKUP(Attendance!$G956,MINIMUM_DAY_PERIOD_SCHEDULE[], 2,TRUE),
IF(COUNTIF(RALLY_DATES[], Attendance!J956) &gt; 0, VLOOKUP(Attendance!$G956,RALLY_PERIOD_SCHEDULE[], 2,TRUE),
IF(WEEKDAY(Attendance!$J956) = 2,
       IF(COUNTIF(FINALS_WEEK_MONDAY_DATE[],Attendance!$J956) &gt; 0, VLOOKUP(Attendance!$G956,FINALS_WEEK_MONDAY_PERIOD_SCHEDULE[],2,TRUE),
       VLOOKUP(Attendance!$G956,REGULAR_WEEK_SCHEDULE[],6,TRUE)),
IF(WEEKDAY($J956) = 3,
       IF(COUNTIF(FINALS_WEEK_TUESDAY_DATE[],Attendance!$J956) &gt; 0, VLOOKUP(Attendance!$G956,FINALS_WEEK_TUESDAY_PERIOD_SCHEDULE[],2,TRUE),
       VLOOKUP(Attendance!$G956,REGULAR_WEEK_SCHEDULE[[Tuesday]:[Period]],5,TRUE)),
IF(WEEKDAY(Attendance!$J956) = 4,
        IF(COUNTIF(BLOCK_WEDNESDAY_DATES[],Attendance!$J956) &gt; 0, VLOOKUP(Attendance!$G956,BLOCK_WEDNESDAY_PERIOD_SCHEDULE[],2,TRUE),
        IF(COUNTIF(FINALS_WEEK_WEDNESDAY_DATE[],Attendance!$J956) &gt; 0, VLOOKUP(Attendance!$G956,FINALS_WEEK_WEDNESDAY_PERIOD_SCHEDULE[],2,TRUE),
       VLOOKUP(Attendance!$G956,REGULAR_WEEK_SCHEDULE[[Wednesday]:[Period]],4,TRUE))),
IF(WEEKDAY($J956) = 5,
       IF(COUNTIF(BLOCK_THURSDAY_DATES[],Attendance!$J956) &gt; 0, VLOOKUP(Attendance!$G956,BLOCK_THURSDAY_PERIOD_SCHEDULE[],2,TRUE),
       IF(COUNTIF(FINALS_WEEK_THURSDAY_DATE[],Attendance!$J956) &gt; 0, VLOOKUP(Attendance!$G956,FINALS_WEEK_THURSDAY_PERIOD_SCHEDULE[],2,TRUE),
       VLOOKUP(Attendance!$G956,REGULAR_WEEK_SCHEDULE[[Thursday]:[Period]],3,TRUE))),
IF(WEEKDAY(Attendance!$J956) = 6,
       IF(COUNTIF(FINALS_WEEK_FRIDAY_DATE[],Attendance!$J956) &gt; 0, VLOOKUP(Attendance!$G956,FINALS_WEEK_FRIDAY_PERIOD_SCHEDULE[],2,TRUE),
       VLOOKUP(Attendance!$G956,REGULAR_WEEK_SCHEDULE[[Friday]:[Period]],2,TRUE))))))))))</f>
        <v/>
      </c>
      <c r="J956" s="41" t="str">
        <f t="shared" ca="1" si="47"/>
        <v/>
      </c>
      <c r="K956" s="41" t="str">
        <f>IF($A956 &lt;&gt; "",VLOOKUP($A956,'Student reference sheet'!$A$2:$V$2329, 7,FALSE), "")</f>
        <v/>
      </c>
      <c r="L956" s="30" t="str">
        <f>IF($A956 ="", "", VLOOKUP($A956, 'Student reference sheet'!$A$2:$Z$2603,23,FALSE))</f>
        <v/>
      </c>
      <c r="M956" s="30" t="str">
        <f>IF($A956 ="", "", VLOOKUP($A956, 'Student reference sheet'!$A$2:$Z$2603,24,FALSE))</f>
        <v/>
      </c>
      <c r="N956" s="30" t="str">
        <f>IF($A956 ="", "", VLOOKUP($A956, 'Student reference sheet'!$A$2:$Z$2603,26,FALSE))</f>
        <v/>
      </c>
      <c r="O956" s="30" t="str">
        <f>IF($A956 ="", "", VLOOKUP($A956, 'Student reference sheet'!$A$2:$Z$2603,25,FALSE))</f>
        <v/>
      </c>
      <c r="P956" s="39" t="str">
        <f>IF($A956 = "", "", IF(OR(VLOOKUP($A956,'Student reference sheet'!$A$2:$V$2400,8,FALSE) = "R",  VLOOKUP($A956,'Student reference sheet'!$A$2:$V$2400,8,FALSE) = "L"), "X", ""))</f>
        <v/>
      </c>
      <c r="Q956" s="39" t="str">
        <f>IF($A956 ="", "", VLOOKUP($A956, 'Student reference sheet'!$A$2:$V$2603,22,FALSE))</f>
        <v/>
      </c>
      <c r="R956" s="39" t="str">
        <f>IF($A956 &lt;&gt; "",VLOOKUP($A956,'Student reference sheet'!$A$2:$V$2329, 5,FALSE), "")</f>
        <v/>
      </c>
      <c r="S956" s="39" t="str">
        <f>IF($A956 &lt;&gt; "",VLOOKUP($A956,'Student reference sheet'!$A$2:$V$2329, 6,FALSE), "")</f>
        <v/>
      </c>
      <c r="T956" s="30" t="str">
        <f>IF($A956 = "","",
IF(VLOOKUP($A956,'Student reference sheet'!$A$2:$V$2329, 10,FALSE) = "Y", "Hispanic",
IF(VLOOKUP($A956,'Student reference sheet'!$A$2:$V$2329,11,FALSE) &lt;&gt; "",
IF(VLOOKUP($A956,'Student reference sheet'!$A$2:$V$2329,11,FALSE) = "UNK", "Unknown", VLOOKUP(VALUE(VLOOKUP($A956,'Student reference sheet'!$A$2:$V$2329,11,FALSE)),'Ethnicity Reference'!$A$2:$B$22,2,FALSE)),
IF(VLOOKUP($A956,'Student reference sheet'!$A$2:$V$2329,9,FALSE) &lt;&gt; "", VLOOKUP(VALUE(VLOOKUP($A956,'Student reference sheet'!$A$2:$V$2329,9,FALSE)),'Ethnicity Reference'!$A$2:$B$22,2,FALSE),"Unknown"))))</f>
        <v/>
      </c>
      <c r="U956" s="35"/>
    </row>
    <row r="957" spans="1:21" ht="15.75">
      <c r="A957" s="47"/>
      <c r="B957" s="33"/>
      <c r="C957" s="39" t="str">
        <f>IF($A957 &lt;&gt; "",VLOOKUP($A957,'Student reference sheet'!$A$2:$V$2329, 3,FALSE), "")</f>
        <v/>
      </c>
      <c r="D957" s="39" t="str">
        <f>IF($A957 &lt;&gt; "",VLOOKUP($A957,'Student reference sheet'!$A$2:$V$2329, 2,FALSE), "")</f>
        <v/>
      </c>
      <c r="E957" s="35"/>
      <c r="F957" s="34"/>
      <c r="G957" s="40" t="str">
        <f t="shared" ca="1" si="45"/>
        <v/>
      </c>
      <c r="H957" s="40" t="str">
        <f t="shared" ca="1" si="46"/>
        <v/>
      </c>
      <c r="I957" s="36" t="str">
        <f>IF($A957 = "", "",
IF(COUNTIF(MINIMUM_DAY_DATES[], Attendance!J957) &gt; 0, VLOOKUP(Attendance!$G957,MINIMUM_DAY_PERIOD_SCHEDULE[], 2,TRUE),
IF(COUNTIF(RALLY_DATES[], Attendance!J957) &gt; 0, VLOOKUP(Attendance!$G957,RALLY_PERIOD_SCHEDULE[], 2,TRUE),
IF(WEEKDAY(Attendance!$J957) = 2,
       IF(COUNTIF(FINALS_WEEK_MONDAY_DATE[],Attendance!$J957) &gt; 0, VLOOKUP(Attendance!$G957,FINALS_WEEK_MONDAY_PERIOD_SCHEDULE[],2,TRUE),
       VLOOKUP(Attendance!$G957,REGULAR_WEEK_SCHEDULE[],6,TRUE)),
IF(WEEKDAY($J957) = 3,
       IF(COUNTIF(FINALS_WEEK_TUESDAY_DATE[],Attendance!$J957) &gt; 0, VLOOKUP(Attendance!$G957,FINALS_WEEK_TUESDAY_PERIOD_SCHEDULE[],2,TRUE),
       VLOOKUP(Attendance!$G957,REGULAR_WEEK_SCHEDULE[[Tuesday]:[Period]],5,TRUE)),
IF(WEEKDAY(Attendance!$J957) = 4,
        IF(COUNTIF(BLOCK_WEDNESDAY_DATES[],Attendance!$J957) &gt; 0, VLOOKUP(Attendance!$G957,BLOCK_WEDNESDAY_PERIOD_SCHEDULE[],2,TRUE),
        IF(COUNTIF(FINALS_WEEK_WEDNESDAY_DATE[],Attendance!$J957) &gt; 0, VLOOKUP(Attendance!$G957,FINALS_WEEK_WEDNESDAY_PERIOD_SCHEDULE[],2,TRUE),
       VLOOKUP(Attendance!$G957,REGULAR_WEEK_SCHEDULE[[Wednesday]:[Period]],4,TRUE))),
IF(WEEKDAY($J957) = 5,
       IF(COUNTIF(BLOCK_THURSDAY_DATES[],Attendance!$J957) &gt; 0, VLOOKUP(Attendance!$G957,BLOCK_THURSDAY_PERIOD_SCHEDULE[],2,TRUE),
       IF(COUNTIF(FINALS_WEEK_THURSDAY_DATE[],Attendance!$J957) &gt; 0, VLOOKUP(Attendance!$G957,FINALS_WEEK_THURSDAY_PERIOD_SCHEDULE[],2,TRUE),
       VLOOKUP(Attendance!$G957,REGULAR_WEEK_SCHEDULE[[Thursday]:[Period]],3,TRUE))),
IF(WEEKDAY(Attendance!$J957) = 6,
       IF(COUNTIF(FINALS_WEEK_FRIDAY_DATE[],Attendance!$J957) &gt; 0, VLOOKUP(Attendance!$G957,FINALS_WEEK_FRIDAY_PERIOD_SCHEDULE[],2,TRUE),
       VLOOKUP(Attendance!$G957,REGULAR_WEEK_SCHEDULE[[Friday]:[Period]],2,TRUE))))))))))</f>
        <v/>
      </c>
      <c r="J957" s="41" t="str">
        <f t="shared" ca="1" si="47"/>
        <v/>
      </c>
      <c r="K957" s="41" t="str">
        <f>IF($A957 &lt;&gt; "",VLOOKUP($A957,'Student reference sheet'!$A$2:$V$2329, 7,FALSE), "")</f>
        <v/>
      </c>
      <c r="L957" s="30" t="str">
        <f>IF($A957 ="", "", VLOOKUP($A957, 'Student reference sheet'!$A$2:$Z$2603,23,FALSE))</f>
        <v/>
      </c>
      <c r="M957" s="30" t="str">
        <f>IF($A957 ="", "", VLOOKUP($A957, 'Student reference sheet'!$A$2:$Z$2603,24,FALSE))</f>
        <v/>
      </c>
      <c r="N957" s="30" t="str">
        <f>IF($A957 ="", "", VLOOKUP($A957, 'Student reference sheet'!$A$2:$Z$2603,26,FALSE))</f>
        <v/>
      </c>
      <c r="O957" s="30" t="str">
        <f>IF($A957 ="", "", VLOOKUP($A957, 'Student reference sheet'!$A$2:$Z$2603,25,FALSE))</f>
        <v/>
      </c>
      <c r="P957" s="39" t="str">
        <f>IF($A957 = "", "", IF(OR(VLOOKUP($A957,'Student reference sheet'!$A$2:$V$2400,8,FALSE) = "R",  VLOOKUP($A957,'Student reference sheet'!$A$2:$V$2400,8,FALSE) = "L"), "X", ""))</f>
        <v/>
      </c>
      <c r="Q957" s="39" t="str">
        <f>IF($A957 ="", "", VLOOKUP($A957, 'Student reference sheet'!$A$2:$V$2603,22,FALSE))</f>
        <v/>
      </c>
      <c r="R957" s="39" t="str">
        <f>IF($A957 &lt;&gt; "",VLOOKUP($A957,'Student reference sheet'!$A$2:$V$2329, 5,FALSE), "")</f>
        <v/>
      </c>
      <c r="S957" s="39" t="str">
        <f>IF($A957 &lt;&gt; "",VLOOKUP($A957,'Student reference sheet'!$A$2:$V$2329, 6,FALSE), "")</f>
        <v/>
      </c>
      <c r="T957" s="30" t="str">
        <f>IF($A957 = "","",
IF(VLOOKUP($A957,'Student reference sheet'!$A$2:$V$2329, 10,FALSE) = "Y", "Hispanic",
IF(VLOOKUP($A957,'Student reference sheet'!$A$2:$V$2329,11,FALSE) &lt;&gt; "",
IF(VLOOKUP($A957,'Student reference sheet'!$A$2:$V$2329,11,FALSE) = "UNK", "Unknown", VLOOKUP(VALUE(VLOOKUP($A957,'Student reference sheet'!$A$2:$V$2329,11,FALSE)),'Ethnicity Reference'!$A$2:$B$22,2,FALSE)),
IF(VLOOKUP($A957,'Student reference sheet'!$A$2:$V$2329,9,FALSE) &lt;&gt; "", VLOOKUP(VALUE(VLOOKUP($A957,'Student reference sheet'!$A$2:$V$2329,9,FALSE)),'Ethnicity Reference'!$A$2:$B$22,2,FALSE),"Unknown"))))</f>
        <v/>
      </c>
      <c r="U957" s="35"/>
    </row>
    <row r="958" spans="1:21" ht="15.75">
      <c r="A958" s="47"/>
      <c r="B958" s="33"/>
      <c r="C958" s="39" t="str">
        <f>IF($A958 &lt;&gt; "",VLOOKUP($A958,'Student reference sheet'!$A$2:$V$2329, 3,FALSE), "")</f>
        <v/>
      </c>
      <c r="D958" s="39" t="str">
        <f>IF($A958 &lt;&gt; "",VLOOKUP($A958,'Student reference sheet'!$A$2:$V$2329, 2,FALSE), "")</f>
        <v/>
      </c>
      <c r="E958" s="35"/>
      <c r="F958" s="34"/>
      <c r="G958" s="40" t="str">
        <f t="shared" ca="1" si="45"/>
        <v/>
      </c>
      <c r="H958" s="40" t="str">
        <f t="shared" ca="1" si="46"/>
        <v/>
      </c>
      <c r="I958" s="36" t="str">
        <f>IF($A958 = "", "",
IF(COUNTIF(MINIMUM_DAY_DATES[], Attendance!J958) &gt; 0, VLOOKUP(Attendance!$G958,MINIMUM_DAY_PERIOD_SCHEDULE[], 2,TRUE),
IF(COUNTIF(RALLY_DATES[], Attendance!J958) &gt; 0, VLOOKUP(Attendance!$G958,RALLY_PERIOD_SCHEDULE[], 2,TRUE),
IF(WEEKDAY(Attendance!$J958) = 2,
       IF(COUNTIF(FINALS_WEEK_MONDAY_DATE[],Attendance!$J958) &gt; 0, VLOOKUP(Attendance!$G958,FINALS_WEEK_MONDAY_PERIOD_SCHEDULE[],2,TRUE),
       VLOOKUP(Attendance!$G958,REGULAR_WEEK_SCHEDULE[],6,TRUE)),
IF(WEEKDAY($J958) = 3,
       IF(COUNTIF(FINALS_WEEK_TUESDAY_DATE[],Attendance!$J958) &gt; 0, VLOOKUP(Attendance!$G958,FINALS_WEEK_TUESDAY_PERIOD_SCHEDULE[],2,TRUE),
       VLOOKUP(Attendance!$G958,REGULAR_WEEK_SCHEDULE[[Tuesday]:[Period]],5,TRUE)),
IF(WEEKDAY(Attendance!$J958) = 4,
        IF(COUNTIF(BLOCK_WEDNESDAY_DATES[],Attendance!$J958) &gt; 0, VLOOKUP(Attendance!$G958,BLOCK_WEDNESDAY_PERIOD_SCHEDULE[],2,TRUE),
        IF(COUNTIF(FINALS_WEEK_WEDNESDAY_DATE[],Attendance!$J958) &gt; 0, VLOOKUP(Attendance!$G958,FINALS_WEEK_WEDNESDAY_PERIOD_SCHEDULE[],2,TRUE),
       VLOOKUP(Attendance!$G958,REGULAR_WEEK_SCHEDULE[[Wednesday]:[Period]],4,TRUE))),
IF(WEEKDAY($J958) = 5,
       IF(COUNTIF(BLOCK_THURSDAY_DATES[],Attendance!$J958) &gt; 0, VLOOKUP(Attendance!$G958,BLOCK_THURSDAY_PERIOD_SCHEDULE[],2,TRUE),
       IF(COUNTIF(FINALS_WEEK_THURSDAY_DATE[],Attendance!$J958) &gt; 0, VLOOKUP(Attendance!$G958,FINALS_WEEK_THURSDAY_PERIOD_SCHEDULE[],2,TRUE),
       VLOOKUP(Attendance!$G958,REGULAR_WEEK_SCHEDULE[[Thursday]:[Period]],3,TRUE))),
IF(WEEKDAY(Attendance!$J958) = 6,
       IF(COUNTIF(FINALS_WEEK_FRIDAY_DATE[],Attendance!$J958) &gt; 0, VLOOKUP(Attendance!$G958,FINALS_WEEK_FRIDAY_PERIOD_SCHEDULE[],2,TRUE),
       VLOOKUP(Attendance!$G958,REGULAR_WEEK_SCHEDULE[[Friday]:[Period]],2,TRUE))))))))))</f>
        <v/>
      </c>
      <c r="J958" s="41" t="str">
        <f t="shared" ca="1" si="47"/>
        <v/>
      </c>
      <c r="K958" s="41" t="str">
        <f>IF($A958 &lt;&gt; "",VLOOKUP($A958,'Student reference sheet'!$A$2:$V$2329, 7,FALSE), "")</f>
        <v/>
      </c>
      <c r="L958" s="30" t="str">
        <f>IF($A958 ="", "", VLOOKUP($A958, 'Student reference sheet'!$A$2:$Z$2603,23,FALSE))</f>
        <v/>
      </c>
      <c r="M958" s="30" t="str">
        <f>IF($A958 ="", "", VLOOKUP($A958, 'Student reference sheet'!$A$2:$Z$2603,24,FALSE))</f>
        <v/>
      </c>
      <c r="N958" s="30" t="str">
        <f>IF($A958 ="", "", VLOOKUP($A958, 'Student reference sheet'!$A$2:$Z$2603,26,FALSE))</f>
        <v/>
      </c>
      <c r="O958" s="30" t="str">
        <f>IF($A958 ="", "", VLOOKUP($A958, 'Student reference sheet'!$A$2:$Z$2603,25,FALSE))</f>
        <v/>
      </c>
      <c r="P958" s="39" t="str">
        <f>IF($A958 = "", "", IF(OR(VLOOKUP($A958,'Student reference sheet'!$A$2:$V$2400,8,FALSE) = "R",  VLOOKUP($A958,'Student reference sheet'!$A$2:$V$2400,8,FALSE) = "L"), "X", ""))</f>
        <v/>
      </c>
      <c r="Q958" s="39" t="str">
        <f>IF($A958 ="", "", VLOOKUP($A958, 'Student reference sheet'!$A$2:$V$2603,22,FALSE))</f>
        <v/>
      </c>
      <c r="R958" s="39" t="str">
        <f>IF($A958 &lt;&gt; "",VLOOKUP($A958,'Student reference sheet'!$A$2:$V$2329, 5,FALSE), "")</f>
        <v/>
      </c>
      <c r="S958" s="39" t="str">
        <f>IF($A958 &lt;&gt; "",VLOOKUP($A958,'Student reference sheet'!$A$2:$V$2329, 6,FALSE), "")</f>
        <v/>
      </c>
      <c r="T958" s="30" t="str">
        <f>IF($A958 = "","",
IF(VLOOKUP($A958,'Student reference sheet'!$A$2:$V$2329, 10,FALSE) = "Y", "Hispanic",
IF(VLOOKUP($A958,'Student reference sheet'!$A$2:$V$2329,11,FALSE) &lt;&gt; "",
IF(VLOOKUP($A958,'Student reference sheet'!$A$2:$V$2329,11,FALSE) = "UNK", "Unknown", VLOOKUP(VALUE(VLOOKUP($A958,'Student reference sheet'!$A$2:$V$2329,11,FALSE)),'Ethnicity Reference'!$A$2:$B$22,2,FALSE)),
IF(VLOOKUP($A958,'Student reference sheet'!$A$2:$V$2329,9,FALSE) &lt;&gt; "", VLOOKUP(VALUE(VLOOKUP($A958,'Student reference sheet'!$A$2:$V$2329,9,FALSE)),'Ethnicity Reference'!$A$2:$B$22,2,FALSE),"Unknown"))))</f>
        <v/>
      </c>
      <c r="U958" s="35"/>
    </row>
    <row r="959" spans="1:21" ht="15.75">
      <c r="A959" s="47"/>
      <c r="B959" s="33"/>
      <c r="C959" s="39" t="str">
        <f>IF($A959 &lt;&gt; "",VLOOKUP($A959,'Student reference sheet'!$A$2:$V$2329, 3,FALSE), "")</f>
        <v/>
      </c>
      <c r="D959" s="39" t="str">
        <f>IF($A959 &lt;&gt; "",VLOOKUP($A959,'Student reference sheet'!$A$2:$V$2329, 2,FALSE), "")</f>
        <v/>
      </c>
      <c r="E959" s="35"/>
      <c r="F959" s="34"/>
      <c r="G959" s="40" t="str">
        <f t="shared" ca="1" si="45"/>
        <v/>
      </c>
      <c r="H959" s="40" t="str">
        <f t="shared" ca="1" si="46"/>
        <v/>
      </c>
      <c r="I959" s="36" t="str">
        <f>IF($A959 = "", "",
IF(COUNTIF(MINIMUM_DAY_DATES[], Attendance!J959) &gt; 0, VLOOKUP(Attendance!$G959,MINIMUM_DAY_PERIOD_SCHEDULE[], 2,TRUE),
IF(COUNTIF(RALLY_DATES[], Attendance!J959) &gt; 0, VLOOKUP(Attendance!$G959,RALLY_PERIOD_SCHEDULE[], 2,TRUE),
IF(WEEKDAY(Attendance!$J959) = 2,
       IF(COUNTIF(FINALS_WEEK_MONDAY_DATE[],Attendance!$J959) &gt; 0, VLOOKUP(Attendance!$G959,FINALS_WEEK_MONDAY_PERIOD_SCHEDULE[],2,TRUE),
       VLOOKUP(Attendance!$G959,REGULAR_WEEK_SCHEDULE[],6,TRUE)),
IF(WEEKDAY($J959) = 3,
       IF(COUNTIF(FINALS_WEEK_TUESDAY_DATE[],Attendance!$J959) &gt; 0, VLOOKUP(Attendance!$G959,FINALS_WEEK_TUESDAY_PERIOD_SCHEDULE[],2,TRUE),
       VLOOKUP(Attendance!$G959,REGULAR_WEEK_SCHEDULE[[Tuesday]:[Period]],5,TRUE)),
IF(WEEKDAY(Attendance!$J959) = 4,
        IF(COUNTIF(BLOCK_WEDNESDAY_DATES[],Attendance!$J959) &gt; 0, VLOOKUP(Attendance!$G959,BLOCK_WEDNESDAY_PERIOD_SCHEDULE[],2,TRUE),
        IF(COUNTIF(FINALS_WEEK_WEDNESDAY_DATE[],Attendance!$J959) &gt; 0, VLOOKUP(Attendance!$G959,FINALS_WEEK_WEDNESDAY_PERIOD_SCHEDULE[],2,TRUE),
       VLOOKUP(Attendance!$G959,REGULAR_WEEK_SCHEDULE[[Wednesday]:[Period]],4,TRUE))),
IF(WEEKDAY($J959) = 5,
       IF(COUNTIF(BLOCK_THURSDAY_DATES[],Attendance!$J959) &gt; 0, VLOOKUP(Attendance!$G959,BLOCK_THURSDAY_PERIOD_SCHEDULE[],2,TRUE),
       IF(COUNTIF(FINALS_WEEK_THURSDAY_DATE[],Attendance!$J959) &gt; 0, VLOOKUP(Attendance!$G959,FINALS_WEEK_THURSDAY_PERIOD_SCHEDULE[],2,TRUE),
       VLOOKUP(Attendance!$G959,REGULAR_WEEK_SCHEDULE[[Thursday]:[Period]],3,TRUE))),
IF(WEEKDAY(Attendance!$J959) = 6,
       IF(COUNTIF(FINALS_WEEK_FRIDAY_DATE[],Attendance!$J959) &gt; 0, VLOOKUP(Attendance!$G959,FINALS_WEEK_FRIDAY_PERIOD_SCHEDULE[],2,TRUE),
       VLOOKUP(Attendance!$G959,REGULAR_WEEK_SCHEDULE[[Friday]:[Period]],2,TRUE))))))))))</f>
        <v/>
      </c>
      <c r="J959" s="41" t="str">
        <f t="shared" ca="1" si="47"/>
        <v/>
      </c>
      <c r="K959" s="41" t="str">
        <f>IF($A959 &lt;&gt; "",VLOOKUP($A959,'Student reference sheet'!$A$2:$V$2329, 7,FALSE), "")</f>
        <v/>
      </c>
      <c r="L959" s="30" t="str">
        <f>IF($A959 ="", "", VLOOKUP($A959, 'Student reference sheet'!$A$2:$Z$2603,23,FALSE))</f>
        <v/>
      </c>
      <c r="M959" s="30" t="str">
        <f>IF($A959 ="", "", VLOOKUP($A959, 'Student reference sheet'!$A$2:$Z$2603,24,FALSE))</f>
        <v/>
      </c>
      <c r="N959" s="30" t="str">
        <f>IF($A959 ="", "", VLOOKUP($A959, 'Student reference sheet'!$A$2:$Z$2603,26,FALSE))</f>
        <v/>
      </c>
      <c r="O959" s="30" t="str">
        <f>IF($A959 ="", "", VLOOKUP($A959, 'Student reference sheet'!$A$2:$Z$2603,25,FALSE))</f>
        <v/>
      </c>
      <c r="P959" s="39" t="str">
        <f>IF($A959 = "", "", IF(OR(VLOOKUP($A959,'Student reference sheet'!$A$2:$V$2400,8,FALSE) = "R",  VLOOKUP($A959,'Student reference sheet'!$A$2:$V$2400,8,FALSE) = "L"), "X", ""))</f>
        <v/>
      </c>
      <c r="Q959" s="39" t="str">
        <f>IF($A959 ="", "", VLOOKUP($A959, 'Student reference sheet'!$A$2:$V$2603,22,FALSE))</f>
        <v/>
      </c>
      <c r="R959" s="39" t="str">
        <f>IF($A959 &lt;&gt; "",VLOOKUP($A959,'Student reference sheet'!$A$2:$V$2329, 5,FALSE), "")</f>
        <v/>
      </c>
      <c r="S959" s="39" t="str">
        <f>IF($A959 &lt;&gt; "",VLOOKUP($A959,'Student reference sheet'!$A$2:$V$2329, 6,FALSE), "")</f>
        <v/>
      </c>
      <c r="T959" s="30" t="str">
        <f>IF($A959 = "","",
IF(VLOOKUP($A959,'Student reference sheet'!$A$2:$V$2329, 10,FALSE) = "Y", "Hispanic",
IF(VLOOKUP($A959,'Student reference sheet'!$A$2:$V$2329,11,FALSE) &lt;&gt; "",
IF(VLOOKUP($A959,'Student reference sheet'!$A$2:$V$2329,11,FALSE) = "UNK", "Unknown", VLOOKUP(VALUE(VLOOKUP($A959,'Student reference sheet'!$A$2:$V$2329,11,FALSE)),'Ethnicity Reference'!$A$2:$B$22,2,FALSE)),
IF(VLOOKUP($A959,'Student reference sheet'!$A$2:$V$2329,9,FALSE) &lt;&gt; "", VLOOKUP(VALUE(VLOOKUP($A959,'Student reference sheet'!$A$2:$V$2329,9,FALSE)),'Ethnicity Reference'!$A$2:$B$22,2,FALSE),"Unknown"))))</f>
        <v/>
      </c>
      <c r="U959" s="35"/>
    </row>
    <row r="960" spans="1:21" ht="15.75">
      <c r="A960" s="47"/>
      <c r="B960" s="33"/>
      <c r="C960" s="39" t="str">
        <f>IF($A960 &lt;&gt; "",VLOOKUP($A960,'Student reference sheet'!$A$2:$V$2329, 3,FALSE), "")</f>
        <v/>
      </c>
      <c r="D960" s="39" t="str">
        <f>IF($A960 &lt;&gt; "",VLOOKUP($A960,'Student reference sheet'!$A$2:$V$2329, 2,FALSE), "")</f>
        <v/>
      </c>
      <c r="E960" s="35"/>
      <c r="F960" s="34"/>
      <c r="G960" s="40" t="str">
        <f t="shared" ca="1" si="45"/>
        <v/>
      </c>
      <c r="H960" s="40" t="str">
        <f t="shared" ca="1" si="46"/>
        <v/>
      </c>
      <c r="I960" s="36" t="str">
        <f>IF($A960 = "", "",
IF(COUNTIF(MINIMUM_DAY_DATES[], Attendance!J960) &gt; 0, VLOOKUP(Attendance!$G960,MINIMUM_DAY_PERIOD_SCHEDULE[], 2,TRUE),
IF(COUNTIF(RALLY_DATES[], Attendance!J960) &gt; 0, VLOOKUP(Attendance!$G960,RALLY_PERIOD_SCHEDULE[], 2,TRUE),
IF(WEEKDAY(Attendance!$J960) = 2,
       IF(COUNTIF(FINALS_WEEK_MONDAY_DATE[],Attendance!$J960) &gt; 0, VLOOKUP(Attendance!$G960,FINALS_WEEK_MONDAY_PERIOD_SCHEDULE[],2,TRUE),
       VLOOKUP(Attendance!$G960,REGULAR_WEEK_SCHEDULE[],6,TRUE)),
IF(WEEKDAY($J960) = 3,
       IF(COUNTIF(FINALS_WEEK_TUESDAY_DATE[],Attendance!$J960) &gt; 0, VLOOKUP(Attendance!$G960,FINALS_WEEK_TUESDAY_PERIOD_SCHEDULE[],2,TRUE),
       VLOOKUP(Attendance!$G960,REGULAR_WEEK_SCHEDULE[[Tuesday]:[Period]],5,TRUE)),
IF(WEEKDAY(Attendance!$J960) = 4,
        IF(COUNTIF(BLOCK_WEDNESDAY_DATES[],Attendance!$J960) &gt; 0, VLOOKUP(Attendance!$G960,BLOCK_WEDNESDAY_PERIOD_SCHEDULE[],2,TRUE),
        IF(COUNTIF(FINALS_WEEK_WEDNESDAY_DATE[],Attendance!$J960) &gt; 0, VLOOKUP(Attendance!$G960,FINALS_WEEK_WEDNESDAY_PERIOD_SCHEDULE[],2,TRUE),
       VLOOKUP(Attendance!$G960,REGULAR_WEEK_SCHEDULE[[Wednesday]:[Period]],4,TRUE))),
IF(WEEKDAY($J960) = 5,
       IF(COUNTIF(BLOCK_THURSDAY_DATES[],Attendance!$J960) &gt; 0, VLOOKUP(Attendance!$G960,BLOCK_THURSDAY_PERIOD_SCHEDULE[],2,TRUE),
       IF(COUNTIF(FINALS_WEEK_THURSDAY_DATE[],Attendance!$J960) &gt; 0, VLOOKUP(Attendance!$G960,FINALS_WEEK_THURSDAY_PERIOD_SCHEDULE[],2,TRUE),
       VLOOKUP(Attendance!$G960,REGULAR_WEEK_SCHEDULE[[Thursday]:[Period]],3,TRUE))),
IF(WEEKDAY(Attendance!$J960) = 6,
       IF(COUNTIF(FINALS_WEEK_FRIDAY_DATE[],Attendance!$J960) &gt; 0, VLOOKUP(Attendance!$G960,FINALS_WEEK_FRIDAY_PERIOD_SCHEDULE[],2,TRUE),
       VLOOKUP(Attendance!$G960,REGULAR_WEEK_SCHEDULE[[Friday]:[Period]],2,TRUE))))))))))</f>
        <v/>
      </c>
      <c r="J960" s="41" t="str">
        <f t="shared" ca="1" si="47"/>
        <v/>
      </c>
      <c r="K960" s="41" t="str">
        <f>IF($A960 &lt;&gt; "",VLOOKUP($A960,'Student reference sheet'!$A$2:$V$2329, 7,FALSE), "")</f>
        <v/>
      </c>
      <c r="L960" s="30" t="str">
        <f>IF($A960 ="", "", VLOOKUP($A960, 'Student reference sheet'!$A$2:$Z$2603,23,FALSE))</f>
        <v/>
      </c>
      <c r="M960" s="30" t="str">
        <f>IF($A960 ="", "", VLOOKUP($A960, 'Student reference sheet'!$A$2:$Z$2603,24,FALSE))</f>
        <v/>
      </c>
      <c r="N960" s="30" t="str">
        <f>IF($A960 ="", "", VLOOKUP($A960, 'Student reference sheet'!$A$2:$Z$2603,26,FALSE))</f>
        <v/>
      </c>
      <c r="O960" s="30" t="str">
        <f>IF($A960 ="", "", VLOOKUP($A960, 'Student reference sheet'!$A$2:$Z$2603,25,FALSE))</f>
        <v/>
      </c>
      <c r="P960" s="39" t="str">
        <f>IF($A960 = "", "", IF(OR(VLOOKUP($A960,'Student reference sheet'!$A$2:$V$2400,8,FALSE) = "R",  VLOOKUP($A960,'Student reference sheet'!$A$2:$V$2400,8,FALSE) = "L"), "X", ""))</f>
        <v/>
      </c>
      <c r="Q960" s="39" t="str">
        <f>IF($A960 ="", "", VLOOKUP($A960, 'Student reference sheet'!$A$2:$V$2603,22,FALSE))</f>
        <v/>
      </c>
      <c r="R960" s="39" t="str">
        <f>IF($A960 &lt;&gt; "",VLOOKUP($A960,'Student reference sheet'!$A$2:$V$2329, 5,FALSE), "")</f>
        <v/>
      </c>
      <c r="S960" s="39" t="str">
        <f>IF($A960 &lt;&gt; "",VLOOKUP($A960,'Student reference sheet'!$A$2:$V$2329, 6,FALSE), "")</f>
        <v/>
      </c>
      <c r="T960" s="30" t="str">
        <f>IF($A960 = "","",
IF(VLOOKUP($A960,'Student reference sheet'!$A$2:$V$2329, 10,FALSE) = "Y", "Hispanic",
IF(VLOOKUP($A960,'Student reference sheet'!$A$2:$V$2329,11,FALSE) &lt;&gt; "",
IF(VLOOKUP($A960,'Student reference sheet'!$A$2:$V$2329,11,FALSE) = "UNK", "Unknown", VLOOKUP(VALUE(VLOOKUP($A960,'Student reference sheet'!$A$2:$V$2329,11,FALSE)),'Ethnicity Reference'!$A$2:$B$22,2,FALSE)),
IF(VLOOKUP($A960,'Student reference sheet'!$A$2:$V$2329,9,FALSE) &lt;&gt; "", VLOOKUP(VALUE(VLOOKUP($A960,'Student reference sheet'!$A$2:$V$2329,9,FALSE)),'Ethnicity Reference'!$A$2:$B$22,2,FALSE),"Unknown"))))</f>
        <v/>
      </c>
      <c r="U960" s="35"/>
    </row>
    <row r="961" spans="1:21" ht="15.75">
      <c r="A961" s="47"/>
      <c r="B961" s="33"/>
      <c r="C961" s="39" t="str">
        <f>IF($A961 &lt;&gt; "",VLOOKUP($A961,'Student reference sheet'!$A$2:$V$2329, 3,FALSE), "")</f>
        <v/>
      </c>
      <c r="D961" s="39" t="str">
        <f>IF($A961 &lt;&gt; "",VLOOKUP($A961,'Student reference sheet'!$A$2:$V$2329, 2,FALSE), "")</f>
        <v/>
      </c>
      <c r="E961" s="35"/>
      <c r="F961" s="34"/>
      <c r="G961" s="40" t="str">
        <f t="shared" ca="1" si="45"/>
        <v/>
      </c>
      <c r="H961" s="40" t="str">
        <f t="shared" ca="1" si="46"/>
        <v/>
      </c>
      <c r="I961" s="36" t="str">
        <f>IF($A961 = "", "",
IF(COUNTIF(MINIMUM_DAY_DATES[], Attendance!J961) &gt; 0, VLOOKUP(Attendance!$G961,MINIMUM_DAY_PERIOD_SCHEDULE[], 2,TRUE),
IF(COUNTIF(RALLY_DATES[], Attendance!J961) &gt; 0, VLOOKUP(Attendance!$G961,RALLY_PERIOD_SCHEDULE[], 2,TRUE),
IF(WEEKDAY(Attendance!$J961) = 2,
       IF(COUNTIF(FINALS_WEEK_MONDAY_DATE[],Attendance!$J961) &gt; 0, VLOOKUP(Attendance!$G961,FINALS_WEEK_MONDAY_PERIOD_SCHEDULE[],2,TRUE),
       VLOOKUP(Attendance!$G961,REGULAR_WEEK_SCHEDULE[],6,TRUE)),
IF(WEEKDAY($J961) = 3,
       IF(COUNTIF(FINALS_WEEK_TUESDAY_DATE[],Attendance!$J961) &gt; 0, VLOOKUP(Attendance!$G961,FINALS_WEEK_TUESDAY_PERIOD_SCHEDULE[],2,TRUE),
       VLOOKUP(Attendance!$G961,REGULAR_WEEK_SCHEDULE[[Tuesday]:[Period]],5,TRUE)),
IF(WEEKDAY(Attendance!$J961) = 4,
        IF(COUNTIF(BLOCK_WEDNESDAY_DATES[],Attendance!$J961) &gt; 0, VLOOKUP(Attendance!$G961,BLOCK_WEDNESDAY_PERIOD_SCHEDULE[],2,TRUE),
        IF(COUNTIF(FINALS_WEEK_WEDNESDAY_DATE[],Attendance!$J961) &gt; 0, VLOOKUP(Attendance!$G961,FINALS_WEEK_WEDNESDAY_PERIOD_SCHEDULE[],2,TRUE),
       VLOOKUP(Attendance!$G961,REGULAR_WEEK_SCHEDULE[[Wednesday]:[Period]],4,TRUE))),
IF(WEEKDAY($J961) = 5,
       IF(COUNTIF(BLOCK_THURSDAY_DATES[],Attendance!$J961) &gt; 0, VLOOKUP(Attendance!$G961,BLOCK_THURSDAY_PERIOD_SCHEDULE[],2,TRUE),
       IF(COUNTIF(FINALS_WEEK_THURSDAY_DATE[],Attendance!$J961) &gt; 0, VLOOKUP(Attendance!$G961,FINALS_WEEK_THURSDAY_PERIOD_SCHEDULE[],2,TRUE),
       VLOOKUP(Attendance!$G961,REGULAR_WEEK_SCHEDULE[[Thursday]:[Period]],3,TRUE))),
IF(WEEKDAY(Attendance!$J961) = 6,
       IF(COUNTIF(FINALS_WEEK_FRIDAY_DATE[],Attendance!$J961) &gt; 0, VLOOKUP(Attendance!$G961,FINALS_WEEK_FRIDAY_PERIOD_SCHEDULE[],2,TRUE),
       VLOOKUP(Attendance!$G961,REGULAR_WEEK_SCHEDULE[[Friday]:[Period]],2,TRUE))))))))))</f>
        <v/>
      </c>
      <c r="J961" s="41" t="str">
        <f t="shared" ca="1" si="47"/>
        <v/>
      </c>
      <c r="K961" s="41" t="str">
        <f>IF($A961 &lt;&gt; "",VLOOKUP($A961,'Student reference sheet'!$A$2:$V$2329, 7,FALSE), "")</f>
        <v/>
      </c>
      <c r="L961" s="30" t="str">
        <f>IF($A961 ="", "", VLOOKUP($A961, 'Student reference sheet'!$A$2:$Z$2603,23,FALSE))</f>
        <v/>
      </c>
      <c r="M961" s="30" t="str">
        <f>IF($A961 ="", "", VLOOKUP($A961, 'Student reference sheet'!$A$2:$Z$2603,24,FALSE))</f>
        <v/>
      </c>
      <c r="N961" s="30" t="str">
        <f>IF($A961 ="", "", VLOOKUP($A961, 'Student reference sheet'!$A$2:$Z$2603,26,FALSE))</f>
        <v/>
      </c>
      <c r="O961" s="30" t="str">
        <f>IF($A961 ="", "", VLOOKUP($A961, 'Student reference sheet'!$A$2:$Z$2603,25,FALSE))</f>
        <v/>
      </c>
      <c r="P961" s="39" t="str">
        <f>IF($A961 = "", "", IF(OR(VLOOKUP($A961,'Student reference sheet'!$A$2:$V$2400,8,FALSE) = "R",  VLOOKUP($A961,'Student reference sheet'!$A$2:$V$2400,8,FALSE) = "L"), "X", ""))</f>
        <v/>
      </c>
      <c r="Q961" s="39" t="str">
        <f>IF($A961 ="", "", VLOOKUP($A961, 'Student reference sheet'!$A$2:$V$2603,22,FALSE))</f>
        <v/>
      </c>
      <c r="R961" s="39" t="str">
        <f>IF($A961 &lt;&gt; "",VLOOKUP($A961,'Student reference sheet'!$A$2:$V$2329, 5,FALSE), "")</f>
        <v/>
      </c>
      <c r="S961" s="39" t="str">
        <f>IF($A961 &lt;&gt; "",VLOOKUP($A961,'Student reference sheet'!$A$2:$V$2329, 6,FALSE), "")</f>
        <v/>
      </c>
      <c r="T961" s="30" t="str">
        <f>IF($A961 = "","",
IF(VLOOKUP($A961,'Student reference sheet'!$A$2:$V$2329, 10,FALSE) = "Y", "Hispanic",
IF(VLOOKUP($A961,'Student reference sheet'!$A$2:$V$2329,11,FALSE) &lt;&gt; "",
IF(VLOOKUP($A961,'Student reference sheet'!$A$2:$V$2329,11,FALSE) = "UNK", "Unknown", VLOOKUP(VALUE(VLOOKUP($A961,'Student reference sheet'!$A$2:$V$2329,11,FALSE)),'Ethnicity Reference'!$A$2:$B$22,2,FALSE)),
IF(VLOOKUP($A961,'Student reference sheet'!$A$2:$V$2329,9,FALSE) &lt;&gt; "", VLOOKUP(VALUE(VLOOKUP($A961,'Student reference sheet'!$A$2:$V$2329,9,FALSE)),'Ethnicity Reference'!$A$2:$B$22,2,FALSE),"Unknown"))))</f>
        <v/>
      </c>
      <c r="U961" s="35"/>
    </row>
    <row r="962" spans="1:21" ht="15.75">
      <c r="A962" s="47"/>
      <c r="B962" s="33"/>
      <c r="C962" s="39" t="str">
        <f>IF($A962 &lt;&gt; "",VLOOKUP($A962,'Student reference sheet'!$A$2:$V$2329, 3,FALSE), "")</f>
        <v/>
      </c>
      <c r="D962" s="39" t="str">
        <f>IF($A962 &lt;&gt; "",VLOOKUP($A962,'Student reference sheet'!$A$2:$V$2329, 2,FALSE), "")</f>
        <v/>
      </c>
      <c r="E962" s="35"/>
      <c r="F962" s="34"/>
      <c r="G962" s="40" t="str">
        <f t="shared" ca="1" si="45"/>
        <v/>
      </c>
      <c r="H962" s="40" t="str">
        <f t="shared" ca="1" si="46"/>
        <v/>
      </c>
      <c r="I962" s="36" t="str">
        <f>IF($A962 = "", "",
IF(COUNTIF(MINIMUM_DAY_DATES[], Attendance!J962) &gt; 0, VLOOKUP(Attendance!$G962,MINIMUM_DAY_PERIOD_SCHEDULE[], 2,TRUE),
IF(COUNTIF(RALLY_DATES[], Attendance!J962) &gt; 0, VLOOKUP(Attendance!$G962,RALLY_PERIOD_SCHEDULE[], 2,TRUE),
IF(WEEKDAY(Attendance!$J962) = 2,
       IF(COUNTIF(FINALS_WEEK_MONDAY_DATE[],Attendance!$J962) &gt; 0, VLOOKUP(Attendance!$G962,FINALS_WEEK_MONDAY_PERIOD_SCHEDULE[],2,TRUE),
       VLOOKUP(Attendance!$G962,REGULAR_WEEK_SCHEDULE[],6,TRUE)),
IF(WEEKDAY($J962) = 3,
       IF(COUNTIF(FINALS_WEEK_TUESDAY_DATE[],Attendance!$J962) &gt; 0, VLOOKUP(Attendance!$G962,FINALS_WEEK_TUESDAY_PERIOD_SCHEDULE[],2,TRUE),
       VLOOKUP(Attendance!$G962,REGULAR_WEEK_SCHEDULE[[Tuesday]:[Period]],5,TRUE)),
IF(WEEKDAY(Attendance!$J962) = 4,
        IF(COUNTIF(BLOCK_WEDNESDAY_DATES[],Attendance!$J962) &gt; 0, VLOOKUP(Attendance!$G962,BLOCK_WEDNESDAY_PERIOD_SCHEDULE[],2,TRUE),
        IF(COUNTIF(FINALS_WEEK_WEDNESDAY_DATE[],Attendance!$J962) &gt; 0, VLOOKUP(Attendance!$G962,FINALS_WEEK_WEDNESDAY_PERIOD_SCHEDULE[],2,TRUE),
       VLOOKUP(Attendance!$G962,REGULAR_WEEK_SCHEDULE[[Wednesday]:[Period]],4,TRUE))),
IF(WEEKDAY($J962) = 5,
       IF(COUNTIF(BLOCK_THURSDAY_DATES[],Attendance!$J962) &gt; 0, VLOOKUP(Attendance!$G962,BLOCK_THURSDAY_PERIOD_SCHEDULE[],2,TRUE),
       IF(COUNTIF(FINALS_WEEK_THURSDAY_DATE[],Attendance!$J962) &gt; 0, VLOOKUP(Attendance!$G962,FINALS_WEEK_THURSDAY_PERIOD_SCHEDULE[],2,TRUE),
       VLOOKUP(Attendance!$G962,REGULAR_WEEK_SCHEDULE[[Thursday]:[Period]],3,TRUE))),
IF(WEEKDAY(Attendance!$J962) = 6,
       IF(COUNTIF(FINALS_WEEK_FRIDAY_DATE[],Attendance!$J962) &gt; 0, VLOOKUP(Attendance!$G962,FINALS_WEEK_FRIDAY_PERIOD_SCHEDULE[],2,TRUE),
       VLOOKUP(Attendance!$G962,REGULAR_WEEK_SCHEDULE[[Friday]:[Period]],2,TRUE))))))))))</f>
        <v/>
      </c>
      <c r="J962" s="41" t="str">
        <f t="shared" ca="1" si="47"/>
        <v/>
      </c>
      <c r="K962" s="41" t="str">
        <f>IF($A962 &lt;&gt; "",VLOOKUP($A962,'Student reference sheet'!$A$2:$V$2329, 7,FALSE), "")</f>
        <v/>
      </c>
      <c r="L962" s="30" t="str">
        <f>IF($A962 ="", "", VLOOKUP($A962, 'Student reference sheet'!$A$2:$Z$2603,23,FALSE))</f>
        <v/>
      </c>
      <c r="M962" s="30" t="str">
        <f>IF($A962 ="", "", VLOOKUP($A962, 'Student reference sheet'!$A$2:$Z$2603,24,FALSE))</f>
        <v/>
      </c>
      <c r="N962" s="30" t="str">
        <f>IF($A962 ="", "", VLOOKUP($A962, 'Student reference sheet'!$A$2:$Z$2603,26,FALSE))</f>
        <v/>
      </c>
      <c r="O962" s="30" t="str">
        <f>IF($A962 ="", "", VLOOKUP($A962, 'Student reference sheet'!$A$2:$Z$2603,25,FALSE))</f>
        <v/>
      </c>
      <c r="P962" s="39" t="str">
        <f>IF($A962 = "", "", IF(OR(VLOOKUP($A962,'Student reference sheet'!$A$2:$V$2400,8,FALSE) = "R",  VLOOKUP($A962,'Student reference sheet'!$A$2:$V$2400,8,FALSE) = "L"), "X", ""))</f>
        <v/>
      </c>
      <c r="Q962" s="39" t="str">
        <f>IF($A962 ="", "", VLOOKUP($A962, 'Student reference sheet'!$A$2:$V$2603,22,FALSE))</f>
        <v/>
      </c>
      <c r="R962" s="39" t="str">
        <f>IF($A962 &lt;&gt; "",VLOOKUP($A962,'Student reference sheet'!$A$2:$V$2329, 5,FALSE), "")</f>
        <v/>
      </c>
      <c r="S962" s="39" t="str">
        <f>IF($A962 &lt;&gt; "",VLOOKUP($A962,'Student reference sheet'!$A$2:$V$2329, 6,FALSE), "")</f>
        <v/>
      </c>
      <c r="T962" s="30" t="str">
        <f>IF($A962 = "","",
IF(VLOOKUP($A962,'Student reference sheet'!$A$2:$V$2329, 10,FALSE) = "Y", "Hispanic",
IF(VLOOKUP($A962,'Student reference sheet'!$A$2:$V$2329,11,FALSE) &lt;&gt; "",
IF(VLOOKUP($A962,'Student reference sheet'!$A$2:$V$2329,11,FALSE) = "UNK", "Unknown", VLOOKUP(VALUE(VLOOKUP($A962,'Student reference sheet'!$A$2:$V$2329,11,FALSE)),'Ethnicity Reference'!$A$2:$B$22,2,FALSE)),
IF(VLOOKUP($A962,'Student reference sheet'!$A$2:$V$2329,9,FALSE) &lt;&gt; "", VLOOKUP(VALUE(VLOOKUP($A962,'Student reference sheet'!$A$2:$V$2329,9,FALSE)),'Ethnicity Reference'!$A$2:$B$22,2,FALSE),"Unknown"))))</f>
        <v/>
      </c>
      <c r="U962" s="35"/>
    </row>
    <row r="963" spans="1:21" ht="15.75">
      <c r="A963" s="47"/>
      <c r="B963" s="33"/>
      <c r="C963" s="39" t="str">
        <f>IF($A963 &lt;&gt; "",VLOOKUP($A963,'Student reference sheet'!$A$2:$V$2329, 3,FALSE), "")</f>
        <v/>
      </c>
      <c r="D963" s="39" t="str">
        <f>IF($A963 &lt;&gt; "",VLOOKUP($A963,'Student reference sheet'!$A$2:$V$2329, 2,FALSE), "")</f>
        <v/>
      </c>
      <c r="E963" s="35"/>
      <c r="F963" s="34"/>
      <c r="G963" s="40" t="str">
        <f t="shared" ca="1" si="45"/>
        <v/>
      </c>
      <c r="H963" s="40" t="str">
        <f t="shared" ca="1" si="46"/>
        <v/>
      </c>
      <c r="I963" s="36" t="str">
        <f>IF($A963 = "", "",
IF(COUNTIF(MINIMUM_DAY_DATES[], Attendance!J963) &gt; 0, VLOOKUP(Attendance!$G963,MINIMUM_DAY_PERIOD_SCHEDULE[], 2,TRUE),
IF(COUNTIF(RALLY_DATES[], Attendance!J963) &gt; 0, VLOOKUP(Attendance!$G963,RALLY_PERIOD_SCHEDULE[], 2,TRUE),
IF(WEEKDAY(Attendance!$J963) = 2,
       IF(COUNTIF(FINALS_WEEK_MONDAY_DATE[],Attendance!$J963) &gt; 0, VLOOKUP(Attendance!$G963,FINALS_WEEK_MONDAY_PERIOD_SCHEDULE[],2,TRUE),
       VLOOKUP(Attendance!$G963,REGULAR_WEEK_SCHEDULE[],6,TRUE)),
IF(WEEKDAY($J963) = 3,
       IF(COUNTIF(FINALS_WEEK_TUESDAY_DATE[],Attendance!$J963) &gt; 0, VLOOKUP(Attendance!$G963,FINALS_WEEK_TUESDAY_PERIOD_SCHEDULE[],2,TRUE),
       VLOOKUP(Attendance!$G963,REGULAR_WEEK_SCHEDULE[[Tuesday]:[Period]],5,TRUE)),
IF(WEEKDAY(Attendance!$J963) = 4,
        IF(COUNTIF(BLOCK_WEDNESDAY_DATES[],Attendance!$J963) &gt; 0, VLOOKUP(Attendance!$G963,BLOCK_WEDNESDAY_PERIOD_SCHEDULE[],2,TRUE),
        IF(COUNTIF(FINALS_WEEK_WEDNESDAY_DATE[],Attendance!$J963) &gt; 0, VLOOKUP(Attendance!$G963,FINALS_WEEK_WEDNESDAY_PERIOD_SCHEDULE[],2,TRUE),
       VLOOKUP(Attendance!$G963,REGULAR_WEEK_SCHEDULE[[Wednesday]:[Period]],4,TRUE))),
IF(WEEKDAY($J963) = 5,
       IF(COUNTIF(BLOCK_THURSDAY_DATES[],Attendance!$J963) &gt; 0, VLOOKUP(Attendance!$G963,BLOCK_THURSDAY_PERIOD_SCHEDULE[],2,TRUE),
       IF(COUNTIF(FINALS_WEEK_THURSDAY_DATE[],Attendance!$J963) &gt; 0, VLOOKUP(Attendance!$G963,FINALS_WEEK_THURSDAY_PERIOD_SCHEDULE[],2,TRUE),
       VLOOKUP(Attendance!$G963,REGULAR_WEEK_SCHEDULE[[Thursday]:[Period]],3,TRUE))),
IF(WEEKDAY(Attendance!$J963) = 6,
       IF(COUNTIF(FINALS_WEEK_FRIDAY_DATE[],Attendance!$J963) &gt; 0, VLOOKUP(Attendance!$G963,FINALS_WEEK_FRIDAY_PERIOD_SCHEDULE[],2,TRUE),
       VLOOKUP(Attendance!$G963,REGULAR_WEEK_SCHEDULE[[Friday]:[Period]],2,TRUE))))))))))</f>
        <v/>
      </c>
      <c r="J963" s="41" t="str">
        <f t="shared" ca="1" si="47"/>
        <v/>
      </c>
      <c r="K963" s="41" t="str">
        <f>IF($A963 &lt;&gt; "",VLOOKUP($A963,'Student reference sheet'!$A$2:$V$2329, 7,FALSE), "")</f>
        <v/>
      </c>
      <c r="L963" s="30" t="str">
        <f>IF($A963 ="", "", VLOOKUP($A963, 'Student reference sheet'!$A$2:$Z$2603,23,FALSE))</f>
        <v/>
      </c>
      <c r="M963" s="30" t="str">
        <f>IF($A963 ="", "", VLOOKUP($A963, 'Student reference sheet'!$A$2:$Z$2603,24,FALSE))</f>
        <v/>
      </c>
      <c r="N963" s="30" t="str">
        <f>IF($A963 ="", "", VLOOKUP($A963, 'Student reference sheet'!$A$2:$Z$2603,26,FALSE))</f>
        <v/>
      </c>
      <c r="O963" s="30" t="str">
        <f>IF($A963 ="", "", VLOOKUP($A963, 'Student reference sheet'!$A$2:$Z$2603,25,FALSE))</f>
        <v/>
      </c>
      <c r="P963" s="39" t="str">
        <f>IF($A963 = "", "", IF(OR(VLOOKUP($A963,'Student reference sheet'!$A$2:$V$2400,8,FALSE) = "R",  VLOOKUP($A963,'Student reference sheet'!$A$2:$V$2400,8,FALSE) = "L"), "X", ""))</f>
        <v/>
      </c>
      <c r="Q963" s="39" t="str">
        <f>IF($A963 ="", "", VLOOKUP($A963, 'Student reference sheet'!$A$2:$V$2603,22,FALSE))</f>
        <v/>
      </c>
      <c r="R963" s="39" t="str">
        <f>IF($A963 &lt;&gt; "",VLOOKUP($A963,'Student reference sheet'!$A$2:$V$2329, 5,FALSE), "")</f>
        <v/>
      </c>
      <c r="S963" s="39" t="str">
        <f>IF($A963 &lt;&gt; "",VLOOKUP($A963,'Student reference sheet'!$A$2:$V$2329, 6,FALSE), "")</f>
        <v/>
      </c>
      <c r="T963" s="30" t="str">
        <f>IF($A963 = "","",
IF(VLOOKUP($A963,'Student reference sheet'!$A$2:$V$2329, 10,FALSE) = "Y", "Hispanic",
IF(VLOOKUP($A963,'Student reference sheet'!$A$2:$V$2329,11,FALSE) &lt;&gt; "",
IF(VLOOKUP($A963,'Student reference sheet'!$A$2:$V$2329,11,FALSE) = "UNK", "Unknown", VLOOKUP(VALUE(VLOOKUP($A963,'Student reference sheet'!$A$2:$V$2329,11,FALSE)),'Ethnicity Reference'!$A$2:$B$22,2,FALSE)),
IF(VLOOKUP($A963,'Student reference sheet'!$A$2:$V$2329,9,FALSE) &lt;&gt; "", VLOOKUP(VALUE(VLOOKUP($A963,'Student reference sheet'!$A$2:$V$2329,9,FALSE)),'Ethnicity Reference'!$A$2:$B$22,2,FALSE),"Unknown"))))</f>
        <v/>
      </c>
      <c r="U963" s="35"/>
    </row>
    <row r="964" spans="1:21" ht="15.75">
      <c r="A964" s="47"/>
      <c r="B964" s="33"/>
      <c r="C964" s="39" t="str">
        <f>IF($A964 &lt;&gt; "",VLOOKUP($A964,'Student reference sheet'!$A$2:$V$2329, 3,FALSE), "")</f>
        <v/>
      </c>
      <c r="D964" s="39" t="str">
        <f>IF($A964 &lt;&gt; "",VLOOKUP($A964,'Student reference sheet'!$A$2:$V$2329, 2,FALSE), "")</f>
        <v/>
      </c>
      <c r="E964" s="35"/>
      <c r="F964" s="34"/>
      <c r="G964" s="40" t="str">
        <f t="shared" ca="1" si="45"/>
        <v/>
      </c>
      <c r="H964" s="40" t="str">
        <f t="shared" ca="1" si="46"/>
        <v/>
      </c>
      <c r="I964" s="36" t="str">
        <f>IF($A964 = "", "",
IF(COUNTIF(MINIMUM_DAY_DATES[], Attendance!J964) &gt; 0, VLOOKUP(Attendance!$G964,MINIMUM_DAY_PERIOD_SCHEDULE[], 2,TRUE),
IF(COUNTIF(RALLY_DATES[], Attendance!J964) &gt; 0, VLOOKUP(Attendance!$G964,RALLY_PERIOD_SCHEDULE[], 2,TRUE),
IF(WEEKDAY(Attendance!$J964) = 2,
       IF(COUNTIF(FINALS_WEEK_MONDAY_DATE[],Attendance!$J964) &gt; 0, VLOOKUP(Attendance!$G964,FINALS_WEEK_MONDAY_PERIOD_SCHEDULE[],2,TRUE),
       VLOOKUP(Attendance!$G964,REGULAR_WEEK_SCHEDULE[],6,TRUE)),
IF(WEEKDAY($J964) = 3,
       IF(COUNTIF(FINALS_WEEK_TUESDAY_DATE[],Attendance!$J964) &gt; 0, VLOOKUP(Attendance!$G964,FINALS_WEEK_TUESDAY_PERIOD_SCHEDULE[],2,TRUE),
       VLOOKUP(Attendance!$G964,REGULAR_WEEK_SCHEDULE[[Tuesday]:[Period]],5,TRUE)),
IF(WEEKDAY(Attendance!$J964) = 4,
        IF(COUNTIF(BLOCK_WEDNESDAY_DATES[],Attendance!$J964) &gt; 0, VLOOKUP(Attendance!$G964,BLOCK_WEDNESDAY_PERIOD_SCHEDULE[],2,TRUE),
        IF(COUNTIF(FINALS_WEEK_WEDNESDAY_DATE[],Attendance!$J964) &gt; 0, VLOOKUP(Attendance!$G964,FINALS_WEEK_WEDNESDAY_PERIOD_SCHEDULE[],2,TRUE),
       VLOOKUP(Attendance!$G964,REGULAR_WEEK_SCHEDULE[[Wednesday]:[Period]],4,TRUE))),
IF(WEEKDAY($J964) = 5,
       IF(COUNTIF(BLOCK_THURSDAY_DATES[],Attendance!$J964) &gt; 0, VLOOKUP(Attendance!$G964,BLOCK_THURSDAY_PERIOD_SCHEDULE[],2,TRUE),
       IF(COUNTIF(FINALS_WEEK_THURSDAY_DATE[],Attendance!$J964) &gt; 0, VLOOKUP(Attendance!$G964,FINALS_WEEK_THURSDAY_PERIOD_SCHEDULE[],2,TRUE),
       VLOOKUP(Attendance!$G964,REGULAR_WEEK_SCHEDULE[[Thursday]:[Period]],3,TRUE))),
IF(WEEKDAY(Attendance!$J964) = 6,
       IF(COUNTIF(FINALS_WEEK_FRIDAY_DATE[],Attendance!$J964) &gt; 0, VLOOKUP(Attendance!$G964,FINALS_WEEK_FRIDAY_PERIOD_SCHEDULE[],2,TRUE),
       VLOOKUP(Attendance!$G964,REGULAR_WEEK_SCHEDULE[[Friday]:[Period]],2,TRUE))))))))))</f>
        <v/>
      </c>
      <c r="J964" s="41" t="str">
        <f t="shared" ca="1" si="47"/>
        <v/>
      </c>
      <c r="K964" s="41" t="str">
        <f>IF($A964 &lt;&gt; "",VLOOKUP($A964,'Student reference sheet'!$A$2:$V$2329, 7,FALSE), "")</f>
        <v/>
      </c>
      <c r="L964" s="30" t="str">
        <f>IF($A964 ="", "", VLOOKUP($A964, 'Student reference sheet'!$A$2:$Z$2603,23,FALSE))</f>
        <v/>
      </c>
      <c r="M964" s="30" t="str">
        <f>IF($A964 ="", "", VLOOKUP($A964, 'Student reference sheet'!$A$2:$Z$2603,24,FALSE))</f>
        <v/>
      </c>
      <c r="N964" s="30" t="str">
        <f>IF($A964 ="", "", VLOOKUP($A964, 'Student reference sheet'!$A$2:$Z$2603,26,FALSE))</f>
        <v/>
      </c>
      <c r="O964" s="30" t="str">
        <f>IF($A964 ="", "", VLOOKUP($A964, 'Student reference sheet'!$A$2:$Z$2603,25,FALSE))</f>
        <v/>
      </c>
      <c r="P964" s="39" t="str">
        <f>IF($A964 = "", "", IF(OR(VLOOKUP($A964,'Student reference sheet'!$A$2:$V$2400,8,FALSE) = "R",  VLOOKUP($A964,'Student reference sheet'!$A$2:$V$2400,8,FALSE) = "L"), "X", ""))</f>
        <v/>
      </c>
      <c r="Q964" s="39" t="str">
        <f>IF($A964 ="", "", VLOOKUP($A964, 'Student reference sheet'!$A$2:$V$2603,22,FALSE))</f>
        <v/>
      </c>
      <c r="R964" s="39" t="str">
        <f>IF($A964 &lt;&gt; "",VLOOKUP($A964,'Student reference sheet'!$A$2:$V$2329, 5,FALSE), "")</f>
        <v/>
      </c>
      <c r="S964" s="39" t="str">
        <f>IF($A964 &lt;&gt; "",VLOOKUP($A964,'Student reference sheet'!$A$2:$V$2329, 6,FALSE), "")</f>
        <v/>
      </c>
      <c r="T964" s="30" t="str">
        <f>IF($A964 = "","",
IF(VLOOKUP($A964,'Student reference sheet'!$A$2:$V$2329, 10,FALSE) = "Y", "Hispanic",
IF(VLOOKUP($A964,'Student reference sheet'!$A$2:$V$2329,11,FALSE) &lt;&gt; "",
IF(VLOOKUP($A964,'Student reference sheet'!$A$2:$V$2329,11,FALSE) = "UNK", "Unknown", VLOOKUP(VALUE(VLOOKUP($A964,'Student reference sheet'!$A$2:$V$2329,11,FALSE)),'Ethnicity Reference'!$A$2:$B$22,2,FALSE)),
IF(VLOOKUP($A964,'Student reference sheet'!$A$2:$V$2329,9,FALSE) &lt;&gt; "", VLOOKUP(VALUE(VLOOKUP($A964,'Student reference sheet'!$A$2:$V$2329,9,FALSE)),'Ethnicity Reference'!$A$2:$B$22,2,FALSE),"Unknown"))))</f>
        <v/>
      </c>
      <c r="U964" s="35"/>
    </row>
    <row r="965" spans="1:21" ht="15.75">
      <c r="A965" s="47"/>
      <c r="B965" s="33"/>
      <c r="C965" s="39" t="str">
        <f>IF($A965 &lt;&gt; "",VLOOKUP($A965,'Student reference sheet'!$A$2:$V$2329, 3,FALSE), "")</f>
        <v/>
      </c>
      <c r="D965" s="39" t="str">
        <f>IF($A965 &lt;&gt; "",VLOOKUP($A965,'Student reference sheet'!$A$2:$V$2329, 2,FALSE), "")</f>
        <v/>
      </c>
      <c r="E965" s="35"/>
      <c r="F965" s="34"/>
      <c r="G965" s="40" t="str">
        <f t="shared" ca="1" si="45"/>
        <v/>
      </c>
      <c r="H965" s="40" t="str">
        <f t="shared" ca="1" si="46"/>
        <v/>
      </c>
      <c r="I965" s="36" t="str">
        <f>IF($A965 = "", "",
IF(COUNTIF(MINIMUM_DAY_DATES[], Attendance!J965) &gt; 0, VLOOKUP(Attendance!$G965,MINIMUM_DAY_PERIOD_SCHEDULE[], 2,TRUE),
IF(COUNTIF(RALLY_DATES[], Attendance!J965) &gt; 0, VLOOKUP(Attendance!$G965,RALLY_PERIOD_SCHEDULE[], 2,TRUE),
IF(WEEKDAY(Attendance!$J965) = 2,
       IF(COUNTIF(FINALS_WEEK_MONDAY_DATE[],Attendance!$J965) &gt; 0, VLOOKUP(Attendance!$G965,FINALS_WEEK_MONDAY_PERIOD_SCHEDULE[],2,TRUE),
       VLOOKUP(Attendance!$G965,REGULAR_WEEK_SCHEDULE[],6,TRUE)),
IF(WEEKDAY($J965) = 3,
       IF(COUNTIF(FINALS_WEEK_TUESDAY_DATE[],Attendance!$J965) &gt; 0, VLOOKUP(Attendance!$G965,FINALS_WEEK_TUESDAY_PERIOD_SCHEDULE[],2,TRUE),
       VLOOKUP(Attendance!$G965,REGULAR_WEEK_SCHEDULE[[Tuesday]:[Period]],5,TRUE)),
IF(WEEKDAY(Attendance!$J965) = 4,
        IF(COUNTIF(BLOCK_WEDNESDAY_DATES[],Attendance!$J965) &gt; 0, VLOOKUP(Attendance!$G965,BLOCK_WEDNESDAY_PERIOD_SCHEDULE[],2,TRUE),
        IF(COUNTIF(FINALS_WEEK_WEDNESDAY_DATE[],Attendance!$J965) &gt; 0, VLOOKUP(Attendance!$G965,FINALS_WEEK_WEDNESDAY_PERIOD_SCHEDULE[],2,TRUE),
       VLOOKUP(Attendance!$G965,REGULAR_WEEK_SCHEDULE[[Wednesday]:[Period]],4,TRUE))),
IF(WEEKDAY($J965) = 5,
       IF(COUNTIF(BLOCK_THURSDAY_DATES[],Attendance!$J965) &gt; 0, VLOOKUP(Attendance!$G965,BLOCK_THURSDAY_PERIOD_SCHEDULE[],2,TRUE),
       IF(COUNTIF(FINALS_WEEK_THURSDAY_DATE[],Attendance!$J965) &gt; 0, VLOOKUP(Attendance!$G965,FINALS_WEEK_THURSDAY_PERIOD_SCHEDULE[],2,TRUE),
       VLOOKUP(Attendance!$G965,REGULAR_WEEK_SCHEDULE[[Thursday]:[Period]],3,TRUE))),
IF(WEEKDAY(Attendance!$J965) = 6,
       IF(COUNTIF(FINALS_WEEK_FRIDAY_DATE[],Attendance!$J965) &gt; 0, VLOOKUP(Attendance!$G965,FINALS_WEEK_FRIDAY_PERIOD_SCHEDULE[],2,TRUE),
       VLOOKUP(Attendance!$G965,REGULAR_WEEK_SCHEDULE[[Friday]:[Period]],2,TRUE))))))))))</f>
        <v/>
      </c>
      <c r="J965" s="41" t="str">
        <f t="shared" ca="1" si="47"/>
        <v/>
      </c>
      <c r="K965" s="41" t="str">
        <f>IF($A965 &lt;&gt; "",VLOOKUP($A965,'Student reference sheet'!$A$2:$V$2329, 7,FALSE), "")</f>
        <v/>
      </c>
      <c r="L965" s="30" t="str">
        <f>IF($A965 ="", "", VLOOKUP($A965, 'Student reference sheet'!$A$2:$Z$2603,23,FALSE))</f>
        <v/>
      </c>
      <c r="M965" s="30" t="str">
        <f>IF($A965 ="", "", VLOOKUP($A965, 'Student reference sheet'!$A$2:$Z$2603,24,FALSE))</f>
        <v/>
      </c>
      <c r="N965" s="30" t="str">
        <f>IF($A965 ="", "", VLOOKUP($A965, 'Student reference sheet'!$A$2:$Z$2603,26,FALSE))</f>
        <v/>
      </c>
      <c r="O965" s="30" t="str">
        <f>IF($A965 ="", "", VLOOKUP($A965, 'Student reference sheet'!$A$2:$Z$2603,25,FALSE))</f>
        <v/>
      </c>
      <c r="P965" s="39" t="str">
        <f>IF($A965 = "", "", IF(OR(VLOOKUP($A965,'Student reference sheet'!$A$2:$V$2400,8,FALSE) = "R",  VLOOKUP($A965,'Student reference sheet'!$A$2:$V$2400,8,FALSE) = "L"), "X", ""))</f>
        <v/>
      </c>
      <c r="Q965" s="39" t="str">
        <f>IF($A965 ="", "", VLOOKUP($A965, 'Student reference sheet'!$A$2:$V$2603,22,FALSE))</f>
        <v/>
      </c>
      <c r="R965" s="39" t="str">
        <f>IF($A965 &lt;&gt; "",VLOOKUP($A965,'Student reference sheet'!$A$2:$V$2329, 5,FALSE), "")</f>
        <v/>
      </c>
      <c r="S965" s="39" t="str">
        <f>IF($A965 &lt;&gt; "",VLOOKUP($A965,'Student reference sheet'!$A$2:$V$2329, 6,FALSE), "")</f>
        <v/>
      </c>
      <c r="T965" s="30" t="str">
        <f>IF($A965 = "","",
IF(VLOOKUP($A965,'Student reference sheet'!$A$2:$V$2329, 10,FALSE) = "Y", "Hispanic",
IF(VLOOKUP($A965,'Student reference sheet'!$A$2:$V$2329,11,FALSE) &lt;&gt; "",
IF(VLOOKUP($A965,'Student reference sheet'!$A$2:$V$2329,11,FALSE) = "UNK", "Unknown", VLOOKUP(VALUE(VLOOKUP($A965,'Student reference sheet'!$A$2:$V$2329,11,FALSE)),'Ethnicity Reference'!$A$2:$B$22,2,FALSE)),
IF(VLOOKUP($A965,'Student reference sheet'!$A$2:$V$2329,9,FALSE) &lt;&gt; "", VLOOKUP(VALUE(VLOOKUP($A965,'Student reference sheet'!$A$2:$V$2329,9,FALSE)),'Ethnicity Reference'!$A$2:$B$22,2,FALSE),"Unknown"))))</f>
        <v/>
      </c>
      <c r="U965" s="35"/>
    </row>
    <row r="966" spans="1:21" ht="15.75">
      <c r="A966" s="47"/>
      <c r="B966" s="33"/>
      <c r="C966" s="39" t="str">
        <f>IF($A966 &lt;&gt; "",VLOOKUP($A966,'Student reference sheet'!$A$2:$V$2329, 3,FALSE), "")</f>
        <v/>
      </c>
      <c r="D966" s="39" t="str">
        <f>IF($A966 &lt;&gt; "",VLOOKUP($A966,'Student reference sheet'!$A$2:$V$2329, 2,FALSE), "")</f>
        <v/>
      </c>
      <c r="E966" s="35"/>
      <c r="F966" s="34"/>
      <c r="G966" s="40" t="str">
        <f t="shared" ca="1" si="45"/>
        <v/>
      </c>
      <c r="H966" s="40" t="str">
        <f t="shared" ca="1" si="46"/>
        <v/>
      </c>
      <c r="I966" s="36" t="str">
        <f>IF($A966 = "", "",
IF(COUNTIF(MINIMUM_DAY_DATES[], Attendance!J966) &gt; 0, VLOOKUP(Attendance!$G966,MINIMUM_DAY_PERIOD_SCHEDULE[], 2,TRUE),
IF(COUNTIF(RALLY_DATES[], Attendance!J966) &gt; 0, VLOOKUP(Attendance!$G966,RALLY_PERIOD_SCHEDULE[], 2,TRUE),
IF(WEEKDAY(Attendance!$J966) = 2,
       IF(COUNTIF(FINALS_WEEK_MONDAY_DATE[],Attendance!$J966) &gt; 0, VLOOKUP(Attendance!$G966,FINALS_WEEK_MONDAY_PERIOD_SCHEDULE[],2,TRUE),
       VLOOKUP(Attendance!$G966,REGULAR_WEEK_SCHEDULE[],6,TRUE)),
IF(WEEKDAY($J966) = 3,
       IF(COUNTIF(FINALS_WEEK_TUESDAY_DATE[],Attendance!$J966) &gt; 0, VLOOKUP(Attendance!$G966,FINALS_WEEK_TUESDAY_PERIOD_SCHEDULE[],2,TRUE),
       VLOOKUP(Attendance!$G966,REGULAR_WEEK_SCHEDULE[[Tuesday]:[Period]],5,TRUE)),
IF(WEEKDAY(Attendance!$J966) = 4,
        IF(COUNTIF(BLOCK_WEDNESDAY_DATES[],Attendance!$J966) &gt; 0, VLOOKUP(Attendance!$G966,BLOCK_WEDNESDAY_PERIOD_SCHEDULE[],2,TRUE),
        IF(COUNTIF(FINALS_WEEK_WEDNESDAY_DATE[],Attendance!$J966) &gt; 0, VLOOKUP(Attendance!$G966,FINALS_WEEK_WEDNESDAY_PERIOD_SCHEDULE[],2,TRUE),
       VLOOKUP(Attendance!$G966,REGULAR_WEEK_SCHEDULE[[Wednesday]:[Period]],4,TRUE))),
IF(WEEKDAY($J966) = 5,
       IF(COUNTIF(BLOCK_THURSDAY_DATES[],Attendance!$J966) &gt; 0, VLOOKUP(Attendance!$G966,BLOCK_THURSDAY_PERIOD_SCHEDULE[],2,TRUE),
       IF(COUNTIF(FINALS_WEEK_THURSDAY_DATE[],Attendance!$J966) &gt; 0, VLOOKUP(Attendance!$G966,FINALS_WEEK_THURSDAY_PERIOD_SCHEDULE[],2,TRUE),
       VLOOKUP(Attendance!$G966,REGULAR_WEEK_SCHEDULE[[Thursday]:[Period]],3,TRUE))),
IF(WEEKDAY(Attendance!$J966) = 6,
       IF(COUNTIF(FINALS_WEEK_FRIDAY_DATE[],Attendance!$J966) &gt; 0, VLOOKUP(Attendance!$G966,FINALS_WEEK_FRIDAY_PERIOD_SCHEDULE[],2,TRUE),
       VLOOKUP(Attendance!$G966,REGULAR_WEEK_SCHEDULE[[Friday]:[Period]],2,TRUE))))))))))</f>
        <v/>
      </c>
      <c r="J966" s="41" t="str">
        <f t="shared" ca="1" si="47"/>
        <v/>
      </c>
      <c r="K966" s="41" t="str">
        <f>IF($A966 &lt;&gt; "",VLOOKUP($A966,'Student reference sheet'!$A$2:$V$2329, 7,FALSE), "")</f>
        <v/>
      </c>
      <c r="L966" s="30" t="str">
        <f>IF($A966 ="", "", VLOOKUP($A966, 'Student reference sheet'!$A$2:$Z$2603,23,FALSE))</f>
        <v/>
      </c>
      <c r="M966" s="30" t="str">
        <f>IF($A966 ="", "", VLOOKUP($A966, 'Student reference sheet'!$A$2:$Z$2603,24,FALSE))</f>
        <v/>
      </c>
      <c r="N966" s="30" t="str">
        <f>IF($A966 ="", "", VLOOKUP($A966, 'Student reference sheet'!$A$2:$Z$2603,26,FALSE))</f>
        <v/>
      </c>
      <c r="O966" s="30" t="str">
        <f>IF($A966 ="", "", VLOOKUP($A966, 'Student reference sheet'!$A$2:$Z$2603,25,FALSE))</f>
        <v/>
      </c>
      <c r="P966" s="39" t="str">
        <f>IF($A966 = "", "", IF(OR(VLOOKUP($A966,'Student reference sheet'!$A$2:$V$2400,8,FALSE) = "R",  VLOOKUP($A966,'Student reference sheet'!$A$2:$V$2400,8,FALSE) = "L"), "X", ""))</f>
        <v/>
      </c>
      <c r="Q966" s="39" t="str">
        <f>IF($A966 ="", "", VLOOKUP($A966, 'Student reference sheet'!$A$2:$V$2603,22,FALSE))</f>
        <v/>
      </c>
      <c r="R966" s="39" t="str">
        <f>IF($A966 &lt;&gt; "",VLOOKUP($A966,'Student reference sheet'!$A$2:$V$2329, 5,FALSE), "")</f>
        <v/>
      </c>
      <c r="S966" s="39" t="str">
        <f>IF($A966 &lt;&gt; "",VLOOKUP($A966,'Student reference sheet'!$A$2:$V$2329, 6,FALSE), "")</f>
        <v/>
      </c>
      <c r="T966" s="30" t="str">
        <f>IF($A966 = "","",
IF(VLOOKUP($A966,'Student reference sheet'!$A$2:$V$2329, 10,FALSE) = "Y", "Hispanic",
IF(VLOOKUP($A966,'Student reference sheet'!$A$2:$V$2329,11,FALSE) &lt;&gt; "",
IF(VLOOKUP($A966,'Student reference sheet'!$A$2:$V$2329,11,FALSE) = "UNK", "Unknown", VLOOKUP(VALUE(VLOOKUP($A966,'Student reference sheet'!$A$2:$V$2329,11,FALSE)),'Ethnicity Reference'!$A$2:$B$22,2,FALSE)),
IF(VLOOKUP($A966,'Student reference sheet'!$A$2:$V$2329,9,FALSE) &lt;&gt; "", VLOOKUP(VALUE(VLOOKUP($A966,'Student reference sheet'!$A$2:$V$2329,9,FALSE)),'Ethnicity Reference'!$A$2:$B$22,2,FALSE),"Unknown"))))</f>
        <v/>
      </c>
      <c r="U966" s="35"/>
    </row>
    <row r="967" spans="1:21" ht="15.75">
      <c r="A967" s="47"/>
      <c r="B967" s="33"/>
      <c r="C967" s="39" t="str">
        <f>IF($A967 &lt;&gt; "",VLOOKUP($A967,'Student reference sheet'!$A$2:$V$2329, 3,FALSE), "")</f>
        <v/>
      </c>
      <c r="D967" s="39" t="str">
        <f>IF($A967 &lt;&gt; "",VLOOKUP($A967,'Student reference sheet'!$A$2:$V$2329, 2,FALSE), "")</f>
        <v/>
      </c>
      <c r="E967" s="35"/>
      <c r="F967" s="34"/>
      <c r="G967" s="40" t="str">
        <f t="shared" ca="1" si="45"/>
        <v/>
      </c>
      <c r="H967" s="40" t="str">
        <f t="shared" ca="1" si="46"/>
        <v/>
      </c>
      <c r="I967" s="36" t="str">
        <f>IF($A967 = "", "",
IF(COUNTIF(MINIMUM_DAY_DATES[], Attendance!J967) &gt; 0, VLOOKUP(Attendance!$G967,MINIMUM_DAY_PERIOD_SCHEDULE[], 2,TRUE),
IF(COUNTIF(RALLY_DATES[], Attendance!J967) &gt; 0, VLOOKUP(Attendance!$G967,RALLY_PERIOD_SCHEDULE[], 2,TRUE),
IF(WEEKDAY(Attendance!$J967) = 2,
       IF(COUNTIF(FINALS_WEEK_MONDAY_DATE[],Attendance!$J967) &gt; 0, VLOOKUP(Attendance!$G967,FINALS_WEEK_MONDAY_PERIOD_SCHEDULE[],2,TRUE),
       VLOOKUP(Attendance!$G967,REGULAR_WEEK_SCHEDULE[],6,TRUE)),
IF(WEEKDAY($J967) = 3,
       IF(COUNTIF(FINALS_WEEK_TUESDAY_DATE[],Attendance!$J967) &gt; 0, VLOOKUP(Attendance!$G967,FINALS_WEEK_TUESDAY_PERIOD_SCHEDULE[],2,TRUE),
       VLOOKUP(Attendance!$G967,REGULAR_WEEK_SCHEDULE[[Tuesday]:[Period]],5,TRUE)),
IF(WEEKDAY(Attendance!$J967) = 4,
        IF(COUNTIF(BLOCK_WEDNESDAY_DATES[],Attendance!$J967) &gt; 0, VLOOKUP(Attendance!$G967,BLOCK_WEDNESDAY_PERIOD_SCHEDULE[],2,TRUE),
        IF(COUNTIF(FINALS_WEEK_WEDNESDAY_DATE[],Attendance!$J967) &gt; 0, VLOOKUP(Attendance!$G967,FINALS_WEEK_WEDNESDAY_PERIOD_SCHEDULE[],2,TRUE),
       VLOOKUP(Attendance!$G967,REGULAR_WEEK_SCHEDULE[[Wednesday]:[Period]],4,TRUE))),
IF(WEEKDAY($J967) = 5,
       IF(COUNTIF(BLOCK_THURSDAY_DATES[],Attendance!$J967) &gt; 0, VLOOKUP(Attendance!$G967,BLOCK_THURSDAY_PERIOD_SCHEDULE[],2,TRUE),
       IF(COUNTIF(FINALS_WEEK_THURSDAY_DATE[],Attendance!$J967) &gt; 0, VLOOKUP(Attendance!$G967,FINALS_WEEK_THURSDAY_PERIOD_SCHEDULE[],2,TRUE),
       VLOOKUP(Attendance!$G967,REGULAR_WEEK_SCHEDULE[[Thursday]:[Period]],3,TRUE))),
IF(WEEKDAY(Attendance!$J967) = 6,
       IF(COUNTIF(FINALS_WEEK_FRIDAY_DATE[],Attendance!$J967) &gt; 0, VLOOKUP(Attendance!$G967,FINALS_WEEK_FRIDAY_PERIOD_SCHEDULE[],2,TRUE),
       VLOOKUP(Attendance!$G967,REGULAR_WEEK_SCHEDULE[[Friday]:[Period]],2,TRUE))))))))))</f>
        <v/>
      </c>
      <c r="J967" s="41" t="str">
        <f t="shared" ca="1" si="47"/>
        <v/>
      </c>
      <c r="K967" s="41" t="str">
        <f>IF($A967 &lt;&gt; "",VLOOKUP($A967,'Student reference sheet'!$A$2:$V$2329, 7,FALSE), "")</f>
        <v/>
      </c>
      <c r="L967" s="30" t="str">
        <f>IF($A967 ="", "", VLOOKUP($A967, 'Student reference sheet'!$A$2:$Z$2603,23,FALSE))</f>
        <v/>
      </c>
      <c r="M967" s="30" t="str">
        <f>IF($A967 ="", "", VLOOKUP($A967, 'Student reference sheet'!$A$2:$Z$2603,24,FALSE))</f>
        <v/>
      </c>
      <c r="N967" s="30" t="str">
        <f>IF($A967 ="", "", VLOOKUP($A967, 'Student reference sheet'!$A$2:$Z$2603,26,FALSE))</f>
        <v/>
      </c>
      <c r="O967" s="30" t="str">
        <f>IF($A967 ="", "", VLOOKUP($A967, 'Student reference sheet'!$A$2:$Z$2603,25,FALSE))</f>
        <v/>
      </c>
      <c r="P967" s="39" t="str">
        <f>IF($A967 = "", "", IF(OR(VLOOKUP($A967,'Student reference sheet'!$A$2:$V$2400,8,FALSE) = "R",  VLOOKUP($A967,'Student reference sheet'!$A$2:$V$2400,8,FALSE) = "L"), "X", ""))</f>
        <v/>
      </c>
      <c r="Q967" s="39" t="str">
        <f>IF($A967 ="", "", VLOOKUP($A967, 'Student reference sheet'!$A$2:$V$2603,22,FALSE))</f>
        <v/>
      </c>
      <c r="R967" s="39" t="str">
        <f>IF($A967 &lt;&gt; "",VLOOKUP($A967,'Student reference sheet'!$A$2:$V$2329, 5,FALSE), "")</f>
        <v/>
      </c>
      <c r="S967" s="39" t="str">
        <f>IF($A967 &lt;&gt; "",VLOOKUP($A967,'Student reference sheet'!$A$2:$V$2329, 6,FALSE), "")</f>
        <v/>
      </c>
      <c r="T967" s="30" t="str">
        <f>IF($A967 = "","",
IF(VLOOKUP($A967,'Student reference sheet'!$A$2:$V$2329, 10,FALSE) = "Y", "Hispanic",
IF(VLOOKUP($A967,'Student reference sheet'!$A$2:$V$2329,11,FALSE) &lt;&gt; "",
IF(VLOOKUP($A967,'Student reference sheet'!$A$2:$V$2329,11,FALSE) = "UNK", "Unknown", VLOOKUP(VALUE(VLOOKUP($A967,'Student reference sheet'!$A$2:$V$2329,11,FALSE)),'Ethnicity Reference'!$A$2:$B$22,2,FALSE)),
IF(VLOOKUP($A967,'Student reference sheet'!$A$2:$V$2329,9,FALSE) &lt;&gt; "", VLOOKUP(VALUE(VLOOKUP($A967,'Student reference sheet'!$A$2:$V$2329,9,FALSE)),'Ethnicity Reference'!$A$2:$B$22,2,FALSE),"Unknown"))))</f>
        <v/>
      </c>
      <c r="U967" s="35"/>
    </row>
    <row r="968" spans="1:21" ht="15.75">
      <c r="A968" s="47"/>
      <c r="B968" s="33"/>
      <c r="C968" s="39" t="str">
        <f>IF($A968 &lt;&gt; "",VLOOKUP($A968,'Student reference sheet'!$A$2:$V$2329, 3,FALSE), "")</f>
        <v/>
      </c>
      <c r="D968" s="39" t="str">
        <f>IF($A968 &lt;&gt; "",VLOOKUP($A968,'Student reference sheet'!$A$2:$V$2329, 2,FALSE), "")</f>
        <v/>
      </c>
      <c r="E968" s="35"/>
      <c r="F968" s="34"/>
      <c r="G968" s="40" t="str">
        <f t="shared" ca="1" si="45"/>
        <v/>
      </c>
      <c r="H968" s="40" t="str">
        <f t="shared" ca="1" si="46"/>
        <v/>
      </c>
      <c r="I968" s="36" t="str">
        <f>IF($A968 = "", "",
IF(COUNTIF(MINIMUM_DAY_DATES[], Attendance!J968) &gt; 0, VLOOKUP(Attendance!$G968,MINIMUM_DAY_PERIOD_SCHEDULE[], 2,TRUE),
IF(COUNTIF(RALLY_DATES[], Attendance!J968) &gt; 0, VLOOKUP(Attendance!$G968,RALLY_PERIOD_SCHEDULE[], 2,TRUE),
IF(WEEKDAY(Attendance!$J968) = 2,
       IF(COUNTIF(FINALS_WEEK_MONDAY_DATE[],Attendance!$J968) &gt; 0, VLOOKUP(Attendance!$G968,FINALS_WEEK_MONDAY_PERIOD_SCHEDULE[],2,TRUE),
       VLOOKUP(Attendance!$G968,REGULAR_WEEK_SCHEDULE[],6,TRUE)),
IF(WEEKDAY($J968) = 3,
       IF(COUNTIF(FINALS_WEEK_TUESDAY_DATE[],Attendance!$J968) &gt; 0, VLOOKUP(Attendance!$G968,FINALS_WEEK_TUESDAY_PERIOD_SCHEDULE[],2,TRUE),
       VLOOKUP(Attendance!$G968,REGULAR_WEEK_SCHEDULE[[Tuesday]:[Period]],5,TRUE)),
IF(WEEKDAY(Attendance!$J968) = 4,
        IF(COUNTIF(BLOCK_WEDNESDAY_DATES[],Attendance!$J968) &gt; 0, VLOOKUP(Attendance!$G968,BLOCK_WEDNESDAY_PERIOD_SCHEDULE[],2,TRUE),
        IF(COUNTIF(FINALS_WEEK_WEDNESDAY_DATE[],Attendance!$J968) &gt; 0, VLOOKUP(Attendance!$G968,FINALS_WEEK_WEDNESDAY_PERIOD_SCHEDULE[],2,TRUE),
       VLOOKUP(Attendance!$G968,REGULAR_WEEK_SCHEDULE[[Wednesday]:[Period]],4,TRUE))),
IF(WEEKDAY($J968) = 5,
       IF(COUNTIF(BLOCK_THURSDAY_DATES[],Attendance!$J968) &gt; 0, VLOOKUP(Attendance!$G968,BLOCK_THURSDAY_PERIOD_SCHEDULE[],2,TRUE),
       IF(COUNTIF(FINALS_WEEK_THURSDAY_DATE[],Attendance!$J968) &gt; 0, VLOOKUP(Attendance!$G968,FINALS_WEEK_THURSDAY_PERIOD_SCHEDULE[],2,TRUE),
       VLOOKUP(Attendance!$G968,REGULAR_WEEK_SCHEDULE[[Thursday]:[Period]],3,TRUE))),
IF(WEEKDAY(Attendance!$J968) = 6,
       IF(COUNTIF(FINALS_WEEK_FRIDAY_DATE[],Attendance!$J968) &gt; 0, VLOOKUP(Attendance!$G968,FINALS_WEEK_FRIDAY_PERIOD_SCHEDULE[],2,TRUE),
       VLOOKUP(Attendance!$G968,REGULAR_WEEK_SCHEDULE[[Friday]:[Period]],2,TRUE))))))))))</f>
        <v/>
      </c>
      <c r="J968" s="41" t="str">
        <f t="shared" ca="1" si="47"/>
        <v/>
      </c>
      <c r="K968" s="41" t="str">
        <f>IF($A968 &lt;&gt; "",VLOOKUP($A968,'Student reference sheet'!$A$2:$V$2329, 7,FALSE), "")</f>
        <v/>
      </c>
      <c r="L968" s="30" t="str">
        <f>IF($A968 ="", "", VLOOKUP($A968, 'Student reference sheet'!$A$2:$Z$2603,23,FALSE))</f>
        <v/>
      </c>
      <c r="M968" s="30" t="str">
        <f>IF($A968 ="", "", VLOOKUP($A968, 'Student reference sheet'!$A$2:$Z$2603,24,FALSE))</f>
        <v/>
      </c>
      <c r="N968" s="30" t="str">
        <f>IF($A968 ="", "", VLOOKUP($A968, 'Student reference sheet'!$A$2:$Z$2603,26,FALSE))</f>
        <v/>
      </c>
      <c r="O968" s="30" t="str">
        <f>IF($A968 ="", "", VLOOKUP($A968, 'Student reference sheet'!$A$2:$Z$2603,25,FALSE))</f>
        <v/>
      </c>
      <c r="P968" s="39" t="str">
        <f>IF($A968 = "", "", IF(OR(VLOOKUP($A968,'Student reference sheet'!$A$2:$V$2400,8,FALSE) = "R",  VLOOKUP($A968,'Student reference sheet'!$A$2:$V$2400,8,FALSE) = "L"), "X", ""))</f>
        <v/>
      </c>
      <c r="Q968" s="39" t="str">
        <f>IF($A968 ="", "", VLOOKUP($A968, 'Student reference sheet'!$A$2:$V$2603,22,FALSE))</f>
        <v/>
      </c>
      <c r="R968" s="39" t="str">
        <f>IF($A968 &lt;&gt; "",VLOOKUP($A968,'Student reference sheet'!$A$2:$V$2329, 5,FALSE), "")</f>
        <v/>
      </c>
      <c r="S968" s="39" t="str">
        <f>IF($A968 &lt;&gt; "",VLOOKUP($A968,'Student reference sheet'!$A$2:$V$2329, 6,FALSE), "")</f>
        <v/>
      </c>
      <c r="T968" s="30" t="str">
        <f>IF($A968 = "","",
IF(VLOOKUP($A968,'Student reference sheet'!$A$2:$V$2329, 10,FALSE) = "Y", "Hispanic",
IF(VLOOKUP($A968,'Student reference sheet'!$A$2:$V$2329,11,FALSE) &lt;&gt; "",
IF(VLOOKUP($A968,'Student reference sheet'!$A$2:$V$2329,11,FALSE) = "UNK", "Unknown", VLOOKUP(VALUE(VLOOKUP($A968,'Student reference sheet'!$A$2:$V$2329,11,FALSE)),'Ethnicity Reference'!$A$2:$B$22,2,FALSE)),
IF(VLOOKUP($A968,'Student reference sheet'!$A$2:$V$2329,9,FALSE) &lt;&gt; "", VLOOKUP(VALUE(VLOOKUP($A968,'Student reference sheet'!$A$2:$V$2329,9,FALSE)),'Ethnicity Reference'!$A$2:$B$22,2,FALSE),"Unknown"))))</f>
        <v/>
      </c>
      <c r="U968" s="35"/>
    </row>
    <row r="969" spans="1:21" ht="15.75">
      <c r="A969" s="47"/>
      <c r="B969" s="33"/>
      <c r="C969" s="39" t="str">
        <f>IF($A969 &lt;&gt; "",VLOOKUP($A969,'Student reference sheet'!$A$2:$V$2329, 3,FALSE), "")</f>
        <v/>
      </c>
      <c r="D969" s="39" t="str">
        <f>IF($A969 &lt;&gt; "",VLOOKUP($A969,'Student reference sheet'!$A$2:$V$2329, 2,FALSE), "")</f>
        <v/>
      </c>
      <c r="E969" s="35"/>
      <c r="F969" s="34"/>
      <c r="G969" s="40" t="str">
        <f t="shared" ca="1" si="45"/>
        <v/>
      </c>
      <c r="H969" s="40" t="str">
        <f t="shared" ca="1" si="46"/>
        <v/>
      </c>
      <c r="I969" s="36" t="str">
        <f>IF($A969 = "", "",
IF(COUNTIF(MINIMUM_DAY_DATES[], Attendance!J969) &gt; 0, VLOOKUP(Attendance!$G969,MINIMUM_DAY_PERIOD_SCHEDULE[], 2,TRUE),
IF(COUNTIF(RALLY_DATES[], Attendance!J969) &gt; 0, VLOOKUP(Attendance!$G969,RALLY_PERIOD_SCHEDULE[], 2,TRUE),
IF(WEEKDAY(Attendance!$J969) = 2,
       IF(COUNTIF(FINALS_WEEK_MONDAY_DATE[],Attendance!$J969) &gt; 0, VLOOKUP(Attendance!$G969,FINALS_WEEK_MONDAY_PERIOD_SCHEDULE[],2,TRUE),
       VLOOKUP(Attendance!$G969,REGULAR_WEEK_SCHEDULE[],6,TRUE)),
IF(WEEKDAY($J969) = 3,
       IF(COUNTIF(FINALS_WEEK_TUESDAY_DATE[],Attendance!$J969) &gt; 0, VLOOKUP(Attendance!$G969,FINALS_WEEK_TUESDAY_PERIOD_SCHEDULE[],2,TRUE),
       VLOOKUP(Attendance!$G969,REGULAR_WEEK_SCHEDULE[[Tuesday]:[Period]],5,TRUE)),
IF(WEEKDAY(Attendance!$J969) = 4,
        IF(COUNTIF(BLOCK_WEDNESDAY_DATES[],Attendance!$J969) &gt; 0, VLOOKUP(Attendance!$G969,BLOCK_WEDNESDAY_PERIOD_SCHEDULE[],2,TRUE),
        IF(COUNTIF(FINALS_WEEK_WEDNESDAY_DATE[],Attendance!$J969) &gt; 0, VLOOKUP(Attendance!$G969,FINALS_WEEK_WEDNESDAY_PERIOD_SCHEDULE[],2,TRUE),
       VLOOKUP(Attendance!$G969,REGULAR_WEEK_SCHEDULE[[Wednesday]:[Period]],4,TRUE))),
IF(WEEKDAY($J969) = 5,
       IF(COUNTIF(BLOCK_THURSDAY_DATES[],Attendance!$J969) &gt; 0, VLOOKUP(Attendance!$G969,BLOCK_THURSDAY_PERIOD_SCHEDULE[],2,TRUE),
       IF(COUNTIF(FINALS_WEEK_THURSDAY_DATE[],Attendance!$J969) &gt; 0, VLOOKUP(Attendance!$G969,FINALS_WEEK_THURSDAY_PERIOD_SCHEDULE[],2,TRUE),
       VLOOKUP(Attendance!$G969,REGULAR_WEEK_SCHEDULE[[Thursday]:[Period]],3,TRUE))),
IF(WEEKDAY(Attendance!$J969) = 6,
       IF(COUNTIF(FINALS_WEEK_FRIDAY_DATE[],Attendance!$J969) &gt; 0, VLOOKUP(Attendance!$G969,FINALS_WEEK_FRIDAY_PERIOD_SCHEDULE[],2,TRUE),
       VLOOKUP(Attendance!$G969,REGULAR_WEEK_SCHEDULE[[Friday]:[Period]],2,TRUE))))))))))</f>
        <v/>
      </c>
      <c r="J969" s="41" t="str">
        <f t="shared" ca="1" si="47"/>
        <v/>
      </c>
      <c r="K969" s="41" t="str">
        <f>IF($A969 &lt;&gt; "",VLOOKUP($A969,'Student reference sheet'!$A$2:$V$2329, 7,FALSE), "")</f>
        <v/>
      </c>
      <c r="L969" s="30" t="str">
        <f>IF($A969 ="", "", VLOOKUP($A969, 'Student reference sheet'!$A$2:$Z$2603,23,FALSE))</f>
        <v/>
      </c>
      <c r="M969" s="30" t="str">
        <f>IF($A969 ="", "", VLOOKUP($A969, 'Student reference sheet'!$A$2:$Z$2603,24,FALSE))</f>
        <v/>
      </c>
      <c r="N969" s="30" t="str">
        <f>IF($A969 ="", "", VLOOKUP($A969, 'Student reference sheet'!$A$2:$Z$2603,26,FALSE))</f>
        <v/>
      </c>
      <c r="O969" s="30" t="str">
        <f>IF($A969 ="", "", VLOOKUP($A969, 'Student reference sheet'!$A$2:$Z$2603,25,FALSE))</f>
        <v/>
      </c>
      <c r="P969" s="39" t="str">
        <f>IF($A969 = "", "", IF(OR(VLOOKUP($A969,'Student reference sheet'!$A$2:$V$2400,8,FALSE) = "R",  VLOOKUP($A969,'Student reference sheet'!$A$2:$V$2400,8,FALSE) = "L"), "X", ""))</f>
        <v/>
      </c>
      <c r="Q969" s="39" t="str">
        <f>IF($A969 ="", "", VLOOKUP($A969, 'Student reference sheet'!$A$2:$V$2603,22,FALSE))</f>
        <v/>
      </c>
      <c r="R969" s="39" t="str">
        <f>IF($A969 &lt;&gt; "",VLOOKUP($A969,'Student reference sheet'!$A$2:$V$2329, 5,FALSE), "")</f>
        <v/>
      </c>
      <c r="S969" s="39" t="str">
        <f>IF($A969 &lt;&gt; "",VLOOKUP($A969,'Student reference sheet'!$A$2:$V$2329, 6,FALSE), "")</f>
        <v/>
      </c>
      <c r="T969" s="30" t="str">
        <f>IF($A969 = "","",
IF(VLOOKUP($A969,'Student reference sheet'!$A$2:$V$2329, 10,FALSE) = "Y", "Hispanic",
IF(VLOOKUP($A969,'Student reference sheet'!$A$2:$V$2329,11,FALSE) &lt;&gt; "",
IF(VLOOKUP($A969,'Student reference sheet'!$A$2:$V$2329,11,FALSE) = "UNK", "Unknown", VLOOKUP(VALUE(VLOOKUP($A969,'Student reference sheet'!$A$2:$V$2329,11,FALSE)),'Ethnicity Reference'!$A$2:$B$22,2,FALSE)),
IF(VLOOKUP($A969,'Student reference sheet'!$A$2:$V$2329,9,FALSE) &lt;&gt; "", VLOOKUP(VALUE(VLOOKUP($A969,'Student reference sheet'!$A$2:$V$2329,9,FALSE)),'Ethnicity Reference'!$A$2:$B$22,2,FALSE),"Unknown"))))</f>
        <v/>
      </c>
      <c r="U969" s="35"/>
    </row>
    <row r="970" spans="1:21" ht="15.75">
      <c r="A970" s="47"/>
      <c r="B970" s="33"/>
      <c r="C970" s="39" t="str">
        <f>IF($A970 &lt;&gt; "",VLOOKUP($A970,'Student reference sheet'!$A$2:$V$2329, 3,FALSE), "")</f>
        <v/>
      </c>
      <c r="D970" s="39" t="str">
        <f>IF($A970 &lt;&gt; "",VLOOKUP($A970,'Student reference sheet'!$A$2:$V$2329, 2,FALSE), "")</f>
        <v/>
      </c>
      <c r="E970" s="35"/>
      <c r="F970" s="34"/>
      <c r="G970" s="40" t="str">
        <f t="shared" ref="G970:G1033" ca="1" si="48">IF(A970 &lt;&gt;"", IF(G970 = "",NOW() - TODAY(), G970), "")</f>
        <v/>
      </c>
      <c r="H970" s="40" t="str">
        <f t="shared" ref="H970:H1033" ca="1" si="49">IF(B970 &lt;&gt;"", IF(H970 = "",NOW() - TODAY(), H970), "")</f>
        <v/>
      </c>
      <c r="I970" s="36" t="str">
        <f>IF($A970 = "", "",
IF(COUNTIF(MINIMUM_DAY_DATES[], Attendance!J970) &gt; 0, VLOOKUP(Attendance!$G970,MINIMUM_DAY_PERIOD_SCHEDULE[], 2,TRUE),
IF(COUNTIF(RALLY_DATES[], Attendance!J970) &gt; 0, VLOOKUP(Attendance!$G970,RALLY_PERIOD_SCHEDULE[], 2,TRUE),
IF(WEEKDAY(Attendance!$J970) = 2,
       IF(COUNTIF(FINALS_WEEK_MONDAY_DATE[],Attendance!$J970) &gt; 0, VLOOKUP(Attendance!$G970,FINALS_WEEK_MONDAY_PERIOD_SCHEDULE[],2,TRUE),
       VLOOKUP(Attendance!$G970,REGULAR_WEEK_SCHEDULE[],6,TRUE)),
IF(WEEKDAY($J970) = 3,
       IF(COUNTIF(FINALS_WEEK_TUESDAY_DATE[],Attendance!$J970) &gt; 0, VLOOKUP(Attendance!$G970,FINALS_WEEK_TUESDAY_PERIOD_SCHEDULE[],2,TRUE),
       VLOOKUP(Attendance!$G970,REGULAR_WEEK_SCHEDULE[[Tuesday]:[Period]],5,TRUE)),
IF(WEEKDAY(Attendance!$J970) = 4,
        IF(COUNTIF(BLOCK_WEDNESDAY_DATES[],Attendance!$J970) &gt; 0, VLOOKUP(Attendance!$G970,BLOCK_WEDNESDAY_PERIOD_SCHEDULE[],2,TRUE),
        IF(COUNTIF(FINALS_WEEK_WEDNESDAY_DATE[],Attendance!$J970) &gt; 0, VLOOKUP(Attendance!$G970,FINALS_WEEK_WEDNESDAY_PERIOD_SCHEDULE[],2,TRUE),
       VLOOKUP(Attendance!$G970,REGULAR_WEEK_SCHEDULE[[Wednesday]:[Period]],4,TRUE))),
IF(WEEKDAY($J970) = 5,
       IF(COUNTIF(BLOCK_THURSDAY_DATES[],Attendance!$J970) &gt; 0, VLOOKUP(Attendance!$G970,BLOCK_THURSDAY_PERIOD_SCHEDULE[],2,TRUE),
       IF(COUNTIF(FINALS_WEEK_THURSDAY_DATE[],Attendance!$J970) &gt; 0, VLOOKUP(Attendance!$G970,FINALS_WEEK_THURSDAY_PERIOD_SCHEDULE[],2,TRUE),
       VLOOKUP(Attendance!$G970,REGULAR_WEEK_SCHEDULE[[Thursday]:[Period]],3,TRUE))),
IF(WEEKDAY(Attendance!$J970) = 6,
       IF(COUNTIF(FINALS_WEEK_FRIDAY_DATE[],Attendance!$J970) &gt; 0, VLOOKUP(Attendance!$G970,FINALS_WEEK_FRIDAY_PERIOD_SCHEDULE[],2,TRUE),
       VLOOKUP(Attendance!$G970,REGULAR_WEEK_SCHEDULE[[Friday]:[Period]],2,TRUE))))))))))</f>
        <v/>
      </c>
      <c r="J970" s="41" t="str">
        <f t="shared" ref="J970:J1033" ca="1" si="50">IF(A970 &lt;&gt;"", IF(J970 = "",TODAY(), J970), "")</f>
        <v/>
      </c>
      <c r="K970" s="41" t="str">
        <f>IF($A970 &lt;&gt; "",VLOOKUP($A970,'Student reference sheet'!$A$2:$V$2329, 7,FALSE), "")</f>
        <v/>
      </c>
      <c r="L970" s="30" t="str">
        <f>IF($A970 ="", "", VLOOKUP($A970, 'Student reference sheet'!$A$2:$Z$2603,23,FALSE))</f>
        <v/>
      </c>
      <c r="M970" s="30" t="str">
        <f>IF($A970 ="", "", VLOOKUP($A970, 'Student reference sheet'!$A$2:$Z$2603,24,FALSE))</f>
        <v/>
      </c>
      <c r="N970" s="30" t="str">
        <f>IF($A970 ="", "", VLOOKUP($A970, 'Student reference sheet'!$A$2:$Z$2603,26,FALSE))</f>
        <v/>
      </c>
      <c r="O970" s="30" t="str">
        <f>IF($A970 ="", "", VLOOKUP($A970, 'Student reference sheet'!$A$2:$Z$2603,25,FALSE))</f>
        <v/>
      </c>
      <c r="P970" s="39" t="str">
        <f>IF($A970 = "", "", IF(OR(VLOOKUP($A970,'Student reference sheet'!$A$2:$V$2400,8,FALSE) = "R",  VLOOKUP($A970,'Student reference sheet'!$A$2:$V$2400,8,FALSE) = "L"), "X", ""))</f>
        <v/>
      </c>
      <c r="Q970" s="39" t="str">
        <f>IF($A970 ="", "", VLOOKUP($A970, 'Student reference sheet'!$A$2:$V$2603,22,FALSE))</f>
        <v/>
      </c>
      <c r="R970" s="39" t="str">
        <f>IF($A970 &lt;&gt; "",VLOOKUP($A970,'Student reference sheet'!$A$2:$V$2329, 5,FALSE), "")</f>
        <v/>
      </c>
      <c r="S970" s="39" t="str">
        <f>IF($A970 &lt;&gt; "",VLOOKUP($A970,'Student reference sheet'!$A$2:$V$2329, 6,FALSE), "")</f>
        <v/>
      </c>
      <c r="T970" s="30" t="str">
        <f>IF($A970 = "","",
IF(VLOOKUP($A970,'Student reference sheet'!$A$2:$V$2329, 10,FALSE) = "Y", "Hispanic",
IF(VLOOKUP($A970,'Student reference sheet'!$A$2:$V$2329,11,FALSE) &lt;&gt; "",
IF(VLOOKUP($A970,'Student reference sheet'!$A$2:$V$2329,11,FALSE) = "UNK", "Unknown", VLOOKUP(VALUE(VLOOKUP($A970,'Student reference sheet'!$A$2:$V$2329,11,FALSE)),'Ethnicity Reference'!$A$2:$B$22,2,FALSE)),
IF(VLOOKUP($A970,'Student reference sheet'!$A$2:$V$2329,9,FALSE) &lt;&gt; "", VLOOKUP(VALUE(VLOOKUP($A970,'Student reference sheet'!$A$2:$V$2329,9,FALSE)),'Ethnicity Reference'!$A$2:$B$22,2,FALSE),"Unknown"))))</f>
        <v/>
      </c>
      <c r="U970" s="35"/>
    </row>
    <row r="971" spans="1:21" ht="15.75">
      <c r="A971" s="47"/>
      <c r="B971" s="33"/>
      <c r="C971" s="39" t="str">
        <f>IF($A971 &lt;&gt; "",VLOOKUP($A971,'Student reference sheet'!$A$2:$V$2329, 3,FALSE), "")</f>
        <v/>
      </c>
      <c r="D971" s="39" t="str">
        <f>IF($A971 &lt;&gt; "",VLOOKUP($A971,'Student reference sheet'!$A$2:$V$2329, 2,FALSE), "")</f>
        <v/>
      </c>
      <c r="E971" s="35"/>
      <c r="F971" s="34"/>
      <c r="G971" s="40" t="str">
        <f t="shared" ca="1" si="48"/>
        <v/>
      </c>
      <c r="H971" s="40" t="str">
        <f t="shared" ca="1" si="49"/>
        <v/>
      </c>
      <c r="I971" s="36" t="str">
        <f>IF($A971 = "", "",
IF(COUNTIF(MINIMUM_DAY_DATES[], Attendance!J971) &gt; 0, VLOOKUP(Attendance!$G971,MINIMUM_DAY_PERIOD_SCHEDULE[], 2,TRUE),
IF(COUNTIF(RALLY_DATES[], Attendance!J971) &gt; 0, VLOOKUP(Attendance!$G971,RALLY_PERIOD_SCHEDULE[], 2,TRUE),
IF(WEEKDAY(Attendance!$J971) = 2,
       IF(COUNTIF(FINALS_WEEK_MONDAY_DATE[],Attendance!$J971) &gt; 0, VLOOKUP(Attendance!$G971,FINALS_WEEK_MONDAY_PERIOD_SCHEDULE[],2,TRUE),
       VLOOKUP(Attendance!$G971,REGULAR_WEEK_SCHEDULE[],6,TRUE)),
IF(WEEKDAY($J971) = 3,
       IF(COUNTIF(FINALS_WEEK_TUESDAY_DATE[],Attendance!$J971) &gt; 0, VLOOKUP(Attendance!$G971,FINALS_WEEK_TUESDAY_PERIOD_SCHEDULE[],2,TRUE),
       VLOOKUP(Attendance!$G971,REGULAR_WEEK_SCHEDULE[[Tuesday]:[Period]],5,TRUE)),
IF(WEEKDAY(Attendance!$J971) = 4,
        IF(COUNTIF(BLOCK_WEDNESDAY_DATES[],Attendance!$J971) &gt; 0, VLOOKUP(Attendance!$G971,BLOCK_WEDNESDAY_PERIOD_SCHEDULE[],2,TRUE),
        IF(COUNTIF(FINALS_WEEK_WEDNESDAY_DATE[],Attendance!$J971) &gt; 0, VLOOKUP(Attendance!$G971,FINALS_WEEK_WEDNESDAY_PERIOD_SCHEDULE[],2,TRUE),
       VLOOKUP(Attendance!$G971,REGULAR_WEEK_SCHEDULE[[Wednesday]:[Period]],4,TRUE))),
IF(WEEKDAY($J971) = 5,
       IF(COUNTIF(BLOCK_THURSDAY_DATES[],Attendance!$J971) &gt; 0, VLOOKUP(Attendance!$G971,BLOCK_THURSDAY_PERIOD_SCHEDULE[],2,TRUE),
       IF(COUNTIF(FINALS_WEEK_THURSDAY_DATE[],Attendance!$J971) &gt; 0, VLOOKUP(Attendance!$G971,FINALS_WEEK_THURSDAY_PERIOD_SCHEDULE[],2,TRUE),
       VLOOKUP(Attendance!$G971,REGULAR_WEEK_SCHEDULE[[Thursday]:[Period]],3,TRUE))),
IF(WEEKDAY(Attendance!$J971) = 6,
       IF(COUNTIF(FINALS_WEEK_FRIDAY_DATE[],Attendance!$J971) &gt; 0, VLOOKUP(Attendance!$G971,FINALS_WEEK_FRIDAY_PERIOD_SCHEDULE[],2,TRUE),
       VLOOKUP(Attendance!$G971,REGULAR_WEEK_SCHEDULE[[Friday]:[Period]],2,TRUE))))))))))</f>
        <v/>
      </c>
      <c r="J971" s="41" t="str">
        <f t="shared" ca="1" si="50"/>
        <v/>
      </c>
      <c r="K971" s="41" t="str">
        <f>IF($A971 &lt;&gt; "",VLOOKUP($A971,'Student reference sheet'!$A$2:$V$2329, 7,FALSE), "")</f>
        <v/>
      </c>
      <c r="L971" s="30" t="str">
        <f>IF($A971 ="", "", VLOOKUP($A971, 'Student reference sheet'!$A$2:$Z$2603,23,FALSE))</f>
        <v/>
      </c>
      <c r="M971" s="30" t="str">
        <f>IF($A971 ="", "", VLOOKUP($A971, 'Student reference sheet'!$A$2:$Z$2603,24,FALSE))</f>
        <v/>
      </c>
      <c r="N971" s="30" t="str">
        <f>IF($A971 ="", "", VLOOKUP($A971, 'Student reference sheet'!$A$2:$Z$2603,26,FALSE))</f>
        <v/>
      </c>
      <c r="O971" s="30" t="str">
        <f>IF($A971 ="", "", VLOOKUP($A971, 'Student reference sheet'!$A$2:$Z$2603,25,FALSE))</f>
        <v/>
      </c>
      <c r="P971" s="39" t="str">
        <f>IF($A971 = "", "", IF(OR(VLOOKUP($A971,'Student reference sheet'!$A$2:$V$2400,8,FALSE) = "R",  VLOOKUP($A971,'Student reference sheet'!$A$2:$V$2400,8,FALSE) = "L"), "X", ""))</f>
        <v/>
      </c>
      <c r="Q971" s="39" t="str">
        <f>IF($A971 ="", "", VLOOKUP($A971, 'Student reference sheet'!$A$2:$V$2603,22,FALSE))</f>
        <v/>
      </c>
      <c r="R971" s="39" t="str">
        <f>IF($A971 &lt;&gt; "",VLOOKUP($A971,'Student reference sheet'!$A$2:$V$2329, 5,FALSE), "")</f>
        <v/>
      </c>
      <c r="S971" s="39" t="str">
        <f>IF($A971 &lt;&gt; "",VLOOKUP($A971,'Student reference sheet'!$A$2:$V$2329, 6,FALSE), "")</f>
        <v/>
      </c>
      <c r="T971" s="30" t="str">
        <f>IF($A971 = "","",
IF(VLOOKUP($A971,'Student reference sheet'!$A$2:$V$2329, 10,FALSE) = "Y", "Hispanic",
IF(VLOOKUP($A971,'Student reference sheet'!$A$2:$V$2329,11,FALSE) &lt;&gt; "",
IF(VLOOKUP($A971,'Student reference sheet'!$A$2:$V$2329,11,FALSE) = "UNK", "Unknown", VLOOKUP(VALUE(VLOOKUP($A971,'Student reference sheet'!$A$2:$V$2329,11,FALSE)),'Ethnicity Reference'!$A$2:$B$22,2,FALSE)),
IF(VLOOKUP($A971,'Student reference sheet'!$A$2:$V$2329,9,FALSE) &lt;&gt; "", VLOOKUP(VALUE(VLOOKUP($A971,'Student reference sheet'!$A$2:$V$2329,9,FALSE)),'Ethnicity Reference'!$A$2:$B$22,2,FALSE),"Unknown"))))</f>
        <v/>
      </c>
      <c r="U971" s="35"/>
    </row>
    <row r="972" spans="1:21" ht="15.75">
      <c r="A972" s="47"/>
      <c r="B972" s="33"/>
      <c r="C972" s="39" t="str">
        <f>IF($A972 &lt;&gt; "",VLOOKUP($A972,'Student reference sheet'!$A$2:$V$2329, 3,FALSE), "")</f>
        <v/>
      </c>
      <c r="D972" s="39" t="str">
        <f>IF($A972 &lt;&gt; "",VLOOKUP($A972,'Student reference sheet'!$A$2:$V$2329, 2,FALSE), "")</f>
        <v/>
      </c>
      <c r="E972" s="35"/>
      <c r="F972" s="34"/>
      <c r="G972" s="40" t="str">
        <f t="shared" ca="1" si="48"/>
        <v/>
      </c>
      <c r="H972" s="40" t="str">
        <f t="shared" ca="1" si="49"/>
        <v/>
      </c>
      <c r="I972" s="36" t="str">
        <f>IF($A972 = "", "",
IF(COUNTIF(MINIMUM_DAY_DATES[], Attendance!J972) &gt; 0, VLOOKUP(Attendance!$G972,MINIMUM_DAY_PERIOD_SCHEDULE[], 2,TRUE),
IF(COUNTIF(RALLY_DATES[], Attendance!J972) &gt; 0, VLOOKUP(Attendance!$G972,RALLY_PERIOD_SCHEDULE[], 2,TRUE),
IF(WEEKDAY(Attendance!$J972) = 2,
       IF(COUNTIF(FINALS_WEEK_MONDAY_DATE[],Attendance!$J972) &gt; 0, VLOOKUP(Attendance!$G972,FINALS_WEEK_MONDAY_PERIOD_SCHEDULE[],2,TRUE),
       VLOOKUP(Attendance!$G972,REGULAR_WEEK_SCHEDULE[],6,TRUE)),
IF(WEEKDAY($J972) = 3,
       IF(COUNTIF(FINALS_WEEK_TUESDAY_DATE[],Attendance!$J972) &gt; 0, VLOOKUP(Attendance!$G972,FINALS_WEEK_TUESDAY_PERIOD_SCHEDULE[],2,TRUE),
       VLOOKUP(Attendance!$G972,REGULAR_WEEK_SCHEDULE[[Tuesday]:[Period]],5,TRUE)),
IF(WEEKDAY(Attendance!$J972) = 4,
        IF(COUNTIF(BLOCK_WEDNESDAY_DATES[],Attendance!$J972) &gt; 0, VLOOKUP(Attendance!$G972,BLOCK_WEDNESDAY_PERIOD_SCHEDULE[],2,TRUE),
        IF(COUNTIF(FINALS_WEEK_WEDNESDAY_DATE[],Attendance!$J972) &gt; 0, VLOOKUP(Attendance!$G972,FINALS_WEEK_WEDNESDAY_PERIOD_SCHEDULE[],2,TRUE),
       VLOOKUP(Attendance!$G972,REGULAR_WEEK_SCHEDULE[[Wednesday]:[Period]],4,TRUE))),
IF(WEEKDAY($J972) = 5,
       IF(COUNTIF(BLOCK_THURSDAY_DATES[],Attendance!$J972) &gt; 0, VLOOKUP(Attendance!$G972,BLOCK_THURSDAY_PERIOD_SCHEDULE[],2,TRUE),
       IF(COUNTIF(FINALS_WEEK_THURSDAY_DATE[],Attendance!$J972) &gt; 0, VLOOKUP(Attendance!$G972,FINALS_WEEK_THURSDAY_PERIOD_SCHEDULE[],2,TRUE),
       VLOOKUP(Attendance!$G972,REGULAR_WEEK_SCHEDULE[[Thursday]:[Period]],3,TRUE))),
IF(WEEKDAY(Attendance!$J972) = 6,
       IF(COUNTIF(FINALS_WEEK_FRIDAY_DATE[],Attendance!$J972) &gt; 0, VLOOKUP(Attendance!$G972,FINALS_WEEK_FRIDAY_PERIOD_SCHEDULE[],2,TRUE),
       VLOOKUP(Attendance!$G972,REGULAR_WEEK_SCHEDULE[[Friday]:[Period]],2,TRUE))))))))))</f>
        <v/>
      </c>
      <c r="J972" s="41" t="str">
        <f t="shared" ca="1" si="50"/>
        <v/>
      </c>
      <c r="K972" s="41" t="str">
        <f>IF($A972 &lt;&gt; "",VLOOKUP($A972,'Student reference sheet'!$A$2:$V$2329, 7,FALSE), "")</f>
        <v/>
      </c>
      <c r="L972" s="30" t="str">
        <f>IF($A972 ="", "", VLOOKUP($A972, 'Student reference sheet'!$A$2:$Z$2603,23,FALSE))</f>
        <v/>
      </c>
      <c r="M972" s="30" t="str">
        <f>IF($A972 ="", "", VLOOKUP($A972, 'Student reference sheet'!$A$2:$Z$2603,24,FALSE))</f>
        <v/>
      </c>
      <c r="N972" s="30" t="str">
        <f>IF($A972 ="", "", VLOOKUP($A972, 'Student reference sheet'!$A$2:$Z$2603,26,FALSE))</f>
        <v/>
      </c>
      <c r="O972" s="30" t="str">
        <f>IF($A972 ="", "", VLOOKUP($A972, 'Student reference sheet'!$A$2:$Z$2603,25,FALSE))</f>
        <v/>
      </c>
      <c r="P972" s="39" t="str">
        <f>IF($A972 = "", "", IF(OR(VLOOKUP($A972,'Student reference sheet'!$A$2:$V$2400,8,FALSE) = "R",  VLOOKUP($A972,'Student reference sheet'!$A$2:$V$2400,8,FALSE) = "L"), "X", ""))</f>
        <v/>
      </c>
      <c r="Q972" s="39" t="str">
        <f>IF($A972 ="", "", VLOOKUP($A972, 'Student reference sheet'!$A$2:$V$2603,22,FALSE))</f>
        <v/>
      </c>
      <c r="R972" s="39" t="str">
        <f>IF($A972 &lt;&gt; "",VLOOKUP($A972,'Student reference sheet'!$A$2:$V$2329, 5,FALSE), "")</f>
        <v/>
      </c>
      <c r="S972" s="39" t="str">
        <f>IF($A972 &lt;&gt; "",VLOOKUP($A972,'Student reference sheet'!$A$2:$V$2329, 6,FALSE), "")</f>
        <v/>
      </c>
      <c r="T972" s="30" t="str">
        <f>IF($A972 = "","",
IF(VLOOKUP($A972,'Student reference sheet'!$A$2:$V$2329, 10,FALSE) = "Y", "Hispanic",
IF(VLOOKUP($A972,'Student reference sheet'!$A$2:$V$2329,11,FALSE) &lt;&gt; "",
IF(VLOOKUP($A972,'Student reference sheet'!$A$2:$V$2329,11,FALSE) = "UNK", "Unknown", VLOOKUP(VALUE(VLOOKUP($A972,'Student reference sheet'!$A$2:$V$2329,11,FALSE)),'Ethnicity Reference'!$A$2:$B$22,2,FALSE)),
IF(VLOOKUP($A972,'Student reference sheet'!$A$2:$V$2329,9,FALSE) &lt;&gt; "", VLOOKUP(VALUE(VLOOKUP($A972,'Student reference sheet'!$A$2:$V$2329,9,FALSE)),'Ethnicity Reference'!$A$2:$B$22,2,FALSE),"Unknown"))))</f>
        <v/>
      </c>
      <c r="U972" s="35"/>
    </row>
    <row r="973" spans="1:21" ht="15.75">
      <c r="A973" s="47"/>
      <c r="B973" s="33"/>
      <c r="C973" s="39" t="str">
        <f>IF($A973 &lt;&gt; "",VLOOKUP($A973,'Student reference sheet'!$A$2:$V$2329, 3,FALSE), "")</f>
        <v/>
      </c>
      <c r="D973" s="39" t="str">
        <f>IF($A973 &lt;&gt; "",VLOOKUP($A973,'Student reference sheet'!$A$2:$V$2329, 2,FALSE), "")</f>
        <v/>
      </c>
      <c r="E973" s="35"/>
      <c r="F973" s="34"/>
      <c r="G973" s="40" t="str">
        <f t="shared" ca="1" si="48"/>
        <v/>
      </c>
      <c r="H973" s="40" t="str">
        <f t="shared" ca="1" si="49"/>
        <v/>
      </c>
      <c r="I973" s="36" t="str">
        <f>IF($A973 = "", "",
IF(COUNTIF(MINIMUM_DAY_DATES[], Attendance!J973) &gt; 0, VLOOKUP(Attendance!$G973,MINIMUM_DAY_PERIOD_SCHEDULE[], 2,TRUE),
IF(COUNTIF(RALLY_DATES[], Attendance!J973) &gt; 0, VLOOKUP(Attendance!$G973,RALLY_PERIOD_SCHEDULE[], 2,TRUE),
IF(WEEKDAY(Attendance!$J973) = 2,
       IF(COUNTIF(FINALS_WEEK_MONDAY_DATE[],Attendance!$J973) &gt; 0, VLOOKUP(Attendance!$G973,FINALS_WEEK_MONDAY_PERIOD_SCHEDULE[],2,TRUE),
       VLOOKUP(Attendance!$G973,REGULAR_WEEK_SCHEDULE[],6,TRUE)),
IF(WEEKDAY($J973) = 3,
       IF(COUNTIF(FINALS_WEEK_TUESDAY_DATE[],Attendance!$J973) &gt; 0, VLOOKUP(Attendance!$G973,FINALS_WEEK_TUESDAY_PERIOD_SCHEDULE[],2,TRUE),
       VLOOKUP(Attendance!$G973,REGULAR_WEEK_SCHEDULE[[Tuesday]:[Period]],5,TRUE)),
IF(WEEKDAY(Attendance!$J973) = 4,
        IF(COUNTIF(BLOCK_WEDNESDAY_DATES[],Attendance!$J973) &gt; 0, VLOOKUP(Attendance!$G973,BLOCK_WEDNESDAY_PERIOD_SCHEDULE[],2,TRUE),
        IF(COUNTIF(FINALS_WEEK_WEDNESDAY_DATE[],Attendance!$J973) &gt; 0, VLOOKUP(Attendance!$G973,FINALS_WEEK_WEDNESDAY_PERIOD_SCHEDULE[],2,TRUE),
       VLOOKUP(Attendance!$G973,REGULAR_WEEK_SCHEDULE[[Wednesday]:[Period]],4,TRUE))),
IF(WEEKDAY($J973) = 5,
       IF(COUNTIF(BLOCK_THURSDAY_DATES[],Attendance!$J973) &gt; 0, VLOOKUP(Attendance!$G973,BLOCK_THURSDAY_PERIOD_SCHEDULE[],2,TRUE),
       IF(COUNTIF(FINALS_WEEK_THURSDAY_DATE[],Attendance!$J973) &gt; 0, VLOOKUP(Attendance!$G973,FINALS_WEEK_THURSDAY_PERIOD_SCHEDULE[],2,TRUE),
       VLOOKUP(Attendance!$G973,REGULAR_WEEK_SCHEDULE[[Thursday]:[Period]],3,TRUE))),
IF(WEEKDAY(Attendance!$J973) = 6,
       IF(COUNTIF(FINALS_WEEK_FRIDAY_DATE[],Attendance!$J973) &gt; 0, VLOOKUP(Attendance!$G973,FINALS_WEEK_FRIDAY_PERIOD_SCHEDULE[],2,TRUE),
       VLOOKUP(Attendance!$G973,REGULAR_WEEK_SCHEDULE[[Friday]:[Period]],2,TRUE))))))))))</f>
        <v/>
      </c>
      <c r="J973" s="41" t="str">
        <f t="shared" ca="1" si="50"/>
        <v/>
      </c>
      <c r="K973" s="41" t="str">
        <f>IF($A973 &lt;&gt; "",VLOOKUP($A973,'Student reference sheet'!$A$2:$V$2329, 7,FALSE), "")</f>
        <v/>
      </c>
      <c r="L973" s="30" t="str">
        <f>IF($A973 ="", "", VLOOKUP($A973, 'Student reference sheet'!$A$2:$Z$2603,23,FALSE))</f>
        <v/>
      </c>
      <c r="M973" s="30" t="str">
        <f>IF($A973 ="", "", VLOOKUP($A973, 'Student reference sheet'!$A$2:$Z$2603,24,FALSE))</f>
        <v/>
      </c>
      <c r="N973" s="30" t="str">
        <f>IF($A973 ="", "", VLOOKUP($A973, 'Student reference sheet'!$A$2:$Z$2603,26,FALSE))</f>
        <v/>
      </c>
      <c r="O973" s="30" t="str">
        <f>IF($A973 ="", "", VLOOKUP($A973, 'Student reference sheet'!$A$2:$Z$2603,25,FALSE))</f>
        <v/>
      </c>
      <c r="P973" s="39" t="str">
        <f>IF($A973 = "", "", IF(OR(VLOOKUP($A973,'Student reference sheet'!$A$2:$V$2400,8,FALSE) = "R",  VLOOKUP($A973,'Student reference sheet'!$A$2:$V$2400,8,FALSE) = "L"), "X", ""))</f>
        <v/>
      </c>
      <c r="Q973" s="39" t="str">
        <f>IF($A973 ="", "", VLOOKUP($A973, 'Student reference sheet'!$A$2:$V$2603,22,FALSE))</f>
        <v/>
      </c>
      <c r="R973" s="39" t="str">
        <f>IF($A973 &lt;&gt; "",VLOOKUP($A973,'Student reference sheet'!$A$2:$V$2329, 5,FALSE), "")</f>
        <v/>
      </c>
      <c r="S973" s="39" t="str">
        <f>IF($A973 &lt;&gt; "",VLOOKUP($A973,'Student reference sheet'!$A$2:$V$2329, 6,FALSE), "")</f>
        <v/>
      </c>
      <c r="T973" s="30" t="str">
        <f>IF($A973 = "","",
IF(VLOOKUP($A973,'Student reference sheet'!$A$2:$V$2329, 10,FALSE) = "Y", "Hispanic",
IF(VLOOKUP($A973,'Student reference sheet'!$A$2:$V$2329,11,FALSE) &lt;&gt; "",
IF(VLOOKUP($A973,'Student reference sheet'!$A$2:$V$2329,11,FALSE) = "UNK", "Unknown", VLOOKUP(VALUE(VLOOKUP($A973,'Student reference sheet'!$A$2:$V$2329,11,FALSE)),'Ethnicity Reference'!$A$2:$B$22,2,FALSE)),
IF(VLOOKUP($A973,'Student reference sheet'!$A$2:$V$2329,9,FALSE) &lt;&gt; "", VLOOKUP(VALUE(VLOOKUP($A973,'Student reference sheet'!$A$2:$V$2329,9,FALSE)),'Ethnicity Reference'!$A$2:$B$22,2,FALSE),"Unknown"))))</f>
        <v/>
      </c>
      <c r="U973" s="35"/>
    </row>
    <row r="974" spans="1:21" ht="15.75">
      <c r="A974" s="47"/>
      <c r="B974" s="33"/>
      <c r="C974" s="39" t="str">
        <f>IF($A974 &lt;&gt; "",VLOOKUP($A974,'Student reference sheet'!$A$2:$V$2329, 3,FALSE), "")</f>
        <v/>
      </c>
      <c r="D974" s="39" t="str">
        <f>IF($A974 &lt;&gt; "",VLOOKUP($A974,'Student reference sheet'!$A$2:$V$2329, 2,FALSE), "")</f>
        <v/>
      </c>
      <c r="E974" s="35"/>
      <c r="F974" s="34"/>
      <c r="G974" s="40" t="str">
        <f t="shared" ca="1" si="48"/>
        <v/>
      </c>
      <c r="H974" s="40" t="str">
        <f t="shared" ca="1" si="49"/>
        <v/>
      </c>
      <c r="I974" s="36" t="str">
        <f>IF($A974 = "", "",
IF(COUNTIF(MINIMUM_DAY_DATES[], Attendance!J974) &gt; 0, VLOOKUP(Attendance!$G974,MINIMUM_DAY_PERIOD_SCHEDULE[], 2,TRUE),
IF(COUNTIF(RALLY_DATES[], Attendance!J974) &gt; 0, VLOOKUP(Attendance!$G974,RALLY_PERIOD_SCHEDULE[], 2,TRUE),
IF(WEEKDAY(Attendance!$J974) = 2,
       IF(COUNTIF(FINALS_WEEK_MONDAY_DATE[],Attendance!$J974) &gt; 0, VLOOKUP(Attendance!$G974,FINALS_WEEK_MONDAY_PERIOD_SCHEDULE[],2,TRUE),
       VLOOKUP(Attendance!$G974,REGULAR_WEEK_SCHEDULE[],6,TRUE)),
IF(WEEKDAY($J974) = 3,
       IF(COUNTIF(FINALS_WEEK_TUESDAY_DATE[],Attendance!$J974) &gt; 0, VLOOKUP(Attendance!$G974,FINALS_WEEK_TUESDAY_PERIOD_SCHEDULE[],2,TRUE),
       VLOOKUP(Attendance!$G974,REGULAR_WEEK_SCHEDULE[[Tuesday]:[Period]],5,TRUE)),
IF(WEEKDAY(Attendance!$J974) = 4,
        IF(COUNTIF(BLOCK_WEDNESDAY_DATES[],Attendance!$J974) &gt; 0, VLOOKUP(Attendance!$G974,BLOCK_WEDNESDAY_PERIOD_SCHEDULE[],2,TRUE),
        IF(COUNTIF(FINALS_WEEK_WEDNESDAY_DATE[],Attendance!$J974) &gt; 0, VLOOKUP(Attendance!$G974,FINALS_WEEK_WEDNESDAY_PERIOD_SCHEDULE[],2,TRUE),
       VLOOKUP(Attendance!$G974,REGULAR_WEEK_SCHEDULE[[Wednesday]:[Period]],4,TRUE))),
IF(WEEKDAY($J974) = 5,
       IF(COUNTIF(BLOCK_THURSDAY_DATES[],Attendance!$J974) &gt; 0, VLOOKUP(Attendance!$G974,BLOCK_THURSDAY_PERIOD_SCHEDULE[],2,TRUE),
       IF(COUNTIF(FINALS_WEEK_THURSDAY_DATE[],Attendance!$J974) &gt; 0, VLOOKUP(Attendance!$G974,FINALS_WEEK_THURSDAY_PERIOD_SCHEDULE[],2,TRUE),
       VLOOKUP(Attendance!$G974,REGULAR_WEEK_SCHEDULE[[Thursday]:[Period]],3,TRUE))),
IF(WEEKDAY(Attendance!$J974) = 6,
       IF(COUNTIF(FINALS_WEEK_FRIDAY_DATE[],Attendance!$J974) &gt; 0, VLOOKUP(Attendance!$G974,FINALS_WEEK_FRIDAY_PERIOD_SCHEDULE[],2,TRUE),
       VLOOKUP(Attendance!$G974,REGULAR_WEEK_SCHEDULE[[Friday]:[Period]],2,TRUE))))))))))</f>
        <v/>
      </c>
      <c r="J974" s="41" t="str">
        <f t="shared" ca="1" si="50"/>
        <v/>
      </c>
      <c r="K974" s="41" t="str">
        <f>IF($A974 &lt;&gt; "",VLOOKUP($A974,'Student reference sheet'!$A$2:$V$2329, 7,FALSE), "")</f>
        <v/>
      </c>
      <c r="L974" s="30" t="str">
        <f>IF($A974 ="", "", VLOOKUP($A974, 'Student reference sheet'!$A$2:$Z$2603,23,FALSE))</f>
        <v/>
      </c>
      <c r="M974" s="30" t="str">
        <f>IF($A974 ="", "", VLOOKUP($A974, 'Student reference sheet'!$A$2:$Z$2603,24,FALSE))</f>
        <v/>
      </c>
      <c r="N974" s="30" t="str">
        <f>IF($A974 ="", "", VLOOKUP($A974, 'Student reference sheet'!$A$2:$Z$2603,26,FALSE))</f>
        <v/>
      </c>
      <c r="O974" s="30" t="str">
        <f>IF($A974 ="", "", VLOOKUP($A974, 'Student reference sheet'!$A$2:$Z$2603,25,FALSE))</f>
        <v/>
      </c>
      <c r="P974" s="39" t="str">
        <f>IF($A974 = "", "", IF(OR(VLOOKUP($A974,'Student reference sheet'!$A$2:$V$2400,8,FALSE) = "R",  VLOOKUP($A974,'Student reference sheet'!$A$2:$V$2400,8,FALSE) = "L"), "X", ""))</f>
        <v/>
      </c>
      <c r="Q974" s="39" t="str">
        <f>IF($A974 ="", "", VLOOKUP($A974, 'Student reference sheet'!$A$2:$V$2603,22,FALSE))</f>
        <v/>
      </c>
      <c r="R974" s="39" t="str">
        <f>IF($A974 &lt;&gt; "",VLOOKUP($A974,'Student reference sheet'!$A$2:$V$2329, 5,FALSE), "")</f>
        <v/>
      </c>
      <c r="S974" s="39" t="str">
        <f>IF($A974 &lt;&gt; "",VLOOKUP($A974,'Student reference sheet'!$A$2:$V$2329, 6,FALSE), "")</f>
        <v/>
      </c>
      <c r="T974" s="30" t="str">
        <f>IF($A974 = "","",
IF(VLOOKUP($A974,'Student reference sheet'!$A$2:$V$2329, 10,FALSE) = "Y", "Hispanic",
IF(VLOOKUP($A974,'Student reference sheet'!$A$2:$V$2329,11,FALSE) &lt;&gt; "",
IF(VLOOKUP($A974,'Student reference sheet'!$A$2:$V$2329,11,FALSE) = "UNK", "Unknown", VLOOKUP(VALUE(VLOOKUP($A974,'Student reference sheet'!$A$2:$V$2329,11,FALSE)),'Ethnicity Reference'!$A$2:$B$22,2,FALSE)),
IF(VLOOKUP($A974,'Student reference sheet'!$A$2:$V$2329,9,FALSE) &lt;&gt; "", VLOOKUP(VALUE(VLOOKUP($A974,'Student reference sheet'!$A$2:$V$2329,9,FALSE)),'Ethnicity Reference'!$A$2:$B$22,2,FALSE),"Unknown"))))</f>
        <v/>
      </c>
      <c r="U974" s="35"/>
    </row>
    <row r="975" spans="1:21" ht="15.75">
      <c r="A975" s="47"/>
      <c r="B975" s="33"/>
      <c r="C975" s="39" t="str">
        <f>IF($A975 &lt;&gt; "",VLOOKUP($A975,'Student reference sheet'!$A$2:$V$2329, 3,FALSE), "")</f>
        <v/>
      </c>
      <c r="D975" s="39" t="str">
        <f>IF($A975 &lt;&gt; "",VLOOKUP($A975,'Student reference sheet'!$A$2:$V$2329, 2,FALSE), "")</f>
        <v/>
      </c>
      <c r="E975" s="35"/>
      <c r="F975" s="34"/>
      <c r="G975" s="40" t="str">
        <f t="shared" ca="1" si="48"/>
        <v/>
      </c>
      <c r="H975" s="40" t="str">
        <f t="shared" ca="1" si="49"/>
        <v/>
      </c>
      <c r="I975" s="36" t="str">
        <f>IF($A975 = "", "",
IF(COUNTIF(MINIMUM_DAY_DATES[], Attendance!J975) &gt; 0, VLOOKUP(Attendance!$G975,MINIMUM_DAY_PERIOD_SCHEDULE[], 2,TRUE),
IF(COUNTIF(RALLY_DATES[], Attendance!J975) &gt; 0, VLOOKUP(Attendance!$G975,RALLY_PERIOD_SCHEDULE[], 2,TRUE),
IF(WEEKDAY(Attendance!$J975) = 2,
       IF(COUNTIF(FINALS_WEEK_MONDAY_DATE[],Attendance!$J975) &gt; 0, VLOOKUP(Attendance!$G975,FINALS_WEEK_MONDAY_PERIOD_SCHEDULE[],2,TRUE),
       VLOOKUP(Attendance!$G975,REGULAR_WEEK_SCHEDULE[],6,TRUE)),
IF(WEEKDAY($J975) = 3,
       IF(COUNTIF(FINALS_WEEK_TUESDAY_DATE[],Attendance!$J975) &gt; 0, VLOOKUP(Attendance!$G975,FINALS_WEEK_TUESDAY_PERIOD_SCHEDULE[],2,TRUE),
       VLOOKUP(Attendance!$G975,REGULAR_WEEK_SCHEDULE[[Tuesday]:[Period]],5,TRUE)),
IF(WEEKDAY(Attendance!$J975) = 4,
        IF(COUNTIF(BLOCK_WEDNESDAY_DATES[],Attendance!$J975) &gt; 0, VLOOKUP(Attendance!$G975,BLOCK_WEDNESDAY_PERIOD_SCHEDULE[],2,TRUE),
        IF(COUNTIF(FINALS_WEEK_WEDNESDAY_DATE[],Attendance!$J975) &gt; 0, VLOOKUP(Attendance!$G975,FINALS_WEEK_WEDNESDAY_PERIOD_SCHEDULE[],2,TRUE),
       VLOOKUP(Attendance!$G975,REGULAR_WEEK_SCHEDULE[[Wednesday]:[Period]],4,TRUE))),
IF(WEEKDAY($J975) = 5,
       IF(COUNTIF(BLOCK_THURSDAY_DATES[],Attendance!$J975) &gt; 0, VLOOKUP(Attendance!$G975,BLOCK_THURSDAY_PERIOD_SCHEDULE[],2,TRUE),
       IF(COUNTIF(FINALS_WEEK_THURSDAY_DATE[],Attendance!$J975) &gt; 0, VLOOKUP(Attendance!$G975,FINALS_WEEK_THURSDAY_PERIOD_SCHEDULE[],2,TRUE),
       VLOOKUP(Attendance!$G975,REGULAR_WEEK_SCHEDULE[[Thursday]:[Period]],3,TRUE))),
IF(WEEKDAY(Attendance!$J975) = 6,
       IF(COUNTIF(FINALS_WEEK_FRIDAY_DATE[],Attendance!$J975) &gt; 0, VLOOKUP(Attendance!$G975,FINALS_WEEK_FRIDAY_PERIOD_SCHEDULE[],2,TRUE),
       VLOOKUP(Attendance!$G975,REGULAR_WEEK_SCHEDULE[[Friday]:[Period]],2,TRUE))))))))))</f>
        <v/>
      </c>
      <c r="J975" s="41" t="str">
        <f t="shared" ca="1" si="50"/>
        <v/>
      </c>
      <c r="K975" s="41" t="str">
        <f>IF($A975 &lt;&gt; "",VLOOKUP($A975,'Student reference sheet'!$A$2:$V$2329, 7,FALSE), "")</f>
        <v/>
      </c>
      <c r="L975" s="30" t="str">
        <f>IF($A975 ="", "", VLOOKUP($A975, 'Student reference sheet'!$A$2:$Z$2603,23,FALSE))</f>
        <v/>
      </c>
      <c r="M975" s="30" t="str">
        <f>IF($A975 ="", "", VLOOKUP($A975, 'Student reference sheet'!$A$2:$Z$2603,24,FALSE))</f>
        <v/>
      </c>
      <c r="N975" s="30" t="str">
        <f>IF($A975 ="", "", VLOOKUP($A975, 'Student reference sheet'!$A$2:$Z$2603,26,FALSE))</f>
        <v/>
      </c>
      <c r="O975" s="30" t="str">
        <f>IF($A975 ="", "", VLOOKUP($A975, 'Student reference sheet'!$A$2:$Z$2603,25,FALSE))</f>
        <v/>
      </c>
      <c r="P975" s="39" t="str">
        <f>IF($A975 = "", "", IF(OR(VLOOKUP($A975,'Student reference sheet'!$A$2:$V$2400,8,FALSE) = "R",  VLOOKUP($A975,'Student reference sheet'!$A$2:$V$2400,8,FALSE) = "L"), "X", ""))</f>
        <v/>
      </c>
      <c r="Q975" s="39" t="str">
        <f>IF($A975 ="", "", VLOOKUP($A975, 'Student reference sheet'!$A$2:$V$2603,22,FALSE))</f>
        <v/>
      </c>
      <c r="R975" s="39" t="str">
        <f>IF($A975 &lt;&gt; "",VLOOKUP($A975,'Student reference sheet'!$A$2:$V$2329, 5,FALSE), "")</f>
        <v/>
      </c>
      <c r="S975" s="39" t="str">
        <f>IF($A975 &lt;&gt; "",VLOOKUP($A975,'Student reference sheet'!$A$2:$V$2329, 6,FALSE), "")</f>
        <v/>
      </c>
      <c r="T975" s="30" t="str">
        <f>IF($A975 = "","",
IF(VLOOKUP($A975,'Student reference sheet'!$A$2:$V$2329, 10,FALSE) = "Y", "Hispanic",
IF(VLOOKUP($A975,'Student reference sheet'!$A$2:$V$2329,11,FALSE) &lt;&gt; "",
IF(VLOOKUP($A975,'Student reference sheet'!$A$2:$V$2329,11,FALSE) = "UNK", "Unknown", VLOOKUP(VALUE(VLOOKUP($A975,'Student reference sheet'!$A$2:$V$2329,11,FALSE)),'Ethnicity Reference'!$A$2:$B$22,2,FALSE)),
IF(VLOOKUP($A975,'Student reference sheet'!$A$2:$V$2329,9,FALSE) &lt;&gt; "", VLOOKUP(VALUE(VLOOKUP($A975,'Student reference sheet'!$A$2:$V$2329,9,FALSE)),'Ethnicity Reference'!$A$2:$B$22,2,FALSE),"Unknown"))))</f>
        <v/>
      </c>
      <c r="U975" s="35"/>
    </row>
    <row r="976" spans="1:21" ht="15.75">
      <c r="A976" s="47"/>
      <c r="B976" s="33"/>
      <c r="C976" s="39" t="str">
        <f>IF($A976 &lt;&gt; "",VLOOKUP($A976,'Student reference sheet'!$A$2:$V$2329, 3,FALSE), "")</f>
        <v/>
      </c>
      <c r="D976" s="39" t="str">
        <f>IF($A976 &lt;&gt; "",VLOOKUP($A976,'Student reference sheet'!$A$2:$V$2329, 2,FALSE), "")</f>
        <v/>
      </c>
      <c r="E976" s="35"/>
      <c r="F976" s="34"/>
      <c r="G976" s="40" t="str">
        <f t="shared" ca="1" si="48"/>
        <v/>
      </c>
      <c r="H976" s="40" t="str">
        <f t="shared" ca="1" si="49"/>
        <v/>
      </c>
      <c r="I976" s="36" t="str">
        <f>IF($A976 = "", "",
IF(COUNTIF(MINIMUM_DAY_DATES[], Attendance!J976) &gt; 0, VLOOKUP(Attendance!$G976,MINIMUM_DAY_PERIOD_SCHEDULE[], 2,TRUE),
IF(COUNTIF(RALLY_DATES[], Attendance!J976) &gt; 0, VLOOKUP(Attendance!$G976,RALLY_PERIOD_SCHEDULE[], 2,TRUE),
IF(WEEKDAY(Attendance!$J976) = 2,
       IF(COUNTIF(FINALS_WEEK_MONDAY_DATE[],Attendance!$J976) &gt; 0, VLOOKUP(Attendance!$G976,FINALS_WEEK_MONDAY_PERIOD_SCHEDULE[],2,TRUE),
       VLOOKUP(Attendance!$G976,REGULAR_WEEK_SCHEDULE[],6,TRUE)),
IF(WEEKDAY($J976) = 3,
       IF(COUNTIF(FINALS_WEEK_TUESDAY_DATE[],Attendance!$J976) &gt; 0, VLOOKUP(Attendance!$G976,FINALS_WEEK_TUESDAY_PERIOD_SCHEDULE[],2,TRUE),
       VLOOKUP(Attendance!$G976,REGULAR_WEEK_SCHEDULE[[Tuesday]:[Period]],5,TRUE)),
IF(WEEKDAY(Attendance!$J976) = 4,
        IF(COUNTIF(BLOCK_WEDNESDAY_DATES[],Attendance!$J976) &gt; 0, VLOOKUP(Attendance!$G976,BLOCK_WEDNESDAY_PERIOD_SCHEDULE[],2,TRUE),
        IF(COUNTIF(FINALS_WEEK_WEDNESDAY_DATE[],Attendance!$J976) &gt; 0, VLOOKUP(Attendance!$G976,FINALS_WEEK_WEDNESDAY_PERIOD_SCHEDULE[],2,TRUE),
       VLOOKUP(Attendance!$G976,REGULAR_WEEK_SCHEDULE[[Wednesday]:[Period]],4,TRUE))),
IF(WEEKDAY($J976) = 5,
       IF(COUNTIF(BLOCK_THURSDAY_DATES[],Attendance!$J976) &gt; 0, VLOOKUP(Attendance!$G976,BLOCK_THURSDAY_PERIOD_SCHEDULE[],2,TRUE),
       IF(COUNTIF(FINALS_WEEK_THURSDAY_DATE[],Attendance!$J976) &gt; 0, VLOOKUP(Attendance!$G976,FINALS_WEEK_THURSDAY_PERIOD_SCHEDULE[],2,TRUE),
       VLOOKUP(Attendance!$G976,REGULAR_WEEK_SCHEDULE[[Thursday]:[Period]],3,TRUE))),
IF(WEEKDAY(Attendance!$J976) = 6,
       IF(COUNTIF(FINALS_WEEK_FRIDAY_DATE[],Attendance!$J976) &gt; 0, VLOOKUP(Attendance!$G976,FINALS_WEEK_FRIDAY_PERIOD_SCHEDULE[],2,TRUE),
       VLOOKUP(Attendance!$G976,REGULAR_WEEK_SCHEDULE[[Friday]:[Period]],2,TRUE))))))))))</f>
        <v/>
      </c>
      <c r="J976" s="41" t="str">
        <f t="shared" ca="1" si="50"/>
        <v/>
      </c>
      <c r="K976" s="41" t="str">
        <f>IF($A976 &lt;&gt; "",VLOOKUP($A976,'Student reference sheet'!$A$2:$V$2329, 7,FALSE), "")</f>
        <v/>
      </c>
      <c r="L976" s="30" t="str">
        <f>IF($A976 ="", "", VLOOKUP($A976, 'Student reference sheet'!$A$2:$Z$2603,23,FALSE))</f>
        <v/>
      </c>
      <c r="M976" s="30" t="str">
        <f>IF($A976 ="", "", VLOOKUP($A976, 'Student reference sheet'!$A$2:$Z$2603,24,FALSE))</f>
        <v/>
      </c>
      <c r="N976" s="30" t="str">
        <f>IF($A976 ="", "", VLOOKUP($A976, 'Student reference sheet'!$A$2:$Z$2603,26,FALSE))</f>
        <v/>
      </c>
      <c r="O976" s="30" t="str">
        <f>IF($A976 ="", "", VLOOKUP($A976, 'Student reference sheet'!$A$2:$Z$2603,25,FALSE))</f>
        <v/>
      </c>
      <c r="P976" s="39" t="str">
        <f>IF($A976 = "", "", IF(OR(VLOOKUP($A976,'Student reference sheet'!$A$2:$V$2400,8,FALSE) = "R",  VLOOKUP($A976,'Student reference sheet'!$A$2:$V$2400,8,FALSE) = "L"), "X", ""))</f>
        <v/>
      </c>
      <c r="Q976" s="39" t="str">
        <f>IF($A976 ="", "", VLOOKUP($A976, 'Student reference sheet'!$A$2:$V$2603,22,FALSE))</f>
        <v/>
      </c>
      <c r="R976" s="39" t="str">
        <f>IF($A976 &lt;&gt; "",VLOOKUP($A976,'Student reference sheet'!$A$2:$V$2329, 5,FALSE), "")</f>
        <v/>
      </c>
      <c r="S976" s="39" t="str">
        <f>IF($A976 &lt;&gt; "",VLOOKUP($A976,'Student reference sheet'!$A$2:$V$2329, 6,FALSE), "")</f>
        <v/>
      </c>
      <c r="T976" s="30" t="str">
        <f>IF($A976 = "","",
IF(VLOOKUP($A976,'Student reference sheet'!$A$2:$V$2329, 10,FALSE) = "Y", "Hispanic",
IF(VLOOKUP($A976,'Student reference sheet'!$A$2:$V$2329,11,FALSE) &lt;&gt; "",
IF(VLOOKUP($A976,'Student reference sheet'!$A$2:$V$2329,11,FALSE) = "UNK", "Unknown", VLOOKUP(VALUE(VLOOKUP($A976,'Student reference sheet'!$A$2:$V$2329,11,FALSE)),'Ethnicity Reference'!$A$2:$B$22,2,FALSE)),
IF(VLOOKUP($A976,'Student reference sheet'!$A$2:$V$2329,9,FALSE) &lt;&gt; "", VLOOKUP(VALUE(VLOOKUP($A976,'Student reference sheet'!$A$2:$V$2329,9,FALSE)),'Ethnicity Reference'!$A$2:$B$22,2,FALSE),"Unknown"))))</f>
        <v/>
      </c>
      <c r="U976" s="35"/>
    </row>
    <row r="977" spans="1:21" ht="15.75">
      <c r="A977" s="47"/>
      <c r="B977" s="33"/>
      <c r="C977" s="39" t="str">
        <f>IF($A977 &lt;&gt; "",VLOOKUP($A977,'Student reference sheet'!$A$2:$V$2329, 3,FALSE), "")</f>
        <v/>
      </c>
      <c r="D977" s="39" t="str">
        <f>IF($A977 &lt;&gt; "",VLOOKUP($A977,'Student reference sheet'!$A$2:$V$2329, 2,FALSE), "")</f>
        <v/>
      </c>
      <c r="E977" s="35"/>
      <c r="F977" s="34"/>
      <c r="G977" s="40" t="str">
        <f t="shared" ca="1" si="48"/>
        <v/>
      </c>
      <c r="H977" s="40" t="str">
        <f t="shared" ca="1" si="49"/>
        <v/>
      </c>
      <c r="I977" s="36" t="str">
        <f>IF($A977 = "", "",
IF(COUNTIF(MINIMUM_DAY_DATES[], Attendance!J977) &gt; 0, VLOOKUP(Attendance!$G977,MINIMUM_DAY_PERIOD_SCHEDULE[], 2,TRUE),
IF(COUNTIF(RALLY_DATES[], Attendance!J977) &gt; 0, VLOOKUP(Attendance!$G977,RALLY_PERIOD_SCHEDULE[], 2,TRUE),
IF(WEEKDAY(Attendance!$J977) = 2,
       IF(COUNTIF(FINALS_WEEK_MONDAY_DATE[],Attendance!$J977) &gt; 0, VLOOKUP(Attendance!$G977,FINALS_WEEK_MONDAY_PERIOD_SCHEDULE[],2,TRUE),
       VLOOKUP(Attendance!$G977,REGULAR_WEEK_SCHEDULE[],6,TRUE)),
IF(WEEKDAY($J977) = 3,
       IF(COUNTIF(FINALS_WEEK_TUESDAY_DATE[],Attendance!$J977) &gt; 0, VLOOKUP(Attendance!$G977,FINALS_WEEK_TUESDAY_PERIOD_SCHEDULE[],2,TRUE),
       VLOOKUP(Attendance!$G977,REGULAR_WEEK_SCHEDULE[[Tuesday]:[Period]],5,TRUE)),
IF(WEEKDAY(Attendance!$J977) = 4,
        IF(COUNTIF(BLOCK_WEDNESDAY_DATES[],Attendance!$J977) &gt; 0, VLOOKUP(Attendance!$G977,BLOCK_WEDNESDAY_PERIOD_SCHEDULE[],2,TRUE),
        IF(COUNTIF(FINALS_WEEK_WEDNESDAY_DATE[],Attendance!$J977) &gt; 0, VLOOKUP(Attendance!$G977,FINALS_WEEK_WEDNESDAY_PERIOD_SCHEDULE[],2,TRUE),
       VLOOKUP(Attendance!$G977,REGULAR_WEEK_SCHEDULE[[Wednesday]:[Period]],4,TRUE))),
IF(WEEKDAY($J977) = 5,
       IF(COUNTIF(BLOCK_THURSDAY_DATES[],Attendance!$J977) &gt; 0, VLOOKUP(Attendance!$G977,BLOCK_THURSDAY_PERIOD_SCHEDULE[],2,TRUE),
       IF(COUNTIF(FINALS_WEEK_THURSDAY_DATE[],Attendance!$J977) &gt; 0, VLOOKUP(Attendance!$G977,FINALS_WEEK_THURSDAY_PERIOD_SCHEDULE[],2,TRUE),
       VLOOKUP(Attendance!$G977,REGULAR_WEEK_SCHEDULE[[Thursday]:[Period]],3,TRUE))),
IF(WEEKDAY(Attendance!$J977) = 6,
       IF(COUNTIF(FINALS_WEEK_FRIDAY_DATE[],Attendance!$J977) &gt; 0, VLOOKUP(Attendance!$G977,FINALS_WEEK_FRIDAY_PERIOD_SCHEDULE[],2,TRUE),
       VLOOKUP(Attendance!$G977,REGULAR_WEEK_SCHEDULE[[Friday]:[Period]],2,TRUE))))))))))</f>
        <v/>
      </c>
      <c r="J977" s="41" t="str">
        <f t="shared" ca="1" si="50"/>
        <v/>
      </c>
      <c r="K977" s="41" t="str">
        <f>IF($A977 &lt;&gt; "",VLOOKUP($A977,'Student reference sheet'!$A$2:$V$2329, 7,FALSE), "")</f>
        <v/>
      </c>
      <c r="L977" s="30" t="str">
        <f>IF($A977 ="", "", VLOOKUP($A977, 'Student reference sheet'!$A$2:$Z$2603,23,FALSE))</f>
        <v/>
      </c>
      <c r="M977" s="30" t="str">
        <f>IF($A977 ="", "", VLOOKUP($A977, 'Student reference sheet'!$A$2:$Z$2603,24,FALSE))</f>
        <v/>
      </c>
      <c r="N977" s="30" t="str">
        <f>IF($A977 ="", "", VLOOKUP($A977, 'Student reference sheet'!$A$2:$Z$2603,26,FALSE))</f>
        <v/>
      </c>
      <c r="O977" s="30" t="str">
        <f>IF($A977 ="", "", VLOOKUP($A977, 'Student reference sheet'!$A$2:$Z$2603,25,FALSE))</f>
        <v/>
      </c>
      <c r="P977" s="39" t="str">
        <f>IF($A977 = "", "", IF(OR(VLOOKUP($A977,'Student reference sheet'!$A$2:$V$2400,8,FALSE) = "R",  VLOOKUP($A977,'Student reference sheet'!$A$2:$V$2400,8,FALSE) = "L"), "X", ""))</f>
        <v/>
      </c>
      <c r="Q977" s="39" t="str">
        <f>IF($A977 ="", "", VLOOKUP($A977, 'Student reference sheet'!$A$2:$V$2603,22,FALSE))</f>
        <v/>
      </c>
      <c r="R977" s="39" t="str">
        <f>IF($A977 &lt;&gt; "",VLOOKUP($A977,'Student reference sheet'!$A$2:$V$2329, 5,FALSE), "")</f>
        <v/>
      </c>
      <c r="S977" s="39" t="str">
        <f>IF($A977 &lt;&gt; "",VLOOKUP($A977,'Student reference sheet'!$A$2:$V$2329, 6,FALSE), "")</f>
        <v/>
      </c>
      <c r="T977" s="30" t="str">
        <f>IF($A977 = "","",
IF(VLOOKUP($A977,'Student reference sheet'!$A$2:$V$2329, 10,FALSE) = "Y", "Hispanic",
IF(VLOOKUP($A977,'Student reference sheet'!$A$2:$V$2329,11,FALSE) &lt;&gt; "",
IF(VLOOKUP($A977,'Student reference sheet'!$A$2:$V$2329,11,FALSE) = "UNK", "Unknown", VLOOKUP(VALUE(VLOOKUP($A977,'Student reference sheet'!$A$2:$V$2329,11,FALSE)),'Ethnicity Reference'!$A$2:$B$22,2,FALSE)),
IF(VLOOKUP($A977,'Student reference sheet'!$A$2:$V$2329,9,FALSE) &lt;&gt; "", VLOOKUP(VALUE(VLOOKUP($A977,'Student reference sheet'!$A$2:$V$2329,9,FALSE)),'Ethnicity Reference'!$A$2:$B$22,2,FALSE),"Unknown"))))</f>
        <v/>
      </c>
      <c r="U977" s="35"/>
    </row>
    <row r="978" spans="1:21" ht="15.75">
      <c r="A978" s="47"/>
      <c r="B978" s="33"/>
      <c r="C978" s="39" t="str">
        <f>IF($A978 &lt;&gt; "",VLOOKUP($A978,'Student reference sheet'!$A$2:$V$2329, 3,FALSE), "")</f>
        <v/>
      </c>
      <c r="D978" s="39" t="str">
        <f>IF($A978 &lt;&gt; "",VLOOKUP($A978,'Student reference sheet'!$A$2:$V$2329, 2,FALSE), "")</f>
        <v/>
      </c>
      <c r="E978" s="35"/>
      <c r="F978" s="34"/>
      <c r="G978" s="40" t="str">
        <f t="shared" ca="1" si="48"/>
        <v/>
      </c>
      <c r="H978" s="40" t="str">
        <f t="shared" ca="1" si="49"/>
        <v/>
      </c>
      <c r="I978" s="36" t="str">
        <f>IF($A978 = "", "",
IF(COUNTIF(MINIMUM_DAY_DATES[], Attendance!J978) &gt; 0, VLOOKUP(Attendance!$G978,MINIMUM_DAY_PERIOD_SCHEDULE[], 2,TRUE),
IF(COUNTIF(RALLY_DATES[], Attendance!J978) &gt; 0, VLOOKUP(Attendance!$G978,RALLY_PERIOD_SCHEDULE[], 2,TRUE),
IF(WEEKDAY(Attendance!$J978) = 2,
       IF(COUNTIF(FINALS_WEEK_MONDAY_DATE[],Attendance!$J978) &gt; 0, VLOOKUP(Attendance!$G978,FINALS_WEEK_MONDAY_PERIOD_SCHEDULE[],2,TRUE),
       VLOOKUP(Attendance!$G978,REGULAR_WEEK_SCHEDULE[],6,TRUE)),
IF(WEEKDAY($J978) = 3,
       IF(COUNTIF(FINALS_WEEK_TUESDAY_DATE[],Attendance!$J978) &gt; 0, VLOOKUP(Attendance!$G978,FINALS_WEEK_TUESDAY_PERIOD_SCHEDULE[],2,TRUE),
       VLOOKUP(Attendance!$G978,REGULAR_WEEK_SCHEDULE[[Tuesday]:[Period]],5,TRUE)),
IF(WEEKDAY(Attendance!$J978) = 4,
        IF(COUNTIF(BLOCK_WEDNESDAY_DATES[],Attendance!$J978) &gt; 0, VLOOKUP(Attendance!$G978,BLOCK_WEDNESDAY_PERIOD_SCHEDULE[],2,TRUE),
        IF(COUNTIF(FINALS_WEEK_WEDNESDAY_DATE[],Attendance!$J978) &gt; 0, VLOOKUP(Attendance!$G978,FINALS_WEEK_WEDNESDAY_PERIOD_SCHEDULE[],2,TRUE),
       VLOOKUP(Attendance!$G978,REGULAR_WEEK_SCHEDULE[[Wednesday]:[Period]],4,TRUE))),
IF(WEEKDAY($J978) = 5,
       IF(COUNTIF(BLOCK_THURSDAY_DATES[],Attendance!$J978) &gt; 0, VLOOKUP(Attendance!$G978,BLOCK_THURSDAY_PERIOD_SCHEDULE[],2,TRUE),
       IF(COUNTIF(FINALS_WEEK_THURSDAY_DATE[],Attendance!$J978) &gt; 0, VLOOKUP(Attendance!$G978,FINALS_WEEK_THURSDAY_PERIOD_SCHEDULE[],2,TRUE),
       VLOOKUP(Attendance!$G978,REGULAR_WEEK_SCHEDULE[[Thursday]:[Period]],3,TRUE))),
IF(WEEKDAY(Attendance!$J978) = 6,
       IF(COUNTIF(FINALS_WEEK_FRIDAY_DATE[],Attendance!$J978) &gt; 0, VLOOKUP(Attendance!$G978,FINALS_WEEK_FRIDAY_PERIOD_SCHEDULE[],2,TRUE),
       VLOOKUP(Attendance!$G978,REGULAR_WEEK_SCHEDULE[[Friday]:[Period]],2,TRUE))))))))))</f>
        <v/>
      </c>
      <c r="J978" s="41" t="str">
        <f t="shared" ca="1" si="50"/>
        <v/>
      </c>
      <c r="K978" s="41" t="str">
        <f>IF($A978 &lt;&gt; "",VLOOKUP($A978,'Student reference sheet'!$A$2:$V$2329, 7,FALSE), "")</f>
        <v/>
      </c>
      <c r="L978" s="30" t="str">
        <f>IF($A978 ="", "", VLOOKUP($A978, 'Student reference sheet'!$A$2:$Z$2603,23,FALSE))</f>
        <v/>
      </c>
      <c r="M978" s="30" t="str">
        <f>IF($A978 ="", "", VLOOKUP($A978, 'Student reference sheet'!$A$2:$Z$2603,24,FALSE))</f>
        <v/>
      </c>
      <c r="N978" s="30" t="str">
        <f>IF($A978 ="", "", VLOOKUP($A978, 'Student reference sheet'!$A$2:$Z$2603,26,FALSE))</f>
        <v/>
      </c>
      <c r="O978" s="30" t="str">
        <f>IF($A978 ="", "", VLOOKUP($A978, 'Student reference sheet'!$A$2:$Z$2603,25,FALSE))</f>
        <v/>
      </c>
      <c r="P978" s="39" t="str">
        <f>IF($A978 = "", "", IF(OR(VLOOKUP($A978,'Student reference sheet'!$A$2:$V$2400,8,FALSE) = "R",  VLOOKUP($A978,'Student reference sheet'!$A$2:$V$2400,8,FALSE) = "L"), "X", ""))</f>
        <v/>
      </c>
      <c r="Q978" s="39" t="str">
        <f>IF($A978 ="", "", VLOOKUP($A978, 'Student reference sheet'!$A$2:$V$2603,22,FALSE))</f>
        <v/>
      </c>
      <c r="R978" s="39" t="str">
        <f>IF($A978 &lt;&gt; "",VLOOKUP($A978,'Student reference sheet'!$A$2:$V$2329, 5,FALSE), "")</f>
        <v/>
      </c>
      <c r="S978" s="39" t="str">
        <f>IF($A978 &lt;&gt; "",VLOOKUP($A978,'Student reference sheet'!$A$2:$V$2329, 6,FALSE), "")</f>
        <v/>
      </c>
      <c r="T978" s="30" t="str">
        <f>IF($A978 = "","",
IF(VLOOKUP($A978,'Student reference sheet'!$A$2:$V$2329, 10,FALSE) = "Y", "Hispanic",
IF(VLOOKUP($A978,'Student reference sheet'!$A$2:$V$2329,11,FALSE) &lt;&gt; "",
IF(VLOOKUP($A978,'Student reference sheet'!$A$2:$V$2329,11,FALSE) = "UNK", "Unknown", VLOOKUP(VALUE(VLOOKUP($A978,'Student reference sheet'!$A$2:$V$2329,11,FALSE)),'Ethnicity Reference'!$A$2:$B$22,2,FALSE)),
IF(VLOOKUP($A978,'Student reference sheet'!$A$2:$V$2329,9,FALSE) &lt;&gt; "", VLOOKUP(VALUE(VLOOKUP($A978,'Student reference sheet'!$A$2:$V$2329,9,FALSE)),'Ethnicity Reference'!$A$2:$B$22,2,FALSE),"Unknown"))))</f>
        <v/>
      </c>
      <c r="U978" s="35"/>
    </row>
    <row r="979" spans="1:21" ht="15.75">
      <c r="A979" s="47"/>
      <c r="B979" s="33"/>
      <c r="C979" s="39" t="str">
        <f>IF($A979 &lt;&gt; "",VLOOKUP($A979,'Student reference sheet'!$A$2:$V$2329, 3,FALSE), "")</f>
        <v/>
      </c>
      <c r="D979" s="39" t="str">
        <f>IF($A979 &lt;&gt; "",VLOOKUP($A979,'Student reference sheet'!$A$2:$V$2329, 2,FALSE), "")</f>
        <v/>
      </c>
      <c r="E979" s="35"/>
      <c r="F979" s="34"/>
      <c r="G979" s="40" t="str">
        <f t="shared" ca="1" si="48"/>
        <v/>
      </c>
      <c r="H979" s="40" t="str">
        <f t="shared" ca="1" si="49"/>
        <v/>
      </c>
      <c r="I979" s="36" t="str">
        <f>IF($A979 = "", "",
IF(COUNTIF(MINIMUM_DAY_DATES[], Attendance!J979) &gt; 0, VLOOKUP(Attendance!$G979,MINIMUM_DAY_PERIOD_SCHEDULE[], 2,TRUE),
IF(COUNTIF(RALLY_DATES[], Attendance!J979) &gt; 0, VLOOKUP(Attendance!$G979,RALLY_PERIOD_SCHEDULE[], 2,TRUE),
IF(WEEKDAY(Attendance!$J979) = 2,
       IF(COUNTIF(FINALS_WEEK_MONDAY_DATE[],Attendance!$J979) &gt; 0, VLOOKUP(Attendance!$G979,FINALS_WEEK_MONDAY_PERIOD_SCHEDULE[],2,TRUE),
       VLOOKUP(Attendance!$G979,REGULAR_WEEK_SCHEDULE[],6,TRUE)),
IF(WEEKDAY($J979) = 3,
       IF(COUNTIF(FINALS_WEEK_TUESDAY_DATE[],Attendance!$J979) &gt; 0, VLOOKUP(Attendance!$G979,FINALS_WEEK_TUESDAY_PERIOD_SCHEDULE[],2,TRUE),
       VLOOKUP(Attendance!$G979,REGULAR_WEEK_SCHEDULE[[Tuesday]:[Period]],5,TRUE)),
IF(WEEKDAY(Attendance!$J979) = 4,
        IF(COUNTIF(BLOCK_WEDNESDAY_DATES[],Attendance!$J979) &gt; 0, VLOOKUP(Attendance!$G979,BLOCK_WEDNESDAY_PERIOD_SCHEDULE[],2,TRUE),
        IF(COUNTIF(FINALS_WEEK_WEDNESDAY_DATE[],Attendance!$J979) &gt; 0, VLOOKUP(Attendance!$G979,FINALS_WEEK_WEDNESDAY_PERIOD_SCHEDULE[],2,TRUE),
       VLOOKUP(Attendance!$G979,REGULAR_WEEK_SCHEDULE[[Wednesday]:[Period]],4,TRUE))),
IF(WEEKDAY($J979) = 5,
       IF(COUNTIF(BLOCK_THURSDAY_DATES[],Attendance!$J979) &gt; 0, VLOOKUP(Attendance!$G979,BLOCK_THURSDAY_PERIOD_SCHEDULE[],2,TRUE),
       IF(COUNTIF(FINALS_WEEK_THURSDAY_DATE[],Attendance!$J979) &gt; 0, VLOOKUP(Attendance!$G979,FINALS_WEEK_THURSDAY_PERIOD_SCHEDULE[],2,TRUE),
       VLOOKUP(Attendance!$G979,REGULAR_WEEK_SCHEDULE[[Thursday]:[Period]],3,TRUE))),
IF(WEEKDAY(Attendance!$J979) = 6,
       IF(COUNTIF(FINALS_WEEK_FRIDAY_DATE[],Attendance!$J979) &gt; 0, VLOOKUP(Attendance!$G979,FINALS_WEEK_FRIDAY_PERIOD_SCHEDULE[],2,TRUE),
       VLOOKUP(Attendance!$G979,REGULAR_WEEK_SCHEDULE[[Friday]:[Period]],2,TRUE))))))))))</f>
        <v/>
      </c>
      <c r="J979" s="41" t="str">
        <f t="shared" ca="1" si="50"/>
        <v/>
      </c>
      <c r="K979" s="41" t="str">
        <f>IF($A979 &lt;&gt; "",VLOOKUP($A979,'Student reference sheet'!$A$2:$V$2329, 7,FALSE), "")</f>
        <v/>
      </c>
      <c r="L979" s="30" t="str">
        <f>IF($A979 ="", "", VLOOKUP($A979, 'Student reference sheet'!$A$2:$Z$2603,23,FALSE))</f>
        <v/>
      </c>
      <c r="M979" s="30" t="str">
        <f>IF($A979 ="", "", VLOOKUP($A979, 'Student reference sheet'!$A$2:$Z$2603,24,FALSE))</f>
        <v/>
      </c>
      <c r="N979" s="30" t="str">
        <f>IF($A979 ="", "", VLOOKUP($A979, 'Student reference sheet'!$A$2:$Z$2603,26,FALSE))</f>
        <v/>
      </c>
      <c r="O979" s="30" t="str">
        <f>IF($A979 ="", "", VLOOKUP($A979, 'Student reference sheet'!$A$2:$Z$2603,25,FALSE))</f>
        <v/>
      </c>
      <c r="P979" s="39" t="str">
        <f>IF($A979 = "", "", IF(OR(VLOOKUP($A979,'Student reference sheet'!$A$2:$V$2400,8,FALSE) = "R",  VLOOKUP($A979,'Student reference sheet'!$A$2:$V$2400,8,FALSE) = "L"), "X", ""))</f>
        <v/>
      </c>
      <c r="Q979" s="39" t="str">
        <f>IF($A979 ="", "", VLOOKUP($A979, 'Student reference sheet'!$A$2:$V$2603,22,FALSE))</f>
        <v/>
      </c>
      <c r="R979" s="39" t="str">
        <f>IF($A979 &lt;&gt; "",VLOOKUP($A979,'Student reference sheet'!$A$2:$V$2329, 5,FALSE), "")</f>
        <v/>
      </c>
      <c r="S979" s="39" t="str">
        <f>IF($A979 &lt;&gt; "",VLOOKUP($A979,'Student reference sheet'!$A$2:$V$2329, 6,FALSE), "")</f>
        <v/>
      </c>
      <c r="T979" s="30" t="str">
        <f>IF($A979 = "","",
IF(VLOOKUP($A979,'Student reference sheet'!$A$2:$V$2329, 10,FALSE) = "Y", "Hispanic",
IF(VLOOKUP($A979,'Student reference sheet'!$A$2:$V$2329,11,FALSE) &lt;&gt; "",
IF(VLOOKUP($A979,'Student reference sheet'!$A$2:$V$2329,11,FALSE) = "UNK", "Unknown", VLOOKUP(VALUE(VLOOKUP($A979,'Student reference sheet'!$A$2:$V$2329,11,FALSE)),'Ethnicity Reference'!$A$2:$B$22,2,FALSE)),
IF(VLOOKUP($A979,'Student reference sheet'!$A$2:$V$2329,9,FALSE) &lt;&gt; "", VLOOKUP(VALUE(VLOOKUP($A979,'Student reference sheet'!$A$2:$V$2329,9,FALSE)),'Ethnicity Reference'!$A$2:$B$22,2,FALSE),"Unknown"))))</f>
        <v/>
      </c>
      <c r="U979" s="35"/>
    </row>
    <row r="980" spans="1:21" ht="15.75">
      <c r="A980" s="47"/>
      <c r="B980" s="33"/>
      <c r="C980" s="39" t="str">
        <f>IF($A980 &lt;&gt; "",VLOOKUP($A980,'Student reference sheet'!$A$2:$V$2329, 3,FALSE), "")</f>
        <v/>
      </c>
      <c r="D980" s="39" t="str">
        <f>IF($A980 &lt;&gt; "",VLOOKUP($A980,'Student reference sheet'!$A$2:$V$2329, 2,FALSE), "")</f>
        <v/>
      </c>
      <c r="E980" s="35"/>
      <c r="F980" s="34"/>
      <c r="G980" s="40" t="str">
        <f t="shared" ca="1" si="48"/>
        <v/>
      </c>
      <c r="H980" s="40" t="str">
        <f t="shared" ca="1" si="49"/>
        <v/>
      </c>
      <c r="I980" s="36" t="str">
        <f>IF($A980 = "", "",
IF(COUNTIF(MINIMUM_DAY_DATES[], Attendance!J980) &gt; 0, VLOOKUP(Attendance!$G980,MINIMUM_DAY_PERIOD_SCHEDULE[], 2,TRUE),
IF(COUNTIF(RALLY_DATES[], Attendance!J980) &gt; 0, VLOOKUP(Attendance!$G980,RALLY_PERIOD_SCHEDULE[], 2,TRUE),
IF(WEEKDAY(Attendance!$J980) = 2,
       IF(COUNTIF(FINALS_WEEK_MONDAY_DATE[],Attendance!$J980) &gt; 0, VLOOKUP(Attendance!$G980,FINALS_WEEK_MONDAY_PERIOD_SCHEDULE[],2,TRUE),
       VLOOKUP(Attendance!$G980,REGULAR_WEEK_SCHEDULE[],6,TRUE)),
IF(WEEKDAY($J980) = 3,
       IF(COUNTIF(FINALS_WEEK_TUESDAY_DATE[],Attendance!$J980) &gt; 0, VLOOKUP(Attendance!$G980,FINALS_WEEK_TUESDAY_PERIOD_SCHEDULE[],2,TRUE),
       VLOOKUP(Attendance!$G980,REGULAR_WEEK_SCHEDULE[[Tuesday]:[Period]],5,TRUE)),
IF(WEEKDAY(Attendance!$J980) = 4,
        IF(COUNTIF(BLOCK_WEDNESDAY_DATES[],Attendance!$J980) &gt; 0, VLOOKUP(Attendance!$G980,BLOCK_WEDNESDAY_PERIOD_SCHEDULE[],2,TRUE),
        IF(COUNTIF(FINALS_WEEK_WEDNESDAY_DATE[],Attendance!$J980) &gt; 0, VLOOKUP(Attendance!$G980,FINALS_WEEK_WEDNESDAY_PERIOD_SCHEDULE[],2,TRUE),
       VLOOKUP(Attendance!$G980,REGULAR_WEEK_SCHEDULE[[Wednesday]:[Period]],4,TRUE))),
IF(WEEKDAY($J980) = 5,
       IF(COUNTIF(BLOCK_THURSDAY_DATES[],Attendance!$J980) &gt; 0, VLOOKUP(Attendance!$G980,BLOCK_THURSDAY_PERIOD_SCHEDULE[],2,TRUE),
       IF(COUNTIF(FINALS_WEEK_THURSDAY_DATE[],Attendance!$J980) &gt; 0, VLOOKUP(Attendance!$G980,FINALS_WEEK_THURSDAY_PERIOD_SCHEDULE[],2,TRUE),
       VLOOKUP(Attendance!$G980,REGULAR_WEEK_SCHEDULE[[Thursday]:[Period]],3,TRUE))),
IF(WEEKDAY(Attendance!$J980) = 6,
       IF(COUNTIF(FINALS_WEEK_FRIDAY_DATE[],Attendance!$J980) &gt; 0, VLOOKUP(Attendance!$G980,FINALS_WEEK_FRIDAY_PERIOD_SCHEDULE[],2,TRUE),
       VLOOKUP(Attendance!$G980,REGULAR_WEEK_SCHEDULE[[Friday]:[Period]],2,TRUE))))))))))</f>
        <v/>
      </c>
      <c r="J980" s="41" t="str">
        <f t="shared" ca="1" si="50"/>
        <v/>
      </c>
      <c r="K980" s="41" t="str">
        <f>IF($A980 &lt;&gt; "",VLOOKUP($A980,'Student reference sheet'!$A$2:$V$2329, 7,FALSE), "")</f>
        <v/>
      </c>
      <c r="L980" s="30" t="str">
        <f>IF($A980 ="", "", VLOOKUP($A980, 'Student reference sheet'!$A$2:$Z$2603,23,FALSE))</f>
        <v/>
      </c>
      <c r="M980" s="30" t="str">
        <f>IF($A980 ="", "", VLOOKUP($A980, 'Student reference sheet'!$A$2:$Z$2603,24,FALSE))</f>
        <v/>
      </c>
      <c r="N980" s="30" t="str">
        <f>IF($A980 ="", "", VLOOKUP($A980, 'Student reference sheet'!$A$2:$Z$2603,26,FALSE))</f>
        <v/>
      </c>
      <c r="O980" s="30" t="str">
        <f>IF($A980 ="", "", VLOOKUP($A980, 'Student reference sheet'!$A$2:$Z$2603,25,FALSE))</f>
        <v/>
      </c>
      <c r="P980" s="39" t="str">
        <f>IF($A980 = "", "", IF(OR(VLOOKUP($A980,'Student reference sheet'!$A$2:$V$2400,8,FALSE) = "R",  VLOOKUP($A980,'Student reference sheet'!$A$2:$V$2400,8,FALSE) = "L"), "X", ""))</f>
        <v/>
      </c>
      <c r="Q980" s="39" t="str">
        <f>IF($A980 ="", "", VLOOKUP($A980, 'Student reference sheet'!$A$2:$V$2603,22,FALSE))</f>
        <v/>
      </c>
      <c r="R980" s="39" t="str">
        <f>IF($A980 &lt;&gt; "",VLOOKUP($A980,'Student reference sheet'!$A$2:$V$2329, 5,FALSE), "")</f>
        <v/>
      </c>
      <c r="S980" s="39" t="str">
        <f>IF($A980 &lt;&gt; "",VLOOKUP($A980,'Student reference sheet'!$A$2:$V$2329, 6,FALSE), "")</f>
        <v/>
      </c>
      <c r="T980" s="30" t="str">
        <f>IF($A980 = "","",
IF(VLOOKUP($A980,'Student reference sheet'!$A$2:$V$2329, 10,FALSE) = "Y", "Hispanic",
IF(VLOOKUP($A980,'Student reference sheet'!$A$2:$V$2329,11,FALSE) &lt;&gt; "",
IF(VLOOKUP($A980,'Student reference sheet'!$A$2:$V$2329,11,FALSE) = "UNK", "Unknown", VLOOKUP(VALUE(VLOOKUP($A980,'Student reference sheet'!$A$2:$V$2329,11,FALSE)),'Ethnicity Reference'!$A$2:$B$22,2,FALSE)),
IF(VLOOKUP($A980,'Student reference sheet'!$A$2:$V$2329,9,FALSE) &lt;&gt; "", VLOOKUP(VALUE(VLOOKUP($A980,'Student reference sheet'!$A$2:$V$2329,9,FALSE)),'Ethnicity Reference'!$A$2:$B$22,2,FALSE),"Unknown"))))</f>
        <v/>
      </c>
      <c r="U980" s="35"/>
    </row>
    <row r="981" spans="1:21" ht="15.75">
      <c r="A981" s="47"/>
      <c r="B981" s="33"/>
      <c r="C981" s="39" t="str">
        <f>IF($A981 &lt;&gt; "",VLOOKUP($A981,'Student reference sheet'!$A$2:$V$2329, 3,FALSE), "")</f>
        <v/>
      </c>
      <c r="D981" s="39" t="str">
        <f>IF($A981 &lt;&gt; "",VLOOKUP($A981,'Student reference sheet'!$A$2:$V$2329, 2,FALSE), "")</f>
        <v/>
      </c>
      <c r="E981" s="35"/>
      <c r="F981" s="34"/>
      <c r="G981" s="40" t="str">
        <f t="shared" ca="1" si="48"/>
        <v/>
      </c>
      <c r="H981" s="40" t="str">
        <f t="shared" ca="1" si="49"/>
        <v/>
      </c>
      <c r="I981" s="36" t="str">
        <f>IF($A981 = "", "",
IF(COUNTIF(MINIMUM_DAY_DATES[], Attendance!J981) &gt; 0, VLOOKUP(Attendance!$G981,MINIMUM_DAY_PERIOD_SCHEDULE[], 2,TRUE),
IF(COUNTIF(RALLY_DATES[], Attendance!J981) &gt; 0, VLOOKUP(Attendance!$G981,RALLY_PERIOD_SCHEDULE[], 2,TRUE),
IF(WEEKDAY(Attendance!$J981) = 2,
       IF(COUNTIF(FINALS_WEEK_MONDAY_DATE[],Attendance!$J981) &gt; 0, VLOOKUP(Attendance!$G981,FINALS_WEEK_MONDAY_PERIOD_SCHEDULE[],2,TRUE),
       VLOOKUP(Attendance!$G981,REGULAR_WEEK_SCHEDULE[],6,TRUE)),
IF(WEEKDAY($J981) = 3,
       IF(COUNTIF(FINALS_WEEK_TUESDAY_DATE[],Attendance!$J981) &gt; 0, VLOOKUP(Attendance!$G981,FINALS_WEEK_TUESDAY_PERIOD_SCHEDULE[],2,TRUE),
       VLOOKUP(Attendance!$G981,REGULAR_WEEK_SCHEDULE[[Tuesday]:[Period]],5,TRUE)),
IF(WEEKDAY(Attendance!$J981) = 4,
        IF(COUNTIF(BLOCK_WEDNESDAY_DATES[],Attendance!$J981) &gt; 0, VLOOKUP(Attendance!$G981,BLOCK_WEDNESDAY_PERIOD_SCHEDULE[],2,TRUE),
        IF(COUNTIF(FINALS_WEEK_WEDNESDAY_DATE[],Attendance!$J981) &gt; 0, VLOOKUP(Attendance!$G981,FINALS_WEEK_WEDNESDAY_PERIOD_SCHEDULE[],2,TRUE),
       VLOOKUP(Attendance!$G981,REGULAR_WEEK_SCHEDULE[[Wednesday]:[Period]],4,TRUE))),
IF(WEEKDAY($J981) = 5,
       IF(COUNTIF(BLOCK_THURSDAY_DATES[],Attendance!$J981) &gt; 0, VLOOKUP(Attendance!$G981,BLOCK_THURSDAY_PERIOD_SCHEDULE[],2,TRUE),
       IF(COUNTIF(FINALS_WEEK_THURSDAY_DATE[],Attendance!$J981) &gt; 0, VLOOKUP(Attendance!$G981,FINALS_WEEK_THURSDAY_PERIOD_SCHEDULE[],2,TRUE),
       VLOOKUP(Attendance!$G981,REGULAR_WEEK_SCHEDULE[[Thursday]:[Period]],3,TRUE))),
IF(WEEKDAY(Attendance!$J981) = 6,
       IF(COUNTIF(FINALS_WEEK_FRIDAY_DATE[],Attendance!$J981) &gt; 0, VLOOKUP(Attendance!$G981,FINALS_WEEK_FRIDAY_PERIOD_SCHEDULE[],2,TRUE),
       VLOOKUP(Attendance!$G981,REGULAR_WEEK_SCHEDULE[[Friday]:[Period]],2,TRUE))))))))))</f>
        <v/>
      </c>
      <c r="J981" s="41" t="str">
        <f t="shared" ca="1" si="50"/>
        <v/>
      </c>
      <c r="K981" s="41" t="str">
        <f>IF($A981 &lt;&gt; "",VLOOKUP($A981,'Student reference sheet'!$A$2:$V$2329, 7,FALSE), "")</f>
        <v/>
      </c>
      <c r="L981" s="30" t="str">
        <f>IF($A981 ="", "", VLOOKUP($A981, 'Student reference sheet'!$A$2:$Z$2603,23,FALSE))</f>
        <v/>
      </c>
      <c r="M981" s="30" t="str">
        <f>IF($A981 ="", "", VLOOKUP($A981, 'Student reference sheet'!$A$2:$Z$2603,24,FALSE))</f>
        <v/>
      </c>
      <c r="N981" s="30" t="str">
        <f>IF($A981 ="", "", VLOOKUP($A981, 'Student reference sheet'!$A$2:$Z$2603,26,FALSE))</f>
        <v/>
      </c>
      <c r="O981" s="30" t="str">
        <f>IF($A981 ="", "", VLOOKUP($A981, 'Student reference sheet'!$A$2:$Z$2603,25,FALSE))</f>
        <v/>
      </c>
      <c r="P981" s="39" t="str">
        <f>IF($A981 = "", "", IF(OR(VLOOKUP($A981,'Student reference sheet'!$A$2:$V$2400,8,FALSE) = "R",  VLOOKUP($A981,'Student reference sheet'!$A$2:$V$2400,8,FALSE) = "L"), "X", ""))</f>
        <v/>
      </c>
      <c r="Q981" s="39" t="str">
        <f>IF($A981 ="", "", VLOOKUP($A981, 'Student reference sheet'!$A$2:$V$2603,22,FALSE))</f>
        <v/>
      </c>
      <c r="R981" s="39" t="str">
        <f>IF($A981 &lt;&gt; "",VLOOKUP($A981,'Student reference sheet'!$A$2:$V$2329, 5,FALSE), "")</f>
        <v/>
      </c>
      <c r="S981" s="39" t="str">
        <f>IF($A981 &lt;&gt; "",VLOOKUP($A981,'Student reference sheet'!$A$2:$V$2329, 6,FALSE), "")</f>
        <v/>
      </c>
      <c r="T981" s="30" t="str">
        <f>IF($A981 = "","",
IF(VLOOKUP($A981,'Student reference sheet'!$A$2:$V$2329, 10,FALSE) = "Y", "Hispanic",
IF(VLOOKUP($A981,'Student reference sheet'!$A$2:$V$2329,11,FALSE) &lt;&gt; "",
IF(VLOOKUP($A981,'Student reference sheet'!$A$2:$V$2329,11,FALSE) = "UNK", "Unknown", VLOOKUP(VALUE(VLOOKUP($A981,'Student reference sheet'!$A$2:$V$2329,11,FALSE)),'Ethnicity Reference'!$A$2:$B$22,2,FALSE)),
IF(VLOOKUP($A981,'Student reference sheet'!$A$2:$V$2329,9,FALSE) &lt;&gt; "", VLOOKUP(VALUE(VLOOKUP($A981,'Student reference sheet'!$A$2:$V$2329,9,FALSE)),'Ethnicity Reference'!$A$2:$B$22,2,FALSE),"Unknown"))))</f>
        <v/>
      </c>
      <c r="U981" s="35"/>
    </row>
    <row r="982" spans="1:21" ht="15.75">
      <c r="A982" s="47"/>
      <c r="B982" s="33"/>
      <c r="C982" s="39" t="str">
        <f>IF($A982 &lt;&gt; "",VLOOKUP($A982,'Student reference sheet'!$A$2:$V$2329, 3,FALSE), "")</f>
        <v/>
      </c>
      <c r="D982" s="39" t="str">
        <f>IF($A982 &lt;&gt; "",VLOOKUP($A982,'Student reference sheet'!$A$2:$V$2329, 2,FALSE), "")</f>
        <v/>
      </c>
      <c r="E982" s="35"/>
      <c r="F982" s="34"/>
      <c r="G982" s="40" t="str">
        <f t="shared" ca="1" si="48"/>
        <v/>
      </c>
      <c r="H982" s="40" t="str">
        <f t="shared" ca="1" si="49"/>
        <v/>
      </c>
      <c r="I982" s="36" t="str">
        <f>IF($A982 = "", "",
IF(COUNTIF(MINIMUM_DAY_DATES[], Attendance!J982) &gt; 0, VLOOKUP(Attendance!$G982,MINIMUM_DAY_PERIOD_SCHEDULE[], 2,TRUE),
IF(COUNTIF(RALLY_DATES[], Attendance!J982) &gt; 0, VLOOKUP(Attendance!$G982,RALLY_PERIOD_SCHEDULE[], 2,TRUE),
IF(WEEKDAY(Attendance!$J982) = 2,
       IF(COUNTIF(FINALS_WEEK_MONDAY_DATE[],Attendance!$J982) &gt; 0, VLOOKUP(Attendance!$G982,FINALS_WEEK_MONDAY_PERIOD_SCHEDULE[],2,TRUE),
       VLOOKUP(Attendance!$G982,REGULAR_WEEK_SCHEDULE[],6,TRUE)),
IF(WEEKDAY($J982) = 3,
       IF(COUNTIF(FINALS_WEEK_TUESDAY_DATE[],Attendance!$J982) &gt; 0, VLOOKUP(Attendance!$G982,FINALS_WEEK_TUESDAY_PERIOD_SCHEDULE[],2,TRUE),
       VLOOKUP(Attendance!$G982,REGULAR_WEEK_SCHEDULE[[Tuesday]:[Period]],5,TRUE)),
IF(WEEKDAY(Attendance!$J982) = 4,
        IF(COUNTIF(BLOCK_WEDNESDAY_DATES[],Attendance!$J982) &gt; 0, VLOOKUP(Attendance!$G982,BLOCK_WEDNESDAY_PERIOD_SCHEDULE[],2,TRUE),
        IF(COUNTIF(FINALS_WEEK_WEDNESDAY_DATE[],Attendance!$J982) &gt; 0, VLOOKUP(Attendance!$G982,FINALS_WEEK_WEDNESDAY_PERIOD_SCHEDULE[],2,TRUE),
       VLOOKUP(Attendance!$G982,REGULAR_WEEK_SCHEDULE[[Wednesday]:[Period]],4,TRUE))),
IF(WEEKDAY($J982) = 5,
       IF(COUNTIF(BLOCK_THURSDAY_DATES[],Attendance!$J982) &gt; 0, VLOOKUP(Attendance!$G982,BLOCK_THURSDAY_PERIOD_SCHEDULE[],2,TRUE),
       IF(COUNTIF(FINALS_WEEK_THURSDAY_DATE[],Attendance!$J982) &gt; 0, VLOOKUP(Attendance!$G982,FINALS_WEEK_THURSDAY_PERIOD_SCHEDULE[],2,TRUE),
       VLOOKUP(Attendance!$G982,REGULAR_WEEK_SCHEDULE[[Thursday]:[Period]],3,TRUE))),
IF(WEEKDAY(Attendance!$J982) = 6,
       IF(COUNTIF(FINALS_WEEK_FRIDAY_DATE[],Attendance!$J982) &gt; 0, VLOOKUP(Attendance!$G982,FINALS_WEEK_FRIDAY_PERIOD_SCHEDULE[],2,TRUE),
       VLOOKUP(Attendance!$G982,REGULAR_WEEK_SCHEDULE[[Friday]:[Period]],2,TRUE))))))))))</f>
        <v/>
      </c>
      <c r="J982" s="41" t="str">
        <f t="shared" ca="1" si="50"/>
        <v/>
      </c>
      <c r="K982" s="41" t="str">
        <f>IF($A982 &lt;&gt; "",VLOOKUP($A982,'Student reference sheet'!$A$2:$V$2329, 7,FALSE), "")</f>
        <v/>
      </c>
      <c r="L982" s="30" t="str">
        <f>IF($A982 ="", "", VLOOKUP($A982, 'Student reference sheet'!$A$2:$Z$2603,23,FALSE))</f>
        <v/>
      </c>
      <c r="M982" s="30" t="str">
        <f>IF($A982 ="", "", VLOOKUP($A982, 'Student reference sheet'!$A$2:$Z$2603,24,FALSE))</f>
        <v/>
      </c>
      <c r="N982" s="30" t="str">
        <f>IF($A982 ="", "", VLOOKUP($A982, 'Student reference sheet'!$A$2:$Z$2603,26,FALSE))</f>
        <v/>
      </c>
      <c r="O982" s="30" t="str">
        <f>IF($A982 ="", "", VLOOKUP($A982, 'Student reference sheet'!$A$2:$Z$2603,25,FALSE))</f>
        <v/>
      </c>
      <c r="P982" s="39" t="str">
        <f>IF($A982 = "", "", IF(OR(VLOOKUP($A982,'Student reference sheet'!$A$2:$V$2400,8,FALSE) = "R",  VLOOKUP($A982,'Student reference sheet'!$A$2:$V$2400,8,FALSE) = "L"), "X", ""))</f>
        <v/>
      </c>
      <c r="Q982" s="39" t="str">
        <f>IF($A982 ="", "", VLOOKUP($A982, 'Student reference sheet'!$A$2:$V$2603,22,FALSE))</f>
        <v/>
      </c>
      <c r="R982" s="39" t="str">
        <f>IF($A982 &lt;&gt; "",VLOOKUP($A982,'Student reference sheet'!$A$2:$V$2329, 5,FALSE), "")</f>
        <v/>
      </c>
      <c r="S982" s="39" t="str">
        <f>IF($A982 &lt;&gt; "",VLOOKUP($A982,'Student reference sheet'!$A$2:$V$2329, 6,FALSE), "")</f>
        <v/>
      </c>
      <c r="T982" s="30" t="str">
        <f>IF($A982 = "","",
IF(VLOOKUP($A982,'Student reference sheet'!$A$2:$V$2329, 10,FALSE) = "Y", "Hispanic",
IF(VLOOKUP($A982,'Student reference sheet'!$A$2:$V$2329,11,FALSE) &lt;&gt; "",
IF(VLOOKUP($A982,'Student reference sheet'!$A$2:$V$2329,11,FALSE) = "UNK", "Unknown", VLOOKUP(VALUE(VLOOKUP($A982,'Student reference sheet'!$A$2:$V$2329,11,FALSE)),'Ethnicity Reference'!$A$2:$B$22,2,FALSE)),
IF(VLOOKUP($A982,'Student reference sheet'!$A$2:$V$2329,9,FALSE) &lt;&gt; "", VLOOKUP(VALUE(VLOOKUP($A982,'Student reference sheet'!$A$2:$V$2329,9,FALSE)),'Ethnicity Reference'!$A$2:$B$22,2,FALSE),"Unknown"))))</f>
        <v/>
      </c>
      <c r="U982" s="35"/>
    </row>
    <row r="983" spans="1:21" ht="15.75">
      <c r="A983" s="47"/>
      <c r="B983" s="33"/>
      <c r="C983" s="39" t="str">
        <f>IF($A983 &lt;&gt; "",VLOOKUP($A983,'Student reference sheet'!$A$2:$V$2329, 3,FALSE), "")</f>
        <v/>
      </c>
      <c r="D983" s="39" t="str">
        <f>IF($A983 &lt;&gt; "",VLOOKUP($A983,'Student reference sheet'!$A$2:$V$2329, 2,FALSE), "")</f>
        <v/>
      </c>
      <c r="E983" s="35"/>
      <c r="F983" s="34"/>
      <c r="G983" s="40" t="str">
        <f t="shared" ca="1" si="48"/>
        <v/>
      </c>
      <c r="H983" s="40" t="str">
        <f t="shared" ca="1" si="49"/>
        <v/>
      </c>
      <c r="I983" s="36" t="str">
        <f>IF($A983 = "", "",
IF(COUNTIF(MINIMUM_DAY_DATES[], Attendance!J983) &gt; 0, VLOOKUP(Attendance!$G983,MINIMUM_DAY_PERIOD_SCHEDULE[], 2,TRUE),
IF(COUNTIF(RALLY_DATES[], Attendance!J983) &gt; 0, VLOOKUP(Attendance!$G983,RALLY_PERIOD_SCHEDULE[], 2,TRUE),
IF(WEEKDAY(Attendance!$J983) = 2,
       IF(COUNTIF(FINALS_WEEK_MONDAY_DATE[],Attendance!$J983) &gt; 0, VLOOKUP(Attendance!$G983,FINALS_WEEK_MONDAY_PERIOD_SCHEDULE[],2,TRUE),
       VLOOKUP(Attendance!$G983,REGULAR_WEEK_SCHEDULE[],6,TRUE)),
IF(WEEKDAY($J983) = 3,
       IF(COUNTIF(FINALS_WEEK_TUESDAY_DATE[],Attendance!$J983) &gt; 0, VLOOKUP(Attendance!$G983,FINALS_WEEK_TUESDAY_PERIOD_SCHEDULE[],2,TRUE),
       VLOOKUP(Attendance!$G983,REGULAR_WEEK_SCHEDULE[[Tuesday]:[Period]],5,TRUE)),
IF(WEEKDAY(Attendance!$J983) = 4,
        IF(COUNTIF(BLOCK_WEDNESDAY_DATES[],Attendance!$J983) &gt; 0, VLOOKUP(Attendance!$G983,BLOCK_WEDNESDAY_PERIOD_SCHEDULE[],2,TRUE),
        IF(COUNTIF(FINALS_WEEK_WEDNESDAY_DATE[],Attendance!$J983) &gt; 0, VLOOKUP(Attendance!$G983,FINALS_WEEK_WEDNESDAY_PERIOD_SCHEDULE[],2,TRUE),
       VLOOKUP(Attendance!$G983,REGULAR_WEEK_SCHEDULE[[Wednesday]:[Period]],4,TRUE))),
IF(WEEKDAY($J983) = 5,
       IF(COUNTIF(BLOCK_THURSDAY_DATES[],Attendance!$J983) &gt; 0, VLOOKUP(Attendance!$G983,BLOCK_THURSDAY_PERIOD_SCHEDULE[],2,TRUE),
       IF(COUNTIF(FINALS_WEEK_THURSDAY_DATE[],Attendance!$J983) &gt; 0, VLOOKUP(Attendance!$G983,FINALS_WEEK_THURSDAY_PERIOD_SCHEDULE[],2,TRUE),
       VLOOKUP(Attendance!$G983,REGULAR_WEEK_SCHEDULE[[Thursday]:[Period]],3,TRUE))),
IF(WEEKDAY(Attendance!$J983) = 6,
       IF(COUNTIF(FINALS_WEEK_FRIDAY_DATE[],Attendance!$J983) &gt; 0, VLOOKUP(Attendance!$G983,FINALS_WEEK_FRIDAY_PERIOD_SCHEDULE[],2,TRUE),
       VLOOKUP(Attendance!$G983,REGULAR_WEEK_SCHEDULE[[Friday]:[Period]],2,TRUE))))))))))</f>
        <v/>
      </c>
      <c r="J983" s="41" t="str">
        <f t="shared" ca="1" si="50"/>
        <v/>
      </c>
      <c r="K983" s="41" t="str">
        <f>IF($A983 &lt;&gt; "",VLOOKUP($A983,'Student reference sheet'!$A$2:$V$2329, 7,FALSE), "")</f>
        <v/>
      </c>
      <c r="L983" s="30" t="str">
        <f>IF($A983 ="", "", VLOOKUP($A983, 'Student reference sheet'!$A$2:$Z$2603,23,FALSE))</f>
        <v/>
      </c>
      <c r="M983" s="30" t="str">
        <f>IF($A983 ="", "", VLOOKUP($A983, 'Student reference sheet'!$A$2:$Z$2603,24,FALSE))</f>
        <v/>
      </c>
      <c r="N983" s="30" t="str">
        <f>IF($A983 ="", "", VLOOKUP($A983, 'Student reference sheet'!$A$2:$Z$2603,26,FALSE))</f>
        <v/>
      </c>
      <c r="O983" s="30" t="str">
        <f>IF($A983 ="", "", VLOOKUP($A983, 'Student reference sheet'!$A$2:$Z$2603,25,FALSE))</f>
        <v/>
      </c>
      <c r="P983" s="39" t="str">
        <f>IF($A983 = "", "", IF(OR(VLOOKUP($A983,'Student reference sheet'!$A$2:$V$2400,8,FALSE) = "R",  VLOOKUP($A983,'Student reference sheet'!$A$2:$V$2400,8,FALSE) = "L"), "X", ""))</f>
        <v/>
      </c>
      <c r="Q983" s="39" t="str">
        <f>IF($A983 ="", "", VLOOKUP($A983, 'Student reference sheet'!$A$2:$V$2603,22,FALSE))</f>
        <v/>
      </c>
      <c r="R983" s="39" t="str">
        <f>IF($A983 &lt;&gt; "",VLOOKUP($A983,'Student reference sheet'!$A$2:$V$2329, 5,FALSE), "")</f>
        <v/>
      </c>
      <c r="S983" s="39" t="str">
        <f>IF($A983 &lt;&gt; "",VLOOKUP($A983,'Student reference sheet'!$A$2:$V$2329, 6,FALSE), "")</f>
        <v/>
      </c>
      <c r="T983" s="30" t="str">
        <f>IF($A983 = "","",
IF(VLOOKUP($A983,'Student reference sheet'!$A$2:$V$2329, 10,FALSE) = "Y", "Hispanic",
IF(VLOOKUP($A983,'Student reference sheet'!$A$2:$V$2329,11,FALSE) &lt;&gt; "",
IF(VLOOKUP($A983,'Student reference sheet'!$A$2:$V$2329,11,FALSE) = "UNK", "Unknown", VLOOKUP(VALUE(VLOOKUP($A983,'Student reference sheet'!$A$2:$V$2329,11,FALSE)),'Ethnicity Reference'!$A$2:$B$22,2,FALSE)),
IF(VLOOKUP($A983,'Student reference sheet'!$A$2:$V$2329,9,FALSE) &lt;&gt; "", VLOOKUP(VALUE(VLOOKUP($A983,'Student reference sheet'!$A$2:$V$2329,9,FALSE)),'Ethnicity Reference'!$A$2:$B$22,2,FALSE),"Unknown"))))</f>
        <v/>
      </c>
      <c r="U983" s="35"/>
    </row>
    <row r="984" spans="1:21" ht="15.75">
      <c r="A984" s="47"/>
      <c r="B984" s="33"/>
      <c r="C984" s="39" t="str">
        <f>IF($A984 &lt;&gt; "",VLOOKUP($A984,'Student reference sheet'!$A$2:$V$2329, 3,FALSE), "")</f>
        <v/>
      </c>
      <c r="D984" s="39" t="str">
        <f>IF($A984 &lt;&gt; "",VLOOKUP($A984,'Student reference sheet'!$A$2:$V$2329, 2,FALSE), "")</f>
        <v/>
      </c>
      <c r="E984" s="35"/>
      <c r="F984" s="34"/>
      <c r="G984" s="40" t="str">
        <f t="shared" ca="1" si="48"/>
        <v/>
      </c>
      <c r="H984" s="40" t="str">
        <f t="shared" ca="1" si="49"/>
        <v/>
      </c>
      <c r="I984" s="36" t="str">
        <f>IF($A984 = "", "",
IF(COUNTIF(MINIMUM_DAY_DATES[], Attendance!J984) &gt; 0, VLOOKUP(Attendance!$G984,MINIMUM_DAY_PERIOD_SCHEDULE[], 2,TRUE),
IF(COUNTIF(RALLY_DATES[], Attendance!J984) &gt; 0, VLOOKUP(Attendance!$G984,RALLY_PERIOD_SCHEDULE[], 2,TRUE),
IF(WEEKDAY(Attendance!$J984) = 2,
       IF(COUNTIF(FINALS_WEEK_MONDAY_DATE[],Attendance!$J984) &gt; 0, VLOOKUP(Attendance!$G984,FINALS_WEEK_MONDAY_PERIOD_SCHEDULE[],2,TRUE),
       VLOOKUP(Attendance!$G984,REGULAR_WEEK_SCHEDULE[],6,TRUE)),
IF(WEEKDAY($J984) = 3,
       IF(COUNTIF(FINALS_WEEK_TUESDAY_DATE[],Attendance!$J984) &gt; 0, VLOOKUP(Attendance!$G984,FINALS_WEEK_TUESDAY_PERIOD_SCHEDULE[],2,TRUE),
       VLOOKUP(Attendance!$G984,REGULAR_WEEK_SCHEDULE[[Tuesday]:[Period]],5,TRUE)),
IF(WEEKDAY(Attendance!$J984) = 4,
        IF(COUNTIF(BLOCK_WEDNESDAY_DATES[],Attendance!$J984) &gt; 0, VLOOKUP(Attendance!$G984,BLOCK_WEDNESDAY_PERIOD_SCHEDULE[],2,TRUE),
        IF(COUNTIF(FINALS_WEEK_WEDNESDAY_DATE[],Attendance!$J984) &gt; 0, VLOOKUP(Attendance!$G984,FINALS_WEEK_WEDNESDAY_PERIOD_SCHEDULE[],2,TRUE),
       VLOOKUP(Attendance!$G984,REGULAR_WEEK_SCHEDULE[[Wednesday]:[Period]],4,TRUE))),
IF(WEEKDAY($J984) = 5,
       IF(COUNTIF(BLOCK_THURSDAY_DATES[],Attendance!$J984) &gt; 0, VLOOKUP(Attendance!$G984,BLOCK_THURSDAY_PERIOD_SCHEDULE[],2,TRUE),
       IF(COUNTIF(FINALS_WEEK_THURSDAY_DATE[],Attendance!$J984) &gt; 0, VLOOKUP(Attendance!$G984,FINALS_WEEK_THURSDAY_PERIOD_SCHEDULE[],2,TRUE),
       VLOOKUP(Attendance!$G984,REGULAR_WEEK_SCHEDULE[[Thursday]:[Period]],3,TRUE))),
IF(WEEKDAY(Attendance!$J984) = 6,
       IF(COUNTIF(FINALS_WEEK_FRIDAY_DATE[],Attendance!$J984) &gt; 0, VLOOKUP(Attendance!$G984,FINALS_WEEK_FRIDAY_PERIOD_SCHEDULE[],2,TRUE),
       VLOOKUP(Attendance!$G984,REGULAR_WEEK_SCHEDULE[[Friday]:[Period]],2,TRUE))))))))))</f>
        <v/>
      </c>
      <c r="J984" s="41" t="str">
        <f t="shared" ca="1" si="50"/>
        <v/>
      </c>
      <c r="K984" s="41" t="str">
        <f>IF($A984 &lt;&gt; "",VLOOKUP($A984,'Student reference sheet'!$A$2:$V$2329, 7,FALSE), "")</f>
        <v/>
      </c>
      <c r="L984" s="30" t="str">
        <f>IF($A984 ="", "", VLOOKUP($A984, 'Student reference sheet'!$A$2:$Z$2603,23,FALSE))</f>
        <v/>
      </c>
      <c r="M984" s="30" t="str">
        <f>IF($A984 ="", "", VLOOKUP($A984, 'Student reference sheet'!$A$2:$Z$2603,24,FALSE))</f>
        <v/>
      </c>
      <c r="N984" s="30" t="str">
        <f>IF($A984 ="", "", VLOOKUP($A984, 'Student reference sheet'!$A$2:$Z$2603,26,FALSE))</f>
        <v/>
      </c>
      <c r="O984" s="30" t="str">
        <f>IF($A984 ="", "", VLOOKUP($A984, 'Student reference sheet'!$A$2:$Z$2603,25,FALSE))</f>
        <v/>
      </c>
      <c r="P984" s="39" t="str">
        <f>IF($A984 = "", "", IF(OR(VLOOKUP($A984,'Student reference sheet'!$A$2:$V$2400,8,FALSE) = "R",  VLOOKUP($A984,'Student reference sheet'!$A$2:$V$2400,8,FALSE) = "L"), "X", ""))</f>
        <v/>
      </c>
      <c r="Q984" s="39" t="str">
        <f>IF($A984 ="", "", VLOOKUP($A984, 'Student reference sheet'!$A$2:$V$2603,22,FALSE))</f>
        <v/>
      </c>
      <c r="R984" s="39" t="str">
        <f>IF($A984 &lt;&gt; "",VLOOKUP($A984,'Student reference sheet'!$A$2:$V$2329, 5,FALSE), "")</f>
        <v/>
      </c>
      <c r="S984" s="39" t="str">
        <f>IF($A984 &lt;&gt; "",VLOOKUP($A984,'Student reference sheet'!$A$2:$V$2329, 6,FALSE), "")</f>
        <v/>
      </c>
      <c r="T984" s="30" t="str">
        <f>IF($A984 = "","",
IF(VLOOKUP($A984,'Student reference sheet'!$A$2:$V$2329, 10,FALSE) = "Y", "Hispanic",
IF(VLOOKUP($A984,'Student reference sheet'!$A$2:$V$2329,11,FALSE) &lt;&gt; "",
IF(VLOOKUP($A984,'Student reference sheet'!$A$2:$V$2329,11,FALSE) = "UNK", "Unknown", VLOOKUP(VALUE(VLOOKUP($A984,'Student reference sheet'!$A$2:$V$2329,11,FALSE)),'Ethnicity Reference'!$A$2:$B$22,2,FALSE)),
IF(VLOOKUP($A984,'Student reference sheet'!$A$2:$V$2329,9,FALSE) &lt;&gt; "", VLOOKUP(VALUE(VLOOKUP($A984,'Student reference sheet'!$A$2:$V$2329,9,FALSE)),'Ethnicity Reference'!$A$2:$B$22,2,FALSE),"Unknown"))))</f>
        <v/>
      </c>
      <c r="U984" s="35"/>
    </row>
    <row r="985" spans="1:21" ht="15.75">
      <c r="A985" s="47"/>
      <c r="B985" s="33"/>
      <c r="C985" s="39" t="str">
        <f>IF($A985 &lt;&gt; "",VLOOKUP($A985,'Student reference sheet'!$A$2:$V$2329, 3,FALSE), "")</f>
        <v/>
      </c>
      <c r="D985" s="39" t="str">
        <f>IF($A985 &lt;&gt; "",VLOOKUP($A985,'Student reference sheet'!$A$2:$V$2329, 2,FALSE), "")</f>
        <v/>
      </c>
      <c r="E985" s="35"/>
      <c r="F985" s="34"/>
      <c r="G985" s="40" t="str">
        <f t="shared" ca="1" si="48"/>
        <v/>
      </c>
      <c r="H985" s="40" t="str">
        <f t="shared" ca="1" si="49"/>
        <v/>
      </c>
      <c r="I985" s="36" t="str">
        <f>IF($A985 = "", "",
IF(COUNTIF(MINIMUM_DAY_DATES[], Attendance!J985) &gt; 0, VLOOKUP(Attendance!$G985,MINIMUM_DAY_PERIOD_SCHEDULE[], 2,TRUE),
IF(COUNTIF(RALLY_DATES[], Attendance!J985) &gt; 0, VLOOKUP(Attendance!$G985,RALLY_PERIOD_SCHEDULE[], 2,TRUE),
IF(WEEKDAY(Attendance!$J985) = 2,
       IF(COUNTIF(FINALS_WEEK_MONDAY_DATE[],Attendance!$J985) &gt; 0, VLOOKUP(Attendance!$G985,FINALS_WEEK_MONDAY_PERIOD_SCHEDULE[],2,TRUE),
       VLOOKUP(Attendance!$G985,REGULAR_WEEK_SCHEDULE[],6,TRUE)),
IF(WEEKDAY($J985) = 3,
       IF(COUNTIF(FINALS_WEEK_TUESDAY_DATE[],Attendance!$J985) &gt; 0, VLOOKUP(Attendance!$G985,FINALS_WEEK_TUESDAY_PERIOD_SCHEDULE[],2,TRUE),
       VLOOKUP(Attendance!$G985,REGULAR_WEEK_SCHEDULE[[Tuesday]:[Period]],5,TRUE)),
IF(WEEKDAY(Attendance!$J985) = 4,
        IF(COUNTIF(BLOCK_WEDNESDAY_DATES[],Attendance!$J985) &gt; 0, VLOOKUP(Attendance!$G985,BLOCK_WEDNESDAY_PERIOD_SCHEDULE[],2,TRUE),
        IF(COUNTIF(FINALS_WEEK_WEDNESDAY_DATE[],Attendance!$J985) &gt; 0, VLOOKUP(Attendance!$G985,FINALS_WEEK_WEDNESDAY_PERIOD_SCHEDULE[],2,TRUE),
       VLOOKUP(Attendance!$G985,REGULAR_WEEK_SCHEDULE[[Wednesday]:[Period]],4,TRUE))),
IF(WEEKDAY($J985) = 5,
       IF(COUNTIF(BLOCK_THURSDAY_DATES[],Attendance!$J985) &gt; 0, VLOOKUP(Attendance!$G985,BLOCK_THURSDAY_PERIOD_SCHEDULE[],2,TRUE),
       IF(COUNTIF(FINALS_WEEK_THURSDAY_DATE[],Attendance!$J985) &gt; 0, VLOOKUP(Attendance!$G985,FINALS_WEEK_THURSDAY_PERIOD_SCHEDULE[],2,TRUE),
       VLOOKUP(Attendance!$G985,REGULAR_WEEK_SCHEDULE[[Thursday]:[Period]],3,TRUE))),
IF(WEEKDAY(Attendance!$J985) = 6,
       IF(COUNTIF(FINALS_WEEK_FRIDAY_DATE[],Attendance!$J985) &gt; 0, VLOOKUP(Attendance!$G985,FINALS_WEEK_FRIDAY_PERIOD_SCHEDULE[],2,TRUE),
       VLOOKUP(Attendance!$G985,REGULAR_WEEK_SCHEDULE[[Friday]:[Period]],2,TRUE))))))))))</f>
        <v/>
      </c>
      <c r="J985" s="41" t="str">
        <f t="shared" ca="1" si="50"/>
        <v/>
      </c>
      <c r="K985" s="41" t="str">
        <f>IF($A985 &lt;&gt; "",VLOOKUP($A985,'Student reference sheet'!$A$2:$V$2329, 7,FALSE), "")</f>
        <v/>
      </c>
      <c r="L985" s="30" t="str">
        <f>IF($A985 ="", "", VLOOKUP($A985, 'Student reference sheet'!$A$2:$Z$2603,23,FALSE))</f>
        <v/>
      </c>
      <c r="M985" s="30" t="str">
        <f>IF($A985 ="", "", VLOOKUP($A985, 'Student reference sheet'!$A$2:$Z$2603,24,FALSE))</f>
        <v/>
      </c>
      <c r="N985" s="30" t="str">
        <f>IF($A985 ="", "", VLOOKUP($A985, 'Student reference sheet'!$A$2:$Z$2603,26,FALSE))</f>
        <v/>
      </c>
      <c r="O985" s="30" t="str">
        <f>IF($A985 ="", "", VLOOKUP($A985, 'Student reference sheet'!$A$2:$Z$2603,25,FALSE))</f>
        <v/>
      </c>
      <c r="P985" s="39" t="str">
        <f>IF($A985 = "", "", IF(OR(VLOOKUP($A985,'Student reference sheet'!$A$2:$V$2400,8,FALSE) = "R",  VLOOKUP($A985,'Student reference sheet'!$A$2:$V$2400,8,FALSE) = "L"), "X", ""))</f>
        <v/>
      </c>
      <c r="Q985" s="39" t="str">
        <f>IF($A985 ="", "", VLOOKUP($A985, 'Student reference sheet'!$A$2:$V$2603,22,FALSE))</f>
        <v/>
      </c>
      <c r="R985" s="39" t="str">
        <f>IF($A985 &lt;&gt; "",VLOOKUP($A985,'Student reference sheet'!$A$2:$V$2329, 5,FALSE), "")</f>
        <v/>
      </c>
      <c r="S985" s="39" t="str">
        <f>IF($A985 &lt;&gt; "",VLOOKUP($A985,'Student reference sheet'!$A$2:$V$2329, 6,FALSE), "")</f>
        <v/>
      </c>
      <c r="T985" s="30" t="str">
        <f>IF($A985 = "","",
IF(VLOOKUP($A985,'Student reference sheet'!$A$2:$V$2329, 10,FALSE) = "Y", "Hispanic",
IF(VLOOKUP($A985,'Student reference sheet'!$A$2:$V$2329,11,FALSE) &lt;&gt; "",
IF(VLOOKUP($A985,'Student reference sheet'!$A$2:$V$2329,11,FALSE) = "UNK", "Unknown", VLOOKUP(VALUE(VLOOKUP($A985,'Student reference sheet'!$A$2:$V$2329,11,FALSE)),'Ethnicity Reference'!$A$2:$B$22,2,FALSE)),
IF(VLOOKUP($A985,'Student reference sheet'!$A$2:$V$2329,9,FALSE) &lt;&gt; "", VLOOKUP(VALUE(VLOOKUP($A985,'Student reference sheet'!$A$2:$V$2329,9,FALSE)),'Ethnicity Reference'!$A$2:$B$22,2,FALSE),"Unknown"))))</f>
        <v/>
      </c>
      <c r="U985" s="35"/>
    </row>
    <row r="986" spans="1:21" ht="15.75">
      <c r="A986" s="47"/>
      <c r="B986" s="33"/>
      <c r="C986" s="39" t="str">
        <f>IF($A986 &lt;&gt; "",VLOOKUP($A986,'Student reference sheet'!$A$2:$V$2329, 3,FALSE), "")</f>
        <v/>
      </c>
      <c r="D986" s="39" t="str">
        <f>IF($A986 &lt;&gt; "",VLOOKUP($A986,'Student reference sheet'!$A$2:$V$2329, 2,FALSE), "")</f>
        <v/>
      </c>
      <c r="E986" s="35"/>
      <c r="F986" s="34"/>
      <c r="G986" s="40" t="str">
        <f t="shared" ca="1" si="48"/>
        <v/>
      </c>
      <c r="H986" s="40" t="str">
        <f t="shared" ca="1" si="49"/>
        <v/>
      </c>
      <c r="I986" s="36" t="str">
        <f>IF($A986 = "", "",
IF(COUNTIF(MINIMUM_DAY_DATES[], Attendance!J986) &gt; 0, VLOOKUP(Attendance!$G986,MINIMUM_DAY_PERIOD_SCHEDULE[], 2,TRUE),
IF(COUNTIF(RALLY_DATES[], Attendance!J986) &gt; 0, VLOOKUP(Attendance!$G986,RALLY_PERIOD_SCHEDULE[], 2,TRUE),
IF(WEEKDAY(Attendance!$J986) = 2,
       IF(COUNTIF(FINALS_WEEK_MONDAY_DATE[],Attendance!$J986) &gt; 0, VLOOKUP(Attendance!$G986,FINALS_WEEK_MONDAY_PERIOD_SCHEDULE[],2,TRUE),
       VLOOKUP(Attendance!$G986,REGULAR_WEEK_SCHEDULE[],6,TRUE)),
IF(WEEKDAY($J986) = 3,
       IF(COUNTIF(FINALS_WEEK_TUESDAY_DATE[],Attendance!$J986) &gt; 0, VLOOKUP(Attendance!$G986,FINALS_WEEK_TUESDAY_PERIOD_SCHEDULE[],2,TRUE),
       VLOOKUP(Attendance!$G986,REGULAR_WEEK_SCHEDULE[[Tuesday]:[Period]],5,TRUE)),
IF(WEEKDAY(Attendance!$J986) = 4,
        IF(COUNTIF(BLOCK_WEDNESDAY_DATES[],Attendance!$J986) &gt; 0, VLOOKUP(Attendance!$G986,BLOCK_WEDNESDAY_PERIOD_SCHEDULE[],2,TRUE),
        IF(COUNTIF(FINALS_WEEK_WEDNESDAY_DATE[],Attendance!$J986) &gt; 0, VLOOKUP(Attendance!$G986,FINALS_WEEK_WEDNESDAY_PERIOD_SCHEDULE[],2,TRUE),
       VLOOKUP(Attendance!$G986,REGULAR_WEEK_SCHEDULE[[Wednesday]:[Period]],4,TRUE))),
IF(WEEKDAY($J986) = 5,
       IF(COUNTIF(BLOCK_THURSDAY_DATES[],Attendance!$J986) &gt; 0, VLOOKUP(Attendance!$G986,BLOCK_THURSDAY_PERIOD_SCHEDULE[],2,TRUE),
       IF(COUNTIF(FINALS_WEEK_THURSDAY_DATE[],Attendance!$J986) &gt; 0, VLOOKUP(Attendance!$G986,FINALS_WEEK_THURSDAY_PERIOD_SCHEDULE[],2,TRUE),
       VLOOKUP(Attendance!$G986,REGULAR_WEEK_SCHEDULE[[Thursday]:[Period]],3,TRUE))),
IF(WEEKDAY(Attendance!$J986) = 6,
       IF(COUNTIF(FINALS_WEEK_FRIDAY_DATE[],Attendance!$J986) &gt; 0, VLOOKUP(Attendance!$G986,FINALS_WEEK_FRIDAY_PERIOD_SCHEDULE[],2,TRUE),
       VLOOKUP(Attendance!$G986,REGULAR_WEEK_SCHEDULE[[Friday]:[Period]],2,TRUE))))))))))</f>
        <v/>
      </c>
      <c r="J986" s="41" t="str">
        <f t="shared" ca="1" si="50"/>
        <v/>
      </c>
      <c r="K986" s="41" t="str">
        <f>IF($A986 &lt;&gt; "",VLOOKUP($A986,'Student reference sheet'!$A$2:$V$2329, 7,FALSE), "")</f>
        <v/>
      </c>
      <c r="L986" s="30" t="str">
        <f>IF($A986 ="", "", VLOOKUP($A986, 'Student reference sheet'!$A$2:$Z$2603,23,FALSE))</f>
        <v/>
      </c>
      <c r="M986" s="30" t="str">
        <f>IF($A986 ="", "", VLOOKUP($A986, 'Student reference sheet'!$A$2:$Z$2603,24,FALSE))</f>
        <v/>
      </c>
      <c r="N986" s="30" t="str">
        <f>IF($A986 ="", "", VLOOKUP($A986, 'Student reference sheet'!$A$2:$Z$2603,26,FALSE))</f>
        <v/>
      </c>
      <c r="O986" s="30" t="str">
        <f>IF($A986 ="", "", VLOOKUP($A986, 'Student reference sheet'!$A$2:$Z$2603,25,FALSE))</f>
        <v/>
      </c>
      <c r="P986" s="39" t="str">
        <f>IF($A986 = "", "", IF(OR(VLOOKUP($A986,'Student reference sheet'!$A$2:$V$2400,8,FALSE) = "R",  VLOOKUP($A986,'Student reference sheet'!$A$2:$V$2400,8,FALSE) = "L"), "X", ""))</f>
        <v/>
      </c>
      <c r="Q986" s="39" t="str">
        <f>IF($A986 ="", "", VLOOKUP($A986, 'Student reference sheet'!$A$2:$V$2603,22,FALSE))</f>
        <v/>
      </c>
      <c r="R986" s="39" t="str">
        <f>IF($A986 &lt;&gt; "",VLOOKUP($A986,'Student reference sheet'!$A$2:$V$2329, 5,FALSE), "")</f>
        <v/>
      </c>
      <c r="S986" s="39" t="str">
        <f>IF($A986 &lt;&gt; "",VLOOKUP($A986,'Student reference sheet'!$A$2:$V$2329, 6,FALSE), "")</f>
        <v/>
      </c>
      <c r="T986" s="30" t="str">
        <f>IF($A986 = "","",
IF(VLOOKUP($A986,'Student reference sheet'!$A$2:$V$2329, 10,FALSE) = "Y", "Hispanic",
IF(VLOOKUP($A986,'Student reference sheet'!$A$2:$V$2329,11,FALSE) &lt;&gt; "",
IF(VLOOKUP($A986,'Student reference sheet'!$A$2:$V$2329,11,FALSE) = "UNK", "Unknown", VLOOKUP(VALUE(VLOOKUP($A986,'Student reference sheet'!$A$2:$V$2329,11,FALSE)),'Ethnicity Reference'!$A$2:$B$22,2,FALSE)),
IF(VLOOKUP($A986,'Student reference sheet'!$A$2:$V$2329,9,FALSE) &lt;&gt; "", VLOOKUP(VALUE(VLOOKUP($A986,'Student reference sheet'!$A$2:$V$2329,9,FALSE)),'Ethnicity Reference'!$A$2:$B$22,2,FALSE),"Unknown"))))</f>
        <v/>
      </c>
      <c r="U986" s="35"/>
    </row>
    <row r="987" spans="1:21" ht="15.75">
      <c r="A987" s="47"/>
      <c r="B987" s="33"/>
      <c r="C987" s="39" t="str">
        <f>IF($A987 &lt;&gt; "",VLOOKUP($A987,'Student reference sheet'!$A$2:$V$2329, 3,FALSE), "")</f>
        <v/>
      </c>
      <c r="D987" s="39" t="str">
        <f>IF($A987 &lt;&gt; "",VLOOKUP($A987,'Student reference sheet'!$A$2:$V$2329, 2,FALSE), "")</f>
        <v/>
      </c>
      <c r="E987" s="35"/>
      <c r="F987" s="34"/>
      <c r="G987" s="40" t="str">
        <f t="shared" ca="1" si="48"/>
        <v/>
      </c>
      <c r="H987" s="40" t="str">
        <f t="shared" ca="1" si="49"/>
        <v/>
      </c>
      <c r="I987" s="36" t="str">
        <f>IF($A987 = "", "",
IF(COUNTIF(MINIMUM_DAY_DATES[], Attendance!J987) &gt; 0, VLOOKUP(Attendance!$G987,MINIMUM_DAY_PERIOD_SCHEDULE[], 2,TRUE),
IF(COUNTIF(RALLY_DATES[], Attendance!J987) &gt; 0, VLOOKUP(Attendance!$G987,RALLY_PERIOD_SCHEDULE[], 2,TRUE),
IF(WEEKDAY(Attendance!$J987) = 2,
       IF(COUNTIF(FINALS_WEEK_MONDAY_DATE[],Attendance!$J987) &gt; 0, VLOOKUP(Attendance!$G987,FINALS_WEEK_MONDAY_PERIOD_SCHEDULE[],2,TRUE),
       VLOOKUP(Attendance!$G987,REGULAR_WEEK_SCHEDULE[],6,TRUE)),
IF(WEEKDAY($J987) = 3,
       IF(COUNTIF(FINALS_WEEK_TUESDAY_DATE[],Attendance!$J987) &gt; 0, VLOOKUP(Attendance!$G987,FINALS_WEEK_TUESDAY_PERIOD_SCHEDULE[],2,TRUE),
       VLOOKUP(Attendance!$G987,REGULAR_WEEK_SCHEDULE[[Tuesday]:[Period]],5,TRUE)),
IF(WEEKDAY(Attendance!$J987) = 4,
        IF(COUNTIF(BLOCK_WEDNESDAY_DATES[],Attendance!$J987) &gt; 0, VLOOKUP(Attendance!$G987,BLOCK_WEDNESDAY_PERIOD_SCHEDULE[],2,TRUE),
        IF(COUNTIF(FINALS_WEEK_WEDNESDAY_DATE[],Attendance!$J987) &gt; 0, VLOOKUP(Attendance!$G987,FINALS_WEEK_WEDNESDAY_PERIOD_SCHEDULE[],2,TRUE),
       VLOOKUP(Attendance!$G987,REGULAR_WEEK_SCHEDULE[[Wednesday]:[Period]],4,TRUE))),
IF(WEEKDAY($J987) = 5,
       IF(COUNTIF(BLOCK_THURSDAY_DATES[],Attendance!$J987) &gt; 0, VLOOKUP(Attendance!$G987,BLOCK_THURSDAY_PERIOD_SCHEDULE[],2,TRUE),
       IF(COUNTIF(FINALS_WEEK_THURSDAY_DATE[],Attendance!$J987) &gt; 0, VLOOKUP(Attendance!$G987,FINALS_WEEK_THURSDAY_PERIOD_SCHEDULE[],2,TRUE),
       VLOOKUP(Attendance!$G987,REGULAR_WEEK_SCHEDULE[[Thursday]:[Period]],3,TRUE))),
IF(WEEKDAY(Attendance!$J987) = 6,
       IF(COUNTIF(FINALS_WEEK_FRIDAY_DATE[],Attendance!$J987) &gt; 0, VLOOKUP(Attendance!$G987,FINALS_WEEK_FRIDAY_PERIOD_SCHEDULE[],2,TRUE),
       VLOOKUP(Attendance!$G987,REGULAR_WEEK_SCHEDULE[[Friday]:[Period]],2,TRUE))))))))))</f>
        <v/>
      </c>
      <c r="J987" s="41" t="str">
        <f t="shared" ca="1" si="50"/>
        <v/>
      </c>
      <c r="K987" s="41" t="str">
        <f>IF($A987 &lt;&gt; "",VLOOKUP($A987,'Student reference sheet'!$A$2:$V$2329, 7,FALSE), "")</f>
        <v/>
      </c>
      <c r="L987" s="30" t="str">
        <f>IF($A987 ="", "", VLOOKUP($A987, 'Student reference sheet'!$A$2:$Z$2603,23,FALSE))</f>
        <v/>
      </c>
      <c r="M987" s="30" t="str">
        <f>IF($A987 ="", "", VLOOKUP($A987, 'Student reference sheet'!$A$2:$Z$2603,24,FALSE))</f>
        <v/>
      </c>
      <c r="N987" s="30" t="str">
        <f>IF($A987 ="", "", VLOOKUP($A987, 'Student reference sheet'!$A$2:$Z$2603,26,FALSE))</f>
        <v/>
      </c>
      <c r="O987" s="30" t="str">
        <f>IF($A987 ="", "", VLOOKUP($A987, 'Student reference sheet'!$A$2:$Z$2603,25,FALSE))</f>
        <v/>
      </c>
      <c r="P987" s="39" t="str">
        <f>IF($A987 = "", "", IF(OR(VLOOKUP($A987,'Student reference sheet'!$A$2:$V$2400,8,FALSE) = "R",  VLOOKUP($A987,'Student reference sheet'!$A$2:$V$2400,8,FALSE) = "L"), "X", ""))</f>
        <v/>
      </c>
      <c r="Q987" s="39" t="str">
        <f>IF($A987 ="", "", VLOOKUP($A987, 'Student reference sheet'!$A$2:$V$2603,22,FALSE))</f>
        <v/>
      </c>
      <c r="R987" s="39" t="str">
        <f>IF($A987 &lt;&gt; "",VLOOKUP($A987,'Student reference sheet'!$A$2:$V$2329, 5,FALSE), "")</f>
        <v/>
      </c>
      <c r="S987" s="39" t="str">
        <f>IF($A987 &lt;&gt; "",VLOOKUP($A987,'Student reference sheet'!$A$2:$V$2329, 6,FALSE), "")</f>
        <v/>
      </c>
      <c r="T987" s="30" t="str">
        <f>IF($A987 = "","",
IF(VLOOKUP($A987,'Student reference sheet'!$A$2:$V$2329, 10,FALSE) = "Y", "Hispanic",
IF(VLOOKUP($A987,'Student reference sheet'!$A$2:$V$2329,11,FALSE) &lt;&gt; "",
IF(VLOOKUP($A987,'Student reference sheet'!$A$2:$V$2329,11,FALSE) = "UNK", "Unknown", VLOOKUP(VALUE(VLOOKUP($A987,'Student reference sheet'!$A$2:$V$2329,11,FALSE)),'Ethnicity Reference'!$A$2:$B$22,2,FALSE)),
IF(VLOOKUP($A987,'Student reference sheet'!$A$2:$V$2329,9,FALSE) &lt;&gt; "", VLOOKUP(VALUE(VLOOKUP($A987,'Student reference sheet'!$A$2:$V$2329,9,FALSE)),'Ethnicity Reference'!$A$2:$B$22,2,FALSE),"Unknown"))))</f>
        <v/>
      </c>
      <c r="U987" s="35"/>
    </row>
    <row r="988" spans="1:21" ht="15.75">
      <c r="A988" s="47"/>
      <c r="B988" s="33"/>
      <c r="C988" s="39" t="str">
        <f>IF($A988 &lt;&gt; "",VLOOKUP($A988,'Student reference sheet'!$A$2:$V$2329, 3,FALSE), "")</f>
        <v/>
      </c>
      <c r="D988" s="39" t="str">
        <f>IF($A988 &lt;&gt; "",VLOOKUP($A988,'Student reference sheet'!$A$2:$V$2329, 2,FALSE), "")</f>
        <v/>
      </c>
      <c r="E988" s="35"/>
      <c r="F988" s="34"/>
      <c r="G988" s="40" t="str">
        <f t="shared" ca="1" si="48"/>
        <v/>
      </c>
      <c r="H988" s="40" t="str">
        <f t="shared" ca="1" si="49"/>
        <v/>
      </c>
      <c r="I988" s="36" t="str">
        <f>IF($A988 = "", "",
IF(COUNTIF(MINIMUM_DAY_DATES[], Attendance!J988) &gt; 0, VLOOKUP(Attendance!$G988,MINIMUM_DAY_PERIOD_SCHEDULE[], 2,TRUE),
IF(COUNTIF(RALLY_DATES[], Attendance!J988) &gt; 0, VLOOKUP(Attendance!$G988,RALLY_PERIOD_SCHEDULE[], 2,TRUE),
IF(WEEKDAY(Attendance!$J988) = 2,
       IF(COUNTIF(FINALS_WEEK_MONDAY_DATE[],Attendance!$J988) &gt; 0, VLOOKUP(Attendance!$G988,FINALS_WEEK_MONDAY_PERIOD_SCHEDULE[],2,TRUE),
       VLOOKUP(Attendance!$G988,REGULAR_WEEK_SCHEDULE[],6,TRUE)),
IF(WEEKDAY($J988) = 3,
       IF(COUNTIF(FINALS_WEEK_TUESDAY_DATE[],Attendance!$J988) &gt; 0, VLOOKUP(Attendance!$G988,FINALS_WEEK_TUESDAY_PERIOD_SCHEDULE[],2,TRUE),
       VLOOKUP(Attendance!$G988,REGULAR_WEEK_SCHEDULE[[Tuesday]:[Period]],5,TRUE)),
IF(WEEKDAY(Attendance!$J988) = 4,
        IF(COUNTIF(BLOCK_WEDNESDAY_DATES[],Attendance!$J988) &gt; 0, VLOOKUP(Attendance!$G988,BLOCK_WEDNESDAY_PERIOD_SCHEDULE[],2,TRUE),
        IF(COUNTIF(FINALS_WEEK_WEDNESDAY_DATE[],Attendance!$J988) &gt; 0, VLOOKUP(Attendance!$G988,FINALS_WEEK_WEDNESDAY_PERIOD_SCHEDULE[],2,TRUE),
       VLOOKUP(Attendance!$G988,REGULAR_WEEK_SCHEDULE[[Wednesday]:[Period]],4,TRUE))),
IF(WEEKDAY($J988) = 5,
       IF(COUNTIF(BLOCK_THURSDAY_DATES[],Attendance!$J988) &gt; 0, VLOOKUP(Attendance!$G988,BLOCK_THURSDAY_PERIOD_SCHEDULE[],2,TRUE),
       IF(COUNTIF(FINALS_WEEK_THURSDAY_DATE[],Attendance!$J988) &gt; 0, VLOOKUP(Attendance!$G988,FINALS_WEEK_THURSDAY_PERIOD_SCHEDULE[],2,TRUE),
       VLOOKUP(Attendance!$G988,REGULAR_WEEK_SCHEDULE[[Thursday]:[Period]],3,TRUE))),
IF(WEEKDAY(Attendance!$J988) = 6,
       IF(COUNTIF(FINALS_WEEK_FRIDAY_DATE[],Attendance!$J988) &gt; 0, VLOOKUP(Attendance!$G988,FINALS_WEEK_FRIDAY_PERIOD_SCHEDULE[],2,TRUE),
       VLOOKUP(Attendance!$G988,REGULAR_WEEK_SCHEDULE[[Friday]:[Period]],2,TRUE))))))))))</f>
        <v/>
      </c>
      <c r="J988" s="41" t="str">
        <f t="shared" ca="1" si="50"/>
        <v/>
      </c>
      <c r="K988" s="41" t="str">
        <f>IF($A988 &lt;&gt; "",VLOOKUP($A988,'Student reference sheet'!$A$2:$V$2329, 7,FALSE), "")</f>
        <v/>
      </c>
      <c r="L988" s="30" t="str">
        <f>IF($A988 ="", "", VLOOKUP($A988, 'Student reference sheet'!$A$2:$Z$2603,23,FALSE))</f>
        <v/>
      </c>
      <c r="M988" s="30" t="str">
        <f>IF($A988 ="", "", VLOOKUP($A988, 'Student reference sheet'!$A$2:$Z$2603,24,FALSE))</f>
        <v/>
      </c>
      <c r="N988" s="30" t="str">
        <f>IF($A988 ="", "", VLOOKUP($A988, 'Student reference sheet'!$A$2:$Z$2603,26,FALSE))</f>
        <v/>
      </c>
      <c r="O988" s="30" t="str">
        <f>IF($A988 ="", "", VLOOKUP($A988, 'Student reference sheet'!$A$2:$Z$2603,25,FALSE))</f>
        <v/>
      </c>
      <c r="P988" s="39" t="str">
        <f>IF($A988 = "", "", IF(OR(VLOOKUP($A988,'Student reference sheet'!$A$2:$V$2400,8,FALSE) = "R",  VLOOKUP($A988,'Student reference sheet'!$A$2:$V$2400,8,FALSE) = "L"), "X", ""))</f>
        <v/>
      </c>
      <c r="Q988" s="39" t="str">
        <f>IF($A988 ="", "", VLOOKUP($A988, 'Student reference sheet'!$A$2:$V$2603,22,FALSE))</f>
        <v/>
      </c>
      <c r="R988" s="39" t="str">
        <f>IF($A988 &lt;&gt; "",VLOOKUP($A988,'Student reference sheet'!$A$2:$V$2329, 5,FALSE), "")</f>
        <v/>
      </c>
      <c r="S988" s="39" t="str">
        <f>IF($A988 &lt;&gt; "",VLOOKUP($A988,'Student reference sheet'!$A$2:$V$2329, 6,FALSE), "")</f>
        <v/>
      </c>
      <c r="T988" s="30" t="str">
        <f>IF($A988 = "","",
IF(VLOOKUP($A988,'Student reference sheet'!$A$2:$V$2329, 10,FALSE) = "Y", "Hispanic",
IF(VLOOKUP($A988,'Student reference sheet'!$A$2:$V$2329,11,FALSE) &lt;&gt; "",
IF(VLOOKUP($A988,'Student reference sheet'!$A$2:$V$2329,11,FALSE) = "UNK", "Unknown", VLOOKUP(VALUE(VLOOKUP($A988,'Student reference sheet'!$A$2:$V$2329,11,FALSE)),'Ethnicity Reference'!$A$2:$B$22,2,FALSE)),
IF(VLOOKUP($A988,'Student reference sheet'!$A$2:$V$2329,9,FALSE) &lt;&gt; "", VLOOKUP(VALUE(VLOOKUP($A988,'Student reference sheet'!$A$2:$V$2329,9,FALSE)),'Ethnicity Reference'!$A$2:$B$22,2,FALSE),"Unknown"))))</f>
        <v/>
      </c>
      <c r="U988" s="35"/>
    </row>
    <row r="989" spans="1:21" ht="15.75">
      <c r="A989" s="47"/>
      <c r="B989" s="33"/>
      <c r="C989" s="39" t="str">
        <f>IF($A989 &lt;&gt; "",VLOOKUP($A989,'Student reference sheet'!$A$2:$V$2329, 3,FALSE), "")</f>
        <v/>
      </c>
      <c r="D989" s="39" t="str">
        <f>IF($A989 &lt;&gt; "",VLOOKUP($A989,'Student reference sheet'!$A$2:$V$2329, 2,FALSE), "")</f>
        <v/>
      </c>
      <c r="E989" s="35"/>
      <c r="F989" s="34"/>
      <c r="G989" s="40" t="str">
        <f t="shared" ca="1" si="48"/>
        <v/>
      </c>
      <c r="H989" s="40" t="str">
        <f t="shared" ca="1" si="49"/>
        <v/>
      </c>
      <c r="I989" s="36" t="str">
        <f>IF($A989 = "", "",
IF(COUNTIF(MINIMUM_DAY_DATES[], Attendance!J989) &gt; 0, VLOOKUP(Attendance!$G989,MINIMUM_DAY_PERIOD_SCHEDULE[], 2,TRUE),
IF(COUNTIF(RALLY_DATES[], Attendance!J989) &gt; 0, VLOOKUP(Attendance!$G989,RALLY_PERIOD_SCHEDULE[], 2,TRUE),
IF(WEEKDAY(Attendance!$J989) = 2,
       IF(COUNTIF(FINALS_WEEK_MONDAY_DATE[],Attendance!$J989) &gt; 0, VLOOKUP(Attendance!$G989,FINALS_WEEK_MONDAY_PERIOD_SCHEDULE[],2,TRUE),
       VLOOKUP(Attendance!$G989,REGULAR_WEEK_SCHEDULE[],6,TRUE)),
IF(WEEKDAY($J989) = 3,
       IF(COUNTIF(FINALS_WEEK_TUESDAY_DATE[],Attendance!$J989) &gt; 0, VLOOKUP(Attendance!$G989,FINALS_WEEK_TUESDAY_PERIOD_SCHEDULE[],2,TRUE),
       VLOOKUP(Attendance!$G989,REGULAR_WEEK_SCHEDULE[[Tuesday]:[Period]],5,TRUE)),
IF(WEEKDAY(Attendance!$J989) = 4,
        IF(COUNTIF(BLOCK_WEDNESDAY_DATES[],Attendance!$J989) &gt; 0, VLOOKUP(Attendance!$G989,BLOCK_WEDNESDAY_PERIOD_SCHEDULE[],2,TRUE),
        IF(COUNTIF(FINALS_WEEK_WEDNESDAY_DATE[],Attendance!$J989) &gt; 0, VLOOKUP(Attendance!$G989,FINALS_WEEK_WEDNESDAY_PERIOD_SCHEDULE[],2,TRUE),
       VLOOKUP(Attendance!$G989,REGULAR_WEEK_SCHEDULE[[Wednesday]:[Period]],4,TRUE))),
IF(WEEKDAY($J989) = 5,
       IF(COUNTIF(BLOCK_THURSDAY_DATES[],Attendance!$J989) &gt; 0, VLOOKUP(Attendance!$G989,BLOCK_THURSDAY_PERIOD_SCHEDULE[],2,TRUE),
       IF(COUNTIF(FINALS_WEEK_THURSDAY_DATE[],Attendance!$J989) &gt; 0, VLOOKUP(Attendance!$G989,FINALS_WEEK_THURSDAY_PERIOD_SCHEDULE[],2,TRUE),
       VLOOKUP(Attendance!$G989,REGULAR_WEEK_SCHEDULE[[Thursday]:[Period]],3,TRUE))),
IF(WEEKDAY(Attendance!$J989) = 6,
       IF(COUNTIF(FINALS_WEEK_FRIDAY_DATE[],Attendance!$J989) &gt; 0, VLOOKUP(Attendance!$G989,FINALS_WEEK_FRIDAY_PERIOD_SCHEDULE[],2,TRUE),
       VLOOKUP(Attendance!$G989,REGULAR_WEEK_SCHEDULE[[Friday]:[Period]],2,TRUE))))))))))</f>
        <v/>
      </c>
      <c r="J989" s="41" t="str">
        <f t="shared" ca="1" si="50"/>
        <v/>
      </c>
      <c r="K989" s="41" t="str">
        <f>IF($A989 &lt;&gt; "",VLOOKUP($A989,'Student reference sheet'!$A$2:$V$2329, 7,FALSE), "")</f>
        <v/>
      </c>
      <c r="L989" s="30" t="str">
        <f>IF($A989 ="", "", VLOOKUP($A989, 'Student reference sheet'!$A$2:$Z$2603,23,FALSE))</f>
        <v/>
      </c>
      <c r="M989" s="30" t="str">
        <f>IF($A989 ="", "", VLOOKUP($A989, 'Student reference sheet'!$A$2:$Z$2603,24,FALSE))</f>
        <v/>
      </c>
      <c r="N989" s="30" t="str">
        <f>IF($A989 ="", "", VLOOKUP($A989, 'Student reference sheet'!$A$2:$Z$2603,26,FALSE))</f>
        <v/>
      </c>
      <c r="O989" s="30" t="str">
        <f>IF($A989 ="", "", VLOOKUP($A989, 'Student reference sheet'!$A$2:$Z$2603,25,FALSE))</f>
        <v/>
      </c>
      <c r="P989" s="39" t="str">
        <f>IF($A989 = "", "", IF(OR(VLOOKUP($A989,'Student reference sheet'!$A$2:$V$2400,8,FALSE) = "R",  VLOOKUP($A989,'Student reference sheet'!$A$2:$V$2400,8,FALSE) = "L"), "X", ""))</f>
        <v/>
      </c>
      <c r="Q989" s="39" t="str">
        <f>IF($A989 ="", "", VLOOKUP($A989, 'Student reference sheet'!$A$2:$V$2603,22,FALSE))</f>
        <v/>
      </c>
      <c r="R989" s="39" t="str">
        <f>IF($A989 &lt;&gt; "",VLOOKUP($A989,'Student reference sheet'!$A$2:$V$2329, 5,FALSE), "")</f>
        <v/>
      </c>
      <c r="S989" s="39" t="str">
        <f>IF($A989 &lt;&gt; "",VLOOKUP($A989,'Student reference sheet'!$A$2:$V$2329, 6,FALSE), "")</f>
        <v/>
      </c>
      <c r="T989" s="30" t="str">
        <f>IF($A989 = "","",
IF(VLOOKUP($A989,'Student reference sheet'!$A$2:$V$2329, 10,FALSE) = "Y", "Hispanic",
IF(VLOOKUP($A989,'Student reference sheet'!$A$2:$V$2329,11,FALSE) &lt;&gt; "",
IF(VLOOKUP($A989,'Student reference sheet'!$A$2:$V$2329,11,FALSE) = "UNK", "Unknown", VLOOKUP(VALUE(VLOOKUP($A989,'Student reference sheet'!$A$2:$V$2329,11,FALSE)),'Ethnicity Reference'!$A$2:$B$22,2,FALSE)),
IF(VLOOKUP($A989,'Student reference sheet'!$A$2:$V$2329,9,FALSE) &lt;&gt; "", VLOOKUP(VALUE(VLOOKUP($A989,'Student reference sheet'!$A$2:$V$2329,9,FALSE)),'Ethnicity Reference'!$A$2:$B$22,2,FALSE),"Unknown"))))</f>
        <v/>
      </c>
      <c r="U989" s="35"/>
    </row>
    <row r="990" spans="1:21" ht="15.75">
      <c r="A990" s="47"/>
      <c r="B990" s="33"/>
      <c r="C990" s="39" t="str">
        <f>IF($A990 &lt;&gt; "",VLOOKUP($A990,'Student reference sheet'!$A$2:$V$2329, 3,FALSE), "")</f>
        <v/>
      </c>
      <c r="D990" s="39" t="str">
        <f>IF($A990 &lt;&gt; "",VLOOKUP($A990,'Student reference sheet'!$A$2:$V$2329, 2,FALSE), "")</f>
        <v/>
      </c>
      <c r="E990" s="35"/>
      <c r="F990" s="34"/>
      <c r="G990" s="40" t="str">
        <f t="shared" ca="1" si="48"/>
        <v/>
      </c>
      <c r="H990" s="40" t="str">
        <f t="shared" ca="1" si="49"/>
        <v/>
      </c>
      <c r="I990" s="36" t="str">
        <f>IF($A990 = "", "",
IF(COUNTIF(MINIMUM_DAY_DATES[], Attendance!J990) &gt; 0, VLOOKUP(Attendance!$G990,MINIMUM_DAY_PERIOD_SCHEDULE[], 2,TRUE),
IF(COUNTIF(RALLY_DATES[], Attendance!J990) &gt; 0, VLOOKUP(Attendance!$G990,RALLY_PERIOD_SCHEDULE[], 2,TRUE),
IF(WEEKDAY(Attendance!$J990) = 2,
       IF(COUNTIF(FINALS_WEEK_MONDAY_DATE[],Attendance!$J990) &gt; 0, VLOOKUP(Attendance!$G990,FINALS_WEEK_MONDAY_PERIOD_SCHEDULE[],2,TRUE),
       VLOOKUP(Attendance!$G990,REGULAR_WEEK_SCHEDULE[],6,TRUE)),
IF(WEEKDAY($J990) = 3,
       IF(COUNTIF(FINALS_WEEK_TUESDAY_DATE[],Attendance!$J990) &gt; 0, VLOOKUP(Attendance!$G990,FINALS_WEEK_TUESDAY_PERIOD_SCHEDULE[],2,TRUE),
       VLOOKUP(Attendance!$G990,REGULAR_WEEK_SCHEDULE[[Tuesday]:[Period]],5,TRUE)),
IF(WEEKDAY(Attendance!$J990) = 4,
        IF(COUNTIF(BLOCK_WEDNESDAY_DATES[],Attendance!$J990) &gt; 0, VLOOKUP(Attendance!$G990,BLOCK_WEDNESDAY_PERIOD_SCHEDULE[],2,TRUE),
        IF(COUNTIF(FINALS_WEEK_WEDNESDAY_DATE[],Attendance!$J990) &gt; 0, VLOOKUP(Attendance!$G990,FINALS_WEEK_WEDNESDAY_PERIOD_SCHEDULE[],2,TRUE),
       VLOOKUP(Attendance!$G990,REGULAR_WEEK_SCHEDULE[[Wednesday]:[Period]],4,TRUE))),
IF(WEEKDAY($J990) = 5,
       IF(COUNTIF(BLOCK_THURSDAY_DATES[],Attendance!$J990) &gt; 0, VLOOKUP(Attendance!$G990,BLOCK_THURSDAY_PERIOD_SCHEDULE[],2,TRUE),
       IF(COUNTIF(FINALS_WEEK_THURSDAY_DATE[],Attendance!$J990) &gt; 0, VLOOKUP(Attendance!$G990,FINALS_WEEK_THURSDAY_PERIOD_SCHEDULE[],2,TRUE),
       VLOOKUP(Attendance!$G990,REGULAR_WEEK_SCHEDULE[[Thursday]:[Period]],3,TRUE))),
IF(WEEKDAY(Attendance!$J990) = 6,
       IF(COUNTIF(FINALS_WEEK_FRIDAY_DATE[],Attendance!$J990) &gt; 0, VLOOKUP(Attendance!$G990,FINALS_WEEK_FRIDAY_PERIOD_SCHEDULE[],2,TRUE),
       VLOOKUP(Attendance!$G990,REGULAR_WEEK_SCHEDULE[[Friday]:[Period]],2,TRUE))))))))))</f>
        <v/>
      </c>
      <c r="J990" s="41" t="str">
        <f t="shared" ca="1" si="50"/>
        <v/>
      </c>
      <c r="K990" s="41" t="str">
        <f>IF($A990 &lt;&gt; "",VLOOKUP($A990,'Student reference sheet'!$A$2:$V$2329, 7,FALSE), "")</f>
        <v/>
      </c>
      <c r="L990" s="30" t="str">
        <f>IF($A990 ="", "", VLOOKUP($A990, 'Student reference sheet'!$A$2:$Z$2603,23,FALSE))</f>
        <v/>
      </c>
      <c r="M990" s="30" t="str">
        <f>IF($A990 ="", "", VLOOKUP($A990, 'Student reference sheet'!$A$2:$Z$2603,24,FALSE))</f>
        <v/>
      </c>
      <c r="N990" s="30" t="str">
        <f>IF($A990 ="", "", VLOOKUP($A990, 'Student reference sheet'!$A$2:$Z$2603,26,FALSE))</f>
        <v/>
      </c>
      <c r="O990" s="30" t="str">
        <f>IF($A990 ="", "", VLOOKUP($A990, 'Student reference sheet'!$A$2:$Z$2603,25,FALSE))</f>
        <v/>
      </c>
      <c r="P990" s="39" t="str">
        <f>IF($A990 = "", "", IF(OR(VLOOKUP($A990,'Student reference sheet'!$A$2:$V$2400,8,FALSE) = "R",  VLOOKUP($A990,'Student reference sheet'!$A$2:$V$2400,8,FALSE) = "L"), "X", ""))</f>
        <v/>
      </c>
      <c r="Q990" s="39" t="str">
        <f>IF($A990 ="", "", VLOOKUP($A990, 'Student reference sheet'!$A$2:$V$2603,22,FALSE))</f>
        <v/>
      </c>
      <c r="R990" s="39" t="str">
        <f>IF($A990 &lt;&gt; "",VLOOKUP($A990,'Student reference sheet'!$A$2:$V$2329, 5,FALSE), "")</f>
        <v/>
      </c>
      <c r="S990" s="39" t="str">
        <f>IF($A990 &lt;&gt; "",VLOOKUP($A990,'Student reference sheet'!$A$2:$V$2329, 6,FALSE), "")</f>
        <v/>
      </c>
      <c r="T990" s="30" t="str">
        <f>IF($A990 = "","",
IF(VLOOKUP($A990,'Student reference sheet'!$A$2:$V$2329, 10,FALSE) = "Y", "Hispanic",
IF(VLOOKUP($A990,'Student reference sheet'!$A$2:$V$2329,11,FALSE) &lt;&gt; "",
IF(VLOOKUP($A990,'Student reference sheet'!$A$2:$V$2329,11,FALSE) = "UNK", "Unknown", VLOOKUP(VALUE(VLOOKUP($A990,'Student reference sheet'!$A$2:$V$2329,11,FALSE)),'Ethnicity Reference'!$A$2:$B$22,2,FALSE)),
IF(VLOOKUP($A990,'Student reference sheet'!$A$2:$V$2329,9,FALSE) &lt;&gt; "", VLOOKUP(VALUE(VLOOKUP($A990,'Student reference sheet'!$A$2:$V$2329,9,FALSE)),'Ethnicity Reference'!$A$2:$B$22,2,FALSE),"Unknown"))))</f>
        <v/>
      </c>
      <c r="U990" s="35"/>
    </row>
    <row r="991" spans="1:21" ht="15.75">
      <c r="A991" s="47"/>
      <c r="B991" s="33"/>
      <c r="C991" s="39" t="str">
        <f>IF($A991 &lt;&gt; "",VLOOKUP($A991,'Student reference sheet'!$A$2:$V$2329, 3,FALSE), "")</f>
        <v/>
      </c>
      <c r="D991" s="39" t="str">
        <f>IF($A991 &lt;&gt; "",VLOOKUP($A991,'Student reference sheet'!$A$2:$V$2329, 2,FALSE), "")</f>
        <v/>
      </c>
      <c r="E991" s="35"/>
      <c r="F991" s="34"/>
      <c r="G991" s="40" t="str">
        <f t="shared" ca="1" si="48"/>
        <v/>
      </c>
      <c r="H991" s="40" t="str">
        <f t="shared" ca="1" si="49"/>
        <v/>
      </c>
      <c r="I991" s="36" t="str">
        <f>IF($A991 = "", "",
IF(COUNTIF(MINIMUM_DAY_DATES[], Attendance!J991) &gt; 0, VLOOKUP(Attendance!$G991,MINIMUM_DAY_PERIOD_SCHEDULE[], 2,TRUE),
IF(COUNTIF(RALLY_DATES[], Attendance!J991) &gt; 0, VLOOKUP(Attendance!$G991,RALLY_PERIOD_SCHEDULE[], 2,TRUE),
IF(WEEKDAY(Attendance!$J991) = 2,
       IF(COUNTIF(FINALS_WEEK_MONDAY_DATE[],Attendance!$J991) &gt; 0, VLOOKUP(Attendance!$G991,FINALS_WEEK_MONDAY_PERIOD_SCHEDULE[],2,TRUE),
       VLOOKUP(Attendance!$G991,REGULAR_WEEK_SCHEDULE[],6,TRUE)),
IF(WEEKDAY($J991) = 3,
       IF(COUNTIF(FINALS_WEEK_TUESDAY_DATE[],Attendance!$J991) &gt; 0, VLOOKUP(Attendance!$G991,FINALS_WEEK_TUESDAY_PERIOD_SCHEDULE[],2,TRUE),
       VLOOKUP(Attendance!$G991,REGULAR_WEEK_SCHEDULE[[Tuesday]:[Period]],5,TRUE)),
IF(WEEKDAY(Attendance!$J991) = 4,
        IF(COUNTIF(BLOCK_WEDNESDAY_DATES[],Attendance!$J991) &gt; 0, VLOOKUP(Attendance!$G991,BLOCK_WEDNESDAY_PERIOD_SCHEDULE[],2,TRUE),
        IF(COUNTIF(FINALS_WEEK_WEDNESDAY_DATE[],Attendance!$J991) &gt; 0, VLOOKUP(Attendance!$G991,FINALS_WEEK_WEDNESDAY_PERIOD_SCHEDULE[],2,TRUE),
       VLOOKUP(Attendance!$G991,REGULAR_WEEK_SCHEDULE[[Wednesday]:[Period]],4,TRUE))),
IF(WEEKDAY($J991) = 5,
       IF(COUNTIF(BLOCK_THURSDAY_DATES[],Attendance!$J991) &gt; 0, VLOOKUP(Attendance!$G991,BLOCK_THURSDAY_PERIOD_SCHEDULE[],2,TRUE),
       IF(COUNTIF(FINALS_WEEK_THURSDAY_DATE[],Attendance!$J991) &gt; 0, VLOOKUP(Attendance!$G991,FINALS_WEEK_THURSDAY_PERIOD_SCHEDULE[],2,TRUE),
       VLOOKUP(Attendance!$G991,REGULAR_WEEK_SCHEDULE[[Thursday]:[Period]],3,TRUE))),
IF(WEEKDAY(Attendance!$J991) = 6,
       IF(COUNTIF(FINALS_WEEK_FRIDAY_DATE[],Attendance!$J991) &gt; 0, VLOOKUP(Attendance!$G991,FINALS_WEEK_FRIDAY_PERIOD_SCHEDULE[],2,TRUE),
       VLOOKUP(Attendance!$G991,REGULAR_WEEK_SCHEDULE[[Friday]:[Period]],2,TRUE))))))))))</f>
        <v/>
      </c>
      <c r="J991" s="41" t="str">
        <f t="shared" ca="1" si="50"/>
        <v/>
      </c>
      <c r="K991" s="41" t="str">
        <f>IF($A991 &lt;&gt; "",VLOOKUP($A991,'Student reference sheet'!$A$2:$V$2329, 7,FALSE), "")</f>
        <v/>
      </c>
      <c r="L991" s="30" t="str">
        <f>IF($A991 ="", "", VLOOKUP($A991, 'Student reference sheet'!$A$2:$Z$2603,23,FALSE))</f>
        <v/>
      </c>
      <c r="M991" s="30" t="str">
        <f>IF($A991 ="", "", VLOOKUP($A991, 'Student reference sheet'!$A$2:$Z$2603,24,FALSE))</f>
        <v/>
      </c>
      <c r="N991" s="30" t="str">
        <f>IF($A991 ="", "", VLOOKUP($A991, 'Student reference sheet'!$A$2:$Z$2603,26,FALSE))</f>
        <v/>
      </c>
      <c r="O991" s="30" t="str">
        <f>IF($A991 ="", "", VLOOKUP($A991, 'Student reference sheet'!$A$2:$Z$2603,25,FALSE))</f>
        <v/>
      </c>
      <c r="P991" s="39" t="str">
        <f>IF($A991 = "", "", IF(OR(VLOOKUP($A991,'Student reference sheet'!$A$2:$V$2400,8,FALSE) = "R",  VLOOKUP($A991,'Student reference sheet'!$A$2:$V$2400,8,FALSE) = "L"), "X", ""))</f>
        <v/>
      </c>
      <c r="Q991" s="39" t="str">
        <f>IF($A991 ="", "", VLOOKUP($A991, 'Student reference sheet'!$A$2:$V$2603,22,FALSE))</f>
        <v/>
      </c>
      <c r="R991" s="39" t="str">
        <f>IF($A991 &lt;&gt; "",VLOOKUP($A991,'Student reference sheet'!$A$2:$V$2329, 5,FALSE), "")</f>
        <v/>
      </c>
      <c r="S991" s="39" t="str">
        <f>IF($A991 &lt;&gt; "",VLOOKUP($A991,'Student reference sheet'!$A$2:$V$2329, 6,FALSE), "")</f>
        <v/>
      </c>
      <c r="T991" s="30" t="str">
        <f>IF($A991 = "","",
IF(VLOOKUP($A991,'Student reference sheet'!$A$2:$V$2329, 10,FALSE) = "Y", "Hispanic",
IF(VLOOKUP($A991,'Student reference sheet'!$A$2:$V$2329,11,FALSE) &lt;&gt; "",
IF(VLOOKUP($A991,'Student reference sheet'!$A$2:$V$2329,11,FALSE) = "UNK", "Unknown", VLOOKUP(VALUE(VLOOKUP($A991,'Student reference sheet'!$A$2:$V$2329,11,FALSE)),'Ethnicity Reference'!$A$2:$B$22,2,FALSE)),
IF(VLOOKUP($A991,'Student reference sheet'!$A$2:$V$2329,9,FALSE) &lt;&gt; "", VLOOKUP(VALUE(VLOOKUP($A991,'Student reference sheet'!$A$2:$V$2329,9,FALSE)),'Ethnicity Reference'!$A$2:$B$22,2,FALSE),"Unknown"))))</f>
        <v/>
      </c>
      <c r="U991" s="35"/>
    </row>
    <row r="992" spans="1:21" ht="15.75">
      <c r="A992" s="47"/>
      <c r="B992" s="33"/>
      <c r="C992" s="39" t="str">
        <f>IF($A992 &lt;&gt; "",VLOOKUP($A992,'Student reference sheet'!$A$2:$V$2329, 3,FALSE), "")</f>
        <v/>
      </c>
      <c r="D992" s="39" t="str">
        <f>IF($A992 &lt;&gt; "",VLOOKUP($A992,'Student reference sheet'!$A$2:$V$2329, 2,FALSE), "")</f>
        <v/>
      </c>
      <c r="E992" s="35"/>
      <c r="F992" s="34"/>
      <c r="G992" s="40" t="str">
        <f t="shared" ca="1" si="48"/>
        <v/>
      </c>
      <c r="H992" s="40" t="str">
        <f t="shared" ca="1" si="49"/>
        <v/>
      </c>
      <c r="I992" s="36" t="str">
        <f>IF($A992 = "", "",
IF(COUNTIF(MINIMUM_DAY_DATES[], Attendance!J992) &gt; 0, VLOOKUP(Attendance!$G992,MINIMUM_DAY_PERIOD_SCHEDULE[], 2,TRUE),
IF(COUNTIF(RALLY_DATES[], Attendance!J992) &gt; 0, VLOOKUP(Attendance!$G992,RALLY_PERIOD_SCHEDULE[], 2,TRUE),
IF(WEEKDAY(Attendance!$J992) = 2,
       IF(COUNTIF(FINALS_WEEK_MONDAY_DATE[],Attendance!$J992) &gt; 0, VLOOKUP(Attendance!$G992,FINALS_WEEK_MONDAY_PERIOD_SCHEDULE[],2,TRUE),
       VLOOKUP(Attendance!$G992,REGULAR_WEEK_SCHEDULE[],6,TRUE)),
IF(WEEKDAY($J992) = 3,
       IF(COUNTIF(FINALS_WEEK_TUESDAY_DATE[],Attendance!$J992) &gt; 0, VLOOKUP(Attendance!$G992,FINALS_WEEK_TUESDAY_PERIOD_SCHEDULE[],2,TRUE),
       VLOOKUP(Attendance!$G992,REGULAR_WEEK_SCHEDULE[[Tuesday]:[Period]],5,TRUE)),
IF(WEEKDAY(Attendance!$J992) = 4,
        IF(COUNTIF(BLOCK_WEDNESDAY_DATES[],Attendance!$J992) &gt; 0, VLOOKUP(Attendance!$G992,BLOCK_WEDNESDAY_PERIOD_SCHEDULE[],2,TRUE),
        IF(COUNTIF(FINALS_WEEK_WEDNESDAY_DATE[],Attendance!$J992) &gt; 0, VLOOKUP(Attendance!$G992,FINALS_WEEK_WEDNESDAY_PERIOD_SCHEDULE[],2,TRUE),
       VLOOKUP(Attendance!$G992,REGULAR_WEEK_SCHEDULE[[Wednesday]:[Period]],4,TRUE))),
IF(WEEKDAY($J992) = 5,
       IF(COUNTIF(BLOCK_THURSDAY_DATES[],Attendance!$J992) &gt; 0, VLOOKUP(Attendance!$G992,BLOCK_THURSDAY_PERIOD_SCHEDULE[],2,TRUE),
       IF(COUNTIF(FINALS_WEEK_THURSDAY_DATE[],Attendance!$J992) &gt; 0, VLOOKUP(Attendance!$G992,FINALS_WEEK_THURSDAY_PERIOD_SCHEDULE[],2,TRUE),
       VLOOKUP(Attendance!$G992,REGULAR_WEEK_SCHEDULE[[Thursday]:[Period]],3,TRUE))),
IF(WEEKDAY(Attendance!$J992) = 6,
       IF(COUNTIF(FINALS_WEEK_FRIDAY_DATE[],Attendance!$J992) &gt; 0, VLOOKUP(Attendance!$G992,FINALS_WEEK_FRIDAY_PERIOD_SCHEDULE[],2,TRUE),
       VLOOKUP(Attendance!$G992,REGULAR_WEEK_SCHEDULE[[Friday]:[Period]],2,TRUE))))))))))</f>
        <v/>
      </c>
      <c r="J992" s="41" t="str">
        <f t="shared" ca="1" si="50"/>
        <v/>
      </c>
      <c r="K992" s="41" t="str">
        <f>IF($A992 &lt;&gt; "",VLOOKUP($A992,'Student reference sheet'!$A$2:$V$2329, 7,FALSE), "")</f>
        <v/>
      </c>
      <c r="L992" s="30" t="str">
        <f>IF($A992 ="", "", VLOOKUP($A992, 'Student reference sheet'!$A$2:$Z$2603,23,FALSE))</f>
        <v/>
      </c>
      <c r="M992" s="30" t="str">
        <f>IF($A992 ="", "", VLOOKUP($A992, 'Student reference sheet'!$A$2:$Z$2603,24,FALSE))</f>
        <v/>
      </c>
      <c r="N992" s="30" t="str">
        <f>IF($A992 ="", "", VLOOKUP($A992, 'Student reference sheet'!$A$2:$Z$2603,26,FALSE))</f>
        <v/>
      </c>
      <c r="O992" s="30" t="str">
        <f>IF($A992 ="", "", VLOOKUP($A992, 'Student reference sheet'!$A$2:$Z$2603,25,FALSE))</f>
        <v/>
      </c>
      <c r="P992" s="39" t="str">
        <f>IF($A992 = "", "", IF(OR(VLOOKUP($A992,'Student reference sheet'!$A$2:$V$2400,8,FALSE) = "R",  VLOOKUP($A992,'Student reference sheet'!$A$2:$V$2400,8,FALSE) = "L"), "X", ""))</f>
        <v/>
      </c>
      <c r="Q992" s="39" t="str">
        <f>IF($A992 ="", "", VLOOKUP($A992, 'Student reference sheet'!$A$2:$V$2603,22,FALSE))</f>
        <v/>
      </c>
      <c r="R992" s="39" t="str">
        <f>IF($A992 &lt;&gt; "",VLOOKUP($A992,'Student reference sheet'!$A$2:$V$2329, 5,FALSE), "")</f>
        <v/>
      </c>
      <c r="S992" s="39" t="str">
        <f>IF($A992 &lt;&gt; "",VLOOKUP($A992,'Student reference sheet'!$A$2:$V$2329, 6,FALSE), "")</f>
        <v/>
      </c>
      <c r="T992" s="30" t="str">
        <f>IF($A992 = "","",
IF(VLOOKUP($A992,'Student reference sheet'!$A$2:$V$2329, 10,FALSE) = "Y", "Hispanic",
IF(VLOOKUP($A992,'Student reference sheet'!$A$2:$V$2329,11,FALSE) &lt;&gt; "",
IF(VLOOKUP($A992,'Student reference sheet'!$A$2:$V$2329,11,FALSE) = "UNK", "Unknown", VLOOKUP(VALUE(VLOOKUP($A992,'Student reference sheet'!$A$2:$V$2329,11,FALSE)),'Ethnicity Reference'!$A$2:$B$22,2,FALSE)),
IF(VLOOKUP($A992,'Student reference sheet'!$A$2:$V$2329,9,FALSE) &lt;&gt; "", VLOOKUP(VALUE(VLOOKUP($A992,'Student reference sheet'!$A$2:$V$2329,9,FALSE)),'Ethnicity Reference'!$A$2:$B$22,2,FALSE),"Unknown"))))</f>
        <v/>
      </c>
      <c r="U992" s="35"/>
    </row>
    <row r="993" spans="1:21" ht="15.75">
      <c r="A993" s="47"/>
      <c r="B993" s="33"/>
      <c r="C993" s="39" t="str">
        <f>IF($A993 &lt;&gt; "",VLOOKUP($A993,'Student reference sheet'!$A$2:$V$2329, 3,FALSE), "")</f>
        <v/>
      </c>
      <c r="D993" s="39" t="str">
        <f>IF($A993 &lt;&gt; "",VLOOKUP($A993,'Student reference sheet'!$A$2:$V$2329, 2,FALSE), "")</f>
        <v/>
      </c>
      <c r="E993" s="35"/>
      <c r="F993" s="34"/>
      <c r="G993" s="40" t="str">
        <f t="shared" ca="1" si="48"/>
        <v/>
      </c>
      <c r="H993" s="40" t="str">
        <f t="shared" ca="1" si="49"/>
        <v/>
      </c>
      <c r="I993" s="36" t="str">
        <f>IF($A993 = "", "",
IF(COUNTIF(MINIMUM_DAY_DATES[], Attendance!J993) &gt; 0, VLOOKUP(Attendance!$G993,MINIMUM_DAY_PERIOD_SCHEDULE[], 2,TRUE),
IF(COUNTIF(RALLY_DATES[], Attendance!J993) &gt; 0, VLOOKUP(Attendance!$G993,RALLY_PERIOD_SCHEDULE[], 2,TRUE),
IF(WEEKDAY(Attendance!$J993) = 2,
       IF(COUNTIF(FINALS_WEEK_MONDAY_DATE[],Attendance!$J993) &gt; 0, VLOOKUP(Attendance!$G993,FINALS_WEEK_MONDAY_PERIOD_SCHEDULE[],2,TRUE),
       VLOOKUP(Attendance!$G993,REGULAR_WEEK_SCHEDULE[],6,TRUE)),
IF(WEEKDAY($J993) = 3,
       IF(COUNTIF(FINALS_WEEK_TUESDAY_DATE[],Attendance!$J993) &gt; 0, VLOOKUP(Attendance!$G993,FINALS_WEEK_TUESDAY_PERIOD_SCHEDULE[],2,TRUE),
       VLOOKUP(Attendance!$G993,REGULAR_WEEK_SCHEDULE[[Tuesday]:[Period]],5,TRUE)),
IF(WEEKDAY(Attendance!$J993) = 4,
        IF(COUNTIF(BLOCK_WEDNESDAY_DATES[],Attendance!$J993) &gt; 0, VLOOKUP(Attendance!$G993,BLOCK_WEDNESDAY_PERIOD_SCHEDULE[],2,TRUE),
        IF(COUNTIF(FINALS_WEEK_WEDNESDAY_DATE[],Attendance!$J993) &gt; 0, VLOOKUP(Attendance!$G993,FINALS_WEEK_WEDNESDAY_PERIOD_SCHEDULE[],2,TRUE),
       VLOOKUP(Attendance!$G993,REGULAR_WEEK_SCHEDULE[[Wednesday]:[Period]],4,TRUE))),
IF(WEEKDAY($J993) = 5,
       IF(COUNTIF(BLOCK_THURSDAY_DATES[],Attendance!$J993) &gt; 0, VLOOKUP(Attendance!$G993,BLOCK_THURSDAY_PERIOD_SCHEDULE[],2,TRUE),
       IF(COUNTIF(FINALS_WEEK_THURSDAY_DATE[],Attendance!$J993) &gt; 0, VLOOKUP(Attendance!$G993,FINALS_WEEK_THURSDAY_PERIOD_SCHEDULE[],2,TRUE),
       VLOOKUP(Attendance!$G993,REGULAR_WEEK_SCHEDULE[[Thursday]:[Period]],3,TRUE))),
IF(WEEKDAY(Attendance!$J993) = 6,
       IF(COUNTIF(FINALS_WEEK_FRIDAY_DATE[],Attendance!$J993) &gt; 0, VLOOKUP(Attendance!$G993,FINALS_WEEK_FRIDAY_PERIOD_SCHEDULE[],2,TRUE),
       VLOOKUP(Attendance!$G993,REGULAR_WEEK_SCHEDULE[[Friday]:[Period]],2,TRUE))))))))))</f>
        <v/>
      </c>
      <c r="J993" s="41" t="str">
        <f t="shared" ca="1" si="50"/>
        <v/>
      </c>
      <c r="K993" s="41" t="str">
        <f>IF($A993 &lt;&gt; "",VLOOKUP($A993,'Student reference sheet'!$A$2:$V$2329, 7,FALSE), "")</f>
        <v/>
      </c>
      <c r="L993" s="30" t="str">
        <f>IF($A993 ="", "", VLOOKUP($A993, 'Student reference sheet'!$A$2:$Z$2603,23,FALSE))</f>
        <v/>
      </c>
      <c r="M993" s="30" t="str">
        <f>IF($A993 ="", "", VLOOKUP($A993, 'Student reference sheet'!$A$2:$Z$2603,24,FALSE))</f>
        <v/>
      </c>
      <c r="N993" s="30" t="str">
        <f>IF($A993 ="", "", VLOOKUP($A993, 'Student reference sheet'!$A$2:$Z$2603,26,FALSE))</f>
        <v/>
      </c>
      <c r="O993" s="30" t="str">
        <f>IF($A993 ="", "", VLOOKUP($A993, 'Student reference sheet'!$A$2:$Z$2603,25,FALSE))</f>
        <v/>
      </c>
      <c r="P993" s="39" t="str">
        <f>IF($A993 = "", "", IF(OR(VLOOKUP($A993,'Student reference sheet'!$A$2:$V$2400,8,FALSE) = "R",  VLOOKUP($A993,'Student reference sheet'!$A$2:$V$2400,8,FALSE) = "L"), "X", ""))</f>
        <v/>
      </c>
      <c r="Q993" s="39" t="str">
        <f>IF($A993 ="", "", VLOOKUP($A993, 'Student reference sheet'!$A$2:$V$2603,22,FALSE))</f>
        <v/>
      </c>
      <c r="R993" s="39" t="str">
        <f>IF($A993 &lt;&gt; "",VLOOKUP($A993,'Student reference sheet'!$A$2:$V$2329, 5,FALSE), "")</f>
        <v/>
      </c>
      <c r="S993" s="39" t="str">
        <f>IF($A993 &lt;&gt; "",VLOOKUP($A993,'Student reference sheet'!$A$2:$V$2329, 6,FALSE), "")</f>
        <v/>
      </c>
      <c r="T993" s="30" t="str">
        <f>IF($A993 = "","",
IF(VLOOKUP($A993,'Student reference sheet'!$A$2:$V$2329, 10,FALSE) = "Y", "Hispanic",
IF(VLOOKUP($A993,'Student reference sheet'!$A$2:$V$2329,11,FALSE) &lt;&gt; "",
IF(VLOOKUP($A993,'Student reference sheet'!$A$2:$V$2329,11,FALSE) = "UNK", "Unknown", VLOOKUP(VALUE(VLOOKUP($A993,'Student reference sheet'!$A$2:$V$2329,11,FALSE)),'Ethnicity Reference'!$A$2:$B$22,2,FALSE)),
IF(VLOOKUP($A993,'Student reference sheet'!$A$2:$V$2329,9,FALSE) &lt;&gt; "", VLOOKUP(VALUE(VLOOKUP($A993,'Student reference sheet'!$A$2:$V$2329,9,FALSE)),'Ethnicity Reference'!$A$2:$B$22,2,FALSE),"Unknown"))))</f>
        <v/>
      </c>
      <c r="U993" s="35"/>
    </row>
    <row r="994" spans="1:21" ht="15.75">
      <c r="A994" s="47"/>
      <c r="B994" s="33"/>
      <c r="C994" s="39" t="str">
        <f>IF($A994 &lt;&gt; "",VLOOKUP($A994,'Student reference sheet'!$A$2:$V$2329, 3,FALSE), "")</f>
        <v/>
      </c>
      <c r="D994" s="39" t="str">
        <f>IF($A994 &lt;&gt; "",VLOOKUP($A994,'Student reference sheet'!$A$2:$V$2329, 2,FALSE), "")</f>
        <v/>
      </c>
      <c r="E994" s="35"/>
      <c r="F994" s="34"/>
      <c r="G994" s="40" t="str">
        <f t="shared" ca="1" si="48"/>
        <v/>
      </c>
      <c r="H994" s="40" t="str">
        <f t="shared" ca="1" si="49"/>
        <v/>
      </c>
      <c r="I994" s="36" t="str">
        <f>IF($A994 = "", "",
IF(COUNTIF(MINIMUM_DAY_DATES[], Attendance!J994) &gt; 0, VLOOKUP(Attendance!$G994,MINIMUM_DAY_PERIOD_SCHEDULE[], 2,TRUE),
IF(COUNTIF(RALLY_DATES[], Attendance!J994) &gt; 0, VLOOKUP(Attendance!$G994,RALLY_PERIOD_SCHEDULE[], 2,TRUE),
IF(WEEKDAY(Attendance!$J994) = 2,
       IF(COUNTIF(FINALS_WEEK_MONDAY_DATE[],Attendance!$J994) &gt; 0, VLOOKUP(Attendance!$G994,FINALS_WEEK_MONDAY_PERIOD_SCHEDULE[],2,TRUE),
       VLOOKUP(Attendance!$G994,REGULAR_WEEK_SCHEDULE[],6,TRUE)),
IF(WEEKDAY($J994) = 3,
       IF(COUNTIF(FINALS_WEEK_TUESDAY_DATE[],Attendance!$J994) &gt; 0, VLOOKUP(Attendance!$G994,FINALS_WEEK_TUESDAY_PERIOD_SCHEDULE[],2,TRUE),
       VLOOKUP(Attendance!$G994,REGULAR_WEEK_SCHEDULE[[Tuesday]:[Period]],5,TRUE)),
IF(WEEKDAY(Attendance!$J994) = 4,
        IF(COUNTIF(BLOCK_WEDNESDAY_DATES[],Attendance!$J994) &gt; 0, VLOOKUP(Attendance!$G994,BLOCK_WEDNESDAY_PERIOD_SCHEDULE[],2,TRUE),
        IF(COUNTIF(FINALS_WEEK_WEDNESDAY_DATE[],Attendance!$J994) &gt; 0, VLOOKUP(Attendance!$G994,FINALS_WEEK_WEDNESDAY_PERIOD_SCHEDULE[],2,TRUE),
       VLOOKUP(Attendance!$G994,REGULAR_WEEK_SCHEDULE[[Wednesday]:[Period]],4,TRUE))),
IF(WEEKDAY($J994) = 5,
       IF(COUNTIF(BLOCK_THURSDAY_DATES[],Attendance!$J994) &gt; 0, VLOOKUP(Attendance!$G994,BLOCK_THURSDAY_PERIOD_SCHEDULE[],2,TRUE),
       IF(COUNTIF(FINALS_WEEK_THURSDAY_DATE[],Attendance!$J994) &gt; 0, VLOOKUP(Attendance!$G994,FINALS_WEEK_THURSDAY_PERIOD_SCHEDULE[],2,TRUE),
       VLOOKUP(Attendance!$G994,REGULAR_WEEK_SCHEDULE[[Thursday]:[Period]],3,TRUE))),
IF(WEEKDAY(Attendance!$J994) = 6,
       IF(COUNTIF(FINALS_WEEK_FRIDAY_DATE[],Attendance!$J994) &gt; 0, VLOOKUP(Attendance!$G994,FINALS_WEEK_FRIDAY_PERIOD_SCHEDULE[],2,TRUE),
       VLOOKUP(Attendance!$G994,REGULAR_WEEK_SCHEDULE[[Friday]:[Period]],2,TRUE))))))))))</f>
        <v/>
      </c>
      <c r="J994" s="41" t="str">
        <f t="shared" ca="1" si="50"/>
        <v/>
      </c>
      <c r="K994" s="41" t="str">
        <f>IF($A994 &lt;&gt; "",VLOOKUP($A994,'Student reference sheet'!$A$2:$V$2329, 7,FALSE), "")</f>
        <v/>
      </c>
      <c r="L994" s="30" t="str">
        <f>IF($A994 ="", "", VLOOKUP($A994, 'Student reference sheet'!$A$2:$Z$2603,23,FALSE))</f>
        <v/>
      </c>
      <c r="M994" s="30" t="str">
        <f>IF($A994 ="", "", VLOOKUP($A994, 'Student reference sheet'!$A$2:$Z$2603,24,FALSE))</f>
        <v/>
      </c>
      <c r="N994" s="30" t="str">
        <f>IF($A994 ="", "", VLOOKUP($A994, 'Student reference sheet'!$A$2:$Z$2603,26,FALSE))</f>
        <v/>
      </c>
      <c r="O994" s="30" t="str">
        <f>IF($A994 ="", "", VLOOKUP($A994, 'Student reference sheet'!$A$2:$Z$2603,25,FALSE))</f>
        <v/>
      </c>
      <c r="P994" s="39" t="str">
        <f>IF($A994 = "", "", IF(OR(VLOOKUP($A994,'Student reference sheet'!$A$2:$V$2400,8,FALSE) = "R",  VLOOKUP($A994,'Student reference sheet'!$A$2:$V$2400,8,FALSE) = "L"), "X", ""))</f>
        <v/>
      </c>
      <c r="Q994" s="39" t="str">
        <f>IF($A994 ="", "", VLOOKUP($A994, 'Student reference sheet'!$A$2:$V$2603,22,FALSE))</f>
        <v/>
      </c>
      <c r="R994" s="39" t="str">
        <f>IF($A994 &lt;&gt; "",VLOOKUP($A994,'Student reference sheet'!$A$2:$V$2329, 5,FALSE), "")</f>
        <v/>
      </c>
      <c r="S994" s="39" t="str">
        <f>IF($A994 &lt;&gt; "",VLOOKUP($A994,'Student reference sheet'!$A$2:$V$2329, 6,FALSE), "")</f>
        <v/>
      </c>
      <c r="T994" s="30" t="str">
        <f>IF($A994 = "","",
IF(VLOOKUP($A994,'Student reference sheet'!$A$2:$V$2329, 10,FALSE) = "Y", "Hispanic",
IF(VLOOKUP($A994,'Student reference sheet'!$A$2:$V$2329,11,FALSE) &lt;&gt; "",
IF(VLOOKUP($A994,'Student reference sheet'!$A$2:$V$2329,11,FALSE) = "UNK", "Unknown", VLOOKUP(VALUE(VLOOKUP($A994,'Student reference sheet'!$A$2:$V$2329,11,FALSE)),'Ethnicity Reference'!$A$2:$B$22,2,FALSE)),
IF(VLOOKUP($A994,'Student reference sheet'!$A$2:$V$2329,9,FALSE) &lt;&gt; "", VLOOKUP(VALUE(VLOOKUP($A994,'Student reference sheet'!$A$2:$V$2329,9,FALSE)),'Ethnicity Reference'!$A$2:$B$22,2,FALSE),"Unknown"))))</f>
        <v/>
      </c>
      <c r="U994" s="35"/>
    </row>
    <row r="995" spans="1:21" ht="15.75">
      <c r="A995" s="47"/>
      <c r="B995" s="33"/>
      <c r="C995" s="39" t="str">
        <f>IF($A995 &lt;&gt; "",VLOOKUP($A995,'Student reference sheet'!$A$2:$V$2329, 3,FALSE), "")</f>
        <v/>
      </c>
      <c r="D995" s="39" t="str">
        <f>IF($A995 &lt;&gt; "",VLOOKUP($A995,'Student reference sheet'!$A$2:$V$2329, 2,FALSE), "")</f>
        <v/>
      </c>
      <c r="E995" s="35"/>
      <c r="F995" s="34"/>
      <c r="G995" s="40" t="str">
        <f t="shared" ca="1" si="48"/>
        <v/>
      </c>
      <c r="H995" s="40" t="str">
        <f t="shared" ca="1" si="49"/>
        <v/>
      </c>
      <c r="I995" s="36" t="str">
        <f>IF($A995 = "", "",
IF(COUNTIF(MINIMUM_DAY_DATES[], Attendance!J995) &gt; 0, VLOOKUP(Attendance!$G995,MINIMUM_DAY_PERIOD_SCHEDULE[], 2,TRUE),
IF(COUNTIF(RALLY_DATES[], Attendance!J995) &gt; 0, VLOOKUP(Attendance!$G995,RALLY_PERIOD_SCHEDULE[], 2,TRUE),
IF(WEEKDAY(Attendance!$J995) = 2,
       IF(COUNTIF(FINALS_WEEK_MONDAY_DATE[],Attendance!$J995) &gt; 0, VLOOKUP(Attendance!$G995,FINALS_WEEK_MONDAY_PERIOD_SCHEDULE[],2,TRUE),
       VLOOKUP(Attendance!$G995,REGULAR_WEEK_SCHEDULE[],6,TRUE)),
IF(WEEKDAY($J995) = 3,
       IF(COUNTIF(FINALS_WEEK_TUESDAY_DATE[],Attendance!$J995) &gt; 0, VLOOKUP(Attendance!$G995,FINALS_WEEK_TUESDAY_PERIOD_SCHEDULE[],2,TRUE),
       VLOOKUP(Attendance!$G995,REGULAR_WEEK_SCHEDULE[[Tuesday]:[Period]],5,TRUE)),
IF(WEEKDAY(Attendance!$J995) = 4,
        IF(COUNTIF(BLOCK_WEDNESDAY_DATES[],Attendance!$J995) &gt; 0, VLOOKUP(Attendance!$G995,BLOCK_WEDNESDAY_PERIOD_SCHEDULE[],2,TRUE),
        IF(COUNTIF(FINALS_WEEK_WEDNESDAY_DATE[],Attendance!$J995) &gt; 0, VLOOKUP(Attendance!$G995,FINALS_WEEK_WEDNESDAY_PERIOD_SCHEDULE[],2,TRUE),
       VLOOKUP(Attendance!$G995,REGULAR_WEEK_SCHEDULE[[Wednesday]:[Period]],4,TRUE))),
IF(WEEKDAY($J995) = 5,
       IF(COUNTIF(BLOCK_THURSDAY_DATES[],Attendance!$J995) &gt; 0, VLOOKUP(Attendance!$G995,BLOCK_THURSDAY_PERIOD_SCHEDULE[],2,TRUE),
       IF(COUNTIF(FINALS_WEEK_THURSDAY_DATE[],Attendance!$J995) &gt; 0, VLOOKUP(Attendance!$G995,FINALS_WEEK_THURSDAY_PERIOD_SCHEDULE[],2,TRUE),
       VLOOKUP(Attendance!$G995,REGULAR_WEEK_SCHEDULE[[Thursday]:[Period]],3,TRUE))),
IF(WEEKDAY(Attendance!$J995) = 6,
       IF(COUNTIF(FINALS_WEEK_FRIDAY_DATE[],Attendance!$J995) &gt; 0, VLOOKUP(Attendance!$G995,FINALS_WEEK_FRIDAY_PERIOD_SCHEDULE[],2,TRUE),
       VLOOKUP(Attendance!$G995,REGULAR_WEEK_SCHEDULE[[Friday]:[Period]],2,TRUE))))))))))</f>
        <v/>
      </c>
      <c r="J995" s="41" t="str">
        <f t="shared" ca="1" si="50"/>
        <v/>
      </c>
      <c r="K995" s="41" t="str">
        <f>IF($A995 &lt;&gt; "",VLOOKUP($A995,'Student reference sheet'!$A$2:$V$2329, 7,FALSE), "")</f>
        <v/>
      </c>
      <c r="L995" s="30" t="str">
        <f>IF($A995 ="", "", VLOOKUP($A995, 'Student reference sheet'!$A$2:$Z$2603,23,FALSE))</f>
        <v/>
      </c>
      <c r="M995" s="30" t="str">
        <f>IF($A995 ="", "", VLOOKUP($A995, 'Student reference sheet'!$A$2:$Z$2603,24,FALSE))</f>
        <v/>
      </c>
      <c r="N995" s="30" t="str">
        <f>IF($A995 ="", "", VLOOKUP($A995, 'Student reference sheet'!$A$2:$Z$2603,26,FALSE))</f>
        <v/>
      </c>
      <c r="O995" s="30" t="str">
        <f>IF($A995 ="", "", VLOOKUP($A995, 'Student reference sheet'!$A$2:$Z$2603,25,FALSE))</f>
        <v/>
      </c>
      <c r="P995" s="39" t="str">
        <f>IF($A995 = "", "", IF(OR(VLOOKUP($A995,'Student reference sheet'!$A$2:$V$2400,8,FALSE) = "R",  VLOOKUP($A995,'Student reference sheet'!$A$2:$V$2400,8,FALSE) = "L"), "X", ""))</f>
        <v/>
      </c>
      <c r="Q995" s="39" t="str">
        <f>IF($A995 ="", "", VLOOKUP($A995, 'Student reference sheet'!$A$2:$V$2603,22,FALSE))</f>
        <v/>
      </c>
      <c r="R995" s="39" t="str">
        <f>IF($A995 &lt;&gt; "",VLOOKUP($A995,'Student reference sheet'!$A$2:$V$2329, 5,FALSE), "")</f>
        <v/>
      </c>
      <c r="S995" s="39" t="str">
        <f>IF($A995 &lt;&gt; "",VLOOKUP($A995,'Student reference sheet'!$A$2:$V$2329, 6,FALSE), "")</f>
        <v/>
      </c>
      <c r="T995" s="30" t="str">
        <f>IF($A995 = "","",
IF(VLOOKUP($A995,'Student reference sheet'!$A$2:$V$2329, 10,FALSE) = "Y", "Hispanic",
IF(VLOOKUP($A995,'Student reference sheet'!$A$2:$V$2329,11,FALSE) &lt;&gt; "",
IF(VLOOKUP($A995,'Student reference sheet'!$A$2:$V$2329,11,FALSE) = "UNK", "Unknown", VLOOKUP(VALUE(VLOOKUP($A995,'Student reference sheet'!$A$2:$V$2329,11,FALSE)),'Ethnicity Reference'!$A$2:$B$22,2,FALSE)),
IF(VLOOKUP($A995,'Student reference sheet'!$A$2:$V$2329,9,FALSE) &lt;&gt; "", VLOOKUP(VALUE(VLOOKUP($A995,'Student reference sheet'!$A$2:$V$2329,9,FALSE)),'Ethnicity Reference'!$A$2:$B$22,2,FALSE),"Unknown"))))</f>
        <v/>
      </c>
      <c r="U995" s="35"/>
    </row>
    <row r="996" spans="1:21" ht="15.75">
      <c r="A996" s="47"/>
      <c r="B996" s="33"/>
      <c r="C996" s="39" t="str">
        <f>IF($A996 &lt;&gt; "",VLOOKUP($A996,'Student reference sheet'!$A$2:$V$2329, 3,FALSE), "")</f>
        <v/>
      </c>
      <c r="D996" s="39" t="str">
        <f>IF($A996 &lt;&gt; "",VLOOKUP($A996,'Student reference sheet'!$A$2:$V$2329, 2,FALSE), "")</f>
        <v/>
      </c>
      <c r="E996" s="35"/>
      <c r="F996" s="34"/>
      <c r="G996" s="40" t="str">
        <f t="shared" ca="1" si="48"/>
        <v/>
      </c>
      <c r="H996" s="40" t="str">
        <f t="shared" ca="1" si="49"/>
        <v/>
      </c>
      <c r="I996" s="36" t="str">
        <f>IF($A996 = "", "",
IF(COUNTIF(MINIMUM_DAY_DATES[], Attendance!J996) &gt; 0, VLOOKUP(Attendance!$G996,MINIMUM_DAY_PERIOD_SCHEDULE[], 2,TRUE),
IF(COUNTIF(RALLY_DATES[], Attendance!J996) &gt; 0, VLOOKUP(Attendance!$G996,RALLY_PERIOD_SCHEDULE[], 2,TRUE),
IF(WEEKDAY(Attendance!$J996) = 2,
       IF(COUNTIF(FINALS_WEEK_MONDAY_DATE[],Attendance!$J996) &gt; 0, VLOOKUP(Attendance!$G996,FINALS_WEEK_MONDAY_PERIOD_SCHEDULE[],2,TRUE),
       VLOOKUP(Attendance!$G996,REGULAR_WEEK_SCHEDULE[],6,TRUE)),
IF(WEEKDAY($J996) = 3,
       IF(COUNTIF(FINALS_WEEK_TUESDAY_DATE[],Attendance!$J996) &gt; 0, VLOOKUP(Attendance!$G996,FINALS_WEEK_TUESDAY_PERIOD_SCHEDULE[],2,TRUE),
       VLOOKUP(Attendance!$G996,REGULAR_WEEK_SCHEDULE[[Tuesday]:[Period]],5,TRUE)),
IF(WEEKDAY(Attendance!$J996) = 4,
        IF(COUNTIF(BLOCK_WEDNESDAY_DATES[],Attendance!$J996) &gt; 0, VLOOKUP(Attendance!$G996,BLOCK_WEDNESDAY_PERIOD_SCHEDULE[],2,TRUE),
        IF(COUNTIF(FINALS_WEEK_WEDNESDAY_DATE[],Attendance!$J996) &gt; 0, VLOOKUP(Attendance!$G996,FINALS_WEEK_WEDNESDAY_PERIOD_SCHEDULE[],2,TRUE),
       VLOOKUP(Attendance!$G996,REGULAR_WEEK_SCHEDULE[[Wednesday]:[Period]],4,TRUE))),
IF(WEEKDAY($J996) = 5,
       IF(COUNTIF(BLOCK_THURSDAY_DATES[],Attendance!$J996) &gt; 0, VLOOKUP(Attendance!$G996,BLOCK_THURSDAY_PERIOD_SCHEDULE[],2,TRUE),
       IF(COUNTIF(FINALS_WEEK_THURSDAY_DATE[],Attendance!$J996) &gt; 0, VLOOKUP(Attendance!$G996,FINALS_WEEK_THURSDAY_PERIOD_SCHEDULE[],2,TRUE),
       VLOOKUP(Attendance!$G996,REGULAR_WEEK_SCHEDULE[[Thursday]:[Period]],3,TRUE))),
IF(WEEKDAY(Attendance!$J996) = 6,
       IF(COUNTIF(FINALS_WEEK_FRIDAY_DATE[],Attendance!$J996) &gt; 0, VLOOKUP(Attendance!$G996,FINALS_WEEK_FRIDAY_PERIOD_SCHEDULE[],2,TRUE),
       VLOOKUP(Attendance!$G996,REGULAR_WEEK_SCHEDULE[[Friday]:[Period]],2,TRUE))))))))))</f>
        <v/>
      </c>
      <c r="J996" s="41" t="str">
        <f t="shared" ca="1" si="50"/>
        <v/>
      </c>
      <c r="K996" s="41" t="str">
        <f>IF($A996 &lt;&gt; "",VLOOKUP($A996,'Student reference sheet'!$A$2:$V$2329, 7,FALSE), "")</f>
        <v/>
      </c>
      <c r="L996" s="30" t="str">
        <f>IF($A996 ="", "", VLOOKUP($A996, 'Student reference sheet'!$A$2:$Z$2603,23,FALSE))</f>
        <v/>
      </c>
      <c r="M996" s="30" t="str">
        <f>IF($A996 ="", "", VLOOKUP($A996, 'Student reference sheet'!$A$2:$Z$2603,24,FALSE))</f>
        <v/>
      </c>
      <c r="N996" s="30" t="str">
        <f>IF($A996 ="", "", VLOOKUP($A996, 'Student reference sheet'!$A$2:$Z$2603,26,FALSE))</f>
        <v/>
      </c>
      <c r="O996" s="30" t="str">
        <f>IF($A996 ="", "", VLOOKUP($A996, 'Student reference sheet'!$A$2:$Z$2603,25,FALSE))</f>
        <v/>
      </c>
      <c r="P996" s="39" t="str">
        <f>IF($A996 = "", "", IF(OR(VLOOKUP($A996,'Student reference sheet'!$A$2:$V$2400,8,FALSE) = "R",  VLOOKUP($A996,'Student reference sheet'!$A$2:$V$2400,8,FALSE) = "L"), "X", ""))</f>
        <v/>
      </c>
      <c r="Q996" s="39" t="str">
        <f>IF($A996 ="", "", VLOOKUP($A996, 'Student reference sheet'!$A$2:$V$2603,22,FALSE))</f>
        <v/>
      </c>
      <c r="R996" s="39" t="str">
        <f>IF($A996 &lt;&gt; "",VLOOKUP($A996,'Student reference sheet'!$A$2:$V$2329, 5,FALSE), "")</f>
        <v/>
      </c>
      <c r="S996" s="39" t="str">
        <f>IF($A996 &lt;&gt; "",VLOOKUP($A996,'Student reference sheet'!$A$2:$V$2329, 6,FALSE), "")</f>
        <v/>
      </c>
      <c r="T996" s="30" t="str">
        <f>IF($A996 = "","",
IF(VLOOKUP($A996,'Student reference sheet'!$A$2:$V$2329, 10,FALSE) = "Y", "Hispanic",
IF(VLOOKUP($A996,'Student reference sheet'!$A$2:$V$2329,11,FALSE) &lt;&gt; "",
IF(VLOOKUP($A996,'Student reference sheet'!$A$2:$V$2329,11,FALSE) = "UNK", "Unknown", VLOOKUP(VALUE(VLOOKUP($A996,'Student reference sheet'!$A$2:$V$2329,11,FALSE)),'Ethnicity Reference'!$A$2:$B$22,2,FALSE)),
IF(VLOOKUP($A996,'Student reference sheet'!$A$2:$V$2329,9,FALSE) &lt;&gt; "", VLOOKUP(VALUE(VLOOKUP($A996,'Student reference sheet'!$A$2:$V$2329,9,FALSE)),'Ethnicity Reference'!$A$2:$B$22,2,FALSE),"Unknown"))))</f>
        <v/>
      </c>
      <c r="U996" s="35"/>
    </row>
    <row r="997" spans="1:21" ht="15.75">
      <c r="A997" s="47"/>
      <c r="B997" s="33"/>
      <c r="C997" s="39" t="str">
        <f>IF($A997 &lt;&gt; "",VLOOKUP($A997,'Student reference sheet'!$A$2:$V$2329, 3,FALSE), "")</f>
        <v/>
      </c>
      <c r="D997" s="39" t="str">
        <f>IF($A997 &lt;&gt; "",VLOOKUP($A997,'Student reference sheet'!$A$2:$V$2329, 2,FALSE), "")</f>
        <v/>
      </c>
      <c r="E997" s="35"/>
      <c r="F997" s="34"/>
      <c r="G997" s="40" t="str">
        <f t="shared" ca="1" si="48"/>
        <v/>
      </c>
      <c r="H997" s="40" t="str">
        <f t="shared" ca="1" si="49"/>
        <v/>
      </c>
      <c r="I997" s="36" t="str">
        <f>IF($A997 = "", "",
IF(COUNTIF(MINIMUM_DAY_DATES[], Attendance!J997) &gt; 0, VLOOKUP(Attendance!$G997,MINIMUM_DAY_PERIOD_SCHEDULE[], 2,TRUE),
IF(COUNTIF(RALLY_DATES[], Attendance!J997) &gt; 0, VLOOKUP(Attendance!$G997,RALLY_PERIOD_SCHEDULE[], 2,TRUE),
IF(WEEKDAY(Attendance!$J997) = 2,
       IF(COUNTIF(FINALS_WEEK_MONDAY_DATE[],Attendance!$J997) &gt; 0, VLOOKUP(Attendance!$G997,FINALS_WEEK_MONDAY_PERIOD_SCHEDULE[],2,TRUE),
       VLOOKUP(Attendance!$G997,REGULAR_WEEK_SCHEDULE[],6,TRUE)),
IF(WEEKDAY($J997) = 3,
       IF(COUNTIF(FINALS_WEEK_TUESDAY_DATE[],Attendance!$J997) &gt; 0, VLOOKUP(Attendance!$G997,FINALS_WEEK_TUESDAY_PERIOD_SCHEDULE[],2,TRUE),
       VLOOKUP(Attendance!$G997,REGULAR_WEEK_SCHEDULE[[Tuesday]:[Period]],5,TRUE)),
IF(WEEKDAY(Attendance!$J997) = 4,
        IF(COUNTIF(BLOCK_WEDNESDAY_DATES[],Attendance!$J997) &gt; 0, VLOOKUP(Attendance!$G997,BLOCK_WEDNESDAY_PERIOD_SCHEDULE[],2,TRUE),
        IF(COUNTIF(FINALS_WEEK_WEDNESDAY_DATE[],Attendance!$J997) &gt; 0, VLOOKUP(Attendance!$G997,FINALS_WEEK_WEDNESDAY_PERIOD_SCHEDULE[],2,TRUE),
       VLOOKUP(Attendance!$G997,REGULAR_WEEK_SCHEDULE[[Wednesday]:[Period]],4,TRUE))),
IF(WEEKDAY($J997) = 5,
       IF(COUNTIF(BLOCK_THURSDAY_DATES[],Attendance!$J997) &gt; 0, VLOOKUP(Attendance!$G997,BLOCK_THURSDAY_PERIOD_SCHEDULE[],2,TRUE),
       IF(COUNTIF(FINALS_WEEK_THURSDAY_DATE[],Attendance!$J997) &gt; 0, VLOOKUP(Attendance!$G997,FINALS_WEEK_THURSDAY_PERIOD_SCHEDULE[],2,TRUE),
       VLOOKUP(Attendance!$G997,REGULAR_WEEK_SCHEDULE[[Thursday]:[Period]],3,TRUE))),
IF(WEEKDAY(Attendance!$J997) = 6,
       IF(COUNTIF(FINALS_WEEK_FRIDAY_DATE[],Attendance!$J997) &gt; 0, VLOOKUP(Attendance!$G997,FINALS_WEEK_FRIDAY_PERIOD_SCHEDULE[],2,TRUE),
       VLOOKUP(Attendance!$G997,REGULAR_WEEK_SCHEDULE[[Friday]:[Period]],2,TRUE))))))))))</f>
        <v/>
      </c>
      <c r="J997" s="41" t="str">
        <f t="shared" ca="1" si="50"/>
        <v/>
      </c>
      <c r="K997" s="41" t="str">
        <f>IF($A997 &lt;&gt; "",VLOOKUP($A997,'Student reference sheet'!$A$2:$V$2329, 7,FALSE), "")</f>
        <v/>
      </c>
      <c r="L997" s="30" t="str">
        <f>IF($A997 ="", "", VLOOKUP($A997, 'Student reference sheet'!$A$2:$Z$2603,23,FALSE))</f>
        <v/>
      </c>
      <c r="M997" s="30" t="str">
        <f>IF($A997 ="", "", VLOOKUP($A997, 'Student reference sheet'!$A$2:$Z$2603,24,FALSE))</f>
        <v/>
      </c>
      <c r="N997" s="30" t="str">
        <f>IF($A997 ="", "", VLOOKUP($A997, 'Student reference sheet'!$A$2:$Z$2603,26,FALSE))</f>
        <v/>
      </c>
      <c r="O997" s="30" t="str">
        <f>IF($A997 ="", "", VLOOKUP($A997, 'Student reference sheet'!$A$2:$Z$2603,25,FALSE))</f>
        <v/>
      </c>
      <c r="P997" s="39" t="str">
        <f>IF($A997 = "", "", IF(OR(VLOOKUP($A997,'Student reference sheet'!$A$2:$V$2400,8,FALSE) = "R",  VLOOKUP($A997,'Student reference sheet'!$A$2:$V$2400,8,FALSE) = "L"), "X", ""))</f>
        <v/>
      </c>
      <c r="Q997" s="39" t="str">
        <f>IF($A997 ="", "", VLOOKUP($A997, 'Student reference sheet'!$A$2:$V$2603,22,FALSE))</f>
        <v/>
      </c>
      <c r="R997" s="39" t="str">
        <f>IF($A997 &lt;&gt; "",VLOOKUP($A997,'Student reference sheet'!$A$2:$V$2329, 5,FALSE), "")</f>
        <v/>
      </c>
      <c r="S997" s="39" t="str">
        <f>IF($A997 &lt;&gt; "",VLOOKUP($A997,'Student reference sheet'!$A$2:$V$2329, 6,FALSE), "")</f>
        <v/>
      </c>
      <c r="T997" s="30" t="str">
        <f>IF($A997 = "","",
IF(VLOOKUP($A997,'Student reference sheet'!$A$2:$V$2329, 10,FALSE) = "Y", "Hispanic",
IF(VLOOKUP($A997,'Student reference sheet'!$A$2:$V$2329,11,FALSE) &lt;&gt; "",
IF(VLOOKUP($A997,'Student reference sheet'!$A$2:$V$2329,11,FALSE) = "UNK", "Unknown", VLOOKUP(VALUE(VLOOKUP($A997,'Student reference sheet'!$A$2:$V$2329,11,FALSE)),'Ethnicity Reference'!$A$2:$B$22,2,FALSE)),
IF(VLOOKUP($A997,'Student reference sheet'!$A$2:$V$2329,9,FALSE) &lt;&gt; "", VLOOKUP(VALUE(VLOOKUP($A997,'Student reference sheet'!$A$2:$V$2329,9,FALSE)),'Ethnicity Reference'!$A$2:$B$22,2,FALSE),"Unknown"))))</f>
        <v/>
      </c>
      <c r="U997" s="35"/>
    </row>
    <row r="998" spans="1:21" ht="15.75">
      <c r="A998" s="47"/>
      <c r="B998" s="33"/>
      <c r="C998" s="39" t="str">
        <f>IF($A998 &lt;&gt; "",VLOOKUP($A998,'Student reference sheet'!$A$2:$V$2329, 3,FALSE), "")</f>
        <v/>
      </c>
      <c r="D998" s="39" t="str">
        <f>IF($A998 &lt;&gt; "",VLOOKUP($A998,'Student reference sheet'!$A$2:$V$2329, 2,FALSE), "")</f>
        <v/>
      </c>
      <c r="E998" s="35"/>
      <c r="F998" s="34"/>
      <c r="G998" s="40" t="str">
        <f t="shared" ca="1" si="48"/>
        <v/>
      </c>
      <c r="H998" s="40" t="str">
        <f t="shared" ca="1" si="49"/>
        <v/>
      </c>
      <c r="I998" s="36" t="str">
        <f>IF($A998 = "", "",
IF(COUNTIF(MINIMUM_DAY_DATES[], Attendance!J998) &gt; 0, VLOOKUP(Attendance!$G998,MINIMUM_DAY_PERIOD_SCHEDULE[], 2,TRUE),
IF(COUNTIF(RALLY_DATES[], Attendance!J998) &gt; 0, VLOOKUP(Attendance!$G998,RALLY_PERIOD_SCHEDULE[], 2,TRUE),
IF(WEEKDAY(Attendance!$J998) = 2,
       IF(COUNTIF(FINALS_WEEK_MONDAY_DATE[],Attendance!$J998) &gt; 0, VLOOKUP(Attendance!$G998,FINALS_WEEK_MONDAY_PERIOD_SCHEDULE[],2,TRUE),
       VLOOKUP(Attendance!$G998,REGULAR_WEEK_SCHEDULE[],6,TRUE)),
IF(WEEKDAY($J998) = 3,
       IF(COUNTIF(FINALS_WEEK_TUESDAY_DATE[],Attendance!$J998) &gt; 0, VLOOKUP(Attendance!$G998,FINALS_WEEK_TUESDAY_PERIOD_SCHEDULE[],2,TRUE),
       VLOOKUP(Attendance!$G998,REGULAR_WEEK_SCHEDULE[[Tuesday]:[Period]],5,TRUE)),
IF(WEEKDAY(Attendance!$J998) = 4,
        IF(COUNTIF(BLOCK_WEDNESDAY_DATES[],Attendance!$J998) &gt; 0, VLOOKUP(Attendance!$G998,BLOCK_WEDNESDAY_PERIOD_SCHEDULE[],2,TRUE),
        IF(COUNTIF(FINALS_WEEK_WEDNESDAY_DATE[],Attendance!$J998) &gt; 0, VLOOKUP(Attendance!$G998,FINALS_WEEK_WEDNESDAY_PERIOD_SCHEDULE[],2,TRUE),
       VLOOKUP(Attendance!$G998,REGULAR_WEEK_SCHEDULE[[Wednesday]:[Period]],4,TRUE))),
IF(WEEKDAY($J998) = 5,
       IF(COUNTIF(BLOCK_THURSDAY_DATES[],Attendance!$J998) &gt; 0, VLOOKUP(Attendance!$G998,BLOCK_THURSDAY_PERIOD_SCHEDULE[],2,TRUE),
       IF(COUNTIF(FINALS_WEEK_THURSDAY_DATE[],Attendance!$J998) &gt; 0, VLOOKUP(Attendance!$G998,FINALS_WEEK_THURSDAY_PERIOD_SCHEDULE[],2,TRUE),
       VLOOKUP(Attendance!$G998,REGULAR_WEEK_SCHEDULE[[Thursday]:[Period]],3,TRUE))),
IF(WEEKDAY(Attendance!$J998) = 6,
       IF(COUNTIF(FINALS_WEEK_FRIDAY_DATE[],Attendance!$J998) &gt; 0, VLOOKUP(Attendance!$G998,FINALS_WEEK_FRIDAY_PERIOD_SCHEDULE[],2,TRUE),
       VLOOKUP(Attendance!$G998,REGULAR_WEEK_SCHEDULE[[Friday]:[Period]],2,TRUE))))))))))</f>
        <v/>
      </c>
      <c r="J998" s="41" t="str">
        <f t="shared" ca="1" si="50"/>
        <v/>
      </c>
      <c r="K998" s="41" t="str">
        <f>IF($A998 &lt;&gt; "",VLOOKUP($A998,'Student reference sheet'!$A$2:$V$2329, 7,FALSE), "")</f>
        <v/>
      </c>
      <c r="L998" s="30" t="str">
        <f>IF($A998 ="", "", VLOOKUP($A998, 'Student reference sheet'!$A$2:$Z$2603,23,FALSE))</f>
        <v/>
      </c>
      <c r="M998" s="30" t="str">
        <f>IF($A998 ="", "", VLOOKUP($A998, 'Student reference sheet'!$A$2:$Z$2603,24,FALSE))</f>
        <v/>
      </c>
      <c r="N998" s="30" t="str">
        <f>IF($A998 ="", "", VLOOKUP($A998, 'Student reference sheet'!$A$2:$Z$2603,26,FALSE))</f>
        <v/>
      </c>
      <c r="O998" s="30" t="str">
        <f>IF($A998 ="", "", VLOOKUP($A998, 'Student reference sheet'!$A$2:$Z$2603,25,FALSE))</f>
        <v/>
      </c>
      <c r="P998" s="39" t="str">
        <f>IF($A998 = "", "", IF(OR(VLOOKUP($A998,'Student reference sheet'!$A$2:$V$2400,8,FALSE) = "R",  VLOOKUP($A998,'Student reference sheet'!$A$2:$V$2400,8,FALSE) = "L"), "X", ""))</f>
        <v/>
      </c>
      <c r="Q998" s="39" t="str">
        <f>IF($A998 ="", "", VLOOKUP($A998, 'Student reference sheet'!$A$2:$V$2603,22,FALSE))</f>
        <v/>
      </c>
      <c r="R998" s="39" t="str">
        <f>IF($A998 &lt;&gt; "",VLOOKUP($A998,'Student reference sheet'!$A$2:$V$2329, 5,FALSE), "")</f>
        <v/>
      </c>
      <c r="S998" s="39" t="str">
        <f>IF($A998 &lt;&gt; "",VLOOKUP($A998,'Student reference sheet'!$A$2:$V$2329, 6,FALSE), "")</f>
        <v/>
      </c>
      <c r="T998" s="30" t="str">
        <f>IF($A998 = "","",
IF(VLOOKUP($A998,'Student reference sheet'!$A$2:$V$2329, 10,FALSE) = "Y", "Hispanic",
IF(VLOOKUP($A998,'Student reference sheet'!$A$2:$V$2329,11,FALSE) &lt;&gt; "",
IF(VLOOKUP($A998,'Student reference sheet'!$A$2:$V$2329,11,FALSE) = "UNK", "Unknown", VLOOKUP(VALUE(VLOOKUP($A998,'Student reference sheet'!$A$2:$V$2329,11,FALSE)),'Ethnicity Reference'!$A$2:$B$22,2,FALSE)),
IF(VLOOKUP($A998,'Student reference sheet'!$A$2:$V$2329,9,FALSE) &lt;&gt; "", VLOOKUP(VALUE(VLOOKUP($A998,'Student reference sheet'!$A$2:$V$2329,9,FALSE)),'Ethnicity Reference'!$A$2:$B$22,2,FALSE),"Unknown"))))</f>
        <v/>
      </c>
      <c r="U998" s="35"/>
    </row>
    <row r="999" spans="1:21" ht="15.75">
      <c r="A999" s="47"/>
      <c r="B999" s="33"/>
      <c r="C999" s="39" t="str">
        <f>IF($A999 &lt;&gt; "",VLOOKUP($A999,'Student reference sheet'!$A$2:$V$2329, 3,FALSE), "")</f>
        <v/>
      </c>
      <c r="D999" s="39" t="str">
        <f>IF($A999 &lt;&gt; "",VLOOKUP($A999,'Student reference sheet'!$A$2:$V$2329, 2,FALSE), "")</f>
        <v/>
      </c>
      <c r="E999" s="35"/>
      <c r="F999" s="34"/>
      <c r="G999" s="40" t="str">
        <f t="shared" ca="1" si="48"/>
        <v/>
      </c>
      <c r="H999" s="40" t="str">
        <f t="shared" ca="1" si="49"/>
        <v/>
      </c>
      <c r="I999" s="36" t="str">
        <f>IF($A999 = "", "",
IF(COUNTIF(MINIMUM_DAY_DATES[], Attendance!J999) &gt; 0, VLOOKUP(Attendance!$G999,MINIMUM_DAY_PERIOD_SCHEDULE[], 2,TRUE),
IF(COUNTIF(RALLY_DATES[], Attendance!J999) &gt; 0, VLOOKUP(Attendance!$G999,RALLY_PERIOD_SCHEDULE[], 2,TRUE),
IF(WEEKDAY(Attendance!$J999) = 2,
       IF(COUNTIF(FINALS_WEEK_MONDAY_DATE[],Attendance!$J999) &gt; 0, VLOOKUP(Attendance!$G999,FINALS_WEEK_MONDAY_PERIOD_SCHEDULE[],2,TRUE),
       VLOOKUP(Attendance!$G999,REGULAR_WEEK_SCHEDULE[],6,TRUE)),
IF(WEEKDAY($J999) = 3,
       IF(COUNTIF(FINALS_WEEK_TUESDAY_DATE[],Attendance!$J999) &gt; 0, VLOOKUP(Attendance!$G999,FINALS_WEEK_TUESDAY_PERIOD_SCHEDULE[],2,TRUE),
       VLOOKUP(Attendance!$G999,REGULAR_WEEK_SCHEDULE[[Tuesday]:[Period]],5,TRUE)),
IF(WEEKDAY(Attendance!$J999) = 4,
        IF(COUNTIF(BLOCK_WEDNESDAY_DATES[],Attendance!$J999) &gt; 0, VLOOKUP(Attendance!$G999,BLOCK_WEDNESDAY_PERIOD_SCHEDULE[],2,TRUE),
        IF(COUNTIF(FINALS_WEEK_WEDNESDAY_DATE[],Attendance!$J999) &gt; 0, VLOOKUP(Attendance!$G999,FINALS_WEEK_WEDNESDAY_PERIOD_SCHEDULE[],2,TRUE),
       VLOOKUP(Attendance!$G999,REGULAR_WEEK_SCHEDULE[[Wednesday]:[Period]],4,TRUE))),
IF(WEEKDAY($J999) = 5,
       IF(COUNTIF(BLOCK_THURSDAY_DATES[],Attendance!$J999) &gt; 0, VLOOKUP(Attendance!$G999,BLOCK_THURSDAY_PERIOD_SCHEDULE[],2,TRUE),
       IF(COUNTIF(FINALS_WEEK_THURSDAY_DATE[],Attendance!$J999) &gt; 0, VLOOKUP(Attendance!$G999,FINALS_WEEK_THURSDAY_PERIOD_SCHEDULE[],2,TRUE),
       VLOOKUP(Attendance!$G999,REGULAR_WEEK_SCHEDULE[[Thursday]:[Period]],3,TRUE))),
IF(WEEKDAY(Attendance!$J999) = 6,
       IF(COUNTIF(FINALS_WEEK_FRIDAY_DATE[],Attendance!$J999) &gt; 0, VLOOKUP(Attendance!$G999,FINALS_WEEK_FRIDAY_PERIOD_SCHEDULE[],2,TRUE),
       VLOOKUP(Attendance!$G999,REGULAR_WEEK_SCHEDULE[[Friday]:[Period]],2,TRUE))))))))))</f>
        <v/>
      </c>
      <c r="J999" s="41" t="str">
        <f t="shared" ca="1" si="50"/>
        <v/>
      </c>
      <c r="K999" s="41" t="str">
        <f>IF($A999 &lt;&gt; "",VLOOKUP($A999,'Student reference sheet'!$A$2:$V$2329, 7,FALSE), "")</f>
        <v/>
      </c>
      <c r="L999" s="30" t="str">
        <f>IF($A999 ="", "", VLOOKUP($A999, 'Student reference sheet'!$A$2:$Z$2603,23,FALSE))</f>
        <v/>
      </c>
      <c r="M999" s="30" t="str">
        <f>IF($A999 ="", "", VLOOKUP($A999, 'Student reference sheet'!$A$2:$Z$2603,24,FALSE))</f>
        <v/>
      </c>
      <c r="N999" s="30" t="str">
        <f>IF($A999 ="", "", VLOOKUP($A999, 'Student reference sheet'!$A$2:$Z$2603,26,FALSE))</f>
        <v/>
      </c>
      <c r="O999" s="30" t="str">
        <f>IF($A999 ="", "", VLOOKUP($A999, 'Student reference sheet'!$A$2:$Z$2603,25,FALSE))</f>
        <v/>
      </c>
      <c r="P999" s="39" t="str">
        <f>IF($A999 = "", "", IF(OR(VLOOKUP($A999,'Student reference sheet'!$A$2:$V$2400,8,FALSE) = "R",  VLOOKUP($A999,'Student reference sheet'!$A$2:$V$2400,8,FALSE) = "L"), "X", ""))</f>
        <v/>
      </c>
      <c r="Q999" s="39" t="str">
        <f>IF($A999 ="", "", VLOOKUP($A999, 'Student reference sheet'!$A$2:$V$2603,22,FALSE))</f>
        <v/>
      </c>
      <c r="R999" s="39" t="str">
        <f>IF($A999 &lt;&gt; "",VLOOKUP($A999,'Student reference sheet'!$A$2:$V$2329, 5,FALSE), "")</f>
        <v/>
      </c>
      <c r="S999" s="39" t="str">
        <f>IF($A999 &lt;&gt; "",VLOOKUP($A999,'Student reference sheet'!$A$2:$V$2329, 6,FALSE), "")</f>
        <v/>
      </c>
      <c r="T999" s="30" t="str">
        <f>IF($A999 = "","",
IF(VLOOKUP($A999,'Student reference sheet'!$A$2:$V$2329, 10,FALSE) = "Y", "Hispanic",
IF(VLOOKUP($A999,'Student reference sheet'!$A$2:$V$2329,11,FALSE) &lt;&gt; "",
IF(VLOOKUP($A999,'Student reference sheet'!$A$2:$V$2329,11,FALSE) = "UNK", "Unknown", VLOOKUP(VALUE(VLOOKUP($A999,'Student reference sheet'!$A$2:$V$2329,11,FALSE)),'Ethnicity Reference'!$A$2:$B$22,2,FALSE)),
IF(VLOOKUP($A999,'Student reference sheet'!$A$2:$V$2329,9,FALSE) &lt;&gt; "", VLOOKUP(VALUE(VLOOKUP($A999,'Student reference sheet'!$A$2:$V$2329,9,FALSE)),'Ethnicity Reference'!$A$2:$B$22,2,FALSE),"Unknown"))))</f>
        <v/>
      </c>
      <c r="U999" s="35"/>
    </row>
    <row r="1000" spans="1:21" ht="15.75">
      <c r="A1000" s="47"/>
      <c r="B1000" s="33"/>
      <c r="C1000" s="39" t="str">
        <f>IF($A1000 &lt;&gt; "",VLOOKUP($A1000,'Student reference sheet'!$A$2:$V$2329, 3,FALSE), "")</f>
        <v/>
      </c>
      <c r="D1000" s="39" t="str">
        <f>IF($A1000 &lt;&gt; "",VLOOKUP($A1000,'Student reference sheet'!$A$2:$V$2329, 2,FALSE), "")</f>
        <v/>
      </c>
      <c r="E1000" s="35"/>
      <c r="F1000" s="34"/>
      <c r="G1000" s="40" t="str">
        <f t="shared" ca="1" si="48"/>
        <v/>
      </c>
      <c r="H1000" s="40" t="str">
        <f t="shared" ca="1" si="49"/>
        <v/>
      </c>
      <c r="I1000" s="36" t="str">
        <f>IF($A1000 = "", "",
IF(COUNTIF(MINIMUM_DAY_DATES[], Attendance!J1000) &gt; 0, VLOOKUP(Attendance!$G1000,MINIMUM_DAY_PERIOD_SCHEDULE[], 2,TRUE),
IF(COUNTIF(RALLY_DATES[], Attendance!J1000) &gt; 0, VLOOKUP(Attendance!$G1000,RALLY_PERIOD_SCHEDULE[], 2,TRUE),
IF(WEEKDAY(Attendance!$J1000) = 2,
       IF(COUNTIF(FINALS_WEEK_MONDAY_DATE[],Attendance!$J1000) &gt; 0, VLOOKUP(Attendance!$G1000,FINALS_WEEK_MONDAY_PERIOD_SCHEDULE[],2,TRUE),
       VLOOKUP(Attendance!$G1000,REGULAR_WEEK_SCHEDULE[],6,TRUE)),
IF(WEEKDAY($J1000) = 3,
       IF(COUNTIF(FINALS_WEEK_TUESDAY_DATE[],Attendance!$J1000) &gt; 0, VLOOKUP(Attendance!$G1000,FINALS_WEEK_TUESDAY_PERIOD_SCHEDULE[],2,TRUE),
       VLOOKUP(Attendance!$G1000,REGULAR_WEEK_SCHEDULE[[Tuesday]:[Period]],5,TRUE)),
IF(WEEKDAY(Attendance!$J1000) = 4,
        IF(COUNTIF(BLOCK_WEDNESDAY_DATES[],Attendance!$J1000) &gt; 0, VLOOKUP(Attendance!$G1000,BLOCK_WEDNESDAY_PERIOD_SCHEDULE[],2,TRUE),
        IF(COUNTIF(FINALS_WEEK_WEDNESDAY_DATE[],Attendance!$J1000) &gt; 0, VLOOKUP(Attendance!$G1000,FINALS_WEEK_WEDNESDAY_PERIOD_SCHEDULE[],2,TRUE),
       VLOOKUP(Attendance!$G1000,REGULAR_WEEK_SCHEDULE[[Wednesday]:[Period]],4,TRUE))),
IF(WEEKDAY($J1000) = 5,
       IF(COUNTIF(BLOCK_THURSDAY_DATES[],Attendance!$J1000) &gt; 0, VLOOKUP(Attendance!$G1000,BLOCK_THURSDAY_PERIOD_SCHEDULE[],2,TRUE),
       IF(COUNTIF(FINALS_WEEK_THURSDAY_DATE[],Attendance!$J1000) &gt; 0, VLOOKUP(Attendance!$G1000,FINALS_WEEK_THURSDAY_PERIOD_SCHEDULE[],2,TRUE),
       VLOOKUP(Attendance!$G1000,REGULAR_WEEK_SCHEDULE[[Thursday]:[Period]],3,TRUE))),
IF(WEEKDAY(Attendance!$J1000) = 6,
       IF(COUNTIF(FINALS_WEEK_FRIDAY_DATE[],Attendance!$J1000) &gt; 0, VLOOKUP(Attendance!$G1000,FINALS_WEEK_FRIDAY_PERIOD_SCHEDULE[],2,TRUE),
       VLOOKUP(Attendance!$G1000,REGULAR_WEEK_SCHEDULE[[Friday]:[Period]],2,TRUE))))))))))</f>
        <v/>
      </c>
      <c r="J1000" s="41" t="str">
        <f t="shared" ca="1" si="50"/>
        <v/>
      </c>
      <c r="K1000" s="41" t="str">
        <f>IF($A1000 &lt;&gt; "",VLOOKUP($A1000,'Student reference sheet'!$A$2:$V$2329, 7,FALSE), "")</f>
        <v/>
      </c>
      <c r="L1000" s="30" t="str">
        <f>IF($A1000 ="", "", VLOOKUP($A1000, 'Student reference sheet'!$A$2:$Z$2603,23,FALSE))</f>
        <v/>
      </c>
      <c r="M1000" s="30" t="str">
        <f>IF($A1000 ="", "", VLOOKUP($A1000, 'Student reference sheet'!$A$2:$Z$2603,24,FALSE))</f>
        <v/>
      </c>
      <c r="N1000" s="30" t="str">
        <f>IF($A1000 ="", "", VLOOKUP($A1000, 'Student reference sheet'!$A$2:$Z$2603,26,FALSE))</f>
        <v/>
      </c>
      <c r="O1000" s="30" t="str">
        <f>IF($A1000 ="", "", VLOOKUP($A1000, 'Student reference sheet'!$A$2:$Z$2603,25,FALSE))</f>
        <v/>
      </c>
      <c r="P1000" s="39" t="str">
        <f>IF($A1000 = "", "", IF(OR(VLOOKUP($A1000,'Student reference sheet'!$A$2:$V$2400,8,FALSE) = "R",  VLOOKUP($A1000,'Student reference sheet'!$A$2:$V$2400,8,FALSE) = "L"), "X", ""))</f>
        <v/>
      </c>
      <c r="Q1000" s="39" t="str">
        <f>IF($A1000 ="", "", VLOOKUP($A1000, 'Student reference sheet'!$A$2:$V$2603,22,FALSE))</f>
        <v/>
      </c>
      <c r="R1000" s="39" t="str">
        <f>IF($A1000 &lt;&gt; "",VLOOKUP($A1000,'Student reference sheet'!$A$2:$V$2329, 5,FALSE), "")</f>
        <v/>
      </c>
      <c r="S1000" s="39" t="str">
        <f>IF($A1000 &lt;&gt; "",VLOOKUP($A1000,'Student reference sheet'!$A$2:$V$2329, 6,FALSE), "")</f>
        <v/>
      </c>
      <c r="T1000" s="30" t="str">
        <f>IF($A1000 = "","",
IF(VLOOKUP($A1000,'Student reference sheet'!$A$2:$V$2329, 10,FALSE) = "Y", "Hispanic",
IF(VLOOKUP($A1000,'Student reference sheet'!$A$2:$V$2329,11,FALSE) &lt;&gt; "",
IF(VLOOKUP($A1000,'Student reference sheet'!$A$2:$V$2329,11,FALSE) = "UNK", "Unknown", VLOOKUP(VALUE(VLOOKUP($A1000,'Student reference sheet'!$A$2:$V$2329,11,FALSE)),'Ethnicity Reference'!$A$2:$B$22,2,FALSE)),
IF(VLOOKUP($A1000,'Student reference sheet'!$A$2:$V$2329,9,FALSE) &lt;&gt; "", VLOOKUP(VALUE(VLOOKUP($A1000,'Student reference sheet'!$A$2:$V$2329,9,FALSE)),'Ethnicity Reference'!$A$2:$B$22,2,FALSE),"Unknown"))))</f>
        <v/>
      </c>
      <c r="U1000" s="35"/>
    </row>
    <row r="1001" spans="1:21" ht="15.75">
      <c r="A1001" s="47"/>
      <c r="B1001" s="33"/>
      <c r="C1001" s="39" t="str">
        <f>IF($A1001 &lt;&gt; "",VLOOKUP($A1001,'Student reference sheet'!$A$2:$V$2329, 3,FALSE), "")</f>
        <v/>
      </c>
      <c r="D1001" s="39" t="str">
        <f>IF($A1001 &lt;&gt; "",VLOOKUP($A1001,'Student reference sheet'!$A$2:$V$2329, 2,FALSE), "")</f>
        <v/>
      </c>
      <c r="E1001" s="35"/>
      <c r="F1001" s="34"/>
      <c r="G1001" s="40" t="str">
        <f t="shared" ca="1" si="48"/>
        <v/>
      </c>
      <c r="H1001" s="40" t="str">
        <f t="shared" ca="1" si="49"/>
        <v/>
      </c>
      <c r="I1001" s="36" t="str">
        <f>IF($A1001 = "", "",
IF(COUNTIF(MINIMUM_DAY_DATES[], Attendance!J1001) &gt; 0, VLOOKUP(Attendance!$G1001,MINIMUM_DAY_PERIOD_SCHEDULE[], 2,TRUE),
IF(COUNTIF(RALLY_DATES[], Attendance!J1001) &gt; 0, VLOOKUP(Attendance!$G1001,RALLY_PERIOD_SCHEDULE[], 2,TRUE),
IF(WEEKDAY(Attendance!$J1001) = 2,
       IF(COUNTIF(FINALS_WEEK_MONDAY_DATE[],Attendance!$J1001) &gt; 0, VLOOKUP(Attendance!$G1001,FINALS_WEEK_MONDAY_PERIOD_SCHEDULE[],2,TRUE),
       VLOOKUP(Attendance!$G1001,REGULAR_WEEK_SCHEDULE[],6,TRUE)),
IF(WEEKDAY($J1001) = 3,
       IF(COUNTIF(FINALS_WEEK_TUESDAY_DATE[],Attendance!$J1001) &gt; 0, VLOOKUP(Attendance!$G1001,FINALS_WEEK_TUESDAY_PERIOD_SCHEDULE[],2,TRUE),
       VLOOKUP(Attendance!$G1001,REGULAR_WEEK_SCHEDULE[[Tuesday]:[Period]],5,TRUE)),
IF(WEEKDAY(Attendance!$J1001) = 4,
        IF(COUNTIF(BLOCK_WEDNESDAY_DATES[],Attendance!$J1001) &gt; 0, VLOOKUP(Attendance!$G1001,BLOCK_WEDNESDAY_PERIOD_SCHEDULE[],2,TRUE),
        IF(COUNTIF(FINALS_WEEK_WEDNESDAY_DATE[],Attendance!$J1001) &gt; 0, VLOOKUP(Attendance!$G1001,FINALS_WEEK_WEDNESDAY_PERIOD_SCHEDULE[],2,TRUE),
       VLOOKUP(Attendance!$G1001,REGULAR_WEEK_SCHEDULE[[Wednesday]:[Period]],4,TRUE))),
IF(WEEKDAY($J1001) = 5,
       IF(COUNTIF(BLOCK_THURSDAY_DATES[],Attendance!$J1001) &gt; 0, VLOOKUP(Attendance!$G1001,BLOCK_THURSDAY_PERIOD_SCHEDULE[],2,TRUE),
       IF(COUNTIF(FINALS_WEEK_THURSDAY_DATE[],Attendance!$J1001) &gt; 0, VLOOKUP(Attendance!$G1001,FINALS_WEEK_THURSDAY_PERIOD_SCHEDULE[],2,TRUE),
       VLOOKUP(Attendance!$G1001,REGULAR_WEEK_SCHEDULE[[Thursday]:[Period]],3,TRUE))),
IF(WEEKDAY(Attendance!$J1001) = 6,
       IF(COUNTIF(FINALS_WEEK_FRIDAY_DATE[],Attendance!$J1001) &gt; 0, VLOOKUP(Attendance!$G1001,FINALS_WEEK_FRIDAY_PERIOD_SCHEDULE[],2,TRUE),
       VLOOKUP(Attendance!$G1001,REGULAR_WEEK_SCHEDULE[[Friday]:[Period]],2,TRUE))))))))))</f>
        <v/>
      </c>
      <c r="J1001" s="41" t="str">
        <f t="shared" ca="1" si="50"/>
        <v/>
      </c>
      <c r="K1001" s="41" t="str">
        <f>IF($A1001 &lt;&gt; "",VLOOKUP($A1001,'Student reference sheet'!$A$2:$V$2329, 7,FALSE), "")</f>
        <v/>
      </c>
      <c r="L1001" s="30" t="str">
        <f>IF($A1001 ="", "", VLOOKUP($A1001, 'Student reference sheet'!$A$2:$Z$2603,23,FALSE))</f>
        <v/>
      </c>
      <c r="M1001" s="30" t="str">
        <f>IF($A1001 ="", "", VLOOKUP($A1001, 'Student reference sheet'!$A$2:$Z$2603,24,FALSE))</f>
        <v/>
      </c>
      <c r="N1001" s="30" t="str">
        <f>IF($A1001 ="", "", VLOOKUP($A1001, 'Student reference sheet'!$A$2:$Z$2603,26,FALSE))</f>
        <v/>
      </c>
      <c r="O1001" s="30" t="str">
        <f>IF($A1001 ="", "", VLOOKUP($A1001, 'Student reference sheet'!$A$2:$Z$2603,25,FALSE))</f>
        <v/>
      </c>
      <c r="P1001" s="39" t="str">
        <f>IF($A1001 = "", "", IF(OR(VLOOKUP($A1001,'Student reference sheet'!$A$2:$V$2400,8,FALSE) = "R",  VLOOKUP($A1001,'Student reference sheet'!$A$2:$V$2400,8,FALSE) = "L"), "X", ""))</f>
        <v/>
      </c>
      <c r="Q1001" s="39" t="str">
        <f>IF($A1001 ="", "", VLOOKUP($A1001, 'Student reference sheet'!$A$2:$V$2603,22,FALSE))</f>
        <v/>
      </c>
      <c r="R1001" s="39" t="str">
        <f>IF($A1001 &lt;&gt; "",VLOOKUP($A1001,'Student reference sheet'!$A$2:$V$2329, 5,FALSE), "")</f>
        <v/>
      </c>
      <c r="S1001" s="39" t="str">
        <f>IF($A1001 &lt;&gt; "",VLOOKUP($A1001,'Student reference sheet'!$A$2:$V$2329, 6,FALSE), "")</f>
        <v/>
      </c>
      <c r="T1001" s="30" t="str">
        <f>IF($A1001 = "","",
IF(VLOOKUP($A1001,'Student reference sheet'!$A$2:$V$2329, 10,FALSE) = "Y", "Hispanic",
IF(VLOOKUP($A1001,'Student reference sheet'!$A$2:$V$2329,11,FALSE) &lt;&gt; "",
IF(VLOOKUP($A1001,'Student reference sheet'!$A$2:$V$2329,11,FALSE) = "UNK", "Unknown", VLOOKUP(VALUE(VLOOKUP($A1001,'Student reference sheet'!$A$2:$V$2329,11,FALSE)),'Ethnicity Reference'!$A$2:$B$22,2,FALSE)),
IF(VLOOKUP($A1001,'Student reference sheet'!$A$2:$V$2329,9,FALSE) &lt;&gt; "", VLOOKUP(VALUE(VLOOKUP($A1001,'Student reference sheet'!$A$2:$V$2329,9,FALSE)),'Ethnicity Reference'!$A$2:$B$22,2,FALSE),"Unknown"))))</f>
        <v/>
      </c>
      <c r="U1001" s="35"/>
    </row>
    <row r="1002" spans="1:21" ht="15.75">
      <c r="A1002" s="47"/>
      <c r="B1002" s="33"/>
      <c r="C1002" s="39" t="str">
        <f>IF($A1002 &lt;&gt; "",VLOOKUP($A1002,'Student reference sheet'!$A$2:$V$2329, 3,FALSE), "")</f>
        <v/>
      </c>
      <c r="D1002" s="39" t="str">
        <f>IF($A1002 &lt;&gt; "",VLOOKUP($A1002,'Student reference sheet'!$A$2:$V$2329, 2,FALSE), "")</f>
        <v/>
      </c>
      <c r="E1002" s="35"/>
      <c r="F1002" s="34"/>
      <c r="G1002" s="40" t="str">
        <f t="shared" ca="1" si="48"/>
        <v/>
      </c>
      <c r="H1002" s="40" t="str">
        <f t="shared" ca="1" si="49"/>
        <v/>
      </c>
      <c r="I1002" s="36" t="str">
        <f>IF($A1002 = "", "",
IF(COUNTIF(MINIMUM_DAY_DATES[], Attendance!J1002) &gt; 0, VLOOKUP(Attendance!$G1002,MINIMUM_DAY_PERIOD_SCHEDULE[], 2,TRUE),
IF(COUNTIF(RALLY_DATES[], Attendance!J1002) &gt; 0, VLOOKUP(Attendance!$G1002,RALLY_PERIOD_SCHEDULE[], 2,TRUE),
IF(WEEKDAY(Attendance!$J1002) = 2,
       IF(COUNTIF(FINALS_WEEK_MONDAY_DATE[],Attendance!$J1002) &gt; 0, VLOOKUP(Attendance!$G1002,FINALS_WEEK_MONDAY_PERIOD_SCHEDULE[],2,TRUE),
       VLOOKUP(Attendance!$G1002,REGULAR_WEEK_SCHEDULE[],6,TRUE)),
IF(WEEKDAY($J1002) = 3,
       IF(COUNTIF(FINALS_WEEK_TUESDAY_DATE[],Attendance!$J1002) &gt; 0, VLOOKUP(Attendance!$G1002,FINALS_WEEK_TUESDAY_PERIOD_SCHEDULE[],2,TRUE),
       VLOOKUP(Attendance!$G1002,REGULAR_WEEK_SCHEDULE[[Tuesday]:[Period]],5,TRUE)),
IF(WEEKDAY(Attendance!$J1002) = 4,
        IF(COUNTIF(BLOCK_WEDNESDAY_DATES[],Attendance!$J1002) &gt; 0, VLOOKUP(Attendance!$G1002,BLOCK_WEDNESDAY_PERIOD_SCHEDULE[],2,TRUE),
        IF(COUNTIF(FINALS_WEEK_WEDNESDAY_DATE[],Attendance!$J1002) &gt; 0, VLOOKUP(Attendance!$G1002,FINALS_WEEK_WEDNESDAY_PERIOD_SCHEDULE[],2,TRUE),
       VLOOKUP(Attendance!$G1002,REGULAR_WEEK_SCHEDULE[[Wednesday]:[Period]],4,TRUE))),
IF(WEEKDAY($J1002) = 5,
       IF(COUNTIF(BLOCK_THURSDAY_DATES[],Attendance!$J1002) &gt; 0, VLOOKUP(Attendance!$G1002,BLOCK_THURSDAY_PERIOD_SCHEDULE[],2,TRUE),
       IF(COUNTIF(FINALS_WEEK_THURSDAY_DATE[],Attendance!$J1002) &gt; 0, VLOOKUP(Attendance!$G1002,FINALS_WEEK_THURSDAY_PERIOD_SCHEDULE[],2,TRUE),
       VLOOKUP(Attendance!$G1002,REGULAR_WEEK_SCHEDULE[[Thursday]:[Period]],3,TRUE))),
IF(WEEKDAY(Attendance!$J1002) = 6,
       IF(COUNTIF(FINALS_WEEK_FRIDAY_DATE[],Attendance!$J1002) &gt; 0, VLOOKUP(Attendance!$G1002,FINALS_WEEK_FRIDAY_PERIOD_SCHEDULE[],2,TRUE),
       VLOOKUP(Attendance!$G1002,REGULAR_WEEK_SCHEDULE[[Friday]:[Period]],2,TRUE))))))))))</f>
        <v/>
      </c>
      <c r="J1002" s="41" t="str">
        <f t="shared" ca="1" si="50"/>
        <v/>
      </c>
      <c r="K1002" s="41" t="str">
        <f>IF($A1002 &lt;&gt; "",VLOOKUP($A1002,'Student reference sheet'!$A$2:$V$2329, 7,FALSE), "")</f>
        <v/>
      </c>
      <c r="L1002" s="30" t="str">
        <f>IF($A1002 ="", "", VLOOKUP($A1002, 'Student reference sheet'!$A$2:$Z$2603,23,FALSE))</f>
        <v/>
      </c>
      <c r="M1002" s="30" t="str">
        <f>IF($A1002 ="", "", VLOOKUP($A1002, 'Student reference sheet'!$A$2:$Z$2603,24,FALSE))</f>
        <v/>
      </c>
      <c r="N1002" s="30" t="str">
        <f>IF($A1002 ="", "", VLOOKUP($A1002, 'Student reference sheet'!$A$2:$Z$2603,26,FALSE))</f>
        <v/>
      </c>
      <c r="O1002" s="30" t="str">
        <f>IF($A1002 ="", "", VLOOKUP($A1002, 'Student reference sheet'!$A$2:$Z$2603,25,FALSE))</f>
        <v/>
      </c>
      <c r="P1002" s="39" t="str">
        <f>IF($A1002 = "", "", IF(OR(VLOOKUP($A1002,'Student reference sheet'!$A$2:$V$2400,8,FALSE) = "R",  VLOOKUP($A1002,'Student reference sheet'!$A$2:$V$2400,8,FALSE) = "L"), "X", ""))</f>
        <v/>
      </c>
      <c r="Q1002" s="39" t="str">
        <f>IF($A1002 ="", "", VLOOKUP($A1002, 'Student reference sheet'!$A$2:$V$2603,22,FALSE))</f>
        <v/>
      </c>
      <c r="R1002" s="39" t="str">
        <f>IF($A1002 &lt;&gt; "",VLOOKUP($A1002,'Student reference sheet'!$A$2:$V$2329, 5,FALSE), "")</f>
        <v/>
      </c>
      <c r="S1002" s="39" t="str">
        <f>IF($A1002 &lt;&gt; "",VLOOKUP($A1002,'Student reference sheet'!$A$2:$V$2329, 6,FALSE), "")</f>
        <v/>
      </c>
      <c r="T1002" s="30" t="str">
        <f>IF($A1002 = "","",
IF(VLOOKUP($A1002,'Student reference sheet'!$A$2:$V$2329, 10,FALSE) = "Y", "Hispanic",
IF(VLOOKUP($A1002,'Student reference sheet'!$A$2:$V$2329,11,FALSE) &lt;&gt; "",
IF(VLOOKUP($A1002,'Student reference sheet'!$A$2:$V$2329,11,FALSE) = "UNK", "Unknown", VLOOKUP(VALUE(VLOOKUP($A1002,'Student reference sheet'!$A$2:$V$2329,11,FALSE)),'Ethnicity Reference'!$A$2:$B$22,2,FALSE)),
IF(VLOOKUP($A1002,'Student reference sheet'!$A$2:$V$2329,9,FALSE) &lt;&gt; "", VLOOKUP(VALUE(VLOOKUP($A1002,'Student reference sheet'!$A$2:$V$2329,9,FALSE)),'Ethnicity Reference'!$A$2:$B$22,2,FALSE),"Unknown"))))</f>
        <v/>
      </c>
      <c r="U1002" s="35"/>
    </row>
    <row r="1003" spans="1:21" ht="15.75">
      <c r="A1003" s="47"/>
      <c r="B1003" s="33"/>
      <c r="C1003" s="39" t="str">
        <f>IF($A1003 &lt;&gt; "",VLOOKUP($A1003,'Student reference sheet'!$A$2:$V$2329, 3,FALSE), "")</f>
        <v/>
      </c>
      <c r="D1003" s="39" t="str">
        <f>IF($A1003 &lt;&gt; "",VLOOKUP($A1003,'Student reference sheet'!$A$2:$V$2329, 2,FALSE), "")</f>
        <v/>
      </c>
      <c r="E1003" s="35"/>
      <c r="F1003" s="34"/>
      <c r="G1003" s="40" t="str">
        <f t="shared" ca="1" si="48"/>
        <v/>
      </c>
      <c r="H1003" s="40" t="str">
        <f t="shared" ca="1" si="49"/>
        <v/>
      </c>
      <c r="I1003" s="36" t="str">
        <f>IF($A1003 = "", "",
IF(COUNTIF(MINIMUM_DAY_DATES[], Attendance!J1003) &gt; 0, VLOOKUP(Attendance!$G1003,MINIMUM_DAY_PERIOD_SCHEDULE[], 2,TRUE),
IF(COUNTIF(RALLY_DATES[], Attendance!J1003) &gt; 0, VLOOKUP(Attendance!$G1003,RALLY_PERIOD_SCHEDULE[], 2,TRUE),
IF(WEEKDAY(Attendance!$J1003) = 2,
       IF(COUNTIF(FINALS_WEEK_MONDAY_DATE[],Attendance!$J1003) &gt; 0, VLOOKUP(Attendance!$G1003,FINALS_WEEK_MONDAY_PERIOD_SCHEDULE[],2,TRUE),
       VLOOKUP(Attendance!$G1003,REGULAR_WEEK_SCHEDULE[],6,TRUE)),
IF(WEEKDAY($J1003) = 3,
       IF(COUNTIF(FINALS_WEEK_TUESDAY_DATE[],Attendance!$J1003) &gt; 0, VLOOKUP(Attendance!$G1003,FINALS_WEEK_TUESDAY_PERIOD_SCHEDULE[],2,TRUE),
       VLOOKUP(Attendance!$G1003,REGULAR_WEEK_SCHEDULE[[Tuesday]:[Period]],5,TRUE)),
IF(WEEKDAY(Attendance!$J1003) = 4,
        IF(COUNTIF(BLOCK_WEDNESDAY_DATES[],Attendance!$J1003) &gt; 0, VLOOKUP(Attendance!$G1003,BLOCK_WEDNESDAY_PERIOD_SCHEDULE[],2,TRUE),
        IF(COUNTIF(FINALS_WEEK_WEDNESDAY_DATE[],Attendance!$J1003) &gt; 0, VLOOKUP(Attendance!$G1003,FINALS_WEEK_WEDNESDAY_PERIOD_SCHEDULE[],2,TRUE),
       VLOOKUP(Attendance!$G1003,REGULAR_WEEK_SCHEDULE[[Wednesday]:[Period]],4,TRUE))),
IF(WEEKDAY($J1003) = 5,
       IF(COUNTIF(BLOCK_THURSDAY_DATES[],Attendance!$J1003) &gt; 0, VLOOKUP(Attendance!$G1003,BLOCK_THURSDAY_PERIOD_SCHEDULE[],2,TRUE),
       IF(COUNTIF(FINALS_WEEK_THURSDAY_DATE[],Attendance!$J1003) &gt; 0, VLOOKUP(Attendance!$G1003,FINALS_WEEK_THURSDAY_PERIOD_SCHEDULE[],2,TRUE),
       VLOOKUP(Attendance!$G1003,REGULAR_WEEK_SCHEDULE[[Thursday]:[Period]],3,TRUE))),
IF(WEEKDAY(Attendance!$J1003) = 6,
       IF(COUNTIF(FINALS_WEEK_FRIDAY_DATE[],Attendance!$J1003) &gt; 0, VLOOKUP(Attendance!$G1003,FINALS_WEEK_FRIDAY_PERIOD_SCHEDULE[],2,TRUE),
       VLOOKUP(Attendance!$G1003,REGULAR_WEEK_SCHEDULE[[Friday]:[Period]],2,TRUE))))))))))</f>
        <v/>
      </c>
      <c r="J1003" s="41" t="str">
        <f t="shared" ca="1" si="50"/>
        <v/>
      </c>
      <c r="K1003" s="41" t="str">
        <f>IF($A1003 &lt;&gt; "",VLOOKUP($A1003,'Student reference sheet'!$A$2:$V$2329, 7,FALSE), "")</f>
        <v/>
      </c>
      <c r="L1003" s="30" t="str">
        <f>IF($A1003 ="", "", VLOOKUP($A1003, 'Student reference sheet'!$A$2:$Z$2603,23,FALSE))</f>
        <v/>
      </c>
      <c r="M1003" s="30" t="str">
        <f>IF($A1003 ="", "", VLOOKUP($A1003, 'Student reference sheet'!$A$2:$Z$2603,24,FALSE))</f>
        <v/>
      </c>
      <c r="N1003" s="30" t="str">
        <f>IF($A1003 ="", "", VLOOKUP($A1003, 'Student reference sheet'!$A$2:$Z$2603,26,FALSE))</f>
        <v/>
      </c>
      <c r="O1003" s="30" t="str">
        <f>IF($A1003 ="", "", VLOOKUP($A1003, 'Student reference sheet'!$A$2:$Z$2603,25,FALSE))</f>
        <v/>
      </c>
      <c r="P1003" s="39" t="str">
        <f>IF($A1003 = "", "", IF(OR(VLOOKUP($A1003,'Student reference sheet'!$A$2:$V$2400,8,FALSE) = "R",  VLOOKUP($A1003,'Student reference sheet'!$A$2:$V$2400,8,FALSE) = "L"), "X", ""))</f>
        <v/>
      </c>
      <c r="Q1003" s="39" t="str">
        <f>IF($A1003 ="", "", VLOOKUP($A1003, 'Student reference sheet'!$A$2:$V$2603,22,FALSE))</f>
        <v/>
      </c>
      <c r="R1003" s="39" t="str">
        <f>IF($A1003 &lt;&gt; "",VLOOKUP($A1003,'Student reference sheet'!$A$2:$V$2329, 5,FALSE), "")</f>
        <v/>
      </c>
      <c r="S1003" s="39" t="str">
        <f>IF($A1003 &lt;&gt; "",VLOOKUP($A1003,'Student reference sheet'!$A$2:$V$2329, 6,FALSE), "")</f>
        <v/>
      </c>
      <c r="T1003" s="30" t="str">
        <f>IF($A1003 = "","",
IF(VLOOKUP($A1003,'Student reference sheet'!$A$2:$V$2329, 10,FALSE) = "Y", "Hispanic",
IF(VLOOKUP($A1003,'Student reference sheet'!$A$2:$V$2329,11,FALSE) &lt;&gt; "",
IF(VLOOKUP($A1003,'Student reference sheet'!$A$2:$V$2329,11,FALSE) = "UNK", "Unknown", VLOOKUP(VALUE(VLOOKUP($A1003,'Student reference sheet'!$A$2:$V$2329,11,FALSE)),'Ethnicity Reference'!$A$2:$B$22,2,FALSE)),
IF(VLOOKUP($A1003,'Student reference sheet'!$A$2:$V$2329,9,FALSE) &lt;&gt; "", VLOOKUP(VALUE(VLOOKUP($A1003,'Student reference sheet'!$A$2:$V$2329,9,FALSE)),'Ethnicity Reference'!$A$2:$B$22,2,FALSE),"Unknown"))))</f>
        <v/>
      </c>
      <c r="U1003" s="35"/>
    </row>
    <row r="1004" spans="1:21" ht="15.75">
      <c r="A1004" s="47"/>
      <c r="B1004" s="33"/>
      <c r="C1004" s="39" t="str">
        <f>IF($A1004 &lt;&gt; "",VLOOKUP($A1004,'Student reference sheet'!$A$2:$V$2329, 3,FALSE), "")</f>
        <v/>
      </c>
      <c r="D1004" s="39" t="str">
        <f>IF($A1004 &lt;&gt; "",VLOOKUP($A1004,'Student reference sheet'!$A$2:$V$2329, 2,FALSE), "")</f>
        <v/>
      </c>
      <c r="E1004" s="35"/>
      <c r="F1004" s="34"/>
      <c r="G1004" s="40" t="str">
        <f t="shared" ca="1" si="48"/>
        <v/>
      </c>
      <c r="H1004" s="40" t="str">
        <f t="shared" ca="1" si="49"/>
        <v/>
      </c>
      <c r="I1004" s="36" t="str">
        <f>IF($A1004 = "", "",
IF(COUNTIF(MINIMUM_DAY_DATES[], Attendance!J1004) &gt; 0, VLOOKUP(Attendance!$G1004,MINIMUM_DAY_PERIOD_SCHEDULE[], 2,TRUE),
IF(COUNTIF(RALLY_DATES[], Attendance!J1004) &gt; 0, VLOOKUP(Attendance!$G1004,RALLY_PERIOD_SCHEDULE[], 2,TRUE),
IF(WEEKDAY(Attendance!$J1004) = 2,
       IF(COUNTIF(FINALS_WEEK_MONDAY_DATE[],Attendance!$J1004) &gt; 0, VLOOKUP(Attendance!$G1004,FINALS_WEEK_MONDAY_PERIOD_SCHEDULE[],2,TRUE),
       VLOOKUP(Attendance!$G1004,REGULAR_WEEK_SCHEDULE[],6,TRUE)),
IF(WEEKDAY($J1004) = 3,
       IF(COUNTIF(FINALS_WEEK_TUESDAY_DATE[],Attendance!$J1004) &gt; 0, VLOOKUP(Attendance!$G1004,FINALS_WEEK_TUESDAY_PERIOD_SCHEDULE[],2,TRUE),
       VLOOKUP(Attendance!$G1004,REGULAR_WEEK_SCHEDULE[[Tuesday]:[Period]],5,TRUE)),
IF(WEEKDAY(Attendance!$J1004) = 4,
        IF(COUNTIF(BLOCK_WEDNESDAY_DATES[],Attendance!$J1004) &gt; 0, VLOOKUP(Attendance!$G1004,BLOCK_WEDNESDAY_PERIOD_SCHEDULE[],2,TRUE),
        IF(COUNTIF(FINALS_WEEK_WEDNESDAY_DATE[],Attendance!$J1004) &gt; 0, VLOOKUP(Attendance!$G1004,FINALS_WEEK_WEDNESDAY_PERIOD_SCHEDULE[],2,TRUE),
       VLOOKUP(Attendance!$G1004,REGULAR_WEEK_SCHEDULE[[Wednesday]:[Period]],4,TRUE))),
IF(WEEKDAY($J1004) = 5,
       IF(COUNTIF(BLOCK_THURSDAY_DATES[],Attendance!$J1004) &gt; 0, VLOOKUP(Attendance!$G1004,BLOCK_THURSDAY_PERIOD_SCHEDULE[],2,TRUE),
       IF(COUNTIF(FINALS_WEEK_THURSDAY_DATE[],Attendance!$J1004) &gt; 0, VLOOKUP(Attendance!$G1004,FINALS_WEEK_THURSDAY_PERIOD_SCHEDULE[],2,TRUE),
       VLOOKUP(Attendance!$G1004,REGULAR_WEEK_SCHEDULE[[Thursday]:[Period]],3,TRUE))),
IF(WEEKDAY(Attendance!$J1004) = 6,
       IF(COUNTIF(FINALS_WEEK_FRIDAY_DATE[],Attendance!$J1004) &gt; 0, VLOOKUP(Attendance!$G1004,FINALS_WEEK_FRIDAY_PERIOD_SCHEDULE[],2,TRUE),
       VLOOKUP(Attendance!$G1004,REGULAR_WEEK_SCHEDULE[[Friday]:[Period]],2,TRUE))))))))))</f>
        <v/>
      </c>
      <c r="J1004" s="41" t="str">
        <f t="shared" ca="1" si="50"/>
        <v/>
      </c>
      <c r="K1004" s="41" t="str">
        <f>IF($A1004 &lt;&gt; "",VLOOKUP($A1004,'Student reference sheet'!$A$2:$V$2329, 7,FALSE), "")</f>
        <v/>
      </c>
      <c r="L1004" s="30" t="str">
        <f>IF($A1004 ="", "", VLOOKUP($A1004, 'Student reference sheet'!$A$2:$Z$2603,23,FALSE))</f>
        <v/>
      </c>
      <c r="M1004" s="30" t="str">
        <f>IF($A1004 ="", "", VLOOKUP($A1004, 'Student reference sheet'!$A$2:$Z$2603,24,FALSE))</f>
        <v/>
      </c>
      <c r="N1004" s="30" t="str">
        <f>IF($A1004 ="", "", VLOOKUP($A1004, 'Student reference sheet'!$A$2:$Z$2603,26,FALSE))</f>
        <v/>
      </c>
      <c r="O1004" s="30" t="str">
        <f>IF($A1004 ="", "", VLOOKUP($A1004, 'Student reference sheet'!$A$2:$Z$2603,25,FALSE))</f>
        <v/>
      </c>
      <c r="P1004" s="39" t="str">
        <f>IF($A1004 = "", "", IF(OR(VLOOKUP($A1004,'Student reference sheet'!$A$2:$V$2400,8,FALSE) = "R",  VLOOKUP($A1004,'Student reference sheet'!$A$2:$V$2400,8,FALSE) = "L"), "X", ""))</f>
        <v/>
      </c>
      <c r="Q1004" s="39" t="str">
        <f>IF($A1004 ="", "", VLOOKUP($A1004, 'Student reference sheet'!$A$2:$V$2603,22,FALSE))</f>
        <v/>
      </c>
      <c r="R1004" s="39" t="str">
        <f>IF($A1004 &lt;&gt; "",VLOOKUP($A1004,'Student reference sheet'!$A$2:$V$2329, 5,FALSE), "")</f>
        <v/>
      </c>
      <c r="S1004" s="39" t="str">
        <f>IF($A1004 &lt;&gt; "",VLOOKUP($A1004,'Student reference sheet'!$A$2:$V$2329, 6,FALSE), "")</f>
        <v/>
      </c>
      <c r="T1004" s="30" t="str">
        <f>IF($A1004 = "","",
IF(VLOOKUP($A1004,'Student reference sheet'!$A$2:$V$2329, 10,FALSE) = "Y", "Hispanic",
IF(VLOOKUP($A1004,'Student reference sheet'!$A$2:$V$2329,11,FALSE) &lt;&gt; "",
IF(VLOOKUP($A1004,'Student reference sheet'!$A$2:$V$2329,11,FALSE) = "UNK", "Unknown", VLOOKUP(VALUE(VLOOKUP($A1004,'Student reference sheet'!$A$2:$V$2329,11,FALSE)),'Ethnicity Reference'!$A$2:$B$22,2,FALSE)),
IF(VLOOKUP($A1004,'Student reference sheet'!$A$2:$V$2329,9,FALSE) &lt;&gt; "", VLOOKUP(VALUE(VLOOKUP($A1004,'Student reference sheet'!$A$2:$V$2329,9,FALSE)),'Ethnicity Reference'!$A$2:$B$22,2,FALSE),"Unknown"))))</f>
        <v/>
      </c>
      <c r="U1004" s="35"/>
    </row>
    <row r="1005" spans="1:21" ht="15.75">
      <c r="A1005" s="47"/>
      <c r="B1005" s="33"/>
      <c r="C1005" s="39" t="str">
        <f>IF($A1005 &lt;&gt; "",VLOOKUP($A1005,'Student reference sheet'!$A$2:$V$2329, 3,FALSE), "")</f>
        <v/>
      </c>
      <c r="D1005" s="39" t="str">
        <f>IF($A1005 &lt;&gt; "",VLOOKUP($A1005,'Student reference sheet'!$A$2:$V$2329, 2,FALSE), "")</f>
        <v/>
      </c>
      <c r="E1005" s="35"/>
      <c r="F1005" s="34"/>
      <c r="G1005" s="40" t="str">
        <f t="shared" ca="1" si="48"/>
        <v/>
      </c>
      <c r="H1005" s="40" t="str">
        <f t="shared" ca="1" si="49"/>
        <v/>
      </c>
      <c r="I1005" s="36" t="str">
        <f>IF($A1005 = "", "",
IF(COUNTIF(MINIMUM_DAY_DATES[], Attendance!J1005) &gt; 0, VLOOKUP(Attendance!$G1005,MINIMUM_DAY_PERIOD_SCHEDULE[], 2,TRUE),
IF(COUNTIF(RALLY_DATES[], Attendance!J1005) &gt; 0, VLOOKUP(Attendance!$G1005,RALLY_PERIOD_SCHEDULE[], 2,TRUE),
IF(WEEKDAY(Attendance!$J1005) = 2,
       IF(COUNTIF(FINALS_WEEK_MONDAY_DATE[],Attendance!$J1005) &gt; 0, VLOOKUP(Attendance!$G1005,FINALS_WEEK_MONDAY_PERIOD_SCHEDULE[],2,TRUE),
       VLOOKUP(Attendance!$G1005,REGULAR_WEEK_SCHEDULE[],6,TRUE)),
IF(WEEKDAY($J1005) = 3,
       IF(COUNTIF(FINALS_WEEK_TUESDAY_DATE[],Attendance!$J1005) &gt; 0, VLOOKUP(Attendance!$G1005,FINALS_WEEK_TUESDAY_PERIOD_SCHEDULE[],2,TRUE),
       VLOOKUP(Attendance!$G1005,REGULAR_WEEK_SCHEDULE[[Tuesday]:[Period]],5,TRUE)),
IF(WEEKDAY(Attendance!$J1005) = 4,
        IF(COUNTIF(BLOCK_WEDNESDAY_DATES[],Attendance!$J1005) &gt; 0, VLOOKUP(Attendance!$G1005,BLOCK_WEDNESDAY_PERIOD_SCHEDULE[],2,TRUE),
        IF(COUNTIF(FINALS_WEEK_WEDNESDAY_DATE[],Attendance!$J1005) &gt; 0, VLOOKUP(Attendance!$G1005,FINALS_WEEK_WEDNESDAY_PERIOD_SCHEDULE[],2,TRUE),
       VLOOKUP(Attendance!$G1005,REGULAR_WEEK_SCHEDULE[[Wednesday]:[Period]],4,TRUE))),
IF(WEEKDAY($J1005) = 5,
       IF(COUNTIF(BLOCK_THURSDAY_DATES[],Attendance!$J1005) &gt; 0, VLOOKUP(Attendance!$G1005,BLOCK_THURSDAY_PERIOD_SCHEDULE[],2,TRUE),
       IF(COUNTIF(FINALS_WEEK_THURSDAY_DATE[],Attendance!$J1005) &gt; 0, VLOOKUP(Attendance!$G1005,FINALS_WEEK_THURSDAY_PERIOD_SCHEDULE[],2,TRUE),
       VLOOKUP(Attendance!$G1005,REGULAR_WEEK_SCHEDULE[[Thursday]:[Period]],3,TRUE))),
IF(WEEKDAY(Attendance!$J1005) = 6,
       IF(COUNTIF(FINALS_WEEK_FRIDAY_DATE[],Attendance!$J1005) &gt; 0, VLOOKUP(Attendance!$G1005,FINALS_WEEK_FRIDAY_PERIOD_SCHEDULE[],2,TRUE),
       VLOOKUP(Attendance!$G1005,REGULAR_WEEK_SCHEDULE[[Friday]:[Period]],2,TRUE))))))))))</f>
        <v/>
      </c>
      <c r="J1005" s="41" t="str">
        <f t="shared" ca="1" si="50"/>
        <v/>
      </c>
      <c r="K1005" s="41" t="str">
        <f>IF($A1005 &lt;&gt; "",VLOOKUP($A1005,'Student reference sheet'!$A$2:$V$2329, 7,FALSE), "")</f>
        <v/>
      </c>
      <c r="L1005" s="30" t="str">
        <f>IF($A1005 ="", "", VLOOKUP($A1005, 'Student reference sheet'!$A$2:$Z$2603,23,FALSE))</f>
        <v/>
      </c>
      <c r="M1005" s="30" t="str">
        <f>IF($A1005 ="", "", VLOOKUP($A1005, 'Student reference sheet'!$A$2:$Z$2603,24,FALSE))</f>
        <v/>
      </c>
      <c r="N1005" s="30" t="str">
        <f>IF($A1005 ="", "", VLOOKUP($A1005, 'Student reference sheet'!$A$2:$Z$2603,26,FALSE))</f>
        <v/>
      </c>
      <c r="O1005" s="30" t="str">
        <f>IF($A1005 ="", "", VLOOKUP($A1005, 'Student reference sheet'!$A$2:$Z$2603,25,FALSE))</f>
        <v/>
      </c>
      <c r="P1005" s="39" t="str">
        <f>IF($A1005 = "", "", IF(OR(VLOOKUP($A1005,'Student reference sheet'!$A$2:$V$2400,8,FALSE) = "R",  VLOOKUP($A1005,'Student reference sheet'!$A$2:$V$2400,8,FALSE) = "L"), "X", ""))</f>
        <v/>
      </c>
      <c r="Q1005" s="39" t="str">
        <f>IF($A1005 ="", "", VLOOKUP($A1005, 'Student reference sheet'!$A$2:$V$2603,22,FALSE))</f>
        <v/>
      </c>
      <c r="R1005" s="39" t="str">
        <f>IF($A1005 &lt;&gt; "",VLOOKUP($A1005,'Student reference sheet'!$A$2:$V$2329, 5,FALSE), "")</f>
        <v/>
      </c>
      <c r="S1005" s="39" t="str">
        <f>IF($A1005 &lt;&gt; "",VLOOKUP($A1005,'Student reference sheet'!$A$2:$V$2329, 6,FALSE), "")</f>
        <v/>
      </c>
      <c r="T1005" s="30" t="str">
        <f>IF($A1005 = "","",
IF(VLOOKUP($A1005,'Student reference sheet'!$A$2:$V$2329, 10,FALSE) = "Y", "Hispanic",
IF(VLOOKUP($A1005,'Student reference sheet'!$A$2:$V$2329,11,FALSE) &lt;&gt; "",
IF(VLOOKUP($A1005,'Student reference sheet'!$A$2:$V$2329,11,FALSE) = "UNK", "Unknown", VLOOKUP(VALUE(VLOOKUP($A1005,'Student reference sheet'!$A$2:$V$2329,11,FALSE)),'Ethnicity Reference'!$A$2:$B$22,2,FALSE)),
IF(VLOOKUP($A1005,'Student reference sheet'!$A$2:$V$2329,9,FALSE) &lt;&gt; "", VLOOKUP(VALUE(VLOOKUP($A1005,'Student reference sheet'!$A$2:$V$2329,9,FALSE)),'Ethnicity Reference'!$A$2:$B$22,2,FALSE),"Unknown"))))</f>
        <v/>
      </c>
      <c r="U1005" s="35"/>
    </row>
    <row r="1006" spans="1:21" ht="15.75">
      <c r="A1006" s="47"/>
      <c r="B1006" s="33"/>
      <c r="C1006" s="39" t="str">
        <f>IF($A1006 &lt;&gt; "",VLOOKUP($A1006,'Student reference sheet'!$A$2:$V$2329, 3,FALSE), "")</f>
        <v/>
      </c>
      <c r="D1006" s="39" t="str">
        <f>IF($A1006 &lt;&gt; "",VLOOKUP($A1006,'Student reference sheet'!$A$2:$V$2329, 2,FALSE), "")</f>
        <v/>
      </c>
      <c r="E1006" s="35"/>
      <c r="F1006" s="34"/>
      <c r="G1006" s="40" t="str">
        <f t="shared" ca="1" si="48"/>
        <v/>
      </c>
      <c r="H1006" s="40" t="str">
        <f t="shared" ca="1" si="49"/>
        <v/>
      </c>
      <c r="I1006" s="36" t="str">
        <f>IF($A1006 = "", "",
IF(COUNTIF(MINIMUM_DAY_DATES[], Attendance!J1006) &gt; 0, VLOOKUP(Attendance!$G1006,MINIMUM_DAY_PERIOD_SCHEDULE[], 2,TRUE),
IF(COUNTIF(RALLY_DATES[], Attendance!J1006) &gt; 0, VLOOKUP(Attendance!$G1006,RALLY_PERIOD_SCHEDULE[], 2,TRUE),
IF(WEEKDAY(Attendance!$J1006) = 2,
       IF(COUNTIF(FINALS_WEEK_MONDAY_DATE[],Attendance!$J1006) &gt; 0, VLOOKUP(Attendance!$G1006,FINALS_WEEK_MONDAY_PERIOD_SCHEDULE[],2,TRUE),
       VLOOKUP(Attendance!$G1006,REGULAR_WEEK_SCHEDULE[],6,TRUE)),
IF(WEEKDAY($J1006) = 3,
       IF(COUNTIF(FINALS_WEEK_TUESDAY_DATE[],Attendance!$J1006) &gt; 0, VLOOKUP(Attendance!$G1006,FINALS_WEEK_TUESDAY_PERIOD_SCHEDULE[],2,TRUE),
       VLOOKUP(Attendance!$G1006,REGULAR_WEEK_SCHEDULE[[Tuesday]:[Period]],5,TRUE)),
IF(WEEKDAY(Attendance!$J1006) = 4,
        IF(COUNTIF(BLOCK_WEDNESDAY_DATES[],Attendance!$J1006) &gt; 0, VLOOKUP(Attendance!$G1006,BLOCK_WEDNESDAY_PERIOD_SCHEDULE[],2,TRUE),
        IF(COUNTIF(FINALS_WEEK_WEDNESDAY_DATE[],Attendance!$J1006) &gt; 0, VLOOKUP(Attendance!$G1006,FINALS_WEEK_WEDNESDAY_PERIOD_SCHEDULE[],2,TRUE),
       VLOOKUP(Attendance!$G1006,REGULAR_WEEK_SCHEDULE[[Wednesday]:[Period]],4,TRUE))),
IF(WEEKDAY($J1006) = 5,
       IF(COUNTIF(BLOCK_THURSDAY_DATES[],Attendance!$J1006) &gt; 0, VLOOKUP(Attendance!$G1006,BLOCK_THURSDAY_PERIOD_SCHEDULE[],2,TRUE),
       IF(COUNTIF(FINALS_WEEK_THURSDAY_DATE[],Attendance!$J1006) &gt; 0, VLOOKUP(Attendance!$G1006,FINALS_WEEK_THURSDAY_PERIOD_SCHEDULE[],2,TRUE),
       VLOOKUP(Attendance!$G1006,REGULAR_WEEK_SCHEDULE[[Thursday]:[Period]],3,TRUE))),
IF(WEEKDAY(Attendance!$J1006) = 6,
       IF(COUNTIF(FINALS_WEEK_FRIDAY_DATE[],Attendance!$J1006) &gt; 0, VLOOKUP(Attendance!$G1006,FINALS_WEEK_FRIDAY_PERIOD_SCHEDULE[],2,TRUE),
       VLOOKUP(Attendance!$G1006,REGULAR_WEEK_SCHEDULE[[Friday]:[Period]],2,TRUE))))))))))</f>
        <v/>
      </c>
      <c r="J1006" s="41" t="str">
        <f t="shared" ca="1" si="50"/>
        <v/>
      </c>
      <c r="K1006" s="41" t="str">
        <f>IF($A1006 &lt;&gt; "",VLOOKUP($A1006,'Student reference sheet'!$A$2:$V$2329, 7,FALSE), "")</f>
        <v/>
      </c>
      <c r="L1006" s="30" t="str">
        <f>IF($A1006 ="", "", VLOOKUP($A1006, 'Student reference sheet'!$A$2:$Z$2603,23,FALSE))</f>
        <v/>
      </c>
      <c r="M1006" s="30" t="str">
        <f>IF($A1006 ="", "", VLOOKUP($A1006, 'Student reference sheet'!$A$2:$Z$2603,24,FALSE))</f>
        <v/>
      </c>
      <c r="N1006" s="30" t="str">
        <f>IF($A1006 ="", "", VLOOKUP($A1006, 'Student reference sheet'!$A$2:$Z$2603,26,FALSE))</f>
        <v/>
      </c>
      <c r="O1006" s="30" t="str">
        <f>IF($A1006 ="", "", VLOOKUP($A1006, 'Student reference sheet'!$A$2:$Z$2603,25,FALSE))</f>
        <v/>
      </c>
      <c r="P1006" s="39" t="str">
        <f>IF($A1006 = "", "", IF(OR(VLOOKUP($A1006,'Student reference sheet'!$A$2:$V$2400,8,FALSE) = "R",  VLOOKUP($A1006,'Student reference sheet'!$A$2:$V$2400,8,FALSE) = "L"), "X", ""))</f>
        <v/>
      </c>
      <c r="Q1006" s="39" t="str">
        <f>IF($A1006 ="", "", VLOOKUP($A1006, 'Student reference sheet'!$A$2:$V$2603,22,FALSE))</f>
        <v/>
      </c>
      <c r="R1006" s="39" t="str">
        <f>IF($A1006 &lt;&gt; "",VLOOKUP($A1006,'Student reference sheet'!$A$2:$V$2329, 5,FALSE), "")</f>
        <v/>
      </c>
      <c r="S1006" s="39" t="str">
        <f>IF($A1006 &lt;&gt; "",VLOOKUP($A1006,'Student reference sheet'!$A$2:$V$2329, 6,FALSE), "")</f>
        <v/>
      </c>
      <c r="T1006" s="30" t="str">
        <f>IF($A1006 = "","",
IF(VLOOKUP($A1006,'Student reference sheet'!$A$2:$V$2329, 10,FALSE) = "Y", "Hispanic",
IF(VLOOKUP($A1006,'Student reference sheet'!$A$2:$V$2329,11,FALSE) &lt;&gt; "",
IF(VLOOKUP($A1006,'Student reference sheet'!$A$2:$V$2329,11,FALSE) = "UNK", "Unknown", VLOOKUP(VALUE(VLOOKUP($A1006,'Student reference sheet'!$A$2:$V$2329,11,FALSE)),'Ethnicity Reference'!$A$2:$B$22,2,FALSE)),
IF(VLOOKUP($A1006,'Student reference sheet'!$A$2:$V$2329,9,FALSE) &lt;&gt; "", VLOOKUP(VALUE(VLOOKUP($A1006,'Student reference sheet'!$A$2:$V$2329,9,FALSE)),'Ethnicity Reference'!$A$2:$B$22,2,FALSE),"Unknown"))))</f>
        <v/>
      </c>
      <c r="U1006" s="35"/>
    </row>
    <row r="1007" spans="1:21" ht="15.75">
      <c r="A1007" s="47"/>
      <c r="B1007" s="33"/>
      <c r="C1007" s="39" t="str">
        <f>IF($A1007 &lt;&gt; "",VLOOKUP($A1007,'Student reference sheet'!$A$2:$V$2329, 3,FALSE), "")</f>
        <v/>
      </c>
      <c r="D1007" s="39" t="str">
        <f>IF($A1007 &lt;&gt; "",VLOOKUP($A1007,'Student reference sheet'!$A$2:$V$2329, 2,FALSE), "")</f>
        <v/>
      </c>
      <c r="E1007" s="35"/>
      <c r="F1007" s="34"/>
      <c r="G1007" s="40" t="str">
        <f t="shared" ca="1" si="48"/>
        <v/>
      </c>
      <c r="H1007" s="40" t="str">
        <f t="shared" ca="1" si="49"/>
        <v/>
      </c>
      <c r="I1007" s="36" t="str">
        <f>IF($A1007 = "", "",
IF(COUNTIF(MINIMUM_DAY_DATES[], Attendance!J1007) &gt; 0, VLOOKUP(Attendance!$G1007,MINIMUM_DAY_PERIOD_SCHEDULE[], 2,TRUE),
IF(COUNTIF(RALLY_DATES[], Attendance!J1007) &gt; 0, VLOOKUP(Attendance!$G1007,RALLY_PERIOD_SCHEDULE[], 2,TRUE),
IF(WEEKDAY(Attendance!$J1007) = 2,
       IF(COUNTIF(FINALS_WEEK_MONDAY_DATE[],Attendance!$J1007) &gt; 0, VLOOKUP(Attendance!$G1007,FINALS_WEEK_MONDAY_PERIOD_SCHEDULE[],2,TRUE),
       VLOOKUP(Attendance!$G1007,REGULAR_WEEK_SCHEDULE[],6,TRUE)),
IF(WEEKDAY($J1007) = 3,
       IF(COUNTIF(FINALS_WEEK_TUESDAY_DATE[],Attendance!$J1007) &gt; 0, VLOOKUP(Attendance!$G1007,FINALS_WEEK_TUESDAY_PERIOD_SCHEDULE[],2,TRUE),
       VLOOKUP(Attendance!$G1007,REGULAR_WEEK_SCHEDULE[[Tuesday]:[Period]],5,TRUE)),
IF(WEEKDAY(Attendance!$J1007) = 4,
        IF(COUNTIF(BLOCK_WEDNESDAY_DATES[],Attendance!$J1007) &gt; 0, VLOOKUP(Attendance!$G1007,BLOCK_WEDNESDAY_PERIOD_SCHEDULE[],2,TRUE),
        IF(COUNTIF(FINALS_WEEK_WEDNESDAY_DATE[],Attendance!$J1007) &gt; 0, VLOOKUP(Attendance!$G1007,FINALS_WEEK_WEDNESDAY_PERIOD_SCHEDULE[],2,TRUE),
       VLOOKUP(Attendance!$G1007,REGULAR_WEEK_SCHEDULE[[Wednesday]:[Period]],4,TRUE))),
IF(WEEKDAY($J1007) = 5,
       IF(COUNTIF(BLOCK_THURSDAY_DATES[],Attendance!$J1007) &gt; 0, VLOOKUP(Attendance!$G1007,BLOCK_THURSDAY_PERIOD_SCHEDULE[],2,TRUE),
       IF(COUNTIF(FINALS_WEEK_THURSDAY_DATE[],Attendance!$J1007) &gt; 0, VLOOKUP(Attendance!$G1007,FINALS_WEEK_THURSDAY_PERIOD_SCHEDULE[],2,TRUE),
       VLOOKUP(Attendance!$G1007,REGULAR_WEEK_SCHEDULE[[Thursday]:[Period]],3,TRUE))),
IF(WEEKDAY(Attendance!$J1007) = 6,
       IF(COUNTIF(FINALS_WEEK_FRIDAY_DATE[],Attendance!$J1007) &gt; 0, VLOOKUP(Attendance!$G1007,FINALS_WEEK_FRIDAY_PERIOD_SCHEDULE[],2,TRUE),
       VLOOKUP(Attendance!$G1007,REGULAR_WEEK_SCHEDULE[[Friday]:[Period]],2,TRUE))))))))))</f>
        <v/>
      </c>
      <c r="J1007" s="41" t="str">
        <f t="shared" ca="1" si="50"/>
        <v/>
      </c>
      <c r="K1007" s="41" t="str">
        <f>IF($A1007 &lt;&gt; "",VLOOKUP($A1007,'Student reference sheet'!$A$2:$V$2329, 7,FALSE), "")</f>
        <v/>
      </c>
      <c r="L1007" s="30" t="str">
        <f>IF($A1007 ="", "", VLOOKUP($A1007, 'Student reference sheet'!$A$2:$Z$2603,23,FALSE))</f>
        <v/>
      </c>
      <c r="M1007" s="30" t="str">
        <f>IF($A1007 ="", "", VLOOKUP($A1007, 'Student reference sheet'!$A$2:$Z$2603,24,FALSE))</f>
        <v/>
      </c>
      <c r="N1007" s="30" t="str">
        <f>IF($A1007 ="", "", VLOOKUP($A1007, 'Student reference sheet'!$A$2:$Z$2603,26,FALSE))</f>
        <v/>
      </c>
      <c r="O1007" s="30" t="str">
        <f>IF($A1007 ="", "", VLOOKUP($A1007, 'Student reference sheet'!$A$2:$Z$2603,25,FALSE))</f>
        <v/>
      </c>
      <c r="P1007" s="39" t="str">
        <f>IF($A1007 = "", "", IF(OR(VLOOKUP($A1007,'Student reference sheet'!$A$2:$V$2400,8,FALSE) = "R",  VLOOKUP($A1007,'Student reference sheet'!$A$2:$V$2400,8,FALSE) = "L"), "X", ""))</f>
        <v/>
      </c>
      <c r="Q1007" s="39" t="str">
        <f>IF($A1007 ="", "", VLOOKUP($A1007, 'Student reference sheet'!$A$2:$V$2603,22,FALSE))</f>
        <v/>
      </c>
      <c r="R1007" s="39" t="str">
        <f>IF($A1007 &lt;&gt; "",VLOOKUP($A1007,'Student reference sheet'!$A$2:$V$2329, 5,FALSE), "")</f>
        <v/>
      </c>
      <c r="S1007" s="39" t="str">
        <f>IF($A1007 &lt;&gt; "",VLOOKUP($A1007,'Student reference sheet'!$A$2:$V$2329, 6,FALSE), "")</f>
        <v/>
      </c>
      <c r="T1007" s="30" t="str">
        <f>IF($A1007 = "","",
IF(VLOOKUP($A1007,'Student reference sheet'!$A$2:$V$2329, 10,FALSE) = "Y", "Hispanic",
IF(VLOOKUP($A1007,'Student reference sheet'!$A$2:$V$2329,11,FALSE) &lt;&gt; "",
IF(VLOOKUP($A1007,'Student reference sheet'!$A$2:$V$2329,11,FALSE) = "UNK", "Unknown", VLOOKUP(VALUE(VLOOKUP($A1007,'Student reference sheet'!$A$2:$V$2329,11,FALSE)),'Ethnicity Reference'!$A$2:$B$22,2,FALSE)),
IF(VLOOKUP($A1007,'Student reference sheet'!$A$2:$V$2329,9,FALSE) &lt;&gt; "", VLOOKUP(VALUE(VLOOKUP($A1007,'Student reference sheet'!$A$2:$V$2329,9,FALSE)),'Ethnicity Reference'!$A$2:$B$22,2,FALSE),"Unknown"))))</f>
        <v/>
      </c>
      <c r="U1007" s="35"/>
    </row>
    <row r="1008" spans="1:21" ht="15.75">
      <c r="A1008" s="47"/>
      <c r="B1008" s="33"/>
      <c r="C1008" s="39" t="str">
        <f>IF($A1008 &lt;&gt; "",VLOOKUP($A1008,'Student reference sheet'!$A$2:$V$2329, 3,FALSE), "")</f>
        <v/>
      </c>
      <c r="D1008" s="39" t="str">
        <f>IF($A1008 &lt;&gt; "",VLOOKUP($A1008,'Student reference sheet'!$A$2:$V$2329, 2,FALSE), "")</f>
        <v/>
      </c>
      <c r="E1008" s="35"/>
      <c r="F1008" s="34"/>
      <c r="G1008" s="40" t="str">
        <f t="shared" ca="1" si="48"/>
        <v/>
      </c>
      <c r="H1008" s="40" t="str">
        <f t="shared" ca="1" si="49"/>
        <v/>
      </c>
      <c r="I1008" s="36" t="str">
        <f>IF($A1008 = "", "",
IF(COUNTIF(MINIMUM_DAY_DATES[], Attendance!J1008) &gt; 0, VLOOKUP(Attendance!$G1008,MINIMUM_DAY_PERIOD_SCHEDULE[], 2,TRUE),
IF(COUNTIF(RALLY_DATES[], Attendance!J1008) &gt; 0, VLOOKUP(Attendance!$G1008,RALLY_PERIOD_SCHEDULE[], 2,TRUE),
IF(WEEKDAY(Attendance!$J1008) = 2,
       IF(COUNTIF(FINALS_WEEK_MONDAY_DATE[],Attendance!$J1008) &gt; 0, VLOOKUP(Attendance!$G1008,FINALS_WEEK_MONDAY_PERIOD_SCHEDULE[],2,TRUE),
       VLOOKUP(Attendance!$G1008,REGULAR_WEEK_SCHEDULE[],6,TRUE)),
IF(WEEKDAY($J1008) = 3,
       IF(COUNTIF(FINALS_WEEK_TUESDAY_DATE[],Attendance!$J1008) &gt; 0, VLOOKUP(Attendance!$G1008,FINALS_WEEK_TUESDAY_PERIOD_SCHEDULE[],2,TRUE),
       VLOOKUP(Attendance!$G1008,REGULAR_WEEK_SCHEDULE[[Tuesday]:[Period]],5,TRUE)),
IF(WEEKDAY(Attendance!$J1008) = 4,
        IF(COUNTIF(BLOCK_WEDNESDAY_DATES[],Attendance!$J1008) &gt; 0, VLOOKUP(Attendance!$G1008,BLOCK_WEDNESDAY_PERIOD_SCHEDULE[],2,TRUE),
        IF(COUNTIF(FINALS_WEEK_WEDNESDAY_DATE[],Attendance!$J1008) &gt; 0, VLOOKUP(Attendance!$G1008,FINALS_WEEK_WEDNESDAY_PERIOD_SCHEDULE[],2,TRUE),
       VLOOKUP(Attendance!$G1008,REGULAR_WEEK_SCHEDULE[[Wednesday]:[Period]],4,TRUE))),
IF(WEEKDAY($J1008) = 5,
       IF(COUNTIF(BLOCK_THURSDAY_DATES[],Attendance!$J1008) &gt; 0, VLOOKUP(Attendance!$G1008,BLOCK_THURSDAY_PERIOD_SCHEDULE[],2,TRUE),
       IF(COUNTIF(FINALS_WEEK_THURSDAY_DATE[],Attendance!$J1008) &gt; 0, VLOOKUP(Attendance!$G1008,FINALS_WEEK_THURSDAY_PERIOD_SCHEDULE[],2,TRUE),
       VLOOKUP(Attendance!$G1008,REGULAR_WEEK_SCHEDULE[[Thursday]:[Period]],3,TRUE))),
IF(WEEKDAY(Attendance!$J1008) = 6,
       IF(COUNTIF(FINALS_WEEK_FRIDAY_DATE[],Attendance!$J1008) &gt; 0, VLOOKUP(Attendance!$G1008,FINALS_WEEK_FRIDAY_PERIOD_SCHEDULE[],2,TRUE),
       VLOOKUP(Attendance!$G1008,REGULAR_WEEK_SCHEDULE[[Friday]:[Period]],2,TRUE))))))))))</f>
        <v/>
      </c>
      <c r="J1008" s="41" t="str">
        <f t="shared" ca="1" si="50"/>
        <v/>
      </c>
      <c r="K1008" s="41" t="str">
        <f>IF($A1008 &lt;&gt; "",VLOOKUP($A1008,'Student reference sheet'!$A$2:$V$2329, 7,FALSE), "")</f>
        <v/>
      </c>
      <c r="L1008" s="30" t="str">
        <f>IF($A1008 ="", "", VLOOKUP($A1008, 'Student reference sheet'!$A$2:$Z$2603,23,FALSE))</f>
        <v/>
      </c>
      <c r="M1008" s="30" t="str">
        <f>IF($A1008 ="", "", VLOOKUP($A1008, 'Student reference sheet'!$A$2:$Z$2603,24,FALSE))</f>
        <v/>
      </c>
      <c r="N1008" s="30" t="str">
        <f>IF($A1008 ="", "", VLOOKUP($A1008, 'Student reference sheet'!$A$2:$Z$2603,26,FALSE))</f>
        <v/>
      </c>
      <c r="O1008" s="30" t="str">
        <f>IF($A1008 ="", "", VLOOKUP($A1008, 'Student reference sheet'!$A$2:$Z$2603,25,FALSE))</f>
        <v/>
      </c>
      <c r="P1008" s="39" t="str">
        <f>IF($A1008 = "", "", IF(OR(VLOOKUP($A1008,'Student reference sheet'!$A$2:$V$2400,8,FALSE) = "R",  VLOOKUP($A1008,'Student reference sheet'!$A$2:$V$2400,8,FALSE) = "L"), "X", ""))</f>
        <v/>
      </c>
      <c r="Q1008" s="39" t="str">
        <f>IF($A1008 ="", "", VLOOKUP($A1008, 'Student reference sheet'!$A$2:$V$2603,22,FALSE))</f>
        <v/>
      </c>
      <c r="R1008" s="39" t="str">
        <f>IF($A1008 &lt;&gt; "",VLOOKUP($A1008,'Student reference sheet'!$A$2:$V$2329, 5,FALSE), "")</f>
        <v/>
      </c>
      <c r="S1008" s="39" t="str">
        <f>IF($A1008 &lt;&gt; "",VLOOKUP($A1008,'Student reference sheet'!$A$2:$V$2329, 6,FALSE), "")</f>
        <v/>
      </c>
      <c r="T1008" s="30" t="str">
        <f>IF($A1008 = "","",
IF(VLOOKUP($A1008,'Student reference sheet'!$A$2:$V$2329, 10,FALSE) = "Y", "Hispanic",
IF(VLOOKUP($A1008,'Student reference sheet'!$A$2:$V$2329,11,FALSE) &lt;&gt; "",
IF(VLOOKUP($A1008,'Student reference sheet'!$A$2:$V$2329,11,FALSE) = "UNK", "Unknown", VLOOKUP(VALUE(VLOOKUP($A1008,'Student reference sheet'!$A$2:$V$2329,11,FALSE)),'Ethnicity Reference'!$A$2:$B$22,2,FALSE)),
IF(VLOOKUP($A1008,'Student reference sheet'!$A$2:$V$2329,9,FALSE) &lt;&gt; "", VLOOKUP(VALUE(VLOOKUP($A1008,'Student reference sheet'!$A$2:$V$2329,9,FALSE)),'Ethnicity Reference'!$A$2:$B$22,2,FALSE),"Unknown"))))</f>
        <v/>
      </c>
      <c r="U1008" s="35"/>
    </row>
    <row r="1009" spans="1:21" ht="15.75">
      <c r="A1009" s="47"/>
      <c r="B1009" s="33"/>
      <c r="C1009" s="39" t="str">
        <f>IF($A1009 &lt;&gt; "",VLOOKUP($A1009,'Student reference sheet'!$A$2:$V$2329, 3,FALSE), "")</f>
        <v/>
      </c>
      <c r="D1009" s="39" t="str">
        <f>IF($A1009 &lt;&gt; "",VLOOKUP($A1009,'Student reference sheet'!$A$2:$V$2329, 2,FALSE), "")</f>
        <v/>
      </c>
      <c r="E1009" s="35"/>
      <c r="F1009" s="34"/>
      <c r="G1009" s="40" t="str">
        <f t="shared" ca="1" si="48"/>
        <v/>
      </c>
      <c r="H1009" s="40" t="str">
        <f t="shared" ca="1" si="49"/>
        <v/>
      </c>
      <c r="I1009" s="36" t="str">
        <f>IF($A1009 = "", "",
IF(COUNTIF(MINIMUM_DAY_DATES[], Attendance!J1009) &gt; 0, VLOOKUP(Attendance!$G1009,MINIMUM_DAY_PERIOD_SCHEDULE[], 2,TRUE),
IF(COUNTIF(RALLY_DATES[], Attendance!J1009) &gt; 0, VLOOKUP(Attendance!$G1009,RALLY_PERIOD_SCHEDULE[], 2,TRUE),
IF(WEEKDAY(Attendance!$J1009) = 2,
       IF(COUNTIF(FINALS_WEEK_MONDAY_DATE[],Attendance!$J1009) &gt; 0, VLOOKUP(Attendance!$G1009,FINALS_WEEK_MONDAY_PERIOD_SCHEDULE[],2,TRUE),
       VLOOKUP(Attendance!$G1009,REGULAR_WEEK_SCHEDULE[],6,TRUE)),
IF(WEEKDAY($J1009) = 3,
       IF(COUNTIF(FINALS_WEEK_TUESDAY_DATE[],Attendance!$J1009) &gt; 0, VLOOKUP(Attendance!$G1009,FINALS_WEEK_TUESDAY_PERIOD_SCHEDULE[],2,TRUE),
       VLOOKUP(Attendance!$G1009,REGULAR_WEEK_SCHEDULE[[Tuesday]:[Period]],5,TRUE)),
IF(WEEKDAY(Attendance!$J1009) = 4,
        IF(COUNTIF(BLOCK_WEDNESDAY_DATES[],Attendance!$J1009) &gt; 0, VLOOKUP(Attendance!$G1009,BLOCK_WEDNESDAY_PERIOD_SCHEDULE[],2,TRUE),
        IF(COUNTIF(FINALS_WEEK_WEDNESDAY_DATE[],Attendance!$J1009) &gt; 0, VLOOKUP(Attendance!$G1009,FINALS_WEEK_WEDNESDAY_PERIOD_SCHEDULE[],2,TRUE),
       VLOOKUP(Attendance!$G1009,REGULAR_WEEK_SCHEDULE[[Wednesday]:[Period]],4,TRUE))),
IF(WEEKDAY($J1009) = 5,
       IF(COUNTIF(BLOCK_THURSDAY_DATES[],Attendance!$J1009) &gt; 0, VLOOKUP(Attendance!$G1009,BLOCK_THURSDAY_PERIOD_SCHEDULE[],2,TRUE),
       IF(COUNTIF(FINALS_WEEK_THURSDAY_DATE[],Attendance!$J1009) &gt; 0, VLOOKUP(Attendance!$G1009,FINALS_WEEK_THURSDAY_PERIOD_SCHEDULE[],2,TRUE),
       VLOOKUP(Attendance!$G1009,REGULAR_WEEK_SCHEDULE[[Thursday]:[Period]],3,TRUE))),
IF(WEEKDAY(Attendance!$J1009) = 6,
       IF(COUNTIF(FINALS_WEEK_FRIDAY_DATE[],Attendance!$J1009) &gt; 0, VLOOKUP(Attendance!$G1009,FINALS_WEEK_FRIDAY_PERIOD_SCHEDULE[],2,TRUE),
       VLOOKUP(Attendance!$G1009,REGULAR_WEEK_SCHEDULE[[Friday]:[Period]],2,TRUE))))))))))</f>
        <v/>
      </c>
      <c r="J1009" s="41" t="str">
        <f t="shared" ca="1" si="50"/>
        <v/>
      </c>
      <c r="K1009" s="41" t="str">
        <f>IF($A1009 &lt;&gt; "",VLOOKUP($A1009,'Student reference sheet'!$A$2:$V$2329, 7,FALSE), "")</f>
        <v/>
      </c>
      <c r="L1009" s="30" t="str">
        <f>IF($A1009 ="", "", VLOOKUP($A1009, 'Student reference sheet'!$A$2:$Z$2603,23,FALSE))</f>
        <v/>
      </c>
      <c r="M1009" s="30" t="str">
        <f>IF($A1009 ="", "", VLOOKUP($A1009, 'Student reference sheet'!$A$2:$Z$2603,24,FALSE))</f>
        <v/>
      </c>
      <c r="N1009" s="30" t="str">
        <f>IF($A1009 ="", "", VLOOKUP($A1009, 'Student reference sheet'!$A$2:$Z$2603,26,FALSE))</f>
        <v/>
      </c>
      <c r="O1009" s="30" t="str">
        <f>IF($A1009 ="", "", VLOOKUP($A1009, 'Student reference sheet'!$A$2:$Z$2603,25,FALSE))</f>
        <v/>
      </c>
      <c r="P1009" s="39" t="str">
        <f>IF($A1009 = "", "", IF(OR(VLOOKUP($A1009,'Student reference sheet'!$A$2:$V$2400,8,FALSE) = "R",  VLOOKUP($A1009,'Student reference sheet'!$A$2:$V$2400,8,FALSE) = "L"), "X", ""))</f>
        <v/>
      </c>
      <c r="Q1009" s="39" t="str">
        <f>IF($A1009 ="", "", VLOOKUP($A1009, 'Student reference sheet'!$A$2:$V$2603,22,FALSE))</f>
        <v/>
      </c>
      <c r="R1009" s="39" t="str">
        <f>IF($A1009 &lt;&gt; "",VLOOKUP($A1009,'Student reference sheet'!$A$2:$V$2329, 5,FALSE), "")</f>
        <v/>
      </c>
      <c r="S1009" s="39" t="str">
        <f>IF($A1009 &lt;&gt; "",VLOOKUP($A1009,'Student reference sheet'!$A$2:$V$2329, 6,FALSE), "")</f>
        <v/>
      </c>
      <c r="T1009" s="30" t="str">
        <f>IF($A1009 = "","",
IF(VLOOKUP($A1009,'Student reference sheet'!$A$2:$V$2329, 10,FALSE) = "Y", "Hispanic",
IF(VLOOKUP($A1009,'Student reference sheet'!$A$2:$V$2329,11,FALSE) &lt;&gt; "",
IF(VLOOKUP($A1009,'Student reference sheet'!$A$2:$V$2329,11,FALSE) = "UNK", "Unknown", VLOOKUP(VALUE(VLOOKUP($A1009,'Student reference sheet'!$A$2:$V$2329,11,FALSE)),'Ethnicity Reference'!$A$2:$B$22,2,FALSE)),
IF(VLOOKUP($A1009,'Student reference sheet'!$A$2:$V$2329,9,FALSE) &lt;&gt; "", VLOOKUP(VALUE(VLOOKUP($A1009,'Student reference sheet'!$A$2:$V$2329,9,FALSE)),'Ethnicity Reference'!$A$2:$B$22,2,FALSE),"Unknown"))))</f>
        <v/>
      </c>
      <c r="U1009" s="35"/>
    </row>
    <row r="1010" spans="1:21" ht="15.75">
      <c r="A1010" s="47"/>
      <c r="B1010" s="33"/>
      <c r="C1010" s="39" t="str">
        <f>IF($A1010 &lt;&gt; "",VLOOKUP($A1010,'Student reference sheet'!$A$2:$V$2329, 3,FALSE), "")</f>
        <v/>
      </c>
      <c r="D1010" s="39" t="str">
        <f>IF($A1010 &lt;&gt; "",VLOOKUP($A1010,'Student reference sheet'!$A$2:$V$2329, 2,FALSE), "")</f>
        <v/>
      </c>
      <c r="E1010" s="35"/>
      <c r="F1010" s="34"/>
      <c r="G1010" s="40" t="str">
        <f t="shared" ca="1" si="48"/>
        <v/>
      </c>
      <c r="H1010" s="40" t="str">
        <f t="shared" ca="1" si="49"/>
        <v/>
      </c>
      <c r="I1010" s="36" t="str">
        <f>IF($A1010 = "", "",
IF(COUNTIF(MINIMUM_DAY_DATES[], Attendance!J1010) &gt; 0, VLOOKUP(Attendance!$G1010,MINIMUM_DAY_PERIOD_SCHEDULE[], 2,TRUE),
IF(COUNTIF(RALLY_DATES[], Attendance!J1010) &gt; 0, VLOOKUP(Attendance!$G1010,RALLY_PERIOD_SCHEDULE[], 2,TRUE),
IF(WEEKDAY(Attendance!$J1010) = 2,
       IF(COUNTIF(FINALS_WEEK_MONDAY_DATE[],Attendance!$J1010) &gt; 0, VLOOKUP(Attendance!$G1010,FINALS_WEEK_MONDAY_PERIOD_SCHEDULE[],2,TRUE),
       VLOOKUP(Attendance!$G1010,REGULAR_WEEK_SCHEDULE[],6,TRUE)),
IF(WEEKDAY($J1010) = 3,
       IF(COUNTIF(FINALS_WEEK_TUESDAY_DATE[],Attendance!$J1010) &gt; 0, VLOOKUP(Attendance!$G1010,FINALS_WEEK_TUESDAY_PERIOD_SCHEDULE[],2,TRUE),
       VLOOKUP(Attendance!$G1010,REGULAR_WEEK_SCHEDULE[[Tuesday]:[Period]],5,TRUE)),
IF(WEEKDAY(Attendance!$J1010) = 4,
        IF(COUNTIF(BLOCK_WEDNESDAY_DATES[],Attendance!$J1010) &gt; 0, VLOOKUP(Attendance!$G1010,BLOCK_WEDNESDAY_PERIOD_SCHEDULE[],2,TRUE),
        IF(COUNTIF(FINALS_WEEK_WEDNESDAY_DATE[],Attendance!$J1010) &gt; 0, VLOOKUP(Attendance!$G1010,FINALS_WEEK_WEDNESDAY_PERIOD_SCHEDULE[],2,TRUE),
       VLOOKUP(Attendance!$G1010,REGULAR_WEEK_SCHEDULE[[Wednesday]:[Period]],4,TRUE))),
IF(WEEKDAY($J1010) = 5,
       IF(COUNTIF(BLOCK_THURSDAY_DATES[],Attendance!$J1010) &gt; 0, VLOOKUP(Attendance!$G1010,BLOCK_THURSDAY_PERIOD_SCHEDULE[],2,TRUE),
       IF(COUNTIF(FINALS_WEEK_THURSDAY_DATE[],Attendance!$J1010) &gt; 0, VLOOKUP(Attendance!$G1010,FINALS_WEEK_THURSDAY_PERIOD_SCHEDULE[],2,TRUE),
       VLOOKUP(Attendance!$G1010,REGULAR_WEEK_SCHEDULE[[Thursday]:[Period]],3,TRUE))),
IF(WEEKDAY(Attendance!$J1010) = 6,
       IF(COUNTIF(FINALS_WEEK_FRIDAY_DATE[],Attendance!$J1010) &gt; 0, VLOOKUP(Attendance!$G1010,FINALS_WEEK_FRIDAY_PERIOD_SCHEDULE[],2,TRUE),
       VLOOKUP(Attendance!$G1010,REGULAR_WEEK_SCHEDULE[[Friday]:[Period]],2,TRUE))))))))))</f>
        <v/>
      </c>
      <c r="J1010" s="41" t="str">
        <f t="shared" ca="1" si="50"/>
        <v/>
      </c>
      <c r="K1010" s="41" t="str">
        <f>IF($A1010 &lt;&gt; "",VLOOKUP($A1010,'Student reference sheet'!$A$2:$V$2329, 7,FALSE), "")</f>
        <v/>
      </c>
      <c r="L1010" s="30" t="str">
        <f>IF($A1010 ="", "", VLOOKUP($A1010, 'Student reference sheet'!$A$2:$Z$2603,23,FALSE))</f>
        <v/>
      </c>
      <c r="M1010" s="30" t="str">
        <f>IF($A1010 ="", "", VLOOKUP($A1010, 'Student reference sheet'!$A$2:$Z$2603,24,FALSE))</f>
        <v/>
      </c>
      <c r="N1010" s="30" t="str">
        <f>IF($A1010 ="", "", VLOOKUP($A1010, 'Student reference sheet'!$A$2:$Z$2603,26,FALSE))</f>
        <v/>
      </c>
      <c r="O1010" s="30" t="str">
        <f>IF($A1010 ="", "", VLOOKUP($A1010, 'Student reference sheet'!$A$2:$Z$2603,25,FALSE))</f>
        <v/>
      </c>
      <c r="P1010" s="39" t="str">
        <f>IF($A1010 = "", "", IF(OR(VLOOKUP($A1010,'Student reference sheet'!$A$2:$V$2400,8,FALSE) = "R",  VLOOKUP($A1010,'Student reference sheet'!$A$2:$V$2400,8,FALSE) = "L"), "X", ""))</f>
        <v/>
      </c>
      <c r="Q1010" s="39" t="str">
        <f>IF($A1010 ="", "", VLOOKUP($A1010, 'Student reference sheet'!$A$2:$V$2603,22,FALSE))</f>
        <v/>
      </c>
      <c r="R1010" s="39" t="str">
        <f>IF($A1010 &lt;&gt; "",VLOOKUP($A1010,'Student reference sheet'!$A$2:$V$2329, 5,FALSE), "")</f>
        <v/>
      </c>
      <c r="S1010" s="39" t="str">
        <f>IF($A1010 &lt;&gt; "",VLOOKUP($A1010,'Student reference sheet'!$A$2:$V$2329, 6,FALSE), "")</f>
        <v/>
      </c>
      <c r="T1010" s="30" t="str">
        <f>IF($A1010 = "","",
IF(VLOOKUP($A1010,'Student reference sheet'!$A$2:$V$2329, 10,FALSE) = "Y", "Hispanic",
IF(VLOOKUP($A1010,'Student reference sheet'!$A$2:$V$2329,11,FALSE) &lt;&gt; "",
IF(VLOOKUP($A1010,'Student reference sheet'!$A$2:$V$2329,11,FALSE) = "UNK", "Unknown", VLOOKUP(VALUE(VLOOKUP($A1010,'Student reference sheet'!$A$2:$V$2329,11,FALSE)),'Ethnicity Reference'!$A$2:$B$22,2,FALSE)),
IF(VLOOKUP($A1010,'Student reference sheet'!$A$2:$V$2329,9,FALSE) &lt;&gt; "", VLOOKUP(VALUE(VLOOKUP($A1010,'Student reference sheet'!$A$2:$V$2329,9,FALSE)),'Ethnicity Reference'!$A$2:$B$22,2,FALSE),"Unknown"))))</f>
        <v/>
      </c>
      <c r="U1010" s="35"/>
    </row>
    <row r="1011" spans="1:21" ht="15.75">
      <c r="A1011" s="47"/>
      <c r="B1011" s="33"/>
      <c r="C1011" s="39" t="str">
        <f>IF($A1011 &lt;&gt; "",VLOOKUP($A1011,'Student reference sheet'!$A$2:$V$2329, 3,FALSE), "")</f>
        <v/>
      </c>
      <c r="D1011" s="39" t="str">
        <f>IF($A1011 &lt;&gt; "",VLOOKUP($A1011,'Student reference sheet'!$A$2:$V$2329, 2,FALSE), "")</f>
        <v/>
      </c>
      <c r="E1011" s="35"/>
      <c r="F1011" s="34"/>
      <c r="G1011" s="40" t="str">
        <f t="shared" ca="1" si="48"/>
        <v/>
      </c>
      <c r="H1011" s="40" t="str">
        <f t="shared" ca="1" si="49"/>
        <v/>
      </c>
      <c r="I1011" s="36" t="str">
        <f>IF($A1011 = "", "",
IF(COUNTIF(MINIMUM_DAY_DATES[], Attendance!J1011) &gt; 0, VLOOKUP(Attendance!$G1011,MINIMUM_DAY_PERIOD_SCHEDULE[], 2,TRUE),
IF(COUNTIF(RALLY_DATES[], Attendance!J1011) &gt; 0, VLOOKUP(Attendance!$G1011,RALLY_PERIOD_SCHEDULE[], 2,TRUE),
IF(WEEKDAY(Attendance!$J1011) = 2,
       IF(COUNTIF(FINALS_WEEK_MONDAY_DATE[],Attendance!$J1011) &gt; 0, VLOOKUP(Attendance!$G1011,FINALS_WEEK_MONDAY_PERIOD_SCHEDULE[],2,TRUE),
       VLOOKUP(Attendance!$G1011,REGULAR_WEEK_SCHEDULE[],6,TRUE)),
IF(WEEKDAY($J1011) = 3,
       IF(COUNTIF(FINALS_WEEK_TUESDAY_DATE[],Attendance!$J1011) &gt; 0, VLOOKUP(Attendance!$G1011,FINALS_WEEK_TUESDAY_PERIOD_SCHEDULE[],2,TRUE),
       VLOOKUP(Attendance!$G1011,REGULAR_WEEK_SCHEDULE[[Tuesday]:[Period]],5,TRUE)),
IF(WEEKDAY(Attendance!$J1011) = 4,
        IF(COUNTIF(BLOCK_WEDNESDAY_DATES[],Attendance!$J1011) &gt; 0, VLOOKUP(Attendance!$G1011,BLOCK_WEDNESDAY_PERIOD_SCHEDULE[],2,TRUE),
        IF(COUNTIF(FINALS_WEEK_WEDNESDAY_DATE[],Attendance!$J1011) &gt; 0, VLOOKUP(Attendance!$G1011,FINALS_WEEK_WEDNESDAY_PERIOD_SCHEDULE[],2,TRUE),
       VLOOKUP(Attendance!$G1011,REGULAR_WEEK_SCHEDULE[[Wednesday]:[Period]],4,TRUE))),
IF(WEEKDAY($J1011) = 5,
       IF(COUNTIF(BLOCK_THURSDAY_DATES[],Attendance!$J1011) &gt; 0, VLOOKUP(Attendance!$G1011,BLOCK_THURSDAY_PERIOD_SCHEDULE[],2,TRUE),
       IF(COUNTIF(FINALS_WEEK_THURSDAY_DATE[],Attendance!$J1011) &gt; 0, VLOOKUP(Attendance!$G1011,FINALS_WEEK_THURSDAY_PERIOD_SCHEDULE[],2,TRUE),
       VLOOKUP(Attendance!$G1011,REGULAR_WEEK_SCHEDULE[[Thursday]:[Period]],3,TRUE))),
IF(WEEKDAY(Attendance!$J1011) = 6,
       IF(COUNTIF(FINALS_WEEK_FRIDAY_DATE[],Attendance!$J1011) &gt; 0, VLOOKUP(Attendance!$G1011,FINALS_WEEK_FRIDAY_PERIOD_SCHEDULE[],2,TRUE),
       VLOOKUP(Attendance!$G1011,REGULAR_WEEK_SCHEDULE[[Friday]:[Period]],2,TRUE))))))))))</f>
        <v/>
      </c>
      <c r="J1011" s="41" t="str">
        <f t="shared" ca="1" si="50"/>
        <v/>
      </c>
      <c r="K1011" s="41" t="str">
        <f>IF($A1011 &lt;&gt; "",VLOOKUP($A1011,'Student reference sheet'!$A$2:$V$2329, 7,FALSE), "")</f>
        <v/>
      </c>
      <c r="L1011" s="30" t="str">
        <f>IF($A1011 ="", "", VLOOKUP($A1011, 'Student reference sheet'!$A$2:$Z$2603,23,FALSE))</f>
        <v/>
      </c>
      <c r="M1011" s="30" t="str">
        <f>IF($A1011 ="", "", VLOOKUP($A1011, 'Student reference sheet'!$A$2:$Z$2603,24,FALSE))</f>
        <v/>
      </c>
      <c r="N1011" s="30" t="str">
        <f>IF($A1011 ="", "", VLOOKUP($A1011, 'Student reference sheet'!$A$2:$Z$2603,26,FALSE))</f>
        <v/>
      </c>
      <c r="O1011" s="30" t="str">
        <f>IF($A1011 ="", "", VLOOKUP($A1011, 'Student reference sheet'!$A$2:$Z$2603,25,FALSE))</f>
        <v/>
      </c>
      <c r="P1011" s="39" t="str">
        <f>IF($A1011 = "", "", IF(OR(VLOOKUP($A1011,'Student reference sheet'!$A$2:$V$2400,8,FALSE) = "R",  VLOOKUP($A1011,'Student reference sheet'!$A$2:$V$2400,8,FALSE) = "L"), "X", ""))</f>
        <v/>
      </c>
      <c r="Q1011" s="39" t="str">
        <f>IF($A1011 ="", "", VLOOKUP($A1011, 'Student reference sheet'!$A$2:$V$2603,22,FALSE))</f>
        <v/>
      </c>
      <c r="R1011" s="39" t="str">
        <f>IF($A1011 &lt;&gt; "",VLOOKUP($A1011,'Student reference sheet'!$A$2:$V$2329, 5,FALSE), "")</f>
        <v/>
      </c>
      <c r="S1011" s="39" t="str">
        <f>IF($A1011 &lt;&gt; "",VLOOKUP($A1011,'Student reference sheet'!$A$2:$V$2329, 6,FALSE), "")</f>
        <v/>
      </c>
      <c r="T1011" s="30" t="str">
        <f>IF($A1011 = "","",
IF(VLOOKUP($A1011,'Student reference sheet'!$A$2:$V$2329, 10,FALSE) = "Y", "Hispanic",
IF(VLOOKUP($A1011,'Student reference sheet'!$A$2:$V$2329,11,FALSE) &lt;&gt; "",
IF(VLOOKUP($A1011,'Student reference sheet'!$A$2:$V$2329,11,FALSE) = "UNK", "Unknown", VLOOKUP(VALUE(VLOOKUP($A1011,'Student reference sheet'!$A$2:$V$2329,11,FALSE)),'Ethnicity Reference'!$A$2:$B$22,2,FALSE)),
IF(VLOOKUP($A1011,'Student reference sheet'!$A$2:$V$2329,9,FALSE) &lt;&gt; "", VLOOKUP(VALUE(VLOOKUP($A1011,'Student reference sheet'!$A$2:$V$2329,9,FALSE)),'Ethnicity Reference'!$A$2:$B$22,2,FALSE),"Unknown"))))</f>
        <v/>
      </c>
      <c r="U1011" s="35"/>
    </row>
    <row r="1012" spans="1:21" ht="15.75">
      <c r="A1012" s="47"/>
      <c r="B1012" s="33"/>
      <c r="C1012" s="39" t="str">
        <f>IF($A1012 &lt;&gt; "",VLOOKUP($A1012,'Student reference sheet'!$A$2:$V$2329, 3,FALSE), "")</f>
        <v/>
      </c>
      <c r="D1012" s="39" t="str">
        <f>IF($A1012 &lt;&gt; "",VLOOKUP($A1012,'Student reference sheet'!$A$2:$V$2329, 2,FALSE), "")</f>
        <v/>
      </c>
      <c r="E1012" s="35"/>
      <c r="F1012" s="34"/>
      <c r="G1012" s="40" t="str">
        <f t="shared" ca="1" si="48"/>
        <v/>
      </c>
      <c r="H1012" s="40" t="str">
        <f t="shared" ca="1" si="49"/>
        <v/>
      </c>
      <c r="I1012" s="36" t="str">
        <f>IF($A1012 = "", "",
IF(COUNTIF(MINIMUM_DAY_DATES[], Attendance!J1012) &gt; 0, VLOOKUP(Attendance!$G1012,MINIMUM_DAY_PERIOD_SCHEDULE[], 2,TRUE),
IF(COUNTIF(RALLY_DATES[], Attendance!J1012) &gt; 0, VLOOKUP(Attendance!$G1012,RALLY_PERIOD_SCHEDULE[], 2,TRUE),
IF(WEEKDAY(Attendance!$J1012) = 2,
       IF(COUNTIF(FINALS_WEEK_MONDAY_DATE[],Attendance!$J1012) &gt; 0, VLOOKUP(Attendance!$G1012,FINALS_WEEK_MONDAY_PERIOD_SCHEDULE[],2,TRUE),
       VLOOKUP(Attendance!$G1012,REGULAR_WEEK_SCHEDULE[],6,TRUE)),
IF(WEEKDAY($J1012) = 3,
       IF(COUNTIF(FINALS_WEEK_TUESDAY_DATE[],Attendance!$J1012) &gt; 0, VLOOKUP(Attendance!$G1012,FINALS_WEEK_TUESDAY_PERIOD_SCHEDULE[],2,TRUE),
       VLOOKUP(Attendance!$G1012,REGULAR_WEEK_SCHEDULE[[Tuesday]:[Period]],5,TRUE)),
IF(WEEKDAY(Attendance!$J1012) = 4,
        IF(COUNTIF(BLOCK_WEDNESDAY_DATES[],Attendance!$J1012) &gt; 0, VLOOKUP(Attendance!$G1012,BLOCK_WEDNESDAY_PERIOD_SCHEDULE[],2,TRUE),
        IF(COUNTIF(FINALS_WEEK_WEDNESDAY_DATE[],Attendance!$J1012) &gt; 0, VLOOKUP(Attendance!$G1012,FINALS_WEEK_WEDNESDAY_PERIOD_SCHEDULE[],2,TRUE),
       VLOOKUP(Attendance!$G1012,REGULAR_WEEK_SCHEDULE[[Wednesday]:[Period]],4,TRUE))),
IF(WEEKDAY($J1012) = 5,
       IF(COUNTIF(BLOCK_THURSDAY_DATES[],Attendance!$J1012) &gt; 0, VLOOKUP(Attendance!$G1012,BLOCK_THURSDAY_PERIOD_SCHEDULE[],2,TRUE),
       IF(COUNTIF(FINALS_WEEK_THURSDAY_DATE[],Attendance!$J1012) &gt; 0, VLOOKUP(Attendance!$G1012,FINALS_WEEK_THURSDAY_PERIOD_SCHEDULE[],2,TRUE),
       VLOOKUP(Attendance!$G1012,REGULAR_WEEK_SCHEDULE[[Thursday]:[Period]],3,TRUE))),
IF(WEEKDAY(Attendance!$J1012) = 6,
       IF(COUNTIF(FINALS_WEEK_FRIDAY_DATE[],Attendance!$J1012) &gt; 0, VLOOKUP(Attendance!$G1012,FINALS_WEEK_FRIDAY_PERIOD_SCHEDULE[],2,TRUE),
       VLOOKUP(Attendance!$G1012,REGULAR_WEEK_SCHEDULE[[Friday]:[Period]],2,TRUE))))))))))</f>
        <v/>
      </c>
      <c r="J1012" s="41" t="str">
        <f t="shared" ca="1" si="50"/>
        <v/>
      </c>
      <c r="K1012" s="41" t="str">
        <f>IF($A1012 &lt;&gt; "",VLOOKUP($A1012,'Student reference sheet'!$A$2:$V$2329, 7,FALSE), "")</f>
        <v/>
      </c>
      <c r="L1012" s="30" t="str">
        <f>IF($A1012 ="", "", VLOOKUP($A1012, 'Student reference sheet'!$A$2:$Z$2603,23,FALSE))</f>
        <v/>
      </c>
      <c r="M1012" s="30" t="str">
        <f>IF($A1012 ="", "", VLOOKUP($A1012, 'Student reference sheet'!$A$2:$Z$2603,24,FALSE))</f>
        <v/>
      </c>
      <c r="N1012" s="30" t="str">
        <f>IF($A1012 ="", "", VLOOKUP($A1012, 'Student reference sheet'!$A$2:$Z$2603,26,FALSE))</f>
        <v/>
      </c>
      <c r="O1012" s="30" t="str">
        <f>IF($A1012 ="", "", VLOOKUP($A1012, 'Student reference sheet'!$A$2:$Z$2603,25,FALSE))</f>
        <v/>
      </c>
      <c r="P1012" s="39" t="str">
        <f>IF($A1012 = "", "", IF(OR(VLOOKUP($A1012,'Student reference sheet'!$A$2:$V$2400,8,FALSE) = "R",  VLOOKUP($A1012,'Student reference sheet'!$A$2:$V$2400,8,FALSE) = "L"), "X", ""))</f>
        <v/>
      </c>
      <c r="Q1012" s="39" t="str">
        <f>IF($A1012 ="", "", VLOOKUP($A1012, 'Student reference sheet'!$A$2:$V$2603,22,FALSE))</f>
        <v/>
      </c>
      <c r="R1012" s="39" t="str">
        <f>IF($A1012 &lt;&gt; "",VLOOKUP($A1012,'Student reference sheet'!$A$2:$V$2329, 5,FALSE), "")</f>
        <v/>
      </c>
      <c r="S1012" s="39" t="str">
        <f>IF($A1012 &lt;&gt; "",VLOOKUP($A1012,'Student reference sheet'!$A$2:$V$2329, 6,FALSE), "")</f>
        <v/>
      </c>
      <c r="T1012" s="30" t="str">
        <f>IF($A1012 = "","",
IF(VLOOKUP($A1012,'Student reference sheet'!$A$2:$V$2329, 10,FALSE) = "Y", "Hispanic",
IF(VLOOKUP($A1012,'Student reference sheet'!$A$2:$V$2329,11,FALSE) &lt;&gt; "",
IF(VLOOKUP($A1012,'Student reference sheet'!$A$2:$V$2329,11,FALSE) = "UNK", "Unknown", VLOOKUP(VALUE(VLOOKUP($A1012,'Student reference sheet'!$A$2:$V$2329,11,FALSE)),'Ethnicity Reference'!$A$2:$B$22,2,FALSE)),
IF(VLOOKUP($A1012,'Student reference sheet'!$A$2:$V$2329,9,FALSE) &lt;&gt; "", VLOOKUP(VALUE(VLOOKUP($A1012,'Student reference sheet'!$A$2:$V$2329,9,FALSE)),'Ethnicity Reference'!$A$2:$B$22,2,FALSE),"Unknown"))))</f>
        <v/>
      </c>
      <c r="U1012" s="35"/>
    </row>
    <row r="1013" spans="1:21" ht="15.75">
      <c r="A1013" s="47"/>
      <c r="B1013" s="33"/>
      <c r="C1013" s="39" t="str">
        <f>IF($A1013 &lt;&gt; "",VLOOKUP($A1013,'Student reference sheet'!$A$2:$V$2329, 3,FALSE), "")</f>
        <v/>
      </c>
      <c r="D1013" s="39" t="str">
        <f>IF($A1013 &lt;&gt; "",VLOOKUP($A1013,'Student reference sheet'!$A$2:$V$2329, 2,FALSE), "")</f>
        <v/>
      </c>
      <c r="E1013" s="35"/>
      <c r="F1013" s="34"/>
      <c r="G1013" s="40" t="str">
        <f t="shared" ca="1" si="48"/>
        <v/>
      </c>
      <c r="H1013" s="40" t="str">
        <f t="shared" ca="1" si="49"/>
        <v/>
      </c>
      <c r="I1013" s="36" t="str">
        <f>IF($A1013 = "", "",
IF(COUNTIF(MINIMUM_DAY_DATES[], Attendance!J1013) &gt; 0, VLOOKUP(Attendance!$G1013,MINIMUM_DAY_PERIOD_SCHEDULE[], 2,TRUE),
IF(COUNTIF(RALLY_DATES[], Attendance!J1013) &gt; 0, VLOOKUP(Attendance!$G1013,RALLY_PERIOD_SCHEDULE[], 2,TRUE),
IF(WEEKDAY(Attendance!$J1013) = 2,
       IF(COUNTIF(FINALS_WEEK_MONDAY_DATE[],Attendance!$J1013) &gt; 0, VLOOKUP(Attendance!$G1013,FINALS_WEEK_MONDAY_PERIOD_SCHEDULE[],2,TRUE),
       VLOOKUP(Attendance!$G1013,REGULAR_WEEK_SCHEDULE[],6,TRUE)),
IF(WEEKDAY($J1013) = 3,
       IF(COUNTIF(FINALS_WEEK_TUESDAY_DATE[],Attendance!$J1013) &gt; 0, VLOOKUP(Attendance!$G1013,FINALS_WEEK_TUESDAY_PERIOD_SCHEDULE[],2,TRUE),
       VLOOKUP(Attendance!$G1013,REGULAR_WEEK_SCHEDULE[[Tuesday]:[Period]],5,TRUE)),
IF(WEEKDAY(Attendance!$J1013) = 4,
        IF(COUNTIF(BLOCK_WEDNESDAY_DATES[],Attendance!$J1013) &gt; 0, VLOOKUP(Attendance!$G1013,BLOCK_WEDNESDAY_PERIOD_SCHEDULE[],2,TRUE),
        IF(COUNTIF(FINALS_WEEK_WEDNESDAY_DATE[],Attendance!$J1013) &gt; 0, VLOOKUP(Attendance!$G1013,FINALS_WEEK_WEDNESDAY_PERIOD_SCHEDULE[],2,TRUE),
       VLOOKUP(Attendance!$G1013,REGULAR_WEEK_SCHEDULE[[Wednesday]:[Period]],4,TRUE))),
IF(WEEKDAY($J1013) = 5,
       IF(COUNTIF(BLOCK_THURSDAY_DATES[],Attendance!$J1013) &gt; 0, VLOOKUP(Attendance!$G1013,BLOCK_THURSDAY_PERIOD_SCHEDULE[],2,TRUE),
       IF(COUNTIF(FINALS_WEEK_THURSDAY_DATE[],Attendance!$J1013) &gt; 0, VLOOKUP(Attendance!$G1013,FINALS_WEEK_THURSDAY_PERIOD_SCHEDULE[],2,TRUE),
       VLOOKUP(Attendance!$G1013,REGULAR_WEEK_SCHEDULE[[Thursday]:[Period]],3,TRUE))),
IF(WEEKDAY(Attendance!$J1013) = 6,
       IF(COUNTIF(FINALS_WEEK_FRIDAY_DATE[],Attendance!$J1013) &gt; 0, VLOOKUP(Attendance!$G1013,FINALS_WEEK_FRIDAY_PERIOD_SCHEDULE[],2,TRUE),
       VLOOKUP(Attendance!$G1013,REGULAR_WEEK_SCHEDULE[[Friday]:[Period]],2,TRUE))))))))))</f>
        <v/>
      </c>
      <c r="J1013" s="41" t="str">
        <f t="shared" ca="1" si="50"/>
        <v/>
      </c>
      <c r="K1013" s="41" t="str">
        <f>IF($A1013 &lt;&gt; "",VLOOKUP($A1013,'Student reference sheet'!$A$2:$V$2329, 7,FALSE), "")</f>
        <v/>
      </c>
      <c r="L1013" s="30" t="str">
        <f>IF($A1013 ="", "", VLOOKUP($A1013, 'Student reference sheet'!$A$2:$Z$2603,23,FALSE))</f>
        <v/>
      </c>
      <c r="M1013" s="30" t="str">
        <f>IF($A1013 ="", "", VLOOKUP($A1013, 'Student reference sheet'!$A$2:$Z$2603,24,FALSE))</f>
        <v/>
      </c>
      <c r="N1013" s="30" t="str">
        <f>IF($A1013 ="", "", VLOOKUP($A1013, 'Student reference sheet'!$A$2:$Z$2603,26,FALSE))</f>
        <v/>
      </c>
      <c r="O1013" s="30" t="str">
        <f>IF($A1013 ="", "", VLOOKUP($A1013, 'Student reference sheet'!$A$2:$Z$2603,25,FALSE))</f>
        <v/>
      </c>
      <c r="P1013" s="39" t="str">
        <f>IF($A1013 = "", "", IF(OR(VLOOKUP($A1013,'Student reference sheet'!$A$2:$V$2400,8,FALSE) = "R",  VLOOKUP($A1013,'Student reference sheet'!$A$2:$V$2400,8,FALSE) = "L"), "X", ""))</f>
        <v/>
      </c>
      <c r="Q1013" s="39" t="str">
        <f>IF($A1013 ="", "", VLOOKUP($A1013, 'Student reference sheet'!$A$2:$V$2603,22,FALSE))</f>
        <v/>
      </c>
      <c r="R1013" s="39" t="str">
        <f>IF($A1013 &lt;&gt; "",VLOOKUP($A1013,'Student reference sheet'!$A$2:$V$2329, 5,FALSE), "")</f>
        <v/>
      </c>
      <c r="S1013" s="39" t="str">
        <f>IF($A1013 &lt;&gt; "",VLOOKUP($A1013,'Student reference sheet'!$A$2:$V$2329, 6,FALSE), "")</f>
        <v/>
      </c>
      <c r="T1013" s="30" t="str">
        <f>IF($A1013 = "","",
IF(VLOOKUP($A1013,'Student reference sheet'!$A$2:$V$2329, 10,FALSE) = "Y", "Hispanic",
IF(VLOOKUP($A1013,'Student reference sheet'!$A$2:$V$2329,11,FALSE) &lt;&gt; "",
IF(VLOOKUP($A1013,'Student reference sheet'!$A$2:$V$2329,11,FALSE) = "UNK", "Unknown", VLOOKUP(VALUE(VLOOKUP($A1013,'Student reference sheet'!$A$2:$V$2329,11,FALSE)),'Ethnicity Reference'!$A$2:$B$22,2,FALSE)),
IF(VLOOKUP($A1013,'Student reference sheet'!$A$2:$V$2329,9,FALSE) &lt;&gt; "", VLOOKUP(VALUE(VLOOKUP($A1013,'Student reference sheet'!$A$2:$V$2329,9,FALSE)),'Ethnicity Reference'!$A$2:$B$22,2,FALSE),"Unknown"))))</f>
        <v/>
      </c>
      <c r="U1013" s="35"/>
    </row>
    <row r="1014" spans="1:21" ht="15.75">
      <c r="A1014" s="47"/>
      <c r="B1014" s="33"/>
      <c r="C1014" s="39" t="str">
        <f>IF($A1014 &lt;&gt; "",VLOOKUP($A1014,'Student reference sheet'!$A$2:$V$2329, 3,FALSE), "")</f>
        <v/>
      </c>
      <c r="D1014" s="39" t="str">
        <f>IF($A1014 &lt;&gt; "",VLOOKUP($A1014,'Student reference sheet'!$A$2:$V$2329, 2,FALSE), "")</f>
        <v/>
      </c>
      <c r="E1014" s="35"/>
      <c r="F1014" s="34"/>
      <c r="G1014" s="40" t="str">
        <f t="shared" ca="1" si="48"/>
        <v/>
      </c>
      <c r="H1014" s="40" t="str">
        <f t="shared" ca="1" si="49"/>
        <v/>
      </c>
      <c r="I1014" s="36" t="str">
        <f>IF($A1014 = "", "",
IF(COUNTIF(MINIMUM_DAY_DATES[], Attendance!J1014) &gt; 0, VLOOKUP(Attendance!$G1014,MINIMUM_DAY_PERIOD_SCHEDULE[], 2,TRUE),
IF(COUNTIF(RALLY_DATES[], Attendance!J1014) &gt; 0, VLOOKUP(Attendance!$G1014,RALLY_PERIOD_SCHEDULE[], 2,TRUE),
IF(WEEKDAY(Attendance!$J1014) = 2,
       IF(COUNTIF(FINALS_WEEK_MONDAY_DATE[],Attendance!$J1014) &gt; 0, VLOOKUP(Attendance!$G1014,FINALS_WEEK_MONDAY_PERIOD_SCHEDULE[],2,TRUE),
       VLOOKUP(Attendance!$G1014,REGULAR_WEEK_SCHEDULE[],6,TRUE)),
IF(WEEKDAY($J1014) = 3,
       IF(COUNTIF(FINALS_WEEK_TUESDAY_DATE[],Attendance!$J1014) &gt; 0, VLOOKUP(Attendance!$G1014,FINALS_WEEK_TUESDAY_PERIOD_SCHEDULE[],2,TRUE),
       VLOOKUP(Attendance!$G1014,REGULAR_WEEK_SCHEDULE[[Tuesday]:[Period]],5,TRUE)),
IF(WEEKDAY(Attendance!$J1014) = 4,
        IF(COUNTIF(BLOCK_WEDNESDAY_DATES[],Attendance!$J1014) &gt; 0, VLOOKUP(Attendance!$G1014,BLOCK_WEDNESDAY_PERIOD_SCHEDULE[],2,TRUE),
        IF(COUNTIF(FINALS_WEEK_WEDNESDAY_DATE[],Attendance!$J1014) &gt; 0, VLOOKUP(Attendance!$G1014,FINALS_WEEK_WEDNESDAY_PERIOD_SCHEDULE[],2,TRUE),
       VLOOKUP(Attendance!$G1014,REGULAR_WEEK_SCHEDULE[[Wednesday]:[Period]],4,TRUE))),
IF(WEEKDAY($J1014) = 5,
       IF(COUNTIF(BLOCK_THURSDAY_DATES[],Attendance!$J1014) &gt; 0, VLOOKUP(Attendance!$G1014,BLOCK_THURSDAY_PERIOD_SCHEDULE[],2,TRUE),
       IF(COUNTIF(FINALS_WEEK_THURSDAY_DATE[],Attendance!$J1014) &gt; 0, VLOOKUP(Attendance!$G1014,FINALS_WEEK_THURSDAY_PERIOD_SCHEDULE[],2,TRUE),
       VLOOKUP(Attendance!$G1014,REGULAR_WEEK_SCHEDULE[[Thursday]:[Period]],3,TRUE))),
IF(WEEKDAY(Attendance!$J1014) = 6,
       IF(COUNTIF(FINALS_WEEK_FRIDAY_DATE[],Attendance!$J1014) &gt; 0, VLOOKUP(Attendance!$G1014,FINALS_WEEK_FRIDAY_PERIOD_SCHEDULE[],2,TRUE),
       VLOOKUP(Attendance!$G1014,REGULAR_WEEK_SCHEDULE[[Friday]:[Period]],2,TRUE))))))))))</f>
        <v/>
      </c>
      <c r="J1014" s="41" t="str">
        <f t="shared" ca="1" si="50"/>
        <v/>
      </c>
      <c r="K1014" s="41" t="str">
        <f>IF($A1014 &lt;&gt; "",VLOOKUP($A1014,'Student reference sheet'!$A$2:$V$2329, 7,FALSE), "")</f>
        <v/>
      </c>
      <c r="L1014" s="30" t="str">
        <f>IF($A1014 ="", "", VLOOKUP($A1014, 'Student reference sheet'!$A$2:$Z$2603,23,FALSE))</f>
        <v/>
      </c>
      <c r="M1014" s="30" t="str">
        <f>IF($A1014 ="", "", VLOOKUP($A1014, 'Student reference sheet'!$A$2:$Z$2603,24,FALSE))</f>
        <v/>
      </c>
      <c r="N1014" s="30" t="str">
        <f>IF($A1014 ="", "", VLOOKUP($A1014, 'Student reference sheet'!$A$2:$Z$2603,26,FALSE))</f>
        <v/>
      </c>
      <c r="O1014" s="30" t="str">
        <f>IF($A1014 ="", "", VLOOKUP($A1014, 'Student reference sheet'!$A$2:$Z$2603,25,FALSE))</f>
        <v/>
      </c>
      <c r="P1014" s="39" t="str">
        <f>IF($A1014 = "", "", IF(OR(VLOOKUP($A1014,'Student reference sheet'!$A$2:$V$2400,8,FALSE) = "R",  VLOOKUP($A1014,'Student reference sheet'!$A$2:$V$2400,8,FALSE) = "L"), "X", ""))</f>
        <v/>
      </c>
      <c r="Q1014" s="39" t="str">
        <f>IF($A1014 ="", "", VLOOKUP($A1014, 'Student reference sheet'!$A$2:$V$2603,22,FALSE))</f>
        <v/>
      </c>
      <c r="R1014" s="39" t="str">
        <f>IF($A1014 &lt;&gt; "",VLOOKUP($A1014,'Student reference sheet'!$A$2:$V$2329, 5,FALSE), "")</f>
        <v/>
      </c>
      <c r="S1014" s="39" t="str">
        <f>IF($A1014 &lt;&gt; "",VLOOKUP($A1014,'Student reference sheet'!$A$2:$V$2329, 6,FALSE), "")</f>
        <v/>
      </c>
      <c r="T1014" s="30" t="str">
        <f>IF($A1014 = "","",
IF(VLOOKUP($A1014,'Student reference sheet'!$A$2:$V$2329, 10,FALSE) = "Y", "Hispanic",
IF(VLOOKUP($A1014,'Student reference sheet'!$A$2:$V$2329,11,FALSE) &lt;&gt; "",
IF(VLOOKUP($A1014,'Student reference sheet'!$A$2:$V$2329,11,FALSE) = "UNK", "Unknown", VLOOKUP(VALUE(VLOOKUP($A1014,'Student reference sheet'!$A$2:$V$2329,11,FALSE)),'Ethnicity Reference'!$A$2:$B$22,2,FALSE)),
IF(VLOOKUP($A1014,'Student reference sheet'!$A$2:$V$2329,9,FALSE) &lt;&gt; "", VLOOKUP(VALUE(VLOOKUP($A1014,'Student reference sheet'!$A$2:$V$2329,9,FALSE)),'Ethnicity Reference'!$A$2:$B$22,2,FALSE),"Unknown"))))</f>
        <v/>
      </c>
      <c r="U1014" s="35"/>
    </row>
    <row r="1015" spans="1:21" ht="15.75">
      <c r="A1015" s="47"/>
      <c r="B1015" s="33"/>
      <c r="C1015" s="39" t="str">
        <f>IF($A1015 &lt;&gt; "",VLOOKUP($A1015,'Student reference sheet'!$A$2:$V$2329, 3,FALSE), "")</f>
        <v/>
      </c>
      <c r="D1015" s="39" t="str">
        <f>IF($A1015 &lt;&gt; "",VLOOKUP($A1015,'Student reference sheet'!$A$2:$V$2329, 2,FALSE), "")</f>
        <v/>
      </c>
      <c r="E1015" s="35"/>
      <c r="F1015" s="34"/>
      <c r="G1015" s="40" t="str">
        <f t="shared" ca="1" si="48"/>
        <v/>
      </c>
      <c r="H1015" s="40" t="str">
        <f t="shared" ca="1" si="49"/>
        <v/>
      </c>
      <c r="I1015" s="36" t="str">
        <f>IF($A1015 = "", "",
IF(COUNTIF(MINIMUM_DAY_DATES[], Attendance!J1015) &gt; 0, VLOOKUP(Attendance!$G1015,MINIMUM_DAY_PERIOD_SCHEDULE[], 2,TRUE),
IF(COUNTIF(RALLY_DATES[], Attendance!J1015) &gt; 0, VLOOKUP(Attendance!$G1015,RALLY_PERIOD_SCHEDULE[], 2,TRUE),
IF(WEEKDAY(Attendance!$J1015) = 2,
       IF(COUNTIF(FINALS_WEEK_MONDAY_DATE[],Attendance!$J1015) &gt; 0, VLOOKUP(Attendance!$G1015,FINALS_WEEK_MONDAY_PERIOD_SCHEDULE[],2,TRUE),
       VLOOKUP(Attendance!$G1015,REGULAR_WEEK_SCHEDULE[],6,TRUE)),
IF(WEEKDAY($J1015) = 3,
       IF(COUNTIF(FINALS_WEEK_TUESDAY_DATE[],Attendance!$J1015) &gt; 0, VLOOKUP(Attendance!$G1015,FINALS_WEEK_TUESDAY_PERIOD_SCHEDULE[],2,TRUE),
       VLOOKUP(Attendance!$G1015,REGULAR_WEEK_SCHEDULE[[Tuesday]:[Period]],5,TRUE)),
IF(WEEKDAY(Attendance!$J1015) = 4,
        IF(COUNTIF(BLOCK_WEDNESDAY_DATES[],Attendance!$J1015) &gt; 0, VLOOKUP(Attendance!$G1015,BLOCK_WEDNESDAY_PERIOD_SCHEDULE[],2,TRUE),
        IF(COUNTIF(FINALS_WEEK_WEDNESDAY_DATE[],Attendance!$J1015) &gt; 0, VLOOKUP(Attendance!$G1015,FINALS_WEEK_WEDNESDAY_PERIOD_SCHEDULE[],2,TRUE),
       VLOOKUP(Attendance!$G1015,REGULAR_WEEK_SCHEDULE[[Wednesday]:[Period]],4,TRUE))),
IF(WEEKDAY($J1015) = 5,
       IF(COUNTIF(BLOCK_THURSDAY_DATES[],Attendance!$J1015) &gt; 0, VLOOKUP(Attendance!$G1015,BLOCK_THURSDAY_PERIOD_SCHEDULE[],2,TRUE),
       IF(COUNTIF(FINALS_WEEK_THURSDAY_DATE[],Attendance!$J1015) &gt; 0, VLOOKUP(Attendance!$G1015,FINALS_WEEK_THURSDAY_PERIOD_SCHEDULE[],2,TRUE),
       VLOOKUP(Attendance!$G1015,REGULAR_WEEK_SCHEDULE[[Thursday]:[Period]],3,TRUE))),
IF(WEEKDAY(Attendance!$J1015) = 6,
       IF(COUNTIF(FINALS_WEEK_FRIDAY_DATE[],Attendance!$J1015) &gt; 0, VLOOKUP(Attendance!$G1015,FINALS_WEEK_FRIDAY_PERIOD_SCHEDULE[],2,TRUE),
       VLOOKUP(Attendance!$G1015,REGULAR_WEEK_SCHEDULE[[Friday]:[Period]],2,TRUE))))))))))</f>
        <v/>
      </c>
      <c r="J1015" s="41" t="str">
        <f t="shared" ca="1" si="50"/>
        <v/>
      </c>
      <c r="K1015" s="41" t="str">
        <f>IF($A1015 &lt;&gt; "",VLOOKUP($A1015,'Student reference sheet'!$A$2:$V$2329, 7,FALSE), "")</f>
        <v/>
      </c>
      <c r="L1015" s="30" t="str">
        <f>IF($A1015 ="", "", VLOOKUP($A1015, 'Student reference sheet'!$A$2:$Z$2603,23,FALSE))</f>
        <v/>
      </c>
      <c r="M1015" s="30" t="str">
        <f>IF($A1015 ="", "", VLOOKUP($A1015, 'Student reference sheet'!$A$2:$Z$2603,24,FALSE))</f>
        <v/>
      </c>
      <c r="N1015" s="30" t="str">
        <f>IF($A1015 ="", "", VLOOKUP($A1015, 'Student reference sheet'!$A$2:$Z$2603,26,FALSE))</f>
        <v/>
      </c>
      <c r="O1015" s="30" t="str">
        <f>IF($A1015 ="", "", VLOOKUP($A1015, 'Student reference sheet'!$A$2:$Z$2603,25,FALSE))</f>
        <v/>
      </c>
      <c r="P1015" s="39" t="str">
        <f>IF($A1015 = "", "", IF(OR(VLOOKUP($A1015,'Student reference sheet'!$A$2:$V$2400,8,FALSE) = "R",  VLOOKUP($A1015,'Student reference sheet'!$A$2:$V$2400,8,FALSE) = "L"), "X", ""))</f>
        <v/>
      </c>
      <c r="Q1015" s="39" t="str">
        <f>IF($A1015 ="", "", VLOOKUP($A1015, 'Student reference sheet'!$A$2:$V$2603,22,FALSE))</f>
        <v/>
      </c>
      <c r="R1015" s="39" t="str">
        <f>IF($A1015 &lt;&gt; "",VLOOKUP($A1015,'Student reference sheet'!$A$2:$V$2329, 5,FALSE), "")</f>
        <v/>
      </c>
      <c r="S1015" s="39" t="str">
        <f>IF($A1015 &lt;&gt; "",VLOOKUP($A1015,'Student reference sheet'!$A$2:$V$2329, 6,FALSE), "")</f>
        <v/>
      </c>
      <c r="T1015" s="30" t="str">
        <f>IF($A1015 = "","",
IF(VLOOKUP($A1015,'Student reference sheet'!$A$2:$V$2329, 10,FALSE) = "Y", "Hispanic",
IF(VLOOKUP($A1015,'Student reference sheet'!$A$2:$V$2329,11,FALSE) &lt;&gt; "",
IF(VLOOKUP($A1015,'Student reference sheet'!$A$2:$V$2329,11,FALSE) = "UNK", "Unknown", VLOOKUP(VALUE(VLOOKUP($A1015,'Student reference sheet'!$A$2:$V$2329,11,FALSE)),'Ethnicity Reference'!$A$2:$B$22,2,FALSE)),
IF(VLOOKUP($A1015,'Student reference sheet'!$A$2:$V$2329,9,FALSE) &lt;&gt; "", VLOOKUP(VALUE(VLOOKUP($A1015,'Student reference sheet'!$A$2:$V$2329,9,FALSE)),'Ethnicity Reference'!$A$2:$B$22,2,FALSE),"Unknown"))))</f>
        <v/>
      </c>
      <c r="U1015" s="35"/>
    </row>
    <row r="1016" spans="1:21" ht="15.75">
      <c r="A1016" s="47"/>
      <c r="B1016" s="33"/>
      <c r="C1016" s="39" t="str">
        <f>IF($A1016 &lt;&gt; "",VLOOKUP($A1016,'Student reference sheet'!$A$2:$V$2329, 3,FALSE), "")</f>
        <v/>
      </c>
      <c r="D1016" s="39" t="str">
        <f>IF($A1016 &lt;&gt; "",VLOOKUP($A1016,'Student reference sheet'!$A$2:$V$2329, 2,FALSE), "")</f>
        <v/>
      </c>
      <c r="E1016" s="35"/>
      <c r="F1016" s="34"/>
      <c r="G1016" s="40" t="str">
        <f t="shared" ca="1" si="48"/>
        <v/>
      </c>
      <c r="H1016" s="40" t="str">
        <f t="shared" ca="1" si="49"/>
        <v/>
      </c>
      <c r="I1016" s="36" t="str">
        <f>IF($A1016 = "", "",
IF(COUNTIF(MINIMUM_DAY_DATES[], Attendance!J1016) &gt; 0, VLOOKUP(Attendance!$G1016,MINIMUM_DAY_PERIOD_SCHEDULE[], 2,TRUE),
IF(COUNTIF(RALLY_DATES[], Attendance!J1016) &gt; 0, VLOOKUP(Attendance!$G1016,RALLY_PERIOD_SCHEDULE[], 2,TRUE),
IF(WEEKDAY(Attendance!$J1016) = 2,
       IF(COUNTIF(FINALS_WEEK_MONDAY_DATE[],Attendance!$J1016) &gt; 0, VLOOKUP(Attendance!$G1016,FINALS_WEEK_MONDAY_PERIOD_SCHEDULE[],2,TRUE),
       VLOOKUP(Attendance!$G1016,REGULAR_WEEK_SCHEDULE[],6,TRUE)),
IF(WEEKDAY($J1016) = 3,
       IF(COUNTIF(FINALS_WEEK_TUESDAY_DATE[],Attendance!$J1016) &gt; 0, VLOOKUP(Attendance!$G1016,FINALS_WEEK_TUESDAY_PERIOD_SCHEDULE[],2,TRUE),
       VLOOKUP(Attendance!$G1016,REGULAR_WEEK_SCHEDULE[[Tuesday]:[Period]],5,TRUE)),
IF(WEEKDAY(Attendance!$J1016) = 4,
        IF(COUNTIF(BLOCK_WEDNESDAY_DATES[],Attendance!$J1016) &gt; 0, VLOOKUP(Attendance!$G1016,BLOCK_WEDNESDAY_PERIOD_SCHEDULE[],2,TRUE),
        IF(COUNTIF(FINALS_WEEK_WEDNESDAY_DATE[],Attendance!$J1016) &gt; 0, VLOOKUP(Attendance!$G1016,FINALS_WEEK_WEDNESDAY_PERIOD_SCHEDULE[],2,TRUE),
       VLOOKUP(Attendance!$G1016,REGULAR_WEEK_SCHEDULE[[Wednesday]:[Period]],4,TRUE))),
IF(WEEKDAY($J1016) = 5,
       IF(COUNTIF(BLOCK_THURSDAY_DATES[],Attendance!$J1016) &gt; 0, VLOOKUP(Attendance!$G1016,BLOCK_THURSDAY_PERIOD_SCHEDULE[],2,TRUE),
       IF(COUNTIF(FINALS_WEEK_THURSDAY_DATE[],Attendance!$J1016) &gt; 0, VLOOKUP(Attendance!$G1016,FINALS_WEEK_THURSDAY_PERIOD_SCHEDULE[],2,TRUE),
       VLOOKUP(Attendance!$G1016,REGULAR_WEEK_SCHEDULE[[Thursday]:[Period]],3,TRUE))),
IF(WEEKDAY(Attendance!$J1016) = 6,
       IF(COUNTIF(FINALS_WEEK_FRIDAY_DATE[],Attendance!$J1016) &gt; 0, VLOOKUP(Attendance!$G1016,FINALS_WEEK_FRIDAY_PERIOD_SCHEDULE[],2,TRUE),
       VLOOKUP(Attendance!$G1016,REGULAR_WEEK_SCHEDULE[[Friday]:[Period]],2,TRUE))))))))))</f>
        <v/>
      </c>
      <c r="J1016" s="41" t="str">
        <f t="shared" ca="1" si="50"/>
        <v/>
      </c>
      <c r="K1016" s="41" t="str">
        <f>IF($A1016 &lt;&gt; "",VLOOKUP($A1016,'Student reference sheet'!$A$2:$V$2329, 7,FALSE), "")</f>
        <v/>
      </c>
      <c r="L1016" s="30" t="str">
        <f>IF($A1016 ="", "", VLOOKUP($A1016, 'Student reference sheet'!$A$2:$Z$2603,23,FALSE))</f>
        <v/>
      </c>
      <c r="M1016" s="30" t="str">
        <f>IF($A1016 ="", "", VLOOKUP($A1016, 'Student reference sheet'!$A$2:$Z$2603,24,FALSE))</f>
        <v/>
      </c>
      <c r="N1016" s="30" t="str">
        <f>IF($A1016 ="", "", VLOOKUP($A1016, 'Student reference sheet'!$A$2:$Z$2603,26,FALSE))</f>
        <v/>
      </c>
      <c r="O1016" s="30" t="str">
        <f>IF($A1016 ="", "", VLOOKUP($A1016, 'Student reference sheet'!$A$2:$Z$2603,25,FALSE))</f>
        <v/>
      </c>
      <c r="P1016" s="39" t="str">
        <f>IF($A1016 = "", "", IF(OR(VLOOKUP($A1016,'Student reference sheet'!$A$2:$V$2400,8,FALSE) = "R",  VLOOKUP($A1016,'Student reference sheet'!$A$2:$V$2400,8,FALSE) = "L"), "X", ""))</f>
        <v/>
      </c>
      <c r="Q1016" s="39" t="str">
        <f>IF($A1016 ="", "", VLOOKUP($A1016, 'Student reference sheet'!$A$2:$V$2603,22,FALSE))</f>
        <v/>
      </c>
      <c r="R1016" s="39" t="str">
        <f>IF($A1016 &lt;&gt; "",VLOOKUP($A1016,'Student reference sheet'!$A$2:$V$2329, 5,FALSE), "")</f>
        <v/>
      </c>
      <c r="S1016" s="39" t="str">
        <f>IF($A1016 &lt;&gt; "",VLOOKUP($A1016,'Student reference sheet'!$A$2:$V$2329, 6,FALSE), "")</f>
        <v/>
      </c>
      <c r="T1016" s="30" t="str">
        <f>IF($A1016 = "","",
IF(VLOOKUP($A1016,'Student reference sheet'!$A$2:$V$2329, 10,FALSE) = "Y", "Hispanic",
IF(VLOOKUP($A1016,'Student reference sheet'!$A$2:$V$2329,11,FALSE) &lt;&gt; "",
IF(VLOOKUP($A1016,'Student reference sheet'!$A$2:$V$2329,11,FALSE) = "UNK", "Unknown", VLOOKUP(VALUE(VLOOKUP($A1016,'Student reference sheet'!$A$2:$V$2329,11,FALSE)),'Ethnicity Reference'!$A$2:$B$22,2,FALSE)),
IF(VLOOKUP($A1016,'Student reference sheet'!$A$2:$V$2329,9,FALSE) &lt;&gt; "", VLOOKUP(VALUE(VLOOKUP($A1016,'Student reference sheet'!$A$2:$V$2329,9,FALSE)),'Ethnicity Reference'!$A$2:$B$22,2,FALSE),"Unknown"))))</f>
        <v/>
      </c>
      <c r="U1016" s="35"/>
    </row>
    <row r="1017" spans="1:21" ht="15.75">
      <c r="A1017" s="47"/>
      <c r="B1017" s="33"/>
      <c r="C1017" s="39" t="str">
        <f>IF($A1017 &lt;&gt; "",VLOOKUP($A1017,'Student reference sheet'!$A$2:$V$2329, 3,FALSE), "")</f>
        <v/>
      </c>
      <c r="D1017" s="39" t="str">
        <f>IF($A1017 &lt;&gt; "",VLOOKUP($A1017,'Student reference sheet'!$A$2:$V$2329, 2,FALSE), "")</f>
        <v/>
      </c>
      <c r="E1017" s="35"/>
      <c r="F1017" s="34"/>
      <c r="G1017" s="40" t="str">
        <f t="shared" ca="1" si="48"/>
        <v/>
      </c>
      <c r="H1017" s="40" t="str">
        <f t="shared" ca="1" si="49"/>
        <v/>
      </c>
      <c r="I1017" s="36" t="str">
        <f>IF($A1017 = "", "",
IF(COUNTIF(MINIMUM_DAY_DATES[], Attendance!J1017) &gt; 0, VLOOKUP(Attendance!$G1017,MINIMUM_DAY_PERIOD_SCHEDULE[], 2,TRUE),
IF(COUNTIF(RALLY_DATES[], Attendance!J1017) &gt; 0, VLOOKUP(Attendance!$G1017,RALLY_PERIOD_SCHEDULE[], 2,TRUE),
IF(WEEKDAY(Attendance!$J1017) = 2,
       IF(COUNTIF(FINALS_WEEK_MONDAY_DATE[],Attendance!$J1017) &gt; 0, VLOOKUP(Attendance!$G1017,FINALS_WEEK_MONDAY_PERIOD_SCHEDULE[],2,TRUE),
       VLOOKUP(Attendance!$G1017,REGULAR_WEEK_SCHEDULE[],6,TRUE)),
IF(WEEKDAY($J1017) = 3,
       IF(COUNTIF(FINALS_WEEK_TUESDAY_DATE[],Attendance!$J1017) &gt; 0, VLOOKUP(Attendance!$G1017,FINALS_WEEK_TUESDAY_PERIOD_SCHEDULE[],2,TRUE),
       VLOOKUP(Attendance!$G1017,REGULAR_WEEK_SCHEDULE[[Tuesday]:[Period]],5,TRUE)),
IF(WEEKDAY(Attendance!$J1017) = 4,
        IF(COUNTIF(BLOCK_WEDNESDAY_DATES[],Attendance!$J1017) &gt; 0, VLOOKUP(Attendance!$G1017,BLOCK_WEDNESDAY_PERIOD_SCHEDULE[],2,TRUE),
        IF(COUNTIF(FINALS_WEEK_WEDNESDAY_DATE[],Attendance!$J1017) &gt; 0, VLOOKUP(Attendance!$G1017,FINALS_WEEK_WEDNESDAY_PERIOD_SCHEDULE[],2,TRUE),
       VLOOKUP(Attendance!$G1017,REGULAR_WEEK_SCHEDULE[[Wednesday]:[Period]],4,TRUE))),
IF(WEEKDAY($J1017) = 5,
       IF(COUNTIF(BLOCK_THURSDAY_DATES[],Attendance!$J1017) &gt; 0, VLOOKUP(Attendance!$G1017,BLOCK_THURSDAY_PERIOD_SCHEDULE[],2,TRUE),
       IF(COUNTIF(FINALS_WEEK_THURSDAY_DATE[],Attendance!$J1017) &gt; 0, VLOOKUP(Attendance!$G1017,FINALS_WEEK_THURSDAY_PERIOD_SCHEDULE[],2,TRUE),
       VLOOKUP(Attendance!$G1017,REGULAR_WEEK_SCHEDULE[[Thursday]:[Period]],3,TRUE))),
IF(WEEKDAY(Attendance!$J1017) = 6,
       IF(COUNTIF(FINALS_WEEK_FRIDAY_DATE[],Attendance!$J1017) &gt; 0, VLOOKUP(Attendance!$G1017,FINALS_WEEK_FRIDAY_PERIOD_SCHEDULE[],2,TRUE),
       VLOOKUP(Attendance!$G1017,REGULAR_WEEK_SCHEDULE[[Friday]:[Period]],2,TRUE))))))))))</f>
        <v/>
      </c>
      <c r="J1017" s="41" t="str">
        <f t="shared" ca="1" si="50"/>
        <v/>
      </c>
      <c r="K1017" s="41" t="str">
        <f>IF($A1017 &lt;&gt; "",VLOOKUP($A1017,'Student reference sheet'!$A$2:$V$2329, 7,FALSE), "")</f>
        <v/>
      </c>
      <c r="L1017" s="30" t="str">
        <f>IF($A1017 ="", "", VLOOKUP($A1017, 'Student reference sheet'!$A$2:$Z$2603,23,FALSE))</f>
        <v/>
      </c>
      <c r="M1017" s="30" t="str">
        <f>IF($A1017 ="", "", VLOOKUP($A1017, 'Student reference sheet'!$A$2:$Z$2603,24,FALSE))</f>
        <v/>
      </c>
      <c r="N1017" s="30" t="str">
        <f>IF($A1017 ="", "", VLOOKUP($A1017, 'Student reference sheet'!$A$2:$Z$2603,26,FALSE))</f>
        <v/>
      </c>
      <c r="O1017" s="30" t="str">
        <f>IF($A1017 ="", "", VLOOKUP($A1017, 'Student reference sheet'!$A$2:$Z$2603,25,FALSE))</f>
        <v/>
      </c>
      <c r="P1017" s="39" t="str">
        <f>IF($A1017 = "", "", IF(OR(VLOOKUP($A1017,'Student reference sheet'!$A$2:$V$2400,8,FALSE) = "R",  VLOOKUP($A1017,'Student reference sheet'!$A$2:$V$2400,8,FALSE) = "L"), "X", ""))</f>
        <v/>
      </c>
      <c r="Q1017" s="39" t="str">
        <f>IF($A1017 ="", "", VLOOKUP($A1017, 'Student reference sheet'!$A$2:$V$2603,22,FALSE))</f>
        <v/>
      </c>
      <c r="R1017" s="39" t="str">
        <f>IF($A1017 &lt;&gt; "",VLOOKUP($A1017,'Student reference sheet'!$A$2:$V$2329, 5,FALSE), "")</f>
        <v/>
      </c>
      <c r="S1017" s="39" t="str">
        <f>IF($A1017 &lt;&gt; "",VLOOKUP($A1017,'Student reference sheet'!$A$2:$V$2329, 6,FALSE), "")</f>
        <v/>
      </c>
      <c r="T1017" s="30" t="str">
        <f>IF($A1017 = "","",
IF(VLOOKUP($A1017,'Student reference sheet'!$A$2:$V$2329, 10,FALSE) = "Y", "Hispanic",
IF(VLOOKUP($A1017,'Student reference sheet'!$A$2:$V$2329,11,FALSE) &lt;&gt; "",
IF(VLOOKUP($A1017,'Student reference sheet'!$A$2:$V$2329,11,FALSE) = "UNK", "Unknown", VLOOKUP(VALUE(VLOOKUP($A1017,'Student reference sheet'!$A$2:$V$2329,11,FALSE)),'Ethnicity Reference'!$A$2:$B$22,2,FALSE)),
IF(VLOOKUP($A1017,'Student reference sheet'!$A$2:$V$2329,9,FALSE) &lt;&gt; "", VLOOKUP(VALUE(VLOOKUP($A1017,'Student reference sheet'!$A$2:$V$2329,9,FALSE)),'Ethnicity Reference'!$A$2:$B$22,2,FALSE),"Unknown"))))</f>
        <v/>
      </c>
      <c r="U1017" s="35"/>
    </row>
    <row r="1018" spans="1:21" ht="15.75">
      <c r="A1018" s="47"/>
      <c r="B1018" s="33"/>
      <c r="C1018" s="39" t="str">
        <f>IF($A1018 &lt;&gt; "",VLOOKUP($A1018,'Student reference sheet'!$A$2:$V$2329, 3,FALSE), "")</f>
        <v/>
      </c>
      <c r="D1018" s="39" t="str">
        <f>IF($A1018 &lt;&gt; "",VLOOKUP($A1018,'Student reference sheet'!$A$2:$V$2329, 2,FALSE), "")</f>
        <v/>
      </c>
      <c r="E1018" s="35"/>
      <c r="F1018" s="34"/>
      <c r="G1018" s="40" t="str">
        <f t="shared" ca="1" si="48"/>
        <v/>
      </c>
      <c r="H1018" s="40" t="str">
        <f t="shared" ca="1" si="49"/>
        <v/>
      </c>
      <c r="I1018" s="36" t="str">
        <f>IF($A1018 = "", "",
IF(COUNTIF(MINIMUM_DAY_DATES[], Attendance!J1018) &gt; 0, VLOOKUP(Attendance!$G1018,MINIMUM_DAY_PERIOD_SCHEDULE[], 2,TRUE),
IF(COUNTIF(RALLY_DATES[], Attendance!J1018) &gt; 0, VLOOKUP(Attendance!$G1018,RALLY_PERIOD_SCHEDULE[], 2,TRUE),
IF(WEEKDAY(Attendance!$J1018) = 2,
       IF(COUNTIF(FINALS_WEEK_MONDAY_DATE[],Attendance!$J1018) &gt; 0, VLOOKUP(Attendance!$G1018,FINALS_WEEK_MONDAY_PERIOD_SCHEDULE[],2,TRUE),
       VLOOKUP(Attendance!$G1018,REGULAR_WEEK_SCHEDULE[],6,TRUE)),
IF(WEEKDAY($J1018) = 3,
       IF(COUNTIF(FINALS_WEEK_TUESDAY_DATE[],Attendance!$J1018) &gt; 0, VLOOKUP(Attendance!$G1018,FINALS_WEEK_TUESDAY_PERIOD_SCHEDULE[],2,TRUE),
       VLOOKUP(Attendance!$G1018,REGULAR_WEEK_SCHEDULE[[Tuesday]:[Period]],5,TRUE)),
IF(WEEKDAY(Attendance!$J1018) = 4,
        IF(COUNTIF(BLOCK_WEDNESDAY_DATES[],Attendance!$J1018) &gt; 0, VLOOKUP(Attendance!$G1018,BLOCK_WEDNESDAY_PERIOD_SCHEDULE[],2,TRUE),
        IF(COUNTIF(FINALS_WEEK_WEDNESDAY_DATE[],Attendance!$J1018) &gt; 0, VLOOKUP(Attendance!$G1018,FINALS_WEEK_WEDNESDAY_PERIOD_SCHEDULE[],2,TRUE),
       VLOOKUP(Attendance!$G1018,REGULAR_WEEK_SCHEDULE[[Wednesday]:[Period]],4,TRUE))),
IF(WEEKDAY($J1018) = 5,
       IF(COUNTIF(BLOCK_THURSDAY_DATES[],Attendance!$J1018) &gt; 0, VLOOKUP(Attendance!$G1018,BLOCK_THURSDAY_PERIOD_SCHEDULE[],2,TRUE),
       IF(COUNTIF(FINALS_WEEK_THURSDAY_DATE[],Attendance!$J1018) &gt; 0, VLOOKUP(Attendance!$G1018,FINALS_WEEK_THURSDAY_PERIOD_SCHEDULE[],2,TRUE),
       VLOOKUP(Attendance!$G1018,REGULAR_WEEK_SCHEDULE[[Thursday]:[Period]],3,TRUE))),
IF(WEEKDAY(Attendance!$J1018) = 6,
       IF(COUNTIF(FINALS_WEEK_FRIDAY_DATE[],Attendance!$J1018) &gt; 0, VLOOKUP(Attendance!$G1018,FINALS_WEEK_FRIDAY_PERIOD_SCHEDULE[],2,TRUE),
       VLOOKUP(Attendance!$G1018,REGULAR_WEEK_SCHEDULE[[Friday]:[Period]],2,TRUE))))))))))</f>
        <v/>
      </c>
      <c r="J1018" s="41" t="str">
        <f t="shared" ca="1" si="50"/>
        <v/>
      </c>
      <c r="K1018" s="41" t="str">
        <f>IF($A1018 &lt;&gt; "",VLOOKUP($A1018,'Student reference sheet'!$A$2:$V$2329, 7,FALSE), "")</f>
        <v/>
      </c>
      <c r="L1018" s="30" t="str">
        <f>IF($A1018 ="", "", VLOOKUP($A1018, 'Student reference sheet'!$A$2:$Z$2603,23,FALSE))</f>
        <v/>
      </c>
      <c r="M1018" s="30" t="str">
        <f>IF($A1018 ="", "", VLOOKUP($A1018, 'Student reference sheet'!$A$2:$Z$2603,24,FALSE))</f>
        <v/>
      </c>
      <c r="N1018" s="30" t="str">
        <f>IF($A1018 ="", "", VLOOKUP($A1018, 'Student reference sheet'!$A$2:$Z$2603,26,FALSE))</f>
        <v/>
      </c>
      <c r="O1018" s="30" t="str">
        <f>IF($A1018 ="", "", VLOOKUP($A1018, 'Student reference sheet'!$A$2:$Z$2603,25,FALSE))</f>
        <v/>
      </c>
      <c r="P1018" s="39" t="str">
        <f>IF($A1018 = "", "", IF(OR(VLOOKUP($A1018,'Student reference sheet'!$A$2:$V$2400,8,FALSE) = "R",  VLOOKUP($A1018,'Student reference sheet'!$A$2:$V$2400,8,FALSE) = "L"), "X", ""))</f>
        <v/>
      </c>
      <c r="Q1018" s="39" t="str">
        <f>IF($A1018 ="", "", VLOOKUP($A1018, 'Student reference sheet'!$A$2:$V$2603,22,FALSE))</f>
        <v/>
      </c>
      <c r="R1018" s="39" t="str">
        <f>IF($A1018 &lt;&gt; "",VLOOKUP($A1018,'Student reference sheet'!$A$2:$V$2329, 5,FALSE), "")</f>
        <v/>
      </c>
      <c r="S1018" s="39" t="str">
        <f>IF($A1018 &lt;&gt; "",VLOOKUP($A1018,'Student reference sheet'!$A$2:$V$2329, 6,FALSE), "")</f>
        <v/>
      </c>
      <c r="T1018" s="30" t="str">
        <f>IF($A1018 = "","",
IF(VLOOKUP($A1018,'Student reference sheet'!$A$2:$V$2329, 10,FALSE) = "Y", "Hispanic",
IF(VLOOKUP($A1018,'Student reference sheet'!$A$2:$V$2329,11,FALSE) &lt;&gt; "",
IF(VLOOKUP($A1018,'Student reference sheet'!$A$2:$V$2329,11,FALSE) = "UNK", "Unknown", VLOOKUP(VALUE(VLOOKUP($A1018,'Student reference sheet'!$A$2:$V$2329,11,FALSE)),'Ethnicity Reference'!$A$2:$B$22,2,FALSE)),
IF(VLOOKUP($A1018,'Student reference sheet'!$A$2:$V$2329,9,FALSE) &lt;&gt; "", VLOOKUP(VALUE(VLOOKUP($A1018,'Student reference sheet'!$A$2:$V$2329,9,FALSE)),'Ethnicity Reference'!$A$2:$B$22,2,FALSE),"Unknown"))))</f>
        <v/>
      </c>
      <c r="U1018" s="35"/>
    </row>
    <row r="1019" spans="1:21" ht="15.75">
      <c r="A1019" s="47"/>
      <c r="B1019" s="33"/>
      <c r="C1019" s="39" t="str">
        <f>IF($A1019 &lt;&gt; "",VLOOKUP($A1019,'Student reference sheet'!$A$2:$V$2329, 3,FALSE), "")</f>
        <v/>
      </c>
      <c r="D1019" s="39" t="str">
        <f>IF($A1019 &lt;&gt; "",VLOOKUP($A1019,'Student reference sheet'!$A$2:$V$2329, 2,FALSE), "")</f>
        <v/>
      </c>
      <c r="E1019" s="35"/>
      <c r="F1019" s="34"/>
      <c r="G1019" s="40" t="str">
        <f t="shared" ca="1" si="48"/>
        <v/>
      </c>
      <c r="H1019" s="40" t="str">
        <f t="shared" ca="1" si="49"/>
        <v/>
      </c>
      <c r="I1019" s="36" t="str">
        <f>IF($A1019 = "", "",
IF(COUNTIF(MINIMUM_DAY_DATES[], Attendance!J1019) &gt; 0, VLOOKUP(Attendance!$G1019,MINIMUM_DAY_PERIOD_SCHEDULE[], 2,TRUE),
IF(COUNTIF(RALLY_DATES[], Attendance!J1019) &gt; 0, VLOOKUP(Attendance!$G1019,RALLY_PERIOD_SCHEDULE[], 2,TRUE),
IF(WEEKDAY(Attendance!$J1019) = 2,
       IF(COUNTIF(FINALS_WEEK_MONDAY_DATE[],Attendance!$J1019) &gt; 0, VLOOKUP(Attendance!$G1019,FINALS_WEEK_MONDAY_PERIOD_SCHEDULE[],2,TRUE),
       VLOOKUP(Attendance!$G1019,REGULAR_WEEK_SCHEDULE[],6,TRUE)),
IF(WEEKDAY($J1019) = 3,
       IF(COUNTIF(FINALS_WEEK_TUESDAY_DATE[],Attendance!$J1019) &gt; 0, VLOOKUP(Attendance!$G1019,FINALS_WEEK_TUESDAY_PERIOD_SCHEDULE[],2,TRUE),
       VLOOKUP(Attendance!$G1019,REGULAR_WEEK_SCHEDULE[[Tuesday]:[Period]],5,TRUE)),
IF(WEEKDAY(Attendance!$J1019) = 4,
        IF(COUNTIF(BLOCK_WEDNESDAY_DATES[],Attendance!$J1019) &gt; 0, VLOOKUP(Attendance!$G1019,BLOCK_WEDNESDAY_PERIOD_SCHEDULE[],2,TRUE),
        IF(COUNTIF(FINALS_WEEK_WEDNESDAY_DATE[],Attendance!$J1019) &gt; 0, VLOOKUP(Attendance!$G1019,FINALS_WEEK_WEDNESDAY_PERIOD_SCHEDULE[],2,TRUE),
       VLOOKUP(Attendance!$G1019,REGULAR_WEEK_SCHEDULE[[Wednesday]:[Period]],4,TRUE))),
IF(WEEKDAY($J1019) = 5,
       IF(COUNTIF(BLOCK_THURSDAY_DATES[],Attendance!$J1019) &gt; 0, VLOOKUP(Attendance!$G1019,BLOCK_THURSDAY_PERIOD_SCHEDULE[],2,TRUE),
       IF(COUNTIF(FINALS_WEEK_THURSDAY_DATE[],Attendance!$J1019) &gt; 0, VLOOKUP(Attendance!$G1019,FINALS_WEEK_THURSDAY_PERIOD_SCHEDULE[],2,TRUE),
       VLOOKUP(Attendance!$G1019,REGULAR_WEEK_SCHEDULE[[Thursday]:[Period]],3,TRUE))),
IF(WEEKDAY(Attendance!$J1019) = 6,
       IF(COUNTIF(FINALS_WEEK_FRIDAY_DATE[],Attendance!$J1019) &gt; 0, VLOOKUP(Attendance!$G1019,FINALS_WEEK_FRIDAY_PERIOD_SCHEDULE[],2,TRUE),
       VLOOKUP(Attendance!$G1019,REGULAR_WEEK_SCHEDULE[[Friday]:[Period]],2,TRUE))))))))))</f>
        <v/>
      </c>
      <c r="J1019" s="41" t="str">
        <f t="shared" ca="1" si="50"/>
        <v/>
      </c>
      <c r="K1019" s="41" t="str">
        <f>IF($A1019 &lt;&gt; "",VLOOKUP($A1019,'Student reference sheet'!$A$2:$V$2329, 7,FALSE), "")</f>
        <v/>
      </c>
      <c r="L1019" s="30" t="str">
        <f>IF($A1019 ="", "", VLOOKUP($A1019, 'Student reference sheet'!$A$2:$Z$2603,23,FALSE))</f>
        <v/>
      </c>
      <c r="M1019" s="30" t="str">
        <f>IF($A1019 ="", "", VLOOKUP($A1019, 'Student reference sheet'!$A$2:$Z$2603,24,FALSE))</f>
        <v/>
      </c>
      <c r="N1019" s="30" t="str">
        <f>IF($A1019 ="", "", VLOOKUP($A1019, 'Student reference sheet'!$A$2:$Z$2603,26,FALSE))</f>
        <v/>
      </c>
      <c r="O1019" s="30" t="str">
        <f>IF($A1019 ="", "", VLOOKUP($A1019, 'Student reference sheet'!$A$2:$Z$2603,25,FALSE))</f>
        <v/>
      </c>
      <c r="P1019" s="39" t="str">
        <f>IF($A1019 = "", "", IF(OR(VLOOKUP($A1019,'Student reference sheet'!$A$2:$V$2400,8,FALSE) = "R",  VLOOKUP($A1019,'Student reference sheet'!$A$2:$V$2400,8,FALSE) = "L"), "X", ""))</f>
        <v/>
      </c>
      <c r="Q1019" s="39" t="str">
        <f>IF($A1019 ="", "", VLOOKUP($A1019, 'Student reference sheet'!$A$2:$V$2603,22,FALSE))</f>
        <v/>
      </c>
      <c r="R1019" s="39" t="str">
        <f>IF($A1019 &lt;&gt; "",VLOOKUP($A1019,'Student reference sheet'!$A$2:$V$2329, 5,FALSE), "")</f>
        <v/>
      </c>
      <c r="S1019" s="39" t="str">
        <f>IF($A1019 &lt;&gt; "",VLOOKUP($A1019,'Student reference sheet'!$A$2:$V$2329, 6,FALSE), "")</f>
        <v/>
      </c>
      <c r="T1019" s="30" t="str">
        <f>IF($A1019 = "","",
IF(VLOOKUP($A1019,'Student reference sheet'!$A$2:$V$2329, 10,FALSE) = "Y", "Hispanic",
IF(VLOOKUP($A1019,'Student reference sheet'!$A$2:$V$2329,11,FALSE) &lt;&gt; "",
IF(VLOOKUP($A1019,'Student reference sheet'!$A$2:$V$2329,11,FALSE) = "UNK", "Unknown", VLOOKUP(VALUE(VLOOKUP($A1019,'Student reference sheet'!$A$2:$V$2329,11,FALSE)),'Ethnicity Reference'!$A$2:$B$22,2,FALSE)),
IF(VLOOKUP($A1019,'Student reference sheet'!$A$2:$V$2329,9,FALSE) &lt;&gt; "", VLOOKUP(VALUE(VLOOKUP($A1019,'Student reference sheet'!$A$2:$V$2329,9,FALSE)),'Ethnicity Reference'!$A$2:$B$22,2,FALSE),"Unknown"))))</f>
        <v/>
      </c>
      <c r="U1019" s="35"/>
    </row>
    <row r="1020" spans="1:21" ht="15.75">
      <c r="A1020" s="47"/>
      <c r="B1020" s="33"/>
      <c r="C1020" s="39" t="str">
        <f>IF($A1020 &lt;&gt; "",VLOOKUP($A1020,'Student reference sheet'!$A$2:$V$2329, 3,FALSE), "")</f>
        <v/>
      </c>
      <c r="D1020" s="39" t="str">
        <f>IF($A1020 &lt;&gt; "",VLOOKUP($A1020,'Student reference sheet'!$A$2:$V$2329, 2,FALSE), "")</f>
        <v/>
      </c>
      <c r="E1020" s="35"/>
      <c r="F1020" s="34"/>
      <c r="G1020" s="40" t="str">
        <f t="shared" ca="1" si="48"/>
        <v/>
      </c>
      <c r="H1020" s="40" t="str">
        <f t="shared" ca="1" si="49"/>
        <v/>
      </c>
      <c r="I1020" s="36" t="str">
        <f>IF($A1020 = "", "",
IF(COUNTIF(MINIMUM_DAY_DATES[], Attendance!J1020) &gt; 0, VLOOKUP(Attendance!$G1020,MINIMUM_DAY_PERIOD_SCHEDULE[], 2,TRUE),
IF(COUNTIF(RALLY_DATES[], Attendance!J1020) &gt; 0, VLOOKUP(Attendance!$G1020,RALLY_PERIOD_SCHEDULE[], 2,TRUE),
IF(WEEKDAY(Attendance!$J1020) = 2,
       IF(COUNTIF(FINALS_WEEK_MONDAY_DATE[],Attendance!$J1020) &gt; 0, VLOOKUP(Attendance!$G1020,FINALS_WEEK_MONDAY_PERIOD_SCHEDULE[],2,TRUE),
       VLOOKUP(Attendance!$G1020,REGULAR_WEEK_SCHEDULE[],6,TRUE)),
IF(WEEKDAY($J1020) = 3,
       IF(COUNTIF(FINALS_WEEK_TUESDAY_DATE[],Attendance!$J1020) &gt; 0, VLOOKUP(Attendance!$G1020,FINALS_WEEK_TUESDAY_PERIOD_SCHEDULE[],2,TRUE),
       VLOOKUP(Attendance!$G1020,REGULAR_WEEK_SCHEDULE[[Tuesday]:[Period]],5,TRUE)),
IF(WEEKDAY(Attendance!$J1020) = 4,
        IF(COUNTIF(BLOCK_WEDNESDAY_DATES[],Attendance!$J1020) &gt; 0, VLOOKUP(Attendance!$G1020,BLOCK_WEDNESDAY_PERIOD_SCHEDULE[],2,TRUE),
        IF(COUNTIF(FINALS_WEEK_WEDNESDAY_DATE[],Attendance!$J1020) &gt; 0, VLOOKUP(Attendance!$G1020,FINALS_WEEK_WEDNESDAY_PERIOD_SCHEDULE[],2,TRUE),
       VLOOKUP(Attendance!$G1020,REGULAR_WEEK_SCHEDULE[[Wednesday]:[Period]],4,TRUE))),
IF(WEEKDAY($J1020) = 5,
       IF(COUNTIF(BLOCK_THURSDAY_DATES[],Attendance!$J1020) &gt; 0, VLOOKUP(Attendance!$G1020,BLOCK_THURSDAY_PERIOD_SCHEDULE[],2,TRUE),
       IF(COUNTIF(FINALS_WEEK_THURSDAY_DATE[],Attendance!$J1020) &gt; 0, VLOOKUP(Attendance!$G1020,FINALS_WEEK_THURSDAY_PERIOD_SCHEDULE[],2,TRUE),
       VLOOKUP(Attendance!$G1020,REGULAR_WEEK_SCHEDULE[[Thursday]:[Period]],3,TRUE))),
IF(WEEKDAY(Attendance!$J1020) = 6,
       IF(COUNTIF(FINALS_WEEK_FRIDAY_DATE[],Attendance!$J1020) &gt; 0, VLOOKUP(Attendance!$G1020,FINALS_WEEK_FRIDAY_PERIOD_SCHEDULE[],2,TRUE),
       VLOOKUP(Attendance!$G1020,REGULAR_WEEK_SCHEDULE[[Friday]:[Period]],2,TRUE))))))))))</f>
        <v/>
      </c>
      <c r="J1020" s="41" t="str">
        <f t="shared" ca="1" si="50"/>
        <v/>
      </c>
      <c r="K1020" s="41" t="str">
        <f>IF($A1020 &lt;&gt; "",VLOOKUP($A1020,'Student reference sheet'!$A$2:$V$2329, 7,FALSE), "")</f>
        <v/>
      </c>
      <c r="L1020" s="30" t="str">
        <f>IF($A1020 ="", "", VLOOKUP($A1020, 'Student reference sheet'!$A$2:$Z$2603,23,FALSE))</f>
        <v/>
      </c>
      <c r="M1020" s="30" t="str">
        <f>IF($A1020 ="", "", VLOOKUP($A1020, 'Student reference sheet'!$A$2:$Z$2603,24,FALSE))</f>
        <v/>
      </c>
      <c r="N1020" s="30" t="str">
        <f>IF($A1020 ="", "", VLOOKUP($A1020, 'Student reference sheet'!$A$2:$Z$2603,26,FALSE))</f>
        <v/>
      </c>
      <c r="O1020" s="30" t="str">
        <f>IF($A1020 ="", "", VLOOKUP($A1020, 'Student reference sheet'!$A$2:$Z$2603,25,FALSE))</f>
        <v/>
      </c>
      <c r="P1020" s="39" t="str">
        <f>IF($A1020 = "", "", IF(OR(VLOOKUP($A1020,'Student reference sheet'!$A$2:$V$2400,8,FALSE) = "R",  VLOOKUP($A1020,'Student reference sheet'!$A$2:$V$2400,8,FALSE) = "L"), "X", ""))</f>
        <v/>
      </c>
      <c r="Q1020" s="39" t="str">
        <f>IF($A1020 ="", "", VLOOKUP($A1020, 'Student reference sheet'!$A$2:$V$2603,22,FALSE))</f>
        <v/>
      </c>
      <c r="R1020" s="39" t="str">
        <f>IF($A1020 &lt;&gt; "",VLOOKUP($A1020,'Student reference sheet'!$A$2:$V$2329, 5,FALSE), "")</f>
        <v/>
      </c>
      <c r="S1020" s="39" t="str">
        <f>IF($A1020 &lt;&gt; "",VLOOKUP($A1020,'Student reference sheet'!$A$2:$V$2329, 6,FALSE), "")</f>
        <v/>
      </c>
      <c r="T1020" s="30" t="str">
        <f>IF($A1020 = "","",
IF(VLOOKUP($A1020,'Student reference sheet'!$A$2:$V$2329, 10,FALSE) = "Y", "Hispanic",
IF(VLOOKUP($A1020,'Student reference sheet'!$A$2:$V$2329,11,FALSE) &lt;&gt; "",
IF(VLOOKUP($A1020,'Student reference sheet'!$A$2:$V$2329,11,FALSE) = "UNK", "Unknown", VLOOKUP(VALUE(VLOOKUP($A1020,'Student reference sheet'!$A$2:$V$2329,11,FALSE)),'Ethnicity Reference'!$A$2:$B$22,2,FALSE)),
IF(VLOOKUP($A1020,'Student reference sheet'!$A$2:$V$2329,9,FALSE) &lt;&gt; "", VLOOKUP(VALUE(VLOOKUP($A1020,'Student reference sheet'!$A$2:$V$2329,9,FALSE)),'Ethnicity Reference'!$A$2:$B$22,2,FALSE),"Unknown"))))</f>
        <v/>
      </c>
      <c r="U1020" s="35"/>
    </row>
    <row r="1021" spans="1:21" ht="15.75">
      <c r="A1021" s="47"/>
      <c r="B1021" s="33"/>
      <c r="C1021" s="39" t="str">
        <f>IF($A1021 &lt;&gt; "",VLOOKUP($A1021,'Student reference sheet'!$A$2:$V$2329, 3,FALSE), "")</f>
        <v/>
      </c>
      <c r="D1021" s="39" t="str">
        <f>IF($A1021 &lt;&gt; "",VLOOKUP($A1021,'Student reference sheet'!$A$2:$V$2329, 2,FALSE), "")</f>
        <v/>
      </c>
      <c r="E1021" s="35"/>
      <c r="F1021" s="34"/>
      <c r="G1021" s="40" t="str">
        <f t="shared" ca="1" si="48"/>
        <v/>
      </c>
      <c r="H1021" s="40" t="str">
        <f t="shared" ca="1" si="49"/>
        <v/>
      </c>
      <c r="I1021" s="36" t="str">
        <f>IF($A1021 = "", "",
IF(COUNTIF(MINIMUM_DAY_DATES[], Attendance!J1021) &gt; 0, VLOOKUP(Attendance!$G1021,MINIMUM_DAY_PERIOD_SCHEDULE[], 2,TRUE),
IF(COUNTIF(RALLY_DATES[], Attendance!J1021) &gt; 0, VLOOKUP(Attendance!$G1021,RALLY_PERIOD_SCHEDULE[], 2,TRUE),
IF(WEEKDAY(Attendance!$J1021) = 2,
       IF(COUNTIF(FINALS_WEEK_MONDAY_DATE[],Attendance!$J1021) &gt; 0, VLOOKUP(Attendance!$G1021,FINALS_WEEK_MONDAY_PERIOD_SCHEDULE[],2,TRUE),
       VLOOKUP(Attendance!$G1021,REGULAR_WEEK_SCHEDULE[],6,TRUE)),
IF(WEEKDAY($J1021) = 3,
       IF(COUNTIF(FINALS_WEEK_TUESDAY_DATE[],Attendance!$J1021) &gt; 0, VLOOKUP(Attendance!$G1021,FINALS_WEEK_TUESDAY_PERIOD_SCHEDULE[],2,TRUE),
       VLOOKUP(Attendance!$G1021,REGULAR_WEEK_SCHEDULE[[Tuesday]:[Period]],5,TRUE)),
IF(WEEKDAY(Attendance!$J1021) = 4,
        IF(COUNTIF(BLOCK_WEDNESDAY_DATES[],Attendance!$J1021) &gt; 0, VLOOKUP(Attendance!$G1021,BLOCK_WEDNESDAY_PERIOD_SCHEDULE[],2,TRUE),
        IF(COUNTIF(FINALS_WEEK_WEDNESDAY_DATE[],Attendance!$J1021) &gt; 0, VLOOKUP(Attendance!$G1021,FINALS_WEEK_WEDNESDAY_PERIOD_SCHEDULE[],2,TRUE),
       VLOOKUP(Attendance!$G1021,REGULAR_WEEK_SCHEDULE[[Wednesday]:[Period]],4,TRUE))),
IF(WEEKDAY($J1021) = 5,
       IF(COUNTIF(BLOCK_THURSDAY_DATES[],Attendance!$J1021) &gt; 0, VLOOKUP(Attendance!$G1021,BLOCK_THURSDAY_PERIOD_SCHEDULE[],2,TRUE),
       IF(COUNTIF(FINALS_WEEK_THURSDAY_DATE[],Attendance!$J1021) &gt; 0, VLOOKUP(Attendance!$G1021,FINALS_WEEK_THURSDAY_PERIOD_SCHEDULE[],2,TRUE),
       VLOOKUP(Attendance!$G1021,REGULAR_WEEK_SCHEDULE[[Thursday]:[Period]],3,TRUE))),
IF(WEEKDAY(Attendance!$J1021) = 6,
       IF(COUNTIF(FINALS_WEEK_FRIDAY_DATE[],Attendance!$J1021) &gt; 0, VLOOKUP(Attendance!$G1021,FINALS_WEEK_FRIDAY_PERIOD_SCHEDULE[],2,TRUE),
       VLOOKUP(Attendance!$G1021,REGULAR_WEEK_SCHEDULE[[Friday]:[Period]],2,TRUE))))))))))</f>
        <v/>
      </c>
      <c r="J1021" s="41" t="str">
        <f t="shared" ca="1" si="50"/>
        <v/>
      </c>
      <c r="K1021" s="41" t="str">
        <f>IF($A1021 &lt;&gt; "",VLOOKUP($A1021,'Student reference sheet'!$A$2:$V$2329, 7,FALSE), "")</f>
        <v/>
      </c>
      <c r="L1021" s="30" t="str">
        <f>IF($A1021 ="", "", VLOOKUP($A1021, 'Student reference sheet'!$A$2:$Z$2603,23,FALSE))</f>
        <v/>
      </c>
      <c r="M1021" s="30" t="str">
        <f>IF($A1021 ="", "", VLOOKUP($A1021, 'Student reference sheet'!$A$2:$Z$2603,24,FALSE))</f>
        <v/>
      </c>
      <c r="N1021" s="30" t="str">
        <f>IF($A1021 ="", "", VLOOKUP($A1021, 'Student reference sheet'!$A$2:$Z$2603,26,FALSE))</f>
        <v/>
      </c>
      <c r="O1021" s="30" t="str">
        <f>IF($A1021 ="", "", VLOOKUP($A1021, 'Student reference sheet'!$A$2:$Z$2603,25,FALSE))</f>
        <v/>
      </c>
      <c r="P1021" s="39" t="str">
        <f>IF($A1021 = "", "", IF(OR(VLOOKUP($A1021,'Student reference sheet'!$A$2:$V$2400,8,FALSE) = "R",  VLOOKUP($A1021,'Student reference sheet'!$A$2:$V$2400,8,FALSE) = "L"), "X", ""))</f>
        <v/>
      </c>
      <c r="Q1021" s="39" t="str">
        <f>IF($A1021 ="", "", VLOOKUP($A1021, 'Student reference sheet'!$A$2:$V$2603,22,FALSE))</f>
        <v/>
      </c>
      <c r="R1021" s="39" t="str">
        <f>IF($A1021 &lt;&gt; "",VLOOKUP($A1021,'Student reference sheet'!$A$2:$V$2329, 5,FALSE), "")</f>
        <v/>
      </c>
      <c r="S1021" s="39" t="str">
        <f>IF($A1021 &lt;&gt; "",VLOOKUP($A1021,'Student reference sheet'!$A$2:$V$2329, 6,FALSE), "")</f>
        <v/>
      </c>
      <c r="T1021" s="30" t="str">
        <f>IF($A1021 = "","",
IF(VLOOKUP($A1021,'Student reference sheet'!$A$2:$V$2329, 10,FALSE) = "Y", "Hispanic",
IF(VLOOKUP($A1021,'Student reference sheet'!$A$2:$V$2329,11,FALSE) &lt;&gt; "",
IF(VLOOKUP($A1021,'Student reference sheet'!$A$2:$V$2329,11,FALSE) = "UNK", "Unknown", VLOOKUP(VALUE(VLOOKUP($A1021,'Student reference sheet'!$A$2:$V$2329,11,FALSE)),'Ethnicity Reference'!$A$2:$B$22,2,FALSE)),
IF(VLOOKUP($A1021,'Student reference sheet'!$A$2:$V$2329,9,FALSE) &lt;&gt; "", VLOOKUP(VALUE(VLOOKUP($A1021,'Student reference sheet'!$A$2:$V$2329,9,FALSE)),'Ethnicity Reference'!$A$2:$B$22,2,FALSE),"Unknown"))))</f>
        <v/>
      </c>
      <c r="U1021" s="35"/>
    </row>
    <row r="1022" spans="1:21" ht="15.75">
      <c r="A1022" s="47"/>
      <c r="B1022" s="33"/>
      <c r="C1022" s="39" t="str">
        <f>IF($A1022 &lt;&gt; "",VLOOKUP($A1022,'Student reference sheet'!$A$2:$V$2329, 3,FALSE), "")</f>
        <v/>
      </c>
      <c r="D1022" s="39" t="str">
        <f>IF($A1022 &lt;&gt; "",VLOOKUP($A1022,'Student reference sheet'!$A$2:$V$2329, 2,FALSE), "")</f>
        <v/>
      </c>
      <c r="E1022" s="35"/>
      <c r="F1022" s="34"/>
      <c r="G1022" s="40" t="str">
        <f t="shared" ca="1" si="48"/>
        <v/>
      </c>
      <c r="H1022" s="40" t="str">
        <f t="shared" ca="1" si="49"/>
        <v/>
      </c>
      <c r="I1022" s="36" t="str">
        <f>IF($A1022 = "", "",
IF(COUNTIF(MINIMUM_DAY_DATES[], Attendance!J1022) &gt; 0, VLOOKUP(Attendance!$G1022,MINIMUM_DAY_PERIOD_SCHEDULE[], 2,TRUE),
IF(COUNTIF(RALLY_DATES[], Attendance!J1022) &gt; 0, VLOOKUP(Attendance!$G1022,RALLY_PERIOD_SCHEDULE[], 2,TRUE),
IF(WEEKDAY(Attendance!$J1022) = 2,
       IF(COUNTIF(FINALS_WEEK_MONDAY_DATE[],Attendance!$J1022) &gt; 0, VLOOKUP(Attendance!$G1022,FINALS_WEEK_MONDAY_PERIOD_SCHEDULE[],2,TRUE),
       VLOOKUP(Attendance!$G1022,REGULAR_WEEK_SCHEDULE[],6,TRUE)),
IF(WEEKDAY($J1022) = 3,
       IF(COUNTIF(FINALS_WEEK_TUESDAY_DATE[],Attendance!$J1022) &gt; 0, VLOOKUP(Attendance!$G1022,FINALS_WEEK_TUESDAY_PERIOD_SCHEDULE[],2,TRUE),
       VLOOKUP(Attendance!$G1022,REGULAR_WEEK_SCHEDULE[[Tuesday]:[Period]],5,TRUE)),
IF(WEEKDAY(Attendance!$J1022) = 4,
        IF(COUNTIF(BLOCK_WEDNESDAY_DATES[],Attendance!$J1022) &gt; 0, VLOOKUP(Attendance!$G1022,BLOCK_WEDNESDAY_PERIOD_SCHEDULE[],2,TRUE),
        IF(COUNTIF(FINALS_WEEK_WEDNESDAY_DATE[],Attendance!$J1022) &gt; 0, VLOOKUP(Attendance!$G1022,FINALS_WEEK_WEDNESDAY_PERIOD_SCHEDULE[],2,TRUE),
       VLOOKUP(Attendance!$G1022,REGULAR_WEEK_SCHEDULE[[Wednesday]:[Period]],4,TRUE))),
IF(WEEKDAY($J1022) = 5,
       IF(COUNTIF(BLOCK_THURSDAY_DATES[],Attendance!$J1022) &gt; 0, VLOOKUP(Attendance!$G1022,BLOCK_THURSDAY_PERIOD_SCHEDULE[],2,TRUE),
       IF(COUNTIF(FINALS_WEEK_THURSDAY_DATE[],Attendance!$J1022) &gt; 0, VLOOKUP(Attendance!$G1022,FINALS_WEEK_THURSDAY_PERIOD_SCHEDULE[],2,TRUE),
       VLOOKUP(Attendance!$G1022,REGULAR_WEEK_SCHEDULE[[Thursday]:[Period]],3,TRUE))),
IF(WEEKDAY(Attendance!$J1022) = 6,
       IF(COUNTIF(FINALS_WEEK_FRIDAY_DATE[],Attendance!$J1022) &gt; 0, VLOOKUP(Attendance!$G1022,FINALS_WEEK_FRIDAY_PERIOD_SCHEDULE[],2,TRUE),
       VLOOKUP(Attendance!$G1022,REGULAR_WEEK_SCHEDULE[[Friday]:[Period]],2,TRUE))))))))))</f>
        <v/>
      </c>
      <c r="J1022" s="41" t="str">
        <f t="shared" ca="1" si="50"/>
        <v/>
      </c>
      <c r="K1022" s="41" t="str">
        <f>IF($A1022 &lt;&gt; "",VLOOKUP($A1022,'Student reference sheet'!$A$2:$V$2329, 7,FALSE), "")</f>
        <v/>
      </c>
      <c r="L1022" s="30" t="str">
        <f>IF($A1022 ="", "", VLOOKUP($A1022, 'Student reference sheet'!$A$2:$Z$2603,23,FALSE))</f>
        <v/>
      </c>
      <c r="M1022" s="30" t="str">
        <f>IF($A1022 ="", "", VLOOKUP($A1022, 'Student reference sheet'!$A$2:$Z$2603,24,FALSE))</f>
        <v/>
      </c>
      <c r="N1022" s="30" t="str">
        <f>IF($A1022 ="", "", VLOOKUP($A1022, 'Student reference sheet'!$A$2:$Z$2603,26,FALSE))</f>
        <v/>
      </c>
      <c r="O1022" s="30" t="str">
        <f>IF($A1022 ="", "", VLOOKUP($A1022, 'Student reference sheet'!$A$2:$Z$2603,25,FALSE))</f>
        <v/>
      </c>
      <c r="P1022" s="39" t="str">
        <f>IF($A1022 = "", "", IF(OR(VLOOKUP($A1022,'Student reference sheet'!$A$2:$V$2400,8,FALSE) = "R",  VLOOKUP($A1022,'Student reference sheet'!$A$2:$V$2400,8,FALSE) = "L"), "X", ""))</f>
        <v/>
      </c>
      <c r="Q1022" s="39" t="str">
        <f>IF($A1022 ="", "", VLOOKUP($A1022, 'Student reference sheet'!$A$2:$V$2603,22,FALSE))</f>
        <v/>
      </c>
      <c r="R1022" s="39" t="str">
        <f>IF($A1022 &lt;&gt; "",VLOOKUP($A1022,'Student reference sheet'!$A$2:$V$2329, 5,FALSE), "")</f>
        <v/>
      </c>
      <c r="S1022" s="39" t="str">
        <f>IF($A1022 &lt;&gt; "",VLOOKUP($A1022,'Student reference sheet'!$A$2:$V$2329, 6,FALSE), "")</f>
        <v/>
      </c>
      <c r="T1022" s="30" t="str">
        <f>IF($A1022 = "","",
IF(VLOOKUP($A1022,'Student reference sheet'!$A$2:$V$2329, 10,FALSE) = "Y", "Hispanic",
IF(VLOOKUP($A1022,'Student reference sheet'!$A$2:$V$2329,11,FALSE) &lt;&gt; "",
IF(VLOOKUP($A1022,'Student reference sheet'!$A$2:$V$2329,11,FALSE) = "UNK", "Unknown", VLOOKUP(VALUE(VLOOKUP($A1022,'Student reference sheet'!$A$2:$V$2329,11,FALSE)),'Ethnicity Reference'!$A$2:$B$22,2,FALSE)),
IF(VLOOKUP($A1022,'Student reference sheet'!$A$2:$V$2329,9,FALSE) &lt;&gt; "", VLOOKUP(VALUE(VLOOKUP($A1022,'Student reference sheet'!$A$2:$V$2329,9,FALSE)),'Ethnicity Reference'!$A$2:$B$22,2,FALSE),"Unknown"))))</f>
        <v/>
      </c>
      <c r="U1022" s="35"/>
    </row>
    <row r="1023" spans="1:21" ht="15.75">
      <c r="A1023" s="47"/>
      <c r="B1023" s="33"/>
      <c r="C1023" s="39" t="str">
        <f>IF($A1023 &lt;&gt; "",VLOOKUP($A1023,'Student reference sheet'!$A$2:$V$2329, 3,FALSE), "")</f>
        <v/>
      </c>
      <c r="D1023" s="39" t="str">
        <f>IF($A1023 &lt;&gt; "",VLOOKUP($A1023,'Student reference sheet'!$A$2:$V$2329, 2,FALSE), "")</f>
        <v/>
      </c>
      <c r="E1023" s="35"/>
      <c r="F1023" s="34"/>
      <c r="G1023" s="40" t="str">
        <f t="shared" ca="1" si="48"/>
        <v/>
      </c>
      <c r="H1023" s="40" t="str">
        <f t="shared" ca="1" si="49"/>
        <v/>
      </c>
      <c r="I1023" s="36" t="str">
        <f>IF($A1023 = "", "",
IF(COUNTIF(MINIMUM_DAY_DATES[], Attendance!J1023) &gt; 0, VLOOKUP(Attendance!$G1023,MINIMUM_DAY_PERIOD_SCHEDULE[], 2,TRUE),
IF(COUNTIF(RALLY_DATES[], Attendance!J1023) &gt; 0, VLOOKUP(Attendance!$G1023,RALLY_PERIOD_SCHEDULE[], 2,TRUE),
IF(WEEKDAY(Attendance!$J1023) = 2,
       IF(COUNTIF(FINALS_WEEK_MONDAY_DATE[],Attendance!$J1023) &gt; 0, VLOOKUP(Attendance!$G1023,FINALS_WEEK_MONDAY_PERIOD_SCHEDULE[],2,TRUE),
       VLOOKUP(Attendance!$G1023,REGULAR_WEEK_SCHEDULE[],6,TRUE)),
IF(WEEKDAY($J1023) = 3,
       IF(COUNTIF(FINALS_WEEK_TUESDAY_DATE[],Attendance!$J1023) &gt; 0, VLOOKUP(Attendance!$G1023,FINALS_WEEK_TUESDAY_PERIOD_SCHEDULE[],2,TRUE),
       VLOOKUP(Attendance!$G1023,REGULAR_WEEK_SCHEDULE[[Tuesday]:[Period]],5,TRUE)),
IF(WEEKDAY(Attendance!$J1023) = 4,
        IF(COUNTIF(BLOCK_WEDNESDAY_DATES[],Attendance!$J1023) &gt; 0, VLOOKUP(Attendance!$G1023,BLOCK_WEDNESDAY_PERIOD_SCHEDULE[],2,TRUE),
        IF(COUNTIF(FINALS_WEEK_WEDNESDAY_DATE[],Attendance!$J1023) &gt; 0, VLOOKUP(Attendance!$G1023,FINALS_WEEK_WEDNESDAY_PERIOD_SCHEDULE[],2,TRUE),
       VLOOKUP(Attendance!$G1023,REGULAR_WEEK_SCHEDULE[[Wednesday]:[Period]],4,TRUE))),
IF(WEEKDAY($J1023) = 5,
       IF(COUNTIF(BLOCK_THURSDAY_DATES[],Attendance!$J1023) &gt; 0, VLOOKUP(Attendance!$G1023,BLOCK_THURSDAY_PERIOD_SCHEDULE[],2,TRUE),
       IF(COUNTIF(FINALS_WEEK_THURSDAY_DATE[],Attendance!$J1023) &gt; 0, VLOOKUP(Attendance!$G1023,FINALS_WEEK_THURSDAY_PERIOD_SCHEDULE[],2,TRUE),
       VLOOKUP(Attendance!$G1023,REGULAR_WEEK_SCHEDULE[[Thursday]:[Period]],3,TRUE))),
IF(WEEKDAY(Attendance!$J1023) = 6,
       IF(COUNTIF(FINALS_WEEK_FRIDAY_DATE[],Attendance!$J1023) &gt; 0, VLOOKUP(Attendance!$G1023,FINALS_WEEK_FRIDAY_PERIOD_SCHEDULE[],2,TRUE),
       VLOOKUP(Attendance!$G1023,REGULAR_WEEK_SCHEDULE[[Friday]:[Period]],2,TRUE))))))))))</f>
        <v/>
      </c>
      <c r="J1023" s="41" t="str">
        <f t="shared" ca="1" si="50"/>
        <v/>
      </c>
      <c r="K1023" s="41" t="str">
        <f>IF($A1023 &lt;&gt; "",VLOOKUP($A1023,'Student reference sheet'!$A$2:$V$2329, 7,FALSE), "")</f>
        <v/>
      </c>
      <c r="L1023" s="30" t="str">
        <f>IF($A1023 ="", "", VLOOKUP($A1023, 'Student reference sheet'!$A$2:$Z$2603,23,FALSE))</f>
        <v/>
      </c>
      <c r="M1023" s="30" t="str">
        <f>IF($A1023 ="", "", VLOOKUP($A1023, 'Student reference sheet'!$A$2:$Z$2603,24,FALSE))</f>
        <v/>
      </c>
      <c r="N1023" s="30" t="str">
        <f>IF($A1023 ="", "", VLOOKUP($A1023, 'Student reference sheet'!$A$2:$Z$2603,26,FALSE))</f>
        <v/>
      </c>
      <c r="O1023" s="30" t="str">
        <f>IF($A1023 ="", "", VLOOKUP($A1023, 'Student reference sheet'!$A$2:$Z$2603,25,FALSE))</f>
        <v/>
      </c>
      <c r="P1023" s="39" t="str">
        <f>IF($A1023 = "", "", IF(OR(VLOOKUP($A1023,'Student reference sheet'!$A$2:$V$2400,8,FALSE) = "R",  VLOOKUP($A1023,'Student reference sheet'!$A$2:$V$2400,8,FALSE) = "L"), "X", ""))</f>
        <v/>
      </c>
      <c r="Q1023" s="39" t="str">
        <f>IF($A1023 ="", "", VLOOKUP($A1023, 'Student reference sheet'!$A$2:$V$2603,22,FALSE))</f>
        <v/>
      </c>
      <c r="R1023" s="39" t="str">
        <f>IF($A1023 &lt;&gt; "",VLOOKUP($A1023,'Student reference sheet'!$A$2:$V$2329, 5,FALSE), "")</f>
        <v/>
      </c>
      <c r="S1023" s="39" t="str">
        <f>IF($A1023 &lt;&gt; "",VLOOKUP($A1023,'Student reference sheet'!$A$2:$V$2329, 6,FALSE), "")</f>
        <v/>
      </c>
      <c r="T1023" s="30" t="str">
        <f>IF($A1023 = "","",
IF(VLOOKUP($A1023,'Student reference sheet'!$A$2:$V$2329, 10,FALSE) = "Y", "Hispanic",
IF(VLOOKUP($A1023,'Student reference sheet'!$A$2:$V$2329,11,FALSE) &lt;&gt; "",
IF(VLOOKUP($A1023,'Student reference sheet'!$A$2:$V$2329,11,FALSE) = "UNK", "Unknown", VLOOKUP(VALUE(VLOOKUP($A1023,'Student reference sheet'!$A$2:$V$2329,11,FALSE)),'Ethnicity Reference'!$A$2:$B$22,2,FALSE)),
IF(VLOOKUP($A1023,'Student reference sheet'!$A$2:$V$2329,9,FALSE) &lt;&gt; "", VLOOKUP(VALUE(VLOOKUP($A1023,'Student reference sheet'!$A$2:$V$2329,9,FALSE)),'Ethnicity Reference'!$A$2:$B$22,2,FALSE),"Unknown"))))</f>
        <v/>
      </c>
      <c r="U1023" s="35"/>
    </row>
    <row r="1024" spans="1:21" ht="15.75">
      <c r="A1024" s="47"/>
      <c r="B1024" s="33"/>
      <c r="C1024" s="39" t="str">
        <f>IF($A1024 &lt;&gt; "",VLOOKUP($A1024,'Student reference sheet'!$A$2:$V$2329, 3,FALSE), "")</f>
        <v/>
      </c>
      <c r="D1024" s="39" t="str">
        <f>IF($A1024 &lt;&gt; "",VLOOKUP($A1024,'Student reference sheet'!$A$2:$V$2329, 2,FALSE), "")</f>
        <v/>
      </c>
      <c r="E1024" s="35"/>
      <c r="F1024" s="34"/>
      <c r="G1024" s="40" t="str">
        <f t="shared" ca="1" si="48"/>
        <v/>
      </c>
      <c r="H1024" s="40" t="str">
        <f t="shared" ca="1" si="49"/>
        <v/>
      </c>
      <c r="I1024" s="36" t="str">
        <f>IF($A1024 = "", "",
IF(COUNTIF(MINIMUM_DAY_DATES[], Attendance!J1024) &gt; 0, VLOOKUP(Attendance!$G1024,MINIMUM_DAY_PERIOD_SCHEDULE[], 2,TRUE),
IF(COUNTIF(RALLY_DATES[], Attendance!J1024) &gt; 0, VLOOKUP(Attendance!$G1024,RALLY_PERIOD_SCHEDULE[], 2,TRUE),
IF(WEEKDAY(Attendance!$J1024) = 2,
       IF(COUNTIF(FINALS_WEEK_MONDAY_DATE[],Attendance!$J1024) &gt; 0, VLOOKUP(Attendance!$G1024,FINALS_WEEK_MONDAY_PERIOD_SCHEDULE[],2,TRUE),
       VLOOKUP(Attendance!$G1024,REGULAR_WEEK_SCHEDULE[],6,TRUE)),
IF(WEEKDAY($J1024) = 3,
       IF(COUNTIF(FINALS_WEEK_TUESDAY_DATE[],Attendance!$J1024) &gt; 0, VLOOKUP(Attendance!$G1024,FINALS_WEEK_TUESDAY_PERIOD_SCHEDULE[],2,TRUE),
       VLOOKUP(Attendance!$G1024,REGULAR_WEEK_SCHEDULE[[Tuesday]:[Period]],5,TRUE)),
IF(WEEKDAY(Attendance!$J1024) = 4,
        IF(COUNTIF(BLOCK_WEDNESDAY_DATES[],Attendance!$J1024) &gt; 0, VLOOKUP(Attendance!$G1024,BLOCK_WEDNESDAY_PERIOD_SCHEDULE[],2,TRUE),
        IF(COUNTIF(FINALS_WEEK_WEDNESDAY_DATE[],Attendance!$J1024) &gt; 0, VLOOKUP(Attendance!$G1024,FINALS_WEEK_WEDNESDAY_PERIOD_SCHEDULE[],2,TRUE),
       VLOOKUP(Attendance!$G1024,REGULAR_WEEK_SCHEDULE[[Wednesday]:[Period]],4,TRUE))),
IF(WEEKDAY($J1024) = 5,
       IF(COUNTIF(BLOCK_THURSDAY_DATES[],Attendance!$J1024) &gt; 0, VLOOKUP(Attendance!$G1024,BLOCK_THURSDAY_PERIOD_SCHEDULE[],2,TRUE),
       IF(COUNTIF(FINALS_WEEK_THURSDAY_DATE[],Attendance!$J1024) &gt; 0, VLOOKUP(Attendance!$G1024,FINALS_WEEK_THURSDAY_PERIOD_SCHEDULE[],2,TRUE),
       VLOOKUP(Attendance!$G1024,REGULAR_WEEK_SCHEDULE[[Thursday]:[Period]],3,TRUE))),
IF(WEEKDAY(Attendance!$J1024) = 6,
       IF(COUNTIF(FINALS_WEEK_FRIDAY_DATE[],Attendance!$J1024) &gt; 0, VLOOKUP(Attendance!$G1024,FINALS_WEEK_FRIDAY_PERIOD_SCHEDULE[],2,TRUE),
       VLOOKUP(Attendance!$G1024,REGULAR_WEEK_SCHEDULE[[Friday]:[Period]],2,TRUE))))))))))</f>
        <v/>
      </c>
      <c r="J1024" s="41" t="str">
        <f t="shared" ca="1" si="50"/>
        <v/>
      </c>
      <c r="K1024" s="41" t="str">
        <f>IF($A1024 &lt;&gt; "",VLOOKUP($A1024,'Student reference sheet'!$A$2:$V$2329, 7,FALSE), "")</f>
        <v/>
      </c>
      <c r="L1024" s="30" t="str">
        <f>IF($A1024 ="", "", VLOOKUP($A1024, 'Student reference sheet'!$A$2:$Z$2603,23,FALSE))</f>
        <v/>
      </c>
      <c r="M1024" s="30" t="str">
        <f>IF($A1024 ="", "", VLOOKUP($A1024, 'Student reference sheet'!$A$2:$Z$2603,24,FALSE))</f>
        <v/>
      </c>
      <c r="N1024" s="30" t="str">
        <f>IF($A1024 ="", "", VLOOKUP($A1024, 'Student reference sheet'!$A$2:$Z$2603,26,FALSE))</f>
        <v/>
      </c>
      <c r="O1024" s="30" t="str">
        <f>IF($A1024 ="", "", VLOOKUP($A1024, 'Student reference sheet'!$A$2:$Z$2603,25,FALSE))</f>
        <v/>
      </c>
      <c r="P1024" s="39" t="str">
        <f>IF($A1024 = "", "", IF(OR(VLOOKUP($A1024,'Student reference sheet'!$A$2:$V$2400,8,FALSE) = "R",  VLOOKUP($A1024,'Student reference sheet'!$A$2:$V$2400,8,FALSE) = "L"), "X", ""))</f>
        <v/>
      </c>
      <c r="Q1024" s="39" t="str">
        <f>IF($A1024 ="", "", VLOOKUP($A1024, 'Student reference sheet'!$A$2:$V$2603,22,FALSE))</f>
        <v/>
      </c>
      <c r="R1024" s="39" t="str">
        <f>IF($A1024 &lt;&gt; "",VLOOKUP($A1024,'Student reference sheet'!$A$2:$V$2329, 5,FALSE), "")</f>
        <v/>
      </c>
      <c r="S1024" s="39" t="str">
        <f>IF($A1024 &lt;&gt; "",VLOOKUP($A1024,'Student reference sheet'!$A$2:$V$2329, 6,FALSE), "")</f>
        <v/>
      </c>
      <c r="T1024" s="30" t="str">
        <f>IF($A1024 = "","",
IF(VLOOKUP($A1024,'Student reference sheet'!$A$2:$V$2329, 10,FALSE) = "Y", "Hispanic",
IF(VLOOKUP($A1024,'Student reference sheet'!$A$2:$V$2329,11,FALSE) &lt;&gt; "",
IF(VLOOKUP($A1024,'Student reference sheet'!$A$2:$V$2329,11,FALSE) = "UNK", "Unknown", VLOOKUP(VALUE(VLOOKUP($A1024,'Student reference sheet'!$A$2:$V$2329,11,FALSE)),'Ethnicity Reference'!$A$2:$B$22,2,FALSE)),
IF(VLOOKUP($A1024,'Student reference sheet'!$A$2:$V$2329,9,FALSE) &lt;&gt; "", VLOOKUP(VALUE(VLOOKUP($A1024,'Student reference sheet'!$A$2:$V$2329,9,FALSE)),'Ethnicity Reference'!$A$2:$B$22,2,FALSE),"Unknown"))))</f>
        <v/>
      </c>
      <c r="U1024" s="35"/>
    </row>
    <row r="1025" spans="1:21" ht="15.75">
      <c r="A1025" s="47"/>
      <c r="B1025" s="33"/>
      <c r="C1025" s="39" t="str">
        <f>IF($A1025 &lt;&gt; "",VLOOKUP($A1025,'Student reference sheet'!$A$2:$V$2329, 3,FALSE), "")</f>
        <v/>
      </c>
      <c r="D1025" s="39" t="str">
        <f>IF($A1025 &lt;&gt; "",VLOOKUP($A1025,'Student reference sheet'!$A$2:$V$2329, 2,FALSE), "")</f>
        <v/>
      </c>
      <c r="E1025" s="35"/>
      <c r="F1025" s="34"/>
      <c r="G1025" s="40" t="str">
        <f t="shared" ca="1" si="48"/>
        <v/>
      </c>
      <c r="H1025" s="40" t="str">
        <f t="shared" ca="1" si="49"/>
        <v/>
      </c>
      <c r="I1025" s="36" t="str">
        <f>IF($A1025 = "", "",
IF(COUNTIF(MINIMUM_DAY_DATES[], Attendance!J1025) &gt; 0, VLOOKUP(Attendance!$G1025,MINIMUM_DAY_PERIOD_SCHEDULE[], 2,TRUE),
IF(COUNTIF(RALLY_DATES[], Attendance!J1025) &gt; 0, VLOOKUP(Attendance!$G1025,RALLY_PERIOD_SCHEDULE[], 2,TRUE),
IF(WEEKDAY(Attendance!$J1025) = 2,
       IF(COUNTIF(FINALS_WEEK_MONDAY_DATE[],Attendance!$J1025) &gt; 0, VLOOKUP(Attendance!$G1025,FINALS_WEEK_MONDAY_PERIOD_SCHEDULE[],2,TRUE),
       VLOOKUP(Attendance!$G1025,REGULAR_WEEK_SCHEDULE[],6,TRUE)),
IF(WEEKDAY($J1025) = 3,
       IF(COUNTIF(FINALS_WEEK_TUESDAY_DATE[],Attendance!$J1025) &gt; 0, VLOOKUP(Attendance!$G1025,FINALS_WEEK_TUESDAY_PERIOD_SCHEDULE[],2,TRUE),
       VLOOKUP(Attendance!$G1025,REGULAR_WEEK_SCHEDULE[[Tuesday]:[Period]],5,TRUE)),
IF(WEEKDAY(Attendance!$J1025) = 4,
        IF(COUNTIF(BLOCK_WEDNESDAY_DATES[],Attendance!$J1025) &gt; 0, VLOOKUP(Attendance!$G1025,BLOCK_WEDNESDAY_PERIOD_SCHEDULE[],2,TRUE),
        IF(COUNTIF(FINALS_WEEK_WEDNESDAY_DATE[],Attendance!$J1025) &gt; 0, VLOOKUP(Attendance!$G1025,FINALS_WEEK_WEDNESDAY_PERIOD_SCHEDULE[],2,TRUE),
       VLOOKUP(Attendance!$G1025,REGULAR_WEEK_SCHEDULE[[Wednesday]:[Period]],4,TRUE))),
IF(WEEKDAY($J1025) = 5,
       IF(COUNTIF(BLOCK_THURSDAY_DATES[],Attendance!$J1025) &gt; 0, VLOOKUP(Attendance!$G1025,BLOCK_THURSDAY_PERIOD_SCHEDULE[],2,TRUE),
       IF(COUNTIF(FINALS_WEEK_THURSDAY_DATE[],Attendance!$J1025) &gt; 0, VLOOKUP(Attendance!$G1025,FINALS_WEEK_THURSDAY_PERIOD_SCHEDULE[],2,TRUE),
       VLOOKUP(Attendance!$G1025,REGULAR_WEEK_SCHEDULE[[Thursday]:[Period]],3,TRUE))),
IF(WEEKDAY(Attendance!$J1025) = 6,
       IF(COUNTIF(FINALS_WEEK_FRIDAY_DATE[],Attendance!$J1025) &gt; 0, VLOOKUP(Attendance!$G1025,FINALS_WEEK_FRIDAY_PERIOD_SCHEDULE[],2,TRUE),
       VLOOKUP(Attendance!$G1025,REGULAR_WEEK_SCHEDULE[[Friday]:[Period]],2,TRUE))))))))))</f>
        <v/>
      </c>
      <c r="J1025" s="41" t="str">
        <f t="shared" ca="1" si="50"/>
        <v/>
      </c>
      <c r="K1025" s="41" t="str">
        <f>IF($A1025 &lt;&gt; "",VLOOKUP($A1025,'Student reference sheet'!$A$2:$V$2329, 7,FALSE), "")</f>
        <v/>
      </c>
      <c r="L1025" s="30" t="str">
        <f>IF($A1025 ="", "", VLOOKUP($A1025, 'Student reference sheet'!$A$2:$Z$2603,23,FALSE))</f>
        <v/>
      </c>
      <c r="M1025" s="30" t="str">
        <f>IF($A1025 ="", "", VLOOKUP($A1025, 'Student reference sheet'!$A$2:$Z$2603,24,FALSE))</f>
        <v/>
      </c>
      <c r="N1025" s="30" t="str">
        <f>IF($A1025 ="", "", VLOOKUP($A1025, 'Student reference sheet'!$A$2:$Z$2603,26,FALSE))</f>
        <v/>
      </c>
      <c r="O1025" s="30" t="str">
        <f>IF($A1025 ="", "", VLOOKUP($A1025, 'Student reference sheet'!$A$2:$Z$2603,25,FALSE))</f>
        <v/>
      </c>
      <c r="P1025" s="39" t="str">
        <f>IF($A1025 = "", "", IF(OR(VLOOKUP($A1025,'Student reference sheet'!$A$2:$V$2400,8,FALSE) = "R",  VLOOKUP($A1025,'Student reference sheet'!$A$2:$V$2400,8,FALSE) = "L"), "X", ""))</f>
        <v/>
      </c>
      <c r="Q1025" s="39" t="str">
        <f>IF($A1025 ="", "", VLOOKUP($A1025, 'Student reference sheet'!$A$2:$V$2603,22,FALSE))</f>
        <v/>
      </c>
      <c r="R1025" s="39" t="str">
        <f>IF($A1025 &lt;&gt; "",VLOOKUP($A1025,'Student reference sheet'!$A$2:$V$2329, 5,FALSE), "")</f>
        <v/>
      </c>
      <c r="S1025" s="39" t="str">
        <f>IF($A1025 &lt;&gt; "",VLOOKUP($A1025,'Student reference sheet'!$A$2:$V$2329, 6,FALSE), "")</f>
        <v/>
      </c>
      <c r="T1025" s="30" t="str">
        <f>IF($A1025 = "","",
IF(VLOOKUP($A1025,'Student reference sheet'!$A$2:$V$2329, 10,FALSE) = "Y", "Hispanic",
IF(VLOOKUP($A1025,'Student reference sheet'!$A$2:$V$2329,11,FALSE) &lt;&gt; "",
IF(VLOOKUP($A1025,'Student reference sheet'!$A$2:$V$2329,11,FALSE) = "UNK", "Unknown", VLOOKUP(VALUE(VLOOKUP($A1025,'Student reference sheet'!$A$2:$V$2329,11,FALSE)),'Ethnicity Reference'!$A$2:$B$22,2,FALSE)),
IF(VLOOKUP($A1025,'Student reference sheet'!$A$2:$V$2329,9,FALSE) &lt;&gt; "", VLOOKUP(VALUE(VLOOKUP($A1025,'Student reference sheet'!$A$2:$V$2329,9,FALSE)),'Ethnicity Reference'!$A$2:$B$22,2,FALSE),"Unknown"))))</f>
        <v/>
      </c>
      <c r="U1025" s="35"/>
    </row>
    <row r="1026" spans="1:21" ht="15.75">
      <c r="A1026" s="47"/>
      <c r="B1026" s="33"/>
      <c r="C1026" s="39" t="str">
        <f>IF($A1026 &lt;&gt; "",VLOOKUP($A1026,'Student reference sheet'!$A$2:$V$2329, 3,FALSE), "")</f>
        <v/>
      </c>
      <c r="D1026" s="39" t="str">
        <f>IF($A1026 &lt;&gt; "",VLOOKUP($A1026,'Student reference sheet'!$A$2:$V$2329, 2,FALSE), "")</f>
        <v/>
      </c>
      <c r="E1026" s="35"/>
      <c r="F1026" s="34"/>
      <c r="G1026" s="40" t="str">
        <f t="shared" ca="1" si="48"/>
        <v/>
      </c>
      <c r="H1026" s="40" t="str">
        <f t="shared" ca="1" si="49"/>
        <v/>
      </c>
      <c r="I1026" s="36" t="str">
        <f>IF($A1026 = "", "",
IF(COUNTIF(MINIMUM_DAY_DATES[], Attendance!J1026) &gt; 0, VLOOKUP(Attendance!$G1026,MINIMUM_DAY_PERIOD_SCHEDULE[], 2,TRUE),
IF(COUNTIF(RALLY_DATES[], Attendance!J1026) &gt; 0, VLOOKUP(Attendance!$G1026,RALLY_PERIOD_SCHEDULE[], 2,TRUE),
IF(WEEKDAY(Attendance!$J1026) = 2,
       IF(COUNTIF(FINALS_WEEK_MONDAY_DATE[],Attendance!$J1026) &gt; 0, VLOOKUP(Attendance!$G1026,FINALS_WEEK_MONDAY_PERIOD_SCHEDULE[],2,TRUE),
       VLOOKUP(Attendance!$G1026,REGULAR_WEEK_SCHEDULE[],6,TRUE)),
IF(WEEKDAY($J1026) = 3,
       IF(COUNTIF(FINALS_WEEK_TUESDAY_DATE[],Attendance!$J1026) &gt; 0, VLOOKUP(Attendance!$G1026,FINALS_WEEK_TUESDAY_PERIOD_SCHEDULE[],2,TRUE),
       VLOOKUP(Attendance!$G1026,REGULAR_WEEK_SCHEDULE[[Tuesday]:[Period]],5,TRUE)),
IF(WEEKDAY(Attendance!$J1026) = 4,
        IF(COUNTIF(BLOCK_WEDNESDAY_DATES[],Attendance!$J1026) &gt; 0, VLOOKUP(Attendance!$G1026,BLOCK_WEDNESDAY_PERIOD_SCHEDULE[],2,TRUE),
        IF(COUNTIF(FINALS_WEEK_WEDNESDAY_DATE[],Attendance!$J1026) &gt; 0, VLOOKUP(Attendance!$G1026,FINALS_WEEK_WEDNESDAY_PERIOD_SCHEDULE[],2,TRUE),
       VLOOKUP(Attendance!$G1026,REGULAR_WEEK_SCHEDULE[[Wednesday]:[Period]],4,TRUE))),
IF(WEEKDAY($J1026) = 5,
       IF(COUNTIF(BLOCK_THURSDAY_DATES[],Attendance!$J1026) &gt; 0, VLOOKUP(Attendance!$G1026,BLOCK_THURSDAY_PERIOD_SCHEDULE[],2,TRUE),
       IF(COUNTIF(FINALS_WEEK_THURSDAY_DATE[],Attendance!$J1026) &gt; 0, VLOOKUP(Attendance!$G1026,FINALS_WEEK_THURSDAY_PERIOD_SCHEDULE[],2,TRUE),
       VLOOKUP(Attendance!$G1026,REGULAR_WEEK_SCHEDULE[[Thursday]:[Period]],3,TRUE))),
IF(WEEKDAY(Attendance!$J1026) = 6,
       IF(COUNTIF(FINALS_WEEK_FRIDAY_DATE[],Attendance!$J1026) &gt; 0, VLOOKUP(Attendance!$G1026,FINALS_WEEK_FRIDAY_PERIOD_SCHEDULE[],2,TRUE),
       VLOOKUP(Attendance!$G1026,REGULAR_WEEK_SCHEDULE[[Friday]:[Period]],2,TRUE))))))))))</f>
        <v/>
      </c>
      <c r="J1026" s="41" t="str">
        <f t="shared" ca="1" si="50"/>
        <v/>
      </c>
      <c r="K1026" s="41" t="str">
        <f>IF($A1026 &lt;&gt; "",VLOOKUP($A1026,'Student reference sheet'!$A$2:$V$2329, 7,FALSE), "")</f>
        <v/>
      </c>
      <c r="L1026" s="30" t="str">
        <f>IF($A1026 ="", "", VLOOKUP($A1026, 'Student reference sheet'!$A$2:$Z$2603,23,FALSE))</f>
        <v/>
      </c>
      <c r="M1026" s="30" t="str">
        <f>IF($A1026 ="", "", VLOOKUP($A1026, 'Student reference sheet'!$A$2:$Z$2603,24,FALSE))</f>
        <v/>
      </c>
      <c r="N1026" s="30" t="str">
        <f>IF($A1026 ="", "", VLOOKUP($A1026, 'Student reference sheet'!$A$2:$Z$2603,26,FALSE))</f>
        <v/>
      </c>
      <c r="O1026" s="30" t="str">
        <f>IF($A1026 ="", "", VLOOKUP($A1026, 'Student reference sheet'!$A$2:$Z$2603,25,FALSE))</f>
        <v/>
      </c>
      <c r="P1026" s="39" t="str">
        <f>IF($A1026 = "", "", IF(OR(VLOOKUP($A1026,'Student reference sheet'!$A$2:$V$2400,8,FALSE) = "R",  VLOOKUP($A1026,'Student reference sheet'!$A$2:$V$2400,8,FALSE) = "L"), "X", ""))</f>
        <v/>
      </c>
      <c r="Q1026" s="39" t="str">
        <f>IF($A1026 ="", "", VLOOKUP($A1026, 'Student reference sheet'!$A$2:$V$2603,22,FALSE))</f>
        <v/>
      </c>
      <c r="R1026" s="39" t="str">
        <f>IF($A1026 &lt;&gt; "",VLOOKUP($A1026,'Student reference sheet'!$A$2:$V$2329, 5,FALSE), "")</f>
        <v/>
      </c>
      <c r="S1026" s="39" t="str">
        <f>IF($A1026 &lt;&gt; "",VLOOKUP($A1026,'Student reference sheet'!$A$2:$V$2329, 6,FALSE), "")</f>
        <v/>
      </c>
      <c r="T1026" s="30" t="str">
        <f>IF($A1026 = "","",
IF(VLOOKUP($A1026,'Student reference sheet'!$A$2:$V$2329, 10,FALSE) = "Y", "Hispanic",
IF(VLOOKUP($A1026,'Student reference sheet'!$A$2:$V$2329,11,FALSE) &lt;&gt; "",
IF(VLOOKUP($A1026,'Student reference sheet'!$A$2:$V$2329,11,FALSE) = "UNK", "Unknown", VLOOKUP(VALUE(VLOOKUP($A1026,'Student reference sheet'!$A$2:$V$2329,11,FALSE)),'Ethnicity Reference'!$A$2:$B$22,2,FALSE)),
IF(VLOOKUP($A1026,'Student reference sheet'!$A$2:$V$2329,9,FALSE) &lt;&gt; "", VLOOKUP(VALUE(VLOOKUP($A1026,'Student reference sheet'!$A$2:$V$2329,9,FALSE)),'Ethnicity Reference'!$A$2:$B$22,2,FALSE),"Unknown"))))</f>
        <v/>
      </c>
      <c r="U1026" s="35"/>
    </row>
    <row r="1027" spans="1:21" ht="15.75">
      <c r="A1027" s="47"/>
      <c r="B1027" s="33"/>
      <c r="C1027" s="39" t="str">
        <f>IF($A1027 &lt;&gt; "",VLOOKUP($A1027,'Student reference sheet'!$A$2:$V$2329, 3,FALSE), "")</f>
        <v/>
      </c>
      <c r="D1027" s="39" t="str">
        <f>IF($A1027 &lt;&gt; "",VLOOKUP($A1027,'Student reference sheet'!$A$2:$V$2329, 2,FALSE), "")</f>
        <v/>
      </c>
      <c r="E1027" s="35"/>
      <c r="F1027" s="34"/>
      <c r="G1027" s="40" t="str">
        <f t="shared" ca="1" si="48"/>
        <v/>
      </c>
      <c r="H1027" s="40" t="str">
        <f t="shared" ca="1" si="49"/>
        <v/>
      </c>
      <c r="I1027" s="36" t="str">
        <f>IF($A1027 = "", "",
IF(COUNTIF(MINIMUM_DAY_DATES[], Attendance!J1027) &gt; 0, VLOOKUP(Attendance!$G1027,MINIMUM_DAY_PERIOD_SCHEDULE[], 2,TRUE),
IF(COUNTIF(RALLY_DATES[], Attendance!J1027) &gt; 0, VLOOKUP(Attendance!$G1027,RALLY_PERIOD_SCHEDULE[], 2,TRUE),
IF(WEEKDAY(Attendance!$J1027) = 2,
       IF(COUNTIF(FINALS_WEEK_MONDAY_DATE[],Attendance!$J1027) &gt; 0, VLOOKUP(Attendance!$G1027,FINALS_WEEK_MONDAY_PERIOD_SCHEDULE[],2,TRUE),
       VLOOKUP(Attendance!$G1027,REGULAR_WEEK_SCHEDULE[],6,TRUE)),
IF(WEEKDAY($J1027) = 3,
       IF(COUNTIF(FINALS_WEEK_TUESDAY_DATE[],Attendance!$J1027) &gt; 0, VLOOKUP(Attendance!$G1027,FINALS_WEEK_TUESDAY_PERIOD_SCHEDULE[],2,TRUE),
       VLOOKUP(Attendance!$G1027,REGULAR_WEEK_SCHEDULE[[Tuesday]:[Period]],5,TRUE)),
IF(WEEKDAY(Attendance!$J1027) = 4,
        IF(COUNTIF(BLOCK_WEDNESDAY_DATES[],Attendance!$J1027) &gt; 0, VLOOKUP(Attendance!$G1027,BLOCK_WEDNESDAY_PERIOD_SCHEDULE[],2,TRUE),
        IF(COUNTIF(FINALS_WEEK_WEDNESDAY_DATE[],Attendance!$J1027) &gt; 0, VLOOKUP(Attendance!$G1027,FINALS_WEEK_WEDNESDAY_PERIOD_SCHEDULE[],2,TRUE),
       VLOOKUP(Attendance!$G1027,REGULAR_WEEK_SCHEDULE[[Wednesday]:[Period]],4,TRUE))),
IF(WEEKDAY($J1027) = 5,
       IF(COUNTIF(BLOCK_THURSDAY_DATES[],Attendance!$J1027) &gt; 0, VLOOKUP(Attendance!$G1027,BLOCK_THURSDAY_PERIOD_SCHEDULE[],2,TRUE),
       IF(COUNTIF(FINALS_WEEK_THURSDAY_DATE[],Attendance!$J1027) &gt; 0, VLOOKUP(Attendance!$G1027,FINALS_WEEK_THURSDAY_PERIOD_SCHEDULE[],2,TRUE),
       VLOOKUP(Attendance!$G1027,REGULAR_WEEK_SCHEDULE[[Thursday]:[Period]],3,TRUE))),
IF(WEEKDAY(Attendance!$J1027) = 6,
       IF(COUNTIF(FINALS_WEEK_FRIDAY_DATE[],Attendance!$J1027) &gt; 0, VLOOKUP(Attendance!$G1027,FINALS_WEEK_FRIDAY_PERIOD_SCHEDULE[],2,TRUE),
       VLOOKUP(Attendance!$G1027,REGULAR_WEEK_SCHEDULE[[Friday]:[Period]],2,TRUE))))))))))</f>
        <v/>
      </c>
      <c r="J1027" s="41" t="str">
        <f t="shared" ca="1" si="50"/>
        <v/>
      </c>
      <c r="K1027" s="41" t="str">
        <f>IF($A1027 &lt;&gt; "",VLOOKUP($A1027,'Student reference sheet'!$A$2:$V$2329, 7,FALSE), "")</f>
        <v/>
      </c>
      <c r="L1027" s="30" t="str">
        <f>IF($A1027 ="", "", VLOOKUP($A1027, 'Student reference sheet'!$A$2:$Z$2603,23,FALSE))</f>
        <v/>
      </c>
      <c r="M1027" s="30" t="str">
        <f>IF($A1027 ="", "", VLOOKUP($A1027, 'Student reference sheet'!$A$2:$Z$2603,24,FALSE))</f>
        <v/>
      </c>
      <c r="N1027" s="30" t="str">
        <f>IF($A1027 ="", "", VLOOKUP($A1027, 'Student reference sheet'!$A$2:$Z$2603,26,FALSE))</f>
        <v/>
      </c>
      <c r="O1027" s="30" t="str">
        <f>IF($A1027 ="", "", VLOOKUP($A1027, 'Student reference sheet'!$A$2:$Z$2603,25,FALSE))</f>
        <v/>
      </c>
      <c r="P1027" s="39" t="str">
        <f>IF($A1027 = "", "", IF(OR(VLOOKUP($A1027,'Student reference sheet'!$A$2:$V$2400,8,FALSE) = "R",  VLOOKUP($A1027,'Student reference sheet'!$A$2:$V$2400,8,FALSE) = "L"), "X", ""))</f>
        <v/>
      </c>
      <c r="Q1027" s="39" t="str">
        <f>IF($A1027 ="", "", VLOOKUP($A1027, 'Student reference sheet'!$A$2:$V$2603,22,FALSE))</f>
        <v/>
      </c>
      <c r="R1027" s="39" t="str">
        <f>IF($A1027 &lt;&gt; "",VLOOKUP($A1027,'Student reference sheet'!$A$2:$V$2329, 5,FALSE), "")</f>
        <v/>
      </c>
      <c r="S1027" s="39" t="str">
        <f>IF($A1027 &lt;&gt; "",VLOOKUP($A1027,'Student reference sheet'!$A$2:$V$2329, 6,FALSE), "")</f>
        <v/>
      </c>
      <c r="T1027" s="30" t="str">
        <f>IF($A1027 = "","",
IF(VLOOKUP($A1027,'Student reference sheet'!$A$2:$V$2329, 10,FALSE) = "Y", "Hispanic",
IF(VLOOKUP($A1027,'Student reference sheet'!$A$2:$V$2329,11,FALSE) &lt;&gt; "",
IF(VLOOKUP($A1027,'Student reference sheet'!$A$2:$V$2329,11,FALSE) = "UNK", "Unknown", VLOOKUP(VALUE(VLOOKUP($A1027,'Student reference sheet'!$A$2:$V$2329,11,FALSE)),'Ethnicity Reference'!$A$2:$B$22,2,FALSE)),
IF(VLOOKUP($A1027,'Student reference sheet'!$A$2:$V$2329,9,FALSE) &lt;&gt; "", VLOOKUP(VALUE(VLOOKUP($A1027,'Student reference sheet'!$A$2:$V$2329,9,FALSE)),'Ethnicity Reference'!$A$2:$B$22,2,FALSE),"Unknown"))))</f>
        <v/>
      </c>
      <c r="U1027" s="35"/>
    </row>
    <row r="1028" spans="1:21" ht="15.75">
      <c r="A1028" s="47"/>
      <c r="B1028" s="33"/>
      <c r="C1028" s="39" t="str">
        <f>IF($A1028 &lt;&gt; "",VLOOKUP($A1028,'Student reference sheet'!$A$2:$V$2329, 3,FALSE), "")</f>
        <v/>
      </c>
      <c r="D1028" s="39" t="str">
        <f>IF($A1028 &lt;&gt; "",VLOOKUP($A1028,'Student reference sheet'!$A$2:$V$2329, 2,FALSE), "")</f>
        <v/>
      </c>
      <c r="E1028" s="35"/>
      <c r="F1028" s="34"/>
      <c r="G1028" s="40" t="str">
        <f t="shared" ca="1" si="48"/>
        <v/>
      </c>
      <c r="H1028" s="40" t="str">
        <f t="shared" ca="1" si="49"/>
        <v/>
      </c>
      <c r="I1028" s="36" t="str">
        <f>IF($A1028 = "", "",
IF(COUNTIF(MINIMUM_DAY_DATES[], Attendance!J1028) &gt; 0, VLOOKUP(Attendance!$G1028,MINIMUM_DAY_PERIOD_SCHEDULE[], 2,TRUE),
IF(COUNTIF(RALLY_DATES[], Attendance!J1028) &gt; 0, VLOOKUP(Attendance!$G1028,RALLY_PERIOD_SCHEDULE[], 2,TRUE),
IF(WEEKDAY(Attendance!$J1028) = 2,
       IF(COUNTIF(FINALS_WEEK_MONDAY_DATE[],Attendance!$J1028) &gt; 0, VLOOKUP(Attendance!$G1028,FINALS_WEEK_MONDAY_PERIOD_SCHEDULE[],2,TRUE),
       VLOOKUP(Attendance!$G1028,REGULAR_WEEK_SCHEDULE[],6,TRUE)),
IF(WEEKDAY($J1028) = 3,
       IF(COUNTIF(FINALS_WEEK_TUESDAY_DATE[],Attendance!$J1028) &gt; 0, VLOOKUP(Attendance!$G1028,FINALS_WEEK_TUESDAY_PERIOD_SCHEDULE[],2,TRUE),
       VLOOKUP(Attendance!$G1028,REGULAR_WEEK_SCHEDULE[[Tuesday]:[Period]],5,TRUE)),
IF(WEEKDAY(Attendance!$J1028) = 4,
        IF(COUNTIF(BLOCK_WEDNESDAY_DATES[],Attendance!$J1028) &gt; 0, VLOOKUP(Attendance!$G1028,BLOCK_WEDNESDAY_PERIOD_SCHEDULE[],2,TRUE),
        IF(COUNTIF(FINALS_WEEK_WEDNESDAY_DATE[],Attendance!$J1028) &gt; 0, VLOOKUP(Attendance!$G1028,FINALS_WEEK_WEDNESDAY_PERIOD_SCHEDULE[],2,TRUE),
       VLOOKUP(Attendance!$G1028,REGULAR_WEEK_SCHEDULE[[Wednesday]:[Period]],4,TRUE))),
IF(WEEKDAY($J1028) = 5,
       IF(COUNTIF(BLOCK_THURSDAY_DATES[],Attendance!$J1028) &gt; 0, VLOOKUP(Attendance!$G1028,BLOCK_THURSDAY_PERIOD_SCHEDULE[],2,TRUE),
       IF(COUNTIF(FINALS_WEEK_THURSDAY_DATE[],Attendance!$J1028) &gt; 0, VLOOKUP(Attendance!$G1028,FINALS_WEEK_THURSDAY_PERIOD_SCHEDULE[],2,TRUE),
       VLOOKUP(Attendance!$G1028,REGULAR_WEEK_SCHEDULE[[Thursday]:[Period]],3,TRUE))),
IF(WEEKDAY(Attendance!$J1028) = 6,
       IF(COUNTIF(FINALS_WEEK_FRIDAY_DATE[],Attendance!$J1028) &gt; 0, VLOOKUP(Attendance!$G1028,FINALS_WEEK_FRIDAY_PERIOD_SCHEDULE[],2,TRUE),
       VLOOKUP(Attendance!$G1028,REGULAR_WEEK_SCHEDULE[[Friday]:[Period]],2,TRUE))))))))))</f>
        <v/>
      </c>
      <c r="J1028" s="41" t="str">
        <f t="shared" ca="1" si="50"/>
        <v/>
      </c>
      <c r="K1028" s="41" t="str">
        <f>IF($A1028 &lt;&gt; "",VLOOKUP($A1028,'Student reference sheet'!$A$2:$V$2329, 7,FALSE), "")</f>
        <v/>
      </c>
      <c r="L1028" s="30" t="str">
        <f>IF($A1028 ="", "", VLOOKUP($A1028, 'Student reference sheet'!$A$2:$Z$2603,23,FALSE))</f>
        <v/>
      </c>
      <c r="M1028" s="30" t="str">
        <f>IF($A1028 ="", "", VLOOKUP($A1028, 'Student reference sheet'!$A$2:$Z$2603,24,FALSE))</f>
        <v/>
      </c>
      <c r="N1028" s="30" t="str">
        <f>IF($A1028 ="", "", VLOOKUP($A1028, 'Student reference sheet'!$A$2:$Z$2603,26,FALSE))</f>
        <v/>
      </c>
      <c r="O1028" s="30" t="str">
        <f>IF($A1028 ="", "", VLOOKUP($A1028, 'Student reference sheet'!$A$2:$Z$2603,25,FALSE))</f>
        <v/>
      </c>
      <c r="P1028" s="39" t="str">
        <f>IF($A1028 = "", "", IF(OR(VLOOKUP($A1028,'Student reference sheet'!$A$2:$V$2400,8,FALSE) = "R",  VLOOKUP($A1028,'Student reference sheet'!$A$2:$V$2400,8,FALSE) = "L"), "X", ""))</f>
        <v/>
      </c>
      <c r="Q1028" s="39" t="str">
        <f>IF($A1028 ="", "", VLOOKUP($A1028, 'Student reference sheet'!$A$2:$V$2603,22,FALSE))</f>
        <v/>
      </c>
      <c r="R1028" s="39" t="str">
        <f>IF($A1028 &lt;&gt; "",VLOOKUP($A1028,'Student reference sheet'!$A$2:$V$2329, 5,FALSE), "")</f>
        <v/>
      </c>
      <c r="S1028" s="39" t="str">
        <f>IF($A1028 &lt;&gt; "",VLOOKUP($A1028,'Student reference sheet'!$A$2:$V$2329, 6,FALSE), "")</f>
        <v/>
      </c>
      <c r="T1028" s="30" t="str">
        <f>IF($A1028 = "","",
IF(VLOOKUP($A1028,'Student reference sheet'!$A$2:$V$2329, 10,FALSE) = "Y", "Hispanic",
IF(VLOOKUP($A1028,'Student reference sheet'!$A$2:$V$2329,11,FALSE) &lt;&gt; "",
IF(VLOOKUP($A1028,'Student reference sheet'!$A$2:$V$2329,11,FALSE) = "UNK", "Unknown", VLOOKUP(VALUE(VLOOKUP($A1028,'Student reference sheet'!$A$2:$V$2329,11,FALSE)),'Ethnicity Reference'!$A$2:$B$22,2,FALSE)),
IF(VLOOKUP($A1028,'Student reference sheet'!$A$2:$V$2329,9,FALSE) &lt;&gt; "", VLOOKUP(VALUE(VLOOKUP($A1028,'Student reference sheet'!$A$2:$V$2329,9,FALSE)),'Ethnicity Reference'!$A$2:$B$22,2,FALSE),"Unknown"))))</f>
        <v/>
      </c>
      <c r="U1028" s="35"/>
    </row>
    <row r="1029" spans="1:21" ht="15.75">
      <c r="A1029" s="47"/>
      <c r="B1029" s="33"/>
      <c r="C1029" s="39" t="str">
        <f>IF($A1029 &lt;&gt; "",VLOOKUP($A1029,'Student reference sheet'!$A$2:$V$2329, 3,FALSE), "")</f>
        <v/>
      </c>
      <c r="D1029" s="39" t="str">
        <f>IF($A1029 &lt;&gt; "",VLOOKUP($A1029,'Student reference sheet'!$A$2:$V$2329, 2,FALSE), "")</f>
        <v/>
      </c>
      <c r="E1029" s="35"/>
      <c r="F1029" s="34"/>
      <c r="G1029" s="40" t="str">
        <f t="shared" ca="1" si="48"/>
        <v/>
      </c>
      <c r="H1029" s="40" t="str">
        <f t="shared" ca="1" si="49"/>
        <v/>
      </c>
      <c r="I1029" s="36" t="str">
        <f>IF($A1029 = "", "",
IF(COUNTIF(MINIMUM_DAY_DATES[], Attendance!J1029) &gt; 0, VLOOKUP(Attendance!$G1029,MINIMUM_DAY_PERIOD_SCHEDULE[], 2,TRUE),
IF(COUNTIF(RALLY_DATES[], Attendance!J1029) &gt; 0, VLOOKUP(Attendance!$G1029,RALLY_PERIOD_SCHEDULE[], 2,TRUE),
IF(WEEKDAY(Attendance!$J1029) = 2,
       IF(COUNTIF(FINALS_WEEK_MONDAY_DATE[],Attendance!$J1029) &gt; 0, VLOOKUP(Attendance!$G1029,FINALS_WEEK_MONDAY_PERIOD_SCHEDULE[],2,TRUE),
       VLOOKUP(Attendance!$G1029,REGULAR_WEEK_SCHEDULE[],6,TRUE)),
IF(WEEKDAY($J1029) = 3,
       IF(COUNTIF(FINALS_WEEK_TUESDAY_DATE[],Attendance!$J1029) &gt; 0, VLOOKUP(Attendance!$G1029,FINALS_WEEK_TUESDAY_PERIOD_SCHEDULE[],2,TRUE),
       VLOOKUP(Attendance!$G1029,REGULAR_WEEK_SCHEDULE[[Tuesday]:[Period]],5,TRUE)),
IF(WEEKDAY(Attendance!$J1029) = 4,
        IF(COUNTIF(BLOCK_WEDNESDAY_DATES[],Attendance!$J1029) &gt; 0, VLOOKUP(Attendance!$G1029,BLOCK_WEDNESDAY_PERIOD_SCHEDULE[],2,TRUE),
        IF(COUNTIF(FINALS_WEEK_WEDNESDAY_DATE[],Attendance!$J1029) &gt; 0, VLOOKUP(Attendance!$G1029,FINALS_WEEK_WEDNESDAY_PERIOD_SCHEDULE[],2,TRUE),
       VLOOKUP(Attendance!$G1029,REGULAR_WEEK_SCHEDULE[[Wednesday]:[Period]],4,TRUE))),
IF(WEEKDAY($J1029) = 5,
       IF(COUNTIF(BLOCK_THURSDAY_DATES[],Attendance!$J1029) &gt; 0, VLOOKUP(Attendance!$G1029,BLOCK_THURSDAY_PERIOD_SCHEDULE[],2,TRUE),
       IF(COUNTIF(FINALS_WEEK_THURSDAY_DATE[],Attendance!$J1029) &gt; 0, VLOOKUP(Attendance!$G1029,FINALS_WEEK_THURSDAY_PERIOD_SCHEDULE[],2,TRUE),
       VLOOKUP(Attendance!$G1029,REGULAR_WEEK_SCHEDULE[[Thursday]:[Period]],3,TRUE))),
IF(WEEKDAY(Attendance!$J1029) = 6,
       IF(COUNTIF(FINALS_WEEK_FRIDAY_DATE[],Attendance!$J1029) &gt; 0, VLOOKUP(Attendance!$G1029,FINALS_WEEK_FRIDAY_PERIOD_SCHEDULE[],2,TRUE),
       VLOOKUP(Attendance!$G1029,REGULAR_WEEK_SCHEDULE[[Friday]:[Period]],2,TRUE))))))))))</f>
        <v/>
      </c>
      <c r="J1029" s="41" t="str">
        <f t="shared" ca="1" si="50"/>
        <v/>
      </c>
      <c r="K1029" s="41" t="str">
        <f>IF($A1029 &lt;&gt; "",VLOOKUP($A1029,'Student reference sheet'!$A$2:$V$2329, 7,FALSE), "")</f>
        <v/>
      </c>
      <c r="L1029" s="30" t="str">
        <f>IF($A1029 ="", "", VLOOKUP($A1029, 'Student reference sheet'!$A$2:$Z$2603,23,FALSE))</f>
        <v/>
      </c>
      <c r="M1029" s="30" t="str">
        <f>IF($A1029 ="", "", VLOOKUP($A1029, 'Student reference sheet'!$A$2:$Z$2603,24,FALSE))</f>
        <v/>
      </c>
      <c r="N1029" s="30" t="str">
        <f>IF($A1029 ="", "", VLOOKUP($A1029, 'Student reference sheet'!$A$2:$Z$2603,26,FALSE))</f>
        <v/>
      </c>
      <c r="O1029" s="30" t="str">
        <f>IF($A1029 ="", "", VLOOKUP($A1029, 'Student reference sheet'!$A$2:$Z$2603,25,FALSE))</f>
        <v/>
      </c>
      <c r="P1029" s="39" t="str">
        <f>IF($A1029 = "", "", IF(OR(VLOOKUP($A1029,'Student reference sheet'!$A$2:$V$2400,8,FALSE) = "R",  VLOOKUP($A1029,'Student reference sheet'!$A$2:$V$2400,8,FALSE) = "L"), "X", ""))</f>
        <v/>
      </c>
      <c r="Q1029" s="39" t="str">
        <f>IF($A1029 ="", "", VLOOKUP($A1029, 'Student reference sheet'!$A$2:$V$2603,22,FALSE))</f>
        <v/>
      </c>
      <c r="R1029" s="39" t="str">
        <f>IF($A1029 &lt;&gt; "",VLOOKUP($A1029,'Student reference sheet'!$A$2:$V$2329, 5,FALSE), "")</f>
        <v/>
      </c>
      <c r="S1029" s="39" t="str">
        <f>IF($A1029 &lt;&gt; "",VLOOKUP($A1029,'Student reference sheet'!$A$2:$V$2329, 6,FALSE), "")</f>
        <v/>
      </c>
      <c r="T1029" s="30" t="str">
        <f>IF($A1029 = "","",
IF(VLOOKUP($A1029,'Student reference sheet'!$A$2:$V$2329, 10,FALSE) = "Y", "Hispanic",
IF(VLOOKUP($A1029,'Student reference sheet'!$A$2:$V$2329,11,FALSE) &lt;&gt; "",
IF(VLOOKUP($A1029,'Student reference sheet'!$A$2:$V$2329,11,FALSE) = "UNK", "Unknown", VLOOKUP(VALUE(VLOOKUP($A1029,'Student reference sheet'!$A$2:$V$2329,11,FALSE)),'Ethnicity Reference'!$A$2:$B$22,2,FALSE)),
IF(VLOOKUP($A1029,'Student reference sheet'!$A$2:$V$2329,9,FALSE) &lt;&gt; "", VLOOKUP(VALUE(VLOOKUP($A1029,'Student reference sheet'!$A$2:$V$2329,9,FALSE)),'Ethnicity Reference'!$A$2:$B$22,2,FALSE),"Unknown"))))</f>
        <v/>
      </c>
      <c r="U1029" s="35"/>
    </row>
    <row r="1030" spans="1:21" ht="15.75">
      <c r="A1030" s="47"/>
      <c r="B1030" s="33"/>
      <c r="C1030" s="39" t="str">
        <f>IF($A1030 &lt;&gt; "",VLOOKUP($A1030,'Student reference sheet'!$A$2:$V$2329, 3,FALSE), "")</f>
        <v/>
      </c>
      <c r="D1030" s="39" t="str">
        <f>IF($A1030 &lt;&gt; "",VLOOKUP($A1030,'Student reference sheet'!$A$2:$V$2329, 2,FALSE), "")</f>
        <v/>
      </c>
      <c r="E1030" s="35"/>
      <c r="F1030" s="34"/>
      <c r="G1030" s="40" t="str">
        <f t="shared" ca="1" si="48"/>
        <v/>
      </c>
      <c r="H1030" s="40" t="str">
        <f t="shared" ca="1" si="49"/>
        <v/>
      </c>
      <c r="I1030" s="36" t="str">
        <f>IF($A1030 = "", "",
IF(COUNTIF(MINIMUM_DAY_DATES[], Attendance!J1030) &gt; 0, VLOOKUP(Attendance!$G1030,MINIMUM_DAY_PERIOD_SCHEDULE[], 2,TRUE),
IF(COUNTIF(RALLY_DATES[], Attendance!J1030) &gt; 0, VLOOKUP(Attendance!$G1030,RALLY_PERIOD_SCHEDULE[], 2,TRUE),
IF(WEEKDAY(Attendance!$J1030) = 2,
       IF(COUNTIF(FINALS_WEEK_MONDAY_DATE[],Attendance!$J1030) &gt; 0, VLOOKUP(Attendance!$G1030,FINALS_WEEK_MONDAY_PERIOD_SCHEDULE[],2,TRUE),
       VLOOKUP(Attendance!$G1030,REGULAR_WEEK_SCHEDULE[],6,TRUE)),
IF(WEEKDAY($J1030) = 3,
       IF(COUNTIF(FINALS_WEEK_TUESDAY_DATE[],Attendance!$J1030) &gt; 0, VLOOKUP(Attendance!$G1030,FINALS_WEEK_TUESDAY_PERIOD_SCHEDULE[],2,TRUE),
       VLOOKUP(Attendance!$G1030,REGULAR_WEEK_SCHEDULE[[Tuesday]:[Period]],5,TRUE)),
IF(WEEKDAY(Attendance!$J1030) = 4,
        IF(COUNTIF(BLOCK_WEDNESDAY_DATES[],Attendance!$J1030) &gt; 0, VLOOKUP(Attendance!$G1030,BLOCK_WEDNESDAY_PERIOD_SCHEDULE[],2,TRUE),
        IF(COUNTIF(FINALS_WEEK_WEDNESDAY_DATE[],Attendance!$J1030) &gt; 0, VLOOKUP(Attendance!$G1030,FINALS_WEEK_WEDNESDAY_PERIOD_SCHEDULE[],2,TRUE),
       VLOOKUP(Attendance!$G1030,REGULAR_WEEK_SCHEDULE[[Wednesday]:[Period]],4,TRUE))),
IF(WEEKDAY($J1030) = 5,
       IF(COUNTIF(BLOCK_THURSDAY_DATES[],Attendance!$J1030) &gt; 0, VLOOKUP(Attendance!$G1030,BLOCK_THURSDAY_PERIOD_SCHEDULE[],2,TRUE),
       IF(COUNTIF(FINALS_WEEK_THURSDAY_DATE[],Attendance!$J1030) &gt; 0, VLOOKUP(Attendance!$G1030,FINALS_WEEK_THURSDAY_PERIOD_SCHEDULE[],2,TRUE),
       VLOOKUP(Attendance!$G1030,REGULAR_WEEK_SCHEDULE[[Thursday]:[Period]],3,TRUE))),
IF(WEEKDAY(Attendance!$J1030) = 6,
       IF(COUNTIF(FINALS_WEEK_FRIDAY_DATE[],Attendance!$J1030) &gt; 0, VLOOKUP(Attendance!$G1030,FINALS_WEEK_FRIDAY_PERIOD_SCHEDULE[],2,TRUE),
       VLOOKUP(Attendance!$G1030,REGULAR_WEEK_SCHEDULE[[Friday]:[Period]],2,TRUE))))))))))</f>
        <v/>
      </c>
      <c r="J1030" s="41" t="str">
        <f t="shared" ca="1" si="50"/>
        <v/>
      </c>
      <c r="K1030" s="41" t="str">
        <f>IF($A1030 &lt;&gt; "",VLOOKUP($A1030,'Student reference sheet'!$A$2:$V$2329, 7,FALSE), "")</f>
        <v/>
      </c>
      <c r="L1030" s="30" t="str">
        <f>IF($A1030 ="", "", VLOOKUP($A1030, 'Student reference sheet'!$A$2:$Z$2603,23,FALSE))</f>
        <v/>
      </c>
      <c r="M1030" s="30" t="str">
        <f>IF($A1030 ="", "", VLOOKUP($A1030, 'Student reference sheet'!$A$2:$Z$2603,24,FALSE))</f>
        <v/>
      </c>
      <c r="N1030" s="30" t="str">
        <f>IF($A1030 ="", "", VLOOKUP($A1030, 'Student reference sheet'!$A$2:$Z$2603,26,FALSE))</f>
        <v/>
      </c>
      <c r="O1030" s="30" t="str">
        <f>IF($A1030 ="", "", VLOOKUP($A1030, 'Student reference sheet'!$A$2:$Z$2603,25,FALSE))</f>
        <v/>
      </c>
      <c r="P1030" s="39" t="str">
        <f>IF($A1030 = "", "", IF(OR(VLOOKUP($A1030,'Student reference sheet'!$A$2:$V$2400,8,FALSE) = "R",  VLOOKUP($A1030,'Student reference sheet'!$A$2:$V$2400,8,FALSE) = "L"), "X", ""))</f>
        <v/>
      </c>
      <c r="Q1030" s="39" t="str">
        <f>IF($A1030 ="", "", VLOOKUP($A1030, 'Student reference sheet'!$A$2:$V$2603,22,FALSE))</f>
        <v/>
      </c>
      <c r="R1030" s="39" t="str">
        <f>IF($A1030 &lt;&gt; "",VLOOKUP($A1030,'Student reference sheet'!$A$2:$V$2329, 5,FALSE), "")</f>
        <v/>
      </c>
      <c r="S1030" s="39" t="str">
        <f>IF($A1030 &lt;&gt; "",VLOOKUP($A1030,'Student reference sheet'!$A$2:$V$2329, 6,FALSE), "")</f>
        <v/>
      </c>
      <c r="T1030" s="30" t="str">
        <f>IF($A1030 = "","",
IF(VLOOKUP($A1030,'Student reference sheet'!$A$2:$V$2329, 10,FALSE) = "Y", "Hispanic",
IF(VLOOKUP($A1030,'Student reference sheet'!$A$2:$V$2329,11,FALSE) &lt;&gt; "",
IF(VLOOKUP($A1030,'Student reference sheet'!$A$2:$V$2329,11,FALSE) = "UNK", "Unknown", VLOOKUP(VALUE(VLOOKUP($A1030,'Student reference sheet'!$A$2:$V$2329,11,FALSE)),'Ethnicity Reference'!$A$2:$B$22,2,FALSE)),
IF(VLOOKUP($A1030,'Student reference sheet'!$A$2:$V$2329,9,FALSE) &lt;&gt; "", VLOOKUP(VALUE(VLOOKUP($A1030,'Student reference sheet'!$A$2:$V$2329,9,FALSE)),'Ethnicity Reference'!$A$2:$B$22,2,FALSE),"Unknown"))))</f>
        <v/>
      </c>
      <c r="U1030" s="35"/>
    </row>
    <row r="1031" spans="1:21" ht="15.75">
      <c r="A1031" s="47"/>
      <c r="B1031" s="33"/>
      <c r="C1031" s="39" t="str">
        <f>IF($A1031 &lt;&gt; "",VLOOKUP($A1031,'Student reference sheet'!$A$2:$V$2329, 3,FALSE), "")</f>
        <v/>
      </c>
      <c r="D1031" s="39" t="str">
        <f>IF($A1031 &lt;&gt; "",VLOOKUP($A1031,'Student reference sheet'!$A$2:$V$2329, 2,FALSE), "")</f>
        <v/>
      </c>
      <c r="E1031" s="35"/>
      <c r="F1031" s="34"/>
      <c r="G1031" s="40" t="str">
        <f t="shared" ca="1" si="48"/>
        <v/>
      </c>
      <c r="H1031" s="40" t="str">
        <f t="shared" ca="1" si="49"/>
        <v/>
      </c>
      <c r="I1031" s="36" t="str">
        <f>IF($A1031 = "", "",
IF(COUNTIF(MINIMUM_DAY_DATES[], Attendance!J1031) &gt; 0, VLOOKUP(Attendance!$G1031,MINIMUM_DAY_PERIOD_SCHEDULE[], 2,TRUE),
IF(COUNTIF(RALLY_DATES[], Attendance!J1031) &gt; 0, VLOOKUP(Attendance!$G1031,RALLY_PERIOD_SCHEDULE[], 2,TRUE),
IF(WEEKDAY(Attendance!$J1031) = 2,
       IF(COUNTIF(FINALS_WEEK_MONDAY_DATE[],Attendance!$J1031) &gt; 0, VLOOKUP(Attendance!$G1031,FINALS_WEEK_MONDAY_PERIOD_SCHEDULE[],2,TRUE),
       VLOOKUP(Attendance!$G1031,REGULAR_WEEK_SCHEDULE[],6,TRUE)),
IF(WEEKDAY($J1031) = 3,
       IF(COUNTIF(FINALS_WEEK_TUESDAY_DATE[],Attendance!$J1031) &gt; 0, VLOOKUP(Attendance!$G1031,FINALS_WEEK_TUESDAY_PERIOD_SCHEDULE[],2,TRUE),
       VLOOKUP(Attendance!$G1031,REGULAR_WEEK_SCHEDULE[[Tuesday]:[Period]],5,TRUE)),
IF(WEEKDAY(Attendance!$J1031) = 4,
        IF(COUNTIF(BLOCK_WEDNESDAY_DATES[],Attendance!$J1031) &gt; 0, VLOOKUP(Attendance!$G1031,BLOCK_WEDNESDAY_PERIOD_SCHEDULE[],2,TRUE),
        IF(COUNTIF(FINALS_WEEK_WEDNESDAY_DATE[],Attendance!$J1031) &gt; 0, VLOOKUP(Attendance!$G1031,FINALS_WEEK_WEDNESDAY_PERIOD_SCHEDULE[],2,TRUE),
       VLOOKUP(Attendance!$G1031,REGULAR_WEEK_SCHEDULE[[Wednesday]:[Period]],4,TRUE))),
IF(WEEKDAY($J1031) = 5,
       IF(COUNTIF(BLOCK_THURSDAY_DATES[],Attendance!$J1031) &gt; 0, VLOOKUP(Attendance!$G1031,BLOCK_THURSDAY_PERIOD_SCHEDULE[],2,TRUE),
       IF(COUNTIF(FINALS_WEEK_THURSDAY_DATE[],Attendance!$J1031) &gt; 0, VLOOKUP(Attendance!$G1031,FINALS_WEEK_THURSDAY_PERIOD_SCHEDULE[],2,TRUE),
       VLOOKUP(Attendance!$G1031,REGULAR_WEEK_SCHEDULE[[Thursday]:[Period]],3,TRUE))),
IF(WEEKDAY(Attendance!$J1031) = 6,
       IF(COUNTIF(FINALS_WEEK_FRIDAY_DATE[],Attendance!$J1031) &gt; 0, VLOOKUP(Attendance!$G1031,FINALS_WEEK_FRIDAY_PERIOD_SCHEDULE[],2,TRUE),
       VLOOKUP(Attendance!$G1031,REGULAR_WEEK_SCHEDULE[[Friday]:[Period]],2,TRUE))))))))))</f>
        <v/>
      </c>
      <c r="J1031" s="41" t="str">
        <f t="shared" ca="1" si="50"/>
        <v/>
      </c>
      <c r="K1031" s="41" t="str">
        <f>IF($A1031 &lt;&gt; "",VLOOKUP($A1031,'Student reference sheet'!$A$2:$V$2329, 7,FALSE), "")</f>
        <v/>
      </c>
      <c r="L1031" s="30" t="str">
        <f>IF($A1031 ="", "", VLOOKUP($A1031, 'Student reference sheet'!$A$2:$Z$2603,23,FALSE))</f>
        <v/>
      </c>
      <c r="M1031" s="30" t="str">
        <f>IF($A1031 ="", "", VLOOKUP($A1031, 'Student reference sheet'!$A$2:$Z$2603,24,FALSE))</f>
        <v/>
      </c>
      <c r="N1031" s="30" t="str">
        <f>IF($A1031 ="", "", VLOOKUP($A1031, 'Student reference sheet'!$A$2:$Z$2603,26,FALSE))</f>
        <v/>
      </c>
      <c r="O1031" s="30" t="str">
        <f>IF($A1031 ="", "", VLOOKUP($A1031, 'Student reference sheet'!$A$2:$Z$2603,25,FALSE))</f>
        <v/>
      </c>
      <c r="P1031" s="39" t="str">
        <f>IF($A1031 = "", "", IF(OR(VLOOKUP($A1031,'Student reference sheet'!$A$2:$V$2400,8,FALSE) = "R",  VLOOKUP($A1031,'Student reference sheet'!$A$2:$V$2400,8,FALSE) = "L"), "X", ""))</f>
        <v/>
      </c>
      <c r="Q1031" s="39" t="str">
        <f>IF($A1031 ="", "", VLOOKUP($A1031, 'Student reference sheet'!$A$2:$V$2603,22,FALSE))</f>
        <v/>
      </c>
      <c r="R1031" s="39" t="str">
        <f>IF($A1031 &lt;&gt; "",VLOOKUP($A1031,'Student reference sheet'!$A$2:$V$2329, 5,FALSE), "")</f>
        <v/>
      </c>
      <c r="S1031" s="39" t="str">
        <f>IF($A1031 &lt;&gt; "",VLOOKUP($A1031,'Student reference sheet'!$A$2:$V$2329, 6,FALSE), "")</f>
        <v/>
      </c>
      <c r="T1031" s="30" t="str">
        <f>IF($A1031 = "","",
IF(VLOOKUP($A1031,'Student reference sheet'!$A$2:$V$2329, 10,FALSE) = "Y", "Hispanic",
IF(VLOOKUP($A1031,'Student reference sheet'!$A$2:$V$2329,11,FALSE) &lt;&gt; "",
IF(VLOOKUP($A1031,'Student reference sheet'!$A$2:$V$2329,11,FALSE) = "UNK", "Unknown", VLOOKUP(VALUE(VLOOKUP($A1031,'Student reference sheet'!$A$2:$V$2329,11,FALSE)),'Ethnicity Reference'!$A$2:$B$22,2,FALSE)),
IF(VLOOKUP($A1031,'Student reference sheet'!$A$2:$V$2329,9,FALSE) &lt;&gt; "", VLOOKUP(VALUE(VLOOKUP($A1031,'Student reference sheet'!$A$2:$V$2329,9,FALSE)),'Ethnicity Reference'!$A$2:$B$22,2,FALSE),"Unknown"))))</f>
        <v/>
      </c>
      <c r="U1031" s="35"/>
    </row>
    <row r="1032" spans="1:21" ht="15.75">
      <c r="A1032" s="47"/>
      <c r="B1032" s="33"/>
      <c r="C1032" s="39" t="str">
        <f>IF($A1032 &lt;&gt; "",VLOOKUP($A1032,'Student reference sheet'!$A$2:$V$2329, 3,FALSE), "")</f>
        <v/>
      </c>
      <c r="D1032" s="39" t="str">
        <f>IF($A1032 &lt;&gt; "",VLOOKUP($A1032,'Student reference sheet'!$A$2:$V$2329, 2,FALSE), "")</f>
        <v/>
      </c>
      <c r="E1032" s="35"/>
      <c r="F1032" s="34"/>
      <c r="G1032" s="40" t="str">
        <f t="shared" ca="1" si="48"/>
        <v/>
      </c>
      <c r="H1032" s="40" t="str">
        <f t="shared" ca="1" si="49"/>
        <v/>
      </c>
      <c r="I1032" s="36" t="str">
        <f>IF($A1032 = "", "",
IF(COUNTIF(MINIMUM_DAY_DATES[], Attendance!J1032) &gt; 0, VLOOKUP(Attendance!$G1032,MINIMUM_DAY_PERIOD_SCHEDULE[], 2,TRUE),
IF(COUNTIF(RALLY_DATES[], Attendance!J1032) &gt; 0, VLOOKUP(Attendance!$G1032,RALLY_PERIOD_SCHEDULE[], 2,TRUE),
IF(WEEKDAY(Attendance!$J1032) = 2,
       IF(COUNTIF(FINALS_WEEK_MONDAY_DATE[],Attendance!$J1032) &gt; 0, VLOOKUP(Attendance!$G1032,FINALS_WEEK_MONDAY_PERIOD_SCHEDULE[],2,TRUE),
       VLOOKUP(Attendance!$G1032,REGULAR_WEEK_SCHEDULE[],6,TRUE)),
IF(WEEKDAY($J1032) = 3,
       IF(COUNTIF(FINALS_WEEK_TUESDAY_DATE[],Attendance!$J1032) &gt; 0, VLOOKUP(Attendance!$G1032,FINALS_WEEK_TUESDAY_PERIOD_SCHEDULE[],2,TRUE),
       VLOOKUP(Attendance!$G1032,REGULAR_WEEK_SCHEDULE[[Tuesday]:[Period]],5,TRUE)),
IF(WEEKDAY(Attendance!$J1032) = 4,
        IF(COUNTIF(BLOCK_WEDNESDAY_DATES[],Attendance!$J1032) &gt; 0, VLOOKUP(Attendance!$G1032,BLOCK_WEDNESDAY_PERIOD_SCHEDULE[],2,TRUE),
        IF(COUNTIF(FINALS_WEEK_WEDNESDAY_DATE[],Attendance!$J1032) &gt; 0, VLOOKUP(Attendance!$G1032,FINALS_WEEK_WEDNESDAY_PERIOD_SCHEDULE[],2,TRUE),
       VLOOKUP(Attendance!$G1032,REGULAR_WEEK_SCHEDULE[[Wednesday]:[Period]],4,TRUE))),
IF(WEEKDAY($J1032) = 5,
       IF(COUNTIF(BLOCK_THURSDAY_DATES[],Attendance!$J1032) &gt; 0, VLOOKUP(Attendance!$G1032,BLOCK_THURSDAY_PERIOD_SCHEDULE[],2,TRUE),
       IF(COUNTIF(FINALS_WEEK_THURSDAY_DATE[],Attendance!$J1032) &gt; 0, VLOOKUP(Attendance!$G1032,FINALS_WEEK_THURSDAY_PERIOD_SCHEDULE[],2,TRUE),
       VLOOKUP(Attendance!$G1032,REGULAR_WEEK_SCHEDULE[[Thursday]:[Period]],3,TRUE))),
IF(WEEKDAY(Attendance!$J1032) = 6,
       IF(COUNTIF(FINALS_WEEK_FRIDAY_DATE[],Attendance!$J1032) &gt; 0, VLOOKUP(Attendance!$G1032,FINALS_WEEK_FRIDAY_PERIOD_SCHEDULE[],2,TRUE),
       VLOOKUP(Attendance!$G1032,REGULAR_WEEK_SCHEDULE[[Friday]:[Period]],2,TRUE))))))))))</f>
        <v/>
      </c>
      <c r="J1032" s="41" t="str">
        <f t="shared" ca="1" si="50"/>
        <v/>
      </c>
      <c r="K1032" s="41" t="str">
        <f>IF($A1032 &lt;&gt; "",VLOOKUP($A1032,'Student reference sheet'!$A$2:$V$2329, 7,FALSE), "")</f>
        <v/>
      </c>
      <c r="L1032" s="30" t="str">
        <f>IF($A1032 ="", "", VLOOKUP($A1032, 'Student reference sheet'!$A$2:$Z$2603,23,FALSE))</f>
        <v/>
      </c>
      <c r="M1032" s="30" t="str">
        <f>IF($A1032 ="", "", VLOOKUP($A1032, 'Student reference sheet'!$A$2:$Z$2603,24,FALSE))</f>
        <v/>
      </c>
      <c r="N1032" s="30" t="str">
        <f>IF($A1032 ="", "", VLOOKUP($A1032, 'Student reference sheet'!$A$2:$Z$2603,26,FALSE))</f>
        <v/>
      </c>
      <c r="O1032" s="30" t="str">
        <f>IF($A1032 ="", "", VLOOKUP($A1032, 'Student reference sheet'!$A$2:$Z$2603,25,FALSE))</f>
        <v/>
      </c>
      <c r="P1032" s="39" t="str">
        <f>IF($A1032 = "", "", IF(OR(VLOOKUP($A1032,'Student reference sheet'!$A$2:$V$2400,8,FALSE) = "R",  VLOOKUP($A1032,'Student reference sheet'!$A$2:$V$2400,8,FALSE) = "L"), "X", ""))</f>
        <v/>
      </c>
      <c r="Q1032" s="39" t="str">
        <f>IF($A1032 ="", "", VLOOKUP($A1032, 'Student reference sheet'!$A$2:$V$2603,22,FALSE))</f>
        <v/>
      </c>
      <c r="R1032" s="39" t="str">
        <f>IF($A1032 &lt;&gt; "",VLOOKUP($A1032,'Student reference sheet'!$A$2:$V$2329, 5,FALSE), "")</f>
        <v/>
      </c>
      <c r="S1032" s="39" t="str">
        <f>IF($A1032 &lt;&gt; "",VLOOKUP($A1032,'Student reference sheet'!$A$2:$V$2329, 6,FALSE), "")</f>
        <v/>
      </c>
      <c r="T1032" s="30" t="str">
        <f>IF($A1032 = "","",
IF(VLOOKUP($A1032,'Student reference sheet'!$A$2:$V$2329, 10,FALSE) = "Y", "Hispanic",
IF(VLOOKUP($A1032,'Student reference sheet'!$A$2:$V$2329,11,FALSE) &lt;&gt; "",
IF(VLOOKUP($A1032,'Student reference sheet'!$A$2:$V$2329,11,FALSE) = "UNK", "Unknown", VLOOKUP(VALUE(VLOOKUP($A1032,'Student reference sheet'!$A$2:$V$2329,11,FALSE)),'Ethnicity Reference'!$A$2:$B$22,2,FALSE)),
IF(VLOOKUP($A1032,'Student reference sheet'!$A$2:$V$2329,9,FALSE) &lt;&gt; "", VLOOKUP(VALUE(VLOOKUP($A1032,'Student reference sheet'!$A$2:$V$2329,9,FALSE)),'Ethnicity Reference'!$A$2:$B$22,2,FALSE),"Unknown"))))</f>
        <v/>
      </c>
      <c r="U1032" s="35"/>
    </row>
    <row r="1033" spans="1:21" ht="15.75">
      <c r="A1033" s="47"/>
      <c r="B1033" s="33"/>
      <c r="C1033" s="39" t="str">
        <f>IF($A1033 &lt;&gt; "",VLOOKUP($A1033,'Student reference sheet'!$A$2:$V$2329, 3,FALSE), "")</f>
        <v/>
      </c>
      <c r="D1033" s="39" t="str">
        <f>IF($A1033 &lt;&gt; "",VLOOKUP($A1033,'Student reference sheet'!$A$2:$V$2329, 2,FALSE), "")</f>
        <v/>
      </c>
      <c r="E1033" s="35"/>
      <c r="F1033" s="34"/>
      <c r="G1033" s="40" t="str">
        <f t="shared" ca="1" si="48"/>
        <v/>
      </c>
      <c r="H1033" s="40" t="str">
        <f t="shared" ca="1" si="49"/>
        <v/>
      </c>
      <c r="I1033" s="36" t="str">
        <f>IF($A1033 = "", "",
IF(COUNTIF(MINIMUM_DAY_DATES[], Attendance!J1033) &gt; 0, VLOOKUP(Attendance!$G1033,MINIMUM_DAY_PERIOD_SCHEDULE[], 2,TRUE),
IF(COUNTIF(RALLY_DATES[], Attendance!J1033) &gt; 0, VLOOKUP(Attendance!$G1033,RALLY_PERIOD_SCHEDULE[], 2,TRUE),
IF(WEEKDAY(Attendance!$J1033) = 2,
       IF(COUNTIF(FINALS_WEEK_MONDAY_DATE[],Attendance!$J1033) &gt; 0, VLOOKUP(Attendance!$G1033,FINALS_WEEK_MONDAY_PERIOD_SCHEDULE[],2,TRUE),
       VLOOKUP(Attendance!$G1033,REGULAR_WEEK_SCHEDULE[],6,TRUE)),
IF(WEEKDAY($J1033) = 3,
       IF(COUNTIF(FINALS_WEEK_TUESDAY_DATE[],Attendance!$J1033) &gt; 0, VLOOKUP(Attendance!$G1033,FINALS_WEEK_TUESDAY_PERIOD_SCHEDULE[],2,TRUE),
       VLOOKUP(Attendance!$G1033,REGULAR_WEEK_SCHEDULE[[Tuesday]:[Period]],5,TRUE)),
IF(WEEKDAY(Attendance!$J1033) = 4,
        IF(COUNTIF(BLOCK_WEDNESDAY_DATES[],Attendance!$J1033) &gt; 0, VLOOKUP(Attendance!$G1033,BLOCK_WEDNESDAY_PERIOD_SCHEDULE[],2,TRUE),
        IF(COUNTIF(FINALS_WEEK_WEDNESDAY_DATE[],Attendance!$J1033) &gt; 0, VLOOKUP(Attendance!$G1033,FINALS_WEEK_WEDNESDAY_PERIOD_SCHEDULE[],2,TRUE),
       VLOOKUP(Attendance!$G1033,REGULAR_WEEK_SCHEDULE[[Wednesday]:[Period]],4,TRUE))),
IF(WEEKDAY($J1033) = 5,
       IF(COUNTIF(BLOCK_THURSDAY_DATES[],Attendance!$J1033) &gt; 0, VLOOKUP(Attendance!$G1033,BLOCK_THURSDAY_PERIOD_SCHEDULE[],2,TRUE),
       IF(COUNTIF(FINALS_WEEK_THURSDAY_DATE[],Attendance!$J1033) &gt; 0, VLOOKUP(Attendance!$G1033,FINALS_WEEK_THURSDAY_PERIOD_SCHEDULE[],2,TRUE),
       VLOOKUP(Attendance!$G1033,REGULAR_WEEK_SCHEDULE[[Thursday]:[Period]],3,TRUE))),
IF(WEEKDAY(Attendance!$J1033) = 6,
       IF(COUNTIF(FINALS_WEEK_FRIDAY_DATE[],Attendance!$J1033) &gt; 0, VLOOKUP(Attendance!$G1033,FINALS_WEEK_FRIDAY_PERIOD_SCHEDULE[],2,TRUE),
       VLOOKUP(Attendance!$G1033,REGULAR_WEEK_SCHEDULE[[Friday]:[Period]],2,TRUE))))))))))</f>
        <v/>
      </c>
      <c r="J1033" s="41" t="str">
        <f t="shared" ca="1" si="50"/>
        <v/>
      </c>
      <c r="K1033" s="41" t="str">
        <f>IF($A1033 &lt;&gt; "",VLOOKUP($A1033,'Student reference sheet'!$A$2:$V$2329, 7,FALSE), "")</f>
        <v/>
      </c>
      <c r="L1033" s="30" t="str">
        <f>IF($A1033 ="", "", VLOOKUP($A1033, 'Student reference sheet'!$A$2:$Z$2603,23,FALSE))</f>
        <v/>
      </c>
      <c r="M1033" s="30" t="str">
        <f>IF($A1033 ="", "", VLOOKUP($A1033, 'Student reference sheet'!$A$2:$Z$2603,24,FALSE))</f>
        <v/>
      </c>
      <c r="N1033" s="30" t="str">
        <f>IF($A1033 ="", "", VLOOKUP($A1033, 'Student reference sheet'!$A$2:$Z$2603,26,FALSE))</f>
        <v/>
      </c>
      <c r="O1033" s="30" t="str">
        <f>IF($A1033 ="", "", VLOOKUP($A1033, 'Student reference sheet'!$A$2:$Z$2603,25,FALSE))</f>
        <v/>
      </c>
      <c r="P1033" s="39" t="str">
        <f>IF($A1033 = "", "", IF(OR(VLOOKUP($A1033,'Student reference sheet'!$A$2:$V$2400,8,FALSE) = "R",  VLOOKUP($A1033,'Student reference sheet'!$A$2:$V$2400,8,FALSE) = "L"), "X", ""))</f>
        <v/>
      </c>
      <c r="Q1033" s="39" t="str">
        <f>IF($A1033 ="", "", VLOOKUP($A1033, 'Student reference sheet'!$A$2:$V$2603,22,FALSE))</f>
        <v/>
      </c>
      <c r="R1033" s="39" t="str">
        <f>IF($A1033 &lt;&gt; "",VLOOKUP($A1033,'Student reference sheet'!$A$2:$V$2329, 5,FALSE), "")</f>
        <v/>
      </c>
      <c r="S1033" s="39" t="str">
        <f>IF($A1033 &lt;&gt; "",VLOOKUP($A1033,'Student reference sheet'!$A$2:$V$2329, 6,FALSE), "")</f>
        <v/>
      </c>
      <c r="T1033" s="30" t="str">
        <f>IF($A1033 = "","",
IF(VLOOKUP($A1033,'Student reference sheet'!$A$2:$V$2329, 10,FALSE) = "Y", "Hispanic",
IF(VLOOKUP($A1033,'Student reference sheet'!$A$2:$V$2329,11,FALSE) &lt;&gt; "",
IF(VLOOKUP($A1033,'Student reference sheet'!$A$2:$V$2329,11,FALSE) = "UNK", "Unknown", VLOOKUP(VALUE(VLOOKUP($A1033,'Student reference sheet'!$A$2:$V$2329,11,FALSE)),'Ethnicity Reference'!$A$2:$B$22,2,FALSE)),
IF(VLOOKUP($A1033,'Student reference sheet'!$A$2:$V$2329,9,FALSE) &lt;&gt; "", VLOOKUP(VALUE(VLOOKUP($A1033,'Student reference sheet'!$A$2:$V$2329,9,FALSE)),'Ethnicity Reference'!$A$2:$B$22,2,FALSE),"Unknown"))))</f>
        <v/>
      </c>
      <c r="U1033" s="35"/>
    </row>
    <row r="1034" spans="1:21" ht="15.75">
      <c r="A1034" s="47"/>
      <c r="B1034" s="33"/>
      <c r="C1034" s="39" t="str">
        <f>IF($A1034 &lt;&gt; "",VLOOKUP($A1034,'Student reference sheet'!$A$2:$V$2329, 3,FALSE), "")</f>
        <v/>
      </c>
      <c r="D1034" s="39" t="str">
        <f>IF($A1034 &lt;&gt; "",VLOOKUP($A1034,'Student reference sheet'!$A$2:$V$2329, 2,FALSE), "")</f>
        <v/>
      </c>
      <c r="E1034" s="35"/>
      <c r="F1034" s="34"/>
      <c r="G1034" s="40" t="str">
        <f t="shared" ref="G1034:G1097" ca="1" si="51">IF(A1034 &lt;&gt;"", IF(G1034 = "",NOW() - TODAY(), G1034), "")</f>
        <v/>
      </c>
      <c r="H1034" s="40" t="str">
        <f t="shared" ref="H1034:H1097" ca="1" si="52">IF(B1034 &lt;&gt;"", IF(H1034 = "",NOW() - TODAY(), H1034), "")</f>
        <v/>
      </c>
      <c r="I1034" s="36" t="str">
        <f>IF($A1034 = "", "",
IF(COUNTIF(MINIMUM_DAY_DATES[], Attendance!J1034) &gt; 0, VLOOKUP(Attendance!$G1034,MINIMUM_DAY_PERIOD_SCHEDULE[], 2,TRUE),
IF(COUNTIF(RALLY_DATES[], Attendance!J1034) &gt; 0, VLOOKUP(Attendance!$G1034,RALLY_PERIOD_SCHEDULE[], 2,TRUE),
IF(WEEKDAY(Attendance!$J1034) = 2,
       IF(COUNTIF(FINALS_WEEK_MONDAY_DATE[],Attendance!$J1034) &gt; 0, VLOOKUP(Attendance!$G1034,FINALS_WEEK_MONDAY_PERIOD_SCHEDULE[],2,TRUE),
       VLOOKUP(Attendance!$G1034,REGULAR_WEEK_SCHEDULE[],6,TRUE)),
IF(WEEKDAY($J1034) = 3,
       IF(COUNTIF(FINALS_WEEK_TUESDAY_DATE[],Attendance!$J1034) &gt; 0, VLOOKUP(Attendance!$G1034,FINALS_WEEK_TUESDAY_PERIOD_SCHEDULE[],2,TRUE),
       VLOOKUP(Attendance!$G1034,REGULAR_WEEK_SCHEDULE[[Tuesday]:[Period]],5,TRUE)),
IF(WEEKDAY(Attendance!$J1034) = 4,
        IF(COUNTIF(BLOCK_WEDNESDAY_DATES[],Attendance!$J1034) &gt; 0, VLOOKUP(Attendance!$G1034,BLOCK_WEDNESDAY_PERIOD_SCHEDULE[],2,TRUE),
        IF(COUNTIF(FINALS_WEEK_WEDNESDAY_DATE[],Attendance!$J1034) &gt; 0, VLOOKUP(Attendance!$G1034,FINALS_WEEK_WEDNESDAY_PERIOD_SCHEDULE[],2,TRUE),
       VLOOKUP(Attendance!$G1034,REGULAR_WEEK_SCHEDULE[[Wednesday]:[Period]],4,TRUE))),
IF(WEEKDAY($J1034) = 5,
       IF(COUNTIF(BLOCK_THURSDAY_DATES[],Attendance!$J1034) &gt; 0, VLOOKUP(Attendance!$G1034,BLOCK_THURSDAY_PERIOD_SCHEDULE[],2,TRUE),
       IF(COUNTIF(FINALS_WEEK_THURSDAY_DATE[],Attendance!$J1034) &gt; 0, VLOOKUP(Attendance!$G1034,FINALS_WEEK_THURSDAY_PERIOD_SCHEDULE[],2,TRUE),
       VLOOKUP(Attendance!$G1034,REGULAR_WEEK_SCHEDULE[[Thursday]:[Period]],3,TRUE))),
IF(WEEKDAY(Attendance!$J1034) = 6,
       IF(COUNTIF(FINALS_WEEK_FRIDAY_DATE[],Attendance!$J1034) &gt; 0, VLOOKUP(Attendance!$G1034,FINALS_WEEK_FRIDAY_PERIOD_SCHEDULE[],2,TRUE),
       VLOOKUP(Attendance!$G1034,REGULAR_WEEK_SCHEDULE[[Friday]:[Period]],2,TRUE))))))))))</f>
        <v/>
      </c>
      <c r="J1034" s="41" t="str">
        <f t="shared" ref="J1034:J1097" ca="1" si="53">IF(A1034 &lt;&gt;"", IF(J1034 = "",TODAY(), J1034), "")</f>
        <v/>
      </c>
      <c r="K1034" s="41" t="str">
        <f>IF($A1034 &lt;&gt; "",VLOOKUP($A1034,'Student reference sheet'!$A$2:$V$2329, 7,FALSE), "")</f>
        <v/>
      </c>
      <c r="L1034" s="30" t="str">
        <f>IF($A1034 ="", "", VLOOKUP($A1034, 'Student reference sheet'!$A$2:$Z$2603,23,FALSE))</f>
        <v/>
      </c>
      <c r="M1034" s="30" t="str">
        <f>IF($A1034 ="", "", VLOOKUP($A1034, 'Student reference sheet'!$A$2:$Z$2603,24,FALSE))</f>
        <v/>
      </c>
      <c r="N1034" s="30" t="str">
        <f>IF($A1034 ="", "", VLOOKUP($A1034, 'Student reference sheet'!$A$2:$Z$2603,26,FALSE))</f>
        <v/>
      </c>
      <c r="O1034" s="30" t="str">
        <f>IF($A1034 ="", "", VLOOKUP($A1034, 'Student reference sheet'!$A$2:$Z$2603,25,FALSE))</f>
        <v/>
      </c>
      <c r="P1034" s="39" t="str">
        <f>IF($A1034 = "", "", IF(OR(VLOOKUP($A1034,'Student reference sheet'!$A$2:$V$2400,8,FALSE) = "R",  VLOOKUP($A1034,'Student reference sheet'!$A$2:$V$2400,8,FALSE) = "L"), "X", ""))</f>
        <v/>
      </c>
      <c r="Q1034" s="39" t="str">
        <f>IF($A1034 ="", "", VLOOKUP($A1034, 'Student reference sheet'!$A$2:$V$2603,22,FALSE))</f>
        <v/>
      </c>
      <c r="R1034" s="39" t="str">
        <f>IF($A1034 &lt;&gt; "",VLOOKUP($A1034,'Student reference sheet'!$A$2:$V$2329, 5,FALSE), "")</f>
        <v/>
      </c>
      <c r="S1034" s="39" t="str">
        <f>IF($A1034 &lt;&gt; "",VLOOKUP($A1034,'Student reference sheet'!$A$2:$V$2329, 6,FALSE), "")</f>
        <v/>
      </c>
      <c r="T1034" s="30" t="str">
        <f>IF($A1034 = "","",
IF(VLOOKUP($A1034,'Student reference sheet'!$A$2:$V$2329, 10,FALSE) = "Y", "Hispanic",
IF(VLOOKUP($A1034,'Student reference sheet'!$A$2:$V$2329,11,FALSE) &lt;&gt; "",
IF(VLOOKUP($A1034,'Student reference sheet'!$A$2:$V$2329,11,FALSE) = "UNK", "Unknown", VLOOKUP(VALUE(VLOOKUP($A1034,'Student reference sheet'!$A$2:$V$2329,11,FALSE)),'Ethnicity Reference'!$A$2:$B$22,2,FALSE)),
IF(VLOOKUP($A1034,'Student reference sheet'!$A$2:$V$2329,9,FALSE) &lt;&gt; "", VLOOKUP(VALUE(VLOOKUP($A1034,'Student reference sheet'!$A$2:$V$2329,9,FALSE)),'Ethnicity Reference'!$A$2:$B$22,2,FALSE),"Unknown"))))</f>
        <v/>
      </c>
      <c r="U1034" s="35"/>
    </row>
    <row r="1035" spans="1:21" ht="15.75">
      <c r="A1035" s="47"/>
      <c r="B1035" s="33"/>
      <c r="C1035" s="39" t="str">
        <f>IF($A1035 &lt;&gt; "",VLOOKUP($A1035,'Student reference sheet'!$A$2:$V$2329, 3,FALSE), "")</f>
        <v/>
      </c>
      <c r="D1035" s="39" t="str">
        <f>IF($A1035 &lt;&gt; "",VLOOKUP($A1035,'Student reference sheet'!$A$2:$V$2329, 2,FALSE), "")</f>
        <v/>
      </c>
      <c r="E1035" s="35"/>
      <c r="F1035" s="34"/>
      <c r="G1035" s="40" t="str">
        <f t="shared" ca="1" si="51"/>
        <v/>
      </c>
      <c r="H1035" s="40" t="str">
        <f t="shared" ca="1" si="52"/>
        <v/>
      </c>
      <c r="I1035" s="36" t="str">
        <f>IF($A1035 = "", "",
IF(COUNTIF(MINIMUM_DAY_DATES[], Attendance!J1035) &gt; 0, VLOOKUP(Attendance!$G1035,MINIMUM_DAY_PERIOD_SCHEDULE[], 2,TRUE),
IF(COUNTIF(RALLY_DATES[], Attendance!J1035) &gt; 0, VLOOKUP(Attendance!$G1035,RALLY_PERIOD_SCHEDULE[], 2,TRUE),
IF(WEEKDAY(Attendance!$J1035) = 2,
       IF(COUNTIF(FINALS_WEEK_MONDAY_DATE[],Attendance!$J1035) &gt; 0, VLOOKUP(Attendance!$G1035,FINALS_WEEK_MONDAY_PERIOD_SCHEDULE[],2,TRUE),
       VLOOKUP(Attendance!$G1035,REGULAR_WEEK_SCHEDULE[],6,TRUE)),
IF(WEEKDAY($J1035) = 3,
       IF(COUNTIF(FINALS_WEEK_TUESDAY_DATE[],Attendance!$J1035) &gt; 0, VLOOKUP(Attendance!$G1035,FINALS_WEEK_TUESDAY_PERIOD_SCHEDULE[],2,TRUE),
       VLOOKUP(Attendance!$G1035,REGULAR_WEEK_SCHEDULE[[Tuesday]:[Period]],5,TRUE)),
IF(WEEKDAY(Attendance!$J1035) = 4,
        IF(COUNTIF(BLOCK_WEDNESDAY_DATES[],Attendance!$J1035) &gt; 0, VLOOKUP(Attendance!$G1035,BLOCK_WEDNESDAY_PERIOD_SCHEDULE[],2,TRUE),
        IF(COUNTIF(FINALS_WEEK_WEDNESDAY_DATE[],Attendance!$J1035) &gt; 0, VLOOKUP(Attendance!$G1035,FINALS_WEEK_WEDNESDAY_PERIOD_SCHEDULE[],2,TRUE),
       VLOOKUP(Attendance!$G1035,REGULAR_WEEK_SCHEDULE[[Wednesday]:[Period]],4,TRUE))),
IF(WEEKDAY($J1035) = 5,
       IF(COUNTIF(BLOCK_THURSDAY_DATES[],Attendance!$J1035) &gt; 0, VLOOKUP(Attendance!$G1035,BLOCK_THURSDAY_PERIOD_SCHEDULE[],2,TRUE),
       IF(COUNTIF(FINALS_WEEK_THURSDAY_DATE[],Attendance!$J1035) &gt; 0, VLOOKUP(Attendance!$G1035,FINALS_WEEK_THURSDAY_PERIOD_SCHEDULE[],2,TRUE),
       VLOOKUP(Attendance!$G1035,REGULAR_WEEK_SCHEDULE[[Thursday]:[Period]],3,TRUE))),
IF(WEEKDAY(Attendance!$J1035) = 6,
       IF(COUNTIF(FINALS_WEEK_FRIDAY_DATE[],Attendance!$J1035) &gt; 0, VLOOKUP(Attendance!$G1035,FINALS_WEEK_FRIDAY_PERIOD_SCHEDULE[],2,TRUE),
       VLOOKUP(Attendance!$G1035,REGULAR_WEEK_SCHEDULE[[Friday]:[Period]],2,TRUE))))))))))</f>
        <v/>
      </c>
      <c r="J1035" s="41" t="str">
        <f t="shared" ca="1" si="53"/>
        <v/>
      </c>
      <c r="K1035" s="41" t="str">
        <f>IF($A1035 &lt;&gt; "",VLOOKUP($A1035,'Student reference sheet'!$A$2:$V$2329, 7,FALSE), "")</f>
        <v/>
      </c>
      <c r="L1035" s="30" t="str">
        <f>IF($A1035 ="", "", VLOOKUP($A1035, 'Student reference sheet'!$A$2:$Z$2603,23,FALSE))</f>
        <v/>
      </c>
      <c r="M1035" s="30" t="str">
        <f>IF($A1035 ="", "", VLOOKUP($A1035, 'Student reference sheet'!$A$2:$Z$2603,24,FALSE))</f>
        <v/>
      </c>
      <c r="N1035" s="30" t="str">
        <f>IF($A1035 ="", "", VLOOKUP($A1035, 'Student reference sheet'!$A$2:$Z$2603,26,FALSE))</f>
        <v/>
      </c>
      <c r="O1035" s="30" t="str">
        <f>IF($A1035 ="", "", VLOOKUP($A1035, 'Student reference sheet'!$A$2:$Z$2603,25,FALSE))</f>
        <v/>
      </c>
      <c r="P1035" s="39" t="str">
        <f>IF($A1035 = "", "", IF(OR(VLOOKUP($A1035,'Student reference sheet'!$A$2:$V$2400,8,FALSE) = "R",  VLOOKUP($A1035,'Student reference sheet'!$A$2:$V$2400,8,FALSE) = "L"), "X", ""))</f>
        <v/>
      </c>
      <c r="Q1035" s="39" t="str">
        <f>IF($A1035 ="", "", VLOOKUP($A1035, 'Student reference sheet'!$A$2:$V$2603,22,FALSE))</f>
        <v/>
      </c>
      <c r="R1035" s="39" t="str">
        <f>IF($A1035 &lt;&gt; "",VLOOKUP($A1035,'Student reference sheet'!$A$2:$V$2329, 5,FALSE), "")</f>
        <v/>
      </c>
      <c r="S1035" s="39" t="str">
        <f>IF($A1035 &lt;&gt; "",VLOOKUP($A1035,'Student reference sheet'!$A$2:$V$2329, 6,FALSE), "")</f>
        <v/>
      </c>
      <c r="T1035" s="30" t="str">
        <f>IF($A1035 = "","",
IF(VLOOKUP($A1035,'Student reference sheet'!$A$2:$V$2329, 10,FALSE) = "Y", "Hispanic",
IF(VLOOKUP($A1035,'Student reference sheet'!$A$2:$V$2329,11,FALSE) &lt;&gt; "",
IF(VLOOKUP($A1035,'Student reference sheet'!$A$2:$V$2329,11,FALSE) = "UNK", "Unknown", VLOOKUP(VALUE(VLOOKUP($A1035,'Student reference sheet'!$A$2:$V$2329,11,FALSE)),'Ethnicity Reference'!$A$2:$B$22,2,FALSE)),
IF(VLOOKUP($A1035,'Student reference sheet'!$A$2:$V$2329,9,FALSE) &lt;&gt; "", VLOOKUP(VALUE(VLOOKUP($A1035,'Student reference sheet'!$A$2:$V$2329,9,FALSE)),'Ethnicity Reference'!$A$2:$B$22,2,FALSE),"Unknown"))))</f>
        <v/>
      </c>
      <c r="U1035" s="35"/>
    </row>
    <row r="1036" spans="1:21" ht="15.75">
      <c r="A1036" s="47"/>
      <c r="B1036" s="33"/>
      <c r="C1036" s="39" t="str">
        <f>IF($A1036 &lt;&gt; "",VLOOKUP($A1036,'Student reference sheet'!$A$2:$V$2329, 3,FALSE), "")</f>
        <v/>
      </c>
      <c r="D1036" s="39" t="str">
        <f>IF($A1036 &lt;&gt; "",VLOOKUP($A1036,'Student reference sheet'!$A$2:$V$2329, 2,FALSE), "")</f>
        <v/>
      </c>
      <c r="E1036" s="35"/>
      <c r="F1036" s="34"/>
      <c r="G1036" s="40" t="str">
        <f t="shared" ca="1" si="51"/>
        <v/>
      </c>
      <c r="H1036" s="40" t="str">
        <f t="shared" ca="1" si="52"/>
        <v/>
      </c>
      <c r="I1036" s="36" t="str">
        <f>IF($A1036 = "", "",
IF(COUNTIF(MINIMUM_DAY_DATES[], Attendance!J1036) &gt; 0, VLOOKUP(Attendance!$G1036,MINIMUM_DAY_PERIOD_SCHEDULE[], 2,TRUE),
IF(COUNTIF(RALLY_DATES[], Attendance!J1036) &gt; 0, VLOOKUP(Attendance!$G1036,RALLY_PERIOD_SCHEDULE[], 2,TRUE),
IF(WEEKDAY(Attendance!$J1036) = 2,
       IF(COUNTIF(FINALS_WEEK_MONDAY_DATE[],Attendance!$J1036) &gt; 0, VLOOKUP(Attendance!$G1036,FINALS_WEEK_MONDAY_PERIOD_SCHEDULE[],2,TRUE),
       VLOOKUP(Attendance!$G1036,REGULAR_WEEK_SCHEDULE[],6,TRUE)),
IF(WEEKDAY($J1036) = 3,
       IF(COUNTIF(FINALS_WEEK_TUESDAY_DATE[],Attendance!$J1036) &gt; 0, VLOOKUP(Attendance!$G1036,FINALS_WEEK_TUESDAY_PERIOD_SCHEDULE[],2,TRUE),
       VLOOKUP(Attendance!$G1036,REGULAR_WEEK_SCHEDULE[[Tuesday]:[Period]],5,TRUE)),
IF(WEEKDAY(Attendance!$J1036) = 4,
        IF(COUNTIF(BLOCK_WEDNESDAY_DATES[],Attendance!$J1036) &gt; 0, VLOOKUP(Attendance!$G1036,BLOCK_WEDNESDAY_PERIOD_SCHEDULE[],2,TRUE),
        IF(COUNTIF(FINALS_WEEK_WEDNESDAY_DATE[],Attendance!$J1036) &gt; 0, VLOOKUP(Attendance!$G1036,FINALS_WEEK_WEDNESDAY_PERIOD_SCHEDULE[],2,TRUE),
       VLOOKUP(Attendance!$G1036,REGULAR_WEEK_SCHEDULE[[Wednesday]:[Period]],4,TRUE))),
IF(WEEKDAY($J1036) = 5,
       IF(COUNTIF(BLOCK_THURSDAY_DATES[],Attendance!$J1036) &gt; 0, VLOOKUP(Attendance!$G1036,BLOCK_THURSDAY_PERIOD_SCHEDULE[],2,TRUE),
       IF(COUNTIF(FINALS_WEEK_THURSDAY_DATE[],Attendance!$J1036) &gt; 0, VLOOKUP(Attendance!$G1036,FINALS_WEEK_THURSDAY_PERIOD_SCHEDULE[],2,TRUE),
       VLOOKUP(Attendance!$G1036,REGULAR_WEEK_SCHEDULE[[Thursday]:[Period]],3,TRUE))),
IF(WEEKDAY(Attendance!$J1036) = 6,
       IF(COUNTIF(FINALS_WEEK_FRIDAY_DATE[],Attendance!$J1036) &gt; 0, VLOOKUP(Attendance!$G1036,FINALS_WEEK_FRIDAY_PERIOD_SCHEDULE[],2,TRUE),
       VLOOKUP(Attendance!$G1036,REGULAR_WEEK_SCHEDULE[[Friday]:[Period]],2,TRUE))))))))))</f>
        <v/>
      </c>
      <c r="J1036" s="41" t="str">
        <f t="shared" ca="1" si="53"/>
        <v/>
      </c>
      <c r="K1036" s="41" t="str">
        <f>IF($A1036 &lt;&gt; "",VLOOKUP($A1036,'Student reference sheet'!$A$2:$V$2329, 7,FALSE), "")</f>
        <v/>
      </c>
      <c r="L1036" s="30" t="str">
        <f>IF($A1036 ="", "", VLOOKUP($A1036, 'Student reference sheet'!$A$2:$Z$2603,23,FALSE))</f>
        <v/>
      </c>
      <c r="M1036" s="30" t="str">
        <f>IF($A1036 ="", "", VLOOKUP($A1036, 'Student reference sheet'!$A$2:$Z$2603,24,FALSE))</f>
        <v/>
      </c>
      <c r="N1036" s="30" t="str">
        <f>IF($A1036 ="", "", VLOOKUP($A1036, 'Student reference sheet'!$A$2:$Z$2603,26,FALSE))</f>
        <v/>
      </c>
      <c r="O1036" s="30" t="str">
        <f>IF($A1036 ="", "", VLOOKUP($A1036, 'Student reference sheet'!$A$2:$Z$2603,25,FALSE))</f>
        <v/>
      </c>
      <c r="P1036" s="39" t="str">
        <f>IF($A1036 = "", "", IF(OR(VLOOKUP($A1036,'Student reference sheet'!$A$2:$V$2400,8,FALSE) = "R",  VLOOKUP($A1036,'Student reference sheet'!$A$2:$V$2400,8,FALSE) = "L"), "X", ""))</f>
        <v/>
      </c>
      <c r="Q1036" s="39" t="str">
        <f>IF($A1036 ="", "", VLOOKUP($A1036, 'Student reference sheet'!$A$2:$V$2603,22,FALSE))</f>
        <v/>
      </c>
      <c r="R1036" s="39" t="str">
        <f>IF($A1036 &lt;&gt; "",VLOOKUP($A1036,'Student reference sheet'!$A$2:$V$2329, 5,FALSE), "")</f>
        <v/>
      </c>
      <c r="S1036" s="39" t="str">
        <f>IF($A1036 &lt;&gt; "",VLOOKUP($A1036,'Student reference sheet'!$A$2:$V$2329, 6,FALSE), "")</f>
        <v/>
      </c>
      <c r="T1036" s="30" t="str">
        <f>IF($A1036 = "","",
IF(VLOOKUP($A1036,'Student reference sheet'!$A$2:$V$2329, 10,FALSE) = "Y", "Hispanic",
IF(VLOOKUP($A1036,'Student reference sheet'!$A$2:$V$2329,11,FALSE) &lt;&gt; "",
IF(VLOOKUP($A1036,'Student reference sheet'!$A$2:$V$2329,11,FALSE) = "UNK", "Unknown", VLOOKUP(VALUE(VLOOKUP($A1036,'Student reference sheet'!$A$2:$V$2329,11,FALSE)),'Ethnicity Reference'!$A$2:$B$22,2,FALSE)),
IF(VLOOKUP($A1036,'Student reference sheet'!$A$2:$V$2329,9,FALSE) &lt;&gt; "", VLOOKUP(VALUE(VLOOKUP($A1036,'Student reference sheet'!$A$2:$V$2329,9,FALSE)),'Ethnicity Reference'!$A$2:$B$22,2,FALSE),"Unknown"))))</f>
        <v/>
      </c>
      <c r="U1036" s="35"/>
    </row>
    <row r="1037" spans="1:21" ht="15.75">
      <c r="A1037" s="47"/>
      <c r="B1037" s="33"/>
      <c r="C1037" s="39" t="str">
        <f>IF($A1037 &lt;&gt; "",VLOOKUP($A1037,'Student reference sheet'!$A$2:$V$2329, 3,FALSE), "")</f>
        <v/>
      </c>
      <c r="D1037" s="39" t="str">
        <f>IF($A1037 &lt;&gt; "",VLOOKUP($A1037,'Student reference sheet'!$A$2:$V$2329, 2,FALSE), "")</f>
        <v/>
      </c>
      <c r="E1037" s="35"/>
      <c r="F1037" s="34"/>
      <c r="G1037" s="40" t="str">
        <f t="shared" ca="1" si="51"/>
        <v/>
      </c>
      <c r="H1037" s="40" t="str">
        <f t="shared" ca="1" si="52"/>
        <v/>
      </c>
      <c r="I1037" s="36" t="str">
        <f>IF($A1037 = "", "",
IF(COUNTIF(MINIMUM_DAY_DATES[], Attendance!J1037) &gt; 0, VLOOKUP(Attendance!$G1037,MINIMUM_DAY_PERIOD_SCHEDULE[], 2,TRUE),
IF(COUNTIF(RALLY_DATES[], Attendance!J1037) &gt; 0, VLOOKUP(Attendance!$G1037,RALLY_PERIOD_SCHEDULE[], 2,TRUE),
IF(WEEKDAY(Attendance!$J1037) = 2,
       IF(COUNTIF(FINALS_WEEK_MONDAY_DATE[],Attendance!$J1037) &gt; 0, VLOOKUP(Attendance!$G1037,FINALS_WEEK_MONDAY_PERIOD_SCHEDULE[],2,TRUE),
       VLOOKUP(Attendance!$G1037,REGULAR_WEEK_SCHEDULE[],6,TRUE)),
IF(WEEKDAY($J1037) = 3,
       IF(COUNTIF(FINALS_WEEK_TUESDAY_DATE[],Attendance!$J1037) &gt; 0, VLOOKUP(Attendance!$G1037,FINALS_WEEK_TUESDAY_PERIOD_SCHEDULE[],2,TRUE),
       VLOOKUP(Attendance!$G1037,REGULAR_WEEK_SCHEDULE[[Tuesday]:[Period]],5,TRUE)),
IF(WEEKDAY(Attendance!$J1037) = 4,
        IF(COUNTIF(BLOCK_WEDNESDAY_DATES[],Attendance!$J1037) &gt; 0, VLOOKUP(Attendance!$G1037,BLOCK_WEDNESDAY_PERIOD_SCHEDULE[],2,TRUE),
        IF(COUNTIF(FINALS_WEEK_WEDNESDAY_DATE[],Attendance!$J1037) &gt; 0, VLOOKUP(Attendance!$G1037,FINALS_WEEK_WEDNESDAY_PERIOD_SCHEDULE[],2,TRUE),
       VLOOKUP(Attendance!$G1037,REGULAR_WEEK_SCHEDULE[[Wednesday]:[Period]],4,TRUE))),
IF(WEEKDAY($J1037) = 5,
       IF(COUNTIF(BLOCK_THURSDAY_DATES[],Attendance!$J1037) &gt; 0, VLOOKUP(Attendance!$G1037,BLOCK_THURSDAY_PERIOD_SCHEDULE[],2,TRUE),
       IF(COUNTIF(FINALS_WEEK_THURSDAY_DATE[],Attendance!$J1037) &gt; 0, VLOOKUP(Attendance!$G1037,FINALS_WEEK_THURSDAY_PERIOD_SCHEDULE[],2,TRUE),
       VLOOKUP(Attendance!$G1037,REGULAR_WEEK_SCHEDULE[[Thursday]:[Period]],3,TRUE))),
IF(WEEKDAY(Attendance!$J1037) = 6,
       IF(COUNTIF(FINALS_WEEK_FRIDAY_DATE[],Attendance!$J1037) &gt; 0, VLOOKUP(Attendance!$G1037,FINALS_WEEK_FRIDAY_PERIOD_SCHEDULE[],2,TRUE),
       VLOOKUP(Attendance!$G1037,REGULAR_WEEK_SCHEDULE[[Friday]:[Period]],2,TRUE))))))))))</f>
        <v/>
      </c>
      <c r="J1037" s="41" t="str">
        <f t="shared" ca="1" si="53"/>
        <v/>
      </c>
      <c r="K1037" s="41" t="str">
        <f>IF($A1037 &lt;&gt; "",VLOOKUP($A1037,'Student reference sheet'!$A$2:$V$2329, 7,FALSE), "")</f>
        <v/>
      </c>
      <c r="L1037" s="30" t="str">
        <f>IF($A1037 ="", "", VLOOKUP($A1037, 'Student reference sheet'!$A$2:$Z$2603,23,FALSE))</f>
        <v/>
      </c>
      <c r="M1037" s="30" t="str">
        <f>IF($A1037 ="", "", VLOOKUP($A1037, 'Student reference sheet'!$A$2:$Z$2603,24,FALSE))</f>
        <v/>
      </c>
      <c r="N1037" s="30" t="str">
        <f>IF($A1037 ="", "", VLOOKUP($A1037, 'Student reference sheet'!$A$2:$Z$2603,26,FALSE))</f>
        <v/>
      </c>
      <c r="O1037" s="30" t="str">
        <f>IF($A1037 ="", "", VLOOKUP($A1037, 'Student reference sheet'!$A$2:$Z$2603,25,FALSE))</f>
        <v/>
      </c>
      <c r="P1037" s="39" t="str">
        <f>IF($A1037 = "", "", IF(OR(VLOOKUP($A1037,'Student reference sheet'!$A$2:$V$2400,8,FALSE) = "R",  VLOOKUP($A1037,'Student reference sheet'!$A$2:$V$2400,8,FALSE) = "L"), "X", ""))</f>
        <v/>
      </c>
      <c r="Q1037" s="39" t="str">
        <f>IF($A1037 ="", "", VLOOKUP($A1037, 'Student reference sheet'!$A$2:$V$2603,22,FALSE))</f>
        <v/>
      </c>
      <c r="R1037" s="39" t="str">
        <f>IF($A1037 &lt;&gt; "",VLOOKUP($A1037,'Student reference sheet'!$A$2:$V$2329, 5,FALSE), "")</f>
        <v/>
      </c>
      <c r="S1037" s="39" t="str">
        <f>IF($A1037 &lt;&gt; "",VLOOKUP($A1037,'Student reference sheet'!$A$2:$V$2329, 6,FALSE), "")</f>
        <v/>
      </c>
      <c r="T1037" s="30" t="str">
        <f>IF($A1037 = "","",
IF(VLOOKUP($A1037,'Student reference sheet'!$A$2:$V$2329, 10,FALSE) = "Y", "Hispanic",
IF(VLOOKUP($A1037,'Student reference sheet'!$A$2:$V$2329,11,FALSE) &lt;&gt; "",
IF(VLOOKUP($A1037,'Student reference sheet'!$A$2:$V$2329,11,FALSE) = "UNK", "Unknown", VLOOKUP(VALUE(VLOOKUP($A1037,'Student reference sheet'!$A$2:$V$2329,11,FALSE)),'Ethnicity Reference'!$A$2:$B$22,2,FALSE)),
IF(VLOOKUP($A1037,'Student reference sheet'!$A$2:$V$2329,9,FALSE) &lt;&gt; "", VLOOKUP(VALUE(VLOOKUP($A1037,'Student reference sheet'!$A$2:$V$2329,9,FALSE)),'Ethnicity Reference'!$A$2:$B$22,2,FALSE),"Unknown"))))</f>
        <v/>
      </c>
      <c r="U1037" s="35"/>
    </row>
    <row r="1038" spans="1:21" ht="15.75">
      <c r="A1038" s="47"/>
      <c r="B1038" s="33"/>
      <c r="C1038" s="39" t="str">
        <f>IF($A1038 &lt;&gt; "",VLOOKUP($A1038,'Student reference sheet'!$A$2:$V$2329, 3,FALSE), "")</f>
        <v/>
      </c>
      <c r="D1038" s="39" t="str">
        <f>IF($A1038 &lt;&gt; "",VLOOKUP($A1038,'Student reference sheet'!$A$2:$V$2329, 2,FALSE), "")</f>
        <v/>
      </c>
      <c r="E1038" s="35"/>
      <c r="F1038" s="34"/>
      <c r="G1038" s="40" t="str">
        <f t="shared" ca="1" si="51"/>
        <v/>
      </c>
      <c r="H1038" s="40" t="str">
        <f t="shared" ca="1" si="52"/>
        <v/>
      </c>
      <c r="I1038" s="36" t="str">
        <f>IF($A1038 = "", "",
IF(COUNTIF(MINIMUM_DAY_DATES[], Attendance!J1038) &gt; 0, VLOOKUP(Attendance!$G1038,MINIMUM_DAY_PERIOD_SCHEDULE[], 2,TRUE),
IF(COUNTIF(RALLY_DATES[], Attendance!J1038) &gt; 0, VLOOKUP(Attendance!$G1038,RALLY_PERIOD_SCHEDULE[], 2,TRUE),
IF(WEEKDAY(Attendance!$J1038) = 2,
       IF(COUNTIF(FINALS_WEEK_MONDAY_DATE[],Attendance!$J1038) &gt; 0, VLOOKUP(Attendance!$G1038,FINALS_WEEK_MONDAY_PERIOD_SCHEDULE[],2,TRUE),
       VLOOKUP(Attendance!$G1038,REGULAR_WEEK_SCHEDULE[],6,TRUE)),
IF(WEEKDAY($J1038) = 3,
       IF(COUNTIF(FINALS_WEEK_TUESDAY_DATE[],Attendance!$J1038) &gt; 0, VLOOKUP(Attendance!$G1038,FINALS_WEEK_TUESDAY_PERIOD_SCHEDULE[],2,TRUE),
       VLOOKUP(Attendance!$G1038,REGULAR_WEEK_SCHEDULE[[Tuesday]:[Period]],5,TRUE)),
IF(WEEKDAY(Attendance!$J1038) = 4,
        IF(COUNTIF(BLOCK_WEDNESDAY_DATES[],Attendance!$J1038) &gt; 0, VLOOKUP(Attendance!$G1038,BLOCK_WEDNESDAY_PERIOD_SCHEDULE[],2,TRUE),
        IF(COUNTIF(FINALS_WEEK_WEDNESDAY_DATE[],Attendance!$J1038) &gt; 0, VLOOKUP(Attendance!$G1038,FINALS_WEEK_WEDNESDAY_PERIOD_SCHEDULE[],2,TRUE),
       VLOOKUP(Attendance!$G1038,REGULAR_WEEK_SCHEDULE[[Wednesday]:[Period]],4,TRUE))),
IF(WEEKDAY($J1038) = 5,
       IF(COUNTIF(BLOCK_THURSDAY_DATES[],Attendance!$J1038) &gt; 0, VLOOKUP(Attendance!$G1038,BLOCK_THURSDAY_PERIOD_SCHEDULE[],2,TRUE),
       IF(COUNTIF(FINALS_WEEK_THURSDAY_DATE[],Attendance!$J1038) &gt; 0, VLOOKUP(Attendance!$G1038,FINALS_WEEK_THURSDAY_PERIOD_SCHEDULE[],2,TRUE),
       VLOOKUP(Attendance!$G1038,REGULAR_WEEK_SCHEDULE[[Thursday]:[Period]],3,TRUE))),
IF(WEEKDAY(Attendance!$J1038) = 6,
       IF(COUNTIF(FINALS_WEEK_FRIDAY_DATE[],Attendance!$J1038) &gt; 0, VLOOKUP(Attendance!$G1038,FINALS_WEEK_FRIDAY_PERIOD_SCHEDULE[],2,TRUE),
       VLOOKUP(Attendance!$G1038,REGULAR_WEEK_SCHEDULE[[Friday]:[Period]],2,TRUE))))))))))</f>
        <v/>
      </c>
      <c r="J1038" s="41" t="str">
        <f t="shared" ca="1" si="53"/>
        <v/>
      </c>
      <c r="K1038" s="41" t="str">
        <f>IF($A1038 &lt;&gt; "",VLOOKUP($A1038,'Student reference sheet'!$A$2:$V$2329, 7,FALSE), "")</f>
        <v/>
      </c>
      <c r="L1038" s="30" t="str">
        <f>IF($A1038 ="", "", VLOOKUP($A1038, 'Student reference sheet'!$A$2:$Z$2603,23,FALSE))</f>
        <v/>
      </c>
      <c r="M1038" s="30" t="str">
        <f>IF($A1038 ="", "", VLOOKUP($A1038, 'Student reference sheet'!$A$2:$Z$2603,24,FALSE))</f>
        <v/>
      </c>
      <c r="N1038" s="30" t="str">
        <f>IF($A1038 ="", "", VLOOKUP($A1038, 'Student reference sheet'!$A$2:$Z$2603,26,FALSE))</f>
        <v/>
      </c>
      <c r="O1038" s="30" t="str">
        <f>IF($A1038 ="", "", VLOOKUP($A1038, 'Student reference sheet'!$A$2:$Z$2603,25,FALSE))</f>
        <v/>
      </c>
      <c r="P1038" s="39" t="str">
        <f>IF($A1038 = "", "", IF(OR(VLOOKUP($A1038,'Student reference sheet'!$A$2:$V$2400,8,FALSE) = "R",  VLOOKUP($A1038,'Student reference sheet'!$A$2:$V$2400,8,FALSE) = "L"), "X", ""))</f>
        <v/>
      </c>
      <c r="Q1038" s="39" t="str">
        <f>IF($A1038 ="", "", VLOOKUP($A1038, 'Student reference sheet'!$A$2:$V$2603,22,FALSE))</f>
        <v/>
      </c>
      <c r="R1038" s="39" t="str">
        <f>IF($A1038 &lt;&gt; "",VLOOKUP($A1038,'Student reference sheet'!$A$2:$V$2329, 5,FALSE), "")</f>
        <v/>
      </c>
      <c r="S1038" s="39" t="str">
        <f>IF($A1038 &lt;&gt; "",VLOOKUP($A1038,'Student reference sheet'!$A$2:$V$2329, 6,FALSE), "")</f>
        <v/>
      </c>
      <c r="T1038" s="30" t="str">
        <f>IF($A1038 = "","",
IF(VLOOKUP($A1038,'Student reference sheet'!$A$2:$V$2329, 10,FALSE) = "Y", "Hispanic",
IF(VLOOKUP($A1038,'Student reference sheet'!$A$2:$V$2329,11,FALSE) &lt;&gt; "",
IF(VLOOKUP($A1038,'Student reference sheet'!$A$2:$V$2329,11,FALSE) = "UNK", "Unknown", VLOOKUP(VALUE(VLOOKUP($A1038,'Student reference sheet'!$A$2:$V$2329,11,FALSE)),'Ethnicity Reference'!$A$2:$B$22,2,FALSE)),
IF(VLOOKUP($A1038,'Student reference sheet'!$A$2:$V$2329,9,FALSE) &lt;&gt; "", VLOOKUP(VALUE(VLOOKUP($A1038,'Student reference sheet'!$A$2:$V$2329,9,FALSE)),'Ethnicity Reference'!$A$2:$B$22,2,FALSE),"Unknown"))))</f>
        <v/>
      </c>
      <c r="U1038" s="35"/>
    </row>
    <row r="1039" spans="1:21" ht="15.75">
      <c r="A1039" s="47"/>
      <c r="B1039" s="33"/>
      <c r="C1039" s="39" t="str">
        <f>IF($A1039 &lt;&gt; "",VLOOKUP($A1039,'Student reference sheet'!$A$2:$V$2329, 3,FALSE), "")</f>
        <v/>
      </c>
      <c r="D1039" s="39" t="str">
        <f>IF($A1039 &lt;&gt; "",VLOOKUP($A1039,'Student reference sheet'!$A$2:$V$2329, 2,FALSE), "")</f>
        <v/>
      </c>
      <c r="E1039" s="35"/>
      <c r="F1039" s="34"/>
      <c r="G1039" s="40" t="str">
        <f t="shared" ca="1" si="51"/>
        <v/>
      </c>
      <c r="H1039" s="40" t="str">
        <f t="shared" ca="1" si="52"/>
        <v/>
      </c>
      <c r="I1039" s="36" t="str">
        <f>IF($A1039 = "", "",
IF(COUNTIF(MINIMUM_DAY_DATES[], Attendance!J1039) &gt; 0, VLOOKUP(Attendance!$G1039,MINIMUM_DAY_PERIOD_SCHEDULE[], 2,TRUE),
IF(COUNTIF(RALLY_DATES[], Attendance!J1039) &gt; 0, VLOOKUP(Attendance!$G1039,RALLY_PERIOD_SCHEDULE[], 2,TRUE),
IF(WEEKDAY(Attendance!$J1039) = 2,
       IF(COUNTIF(FINALS_WEEK_MONDAY_DATE[],Attendance!$J1039) &gt; 0, VLOOKUP(Attendance!$G1039,FINALS_WEEK_MONDAY_PERIOD_SCHEDULE[],2,TRUE),
       VLOOKUP(Attendance!$G1039,REGULAR_WEEK_SCHEDULE[],6,TRUE)),
IF(WEEKDAY($J1039) = 3,
       IF(COUNTIF(FINALS_WEEK_TUESDAY_DATE[],Attendance!$J1039) &gt; 0, VLOOKUP(Attendance!$G1039,FINALS_WEEK_TUESDAY_PERIOD_SCHEDULE[],2,TRUE),
       VLOOKUP(Attendance!$G1039,REGULAR_WEEK_SCHEDULE[[Tuesday]:[Period]],5,TRUE)),
IF(WEEKDAY(Attendance!$J1039) = 4,
        IF(COUNTIF(BLOCK_WEDNESDAY_DATES[],Attendance!$J1039) &gt; 0, VLOOKUP(Attendance!$G1039,BLOCK_WEDNESDAY_PERIOD_SCHEDULE[],2,TRUE),
        IF(COUNTIF(FINALS_WEEK_WEDNESDAY_DATE[],Attendance!$J1039) &gt; 0, VLOOKUP(Attendance!$G1039,FINALS_WEEK_WEDNESDAY_PERIOD_SCHEDULE[],2,TRUE),
       VLOOKUP(Attendance!$G1039,REGULAR_WEEK_SCHEDULE[[Wednesday]:[Period]],4,TRUE))),
IF(WEEKDAY($J1039) = 5,
       IF(COUNTIF(BLOCK_THURSDAY_DATES[],Attendance!$J1039) &gt; 0, VLOOKUP(Attendance!$G1039,BLOCK_THURSDAY_PERIOD_SCHEDULE[],2,TRUE),
       IF(COUNTIF(FINALS_WEEK_THURSDAY_DATE[],Attendance!$J1039) &gt; 0, VLOOKUP(Attendance!$G1039,FINALS_WEEK_THURSDAY_PERIOD_SCHEDULE[],2,TRUE),
       VLOOKUP(Attendance!$G1039,REGULAR_WEEK_SCHEDULE[[Thursday]:[Period]],3,TRUE))),
IF(WEEKDAY(Attendance!$J1039) = 6,
       IF(COUNTIF(FINALS_WEEK_FRIDAY_DATE[],Attendance!$J1039) &gt; 0, VLOOKUP(Attendance!$G1039,FINALS_WEEK_FRIDAY_PERIOD_SCHEDULE[],2,TRUE),
       VLOOKUP(Attendance!$G1039,REGULAR_WEEK_SCHEDULE[[Friday]:[Period]],2,TRUE))))))))))</f>
        <v/>
      </c>
      <c r="J1039" s="41" t="str">
        <f t="shared" ca="1" si="53"/>
        <v/>
      </c>
      <c r="K1039" s="41" t="str">
        <f>IF($A1039 &lt;&gt; "",VLOOKUP($A1039,'Student reference sheet'!$A$2:$V$2329, 7,FALSE), "")</f>
        <v/>
      </c>
      <c r="L1039" s="30" t="str">
        <f>IF($A1039 ="", "", VLOOKUP($A1039, 'Student reference sheet'!$A$2:$Z$2603,23,FALSE))</f>
        <v/>
      </c>
      <c r="M1039" s="30" t="str">
        <f>IF($A1039 ="", "", VLOOKUP($A1039, 'Student reference sheet'!$A$2:$Z$2603,24,FALSE))</f>
        <v/>
      </c>
      <c r="N1039" s="30" t="str">
        <f>IF($A1039 ="", "", VLOOKUP($A1039, 'Student reference sheet'!$A$2:$Z$2603,26,FALSE))</f>
        <v/>
      </c>
      <c r="O1039" s="30" t="str">
        <f>IF($A1039 ="", "", VLOOKUP($A1039, 'Student reference sheet'!$A$2:$Z$2603,25,FALSE))</f>
        <v/>
      </c>
      <c r="P1039" s="39" t="str">
        <f>IF($A1039 = "", "", IF(OR(VLOOKUP($A1039,'Student reference sheet'!$A$2:$V$2400,8,FALSE) = "R",  VLOOKUP($A1039,'Student reference sheet'!$A$2:$V$2400,8,FALSE) = "L"), "X", ""))</f>
        <v/>
      </c>
      <c r="Q1039" s="39" t="str">
        <f>IF($A1039 ="", "", VLOOKUP($A1039, 'Student reference sheet'!$A$2:$V$2603,22,FALSE))</f>
        <v/>
      </c>
      <c r="R1039" s="39" t="str">
        <f>IF($A1039 &lt;&gt; "",VLOOKUP($A1039,'Student reference sheet'!$A$2:$V$2329, 5,FALSE), "")</f>
        <v/>
      </c>
      <c r="S1039" s="39" t="str">
        <f>IF($A1039 &lt;&gt; "",VLOOKUP($A1039,'Student reference sheet'!$A$2:$V$2329, 6,FALSE), "")</f>
        <v/>
      </c>
      <c r="T1039" s="30" t="str">
        <f>IF($A1039 = "","",
IF(VLOOKUP($A1039,'Student reference sheet'!$A$2:$V$2329, 10,FALSE) = "Y", "Hispanic",
IF(VLOOKUP($A1039,'Student reference sheet'!$A$2:$V$2329,11,FALSE) &lt;&gt; "",
IF(VLOOKUP($A1039,'Student reference sheet'!$A$2:$V$2329,11,FALSE) = "UNK", "Unknown", VLOOKUP(VALUE(VLOOKUP($A1039,'Student reference sheet'!$A$2:$V$2329,11,FALSE)),'Ethnicity Reference'!$A$2:$B$22,2,FALSE)),
IF(VLOOKUP($A1039,'Student reference sheet'!$A$2:$V$2329,9,FALSE) &lt;&gt; "", VLOOKUP(VALUE(VLOOKUP($A1039,'Student reference sheet'!$A$2:$V$2329,9,FALSE)),'Ethnicity Reference'!$A$2:$B$22,2,FALSE),"Unknown"))))</f>
        <v/>
      </c>
      <c r="U1039" s="35"/>
    </row>
    <row r="1040" spans="1:21" ht="15.75">
      <c r="A1040" s="47"/>
      <c r="B1040" s="33"/>
      <c r="C1040" s="39" t="str">
        <f>IF($A1040 &lt;&gt; "",VLOOKUP($A1040,'Student reference sheet'!$A$2:$V$2329, 3,FALSE), "")</f>
        <v/>
      </c>
      <c r="D1040" s="39" t="str">
        <f>IF($A1040 &lt;&gt; "",VLOOKUP($A1040,'Student reference sheet'!$A$2:$V$2329, 2,FALSE), "")</f>
        <v/>
      </c>
      <c r="E1040" s="35"/>
      <c r="F1040" s="34"/>
      <c r="G1040" s="40" t="str">
        <f t="shared" ca="1" si="51"/>
        <v/>
      </c>
      <c r="H1040" s="40" t="str">
        <f t="shared" ca="1" si="52"/>
        <v/>
      </c>
      <c r="I1040" s="36" t="str">
        <f>IF($A1040 = "", "",
IF(COUNTIF(MINIMUM_DAY_DATES[], Attendance!J1040) &gt; 0, VLOOKUP(Attendance!$G1040,MINIMUM_DAY_PERIOD_SCHEDULE[], 2,TRUE),
IF(COUNTIF(RALLY_DATES[], Attendance!J1040) &gt; 0, VLOOKUP(Attendance!$G1040,RALLY_PERIOD_SCHEDULE[], 2,TRUE),
IF(WEEKDAY(Attendance!$J1040) = 2,
       IF(COUNTIF(FINALS_WEEK_MONDAY_DATE[],Attendance!$J1040) &gt; 0, VLOOKUP(Attendance!$G1040,FINALS_WEEK_MONDAY_PERIOD_SCHEDULE[],2,TRUE),
       VLOOKUP(Attendance!$G1040,REGULAR_WEEK_SCHEDULE[],6,TRUE)),
IF(WEEKDAY($J1040) = 3,
       IF(COUNTIF(FINALS_WEEK_TUESDAY_DATE[],Attendance!$J1040) &gt; 0, VLOOKUP(Attendance!$G1040,FINALS_WEEK_TUESDAY_PERIOD_SCHEDULE[],2,TRUE),
       VLOOKUP(Attendance!$G1040,REGULAR_WEEK_SCHEDULE[[Tuesday]:[Period]],5,TRUE)),
IF(WEEKDAY(Attendance!$J1040) = 4,
        IF(COUNTIF(BLOCK_WEDNESDAY_DATES[],Attendance!$J1040) &gt; 0, VLOOKUP(Attendance!$G1040,BLOCK_WEDNESDAY_PERIOD_SCHEDULE[],2,TRUE),
        IF(COUNTIF(FINALS_WEEK_WEDNESDAY_DATE[],Attendance!$J1040) &gt; 0, VLOOKUP(Attendance!$G1040,FINALS_WEEK_WEDNESDAY_PERIOD_SCHEDULE[],2,TRUE),
       VLOOKUP(Attendance!$G1040,REGULAR_WEEK_SCHEDULE[[Wednesday]:[Period]],4,TRUE))),
IF(WEEKDAY($J1040) = 5,
       IF(COUNTIF(BLOCK_THURSDAY_DATES[],Attendance!$J1040) &gt; 0, VLOOKUP(Attendance!$G1040,BLOCK_THURSDAY_PERIOD_SCHEDULE[],2,TRUE),
       IF(COUNTIF(FINALS_WEEK_THURSDAY_DATE[],Attendance!$J1040) &gt; 0, VLOOKUP(Attendance!$G1040,FINALS_WEEK_THURSDAY_PERIOD_SCHEDULE[],2,TRUE),
       VLOOKUP(Attendance!$G1040,REGULAR_WEEK_SCHEDULE[[Thursday]:[Period]],3,TRUE))),
IF(WEEKDAY(Attendance!$J1040) = 6,
       IF(COUNTIF(FINALS_WEEK_FRIDAY_DATE[],Attendance!$J1040) &gt; 0, VLOOKUP(Attendance!$G1040,FINALS_WEEK_FRIDAY_PERIOD_SCHEDULE[],2,TRUE),
       VLOOKUP(Attendance!$G1040,REGULAR_WEEK_SCHEDULE[[Friday]:[Period]],2,TRUE))))))))))</f>
        <v/>
      </c>
      <c r="J1040" s="41" t="str">
        <f t="shared" ca="1" si="53"/>
        <v/>
      </c>
      <c r="K1040" s="41" t="str">
        <f>IF($A1040 &lt;&gt; "",VLOOKUP($A1040,'Student reference sheet'!$A$2:$V$2329, 7,FALSE), "")</f>
        <v/>
      </c>
      <c r="L1040" s="30" t="str">
        <f>IF($A1040 ="", "", VLOOKUP($A1040, 'Student reference sheet'!$A$2:$Z$2603,23,FALSE))</f>
        <v/>
      </c>
      <c r="M1040" s="30" t="str">
        <f>IF($A1040 ="", "", VLOOKUP($A1040, 'Student reference sheet'!$A$2:$Z$2603,24,FALSE))</f>
        <v/>
      </c>
      <c r="N1040" s="30" t="str">
        <f>IF($A1040 ="", "", VLOOKUP($A1040, 'Student reference sheet'!$A$2:$Z$2603,26,FALSE))</f>
        <v/>
      </c>
      <c r="O1040" s="30" t="str">
        <f>IF($A1040 ="", "", VLOOKUP($A1040, 'Student reference sheet'!$A$2:$Z$2603,25,FALSE))</f>
        <v/>
      </c>
      <c r="P1040" s="39" t="str">
        <f>IF($A1040 = "", "", IF(OR(VLOOKUP($A1040,'Student reference sheet'!$A$2:$V$2400,8,FALSE) = "R",  VLOOKUP($A1040,'Student reference sheet'!$A$2:$V$2400,8,FALSE) = "L"), "X", ""))</f>
        <v/>
      </c>
      <c r="Q1040" s="39" t="str">
        <f>IF($A1040 ="", "", VLOOKUP($A1040, 'Student reference sheet'!$A$2:$V$2603,22,FALSE))</f>
        <v/>
      </c>
      <c r="R1040" s="39" t="str">
        <f>IF($A1040 &lt;&gt; "",VLOOKUP($A1040,'Student reference sheet'!$A$2:$V$2329, 5,FALSE), "")</f>
        <v/>
      </c>
      <c r="S1040" s="39" t="str">
        <f>IF($A1040 &lt;&gt; "",VLOOKUP($A1040,'Student reference sheet'!$A$2:$V$2329, 6,FALSE), "")</f>
        <v/>
      </c>
      <c r="T1040" s="30" t="str">
        <f>IF($A1040 = "","",
IF(VLOOKUP($A1040,'Student reference sheet'!$A$2:$V$2329, 10,FALSE) = "Y", "Hispanic",
IF(VLOOKUP($A1040,'Student reference sheet'!$A$2:$V$2329,11,FALSE) &lt;&gt; "",
IF(VLOOKUP($A1040,'Student reference sheet'!$A$2:$V$2329,11,FALSE) = "UNK", "Unknown", VLOOKUP(VALUE(VLOOKUP($A1040,'Student reference sheet'!$A$2:$V$2329,11,FALSE)),'Ethnicity Reference'!$A$2:$B$22,2,FALSE)),
IF(VLOOKUP($A1040,'Student reference sheet'!$A$2:$V$2329,9,FALSE) &lt;&gt; "", VLOOKUP(VALUE(VLOOKUP($A1040,'Student reference sheet'!$A$2:$V$2329,9,FALSE)),'Ethnicity Reference'!$A$2:$B$22,2,FALSE),"Unknown"))))</f>
        <v/>
      </c>
      <c r="U1040" s="35"/>
    </row>
    <row r="1041" spans="1:21" ht="15.75">
      <c r="A1041" s="47"/>
      <c r="B1041" s="33"/>
      <c r="C1041" s="39" t="str">
        <f>IF($A1041 &lt;&gt; "",VLOOKUP($A1041,'Student reference sheet'!$A$2:$V$2329, 3,FALSE), "")</f>
        <v/>
      </c>
      <c r="D1041" s="39" t="str">
        <f>IF($A1041 &lt;&gt; "",VLOOKUP($A1041,'Student reference sheet'!$A$2:$V$2329, 2,FALSE), "")</f>
        <v/>
      </c>
      <c r="E1041" s="35"/>
      <c r="F1041" s="34"/>
      <c r="G1041" s="40" t="str">
        <f t="shared" ca="1" si="51"/>
        <v/>
      </c>
      <c r="H1041" s="40" t="str">
        <f t="shared" ca="1" si="52"/>
        <v/>
      </c>
      <c r="I1041" s="36" t="str">
        <f>IF($A1041 = "", "",
IF(COUNTIF(MINIMUM_DAY_DATES[], Attendance!J1041) &gt; 0, VLOOKUP(Attendance!$G1041,MINIMUM_DAY_PERIOD_SCHEDULE[], 2,TRUE),
IF(COUNTIF(RALLY_DATES[], Attendance!J1041) &gt; 0, VLOOKUP(Attendance!$G1041,RALLY_PERIOD_SCHEDULE[], 2,TRUE),
IF(WEEKDAY(Attendance!$J1041) = 2,
       IF(COUNTIF(FINALS_WEEK_MONDAY_DATE[],Attendance!$J1041) &gt; 0, VLOOKUP(Attendance!$G1041,FINALS_WEEK_MONDAY_PERIOD_SCHEDULE[],2,TRUE),
       VLOOKUP(Attendance!$G1041,REGULAR_WEEK_SCHEDULE[],6,TRUE)),
IF(WEEKDAY($J1041) = 3,
       IF(COUNTIF(FINALS_WEEK_TUESDAY_DATE[],Attendance!$J1041) &gt; 0, VLOOKUP(Attendance!$G1041,FINALS_WEEK_TUESDAY_PERIOD_SCHEDULE[],2,TRUE),
       VLOOKUP(Attendance!$G1041,REGULAR_WEEK_SCHEDULE[[Tuesday]:[Period]],5,TRUE)),
IF(WEEKDAY(Attendance!$J1041) = 4,
        IF(COUNTIF(BLOCK_WEDNESDAY_DATES[],Attendance!$J1041) &gt; 0, VLOOKUP(Attendance!$G1041,BLOCK_WEDNESDAY_PERIOD_SCHEDULE[],2,TRUE),
        IF(COUNTIF(FINALS_WEEK_WEDNESDAY_DATE[],Attendance!$J1041) &gt; 0, VLOOKUP(Attendance!$G1041,FINALS_WEEK_WEDNESDAY_PERIOD_SCHEDULE[],2,TRUE),
       VLOOKUP(Attendance!$G1041,REGULAR_WEEK_SCHEDULE[[Wednesday]:[Period]],4,TRUE))),
IF(WEEKDAY($J1041) = 5,
       IF(COUNTIF(BLOCK_THURSDAY_DATES[],Attendance!$J1041) &gt; 0, VLOOKUP(Attendance!$G1041,BLOCK_THURSDAY_PERIOD_SCHEDULE[],2,TRUE),
       IF(COUNTIF(FINALS_WEEK_THURSDAY_DATE[],Attendance!$J1041) &gt; 0, VLOOKUP(Attendance!$G1041,FINALS_WEEK_THURSDAY_PERIOD_SCHEDULE[],2,TRUE),
       VLOOKUP(Attendance!$G1041,REGULAR_WEEK_SCHEDULE[[Thursday]:[Period]],3,TRUE))),
IF(WEEKDAY(Attendance!$J1041) = 6,
       IF(COUNTIF(FINALS_WEEK_FRIDAY_DATE[],Attendance!$J1041) &gt; 0, VLOOKUP(Attendance!$G1041,FINALS_WEEK_FRIDAY_PERIOD_SCHEDULE[],2,TRUE),
       VLOOKUP(Attendance!$G1041,REGULAR_WEEK_SCHEDULE[[Friday]:[Period]],2,TRUE))))))))))</f>
        <v/>
      </c>
      <c r="J1041" s="41" t="str">
        <f t="shared" ca="1" si="53"/>
        <v/>
      </c>
      <c r="K1041" s="41" t="str">
        <f>IF($A1041 &lt;&gt; "",VLOOKUP($A1041,'Student reference sheet'!$A$2:$V$2329, 7,FALSE), "")</f>
        <v/>
      </c>
      <c r="L1041" s="30" t="str">
        <f>IF($A1041 ="", "", VLOOKUP($A1041, 'Student reference sheet'!$A$2:$Z$2603,23,FALSE))</f>
        <v/>
      </c>
      <c r="M1041" s="30" t="str">
        <f>IF($A1041 ="", "", VLOOKUP($A1041, 'Student reference sheet'!$A$2:$Z$2603,24,FALSE))</f>
        <v/>
      </c>
      <c r="N1041" s="30" t="str">
        <f>IF($A1041 ="", "", VLOOKUP($A1041, 'Student reference sheet'!$A$2:$Z$2603,26,FALSE))</f>
        <v/>
      </c>
      <c r="O1041" s="30" t="str">
        <f>IF($A1041 ="", "", VLOOKUP($A1041, 'Student reference sheet'!$A$2:$Z$2603,25,FALSE))</f>
        <v/>
      </c>
      <c r="P1041" s="39" t="str">
        <f>IF($A1041 = "", "", IF(OR(VLOOKUP($A1041,'Student reference sheet'!$A$2:$V$2400,8,FALSE) = "R",  VLOOKUP($A1041,'Student reference sheet'!$A$2:$V$2400,8,FALSE) = "L"), "X", ""))</f>
        <v/>
      </c>
      <c r="Q1041" s="39" t="str">
        <f>IF($A1041 ="", "", VLOOKUP($A1041, 'Student reference sheet'!$A$2:$V$2603,22,FALSE))</f>
        <v/>
      </c>
      <c r="R1041" s="39" t="str">
        <f>IF($A1041 &lt;&gt; "",VLOOKUP($A1041,'Student reference sheet'!$A$2:$V$2329, 5,FALSE), "")</f>
        <v/>
      </c>
      <c r="S1041" s="39" t="str">
        <f>IF($A1041 &lt;&gt; "",VLOOKUP($A1041,'Student reference sheet'!$A$2:$V$2329, 6,FALSE), "")</f>
        <v/>
      </c>
      <c r="T1041" s="30" t="str">
        <f>IF($A1041 = "","",
IF(VLOOKUP($A1041,'Student reference sheet'!$A$2:$V$2329, 10,FALSE) = "Y", "Hispanic",
IF(VLOOKUP($A1041,'Student reference sheet'!$A$2:$V$2329,11,FALSE) &lt;&gt; "",
IF(VLOOKUP($A1041,'Student reference sheet'!$A$2:$V$2329,11,FALSE) = "UNK", "Unknown", VLOOKUP(VALUE(VLOOKUP($A1041,'Student reference sheet'!$A$2:$V$2329,11,FALSE)),'Ethnicity Reference'!$A$2:$B$22,2,FALSE)),
IF(VLOOKUP($A1041,'Student reference sheet'!$A$2:$V$2329,9,FALSE) &lt;&gt; "", VLOOKUP(VALUE(VLOOKUP($A1041,'Student reference sheet'!$A$2:$V$2329,9,FALSE)),'Ethnicity Reference'!$A$2:$B$22,2,FALSE),"Unknown"))))</f>
        <v/>
      </c>
      <c r="U1041" s="35"/>
    </row>
    <row r="1042" spans="1:21" ht="15.75">
      <c r="A1042" s="47"/>
      <c r="B1042" s="33"/>
      <c r="C1042" s="39" t="str">
        <f>IF($A1042 &lt;&gt; "",VLOOKUP($A1042,'Student reference sheet'!$A$2:$V$2329, 3,FALSE), "")</f>
        <v/>
      </c>
      <c r="D1042" s="39" t="str">
        <f>IF($A1042 &lt;&gt; "",VLOOKUP($A1042,'Student reference sheet'!$A$2:$V$2329, 2,FALSE), "")</f>
        <v/>
      </c>
      <c r="E1042" s="35"/>
      <c r="F1042" s="34"/>
      <c r="G1042" s="40" t="str">
        <f t="shared" ca="1" si="51"/>
        <v/>
      </c>
      <c r="H1042" s="40" t="str">
        <f t="shared" ca="1" si="52"/>
        <v/>
      </c>
      <c r="I1042" s="36" t="str">
        <f>IF($A1042 = "", "",
IF(COUNTIF(MINIMUM_DAY_DATES[], Attendance!J1042) &gt; 0, VLOOKUP(Attendance!$G1042,MINIMUM_DAY_PERIOD_SCHEDULE[], 2,TRUE),
IF(COUNTIF(RALLY_DATES[], Attendance!J1042) &gt; 0, VLOOKUP(Attendance!$G1042,RALLY_PERIOD_SCHEDULE[], 2,TRUE),
IF(WEEKDAY(Attendance!$J1042) = 2,
       IF(COUNTIF(FINALS_WEEK_MONDAY_DATE[],Attendance!$J1042) &gt; 0, VLOOKUP(Attendance!$G1042,FINALS_WEEK_MONDAY_PERIOD_SCHEDULE[],2,TRUE),
       VLOOKUP(Attendance!$G1042,REGULAR_WEEK_SCHEDULE[],6,TRUE)),
IF(WEEKDAY($J1042) = 3,
       IF(COUNTIF(FINALS_WEEK_TUESDAY_DATE[],Attendance!$J1042) &gt; 0, VLOOKUP(Attendance!$G1042,FINALS_WEEK_TUESDAY_PERIOD_SCHEDULE[],2,TRUE),
       VLOOKUP(Attendance!$G1042,REGULAR_WEEK_SCHEDULE[[Tuesday]:[Period]],5,TRUE)),
IF(WEEKDAY(Attendance!$J1042) = 4,
        IF(COUNTIF(BLOCK_WEDNESDAY_DATES[],Attendance!$J1042) &gt; 0, VLOOKUP(Attendance!$G1042,BLOCK_WEDNESDAY_PERIOD_SCHEDULE[],2,TRUE),
        IF(COUNTIF(FINALS_WEEK_WEDNESDAY_DATE[],Attendance!$J1042) &gt; 0, VLOOKUP(Attendance!$G1042,FINALS_WEEK_WEDNESDAY_PERIOD_SCHEDULE[],2,TRUE),
       VLOOKUP(Attendance!$G1042,REGULAR_WEEK_SCHEDULE[[Wednesday]:[Period]],4,TRUE))),
IF(WEEKDAY($J1042) = 5,
       IF(COUNTIF(BLOCK_THURSDAY_DATES[],Attendance!$J1042) &gt; 0, VLOOKUP(Attendance!$G1042,BLOCK_THURSDAY_PERIOD_SCHEDULE[],2,TRUE),
       IF(COUNTIF(FINALS_WEEK_THURSDAY_DATE[],Attendance!$J1042) &gt; 0, VLOOKUP(Attendance!$G1042,FINALS_WEEK_THURSDAY_PERIOD_SCHEDULE[],2,TRUE),
       VLOOKUP(Attendance!$G1042,REGULAR_WEEK_SCHEDULE[[Thursday]:[Period]],3,TRUE))),
IF(WEEKDAY(Attendance!$J1042) = 6,
       IF(COUNTIF(FINALS_WEEK_FRIDAY_DATE[],Attendance!$J1042) &gt; 0, VLOOKUP(Attendance!$G1042,FINALS_WEEK_FRIDAY_PERIOD_SCHEDULE[],2,TRUE),
       VLOOKUP(Attendance!$G1042,REGULAR_WEEK_SCHEDULE[[Friday]:[Period]],2,TRUE))))))))))</f>
        <v/>
      </c>
      <c r="J1042" s="41" t="str">
        <f t="shared" ca="1" si="53"/>
        <v/>
      </c>
      <c r="K1042" s="41" t="str">
        <f>IF($A1042 &lt;&gt; "",VLOOKUP($A1042,'Student reference sheet'!$A$2:$V$2329, 7,FALSE), "")</f>
        <v/>
      </c>
      <c r="L1042" s="30" t="str">
        <f>IF($A1042 ="", "", VLOOKUP($A1042, 'Student reference sheet'!$A$2:$Z$2603,23,FALSE))</f>
        <v/>
      </c>
      <c r="M1042" s="30" t="str">
        <f>IF($A1042 ="", "", VLOOKUP($A1042, 'Student reference sheet'!$A$2:$Z$2603,24,FALSE))</f>
        <v/>
      </c>
      <c r="N1042" s="30" t="str">
        <f>IF($A1042 ="", "", VLOOKUP($A1042, 'Student reference sheet'!$A$2:$Z$2603,26,FALSE))</f>
        <v/>
      </c>
      <c r="O1042" s="30" t="str">
        <f>IF($A1042 ="", "", VLOOKUP($A1042, 'Student reference sheet'!$A$2:$Z$2603,25,FALSE))</f>
        <v/>
      </c>
      <c r="P1042" s="39" t="str">
        <f>IF($A1042 = "", "", IF(OR(VLOOKUP($A1042,'Student reference sheet'!$A$2:$V$2400,8,FALSE) = "R",  VLOOKUP($A1042,'Student reference sheet'!$A$2:$V$2400,8,FALSE) = "L"), "X", ""))</f>
        <v/>
      </c>
      <c r="Q1042" s="39" t="str">
        <f>IF($A1042 ="", "", VLOOKUP($A1042, 'Student reference sheet'!$A$2:$V$2603,22,FALSE))</f>
        <v/>
      </c>
      <c r="R1042" s="39" t="str">
        <f>IF($A1042 &lt;&gt; "",VLOOKUP($A1042,'Student reference sheet'!$A$2:$V$2329, 5,FALSE), "")</f>
        <v/>
      </c>
      <c r="S1042" s="39" t="str">
        <f>IF($A1042 &lt;&gt; "",VLOOKUP($A1042,'Student reference sheet'!$A$2:$V$2329, 6,FALSE), "")</f>
        <v/>
      </c>
      <c r="T1042" s="30" t="str">
        <f>IF($A1042 = "","",
IF(VLOOKUP($A1042,'Student reference sheet'!$A$2:$V$2329, 10,FALSE) = "Y", "Hispanic",
IF(VLOOKUP($A1042,'Student reference sheet'!$A$2:$V$2329,11,FALSE) &lt;&gt; "",
IF(VLOOKUP($A1042,'Student reference sheet'!$A$2:$V$2329,11,FALSE) = "UNK", "Unknown", VLOOKUP(VALUE(VLOOKUP($A1042,'Student reference sheet'!$A$2:$V$2329,11,FALSE)),'Ethnicity Reference'!$A$2:$B$22,2,FALSE)),
IF(VLOOKUP($A1042,'Student reference sheet'!$A$2:$V$2329,9,FALSE) &lt;&gt; "", VLOOKUP(VALUE(VLOOKUP($A1042,'Student reference sheet'!$A$2:$V$2329,9,FALSE)),'Ethnicity Reference'!$A$2:$B$22,2,FALSE),"Unknown"))))</f>
        <v/>
      </c>
      <c r="U1042" s="35"/>
    </row>
    <row r="1043" spans="1:21" ht="15.75">
      <c r="A1043" s="47"/>
      <c r="B1043" s="33"/>
      <c r="C1043" s="39" t="str">
        <f>IF($A1043 &lt;&gt; "",VLOOKUP($A1043,'Student reference sheet'!$A$2:$V$2329, 3,FALSE), "")</f>
        <v/>
      </c>
      <c r="D1043" s="39" t="str">
        <f>IF($A1043 &lt;&gt; "",VLOOKUP($A1043,'Student reference sheet'!$A$2:$V$2329, 2,FALSE), "")</f>
        <v/>
      </c>
      <c r="E1043" s="35"/>
      <c r="F1043" s="34"/>
      <c r="G1043" s="40" t="str">
        <f t="shared" ca="1" si="51"/>
        <v/>
      </c>
      <c r="H1043" s="40" t="str">
        <f t="shared" ca="1" si="52"/>
        <v/>
      </c>
      <c r="I1043" s="36" t="str">
        <f>IF($A1043 = "", "",
IF(COUNTIF(MINIMUM_DAY_DATES[], Attendance!J1043) &gt; 0, VLOOKUP(Attendance!$G1043,MINIMUM_DAY_PERIOD_SCHEDULE[], 2,TRUE),
IF(COUNTIF(RALLY_DATES[], Attendance!J1043) &gt; 0, VLOOKUP(Attendance!$G1043,RALLY_PERIOD_SCHEDULE[], 2,TRUE),
IF(WEEKDAY(Attendance!$J1043) = 2,
       IF(COUNTIF(FINALS_WEEK_MONDAY_DATE[],Attendance!$J1043) &gt; 0, VLOOKUP(Attendance!$G1043,FINALS_WEEK_MONDAY_PERIOD_SCHEDULE[],2,TRUE),
       VLOOKUP(Attendance!$G1043,REGULAR_WEEK_SCHEDULE[],6,TRUE)),
IF(WEEKDAY($J1043) = 3,
       IF(COUNTIF(FINALS_WEEK_TUESDAY_DATE[],Attendance!$J1043) &gt; 0, VLOOKUP(Attendance!$G1043,FINALS_WEEK_TUESDAY_PERIOD_SCHEDULE[],2,TRUE),
       VLOOKUP(Attendance!$G1043,REGULAR_WEEK_SCHEDULE[[Tuesday]:[Period]],5,TRUE)),
IF(WEEKDAY(Attendance!$J1043) = 4,
        IF(COUNTIF(BLOCK_WEDNESDAY_DATES[],Attendance!$J1043) &gt; 0, VLOOKUP(Attendance!$G1043,BLOCK_WEDNESDAY_PERIOD_SCHEDULE[],2,TRUE),
        IF(COUNTIF(FINALS_WEEK_WEDNESDAY_DATE[],Attendance!$J1043) &gt; 0, VLOOKUP(Attendance!$G1043,FINALS_WEEK_WEDNESDAY_PERIOD_SCHEDULE[],2,TRUE),
       VLOOKUP(Attendance!$G1043,REGULAR_WEEK_SCHEDULE[[Wednesday]:[Period]],4,TRUE))),
IF(WEEKDAY($J1043) = 5,
       IF(COUNTIF(BLOCK_THURSDAY_DATES[],Attendance!$J1043) &gt; 0, VLOOKUP(Attendance!$G1043,BLOCK_THURSDAY_PERIOD_SCHEDULE[],2,TRUE),
       IF(COUNTIF(FINALS_WEEK_THURSDAY_DATE[],Attendance!$J1043) &gt; 0, VLOOKUP(Attendance!$G1043,FINALS_WEEK_THURSDAY_PERIOD_SCHEDULE[],2,TRUE),
       VLOOKUP(Attendance!$G1043,REGULAR_WEEK_SCHEDULE[[Thursday]:[Period]],3,TRUE))),
IF(WEEKDAY(Attendance!$J1043) = 6,
       IF(COUNTIF(FINALS_WEEK_FRIDAY_DATE[],Attendance!$J1043) &gt; 0, VLOOKUP(Attendance!$G1043,FINALS_WEEK_FRIDAY_PERIOD_SCHEDULE[],2,TRUE),
       VLOOKUP(Attendance!$G1043,REGULAR_WEEK_SCHEDULE[[Friday]:[Period]],2,TRUE))))))))))</f>
        <v/>
      </c>
      <c r="J1043" s="41" t="str">
        <f t="shared" ca="1" si="53"/>
        <v/>
      </c>
      <c r="K1043" s="41" t="str">
        <f>IF($A1043 &lt;&gt; "",VLOOKUP($A1043,'Student reference sheet'!$A$2:$V$2329, 7,FALSE), "")</f>
        <v/>
      </c>
      <c r="L1043" s="30" t="str">
        <f>IF($A1043 ="", "", VLOOKUP($A1043, 'Student reference sheet'!$A$2:$Z$2603,23,FALSE))</f>
        <v/>
      </c>
      <c r="M1043" s="30" t="str">
        <f>IF($A1043 ="", "", VLOOKUP($A1043, 'Student reference sheet'!$A$2:$Z$2603,24,FALSE))</f>
        <v/>
      </c>
      <c r="N1043" s="30" t="str">
        <f>IF($A1043 ="", "", VLOOKUP($A1043, 'Student reference sheet'!$A$2:$Z$2603,26,FALSE))</f>
        <v/>
      </c>
      <c r="O1043" s="30" t="str">
        <f>IF($A1043 ="", "", VLOOKUP($A1043, 'Student reference sheet'!$A$2:$Z$2603,25,FALSE))</f>
        <v/>
      </c>
      <c r="P1043" s="39" t="str">
        <f>IF($A1043 = "", "", IF(OR(VLOOKUP($A1043,'Student reference sheet'!$A$2:$V$2400,8,FALSE) = "R",  VLOOKUP($A1043,'Student reference sheet'!$A$2:$V$2400,8,FALSE) = "L"), "X", ""))</f>
        <v/>
      </c>
      <c r="Q1043" s="39" t="str">
        <f>IF($A1043 ="", "", VLOOKUP($A1043, 'Student reference sheet'!$A$2:$V$2603,22,FALSE))</f>
        <v/>
      </c>
      <c r="R1043" s="39" t="str">
        <f>IF($A1043 &lt;&gt; "",VLOOKUP($A1043,'Student reference sheet'!$A$2:$V$2329, 5,FALSE), "")</f>
        <v/>
      </c>
      <c r="S1043" s="39" t="str">
        <f>IF($A1043 &lt;&gt; "",VLOOKUP($A1043,'Student reference sheet'!$A$2:$V$2329, 6,FALSE), "")</f>
        <v/>
      </c>
      <c r="T1043" s="30" t="str">
        <f>IF($A1043 = "","",
IF(VLOOKUP($A1043,'Student reference sheet'!$A$2:$V$2329, 10,FALSE) = "Y", "Hispanic",
IF(VLOOKUP($A1043,'Student reference sheet'!$A$2:$V$2329,11,FALSE) &lt;&gt; "",
IF(VLOOKUP($A1043,'Student reference sheet'!$A$2:$V$2329,11,FALSE) = "UNK", "Unknown", VLOOKUP(VALUE(VLOOKUP($A1043,'Student reference sheet'!$A$2:$V$2329,11,FALSE)),'Ethnicity Reference'!$A$2:$B$22,2,FALSE)),
IF(VLOOKUP($A1043,'Student reference sheet'!$A$2:$V$2329,9,FALSE) &lt;&gt; "", VLOOKUP(VALUE(VLOOKUP($A1043,'Student reference sheet'!$A$2:$V$2329,9,FALSE)),'Ethnicity Reference'!$A$2:$B$22,2,FALSE),"Unknown"))))</f>
        <v/>
      </c>
      <c r="U1043" s="35"/>
    </row>
    <row r="1044" spans="1:21" ht="15.75">
      <c r="A1044" s="47"/>
      <c r="B1044" s="33"/>
      <c r="C1044" s="39" t="str">
        <f>IF($A1044 &lt;&gt; "",VLOOKUP($A1044,'Student reference sheet'!$A$2:$V$2329, 3,FALSE), "")</f>
        <v/>
      </c>
      <c r="D1044" s="39" t="str">
        <f>IF($A1044 &lt;&gt; "",VLOOKUP($A1044,'Student reference sheet'!$A$2:$V$2329, 2,FALSE), "")</f>
        <v/>
      </c>
      <c r="E1044" s="35"/>
      <c r="F1044" s="34"/>
      <c r="G1044" s="40" t="str">
        <f t="shared" ca="1" si="51"/>
        <v/>
      </c>
      <c r="H1044" s="40" t="str">
        <f t="shared" ca="1" si="52"/>
        <v/>
      </c>
      <c r="I1044" s="36" t="str">
        <f>IF($A1044 = "", "",
IF(COUNTIF(MINIMUM_DAY_DATES[], Attendance!J1044) &gt; 0, VLOOKUP(Attendance!$G1044,MINIMUM_DAY_PERIOD_SCHEDULE[], 2,TRUE),
IF(COUNTIF(RALLY_DATES[], Attendance!J1044) &gt; 0, VLOOKUP(Attendance!$G1044,RALLY_PERIOD_SCHEDULE[], 2,TRUE),
IF(WEEKDAY(Attendance!$J1044) = 2,
       IF(COUNTIF(FINALS_WEEK_MONDAY_DATE[],Attendance!$J1044) &gt; 0, VLOOKUP(Attendance!$G1044,FINALS_WEEK_MONDAY_PERIOD_SCHEDULE[],2,TRUE),
       VLOOKUP(Attendance!$G1044,REGULAR_WEEK_SCHEDULE[],6,TRUE)),
IF(WEEKDAY($J1044) = 3,
       IF(COUNTIF(FINALS_WEEK_TUESDAY_DATE[],Attendance!$J1044) &gt; 0, VLOOKUP(Attendance!$G1044,FINALS_WEEK_TUESDAY_PERIOD_SCHEDULE[],2,TRUE),
       VLOOKUP(Attendance!$G1044,REGULAR_WEEK_SCHEDULE[[Tuesday]:[Period]],5,TRUE)),
IF(WEEKDAY(Attendance!$J1044) = 4,
        IF(COUNTIF(BLOCK_WEDNESDAY_DATES[],Attendance!$J1044) &gt; 0, VLOOKUP(Attendance!$G1044,BLOCK_WEDNESDAY_PERIOD_SCHEDULE[],2,TRUE),
        IF(COUNTIF(FINALS_WEEK_WEDNESDAY_DATE[],Attendance!$J1044) &gt; 0, VLOOKUP(Attendance!$G1044,FINALS_WEEK_WEDNESDAY_PERIOD_SCHEDULE[],2,TRUE),
       VLOOKUP(Attendance!$G1044,REGULAR_WEEK_SCHEDULE[[Wednesday]:[Period]],4,TRUE))),
IF(WEEKDAY($J1044) = 5,
       IF(COUNTIF(BLOCK_THURSDAY_DATES[],Attendance!$J1044) &gt; 0, VLOOKUP(Attendance!$G1044,BLOCK_THURSDAY_PERIOD_SCHEDULE[],2,TRUE),
       IF(COUNTIF(FINALS_WEEK_THURSDAY_DATE[],Attendance!$J1044) &gt; 0, VLOOKUP(Attendance!$G1044,FINALS_WEEK_THURSDAY_PERIOD_SCHEDULE[],2,TRUE),
       VLOOKUP(Attendance!$G1044,REGULAR_WEEK_SCHEDULE[[Thursday]:[Period]],3,TRUE))),
IF(WEEKDAY(Attendance!$J1044) = 6,
       IF(COUNTIF(FINALS_WEEK_FRIDAY_DATE[],Attendance!$J1044) &gt; 0, VLOOKUP(Attendance!$G1044,FINALS_WEEK_FRIDAY_PERIOD_SCHEDULE[],2,TRUE),
       VLOOKUP(Attendance!$G1044,REGULAR_WEEK_SCHEDULE[[Friday]:[Period]],2,TRUE))))))))))</f>
        <v/>
      </c>
      <c r="J1044" s="41" t="str">
        <f t="shared" ca="1" si="53"/>
        <v/>
      </c>
      <c r="K1044" s="41" t="str">
        <f>IF($A1044 &lt;&gt; "",VLOOKUP($A1044,'Student reference sheet'!$A$2:$V$2329, 7,FALSE), "")</f>
        <v/>
      </c>
      <c r="L1044" s="30" t="str">
        <f>IF($A1044 ="", "", VLOOKUP($A1044, 'Student reference sheet'!$A$2:$Z$2603,23,FALSE))</f>
        <v/>
      </c>
      <c r="M1044" s="30" t="str">
        <f>IF($A1044 ="", "", VLOOKUP($A1044, 'Student reference sheet'!$A$2:$Z$2603,24,FALSE))</f>
        <v/>
      </c>
      <c r="N1044" s="30" t="str">
        <f>IF($A1044 ="", "", VLOOKUP($A1044, 'Student reference sheet'!$A$2:$Z$2603,26,FALSE))</f>
        <v/>
      </c>
      <c r="O1044" s="30" t="str">
        <f>IF($A1044 ="", "", VLOOKUP($A1044, 'Student reference sheet'!$A$2:$Z$2603,25,FALSE))</f>
        <v/>
      </c>
      <c r="P1044" s="39" t="str">
        <f>IF($A1044 = "", "", IF(OR(VLOOKUP($A1044,'Student reference sheet'!$A$2:$V$2400,8,FALSE) = "R",  VLOOKUP($A1044,'Student reference sheet'!$A$2:$V$2400,8,FALSE) = "L"), "X", ""))</f>
        <v/>
      </c>
      <c r="Q1044" s="39" t="str">
        <f>IF($A1044 ="", "", VLOOKUP($A1044, 'Student reference sheet'!$A$2:$V$2603,22,FALSE))</f>
        <v/>
      </c>
      <c r="R1044" s="39" t="str">
        <f>IF($A1044 &lt;&gt; "",VLOOKUP($A1044,'Student reference sheet'!$A$2:$V$2329, 5,FALSE), "")</f>
        <v/>
      </c>
      <c r="S1044" s="39" t="str">
        <f>IF($A1044 &lt;&gt; "",VLOOKUP($A1044,'Student reference sheet'!$A$2:$V$2329, 6,FALSE), "")</f>
        <v/>
      </c>
      <c r="T1044" s="30" t="str">
        <f>IF($A1044 = "","",
IF(VLOOKUP($A1044,'Student reference sheet'!$A$2:$V$2329, 10,FALSE) = "Y", "Hispanic",
IF(VLOOKUP($A1044,'Student reference sheet'!$A$2:$V$2329,11,FALSE) &lt;&gt; "",
IF(VLOOKUP($A1044,'Student reference sheet'!$A$2:$V$2329,11,FALSE) = "UNK", "Unknown", VLOOKUP(VALUE(VLOOKUP($A1044,'Student reference sheet'!$A$2:$V$2329,11,FALSE)),'Ethnicity Reference'!$A$2:$B$22,2,FALSE)),
IF(VLOOKUP($A1044,'Student reference sheet'!$A$2:$V$2329,9,FALSE) &lt;&gt; "", VLOOKUP(VALUE(VLOOKUP($A1044,'Student reference sheet'!$A$2:$V$2329,9,FALSE)),'Ethnicity Reference'!$A$2:$B$22,2,FALSE),"Unknown"))))</f>
        <v/>
      </c>
      <c r="U1044" s="35"/>
    </row>
    <row r="1045" spans="1:21" ht="15.75">
      <c r="A1045" s="47"/>
      <c r="B1045" s="33"/>
      <c r="C1045" s="39" t="str">
        <f>IF($A1045 &lt;&gt; "",VLOOKUP($A1045,'Student reference sheet'!$A$2:$V$2329, 3,FALSE), "")</f>
        <v/>
      </c>
      <c r="D1045" s="39" t="str">
        <f>IF($A1045 &lt;&gt; "",VLOOKUP($A1045,'Student reference sheet'!$A$2:$V$2329, 2,FALSE), "")</f>
        <v/>
      </c>
      <c r="E1045" s="35"/>
      <c r="F1045" s="34"/>
      <c r="G1045" s="40" t="str">
        <f t="shared" ca="1" si="51"/>
        <v/>
      </c>
      <c r="H1045" s="40" t="str">
        <f t="shared" ca="1" si="52"/>
        <v/>
      </c>
      <c r="I1045" s="36" t="str">
        <f>IF($A1045 = "", "",
IF(COUNTIF(MINIMUM_DAY_DATES[], Attendance!J1045) &gt; 0, VLOOKUP(Attendance!$G1045,MINIMUM_DAY_PERIOD_SCHEDULE[], 2,TRUE),
IF(COUNTIF(RALLY_DATES[], Attendance!J1045) &gt; 0, VLOOKUP(Attendance!$G1045,RALLY_PERIOD_SCHEDULE[], 2,TRUE),
IF(WEEKDAY(Attendance!$J1045) = 2,
       IF(COUNTIF(FINALS_WEEK_MONDAY_DATE[],Attendance!$J1045) &gt; 0, VLOOKUP(Attendance!$G1045,FINALS_WEEK_MONDAY_PERIOD_SCHEDULE[],2,TRUE),
       VLOOKUP(Attendance!$G1045,REGULAR_WEEK_SCHEDULE[],6,TRUE)),
IF(WEEKDAY($J1045) = 3,
       IF(COUNTIF(FINALS_WEEK_TUESDAY_DATE[],Attendance!$J1045) &gt; 0, VLOOKUP(Attendance!$G1045,FINALS_WEEK_TUESDAY_PERIOD_SCHEDULE[],2,TRUE),
       VLOOKUP(Attendance!$G1045,REGULAR_WEEK_SCHEDULE[[Tuesday]:[Period]],5,TRUE)),
IF(WEEKDAY(Attendance!$J1045) = 4,
        IF(COUNTIF(BLOCK_WEDNESDAY_DATES[],Attendance!$J1045) &gt; 0, VLOOKUP(Attendance!$G1045,BLOCK_WEDNESDAY_PERIOD_SCHEDULE[],2,TRUE),
        IF(COUNTIF(FINALS_WEEK_WEDNESDAY_DATE[],Attendance!$J1045) &gt; 0, VLOOKUP(Attendance!$G1045,FINALS_WEEK_WEDNESDAY_PERIOD_SCHEDULE[],2,TRUE),
       VLOOKUP(Attendance!$G1045,REGULAR_WEEK_SCHEDULE[[Wednesday]:[Period]],4,TRUE))),
IF(WEEKDAY($J1045) = 5,
       IF(COUNTIF(BLOCK_THURSDAY_DATES[],Attendance!$J1045) &gt; 0, VLOOKUP(Attendance!$G1045,BLOCK_THURSDAY_PERIOD_SCHEDULE[],2,TRUE),
       IF(COUNTIF(FINALS_WEEK_THURSDAY_DATE[],Attendance!$J1045) &gt; 0, VLOOKUP(Attendance!$G1045,FINALS_WEEK_THURSDAY_PERIOD_SCHEDULE[],2,TRUE),
       VLOOKUP(Attendance!$G1045,REGULAR_WEEK_SCHEDULE[[Thursday]:[Period]],3,TRUE))),
IF(WEEKDAY(Attendance!$J1045) = 6,
       IF(COUNTIF(FINALS_WEEK_FRIDAY_DATE[],Attendance!$J1045) &gt; 0, VLOOKUP(Attendance!$G1045,FINALS_WEEK_FRIDAY_PERIOD_SCHEDULE[],2,TRUE),
       VLOOKUP(Attendance!$G1045,REGULAR_WEEK_SCHEDULE[[Friday]:[Period]],2,TRUE))))))))))</f>
        <v/>
      </c>
      <c r="J1045" s="41" t="str">
        <f t="shared" ca="1" si="53"/>
        <v/>
      </c>
      <c r="K1045" s="41" t="str">
        <f>IF($A1045 &lt;&gt; "",VLOOKUP($A1045,'Student reference sheet'!$A$2:$V$2329, 7,FALSE), "")</f>
        <v/>
      </c>
      <c r="L1045" s="30" t="str">
        <f>IF($A1045 ="", "", VLOOKUP($A1045, 'Student reference sheet'!$A$2:$Z$2603,23,FALSE))</f>
        <v/>
      </c>
      <c r="M1045" s="30" t="str">
        <f>IF($A1045 ="", "", VLOOKUP($A1045, 'Student reference sheet'!$A$2:$Z$2603,24,FALSE))</f>
        <v/>
      </c>
      <c r="N1045" s="30" t="str">
        <f>IF($A1045 ="", "", VLOOKUP($A1045, 'Student reference sheet'!$A$2:$Z$2603,26,FALSE))</f>
        <v/>
      </c>
      <c r="O1045" s="30" t="str">
        <f>IF($A1045 ="", "", VLOOKUP($A1045, 'Student reference sheet'!$A$2:$Z$2603,25,FALSE))</f>
        <v/>
      </c>
      <c r="P1045" s="39" t="str">
        <f>IF($A1045 = "", "", IF(OR(VLOOKUP($A1045,'Student reference sheet'!$A$2:$V$2400,8,FALSE) = "R",  VLOOKUP($A1045,'Student reference sheet'!$A$2:$V$2400,8,FALSE) = "L"), "X", ""))</f>
        <v/>
      </c>
      <c r="Q1045" s="39" t="str">
        <f>IF($A1045 ="", "", VLOOKUP($A1045, 'Student reference sheet'!$A$2:$V$2603,22,FALSE))</f>
        <v/>
      </c>
      <c r="R1045" s="39" t="str">
        <f>IF($A1045 &lt;&gt; "",VLOOKUP($A1045,'Student reference sheet'!$A$2:$V$2329, 5,FALSE), "")</f>
        <v/>
      </c>
      <c r="S1045" s="39" t="str">
        <f>IF($A1045 &lt;&gt; "",VLOOKUP($A1045,'Student reference sheet'!$A$2:$V$2329, 6,FALSE), "")</f>
        <v/>
      </c>
      <c r="T1045" s="30" t="str">
        <f>IF($A1045 = "","",
IF(VLOOKUP($A1045,'Student reference sheet'!$A$2:$V$2329, 10,FALSE) = "Y", "Hispanic",
IF(VLOOKUP($A1045,'Student reference sheet'!$A$2:$V$2329,11,FALSE) &lt;&gt; "",
IF(VLOOKUP($A1045,'Student reference sheet'!$A$2:$V$2329,11,FALSE) = "UNK", "Unknown", VLOOKUP(VALUE(VLOOKUP($A1045,'Student reference sheet'!$A$2:$V$2329,11,FALSE)),'Ethnicity Reference'!$A$2:$B$22,2,FALSE)),
IF(VLOOKUP($A1045,'Student reference sheet'!$A$2:$V$2329,9,FALSE) &lt;&gt; "", VLOOKUP(VALUE(VLOOKUP($A1045,'Student reference sheet'!$A$2:$V$2329,9,FALSE)),'Ethnicity Reference'!$A$2:$B$22,2,FALSE),"Unknown"))))</f>
        <v/>
      </c>
      <c r="U1045" s="35"/>
    </row>
    <row r="1046" spans="1:21" ht="15.75">
      <c r="A1046" s="47"/>
      <c r="B1046" s="33"/>
      <c r="C1046" s="39" t="str">
        <f>IF($A1046 &lt;&gt; "",VLOOKUP($A1046,'Student reference sheet'!$A$2:$V$2329, 3,FALSE), "")</f>
        <v/>
      </c>
      <c r="D1046" s="39" t="str">
        <f>IF($A1046 &lt;&gt; "",VLOOKUP($A1046,'Student reference sheet'!$A$2:$V$2329, 2,FALSE), "")</f>
        <v/>
      </c>
      <c r="E1046" s="35"/>
      <c r="F1046" s="34"/>
      <c r="G1046" s="40" t="str">
        <f t="shared" ca="1" si="51"/>
        <v/>
      </c>
      <c r="H1046" s="40" t="str">
        <f t="shared" ca="1" si="52"/>
        <v/>
      </c>
      <c r="I1046" s="36" t="str">
        <f>IF($A1046 = "", "",
IF(COUNTIF(MINIMUM_DAY_DATES[], Attendance!J1046) &gt; 0, VLOOKUP(Attendance!$G1046,MINIMUM_DAY_PERIOD_SCHEDULE[], 2,TRUE),
IF(COUNTIF(RALLY_DATES[], Attendance!J1046) &gt; 0, VLOOKUP(Attendance!$G1046,RALLY_PERIOD_SCHEDULE[], 2,TRUE),
IF(WEEKDAY(Attendance!$J1046) = 2,
       IF(COUNTIF(FINALS_WEEK_MONDAY_DATE[],Attendance!$J1046) &gt; 0, VLOOKUP(Attendance!$G1046,FINALS_WEEK_MONDAY_PERIOD_SCHEDULE[],2,TRUE),
       VLOOKUP(Attendance!$G1046,REGULAR_WEEK_SCHEDULE[],6,TRUE)),
IF(WEEKDAY($J1046) = 3,
       IF(COUNTIF(FINALS_WEEK_TUESDAY_DATE[],Attendance!$J1046) &gt; 0, VLOOKUP(Attendance!$G1046,FINALS_WEEK_TUESDAY_PERIOD_SCHEDULE[],2,TRUE),
       VLOOKUP(Attendance!$G1046,REGULAR_WEEK_SCHEDULE[[Tuesday]:[Period]],5,TRUE)),
IF(WEEKDAY(Attendance!$J1046) = 4,
        IF(COUNTIF(BLOCK_WEDNESDAY_DATES[],Attendance!$J1046) &gt; 0, VLOOKUP(Attendance!$G1046,BLOCK_WEDNESDAY_PERIOD_SCHEDULE[],2,TRUE),
        IF(COUNTIF(FINALS_WEEK_WEDNESDAY_DATE[],Attendance!$J1046) &gt; 0, VLOOKUP(Attendance!$G1046,FINALS_WEEK_WEDNESDAY_PERIOD_SCHEDULE[],2,TRUE),
       VLOOKUP(Attendance!$G1046,REGULAR_WEEK_SCHEDULE[[Wednesday]:[Period]],4,TRUE))),
IF(WEEKDAY($J1046) = 5,
       IF(COUNTIF(BLOCK_THURSDAY_DATES[],Attendance!$J1046) &gt; 0, VLOOKUP(Attendance!$G1046,BLOCK_THURSDAY_PERIOD_SCHEDULE[],2,TRUE),
       IF(COUNTIF(FINALS_WEEK_THURSDAY_DATE[],Attendance!$J1046) &gt; 0, VLOOKUP(Attendance!$G1046,FINALS_WEEK_THURSDAY_PERIOD_SCHEDULE[],2,TRUE),
       VLOOKUP(Attendance!$G1046,REGULAR_WEEK_SCHEDULE[[Thursday]:[Period]],3,TRUE))),
IF(WEEKDAY(Attendance!$J1046) = 6,
       IF(COUNTIF(FINALS_WEEK_FRIDAY_DATE[],Attendance!$J1046) &gt; 0, VLOOKUP(Attendance!$G1046,FINALS_WEEK_FRIDAY_PERIOD_SCHEDULE[],2,TRUE),
       VLOOKUP(Attendance!$G1046,REGULAR_WEEK_SCHEDULE[[Friday]:[Period]],2,TRUE))))))))))</f>
        <v/>
      </c>
      <c r="J1046" s="41" t="str">
        <f t="shared" ca="1" si="53"/>
        <v/>
      </c>
      <c r="K1046" s="41" t="str">
        <f>IF($A1046 &lt;&gt; "",VLOOKUP($A1046,'Student reference sheet'!$A$2:$V$2329, 7,FALSE), "")</f>
        <v/>
      </c>
      <c r="L1046" s="30" t="str">
        <f>IF($A1046 ="", "", VLOOKUP($A1046, 'Student reference sheet'!$A$2:$Z$2603,23,FALSE))</f>
        <v/>
      </c>
      <c r="M1046" s="30" t="str">
        <f>IF($A1046 ="", "", VLOOKUP($A1046, 'Student reference sheet'!$A$2:$Z$2603,24,FALSE))</f>
        <v/>
      </c>
      <c r="N1046" s="30" t="str">
        <f>IF($A1046 ="", "", VLOOKUP($A1046, 'Student reference sheet'!$A$2:$Z$2603,26,FALSE))</f>
        <v/>
      </c>
      <c r="O1046" s="30" t="str">
        <f>IF($A1046 ="", "", VLOOKUP($A1046, 'Student reference sheet'!$A$2:$Z$2603,25,FALSE))</f>
        <v/>
      </c>
      <c r="P1046" s="39" t="str">
        <f>IF($A1046 = "", "", IF(OR(VLOOKUP($A1046,'Student reference sheet'!$A$2:$V$2400,8,FALSE) = "R",  VLOOKUP($A1046,'Student reference sheet'!$A$2:$V$2400,8,FALSE) = "L"), "X", ""))</f>
        <v/>
      </c>
      <c r="Q1046" s="39" t="str">
        <f>IF($A1046 ="", "", VLOOKUP($A1046, 'Student reference sheet'!$A$2:$V$2603,22,FALSE))</f>
        <v/>
      </c>
      <c r="R1046" s="39" t="str">
        <f>IF($A1046 &lt;&gt; "",VLOOKUP($A1046,'Student reference sheet'!$A$2:$V$2329, 5,FALSE), "")</f>
        <v/>
      </c>
      <c r="S1046" s="39" t="str">
        <f>IF($A1046 &lt;&gt; "",VLOOKUP($A1046,'Student reference sheet'!$A$2:$V$2329, 6,FALSE), "")</f>
        <v/>
      </c>
      <c r="T1046" s="30" t="str">
        <f>IF($A1046 = "","",
IF(VLOOKUP($A1046,'Student reference sheet'!$A$2:$V$2329, 10,FALSE) = "Y", "Hispanic",
IF(VLOOKUP($A1046,'Student reference sheet'!$A$2:$V$2329,11,FALSE) &lt;&gt; "",
IF(VLOOKUP($A1046,'Student reference sheet'!$A$2:$V$2329,11,FALSE) = "UNK", "Unknown", VLOOKUP(VALUE(VLOOKUP($A1046,'Student reference sheet'!$A$2:$V$2329,11,FALSE)),'Ethnicity Reference'!$A$2:$B$22,2,FALSE)),
IF(VLOOKUP($A1046,'Student reference sheet'!$A$2:$V$2329,9,FALSE) &lt;&gt; "", VLOOKUP(VALUE(VLOOKUP($A1046,'Student reference sheet'!$A$2:$V$2329,9,FALSE)),'Ethnicity Reference'!$A$2:$B$22,2,FALSE),"Unknown"))))</f>
        <v/>
      </c>
      <c r="U1046" s="35"/>
    </row>
    <row r="1047" spans="1:21" ht="15.75">
      <c r="A1047" s="47"/>
      <c r="B1047" s="33"/>
      <c r="C1047" s="39" t="str">
        <f>IF($A1047 &lt;&gt; "",VLOOKUP($A1047,'Student reference sheet'!$A$2:$V$2329, 3,FALSE), "")</f>
        <v/>
      </c>
      <c r="D1047" s="39" t="str">
        <f>IF($A1047 &lt;&gt; "",VLOOKUP($A1047,'Student reference sheet'!$A$2:$V$2329, 2,FALSE), "")</f>
        <v/>
      </c>
      <c r="E1047" s="35"/>
      <c r="F1047" s="34"/>
      <c r="G1047" s="40" t="str">
        <f t="shared" ca="1" si="51"/>
        <v/>
      </c>
      <c r="H1047" s="40" t="str">
        <f t="shared" ca="1" si="52"/>
        <v/>
      </c>
      <c r="I1047" s="36" t="str">
        <f>IF($A1047 = "", "",
IF(COUNTIF(MINIMUM_DAY_DATES[], Attendance!J1047) &gt; 0, VLOOKUP(Attendance!$G1047,MINIMUM_DAY_PERIOD_SCHEDULE[], 2,TRUE),
IF(COUNTIF(RALLY_DATES[], Attendance!J1047) &gt; 0, VLOOKUP(Attendance!$G1047,RALLY_PERIOD_SCHEDULE[], 2,TRUE),
IF(WEEKDAY(Attendance!$J1047) = 2,
       IF(COUNTIF(FINALS_WEEK_MONDAY_DATE[],Attendance!$J1047) &gt; 0, VLOOKUP(Attendance!$G1047,FINALS_WEEK_MONDAY_PERIOD_SCHEDULE[],2,TRUE),
       VLOOKUP(Attendance!$G1047,REGULAR_WEEK_SCHEDULE[],6,TRUE)),
IF(WEEKDAY($J1047) = 3,
       IF(COUNTIF(FINALS_WEEK_TUESDAY_DATE[],Attendance!$J1047) &gt; 0, VLOOKUP(Attendance!$G1047,FINALS_WEEK_TUESDAY_PERIOD_SCHEDULE[],2,TRUE),
       VLOOKUP(Attendance!$G1047,REGULAR_WEEK_SCHEDULE[[Tuesday]:[Period]],5,TRUE)),
IF(WEEKDAY(Attendance!$J1047) = 4,
        IF(COUNTIF(BLOCK_WEDNESDAY_DATES[],Attendance!$J1047) &gt; 0, VLOOKUP(Attendance!$G1047,BLOCK_WEDNESDAY_PERIOD_SCHEDULE[],2,TRUE),
        IF(COUNTIF(FINALS_WEEK_WEDNESDAY_DATE[],Attendance!$J1047) &gt; 0, VLOOKUP(Attendance!$G1047,FINALS_WEEK_WEDNESDAY_PERIOD_SCHEDULE[],2,TRUE),
       VLOOKUP(Attendance!$G1047,REGULAR_WEEK_SCHEDULE[[Wednesday]:[Period]],4,TRUE))),
IF(WEEKDAY($J1047) = 5,
       IF(COUNTIF(BLOCK_THURSDAY_DATES[],Attendance!$J1047) &gt; 0, VLOOKUP(Attendance!$G1047,BLOCK_THURSDAY_PERIOD_SCHEDULE[],2,TRUE),
       IF(COUNTIF(FINALS_WEEK_THURSDAY_DATE[],Attendance!$J1047) &gt; 0, VLOOKUP(Attendance!$G1047,FINALS_WEEK_THURSDAY_PERIOD_SCHEDULE[],2,TRUE),
       VLOOKUP(Attendance!$G1047,REGULAR_WEEK_SCHEDULE[[Thursday]:[Period]],3,TRUE))),
IF(WEEKDAY(Attendance!$J1047) = 6,
       IF(COUNTIF(FINALS_WEEK_FRIDAY_DATE[],Attendance!$J1047) &gt; 0, VLOOKUP(Attendance!$G1047,FINALS_WEEK_FRIDAY_PERIOD_SCHEDULE[],2,TRUE),
       VLOOKUP(Attendance!$G1047,REGULAR_WEEK_SCHEDULE[[Friday]:[Period]],2,TRUE))))))))))</f>
        <v/>
      </c>
      <c r="J1047" s="41" t="str">
        <f t="shared" ca="1" si="53"/>
        <v/>
      </c>
      <c r="K1047" s="41" t="str">
        <f>IF($A1047 &lt;&gt; "",VLOOKUP($A1047,'Student reference sheet'!$A$2:$V$2329, 7,FALSE), "")</f>
        <v/>
      </c>
      <c r="L1047" s="30" t="str">
        <f>IF($A1047 ="", "", VLOOKUP($A1047, 'Student reference sheet'!$A$2:$Z$2603,23,FALSE))</f>
        <v/>
      </c>
      <c r="M1047" s="30" t="str">
        <f>IF($A1047 ="", "", VLOOKUP($A1047, 'Student reference sheet'!$A$2:$Z$2603,24,FALSE))</f>
        <v/>
      </c>
      <c r="N1047" s="30" t="str">
        <f>IF($A1047 ="", "", VLOOKUP($A1047, 'Student reference sheet'!$A$2:$Z$2603,26,FALSE))</f>
        <v/>
      </c>
      <c r="O1047" s="30" t="str">
        <f>IF($A1047 ="", "", VLOOKUP($A1047, 'Student reference sheet'!$A$2:$Z$2603,25,FALSE))</f>
        <v/>
      </c>
      <c r="P1047" s="39" t="str">
        <f>IF($A1047 = "", "", IF(OR(VLOOKUP($A1047,'Student reference sheet'!$A$2:$V$2400,8,FALSE) = "R",  VLOOKUP($A1047,'Student reference sheet'!$A$2:$V$2400,8,FALSE) = "L"), "X", ""))</f>
        <v/>
      </c>
      <c r="Q1047" s="39" t="str">
        <f>IF($A1047 ="", "", VLOOKUP($A1047, 'Student reference sheet'!$A$2:$V$2603,22,FALSE))</f>
        <v/>
      </c>
      <c r="R1047" s="39" t="str">
        <f>IF($A1047 &lt;&gt; "",VLOOKUP($A1047,'Student reference sheet'!$A$2:$V$2329, 5,FALSE), "")</f>
        <v/>
      </c>
      <c r="S1047" s="39" t="str">
        <f>IF($A1047 &lt;&gt; "",VLOOKUP($A1047,'Student reference sheet'!$A$2:$V$2329, 6,FALSE), "")</f>
        <v/>
      </c>
      <c r="T1047" s="30" t="str">
        <f>IF($A1047 = "","",
IF(VLOOKUP($A1047,'Student reference sheet'!$A$2:$V$2329, 10,FALSE) = "Y", "Hispanic",
IF(VLOOKUP($A1047,'Student reference sheet'!$A$2:$V$2329,11,FALSE) &lt;&gt; "",
IF(VLOOKUP($A1047,'Student reference sheet'!$A$2:$V$2329,11,FALSE) = "UNK", "Unknown", VLOOKUP(VALUE(VLOOKUP($A1047,'Student reference sheet'!$A$2:$V$2329,11,FALSE)),'Ethnicity Reference'!$A$2:$B$22,2,FALSE)),
IF(VLOOKUP($A1047,'Student reference sheet'!$A$2:$V$2329,9,FALSE) &lt;&gt; "", VLOOKUP(VALUE(VLOOKUP($A1047,'Student reference sheet'!$A$2:$V$2329,9,FALSE)),'Ethnicity Reference'!$A$2:$B$22,2,FALSE),"Unknown"))))</f>
        <v/>
      </c>
      <c r="U1047" s="35"/>
    </row>
    <row r="1048" spans="1:21" ht="15.75">
      <c r="A1048" s="47"/>
      <c r="B1048" s="33"/>
      <c r="C1048" s="39" t="str">
        <f>IF($A1048 &lt;&gt; "",VLOOKUP($A1048,'Student reference sheet'!$A$2:$V$2329, 3,FALSE), "")</f>
        <v/>
      </c>
      <c r="D1048" s="39" t="str">
        <f>IF($A1048 &lt;&gt; "",VLOOKUP($A1048,'Student reference sheet'!$A$2:$V$2329, 2,FALSE), "")</f>
        <v/>
      </c>
      <c r="E1048" s="35"/>
      <c r="F1048" s="34"/>
      <c r="G1048" s="40" t="str">
        <f t="shared" ca="1" si="51"/>
        <v/>
      </c>
      <c r="H1048" s="40" t="str">
        <f t="shared" ca="1" si="52"/>
        <v/>
      </c>
      <c r="I1048" s="36" t="str">
        <f>IF($A1048 = "", "",
IF(COUNTIF(MINIMUM_DAY_DATES[], Attendance!J1048) &gt; 0, VLOOKUP(Attendance!$G1048,MINIMUM_DAY_PERIOD_SCHEDULE[], 2,TRUE),
IF(COUNTIF(RALLY_DATES[], Attendance!J1048) &gt; 0, VLOOKUP(Attendance!$G1048,RALLY_PERIOD_SCHEDULE[], 2,TRUE),
IF(WEEKDAY(Attendance!$J1048) = 2,
       IF(COUNTIF(FINALS_WEEK_MONDAY_DATE[],Attendance!$J1048) &gt; 0, VLOOKUP(Attendance!$G1048,FINALS_WEEK_MONDAY_PERIOD_SCHEDULE[],2,TRUE),
       VLOOKUP(Attendance!$G1048,REGULAR_WEEK_SCHEDULE[],6,TRUE)),
IF(WEEKDAY($J1048) = 3,
       IF(COUNTIF(FINALS_WEEK_TUESDAY_DATE[],Attendance!$J1048) &gt; 0, VLOOKUP(Attendance!$G1048,FINALS_WEEK_TUESDAY_PERIOD_SCHEDULE[],2,TRUE),
       VLOOKUP(Attendance!$G1048,REGULAR_WEEK_SCHEDULE[[Tuesday]:[Period]],5,TRUE)),
IF(WEEKDAY(Attendance!$J1048) = 4,
        IF(COUNTIF(BLOCK_WEDNESDAY_DATES[],Attendance!$J1048) &gt; 0, VLOOKUP(Attendance!$G1048,BLOCK_WEDNESDAY_PERIOD_SCHEDULE[],2,TRUE),
        IF(COUNTIF(FINALS_WEEK_WEDNESDAY_DATE[],Attendance!$J1048) &gt; 0, VLOOKUP(Attendance!$G1048,FINALS_WEEK_WEDNESDAY_PERIOD_SCHEDULE[],2,TRUE),
       VLOOKUP(Attendance!$G1048,REGULAR_WEEK_SCHEDULE[[Wednesday]:[Period]],4,TRUE))),
IF(WEEKDAY($J1048) = 5,
       IF(COUNTIF(BLOCK_THURSDAY_DATES[],Attendance!$J1048) &gt; 0, VLOOKUP(Attendance!$G1048,BLOCK_THURSDAY_PERIOD_SCHEDULE[],2,TRUE),
       IF(COUNTIF(FINALS_WEEK_THURSDAY_DATE[],Attendance!$J1048) &gt; 0, VLOOKUP(Attendance!$G1048,FINALS_WEEK_THURSDAY_PERIOD_SCHEDULE[],2,TRUE),
       VLOOKUP(Attendance!$G1048,REGULAR_WEEK_SCHEDULE[[Thursday]:[Period]],3,TRUE))),
IF(WEEKDAY(Attendance!$J1048) = 6,
       IF(COUNTIF(FINALS_WEEK_FRIDAY_DATE[],Attendance!$J1048) &gt; 0, VLOOKUP(Attendance!$G1048,FINALS_WEEK_FRIDAY_PERIOD_SCHEDULE[],2,TRUE),
       VLOOKUP(Attendance!$G1048,REGULAR_WEEK_SCHEDULE[[Friday]:[Period]],2,TRUE))))))))))</f>
        <v/>
      </c>
      <c r="J1048" s="41" t="str">
        <f t="shared" ca="1" si="53"/>
        <v/>
      </c>
      <c r="K1048" s="41" t="str">
        <f>IF($A1048 &lt;&gt; "",VLOOKUP($A1048,'Student reference sheet'!$A$2:$V$2329, 7,FALSE), "")</f>
        <v/>
      </c>
      <c r="L1048" s="30" t="str">
        <f>IF($A1048 ="", "", VLOOKUP($A1048, 'Student reference sheet'!$A$2:$Z$2603,23,FALSE))</f>
        <v/>
      </c>
      <c r="M1048" s="30" t="str">
        <f>IF($A1048 ="", "", VLOOKUP($A1048, 'Student reference sheet'!$A$2:$Z$2603,24,FALSE))</f>
        <v/>
      </c>
      <c r="N1048" s="30" t="str">
        <f>IF($A1048 ="", "", VLOOKUP($A1048, 'Student reference sheet'!$A$2:$Z$2603,26,FALSE))</f>
        <v/>
      </c>
      <c r="O1048" s="30" t="str">
        <f>IF($A1048 ="", "", VLOOKUP($A1048, 'Student reference sheet'!$A$2:$Z$2603,25,FALSE))</f>
        <v/>
      </c>
      <c r="P1048" s="39" t="str">
        <f>IF($A1048 = "", "", IF(OR(VLOOKUP($A1048,'Student reference sheet'!$A$2:$V$2400,8,FALSE) = "R",  VLOOKUP($A1048,'Student reference sheet'!$A$2:$V$2400,8,FALSE) = "L"), "X", ""))</f>
        <v/>
      </c>
      <c r="Q1048" s="39" t="str">
        <f>IF($A1048 ="", "", VLOOKUP($A1048, 'Student reference sheet'!$A$2:$V$2603,22,FALSE))</f>
        <v/>
      </c>
      <c r="R1048" s="39" t="str">
        <f>IF($A1048 &lt;&gt; "",VLOOKUP($A1048,'Student reference sheet'!$A$2:$V$2329, 5,FALSE), "")</f>
        <v/>
      </c>
      <c r="S1048" s="39" t="str">
        <f>IF($A1048 &lt;&gt; "",VLOOKUP($A1048,'Student reference sheet'!$A$2:$V$2329, 6,FALSE), "")</f>
        <v/>
      </c>
      <c r="T1048" s="30" t="str">
        <f>IF($A1048 = "","",
IF(VLOOKUP($A1048,'Student reference sheet'!$A$2:$V$2329, 10,FALSE) = "Y", "Hispanic",
IF(VLOOKUP($A1048,'Student reference sheet'!$A$2:$V$2329,11,FALSE) &lt;&gt; "",
IF(VLOOKUP($A1048,'Student reference sheet'!$A$2:$V$2329,11,FALSE) = "UNK", "Unknown", VLOOKUP(VALUE(VLOOKUP($A1048,'Student reference sheet'!$A$2:$V$2329,11,FALSE)),'Ethnicity Reference'!$A$2:$B$22,2,FALSE)),
IF(VLOOKUP($A1048,'Student reference sheet'!$A$2:$V$2329,9,FALSE) &lt;&gt; "", VLOOKUP(VALUE(VLOOKUP($A1048,'Student reference sheet'!$A$2:$V$2329,9,FALSE)),'Ethnicity Reference'!$A$2:$B$22,2,FALSE),"Unknown"))))</f>
        <v/>
      </c>
      <c r="U1048" s="35"/>
    </row>
    <row r="1049" spans="1:21" ht="15.75">
      <c r="A1049" s="47"/>
      <c r="B1049" s="33"/>
      <c r="C1049" s="39" t="str">
        <f>IF($A1049 &lt;&gt; "",VLOOKUP($A1049,'Student reference sheet'!$A$2:$V$2329, 3,FALSE), "")</f>
        <v/>
      </c>
      <c r="D1049" s="39" t="str">
        <f>IF($A1049 &lt;&gt; "",VLOOKUP($A1049,'Student reference sheet'!$A$2:$V$2329, 2,FALSE), "")</f>
        <v/>
      </c>
      <c r="E1049" s="35"/>
      <c r="F1049" s="34"/>
      <c r="G1049" s="40" t="str">
        <f t="shared" ca="1" si="51"/>
        <v/>
      </c>
      <c r="H1049" s="40" t="str">
        <f t="shared" ca="1" si="52"/>
        <v/>
      </c>
      <c r="I1049" s="36" t="str">
        <f>IF($A1049 = "", "",
IF(COUNTIF(MINIMUM_DAY_DATES[], Attendance!J1049) &gt; 0, VLOOKUP(Attendance!$G1049,MINIMUM_DAY_PERIOD_SCHEDULE[], 2,TRUE),
IF(COUNTIF(RALLY_DATES[], Attendance!J1049) &gt; 0, VLOOKUP(Attendance!$G1049,RALLY_PERIOD_SCHEDULE[], 2,TRUE),
IF(WEEKDAY(Attendance!$J1049) = 2,
       IF(COUNTIF(FINALS_WEEK_MONDAY_DATE[],Attendance!$J1049) &gt; 0, VLOOKUP(Attendance!$G1049,FINALS_WEEK_MONDAY_PERIOD_SCHEDULE[],2,TRUE),
       VLOOKUP(Attendance!$G1049,REGULAR_WEEK_SCHEDULE[],6,TRUE)),
IF(WEEKDAY($J1049) = 3,
       IF(COUNTIF(FINALS_WEEK_TUESDAY_DATE[],Attendance!$J1049) &gt; 0, VLOOKUP(Attendance!$G1049,FINALS_WEEK_TUESDAY_PERIOD_SCHEDULE[],2,TRUE),
       VLOOKUP(Attendance!$G1049,REGULAR_WEEK_SCHEDULE[[Tuesday]:[Period]],5,TRUE)),
IF(WEEKDAY(Attendance!$J1049) = 4,
        IF(COUNTIF(BLOCK_WEDNESDAY_DATES[],Attendance!$J1049) &gt; 0, VLOOKUP(Attendance!$G1049,BLOCK_WEDNESDAY_PERIOD_SCHEDULE[],2,TRUE),
        IF(COUNTIF(FINALS_WEEK_WEDNESDAY_DATE[],Attendance!$J1049) &gt; 0, VLOOKUP(Attendance!$G1049,FINALS_WEEK_WEDNESDAY_PERIOD_SCHEDULE[],2,TRUE),
       VLOOKUP(Attendance!$G1049,REGULAR_WEEK_SCHEDULE[[Wednesday]:[Period]],4,TRUE))),
IF(WEEKDAY($J1049) = 5,
       IF(COUNTIF(BLOCK_THURSDAY_DATES[],Attendance!$J1049) &gt; 0, VLOOKUP(Attendance!$G1049,BLOCK_THURSDAY_PERIOD_SCHEDULE[],2,TRUE),
       IF(COUNTIF(FINALS_WEEK_THURSDAY_DATE[],Attendance!$J1049) &gt; 0, VLOOKUP(Attendance!$G1049,FINALS_WEEK_THURSDAY_PERIOD_SCHEDULE[],2,TRUE),
       VLOOKUP(Attendance!$G1049,REGULAR_WEEK_SCHEDULE[[Thursday]:[Period]],3,TRUE))),
IF(WEEKDAY(Attendance!$J1049) = 6,
       IF(COUNTIF(FINALS_WEEK_FRIDAY_DATE[],Attendance!$J1049) &gt; 0, VLOOKUP(Attendance!$G1049,FINALS_WEEK_FRIDAY_PERIOD_SCHEDULE[],2,TRUE),
       VLOOKUP(Attendance!$G1049,REGULAR_WEEK_SCHEDULE[[Friday]:[Period]],2,TRUE))))))))))</f>
        <v/>
      </c>
      <c r="J1049" s="41" t="str">
        <f t="shared" ca="1" si="53"/>
        <v/>
      </c>
      <c r="K1049" s="41" t="str">
        <f>IF($A1049 &lt;&gt; "",VLOOKUP($A1049,'Student reference sheet'!$A$2:$V$2329, 7,FALSE), "")</f>
        <v/>
      </c>
      <c r="L1049" s="30" t="str">
        <f>IF($A1049 ="", "", VLOOKUP($A1049, 'Student reference sheet'!$A$2:$Z$2603,23,FALSE))</f>
        <v/>
      </c>
      <c r="M1049" s="30" t="str">
        <f>IF($A1049 ="", "", VLOOKUP($A1049, 'Student reference sheet'!$A$2:$Z$2603,24,FALSE))</f>
        <v/>
      </c>
      <c r="N1049" s="30" t="str">
        <f>IF($A1049 ="", "", VLOOKUP($A1049, 'Student reference sheet'!$A$2:$Z$2603,26,FALSE))</f>
        <v/>
      </c>
      <c r="O1049" s="30" t="str">
        <f>IF($A1049 ="", "", VLOOKUP($A1049, 'Student reference sheet'!$A$2:$Z$2603,25,FALSE))</f>
        <v/>
      </c>
      <c r="P1049" s="39" t="str">
        <f>IF($A1049 = "", "", IF(OR(VLOOKUP($A1049,'Student reference sheet'!$A$2:$V$2400,8,FALSE) = "R",  VLOOKUP($A1049,'Student reference sheet'!$A$2:$V$2400,8,FALSE) = "L"), "X", ""))</f>
        <v/>
      </c>
      <c r="Q1049" s="39" t="str">
        <f>IF($A1049 ="", "", VLOOKUP($A1049, 'Student reference sheet'!$A$2:$V$2603,22,FALSE))</f>
        <v/>
      </c>
      <c r="R1049" s="39" t="str">
        <f>IF($A1049 &lt;&gt; "",VLOOKUP($A1049,'Student reference sheet'!$A$2:$V$2329, 5,FALSE), "")</f>
        <v/>
      </c>
      <c r="S1049" s="39" t="str">
        <f>IF($A1049 &lt;&gt; "",VLOOKUP($A1049,'Student reference sheet'!$A$2:$V$2329, 6,FALSE), "")</f>
        <v/>
      </c>
      <c r="T1049" s="30" t="str">
        <f>IF($A1049 = "","",
IF(VLOOKUP($A1049,'Student reference sheet'!$A$2:$V$2329, 10,FALSE) = "Y", "Hispanic",
IF(VLOOKUP($A1049,'Student reference sheet'!$A$2:$V$2329,11,FALSE) &lt;&gt; "",
IF(VLOOKUP($A1049,'Student reference sheet'!$A$2:$V$2329,11,FALSE) = "UNK", "Unknown", VLOOKUP(VALUE(VLOOKUP($A1049,'Student reference sheet'!$A$2:$V$2329,11,FALSE)),'Ethnicity Reference'!$A$2:$B$22,2,FALSE)),
IF(VLOOKUP($A1049,'Student reference sheet'!$A$2:$V$2329,9,FALSE) &lt;&gt; "", VLOOKUP(VALUE(VLOOKUP($A1049,'Student reference sheet'!$A$2:$V$2329,9,FALSE)),'Ethnicity Reference'!$A$2:$B$22,2,FALSE),"Unknown"))))</f>
        <v/>
      </c>
      <c r="U1049" s="35"/>
    </row>
    <row r="1050" spans="1:21" ht="15.75">
      <c r="A1050" s="47"/>
      <c r="B1050" s="33"/>
      <c r="C1050" s="39" t="str">
        <f>IF($A1050 &lt;&gt; "",VLOOKUP($A1050,'Student reference sheet'!$A$2:$V$2329, 3,FALSE), "")</f>
        <v/>
      </c>
      <c r="D1050" s="39" t="str">
        <f>IF($A1050 &lt;&gt; "",VLOOKUP($A1050,'Student reference sheet'!$A$2:$V$2329, 2,FALSE), "")</f>
        <v/>
      </c>
      <c r="E1050" s="35"/>
      <c r="F1050" s="34"/>
      <c r="G1050" s="40" t="str">
        <f t="shared" ca="1" si="51"/>
        <v/>
      </c>
      <c r="H1050" s="40" t="str">
        <f t="shared" ca="1" si="52"/>
        <v/>
      </c>
      <c r="I1050" s="36" t="str">
        <f>IF($A1050 = "", "",
IF(COUNTIF(MINIMUM_DAY_DATES[], Attendance!J1050) &gt; 0, VLOOKUP(Attendance!$G1050,MINIMUM_DAY_PERIOD_SCHEDULE[], 2,TRUE),
IF(COUNTIF(RALLY_DATES[], Attendance!J1050) &gt; 0, VLOOKUP(Attendance!$G1050,RALLY_PERIOD_SCHEDULE[], 2,TRUE),
IF(WEEKDAY(Attendance!$J1050) = 2,
       IF(COUNTIF(FINALS_WEEK_MONDAY_DATE[],Attendance!$J1050) &gt; 0, VLOOKUP(Attendance!$G1050,FINALS_WEEK_MONDAY_PERIOD_SCHEDULE[],2,TRUE),
       VLOOKUP(Attendance!$G1050,REGULAR_WEEK_SCHEDULE[],6,TRUE)),
IF(WEEKDAY($J1050) = 3,
       IF(COUNTIF(FINALS_WEEK_TUESDAY_DATE[],Attendance!$J1050) &gt; 0, VLOOKUP(Attendance!$G1050,FINALS_WEEK_TUESDAY_PERIOD_SCHEDULE[],2,TRUE),
       VLOOKUP(Attendance!$G1050,REGULAR_WEEK_SCHEDULE[[Tuesday]:[Period]],5,TRUE)),
IF(WEEKDAY(Attendance!$J1050) = 4,
        IF(COUNTIF(BLOCK_WEDNESDAY_DATES[],Attendance!$J1050) &gt; 0, VLOOKUP(Attendance!$G1050,BLOCK_WEDNESDAY_PERIOD_SCHEDULE[],2,TRUE),
        IF(COUNTIF(FINALS_WEEK_WEDNESDAY_DATE[],Attendance!$J1050) &gt; 0, VLOOKUP(Attendance!$G1050,FINALS_WEEK_WEDNESDAY_PERIOD_SCHEDULE[],2,TRUE),
       VLOOKUP(Attendance!$G1050,REGULAR_WEEK_SCHEDULE[[Wednesday]:[Period]],4,TRUE))),
IF(WEEKDAY($J1050) = 5,
       IF(COUNTIF(BLOCK_THURSDAY_DATES[],Attendance!$J1050) &gt; 0, VLOOKUP(Attendance!$G1050,BLOCK_THURSDAY_PERIOD_SCHEDULE[],2,TRUE),
       IF(COUNTIF(FINALS_WEEK_THURSDAY_DATE[],Attendance!$J1050) &gt; 0, VLOOKUP(Attendance!$G1050,FINALS_WEEK_THURSDAY_PERIOD_SCHEDULE[],2,TRUE),
       VLOOKUP(Attendance!$G1050,REGULAR_WEEK_SCHEDULE[[Thursday]:[Period]],3,TRUE))),
IF(WEEKDAY(Attendance!$J1050) = 6,
       IF(COUNTIF(FINALS_WEEK_FRIDAY_DATE[],Attendance!$J1050) &gt; 0, VLOOKUP(Attendance!$G1050,FINALS_WEEK_FRIDAY_PERIOD_SCHEDULE[],2,TRUE),
       VLOOKUP(Attendance!$G1050,REGULAR_WEEK_SCHEDULE[[Friday]:[Period]],2,TRUE))))))))))</f>
        <v/>
      </c>
      <c r="J1050" s="41" t="str">
        <f t="shared" ca="1" si="53"/>
        <v/>
      </c>
      <c r="K1050" s="41" t="str">
        <f>IF($A1050 &lt;&gt; "",VLOOKUP($A1050,'Student reference sheet'!$A$2:$V$2329, 7,FALSE), "")</f>
        <v/>
      </c>
      <c r="L1050" s="30" t="str">
        <f>IF($A1050 ="", "", VLOOKUP($A1050, 'Student reference sheet'!$A$2:$Z$2603,23,FALSE))</f>
        <v/>
      </c>
      <c r="M1050" s="30" t="str">
        <f>IF($A1050 ="", "", VLOOKUP($A1050, 'Student reference sheet'!$A$2:$Z$2603,24,FALSE))</f>
        <v/>
      </c>
      <c r="N1050" s="30" t="str">
        <f>IF($A1050 ="", "", VLOOKUP($A1050, 'Student reference sheet'!$A$2:$Z$2603,26,FALSE))</f>
        <v/>
      </c>
      <c r="O1050" s="30" t="str">
        <f>IF($A1050 ="", "", VLOOKUP($A1050, 'Student reference sheet'!$A$2:$Z$2603,25,FALSE))</f>
        <v/>
      </c>
      <c r="P1050" s="39" t="str">
        <f>IF($A1050 = "", "", IF(OR(VLOOKUP($A1050,'Student reference sheet'!$A$2:$V$2400,8,FALSE) = "R",  VLOOKUP($A1050,'Student reference sheet'!$A$2:$V$2400,8,FALSE) = "L"), "X", ""))</f>
        <v/>
      </c>
      <c r="Q1050" s="39" t="str">
        <f>IF($A1050 ="", "", VLOOKUP($A1050, 'Student reference sheet'!$A$2:$V$2603,22,FALSE))</f>
        <v/>
      </c>
      <c r="R1050" s="39" t="str">
        <f>IF($A1050 &lt;&gt; "",VLOOKUP($A1050,'Student reference sheet'!$A$2:$V$2329, 5,FALSE), "")</f>
        <v/>
      </c>
      <c r="S1050" s="39" t="str">
        <f>IF($A1050 &lt;&gt; "",VLOOKUP($A1050,'Student reference sheet'!$A$2:$V$2329, 6,FALSE), "")</f>
        <v/>
      </c>
      <c r="T1050" s="30" t="str">
        <f>IF($A1050 = "","",
IF(VLOOKUP($A1050,'Student reference sheet'!$A$2:$V$2329, 10,FALSE) = "Y", "Hispanic",
IF(VLOOKUP($A1050,'Student reference sheet'!$A$2:$V$2329,11,FALSE) &lt;&gt; "",
IF(VLOOKUP($A1050,'Student reference sheet'!$A$2:$V$2329,11,FALSE) = "UNK", "Unknown", VLOOKUP(VALUE(VLOOKUP($A1050,'Student reference sheet'!$A$2:$V$2329,11,FALSE)),'Ethnicity Reference'!$A$2:$B$22,2,FALSE)),
IF(VLOOKUP($A1050,'Student reference sheet'!$A$2:$V$2329,9,FALSE) &lt;&gt; "", VLOOKUP(VALUE(VLOOKUP($A1050,'Student reference sheet'!$A$2:$V$2329,9,FALSE)),'Ethnicity Reference'!$A$2:$B$22,2,FALSE),"Unknown"))))</f>
        <v/>
      </c>
      <c r="U1050" s="35"/>
    </row>
    <row r="1051" spans="1:21" ht="15.75">
      <c r="A1051" s="47"/>
      <c r="B1051" s="33"/>
      <c r="C1051" s="39" t="str">
        <f>IF($A1051 &lt;&gt; "",VLOOKUP($A1051,'Student reference sheet'!$A$2:$V$2329, 3,FALSE), "")</f>
        <v/>
      </c>
      <c r="D1051" s="39" t="str">
        <f>IF($A1051 &lt;&gt; "",VLOOKUP($A1051,'Student reference sheet'!$A$2:$V$2329, 2,FALSE), "")</f>
        <v/>
      </c>
      <c r="E1051" s="35"/>
      <c r="F1051" s="34"/>
      <c r="G1051" s="40" t="str">
        <f t="shared" ca="1" si="51"/>
        <v/>
      </c>
      <c r="H1051" s="40" t="str">
        <f t="shared" ca="1" si="52"/>
        <v/>
      </c>
      <c r="I1051" s="36" t="str">
        <f>IF($A1051 = "", "",
IF(COUNTIF(MINIMUM_DAY_DATES[], Attendance!J1051) &gt; 0, VLOOKUP(Attendance!$G1051,MINIMUM_DAY_PERIOD_SCHEDULE[], 2,TRUE),
IF(COUNTIF(RALLY_DATES[], Attendance!J1051) &gt; 0, VLOOKUP(Attendance!$G1051,RALLY_PERIOD_SCHEDULE[], 2,TRUE),
IF(WEEKDAY(Attendance!$J1051) = 2,
       IF(COUNTIF(FINALS_WEEK_MONDAY_DATE[],Attendance!$J1051) &gt; 0, VLOOKUP(Attendance!$G1051,FINALS_WEEK_MONDAY_PERIOD_SCHEDULE[],2,TRUE),
       VLOOKUP(Attendance!$G1051,REGULAR_WEEK_SCHEDULE[],6,TRUE)),
IF(WEEKDAY($J1051) = 3,
       IF(COUNTIF(FINALS_WEEK_TUESDAY_DATE[],Attendance!$J1051) &gt; 0, VLOOKUP(Attendance!$G1051,FINALS_WEEK_TUESDAY_PERIOD_SCHEDULE[],2,TRUE),
       VLOOKUP(Attendance!$G1051,REGULAR_WEEK_SCHEDULE[[Tuesday]:[Period]],5,TRUE)),
IF(WEEKDAY(Attendance!$J1051) = 4,
        IF(COUNTIF(BLOCK_WEDNESDAY_DATES[],Attendance!$J1051) &gt; 0, VLOOKUP(Attendance!$G1051,BLOCK_WEDNESDAY_PERIOD_SCHEDULE[],2,TRUE),
        IF(COUNTIF(FINALS_WEEK_WEDNESDAY_DATE[],Attendance!$J1051) &gt; 0, VLOOKUP(Attendance!$G1051,FINALS_WEEK_WEDNESDAY_PERIOD_SCHEDULE[],2,TRUE),
       VLOOKUP(Attendance!$G1051,REGULAR_WEEK_SCHEDULE[[Wednesday]:[Period]],4,TRUE))),
IF(WEEKDAY($J1051) = 5,
       IF(COUNTIF(BLOCK_THURSDAY_DATES[],Attendance!$J1051) &gt; 0, VLOOKUP(Attendance!$G1051,BLOCK_THURSDAY_PERIOD_SCHEDULE[],2,TRUE),
       IF(COUNTIF(FINALS_WEEK_THURSDAY_DATE[],Attendance!$J1051) &gt; 0, VLOOKUP(Attendance!$G1051,FINALS_WEEK_THURSDAY_PERIOD_SCHEDULE[],2,TRUE),
       VLOOKUP(Attendance!$G1051,REGULAR_WEEK_SCHEDULE[[Thursday]:[Period]],3,TRUE))),
IF(WEEKDAY(Attendance!$J1051) = 6,
       IF(COUNTIF(FINALS_WEEK_FRIDAY_DATE[],Attendance!$J1051) &gt; 0, VLOOKUP(Attendance!$G1051,FINALS_WEEK_FRIDAY_PERIOD_SCHEDULE[],2,TRUE),
       VLOOKUP(Attendance!$G1051,REGULAR_WEEK_SCHEDULE[[Friday]:[Period]],2,TRUE))))))))))</f>
        <v/>
      </c>
      <c r="J1051" s="41" t="str">
        <f t="shared" ca="1" si="53"/>
        <v/>
      </c>
      <c r="K1051" s="41" t="str">
        <f>IF($A1051 &lt;&gt; "",VLOOKUP($A1051,'Student reference sheet'!$A$2:$V$2329, 7,FALSE), "")</f>
        <v/>
      </c>
      <c r="L1051" s="30" t="str">
        <f>IF($A1051 ="", "", VLOOKUP($A1051, 'Student reference sheet'!$A$2:$Z$2603,23,FALSE))</f>
        <v/>
      </c>
      <c r="M1051" s="30" t="str">
        <f>IF($A1051 ="", "", VLOOKUP($A1051, 'Student reference sheet'!$A$2:$Z$2603,24,FALSE))</f>
        <v/>
      </c>
      <c r="N1051" s="30" t="str">
        <f>IF($A1051 ="", "", VLOOKUP($A1051, 'Student reference sheet'!$A$2:$Z$2603,26,FALSE))</f>
        <v/>
      </c>
      <c r="O1051" s="30" t="str">
        <f>IF($A1051 ="", "", VLOOKUP($A1051, 'Student reference sheet'!$A$2:$Z$2603,25,FALSE))</f>
        <v/>
      </c>
      <c r="P1051" s="39" t="str">
        <f>IF($A1051 = "", "", IF(OR(VLOOKUP($A1051,'Student reference sheet'!$A$2:$V$2400,8,FALSE) = "R",  VLOOKUP($A1051,'Student reference sheet'!$A$2:$V$2400,8,FALSE) = "L"), "X", ""))</f>
        <v/>
      </c>
      <c r="Q1051" s="39" t="str">
        <f>IF($A1051 ="", "", VLOOKUP($A1051, 'Student reference sheet'!$A$2:$V$2603,22,FALSE))</f>
        <v/>
      </c>
      <c r="R1051" s="39" t="str">
        <f>IF($A1051 &lt;&gt; "",VLOOKUP($A1051,'Student reference sheet'!$A$2:$V$2329, 5,FALSE), "")</f>
        <v/>
      </c>
      <c r="S1051" s="39" t="str">
        <f>IF($A1051 &lt;&gt; "",VLOOKUP($A1051,'Student reference sheet'!$A$2:$V$2329, 6,FALSE), "")</f>
        <v/>
      </c>
      <c r="T1051" s="30" t="str">
        <f>IF($A1051 = "","",
IF(VLOOKUP($A1051,'Student reference sheet'!$A$2:$V$2329, 10,FALSE) = "Y", "Hispanic",
IF(VLOOKUP($A1051,'Student reference sheet'!$A$2:$V$2329,11,FALSE) &lt;&gt; "",
IF(VLOOKUP($A1051,'Student reference sheet'!$A$2:$V$2329,11,FALSE) = "UNK", "Unknown", VLOOKUP(VALUE(VLOOKUP($A1051,'Student reference sheet'!$A$2:$V$2329,11,FALSE)),'Ethnicity Reference'!$A$2:$B$22,2,FALSE)),
IF(VLOOKUP($A1051,'Student reference sheet'!$A$2:$V$2329,9,FALSE) &lt;&gt; "", VLOOKUP(VALUE(VLOOKUP($A1051,'Student reference sheet'!$A$2:$V$2329,9,FALSE)),'Ethnicity Reference'!$A$2:$B$22,2,FALSE),"Unknown"))))</f>
        <v/>
      </c>
      <c r="U1051" s="35"/>
    </row>
    <row r="1052" spans="1:21" ht="15.75">
      <c r="A1052" s="47"/>
      <c r="B1052" s="33"/>
      <c r="C1052" s="39" t="str">
        <f>IF($A1052 &lt;&gt; "",VLOOKUP($A1052,'Student reference sheet'!$A$2:$V$2329, 3,FALSE), "")</f>
        <v/>
      </c>
      <c r="D1052" s="39" t="str">
        <f>IF($A1052 &lt;&gt; "",VLOOKUP($A1052,'Student reference sheet'!$A$2:$V$2329, 2,FALSE), "")</f>
        <v/>
      </c>
      <c r="E1052" s="35"/>
      <c r="F1052" s="34"/>
      <c r="G1052" s="40" t="str">
        <f t="shared" ca="1" si="51"/>
        <v/>
      </c>
      <c r="H1052" s="40" t="str">
        <f t="shared" ca="1" si="52"/>
        <v/>
      </c>
      <c r="I1052" s="36" t="str">
        <f>IF($A1052 = "", "",
IF(COUNTIF(MINIMUM_DAY_DATES[], Attendance!J1052) &gt; 0, VLOOKUP(Attendance!$G1052,MINIMUM_DAY_PERIOD_SCHEDULE[], 2,TRUE),
IF(COUNTIF(RALLY_DATES[], Attendance!J1052) &gt; 0, VLOOKUP(Attendance!$G1052,RALLY_PERIOD_SCHEDULE[], 2,TRUE),
IF(WEEKDAY(Attendance!$J1052) = 2,
       IF(COUNTIF(FINALS_WEEK_MONDAY_DATE[],Attendance!$J1052) &gt; 0, VLOOKUP(Attendance!$G1052,FINALS_WEEK_MONDAY_PERIOD_SCHEDULE[],2,TRUE),
       VLOOKUP(Attendance!$G1052,REGULAR_WEEK_SCHEDULE[],6,TRUE)),
IF(WEEKDAY($J1052) = 3,
       IF(COUNTIF(FINALS_WEEK_TUESDAY_DATE[],Attendance!$J1052) &gt; 0, VLOOKUP(Attendance!$G1052,FINALS_WEEK_TUESDAY_PERIOD_SCHEDULE[],2,TRUE),
       VLOOKUP(Attendance!$G1052,REGULAR_WEEK_SCHEDULE[[Tuesday]:[Period]],5,TRUE)),
IF(WEEKDAY(Attendance!$J1052) = 4,
        IF(COUNTIF(BLOCK_WEDNESDAY_DATES[],Attendance!$J1052) &gt; 0, VLOOKUP(Attendance!$G1052,BLOCK_WEDNESDAY_PERIOD_SCHEDULE[],2,TRUE),
        IF(COUNTIF(FINALS_WEEK_WEDNESDAY_DATE[],Attendance!$J1052) &gt; 0, VLOOKUP(Attendance!$G1052,FINALS_WEEK_WEDNESDAY_PERIOD_SCHEDULE[],2,TRUE),
       VLOOKUP(Attendance!$G1052,REGULAR_WEEK_SCHEDULE[[Wednesday]:[Period]],4,TRUE))),
IF(WEEKDAY($J1052) = 5,
       IF(COUNTIF(BLOCK_THURSDAY_DATES[],Attendance!$J1052) &gt; 0, VLOOKUP(Attendance!$G1052,BLOCK_THURSDAY_PERIOD_SCHEDULE[],2,TRUE),
       IF(COUNTIF(FINALS_WEEK_THURSDAY_DATE[],Attendance!$J1052) &gt; 0, VLOOKUP(Attendance!$G1052,FINALS_WEEK_THURSDAY_PERIOD_SCHEDULE[],2,TRUE),
       VLOOKUP(Attendance!$G1052,REGULAR_WEEK_SCHEDULE[[Thursday]:[Period]],3,TRUE))),
IF(WEEKDAY(Attendance!$J1052) = 6,
       IF(COUNTIF(FINALS_WEEK_FRIDAY_DATE[],Attendance!$J1052) &gt; 0, VLOOKUP(Attendance!$G1052,FINALS_WEEK_FRIDAY_PERIOD_SCHEDULE[],2,TRUE),
       VLOOKUP(Attendance!$G1052,REGULAR_WEEK_SCHEDULE[[Friday]:[Period]],2,TRUE))))))))))</f>
        <v/>
      </c>
      <c r="J1052" s="41" t="str">
        <f t="shared" ca="1" si="53"/>
        <v/>
      </c>
      <c r="K1052" s="41" t="str">
        <f>IF($A1052 &lt;&gt; "",VLOOKUP($A1052,'Student reference sheet'!$A$2:$V$2329, 7,FALSE), "")</f>
        <v/>
      </c>
      <c r="L1052" s="30" t="str">
        <f>IF($A1052 ="", "", VLOOKUP($A1052, 'Student reference sheet'!$A$2:$Z$2603,23,FALSE))</f>
        <v/>
      </c>
      <c r="M1052" s="30" t="str">
        <f>IF($A1052 ="", "", VLOOKUP($A1052, 'Student reference sheet'!$A$2:$Z$2603,24,FALSE))</f>
        <v/>
      </c>
      <c r="N1052" s="30" t="str">
        <f>IF($A1052 ="", "", VLOOKUP($A1052, 'Student reference sheet'!$A$2:$Z$2603,26,FALSE))</f>
        <v/>
      </c>
      <c r="O1052" s="30" t="str">
        <f>IF($A1052 ="", "", VLOOKUP($A1052, 'Student reference sheet'!$A$2:$Z$2603,25,FALSE))</f>
        <v/>
      </c>
      <c r="P1052" s="39" t="str">
        <f>IF($A1052 = "", "", IF(OR(VLOOKUP($A1052,'Student reference sheet'!$A$2:$V$2400,8,FALSE) = "R",  VLOOKUP($A1052,'Student reference sheet'!$A$2:$V$2400,8,FALSE) = "L"), "X", ""))</f>
        <v/>
      </c>
      <c r="Q1052" s="39" t="str">
        <f>IF($A1052 ="", "", VLOOKUP($A1052, 'Student reference sheet'!$A$2:$V$2603,22,FALSE))</f>
        <v/>
      </c>
      <c r="R1052" s="39" t="str">
        <f>IF($A1052 &lt;&gt; "",VLOOKUP($A1052,'Student reference sheet'!$A$2:$V$2329, 5,FALSE), "")</f>
        <v/>
      </c>
      <c r="S1052" s="39" t="str">
        <f>IF($A1052 &lt;&gt; "",VLOOKUP($A1052,'Student reference sheet'!$A$2:$V$2329, 6,FALSE), "")</f>
        <v/>
      </c>
      <c r="T1052" s="30" t="str">
        <f>IF($A1052 = "","",
IF(VLOOKUP($A1052,'Student reference sheet'!$A$2:$V$2329, 10,FALSE) = "Y", "Hispanic",
IF(VLOOKUP($A1052,'Student reference sheet'!$A$2:$V$2329,11,FALSE) &lt;&gt; "",
IF(VLOOKUP($A1052,'Student reference sheet'!$A$2:$V$2329,11,FALSE) = "UNK", "Unknown", VLOOKUP(VALUE(VLOOKUP($A1052,'Student reference sheet'!$A$2:$V$2329,11,FALSE)),'Ethnicity Reference'!$A$2:$B$22,2,FALSE)),
IF(VLOOKUP($A1052,'Student reference sheet'!$A$2:$V$2329,9,FALSE) &lt;&gt; "", VLOOKUP(VALUE(VLOOKUP($A1052,'Student reference sheet'!$A$2:$V$2329,9,FALSE)),'Ethnicity Reference'!$A$2:$B$22,2,FALSE),"Unknown"))))</f>
        <v/>
      </c>
      <c r="U1052" s="35"/>
    </row>
    <row r="1053" spans="1:21" ht="15.75">
      <c r="A1053" s="47"/>
      <c r="B1053" s="33"/>
      <c r="C1053" s="39" t="str">
        <f>IF($A1053 &lt;&gt; "",VLOOKUP($A1053,'Student reference sheet'!$A$2:$V$2329, 3,FALSE), "")</f>
        <v/>
      </c>
      <c r="D1053" s="39" t="str">
        <f>IF($A1053 &lt;&gt; "",VLOOKUP($A1053,'Student reference sheet'!$A$2:$V$2329, 2,FALSE), "")</f>
        <v/>
      </c>
      <c r="E1053" s="35"/>
      <c r="F1053" s="34"/>
      <c r="G1053" s="40" t="str">
        <f t="shared" ca="1" si="51"/>
        <v/>
      </c>
      <c r="H1053" s="40" t="str">
        <f t="shared" ca="1" si="52"/>
        <v/>
      </c>
      <c r="I1053" s="36" t="str">
        <f>IF($A1053 = "", "",
IF(COUNTIF(MINIMUM_DAY_DATES[], Attendance!J1053) &gt; 0, VLOOKUP(Attendance!$G1053,MINIMUM_DAY_PERIOD_SCHEDULE[], 2,TRUE),
IF(COUNTIF(RALLY_DATES[], Attendance!J1053) &gt; 0, VLOOKUP(Attendance!$G1053,RALLY_PERIOD_SCHEDULE[], 2,TRUE),
IF(WEEKDAY(Attendance!$J1053) = 2,
       IF(COUNTIF(FINALS_WEEK_MONDAY_DATE[],Attendance!$J1053) &gt; 0, VLOOKUP(Attendance!$G1053,FINALS_WEEK_MONDAY_PERIOD_SCHEDULE[],2,TRUE),
       VLOOKUP(Attendance!$G1053,REGULAR_WEEK_SCHEDULE[],6,TRUE)),
IF(WEEKDAY($J1053) = 3,
       IF(COUNTIF(FINALS_WEEK_TUESDAY_DATE[],Attendance!$J1053) &gt; 0, VLOOKUP(Attendance!$G1053,FINALS_WEEK_TUESDAY_PERIOD_SCHEDULE[],2,TRUE),
       VLOOKUP(Attendance!$G1053,REGULAR_WEEK_SCHEDULE[[Tuesday]:[Period]],5,TRUE)),
IF(WEEKDAY(Attendance!$J1053) = 4,
        IF(COUNTIF(BLOCK_WEDNESDAY_DATES[],Attendance!$J1053) &gt; 0, VLOOKUP(Attendance!$G1053,BLOCK_WEDNESDAY_PERIOD_SCHEDULE[],2,TRUE),
        IF(COUNTIF(FINALS_WEEK_WEDNESDAY_DATE[],Attendance!$J1053) &gt; 0, VLOOKUP(Attendance!$G1053,FINALS_WEEK_WEDNESDAY_PERIOD_SCHEDULE[],2,TRUE),
       VLOOKUP(Attendance!$G1053,REGULAR_WEEK_SCHEDULE[[Wednesday]:[Period]],4,TRUE))),
IF(WEEKDAY($J1053) = 5,
       IF(COUNTIF(BLOCK_THURSDAY_DATES[],Attendance!$J1053) &gt; 0, VLOOKUP(Attendance!$G1053,BLOCK_THURSDAY_PERIOD_SCHEDULE[],2,TRUE),
       IF(COUNTIF(FINALS_WEEK_THURSDAY_DATE[],Attendance!$J1053) &gt; 0, VLOOKUP(Attendance!$G1053,FINALS_WEEK_THURSDAY_PERIOD_SCHEDULE[],2,TRUE),
       VLOOKUP(Attendance!$G1053,REGULAR_WEEK_SCHEDULE[[Thursday]:[Period]],3,TRUE))),
IF(WEEKDAY(Attendance!$J1053) = 6,
       IF(COUNTIF(FINALS_WEEK_FRIDAY_DATE[],Attendance!$J1053) &gt; 0, VLOOKUP(Attendance!$G1053,FINALS_WEEK_FRIDAY_PERIOD_SCHEDULE[],2,TRUE),
       VLOOKUP(Attendance!$G1053,REGULAR_WEEK_SCHEDULE[[Friday]:[Period]],2,TRUE))))))))))</f>
        <v/>
      </c>
      <c r="J1053" s="41" t="str">
        <f t="shared" ca="1" si="53"/>
        <v/>
      </c>
      <c r="K1053" s="41" t="str">
        <f>IF($A1053 &lt;&gt; "",VLOOKUP($A1053,'Student reference sheet'!$A$2:$V$2329, 7,FALSE), "")</f>
        <v/>
      </c>
      <c r="L1053" s="30" t="str">
        <f>IF($A1053 ="", "", VLOOKUP($A1053, 'Student reference sheet'!$A$2:$Z$2603,23,FALSE))</f>
        <v/>
      </c>
      <c r="M1053" s="30" t="str">
        <f>IF($A1053 ="", "", VLOOKUP($A1053, 'Student reference sheet'!$A$2:$Z$2603,24,FALSE))</f>
        <v/>
      </c>
      <c r="N1053" s="30" t="str">
        <f>IF($A1053 ="", "", VLOOKUP($A1053, 'Student reference sheet'!$A$2:$Z$2603,26,FALSE))</f>
        <v/>
      </c>
      <c r="O1053" s="30" t="str">
        <f>IF($A1053 ="", "", VLOOKUP($A1053, 'Student reference sheet'!$A$2:$Z$2603,25,FALSE))</f>
        <v/>
      </c>
      <c r="P1053" s="39" t="str">
        <f>IF($A1053 = "", "", IF(OR(VLOOKUP($A1053,'Student reference sheet'!$A$2:$V$2400,8,FALSE) = "R",  VLOOKUP($A1053,'Student reference sheet'!$A$2:$V$2400,8,FALSE) = "L"), "X", ""))</f>
        <v/>
      </c>
      <c r="Q1053" s="39" t="str">
        <f>IF($A1053 ="", "", VLOOKUP($A1053, 'Student reference sheet'!$A$2:$V$2603,22,FALSE))</f>
        <v/>
      </c>
      <c r="R1053" s="39" t="str">
        <f>IF($A1053 &lt;&gt; "",VLOOKUP($A1053,'Student reference sheet'!$A$2:$V$2329, 5,FALSE), "")</f>
        <v/>
      </c>
      <c r="S1053" s="39" t="str">
        <f>IF($A1053 &lt;&gt; "",VLOOKUP($A1053,'Student reference sheet'!$A$2:$V$2329, 6,FALSE), "")</f>
        <v/>
      </c>
      <c r="T1053" s="30" t="str">
        <f>IF($A1053 = "","",
IF(VLOOKUP($A1053,'Student reference sheet'!$A$2:$V$2329, 10,FALSE) = "Y", "Hispanic",
IF(VLOOKUP($A1053,'Student reference sheet'!$A$2:$V$2329,11,FALSE) &lt;&gt; "",
IF(VLOOKUP($A1053,'Student reference sheet'!$A$2:$V$2329,11,FALSE) = "UNK", "Unknown", VLOOKUP(VALUE(VLOOKUP($A1053,'Student reference sheet'!$A$2:$V$2329,11,FALSE)),'Ethnicity Reference'!$A$2:$B$22,2,FALSE)),
IF(VLOOKUP($A1053,'Student reference sheet'!$A$2:$V$2329,9,FALSE) &lt;&gt; "", VLOOKUP(VALUE(VLOOKUP($A1053,'Student reference sheet'!$A$2:$V$2329,9,FALSE)),'Ethnicity Reference'!$A$2:$B$22,2,FALSE),"Unknown"))))</f>
        <v/>
      </c>
      <c r="U1053" s="35"/>
    </row>
    <row r="1054" spans="1:21" ht="15.75">
      <c r="A1054" s="47"/>
      <c r="B1054" s="33"/>
      <c r="C1054" s="39" t="str">
        <f>IF($A1054 &lt;&gt; "",VLOOKUP($A1054,'Student reference sheet'!$A$2:$V$2329, 3,FALSE), "")</f>
        <v/>
      </c>
      <c r="D1054" s="39" t="str">
        <f>IF($A1054 &lt;&gt; "",VLOOKUP($A1054,'Student reference sheet'!$A$2:$V$2329, 2,FALSE), "")</f>
        <v/>
      </c>
      <c r="E1054" s="35"/>
      <c r="F1054" s="34"/>
      <c r="G1054" s="40" t="str">
        <f t="shared" ca="1" si="51"/>
        <v/>
      </c>
      <c r="H1054" s="40" t="str">
        <f t="shared" ca="1" si="52"/>
        <v/>
      </c>
      <c r="I1054" s="36" t="str">
        <f>IF($A1054 = "", "",
IF(COUNTIF(MINIMUM_DAY_DATES[], Attendance!J1054) &gt; 0, VLOOKUP(Attendance!$G1054,MINIMUM_DAY_PERIOD_SCHEDULE[], 2,TRUE),
IF(COUNTIF(RALLY_DATES[], Attendance!J1054) &gt; 0, VLOOKUP(Attendance!$G1054,RALLY_PERIOD_SCHEDULE[], 2,TRUE),
IF(WEEKDAY(Attendance!$J1054) = 2,
       IF(COUNTIF(FINALS_WEEK_MONDAY_DATE[],Attendance!$J1054) &gt; 0, VLOOKUP(Attendance!$G1054,FINALS_WEEK_MONDAY_PERIOD_SCHEDULE[],2,TRUE),
       VLOOKUP(Attendance!$G1054,REGULAR_WEEK_SCHEDULE[],6,TRUE)),
IF(WEEKDAY($J1054) = 3,
       IF(COUNTIF(FINALS_WEEK_TUESDAY_DATE[],Attendance!$J1054) &gt; 0, VLOOKUP(Attendance!$G1054,FINALS_WEEK_TUESDAY_PERIOD_SCHEDULE[],2,TRUE),
       VLOOKUP(Attendance!$G1054,REGULAR_WEEK_SCHEDULE[[Tuesday]:[Period]],5,TRUE)),
IF(WEEKDAY(Attendance!$J1054) = 4,
        IF(COUNTIF(BLOCK_WEDNESDAY_DATES[],Attendance!$J1054) &gt; 0, VLOOKUP(Attendance!$G1054,BLOCK_WEDNESDAY_PERIOD_SCHEDULE[],2,TRUE),
        IF(COUNTIF(FINALS_WEEK_WEDNESDAY_DATE[],Attendance!$J1054) &gt; 0, VLOOKUP(Attendance!$G1054,FINALS_WEEK_WEDNESDAY_PERIOD_SCHEDULE[],2,TRUE),
       VLOOKUP(Attendance!$G1054,REGULAR_WEEK_SCHEDULE[[Wednesday]:[Period]],4,TRUE))),
IF(WEEKDAY($J1054) = 5,
       IF(COUNTIF(BLOCK_THURSDAY_DATES[],Attendance!$J1054) &gt; 0, VLOOKUP(Attendance!$G1054,BLOCK_THURSDAY_PERIOD_SCHEDULE[],2,TRUE),
       IF(COUNTIF(FINALS_WEEK_THURSDAY_DATE[],Attendance!$J1054) &gt; 0, VLOOKUP(Attendance!$G1054,FINALS_WEEK_THURSDAY_PERIOD_SCHEDULE[],2,TRUE),
       VLOOKUP(Attendance!$G1054,REGULAR_WEEK_SCHEDULE[[Thursday]:[Period]],3,TRUE))),
IF(WEEKDAY(Attendance!$J1054) = 6,
       IF(COUNTIF(FINALS_WEEK_FRIDAY_DATE[],Attendance!$J1054) &gt; 0, VLOOKUP(Attendance!$G1054,FINALS_WEEK_FRIDAY_PERIOD_SCHEDULE[],2,TRUE),
       VLOOKUP(Attendance!$G1054,REGULAR_WEEK_SCHEDULE[[Friday]:[Period]],2,TRUE))))))))))</f>
        <v/>
      </c>
      <c r="J1054" s="41" t="str">
        <f t="shared" ca="1" si="53"/>
        <v/>
      </c>
      <c r="K1054" s="41" t="str">
        <f>IF($A1054 &lt;&gt; "",VLOOKUP($A1054,'Student reference sheet'!$A$2:$V$2329, 7,FALSE), "")</f>
        <v/>
      </c>
      <c r="L1054" s="30" t="str">
        <f>IF($A1054 ="", "", VLOOKUP($A1054, 'Student reference sheet'!$A$2:$Z$2603,23,FALSE))</f>
        <v/>
      </c>
      <c r="M1054" s="30" t="str">
        <f>IF($A1054 ="", "", VLOOKUP($A1054, 'Student reference sheet'!$A$2:$Z$2603,24,FALSE))</f>
        <v/>
      </c>
      <c r="N1054" s="30" t="str">
        <f>IF($A1054 ="", "", VLOOKUP($A1054, 'Student reference sheet'!$A$2:$Z$2603,26,FALSE))</f>
        <v/>
      </c>
      <c r="O1054" s="30" t="str">
        <f>IF($A1054 ="", "", VLOOKUP($A1054, 'Student reference sheet'!$A$2:$Z$2603,25,FALSE))</f>
        <v/>
      </c>
      <c r="P1054" s="39" t="str">
        <f>IF($A1054 = "", "", IF(OR(VLOOKUP($A1054,'Student reference sheet'!$A$2:$V$2400,8,FALSE) = "R",  VLOOKUP($A1054,'Student reference sheet'!$A$2:$V$2400,8,FALSE) = "L"), "X", ""))</f>
        <v/>
      </c>
      <c r="Q1054" s="39" t="str">
        <f>IF($A1054 ="", "", VLOOKUP($A1054, 'Student reference sheet'!$A$2:$V$2603,22,FALSE))</f>
        <v/>
      </c>
      <c r="R1054" s="39" t="str">
        <f>IF($A1054 &lt;&gt; "",VLOOKUP($A1054,'Student reference sheet'!$A$2:$V$2329, 5,FALSE), "")</f>
        <v/>
      </c>
      <c r="S1054" s="39" t="str">
        <f>IF($A1054 &lt;&gt; "",VLOOKUP($A1054,'Student reference sheet'!$A$2:$V$2329, 6,FALSE), "")</f>
        <v/>
      </c>
      <c r="T1054" s="30" t="str">
        <f>IF($A1054 = "","",
IF(VLOOKUP($A1054,'Student reference sheet'!$A$2:$V$2329, 10,FALSE) = "Y", "Hispanic",
IF(VLOOKUP($A1054,'Student reference sheet'!$A$2:$V$2329,11,FALSE) &lt;&gt; "",
IF(VLOOKUP($A1054,'Student reference sheet'!$A$2:$V$2329,11,FALSE) = "UNK", "Unknown", VLOOKUP(VALUE(VLOOKUP($A1054,'Student reference sheet'!$A$2:$V$2329,11,FALSE)),'Ethnicity Reference'!$A$2:$B$22,2,FALSE)),
IF(VLOOKUP($A1054,'Student reference sheet'!$A$2:$V$2329,9,FALSE) &lt;&gt; "", VLOOKUP(VALUE(VLOOKUP($A1054,'Student reference sheet'!$A$2:$V$2329,9,FALSE)),'Ethnicity Reference'!$A$2:$B$22,2,FALSE),"Unknown"))))</f>
        <v/>
      </c>
      <c r="U1054" s="35"/>
    </row>
    <row r="1055" spans="1:21" ht="15.75">
      <c r="A1055" s="47"/>
      <c r="B1055" s="33"/>
      <c r="C1055" s="39" t="str">
        <f>IF($A1055 &lt;&gt; "",VLOOKUP($A1055,'Student reference sheet'!$A$2:$V$2329, 3,FALSE), "")</f>
        <v/>
      </c>
      <c r="D1055" s="39" t="str">
        <f>IF($A1055 &lt;&gt; "",VLOOKUP($A1055,'Student reference sheet'!$A$2:$V$2329, 2,FALSE), "")</f>
        <v/>
      </c>
      <c r="E1055" s="35"/>
      <c r="F1055" s="34"/>
      <c r="G1055" s="40" t="str">
        <f t="shared" ca="1" si="51"/>
        <v/>
      </c>
      <c r="H1055" s="40" t="str">
        <f t="shared" ca="1" si="52"/>
        <v/>
      </c>
      <c r="I1055" s="36" t="str">
        <f>IF($A1055 = "", "",
IF(COUNTIF(MINIMUM_DAY_DATES[], Attendance!J1055) &gt; 0, VLOOKUP(Attendance!$G1055,MINIMUM_DAY_PERIOD_SCHEDULE[], 2,TRUE),
IF(COUNTIF(RALLY_DATES[], Attendance!J1055) &gt; 0, VLOOKUP(Attendance!$G1055,RALLY_PERIOD_SCHEDULE[], 2,TRUE),
IF(WEEKDAY(Attendance!$J1055) = 2,
       IF(COUNTIF(FINALS_WEEK_MONDAY_DATE[],Attendance!$J1055) &gt; 0, VLOOKUP(Attendance!$G1055,FINALS_WEEK_MONDAY_PERIOD_SCHEDULE[],2,TRUE),
       VLOOKUP(Attendance!$G1055,REGULAR_WEEK_SCHEDULE[],6,TRUE)),
IF(WEEKDAY($J1055) = 3,
       IF(COUNTIF(FINALS_WEEK_TUESDAY_DATE[],Attendance!$J1055) &gt; 0, VLOOKUP(Attendance!$G1055,FINALS_WEEK_TUESDAY_PERIOD_SCHEDULE[],2,TRUE),
       VLOOKUP(Attendance!$G1055,REGULAR_WEEK_SCHEDULE[[Tuesday]:[Period]],5,TRUE)),
IF(WEEKDAY(Attendance!$J1055) = 4,
        IF(COUNTIF(BLOCK_WEDNESDAY_DATES[],Attendance!$J1055) &gt; 0, VLOOKUP(Attendance!$G1055,BLOCK_WEDNESDAY_PERIOD_SCHEDULE[],2,TRUE),
        IF(COUNTIF(FINALS_WEEK_WEDNESDAY_DATE[],Attendance!$J1055) &gt; 0, VLOOKUP(Attendance!$G1055,FINALS_WEEK_WEDNESDAY_PERIOD_SCHEDULE[],2,TRUE),
       VLOOKUP(Attendance!$G1055,REGULAR_WEEK_SCHEDULE[[Wednesday]:[Period]],4,TRUE))),
IF(WEEKDAY($J1055) = 5,
       IF(COUNTIF(BLOCK_THURSDAY_DATES[],Attendance!$J1055) &gt; 0, VLOOKUP(Attendance!$G1055,BLOCK_THURSDAY_PERIOD_SCHEDULE[],2,TRUE),
       IF(COUNTIF(FINALS_WEEK_THURSDAY_DATE[],Attendance!$J1055) &gt; 0, VLOOKUP(Attendance!$G1055,FINALS_WEEK_THURSDAY_PERIOD_SCHEDULE[],2,TRUE),
       VLOOKUP(Attendance!$G1055,REGULAR_WEEK_SCHEDULE[[Thursday]:[Period]],3,TRUE))),
IF(WEEKDAY(Attendance!$J1055) = 6,
       IF(COUNTIF(FINALS_WEEK_FRIDAY_DATE[],Attendance!$J1055) &gt; 0, VLOOKUP(Attendance!$G1055,FINALS_WEEK_FRIDAY_PERIOD_SCHEDULE[],2,TRUE),
       VLOOKUP(Attendance!$G1055,REGULAR_WEEK_SCHEDULE[[Friday]:[Period]],2,TRUE))))))))))</f>
        <v/>
      </c>
      <c r="J1055" s="41" t="str">
        <f t="shared" ca="1" si="53"/>
        <v/>
      </c>
      <c r="K1055" s="41" t="str">
        <f>IF($A1055 &lt;&gt; "",VLOOKUP($A1055,'Student reference sheet'!$A$2:$V$2329, 7,FALSE), "")</f>
        <v/>
      </c>
      <c r="L1055" s="30" t="str">
        <f>IF($A1055 ="", "", VLOOKUP($A1055, 'Student reference sheet'!$A$2:$Z$2603,23,FALSE))</f>
        <v/>
      </c>
      <c r="M1055" s="30" t="str">
        <f>IF($A1055 ="", "", VLOOKUP($A1055, 'Student reference sheet'!$A$2:$Z$2603,24,FALSE))</f>
        <v/>
      </c>
      <c r="N1055" s="30" t="str">
        <f>IF($A1055 ="", "", VLOOKUP($A1055, 'Student reference sheet'!$A$2:$Z$2603,26,FALSE))</f>
        <v/>
      </c>
      <c r="O1055" s="30" t="str">
        <f>IF($A1055 ="", "", VLOOKUP($A1055, 'Student reference sheet'!$A$2:$Z$2603,25,FALSE))</f>
        <v/>
      </c>
      <c r="P1055" s="39" t="str">
        <f>IF($A1055 = "", "", IF(OR(VLOOKUP($A1055,'Student reference sheet'!$A$2:$V$2400,8,FALSE) = "R",  VLOOKUP($A1055,'Student reference sheet'!$A$2:$V$2400,8,FALSE) = "L"), "X", ""))</f>
        <v/>
      </c>
      <c r="Q1055" s="39" t="str">
        <f>IF($A1055 ="", "", VLOOKUP($A1055, 'Student reference sheet'!$A$2:$V$2603,22,FALSE))</f>
        <v/>
      </c>
      <c r="R1055" s="39" t="str">
        <f>IF($A1055 &lt;&gt; "",VLOOKUP($A1055,'Student reference sheet'!$A$2:$V$2329, 5,FALSE), "")</f>
        <v/>
      </c>
      <c r="S1055" s="39" t="str">
        <f>IF($A1055 &lt;&gt; "",VLOOKUP($A1055,'Student reference sheet'!$A$2:$V$2329, 6,FALSE), "")</f>
        <v/>
      </c>
      <c r="T1055" s="30" t="str">
        <f>IF($A1055 = "","",
IF(VLOOKUP($A1055,'Student reference sheet'!$A$2:$V$2329, 10,FALSE) = "Y", "Hispanic",
IF(VLOOKUP($A1055,'Student reference sheet'!$A$2:$V$2329,11,FALSE) &lt;&gt; "",
IF(VLOOKUP($A1055,'Student reference sheet'!$A$2:$V$2329,11,FALSE) = "UNK", "Unknown", VLOOKUP(VALUE(VLOOKUP($A1055,'Student reference sheet'!$A$2:$V$2329,11,FALSE)),'Ethnicity Reference'!$A$2:$B$22,2,FALSE)),
IF(VLOOKUP($A1055,'Student reference sheet'!$A$2:$V$2329,9,FALSE) &lt;&gt; "", VLOOKUP(VALUE(VLOOKUP($A1055,'Student reference sheet'!$A$2:$V$2329,9,FALSE)),'Ethnicity Reference'!$A$2:$B$22,2,FALSE),"Unknown"))))</f>
        <v/>
      </c>
      <c r="U1055" s="35"/>
    </row>
    <row r="1056" spans="1:21" ht="15.75">
      <c r="A1056" s="47"/>
      <c r="B1056" s="33"/>
      <c r="C1056" s="39" t="str">
        <f>IF($A1056 &lt;&gt; "",VLOOKUP($A1056,'Student reference sheet'!$A$2:$V$2329, 3,FALSE), "")</f>
        <v/>
      </c>
      <c r="D1056" s="39" t="str">
        <f>IF($A1056 &lt;&gt; "",VLOOKUP($A1056,'Student reference sheet'!$A$2:$V$2329, 2,FALSE), "")</f>
        <v/>
      </c>
      <c r="E1056" s="35"/>
      <c r="F1056" s="34"/>
      <c r="G1056" s="40" t="str">
        <f t="shared" ca="1" si="51"/>
        <v/>
      </c>
      <c r="H1056" s="40" t="str">
        <f t="shared" ca="1" si="52"/>
        <v/>
      </c>
      <c r="I1056" s="36" t="str">
        <f>IF($A1056 = "", "",
IF(COUNTIF(MINIMUM_DAY_DATES[], Attendance!J1056) &gt; 0, VLOOKUP(Attendance!$G1056,MINIMUM_DAY_PERIOD_SCHEDULE[], 2,TRUE),
IF(COUNTIF(RALLY_DATES[], Attendance!J1056) &gt; 0, VLOOKUP(Attendance!$G1056,RALLY_PERIOD_SCHEDULE[], 2,TRUE),
IF(WEEKDAY(Attendance!$J1056) = 2,
       IF(COUNTIF(FINALS_WEEK_MONDAY_DATE[],Attendance!$J1056) &gt; 0, VLOOKUP(Attendance!$G1056,FINALS_WEEK_MONDAY_PERIOD_SCHEDULE[],2,TRUE),
       VLOOKUP(Attendance!$G1056,REGULAR_WEEK_SCHEDULE[],6,TRUE)),
IF(WEEKDAY($J1056) = 3,
       IF(COUNTIF(FINALS_WEEK_TUESDAY_DATE[],Attendance!$J1056) &gt; 0, VLOOKUP(Attendance!$G1056,FINALS_WEEK_TUESDAY_PERIOD_SCHEDULE[],2,TRUE),
       VLOOKUP(Attendance!$G1056,REGULAR_WEEK_SCHEDULE[[Tuesday]:[Period]],5,TRUE)),
IF(WEEKDAY(Attendance!$J1056) = 4,
        IF(COUNTIF(BLOCK_WEDNESDAY_DATES[],Attendance!$J1056) &gt; 0, VLOOKUP(Attendance!$G1056,BLOCK_WEDNESDAY_PERIOD_SCHEDULE[],2,TRUE),
        IF(COUNTIF(FINALS_WEEK_WEDNESDAY_DATE[],Attendance!$J1056) &gt; 0, VLOOKUP(Attendance!$G1056,FINALS_WEEK_WEDNESDAY_PERIOD_SCHEDULE[],2,TRUE),
       VLOOKUP(Attendance!$G1056,REGULAR_WEEK_SCHEDULE[[Wednesday]:[Period]],4,TRUE))),
IF(WEEKDAY($J1056) = 5,
       IF(COUNTIF(BLOCK_THURSDAY_DATES[],Attendance!$J1056) &gt; 0, VLOOKUP(Attendance!$G1056,BLOCK_THURSDAY_PERIOD_SCHEDULE[],2,TRUE),
       IF(COUNTIF(FINALS_WEEK_THURSDAY_DATE[],Attendance!$J1056) &gt; 0, VLOOKUP(Attendance!$G1056,FINALS_WEEK_THURSDAY_PERIOD_SCHEDULE[],2,TRUE),
       VLOOKUP(Attendance!$G1056,REGULAR_WEEK_SCHEDULE[[Thursday]:[Period]],3,TRUE))),
IF(WEEKDAY(Attendance!$J1056) = 6,
       IF(COUNTIF(FINALS_WEEK_FRIDAY_DATE[],Attendance!$J1056) &gt; 0, VLOOKUP(Attendance!$G1056,FINALS_WEEK_FRIDAY_PERIOD_SCHEDULE[],2,TRUE),
       VLOOKUP(Attendance!$G1056,REGULAR_WEEK_SCHEDULE[[Friday]:[Period]],2,TRUE))))))))))</f>
        <v/>
      </c>
      <c r="J1056" s="41" t="str">
        <f t="shared" ca="1" si="53"/>
        <v/>
      </c>
      <c r="K1056" s="41" t="str">
        <f>IF($A1056 &lt;&gt; "",VLOOKUP($A1056,'Student reference sheet'!$A$2:$V$2329, 7,FALSE), "")</f>
        <v/>
      </c>
      <c r="L1056" s="30" t="str">
        <f>IF($A1056 ="", "", VLOOKUP($A1056, 'Student reference sheet'!$A$2:$Z$2603,23,FALSE))</f>
        <v/>
      </c>
      <c r="M1056" s="30" t="str">
        <f>IF($A1056 ="", "", VLOOKUP($A1056, 'Student reference sheet'!$A$2:$Z$2603,24,FALSE))</f>
        <v/>
      </c>
      <c r="N1056" s="30" t="str">
        <f>IF($A1056 ="", "", VLOOKUP($A1056, 'Student reference sheet'!$A$2:$Z$2603,26,FALSE))</f>
        <v/>
      </c>
      <c r="O1056" s="30" t="str">
        <f>IF($A1056 ="", "", VLOOKUP($A1056, 'Student reference sheet'!$A$2:$Z$2603,25,FALSE))</f>
        <v/>
      </c>
      <c r="P1056" s="39" t="str">
        <f>IF($A1056 = "", "", IF(OR(VLOOKUP($A1056,'Student reference sheet'!$A$2:$V$2400,8,FALSE) = "R",  VLOOKUP($A1056,'Student reference sheet'!$A$2:$V$2400,8,FALSE) = "L"), "X", ""))</f>
        <v/>
      </c>
      <c r="Q1056" s="39" t="str">
        <f>IF($A1056 ="", "", VLOOKUP($A1056, 'Student reference sheet'!$A$2:$V$2603,22,FALSE))</f>
        <v/>
      </c>
      <c r="R1056" s="39" t="str">
        <f>IF($A1056 &lt;&gt; "",VLOOKUP($A1056,'Student reference sheet'!$A$2:$V$2329, 5,FALSE), "")</f>
        <v/>
      </c>
      <c r="S1056" s="39" t="str">
        <f>IF($A1056 &lt;&gt; "",VLOOKUP($A1056,'Student reference sheet'!$A$2:$V$2329, 6,FALSE), "")</f>
        <v/>
      </c>
      <c r="T1056" s="30" t="str">
        <f>IF($A1056 = "","",
IF(VLOOKUP($A1056,'Student reference sheet'!$A$2:$V$2329, 10,FALSE) = "Y", "Hispanic",
IF(VLOOKUP($A1056,'Student reference sheet'!$A$2:$V$2329,11,FALSE) &lt;&gt; "",
IF(VLOOKUP($A1056,'Student reference sheet'!$A$2:$V$2329,11,FALSE) = "UNK", "Unknown", VLOOKUP(VALUE(VLOOKUP($A1056,'Student reference sheet'!$A$2:$V$2329,11,FALSE)),'Ethnicity Reference'!$A$2:$B$22,2,FALSE)),
IF(VLOOKUP($A1056,'Student reference sheet'!$A$2:$V$2329,9,FALSE) &lt;&gt; "", VLOOKUP(VALUE(VLOOKUP($A1056,'Student reference sheet'!$A$2:$V$2329,9,FALSE)),'Ethnicity Reference'!$A$2:$B$22,2,FALSE),"Unknown"))))</f>
        <v/>
      </c>
      <c r="U1056" s="35"/>
    </row>
    <row r="1057" spans="1:21" ht="15.75">
      <c r="A1057" s="47"/>
      <c r="B1057" s="33"/>
      <c r="C1057" s="39" t="str">
        <f>IF($A1057 &lt;&gt; "",VLOOKUP($A1057,'Student reference sheet'!$A$2:$V$2329, 3,FALSE), "")</f>
        <v/>
      </c>
      <c r="D1057" s="39" t="str">
        <f>IF($A1057 &lt;&gt; "",VLOOKUP($A1057,'Student reference sheet'!$A$2:$V$2329, 2,FALSE), "")</f>
        <v/>
      </c>
      <c r="E1057" s="35"/>
      <c r="F1057" s="34"/>
      <c r="G1057" s="40" t="str">
        <f t="shared" ca="1" si="51"/>
        <v/>
      </c>
      <c r="H1057" s="40" t="str">
        <f t="shared" ca="1" si="52"/>
        <v/>
      </c>
      <c r="I1057" s="36" t="str">
        <f>IF($A1057 = "", "",
IF(COUNTIF(MINIMUM_DAY_DATES[], Attendance!J1057) &gt; 0, VLOOKUP(Attendance!$G1057,MINIMUM_DAY_PERIOD_SCHEDULE[], 2,TRUE),
IF(COUNTIF(RALLY_DATES[], Attendance!J1057) &gt; 0, VLOOKUP(Attendance!$G1057,RALLY_PERIOD_SCHEDULE[], 2,TRUE),
IF(WEEKDAY(Attendance!$J1057) = 2,
       IF(COUNTIF(FINALS_WEEK_MONDAY_DATE[],Attendance!$J1057) &gt; 0, VLOOKUP(Attendance!$G1057,FINALS_WEEK_MONDAY_PERIOD_SCHEDULE[],2,TRUE),
       VLOOKUP(Attendance!$G1057,REGULAR_WEEK_SCHEDULE[],6,TRUE)),
IF(WEEKDAY($J1057) = 3,
       IF(COUNTIF(FINALS_WEEK_TUESDAY_DATE[],Attendance!$J1057) &gt; 0, VLOOKUP(Attendance!$G1057,FINALS_WEEK_TUESDAY_PERIOD_SCHEDULE[],2,TRUE),
       VLOOKUP(Attendance!$G1057,REGULAR_WEEK_SCHEDULE[[Tuesday]:[Period]],5,TRUE)),
IF(WEEKDAY(Attendance!$J1057) = 4,
        IF(COUNTIF(BLOCK_WEDNESDAY_DATES[],Attendance!$J1057) &gt; 0, VLOOKUP(Attendance!$G1057,BLOCK_WEDNESDAY_PERIOD_SCHEDULE[],2,TRUE),
        IF(COUNTIF(FINALS_WEEK_WEDNESDAY_DATE[],Attendance!$J1057) &gt; 0, VLOOKUP(Attendance!$G1057,FINALS_WEEK_WEDNESDAY_PERIOD_SCHEDULE[],2,TRUE),
       VLOOKUP(Attendance!$G1057,REGULAR_WEEK_SCHEDULE[[Wednesday]:[Period]],4,TRUE))),
IF(WEEKDAY($J1057) = 5,
       IF(COUNTIF(BLOCK_THURSDAY_DATES[],Attendance!$J1057) &gt; 0, VLOOKUP(Attendance!$G1057,BLOCK_THURSDAY_PERIOD_SCHEDULE[],2,TRUE),
       IF(COUNTIF(FINALS_WEEK_THURSDAY_DATE[],Attendance!$J1057) &gt; 0, VLOOKUP(Attendance!$G1057,FINALS_WEEK_THURSDAY_PERIOD_SCHEDULE[],2,TRUE),
       VLOOKUP(Attendance!$G1057,REGULAR_WEEK_SCHEDULE[[Thursday]:[Period]],3,TRUE))),
IF(WEEKDAY(Attendance!$J1057) = 6,
       IF(COUNTIF(FINALS_WEEK_FRIDAY_DATE[],Attendance!$J1057) &gt; 0, VLOOKUP(Attendance!$G1057,FINALS_WEEK_FRIDAY_PERIOD_SCHEDULE[],2,TRUE),
       VLOOKUP(Attendance!$G1057,REGULAR_WEEK_SCHEDULE[[Friday]:[Period]],2,TRUE))))))))))</f>
        <v/>
      </c>
      <c r="J1057" s="41" t="str">
        <f t="shared" ca="1" si="53"/>
        <v/>
      </c>
      <c r="K1057" s="41" t="str">
        <f>IF($A1057 &lt;&gt; "",VLOOKUP($A1057,'Student reference sheet'!$A$2:$V$2329, 7,FALSE), "")</f>
        <v/>
      </c>
      <c r="L1057" s="30" t="str">
        <f>IF($A1057 ="", "", VLOOKUP($A1057, 'Student reference sheet'!$A$2:$Z$2603,23,FALSE))</f>
        <v/>
      </c>
      <c r="M1057" s="30" t="str">
        <f>IF($A1057 ="", "", VLOOKUP($A1057, 'Student reference sheet'!$A$2:$Z$2603,24,FALSE))</f>
        <v/>
      </c>
      <c r="N1057" s="30" t="str">
        <f>IF($A1057 ="", "", VLOOKUP($A1057, 'Student reference sheet'!$A$2:$Z$2603,26,FALSE))</f>
        <v/>
      </c>
      <c r="O1057" s="30" t="str">
        <f>IF($A1057 ="", "", VLOOKUP($A1057, 'Student reference sheet'!$A$2:$Z$2603,25,FALSE))</f>
        <v/>
      </c>
      <c r="P1057" s="39" t="str">
        <f>IF($A1057 = "", "", IF(OR(VLOOKUP($A1057,'Student reference sheet'!$A$2:$V$2400,8,FALSE) = "R",  VLOOKUP($A1057,'Student reference sheet'!$A$2:$V$2400,8,FALSE) = "L"), "X", ""))</f>
        <v/>
      </c>
      <c r="Q1057" s="39" t="str">
        <f>IF($A1057 ="", "", VLOOKUP($A1057, 'Student reference sheet'!$A$2:$V$2603,22,FALSE))</f>
        <v/>
      </c>
      <c r="R1057" s="39" t="str">
        <f>IF($A1057 &lt;&gt; "",VLOOKUP($A1057,'Student reference sheet'!$A$2:$V$2329, 5,FALSE), "")</f>
        <v/>
      </c>
      <c r="S1057" s="39" t="str">
        <f>IF($A1057 &lt;&gt; "",VLOOKUP($A1057,'Student reference sheet'!$A$2:$V$2329, 6,FALSE), "")</f>
        <v/>
      </c>
      <c r="T1057" s="30" t="str">
        <f>IF($A1057 = "","",
IF(VLOOKUP($A1057,'Student reference sheet'!$A$2:$V$2329, 10,FALSE) = "Y", "Hispanic",
IF(VLOOKUP($A1057,'Student reference sheet'!$A$2:$V$2329,11,FALSE) &lt;&gt; "",
IF(VLOOKUP($A1057,'Student reference sheet'!$A$2:$V$2329,11,FALSE) = "UNK", "Unknown", VLOOKUP(VALUE(VLOOKUP($A1057,'Student reference sheet'!$A$2:$V$2329,11,FALSE)),'Ethnicity Reference'!$A$2:$B$22,2,FALSE)),
IF(VLOOKUP($A1057,'Student reference sheet'!$A$2:$V$2329,9,FALSE) &lt;&gt; "", VLOOKUP(VALUE(VLOOKUP($A1057,'Student reference sheet'!$A$2:$V$2329,9,FALSE)),'Ethnicity Reference'!$A$2:$B$22,2,FALSE),"Unknown"))))</f>
        <v/>
      </c>
      <c r="U1057" s="35"/>
    </row>
    <row r="1058" spans="1:21" ht="15.75">
      <c r="A1058" s="47"/>
      <c r="B1058" s="33"/>
      <c r="C1058" s="39" t="str">
        <f>IF($A1058 &lt;&gt; "",VLOOKUP($A1058,'Student reference sheet'!$A$2:$V$2329, 3,FALSE), "")</f>
        <v/>
      </c>
      <c r="D1058" s="39" t="str">
        <f>IF($A1058 &lt;&gt; "",VLOOKUP($A1058,'Student reference sheet'!$A$2:$V$2329, 2,FALSE), "")</f>
        <v/>
      </c>
      <c r="E1058" s="35"/>
      <c r="F1058" s="34"/>
      <c r="G1058" s="40" t="str">
        <f t="shared" ca="1" si="51"/>
        <v/>
      </c>
      <c r="H1058" s="40" t="str">
        <f t="shared" ca="1" si="52"/>
        <v/>
      </c>
      <c r="I1058" s="36" t="str">
        <f>IF($A1058 = "", "",
IF(COUNTIF(MINIMUM_DAY_DATES[], Attendance!J1058) &gt; 0, VLOOKUP(Attendance!$G1058,MINIMUM_DAY_PERIOD_SCHEDULE[], 2,TRUE),
IF(COUNTIF(RALLY_DATES[], Attendance!J1058) &gt; 0, VLOOKUP(Attendance!$G1058,RALLY_PERIOD_SCHEDULE[], 2,TRUE),
IF(WEEKDAY(Attendance!$J1058) = 2,
       IF(COUNTIF(FINALS_WEEK_MONDAY_DATE[],Attendance!$J1058) &gt; 0, VLOOKUP(Attendance!$G1058,FINALS_WEEK_MONDAY_PERIOD_SCHEDULE[],2,TRUE),
       VLOOKUP(Attendance!$G1058,REGULAR_WEEK_SCHEDULE[],6,TRUE)),
IF(WEEKDAY($J1058) = 3,
       IF(COUNTIF(FINALS_WEEK_TUESDAY_DATE[],Attendance!$J1058) &gt; 0, VLOOKUP(Attendance!$G1058,FINALS_WEEK_TUESDAY_PERIOD_SCHEDULE[],2,TRUE),
       VLOOKUP(Attendance!$G1058,REGULAR_WEEK_SCHEDULE[[Tuesday]:[Period]],5,TRUE)),
IF(WEEKDAY(Attendance!$J1058) = 4,
        IF(COUNTIF(BLOCK_WEDNESDAY_DATES[],Attendance!$J1058) &gt; 0, VLOOKUP(Attendance!$G1058,BLOCK_WEDNESDAY_PERIOD_SCHEDULE[],2,TRUE),
        IF(COUNTIF(FINALS_WEEK_WEDNESDAY_DATE[],Attendance!$J1058) &gt; 0, VLOOKUP(Attendance!$G1058,FINALS_WEEK_WEDNESDAY_PERIOD_SCHEDULE[],2,TRUE),
       VLOOKUP(Attendance!$G1058,REGULAR_WEEK_SCHEDULE[[Wednesday]:[Period]],4,TRUE))),
IF(WEEKDAY($J1058) = 5,
       IF(COUNTIF(BLOCK_THURSDAY_DATES[],Attendance!$J1058) &gt; 0, VLOOKUP(Attendance!$G1058,BLOCK_THURSDAY_PERIOD_SCHEDULE[],2,TRUE),
       IF(COUNTIF(FINALS_WEEK_THURSDAY_DATE[],Attendance!$J1058) &gt; 0, VLOOKUP(Attendance!$G1058,FINALS_WEEK_THURSDAY_PERIOD_SCHEDULE[],2,TRUE),
       VLOOKUP(Attendance!$G1058,REGULAR_WEEK_SCHEDULE[[Thursday]:[Period]],3,TRUE))),
IF(WEEKDAY(Attendance!$J1058) = 6,
       IF(COUNTIF(FINALS_WEEK_FRIDAY_DATE[],Attendance!$J1058) &gt; 0, VLOOKUP(Attendance!$G1058,FINALS_WEEK_FRIDAY_PERIOD_SCHEDULE[],2,TRUE),
       VLOOKUP(Attendance!$G1058,REGULAR_WEEK_SCHEDULE[[Friday]:[Period]],2,TRUE))))))))))</f>
        <v/>
      </c>
      <c r="J1058" s="41" t="str">
        <f t="shared" ca="1" si="53"/>
        <v/>
      </c>
      <c r="K1058" s="41" t="str">
        <f>IF($A1058 &lt;&gt; "",VLOOKUP($A1058,'Student reference sheet'!$A$2:$V$2329, 7,FALSE), "")</f>
        <v/>
      </c>
      <c r="L1058" s="30" t="str">
        <f>IF($A1058 ="", "", VLOOKUP($A1058, 'Student reference sheet'!$A$2:$Z$2603,23,FALSE))</f>
        <v/>
      </c>
      <c r="M1058" s="30" t="str">
        <f>IF($A1058 ="", "", VLOOKUP($A1058, 'Student reference sheet'!$A$2:$Z$2603,24,FALSE))</f>
        <v/>
      </c>
      <c r="N1058" s="30" t="str">
        <f>IF($A1058 ="", "", VLOOKUP($A1058, 'Student reference sheet'!$A$2:$Z$2603,26,FALSE))</f>
        <v/>
      </c>
      <c r="O1058" s="30" t="str">
        <f>IF($A1058 ="", "", VLOOKUP($A1058, 'Student reference sheet'!$A$2:$Z$2603,25,FALSE))</f>
        <v/>
      </c>
      <c r="P1058" s="39" t="str">
        <f>IF($A1058 = "", "", IF(OR(VLOOKUP($A1058,'Student reference sheet'!$A$2:$V$2400,8,FALSE) = "R",  VLOOKUP($A1058,'Student reference sheet'!$A$2:$V$2400,8,FALSE) = "L"), "X", ""))</f>
        <v/>
      </c>
      <c r="Q1058" s="39" t="str">
        <f>IF($A1058 ="", "", VLOOKUP($A1058, 'Student reference sheet'!$A$2:$V$2603,22,FALSE))</f>
        <v/>
      </c>
      <c r="R1058" s="39" t="str">
        <f>IF($A1058 &lt;&gt; "",VLOOKUP($A1058,'Student reference sheet'!$A$2:$V$2329, 5,FALSE), "")</f>
        <v/>
      </c>
      <c r="S1058" s="39" t="str">
        <f>IF($A1058 &lt;&gt; "",VLOOKUP($A1058,'Student reference sheet'!$A$2:$V$2329, 6,FALSE), "")</f>
        <v/>
      </c>
      <c r="T1058" s="30" t="str">
        <f>IF($A1058 = "","",
IF(VLOOKUP($A1058,'Student reference sheet'!$A$2:$V$2329, 10,FALSE) = "Y", "Hispanic",
IF(VLOOKUP($A1058,'Student reference sheet'!$A$2:$V$2329,11,FALSE) &lt;&gt; "",
IF(VLOOKUP($A1058,'Student reference sheet'!$A$2:$V$2329,11,FALSE) = "UNK", "Unknown", VLOOKUP(VALUE(VLOOKUP($A1058,'Student reference sheet'!$A$2:$V$2329,11,FALSE)),'Ethnicity Reference'!$A$2:$B$22,2,FALSE)),
IF(VLOOKUP($A1058,'Student reference sheet'!$A$2:$V$2329,9,FALSE) &lt;&gt; "", VLOOKUP(VALUE(VLOOKUP($A1058,'Student reference sheet'!$A$2:$V$2329,9,FALSE)),'Ethnicity Reference'!$A$2:$B$22,2,FALSE),"Unknown"))))</f>
        <v/>
      </c>
      <c r="U1058" s="35"/>
    </row>
    <row r="1059" spans="1:21" ht="15.75">
      <c r="A1059" s="47"/>
      <c r="B1059" s="33"/>
      <c r="C1059" s="39" t="str">
        <f>IF($A1059 &lt;&gt; "",VLOOKUP($A1059,'Student reference sheet'!$A$2:$V$2329, 3,FALSE), "")</f>
        <v/>
      </c>
      <c r="D1059" s="39" t="str">
        <f>IF($A1059 &lt;&gt; "",VLOOKUP($A1059,'Student reference sheet'!$A$2:$V$2329, 2,FALSE), "")</f>
        <v/>
      </c>
      <c r="E1059" s="35"/>
      <c r="F1059" s="34"/>
      <c r="G1059" s="40" t="str">
        <f t="shared" ca="1" si="51"/>
        <v/>
      </c>
      <c r="H1059" s="40" t="str">
        <f t="shared" ca="1" si="52"/>
        <v/>
      </c>
      <c r="I1059" s="36" t="str">
        <f>IF($A1059 = "", "",
IF(COUNTIF(MINIMUM_DAY_DATES[], Attendance!J1059) &gt; 0, VLOOKUP(Attendance!$G1059,MINIMUM_DAY_PERIOD_SCHEDULE[], 2,TRUE),
IF(COUNTIF(RALLY_DATES[], Attendance!J1059) &gt; 0, VLOOKUP(Attendance!$G1059,RALLY_PERIOD_SCHEDULE[], 2,TRUE),
IF(WEEKDAY(Attendance!$J1059) = 2,
       IF(COUNTIF(FINALS_WEEK_MONDAY_DATE[],Attendance!$J1059) &gt; 0, VLOOKUP(Attendance!$G1059,FINALS_WEEK_MONDAY_PERIOD_SCHEDULE[],2,TRUE),
       VLOOKUP(Attendance!$G1059,REGULAR_WEEK_SCHEDULE[],6,TRUE)),
IF(WEEKDAY($J1059) = 3,
       IF(COUNTIF(FINALS_WEEK_TUESDAY_DATE[],Attendance!$J1059) &gt; 0, VLOOKUP(Attendance!$G1059,FINALS_WEEK_TUESDAY_PERIOD_SCHEDULE[],2,TRUE),
       VLOOKUP(Attendance!$G1059,REGULAR_WEEK_SCHEDULE[[Tuesday]:[Period]],5,TRUE)),
IF(WEEKDAY(Attendance!$J1059) = 4,
        IF(COUNTIF(BLOCK_WEDNESDAY_DATES[],Attendance!$J1059) &gt; 0, VLOOKUP(Attendance!$G1059,BLOCK_WEDNESDAY_PERIOD_SCHEDULE[],2,TRUE),
        IF(COUNTIF(FINALS_WEEK_WEDNESDAY_DATE[],Attendance!$J1059) &gt; 0, VLOOKUP(Attendance!$G1059,FINALS_WEEK_WEDNESDAY_PERIOD_SCHEDULE[],2,TRUE),
       VLOOKUP(Attendance!$G1059,REGULAR_WEEK_SCHEDULE[[Wednesday]:[Period]],4,TRUE))),
IF(WEEKDAY($J1059) = 5,
       IF(COUNTIF(BLOCK_THURSDAY_DATES[],Attendance!$J1059) &gt; 0, VLOOKUP(Attendance!$G1059,BLOCK_THURSDAY_PERIOD_SCHEDULE[],2,TRUE),
       IF(COUNTIF(FINALS_WEEK_THURSDAY_DATE[],Attendance!$J1059) &gt; 0, VLOOKUP(Attendance!$G1059,FINALS_WEEK_THURSDAY_PERIOD_SCHEDULE[],2,TRUE),
       VLOOKUP(Attendance!$G1059,REGULAR_WEEK_SCHEDULE[[Thursday]:[Period]],3,TRUE))),
IF(WEEKDAY(Attendance!$J1059) = 6,
       IF(COUNTIF(FINALS_WEEK_FRIDAY_DATE[],Attendance!$J1059) &gt; 0, VLOOKUP(Attendance!$G1059,FINALS_WEEK_FRIDAY_PERIOD_SCHEDULE[],2,TRUE),
       VLOOKUP(Attendance!$G1059,REGULAR_WEEK_SCHEDULE[[Friday]:[Period]],2,TRUE))))))))))</f>
        <v/>
      </c>
      <c r="J1059" s="41" t="str">
        <f t="shared" ca="1" si="53"/>
        <v/>
      </c>
      <c r="K1059" s="41" t="str">
        <f>IF($A1059 &lt;&gt; "",VLOOKUP($A1059,'Student reference sheet'!$A$2:$V$2329, 7,FALSE), "")</f>
        <v/>
      </c>
      <c r="L1059" s="30" t="str">
        <f>IF($A1059 ="", "", VLOOKUP($A1059, 'Student reference sheet'!$A$2:$Z$2603,23,FALSE))</f>
        <v/>
      </c>
      <c r="M1059" s="30" t="str">
        <f>IF($A1059 ="", "", VLOOKUP($A1059, 'Student reference sheet'!$A$2:$Z$2603,24,FALSE))</f>
        <v/>
      </c>
      <c r="N1059" s="30" t="str">
        <f>IF($A1059 ="", "", VLOOKUP($A1059, 'Student reference sheet'!$A$2:$Z$2603,26,FALSE))</f>
        <v/>
      </c>
      <c r="O1059" s="30" t="str">
        <f>IF($A1059 ="", "", VLOOKUP($A1059, 'Student reference sheet'!$A$2:$Z$2603,25,FALSE))</f>
        <v/>
      </c>
      <c r="P1059" s="39" t="str">
        <f>IF($A1059 = "", "", IF(OR(VLOOKUP($A1059,'Student reference sheet'!$A$2:$V$2400,8,FALSE) = "R",  VLOOKUP($A1059,'Student reference sheet'!$A$2:$V$2400,8,FALSE) = "L"), "X", ""))</f>
        <v/>
      </c>
      <c r="Q1059" s="39" t="str">
        <f>IF($A1059 ="", "", VLOOKUP($A1059, 'Student reference sheet'!$A$2:$V$2603,22,FALSE))</f>
        <v/>
      </c>
      <c r="R1059" s="39" t="str">
        <f>IF($A1059 &lt;&gt; "",VLOOKUP($A1059,'Student reference sheet'!$A$2:$V$2329, 5,FALSE), "")</f>
        <v/>
      </c>
      <c r="S1059" s="39" t="str">
        <f>IF($A1059 &lt;&gt; "",VLOOKUP($A1059,'Student reference sheet'!$A$2:$V$2329, 6,FALSE), "")</f>
        <v/>
      </c>
      <c r="T1059" s="30" t="str">
        <f>IF($A1059 = "","",
IF(VLOOKUP($A1059,'Student reference sheet'!$A$2:$V$2329, 10,FALSE) = "Y", "Hispanic",
IF(VLOOKUP($A1059,'Student reference sheet'!$A$2:$V$2329,11,FALSE) &lt;&gt; "",
IF(VLOOKUP($A1059,'Student reference sheet'!$A$2:$V$2329,11,FALSE) = "UNK", "Unknown", VLOOKUP(VALUE(VLOOKUP($A1059,'Student reference sheet'!$A$2:$V$2329,11,FALSE)),'Ethnicity Reference'!$A$2:$B$22,2,FALSE)),
IF(VLOOKUP($A1059,'Student reference sheet'!$A$2:$V$2329,9,FALSE) &lt;&gt; "", VLOOKUP(VALUE(VLOOKUP($A1059,'Student reference sheet'!$A$2:$V$2329,9,FALSE)),'Ethnicity Reference'!$A$2:$B$22,2,FALSE),"Unknown"))))</f>
        <v/>
      </c>
      <c r="U1059" s="35"/>
    </row>
    <row r="1060" spans="1:21" ht="15.75">
      <c r="A1060" s="47"/>
      <c r="B1060" s="33"/>
      <c r="C1060" s="39" t="str">
        <f>IF($A1060 &lt;&gt; "",VLOOKUP($A1060,'Student reference sheet'!$A$2:$V$2329, 3,FALSE), "")</f>
        <v/>
      </c>
      <c r="D1060" s="39" t="str">
        <f>IF($A1060 &lt;&gt; "",VLOOKUP($A1060,'Student reference sheet'!$A$2:$V$2329, 2,FALSE), "")</f>
        <v/>
      </c>
      <c r="E1060" s="35"/>
      <c r="F1060" s="34"/>
      <c r="G1060" s="40" t="str">
        <f t="shared" ca="1" si="51"/>
        <v/>
      </c>
      <c r="H1060" s="40" t="str">
        <f t="shared" ca="1" si="52"/>
        <v/>
      </c>
      <c r="I1060" s="36" t="str">
        <f>IF($A1060 = "", "",
IF(COUNTIF(MINIMUM_DAY_DATES[], Attendance!J1060) &gt; 0, VLOOKUP(Attendance!$G1060,MINIMUM_DAY_PERIOD_SCHEDULE[], 2,TRUE),
IF(COUNTIF(RALLY_DATES[], Attendance!J1060) &gt; 0, VLOOKUP(Attendance!$G1060,RALLY_PERIOD_SCHEDULE[], 2,TRUE),
IF(WEEKDAY(Attendance!$J1060) = 2,
       IF(COUNTIF(FINALS_WEEK_MONDAY_DATE[],Attendance!$J1060) &gt; 0, VLOOKUP(Attendance!$G1060,FINALS_WEEK_MONDAY_PERIOD_SCHEDULE[],2,TRUE),
       VLOOKUP(Attendance!$G1060,REGULAR_WEEK_SCHEDULE[],6,TRUE)),
IF(WEEKDAY($J1060) = 3,
       IF(COUNTIF(FINALS_WEEK_TUESDAY_DATE[],Attendance!$J1060) &gt; 0, VLOOKUP(Attendance!$G1060,FINALS_WEEK_TUESDAY_PERIOD_SCHEDULE[],2,TRUE),
       VLOOKUP(Attendance!$G1060,REGULAR_WEEK_SCHEDULE[[Tuesday]:[Period]],5,TRUE)),
IF(WEEKDAY(Attendance!$J1060) = 4,
        IF(COUNTIF(BLOCK_WEDNESDAY_DATES[],Attendance!$J1060) &gt; 0, VLOOKUP(Attendance!$G1060,BLOCK_WEDNESDAY_PERIOD_SCHEDULE[],2,TRUE),
        IF(COUNTIF(FINALS_WEEK_WEDNESDAY_DATE[],Attendance!$J1060) &gt; 0, VLOOKUP(Attendance!$G1060,FINALS_WEEK_WEDNESDAY_PERIOD_SCHEDULE[],2,TRUE),
       VLOOKUP(Attendance!$G1060,REGULAR_WEEK_SCHEDULE[[Wednesday]:[Period]],4,TRUE))),
IF(WEEKDAY($J1060) = 5,
       IF(COUNTIF(BLOCK_THURSDAY_DATES[],Attendance!$J1060) &gt; 0, VLOOKUP(Attendance!$G1060,BLOCK_THURSDAY_PERIOD_SCHEDULE[],2,TRUE),
       IF(COUNTIF(FINALS_WEEK_THURSDAY_DATE[],Attendance!$J1060) &gt; 0, VLOOKUP(Attendance!$G1060,FINALS_WEEK_THURSDAY_PERIOD_SCHEDULE[],2,TRUE),
       VLOOKUP(Attendance!$G1060,REGULAR_WEEK_SCHEDULE[[Thursday]:[Period]],3,TRUE))),
IF(WEEKDAY(Attendance!$J1060) = 6,
       IF(COUNTIF(FINALS_WEEK_FRIDAY_DATE[],Attendance!$J1060) &gt; 0, VLOOKUP(Attendance!$G1060,FINALS_WEEK_FRIDAY_PERIOD_SCHEDULE[],2,TRUE),
       VLOOKUP(Attendance!$G1060,REGULAR_WEEK_SCHEDULE[[Friday]:[Period]],2,TRUE))))))))))</f>
        <v/>
      </c>
      <c r="J1060" s="41" t="str">
        <f t="shared" ca="1" si="53"/>
        <v/>
      </c>
      <c r="K1060" s="41" t="str">
        <f>IF($A1060 &lt;&gt; "",VLOOKUP($A1060,'Student reference sheet'!$A$2:$V$2329, 7,FALSE), "")</f>
        <v/>
      </c>
      <c r="L1060" s="30" t="str">
        <f>IF($A1060 ="", "", VLOOKUP($A1060, 'Student reference sheet'!$A$2:$Z$2603,23,FALSE))</f>
        <v/>
      </c>
      <c r="M1060" s="30" t="str">
        <f>IF($A1060 ="", "", VLOOKUP($A1060, 'Student reference sheet'!$A$2:$Z$2603,24,FALSE))</f>
        <v/>
      </c>
      <c r="N1060" s="30" t="str">
        <f>IF($A1060 ="", "", VLOOKUP($A1060, 'Student reference sheet'!$A$2:$Z$2603,26,FALSE))</f>
        <v/>
      </c>
      <c r="O1060" s="30" t="str">
        <f>IF($A1060 ="", "", VLOOKUP($A1060, 'Student reference sheet'!$A$2:$Z$2603,25,FALSE))</f>
        <v/>
      </c>
      <c r="P1060" s="39" t="str">
        <f>IF($A1060 = "", "", IF(OR(VLOOKUP($A1060,'Student reference sheet'!$A$2:$V$2400,8,FALSE) = "R",  VLOOKUP($A1060,'Student reference sheet'!$A$2:$V$2400,8,FALSE) = "L"), "X", ""))</f>
        <v/>
      </c>
      <c r="Q1060" s="39" t="str">
        <f>IF($A1060 ="", "", VLOOKUP($A1060, 'Student reference sheet'!$A$2:$V$2603,22,FALSE))</f>
        <v/>
      </c>
      <c r="R1060" s="39" t="str">
        <f>IF($A1060 &lt;&gt; "",VLOOKUP($A1060,'Student reference sheet'!$A$2:$V$2329, 5,FALSE), "")</f>
        <v/>
      </c>
      <c r="S1060" s="39" t="str">
        <f>IF($A1060 &lt;&gt; "",VLOOKUP($A1060,'Student reference sheet'!$A$2:$V$2329, 6,FALSE), "")</f>
        <v/>
      </c>
      <c r="T1060" s="30" t="str">
        <f>IF($A1060 = "","",
IF(VLOOKUP($A1060,'Student reference sheet'!$A$2:$V$2329, 10,FALSE) = "Y", "Hispanic",
IF(VLOOKUP($A1060,'Student reference sheet'!$A$2:$V$2329,11,FALSE) &lt;&gt; "",
IF(VLOOKUP($A1060,'Student reference sheet'!$A$2:$V$2329,11,FALSE) = "UNK", "Unknown", VLOOKUP(VALUE(VLOOKUP($A1060,'Student reference sheet'!$A$2:$V$2329,11,FALSE)),'Ethnicity Reference'!$A$2:$B$22,2,FALSE)),
IF(VLOOKUP($A1060,'Student reference sheet'!$A$2:$V$2329,9,FALSE) &lt;&gt; "", VLOOKUP(VALUE(VLOOKUP($A1060,'Student reference sheet'!$A$2:$V$2329,9,FALSE)),'Ethnicity Reference'!$A$2:$B$22,2,FALSE),"Unknown"))))</f>
        <v/>
      </c>
      <c r="U1060" s="35"/>
    </row>
    <row r="1061" spans="1:21" ht="15.75">
      <c r="A1061" s="47"/>
      <c r="B1061" s="33"/>
      <c r="C1061" s="39" t="str">
        <f>IF($A1061 &lt;&gt; "",VLOOKUP($A1061,'Student reference sheet'!$A$2:$V$2329, 3,FALSE), "")</f>
        <v/>
      </c>
      <c r="D1061" s="39" t="str">
        <f>IF($A1061 &lt;&gt; "",VLOOKUP($A1061,'Student reference sheet'!$A$2:$V$2329, 2,FALSE), "")</f>
        <v/>
      </c>
      <c r="E1061" s="35"/>
      <c r="F1061" s="34"/>
      <c r="G1061" s="40" t="str">
        <f t="shared" ca="1" si="51"/>
        <v/>
      </c>
      <c r="H1061" s="40" t="str">
        <f t="shared" ca="1" si="52"/>
        <v/>
      </c>
      <c r="I1061" s="36" t="str">
        <f>IF($A1061 = "", "",
IF(COUNTIF(MINIMUM_DAY_DATES[], Attendance!J1061) &gt; 0, VLOOKUP(Attendance!$G1061,MINIMUM_DAY_PERIOD_SCHEDULE[], 2,TRUE),
IF(COUNTIF(RALLY_DATES[], Attendance!J1061) &gt; 0, VLOOKUP(Attendance!$G1061,RALLY_PERIOD_SCHEDULE[], 2,TRUE),
IF(WEEKDAY(Attendance!$J1061) = 2,
       IF(COUNTIF(FINALS_WEEK_MONDAY_DATE[],Attendance!$J1061) &gt; 0, VLOOKUP(Attendance!$G1061,FINALS_WEEK_MONDAY_PERIOD_SCHEDULE[],2,TRUE),
       VLOOKUP(Attendance!$G1061,REGULAR_WEEK_SCHEDULE[],6,TRUE)),
IF(WEEKDAY($J1061) = 3,
       IF(COUNTIF(FINALS_WEEK_TUESDAY_DATE[],Attendance!$J1061) &gt; 0, VLOOKUP(Attendance!$G1061,FINALS_WEEK_TUESDAY_PERIOD_SCHEDULE[],2,TRUE),
       VLOOKUP(Attendance!$G1061,REGULAR_WEEK_SCHEDULE[[Tuesday]:[Period]],5,TRUE)),
IF(WEEKDAY(Attendance!$J1061) = 4,
        IF(COUNTIF(BLOCK_WEDNESDAY_DATES[],Attendance!$J1061) &gt; 0, VLOOKUP(Attendance!$G1061,BLOCK_WEDNESDAY_PERIOD_SCHEDULE[],2,TRUE),
        IF(COUNTIF(FINALS_WEEK_WEDNESDAY_DATE[],Attendance!$J1061) &gt; 0, VLOOKUP(Attendance!$G1061,FINALS_WEEK_WEDNESDAY_PERIOD_SCHEDULE[],2,TRUE),
       VLOOKUP(Attendance!$G1061,REGULAR_WEEK_SCHEDULE[[Wednesday]:[Period]],4,TRUE))),
IF(WEEKDAY($J1061) = 5,
       IF(COUNTIF(BLOCK_THURSDAY_DATES[],Attendance!$J1061) &gt; 0, VLOOKUP(Attendance!$G1061,BLOCK_THURSDAY_PERIOD_SCHEDULE[],2,TRUE),
       IF(COUNTIF(FINALS_WEEK_THURSDAY_DATE[],Attendance!$J1061) &gt; 0, VLOOKUP(Attendance!$G1061,FINALS_WEEK_THURSDAY_PERIOD_SCHEDULE[],2,TRUE),
       VLOOKUP(Attendance!$G1061,REGULAR_WEEK_SCHEDULE[[Thursday]:[Period]],3,TRUE))),
IF(WEEKDAY(Attendance!$J1061) = 6,
       IF(COUNTIF(FINALS_WEEK_FRIDAY_DATE[],Attendance!$J1061) &gt; 0, VLOOKUP(Attendance!$G1061,FINALS_WEEK_FRIDAY_PERIOD_SCHEDULE[],2,TRUE),
       VLOOKUP(Attendance!$G1061,REGULAR_WEEK_SCHEDULE[[Friday]:[Period]],2,TRUE))))))))))</f>
        <v/>
      </c>
      <c r="J1061" s="41" t="str">
        <f t="shared" ca="1" si="53"/>
        <v/>
      </c>
      <c r="K1061" s="41" t="str">
        <f>IF($A1061 &lt;&gt; "",VLOOKUP($A1061,'Student reference sheet'!$A$2:$V$2329, 7,FALSE), "")</f>
        <v/>
      </c>
      <c r="L1061" s="30" t="str">
        <f>IF($A1061 ="", "", VLOOKUP($A1061, 'Student reference sheet'!$A$2:$Z$2603,23,FALSE))</f>
        <v/>
      </c>
      <c r="M1061" s="30" t="str">
        <f>IF($A1061 ="", "", VLOOKUP($A1061, 'Student reference sheet'!$A$2:$Z$2603,24,FALSE))</f>
        <v/>
      </c>
      <c r="N1061" s="30" t="str">
        <f>IF($A1061 ="", "", VLOOKUP($A1061, 'Student reference sheet'!$A$2:$Z$2603,26,FALSE))</f>
        <v/>
      </c>
      <c r="O1061" s="30" t="str">
        <f>IF($A1061 ="", "", VLOOKUP($A1061, 'Student reference sheet'!$A$2:$Z$2603,25,FALSE))</f>
        <v/>
      </c>
      <c r="P1061" s="39" t="str">
        <f>IF($A1061 = "", "", IF(OR(VLOOKUP($A1061,'Student reference sheet'!$A$2:$V$2400,8,FALSE) = "R",  VLOOKUP($A1061,'Student reference sheet'!$A$2:$V$2400,8,FALSE) = "L"), "X", ""))</f>
        <v/>
      </c>
      <c r="Q1061" s="39" t="str">
        <f>IF($A1061 ="", "", VLOOKUP($A1061, 'Student reference sheet'!$A$2:$V$2603,22,FALSE))</f>
        <v/>
      </c>
      <c r="R1061" s="39" t="str">
        <f>IF($A1061 &lt;&gt; "",VLOOKUP($A1061,'Student reference sheet'!$A$2:$V$2329, 5,FALSE), "")</f>
        <v/>
      </c>
      <c r="S1061" s="39" t="str">
        <f>IF($A1061 &lt;&gt; "",VLOOKUP($A1061,'Student reference sheet'!$A$2:$V$2329, 6,FALSE), "")</f>
        <v/>
      </c>
      <c r="T1061" s="30" t="str">
        <f>IF($A1061 = "","",
IF(VLOOKUP($A1061,'Student reference sheet'!$A$2:$V$2329, 10,FALSE) = "Y", "Hispanic",
IF(VLOOKUP($A1061,'Student reference sheet'!$A$2:$V$2329,11,FALSE) &lt;&gt; "",
IF(VLOOKUP($A1061,'Student reference sheet'!$A$2:$V$2329,11,FALSE) = "UNK", "Unknown", VLOOKUP(VALUE(VLOOKUP($A1061,'Student reference sheet'!$A$2:$V$2329,11,FALSE)),'Ethnicity Reference'!$A$2:$B$22,2,FALSE)),
IF(VLOOKUP($A1061,'Student reference sheet'!$A$2:$V$2329,9,FALSE) &lt;&gt; "", VLOOKUP(VALUE(VLOOKUP($A1061,'Student reference sheet'!$A$2:$V$2329,9,FALSE)),'Ethnicity Reference'!$A$2:$B$22,2,FALSE),"Unknown"))))</f>
        <v/>
      </c>
      <c r="U1061" s="35"/>
    </row>
    <row r="1062" spans="1:21" ht="15.75">
      <c r="A1062" s="47"/>
      <c r="B1062" s="33"/>
      <c r="C1062" s="39" t="str">
        <f>IF($A1062 &lt;&gt; "",VLOOKUP($A1062,'Student reference sheet'!$A$2:$V$2329, 3,FALSE), "")</f>
        <v/>
      </c>
      <c r="D1062" s="39" t="str">
        <f>IF($A1062 &lt;&gt; "",VLOOKUP($A1062,'Student reference sheet'!$A$2:$V$2329, 2,FALSE), "")</f>
        <v/>
      </c>
      <c r="E1062" s="35"/>
      <c r="F1062" s="34"/>
      <c r="G1062" s="40" t="str">
        <f t="shared" ca="1" si="51"/>
        <v/>
      </c>
      <c r="H1062" s="40" t="str">
        <f t="shared" ca="1" si="52"/>
        <v/>
      </c>
      <c r="I1062" s="36" t="str">
        <f>IF($A1062 = "", "",
IF(COUNTIF(MINIMUM_DAY_DATES[], Attendance!J1062) &gt; 0, VLOOKUP(Attendance!$G1062,MINIMUM_DAY_PERIOD_SCHEDULE[], 2,TRUE),
IF(COUNTIF(RALLY_DATES[], Attendance!J1062) &gt; 0, VLOOKUP(Attendance!$G1062,RALLY_PERIOD_SCHEDULE[], 2,TRUE),
IF(WEEKDAY(Attendance!$J1062) = 2,
       IF(COUNTIF(FINALS_WEEK_MONDAY_DATE[],Attendance!$J1062) &gt; 0, VLOOKUP(Attendance!$G1062,FINALS_WEEK_MONDAY_PERIOD_SCHEDULE[],2,TRUE),
       VLOOKUP(Attendance!$G1062,REGULAR_WEEK_SCHEDULE[],6,TRUE)),
IF(WEEKDAY($J1062) = 3,
       IF(COUNTIF(FINALS_WEEK_TUESDAY_DATE[],Attendance!$J1062) &gt; 0, VLOOKUP(Attendance!$G1062,FINALS_WEEK_TUESDAY_PERIOD_SCHEDULE[],2,TRUE),
       VLOOKUP(Attendance!$G1062,REGULAR_WEEK_SCHEDULE[[Tuesday]:[Period]],5,TRUE)),
IF(WEEKDAY(Attendance!$J1062) = 4,
        IF(COUNTIF(BLOCK_WEDNESDAY_DATES[],Attendance!$J1062) &gt; 0, VLOOKUP(Attendance!$G1062,BLOCK_WEDNESDAY_PERIOD_SCHEDULE[],2,TRUE),
        IF(COUNTIF(FINALS_WEEK_WEDNESDAY_DATE[],Attendance!$J1062) &gt; 0, VLOOKUP(Attendance!$G1062,FINALS_WEEK_WEDNESDAY_PERIOD_SCHEDULE[],2,TRUE),
       VLOOKUP(Attendance!$G1062,REGULAR_WEEK_SCHEDULE[[Wednesday]:[Period]],4,TRUE))),
IF(WEEKDAY($J1062) = 5,
       IF(COUNTIF(BLOCK_THURSDAY_DATES[],Attendance!$J1062) &gt; 0, VLOOKUP(Attendance!$G1062,BLOCK_THURSDAY_PERIOD_SCHEDULE[],2,TRUE),
       IF(COUNTIF(FINALS_WEEK_THURSDAY_DATE[],Attendance!$J1062) &gt; 0, VLOOKUP(Attendance!$G1062,FINALS_WEEK_THURSDAY_PERIOD_SCHEDULE[],2,TRUE),
       VLOOKUP(Attendance!$G1062,REGULAR_WEEK_SCHEDULE[[Thursday]:[Period]],3,TRUE))),
IF(WEEKDAY(Attendance!$J1062) = 6,
       IF(COUNTIF(FINALS_WEEK_FRIDAY_DATE[],Attendance!$J1062) &gt; 0, VLOOKUP(Attendance!$G1062,FINALS_WEEK_FRIDAY_PERIOD_SCHEDULE[],2,TRUE),
       VLOOKUP(Attendance!$G1062,REGULAR_WEEK_SCHEDULE[[Friday]:[Period]],2,TRUE))))))))))</f>
        <v/>
      </c>
      <c r="J1062" s="41" t="str">
        <f t="shared" ca="1" si="53"/>
        <v/>
      </c>
      <c r="K1062" s="41" t="str">
        <f>IF($A1062 &lt;&gt; "",VLOOKUP($A1062,'Student reference sheet'!$A$2:$V$2329, 7,FALSE), "")</f>
        <v/>
      </c>
      <c r="L1062" s="30" t="str">
        <f>IF($A1062 ="", "", VLOOKUP($A1062, 'Student reference sheet'!$A$2:$Z$2603,23,FALSE))</f>
        <v/>
      </c>
      <c r="M1062" s="30" t="str">
        <f>IF($A1062 ="", "", VLOOKUP($A1062, 'Student reference sheet'!$A$2:$Z$2603,24,FALSE))</f>
        <v/>
      </c>
      <c r="N1062" s="30" t="str">
        <f>IF($A1062 ="", "", VLOOKUP($A1062, 'Student reference sheet'!$A$2:$Z$2603,26,FALSE))</f>
        <v/>
      </c>
      <c r="O1062" s="30" t="str">
        <f>IF($A1062 ="", "", VLOOKUP($A1062, 'Student reference sheet'!$A$2:$Z$2603,25,FALSE))</f>
        <v/>
      </c>
      <c r="P1062" s="39" t="str">
        <f>IF($A1062 = "", "", IF(OR(VLOOKUP($A1062,'Student reference sheet'!$A$2:$V$2400,8,FALSE) = "R",  VLOOKUP($A1062,'Student reference sheet'!$A$2:$V$2400,8,FALSE) = "L"), "X", ""))</f>
        <v/>
      </c>
      <c r="Q1062" s="39" t="str">
        <f>IF($A1062 ="", "", VLOOKUP($A1062, 'Student reference sheet'!$A$2:$V$2603,22,FALSE))</f>
        <v/>
      </c>
      <c r="R1062" s="39" t="str">
        <f>IF($A1062 &lt;&gt; "",VLOOKUP($A1062,'Student reference sheet'!$A$2:$V$2329, 5,FALSE), "")</f>
        <v/>
      </c>
      <c r="S1062" s="39" t="str">
        <f>IF($A1062 &lt;&gt; "",VLOOKUP($A1062,'Student reference sheet'!$A$2:$V$2329, 6,FALSE), "")</f>
        <v/>
      </c>
      <c r="T1062" s="30" t="str">
        <f>IF($A1062 = "","",
IF(VLOOKUP($A1062,'Student reference sheet'!$A$2:$V$2329, 10,FALSE) = "Y", "Hispanic",
IF(VLOOKUP($A1062,'Student reference sheet'!$A$2:$V$2329,11,FALSE) &lt;&gt; "",
IF(VLOOKUP($A1062,'Student reference sheet'!$A$2:$V$2329,11,FALSE) = "UNK", "Unknown", VLOOKUP(VALUE(VLOOKUP($A1062,'Student reference sheet'!$A$2:$V$2329,11,FALSE)),'Ethnicity Reference'!$A$2:$B$22,2,FALSE)),
IF(VLOOKUP($A1062,'Student reference sheet'!$A$2:$V$2329,9,FALSE) &lt;&gt; "", VLOOKUP(VALUE(VLOOKUP($A1062,'Student reference sheet'!$A$2:$V$2329,9,FALSE)),'Ethnicity Reference'!$A$2:$B$22,2,FALSE),"Unknown"))))</f>
        <v/>
      </c>
      <c r="U1062" s="35"/>
    </row>
    <row r="1063" spans="1:21" ht="15.75">
      <c r="A1063" s="47"/>
      <c r="B1063" s="33"/>
      <c r="C1063" s="39" t="str">
        <f>IF($A1063 &lt;&gt; "",VLOOKUP($A1063,'Student reference sheet'!$A$2:$V$2329, 3,FALSE), "")</f>
        <v/>
      </c>
      <c r="D1063" s="39" t="str">
        <f>IF($A1063 &lt;&gt; "",VLOOKUP($A1063,'Student reference sheet'!$A$2:$V$2329, 2,FALSE), "")</f>
        <v/>
      </c>
      <c r="E1063" s="35"/>
      <c r="F1063" s="34"/>
      <c r="G1063" s="40" t="str">
        <f t="shared" ca="1" si="51"/>
        <v/>
      </c>
      <c r="H1063" s="40" t="str">
        <f t="shared" ca="1" si="52"/>
        <v/>
      </c>
      <c r="I1063" s="36" t="str">
        <f>IF($A1063 = "", "",
IF(COUNTIF(MINIMUM_DAY_DATES[], Attendance!J1063) &gt; 0, VLOOKUP(Attendance!$G1063,MINIMUM_DAY_PERIOD_SCHEDULE[], 2,TRUE),
IF(COUNTIF(RALLY_DATES[], Attendance!J1063) &gt; 0, VLOOKUP(Attendance!$G1063,RALLY_PERIOD_SCHEDULE[], 2,TRUE),
IF(WEEKDAY(Attendance!$J1063) = 2,
       IF(COUNTIF(FINALS_WEEK_MONDAY_DATE[],Attendance!$J1063) &gt; 0, VLOOKUP(Attendance!$G1063,FINALS_WEEK_MONDAY_PERIOD_SCHEDULE[],2,TRUE),
       VLOOKUP(Attendance!$G1063,REGULAR_WEEK_SCHEDULE[],6,TRUE)),
IF(WEEKDAY($J1063) = 3,
       IF(COUNTIF(FINALS_WEEK_TUESDAY_DATE[],Attendance!$J1063) &gt; 0, VLOOKUP(Attendance!$G1063,FINALS_WEEK_TUESDAY_PERIOD_SCHEDULE[],2,TRUE),
       VLOOKUP(Attendance!$G1063,REGULAR_WEEK_SCHEDULE[[Tuesday]:[Period]],5,TRUE)),
IF(WEEKDAY(Attendance!$J1063) = 4,
        IF(COUNTIF(BLOCK_WEDNESDAY_DATES[],Attendance!$J1063) &gt; 0, VLOOKUP(Attendance!$G1063,BLOCK_WEDNESDAY_PERIOD_SCHEDULE[],2,TRUE),
        IF(COUNTIF(FINALS_WEEK_WEDNESDAY_DATE[],Attendance!$J1063) &gt; 0, VLOOKUP(Attendance!$G1063,FINALS_WEEK_WEDNESDAY_PERIOD_SCHEDULE[],2,TRUE),
       VLOOKUP(Attendance!$G1063,REGULAR_WEEK_SCHEDULE[[Wednesday]:[Period]],4,TRUE))),
IF(WEEKDAY($J1063) = 5,
       IF(COUNTIF(BLOCK_THURSDAY_DATES[],Attendance!$J1063) &gt; 0, VLOOKUP(Attendance!$G1063,BLOCK_THURSDAY_PERIOD_SCHEDULE[],2,TRUE),
       IF(COUNTIF(FINALS_WEEK_THURSDAY_DATE[],Attendance!$J1063) &gt; 0, VLOOKUP(Attendance!$G1063,FINALS_WEEK_THURSDAY_PERIOD_SCHEDULE[],2,TRUE),
       VLOOKUP(Attendance!$G1063,REGULAR_WEEK_SCHEDULE[[Thursday]:[Period]],3,TRUE))),
IF(WEEKDAY(Attendance!$J1063) = 6,
       IF(COUNTIF(FINALS_WEEK_FRIDAY_DATE[],Attendance!$J1063) &gt; 0, VLOOKUP(Attendance!$G1063,FINALS_WEEK_FRIDAY_PERIOD_SCHEDULE[],2,TRUE),
       VLOOKUP(Attendance!$G1063,REGULAR_WEEK_SCHEDULE[[Friday]:[Period]],2,TRUE))))))))))</f>
        <v/>
      </c>
      <c r="J1063" s="41" t="str">
        <f t="shared" ca="1" si="53"/>
        <v/>
      </c>
      <c r="K1063" s="41" t="str">
        <f>IF($A1063 &lt;&gt; "",VLOOKUP($A1063,'Student reference sheet'!$A$2:$V$2329, 7,FALSE), "")</f>
        <v/>
      </c>
      <c r="L1063" s="30" t="str">
        <f>IF($A1063 ="", "", VLOOKUP($A1063, 'Student reference sheet'!$A$2:$Z$2603,23,FALSE))</f>
        <v/>
      </c>
      <c r="M1063" s="30" t="str">
        <f>IF($A1063 ="", "", VLOOKUP($A1063, 'Student reference sheet'!$A$2:$Z$2603,24,FALSE))</f>
        <v/>
      </c>
      <c r="N1063" s="30" t="str">
        <f>IF($A1063 ="", "", VLOOKUP($A1063, 'Student reference sheet'!$A$2:$Z$2603,26,FALSE))</f>
        <v/>
      </c>
      <c r="O1063" s="30" t="str">
        <f>IF($A1063 ="", "", VLOOKUP($A1063, 'Student reference sheet'!$A$2:$Z$2603,25,FALSE))</f>
        <v/>
      </c>
      <c r="P1063" s="39" t="str">
        <f>IF($A1063 = "", "", IF(OR(VLOOKUP($A1063,'Student reference sheet'!$A$2:$V$2400,8,FALSE) = "R",  VLOOKUP($A1063,'Student reference sheet'!$A$2:$V$2400,8,FALSE) = "L"), "X", ""))</f>
        <v/>
      </c>
      <c r="Q1063" s="39" t="str">
        <f>IF($A1063 ="", "", VLOOKUP($A1063, 'Student reference sheet'!$A$2:$V$2603,22,FALSE))</f>
        <v/>
      </c>
      <c r="R1063" s="39" t="str">
        <f>IF($A1063 &lt;&gt; "",VLOOKUP($A1063,'Student reference sheet'!$A$2:$V$2329, 5,FALSE), "")</f>
        <v/>
      </c>
      <c r="S1063" s="39" t="str">
        <f>IF($A1063 &lt;&gt; "",VLOOKUP($A1063,'Student reference sheet'!$A$2:$V$2329, 6,FALSE), "")</f>
        <v/>
      </c>
      <c r="T1063" s="30" t="str">
        <f>IF($A1063 = "","",
IF(VLOOKUP($A1063,'Student reference sheet'!$A$2:$V$2329, 10,FALSE) = "Y", "Hispanic",
IF(VLOOKUP($A1063,'Student reference sheet'!$A$2:$V$2329,11,FALSE) &lt;&gt; "",
IF(VLOOKUP($A1063,'Student reference sheet'!$A$2:$V$2329,11,FALSE) = "UNK", "Unknown", VLOOKUP(VALUE(VLOOKUP($A1063,'Student reference sheet'!$A$2:$V$2329,11,FALSE)),'Ethnicity Reference'!$A$2:$B$22,2,FALSE)),
IF(VLOOKUP($A1063,'Student reference sheet'!$A$2:$V$2329,9,FALSE) &lt;&gt; "", VLOOKUP(VALUE(VLOOKUP($A1063,'Student reference sheet'!$A$2:$V$2329,9,FALSE)),'Ethnicity Reference'!$A$2:$B$22,2,FALSE),"Unknown"))))</f>
        <v/>
      </c>
      <c r="U1063" s="35"/>
    </row>
    <row r="1064" spans="1:21" ht="15.75">
      <c r="A1064" s="47"/>
      <c r="B1064" s="33"/>
      <c r="C1064" s="39" t="str">
        <f>IF($A1064 &lt;&gt; "",VLOOKUP($A1064,'Student reference sheet'!$A$2:$V$2329, 3,FALSE), "")</f>
        <v/>
      </c>
      <c r="D1064" s="39" t="str">
        <f>IF($A1064 &lt;&gt; "",VLOOKUP($A1064,'Student reference sheet'!$A$2:$V$2329, 2,FALSE), "")</f>
        <v/>
      </c>
      <c r="E1064" s="35"/>
      <c r="F1064" s="34"/>
      <c r="G1064" s="40" t="str">
        <f t="shared" ca="1" si="51"/>
        <v/>
      </c>
      <c r="H1064" s="40" t="str">
        <f t="shared" ca="1" si="52"/>
        <v/>
      </c>
      <c r="I1064" s="36" t="str">
        <f>IF($A1064 = "", "",
IF(COUNTIF(MINIMUM_DAY_DATES[], Attendance!J1064) &gt; 0, VLOOKUP(Attendance!$G1064,MINIMUM_DAY_PERIOD_SCHEDULE[], 2,TRUE),
IF(COUNTIF(RALLY_DATES[], Attendance!J1064) &gt; 0, VLOOKUP(Attendance!$G1064,RALLY_PERIOD_SCHEDULE[], 2,TRUE),
IF(WEEKDAY(Attendance!$J1064) = 2,
       IF(COUNTIF(FINALS_WEEK_MONDAY_DATE[],Attendance!$J1064) &gt; 0, VLOOKUP(Attendance!$G1064,FINALS_WEEK_MONDAY_PERIOD_SCHEDULE[],2,TRUE),
       VLOOKUP(Attendance!$G1064,REGULAR_WEEK_SCHEDULE[],6,TRUE)),
IF(WEEKDAY($J1064) = 3,
       IF(COUNTIF(FINALS_WEEK_TUESDAY_DATE[],Attendance!$J1064) &gt; 0, VLOOKUP(Attendance!$G1064,FINALS_WEEK_TUESDAY_PERIOD_SCHEDULE[],2,TRUE),
       VLOOKUP(Attendance!$G1064,REGULAR_WEEK_SCHEDULE[[Tuesday]:[Period]],5,TRUE)),
IF(WEEKDAY(Attendance!$J1064) = 4,
        IF(COUNTIF(BLOCK_WEDNESDAY_DATES[],Attendance!$J1064) &gt; 0, VLOOKUP(Attendance!$G1064,BLOCK_WEDNESDAY_PERIOD_SCHEDULE[],2,TRUE),
        IF(COUNTIF(FINALS_WEEK_WEDNESDAY_DATE[],Attendance!$J1064) &gt; 0, VLOOKUP(Attendance!$G1064,FINALS_WEEK_WEDNESDAY_PERIOD_SCHEDULE[],2,TRUE),
       VLOOKUP(Attendance!$G1064,REGULAR_WEEK_SCHEDULE[[Wednesday]:[Period]],4,TRUE))),
IF(WEEKDAY($J1064) = 5,
       IF(COUNTIF(BLOCK_THURSDAY_DATES[],Attendance!$J1064) &gt; 0, VLOOKUP(Attendance!$G1064,BLOCK_THURSDAY_PERIOD_SCHEDULE[],2,TRUE),
       IF(COUNTIF(FINALS_WEEK_THURSDAY_DATE[],Attendance!$J1064) &gt; 0, VLOOKUP(Attendance!$G1064,FINALS_WEEK_THURSDAY_PERIOD_SCHEDULE[],2,TRUE),
       VLOOKUP(Attendance!$G1064,REGULAR_WEEK_SCHEDULE[[Thursday]:[Period]],3,TRUE))),
IF(WEEKDAY(Attendance!$J1064) = 6,
       IF(COUNTIF(FINALS_WEEK_FRIDAY_DATE[],Attendance!$J1064) &gt; 0, VLOOKUP(Attendance!$G1064,FINALS_WEEK_FRIDAY_PERIOD_SCHEDULE[],2,TRUE),
       VLOOKUP(Attendance!$G1064,REGULAR_WEEK_SCHEDULE[[Friday]:[Period]],2,TRUE))))))))))</f>
        <v/>
      </c>
      <c r="J1064" s="41" t="str">
        <f t="shared" ca="1" si="53"/>
        <v/>
      </c>
      <c r="K1064" s="41" t="str">
        <f>IF($A1064 &lt;&gt; "",VLOOKUP($A1064,'Student reference sheet'!$A$2:$V$2329, 7,FALSE), "")</f>
        <v/>
      </c>
      <c r="L1064" s="30" t="str">
        <f>IF($A1064 ="", "", VLOOKUP($A1064, 'Student reference sheet'!$A$2:$Z$2603,23,FALSE))</f>
        <v/>
      </c>
      <c r="M1064" s="30" t="str">
        <f>IF($A1064 ="", "", VLOOKUP($A1064, 'Student reference sheet'!$A$2:$Z$2603,24,FALSE))</f>
        <v/>
      </c>
      <c r="N1064" s="30" t="str">
        <f>IF($A1064 ="", "", VLOOKUP($A1064, 'Student reference sheet'!$A$2:$Z$2603,26,FALSE))</f>
        <v/>
      </c>
      <c r="O1064" s="30" t="str">
        <f>IF($A1064 ="", "", VLOOKUP($A1064, 'Student reference sheet'!$A$2:$Z$2603,25,FALSE))</f>
        <v/>
      </c>
      <c r="P1064" s="39" t="str">
        <f>IF($A1064 = "", "", IF(OR(VLOOKUP($A1064,'Student reference sheet'!$A$2:$V$2400,8,FALSE) = "R",  VLOOKUP($A1064,'Student reference sheet'!$A$2:$V$2400,8,FALSE) = "L"), "X", ""))</f>
        <v/>
      </c>
      <c r="Q1064" s="39" t="str">
        <f>IF($A1064 ="", "", VLOOKUP($A1064, 'Student reference sheet'!$A$2:$V$2603,22,FALSE))</f>
        <v/>
      </c>
      <c r="R1064" s="39" t="str">
        <f>IF($A1064 &lt;&gt; "",VLOOKUP($A1064,'Student reference sheet'!$A$2:$V$2329, 5,FALSE), "")</f>
        <v/>
      </c>
      <c r="S1064" s="39" t="str">
        <f>IF($A1064 &lt;&gt; "",VLOOKUP($A1064,'Student reference sheet'!$A$2:$V$2329, 6,FALSE), "")</f>
        <v/>
      </c>
      <c r="T1064" s="30" t="str">
        <f>IF($A1064 = "","",
IF(VLOOKUP($A1064,'Student reference sheet'!$A$2:$V$2329, 10,FALSE) = "Y", "Hispanic",
IF(VLOOKUP($A1064,'Student reference sheet'!$A$2:$V$2329,11,FALSE) &lt;&gt; "",
IF(VLOOKUP($A1064,'Student reference sheet'!$A$2:$V$2329,11,FALSE) = "UNK", "Unknown", VLOOKUP(VALUE(VLOOKUP($A1064,'Student reference sheet'!$A$2:$V$2329,11,FALSE)),'Ethnicity Reference'!$A$2:$B$22,2,FALSE)),
IF(VLOOKUP($A1064,'Student reference sheet'!$A$2:$V$2329,9,FALSE) &lt;&gt; "", VLOOKUP(VALUE(VLOOKUP($A1064,'Student reference sheet'!$A$2:$V$2329,9,FALSE)),'Ethnicity Reference'!$A$2:$B$22,2,FALSE),"Unknown"))))</f>
        <v/>
      </c>
      <c r="U1064" s="35"/>
    </row>
    <row r="1065" spans="1:21" ht="15.75">
      <c r="A1065" s="47"/>
      <c r="B1065" s="33"/>
      <c r="C1065" s="39" t="str">
        <f>IF($A1065 &lt;&gt; "",VLOOKUP($A1065,'Student reference sheet'!$A$2:$V$2329, 3,FALSE), "")</f>
        <v/>
      </c>
      <c r="D1065" s="39" t="str">
        <f>IF($A1065 &lt;&gt; "",VLOOKUP($A1065,'Student reference sheet'!$A$2:$V$2329, 2,FALSE), "")</f>
        <v/>
      </c>
      <c r="E1065" s="35"/>
      <c r="F1065" s="34"/>
      <c r="G1065" s="40" t="str">
        <f t="shared" ca="1" si="51"/>
        <v/>
      </c>
      <c r="H1065" s="40" t="str">
        <f t="shared" ca="1" si="52"/>
        <v/>
      </c>
      <c r="I1065" s="36" t="str">
        <f>IF($A1065 = "", "",
IF(COUNTIF(MINIMUM_DAY_DATES[], Attendance!J1065) &gt; 0, VLOOKUP(Attendance!$G1065,MINIMUM_DAY_PERIOD_SCHEDULE[], 2,TRUE),
IF(COUNTIF(RALLY_DATES[], Attendance!J1065) &gt; 0, VLOOKUP(Attendance!$G1065,RALLY_PERIOD_SCHEDULE[], 2,TRUE),
IF(WEEKDAY(Attendance!$J1065) = 2,
       IF(COUNTIF(FINALS_WEEK_MONDAY_DATE[],Attendance!$J1065) &gt; 0, VLOOKUP(Attendance!$G1065,FINALS_WEEK_MONDAY_PERIOD_SCHEDULE[],2,TRUE),
       VLOOKUP(Attendance!$G1065,REGULAR_WEEK_SCHEDULE[],6,TRUE)),
IF(WEEKDAY($J1065) = 3,
       IF(COUNTIF(FINALS_WEEK_TUESDAY_DATE[],Attendance!$J1065) &gt; 0, VLOOKUP(Attendance!$G1065,FINALS_WEEK_TUESDAY_PERIOD_SCHEDULE[],2,TRUE),
       VLOOKUP(Attendance!$G1065,REGULAR_WEEK_SCHEDULE[[Tuesday]:[Period]],5,TRUE)),
IF(WEEKDAY(Attendance!$J1065) = 4,
        IF(COUNTIF(BLOCK_WEDNESDAY_DATES[],Attendance!$J1065) &gt; 0, VLOOKUP(Attendance!$G1065,BLOCK_WEDNESDAY_PERIOD_SCHEDULE[],2,TRUE),
        IF(COUNTIF(FINALS_WEEK_WEDNESDAY_DATE[],Attendance!$J1065) &gt; 0, VLOOKUP(Attendance!$G1065,FINALS_WEEK_WEDNESDAY_PERIOD_SCHEDULE[],2,TRUE),
       VLOOKUP(Attendance!$G1065,REGULAR_WEEK_SCHEDULE[[Wednesday]:[Period]],4,TRUE))),
IF(WEEKDAY($J1065) = 5,
       IF(COUNTIF(BLOCK_THURSDAY_DATES[],Attendance!$J1065) &gt; 0, VLOOKUP(Attendance!$G1065,BLOCK_THURSDAY_PERIOD_SCHEDULE[],2,TRUE),
       IF(COUNTIF(FINALS_WEEK_THURSDAY_DATE[],Attendance!$J1065) &gt; 0, VLOOKUP(Attendance!$G1065,FINALS_WEEK_THURSDAY_PERIOD_SCHEDULE[],2,TRUE),
       VLOOKUP(Attendance!$G1065,REGULAR_WEEK_SCHEDULE[[Thursday]:[Period]],3,TRUE))),
IF(WEEKDAY(Attendance!$J1065) = 6,
       IF(COUNTIF(FINALS_WEEK_FRIDAY_DATE[],Attendance!$J1065) &gt; 0, VLOOKUP(Attendance!$G1065,FINALS_WEEK_FRIDAY_PERIOD_SCHEDULE[],2,TRUE),
       VLOOKUP(Attendance!$G1065,REGULAR_WEEK_SCHEDULE[[Friday]:[Period]],2,TRUE))))))))))</f>
        <v/>
      </c>
      <c r="J1065" s="41" t="str">
        <f t="shared" ca="1" si="53"/>
        <v/>
      </c>
      <c r="K1065" s="41" t="str">
        <f>IF($A1065 &lt;&gt; "",VLOOKUP($A1065,'Student reference sheet'!$A$2:$V$2329, 7,FALSE), "")</f>
        <v/>
      </c>
      <c r="L1065" s="30" t="str">
        <f>IF($A1065 ="", "", VLOOKUP($A1065, 'Student reference sheet'!$A$2:$Z$2603,23,FALSE))</f>
        <v/>
      </c>
      <c r="M1065" s="30" t="str">
        <f>IF($A1065 ="", "", VLOOKUP($A1065, 'Student reference sheet'!$A$2:$Z$2603,24,FALSE))</f>
        <v/>
      </c>
      <c r="N1065" s="30" t="str">
        <f>IF($A1065 ="", "", VLOOKUP($A1065, 'Student reference sheet'!$A$2:$Z$2603,26,FALSE))</f>
        <v/>
      </c>
      <c r="O1065" s="30" t="str">
        <f>IF($A1065 ="", "", VLOOKUP($A1065, 'Student reference sheet'!$A$2:$Z$2603,25,FALSE))</f>
        <v/>
      </c>
      <c r="P1065" s="39" t="str">
        <f>IF($A1065 = "", "", IF(OR(VLOOKUP($A1065,'Student reference sheet'!$A$2:$V$2400,8,FALSE) = "R",  VLOOKUP($A1065,'Student reference sheet'!$A$2:$V$2400,8,FALSE) = "L"), "X", ""))</f>
        <v/>
      </c>
      <c r="Q1065" s="39" t="str">
        <f>IF($A1065 ="", "", VLOOKUP($A1065, 'Student reference sheet'!$A$2:$V$2603,22,FALSE))</f>
        <v/>
      </c>
      <c r="R1065" s="39" t="str">
        <f>IF($A1065 &lt;&gt; "",VLOOKUP($A1065,'Student reference sheet'!$A$2:$V$2329, 5,FALSE), "")</f>
        <v/>
      </c>
      <c r="S1065" s="39" t="str">
        <f>IF($A1065 &lt;&gt; "",VLOOKUP($A1065,'Student reference sheet'!$A$2:$V$2329, 6,FALSE), "")</f>
        <v/>
      </c>
      <c r="T1065" s="30" t="str">
        <f>IF($A1065 = "","",
IF(VLOOKUP($A1065,'Student reference sheet'!$A$2:$V$2329, 10,FALSE) = "Y", "Hispanic",
IF(VLOOKUP($A1065,'Student reference sheet'!$A$2:$V$2329,11,FALSE) &lt;&gt; "",
IF(VLOOKUP($A1065,'Student reference sheet'!$A$2:$V$2329,11,FALSE) = "UNK", "Unknown", VLOOKUP(VALUE(VLOOKUP($A1065,'Student reference sheet'!$A$2:$V$2329,11,FALSE)),'Ethnicity Reference'!$A$2:$B$22,2,FALSE)),
IF(VLOOKUP($A1065,'Student reference sheet'!$A$2:$V$2329,9,FALSE) &lt;&gt; "", VLOOKUP(VALUE(VLOOKUP($A1065,'Student reference sheet'!$A$2:$V$2329,9,FALSE)),'Ethnicity Reference'!$A$2:$B$22,2,FALSE),"Unknown"))))</f>
        <v/>
      </c>
      <c r="U1065" s="35"/>
    </row>
    <row r="1066" spans="1:21" ht="15.75">
      <c r="A1066" s="47"/>
      <c r="B1066" s="33"/>
      <c r="C1066" s="39" t="str">
        <f>IF($A1066 &lt;&gt; "",VLOOKUP($A1066,'Student reference sheet'!$A$2:$V$2329, 3,FALSE), "")</f>
        <v/>
      </c>
      <c r="D1066" s="39" t="str">
        <f>IF($A1066 &lt;&gt; "",VLOOKUP($A1066,'Student reference sheet'!$A$2:$V$2329, 2,FALSE), "")</f>
        <v/>
      </c>
      <c r="E1066" s="35"/>
      <c r="F1066" s="34"/>
      <c r="G1066" s="40" t="str">
        <f t="shared" ca="1" si="51"/>
        <v/>
      </c>
      <c r="H1066" s="40" t="str">
        <f t="shared" ca="1" si="52"/>
        <v/>
      </c>
      <c r="I1066" s="36" t="str">
        <f>IF($A1066 = "", "",
IF(COUNTIF(MINIMUM_DAY_DATES[], Attendance!J1066) &gt; 0, VLOOKUP(Attendance!$G1066,MINIMUM_DAY_PERIOD_SCHEDULE[], 2,TRUE),
IF(COUNTIF(RALLY_DATES[], Attendance!J1066) &gt; 0, VLOOKUP(Attendance!$G1066,RALLY_PERIOD_SCHEDULE[], 2,TRUE),
IF(WEEKDAY(Attendance!$J1066) = 2,
       IF(COUNTIF(FINALS_WEEK_MONDAY_DATE[],Attendance!$J1066) &gt; 0, VLOOKUP(Attendance!$G1066,FINALS_WEEK_MONDAY_PERIOD_SCHEDULE[],2,TRUE),
       VLOOKUP(Attendance!$G1066,REGULAR_WEEK_SCHEDULE[],6,TRUE)),
IF(WEEKDAY($J1066) = 3,
       IF(COUNTIF(FINALS_WEEK_TUESDAY_DATE[],Attendance!$J1066) &gt; 0, VLOOKUP(Attendance!$G1066,FINALS_WEEK_TUESDAY_PERIOD_SCHEDULE[],2,TRUE),
       VLOOKUP(Attendance!$G1066,REGULAR_WEEK_SCHEDULE[[Tuesday]:[Period]],5,TRUE)),
IF(WEEKDAY(Attendance!$J1066) = 4,
        IF(COUNTIF(BLOCK_WEDNESDAY_DATES[],Attendance!$J1066) &gt; 0, VLOOKUP(Attendance!$G1066,BLOCK_WEDNESDAY_PERIOD_SCHEDULE[],2,TRUE),
        IF(COUNTIF(FINALS_WEEK_WEDNESDAY_DATE[],Attendance!$J1066) &gt; 0, VLOOKUP(Attendance!$G1066,FINALS_WEEK_WEDNESDAY_PERIOD_SCHEDULE[],2,TRUE),
       VLOOKUP(Attendance!$G1066,REGULAR_WEEK_SCHEDULE[[Wednesday]:[Period]],4,TRUE))),
IF(WEEKDAY($J1066) = 5,
       IF(COUNTIF(BLOCK_THURSDAY_DATES[],Attendance!$J1066) &gt; 0, VLOOKUP(Attendance!$G1066,BLOCK_THURSDAY_PERIOD_SCHEDULE[],2,TRUE),
       IF(COUNTIF(FINALS_WEEK_THURSDAY_DATE[],Attendance!$J1066) &gt; 0, VLOOKUP(Attendance!$G1066,FINALS_WEEK_THURSDAY_PERIOD_SCHEDULE[],2,TRUE),
       VLOOKUP(Attendance!$G1066,REGULAR_WEEK_SCHEDULE[[Thursday]:[Period]],3,TRUE))),
IF(WEEKDAY(Attendance!$J1066) = 6,
       IF(COUNTIF(FINALS_WEEK_FRIDAY_DATE[],Attendance!$J1066) &gt; 0, VLOOKUP(Attendance!$G1066,FINALS_WEEK_FRIDAY_PERIOD_SCHEDULE[],2,TRUE),
       VLOOKUP(Attendance!$G1066,REGULAR_WEEK_SCHEDULE[[Friday]:[Period]],2,TRUE))))))))))</f>
        <v/>
      </c>
      <c r="J1066" s="41" t="str">
        <f t="shared" ca="1" si="53"/>
        <v/>
      </c>
      <c r="K1066" s="41" t="str">
        <f>IF($A1066 &lt;&gt; "",VLOOKUP($A1066,'Student reference sheet'!$A$2:$V$2329, 7,FALSE), "")</f>
        <v/>
      </c>
      <c r="L1066" s="30" t="str">
        <f>IF($A1066 ="", "", VLOOKUP($A1066, 'Student reference sheet'!$A$2:$Z$2603,23,FALSE))</f>
        <v/>
      </c>
      <c r="M1066" s="30" t="str">
        <f>IF($A1066 ="", "", VLOOKUP($A1066, 'Student reference sheet'!$A$2:$Z$2603,24,FALSE))</f>
        <v/>
      </c>
      <c r="N1066" s="30" t="str">
        <f>IF($A1066 ="", "", VLOOKUP($A1066, 'Student reference sheet'!$A$2:$Z$2603,26,FALSE))</f>
        <v/>
      </c>
      <c r="O1066" s="30" t="str">
        <f>IF($A1066 ="", "", VLOOKUP($A1066, 'Student reference sheet'!$A$2:$Z$2603,25,FALSE))</f>
        <v/>
      </c>
      <c r="P1066" s="39" t="str">
        <f>IF($A1066 = "", "", IF(OR(VLOOKUP($A1066,'Student reference sheet'!$A$2:$V$2400,8,FALSE) = "R",  VLOOKUP($A1066,'Student reference sheet'!$A$2:$V$2400,8,FALSE) = "L"), "X", ""))</f>
        <v/>
      </c>
      <c r="Q1066" s="39" t="str">
        <f>IF($A1066 ="", "", VLOOKUP($A1066, 'Student reference sheet'!$A$2:$V$2603,22,FALSE))</f>
        <v/>
      </c>
      <c r="R1066" s="39" t="str">
        <f>IF($A1066 &lt;&gt; "",VLOOKUP($A1066,'Student reference sheet'!$A$2:$V$2329, 5,FALSE), "")</f>
        <v/>
      </c>
      <c r="S1066" s="39" t="str">
        <f>IF($A1066 &lt;&gt; "",VLOOKUP($A1066,'Student reference sheet'!$A$2:$V$2329, 6,FALSE), "")</f>
        <v/>
      </c>
      <c r="T1066" s="30" t="str">
        <f>IF($A1066 = "","",
IF(VLOOKUP($A1066,'Student reference sheet'!$A$2:$V$2329, 10,FALSE) = "Y", "Hispanic",
IF(VLOOKUP($A1066,'Student reference sheet'!$A$2:$V$2329,11,FALSE) &lt;&gt; "",
IF(VLOOKUP($A1066,'Student reference sheet'!$A$2:$V$2329,11,FALSE) = "UNK", "Unknown", VLOOKUP(VALUE(VLOOKUP($A1066,'Student reference sheet'!$A$2:$V$2329,11,FALSE)),'Ethnicity Reference'!$A$2:$B$22,2,FALSE)),
IF(VLOOKUP($A1066,'Student reference sheet'!$A$2:$V$2329,9,FALSE) &lt;&gt; "", VLOOKUP(VALUE(VLOOKUP($A1066,'Student reference sheet'!$A$2:$V$2329,9,FALSE)),'Ethnicity Reference'!$A$2:$B$22,2,FALSE),"Unknown"))))</f>
        <v/>
      </c>
      <c r="U1066" s="35"/>
    </row>
    <row r="1067" spans="1:21" ht="15.75">
      <c r="A1067" s="47"/>
      <c r="B1067" s="33"/>
      <c r="C1067" s="39" t="str">
        <f>IF($A1067 &lt;&gt; "",VLOOKUP($A1067,'Student reference sheet'!$A$2:$V$2329, 3,FALSE), "")</f>
        <v/>
      </c>
      <c r="D1067" s="39" t="str">
        <f>IF($A1067 &lt;&gt; "",VLOOKUP($A1067,'Student reference sheet'!$A$2:$V$2329, 2,FALSE), "")</f>
        <v/>
      </c>
      <c r="E1067" s="35"/>
      <c r="F1067" s="34"/>
      <c r="G1067" s="40" t="str">
        <f t="shared" ca="1" si="51"/>
        <v/>
      </c>
      <c r="H1067" s="40" t="str">
        <f t="shared" ca="1" si="52"/>
        <v/>
      </c>
      <c r="I1067" s="36" t="str">
        <f>IF($A1067 = "", "",
IF(COUNTIF(MINIMUM_DAY_DATES[], Attendance!J1067) &gt; 0, VLOOKUP(Attendance!$G1067,MINIMUM_DAY_PERIOD_SCHEDULE[], 2,TRUE),
IF(COUNTIF(RALLY_DATES[], Attendance!J1067) &gt; 0, VLOOKUP(Attendance!$G1067,RALLY_PERIOD_SCHEDULE[], 2,TRUE),
IF(WEEKDAY(Attendance!$J1067) = 2,
       IF(COUNTIF(FINALS_WEEK_MONDAY_DATE[],Attendance!$J1067) &gt; 0, VLOOKUP(Attendance!$G1067,FINALS_WEEK_MONDAY_PERIOD_SCHEDULE[],2,TRUE),
       VLOOKUP(Attendance!$G1067,REGULAR_WEEK_SCHEDULE[],6,TRUE)),
IF(WEEKDAY($J1067) = 3,
       IF(COUNTIF(FINALS_WEEK_TUESDAY_DATE[],Attendance!$J1067) &gt; 0, VLOOKUP(Attendance!$G1067,FINALS_WEEK_TUESDAY_PERIOD_SCHEDULE[],2,TRUE),
       VLOOKUP(Attendance!$G1067,REGULAR_WEEK_SCHEDULE[[Tuesday]:[Period]],5,TRUE)),
IF(WEEKDAY(Attendance!$J1067) = 4,
        IF(COUNTIF(BLOCK_WEDNESDAY_DATES[],Attendance!$J1067) &gt; 0, VLOOKUP(Attendance!$G1067,BLOCK_WEDNESDAY_PERIOD_SCHEDULE[],2,TRUE),
        IF(COUNTIF(FINALS_WEEK_WEDNESDAY_DATE[],Attendance!$J1067) &gt; 0, VLOOKUP(Attendance!$G1067,FINALS_WEEK_WEDNESDAY_PERIOD_SCHEDULE[],2,TRUE),
       VLOOKUP(Attendance!$G1067,REGULAR_WEEK_SCHEDULE[[Wednesday]:[Period]],4,TRUE))),
IF(WEEKDAY($J1067) = 5,
       IF(COUNTIF(BLOCK_THURSDAY_DATES[],Attendance!$J1067) &gt; 0, VLOOKUP(Attendance!$G1067,BLOCK_THURSDAY_PERIOD_SCHEDULE[],2,TRUE),
       IF(COUNTIF(FINALS_WEEK_THURSDAY_DATE[],Attendance!$J1067) &gt; 0, VLOOKUP(Attendance!$G1067,FINALS_WEEK_THURSDAY_PERIOD_SCHEDULE[],2,TRUE),
       VLOOKUP(Attendance!$G1067,REGULAR_WEEK_SCHEDULE[[Thursday]:[Period]],3,TRUE))),
IF(WEEKDAY(Attendance!$J1067) = 6,
       IF(COUNTIF(FINALS_WEEK_FRIDAY_DATE[],Attendance!$J1067) &gt; 0, VLOOKUP(Attendance!$G1067,FINALS_WEEK_FRIDAY_PERIOD_SCHEDULE[],2,TRUE),
       VLOOKUP(Attendance!$G1067,REGULAR_WEEK_SCHEDULE[[Friday]:[Period]],2,TRUE))))))))))</f>
        <v/>
      </c>
      <c r="J1067" s="41" t="str">
        <f t="shared" ca="1" si="53"/>
        <v/>
      </c>
      <c r="K1067" s="41" t="str">
        <f>IF($A1067 &lt;&gt; "",VLOOKUP($A1067,'Student reference sheet'!$A$2:$V$2329, 7,FALSE), "")</f>
        <v/>
      </c>
      <c r="L1067" s="30" t="str">
        <f>IF($A1067 ="", "", VLOOKUP($A1067, 'Student reference sheet'!$A$2:$Z$2603,23,FALSE))</f>
        <v/>
      </c>
      <c r="M1067" s="30" t="str">
        <f>IF($A1067 ="", "", VLOOKUP($A1067, 'Student reference sheet'!$A$2:$Z$2603,24,FALSE))</f>
        <v/>
      </c>
      <c r="N1067" s="30" t="str">
        <f>IF($A1067 ="", "", VLOOKUP($A1067, 'Student reference sheet'!$A$2:$Z$2603,26,FALSE))</f>
        <v/>
      </c>
      <c r="O1067" s="30" t="str">
        <f>IF($A1067 ="", "", VLOOKUP($A1067, 'Student reference sheet'!$A$2:$Z$2603,25,FALSE))</f>
        <v/>
      </c>
      <c r="P1067" s="39" t="str">
        <f>IF($A1067 = "", "", IF(OR(VLOOKUP($A1067,'Student reference sheet'!$A$2:$V$2400,8,FALSE) = "R",  VLOOKUP($A1067,'Student reference sheet'!$A$2:$V$2400,8,FALSE) = "L"), "X", ""))</f>
        <v/>
      </c>
      <c r="Q1067" s="39" t="str">
        <f>IF($A1067 ="", "", VLOOKUP($A1067, 'Student reference sheet'!$A$2:$V$2603,22,FALSE))</f>
        <v/>
      </c>
      <c r="R1067" s="39" t="str">
        <f>IF($A1067 &lt;&gt; "",VLOOKUP($A1067,'Student reference sheet'!$A$2:$V$2329, 5,FALSE), "")</f>
        <v/>
      </c>
      <c r="S1067" s="39" t="str">
        <f>IF($A1067 &lt;&gt; "",VLOOKUP($A1067,'Student reference sheet'!$A$2:$V$2329, 6,FALSE), "")</f>
        <v/>
      </c>
      <c r="T1067" s="30" t="str">
        <f>IF($A1067 = "","",
IF(VLOOKUP($A1067,'Student reference sheet'!$A$2:$V$2329, 10,FALSE) = "Y", "Hispanic",
IF(VLOOKUP($A1067,'Student reference sheet'!$A$2:$V$2329,11,FALSE) &lt;&gt; "",
IF(VLOOKUP($A1067,'Student reference sheet'!$A$2:$V$2329,11,FALSE) = "UNK", "Unknown", VLOOKUP(VALUE(VLOOKUP($A1067,'Student reference sheet'!$A$2:$V$2329,11,FALSE)),'Ethnicity Reference'!$A$2:$B$22,2,FALSE)),
IF(VLOOKUP($A1067,'Student reference sheet'!$A$2:$V$2329,9,FALSE) &lt;&gt; "", VLOOKUP(VALUE(VLOOKUP($A1067,'Student reference sheet'!$A$2:$V$2329,9,FALSE)),'Ethnicity Reference'!$A$2:$B$22,2,FALSE),"Unknown"))))</f>
        <v/>
      </c>
      <c r="U1067" s="35"/>
    </row>
    <row r="1068" spans="1:21" ht="15.75">
      <c r="A1068" s="47"/>
      <c r="B1068" s="33"/>
      <c r="C1068" s="39" t="str">
        <f>IF($A1068 &lt;&gt; "",VLOOKUP($A1068,'Student reference sheet'!$A$2:$V$2329, 3,FALSE), "")</f>
        <v/>
      </c>
      <c r="D1068" s="39" t="str">
        <f>IF($A1068 &lt;&gt; "",VLOOKUP($A1068,'Student reference sheet'!$A$2:$V$2329, 2,FALSE), "")</f>
        <v/>
      </c>
      <c r="E1068" s="35"/>
      <c r="F1068" s="34"/>
      <c r="G1068" s="40" t="str">
        <f t="shared" ca="1" si="51"/>
        <v/>
      </c>
      <c r="H1068" s="40" t="str">
        <f t="shared" ca="1" si="52"/>
        <v/>
      </c>
      <c r="I1068" s="36" t="str">
        <f>IF($A1068 = "", "",
IF(COUNTIF(MINIMUM_DAY_DATES[], Attendance!J1068) &gt; 0, VLOOKUP(Attendance!$G1068,MINIMUM_DAY_PERIOD_SCHEDULE[], 2,TRUE),
IF(COUNTIF(RALLY_DATES[], Attendance!J1068) &gt; 0, VLOOKUP(Attendance!$G1068,RALLY_PERIOD_SCHEDULE[], 2,TRUE),
IF(WEEKDAY(Attendance!$J1068) = 2,
       IF(COUNTIF(FINALS_WEEK_MONDAY_DATE[],Attendance!$J1068) &gt; 0, VLOOKUP(Attendance!$G1068,FINALS_WEEK_MONDAY_PERIOD_SCHEDULE[],2,TRUE),
       VLOOKUP(Attendance!$G1068,REGULAR_WEEK_SCHEDULE[],6,TRUE)),
IF(WEEKDAY($J1068) = 3,
       IF(COUNTIF(FINALS_WEEK_TUESDAY_DATE[],Attendance!$J1068) &gt; 0, VLOOKUP(Attendance!$G1068,FINALS_WEEK_TUESDAY_PERIOD_SCHEDULE[],2,TRUE),
       VLOOKUP(Attendance!$G1068,REGULAR_WEEK_SCHEDULE[[Tuesday]:[Period]],5,TRUE)),
IF(WEEKDAY(Attendance!$J1068) = 4,
        IF(COUNTIF(BLOCK_WEDNESDAY_DATES[],Attendance!$J1068) &gt; 0, VLOOKUP(Attendance!$G1068,BLOCK_WEDNESDAY_PERIOD_SCHEDULE[],2,TRUE),
        IF(COUNTIF(FINALS_WEEK_WEDNESDAY_DATE[],Attendance!$J1068) &gt; 0, VLOOKUP(Attendance!$G1068,FINALS_WEEK_WEDNESDAY_PERIOD_SCHEDULE[],2,TRUE),
       VLOOKUP(Attendance!$G1068,REGULAR_WEEK_SCHEDULE[[Wednesday]:[Period]],4,TRUE))),
IF(WEEKDAY($J1068) = 5,
       IF(COUNTIF(BLOCK_THURSDAY_DATES[],Attendance!$J1068) &gt; 0, VLOOKUP(Attendance!$G1068,BLOCK_THURSDAY_PERIOD_SCHEDULE[],2,TRUE),
       IF(COUNTIF(FINALS_WEEK_THURSDAY_DATE[],Attendance!$J1068) &gt; 0, VLOOKUP(Attendance!$G1068,FINALS_WEEK_THURSDAY_PERIOD_SCHEDULE[],2,TRUE),
       VLOOKUP(Attendance!$G1068,REGULAR_WEEK_SCHEDULE[[Thursday]:[Period]],3,TRUE))),
IF(WEEKDAY(Attendance!$J1068) = 6,
       IF(COUNTIF(FINALS_WEEK_FRIDAY_DATE[],Attendance!$J1068) &gt; 0, VLOOKUP(Attendance!$G1068,FINALS_WEEK_FRIDAY_PERIOD_SCHEDULE[],2,TRUE),
       VLOOKUP(Attendance!$G1068,REGULAR_WEEK_SCHEDULE[[Friday]:[Period]],2,TRUE))))))))))</f>
        <v/>
      </c>
      <c r="J1068" s="41" t="str">
        <f t="shared" ca="1" si="53"/>
        <v/>
      </c>
      <c r="K1068" s="41" t="str">
        <f>IF($A1068 &lt;&gt; "",VLOOKUP($A1068,'Student reference sheet'!$A$2:$V$2329, 7,FALSE), "")</f>
        <v/>
      </c>
      <c r="L1068" s="30" t="str">
        <f>IF($A1068 ="", "", VLOOKUP($A1068, 'Student reference sheet'!$A$2:$Z$2603,23,FALSE))</f>
        <v/>
      </c>
      <c r="M1068" s="30" t="str">
        <f>IF($A1068 ="", "", VLOOKUP($A1068, 'Student reference sheet'!$A$2:$Z$2603,24,FALSE))</f>
        <v/>
      </c>
      <c r="N1068" s="30" t="str">
        <f>IF($A1068 ="", "", VLOOKUP($A1068, 'Student reference sheet'!$A$2:$Z$2603,26,FALSE))</f>
        <v/>
      </c>
      <c r="O1068" s="30" t="str">
        <f>IF($A1068 ="", "", VLOOKUP($A1068, 'Student reference sheet'!$A$2:$Z$2603,25,FALSE))</f>
        <v/>
      </c>
      <c r="P1068" s="39" t="str">
        <f>IF($A1068 = "", "", IF(OR(VLOOKUP($A1068,'Student reference sheet'!$A$2:$V$2400,8,FALSE) = "R",  VLOOKUP($A1068,'Student reference sheet'!$A$2:$V$2400,8,FALSE) = "L"), "X", ""))</f>
        <v/>
      </c>
      <c r="Q1068" s="39" t="str">
        <f>IF($A1068 ="", "", VLOOKUP($A1068, 'Student reference sheet'!$A$2:$V$2603,22,FALSE))</f>
        <v/>
      </c>
      <c r="R1068" s="39" t="str">
        <f>IF($A1068 &lt;&gt; "",VLOOKUP($A1068,'Student reference sheet'!$A$2:$V$2329, 5,FALSE), "")</f>
        <v/>
      </c>
      <c r="S1068" s="39" t="str">
        <f>IF($A1068 &lt;&gt; "",VLOOKUP($A1068,'Student reference sheet'!$A$2:$V$2329, 6,FALSE), "")</f>
        <v/>
      </c>
      <c r="T1068" s="30" t="str">
        <f>IF($A1068 = "","",
IF(VLOOKUP($A1068,'Student reference sheet'!$A$2:$V$2329, 10,FALSE) = "Y", "Hispanic",
IF(VLOOKUP($A1068,'Student reference sheet'!$A$2:$V$2329,11,FALSE) &lt;&gt; "",
IF(VLOOKUP($A1068,'Student reference sheet'!$A$2:$V$2329,11,FALSE) = "UNK", "Unknown", VLOOKUP(VALUE(VLOOKUP($A1068,'Student reference sheet'!$A$2:$V$2329,11,FALSE)),'Ethnicity Reference'!$A$2:$B$22,2,FALSE)),
IF(VLOOKUP($A1068,'Student reference sheet'!$A$2:$V$2329,9,FALSE) &lt;&gt; "", VLOOKUP(VALUE(VLOOKUP($A1068,'Student reference sheet'!$A$2:$V$2329,9,FALSE)),'Ethnicity Reference'!$A$2:$B$22,2,FALSE),"Unknown"))))</f>
        <v/>
      </c>
      <c r="U1068" s="35"/>
    </row>
    <row r="1069" spans="1:21" ht="15.75">
      <c r="A1069" s="47"/>
      <c r="B1069" s="33"/>
      <c r="C1069" s="39" t="str">
        <f>IF($A1069 &lt;&gt; "",VLOOKUP($A1069,'Student reference sheet'!$A$2:$V$2329, 3,FALSE), "")</f>
        <v/>
      </c>
      <c r="D1069" s="39" t="str">
        <f>IF($A1069 &lt;&gt; "",VLOOKUP($A1069,'Student reference sheet'!$A$2:$V$2329, 2,FALSE), "")</f>
        <v/>
      </c>
      <c r="E1069" s="35"/>
      <c r="F1069" s="34"/>
      <c r="G1069" s="40" t="str">
        <f t="shared" ca="1" si="51"/>
        <v/>
      </c>
      <c r="H1069" s="40" t="str">
        <f t="shared" ca="1" si="52"/>
        <v/>
      </c>
      <c r="I1069" s="36" t="str">
        <f>IF($A1069 = "", "",
IF(COUNTIF(MINIMUM_DAY_DATES[], Attendance!J1069) &gt; 0, VLOOKUP(Attendance!$G1069,MINIMUM_DAY_PERIOD_SCHEDULE[], 2,TRUE),
IF(COUNTIF(RALLY_DATES[], Attendance!J1069) &gt; 0, VLOOKUP(Attendance!$G1069,RALLY_PERIOD_SCHEDULE[], 2,TRUE),
IF(WEEKDAY(Attendance!$J1069) = 2,
       IF(COUNTIF(FINALS_WEEK_MONDAY_DATE[],Attendance!$J1069) &gt; 0, VLOOKUP(Attendance!$G1069,FINALS_WEEK_MONDAY_PERIOD_SCHEDULE[],2,TRUE),
       VLOOKUP(Attendance!$G1069,REGULAR_WEEK_SCHEDULE[],6,TRUE)),
IF(WEEKDAY($J1069) = 3,
       IF(COUNTIF(FINALS_WEEK_TUESDAY_DATE[],Attendance!$J1069) &gt; 0, VLOOKUP(Attendance!$G1069,FINALS_WEEK_TUESDAY_PERIOD_SCHEDULE[],2,TRUE),
       VLOOKUP(Attendance!$G1069,REGULAR_WEEK_SCHEDULE[[Tuesday]:[Period]],5,TRUE)),
IF(WEEKDAY(Attendance!$J1069) = 4,
        IF(COUNTIF(BLOCK_WEDNESDAY_DATES[],Attendance!$J1069) &gt; 0, VLOOKUP(Attendance!$G1069,BLOCK_WEDNESDAY_PERIOD_SCHEDULE[],2,TRUE),
        IF(COUNTIF(FINALS_WEEK_WEDNESDAY_DATE[],Attendance!$J1069) &gt; 0, VLOOKUP(Attendance!$G1069,FINALS_WEEK_WEDNESDAY_PERIOD_SCHEDULE[],2,TRUE),
       VLOOKUP(Attendance!$G1069,REGULAR_WEEK_SCHEDULE[[Wednesday]:[Period]],4,TRUE))),
IF(WEEKDAY($J1069) = 5,
       IF(COUNTIF(BLOCK_THURSDAY_DATES[],Attendance!$J1069) &gt; 0, VLOOKUP(Attendance!$G1069,BLOCK_THURSDAY_PERIOD_SCHEDULE[],2,TRUE),
       IF(COUNTIF(FINALS_WEEK_THURSDAY_DATE[],Attendance!$J1069) &gt; 0, VLOOKUP(Attendance!$G1069,FINALS_WEEK_THURSDAY_PERIOD_SCHEDULE[],2,TRUE),
       VLOOKUP(Attendance!$G1069,REGULAR_WEEK_SCHEDULE[[Thursday]:[Period]],3,TRUE))),
IF(WEEKDAY(Attendance!$J1069) = 6,
       IF(COUNTIF(FINALS_WEEK_FRIDAY_DATE[],Attendance!$J1069) &gt; 0, VLOOKUP(Attendance!$G1069,FINALS_WEEK_FRIDAY_PERIOD_SCHEDULE[],2,TRUE),
       VLOOKUP(Attendance!$G1069,REGULAR_WEEK_SCHEDULE[[Friday]:[Period]],2,TRUE))))))))))</f>
        <v/>
      </c>
      <c r="J1069" s="41" t="str">
        <f t="shared" ca="1" si="53"/>
        <v/>
      </c>
      <c r="K1069" s="41" t="str">
        <f>IF($A1069 &lt;&gt; "",VLOOKUP($A1069,'Student reference sheet'!$A$2:$V$2329, 7,FALSE), "")</f>
        <v/>
      </c>
      <c r="L1069" s="30" t="str">
        <f>IF($A1069 ="", "", VLOOKUP($A1069, 'Student reference sheet'!$A$2:$Z$2603,23,FALSE))</f>
        <v/>
      </c>
      <c r="M1069" s="30" t="str">
        <f>IF($A1069 ="", "", VLOOKUP($A1069, 'Student reference sheet'!$A$2:$Z$2603,24,FALSE))</f>
        <v/>
      </c>
      <c r="N1069" s="30" t="str">
        <f>IF($A1069 ="", "", VLOOKUP($A1069, 'Student reference sheet'!$A$2:$Z$2603,26,FALSE))</f>
        <v/>
      </c>
      <c r="O1069" s="30" t="str">
        <f>IF($A1069 ="", "", VLOOKUP($A1069, 'Student reference sheet'!$A$2:$Z$2603,25,FALSE))</f>
        <v/>
      </c>
      <c r="P1069" s="39" t="str">
        <f>IF($A1069 = "", "", IF(OR(VLOOKUP($A1069,'Student reference sheet'!$A$2:$V$2400,8,FALSE) = "R",  VLOOKUP($A1069,'Student reference sheet'!$A$2:$V$2400,8,FALSE) = "L"), "X", ""))</f>
        <v/>
      </c>
      <c r="Q1069" s="39" t="str">
        <f>IF($A1069 ="", "", VLOOKUP($A1069, 'Student reference sheet'!$A$2:$V$2603,22,FALSE))</f>
        <v/>
      </c>
      <c r="R1069" s="39" t="str">
        <f>IF($A1069 &lt;&gt; "",VLOOKUP($A1069,'Student reference sheet'!$A$2:$V$2329, 5,FALSE), "")</f>
        <v/>
      </c>
      <c r="S1069" s="39" t="str">
        <f>IF($A1069 &lt;&gt; "",VLOOKUP($A1069,'Student reference sheet'!$A$2:$V$2329, 6,FALSE), "")</f>
        <v/>
      </c>
      <c r="T1069" s="30" t="str">
        <f>IF($A1069 = "","",
IF(VLOOKUP($A1069,'Student reference sheet'!$A$2:$V$2329, 10,FALSE) = "Y", "Hispanic",
IF(VLOOKUP($A1069,'Student reference sheet'!$A$2:$V$2329,11,FALSE) &lt;&gt; "",
IF(VLOOKUP($A1069,'Student reference sheet'!$A$2:$V$2329,11,FALSE) = "UNK", "Unknown", VLOOKUP(VALUE(VLOOKUP($A1069,'Student reference sheet'!$A$2:$V$2329,11,FALSE)),'Ethnicity Reference'!$A$2:$B$22,2,FALSE)),
IF(VLOOKUP($A1069,'Student reference sheet'!$A$2:$V$2329,9,FALSE) &lt;&gt; "", VLOOKUP(VALUE(VLOOKUP($A1069,'Student reference sheet'!$A$2:$V$2329,9,FALSE)),'Ethnicity Reference'!$A$2:$B$22,2,FALSE),"Unknown"))))</f>
        <v/>
      </c>
      <c r="U1069" s="35"/>
    </row>
    <row r="1070" spans="1:21" ht="15.75">
      <c r="A1070" s="47"/>
      <c r="B1070" s="33"/>
      <c r="C1070" s="39" t="str">
        <f>IF($A1070 &lt;&gt; "",VLOOKUP($A1070,'Student reference sheet'!$A$2:$V$2329, 3,FALSE), "")</f>
        <v/>
      </c>
      <c r="D1070" s="39" t="str">
        <f>IF($A1070 &lt;&gt; "",VLOOKUP($A1070,'Student reference sheet'!$A$2:$V$2329, 2,FALSE), "")</f>
        <v/>
      </c>
      <c r="E1070" s="35"/>
      <c r="F1070" s="34"/>
      <c r="G1070" s="40" t="str">
        <f t="shared" ca="1" si="51"/>
        <v/>
      </c>
      <c r="H1070" s="40" t="str">
        <f t="shared" ca="1" si="52"/>
        <v/>
      </c>
      <c r="I1070" s="36" t="str">
        <f>IF($A1070 = "", "",
IF(COUNTIF(MINIMUM_DAY_DATES[], Attendance!J1070) &gt; 0, VLOOKUP(Attendance!$G1070,MINIMUM_DAY_PERIOD_SCHEDULE[], 2,TRUE),
IF(COUNTIF(RALLY_DATES[], Attendance!J1070) &gt; 0, VLOOKUP(Attendance!$G1070,RALLY_PERIOD_SCHEDULE[], 2,TRUE),
IF(WEEKDAY(Attendance!$J1070) = 2,
       IF(COUNTIF(FINALS_WEEK_MONDAY_DATE[],Attendance!$J1070) &gt; 0, VLOOKUP(Attendance!$G1070,FINALS_WEEK_MONDAY_PERIOD_SCHEDULE[],2,TRUE),
       VLOOKUP(Attendance!$G1070,REGULAR_WEEK_SCHEDULE[],6,TRUE)),
IF(WEEKDAY($J1070) = 3,
       IF(COUNTIF(FINALS_WEEK_TUESDAY_DATE[],Attendance!$J1070) &gt; 0, VLOOKUP(Attendance!$G1070,FINALS_WEEK_TUESDAY_PERIOD_SCHEDULE[],2,TRUE),
       VLOOKUP(Attendance!$G1070,REGULAR_WEEK_SCHEDULE[[Tuesday]:[Period]],5,TRUE)),
IF(WEEKDAY(Attendance!$J1070) = 4,
        IF(COUNTIF(BLOCK_WEDNESDAY_DATES[],Attendance!$J1070) &gt; 0, VLOOKUP(Attendance!$G1070,BLOCK_WEDNESDAY_PERIOD_SCHEDULE[],2,TRUE),
        IF(COUNTIF(FINALS_WEEK_WEDNESDAY_DATE[],Attendance!$J1070) &gt; 0, VLOOKUP(Attendance!$G1070,FINALS_WEEK_WEDNESDAY_PERIOD_SCHEDULE[],2,TRUE),
       VLOOKUP(Attendance!$G1070,REGULAR_WEEK_SCHEDULE[[Wednesday]:[Period]],4,TRUE))),
IF(WEEKDAY($J1070) = 5,
       IF(COUNTIF(BLOCK_THURSDAY_DATES[],Attendance!$J1070) &gt; 0, VLOOKUP(Attendance!$G1070,BLOCK_THURSDAY_PERIOD_SCHEDULE[],2,TRUE),
       IF(COUNTIF(FINALS_WEEK_THURSDAY_DATE[],Attendance!$J1070) &gt; 0, VLOOKUP(Attendance!$G1070,FINALS_WEEK_THURSDAY_PERIOD_SCHEDULE[],2,TRUE),
       VLOOKUP(Attendance!$G1070,REGULAR_WEEK_SCHEDULE[[Thursday]:[Period]],3,TRUE))),
IF(WEEKDAY(Attendance!$J1070) = 6,
       IF(COUNTIF(FINALS_WEEK_FRIDAY_DATE[],Attendance!$J1070) &gt; 0, VLOOKUP(Attendance!$G1070,FINALS_WEEK_FRIDAY_PERIOD_SCHEDULE[],2,TRUE),
       VLOOKUP(Attendance!$G1070,REGULAR_WEEK_SCHEDULE[[Friday]:[Period]],2,TRUE))))))))))</f>
        <v/>
      </c>
      <c r="J1070" s="41" t="str">
        <f t="shared" ca="1" si="53"/>
        <v/>
      </c>
      <c r="K1070" s="41" t="str">
        <f>IF($A1070 &lt;&gt; "",VLOOKUP($A1070,'Student reference sheet'!$A$2:$V$2329, 7,FALSE), "")</f>
        <v/>
      </c>
      <c r="L1070" s="30" t="str">
        <f>IF($A1070 ="", "", VLOOKUP($A1070, 'Student reference sheet'!$A$2:$Z$2603,23,FALSE))</f>
        <v/>
      </c>
      <c r="M1070" s="30" t="str">
        <f>IF($A1070 ="", "", VLOOKUP($A1070, 'Student reference sheet'!$A$2:$Z$2603,24,FALSE))</f>
        <v/>
      </c>
      <c r="N1070" s="30" t="str">
        <f>IF($A1070 ="", "", VLOOKUP($A1070, 'Student reference sheet'!$A$2:$Z$2603,26,FALSE))</f>
        <v/>
      </c>
      <c r="O1070" s="30" t="str">
        <f>IF($A1070 ="", "", VLOOKUP($A1070, 'Student reference sheet'!$A$2:$Z$2603,25,FALSE))</f>
        <v/>
      </c>
      <c r="P1070" s="39" t="str">
        <f>IF($A1070 = "", "", IF(OR(VLOOKUP($A1070,'Student reference sheet'!$A$2:$V$2400,8,FALSE) = "R",  VLOOKUP($A1070,'Student reference sheet'!$A$2:$V$2400,8,FALSE) = "L"), "X", ""))</f>
        <v/>
      </c>
      <c r="Q1070" s="39" t="str">
        <f>IF($A1070 ="", "", VLOOKUP($A1070, 'Student reference sheet'!$A$2:$V$2603,22,FALSE))</f>
        <v/>
      </c>
      <c r="R1070" s="39" t="str">
        <f>IF($A1070 &lt;&gt; "",VLOOKUP($A1070,'Student reference sheet'!$A$2:$V$2329, 5,FALSE), "")</f>
        <v/>
      </c>
      <c r="S1070" s="39" t="str">
        <f>IF($A1070 &lt;&gt; "",VLOOKUP($A1070,'Student reference sheet'!$A$2:$V$2329, 6,FALSE), "")</f>
        <v/>
      </c>
      <c r="T1070" s="30" t="str">
        <f>IF($A1070 = "","",
IF(VLOOKUP($A1070,'Student reference sheet'!$A$2:$V$2329, 10,FALSE) = "Y", "Hispanic",
IF(VLOOKUP($A1070,'Student reference sheet'!$A$2:$V$2329,11,FALSE) &lt;&gt; "",
IF(VLOOKUP($A1070,'Student reference sheet'!$A$2:$V$2329,11,FALSE) = "UNK", "Unknown", VLOOKUP(VALUE(VLOOKUP($A1070,'Student reference sheet'!$A$2:$V$2329,11,FALSE)),'Ethnicity Reference'!$A$2:$B$22,2,FALSE)),
IF(VLOOKUP($A1070,'Student reference sheet'!$A$2:$V$2329,9,FALSE) &lt;&gt; "", VLOOKUP(VALUE(VLOOKUP($A1070,'Student reference sheet'!$A$2:$V$2329,9,FALSE)),'Ethnicity Reference'!$A$2:$B$22,2,FALSE),"Unknown"))))</f>
        <v/>
      </c>
      <c r="U1070" s="35"/>
    </row>
    <row r="1071" spans="1:21" ht="15.75">
      <c r="A1071" s="47"/>
      <c r="B1071" s="33"/>
      <c r="C1071" s="39" t="str">
        <f>IF($A1071 &lt;&gt; "",VLOOKUP($A1071,'Student reference sheet'!$A$2:$V$2329, 3,FALSE), "")</f>
        <v/>
      </c>
      <c r="D1071" s="39" t="str">
        <f>IF($A1071 &lt;&gt; "",VLOOKUP($A1071,'Student reference sheet'!$A$2:$V$2329, 2,FALSE), "")</f>
        <v/>
      </c>
      <c r="E1071" s="35"/>
      <c r="F1071" s="34"/>
      <c r="G1071" s="40" t="str">
        <f t="shared" ca="1" si="51"/>
        <v/>
      </c>
      <c r="H1071" s="40" t="str">
        <f t="shared" ca="1" si="52"/>
        <v/>
      </c>
      <c r="I1071" s="36" t="str">
        <f>IF($A1071 = "", "",
IF(COUNTIF(MINIMUM_DAY_DATES[], Attendance!J1071) &gt; 0, VLOOKUP(Attendance!$G1071,MINIMUM_DAY_PERIOD_SCHEDULE[], 2,TRUE),
IF(COUNTIF(RALLY_DATES[], Attendance!J1071) &gt; 0, VLOOKUP(Attendance!$G1071,RALLY_PERIOD_SCHEDULE[], 2,TRUE),
IF(WEEKDAY(Attendance!$J1071) = 2,
       IF(COUNTIF(FINALS_WEEK_MONDAY_DATE[],Attendance!$J1071) &gt; 0, VLOOKUP(Attendance!$G1071,FINALS_WEEK_MONDAY_PERIOD_SCHEDULE[],2,TRUE),
       VLOOKUP(Attendance!$G1071,REGULAR_WEEK_SCHEDULE[],6,TRUE)),
IF(WEEKDAY($J1071) = 3,
       IF(COUNTIF(FINALS_WEEK_TUESDAY_DATE[],Attendance!$J1071) &gt; 0, VLOOKUP(Attendance!$G1071,FINALS_WEEK_TUESDAY_PERIOD_SCHEDULE[],2,TRUE),
       VLOOKUP(Attendance!$G1071,REGULAR_WEEK_SCHEDULE[[Tuesday]:[Period]],5,TRUE)),
IF(WEEKDAY(Attendance!$J1071) = 4,
        IF(COUNTIF(BLOCK_WEDNESDAY_DATES[],Attendance!$J1071) &gt; 0, VLOOKUP(Attendance!$G1071,BLOCK_WEDNESDAY_PERIOD_SCHEDULE[],2,TRUE),
        IF(COUNTIF(FINALS_WEEK_WEDNESDAY_DATE[],Attendance!$J1071) &gt; 0, VLOOKUP(Attendance!$G1071,FINALS_WEEK_WEDNESDAY_PERIOD_SCHEDULE[],2,TRUE),
       VLOOKUP(Attendance!$G1071,REGULAR_WEEK_SCHEDULE[[Wednesday]:[Period]],4,TRUE))),
IF(WEEKDAY($J1071) = 5,
       IF(COUNTIF(BLOCK_THURSDAY_DATES[],Attendance!$J1071) &gt; 0, VLOOKUP(Attendance!$G1071,BLOCK_THURSDAY_PERIOD_SCHEDULE[],2,TRUE),
       IF(COUNTIF(FINALS_WEEK_THURSDAY_DATE[],Attendance!$J1071) &gt; 0, VLOOKUP(Attendance!$G1071,FINALS_WEEK_THURSDAY_PERIOD_SCHEDULE[],2,TRUE),
       VLOOKUP(Attendance!$G1071,REGULAR_WEEK_SCHEDULE[[Thursday]:[Period]],3,TRUE))),
IF(WEEKDAY(Attendance!$J1071) = 6,
       IF(COUNTIF(FINALS_WEEK_FRIDAY_DATE[],Attendance!$J1071) &gt; 0, VLOOKUP(Attendance!$G1071,FINALS_WEEK_FRIDAY_PERIOD_SCHEDULE[],2,TRUE),
       VLOOKUP(Attendance!$G1071,REGULAR_WEEK_SCHEDULE[[Friday]:[Period]],2,TRUE))))))))))</f>
        <v/>
      </c>
      <c r="J1071" s="41" t="str">
        <f t="shared" ca="1" si="53"/>
        <v/>
      </c>
      <c r="K1071" s="41" t="str">
        <f>IF($A1071 &lt;&gt; "",VLOOKUP($A1071,'Student reference sheet'!$A$2:$V$2329, 7,FALSE), "")</f>
        <v/>
      </c>
      <c r="L1071" s="30" t="str">
        <f>IF($A1071 ="", "", VLOOKUP($A1071, 'Student reference sheet'!$A$2:$Z$2603,23,FALSE))</f>
        <v/>
      </c>
      <c r="M1071" s="30" t="str">
        <f>IF($A1071 ="", "", VLOOKUP($A1071, 'Student reference sheet'!$A$2:$Z$2603,24,FALSE))</f>
        <v/>
      </c>
      <c r="N1071" s="30" t="str">
        <f>IF($A1071 ="", "", VLOOKUP($A1071, 'Student reference sheet'!$A$2:$Z$2603,26,FALSE))</f>
        <v/>
      </c>
      <c r="O1071" s="30" t="str">
        <f>IF($A1071 ="", "", VLOOKUP($A1071, 'Student reference sheet'!$A$2:$Z$2603,25,FALSE))</f>
        <v/>
      </c>
      <c r="P1071" s="39" t="str">
        <f>IF($A1071 = "", "", IF(OR(VLOOKUP($A1071,'Student reference sheet'!$A$2:$V$2400,8,FALSE) = "R",  VLOOKUP($A1071,'Student reference sheet'!$A$2:$V$2400,8,FALSE) = "L"), "X", ""))</f>
        <v/>
      </c>
      <c r="Q1071" s="39" t="str">
        <f>IF($A1071 ="", "", VLOOKUP($A1071, 'Student reference sheet'!$A$2:$V$2603,22,FALSE))</f>
        <v/>
      </c>
      <c r="R1071" s="39" t="str">
        <f>IF($A1071 &lt;&gt; "",VLOOKUP($A1071,'Student reference sheet'!$A$2:$V$2329, 5,FALSE), "")</f>
        <v/>
      </c>
      <c r="S1071" s="39" t="str">
        <f>IF($A1071 &lt;&gt; "",VLOOKUP($A1071,'Student reference sheet'!$A$2:$V$2329, 6,FALSE), "")</f>
        <v/>
      </c>
      <c r="T1071" s="30" t="str">
        <f>IF($A1071 = "","",
IF(VLOOKUP($A1071,'Student reference sheet'!$A$2:$V$2329, 10,FALSE) = "Y", "Hispanic",
IF(VLOOKUP($A1071,'Student reference sheet'!$A$2:$V$2329,11,FALSE) &lt;&gt; "",
IF(VLOOKUP($A1071,'Student reference sheet'!$A$2:$V$2329,11,FALSE) = "UNK", "Unknown", VLOOKUP(VALUE(VLOOKUP($A1071,'Student reference sheet'!$A$2:$V$2329,11,FALSE)),'Ethnicity Reference'!$A$2:$B$22,2,FALSE)),
IF(VLOOKUP($A1071,'Student reference sheet'!$A$2:$V$2329,9,FALSE) &lt;&gt; "", VLOOKUP(VALUE(VLOOKUP($A1071,'Student reference sheet'!$A$2:$V$2329,9,FALSE)),'Ethnicity Reference'!$A$2:$B$22,2,FALSE),"Unknown"))))</f>
        <v/>
      </c>
      <c r="U1071" s="35"/>
    </row>
    <row r="1072" spans="1:21" ht="15.75">
      <c r="A1072" s="47"/>
      <c r="B1072" s="33"/>
      <c r="C1072" s="39" t="str">
        <f>IF($A1072 &lt;&gt; "",VLOOKUP($A1072,'Student reference sheet'!$A$2:$V$2329, 3,FALSE), "")</f>
        <v/>
      </c>
      <c r="D1072" s="39" t="str">
        <f>IF($A1072 &lt;&gt; "",VLOOKUP($A1072,'Student reference sheet'!$A$2:$V$2329, 2,FALSE), "")</f>
        <v/>
      </c>
      <c r="E1072" s="35"/>
      <c r="F1072" s="34"/>
      <c r="G1072" s="40" t="str">
        <f t="shared" ca="1" si="51"/>
        <v/>
      </c>
      <c r="H1072" s="40" t="str">
        <f t="shared" ca="1" si="52"/>
        <v/>
      </c>
      <c r="I1072" s="36" t="str">
        <f>IF($A1072 = "", "",
IF(COUNTIF(MINIMUM_DAY_DATES[], Attendance!J1072) &gt; 0, VLOOKUP(Attendance!$G1072,MINIMUM_DAY_PERIOD_SCHEDULE[], 2,TRUE),
IF(COUNTIF(RALLY_DATES[], Attendance!J1072) &gt; 0, VLOOKUP(Attendance!$G1072,RALLY_PERIOD_SCHEDULE[], 2,TRUE),
IF(WEEKDAY(Attendance!$J1072) = 2,
       IF(COUNTIF(FINALS_WEEK_MONDAY_DATE[],Attendance!$J1072) &gt; 0, VLOOKUP(Attendance!$G1072,FINALS_WEEK_MONDAY_PERIOD_SCHEDULE[],2,TRUE),
       VLOOKUP(Attendance!$G1072,REGULAR_WEEK_SCHEDULE[],6,TRUE)),
IF(WEEKDAY($J1072) = 3,
       IF(COUNTIF(FINALS_WEEK_TUESDAY_DATE[],Attendance!$J1072) &gt; 0, VLOOKUP(Attendance!$G1072,FINALS_WEEK_TUESDAY_PERIOD_SCHEDULE[],2,TRUE),
       VLOOKUP(Attendance!$G1072,REGULAR_WEEK_SCHEDULE[[Tuesday]:[Period]],5,TRUE)),
IF(WEEKDAY(Attendance!$J1072) = 4,
        IF(COUNTIF(BLOCK_WEDNESDAY_DATES[],Attendance!$J1072) &gt; 0, VLOOKUP(Attendance!$G1072,BLOCK_WEDNESDAY_PERIOD_SCHEDULE[],2,TRUE),
        IF(COUNTIF(FINALS_WEEK_WEDNESDAY_DATE[],Attendance!$J1072) &gt; 0, VLOOKUP(Attendance!$G1072,FINALS_WEEK_WEDNESDAY_PERIOD_SCHEDULE[],2,TRUE),
       VLOOKUP(Attendance!$G1072,REGULAR_WEEK_SCHEDULE[[Wednesday]:[Period]],4,TRUE))),
IF(WEEKDAY($J1072) = 5,
       IF(COUNTIF(BLOCK_THURSDAY_DATES[],Attendance!$J1072) &gt; 0, VLOOKUP(Attendance!$G1072,BLOCK_THURSDAY_PERIOD_SCHEDULE[],2,TRUE),
       IF(COUNTIF(FINALS_WEEK_THURSDAY_DATE[],Attendance!$J1072) &gt; 0, VLOOKUP(Attendance!$G1072,FINALS_WEEK_THURSDAY_PERIOD_SCHEDULE[],2,TRUE),
       VLOOKUP(Attendance!$G1072,REGULAR_WEEK_SCHEDULE[[Thursday]:[Period]],3,TRUE))),
IF(WEEKDAY(Attendance!$J1072) = 6,
       IF(COUNTIF(FINALS_WEEK_FRIDAY_DATE[],Attendance!$J1072) &gt; 0, VLOOKUP(Attendance!$G1072,FINALS_WEEK_FRIDAY_PERIOD_SCHEDULE[],2,TRUE),
       VLOOKUP(Attendance!$G1072,REGULAR_WEEK_SCHEDULE[[Friday]:[Period]],2,TRUE))))))))))</f>
        <v/>
      </c>
      <c r="J1072" s="41" t="str">
        <f t="shared" ca="1" si="53"/>
        <v/>
      </c>
      <c r="K1072" s="41" t="str">
        <f>IF($A1072 &lt;&gt; "",VLOOKUP($A1072,'Student reference sheet'!$A$2:$V$2329, 7,FALSE), "")</f>
        <v/>
      </c>
      <c r="L1072" s="30" t="str">
        <f>IF($A1072 ="", "", VLOOKUP($A1072, 'Student reference sheet'!$A$2:$Z$2603,23,FALSE))</f>
        <v/>
      </c>
      <c r="M1072" s="30" t="str">
        <f>IF($A1072 ="", "", VLOOKUP($A1072, 'Student reference sheet'!$A$2:$Z$2603,24,FALSE))</f>
        <v/>
      </c>
      <c r="N1072" s="30" t="str">
        <f>IF($A1072 ="", "", VLOOKUP($A1072, 'Student reference sheet'!$A$2:$Z$2603,26,FALSE))</f>
        <v/>
      </c>
      <c r="O1072" s="30" t="str">
        <f>IF($A1072 ="", "", VLOOKUP($A1072, 'Student reference sheet'!$A$2:$Z$2603,25,FALSE))</f>
        <v/>
      </c>
      <c r="P1072" s="39" t="str">
        <f>IF($A1072 = "", "", IF(OR(VLOOKUP($A1072,'Student reference sheet'!$A$2:$V$2400,8,FALSE) = "R",  VLOOKUP($A1072,'Student reference sheet'!$A$2:$V$2400,8,FALSE) = "L"), "X", ""))</f>
        <v/>
      </c>
      <c r="Q1072" s="39" t="str">
        <f>IF($A1072 ="", "", VLOOKUP($A1072, 'Student reference sheet'!$A$2:$V$2603,22,FALSE))</f>
        <v/>
      </c>
      <c r="R1072" s="39" t="str">
        <f>IF($A1072 &lt;&gt; "",VLOOKUP($A1072,'Student reference sheet'!$A$2:$V$2329, 5,FALSE), "")</f>
        <v/>
      </c>
      <c r="S1072" s="39" t="str">
        <f>IF($A1072 &lt;&gt; "",VLOOKUP($A1072,'Student reference sheet'!$A$2:$V$2329, 6,FALSE), "")</f>
        <v/>
      </c>
      <c r="T1072" s="30" t="str">
        <f>IF($A1072 = "","",
IF(VLOOKUP($A1072,'Student reference sheet'!$A$2:$V$2329, 10,FALSE) = "Y", "Hispanic",
IF(VLOOKUP($A1072,'Student reference sheet'!$A$2:$V$2329,11,FALSE) &lt;&gt; "",
IF(VLOOKUP($A1072,'Student reference sheet'!$A$2:$V$2329,11,FALSE) = "UNK", "Unknown", VLOOKUP(VALUE(VLOOKUP($A1072,'Student reference sheet'!$A$2:$V$2329,11,FALSE)),'Ethnicity Reference'!$A$2:$B$22,2,FALSE)),
IF(VLOOKUP($A1072,'Student reference sheet'!$A$2:$V$2329,9,FALSE) &lt;&gt; "", VLOOKUP(VALUE(VLOOKUP($A1072,'Student reference sheet'!$A$2:$V$2329,9,FALSE)),'Ethnicity Reference'!$A$2:$B$22,2,FALSE),"Unknown"))))</f>
        <v/>
      </c>
      <c r="U1072" s="35"/>
    </row>
    <row r="1073" spans="1:21" ht="15.75">
      <c r="A1073" s="47"/>
      <c r="B1073" s="33"/>
      <c r="C1073" s="39" t="str">
        <f>IF($A1073 &lt;&gt; "",VLOOKUP($A1073,'Student reference sheet'!$A$2:$V$2329, 3,FALSE), "")</f>
        <v/>
      </c>
      <c r="D1073" s="39" t="str">
        <f>IF($A1073 &lt;&gt; "",VLOOKUP($A1073,'Student reference sheet'!$A$2:$V$2329, 2,FALSE), "")</f>
        <v/>
      </c>
      <c r="E1073" s="35"/>
      <c r="F1073" s="34"/>
      <c r="G1073" s="40" t="str">
        <f t="shared" ca="1" si="51"/>
        <v/>
      </c>
      <c r="H1073" s="40" t="str">
        <f t="shared" ca="1" si="52"/>
        <v/>
      </c>
      <c r="I1073" s="36" t="str">
        <f>IF($A1073 = "", "",
IF(COUNTIF(MINIMUM_DAY_DATES[], Attendance!J1073) &gt; 0, VLOOKUP(Attendance!$G1073,MINIMUM_DAY_PERIOD_SCHEDULE[], 2,TRUE),
IF(COUNTIF(RALLY_DATES[], Attendance!J1073) &gt; 0, VLOOKUP(Attendance!$G1073,RALLY_PERIOD_SCHEDULE[], 2,TRUE),
IF(WEEKDAY(Attendance!$J1073) = 2,
       IF(COUNTIF(FINALS_WEEK_MONDAY_DATE[],Attendance!$J1073) &gt; 0, VLOOKUP(Attendance!$G1073,FINALS_WEEK_MONDAY_PERIOD_SCHEDULE[],2,TRUE),
       VLOOKUP(Attendance!$G1073,REGULAR_WEEK_SCHEDULE[],6,TRUE)),
IF(WEEKDAY($J1073) = 3,
       IF(COUNTIF(FINALS_WEEK_TUESDAY_DATE[],Attendance!$J1073) &gt; 0, VLOOKUP(Attendance!$G1073,FINALS_WEEK_TUESDAY_PERIOD_SCHEDULE[],2,TRUE),
       VLOOKUP(Attendance!$G1073,REGULAR_WEEK_SCHEDULE[[Tuesday]:[Period]],5,TRUE)),
IF(WEEKDAY(Attendance!$J1073) = 4,
        IF(COUNTIF(BLOCK_WEDNESDAY_DATES[],Attendance!$J1073) &gt; 0, VLOOKUP(Attendance!$G1073,BLOCK_WEDNESDAY_PERIOD_SCHEDULE[],2,TRUE),
        IF(COUNTIF(FINALS_WEEK_WEDNESDAY_DATE[],Attendance!$J1073) &gt; 0, VLOOKUP(Attendance!$G1073,FINALS_WEEK_WEDNESDAY_PERIOD_SCHEDULE[],2,TRUE),
       VLOOKUP(Attendance!$G1073,REGULAR_WEEK_SCHEDULE[[Wednesday]:[Period]],4,TRUE))),
IF(WEEKDAY($J1073) = 5,
       IF(COUNTIF(BLOCK_THURSDAY_DATES[],Attendance!$J1073) &gt; 0, VLOOKUP(Attendance!$G1073,BLOCK_THURSDAY_PERIOD_SCHEDULE[],2,TRUE),
       IF(COUNTIF(FINALS_WEEK_THURSDAY_DATE[],Attendance!$J1073) &gt; 0, VLOOKUP(Attendance!$G1073,FINALS_WEEK_THURSDAY_PERIOD_SCHEDULE[],2,TRUE),
       VLOOKUP(Attendance!$G1073,REGULAR_WEEK_SCHEDULE[[Thursday]:[Period]],3,TRUE))),
IF(WEEKDAY(Attendance!$J1073) = 6,
       IF(COUNTIF(FINALS_WEEK_FRIDAY_DATE[],Attendance!$J1073) &gt; 0, VLOOKUP(Attendance!$G1073,FINALS_WEEK_FRIDAY_PERIOD_SCHEDULE[],2,TRUE),
       VLOOKUP(Attendance!$G1073,REGULAR_WEEK_SCHEDULE[[Friday]:[Period]],2,TRUE))))))))))</f>
        <v/>
      </c>
      <c r="J1073" s="41" t="str">
        <f t="shared" ca="1" si="53"/>
        <v/>
      </c>
      <c r="K1073" s="41" t="str">
        <f>IF($A1073 &lt;&gt; "",VLOOKUP($A1073,'Student reference sheet'!$A$2:$V$2329, 7,FALSE), "")</f>
        <v/>
      </c>
      <c r="L1073" s="30" t="str">
        <f>IF($A1073 ="", "", VLOOKUP($A1073, 'Student reference sheet'!$A$2:$Z$2603,23,FALSE))</f>
        <v/>
      </c>
      <c r="M1073" s="30" t="str">
        <f>IF($A1073 ="", "", VLOOKUP($A1073, 'Student reference sheet'!$A$2:$Z$2603,24,FALSE))</f>
        <v/>
      </c>
      <c r="N1073" s="30" t="str">
        <f>IF($A1073 ="", "", VLOOKUP($A1073, 'Student reference sheet'!$A$2:$Z$2603,26,FALSE))</f>
        <v/>
      </c>
      <c r="O1073" s="30" t="str">
        <f>IF($A1073 ="", "", VLOOKUP($A1073, 'Student reference sheet'!$A$2:$Z$2603,25,FALSE))</f>
        <v/>
      </c>
      <c r="P1073" s="39" t="str">
        <f>IF($A1073 = "", "", IF(OR(VLOOKUP($A1073,'Student reference sheet'!$A$2:$V$2400,8,FALSE) = "R",  VLOOKUP($A1073,'Student reference sheet'!$A$2:$V$2400,8,FALSE) = "L"), "X", ""))</f>
        <v/>
      </c>
      <c r="Q1073" s="39" t="str">
        <f>IF($A1073 ="", "", VLOOKUP($A1073, 'Student reference sheet'!$A$2:$V$2603,22,FALSE))</f>
        <v/>
      </c>
      <c r="R1073" s="39" t="str">
        <f>IF($A1073 &lt;&gt; "",VLOOKUP($A1073,'Student reference sheet'!$A$2:$V$2329, 5,FALSE), "")</f>
        <v/>
      </c>
      <c r="S1073" s="39" t="str">
        <f>IF($A1073 &lt;&gt; "",VLOOKUP($A1073,'Student reference sheet'!$A$2:$V$2329, 6,FALSE), "")</f>
        <v/>
      </c>
      <c r="T1073" s="30" t="str">
        <f>IF($A1073 = "","",
IF(VLOOKUP($A1073,'Student reference sheet'!$A$2:$V$2329, 10,FALSE) = "Y", "Hispanic",
IF(VLOOKUP($A1073,'Student reference sheet'!$A$2:$V$2329,11,FALSE) &lt;&gt; "",
IF(VLOOKUP($A1073,'Student reference sheet'!$A$2:$V$2329,11,FALSE) = "UNK", "Unknown", VLOOKUP(VALUE(VLOOKUP($A1073,'Student reference sheet'!$A$2:$V$2329,11,FALSE)),'Ethnicity Reference'!$A$2:$B$22,2,FALSE)),
IF(VLOOKUP($A1073,'Student reference sheet'!$A$2:$V$2329,9,FALSE) &lt;&gt; "", VLOOKUP(VALUE(VLOOKUP($A1073,'Student reference sheet'!$A$2:$V$2329,9,FALSE)),'Ethnicity Reference'!$A$2:$B$22,2,FALSE),"Unknown"))))</f>
        <v/>
      </c>
      <c r="U1073" s="35"/>
    </row>
    <row r="1074" spans="1:21" ht="15.75">
      <c r="A1074" s="47"/>
      <c r="B1074" s="33"/>
      <c r="C1074" s="39" t="str">
        <f>IF($A1074 &lt;&gt; "",VLOOKUP($A1074,'Student reference sheet'!$A$2:$V$2329, 3,FALSE), "")</f>
        <v/>
      </c>
      <c r="D1074" s="39" t="str">
        <f>IF($A1074 &lt;&gt; "",VLOOKUP($A1074,'Student reference sheet'!$A$2:$V$2329, 2,FALSE), "")</f>
        <v/>
      </c>
      <c r="E1074" s="35"/>
      <c r="F1074" s="34"/>
      <c r="G1074" s="40" t="str">
        <f t="shared" ca="1" si="51"/>
        <v/>
      </c>
      <c r="H1074" s="40" t="str">
        <f t="shared" ca="1" si="52"/>
        <v/>
      </c>
      <c r="I1074" s="36" t="str">
        <f>IF($A1074 = "", "",
IF(COUNTIF(MINIMUM_DAY_DATES[], Attendance!J1074) &gt; 0, VLOOKUP(Attendance!$G1074,MINIMUM_DAY_PERIOD_SCHEDULE[], 2,TRUE),
IF(COUNTIF(RALLY_DATES[], Attendance!J1074) &gt; 0, VLOOKUP(Attendance!$G1074,RALLY_PERIOD_SCHEDULE[], 2,TRUE),
IF(WEEKDAY(Attendance!$J1074) = 2,
       IF(COUNTIF(FINALS_WEEK_MONDAY_DATE[],Attendance!$J1074) &gt; 0, VLOOKUP(Attendance!$G1074,FINALS_WEEK_MONDAY_PERIOD_SCHEDULE[],2,TRUE),
       VLOOKUP(Attendance!$G1074,REGULAR_WEEK_SCHEDULE[],6,TRUE)),
IF(WEEKDAY($J1074) = 3,
       IF(COUNTIF(FINALS_WEEK_TUESDAY_DATE[],Attendance!$J1074) &gt; 0, VLOOKUP(Attendance!$G1074,FINALS_WEEK_TUESDAY_PERIOD_SCHEDULE[],2,TRUE),
       VLOOKUP(Attendance!$G1074,REGULAR_WEEK_SCHEDULE[[Tuesday]:[Period]],5,TRUE)),
IF(WEEKDAY(Attendance!$J1074) = 4,
        IF(COUNTIF(BLOCK_WEDNESDAY_DATES[],Attendance!$J1074) &gt; 0, VLOOKUP(Attendance!$G1074,BLOCK_WEDNESDAY_PERIOD_SCHEDULE[],2,TRUE),
        IF(COUNTIF(FINALS_WEEK_WEDNESDAY_DATE[],Attendance!$J1074) &gt; 0, VLOOKUP(Attendance!$G1074,FINALS_WEEK_WEDNESDAY_PERIOD_SCHEDULE[],2,TRUE),
       VLOOKUP(Attendance!$G1074,REGULAR_WEEK_SCHEDULE[[Wednesday]:[Period]],4,TRUE))),
IF(WEEKDAY($J1074) = 5,
       IF(COUNTIF(BLOCK_THURSDAY_DATES[],Attendance!$J1074) &gt; 0, VLOOKUP(Attendance!$G1074,BLOCK_THURSDAY_PERIOD_SCHEDULE[],2,TRUE),
       IF(COUNTIF(FINALS_WEEK_THURSDAY_DATE[],Attendance!$J1074) &gt; 0, VLOOKUP(Attendance!$G1074,FINALS_WEEK_THURSDAY_PERIOD_SCHEDULE[],2,TRUE),
       VLOOKUP(Attendance!$G1074,REGULAR_WEEK_SCHEDULE[[Thursday]:[Period]],3,TRUE))),
IF(WEEKDAY(Attendance!$J1074) = 6,
       IF(COUNTIF(FINALS_WEEK_FRIDAY_DATE[],Attendance!$J1074) &gt; 0, VLOOKUP(Attendance!$G1074,FINALS_WEEK_FRIDAY_PERIOD_SCHEDULE[],2,TRUE),
       VLOOKUP(Attendance!$G1074,REGULAR_WEEK_SCHEDULE[[Friday]:[Period]],2,TRUE))))))))))</f>
        <v/>
      </c>
      <c r="J1074" s="41" t="str">
        <f t="shared" ca="1" si="53"/>
        <v/>
      </c>
      <c r="K1074" s="41" t="str">
        <f>IF($A1074 &lt;&gt; "",VLOOKUP($A1074,'Student reference sheet'!$A$2:$V$2329, 7,FALSE), "")</f>
        <v/>
      </c>
      <c r="L1074" s="30" t="str">
        <f>IF($A1074 ="", "", VLOOKUP($A1074, 'Student reference sheet'!$A$2:$Z$2603,23,FALSE))</f>
        <v/>
      </c>
      <c r="M1074" s="30" t="str">
        <f>IF($A1074 ="", "", VLOOKUP($A1074, 'Student reference sheet'!$A$2:$Z$2603,24,FALSE))</f>
        <v/>
      </c>
      <c r="N1074" s="30" t="str">
        <f>IF($A1074 ="", "", VLOOKUP($A1074, 'Student reference sheet'!$A$2:$Z$2603,26,FALSE))</f>
        <v/>
      </c>
      <c r="O1074" s="30" t="str">
        <f>IF($A1074 ="", "", VLOOKUP($A1074, 'Student reference sheet'!$A$2:$Z$2603,25,FALSE))</f>
        <v/>
      </c>
      <c r="P1074" s="39" t="str">
        <f>IF($A1074 = "", "", IF(OR(VLOOKUP($A1074,'Student reference sheet'!$A$2:$V$2400,8,FALSE) = "R",  VLOOKUP($A1074,'Student reference sheet'!$A$2:$V$2400,8,FALSE) = "L"), "X", ""))</f>
        <v/>
      </c>
      <c r="Q1074" s="39" t="str">
        <f>IF($A1074 ="", "", VLOOKUP($A1074, 'Student reference sheet'!$A$2:$V$2603,22,FALSE))</f>
        <v/>
      </c>
      <c r="R1074" s="39" t="str">
        <f>IF($A1074 &lt;&gt; "",VLOOKUP($A1074,'Student reference sheet'!$A$2:$V$2329, 5,FALSE), "")</f>
        <v/>
      </c>
      <c r="S1074" s="39" t="str">
        <f>IF($A1074 &lt;&gt; "",VLOOKUP($A1074,'Student reference sheet'!$A$2:$V$2329, 6,FALSE), "")</f>
        <v/>
      </c>
      <c r="T1074" s="30" t="str">
        <f>IF($A1074 = "","",
IF(VLOOKUP($A1074,'Student reference sheet'!$A$2:$V$2329, 10,FALSE) = "Y", "Hispanic",
IF(VLOOKUP($A1074,'Student reference sheet'!$A$2:$V$2329,11,FALSE) &lt;&gt; "",
IF(VLOOKUP($A1074,'Student reference sheet'!$A$2:$V$2329,11,FALSE) = "UNK", "Unknown", VLOOKUP(VALUE(VLOOKUP($A1074,'Student reference sheet'!$A$2:$V$2329,11,FALSE)),'Ethnicity Reference'!$A$2:$B$22,2,FALSE)),
IF(VLOOKUP($A1074,'Student reference sheet'!$A$2:$V$2329,9,FALSE) &lt;&gt; "", VLOOKUP(VALUE(VLOOKUP($A1074,'Student reference sheet'!$A$2:$V$2329,9,FALSE)),'Ethnicity Reference'!$A$2:$B$22,2,FALSE),"Unknown"))))</f>
        <v/>
      </c>
      <c r="U1074" s="35"/>
    </row>
    <row r="1075" spans="1:21" ht="15.75">
      <c r="A1075" s="47"/>
      <c r="B1075" s="33"/>
      <c r="C1075" s="39" t="str">
        <f>IF($A1075 &lt;&gt; "",VLOOKUP($A1075,'Student reference sheet'!$A$2:$V$2329, 3,FALSE), "")</f>
        <v/>
      </c>
      <c r="D1075" s="39" t="str">
        <f>IF($A1075 &lt;&gt; "",VLOOKUP($A1075,'Student reference sheet'!$A$2:$V$2329, 2,FALSE), "")</f>
        <v/>
      </c>
      <c r="E1075" s="35"/>
      <c r="F1075" s="34"/>
      <c r="G1075" s="40" t="str">
        <f t="shared" ca="1" si="51"/>
        <v/>
      </c>
      <c r="H1075" s="40" t="str">
        <f t="shared" ca="1" si="52"/>
        <v/>
      </c>
      <c r="I1075" s="36" t="str">
        <f>IF($A1075 = "", "",
IF(COUNTIF(MINIMUM_DAY_DATES[], Attendance!J1075) &gt; 0, VLOOKUP(Attendance!$G1075,MINIMUM_DAY_PERIOD_SCHEDULE[], 2,TRUE),
IF(COUNTIF(RALLY_DATES[], Attendance!J1075) &gt; 0, VLOOKUP(Attendance!$G1075,RALLY_PERIOD_SCHEDULE[], 2,TRUE),
IF(WEEKDAY(Attendance!$J1075) = 2,
       IF(COUNTIF(FINALS_WEEK_MONDAY_DATE[],Attendance!$J1075) &gt; 0, VLOOKUP(Attendance!$G1075,FINALS_WEEK_MONDAY_PERIOD_SCHEDULE[],2,TRUE),
       VLOOKUP(Attendance!$G1075,REGULAR_WEEK_SCHEDULE[],6,TRUE)),
IF(WEEKDAY($J1075) = 3,
       IF(COUNTIF(FINALS_WEEK_TUESDAY_DATE[],Attendance!$J1075) &gt; 0, VLOOKUP(Attendance!$G1075,FINALS_WEEK_TUESDAY_PERIOD_SCHEDULE[],2,TRUE),
       VLOOKUP(Attendance!$G1075,REGULAR_WEEK_SCHEDULE[[Tuesday]:[Period]],5,TRUE)),
IF(WEEKDAY(Attendance!$J1075) = 4,
        IF(COUNTIF(BLOCK_WEDNESDAY_DATES[],Attendance!$J1075) &gt; 0, VLOOKUP(Attendance!$G1075,BLOCK_WEDNESDAY_PERIOD_SCHEDULE[],2,TRUE),
        IF(COUNTIF(FINALS_WEEK_WEDNESDAY_DATE[],Attendance!$J1075) &gt; 0, VLOOKUP(Attendance!$G1075,FINALS_WEEK_WEDNESDAY_PERIOD_SCHEDULE[],2,TRUE),
       VLOOKUP(Attendance!$G1075,REGULAR_WEEK_SCHEDULE[[Wednesday]:[Period]],4,TRUE))),
IF(WEEKDAY($J1075) = 5,
       IF(COUNTIF(BLOCK_THURSDAY_DATES[],Attendance!$J1075) &gt; 0, VLOOKUP(Attendance!$G1075,BLOCK_THURSDAY_PERIOD_SCHEDULE[],2,TRUE),
       IF(COUNTIF(FINALS_WEEK_THURSDAY_DATE[],Attendance!$J1075) &gt; 0, VLOOKUP(Attendance!$G1075,FINALS_WEEK_THURSDAY_PERIOD_SCHEDULE[],2,TRUE),
       VLOOKUP(Attendance!$G1075,REGULAR_WEEK_SCHEDULE[[Thursday]:[Period]],3,TRUE))),
IF(WEEKDAY(Attendance!$J1075) = 6,
       IF(COUNTIF(FINALS_WEEK_FRIDAY_DATE[],Attendance!$J1075) &gt; 0, VLOOKUP(Attendance!$G1075,FINALS_WEEK_FRIDAY_PERIOD_SCHEDULE[],2,TRUE),
       VLOOKUP(Attendance!$G1075,REGULAR_WEEK_SCHEDULE[[Friday]:[Period]],2,TRUE))))))))))</f>
        <v/>
      </c>
      <c r="J1075" s="41" t="str">
        <f t="shared" ca="1" si="53"/>
        <v/>
      </c>
      <c r="K1075" s="41" t="str">
        <f>IF($A1075 &lt;&gt; "",VLOOKUP($A1075,'Student reference sheet'!$A$2:$V$2329, 7,FALSE), "")</f>
        <v/>
      </c>
      <c r="L1075" s="30" t="str">
        <f>IF($A1075 ="", "", VLOOKUP($A1075, 'Student reference sheet'!$A$2:$Z$2603,23,FALSE))</f>
        <v/>
      </c>
      <c r="M1075" s="30" t="str">
        <f>IF($A1075 ="", "", VLOOKUP($A1075, 'Student reference sheet'!$A$2:$Z$2603,24,FALSE))</f>
        <v/>
      </c>
      <c r="N1075" s="30" t="str">
        <f>IF($A1075 ="", "", VLOOKUP($A1075, 'Student reference sheet'!$A$2:$Z$2603,26,FALSE))</f>
        <v/>
      </c>
      <c r="O1075" s="30" t="str">
        <f>IF($A1075 ="", "", VLOOKUP($A1075, 'Student reference sheet'!$A$2:$Z$2603,25,FALSE))</f>
        <v/>
      </c>
      <c r="P1075" s="39" t="str">
        <f>IF($A1075 = "", "", IF(OR(VLOOKUP($A1075,'Student reference sheet'!$A$2:$V$2400,8,FALSE) = "R",  VLOOKUP($A1075,'Student reference sheet'!$A$2:$V$2400,8,FALSE) = "L"), "X", ""))</f>
        <v/>
      </c>
      <c r="Q1075" s="39" t="str">
        <f>IF($A1075 ="", "", VLOOKUP($A1075, 'Student reference sheet'!$A$2:$V$2603,22,FALSE))</f>
        <v/>
      </c>
      <c r="R1075" s="39" t="str">
        <f>IF($A1075 &lt;&gt; "",VLOOKUP($A1075,'Student reference sheet'!$A$2:$V$2329, 5,FALSE), "")</f>
        <v/>
      </c>
      <c r="S1075" s="39" t="str">
        <f>IF($A1075 &lt;&gt; "",VLOOKUP($A1075,'Student reference sheet'!$A$2:$V$2329, 6,FALSE), "")</f>
        <v/>
      </c>
      <c r="T1075" s="30" t="str">
        <f>IF($A1075 = "","",
IF(VLOOKUP($A1075,'Student reference sheet'!$A$2:$V$2329, 10,FALSE) = "Y", "Hispanic",
IF(VLOOKUP($A1075,'Student reference sheet'!$A$2:$V$2329,11,FALSE) &lt;&gt; "",
IF(VLOOKUP($A1075,'Student reference sheet'!$A$2:$V$2329,11,FALSE) = "UNK", "Unknown", VLOOKUP(VALUE(VLOOKUP($A1075,'Student reference sheet'!$A$2:$V$2329,11,FALSE)),'Ethnicity Reference'!$A$2:$B$22,2,FALSE)),
IF(VLOOKUP($A1075,'Student reference sheet'!$A$2:$V$2329,9,FALSE) &lt;&gt; "", VLOOKUP(VALUE(VLOOKUP($A1075,'Student reference sheet'!$A$2:$V$2329,9,FALSE)),'Ethnicity Reference'!$A$2:$B$22,2,FALSE),"Unknown"))))</f>
        <v/>
      </c>
      <c r="U1075" s="35"/>
    </row>
    <row r="1076" spans="1:21" ht="15.75">
      <c r="A1076" s="47"/>
      <c r="B1076" s="33"/>
      <c r="C1076" s="39" t="str">
        <f>IF($A1076 &lt;&gt; "",VLOOKUP($A1076,'Student reference sheet'!$A$2:$V$2329, 3,FALSE), "")</f>
        <v/>
      </c>
      <c r="D1076" s="39" t="str">
        <f>IF($A1076 &lt;&gt; "",VLOOKUP($A1076,'Student reference sheet'!$A$2:$V$2329, 2,FALSE), "")</f>
        <v/>
      </c>
      <c r="E1076" s="35"/>
      <c r="F1076" s="34"/>
      <c r="G1076" s="40" t="str">
        <f t="shared" ca="1" si="51"/>
        <v/>
      </c>
      <c r="H1076" s="40" t="str">
        <f t="shared" ca="1" si="52"/>
        <v/>
      </c>
      <c r="I1076" s="36" t="str">
        <f>IF($A1076 = "", "",
IF(COUNTIF(MINIMUM_DAY_DATES[], Attendance!J1076) &gt; 0, VLOOKUP(Attendance!$G1076,MINIMUM_DAY_PERIOD_SCHEDULE[], 2,TRUE),
IF(COUNTIF(RALLY_DATES[], Attendance!J1076) &gt; 0, VLOOKUP(Attendance!$G1076,RALLY_PERIOD_SCHEDULE[], 2,TRUE),
IF(WEEKDAY(Attendance!$J1076) = 2,
       IF(COUNTIF(FINALS_WEEK_MONDAY_DATE[],Attendance!$J1076) &gt; 0, VLOOKUP(Attendance!$G1076,FINALS_WEEK_MONDAY_PERIOD_SCHEDULE[],2,TRUE),
       VLOOKUP(Attendance!$G1076,REGULAR_WEEK_SCHEDULE[],6,TRUE)),
IF(WEEKDAY($J1076) = 3,
       IF(COUNTIF(FINALS_WEEK_TUESDAY_DATE[],Attendance!$J1076) &gt; 0, VLOOKUP(Attendance!$G1076,FINALS_WEEK_TUESDAY_PERIOD_SCHEDULE[],2,TRUE),
       VLOOKUP(Attendance!$G1076,REGULAR_WEEK_SCHEDULE[[Tuesday]:[Period]],5,TRUE)),
IF(WEEKDAY(Attendance!$J1076) = 4,
        IF(COUNTIF(BLOCK_WEDNESDAY_DATES[],Attendance!$J1076) &gt; 0, VLOOKUP(Attendance!$G1076,BLOCK_WEDNESDAY_PERIOD_SCHEDULE[],2,TRUE),
        IF(COUNTIF(FINALS_WEEK_WEDNESDAY_DATE[],Attendance!$J1076) &gt; 0, VLOOKUP(Attendance!$G1076,FINALS_WEEK_WEDNESDAY_PERIOD_SCHEDULE[],2,TRUE),
       VLOOKUP(Attendance!$G1076,REGULAR_WEEK_SCHEDULE[[Wednesday]:[Period]],4,TRUE))),
IF(WEEKDAY($J1076) = 5,
       IF(COUNTIF(BLOCK_THURSDAY_DATES[],Attendance!$J1076) &gt; 0, VLOOKUP(Attendance!$G1076,BLOCK_THURSDAY_PERIOD_SCHEDULE[],2,TRUE),
       IF(COUNTIF(FINALS_WEEK_THURSDAY_DATE[],Attendance!$J1076) &gt; 0, VLOOKUP(Attendance!$G1076,FINALS_WEEK_THURSDAY_PERIOD_SCHEDULE[],2,TRUE),
       VLOOKUP(Attendance!$G1076,REGULAR_WEEK_SCHEDULE[[Thursday]:[Period]],3,TRUE))),
IF(WEEKDAY(Attendance!$J1076) = 6,
       IF(COUNTIF(FINALS_WEEK_FRIDAY_DATE[],Attendance!$J1076) &gt; 0, VLOOKUP(Attendance!$G1076,FINALS_WEEK_FRIDAY_PERIOD_SCHEDULE[],2,TRUE),
       VLOOKUP(Attendance!$G1076,REGULAR_WEEK_SCHEDULE[[Friday]:[Period]],2,TRUE))))))))))</f>
        <v/>
      </c>
      <c r="J1076" s="41" t="str">
        <f t="shared" ca="1" si="53"/>
        <v/>
      </c>
      <c r="K1076" s="41" t="str">
        <f>IF($A1076 &lt;&gt; "",VLOOKUP($A1076,'Student reference sheet'!$A$2:$V$2329, 7,FALSE), "")</f>
        <v/>
      </c>
      <c r="L1076" s="30" t="str">
        <f>IF($A1076 ="", "", VLOOKUP($A1076, 'Student reference sheet'!$A$2:$Z$2603,23,FALSE))</f>
        <v/>
      </c>
      <c r="M1076" s="30" t="str">
        <f>IF($A1076 ="", "", VLOOKUP($A1076, 'Student reference sheet'!$A$2:$Z$2603,24,FALSE))</f>
        <v/>
      </c>
      <c r="N1076" s="30" t="str">
        <f>IF($A1076 ="", "", VLOOKUP($A1076, 'Student reference sheet'!$A$2:$Z$2603,26,FALSE))</f>
        <v/>
      </c>
      <c r="O1076" s="30" t="str">
        <f>IF($A1076 ="", "", VLOOKUP($A1076, 'Student reference sheet'!$A$2:$Z$2603,25,FALSE))</f>
        <v/>
      </c>
      <c r="P1076" s="39" t="str">
        <f>IF($A1076 = "", "", IF(OR(VLOOKUP($A1076,'Student reference sheet'!$A$2:$V$2400,8,FALSE) = "R",  VLOOKUP($A1076,'Student reference sheet'!$A$2:$V$2400,8,FALSE) = "L"), "X", ""))</f>
        <v/>
      </c>
      <c r="Q1076" s="39" t="str">
        <f>IF($A1076 ="", "", VLOOKUP($A1076, 'Student reference sheet'!$A$2:$V$2603,22,FALSE))</f>
        <v/>
      </c>
      <c r="R1076" s="39" t="str">
        <f>IF($A1076 &lt;&gt; "",VLOOKUP($A1076,'Student reference sheet'!$A$2:$V$2329, 5,FALSE), "")</f>
        <v/>
      </c>
      <c r="S1076" s="39" t="str">
        <f>IF($A1076 &lt;&gt; "",VLOOKUP($A1076,'Student reference sheet'!$A$2:$V$2329, 6,FALSE), "")</f>
        <v/>
      </c>
      <c r="T1076" s="30" t="str">
        <f>IF($A1076 = "","",
IF(VLOOKUP($A1076,'Student reference sheet'!$A$2:$V$2329, 10,FALSE) = "Y", "Hispanic",
IF(VLOOKUP($A1076,'Student reference sheet'!$A$2:$V$2329,11,FALSE) &lt;&gt; "",
IF(VLOOKUP($A1076,'Student reference sheet'!$A$2:$V$2329,11,FALSE) = "UNK", "Unknown", VLOOKUP(VALUE(VLOOKUP($A1076,'Student reference sheet'!$A$2:$V$2329,11,FALSE)),'Ethnicity Reference'!$A$2:$B$22,2,FALSE)),
IF(VLOOKUP($A1076,'Student reference sheet'!$A$2:$V$2329,9,FALSE) &lt;&gt; "", VLOOKUP(VALUE(VLOOKUP($A1076,'Student reference sheet'!$A$2:$V$2329,9,FALSE)),'Ethnicity Reference'!$A$2:$B$22,2,FALSE),"Unknown"))))</f>
        <v/>
      </c>
      <c r="U1076" s="35"/>
    </row>
    <row r="1077" spans="1:21" ht="15.75">
      <c r="A1077" s="47"/>
      <c r="B1077" s="33"/>
      <c r="C1077" s="39" t="str">
        <f>IF($A1077 &lt;&gt; "",VLOOKUP($A1077,'Student reference sheet'!$A$2:$V$2329, 3,FALSE), "")</f>
        <v/>
      </c>
      <c r="D1077" s="39" t="str">
        <f>IF($A1077 &lt;&gt; "",VLOOKUP($A1077,'Student reference sheet'!$A$2:$V$2329, 2,FALSE), "")</f>
        <v/>
      </c>
      <c r="E1077" s="35"/>
      <c r="F1077" s="34"/>
      <c r="G1077" s="40" t="str">
        <f t="shared" ca="1" si="51"/>
        <v/>
      </c>
      <c r="H1077" s="40" t="str">
        <f t="shared" ca="1" si="52"/>
        <v/>
      </c>
      <c r="I1077" s="36" t="str">
        <f>IF($A1077 = "", "",
IF(COUNTIF(MINIMUM_DAY_DATES[], Attendance!J1077) &gt; 0, VLOOKUP(Attendance!$G1077,MINIMUM_DAY_PERIOD_SCHEDULE[], 2,TRUE),
IF(COUNTIF(RALLY_DATES[], Attendance!J1077) &gt; 0, VLOOKUP(Attendance!$G1077,RALLY_PERIOD_SCHEDULE[], 2,TRUE),
IF(WEEKDAY(Attendance!$J1077) = 2,
       IF(COUNTIF(FINALS_WEEK_MONDAY_DATE[],Attendance!$J1077) &gt; 0, VLOOKUP(Attendance!$G1077,FINALS_WEEK_MONDAY_PERIOD_SCHEDULE[],2,TRUE),
       VLOOKUP(Attendance!$G1077,REGULAR_WEEK_SCHEDULE[],6,TRUE)),
IF(WEEKDAY($J1077) = 3,
       IF(COUNTIF(FINALS_WEEK_TUESDAY_DATE[],Attendance!$J1077) &gt; 0, VLOOKUP(Attendance!$G1077,FINALS_WEEK_TUESDAY_PERIOD_SCHEDULE[],2,TRUE),
       VLOOKUP(Attendance!$G1077,REGULAR_WEEK_SCHEDULE[[Tuesday]:[Period]],5,TRUE)),
IF(WEEKDAY(Attendance!$J1077) = 4,
        IF(COUNTIF(BLOCK_WEDNESDAY_DATES[],Attendance!$J1077) &gt; 0, VLOOKUP(Attendance!$G1077,BLOCK_WEDNESDAY_PERIOD_SCHEDULE[],2,TRUE),
        IF(COUNTIF(FINALS_WEEK_WEDNESDAY_DATE[],Attendance!$J1077) &gt; 0, VLOOKUP(Attendance!$G1077,FINALS_WEEK_WEDNESDAY_PERIOD_SCHEDULE[],2,TRUE),
       VLOOKUP(Attendance!$G1077,REGULAR_WEEK_SCHEDULE[[Wednesday]:[Period]],4,TRUE))),
IF(WEEKDAY($J1077) = 5,
       IF(COUNTIF(BLOCK_THURSDAY_DATES[],Attendance!$J1077) &gt; 0, VLOOKUP(Attendance!$G1077,BLOCK_THURSDAY_PERIOD_SCHEDULE[],2,TRUE),
       IF(COUNTIF(FINALS_WEEK_THURSDAY_DATE[],Attendance!$J1077) &gt; 0, VLOOKUP(Attendance!$G1077,FINALS_WEEK_THURSDAY_PERIOD_SCHEDULE[],2,TRUE),
       VLOOKUP(Attendance!$G1077,REGULAR_WEEK_SCHEDULE[[Thursday]:[Period]],3,TRUE))),
IF(WEEKDAY(Attendance!$J1077) = 6,
       IF(COUNTIF(FINALS_WEEK_FRIDAY_DATE[],Attendance!$J1077) &gt; 0, VLOOKUP(Attendance!$G1077,FINALS_WEEK_FRIDAY_PERIOD_SCHEDULE[],2,TRUE),
       VLOOKUP(Attendance!$G1077,REGULAR_WEEK_SCHEDULE[[Friday]:[Period]],2,TRUE))))))))))</f>
        <v/>
      </c>
      <c r="J1077" s="41" t="str">
        <f t="shared" ca="1" si="53"/>
        <v/>
      </c>
      <c r="K1077" s="41" t="str">
        <f>IF($A1077 &lt;&gt; "",VLOOKUP($A1077,'Student reference sheet'!$A$2:$V$2329, 7,FALSE), "")</f>
        <v/>
      </c>
      <c r="L1077" s="30" t="str">
        <f>IF($A1077 ="", "", VLOOKUP($A1077, 'Student reference sheet'!$A$2:$Z$2603,23,FALSE))</f>
        <v/>
      </c>
      <c r="M1077" s="30" t="str">
        <f>IF($A1077 ="", "", VLOOKUP($A1077, 'Student reference sheet'!$A$2:$Z$2603,24,FALSE))</f>
        <v/>
      </c>
      <c r="N1077" s="30" t="str">
        <f>IF($A1077 ="", "", VLOOKUP($A1077, 'Student reference sheet'!$A$2:$Z$2603,26,FALSE))</f>
        <v/>
      </c>
      <c r="O1077" s="30" t="str">
        <f>IF($A1077 ="", "", VLOOKUP($A1077, 'Student reference sheet'!$A$2:$Z$2603,25,FALSE))</f>
        <v/>
      </c>
      <c r="P1077" s="39" t="str">
        <f>IF($A1077 = "", "", IF(OR(VLOOKUP($A1077,'Student reference sheet'!$A$2:$V$2400,8,FALSE) = "R",  VLOOKUP($A1077,'Student reference sheet'!$A$2:$V$2400,8,FALSE) = "L"), "X", ""))</f>
        <v/>
      </c>
      <c r="Q1077" s="39" t="str">
        <f>IF($A1077 ="", "", VLOOKUP($A1077, 'Student reference sheet'!$A$2:$V$2603,22,FALSE))</f>
        <v/>
      </c>
      <c r="R1077" s="39" t="str">
        <f>IF($A1077 &lt;&gt; "",VLOOKUP($A1077,'Student reference sheet'!$A$2:$V$2329, 5,FALSE), "")</f>
        <v/>
      </c>
      <c r="S1077" s="39" t="str">
        <f>IF($A1077 &lt;&gt; "",VLOOKUP($A1077,'Student reference sheet'!$A$2:$V$2329, 6,FALSE), "")</f>
        <v/>
      </c>
      <c r="T1077" s="30" t="str">
        <f>IF($A1077 = "","",
IF(VLOOKUP($A1077,'Student reference sheet'!$A$2:$V$2329, 10,FALSE) = "Y", "Hispanic",
IF(VLOOKUP($A1077,'Student reference sheet'!$A$2:$V$2329,11,FALSE) &lt;&gt; "",
IF(VLOOKUP($A1077,'Student reference sheet'!$A$2:$V$2329,11,FALSE) = "UNK", "Unknown", VLOOKUP(VALUE(VLOOKUP($A1077,'Student reference sheet'!$A$2:$V$2329,11,FALSE)),'Ethnicity Reference'!$A$2:$B$22,2,FALSE)),
IF(VLOOKUP($A1077,'Student reference sheet'!$A$2:$V$2329,9,FALSE) &lt;&gt; "", VLOOKUP(VALUE(VLOOKUP($A1077,'Student reference sheet'!$A$2:$V$2329,9,FALSE)),'Ethnicity Reference'!$A$2:$B$22,2,FALSE),"Unknown"))))</f>
        <v/>
      </c>
      <c r="U1077" s="35"/>
    </row>
    <row r="1078" spans="1:21" ht="15.75">
      <c r="A1078" s="47"/>
      <c r="B1078" s="33"/>
      <c r="C1078" s="39" t="str">
        <f>IF($A1078 &lt;&gt; "",VLOOKUP($A1078,'Student reference sheet'!$A$2:$V$2329, 3,FALSE), "")</f>
        <v/>
      </c>
      <c r="D1078" s="39" t="str">
        <f>IF($A1078 &lt;&gt; "",VLOOKUP($A1078,'Student reference sheet'!$A$2:$V$2329, 2,FALSE), "")</f>
        <v/>
      </c>
      <c r="E1078" s="35"/>
      <c r="F1078" s="34"/>
      <c r="G1078" s="40" t="str">
        <f t="shared" ca="1" si="51"/>
        <v/>
      </c>
      <c r="H1078" s="40" t="str">
        <f t="shared" ca="1" si="52"/>
        <v/>
      </c>
      <c r="I1078" s="36" t="str">
        <f>IF($A1078 = "", "",
IF(COUNTIF(MINIMUM_DAY_DATES[], Attendance!J1078) &gt; 0, VLOOKUP(Attendance!$G1078,MINIMUM_DAY_PERIOD_SCHEDULE[], 2,TRUE),
IF(COUNTIF(RALLY_DATES[], Attendance!J1078) &gt; 0, VLOOKUP(Attendance!$G1078,RALLY_PERIOD_SCHEDULE[], 2,TRUE),
IF(WEEKDAY(Attendance!$J1078) = 2,
       IF(COUNTIF(FINALS_WEEK_MONDAY_DATE[],Attendance!$J1078) &gt; 0, VLOOKUP(Attendance!$G1078,FINALS_WEEK_MONDAY_PERIOD_SCHEDULE[],2,TRUE),
       VLOOKUP(Attendance!$G1078,REGULAR_WEEK_SCHEDULE[],6,TRUE)),
IF(WEEKDAY($J1078) = 3,
       IF(COUNTIF(FINALS_WEEK_TUESDAY_DATE[],Attendance!$J1078) &gt; 0, VLOOKUP(Attendance!$G1078,FINALS_WEEK_TUESDAY_PERIOD_SCHEDULE[],2,TRUE),
       VLOOKUP(Attendance!$G1078,REGULAR_WEEK_SCHEDULE[[Tuesday]:[Period]],5,TRUE)),
IF(WEEKDAY(Attendance!$J1078) = 4,
        IF(COUNTIF(BLOCK_WEDNESDAY_DATES[],Attendance!$J1078) &gt; 0, VLOOKUP(Attendance!$G1078,BLOCK_WEDNESDAY_PERIOD_SCHEDULE[],2,TRUE),
        IF(COUNTIF(FINALS_WEEK_WEDNESDAY_DATE[],Attendance!$J1078) &gt; 0, VLOOKUP(Attendance!$G1078,FINALS_WEEK_WEDNESDAY_PERIOD_SCHEDULE[],2,TRUE),
       VLOOKUP(Attendance!$G1078,REGULAR_WEEK_SCHEDULE[[Wednesday]:[Period]],4,TRUE))),
IF(WEEKDAY($J1078) = 5,
       IF(COUNTIF(BLOCK_THURSDAY_DATES[],Attendance!$J1078) &gt; 0, VLOOKUP(Attendance!$G1078,BLOCK_THURSDAY_PERIOD_SCHEDULE[],2,TRUE),
       IF(COUNTIF(FINALS_WEEK_THURSDAY_DATE[],Attendance!$J1078) &gt; 0, VLOOKUP(Attendance!$G1078,FINALS_WEEK_THURSDAY_PERIOD_SCHEDULE[],2,TRUE),
       VLOOKUP(Attendance!$G1078,REGULAR_WEEK_SCHEDULE[[Thursday]:[Period]],3,TRUE))),
IF(WEEKDAY(Attendance!$J1078) = 6,
       IF(COUNTIF(FINALS_WEEK_FRIDAY_DATE[],Attendance!$J1078) &gt; 0, VLOOKUP(Attendance!$G1078,FINALS_WEEK_FRIDAY_PERIOD_SCHEDULE[],2,TRUE),
       VLOOKUP(Attendance!$G1078,REGULAR_WEEK_SCHEDULE[[Friday]:[Period]],2,TRUE))))))))))</f>
        <v/>
      </c>
      <c r="J1078" s="41" t="str">
        <f t="shared" ca="1" si="53"/>
        <v/>
      </c>
      <c r="K1078" s="41" t="str">
        <f>IF($A1078 &lt;&gt; "",VLOOKUP($A1078,'Student reference sheet'!$A$2:$V$2329, 7,FALSE), "")</f>
        <v/>
      </c>
      <c r="L1078" s="30" t="str">
        <f>IF($A1078 ="", "", VLOOKUP($A1078, 'Student reference sheet'!$A$2:$Z$2603,23,FALSE))</f>
        <v/>
      </c>
      <c r="M1078" s="30" t="str">
        <f>IF($A1078 ="", "", VLOOKUP($A1078, 'Student reference sheet'!$A$2:$Z$2603,24,FALSE))</f>
        <v/>
      </c>
      <c r="N1078" s="30" t="str">
        <f>IF($A1078 ="", "", VLOOKUP($A1078, 'Student reference sheet'!$A$2:$Z$2603,26,FALSE))</f>
        <v/>
      </c>
      <c r="O1078" s="30" t="str">
        <f>IF($A1078 ="", "", VLOOKUP($A1078, 'Student reference sheet'!$A$2:$Z$2603,25,FALSE))</f>
        <v/>
      </c>
      <c r="P1078" s="39" t="str">
        <f>IF($A1078 = "", "", IF(OR(VLOOKUP($A1078,'Student reference sheet'!$A$2:$V$2400,8,FALSE) = "R",  VLOOKUP($A1078,'Student reference sheet'!$A$2:$V$2400,8,FALSE) = "L"), "X", ""))</f>
        <v/>
      </c>
      <c r="Q1078" s="39" t="str">
        <f>IF($A1078 ="", "", VLOOKUP($A1078, 'Student reference sheet'!$A$2:$V$2603,22,FALSE))</f>
        <v/>
      </c>
      <c r="R1078" s="39" t="str">
        <f>IF($A1078 &lt;&gt; "",VLOOKUP($A1078,'Student reference sheet'!$A$2:$V$2329, 5,FALSE), "")</f>
        <v/>
      </c>
      <c r="S1078" s="39" t="str">
        <f>IF($A1078 &lt;&gt; "",VLOOKUP($A1078,'Student reference sheet'!$A$2:$V$2329, 6,FALSE), "")</f>
        <v/>
      </c>
      <c r="T1078" s="30" t="str">
        <f>IF($A1078 = "","",
IF(VLOOKUP($A1078,'Student reference sheet'!$A$2:$V$2329, 10,FALSE) = "Y", "Hispanic",
IF(VLOOKUP($A1078,'Student reference sheet'!$A$2:$V$2329,11,FALSE) &lt;&gt; "",
IF(VLOOKUP($A1078,'Student reference sheet'!$A$2:$V$2329,11,FALSE) = "UNK", "Unknown", VLOOKUP(VALUE(VLOOKUP($A1078,'Student reference sheet'!$A$2:$V$2329,11,FALSE)),'Ethnicity Reference'!$A$2:$B$22,2,FALSE)),
IF(VLOOKUP($A1078,'Student reference sheet'!$A$2:$V$2329,9,FALSE) &lt;&gt; "", VLOOKUP(VALUE(VLOOKUP($A1078,'Student reference sheet'!$A$2:$V$2329,9,FALSE)),'Ethnicity Reference'!$A$2:$B$22,2,FALSE),"Unknown"))))</f>
        <v/>
      </c>
      <c r="U1078" s="35"/>
    </row>
    <row r="1079" spans="1:21" ht="15.75">
      <c r="A1079" s="47"/>
      <c r="B1079" s="33"/>
      <c r="C1079" s="39" t="str">
        <f>IF($A1079 &lt;&gt; "",VLOOKUP($A1079,'Student reference sheet'!$A$2:$V$2329, 3,FALSE), "")</f>
        <v/>
      </c>
      <c r="D1079" s="39" t="str">
        <f>IF($A1079 &lt;&gt; "",VLOOKUP($A1079,'Student reference sheet'!$A$2:$V$2329, 2,FALSE), "")</f>
        <v/>
      </c>
      <c r="E1079" s="35"/>
      <c r="F1079" s="34"/>
      <c r="G1079" s="40" t="str">
        <f t="shared" ca="1" si="51"/>
        <v/>
      </c>
      <c r="H1079" s="40" t="str">
        <f t="shared" ca="1" si="52"/>
        <v/>
      </c>
      <c r="I1079" s="36" t="str">
        <f>IF($A1079 = "", "",
IF(COUNTIF(MINIMUM_DAY_DATES[], Attendance!J1079) &gt; 0, VLOOKUP(Attendance!$G1079,MINIMUM_DAY_PERIOD_SCHEDULE[], 2,TRUE),
IF(COUNTIF(RALLY_DATES[], Attendance!J1079) &gt; 0, VLOOKUP(Attendance!$G1079,RALLY_PERIOD_SCHEDULE[], 2,TRUE),
IF(WEEKDAY(Attendance!$J1079) = 2,
       IF(COUNTIF(FINALS_WEEK_MONDAY_DATE[],Attendance!$J1079) &gt; 0, VLOOKUP(Attendance!$G1079,FINALS_WEEK_MONDAY_PERIOD_SCHEDULE[],2,TRUE),
       VLOOKUP(Attendance!$G1079,REGULAR_WEEK_SCHEDULE[],6,TRUE)),
IF(WEEKDAY($J1079) = 3,
       IF(COUNTIF(FINALS_WEEK_TUESDAY_DATE[],Attendance!$J1079) &gt; 0, VLOOKUP(Attendance!$G1079,FINALS_WEEK_TUESDAY_PERIOD_SCHEDULE[],2,TRUE),
       VLOOKUP(Attendance!$G1079,REGULAR_WEEK_SCHEDULE[[Tuesday]:[Period]],5,TRUE)),
IF(WEEKDAY(Attendance!$J1079) = 4,
        IF(COUNTIF(BLOCK_WEDNESDAY_DATES[],Attendance!$J1079) &gt; 0, VLOOKUP(Attendance!$G1079,BLOCK_WEDNESDAY_PERIOD_SCHEDULE[],2,TRUE),
        IF(COUNTIF(FINALS_WEEK_WEDNESDAY_DATE[],Attendance!$J1079) &gt; 0, VLOOKUP(Attendance!$G1079,FINALS_WEEK_WEDNESDAY_PERIOD_SCHEDULE[],2,TRUE),
       VLOOKUP(Attendance!$G1079,REGULAR_WEEK_SCHEDULE[[Wednesday]:[Period]],4,TRUE))),
IF(WEEKDAY($J1079) = 5,
       IF(COUNTIF(BLOCK_THURSDAY_DATES[],Attendance!$J1079) &gt; 0, VLOOKUP(Attendance!$G1079,BLOCK_THURSDAY_PERIOD_SCHEDULE[],2,TRUE),
       IF(COUNTIF(FINALS_WEEK_THURSDAY_DATE[],Attendance!$J1079) &gt; 0, VLOOKUP(Attendance!$G1079,FINALS_WEEK_THURSDAY_PERIOD_SCHEDULE[],2,TRUE),
       VLOOKUP(Attendance!$G1079,REGULAR_WEEK_SCHEDULE[[Thursday]:[Period]],3,TRUE))),
IF(WEEKDAY(Attendance!$J1079) = 6,
       IF(COUNTIF(FINALS_WEEK_FRIDAY_DATE[],Attendance!$J1079) &gt; 0, VLOOKUP(Attendance!$G1079,FINALS_WEEK_FRIDAY_PERIOD_SCHEDULE[],2,TRUE),
       VLOOKUP(Attendance!$G1079,REGULAR_WEEK_SCHEDULE[[Friday]:[Period]],2,TRUE))))))))))</f>
        <v/>
      </c>
      <c r="J1079" s="41" t="str">
        <f t="shared" ca="1" si="53"/>
        <v/>
      </c>
      <c r="K1079" s="41" t="str">
        <f>IF($A1079 &lt;&gt; "",VLOOKUP($A1079,'Student reference sheet'!$A$2:$V$2329, 7,FALSE), "")</f>
        <v/>
      </c>
      <c r="L1079" s="30" t="str">
        <f>IF($A1079 ="", "", VLOOKUP($A1079, 'Student reference sheet'!$A$2:$Z$2603,23,FALSE))</f>
        <v/>
      </c>
      <c r="M1079" s="30" t="str">
        <f>IF($A1079 ="", "", VLOOKUP($A1079, 'Student reference sheet'!$A$2:$Z$2603,24,FALSE))</f>
        <v/>
      </c>
      <c r="N1079" s="30" t="str">
        <f>IF($A1079 ="", "", VLOOKUP($A1079, 'Student reference sheet'!$A$2:$Z$2603,26,FALSE))</f>
        <v/>
      </c>
      <c r="O1079" s="30" t="str">
        <f>IF($A1079 ="", "", VLOOKUP($A1079, 'Student reference sheet'!$A$2:$Z$2603,25,FALSE))</f>
        <v/>
      </c>
      <c r="P1079" s="39" t="str">
        <f>IF($A1079 = "", "", IF(OR(VLOOKUP($A1079,'Student reference sheet'!$A$2:$V$2400,8,FALSE) = "R",  VLOOKUP($A1079,'Student reference sheet'!$A$2:$V$2400,8,FALSE) = "L"), "X", ""))</f>
        <v/>
      </c>
      <c r="Q1079" s="39" t="str">
        <f>IF($A1079 ="", "", VLOOKUP($A1079, 'Student reference sheet'!$A$2:$V$2603,22,FALSE))</f>
        <v/>
      </c>
      <c r="R1079" s="39" t="str">
        <f>IF($A1079 &lt;&gt; "",VLOOKUP($A1079,'Student reference sheet'!$A$2:$V$2329, 5,FALSE), "")</f>
        <v/>
      </c>
      <c r="S1079" s="39" t="str">
        <f>IF($A1079 &lt;&gt; "",VLOOKUP($A1079,'Student reference sheet'!$A$2:$V$2329, 6,FALSE), "")</f>
        <v/>
      </c>
      <c r="T1079" s="30" t="str">
        <f>IF($A1079 = "","",
IF(VLOOKUP($A1079,'Student reference sheet'!$A$2:$V$2329, 10,FALSE) = "Y", "Hispanic",
IF(VLOOKUP($A1079,'Student reference sheet'!$A$2:$V$2329,11,FALSE) &lt;&gt; "",
IF(VLOOKUP($A1079,'Student reference sheet'!$A$2:$V$2329,11,FALSE) = "UNK", "Unknown", VLOOKUP(VALUE(VLOOKUP($A1079,'Student reference sheet'!$A$2:$V$2329,11,FALSE)),'Ethnicity Reference'!$A$2:$B$22,2,FALSE)),
IF(VLOOKUP($A1079,'Student reference sheet'!$A$2:$V$2329,9,FALSE) &lt;&gt; "", VLOOKUP(VALUE(VLOOKUP($A1079,'Student reference sheet'!$A$2:$V$2329,9,FALSE)),'Ethnicity Reference'!$A$2:$B$22,2,FALSE),"Unknown"))))</f>
        <v/>
      </c>
      <c r="U1079" s="35"/>
    </row>
    <row r="1080" spans="1:21" ht="15.75">
      <c r="A1080" s="47"/>
      <c r="B1080" s="33"/>
      <c r="C1080" s="39" t="str">
        <f>IF($A1080 &lt;&gt; "",VLOOKUP($A1080,'Student reference sheet'!$A$2:$V$2329, 3,FALSE), "")</f>
        <v/>
      </c>
      <c r="D1080" s="39" t="str">
        <f>IF($A1080 &lt;&gt; "",VLOOKUP($A1080,'Student reference sheet'!$A$2:$V$2329, 2,FALSE), "")</f>
        <v/>
      </c>
      <c r="E1080" s="35"/>
      <c r="F1080" s="34"/>
      <c r="G1080" s="40" t="str">
        <f t="shared" ca="1" si="51"/>
        <v/>
      </c>
      <c r="H1080" s="40" t="str">
        <f t="shared" ca="1" si="52"/>
        <v/>
      </c>
      <c r="I1080" s="36" t="str">
        <f>IF($A1080 = "", "",
IF(COUNTIF(MINIMUM_DAY_DATES[], Attendance!J1080) &gt; 0, VLOOKUP(Attendance!$G1080,MINIMUM_DAY_PERIOD_SCHEDULE[], 2,TRUE),
IF(COUNTIF(RALLY_DATES[], Attendance!J1080) &gt; 0, VLOOKUP(Attendance!$G1080,RALLY_PERIOD_SCHEDULE[], 2,TRUE),
IF(WEEKDAY(Attendance!$J1080) = 2,
       IF(COUNTIF(FINALS_WEEK_MONDAY_DATE[],Attendance!$J1080) &gt; 0, VLOOKUP(Attendance!$G1080,FINALS_WEEK_MONDAY_PERIOD_SCHEDULE[],2,TRUE),
       VLOOKUP(Attendance!$G1080,REGULAR_WEEK_SCHEDULE[],6,TRUE)),
IF(WEEKDAY($J1080) = 3,
       IF(COUNTIF(FINALS_WEEK_TUESDAY_DATE[],Attendance!$J1080) &gt; 0, VLOOKUP(Attendance!$G1080,FINALS_WEEK_TUESDAY_PERIOD_SCHEDULE[],2,TRUE),
       VLOOKUP(Attendance!$G1080,REGULAR_WEEK_SCHEDULE[[Tuesday]:[Period]],5,TRUE)),
IF(WEEKDAY(Attendance!$J1080) = 4,
        IF(COUNTIF(BLOCK_WEDNESDAY_DATES[],Attendance!$J1080) &gt; 0, VLOOKUP(Attendance!$G1080,BLOCK_WEDNESDAY_PERIOD_SCHEDULE[],2,TRUE),
        IF(COUNTIF(FINALS_WEEK_WEDNESDAY_DATE[],Attendance!$J1080) &gt; 0, VLOOKUP(Attendance!$G1080,FINALS_WEEK_WEDNESDAY_PERIOD_SCHEDULE[],2,TRUE),
       VLOOKUP(Attendance!$G1080,REGULAR_WEEK_SCHEDULE[[Wednesday]:[Period]],4,TRUE))),
IF(WEEKDAY($J1080) = 5,
       IF(COUNTIF(BLOCK_THURSDAY_DATES[],Attendance!$J1080) &gt; 0, VLOOKUP(Attendance!$G1080,BLOCK_THURSDAY_PERIOD_SCHEDULE[],2,TRUE),
       IF(COUNTIF(FINALS_WEEK_THURSDAY_DATE[],Attendance!$J1080) &gt; 0, VLOOKUP(Attendance!$G1080,FINALS_WEEK_THURSDAY_PERIOD_SCHEDULE[],2,TRUE),
       VLOOKUP(Attendance!$G1080,REGULAR_WEEK_SCHEDULE[[Thursday]:[Period]],3,TRUE))),
IF(WEEKDAY(Attendance!$J1080) = 6,
       IF(COUNTIF(FINALS_WEEK_FRIDAY_DATE[],Attendance!$J1080) &gt; 0, VLOOKUP(Attendance!$G1080,FINALS_WEEK_FRIDAY_PERIOD_SCHEDULE[],2,TRUE),
       VLOOKUP(Attendance!$G1080,REGULAR_WEEK_SCHEDULE[[Friday]:[Period]],2,TRUE))))))))))</f>
        <v/>
      </c>
      <c r="J1080" s="41" t="str">
        <f t="shared" ca="1" si="53"/>
        <v/>
      </c>
      <c r="K1080" s="41" t="str">
        <f>IF($A1080 &lt;&gt; "",VLOOKUP($A1080,'Student reference sheet'!$A$2:$V$2329, 7,FALSE), "")</f>
        <v/>
      </c>
      <c r="L1080" s="30" t="str">
        <f>IF($A1080 ="", "", VLOOKUP($A1080, 'Student reference sheet'!$A$2:$Z$2603,23,FALSE))</f>
        <v/>
      </c>
      <c r="M1080" s="30" t="str">
        <f>IF($A1080 ="", "", VLOOKUP($A1080, 'Student reference sheet'!$A$2:$Z$2603,24,FALSE))</f>
        <v/>
      </c>
      <c r="N1080" s="30" t="str">
        <f>IF($A1080 ="", "", VLOOKUP($A1080, 'Student reference sheet'!$A$2:$Z$2603,26,FALSE))</f>
        <v/>
      </c>
      <c r="O1080" s="30" t="str">
        <f>IF($A1080 ="", "", VLOOKUP($A1080, 'Student reference sheet'!$A$2:$Z$2603,25,FALSE))</f>
        <v/>
      </c>
      <c r="P1080" s="39" t="str">
        <f>IF($A1080 = "", "", IF(OR(VLOOKUP($A1080,'Student reference sheet'!$A$2:$V$2400,8,FALSE) = "R",  VLOOKUP($A1080,'Student reference sheet'!$A$2:$V$2400,8,FALSE) = "L"), "X", ""))</f>
        <v/>
      </c>
      <c r="Q1080" s="39" t="str">
        <f>IF($A1080 ="", "", VLOOKUP($A1080, 'Student reference sheet'!$A$2:$V$2603,22,FALSE))</f>
        <v/>
      </c>
      <c r="R1080" s="39" t="str">
        <f>IF($A1080 &lt;&gt; "",VLOOKUP($A1080,'Student reference sheet'!$A$2:$V$2329, 5,FALSE), "")</f>
        <v/>
      </c>
      <c r="S1080" s="39" t="str">
        <f>IF($A1080 &lt;&gt; "",VLOOKUP($A1080,'Student reference sheet'!$A$2:$V$2329, 6,FALSE), "")</f>
        <v/>
      </c>
      <c r="T1080" s="30" t="str">
        <f>IF($A1080 = "","",
IF(VLOOKUP($A1080,'Student reference sheet'!$A$2:$V$2329, 10,FALSE) = "Y", "Hispanic",
IF(VLOOKUP($A1080,'Student reference sheet'!$A$2:$V$2329,11,FALSE) &lt;&gt; "",
IF(VLOOKUP($A1080,'Student reference sheet'!$A$2:$V$2329,11,FALSE) = "UNK", "Unknown", VLOOKUP(VALUE(VLOOKUP($A1080,'Student reference sheet'!$A$2:$V$2329,11,FALSE)),'Ethnicity Reference'!$A$2:$B$22,2,FALSE)),
IF(VLOOKUP($A1080,'Student reference sheet'!$A$2:$V$2329,9,FALSE) &lt;&gt; "", VLOOKUP(VALUE(VLOOKUP($A1080,'Student reference sheet'!$A$2:$V$2329,9,FALSE)),'Ethnicity Reference'!$A$2:$B$22,2,FALSE),"Unknown"))))</f>
        <v/>
      </c>
      <c r="U1080" s="35"/>
    </row>
    <row r="1081" spans="1:21" ht="15.75">
      <c r="A1081" s="47"/>
      <c r="B1081" s="33"/>
      <c r="C1081" s="39" t="str">
        <f>IF($A1081 &lt;&gt; "",VLOOKUP($A1081,'Student reference sheet'!$A$2:$V$2329, 3,FALSE), "")</f>
        <v/>
      </c>
      <c r="D1081" s="39" t="str">
        <f>IF($A1081 &lt;&gt; "",VLOOKUP($A1081,'Student reference sheet'!$A$2:$V$2329, 2,FALSE), "")</f>
        <v/>
      </c>
      <c r="E1081" s="35"/>
      <c r="F1081" s="34"/>
      <c r="G1081" s="40" t="str">
        <f t="shared" ca="1" si="51"/>
        <v/>
      </c>
      <c r="H1081" s="40" t="str">
        <f t="shared" ca="1" si="52"/>
        <v/>
      </c>
      <c r="I1081" s="36" t="str">
        <f>IF($A1081 = "", "",
IF(COUNTIF(MINIMUM_DAY_DATES[], Attendance!J1081) &gt; 0, VLOOKUP(Attendance!$G1081,MINIMUM_DAY_PERIOD_SCHEDULE[], 2,TRUE),
IF(COUNTIF(RALLY_DATES[], Attendance!J1081) &gt; 0, VLOOKUP(Attendance!$G1081,RALLY_PERIOD_SCHEDULE[], 2,TRUE),
IF(WEEKDAY(Attendance!$J1081) = 2,
       IF(COUNTIF(FINALS_WEEK_MONDAY_DATE[],Attendance!$J1081) &gt; 0, VLOOKUP(Attendance!$G1081,FINALS_WEEK_MONDAY_PERIOD_SCHEDULE[],2,TRUE),
       VLOOKUP(Attendance!$G1081,REGULAR_WEEK_SCHEDULE[],6,TRUE)),
IF(WEEKDAY($J1081) = 3,
       IF(COUNTIF(FINALS_WEEK_TUESDAY_DATE[],Attendance!$J1081) &gt; 0, VLOOKUP(Attendance!$G1081,FINALS_WEEK_TUESDAY_PERIOD_SCHEDULE[],2,TRUE),
       VLOOKUP(Attendance!$G1081,REGULAR_WEEK_SCHEDULE[[Tuesday]:[Period]],5,TRUE)),
IF(WEEKDAY(Attendance!$J1081) = 4,
        IF(COUNTIF(BLOCK_WEDNESDAY_DATES[],Attendance!$J1081) &gt; 0, VLOOKUP(Attendance!$G1081,BLOCK_WEDNESDAY_PERIOD_SCHEDULE[],2,TRUE),
        IF(COUNTIF(FINALS_WEEK_WEDNESDAY_DATE[],Attendance!$J1081) &gt; 0, VLOOKUP(Attendance!$G1081,FINALS_WEEK_WEDNESDAY_PERIOD_SCHEDULE[],2,TRUE),
       VLOOKUP(Attendance!$G1081,REGULAR_WEEK_SCHEDULE[[Wednesday]:[Period]],4,TRUE))),
IF(WEEKDAY($J1081) = 5,
       IF(COUNTIF(BLOCK_THURSDAY_DATES[],Attendance!$J1081) &gt; 0, VLOOKUP(Attendance!$G1081,BLOCK_THURSDAY_PERIOD_SCHEDULE[],2,TRUE),
       IF(COUNTIF(FINALS_WEEK_THURSDAY_DATE[],Attendance!$J1081) &gt; 0, VLOOKUP(Attendance!$G1081,FINALS_WEEK_THURSDAY_PERIOD_SCHEDULE[],2,TRUE),
       VLOOKUP(Attendance!$G1081,REGULAR_WEEK_SCHEDULE[[Thursday]:[Period]],3,TRUE))),
IF(WEEKDAY(Attendance!$J1081) = 6,
       IF(COUNTIF(FINALS_WEEK_FRIDAY_DATE[],Attendance!$J1081) &gt; 0, VLOOKUP(Attendance!$G1081,FINALS_WEEK_FRIDAY_PERIOD_SCHEDULE[],2,TRUE),
       VLOOKUP(Attendance!$G1081,REGULAR_WEEK_SCHEDULE[[Friday]:[Period]],2,TRUE))))))))))</f>
        <v/>
      </c>
      <c r="J1081" s="41" t="str">
        <f t="shared" ca="1" si="53"/>
        <v/>
      </c>
      <c r="K1081" s="41" t="str">
        <f>IF($A1081 &lt;&gt; "",VLOOKUP($A1081,'Student reference sheet'!$A$2:$V$2329, 7,FALSE), "")</f>
        <v/>
      </c>
      <c r="L1081" s="30" t="str">
        <f>IF($A1081 ="", "", VLOOKUP($A1081, 'Student reference sheet'!$A$2:$Z$2603,23,FALSE))</f>
        <v/>
      </c>
      <c r="M1081" s="30" t="str">
        <f>IF($A1081 ="", "", VLOOKUP($A1081, 'Student reference sheet'!$A$2:$Z$2603,24,FALSE))</f>
        <v/>
      </c>
      <c r="N1081" s="30" t="str">
        <f>IF($A1081 ="", "", VLOOKUP($A1081, 'Student reference sheet'!$A$2:$Z$2603,26,FALSE))</f>
        <v/>
      </c>
      <c r="O1081" s="30" t="str">
        <f>IF($A1081 ="", "", VLOOKUP($A1081, 'Student reference sheet'!$A$2:$Z$2603,25,FALSE))</f>
        <v/>
      </c>
      <c r="P1081" s="39" t="str">
        <f>IF($A1081 = "", "", IF(OR(VLOOKUP($A1081,'Student reference sheet'!$A$2:$V$2400,8,FALSE) = "R",  VLOOKUP($A1081,'Student reference sheet'!$A$2:$V$2400,8,FALSE) = "L"), "X", ""))</f>
        <v/>
      </c>
      <c r="Q1081" s="39" t="str">
        <f>IF($A1081 ="", "", VLOOKUP($A1081, 'Student reference sheet'!$A$2:$V$2603,22,FALSE))</f>
        <v/>
      </c>
      <c r="R1081" s="39" t="str">
        <f>IF($A1081 &lt;&gt; "",VLOOKUP($A1081,'Student reference sheet'!$A$2:$V$2329, 5,FALSE), "")</f>
        <v/>
      </c>
      <c r="S1081" s="39" t="str">
        <f>IF($A1081 &lt;&gt; "",VLOOKUP($A1081,'Student reference sheet'!$A$2:$V$2329, 6,FALSE), "")</f>
        <v/>
      </c>
      <c r="T1081" s="30" t="str">
        <f>IF($A1081 = "","",
IF(VLOOKUP($A1081,'Student reference sheet'!$A$2:$V$2329, 10,FALSE) = "Y", "Hispanic",
IF(VLOOKUP($A1081,'Student reference sheet'!$A$2:$V$2329,11,FALSE) &lt;&gt; "",
IF(VLOOKUP($A1081,'Student reference sheet'!$A$2:$V$2329,11,FALSE) = "UNK", "Unknown", VLOOKUP(VALUE(VLOOKUP($A1081,'Student reference sheet'!$A$2:$V$2329,11,FALSE)),'Ethnicity Reference'!$A$2:$B$22,2,FALSE)),
IF(VLOOKUP($A1081,'Student reference sheet'!$A$2:$V$2329,9,FALSE) &lt;&gt; "", VLOOKUP(VALUE(VLOOKUP($A1081,'Student reference sheet'!$A$2:$V$2329,9,FALSE)),'Ethnicity Reference'!$A$2:$B$22,2,FALSE),"Unknown"))))</f>
        <v/>
      </c>
      <c r="U1081" s="35"/>
    </row>
    <row r="1082" spans="1:21" ht="15.75">
      <c r="A1082" s="47"/>
      <c r="B1082" s="33"/>
      <c r="C1082" s="39" t="str">
        <f>IF($A1082 &lt;&gt; "",VLOOKUP($A1082,'Student reference sheet'!$A$2:$V$2329, 3,FALSE), "")</f>
        <v/>
      </c>
      <c r="D1082" s="39" t="str">
        <f>IF($A1082 &lt;&gt; "",VLOOKUP($A1082,'Student reference sheet'!$A$2:$V$2329, 2,FALSE), "")</f>
        <v/>
      </c>
      <c r="E1082" s="35"/>
      <c r="F1082" s="34"/>
      <c r="G1082" s="40" t="str">
        <f t="shared" ca="1" si="51"/>
        <v/>
      </c>
      <c r="H1082" s="40" t="str">
        <f t="shared" ca="1" si="52"/>
        <v/>
      </c>
      <c r="I1082" s="36" t="str">
        <f>IF($A1082 = "", "",
IF(COUNTIF(MINIMUM_DAY_DATES[], Attendance!J1082) &gt; 0, VLOOKUP(Attendance!$G1082,MINIMUM_DAY_PERIOD_SCHEDULE[], 2,TRUE),
IF(COUNTIF(RALLY_DATES[], Attendance!J1082) &gt; 0, VLOOKUP(Attendance!$G1082,RALLY_PERIOD_SCHEDULE[], 2,TRUE),
IF(WEEKDAY(Attendance!$J1082) = 2,
       IF(COUNTIF(FINALS_WEEK_MONDAY_DATE[],Attendance!$J1082) &gt; 0, VLOOKUP(Attendance!$G1082,FINALS_WEEK_MONDAY_PERIOD_SCHEDULE[],2,TRUE),
       VLOOKUP(Attendance!$G1082,REGULAR_WEEK_SCHEDULE[],6,TRUE)),
IF(WEEKDAY($J1082) = 3,
       IF(COUNTIF(FINALS_WEEK_TUESDAY_DATE[],Attendance!$J1082) &gt; 0, VLOOKUP(Attendance!$G1082,FINALS_WEEK_TUESDAY_PERIOD_SCHEDULE[],2,TRUE),
       VLOOKUP(Attendance!$G1082,REGULAR_WEEK_SCHEDULE[[Tuesday]:[Period]],5,TRUE)),
IF(WEEKDAY(Attendance!$J1082) = 4,
        IF(COUNTIF(BLOCK_WEDNESDAY_DATES[],Attendance!$J1082) &gt; 0, VLOOKUP(Attendance!$G1082,BLOCK_WEDNESDAY_PERIOD_SCHEDULE[],2,TRUE),
        IF(COUNTIF(FINALS_WEEK_WEDNESDAY_DATE[],Attendance!$J1082) &gt; 0, VLOOKUP(Attendance!$G1082,FINALS_WEEK_WEDNESDAY_PERIOD_SCHEDULE[],2,TRUE),
       VLOOKUP(Attendance!$G1082,REGULAR_WEEK_SCHEDULE[[Wednesday]:[Period]],4,TRUE))),
IF(WEEKDAY($J1082) = 5,
       IF(COUNTIF(BLOCK_THURSDAY_DATES[],Attendance!$J1082) &gt; 0, VLOOKUP(Attendance!$G1082,BLOCK_THURSDAY_PERIOD_SCHEDULE[],2,TRUE),
       IF(COUNTIF(FINALS_WEEK_THURSDAY_DATE[],Attendance!$J1082) &gt; 0, VLOOKUP(Attendance!$G1082,FINALS_WEEK_THURSDAY_PERIOD_SCHEDULE[],2,TRUE),
       VLOOKUP(Attendance!$G1082,REGULAR_WEEK_SCHEDULE[[Thursday]:[Period]],3,TRUE))),
IF(WEEKDAY(Attendance!$J1082) = 6,
       IF(COUNTIF(FINALS_WEEK_FRIDAY_DATE[],Attendance!$J1082) &gt; 0, VLOOKUP(Attendance!$G1082,FINALS_WEEK_FRIDAY_PERIOD_SCHEDULE[],2,TRUE),
       VLOOKUP(Attendance!$G1082,REGULAR_WEEK_SCHEDULE[[Friday]:[Period]],2,TRUE))))))))))</f>
        <v/>
      </c>
      <c r="J1082" s="41" t="str">
        <f t="shared" ca="1" si="53"/>
        <v/>
      </c>
      <c r="K1082" s="41" t="str">
        <f>IF($A1082 &lt;&gt; "",VLOOKUP($A1082,'Student reference sheet'!$A$2:$V$2329, 7,FALSE), "")</f>
        <v/>
      </c>
      <c r="L1082" s="30" t="str">
        <f>IF($A1082 ="", "", VLOOKUP($A1082, 'Student reference sheet'!$A$2:$Z$2603,23,FALSE))</f>
        <v/>
      </c>
      <c r="M1082" s="30" t="str">
        <f>IF($A1082 ="", "", VLOOKUP($A1082, 'Student reference sheet'!$A$2:$Z$2603,24,FALSE))</f>
        <v/>
      </c>
      <c r="N1082" s="30" t="str">
        <f>IF($A1082 ="", "", VLOOKUP($A1082, 'Student reference sheet'!$A$2:$Z$2603,26,FALSE))</f>
        <v/>
      </c>
      <c r="O1082" s="30" t="str">
        <f>IF($A1082 ="", "", VLOOKUP($A1082, 'Student reference sheet'!$A$2:$Z$2603,25,FALSE))</f>
        <v/>
      </c>
      <c r="P1082" s="39" t="str">
        <f>IF($A1082 = "", "", IF(OR(VLOOKUP($A1082,'Student reference sheet'!$A$2:$V$2400,8,FALSE) = "R",  VLOOKUP($A1082,'Student reference sheet'!$A$2:$V$2400,8,FALSE) = "L"), "X", ""))</f>
        <v/>
      </c>
      <c r="Q1082" s="39" t="str">
        <f>IF($A1082 ="", "", VLOOKUP($A1082, 'Student reference sheet'!$A$2:$V$2603,22,FALSE))</f>
        <v/>
      </c>
      <c r="R1082" s="39" t="str">
        <f>IF($A1082 &lt;&gt; "",VLOOKUP($A1082,'Student reference sheet'!$A$2:$V$2329, 5,FALSE), "")</f>
        <v/>
      </c>
      <c r="S1082" s="39" t="str">
        <f>IF($A1082 &lt;&gt; "",VLOOKUP($A1082,'Student reference sheet'!$A$2:$V$2329, 6,FALSE), "")</f>
        <v/>
      </c>
      <c r="T1082" s="30" t="str">
        <f>IF($A1082 = "","",
IF(VLOOKUP($A1082,'Student reference sheet'!$A$2:$V$2329, 10,FALSE) = "Y", "Hispanic",
IF(VLOOKUP($A1082,'Student reference sheet'!$A$2:$V$2329,11,FALSE) &lt;&gt; "",
IF(VLOOKUP($A1082,'Student reference sheet'!$A$2:$V$2329,11,FALSE) = "UNK", "Unknown", VLOOKUP(VALUE(VLOOKUP($A1082,'Student reference sheet'!$A$2:$V$2329,11,FALSE)),'Ethnicity Reference'!$A$2:$B$22,2,FALSE)),
IF(VLOOKUP($A1082,'Student reference sheet'!$A$2:$V$2329,9,FALSE) &lt;&gt; "", VLOOKUP(VALUE(VLOOKUP($A1082,'Student reference sheet'!$A$2:$V$2329,9,FALSE)),'Ethnicity Reference'!$A$2:$B$22,2,FALSE),"Unknown"))))</f>
        <v/>
      </c>
      <c r="U1082" s="35"/>
    </row>
    <row r="1083" spans="1:21" ht="15.75">
      <c r="A1083" s="47"/>
      <c r="B1083" s="33"/>
      <c r="C1083" s="39" t="str">
        <f>IF($A1083 &lt;&gt; "",VLOOKUP($A1083,'Student reference sheet'!$A$2:$V$2329, 3,FALSE), "")</f>
        <v/>
      </c>
      <c r="D1083" s="39" t="str">
        <f>IF($A1083 &lt;&gt; "",VLOOKUP($A1083,'Student reference sheet'!$A$2:$V$2329, 2,FALSE), "")</f>
        <v/>
      </c>
      <c r="E1083" s="35"/>
      <c r="F1083" s="34"/>
      <c r="G1083" s="40" t="str">
        <f t="shared" ca="1" si="51"/>
        <v/>
      </c>
      <c r="H1083" s="40" t="str">
        <f t="shared" ca="1" si="52"/>
        <v/>
      </c>
      <c r="I1083" s="36" t="str">
        <f>IF($A1083 = "", "",
IF(COUNTIF(MINIMUM_DAY_DATES[], Attendance!J1083) &gt; 0, VLOOKUP(Attendance!$G1083,MINIMUM_DAY_PERIOD_SCHEDULE[], 2,TRUE),
IF(COUNTIF(RALLY_DATES[], Attendance!J1083) &gt; 0, VLOOKUP(Attendance!$G1083,RALLY_PERIOD_SCHEDULE[], 2,TRUE),
IF(WEEKDAY(Attendance!$J1083) = 2,
       IF(COUNTIF(FINALS_WEEK_MONDAY_DATE[],Attendance!$J1083) &gt; 0, VLOOKUP(Attendance!$G1083,FINALS_WEEK_MONDAY_PERIOD_SCHEDULE[],2,TRUE),
       VLOOKUP(Attendance!$G1083,REGULAR_WEEK_SCHEDULE[],6,TRUE)),
IF(WEEKDAY($J1083) = 3,
       IF(COUNTIF(FINALS_WEEK_TUESDAY_DATE[],Attendance!$J1083) &gt; 0, VLOOKUP(Attendance!$G1083,FINALS_WEEK_TUESDAY_PERIOD_SCHEDULE[],2,TRUE),
       VLOOKUP(Attendance!$G1083,REGULAR_WEEK_SCHEDULE[[Tuesday]:[Period]],5,TRUE)),
IF(WEEKDAY(Attendance!$J1083) = 4,
        IF(COUNTIF(BLOCK_WEDNESDAY_DATES[],Attendance!$J1083) &gt; 0, VLOOKUP(Attendance!$G1083,BLOCK_WEDNESDAY_PERIOD_SCHEDULE[],2,TRUE),
        IF(COUNTIF(FINALS_WEEK_WEDNESDAY_DATE[],Attendance!$J1083) &gt; 0, VLOOKUP(Attendance!$G1083,FINALS_WEEK_WEDNESDAY_PERIOD_SCHEDULE[],2,TRUE),
       VLOOKUP(Attendance!$G1083,REGULAR_WEEK_SCHEDULE[[Wednesday]:[Period]],4,TRUE))),
IF(WEEKDAY($J1083) = 5,
       IF(COUNTIF(BLOCK_THURSDAY_DATES[],Attendance!$J1083) &gt; 0, VLOOKUP(Attendance!$G1083,BLOCK_THURSDAY_PERIOD_SCHEDULE[],2,TRUE),
       IF(COUNTIF(FINALS_WEEK_THURSDAY_DATE[],Attendance!$J1083) &gt; 0, VLOOKUP(Attendance!$G1083,FINALS_WEEK_THURSDAY_PERIOD_SCHEDULE[],2,TRUE),
       VLOOKUP(Attendance!$G1083,REGULAR_WEEK_SCHEDULE[[Thursday]:[Period]],3,TRUE))),
IF(WEEKDAY(Attendance!$J1083) = 6,
       IF(COUNTIF(FINALS_WEEK_FRIDAY_DATE[],Attendance!$J1083) &gt; 0, VLOOKUP(Attendance!$G1083,FINALS_WEEK_FRIDAY_PERIOD_SCHEDULE[],2,TRUE),
       VLOOKUP(Attendance!$G1083,REGULAR_WEEK_SCHEDULE[[Friday]:[Period]],2,TRUE))))))))))</f>
        <v/>
      </c>
      <c r="J1083" s="41" t="str">
        <f t="shared" ca="1" si="53"/>
        <v/>
      </c>
      <c r="K1083" s="41" t="str">
        <f>IF($A1083 &lt;&gt; "",VLOOKUP($A1083,'Student reference sheet'!$A$2:$V$2329, 7,FALSE), "")</f>
        <v/>
      </c>
      <c r="L1083" s="30" t="str">
        <f>IF($A1083 ="", "", VLOOKUP($A1083, 'Student reference sheet'!$A$2:$Z$2603,23,FALSE))</f>
        <v/>
      </c>
      <c r="M1083" s="30" t="str">
        <f>IF($A1083 ="", "", VLOOKUP($A1083, 'Student reference sheet'!$A$2:$Z$2603,24,FALSE))</f>
        <v/>
      </c>
      <c r="N1083" s="30" t="str">
        <f>IF($A1083 ="", "", VLOOKUP($A1083, 'Student reference sheet'!$A$2:$Z$2603,26,FALSE))</f>
        <v/>
      </c>
      <c r="O1083" s="30" t="str">
        <f>IF($A1083 ="", "", VLOOKUP($A1083, 'Student reference sheet'!$A$2:$Z$2603,25,FALSE))</f>
        <v/>
      </c>
      <c r="P1083" s="39" t="str">
        <f>IF($A1083 = "", "", IF(OR(VLOOKUP($A1083,'Student reference sheet'!$A$2:$V$2400,8,FALSE) = "R",  VLOOKUP($A1083,'Student reference sheet'!$A$2:$V$2400,8,FALSE) = "L"), "X", ""))</f>
        <v/>
      </c>
      <c r="Q1083" s="39" t="str">
        <f>IF($A1083 ="", "", VLOOKUP($A1083, 'Student reference sheet'!$A$2:$V$2603,22,FALSE))</f>
        <v/>
      </c>
      <c r="R1083" s="39" t="str">
        <f>IF($A1083 &lt;&gt; "",VLOOKUP($A1083,'Student reference sheet'!$A$2:$V$2329, 5,FALSE), "")</f>
        <v/>
      </c>
      <c r="S1083" s="39" t="str">
        <f>IF($A1083 &lt;&gt; "",VLOOKUP($A1083,'Student reference sheet'!$A$2:$V$2329, 6,FALSE), "")</f>
        <v/>
      </c>
      <c r="T1083" s="30" t="str">
        <f>IF($A1083 = "","",
IF(VLOOKUP($A1083,'Student reference sheet'!$A$2:$V$2329, 10,FALSE) = "Y", "Hispanic",
IF(VLOOKUP($A1083,'Student reference sheet'!$A$2:$V$2329,11,FALSE) &lt;&gt; "",
IF(VLOOKUP($A1083,'Student reference sheet'!$A$2:$V$2329,11,FALSE) = "UNK", "Unknown", VLOOKUP(VALUE(VLOOKUP($A1083,'Student reference sheet'!$A$2:$V$2329,11,FALSE)),'Ethnicity Reference'!$A$2:$B$22,2,FALSE)),
IF(VLOOKUP($A1083,'Student reference sheet'!$A$2:$V$2329,9,FALSE) &lt;&gt; "", VLOOKUP(VALUE(VLOOKUP($A1083,'Student reference sheet'!$A$2:$V$2329,9,FALSE)),'Ethnicity Reference'!$A$2:$B$22,2,FALSE),"Unknown"))))</f>
        <v/>
      </c>
      <c r="U1083" s="35"/>
    </row>
    <row r="1084" spans="1:21" ht="15.75">
      <c r="A1084" s="47"/>
      <c r="B1084" s="33"/>
      <c r="C1084" s="39" t="str">
        <f>IF($A1084 &lt;&gt; "",VLOOKUP($A1084,'Student reference sheet'!$A$2:$V$2329, 3,FALSE), "")</f>
        <v/>
      </c>
      <c r="D1084" s="39" t="str">
        <f>IF($A1084 &lt;&gt; "",VLOOKUP($A1084,'Student reference sheet'!$A$2:$V$2329, 2,FALSE), "")</f>
        <v/>
      </c>
      <c r="E1084" s="35"/>
      <c r="F1084" s="34"/>
      <c r="G1084" s="40" t="str">
        <f t="shared" ca="1" si="51"/>
        <v/>
      </c>
      <c r="H1084" s="40" t="str">
        <f t="shared" ca="1" si="52"/>
        <v/>
      </c>
      <c r="I1084" s="36" t="str">
        <f>IF($A1084 = "", "",
IF(COUNTIF(MINIMUM_DAY_DATES[], Attendance!J1084) &gt; 0, VLOOKUP(Attendance!$G1084,MINIMUM_DAY_PERIOD_SCHEDULE[], 2,TRUE),
IF(COUNTIF(RALLY_DATES[], Attendance!J1084) &gt; 0, VLOOKUP(Attendance!$G1084,RALLY_PERIOD_SCHEDULE[], 2,TRUE),
IF(WEEKDAY(Attendance!$J1084) = 2,
       IF(COUNTIF(FINALS_WEEK_MONDAY_DATE[],Attendance!$J1084) &gt; 0, VLOOKUP(Attendance!$G1084,FINALS_WEEK_MONDAY_PERIOD_SCHEDULE[],2,TRUE),
       VLOOKUP(Attendance!$G1084,REGULAR_WEEK_SCHEDULE[],6,TRUE)),
IF(WEEKDAY($J1084) = 3,
       IF(COUNTIF(FINALS_WEEK_TUESDAY_DATE[],Attendance!$J1084) &gt; 0, VLOOKUP(Attendance!$G1084,FINALS_WEEK_TUESDAY_PERIOD_SCHEDULE[],2,TRUE),
       VLOOKUP(Attendance!$G1084,REGULAR_WEEK_SCHEDULE[[Tuesday]:[Period]],5,TRUE)),
IF(WEEKDAY(Attendance!$J1084) = 4,
        IF(COUNTIF(BLOCK_WEDNESDAY_DATES[],Attendance!$J1084) &gt; 0, VLOOKUP(Attendance!$G1084,BLOCK_WEDNESDAY_PERIOD_SCHEDULE[],2,TRUE),
        IF(COUNTIF(FINALS_WEEK_WEDNESDAY_DATE[],Attendance!$J1084) &gt; 0, VLOOKUP(Attendance!$G1084,FINALS_WEEK_WEDNESDAY_PERIOD_SCHEDULE[],2,TRUE),
       VLOOKUP(Attendance!$G1084,REGULAR_WEEK_SCHEDULE[[Wednesday]:[Period]],4,TRUE))),
IF(WEEKDAY($J1084) = 5,
       IF(COUNTIF(BLOCK_THURSDAY_DATES[],Attendance!$J1084) &gt; 0, VLOOKUP(Attendance!$G1084,BLOCK_THURSDAY_PERIOD_SCHEDULE[],2,TRUE),
       IF(COUNTIF(FINALS_WEEK_THURSDAY_DATE[],Attendance!$J1084) &gt; 0, VLOOKUP(Attendance!$G1084,FINALS_WEEK_THURSDAY_PERIOD_SCHEDULE[],2,TRUE),
       VLOOKUP(Attendance!$G1084,REGULAR_WEEK_SCHEDULE[[Thursday]:[Period]],3,TRUE))),
IF(WEEKDAY(Attendance!$J1084) = 6,
       IF(COUNTIF(FINALS_WEEK_FRIDAY_DATE[],Attendance!$J1084) &gt; 0, VLOOKUP(Attendance!$G1084,FINALS_WEEK_FRIDAY_PERIOD_SCHEDULE[],2,TRUE),
       VLOOKUP(Attendance!$G1084,REGULAR_WEEK_SCHEDULE[[Friday]:[Period]],2,TRUE))))))))))</f>
        <v/>
      </c>
      <c r="J1084" s="41" t="str">
        <f t="shared" ca="1" si="53"/>
        <v/>
      </c>
      <c r="K1084" s="41" t="str">
        <f>IF($A1084 &lt;&gt; "",VLOOKUP($A1084,'Student reference sheet'!$A$2:$V$2329, 7,FALSE), "")</f>
        <v/>
      </c>
      <c r="L1084" s="30" t="str">
        <f>IF($A1084 ="", "", VLOOKUP($A1084, 'Student reference sheet'!$A$2:$Z$2603,23,FALSE))</f>
        <v/>
      </c>
      <c r="M1084" s="30" t="str">
        <f>IF($A1084 ="", "", VLOOKUP($A1084, 'Student reference sheet'!$A$2:$Z$2603,24,FALSE))</f>
        <v/>
      </c>
      <c r="N1084" s="30" t="str">
        <f>IF($A1084 ="", "", VLOOKUP($A1084, 'Student reference sheet'!$A$2:$Z$2603,26,FALSE))</f>
        <v/>
      </c>
      <c r="O1084" s="30" t="str">
        <f>IF($A1084 ="", "", VLOOKUP($A1084, 'Student reference sheet'!$A$2:$Z$2603,25,FALSE))</f>
        <v/>
      </c>
      <c r="P1084" s="39" t="str">
        <f>IF($A1084 = "", "", IF(OR(VLOOKUP($A1084,'Student reference sheet'!$A$2:$V$2400,8,FALSE) = "R",  VLOOKUP($A1084,'Student reference sheet'!$A$2:$V$2400,8,FALSE) = "L"), "X", ""))</f>
        <v/>
      </c>
      <c r="Q1084" s="39" t="str">
        <f>IF($A1084 ="", "", VLOOKUP($A1084, 'Student reference sheet'!$A$2:$V$2603,22,FALSE))</f>
        <v/>
      </c>
      <c r="R1084" s="39" t="str">
        <f>IF($A1084 &lt;&gt; "",VLOOKUP($A1084,'Student reference sheet'!$A$2:$V$2329, 5,FALSE), "")</f>
        <v/>
      </c>
      <c r="S1084" s="39" t="str">
        <f>IF($A1084 &lt;&gt; "",VLOOKUP($A1084,'Student reference sheet'!$A$2:$V$2329, 6,FALSE), "")</f>
        <v/>
      </c>
      <c r="T1084" s="30" t="str">
        <f>IF($A1084 = "","",
IF(VLOOKUP($A1084,'Student reference sheet'!$A$2:$V$2329, 10,FALSE) = "Y", "Hispanic",
IF(VLOOKUP($A1084,'Student reference sheet'!$A$2:$V$2329,11,FALSE) &lt;&gt; "",
IF(VLOOKUP($A1084,'Student reference sheet'!$A$2:$V$2329,11,FALSE) = "UNK", "Unknown", VLOOKUP(VALUE(VLOOKUP($A1084,'Student reference sheet'!$A$2:$V$2329,11,FALSE)),'Ethnicity Reference'!$A$2:$B$22,2,FALSE)),
IF(VLOOKUP($A1084,'Student reference sheet'!$A$2:$V$2329,9,FALSE) &lt;&gt; "", VLOOKUP(VALUE(VLOOKUP($A1084,'Student reference sheet'!$A$2:$V$2329,9,FALSE)),'Ethnicity Reference'!$A$2:$B$22,2,FALSE),"Unknown"))))</f>
        <v/>
      </c>
      <c r="U1084" s="35"/>
    </row>
    <row r="1085" spans="1:21" ht="15.75">
      <c r="A1085" s="47"/>
      <c r="B1085" s="33"/>
      <c r="C1085" s="39" t="str">
        <f>IF($A1085 &lt;&gt; "",VLOOKUP($A1085,'Student reference sheet'!$A$2:$V$2329, 3,FALSE), "")</f>
        <v/>
      </c>
      <c r="D1085" s="39" t="str">
        <f>IF($A1085 &lt;&gt; "",VLOOKUP($A1085,'Student reference sheet'!$A$2:$V$2329, 2,FALSE), "")</f>
        <v/>
      </c>
      <c r="E1085" s="35"/>
      <c r="F1085" s="34"/>
      <c r="G1085" s="40" t="str">
        <f t="shared" ca="1" si="51"/>
        <v/>
      </c>
      <c r="H1085" s="40" t="str">
        <f t="shared" ca="1" si="52"/>
        <v/>
      </c>
      <c r="I1085" s="36" t="str">
        <f>IF($A1085 = "", "",
IF(COUNTIF(MINIMUM_DAY_DATES[], Attendance!J1085) &gt; 0, VLOOKUP(Attendance!$G1085,MINIMUM_DAY_PERIOD_SCHEDULE[], 2,TRUE),
IF(COUNTIF(RALLY_DATES[], Attendance!J1085) &gt; 0, VLOOKUP(Attendance!$G1085,RALLY_PERIOD_SCHEDULE[], 2,TRUE),
IF(WEEKDAY(Attendance!$J1085) = 2,
       IF(COUNTIF(FINALS_WEEK_MONDAY_DATE[],Attendance!$J1085) &gt; 0, VLOOKUP(Attendance!$G1085,FINALS_WEEK_MONDAY_PERIOD_SCHEDULE[],2,TRUE),
       VLOOKUP(Attendance!$G1085,REGULAR_WEEK_SCHEDULE[],6,TRUE)),
IF(WEEKDAY($J1085) = 3,
       IF(COUNTIF(FINALS_WEEK_TUESDAY_DATE[],Attendance!$J1085) &gt; 0, VLOOKUP(Attendance!$G1085,FINALS_WEEK_TUESDAY_PERIOD_SCHEDULE[],2,TRUE),
       VLOOKUP(Attendance!$G1085,REGULAR_WEEK_SCHEDULE[[Tuesday]:[Period]],5,TRUE)),
IF(WEEKDAY(Attendance!$J1085) = 4,
        IF(COUNTIF(BLOCK_WEDNESDAY_DATES[],Attendance!$J1085) &gt; 0, VLOOKUP(Attendance!$G1085,BLOCK_WEDNESDAY_PERIOD_SCHEDULE[],2,TRUE),
        IF(COUNTIF(FINALS_WEEK_WEDNESDAY_DATE[],Attendance!$J1085) &gt; 0, VLOOKUP(Attendance!$G1085,FINALS_WEEK_WEDNESDAY_PERIOD_SCHEDULE[],2,TRUE),
       VLOOKUP(Attendance!$G1085,REGULAR_WEEK_SCHEDULE[[Wednesday]:[Period]],4,TRUE))),
IF(WEEKDAY($J1085) = 5,
       IF(COUNTIF(BLOCK_THURSDAY_DATES[],Attendance!$J1085) &gt; 0, VLOOKUP(Attendance!$G1085,BLOCK_THURSDAY_PERIOD_SCHEDULE[],2,TRUE),
       IF(COUNTIF(FINALS_WEEK_THURSDAY_DATE[],Attendance!$J1085) &gt; 0, VLOOKUP(Attendance!$G1085,FINALS_WEEK_THURSDAY_PERIOD_SCHEDULE[],2,TRUE),
       VLOOKUP(Attendance!$G1085,REGULAR_WEEK_SCHEDULE[[Thursday]:[Period]],3,TRUE))),
IF(WEEKDAY(Attendance!$J1085) = 6,
       IF(COUNTIF(FINALS_WEEK_FRIDAY_DATE[],Attendance!$J1085) &gt; 0, VLOOKUP(Attendance!$G1085,FINALS_WEEK_FRIDAY_PERIOD_SCHEDULE[],2,TRUE),
       VLOOKUP(Attendance!$G1085,REGULAR_WEEK_SCHEDULE[[Friday]:[Period]],2,TRUE))))))))))</f>
        <v/>
      </c>
      <c r="J1085" s="41" t="str">
        <f t="shared" ca="1" si="53"/>
        <v/>
      </c>
      <c r="K1085" s="41" t="str">
        <f>IF($A1085 &lt;&gt; "",VLOOKUP($A1085,'Student reference sheet'!$A$2:$V$2329, 7,FALSE), "")</f>
        <v/>
      </c>
      <c r="L1085" s="30" t="str">
        <f>IF($A1085 ="", "", VLOOKUP($A1085, 'Student reference sheet'!$A$2:$Z$2603,23,FALSE))</f>
        <v/>
      </c>
      <c r="M1085" s="30" t="str">
        <f>IF($A1085 ="", "", VLOOKUP($A1085, 'Student reference sheet'!$A$2:$Z$2603,24,FALSE))</f>
        <v/>
      </c>
      <c r="N1085" s="30" t="str">
        <f>IF($A1085 ="", "", VLOOKUP($A1085, 'Student reference sheet'!$A$2:$Z$2603,26,FALSE))</f>
        <v/>
      </c>
      <c r="O1085" s="30" t="str">
        <f>IF($A1085 ="", "", VLOOKUP($A1085, 'Student reference sheet'!$A$2:$Z$2603,25,FALSE))</f>
        <v/>
      </c>
      <c r="P1085" s="39" t="str">
        <f>IF($A1085 = "", "", IF(OR(VLOOKUP($A1085,'Student reference sheet'!$A$2:$V$2400,8,FALSE) = "R",  VLOOKUP($A1085,'Student reference sheet'!$A$2:$V$2400,8,FALSE) = "L"), "X", ""))</f>
        <v/>
      </c>
      <c r="Q1085" s="39" t="str">
        <f>IF($A1085 ="", "", VLOOKUP($A1085, 'Student reference sheet'!$A$2:$V$2603,22,FALSE))</f>
        <v/>
      </c>
      <c r="R1085" s="39" t="str">
        <f>IF($A1085 &lt;&gt; "",VLOOKUP($A1085,'Student reference sheet'!$A$2:$V$2329, 5,FALSE), "")</f>
        <v/>
      </c>
      <c r="S1085" s="39" t="str">
        <f>IF($A1085 &lt;&gt; "",VLOOKUP($A1085,'Student reference sheet'!$A$2:$V$2329, 6,FALSE), "")</f>
        <v/>
      </c>
      <c r="T1085" s="30" t="str">
        <f>IF($A1085 = "","",
IF(VLOOKUP($A1085,'Student reference sheet'!$A$2:$V$2329, 10,FALSE) = "Y", "Hispanic",
IF(VLOOKUP($A1085,'Student reference sheet'!$A$2:$V$2329,11,FALSE) &lt;&gt; "",
IF(VLOOKUP($A1085,'Student reference sheet'!$A$2:$V$2329,11,FALSE) = "UNK", "Unknown", VLOOKUP(VALUE(VLOOKUP($A1085,'Student reference sheet'!$A$2:$V$2329,11,FALSE)),'Ethnicity Reference'!$A$2:$B$22,2,FALSE)),
IF(VLOOKUP($A1085,'Student reference sheet'!$A$2:$V$2329,9,FALSE) &lt;&gt; "", VLOOKUP(VALUE(VLOOKUP($A1085,'Student reference sheet'!$A$2:$V$2329,9,FALSE)),'Ethnicity Reference'!$A$2:$B$22,2,FALSE),"Unknown"))))</f>
        <v/>
      </c>
      <c r="U1085" s="35"/>
    </row>
    <row r="1086" spans="1:21" ht="15.75">
      <c r="A1086" s="47"/>
      <c r="B1086" s="33"/>
      <c r="C1086" s="39" t="str">
        <f>IF($A1086 &lt;&gt; "",VLOOKUP($A1086,'Student reference sheet'!$A$2:$V$2329, 3,FALSE), "")</f>
        <v/>
      </c>
      <c r="D1086" s="39" t="str">
        <f>IF($A1086 &lt;&gt; "",VLOOKUP($A1086,'Student reference sheet'!$A$2:$V$2329, 2,FALSE), "")</f>
        <v/>
      </c>
      <c r="E1086" s="35"/>
      <c r="F1086" s="34"/>
      <c r="G1086" s="40" t="str">
        <f t="shared" ca="1" si="51"/>
        <v/>
      </c>
      <c r="H1086" s="40" t="str">
        <f t="shared" ca="1" si="52"/>
        <v/>
      </c>
      <c r="I1086" s="36" t="str">
        <f>IF($A1086 = "", "",
IF(COUNTIF(MINIMUM_DAY_DATES[], Attendance!J1086) &gt; 0, VLOOKUP(Attendance!$G1086,MINIMUM_DAY_PERIOD_SCHEDULE[], 2,TRUE),
IF(COUNTIF(RALLY_DATES[], Attendance!J1086) &gt; 0, VLOOKUP(Attendance!$G1086,RALLY_PERIOD_SCHEDULE[], 2,TRUE),
IF(WEEKDAY(Attendance!$J1086) = 2,
       IF(COUNTIF(FINALS_WEEK_MONDAY_DATE[],Attendance!$J1086) &gt; 0, VLOOKUP(Attendance!$G1086,FINALS_WEEK_MONDAY_PERIOD_SCHEDULE[],2,TRUE),
       VLOOKUP(Attendance!$G1086,REGULAR_WEEK_SCHEDULE[],6,TRUE)),
IF(WEEKDAY($J1086) = 3,
       IF(COUNTIF(FINALS_WEEK_TUESDAY_DATE[],Attendance!$J1086) &gt; 0, VLOOKUP(Attendance!$G1086,FINALS_WEEK_TUESDAY_PERIOD_SCHEDULE[],2,TRUE),
       VLOOKUP(Attendance!$G1086,REGULAR_WEEK_SCHEDULE[[Tuesday]:[Period]],5,TRUE)),
IF(WEEKDAY(Attendance!$J1086) = 4,
        IF(COUNTIF(BLOCK_WEDNESDAY_DATES[],Attendance!$J1086) &gt; 0, VLOOKUP(Attendance!$G1086,BLOCK_WEDNESDAY_PERIOD_SCHEDULE[],2,TRUE),
        IF(COUNTIF(FINALS_WEEK_WEDNESDAY_DATE[],Attendance!$J1086) &gt; 0, VLOOKUP(Attendance!$G1086,FINALS_WEEK_WEDNESDAY_PERIOD_SCHEDULE[],2,TRUE),
       VLOOKUP(Attendance!$G1086,REGULAR_WEEK_SCHEDULE[[Wednesday]:[Period]],4,TRUE))),
IF(WEEKDAY($J1086) = 5,
       IF(COUNTIF(BLOCK_THURSDAY_DATES[],Attendance!$J1086) &gt; 0, VLOOKUP(Attendance!$G1086,BLOCK_THURSDAY_PERIOD_SCHEDULE[],2,TRUE),
       IF(COUNTIF(FINALS_WEEK_THURSDAY_DATE[],Attendance!$J1086) &gt; 0, VLOOKUP(Attendance!$G1086,FINALS_WEEK_THURSDAY_PERIOD_SCHEDULE[],2,TRUE),
       VLOOKUP(Attendance!$G1086,REGULAR_WEEK_SCHEDULE[[Thursday]:[Period]],3,TRUE))),
IF(WEEKDAY(Attendance!$J1086) = 6,
       IF(COUNTIF(FINALS_WEEK_FRIDAY_DATE[],Attendance!$J1086) &gt; 0, VLOOKUP(Attendance!$G1086,FINALS_WEEK_FRIDAY_PERIOD_SCHEDULE[],2,TRUE),
       VLOOKUP(Attendance!$G1086,REGULAR_WEEK_SCHEDULE[[Friday]:[Period]],2,TRUE))))))))))</f>
        <v/>
      </c>
      <c r="J1086" s="41" t="str">
        <f t="shared" ca="1" si="53"/>
        <v/>
      </c>
      <c r="K1086" s="41" t="str">
        <f>IF($A1086 &lt;&gt; "",VLOOKUP($A1086,'Student reference sheet'!$A$2:$V$2329, 7,FALSE), "")</f>
        <v/>
      </c>
      <c r="L1086" s="30" t="str">
        <f>IF($A1086 ="", "", VLOOKUP($A1086, 'Student reference sheet'!$A$2:$Z$2603,23,FALSE))</f>
        <v/>
      </c>
      <c r="M1086" s="30" t="str">
        <f>IF($A1086 ="", "", VLOOKUP($A1086, 'Student reference sheet'!$A$2:$Z$2603,24,FALSE))</f>
        <v/>
      </c>
      <c r="N1086" s="30" t="str">
        <f>IF($A1086 ="", "", VLOOKUP($A1086, 'Student reference sheet'!$A$2:$Z$2603,26,FALSE))</f>
        <v/>
      </c>
      <c r="O1086" s="30" t="str">
        <f>IF($A1086 ="", "", VLOOKUP($A1086, 'Student reference sheet'!$A$2:$Z$2603,25,FALSE))</f>
        <v/>
      </c>
      <c r="P1086" s="39" t="str">
        <f>IF($A1086 = "", "", IF(OR(VLOOKUP($A1086,'Student reference sheet'!$A$2:$V$2400,8,FALSE) = "R",  VLOOKUP($A1086,'Student reference sheet'!$A$2:$V$2400,8,FALSE) = "L"), "X", ""))</f>
        <v/>
      </c>
      <c r="Q1086" s="39" t="str">
        <f>IF($A1086 ="", "", VLOOKUP($A1086, 'Student reference sheet'!$A$2:$V$2603,22,FALSE))</f>
        <v/>
      </c>
      <c r="R1086" s="39" t="str">
        <f>IF($A1086 &lt;&gt; "",VLOOKUP($A1086,'Student reference sheet'!$A$2:$V$2329, 5,FALSE), "")</f>
        <v/>
      </c>
      <c r="S1086" s="39" t="str">
        <f>IF($A1086 &lt;&gt; "",VLOOKUP($A1086,'Student reference sheet'!$A$2:$V$2329, 6,FALSE), "")</f>
        <v/>
      </c>
      <c r="T1086" s="30" t="str">
        <f>IF($A1086 = "","",
IF(VLOOKUP($A1086,'Student reference sheet'!$A$2:$V$2329, 10,FALSE) = "Y", "Hispanic",
IF(VLOOKUP($A1086,'Student reference sheet'!$A$2:$V$2329,11,FALSE) &lt;&gt; "",
IF(VLOOKUP($A1086,'Student reference sheet'!$A$2:$V$2329,11,FALSE) = "UNK", "Unknown", VLOOKUP(VALUE(VLOOKUP($A1086,'Student reference sheet'!$A$2:$V$2329,11,FALSE)),'Ethnicity Reference'!$A$2:$B$22,2,FALSE)),
IF(VLOOKUP($A1086,'Student reference sheet'!$A$2:$V$2329,9,FALSE) &lt;&gt; "", VLOOKUP(VALUE(VLOOKUP($A1086,'Student reference sheet'!$A$2:$V$2329,9,FALSE)),'Ethnicity Reference'!$A$2:$B$22,2,FALSE),"Unknown"))))</f>
        <v/>
      </c>
      <c r="U1086" s="35"/>
    </row>
    <row r="1087" spans="1:21" ht="15.75">
      <c r="A1087" s="47"/>
      <c r="B1087" s="33"/>
      <c r="C1087" s="39" t="str">
        <f>IF($A1087 &lt;&gt; "",VLOOKUP($A1087,'Student reference sheet'!$A$2:$V$2329, 3,FALSE), "")</f>
        <v/>
      </c>
      <c r="D1087" s="39" t="str">
        <f>IF($A1087 &lt;&gt; "",VLOOKUP($A1087,'Student reference sheet'!$A$2:$V$2329, 2,FALSE), "")</f>
        <v/>
      </c>
      <c r="E1087" s="35"/>
      <c r="F1087" s="34"/>
      <c r="G1087" s="40" t="str">
        <f t="shared" ca="1" si="51"/>
        <v/>
      </c>
      <c r="H1087" s="40" t="str">
        <f t="shared" ca="1" si="52"/>
        <v/>
      </c>
      <c r="I1087" s="36" t="str">
        <f>IF($A1087 = "", "",
IF(COUNTIF(MINIMUM_DAY_DATES[], Attendance!J1087) &gt; 0, VLOOKUP(Attendance!$G1087,MINIMUM_DAY_PERIOD_SCHEDULE[], 2,TRUE),
IF(COUNTIF(RALLY_DATES[], Attendance!J1087) &gt; 0, VLOOKUP(Attendance!$G1087,RALLY_PERIOD_SCHEDULE[], 2,TRUE),
IF(WEEKDAY(Attendance!$J1087) = 2,
       IF(COUNTIF(FINALS_WEEK_MONDAY_DATE[],Attendance!$J1087) &gt; 0, VLOOKUP(Attendance!$G1087,FINALS_WEEK_MONDAY_PERIOD_SCHEDULE[],2,TRUE),
       VLOOKUP(Attendance!$G1087,REGULAR_WEEK_SCHEDULE[],6,TRUE)),
IF(WEEKDAY($J1087) = 3,
       IF(COUNTIF(FINALS_WEEK_TUESDAY_DATE[],Attendance!$J1087) &gt; 0, VLOOKUP(Attendance!$G1087,FINALS_WEEK_TUESDAY_PERIOD_SCHEDULE[],2,TRUE),
       VLOOKUP(Attendance!$G1087,REGULAR_WEEK_SCHEDULE[[Tuesday]:[Period]],5,TRUE)),
IF(WEEKDAY(Attendance!$J1087) = 4,
        IF(COUNTIF(BLOCK_WEDNESDAY_DATES[],Attendance!$J1087) &gt; 0, VLOOKUP(Attendance!$G1087,BLOCK_WEDNESDAY_PERIOD_SCHEDULE[],2,TRUE),
        IF(COUNTIF(FINALS_WEEK_WEDNESDAY_DATE[],Attendance!$J1087) &gt; 0, VLOOKUP(Attendance!$G1087,FINALS_WEEK_WEDNESDAY_PERIOD_SCHEDULE[],2,TRUE),
       VLOOKUP(Attendance!$G1087,REGULAR_WEEK_SCHEDULE[[Wednesday]:[Period]],4,TRUE))),
IF(WEEKDAY($J1087) = 5,
       IF(COUNTIF(BLOCK_THURSDAY_DATES[],Attendance!$J1087) &gt; 0, VLOOKUP(Attendance!$G1087,BLOCK_THURSDAY_PERIOD_SCHEDULE[],2,TRUE),
       IF(COUNTIF(FINALS_WEEK_THURSDAY_DATE[],Attendance!$J1087) &gt; 0, VLOOKUP(Attendance!$G1087,FINALS_WEEK_THURSDAY_PERIOD_SCHEDULE[],2,TRUE),
       VLOOKUP(Attendance!$G1087,REGULAR_WEEK_SCHEDULE[[Thursday]:[Period]],3,TRUE))),
IF(WEEKDAY(Attendance!$J1087) = 6,
       IF(COUNTIF(FINALS_WEEK_FRIDAY_DATE[],Attendance!$J1087) &gt; 0, VLOOKUP(Attendance!$G1087,FINALS_WEEK_FRIDAY_PERIOD_SCHEDULE[],2,TRUE),
       VLOOKUP(Attendance!$G1087,REGULAR_WEEK_SCHEDULE[[Friday]:[Period]],2,TRUE))))))))))</f>
        <v/>
      </c>
      <c r="J1087" s="41" t="str">
        <f t="shared" ca="1" si="53"/>
        <v/>
      </c>
      <c r="K1087" s="41" t="str">
        <f>IF($A1087 &lt;&gt; "",VLOOKUP($A1087,'Student reference sheet'!$A$2:$V$2329, 7,FALSE), "")</f>
        <v/>
      </c>
      <c r="L1087" s="30" t="str">
        <f>IF($A1087 ="", "", VLOOKUP($A1087, 'Student reference sheet'!$A$2:$Z$2603,23,FALSE))</f>
        <v/>
      </c>
      <c r="M1087" s="30" t="str">
        <f>IF($A1087 ="", "", VLOOKUP($A1087, 'Student reference sheet'!$A$2:$Z$2603,24,FALSE))</f>
        <v/>
      </c>
      <c r="N1087" s="30" t="str">
        <f>IF($A1087 ="", "", VLOOKUP($A1087, 'Student reference sheet'!$A$2:$Z$2603,26,FALSE))</f>
        <v/>
      </c>
      <c r="O1087" s="30" t="str">
        <f>IF($A1087 ="", "", VLOOKUP($A1087, 'Student reference sheet'!$A$2:$Z$2603,25,FALSE))</f>
        <v/>
      </c>
      <c r="P1087" s="39" t="str">
        <f>IF($A1087 = "", "", IF(OR(VLOOKUP($A1087,'Student reference sheet'!$A$2:$V$2400,8,FALSE) = "R",  VLOOKUP($A1087,'Student reference sheet'!$A$2:$V$2400,8,FALSE) = "L"), "X", ""))</f>
        <v/>
      </c>
      <c r="Q1087" s="39" t="str">
        <f>IF($A1087 ="", "", VLOOKUP($A1087, 'Student reference sheet'!$A$2:$V$2603,22,FALSE))</f>
        <v/>
      </c>
      <c r="R1087" s="39" t="str">
        <f>IF($A1087 &lt;&gt; "",VLOOKUP($A1087,'Student reference sheet'!$A$2:$V$2329, 5,FALSE), "")</f>
        <v/>
      </c>
      <c r="S1087" s="39" t="str">
        <f>IF($A1087 &lt;&gt; "",VLOOKUP($A1087,'Student reference sheet'!$A$2:$V$2329, 6,FALSE), "")</f>
        <v/>
      </c>
      <c r="T1087" s="30" t="str">
        <f>IF($A1087 = "","",
IF(VLOOKUP($A1087,'Student reference sheet'!$A$2:$V$2329, 10,FALSE) = "Y", "Hispanic",
IF(VLOOKUP($A1087,'Student reference sheet'!$A$2:$V$2329,11,FALSE) &lt;&gt; "",
IF(VLOOKUP($A1087,'Student reference sheet'!$A$2:$V$2329,11,FALSE) = "UNK", "Unknown", VLOOKUP(VALUE(VLOOKUP($A1087,'Student reference sheet'!$A$2:$V$2329,11,FALSE)),'Ethnicity Reference'!$A$2:$B$22,2,FALSE)),
IF(VLOOKUP($A1087,'Student reference sheet'!$A$2:$V$2329,9,FALSE) &lt;&gt; "", VLOOKUP(VALUE(VLOOKUP($A1087,'Student reference sheet'!$A$2:$V$2329,9,FALSE)),'Ethnicity Reference'!$A$2:$B$22,2,FALSE),"Unknown"))))</f>
        <v/>
      </c>
      <c r="U1087" s="35"/>
    </row>
    <row r="1088" spans="1:21" ht="15.75">
      <c r="A1088" s="47"/>
      <c r="B1088" s="33"/>
      <c r="C1088" s="39" t="str">
        <f>IF($A1088 &lt;&gt; "",VLOOKUP($A1088,'Student reference sheet'!$A$2:$V$2329, 3,FALSE), "")</f>
        <v/>
      </c>
      <c r="D1088" s="39" t="str">
        <f>IF($A1088 &lt;&gt; "",VLOOKUP($A1088,'Student reference sheet'!$A$2:$V$2329, 2,FALSE), "")</f>
        <v/>
      </c>
      <c r="E1088" s="35"/>
      <c r="F1088" s="34"/>
      <c r="G1088" s="40" t="str">
        <f t="shared" ca="1" si="51"/>
        <v/>
      </c>
      <c r="H1088" s="40" t="str">
        <f t="shared" ca="1" si="52"/>
        <v/>
      </c>
      <c r="I1088" s="36" t="str">
        <f>IF($A1088 = "", "",
IF(COUNTIF(MINIMUM_DAY_DATES[], Attendance!J1088) &gt; 0, VLOOKUP(Attendance!$G1088,MINIMUM_DAY_PERIOD_SCHEDULE[], 2,TRUE),
IF(COUNTIF(RALLY_DATES[], Attendance!J1088) &gt; 0, VLOOKUP(Attendance!$G1088,RALLY_PERIOD_SCHEDULE[], 2,TRUE),
IF(WEEKDAY(Attendance!$J1088) = 2,
       IF(COUNTIF(FINALS_WEEK_MONDAY_DATE[],Attendance!$J1088) &gt; 0, VLOOKUP(Attendance!$G1088,FINALS_WEEK_MONDAY_PERIOD_SCHEDULE[],2,TRUE),
       VLOOKUP(Attendance!$G1088,REGULAR_WEEK_SCHEDULE[],6,TRUE)),
IF(WEEKDAY($J1088) = 3,
       IF(COUNTIF(FINALS_WEEK_TUESDAY_DATE[],Attendance!$J1088) &gt; 0, VLOOKUP(Attendance!$G1088,FINALS_WEEK_TUESDAY_PERIOD_SCHEDULE[],2,TRUE),
       VLOOKUP(Attendance!$G1088,REGULAR_WEEK_SCHEDULE[[Tuesday]:[Period]],5,TRUE)),
IF(WEEKDAY(Attendance!$J1088) = 4,
        IF(COUNTIF(BLOCK_WEDNESDAY_DATES[],Attendance!$J1088) &gt; 0, VLOOKUP(Attendance!$G1088,BLOCK_WEDNESDAY_PERIOD_SCHEDULE[],2,TRUE),
        IF(COUNTIF(FINALS_WEEK_WEDNESDAY_DATE[],Attendance!$J1088) &gt; 0, VLOOKUP(Attendance!$G1088,FINALS_WEEK_WEDNESDAY_PERIOD_SCHEDULE[],2,TRUE),
       VLOOKUP(Attendance!$G1088,REGULAR_WEEK_SCHEDULE[[Wednesday]:[Period]],4,TRUE))),
IF(WEEKDAY($J1088) = 5,
       IF(COUNTIF(BLOCK_THURSDAY_DATES[],Attendance!$J1088) &gt; 0, VLOOKUP(Attendance!$G1088,BLOCK_THURSDAY_PERIOD_SCHEDULE[],2,TRUE),
       IF(COUNTIF(FINALS_WEEK_THURSDAY_DATE[],Attendance!$J1088) &gt; 0, VLOOKUP(Attendance!$G1088,FINALS_WEEK_THURSDAY_PERIOD_SCHEDULE[],2,TRUE),
       VLOOKUP(Attendance!$G1088,REGULAR_WEEK_SCHEDULE[[Thursday]:[Period]],3,TRUE))),
IF(WEEKDAY(Attendance!$J1088) = 6,
       IF(COUNTIF(FINALS_WEEK_FRIDAY_DATE[],Attendance!$J1088) &gt; 0, VLOOKUP(Attendance!$G1088,FINALS_WEEK_FRIDAY_PERIOD_SCHEDULE[],2,TRUE),
       VLOOKUP(Attendance!$G1088,REGULAR_WEEK_SCHEDULE[[Friday]:[Period]],2,TRUE))))))))))</f>
        <v/>
      </c>
      <c r="J1088" s="41" t="str">
        <f t="shared" ca="1" si="53"/>
        <v/>
      </c>
      <c r="K1088" s="41" t="str">
        <f>IF($A1088 &lt;&gt; "",VLOOKUP($A1088,'Student reference sheet'!$A$2:$V$2329, 7,FALSE), "")</f>
        <v/>
      </c>
      <c r="L1088" s="30" t="str">
        <f>IF($A1088 ="", "", VLOOKUP($A1088, 'Student reference sheet'!$A$2:$Z$2603,23,FALSE))</f>
        <v/>
      </c>
      <c r="M1088" s="30" t="str">
        <f>IF($A1088 ="", "", VLOOKUP($A1088, 'Student reference sheet'!$A$2:$Z$2603,24,FALSE))</f>
        <v/>
      </c>
      <c r="N1088" s="30" t="str">
        <f>IF($A1088 ="", "", VLOOKUP($A1088, 'Student reference sheet'!$A$2:$Z$2603,26,FALSE))</f>
        <v/>
      </c>
      <c r="O1088" s="30" t="str">
        <f>IF($A1088 ="", "", VLOOKUP($A1088, 'Student reference sheet'!$A$2:$Z$2603,25,FALSE))</f>
        <v/>
      </c>
      <c r="P1088" s="39" t="str">
        <f>IF($A1088 = "", "", IF(OR(VLOOKUP($A1088,'Student reference sheet'!$A$2:$V$2400,8,FALSE) = "R",  VLOOKUP($A1088,'Student reference sheet'!$A$2:$V$2400,8,FALSE) = "L"), "X", ""))</f>
        <v/>
      </c>
      <c r="Q1088" s="39" t="str">
        <f>IF($A1088 ="", "", VLOOKUP($A1088, 'Student reference sheet'!$A$2:$V$2603,22,FALSE))</f>
        <v/>
      </c>
      <c r="R1088" s="39" t="str">
        <f>IF($A1088 &lt;&gt; "",VLOOKUP($A1088,'Student reference sheet'!$A$2:$V$2329, 5,FALSE), "")</f>
        <v/>
      </c>
      <c r="S1088" s="39" t="str">
        <f>IF($A1088 &lt;&gt; "",VLOOKUP($A1088,'Student reference sheet'!$A$2:$V$2329, 6,FALSE), "")</f>
        <v/>
      </c>
      <c r="T1088" s="30" t="str">
        <f>IF($A1088 = "","",
IF(VLOOKUP($A1088,'Student reference sheet'!$A$2:$V$2329, 10,FALSE) = "Y", "Hispanic",
IF(VLOOKUP($A1088,'Student reference sheet'!$A$2:$V$2329,11,FALSE) &lt;&gt; "",
IF(VLOOKUP($A1088,'Student reference sheet'!$A$2:$V$2329,11,FALSE) = "UNK", "Unknown", VLOOKUP(VALUE(VLOOKUP($A1088,'Student reference sheet'!$A$2:$V$2329,11,FALSE)),'Ethnicity Reference'!$A$2:$B$22,2,FALSE)),
IF(VLOOKUP($A1088,'Student reference sheet'!$A$2:$V$2329,9,FALSE) &lt;&gt; "", VLOOKUP(VALUE(VLOOKUP($A1088,'Student reference sheet'!$A$2:$V$2329,9,FALSE)),'Ethnicity Reference'!$A$2:$B$22,2,FALSE),"Unknown"))))</f>
        <v/>
      </c>
      <c r="U1088" s="35"/>
    </row>
    <row r="1089" spans="1:21" ht="15.75">
      <c r="A1089" s="47"/>
      <c r="B1089" s="33"/>
      <c r="C1089" s="39" t="str">
        <f>IF($A1089 &lt;&gt; "",VLOOKUP($A1089,'Student reference sheet'!$A$2:$V$2329, 3,FALSE), "")</f>
        <v/>
      </c>
      <c r="D1089" s="39" t="str">
        <f>IF($A1089 &lt;&gt; "",VLOOKUP($A1089,'Student reference sheet'!$A$2:$V$2329, 2,FALSE), "")</f>
        <v/>
      </c>
      <c r="E1089" s="35"/>
      <c r="F1089" s="34"/>
      <c r="G1089" s="40" t="str">
        <f t="shared" ca="1" si="51"/>
        <v/>
      </c>
      <c r="H1089" s="40" t="str">
        <f t="shared" ca="1" si="52"/>
        <v/>
      </c>
      <c r="I1089" s="36" t="str">
        <f>IF($A1089 = "", "",
IF(COUNTIF(MINIMUM_DAY_DATES[], Attendance!J1089) &gt; 0, VLOOKUP(Attendance!$G1089,MINIMUM_DAY_PERIOD_SCHEDULE[], 2,TRUE),
IF(COUNTIF(RALLY_DATES[], Attendance!J1089) &gt; 0, VLOOKUP(Attendance!$G1089,RALLY_PERIOD_SCHEDULE[], 2,TRUE),
IF(WEEKDAY(Attendance!$J1089) = 2,
       IF(COUNTIF(FINALS_WEEK_MONDAY_DATE[],Attendance!$J1089) &gt; 0, VLOOKUP(Attendance!$G1089,FINALS_WEEK_MONDAY_PERIOD_SCHEDULE[],2,TRUE),
       VLOOKUP(Attendance!$G1089,REGULAR_WEEK_SCHEDULE[],6,TRUE)),
IF(WEEKDAY($J1089) = 3,
       IF(COUNTIF(FINALS_WEEK_TUESDAY_DATE[],Attendance!$J1089) &gt; 0, VLOOKUP(Attendance!$G1089,FINALS_WEEK_TUESDAY_PERIOD_SCHEDULE[],2,TRUE),
       VLOOKUP(Attendance!$G1089,REGULAR_WEEK_SCHEDULE[[Tuesday]:[Period]],5,TRUE)),
IF(WEEKDAY(Attendance!$J1089) = 4,
        IF(COUNTIF(BLOCK_WEDNESDAY_DATES[],Attendance!$J1089) &gt; 0, VLOOKUP(Attendance!$G1089,BLOCK_WEDNESDAY_PERIOD_SCHEDULE[],2,TRUE),
        IF(COUNTIF(FINALS_WEEK_WEDNESDAY_DATE[],Attendance!$J1089) &gt; 0, VLOOKUP(Attendance!$G1089,FINALS_WEEK_WEDNESDAY_PERIOD_SCHEDULE[],2,TRUE),
       VLOOKUP(Attendance!$G1089,REGULAR_WEEK_SCHEDULE[[Wednesday]:[Period]],4,TRUE))),
IF(WEEKDAY($J1089) = 5,
       IF(COUNTIF(BLOCK_THURSDAY_DATES[],Attendance!$J1089) &gt; 0, VLOOKUP(Attendance!$G1089,BLOCK_THURSDAY_PERIOD_SCHEDULE[],2,TRUE),
       IF(COUNTIF(FINALS_WEEK_THURSDAY_DATE[],Attendance!$J1089) &gt; 0, VLOOKUP(Attendance!$G1089,FINALS_WEEK_THURSDAY_PERIOD_SCHEDULE[],2,TRUE),
       VLOOKUP(Attendance!$G1089,REGULAR_WEEK_SCHEDULE[[Thursday]:[Period]],3,TRUE))),
IF(WEEKDAY(Attendance!$J1089) = 6,
       IF(COUNTIF(FINALS_WEEK_FRIDAY_DATE[],Attendance!$J1089) &gt; 0, VLOOKUP(Attendance!$G1089,FINALS_WEEK_FRIDAY_PERIOD_SCHEDULE[],2,TRUE),
       VLOOKUP(Attendance!$G1089,REGULAR_WEEK_SCHEDULE[[Friday]:[Period]],2,TRUE))))))))))</f>
        <v/>
      </c>
      <c r="J1089" s="41" t="str">
        <f t="shared" ca="1" si="53"/>
        <v/>
      </c>
      <c r="K1089" s="41" t="str">
        <f>IF($A1089 &lt;&gt; "",VLOOKUP($A1089,'Student reference sheet'!$A$2:$V$2329, 7,FALSE), "")</f>
        <v/>
      </c>
      <c r="L1089" s="30" t="str">
        <f>IF($A1089 ="", "", VLOOKUP($A1089, 'Student reference sheet'!$A$2:$Z$2603,23,FALSE))</f>
        <v/>
      </c>
      <c r="M1089" s="30" t="str">
        <f>IF($A1089 ="", "", VLOOKUP($A1089, 'Student reference sheet'!$A$2:$Z$2603,24,FALSE))</f>
        <v/>
      </c>
      <c r="N1089" s="30" t="str">
        <f>IF($A1089 ="", "", VLOOKUP($A1089, 'Student reference sheet'!$A$2:$Z$2603,26,FALSE))</f>
        <v/>
      </c>
      <c r="O1089" s="30" t="str">
        <f>IF($A1089 ="", "", VLOOKUP($A1089, 'Student reference sheet'!$A$2:$Z$2603,25,FALSE))</f>
        <v/>
      </c>
      <c r="P1089" s="39" t="str">
        <f>IF($A1089 = "", "", IF(OR(VLOOKUP($A1089,'Student reference sheet'!$A$2:$V$2400,8,FALSE) = "R",  VLOOKUP($A1089,'Student reference sheet'!$A$2:$V$2400,8,FALSE) = "L"), "X", ""))</f>
        <v/>
      </c>
      <c r="Q1089" s="39" t="str">
        <f>IF($A1089 ="", "", VLOOKUP($A1089, 'Student reference sheet'!$A$2:$V$2603,22,FALSE))</f>
        <v/>
      </c>
      <c r="R1089" s="39" t="str">
        <f>IF($A1089 &lt;&gt; "",VLOOKUP($A1089,'Student reference sheet'!$A$2:$V$2329, 5,FALSE), "")</f>
        <v/>
      </c>
      <c r="S1089" s="39" t="str">
        <f>IF($A1089 &lt;&gt; "",VLOOKUP($A1089,'Student reference sheet'!$A$2:$V$2329, 6,FALSE), "")</f>
        <v/>
      </c>
      <c r="T1089" s="30" t="str">
        <f>IF($A1089 = "","",
IF(VLOOKUP($A1089,'Student reference sheet'!$A$2:$V$2329, 10,FALSE) = "Y", "Hispanic",
IF(VLOOKUP($A1089,'Student reference sheet'!$A$2:$V$2329,11,FALSE) &lt;&gt; "",
IF(VLOOKUP($A1089,'Student reference sheet'!$A$2:$V$2329,11,FALSE) = "UNK", "Unknown", VLOOKUP(VALUE(VLOOKUP($A1089,'Student reference sheet'!$A$2:$V$2329,11,FALSE)),'Ethnicity Reference'!$A$2:$B$22,2,FALSE)),
IF(VLOOKUP($A1089,'Student reference sheet'!$A$2:$V$2329,9,FALSE) &lt;&gt; "", VLOOKUP(VALUE(VLOOKUP($A1089,'Student reference sheet'!$A$2:$V$2329,9,FALSE)),'Ethnicity Reference'!$A$2:$B$22,2,FALSE),"Unknown"))))</f>
        <v/>
      </c>
      <c r="U1089" s="35"/>
    </row>
    <row r="1090" spans="1:21" ht="15.75">
      <c r="A1090" s="47"/>
      <c r="B1090" s="33"/>
      <c r="C1090" s="39" t="str">
        <f>IF($A1090 &lt;&gt; "",VLOOKUP($A1090,'Student reference sheet'!$A$2:$V$2329, 3,FALSE), "")</f>
        <v/>
      </c>
      <c r="D1090" s="39" t="str">
        <f>IF($A1090 &lt;&gt; "",VLOOKUP($A1090,'Student reference sheet'!$A$2:$V$2329, 2,FALSE), "")</f>
        <v/>
      </c>
      <c r="E1090" s="35"/>
      <c r="F1090" s="34"/>
      <c r="G1090" s="40" t="str">
        <f t="shared" ca="1" si="51"/>
        <v/>
      </c>
      <c r="H1090" s="40" t="str">
        <f t="shared" ca="1" si="52"/>
        <v/>
      </c>
      <c r="I1090" s="36" t="str">
        <f>IF($A1090 = "", "",
IF(COUNTIF(MINIMUM_DAY_DATES[], Attendance!J1090) &gt; 0, VLOOKUP(Attendance!$G1090,MINIMUM_DAY_PERIOD_SCHEDULE[], 2,TRUE),
IF(COUNTIF(RALLY_DATES[], Attendance!J1090) &gt; 0, VLOOKUP(Attendance!$G1090,RALLY_PERIOD_SCHEDULE[], 2,TRUE),
IF(WEEKDAY(Attendance!$J1090) = 2,
       IF(COUNTIF(FINALS_WEEK_MONDAY_DATE[],Attendance!$J1090) &gt; 0, VLOOKUP(Attendance!$G1090,FINALS_WEEK_MONDAY_PERIOD_SCHEDULE[],2,TRUE),
       VLOOKUP(Attendance!$G1090,REGULAR_WEEK_SCHEDULE[],6,TRUE)),
IF(WEEKDAY($J1090) = 3,
       IF(COUNTIF(FINALS_WEEK_TUESDAY_DATE[],Attendance!$J1090) &gt; 0, VLOOKUP(Attendance!$G1090,FINALS_WEEK_TUESDAY_PERIOD_SCHEDULE[],2,TRUE),
       VLOOKUP(Attendance!$G1090,REGULAR_WEEK_SCHEDULE[[Tuesday]:[Period]],5,TRUE)),
IF(WEEKDAY(Attendance!$J1090) = 4,
        IF(COUNTIF(BLOCK_WEDNESDAY_DATES[],Attendance!$J1090) &gt; 0, VLOOKUP(Attendance!$G1090,BLOCK_WEDNESDAY_PERIOD_SCHEDULE[],2,TRUE),
        IF(COUNTIF(FINALS_WEEK_WEDNESDAY_DATE[],Attendance!$J1090) &gt; 0, VLOOKUP(Attendance!$G1090,FINALS_WEEK_WEDNESDAY_PERIOD_SCHEDULE[],2,TRUE),
       VLOOKUP(Attendance!$G1090,REGULAR_WEEK_SCHEDULE[[Wednesday]:[Period]],4,TRUE))),
IF(WEEKDAY($J1090) = 5,
       IF(COUNTIF(BLOCK_THURSDAY_DATES[],Attendance!$J1090) &gt; 0, VLOOKUP(Attendance!$G1090,BLOCK_THURSDAY_PERIOD_SCHEDULE[],2,TRUE),
       IF(COUNTIF(FINALS_WEEK_THURSDAY_DATE[],Attendance!$J1090) &gt; 0, VLOOKUP(Attendance!$G1090,FINALS_WEEK_THURSDAY_PERIOD_SCHEDULE[],2,TRUE),
       VLOOKUP(Attendance!$G1090,REGULAR_WEEK_SCHEDULE[[Thursday]:[Period]],3,TRUE))),
IF(WEEKDAY(Attendance!$J1090) = 6,
       IF(COUNTIF(FINALS_WEEK_FRIDAY_DATE[],Attendance!$J1090) &gt; 0, VLOOKUP(Attendance!$G1090,FINALS_WEEK_FRIDAY_PERIOD_SCHEDULE[],2,TRUE),
       VLOOKUP(Attendance!$G1090,REGULAR_WEEK_SCHEDULE[[Friday]:[Period]],2,TRUE))))))))))</f>
        <v/>
      </c>
      <c r="J1090" s="41" t="str">
        <f t="shared" ca="1" si="53"/>
        <v/>
      </c>
      <c r="K1090" s="41" t="str">
        <f>IF($A1090 &lt;&gt; "",VLOOKUP($A1090,'Student reference sheet'!$A$2:$V$2329, 7,FALSE), "")</f>
        <v/>
      </c>
      <c r="L1090" s="30" t="str">
        <f>IF($A1090 ="", "", VLOOKUP($A1090, 'Student reference sheet'!$A$2:$Z$2603,23,FALSE))</f>
        <v/>
      </c>
      <c r="M1090" s="30" t="str">
        <f>IF($A1090 ="", "", VLOOKUP($A1090, 'Student reference sheet'!$A$2:$Z$2603,24,FALSE))</f>
        <v/>
      </c>
      <c r="N1090" s="30" t="str">
        <f>IF($A1090 ="", "", VLOOKUP($A1090, 'Student reference sheet'!$A$2:$Z$2603,26,FALSE))</f>
        <v/>
      </c>
      <c r="O1090" s="30" t="str">
        <f>IF($A1090 ="", "", VLOOKUP($A1090, 'Student reference sheet'!$A$2:$Z$2603,25,FALSE))</f>
        <v/>
      </c>
      <c r="P1090" s="39" t="str">
        <f>IF($A1090 = "", "", IF(OR(VLOOKUP($A1090,'Student reference sheet'!$A$2:$V$2400,8,FALSE) = "R",  VLOOKUP($A1090,'Student reference sheet'!$A$2:$V$2400,8,FALSE) = "L"), "X", ""))</f>
        <v/>
      </c>
      <c r="Q1090" s="39" t="str">
        <f>IF($A1090 ="", "", VLOOKUP($A1090, 'Student reference sheet'!$A$2:$V$2603,22,FALSE))</f>
        <v/>
      </c>
      <c r="R1090" s="39" t="str">
        <f>IF($A1090 &lt;&gt; "",VLOOKUP($A1090,'Student reference sheet'!$A$2:$V$2329, 5,FALSE), "")</f>
        <v/>
      </c>
      <c r="S1090" s="39" t="str">
        <f>IF($A1090 &lt;&gt; "",VLOOKUP($A1090,'Student reference sheet'!$A$2:$V$2329, 6,FALSE), "")</f>
        <v/>
      </c>
      <c r="T1090" s="30" t="str">
        <f>IF($A1090 = "","",
IF(VLOOKUP($A1090,'Student reference sheet'!$A$2:$V$2329, 10,FALSE) = "Y", "Hispanic",
IF(VLOOKUP($A1090,'Student reference sheet'!$A$2:$V$2329,11,FALSE) &lt;&gt; "",
IF(VLOOKUP($A1090,'Student reference sheet'!$A$2:$V$2329,11,FALSE) = "UNK", "Unknown", VLOOKUP(VALUE(VLOOKUP($A1090,'Student reference sheet'!$A$2:$V$2329,11,FALSE)),'Ethnicity Reference'!$A$2:$B$22,2,FALSE)),
IF(VLOOKUP($A1090,'Student reference sheet'!$A$2:$V$2329,9,FALSE) &lt;&gt; "", VLOOKUP(VALUE(VLOOKUP($A1090,'Student reference sheet'!$A$2:$V$2329,9,FALSE)),'Ethnicity Reference'!$A$2:$B$22,2,FALSE),"Unknown"))))</f>
        <v/>
      </c>
      <c r="U1090" s="35"/>
    </row>
    <row r="1091" spans="1:21" ht="15.75">
      <c r="A1091" s="47"/>
      <c r="B1091" s="33"/>
      <c r="C1091" s="39" t="str">
        <f>IF($A1091 &lt;&gt; "",VLOOKUP($A1091,'Student reference sheet'!$A$2:$V$2329, 3,FALSE), "")</f>
        <v/>
      </c>
      <c r="D1091" s="39" t="str">
        <f>IF($A1091 &lt;&gt; "",VLOOKUP($A1091,'Student reference sheet'!$A$2:$V$2329, 2,FALSE), "")</f>
        <v/>
      </c>
      <c r="E1091" s="35"/>
      <c r="F1091" s="34"/>
      <c r="G1091" s="40" t="str">
        <f t="shared" ca="1" si="51"/>
        <v/>
      </c>
      <c r="H1091" s="40" t="str">
        <f t="shared" ca="1" si="52"/>
        <v/>
      </c>
      <c r="I1091" s="36" t="str">
        <f>IF($A1091 = "", "",
IF(COUNTIF(MINIMUM_DAY_DATES[], Attendance!J1091) &gt; 0, VLOOKUP(Attendance!$G1091,MINIMUM_DAY_PERIOD_SCHEDULE[], 2,TRUE),
IF(COUNTIF(RALLY_DATES[], Attendance!J1091) &gt; 0, VLOOKUP(Attendance!$G1091,RALLY_PERIOD_SCHEDULE[], 2,TRUE),
IF(WEEKDAY(Attendance!$J1091) = 2,
       IF(COUNTIF(FINALS_WEEK_MONDAY_DATE[],Attendance!$J1091) &gt; 0, VLOOKUP(Attendance!$G1091,FINALS_WEEK_MONDAY_PERIOD_SCHEDULE[],2,TRUE),
       VLOOKUP(Attendance!$G1091,REGULAR_WEEK_SCHEDULE[],6,TRUE)),
IF(WEEKDAY($J1091) = 3,
       IF(COUNTIF(FINALS_WEEK_TUESDAY_DATE[],Attendance!$J1091) &gt; 0, VLOOKUP(Attendance!$G1091,FINALS_WEEK_TUESDAY_PERIOD_SCHEDULE[],2,TRUE),
       VLOOKUP(Attendance!$G1091,REGULAR_WEEK_SCHEDULE[[Tuesday]:[Period]],5,TRUE)),
IF(WEEKDAY(Attendance!$J1091) = 4,
        IF(COUNTIF(BLOCK_WEDNESDAY_DATES[],Attendance!$J1091) &gt; 0, VLOOKUP(Attendance!$G1091,BLOCK_WEDNESDAY_PERIOD_SCHEDULE[],2,TRUE),
        IF(COUNTIF(FINALS_WEEK_WEDNESDAY_DATE[],Attendance!$J1091) &gt; 0, VLOOKUP(Attendance!$G1091,FINALS_WEEK_WEDNESDAY_PERIOD_SCHEDULE[],2,TRUE),
       VLOOKUP(Attendance!$G1091,REGULAR_WEEK_SCHEDULE[[Wednesday]:[Period]],4,TRUE))),
IF(WEEKDAY($J1091) = 5,
       IF(COUNTIF(BLOCK_THURSDAY_DATES[],Attendance!$J1091) &gt; 0, VLOOKUP(Attendance!$G1091,BLOCK_THURSDAY_PERIOD_SCHEDULE[],2,TRUE),
       IF(COUNTIF(FINALS_WEEK_THURSDAY_DATE[],Attendance!$J1091) &gt; 0, VLOOKUP(Attendance!$G1091,FINALS_WEEK_THURSDAY_PERIOD_SCHEDULE[],2,TRUE),
       VLOOKUP(Attendance!$G1091,REGULAR_WEEK_SCHEDULE[[Thursday]:[Period]],3,TRUE))),
IF(WEEKDAY(Attendance!$J1091) = 6,
       IF(COUNTIF(FINALS_WEEK_FRIDAY_DATE[],Attendance!$J1091) &gt; 0, VLOOKUP(Attendance!$G1091,FINALS_WEEK_FRIDAY_PERIOD_SCHEDULE[],2,TRUE),
       VLOOKUP(Attendance!$G1091,REGULAR_WEEK_SCHEDULE[[Friday]:[Period]],2,TRUE))))))))))</f>
        <v/>
      </c>
      <c r="J1091" s="41" t="str">
        <f t="shared" ca="1" si="53"/>
        <v/>
      </c>
      <c r="K1091" s="41" t="str">
        <f>IF($A1091 &lt;&gt; "",VLOOKUP($A1091,'Student reference sheet'!$A$2:$V$2329, 7,FALSE), "")</f>
        <v/>
      </c>
      <c r="L1091" s="30" t="str">
        <f>IF($A1091 ="", "", VLOOKUP($A1091, 'Student reference sheet'!$A$2:$Z$2603,23,FALSE))</f>
        <v/>
      </c>
      <c r="M1091" s="30" t="str">
        <f>IF($A1091 ="", "", VLOOKUP($A1091, 'Student reference sheet'!$A$2:$Z$2603,24,FALSE))</f>
        <v/>
      </c>
      <c r="N1091" s="30" t="str">
        <f>IF($A1091 ="", "", VLOOKUP($A1091, 'Student reference sheet'!$A$2:$Z$2603,26,FALSE))</f>
        <v/>
      </c>
      <c r="O1091" s="30" t="str">
        <f>IF($A1091 ="", "", VLOOKUP($A1091, 'Student reference sheet'!$A$2:$Z$2603,25,FALSE))</f>
        <v/>
      </c>
      <c r="P1091" s="39" t="str">
        <f>IF($A1091 = "", "", IF(OR(VLOOKUP($A1091,'Student reference sheet'!$A$2:$V$2400,8,FALSE) = "R",  VLOOKUP($A1091,'Student reference sheet'!$A$2:$V$2400,8,FALSE) = "L"), "X", ""))</f>
        <v/>
      </c>
      <c r="Q1091" s="39" t="str">
        <f>IF($A1091 ="", "", VLOOKUP($A1091, 'Student reference sheet'!$A$2:$V$2603,22,FALSE))</f>
        <v/>
      </c>
      <c r="R1091" s="39" t="str">
        <f>IF($A1091 &lt;&gt; "",VLOOKUP($A1091,'Student reference sheet'!$A$2:$V$2329, 5,FALSE), "")</f>
        <v/>
      </c>
      <c r="S1091" s="39" t="str">
        <f>IF($A1091 &lt;&gt; "",VLOOKUP($A1091,'Student reference sheet'!$A$2:$V$2329, 6,FALSE), "")</f>
        <v/>
      </c>
      <c r="T1091" s="30" t="str">
        <f>IF($A1091 = "","",
IF(VLOOKUP($A1091,'Student reference sheet'!$A$2:$V$2329, 10,FALSE) = "Y", "Hispanic",
IF(VLOOKUP($A1091,'Student reference sheet'!$A$2:$V$2329,11,FALSE) &lt;&gt; "",
IF(VLOOKUP($A1091,'Student reference sheet'!$A$2:$V$2329,11,FALSE) = "UNK", "Unknown", VLOOKUP(VALUE(VLOOKUP($A1091,'Student reference sheet'!$A$2:$V$2329,11,FALSE)),'Ethnicity Reference'!$A$2:$B$22,2,FALSE)),
IF(VLOOKUP($A1091,'Student reference sheet'!$A$2:$V$2329,9,FALSE) &lt;&gt; "", VLOOKUP(VALUE(VLOOKUP($A1091,'Student reference sheet'!$A$2:$V$2329,9,FALSE)),'Ethnicity Reference'!$A$2:$B$22,2,FALSE),"Unknown"))))</f>
        <v/>
      </c>
      <c r="U1091" s="35"/>
    </row>
    <row r="1092" spans="1:21" ht="15.75">
      <c r="A1092" s="47"/>
      <c r="B1092" s="33"/>
      <c r="C1092" s="39" t="str">
        <f>IF($A1092 &lt;&gt; "",VLOOKUP($A1092,'Student reference sheet'!$A$2:$V$2329, 3,FALSE), "")</f>
        <v/>
      </c>
      <c r="D1092" s="39" t="str">
        <f>IF($A1092 &lt;&gt; "",VLOOKUP($A1092,'Student reference sheet'!$A$2:$V$2329, 2,FALSE), "")</f>
        <v/>
      </c>
      <c r="E1092" s="35"/>
      <c r="F1092" s="34"/>
      <c r="G1092" s="40" t="str">
        <f t="shared" ca="1" si="51"/>
        <v/>
      </c>
      <c r="H1092" s="40" t="str">
        <f t="shared" ca="1" si="52"/>
        <v/>
      </c>
      <c r="I1092" s="36" t="str">
        <f>IF($A1092 = "", "",
IF(COUNTIF(MINIMUM_DAY_DATES[], Attendance!J1092) &gt; 0, VLOOKUP(Attendance!$G1092,MINIMUM_DAY_PERIOD_SCHEDULE[], 2,TRUE),
IF(COUNTIF(RALLY_DATES[], Attendance!J1092) &gt; 0, VLOOKUP(Attendance!$G1092,RALLY_PERIOD_SCHEDULE[], 2,TRUE),
IF(WEEKDAY(Attendance!$J1092) = 2,
       IF(COUNTIF(FINALS_WEEK_MONDAY_DATE[],Attendance!$J1092) &gt; 0, VLOOKUP(Attendance!$G1092,FINALS_WEEK_MONDAY_PERIOD_SCHEDULE[],2,TRUE),
       VLOOKUP(Attendance!$G1092,REGULAR_WEEK_SCHEDULE[],6,TRUE)),
IF(WEEKDAY($J1092) = 3,
       IF(COUNTIF(FINALS_WEEK_TUESDAY_DATE[],Attendance!$J1092) &gt; 0, VLOOKUP(Attendance!$G1092,FINALS_WEEK_TUESDAY_PERIOD_SCHEDULE[],2,TRUE),
       VLOOKUP(Attendance!$G1092,REGULAR_WEEK_SCHEDULE[[Tuesday]:[Period]],5,TRUE)),
IF(WEEKDAY(Attendance!$J1092) = 4,
        IF(COUNTIF(BLOCK_WEDNESDAY_DATES[],Attendance!$J1092) &gt; 0, VLOOKUP(Attendance!$G1092,BLOCK_WEDNESDAY_PERIOD_SCHEDULE[],2,TRUE),
        IF(COUNTIF(FINALS_WEEK_WEDNESDAY_DATE[],Attendance!$J1092) &gt; 0, VLOOKUP(Attendance!$G1092,FINALS_WEEK_WEDNESDAY_PERIOD_SCHEDULE[],2,TRUE),
       VLOOKUP(Attendance!$G1092,REGULAR_WEEK_SCHEDULE[[Wednesday]:[Period]],4,TRUE))),
IF(WEEKDAY($J1092) = 5,
       IF(COUNTIF(BLOCK_THURSDAY_DATES[],Attendance!$J1092) &gt; 0, VLOOKUP(Attendance!$G1092,BLOCK_THURSDAY_PERIOD_SCHEDULE[],2,TRUE),
       IF(COUNTIF(FINALS_WEEK_THURSDAY_DATE[],Attendance!$J1092) &gt; 0, VLOOKUP(Attendance!$G1092,FINALS_WEEK_THURSDAY_PERIOD_SCHEDULE[],2,TRUE),
       VLOOKUP(Attendance!$G1092,REGULAR_WEEK_SCHEDULE[[Thursday]:[Period]],3,TRUE))),
IF(WEEKDAY(Attendance!$J1092) = 6,
       IF(COUNTIF(FINALS_WEEK_FRIDAY_DATE[],Attendance!$J1092) &gt; 0, VLOOKUP(Attendance!$G1092,FINALS_WEEK_FRIDAY_PERIOD_SCHEDULE[],2,TRUE),
       VLOOKUP(Attendance!$G1092,REGULAR_WEEK_SCHEDULE[[Friday]:[Period]],2,TRUE))))))))))</f>
        <v/>
      </c>
      <c r="J1092" s="41" t="str">
        <f t="shared" ca="1" si="53"/>
        <v/>
      </c>
      <c r="K1092" s="41" t="str">
        <f>IF($A1092 &lt;&gt; "",VLOOKUP($A1092,'Student reference sheet'!$A$2:$V$2329, 7,FALSE), "")</f>
        <v/>
      </c>
      <c r="L1092" s="30" t="str">
        <f>IF($A1092 ="", "", VLOOKUP($A1092, 'Student reference sheet'!$A$2:$Z$2603,23,FALSE))</f>
        <v/>
      </c>
      <c r="M1092" s="30" t="str">
        <f>IF($A1092 ="", "", VLOOKUP($A1092, 'Student reference sheet'!$A$2:$Z$2603,24,FALSE))</f>
        <v/>
      </c>
      <c r="N1092" s="30" t="str">
        <f>IF($A1092 ="", "", VLOOKUP($A1092, 'Student reference sheet'!$A$2:$Z$2603,26,FALSE))</f>
        <v/>
      </c>
      <c r="O1092" s="30" t="str">
        <f>IF($A1092 ="", "", VLOOKUP($A1092, 'Student reference sheet'!$A$2:$Z$2603,25,FALSE))</f>
        <v/>
      </c>
      <c r="P1092" s="39" t="str">
        <f>IF($A1092 = "", "", IF(OR(VLOOKUP($A1092,'Student reference sheet'!$A$2:$V$2400,8,FALSE) = "R",  VLOOKUP($A1092,'Student reference sheet'!$A$2:$V$2400,8,FALSE) = "L"), "X", ""))</f>
        <v/>
      </c>
      <c r="Q1092" s="39" t="str">
        <f>IF($A1092 ="", "", VLOOKUP($A1092, 'Student reference sheet'!$A$2:$V$2603,22,FALSE))</f>
        <v/>
      </c>
      <c r="R1092" s="39" t="str">
        <f>IF($A1092 &lt;&gt; "",VLOOKUP($A1092,'Student reference sheet'!$A$2:$V$2329, 5,FALSE), "")</f>
        <v/>
      </c>
      <c r="S1092" s="39" t="str">
        <f>IF($A1092 &lt;&gt; "",VLOOKUP($A1092,'Student reference sheet'!$A$2:$V$2329, 6,FALSE), "")</f>
        <v/>
      </c>
      <c r="T1092" s="30" t="str">
        <f>IF($A1092 = "","",
IF(VLOOKUP($A1092,'Student reference sheet'!$A$2:$V$2329, 10,FALSE) = "Y", "Hispanic",
IF(VLOOKUP($A1092,'Student reference sheet'!$A$2:$V$2329,11,FALSE) &lt;&gt; "",
IF(VLOOKUP($A1092,'Student reference sheet'!$A$2:$V$2329,11,FALSE) = "UNK", "Unknown", VLOOKUP(VALUE(VLOOKUP($A1092,'Student reference sheet'!$A$2:$V$2329,11,FALSE)),'Ethnicity Reference'!$A$2:$B$22,2,FALSE)),
IF(VLOOKUP($A1092,'Student reference sheet'!$A$2:$V$2329,9,FALSE) &lt;&gt; "", VLOOKUP(VALUE(VLOOKUP($A1092,'Student reference sheet'!$A$2:$V$2329,9,FALSE)),'Ethnicity Reference'!$A$2:$B$22,2,FALSE),"Unknown"))))</f>
        <v/>
      </c>
      <c r="U1092" s="35"/>
    </row>
    <row r="1093" spans="1:21" ht="15.75">
      <c r="A1093" s="47"/>
      <c r="B1093" s="33"/>
      <c r="C1093" s="39" t="str">
        <f>IF($A1093 &lt;&gt; "",VLOOKUP($A1093,'Student reference sheet'!$A$2:$V$2329, 3,FALSE), "")</f>
        <v/>
      </c>
      <c r="D1093" s="39" t="str">
        <f>IF($A1093 &lt;&gt; "",VLOOKUP($A1093,'Student reference sheet'!$A$2:$V$2329, 2,FALSE), "")</f>
        <v/>
      </c>
      <c r="E1093" s="35"/>
      <c r="F1093" s="34"/>
      <c r="G1093" s="40" t="str">
        <f t="shared" ca="1" si="51"/>
        <v/>
      </c>
      <c r="H1093" s="40" t="str">
        <f t="shared" ca="1" si="52"/>
        <v/>
      </c>
      <c r="I1093" s="36" t="str">
        <f>IF($A1093 = "", "",
IF(COUNTIF(MINIMUM_DAY_DATES[], Attendance!J1093) &gt; 0, VLOOKUP(Attendance!$G1093,MINIMUM_DAY_PERIOD_SCHEDULE[], 2,TRUE),
IF(COUNTIF(RALLY_DATES[], Attendance!J1093) &gt; 0, VLOOKUP(Attendance!$G1093,RALLY_PERIOD_SCHEDULE[], 2,TRUE),
IF(WEEKDAY(Attendance!$J1093) = 2,
       IF(COUNTIF(FINALS_WEEK_MONDAY_DATE[],Attendance!$J1093) &gt; 0, VLOOKUP(Attendance!$G1093,FINALS_WEEK_MONDAY_PERIOD_SCHEDULE[],2,TRUE),
       VLOOKUP(Attendance!$G1093,REGULAR_WEEK_SCHEDULE[],6,TRUE)),
IF(WEEKDAY($J1093) = 3,
       IF(COUNTIF(FINALS_WEEK_TUESDAY_DATE[],Attendance!$J1093) &gt; 0, VLOOKUP(Attendance!$G1093,FINALS_WEEK_TUESDAY_PERIOD_SCHEDULE[],2,TRUE),
       VLOOKUP(Attendance!$G1093,REGULAR_WEEK_SCHEDULE[[Tuesday]:[Period]],5,TRUE)),
IF(WEEKDAY(Attendance!$J1093) = 4,
        IF(COUNTIF(BLOCK_WEDNESDAY_DATES[],Attendance!$J1093) &gt; 0, VLOOKUP(Attendance!$G1093,BLOCK_WEDNESDAY_PERIOD_SCHEDULE[],2,TRUE),
        IF(COUNTIF(FINALS_WEEK_WEDNESDAY_DATE[],Attendance!$J1093) &gt; 0, VLOOKUP(Attendance!$G1093,FINALS_WEEK_WEDNESDAY_PERIOD_SCHEDULE[],2,TRUE),
       VLOOKUP(Attendance!$G1093,REGULAR_WEEK_SCHEDULE[[Wednesday]:[Period]],4,TRUE))),
IF(WEEKDAY($J1093) = 5,
       IF(COUNTIF(BLOCK_THURSDAY_DATES[],Attendance!$J1093) &gt; 0, VLOOKUP(Attendance!$G1093,BLOCK_THURSDAY_PERIOD_SCHEDULE[],2,TRUE),
       IF(COUNTIF(FINALS_WEEK_THURSDAY_DATE[],Attendance!$J1093) &gt; 0, VLOOKUP(Attendance!$G1093,FINALS_WEEK_THURSDAY_PERIOD_SCHEDULE[],2,TRUE),
       VLOOKUP(Attendance!$G1093,REGULAR_WEEK_SCHEDULE[[Thursday]:[Period]],3,TRUE))),
IF(WEEKDAY(Attendance!$J1093) = 6,
       IF(COUNTIF(FINALS_WEEK_FRIDAY_DATE[],Attendance!$J1093) &gt; 0, VLOOKUP(Attendance!$G1093,FINALS_WEEK_FRIDAY_PERIOD_SCHEDULE[],2,TRUE),
       VLOOKUP(Attendance!$G1093,REGULAR_WEEK_SCHEDULE[[Friday]:[Period]],2,TRUE))))))))))</f>
        <v/>
      </c>
      <c r="J1093" s="41" t="str">
        <f t="shared" ca="1" si="53"/>
        <v/>
      </c>
      <c r="K1093" s="41" t="str">
        <f>IF($A1093 &lt;&gt; "",VLOOKUP($A1093,'Student reference sheet'!$A$2:$V$2329, 7,FALSE), "")</f>
        <v/>
      </c>
      <c r="L1093" s="30" t="str">
        <f>IF($A1093 ="", "", VLOOKUP($A1093, 'Student reference sheet'!$A$2:$Z$2603,23,FALSE))</f>
        <v/>
      </c>
      <c r="M1093" s="30" t="str">
        <f>IF($A1093 ="", "", VLOOKUP($A1093, 'Student reference sheet'!$A$2:$Z$2603,24,FALSE))</f>
        <v/>
      </c>
      <c r="N1093" s="30" t="str">
        <f>IF($A1093 ="", "", VLOOKUP($A1093, 'Student reference sheet'!$A$2:$Z$2603,26,FALSE))</f>
        <v/>
      </c>
      <c r="O1093" s="30" t="str">
        <f>IF($A1093 ="", "", VLOOKUP($A1093, 'Student reference sheet'!$A$2:$Z$2603,25,FALSE))</f>
        <v/>
      </c>
      <c r="P1093" s="39" t="str">
        <f>IF($A1093 = "", "", IF(OR(VLOOKUP($A1093,'Student reference sheet'!$A$2:$V$2400,8,FALSE) = "R",  VLOOKUP($A1093,'Student reference sheet'!$A$2:$V$2400,8,FALSE) = "L"), "X", ""))</f>
        <v/>
      </c>
      <c r="Q1093" s="39" t="str">
        <f>IF($A1093 ="", "", VLOOKUP($A1093, 'Student reference sheet'!$A$2:$V$2603,22,FALSE))</f>
        <v/>
      </c>
      <c r="R1093" s="39" t="str">
        <f>IF($A1093 &lt;&gt; "",VLOOKUP($A1093,'Student reference sheet'!$A$2:$V$2329, 5,FALSE), "")</f>
        <v/>
      </c>
      <c r="S1093" s="39" t="str">
        <f>IF($A1093 &lt;&gt; "",VLOOKUP($A1093,'Student reference sheet'!$A$2:$V$2329, 6,FALSE), "")</f>
        <v/>
      </c>
      <c r="T1093" s="30" t="str">
        <f>IF($A1093 = "","",
IF(VLOOKUP($A1093,'Student reference sheet'!$A$2:$V$2329, 10,FALSE) = "Y", "Hispanic",
IF(VLOOKUP($A1093,'Student reference sheet'!$A$2:$V$2329,11,FALSE) &lt;&gt; "",
IF(VLOOKUP($A1093,'Student reference sheet'!$A$2:$V$2329,11,FALSE) = "UNK", "Unknown", VLOOKUP(VALUE(VLOOKUP($A1093,'Student reference sheet'!$A$2:$V$2329,11,FALSE)),'Ethnicity Reference'!$A$2:$B$22,2,FALSE)),
IF(VLOOKUP($A1093,'Student reference sheet'!$A$2:$V$2329,9,FALSE) &lt;&gt; "", VLOOKUP(VALUE(VLOOKUP($A1093,'Student reference sheet'!$A$2:$V$2329,9,FALSE)),'Ethnicity Reference'!$A$2:$B$22,2,FALSE),"Unknown"))))</f>
        <v/>
      </c>
      <c r="U1093" s="35"/>
    </row>
    <row r="1094" spans="1:21" ht="15.75">
      <c r="A1094" s="47"/>
      <c r="B1094" s="33"/>
      <c r="C1094" s="39" t="str">
        <f>IF($A1094 &lt;&gt; "",VLOOKUP($A1094,'Student reference sheet'!$A$2:$V$2329, 3,FALSE), "")</f>
        <v/>
      </c>
      <c r="D1094" s="39" t="str">
        <f>IF($A1094 &lt;&gt; "",VLOOKUP($A1094,'Student reference sheet'!$A$2:$V$2329, 2,FALSE), "")</f>
        <v/>
      </c>
      <c r="E1094" s="35"/>
      <c r="F1094" s="34"/>
      <c r="G1094" s="40" t="str">
        <f t="shared" ca="1" si="51"/>
        <v/>
      </c>
      <c r="H1094" s="40" t="str">
        <f t="shared" ca="1" si="52"/>
        <v/>
      </c>
      <c r="I1094" s="36" t="str">
        <f>IF($A1094 = "", "",
IF(COUNTIF(MINIMUM_DAY_DATES[], Attendance!J1094) &gt; 0, VLOOKUP(Attendance!$G1094,MINIMUM_DAY_PERIOD_SCHEDULE[], 2,TRUE),
IF(COUNTIF(RALLY_DATES[], Attendance!J1094) &gt; 0, VLOOKUP(Attendance!$G1094,RALLY_PERIOD_SCHEDULE[], 2,TRUE),
IF(WEEKDAY(Attendance!$J1094) = 2,
       IF(COUNTIF(FINALS_WEEK_MONDAY_DATE[],Attendance!$J1094) &gt; 0, VLOOKUP(Attendance!$G1094,FINALS_WEEK_MONDAY_PERIOD_SCHEDULE[],2,TRUE),
       VLOOKUP(Attendance!$G1094,REGULAR_WEEK_SCHEDULE[],6,TRUE)),
IF(WEEKDAY($J1094) = 3,
       IF(COUNTIF(FINALS_WEEK_TUESDAY_DATE[],Attendance!$J1094) &gt; 0, VLOOKUP(Attendance!$G1094,FINALS_WEEK_TUESDAY_PERIOD_SCHEDULE[],2,TRUE),
       VLOOKUP(Attendance!$G1094,REGULAR_WEEK_SCHEDULE[[Tuesday]:[Period]],5,TRUE)),
IF(WEEKDAY(Attendance!$J1094) = 4,
        IF(COUNTIF(BLOCK_WEDNESDAY_DATES[],Attendance!$J1094) &gt; 0, VLOOKUP(Attendance!$G1094,BLOCK_WEDNESDAY_PERIOD_SCHEDULE[],2,TRUE),
        IF(COUNTIF(FINALS_WEEK_WEDNESDAY_DATE[],Attendance!$J1094) &gt; 0, VLOOKUP(Attendance!$G1094,FINALS_WEEK_WEDNESDAY_PERIOD_SCHEDULE[],2,TRUE),
       VLOOKUP(Attendance!$G1094,REGULAR_WEEK_SCHEDULE[[Wednesday]:[Period]],4,TRUE))),
IF(WEEKDAY($J1094) = 5,
       IF(COUNTIF(BLOCK_THURSDAY_DATES[],Attendance!$J1094) &gt; 0, VLOOKUP(Attendance!$G1094,BLOCK_THURSDAY_PERIOD_SCHEDULE[],2,TRUE),
       IF(COUNTIF(FINALS_WEEK_THURSDAY_DATE[],Attendance!$J1094) &gt; 0, VLOOKUP(Attendance!$G1094,FINALS_WEEK_THURSDAY_PERIOD_SCHEDULE[],2,TRUE),
       VLOOKUP(Attendance!$G1094,REGULAR_WEEK_SCHEDULE[[Thursday]:[Period]],3,TRUE))),
IF(WEEKDAY(Attendance!$J1094) = 6,
       IF(COUNTIF(FINALS_WEEK_FRIDAY_DATE[],Attendance!$J1094) &gt; 0, VLOOKUP(Attendance!$G1094,FINALS_WEEK_FRIDAY_PERIOD_SCHEDULE[],2,TRUE),
       VLOOKUP(Attendance!$G1094,REGULAR_WEEK_SCHEDULE[[Friday]:[Period]],2,TRUE))))))))))</f>
        <v/>
      </c>
      <c r="J1094" s="41" t="str">
        <f t="shared" ca="1" si="53"/>
        <v/>
      </c>
      <c r="K1094" s="41" t="str">
        <f>IF($A1094 &lt;&gt; "",VLOOKUP($A1094,'Student reference sheet'!$A$2:$V$2329, 7,FALSE), "")</f>
        <v/>
      </c>
      <c r="L1094" s="30" t="str">
        <f>IF($A1094 ="", "", VLOOKUP($A1094, 'Student reference sheet'!$A$2:$Z$2603,23,FALSE))</f>
        <v/>
      </c>
      <c r="M1094" s="30" t="str">
        <f>IF($A1094 ="", "", VLOOKUP($A1094, 'Student reference sheet'!$A$2:$Z$2603,24,FALSE))</f>
        <v/>
      </c>
      <c r="N1094" s="30" t="str">
        <f>IF($A1094 ="", "", VLOOKUP($A1094, 'Student reference sheet'!$A$2:$Z$2603,26,FALSE))</f>
        <v/>
      </c>
      <c r="O1094" s="30" t="str">
        <f>IF($A1094 ="", "", VLOOKUP($A1094, 'Student reference sheet'!$A$2:$Z$2603,25,FALSE))</f>
        <v/>
      </c>
      <c r="P1094" s="39" t="str">
        <f>IF($A1094 = "", "", IF(OR(VLOOKUP($A1094,'Student reference sheet'!$A$2:$V$2400,8,FALSE) = "R",  VLOOKUP($A1094,'Student reference sheet'!$A$2:$V$2400,8,FALSE) = "L"), "X", ""))</f>
        <v/>
      </c>
      <c r="Q1094" s="39" t="str">
        <f>IF($A1094 ="", "", VLOOKUP($A1094, 'Student reference sheet'!$A$2:$V$2603,22,FALSE))</f>
        <v/>
      </c>
      <c r="R1094" s="39" t="str">
        <f>IF($A1094 &lt;&gt; "",VLOOKUP($A1094,'Student reference sheet'!$A$2:$V$2329, 5,FALSE), "")</f>
        <v/>
      </c>
      <c r="S1094" s="39" t="str">
        <f>IF($A1094 &lt;&gt; "",VLOOKUP($A1094,'Student reference sheet'!$A$2:$V$2329, 6,FALSE), "")</f>
        <v/>
      </c>
      <c r="T1094" s="30" t="str">
        <f>IF($A1094 = "","",
IF(VLOOKUP($A1094,'Student reference sheet'!$A$2:$V$2329, 10,FALSE) = "Y", "Hispanic",
IF(VLOOKUP($A1094,'Student reference sheet'!$A$2:$V$2329,11,FALSE) &lt;&gt; "",
IF(VLOOKUP($A1094,'Student reference sheet'!$A$2:$V$2329,11,FALSE) = "UNK", "Unknown", VLOOKUP(VALUE(VLOOKUP($A1094,'Student reference sheet'!$A$2:$V$2329,11,FALSE)),'Ethnicity Reference'!$A$2:$B$22,2,FALSE)),
IF(VLOOKUP($A1094,'Student reference sheet'!$A$2:$V$2329,9,FALSE) &lt;&gt; "", VLOOKUP(VALUE(VLOOKUP($A1094,'Student reference sheet'!$A$2:$V$2329,9,FALSE)),'Ethnicity Reference'!$A$2:$B$22,2,FALSE),"Unknown"))))</f>
        <v/>
      </c>
      <c r="U1094" s="35"/>
    </row>
    <row r="1095" spans="1:21" ht="15.75">
      <c r="A1095" s="47"/>
      <c r="B1095" s="33"/>
      <c r="C1095" s="39" t="str">
        <f>IF($A1095 &lt;&gt; "",VLOOKUP($A1095,'Student reference sheet'!$A$2:$V$2329, 3,FALSE), "")</f>
        <v/>
      </c>
      <c r="D1095" s="39" t="str">
        <f>IF($A1095 &lt;&gt; "",VLOOKUP($A1095,'Student reference sheet'!$A$2:$V$2329, 2,FALSE), "")</f>
        <v/>
      </c>
      <c r="E1095" s="35"/>
      <c r="F1095" s="34"/>
      <c r="G1095" s="40" t="str">
        <f t="shared" ca="1" si="51"/>
        <v/>
      </c>
      <c r="H1095" s="40" t="str">
        <f t="shared" ca="1" si="52"/>
        <v/>
      </c>
      <c r="I1095" s="36" t="str">
        <f>IF($A1095 = "", "",
IF(COUNTIF(MINIMUM_DAY_DATES[], Attendance!J1095) &gt; 0, VLOOKUP(Attendance!$G1095,MINIMUM_DAY_PERIOD_SCHEDULE[], 2,TRUE),
IF(COUNTIF(RALLY_DATES[], Attendance!J1095) &gt; 0, VLOOKUP(Attendance!$G1095,RALLY_PERIOD_SCHEDULE[], 2,TRUE),
IF(WEEKDAY(Attendance!$J1095) = 2,
       IF(COUNTIF(FINALS_WEEK_MONDAY_DATE[],Attendance!$J1095) &gt; 0, VLOOKUP(Attendance!$G1095,FINALS_WEEK_MONDAY_PERIOD_SCHEDULE[],2,TRUE),
       VLOOKUP(Attendance!$G1095,REGULAR_WEEK_SCHEDULE[],6,TRUE)),
IF(WEEKDAY($J1095) = 3,
       IF(COUNTIF(FINALS_WEEK_TUESDAY_DATE[],Attendance!$J1095) &gt; 0, VLOOKUP(Attendance!$G1095,FINALS_WEEK_TUESDAY_PERIOD_SCHEDULE[],2,TRUE),
       VLOOKUP(Attendance!$G1095,REGULAR_WEEK_SCHEDULE[[Tuesday]:[Period]],5,TRUE)),
IF(WEEKDAY(Attendance!$J1095) = 4,
        IF(COUNTIF(BLOCK_WEDNESDAY_DATES[],Attendance!$J1095) &gt; 0, VLOOKUP(Attendance!$G1095,BLOCK_WEDNESDAY_PERIOD_SCHEDULE[],2,TRUE),
        IF(COUNTIF(FINALS_WEEK_WEDNESDAY_DATE[],Attendance!$J1095) &gt; 0, VLOOKUP(Attendance!$G1095,FINALS_WEEK_WEDNESDAY_PERIOD_SCHEDULE[],2,TRUE),
       VLOOKUP(Attendance!$G1095,REGULAR_WEEK_SCHEDULE[[Wednesday]:[Period]],4,TRUE))),
IF(WEEKDAY($J1095) = 5,
       IF(COUNTIF(BLOCK_THURSDAY_DATES[],Attendance!$J1095) &gt; 0, VLOOKUP(Attendance!$G1095,BLOCK_THURSDAY_PERIOD_SCHEDULE[],2,TRUE),
       IF(COUNTIF(FINALS_WEEK_THURSDAY_DATE[],Attendance!$J1095) &gt; 0, VLOOKUP(Attendance!$G1095,FINALS_WEEK_THURSDAY_PERIOD_SCHEDULE[],2,TRUE),
       VLOOKUP(Attendance!$G1095,REGULAR_WEEK_SCHEDULE[[Thursday]:[Period]],3,TRUE))),
IF(WEEKDAY(Attendance!$J1095) = 6,
       IF(COUNTIF(FINALS_WEEK_FRIDAY_DATE[],Attendance!$J1095) &gt; 0, VLOOKUP(Attendance!$G1095,FINALS_WEEK_FRIDAY_PERIOD_SCHEDULE[],2,TRUE),
       VLOOKUP(Attendance!$G1095,REGULAR_WEEK_SCHEDULE[[Friday]:[Period]],2,TRUE))))))))))</f>
        <v/>
      </c>
      <c r="J1095" s="41" t="str">
        <f t="shared" ca="1" si="53"/>
        <v/>
      </c>
      <c r="K1095" s="41" t="str">
        <f>IF($A1095 &lt;&gt; "",VLOOKUP($A1095,'Student reference sheet'!$A$2:$V$2329, 7,FALSE), "")</f>
        <v/>
      </c>
      <c r="L1095" s="30" t="str">
        <f>IF($A1095 ="", "", VLOOKUP($A1095, 'Student reference sheet'!$A$2:$Z$2603,23,FALSE))</f>
        <v/>
      </c>
      <c r="M1095" s="30" t="str">
        <f>IF($A1095 ="", "", VLOOKUP($A1095, 'Student reference sheet'!$A$2:$Z$2603,24,FALSE))</f>
        <v/>
      </c>
      <c r="N1095" s="30" t="str">
        <f>IF($A1095 ="", "", VLOOKUP($A1095, 'Student reference sheet'!$A$2:$Z$2603,26,FALSE))</f>
        <v/>
      </c>
      <c r="O1095" s="30" t="str">
        <f>IF($A1095 ="", "", VLOOKUP($A1095, 'Student reference sheet'!$A$2:$Z$2603,25,FALSE))</f>
        <v/>
      </c>
      <c r="P1095" s="39" t="str">
        <f>IF($A1095 = "", "", IF(OR(VLOOKUP($A1095,'Student reference sheet'!$A$2:$V$2400,8,FALSE) = "R",  VLOOKUP($A1095,'Student reference sheet'!$A$2:$V$2400,8,FALSE) = "L"), "X", ""))</f>
        <v/>
      </c>
      <c r="Q1095" s="39" t="str">
        <f>IF($A1095 ="", "", VLOOKUP($A1095, 'Student reference sheet'!$A$2:$V$2603,22,FALSE))</f>
        <v/>
      </c>
      <c r="R1095" s="39" t="str">
        <f>IF($A1095 &lt;&gt; "",VLOOKUP($A1095,'Student reference sheet'!$A$2:$V$2329, 5,FALSE), "")</f>
        <v/>
      </c>
      <c r="S1095" s="39" t="str">
        <f>IF($A1095 &lt;&gt; "",VLOOKUP($A1095,'Student reference sheet'!$A$2:$V$2329, 6,FALSE), "")</f>
        <v/>
      </c>
      <c r="T1095" s="30" t="str">
        <f>IF($A1095 = "","",
IF(VLOOKUP($A1095,'Student reference sheet'!$A$2:$V$2329, 10,FALSE) = "Y", "Hispanic",
IF(VLOOKUP($A1095,'Student reference sheet'!$A$2:$V$2329,11,FALSE) &lt;&gt; "",
IF(VLOOKUP($A1095,'Student reference sheet'!$A$2:$V$2329,11,FALSE) = "UNK", "Unknown", VLOOKUP(VALUE(VLOOKUP($A1095,'Student reference sheet'!$A$2:$V$2329,11,FALSE)),'Ethnicity Reference'!$A$2:$B$22,2,FALSE)),
IF(VLOOKUP($A1095,'Student reference sheet'!$A$2:$V$2329,9,FALSE) &lt;&gt; "", VLOOKUP(VALUE(VLOOKUP($A1095,'Student reference sheet'!$A$2:$V$2329,9,FALSE)),'Ethnicity Reference'!$A$2:$B$22,2,FALSE),"Unknown"))))</f>
        <v/>
      </c>
      <c r="U1095" s="35"/>
    </row>
    <row r="1096" spans="1:21" ht="15.75">
      <c r="A1096" s="47"/>
      <c r="B1096" s="33"/>
      <c r="C1096" s="39" t="str">
        <f>IF($A1096 &lt;&gt; "",VLOOKUP($A1096,'Student reference sheet'!$A$2:$V$2329, 3,FALSE), "")</f>
        <v/>
      </c>
      <c r="D1096" s="39" t="str">
        <f>IF($A1096 &lt;&gt; "",VLOOKUP($A1096,'Student reference sheet'!$A$2:$V$2329, 2,FALSE), "")</f>
        <v/>
      </c>
      <c r="E1096" s="35"/>
      <c r="F1096" s="34"/>
      <c r="G1096" s="40" t="str">
        <f t="shared" ca="1" si="51"/>
        <v/>
      </c>
      <c r="H1096" s="40" t="str">
        <f t="shared" ca="1" si="52"/>
        <v/>
      </c>
      <c r="I1096" s="36" t="str">
        <f>IF($A1096 = "", "",
IF(COUNTIF(MINIMUM_DAY_DATES[], Attendance!J1096) &gt; 0, VLOOKUP(Attendance!$G1096,MINIMUM_DAY_PERIOD_SCHEDULE[], 2,TRUE),
IF(COUNTIF(RALLY_DATES[], Attendance!J1096) &gt; 0, VLOOKUP(Attendance!$G1096,RALLY_PERIOD_SCHEDULE[], 2,TRUE),
IF(WEEKDAY(Attendance!$J1096) = 2,
       IF(COUNTIF(FINALS_WEEK_MONDAY_DATE[],Attendance!$J1096) &gt; 0, VLOOKUP(Attendance!$G1096,FINALS_WEEK_MONDAY_PERIOD_SCHEDULE[],2,TRUE),
       VLOOKUP(Attendance!$G1096,REGULAR_WEEK_SCHEDULE[],6,TRUE)),
IF(WEEKDAY($J1096) = 3,
       IF(COUNTIF(FINALS_WEEK_TUESDAY_DATE[],Attendance!$J1096) &gt; 0, VLOOKUP(Attendance!$G1096,FINALS_WEEK_TUESDAY_PERIOD_SCHEDULE[],2,TRUE),
       VLOOKUP(Attendance!$G1096,REGULAR_WEEK_SCHEDULE[[Tuesday]:[Period]],5,TRUE)),
IF(WEEKDAY(Attendance!$J1096) = 4,
        IF(COUNTIF(BLOCK_WEDNESDAY_DATES[],Attendance!$J1096) &gt; 0, VLOOKUP(Attendance!$G1096,BLOCK_WEDNESDAY_PERIOD_SCHEDULE[],2,TRUE),
        IF(COUNTIF(FINALS_WEEK_WEDNESDAY_DATE[],Attendance!$J1096) &gt; 0, VLOOKUP(Attendance!$G1096,FINALS_WEEK_WEDNESDAY_PERIOD_SCHEDULE[],2,TRUE),
       VLOOKUP(Attendance!$G1096,REGULAR_WEEK_SCHEDULE[[Wednesday]:[Period]],4,TRUE))),
IF(WEEKDAY($J1096) = 5,
       IF(COUNTIF(BLOCK_THURSDAY_DATES[],Attendance!$J1096) &gt; 0, VLOOKUP(Attendance!$G1096,BLOCK_THURSDAY_PERIOD_SCHEDULE[],2,TRUE),
       IF(COUNTIF(FINALS_WEEK_THURSDAY_DATE[],Attendance!$J1096) &gt; 0, VLOOKUP(Attendance!$G1096,FINALS_WEEK_THURSDAY_PERIOD_SCHEDULE[],2,TRUE),
       VLOOKUP(Attendance!$G1096,REGULAR_WEEK_SCHEDULE[[Thursday]:[Period]],3,TRUE))),
IF(WEEKDAY(Attendance!$J1096) = 6,
       IF(COUNTIF(FINALS_WEEK_FRIDAY_DATE[],Attendance!$J1096) &gt; 0, VLOOKUP(Attendance!$G1096,FINALS_WEEK_FRIDAY_PERIOD_SCHEDULE[],2,TRUE),
       VLOOKUP(Attendance!$G1096,REGULAR_WEEK_SCHEDULE[[Friday]:[Period]],2,TRUE))))))))))</f>
        <v/>
      </c>
      <c r="J1096" s="41" t="str">
        <f t="shared" ca="1" si="53"/>
        <v/>
      </c>
      <c r="K1096" s="41" t="str">
        <f>IF($A1096 &lt;&gt; "",VLOOKUP($A1096,'Student reference sheet'!$A$2:$V$2329, 7,FALSE), "")</f>
        <v/>
      </c>
      <c r="L1096" s="30" t="str">
        <f>IF($A1096 ="", "", VLOOKUP($A1096, 'Student reference sheet'!$A$2:$Z$2603,23,FALSE))</f>
        <v/>
      </c>
      <c r="M1096" s="30" t="str">
        <f>IF($A1096 ="", "", VLOOKUP($A1096, 'Student reference sheet'!$A$2:$Z$2603,24,FALSE))</f>
        <v/>
      </c>
      <c r="N1096" s="30" t="str">
        <f>IF($A1096 ="", "", VLOOKUP($A1096, 'Student reference sheet'!$A$2:$Z$2603,26,FALSE))</f>
        <v/>
      </c>
      <c r="O1096" s="30" t="str">
        <f>IF($A1096 ="", "", VLOOKUP($A1096, 'Student reference sheet'!$A$2:$Z$2603,25,FALSE))</f>
        <v/>
      </c>
      <c r="P1096" s="39" t="str">
        <f>IF($A1096 = "", "", IF(OR(VLOOKUP($A1096,'Student reference sheet'!$A$2:$V$2400,8,FALSE) = "R",  VLOOKUP($A1096,'Student reference sheet'!$A$2:$V$2400,8,FALSE) = "L"), "X", ""))</f>
        <v/>
      </c>
      <c r="Q1096" s="39" t="str">
        <f>IF($A1096 ="", "", VLOOKUP($A1096, 'Student reference sheet'!$A$2:$V$2603,22,FALSE))</f>
        <v/>
      </c>
      <c r="R1096" s="39" t="str">
        <f>IF($A1096 &lt;&gt; "",VLOOKUP($A1096,'Student reference sheet'!$A$2:$V$2329, 5,FALSE), "")</f>
        <v/>
      </c>
      <c r="S1096" s="39" t="str">
        <f>IF($A1096 &lt;&gt; "",VLOOKUP($A1096,'Student reference sheet'!$A$2:$V$2329, 6,FALSE), "")</f>
        <v/>
      </c>
      <c r="T1096" s="30" t="str">
        <f>IF($A1096 = "","",
IF(VLOOKUP($A1096,'Student reference sheet'!$A$2:$V$2329, 10,FALSE) = "Y", "Hispanic",
IF(VLOOKUP($A1096,'Student reference sheet'!$A$2:$V$2329,11,FALSE) &lt;&gt; "",
IF(VLOOKUP($A1096,'Student reference sheet'!$A$2:$V$2329,11,FALSE) = "UNK", "Unknown", VLOOKUP(VALUE(VLOOKUP($A1096,'Student reference sheet'!$A$2:$V$2329,11,FALSE)),'Ethnicity Reference'!$A$2:$B$22,2,FALSE)),
IF(VLOOKUP($A1096,'Student reference sheet'!$A$2:$V$2329,9,FALSE) &lt;&gt; "", VLOOKUP(VALUE(VLOOKUP($A1096,'Student reference sheet'!$A$2:$V$2329,9,FALSE)),'Ethnicity Reference'!$A$2:$B$22,2,FALSE),"Unknown"))))</f>
        <v/>
      </c>
      <c r="U1096" s="35"/>
    </row>
    <row r="1097" spans="1:21" ht="15.75">
      <c r="A1097" s="47"/>
      <c r="B1097" s="33"/>
      <c r="C1097" s="39" t="str">
        <f>IF($A1097 &lt;&gt; "",VLOOKUP($A1097,'Student reference sheet'!$A$2:$V$2329, 3,FALSE), "")</f>
        <v/>
      </c>
      <c r="D1097" s="39" t="str">
        <f>IF($A1097 &lt;&gt; "",VLOOKUP($A1097,'Student reference sheet'!$A$2:$V$2329, 2,FALSE), "")</f>
        <v/>
      </c>
      <c r="E1097" s="35"/>
      <c r="F1097" s="34"/>
      <c r="G1097" s="40" t="str">
        <f t="shared" ca="1" si="51"/>
        <v/>
      </c>
      <c r="H1097" s="40" t="str">
        <f t="shared" ca="1" si="52"/>
        <v/>
      </c>
      <c r="I1097" s="36" t="str">
        <f>IF($A1097 = "", "",
IF(COUNTIF(MINIMUM_DAY_DATES[], Attendance!J1097) &gt; 0, VLOOKUP(Attendance!$G1097,MINIMUM_DAY_PERIOD_SCHEDULE[], 2,TRUE),
IF(COUNTIF(RALLY_DATES[], Attendance!J1097) &gt; 0, VLOOKUP(Attendance!$G1097,RALLY_PERIOD_SCHEDULE[], 2,TRUE),
IF(WEEKDAY(Attendance!$J1097) = 2,
       IF(COUNTIF(FINALS_WEEK_MONDAY_DATE[],Attendance!$J1097) &gt; 0, VLOOKUP(Attendance!$G1097,FINALS_WEEK_MONDAY_PERIOD_SCHEDULE[],2,TRUE),
       VLOOKUP(Attendance!$G1097,REGULAR_WEEK_SCHEDULE[],6,TRUE)),
IF(WEEKDAY($J1097) = 3,
       IF(COUNTIF(FINALS_WEEK_TUESDAY_DATE[],Attendance!$J1097) &gt; 0, VLOOKUP(Attendance!$G1097,FINALS_WEEK_TUESDAY_PERIOD_SCHEDULE[],2,TRUE),
       VLOOKUP(Attendance!$G1097,REGULAR_WEEK_SCHEDULE[[Tuesday]:[Period]],5,TRUE)),
IF(WEEKDAY(Attendance!$J1097) = 4,
        IF(COUNTIF(BLOCK_WEDNESDAY_DATES[],Attendance!$J1097) &gt; 0, VLOOKUP(Attendance!$G1097,BLOCK_WEDNESDAY_PERIOD_SCHEDULE[],2,TRUE),
        IF(COUNTIF(FINALS_WEEK_WEDNESDAY_DATE[],Attendance!$J1097) &gt; 0, VLOOKUP(Attendance!$G1097,FINALS_WEEK_WEDNESDAY_PERIOD_SCHEDULE[],2,TRUE),
       VLOOKUP(Attendance!$G1097,REGULAR_WEEK_SCHEDULE[[Wednesday]:[Period]],4,TRUE))),
IF(WEEKDAY($J1097) = 5,
       IF(COUNTIF(BLOCK_THURSDAY_DATES[],Attendance!$J1097) &gt; 0, VLOOKUP(Attendance!$G1097,BLOCK_THURSDAY_PERIOD_SCHEDULE[],2,TRUE),
       IF(COUNTIF(FINALS_WEEK_THURSDAY_DATE[],Attendance!$J1097) &gt; 0, VLOOKUP(Attendance!$G1097,FINALS_WEEK_THURSDAY_PERIOD_SCHEDULE[],2,TRUE),
       VLOOKUP(Attendance!$G1097,REGULAR_WEEK_SCHEDULE[[Thursday]:[Period]],3,TRUE))),
IF(WEEKDAY(Attendance!$J1097) = 6,
       IF(COUNTIF(FINALS_WEEK_FRIDAY_DATE[],Attendance!$J1097) &gt; 0, VLOOKUP(Attendance!$G1097,FINALS_WEEK_FRIDAY_PERIOD_SCHEDULE[],2,TRUE),
       VLOOKUP(Attendance!$G1097,REGULAR_WEEK_SCHEDULE[[Friday]:[Period]],2,TRUE))))))))))</f>
        <v/>
      </c>
      <c r="J1097" s="41" t="str">
        <f t="shared" ca="1" si="53"/>
        <v/>
      </c>
      <c r="K1097" s="41" t="str">
        <f>IF($A1097 &lt;&gt; "",VLOOKUP($A1097,'Student reference sheet'!$A$2:$V$2329, 7,FALSE), "")</f>
        <v/>
      </c>
      <c r="L1097" s="30" t="str">
        <f>IF($A1097 ="", "", VLOOKUP($A1097, 'Student reference sheet'!$A$2:$Z$2603,23,FALSE))</f>
        <v/>
      </c>
      <c r="M1097" s="30" t="str">
        <f>IF($A1097 ="", "", VLOOKUP($A1097, 'Student reference sheet'!$A$2:$Z$2603,24,FALSE))</f>
        <v/>
      </c>
      <c r="N1097" s="30" t="str">
        <f>IF($A1097 ="", "", VLOOKUP($A1097, 'Student reference sheet'!$A$2:$Z$2603,26,FALSE))</f>
        <v/>
      </c>
      <c r="O1097" s="30" t="str">
        <f>IF($A1097 ="", "", VLOOKUP($A1097, 'Student reference sheet'!$A$2:$Z$2603,25,FALSE))</f>
        <v/>
      </c>
      <c r="P1097" s="39" t="str">
        <f>IF($A1097 = "", "", IF(OR(VLOOKUP($A1097,'Student reference sheet'!$A$2:$V$2400,8,FALSE) = "R",  VLOOKUP($A1097,'Student reference sheet'!$A$2:$V$2400,8,FALSE) = "L"), "X", ""))</f>
        <v/>
      </c>
      <c r="Q1097" s="39" t="str">
        <f>IF($A1097 ="", "", VLOOKUP($A1097, 'Student reference sheet'!$A$2:$V$2603,22,FALSE))</f>
        <v/>
      </c>
      <c r="R1097" s="39" t="str">
        <f>IF($A1097 &lt;&gt; "",VLOOKUP($A1097,'Student reference sheet'!$A$2:$V$2329, 5,FALSE), "")</f>
        <v/>
      </c>
      <c r="S1097" s="39" t="str">
        <f>IF($A1097 &lt;&gt; "",VLOOKUP($A1097,'Student reference sheet'!$A$2:$V$2329, 6,FALSE), "")</f>
        <v/>
      </c>
      <c r="T1097" s="30" t="str">
        <f>IF($A1097 = "","",
IF(VLOOKUP($A1097,'Student reference sheet'!$A$2:$V$2329, 10,FALSE) = "Y", "Hispanic",
IF(VLOOKUP($A1097,'Student reference sheet'!$A$2:$V$2329,11,FALSE) &lt;&gt; "",
IF(VLOOKUP($A1097,'Student reference sheet'!$A$2:$V$2329,11,FALSE) = "UNK", "Unknown", VLOOKUP(VALUE(VLOOKUP($A1097,'Student reference sheet'!$A$2:$V$2329,11,FALSE)),'Ethnicity Reference'!$A$2:$B$22,2,FALSE)),
IF(VLOOKUP($A1097,'Student reference sheet'!$A$2:$V$2329,9,FALSE) &lt;&gt; "", VLOOKUP(VALUE(VLOOKUP($A1097,'Student reference sheet'!$A$2:$V$2329,9,FALSE)),'Ethnicity Reference'!$A$2:$B$22,2,FALSE),"Unknown"))))</f>
        <v/>
      </c>
      <c r="U1097" s="35"/>
    </row>
    <row r="1098" spans="1:21" ht="15.75">
      <c r="A1098" s="47"/>
      <c r="B1098" s="33"/>
      <c r="C1098" s="39" t="str">
        <f>IF($A1098 &lt;&gt; "",VLOOKUP($A1098,'Student reference sheet'!$A$2:$V$2329, 3,FALSE), "")</f>
        <v/>
      </c>
      <c r="D1098" s="39" t="str">
        <f>IF($A1098 &lt;&gt; "",VLOOKUP($A1098,'Student reference sheet'!$A$2:$V$2329, 2,FALSE), "")</f>
        <v/>
      </c>
      <c r="E1098" s="35"/>
      <c r="F1098" s="34"/>
      <c r="G1098" s="40" t="str">
        <f t="shared" ref="G1098:G1161" ca="1" si="54">IF(A1098 &lt;&gt;"", IF(G1098 = "",NOW() - TODAY(), G1098), "")</f>
        <v/>
      </c>
      <c r="H1098" s="40" t="str">
        <f t="shared" ref="H1098:H1161" ca="1" si="55">IF(B1098 &lt;&gt;"", IF(H1098 = "",NOW() - TODAY(), H1098), "")</f>
        <v/>
      </c>
      <c r="I1098" s="36" t="str">
        <f>IF($A1098 = "", "",
IF(COUNTIF(MINIMUM_DAY_DATES[], Attendance!J1098) &gt; 0, VLOOKUP(Attendance!$G1098,MINIMUM_DAY_PERIOD_SCHEDULE[], 2,TRUE),
IF(COUNTIF(RALLY_DATES[], Attendance!J1098) &gt; 0, VLOOKUP(Attendance!$G1098,RALLY_PERIOD_SCHEDULE[], 2,TRUE),
IF(WEEKDAY(Attendance!$J1098) = 2,
       IF(COUNTIF(FINALS_WEEK_MONDAY_DATE[],Attendance!$J1098) &gt; 0, VLOOKUP(Attendance!$G1098,FINALS_WEEK_MONDAY_PERIOD_SCHEDULE[],2,TRUE),
       VLOOKUP(Attendance!$G1098,REGULAR_WEEK_SCHEDULE[],6,TRUE)),
IF(WEEKDAY($J1098) = 3,
       IF(COUNTIF(FINALS_WEEK_TUESDAY_DATE[],Attendance!$J1098) &gt; 0, VLOOKUP(Attendance!$G1098,FINALS_WEEK_TUESDAY_PERIOD_SCHEDULE[],2,TRUE),
       VLOOKUP(Attendance!$G1098,REGULAR_WEEK_SCHEDULE[[Tuesday]:[Period]],5,TRUE)),
IF(WEEKDAY(Attendance!$J1098) = 4,
        IF(COUNTIF(BLOCK_WEDNESDAY_DATES[],Attendance!$J1098) &gt; 0, VLOOKUP(Attendance!$G1098,BLOCK_WEDNESDAY_PERIOD_SCHEDULE[],2,TRUE),
        IF(COUNTIF(FINALS_WEEK_WEDNESDAY_DATE[],Attendance!$J1098) &gt; 0, VLOOKUP(Attendance!$G1098,FINALS_WEEK_WEDNESDAY_PERIOD_SCHEDULE[],2,TRUE),
       VLOOKUP(Attendance!$G1098,REGULAR_WEEK_SCHEDULE[[Wednesday]:[Period]],4,TRUE))),
IF(WEEKDAY($J1098) = 5,
       IF(COUNTIF(BLOCK_THURSDAY_DATES[],Attendance!$J1098) &gt; 0, VLOOKUP(Attendance!$G1098,BLOCK_THURSDAY_PERIOD_SCHEDULE[],2,TRUE),
       IF(COUNTIF(FINALS_WEEK_THURSDAY_DATE[],Attendance!$J1098) &gt; 0, VLOOKUP(Attendance!$G1098,FINALS_WEEK_THURSDAY_PERIOD_SCHEDULE[],2,TRUE),
       VLOOKUP(Attendance!$G1098,REGULAR_WEEK_SCHEDULE[[Thursday]:[Period]],3,TRUE))),
IF(WEEKDAY(Attendance!$J1098) = 6,
       IF(COUNTIF(FINALS_WEEK_FRIDAY_DATE[],Attendance!$J1098) &gt; 0, VLOOKUP(Attendance!$G1098,FINALS_WEEK_FRIDAY_PERIOD_SCHEDULE[],2,TRUE),
       VLOOKUP(Attendance!$G1098,REGULAR_WEEK_SCHEDULE[[Friday]:[Period]],2,TRUE))))))))))</f>
        <v/>
      </c>
      <c r="J1098" s="41" t="str">
        <f t="shared" ref="J1098:J1161" ca="1" si="56">IF(A1098 &lt;&gt;"", IF(J1098 = "",TODAY(), J1098), "")</f>
        <v/>
      </c>
      <c r="K1098" s="41" t="str">
        <f>IF($A1098 &lt;&gt; "",VLOOKUP($A1098,'Student reference sheet'!$A$2:$V$2329, 7,FALSE), "")</f>
        <v/>
      </c>
      <c r="L1098" s="30" t="str">
        <f>IF($A1098 ="", "", VLOOKUP($A1098, 'Student reference sheet'!$A$2:$Z$2603,23,FALSE))</f>
        <v/>
      </c>
      <c r="M1098" s="30" t="str">
        <f>IF($A1098 ="", "", VLOOKUP($A1098, 'Student reference sheet'!$A$2:$Z$2603,24,FALSE))</f>
        <v/>
      </c>
      <c r="N1098" s="30" t="str">
        <f>IF($A1098 ="", "", VLOOKUP($A1098, 'Student reference sheet'!$A$2:$Z$2603,26,FALSE))</f>
        <v/>
      </c>
      <c r="O1098" s="30" t="str">
        <f>IF($A1098 ="", "", VLOOKUP($A1098, 'Student reference sheet'!$A$2:$Z$2603,25,FALSE))</f>
        <v/>
      </c>
      <c r="P1098" s="39" t="str">
        <f>IF($A1098 = "", "", IF(OR(VLOOKUP($A1098,'Student reference sheet'!$A$2:$V$2400,8,FALSE) = "R",  VLOOKUP($A1098,'Student reference sheet'!$A$2:$V$2400,8,FALSE) = "L"), "X", ""))</f>
        <v/>
      </c>
      <c r="Q1098" s="39" t="str">
        <f>IF($A1098 ="", "", VLOOKUP($A1098, 'Student reference sheet'!$A$2:$V$2603,22,FALSE))</f>
        <v/>
      </c>
      <c r="R1098" s="39" t="str">
        <f>IF($A1098 &lt;&gt; "",VLOOKUP($A1098,'Student reference sheet'!$A$2:$V$2329, 5,FALSE), "")</f>
        <v/>
      </c>
      <c r="S1098" s="39" t="str">
        <f>IF($A1098 &lt;&gt; "",VLOOKUP($A1098,'Student reference sheet'!$A$2:$V$2329, 6,FALSE), "")</f>
        <v/>
      </c>
      <c r="T1098" s="30" t="str">
        <f>IF($A1098 = "","",
IF(VLOOKUP($A1098,'Student reference sheet'!$A$2:$V$2329, 10,FALSE) = "Y", "Hispanic",
IF(VLOOKUP($A1098,'Student reference sheet'!$A$2:$V$2329,11,FALSE) &lt;&gt; "",
IF(VLOOKUP($A1098,'Student reference sheet'!$A$2:$V$2329,11,FALSE) = "UNK", "Unknown", VLOOKUP(VALUE(VLOOKUP($A1098,'Student reference sheet'!$A$2:$V$2329,11,FALSE)),'Ethnicity Reference'!$A$2:$B$22,2,FALSE)),
IF(VLOOKUP($A1098,'Student reference sheet'!$A$2:$V$2329,9,FALSE) &lt;&gt; "", VLOOKUP(VALUE(VLOOKUP($A1098,'Student reference sheet'!$A$2:$V$2329,9,FALSE)),'Ethnicity Reference'!$A$2:$B$22,2,FALSE),"Unknown"))))</f>
        <v/>
      </c>
      <c r="U1098" s="35"/>
    </row>
    <row r="1099" spans="1:21" ht="15.75">
      <c r="A1099" s="47"/>
      <c r="B1099" s="33"/>
      <c r="C1099" s="39" t="str">
        <f>IF($A1099 &lt;&gt; "",VLOOKUP($A1099,'Student reference sheet'!$A$2:$V$2329, 3,FALSE), "")</f>
        <v/>
      </c>
      <c r="D1099" s="39" t="str">
        <f>IF($A1099 &lt;&gt; "",VLOOKUP($A1099,'Student reference sheet'!$A$2:$V$2329, 2,FALSE), "")</f>
        <v/>
      </c>
      <c r="E1099" s="35"/>
      <c r="F1099" s="34"/>
      <c r="G1099" s="40" t="str">
        <f t="shared" ca="1" si="54"/>
        <v/>
      </c>
      <c r="H1099" s="40" t="str">
        <f t="shared" ca="1" si="55"/>
        <v/>
      </c>
      <c r="I1099" s="36" t="str">
        <f>IF($A1099 = "", "",
IF(COUNTIF(MINIMUM_DAY_DATES[], Attendance!J1099) &gt; 0, VLOOKUP(Attendance!$G1099,MINIMUM_DAY_PERIOD_SCHEDULE[], 2,TRUE),
IF(COUNTIF(RALLY_DATES[], Attendance!J1099) &gt; 0, VLOOKUP(Attendance!$G1099,RALLY_PERIOD_SCHEDULE[], 2,TRUE),
IF(WEEKDAY(Attendance!$J1099) = 2,
       IF(COUNTIF(FINALS_WEEK_MONDAY_DATE[],Attendance!$J1099) &gt; 0, VLOOKUP(Attendance!$G1099,FINALS_WEEK_MONDAY_PERIOD_SCHEDULE[],2,TRUE),
       VLOOKUP(Attendance!$G1099,REGULAR_WEEK_SCHEDULE[],6,TRUE)),
IF(WEEKDAY($J1099) = 3,
       IF(COUNTIF(FINALS_WEEK_TUESDAY_DATE[],Attendance!$J1099) &gt; 0, VLOOKUP(Attendance!$G1099,FINALS_WEEK_TUESDAY_PERIOD_SCHEDULE[],2,TRUE),
       VLOOKUP(Attendance!$G1099,REGULAR_WEEK_SCHEDULE[[Tuesday]:[Period]],5,TRUE)),
IF(WEEKDAY(Attendance!$J1099) = 4,
        IF(COUNTIF(BLOCK_WEDNESDAY_DATES[],Attendance!$J1099) &gt; 0, VLOOKUP(Attendance!$G1099,BLOCK_WEDNESDAY_PERIOD_SCHEDULE[],2,TRUE),
        IF(COUNTIF(FINALS_WEEK_WEDNESDAY_DATE[],Attendance!$J1099) &gt; 0, VLOOKUP(Attendance!$G1099,FINALS_WEEK_WEDNESDAY_PERIOD_SCHEDULE[],2,TRUE),
       VLOOKUP(Attendance!$G1099,REGULAR_WEEK_SCHEDULE[[Wednesday]:[Period]],4,TRUE))),
IF(WEEKDAY($J1099) = 5,
       IF(COUNTIF(BLOCK_THURSDAY_DATES[],Attendance!$J1099) &gt; 0, VLOOKUP(Attendance!$G1099,BLOCK_THURSDAY_PERIOD_SCHEDULE[],2,TRUE),
       IF(COUNTIF(FINALS_WEEK_THURSDAY_DATE[],Attendance!$J1099) &gt; 0, VLOOKUP(Attendance!$G1099,FINALS_WEEK_THURSDAY_PERIOD_SCHEDULE[],2,TRUE),
       VLOOKUP(Attendance!$G1099,REGULAR_WEEK_SCHEDULE[[Thursday]:[Period]],3,TRUE))),
IF(WEEKDAY(Attendance!$J1099) = 6,
       IF(COUNTIF(FINALS_WEEK_FRIDAY_DATE[],Attendance!$J1099) &gt; 0, VLOOKUP(Attendance!$G1099,FINALS_WEEK_FRIDAY_PERIOD_SCHEDULE[],2,TRUE),
       VLOOKUP(Attendance!$G1099,REGULAR_WEEK_SCHEDULE[[Friday]:[Period]],2,TRUE))))))))))</f>
        <v/>
      </c>
      <c r="J1099" s="41" t="str">
        <f t="shared" ca="1" si="56"/>
        <v/>
      </c>
      <c r="K1099" s="41" t="str">
        <f>IF($A1099 &lt;&gt; "",VLOOKUP($A1099,'Student reference sheet'!$A$2:$V$2329, 7,FALSE), "")</f>
        <v/>
      </c>
      <c r="L1099" s="30" t="str">
        <f>IF($A1099 ="", "", VLOOKUP($A1099, 'Student reference sheet'!$A$2:$Z$2603,23,FALSE))</f>
        <v/>
      </c>
      <c r="M1099" s="30" t="str">
        <f>IF($A1099 ="", "", VLOOKUP($A1099, 'Student reference sheet'!$A$2:$Z$2603,24,FALSE))</f>
        <v/>
      </c>
      <c r="N1099" s="30" t="str">
        <f>IF($A1099 ="", "", VLOOKUP($A1099, 'Student reference sheet'!$A$2:$Z$2603,26,FALSE))</f>
        <v/>
      </c>
      <c r="O1099" s="30" t="str">
        <f>IF($A1099 ="", "", VLOOKUP($A1099, 'Student reference sheet'!$A$2:$Z$2603,25,FALSE))</f>
        <v/>
      </c>
      <c r="P1099" s="39" t="str">
        <f>IF($A1099 = "", "", IF(OR(VLOOKUP($A1099,'Student reference sheet'!$A$2:$V$2400,8,FALSE) = "R",  VLOOKUP($A1099,'Student reference sheet'!$A$2:$V$2400,8,FALSE) = "L"), "X", ""))</f>
        <v/>
      </c>
      <c r="Q1099" s="39" t="str">
        <f>IF($A1099 ="", "", VLOOKUP($A1099, 'Student reference sheet'!$A$2:$V$2603,22,FALSE))</f>
        <v/>
      </c>
      <c r="R1099" s="39" t="str">
        <f>IF($A1099 &lt;&gt; "",VLOOKUP($A1099,'Student reference sheet'!$A$2:$V$2329, 5,FALSE), "")</f>
        <v/>
      </c>
      <c r="S1099" s="39" t="str">
        <f>IF($A1099 &lt;&gt; "",VLOOKUP($A1099,'Student reference sheet'!$A$2:$V$2329, 6,FALSE), "")</f>
        <v/>
      </c>
      <c r="T1099" s="30" t="str">
        <f>IF($A1099 = "","",
IF(VLOOKUP($A1099,'Student reference sheet'!$A$2:$V$2329, 10,FALSE) = "Y", "Hispanic",
IF(VLOOKUP($A1099,'Student reference sheet'!$A$2:$V$2329,11,FALSE) &lt;&gt; "",
IF(VLOOKUP($A1099,'Student reference sheet'!$A$2:$V$2329,11,FALSE) = "UNK", "Unknown", VLOOKUP(VALUE(VLOOKUP($A1099,'Student reference sheet'!$A$2:$V$2329,11,FALSE)),'Ethnicity Reference'!$A$2:$B$22,2,FALSE)),
IF(VLOOKUP($A1099,'Student reference sheet'!$A$2:$V$2329,9,FALSE) &lt;&gt; "", VLOOKUP(VALUE(VLOOKUP($A1099,'Student reference sheet'!$A$2:$V$2329,9,FALSE)),'Ethnicity Reference'!$A$2:$B$22,2,FALSE),"Unknown"))))</f>
        <v/>
      </c>
      <c r="U1099" s="35"/>
    </row>
    <row r="1100" spans="1:21" ht="15.75">
      <c r="A1100" s="47"/>
      <c r="B1100" s="33"/>
      <c r="C1100" s="39" t="str">
        <f>IF($A1100 &lt;&gt; "",VLOOKUP($A1100,'Student reference sheet'!$A$2:$V$2329, 3,FALSE), "")</f>
        <v/>
      </c>
      <c r="D1100" s="39" t="str">
        <f>IF($A1100 &lt;&gt; "",VLOOKUP($A1100,'Student reference sheet'!$A$2:$V$2329, 2,FALSE), "")</f>
        <v/>
      </c>
      <c r="E1100" s="35"/>
      <c r="F1100" s="34"/>
      <c r="G1100" s="40" t="str">
        <f t="shared" ca="1" si="54"/>
        <v/>
      </c>
      <c r="H1100" s="40" t="str">
        <f t="shared" ca="1" si="55"/>
        <v/>
      </c>
      <c r="I1100" s="36" t="str">
        <f>IF($A1100 = "", "",
IF(COUNTIF(MINIMUM_DAY_DATES[], Attendance!J1100) &gt; 0, VLOOKUP(Attendance!$G1100,MINIMUM_DAY_PERIOD_SCHEDULE[], 2,TRUE),
IF(COUNTIF(RALLY_DATES[], Attendance!J1100) &gt; 0, VLOOKUP(Attendance!$G1100,RALLY_PERIOD_SCHEDULE[], 2,TRUE),
IF(WEEKDAY(Attendance!$J1100) = 2,
       IF(COUNTIF(FINALS_WEEK_MONDAY_DATE[],Attendance!$J1100) &gt; 0, VLOOKUP(Attendance!$G1100,FINALS_WEEK_MONDAY_PERIOD_SCHEDULE[],2,TRUE),
       VLOOKUP(Attendance!$G1100,REGULAR_WEEK_SCHEDULE[],6,TRUE)),
IF(WEEKDAY($J1100) = 3,
       IF(COUNTIF(FINALS_WEEK_TUESDAY_DATE[],Attendance!$J1100) &gt; 0, VLOOKUP(Attendance!$G1100,FINALS_WEEK_TUESDAY_PERIOD_SCHEDULE[],2,TRUE),
       VLOOKUP(Attendance!$G1100,REGULAR_WEEK_SCHEDULE[[Tuesday]:[Period]],5,TRUE)),
IF(WEEKDAY(Attendance!$J1100) = 4,
        IF(COUNTIF(BLOCK_WEDNESDAY_DATES[],Attendance!$J1100) &gt; 0, VLOOKUP(Attendance!$G1100,BLOCK_WEDNESDAY_PERIOD_SCHEDULE[],2,TRUE),
        IF(COUNTIF(FINALS_WEEK_WEDNESDAY_DATE[],Attendance!$J1100) &gt; 0, VLOOKUP(Attendance!$G1100,FINALS_WEEK_WEDNESDAY_PERIOD_SCHEDULE[],2,TRUE),
       VLOOKUP(Attendance!$G1100,REGULAR_WEEK_SCHEDULE[[Wednesday]:[Period]],4,TRUE))),
IF(WEEKDAY($J1100) = 5,
       IF(COUNTIF(BLOCK_THURSDAY_DATES[],Attendance!$J1100) &gt; 0, VLOOKUP(Attendance!$G1100,BLOCK_THURSDAY_PERIOD_SCHEDULE[],2,TRUE),
       IF(COUNTIF(FINALS_WEEK_THURSDAY_DATE[],Attendance!$J1100) &gt; 0, VLOOKUP(Attendance!$G1100,FINALS_WEEK_THURSDAY_PERIOD_SCHEDULE[],2,TRUE),
       VLOOKUP(Attendance!$G1100,REGULAR_WEEK_SCHEDULE[[Thursday]:[Period]],3,TRUE))),
IF(WEEKDAY(Attendance!$J1100) = 6,
       IF(COUNTIF(FINALS_WEEK_FRIDAY_DATE[],Attendance!$J1100) &gt; 0, VLOOKUP(Attendance!$G1100,FINALS_WEEK_FRIDAY_PERIOD_SCHEDULE[],2,TRUE),
       VLOOKUP(Attendance!$G1100,REGULAR_WEEK_SCHEDULE[[Friday]:[Period]],2,TRUE))))))))))</f>
        <v/>
      </c>
      <c r="J1100" s="41" t="str">
        <f t="shared" ca="1" si="56"/>
        <v/>
      </c>
      <c r="K1100" s="41" t="str">
        <f>IF($A1100 &lt;&gt; "",VLOOKUP($A1100,'Student reference sheet'!$A$2:$V$2329, 7,FALSE), "")</f>
        <v/>
      </c>
      <c r="L1100" s="30" t="str">
        <f>IF($A1100 ="", "", VLOOKUP($A1100, 'Student reference sheet'!$A$2:$Z$2603,23,FALSE))</f>
        <v/>
      </c>
      <c r="M1100" s="30" t="str">
        <f>IF($A1100 ="", "", VLOOKUP($A1100, 'Student reference sheet'!$A$2:$Z$2603,24,FALSE))</f>
        <v/>
      </c>
      <c r="N1100" s="30" t="str">
        <f>IF($A1100 ="", "", VLOOKUP($A1100, 'Student reference sheet'!$A$2:$Z$2603,26,FALSE))</f>
        <v/>
      </c>
      <c r="O1100" s="30" t="str">
        <f>IF($A1100 ="", "", VLOOKUP($A1100, 'Student reference sheet'!$A$2:$Z$2603,25,FALSE))</f>
        <v/>
      </c>
      <c r="P1100" s="39" t="str">
        <f>IF($A1100 = "", "", IF(OR(VLOOKUP($A1100,'Student reference sheet'!$A$2:$V$2400,8,FALSE) = "R",  VLOOKUP($A1100,'Student reference sheet'!$A$2:$V$2400,8,FALSE) = "L"), "X", ""))</f>
        <v/>
      </c>
      <c r="Q1100" s="39" t="str">
        <f>IF($A1100 ="", "", VLOOKUP($A1100, 'Student reference sheet'!$A$2:$V$2603,22,FALSE))</f>
        <v/>
      </c>
      <c r="R1100" s="39" t="str">
        <f>IF($A1100 &lt;&gt; "",VLOOKUP($A1100,'Student reference sheet'!$A$2:$V$2329, 5,FALSE), "")</f>
        <v/>
      </c>
      <c r="S1100" s="39" t="str">
        <f>IF($A1100 &lt;&gt; "",VLOOKUP($A1100,'Student reference sheet'!$A$2:$V$2329, 6,FALSE), "")</f>
        <v/>
      </c>
      <c r="T1100" s="30" t="str">
        <f>IF($A1100 = "","",
IF(VLOOKUP($A1100,'Student reference sheet'!$A$2:$V$2329, 10,FALSE) = "Y", "Hispanic",
IF(VLOOKUP($A1100,'Student reference sheet'!$A$2:$V$2329,11,FALSE) &lt;&gt; "",
IF(VLOOKUP($A1100,'Student reference sheet'!$A$2:$V$2329,11,FALSE) = "UNK", "Unknown", VLOOKUP(VALUE(VLOOKUP($A1100,'Student reference sheet'!$A$2:$V$2329,11,FALSE)),'Ethnicity Reference'!$A$2:$B$22,2,FALSE)),
IF(VLOOKUP($A1100,'Student reference sheet'!$A$2:$V$2329,9,FALSE) &lt;&gt; "", VLOOKUP(VALUE(VLOOKUP($A1100,'Student reference sheet'!$A$2:$V$2329,9,FALSE)),'Ethnicity Reference'!$A$2:$B$22,2,FALSE),"Unknown"))))</f>
        <v/>
      </c>
      <c r="U1100" s="35"/>
    </row>
    <row r="1101" spans="1:21" ht="15.75">
      <c r="A1101" s="47"/>
      <c r="B1101" s="33"/>
      <c r="C1101" s="39" t="str">
        <f>IF($A1101 &lt;&gt; "",VLOOKUP($A1101,'Student reference sheet'!$A$2:$V$2329, 3,FALSE), "")</f>
        <v/>
      </c>
      <c r="D1101" s="39" t="str">
        <f>IF($A1101 &lt;&gt; "",VLOOKUP($A1101,'Student reference sheet'!$A$2:$V$2329, 2,FALSE), "")</f>
        <v/>
      </c>
      <c r="E1101" s="35"/>
      <c r="F1101" s="34"/>
      <c r="G1101" s="40" t="str">
        <f t="shared" ca="1" si="54"/>
        <v/>
      </c>
      <c r="H1101" s="40" t="str">
        <f t="shared" ca="1" si="55"/>
        <v/>
      </c>
      <c r="I1101" s="36" t="str">
        <f>IF($A1101 = "", "",
IF(COUNTIF(MINIMUM_DAY_DATES[], Attendance!J1101) &gt; 0, VLOOKUP(Attendance!$G1101,MINIMUM_DAY_PERIOD_SCHEDULE[], 2,TRUE),
IF(COUNTIF(RALLY_DATES[], Attendance!J1101) &gt; 0, VLOOKUP(Attendance!$G1101,RALLY_PERIOD_SCHEDULE[], 2,TRUE),
IF(WEEKDAY(Attendance!$J1101) = 2,
       IF(COUNTIF(FINALS_WEEK_MONDAY_DATE[],Attendance!$J1101) &gt; 0, VLOOKUP(Attendance!$G1101,FINALS_WEEK_MONDAY_PERIOD_SCHEDULE[],2,TRUE),
       VLOOKUP(Attendance!$G1101,REGULAR_WEEK_SCHEDULE[],6,TRUE)),
IF(WEEKDAY($J1101) = 3,
       IF(COUNTIF(FINALS_WEEK_TUESDAY_DATE[],Attendance!$J1101) &gt; 0, VLOOKUP(Attendance!$G1101,FINALS_WEEK_TUESDAY_PERIOD_SCHEDULE[],2,TRUE),
       VLOOKUP(Attendance!$G1101,REGULAR_WEEK_SCHEDULE[[Tuesday]:[Period]],5,TRUE)),
IF(WEEKDAY(Attendance!$J1101) = 4,
        IF(COUNTIF(BLOCK_WEDNESDAY_DATES[],Attendance!$J1101) &gt; 0, VLOOKUP(Attendance!$G1101,BLOCK_WEDNESDAY_PERIOD_SCHEDULE[],2,TRUE),
        IF(COUNTIF(FINALS_WEEK_WEDNESDAY_DATE[],Attendance!$J1101) &gt; 0, VLOOKUP(Attendance!$G1101,FINALS_WEEK_WEDNESDAY_PERIOD_SCHEDULE[],2,TRUE),
       VLOOKUP(Attendance!$G1101,REGULAR_WEEK_SCHEDULE[[Wednesday]:[Period]],4,TRUE))),
IF(WEEKDAY($J1101) = 5,
       IF(COUNTIF(BLOCK_THURSDAY_DATES[],Attendance!$J1101) &gt; 0, VLOOKUP(Attendance!$G1101,BLOCK_THURSDAY_PERIOD_SCHEDULE[],2,TRUE),
       IF(COUNTIF(FINALS_WEEK_THURSDAY_DATE[],Attendance!$J1101) &gt; 0, VLOOKUP(Attendance!$G1101,FINALS_WEEK_THURSDAY_PERIOD_SCHEDULE[],2,TRUE),
       VLOOKUP(Attendance!$G1101,REGULAR_WEEK_SCHEDULE[[Thursday]:[Period]],3,TRUE))),
IF(WEEKDAY(Attendance!$J1101) = 6,
       IF(COUNTIF(FINALS_WEEK_FRIDAY_DATE[],Attendance!$J1101) &gt; 0, VLOOKUP(Attendance!$G1101,FINALS_WEEK_FRIDAY_PERIOD_SCHEDULE[],2,TRUE),
       VLOOKUP(Attendance!$G1101,REGULAR_WEEK_SCHEDULE[[Friday]:[Period]],2,TRUE))))))))))</f>
        <v/>
      </c>
      <c r="J1101" s="41" t="str">
        <f t="shared" ca="1" si="56"/>
        <v/>
      </c>
      <c r="K1101" s="41" t="str">
        <f>IF($A1101 &lt;&gt; "",VLOOKUP($A1101,'Student reference sheet'!$A$2:$V$2329, 7,FALSE), "")</f>
        <v/>
      </c>
      <c r="L1101" s="30" t="str">
        <f>IF($A1101 ="", "", VLOOKUP($A1101, 'Student reference sheet'!$A$2:$Z$2603,23,FALSE))</f>
        <v/>
      </c>
      <c r="M1101" s="30" t="str">
        <f>IF($A1101 ="", "", VLOOKUP($A1101, 'Student reference sheet'!$A$2:$Z$2603,24,FALSE))</f>
        <v/>
      </c>
      <c r="N1101" s="30" t="str">
        <f>IF($A1101 ="", "", VLOOKUP($A1101, 'Student reference sheet'!$A$2:$Z$2603,26,FALSE))</f>
        <v/>
      </c>
      <c r="O1101" s="30" t="str">
        <f>IF($A1101 ="", "", VLOOKUP($A1101, 'Student reference sheet'!$A$2:$Z$2603,25,FALSE))</f>
        <v/>
      </c>
      <c r="P1101" s="39" t="str">
        <f>IF($A1101 = "", "", IF(OR(VLOOKUP($A1101,'Student reference sheet'!$A$2:$V$2400,8,FALSE) = "R",  VLOOKUP($A1101,'Student reference sheet'!$A$2:$V$2400,8,FALSE) = "L"), "X", ""))</f>
        <v/>
      </c>
      <c r="Q1101" s="39" t="str">
        <f>IF($A1101 ="", "", VLOOKUP($A1101, 'Student reference sheet'!$A$2:$V$2603,22,FALSE))</f>
        <v/>
      </c>
      <c r="R1101" s="39" t="str">
        <f>IF($A1101 &lt;&gt; "",VLOOKUP($A1101,'Student reference sheet'!$A$2:$V$2329, 5,FALSE), "")</f>
        <v/>
      </c>
      <c r="S1101" s="39" t="str">
        <f>IF($A1101 &lt;&gt; "",VLOOKUP($A1101,'Student reference sheet'!$A$2:$V$2329, 6,FALSE), "")</f>
        <v/>
      </c>
      <c r="T1101" s="30" t="str">
        <f>IF($A1101 = "","",
IF(VLOOKUP($A1101,'Student reference sheet'!$A$2:$V$2329, 10,FALSE) = "Y", "Hispanic",
IF(VLOOKUP($A1101,'Student reference sheet'!$A$2:$V$2329,11,FALSE) &lt;&gt; "",
IF(VLOOKUP($A1101,'Student reference sheet'!$A$2:$V$2329,11,FALSE) = "UNK", "Unknown", VLOOKUP(VALUE(VLOOKUP($A1101,'Student reference sheet'!$A$2:$V$2329,11,FALSE)),'Ethnicity Reference'!$A$2:$B$22,2,FALSE)),
IF(VLOOKUP($A1101,'Student reference sheet'!$A$2:$V$2329,9,FALSE) &lt;&gt; "", VLOOKUP(VALUE(VLOOKUP($A1101,'Student reference sheet'!$A$2:$V$2329,9,FALSE)),'Ethnicity Reference'!$A$2:$B$22,2,FALSE),"Unknown"))))</f>
        <v/>
      </c>
      <c r="U1101" s="35"/>
    </row>
    <row r="1102" spans="1:21" ht="15.75">
      <c r="A1102" s="47"/>
      <c r="B1102" s="33"/>
      <c r="C1102" s="39" t="str">
        <f>IF($A1102 &lt;&gt; "",VLOOKUP($A1102,'Student reference sheet'!$A$2:$V$2329, 3,FALSE), "")</f>
        <v/>
      </c>
      <c r="D1102" s="39" t="str">
        <f>IF($A1102 &lt;&gt; "",VLOOKUP($A1102,'Student reference sheet'!$A$2:$V$2329, 2,FALSE), "")</f>
        <v/>
      </c>
      <c r="E1102" s="35"/>
      <c r="F1102" s="34"/>
      <c r="G1102" s="40" t="str">
        <f t="shared" ca="1" si="54"/>
        <v/>
      </c>
      <c r="H1102" s="40" t="str">
        <f t="shared" ca="1" si="55"/>
        <v/>
      </c>
      <c r="I1102" s="36" t="str">
        <f>IF($A1102 = "", "",
IF(COUNTIF(MINIMUM_DAY_DATES[], Attendance!J1102) &gt; 0, VLOOKUP(Attendance!$G1102,MINIMUM_DAY_PERIOD_SCHEDULE[], 2,TRUE),
IF(COUNTIF(RALLY_DATES[], Attendance!J1102) &gt; 0, VLOOKUP(Attendance!$G1102,RALLY_PERIOD_SCHEDULE[], 2,TRUE),
IF(WEEKDAY(Attendance!$J1102) = 2,
       IF(COUNTIF(FINALS_WEEK_MONDAY_DATE[],Attendance!$J1102) &gt; 0, VLOOKUP(Attendance!$G1102,FINALS_WEEK_MONDAY_PERIOD_SCHEDULE[],2,TRUE),
       VLOOKUP(Attendance!$G1102,REGULAR_WEEK_SCHEDULE[],6,TRUE)),
IF(WEEKDAY($J1102) = 3,
       IF(COUNTIF(FINALS_WEEK_TUESDAY_DATE[],Attendance!$J1102) &gt; 0, VLOOKUP(Attendance!$G1102,FINALS_WEEK_TUESDAY_PERIOD_SCHEDULE[],2,TRUE),
       VLOOKUP(Attendance!$G1102,REGULAR_WEEK_SCHEDULE[[Tuesday]:[Period]],5,TRUE)),
IF(WEEKDAY(Attendance!$J1102) = 4,
        IF(COUNTIF(BLOCK_WEDNESDAY_DATES[],Attendance!$J1102) &gt; 0, VLOOKUP(Attendance!$G1102,BLOCK_WEDNESDAY_PERIOD_SCHEDULE[],2,TRUE),
        IF(COUNTIF(FINALS_WEEK_WEDNESDAY_DATE[],Attendance!$J1102) &gt; 0, VLOOKUP(Attendance!$G1102,FINALS_WEEK_WEDNESDAY_PERIOD_SCHEDULE[],2,TRUE),
       VLOOKUP(Attendance!$G1102,REGULAR_WEEK_SCHEDULE[[Wednesday]:[Period]],4,TRUE))),
IF(WEEKDAY($J1102) = 5,
       IF(COUNTIF(BLOCK_THURSDAY_DATES[],Attendance!$J1102) &gt; 0, VLOOKUP(Attendance!$G1102,BLOCK_THURSDAY_PERIOD_SCHEDULE[],2,TRUE),
       IF(COUNTIF(FINALS_WEEK_THURSDAY_DATE[],Attendance!$J1102) &gt; 0, VLOOKUP(Attendance!$G1102,FINALS_WEEK_THURSDAY_PERIOD_SCHEDULE[],2,TRUE),
       VLOOKUP(Attendance!$G1102,REGULAR_WEEK_SCHEDULE[[Thursday]:[Period]],3,TRUE))),
IF(WEEKDAY(Attendance!$J1102) = 6,
       IF(COUNTIF(FINALS_WEEK_FRIDAY_DATE[],Attendance!$J1102) &gt; 0, VLOOKUP(Attendance!$G1102,FINALS_WEEK_FRIDAY_PERIOD_SCHEDULE[],2,TRUE),
       VLOOKUP(Attendance!$G1102,REGULAR_WEEK_SCHEDULE[[Friday]:[Period]],2,TRUE))))))))))</f>
        <v/>
      </c>
      <c r="J1102" s="41" t="str">
        <f t="shared" ca="1" si="56"/>
        <v/>
      </c>
      <c r="K1102" s="41" t="str">
        <f>IF($A1102 &lt;&gt; "",VLOOKUP($A1102,'Student reference sheet'!$A$2:$V$2329, 7,FALSE), "")</f>
        <v/>
      </c>
      <c r="L1102" s="30" t="str">
        <f>IF($A1102 ="", "", VLOOKUP($A1102, 'Student reference sheet'!$A$2:$Z$2603,23,FALSE))</f>
        <v/>
      </c>
      <c r="M1102" s="30" t="str">
        <f>IF($A1102 ="", "", VLOOKUP($A1102, 'Student reference sheet'!$A$2:$Z$2603,24,FALSE))</f>
        <v/>
      </c>
      <c r="N1102" s="30" t="str">
        <f>IF($A1102 ="", "", VLOOKUP($A1102, 'Student reference sheet'!$A$2:$Z$2603,26,FALSE))</f>
        <v/>
      </c>
      <c r="O1102" s="30" t="str">
        <f>IF($A1102 ="", "", VLOOKUP($A1102, 'Student reference sheet'!$A$2:$Z$2603,25,FALSE))</f>
        <v/>
      </c>
      <c r="P1102" s="39" t="str">
        <f>IF($A1102 = "", "", IF(OR(VLOOKUP($A1102,'Student reference sheet'!$A$2:$V$2400,8,FALSE) = "R",  VLOOKUP($A1102,'Student reference sheet'!$A$2:$V$2400,8,FALSE) = "L"), "X", ""))</f>
        <v/>
      </c>
      <c r="Q1102" s="39" t="str">
        <f>IF($A1102 ="", "", VLOOKUP($A1102, 'Student reference sheet'!$A$2:$V$2603,22,FALSE))</f>
        <v/>
      </c>
      <c r="R1102" s="39" t="str">
        <f>IF($A1102 &lt;&gt; "",VLOOKUP($A1102,'Student reference sheet'!$A$2:$V$2329, 5,FALSE), "")</f>
        <v/>
      </c>
      <c r="S1102" s="39" t="str">
        <f>IF($A1102 &lt;&gt; "",VLOOKUP($A1102,'Student reference sheet'!$A$2:$V$2329, 6,FALSE), "")</f>
        <v/>
      </c>
      <c r="T1102" s="30" t="str">
        <f>IF($A1102 = "","",
IF(VLOOKUP($A1102,'Student reference sheet'!$A$2:$V$2329, 10,FALSE) = "Y", "Hispanic",
IF(VLOOKUP($A1102,'Student reference sheet'!$A$2:$V$2329,11,FALSE) &lt;&gt; "",
IF(VLOOKUP($A1102,'Student reference sheet'!$A$2:$V$2329,11,FALSE) = "UNK", "Unknown", VLOOKUP(VALUE(VLOOKUP($A1102,'Student reference sheet'!$A$2:$V$2329,11,FALSE)),'Ethnicity Reference'!$A$2:$B$22,2,FALSE)),
IF(VLOOKUP($A1102,'Student reference sheet'!$A$2:$V$2329,9,FALSE) &lt;&gt; "", VLOOKUP(VALUE(VLOOKUP($A1102,'Student reference sheet'!$A$2:$V$2329,9,FALSE)),'Ethnicity Reference'!$A$2:$B$22,2,FALSE),"Unknown"))))</f>
        <v/>
      </c>
      <c r="U1102" s="35"/>
    </row>
    <row r="1103" spans="1:21" ht="15.75">
      <c r="A1103" s="47"/>
      <c r="B1103" s="33"/>
      <c r="C1103" s="39" t="str">
        <f>IF($A1103 &lt;&gt; "",VLOOKUP($A1103,'Student reference sheet'!$A$2:$V$2329, 3,FALSE), "")</f>
        <v/>
      </c>
      <c r="D1103" s="39" t="str">
        <f>IF($A1103 &lt;&gt; "",VLOOKUP($A1103,'Student reference sheet'!$A$2:$V$2329, 2,FALSE), "")</f>
        <v/>
      </c>
      <c r="E1103" s="35"/>
      <c r="F1103" s="34"/>
      <c r="G1103" s="40" t="str">
        <f t="shared" ca="1" si="54"/>
        <v/>
      </c>
      <c r="H1103" s="40" t="str">
        <f t="shared" ca="1" si="55"/>
        <v/>
      </c>
      <c r="I1103" s="36" t="str">
        <f>IF($A1103 = "", "",
IF(COUNTIF(MINIMUM_DAY_DATES[], Attendance!J1103) &gt; 0, VLOOKUP(Attendance!$G1103,MINIMUM_DAY_PERIOD_SCHEDULE[], 2,TRUE),
IF(COUNTIF(RALLY_DATES[], Attendance!J1103) &gt; 0, VLOOKUP(Attendance!$G1103,RALLY_PERIOD_SCHEDULE[], 2,TRUE),
IF(WEEKDAY(Attendance!$J1103) = 2,
       IF(COUNTIF(FINALS_WEEK_MONDAY_DATE[],Attendance!$J1103) &gt; 0, VLOOKUP(Attendance!$G1103,FINALS_WEEK_MONDAY_PERIOD_SCHEDULE[],2,TRUE),
       VLOOKUP(Attendance!$G1103,REGULAR_WEEK_SCHEDULE[],6,TRUE)),
IF(WEEKDAY($J1103) = 3,
       IF(COUNTIF(FINALS_WEEK_TUESDAY_DATE[],Attendance!$J1103) &gt; 0, VLOOKUP(Attendance!$G1103,FINALS_WEEK_TUESDAY_PERIOD_SCHEDULE[],2,TRUE),
       VLOOKUP(Attendance!$G1103,REGULAR_WEEK_SCHEDULE[[Tuesday]:[Period]],5,TRUE)),
IF(WEEKDAY(Attendance!$J1103) = 4,
        IF(COUNTIF(BLOCK_WEDNESDAY_DATES[],Attendance!$J1103) &gt; 0, VLOOKUP(Attendance!$G1103,BLOCK_WEDNESDAY_PERIOD_SCHEDULE[],2,TRUE),
        IF(COUNTIF(FINALS_WEEK_WEDNESDAY_DATE[],Attendance!$J1103) &gt; 0, VLOOKUP(Attendance!$G1103,FINALS_WEEK_WEDNESDAY_PERIOD_SCHEDULE[],2,TRUE),
       VLOOKUP(Attendance!$G1103,REGULAR_WEEK_SCHEDULE[[Wednesday]:[Period]],4,TRUE))),
IF(WEEKDAY($J1103) = 5,
       IF(COUNTIF(BLOCK_THURSDAY_DATES[],Attendance!$J1103) &gt; 0, VLOOKUP(Attendance!$G1103,BLOCK_THURSDAY_PERIOD_SCHEDULE[],2,TRUE),
       IF(COUNTIF(FINALS_WEEK_THURSDAY_DATE[],Attendance!$J1103) &gt; 0, VLOOKUP(Attendance!$G1103,FINALS_WEEK_THURSDAY_PERIOD_SCHEDULE[],2,TRUE),
       VLOOKUP(Attendance!$G1103,REGULAR_WEEK_SCHEDULE[[Thursday]:[Period]],3,TRUE))),
IF(WEEKDAY(Attendance!$J1103) = 6,
       IF(COUNTIF(FINALS_WEEK_FRIDAY_DATE[],Attendance!$J1103) &gt; 0, VLOOKUP(Attendance!$G1103,FINALS_WEEK_FRIDAY_PERIOD_SCHEDULE[],2,TRUE),
       VLOOKUP(Attendance!$G1103,REGULAR_WEEK_SCHEDULE[[Friday]:[Period]],2,TRUE))))))))))</f>
        <v/>
      </c>
      <c r="J1103" s="41" t="str">
        <f t="shared" ca="1" si="56"/>
        <v/>
      </c>
      <c r="K1103" s="41" t="str">
        <f>IF($A1103 &lt;&gt; "",VLOOKUP($A1103,'Student reference sheet'!$A$2:$V$2329, 7,FALSE), "")</f>
        <v/>
      </c>
      <c r="L1103" s="30" t="str">
        <f>IF($A1103 ="", "", VLOOKUP($A1103, 'Student reference sheet'!$A$2:$Z$2603,23,FALSE))</f>
        <v/>
      </c>
      <c r="M1103" s="30" t="str">
        <f>IF($A1103 ="", "", VLOOKUP($A1103, 'Student reference sheet'!$A$2:$Z$2603,24,FALSE))</f>
        <v/>
      </c>
      <c r="N1103" s="30" t="str">
        <f>IF($A1103 ="", "", VLOOKUP($A1103, 'Student reference sheet'!$A$2:$Z$2603,26,FALSE))</f>
        <v/>
      </c>
      <c r="O1103" s="30" t="str">
        <f>IF($A1103 ="", "", VLOOKUP($A1103, 'Student reference sheet'!$A$2:$Z$2603,25,FALSE))</f>
        <v/>
      </c>
      <c r="P1103" s="39" t="str">
        <f>IF($A1103 = "", "", IF(OR(VLOOKUP($A1103,'Student reference sheet'!$A$2:$V$2400,8,FALSE) = "R",  VLOOKUP($A1103,'Student reference sheet'!$A$2:$V$2400,8,FALSE) = "L"), "X", ""))</f>
        <v/>
      </c>
      <c r="Q1103" s="39" t="str">
        <f>IF($A1103 ="", "", VLOOKUP($A1103, 'Student reference sheet'!$A$2:$V$2603,22,FALSE))</f>
        <v/>
      </c>
      <c r="R1103" s="39" t="str">
        <f>IF($A1103 &lt;&gt; "",VLOOKUP($A1103,'Student reference sheet'!$A$2:$V$2329, 5,FALSE), "")</f>
        <v/>
      </c>
      <c r="S1103" s="39" t="str">
        <f>IF($A1103 &lt;&gt; "",VLOOKUP($A1103,'Student reference sheet'!$A$2:$V$2329, 6,FALSE), "")</f>
        <v/>
      </c>
      <c r="T1103" s="30" t="str">
        <f>IF($A1103 = "","",
IF(VLOOKUP($A1103,'Student reference sheet'!$A$2:$V$2329, 10,FALSE) = "Y", "Hispanic",
IF(VLOOKUP($A1103,'Student reference sheet'!$A$2:$V$2329,11,FALSE) &lt;&gt; "",
IF(VLOOKUP($A1103,'Student reference sheet'!$A$2:$V$2329,11,FALSE) = "UNK", "Unknown", VLOOKUP(VALUE(VLOOKUP($A1103,'Student reference sheet'!$A$2:$V$2329,11,FALSE)),'Ethnicity Reference'!$A$2:$B$22,2,FALSE)),
IF(VLOOKUP($A1103,'Student reference sheet'!$A$2:$V$2329,9,FALSE) &lt;&gt; "", VLOOKUP(VALUE(VLOOKUP($A1103,'Student reference sheet'!$A$2:$V$2329,9,FALSE)),'Ethnicity Reference'!$A$2:$B$22,2,FALSE),"Unknown"))))</f>
        <v/>
      </c>
      <c r="U1103" s="35"/>
    </row>
    <row r="1104" spans="1:21" ht="15.75">
      <c r="A1104" s="47"/>
      <c r="B1104" s="33"/>
      <c r="C1104" s="39" t="str">
        <f>IF($A1104 &lt;&gt; "",VLOOKUP($A1104,'Student reference sheet'!$A$2:$V$2329, 3,FALSE), "")</f>
        <v/>
      </c>
      <c r="D1104" s="39" t="str">
        <f>IF($A1104 &lt;&gt; "",VLOOKUP($A1104,'Student reference sheet'!$A$2:$V$2329, 2,FALSE), "")</f>
        <v/>
      </c>
      <c r="E1104" s="35"/>
      <c r="F1104" s="34"/>
      <c r="G1104" s="40" t="str">
        <f t="shared" ca="1" si="54"/>
        <v/>
      </c>
      <c r="H1104" s="40" t="str">
        <f t="shared" ca="1" si="55"/>
        <v/>
      </c>
      <c r="I1104" s="36" t="str">
        <f>IF($A1104 = "", "",
IF(COUNTIF(MINIMUM_DAY_DATES[], Attendance!J1104) &gt; 0, VLOOKUP(Attendance!$G1104,MINIMUM_DAY_PERIOD_SCHEDULE[], 2,TRUE),
IF(COUNTIF(RALLY_DATES[], Attendance!J1104) &gt; 0, VLOOKUP(Attendance!$G1104,RALLY_PERIOD_SCHEDULE[], 2,TRUE),
IF(WEEKDAY(Attendance!$J1104) = 2,
       IF(COUNTIF(FINALS_WEEK_MONDAY_DATE[],Attendance!$J1104) &gt; 0, VLOOKUP(Attendance!$G1104,FINALS_WEEK_MONDAY_PERIOD_SCHEDULE[],2,TRUE),
       VLOOKUP(Attendance!$G1104,REGULAR_WEEK_SCHEDULE[],6,TRUE)),
IF(WEEKDAY($J1104) = 3,
       IF(COUNTIF(FINALS_WEEK_TUESDAY_DATE[],Attendance!$J1104) &gt; 0, VLOOKUP(Attendance!$G1104,FINALS_WEEK_TUESDAY_PERIOD_SCHEDULE[],2,TRUE),
       VLOOKUP(Attendance!$G1104,REGULAR_WEEK_SCHEDULE[[Tuesday]:[Period]],5,TRUE)),
IF(WEEKDAY(Attendance!$J1104) = 4,
        IF(COUNTIF(BLOCK_WEDNESDAY_DATES[],Attendance!$J1104) &gt; 0, VLOOKUP(Attendance!$G1104,BLOCK_WEDNESDAY_PERIOD_SCHEDULE[],2,TRUE),
        IF(COUNTIF(FINALS_WEEK_WEDNESDAY_DATE[],Attendance!$J1104) &gt; 0, VLOOKUP(Attendance!$G1104,FINALS_WEEK_WEDNESDAY_PERIOD_SCHEDULE[],2,TRUE),
       VLOOKUP(Attendance!$G1104,REGULAR_WEEK_SCHEDULE[[Wednesday]:[Period]],4,TRUE))),
IF(WEEKDAY($J1104) = 5,
       IF(COUNTIF(BLOCK_THURSDAY_DATES[],Attendance!$J1104) &gt; 0, VLOOKUP(Attendance!$G1104,BLOCK_THURSDAY_PERIOD_SCHEDULE[],2,TRUE),
       IF(COUNTIF(FINALS_WEEK_THURSDAY_DATE[],Attendance!$J1104) &gt; 0, VLOOKUP(Attendance!$G1104,FINALS_WEEK_THURSDAY_PERIOD_SCHEDULE[],2,TRUE),
       VLOOKUP(Attendance!$G1104,REGULAR_WEEK_SCHEDULE[[Thursday]:[Period]],3,TRUE))),
IF(WEEKDAY(Attendance!$J1104) = 6,
       IF(COUNTIF(FINALS_WEEK_FRIDAY_DATE[],Attendance!$J1104) &gt; 0, VLOOKUP(Attendance!$G1104,FINALS_WEEK_FRIDAY_PERIOD_SCHEDULE[],2,TRUE),
       VLOOKUP(Attendance!$G1104,REGULAR_WEEK_SCHEDULE[[Friday]:[Period]],2,TRUE))))))))))</f>
        <v/>
      </c>
      <c r="J1104" s="41" t="str">
        <f t="shared" ca="1" si="56"/>
        <v/>
      </c>
      <c r="K1104" s="41" t="str">
        <f>IF($A1104 &lt;&gt; "",VLOOKUP($A1104,'Student reference sheet'!$A$2:$V$2329, 7,FALSE), "")</f>
        <v/>
      </c>
      <c r="L1104" s="30" t="str">
        <f>IF($A1104 ="", "", VLOOKUP($A1104, 'Student reference sheet'!$A$2:$Z$2603,23,FALSE))</f>
        <v/>
      </c>
      <c r="M1104" s="30" t="str">
        <f>IF($A1104 ="", "", VLOOKUP($A1104, 'Student reference sheet'!$A$2:$Z$2603,24,FALSE))</f>
        <v/>
      </c>
      <c r="N1104" s="30" t="str">
        <f>IF($A1104 ="", "", VLOOKUP($A1104, 'Student reference sheet'!$A$2:$Z$2603,26,FALSE))</f>
        <v/>
      </c>
      <c r="O1104" s="30" t="str">
        <f>IF($A1104 ="", "", VLOOKUP($A1104, 'Student reference sheet'!$A$2:$Z$2603,25,FALSE))</f>
        <v/>
      </c>
      <c r="P1104" s="39" t="str">
        <f>IF($A1104 = "", "", IF(OR(VLOOKUP($A1104,'Student reference sheet'!$A$2:$V$2400,8,FALSE) = "R",  VLOOKUP($A1104,'Student reference sheet'!$A$2:$V$2400,8,FALSE) = "L"), "X", ""))</f>
        <v/>
      </c>
      <c r="Q1104" s="39" t="str">
        <f>IF($A1104 ="", "", VLOOKUP($A1104, 'Student reference sheet'!$A$2:$V$2603,22,FALSE))</f>
        <v/>
      </c>
      <c r="R1104" s="39" t="str">
        <f>IF($A1104 &lt;&gt; "",VLOOKUP($A1104,'Student reference sheet'!$A$2:$V$2329, 5,FALSE), "")</f>
        <v/>
      </c>
      <c r="S1104" s="39" t="str">
        <f>IF($A1104 &lt;&gt; "",VLOOKUP($A1104,'Student reference sheet'!$A$2:$V$2329, 6,FALSE), "")</f>
        <v/>
      </c>
      <c r="T1104" s="30" t="str">
        <f>IF($A1104 = "","",
IF(VLOOKUP($A1104,'Student reference sheet'!$A$2:$V$2329, 10,FALSE) = "Y", "Hispanic",
IF(VLOOKUP($A1104,'Student reference sheet'!$A$2:$V$2329,11,FALSE) &lt;&gt; "",
IF(VLOOKUP($A1104,'Student reference sheet'!$A$2:$V$2329,11,FALSE) = "UNK", "Unknown", VLOOKUP(VALUE(VLOOKUP($A1104,'Student reference sheet'!$A$2:$V$2329,11,FALSE)),'Ethnicity Reference'!$A$2:$B$22,2,FALSE)),
IF(VLOOKUP($A1104,'Student reference sheet'!$A$2:$V$2329,9,FALSE) &lt;&gt; "", VLOOKUP(VALUE(VLOOKUP($A1104,'Student reference sheet'!$A$2:$V$2329,9,FALSE)),'Ethnicity Reference'!$A$2:$B$22,2,FALSE),"Unknown"))))</f>
        <v/>
      </c>
      <c r="U1104" s="35"/>
    </row>
    <row r="1105" spans="1:21" ht="15.75">
      <c r="A1105" s="47"/>
      <c r="B1105" s="33"/>
      <c r="C1105" s="39" t="str">
        <f>IF($A1105 &lt;&gt; "",VLOOKUP($A1105,'Student reference sheet'!$A$2:$V$2329, 3,FALSE), "")</f>
        <v/>
      </c>
      <c r="D1105" s="39" t="str">
        <f>IF($A1105 &lt;&gt; "",VLOOKUP($A1105,'Student reference sheet'!$A$2:$V$2329, 2,FALSE), "")</f>
        <v/>
      </c>
      <c r="E1105" s="35"/>
      <c r="F1105" s="34"/>
      <c r="G1105" s="40" t="str">
        <f t="shared" ca="1" si="54"/>
        <v/>
      </c>
      <c r="H1105" s="40" t="str">
        <f t="shared" ca="1" si="55"/>
        <v/>
      </c>
      <c r="I1105" s="36" t="str">
        <f>IF($A1105 = "", "",
IF(COUNTIF(MINIMUM_DAY_DATES[], Attendance!J1105) &gt; 0, VLOOKUP(Attendance!$G1105,MINIMUM_DAY_PERIOD_SCHEDULE[], 2,TRUE),
IF(COUNTIF(RALLY_DATES[], Attendance!J1105) &gt; 0, VLOOKUP(Attendance!$G1105,RALLY_PERIOD_SCHEDULE[], 2,TRUE),
IF(WEEKDAY(Attendance!$J1105) = 2,
       IF(COUNTIF(FINALS_WEEK_MONDAY_DATE[],Attendance!$J1105) &gt; 0, VLOOKUP(Attendance!$G1105,FINALS_WEEK_MONDAY_PERIOD_SCHEDULE[],2,TRUE),
       VLOOKUP(Attendance!$G1105,REGULAR_WEEK_SCHEDULE[],6,TRUE)),
IF(WEEKDAY($J1105) = 3,
       IF(COUNTIF(FINALS_WEEK_TUESDAY_DATE[],Attendance!$J1105) &gt; 0, VLOOKUP(Attendance!$G1105,FINALS_WEEK_TUESDAY_PERIOD_SCHEDULE[],2,TRUE),
       VLOOKUP(Attendance!$G1105,REGULAR_WEEK_SCHEDULE[[Tuesday]:[Period]],5,TRUE)),
IF(WEEKDAY(Attendance!$J1105) = 4,
        IF(COUNTIF(BLOCK_WEDNESDAY_DATES[],Attendance!$J1105) &gt; 0, VLOOKUP(Attendance!$G1105,BLOCK_WEDNESDAY_PERIOD_SCHEDULE[],2,TRUE),
        IF(COUNTIF(FINALS_WEEK_WEDNESDAY_DATE[],Attendance!$J1105) &gt; 0, VLOOKUP(Attendance!$G1105,FINALS_WEEK_WEDNESDAY_PERIOD_SCHEDULE[],2,TRUE),
       VLOOKUP(Attendance!$G1105,REGULAR_WEEK_SCHEDULE[[Wednesday]:[Period]],4,TRUE))),
IF(WEEKDAY($J1105) = 5,
       IF(COUNTIF(BLOCK_THURSDAY_DATES[],Attendance!$J1105) &gt; 0, VLOOKUP(Attendance!$G1105,BLOCK_THURSDAY_PERIOD_SCHEDULE[],2,TRUE),
       IF(COUNTIF(FINALS_WEEK_THURSDAY_DATE[],Attendance!$J1105) &gt; 0, VLOOKUP(Attendance!$G1105,FINALS_WEEK_THURSDAY_PERIOD_SCHEDULE[],2,TRUE),
       VLOOKUP(Attendance!$G1105,REGULAR_WEEK_SCHEDULE[[Thursday]:[Period]],3,TRUE))),
IF(WEEKDAY(Attendance!$J1105) = 6,
       IF(COUNTIF(FINALS_WEEK_FRIDAY_DATE[],Attendance!$J1105) &gt; 0, VLOOKUP(Attendance!$G1105,FINALS_WEEK_FRIDAY_PERIOD_SCHEDULE[],2,TRUE),
       VLOOKUP(Attendance!$G1105,REGULAR_WEEK_SCHEDULE[[Friday]:[Period]],2,TRUE))))))))))</f>
        <v/>
      </c>
      <c r="J1105" s="41" t="str">
        <f t="shared" ca="1" si="56"/>
        <v/>
      </c>
      <c r="K1105" s="41" t="str">
        <f>IF($A1105 &lt;&gt; "",VLOOKUP($A1105,'Student reference sheet'!$A$2:$V$2329, 7,FALSE), "")</f>
        <v/>
      </c>
      <c r="L1105" s="30" t="str">
        <f>IF($A1105 ="", "", VLOOKUP($A1105, 'Student reference sheet'!$A$2:$Z$2603,23,FALSE))</f>
        <v/>
      </c>
      <c r="M1105" s="30" t="str">
        <f>IF($A1105 ="", "", VLOOKUP($A1105, 'Student reference sheet'!$A$2:$Z$2603,24,FALSE))</f>
        <v/>
      </c>
      <c r="N1105" s="30" t="str">
        <f>IF($A1105 ="", "", VLOOKUP($A1105, 'Student reference sheet'!$A$2:$Z$2603,26,FALSE))</f>
        <v/>
      </c>
      <c r="O1105" s="30" t="str">
        <f>IF($A1105 ="", "", VLOOKUP($A1105, 'Student reference sheet'!$A$2:$Z$2603,25,FALSE))</f>
        <v/>
      </c>
      <c r="P1105" s="39" t="str">
        <f>IF($A1105 = "", "", IF(OR(VLOOKUP($A1105,'Student reference sheet'!$A$2:$V$2400,8,FALSE) = "R",  VLOOKUP($A1105,'Student reference sheet'!$A$2:$V$2400,8,FALSE) = "L"), "X", ""))</f>
        <v/>
      </c>
      <c r="Q1105" s="39" t="str">
        <f>IF($A1105 ="", "", VLOOKUP($A1105, 'Student reference sheet'!$A$2:$V$2603,22,FALSE))</f>
        <v/>
      </c>
      <c r="R1105" s="39" t="str">
        <f>IF($A1105 &lt;&gt; "",VLOOKUP($A1105,'Student reference sheet'!$A$2:$V$2329, 5,FALSE), "")</f>
        <v/>
      </c>
      <c r="S1105" s="39" t="str">
        <f>IF($A1105 &lt;&gt; "",VLOOKUP($A1105,'Student reference sheet'!$A$2:$V$2329, 6,FALSE), "")</f>
        <v/>
      </c>
      <c r="T1105" s="30" t="str">
        <f>IF($A1105 = "","",
IF(VLOOKUP($A1105,'Student reference sheet'!$A$2:$V$2329, 10,FALSE) = "Y", "Hispanic",
IF(VLOOKUP($A1105,'Student reference sheet'!$A$2:$V$2329,11,FALSE) &lt;&gt; "",
IF(VLOOKUP($A1105,'Student reference sheet'!$A$2:$V$2329,11,FALSE) = "UNK", "Unknown", VLOOKUP(VALUE(VLOOKUP($A1105,'Student reference sheet'!$A$2:$V$2329,11,FALSE)),'Ethnicity Reference'!$A$2:$B$22,2,FALSE)),
IF(VLOOKUP($A1105,'Student reference sheet'!$A$2:$V$2329,9,FALSE) &lt;&gt; "", VLOOKUP(VALUE(VLOOKUP($A1105,'Student reference sheet'!$A$2:$V$2329,9,FALSE)),'Ethnicity Reference'!$A$2:$B$22,2,FALSE),"Unknown"))))</f>
        <v/>
      </c>
      <c r="U1105" s="35"/>
    </row>
    <row r="1106" spans="1:21" ht="15.75">
      <c r="A1106" s="47"/>
      <c r="B1106" s="33"/>
      <c r="C1106" s="39" t="str">
        <f>IF($A1106 &lt;&gt; "",VLOOKUP($A1106,'Student reference sheet'!$A$2:$V$2329, 3,FALSE), "")</f>
        <v/>
      </c>
      <c r="D1106" s="39" t="str">
        <f>IF($A1106 &lt;&gt; "",VLOOKUP($A1106,'Student reference sheet'!$A$2:$V$2329, 2,FALSE), "")</f>
        <v/>
      </c>
      <c r="E1106" s="35"/>
      <c r="F1106" s="34"/>
      <c r="G1106" s="40" t="str">
        <f t="shared" ca="1" si="54"/>
        <v/>
      </c>
      <c r="H1106" s="40" t="str">
        <f t="shared" ca="1" si="55"/>
        <v/>
      </c>
      <c r="I1106" s="36" t="str">
        <f>IF($A1106 = "", "",
IF(COUNTIF(MINIMUM_DAY_DATES[], Attendance!J1106) &gt; 0, VLOOKUP(Attendance!$G1106,MINIMUM_DAY_PERIOD_SCHEDULE[], 2,TRUE),
IF(COUNTIF(RALLY_DATES[], Attendance!J1106) &gt; 0, VLOOKUP(Attendance!$G1106,RALLY_PERIOD_SCHEDULE[], 2,TRUE),
IF(WEEKDAY(Attendance!$J1106) = 2,
       IF(COUNTIF(FINALS_WEEK_MONDAY_DATE[],Attendance!$J1106) &gt; 0, VLOOKUP(Attendance!$G1106,FINALS_WEEK_MONDAY_PERIOD_SCHEDULE[],2,TRUE),
       VLOOKUP(Attendance!$G1106,REGULAR_WEEK_SCHEDULE[],6,TRUE)),
IF(WEEKDAY($J1106) = 3,
       IF(COUNTIF(FINALS_WEEK_TUESDAY_DATE[],Attendance!$J1106) &gt; 0, VLOOKUP(Attendance!$G1106,FINALS_WEEK_TUESDAY_PERIOD_SCHEDULE[],2,TRUE),
       VLOOKUP(Attendance!$G1106,REGULAR_WEEK_SCHEDULE[[Tuesday]:[Period]],5,TRUE)),
IF(WEEKDAY(Attendance!$J1106) = 4,
        IF(COUNTIF(BLOCK_WEDNESDAY_DATES[],Attendance!$J1106) &gt; 0, VLOOKUP(Attendance!$G1106,BLOCK_WEDNESDAY_PERIOD_SCHEDULE[],2,TRUE),
        IF(COUNTIF(FINALS_WEEK_WEDNESDAY_DATE[],Attendance!$J1106) &gt; 0, VLOOKUP(Attendance!$G1106,FINALS_WEEK_WEDNESDAY_PERIOD_SCHEDULE[],2,TRUE),
       VLOOKUP(Attendance!$G1106,REGULAR_WEEK_SCHEDULE[[Wednesday]:[Period]],4,TRUE))),
IF(WEEKDAY($J1106) = 5,
       IF(COUNTIF(BLOCK_THURSDAY_DATES[],Attendance!$J1106) &gt; 0, VLOOKUP(Attendance!$G1106,BLOCK_THURSDAY_PERIOD_SCHEDULE[],2,TRUE),
       IF(COUNTIF(FINALS_WEEK_THURSDAY_DATE[],Attendance!$J1106) &gt; 0, VLOOKUP(Attendance!$G1106,FINALS_WEEK_THURSDAY_PERIOD_SCHEDULE[],2,TRUE),
       VLOOKUP(Attendance!$G1106,REGULAR_WEEK_SCHEDULE[[Thursday]:[Period]],3,TRUE))),
IF(WEEKDAY(Attendance!$J1106) = 6,
       IF(COUNTIF(FINALS_WEEK_FRIDAY_DATE[],Attendance!$J1106) &gt; 0, VLOOKUP(Attendance!$G1106,FINALS_WEEK_FRIDAY_PERIOD_SCHEDULE[],2,TRUE),
       VLOOKUP(Attendance!$G1106,REGULAR_WEEK_SCHEDULE[[Friday]:[Period]],2,TRUE))))))))))</f>
        <v/>
      </c>
      <c r="J1106" s="41" t="str">
        <f t="shared" ca="1" si="56"/>
        <v/>
      </c>
      <c r="K1106" s="41" t="str">
        <f>IF($A1106 &lt;&gt; "",VLOOKUP($A1106,'Student reference sheet'!$A$2:$V$2329, 7,FALSE), "")</f>
        <v/>
      </c>
      <c r="L1106" s="30" t="str">
        <f>IF($A1106 ="", "", VLOOKUP($A1106, 'Student reference sheet'!$A$2:$Z$2603,23,FALSE))</f>
        <v/>
      </c>
      <c r="M1106" s="30" t="str">
        <f>IF($A1106 ="", "", VLOOKUP($A1106, 'Student reference sheet'!$A$2:$Z$2603,24,FALSE))</f>
        <v/>
      </c>
      <c r="N1106" s="30" t="str">
        <f>IF($A1106 ="", "", VLOOKUP($A1106, 'Student reference sheet'!$A$2:$Z$2603,26,FALSE))</f>
        <v/>
      </c>
      <c r="O1106" s="30" t="str">
        <f>IF($A1106 ="", "", VLOOKUP($A1106, 'Student reference sheet'!$A$2:$Z$2603,25,FALSE))</f>
        <v/>
      </c>
      <c r="P1106" s="39" t="str">
        <f>IF($A1106 = "", "", IF(OR(VLOOKUP($A1106,'Student reference sheet'!$A$2:$V$2400,8,FALSE) = "R",  VLOOKUP($A1106,'Student reference sheet'!$A$2:$V$2400,8,FALSE) = "L"), "X", ""))</f>
        <v/>
      </c>
      <c r="Q1106" s="39" t="str">
        <f>IF($A1106 ="", "", VLOOKUP($A1106, 'Student reference sheet'!$A$2:$V$2603,22,FALSE))</f>
        <v/>
      </c>
      <c r="R1106" s="39" t="str">
        <f>IF($A1106 &lt;&gt; "",VLOOKUP($A1106,'Student reference sheet'!$A$2:$V$2329, 5,FALSE), "")</f>
        <v/>
      </c>
      <c r="S1106" s="39" t="str">
        <f>IF($A1106 &lt;&gt; "",VLOOKUP($A1106,'Student reference sheet'!$A$2:$V$2329, 6,FALSE), "")</f>
        <v/>
      </c>
      <c r="T1106" s="30" t="str">
        <f>IF($A1106 = "","",
IF(VLOOKUP($A1106,'Student reference sheet'!$A$2:$V$2329, 10,FALSE) = "Y", "Hispanic",
IF(VLOOKUP($A1106,'Student reference sheet'!$A$2:$V$2329,11,FALSE) &lt;&gt; "",
IF(VLOOKUP($A1106,'Student reference sheet'!$A$2:$V$2329,11,FALSE) = "UNK", "Unknown", VLOOKUP(VALUE(VLOOKUP($A1106,'Student reference sheet'!$A$2:$V$2329,11,FALSE)),'Ethnicity Reference'!$A$2:$B$22,2,FALSE)),
IF(VLOOKUP($A1106,'Student reference sheet'!$A$2:$V$2329,9,FALSE) &lt;&gt; "", VLOOKUP(VALUE(VLOOKUP($A1106,'Student reference sheet'!$A$2:$V$2329,9,FALSE)),'Ethnicity Reference'!$A$2:$B$22,2,FALSE),"Unknown"))))</f>
        <v/>
      </c>
      <c r="U1106" s="35"/>
    </row>
    <row r="1107" spans="1:21" ht="15.75">
      <c r="A1107" s="47"/>
      <c r="B1107" s="33"/>
      <c r="C1107" s="39" t="str">
        <f>IF($A1107 &lt;&gt; "",VLOOKUP($A1107,'Student reference sheet'!$A$2:$V$2329, 3,FALSE), "")</f>
        <v/>
      </c>
      <c r="D1107" s="39" t="str">
        <f>IF($A1107 &lt;&gt; "",VLOOKUP($A1107,'Student reference sheet'!$A$2:$V$2329, 2,FALSE), "")</f>
        <v/>
      </c>
      <c r="E1107" s="35"/>
      <c r="F1107" s="34"/>
      <c r="G1107" s="40" t="str">
        <f t="shared" ca="1" si="54"/>
        <v/>
      </c>
      <c r="H1107" s="40" t="str">
        <f t="shared" ca="1" si="55"/>
        <v/>
      </c>
      <c r="I1107" s="36" t="str">
        <f>IF($A1107 = "", "",
IF(COUNTIF(MINIMUM_DAY_DATES[], Attendance!J1107) &gt; 0, VLOOKUP(Attendance!$G1107,MINIMUM_DAY_PERIOD_SCHEDULE[], 2,TRUE),
IF(COUNTIF(RALLY_DATES[], Attendance!J1107) &gt; 0, VLOOKUP(Attendance!$G1107,RALLY_PERIOD_SCHEDULE[], 2,TRUE),
IF(WEEKDAY(Attendance!$J1107) = 2,
       IF(COUNTIF(FINALS_WEEK_MONDAY_DATE[],Attendance!$J1107) &gt; 0, VLOOKUP(Attendance!$G1107,FINALS_WEEK_MONDAY_PERIOD_SCHEDULE[],2,TRUE),
       VLOOKUP(Attendance!$G1107,REGULAR_WEEK_SCHEDULE[],6,TRUE)),
IF(WEEKDAY($J1107) = 3,
       IF(COUNTIF(FINALS_WEEK_TUESDAY_DATE[],Attendance!$J1107) &gt; 0, VLOOKUP(Attendance!$G1107,FINALS_WEEK_TUESDAY_PERIOD_SCHEDULE[],2,TRUE),
       VLOOKUP(Attendance!$G1107,REGULAR_WEEK_SCHEDULE[[Tuesday]:[Period]],5,TRUE)),
IF(WEEKDAY(Attendance!$J1107) = 4,
        IF(COUNTIF(BLOCK_WEDNESDAY_DATES[],Attendance!$J1107) &gt; 0, VLOOKUP(Attendance!$G1107,BLOCK_WEDNESDAY_PERIOD_SCHEDULE[],2,TRUE),
        IF(COUNTIF(FINALS_WEEK_WEDNESDAY_DATE[],Attendance!$J1107) &gt; 0, VLOOKUP(Attendance!$G1107,FINALS_WEEK_WEDNESDAY_PERIOD_SCHEDULE[],2,TRUE),
       VLOOKUP(Attendance!$G1107,REGULAR_WEEK_SCHEDULE[[Wednesday]:[Period]],4,TRUE))),
IF(WEEKDAY($J1107) = 5,
       IF(COUNTIF(BLOCK_THURSDAY_DATES[],Attendance!$J1107) &gt; 0, VLOOKUP(Attendance!$G1107,BLOCK_THURSDAY_PERIOD_SCHEDULE[],2,TRUE),
       IF(COUNTIF(FINALS_WEEK_THURSDAY_DATE[],Attendance!$J1107) &gt; 0, VLOOKUP(Attendance!$G1107,FINALS_WEEK_THURSDAY_PERIOD_SCHEDULE[],2,TRUE),
       VLOOKUP(Attendance!$G1107,REGULAR_WEEK_SCHEDULE[[Thursday]:[Period]],3,TRUE))),
IF(WEEKDAY(Attendance!$J1107) = 6,
       IF(COUNTIF(FINALS_WEEK_FRIDAY_DATE[],Attendance!$J1107) &gt; 0, VLOOKUP(Attendance!$G1107,FINALS_WEEK_FRIDAY_PERIOD_SCHEDULE[],2,TRUE),
       VLOOKUP(Attendance!$G1107,REGULAR_WEEK_SCHEDULE[[Friday]:[Period]],2,TRUE))))))))))</f>
        <v/>
      </c>
      <c r="J1107" s="41" t="str">
        <f t="shared" ca="1" si="56"/>
        <v/>
      </c>
      <c r="K1107" s="41" t="str">
        <f>IF($A1107 &lt;&gt; "",VLOOKUP($A1107,'Student reference sheet'!$A$2:$V$2329, 7,FALSE), "")</f>
        <v/>
      </c>
      <c r="L1107" s="30" t="str">
        <f>IF($A1107 ="", "", VLOOKUP($A1107, 'Student reference sheet'!$A$2:$Z$2603,23,FALSE))</f>
        <v/>
      </c>
      <c r="M1107" s="30" t="str">
        <f>IF($A1107 ="", "", VLOOKUP($A1107, 'Student reference sheet'!$A$2:$Z$2603,24,FALSE))</f>
        <v/>
      </c>
      <c r="N1107" s="30" t="str">
        <f>IF($A1107 ="", "", VLOOKUP($A1107, 'Student reference sheet'!$A$2:$Z$2603,26,FALSE))</f>
        <v/>
      </c>
      <c r="O1107" s="30" t="str">
        <f>IF($A1107 ="", "", VLOOKUP($A1107, 'Student reference sheet'!$A$2:$Z$2603,25,FALSE))</f>
        <v/>
      </c>
      <c r="P1107" s="39" t="str">
        <f>IF($A1107 = "", "", IF(OR(VLOOKUP($A1107,'Student reference sheet'!$A$2:$V$2400,8,FALSE) = "R",  VLOOKUP($A1107,'Student reference sheet'!$A$2:$V$2400,8,FALSE) = "L"), "X", ""))</f>
        <v/>
      </c>
      <c r="Q1107" s="39" t="str">
        <f>IF($A1107 ="", "", VLOOKUP($A1107, 'Student reference sheet'!$A$2:$V$2603,22,FALSE))</f>
        <v/>
      </c>
      <c r="R1107" s="39" t="str">
        <f>IF($A1107 &lt;&gt; "",VLOOKUP($A1107,'Student reference sheet'!$A$2:$V$2329, 5,FALSE), "")</f>
        <v/>
      </c>
      <c r="S1107" s="39" t="str">
        <f>IF($A1107 &lt;&gt; "",VLOOKUP($A1107,'Student reference sheet'!$A$2:$V$2329, 6,FALSE), "")</f>
        <v/>
      </c>
      <c r="T1107" s="30" t="str">
        <f>IF($A1107 = "","",
IF(VLOOKUP($A1107,'Student reference sheet'!$A$2:$V$2329, 10,FALSE) = "Y", "Hispanic",
IF(VLOOKUP($A1107,'Student reference sheet'!$A$2:$V$2329,11,FALSE) &lt;&gt; "",
IF(VLOOKUP($A1107,'Student reference sheet'!$A$2:$V$2329,11,FALSE) = "UNK", "Unknown", VLOOKUP(VALUE(VLOOKUP($A1107,'Student reference sheet'!$A$2:$V$2329,11,FALSE)),'Ethnicity Reference'!$A$2:$B$22,2,FALSE)),
IF(VLOOKUP($A1107,'Student reference sheet'!$A$2:$V$2329,9,FALSE) &lt;&gt; "", VLOOKUP(VALUE(VLOOKUP($A1107,'Student reference sheet'!$A$2:$V$2329,9,FALSE)),'Ethnicity Reference'!$A$2:$B$22,2,FALSE),"Unknown"))))</f>
        <v/>
      </c>
      <c r="U1107" s="35"/>
    </row>
    <row r="1108" spans="1:21" ht="15.75">
      <c r="A1108" s="47"/>
      <c r="B1108" s="33"/>
      <c r="C1108" s="39" t="str">
        <f>IF($A1108 &lt;&gt; "",VLOOKUP($A1108,'Student reference sheet'!$A$2:$V$2329, 3,FALSE), "")</f>
        <v/>
      </c>
      <c r="D1108" s="39" t="str">
        <f>IF($A1108 &lt;&gt; "",VLOOKUP($A1108,'Student reference sheet'!$A$2:$V$2329, 2,FALSE), "")</f>
        <v/>
      </c>
      <c r="E1108" s="35"/>
      <c r="F1108" s="34"/>
      <c r="G1108" s="40" t="str">
        <f t="shared" ca="1" si="54"/>
        <v/>
      </c>
      <c r="H1108" s="40" t="str">
        <f t="shared" ca="1" si="55"/>
        <v/>
      </c>
      <c r="I1108" s="36" t="str">
        <f>IF($A1108 = "", "",
IF(COUNTIF(MINIMUM_DAY_DATES[], Attendance!J1108) &gt; 0, VLOOKUP(Attendance!$G1108,MINIMUM_DAY_PERIOD_SCHEDULE[], 2,TRUE),
IF(COUNTIF(RALLY_DATES[], Attendance!J1108) &gt; 0, VLOOKUP(Attendance!$G1108,RALLY_PERIOD_SCHEDULE[], 2,TRUE),
IF(WEEKDAY(Attendance!$J1108) = 2,
       IF(COUNTIF(FINALS_WEEK_MONDAY_DATE[],Attendance!$J1108) &gt; 0, VLOOKUP(Attendance!$G1108,FINALS_WEEK_MONDAY_PERIOD_SCHEDULE[],2,TRUE),
       VLOOKUP(Attendance!$G1108,REGULAR_WEEK_SCHEDULE[],6,TRUE)),
IF(WEEKDAY($J1108) = 3,
       IF(COUNTIF(FINALS_WEEK_TUESDAY_DATE[],Attendance!$J1108) &gt; 0, VLOOKUP(Attendance!$G1108,FINALS_WEEK_TUESDAY_PERIOD_SCHEDULE[],2,TRUE),
       VLOOKUP(Attendance!$G1108,REGULAR_WEEK_SCHEDULE[[Tuesday]:[Period]],5,TRUE)),
IF(WEEKDAY(Attendance!$J1108) = 4,
        IF(COUNTIF(BLOCK_WEDNESDAY_DATES[],Attendance!$J1108) &gt; 0, VLOOKUP(Attendance!$G1108,BLOCK_WEDNESDAY_PERIOD_SCHEDULE[],2,TRUE),
        IF(COUNTIF(FINALS_WEEK_WEDNESDAY_DATE[],Attendance!$J1108) &gt; 0, VLOOKUP(Attendance!$G1108,FINALS_WEEK_WEDNESDAY_PERIOD_SCHEDULE[],2,TRUE),
       VLOOKUP(Attendance!$G1108,REGULAR_WEEK_SCHEDULE[[Wednesday]:[Period]],4,TRUE))),
IF(WEEKDAY($J1108) = 5,
       IF(COUNTIF(BLOCK_THURSDAY_DATES[],Attendance!$J1108) &gt; 0, VLOOKUP(Attendance!$G1108,BLOCK_THURSDAY_PERIOD_SCHEDULE[],2,TRUE),
       IF(COUNTIF(FINALS_WEEK_THURSDAY_DATE[],Attendance!$J1108) &gt; 0, VLOOKUP(Attendance!$G1108,FINALS_WEEK_THURSDAY_PERIOD_SCHEDULE[],2,TRUE),
       VLOOKUP(Attendance!$G1108,REGULAR_WEEK_SCHEDULE[[Thursday]:[Period]],3,TRUE))),
IF(WEEKDAY(Attendance!$J1108) = 6,
       IF(COUNTIF(FINALS_WEEK_FRIDAY_DATE[],Attendance!$J1108) &gt; 0, VLOOKUP(Attendance!$G1108,FINALS_WEEK_FRIDAY_PERIOD_SCHEDULE[],2,TRUE),
       VLOOKUP(Attendance!$G1108,REGULAR_WEEK_SCHEDULE[[Friday]:[Period]],2,TRUE))))))))))</f>
        <v/>
      </c>
      <c r="J1108" s="41" t="str">
        <f t="shared" ca="1" si="56"/>
        <v/>
      </c>
      <c r="K1108" s="41" t="str">
        <f>IF($A1108 &lt;&gt; "",VLOOKUP($A1108,'Student reference sheet'!$A$2:$V$2329, 7,FALSE), "")</f>
        <v/>
      </c>
      <c r="L1108" s="30" t="str">
        <f>IF($A1108 ="", "", VLOOKUP($A1108, 'Student reference sheet'!$A$2:$Z$2603,23,FALSE))</f>
        <v/>
      </c>
      <c r="M1108" s="30" t="str">
        <f>IF($A1108 ="", "", VLOOKUP($A1108, 'Student reference sheet'!$A$2:$Z$2603,24,FALSE))</f>
        <v/>
      </c>
      <c r="N1108" s="30" t="str">
        <f>IF($A1108 ="", "", VLOOKUP($A1108, 'Student reference sheet'!$A$2:$Z$2603,26,FALSE))</f>
        <v/>
      </c>
      <c r="O1108" s="30" t="str">
        <f>IF($A1108 ="", "", VLOOKUP($A1108, 'Student reference sheet'!$A$2:$Z$2603,25,FALSE))</f>
        <v/>
      </c>
      <c r="P1108" s="39" t="str">
        <f>IF($A1108 = "", "", IF(OR(VLOOKUP($A1108,'Student reference sheet'!$A$2:$V$2400,8,FALSE) = "R",  VLOOKUP($A1108,'Student reference sheet'!$A$2:$V$2400,8,FALSE) = "L"), "X", ""))</f>
        <v/>
      </c>
      <c r="Q1108" s="39" t="str">
        <f>IF($A1108 ="", "", VLOOKUP($A1108, 'Student reference sheet'!$A$2:$V$2603,22,FALSE))</f>
        <v/>
      </c>
      <c r="R1108" s="39" t="str">
        <f>IF($A1108 &lt;&gt; "",VLOOKUP($A1108,'Student reference sheet'!$A$2:$V$2329, 5,FALSE), "")</f>
        <v/>
      </c>
      <c r="S1108" s="39" t="str">
        <f>IF($A1108 &lt;&gt; "",VLOOKUP($A1108,'Student reference sheet'!$A$2:$V$2329, 6,FALSE), "")</f>
        <v/>
      </c>
      <c r="T1108" s="30" t="str">
        <f>IF($A1108 = "","",
IF(VLOOKUP($A1108,'Student reference sheet'!$A$2:$V$2329, 10,FALSE) = "Y", "Hispanic",
IF(VLOOKUP($A1108,'Student reference sheet'!$A$2:$V$2329,11,FALSE) &lt;&gt; "",
IF(VLOOKUP($A1108,'Student reference sheet'!$A$2:$V$2329,11,FALSE) = "UNK", "Unknown", VLOOKUP(VALUE(VLOOKUP($A1108,'Student reference sheet'!$A$2:$V$2329,11,FALSE)),'Ethnicity Reference'!$A$2:$B$22,2,FALSE)),
IF(VLOOKUP($A1108,'Student reference sheet'!$A$2:$V$2329,9,FALSE) &lt;&gt; "", VLOOKUP(VALUE(VLOOKUP($A1108,'Student reference sheet'!$A$2:$V$2329,9,FALSE)),'Ethnicity Reference'!$A$2:$B$22,2,FALSE),"Unknown"))))</f>
        <v/>
      </c>
      <c r="U1108" s="35"/>
    </row>
    <row r="1109" spans="1:21" ht="15.75">
      <c r="A1109" s="47"/>
      <c r="B1109" s="33"/>
      <c r="C1109" s="39" t="str">
        <f>IF($A1109 &lt;&gt; "",VLOOKUP($A1109,'Student reference sheet'!$A$2:$V$2329, 3,FALSE), "")</f>
        <v/>
      </c>
      <c r="D1109" s="39" t="str">
        <f>IF($A1109 &lt;&gt; "",VLOOKUP($A1109,'Student reference sheet'!$A$2:$V$2329, 2,FALSE), "")</f>
        <v/>
      </c>
      <c r="E1109" s="35"/>
      <c r="F1109" s="34"/>
      <c r="G1109" s="40" t="str">
        <f t="shared" ca="1" si="54"/>
        <v/>
      </c>
      <c r="H1109" s="40" t="str">
        <f t="shared" ca="1" si="55"/>
        <v/>
      </c>
      <c r="I1109" s="36" t="str">
        <f>IF($A1109 = "", "",
IF(COUNTIF(MINIMUM_DAY_DATES[], Attendance!J1109) &gt; 0, VLOOKUP(Attendance!$G1109,MINIMUM_DAY_PERIOD_SCHEDULE[], 2,TRUE),
IF(COUNTIF(RALLY_DATES[], Attendance!J1109) &gt; 0, VLOOKUP(Attendance!$G1109,RALLY_PERIOD_SCHEDULE[], 2,TRUE),
IF(WEEKDAY(Attendance!$J1109) = 2,
       IF(COUNTIF(FINALS_WEEK_MONDAY_DATE[],Attendance!$J1109) &gt; 0, VLOOKUP(Attendance!$G1109,FINALS_WEEK_MONDAY_PERIOD_SCHEDULE[],2,TRUE),
       VLOOKUP(Attendance!$G1109,REGULAR_WEEK_SCHEDULE[],6,TRUE)),
IF(WEEKDAY($J1109) = 3,
       IF(COUNTIF(FINALS_WEEK_TUESDAY_DATE[],Attendance!$J1109) &gt; 0, VLOOKUP(Attendance!$G1109,FINALS_WEEK_TUESDAY_PERIOD_SCHEDULE[],2,TRUE),
       VLOOKUP(Attendance!$G1109,REGULAR_WEEK_SCHEDULE[[Tuesday]:[Period]],5,TRUE)),
IF(WEEKDAY(Attendance!$J1109) = 4,
        IF(COUNTIF(BLOCK_WEDNESDAY_DATES[],Attendance!$J1109) &gt; 0, VLOOKUP(Attendance!$G1109,BLOCK_WEDNESDAY_PERIOD_SCHEDULE[],2,TRUE),
        IF(COUNTIF(FINALS_WEEK_WEDNESDAY_DATE[],Attendance!$J1109) &gt; 0, VLOOKUP(Attendance!$G1109,FINALS_WEEK_WEDNESDAY_PERIOD_SCHEDULE[],2,TRUE),
       VLOOKUP(Attendance!$G1109,REGULAR_WEEK_SCHEDULE[[Wednesday]:[Period]],4,TRUE))),
IF(WEEKDAY($J1109) = 5,
       IF(COUNTIF(BLOCK_THURSDAY_DATES[],Attendance!$J1109) &gt; 0, VLOOKUP(Attendance!$G1109,BLOCK_THURSDAY_PERIOD_SCHEDULE[],2,TRUE),
       IF(COUNTIF(FINALS_WEEK_THURSDAY_DATE[],Attendance!$J1109) &gt; 0, VLOOKUP(Attendance!$G1109,FINALS_WEEK_THURSDAY_PERIOD_SCHEDULE[],2,TRUE),
       VLOOKUP(Attendance!$G1109,REGULAR_WEEK_SCHEDULE[[Thursday]:[Period]],3,TRUE))),
IF(WEEKDAY(Attendance!$J1109) = 6,
       IF(COUNTIF(FINALS_WEEK_FRIDAY_DATE[],Attendance!$J1109) &gt; 0, VLOOKUP(Attendance!$G1109,FINALS_WEEK_FRIDAY_PERIOD_SCHEDULE[],2,TRUE),
       VLOOKUP(Attendance!$G1109,REGULAR_WEEK_SCHEDULE[[Friday]:[Period]],2,TRUE))))))))))</f>
        <v/>
      </c>
      <c r="J1109" s="41" t="str">
        <f t="shared" ca="1" si="56"/>
        <v/>
      </c>
      <c r="K1109" s="41" t="str">
        <f>IF($A1109 &lt;&gt; "",VLOOKUP($A1109,'Student reference sheet'!$A$2:$V$2329, 7,FALSE), "")</f>
        <v/>
      </c>
      <c r="L1109" s="30" t="str">
        <f>IF($A1109 ="", "", VLOOKUP($A1109, 'Student reference sheet'!$A$2:$Z$2603,23,FALSE))</f>
        <v/>
      </c>
      <c r="M1109" s="30" t="str">
        <f>IF($A1109 ="", "", VLOOKUP($A1109, 'Student reference sheet'!$A$2:$Z$2603,24,FALSE))</f>
        <v/>
      </c>
      <c r="N1109" s="30" t="str">
        <f>IF($A1109 ="", "", VLOOKUP($A1109, 'Student reference sheet'!$A$2:$Z$2603,26,FALSE))</f>
        <v/>
      </c>
      <c r="O1109" s="30" t="str">
        <f>IF($A1109 ="", "", VLOOKUP($A1109, 'Student reference sheet'!$A$2:$Z$2603,25,FALSE))</f>
        <v/>
      </c>
      <c r="P1109" s="39" t="str">
        <f>IF($A1109 = "", "", IF(OR(VLOOKUP($A1109,'Student reference sheet'!$A$2:$V$2400,8,FALSE) = "R",  VLOOKUP($A1109,'Student reference sheet'!$A$2:$V$2400,8,FALSE) = "L"), "X", ""))</f>
        <v/>
      </c>
      <c r="Q1109" s="39" t="str">
        <f>IF($A1109 ="", "", VLOOKUP($A1109, 'Student reference sheet'!$A$2:$V$2603,22,FALSE))</f>
        <v/>
      </c>
      <c r="R1109" s="39" t="str">
        <f>IF($A1109 &lt;&gt; "",VLOOKUP($A1109,'Student reference sheet'!$A$2:$V$2329, 5,FALSE), "")</f>
        <v/>
      </c>
      <c r="S1109" s="39" t="str">
        <f>IF($A1109 &lt;&gt; "",VLOOKUP($A1109,'Student reference sheet'!$A$2:$V$2329, 6,FALSE), "")</f>
        <v/>
      </c>
      <c r="T1109" s="30" t="str">
        <f>IF($A1109 = "","",
IF(VLOOKUP($A1109,'Student reference sheet'!$A$2:$V$2329, 10,FALSE) = "Y", "Hispanic",
IF(VLOOKUP($A1109,'Student reference sheet'!$A$2:$V$2329,11,FALSE) &lt;&gt; "",
IF(VLOOKUP($A1109,'Student reference sheet'!$A$2:$V$2329,11,FALSE) = "UNK", "Unknown", VLOOKUP(VALUE(VLOOKUP($A1109,'Student reference sheet'!$A$2:$V$2329,11,FALSE)),'Ethnicity Reference'!$A$2:$B$22,2,FALSE)),
IF(VLOOKUP($A1109,'Student reference sheet'!$A$2:$V$2329,9,FALSE) &lt;&gt; "", VLOOKUP(VALUE(VLOOKUP($A1109,'Student reference sheet'!$A$2:$V$2329,9,FALSE)),'Ethnicity Reference'!$A$2:$B$22,2,FALSE),"Unknown"))))</f>
        <v/>
      </c>
      <c r="U1109" s="35"/>
    </row>
    <row r="1110" spans="1:21" ht="15.75">
      <c r="A1110" s="47"/>
      <c r="B1110" s="33"/>
      <c r="C1110" s="39" t="str">
        <f>IF($A1110 &lt;&gt; "",VLOOKUP($A1110,'Student reference sheet'!$A$2:$V$2329, 3,FALSE), "")</f>
        <v/>
      </c>
      <c r="D1110" s="39" t="str">
        <f>IF($A1110 &lt;&gt; "",VLOOKUP($A1110,'Student reference sheet'!$A$2:$V$2329, 2,FALSE), "")</f>
        <v/>
      </c>
      <c r="E1110" s="35"/>
      <c r="F1110" s="34"/>
      <c r="G1110" s="40" t="str">
        <f t="shared" ca="1" si="54"/>
        <v/>
      </c>
      <c r="H1110" s="40" t="str">
        <f t="shared" ca="1" si="55"/>
        <v/>
      </c>
      <c r="I1110" s="36" t="str">
        <f>IF($A1110 = "", "",
IF(COUNTIF(MINIMUM_DAY_DATES[], Attendance!J1110) &gt; 0, VLOOKUP(Attendance!$G1110,MINIMUM_DAY_PERIOD_SCHEDULE[], 2,TRUE),
IF(COUNTIF(RALLY_DATES[], Attendance!J1110) &gt; 0, VLOOKUP(Attendance!$G1110,RALLY_PERIOD_SCHEDULE[], 2,TRUE),
IF(WEEKDAY(Attendance!$J1110) = 2,
       IF(COUNTIF(FINALS_WEEK_MONDAY_DATE[],Attendance!$J1110) &gt; 0, VLOOKUP(Attendance!$G1110,FINALS_WEEK_MONDAY_PERIOD_SCHEDULE[],2,TRUE),
       VLOOKUP(Attendance!$G1110,REGULAR_WEEK_SCHEDULE[],6,TRUE)),
IF(WEEKDAY($J1110) = 3,
       IF(COUNTIF(FINALS_WEEK_TUESDAY_DATE[],Attendance!$J1110) &gt; 0, VLOOKUP(Attendance!$G1110,FINALS_WEEK_TUESDAY_PERIOD_SCHEDULE[],2,TRUE),
       VLOOKUP(Attendance!$G1110,REGULAR_WEEK_SCHEDULE[[Tuesday]:[Period]],5,TRUE)),
IF(WEEKDAY(Attendance!$J1110) = 4,
        IF(COUNTIF(BLOCK_WEDNESDAY_DATES[],Attendance!$J1110) &gt; 0, VLOOKUP(Attendance!$G1110,BLOCK_WEDNESDAY_PERIOD_SCHEDULE[],2,TRUE),
        IF(COUNTIF(FINALS_WEEK_WEDNESDAY_DATE[],Attendance!$J1110) &gt; 0, VLOOKUP(Attendance!$G1110,FINALS_WEEK_WEDNESDAY_PERIOD_SCHEDULE[],2,TRUE),
       VLOOKUP(Attendance!$G1110,REGULAR_WEEK_SCHEDULE[[Wednesday]:[Period]],4,TRUE))),
IF(WEEKDAY($J1110) = 5,
       IF(COUNTIF(BLOCK_THURSDAY_DATES[],Attendance!$J1110) &gt; 0, VLOOKUP(Attendance!$G1110,BLOCK_THURSDAY_PERIOD_SCHEDULE[],2,TRUE),
       IF(COUNTIF(FINALS_WEEK_THURSDAY_DATE[],Attendance!$J1110) &gt; 0, VLOOKUP(Attendance!$G1110,FINALS_WEEK_THURSDAY_PERIOD_SCHEDULE[],2,TRUE),
       VLOOKUP(Attendance!$G1110,REGULAR_WEEK_SCHEDULE[[Thursday]:[Period]],3,TRUE))),
IF(WEEKDAY(Attendance!$J1110) = 6,
       IF(COUNTIF(FINALS_WEEK_FRIDAY_DATE[],Attendance!$J1110) &gt; 0, VLOOKUP(Attendance!$G1110,FINALS_WEEK_FRIDAY_PERIOD_SCHEDULE[],2,TRUE),
       VLOOKUP(Attendance!$G1110,REGULAR_WEEK_SCHEDULE[[Friday]:[Period]],2,TRUE))))))))))</f>
        <v/>
      </c>
      <c r="J1110" s="41" t="str">
        <f t="shared" ca="1" si="56"/>
        <v/>
      </c>
      <c r="K1110" s="41" t="str">
        <f>IF($A1110 &lt;&gt; "",VLOOKUP($A1110,'Student reference sheet'!$A$2:$V$2329, 7,FALSE), "")</f>
        <v/>
      </c>
      <c r="L1110" s="30" t="str">
        <f>IF($A1110 ="", "", VLOOKUP($A1110, 'Student reference sheet'!$A$2:$Z$2603,23,FALSE))</f>
        <v/>
      </c>
      <c r="M1110" s="30" t="str">
        <f>IF($A1110 ="", "", VLOOKUP($A1110, 'Student reference sheet'!$A$2:$Z$2603,24,FALSE))</f>
        <v/>
      </c>
      <c r="N1110" s="30" t="str">
        <f>IF($A1110 ="", "", VLOOKUP($A1110, 'Student reference sheet'!$A$2:$Z$2603,26,FALSE))</f>
        <v/>
      </c>
      <c r="O1110" s="30" t="str">
        <f>IF($A1110 ="", "", VLOOKUP($A1110, 'Student reference sheet'!$A$2:$Z$2603,25,FALSE))</f>
        <v/>
      </c>
      <c r="P1110" s="39" t="str">
        <f>IF($A1110 = "", "", IF(OR(VLOOKUP($A1110,'Student reference sheet'!$A$2:$V$2400,8,FALSE) = "R",  VLOOKUP($A1110,'Student reference sheet'!$A$2:$V$2400,8,FALSE) = "L"), "X", ""))</f>
        <v/>
      </c>
      <c r="Q1110" s="39" t="str">
        <f>IF($A1110 ="", "", VLOOKUP($A1110, 'Student reference sheet'!$A$2:$V$2603,22,FALSE))</f>
        <v/>
      </c>
      <c r="R1110" s="39" t="str">
        <f>IF($A1110 &lt;&gt; "",VLOOKUP($A1110,'Student reference sheet'!$A$2:$V$2329, 5,FALSE), "")</f>
        <v/>
      </c>
      <c r="S1110" s="39" t="str">
        <f>IF($A1110 &lt;&gt; "",VLOOKUP($A1110,'Student reference sheet'!$A$2:$V$2329, 6,FALSE), "")</f>
        <v/>
      </c>
      <c r="T1110" s="30" t="str">
        <f>IF($A1110 = "","",
IF(VLOOKUP($A1110,'Student reference sheet'!$A$2:$V$2329, 10,FALSE) = "Y", "Hispanic",
IF(VLOOKUP($A1110,'Student reference sheet'!$A$2:$V$2329,11,FALSE) &lt;&gt; "",
IF(VLOOKUP($A1110,'Student reference sheet'!$A$2:$V$2329,11,FALSE) = "UNK", "Unknown", VLOOKUP(VALUE(VLOOKUP($A1110,'Student reference sheet'!$A$2:$V$2329,11,FALSE)),'Ethnicity Reference'!$A$2:$B$22,2,FALSE)),
IF(VLOOKUP($A1110,'Student reference sheet'!$A$2:$V$2329,9,FALSE) &lt;&gt; "", VLOOKUP(VALUE(VLOOKUP($A1110,'Student reference sheet'!$A$2:$V$2329,9,FALSE)),'Ethnicity Reference'!$A$2:$B$22,2,FALSE),"Unknown"))))</f>
        <v/>
      </c>
      <c r="U1110" s="35"/>
    </row>
    <row r="1111" spans="1:21" ht="15.75">
      <c r="A1111" s="47"/>
      <c r="B1111" s="33"/>
      <c r="C1111" s="39" t="str">
        <f>IF($A1111 &lt;&gt; "",VLOOKUP($A1111,'Student reference sheet'!$A$2:$V$2329, 3,FALSE), "")</f>
        <v/>
      </c>
      <c r="D1111" s="39" t="str">
        <f>IF($A1111 &lt;&gt; "",VLOOKUP($A1111,'Student reference sheet'!$A$2:$V$2329, 2,FALSE), "")</f>
        <v/>
      </c>
      <c r="E1111" s="35"/>
      <c r="F1111" s="34"/>
      <c r="G1111" s="40" t="str">
        <f t="shared" ca="1" si="54"/>
        <v/>
      </c>
      <c r="H1111" s="40" t="str">
        <f t="shared" ca="1" si="55"/>
        <v/>
      </c>
      <c r="I1111" s="36" t="str">
        <f>IF($A1111 = "", "",
IF(COUNTIF(MINIMUM_DAY_DATES[], Attendance!J1111) &gt; 0, VLOOKUP(Attendance!$G1111,MINIMUM_DAY_PERIOD_SCHEDULE[], 2,TRUE),
IF(COUNTIF(RALLY_DATES[], Attendance!J1111) &gt; 0, VLOOKUP(Attendance!$G1111,RALLY_PERIOD_SCHEDULE[], 2,TRUE),
IF(WEEKDAY(Attendance!$J1111) = 2,
       IF(COUNTIF(FINALS_WEEK_MONDAY_DATE[],Attendance!$J1111) &gt; 0, VLOOKUP(Attendance!$G1111,FINALS_WEEK_MONDAY_PERIOD_SCHEDULE[],2,TRUE),
       VLOOKUP(Attendance!$G1111,REGULAR_WEEK_SCHEDULE[],6,TRUE)),
IF(WEEKDAY($J1111) = 3,
       IF(COUNTIF(FINALS_WEEK_TUESDAY_DATE[],Attendance!$J1111) &gt; 0, VLOOKUP(Attendance!$G1111,FINALS_WEEK_TUESDAY_PERIOD_SCHEDULE[],2,TRUE),
       VLOOKUP(Attendance!$G1111,REGULAR_WEEK_SCHEDULE[[Tuesday]:[Period]],5,TRUE)),
IF(WEEKDAY(Attendance!$J1111) = 4,
        IF(COUNTIF(BLOCK_WEDNESDAY_DATES[],Attendance!$J1111) &gt; 0, VLOOKUP(Attendance!$G1111,BLOCK_WEDNESDAY_PERIOD_SCHEDULE[],2,TRUE),
        IF(COUNTIF(FINALS_WEEK_WEDNESDAY_DATE[],Attendance!$J1111) &gt; 0, VLOOKUP(Attendance!$G1111,FINALS_WEEK_WEDNESDAY_PERIOD_SCHEDULE[],2,TRUE),
       VLOOKUP(Attendance!$G1111,REGULAR_WEEK_SCHEDULE[[Wednesday]:[Period]],4,TRUE))),
IF(WEEKDAY($J1111) = 5,
       IF(COUNTIF(BLOCK_THURSDAY_DATES[],Attendance!$J1111) &gt; 0, VLOOKUP(Attendance!$G1111,BLOCK_THURSDAY_PERIOD_SCHEDULE[],2,TRUE),
       IF(COUNTIF(FINALS_WEEK_THURSDAY_DATE[],Attendance!$J1111) &gt; 0, VLOOKUP(Attendance!$G1111,FINALS_WEEK_THURSDAY_PERIOD_SCHEDULE[],2,TRUE),
       VLOOKUP(Attendance!$G1111,REGULAR_WEEK_SCHEDULE[[Thursday]:[Period]],3,TRUE))),
IF(WEEKDAY(Attendance!$J1111) = 6,
       IF(COUNTIF(FINALS_WEEK_FRIDAY_DATE[],Attendance!$J1111) &gt; 0, VLOOKUP(Attendance!$G1111,FINALS_WEEK_FRIDAY_PERIOD_SCHEDULE[],2,TRUE),
       VLOOKUP(Attendance!$G1111,REGULAR_WEEK_SCHEDULE[[Friday]:[Period]],2,TRUE))))))))))</f>
        <v/>
      </c>
      <c r="J1111" s="41" t="str">
        <f t="shared" ca="1" si="56"/>
        <v/>
      </c>
      <c r="K1111" s="41" t="str">
        <f>IF($A1111 &lt;&gt; "",VLOOKUP($A1111,'Student reference sheet'!$A$2:$V$2329, 7,FALSE), "")</f>
        <v/>
      </c>
      <c r="L1111" s="30" t="str">
        <f>IF($A1111 ="", "", VLOOKUP($A1111, 'Student reference sheet'!$A$2:$Z$2603,23,FALSE))</f>
        <v/>
      </c>
      <c r="M1111" s="30" t="str">
        <f>IF($A1111 ="", "", VLOOKUP($A1111, 'Student reference sheet'!$A$2:$Z$2603,24,FALSE))</f>
        <v/>
      </c>
      <c r="N1111" s="30" t="str">
        <f>IF($A1111 ="", "", VLOOKUP($A1111, 'Student reference sheet'!$A$2:$Z$2603,26,FALSE))</f>
        <v/>
      </c>
      <c r="O1111" s="30" t="str">
        <f>IF($A1111 ="", "", VLOOKUP($A1111, 'Student reference sheet'!$A$2:$Z$2603,25,FALSE))</f>
        <v/>
      </c>
      <c r="P1111" s="39" t="str">
        <f>IF($A1111 = "", "", IF(OR(VLOOKUP($A1111,'Student reference sheet'!$A$2:$V$2400,8,FALSE) = "R",  VLOOKUP($A1111,'Student reference sheet'!$A$2:$V$2400,8,FALSE) = "L"), "X", ""))</f>
        <v/>
      </c>
      <c r="Q1111" s="39" t="str">
        <f>IF($A1111 ="", "", VLOOKUP($A1111, 'Student reference sheet'!$A$2:$V$2603,22,FALSE))</f>
        <v/>
      </c>
      <c r="R1111" s="39" t="str">
        <f>IF($A1111 &lt;&gt; "",VLOOKUP($A1111,'Student reference sheet'!$A$2:$V$2329, 5,FALSE), "")</f>
        <v/>
      </c>
      <c r="S1111" s="39" t="str">
        <f>IF($A1111 &lt;&gt; "",VLOOKUP($A1111,'Student reference sheet'!$A$2:$V$2329, 6,FALSE), "")</f>
        <v/>
      </c>
      <c r="T1111" s="30" t="str">
        <f>IF($A1111 = "","",
IF(VLOOKUP($A1111,'Student reference sheet'!$A$2:$V$2329, 10,FALSE) = "Y", "Hispanic",
IF(VLOOKUP($A1111,'Student reference sheet'!$A$2:$V$2329,11,FALSE) &lt;&gt; "",
IF(VLOOKUP($A1111,'Student reference sheet'!$A$2:$V$2329,11,FALSE) = "UNK", "Unknown", VLOOKUP(VALUE(VLOOKUP($A1111,'Student reference sheet'!$A$2:$V$2329,11,FALSE)),'Ethnicity Reference'!$A$2:$B$22,2,FALSE)),
IF(VLOOKUP($A1111,'Student reference sheet'!$A$2:$V$2329,9,FALSE) &lt;&gt; "", VLOOKUP(VALUE(VLOOKUP($A1111,'Student reference sheet'!$A$2:$V$2329,9,FALSE)),'Ethnicity Reference'!$A$2:$B$22,2,FALSE),"Unknown"))))</f>
        <v/>
      </c>
      <c r="U1111" s="35"/>
    </row>
    <row r="1112" spans="1:21" ht="15.75">
      <c r="A1112" s="47"/>
      <c r="B1112" s="33"/>
      <c r="C1112" s="39" t="str">
        <f>IF($A1112 &lt;&gt; "",VLOOKUP($A1112,'Student reference sheet'!$A$2:$V$2329, 3,FALSE), "")</f>
        <v/>
      </c>
      <c r="D1112" s="39" t="str">
        <f>IF($A1112 &lt;&gt; "",VLOOKUP($A1112,'Student reference sheet'!$A$2:$V$2329, 2,FALSE), "")</f>
        <v/>
      </c>
      <c r="E1112" s="35"/>
      <c r="F1112" s="34"/>
      <c r="G1112" s="40" t="str">
        <f t="shared" ca="1" si="54"/>
        <v/>
      </c>
      <c r="H1112" s="40" t="str">
        <f t="shared" ca="1" si="55"/>
        <v/>
      </c>
      <c r="I1112" s="36" t="str">
        <f>IF($A1112 = "", "",
IF(COUNTIF(MINIMUM_DAY_DATES[], Attendance!J1112) &gt; 0, VLOOKUP(Attendance!$G1112,MINIMUM_DAY_PERIOD_SCHEDULE[], 2,TRUE),
IF(COUNTIF(RALLY_DATES[], Attendance!J1112) &gt; 0, VLOOKUP(Attendance!$G1112,RALLY_PERIOD_SCHEDULE[], 2,TRUE),
IF(WEEKDAY(Attendance!$J1112) = 2,
       IF(COUNTIF(FINALS_WEEK_MONDAY_DATE[],Attendance!$J1112) &gt; 0, VLOOKUP(Attendance!$G1112,FINALS_WEEK_MONDAY_PERIOD_SCHEDULE[],2,TRUE),
       VLOOKUP(Attendance!$G1112,REGULAR_WEEK_SCHEDULE[],6,TRUE)),
IF(WEEKDAY($J1112) = 3,
       IF(COUNTIF(FINALS_WEEK_TUESDAY_DATE[],Attendance!$J1112) &gt; 0, VLOOKUP(Attendance!$G1112,FINALS_WEEK_TUESDAY_PERIOD_SCHEDULE[],2,TRUE),
       VLOOKUP(Attendance!$G1112,REGULAR_WEEK_SCHEDULE[[Tuesday]:[Period]],5,TRUE)),
IF(WEEKDAY(Attendance!$J1112) = 4,
        IF(COUNTIF(BLOCK_WEDNESDAY_DATES[],Attendance!$J1112) &gt; 0, VLOOKUP(Attendance!$G1112,BLOCK_WEDNESDAY_PERIOD_SCHEDULE[],2,TRUE),
        IF(COUNTIF(FINALS_WEEK_WEDNESDAY_DATE[],Attendance!$J1112) &gt; 0, VLOOKUP(Attendance!$G1112,FINALS_WEEK_WEDNESDAY_PERIOD_SCHEDULE[],2,TRUE),
       VLOOKUP(Attendance!$G1112,REGULAR_WEEK_SCHEDULE[[Wednesday]:[Period]],4,TRUE))),
IF(WEEKDAY($J1112) = 5,
       IF(COUNTIF(BLOCK_THURSDAY_DATES[],Attendance!$J1112) &gt; 0, VLOOKUP(Attendance!$G1112,BLOCK_THURSDAY_PERIOD_SCHEDULE[],2,TRUE),
       IF(COUNTIF(FINALS_WEEK_THURSDAY_DATE[],Attendance!$J1112) &gt; 0, VLOOKUP(Attendance!$G1112,FINALS_WEEK_THURSDAY_PERIOD_SCHEDULE[],2,TRUE),
       VLOOKUP(Attendance!$G1112,REGULAR_WEEK_SCHEDULE[[Thursday]:[Period]],3,TRUE))),
IF(WEEKDAY(Attendance!$J1112) = 6,
       IF(COUNTIF(FINALS_WEEK_FRIDAY_DATE[],Attendance!$J1112) &gt; 0, VLOOKUP(Attendance!$G1112,FINALS_WEEK_FRIDAY_PERIOD_SCHEDULE[],2,TRUE),
       VLOOKUP(Attendance!$G1112,REGULAR_WEEK_SCHEDULE[[Friday]:[Period]],2,TRUE))))))))))</f>
        <v/>
      </c>
      <c r="J1112" s="41" t="str">
        <f t="shared" ca="1" si="56"/>
        <v/>
      </c>
      <c r="K1112" s="41" t="str">
        <f>IF($A1112 &lt;&gt; "",VLOOKUP($A1112,'Student reference sheet'!$A$2:$V$2329, 7,FALSE), "")</f>
        <v/>
      </c>
      <c r="L1112" s="30" t="str">
        <f>IF($A1112 ="", "", VLOOKUP($A1112, 'Student reference sheet'!$A$2:$Z$2603,23,FALSE))</f>
        <v/>
      </c>
      <c r="M1112" s="30" t="str">
        <f>IF($A1112 ="", "", VLOOKUP($A1112, 'Student reference sheet'!$A$2:$Z$2603,24,FALSE))</f>
        <v/>
      </c>
      <c r="N1112" s="30" t="str">
        <f>IF($A1112 ="", "", VLOOKUP($A1112, 'Student reference sheet'!$A$2:$Z$2603,26,FALSE))</f>
        <v/>
      </c>
      <c r="O1112" s="30" t="str">
        <f>IF($A1112 ="", "", VLOOKUP($A1112, 'Student reference sheet'!$A$2:$Z$2603,25,FALSE))</f>
        <v/>
      </c>
      <c r="P1112" s="39" t="str">
        <f>IF($A1112 = "", "", IF(OR(VLOOKUP($A1112,'Student reference sheet'!$A$2:$V$2400,8,FALSE) = "R",  VLOOKUP($A1112,'Student reference sheet'!$A$2:$V$2400,8,FALSE) = "L"), "X", ""))</f>
        <v/>
      </c>
      <c r="Q1112" s="39" t="str">
        <f>IF($A1112 ="", "", VLOOKUP($A1112, 'Student reference sheet'!$A$2:$V$2603,22,FALSE))</f>
        <v/>
      </c>
      <c r="R1112" s="39" t="str">
        <f>IF($A1112 &lt;&gt; "",VLOOKUP($A1112,'Student reference sheet'!$A$2:$V$2329, 5,FALSE), "")</f>
        <v/>
      </c>
      <c r="S1112" s="39" t="str">
        <f>IF($A1112 &lt;&gt; "",VLOOKUP($A1112,'Student reference sheet'!$A$2:$V$2329, 6,FALSE), "")</f>
        <v/>
      </c>
      <c r="T1112" s="30" t="str">
        <f>IF($A1112 = "","",
IF(VLOOKUP($A1112,'Student reference sheet'!$A$2:$V$2329, 10,FALSE) = "Y", "Hispanic",
IF(VLOOKUP($A1112,'Student reference sheet'!$A$2:$V$2329,11,FALSE) &lt;&gt; "",
IF(VLOOKUP($A1112,'Student reference sheet'!$A$2:$V$2329,11,FALSE) = "UNK", "Unknown", VLOOKUP(VALUE(VLOOKUP($A1112,'Student reference sheet'!$A$2:$V$2329,11,FALSE)),'Ethnicity Reference'!$A$2:$B$22,2,FALSE)),
IF(VLOOKUP($A1112,'Student reference sheet'!$A$2:$V$2329,9,FALSE) &lt;&gt; "", VLOOKUP(VALUE(VLOOKUP($A1112,'Student reference sheet'!$A$2:$V$2329,9,FALSE)),'Ethnicity Reference'!$A$2:$B$22,2,FALSE),"Unknown"))))</f>
        <v/>
      </c>
      <c r="U1112" s="35"/>
    </row>
    <row r="1113" spans="1:21" ht="15.75">
      <c r="A1113" s="47"/>
      <c r="B1113" s="33"/>
      <c r="C1113" s="39" t="str">
        <f>IF($A1113 &lt;&gt; "",VLOOKUP($A1113,'Student reference sheet'!$A$2:$V$2329, 3,FALSE), "")</f>
        <v/>
      </c>
      <c r="D1113" s="39" t="str">
        <f>IF($A1113 &lt;&gt; "",VLOOKUP($A1113,'Student reference sheet'!$A$2:$V$2329, 2,FALSE), "")</f>
        <v/>
      </c>
      <c r="E1113" s="35"/>
      <c r="F1113" s="34"/>
      <c r="G1113" s="40" t="str">
        <f t="shared" ca="1" si="54"/>
        <v/>
      </c>
      <c r="H1113" s="40" t="str">
        <f t="shared" ca="1" si="55"/>
        <v/>
      </c>
      <c r="I1113" s="36" t="str">
        <f>IF($A1113 = "", "",
IF(COUNTIF(MINIMUM_DAY_DATES[], Attendance!J1113) &gt; 0, VLOOKUP(Attendance!$G1113,MINIMUM_DAY_PERIOD_SCHEDULE[], 2,TRUE),
IF(COUNTIF(RALLY_DATES[], Attendance!J1113) &gt; 0, VLOOKUP(Attendance!$G1113,RALLY_PERIOD_SCHEDULE[], 2,TRUE),
IF(WEEKDAY(Attendance!$J1113) = 2,
       IF(COUNTIF(FINALS_WEEK_MONDAY_DATE[],Attendance!$J1113) &gt; 0, VLOOKUP(Attendance!$G1113,FINALS_WEEK_MONDAY_PERIOD_SCHEDULE[],2,TRUE),
       VLOOKUP(Attendance!$G1113,REGULAR_WEEK_SCHEDULE[],6,TRUE)),
IF(WEEKDAY($J1113) = 3,
       IF(COUNTIF(FINALS_WEEK_TUESDAY_DATE[],Attendance!$J1113) &gt; 0, VLOOKUP(Attendance!$G1113,FINALS_WEEK_TUESDAY_PERIOD_SCHEDULE[],2,TRUE),
       VLOOKUP(Attendance!$G1113,REGULAR_WEEK_SCHEDULE[[Tuesday]:[Period]],5,TRUE)),
IF(WEEKDAY(Attendance!$J1113) = 4,
        IF(COUNTIF(BLOCK_WEDNESDAY_DATES[],Attendance!$J1113) &gt; 0, VLOOKUP(Attendance!$G1113,BLOCK_WEDNESDAY_PERIOD_SCHEDULE[],2,TRUE),
        IF(COUNTIF(FINALS_WEEK_WEDNESDAY_DATE[],Attendance!$J1113) &gt; 0, VLOOKUP(Attendance!$G1113,FINALS_WEEK_WEDNESDAY_PERIOD_SCHEDULE[],2,TRUE),
       VLOOKUP(Attendance!$G1113,REGULAR_WEEK_SCHEDULE[[Wednesday]:[Period]],4,TRUE))),
IF(WEEKDAY($J1113) = 5,
       IF(COUNTIF(BLOCK_THURSDAY_DATES[],Attendance!$J1113) &gt; 0, VLOOKUP(Attendance!$G1113,BLOCK_THURSDAY_PERIOD_SCHEDULE[],2,TRUE),
       IF(COUNTIF(FINALS_WEEK_THURSDAY_DATE[],Attendance!$J1113) &gt; 0, VLOOKUP(Attendance!$G1113,FINALS_WEEK_THURSDAY_PERIOD_SCHEDULE[],2,TRUE),
       VLOOKUP(Attendance!$G1113,REGULAR_WEEK_SCHEDULE[[Thursday]:[Period]],3,TRUE))),
IF(WEEKDAY(Attendance!$J1113) = 6,
       IF(COUNTIF(FINALS_WEEK_FRIDAY_DATE[],Attendance!$J1113) &gt; 0, VLOOKUP(Attendance!$G1113,FINALS_WEEK_FRIDAY_PERIOD_SCHEDULE[],2,TRUE),
       VLOOKUP(Attendance!$G1113,REGULAR_WEEK_SCHEDULE[[Friday]:[Period]],2,TRUE))))))))))</f>
        <v/>
      </c>
      <c r="J1113" s="41" t="str">
        <f t="shared" ca="1" si="56"/>
        <v/>
      </c>
      <c r="K1113" s="41" t="str">
        <f>IF($A1113 &lt;&gt; "",VLOOKUP($A1113,'Student reference sheet'!$A$2:$V$2329, 7,FALSE), "")</f>
        <v/>
      </c>
      <c r="L1113" s="30" t="str">
        <f>IF($A1113 ="", "", VLOOKUP($A1113, 'Student reference sheet'!$A$2:$Z$2603,23,FALSE))</f>
        <v/>
      </c>
      <c r="M1113" s="30" t="str">
        <f>IF($A1113 ="", "", VLOOKUP($A1113, 'Student reference sheet'!$A$2:$Z$2603,24,FALSE))</f>
        <v/>
      </c>
      <c r="N1113" s="30" t="str">
        <f>IF($A1113 ="", "", VLOOKUP($A1113, 'Student reference sheet'!$A$2:$Z$2603,26,FALSE))</f>
        <v/>
      </c>
      <c r="O1113" s="30" t="str">
        <f>IF($A1113 ="", "", VLOOKUP($A1113, 'Student reference sheet'!$A$2:$Z$2603,25,FALSE))</f>
        <v/>
      </c>
      <c r="P1113" s="39" t="str">
        <f>IF($A1113 = "", "", IF(OR(VLOOKUP($A1113,'Student reference sheet'!$A$2:$V$2400,8,FALSE) = "R",  VLOOKUP($A1113,'Student reference sheet'!$A$2:$V$2400,8,FALSE) = "L"), "X", ""))</f>
        <v/>
      </c>
      <c r="Q1113" s="39" t="str">
        <f>IF($A1113 ="", "", VLOOKUP($A1113, 'Student reference sheet'!$A$2:$V$2603,22,FALSE))</f>
        <v/>
      </c>
      <c r="R1113" s="39" t="str">
        <f>IF($A1113 &lt;&gt; "",VLOOKUP($A1113,'Student reference sheet'!$A$2:$V$2329, 5,FALSE), "")</f>
        <v/>
      </c>
      <c r="S1113" s="39" t="str">
        <f>IF($A1113 &lt;&gt; "",VLOOKUP($A1113,'Student reference sheet'!$A$2:$V$2329, 6,FALSE), "")</f>
        <v/>
      </c>
      <c r="T1113" s="30" t="str">
        <f>IF($A1113 = "","",
IF(VLOOKUP($A1113,'Student reference sheet'!$A$2:$V$2329, 10,FALSE) = "Y", "Hispanic",
IF(VLOOKUP($A1113,'Student reference sheet'!$A$2:$V$2329,11,FALSE) &lt;&gt; "",
IF(VLOOKUP($A1113,'Student reference sheet'!$A$2:$V$2329,11,FALSE) = "UNK", "Unknown", VLOOKUP(VALUE(VLOOKUP($A1113,'Student reference sheet'!$A$2:$V$2329,11,FALSE)),'Ethnicity Reference'!$A$2:$B$22,2,FALSE)),
IF(VLOOKUP($A1113,'Student reference sheet'!$A$2:$V$2329,9,FALSE) &lt;&gt; "", VLOOKUP(VALUE(VLOOKUP($A1113,'Student reference sheet'!$A$2:$V$2329,9,FALSE)),'Ethnicity Reference'!$A$2:$B$22,2,FALSE),"Unknown"))))</f>
        <v/>
      </c>
      <c r="U1113" s="35"/>
    </row>
    <row r="1114" spans="1:21" ht="15.75">
      <c r="A1114" s="47"/>
      <c r="B1114" s="33"/>
      <c r="C1114" s="39" t="str">
        <f>IF($A1114 &lt;&gt; "",VLOOKUP($A1114,'Student reference sheet'!$A$2:$V$2329, 3,FALSE), "")</f>
        <v/>
      </c>
      <c r="D1114" s="39" t="str">
        <f>IF($A1114 &lt;&gt; "",VLOOKUP($A1114,'Student reference sheet'!$A$2:$V$2329, 2,FALSE), "")</f>
        <v/>
      </c>
      <c r="E1114" s="35"/>
      <c r="F1114" s="34"/>
      <c r="G1114" s="40" t="str">
        <f t="shared" ca="1" si="54"/>
        <v/>
      </c>
      <c r="H1114" s="40" t="str">
        <f t="shared" ca="1" si="55"/>
        <v/>
      </c>
      <c r="I1114" s="36" t="str">
        <f>IF($A1114 = "", "",
IF(COUNTIF(MINIMUM_DAY_DATES[], Attendance!J1114) &gt; 0, VLOOKUP(Attendance!$G1114,MINIMUM_DAY_PERIOD_SCHEDULE[], 2,TRUE),
IF(COUNTIF(RALLY_DATES[], Attendance!J1114) &gt; 0, VLOOKUP(Attendance!$G1114,RALLY_PERIOD_SCHEDULE[], 2,TRUE),
IF(WEEKDAY(Attendance!$J1114) = 2,
       IF(COUNTIF(FINALS_WEEK_MONDAY_DATE[],Attendance!$J1114) &gt; 0, VLOOKUP(Attendance!$G1114,FINALS_WEEK_MONDAY_PERIOD_SCHEDULE[],2,TRUE),
       VLOOKUP(Attendance!$G1114,REGULAR_WEEK_SCHEDULE[],6,TRUE)),
IF(WEEKDAY($J1114) = 3,
       IF(COUNTIF(FINALS_WEEK_TUESDAY_DATE[],Attendance!$J1114) &gt; 0, VLOOKUP(Attendance!$G1114,FINALS_WEEK_TUESDAY_PERIOD_SCHEDULE[],2,TRUE),
       VLOOKUP(Attendance!$G1114,REGULAR_WEEK_SCHEDULE[[Tuesday]:[Period]],5,TRUE)),
IF(WEEKDAY(Attendance!$J1114) = 4,
        IF(COUNTIF(BLOCK_WEDNESDAY_DATES[],Attendance!$J1114) &gt; 0, VLOOKUP(Attendance!$G1114,BLOCK_WEDNESDAY_PERIOD_SCHEDULE[],2,TRUE),
        IF(COUNTIF(FINALS_WEEK_WEDNESDAY_DATE[],Attendance!$J1114) &gt; 0, VLOOKUP(Attendance!$G1114,FINALS_WEEK_WEDNESDAY_PERIOD_SCHEDULE[],2,TRUE),
       VLOOKUP(Attendance!$G1114,REGULAR_WEEK_SCHEDULE[[Wednesday]:[Period]],4,TRUE))),
IF(WEEKDAY($J1114) = 5,
       IF(COUNTIF(BLOCK_THURSDAY_DATES[],Attendance!$J1114) &gt; 0, VLOOKUP(Attendance!$G1114,BLOCK_THURSDAY_PERIOD_SCHEDULE[],2,TRUE),
       IF(COUNTIF(FINALS_WEEK_THURSDAY_DATE[],Attendance!$J1114) &gt; 0, VLOOKUP(Attendance!$G1114,FINALS_WEEK_THURSDAY_PERIOD_SCHEDULE[],2,TRUE),
       VLOOKUP(Attendance!$G1114,REGULAR_WEEK_SCHEDULE[[Thursday]:[Period]],3,TRUE))),
IF(WEEKDAY(Attendance!$J1114) = 6,
       IF(COUNTIF(FINALS_WEEK_FRIDAY_DATE[],Attendance!$J1114) &gt; 0, VLOOKUP(Attendance!$G1114,FINALS_WEEK_FRIDAY_PERIOD_SCHEDULE[],2,TRUE),
       VLOOKUP(Attendance!$G1114,REGULAR_WEEK_SCHEDULE[[Friday]:[Period]],2,TRUE))))))))))</f>
        <v/>
      </c>
      <c r="J1114" s="41" t="str">
        <f t="shared" ca="1" si="56"/>
        <v/>
      </c>
      <c r="K1114" s="41" t="str">
        <f>IF($A1114 &lt;&gt; "",VLOOKUP($A1114,'Student reference sheet'!$A$2:$V$2329, 7,FALSE), "")</f>
        <v/>
      </c>
      <c r="L1114" s="30" t="str">
        <f>IF($A1114 ="", "", VLOOKUP($A1114, 'Student reference sheet'!$A$2:$Z$2603,23,FALSE))</f>
        <v/>
      </c>
      <c r="M1114" s="30" t="str">
        <f>IF($A1114 ="", "", VLOOKUP($A1114, 'Student reference sheet'!$A$2:$Z$2603,24,FALSE))</f>
        <v/>
      </c>
      <c r="N1114" s="30" t="str">
        <f>IF($A1114 ="", "", VLOOKUP($A1114, 'Student reference sheet'!$A$2:$Z$2603,26,FALSE))</f>
        <v/>
      </c>
      <c r="O1114" s="30" t="str">
        <f>IF($A1114 ="", "", VLOOKUP($A1114, 'Student reference sheet'!$A$2:$Z$2603,25,FALSE))</f>
        <v/>
      </c>
      <c r="P1114" s="39" t="str">
        <f>IF($A1114 = "", "", IF(OR(VLOOKUP($A1114,'Student reference sheet'!$A$2:$V$2400,8,FALSE) = "R",  VLOOKUP($A1114,'Student reference sheet'!$A$2:$V$2400,8,FALSE) = "L"), "X", ""))</f>
        <v/>
      </c>
      <c r="Q1114" s="39" t="str">
        <f>IF($A1114 ="", "", VLOOKUP($A1114, 'Student reference sheet'!$A$2:$V$2603,22,FALSE))</f>
        <v/>
      </c>
      <c r="R1114" s="39" t="str">
        <f>IF($A1114 &lt;&gt; "",VLOOKUP($A1114,'Student reference sheet'!$A$2:$V$2329, 5,FALSE), "")</f>
        <v/>
      </c>
      <c r="S1114" s="39" t="str">
        <f>IF($A1114 &lt;&gt; "",VLOOKUP($A1114,'Student reference sheet'!$A$2:$V$2329, 6,FALSE), "")</f>
        <v/>
      </c>
      <c r="T1114" s="30" t="str">
        <f>IF($A1114 = "","",
IF(VLOOKUP($A1114,'Student reference sheet'!$A$2:$V$2329, 10,FALSE) = "Y", "Hispanic",
IF(VLOOKUP($A1114,'Student reference sheet'!$A$2:$V$2329,11,FALSE) &lt;&gt; "",
IF(VLOOKUP($A1114,'Student reference sheet'!$A$2:$V$2329,11,FALSE) = "UNK", "Unknown", VLOOKUP(VALUE(VLOOKUP($A1114,'Student reference sheet'!$A$2:$V$2329,11,FALSE)),'Ethnicity Reference'!$A$2:$B$22,2,FALSE)),
IF(VLOOKUP($A1114,'Student reference sheet'!$A$2:$V$2329,9,FALSE) &lt;&gt; "", VLOOKUP(VALUE(VLOOKUP($A1114,'Student reference sheet'!$A$2:$V$2329,9,FALSE)),'Ethnicity Reference'!$A$2:$B$22,2,FALSE),"Unknown"))))</f>
        <v/>
      </c>
      <c r="U1114" s="35"/>
    </row>
    <row r="1115" spans="1:21" ht="15.75">
      <c r="A1115" s="47"/>
      <c r="B1115" s="33"/>
      <c r="C1115" s="39" t="str">
        <f>IF($A1115 &lt;&gt; "",VLOOKUP($A1115,'Student reference sheet'!$A$2:$V$2329, 3,FALSE), "")</f>
        <v/>
      </c>
      <c r="D1115" s="39" t="str">
        <f>IF($A1115 &lt;&gt; "",VLOOKUP($A1115,'Student reference sheet'!$A$2:$V$2329, 2,FALSE), "")</f>
        <v/>
      </c>
      <c r="E1115" s="35"/>
      <c r="F1115" s="34"/>
      <c r="G1115" s="40" t="str">
        <f t="shared" ca="1" si="54"/>
        <v/>
      </c>
      <c r="H1115" s="40" t="str">
        <f t="shared" ca="1" si="55"/>
        <v/>
      </c>
      <c r="I1115" s="36" t="str">
        <f>IF($A1115 = "", "",
IF(COUNTIF(MINIMUM_DAY_DATES[], Attendance!J1115) &gt; 0, VLOOKUP(Attendance!$G1115,MINIMUM_DAY_PERIOD_SCHEDULE[], 2,TRUE),
IF(COUNTIF(RALLY_DATES[], Attendance!J1115) &gt; 0, VLOOKUP(Attendance!$G1115,RALLY_PERIOD_SCHEDULE[], 2,TRUE),
IF(WEEKDAY(Attendance!$J1115) = 2,
       IF(COUNTIF(FINALS_WEEK_MONDAY_DATE[],Attendance!$J1115) &gt; 0, VLOOKUP(Attendance!$G1115,FINALS_WEEK_MONDAY_PERIOD_SCHEDULE[],2,TRUE),
       VLOOKUP(Attendance!$G1115,REGULAR_WEEK_SCHEDULE[],6,TRUE)),
IF(WEEKDAY($J1115) = 3,
       IF(COUNTIF(FINALS_WEEK_TUESDAY_DATE[],Attendance!$J1115) &gt; 0, VLOOKUP(Attendance!$G1115,FINALS_WEEK_TUESDAY_PERIOD_SCHEDULE[],2,TRUE),
       VLOOKUP(Attendance!$G1115,REGULAR_WEEK_SCHEDULE[[Tuesday]:[Period]],5,TRUE)),
IF(WEEKDAY(Attendance!$J1115) = 4,
        IF(COUNTIF(BLOCK_WEDNESDAY_DATES[],Attendance!$J1115) &gt; 0, VLOOKUP(Attendance!$G1115,BLOCK_WEDNESDAY_PERIOD_SCHEDULE[],2,TRUE),
        IF(COUNTIF(FINALS_WEEK_WEDNESDAY_DATE[],Attendance!$J1115) &gt; 0, VLOOKUP(Attendance!$G1115,FINALS_WEEK_WEDNESDAY_PERIOD_SCHEDULE[],2,TRUE),
       VLOOKUP(Attendance!$G1115,REGULAR_WEEK_SCHEDULE[[Wednesday]:[Period]],4,TRUE))),
IF(WEEKDAY($J1115) = 5,
       IF(COUNTIF(BLOCK_THURSDAY_DATES[],Attendance!$J1115) &gt; 0, VLOOKUP(Attendance!$G1115,BLOCK_THURSDAY_PERIOD_SCHEDULE[],2,TRUE),
       IF(COUNTIF(FINALS_WEEK_THURSDAY_DATE[],Attendance!$J1115) &gt; 0, VLOOKUP(Attendance!$G1115,FINALS_WEEK_THURSDAY_PERIOD_SCHEDULE[],2,TRUE),
       VLOOKUP(Attendance!$G1115,REGULAR_WEEK_SCHEDULE[[Thursday]:[Period]],3,TRUE))),
IF(WEEKDAY(Attendance!$J1115) = 6,
       IF(COUNTIF(FINALS_WEEK_FRIDAY_DATE[],Attendance!$J1115) &gt; 0, VLOOKUP(Attendance!$G1115,FINALS_WEEK_FRIDAY_PERIOD_SCHEDULE[],2,TRUE),
       VLOOKUP(Attendance!$G1115,REGULAR_WEEK_SCHEDULE[[Friday]:[Period]],2,TRUE))))))))))</f>
        <v/>
      </c>
      <c r="J1115" s="41" t="str">
        <f t="shared" ca="1" si="56"/>
        <v/>
      </c>
      <c r="K1115" s="41" t="str">
        <f>IF($A1115 &lt;&gt; "",VLOOKUP($A1115,'Student reference sheet'!$A$2:$V$2329, 7,FALSE), "")</f>
        <v/>
      </c>
      <c r="L1115" s="30" t="str">
        <f>IF($A1115 ="", "", VLOOKUP($A1115, 'Student reference sheet'!$A$2:$Z$2603,23,FALSE))</f>
        <v/>
      </c>
      <c r="M1115" s="30" t="str">
        <f>IF($A1115 ="", "", VLOOKUP($A1115, 'Student reference sheet'!$A$2:$Z$2603,24,FALSE))</f>
        <v/>
      </c>
      <c r="N1115" s="30" t="str">
        <f>IF($A1115 ="", "", VLOOKUP($A1115, 'Student reference sheet'!$A$2:$Z$2603,26,FALSE))</f>
        <v/>
      </c>
      <c r="O1115" s="30" t="str">
        <f>IF($A1115 ="", "", VLOOKUP($A1115, 'Student reference sheet'!$A$2:$Z$2603,25,FALSE))</f>
        <v/>
      </c>
      <c r="P1115" s="39" t="str">
        <f>IF($A1115 = "", "", IF(OR(VLOOKUP($A1115,'Student reference sheet'!$A$2:$V$2400,8,FALSE) = "R",  VLOOKUP($A1115,'Student reference sheet'!$A$2:$V$2400,8,FALSE) = "L"), "X", ""))</f>
        <v/>
      </c>
      <c r="Q1115" s="39" t="str">
        <f>IF($A1115 ="", "", VLOOKUP($A1115, 'Student reference sheet'!$A$2:$V$2603,22,FALSE))</f>
        <v/>
      </c>
      <c r="R1115" s="39" t="str">
        <f>IF($A1115 &lt;&gt; "",VLOOKUP($A1115,'Student reference sheet'!$A$2:$V$2329, 5,FALSE), "")</f>
        <v/>
      </c>
      <c r="S1115" s="39" t="str">
        <f>IF($A1115 &lt;&gt; "",VLOOKUP($A1115,'Student reference sheet'!$A$2:$V$2329, 6,FALSE), "")</f>
        <v/>
      </c>
      <c r="T1115" s="30" t="str">
        <f>IF($A1115 = "","",
IF(VLOOKUP($A1115,'Student reference sheet'!$A$2:$V$2329, 10,FALSE) = "Y", "Hispanic",
IF(VLOOKUP($A1115,'Student reference sheet'!$A$2:$V$2329,11,FALSE) &lt;&gt; "",
IF(VLOOKUP($A1115,'Student reference sheet'!$A$2:$V$2329,11,FALSE) = "UNK", "Unknown", VLOOKUP(VALUE(VLOOKUP($A1115,'Student reference sheet'!$A$2:$V$2329,11,FALSE)),'Ethnicity Reference'!$A$2:$B$22,2,FALSE)),
IF(VLOOKUP($A1115,'Student reference sheet'!$A$2:$V$2329,9,FALSE) &lt;&gt; "", VLOOKUP(VALUE(VLOOKUP($A1115,'Student reference sheet'!$A$2:$V$2329,9,FALSE)),'Ethnicity Reference'!$A$2:$B$22,2,FALSE),"Unknown"))))</f>
        <v/>
      </c>
      <c r="U1115" s="35"/>
    </row>
    <row r="1116" spans="1:21" ht="15.75">
      <c r="A1116" s="47"/>
      <c r="B1116" s="33"/>
      <c r="C1116" s="39" t="str">
        <f>IF($A1116 &lt;&gt; "",VLOOKUP($A1116,'Student reference sheet'!$A$2:$V$2329, 3,FALSE), "")</f>
        <v/>
      </c>
      <c r="D1116" s="39" t="str">
        <f>IF($A1116 &lt;&gt; "",VLOOKUP($A1116,'Student reference sheet'!$A$2:$V$2329, 2,FALSE), "")</f>
        <v/>
      </c>
      <c r="E1116" s="35"/>
      <c r="F1116" s="34"/>
      <c r="G1116" s="40" t="str">
        <f t="shared" ca="1" si="54"/>
        <v/>
      </c>
      <c r="H1116" s="40" t="str">
        <f t="shared" ca="1" si="55"/>
        <v/>
      </c>
      <c r="I1116" s="36" t="str">
        <f>IF($A1116 = "", "",
IF(COUNTIF(MINIMUM_DAY_DATES[], Attendance!J1116) &gt; 0, VLOOKUP(Attendance!$G1116,MINIMUM_DAY_PERIOD_SCHEDULE[], 2,TRUE),
IF(COUNTIF(RALLY_DATES[], Attendance!J1116) &gt; 0, VLOOKUP(Attendance!$G1116,RALLY_PERIOD_SCHEDULE[], 2,TRUE),
IF(WEEKDAY(Attendance!$J1116) = 2,
       IF(COUNTIF(FINALS_WEEK_MONDAY_DATE[],Attendance!$J1116) &gt; 0, VLOOKUP(Attendance!$G1116,FINALS_WEEK_MONDAY_PERIOD_SCHEDULE[],2,TRUE),
       VLOOKUP(Attendance!$G1116,REGULAR_WEEK_SCHEDULE[],6,TRUE)),
IF(WEEKDAY($J1116) = 3,
       IF(COUNTIF(FINALS_WEEK_TUESDAY_DATE[],Attendance!$J1116) &gt; 0, VLOOKUP(Attendance!$G1116,FINALS_WEEK_TUESDAY_PERIOD_SCHEDULE[],2,TRUE),
       VLOOKUP(Attendance!$G1116,REGULAR_WEEK_SCHEDULE[[Tuesday]:[Period]],5,TRUE)),
IF(WEEKDAY(Attendance!$J1116) = 4,
        IF(COUNTIF(BLOCK_WEDNESDAY_DATES[],Attendance!$J1116) &gt; 0, VLOOKUP(Attendance!$G1116,BLOCK_WEDNESDAY_PERIOD_SCHEDULE[],2,TRUE),
        IF(COUNTIF(FINALS_WEEK_WEDNESDAY_DATE[],Attendance!$J1116) &gt; 0, VLOOKUP(Attendance!$G1116,FINALS_WEEK_WEDNESDAY_PERIOD_SCHEDULE[],2,TRUE),
       VLOOKUP(Attendance!$G1116,REGULAR_WEEK_SCHEDULE[[Wednesday]:[Period]],4,TRUE))),
IF(WEEKDAY($J1116) = 5,
       IF(COUNTIF(BLOCK_THURSDAY_DATES[],Attendance!$J1116) &gt; 0, VLOOKUP(Attendance!$G1116,BLOCK_THURSDAY_PERIOD_SCHEDULE[],2,TRUE),
       IF(COUNTIF(FINALS_WEEK_THURSDAY_DATE[],Attendance!$J1116) &gt; 0, VLOOKUP(Attendance!$G1116,FINALS_WEEK_THURSDAY_PERIOD_SCHEDULE[],2,TRUE),
       VLOOKUP(Attendance!$G1116,REGULAR_WEEK_SCHEDULE[[Thursday]:[Period]],3,TRUE))),
IF(WEEKDAY(Attendance!$J1116) = 6,
       IF(COUNTIF(FINALS_WEEK_FRIDAY_DATE[],Attendance!$J1116) &gt; 0, VLOOKUP(Attendance!$G1116,FINALS_WEEK_FRIDAY_PERIOD_SCHEDULE[],2,TRUE),
       VLOOKUP(Attendance!$G1116,REGULAR_WEEK_SCHEDULE[[Friday]:[Period]],2,TRUE))))))))))</f>
        <v/>
      </c>
      <c r="J1116" s="41" t="str">
        <f t="shared" ca="1" si="56"/>
        <v/>
      </c>
      <c r="K1116" s="41" t="str">
        <f>IF($A1116 &lt;&gt; "",VLOOKUP($A1116,'Student reference sheet'!$A$2:$V$2329, 7,FALSE), "")</f>
        <v/>
      </c>
      <c r="L1116" s="30" t="str">
        <f>IF($A1116 ="", "", VLOOKUP($A1116, 'Student reference sheet'!$A$2:$Z$2603,23,FALSE))</f>
        <v/>
      </c>
      <c r="M1116" s="30" t="str">
        <f>IF($A1116 ="", "", VLOOKUP($A1116, 'Student reference sheet'!$A$2:$Z$2603,24,FALSE))</f>
        <v/>
      </c>
      <c r="N1116" s="30" t="str">
        <f>IF($A1116 ="", "", VLOOKUP($A1116, 'Student reference sheet'!$A$2:$Z$2603,26,FALSE))</f>
        <v/>
      </c>
      <c r="O1116" s="30" t="str">
        <f>IF($A1116 ="", "", VLOOKUP($A1116, 'Student reference sheet'!$A$2:$Z$2603,25,FALSE))</f>
        <v/>
      </c>
      <c r="P1116" s="39" t="str">
        <f>IF($A1116 = "", "", IF(OR(VLOOKUP($A1116,'Student reference sheet'!$A$2:$V$2400,8,FALSE) = "R",  VLOOKUP($A1116,'Student reference sheet'!$A$2:$V$2400,8,FALSE) = "L"), "X", ""))</f>
        <v/>
      </c>
      <c r="Q1116" s="39" t="str">
        <f>IF($A1116 ="", "", VLOOKUP($A1116, 'Student reference sheet'!$A$2:$V$2603,22,FALSE))</f>
        <v/>
      </c>
      <c r="R1116" s="39" t="str">
        <f>IF($A1116 &lt;&gt; "",VLOOKUP($A1116,'Student reference sheet'!$A$2:$V$2329, 5,FALSE), "")</f>
        <v/>
      </c>
      <c r="S1116" s="39" t="str">
        <f>IF($A1116 &lt;&gt; "",VLOOKUP($A1116,'Student reference sheet'!$A$2:$V$2329, 6,FALSE), "")</f>
        <v/>
      </c>
      <c r="T1116" s="30" t="str">
        <f>IF($A1116 = "","",
IF(VLOOKUP($A1116,'Student reference sheet'!$A$2:$V$2329, 10,FALSE) = "Y", "Hispanic",
IF(VLOOKUP($A1116,'Student reference sheet'!$A$2:$V$2329,11,FALSE) &lt;&gt; "",
IF(VLOOKUP($A1116,'Student reference sheet'!$A$2:$V$2329,11,FALSE) = "UNK", "Unknown", VLOOKUP(VALUE(VLOOKUP($A1116,'Student reference sheet'!$A$2:$V$2329,11,FALSE)),'Ethnicity Reference'!$A$2:$B$22,2,FALSE)),
IF(VLOOKUP($A1116,'Student reference sheet'!$A$2:$V$2329,9,FALSE) &lt;&gt; "", VLOOKUP(VALUE(VLOOKUP($A1116,'Student reference sheet'!$A$2:$V$2329,9,FALSE)),'Ethnicity Reference'!$A$2:$B$22,2,FALSE),"Unknown"))))</f>
        <v/>
      </c>
      <c r="U1116" s="35"/>
    </row>
    <row r="1117" spans="1:21" ht="15.75">
      <c r="A1117" s="47"/>
      <c r="B1117" s="33"/>
      <c r="C1117" s="39" t="str">
        <f>IF($A1117 &lt;&gt; "",VLOOKUP($A1117,'Student reference sheet'!$A$2:$V$2329, 3,FALSE), "")</f>
        <v/>
      </c>
      <c r="D1117" s="39" t="str">
        <f>IF($A1117 &lt;&gt; "",VLOOKUP($A1117,'Student reference sheet'!$A$2:$V$2329, 2,FALSE), "")</f>
        <v/>
      </c>
      <c r="E1117" s="35"/>
      <c r="F1117" s="34"/>
      <c r="G1117" s="40" t="str">
        <f t="shared" ca="1" si="54"/>
        <v/>
      </c>
      <c r="H1117" s="40" t="str">
        <f t="shared" ca="1" si="55"/>
        <v/>
      </c>
      <c r="I1117" s="36" t="str">
        <f>IF($A1117 = "", "",
IF(COUNTIF(MINIMUM_DAY_DATES[], Attendance!J1117) &gt; 0, VLOOKUP(Attendance!$G1117,MINIMUM_DAY_PERIOD_SCHEDULE[], 2,TRUE),
IF(COUNTIF(RALLY_DATES[], Attendance!J1117) &gt; 0, VLOOKUP(Attendance!$G1117,RALLY_PERIOD_SCHEDULE[], 2,TRUE),
IF(WEEKDAY(Attendance!$J1117) = 2,
       IF(COUNTIF(FINALS_WEEK_MONDAY_DATE[],Attendance!$J1117) &gt; 0, VLOOKUP(Attendance!$G1117,FINALS_WEEK_MONDAY_PERIOD_SCHEDULE[],2,TRUE),
       VLOOKUP(Attendance!$G1117,REGULAR_WEEK_SCHEDULE[],6,TRUE)),
IF(WEEKDAY($J1117) = 3,
       IF(COUNTIF(FINALS_WEEK_TUESDAY_DATE[],Attendance!$J1117) &gt; 0, VLOOKUP(Attendance!$G1117,FINALS_WEEK_TUESDAY_PERIOD_SCHEDULE[],2,TRUE),
       VLOOKUP(Attendance!$G1117,REGULAR_WEEK_SCHEDULE[[Tuesday]:[Period]],5,TRUE)),
IF(WEEKDAY(Attendance!$J1117) = 4,
        IF(COUNTIF(BLOCK_WEDNESDAY_DATES[],Attendance!$J1117) &gt; 0, VLOOKUP(Attendance!$G1117,BLOCK_WEDNESDAY_PERIOD_SCHEDULE[],2,TRUE),
        IF(COUNTIF(FINALS_WEEK_WEDNESDAY_DATE[],Attendance!$J1117) &gt; 0, VLOOKUP(Attendance!$G1117,FINALS_WEEK_WEDNESDAY_PERIOD_SCHEDULE[],2,TRUE),
       VLOOKUP(Attendance!$G1117,REGULAR_WEEK_SCHEDULE[[Wednesday]:[Period]],4,TRUE))),
IF(WEEKDAY($J1117) = 5,
       IF(COUNTIF(BLOCK_THURSDAY_DATES[],Attendance!$J1117) &gt; 0, VLOOKUP(Attendance!$G1117,BLOCK_THURSDAY_PERIOD_SCHEDULE[],2,TRUE),
       IF(COUNTIF(FINALS_WEEK_THURSDAY_DATE[],Attendance!$J1117) &gt; 0, VLOOKUP(Attendance!$G1117,FINALS_WEEK_THURSDAY_PERIOD_SCHEDULE[],2,TRUE),
       VLOOKUP(Attendance!$G1117,REGULAR_WEEK_SCHEDULE[[Thursday]:[Period]],3,TRUE))),
IF(WEEKDAY(Attendance!$J1117) = 6,
       IF(COUNTIF(FINALS_WEEK_FRIDAY_DATE[],Attendance!$J1117) &gt; 0, VLOOKUP(Attendance!$G1117,FINALS_WEEK_FRIDAY_PERIOD_SCHEDULE[],2,TRUE),
       VLOOKUP(Attendance!$G1117,REGULAR_WEEK_SCHEDULE[[Friday]:[Period]],2,TRUE))))))))))</f>
        <v/>
      </c>
      <c r="J1117" s="41" t="str">
        <f t="shared" ca="1" si="56"/>
        <v/>
      </c>
      <c r="K1117" s="41" t="str">
        <f>IF($A1117 &lt;&gt; "",VLOOKUP($A1117,'Student reference sheet'!$A$2:$V$2329, 7,FALSE), "")</f>
        <v/>
      </c>
      <c r="L1117" s="30" t="str">
        <f>IF($A1117 ="", "", VLOOKUP($A1117, 'Student reference sheet'!$A$2:$Z$2603,23,FALSE))</f>
        <v/>
      </c>
      <c r="M1117" s="30" t="str">
        <f>IF($A1117 ="", "", VLOOKUP($A1117, 'Student reference sheet'!$A$2:$Z$2603,24,FALSE))</f>
        <v/>
      </c>
      <c r="N1117" s="30" t="str">
        <f>IF($A1117 ="", "", VLOOKUP($A1117, 'Student reference sheet'!$A$2:$Z$2603,26,FALSE))</f>
        <v/>
      </c>
      <c r="O1117" s="30" t="str">
        <f>IF($A1117 ="", "", VLOOKUP($A1117, 'Student reference sheet'!$A$2:$Z$2603,25,FALSE))</f>
        <v/>
      </c>
      <c r="P1117" s="39" t="str">
        <f>IF($A1117 = "", "", IF(OR(VLOOKUP($A1117,'Student reference sheet'!$A$2:$V$2400,8,FALSE) = "R",  VLOOKUP($A1117,'Student reference sheet'!$A$2:$V$2400,8,FALSE) = "L"), "X", ""))</f>
        <v/>
      </c>
      <c r="Q1117" s="39" t="str">
        <f>IF($A1117 ="", "", VLOOKUP($A1117, 'Student reference sheet'!$A$2:$V$2603,22,FALSE))</f>
        <v/>
      </c>
      <c r="R1117" s="39" t="str">
        <f>IF($A1117 &lt;&gt; "",VLOOKUP($A1117,'Student reference sheet'!$A$2:$V$2329, 5,FALSE), "")</f>
        <v/>
      </c>
      <c r="S1117" s="39" t="str">
        <f>IF($A1117 &lt;&gt; "",VLOOKUP($A1117,'Student reference sheet'!$A$2:$V$2329, 6,FALSE), "")</f>
        <v/>
      </c>
      <c r="T1117" s="30" t="str">
        <f>IF($A1117 = "","",
IF(VLOOKUP($A1117,'Student reference sheet'!$A$2:$V$2329, 10,FALSE) = "Y", "Hispanic",
IF(VLOOKUP($A1117,'Student reference sheet'!$A$2:$V$2329,11,FALSE) &lt;&gt; "",
IF(VLOOKUP($A1117,'Student reference sheet'!$A$2:$V$2329,11,FALSE) = "UNK", "Unknown", VLOOKUP(VALUE(VLOOKUP($A1117,'Student reference sheet'!$A$2:$V$2329,11,FALSE)),'Ethnicity Reference'!$A$2:$B$22,2,FALSE)),
IF(VLOOKUP($A1117,'Student reference sheet'!$A$2:$V$2329,9,FALSE) &lt;&gt; "", VLOOKUP(VALUE(VLOOKUP($A1117,'Student reference sheet'!$A$2:$V$2329,9,FALSE)),'Ethnicity Reference'!$A$2:$B$22,2,FALSE),"Unknown"))))</f>
        <v/>
      </c>
      <c r="U1117" s="35"/>
    </row>
    <row r="1118" spans="1:21" ht="15.75">
      <c r="A1118" s="47"/>
      <c r="B1118" s="33"/>
      <c r="C1118" s="39" t="str">
        <f>IF($A1118 &lt;&gt; "",VLOOKUP($A1118,'Student reference sheet'!$A$2:$V$2329, 3,FALSE), "")</f>
        <v/>
      </c>
      <c r="D1118" s="39" t="str">
        <f>IF($A1118 &lt;&gt; "",VLOOKUP($A1118,'Student reference sheet'!$A$2:$V$2329, 2,FALSE), "")</f>
        <v/>
      </c>
      <c r="E1118" s="35"/>
      <c r="F1118" s="34"/>
      <c r="G1118" s="40" t="str">
        <f t="shared" ca="1" si="54"/>
        <v/>
      </c>
      <c r="H1118" s="40" t="str">
        <f t="shared" ca="1" si="55"/>
        <v/>
      </c>
      <c r="I1118" s="36" t="str">
        <f>IF($A1118 = "", "",
IF(COUNTIF(MINIMUM_DAY_DATES[], Attendance!J1118) &gt; 0, VLOOKUP(Attendance!$G1118,MINIMUM_DAY_PERIOD_SCHEDULE[], 2,TRUE),
IF(COUNTIF(RALLY_DATES[], Attendance!J1118) &gt; 0, VLOOKUP(Attendance!$G1118,RALLY_PERIOD_SCHEDULE[], 2,TRUE),
IF(WEEKDAY(Attendance!$J1118) = 2,
       IF(COUNTIF(FINALS_WEEK_MONDAY_DATE[],Attendance!$J1118) &gt; 0, VLOOKUP(Attendance!$G1118,FINALS_WEEK_MONDAY_PERIOD_SCHEDULE[],2,TRUE),
       VLOOKUP(Attendance!$G1118,REGULAR_WEEK_SCHEDULE[],6,TRUE)),
IF(WEEKDAY($J1118) = 3,
       IF(COUNTIF(FINALS_WEEK_TUESDAY_DATE[],Attendance!$J1118) &gt; 0, VLOOKUP(Attendance!$G1118,FINALS_WEEK_TUESDAY_PERIOD_SCHEDULE[],2,TRUE),
       VLOOKUP(Attendance!$G1118,REGULAR_WEEK_SCHEDULE[[Tuesday]:[Period]],5,TRUE)),
IF(WEEKDAY(Attendance!$J1118) = 4,
        IF(COUNTIF(BLOCK_WEDNESDAY_DATES[],Attendance!$J1118) &gt; 0, VLOOKUP(Attendance!$G1118,BLOCK_WEDNESDAY_PERIOD_SCHEDULE[],2,TRUE),
        IF(COUNTIF(FINALS_WEEK_WEDNESDAY_DATE[],Attendance!$J1118) &gt; 0, VLOOKUP(Attendance!$G1118,FINALS_WEEK_WEDNESDAY_PERIOD_SCHEDULE[],2,TRUE),
       VLOOKUP(Attendance!$G1118,REGULAR_WEEK_SCHEDULE[[Wednesday]:[Period]],4,TRUE))),
IF(WEEKDAY($J1118) = 5,
       IF(COUNTIF(BLOCK_THURSDAY_DATES[],Attendance!$J1118) &gt; 0, VLOOKUP(Attendance!$G1118,BLOCK_THURSDAY_PERIOD_SCHEDULE[],2,TRUE),
       IF(COUNTIF(FINALS_WEEK_THURSDAY_DATE[],Attendance!$J1118) &gt; 0, VLOOKUP(Attendance!$G1118,FINALS_WEEK_THURSDAY_PERIOD_SCHEDULE[],2,TRUE),
       VLOOKUP(Attendance!$G1118,REGULAR_WEEK_SCHEDULE[[Thursday]:[Period]],3,TRUE))),
IF(WEEKDAY(Attendance!$J1118) = 6,
       IF(COUNTIF(FINALS_WEEK_FRIDAY_DATE[],Attendance!$J1118) &gt; 0, VLOOKUP(Attendance!$G1118,FINALS_WEEK_FRIDAY_PERIOD_SCHEDULE[],2,TRUE),
       VLOOKUP(Attendance!$G1118,REGULAR_WEEK_SCHEDULE[[Friday]:[Period]],2,TRUE))))))))))</f>
        <v/>
      </c>
      <c r="J1118" s="41" t="str">
        <f t="shared" ca="1" si="56"/>
        <v/>
      </c>
      <c r="K1118" s="41" t="str">
        <f>IF($A1118 &lt;&gt; "",VLOOKUP($A1118,'Student reference sheet'!$A$2:$V$2329, 7,FALSE), "")</f>
        <v/>
      </c>
      <c r="L1118" s="30" t="str">
        <f>IF($A1118 ="", "", VLOOKUP($A1118, 'Student reference sheet'!$A$2:$Z$2603,23,FALSE))</f>
        <v/>
      </c>
      <c r="M1118" s="30" t="str">
        <f>IF($A1118 ="", "", VLOOKUP($A1118, 'Student reference sheet'!$A$2:$Z$2603,24,FALSE))</f>
        <v/>
      </c>
      <c r="N1118" s="30" t="str">
        <f>IF($A1118 ="", "", VLOOKUP($A1118, 'Student reference sheet'!$A$2:$Z$2603,26,FALSE))</f>
        <v/>
      </c>
      <c r="O1118" s="30" t="str">
        <f>IF($A1118 ="", "", VLOOKUP($A1118, 'Student reference sheet'!$A$2:$Z$2603,25,FALSE))</f>
        <v/>
      </c>
      <c r="P1118" s="39" t="str">
        <f>IF($A1118 = "", "", IF(OR(VLOOKUP($A1118,'Student reference sheet'!$A$2:$V$2400,8,FALSE) = "R",  VLOOKUP($A1118,'Student reference sheet'!$A$2:$V$2400,8,FALSE) = "L"), "X", ""))</f>
        <v/>
      </c>
      <c r="Q1118" s="39" t="str">
        <f>IF($A1118 ="", "", VLOOKUP($A1118, 'Student reference sheet'!$A$2:$V$2603,22,FALSE))</f>
        <v/>
      </c>
      <c r="R1118" s="39" t="str">
        <f>IF($A1118 &lt;&gt; "",VLOOKUP($A1118,'Student reference sheet'!$A$2:$V$2329, 5,FALSE), "")</f>
        <v/>
      </c>
      <c r="S1118" s="39" t="str">
        <f>IF($A1118 &lt;&gt; "",VLOOKUP($A1118,'Student reference sheet'!$A$2:$V$2329, 6,FALSE), "")</f>
        <v/>
      </c>
      <c r="T1118" s="30" t="str">
        <f>IF($A1118 = "","",
IF(VLOOKUP($A1118,'Student reference sheet'!$A$2:$V$2329, 10,FALSE) = "Y", "Hispanic",
IF(VLOOKUP($A1118,'Student reference sheet'!$A$2:$V$2329,11,FALSE) &lt;&gt; "",
IF(VLOOKUP($A1118,'Student reference sheet'!$A$2:$V$2329,11,FALSE) = "UNK", "Unknown", VLOOKUP(VALUE(VLOOKUP($A1118,'Student reference sheet'!$A$2:$V$2329,11,FALSE)),'Ethnicity Reference'!$A$2:$B$22,2,FALSE)),
IF(VLOOKUP($A1118,'Student reference sheet'!$A$2:$V$2329,9,FALSE) &lt;&gt; "", VLOOKUP(VALUE(VLOOKUP($A1118,'Student reference sheet'!$A$2:$V$2329,9,FALSE)),'Ethnicity Reference'!$A$2:$B$22,2,FALSE),"Unknown"))))</f>
        <v/>
      </c>
      <c r="U1118" s="35"/>
    </row>
    <row r="1119" spans="1:21" ht="15.75">
      <c r="A1119" s="47"/>
      <c r="B1119" s="33"/>
      <c r="C1119" s="39" t="str">
        <f>IF($A1119 &lt;&gt; "",VLOOKUP($A1119,'Student reference sheet'!$A$2:$V$2329, 3,FALSE), "")</f>
        <v/>
      </c>
      <c r="D1119" s="39" t="str">
        <f>IF($A1119 &lt;&gt; "",VLOOKUP($A1119,'Student reference sheet'!$A$2:$V$2329, 2,FALSE), "")</f>
        <v/>
      </c>
      <c r="E1119" s="35"/>
      <c r="F1119" s="34"/>
      <c r="G1119" s="40" t="str">
        <f t="shared" ca="1" si="54"/>
        <v/>
      </c>
      <c r="H1119" s="40" t="str">
        <f t="shared" ca="1" si="55"/>
        <v/>
      </c>
      <c r="I1119" s="36" t="str">
        <f>IF($A1119 = "", "",
IF(COUNTIF(MINIMUM_DAY_DATES[], Attendance!J1119) &gt; 0, VLOOKUP(Attendance!$G1119,MINIMUM_DAY_PERIOD_SCHEDULE[], 2,TRUE),
IF(COUNTIF(RALLY_DATES[], Attendance!J1119) &gt; 0, VLOOKUP(Attendance!$G1119,RALLY_PERIOD_SCHEDULE[], 2,TRUE),
IF(WEEKDAY(Attendance!$J1119) = 2,
       IF(COUNTIF(FINALS_WEEK_MONDAY_DATE[],Attendance!$J1119) &gt; 0, VLOOKUP(Attendance!$G1119,FINALS_WEEK_MONDAY_PERIOD_SCHEDULE[],2,TRUE),
       VLOOKUP(Attendance!$G1119,REGULAR_WEEK_SCHEDULE[],6,TRUE)),
IF(WEEKDAY($J1119) = 3,
       IF(COUNTIF(FINALS_WEEK_TUESDAY_DATE[],Attendance!$J1119) &gt; 0, VLOOKUP(Attendance!$G1119,FINALS_WEEK_TUESDAY_PERIOD_SCHEDULE[],2,TRUE),
       VLOOKUP(Attendance!$G1119,REGULAR_WEEK_SCHEDULE[[Tuesday]:[Period]],5,TRUE)),
IF(WEEKDAY(Attendance!$J1119) = 4,
        IF(COUNTIF(BLOCK_WEDNESDAY_DATES[],Attendance!$J1119) &gt; 0, VLOOKUP(Attendance!$G1119,BLOCK_WEDNESDAY_PERIOD_SCHEDULE[],2,TRUE),
        IF(COUNTIF(FINALS_WEEK_WEDNESDAY_DATE[],Attendance!$J1119) &gt; 0, VLOOKUP(Attendance!$G1119,FINALS_WEEK_WEDNESDAY_PERIOD_SCHEDULE[],2,TRUE),
       VLOOKUP(Attendance!$G1119,REGULAR_WEEK_SCHEDULE[[Wednesday]:[Period]],4,TRUE))),
IF(WEEKDAY($J1119) = 5,
       IF(COUNTIF(BLOCK_THURSDAY_DATES[],Attendance!$J1119) &gt; 0, VLOOKUP(Attendance!$G1119,BLOCK_THURSDAY_PERIOD_SCHEDULE[],2,TRUE),
       IF(COUNTIF(FINALS_WEEK_THURSDAY_DATE[],Attendance!$J1119) &gt; 0, VLOOKUP(Attendance!$G1119,FINALS_WEEK_THURSDAY_PERIOD_SCHEDULE[],2,TRUE),
       VLOOKUP(Attendance!$G1119,REGULAR_WEEK_SCHEDULE[[Thursday]:[Period]],3,TRUE))),
IF(WEEKDAY(Attendance!$J1119) = 6,
       IF(COUNTIF(FINALS_WEEK_FRIDAY_DATE[],Attendance!$J1119) &gt; 0, VLOOKUP(Attendance!$G1119,FINALS_WEEK_FRIDAY_PERIOD_SCHEDULE[],2,TRUE),
       VLOOKUP(Attendance!$G1119,REGULAR_WEEK_SCHEDULE[[Friday]:[Period]],2,TRUE))))))))))</f>
        <v/>
      </c>
      <c r="J1119" s="41" t="str">
        <f t="shared" ca="1" si="56"/>
        <v/>
      </c>
      <c r="K1119" s="41" t="str">
        <f>IF($A1119 &lt;&gt; "",VLOOKUP($A1119,'Student reference sheet'!$A$2:$V$2329, 7,FALSE), "")</f>
        <v/>
      </c>
      <c r="L1119" s="30" t="str">
        <f>IF($A1119 ="", "", VLOOKUP($A1119, 'Student reference sheet'!$A$2:$Z$2603,23,FALSE))</f>
        <v/>
      </c>
      <c r="M1119" s="30" t="str">
        <f>IF($A1119 ="", "", VLOOKUP($A1119, 'Student reference sheet'!$A$2:$Z$2603,24,FALSE))</f>
        <v/>
      </c>
      <c r="N1119" s="30" t="str">
        <f>IF($A1119 ="", "", VLOOKUP($A1119, 'Student reference sheet'!$A$2:$Z$2603,26,FALSE))</f>
        <v/>
      </c>
      <c r="O1119" s="30" t="str">
        <f>IF($A1119 ="", "", VLOOKUP($A1119, 'Student reference sheet'!$A$2:$Z$2603,25,FALSE))</f>
        <v/>
      </c>
      <c r="P1119" s="39" t="str">
        <f>IF($A1119 = "", "", IF(OR(VLOOKUP($A1119,'Student reference sheet'!$A$2:$V$2400,8,FALSE) = "R",  VLOOKUP($A1119,'Student reference sheet'!$A$2:$V$2400,8,FALSE) = "L"), "X", ""))</f>
        <v/>
      </c>
      <c r="Q1119" s="39" t="str">
        <f>IF($A1119 ="", "", VLOOKUP($A1119, 'Student reference sheet'!$A$2:$V$2603,22,FALSE))</f>
        <v/>
      </c>
      <c r="R1119" s="39" t="str">
        <f>IF($A1119 &lt;&gt; "",VLOOKUP($A1119,'Student reference sheet'!$A$2:$V$2329, 5,FALSE), "")</f>
        <v/>
      </c>
      <c r="S1119" s="39" t="str">
        <f>IF($A1119 &lt;&gt; "",VLOOKUP($A1119,'Student reference sheet'!$A$2:$V$2329, 6,FALSE), "")</f>
        <v/>
      </c>
      <c r="T1119" s="30" t="str">
        <f>IF($A1119 = "","",
IF(VLOOKUP($A1119,'Student reference sheet'!$A$2:$V$2329, 10,FALSE) = "Y", "Hispanic",
IF(VLOOKUP($A1119,'Student reference sheet'!$A$2:$V$2329,11,FALSE) &lt;&gt; "",
IF(VLOOKUP($A1119,'Student reference sheet'!$A$2:$V$2329,11,FALSE) = "UNK", "Unknown", VLOOKUP(VALUE(VLOOKUP($A1119,'Student reference sheet'!$A$2:$V$2329,11,FALSE)),'Ethnicity Reference'!$A$2:$B$22,2,FALSE)),
IF(VLOOKUP($A1119,'Student reference sheet'!$A$2:$V$2329,9,FALSE) &lt;&gt; "", VLOOKUP(VALUE(VLOOKUP($A1119,'Student reference sheet'!$A$2:$V$2329,9,FALSE)),'Ethnicity Reference'!$A$2:$B$22,2,FALSE),"Unknown"))))</f>
        <v/>
      </c>
      <c r="U1119" s="35"/>
    </row>
    <row r="1120" spans="1:21" ht="15.75">
      <c r="A1120" s="47"/>
      <c r="B1120" s="33"/>
      <c r="C1120" s="39" t="str">
        <f>IF($A1120 &lt;&gt; "",VLOOKUP($A1120,'Student reference sheet'!$A$2:$V$2329, 3,FALSE), "")</f>
        <v/>
      </c>
      <c r="D1120" s="39" t="str">
        <f>IF($A1120 &lt;&gt; "",VLOOKUP($A1120,'Student reference sheet'!$A$2:$V$2329, 2,FALSE), "")</f>
        <v/>
      </c>
      <c r="E1120" s="35"/>
      <c r="F1120" s="34"/>
      <c r="G1120" s="40" t="str">
        <f t="shared" ca="1" si="54"/>
        <v/>
      </c>
      <c r="H1120" s="40" t="str">
        <f t="shared" ca="1" si="55"/>
        <v/>
      </c>
      <c r="I1120" s="36" t="str">
        <f>IF($A1120 = "", "",
IF(COUNTIF(MINIMUM_DAY_DATES[], Attendance!J1120) &gt; 0, VLOOKUP(Attendance!$G1120,MINIMUM_DAY_PERIOD_SCHEDULE[], 2,TRUE),
IF(COUNTIF(RALLY_DATES[], Attendance!J1120) &gt; 0, VLOOKUP(Attendance!$G1120,RALLY_PERIOD_SCHEDULE[], 2,TRUE),
IF(WEEKDAY(Attendance!$J1120) = 2,
       IF(COUNTIF(FINALS_WEEK_MONDAY_DATE[],Attendance!$J1120) &gt; 0, VLOOKUP(Attendance!$G1120,FINALS_WEEK_MONDAY_PERIOD_SCHEDULE[],2,TRUE),
       VLOOKUP(Attendance!$G1120,REGULAR_WEEK_SCHEDULE[],6,TRUE)),
IF(WEEKDAY($J1120) = 3,
       IF(COUNTIF(FINALS_WEEK_TUESDAY_DATE[],Attendance!$J1120) &gt; 0, VLOOKUP(Attendance!$G1120,FINALS_WEEK_TUESDAY_PERIOD_SCHEDULE[],2,TRUE),
       VLOOKUP(Attendance!$G1120,REGULAR_WEEK_SCHEDULE[[Tuesday]:[Period]],5,TRUE)),
IF(WEEKDAY(Attendance!$J1120) = 4,
        IF(COUNTIF(BLOCK_WEDNESDAY_DATES[],Attendance!$J1120) &gt; 0, VLOOKUP(Attendance!$G1120,BLOCK_WEDNESDAY_PERIOD_SCHEDULE[],2,TRUE),
        IF(COUNTIF(FINALS_WEEK_WEDNESDAY_DATE[],Attendance!$J1120) &gt; 0, VLOOKUP(Attendance!$G1120,FINALS_WEEK_WEDNESDAY_PERIOD_SCHEDULE[],2,TRUE),
       VLOOKUP(Attendance!$G1120,REGULAR_WEEK_SCHEDULE[[Wednesday]:[Period]],4,TRUE))),
IF(WEEKDAY($J1120) = 5,
       IF(COUNTIF(BLOCK_THURSDAY_DATES[],Attendance!$J1120) &gt; 0, VLOOKUP(Attendance!$G1120,BLOCK_THURSDAY_PERIOD_SCHEDULE[],2,TRUE),
       IF(COUNTIF(FINALS_WEEK_THURSDAY_DATE[],Attendance!$J1120) &gt; 0, VLOOKUP(Attendance!$G1120,FINALS_WEEK_THURSDAY_PERIOD_SCHEDULE[],2,TRUE),
       VLOOKUP(Attendance!$G1120,REGULAR_WEEK_SCHEDULE[[Thursday]:[Period]],3,TRUE))),
IF(WEEKDAY(Attendance!$J1120) = 6,
       IF(COUNTIF(FINALS_WEEK_FRIDAY_DATE[],Attendance!$J1120) &gt; 0, VLOOKUP(Attendance!$G1120,FINALS_WEEK_FRIDAY_PERIOD_SCHEDULE[],2,TRUE),
       VLOOKUP(Attendance!$G1120,REGULAR_WEEK_SCHEDULE[[Friday]:[Period]],2,TRUE))))))))))</f>
        <v/>
      </c>
      <c r="J1120" s="41" t="str">
        <f t="shared" ca="1" si="56"/>
        <v/>
      </c>
      <c r="K1120" s="41" t="str">
        <f>IF($A1120 &lt;&gt; "",VLOOKUP($A1120,'Student reference sheet'!$A$2:$V$2329, 7,FALSE), "")</f>
        <v/>
      </c>
      <c r="L1120" s="30" t="str">
        <f>IF($A1120 ="", "", VLOOKUP($A1120, 'Student reference sheet'!$A$2:$Z$2603,23,FALSE))</f>
        <v/>
      </c>
      <c r="M1120" s="30" t="str">
        <f>IF($A1120 ="", "", VLOOKUP($A1120, 'Student reference sheet'!$A$2:$Z$2603,24,FALSE))</f>
        <v/>
      </c>
      <c r="N1120" s="30" t="str">
        <f>IF($A1120 ="", "", VLOOKUP($A1120, 'Student reference sheet'!$A$2:$Z$2603,26,FALSE))</f>
        <v/>
      </c>
      <c r="O1120" s="30" t="str">
        <f>IF($A1120 ="", "", VLOOKUP($A1120, 'Student reference sheet'!$A$2:$Z$2603,25,FALSE))</f>
        <v/>
      </c>
      <c r="P1120" s="39" t="str">
        <f>IF($A1120 = "", "", IF(OR(VLOOKUP($A1120,'Student reference sheet'!$A$2:$V$2400,8,FALSE) = "R",  VLOOKUP($A1120,'Student reference sheet'!$A$2:$V$2400,8,FALSE) = "L"), "X", ""))</f>
        <v/>
      </c>
      <c r="Q1120" s="39" t="str">
        <f>IF($A1120 ="", "", VLOOKUP($A1120, 'Student reference sheet'!$A$2:$V$2603,22,FALSE))</f>
        <v/>
      </c>
      <c r="R1120" s="39" t="str">
        <f>IF($A1120 &lt;&gt; "",VLOOKUP($A1120,'Student reference sheet'!$A$2:$V$2329, 5,FALSE), "")</f>
        <v/>
      </c>
      <c r="S1120" s="39" t="str">
        <f>IF($A1120 &lt;&gt; "",VLOOKUP($A1120,'Student reference sheet'!$A$2:$V$2329, 6,FALSE), "")</f>
        <v/>
      </c>
      <c r="T1120" s="30" t="str">
        <f>IF($A1120 = "","",
IF(VLOOKUP($A1120,'Student reference sheet'!$A$2:$V$2329, 10,FALSE) = "Y", "Hispanic",
IF(VLOOKUP($A1120,'Student reference sheet'!$A$2:$V$2329,11,FALSE) &lt;&gt; "",
IF(VLOOKUP($A1120,'Student reference sheet'!$A$2:$V$2329,11,FALSE) = "UNK", "Unknown", VLOOKUP(VALUE(VLOOKUP($A1120,'Student reference sheet'!$A$2:$V$2329,11,FALSE)),'Ethnicity Reference'!$A$2:$B$22,2,FALSE)),
IF(VLOOKUP($A1120,'Student reference sheet'!$A$2:$V$2329,9,FALSE) &lt;&gt; "", VLOOKUP(VALUE(VLOOKUP($A1120,'Student reference sheet'!$A$2:$V$2329,9,FALSE)),'Ethnicity Reference'!$A$2:$B$22,2,FALSE),"Unknown"))))</f>
        <v/>
      </c>
      <c r="U1120" s="35"/>
    </row>
    <row r="1121" spans="1:21" ht="15.75">
      <c r="A1121" s="47"/>
      <c r="B1121" s="33"/>
      <c r="C1121" s="39" t="str">
        <f>IF($A1121 &lt;&gt; "",VLOOKUP($A1121,'Student reference sheet'!$A$2:$V$2329, 3,FALSE), "")</f>
        <v/>
      </c>
      <c r="D1121" s="39" t="str">
        <f>IF($A1121 &lt;&gt; "",VLOOKUP($A1121,'Student reference sheet'!$A$2:$V$2329, 2,FALSE), "")</f>
        <v/>
      </c>
      <c r="E1121" s="35"/>
      <c r="F1121" s="34"/>
      <c r="G1121" s="40" t="str">
        <f t="shared" ca="1" si="54"/>
        <v/>
      </c>
      <c r="H1121" s="40" t="str">
        <f t="shared" ca="1" si="55"/>
        <v/>
      </c>
      <c r="I1121" s="36" t="str">
        <f>IF($A1121 = "", "",
IF(COUNTIF(MINIMUM_DAY_DATES[], Attendance!J1121) &gt; 0, VLOOKUP(Attendance!$G1121,MINIMUM_DAY_PERIOD_SCHEDULE[], 2,TRUE),
IF(COUNTIF(RALLY_DATES[], Attendance!J1121) &gt; 0, VLOOKUP(Attendance!$G1121,RALLY_PERIOD_SCHEDULE[], 2,TRUE),
IF(WEEKDAY(Attendance!$J1121) = 2,
       IF(COUNTIF(FINALS_WEEK_MONDAY_DATE[],Attendance!$J1121) &gt; 0, VLOOKUP(Attendance!$G1121,FINALS_WEEK_MONDAY_PERIOD_SCHEDULE[],2,TRUE),
       VLOOKUP(Attendance!$G1121,REGULAR_WEEK_SCHEDULE[],6,TRUE)),
IF(WEEKDAY($J1121) = 3,
       IF(COUNTIF(FINALS_WEEK_TUESDAY_DATE[],Attendance!$J1121) &gt; 0, VLOOKUP(Attendance!$G1121,FINALS_WEEK_TUESDAY_PERIOD_SCHEDULE[],2,TRUE),
       VLOOKUP(Attendance!$G1121,REGULAR_WEEK_SCHEDULE[[Tuesday]:[Period]],5,TRUE)),
IF(WEEKDAY(Attendance!$J1121) = 4,
        IF(COUNTIF(BLOCK_WEDNESDAY_DATES[],Attendance!$J1121) &gt; 0, VLOOKUP(Attendance!$G1121,BLOCK_WEDNESDAY_PERIOD_SCHEDULE[],2,TRUE),
        IF(COUNTIF(FINALS_WEEK_WEDNESDAY_DATE[],Attendance!$J1121) &gt; 0, VLOOKUP(Attendance!$G1121,FINALS_WEEK_WEDNESDAY_PERIOD_SCHEDULE[],2,TRUE),
       VLOOKUP(Attendance!$G1121,REGULAR_WEEK_SCHEDULE[[Wednesday]:[Period]],4,TRUE))),
IF(WEEKDAY($J1121) = 5,
       IF(COUNTIF(BLOCK_THURSDAY_DATES[],Attendance!$J1121) &gt; 0, VLOOKUP(Attendance!$G1121,BLOCK_THURSDAY_PERIOD_SCHEDULE[],2,TRUE),
       IF(COUNTIF(FINALS_WEEK_THURSDAY_DATE[],Attendance!$J1121) &gt; 0, VLOOKUP(Attendance!$G1121,FINALS_WEEK_THURSDAY_PERIOD_SCHEDULE[],2,TRUE),
       VLOOKUP(Attendance!$G1121,REGULAR_WEEK_SCHEDULE[[Thursday]:[Period]],3,TRUE))),
IF(WEEKDAY(Attendance!$J1121) = 6,
       IF(COUNTIF(FINALS_WEEK_FRIDAY_DATE[],Attendance!$J1121) &gt; 0, VLOOKUP(Attendance!$G1121,FINALS_WEEK_FRIDAY_PERIOD_SCHEDULE[],2,TRUE),
       VLOOKUP(Attendance!$G1121,REGULAR_WEEK_SCHEDULE[[Friday]:[Period]],2,TRUE))))))))))</f>
        <v/>
      </c>
      <c r="J1121" s="41" t="str">
        <f t="shared" ca="1" si="56"/>
        <v/>
      </c>
      <c r="K1121" s="41" t="str">
        <f>IF($A1121 &lt;&gt; "",VLOOKUP($A1121,'Student reference sheet'!$A$2:$V$2329, 7,FALSE), "")</f>
        <v/>
      </c>
      <c r="L1121" s="30" t="str">
        <f>IF($A1121 ="", "", VLOOKUP($A1121, 'Student reference sheet'!$A$2:$Z$2603,23,FALSE))</f>
        <v/>
      </c>
      <c r="M1121" s="30" t="str">
        <f>IF($A1121 ="", "", VLOOKUP($A1121, 'Student reference sheet'!$A$2:$Z$2603,24,FALSE))</f>
        <v/>
      </c>
      <c r="N1121" s="30" t="str">
        <f>IF($A1121 ="", "", VLOOKUP($A1121, 'Student reference sheet'!$A$2:$Z$2603,26,FALSE))</f>
        <v/>
      </c>
      <c r="O1121" s="30" t="str">
        <f>IF($A1121 ="", "", VLOOKUP($A1121, 'Student reference sheet'!$A$2:$Z$2603,25,FALSE))</f>
        <v/>
      </c>
      <c r="P1121" s="39" t="str">
        <f>IF($A1121 = "", "", IF(OR(VLOOKUP($A1121,'Student reference sheet'!$A$2:$V$2400,8,FALSE) = "R",  VLOOKUP($A1121,'Student reference sheet'!$A$2:$V$2400,8,FALSE) = "L"), "X", ""))</f>
        <v/>
      </c>
      <c r="Q1121" s="39" t="str">
        <f>IF($A1121 ="", "", VLOOKUP($A1121, 'Student reference sheet'!$A$2:$V$2603,22,FALSE))</f>
        <v/>
      </c>
      <c r="R1121" s="39" t="str">
        <f>IF($A1121 &lt;&gt; "",VLOOKUP($A1121,'Student reference sheet'!$A$2:$V$2329, 5,FALSE), "")</f>
        <v/>
      </c>
      <c r="S1121" s="39" t="str">
        <f>IF($A1121 &lt;&gt; "",VLOOKUP($A1121,'Student reference sheet'!$A$2:$V$2329, 6,FALSE), "")</f>
        <v/>
      </c>
      <c r="T1121" s="30" t="str">
        <f>IF($A1121 = "","",
IF(VLOOKUP($A1121,'Student reference sheet'!$A$2:$V$2329, 10,FALSE) = "Y", "Hispanic",
IF(VLOOKUP($A1121,'Student reference sheet'!$A$2:$V$2329,11,FALSE) &lt;&gt; "",
IF(VLOOKUP($A1121,'Student reference sheet'!$A$2:$V$2329,11,FALSE) = "UNK", "Unknown", VLOOKUP(VALUE(VLOOKUP($A1121,'Student reference sheet'!$A$2:$V$2329,11,FALSE)),'Ethnicity Reference'!$A$2:$B$22,2,FALSE)),
IF(VLOOKUP($A1121,'Student reference sheet'!$A$2:$V$2329,9,FALSE) &lt;&gt; "", VLOOKUP(VALUE(VLOOKUP($A1121,'Student reference sheet'!$A$2:$V$2329,9,FALSE)),'Ethnicity Reference'!$A$2:$B$22,2,FALSE),"Unknown"))))</f>
        <v/>
      </c>
      <c r="U1121" s="35"/>
    </row>
    <row r="1122" spans="1:21" ht="15.75">
      <c r="A1122" s="47"/>
      <c r="B1122" s="33"/>
      <c r="C1122" s="39" t="str">
        <f>IF($A1122 &lt;&gt; "",VLOOKUP($A1122,'Student reference sheet'!$A$2:$V$2329, 3,FALSE), "")</f>
        <v/>
      </c>
      <c r="D1122" s="39" t="str">
        <f>IF($A1122 &lt;&gt; "",VLOOKUP($A1122,'Student reference sheet'!$A$2:$V$2329, 2,FALSE), "")</f>
        <v/>
      </c>
      <c r="E1122" s="35"/>
      <c r="F1122" s="34"/>
      <c r="G1122" s="40" t="str">
        <f t="shared" ca="1" si="54"/>
        <v/>
      </c>
      <c r="H1122" s="40" t="str">
        <f t="shared" ca="1" si="55"/>
        <v/>
      </c>
      <c r="I1122" s="36" t="str">
        <f>IF($A1122 = "", "",
IF(COUNTIF(MINIMUM_DAY_DATES[], Attendance!J1122) &gt; 0, VLOOKUP(Attendance!$G1122,MINIMUM_DAY_PERIOD_SCHEDULE[], 2,TRUE),
IF(COUNTIF(RALLY_DATES[], Attendance!J1122) &gt; 0, VLOOKUP(Attendance!$G1122,RALLY_PERIOD_SCHEDULE[], 2,TRUE),
IF(WEEKDAY(Attendance!$J1122) = 2,
       IF(COUNTIF(FINALS_WEEK_MONDAY_DATE[],Attendance!$J1122) &gt; 0, VLOOKUP(Attendance!$G1122,FINALS_WEEK_MONDAY_PERIOD_SCHEDULE[],2,TRUE),
       VLOOKUP(Attendance!$G1122,REGULAR_WEEK_SCHEDULE[],6,TRUE)),
IF(WEEKDAY($J1122) = 3,
       IF(COUNTIF(FINALS_WEEK_TUESDAY_DATE[],Attendance!$J1122) &gt; 0, VLOOKUP(Attendance!$G1122,FINALS_WEEK_TUESDAY_PERIOD_SCHEDULE[],2,TRUE),
       VLOOKUP(Attendance!$G1122,REGULAR_WEEK_SCHEDULE[[Tuesday]:[Period]],5,TRUE)),
IF(WEEKDAY(Attendance!$J1122) = 4,
        IF(COUNTIF(BLOCK_WEDNESDAY_DATES[],Attendance!$J1122) &gt; 0, VLOOKUP(Attendance!$G1122,BLOCK_WEDNESDAY_PERIOD_SCHEDULE[],2,TRUE),
        IF(COUNTIF(FINALS_WEEK_WEDNESDAY_DATE[],Attendance!$J1122) &gt; 0, VLOOKUP(Attendance!$G1122,FINALS_WEEK_WEDNESDAY_PERIOD_SCHEDULE[],2,TRUE),
       VLOOKUP(Attendance!$G1122,REGULAR_WEEK_SCHEDULE[[Wednesday]:[Period]],4,TRUE))),
IF(WEEKDAY($J1122) = 5,
       IF(COUNTIF(BLOCK_THURSDAY_DATES[],Attendance!$J1122) &gt; 0, VLOOKUP(Attendance!$G1122,BLOCK_THURSDAY_PERIOD_SCHEDULE[],2,TRUE),
       IF(COUNTIF(FINALS_WEEK_THURSDAY_DATE[],Attendance!$J1122) &gt; 0, VLOOKUP(Attendance!$G1122,FINALS_WEEK_THURSDAY_PERIOD_SCHEDULE[],2,TRUE),
       VLOOKUP(Attendance!$G1122,REGULAR_WEEK_SCHEDULE[[Thursday]:[Period]],3,TRUE))),
IF(WEEKDAY(Attendance!$J1122) = 6,
       IF(COUNTIF(FINALS_WEEK_FRIDAY_DATE[],Attendance!$J1122) &gt; 0, VLOOKUP(Attendance!$G1122,FINALS_WEEK_FRIDAY_PERIOD_SCHEDULE[],2,TRUE),
       VLOOKUP(Attendance!$G1122,REGULAR_WEEK_SCHEDULE[[Friday]:[Period]],2,TRUE))))))))))</f>
        <v/>
      </c>
      <c r="J1122" s="41" t="str">
        <f t="shared" ca="1" si="56"/>
        <v/>
      </c>
      <c r="K1122" s="41" t="str">
        <f>IF($A1122 &lt;&gt; "",VLOOKUP($A1122,'Student reference sheet'!$A$2:$V$2329, 7,FALSE), "")</f>
        <v/>
      </c>
      <c r="L1122" s="30" t="str">
        <f>IF($A1122 ="", "", VLOOKUP($A1122, 'Student reference sheet'!$A$2:$Z$2603,23,FALSE))</f>
        <v/>
      </c>
      <c r="M1122" s="30" t="str">
        <f>IF($A1122 ="", "", VLOOKUP($A1122, 'Student reference sheet'!$A$2:$Z$2603,24,FALSE))</f>
        <v/>
      </c>
      <c r="N1122" s="30" t="str">
        <f>IF($A1122 ="", "", VLOOKUP($A1122, 'Student reference sheet'!$A$2:$Z$2603,26,FALSE))</f>
        <v/>
      </c>
      <c r="O1122" s="30" t="str">
        <f>IF($A1122 ="", "", VLOOKUP($A1122, 'Student reference sheet'!$A$2:$Z$2603,25,FALSE))</f>
        <v/>
      </c>
      <c r="P1122" s="39" t="str">
        <f>IF($A1122 = "", "", IF(OR(VLOOKUP($A1122,'Student reference sheet'!$A$2:$V$2400,8,FALSE) = "R",  VLOOKUP($A1122,'Student reference sheet'!$A$2:$V$2400,8,FALSE) = "L"), "X", ""))</f>
        <v/>
      </c>
      <c r="Q1122" s="39" t="str">
        <f>IF($A1122 ="", "", VLOOKUP($A1122, 'Student reference sheet'!$A$2:$V$2603,22,FALSE))</f>
        <v/>
      </c>
      <c r="R1122" s="39" t="str">
        <f>IF($A1122 &lt;&gt; "",VLOOKUP($A1122,'Student reference sheet'!$A$2:$V$2329, 5,FALSE), "")</f>
        <v/>
      </c>
      <c r="S1122" s="39" t="str">
        <f>IF($A1122 &lt;&gt; "",VLOOKUP($A1122,'Student reference sheet'!$A$2:$V$2329, 6,FALSE), "")</f>
        <v/>
      </c>
      <c r="T1122" s="30" t="str">
        <f>IF($A1122 = "","",
IF(VLOOKUP($A1122,'Student reference sheet'!$A$2:$V$2329, 10,FALSE) = "Y", "Hispanic",
IF(VLOOKUP($A1122,'Student reference sheet'!$A$2:$V$2329,11,FALSE) &lt;&gt; "",
IF(VLOOKUP($A1122,'Student reference sheet'!$A$2:$V$2329,11,FALSE) = "UNK", "Unknown", VLOOKUP(VALUE(VLOOKUP($A1122,'Student reference sheet'!$A$2:$V$2329,11,FALSE)),'Ethnicity Reference'!$A$2:$B$22,2,FALSE)),
IF(VLOOKUP($A1122,'Student reference sheet'!$A$2:$V$2329,9,FALSE) &lt;&gt; "", VLOOKUP(VALUE(VLOOKUP($A1122,'Student reference sheet'!$A$2:$V$2329,9,FALSE)),'Ethnicity Reference'!$A$2:$B$22,2,FALSE),"Unknown"))))</f>
        <v/>
      </c>
      <c r="U1122" s="35"/>
    </row>
    <row r="1123" spans="1:21" ht="15.75">
      <c r="A1123" s="47"/>
      <c r="B1123" s="33"/>
      <c r="C1123" s="39" t="str">
        <f>IF($A1123 &lt;&gt; "",VLOOKUP($A1123,'Student reference sheet'!$A$2:$V$2329, 3,FALSE), "")</f>
        <v/>
      </c>
      <c r="D1123" s="39" t="str">
        <f>IF($A1123 &lt;&gt; "",VLOOKUP($A1123,'Student reference sheet'!$A$2:$V$2329, 2,FALSE), "")</f>
        <v/>
      </c>
      <c r="E1123" s="35"/>
      <c r="F1123" s="34"/>
      <c r="G1123" s="40" t="str">
        <f t="shared" ca="1" si="54"/>
        <v/>
      </c>
      <c r="H1123" s="40" t="str">
        <f t="shared" ca="1" si="55"/>
        <v/>
      </c>
      <c r="I1123" s="36" t="str">
        <f>IF($A1123 = "", "",
IF(COUNTIF(MINIMUM_DAY_DATES[], Attendance!J1123) &gt; 0, VLOOKUP(Attendance!$G1123,MINIMUM_DAY_PERIOD_SCHEDULE[], 2,TRUE),
IF(COUNTIF(RALLY_DATES[], Attendance!J1123) &gt; 0, VLOOKUP(Attendance!$G1123,RALLY_PERIOD_SCHEDULE[], 2,TRUE),
IF(WEEKDAY(Attendance!$J1123) = 2,
       IF(COUNTIF(FINALS_WEEK_MONDAY_DATE[],Attendance!$J1123) &gt; 0, VLOOKUP(Attendance!$G1123,FINALS_WEEK_MONDAY_PERIOD_SCHEDULE[],2,TRUE),
       VLOOKUP(Attendance!$G1123,REGULAR_WEEK_SCHEDULE[],6,TRUE)),
IF(WEEKDAY($J1123) = 3,
       IF(COUNTIF(FINALS_WEEK_TUESDAY_DATE[],Attendance!$J1123) &gt; 0, VLOOKUP(Attendance!$G1123,FINALS_WEEK_TUESDAY_PERIOD_SCHEDULE[],2,TRUE),
       VLOOKUP(Attendance!$G1123,REGULAR_WEEK_SCHEDULE[[Tuesday]:[Period]],5,TRUE)),
IF(WEEKDAY(Attendance!$J1123) = 4,
        IF(COUNTIF(BLOCK_WEDNESDAY_DATES[],Attendance!$J1123) &gt; 0, VLOOKUP(Attendance!$G1123,BLOCK_WEDNESDAY_PERIOD_SCHEDULE[],2,TRUE),
        IF(COUNTIF(FINALS_WEEK_WEDNESDAY_DATE[],Attendance!$J1123) &gt; 0, VLOOKUP(Attendance!$G1123,FINALS_WEEK_WEDNESDAY_PERIOD_SCHEDULE[],2,TRUE),
       VLOOKUP(Attendance!$G1123,REGULAR_WEEK_SCHEDULE[[Wednesday]:[Period]],4,TRUE))),
IF(WEEKDAY($J1123) = 5,
       IF(COUNTIF(BLOCK_THURSDAY_DATES[],Attendance!$J1123) &gt; 0, VLOOKUP(Attendance!$G1123,BLOCK_THURSDAY_PERIOD_SCHEDULE[],2,TRUE),
       IF(COUNTIF(FINALS_WEEK_THURSDAY_DATE[],Attendance!$J1123) &gt; 0, VLOOKUP(Attendance!$G1123,FINALS_WEEK_THURSDAY_PERIOD_SCHEDULE[],2,TRUE),
       VLOOKUP(Attendance!$G1123,REGULAR_WEEK_SCHEDULE[[Thursday]:[Period]],3,TRUE))),
IF(WEEKDAY(Attendance!$J1123) = 6,
       IF(COUNTIF(FINALS_WEEK_FRIDAY_DATE[],Attendance!$J1123) &gt; 0, VLOOKUP(Attendance!$G1123,FINALS_WEEK_FRIDAY_PERIOD_SCHEDULE[],2,TRUE),
       VLOOKUP(Attendance!$G1123,REGULAR_WEEK_SCHEDULE[[Friday]:[Period]],2,TRUE))))))))))</f>
        <v/>
      </c>
      <c r="J1123" s="41" t="str">
        <f t="shared" ca="1" si="56"/>
        <v/>
      </c>
      <c r="K1123" s="41" t="str">
        <f>IF($A1123 &lt;&gt; "",VLOOKUP($A1123,'Student reference sheet'!$A$2:$V$2329, 7,FALSE), "")</f>
        <v/>
      </c>
      <c r="L1123" s="30" t="str">
        <f>IF($A1123 ="", "", VLOOKUP($A1123, 'Student reference sheet'!$A$2:$Z$2603,23,FALSE))</f>
        <v/>
      </c>
      <c r="M1123" s="30" t="str">
        <f>IF($A1123 ="", "", VLOOKUP($A1123, 'Student reference sheet'!$A$2:$Z$2603,24,FALSE))</f>
        <v/>
      </c>
      <c r="N1123" s="30" t="str">
        <f>IF($A1123 ="", "", VLOOKUP($A1123, 'Student reference sheet'!$A$2:$Z$2603,26,FALSE))</f>
        <v/>
      </c>
      <c r="O1123" s="30" t="str">
        <f>IF($A1123 ="", "", VLOOKUP($A1123, 'Student reference sheet'!$A$2:$Z$2603,25,FALSE))</f>
        <v/>
      </c>
      <c r="P1123" s="39" t="str">
        <f>IF($A1123 = "", "", IF(OR(VLOOKUP($A1123,'Student reference sheet'!$A$2:$V$2400,8,FALSE) = "R",  VLOOKUP($A1123,'Student reference sheet'!$A$2:$V$2400,8,FALSE) = "L"), "X", ""))</f>
        <v/>
      </c>
      <c r="Q1123" s="39" t="str">
        <f>IF($A1123 ="", "", VLOOKUP($A1123, 'Student reference sheet'!$A$2:$V$2603,22,FALSE))</f>
        <v/>
      </c>
      <c r="R1123" s="39" t="str">
        <f>IF($A1123 &lt;&gt; "",VLOOKUP($A1123,'Student reference sheet'!$A$2:$V$2329, 5,FALSE), "")</f>
        <v/>
      </c>
      <c r="S1123" s="39" t="str">
        <f>IF($A1123 &lt;&gt; "",VLOOKUP($A1123,'Student reference sheet'!$A$2:$V$2329, 6,FALSE), "")</f>
        <v/>
      </c>
      <c r="T1123" s="30" t="str">
        <f>IF($A1123 = "","",
IF(VLOOKUP($A1123,'Student reference sheet'!$A$2:$V$2329, 10,FALSE) = "Y", "Hispanic",
IF(VLOOKUP($A1123,'Student reference sheet'!$A$2:$V$2329,11,FALSE) &lt;&gt; "",
IF(VLOOKUP($A1123,'Student reference sheet'!$A$2:$V$2329,11,FALSE) = "UNK", "Unknown", VLOOKUP(VALUE(VLOOKUP($A1123,'Student reference sheet'!$A$2:$V$2329,11,FALSE)),'Ethnicity Reference'!$A$2:$B$22,2,FALSE)),
IF(VLOOKUP($A1123,'Student reference sheet'!$A$2:$V$2329,9,FALSE) &lt;&gt; "", VLOOKUP(VALUE(VLOOKUP($A1123,'Student reference sheet'!$A$2:$V$2329,9,FALSE)),'Ethnicity Reference'!$A$2:$B$22,2,FALSE),"Unknown"))))</f>
        <v/>
      </c>
      <c r="U1123" s="35"/>
    </row>
    <row r="1124" spans="1:21" ht="15.75">
      <c r="A1124" s="47"/>
      <c r="B1124" s="33"/>
      <c r="C1124" s="39" t="str">
        <f>IF($A1124 &lt;&gt; "",VLOOKUP($A1124,'Student reference sheet'!$A$2:$V$2329, 3,FALSE), "")</f>
        <v/>
      </c>
      <c r="D1124" s="39" t="str">
        <f>IF($A1124 &lt;&gt; "",VLOOKUP($A1124,'Student reference sheet'!$A$2:$V$2329, 2,FALSE), "")</f>
        <v/>
      </c>
      <c r="E1124" s="35"/>
      <c r="F1124" s="34"/>
      <c r="G1124" s="40" t="str">
        <f t="shared" ca="1" si="54"/>
        <v/>
      </c>
      <c r="H1124" s="40" t="str">
        <f t="shared" ca="1" si="55"/>
        <v/>
      </c>
      <c r="I1124" s="36" t="str">
        <f>IF($A1124 = "", "",
IF(COUNTIF(MINIMUM_DAY_DATES[], Attendance!J1124) &gt; 0, VLOOKUP(Attendance!$G1124,MINIMUM_DAY_PERIOD_SCHEDULE[], 2,TRUE),
IF(COUNTIF(RALLY_DATES[], Attendance!J1124) &gt; 0, VLOOKUP(Attendance!$G1124,RALLY_PERIOD_SCHEDULE[], 2,TRUE),
IF(WEEKDAY(Attendance!$J1124) = 2,
       IF(COUNTIF(FINALS_WEEK_MONDAY_DATE[],Attendance!$J1124) &gt; 0, VLOOKUP(Attendance!$G1124,FINALS_WEEK_MONDAY_PERIOD_SCHEDULE[],2,TRUE),
       VLOOKUP(Attendance!$G1124,REGULAR_WEEK_SCHEDULE[],6,TRUE)),
IF(WEEKDAY($J1124) = 3,
       IF(COUNTIF(FINALS_WEEK_TUESDAY_DATE[],Attendance!$J1124) &gt; 0, VLOOKUP(Attendance!$G1124,FINALS_WEEK_TUESDAY_PERIOD_SCHEDULE[],2,TRUE),
       VLOOKUP(Attendance!$G1124,REGULAR_WEEK_SCHEDULE[[Tuesday]:[Period]],5,TRUE)),
IF(WEEKDAY(Attendance!$J1124) = 4,
        IF(COUNTIF(BLOCK_WEDNESDAY_DATES[],Attendance!$J1124) &gt; 0, VLOOKUP(Attendance!$G1124,BLOCK_WEDNESDAY_PERIOD_SCHEDULE[],2,TRUE),
        IF(COUNTIF(FINALS_WEEK_WEDNESDAY_DATE[],Attendance!$J1124) &gt; 0, VLOOKUP(Attendance!$G1124,FINALS_WEEK_WEDNESDAY_PERIOD_SCHEDULE[],2,TRUE),
       VLOOKUP(Attendance!$G1124,REGULAR_WEEK_SCHEDULE[[Wednesday]:[Period]],4,TRUE))),
IF(WEEKDAY($J1124) = 5,
       IF(COUNTIF(BLOCK_THURSDAY_DATES[],Attendance!$J1124) &gt; 0, VLOOKUP(Attendance!$G1124,BLOCK_THURSDAY_PERIOD_SCHEDULE[],2,TRUE),
       IF(COUNTIF(FINALS_WEEK_THURSDAY_DATE[],Attendance!$J1124) &gt; 0, VLOOKUP(Attendance!$G1124,FINALS_WEEK_THURSDAY_PERIOD_SCHEDULE[],2,TRUE),
       VLOOKUP(Attendance!$G1124,REGULAR_WEEK_SCHEDULE[[Thursday]:[Period]],3,TRUE))),
IF(WEEKDAY(Attendance!$J1124) = 6,
       IF(COUNTIF(FINALS_WEEK_FRIDAY_DATE[],Attendance!$J1124) &gt; 0, VLOOKUP(Attendance!$G1124,FINALS_WEEK_FRIDAY_PERIOD_SCHEDULE[],2,TRUE),
       VLOOKUP(Attendance!$G1124,REGULAR_WEEK_SCHEDULE[[Friday]:[Period]],2,TRUE))))))))))</f>
        <v/>
      </c>
      <c r="J1124" s="41" t="str">
        <f t="shared" ca="1" si="56"/>
        <v/>
      </c>
      <c r="K1124" s="41" t="str">
        <f>IF($A1124 &lt;&gt; "",VLOOKUP($A1124,'Student reference sheet'!$A$2:$V$2329, 7,FALSE), "")</f>
        <v/>
      </c>
      <c r="L1124" s="30" t="str">
        <f>IF($A1124 ="", "", VLOOKUP($A1124, 'Student reference sheet'!$A$2:$Z$2603,23,FALSE))</f>
        <v/>
      </c>
      <c r="M1124" s="30" t="str">
        <f>IF($A1124 ="", "", VLOOKUP($A1124, 'Student reference sheet'!$A$2:$Z$2603,24,FALSE))</f>
        <v/>
      </c>
      <c r="N1124" s="30" t="str">
        <f>IF($A1124 ="", "", VLOOKUP($A1124, 'Student reference sheet'!$A$2:$Z$2603,26,FALSE))</f>
        <v/>
      </c>
      <c r="O1124" s="30" t="str">
        <f>IF($A1124 ="", "", VLOOKUP($A1124, 'Student reference sheet'!$A$2:$Z$2603,25,FALSE))</f>
        <v/>
      </c>
      <c r="P1124" s="39" t="str">
        <f>IF($A1124 = "", "", IF(OR(VLOOKUP($A1124,'Student reference sheet'!$A$2:$V$2400,8,FALSE) = "R",  VLOOKUP($A1124,'Student reference sheet'!$A$2:$V$2400,8,FALSE) = "L"), "X", ""))</f>
        <v/>
      </c>
      <c r="Q1124" s="39" t="str">
        <f>IF($A1124 ="", "", VLOOKUP($A1124, 'Student reference sheet'!$A$2:$V$2603,22,FALSE))</f>
        <v/>
      </c>
      <c r="R1124" s="39" t="str">
        <f>IF($A1124 &lt;&gt; "",VLOOKUP($A1124,'Student reference sheet'!$A$2:$V$2329, 5,FALSE), "")</f>
        <v/>
      </c>
      <c r="S1124" s="39" t="str">
        <f>IF($A1124 &lt;&gt; "",VLOOKUP($A1124,'Student reference sheet'!$A$2:$V$2329, 6,FALSE), "")</f>
        <v/>
      </c>
      <c r="T1124" s="30" t="str">
        <f>IF($A1124 = "","",
IF(VLOOKUP($A1124,'Student reference sheet'!$A$2:$V$2329, 10,FALSE) = "Y", "Hispanic",
IF(VLOOKUP($A1124,'Student reference sheet'!$A$2:$V$2329,11,FALSE) &lt;&gt; "",
IF(VLOOKUP($A1124,'Student reference sheet'!$A$2:$V$2329,11,FALSE) = "UNK", "Unknown", VLOOKUP(VALUE(VLOOKUP($A1124,'Student reference sheet'!$A$2:$V$2329,11,FALSE)),'Ethnicity Reference'!$A$2:$B$22,2,FALSE)),
IF(VLOOKUP($A1124,'Student reference sheet'!$A$2:$V$2329,9,FALSE) &lt;&gt; "", VLOOKUP(VALUE(VLOOKUP($A1124,'Student reference sheet'!$A$2:$V$2329,9,FALSE)),'Ethnicity Reference'!$A$2:$B$22,2,FALSE),"Unknown"))))</f>
        <v/>
      </c>
      <c r="U1124" s="35"/>
    </row>
    <row r="1125" spans="1:21" ht="15.75">
      <c r="A1125" s="47"/>
      <c r="B1125" s="33"/>
      <c r="C1125" s="39" t="str">
        <f>IF($A1125 &lt;&gt; "",VLOOKUP($A1125,'Student reference sheet'!$A$2:$V$2329, 3,FALSE), "")</f>
        <v/>
      </c>
      <c r="D1125" s="39" t="str">
        <f>IF($A1125 &lt;&gt; "",VLOOKUP($A1125,'Student reference sheet'!$A$2:$V$2329, 2,FALSE), "")</f>
        <v/>
      </c>
      <c r="E1125" s="35"/>
      <c r="F1125" s="34"/>
      <c r="G1125" s="40" t="str">
        <f t="shared" ca="1" si="54"/>
        <v/>
      </c>
      <c r="H1125" s="40" t="str">
        <f t="shared" ca="1" si="55"/>
        <v/>
      </c>
      <c r="I1125" s="36" t="str">
        <f>IF($A1125 = "", "",
IF(COUNTIF(MINIMUM_DAY_DATES[], Attendance!J1125) &gt; 0, VLOOKUP(Attendance!$G1125,MINIMUM_DAY_PERIOD_SCHEDULE[], 2,TRUE),
IF(COUNTIF(RALLY_DATES[], Attendance!J1125) &gt; 0, VLOOKUP(Attendance!$G1125,RALLY_PERIOD_SCHEDULE[], 2,TRUE),
IF(WEEKDAY(Attendance!$J1125) = 2,
       IF(COUNTIF(FINALS_WEEK_MONDAY_DATE[],Attendance!$J1125) &gt; 0, VLOOKUP(Attendance!$G1125,FINALS_WEEK_MONDAY_PERIOD_SCHEDULE[],2,TRUE),
       VLOOKUP(Attendance!$G1125,REGULAR_WEEK_SCHEDULE[],6,TRUE)),
IF(WEEKDAY($J1125) = 3,
       IF(COUNTIF(FINALS_WEEK_TUESDAY_DATE[],Attendance!$J1125) &gt; 0, VLOOKUP(Attendance!$G1125,FINALS_WEEK_TUESDAY_PERIOD_SCHEDULE[],2,TRUE),
       VLOOKUP(Attendance!$G1125,REGULAR_WEEK_SCHEDULE[[Tuesday]:[Period]],5,TRUE)),
IF(WEEKDAY(Attendance!$J1125) = 4,
        IF(COUNTIF(BLOCK_WEDNESDAY_DATES[],Attendance!$J1125) &gt; 0, VLOOKUP(Attendance!$G1125,BLOCK_WEDNESDAY_PERIOD_SCHEDULE[],2,TRUE),
        IF(COUNTIF(FINALS_WEEK_WEDNESDAY_DATE[],Attendance!$J1125) &gt; 0, VLOOKUP(Attendance!$G1125,FINALS_WEEK_WEDNESDAY_PERIOD_SCHEDULE[],2,TRUE),
       VLOOKUP(Attendance!$G1125,REGULAR_WEEK_SCHEDULE[[Wednesday]:[Period]],4,TRUE))),
IF(WEEKDAY($J1125) = 5,
       IF(COUNTIF(BLOCK_THURSDAY_DATES[],Attendance!$J1125) &gt; 0, VLOOKUP(Attendance!$G1125,BLOCK_THURSDAY_PERIOD_SCHEDULE[],2,TRUE),
       IF(COUNTIF(FINALS_WEEK_THURSDAY_DATE[],Attendance!$J1125) &gt; 0, VLOOKUP(Attendance!$G1125,FINALS_WEEK_THURSDAY_PERIOD_SCHEDULE[],2,TRUE),
       VLOOKUP(Attendance!$G1125,REGULAR_WEEK_SCHEDULE[[Thursday]:[Period]],3,TRUE))),
IF(WEEKDAY(Attendance!$J1125) = 6,
       IF(COUNTIF(FINALS_WEEK_FRIDAY_DATE[],Attendance!$J1125) &gt; 0, VLOOKUP(Attendance!$G1125,FINALS_WEEK_FRIDAY_PERIOD_SCHEDULE[],2,TRUE),
       VLOOKUP(Attendance!$G1125,REGULAR_WEEK_SCHEDULE[[Friday]:[Period]],2,TRUE))))))))))</f>
        <v/>
      </c>
      <c r="J1125" s="41" t="str">
        <f t="shared" ca="1" si="56"/>
        <v/>
      </c>
      <c r="K1125" s="41" t="str">
        <f>IF($A1125 &lt;&gt; "",VLOOKUP($A1125,'Student reference sheet'!$A$2:$V$2329, 7,FALSE), "")</f>
        <v/>
      </c>
      <c r="L1125" s="30" t="str">
        <f>IF($A1125 ="", "", VLOOKUP($A1125, 'Student reference sheet'!$A$2:$Z$2603,23,FALSE))</f>
        <v/>
      </c>
      <c r="M1125" s="30" t="str">
        <f>IF($A1125 ="", "", VLOOKUP($A1125, 'Student reference sheet'!$A$2:$Z$2603,24,FALSE))</f>
        <v/>
      </c>
      <c r="N1125" s="30" t="str">
        <f>IF($A1125 ="", "", VLOOKUP($A1125, 'Student reference sheet'!$A$2:$Z$2603,26,FALSE))</f>
        <v/>
      </c>
      <c r="O1125" s="30" t="str">
        <f>IF($A1125 ="", "", VLOOKUP($A1125, 'Student reference sheet'!$A$2:$Z$2603,25,FALSE))</f>
        <v/>
      </c>
      <c r="P1125" s="39" t="str">
        <f>IF($A1125 = "", "", IF(OR(VLOOKUP($A1125,'Student reference sheet'!$A$2:$V$2400,8,FALSE) = "R",  VLOOKUP($A1125,'Student reference sheet'!$A$2:$V$2400,8,FALSE) = "L"), "X", ""))</f>
        <v/>
      </c>
      <c r="Q1125" s="39" t="str">
        <f>IF($A1125 ="", "", VLOOKUP($A1125, 'Student reference sheet'!$A$2:$V$2603,22,FALSE))</f>
        <v/>
      </c>
      <c r="R1125" s="39" t="str">
        <f>IF($A1125 &lt;&gt; "",VLOOKUP($A1125,'Student reference sheet'!$A$2:$V$2329, 5,FALSE), "")</f>
        <v/>
      </c>
      <c r="S1125" s="39" t="str">
        <f>IF($A1125 &lt;&gt; "",VLOOKUP($A1125,'Student reference sheet'!$A$2:$V$2329, 6,FALSE), "")</f>
        <v/>
      </c>
      <c r="T1125" s="30" t="str">
        <f>IF($A1125 = "","",
IF(VLOOKUP($A1125,'Student reference sheet'!$A$2:$V$2329, 10,FALSE) = "Y", "Hispanic",
IF(VLOOKUP($A1125,'Student reference sheet'!$A$2:$V$2329,11,FALSE) &lt;&gt; "",
IF(VLOOKUP($A1125,'Student reference sheet'!$A$2:$V$2329,11,FALSE) = "UNK", "Unknown", VLOOKUP(VALUE(VLOOKUP($A1125,'Student reference sheet'!$A$2:$V$2329,11,FALSE)),'Ethnicity Reference'!$A$2:$B$22,2,FALSE)),
IF(VLOOKUP($A1125,'Student reference sheet'!$A$2:$V$2329,9,FALSE) &lt;&gt; "", VLOOKUP(VALUE(VLOOKUP($A1125,'Student reference sheet'!$A$2:$V$2329,9,FALSE)),'Ethnicity Reference'!$A$2:$B$22,2,FALSE),"Unknown"))))</f>
        <v/>
      </c>
      <c r="U1125" s="35"/>
    </row>
    <row r="1126" spans="1:21" ht="15.75">
      <c r="A1126" s="47"/>
      <c r="B1126" s="33"/>
      <c r="C1126" s="39" t="str">
        <f>IF($A1126 &lt;&gt; "",VLOOKUP($A1126,'Student reference sheet'!$A$2:$V$2329, 3,FALSE), "")</f>
        <v/>
      </c>
      <c r="D1126" s="39" t="str">
        <f>IF($A1126 &lt;&gt; "",VLOOKUP($A1126,'Student reference sheet'!$A$2:$V$2329, 2,FALSE), "")</f>
        <v/>
      </c>
      <c r="E1126" s="35"/>
      <c r="F1126" s="34"/>
      <c r="G1126" s="40" t="str">
        <f t="shared" ca="1" si="54"/>
        <v/>
      </c>
      <c r="H1126" s="40" t="str">
        <f t="shared" ca="1" si="55"/>
        <v/>
      </c>
      <c r="I1126" s="36" t="str">
        <f>IF($A1126 = "", "",
IF(COUNTIF(MINIMUM_DAY_DATES[], Attendance!J1126) &gt; 0, VLOOKUP(Attendance!$G1126,MINIMUM_DAY_PERIOD_SCHEDULE[], 2,TRUE),
IF(COUNTIF(RALLY_DATES[], Attendance!J1126) &gt; 0, VLOOKUP(Attendance!$G1126,RALLY_PERIOD_SCHEDULE[], 2,TRUE),
IF(WEEKDAY(Attendance!$J1126) = 2,
       IF(COUNTIF(FINALS_WEEK_MONDAY_DATE[],Attendance!$J1126) &gt; 0, VLOOKUP(Attendance!$G1126,FINALS_WEEK_MONDAY_PERIOD_SCHEDULE[],2,TRUE),
       VLOOKUP(Attendance!$G1126,REGULAR_WEEK_SCHEDULE[],6,TRUE)),
IF(WEEKDAY($J1126) = 3,
       IF(COUNTIF(FINALS_WEEK_TUESDAY_DATE[],Attendance!$J1126) &gt; 0, VLOOKUP(Attendance!$G1126,FINALS_WEEK_TUESDAY_PERIOD_SCHEDULE[],2,TRUE),
       VLOOKUP(Attendance!$G1126,REGULAR_WEEK_SCHEDULE[[Tuesday]:[Period]],5,TRUE)),
IF(WEEKDAY(Attendance!$J1126) = 4,
        IF(COUNTIF(BLOCK_WEDNESDAY_DATES[],Attendance!$J1126) &gt; 0, VLOOKUP(Attendance!$G1126,BLOCK_WEDNESDAY_PERIOD_SCHEDULE[],2,TRUE),
        IF(COUNTIF(FINALS_WEEK_WEDNESDAY_DATE[],Attendance!$J1126) &gt; 0, VLOOKUP(Attendance!$G1126,FINALS_WEEK_WEDNESDAY_PERIOD_SCHEDULE[],2,TRUE),
       VLOOKUP(Attendance!$G1126,REGULAR_WEEK_SCHEDULE[[Wednesday]:[Period]],4,TRUE))),
IF(WEEKDAY($J1126) = 5,
       IF(COUNTIF(BLOCK_THURSDAY_DATES[],Attendance!$J1126) &gt; 0, VLOOKUP(Attendance!$G1126,BLOCK_THURSDAY_PERIOD_SCHEDULE[],2,TRUE),
       IF(COUNTIF(FINALS_WEEK_THURSDAY_DATE[],Attendance!$J1126) &gt; 0, VLOOKUP(Attendance!$G1126,FINALS_WEEK_THURSDAY_PERIOD_SCHEDULE[],2,TRUE),
       VLOOKUP(Attendance!$G1126,REGULAR_WEEK_SCHEDULE[[Thursday]:[Period]],3,TRUE))),
IF(WEEKDAY(Attendance!$J1126) = 6,
       IF(COUNTIF(FINALS_WEEK_FRIDAY_DATE[],Attendance!$J1126) &gt; 0, VLOOKUP(Attendance!$G1126,FINALS_WEEK_FRIDAY_PERIOD_SCHEDULE[],2,TRUE),
       VLOOKUP(Attendance!$G1126,REGULAR_WEEK_SCHEDULE[[Friday]:[Period]],2,TRUE))))))))))</f>
        <v/>
      </c>
      <c r="J1126" s="41" t="str">
        <f t="shared" ca="1" si="56"/>
        <v/>
      </c>
      <c r="K1126" s="41" t="str">
        <f>IF($A1126 &lt;&gt; "",VLOOKUP($A1126,'Student reference sheet'!$A$2:$V$2329, 7,FALSE), "")</f>
        <v/>
      </c>
      <c r="L1126" s="30" t="str">
        <f>IF($A1126 ="", "", VLOOKUP($A1126, 'Student reference sheet'!$A$2:$Z$2603,23,FALSE))</f>
        <v/>
      </c>
      <c r="M1126" s="30" t="str">
        <f>IF($A1126 ="", "", VLOOKUP($A1126, 'Student reference sheet'!$A$2:$Z$2603,24,FALSE))</f>
        <v/>
      </c>
      <c r="N1126" s="30" t="str">
        <f>IF($A1126 ="", "", VLOOKUP($A1126, 'Student reference sheet'!$A$2:$Z$2603,26,FALSE))</f>
        <v/>
      </c>
      <c r="O1126" s="30" t="str">
        <f>IF($A1126 ="", "", VLOOKUP($A1126, 'Student reference sheet'!$A$2:$Z$2603,25,FALSE))</f>
        <v/>
      </c>
      <c r="P1126" s="39" t="str">
        <f>IF($A1126 = "", "", IF(OR(VLOOKUP($A1126,'Student reference sheet'!$A$2:$V$2400,8,FALSE) = "R",  VLOOKUP($A1126,'Student reference sheet'!$A$2:$V$2400,8,FALSE) = "L"), "X", ""))</f>
        <v/>
      </c>
      <c r="Q1126" s="39" t="str">
        <f>IF($A1126 ="", "", VLOOKUP($A1126, 'Student reference sheet'!$A$2:$V$2603,22,FALSE))</f>
        <v/>
      </c>
      <c r="R1126" s="39" t="str">
        <f>IF($A1126 &lt;&gt; "",VLOOKUP($A1126,'Student reference sheet'!$A$2:$V$2329, 5,FALSE), "")</f>
        <v/>
      </c>
      <c r="S1126" s="39" t="str">
        <f>IF($A1126 &lt;&gt; "",VLOOKUP($A1126,'Student reference sheet'!$A$2:$V$2329, 6,FALSE), "")</f>
        <v/>
      </c>
      <c r="T1126" s="30" t="str">
        <f>IF($A1126 = "","",
IF(VLOOKUP($A1126,'Student reference sheet'!$A$2:$V$2329, 10,FALSE) = "Y", "Hispanic",
IF(VLOOKUP($A1126,'Student reference sheet'!$A$2:$V$2329,11,FALSE) &lt;&gt; "",
IF(VLOOKUP($A1126,'Student reference sheet'!$A$2:$V$2329,11,FALSE) = "UNK", "Unknown", VLOOKUP(VALUE(VLOOKUP($A1126,'Student reference sheet'!$A$2:$V$2329,11,FALSE)),'Ethnicity Reference'!$A$2:$B$22,2,FALSE)),
IF(VLOOKUP($A1126,'Student reference sheet'!$A$2:$V$2329,9,FALSE) &lt;&gt; "", VLOOKUP(VALUE(VLOOKUP($A1126,'Student reference sheet'!$A$2:$V$2329,9,FALSE)),'Ethnicity Reference'!$A$2:$B$22,2,FALSE),"Unknown"))))</f>
        <v/>
      </c>
      <c r="U1126" s="35"/>
    </row>
    <row r="1127" spans="1:21" ht="15.75">
      <c r="A1127" s="47"/>
      <c r="B1127" s="33"/>
      <c r="C1127" s="39" t="str">
        <f>IF($A1127 &lt;&gt; "",VLOOKUP($A1127,'Student reference sheet'!$A$2:$V$2329, 3,FALSE), "")</f>
        <v/>
      </c>
      <c r="D1127" s="39" t="str">
        <f>IF($A1127 &lt;&gt; "",VLOOKUP($A1127,'Student reference sheet'!$A$2:$V$2329, 2,FALSE), "")</f>
        <v/>
      </c>
      <c r="E1127" s="35"/>
      <c r="F1127" s="34"/>
      <c r="G1127" s="40" t="str">
        <f t="shared" ca="1" si="54"/>
        <v/>
      </c>
      <c r="H1127" s="40" t="str">
        <f t="shared" ca="1" si="55"/>
        <v/>
      </c>
      <c r="I1127" s="36" t="str">
        <f>IF($A1127 = "", "",
IF(COUNTIF(MINIMUM_DAY_DATES[], Attendance!J1127) &gt; 0, VLOOKUP(Attendance!$G1127,MINIMUM_DAY_PERIOD_SCHEDULE[], 2,TRUE),
IF(COUNTIF(RALLY_DATES[], Attendance!J1127) &gt; 0, VLOOKUP(Attendance!$G1127,RALLY_PERIOD_SCHEDULE[], 2,TRUE),
IF(WEEKDAY(Attendance!$J1127) = 2,
       IF(COUNTIF(FINALS_WEEK_MONDAY_DATE[],Attendance!$J1127) &gt; 0, VLOOKUP(Attendance!$G1127,FINALS_WEEK_MONDAY_PERIOD_SCHEDULE[],2,TRUE),
       VLOOKUP(Attendance!$G1127,REGULAR_WEEK_SCHEDULE[],6,TRUE)),
IF(WEEKDAY($J1127) = 3,
       IF(COUNTIF(FINALS_WEEK_TUESDAY_DATE[],Attendance!$J1127) &gt; 0, VLOOKUP(Attendance!$G1127,FINALS_WEEK_TUESDAY_PERIOD_SCHEDULE[],2,TRUE),
       VLOOKUP(Attendance!$G1127,REGULAR_WEEK_SCHEDULE[[Tuesday]:[Period]],5,TRUE)),
IF(WEEKDAY(Attendance!$J1127) = 4,
        IF(COUNTIF(BLOCK_WEDNESDAY_DATES[],Attendance!$J1127) &gt; 0, VLOOKUP(Attendance!$G1127,BLOCK_WEDNESDAY_PERIOD_SCHEDULE[],2,TRUE),
        IF(COUNTIF(FINALS_WEEK_WEDNESDAY_DATE[],Attendance!$J1127) &gt; 0, VLOOKUP(Attendance!$G1127,FINALS_WEEK_WEDNESDAY_PERIOD_SCHEDULE[],2,TRUE),
       VLOOKUP(Attendance!$G1127,REGULAR_WEEK_SCHEDULE[[Wednesday]:[Period]],4,TRUE))),
IF(WEEKDAY($J1127) = 5,
       IF(COUNTIF(BLOCK_THURSDAY_DATES[],Attendance!$J1127) &gt; 0, VLOOKUP(Attendance!$G1127,BLOCK_THURSDAY_PERIOD_SCHEDULE[],2,TRUE),
       IF(COUNTIF(FINALS_WEEK_THURSDAY_DATE[],Attendance!$J1127) &gt; 0, VLOOKUP(Attendance!$G1127,FINALS_WEEK_THURSDAY_PERIOD_SCHEDULE[],2,TRUE),
       VLOOKUP(Attendance!$G1127,REGULAR_WEEK_SCHEDULE[[Thursday]:[Period]],3,TRUE))),
IF(WEEKDAY(Attendance!$J1127) = 6,
       IF(COUNTIF(FINALS_WEEK_FRIDAY_DATE[],Attendance!$J1127) &gt; 0, VLOOKUP(Attendance!$G1127,FINALS_WEEK_FRIDAY_PERIOD_SCHEDULE[],2,TRUE),
       VLOOKUP(Attendance!$G1127,REGULAR_WEEK_SCHEDULE[[Friday]:[Period]],2,TRUE))))))))))</f>
        <v/>
      </c>
      <c r="J1127" s="41" t="str">
        <f t="shared" ca="1" si="56"/>
        <v/>
      </c>
      <c r="K1127" s="41" t="str">
        <f>IF($A1127 &lt;&gt; "",VLOOKUP($A1127,'Student reference sheet'!$A$2:$V$2329, 7,FALSE), "")</f>
        <v/>
      </c>
      <c r="L1127" s="30" t="str">
        <f>IF($A1127 ="", "", VLOOKUP($A1127, 'Student reference sheet'!$A$2:$Z$2603,23,FALSE))</f>
        <v/>
      </c>
      <c r="M1127" s="30" t="str">
        <f>IF($A1127 ="", "", VLOOKUP($A1127, 'Student reference sheet'!$A$2:$Z$2603,24,FALSE))</f>
        <v/>
      </c>
      <c r="N1127" s="30" t="str">
        <f>IF($A1127 ="", "", VLOOKUP($A1127, 'Student reference sheet'!$A$2:$Z$2603,26,FALSE))</f>
        <v/>
      </c>
      <c r="O1127" s="30" t="str">
        <f>IF($A1127 ="", "", VLOOKUP($A1127, 'Student reference sheet'!$A$2:$Z$2603,25,FALSE))</f>
        <v/>
      </c>
      <c r="P1127" s="39" t="str">
        <f>IF($A1127 = "", "", IF(OR(VLOOKUP($A1127,'Student reference sheet'!$A$2:$V$2400,8,FALSE) = "R",  VLOOKUP($A1127,'Student reference sheet'!$A$2:$V$2400,8,FALSE) = "L"), "X", ""))</f>
        <v/>
      </c>
      <c r="Q1127" s="39" t="str">
        <f>IF($A1127 ="", "", VLOOKUP($A1127, 'Student reference sheet'!$A$2:$V$2603,22,FALSE))</f>
        <v/>
      </c>
      <c r="R1127" s="39" t="str">
        <f>IF($A1127 &lt;&gt; "",VLOOKUP($A1127,'Student reference sheet'!$A$2:$V$2329, 5,FALSE), "")</f>
        <v/>
      </c>
      <c r="S1127" s="39" t="str">
        <f>IF($A1127 &lt;&gt; "",VLOOKUP($A1127,'Student reference sheet'!$A$2:$V$2329, 6,FALSE), "")</f>
        <v/>
      </c>
      <c r="T1127" s="30" t="str">
        <f>IF($A1127 = "","",
IF(VLOOKUP($A1127,'Student reference sheet'!$A$2:$V$2329, 10,FALSE) = "Y", "Hispanic",
IF(VLOOKUP($A1127,'Student reference sheet'!$A$2:$V$2329,11,FALSE) &lt;&gt; "",
IF(VLOOKUP($A1127,'Student reference sheet'!$A$2:$V$2329,11,FALSE) = "UNK", "Unknown", VLOOKUP(VALUE(VLOOKUP($A1127,'Student reference sheet'!$A$2:$V$2329,11,FALSE)),'Ethnicity Reference'!$A$2:$B$22,2,FALSE)),
IF(VLOOKUP($A1127,'Student reference sheet'!$A$2:$V$2329,9,FALSE) &lt;&gt; "", VLOOKUP(VALUE(VLOOKUP($A1127,'Student reference sheet'!$A$2:$V$2329,9,FALSE)),'Ethnicity Reference'!$A$2:$B$22,2,FALSE),"Unknown"))))</f>
        <v/>
      </c>
      <c r="U1127" s="35"/>
    </row>
    <row r="1128" spans="1:21" ht="15.75">
      <c r="A1128" s="47"/>
      <c r="B1128" s="33"/>
      <c r="C1128" s="39" t="str">
        <f>IF($A1128 &lt;&gt; "",VLOOKUP($A1128,'Student reference sheet'!$A$2:$V$2329, 3,FALSE), "")</f>
        <v/>
      </c>
      <c r="D1128" s="39" t="str">
        <f>IF($A1128 &lt;&gt; "",VLOOKUP($A1128,'Student reference sheet'!$A$2:$V$2329, 2,FALSE), "")</f>
        <v/>
      </c>
      <c r="E1128" s="35"/>
      <c r="F1128" s="34"/>
      <c r="G1128" s="40" t="str">
        <f t="shared" ca="1" si="54"/>
        <v/>
      </c>
      <c r="H1128" s="40" t="str">
        <f t="shared" ca="1" si="55"/>
        <v/>
      </c>
      <c r="I1128" s="36" t="str">
        <f>IF($A1128 = "", "",
IF(COUNTIF(MINIMUM_DAY_DATES[], Attendance!J1128) &gt; 0, VLOOKUP(Attendance!$G1128,MINIMUM_DAY_PERIOD_SCHEDULE[], 2,TRUE),
IF(COUNTIF(RALLY_DATES[], Attendance!J1128) &gt; 0, VLOOKUP(Attendance!$G1128,RALLY_PERIOD_SCHEDULE[], 2,TRUE),
IF(WEEKDAY(Attendance!$J1128) = 2,
       IF(COUNTIF(FINALS_WEEK_MONDAY_DATE[],Attendance!$J1128) &gt; 0, VLOOKUP(Attendance!$G1128,FINALS_WEEK_MONDAY_PERIOD_SCHEDULE[],2,TRUE),
       VLOOKUP(Attendance!$G1128,REGULAR_WEEK_SCHEDULE[],6,TRUE)),
IF(WEEKDAY($J1128) = 3,
       IF(COUNTIF(FINALS_WEEK_TUESDAY_DATE[],Attendance!$J1128) &gt; 0, VLOOKUP(Attendance!$G1128,FINALS_WEEK_TUESDAY_PERIOD_SCHEDULE[],2,TRUE),
       VLOOKUP(Attendance!$G1128,REGULAR_WEEK_SCHEDULE[[Tuesday]:[Period]],5,TRUE)),
IF(WEEKDAY(Attendance!$J1128) = 4,
        IF(COUNTIF(BLOCK_WEDNESDAY_DATES[],Attendance!$J1128) &gt; 0, VLOOKUP(Attendance!$G1128,BLOCK_WEDNESDAY_PERIOD_SCHEDULE[],2,TRUE),
        IF(COUNTIF(FINALS_WEEK_WEDNESDAY_DATE[],Attendance!$J1128) &gt; 0, VLOOKUP(Attendance!$G1128,FINALS_WEEK_WEDNESDAY_PERIOD_SCHEDULE[],2,TRUE),
       VLOOKUP(Attendance!$G1128,REGULAR_WEEK_SCHEDULE[[Wednesday]:[Period]],4,TRUE))),
IF(WEEKDAY($J1128) = 5,
       IF(COUNTIF(BLOCK_THURSDAY_DATES[],Attendance!$J1128) &gt; 0, VLOOKUP(Attendance!$G1128,BLOCK_THURSDAY_PERIOD_SCHEDULE[],2,TRUE),
       IF(COUNTIF(FINALS_WEEK_THURSDAY_DATE[],Attendance!$J1128) &gt; 0, VLOOKUP(Attendance!$G1128,FINALS_WEEK_THURSDAY_PERIOD_SCHEDULE[],2,TRUE),
       VLOOKUP(Attendance!$G1128,REGULAR_WEEK_SCHEDULE[[Thursday]:[Period]],3,TRUE))),
IF(WEEKDAY(Attendance!$J1128) = 6,
       IF(COUNTIF(FINALS_WEEK_FRIDAY_DATE[],Attendance!$J1128) &gt; 0, VLOOKUP(Attendance!$G1128,FINALS_WEEK_FRIDAY_PERIOD_SCHEDULE[],2,TRUE),
       VLOOKUP(Attendance!$G1128,REGULAR_WEEK_SCHEDULE[[Friday]:[Period]],2,TRUE))))))))))</f>
        <v/>
      </c>
      <c r="J1128" s="41" t="str">
        <f t="shared" ca="1" si="56"/>
        <v/>
      </c>
      <c r="K1128" s="41" t="str">
        <f>IF($A1128 &lt;&gt; "",VLOOKUP($A1128,'Student reference sheet'!$A$2:$V$2329, 7,FALSE), "")</f>
        <v/>
      </c>
      <c r="L1128" s="30" t="str">
        <f>IF($A1128 ="", "", VLOOKUP($A1128, 'Student reference sheet'!$A$2:$Z$2603,23,FALSE))</f>
        <v/>
      </c>
      <c r="M1128" s="30" t="str">
        <f>IF($A1128 ="", "", VLOOKUP($A1128, 'Student reference sheet'!$A$2:$Z$2603,24,FALSE))</f>
        <v/>
      </c>
      <c r="N1128" s="30" t="str">
        <f>IF($A1128 ="", "", VLOOKUP($A1128, 'Student reference sheet'!$A$2:$Z$2603,26,FALSE))</f>
        <v/>
      </c>
      <c r="O1128" s="30" t="str">
        <f>IF($A1128 ="", "", VLOOKUP($A1128, 'Student reference sheet'!$A$2:$Z$2603,25,FALSE))</f>
        <v/>
      </c>
      <c r="P1128" s="39" t="str">
        <f>IF($A1128 = "", "", IF(OR(VLOOKUP($A1128,'Student reference sheet'!$A$2:$V$2400,8,FALSE) = "R",  VLOOKUP($A1128,'Student reference sheet'!$A$2:$V$2400,8,FALSE) = "L"), "X", ""))</f>
        <v/>
      </c>
      <c r="Q1128" s="39" t="str">
        <f>IF($A1128 ="", "", VLOOKUP($A1128, 'Student reference sheet'!$A$2:$V$2603,22,FALSE))</f>
        <v/>
      </c>
      <c r="R1128" s="39" t="str">
        <f>IF($A1128 &lt;&gt; "",VLOOKUP($A1128,'Student reference sheet'!$A$2:$V$2329, 5,FALSE), "")</f>
        <v/>
      </c>
      <c r="S1128" s="39" t="str">
        <f>IF($A1128 &lt;&gt; "",VLOOKUP($A1128,'Student reference sheet'!$A$2:$V$2329, 6,FALSE), "")</f>
        <v/>
      </c>
      <c r="T1128" s="30" t="str">
        <f>IF($A1128 = "","",
IF(VLOOKUP($A1128,'Student reference sheet'!$A$2:$V$2329, 10,FALSE) = "Y", "Hispanic",
IF(VLOOKUP($A1128,'Student reference sheet'!$A$2:$V$2329,11,FALSE) &lt;&gt; "",
IF(VLOOKUP($A1128,'Student reference sheet'!$A$2:$V$2329,11,FALSE) = "UNK", "Unknown", VLOOKUP(VALUE(VLOOKUP($A1128,'Student reference sheet'!$A$2:$V$2329,11,FALSE)),'Ethnicity Reference'!$A$2:$B$22,2,FALSE)),
IF(VLOOKUP($A1128,'Student reference sheet'!$A$2:$V$2329,9,FALSE) &lt;&gt; "", VLOOKUP(VALUE(VLOOKUP($A1128,'Student reference sheet'!$A$2:$V$2329,9,FALSE)),'Ethnicity Reference'!$A$2:$B$22,2,FALSE),"Unknown"))))</f>
        <v/>
      </c>
      <c r="U1128" s="35"/>
    </row>
    <row r="1129" spans="1:21" ht="15.75">
      <c r="A1129" s="47"/>
      <c r="B1129" s="33"/>
      <c r="C1129" s="39" t="str">
        <f>IF($A1129 &lt;&gt; "",VLOOKUP($A1129,'Student reference sheet'!$A$2:$V$2329, 3,FALSE), "")</f>
        <v/>
      </c>
      <c r="D1129" s="39" t="str">
        <f>IF($A1129 &lt;&gt; "",VLOOKUP($A1129,'Student reference sheet'!$A$2:$V$2329, 2,FALSE), "")</f>
        <v/>
      </c>
      <c r="E1129" s="35"/>
      <c r="F1129" s="34"/>
      <c r="G1129" s="40" t="str">
        <f t="shared" ca="1" si="54"/>
        <v/>
      </c>
      <c r="H1129" s="40" t="str">
        <f t="shared" ca="1" si="55"/>
        <v/>
      </c>
      <c r="I1129" s="36" t="str">
        <f>IF($A1129 = "", "",
IF(COUNTIF(MINIMUM_DAY_DATES[], Attendance!J1129) &gt; 0, VLOOKUP(Attendance!$G1129,MINIMUM_DAY_PERIOD_SCHEDULE[], 2,TRUE),
IF(COUNTIF(RALLY_DATES[], Attendance!J1129) &gt; 0, VLOOKUP(Attendance!$G1129,RALLY_PERIOD_SCHEDULE[], 2,TRUE),
IF(WEEKDAY(Attendance!$J1129) = 2,
       IF(COUNTIF(FINALS_WEEK_MONDAY_DATE[],Attendance!$J1129) &gt; 0, VLOOKUP(Attendance!$G1129,FINALS_WEEK_MONDAY_PERIOD_SCHEDULE[],2,TRUE),
       VLOOKUP(Attendance!$G1129,REGULAR_WEEK_SCHEDULE[],6,TRUE)),
IF(WEEKDAY($J1129) = 3,
       IF(COUNTIF(FINALS_WEEK_TUESDAY_DATE[],Attendance!$J1129) &gt; 0, VLOOKUP(Attendance!$G1129,FINALS_WEEK_TUESDAY_PERIOD_SCHEDULE[],2,TRUE),
       VLOOKUP(Attendance!$G1129,REGULAR_WEEK_SCHEDULE[[Tuesday]:[Period]],5,TRUE)),
IF(WEEKDAY(Attendance!$J1129) = 4,
        IF(COUNTIF(BLOCK_WEDNESDAY_DATES[],Attendance!$J1129) &gt; 0, VLOOKUP(Attendance!$G1129,BLOCK_WEDNESDAY_PERIOD_SCHEDULE[],2,TRUE),
        IF(COUNTIF(FINALS_WEEK_WEDNESDAY_DATE[],Attendance!$J1129) &gt; 0, VLOOKUP(Attendance!$G1129,FINALS_WEEK_WEDNESDAY_PERIOD_SCHEDULE[],2,TRUE),
       VLOOKUP(Attendance!$G1129,REGULAR_WEEK_SCHEDULE[[Wednesday]:[Period]],4,TRUE))),
IF(WEEKDAY($J1129) = 5,
       IF(COUNTIF(BLOCK_THURSDAY_DATES[],Attendance!$J1129) &gt; 0, VLOOKUP(Attendance!$G1129,BLOCK_THURSDAY_PERIOD_SCHEDULE[],2,TRUE),
       IF(COUNTIF(FINALS_WEEK_THURSDAY_DATE[],Attendance!$J1129) &gt; 0, VLOOKUP(Attendance!$G1129,FINALS_WEEK_THURSDAY_PERIOD_SCHEDULE[],2,TRUE),
       VLOOKUP(Attendance!$G1129,REGULAR_WEEK_SCHEDULE[[Thursday]:[Period]],3,TRUE))),
IF(WEEKDAY(Attendance!$J1129) = 6,
       IF(COUNTIF(FINALS_WEEK_FRIDAY_DATE[],Attendance!$J1129) &gt; 0, VLOOKUP(Attendance!$G1129,FINALS_WEEK_FRIDAY_PERIOD_SCHEDULE[],2,TRUE),
       VLOOKUP(Attendance!$G1129,REGULAR_WEEK_SCHEDULE[[Friday]:[Period]],2,TRUE))))))))))</f>
        <v/>
      </c>
      <c r="J1129" s="41" t="str">
        <f t="shared" ca="1" si="56"/>
        <v/>
      </c>
      <c r="K1129" s="41" t="str">
        <f>IF($A1129 &lt;&gt; "",VLOOKUP($A1129,'Student reference sheet'!$A$2:$V$2329, 7,FALSE), "")</f>
        <v/>
      </c>
      <c r="L1129" s="30" t="str">
        <f>IF($A1129 ="", "", VLOOKUP($A1129, 'Student reference sheet'!$A$2:$Z$2603,23,FALSE))</f>
        <v/>
      </c>
      <c r="M1129" s="30" t="str">
        <f>IF($A1129 ="", "", VLOOKUP($A1129, 'Student reference sheet'!$A$2:$Z$2603,24,FALSE))</f>
        <v/>
      </c>
      <c r="N1129" s="30" t="str">
        <f>IF($A1129 ="", "", VLOOKUP($A1129, 'Student reference sheet'!$A$2:$Z$2603,26,FALSE))</f>
        <v/>
      </c>
      <c r="O1129" s="30" t="str">
        <f>IF($A1129 ="", "", VLOOKUP($A1129, 'Student reference sheet'!$A$2:$Z$2603,25,FALSE))</f>
        <v/>
      </c>
      <c r="P1129" s="39" t="str">
        <f>IF($A1129 = "", "", IF(OR(VLOOKUP($A1129,'Student reference sheet'!$A$2:$V$2400,8,FALSE) = "R",  VLOOKUP($A1129,'Student reference sheet'!$A$2:$V$2400,8,FALSE) = "L"), "X", ""))</f>
        <v/>
      </c>
      <c r="Q1129" s="39" t="str">
        <f>IF($A1129 ="", "", VLOOKUP($A1129, 'Student reference sheet'!$A$2:$V$2603,22,FALSE))</f>
        <v/>
      </c>
      <c r="R1129" s="39" t="str">
        <f>IF($A1129 &lt;&gt; "",VLOOKUP($A1129,'Student reference sheet'!$A$2:$V$2329, 5,FALSE), "")</f>
        <v/>
      </c>
      <c r="S1129" s="39" t="str">
        <f>IF($A1129 &lt;&gt; "",VLOOKUP($A1129,'Student reference sheet'!$A$2:$V$2329, 6,FALSE), "")</f>
        <v/>
      </c>
      <c r="T1129" s="30" t="str">
        <f>IF($A1129 = "","",
IF(VLOOKUP($A1129,'Student reference sheet'!$A$2:$V$2329, 10,FALSE) = "Y", "Hispanic",
IF(VLOOKUP($A1129,'Student reference sheet'!$A$2:$V$2329,11,FALSE) &lt;&gt; "",
IF(VLOOKUP($A1129,'Student reference sheet'!$A$2:$V$2329,11,FALSE) = "UNK", "Unknown", VLOOKUP(VALUE(VLOOKUP($A1129,'Student reference sheet'!$A$2:$V$2329,11,FALSE)),'Ethnicity Reference'!$A$2:$B$22,2,FALSE)),
IF(VLOOKUP($A1129,'Student reference sheet'!$A$2:$V$2329,9,FALSE) &lt;&gt; "", VLOOKUP(VALUE(VLOOKUP($A1129,'Student reference sheet'!$A$2:$V$2329,9,FALSE)),'Ethnicity Reference'!$A$2:$B$22,2,FALSE),"Unknown"))))</f>
        <v/>
      </c>
      <c r="U1129" s="35"/>
    </row>
    <row r="1130" spans="1:21" ht="15.75">
      <c r="A1130" s="47"/>
      <c r="B1130" s="33"/>
      <c r="C1130" s="39" t="str">
        <f>IF($A1130 &lt;&gt; "",VLOOKUP($A1130,'Student reference sheet'!$A$2:$V$2329, 3,FALSE), "")</f>
        <v/>
      </c>
      <c r="D1130" s="39" t="str">
        <f>IF($A1130 &lt;&gt; "",VLOOKUP($A1130,'Student reference sheet'!$A$2:$V$2329, 2,FALSE), "")</f>
        <v/>
      </c>
      <c r="E1130" s="35"/>
      <c r="F1130" s="34"/>
      <c r="G1130" s="40" t="str">
        <f t="shared" ca="1" si="54"/>
        <v/>
      </c>
      <c r="H1130" s="40" t="str">
        <f t="shared" ca="1" si="55"/>
        <v/>
      </c>
      <c r="I1130" s="36" t="str">
        <f>IF($A1130 = "", "",
IF(COUNTIF(MINIMUM_DAY_DATES[], Attendance!J1130) &gt; 0, VLOOKUP(Attendance!$G1130,MINIMUM_DAY_PERIOD_SCHEDULE[], 2,TRUE),
IF(COUNTIF(RALLY_DATES[], Attendance!J1130) &gt; 0, VLOOKUP(Attendance!$G1130,RALLY_PERIOD_SCHEDULE[], 2,TRUE),
IF(WEEKDAY(Attendance!$J1130) = 2,
       IF(COUNTIF(FINALS_WEEK_MONDAY_DATE[],Attendance!$J1130) &gt; 0, VLOOKUP(Attendance!$G1130,FINALS_WEEK_MONDAY_PERIOD_SCHEDULE[],2,TRUE),
       VLOOKUP(Attendance!$G1130,REGULAR_WEEK_SCHEDULE[],6,TRUE)),
IF(WEEKDAY($J1130) = 3,
       IF(COUNTIF(FINALS_WEEK_TUESDAY_DATE[],Attendance!$J1130) &gt; 0, VLOOKUP(Attendance!$G1130,FINALS_WEEK_TUESDAY_PERIOD_SCHEDULE[],2,TRUE),
       VLOOKUP(Attendance!$G1130,REGULAR_WEEK_SCHEDULE[[Tuesday]:[Period]],5,TRUE)),
IF(WEEKDAY(Attendance!$J1130) = 4,
        IF(COUNTIF(BLOCK_WEDNESDAY_DATES[],Attendance!$J1130) &gt; 0, VLOOKUP(Attendance!$G1130,BLOCK_WEDNESDAY_PERIOD_SCHEDULE[],2,TRUE),
        IF(COUNTIF(FINALS_WEEK_WEDNESDAY_DATE[],Attendance!$J1130) &gt; 0, VLOOKUP(Attendance!$G1130,FINALS_WEEK_WEDNESDAY_PERIOD_SCHEDULE[],2,TRUE),
       VLOOKUP(Attendance!$G1130,REGULAR_WEEK_SCHEDULE[[Wednesday]:[Period]],4,TRUE))),
IF(WEEKDAY($J1130) = 5,
       IF(COUNTIF(BLOCK_THURSDAY_DATES[],Attendance!$J1130) &gt; 0, VLOOKUP(Attendance!$G1130,BLOCK_THURSDAY_PERIOD_SCHEDULE[],2,TRUE),
       IF(COUNTIF(FINALS_WEEK_THURSDAY_DATE[],Attendance!$J1130) &gt; 0, VLOOKUP(Attendance!$G1130,FINALS_WEEK_THURSDAY_PERIOD_SCHEDULE[],2,TRUE),
       VLOOKUP(Attendance!$G1130,REGULAR_WEEK_SCHEDULE[[Thursday]:[Period]],3,TRUE))),
IF(WEEKDAY(Attendance!$J1130) = 6,
       IF(COUNTIF(FINALS_WEEK_FRIDAY_DATE[],Attendance!$J1130) &gt; 0, VLOOKUP(Attendance!$G1130,FINALS_WEEK_FRIDAY_PERIOD_SCHEDULE[],2,TRUE),
       VLOOKUP(Attendance!$G1130,REGULAR_WEEK_SCHEDULE[[Friday]:[Period]],2,TRUE))))))))))</f>
        <v/>
      </c>
      <c r="J1130" s="41" t="str">
        <f t="shared" ca="1" si="56"/>
        <v/>
      </c>
      <c r="K1130" s="41" t="str">
        <f>IF($A1130 &lt;&gt; "",VLOOKUP($A1130,'Student reference sheet'!$A$2:$V$2329, 7,FALSE), "")</f>
        <v/>
      </c>
      <c r="L1130" s="30" t="str">
        <f>IF($A1130 ="", "", VLOOKUP($A1130, 'Student reference sheet'!$A$2:$Z$2603,23,FALSE))</f>
        <v/>
      </c>
      <c r="M1130" s="30" t="str">
        <f>IF($A1130 ="", "", VLOOKUP($A1130, 'Student reference sheet'!$A$2:$Z$2603,24,FALSE))</f>
        <v/>
      </c>
      <c r="N1130" s="30" t="str">
        <f>IF($A1130 ="", "", VLOOKUP($A1130, 'Student reference sheet'!$A$2:$Z$2603,26,FALSE))</f>
        <v/>
      </c>
      <c r="O1130" s="30" t="str">
        <f>IF($A1130 ="", "", VLOOKUP($A1130, 'Student reference sheet'!$A$2:$Z$2603,25,FALSE))</f>
        <v/>
      </c>
      <c r="P1130" s="39" t="str">
        <f>IF($A1130 = "", "", IF(OR(VLOOKUP($A1130,'Student reference sheet'!$A$2:$V$2400,8,FALSE) = "R",  VLOOKUP($A1130,'Student reference sheet'!$A$2:$V$2400,8,FALSE) = "L"), "X", ""))</f>
        <v/>
      </c>
      <c r="Q1130" s="39" t="str">
        <f>IF($A1130 ="", "", VLOOKUP($A1130, 'Student reference sheet'!$A$2:$V$2603,22,FALSE))</f>
        <v/>
      </c>
      <c r="R1130" s="39" t="str">
        <f>IF($A1130 &lt;&gt; "",VLOOKUP($A1130,'Student reference sheet'!$A$2:$V$2329, 5,FALSE), "")</f>
        <v/>
      </c>
      <c r="S1130" s="39" t="str">
        <f>IF($A1130 &lt;&gt; "",VLOOKUP($A1130,'Student reference sheet'!$A$2:$V$2329, 6,FALSE), "")</f>
        <v/>
      </c>
      <c r="T1130" s="30" t="str">
        <f>IF($A1130 = "","",
IF(VLOOKUP($A1130,'Student reference sheet'!$A$2:$V$2329, 10,FALSE) = "Y", "Hispanic",
IF(VLOOKUP($A1130,'Student reference sheet'!$A$2:$V$2329,11,FALSE) &lt;&gt; "",
IF(VLOOKUP($A1130,'Student reference sheet'!$A$2:$V$2329,11,FALSE) = "UNK", "Unknown", VLOOKUP(VALUE(VLOOKUP($A1130,'Student reference sheet'!$A$2:$V$2329,11,FALSE)),'Ethnicity Reference'!$A$2:$B$22,2,FALSE)),
IF(VLOOKUP($A1130,'Student reference sheet'!$A$2:$V$2329,9,FALSE) &lt;&gt; "", VLOOKUP(VALUE(VLOOKUP($A1130,'Student reference sheet'!$A$2:$V$2329,9,FALSE)),'Ethnicity Reference'!$A$2:$B$22,2,FALSE),"Unknown"))))</f>
        <v/>
      </c>
      <c r="U1130" s="35"/>
    </row>
    <row r="1131" spans="1:21" ht="15.75">
      <c r="A1131" s="47"/>
      <c r="B1131" s="33"/>
      <c r="C1131" s="39" t="str">
        <f>IF($A1131 &lt;&gt; "",VLOOKUP($A1131,'Student reference sheet'!$A$2:$V$2329, 3,FALSE), "")</f>
        <v/>
      </c>
      <c r="D1131" s="39" t="str">
        <f>IF($A1131 &lt;&gt; "",VLOOKUP($A1131,'Student reference sheet'!$A$2:$V$2329, 2,FALSE), "")</f>
        <v/>
      </c>
      <c r="E1131" s="35"/>
      <c r="F1131" s="34"/>
      <c r="G1131" s="40" t="str">
        <f t="shared" ca="1" si="54"/>
        <v/>
      </c>
      <c r="H1131" s="40" t="str">
        <f t="shared" ca="1" si="55"/>
        <v/>
      </c>
      <c r="I1131" s="36" t="str">
        <f>IF($A1131 = "", "",
IF(COUNTIF(MINIMUM_DAY_DATES[], Attendance!J1131) &gt; 0, VLOOKUP(Attendance!$G1131,MINIMUM_DAY_PERIOD_SCHEDULE[], 2,TRUE),
IF(COUNTIF(RALLY_DATES[], Attendance!J1131) &gt; 0, VLOOKUP(Attendance!$G1131,RALLY_PERIOD_SCHEDULE[], 2,TRUE),
IF(WEEKDAY(Attendance!$J1131) = 2,
       IF(COUNTIF(FINALS_WEEK_MONDAY_DATE[],Attendance!$J1131) &gt; 0, VLOOKUP(Attendance!$G1131,FINALS_WEEK_MONDAY_PERIOD_SCHEDULE[],2,TRUE),
       VLOOKUP(Attendance!$G1131,REGULAR_WEEK_SCHEDULE[],6,TRUE)),
IF(WEEKDAY($J1131) = 3,
       IF(COUNTIF(FINALS_WEEK_TUESDAY_DATE[],Attendance!$J1131) &gt; 0, VLOOKUP(Attendance!$G1131,FINALS_WEEK_TUESDAY_PERIOD_SCHEDULE[],2,TRUE),
       VLOOKUP(Attendance!$G1131,REGULAR_WEEK_SCHEDULE[[Tuesday]:[Period]],5,TRUE)),
IF(WEEKDAY(Attendance!$J1131) = 4,
        IF(COUNTIF(BLOCK_WEDNESDAY_DATES[],Attendance!$J1131) &gt; 0, VLOOKUP(Attendance!$G1131,BLOCK_WEDNESDAY_PERIOD_SCHEDULE[],2,TRUE),
        IF(COUNTIF(FINALS_WEEK_WEDNESDAY_DATE[],Attendance!$J1131) &gt; 0, VLOOKUP(Attendance!$G1131,FINALS_WEEK_WEDNESDAY_PERIOD_SCHEDULE[],2,TRUE),
       VLOOKUP(Attendance!$G1131,REGULAR_WEEK_SCHEDULE[[Wednesday]:[Period]],4,TRUE))),
IF(WEEKDAY($J1131) = 5,
       IF(COUNTIF(BLOCK_THURSDAY_DATES[],Attendance!$J1131) &gt; 0, VLOOKUP(Attendance!$G1131,BLOCK_THURSDAY_PERIOD_SCHEDULE[],2,TRUE),
       IF(COUNTIF(FINALS_WEEK_THURSDAY_DATE[],Attendance!$J1131) &gt; 0, VLOOKUP(Attendance!$G1131,FINALS_WEEK_THURSDAY_PERIOD_SCHEDULE[],2,TRUE),
       VLOOKUP(Attendance!$G1131,REGULAR_WEEK_SCHEDULE[[Thursday]:[Period]],3,TRUE))),
IF(WEEKDAY(Attendance!$J1131) = 6,
       IF(COUNTIF(FINALS_WEEK_FRIDAY_DATE[],Attendance!$J1131) &gt; 0, VLOOKUP(Attendance!$G1131,FINALS_WEEK_FRIDAY_PERIOD_SCHEDULE[],2,TRUE),
       VLOOKUP(Attendance!$G1131,REGULAR_WEEK_SCHEDULE[[Friday]:[Period]],2,TRUE))))))))))</f>
        <v/>
      </c>
      <c r="J1131" s="41" t="str">
        <f t="shared" ca="1" si="56"/>
        <v/>
      </c>
      <c r="K1131" s="41" t="str">
        <f>IF($A1131 &lt;&gt; "",VLOOKUP($A1131,'Student reference sheet'!$A$2:$V$2329, 7,FALSE), "")</f>
        <v/>
      </c>
      <c r="L1131" s="30" t="str">
        <f>IF($A1131 ="", "", VLOOKUP($A1131, 'Student reference sheet'!$A$2:$Z$2603,23,FALSE))</f>
        <v/>
      </c>
      <c r="M1131" s="30" t="str">
        <f>IF($A1131 ="", "", VLOOKUP($A1131, 'Student reference sheet'!$A$2:$Z$2603,24,FALSE))</f>
        <v/>
      </c>
      <c r="N1131" s="30" t="str">
        <f>IF($A1131 ="", "", VLOOKUP($A1131, 'Student reference sheet'!$A$2:$Z$2603,26,FALSE))</f>
        <v/>
      </c>
      <c r="O1131" s="30" t="str">
        <f>IF($A1131 ="", "", VLOOKUP($A1131, 'Student reference sheet'!$A$2:$Z$2603,25,FALSE))</f>
        <v/>
      </c>
      <c r="P1131" s="39" t="str">
        <f>IF($A1131 = "", "", IF(OR(VLOOKUP($A1131,'Student reference sheet'!$A$2:$V$2400,8,FALSE) = "R",  VLOOKUP($A1131,'Student reference sheet'!$A$2:$V$2400,8,FALSE) = "L"), "X", ""))</f>
        <v/>
      </c>
      <c r="Q1131" s="39" t="str">
        <f>IF($A1131 ="", "", VLOOKUP($A1131, 'Student reference sheet'!$A$2:$V$2603,22,FALSE))</f>
        <v/>
      </c>
      <c r="R1131" s="39" t="str">
        <f>IF($A1131 &lt;&gt; "",VLOOKUP($A1131,'Student reference sheet'!$A$2:$V$2329, 5,FALSE), "")</f>
        <v/>
      </c>
      <c r="S1131" s="39" t="str">
        <f>IF($A1131 &lt;&gt; "",VLOOKUP($A1131,'Student reference sheet'!$A$2:$V$2329, 6,FALSE), "")</f>
        <v/>
      </c>
      <c r="T1131" s="30" t="str">
        <f>IF($A1131 = "","",
IF(VLOOKUP($A1131,'Student reference sheet'!$A$2:$V$2329, 10,FALSE) = "Y", "Hispanic",
IF(VLOOKUP($A1131,'Student reference sheet'!$A$2:$V$2329,11,FALSE) &lt;&gt; "",
IF(VLOOKUP($A1131,'Student reference sheet'!$A$2:$V$2329,11,FALSE) = "UNK", "Unknown", VLOOKUP(VALUE(VLOOKUP($A1131,'Student reference sheet'!$A$2:$V$2329,11,FALSE)),'Ethnicity Reference'!$A$2:$B$22,2,FALSE)),
IF(VLOOKUP($A1131,'Student reference sheet'!$A$2:$V$2329,9,FALSE) &lt;&gt; "", VLOOKUP(VALUE(VLOOKUP($A1131,'Student reference sheet'!$A$2:$V$2329,9,FALSE)),'Ethnicity Reference'!$A$2:$B$22,2,FALSE),"Unknown"))))</f>
        <v/>
      </c>
      <c r="U1131" s="35"/>
    </row>
    <row r="1132" spans="1:21" ht="15.75">
      <c r="A1132" s="47"/>
      <c r="B1132" s="33"/>
      <c r="C1132" s="39" t="str">
        <f>IF($A1132 &lt;&gt; "",VLOOKUP($A1132,'Student reference sheet'!$A$2:$V$2329, 3,FALSE), "")</f>
        <v/>
      </c>
      <c r="D1132" s="39" t="str">
        <f>IF($A1132 &lt;&gt; "",VLOOKUP($A1132,'Student reference sheet'!$A$2:$V$2329, 2,FALSE), "")</f>
        <v/>
      </c>
      <c r="E1132" s="35"/>
      <c r="F1132" s="34"/>
      <c r="G1132" s="40" t="str">
        <f t="shared" ca="1" si="54"/>
        <v/>
      </c>
      <c r="H1132" s="40" t="str">
        <f t="shared" ca="1" si="55"/>
        <v/>
      </c>
      <c r="I1132" s="36" t="str">
        <f>IF($A1132 = "", "",
IF(COUNTIF(MINIMUM_DAY_DATES[], Attendance!J1132) &gt; 0, VLOOKUP(Attendance!$G1132,MINIMUM_DAY_PERIOD_SCHEDULE[], 2,TRUE),
IF(COUNTIF(RALLY_DATES[], Attendance!J1132) &gt; 0, VLOOKUP(Attendance!$G1132,RALLY_PERIOD_SCHEDULE[], 2,TRUE),
IF(WEEKDAY(Attendance!$J1132) = 2,
       IF(COUNTIF(FINALS_WEEK_MONDAY_DATE[],Attendance!$J1132) &gt; 0, VLOOKUP(Attendance!$G1132,FINALS_WEEK_MONDAY_PERIOD_SCHEDULE[],2,TRUE),
       VLOOKUP(Attendance!$G1132,REGULAR_WEEK_SCHEDULE[],6,TRUE)),
IF(WEEKDAY($J1132) = 3,
       IF(COUNTIF(FINALS_WEEK_TUESDAY_DATE[],Attendance!$J1132) &gt; 0, VLOOKUP(Attendance!$G1132,FINALS_WEEK_TUESDAY_PERIOD_SCHEDULE[],2,TRUE),
       VLOOKUP(Attendance!$G1132,REGULAR_WEEK_SCHEDULE[[Tuesday]:[Period]],5,TRUE)),
IF(WEEKDAY(Attendance!$J1132) = 4,
        IF(COUNTIF(BLOCK_WEDNESDAY_DATES[],Attendance!$J1132) &gt; 0, VLOOKUP(Attendance!$G1132,BLOCK_WEDNESDAY_PERIOD_SCHEDULE[],2,TRUE),
        IF(COUNTIF(FINALS_WEEK_WEDNESDAY_DATE[],Attendance!$J1132) &gt; 0, VLOOKUP(Attendance!$G1132,FINALS_WEEK_WEDNESDAY_PERIOD_SCHEDULE[],2,TRUE),
       VLOOKUP(Attendance!$G1132,REGULAR_WEEK_SCHEDULE[[Wednesday]:[Period]],4,TRUE))),
IF(WEEKDAY($J1132) = 5,
       IF(COUNTIF(BLOCK_THURSDAY_DATES[],Attendance!$J1132) &gt; 0, VLOOKUP(Attendance!$G1132,BLOCK_THURSDAY_PERIOD_SCHEDULE[],2,TRUE),
       IF(COUNTIF(FINALS_WEEK_THURSDAY_DATE[],Attendance!$J1132) &gt; 0, VLOOKUP(Attendance!$G1132,FINALS_WEEK_THURSDAY_PERIOD_SCHEDULE[],2,TRUE),
       VLOOKUP(Attendance!$G1132,REGULAR_WEEK_SCHEDULE[[Thursday]:[Period]],3,TRUE))),
IF(WEEKDAY(Attendance!$J1132) = 6,
       IF(COUNTIF(FINALS_WEEK_FRIDAY_DATE[],Attendance!$J1132) &gt; 0, VLOOKUP(Attendance!$G1132,FINALS_WEEK_FRIDAY_PERIOD_SCHEDULE[],2,TRUE),
       VLOOKUP(Attendance!$G1132,REGULAR_WEEK_SCHEDULE[[Friday]:[Period]],2,TRUE))))))))))</f>
        <v/>
      </c>
      <c r="J1132" s="41" t="str">
        <f t="shared" ca="1" si="56"/>
        <v/>
      </c>
      <c r="K1132" s="41" t="str">
        <f>IF($A1132 &lt;&gt; "",VLOOKUP($A1132,'Student reference sheet'!$A$2:$V$2329, 7,FALSE), "")</f>
        <v/>
      </c>
      <c r="L1132" s="30" t="str">
        <f>IF($A1132 ="", "", VLOOKUP($A1132, 'Student reference sheet'!$A$2:$Z$2603,23,FALSE))</f>
        <v/>
      </c>
      <c r="M1132" s="30" t="str">
        <f>IF($A1132 ="", "", VLOOKUP($A1132, 'Student reference sheet'!$A$2:$Z$2603,24,FALSE))</f>
        <v/>
      </c>
      <c r="N1132" s="30" t="str">
        <f>IF($A1132 ="", "", VLOOKUP($A1132, 'Student reference sheet'!$A$2:$Z$2603,26,FALSE))</f>
        <v/>
      </c>
      <c r="O1132" s="30" t="str">
        <f>IF($A1132 ="", "", VLOOKUP($A1132, 'Student reference sheet'!$A$2:$Z$2603,25,FALSE))</f>
        <v/>
      </c>
      <c r="P1132" s="39" t="str">
        <f>IF($A1132 = "", "", IF(OR(VLOOKUP($A1132,'Student reference sheet'!$A$2:$V$2400,8,FALSE) = "R",  VLOOKUP($A1132,'Student reference sheet'!$A$2:$V$2400,8,FALSE) = "L"), "X", ""))</f>
        <v/>
      </c>
      <c r="Q1132" s="39" t="str">
        <f>IF($A1132 ="", "", VLOOKUP($A1132, 'Student reference sheet'!$A$2:$V$2603,22,FALSE))</f>
        <v/>
      </c>
      <c r="R1132" s="39" t="str">
        <f>IF($A1132 &lt;&gt; "",VLOOKUP($A1132,'Student reference sheet'!$A$2:$V$2329, 5,FALSE), "")</f>
        <v/>
      </c>
      <c r="S1132" s="39" t="str">
        <f>IF($A1132 &lt;&gt; "",VLOOKUP($A1132,'Student reference sheet'!$A$2:$V$2329, 6,FALSE), "")</f>
        <v/>
      </c>
      <c r="T1132" s="30" t="str">
        <f>IF($A1132 = "","",
IF(VLOOKUP($A1132,'Student reference sheet'!$A$2:$V$2329, 10,FALSE) = "Y", "Hispanic",
IF(VLOOKUP($A1132,'Student reference sheet'!$A$2:$V$2329,11,FALSE) &lt;&gt; "",
IF(VLOOKUP($A1132,'Student reference sheet'!$A$2:$V$2329,11,FALSE) = "UNK", "Unknown", VLOOKUP(VALUE(VLOOKUP($A1132,'Student reference sheet'!$A$2:$V$2329,11,FALSE)),'Ethnicity Reference'!$A$2:$B$22,2,FALSE)),
IF(VLOOKUP($A1132,'Student reference sheet'!$A$2:$V$2329,9,FALSE) &lt;&gt; "", VLOOKUP(VALUE(VLOOKUP($A1132,'Student reference sheet'!$A$2:$V$2329,9,FALSE)),'Ethnicity Reference'!$A$2:$B$22,2,FALSE),"Unknown"))))</f>
        <v/>
      </c>
      <c r="U1132" s="35"/>
    </row>
    <row r="1133" spans="1:21" ht="15.75">
      <c r="A1133" s="47"/>
      <c r="B1133" s="33"/>
      <c r="C1133" s="39" t="str">
        <f>IF($A1133 &lt;&gt; "",VLOOKUP($A1133,'Student reference sheet'!$A$2:$V$2329, 3,FALSE), "")</f>
        <v/>
      </c>
      <c r="D1133" s="39" t="str">
        <f>IF($A1133 &lt;&gt; "",VLOOKUP($A1133,'Student reference sheet'!$A$2:$V$2329, 2,FALSE), "")</f>
        <v/>
      </c>
      <c r="E1133" s="35"/>
      <c r="F1133" s="34"/>
      <c r="G1133" s="40" t="str">
        <f t="shared" ca="1" si="54"/>
        <v/>
      </c>
      <c r="H1133" s="40" t="str">
        <f t="shared" ca="1" si="55"/>
        <v/>
      </c>
      <c r="I1133" s="36" t="str">
        <f>IF($A1133 = "", "",
IF(COUNTIF(MINIMUM_DAY_DATES[], Attendance!J1133) &gt; 0, VLOOKUP(Attendance!$G1133,MINIMUM_DAY_PERIOD_SCHEDULE[], 2,TRUE),
IF(COUNTIF(RALLY_DATES[], Attendance!J1133) &gt; 0, VLOOKUP(Attendance!$G1133,RALLY_PERIOD_SCHEDULE[], 2,TRUE),
IF(WEEKDAY(Attendance!$J1133) = 2,
       IF(COUNTIF(FINALS_WEEK_MONDAY_DATE[],Attendance!$J1133) &gt; 0, VLOOKUP(Attendance!$G1133,FINALS_WEEK_MONDAY_PERIOD_SCHEDULE[],2,TRUE),
       VLOOKUP(Attendance!$G1133,REGULAR_WEEK_SCHEDULE[],6,TRUE)),
IF(WEEKDAY($J1133) = 3,
       IF(COUNTIF(FINALS_WEEK_TUESDAY_DATE[],Attendance!$J1133) &gt; 0, VLOOKUP(Attendance!$G1133,FINALS_WEEK_TUESDAY_PERIOD_SCHEDULE[],2,TRUE),
       VLOOKUP(Attendance!$G1133,REGULAR_WEEK_SCHEDULE[[Tuesday]:[Period]],5,TRUE)),
IF(WEEKDAY(Attendance!$J1133) = 4,
        IF(COUNTIF(BLOCK_WEDNESDAY_DATES[],Attendance!$J1133) &gt; 0, VLOOKUP(Attendance!$G1133,BLOCK_WEDNESDAY_PERIOD_SCHEDULE[],2,TRUE),
        IF(COUNTIF(FINALS_WEEK_WEDNESDAY_DATE[],Attendance!$J1133) &gt; 0, VLOOKUP(Attendance!$G1133,FINALS_WEEK_WEDNESDAY_PERIOD_SCHEDULE[],2,TRUE),
       VLOOKUP(Attendance!$G1133,REGULAR_WEEK_SCHEDULE[[Wednesday]:[Period]],4,TRUE))),
IF(WEEKDAY($J1133) = 5,
       IF(COUNTIF(BLOCK_THURSDAY_DATES[],Attendance!$J1133) &gt; 0, VLOOKUP(Attendance!$G1133,BLOCK_THURSDAY_PERIOD_SCHEDULE[],2,TRUE),
       IF(COUNTIF(FINALS_WEEK_THURSDAY_DATE[],Attendance!$J1133) &gt; 0, VLOOKUP(Attendance!$G1133,FINALS_WEEK_THURSDAY_PERIOD_SCHEDULE[],2,TRUE),
       VLOOKUP(Attendance!$G1133,REGULAR_WEEK_SCHEDULE[[Thursday]:[Period]],3,TRUE))),
IF(WEEKDAY(Attendance!$J1133) = 6,
       IF(COUNTIF(FINALS_WEEK_FRIDAY_DATE[],Attendance!$J1133) &gt; 0, VLOOKUP(Attendance!$G1133,FINALS_WEEK_FRIDAY_PERIOD_SCHEDULE[],2,TRUE),
       VLOOKUP(Attendance!$G1133,REGULAR_WEEK_SCHEDULE[[Friday]:[Period]],2,TRUE))))))))))</f>
        <v/>
      </c>
      <c r="J1133" s="41" t="str">
        <f t="shared" ca="1" si="56"/>
        <v/>
      </c>
      <c r="K1133" s="41" t="str">
        <f>IF($A1133 &lt;&gt; "",VLOOKUP($A1133,'Student reference sheet'!$A$2:$V$2329, 7,FALSE), "")</f>
        <v/>
      </c>
      <c r="L1133" s="30" t="str">
        <f>IF($A1133 ="", "", VLOOKUP($A1133, 'Student reference sheet'!$A$2:$Z$2603,23,FALSE))</f>
        <v/>
      </c>
      <c r="M1133" s="30" t="str">
        <f>IF($A1133 ="", "", VLOOKUP($A1133, 'Student reference sheet'!$A$2:$Z$2603,24,FALSE))</f>
        <v/>
      </c>
      <c r="N1133" s="30" t="str">
        <f>IF($A1133 ="", "", VLOOKUP($A1133, 'Student reference sheet'!$A$2:$Z$2603,26,FALSE))</f>
        <v/>
      </c>
      <c r="O1133" s="30" t="str">
        <f>IF($A1133 ="", "", VLOOKUP($A1133, 'Student reference sheet'!$A$2:$Z$2603,25,FALSE))</f>
        <v/>
      </c>
      <c r="P1133" s="39" t="str">
        <f>IF($A1133 = "", "", IF(OR(VLOOKUP($A1133,'Student reference sheet'!$A$2:$V$2400,8,FALSE) = "R",  VLOOKUP($A1133,'Student reference sheet'!$A$2:$V$2400,8,FALSE) = "L"), "X", ""))</f>
        <v/>
      </c>
      <c r="Q1133" s="39" t="str">
        <f>IF($A1133 ="", "", VLOOKUP($A1133, 'Student reference sheet'!$A$2:$V$2603,22,FALSE))</f>
        <v/>
      </c>
      <c r="R1133" s="39" t="str">
        <f>IF($A1133 &lt;&gt; "",VLOOKUP($A1133,'Student reference sheet'!$A$2:$V$2329, 5,FALSE), "")</f>
        <v/>
      </c>
      <c r="S1133" s="39" t="str">
        <f>IF($A1133 &lt;&gt; "",VLOOKUP($A1133,'Student reference sheet'!$A$2:$V$2329, 6,FALSE), "")</f>
        <v/>
      </c>
      <c r="T1133" s="30" t="str">
        <f>IF($A1133 = "","",
IF(VLOOKUP($A1133,'Student reference sheet'!$A$2:$V$2329, 10,FALSE) = "Y", "Hispanic",
IF(VLOOKUP($A1133,'Student reference sheet'!$A$2:$V$2329,11,FALSE) &lt;&gt; "",
IF(VLOOKUP($A1133,'Student reference sheet'!$A$2:$V$2329,11,FALSE) = "UNK", "Unknown", VLOOKUP(VALUE(VLOOKUP($A1133,'Student reference sheet'!$A$2:$V$2329,11,FALSE)),'Ethnicity Reference'!$A$2:$B$22,2,FALSE)),
IF(VLOOKUP($A1133,'Student reference sheet'!$A$2:$V$2329,9,FALSE) &lt;&gt; "", VLOOKUP(VALUE(VLOOKUP($A1133,'Student reference sheet'!$A$2:$V$2329,9,FALSE)),'Ethnicity Reference'!$A$2:$B$22,2,FALSE),"Unknown"))))</f>
        <v/>
      </c>
      <c r="U1133" s="35"/>
    </row>
    <row r="1134" spans="1:21" ht="15.75">
      <c r="A1134" s="47"/>
      <c r="B1134" s="33"/>
      <c r="C1134" s="39" t="str">
        <f>IF($A1134 &lt;&gt; "",VLOOKUP($A1134,'Student reference sheet'!$A$2:$V$2329, 3,FALSE), "")</f>
        <v/>
      </c>
      <c r="D1134" s="39" t="str">
        <f>IF($A1134 &lt;&gt; "",VLOOKUP($A1134,'Student reference sheet'!$A$2:$V$2329, 2,FALSE), "")</f>
        <v/>
      </c>
      <c r="E1134" s="35"/>
      <c r="F1134" s="34"/>
      <c r="G1134" s="40" t="str">
        <f t="shared" ca="1" si="54"/>
        <v/>
      </c>
      <c r="H1134" s="40" t="str">
        <f t="shared" ca="1" si="55"/>
        <v/>
      </c>
      <c r="I1134" s="36" t="str">
        <f>IF($A1134 = "", "",
IF(COUNTIF(MINIMUM_DAY_DATES[], Attendance!J1134) &gt; 0, VLOOKUP(Attendance!$G1134,MINIMUM_DAY_PERIOD_SCHEDULE[], 2,TRUE),
IF(COUNTIF(RALLY_DATES[], Attendance!J1134) &gt; 0, VLOOKUP(Attendance!$G1134,RALLY_PERIOD_SCHEDULE[], 2,TRUE),
IF(WEEKDAY(Attendance!$J1134) = 2,
       IF(COUNTIF(FINALS_WEEK_MONDAY_DATE[],Attendance!$J1134) &gt; 0, VLOOKUP(Attendance!$G1134,FINALS_WEEK_MONDAY_PERIOD_SCHEDULE[],2,TRUE),
       VLOOKUP(Attendance!$G1134,REGULAR_WEEK_SCHEDULE[],6,TRUE)),
IF(WEEKDAY($J1134) = 3,
       IF(COUNTIF(FINALS_WEEK_TUESDAY_DATE[],Attendance!$J1134) &gt; 0, VLOOKUP(Attendance!$G1134,FINALS_WEEK_TUESDAY_PERIOD_SCHEDULE[],2,TRUE),
       VLOOKUP(Attendance!$G1134,REGULAR_WEEK_SCHEDULE[[Tuesday]:[Period]],5,TRUE)),
IF(WEEKDAY(Attendance!$J1134) = 4,
        IF(COUNTIF(BLOCK_WEDNESDAY_DATES[],Attendance!$J1134) &gt; 0, VLOOKUP(Attendance!$G1134,BLOCK_WEDNESDAY_PERIOD_SCHEDULE[],2,TRUE),
        IF(COUNTIF(FINALS_WEEK_WEDNESDAY_DATE[],Attendance!$J1134) &gt; 0, VLOOKUP(Attendance!$G1134,FINALS_WEEK_WEDNESDAY_PERIOD_SCHEDULE[],2,TRUE),
       VLOOKUP(Attendance!$G1134,REGULAR_WEEK_SCHEDULE[[Wednesday]:[Period]],4,TRUE))),
IF(WEEKDAY($J1134) = 5,
       IF(COUNTIF(BLOCK_THURSDAY_DATES[],Attendance!$J1134) &gt; 0, VLOOKUP(Attendance!$G1134,BLOCK_THURSDAY_PERIOD_SCHEDULE[],2,TRUE),
       IF(COUNTIF(FINALS_WEEK_THURSDAY_DATE[],Attendance!$J1134) &gt; 0, VLOOKUP(Attendance!$G1134,FINALS_WEEK_THURSDAY_PERIOD_SCHEDULE[],2,TRUE),
       VLOOKUP(Attendance!$G1134,REGULAR_WEEK_SCHEDULE[[Thursday]:[Period]],3,TRUE))),
IF(WEEKDAY(Attendance!$J1134) = 6,
       IF(COUNTIF(FINALS_WEEK_FRIDAY_DATE[],Attendance!$J1134) &gt; 0, VLOOKUP(Attendance!$G1134,FINALS_WEEK_FRIDAY_PERIOD_SCHEDULE[],2,TRUE),
       VLOOKUP(Attendance!$G1134,REGULAR_WEEK_SCHEDULE[[Friday]:[Period]],2,TRUE))))))))))</f>
        <v/>
      </c>
      <c r="J1134" s="41" t="str">
        <f t="shared" ca="1" si="56"/>
        <v/>
      </c>
      <c r="K1134" s="41" t="str">
        <f>IF($A1134 &lt;&gt; "",VLOOKUP($A1134,'Student reference sheet'!$A$2:$V$2329, 7,FALSE), "")</f>
        <v/>
      </c>
      <c r="L1134" s="30" t="str">
        <f>IF($A1134 ="", "", VLOOKUP($A1134, 'Student reference sheet'!$A$2:$Z$2603,23,FALSE))</f>
        <v/>
      </c>
      <c r="M1134" s="30" t="str">
        <f>IF($A1134 ="", "", VLOOKUP($A1134, 'Student reference sheet'!$A$2:$Z$2603,24,FALSE))</f>
        <v/>
      </c>
      <c r="N1134" s="30" t="str">
        <f>IF($A1134 ="", "", VLOOKUP($A1134, 'Student reference sheet'!$A$2:$Z$2603,26,FALSE))</f>
        <v/>
      </c>
      <c r="O1134" s="30" t="str">
        <f>IF($A1134 ="", "", VLOOKUP($A1134, 'Student reference sheet'!$A$2:$Z$2603,25,FALSE))</f>
        <v/>
      </c>
      <c r="P1134" s="39" t="str">
        <f>IF($A1134 = "", "", IF(OR(VLOOKUP($A1134,'Student reference sheet'!$A$2:$V$2400,8,FALSE) = "R",  VLOOKUP($A1134,'Student reference sheet'!$A$2:$V$2400,8,FALSE) = "L"), "X", ""))</f>
        <v/>
      </c>
      <c r="Q1134" s="39" t="str">
        <f>IF($A1134 ="", "", VLOOKUP($A1134, 'Student reference sheet'!$A$2:$V$2603,22,FALSE))</f>
        <v/>
      </c>
      <c r="R1134" s="39" t="str">
        <f>IF($A1134 &lt;&gt; "",VLOOKUP($A1134,'Student reference sheet'!$A$2:$V$2329, 5,FALSE), "")</f>
        <v/>
      </c>
      <c r="S1134" s="39" t="str">
        <f>IF($A1134 &lt;&gt; "",VLOOKUP($A1134,'Student reference sheet'!$A$2:$V$2329, 6,FALSE), "")</f>
        <v/>
      </c>
      <c r="T1134" s="30" t="str">
        <f>IF($A1134 = "","",
IF(VLOOKUP($A1134,'Student reference sheet'!$A$2:$V$2329, 10,FALSE) = "Y", "Hispanic",
IF(VLOOKUP($A1134,'Student reference sheet'!$A$2:$V$2329,11,FALSE) &lt;&gt; "",
IF(VLOOKUP($A1134,'Student reference sheet'!$A$2:$V$2329,11,FALSE) = "UNK", "Unknown", VLOOKUP(VALUE(VLOOKUP($A1134,'Student reference sheet'!$A$2:$V$2329,11,FALSE)),'Ethnicity Reference'!$A$2:$B$22,2,FALSE)),
IF(VLOOKUP($A1134,'Student reference sheet'!$A$2:$V$2329,9,FALSE) &lt;&gt; "", VLOOKUP(VALUE(VLOOKUP($A1134,'Student reference sheet'!$A$2:$V$2329,9,FALSE)),'Ethnicity Reference'!$A$2:$B$22,2,FALSE),"Unknown"))))</f>
        <v/>
      </c>
      <c r="U1134" s="35"/>
    </row>
    <row r="1135" spans="1:21" ht="15.75">
      <c r="A1135" s="47"/>
      <c r="B1135" s="33"/>
      <c r="C1135" s="39" t="str">
        <f>IF($A1135 &lt;&gt; "",VLOOKUP($A1135,'Student reference sheet'!$A$2:$V$2329, 3,FALSE), "")</f>
        <v/>
      </c>
      <c r="D1135" s="39" t="str">
        <f>IF($A1135 &lt;&gt; "",VLOOKUP($A1135,'Student reference sheet'!$A$2:$V$2329, 2,FALSE), "")</f>
        <v/>
      </c>
      <c r="E1135" s="35"/>
      <c r="F1135" s="34"/>
      <c r="G1135" s="40" t="str">
        <f t="shared" ca="1" si="54"/>
        <v/>
      </c>
      <c r="H1135" s="40" t="str">
        <f t="shared" ca="1" si="55"/>
        <v/>
      </c>
      <c r="I1135" s="36" t="str">
        <f>IF($A1135 = "", "",
IF(COUNTIF(MINIMUM_DAY_DATES[], Attendance!J1135) &gt; 0, VLOOKUP(Attendance!$G1135,MINIMUM_DAY_PERIOD_SCHEDULE[], 2,TRUE),
IF(COUNTIF(RALLY_DATES[], Attendance!J1135) &gt; 0, VLOOKUP(Attendance!$G1135,RALLY_PERIOD_SCHEDULE[], 2,TRUE),
IF(WEEKDAY(Attendance!$J1135) = 2,
       IF(COUNTIF(FINALS_WEEK_MONDAY_DATE[],Attendance!$J1135) &gt; 0, VLOOKUP(Attendance!$G1135,FINALS_WEEK_MONDAY_PERIOD_SCHEDULE[],2,TRUE),
       VLOOKUP(Attendance!$G1135,REGULAR_WEEK_SCHEDULE[],6,TRUE)),
IF(WEEKDAY($J1135) = 3,
       IF(COUNTIF(FINALS_WEEK_TUESDAY_DATE[],Attendance!$J1135) &gt; 0, VLOOKUP(Attendance!$G1135,FINALS_WEEK_TUESDAY_PERIOD_SCHEDULE[],2,TRUE),
       VLOOKUP(Attendance!$G1135,REGULAR_WEEK_SCHEDULE[[Tuesday]:[Period]],5,TRUE)),
IF(WEEKDAY(Attendance!$J1135) = 4,
        IF(COUNTIF(BLOCK_WEDNESDAY_DATES[],Attendance!$J1135) &gt; 0, VLOOKUP(Attendance!$G1135,BLOCK_WEDNESDAY_PERIOD_SCHEDULE[],2,TRUE),
        IF(COUNTIF(FINALS_WEEK_WEDNESDAY_DATE[],Attendance!$J1135) &gt; 0, VLOOKUP(Attendance!$G1135,FINALS_WEEK_WEDNESDAY_PERIOD_SCHEDULE[],2,TRUE),
       VLOOKUP(Attendance!$G1135,REGULAR_WEEK_SCHEDULE[[Wednesday]:[Period]],4,TRUE))),
IF(WEEKDAY($J1135) = 5,
       IF(COUNTIF(BLOCK_THURSDAY_DATES[],Attendance!$J1135) &gt; 0, VLOOKUP(Attendance!$G1135,BLOCK_THURSDAY_PERIOD_SCHEDULE[],2,TRUE),
       IF(COUNTIF(FINALS_WEEK_THURSDAY_DATE[],Attendance!$J1135) &gt; 0, VLOOKUP(Attendance!$G1135,FINALS_WEEK_THURSDAY_PERIOD_SCHEDULE[],2,TRUE),
       VLOOKUP(Attendance!$G1135,REGULAR_WEEK_SCHEDULE[[Thursday]:[Period]],3,TRUE))),
IF(WEEKDAY(Attendance!$J1135) = 6,
       IF(COUNTIF(FINALS_WEEK_FRIDAY_DATE[],Attendance!$J1135) &gt; 0, VLOOKUP(Attendance!$G1135,FINALS_WEEK_FRIDAY_PERIOD_SCHEDULE[],2,TRUE),
       VLOOKUP(Attendance!$G1135,REGULAR_WEEK_SCHEDULE[[Friday]:[Period]],2,TRUE))))))))))</f>
        <v/>
      </c>
      <c r="J1135" s="41" t="str">
        <f t="shared" ca="1" si="56"/>
        <v/>
      </c>
      <c r="K1135" s="41" t="str">
        <f>IF($A1135 &lt;&gt; "",VLOOKUP($A1135,'Student reference sheet'!$A$2:$V$2329, 7,FALSE), "")</f>
        <v/>
      </c>
      <c r="L1135" s="30" t="str">
        <f>IF($A1135 ="", "", VLOOKUP($A1135, 'Student reference sheet'!$A$2:$Z$2603,23,FALSE))</f>
        <v/>
      </c>
      <c r="M1135" s="30" t="str">
        <f>IF($A1135 ="", "", VLOOKUP($A1135, 'Student reference sheet'!$A$2:$Z$2603,24,FALSE))</f>
        <v/>
      </c>
      <c r="N1135" s="30" t="str">
        <f>IF($A1135 ="", "", VLOOKUP($A1135, 'Student reference sheet'!$A$2:$Z$2603,26,FALSE))</f>
        <v/>
      </c>
      <c r="O1135" s="30" t="str">
        <f>IF($A1135 ="", "", VLOOKUP($A1135, 'Student reference sheet'!$A$2:$Z$2603,25,FALSE))</f>
        <v/>
      </c>
      <c r="P1135" s="39" t="str">
        <f>IF($A1135 = "", "", IF(OR(VLOOKUP($A1135,'Student reference sheet'!$A$2:$V$2400,8,FALSE) = "R",  VLOOKUP($A1135,'Student reference sheet'!$A$2:$V$2400,8,FALSE) = "L"), "X", ""))</f>
        <v/>
      </c>
      <c r="Q1135" s="39" t="str">
        <f>IF($A1135 ="", "", VLOOKUP($A1135, 'Student reference sheet'!$A$2:$V$2603,22,FALSE))</f>
        <v/>
      </c>
      <c r="R1135" s="39" t="str">
        <f>IF($A1135 &lt;&gt; "",VLOOKUP($A1135,'Student reference sheet'!$A$2:$V$2329, 5,FALSE), "")</f>
        <v/>
      </c>
      <c r="S1135" s="39" t="str">
        <f>IF($A1135 &lt;&gt; "",VLOOKUP($A1135,'Student reference sheet'!$A$2:$V$2329, 6,FALSE), "")</f>
        <v/>
      </c>
      <c r="T1135" s="30" t="str">
        <f>IF($A1135 = "","",
IF(VLOOKUP($A1135,'Student reference sheet'!$A$2:$V$2329, 10,FALSE) = "Y", "Hispanic",
IF(VLOOKUP($A1135,'Student reference sheet'!$A$2:$V$2329,11,FALSE) &lt;&gt; "",
IF(VLOOKUP($A1135,'Student reference sheet'!$A$2:$V$2329,11,FALSE) = "UNK", "Unknown", VLOOKUP(VALUE(VLOOKUP($A1135,'Student reference sheet'!$A$2:$V$2329,11,FALSE)),'Ethnicity Reference'!$A$2:$B$22,2,FALSE)),
IF(VLOOKUP($A1135,'Student reference sheet'!$A$2:$V$2329,9,FALSE) &lt;&gt; "", VLOOKUP(VALUE(VLOOKUP($A1135,'Student reference sheet'!$A$2:$V$2329,9,FALSE)),'Ethnicity Reference'!$A$2:$B$22,2,FALSE),"Unknown"))))</f>
        <v/>
      </c>
      <c r="U1135" s="35"/>
    </row>
    <row r="1136" spans="1:21" ht="15.75">
      <c r="A1136" s="47"/>
      <c r="B1136" s="33"/>
      <c r="C1136" s="39" t="str">
        <f>IF($A1136 &lt;&gt; "",VLOOKUP($A1136,'Student reference sheet'!$A$2:$V$2329, 3,FALSE), "")</f>
        <v/>
      </c>
      <c r="D1136" s="39" t="str">
        <f>IF($A1136 &lt;&gt; "",VLOOKUP($A1136,'Student reference sheet'!$A$2:$V$2329, 2,FALSE), "")</f>
        <v/>
      </c>
      <c r="E1136" s="35"/>
      <c r="F1136" s="34"/>
      <c r="G1136" s="40" t="str">
        <f t="shared" ca="1" si="54"/>
        <v/>
      </c>
      <c r="H1136" s="40" t="str">
        <f t="shared" ca="1" si="55"/>
        <v/>
      </c>
      <c r="I1136" s="36" t="str">
        <f>IF($A1136 = "", "",
IF(COUNTIF(MINIMUM_DAY_DATES[], Attendance!J1136) &gt; 0, VLOOKUP(Attendance!$G1136,MINIMUM_DAY_PERIOD_SCHEDULE[], 2,TRUE),
IF(COUNTIF(RALLY_DATES[], Attendance!J1136) &gt; 0, VLOOKUP(Attendance!$G1136,RALLY_PERIOD_SCHEDULE[], 2,TRUE),
IF(WEEKDAY(Attendance!$J1136) = 2,
       IF(COUNTIF(FINALS_WEEK_MONDAY_DATE[],Attendance!$J1136) &gt; 0, VLOOKUP(Attendance!$G1136,FINALS_WEEK_MONDAY_PERIOD_SCHEDULE[],2,TRUE),
       VLOOKUP(Attendance!$G1136,REGULAR_WEEK_SCHEDULE[],6,TRUE)),
IF(WEEKDAY($J1136) = 3,
       IF(COUNTIF(FINALS_WEEK_TUESDAY_DATE[],Attendance!$J1136) &gt; 0, VLOOKUP(Attendance!$G1136,FINALS_WEEK_TUESDAY_PERIOD_SCHEDULE[],2,TRUE),
       VLOOKUP(Attendance!$G1136,REGULAR_WEEK_SCHEDULE[[Tuesday]:[Period]],5,TRUE)),
IF(WEEKDAY(Attendance!$J1136) = 4,
        IF(COUNTIF(BLOCK_WEDNESDAY_DATES[],Attendance!$J1136) &gt; 0, VLOOKUP(Attendance!$G1136,BLOCK_WEDNESDAY_PERIOD_SCHEDULE[],2,TRUE),
        IF(COUNTIF(FINALS_WEEK_WEDNESDAY_DATE[],Attendance!$J1136) &gt; 0, VLOOKUP(Attendance!$G1136,FINALS_WEEK_WEDNESDAY_PERIOD_SCHEDULE[],2,TRUE),
       VLOOKUP(Attendance!$G1136,REGULAR_WEEK_SCHEDULE[[Wednesday]:[Period]],4,TRUE))),
IF(WEEKDAY($J1136) = 5,
       IF(COUNTIF(BLOCK_THURSDAY_DATES[],Attendance!$J1136) &gt; 0, VLOOKUP(Attendance!$G1136,BLOCK_THURSDAY_PERIOD_SCHEDULE[],2,TRUE),
       IF(COUNTIF(FINALS_WEEK_THURSDAY_DATE[],Attendance!$J1136) &gt; 0, VLOOKUP(Attendance!$G1136,FINALS_WEEK_THURSDAY_PERIOD_SCHEDULE[],2,TRUE),
       VLOOKUP(Attendance!$G1136,REGULAR_WEEK_SCHEDULE[[Thursday]:[Period]],3,TRUE))),
IF(WEEKDAY(Attendance!$J1136) = 6,
       IF(COUNTIF(FINALS_WEEK_FRIDAY_DATE[],Attendance!$J1136) &gt; 0, VLOOKUP(Attendance!$G1136,FINALS_WEEK_FRIDAY_PERIOD_SCHEDULE[],2,TRUE),
       VLOOKUP(Attendance!$G1136,REGULAR_WEEK_SCHEDULE[[Friday]:[Period]],2,TRUE))))))))))</f>
        <v/>
      </c>
      <c r="J1136" s="41" t="str">
        <f t="shared" ca="1" si="56"/>
        <v/>
      </c>
      <c r="K1136" s="41" t="str">
        <f>IF($A1136 &lt;&gt; "",VLOOKUP($A1136,'Student reference sheet'!$A$2:$V$2329, 7,FALSE), "")</f>
        <v/>
      </c>
      <c r="L1136" s="30" t="str">
        <f>IF($A1136 ="", "", VLOOKUP($A1136, 'Student reference sheet'!$A$2:$Z$2603,23,FALSE))</f>
        <v/>
      </c>
      <c r="M1136" s="30" t="str">
        <f>IF($A1136 ="", "", VLOOKUP($A1136, 'Student reference sheet'!$A$2:$Z$2603,24,FALSE))</f>
        <v/>
      </c>
      <c r="N1136" s="30" t="str">
        <f>IF($A1136 ="", "", VLOOKUP($A1136, 'Student reference sheet'!$A$2:$Z$2603,26,FALSE))</f>
        <v/>
      </c>
      <c r="O1136" s="30" t="str">
        <f>IF($A1136 ="", "", VLOOKUP($A1136, 'Student reference sheet'!$A$2:$Z$2603,25,FALSE))</f>
        <v/>
      </c>
      <c r="P1136" s="39" t="str">
        <f>IF($A1136 = "", "", IF(OR(VLOOKUP($A1136,'Student reference sheet'!$A$2:$V$2400,8,FALSE) = "R",  VLOOKUP($A1136,'Student reference sheet'!$A$2:$V$2400,8,FALSE) = "L"), "X", ""))</f>
        <v/>
      </c>
      <c r="Q1136" s="39" t="str">
        <f>IF($A1136 ="", "", VLOOKUP($A1136, 'Student reference sheet'!$A$2:$V$2603,22,FALSE))</f>
        <v/>
      </c>
      <c r="R1136" s="39" t="str">
        <f>IF($A1136 &lt;&gt; "",VLOOKUP($A1136,'Student reference sheet'!$A$2:$V$2329, 5,FALSE), "")</f>
        <v/>
      </c>
      <c r="S1136" s="39" t="str">
        <f>IF($A1136 &lt;&gt; "",VLOOKUP($A1136,'Student reference sheet'!$A$2:$V$2329, 6,FALSE), "")</f>
        <v/>
      </c>
      <c r="T1136" s="30" t="str">
        <f>IF($A1136 = "","",
IF(VLOOKUP($A1136,'Student reference sheet'!$A$2:$V$2329, 10,FALSE) = "Y", "Hispanic",
IF(VLOOKUP($A1136,'Student reference sheet'!$A$2:$V$2329,11,FALSE) &lt;&gt; "",
IF(VLOOKUP($A1136,'Student reference sheet'!$A$2:$V$2329,11,FALSE) = "UNK", "Unknown", VLOOKUP(VALUE(VLOOKUP($A1136,'Student reference sheet'!$A$2:$V$2329,11,FALSE)),'Ethnicity Reference'!$A$2:$B$22,2,FALSE)),
IF(VLOOKUP($A1136,'Student reference sheet'!$A$2:$V$2329,9,FALSE) &lt;&gt; "", VLOOKUP(VALUE(VLOOKUP($A1136,'Student reference sheet'!$A$2:$V$2329,9,FALSE)),'Ethnicity Reference'!$A$2:$B$22,2,FALSE),"Unknown"))))</f>
        <v/>
      </c>
      <c r="U1136" s="35"/>
    </row>
    <row r="1137" spans="1:21" ht="15.75">
      <c r="A1137" s="47"/>
      <c r="B1137" s="33"/>
      <c r="C1137" s="39" t="str">
        <f>IF($A1137 &lt;&gt; "",VLOOKUP($A1137,'Student reference sheet'!$A$2:$V$2329, 3,FALSE), "")</f>
        <v/>
      </c>
      <c r="D1137" s="39" t="str">
        <f>IF($A1137 &lt;&gt; "",VLOOKUP($A1137,'Student reference sheet'!$A$2:$V$2329, 2,FALSE), "")</f>
        <v/>
      </c>
      <c r="E1137" s="35"/>
      <c r="F1137" s="34"/>
      <c r="G1137" s="40" t="str">
        <f t="shared" ca="1" si="54"/>
        <v/>
      </c>
      <c r="H1137" s="40" t="str">
        <f t="shared" ca="1" si="55"/>
        <v/>
      </c>
      <c r="I1137" s="36" t="str">
        <f>IF($A1137 = "", "",
IF(COUNTIF(MINIMUM_DAY_DATES[], Attendance!J1137) &gt; 0, VLOOKUP(Attendance!$G1137,MINIMUM_DAY_PERIOD_SCHEDULE[], 2,TRUE),
IF(COUNTIF(RALLY_DATES[], Attendance!J1137) &gt; 0, VLOOKUP(Attendance!$G1137,RALLY_PERIOD_SCHEDULE[], 2,TRUE),
IF(WEEKDAY(Attendance!$J1137) = 2,
       IF(COUNTIF(FINALS_WEEK_MONDAY_DATE[],Attendance!$J1137) &gt; 0, VLOOKUP(Attendance!$G1137,FINALS_WEEK_MONDAY_PERIOD_SCHEDULE[],2,TRUE),
       VLOOKUP(Attendance!$G1137,REGULAR_WEEK_SCHEDULE[],6,TRUE)),
IF(WEEKDAY($J1137) = 3,
       IF(COUNTIF(FINALS_WEEK_TUESDAY_DATE[],Attendance!$J1137) &gt; 0, VLOOKUP(Attendance!$G1137,FINALS_WEEK_TUESDAY_PERIOD_SCHEDULE[],2,TRUE),
       VLOOKUP(Attendance!$G1137,REGULAR_WEEK_SCHEDULE[[Tuesday]:[Period]],5,TRUE)),
IF(WEEKDAY(Attendance!$J1137) = 4,
        IF(COUNTIF(BLOCK_WEDNESDAY_DATES[],Attendance!$J1137) &gt; 0, VLOOKUP(Attendance!$G1137,BLOCK_WEDNESDAY_PERIOD_SCHEDULE[],2,TRUE),
        IF(COUNTIF(FINALS_WEEK_WEDNESDAY_DATE[],Attendance!$J1137) &gt; 0, VLOOKUP(Attendance!$G1137,FINALS_WEEK_WEDNESDAY_PERIOD_SCHEDULE[],2,TRUE),
       VLOOKUP(Attendance!$G1137,REGULAR_WEEK_SCHEDULE[[Wednesday]:[Period]],4,TRUE))),
IF(WEEKDAY($J1137) = 5,
       IF(COUNTIF(BLOCK_THURSDAY_DATES[],Attendance!$J1137) &gt; 0, VLOOKUP(Attendance!$G1137,BLOCK_THURSDAY_PERIOD_SCHEDULE[],2,TRUE),
       IF(COUNTIF(FINALS_WEEK_THURSDAY_DATE[],Attendance!$J1137) &gt; 0, VLOOKUP(Attendance!$G1137,FINALS_WEEK_THURSDAY_PERIOD_SCHEDULE[],2,TRUE),
       VLOOKUP(Attendance!$G1137,REGULAR_WEEK_SCHEDULE[[Thursday]:[Period]],3,TRUE))),
IF(WEEKDAY(Attendance!$J1137) = 6,
       IF(COUNTIF(FINALS_WEEK_FRIDAY_DATE[],Attendance!$J1137) &gt; 0, VLOOKUP(Attendance!$G1137,FINALS_WEEK_FRIDAY_PERIOD_SCHEDULE[],2,TRUE),
       VLOOKUP(Attendance!$G1137,REGULAR_WEEK_SCHEDULE[[Friday]:[Period]],2,TRUE))))))))))</f>
        <v/>
      </c>
      <c r="J1137" s="41" t="str">
        <f t="shared" ca="1" si="56"/>
        <v/>
      </c>
      <c r="K1137" s="41" t="str">
        <f>IF($A1137 &lt;&gt; "",VLOOKUP($A1137,'Student reference sheet'!$A$2:$V$2329, 7,FALSE), "")</f>
        <v/>
      </c>
      <c r="L1137" s="30" t="str">
        <f>IF($A1137 ="", "", VLOOKUP($A1137, 'Student reference sheet'!$A$2:$Z$2603,23,FALSE))</f>
        <v/>
      </c>
      <c r="M1137" s="30" t="str">
        <f>IF($A1137 ="", "", VLOOKUP($A1137, 'Student reference sheet'!$A$2:$Z$2603,24,FALSE))</f>
        <v/>
      </c>
      <c r="N1137" s="30" t="str">
        <f>IF($A1137 ="", "", VLOOKUP($A1137, 'Student reference sheet'!$A$2:$Z$2603,26,FALSE))</f>
        <v/>
      </c>
      <c r="O1137" s="30" t="str">
        <f>IF($A1137 ="", "", VLOOKUP($A1137, 'Student reference sheet'!$A$2:$Z$2603,25,FALSE))</f>
        <v/>
      </c>
      <c r="P1137" s="39" t="str">
        <f>IF($A1137 = "", "", IF(OR(VLOOKUP($A1137,'Student reference sheet'!$A$2:$V$2400,8,FALSE) = "R",  VLOOKUP($A1137,'Student reference sheet'!$A$2:$V$2400,8,FALSE) = "L"), "X", ""))</f>
        <v/>
      </c>
      <c r="Q1137" s="39" t="str">
        <f>IF($A1137 ="", "", VLOOKUP($A1137, 'Student reference sheet'!$A$2:$V$2603,22,FALSE))</f>
        <v/>
      </c>
      <c r="R1137" s="39" t="str">
        <f>IF($A1137 &lt;&gt; "",VLOOKUP($A1137,'Student reference sheet'!$A$2:$V$2329, 5,FALSE), "")</f>
        <v/>
      </c>
      <c r="S1137" s="39" t="str">
        <f>IF($A1137 &lt;&gt; "",VLOOKUP($A1137,'Student reference sheet'!$A$2:$V$2329, 6,FALSE), "")</f>
        <v/>
      </c>
      <c r="T1137" s="30" t="str">
        <f>IF($A1137 = "","",
IF(VLOOKUP($A1137,'Student reference sheet'!$A$2:$V$2329, 10,FALSE) = "Y", "Hispanic",
IF(VLOOKUP($A1137,'Student reference sheet'!$A$2:$V$2329,11,FALSE) &lt;&gt; "",
IF(VLOOKUP($A1137,'Student reference sheet'!$A$2:$V$2329,11,FALSE) = "UNK", "Unknown", VLOOKUP(VALUE(VLOOKUP($A1137,'Student reference sheet'!$A$2:$V$2329,11,FALSE)),'Ethnicity Reference'!$A$2:$B$22,2,FALSE)),
IF(VLOOKUP($A1137,'Student reference sheet'!$A$2:$V$2329,9,FALSE) &lt;&gt; "", VLOOKUP(VALUE(VLOOKUP($A1137,'Student reference sheet'!$A$2:$V$2329,9,FALSE)),'Ethnicity Reference'!$A$2:$B$22,2,FALSE),"Unknown"))))</f>
        <v/>
      </c>
      <c r="U1137" s="35"/>
    </row>
    <row r="1138" spans="1:21" ht="15.75">
      <c r="A1138" s="47"/>
      <c r="B1138" s="33"/>
      <c r="C1138" s="39" t="str">
        <f>IF($A1138 &lt;&gt; "",VLOOKUP($A1138,'Student reference sheet'!$A$2:$V$2329, 3,FALSE), "")</f>
        <v/>
      </c>
      <c r="D1138" s="39" t="str">
        <f>IF($A1138 &lt;&gt; "",VLOOKUP($A1138,'Student reference sheet'!$A$2:$V$2329, 2,FALSE), "")</f>
        <v/>
      </c>
      <c r="E1138" s="35"/>
      <c r="F1138" s="34"/>
      <c r="G1138" s="40" t="str">
        <f t="shared" ca="1" si="54"/>
        <v/>
      </c>
      <c r="H1138" s="40" t="str">
        <f t="shared" ca="1" si="55"/>
        <v/>
      </c>
      <c r="I1138" s="36" t="str">
        <f>IF($A1138 = "", "",
IF(COUNTIF(MINIMUM_DAY_DATES[], Attendance!J1138) &gt; 0, VLOOKUP(Attendance!$G1138,MINIMUM_DAY_PERIOD_SCHEDULE[], 2,TRUE),
IF(COUNTIF(RALLY_DATES[], Attendance!J1138) &gt; 0, VLOOKUP(Attendance!$G1138,RALLY_PERIOD_SCHEDULE[], 2,TRUE),
IF(WEEKDAY(Attendance!$J1138) = 2,
       IF(COUNTIF(FINALS_WEEK_MONDAY_DATE[],Attendance!$J1138) &gt; 0, VLOOKUP(Attendance!$G1138,FINALS_WEEK_MONDAY_PERIOD_SCHEDULE[],2,TRUE),
       VLOOKUP(Attendance!$G1138,REGULAR_WEEK_SCHEDULE[],6,TRUE)),
IF(WEEKDAY($J1138) = 3,
       IF(COUNTIF(FINALS_WEEK_TUESDAY_DATE[],Attendance!$J1138) &gt; 0, VLOOKUP(Attendance!$G1138,FINALS_WEEK_TUESDAY_PERIOD_SCHEDULE[],2,TRUE),
       VLOOKUP(Attendance!$G1138,REGULAR_WEEK_SCHEDULE[[Tuesday]:[Period]],5,TRUE)),
IF(WEEKDAY(Attendance!$J1138) = 4,
        IF(COUNTIF(BLOCK_WEDNESDAY_DATES[],Attendance!$J1138) &gt; 0, VLOOKUP(Attendance!$G1138,BLOCK_WEDNESDAY_PERIOD_SCHEDULE[],2,TRUE),
        IF(COUNTIF(FINALS_WEEK_WEDNESDAY_DATE[],Attendance!$J1138) &gt; 0, VLOOKUP(Attendance!$G1138,FINALS_WEEK_WEDNESDAY_PERIOD_SCHEDULE[],2,TRUE),
       VLOOKUP(Attendance!$G1138,REGULAR_WEEK_SCHEDULE[[Wednesday]:[Period]],4,TRUE))),
IF(WEEKDAY($J1138) = 5,
       IF(COUNTIF(BLOCK_THURSDAY_DATES[],Attendance!$J1138) &gt; 0, VLOOKUP(Attendance!$G1138,BLOCK_THURSDAY_PERIOD_SCHEDULE[],2,TRUE),
       IF(COUNTIF(FINALS_WEEK_THURSDAY_DATE[],Attendance!$J1138) &gt; 0, VLOOKUP(Attendance!$G1138,FINALS_WEEK_THURSDAY_PERIOD_SCHEDULE[],2,TRUE),
       VLOOKUP(Attendance!$G1138,REGULAR_WEEK_SCHEDULE[[Thursday]:[Period]],3,TRUE))),
IF(WEEKDAY(Attendance!$J1138) = 6,
       IF(COUNTIF(FINALS_WEEK_FRIDAY_DATE[],Attendance!$J1138) &gt; 0, VLOOKUP(Attendance!$G1138,FINALS_WEEK_FRIDAY_PERIOD_SCHEDULE[],2,TRUE),
       VLOOKUP(Attendance!$G1138,REGULAR_WEEK_SCHEDULE[[Friday]:[Period]],2,TRUE))))))))))</f>
        <v/>
      </c>
      <c r="J1138" s="41" t="str">
        <f t="shared" ca="1" si="56"/>
        <v/>
      </c>
      <c r="K1138" s="41" t="str">
        <f>IF($A1138 &lt;&gt; "",VLOOKUP($A1138,'Student reference sheet'!$A$2:$V$2329, 7,FALSE), "")</f>
        <v/>
      </c>
      <c r="L1138" s="30" t="str">
        <f>IF($A1138 ="", "", VLOOKUP($A1138, 'Student reference sheet'!$A$2:$Z$2603,23,FALSE))</f>
        <v/>
      </c>
      <c r="M1138" s="30" t="str">
        <f>IF($A1138 ="", "", VLOOKUP($A1138, 'Student reference sheet'!$A$2:$Z$2603,24,FALSE))</f>
        <v/>
      </c>
      <c r="N1138" s="30" t="str">
        <f>IF($A1138 ="", "", VLOOKUP($A1138, 'Student reference sheet'!$A$2:$Z$2603,26,FALSE))</f>
        <v/>
      </c>
      <c r="O1138" s="30" t="str">
        <f>IF($A1138 ="", "", VLOOKUP($A1138, 'Student reference sheet'!$A$2:$Z$2603,25,FALSE))</f>
        <v/>
      </c>
      <c r="P1138" s="39" t="str">
        <f>IF($A1138 = "", "", IF(OR(VLOOKUP($A1138,'Student reference sheet'!$A$2:$V$2400,8,FALSE) = "R",  VLOOKUP($A1138,'Student reference sheet'!$A$2:$V$2400,8,FALSE) = "L"), "X", ""))</f>
        <v/>
      </c>
      <c r="Q1138" s="39" t="str">
        <f>IF($A1138 ="", "", VLOOKUP($A1138, 'Student reference sheet'!$A$2:$V$2603,22,FALSE))</f>
        <v/>
      </c>
      <c r="R1138" s="39" t="str">
        <f>IF($A1138 &lt;&gt; "",VLOOKUP($A1138,'Student reference sheet'!$A$2:$V$2329, 5,FALSE), "")</f>
        <v/>
      </c>
      <c r="S1138" s="39" t="str">
        <f>IF($A1138 &lt;&gt; "",VLOOKUP($A1138,'Student reference sheet'!$A$2:$V$2329, 6,FALSE), "")</f>
        <v/>
      </c>
      <c r="T1138" s="30" t="str">
        <f>IF($A1138 = "","",
IF(VLOOKUP($A1138,'Student reference sheet'!$A$2:$V$2329, 10,FALSE) = "Y", "Hispanic",
IF(VLOOKUP($A1138,'Student reference sheet'!$A$2:$V$2329,11,FALSE) &lt;&gt; "",
IF(VLOOKUP($A1138,'Student reference sheet'!$A$2:$V$2329,11,FALSE) = "UNK", "Unknown", VLOOKUP(VALUE(VLOOKUP($A1138,'Student reference sheet'!$A$2:$V$2329,11,FALSE)),'Ethnicity Reference'!$A$2:$B$22,2,FALSE)),
IF(VLOOKUP($A1138,'Student reference sheet'!$A$2:$V$2329,9,FALSE) &lt;&gt; "", VLOOKUP(VALUE(VLOOKUP($A1138,'Student reference sheet'!$A$2:$V$2329,9,FALSE)),'Ethnicity Reference'!$A$2:$B$22,2,FALSE),"Unknown"))))</f>
        <v/>
      </c>
      <c r="U1138" s="35"/>
    </row>
    <row r="1139" spans="1:21" ht="15.75">
      <c r="A1139" s="47"/>
      <c r="B1139" s="33"/>
      <c r="C1139" s="39" t="str">
        <f>IF($A1139 &lt;&gt; "",VLOOKUP($A1139,'Student reference sheet'!$A$2:$V$2329, 3,FALSE), "")</f>
        <v/>
      </c>
      <c r="D1139" s="39" t="str">
        <f>IF($A1139 &lt;&gt; "",VLOOKUP($A1139,'Student reference sheet'!$A$2:$V$2329, 2,FALSE), "")</f>
        <v/>
      </c>
      <c r="E1139" s="35"/>
      <c r="F1139" s="34"/>
      <c r="G1139" s="40" t="str">
        <f t="shared" ca="1" si="54"/>
        <v/>
      </c>
      <c r="H1139" s="40" t="str">
        <f t="shared" ca="1" si="55"/>
        <v/>
      </c>
      <c r="I1139" s="36" t="str">
        <f>IF($A1139 = "", "",
IF(COUNTIF(MINIMUM_DAY_DATES[], Attendance!J1139) &gt; 0, VLOOKUP(Attendance!$G1139,MINIMUM_DAY_PERIOD_SCHEDULE[], 2,TRUE),
IF(COUNTIF(RALLY_DATES[], Attendance!J1139) &gt; 0, VLOOKUP(Attendance!$G1139,RALLY_PERIOD_SCHEDULE[], 2,TRUE),
IF(WEEKDAY(Attendance!$J1139) = 2,
       IF(COUNTIF(FINALS_WEEK_MONDAY_DATE[],Attendance!$J1139) &gt; 0, VLOOKUP(Attendance!$G1139,FINALS_WEEK_MONDAY_PERIOD_SCHEDULE[],2,TRUE),
       VLOOKUP(Attendance!$G1139,REGULAR_WEEK_SCHEDULE[],6,TRUE)),
IF(WEEKDAY($J1139) = 3,
       IF(COUNTIF(FINALS_WEEK_TUESDAY_DATE[],Attendance!$J1139) &gt; 0, VLOOKUP(Attendance!$G1139,FINALS_WEEK_TUESDAY_PERIOD_SCHEDULE[],2,TRUE),
       VLOOKUP(Attendance!$G1139,REGULAR_WEEK_SCHEDULE[[Tuesday]:[Period]],5,TRUE)),
IF(WEEKDAY(Attendance!$J1139) = 4,
        IF(COUNTIF(BLOCK_WEDNESDAY_DATES[],Attendance!$J1139) &gt; 0, VLOOKUP(Attendance!$G1139,BLOCK_WEDNESDAY_PERIOD_SCHEDULE[],2,TRUE),
        IF(COUNTIF(FINALS_WEEK_WEDNESDAY_DATE[],Attendance!$J1139) &gt; 0, VLOOKUP(Attendance!$G1139,FINALS_WEEK_WEDNESDAY_PERIOD_SCHEDULE[],2,TRUE),
       VLOOKUP(Attendance!$G1139,REGULAR_WEEK_SCHEDULE[[Wednesday]:[Period]],4,TRUE))),
IF(WEEKDAY($J1139) = 5,
       IF(COUNTIF(BLOCK_THURSDAY_DATES[],Attendance!$J1139) &gt; 0, VLOOKUP(Attendance!$G1139,BLOCK_THURSDAY_PERIOD_SCHEDULE[],2,TRUE),
       IF(COUNTIF(FINALS_WEEK_THURSDAY_DATE[],Attendance!$J1139) &gt; 0, VLOOKUP(Attendance!$G1139,FINALS_WEEK_THURSDAY_PERIOD_SCHEDULE[],2,TRUE),
       VLOOKUP(Attendance!$G1139,REGULAR_WEEK_SCHEDULE[[Thursday]:[Period]],3,TRUE))),
IF(WEEKDAY(Attendance!$J1139) = 6,
       IF(COUNTIF(FINALS_WEEK_FRIDAY_DATE[],Attendance!$J1139) &gt; 0, VLOOKUP(Attendance!$G1139,FINALS_WEEK_FRIDAY_PERIOD_SCHEDULE[],2,TRUE),
       VLOOKUP(Attendance!$G1139,REGULAR_WEEK_SCHEDULE[[Friday]:[Period]],2,TRUE))))))))))</f>
        <v/>
      </c>
      <c r="J1139" s="41" t="str">
        <f t="shared" ca="1" si="56"/>
        <v/>
      </c>
      <c r="K1139" s="41" t="str">
        <f>IF($A1139 &lt;&gt; "",VLOOKUP($A1139,'Student reference sheet'!$A$2:$V$2329, 7,FALSE), "")</f>
        <v/>
      </c>
      <c r="L1139" s="30" t="str">
        <f>IF($A1139 ="", "", VLOOKUP($A1139, 'Student reference sheet'!$A$2:$Z$2603,23,FALSE))</f>
        <v/>
      </c>
      <c r="M1139" s="30" t="str">
        <f>IF($A1139 ="", "", VLOOKUP($A1139, 'Student reference sheet'!$A$2:$Z$2603,24,FALSE))</f>
        <v/>
      </c>
      <c r="N1139" s="30" t="str">
        <f>IF($A1139 ="", "", VLOOKUP($A1139, 'Student reference sheet'!$A$2:$Z$2603,26,FALSE))</f>
        <v/>
      </c>
      <c r="O1139" s="30" t="str">
        <f>IF($A1139 ="", "", VLOOKUP($A1139, 'Student reference sheet'!$A$2:$Z$2603,25,FALSE))</f>
        <v/>
      </c>
      <c r="P1139" s="39" t="str">
        <f>IF($A1139 = "", "", IF(OR(VLOOKUP($A1139,'Student reference sheet'!$A$2:$V$2400,8,FALSE) = "R",  VLOOKUP($A1139,'Student reference sheet'!$A$2:$V$2400,8,FALSE) = "L"), "X", ""))</f>
        <v/>
      </c>
      <c r="Q1139" s="39" t="str">
        <f>IF($A1139 ="", "", VLOOKUP($A1139, 'Student reference sheet'!$A$2:$V$2603,22,FALSE))</f>
        <v/>
      </c>
      <c r="R1139" s="39" t="str">
        <f>IF($A1139 &lt;&gt; "",VLOOKUP($A1139,'Student reference sheet'!$A$2:$V$2329, 5,FALSE), "")</f>
        <v/>
      </c>
      <c r="S1139" s="39" t="str">
        <f>IF($A1139 &lt;&gt; "",VLOOKUP($A1139,'Student reference sheet'!$A$2:$V$2329, 6,FALSE), "")</f>
        <v/>
      </c>
      <c r="T1139" s="30" t="str">
        <f>IF($A1139 = "","",
IF(VLOOKUP($A1139,'Student reference sheet'!$A$2:$V$2329, 10,FALSE) = "Y", "Hispanic",
IF(VLOOKUP($A1139,'Student reference sheet'!$A$2:$V$2329,11,FALSE) &lt;&gt; "",
IF(VLOOKUP($A1139,'Student reference sheet'!$A$2:$V$2329,11,FALSE) = "UNK", "Unknown", VLOOKUP(VALUE(VLOOKUP($A1139,'Student reference sheet'!$A$2:$V$2329,11,FALSE)),'Ethnicity Reference'!$A$2:$B$22,2,FALSE)),
IF(VLOOKUP($A1139,'Student reference sheet'!$A$2:$V$2329,9,FALSE) &lt;&gt; "", VLOOKUP(VALUE(VLOOKUP($A1139,'Student reference sheet'!$A$2:$V$2329,9,FALSE)),'Ethnicity Reference'!$A$2:$B$22,2,FALSE),"Unknown"))))</f>
        <v/>
      </c>
      <c r="U1139" s="35"/>
    </row>
    <row r="1140" spans="1:21" ht="15.75">
      <c r="A1140" s="47"/>
      <c r="B1140" s="33"/>
      <c r="C1140" s="39" t="str">
        <f>IF($A1140 &lt;&gt; "",VLOOKUP($A1140,'Student reference sheet'!$A$2:$V$2329, 3,FALSE), "")</f>
        <v/>
      </c>
      <c r="D1140" s="39" t="str">
        <f>IF($A1140 &lt;&gt; "",VLOOKUP($A1140,'Student reference sheet'!$A$2:$V$2329, 2,FALSE), "")</f>
        <v/>
      </c>
      <c r="E1140" s="35"/>
      <c r="F1140" s="34"/>
      <c r="G1140" s="40" t="str">
        <f t="shared" ca="1" si="54"/>
        <v/>
      </c>
      <c r="H1140" s="40" t="str">
        <f t="shared" ca="1" si="55"/>
        <v/>
      </c>
      <c r="I1140" s="36" t="str">
        <f>IF($A1140 = "", "",
IF(COUNTIF(MINIMUM_DAY_DATES[], Attendance!J1140) &gt; 0, VLOOKUP(Attendance!$G1140,MINIMUM_DAY_PERIOD_SCHEDULE[], 2,TRUE),
IF(COUNTIF(RALLY_DATES[], Attendance!J1140) &gt; 0, VLOOKUP(Attendance!$G1140,RALLY_PERIOD_SCHEDULE[], 2,TRUE),
IF(WEEKDAY(Attendance!$J1140) = 2,
       IF(COUNTIF(FINALS_WEEK_MONDAY_DATE[],Attendance!$J1140) &gt; 0, VLOOKUP(Attendance!$G1140,FINALS_WEEK_MONDAY_PERIOD_SCHEDULE[],2,TRUE),
       VLOOKUP(Attendance!$G1140,REGULAR_WEEK_SCHEDULE[],6,TRUE)),
IF(WEEKDAY($J1140) = 3,
       IF(COUNTIF(FINALS_WEEK_TUESDAY_DATE[],Attendance!$J1140) &gt; 0, VLOOKUP(Attendance!$G1140,FINALS_WEEK_TUESDAY_PERIOD_SCHEDULE[],2,TRUE),
       VLOOKUP(Attendance!$G1140,REGULAR_WEEK_SCHEDULE[[Tuesday]:[Period]],5,TRUE)),
IF(WEEKDAY(Attendance!$J1140) = 4,
        IF(COUNTIF(BLOCK_WEDNESDAY_DATES[],Attendance!$J1140) &gt; 0, VLOOKUP(Attendance!$G1140,BLOCK_WEDNESDAY_PERIOD_SCHEDULE[],2,TRUE),
        IF(COUNTIF(FINALS_WEEK_WEDNESDAY_DATE[],Attendance!$J1140) &gt; 0, VLOOKUP(Attendance!$G1140,FINALS_WEEK_WEDNESDAY_PERIOD_SCHEDULE[],2,TRUE),
       VLOOKUP(Attendance!$G1140,REGULAR_WEEK_SCHEDULE[[Wednesday]:[Period]],4,TRUE))),
IF(WEEKDAY($J1140) = 5,
       IF(COUNTIF(BLOCK_THURSDAY_DATES[],Attendance!$J1140) &gt; 0, VLOOKUP(Attendance!$G1140,BLOCK_THURSDAY_PERIOD_SCHEDULE[],2,TRUE),
       IF(COUNTIF(FINALS_WEEK_THURSDAY_DATE[],Attendance!$J1140) &gt; 0, VLOOKUP(Attendance!$G1140,FINALS_WEEK_THURSDAY_PERIOD_SCHEDULE[],2,TRUE),
       VLOOKUP(Attendance!$G1140,REGULAR_WEEK_SCHEDULE[[Thursday]:[Period]],3,TRUE))),
IF(WEEKDAY(Attendance!$J1140) = 6,
       IF(COUNTIF(FINALS_WEEK_FRIDAY_DATE[],Attendance!$J1140) &gt; 0, VLOOKUP(Attendance!$G1140,FINALS_WEEK_FRIDAY_PERIOD_SCHEDULE[],2,TRUE),
       VLOOKUP(Attendance!$G1140,REGULAR_WEEK_SCHEDULE[[Friday]:[Period]],2,TRUE))))))))))</f>
        <v/>
      </c>
      <c r="J1140" s="41" t="str">
        <f t="shared" ca="1" si="56"/>
        <v/>
      </c>
      <c r="K1140" s="41" t="str">
        <f>IF($A1140 &lt;&gt; "",VLOOKUP($A1140,'Student reference sheet'!$A$2:$V$2329, 7,FALSE), "")</f>
        <v/>
      </c>
      <c r="L1140" s="30" t="str">
        <f>IF($A1140 ="", "", VLOOKUP($A1140, 'Student reference sheet'!$A$2:$Z$2603,23,FALSE))</f>
        <v/>
      </c>
      <c r="M1140" s="30" t="str">
        <f>IF($A1140 ="", "", VLOOKUP($A1140, 'Student reference sheet'!$A$2:$Z$2603,24,FALSE))</f>
        <v/>
      </c>
      <c r="N1140" s="30" t="str">
        <f>IF($A1140 ="", "", VLOOKUP($A1140, 'Student reference sheet'!$A$2:$Z$2603,26,FALSE))</f>
        <v/>
      </c>
      <c r="O1140" s="30" t="str">
        <f>IF($A1140 ="", "", VLOOKUP($A1140, 'Student reference sheet'!$A$2:$Z$2603,25,FALSE))</f>
        <v/>
      </c>
      <c r="P1140" s="39" t="str">
        <f>IF($A1140 = "", "", IF(OR(VLOOKUP($A1140,'Student reference sheet'!$A$2:$V$2400,8,FALSE) = "R",  VLOOKUP($A1140,'Student reference sheet'!$A$2:$V$2400,8,FALSE) = "L"), "X", ""))</f>
        <v/>
      </c>
      <c r="Q1140" s="39" t="str">
        <f>IF($A1140 ="", "", VLOOKUP($A1140, 'Student reference sheet'!$A$2:$V$2603,22,FALSE))</f>
        <v/>
      </c>
      <c r="R1140" s="39" t="str">
        <f>IF($A1140 &lt;&gt; "",VLOOKUP($A1140,'Student reference sheet'!$A$2:$V$2329, 5,FALSE), "")</f>
        <v/>
      </c>
      <c r="S1140" s="39" t="str">
        <f>IF($A1140 &lt;&gt; "",VLOOKUP($A1140,'Student reference sheet'!$A$2:$V$2329, 6,FALSE), "")</f>
        <v/>
      </c>
      <c r="T1140" s="30" t="str">
        <f>IF($A1140 = "","",
IF(VLOOKUP($A1140,'Student reference sheet'!$A$2:$V$2329, 10,FALSE) = "Y", "Hispanic",
IF(VLOOKUP($A1140,'Student reference sheet'!$A$2:$V$2329,11,FALSE) &lt;&gt; "",
IF(VLOOKUP($A1140,'Student reference sheet'!$A$2:$V$2329,11,FALSE) = "UNK", "Unknown", VLOOKUP(VALUE(VLOOKUP($A1140,'Student reference sheet'!$A$2:$V$2329,11,FALSE)),'Ethnicity Reference'!$A$2:$B$22,2,FALSE)),
IF(VLOOKUP($A1140,'Student reference sheet'!$A$2:$V$2329,9,FALSE) &lt;&gt; "", VLOOKUP(VALUE(VLOOKUP($A1140,'Student reference sheet'!$A$2:$V$2329,9,FALSE)),'Ethnicity Reference'!$A$2:$B$22,2,FALSE),"Unknown"))))</f>
        <v/>
      </c>
      <c r="U1140" s="35"/>
    </row>
    <row r="1141" spans="1:21" ht="15.75">
      <c r="A1141" s="47"/>
      <c r="B1141" s="33"/>
      <c r="C1141" s="39" t="str">
        <f>IF($A1141 &lt;&gt; "",VLOOKUP($A1141,'Student reference sheet'!$A$2:$V$2329, 3,FALSE), "")</f>
        <v/>
      </c>
      <c r="D1141" s="39" t="str">
        <f>IF($A1141 &lt;&gt; "",VLOOKUP($A1141,'Student reference sheet'!$A$2:$V$2329, 2,FALSE), "")</f>
        <v/>
      </c>
      <c r="E1141" s="35"/>
      <c r="F1141" s="34"/>
      <c r="G1141" s="40" t="str">
        <f t="shared" ca="1" si="54"/>
        <v/>
      </c>
      <c r="H1141" s="40" t="str">
        <f t="shared" ca="1" si="55"/>
        <v/>
      </c>
      <c r="I1141" s="36" t="str">
        <f>IF($A1141 = "", "",
IF(COUNTIF(MINIMUM_DAY_DATES[], Attendance!J1141) &gt; 0, VLOOKUP(Attendance!$G1141,MINIMUM_DAY_PERIOD_SCHEDULE[], 2,TRUE),
IF(COUNTIF(RALLY_DATES[], Attendance!J1141) &gt; 0, VLOOKUP(Attendance!$G1141,RALLY_PERIOD_SCHEDULE[], 2,TRUE),
IF(WEEKDAY(Attendance!$J1141) = 2,
       IF(COUNTIF(FINALS_WEEK_MONDAY_DATE[],Attendance!$J1141) &gt; 0, VLOOKUP(Attendance!$G1141,FINALS_WEEK_MONDAY_PERIOD_SCHEDULE[],2,TRUE),
       VLOOKUP(Attendance!$G1141,REGULAR_WEEK_SCHEDULE[],6,TRUE)),
IF(WEEKDAY($J1141) = 3,
       IF(COUNTIF(FINALS_WEEK_TUESDAY_DATE[],Attendance!$J1141) &gt; 0, VLOOKUP(Attendance!$G1141,FINALS_WEEK_TUESDAY_PERIOD_SCHEDULE[],2,TRUE),
       VLOOKUP(Attendance!$G1141,REGULAR_WEEK_SCHEDULE[[Tuesday]:[Period]],5,TRUE)),
IF(WEEKDAY(Attendance!$J1141) = 4,
        IF(COUNTIF(BLOCK_WEDNESDAY_DATES[],Attendance!$J1141) &gt; 0, VLOOKUP(Attendance!$G1141,BLOCK_WEDNESDAY_PERIOD_SCHEDULE[],2,TRUE),
        IF(COUNTIF(FINALS_WEEK_WEDNESDAY_DATE[],Attendance!$J1141) &gt; 0, VLOOKUP(Attendance!$G1141,FINALS_WEEK_WEDNESDAY_PERIOD_SCHEDULE[],2,TRUE),
       VLOOKUP(Attendance!$G1141,REGULAR_WEEK_SCHEDULE[[Wednesday]:[Period]],4,TRUE))),
IF(WEEKDAY($J1141) = 5,
       IF(COUNTIF(BLOCK_THURSDAY_DATES[],Attendance!$J1141) &gt; 0, VLOOKUP(Attendance!$G1141,BLOCK_THURSDAY_PERIOD_SCHEDULE[],2,TRUE),
       IF(COUNTIF(FINALS_WEEK_THURSDAY_DATE[],Attendance!$J1141) &gt; 0, VLOOKUP(Attendance!$G1141,FINALS_WEEK_THURSDAY_PERIOD_SCHEDULE[],2,TRUE),
       VLOOKUP(Attendance!$G1141,REGULAR_WEEK_SCHEDULE[[Thursday]:[Period]],3,TRUE))),
IF(WEEKDAY(Attendance!$J1141) = 6,
       IF(COUNTIF(FINALS_WEEK_FRIDAY_DATE[],Attendance!$J1141) &gt; 0, VLOOKUP(Attendance!$G1141,FINALS_WEEK_FRIDAY_PERIOD_SCHEDULE[],2,TRUE),
       VLOOKUP(Attendance!$G1141,REGULAR_WEEK_SCHEDULE[[Friday]:[Period]],2,TRUE))))))))))</f>
        <v/>
      </c>
      <c r="J1141" s="41" t="str">
        <f t="shared" ca="1" si="56"/>
        <v/>
      </c>
      <c r="K1141" s="41" t="str">
        <f>IF($A1141 &lt;&gt; "",VLOOKUP($A1141,'Student reference sheet'!$A$2:$V$2329, 7,FALSE), "")</f>
        <v/>
      </c>
      <c r="L1141" s="30" t="str">
        <f>IF($A1141 ="", "", VLOOKUP($A1141, 'Student reference sheet'!$A$2:$Z$2603,23,FALSE))</f>
        <v/>
      </c>
      <c r="M1141" s="30" t="str">
        <f>IF($A1141 ="", "", VLOOKUP($A1141, 'Student reference sheet'!$A$2:$Z$2603,24,FALSE))</f>
        <v/>
      </c>
      <c r="N1141" s="30" t="str">
        <f>IF($A1141 ="", "", VLOOKUP($A1141, 'Student reference sheet'!$A$2:$Z$2603,26,FALSE))</f>
        <v/>
      </c>
      <c r="O1141" s="30" t="str">
        <f>IF($A1141 ="", "", VLOOKUP($A1141, 'Student reference sheet'!$A$2:$Z$2603,25,FALSE))</f>
        <v/>
      </c>
      <c r="P1141" s="39" t="str">
        <f>IF($A1141 = "", "", IF(OR(VLOOKUP($A1141,'Student reference sheet'!$A$2:$V$2400,8,FALSE) = "R",  VLOOKUP($A1141,'Student reference sheet'!$A$2:$V$2400,8,FALSE) = "L"), "X", ""))</f>
        <v/>
      </c>
      <c r="Q1141" s="39" t="str">
        <f>IF($A1141 ="", "", VLOOKUP($A1141, 'Student reference sheet'!$A$2:$V$2603,22,FALSE))</f>
        <v/>
      </c>
      <c r="R1141" s="39" t="str">
        <f>IF($A1141 &lt;&gt; "",VLOOKUP($A1141,'Student reference sheet'!$A$2:$V$2329, 5,FALSE), "")</f>
        <v/>
      </c>
      <c r="S1141" s="39" t="str">
        <f>IF($A1141 &lt;&gt; "",VLOOKUP($A1141,'Student reference sheet'!$A$2:$V$2329, 6,FALSE), "")</f>
        <v/>
      </c>
      <c r="T1141" s="30" t="str">
        <f>IF($A1141 = "","",
IF(VLOOKUP($A1141,'Student reference sheet'!$A$2:$V$2329, 10,FALSE) = "Y", "Hispanic",
IF(VLOOKUP($A1141,'Student reference sheet'!$A$2:$V$2329,11,FALSE) &lt;&gt; "",
IF(VLOOKUP($A1141,'Student reference sheet'!$A$2:$V$2329,11,FALSE) = "UNK", "Unknown", VLOOKUP(VALUE(VLOOKUP($A1141,'Student reference sheet'!$A$2:$V$2329,11,FALSE)),'Ethnicity Reference'!$A$2:$B$22,2,FALSE)),
IF(VLOOKUP($A1141,'Student reference sheet'!$A$2:$V$2329,9,FALSE) &lt;&gt; "", VLOOKUP(VALUE(VLOOKUP($A1141,'Student reference sheet'!$A$2:$V$2329,9,FALSE)),'Ethnicity Reference'!$A$2:$B$22,2,FALSE),"Unknown"))))</f>
        <v/>
      </c>
      <c r="U1141" s="35"/>
    </row>
    <row r="1142" spans="1:21" ht="15.75">
      <c r="A1142" s="47"/>
      <c r="B1142" s="33"/>
      <c r="C1142" s="39" t="str">
        <f>IF($A1142 &lt;&gt; "",VLOOKUP($A1142,'Student reference sheet'!$A$2:$V$2329, 3,FALSE), "")</f>
        <v/>
      </c>
      <c r="D1142" s="39" t="str">
        <f>IF($A1142 &lt;&gt; "",VLOOKUP($A1142,'Student reference sheet'!$A$2:$V$2329, 2,FALSE), "")</f>
        <v/>
      </c>
      <c r="E1142" s="35"/>
      <c r="F1142" s="34"/>
      <c r="G1142" s="40" t="str">
        <f t="shared" ca="1" si="54"/>
        <v/>
      </c>
      <c r="H1142" s="40" t="str">
        <f t="shared" ca="1" si="55"/>
        <v/>
      </c>
      <c r="I1142" s="36" t="str">
        <f>IF($A1142 = "", "",
IF(COUNTIF(MINIMUM_DAY_DATES[], Attendance!J1142) &gt; 0, VLOOKUP(Attendance!$G1142,MINIMUM_DAY_PERIOD_SCHEDULE[], 2,TRUE),
IF(COUNTIF(RALLY_DATES[], Attendance!J1142) &gt; 0, VLOOKUP(Attendance!$G1142,RALLY_PERIOD_SCHEDULE[], 2,TRUE),
IF(WEEKDAY(Attendance!$J1142) = 2,
       IF(COUNTIF(FINALS_WEEK_MONDAY_DATE[],Attendance!$J1142) &gt; 0, VLOOKUP(Attendance!$G1142,FINALS_WEEK_MONDAY_PERIOD_SCHEDULE[],2,TRUE),
       VLOOKUP(Attendance!$G1142,REGULAR_WEEK_SCHEDULE[],6,TRUE)),
IF(WEEKDAY($J1142) = 3,
       IF(COUNTIF(FINALS_WEEK_TUESDAY_DATE[],Attendance!$J1142) &gt; 0, VLOOKUP(Attendance!$G1142,FINALS_WEEK_TUESDAY_PERIOD_SCHEDULE[],2,TRUE),
       VLOOKUP(Attendance!$G1142,REGULAR_WEEK_SCHEDULE[[Tuesday]:[Period]],5,TRUE)),
IF(WEEKDAY(Attendance!$J1142) = 4,
        IF(COUNTIF(BLOCK_WEDNESDAY_DATES[],Attendance!$J1142) &gt; 0, VLOOKUP(Attendance!$G1142,BLOCK_WEDNESDAY_PERIOD_SCHEDULE[],2,TRUE),
        IF(COUNTIF(FINALS_WEEK_WEDNESDAY_DATE[],Attendance!$J1142) &gt; 0, VLOOKUP(Attendance!$G1142,FINALS_WEEK_WEDNESDAY_PERIOD_SCHEDULE[],2,TRUE),
       VLOOKUP(Attendance!$G1142,REGULAR_WEEK_SCHEDULE[[Wednesday]:[Period]],4,TRUE))),
IF(WEEKDAY($J1142) = 5,
       IF(COUNTIF(BLOCK_THURSDAY_DATES[],Attendance!$J1142) &gt; 0, VLOOKUP(Attendance!$G1142,BLOCK_THURSDAY_PERIOD_SCHEDULE[],2,TRUE),
       IF(COUNTIF(FINALS_WEEK_THURSDAY_DATE[],Attendance!$J1142) &gt; 0, VLOOKUP(Attendance!$G1142,FINALS_WEEK_THURSDAY_PERIOD_SCHEDULE[],2,TRUE),
       VLOOKUP(Attendance!$G1142,REGULAR_WEEK_SCHEDULE[[Thursday]:[Period]],3,TRUE))),
IF(WEEKDAY(Attendance!$J1142) = 6,
       IF(COUNTIF(FINALS_WEEK_FRIDAY_DATE[],Attendance!$J1142) &gt; 0, VLOOKUP(Attendance!$G1142,FINALS_WEEK_FRIDAY_PERIOD_SCHEDULE[],2,TRUE),
       VLOOKUP(Attendance!$G1142,REGULAR_WEEK_SCHEDULE[[Friday]:[Period]],2,TRUE))))))))))</f>
        <v/>
      </c>
      <c r="J1142" s="41" t="str">
        <f t="shared" ca="1" si="56"/>
        <v/>
      </c>
      <c r="K1142" s="41" t="str">
        <f>IF($A1142 &lt;&gt; "",VLOOKUP($A1142,'Student reference sheet'!$A$2:$V$2329, 7,FALSE), "")</f>
        <v/>
      </c>
      <c r="L1142" s="30" t="str">
        <f>IF($A1142 ="", "", VLOOKUP($A1142, 'Student reference sheet'!$A$2:$Z$2603,23,FALSE))</f>
        <v/>
      </c>
      <c r="M1142" s="30" t="str">
        <f>IF($A1142 ="", "", VLOOKUP($A1142, 'Student reference sheet'!$A$2:$Z$2603,24,FALSE))</f>
        <v/>
      </c>
      <c r="N1142" s="30" t="str">
        <f>IF($A1142 ="", "", VLOOKUP($A1142, 'Student reference sheet'!$A$2:$Z$2603,26,FALSE))</f>
        <v/>
      </c>
      <c r="O1142" s="30" t="str">
        <f>IF($A1142 ="", "", VLOOKUP($A1142, 'Student reference sheet'!$A$2:$Z$2603,25,FALSE))</f>
        <v/>
      </c>
      <c r="P1142" s="39" t="str">
        <f>IF($A1142 = "", "", IF(OR(VLOOKUP($A1142,'Student reference sheet'!$A$2:$V$2400,8,FALSE) = "R",  VLOOKUP($A1142,'Student reference sheet'!$A$2:$V$2400,8,FALSE) = "L"), "X", ""))</f>
        <v/>
      </c>
      <c r="Q1142" s="39" t="str">
        <f>IF($A1142 ="", "", VLOOKUP($A1142, 'Student reference sheet'!$A$2:$V$2603,22,FALSE))</f>
        <v/>
      </c>
      <c r="R1142" s="39" t="str">
        <f>IF($A1142 &lt;&gt; "",VLOOKUP($A1142,'Student reference sheet'!$A$2:$V$2329, 5,FALSE), "")</f>
        <v/>
      </c>
      <c r="S1142" s="39" t="str">
        <f>IF($A1142 &lt;&gt; "",VLOOKUP($A1142,'Student reference sheet'!$A$2:$V$2329, 6,FALSE), "")</f>
        <v/>
      </c>
      <c r="T1142" s="30" t="str">
        <f>IF($A1142 = "","",
IF(VLOOKUP($A1142,'Student reference sheet'!$A$2:$V$2329, 10,FALSE) = "Y", "Hispanic",
IF(VLOOKUP($A1142,'Student reference sheet'!$A$2:$V$2329,11,FALSE) &lt;&gt; "",
IF(VLOOKUP($A1142,'Student reference sheet'!$A$2:$V$2329,11,FALSE) = "UNK", "Unknown", VLOOKUP(VALUE(VLOOKUP($A1142,'Student reference sheet'!$A$2:$V$2329,11,FALSE)),'Ethnicity Reference'!$A$2:$B$22,2,FALSE)),
IF(VLOOKUP($A1142,'Student reference sheet'!$A$2:$V$2329,9,FALSE) &lt;&gt; "", VLOOKUP(VALUE(VLOOKUP($A1142,'Student reference sheet'!$A$2:$V$2329,9,FALSE)),'Ethnicity Reference'!$A$2:$B$22,2,FALSE),"Unknown"))))</f>
        <v/>
      </c>
      <c r="U1142" s="35"/>
    </row>
    <row r="1143" spans="1:21" ht="15.75">
      <c r="A1143" s="47"/>
      <c r="B1143" s="33"/>
      <c r="C1143" s="39" t="str">
        <f>IF($A1143 &lt;&gt; "",VLOOKUP($A1143,'Student reference sheet'!$A$2:$V$2329, 3,FALSE), "")</f>
        <v/>
      </c>
      <c r="D1143" s="39" t="str">
        <f>IF($A1143 &lt;&gt; "",VLOOKUP($A1143,'Student reference sheet'!$A$2:$V$2329, 2,FALSE), "")</f>
        <v/>
      </c>
      <c r="E1143" s="35"/>
      <c r="F1143" s="34"/>
      <c r="G1143" s="40" t="str">
        <f t="shared" ca="1" si="54"/>
        <v/>
      </c>
      <c r="H1143" s="40" t="str">
        <f t="shared" ca="1" si="55"/>
        <v/>
      </c>
      <c r="I1143" s="36" t="str">
        <f>IF($A1143 = "", "",
IF(COUNTIF(MINIMUM_DAY_DATES[], Attendance!J1143) &gt; 0, VLOOKUP(Attendance!$G1143,MINIMUM_DAY_PERIOD_SCHEDULE[], 2,TRUE),
IF(COUNTIF(RALLY_DATES[], Attendance!J1143) &gt; 0, VLOOKUP(Attendance!$G1143,RALLY_PERIOD_SCHEDULE[], 2,TRUE),
IF(WEEKDAY(Attendance!$J1143) = 2,
       IF(COUNTIF(FINALS_WEEK_MONDAY_DATE[],Attendance!$J1143) &gt; 0, VLOOKUP(Attendance!$G1143,FINALS_WEEK_MONDAY_PERIOD_SCHEDULE[],2,TRUE),
       VLOOKUP(Attendance!$G1143,REGULAR_WEEK_SCHEDULE[],6,TRUE)),
IF(WEEKDAY($J1143) = 3,
       IF(COUNTIF(FINALS_WEEK_TUESDAY_DATE[],Attendance!$J1143) &gt; 0, VLOOKUP(Attendance!$G1143,FINALS_WEEK_TUESDAY_PERIOD_SCHEDULE[],2,TRUE),
       VLOOKUP(Attendance!$G1143,REGULAR_WEEK_SCHEDULE[[Tuesday]:[Period]],5,TRUE)),
IF(WEEKDAY(Attendance!$J1143) = 4,
        IF(COUNTIF(BLOCK_WEDNESDAY_DATES[],Attendance!$J1143) &gt; 0, VLOOKUP(Attendance!$G1143,BLOCK_WEDNESDAY_PERIOD_SCHEDULE[],2,TRUE),
        IF(COUNTIF(FINALS_WEEK_WEDNESDAY_DATE[],Attendance!$J1143) &gt; 0, VLOOKUP(Attendance!$G1143,FINALS_WEEK_WEDNESDAY_PERIOD_SCHEDULE[],2,TRUE),
       VLOOKUP(Attendance!$G1143,REGULAR_WEEK_SCHEDULE[[Wednesday]:[Period]],4,TRUE))),
IF(WEEKDAY($J1143) = 5,
       IF(COUNTIF(BLOCK_THURSDAY_DATES[],Attendance!$J1143) &gt; 0, VLOOKUP(Attendance!$G1143,BLOCK_THURSDAY_PERIOD_SCHEDULE[],2,TRUE),
       IF(COUNTIF(FINALS_WEEK_THURSDAY_DATE[],Attendance!$J1143) &gt; 0, VLOOKUP(Attendance!$G1143,FINALS_WEEK_THURSDAY_PERIOD_SCHEDULE[],2,TRUE),
       VLOOKUP(Attendance!$G1143,REGULAR_WEEK_SCHEDULE[[Thursday]:[Period]],3,TRUE))),
IF(WEEKDAY(Attendance!$J1143) = 6,
       IF(COUNTIF(FINALS_WEEK_FRIDAY_DATE[],Attendance!$J1143) &gt; 0, VLOOKUP(Attendance!$G1143,FINALS_WEEK_FRIDAY_PERIOD_SCHEDULE[],2,TRUE),
       VLOOKUP(Attendance!$G1143,REGULAR_WEEK_SCHEDULE[[Friday]:[Period]],2,TRUE))))))))))</f>
        <v/>
      </c>
      <c r="J1143" s="41" t="str">
        <f t="shared" ca="1" si="56"/>
        <v/>
      </c>
      <c r="K1143" s="41" t="str">
        <f>IF($A1143 &lt;&gt; "",VLOOKUP($A1143,'Student reference sheet'!$A$2:$V$2329, 7,FALSE), "")</f>
        <v/>
      </c>
      <c r="L1143" s="30" t="str">
        <f>IF($A1143 ="", "", VLOOKUP($A1143, 'Student reference sheet'!$A$2:$Z$2603,23,FALSE))</f>
        <v/>
      </c>
      <c r="M1143" s="30" t="str">
        <f>IF($A1143 ="", "", VLOOKUP($A1143, 'Student reference sheet'!$A$2:$Z$2603,24,FALSE))</f>
        <v/>
      </c>
      <c r="N1143" s="30" t="str">
        <f>IF($A1143 ="", "", VLOOKUP($A1143, 'Student reference sheet'!$A$2:$Z$2603,26,FALSE))</f>
        <v/>
      </c>
      <c r="O1143" s="30" t="str">
        <f>IF($A1143 ="", "", VLOOKUP($A1143, 'Student reference sheet'!$A$2:$Z$2603,25,FALSE))</f>
        <v/>
      </c>
      <c r="P1143" s="39" t="str">
        <f>IF($A1143 = "", "", IF(OR(VLOOKUP($A1143,'Student reference sheet'!$A$2:$V$2400,8,FALSE) = "R",  VLOOKUP($A1143,'Student reference sheet'!$A$2:$V$2400,8,FALSE) = "L"), "X", ""))</f>
        <v/>
      </c>
      <c r="Q1143" s="39" t="str">
        <f>IF($A1143 ="", "", VLOOKUP($A1143, 'Student reference sheet'!$A$2:$V$2603,22,FALSE))</f>
        <v/>
      </c>
      <c r="R1143" s="39" t="str">
        <f>IF($A1143 &lt;&gt; "",VLOOKUP($A1143,'Student reference sheet'!$A$2:$V$2329, 5,FALSE), "")</f>
        <v/>
      </c>
      <c r="S1143" s="39" t="str">
        <f>IF($A1143 &lt;&gt; "",VLOOKUP($A1143,'Student reference sheet'!$A$2:$V$2329, 6,FALSE), "")</f>
        <v/>
      </c>
      <c r="T1143" s="30" t="str">
        <f>IF($A1143 = "","",
IF(VLOOKUP($A1143,'Student reference sheet'!$A$2:$V$2329, 10,FALSE) = "Y", "Hispanic",
IF(VLOOKUP($A1143,'Student reference sheet'!$A$2:$V$2329,11,FALSE) &lt;&gt; "",
IF(VLOOKUP($A1143,'Student reference sheet'!$A$2:$V$2329,11,FALSE) = "UNK", "Unknown", VLOOKUP(VALUE(VLOOKUP($A1143,'Student reference sheet'!$A$2:$V$2329,11,FALSE)),'Ethnicity Reference'!$A$2:$B$22,2,FALSE)),
IF(VLOOKUP($A1143,'Student reference sheet'!$A$2:$V$2329,9,FALSE) &lt;&gt; "", VLOOKUP(VALUE(VLOOKUP($A1143,'Student reference sheet'!$A$2:$V$2329,9,FALSE)),'Ethnicity Reference'!$A$2:$B$22,2,FALSE),"Unknown"))))</f>
        <v/>
      </c>
      <c r="U1143" s="35"/>
    </row>
    <row r="1144" spans="1:21" ht="15.75">
      <c r="A1144" s="47"/>
      <c r="B1144" s="33"/>
      <c r="C1144" s="39" t="str">
        <f>IF($A1144 &lt;&gt; "",VLOOKUP($A1144,'Student reference sheet'!$A$2:$V$2329, 3,FALSE), "")</f>
        <v/>
      </c>
      <c r="D1144" s="39" t="str">
        <f>IF($A1144 &lt;&gt; "",VLOOKUP($A1144,'Student reference sheet'!$A$2:$V$2329, 2,FALSE), "")</f>
        <v/>
      </c>
      <c r="E1144" s="35"/>
      <c r="F1144" s="34"/>
      <c r="G1144" s="40" t="str">
        <f t="shared" ca="1" si="54"/>
        <v/>
      </c>
      <c r="H1144" s="40" t="str">
        <f t="shared" ca="1" si="55"/>
        <v/>
      </c>
      <c r="I1144" s="36" t="str">
        <f>IF($A1144 = "", "",
IF(COUNTIF(MINIMUM_DAY_DATES[], Attendance!J1144) &gt; 0, VLOOKUP(Attendance!$G1144,MINIMUM_DAY_PERIOD_SCHEDULE[], 2,TRUE),
IF(COUNTIF(RALLY_DATES[], Attendance!J1144) &gt; 0, VLOOKUP(Attendance!$G1144,RALLY_PERIOD_SCHEDULE[], 2,TRUE),
IF(WEEKDAY(Attendance!$J1144) = 2,
       IF(COUNTIF(FINALS_WEEK_MONDAY_DATE[],Attendance!$J1144) &gt; 0, VLOOKUP(Attendance!$G1144,FINALS_WEEK_MONDAY_PERIOD_SCHEDULE[],2,TRUE),
       VLOOKUP(Attendance!$G1144,REGULAR_WEEK_SCHEDULE[],6,TRUE)),
IF(WEEKDAY($J1144) = 3,
       IF(COUNTIF(FINALS_WEEK_TUESDAY_DATE[],Attendance!$J1144) &gt; 0, VLOOKUP(Attendance!$G1144,FINALS_WEEK_TUESDAY_PERIOD_SCHEDULE[],2,TRUE),
       VLOOKUP(Attendance!$G1144,REGULAR_WEEK_SCHEDULE[[Tuesday]:[Period]],5,TRUE)),
IF(WEEKDAY(Attendance!$J1144) = 4,
        IF(COUNTIF(BLOCK_WEDNESDAY_DATES[],Attendance!$J1144) &gt; 0, VLOOKUP(Attendance!$G1144,BLOCK_WEDNESDAY_PERIOD_SCHEDULE[],2,TRUE),
        IF(COUNTIF(FINALS_WEEK_WEDNESDAY_DATE[],Attendance!$J1144) &gt; 0, VLOOKUP(Attendance!$G1144,FINALS_WEEK_WEDNESDAY_PERIOD_SCHEDULE[],2,TRUE),
       VLOOKUP(Attendance!$G1144,REGULAR_WEEK_SCHEDULE[[Wednesday]:[Period]],4,TRUE))),
IF(WEEKDAY($J1144) = 5,
       IF(COUNTIF(BLOCK_THURSDAY_DATES[],Attendance!$J1144) &gt; 0, VLOOKUP(Attendance!$G1144,BLOCK_THURSDAY_PERIOD_SCHEDULE[],2,TRUE),
       IF(COUNTIF(FINALS_WEEK_THURSDAY_DATE[],Attendance!$J1144) &gt; 0, VLOOKUP(Attendance!$G1144,FINALS_WEEK_THURSDAY_PERIOD_SCHEDULE[],2,TRUE),
       VLOOKUP(Attendance!$G1144,REGULAR_WEEK_SCHEDULE[[Thursday]:[Period]],3,TRUE))),
IF(WEEKDAY(Attendance!$J1144) = 6,
       IF(COUNTIF(FINALS_WEEK_FRIDAY_DATE[],Attendance!$J1144) &gt; 0, VLOOKUP(Attendance!$G1144,FINALS_WEEK_FRIDAY_PERIOD_SCHEDULE[],2,TRUE),
       VLOOKUP(Attendance!$G1144,REGULAR_WEEK_SCHEDULE[[Friday]:[Period]],2,TRUE))))))))))</f>
        <v/>
      </c>
      <c r="J1144" s="41" t="str">
        <f t="shared" ca="1" si="56"/>
        <v/>
      </c>
      <c r="K1144" s="41" t="str">
        <f>IF($A1144 &lt;&gt; "",VLOOKUP($A1144,'Student reference sheet'!$A$2:$V$2329, 7,FALSE), "")</f>
        <v/>
      </c>
      <c r="L1144" s="30" t="str">
        <f>IF($A1144 ="", "", VLOOKUP($A1144, 'Student reference sheet'!$A$2:$Z$2603,23,FALSE))</f>
        <v/>
      </c>
      <c r="M1144" s="30" t="str">
        <f>IF($A1144 ="", "", VLOOKUP($A1144, 'Student reference sheet'!$A$2:$Z$2603,24,FALSE))</f>
        <v/>
      </c>
      <c r="N1144" s="30" t="str">
        <f>IF($A1144 ="", "", VLOOKUP($A1144, 'Student reference sheet'!$A$2:$Z$2603,26,FALSE))</f>
        <v/>
      </c>
      <c r="O1144" s="30" t="str">
        <f>IF($A1144 ="", "", VLOOKUP($A1144, 'Student reference sheet'!$A$2:$Z$2603,25,FALSE))</f>
        <v/>
      </c>
      <c r="P1144" s="39" t="str">
        <f>IF($A1144 = "", "", IF(OR(VLOOKUP($A1144,'Student reference sheet'!$A$2:$V$2400,8,FALSE) = "R",  VLOOKUP($A1144,'Student reference sheet'!$A$2:$V$2400,8,FALSE) = "L"), "X", ""))</f>
        <v/>
      </c>
      <c r="Q1144" s="39" t="str">
        <f>IF($A1144 ="", "", VLOOKUP($A1144, 'Student reference sheet'!$A$2:$V$2603,22,FALSE))</f>
        <v/>
      </c>
      <c r="R1144" s="39" t="str">
        <f>IF($A1144 &lt;&gt; "",VLOOKUP($A1144,'Student reference sheet'!$A$2:$V$2329, 5,FALSE), "")</f>
        <v/>
      </c>
      <c r="S1144" s="39" t="str">
        <f>IF($A1144 &lt;&gt; "",VLOOKUP($A1144,'Student reference sheet'!$A$2:$V$2329, 6,FALSE), "")</f>
        <v/>
      </c>
      <c r="T1144" s="30" t="str">
        <f>IF($A1144 = "","",
IF(VLOOKUP($A1144,'Student reference sheet'!$A$2:$V$2329, 10,FALSE) = "Y", "Hispanic",
IF(VLOOKUP($A1144,'Student reference sheet'!$A$2:$V$2329,11,FALSE) &lt;&gt; "",
IF(VLOOKUP($A1144,'Student reference sheet'!$A$2:$V$2329,11,FALSE) = "UNK", "Unknown", VLOOKUP(VALUE(VLOOKUP($A1144,'Student reference sheet'!$A$2:$V$2329,11,FALSE)),'Ethnicity Reference'!$A$2:$B$22,2,FALSE)),
IF(VLOOKUP($A1144,'Student reference sheet'!$A$2:$V$2329,9,FALSE) &lt;&gt; "", VLOOKUP(VALUE(VLOOKUP($A1144,'Student reference sheet'!$A$2:$V$2329,9,FALSE)),'Ethnicity Reference'!$A$2:$B$22,2,FALSE),"Unknown"))))</f>
        <v/>
      </c>
      <c r="U1144" s="35"/>
    </row>
    <row r="1145" spans="1:21" ht="15.75">
      <c r="A1145" s="47"/>
      <c r="B1145" s="33"/>
      <c r="C1145" s="39" t="str">
        <f>IF($A1145 &lt;&gt; "",VLOOKUP($A1145,'Student reference sheet'!$A$2:$V$2329, 3,FALSE), "")</f>
        <v/>
      </c>
      <c r="D1145" s="39" t="str">
        <f>IF($A1145 &lt;&gt; "",VLOOKUP($A1145,'Student reference sheet'!$A$2:$V$2329, 2,FALSE), "")</f>
        <v/>
      </c>
      <c r="E1145" s="35"/>
      <c r="F1145" s="34"/>
      <c r="G1145" s="40" t="str">
        <f t="shared" ca="1" si="54"/>
        <v/>
      </c>
      <c r="H1145" s="40" t="str">
        <f t="shared" ca="1" si="55"/>
        <v/>
      </c>
      <c r="I1145" s="36" t="str">
        <f>IF($A1145 = "", "",
IF(COUNTIF(MINIMUM_DAY_DATES[], Attendance!J1145) &gt; 0, VLOOKUP(Attendance!$G1145,MINIMUM_DAY_PERIOD_SCHEDULE[], 2,TRUE),
IF(COUNTIF(RALLY_DATES[], Attendance!J1145) &gt; 0, VLOOKUP(Attendance!$G1145,RALLY_PERIOD_SCHEDULE[], 2,TRUE),
IF(WEEKDAY(Attendance!$J1145) = 2,
       IF(COUNTIF(FINALS_WEEK_MONDAY_DATE[],Attendance!$J1145) &gt; 0, VLOOKUP(Attendance!$G1145,FINALS_WEEK_MONDAY_PERIOD_SCHEDULE[],2,TRUE),
       VLOOKUP(Attendance!$G1145,REGULAR_WEEK_SCHEDULE[],6,TRUE)),
IF(WEEKDAY($J1145) = 3,
       IF(COUNTIF(FINALS_WEEK_TUESDAY_DATE[],Attendance!$J1145) &gt; 0, VLOOKUP(Attendance!$G1145,FINALS_WEEK_TUESDAY_PERIOD_SCHEDULE[],2,TRUE),
       VLOOKUP(Attendance!$G1145,REGULAR_WEEK_SCHEDULE[[Tuesday]:[Period]],5,TRUE)),
IF(WEEKDAY(Attendance!$J1145) = 4,
        IF(COUNTIF(BLOCK_WEDNESDAY_DATES[],Attendance!$J1145) &gt; 0, VLOOKUP(Attendance!$G1145,BLOCK_WEDNESDAY_PERIOD_SCHEDULE[],2,TRUE),
        IF(COUNTIF(FINALS_WEEK_WEDNESDAY_DATE[],Attendance!$J1145) &gt; 0, VLOOKUP(Attendance!$G1145,FINALS_WEEK_WEDNESDAY_PERIOD_SCHEDULE[],2,TRUE),
       VLOOKUP(Attendance!$G1145,REGULAR_WEEK_SCHEDULE[[Wednesday]:[Period]],4,TRUE))),
IF(WEEKDAY($J1145) = 5,
       IF(COUNTIF(BLOCK_THURSDAY_DATES[],Attendance!$J1145) &gt; 0, VLOOKUP(Attendance!$G1145,BLOCK_THURSDAY_PERIOD_SCHEDULE[],2,TRUE),
       IF(COUNTIF(FINALS_WEEK_THURSDAY_DATE[],Attendance!$J1145) &gt; 0, VLOOKUP(Attendance!$G1145,FINALS_WEEK_THURSDAY_PERIOD_SCHEDULE[],2,TRUE),
       VLOOKUP(Attendance!$G1145,REGULAR_WEEK_SCHEDULE[[Thursday]:[Period]],3,TRUE))),
IF(WEEKDAY(Attendance!$J1145) = 6,
       IF(COUNTIF(FINALS_WEEK_FRIDAY_DATE[],Attendance!$J1145) &gt; 0, VLOOKUP(Attendance!$G1145,FINALS_WEEK_FRIDAY_PERIOD_SCHEDULE[],2,TRUE),
       VLOOKUP(Attendance!$G1145,REGULAR_WEEK_SCHEDULE[[Friday]:[Period]],2,TRUE))))))))))</f>
        <v/>
      </c>
      <c r="J1145" s="41" t="str">
        <f t="shared" ca="1" si="56"/>
        <v/>
      </c>
      <c r="K1145" s="41" t="str">
        <f>IF($A1145 &lt;&gt; "",VLOOKUP($A1145,'Student reference sheet'!$A$2:$V$2329, 7,FALSE), "")</f>
        <v/>
      </c>
      <c r="L1145" s="30" t="str">
        <f>IF($A1145 ="", "", VLOOKUP($A1145, 'Student reference sheet'!$A$2:$Z$2603,23,FALSE))</f>
        <v/>
      </c>
      <c r="M1145" s="30" t="str">
        <f>IF($A1145 ="", "", VLOOKUP($A1145, 'Student reference sheet'!$A$2:$Z$2603,24,FALSE))</f>
        <v/>
      </c>
      <c r="N1145" s="30" t="str">
        <f>IF($A1145 ="", "", VLOOKUP($A1145, 'Student reference sheet'!$A$2:$Z$2603,26,FALSE))</f>
        <v/>
      </c>
      <c r="O1145" s="30" t="str">
        <f>IF($A1145 ="", "", VLOOKUP($A1145, 'Student reference sheet'!$A$2:$Z$2603,25,FALSE))</f>
        <v/>
      </c>
      <c r="P1145" s="39" t="str">
        <f>IF($A1145 = "", "", IF(OR(VLOOKUP($A1145,'Student reference sheet'!$A$2:$V$2400,8,FALSE) = "R",  VLOOKUP($A1145,'Student reference sheet'!$A$2:$V$2400,8,FALSE) = "L"), "X", ""))</f>
        <v/>
      </c>
      <c r="Q1145" s="39" t="str">
        <f>IF($A1145 ="", "", VLOOKUP($A1145, 'Student reference sheet'!$A$2:$V$2603,22,FALSE))</f>
        <v/>
      </c>
      <c r="R1145" s="39" t="str">
        <f>IF($A1145 &lt;&gt; "",VLOOKUP($A1145,'Student reference sheet'!$A$2:$V$2329, 5,FALSE), "")</f>
        <v/>
      </c>
      <c r="S1145" s="39" t="str">
        <f>IF($A1145 &lt;&gt; "",VLOOKUP($A1145,'Student reference sheet'!$A$2:$V$2329, 6,FALSE), "")</f>
        <v/>
      </c>
      <c r="T1145" s="30" t="str">
        <f>IF($A1145 = "","",
IF(VLOOKUP($A1145,'Student reference sheet'!$A$2:$V$2329, 10,FALSE) = "Y", "Hispanic",
IF(VLOOKUP($A1145,'Student reference sheet'!$A$2:$V$2329,11,FALSE) &lt;&gt; "",
IF(VLOOKUP($A1145,'Student reference sheet'!$A$2:$V$2329,11,FALSE) = "UNK", "Unknown", VLOOKUP(VALUE(VLOOKUP($A1145,'Student reference sheet'!$A$2:$V$2329,11,FALSE)),'Ethnicity Reference'!$A$2:$B$22,2,FALSE)),
IF(VLOOKUP($A1145,'Student reference sheet'!$A$2:$V$2329,9,FALSE) &lt;&gt; "", VLOOKUP(VALUE(VLOOKUP($A1145,'Student reference sheet'!$A$2:$V$2329,9,FALSE)),'Ethnicity Reference'!$A$2:$B$22,2,FALSE),"Unknown"))))</f>
        <v/>
      </c>
      <c r="U1145" s="35"/>
    </row>
    <row r="1146" spans="1:21" ht="15.75">
      <c r="A1146" s="47"/>
      <c r="B1146" s="33"/>
      <c r="C1146" s="39" t="str">
        <f>IF($A1146 &lt;&gt; "",VLOOKUP($A1146,'Student reference sheet'!$A$2:$V$2329, 3,FALSE), "")</f>
        <v/>
      </c>
      <c r="D1146" s="39" t="str">
        <f>IF($A1146 &lt;&gt; "",VLOOKUP($A1146,'Student reference sheet'!$A$2:$V$2329, 2,FALSE), "")</f>
        <v/>
      </c>
      <c r="E1146" s="35"/>
      <c r="F1146" s="34"/>
      <c r="G1146" s="40" t="str">
        <f t="shared" ca="1" si="54"/>
        <v/>
      </c>
      <c r="H1146" s="40" t="str">
        <f t="shared" ca="1" si="55"/>
        <v/>
      </c>
      <c r="I1146" s="36" t="str">
        <f>IF($A1146 = "", "",
IF(COUNTIF(MINIMUM_DAY_DATES[], Attendance!J1146) &gt; 0, VLOOKUP(Attendance!$G1146,MINIMUM_DAY_PERIOD_SCHEDULE[], 2,TRUE),
IF(COUNTIF(RALLY_DATES[], Attendance!J1146) &gt; 0, VLOOKUP(Attendance!$G1146,RALLY_PERIOD_SCHEDULE[], 2,TRUE),
IF(WEEKDAY(Attendance!$J1146) = 2,
       IF(COUNTIF(FINALS_WEEK_MONDAY_DATE[],Attendance!$J1146) &gt; 0, VLOOKUP(Attendance!$G1146,FINALS_WEEK_MONDAY_PERIOD_SCHEDULE[],2,TRUE),
       VLOOKUP(Attendance!$G1146,REGULAR_WEEK_SCHEDULE[],6,TRUE)),
IF(WEEKDAY($J1146) = 3,
       IF(COUNTIF(FINALS_WEEK_TUESDAY_DATE[],Attendance!$J1146) &gt; 0, VLOOKUP(Attendance!$G1146,FINALS_WEEK_TUESDAY_PERIOD_SCHEDULE[],2,TRUE),
       VLOOKUP(Attendance!$G1146,REGULAR_WEEK_SCHEDULE[[Tuesday]:[Period]],5,TRUE)),
IF(WEEKDAY(Attendance!$J1146) = 4,
        IF(COUNTIF(BLOCK_WEDNESDAY_DATES[],Attendance!$J1146) &gt; 0, VLOOKUP(Attendance!$G1146,BLOCK_WEDNESDAY_PERIOD_SCHEDULE[],2,TRUE),
        IF(COUNTIF(FINALS_WEEK_WEDNESDAY_DATE[],Attendance!$J1146) &gt; 0, VLOOKUP(Attendance!$G1146,FINALS_WEEK_WEDNESDAY_PERIOD_SCHEDULE[],2,TRUE),
       VLOOKUP(Attendance!$G1146,REGULAR_WEEK_SCHEDULE[[Wednesday]:[Period]],4,TRUE))),
IF(WEEKDAY($J1146) = 5,
       IF(COUNTIF(BLOCK_THURSDAY_DATES[],Attendance!$J1146) &gt; 0, VLOOKUP(Attendance!$G1146,BLOCK_THURSDAY_PERIOD_SCHEDULE[],2,TRUE),
       IF(COUNTIF(FINALS_WEEK_THURSDAY_DATE[],Attendance!$J1146) &gt; 0, VLOOKUP(Attendance!$G1146,FINALS_WEEK_THURSDAY_PERIOD_SCHEDULE[],2,TRUE),
       VLOOKUP(Attendance!$G1146,REGULAR_WEEK_SCHEDULE[[Thursday]:[Period]],3,TRUE))),
IF(WEEKDAY(Attendance!$J1146) = 6,
       IF(COUNTIF(FINALS_WEEK_FRIDAY_DATE[],Attendance!$J1146) &gt; 0, VLOOKUP(Attendance!$G1146,FINALS_WEEK_FRIDAY_PERIOD_SCHEDULE[],2,TRUE),
       VLOOKUP(Attendance!$G1146,REGULAR_WEEK_SCHEDULE[[Friday]:[Period]],2,TRUE))))))))))</f>
        <v/>
      </c>
      <c r="J1146" s="41" t="str">
        <f t="shared" ca="1" si="56"/>
        <v/>
      </c>
      <c r="K1146" s="41" t="str">
        <f>IF($A1146 &lt;&gt; "",VLOOKUP($A1146,'Student reference sheet'!$A$2:$V$2329, 7,FALSE), "")</f>
        <v/>
      </c>
      <c r="L1146" s="30" t="str">
        <f>IF($A1146 ="", "", VLOOKUP($A1146, 'Student reference sheet'!$A$2:$Z$2603,23,FALSE))</f>
        <v/>
      </c>
      <c r="M1146" s="30" t="str">
        <f>IF($A1146 ="", "", VLOOKUP($A1146, 'Student reference sheet'!$A$2:$Z$2603,24,FALSE))</f>
        <v/>
      </c>
      <c r="N1146" s="30" t="str">
        <f>IF($A1146 ="", "", VLOOKUP($A1146, 'Student reference sheet'!$A$2:$Z$2603,26,FALSE))</f>
        <v/>
      </c>
      <c r="O1146" s="30" t="str">
        <f>IF($A1146 ="", "", VLOOKUP($A1146, 'Student reference sheet'!$A$2:$Z$2603,25,FALSE))</f>
        <v/>
      </c>
      <c r="P1146" s="39" t="str">
        <f>IF($A1146 = "", "", IF(OR(VLOOKUP($A1146,'Student reference sheet'!$A$2:$V$2400,8,FALSE) = "R",  VLOOKUP($A1146,'Student reference sheet'!$A$2:$V$2400,8,FALSE) = "L"), "X", ""))</f>
        <v/>
      </c>
      <c r="Q1146" s="39" t="str">
        <f>IF($A1146 ="", "", VLOOKUP($A1146, 'Student reference sheet'!$A$2:$V$2603,22,FALSE))</f>
        <v/>
      </c>
      <c r="R1146" s="39" t="str">
        <f>IF($A1146 &lt;&gt; "",VLOOKUP($A1146,'Student reference sheet'!$A$2:$V$2329, 5,FALSE), "")</f>
        <v/>
      </c>
      <c r="S1146" s="39" t="str">
        <f>IF($A1146 &lt;&gt; "",VLOOKUP($A1146,'Student reference sheet'!$A$2:$V$2329, 6,FALSE), "")</f>
        <v/>
      </c>
      <c r="T1146" s="30" t="str">
        <f>IF($A1146 = "","",
IF(VLOOKUP($A1146,'Student reference sheet'!$A$2:$V$2329, 10,FALSE) = "Y", "Hispanic",
IF(VLOOKUP($A1146,'Student reference sheet'!$A$2:$V$2329,11,FALSE) &lt;&gt; "",
IF(VLOOKUP($A1146,'Student reference sheet'!$A$2:$V$2329,11,FALSE) = "UNK", "Unknown", VLOOKUP(VALUE(VLOOKUP($A1146,'Student reference sheet'!$A$2:$V$2329,11,FALSE)),'Ethnicity Reference'!$A$2:$B$22,2,FALSE)),
IF(VLOOKUP($A1146,'Student reference sheet'!$A$2:$V$2329,9,FALSE) &lt;&gt; "", VLOOKUP(VALUE(VLOOKUP($A1146,'Student reference sheet'!$A$2:$V$2329,9,FALSE)),'Ethnicity Reference'!$A$2:$B$22,2,FALSE),"Unknown"))))</f>
        <v/>
      </c>
      <c r="U1146" s="35"/>
    </row>
    <row r="1147" spans="1:21" ht="15.75">
      <c r="A1147" s="47"/>
      <c r="B1147" s="33"/>
      <c r="C1147" s="39" t="str">
        <f>IF($A1147 &lt;&gt; "",VLOOKUP($A1147,'Student reference sheet'!$A$2:$V$2329, 3,FALSE), "")</f>
        <v/>
      </c>
      <c r="D1147" s="39" t="str">
        <f>IF($A1147 &lt;&gt; "",VLOOKUP($A1147,'Student reference sheet'!$A$2:$V$2329, 2,FALSE), "")</f>
        <v/>
      </c>
      <c r="E1147" s="35"/>
      <c r="F1147" s="34"/>
      <c r="G1147" s="40" t="str">
        <f t="shared" ca="1" si="54"/>
        <v/>
      </c>
      <c r="H1147" s="40" t="str">
        <f t="shared" ca="1" si="55"/>
        <v/>
      </c>
      <c r="I1147" s="36" t="str">
        <f>IF($A1147 = "", "",
IF(COUNTIF(MINIMUM_DAY_DATES[], Attendance!J1147) &gt; 0, VLOOKUP(Attendance!$G1147,MINIMUM_DAY_PERIOD_SCHEDULE[], 2,TRUE),
IF(COUNTIF(RALLY_DATES[], Attendance!J1147) &gt; 0, VLOOKUP(Attendance!$G1147,RALLY_PERIOD_SCHEDULE[], 2,TRUE),
IF(WEEKDAY(Attendance!$J1147) = 2,
       IF(COUNTIF(FINALS_WEEK_MONDAY_DATE[],Attendance!$J1147) &gt; 0, VLOOKUP(Attendance!$G1147,FINALS_WEEK_MONDAY_PERIOD_SCHEDULE[],2,TRUE),
       VLOOKUP(Attendance!$G1147,REGULAR_WEEK_SCHEDULE[],6,TRUE)),
IF(WEEKDAY($J1147) = 3,
       IF(COUNTIF(FINALS_WEEK_TUESDAY_DATE[],Attendance!$J1147) &gt; 0, VLOOKUP(Attendance!$G1147,FINALS_WEEK_TUESDAY_PERIOD_SCHEDULE[],2,TRUE),
       VLOOKUP(Attendance!$G1147,REGULAR_WEEK_SCHEDULE[[Tuesday]:[Period]],5,TRUE)),
IF(WEEKDAY(Attendance!$J1147) = 4,
        IF(COUNTIF(BLOCK_WEDNESDAY_DATES[],Attendance!$J1147) &gt; 0, VLOOKUP(Attendance!$G1147,BLOCK_WEDNESDAY_PERIOD_SCHEDULE[],2,TRUE),
        IF(COUNTIF(FINALS_WEEK_WEDNESDAY_DATE[],Attendance!$J1147) &gt; 0, VLOOKUP(Attendance!$G1147,FINALS_WEEK_WEDNESDAY_PERIOD_SCHEDULE[],2,TRUE),
       VLOOKUP(Attendance!$G1147,REGULAR_WEEK_SCHEDULE[[Wednesday]:[Period]],4,TRUE))),
IF(WEEKDAY($J1147) = 5,
       IF(COUNTIF(BLOCK_THURSDAY_DATES[],Attendance!$J1147) &gt; 0, VLOOKUP(Attendance!$G1147,BLOCK_THURSDAY_PERIOD_SCHEDULE[],2,TRUE),
       IF(COUNTIF(FINALS_WEEK_THURSDAY_DATE[],Attendance!$J1147) &gt; 0, VLOOKUP(Attendance!$G1147,FINALS_WEEK_THURSDAY_PERIOD_SCHEDULE[],2,TRUE),
       VLOOKUP(Attendance!$G1147,REGULAR_WEEK_SCHEDULE[[Thursday]:[Period]],3,TRUE))),
IF(WEEKDAY(Attendance!$J1147) = 6,
       IF(COUNTIF(FINALS_WEEK_FRIDAY_DATE[],Attendance!$J1147) &gt; 0, VLOOKUP(Attendance!$G1147,FINALS_WEEK_FRIDAY_PERIOD_SCHEDULE[],2,TRUE),
       VLOOKUP(Attendance!$G1147,REGULAR_WEEK_SCHEDULE[[Friday]:[Period]],2,TRUE))))))))))</f>
        <v/>
      </c>
      <c r="J1147" s="41" t="str">
        <f t="shared" ca="1" si="56"/>
        <v/>
      </c>
      <c r="K1147" s="41" t="str">
        <f>IF($A1147 &lt;&gt; "",VLOOKUP($A1147,'Student reference sheet'!$A$2:$V$2329, 7,FALSE), "")</f>
        <v/>
      </c>
      <c r="L1147" s="30" t="str">
        <f>IF($A1147 ="", "", VLOOKUP($A1147, 'Student reference sheet'!$A$2:$Z$2603,23,FALSE))</f>
        <v/>
      </c>
      <c r="M1147" s="30" t="str">
        <f>IF($A1147 ="", "", VLOOKUP($A1147, 'Student reference sheet'!$A$2:$Z$2603,24,FALSE))</f>
        <v/>
      </c>
      <c r="N1147" s="30" t="str">
        <f>IF($A1147 ="", "", VLOOKUP($A1147, 'Student reference sheet'!$A$2:$Z$2603,26,FALSE))</f>
        <v/>
      </c>
      <c r="O1147" s="30" t="str">
        <f>IF($A1147 ="", "", VLOOKUP($A1147, 'Student reference sheet'!$A$2:$Z$2603,25,FALSE))</f>
        <v/>
      </c>
      <c r="P1147" s="39" t="str">
        <f>IF($A1147 = "", "", IF(OR(VLOOKUP($A1147,'Student reference sheet'!$A$2:$V$2400,8,FALSE) = "R",  VLOOKUP($A1147,'Student reference sheet'!$A$2:$V$2400,8,FALSE) = "L"), "X", ""))</f>
        <v/>
      </c>
      <c r="Q1147" s="39" t="str">
        <f>IF($A1147 ="", "", VLOOKUP($A1147, 'Student reference sheet'!$A$2:$V$2603,22,FALSE))</f>
        <v/>
      </c>
      <c r="R1147" s="39" t="str">
        <f>IF($A1147 &lt;&gt; "",VLOOKUP($A1147,'Student reference sheet'!$A$2:$V$2329, 5,FALSE), "")</f>
        <v/>
      </c>
      <c r="S1147" s="39" t="str">
        <f>IF($A1147 &lt;&gt; "",VLOOKUP($A1147,'Student reference sheet'!$A$2:$V$2329, 6,FALSE), "")</f>
        <v/>
      </c>
      <c r="T1147" s="30" t="str">
        <f>IF($A1147 = "","",
IF(VLOOKUP($A1147,'Student reference sheet'!$A$2:$V$2329, 10,FALSE) = "Y", "Hispanic",
IF(VLOOKUP($A1147,'Student reference sheet'!$A$2:$V$2329,11,FALSE) &lt;&gt; "",
IF(VLOOKUP($A1147,'Student reference sheet'!$A$2:$V$2329,11,FALSE) = "UNK", "Unknown", VLOOKUP(VALUE(VLOOKUP($A1147,'Student reference sheet'!$A$2:$V$2329,11,FALSE)),'Ethnicity Reference'!$A$2:$B$22,2,FALSE)),
IF(VLOOKUP($A1147,'Student reference sheet'!$A$2:$V$2329,9,FALSE) &lt;&gt; "", VLOOKUP(VALUE(VLOOKUP($A1147,'Student reference sheet'!$A$2:$V$2329,9,FALSE)),'Ethnicity Reference'!$A$2:$B$22,2,FALSE),"Unknown"))))</f>
        <v/>
      </c>
      <c r="U1147" s="35"/>
    </row>
    <row r="1148" spans="1:21" ht="15.75">
      <c r="A1148" s="47"/>
      <c r="B1148" s="33"/>
      <c r="C1148" s="39" t="str">
        <f>IF($A1148 &lt;&gt; "",VLOOKUP($A1148,'Student reference sheet'!$A$2:$V$2329, 3,FALSE), "")</f>
        <v/>
      </c>
      <c r="D1148" s="39" t="str">
        <f>IF($A1148 &lt;&gt; "",VLOOKUP($A1148,'Student reference sheet'!$A$2:$V$2329, 2,FALSE), "")</f>
        <v/>
      </c>
      <c r="E1148" s="35"/>
      <c r="F1148" s="34"/>
      <c r="G1148" s="40" t="str">
        <f t="shared" ca="1" si="54"/>
        <v/>
      </c>
      <c r="H1148" s="40" t="str">
        <f t="shared" ca="1" si="55"/>
        <v/>
      </c>
      <c r="I1148" s="36" t="str">
        <f>IF($A1148 = "", "",
IF(COUNTIF(MINIMUM_DAY_DATES[], Attendance!J1148) &gt; 0, VLOOKUP(Attendance!$G1148,MINIMUM_DAY_PERIOD_SCHEDULE[], 2,TRUE),
IF(COUNTIF(RALLY_DATES[], Attendance!J1148) &gt; 0, VLOOKUP(Attendance!$G1148,RALLY_PERIOD_SCHEDULE[], 2,TRUE),
IF(WEEKDAY(Attendance!$J1148) = 2,
       IF(COUNTIF(FINALS_WEEK_MONDAY_DATE[],Attendance!$J1148) &gt; 0, VLOOKUP(Attendance!$G1148,FINALS_WEEK_MONDAY_PERIOD_SCHEDULE[],2,TRUE),
       VLOOKUP(Attendance!$G1148,REGULAR_WEEK_SCHEDULE[],6,TRUE)),
IF(WEEKDAY($J1148) = 3,
       IF(COUNTIF(FINALS_WEEK_TUESDAY_DATE[],Attendance!$J1148) &gt; 0, VLOOKUP(Attendance!$G1148,FINALS_WEEK_TUESDAY_PERIOD_SCHEDULE[],2,TRUE),
       VLOOKUP(Attendance!$G1148,REGULAR_WEEK_SCHEDULE[[Tuesday]:[Period]],5,TRUE)),
IF(WEEKDAY(Attendance!$J1148) = 4,
        IF(COUNTIF(BLOCK_WEDNESDAY_DATES[],Attendance!$J1148) &gt; 0, VLOOKUP(Attendance!$G1148,BLOCK_WEDNESDAY_PERIOD_SCHEDULE[],2,TRUE),
        IF(COUNTIF(FINALS_WEEK_WEDNESDAY_DATE[],Attendance!$J1148) &gt; 0, VLOOKUP(Attendance!$G1148,FINALS_WEEK_WEDNESDAY_PERIOD_SCHEDULE[],2,TRUE),
       VLOOKUP(Attendance!$G1148,REGULAR_WEEK_SCHEDULE[[Wednesday]:[Period]],4,TRUE))),
IF(WEEKDAY($J1148) = 5,
       IF(COUNTIF(BLOCK_THURSDAY_DATES[],Attendance!$J1148) &gt; 0, VLOOKUP(Attendance!$G1148,BLOCK_THURSDAY_PERIOD_SCHEDULE[],2,TRUE),
       IF(COUNTIF(FINALS_WEEK_THURSDAY_DATE[],Attendance!$J1148) &gt; 0, VLOOKUP(Attendance!$G1148,FINALS_WEEK_THURSDAY_PERIOD_SCHEDULE[],2,TRUE),
       VLOOKUP(Attendance!$G1148,REGULAR_WEEK_SCHEDULE[[Thursday]:[Period]],3,TRUE))),
IF(WEEKDAY(Attendance!$J1148) = 6,
       IF(COUNTIF(FINALS_WEEK_FRIDAY_DATE[],Attendance!$J1148) &gt; 0, VLOOKUP(Attendance!$G1148,FINALS_WEEK_FRIDAY_PERIOD_SCHEDULE[],2,TRUE),
       VLOOKUP(Attendance!$G1148,REGULAR_WEEK_SCHEDULE[[Friday]:[Period]],2,TRUE))))))))))</f>
        <v/>
      </c>
      <c r="J1148" s="41" t="str">
        <f t="shared" ca="1" si="56"/>
        <v/>
      </c>
      <c r="K1148" s="41" t="str">
        <f>IF($A1148 &lt;&gt; "",VLOOKUP($A1148,'Student reference sheet'!$A$2:$V$2329, 7,FALSE), "")</f>
        <v/>
      </c>
      <c r="L1148" s="30" t="str">
        <f>IF($A1148 ="", "", VLOOKUP($A1148, 'Student reference sheet'!$A$2:$Z$2603,23,FALSE))</f>
        <v/>
      </c>
      <c r="M1148" s="30" t="str">
        <f>IF($A1148 ="", "", VLOOKUP($A1148, 'Student reference sheet'!$A$2:$Z$2603,24,FALSE))</f>
        <v/>
      </c>
      <c r="N1148" s="30" t="str">
        <f>IF($A1148 ="", "", VLOOKUP($A1148, 'Student reference sheet'!$A$2:$Z$2603,26,FALSE))</f>
        <v/>
      </c>
      <c r="O1148" s="30" t="str">
        <f>IF($A1148 ="", "", VLOOKUP($A1148, 'Student reference sheet'!$A$2:$Z$2603,25,FALSE))</f>
        <v/>
      </c>
      <c r="P1148" s="39" t="str">
        <f>IF($A1148 = "", "", IF(OR(VLOOKUP($A1148,'Student reference sheet'!$A$2:$V$2400,8,FALSE) = "R",  VLOOKUP($A1148,'Student reference sheet'!$A$2:$V$2400,8,FALSE) = "L"), "X", ""))</f>
        <v/>
      </c>
      <c r="Q1148" s="39" t="str">
        <f>IF($A1148 ="", "", VLOOKUP($A1148, 'Student reference sheet'!$A$2:$V$2603,22,FALSE))</f>
        <v/>
      </c>
      <c r="R1148" s="39" t="str">
        <f>IF($A1148 &lt;&gt; "",VLOOKUP($A1148,'Student reference sheet'!$A$2:$V$2329, 5,FALSE), "")</f>
        <v/>
      </c>
      <c r="S1148" s="39" t="str">
        <f>IF($A1148 &lt;&gt; "",VLOOKUP($A1148,'Student reference sheet'!$A$2:$V$2329, 6,FALSE), "")</f>
        <v/>
      </c>
      <c r="T1148" s="30" t="str">
        <f>IF($A1148 = "","",
IF(VLOOKUP($A1148,'Student reference sheet'!$A$2:$V$2329, 10,FALSE) = "Y", "Hispanic",
IF(VLOOKUP($A1148,'Student reference sheet'!$A$2:$V$2329,11,FALSE) &lt;&gt; "",
IF(VLOOKUP($A1148,'Student reference sheet'!$A$2:$V$2329,11,FALSE) = "UNK", "Unknown", VLOOKUP(VALUE(VLOOKUP($A1148,'Student reference sheet'!$A$2:$V$2329,11,FALSE)),'Ethnicity Reference'!$A$2:$B$22,2,FALSE)),
IF(VLOOKUP($A1148,'Student reference sheet'!$A$2:$V$2329,9,FALSE) &lt;&gt; "", VLOOKUP(VALUE(VLOOKUP($A1148,'Student reference sheet'!$A$2:$V$2329,9,FALSE)),'Ethnicity Reference'!$A$2:$B$22,2,FALSE),"Unknown"))))</f>
        <v/>
      </c>
      <c r="U1148" s="35"/>
    </row>
    <row r="1149" spans="1:21" ht="15.75">
      <c r="A1149" s="47"/>
      <c r="B1149" s="33"/>
      <c r="C1149" s="39" t="str">
        <f>IF($A1149 &lt;&gt; "",VLOOKUP($A1149,'Student reference sheet'!$A$2:$V$2329, 3,FALSE), "")</f>
        <v/>
      </c>
      <c r="D1149" s="39" t="str">
        <f>IF($A1149 &lt;&gt; "",VLOOKUP($A1149,'Student reference sheet'!$A$2:$V$2329, 2,FALSE), "")</f>
        <v/>
      </c>
      <c r="E1149" s="35"/>
      <c r="F1149" s="34"/>
      <c r="G1149" s="40" t="str">
        <f t="shared" ca="1" si="54"/>
        <v/>
      </c>
      <c r="H1149" s="40" t="str">
        <f t="shared" ca="1" si="55"/>
        <v/>
      </c>
      <c r="I1149" s="36" t="str">
        <f>IF($A1149 = "", "",
IF(COUNTIF(MINIMUM_DAY_DATES[], Attendance!J1149) &gt; 0, VLOOKUP(Attendance!$G1149,MINIMUM_DAY_PERIOD_SCHEDULE[], 2,TRUE),
IF(COUNTIF(RALLY_DATES[], Attendance!J1149) &gt; 0, VLOOKUP(Attendance!$G1149,RALLY_PERIOD_SCHEDULE[], 2,TRUE),
IF(WEEKDAY(Attendance!$J1149) = 2,
       IF(COUNTIF(FINALS_WEEK_MONDAY_DATE[],Attendance!$J1149) &gt; 0, VLOOKUP(Attendance!$G1149,FINALS_WEEK_MONDAY_PERIOD_SCHEDULE[],2,TRUE),
       VLOOKUP(Attendance!$G1149,REGULAR_WEEK_SCHEDULE[],6,TRUE)),
IF(WEEKDAY($J1149) = 3,
       IF(COUNTIF(FINALS_WEEK_TUESDAY_DATE[],Attendance!$J1149) &gt; 0, VLOOKUP(Attendance!$G1149,FINALS_WEEK_TUESDAY_PERIOD_SCHEDULE[],2,TRUE),
       VLOOKUP(Attendance!$G1149,REGULAR_WEEK_SCHEDULE[[Tuesday]:[Period]],5,TRUE)),
IF(WEEKDAY(Attendance!$J1149) = 4,
        IF(COUNTIF(BLOCK_WEDNESDAY_DATES[],Attendance!$J1149) &gt; 0, VLOOKUP(Attendance!$G1149,BLOCK_WEDNESDAY_PERIOD_SCHEDULE[],2,TRUE),
        IF(COUNTIF(FINALS_WEEK_WEDNESDAY_DATE[],Attendance!$J1149) &gt; 0, VLOOKUP(Attendance!$G1149,FINALS_WEEK_WEDNESDAY_PERIOD_SCHEDULE[],2,TRUE),
       VLOOKUP(Attendance!$G1149,REGULAR_WEEK_SCHEDULE[[Wednesday]:[Period]],4,TRUE))),
IF(WEEKDAY($J1149) = 5,
       IF(COUNTIF(BLOCK_THURSDAY_DATES[],Attendance!$J1149) &gt; 0, VLOOKUP(Attendance!$G1149,BLOCK_THURSDAY_PERIOD_SCHEDULE[],2,TRUE),
       IF(COUNTIF(FINALS_WEEK_THURSDAY_DATE[],Attendance!$J1149) &gt; 0, VLOOKUP(Attendance!$G1149,FINALS_WEEK_THURSDAY_PERIOD_SCHEDULE[],2,TRUE),
       VLOOKUP(Attendance!$G1149,REGULAR_WEEK_SCHEDULE[[Thursday]:[Period]],3,TRUE))),
IF(WEEKDAY(Attendance!$J1149) = 6,
       IF(COUNTIF(FINALS_WEEK_FRIDAY_DATE[],Attendance!$J1149) &gt; 0, VLOOKUP(Attendance!$G1149,FINALS_WEEK_FRIDAY_PERIOD_SCHEDULE[],2,TRUE),
       VLOOKUP(Attendance!$G1149,REGULAR_WEEK_SCHEDULE[[Friday]:[Period]],2,TRUE))))))))))</f>
        <v/>
      </c>
      <c r="J1149" s="41" t="str">
        <f t="shared" ca="1" si="56"/>
        <v/>
      </c>
      <c r="K1149" s="41" t="str">
        <f>IF($A1149 &lt;&gt; "",VLOOKUP($A1149,'Student reference sheet'!$A$2:$V$2329, 7,FALSE), "")</f>
        <v/>
      </c>
      <c r="L1149" s="30" t="str">
        <f>IF($A1149 ="", "", VLOOKUP($A1149, 'Student reference sheet'!$A$2:$Z$2603,23,FALSE))</f>
        <v/>
      </c>
      <c r="M1149" s="30" t="str">
        <f>IF($A1149 ="", "", VLOOKUP($A1149, 'Student reference sheet'!$A$2:$Z$2603,24,FALSE))</f>
        <v/>
      </c>
      <c r="N1149" s="30" t="str">
        <f>IF($A1149 ="", "", VLOOKUP($A1149, 'Student reference sheet'!$A$2:$Z$2603,26,FALSE))</f>
        <v/>
      </c>
      <c r="O1149" s="30" t="str">
        <f>IF($A1149 ="", "", VLOOKUP($A1149, 'Student reference sheet'!$A$2:$Z$2603,25,FALSE))</f>
        <v/>
      </c>
      <c r="P1149" s="39" t="str">
        <f>IF($A1149 = "", "", IF(OR(VLOOKUP($A1149,'Student reference sheet'!$A$2:$V$2400,8,FALSE) = "R",  VLOOKUP($A1149,'Student reference sheet'!$A$2:$V$2400,8,FALSE) = "L"), "X", ""))</f>
        <v/>
      </c>
      <c r="Q1149" s="39" t="str">
        <f>IF($A1149 ="", "", VLOOKUP($A1149, 'Student reference sheet'!$A$2:$V$2603,22,FALSE))</f>
        <v/>
      </c>
      <c r="R1149" s="39" t="str">
        <f>IF($A1149 &lt;&gt; "",VLOOKUP($A1149,'Student reference sheet'!$A$2:$V$2329, 5,FALSE), "")</f>
        <v/>
      </c>
      <c r="S1149" s="39" t="str">
        <f>IF($A1149 &lt;&gt; "",VLOOKUP($A1149,'Student reference sheet'!$A$2:$V$2329, 6,FALSE), "")</f>
        <v/>
      </c>
      <c r="T1149" s="30" t="str">
        <f>IF($A1149 = "","",
IF(VLOOKUP($A1149,'Student reference sheet'!$A$2:$V$2329, 10,FALSE) = "Y", "Hispanic",
IF(VLOOKUP($A1149,'Student reference sheet'!$A$2:$V$2329,11,FALSE) &lt;&gt; "",
IF(VLOOKUP($A1149,'Student reference sheet'!$A$2:$V$2329,11,FALSE) = "UNK", "Unknown", VLOOKUP(VALUE(VLOOKUP($A1149,'Student reference sheet'!$A$2:$V$2329,11,FALSE)),'Ethnicity Reference'!$A$2:$B$22,2,FALSE)),
IF(VLOOKUP($A1149,'Student reference sheet'!$A$2:$V$2329,9,FALSE) &lt;&gt; "", VLOOKUP(VALUE(VLOOKUP($A1149,'Student reference sheet'!$A$2:$V$2329,9,FALSE)),'Ethnicity Reference'!$A$2:$B$22,2,FALSE),"Unknown"))))</f>
        <v/>
      </c>
      <c r="U1149" s="35"/>
    </row>
    <row r="1150" spans="1:21" ht="15.75">
      <c r="A1150" s="47"/>
      <c r="B1150" s="33"/>
      <c r="C1150" s="39" t="str">
        <f>IF($A1150 &lt;&gt; "",VLOOKUP($A1150,'Student reference sheet'!$A$2:$V$2329, 3,FALSE), "")</f>
        <v/>
      </c>
      <c r="D1150" s="39" t="str">
        <f>IF($A1150 &lt;&gt; "",VLOOKUP($A1150,'Student reference sheet'!$A$2:$V$2329, 2,FALSE), "")</f>
        <v/>
      </c>
      <c r="E1150" s="35"/>
      <c r="F1150" s="34"/>
      <c r="G1150" s="40" t="str">
        <f t="shared" ca="1" si="54"/>
        <v/>
      </c>
      <c r="H1150" s="40" t="str">
        <f t="shared" ca="1" si="55"/>
        <v/>
      </c>
      <c r="I1150" s="36" t="str">
        <f>IF($A1150 = "", "",
IF(COUNTIF(MINIMUM_DAY_DATES[], Attendance!J1150) &gt; 0, VLOOKUP(Attendance!$G1150,MINIMUM_DAY_PERIOD_SCHEDULE[], 2,TRUE),
IF(COUNTIF(RALLY_DATES[], Attendance!J1150) &gt; 0, VLOOKUP(Attendance!$G1150,RALLY_PERIOD_SCHEDULE[], 2,TRUE),
IF(WEEKDAY(Attendance!$J1150) = 2,
       IF(COUNTIF(FINALS_WEEK_MONDAY_DATE[],Attendance!$J1150) &gt; 0, VLOOKUP(Attendance!$G1150,FINALS_WEEK_MONDAY_PERIOD_SCHEDULE[],2,TRUE),
       VLOOKUP(Attendance!$G1150,REGULAR_WEEK_SCHEDULE[],6,TRUE)),
IF(WEEKDAY($J1150) = 3,
       IF(COUNTIF(FINALS_WEEK_TUESDAY_DATE[],Attendance!$J1150) &gt; 0, VLOOKUP(Attendance!$G1150,FINALS_WEEK_TUESDAY_PERIOD_SCHEDULE[],2,TRUE),
       VLOOKUP(Attendance!$G1150,REGULAR_WEEK_SCHEDULE[[Tuesday]:[Period]],5,TRUE)),
IF(WEEKDAY(Attendance!$J1150) = 4,
        IF(COUNTIF(BLOCK_WEDNESDAY_DATES[],Attendance!$J1150) &gt; 0, VLOOKUP(Attendance!$G1150,BLOCK_WEDNESDAY_PERIOD_SCHEDULE[],2,TRUE),
        IF(COUNTIF(FINALS_WEEK_WEDNESDAY_DATE[],Attendance!$J1150) &gt; 0, VLOOKUP(Attendance!$G1150,FINALS_WEEK_WEDNESDAY_PERIOD_SCHEDULE[],2,TRUE),
       VLOOKUP(Attendance!$G1150,REGULAR_WEEK_SCHEDULE[[Wednesday]:[Period]],4,TRUE))),
IF(WEEKDAY($J1150) = 5,
       IF(COUNTIF(BLOCK_THURSDAY_DATES[],Attendance!$J1150) &gt; 0, VLOOKUP(Attendance!$G1150,BLOCK_THURSDAY_PERIOD_SCHEDULE[],2,TRUE),
       IF(COUNTIF(FINALS_WEEK_THURSDAY_DATE[],Attendance!$J1150) &gt; 0, VLOOKUP(Attendance!$G1150,FINALS_WEEK_THURSDAY_PERIOD_SCHEDULE[],2,TRUE),
       VLOOKUP(Attendance!$G1150,REGULAR_WEEK_SCHEDULE[[Thursday]:[Period]],3,TRUE))),
IF(WEEKDAY(Attendance!$J1150) = 6,
       IF(COUNTIF(FINALS_WEEK_FRIDAY_DATE[],Attendance!$J1150) &gt; 0, VLOOKUP(Attendance!$G1150,FINALS_WEEK_FRIDAY_PERIOD_SCHEDULE[],2,TRUE),
       VLOOKUP(Attendance!$G1150,REGULAR_WEEK_SCHEDULE[[Friday]:[Period]],2,TRUE))))))))))</f>
        <v/>
      </c>
      <c r="J1150" s="41" t="str">
        <f t="shared" ca="1" si="56"/>
        <v/>
      </c>
      <c r="K1150" s="41" t="str">
        <f>IF($A1150 &lt;&gt; "",VLOOKUP($A1150,'Student reference sheet'!$A$2:$V$2329, 7,FALSE), "")</f>
        <v/>
      </c>
      <c r="L1150" s="30" t="str">
        <f>IF($A1150 ="", "", VLOOKUP($A1150, 'Student reference sheet'!$A$2:$Z$2603,23,FALSE))</f>
        <v/>
      </c>
      <c r="M1150" s="30" t="str">
        <f>IF($A1150 ="", "", VLOOKUP($A1150, 'Student reference sheet'!$A$2:$Z$2603,24,FALSE))</f>
        <v/>
      </c>
      <c r="N1150" s="30" t="str">
        <f>IF($A1150 ="", "", VLOOKUP($A1150, 'Student reference sheet'!$A$2:$Z$2603,26,FALSE))</f>
        <v/>
      </c>
      <c r="O1150" s="30" t="str">
        <f>IF($A1150 ="", "", VLOOKUP($A1150, 'Student reference sheet'!$A$2:$Z$2603,25,FALSE))</f>
        <v/>
      </c>
      <c r="P1150" s="39" t="str">
        <f>IF($A1150 = "", "", IF(OR(VLOOKUP($A1150,'Student reference sheet'!$A$2:$V$2400,8,FALSE) = "R",  VLOOKUP($A1150,'Student reference sheet'!$A$2:$V$2400,8,FALSE) = "L"), "X", ""))</f>
        <v/>
      </c>
      <c r="Q1150" s="39" t="str">
        <f>IF($A1150 ="", "", VLOOKUP($A1150, 'Student reference sheet'!$A$2:$V$2603,22,FALSE))</f>
        <v/>
      </c>
      <c r="R1150" s="39" t="str">
        <f>IF($A1150 &lt;&gt; "",VLOOKUP($A1150,'Student reference sheet'!$A$2:$V$2329, 5,FALSE), "")</f>
        <v/>
      </c>
      <c r="S1150" s="39" t="str">
        <f>IF($A1150 &lt;&gt; "",VLOOKUP($A1150,'Student reference sheet'!$A$2:$V$2329, 6,FALSE), "")</f>
        <v/>
      </c>
      <c r="T1150" s="30" t="str">
        <f>IF($A1150 = "","",
IF(VLOOKUP($A1150,'Student reference sheet'!$A$2:$V$2329, 10,FALSE) = "Y", "Hispanic",
IF(VLOOKUP($A1150,'Student reference sheet'!$A$2:$V$2329,11,FALSE) &lt;&gt; "",
IF(VLOOKUP($A1150,'Student reference sheet'!$A$2:$V$2329,11,FALSE) = "UNK", "Unknown", VLOOKUP(VALUE(VLOOKUP($A1150,'Student reference sheet'!$A$2:$V$2329,11,FALSE)),'Ethnicity Reference'!$A$2:$B$22,2,FALSE)),
IF(VLOOKUP($A1150,'Student reference sheet'!$A$2:$V$2329,9,FALSE) &lt;&gt; "", VLOOKUP(VALUE(VLOOKUP($A1150,'Student reference sheet'!$A$2:$V$2329,9,FALSE)),'Ethnicity Reference'!$A$2:$B$22,2,FALSE),"Unknown"))))</f>
        <v/>
      </c>
      <c r="U1150" s="35"/>
    </row>
    <row r="1151" spans="1:21" ht="15.75">
      <c r="A1151" s="47"/>
      <c r="B1151" s="33"/>
      <c r="C1151" s="39" t="str">
        <f>IF($A1151 &lt;&gt; "",VLOOKUP($A1151,'Student reference sheet'!$A$2:$V$2329, 3,FALSE), "")</f>
        <v/>
      </c>
      <c r="D1151" s="39" t="str">
        <f>IF($A1151 &lt;&gt; "",VLOOKUP($A1151,'Student reference sheet'!$A$2:$V$2329, 2,FALSE), "")</f>
        <v/>
      </c>
      <c r="E1151" s="35"/>
      <c r="F1151" s="34"/>
      <c r="G1151" s="40" t="str">
        <f t="shared" ca="1" si="54"/>
        <v/>
      </c>
      <c r="H1151" s="40" t="str">
        <f t="shared" ca="1" si="55"/>
        <v/>
      </c>
      <c r="I1151" s="36" t="str">
        <f>IF($A1151 = "", "",
IF(COUNTIF(MINIMUM_DAY_DATES[], Attendance!J1151) &gt; 0, VLOOKUP(Attendance!$G1151,MINIMUM_DAY_PERIOD_SCHEDULE[], 2,TRUE),
IF(COUNTIF(RALLY_DATES[], Attendance!J1151) &gt; 0, VLOOKUP(Attendance!$G1151,RALLY_PERIOD_SCHEDULE[], 2,TRUE),
IF(WEEKDAY(Attendance!$J1151) = 2,
       IF(COUNTIF(FINALS_WEEK_MONDAY_DATE[],Attendance!$J1151) &gt; 0, VLOOKUP(Attendance!$G1151,FINALS_WEEK_MONDAY_PERIOD_SCHEDULE[],2,TRUE),
       VLOOKUP(Attendance!$G1151,REGULAR_WEEK_SCHEDULE[],6,TRUE)),
IF(WEEKDAY($J1151) = 3,
       IF(COUNTIF(FINALS_WEEK_TUESDAY_DATE[],Attendance!$J1151) &gt; 0, VLOOKUP(Attendance!$G1151,FINALS_WEEK_TUESDAY_PERIOD_SCHEDULE[],2,TRUE),
       VLOOKUP(Attendance!$G1151,REGULAR_WEEK_SCHEDULE[[Tuesday]:[Period]],5,TRUE)),
IF(WEEKDAY(Attendance!$J1151) = 4,
        IF(COUNTIF(BLOCK_WEDNESDAY_DATES[],Attendance!$J1151) &gt; 0, VLOOKUP(Attendance!$G1151,BLOCK_WEDNESDAY_PERIOD_SCHEDULE[],2,TRUE),
        IF(COUNTIF(FINALS_WEEK_WEDNESDAY_DATE[],Attendance!$J1151) &gt; 0, VLOOKUP(Attendance!$G1151,FINALS_WEEK_WEDNESDAY_PERIOD_SCHEDULE[],2,TRUE),
       VLOOKUP(Attendance!$G1151,REGULAR_WEEK_SCHEDULE[[Wednesday]:[Period]],4,TRUE))),
IF(WEEKDAY($J1151) = 5,
       IF(COUNTIF(BLOCK_THURSDAY_DATES[],Attendance!$J1151) &gt; 0, VLOOKUP(Attendance!$G1151,BLOCK_THURSDAY_PERIOD_SCHEDULE[],2,TRUE),
       IF(COUNTIF(FINALS_WEEK_THURSDAY_DATE[],Attendance!$J1151) &gt; 0, VLOOKUP(Attendance!$G1151,FINALS_WEEK_THURSDAY_PERIOD_SCHEDULE[],2,TRUE),
       VLOOKUP(Attendance!$G1151,REGULAR_WEEK_SCHEDULE[[Thursday]:[Period]],3,TRUE))),
IF(WEEKDAY(Attendance!$J1151) = 6,
       IF(COUNTIF(FINALS_WEEK_FRIDAY_DATE[],Attendance!$J1151) &gt; 0, VLOOKUP(Attendance!$G1151,FINALS_WEEK_FRIDAY_PERIOD_SCHEDULE[],2,TRUE),
       VLOOKUP(Attendance!$G1151,REGULAR_WEEK_SCHEDULE[[Friday]:[Period]],2,TRUE))))))))))</f>
        <v/>
      </c>
      <c r="J1151" s="41" t="str">
        <f t="shared" ca="1" si="56"/>
        <v/>
      </c>
      <c r="K1151" s="41" t="str">
        <f>IF($A1151 &lt;&gt; "",VLOOKUP($A1151,'Student reference sheet'!$A$2:$V$2329, 7,FALSE), "")</f>
        <v/>
      </c>
      <c r="L1151" s="30" t="str">
        <f>IF($A1151 ="", "", VLOOKUP($A1151, 'Student reference sheet'!$A$2:$Z$2603,23,FALSE))</f>
        <v/>
      </c>
      <c r="M1151" s="30" t="str">
        <f>IF($A1151 ="", "", VLOOKUP($A1151, 'Student reference sheet'!$A$2:$Z$2603,24,FALSE))</f>
        <v/>
      </c>
      <c r="N1151" s="30" t="str">
        <f>IF($A1151 ="", "", VLOOKUP($A1151, 'Student reference sheet'!$A$2:$Z$2603,26,FALSE))</f>
        <v/>
      </c>
      <c r="O1151" s="30" t="str">
        <f>IF($A1151 ="", "", VLOOKUP($A1151, 'Student reference sheet'!$A$2:$Z$2603,25,FALSE))</f>
        <v/>
      </c>
      <c r="P1151" s="39" t="str">
        <f>IF($A1151 = "", "", IF(OR(VLOOKUP($A1151,'Student reference sheet'!$A$2:$V$2400,8,FALSE) = "R",  VLOOKUP($A1151,'Student reference sheet'!$A$2:$V$2400,8,FALSE) = "L"), "X", ""))</f>
        <v/>
      </c>
      <c r="Q1151" s="39" t="str">
        <f>IF($A1151 ="", "", VLOOKUP($A1151, 'Student reference sheet'!$A$2:$V$2603,22,FALSE))</f>
        <v/>
      </c>
      <c r="R1151" s="39" t="str">
        <f>IF($A1151 &lt;&gt; "",VLOOKUP($A1151,'Student reference sheet'!$A$2:$V$2329, 5,FALSE), "")</f>
        <v/>
      </c>
      <c r="S1151" s="39" t="str">
        <f>IF($A1151 &lt;&gt; "",VLOOKUP($A1151,'Student reference sheet'!$A$2:$V$2329, 6,FALSE), "")</f>
        <v/>
      </c>
      <c r="T1151" s="30" t="str">
        <f>IF($A1151 = "","",
IF(VLOOKUP($A1151,'Student reference sheet'!$A$2:$V$2329, 10,FALSE) = "Y", "Hispanic",
IF(VLOOKUP($A1151,'Student reference sheet'!$A$2:$V$2329,11,FALSE) &lt;&gt; "",
IF(VLOOKUP($A1151,'Student reference sheet'!$A$2:$V$2329,11,FALSE) = "UNK", "Unknown", VLOOKUP(VALUE(VLOOKUP($A1151,'Student reference sheet'!$A$2:$V$2329,11,FALSE)),'Ethnicity Reference'!$A$2:$B$22,2,FALSE)),
IF(VLOOKUP($A1151,'Student reference sheet'!$A$2:$V$2329,9,FALSE) &lt;&gt; "", VLOOKUP(VALUE(VLOOKUP($A1151,'Student reference sheet'!$A$2:$V$2329,9,FALSE)),'Ethnicity Reference'!$A$2:$B$22,2,FALSE),"Unknown"))))</f>
        <v/>
      </c>
      <c r="U1151" s="35"/>
    </row>
    <row r="1152" spans="1:21" ht="15.75">
      <c r="A1152" s="47"/>
      <c r="B1152" s="33"/>
      <c r="C1152" s="39" t="str">
        <f>IF($A1152 &lt;&gt; "",VLOOKUP($A1152,'Student reference sheet'!$A$2:$V$2329, 3,FALSE), "")</f>
        <v/>
      </c>
      <c r="D1152" s="39" t="str">
        <f>IF($A1152 &lt;&gt; "",VLOOKUP($A1152,'Student reference sheet'!$A$2:$V$2329, 2,FALSE), "")</f>
        <v/>
      </c>
      <c r="E1152" s="35"/>
      <c r="F1152" s="34"/>
      <c r="G1152" s="40" t="str">
        <f t="shared" ca="1" si="54"/>
        <v/>
      </c>
      <c r="H1152" s="40" t="str">
        <f t="shared" ca="1" si="55"/>
        <v/>
      </c>
      <c r="I1152" s="36" t="str">
        <f>IF($A1152 = "", "",
IF(COUNTIF(MINIMUM_DAY_DATES[], Attendance!J1152) &gt; 0, VLOOKUP(Attendance!$G1152,MINIMUM_DAY_PERIOD_SCHEDULE[], 2,TRUE),
IF(COUNTIF(RALLY_DATES[], Attendance!J1152) &gt; 0, VLOOKUP(Attendance!$G1152,RALLY_PERIOD_SCHEDULE[], 2,TRUE),
IF(WEEKDAY(Attendance!$J1152) = 2,
       IF(COUNTIF(FINALS_WEEK_MONDAY_DATE[],Attendance!$J1152) &gt; 0, VLOOKUP(Attendance!$G1152,FINALS_WEEK_MONDAY_PERIOD_SCHEDULE[],2,TRUE),
       VLOOKUP(Attendance!$G1152,REGULAR_WEEK_SCHEDULE[],6,TRUE)),
IF(WEEKDAY($J1152) = 3,
       IF(COUNTIF(FINALS_WEEK_TUESDAY_DATE[],Attendance!$J1152) &gt; 0, VLOOKUP(Attendance!$G1152,FINALS_WEEK_TUESDAY_PERIOD_SCHEDULE[],2,TRUE),
       VLOOKUP(Attendance!$G1152,REGULAR_WEEK_SCHEDULE[[Tuesday]:[Period]],5,TRUE)),
IF(WEEKDAY(Attendance!$J1152) = 4,
        IF(COUNTIF(BLOCK_WEDNESDAY_DATES[],Attendance!$J1152) &gt; 0, VLOOKUP(Attendance!$G1152,BLOCK_WEDNESDAY_PERIOD_SCHEDULE[],2,TRUE),
        IF(COUNTIF(FINALS_WEEK_WEDNESDAY_DATE[],Attendance!$J1152) &gt; 0, VLOOKUP(Attendance!$G1152,FINALS_WEEK_WEDNESDAY_PERIOD_SCHEDULE[],2,TRUE),
       VLOOKUP(Attendance!$G1152,REGULAR_WEEK_SCHEDULE[[Wednesday]:[Period]],4,TRUE))),
IF(WEEKDAY($J1152) = 5,
       IF(COUNTIF(BLOCK_THURSDAY_DATES[],Attendance!$J1152) &gt; 0, VLOOKUP(Attendance!$G1152,BLOCK_THURSDAY_PERIOD_SCHEDULE[],2,TRUE),
       IF(COUNTIF(FINALS_WEEK_THURSDAY_DATE[],Attendance!$J1152) &gt; 0, VLOOKUP(Attendance!$G1152,FINALS_WEEK_THURSDAY_PERIOD_SCHEDULE[],2,TRUE),
       VLOOKUP(Attendance!$G1152,REGULAR_WEEK_SCHEDULE[[Thursday]:[Period]],3,TRUE))),
IF(WEEKDAY(Attendance!$J1152) = 6,
       IF(COUNTIF(FINALS_WEEK_FRIDAY_DATE[],Attendance!$J1152) &gt; 0, VLOOKUP(Attendance!$G1152,FINALS_WEEK_FRIDAY_PERIOD_SCHEDULE[],2,TRUE),
       VLOOKUP(Attendance!$G1152,REGULAR_WEEK_SCHEDULE[[Friday]:[Period]],2,TRUE))))))))))</f>
        <v/>
      </c>
      <c r="J1152" s="41" t="str">
        <f t="shared" ca="1" si="56"/>
        <v/>
      </c>
      <c r="K1152" s="41" t="str">
        <f>IF($A1152 &lt;&gt; "",VLOOKUP($A1152,'Student reference sheet'!$A$2:$V$2329, 7,FALSE), "")</f>
        <v/>
      </c>
      <c r="L1152" s="30" t="str">
        <f>IF($A1152 ="", "", VLOOKUP($A1152, 'Student reference sheet'!$A$2:$Z$2603,23,FALSE))</f>
        <v/>
      </c>
      <c r="M1152" s="30" t="str">
        <f>IF($A1152 ="", "", VLOOKUP($A1152, 'Student reference sheet'!$A$2:$Z$2603,24,FALSE))</f>
        <v/>
      </c>
      <c r="N1152" s="30" t="str">
        <f>IF($A1152 ="", "", VLOOKUP($A1152, 'Student reference sheet'!$A$2:$Z$2603,26,FALSE))</f>
        <v/>
      </c>
      <c r="O1152" s="30" t="str">
        <f>IF($A1152 ="", "", VLOOKUP($A1152, 'Student reference sheet'!$A$2:$Z$2603,25,FALSE))</f>
        <v/>
      </c>
      <c r="P1152" s="39" t="str">
        <f>IF($A1152 = "", "", IF(OR(VLOOKUP($A1152,'Student reference sheet'!$A$2:$V$2400,8,FALSE) = "R",  VLOOKUP($A1152,'Student reference sheet'!$A$2:$V$2400,8,FALSE) = "L"), "X", ""))</f>
        <v/>
      </c>
      <c r="Q1152" s="39" t="str">
        <f>IF($A1152 ="", "", VLOOKUP($A1152, 'Student reference sheet'!$A$2:$V$2603,22,FALSE))</f>
        <v/>
      </c>
      <c r="R1152" s="39" t="str">
        <f>IF($A1152 &lt;&gt; "",VLOOKUP($A1152,'Student reference sheet'!$A$2:$V$2329, 5,FALSE), "")</f>
        <v/>
      </c>
      <c r="S1152" s="39" t="str">
        <f>IF($A1152 &lt;&gt; "",VLOOKUP($A1152,'Student reference sheet'!$A$2:$V$2329, 6,FALSE), "")</f>
        <v/>
      </c>
      <c r="T1152" s="30" t="str">
        <f>IF($A1152 = "","",
IF(VLOOKUP($A1152,'Student reference sheet'!$A$2:$V$2329, 10,FALSE) = "Y", "Hispanic",
IF(VLOOKUP($A1152,'Student reference sheet'!$A$2:$V$2329,11,FALSE) &lt;&gt; "",
IF(VLOOKUP($A1152,'Student reference sheet'!$A$2:$V$2329,11,FALSE) = "UNK", "Unknown", VLOOKUP(VALUE(VLOOKUP($A1152,'Student reference sheet'!$A$2:$V$2329,11,FALSE)),'Ethnicity Reference'!$A$2:$B$22,2,FALSE)),
IF(VLOOKUP($A1152,'Student reference sheet'!$A$2:$V$2329,9,FALSE) &lt;&gt; "", VLOOKUP(VALUE(VLOOKUP($A1152,'Student reference sheet'!$A$2:$V$2329,9,FALSE)),'Ethnicity Reference'!$A$2:$B$22,2,FALSE),"Unknown"))))</f>
        <v/>
      </c>
      <c r="U1152" s="35"/>
    </row>
    <row r="1153" spans="1:21" ht="15.75">
      <c r="A1153" s="47"/>
      <c r="B1153" s="33"/>
      <c r="C1153" s="39" t="str">
        <f>IF($A1153 &lt;&gt; "",VLOOKUP($A1153,'Student reference sheet'!$A$2:$V$2329, 3,FALSE), "")</f>
        <v/>
      </c>
      <c r="D1153" s="39" t="str">
        <f>IF($A1153 &lt;&gt; "",VLOOKUP($A1153,'Student reference sheet'!$A$2:$V$2329, 2,FALSE), "")</f>
        <v/>
      </c>
      <c r="E1153" s="35"/>
      <c r="F1153" s="34"/>
      <c r="G1153" s="40" t="str">
        <f t="shared" ca="1" si="54"/>
        <v/>
      </c>
      <c r="H1153" s="40" t="str">
        <f t="shared" ca="1" si="55"/>
        <v/>
      </c>
      <c r="I1153" s="36" t="str">
        <f>IF($A1153 = "", "",
IF(COUNTIF(MINIMUM_DAY_DATES[], Attendance!J1153) &gt; 0, VLOOKUP(Attendance!$G1153,MINIMUM_DAY_PERIOD_SCHEDULE[], 2,TRUE),
IF(COUNTIF(RALLY_DATES[], Attendance!J1153) &gt; 0, VLOOKUP(Attendance!$G1153,RALLY_PERIOD_SCHEDULE[], 2,TRUE),
IF(WEEKDAY(Attendance!$J1153) = 2,
       IF(COUNTIF(FINALS_WEEK_MONDAY_DATE[],Attendance!$J1153) &gt; 0, VLOOKUP(Attendance!$G1153,FINALS_WEEK_MONDAY_PERIOD_SCHEDULE[],2,TRUE),
       VLOOKUP(Attendance!$G1153,REGULAR_WEEK_SCHEDULE[],6,TRUE)),
IF(WEEKDAY($J1153) = 3,
       IF(COUNTIF(FINALS_WEEK_TUESDAY_DATE[],Attendance!$J1153) &gt; 0, VLOOKUP(Attendance!$G1153,FINALS_WEEK_TUESDAY_PERIOD_SCHEDULE[],2,TRUE),
       VLOOKUP(Attendance!$G1153,REGULAR_WEEK_SCHEDULE[[Tuesday]:[Period]],5,TRUE)),
IF(WEEKDAY(Attendance!$J1153) = 4,
        IF(COUNTIF(BLOCK_WEDNESDAY_DATES[],Attendance!$J1153) &gt; 0, VLOOKUP(Attendance!$G1153,BLOCK_WEDNESDAY_PERIOD_SCHEDULE[],2,TRUE),
        IF(COUNTIF(FINALS_WEEK_WEDNESDAY_DATE[],Attendance!$J1153) &gt; 0, VLOOKUP(Attendance!$G1153,FINALS_WEEK_WEDNESDAY_PERIOD_SCHEDULE[],2,TRUE),
       VLOOKUP(Attendance!$G1153,REGULAR_WEEK_SCHEDULE[[Wednesday]:[Period]],4,TRUE))),
IF(WEEKDAY($J1153) = 5,
       IF(COUNTIF(BLOCK_THURSDAY_DATES[],Attendance!$J1153) &gt; 0, VLOOKUP(Attendance!$G1153,BLOCK_THURSDAY_PERIOD_SCHEDULE[],2,TRUE),
       IF(COUNTIF(FINALS_WEEK_THURSDAY_DATE[],Attendance!$J1153) &gt; 0, VLOOKUP(Attendance!$G1153,FINALS_WEEK_THURSDAY_PERIOD_SCHEDULE[],2,TRUE),
       VLOOKUP(Attendance!$G1153,REGULAR_WEEK_SCHEDULE[[Thursday]:[Period]],3,TRUE))),
IF(WEEKDAY(Attendance!$J1153) = 6,
       IF(COUNTIF(FINALS_WEEK_FRIDAY_DATE[],Attendance!$J1153) &gt; 0, VLOOKUP(Attendance!$G1153,FINALS_WEEK_FRIDAY_PERIOD_SCHEDULE[],2,TRUE),
       VLOOKUP(Attendance!$G1153,REGULAR_WEEK_SCHEDULE[[Friday]:[Period]],2,TRUE))))))))))</f>
        <v/>
      </c>
      <c r="J1153" s="41" t="str">
        <f t="shared" ca="1" si="56"/>
        <v/>
      </c>
      <c r="K1153" s="41" t="str">
        <f>IF($A1153 &lt;&gt; "",VLOOKUP($A1153,'Student reference sheet'!$A$2:$V$2329, 7,FALSE), "")</f>
        <v/>
      </c>
      <c r="L1153" s="30" t="str">
        <f>IF($A1153 ="", "", VLOOKUP($A1153, 'Student reference sheet'!$A$2:$Z$2603,23,FALSE))</f>
        <v/>
      </c>
      <c r="M1153" s="30" t="str">
        <f>IF($A1153 ="", "", VLOOKUP($A1153, 'Student reference sheet'!$A$2:$Z$2603,24,FALSE))</f>
        <v/>
      </c>
      <c r="N1153" s="30" t="str">
        <f>IF($A1153 ="", "", VLOOKUP($A1153, 'Student reference sheet'!$A$2:$Z$2603,26,FALSE))</f>
        <v/>
      </c>
      <c r="O1153" s="30" t="str">
        <f>IF($A1153 ="", "", VLOOKUP($A1153, 'Student reference sheet'!$A$2:$Z$2603,25,FALSE))</f>
        <v/>
      </c>
      <c r="P1153" s="39" t="str">
        <f>IF($A1153 = "", "", IF(OR(VLOOKUP($A1153,'Student reference sheet'!$A$2:$V$2400,8,FALSE) = "R",  VLOOKUP($A1153,'Student reference sheet'!$A$2:$V$2400,8,FALSE) = "L"), "X", ""))</f>
        <v/>
      </c>
      <c r="Q1153" s="39" t="str">
        <f>IF($A1153 ="", "", VLOOKUP($A1153, 'Student reference sheet'!$A$2:$V$2603,22,FALSE))</f>
        <v/>
      </c>
      <c r="R1153" s="39" t="str">
        <f>IF($A1153 &lt;&gt; "",VLOOKUP($A1153,'Student reference sheet'!$A$2:$V$2329, 5,FALSE), "")</f>
        <v/>
      </c>
      <c r="S1153" s="39" t="str">
        <f>IF($A1153 &lt;&gt; "",VLOOKUP($A1153,'Student reference sheet'!$A$2:$V$2329, 6,FALSE), "")</f>
        <v/>
      </c>
      <c r="T1153" s="30" t="str">
        <f>IF($A1153 = "","",
IF(VLOOKUP($A1153,'Student reference sheet'!$A$2:$V$2329, 10,FALSE) = "Y", "Hispanic",
IF(VLOOKUP($A1153,'Student reference sheet'!$A$2:$V$2329,11,FALSE) &lt;&gt; "",
IF(VLOOKUP($A1153,'Student reference sheet'!$A$2:$V$2329,11,FALSE) = "UNK", "Unknown", VLOOKUP(VALUE(VLOOKUP($A1153,'Student reference sheet'!$A$2:$V$2329,11,FALSE)),'Ethnicity Reference'!$A$2:$B$22,2,FALSE)),
IF(VLOOKUP($A1153,'Student reference sheet'!$A$2:$V$2329,9,FALSE) &lt;&gt; "", VLOOKUP(VALUE(VLOOKUP($A1153,'Student reference sheet'!$A$2:$V$2329,9,FALSE)),'Ethnicity Reference'!$A$2:$B$22,2,FALSE),"Unknown"))))</f>
        <v/>
      </c>
      <c r="U1153" s="35"/>
    </row>
    <row r="1154" spans="1:21" ht="15.75">
      <c r="A1154" s="47"/>
      <c r="B1154" s="33"/>
      <c r="C1154" s="39" t="str">
        <f>IF($A1154 &lt;&gt; "",VLOOKUP($A1154,'Student reference sheet'!$A$2:$V$2329, 3,FALSE), "")</f>
        <v/>
      </c>
      <c r="D1154" s="39" t="str">
        <f>IF($A1154 &lt;&gt; "",VLOOKUP($A1154,'Student reference sheet'!$A$2:$V$2329, 2,FALSE), "")</f>
        <v/>
      </c>
      <c r="E1154" s="35"/>
      <c r="F1154" s="34"/>
      <c r="G1154" s="40" t="str">
        <f t="shared" ca="1" si="54"/>
        <v/>
      </c>
      <c r="H1154" s="40" t="str">
        <f t="shared" ca="1" si="55"/>
        <v/>
      </c>
      <c r="I1154" s="36" t="str">
        <f>IF($A1154 = "", "",
IF(COUNTIF(MINIMUM_DAY_DATES[], Attendance!J1154) &gt; 0, VLOOKUP(Attendance!$G1154,MINIMUM_DAY_PERIOD_SCHEDULE[], 2,TRUE),
IF(COUNTIF(RALLY_DATES[], Attendance!J1154) &gt; 0, VLOOKUP(Attendance!$G1154,RALLY_PERIOD_SCHEDULE[], 2,TRUE),
IF(WEEKDAY(Attendance!$J1154) = 2,
       IF(COUNTIF(FINALS_WEEK_MONDAY_DATE[],Attendance!$J1154) &gt; 0, VLOOKUP(Attendance!$G1154,FINALS_WEEK_MONDAY_PERIOD_SCHEDULE[],2,TRUE),
       VLOOKUP(Attendance!$G1154,REGULAR_WEEK_SCHEDULE[],6,TRUE)),
IF(WEEKDAY($J1154) = 3,
       IF(COUNTIF(FINALS_WEEK_TUESDAY_DATE[],Attendance!$J1154) &gt; 0, VLOOKUP(Attendance!$G1154,FINALS_WEEK_TUESDAY_PERIOD_SCHEDULE[],2,TRUE),
       VLOOKUP(Attendance!$G1154,REGULAR_WEEK_SCHEDULE[[Tuesday]:[Period]],5,TRUE)),
IF(WEEKDAY(Attendance!$J1154) = 4,
        IF(COUNTIF(BLOCK_WEDNESDAY_DATES[],Attendance!$J1154) &gt; 0, VLOOKUP(Attendance!$G1154,BLOCK_WEDNESDAY_PERIOD_SCHEDULE[],2,TRUE),
        IF(COUNTIF(FINALS_WEEK_WEDNESDAY_DATE[],Attendance!$J1154) &gt; 0, VLOOKUP(Attendance!$G1154,FINALS_WEEK_WEDNESDAY_PERIOD_SCHEDULE[],2,TRUE),
       VLOOKUP(Attendance!$G1154,REGULAR_WEEK_SCHEDULE[[Wednesday]:[Period]],4,TRUE))),
IF(WEEKDAY($J1154) = 5,
       IF(COUNTIF(BLOCK_THURSDAY_DATES[],Attendance!$J1154) &gt; 0, VLOOKUP(Attendance!$G1154,BLOCK_THURSDAY_PERIOD_SCHEDULE[],2,TRUE),
       IF(COUNTIF(FINALS_WEEK_THURSDAY_DATE[],Attendance!$J1154) &gt; 0, VLOOKUP(Attendance!$G1154,FINALS_WEEK_THURSDAY_PERIOD_SCHEDULE[],2,TRUE),
       VLOOKUP(Attendance!$G1154,REGULAR_WEEK_SCHEDULE[[Thursday]:[Period]],3,TRUE))),
IF(WEEKDAY(Attendance!$J1154) = 6,
       IF(COUNTIF(FINALS_WEEK_FRIDAY_DATE[],Attendance!$J1154) &gt; 0, VLOOKUP(Attendance!$G1154,FINALS_WEEK_FRIDAY_PERIOD_SCHEDULE[],2,TRUE),
       VLOOKUP(Attendance!$G1154,REGULAR_WEEK_SCHEDULE[[Friday]:[Period]],2,TRUE))))))))))</f>
        <v/>
      </c>
      <c r="J1154" s="41" t="str">
        <f t="shared" ca="1" si="56"/>
        <v/>
      </c>
      <c r="K1154" s="41" t="str">
        <f>IF($A1154 &lt;&gt; "",VLOOKUP($A1154,'Student reference sheet'!$A$2:$V$2329, 7,FALSE), "")</f>
        <v/>
      </c>
      <c r="L1154" s="30" t="str">
        <f>IF($A1154 ="", "", VLOOKUP($A1154, 'Student reference sheet'!$A$2:$Z$2603,23,FALSE))</f>
        <v/>
      </c>
      <c r="M1154" s="30" t="str">
        <f>IF($A1154 ="", "", VLOOKUP($A1154, 'Student reference sheet'!$A$2:$Z$2603,24,FALSE))</f>
        <v/>
      </c>
      <c r="N1154" s="30" t="str">
        <f>IF($A1154 ="", "", VLOOKUP($A1154, 'Student reference sheet'!$A$2:$Z$2603,26,FALSE))</f>
        <v/>
      </c>
      <c r="O1154" s="30" t="str">
        <f>IF($A1154 ="", "", VLOOKUP($A1154, 'Student reference sheet'!$A$2:$Z$2603,25,FALSE))</f>
        <v/>
      </c>
      <c r="P1154" s="39" t="str">
        <f>IF($A1154 = "", "", IF(OR(VLOOKUP($A1154,'Student reference sheet'!$A$2:$V$2400,8,FALSE) = "R",  VLOOKUP($A1154,'Student reference sheet'!$A$2:$V$2400,8,FALSE) = "L"), "X", ""))</f>
        <v/>
      </c>
      <c r="Q1154" s="39" t="str">
        <f>IF($A1154 ="", "", VLOOKUP($A1154, 'Student reference sheet'!$A$2:$V$2603,22,FALSE))</f>
        <v/>
      </c>
      <c r="R1154" s="39" t="str">
        <f>IF($A1154 &lt;&gt; "",VLOOKUP($A1154,'Student reference sheet'!$A$2:$V$2329, 5,FALSE), "")</f>
        <v/>
      </c>
      <c r="S1154" s="39" t="str">
        <f>IF($A1154 &lt;&gt; "",VLOOKUP($A1154,'Student reference sheet'!$A$2:$V$2329, 6,FALSE), "")</f>
        <v/>
      </c>
      <c r="T1154" s="30" t="str">
        <f>IF($A1154 = "","",
IF(VLOOKUP($A1154,'Student reference sheet'!$A$2:$V$2329, 10,FALSE) = "Y", "Hispanic",
IF(VLOOKUP($A1154,'Student reference sheet'!$A$2:$V$2329,11,FALSE) &lt;&gt; "",
IF(VLOOKUP($A1154,'Student reference sheet'!$A$2:$V$2329,11,FALSE) = "UNK", "Unknown", VLOOKUP(VALUE(VLOOKUP($A1154,'Student reference sheet'!$A$2:$V$2329,11,FALSE)),'Ethnicity Reference'!$A$2:$B$22,2,FALSE)),
IF(VLOOKUP($A1154,'Student reference sheet'!$A$2:$V$2329,9,FALSE) &lt;&gt; "", VLOOKUP(VALUE(VLOOKUP($A1154,'Student reference sheet'!$A$2:$V$2329,9,FALSE)),'Ethnicity Reference'!$A$2:$B$22,2,FALSE),"Unknown"))))</f>
        <v/>
      </c>
      <c r="U1154" s="35"/>
    </row>
    <row r="1155" spans="1:21" ht="15.75">
      <c r="A1155" s="47"/>
      <c r="B1155" s="33"/>
      <c r="C1155" s="39" t="str">
        <f>IF($A1155 &lt;&gt; "",VLOOKUP($A1155,'Student reference sheet'!$A$2:$V$2329, 3,FALSE), "")</f>
        <v/>
      </c>
      <c r="D1155" s="39" t="str">
        <f>IF($A1155 &lt;&gt; "",VLOOKUP($A1155,'Student reference sheet'!$A$2:$V$2329, 2,FALSE), "")</f>
        <v/>
      </c>
      <c r="E1155" s="35"/>
      <c r="F1155" s="34"/>
      <c r="G1155" s="40" t="str">
        <f t="shared" ca="1" si="54"/>
        <v/>
      </c>
      <c r="H1155" s="40" t="str">
        <f t="shared" ca="1" si="55"/>
        <v/>
      </c>
      <c r="I1155" s="36" t="str">
        <f>IF($A1155 = "", "",
IF(COUNTIF(MINIMUM_DAY_DATES[], Attendance!J1155) &gt; 0, VLOOKUP(Attendance!$G1155,MINIMUM_DAY_PERIOD_SCHEDULE[], 2,TRUE),
IF(COUNTIF(RALLY_DATES[], Attendance!J1155) &gt; 0, VLOOKUP(Attendance!$G1155,RALLY_PERIOD_SCHEDULE[], 2,TRUE),
IF(WEEKDAY(Attendance!$J1155) = 2,
       IF(COUNTIF(FINALS_WEEK_MONDAY_DATE[],Attendance!$J1155) &gt; 0, VLOOKUP(Attendance!$G1155,FINALS_WEEK_MONDAY_PERIOD_SCHEDULE[],2,TRUE),
       VLOOKUP(Attendance!$G1155,REGULAR_WEEK_SCHEDULE[],6,TRUE)),
IF(WEEKDAY($J1155) = 3,
       IF(COUNTIF(FINALS_WEEK_TUESDAY_DATE[],Attendance!$J1155) &gt; 0, VLOOKUP(Attendance!$G1155,FINALS_WEEK_TUESDAY_PERIOD_SCHEDULE[],2,TRUE),
       VLOOKUP(Attendance!$G1155,REGULAR_WEEK_SCHEDULE[[Tuesday]:[Period]],5,TRUE)),
IF(WEEKDAY(Attendance!$J1155) = 4,
        IF(COUNTIF(BLOCK_WEDNESDAY_DATES[],Attendance!$J1155) &gt; 0, VLOOKUP(Attendance!$G1155,BLOCK_WEDNESDAY_PERIOD_SCHEDULE[],2,TRUE),
        IF(COUNTIF(FINALS_WEEK_WEDNESDAY_DATE[],Attendance!$J1155) &gt; 0, VLOOKUP(Attendance!$G1155,FINALS_WEEK_WEDNESDAY_PERIOD_SCHEDULE[],2,TRUE),
       VLOOKUP(Attendance!$G1155,REGULAR_WEEK_SCHEDULE[[Wednesday]:[Period]],4,TRUE))),
IF(WEEKDAY($J1155) = 5,
       IF(COUNTIF(BLOCK_THURSDAY_DATES[],Attendance!$J1155) &gt; 0, VLOOKUP(Attendance!$G1155,BLOCK_THURSDAY_PERIOD_SCHEDULE[],2,TRUE),
       IF(COUNTIF(FINALS_WEEK_THURSDAY_DATE[],Attendance!$J1155) &gt; 0, VLOOKUP(Attendance!$G1155,FINALS_WEEK_THURSDAY_PERIOD_SCHEDULE[],2,TRUE),
       VLOOKUP(Attendance!$G1155,REGULAR_WEEK_SCHEDULE[[Thursday]:[Period]],3,TRUE))),
IF(WEEKDAY(Attendance!$J1155) = 6,
       IF(COUNTIF(FINALS_WEEK_FRIDAY_DATE[],Attendance!$J1155) &gt; 0, VLOOKUP(Attendance!$G1155,FINALS_WEEK_FRIDAY_PERIOD_SCHEDULE[],2,TRUE),
       VLOOKUP(Attendance!$G1155,REGULAR_WEEK_SCHEDULE[[Friday]:[Period]],2,TRUE))))))))))</f>
        <v/>
      </c>
      <c r="J1155" s="41" t="str">
        <f t="shared" ca="1" si="56"/>
        <v/>
      </c>
      <c r="K1155" s="41" t="str">
        <f>IF($A1155 &lt;&gt; "",VLOOKUP($A1155,'Student reference sheet'!$A$2:$V$2329, 7,FALSE), "")</f>
        <v/>
      </c>
      <c r="L1155" s="30" t="str">
        <f>IF($A1155 ="", "", VLOOKUP($A1155, 'Student reference sheet'!$A$2:$Z$2603,23,FALSE))</f>
        <v/>
      </c>
      <c r="M1155" s="30" t="str">
        <f>IF($A1155 ="", "", VLOOKUP($A1155, 'Student reference sheet'!$A$2:$Z$2603,24,FALSE))</f>
        <v/>
      </c>
      <c r="N1155" s="30" t="str">
        <f>IF($A1155 ="", "", VLOOKUP($A1155, 'Student reference sheet'!$A$2:$Z$2603,26,FALSE))</f>
        <v/>
      </c>
      <c r="O1155" s="30" t="str">
        <f>IF($A1155 ="", "", VLOOKUP($A1155, 'Student reference sheet'!$A$2:$Z$2603,25,FALSE))</f>
        <v/>
      </c>
      <c r="P1155" s="39" t="str">
        <f>IF($A1155 = "", "", IF(OR(VLOOKUP($A1155,'Student reference sheet'!$A$2:$V$2400,8,FALSE) = "R",  VLOOKUP($A1155,'Student reference sheet'!$A$2:$V$2400,8,FALSE) = "L"), "X", ""))</f>
        <v/>
      </c>
      <c r="Q1155" s="39" t="str">
        <f>IF($A1155 ="", "", VLOOKUP($A1155, 'Student reference sheet'!$A$2:$V$2603,22,FALSE))</f>
        <v/>
      </c>
      <c r="R1155" s="39" t="str">
        <f>IF($A1155 &lt;&gt; "",VLOOKUP($A1155,'Student reference sheet'!$A$2:$V$2329, 5,FALSE), "")</f>
        <v/>
      </c>
      <c r="S1155" s="39" t="str">
        <f>IF($A1155 &lt;&gt; "",VLOOKUP($A1155,'Student reference sheet'!$A$2:$V$2329, 6,FALSE), "")</f>
        <v/>
      </c>
      <c r="T1155" s="30" t="str">
        <f>IF($A1155 = "","",
IF(VLOOKUP($A1155,'Student reference sheet'!$A$2:$V$2329, 10,FALSE) = "Y", "Hispanic",
IF(VLOOKUP($A1155,'Student reference sheet'!$A$2:$V$2329,11,FALSE) &lt;&gt; "",
IF(VLOOKUP($A1155,'Student reference sheet'!$A$2:$V$2329,11,FALSE) = "UNK", "Unknown", VLOOKUP(VALUE(VLOOKUP($A1155,'Student reference sheet'!$A$2:$V$2329,11,FALSE)),'Ethnicity Reference'!$A$2:$B$22,2,FALSE)),
IF(VLOOKUP($A1155,'Student reference sheet'!$A$2:$V$2329,9,FALSE) &lt;&gt; "", VLOOKUP(VALUE(VLOOKUP($A1155,'Student reference sheet'!$A$2:$V$2329,9,FALSE)),'Ethnicity Reference'!$A$2:$B$22,2,FALSE),"Unknown"))))</f>
        <v/>
      </c>
      <c r="U1155" s="35"/>
    </row>
    <row r="1156" spans="1:21" ht="15.75">
      <c r="A1156" s="47"/>
      <c r="B1156" s="33"/>
      <c r="C1156" s="39" t="str">
        <f>IF($A1156 &lt;&gt; "",VLOOKUP($A1156,'Student reference sheet'!$A$2:$V$2329, 3,FALSE), "")</f>
        <v/>
      </c>
      <c r="D1156" s="39" t="str">
        <f>IF($A1156 &lt;&gt; "",VLOOKUP($A1156,'Student reference sheet'!$A$2:$V$2329, 2,FALSE), "")</f>
        <v/>
      </c>
      <c r="E1156" s="35"/>
      <c r="F1156" s="34"/>
      <c r="G1156" s="40" t="str">
        <f t="shared" ca="1" si="54"/>
        <v/>
      </c>
      <c r="H1156" s="40" t="str">
        <f t="shared" ca="1" si="55"/>
        <v/>
      </c>
      <c r="I1156" s="36" t="str">
        <f>IF($A1156 = "", "",
IF(COUNTIF(MINIMUM_DAY_DATES[], Attendance!J1156) &gt; 0, VLOOKUP(Attendance!$G1156,MINIMUM_DAY_PERIOD_SCHEDULE[], 2,TRUE),
IF(COUNTIF(RALLY_DATES[], Attendance!J1156) &gt; 0, VLOOKUP(Attendance!$G1156,RALLY_PERIOD_SCHEDULE[], 2,TRUE),
IF(WEEKDAY(Attendance!$J1156) = 2,
       IF(COUNTIF(FINALS_WEEK_MONDAY_DATE[],Attendance!$J1156) &gt; 0, VLOOKUP(Attendance!$G1156,FINALS_WEEK_MONDAY_PERIOD_SCHEDULE[],2,TRUE),
       VLOOKUP(Attendance!$G1156,REGULAR_WEEK_SCHEDULE[],6,TRUE)),
IF(WEEKDAY($J1156) = 3,
       IF(COUNTIF(FINALS_WEEK_TUESDAY_DATE[],Attendance!$J1156) &gt; 0, VLOOKUP(Attendance!$G1156,FINALS_WEEK_TUESDAY_PERIOD_SCHEDULE[],2,TRUE),
       VLOOKUP(Attendance!$G1156,REGULAR_WEEK_SCHEDULE[[Tuesday]:[Period]],5,TRUE)),
IF(WEEKDAY(Attendance!$J1156) = 4,
        IF(COUNTIF(BLOCK_WEDNESDAY_DATES[],Attendance!$J1156) &gt; 0, VLOOKUP(Attendance!$G1156,BLOCK_WEDNESDAY_PERIOD_SCHEDULE[],2,TRUE),
        IF(COUNTIF(FINALS_WEEK_WEDNESDAY_DATE[],Attendance!$J1156) &gt; 0, VLOOKUP(Attendance!$G1156,FINALS_WEEK_WEDNESDAY_PERIOD_SCHEDULE[],2,TRUE),
       VLOOKUP(Attendance!$G1156,REGULAR_WEEK_SCHEDULE[[Wednesday]:[Period]],4,TRUE))),
IF(WEEKDAY($J1156) = 5,
       IF(COUNTIF(BLOCK_THURSDAY_DATES[],Attendance!$J1156) &gt; 0, VLOOKUP(Attendance!$G1156,BLOCK_THURSDAY_PERIOD_SCHEDULE[],2,TRUE),
       IF(COUNTIF(FINALS_WEEK_THURSDAY_DATE[],Attendance!$J1156) &gt; 0, VLOOKUP(Attendance!$G1156,FINALS_WEEK_THURSDAY_PERIOD_SCHEDULE[],2,TRUE),
       VLOOKUP(Attendance!$G1156,REGULAR_WEEK_SCHEDULE[[Thursday]:[Period]],3,TRUE))),
IF(WEEKDAY(Attendance!$J1156) = 6,
       IF(COUNTIF(FINALS_WEEK_FRIDAY_DATE[],Attendance!$J1156) &gt; 0, VLOOKUP(Attendance!$G1156,FINALS_WEEK_FRIDAY_PERIOD_SCHEDULE[],2,TRUE),
       VLOOKUP(Attendance!$G1156,REGULAR_WEEK_SCHEDULE[[Friday]:[Period]],2,TRUE))))))))))</f>
        <v/>
      </c>
      <c r="J1156" s="41" t="str">
        <f t="shared" ca="1" si="56"/>
        <v/>
      </c>
      <c r="K1156" s="41" t="str">
        <f>IF($A1156 &lt;&gt; "",VLOOKUP($A1156,'Student reference sheet'!$A$2:$V$2329, 7,FALSE), "")</f>
        <v/>
      </c>
      <c r="L1156" s="30" t="str">
        <f>IF($A1156 ="", "", VLOOKUP($A1156, 'Student reference sheet'!$A$2:$Z$2603,23,FALSE))</f>
        <v/>
      </c>
      <c r="M1156" s="30" t="str">
        <f>IF($A1156 ="", "", VLOOKUP($A1156, 'Student reference sheet'!$A$2:$Z$2603,24,FALSE))</f>
        <v/>
      </c>
      <c r="N1156" s="30" t="str">
        <f>IF($A1156 ="", "", VLOOKUP($A1156, 'Student reference sheet'!$A$2:$Z$2603,26,FALSE))</f>
        <v/>
      </c>
      <c r="O1156" s="30" t="str">
        <f>IF($A1156 ="", "", VLOOKUP($A1156, 'Student reference sheet'!$A$2:$Z$2603,25,FALSE))</f>
        <v/>
      </c>
      <c r="P1156" s="39" t="str">
        <f>IF($A1156 = "", "", IF(OR(VLOOKUP($A1156,'Student reference sheet'!$A$2:$V$2400,8,FALSE) = "R",  VLOOKUP($A1156,'Student reference sheet'!$A$2:$V$2400,8,FALSE) = "L"), "X", ""))</f>
        <v/>
      </c>
      <c r="Q1156" s="39" t="str">
        <f>IF($A1156 ="", "", VLOOKUP($A1156, 'Student reference sheet'!$A$2:$V$2603,22,FALSE))</f>
        <v/>
      </c>
      <c r="R1156" s="39" t="str">
        <f>IF($A1156 &lt;&gt; "",VLOOKUP($A1156,'Student reference sheet'!$A$2:$V$2329, 5,FALSE), "")</f>
        <v/>
      </c>
      <c r="S1156" s="39" t="str">
        <f>IF($A1156 &lt;&gt; "",VLOOKUP($A1156,'Student reference sheet'!$A$2:$V$2329, 6,FALSE), "")</f>
        <v/>
      </c>
      <c r="T1156" s="30" t="str">
        <f>IF($A1156 = "","",
IF(VLOOKUP($A1156,'Student reference sheet'!$A$2:$V$2329, 10,FALSE) = "Y", "Hispanic",
IF(VLOOKUP($A1156,'Student reference sheet'!$A$2:$V$2329,11,FALSE) &lt;&gt; "",
IF(VLOOKUP($A1156,'Student reference sheet'!$A$2:$V$2329,11,FALSE) = "UNK", "Unknown", VLOOKUP(VALUE(VLOOKUP($A1156,'Student reference sheet'!$A$2:$V$2329,11,FALSE)),'Ethnicity Reference'!$A$2:$B$22,2,FALSE)),
IF(VLOOKUP($A1156,'Student reference sheet'!$A$2:$V$2329,9,FALSE) &lt;&gt; "", VLOOKUP(VALUE(VLOOKUP($A1156,'Student reference sheet'!$A$2:$V$2329,9,FALSE)),'Ethnicity Reference'!$A$2:$B$22,2,FALSE),"Unknown"))))</f>
        <v/>
      </c>
      <c r="U1156" s="35"/>
    </row>
    <row r="1157" spans="1:21" ht="15.75">
      <c r="A1157" s="47"/>
      <c r="B1157" s="33"/>
      <c r="C1157" s="39" t="str">
        <f>IF($A1157 &lt;&gt; "",VLOOKUP($A1157,'Student reference sheet'!$A$2:$V$2329, 3,FALSE), "")</f>
        <v/>
      </c>
      <c r="D1157" s="39" t="str">
        <f>IF($A1157 &lt;&gt; "",VLOOKUP($A1157,'Student reference sheet'!$A$2:$V$2329, 2,FALSE), "")</f>
        <v/>
      </c>
      <c r="E1157" s="35"/>
      <c r="F1157" s="34"/>
      <c r="G1157" s="40" t="str">
        <f t="shared" ca="1" si="54"/>
        <v/>
      </c>
      <c r="H1157" s="40" t="str">
        <f t="shared" ca="1" si="55"/>
        <v/>
      </c>
      <c r="I1157" s="36" t="str">
        <f>IF($A1157 = "", "",
IF(COUNTIF(MINIMUM_DAY_DATES[], Attendance!J1157) &gt; 0, VLOOKUP(Attendance!$G1157,MINIMUM_DAY_PERIOD_SCHEDULE[], 2,TRUE),
IF(COUNTIF(RALLY_DATES[], Attendance!J1157) &gt; 0, VLOOKUP(Attendance!$G1157,RALLY_PERIOD_SCHEDULE[], 2,TRUE),
IF(WEEKDAY(Attendance!$J1157) = 2,
       IF(COUNTIF(FINALS_WEEK_MONDAY_DATE[],Attendance!$J1157) &gt; 0, VLOOKUP(Attendance!$G1157,FINALS_WEEK_MONDAY_PERIOD_SCHEDULE[],2,TRUE),
       VLOOKUP(Attendance!$G1157,REGULAR_WEEK_SCHEDULE[],6,TRUE)),
IF(WEEKDAY($J1157) = 3,
       IF(COUNTIF(FINALS_WEEK_TUESDAY_DATE[],Attendance!$J1157) &gt; 0, VLOOKUP(Attendance!$G1157,FINALS_WEEK_TUESDAY_PERIOD_SCHEDULE[],2,TRUE),
       VLOOKUP(Attendance!$G1157,REGULAR_WEEK_SCHEDULE[[Tuesday]:[Period]],5,TRUE)),
IF(WEEKDAY(Attendance!$J1157) = 4,
        IF(COUNTIF(BLOCK_WEDNESDAY_DATES[],Attendance!$J1157) &gt; 0, VLOOKUP(Attendance!$G1157,BLOCK_WEDNESDAY_PERIOD_SCHEDULE[],2,TRUE),
        IF(COUNTIF(FINALS_WEEK_WEDNESDAY_DATE[],Attendance!$J1157) &gt; 0, VLOOKUP(Attendance!$G1157,FINALS_WEEK_WEDNESDAY_PERIOD_SCHEDULE[],2,TRUE),
       VLOOKUP(Attendance!$G1157,REGULAR_WEEK_SCHEDULE[[Wednesday]:[Period]],4,TRUE))),
IF(WEEKDAY($J1157) = 5,
       IF(COUNTIF(BLOCK_THURSDAY_DATES[],Attendance!$J1157) &gt; 0, VLOOKUP(Attendance!$G1157,BLOCK_THURSDAY_PERIOD_SCHEDULE[],2,TRUE),
       IF(COUNTIF(FINALS_WEEK_THURSDAY_DATE[],Attendance!$J1157) &gt; 0, VLOOKUP(Attendance!$G1157,FINALS_WEEK_THURSDAY_PERIOD_SCHEDULE[],2,TRUE),
       VLOOKUP(Attendance!$G1157,REGULAR_WEEK_SCHEDULE[[Thursday]:[Period]],3,TRUE))),
IF(WEEKDAY(Attendance!$J1157) = 6,
       IF(COUNTIF(FINALS_WEEK_FRIDAY_DATE[],Attendance!$J1157) &gt; 0, VLOOKUP(Attendance!$G1157,FINALS_WEEK_FRIDAY_PERIOD_SCHEDULE[],2,TRUE),
       VLOOKUP(Attendance!$G1157,REGULAR_WEEK_SCHEDULE[[Friday]:[Period]],2,TRUE))))))))))</f>
        <v/>
      </c>
      <c r="J1157" s="41" t="str">
        <f t="shared" ca="1" si="56"/>
        <v/>
      </c>
      <c r="K1157" s="41" t="str">
        <f>IF($A1157 &lt;&gt; "",VLOOKUP($A1157,'Student reference sheet'!$A$2:$V$2329, 7,FALSE), "")</f>
        <v/>
      </c>
      <c r="L1157" s="30" t="str">
        <f>IF($A1157 ="", "", VLOOKUP($A1157, 'Student reference sheet'!$A$2:$Z$2603,23,FALSE))</f>
        <v/>
      </c>
      <c r="M1157" s="30" t="str">
        <f>IF($A1157 ="", "", VLOOKUP($A1157, 'Student reference sheet'!$A$2:$Z$2603,24,FALSE))</f>
        <v/>
      </c>
      <c r="N1157" s="30" t="str">
        <f>IF($A1157 ="", "", VLOOKUP($A1157, 'Student reference sheet'!$A$2:$Z$2603,26,FALSE))</f>
        <v/>
      </c>
      <c r="O1157" s="30" t="str">
        <f>IF($A1157 ="", "", VLOOKUP($A1157, 'Student reference sheet'!$A$2:$Z$2603,25,FALSE))</f>
        <v/>
      </c>
      <c r="P1157" s="39" t="str">
        <f>IF($A1157 = "", "", IF(OR(VLOOKUP($A1157,'Student reference sheet'!$A$2:$V$2400,8,FALSE) = "R",  VLOOKUP($A1157,'Student reference sheet'!$A$2:$V$2400,8,FALSE) = "L"), "X", ""))</f>
        <v/>
      </c>
      <c r="Q1157" s="39" t="str">
        <f>IF($A1157 ="", "", VLOOKUP($A1157, 'Student reference sheet'!$A$2:$V$2603,22,FALSE))</f>
        <v/>
      </c>
      <c r="R1157" s="39" t="str">
        <f>IF($A1157 &lt;&gt; "",VLOOKUP($A1157,'Student reference sheet'!$A$2:$V$2329, 5,FALSE), "")</f>
        <v/>
      </c>
      <c r="S1157" s="39" t="str">
        <f>IF($A1157 &lt;&gt; "",VLOOKUP($A1157,'Student reference sheet'!$A$2:$V$2329, 6,FALSE), "")</f>
        <v/>
      </c>
      <c r="T1157" s="30" t="str">
        <f>IF($A1157 = "","",
IF(VLOOKUP($A1157,'Student reference sheet'!$A$2:$V$2329, 10,FALSE) = "Y", "Hispanic",
IF(VLOOKUP($A1157,'Student reference sheet'!$A$2:$V$2329,11,FALSE) &lt;&gt; "",
IF(VLOOKUP($A1157,'Student reference sheet'!$A$2:$V$2329,11,FALSE) = "UNK", "Unknown", VLOOKUP(VALUE(VLOOKUP($A1157,'Student reference sheet'!$A$2:$V$2329,11,FALSE)),'Ethnicity Reference'!$A$2:$B$22,2,FALSE)),
IF(VLOOKUP($A1157,'Student reference sheet'!$A$2:$V$2329,9,FALSE) &lt;&gt; "", VLOOKUP(VALUE(VLOOKUP($A1157,'Student reference sheet'!$A$2:$V$2329,9,FALSE)),'Ethnicity Reference'!$A$2:$B$22,2,FALSE),"Unknown"))))</f>
        <v/>
      </c>
      <c r="U1157" s="35"/>
    </row>
    <row r="1158" spans="1:21" ht="15.75">
      <c r="A1158" s="47"/>
      <c r="B1158" s="33"/>
      <c r="C1158" s="39" t="str">
        <f>IF($A1158 &lt;&gt; "",VLOOKUP($A1158,'Student reference sheet'!$A$2:$V$2329, 3,FALSE), "")</f>
        <v/>
      </c>
      <c r="D1158" s="39" t="str">
        <f>IF($A1158 &lt;&gt; "",VLOOKUP($A1158,'Student reference sheet'!$A$2:$V$2329, 2,FALSE), "")</f>
        <v/>
      </c>
      <c r="E1158" s="35"/>
      <c r="F1158" s="34"/>
      <c r="G1158" s="40" t="str">
        <f t="shared" ca="1" si="54"/>
        <v/>
      </c>
      <c r="H1158" s="40" t="str">
        <f t="shared" ca="1" si="55"/>
        <v/>
      </c>
      <c r="I1158" s="36" t="str">
        <f>IF($A1158 = "", "",
IF(COUNTIF(MINIMUM_DAY_DATES[], Attendance!J1158) &gt; 0, VLOOKUP(Attendance!$G1158,MINIMUM_DAY_PERIOD_SCHEDULE[], 2,TRUE),
IF(COUNTIF(RALLY_DATES[], Attendance!J1158) &gt; 0, VLOOKUP(Attendance!$G1158,RALLY_PERIOD_SCHEDULE[], 2,TRUE),
IF(WEEKDAY(Attendance!$J1158) = 2,
       IF(COUNTIF(FINALS_WEEK_MONDAY_DATE[],Attendance!$J1158) &gt; 0, VLOOKUP(Attendance!$G1158,FINALS_WEEK_MONDAY_PERIOD_SCHEDULE[],2,TRUE),
       VLOOKUP(Attendance!$G1158,REGULAR_WEEK_SCHEDULE[],6,TRUE)),
IF(WEEKDAY($J1158) = 3,
       IF(COUNTIF(FINALS_WEEK_TUESDAY_DATE[],Attendance!$J1158) &gt; 0, VLOOKUP(Attendance!$G1158,FINALS_WEEK_TUESDAY_PERIOD_SCHEDULE[],2,TRUE),
       VLOOKUP(Attendance!$G1158,REGULAR_WEEK_SCHEDULE[[Tuesday]:[Period]],5,TRUE)),
IF(WEEKDAY(Attendance!$J1158) = 4,
        IF(COUNTIF(BLOCK_WEDNESDAY_DATES[],Attendance!$J1158) &gt; 0, VLOOKUP(Attendance!$G1158,BLOCK_WEDNESDAY_PERIOD_SCHEDULE[],2,TRUE),
        IF(COUNTIF(FINALS_WEEK_WEDNESDAY_DATE[],Attendance!$J1158) &gt; 0, VLOOKUP(Attendance!$G1158,FINALS_WEEK_WEDNESDAY_PERIOD_SCHEDULE[],2,TRUE),
       VLOOKUP(Attendance!$G1158,REGULAR_WEEK_SCHEDULE[[Wednesday]:[Period]],4,TRUE))),
IF(WEEKDAY($J1158) = 5,
       IF(COUNTIF(BLOCK_THURSDAY_DATES[],Attendance!$J1158) &gt; 0, VLOOKUP(Attendance!$G1158,BLOCK_THURSDAY_PERIOD_SCHEDULE[],2,TRUE),
       IF(COUNTIF(FINALS_WEEK_THURSDAY_DATE[],Attendance!$J1158) &gt; 0, VLOOKUP(Attendance!$G1158,FINALS_WEEK_THURSDAY_PERIOD_SCHEDULE[],2,TRUE),
       VLOOKUP(Attendance!$G1158,REGULAR_WEEK_SCHEDULE[[Thursday]:[Period]],3,TRUE))),
IF(WEEKDAY(Attendance!$J1158) = 6,
       IF(COUNTIF(FINALS_WEEK_FRIDAY_DATE[],Attendance!$J1158) &gt; 0, VLOOKUP(Attendance!$G1158,FINALS_WEEK_FRIDAY_PERIOD_SCHEDULE[],2,TRUE),
       VLOOKUP(Attendance!$G1158,REGULAR_WEEK_SCHEDULE[[Friday]:[Period]],2,TRUE))))))))))</f>
        <v/>
      </c>
      <c r="J1158" s="41" t="str">
        <f t="shared" ca="1" si="56"/>
        <v/>
      </c>
      <c r="K1158" s="41" t="str">
        <f>IF($A1158 &lt;&gt; "",VLOOKUP($A1158,'Student reference sheet'!$A$2:$V$2329, 7,FALSE), "")</f>
        <v/>
      </c>
      <c r="L1158" s="30" t="str">
        <f>IF($A1158 ="", "", VLOOKUP($A1158, 'Student reference sheet'!$A$2:$Z$2603,23,FALSE))</f>
        <v/>
      </c>
      <c r="M1158" s="30" t="str">
        <f>IF($A1158 ="", "", VLOOKUP($A1158, 'Student reference sheet'!$A$2:$Z$2603,24,FALSE))</f>
        <v/>
      </c>
      <c r="N1158" s="30" t="str">
        <f>IF($A1158 ="", "", VLOOKUP($A1158, 'Student reference sheet'!$A$2:$Z$2603,26,FALSE))</f>
        <v/>
      </c>
      <c r="O1158" s="30" t="str">
        <f>IF($A1158 ="", "", VLOOKUP($A1158, 'Student reference sheet'!$A$2:$Z$2603,25,FALSE))</f>
        <v/>
      </c>
      <c r="P1158" s="39" t="str">
        <f>IF($A1158 = "", "", IF(OR(VLOOKUP($A1158,'Student reference sheet'!$A$2:$V$2400,8,FALSE) = "R",  VLOOKUP($A1158,'Student reference sheet'!$A$2:$V$2400,8,FALSE) = "L"), "X", ""))</f>
        <v/>
      </c>
      <c r="Q1158" s="39" t="str">
        <f>IF($A1158 ="", "", VLOOKUP($A1158, 'Student reference sheet'!$A$2:$V$2603,22,FALSE))</f>
        <v/>
      </c>
      <c r="R1158" s="39" t="str">
        <f>IF($A1158 &lt;&gt; "",VLOOKUP($A1158,'Student reference sheet'!$A$2:$V$2329, 5,FALSE), "")</f>
        <v/>
      </c>
      <c r="S1158" s="39" t="str">
        <f>IF($A1158 &lt;&gt; "",VLOOKUP($A1158,'Student reference sheet'!$A$2:$V$2329, 6,FALSE), "")</f>
        <v/>
      </c>
      <c r="T1158" s="30" t="str">
        <f>IF($A1158 = "","",
IF(VLOOKUP($A1158,'Student reference sheet'!$A$2:$V$2329, 10,FALSE) = "Y", "Hispanic",
IF(VLOOKUP($A1158,'Student reference sheet'!$A$2:$V$2329,11,FALSE) &lt;&gt; "",
IF(VLOOKUP($A1158,'Student reference sheet'!$A$2:$V$2329,11,FALSE) = "UNK", "Unknown", VLOOKUP(VALUE(VLOOKUP($A1158,'Student reference sheet'!$A$2:$V$2329,11,FALSE)),'Ethnicity Reference'!$A$2:$B$22,2,FALSE)),
IF(VLOOKUP($A1158,'Student reference sheet'!$A$2:$V$2329,9,FALSE) &lt;&gt; "", VLOOKUP(VALUE(VLOOKUP($A1158,'Student reference sheet'!$A$2:$V$2329,9,FALSE)),'Ethnicity Reference'!$A$2:$B$22,2,FALSE),"Unknown"))))</f>
        <v/>
      </c>
      <c r="U1158" s="35"/>
    </row>
    <row r="1159" spans="1:21" ht="15.75">
      <c r="A1159" s="47"/>
      <c r="B1159" s="33"/>
      <c r="C1159" s="39" t="str">
        <f>IF($A1159 &lt;&gt; "",VLOOKUP($A1159,'Student reference sheet'!$A$2:$V$2329, 3,FALSE), "")</f>
        <v/>
      </c>
      <c r="D1159" s="39" t="str">
        <f>IF($A1159 &lt;&gt; "",VLOOKUP($A1159,'Student reference sheet'!$A$2:$V$2329, 2,FALSE), "")</f>
        <v/>
      </c>
      <c r="E1159" s="35"/>
      <c r="F1159" s="34"/>
      <c r="G1159" s="40" t="str">
        <f t="shared" ca="1" si="54"/>
        <v/>
      </c>
      <c r="H1159" s="40" t="str">
        <f t="shared" ca="1" si="55"/>
        <v/>
      </c>
      <c r="I1159" s="36" t="str">
        <f>IF($A1159 = "", "",
IF(COUNTIF(MINIMUM_DAY_DATES[], Attendance!J1159) &gt; 0, VLOOKUP(Attendance!$G1159,MINIMUM_DAY_PERIOD_SCHEDULE[], 2,TRUE),
IF(COUNTIF(RALLY_DATES[], Attendance!J1159) &gt; 0, VLOOKUP(Attendance!$G1159,RALLY_PERIOD_SCHEDULE[], 2,TRUE),
IF(WEEKDAY(Attendance!$J1159) = 2,
       IF(COUNTIF(FINALS_WEEK_MONDAY_DATE[],Attendance!$J1159) &gt; 0, VLOOKUP(Attendance!$G1159,FINALS_WEEK_MONDAY_PERIOD_SCHEDULE[],2,TRUE),
       VLOOKUP(Attendance!$G1159,REGULAR_WEEK_SCHEDULE[],6,TRUE)),
IF(WEEKDAY($J1159) = 3,
       IF(COUNTIF(FINALS_WEEK_TUESDAY_DATE[],Attendance!$J1159) &gt; 0, VLOOKUP(Attendance!$G1159,FINALS_WEEK_TUESDAY_PERIOD_SCHEDULE[],2,TRUE),
       VLOOKUP(Attendance!$G1159,REGULAR_WEEK_SCHEDULE[[Tuesday]:[Period]],5,TRUE)),
IF(WEEKDAY(Attendance!$J1159) = 4,
        IF(COUNTIF(BLOCK_WEDNESDAY_DATES[],Attendance!$J1159) &gt; 0, VLOOKUP(Attendance!$G1159,BLOCK_WEDNESDAY_PERIOD_SCHEDULE[],2,TRUE),
        IF(COUNTIF(FINALS_WEEK_WEDNESDAY_DATE[],Attendance!$J1159) &gt; 0, VLOOKUP(Attendance!$G1159,FINALS_WEEK_WEDNESDAY_PERIOD_SCHEDULE[],2,TRUE),
       VLOOKUP(Attendance!$G1159,REGULAR_WEEK_SCHEDULE[[Wednesday]:[Period]],4,TRUE))),
IF(WEEKDAY($J1159) = 5,
       IF(COUNTIF(BLOCK_THURSDAY_DATES[],Attendance!$J1159) &gt; 0, VLOOKUP(Attendance!$G1159,BLOCK_THURSDAY_PERIOD_SCHEDULE[],2,TRUE),
       IF(COUNTIF(FINALS_WEEK_THURSDAY_DATE[],Attendance!$J1159) &gt; 0, VLOOKUP(Attendance!$G1159,FINALS_WEEK_THURSDAY_PERIOD_SCHEDULE[],2,TRUE),
       VLOOKUP(Attendance!$G1159,REGULAR_WEEK_SCHEDULE[[Thursday]:[Period]],3,TRUE))),
IF(WEEKDAY(Attendance!$J1159) = 6,
       IF(COUNTIF(FINALS_WEEK_FRIDAY_DATE[],Attendance!$J1159) &gt; 0, VLOOKUP(Attendance!$G1159,FINALS_WEEK_FRIDAY_PERIOD_SCHEDULE[],2,TRUE),
       VLOOKUP(Attendance!$G1159,REGULAR_WEEK_SCHEDULE[[Friday]:[Period]],2,TRUE))))))))))</f>
        <v/>
      </c>
      <c r="J1159" s="41" t="str">
        <f t="shared" ca="1" si="56"/>
        <v/>
      </c>
      <c r="K1159" s="41" t="str">
        <f>IF($A1159 &lt;&gt; "",VLOOKUP($A1159,'Student reference sheet'!$A$2:$V$2329, 7,FALSE), "")</f>
        <v/>
      </c>
      <c r="L1159" s="30" t="str">
        <f>IF($A1159 ="", "", VLOOKUP($A1159, 'Student reference sheet'!$A$2:$Z$2603,23,FALSE))</f>
        <v/>
      </c>
      <c r="M1159" s="30" t="str">
        <f>IF($A1159 ="", "", VLOOKUP($A1159, 'Student reference sheet'!$A$2:$Z$2603,24,FALSE))</f>
        <v/>
      </c>
      <c r="N1159" s="30" t="str">
        <f>IF($A1159 ="", "", VLOOKUP($A1159, 'Student reference sheet'!$A$2:$Z$2603,26,FALSE))</f>
        <v/>
      </c>
      <c r="O1159" s="30" t="str">
        <f>IF($A1159 ="", "", VLOOKUP($A1159, 'Student reference sheet'!$A$2:$Z$2603,25,FALSE))</f>
        <v/>
      </c>
      <c r="P1159" s="39" t="str">
        <f>IF($A1159 = "", "", IF(OR(VLOOKUP($A1159,'Student reference sheet'!$A$2:$V$2400,8,FALSE) = "R",  VLOOKUP($A1159,'Student reference sheet'!$A$2:$V$2400,8,FALSE) = "L"), "X", ""))</f>
        <v/>
      </c>
      <c r="Q1159" s="39" t="str">
        <f>IF($A1159 ="", "", VLOOKUP($A1159, 'Student reference sheet'!$A$2:$V$2603,22,FALSE))</f>
        <v/>
      </c>
      <c r="R1159" s="39" t="str">
        <f>IF($A1159 &lt;&gt; "",VLOOKUP($A1159,'Student reference sheet'!$A$2:$V$2329, 5,FALSE), "")</f>
        <v/>
      </c>
      <c r="S1159" s="39" t="str">
        <f>IF($A1159 &lt;&gt; "",VLOOKUP($A1159,'Student reference sheet'!$A$2:$V$2329, 6,FALSE), "")</f>
        <v/>
      </c>
      <c r="T1159" s="30" t="str">
        <f>IF($A1159 = "","",
IF(VLOOKUP($A1159,'Student reference sheet'!$A$2:$V$2329, 10,FALSE) = "Y", "Hispanic",
IF(VLOOKUP($A1159,'Student reference sheet'!$A$2:$V$2329,11,FALSE) &lt;&gt; "",
IF(VLOOKUP($A1159,'Student reference sheet'!$A$2:$V$2329,11,FALSE) = "UNK", "Unknown", VLOOKUP(VALUE(VLOOKUP($A1159,'Student reference sheet'!$A$2:$V$2329,11,FALSE)),'Ethnicity Reference'!$A$2:$B$22,2,FALSE)),
IF(VLOOKUP($A1159,'Student reference sheet'!$A$2:$V$2329,9,FALSE) &lt;&gt; "", VLOOKUP(VALUE(VLOOKUP($A1159,'Student reference sheet'!$A$2:$V$2329,9,FALSE)),'Ethnicity Reference'!$A$2:$B$22,2,FALSE),"Unknown"))))</f>
        <v/>
      </c>
      <c r="U1159" s="35"/>
    </row>
    <row r="1160" spans="1:21" ht="15.75">
      <c r="A1160" s="47"/>
      <c r="B1160" s="33"/>
      <c r="C1160" s="39" t="str">
        <f>IF($A1160 &lt;&gt; "",VLOOKUP($A1160,'Student reference sheet'!$A$2:$V$2329, 3,FALSE), "")</f>
        <v/>
      </c>
      <c r="D1160" s="39" t="str">
        <f>IF($A1160 &lt;&gt; "",VLOOKUP($A1160,'Student reference sheet'!$A$2:$V$2329, 2,FALSE), "")</f>
        <v/>
      </c>
      <c r="E1160" s="35"/>
      <c r="F1160" s="34"/>
      <c r="G1160" s="40" t="str">
        <f t="shared" ca="1" si="54"/>
        <v/>
      </c>
      <c r="H1160" s="40" t="str">
        <f t="shared" ca="1" si="55"/>
        <v/>
      </c>
      <c r="I1160" s="36" t="str">
        <f>IF($A1160 = "", "",
IF(COUNTIF(MINIMUM_DAY_DATES[], Attendance!J1160) &gt; 0, VLOOKUP(Attendance!$G1160,MINIMUM_DAY_PERIOD_SCHEDULE[], 2,TRUE),
IF(COUNTIF(RALLY_DATES[], Attendance!J1160) &gt; 0, VLOOKUP(Attendance!$G1160,RALLY_PERIOD_SCHEDULE[], 2,TRUE),
IF(WEEKDAY(Attendance!$J1160) = 2,
       IF(COUNTIF(FINALS_WEEK_MONDAY_DATE[],Attendance!$J1160) &gt; 0, VLOOKUP(Attendance!$G1160,FINALS_WEEK_MONDAY_PERIOD_SCHEDULE[],2,TRUE),
       VLOOKUP(Attendance!$G1160,REGULAR_WEEK_SCHEDULE[],6,TRUE)),
IF(WEEKDAY($J1160) = 3,
       IF(COUNTIF(FINALS_WEEK_TUESDAY_DATE[],Attendance!$J1160) &gt; 0, VLOOKUP(Attendance!$G1160,FINALS_WEEK_TUESDAY_PERIOD_SCHEDULE[],2,TRUE),
       VLOOKUP(Attendance!$G1160,REGULAR_WEEK_SCHEDULE[[Tuesday]:[Period]],5,TRUE)),
IF(WEEKDAY(Attendance!$J1160) = 4,
        IF(COUNTIF(BLOCK_WEDNESDAY_DATES[],Attendance!$J1160) &gt; 0, VLOOKUP(Attendance!$G1160,BLOCK_WEDNESDAY_PERIOD_SCHEDULE[],2,TRUE),
        IF(COUNTIF(FINALS_WEEK_WEDNESDAY_DATE[],Attendance!$J1160) &gt; 0, VLOOKUP(Attendance!$G1160,FINALS_WEEK_WEDNESDAY_PERIOD_SCHEDULE[],2,TRUE),
       VLOOKUP(Attendance!$G1160,REGULAR_WEEK_SCHEDULE[[Wednesday]:[Period]],4,TRUE))),
IF(WEEKDAY($J1160) = 5,
       IF(COUNTIF(BLOCK_THURSDAY_DATES[],Attendance!$J1160) &gt; 0, VLOOKUP(Attendance!$G1160,BLOCK_THURSDAY_PERIOD_SCHEDULE[],2,TRUE),
       IF(COUNTIF(FINALS_WEEK_THURSDAY_DATE[],Attendance!$J1160) &gt; 0, VLOOKUP(Attendance!$G1160,FINALS_WEEK_THURSDAY_PERIOD_SCHEDULE[],2,TRUE),
       VLOOKUP(Attendance!$G1160,REGULAR_WEEK_SCHEDULE[[Thursday]:[Period]],3,TRUE))),
IF(WEEKDAY(Attendance!$J1160) = 6,
       IF(COUNTIF(FINALS_WEEK_FRIDAY_DATE[],Attendance!$J1160) &gt; 0, VLOOKUP(Attendance!$G1160,FINALS_WEEK_FRIDAY_PERIOD_SCHEDULE[],2,TRUE),
       VLOOKUP(Attendance!$G1160,REGULAR_WEEK_SCHEDULE[[Friday]:[Period]],2,TRUE))))))))))</f>
        <v/>
      </c>
      <c r="J1160" s="41" t="str">
        <f t="shared" ca="1" si="56"/>
        <v/>
      </c>
      <c r="K1160" s="41" t="str">
        <f>IF($A1160 &lt;&gt; "",VLOOKUP($A1160,'Student reference sheet'!$A$2:$V$2329, 7,FALSE), "")</f>
        <v/>
      </c>
      <c r="L1160" s="30" t="str">
        <f>IF($A1160 ="", "", VLOOKUP($A1160, 'Student reference sheet'!$A$2:$Z$2603,23,FALSE))</f>
        <v/>
      </c>
      <c r="M1160" s="30" t="str">
        <f>IF($A1160 ="", "", VLOOKUP($A1160, 'Student reference sheet'!$A$2:$Z$2603,24,FALSE))</f>
        <v/>
      </c>
      <c r="N1160" s="30" t="str">
        <f>IF($A1160 ="", "", VLOOKUP($A1160, 'Student reference sheet'!$A$2:$Z$2603,26,FALSE))</f>
        <v/>
      </c>
      <c r="O1160" s="30" t="str">
        <f>IF($A1160 ="", "", VLOOKUP($A1160, 'Student reference sheet'!$A$2:$Z$2603,25,FALSE))</f>
        <v/>
      </c>
      <c r="P1160" s="39" t="str">
        <f>IF($A1160 = "", "", IF(OR(VLOOKUP($A1160,'Student reference sheet'!$A$2:$V$2400,8,FALSE) = "R",  VLOOKUP($A1160,'Student reference sheet'!$A$2:$V$2400,8,FALSE) = "L"), "X", ""))</f>
        <v/>
      </c>
      <c r="Q1160" s="39" t="str">
        <f>IF($A1160 ="", "", VLOOKUP($A1160, 'Student reference sheet'!$A$2:$V$2603,22,FALSE))</f>
        <v/>
      </c>
      <c r="R1160" s="39" t="str">
        <f>IF($A1160 &lt;&gt; "",VLOOKUP($A1160,'Student reference sheet'!$A$2:$V$2329, 5,FALSE), "")</f>
        <v/>
      </c>
      <c r="S1160" s="39" t="str">
        <f>IF($A1160 &lt;&gt; "",VLOOKUP($A1160,'Student reference sheet'!$A$2:$V$2329, 6,FALSE), "")</f>
        <v/>
      </c>
      <c r="T1160" s="30" t="str">
        <f>IF($A1160 = "","",
IF(VLOOKUP($A1160,'Student reference sheet'!$A$2:$V$2329, 10,FALSE) = "Y", "Hispanic",
IF(VLOOKUP($A1160,'Student reference sheet'!$A$2:$V$2329,11,FALSE) &lt;&gt; "",
IF(VLOOKUP($A1160,'Student reference sheet'!$A$2:$V$2329,11,FALSE) = "UNK", "Unknown", VLOOKUP(VALUE(VLOOKUP($A1160,'Student reference sheet'!$A$2:$V$2329,11,FALSE)),'Ethnicity Reference'!$A$2:$B$22,2,FALSE)),
IF(VLOOKUP($A1160,'Student reference sheet'!$A$2:$V$2329,9,FALSE) &lt;&gt; "", VLOOKUP(VALUE(VLOOKUP($A1160,'Student reference sheet'!$A$2:$V$2329,9,FALSE)),'Ethnicity Reference'!$A$2:$B$22,2,FALSE),"Unknown"))))</f>
        <v/>
      </c>
      <c r="U1160" s="35"/>
    </row>
    <row r="1161" spans="1:21" ht="15.75">
      <c r="A1161" s="47"/>
      <c r="B1161" s="33"/>
      <c r="C1161" s="39" t="str">
        <f>IF($A1161 &lt;&gt; "",VLOOKUP($A1161,'Student reference sheet'!$A$2:$V$2329, 3,FALSE), "")</f>
        <v/>
      </c>
      <c r="D1161" s="39" t="str">
        <f>IF($A1161 &lt;&gt; "",VLOOKUP($A1161,'Student reference sheet'!$A$2:$V$2329, 2,FALSE), "")</f>
        <v/>
      </c>
      <c r="E1161" s="35"/>
      <c r="F1161" s="34"/>
      <c r="G1161" s="40" t="str">
        <f t="shared" ca="1" si="54"/>
        <v/>
      </c>
      <c r="H1161" s="40" t="str">
        <f t="shared" ca="1" si="55"/>
        <v/>
      </c>
      <c r="I1161" s="36" t="str">
        <f>IF($A1161 = "", "",
IF(COUNTIF(MINIMUM_DAY_DATES[], Attendance!J1161) &gt; 0, VLOOKUP(Attendance!$G1161,MINIMUM_DAY_PERIOD_SCHEDULE[], 2,TRUE),
IF(COUNTIF(RALLY_DATES[], Attendance!J1161) &gt; 0, VLOOKUP(Attendance!$G1161,RALLY_PERIOD_SCHEDULE[], 2,TRUE),
IF(WEEKDAY(Attendance!$J1161) = 2,
       IF(COUNTIF(FINALS_WEEK_MONDAY_DATE[],Attendance!$J1161) &gt; 0, VLOOKUP(Attendance!$G1161,FINALS_WEEK_MONDAY_PERIOD_SCHEDULE[],2,TRUE),
       VLOOKUP(Attendance!$G1161,REGULAR_WEEK_SCHEDULE[],6,TRUE)),
IF(WEEKDAY($J1161) = 3,
       IF(COUNTIF(FINALS_WEEK_TUESDAY_DATE[],Attendance!$J1161) &gt; 0, VLOOKUP(Attendance!$G1161,FINALS_WEEK_TUESDAY_PERIOD_SCHEDULE[],2,TRUE),
       VLOOKUP(Attendance!$G1161,REGULAR_WEEK_SCHEDULE[[Tuesday]:[Period]],5,TRUE)),
IF(WEEKDAY(Attendance!$J1161) = 4,
        IF(COUNTIF(BLOCK_WEDNESDAY_DATES[],Attendance!$J1161) &gt; 0, VLOOKUP(Attendance!$G1161,BLOCK_WEDNESDAY_PERIOD_SCHEDULE[],2,TRUE),
        IF(COUNTIF(FINALS_WEEK_WEDNESDAY_DATE[],Attendance!$J1161) &gt; 0, VLOOKUP(Attendance!$G1161,FINALS_WEEK_WEDNESDAY_PERIOD_SCHEDULE[],2,TRUE),
       VLOOKUP(Attendance!$G1161,REGULAR_WEEK_SCHEDULE[[Wednesday]:[Period]],4,TRUE))),
IF(WEEKDAY($J1161) = 5,
       IF(COUNTIF(BLOCK_THURSDAY_DATES[],Attendance!$J1161) &gt; 0, VLOOKUP(Attendance!$G1161,BLOCK_THURSDAY_PERIOD_SCHEDULE[],2,TRUE),
       IF(COUNTIF(FINALS_WEEK_THURSDAY_DATE[],Attendance!$J1161) &gt; 0, VLOOKUP(Attendance!$G1161,FINALS_WEEK_THURSDAY_PERIOD_SCHEDULE[],2,TRUE),
       VLOOKUP(Attendance!$G1161,REGULAR_WEEK_SCHEDULE[[Thursday]:[Period]],3,TRUE))),
IF(WEEKDAY(Attendance!$J1161) = 6,
       IF(COUNTIF(FINALS_WEEK_FRIDAY_DATE[],Attendance!$J1161) &gt; 0, VLOOKUP(Attendance!$G1161,FINALS_WEEK_FRIDAY_PERIOD_SCHEDULE[],2,TRUE),
       VLOOKUP(Attendance!$G1161,REGULAR_WEEK_SCHEDULE[[Friday]:[Period]],2,TRUE))))))))))</f>
        <v/>
      </c>
      <c r="J1161" s="41" t="str">
        <f t="shared" ca="1" si="56"/>
        <v/>
      </c>
      <c r="K1161" s="41" t="str">
        <f>IF($A1161 &lt;&gt; "",VLOOKUP($A1161,'Student reference sheet'!$A$2:$V$2329, 7,FALSE), "")</f>
        <v/>
      </c>
      <c r="L1161" s="30" t="str">
        <f>IF($A1161 ="", "", VLOOKUP($A1161, 'Student reference sheet'!$A$2:$Z$2603,23,FALSE))</f>
        <v/>
      </c>
      <c r="M1161" s="30" t="str">
        <f>IF($A1161 ="", "", VLOOKUP($A1161, 'Student reference sheet'!$A$2:$Z$2603,24,FALSE))</f>
        <v/>
      </c>
      <c r="N1161" s="30" t="str">
        <f>IF($A1161 ="", "", VLOOKUP($A1161, 'Student reference sheet'!$A$2:$Z$2603,26,FALSE))</f>
        <v/>
      </c>
      <c r="O1161" s="30" t="str">
        <f>IF($A1161 ="", "", VLOOKUP($A1161, 'Student reference sheet'!$A$2:$Z$2603,25,FALSE))</f>
        <v/>
      </c>
      <c r="P1161" s="39" t="str">
        <f>IF($A1161 = "", "", IF(OR(VLOOKUP($A1161,'Student reference sheet'!$A$2:$V$2400,8,FALSE) = "R",  VLOOKUP($A1161,'Student reference sheet'!$A$2:$V$2400,8,FALSE) = "L"), "X", ""))</f>
        <v/>
      </c>
      <c r="Q1161" s="39" t="str">
        <f>IF($A1161 ="", "", VLOOKUP($A1161, 'Student reference sheet'!$A$2:$V$2603,22,FALSE))</f>
        <v/>
      </c>
      <c r="R1161" s="39" t="str">
        <f>IF($A1161 &lt;&gt; "",VLOOKUP($A1161,'Student reference sheet'!$A$2:$V$2329, 5,FALSE), "")</f>
        <v/>
      </c>
      <c r="S1161" s="39" t="str">
        <f>IF($A1161 &lt;&gt; "",VLOOKUP($A1161,'Student reference sheet'!$A$2:$V$2329, 6,FALSE), "")</f>
        <v/>
      </c>
      <c r="T1161" s="30" t="str">
        <f>IF($A1161 = "","",
IF(VLOOKUP($A1161,'Student reference sheet'!$A$2:$V$2329, 10,FALSE) = "Y", "Hispanic",
IF(VLOOKUP($A1161,'Student reference sheet'!$A$2:$V$2329,11,FALSE) &lt;&gt; "",
IF(VLOOKUP($A1161,'Student reference sheet'!$A$2:$V$2329,11,FALSE) = "UNK", "Unknown", VLOOKUP(VALUE(VLOOKUP($A1161,'Student reference sheet'!$A$2:$V$2329,11,FALSE)),'Ethnicity Reference'!$A$2:$B$22,2,FALSE)),
IF(VLOOKUP($A1161,'Student reference sheet'!$A$2:$V$2329,9,FALSE) &lt;&gt; "", VLOOKUP(VALUE(VLOOKUP($A1161,'Student reference sheet'!$A$2:$V$2329,9,FALSE)),'Ethnicity Reference'!$A$2:$B$22,2,FALSE),"Unknown"))))</f>
        <v/>
      </c>
      <c r="U1161" s="35"/>
    </row>
    <row r="1162" spans="1:21" ht="15.75">
      <c r="A1162" s="47"/>
      <c r="B1162" s="33"/>
      <c r="C1162" s="39" t="str">
        <f>IF($A1162 &lt;&gt; "",VLOOKUP($A1162,'Student reference sheet'!$A$2:$V$2329, 3,FALSE), "")</f>
        <v/>
      </c>
      <c r="D1162" s="39" t="str">
        <f>IF($A1162 &lt;&gt; "",VLOOKUP($A1162,'Student reference sheet'!$A$2:$V$2329, 2,FALSE), "")</f>
        <v/>
      </c>
      <c r="E1162" s="35"/>
      <c r="F1162" s="34"/>
      <c r="G1162" s="40" t="str">
        <f t="shared" ref="G1162:G1225" ca="1" si="57">IF(A1162 &lt;&gt;"", IF(G1162 = "",NOW() - TODAY(), G1162), "")</f>
        <v/>
      </c>
      <c r="H1162" s="40" t="str">
        <f t="shared" ref="H1162:H1225" ca="1" si="58">IF(B1162 &lt;&gt;"", IF(H1162 = "",NOW() - TODAY(), H1162), "")</f>
        <v/>
      </c>
      <c r="I1162" s="36" t="str">
        <f>IF($A1162 = "", "",
IF(COUNTIF(MINIMUM_DAY_DATES[], Attendance!J1162) &gt; 0, VLOOKUP(Attendance!$G1162,MINIMUM_DAY_PERIOD_SCHEDULE[], 2,TRUE),
IF(COUNTIF(RALLY_DATES[], Attendance!J1162) &gt; 0, VLOOKUP(Attendance!$G1162,RALLY_PERIOD_SCHEDULE[], 2,TRUE),
IF(WEEKDAY(Attendance!$J1162) = 2,
       IF(COUNTIF(FINALS_WEEK_MONDAY_DATE[],Attendance!$J1162) &gt; 0, VLOOKUP(Attendance!$G1162,FINALS_WEEK_MONDAY_PERIOD_SCHEDULE[],2,TRUE),
       VLOOKUP(Attendance!$G1162,REGULAR_WEEK_SCHEDULE[],6,TRUE)),
IF(WEEKDAY($J1162) = 3,
       IF(COUNTIF(FINALS_WEEK_TUESDAY_DATE[],Attendance!$J1162) &gt; 0, VLOOKUP(Attendance!$G1162,FINALS_WEEK_TUESDAY_PERIOD_SCHEDULE[],2,TRUE),
       VLOOKUP(Attendance!$G1162,REGULAR_WEEK_SCHEDULE[[Tuesday]:[Period]],5,TRUE)),
IF(WEEKDAY(Attendance!$J1162) = 4,
        IF(COUNTIF(BLOCK_WEDNESDAY_DATES[],Attendance!$J1162) &gt; 0, VLOOKUP(Attendance!$G1162,BLOCK_WEDNESDAY_PERIOD_SCHEDULE[],2,TRUE),
        IF(COUNTIF(FINALS_WEEK_WEDNESDAY_DATE[],Attendance!$J1162) &gt; 0, VLOOKUP(Attendance!$G1162,FINALS_WEEK_WEDNESDAY_PERIOD_SCHEDULE[],2,TRUE),
       VLOOKUP(Attendance!$G1162,REGULAR_WEEK_SCHEDULE[[Wednesday]:[Period]],4,TRUE))),
IF(WEEKDAY($J1162) = 5,
       IF(COUNTIF(BLOCK_THURSDAY_DATES[],Attendance!$J1162) &gt; 0, VLOOKUP(Attendance!$G1162,BLOCK_THURSDAY_PERIOD_SCHEDULE[],2,TRUE),
       IF(COUNTIF(FINALS_WEEK_THURSDAY_DATE[],Attendance!$J1162) &gt; 0, VLOOKUP(Attendance!$G1162,FINALS_WEEK_THURSDAY_PERIOD_SCHEDULE[],2,TRUE),
       VLOOKUP(Attendance!$G1162,REGULAR_WEEK_SCHEDULE[[Thursday]:[Period]],3,TRUE))),
IF(WEEKDAY(Attendance!$J1162) = 6,
       IF(COUNTIF(FINALS_WEEK_FRIDAY_DATE[],Attendance!$J1162) &gt; 0, VLOOKUP(Attendance!$G1162,FINALS_WEEK_FRIDAY_PERIOD_SCHEDULE[],2,TRUE),
       VLOOKUP(Attendance!$G1162,REGULAR_WEEK_SCHEDULE[[Friday]:[Period]],2,TRUE))))))))))</f>
        <v/>
      </c>
      <c r="J1162" s="41" t="str">
        <f t="shared" ref="J1162:J1225" ca="1" si="59">IF(A1162 &lt;&gt;"", IF(J1162 = "",TODAY(), J1162), "")</f>
        <v/>
      </c>
      <c r="K1162" s="41" t="str">
        <f>IF($A1162 &lt;&gt; "",VLOOKUP($A1162,'Student reference sheet'!$A$2:$V$2329, 7,FALSE), "")</f>
        <v/>
      </c>
      <c r="L1162" s="30" t="str">
        <f>IF($A1162 ="", "", VLOOKUP($A1162, 'Student reference sheet'!$A$2:$Z$2603,23,FALSE))</f>
        <v/>
      </c>
      <c r="M1162" s="30" t="str">
        <f>IF($A1162 ="", "", VLOOKUP($A1162, 'Student reference sheet'!$A$2:$Z$2603,24,FALSE))</f>
        <v/>
      </c>
      <c r="N1162" s="30" t="str">
        <f>IF($A1162 ="", "", VLOOKUP($A1162, 'Student reference sheet'!$A$2:$Z$2603,26,FALSE))</f>
        <v/>
      </c>
      <c r="O1162" s="30" t="str">
        <f>IF($A1162 ="", "", VLOOKUP($A1162, 'Student reference sheet'!$A$2:$Z$2603,25,FALSE))</f>
        <v/>
      </c>
      <c r="P1162" s="39" t="str">
        <f>IF($A1162 = "", "", IF(OR(VLOOKUP($A1162,'Student reference sheet'!$A$2:$V$2400,8,FALSE) = "R",  VLOOKUP($A1162,'Student reference sheet'!$A$2:$V$2400,8,FALSE) = "L"), "X", ""))</f>
        <v/>
      </c>
      <c r="Q1162" s="39" t="str">
        <f>IF($A1162 ="", "", VLOOKUP($A1162, 'Student reference sheet'!$A$2:$V$2603,22,FALSE))</f>
        <v/>
      </c>
      <c r="R1162" s="39" t="str">
        <f>IF($A1162 &lt;&gt; "",VLOOKUP($A1162,'Student reference sheet'!$A$2:$V$2329, 5,FALSE), "")</f>
        <v/>
      </c>
      <c r="S1162" s="39" t="str">
        <f>IF($A1162 &lt;&gt; "",VLOOKUP($A1162,'Student reference sheet'!$A$2:$V$2329, 6,FALSE), "")</f>
        <v/>
      </c>
      <c r="T1162" s="30" t="str">
        <f>IF($A1162 = "","",
IF(VLOOKUP($A1162,'Student reference sheet'!$A$2:$V$2329, 10,FALSE) = "Y", "Hispanic",
IF(VLOOKUP($A1162,'Student reference sheet'!$A$2:$V$2329,11,FALSE) &lt;&gt; "",
IF(VLOOKUP($A1162,'Student reference sheet'!$A$2:$V$2329,11,FALSE) = "UNK", "Unknown", VLOOKUP(VALUE(VLOOKUP($A1162,'Student reference sheet'!$A$2:$V$2329,11,FALSE)),'Ethnicity Reference'!$A$2:$B$22,2,FALSE)),
IF(VLOOKUP($A1162,'Student reference sheet'!$A$2:$V$2329,9,FALSE) &lt;&gt; "", VLOOKUP(VALUE(VLOOKUP($A1162,'Student reference sheet'!$A$2:$V$2329,9,FALSE)),'Ethnicity Reference'!$A$2:$B$22,2,FALSE),"Unknown"))))</f>
        <v/>
      </c>
      <c r="U1162" s="35"/>
    </row>
    <row r="1163" spans="1:21" ht="15.75">
      <c r="A1163" s="47"/>
      <c r="B1163" s="33"/>
      <c r="C1163" s="39" t="str">
        <f>IF($A1163 &lt;&gt; "",VLOOKUP($A1163,'Student reference sheet'!$A$2:$V$2329, 3,FALSE), "")</f>
        <v/>
      </c>
      <c r="D1163" s="39" t="str">
        <f>IF($A1163 &lt;&gt; "",VLOOKUP($A1163,'Student reference sheet'!$A$2:$V$2329, 2,FALSE), "")</f>
        <v/>
      </c>
      <c r="E1163" s="35"/>
      <c r="F1163" s="34"/>
      <c r="G1163" s="40" t="str">
        <f t="shared" ca="1" si="57"/>
        <v/>
      </c>
      <c r="H1163" s="40" t="str">
        <f t="shared" ca="1" si="58"/>
        <v/>
      </c>
      <c r="I1163" s="36" t="str">
        <f>IF($A1163 = "", "",
IF(COUNTIF(MINIMUM_DAY_DATES[], Attendance!J1163) &gt; 0, VLOOKUP(Attendance!$G1163,MINIMUM_DAY_PERIOD_SCHEDULE[], 2,TRUE),
IF(COUNTIF(RALLY_DATES[], Attendance!J1163) &gt; 0, VLOOKUP(Attendance!$G1163,RALLY_PERIOD_SCHEDULE[], 2,TRUE),
IF(WEEKDAY(Attendance!$J1163) = 2,
       IF(COUNTIF(FINALS_WEEK_MONDAY_DATE[],Attendance!$J1163) &gt; 0, VLOOKUP(Attendance!$G1163,FINALS_WEEK_MONDAY_PERIOD_SCHEDULE[],2,TRUE),
       VLOOKUP(Attendance!$G1163,REGULAR_WEEK_SCHEDULE[],6,TRUE)),
IF(WEEKDAY($J1163) = 3,
       IF(COUNTIF(FINALS_WEEK_TUESDAY_DATE[],Attendance!$J1163) &gt; 0, VLOOKUP(Attendance!$G1163,FINALS_WEEK_TUESDAY_PERIOD_SCHEDULE[],2,TRUE),
       VLOOKUP(Attendance!$G1163,REGULAR_WEEK_SCHEDULE[[Tuesday]:[Period]],5,TRUE)),
IF(WEEKDAY(Attendance!$J1163) = 4,
        IF(COUNTIF(BLOCK_WEDNESDAY_DATES[],Attendance!$J1163) &gt; 0, VLOOKUP(Attendance!$G1163,BLOCK_WEDNESDAY_PERIOD_SCHEDULE[],2,TRUE),
        IF(COUNTIF(FINALS_WEEK_WEDNESDAY_DATE[],Attendance!$J1163) &gt; 0, VLOOKUP(Attendance!$G1163,FINALS_WEEK_WEDNESDAY_PERIOD_SCHEDULE[],2,TRUE),
       VLOOKUP(Attendance!$G1163,REGULAR_WEEK_SCHEDULE[[Wednesday]:[Period]],4,TRUE))),
IF(WEEKDAY($J1163) = 5,
       IF(COUNTIF(BLOCK_THURSDAY_DATES[],Attendance!$J1163) &gt; 0, VLOOKUP(Attendance!$G1163,BLOCK_THURSDAY_PERIOD_SCHEDULE[],2,TRUE),
       IF(COUNTIF(FINALS_WEEK_THURSDAY_DATE[],Attendance!$J1163) &gt; 0, VLOOKUP(Attendance!$G1163,FINALS_WEEK_THURSDAY_PERIOD_SCHEDULE[],2,TRUE),
       VLOOKUP(Attendance!$G1163,REGULAR_WEEK_SCHEDULE[[Thursday]:[Period]],3,TRUE))),
IF(WEEKDAY(Attendance!$J1163) = 6,
       IF(COUNTIF(FINALS_WEEK_FRIDAY_DATE[],Attendance!$J1163) &gt; 0, VLOOKUP(Attendance!$G1163,FINALS_WEEK_FRIDAY_PERIOD_SCHEDULE[],2,TRUE),
       VLOOKUP(Attendance!$G1163,REGULAR_WEEK_SCHEDULE[[Friday]:[Period]],2,TRUE))))))))))</f>
        <v/>
      </c>
      <c r="J1163" s="41" t="str">
        <f t="shared" ca="1" si="59"/>
        <v/>
      </c>
      <c r="K1163" s="41" t="str">
        <f>IF($A1163 &lt;&gt; "",VLOOKUP($A1163,'Student reference sheet'!$A$2:$V$2329, 7,FALSE), "")</f>
        <v/>
      </c>
      <c r="L1163" s="30" t="str">
        <f>IF($A1163 ="", "", VLOOKUP($A1163, 'Student reference sheet'!$A$2:$Z$2603,23,FALSE))</f>
        <v/>
      </c>
      <c r="M1163" s="30" t="str">
        <f>IF($A1163 ="", "", VLOOKUP($A1163, 'Student reference sheet'!$A$2:$Z$2603,24,FALSE))</f>
        <v/>
      </c>
      <c r="N1163" s="30" t="str">
        <f>IF($A1163 ="", "", VLOOKUP($A1163, 'Student reference sheet'!$A$2:$Z$2603,26,FALSE))</f>
        <v/>
      </c>
      <c r="O1163" s="30" t="str">
        <f>IF($A1163 ="", "", VLOOKUP($A1163, 'Student reference sheet'!$A$2:$Z$2603,25,FALSE))</f>
        <v/>
      </c>
      <c r="P1163" s="39" t="str">
        <f>IF($A1163 = "", "", IF(OR(VLOOKUP($A1163,'Student reference sheet'!$A$2:$V$2400,8,FALSE) = "R",  VLOOKUP($A1163,'Student reference sheet'!$A$2:$V$2400,8,FALSE) = "L"), "X", ""))</f>
        <v/>
      </c>
      <c r="Q1163" s="39" t="str">
        <f>IF($A1163 ="", "", VLOOKUP($A1163, 'Student reference sheet'!$A$2:$V$2603,22,FALSE))</f>
        <v/>
      </c>
      <c r="R1163" s="39" t="str">
        <f>IF($A1163 &lt;&gt; "",VLOOKUP($A1163,'Student reference sheet'!$A$2:$V$2329, 5,FALSE), "")</f>
        <v/>
      </c>
      <c r="S1163" s="39" t="str">
        <f>IF($A1163 &lt;&gt; "",VLOOKUP($A1163,'Student reference sheet'!$A$2:$V$2329, 6,FALSE), "")</f>
        <v/>
      </c>
      <c r="T1163" s="30" t="str">
        <f>IF($A1163 = "","",
IF(VLOOKUP($A1163,'Student reference sheet'!$A$2:$V$2329, 10,FALSE) = "Y", "Hispanic",
IF(VLOOKUP($A1163,'Student reference sheet'!$A$2:$V$2329,11,FALSE) &lt;&gt; "",
IF(VLOOKUP($A1163,'Student reference sheet'!$A$2:$V$2329,11,FALSE) = "UNK", "Unknown", VLOOKUP(VALUE(VLOOKUP($A1163,'Student reference sheet'!$A$2:$V$2329,11,FALSE)),'Ethnicity Reference'!$A$2:$B$22,2,FALSE)),
IF(VLOOKUP($A1163,'Student reference sheet'!$A$2:$V$2329,9,FALSE) &lt;&gt; "", VLOOKUP(VALUE(VLOOKUP($A1163,'Student reference sheet'!$A$2:$V$2329,9,FALSE)),'Ethnicity Reference'!$A$2:$B$22,2,FALSE),"Unknown"))))</f>
        <v/>
      </c>
      <c r="U1163" s="35"/>
    </row>
    <row r="1164" spans="1:21" ht="15.75">
      <c r="A1164" s="47"/>
      <c r="B1164" s="33"/>
      <c r="C1164" s="39" t="str">
        <f>IF($A1164 &lt;&gt; "",VLOOKUP($A1164,'Student reference sheet'!$A$2:$V$2329, 3,FALSE), "")</f>
        <v/>
      </c>
      <c r="D1164" s="39" t="str">
        <f>IF($A1164 &lt;&gt; "",VLOOKUP($A1164,'Student reference sheet'!$A$2:$V$2329, 2,FALSE), "")</f>
        <v/>
      </c>
      <c r="E1164" s="35"/>
      <c r="F1164" s="34"/>
      <c r="G1164" s="40" t="str">
        <f t="shared" ca="1" si="57"/>
        <v/>
      </c>
      <c r="H1164" s="40" t="str">
        <f t="shared" ca="1" si="58"/>
        <v/>
      </c>
      <c r="I1164" s="36" t="str">
        <f>IF($A1164 = "", "",
IF(COUNTIF(MINIMUM_DAY_DATES[], Attendance!J1164) &gt; 0, VLOOKUP(Attendance!$G1164,MINIMUM_DAY_PERIOD_SCHEDULE[], 2,TRUE),
IF(COUNTIF(RALLY_DATES[], Attendance!J1164) &gt; 0, VLOOKUP(Attendance!$G1164,RALLY_PERIOD_SCHEDULE[], 2,TRUE),
IF(WEEKDAY(Attendance!$J1164) = 2,
       IF(COUNTIF(FINALS_WEEK_MONDAY_DATE[],Attendance!$J1164) &gt; 0, VLOOKUP(Attendance!$G1164,FINALS_WEEK_MONDAY_PERIOD_SCHEDULE[],2,TRUE),
       VLOOKUP(Attendance!$G1164,REGULAR_WEEK_SCHEDULE[],6,TRUE)),
IF(WEEKDAY($J1164) = 3,
       IF(COUNTIF(FINALS_WEEK_TUESDAY_DATE[],Attendance!$J1164) &gt; 0, VLOOKUP(Attendance!$G1164,FINALS_WEEK_TUESDAY_PERIOD_SCHEDULE[],2,TRUE),
       VLOOKUP(Attendance!$G1164,REGULAR_WEEK_SCHEDULE[[Tuesday]:[Period]],5,TRUE)),
IF(WEEKDAY(Attendance!$J1164) = 4,
        IF(COUNTIF(BLOCK_WEDNESDAY_DATES[],Attendance!$J1164) &gt; 0, VLOOKUP(Attendance!$G1164,BLOCK_WEDNESDAY_PERIOD_SCHEDULE[],2,TRUE),
        IF(COUNTIF(FINALS_WEEK_WEDNESDAY_DATE[],Attendance!$J1164) &gt; 0, VLOOKUP(Attendance!$G1164,FINALS_WEEK_WEDNESDAY_PERIOD_SCHEDULE[],2,TRUE),
       VLOOKUP(Attendance!$G1164,REGULAR_WEEK_SCHEDULE[[Wednesday]:[Period]],4,TRUE))),
IF(WEEKDAY($J1164) = 5,
       IF(COUNTIF(BLOCK_THURSDAY_DATES[],Attendance!$J1164) &gt; 0, VLOOKUP(Attendance!$G1164,BLOCK_THURSDAY_PERIOD_SCHEDULE[],2,TRUE),
       IF(COUNTIF(FINALS_WEEK_THURSDAY_DATE[],Attendance!$J1164) &gt; 0, VLOOKUP(Attendance!$G1164,FINALS_WEEK_THURSDAY_PERIOD_SCHEDULE[],2,TRUE),
       VLOOKUP(Attendance!$G1164,REGULAR_WEEK_SCHEDULE[[Thursday]:[Period]],3,TRUE))),
IF(WEEKDAY(Attendance!$J1164) = 6,
       IF(COUNTIF(FINALS_WEEK_FRIDAY_DATE[],Attendance!$J1164) &gt; 0, VLOOKUP(Attendance!$G1164,FINALS_WEEK_FRIDAY_PERIOD_SCHEDULE[],2,TRUE),
       VLOOKUP(Attendance!$G1164,REGULAR_WEEK_SCHEDULE[[Friday]:[Period]],2,TRUE))))))))))</f>
        <v/>
      </c>
      <c r="J1164" s="41" t="str">
        <f t="shared" ca="1" si="59"/>
        <v/>
      </c>
      <c r="K1164" s="41" t="str">
        <f>IF($A1164 &lt;&gt; "",VLOOKUP($A1164,'Student reference sheet'!$A$2:$V$2329, 7,FALSE), "")</f>
        <v/>
      </c>
      <c r="L1164" s="30" t="str">
        <f>IF($A1164 ="", "", VLOOKUP($A1164, 'Student reference sheet'!$A$2:$Z$2603,23,FALSE))</f>
        <v/>
      </c>
      <c r="M1164" s="30" t="str">
        <f>IF($A1164 ="", "", VLOOKUP($A1164, 'Student reference sheet'!$A$2:$Z$2603,24,FALSE))</f>
        <v/>
      </c>
      <c r="N1164" s="30" t="str">
        <f>IF($A1164 ="", "", VLOOKUP($A1164, 'Student reference sheet'!$A$2:$Z$2603,26,FALSE))</f>
        <v/>
      </c>
      <c r="O1164" s="30" t="str">
        <f>IF($A1164 ="", "", VLOOKUP($A1164, 'Student reference sheet'!$A$2:$Z$2603,25,FALSE))</f>
        <v/>
      </c>
      <c r="P1164" s="39" t="str">
        <f>IF($A1164 = "", "", IF(OR(VLOOKUP($A1164,'Student reference sheet'!$A$2:$V$2400,8,FALSE) = "R",  VLOOKUP($A1164,'Student reference sheet'!$A$2:$V$2400,8,FALSE) = "L"), "X", ""))</f>
        <v/>
      </c>
      <c r="Q1164" s="39" t="str">
        <f>IF($A1164 ="", "", VLOOKUP($A1164, 'Student reference sheet'!$A$2:$V$2603,22,FALSE))</f>
        <v/>
      </c>
      <c r="R1164" s="39" t="str">
        <f>IF($A1164 &lt;&gt; "",VLOOKUP($A1164,'Student reference sheet'!$A$2:$V$2329, 5,FALSE), "")</f>
        <v/>
      </c>
      <c r="S1164" s="39" t="str">
        <f>IF($A1164 &lt;&gt; "",VLOOKUP($A1164,'Student reference sheet'!$A$2:$V$2329, 6,FALSE), "")</f>
        <v/>
      </c>
      <c r="T1164" s="30" t="str">
        <f>IF($A1164 = "","",
IF(VLOOKUP($A1164,'Student reference sheet'!$A$2:$V$2329, 10,FALSE) = "Y", "Hispanic",
IF(VLOOKUP($A1164,'Student reference sheet'!$A$2:$V$2329,11,FALSE) &lt;&gt; "",
IF(VLOOKUP($A1164,'Student reference sheet'!$A$2:$V$2329,11,FALSE) = "UNK", "Unknown", VLOOKUP(VALUE(VLOOKUP($A1164,'Student reference sheet'!$A$2:$V$2329,11,FALSE)),'Ethnicity Reference'!$A$2:$B$22,2,FALSE)),
IF(VLOOKUP($A1164,'Student reference sheet'!$A$2:$V$2329,9,FALSE) &lt;&gt; "", VLOOKUP(VALUE(VLOOKUP($A1164,'Student reference sheet'!$A$2:$V$2329,9,FALSE)),'Ethnicity Reference'!$A$2:$B$22,2,FALSE),"Unknown"))))</f>
        <v/>
      </c>
      <c r="U1164" s="35"/>
    </row>
    <row r="1165" spans="1:21" ht="15.75">
      <c r="A1165" s="47"/>
      <c r="B1165" s="33"/>
      <c r="C1165" s="39" t="str">
        <f>IF($A1165 &lt;&gt; "",VLOOKUP($A1165,'Student reference sheet'!$A$2:$V$2329, 3,FALSE), "")</f>
        <v/>
      </c>
      <c r="D1165" s="39" t="str">
        <f>IF($A1165 &lt;&gt; "",VLOOKUP($A1165,'Student reference sheet'!$A$2:$V$2329, 2,FALSE), "")</f>
        <v/>
      </c>
      <c r="E1165" s="35"/>
      <c r="F1165" s="34"/>
      <c r="G1165" s="40" t="str">
        <f t="shared" ca="1" si="57"/>
        <v/>
      </c>
      <c r="H1165" s="40" t="str">
        <f t="shared" ca="1" si="58"/>
        <v/>
      </c>
      <c r="I1165" s="36" t="str">
        <f>IF($A1165 = "", "",
IF(COUNTIF(MINIMUM_DAY_DATES[], Attendance!J1165) &gt; 0, VLOOKUP(Attendance!$G1165,MINIMUM_DAY_PERIOD_SCHEDULE[], 2,TRUE),
IF(COUNTIF(RALLY_DATES[], Attendance!J1165) &gt; 0, VLOOKUP(Attendance!$G1165,RALLY_PERIOD_SCHEDULE[], 2,TRUE),
IF(WEEKDAY(Attendance!$J1165) = 2,
       IF(COUNTIF(FINALS_WEEK_MONDAY_DATE[],Attendance!$J1165) &gt; 0, VLOOKUP(Attendance!$G1165,FINALS_WEEK_MONDAY_PERIOD_SCHEDULE[],2,TRUE),
       VLOOKUP(Attendance!$G1165,REGULAR_WEEK_SCHEDULE[],6,TRUE)),
IF(WEEKDAY($J1165) = 3,
       IF(COUNTIF(FINALS_WEEK_TUESDAY_DATE[],Attendance!$J1165) &gt; 0, VLOOKUP(Attendance!$G1165,FINALS_WEEK_TUESDAY_PERIOD_SCHEDULE[],2,TRUE),
       VLOOKUP(Attendance!$G1165,REGULAR_WEEK_SCHEDULE[[Tuesday]:[Period]],5,TRUE)),
IF(WEEKDAY(Attendance!$J1165) = 4,
        IF(COUNTIF(BLOCK_WEDNESDAY_DATES[],Attendance!$J1165) &gt; 0, VLOOKUP(Attendance!$G1165,BLOCK_WEDNESDAY_PERIOD_SCHEDULE[],2,TRUE),
        IF(COUNTIF(FINALS_WEEK_WEDNESDAY_DATE[],Attendance!$J1165) &gt; 0, VLOOKUP(Attendance!$G1165,FINALS_WEEK_WEDNESDAY_PERIOD_SCHEDULE[],2,TRUE),
       VLOOKUP(Attendance!$G1165,REGULAR_WEEK_SCHEDULE[[Wednesday]:[Period]],4,TRUE))),
IF(WEEKDAY($J1165) = 5,
       IF(COUNTIF(BLOCK_THURSDAY_DATES[],Attendance!$J1165) &gt; 0, VLOOKUP(Attendance!$G1165,BLOCK_THURSDAY_PERIOD_SCHEDULE[],2,TRUE),
       IF(COUNTIF(FINALS_WEEK_THURSDAY_DATE[],Attendance!$J1165) &gt; 0, VLOOKUP(Attendance!$G1165,FINALS_WEEK_THURSDAY_PERIOD_SCHEDULE[],2,TRUE),
       VLOOKUP(Attendance!$G1165,REGULAR_WEEK_SCHEDULE[[Thursday]:[Period]],3,TRUE))),
IF(WEEKDAY(Attendance!$J1165) = 6,
       IF(COUNTIF(FINALS_WEEK_FRIDAY_DATE[],Attendance!$J1165) &gt; 0, VLOOKUP(Attendance!$G1165,FINALS_WEEK_FRIDAY_PERIOD_SCHEDULE[],2,TRUE),
       VLOOKUP(Attendance!$G1165,REGULAR_WEEK_SCHEDULE[[Friday]:[Period]],2,TRUE))))))))))</f>
        <v/>
      </c>
      <c r="J1165" s="41" t="str">
        <f t="shared" ca="1" si="59"/>
        <v/>
      </c>
      <c r="K1165" s="41" t="str">
        <f>IF($A1165 &lt;&gt; "",VLOOKUP($A1165,'Student reference sheet'!$A$2:$V$2329, 7,FALSE), "")</f>
        <v/>
      </c>
      <c r="L1165" s="30" t="str">
        <f>IF($A1165 ="", "", VLOOKUP($A1165, 'Student reference sheet'!$A$2:$Z$2603,23,FALSE))</f>
        <v/>
      </c>
      <c r="M1165" s="30" t="str">
        <f>IF($A1165 ="", "", VLOOKUP($A1165, 'Student reference sheet'!$A$2:$Z$2603,24,FALSE))</f>
        <v/>
      </c>
      <c r="N1165" s="30" t="str">
        <f>IF($A1165 ="", "", VLOOKUP($A1165, 'Student reference sheet'!$A$2:$Z$2603,26,FALSE))</f>
        <v/>
      </c>
      <c r="O1165" s="30" t="str">
        <f>IF($A1165 ="", "", VLOOKUP($A1165, 'Student reference sheet'!$A$2:$Z$2603,25,FALSE))</f>
        <v/>
      </c>
      <c r="P1165" s="39" t="str">
        <f>IF($A1165 = "", "", IF(OR(VLOOKUP($A1165,'Student reference sheet'!$A$2:$V$2400,8,FALSE) = "R",  VLOOKUP($A1165,'Student reference sheet'!$A$2:$V$2400,8,FALSE) = "L"), "X", ""))</f>
        <v/>
      </c>
      <c r="Q1165" s="39" t="str">
        <f>IF($A1165 ="", "", VLOOKUP($A1165, 'Student reference sheet'!$A$2:$V$2603,22,FALSE))</f>
        <v/>
      </c>
      <c r="R1165" s="39" t="str">
        <f>IF($A1165 &lt;&gt; "",VLOOKUP($A1165,'Student reference sheet'!$A$2:$V$2329, 5,FALSE), "")</f>
        <v/>
      </c>
      <c r="S1165" s="39" t="str">
        <f>IF($A1165 &lt;&gt; "",VLOOKUP($A1165,'Student reference sheet'!$A$2:$V$2329, 6,FALSE), "")</f>
        <v/>
      </c>
      <c r="T1165" s="30" t="str">
        <f>IF($A1165 = "","",
IF(VLOOKUP($A1165,'Student reference sheet'!$A$2:$V$2329, 10,FALSE) = "Y", "Hispanic",
IF(VLOOKUP($A1165,'Student reference sheet'!$A$2:$V$2329,11,FALSE) &lt;&gt; "",
IF(VLOOKUP($A1165,'Student reference sheet'!$A$2:$V$2329,11,FALSE) = "UNK", "Unknown", VLOOKUP(VALUE(VLOOKUP($A1165,'Student reference sheet'!$A$2:$V$2329,11,FALSE)),'Ethnicity Reference'!$A$2:$B$22,2,FALSE)),
IF(VLOOKUP($A1165,'Student reference sheet'!$A$2:$V$2329,9,FALSE) &lt;&gt; "", VLOOKUP(VALUE(VLOOKUP($A1165,'Student reference sheet'!$A$2:$V$2329,9,FALSE)),'Ethnicity Reference'!$A$2:$B$22,2,FALSE),"Unknown"))))</f>
        <v/>
      </c>
      <c r="U1165" s="35"/>
    </row>
    <row r="1166" spans="1:21" ht="15.75">
      <c r="A1166" s="47"/>
      <c r="B1166" s="33"/>
      <c r="C1166" s="39" t="str">
        <f>IF($A1166 &lt;&gt; "",VLOOKUP($A1166,'Student reference sheet'!$A$2:$V$2329, 3,FALSE), "")</f>
        <v/>
      </c>
      <c r="D1166" s="39" t="str">
        <f>IF($A1166 &lt;&gt; "",VLOOKUP($A1166,'Student reference sheet'!$A$2:$V$2329, 2,FALSE), "")</f>
        <v/>
      </c>
      <c r="E1166" s="35"/>
      <c r="F1166" s="34"/>
      <c r="G1166" s="40" t="str">
        <f t="shared" ca="1" si="57"/>
        <v/>
      </c>
      <c r="H1166" s="40" t="str">
        <f t="shared" ca="1" si="58"/>
        <v/>
      </c>
      <c r="I1166" s="36" t="str">
        <f>IF($A1166 = "", "",
IF(COUNTIF(MINIMUM_DAY_DATES[], Attendance!J1166) &gt; 0, VLOOKUP(Attendance!$G1166,MINIMUM_DAY_PERIOD_SCHEDULE[], 2,TRUE),
IF(COUNTIF(RALLY_DATES[], Attendance!J1166) &gt; 0, VLOOKUP(Attendance!$G1166,RALLY_PERIOD_SCHEDULE[], 2,TRUE),
IF(WEEKDAY(Attendance!$J1166) = 2,
       IF(COUNTIF(FINALS_WEEK_MONDAY_DATE[],Attendance!$J1166) &gt; 0, VLOOKUP(Attendance!$G1166,FINALS_WEEK_MONDAY_PERIOD_SCHEDULE[],2,TRUE),
       VLOOKUP(Attendance!$G1166,REGULAR_WEEK_SCHEDULE[],6,TRUE)),
IF(WEEKDAY($J1166) = 3,
       IF(COUNTIF(FINALS_WEEK_TUESDAY_DATE[],Attendance!$J1166) &gt; 0, VLOOKUP(Attendance!$G1166,FINALS_WEEK_TUESDAY_PERIOD_SCHEDULE[],2,TRUE),
       VLOOKUP(Attendance!$G1166,REGULAR_WEEK_SCHEDULE[[Tuesday]:[Period]],5,TRUE)),
IF(WEEKDAY(Attendance!$J1166) = 4,
        IF(COUNTIF(BLOCK_WEDNESDAY_DATES[],Attendance!$J1166) &gt; 0, VLOOKUP(Attendance!$G1166,BLOCK_WEDNESDAY_PERIOD_SCHEDULE[],2,TRUE),
        IF(COUNTIF(FINALS_WEEK_WEDNESDAY_DATE[],Attendance!$J1166) &gt; 0, VLOOKUP(Attendance!$G1166,FINALS_WEEK_WEDNESDAY_PERIOD_SCHEDULE[],2,TRUE),
       VLOOKUP(Attendance!$G1166,REGULAR_WEEK_SCHEDULE[[Wednesday]:[Period]],4,TRUE))),
IF(WEEKDAY($J1166) = 5,
       IF(COUNTIF(BLOCK_THURSDAY_DATES[],Attendance!$J1166) &gt; 0, VLOOKUP(Attendance!$G1166,BLOCK_THURSDAY_PERIOD_SCHEDULE[],2,TRUE),
       IF(COUNTIF(FINALS_WEEK_THURSDAY_DATE[],Attendance!$J1166) &gt; 0, VLOOKUP(Attendance!$G1166,FINALS_WEEK_THURSDAY_PERIOD_SCHEDULE[],2,TRUE),
       VLOOKUP(Attendance!$G1166,REGULAR_WEEK_SCHEDULE[[Thursday]:[Period]],3,TRUE))),
IF(WEEKDAY(Attendance!$J1166) = 6,
       IF(COUNTIF(FINALS_WEEK_FRIDAY_DATE[],Attendance!$J1166) &gt; 0, VLOOKUP(Attendance!$G1166,FINALS_WEEK_FRIDAY_PERIOD_SCHEDULE[],2,TRUE),
       VLOOKUP(Attendance!$G1166,REGULAR_WEEK_SCHEDULE[[Friday]:[Period]],2,TRUE))))))))))</f>
        <v/>
      </c>
      <c r="J1166" s="41" t="str">
        <f t="shared" ca="1" si="59"/>
        <v/>
      </c>
      <c r="K1166" s="41" t="str">
        <f>IF($A1166 &lt;&gt; "",VLOOKUP($A1166,'Student reference sheet'!$A$2:$V$2329, 7,FALSE), "")</f>
        <v/>
      </c>
      <c r="L1166" s="30" t="str">
        <f>IF($A1166 ="", "", VLOOKUP($A1166, 'Student reference sheet'!$A$2:$Z$2603,23,FALSE))</f>
        <v/>
      </c>
      <c r="M1166" s="30" t="str">
        <f>IF($A1166 ="", "", VLOOKUP($A1166, 'Student reference sheet'!$A$2:$Z$2603,24,FALSE))</f>
        <v/>
      </c>
      <c r="N1166" s="30" t="str">
        <f>IF($A1166 ="", "", VLOOKUP($A1166, 'Student reference sheet'!$A$2:$Z$2603,26,FALSE))</f>
        <v/>
      </c>
      <c r="O1166" s="30" t="str">
        <f>IF($A1166 ="", "", VLOOKUP($A1166, 'Student reference sheet'!$A$2:$Z$2603,25,FALSE))</f>
        <v/>
      </c>
      <c r="P1166" s="39" t="str">
        <f>IF($A1166 = "", "", IF(OR(VLOOKUP($A1166,'Student reference sheet'!$A$2:$V$2400,8,FALSE) = "R",  VLOOKUP($A1166,'Student reference sheet'!$A$2:$V$2400,8,FALSE) = "L"), "X", ""))</f>
        <v/>
      </c>
      <c r="Q1166" s="39" t="str">
        <f>IF($A1166 ="", "", VLOOKUP($A1166, 'Student reference sheet'!$A$2:$V$2603,22,FALSE))</f>
        <v/>
      </c>
      <c r="R1166" s="39" t="str">
        <f>IF($A1166 &lt;&gt; "",VLOOKUP($A1166,'Student reference sheet'!$A$2:$V$2329, 5,FALSE), "")</f>
        <v/>
      </c>
      <c r="S1166" s="39" t="str">
        <f>IF($A1166 &lt;&gt; "",VLOOKUP($A1166,'Student reference sheet'!$A$2:$V$2329, 6,FALSE), "")</f>
        <v/>
      </c>
      <c r="T1166" s="30" t="str">
        <f>IF($A1166 = "","",
IF(VLOOKUP($A1166,'Student reference sheet'!$A$2:$V$2329, 10,FALSE) = "Y", "Hispanic",
IF(VLOOKUP($A1166,'Student reference sheet'!$A$2:$V$2329,11,FALSE) &lt;&gt; "",
IF(VLOOKUP($A1166,'Student reference sheet'!$A$2:$V$2329,11,FALSE) = "UNK", "Unknown", VLOOKUP(VALUE(VLOOKUP($A1166,'Student reference sheet'!$A$2:$V$2329,11,FALSE)),'Ethnicity Reference'!$A$2:$B$22,2,FALSE)),
IF(VLOOKUP($A1166,'Student reference sheet'!$A$2:$V$2329,9,FALSE) &lt;&gt; "", VLOOKUP(VALUE(VLOOKUP($A1166,'Student reference sheet'!$A$2:$V$2329,9,FALSE)),'Ethnicity Reference'!$A$2:$B$22,2,FALSE),"Unknown"))))</f>
        <v/>
      </c>
      <c r="U1166" s="35"/>
    </row>
    <row r="1167" spans="1:21" ht="15.75">
      <c r="A1167" s="47"/>
      <c r="B1167" s="33"/>
      <c r="C1167" s="39" t="str">
        <f>IF($A1167 &lt;&gt; "",VLOOKUP($A1167,'Student reference sheet'!$A$2:$V$2329, 3,FALSE), "")</f>
        <v/>
      </c>
      <c r="D1167" s="39" t="str">
        <f>IF($A1167 &lt;&gt; "",VLOOKUP($A1167,'Student reference sheet'!$A$2:$V$2329, 2,FALSE), "")</f>
        <v/>
      </c>
      <c r="E1167" s="35"/>
      <c r="F1167" s="34"/>
      <c r="G1167" s="40" t="str">
        <f t="shared" ca="1" si="57"/>
        <v/>
      </c>
      <c r="H1167" s="40" t="str">
        <f t="shared" ca="1" si="58"/>
        <v/>
      </c>
      <c r="I1167" s="36" t="str">
        <f>IF($A1167 = "", "",
IF(COUNTIF(MINIMUM_DAY_DATES[], Attendance!J1167) &gt; 0, VLOOKUP(Attendance!$G1167,MINIMUM_DAY_PERIOD_SCHEDULE[], 2,TRUE),
IF(COUNTIF(RALLY_DATES[], Attendance!J1167) &gt; 0, VLOOKUP(Attendance!$G1167,RALLY_PERIOD_SCHEDULE[], 2,TRUE),
IF(WEEKDAY(Attendance!$J1167) = 2,
       IF(COUNTIF(FINALS_WEEK_MONDAY_DATE[],Attendance!$J1167) &gt; 0, VLOOKUP(Attendance!$G1167,FINALS_WEEK_MONDAY_PERIOD_SCHEDULE[],2,TRUE),
       VLOOKUP(Attendance!$G1167,REGULAR_WEEK_SCHEDULE[],6,TRUE)),
IF(WEEKDAY($J1167) = 3,
       IF(COUNTIF(FINALS_WEEK_TUESDAY_DATE[],Attendance!$J1167) &gt; 0, VLOOKUP(Attendance!$G1167,FINALS_WEEK_TUESDAY_PERIOD_SCHEDULE[],2,TRUE),
       VLOOKUP(Attendance!$G1167,REGULAR_WEEK_SCHEDULE[[Tuesday]:[Period]],5,TRUE)),
IF(WEEKDAY(Attendance!$J1167) = 4,
        IF(COUNTIF(BLOCK_WEDNESDAY_DATES[],Attendance!$J1167) &gt; 0, VLOOKUP(Attendance!$G1167,BLOCK_WEDNESDAY_PERIOD_SCHEDULE[],2,TRUE),
        IF(COUNTIF(FINALS_WEEK_WEDNESDAY_DATE[],Attendance!$J1167) &gt; 0, VLOOKUP(Attendance!$G1167,FINALS_WEEK_WEDNESDAY_PERIOD_SCHEDULE[],2,TRUE),
       VLOOKUP(Attendance!$G1167,REGULAR_WEEK_SCHEDULE[[Wednesday]:[Period]],4,TRUE))),
IF(WEEKDAY($J1167) = 5,
       IF(COUNTIF(BLOCK_THURSDAY_DATES[],Attendance!$J1167) &gt; 0, VLOOKUP(Attendance!$G1167,BLOCK_THURSDAY_PERIOD_SCHEDULE[],2,TRUE),
       IF(COUNTIF(FINALS_WEEK_THURSDAY_DATE[],Attendance!$J1167) &gt; 0, VLOOKUP(Attendance!$G1167,FINALS_WEEK_THURSDAY_PERIOD_SCHEDULE[],2,TRUE),
       VLOOKUP(Attendance!$G1167,REGULAR_WEEK_SCHEDULE[[Thursday]:[Period]],3,TRUE))),
IF(WEEKDAY(Attendance!$J1167) = 6,
       IF(COUNTIF(FINALS_WEEK_FRIDAY_DATE[],Attendance!$J1167) &gt; 0, VLOOKUP(Attendance!$G1167,FINALS_WEEK_FRIDAY_PERIOD_SCHEDULE[],2,TRUE),
       VLOOKUP(Attendance!$G1167,REGULAR_WEEK_SCHEDULE[[Friday]:[Period]],2,TRUE))))))))))</f>
        <v/>
      </c>
      <c r="J1167" s="41" t="str">
        <f t="shared" ca="1" si="59"/>
        <v/>
      </c>
      <c r="K1167" s="41" t="str">
        <f>IF($A1167 &lt;&gt; "",VLOOKUP($A1167,'Student reference sheet'!$A$2:$V$2329, 7,FALSE), "")</f>
        <v/>
      </c>
      <c r="L1167" s="30" t="str">
        <f>IF($A1167 ="", "", VLOOKUP($A1167, 'Student reference sheet'!$A$2:$Z$2603,23,FALSE))</f>
        <v/>
      </c>
      <c r="M1167" s="30" t="str">
        <f>IF($A1167 ="", "", VLOOKUP($A1167, 'Student reference sheet'!$A$2:$Z$2603,24,FALSE))</f>
        <v/>
      </c>
      <c r="N1167" s="30" t="str">
        <f>IF($A1167 ="", "", VLOOKUP($A1167, 'Student reference sheet'!$A$2:$Z$2603,26,FALSE))</f>
        <v/>
      </c>
      <c r="O1167" s="30" t="str">
        <f>IF($A1167 ="", "", VLOOKUP($A1167, 'Student reference sheet'!$A$2:$Z$2603,25,FALSE))</f>
        <v/>
      </c>
      <c r="P1167" s="39" t="str">
        <f>IF($A1167 = "", "", IF(OR(VLOOKUP($A1167,'Student reference sheet'!$A$2:$V$2400,8,FALSE) = "R",  VLOOKUP($A1167,'Student reference sheet'!$A$2:$V$2400,8,FALSE) = "L"), "X", ""))</f>
        <v/>
      </c>
      <c r="Q1167" s="39" t="str">
        <f>IF($A1167 ="", "", VLOOKUP($A1167, 'Student reference sheet'!$A$2:$V$2603,22,FALSE))</f>
        <v/>
      </c>
      <c r="R1167" s="39" t="str">
        <f>IF($A1167 &lt;&gt; "",VLOOKUP($A1167,'Student reference sheet'!$A$2:$V$2329, 5,FALSE), "")</f>
        <v/>
      </c>
      <c r="S1167" s="39" t="str">
        <f>IF($A1167 &lt;&gt; "",VLOOKUP($A1167,'Student reference sheet'!$A$2:$V$2329, 6,FALSE), "")</f>
        <v/>
      </c>
      <c r="T1167" s="30" t="str">
        <f>IF($A1167 = "","",
IF(VLOOKUP($A1167,'Student reference sheet'!$A$2:$V$2329, 10,FALSE) = "Y", "Hispanic",
IF(VLOOKUP($A1167,'Student reference sheet'!$A$2:$V$2329,11,FALSE) &lt;&gt; "",
IF(VLOOKUP($A1167,'Student reference sheet'!$A$2:$V$2329,11,FALSE) = "UNK", "Unknown", VLOOKUP(VALUE(VLOOKUP($A1167,'Student reference sheet'!$A$2:$V$2329,11,FALSE)),'Ethnicity Reference'!$A$2:$B$22,2,FALSE)),
IF(VLOOKUP($A1167,'Student reference sheet'!$A$2:$V$2329,9,FALSE) &lt;&gt; "", VLOOKUP(VALUE(VLOOKUP($A1167,'Student reference sheet'!$A$2:$V$2329,9,FALSE)),'Ethnicity Reference'!$A$2:$B$22,2,FALSE),"Unknown"))))</f>
        <v/>
      </c>
      <c r="U1167" s="35"/>
    </row>
    <row r="1168" spans="1:21" ht="15.75">
      <c r="A1168" s="47"/>
      <c r="B1168" s="33"/>
      <c r="C1168" s="39" t="str">
        <f>IF($A1168 &lt;&gt; "",VLOOKUP($A1168,'Student reference sheet'!$A$2:$V$2329, 3,FALSE), "")</f>
        <v/>
      </c>
      <c r="D1168" s="39" t="str">
        <f>IF($A1168 &lt;&gt; "",VLOOKUP($A1168,'Student reference sheet'!$A$2:$V$2329, 2,FALSE), "")</f>
        <v/>
      </c>
      <c r="E1168" s="35"/>
      <c r="F1168" s="34"/>
      <c r="G1168" s="40" t="str">
        <f t="shared" ca="1" si="57"/>
        <v/>
      </c>
      <c r="H1168" s="40" t="str">
        <f t="shared" ca="1" si="58"/>
        <v/>
      </c>
      <c r="I1168" s="36" t="str">
        <f>IF($A1168 = "", "",
IF(COUNTIF(MINIMUM_DAY_DATES[], Attendance!J1168) &gt; 0, VLOOKUP(Attendance!$G1168,MINIMUM_DAY_PERIOD_SCHEDULE[], 2,TRUE),
IF(COUNTIF(RALLY_DATES[], Attendance!J1168) &gt; 0, VLOOKUP(Attendance!$G1168,RALLY_PERIOD_SCHEDULE[], 2,TRUE),
IF(WEEKDAY(Attendance!$J1168) = 2,
       IF(COUNTIF(FINALS_WEEK_MONDAY_DATE[],Attendance!$J1168) &gt; 0, VLOOKUP(Attendance!$G1168,FINALS_WEEK_MONDAY_PERIOD_SCHEDULE[],2,TRUE),
       VLOOKUP(Attendance!$G1168,REGULAR_WEEK_SCHEDULE[],6,TRUE)),
IF(WEEKDAY($J1168) = 3,
       IF(COUNTIF(FINALS_WEEK_TUESDAY_DATE[],Attendance!$J1168) &gt; 0, VLOOKUP(Attendance!$G1168,FINALS_WEEK_TUESDAY_PERIOD_SCHEDULE[],2,TRUE),
       VLOOKUP(Attendance!$G1168,REGULAR_WEEK_SCHEDULE[[Tuesday]:[Period]],5,TRUE)),
IF(WEEKDAY(Attendance!$J1168) = 4,
        IF(COUNTIF(BLOCK_WEDNESDAY_DATES[],Attendance!$J1168) &gt; 0, VLOOKUP(Attendance!$G1168,BLOCK_WEDNESDAY_PERIOD_SCHEDULE[],2,TRUE),
        IF(COUNTIF(FINALS_WEEK_WEDNESDAY_DATE[],Attendance!$J1168) &gt; 0, VLOOKUP(Attendance!$G1168,FINALS_WEEK_WEDNESDAY_PERIOD_SCHEDULE[],2,TRUE),
       VLOOKUP(Attendance!$G1168,REGULAR_WEEK_SCHEDULE[[Wednesday]:[Period]],4,TRUE))),
IF(WEEKDAY($J1168) = 5,
       IF(COUNTIF(BLOCK_THURSDAY_DATES[],Attendance!$J1168) &gt; 0, VLOOKUP(Attendance!$G1168,BLOCK_THURSDAY_PERIOD_SCHEDULE[],2,TRUE),
       IF(COUNTIF(FINALS_WEEK_THURSDAY_DATE[],Attendance!$J1168) &gt; 0, VLOOKUP(Attendance!$G1168,FINALS_WEEK_THURSDAY_PERIOD_SCHEDULE[],2,TRUE),
       VLOOKUP(Attendance!$G1168,REGULAR_WEEK_SCHEDULE[[Thursday]:[Period]],3,TRUE))),
IF(WEEKDAY(Attendance!$J1168) = 6,
       IF(COUNTIF(FINALS_WEEK_FRIDAY_DATE[],Attendance!$J1168) &gt; 0, VLOOKUP(Attendance!$G1168,FINALS_WEEK_FRIDAY_PERIOD_SCHEDULE[],2,TRUE),
       VLOOKUP(Attendance!$G1168,REGULAR_WEEK_SCHEDULE[[Friday]:[Period]],2,TRUE))))))))))</f>
        <v/>
      </c>
      <c r="J1168" s="41" t="str">
        <f t="shared" ca="1" si="59"/>
        <v/>
      </c>
      <c r="K1168" s="41" t="str">
        <f>IF($A1168 &lt;&gt; "",VLOOKUP($A1168,'Student reference sheet'!$A$2:$V$2329, 7,FALSE), "")</f>
        <v/>
      </c>
      <c r="L1168" s="30" t="str">
        <f>IF($A1168 ="", "", VLOOKUP($A1168, 'Student reference sheet'!$A$2:$Z$2603,23,FALSE))</f>
        <v/>
      </c>
      <c r="M1168" s="30" t="str">
        <f>IF($A1168 ="", "", VLOOKUP($A1168, 'Student reference sheet'!$A$2:$Z$2603,24,FALSE))</f>
        <v/>
      </c>
      <c r="N1168" s="30" t="str">
        <f>IF($A1168 ="", "", VLOOKUP($A1168, 'Student reference sheet'!$A$2:$Z$2603,26,FALSE))</f>
        <v/>
      </c>
      <c r="O1168" s="30" t="str">
        <f>IF($A1168 ="", "", VLOOKUP($A1168, 'Student reference sheet'!$A$2:$Z$2603,25,FALSE))</f>
        <v/>
      </c>
      <c r="P1168" s="39" t="str">
        <f>IF($A1168 = "", "", IF(OR(VLOOKUP($A1168,'Student reference sheet'!$A$2:$V$2400,8,FALSE) = "R",  VLOOKUP($A1168,'Student reference sheet'!$A$2:$V$2400,8,FALSE) = "L"), "X", ""))</f>
        <v/>
      </c>
      <c r="Q1168" s="39" t="str">
        <f>IF($A1168 ="", "", VLOOKUP($A1168, 'Student reference sheet'!$A$2:$V$2603,22,FALSE))</f>
        <v/>
      </c>
      <c r="R1168" s="39" t="str">
        <f>IF($A1168 &lt;&gt; "",VLOOKUP($A1168,'Student reference sheet'!$A$2:$V$2329, 5,FALSE), "")</f>
        <v/>
      </c>
      <c r="S1168" s="39" t="str">
        <f>IF($A1168 &lt;&gt; "",VLOOKUP($A1168,'Student reference sheet'!$A$2:$V$2329, 6,FALSE), "")</f>
        <v/>
      </c>
      <c r="T1168" s="30" t="str">
        <f>IF($A1168 = "","",
IF(VLOOKUP($A1168,'Student reference sheet'!$A$2:$V$2329, 10,FALSE) = "Y", "Hispanic",
IF(VLOOKUP($A1168,'Student reference sheet'!$A$2:$V$2329,11,FALSE) &lt;&gt; "",
IF(VLOOKUP($A1168,'Student reference sheet'!$A$2:$V$2329,11,FALSE) = "UNK", "Unknown", VLOOKUP(VALUE(VLOOKUP($A1168,'Student reference sheet'!$A$2:$V$2329,11,FALSE)),'Ethnicity Reference'!$A$2:$B$22,2,FALSE)),
IF(VLOOKUP($A1168,'Student reference sheet'!$A$2:$V$2329,9,FALSE) &lt;&gt; "", VLOOKUP(VALUE(VLOOKUP($A1168,'Student reference sheet'!$A$2:$V$2329,9,FALSE)),'Ethnicity Reference'!$A$2:$B$22,2,FALSE),"Unknown"))))</f>
        <v/>
      </c>
      <c r="U1168" s="35"/>
    </row>
    <row r="1169" spans="1:21" ht="15.75">
      <c r="A1169" s="47"/>
      <c r="B1169" s="33"/>
      <c r="C1169" s="39" t="str">
        <f>IF($A1169 &lt;&gt; "",VLOOKUP($A1169,'Student reference sheet'!$A$2:$V$2329, 3,FALSE), "")</f>
        <v/>
      </c>
      <c r="D1169" s="39" t="str">
        <f>IF($A1169 &lt;&gt; "",VLOOKUP($A1169,'Student reference sheet'!$A$2:$V$2329, 2,FALSE), "")</f>
        <v/>
      </c>
      <c r="E1169" s="35"/>
      <c r="F1169" s="34"/>
      <c r="G1169" s="40" t="str">
        <f t="shared" ca="1" si="57"/>
        <v/>
      </c>
      <c r="H1169" s="40" t="str">
        <f t="shared" ca="1" si="58"/>
        <v/>
      </c>
      <c r="I1169" s="36" t="str">
        <f>IF($A1169 = "", "",
IF(COUNTIF(MINIMUM_DAY_DATES[], Attendance!J1169) &gt; 0, VLOOKUP(Attendance!$G1169,MINIMUM_DAY_PERIOD_SCHEDULE[], 2,TRUE),
IF(COUNTIF(RALLY_DATES[], Attendance!J1169) &gt; 0, VLOOKUP(Attendance!$G1169,RALLY_PERIOD_SCHEDULE[], 2,TRUE),
IF(WEEKDAY(Attendance!$J1169) = 2,
       IF(COUNTIF(FINALS_WEEK_MONDAY_DATE[],Attendance!$J1169) &gt; 0, VLOOKUP(Attendance!$G1169,FINALS_WEEK_MONDAY_PERIOD_SCHEDULE[],2,TRUE),
       VLOOKUP(Attendance!$G1169,REGULAR_WEEK_SCHEDULE[],6,TRUE)),
IF(WEEKDAY($J1169) = 3,
       IF(COUNTIF(FINALS_WEEK_TUESDAY_DATE[],Attendance!$J1169) &gt; 0, VLOOKUP(Attendance!$G1169,FINALS_WEEK_TUESDAY_PERIOD_SCHEDULE[],2,TRUE),
       VLOOKUP(Attendance!$G1169,REGULAR_WEEK_SCHEDULE[[Tuesday]:[Period]],5,TRUE)),
IF(WEEKDAY(Attendance!$J1169) = 4,
        IF(COUNTIF(BLOCK_WEDNESDAY_DATES[],Attendance!$J1169) &gt; 0, VLOOKUP(Attendance!$G1169,BLOCK_WEDNESDAY_PERIOD_SCHEDULE[],2,TRUE),
        IF(COUNTIF(FINALS_WEEK_WEDNESDAY_DATE[],Attendance!$J1169) &gt; 0, VLOOKUP(Attendance!$G1169,FINALS_WEEK_WEDNESDAY_PERIOD_SCHEDULE[],2,TRUE),
       VLOOKUP(Attendance!$G1169,REGULAR_WEEK_SCHEDULE[[Wednesday]:[Period]],4,TRUE))),
IF(WEEKDAY($J1169) = 5,
       IF(COUNTIF(BLOCK_THURSDAY_DATES[],Attendance!$J1169) &gt; 0, VLOOKUP(Attendance!$G1169,BLOCK_THURSDAY_PERIOD_SCHEDULE[],2,TRUE),
       IF(COUNTIF(FINALS_WEEK_THURSDAY_DATE[],Attendance!$J1169) &gt; 0, VLOOKUP(Attendance!$G1169,FINALS_WEEK_THURSDAY_PERIOD_SCHEDULE[],2,TRUE),
       VLOOKUP(Attendance!$G1169,REGULAR_WEEK_SCHEDULE[[Thursday]:[Period]],3,TRUE))),
IF(WEEKDAY(Attendance!$J1169) = 6,
       IF(COUNTIF(FINALS_WEEK_FRIDAY_DATE[],Attendance!$J1169) &gt; 0, VLOOKUP(Attendance!$G1169,FINALS_WEEK_FRIDAY_PERIOD_SCHEDULE[],2,TRUE),
       VLOOKUP(Attendance!$G1169,REGULAR_WEEK_SCHEDULE[[Friday]:[Period]],2,TRUE))))))))))</f>
        <v/>
      </c>
      <c r="J1169" s="41" t="str">
        <f t="shared" ca="1" si="59"/>
        <v/>
      </c>
      <c r="K1169" s="41" t="str">
        <f>IF($A1169 &lt;&gt; "",VLOOKUP($A1169,'Student reference sheet'!$A$2:$V$2329, 7,FALSE), "")</f>
        <v/>
      </c>
      <c r="L1169" s="30" t="str">
        <f>IF($A1169 ="", "", VLOOKUP($A1169, 'Student reference sheet'!$A$2:$Z$2603,23,FALSE))</f>
        <v/>
      </c>
      <c r="M1169" s="30" t="str">
        <f>IF($A1169 ="", "", VLOOKUP($A1169, 'Student reference sheet'!$A$2:$Z$2603,24,FALSE))</f>
        <v/>
      </c>
      <c r="N1169" s="30" t="str">
        <f>IF($A1169 ="", "", VLOOKUP($A1169, 'Student reference sheet'!$A$2:$Z$2603,26,FALSE))</f>
        <v/>
      </c>
      <c r="O1169" s="30" t="str">
        <f>IF($A1169 ="", "", VLOOKUP($A1169, 'Student reference sheet'!$A$2:$Z$2603,25,FALSE))</f>
        <v/>
      </c>
      <c r="P1169" s="39" t="str">
        <f>IF($A1169 = "", "", IF(OR(VLOOKUP($A1169,'Student reference sheet'!$A$2:$V$2400,8,FALSE) = "R",  VLOOKUP($A1169,'Student reference sheet'!$A$2:$V$2400,8,FALSE) = "L"), "X", ""))</f>
        <v/>
      </c>
      <c r="Q1169" s="39" t="str">
        <f>IF($A1169 ="", "", VLOOKUP($A1169, 'Student reference sheet'!$A$2:$V$2603,22,FALSE))</f>
        <v/>
      </c>
      <c r="R1169" s="39" t="str">
        <f>IF($A1169 &lt;&gt; "",VLOOKUP($A1169,'Student reference sheet'!$A$2:$V$2329, 5,FALSE), "")</f>
        <v/>
      </c>
      <c r="S1169" s="39" t="str">
        <f>IF($A1169 &lt;&gt; "",VLOOKUP($A1169,'Student reference sheet'!$A$2:$V$2329, 6,FALSE), "")</f>
        <v/>
      </c>
      <c r="T1169" s="30" t="str">
        <f>IF($A1169 = "","",
IF(VLOOKUP($A1169,'Student reference sheet'!$A$2:$V$2329, 10,FALSE) = "Y", "Hispanic",
IF(VLOOKUP($A1169,'Student reference sheet'!$A$2:$V$2329,11,FALSE) &lt;&gt; "",
IF(VLOOKUP($A1169,'Student reference sheet'!$A$2:$V$2329,11,FALSE) = "UNK", "Unknown", VLOOKUP(VALUE(VLOOKUP($A1169,'Student reference sheet'!$A$2:$V$2329,11,FALSE)),'Ethnicity Reference'!$A$2:$B$22,2,FALSE)),
IF(VLOOKUP($A1169,'Student reference sheet'!$A$2:$V$2329,9,FALSE) &lt;&gt; "", VLOOKUP(VALUE(VLOOKUP($A1169,'Student reference sheet'!$A$2:$V$2329,9,FALSE)),'Ethnicity Reference'!$A$2:$B$22,2,FALSE),"Unknown"))))</f>
        <v/>
      </c>
      <c r="U1169" s="35"/>
    </row>
    <row r="1170" spans="1:21" ht="15.75">
      <c r="A1170" s="47"/>
      <c r="B1170" s="33"/>
      <c r="C1170" s="39" t="str">
        <f>IF($A1170 &lt;&gt; "",VLOOKUP($A1170,'Student reference sheet'!$A$2:$V$2329, 3,FALSE), "")</f>
        <v/>
      </c>
      <c r="D1170" s="39" t="str">
        <f>IF($A1170 &lt;&gt; "",VLOOKUP($A1170,'Student reference sheet'!$A$2:$V$2329, 2,FALSE), "")</f>
        <v/>
      </c>
      <c r="E1170" s="35"/>
      <c r="F1170" s="34"/>
      <c r="G1170" s="40" t="str">
        <f t="shared" ca="1" si="57"/>
        <v/>
      </c>
      <c r="H1170" s="40" t="str">
        <f t="shared" ca="1" si="58"/>
        <v/>
      </c>
      <c r="I1170" s="36" t="str">
        <f>IF($A1170 = "", "",
IF(COUNTIF(MINIMUM_DAY_DATES[], Attendance!J1170) &gt; 0, VLOOKUP(Attendance!$G1170,MINIMUM_DAY_PERIOD_SCHEDULE[], 2,TRUE),
IF(COUNTIF(RALLY_DATES[], Attendance!J1170) &gt; 0, VLOOKUP(Attendance!$G1170,RALLY_PERIOD_SCHEDULE[], 2,TRUE),
IF(WEEKDAY(Attendance!$J1170) = 2,
       IF(COUNTIF(FINALS_WEEK_MONDAY_DATE[],Attendance!$J1170) &gt; 0, VLOOKUP(Attendance!$G1170,FINALS_WEEK_MONDAY_PERIOD_SCHEDULE[],2,TRUE),
       VLOOKUP(Attendance!$G1170,REGULAR_WEEK_SCHEDULE[],6,TRUE)),
IF(WEEKDAY($J1170) = 3,
       IF(COUNTIF(FINALS_WEEK_TUESDAY_DATE[],Attendance!$J1170) &gt; 0, VLOOKUP(Attendance!$G1170,FINALS_WEEK_TUESDAY_PERIOD_SCHEDULE[],2,TRUE),
       VLOOKUP(Attendance!$G1170,REGULAR_WEEK_SCHEDULE[[Tuesday]:[Period]],5,TRUE)),
IF(WEEKDAY(Attendance!$J1170) = 4,
        IF(COUNTIF(BLOCK_WEDNESDAY_DATES[],Attendance!$J1170) &gt; 0, VLOOKUP(Attendance!$G1170,BLOCK_WEDNESDAY_PERIOD_SCHEDULE[],2,TRUE),
        IF(COUNTIF(FINALS_WEEK_WEDNESDAY_DATE[],Attendance!$J1170) &gt; 0, VLOOKUP(Attendance!$G1170,FINALS_WEEK_WEDNESDAY_PERIOD_SCHEDULE[],2,TRUE),
       VLOOKUP(Attendance!$G1170,REGULAR_WEEK_SCHEDULE[[Wednesday]:[Period]],4,TRUE))),
IF(WEEKDAY($J1170) = 5,
       IF(COUNTIF(BLOCK_THURSDAY_DATES[],Attendance!$J1170) &gt; 0, VLOOKUP(Attendance!$G1170,BLOCK_THURSDAY_PERIOD_SCHEDULE[],2,TRUE),
       IF(COUNTIF(FINALS_WEEK_THURSDAY_DATE[],Attendance!$J1170) &gt; 0, VLOOKUP(Attendance!$G1170,FINALS_WEEK_THURSDAY_PERIOD_SCHEDULE[],2,TRUE),
       VLOOKUP(Attendance!$G1170,REGULAR_WEEK_SCHEDULE[[Thursday]:[Period]],3,TRUE))),
IF(WEEKDAY(Attendance!$J1170) = 6,
       IF(COUNTIF(FINALS_WEEK_FRIDAY_DATE[],Attendance!$J1170) &gt; 0, VLOOKUP(Attendance!$G1170,FINALS_WEEK_FRIDAY_PERIOD_SCHEDULE[],2,TRUE),
       VLOOKUP(Attendance!$G1170,REGULAR_WEEK_SCHEDULE[[Friday]:[Period]],2,TRUE))))))))))</f>
        <v/>
      </c>
      <c r="J1170" s="41" t="str">
        <f t="shared" ca="1" si="59"/>
        <v/>
      </c>
      <c r="K1170" s="41" t="str">
        <f>IF($A1170 &lt;&gt; "",VLOOKUP($A1170,'Student reference sheet'!$A$2:$V$2329, 7,FALSE), "")</f>
        <v/>
      </c>
      <c r="L1170" s="30" t="str">
        <f>IF($A1170 ="", "", VLOOKUP($A1170, 'Student reference sheet'!$A$2:$Z$2603,23,FALSE))</f>
        <v/>
      </c>
      <c r="M1170" s="30" t="str">
        <f>IF($A1170 ="", "", VLOOKUP($A1170, 'Student reference sheet'!$A$2:$Z$2603,24,FALSE))</f>
        <v/>
      </c>
      <c r="N1170" s="30" t="str">
        <f>IF($A1170 ="", "", VLOOKUP($A1170, 'Student reference sheet'!$A$2:$Z$2603,26,FALSE))</f>
        <v/>
      </c>
      <c r="O1170" s="30" t="str">
        <f>IF($A1170 ="", "", VLOOKUP($A1170, 'Student reference sheet'!$A$2:$Z$2603,25,FALSE))</f>
        <v/>
      </c>
      <c r="P1170" s="39" t="str">
        <f>IF($A1170 = "", "", IF(OR(VLOOKUP($A1170,'Student reference sheet'!$A$2:$V$2400,8,FALSE) = "R",  VLOOKUP($A1170,'Student reference sheet'!$A$2:$V$2400,8,FALSE) = "L"), "X", ""))</f>
        <v/>
      </c>
      <c r="Q1170" s="39" t="str">
        <f>IF($A1170 ="", "", VLOOKUP($A1170, 'Student reference sheet'!$A$2:$V$2603,22,FALSE))</f>
        <v/>
      </c>
      <c r="R1170" s="39" t="str">
        <f>IF($A1170 &lt;&gt; "",VLOOKUP($A1170,'Student reference sheet'!$A$2:$V$2329, 5,FALSE), "")</f>
        <v/>
      </c>
      <c r="S1170" s="39" t="str">
        <f>IF($A1170 &lt;&gt; "",VLOOKUP($A1170,'Student reference sheet'!$A$2:$V$2329, 6,FALSE), "")</f>
        <v/>
      </c>
      <c r="T1170" s="30" t="str">
        <f>IF($A1170 = "","",
IF(VLOOKUP($A1170,'Student reference sheet'!$A$2:$V$2329, 10,FALSE) = "Y", "Hispanic",
IF(VLOOKUP($A1170,'Student reference sheet'!$A$2:$V$2329,11,FALSE) &lt;&gt; "",
IF(VLOOKUP($A1170,'Student reference sheet'!$A$2:$V$2329,11,FALSE) = "UNK", "Unknown", VLOOKUP(VALUE(VLOOKUP($A1170,'Student reference sheet'!$A$2:$V$2329,11,FALSE)),'Ethnicity Reference'!$A$2:$B$22,2,FALSE)),
IF(VLOOKUP($A1170,'Student reference sheet'!$A$2:$V$2329,9,FALSE) &lt;&gt; "", VLOOKUP(VALUE(VLOOKUP($A1170,'Student reference sheet'!$A$2:$V$2329,9,FALSE)),'Ethnicity Reference'!$A$2:$B$22,2,FALSE),"Unknown"))))</f>
        <v/>
      </c>
      <c r="U1170" s="35"/>
    </row>
    <row r="1171" spans="1:21" ht="15.75">
      <c r="A1171" s="47"/>
      <c r="B1171" s="33"/>
      <c r="C1171" s="39" t="str">
        <f>IF($A1171 &lt;&gt; "",VLOOKUP($A1171,'Student reference sheet'!$A$2:$V$2329, 3,FALSE), "")</f>
        <v/>
      </c>
      <c r="D1171" s="39" t="str">
        <f>IF($A1171 &lt;&gt; "",VLOOKUP($A1171,'Student reference sheet'!$A$2:$V$2329, 2,FALSE), "")</f>
        <v/>
      </c>
      <c r="E1171" s="35"/>
      <c r="F1171" s="34"/>
      <c r="G1171" s="40" t="str">
        <f t="shared" ca="1" si="57"/>
        <v/>
      </c>
      <c r="H1171" s="40" t="str">
        <f t="shared" ca="1" si="58"/>
        <v/>
      </c>
      <c r="I1171" s="36" t="str">
        <f>IF($A1171 = "", "",
IF(COUNTIF(MINIMUM_DAY_DATES[], Attendance!J1171) &gt; 0, VLOOKUP(Attendance!$G1171,MINIMUM_DAY_PERIOD_SCHEDULE[], 2,TRUE),
IF(COUNTIF(RALLY_DATES[], Attendance!J1171) &gt; 0, VLOOKUP(Attendance!$G1171,RALLY_PERIOD_SCHEDULE[], 2,TRUE),
IF(WEEKDAY(Attendance!$J1171) = 2,
       IF(COUNTIF(FINALS_WEEK_MONDAY_DATE[],Attendance!$J1171) &gt; 0, VLOOKUP(Attendance!$G1171,FINALS_WEEK_MONDAY_PERIOD_SCHEDULE[],2,TRUE),
       VLOOKUP(Attendance!$G1171,REGULAR_WEEK_SCHEDULE[],6,TRUE)),
IF(WEEKDAY($J1171) = 3,
       IF(COUNTIF(FINALS_WEEK_TUESDAY_DATE[],Attendance!$J1171) &gt; 0, VLOOKUP(Attendance!$G1171,FINALS_WEEK_TUESDAY_PERIOD_SCHEDULE[],2,TRUE),
       VLOOKUP(Attendance!$G1171,REGULAR_WEEK_SCHEDULE[[Tuesday]:[Period]],5,TRUE)),
IF(WEEKDAY(Attendance!$J1171) = 4,
        IF(COUNTIF(BLOCK_WEDNESDAY_DATES[],Attendance!$J1171) &gt; 0, VLOOKUP(Attendance!$G1171,BLOCK_WEDNESDAY_PERIOD_SCHEDULE[],2,TRUE),
        IF(COUNTIF(FINALS_WEEK_WEDNESDAY_DATE[],Attendance!$J1171) &gt; 0, VLOOKUP(Attendance!$G1171,FINALS_WEEK_WEDNESDAY_PERIOD_SCHEDULE[],2,TRUE),
       VLOOKUP(Attendance!$G1171,REGULAR_WEEK_SCHEDULE[[Wednesday]:[Period]],4,TRUE))),
IF(WEEKDAY($J1171) = 5,
       IF(COUNTIF(BLOCK_THURSDAY_DATES[],Attendance!$J1171) &gt; 0, VLOOKUP(Attendance!$G1171,BLOCK_THURSDAY_PERIOD_SCHEDULE[],2,TRUE),
       IF(COUNTIF(FINALS_WEEK_THURSDAY_DATE[],Attendance!$J1171) &gt; 0, VLOOKUP(Attendance!$G1171,FINALS_WEEK_THURSDAY_PERIOD_SCHEDULE[],2,TRUE),
       VLOOKUP(Attendance!$G1171,REGULAR_WEEK_SCHEDULE[[Thursday]:[Period]],3,TRUE))),
IF(WEEKDAY(Attendance!$J1171) = 6,
       IF(COUNTIF(FINALS_WEEK_FRIDAY_DATE[],Attendance!$J1171) &gt; 0, VLOOKUP(Attendance!$G1171,FINALS_WEEK_FRIDAY_PERIOD_SCHEDULE[],2,TRUE),
       VLOOKUP(Attendance!$G1171,REGULAR_WEEK_SCHEDULE[[Friday]:[Period]],2,TRUE))))))))))</f>
        <v/>
      </c>
      <c r="J1171" s="41" t="str">
        <f t="shared" ca="1" si="59"/>
        <v/>
      </c>
      <c r="K1171" s="41" t="str">
        <f>IF($A1171 &lt;&gt; "",VLOOKUP($A1171,'Student reference sheet'!$A$2:$V$2329, 7,FALSE), "")</f>
        <v/>
      </c>
      <c r="L1171" s="30" t="str">
        <f>IF($A1171 ="", "", VLOOKUP($A1171, 'Student reference sheet'!$A$2:$Z$2603,23,FALSE))</f>
        <v/>
      </c>
      <c r="M1171" s="30" t="str">
        <f>IF($A1171 ="", "", VLOOKUP($A1171, 'Student reference sheet'!$A$2:$Z$2603,24,FALSE))</f>
        <v/>
      </c>
      <c r="N1171" s="30" t="str">
        <f>IF($A1171 ="", "", VLOOKUP($A1171, 'Student reference sheet'!$A$2:$Z$2603,26,FALSE))</f>
        <v/>
      </c>
      <c r="O1171" s="30" t="str">
        <f>IF($A1171 ="", "", VLOOKUP($A1171, 'Student reference sheet'!$A$2:$Z$2603,25,FALSE))</f>
        <v/>
      </c>
      <c r="P1171" s="39" t="str">
        <f>IF($A1171 = "", "", IF(OR(VLOOKUP($A1171,'Student reference sheet'!$A$2:$V$2400,8,FALSE) = "R",  VLOOKUP($A1171,'Student reference sheet'!$A$2:$V$2400,8,FALSE) = "L"), "X", ""))</f>
        <v/>
      </c>
      <c r="Q1171" s="39" t="str">
        <f>IF($A1171 ="", "", VLOOKUP($A1171, 'Student reference sheet'!$A$2:$V$2603,22,FALSE))</f>
        <v/>
      </c>
      <c r="R1171" s="39" t="str">
        <f>IF($A1171 &lt;&gt; "",VLOOKUP($A1171,'Student reference sheet'!$A$2:$V$2329, 5,FALSE), "")</f>
        <v/>
      </c>
      <c r="S1171" s="39" t="str">
        <f>IF($A1171 &lt;&gt; "",VLOOKUP($A1171,'Student reference sheet'!$A$2:$V$2329, 6,FALSE), "")</f>
        <v/>
      </c>
      <c r="T1171" s="30" t="str">
        <f>IF($A1171 = "","",
IF(VLOOKUP($A1171,'Student reference sheet'!$A$2:$V$2329, 10,FALSE) = "Y", "Hispanic",
IF(VLOOKUP($A1171,'Student reference sheet'!$A$2:$V$2329,11,FALSE) &lt;&gt; "",
IF(VLOOKUP($A1171,'Student reference sheet'!$A$2:$V$2329,11,FALSE) = "UNK", "Unknown", VLOOKUP(VALUE(VLOOKUP($A1171,'Student reference sheet'!$A$2:$V$2329,11,FALSE)),'Ethnicity Reference'!$A$2:$B$22,2,FALSE)),
IF(VLOOKUP($A1171,'Student reference sheet'!$A$2:$V$2329,9,FALSE) &lt;&gt; "", VLOOKUP(VALUE(VLOOKUP($A1171,'Student reference sheet'!$A$2:$V$2329,9,FALSE)),'Ethnicity Reference'!$A$2:$B$22,2,FALSE),"Unknown"))))</f>
        <v/>
      </c>
      <c r="U1171" s="35"/>
    </row>
    <row r="1172" spans="1:21" ht="15.75">
      <c r="A1172" s="47"/>
      <c r="B1172" s="33"/>
      <c r="C1172" s="39" t="str">
        <f>IF($A1172 &lt;&gt; "",VLOOKUP($A1172,'Student reference sheet'!$A$2:$V$2329, 3,FALSE), "")</f>
        <v/>
      </c>
      <c r="D1172" s="39" t="str">
        <f>IF($A1172 &lt;&gt; "",VLOOKUP($A1172,'Student reference sheet'!$A$2:$V$2329, 2,FALSE), "")</f>
        <v/>
      </c>
      <c r="E1172" s="35"/>
      <c r="F1172" s="34"/>
      <c r="G1172" s="40" t="str">
        <f t="shared" ca="1" si="57"/>
        <v/>
      </c>
      <c r="H1172" s="40" t="str">
        <f t="shared" ca="1" si="58"/>
        <v/>
      </c>
      <c r="I1172" s="36" t="str">
        <f>IF($A1172 = "", "",
IF(COUNTIF(MINIMUM_DAY_DATES[], Attendance!J1172) &gt; 0, VLOOKUP(Attendance!$G1172,MINIMUM_DAY_PERIOD_SCHEDULE[], 2,TRUE),
IF(COUNTIF(RALLY_DATES[], Attendance!J1172) &gt; 0, VLOOKUP(Attendance!$G1172,RALLY_PERIOD_SCHEDULE[], 2,TRUE),
IF(WEEKDAY(Attendance!$J1172) = 2,
       IF(COUNTIF(FINALS_WEEK_MONDAY_DATE[],Attendance!$J1172) &gt; 0, VLOOKUP(Attendance!$G1172,FINALS_WEEK_MONDAY_PERIOD_SCHEDULE[],2,TRUE),
       VLOOKUP(Attendance!$G1172,REGULAR_WEEK_SCHEDULE[],6,TRUE)),
IF(WEEKDAY($J1172) = 3,
       IF(COUNTIF(FINALS_WEEK_TUESDAY_DATE[],Attendance!$J1172) &gt; 0, VLOOKUP(Attendance!$G1172,FINALS_WEEK_TUESDAY_PERIOD_SCHEDULE[],2,TRUE),
       VLOOKUP(Attendance!$G1172,REGULAR_WEEK_SCHEDULE[[Tuesday]:[Period]],5,TRUE)),
IF(WEEKDAY(Attendance!$J1172) = 4,
        IF(COUNTIF(BLOCK_WEDNESDAY_DATES[],Attendance!$J1172) &gt; 0, VLOOKUP(Attendance!$G1172,BLOCK_WEDNESDAY_PERIOD_SCHEDULE[],2,TRUE),
        IF(COUNTIF(FINALS_WEEK_WEDNESDAY_DATE[],Attendance!$J1172) &gt; 0, VLOOKUP(Attendance!$G1172,FINALS_WEEK_WEDNESDAY_PERIOD_SCHEDULE[],2,TRUE),
       VLOOKUP(Attendance!$G1172,REGULAR_WEEK_SCHEDULE[[Wednesday]:[Period]],4,TRUE))),
IF(WEEKDAY($J1172) = 5,
       IF(COUNTIF(BLOCK_THURSDAY_DATES[],Attendance!$J1172) &gt; 0, VLOOKUP(Attendance!$G1172,BLOCK_THURSDAY_PERIOD_SCHEDULE[],2,TRUE),
       IF(COUNTIF(FINALS_WEEK_THURSDAY_DATE[],Attendance!$J1172) &gt; 0, VLOOKUP(Attendance!$G1172,FINALS_WEEK_THURSDAY_PERIOD_SCHEDULE[],2,TRUE),
       VLOOKUP(Attendance!$G1172,REGULAR_WEEK_SCHEDULE[[Thursday]:[Period]],3,TRUE))),
IF(WEEKDAY(Attendance!$J1172) = 6,
       IF(COUNTIF(FINALS_WEEK_FRIDAY_DATE[],Attendance!$J1172) &gt; 0, VLOOKUP(Attendance!$G1172,FINALS_WEEK_FRIDAY_PERIOD_SCHEDULE[],2,TRUE),
       VLOOKUP(Attendance!$G1172,REGULAR_WEEK_SCHEDULE[[Friday]:[Period]],2,TRUE))))))))))</f>
        <v/>
      </c>
      <c r="J1172" s="41" t="str">
        <f t="shared" ca="1" si="59"/>
        <v/>
      </c>
      <c r="K1172" s="41" t="str">
        <f>IF($A1172 &lt;&gt; "",VLOOKUP($A1172,'Student reference sheet'!$A$2:$V$2329, 7,FALSE), "")</f>
        <v/>
      </c>
      <c r="L1172" s="30" t="str">
        <f>IF($A1172 ="", "", VLOOKUP($A1172, 'Student reference sheet'!$A$2:$Z$2603,23,FALSE))</f>
        <v/>
      </c>
      <c r="M1172" s="30" t="str">
        <f>IF($A1172 ="", "", VLOOKUP($A1172, 'Student reference sheet'!$A$2:$Z$2603,24,FALSE))</f>
        <v/>
      </c>
      <c r="N1172" s="30" t="str">
        <f>IF($A1172 ="", "", VLOOKUP($A1172, 'Student reference sheet'!$A$2:$Z$2603,26,FALSE))</f>
        <v/>
      </c>
      <c r="O1172" s="30" t="str">
        <f>IF($A1172 ="", "", VLOOKUP($A1172, 'Student reference sheet'!$A$2:$Z$2603,25,FALSE))</f>
        <v/>
      </c>
      <c r="P1172" s="39" t="str">
        <f>IF($A1172 = "", "", IF(OR(VLOOKUP($A1172,'Student reference sheet'!$A$2:$V$2400,8,FALSE) = "R",  VLOOKUP($A1172,'Student reference sheet'!$A$2:$V$2400,8,FALSE) = "L"), "X", ""))</f>
        <v/>
      </c>
      <c r="Q1172" s="39" t="str">
        <f>IF($A1172 ="", "", VLOOKUP($A1172, 'Student reference sheet'!$A$2:$V$2603,22,FALSE))</f>
        <v/>
      </c>
      <c r="R1172" s="39" t="str">
        <f>IF($A1172 &lt;&gt; "",VLOOKUP($A1172,'Student reference sheet'!$A$2:$V$2329, 5,FALSE), "")</f>
        <v/>
      </c>
      <c r="S1172" s="39" t="str">
        <f>IF($A1172 &lt;&gt; "",VLOOKUP($A1172,'Student reference sheet'!$A$2:$V$2329, 6,FALSE), "")</f>
        <v/>
      </c>
      <c r="T1172" s="30" t="str">
        <f>IF($A1172 = "","",
IF(VLOOKUP($A1172,'Student reference sheet'!$A$2:$V$2329, 10,FALSE) = "Y", "Hispanic",
IF(VLOOKUP($A1172,'Student reference sheet'!$A$2:$V$2329,11,FALSE) &lt;&gt; "",
IF(VLOOKUP($A1172,'Student reference sheet'!$A$2:$V$2329,11,FALSE) = "UNK", "Unknown", VLOOKUP(VALUE(VLOOKUP($A1172,'Student reference sheet'!$A$2:$V$2329,11,FALSE)),'Ethnicity Reference'!$A$2:$B$22,2,FALSE)),
IF(VLOOKUP($A1172,'Student reference sheet'!$A$2:$V$2329,9,FALSE) &lt;&gt; "", VLOOKUP(VALUE(VLOOKUP($A1172,'Student reference sheet'!$A$2:$V$2329,9,FALSE)),'Ethnicity Reference'!$A$2:$B$22,2,FALSE),"Unknown"))))</f>
        <v/>
      </c>
      <c r="U1172" s="35"/>
    </row>
    <row r="1173" spans="1:21" ht="15.75">
      <c r="A1173" s="47"/>
      <c r="B1173" s="33"/>
      <c r="C1173" s="39" t="str">
        <f>IF($A1173 &lt;&gt; "",VLOOKUP($A1173,'Student reference sheet'!$A$2:$V$2329, 3,FALSE), "")</f>
        <v/>
      </c>
      <c r="D1173" s="39" t="str">
        <f>IF($A1173 &lt;&gt; "",VLOOKUP($A1173,'Student reference sheet'!$A$2:$V$2329, 2,FALSE), "")</f>
        <v/>
      </c>
      <c r="E1173" s="35"/>
      <c r="F1173" s="34"/>
      <c r="G1173" s="40" t="str">
        <f t="shared" ca="1" si="57"/>
        <v/>
      </c>
      <c r="H1173" s="40" t="str">
        <f t="shared" ca="1" si="58"/>
        <v/>
      </c>
      <c r="I1173" s="36" t="str">
        <f>IF($A1173 = "", "",
IF(COUNTIF(MINIMUM_DAY_DATES[], Attendance!J1173) &gt; 0, VLOOKUP(Attendance!$G1173,MINIMUM_DAY_PERIOD_SCHEDULE[], 2,TRUE),
IF(COUNTIF(RALLY_DATES[], Attendance!J1173) &gt; 0, VLOOKUP(Attendance!$G1173,RALLY_PERIOD_SCHEDULE[], 2,TRUE),
IF(WEEKDAY(Attendance!$J1173) = 2,
       IF(COUNTIF(FINALS_WEEK_MONDAY_DATE[],Attendance!$J1173) &gt; 0, VLOOKUP(Attendance!$G1173,FINALS_WEEK_MONDAY_PERIOD_SCHEDULE[],2,TRUE),
       VLOOKUP(Attendance!$G1173,REGULAR_WEEK_SCHEDULE[],6,TRUE)),
IF(WEEKDAY($J1173) = 3,
       IF(COUNTIF(FINALS_WEEK_TUESDAY_DATE[],Attendance!$J1173) &gt; 0, VLOOKUP(Attendance!$G1173,FINALS_WEEK_TUESDAY_PERIOD_SCHEDULE[],2,TRUE),
       VLOOKUP(Attendance!$G1173,REGULAR_WEEK_SCHEDULE[[Tuesday]:[Period]],5,TRUE)),
IF(WEEKDAY(Attendance!$J1173) = 4,
        IF(COUNTIF(BLOCK_WEDNESDAY_DATES[],Attendance!$J1173) &gt; 0, VLOOKUP(Attendance!$G1173,BLOCK_WEDNESDAY_PERIOD_SCHEDULE[],2,TRUE),
        IF(COUNTIF(FINALS_WEEK_WEDNESDAY_DATE[],Attendance!$J1173) &gt; 0, VLOOKUP(Attendance!$G1173,FINALS_WEEK_WEDNESDAY_PERIOD_SCHEDULE[],2,TRUE),
       VLOOKUP(Attendance!$G1173,REGULAR_WEEK_SCHEDULE[[Wednesday]:[Period]],4,TRUE))),
IF(WEEKDAY($J1173) = 5,
       IF(COUNTIF(BLOCK_THURSDAY_DATES[],Attendance!$J1173) &gt; 0, VLOOKUP(Attendance!$G1173,BLOCK_THURSDAY_PERIOD_SCHEDULE[],2,TRUE),
       IF(COUNTIF(FINALS_WEEK_THURSDAY_DATE[],Attendance!$J1173) &gt; 0, VLOOKUP(Attendance!$G1173,FINALS_WEEK_THURSDAY_PERIOD_SCHEDULE[],2,TRUE),
       VLOOKUP(Attendance!$G1173,REGULAR_WEEK_SCHEDULE[[Thursday]:[Period]],3,TRUE))),
IF(WEEKDAY(Attendance!$J1173) = 6,
       IF(COUNTIF(FINALS_WEEK_FRIDAY_DATE[],Attendance!$J1173) &gt; 0, VLOOKUP(Attendance!$G1173,FINALS_WEEK_FRIDAY_PERIOD_SCHEDULE[],2,TRUE),
       VLOOKUP(Attendance!$G1173,REGULAR_WEEK_SCHEDULE[[Friday]:[Period]],2,TRUE))))))))))</f>
        <v/>
      </c>
      <c r="J1173" s="41" t="str">
        <f t="shared" ca="1" si="59"/>
        <v/>
      </c>
      <c r="K1173" s="41" t="str">
        <f>IF($A1173 &lt;&gt; "",VLOOKUP($A1173,'Student reference sheet'!$A$2:$V$2329, 7,FALSE), "")</f>
        <v/>
      </c>
      <c r="L1173" s="30" t="str">
        <f>IF($A1173 ="", "", VLOOKUP($A1173, 'Student reference sheet'!$A$2:$Z$2603,23,FALSE))</f>
        <v/>
      </c>
      <c r="M1173" s="30" t="str">
        <f>IF($A1173 ="", "", VLOOKUP($A1173, 'Student reference sheet'!$A$2:$Z$2603,24,FALSE))</f>
        <v/>
      </c>
      <c r="N1173" s="30" t="str">
        <f>IF($A1173 ="", "", VLOOKUP($A1173, 'Student reference sheet'!$A$2:$Z$2603,26,FALSE))</f>
        <v/>
      </c>
      <c r="O1173" s="30" t="str">
        <f>IF($A1173 ="", "", VLOOKUP($A1173, 'Student reference sheet'!$A$2:$Z$2603,25,FALSE))</f>
        <v/>
      </c>
      <c r="P1173" s="39" t="str">
        <f>IF($A1173 = "", "", IF(OR(VLOOKUP($A1173,'Student reference sheet'!$A$2:$V$2400,8,FALSE) = "R",  VLOOKUP($A1173,'Student reference sheet'!$A$2:$V$2400,8,FALSE) = "L"), "X", ""))</f>
        <v/>
      </c>
      <c r="Q1173" s="39" t="str">
        <f>IF($A1173 ="", "", VLOOKUP($A1173, 'Student reference sheet'!$A$2:$V$2603,22,FALSE))</f>
        <v/>
      </c>
      <c r="R1173" s="39" t="str">
        <f>IF($A1173 &lt;&gt; "",VLOOKUP($A1173,'Student reference sheet'!$A$2:$V$2329, 5,FALSE), "")</f>
        <v/>
      </c>
      <c r="S1173" s="39" t="str">
        <f>IF($A1173 &lt;&gt; "",VLOOKUP($A1173,'Student reference sheet'!$A$2:$V$2329, 6,FALSE), "")</f>
        <v/>
      </c>
      <c r="T1173" s="30" t="str">
        <f>IF($A1173 = "","",
IF(VLOOKUP($A1173,'Student reference sheet'!$A$2:$V$2329, 10,FALSE) = "Y", "Hispanic",
IF(VLOOKUP($A1173,'Student reference sheet'!$A$2:$V$2329,11,FALSE) &lt;&gt; "",
IF(VLOOKUP($A1173,'Student reference sheet'!$A$2:$V$2329,11,FALSE) = "UNK", "Unknown", VLOOKUP(VALUE(VLOOKUP($A1173,'Student reference sheet'!$A$2:$V$2329,11,FALSE)),'Ethnicity Reference'!$A$2:$B$22,2,FALSE)),
IF(VLOOKUP($A1173,'Student reference sheet'!$A$2:$V$2329,9,FALSE) &lt;&gt; "", VLOOKUP(VALUE(VLOOKUP($A1173,'Student reference sheet'!$A$2:$V$2329,9,FALSE)),'Ethnicity Reference'!$A$2:$B$22,2,FALSE),"Unknown"))))</f>
        <v/>
      </c>
      <c r="U1173" s="35"/>
    </row>
    <row r="1174" spans="1:21" ht="15.75">
      <c r="A1174" s="47"/>
      <c r="B1174" s="33"/>
      <c r="C1174" s="39" t="str">
        <f>IF($A1174 &lt;&gt; "",VLOOKUP($A1174,'Student reference sheet'!$A$2:$V$2329, 3,FALSE), "")</f>
        <v/>
      </c>
      <c r="D1174" s="39" t="str">
        <f>IF($A1174 &lt;&gt; "",VLOOKUP($A1174,'Student reference sheet'!$A$2:$V$2329, 2,FALSE), "")</f>
        <v/>
      </c>
      <c r="E1174" s="35"/>
      <c r="F1174" s="34"/>
      <c r="G1174" s="40" t="str">
        <f t="shared" ca="1" si="57"/>
        <v/>
      </c>
      <c r="H1174" s="40" t="str">
        <f t="shared" ca="1" si="58"/>
        <v/>
      </c>
      <c r="I1174" s="36" t="str">
        <f>IF($A1174 = "", "",
IF(COUNTIF(MINIMUM_DAY_DATES[], Attendance!J1174) &gt; 0, VLOOKUP(Attendance!$G1174,MINIMUM_DAY_PERIOD_SCHEDULE[], 2,TRUE),
IF(COUNTIF(RALLY_DATES[], Attendance!J1174) &gt; 0, VLOOKUP(Attendance!$G1174,RALLY_PERIOD_SCHEDULE[], 2,TRUE),
IF(WEEKDAY(Attendance!$J1174) = 2,
       IF(COUNTIF(FINALS_WEEK_MONDAY_DATE[],Attendance!$J1174) &gt; 0, VLOOKUP(Attendance!$G1174,FINALS_WEEK_MONDAY_PERIOD_SCHEDULE[],2,TRUE),
       VLOOKUP(Attendance!$G1174,REGULAR_WEEK_SCHEDULE[],6,TRUE)),
IF(WEEKDAY($J1174) = 3,
       IF(COUNTIF(FINALS_WEEK_TUESDAY_DATE[],Attendance!$J1174) &gt; 0, VLOOKUP(Attendance!$G1174,FINALS_WEEK_TUESDAY_PERIOD_SCHEDULE[],2,TRUE),
       VLOOKUP(Attendance!$G1174,REGULAR_WEEK_SCHEDULE[[Tuesday]:[Period]],5,TRUE)),
IF(WEEKDAY(Attendance!$J1174) = 4,
        IF(COUNTIF(BLOCK_WEDNESDAY_DATES[],Attendance!$J1174) &gt; 0, VLOOKUP(Attendance!$G1174,BLOCK_WEDNESDAY_PERIOD_SCHEDULE[],2,TRUE),
        IF(COUNTIF(FINALS_WEEK_WEDNESDAY_DATE[],Attendance!$J1174) &gt; 0, VLOOKUP(Attendance!$G1174,FINALS_WEEK_WEDNESDAY_PERIOD_SCHEDULE[],2,TRUE),
       VLOOKUP(Attendance!$G1174,REGULAR_WEEK_SCHEDULE[[Wednesday]:[Period]],4,TRUE))),
IF(WEEKDAY($J1174) = 5,
       IF(COUNTIF(BLOCK_THURSDAY_DATES[],Attendance!$J1174) &gt; 0, VLOOKUP(Attendance!$G1174,BLOCK_THURSDAY_PERIOD_SCHEDULE[],2,TRUE),
       IF(COUNTIF(FINALS_WEEK_THURSDAY_DATE[],Attendance!$J1174) &gt; 0, VLOOKUP(Attendance!$G1174,FINALS_WEEK_THURSDAY_PERIOD_SCHEDULE[],2,TRUE),
       VLOOKUP(Attendance!$G1174,REGULAR_WEEK_SCHEDULE[[Thursday]:[Period]],3,TRUE))),
IF(WEEKDAY(Attendance!$J1174) = 6,
       IF(COUNTIF(FINALS_WEEK_FRIDAY_DATE[],Attendance!$J1174) &gt; 0, VLOOKUP(Attendance!$G1174,FINALS_WEEK_FRIDAY_PERIOD_SCHEDULE[],2,TRUE),
       VLOOKUP(Attendance!$G1174,REGULAR_WEEK_SCHEDULE[[Friday]:[Period]],2,TRUE))))))))))</f>
        <v/>
      </c>
      <c r="J1174" s="41" t="str">
        <f t="shared" ca="1" si="59"/>
        <v/>
      </c>
      <c r="K1174" s="41" t="str">
        <f>IF($A1174 &lt;&gt; "",VLOOKUP($A1174,'Student reference sheet'!$A$2:$V$2329, 7,FALSE), "")</f>
        <v/>
      </c>
      <c r="L1174" s="30" t="str">
        <f>IF($A1174 ="", "", VLOOKUP($A1174, 'Student reference sheet'!$A$2:$Z$2603,23,FALSE))</f>
        <v/>
      </c>
      <c r="M1174" s="30" t="str">
        <f>IF($A1174 ="", "", VLOOKUP($A1174, 'Student reference sheet'!$A$2:$Z$2603,24,FALSE))</f>
        <v/>
      </c>
      <c r="N1174" s="30" t="str">
        <f>IF($A1174 ="", "", VLOOKUP($A1174, 'Student reference sheet'!$A$2:$Z$2603,26,FALSE))</f>
        <v/>
      </c>
      <c r="O1174" s="30" t="str">
        <f>IF($A1174 ="", "", VLOOKUP($A1174, 'Student reference sheet'!$A$2:$Z$2603,25,FALSE))</f>
        <v/>
      </c>
      <c r="P1174" s="39" t="str">
        <f>IF($A1174 = "", "", IF(OR(VLOOKUP($A1174,'Student reference sheet'!$A$2:$V$2400,8,FALSE) = "R",  VLOOKUP($A1174,'Student reference sheet'!$A$2:$V$2400,8,FALSE) = "L"), "X", ""))</f>
        <v/>
      </c>
      <c r="Q1174" s="39" t="str">
        <f>IF($A1174 ="", "", VLOOKUP($A1174, 'Student reference sheet'!$A$2:$V$2603,22,FALSE))</f>
        <v/>
      </c>
      <c r="R1174" s="39" t="str">
        <f>IF($A1174 &lt;&gt; "",VLOOKUP($A1174,'Student reference sheet'!$A$2:$V$2329, 5,FALSE), "")</f>
        <v/>
      </c>
      <c r="S1174" s="39" t="str">
        <f>IF($A1174 &lt;&gt; "",VLOOKUP($A1174,'Student reference sheet'!$A$2:$V$2329, 6,FALSE), "")</f>
        <v/>
      </c>
      <c r="T1174" s="30" t="str">
        <f>IF($A1174 = "","",
IF(VLOOKUP($A1174,'Student reference sheet'!$A$2:$V$2329, 10,FALSE) = "Y", "Hispanic",
IF(VLOOKUP($A1174,'Student reference sheet'!$A$2:$V$2329,11,FALSE) &lt;&gt; "",
IF(VLOOKUP($A1174,'Student reference sheet'!$A$2:$V$2329,11,FALSE) = "UNK", "Unknown", VLOOKUP(VALUE(VLOOKUP($A1174,'Student reference sheet'!$A$2:$V$2329,11,FALSE)),'Ethnicity Reference'!$A$2:$B$22,2,FALSE)),
IF(VLOOKUP($A1174,'Student reference sheet'!$A$2:$V$2329,9,FALSE) &lt;&gt; "", VLOOKUP(VALUE(VLOOKUP($A1174,'Student reference sheet'!$A$2:$V$2329,9,FALSE)),'Ethnicity Reference'!$A$2:$B$22,2,FALSE),"Unknown"))))</f>
        <v/>
      </c>
      <c r="U1174" s="35"/>
    </row>
    <row r="1175" spans="1:21" ht="15.75">
      <c r="A1175" s="47"/>
      <c r="B1175" s="33"/>
      <c r="C1175" s="39" t="str">
        <f>IF($A1175 &lt;&gt; "",VLOOKUP($A1175,'Student reference sheet'!$A$2:$V$2329, 3,FALSE), "")</f>
        <v/>
      </c>
      <c r="D1175" s="39" t="str">
        <f>IF($A1175 &lt;&gt; "",VLOOKUP($A1175,'Student reference sheet'!$A$2:$V$2329, 2,FALSE), "")</f>
        <v/>
      </c>
      <c r="E1175" s="35"/>
      <c r="F1175" s="34"/>
      <c r="G1175" s="40" t="str">
        <f t="shared" ca="1" si="57"/>
        <v/>
      </c>
      <c r="H1175" s="40" t="str">
        <f t="shared" ca="1" si="58"/>
        <v/>
      </c>
      <c r="I1175" s="36" t="str">
        <f>IF($A1175 = "", "",
IF(COUNTIF(MINIMUM_DAY_DATES[], Attendance!J1175) &gt; 0, VLOOKUP(Attendance!$G1175,MINIMUM_DAY_PERIOD_SCHEDULE[], 2,TRUE),
IF(COUNTIF(RALLY_DATES[], Attendance!J1175) &gt; 0, VLOOKUP(Attendance!$G1175,RALLY_PERIOD_SCHEDULE[], 2,TRUE),
IF(WEEKDAY(Attendance!$J1175) = 2,
       IF(COUNTIF(FINALS_WEEK_MONDAY_DATE[],Attendance!$J1175) &gt; 0, VLOOKUP(Attendance!$G1175,FINALS_WEEK_MONDAY_PERIOD_SCHEDULE[],2,TRUE),
       VLOOKUP(Attendance!$G1175,REGULAR_WEEK_SCHEDULE[],6,TRUE)),
IF(WEEKDAY($J1175) = 3,
       IF(COUNTIF(FINALS_WEEK_TUESDAY_DATE[],Attendance!$J1175) &gt; 0, VLOOKUP(Attendance!$G1175,FINALS_WEEK_TUESDAY_PERIOD_SCHEDULE[],2,TRUE),
       VLOOKUP(Attendance!$G1175,REGULAR_WEEK_SCHEDULE[[Tuesday]:[Period]],5,TRUE)),
IF(WEEKDAY(Attendance!$J1175) = 4,
        IF(COUNTIF(BLOCK_WEDNESDAY_DATES[],Attendance!$J1175) &gt; 0, VLOOKUP(Attendance!$G1175,BLOCK_WEDNESDAY_PERIOD_SCHEDULE[],2,TRUE),
        IF(COUNTIF(FINALS_WEEK_WEDNESDAY_DATE[],Attendance!$J1175) &gt; 0, VLOOKUP(Attendance!$G1175,FINALS_WEEK_WEDNESDAY_PERIOD_SCHEDULE[],2,TRUE),
       VLOOKUP(Attendance!$G1175,REGULAR_WEEK_SCHEDULE[[Wednesday]:[Period]],4,TRUE))),
IF(WEEKDAY($J1175) = 5,
       IF(COUNTIF(BLOCK_THURSDAY_DATES[],Attendance!$J1175) &gt; 0, VLOOKUP(Attendance!$G1175,BLOCK_THURSDAY_PERIOD_SCHEDULE[],2,TRUE),
       IF(COUNTIF(FINALS_WEEK_THURSDAY_DATE[],Attendance!$J1175) &gt; 0, VLOOKUP(Attendance!$G1175,FINALS_WEEK_THURSDAY_PERIOD_SCHEDULE[],2,TRUE),
       VLOOKUP(Attendance!$G1175,REGULAR_WEEK_SCHEDULE[[Thursday]:[Period]],3,TRUE))),
IF(WEEKDAY(Attendance!$J1175) = 6,
       IF(COUNTIF(FINALS_WEEK_FRIDAY_DATE[],Attendance!$J1175) &gt; 0, VLOOKUP(Attendance!$G1175,FINALS_WEEK_FRIDAY_PERIOD_SCHEDULE[],2,TRUE),
       VLOOKUP(Attendance!$G1175,REGULAR_WEEK_SCHEDULE[[Friday]:[Period]],2,TRUE))))))))))</f>
        <v/>
      </c>
      <c r="J1175" s="41" t="str">
        <f t="shared" ca="1" si="59"/>
        <v/>
      </c>
      <c r="K1175" s="41" t="str">
        <f>IF($A1175 &lt;&gt; "",VLOOKUP($A1175,'Student reference sheet'!$A$2:$V$2329, 7,FALSE), "")</f>
        <v/>
      </c>
      <c r="L1175" s="30" t="str">
        <f>IF($A1175 ="", "", VLOOKUP($A1175, 'Student reference sheet'!$A$2:$Z$2603,23,FALSE))</f>
        <v/>
      </c>
      <c r="M1175" s="30" t="str">
        <f>IF($A1175 ="", "", VLOOKUP($A1175, 'Student reference sheet'!$A$2:$Z$2603,24,FALSE))</f>
        <v/>
      </c>
      <c r="N1175" s="30" t="str">
        <f>IF($A1175 ="", "", VLOOKUP($A1175, 'Student reference sheet'!$A$2:$Z$2603,26,FALSE))</f>
        <v/>
      </c>
      <c r="O1175" s="30" t="str">
        <f>IF($A1175 ="", "", VLOOKUP($A1175, 'Student reference sheet'!$A$2:$Z$2603,25,FALSE))</f>
        <v/>
      </c>
      <c r="P1175" s="39" t="str">
        <f>IF($A1175 = "", "", IF(OR(VLOOKUP($A1175,'Student reference sheet'!$A$2:$V$2400,8,FALSE) = "R",  VLOOKUP($A1175,'Student reference sheet'!$A$2:$V$2400,8,FALSE) = "L"), "X", ""))</f>
        <v/>
      </c>
      <c r="Q1175" s="39" t="str">
        <f>IF($A1175 ="", "", VLOOKUP($A1175, 'Student reference sheet'!$A$2:$V$2603,22,FALSE))</f>
        <v/>
      </c>
      <c r="R1175" s="39" t="str">
        <f>IF($A1175 &lt;&gt; "",VLOOKUP($A1175,'Student reference sheet'!$A$2:$V$2329, 5,FALSE), "")</f>
        <v/>
      </c>
      <c r="S1175" s="39" t="str">
        <f>IF($A1175 &lt;&gt; "",VLOOKUP($A1175,'Student reference sheet'!$A$2:$V$2329, 6,FALSE), "")</f>
        <v/>
      </c>
      <c r="T1175" s="30" t="str">
        <f>IF($A1175 = "","",
IF(VLOOKUP($A1175,'Student reference sheet'!$A$2:$V$2329, 10,FALSE) = "Y", "Hispanic",
IF(VLOOKUP($A1175,'Student reference sheet'!$A$2:$V$2329,11,FALSE) &lt;&gt; "",
IF(VLOOKUP($A1175,'Student reference sheet'!$A$2:$V$2329,11,FALSE) = "UNK", "Unknown", VLOOKUP(VALUE(VLOOKUP($A1175,'Student reference sheet'!$A$2:$V$2329,11,FALSE)),'Ethnicity Reference'!$A$2:$B$22,2,FALSE)),
IF(VLOOKUP($A1175,'Student reference sheet'!$A$2:$V$2329,9,FALSE) &lt;&gt; "", VLOOKUP(VALUE(VLOOKUP($A1175,'Student reference sheet'!$A$2:$V$2329,9,FALSE)),'Ethnicity Reference'!$A$2:$B$22,2,FALSE),"Unknown"))))</f>
        <v/>
      </c>
      <c r="U1175" s="35"/>
    </row>
    <row r="1176" spans="1:21" ht="15.75">
      <c r="A1176" s="47"/>
      <c r="B1176" s="33"/>
      <c r="C1176" s="39" t="str">
        <f>IF($A1176 &lt;&gt; "",VLOOKUP($A1176,'Student reference sheet'!$A$2:$V$2329, 3,FALSE), "")</f>
        <v/>
      </c>
      <c r="D1176" s="39" t="str">
        <f>IF($A1176 &lt;&gt; "",VLOOKUP($A1176,'Student reference sheet'!$A$2:$V$2329, 2,FALSE), "")</f>
        <v/>
      </c>
      <c r="E1176" s="35"/>
      <c r="F1176" s="34"/>
      <c r="G1176" s="40" t="str">
        <f t="shared" ca="1" si="57"/>
        <v/>
      </c>
      <c r="H1176" s="40" t="str">
        <f t="shared" ca="1" si="58"/>
        <v/>
      </c>
      <c r="I1176" s="36" t="str">
        <f>IF($A1176 = "", "",
IF(COUNTIF(MINIMUM_DAY_DATES[], Attendance!J1176) &gt; 0, VLOOKUP(Attendance!$G1176,MINIMUM_DAY_PERIOD_SCHEDULE[], 2,TRUE),
IF(COUNTIF(RALLY_DATES[], Attendance!J1176) &gt; 0, VLOOKUP(Attendance!$G1176,RALLY_PERIOD_SCHEDULE[], 2,TRUE),
IF(WEEKDAY(Attendance!$J1176) = 2,
       IF(COUNTIF(FINALS_WEEK_MONDAY_DATE[],Attendance!$J1176) &gt; 0, VLOOKUP(Attendance!$G1176,FINALS_WEEK_MONDAY_PERIOD_SCHEDULE[],2,TRUE),
       VLOOKUP(Attendance!$G1176,REGULAR_WEEK_SCHEDULE[],6,TRUE)),
IF(WEEKDAY($J1176) = 3,
       IF(COUNTIF(FINALS_WEEK_TUESDAY_DATE[],Attendance!$J1176) &gt; 0, VLOOKUP(Attendance!$G1176,FINALS_WEEK_TUESDAY_PERIOD_SCHEDULE[],2,TRUE),
       VLOOKUP(Attendance!$G1176,REGULAR_WEEK_SCHEDULE[[Tuesday]:[Period]],5,TRUE)),
IF(WEEKDAY(Attendance!$J1176) = 4,
        IF(COUNTIF(BLOCK_WEDNESDAY_DATES[],Attendance!$J1176) &gt; 0, VLOOKUP(Attendance!$G1176,BLOCK_WEDNESDAY_PERIOD_SCHEDULE[],2,TRUE),
        IF(COUNTIF(FINALS_WEEK_WEDNESDAY_DATE[],Attendance!$J1176) &gt; 0, VLOOKUP(Attendance!$G1176,FINALS_WEEK_WEDNESDAY_PERIOD_SCHEDULE[],2,TRUE),
       VLOOKUP(Attendance!$G1176,REGULAR_WEEK_SCHEDULE[[Wednesday]:[Period]],4,TRUE))),
IF(WEEKDAY($J1176) = 5,
       IF(COUNTIF(BLOCK_THURSDAY_DATES[],Attendance!$J1176) &gt; 0, VLOOKUP(Attendance!$G1176,BLOCK_THURSDAY_PERIOD_SCHEDULE[],2,TRUE),
       IF(COUNTIF(FINALS_WEEK_THURSDAY_DATE[],Attendance!$J1176) &gt; 0, VLOOKUP(Attendance!$G1176,FINALS_WEEK_THURSDAY_PERIOD_SCHEDULE[],2,TRUE),
       VLOOKUP(Attendance!$G1176,REGULAR_WEEK_SCHEDULE[[Thursday]:[Period]],3,TRUE))),
IF(WEEKDAY(Attendance!$J1176) = 6,
       IF(COUNTIF(FINALS_WEEK_FRIDAY_DATE[],Attendance!$J1176) &gt; 0, VLOOKUP(Attendance!$G1176,FINALS_WEEK_FRIDAY_PERIOD_SCHEDULE[],2,TRUE),
       VLOOKUP(Attendance!$G1176,REGULAR_WEEK_SCHEDULE[[Friday]:[Period]],2,TRUE))))))))))</f>
        <v/>
      </c>
      <c r="J1176" s="41" t="str">
        <f t="shared" ca="1" si="59"/>
        <v/>
      </c>
      <c r="K1176" s="41" t="str">
        <f>IF($A1176 &lt;&gt; "",VLOOKUP($A1176,'Student reference sheet'!$A$2:$V$2329, 7,FALSE), "")</f>
        <v/>
      </c>
      <c r="L1176" s="30" t="str">
        <f>IF($A1176 ="", "", VLOOKUP($A1176, 'Student reference sheet'!$A$2:$Z$2603,23,FALSE))</f>
        <v/>
      </c>
      <c r="M1176" s="30" t="str">
        <f>IF($A1176 ="", "", VLOOKUP($A1176, 'Student reference sheet'!$A$2:$Z$2603,24,FALSE))</f>
        <v/>
      </c>
      <c r="N1176" s="30" t="str">
        <f>IF($A1176 ="", "", VLOOKUP($A1176, 'Student reference sheet'!$A$2:$Z$2603,26,FALSE))</f>
        <v/>
      </c>
      <c r="O1176" s="30" t="str">
        <f>IF($A1176 ="", "", VLOOKUP($A1176, 'Student reference sheet'!$A$2:$Z$2603,25,FALSE))</f>
        <v/>
      </c>
      <c r="P1176" s="39" t="str">
        <f>IF($A1176 = "", "", IF(OR(VLOOKUP($A1176,'Student reference sheet'!$A$2:$V$2400,8,FALSE) = "R",  VLOOKUP($A1176,'Student reference sheet'!$A$2:$V$2400,8,FALSE) = "L"), "X", ""))</f>
        <v/>
      </c>
      <c r="Q1176" s="39" t="str">
        <f>IF($A1176 ="", "", VLOOKUP($A1176, 'Student reference sheet'!$A$2:$V$2603,22,FALSE))</f>
        <v/>
      </c>
      <c r="R1176" s="39" t="str">
        <f>IF($A1176 &lt;&gt; "",VLOOKUP($A1176,'Student reference sheet'!$A$2:$V$2329, 5,FALSE), "")</f>
        <v/>
      </c>
      <c r="S1176" s="39" t="str">
        <f>IF($A1176 &lt;&gt; "",VLOOKUP($A1176,'Student reference sheet'!$A$2:$V$2329, 6,FALSE), "")</f>
        <v/>
      </c>
      <c r="T1176" s="30" t="str">
        <f>IF($A1176 = "","",
IF(VLOOKUP($A1176,'Student reference sheet'!$A$2:$V$2329, 10,FALSE) = "Y", "Hispanic",
IF(VLOOKUP($A1176,'Student reference sheet'!$A$2:$V$2329,11,FALSE) &lt;&gt; "",
IF(VLOOKUP($A1176,'Student reference sheet'!$A$2:$V$2329,11,FALSE) = "UNK", "Unknown", VLOOKUP(VALUE(VLOOKUP($A1176,'Student reference sheet'!$A$2:$V$2329,11,FALSE)),'Ethnicity Reference'!$A$2:$B$22,2,FALSE)),
IF(VLOOKUP($A1176,'Student reference sheet'!$A$2:$V$2329,9,FALSE) &lt;&gt; "", VLOOKUP(VALUE(VLOOKUP($A1176,'Student reference sheet'!$A$2:$V$2329,9,FALSE)),'Ethnicity Reference'!$A$2:$B$22,2,FALSE),"Unknown"))))</f>
        <v/>
      </c>
      <c r="U1176" s="35"/>
    </row>
    <row r="1177" spans="1:21" ht="15.75">
      <c r="A1177" s="47"/>
      <c r="B1177" s="33"/>
      <c r="C1177" s="39" t="str">
        <f>IF($A1177 &lt;&gt; "",VLOOKUP($A1177,'Student reference sheet'!$A$2:$V$2329, 3,FALSE), "")</f>
        <v/>
      </c>
      <c r="D1177" s="39" t="str">
        <f>IF($A1177 &lt;&gt; "",VLOOKUP($A1177,'Student reference sheet'!$A$2:$V$2329, 2,FALSE), "")</f>
        <v/>
      </c>
      <c r="E1177" s="35"/>
      <c r="F1177" s="34"/>
      <c r="G1177" s="40" t="str">
        <f t="shared" ca="1" si="57"/>
        <v/>
      </c>
      <c r="H1177" s="40" t="str">
        <f t="shared" ca="1" si="58"/>
        <v/>
      </c>
      <c r="I1177" s="36" t="str">
        <f>IF($A1177 = "", "",
IF(COUNTIF(MINIMUM_DAY_DATES[], Attendance!J1177) &gt; 0, VLOOKUP(Attendance!$G1177,MINIMUM_DAY_PERIOD_SCHEDULE[], 2,TRUE),
IF(COUNTIF(RALLY_DATES[], Attendance!J1177) &gt; 0, VLOOKUP(Attendance!$G1177,RALLY_PERIOD_SCHEDULE[], 2,TRUE),
IF(WEEKDAY(Attendance!$J1177) = 2,
       IF(COUNTIF(FINALS_WEEK_MONDAY_DATE[],Attendance!$J1177) &gt; 0, VLOOKUP(Attendance!$G1177,FINALS_WEEK_MONDAY_PERIOD_SCHEDULE[],2,TRUE),
       VLOOKUP(Attendance!$G1177,REGULAR_WEEK_SCHEDULE[],6,TRUE)),
IF(WEEKDAY($J1177) = 3,
       IF(COUNTIF(FINALS_WEEK_TUESDAY_DATE[],Attendance!$J1177) &gt; 0, VLOOKUP(Attendance!$G1177,FINALS_WEEK_TUESDAY_PERIOD_SCHEDULE[],2,TRUE),
       VLOOKUP(Attendance!$G1177,REGULAR_WEEK_SCHEDULE[[Tuesday]:[Period]],5,TRUE)),
IF(WEEKDAY(Attendance!$J1177) = 4,
        IF(COUNTIF(BLOCK_WEDNESDAY_DATES[],Attendance!$J1177) &gt; 0, VLOOKUP(Attendance!$G1177,BLOCK_WEDNESDAY_PERIOD_SCHEDULE[],2,TRUE),
        IF(COUNTIF(FINALS_WEEK_WEDNESDAY_DATE[],Attendance!$J1177) &gt; 0, VLOOKUP(Attendance!$G1177,FINALS_WEEK_WEDNESDAY_PERIOD_SCHEDULE[],2,TRUE),
       VLOOKUP(Attendance!$G1177,REGULAR_WEEK_SCHEDULE[[Wednesday]:[Period]],4,TRUE))),
IF(WEEKDAY($J1177) = 5,
       IF(COUNTIF(BLOCK_THURSDAY_DATES[],Attendance!$J1177) &gt; 0, VLOOKUP(Attendance!$G1177,BLOCK_THURSDAY_PERIOD_SCHEDULE[],2,TRUE),
       IF(COUNTIF(FINALS_WEEK_THURSDAY_DATE[],Attendance!$J1177) &gt; 0, VLOOKUP(Attendance!$G1177,FINALS_WEEK_THURSDAY_PERIOD_SCHEDULE[],2,TRUE),
       VLOOKUP(Attendance!$G1177,REGULAR_WEEK_SCHEDULE[[Thursday]:[Period]],3,TRUE))),
IF(WEEKDAY(Attendance!$J1177) = 6,
       IF(COUNTIF(FINALS_WEEK_FRIDAY_DATE[],Attendance!$J1177) &gt; 0, VLOOKUP(Attendance!$G1177,FINALS_WEEK_FRIDAY_PERIOD_SCHEDULE[],2,TRUE),
       VLOOKUP(Attendance!$G1177,REGULAR_WEEK_SCHEDULE[[Friday]:[Period]],2,TRUE))))))))))</f>
        <v/>
      </c>
      <c r="J1177" s="41" t="str">
        <f t="shared" ca="1" si="59"/>
        <v/>
      </c>
      <c r="K1177" s="41" t="str">
        <f>IF($A1177 &lt;&gt; "",VLOOKUP($A1177,'Student reference sheet'!$A$2:$V$2329, 7,FALSE), "")</f>
        <v/>
      </c>
      <c r="L1177" s="30" t="str">
        <f>IF($A1177 ="", "", VLOOKUP($A1177, 'Student reference sheet'!$A$2:$Z$2603,23,FALSE))</f>
        <v/>
      </c>
      <c r="M1177" s="30" t="str">
        <f>IF($A1177 ="", "", VLOOKUP($A1177, 'Student reference sheet'!$A$2:$Z$2603,24,FALSE))</f>
        <v/>
      </c>
      <c r="N1177" s="30" t="str">
        <f>IF($A1177 ="", "", VLOOKUP($A1177, 'Student reference sheet'!$A$2:$Z$2603,26,FALSE))</f>
        <v/>
      </c>
      <c r="O1177" s="30" t="str">
        <f>IF($A1177 ="", "", VLOOKUP($A1177, 'Student reference sheet'!$A$2:$Z$2603,25,FALSE))</f>
        <v/>
      </c>
      <c r="P1177" s="39" t="str">
        <f>IF($A1177 = "", "", IF(OR(VLOOKUP($A1177,'Student reference sheet'!$A$2:$V$2400,8,FALSE) = "R",  VLOOKUP($A1177,'Student reference sheet'!$A$2:$V$2400,8,FALSE) = "L"), "X", ""))</f>
        <v/>
      </c>
      <c r="Q1177" s="39" t="str">
        <f>IF($A1177 ="", "", VLOOKUP($A1177, 'Student reference sheet'!$A$2:$V$2603,22,FALSE))</f>
        <v/>
      </c>
      <c r="R1177" s="39" t="str">
        <f>IF($A1177 &lt;&gt; "",VLOOKUP($A1177,'Student reference sheet'!$A$2:$V$2329, 5,FALSE), "")</f>
        <v/>
      </c>
      <c r="S1177" s="39" t="str">
        <f>IF($A1177 &lt;&gt; "",VLOOKUP($A1177,'Student reference sheet'!$A$2:$V$2329, 6,FALSE), "")</f>
        <v/>
      </c>
      <c r="T1177" s="30" t="str">
        <f>IF($A1177 = "","",
IF(VLOOKUP($A1177,'Student reference sheet'!$A$2:$V$2329, 10,FALSE) = "Y", "Hispanic",
IF(VLOOKUP($A1177,'Student reference sheet'!$A$2:$V$2329,11,FALSE) &lt;&gt; "",
IF(VLOOKUP($A1177,'Student reference sheet'!$A$2:$V$2329,11,FALSE) = "UNK", "Unknown", VLOOKUP(VALUE(VLOOKUP($A1177,'Student reference sheet'!$A$2:$V$2329,11,FALSE)),'Ethnicity Reference'!$A$2:$B$22,2,FALSE)),
IF(VLOOKUP($A1177,'Student reference sheet'!$A$2:$V$2329,9,FALSE) &lt;&gt; "", VLOOKUP(VALUE(VLOOKUP($A1177,'Student reference sheet'!$A$2:$V$2329,9,FALSE)),'Ethnicity Reference'!$A$2:$B$22,2,FALSE),"Unknown"))))</f>
        <v/>
      </c>
      <c r="U1177" s="35"/>
    </row>
    <row r="1178" spans="1:21" ht="15.75">
      <c r="A1178" s="47"/>
      <c r="B1178" s="33"/>
      <c r="C1178" s="39" t="str">
        <f>IF($A1178 &lt;&gt; "",VLOOKUP($A1178,'Student reference sheet'!$A$2:$V$2329, 3,FALSE), "")</f>
        <v/>
      </c>
      <c r="D1178" s="39" t="str">
        <f>IF($A1178 &lt;&gt; "",VLOOKUP($A1178,'Student reference sheet'!$A$2:$V$2329, 2,FALSE), "")</f>
        <v/>
      </c>
      <c r="E1178" s="35"/>
      <c r="F1178" s="34"/>
      <c r="G1178" s="40" t="str">
        <f t="shared" ca="1" si="57"/>
        <v/>
      </c>
      <c r="H1178" s="40" t="str">
        <f t="shared" ca="1" si="58"/>
        <v/>
      </c>
      <c r="I1178" s="36" t="str">
        <f>IF($A1178 = "", "",
IF(COUNTIF(MINIMUM_DAY_DATES[], Attendance!J1178) &gt; 0, VLOOKUP(Attendance!$G1178,MINIMUM_DAY_PERIOD_SCHEDULE[], 2,TRUE),
IF(COUNTIF(RALLY_DATES[], Attendance!J1178) &gt; 0, VLOOKUP(Attendance!$G1178,RALLY_PERIOD_SCHEDULE[], 2,TRUE),
IF(WEEKDAY(Attendance!$J1178) = 2,
       IF(COUNTIF(FINALS_WEEK_MONDAY_DATE[],Attendance!$J1178) &gt; 0, VLOOKUP(Attendance!$G1178,FINALS_WEEK_MONDAY_PERIOD_SCHEDULE[],2,TRUE),
       VLOOKUP(Attendance!$G1178,REGULAR_WEEK_SCHEDULE[],6,TRUE)),
IF(WEEKDAY($J1178) = 3,
       IF(COUNTIF(FINALS_WEEK_TUESDAY_DATE[],Attendance!$J1178) &gt; 0, VLOOKUP(Attendance!$G1178,FINALS_WEEK_TUESDAY_PERIOD_SCHEDULE[],2,TRUE),
       VLOOKUP(Attendance!$G1178,REGULAR_WEEK_SCHEDULE[[Tuesday]:[Period]],5,TRUE)),
IF(WEEKDAY(Attendance!$J1178) = 4,
        IF(COUNTIF(BLOCK_WEDNESDAY_DATES[],Attendance!$J1178) &gt; 0, VLOOKUP(Attendance!$G1178,BLOCK_WEDNESDAY_PERIOD_SCHEDULE[],2,TRUE),
        IF(COUNTIF(FINALS_WEEK_WEDNESDAY_DATE[],Attendance!$J1178) &gt; 0, VLOOKUP(Attendance!$G1178,FINALS_WEEK_WEDNESDAY_PERIOD_SCHEDULE[],2,TRUE),
       VLOOKUP(Attendance!$G1178,REGULAR_WEEK_SCHEDULE[[Wednesday]:[Period]],4,TRUE))),
IF(WEEKDAY($J1178) = 5,
       IF(COUNTIF(BLOCK_THURSDAY_DATES[],Attendance!$J1178) &gt; 0, VLOOKUP(Attendance!$G1178,BLOCK_THURSDAY_PERIOD_SCHEDULE[],2,TRUE),
       IF(COUNTIF(FINALS_WEEK_THURSDAY_DATE[],Attendance!$J1178) &gt; 0, VLOOKUP(Attendance!$G1178,FINALS_WEEK_THURSDAY_PERIOD_SCHEDULE[],2,TRUE),
       VLOOKUP(Attendance!$G1178,REGULAR_WEEK_SCHEDULE[[Thursday]:[Period]],3,TRUE))),
IF(WEEKDAY(Attendance!$J1178) = 6,
       IF(COUNTIF(FINALS_WEEK_FRIDAY_DATE[],Attendance!$J1178) &gt; 0, VLOOKUP(Attendance!$G1178,FINALS_WEEK_FRIDAY_PERIOD_SCHEDULE[],2,TRUE),
       VLOOKUP(Attendance!$G1178,REGULAR_WEEK_SCHEDULE[[Friday]:[Period]],2,TRUE))))))))))</f>
        <v/>
      </c>
      <c r="J1178" s="41" t="str">
        <f t="shared" ca="1" si="59"/>
        <v/>
      </c>
      <c r="K1178" s="41" t="str">
        <f>IF($A1178 &lt;&gt; "",VLOOKUP($A1178,'Student reference sheet'!$A$2:$V$2329, 7,FALSE), "")</f>
        <v/>
      </c>
      <c r="L1178" s="30" t="str">
        <f>IF($A1178 ="", "", VLOOKUP($A1178, 'Student reference sheet'!$A$2:$Z$2603,23,FALSE))</f>
        <v/>
      </c>
      <c r="M1178" s="30" t="str">
        <f>IF($A1178 ="", "", VLOOKUP($A1178, 'Student reference sheet'!$A$2:$Z$2603,24,FALSE))</f>
        <v/>
      </c>
      <c r="N1178" s="30" t="str">
        <f>IF($A1178 ="", "", VLOOKUP($A1178, 'Student reference sheet'!$A$2:$Z$2603,26,FALSE))</f>
        <v/>
      </c>
      <c r="O1178" s="30" t="str">
        <f>IF($A1178 ="", "", VLOOKUP($A1178, 'Student reference sheet'!$A$2:$Z$2603,25,FALSE))</f>
        <v/>
      </c>
      <c r="P1178" s="39" t="str">
        <f>IF($A1178 = "", "", IF(OR(VLOOKUP($A1178,'Student reference sheet'!$A$2:$V$2400,8,FALSE) = "R",  VLOOKUP($A1178,'Student reference sheet'!$A$2:$V$2400,8,FALSE) = "L"), "X", ""))</f>
        <v/>
      </c>
      <c r="Q1178" s="39" t="str">
        <f>IF($A1178 ="", "", VLOOKUP($A1178, 'Student reference sheet'!$A$2:$V$2603,22,FALSE))</f>
        <v/>
      </c>
      <c r="R1178" s="39" t="str">
        <f>IF($A1178 &lt;&gt; "",VLOOKUP($A1178,'Student reference sheet'!$A$2:$V$2329, 5,FALSE), "")</f>
        <v/>
      </c>
      <c r="S1178" s="39" t="str">
        <f>IF($A1178 &lt;&gt; "",VLOOKUP($A1178,'Student reference sheet'!$A$2:$V$2329, 6,FALSE), "")</f>
        <v/>
      </c>
      <c r="T1178" s="30" t="str">
        <f>IF($A1178 = "","",
IF(VLOOKUP($A1178,'Student reference sheet'!$A$2:$V$2329, 10,FALSE) = "Y", "Hispanic",
IF(VLOOKUP($A1178,'Student reference sheet'!$A$2:$V$2329,11,FALSE) &lt;&gt; "",
IF(VLOOKUP($A1178,'Student reference sheet'!$A$2:$V$2329,11,FALSE) = "UNK", "Unknown", VLOOKUP(VALUE(VLOOKUP($A1178,'Student reference sheet'!$A$2:$V$2329,11,FALSE)),'Ethnicity Reference'!$A$2:$B$22,2,FALSE)),
IF(VLOOKUP($A1178,'Student reference sheet'!$A$2:$V$2329,9,FALSE) &lt;&gt; "", VLOOKUP(VALUE(VLOOKUP($A1178,'Student reference sheet'!$A$2:$V$2329,9,FALSE)),'Ethnicity Reference'!$A$2:$B$22,2,FALSE),"Unknown"))))</f>
        <v/>
      </c>
      <c r="U1178" s="35"/>
    </row>
    <row r="1179" spans="1:21" ht="15.75">
      <c r="A1179" s="47"/>
      <c r="B1179" s="33"/>
      <c r="C1179" s="39" t="str">
        <f>IF($A1179 &lt;&gt; "",VLOOKUP($A1179,'Student reference sheet'!$A$2:$V$2329, 3,FALSE), "")</f>
        <v/>
      </c>
      <c r="D1179" s="39" t="str">
        <f>IF($A1179 &lt;&gt; "",VLOOKUP($A1179,'Student reference sheet'!$A$2:$V$2329, 2,FALSE), "")</f>
        <v/>
      </c>
      <c r="E1179" s="35"/>
      <c r="F1179" s="34"/>
      <c r="G1179" s="40" t="str">
        <f t="shared" ca="1" si="57"/>
        <v/>
      </c>
      <c r="H1179" s="40" t="str">
        <f t="shared" ca="1" si="58"/>
        <v/>
      </c>
      <c r="I1179" s="36" t="str">
        <f>IF($A1179 = "", "",
IF(COUNTIF(MINIMUM_DAY_DATES[], Attendance!J1179) &gt; 0, VLOOKUP(Attendance!$G1179,MINIMUM_DAY_PERIOD_SCHEDULE[], 2,TRUE),
IF(COUNTIF(RALLY_DATES[], Attendance!J1179) &gt; 0, VLOOKUP(Attendance!$G1179,RALLY_PERIOD_SCHEDULE[], 2,TRUE),
IF(WEEKDAY(Attendance!$J1179) = 2,
       IF(COUNTIF(FINALS_WEEK_MONDAY_DATE[],Attendance!$J1179) &gt; 0, VLOOKUP(Attendance!$G1179,FINALS_WEEK_MONDAY_PERIOD_SCHEDULE[],2,TRUE),
       VLOOKUP(Attendance!$G1179,REGULAR_WEEK_SCHEDULE[],6,TRUE)),
IF(WEEKDAY($J1179) = 3,
       IF(COUNTIF(FINALS_WEEK_TUESDAY_DATE[],Attendance!$J1179) &gt; 0, VLOOKUP(Attendance!$G1179,FINALS_WEEK_TUESDAY_PERIOD_SCHEDULE[],2,TRUE),
       VLOOKUP(Attendance!$G1179,REGULAR_WEEK_SCHEDULE[[Tuesday]:[Period]],5,TRUE)),
IF(WEEKDAY(Attendance!$J1179) = 4,
        IF(COUNTIF(BLOCK_WEDNESDAY_DATES[],Attendance!$J1179) &gt; 0, VLOOKUP(Attendance!$G1179,BLOCK_WEDNESDAY_PERIOD_SCHEDULE[],2,TRUE),
        IF(COUNTIF(FINALS_WEEK_WEDNESDAY_DATE[],Attendance!$J1179) &gt; 0, VLOOKUP(Attendance!$G1179,FINALS_WEEK_WEDNESDAY_PERIOD_SCHEDULE[],2,TRUE),
       VLOOKUP(Attendance!$G1179,REGULAR_WEEK_SCHEDULE[[Wednesday]:[Period]],4,TRUE))),
IF(WEEKDAY($J1179) = 5,
       IF(COUNTIF(BLOCK_THURSDAY_DATES[],Attendance!$J1179) &gt; 0, VLOOKUP(Attendance!$G1179,BLOCK_THURSDAY_PERIOD_SCHEDULE[],2,TRUE),
       IF(COUNTIF(FINALS_WEEK_THURSDAY_DATE[],Attendance!$J1179) &gt; 0, VLOOKUP(Attendance!$G1179,FINALS_WEEK_THURSDAY_PERIOD_SCHEDULE[],2,TRUE),
       VLOOKUP(Attendance!$G1179,REGULAR_WEEK_SCHEDULE[[Thursday]:[Period]],3,TRUE))),
IF(WEEKDAY(Attendance!$J1179) = 6,
       IF(COUNTIF(FINALS_WEEK_FRIDAY_DATE[],Attendance!$J1179) &gt; 0, VLOOKUP(Attendance!$G1179,FINALS_WEEK_FRIDAY_PERIOD_SCHEDULE[],2,TRUE),
       VLOOKUP(Attendance!$G1179,REGULAR_WEEK_SCHEDULE[[Friday]:[Period]],2,TRUE))))))))))</f>
        <v/>
      </c>
      <c r="J1179" s="41" t="str">
        <f t="shared" ca="1" si="59"/>
        <v/>
      </c>
      <c r="K1179" s="41" t="str">
        <f>IF($A1179 &lt;&gt; "",VLOOKUP($A1179,'Student reference sheet'!$A$2:$V$2329, 7,FALSE), "")</f>
        <v/>
      </c>
      <c r="L1179" s="30" t="str">
        <f>IF($A1179 ="", "", VLOOKUP($A1179, 'Student reference sheet'!$A$2:$Z$2603,23,FALSE))</f>
        <v/>
      </c>
      <c r="M1179" s="30" t="str">
        <f>IF($A1179 ="", "", VLOOKUP($A1179, 'Student reference sheet'!$A$2:$Z$2603,24,FALSE))</f>
        <v/>
      </c>
      <c r="N1179" s="30" t="str">
        <f>IF($A1179 ="", "", VLOOKUP($A1179, 'Student reference sheet'!$A$2:$Z$2603,26,FALSE))</f>
        <v/>
      </c>
      <c r="O1179" s="30" t="str">
        <f>IF($A1179 ="", "", VLOOKUP($A1179, 'Student reference sheet'!$A$2:$Z$2603,25,FALSE))</f>
        <v/>
      </c>
      <c r="P1179" s="39" t="str">
        <f>IF($A1179 = "", "", IF(OR(VLOOKUP($A1179,'Student reference sheet'!$A$2:$V$2400,8,FALSE) = "R",  VLOOKUP($A1179,'Student reference sheet'!$A$2:$V$2400,8,FALSE) = "L"), "X", ""))</f>
        <v/>
      </c>
      <c r="Q1179" s="39" t="str">
        <f>IF($A1179 ="", "", VLOOKUP($A1179, 'Student reference sheet'!$A$2:$V$2603,22,FALSE))</f>
        <v/>
      </c>
      <c r="R1179" s="39" t="str">
        <f>IF($A1179 &lt;&gt; "",VLOOKUP($A1179,'Student reference sheet'!$A$2:$V$2329, 5,FALSE), "")</f>
        <v/>
      </c>
      <c r="S1179" s="39" t="str">
        <f>IF($A1179 &lt;&gt; "",VLOOKUP($A1179,'Student reference sheet'!$A$2:$V$2329, 6,FALSE), "")</f>
        <v/>
      </c>
      <c r="T1179" s="30" t="str">
        <f>IF($A1179 = "","",
IF(VLOOKUP($A1179,'Student reference sheet'!$A$2:$V$2329, 10,FALSE) = "Y", "Hispanic",
IF(VLOOKUP($A1179,'Student reference sheet'!$A$2:$V$2329,11,FALSE) &lt;&gt; "",
IF(VLOOKUP($A1179,'Student reference sheet'!$A$2:$V$2329,11,FALSE) = "UNK", "Unknown", VLOOKUP(VALUE(VLOOKUP($A1179,'Student reference sheet'!$A$2:$V$2329,11,FALSE)),'Ethnicity Reference'!$A$2:$B$22,2,FALSE)),
IF(VLOOKUP($A1179,'Student reference sheet'!$A$2:$V$2329,9,FALSE) &lt;&gt; "", VLOOKUP(VALUE(VLOOKUP($A1179,'Student reference sheet'!$A$2:$V$2329,9,FALSE)),'Ethnicity Reference'!$A$2:$B$22,2,FALSE),"Unknown"))))</f>
        <v/>
      </c>
      <c r="U1179" s="35"/>
    </row>
    <row r="1180" spans="1:21" ht="15.75">
      <c r="A1180" s="47"/>
      <c r="B1180" s="33"/>
      <c r="C1180" s="39" t="str">
        <f>IF($A1180 &lt;&gt; "",VLOOKUP($A1180,'Student reference sheet'!$A$2:$V$2329, 3,FALSE), "")</f>
        <v/>
      </c>
      <c r="D1180" s="39" t="str">
        <f>IF($A1180 &lt;&gt; "",VLOOKUP($A1180,'Student reference sheet'!$A$2:$V$2329, 2,FALSE), "")</f>
        <v/>
      </c>
      <c r="E1180" s="35"/>
      <c r="F1180" s="34"/>
      <c r="G1180" s="40" t="str">
        <f t="shared" ca="1" si="57"/>
        <v/>
      </c>
      <c r="H1180" s="40" t="str">
        <f t="shared" ca="1" si="58"/>
        <v/>
      </c>
      <c r="I1180" s="36" t="str">
        <f>IF($A1180 = "", "",
IF(COUNTIF(MINIMUM_DAY_DATES[], Attendance!J1180) &gt; 0, VLOOKUP(Attendance!$G1180,MINIMUM_DAY_PERIOD_SCHEDULE[], 2,TRUE),
IF(COUNTIF(RALLY_DATES[], Attendance!J1180) &gt; 0, VLOOKUP(Attendance!$G1180,RALLY_PERIOD_SCHEDULE[], 2,TRUE),
IF(WEEKDAY(Attendance!$J1180) = 2,
       IF(COUNTIF(FINALS_WEEK_MONDAY_DATE[],Attendance!$J1180) &gt; 0, VLOOKUP(Attendance!$G1180,FINALS_WEEK_MONDAY_PERIOD_SCHEDULE[],2,TRUE),
       VLOOKUP(Attendance!$G1180,REGULAR_WEEK_SCHEDULE[],6,TRUE)),
IF(WEEKDAY($J1180) = 3,
       IF(COUNTIF(FINALS_WEEK_TUESDAY_DATE[],Attendance!$J1180) &gt; 0, VLOOKUP(Attendance!$G1180,FINALS_WEEK_TUESDAY_PERIOD_SCHEDULE[],2,TRUE),
       VLOOKUP(Attendance!$G1180,REGULAR_WEEK_SCHEDULE[[Tuesday]:[Period]],5,TRUE)),
IF(WEEKDAY(Attendance!$J1180) = 4,
        IF(COUNTIF(BLOCK_WEDNESDAY_DATES[],Attendance!$J1180) &gt; 0, VLOOKUP(Attendance!$G1180,BLOCK_WEDNESDAY_PERIOD_SCHEDULE[],2,TRUE),
        IF(COUNTIF(FINALS_WEEK_WEDNESDAY_DATE[],Attendance!$J1180) &gt; 0, VLOOKUP(Attendance!$G1180,FINALS_WEEK_WEDNESDAY_PERIOD_SCHEDULE[],2,TRUE),
       VLOOKUP(Attendance!$G1180,REGULAR_WEEK_SCHEDULE[[Wednesday]:[Period]],4,TRUE))),
IF(WEEKDAY($J1180) = 5,
       IF(COUNTIF(BLOCK_THURSDAY_DATES[],Attendance!$J1180) &gt; 0, VLOOKUP(Attendance!$G1180,BLOCK_THURSDAY_PERIOD_SCHEDULE[],2,TRUE),
       IF(COUNTIF(FINALS_WEEK_THURSDAY_DATE[],Attendance!$J1180) &gt; 0, VLOOKUP(Attendance!$G1180,FINALS_WEEK_THURSDAY_PERIOD_SCHEDULE[],2,TRUE),
       VLOOKUP(Attendance!$G1180,REGULAR_WEEK_SCHEDULE[[Thursday]:[Period]],3,TRUE))),
IF(WEEKDAY(Attendance!$J1180) = 6,
       IF(COUNTIF(FINALS_WEEK_FRIDAY_DATE[],Attendance!$J1180) &gt; 0, VLOOKUP(Attendance!$G1180,FINALS_WEEK_FRIDAY_PERIOD_SCHEDULE[],2,TRUE),
       VLOOKUP(Attendance!$G1180,REGULAR_WEEK_SCHEDULE[[Friday]:[Period]],2,TRUE))))))))))</f>
        <v/>
      </c>
      <c r="J1180" s="41" t="str">
        <f t="shared" ca="1" si="59"/>
        <v/>
      </c>
      <c r="K1180" s="41" t="str">
        <f>IF($A1180 &lt;&gt; "",VLOOKUP($A1180,'Student reference sheet'!$A$2:$V$2329, 7,FALSE), "")</f>
        <v/>
      </c>
      <c r="L1180" s="30" t="str">
        <f>IF($A1180 ="", "", VLOOKUP($A1180, 'Student reference sheet'!$A$2:$Z$2603,23,FALSE))</f>
        <v/>
      </c>
      <c r="M1180" s="30" t="str">
        <f>IF($A1180 ="", "", VLOOKUP($A1180, 'Student reference sheet'!$A$2:$Z$2603,24,FALSE))</f>
        <v/>
      </c>
      <c r="N1180" s="30" t="str">
        <f>IF($A1180 ="", "", VLOOKUP($A1180, 'Student reference sheet'!$A$2:$Z$2603,26,FALSE))</f>
        <v/>
      </c>
      <c r="O1180" s="30" t="str">
        <f>IF($A1180 ="", "", VLOOKUP($A1180, 'Student reference sheet'!$A$2:$Z$2603,25,FALSE))</f>
        <v/>
      </c>
      <c r="P1180" s="39" t="str">
        <f>IF($A1180 = "", "", IF(OR(VLOOKUP($A1180,'Student reference sheet'!$A$2:$V$2400,8,FALSE) = "R",  VLOOKUP($A1180,'Student reference sheet'!$A$2:$V$2400,8,FALSE) = "L"), "X", ""))</f>
        <v/>
      </c>
      <c r="Q1180" s="39" t="str">
        <f>IF($A1180 ="", "", VLOOKUP($A1180, 'Student reference sheet'!$A$2:$V$2603,22,FALSE))</f>
        <v/>
      </c>
      <c r="R1180" s="39" t="str">
        <f>IF($A1180 &lt;&gt; "",VLOOKUP($A1180,'Student reference sheet'!$A$2:$V$2329, 5,FALSE), "")</f>
        <v/>
      </c>
      <c r="S1180" s="39" t="str">
        <f>IF($A1180 &lt;&gt; "",VLOOKUP($A1180,'Student reference sheet'!$A$2:$V$2329, 6,FALSE), "")</f>
        <v/>
      </c>
      <c r="T1180" s="30" t="str">
        <f>IF($A1180 = "","",
IF(VLOOKUP($A1180,'Student reference sheet'!$A$2:$V$2329, 10,FALSE) = "Y", "Hispanic",
IF(VLOOKUP($A1180,'Student reference sheet'!$A$2:$V$2329,11,FALSE) &lt;&gt; "",
IF(VLOOKUP($A1180,'Student reference sheet'!$A$2:$V$2329,11,FALSE) = "UNK", "Unknown", VLOOKUP(VALUE(VLOOKUP($A1180,'Student reference sheet'!$A$2:$V$2329,11,FALSE)),'Ethnicity Reference'!$A$2:$B$22,2,FALSE)),
IF(VLOOKUP($A1180,'Student reference sheet'!$A$2:$V$2329,9,FALSE) &lt;&gt; "", VLOOKUP(VALUE(VLOOKUP($A1180,'Student reference sheet'!$A$2:$V$2329,9,FALSE)),'Ethnicity Reference'!$A$2:$B$22,2,FALSE),"Unknown"))))</f>
        <v/>
      </c>
      <c r="U1180" s="35"/>
    </row>
    <row r="1181" spans="1:21" ht="15.75">
      <c r="A1181" s="47"/>
      <c r="B1181" s="33"/>
      <c r="C1181" s="39" t="str">
        <f>IF($A1181 &lt;&gt; "",VLOOKUP($A1181,'Student reference sheet'!$A$2:$V$2329, 3,FALSE), "")</f>
        <v/>
      </c>
      <c r="D1181" s="39" t="str">
        <f>IF($A1181 &lt;&gt; "",VLOOKUP($A1181,'Student reference sheet'!$A$2:$V$2329, 2,FALSE), "")</f>
        <v/>
      </c>
      <c r="E1181" s="35"/>
      <c r="F1181" s="34"/>
      <c r="G1181" s="40" t="str">
        <f t="shared" ca="1" si="57"/>
        <v/>
      </c>
      <c r="H1181" s="40" t="str">
        <f t="shared" ca="1" si="58"/>
        <v/>
      </c>
      <c r="I1181" s="36" t="str">
        <f>IF($A1181 = "", "",
IF(COUNTIF(MINIMUM_DAY_DATES[], Attendance!J1181) &gt; 0, VLOOKUP(Attendance!$G1181,MINIMUM_DAY_PERIOD_SCHEDULE[], 2,TRUE),
IF(COUNTIF(RALLY_DATES[], Attendance!J1181) &gt; 0, VLOOKUP(Attendance!$G1181,RALLY_PERIOD_SCHEDULE[], 2,TRUE),
IF(WEEKDAY(Attendance!$J1181) = 2,
       IF(COUNTIF(FINALS_WEEK_MONDAY_DATE[],Attendance!$J1181) &gt; 0, VLOOKUP(Attendance!$G1181,FINALS_WEEK_MONDAY_PERIOD_SCHEDULE[],2,TRUE),
       VLOOKUP(Attendance!$G1181,REGULAR_WEEK_SCHEDULE[],6,TRUE)),
IF(WEEKDAY($J1181) = 3,
       IF(COUNTIF(FINALS_WEEK_TUESDAY_DATE[],Attendance!$J1181) &gt; 0, VLOOKUP(Attendance!$G1181,FINALS_WEEK_TUESDAY_PERIOD_SCHEDULE[],2,TRUE),
       VLOOKUP(Attendance!$G1181,REGULAR_WEEK_SCHEDULE[[Tuesday]:[Period]],5,TRUE)),
IF(WEEKDAY(Attendance!$J1181) = 4,
        IF(COUNTIF(BLOCK_WEDNESDAY_DATES[],Attendance!$J1181) &gt; 0, VLOOKUP(Attendance!$G1181,BLOCK_WEDNESDAY_PERIOD_SCHEDULE[],2,TRUE),
        IF(COUNTIF(FINALS_WEEK_WEDNESDAY_DATE[],Attendance!$J1181) &gt; 0, VLOOKUP(Attendance!$G1181,FINALS_WEEK_WEDNESDAY_PERIOD_SCHEDULE[],2,TRUE),
       VLOOKUP(Attendance!$G1181,REGULAR_WEEK_SCHEDULE[[Wednesday]:[Period]],4,TRUE))),
IF(WEEKDAY($J1181) = 5,
       IF(COUNTIF(BLOCK_THURSDAY_DATES[],Attendance!$J1181) &gt; 0, VLOOKUP(Attendance!$G1181,BLOCK_THURSDAY_PERIOD_SCHEDULE[],2,TRUE),
       IF(COUNTIF(FINALS_WEEK_THURSDAY_DATE[],Attendance!$J1181) &gt; 0, VLOOKUP(Attendance!$G1181,FINALS_WEEK_THURSDAY_PERIOD_SCHEDULE[],2,TRUE),
       VLOOKUP(Attendance!$G1181,REGULAR_WEEK_SCHEDULE[[Thursday]:[Period]],3,TRUE))),
IF(WEEKDAY(Attendance!$J1181) = 6,
       IF(COUNTIF(FINALS_WEEK_FRIDAY_DATE[],Attendance!$J1181) &gt; 0, VLOOKUP(Attendance!$G1181,FINALS_WEEK_FRIDAY_PERIOD_SCHEDULE[],2,TRUE),
       VLOOKUP(Attendance!$G1181,REGULAR_WEEK_SCHEDULE[[Friday]:[Period]],2,TRUE))))))))))</f>
        <v/>
      </c>
      <c r="J1181" s="41" t="str">
        <f t="shared" ca="1" si="59"/>
        <v/>
      </c>
      <c r="K1181" s="41" t="str">
        <f>IF($A1181 &lt;&gt; "",VLOOKUP($A1181,'Student reference sheet'!$A$2:$V$2329, 7,FALSE), "")</f>
        <v/>
      </c>
      <c r="L1181" s="30" t="str">
        <f>IF($A1181 ="", "", VLOOKUP($A1181, 'Student reference sheet'!$A$2:$Z$2603,23,FALSE))</f>
        <v/>
      </c>
      <c r="M1181" s="30" t="str">
        <f>IF($A1181 ="", "", VLOOKUP($A1181, 'Student reference sheet'!$A$2:$Z$2603,24,FALSE))</f>
        <v/>
      </c>
      <c r="N1181" s="30" t="str">
        <f>IF($A1181 ="", "", VLOOKUP($A1181, 'Student reference sheet'!$A$2:$Z$2603,26,FALSE))</f>
        <v/>
      </c>
      <c r="O1181" s="30" t="str">
        <f>IF($A1181 ="", "", VLOOKUP($A1181, 'Student reference sheet'!$A$2:$Z$2603,25,FALSE))</f>
        <v/>
      </c>
      <c r="P1181" s="39" t="str">
        <f>IF($A1181 = "", "", IF(OR(VLOOKUP($A1181,'Student reference sheet'!$A$2:$V$2400,8,FALSE) = "R",  VLOOKUP($A1181,'Student reference sheet'!$A$2:$V$2400,8,FALSE) = "L"), "X", ""))</f>
        <v/>
      </c>
      <c r="Q1181" s="39" t="str">
        <f>IF($A1181 ="", "", VLOOKUP($A1181, 'Student reference sheet'!$A$2:$V$2603,22,FALSE))</f>
        <v/>
      </c>
      <c r="R1181" s="39" t="str">
        <f>IF($A1181 &lt;&gt; "",VLOOKUP($A1181,'Student reference sheet'!$A$2:$V$2329, 5,FALSE), "")</f>
        <v/>
      </c>
      <c r="S1181" s="39" t="str">
        <f>IF($A1181 &lt;&gt; "",VLOOKUP($A1181,'Student reference sheet'!$A$2:$V$2329, 6,FALSE), "")</f>
        <v/>
      </c>
      <c r="T1181" s="30" t="str">
        <f>IF($A1181 = "","",
IF(VLOOKUP($A1181,'Student reference sheet'!$A$2:$V$2329, 10,FALSE) = "Y", "Hispanic",
IF(VLOOKUP($A1181,'Student reference sheet'!$A$2:$V$2329,11,FALSE) &lt;&gt; "",
IF(VLOOKUP($A1181,'Student reference sheet'!$A$2:$V$2329,11,FALSE) = "UNK", "Unknown", VLOOKUP(VALUE(VLOOKUP($A1181,'Student reference sheet'!$A$2:$V$2329,11,FALSE)),'Ethnicity Reference'!$A$2:$B$22,2,FALSE)),
IF(VLOOKUP($A1181,'Student reference sheet'!$A$2:$V$2329,9,FALSE) &lt;&gt; "", VLOOKUP(VALUE(VLOOKUP($A1181,'Student reference sheet'!$A$2:$V$2329,9,FALSE)),'Ethnicity Reference'!$A$2:$B$22,2,FALSE),"Unknown"))))</f>
        <v/>
      </c>
      <c r="U1181" s="35"/>
    </row>
    <row r="1182" spans="1:21" ht="15.75">
      <c r="A1182" s="47"/>
      <c r="B1182" s="33"/>
      <c r="C1182" s="39" t="str">
        <f>IF($A1182 &lt;&gt; "",VLOOKUP($A1182,'Student reference sheet'!$A$2:$V$2329, 3,FALSE), "")</f>
        <v/>
      </c>
      <c r="D1182" s="39" t="str">
        <f>IF($A1182 &lt;&gt; "",VLOOKUP($A1182,'Student reference sheet'!$A$2:$V$2329, 2,FALSE), "")</f>
        <v/>
      </c>
      <c r="E1182" s="35"/>
      <c r="F1182" s="34"/>
      <c r="G1182" s="40" t="str">
        <f t="shared" ca="1" si="57"/>
        <v/>
      </c>
      <c r="H1182" s="40" t="str">
        <f t="shared" ca="1" si="58"/>
        <v/>
      </c>
      <c r="I1182" s="36" t="str">
        <f>IF($A1182 = "", "",
IF(COUNTIF(MINIMUM_DAY_DATES[], Attendance!J1182) &gt; 0, VLOOKUP(Attendance!$G1182,MINIMUM_DAY_PERIOD_SCHEDULE[], 2,TRUE),
IF(COUNTIF(RALLY_DATES[], Attendance!J1182) &gt; 0, VLOOKUP(Attendance!$G1182,RALLY_PERIOD_SCHEDULE[], 2,TRUE),
IF(WEEKDAY(Attendance!$J1182) = 2,
       IF(COUNTIF(FINALS_WEEK_MONDAY_DATE[],Attendance!$J1182) &gt; 0, VLOOKUP(Attendance!$G1182,FINALS_WEEK_MONDAY_PERIOD_SCHEDULE[],2,TRUE),
       VLOOKUP(Attendance!$G1182,REGULAR_WEEK_SCHEDULE[],6,TRUE)),
IF(WEEKDAY($J1182) = 3,
       IF(COUNTIF(FINALS_WEEK_TUESDAY_DATE[],Attendance!$J1182) &gt; 0, VLOOKUP(Attendance!$G1182,FINALS_WEEK_TUESDAY_PERIOD_SCHEDULE[],2,TRUE),
       VLOOKUP(Attendance!$G1182,REGULAR_WEEK_SCHEDULE[[Tuesday]:[Period]],5,TRUE)),
IF(WEEKDAY(Attendance!$J1182) = 4,
        IF(COUNTIF(BLOCK_WEDNESDAY_DATES[],Attendance!$J1182) &gt; 0, VLOOKUP(Attendance!$G1182,BLOCK_WEDNESDAY_PERIOD_SCHEDULE[],2,TRUE),
        IF(COUNTIF(FINALS_WEEK_WEDNESDAY_DATE[],Attendance!$J1182) &gt; 0, VLOOKUP(Attendance!$G1182,FINALS_WEEK_WEDNESDAY_PERIOD_SCHEDULE[],2,TRUE),
       VLOOKUP(Attendance!$G1182,REGULAR_WEEK_SCHEDULE[[Wednesday]:[Period]],4,TRUE))),
IF(WEEKDAY($J1182) = 5,
       IF(COUNTIF(BLOCK_THURSDAY_DATES[],Attendance!$J1182) &gt; 0, VLOOKUP(Attendance!$G1182,BLOCK_THURSDAY_PERIOD_SCHEDULE[],2,TRUE),
       IF(COUNTIF(FINALS_WEEK_THURSDAY_DATE[],Attendance!$J1182) &gt; 0, VLOOKUP(Attendance!$G1182,FINALS_WEEK_THURSDAY_PERIOD_SCHEDULE[],2,TRUE),
       VLOOKUP(Attendance!$G1182,REGULAR_WEEK_SCHEDULE[[Thursday]:[Period]],3,TRUE))),
IF(WEEKDAY(Attendance!$J1182) = 6,
       IF(COUNTIF(FINALS_WEEK_FRIDAY_DATE[],Attendance!$J1182) &gt; 0, VLOOKUP(Attendance!$G1182,FINALS_WEEK_FRIDAY_PERIOD_SCHEDULE[],2,TRUE),
       VLOOKUP(Attendance!$G1182,REGULAR_WEEK_SCHEDULE[[Friday]:[Period]],2,TRUE))))))))))</f>
        <v/>
      </c>
      <c r="J1182" s="41" t="str">
        <f t="shared" ca="1" si="59"/>
        <v/>
      </c>
      <c r="K1182" s="41" t="str">
        <f>IF($A1182 &lt;&gt; "",VLOOKUP($A1182,'Student reference sheet'!$A$2:$V$2329, 7,FALSE), "")</f>
        <v/>
      </c>
      <c r="L1182" s="30" t="str">
        <f>IF($A1182 ="", "", VLOOKUP($A1182, 'Student reference sheet'!$A$2:$Z$2603,23,FALSE))</f>
        <v/>
      </c>
      <c r="M1182" s="30" t="str">
        <f>IF($A1182 ="", "", VLOOKUP($A1182, 'Student reference sheet'!$A$2:$Z$2603,24,FALSE))</f>
        <v/>
      </c>
      <c r="N1182" s="30" t="str">
        <f>IF($A1182 ="", "", VLOOKUP($A1182, 'Student reference sheet'!$A$2:$Z$2603,26,FALSE))</f>
        <v/>
      </c>
      <c r="O1182" s="30" t="str">
        <f>IF($A1182 ="", "", VLOOKUP($A1182, 'Student reference sheet'!$A$2:$Z$2603,25,FALSE))</f>
        <v/>
      </c>
      <c r="P1182" s="39" t="str">
        <f>IF($A1182 = "", "", IF(OR(VLOOKUP($A1182,'Student reference sheet'!$A$2:$V$2400,8,FALSE) = "R",  VLOOKUP($A1182,'Student reference sheet'!$A$2:$V$2400,8,FALSE) = "L"), "X", ""))</f>
        <v/>
      </c>
      <c r="Q1182" s="39" t="str">
        <f>IF($A1182 ="", "", VLOOKUP($A1182, 'Student reference sheet'!$A$2:$V$2603,22,FALSE))</f>
        <v/>
      </c>
      <c r="R1182" s="39" t="str">
        <f>IF($A1182 &lt;&gt; "",VLOOKUP($A1182,'Student reference sheet'!$A$2:$V$2329, 5,FALSE), "")</f>
        <v/>
      </c>
      <c r="S1182" s="39" t="str">
        <f>IF($A1182 &lt;&gt; "",VLOOKUP($A1182,'Student reference sheet'!$A$2:$V$2329, 6,FALSE), "")</f>
        <v/>
      </c>
      <c r="T1182" s="30" t="str">
        <f>IF($A1182 = "","",
IF(VLOOKUP($A1182,'Student reference sheet'!$A$2:$V$2329, 10,FALSE) = "Y", "Hispanic",
IF(VLOOKUP($A1182,'Student reference sheet'!$A$2:$V$2329,11,FALSE) &lt;&gt; "",
IF(VLOOKUP($A1182,'Student reference sheet'!$A$2:$V$2329,11,FALSE) = "UNK", "Unknown", VLOOKUP(VALUE(VLOOKUP($A1182,'Student reference sheet'!$A$2:$V$2329,11,FALSE)),'Ethnicity Reference'!$A$2:$B$22,2,FALSE)),
IF(VLOOKUP($A1182,'Student reference sheet'!$A$2:$V$2329,9,FALSE) &lt;&gt; "", VLOOKUP(VALUE(VLOOKUP($A1182,'Student reference sheet'!$A$2:$V$2329,9,FALSE)),'Ethnicity Reference'!$A$2:$B$22,2,FALSE),"Unknown"))))</f>
        <v/>
      </c>
      <c r="U1182" s="35"/>
    </row>
    <row r="1183" spans="1:21" ht="15.75">
      <c r="A1183" s="47"/>
      <c r="B1183" s="33"/>
      <c r="C1183" s="39" t="str">
        <f>IF($A1183 &lt;&gt; "",VLOOKUP($A1183,'Student reference sheet'!$A$2:$V$2329, 3,FALSE), "")</f>
        <v/>
      </c>
      <c r="D1183" s="39" t="str">
        <f>IF($A1183 &lt;&gt; "",VLOOKUP($A1183,'Student reference sheet'!$A$2:$V$2329, 2,FALSE), "")</f>
        <v/>
      </c>
      <c r="E1183" s="35"/>
      <c r="F1183" s="34"/>
      <c r="G1183" s="40" t="str">
        <f t="shared" ca="1" si="57"/>
        <v/>
      </c>
      <c r="H1183" s="40" t="str">
        <f t="shared" ca="1" si="58"/>
        <v/>
      </c>
      <c r="I1183" s="36" t="str">
        <f>IF($A1183 = "", "",
IF(COUNTIF(MINIMUM_DAY_DATES[], Attendance!J1183) &gt; 0, VLOOKUP(Attendance!$G1183,MINIMUM_DAY_PERIOD_SCHEDULE[], 2,TRUE),
IF(COUNTIF(RALLY_DATES[], Attendance!J1183) &gt; 0, VLOOKUP(Attendance!$G1183,RALLY_PERIOD_SCHEDULE[], 2,TRUE),
IF(WEEKDAY(Attendance!$J1183) = 2,
       IF(COUNTIF(FINALS_WEEK_MONDAY_DATE[],Attendance!$J1183) &gt; 0, VLOOKUP(Attendance!$G1183,FINALS_WEEK_MONDAY_PERIOD_SCHEDULE[],2,TRUE),
       VLOOKUP(Attendance!$G1183,REGULAR_WEEK_SCHEDULE[],6,TRUE)),
IF(WEEKDAY($J1183) = 3,
       IF(COUNTIF(FINALS_WEEK_TUESDAY_DATE[],Attendance!$J1183) &gt; 0, VLOOKUP(Attendance!$G1183,FINALS_WEEK_TUESDAY_PERIOD_SCHEDULE[],2,TRUE),
       VLOOKUP(Attendance!$G1183,REGULAR_WEEK_SCHEDULE[[Tuesday]:[Period]],5,TRUE)),
IF(WEEKDAY(Attendance!$J1183) = 4,
        IF(COUNTIF(BLOCK_WEDNESDAY_DATES[],Attendance!$J1183) &gt; 0, VLOOKUP(Attendance!$G1183,BLOCK_WEDNESDAY_PERIOD_SCHEDULE[],2,TRUE),
        IF(COUNTIF(FINALS_WEEK_WEDNESDAY_DATE[],Attendance!$J1183) &gt; 0, VLOOKUP(Attendance!$G1183,FINALS_WEEK_WEDNESDAY_PERIOD_SCHEDULE[],2,TRUE),
       VLOOKUP(Attendance!$G1183,REGULAR_WEEK_SCHEDULE[[Wednesday]:[Period]],4,TRUE))),
IF(WEEKDAY($J1183) = 5,
       IF(COUNTIF(BLOCK_THURSDAY_DATES[],Attendance!$J1183) &gt; 0, VLOOKUP(Attendance!$G1183,BLOCK_THURSDAY_PERIOD_SCHEDULE[],2,TRUE),
       IF(COUNTIF(FINALS_WEEK_THURSDAY_DATE[],Attendance!$J1183) &gt; 0, VLOOKUP(Attendance!$G1183,FINALS_WEEK_THURSDAY_PERIOD_SCHEDULE[],2,TRUE),
       VLOOKUP(Attendance!$G1183,REGULAR_WEEK_SCHEDULE[[Thursday]:[Period]],3,TRUE))),
IF(WEEKDAY(Attendance!$J1183) = 6,
       IF(COUNTIF(FINALS_WEEK_FRIDAY_DATE[],Attendance!$J1183) &gt; 0, VLOOKUP(Attendance!$G1183,FINALS_WEEK_FRIDAY_PERIOD_SCHEDULE[],2,TRUE),
       VLOOKUP(Attendance!$G1183,REGULAR_WEEK_SCHEDULE[[Friday]:[Period]],2,TRUE))))))))))</f>
        <v/>
      </c>
      <c r="J1183" s="41" t="str">
        <f t="shared" ca="1" si="59"/>
        <v/>
      </c>
      <c r="K1183" s="41" t="str">
        <f>IF($A1183 &lt;&gt; "",VLOOKUP($A1183,'Student reference sheet'!$A$2:$V$2329, 7,FALSE), "")</f>
        <v/>
      </c>
      <c r="L1183" s="30" t="str">
        <f>IF($A1183 ="", "", VLOOKUP($A1183, 'Student reference sheet'!$A$2:$Z$2603,23,FALSE))</f>
        <v/>
      </c>
      <c r="M1183" s="30" t="str">
        <f>IF($A1183 ="", "", VLOOKUP($A1183, 'Student reference sheet'!$A$2:$Z$2603,24,FALSE))</f>
        <v/>
      </c>
      <c r="N1183" s="30" t="str">
        <f>IF($A1183 ="", "", VLOOKUP($A1183, 'Student reference sheet'!$A$2:$Z$2603,26,FALSE))</f>
        <v/>
      </c>
      <c r="O1183" s="30" t="str">
        <f>IF($A1183 ="", "", VLOOKUP($A1183, 'Student reference sheet'!$A$2:$Z$2603,25,FALSE))</f>
        <v/>
      </c>
      <c r="P1183" s="39" t="str">
        <f>IF($A1183 = "", "", IF(OR(VLOOKUP($A1183,'Student reference sheet'!$A$2:$V$2400,8,FALSE) = "R",  VLOOKUP($A1183,'Student reference sheet'!$A$2:$V$2400,8,FALSE) = "L"), "X", ""))</f>
        <v/>
      </c>
      <c r="Q1183" s="39" t="str">
        <f>IF($A1183 ="", "", VLOOKUP($A1183, 'Student reference sheet'!$A$2:$V$2603,22,FALSE))</f>
        <v/>
      </c>
      <c r="R1183" s="39" t="str">
        <f>IF($A1183 &lt;&gt; "",VLOOKUP($A1183,'Student reference sheet'!$A$2:$V$2329, 5,FALSE), "")</f>
        <v/>
      </c>
      <c r="S1183" s="39" t="str">
        <f>IF($A1183 &lt;&gt; "",VLOOKUP($A1183,'Student reference sheet'!$A$2:$V$2329, 6,FALSE), "")</f>
        <v/>
      </c>
      <c r="T1183" s="30" t="str">
        <f>IF($A1183 = "","",
IF(VLOOKUP($A1183,'Student reference sheet'!$A$2:$V$2329, 10,FALSE) = "Y", "Hispanic",
IF(VLOOKUP($A1183,'Student reference sheet'!$A$2:$V$2329,11,FALSE) &lt;&gt; "",
IF(VLOOKUP($A1183,'Student reference sheet'!$A$2:$V$2329,11,FALSE) = "UNK", "Unknown", VLOOKUP(VALUE(VLOOKUP($A1183,'Student reference sheet'!$A$2:$V$2329,11,FALSE)),'Ethnicity Reference'!$A$2:$B$22,2,FALSE)),
IF(VLOOKUP($A1183,'Student reference sheet'!$A$2:$V$2329,9,FALSE) &lt;&gt; "", VLOOKUP(VALUE(VLOOKUP($A1183,'Student reference sheet'!$A$2:$V$2329,9,FALSE)),'Ethnicity Reference'!$A$2:$B$22,2,FALSE),"Unknown"))))</f>
        <v/>
      </c>
      <c r="U1183" s="35"/>
    </row>
    <row r="1184" spans="1:21" ht="15.75">
      <c r="A1184" s="47"/>
      <c r="B1184" s="33"/>
      <c r="C1184" s="39" t="str">
        <f>IF($A1184 &lt;&gt; "",VLOOKUP($A1184,'Student reference sheet'!$A$2:$V$2329, 3,FALSE), "")</f>
        <v/>
      </c>
      <c r="D1184" s="39" t="str">
        <f>IF($A1184 &lt;&gt; "",VLOOKUP($A1184,'Student reference sheet'!$A$2:$V$2329, 2,FALSE), "")</f>
        <v/>
      </c>
      <c r="E1184" s="35"/>
      <c r="F1184" s="34"/>
      <c r="G1184" s="40" t="str">
        <f t="shared" ca="1" si="57"/>
        <v/>
      </c>
      <c r="H1184" s="40" t="str">
        <f t="shared" ca="1" si="58"/>
        <v/>
      </c>
      <c r="I1184" s="36" t="str">
        <f>IF($A1184 = "", "",
IF(COUNTIF(MINIMUM_DAY_DATES[], Attendance!J1184) &gt; 0, VLOOKUP(Attendance!$G1184,MINIMUM_DAY_PERIOD_SCHEDULE[], 2,TRUE),
IF(COUNTIF(RALLY_DATES[], Attendance!J1184) &gt; 0, VLOOKUP(Attendance!$G1184,RALLY_PERIOD_SCHEDULE[], 2,TRUE),
IF(WEEKDAY(Attendance!$J1184) = 2,
       IF(COUNTIF(FINALS_WEEK_MONDAY_DATE[],Attendance!$J1184) &gt; 0, VLOOKUP(Attendance!$G1184,FINALS_WEEK_MONDAY_PERIOD_SCHEDULE[],2,TRUE),
       VLOOKUP(Attendance!$G1184,REGULAR_WEEK_SCHEDULE[],6,TRUE)),
IF(WEEKDAY($J1184) = 3,
       IF(COUNTIF(FINALS_WEEK_TUESDAY_DATE[],Attendance!$J1184) &gt; 0, VLOOKUP(Attendance!$G1184,FINALS_WEEK_TUESDAY_PERIOD_SCHEDULE[],2,TRUE),
       VLOOKUP(Attendance!$G1184,REGULAR_WEEK_SCHEDULE[[Tuesday]:[Period]],5,TRUE)),
IF(WEEKDAY(Attendance!$J1184) = 4,
        IF(COUNTIF(BLOCK_WEDNESDAY_DATES[],Attendance!$J1184) &gt; 0, VLOOKUP(Attendance!$G1184,BLOCK_WEDNESDAY_PERIOD_SCHEDULE[],2,TRUE),
        IF(COUNTIF(FINALS_WEEK_WEDNESDAY_DATE[],Attendance!$J1184) &gt; 0, VLOOKUP(Attendance!$G1184,FINALS_WEEK_WEDNESDAY_PERIOD_SCHEDULE[],2,TRUE),
       VLOOKUP(Attendance!$G1184,REGULAR_WEEK_SCHEDULE[[Wednesday]:[Period]],4,TRUE))),
IF(WEEKDAY($J1184) = 5,
       IF(COUNTIF(BLOCK_THURSDAY_DATES[],Attendance!$J1184) &gt; 0, VLOOKUP(Attendance!$G1184,BLOCK_THURSDAY_PERIOD_SCHEDULE[],2,TRUE),
       IF(COUNTIF(FINALS_WEEK_THURSDAY_DATE[],Attendance!$J1184) &gt; 0, VLOOKUP(Attendance!$G1184,FINALS_WEEK_THURSDAY_PERIOD_SCHEDULE[],2,TRUE),
       VLOOKUP(Attendance!$G1184,REGULAR_WEEK_SCHEDULE[[Thursday]:[Period]],3,TRUE))),
IF(WEEKDAY(Attendance!$J1184) = 6,
       IF(COUNTIF(FINALS_WEEK_FRIDAY_DATE[],Attendance!$J1184) &gt; 0, VLOOKUP(Attendance!$G1184,FINALS_WEEK_FRIDAY_PERIOD_SCHEDULE[],2,TRUE),
       VLOOKUP(Attendance!$G1184,REGULAR_WEEK_SCHEDULE[[Friday]:[Period]],2,TRUE))))))))))</f>
        <v/>
      </c>
      <c r="J1184" s="41" t="str">
        <f t="shared" ca="1" si="59"/>
        <v/>
      </c>
      <c r="K1184" s="41" t="str">
        <f>IF($A1184 &lt;&gt; "",VLOOKUP($A1184,'Student reference sheet'!$A$2:$V$2329, 7,FALSE), "")</f>
        <v/>
      </c>
      <c r="L1184" s="30" t="str">
        <f>IF($A1184 ="", "", VLOOKUP($A1184, 'Student reference sheet'!$A$2:$Z$2603,23,FALSE))</f>
        <v/>
      </c>
      <c r="M1184" s="30" t="str">
        <f>IF($A1184 ="", "", VLOOKUP($A1184, 'Student reference sheet'!$A$2:$Z$2603,24,FALSE))</f>
        <v/>
      </c>
      <c r="N1184" s="30" t="str">
        <f>IF($A1184 ="", "", VLOOKUP($A1184, 'Student reference sheet'!$A$2:$Z$2603,26,FALSE))</f>
        <v/>
      </c>
      <c r="O1184" s="30" t="str">
        <f>IF($A1184 ="", "", VLOOKUP($A1184, 'Student reference sheet'!$A$2:$Z$2603,25,FALSE))</f>
        <v/>
      </c>
      <c r="P1184" s="39" t="str">
        <f>IF($A1184 = "", "", IF(OR(VLOOKUP($A1184,'Student reference sheet'!$A$2:$V$2400,8,FALSE) = "R",  VLOOKUP($A1184,'Student reference sheet'!$A$2:$V$2400,8,FALSE) = "L"), "X", ""))</f>
        <v/>
      </c>
      <c r="Q1184" s="39" t="str">
        <f>IF($A1184 ="", "", VLOOKUP($A1184, 'Student reference sheet'!$A$2:$V$2603,22,FALSE))</f>
        <v/>
      </c>
      <c r="R1184" s="39" t="str">
        <f>IF($A1184 &lt;&gt; "",VLOOKUP($A1184,'Student reference sheet'!$A$2:$V$2329, 5,FALSE), "")</f>
        <v/>
      </c>
      <c r="S1184" s="39" t="str">
        <f>IF($A1184 &lt;&gt; "",VLOOKUP($A1184,'Student reference sheet'!$A$2:$V$2329, 6,FALSE), "")</f>
        <v/>
      </c>
      <c r="T1184" s="30" t="str">
        <f>IF($A1184 = "","",
IF(VLOOKUP($A1184,'Student reference sheet'!$A$2:$V$2329, 10,FALSE) = "Y", "Hispanic",
IF(VLOOKUP($A1184,'Student reference sheet'!$A$2:$V$2329,11,FALSE) &lt;&gt; "",
IF(VLOOKUP($A1184,'Student reference sheet'!$A$2:$V$2329,11,FALSE) = "UNK", "Unknown", VLOOKUP(VALUE(VLOOKUP($A1184,'Student reference sheet'!$A$2:$V$2329,11,FALSE)),'Ethnicity Reference'!$A$2:$B$22,2,FALSE)),
IF(VLOOKUP($A1184,'Student reference sheet'!$A$2:$V$2329,9,FALSE) &lt;&gt; "", VLOOKUP(VALUE(VLOOKUP($A1184,'Student reference sheet'!$A$2:$V$2329,9,FALSE)),'Ethnicity Reference'!$A$2:$B$22,2,FALSE),"Unknown"))))</f>
        <v/>
      </c>
      <c r="U1184" s="35"/>
    </row>
    <row r="1185" spans="1:21" ht="15.75">
      <c r="A1185" s="47"/>
      <c r="B1185" s="33"/>
      <c r="C1185" s="39" t="str">
        <f>IF($A1185 &lt;&gt; "",VLOOKUP($A1185,'Student reference sheet'!$A$2:$V$2329, 3,FALSE), "")</f>
        <v/>
      </c>
      <c r="D1185" s="39" t="str">
        <f>IF($A1185 &lt;&gt; "",VLOOKUP($A1185,'Student reference sheet'!$A$2:$V$2329, 2,FALSE), "")</f>
        <v/>
      </c>
      <c r="E1185" s="35"/>
      <c r="F1185" s="34"/>
      <c r="G1185" s="40" t="str">
        <f t="shared" ca="1" si="57"/>
        <v/>
      </c>
      <c r="H1185" s="40" t="str">
        <f t="shared" ca="1" si="58"/>
        <v/>
      </c>
      <c r="I1185" s="36" t="str">
        <f>IF($A1185 = "", "",
IF(COUNTIF(MINIMUM_DAY_DATES[], Attendance!J1185) &gt; 0, VLOOKUP(Attendance!$G1185,MINIMUM_DAY_PERIOD_SCHEDULE[], 2,TRUE),
IF(COUNTIF(RALLY_DATES[], Attendance!J1185) &gt; 0, VLOOKUP(Attendance!$G1185,RALLY_PERIOD_SCHEDULE[], 2,TRUE),
IF(WEEKDAY(Attendance!$J1185) = 2,
       IF(COUNTIF(FINALS_WEEK_MONDAY_DATE[],Attendance!$J1185) &gt; 0, VLOOKUP(Attendance!$G1185,FINALS_WEEK_MONDAY_PERIOD_SCHEDULE[],2,TRUE),
       VLOOKUP(Attendance!$G1185,REGULAR_WEEK_SCHEDULE[],6,TRUE)),
IF(WEEKDAY($J1185) = 3,
       IF(COUNTIF(FINALS_WEEK_TUESDAY_DATE[],Attendance!$J1185) &gt; 0, VLOOKUP(Attendance!$G1185,FINALS_WEEK_TUESDAY_PERIOD_SCHEDULE[],2,TRUE),
       VLOOKUP(Attendance!$G1185,REGULAR_WEEK_SCHEDULE[[Tuesday]:[Period]],5,TRUE)),
IF(WEEKDAY(Attendance!$J1185) = 4,
        IF(COUNTIF(BLOCK_WEDNESDAY_DATES[],Attendance!$J1185) &gt; 0, VLOOKUP(Attendance!$G1185,BLOCK_WEDNESDAY_PERIOD_SCHEDULE[],2,TRUE),
        IF(COUNTIF(FINALS_WEEK_WEDNESDAY_DATE[],Attendance!$J1185) &gt; 0, VLOOKUP(Attendance!$G1185,FINALS_WEEK_WEDNESDAY_PERIOD_SCHEDULE[],2,TRUE),
       VLOOKUP(Attendance!$G1185,REGULAR_WEEK_SCHEDULE[[Wednesday]:[Period]],4,TRUE))),
IF(WEEKDAY($J1185) = 5,
       IF(COUNTIF(BLOCK_THURSDAY_DATES[],Attendance!$J1185) &gt; 0, VLOOKUP(Attendance!$G1185,BLOCK_THURSDAY_PERIOD_SCHEDULE[],2,TRUE),
       IF(COUNTIF(FINALS_WEEK_THURSDAY_DATE[],Attendance!$J1185) &gt; 0, VLOOKUP(Attendance!$G1185,FINALS_WEEK_THURSDAY_PERIOD_SCHEDULE[],2,TRUE),
       VLOOKUP(Attendance!$G1185,REGULAR_WEEK_SCHEDULE[[Thursday]:[Period]],3,TRUE))),
IF(WEEKDAY(Attendance!$J1185) = 6,
       IF(COUNTIF(FINALS_WEEK_FRIDAY_DATE[],Attendance!$J1185) &gt; 0, VLOOKUP(Attendance!$G1185,FINALS_WEEK_FRIDAY_PERIOD_SCHEDULE[],2,TRUE),
       VLOOKUP(Attendance!$G1185,REGULAR_WEEK_SCHEDULE[[Friday]:[Period]],2,TRUE))))))))))</f>
        <v/>
      </c>
      <c r="J1185" s="41" t="str">
        <f t="shared" ca="1" si="59"/>
        <v/>
      </c>
      <c r="K1185" s="41" t="str">
        <f>IF($A1185 &lt;&gt; "",VLOOKUP($A1185,'Student reference sheet'!$A$2:$V$2329, 7,FALSE), "")</f>
        <v/>
      </c>
      <c r="L1185" s="30" t="str">
        <f>IF($A1185 ="", "", VLOOKUP($A1185, 'Student reference sheet'!$A$2:$Z$2603,23,FALSE))</f>
        <v/>
      </c>
      <c r="M1185" s="30" t="str">
        <f>IF($A1185 ="", "", VLOOKUP($A1185, 'Student reference sheet'!$A$2:$Z$2603,24,FALSE))</f>
        <v/>
      </c>
      <c r="N1185" s="30" t="str">
        <f>IF($A1185 ="", "", VLOOKUP($A1185, 'Student reference sheet'!$A$2:$Z$2603,26,FALSE))</f>
        <v/>
      </c>
      <c r="O1185" s="30" t="str">
        <f>IF($A1185 ="", "", VLOOKUP($A1185, 'Student reference sheet'!$A$2:$Z$2603,25,FALSE))</f>
        <v/>
      </c>
      <c r="P1185" s="39" t="str">
        <f>IF($A1185 = "", "", IF(OR(VLOOKUP($A1185,'Student reference sheet'!$A$2:$V$2400,8,FALSE) = "R",  VLOOKUP($A1185,'Student reference sheet'!$A$2:$V$2400,8,FALSE) = "L"), "X", ""))</f>
        <v/>
      </c>
      <c r="Q1185" s="39" t="str">
        <f>IF($A1185 ="", "", VLOOKUP($A1185, 'Student reference sheet'!$A$2:$V$2603,22,FALSE))</f>
        <v/>
      </c>
      <c r="R1185" s="39" t="str">
        <f>IF($A1185 &lt;&gt; "",VLOOKUP($A1185,'Student reference sheet'!$A$2:$V$2329, 5,FALSE), "")</f>
        <v/>
      </c>
      <c r="S1185" s="39" t="str">
        <f>IF($A1185 &lt;&gt; "",VLOOKUP($A1185,'Student reference sheet'!$A$2:$V$2329, 6,FALSE), "")</f>
        <v/>
      </c>
      <c r="T1185" s="30" t="str">
        <f>IF($A1185 = "","",
IF(VLOOKUP($A1185,'Student reference sheet'!$A$2:$V$2329, 10,FALSE) = "Y", "Hispanic",
IF(VLOOKUP($A1185,'Student reference sheet'!$A$2:$V$2329,11,FALSE) &lt;&gt; "",
IF(VLOOKUP($A1185,'Student reference sheet'!$A$2:$V$2329,11,FALSE) = "UNK", "Unknown", VLOOKUP(VALUE(VLOOKUP($A1185,'Student reference sheet'!$A$2:$V$2329,11,FALSE)),'Ethnicity Reference'!$A$2:$B$22,2,FALSE)),
IF(VLOOKUP($A1185,'Student reference sheet'!$A$2:$V$2329,9,FALSE) &lt;&gt; "", VLOOKUP(VALUE(VLOOKUP($A1185,'Student reference sheet'!$A$2:$V$2329,9,FALSE)),'Ethnicity Reference'!$A$2:$B$22,2,FALSE),"Unknown"))))</f>
        <v/>
      </c>
      <c r="U1185" s="35"/>
    </row>
    <row r="1186" spans="1:21" ht="15.75">
      <c r="A1186" s="47"/>
      <c r="B1186" s="33"/>
      <c r="C1186" s="39" t="str">
        <f>IF($A1186 &lt;&gt; "",VLOOKUP($A1186,'Student reference sheet'!$A$2:$V$2329, 3,FALSE), "")</f>
        <v/>
      </c>
      <c r="D1186" s="39" t="str">
        <f>IF($A1186 &lt;&gt; "",VLOOKUP($A1186,'Student reference sheet'!$A$2:$V$2329, 2,FALSE), "")</f>
        <v/>
      </c>
      <c r="E1186" s="35"/>
      <c r="F1186" s="34"/>
      <c r="G1186" s="40" t="str">
        <f t="shared" ca="1" si="57"/>
        <v/>
      </c>
      <c r="H1186" s="40" t="str">
        <f t="shared" ca="1" si="58"/>
        <v/>
      </c>
      <c r="I1186" s="36" t="str">
        <f>IF($A1186 = "", "",
IF(COUNTIF(MINIMUM_DAY_DATES[], Attendance!J1186) &gt; 0, VLOOKUP(Attendance!$G1186,MINIMUM_DAY_PERIOD_SCHEDULE[], 2,TRUE),
IF(COUNTIF(RALLY_DATES[], Attendance!J1186) &gt; 0, VLOOKUP(Attendance!$G1186,RALLY_PERIOD_SCHEDULE[], 2,TRUE),
IF(WEEKDAY(Attendance!$J1186) = 2,
       IF(COUNTIF(FINALS_WEEK_MONDAY_DATE[],Attendance!$J1186) &gt; 0, VLOOKUP(Attendance!$G1186,FINALS_WEEK_MONDAY_PERIOD_SCHEDULE[],2,TRUE),
       VLOOKUP(Attendance!$G1186,REGULAR_WEEK_SCHEDULE[],6,TRUE)),
IF(WEEKDAY($J1186) = 3,
       IF(COUNTIF(FINALS_WEEK_TUESDAY_DATE[],Attendance!$J1186) &gt; 0, VLOOKUP(Attendance!$G1186,FINALS_WEEK_TUESDAY_PERIOD_SCHEDULE[],2,TRUE),
       VLOOKUP(Attendance!$G1186,REGULAR_WEEK_SCHEDULE[[Tuesday]:[Period]],5,TRUE)),
IF(WEEKDAY(Attendance!$J1186) = 4,
        IF(COUNTIF(BLOCK_WEDNESDAY_DATES[],Attendance!$J1186) &gt; 0, VLOOKUP(Attendance!$G1186,BLOCK_WEDNESDAY_PERIOD_SCHEDULE[],2,TRUE),
        IF(COUNTIF(FINALS_WEEK_WEDNESDAY_DATE[],Attendance!$J1186) &gt; 0, VLOOKUP(Attendance!$G1186,FINALS_WEEK_WEDNESDAY_PERIOD_SCHEDULE[],2,TRUE),
       VLOOKUP(Attendance!$G1186,REGULAR_WEEK_SCHEDULE[[Wednesday]:[Period]],4,TRUE))),
IF(WEEKDAY($J1186) = 5,
       IF(COUNTIF(BLOCK_THURSDAY_DATES[],Attendance!$J1186) &gt; 0, VLOOKUP(Attendance!$G1186,BLOCK_THURSDAY_PERIOD_SCHEDULE[],2,TRUE),
       IF(COUNTIF(FINALS_WEEK_THURSDAY_DATE[],Attendance!$J1186) &gt; 0, VLOOKUP(Attendance!$G1186,FINALS_WEEK_THURSDAY_PERIOD_SCHEDULE[],2,TRUE),
       VLOOKUP(Attendance!$G1186,REGULAR_WEEK_SCHEDULE[[Thursday]:[Period]],3,TRUE))),
IF(WEEKDAY(Attendance!$J1186) = 6,
       IF(COUNTIF(FINALS_WEEK_FRIDAY_DATE[],Attendance!$J1186) &gt; 0, VLOOKUP(Attendance!$G1186,FINALS_WEEK_FRIDAY_PERIOD_SCHEDULE[],2,TRUE),
       VLOOKUP(Attendance!$G1186,REGULAR_WEEK_SCHEDULE[[Friday]:[Period]],2,TRUE))))))))))</f>
        <v/>
      </c>
      <c r="J1186" s="41" t="str">
        <f t="shared" ca="1" si="59"/>
        <v/>
      </c>
      <c r="K1186" s="41" t="str">
        <f>IF($A1186 &lt;&gt; "",VLOOKUP($A1186,'Student reference sheet'!$A$2:$V$2329, 7,FALSE), "")</f>
        <v/>
      </c>
      <c r="L1186" s="30" t="str">
        <f>IF($A1186 ="", "", VLOOKUP($A1186, 'Student reference sheet'!$A$2:$Z$2603,23,FALSE))</f>
        <v/>
      </c>
      <c r="M1186" s="30" t="str">
        <f>IF($A1186 ="", "", VLOOKUP($A1186, 'Student reference sheet'!$A$2:$Z$2603,24,FALSE))</f>
        <v/>
      </c>
      <c r="N1186" s="30" t="str">
        <f>IF($A1186 ="", "", VLOOKUP($A1186, 'Student reference sheet'!$A$2:$Z$2603,26,FALSE))</f>
        <v/>
      </c>
      <c r="O1186" s="30" t="str">
        <f>IF($A1186 ="", "", VLOOKUP($A1186, 'Student reference sheet'!$A$2:$Z$2603,25,FALSE))</f>
        <v/>
      </c>
      <c r="P1186" s="39" t="str">
        <f>IF($A1186 = "", "", IF(OR(VLOOKUP($A1186,'Student reference sheet'!$A$2:$V$2400,8,FALSE) = "R",  VLOOKUP($A1186,'Student reference sheet'!$A$2:$V$2400,8,FALSE) = "L"), "X", ""))</f>
        <v/>
      </c>
      <c r="Q1186" s="39" t="str">
        <f>IF($A1186 ="", "", VLOOKUP($A1186, 'Student reference sheet'!$A$2:$V$2603,22,FALSE))</f>
        <v/>
      </c>
      <c r="R1186" s="39" t="str">
        <f>IF($A1186 &lt;&gt; "",VLOOKUP($A1186,'Student reference sheet'!$A$2:$V$2329, 5,FALSE), "")</f>
        <v/>
      </c>
      <c r="S1186" s="39" t="str">
        <f>IF($A1186 &lt;&gt; "",VLOOKUP($A1186,'Student reference sheet'!$A$2:$V$2329, 6,FALSE), "")</f>
        <v/>
      </c>
      <c r="T1186" s="30" t="str">
        <f>IF($A1186 = "","",
IF(VLOOKUP($A1186,'Student reference sheet'!$A$2:$V$2329, 10,FALSE) = "Y", "Hispanic",
IF(VLOOKUP($A1186,'Student reference sheet'!$A$2:$V$2329,11,FALSE) &lt;&gt; "",
IF(VLOOKUP($A1186,'Student reference sheet'!$A$2:$V$2329,11,FALSE) = "UNK", "Unknown", VLOOKUP(VALUE(VLOOKUP($A1186,'Student reference sheet'!$A$2:$V$2329,11,FALSE)),'Ethnicity Reference'!$A$2:$B$22,2,FALSE)),
IF(VLOOKUP($A1186,'Student reference sheet'!$A$2:$V$2329,9,FALSE) &lt;&gt; "", VLOOKUP(VALUE(VLOOKUP($A1186,'Student reference sheet'!$A$2:$V$2329,9,FALSE)),'Ethnicity Reference'!$A$2:$B$22,2,FALSE),"Unknown"))))</f>
        <v/>
      </c>
      <c r="U1186" s="35"/>
    </row>
    <row r="1187" spans="1:21" ht="15.75">
      <c r="A1187" s="47"/>
      <c r="B1187" s="33"/>
      <c r="C1187" s="39" t="str">
        <f>IF($A1187 &lt;&gt; "",VLOOKUP($A1187,'Student reference sheet'!$A$2:$V$2329, 3,FALSE), "")</f>
        <v/>
      </c>
      <c r="D1187" s="39" t="str">
        <f>IF($A1187 &lt;&gt; "",VLOOKUP($A1187,'Student reference sheet'!$A$2:$V$2329, 2,FALSE), "")</f>
        <v/>
      </c>
      <c r="E1187" s="35"/>
      <c r="F1187" s="34"/>
      <c r="G1187" s="40" t="str">
        <f t="shared" ca="1" si="57"/>
        <v/>
      </c>
      <c r="H1187" s="40" t="str">
        <f t="shared" ca="1" si="58"/>
        <v/>
      </c>
      <c r="I1187" s="36" t="str">
        <f>IF($A1187 = "", "",
IF(COUNTIF(MINIMUM_DAY_DATES[], Attendance!J1187) &gt; 0, VLOOKUP(Attendance!$G1187,MINIMUM_DAY_PERIOD_SCHEDULE[], 2,TRUE),
IF(COUNTIF(RALLY_DATES[], Attendance!J1187) &gt; 0, VLOOKUP(Attendance!$G1187,RALLY_PERIOD_SCHEDULE[], 2,TRUE),
IF(WEEKDAY(Attendance!$J1187) = 2,
       IF(COUNTIF(FINALS_WEEK_MONDAY_DATE[],Attendance!$J1187) &gt; 0, VLOOKUP(Attendance!$G1187,FINALS_WEEK_MONDAY_PERIOD_SCHEDULE[],2,TRUE),
       VLOOKUP(Attendance!$G1187,REGULAR_WEEK_SCHEDULE[],6,TRUE)),
IF(WEEKDAY($J1187) = 3,
       IF(COUNTIF(FINALS_WEEK_TUESDAY_DATE[],Attendance!$J1187) &gt; 0, VLOOKUP(Attendance!$G1187,FINALS_WEEK_TUESDAY_PERIOD_SCHEDULE[],2,TRUE),
       VLOOKUP(Attendance!$G1187,REGULAR_WEEK_SCHEDULE[[Tuesday]:[Period]],5,TRUE)),
IF(WEEKDAY(Attendance!$J1187) = 4,
        IF(COUNTIF(BLOCK_WEDNESDAY_DATES[],Attendance!$J1187) &gt; 0, VLOOKUP(Attendance!$G1187,BLOCK_WEDNESDAY_PERIOD_SCHEDULE[],2,TRUE),
        IF(COUNTIF(FINALS_WEEK_WEDNESDAY_DATE[],Attendance!$J1187) &gt; 0, VLOOKUP(Attendance!$G1187,FINALS_WEEK_WEDNESDAY_PERIOD_SCHEDULE[],2,TRUE),
       VLOOKUP(Attendance!$G1187,REGULAR_WEEK_SCHEDULE[[Wednesday]:[Period]],4,TRUE))),
IF(WEEKDAY($J1187) = 5,
       IF(COUNTIF(BLOCK_THURSDAY_DATES[],Attendance!$J1187) &gt; 0, VLOOKUP(Attendance!$G1187,BLOCK_THURSDAY_PERIOD_SCHEDULE[],2,TRUE),
       IF(COUNTIF(FINALS_WEEK_THURSDAY_DATE[],Attendance!$J1187) &gt; 0, VLOOKUP(Attendance!$G1187,FINALS_WEEK_THURSDAY_PERIOD_SCHEDULE[],2,TRUE),
       VLOOKUP(Attendance!$G1187,REGULAR_WEEK_SCHEDULE[[Thursday]:[Period]],3,TRUE))),
IF(WEEKDAY(Attendance!$J1187) = 6,
       IF(COUNTIF(FINALS_WEEK_FRIDAY_DATE[],Attendance!$J1187) &gt; 0, VLOOKUP(Attendance!$G1187,FINALS_WEEK_FRIDAY_PERIOD_SCHEDULE[],2,TRUE),
       VLOOKUP(Attendance!$G1187,REGULAR_WEEK_SCHEDULE[[Friday]:[Period]],2,TRUE))))))))))</f>
        <v/>
      </c>
      <c r="J1187" s="41" t="str">
        <f t="shared" ca="1" si="59"/>
        <v/>
      </c>
      <c r="K1187" s="41" t="str">
        <f>IF($A1187 &lt;&gt; "",VLOOKUP($A1187,'Student reference sheet'!$A$2:$V$2329, 7,FALSE), "")</f>
        <v/>
      </c>
      <c r="L1187" s="30" t="str">
        <f>IF($A1187 ="", "", VLOOKUP($A1187, 'Student reference sheet'!$A$2:$Z$2603,23,FALSE))</f>
        <v/>
      </c>
      <c r="M1187" s="30" t="str">
        <f>IF($A1187 ="", "", VLOOKUP($A1187, 'Student reference sheet'!$A$2:$Z$2603,24,FALSE))</f>
        <v/>
      </c>
      <c r="N1187" s="30" t="str">
        <f>IF($A1187 ="", "", VLOOKUP($A1187, 'Student reference sheet'!$A$2:$Z$2603,26,FALSE))</f>
        <v/>
      </c>
      <c r="O1187" s="30" t="str">
        <f>IF($A1187 ="", "", VLOOKUP($A1187, 'Student reference sheet'!$A$2:$Z$2603,25,FALSE))</f>
        <v/>
      </c>
      <c r="P1187" s="39" t="str">
        <f>IF($A1187 = "", "", IF(OR(VLOOKUP($A1187,'Student reference sheet'!$A$2:$V$2400,8,FALSE) = "R",  VLOOKUP($A1187,'Student reference sheet'!$A$2:$V$2400,8,FALSE) = "L"), "X", ""))</f>
        <v/>
      </c>
      <c r="Q1187" s="39" t="str">
        <f>IF($A1187 ="", "", VLOOKUP($A1187, 'Student reference sheet'!$A$2:$V$2603,22,FALSE))</f>
        <v/>
      </c>
      <c r="R1187" s="39" t="str">
        <f>IF($A1187 &lt;&gt; "",VLOOKUP($A1187,'Student reference sheet'!$A$2:$V$2329, 5,FALSE), "")</f>
        <v/>
      </c>
      <c r="S1187" s="39" t="str">
        <f>IF($A1187 &lt;&gt; "",VLOOKUP($A1187,'Student reference sheet'!$A$2:$V$2329, 6,FALSE), "")</f>
        <v/>
      </c>
      <c r="T1187" s="30" t="str">
        <f>IF($A1187 = "","",
IF(VLOOKUP($A1187,'Student reference sheet'!$A$2:$V$2329, 10,FALSE) = "Y", "Hispanic",
IF(VLOOKUP($A1187,'Student reference sheet'!$A$2:$V$2329,11,FALSE) &lt;&gt; "",
IF(VLOOKUP($A1187,'Student reference sheet'!$A$2:$V$2329,11,FALSE) = "UNK", "Unknown", VLOOKUP(VALUE(VLOOKUP($A1187,'Student reference sheet'!$A$2:$V$2329,11,FALSE)),'Ethnicity Reference'!$A$2:$B$22,2,FALSE)),
IF(VLOOKUP($A1187,'Student reference sheet'!$A$2:$V$2329,9,FALSE) &lt;&gt; "", VLOOKUP(VALUE(VLOOKUP($A1187,'Student reference sheet'!$A$2:$V$2329,9,FALSE)),'Ethnicity Reference'!$A$2:$B$22,2,FALSE),"Unknown"))))</f>
        <v/>
      </c>
      <c r="U1187" s="35"/>
    </row>
    <row r="1188" spans="1:21" ht="15.75">
      <c r="A1188" s="47"/>
      <c r="B1188" s="33"/>
      <c r="C1188" s="39" t="str">
        <f>IF($A1188 &lt;&gt; "",VLOOKUP($A1188,'Student reference sheet'!$A$2:$V$2329, 3,FALSE), "")</f>
        <v/>
      </c>
      <c r="D1188" s="39" t="str">
        <f>IF($A1188 &lt;&gt; "",VLOOKUP($A1188,'Student reference sheet'!$A$2:$V$2329, 2,FALSE), "")</f>
        <v/>
      </c>
      <c r="E1188" s="35"/>
      <c r="F1188" s="34"/>
      <c r="G1188" s="40" t="str">
        <f t="shared" ca="1" si="57"/>
        <v/>
      </c>
      <c r="H1188" s="40" t="str">
        <f t="shared" ca="1" si="58"/>
        <v/>
      </c>
      <c r="I1188" s="36" t="str">
        <f>IF($A1188 = "", "",
IF(COUNTIF(MINIMUM_DAY_DATES[], Attendance!J1188) &gt; 0, VLOOKUP(Attendance!$G1188,MINIMUM_DAY_PERIOD_SCHEDULE[], 2,TRUE),
IF(COUNTIF(RALLY_DATES[], Attendance!J1188) &gt; 0, VLOOKUP(Attendance!$G1188,RALLY_PERIOD_SCHEDULE[], 2,TRUE),
IF(WEEKDAY(Attendance!$J1188) = 2,
       IF(COUNTIF(FINALS_WEEK_MONDAY_DATE[],Attendance!$J1188) &gt; 0, VLOOKUP(Attendance!$G1188,FINALS_WEEK_MONDAY_PERIOD_SCHEDULE[],2,TRUE),
       VLOOKUP(Attendance!$G1188,REGULAR_WEEK_SCHEDULE[],6,TRUE)),
IF(WEEKDAY($J1188) = 3,
       IF(COUNTIF(FINALS_WEEK_TUESDAY_DATE[],Attendance!$J1188) &gt; 0, VLOOKUP(Attendance!$G1188,FINALS_WEEK_TUESDAY_PERIOD_SCHEDULE[],2,TRUE),
       VLOOKUP(Attendance!$G1188,REGULAR_WEEK_SCHEDULE[[Tuesday]:[Period]],5,TRUE)),
IF(WEEKDAY(Attendance!$J1188) = 4,
        IF(COUNTIF(BLOCK_WEDNESDAY_DATES[],Attendance!$J1188) &gt; 0, VLOOKUP(Attendance!$G1188,BLOCK_WEDNESDAY_PERIOD_SCHEDULE[],2,TRUE),
        IF(COUNTIF(FINALS_WEEK_WEDNESDAY_DATE[],Attendance!$J1188) &gt; 0, VLOOKUP(Attendance!$G1188,FINALS_WEEK_WEDNESDAY_PERIOD_SCHEDULE[],2,TRUE),
       VLOOKUP(Attendance!$G1188,REGULAR_WEEK_SCHEDULE[[Wednesday]:[Period]],4,TRUE))),
IF(WEEKDAY($J1188) = 5,
       IF(COUNTIF(BLOCK_THURSDAY_DATES[],Attendance!$J1188) &gt; 0, VLOOKUP(Attendance!$G1188,BLOCK_THURSDAY_PERIOD_SCHEDULE[],2,TRUE),
       IF(COUNTIF(FINALS_WEEK_THURSDAY_DATE[],Attendance!$J1188) &gt; 0, VLOOKUP(Attendance!$G1188,FINALS_WEEK_THURSDAY_PERIOD_SCHEDULE[],2,TRUE),
       VLOOKUP(Attendance!$G1188,REGULAR_WEEK_SCHEDULE[[Thursday]:[Period]],3,TRUE))),
IF(WEEKDAY(Attendance!$J1188) = 6,
       IF(COUNTIF(FINALS_WEEK_FRIDAY_DATE[],Attendance!$J1188) &gt; 0, VLOOKUP(Attendance!$G1188,FINALS_WEEK_FRIDAY_PERIOD_SCHEDULE[],2,TRUE),
       VLOOKUP(Attendance!$G1188,REGULAR_WEEK_SCHEDULE[[Friday]:[Period]],2,TRUE))))))))))</f>
        <v/>
      </c>
      <c r="J1188" s="41" t="str">
        <f t="shared" ca="1" si="59"/>
        <v/>
      </c>
      <c r="K1188" s="41" t="str">
        <f>IF($A1188 &lt;&gt; "",VLOOKUP($A1188,'Student reference sheet'!$A$2:$V$2329, 7,FALSE), "")</f>
        <v/>
      </c>
      <c r="L1188" s="30" t="str">
        <f>IF($A1188 ="", "", VLOOKUP($A1188, 'Student reference sheet'!$A$2:$Z$2603,23,FALSE))</f>
        <v/>
      </c>
      <c r="M1188" s="30" t="str">
        <f>IF($A1188 ="", "", VLOOKUP($A1188, 'Student reference sheet'!$A$2:$Z$2603,24,FALSE))</f>
        <v/>
      </c>
      <c r="N1188" s="30" t="str">
        <f>IF($A1188 ="", "", VLOOKUP($A1188, 'Student reference sheet'!$A$2:$Z$2603,26,FALSE))</f>
        <v/>
      </c>
      <c r="O1188" s="30" t="str">
        <f>IF($A1188 ="", "", VLOOKUP($A1188, 'Student reference sheet'!$A$2:$Z$2603,25,FALSE))</f>
        <v/>
      </c>
      <c r="P1188" s="39" t="str">
        <f>IF($A1188 = "", "", IF(OR(VLOOKUP($A1188,'Student reference sheet'!$A$2:$V$2400,8,FALSE) = "R",  VLOOKUP($A1188,'Student reference sheet'!$A$2:$V$2400,8,FALSE) = "L"), "X", ""))</f>
        <v/>
      </c>
      <c r="Q1188" s="39" t="str">
        <f>IF($A1188 ="", "", VLOOKUP($A1188, 'Student reference sheet'!$A$2:$V$2603,22,FALSE))</f>
        <v/>
      </c>
      <c r="R1188" s="39" t="str">
        <f>IF($A1188 &lt;&gt; "",VLOOKUP($A1188,'Student reference sheet'!$A$2:$V$2329, 5,FALSE), "")</f>
        <v/>
      </c>
      <c r="S1188" s="39" t="str">
        <f>IF($A1188 &lt;&gt; "",VLOOKUP($A1188,'Student reference sheet'!$A$2:$V$2329, 6,FALSE), "")</f>
        <v/>
      </c>
      <c r="T1188" s="30" t="str">
        <f>IF($A1188 = "","",
IF(VLOOKUP($A1188,'Student reference sheet'!$A$2:$V$2329, 10,FALSE) = "Y", "Hispanic",
IF(VLOOKUP($A1188,'Student reference sheet'!$A$2:$V$2329,11,FALSE) &lt;&gt; "",
IF(VLOOKUP($A1188,'Student reference sheet'!$A$2:$V$2329,11,FALSE) = "UNK", "Unknown", VLOOKUP(VALUE(VLOOKUP($A1188,'Student reference sheet'!$A$2:$V$2329,11,FALSE)),'Ethnicity Reference'!$A$2:$B$22,2,FALSE)),
IF(VLOOKUP($A1188,'Student reference sheet'!$A$2:$V$2329,9,FALSE) &lt;&gt; "", VLOOKUP(VALUE(VLOOKUP($A1188,'Student reference sheet'!$A$2:$V$2329,9,FALSE)),'Ethnicity Reference'!$A$2:$B$22,2,FALSE),"Unknown"))))</f>
        <v/>
      </c>
      <c r="U1188" s="35"/>
    </row>
    <row r="1189" spans="1:21" ht="15.75">
      <c r="A1189" s="47"/>
      <c r="B1189" s="33"/>
      <c r="C1189" s="39" t="str">
        <f>IF($A1189 &lt;&gt; "",VLOOKUP($A1189,'Student reference sheet'!$A$2:$V$2329, 3,FALSE), "")</f>
        <v/>
      </c>
      <c r="D1189" s="39" t="str">
        <f>IF($A1189 &lt;&gt; "",VLOOKUP($A1189,'Student reference sheet'!$A$2:$V$2329, 2,FALSE), "")</f>
        <v/>
      </c>
      <c r="E1189" s="35"/>
      <c r="F1189" s="34"/>
      <c r="G1189" s="40" t="str">
        <f t="shared" ca="1" si="57"/>
        <v/>
      </c>
      <c r="H1189" s="40" t="str">
        <f t="shared" ca="1" si="58"/>
        <v/>
      </c>
      <c r="I1189" s="36" t="str">
        <f>IF($A1189 = "", "",
IF(COUNTIF(MINIMUM_DAY_DATES[], Attendance!J1189) &gt; 0, VLOOKUP(Attendance!$G1189,MINIMUM_DAY_PERIOD_SCHEDULE[], 2,TRUE),
IF(COUNTIF(RALLY_DATES[], Attendance!J1189) &gt; 0, VLOOKUP(Attendance!$G1189,RALLY_PERIOD_SCHEDULE[], 2,TRUE),
IF(WEEKDAY(Attendance!$J1189) = 2,
       IF(COUNTIF(FINALS_WEEK_MONDAY_DATE[],Attendance!$J1189) &gt; 0, VLOOKUP(Attendance!$G1189,FINALS_WEEK_MONDAY_PERIOD_SCHEDULE[],2,TRUE),
       VLOOKUP(Attendance!$G1189,REGULAR_WEEK_SCHEDULE[],6,TRUE)),
IF(WEEKDAY($J1189) = 3,
       IF(COUNTIF(FINALS_WEEK_TUESDAY_DATE[],Attendance!$J1189) &gt; 0, VLOOKUP(Attendance!$G1189,FINALS_WEEK_TUESDAY_PERIOD_SCHEDULE[],2,TRUE),
       VLOOKUP(Attendance!$G1189,REGULAR_WEEK_SCHEDULE[[Tuesday]:[Period]],5,TRUE)),
IF(WEEKDAY(Attendance!$J1189) = 4,
        IF(COUNTIF(BLOCK_WEDNESDAY_DATES[],Attendance!$J1189) &gt; 0, VLOOKUP(Attendance!$G1189,BLOCK_WEDNESDAY_PERIOD_SCHEDULE[],2,TRUE),
        IF(COUNTIF(FINALS_WEEK_WEDNESDAY_DATE[],Attendance!$J1189) &gt; 0, VLOOKUP(Attendance!$G1189,FINALS_WEEK_WEDNESDAY_PERIOD_SCHEDULE[],2,TRUE),
       VLOOKUP(Attendance!$G1189,REGULAR_WEEK_SCHEDULE[[Wednesday]:[Period]],4,TRUE))),
IF(WEEKDAY($J1189) = 5,
       IF(COUNTIF(BLOCK_THURSDAY_DATES[],Attendance!$J1189) &gt; 0, VLOOKUP(Attendance!$G1189,BLOCK_THURSDAY_PERIOD_SCHEDULE[],2,TRUE),
       IF(COUNTIF(FINALS_WEEK_THURSDAY_DATE[],Attendance!$J1189) &gt; 0, VLOOKUP(Attendance!$G1189,FINALS_WEEK_THURSDAY_PERIOD_SCHEDULE[],2,TRUE),
       VLOOKUP(Attendance!$G1189,REGULAR_WEEK_SCHEDULE[[Thursday]:[Period]],3,TRUE))),
IF(WEEKDAY(Attendance!$J1189) = 6,
       IF(COUNTIF(FINALS_WEEK_FRIDAY_DATE[],Attendance!$J1189) &gt; 0, VLOOKUP(Attendance!$G1189,FINALS_WEEK_FRIDAY_PERIOD_SCHEDULE[],2,TRUE),
       VLOOKUP(Attendance!$G1189,REGULAR_WEEK_SCHEDULE[[Friday]:[Period]],2,TRUE))))))))))</f>
        <v/>
      </c>
      <c r="J1189" s="41" t="str">
        <f t="shared" ca="1" si="59"/>
        <v/>
      </c>
      <c r="K1189" s="41" t="str">
        <f>IF($A1189 &lt;&gt; "",VLOOKUP($A1189,'Student reference sheet'!$A$2:$V$2329, 7,FALSE), "")</f>
        <v/>
      </c>
      <c r="L1189" s="30" t="str">
        <f>IF($A1189 ="", "", VLOOKUP($A1189, 'Student reference sheet'!$A$2:$Z$2603,23,FALSE))</f>
        <v/>
      </c>
      <c r="M1189" s="30" t="str">
        <f>IF($A1189 ="", "", VLOOKUP($A1189, 'Student reference sheet'!$A$2:$Z$2603,24,FALSE))</f>
        <v/>
      </c>
      <c r="N1189" s="30" t="str">
        <f>IF($A1189 ="", "", VLOOKUP($A1189, 'Student reference sheet'!$A$2:$Z$2603,26,FALSE))</f>
        <v/>
      </c>
      <c r="O1189" s="30" t="str">
        <f>IF($A1189 ="", "", VLOOKUP($A1189, 'Student reference sheet'!$A$2:$Z$2603,25,FALSE))</f>
        <v/>
      </c>
      <c r="P1189" s="39" t="str">
        <f>IF($A1189 = "", "", IF(OR(VLOOKUP($A1189,'Student reference sheet'!$A$2:$V$2400,8,FALSE) = "R",  VLOOKUP($A1189,'Student reference sheet'!$A$2:$V$2400,8,FALSE) = "L"), "X", ""))</f>
        <v/>
      </c>
      <c r="Q1189" s="39" t="str">
        <f>IF($A1189 ="", "", VLOOKUP($A1189, 'Student reference sheet'!$A$2:$V$2603,22,FALSE))</f>
        <v/>
      </c>
      <c r="R1189" s="39" t="str">
        <f>IF($A1189 &lt;&gt; "",VLOOKUP($A1189,'Student reference sheet'!$A$2:$V$2329, 5,FALSE), "")</f>
        <v/>
      </c>
      <c r="S1189" s="39" t="str">
        <f>IF($A1189 &lt;&gt; "",VLOOKUP($A1189,'Student reference sheet'!$A$2:$V$2329, 6,FALSE), "")</f>
        <v/>
      </c>
      <c r="T1189" s="30" t="str">
        <f>IF($A1189 = "","",
IF(VLOOKUP($A1189,'Student reference sheet'!$A$2:$V$2329, 10,FALSE) = "Y", "Hispanic",
IF(VLOOKUP($A1189,'Student reference sheet'!$A$2:$V$2329,11,FALSE) &lt;&gt; "",
IF(VLOOKUP($A1189,'Student reference sheet'!$A$2:$V$2329,11,FALSE) = "UNK", "Unknown", VLOOKUP(VALUE(VLOOKUP($A1189,'Student reference sheet'!$A$2:$V$2329,11,FALSE)),'Ethnicity Reference'!$A$2:$B$22,2,FALSE)),
IF(VLOOKUP($A1189,'Student reference sheet'!$A$2:$V$2329,9,FALSE) &lt;&gt; "", VLOOKUP(VALUE(VLOOKUP($A1189,'Student reference sheet'!$A$2:$V$2329,9,FALSE)),'Ethnicity Reference'!$A$2:$B$22,2,FALSE),"Unknown"))))</f>
        <v/>
      </c>
      <c r="U1189" s="35"/>
    </row>
    <row r="1190" spans="1:21" ht="15.75">
      <c r="A1190" s="47"/>
      <c r="B1190" s="33"/>
      <c r="C1190" s="39" t="str">
        <f>IF($A1190 &lt;&gt; "",VLOOKUP($A1190,'Student reference sheet'!$A$2:$V$2329, 3,FALSE), "")</f>
        <v/>
      </c>
      <c r="D1190" s="39" t="str">
        <f>IF($A1190 &lt;&gt; "",VLOOKUP($A1190,'Student reference sheet'!$A$2:$V$2329, 2,FALSE), "")</f>
        <v/>
      </c>
      <c r="E1190" s="35"/>
      <c r="F1190" s="34"/>
      <c r="G1190" s="40" t="str">
        <f t="shared" ca="1" si="57"/>
        <v/>
      </c>
      <c r="H1190" s="40" t="str">
        <f t="shared" ca="1" si="58"/>
        <v/>
      </c>
      <c r="I1190" s="36" t="str">
        <f>IF($A1190 = "", "",
IF(COUNTIF(MINIMUM_DAY_DATES[], Attendance!J1190) &gt; 0, VLOOKUP(Attendance!$G1190,MINIMUM_DAY_PERIOD_SCHEDULE[], 2,TRUE),
IF(COUNTIF(RALLY_DATES[], Attendance!J1190) &gt; 0, VLOOKUP(Attendance!$G1190,RALLY_PERIOD_SCHEDULE[], 2,TRUE),
IF(WEEKDAY(Attendance!$J1190) = 2,
       IF(COUNTIF(FINALS_WEEK_MONDAY_DATE[],Attendance!$J1190) &gt; 0, VLOOKUP(Attendance!$G1190,FINALS_WEEK_MONDAY_PERIOD_SCHEDULE[],2,TRUE),
       VLOOKUP(Attendance!$G1190,REGULAR_WEEK_SCHEDULE[],6,TRUE)),
IF(WEEKDAY($J1190) = 3,
       IF(COUNTIF(FINALS_WEEK_TUESDAY_DATE[],Attendance!$J1190) &gt; 0, VLOOKUP(Attendance!$G1190,FINALS_WEEK_TUESDAY_PERIOD_SCHEDULE[],2,TRUE),
       VLOOKUP(Attendance!$G1190,REGULAR_WEEK_SCHEDULE[[Tuesday]:[Period]],5,TRUE)),
IF(WEEKDAY(Attendance!$J1190) = 4,
        IF(COUNTIF(BLOCK_WEDNESDAY_DATES[],Attendance!$J1190) &gt; 0, VLOOKUP(Attendance!$G1190,BLOCK_WEDNESDAY_PERIOD_SCHEDULE[],2,TRUE),
        IF(COUNTIF(FINALS_WEEK_WEDNESDAY_DATE[],Attendance!$J1190) &gt; 0, VLOOKUP(Attendance!$G1190,FINALS_WEEK_WEDNESDAY_PERIOD_SCHEDULE[],2,TRUE),
       VLOOKUP(Attendance!$G1190,REGULAR_WEEK_SCHEDULE[[Wednesday]:[Period]],4,TRUE))),
IF(WEEKDAY($J1190) = 5,
       IF(COUNTIF(BLOCK_THURSDAY_DATES[],Attendance!$J1190) &gt; 0, VLOOKUP(Attendance!$G1190,BLOCK_THURSDAY_PERIOD_SCHEDULE[],2,TRUE),
       IF(COUNTIF(FINALS_WEEK_THURSDAY_DATE[],Attendance!$J1190) &gt; 0, VLOOKUP(Attendance!$G1190,FINALS_WEEK_THURSDAY_PERIOD_SCHEDULE[],2,TRUE),
       VLOOKUP(Attendance!$G1190,REGULAR_WEEK_SCHEDULE[[Thursday]:[Period]],3,TRUE))),
IF(WEEKDAY(Attendance!$J1190) = 6,
       IF(COUNTIF(FINALS_WEEK_FRIDAY_DATE[],Attendance!$J1190) &gt; 0, VLOOKUP(Attendance!$G1190,FINALS_WEEK_FRIDAY_PERIOD_SCHEDULE[],2,TRUE),
       VLOOKUP(Attendance!$G1190,REGULAR_WEEK_SCHEDULE[[Friday]:[Period]],2,TRUE))))))))))</f>
        <v/>
      </c>
      <c r="J1190" s="41" t="str">
        <f t="shared" ca="1" si="59"/>
        <v/>
      </c>
      <c r="K1190" s="41" t="str">
        <f>IF($A1190 &lt;&gt; "",VLOOKUP($A1190,'Student reference sheet'!$A$2:$V$2329, 7,FALSE), "")</f>
        <v/>
      </c>
      <c r="L1190" s="30" t="str">
        <f>IF($A1190 ="", "", VLOOKUP($A1190, 'Student reference sheet'!$A$2:$Z$2603,23,FALSE))</f>
        <v/>
      </c>
      <c r="M1190" s="30" t="str">
        <f>IF($A1190 ="", "", VLOOKUP($A1190, 'Student reference sheet'!$A$2:$Z$2603,24,FALSE))</f>
        <v/>
      </c>
      <c r="N1190" s="30" t="str">
        <f>IF($A1190 ="", "", VLOOKUP($A1190, 'Student reference sheet'!$A$2:$Z$2603,26,FALSE))</f>
        <v/>
      </c>
      <c r="O1190" s="30" t="str">
        <f>IF($A1190 ="", "", VLOOKUP($A1190, 'Student reference sheet'!$A$2:$Z$2603,25,FALSE))</f>
        <v/>
      </c>
      <c r="P1190" s="39" t="str">
        <f>IF($A1190 = "", "", IF(OR(VLOOKUP($A1190,'Student reference sheet'!$A$2:$V$2400,8,FALSE) = "R",  VLOOKUP($A1190,'Student reference sheet'!$A$2:$V$2400,8,FALSE) = "L"), "X", ""))</f>
        <v/>
      </c>
      <c r="Q1190" s="39" t="str">
        <f>IF($A1190 ="", "", VLOOKUP($A1190, 'Student reference sheet'!$A$2:$V$2603,22,FALSE))</f>
        <v/>
      </c>
      <c r="R1190" s="39" t="str">
        <f>IF($A1190 &lt;&gt; "",VLOOKUP($A1190,'Student reference sheet'!$A$2:$V$2329, 5,FALSE), "")</f>
        <v/>
      </c>
      <c r="S1190" s="39" t="str">
        <f>IF($A1190 &lt;&gt; "",VLOOKUP($A1190,'Student reference sheet'!$A$2:$V$2329, 6,FALSE), "")</f>
        <v/>
      </c>
      <c r="T1190" s="30" t="str">
        <f>IF($A1190 = "","",
IF(VLOOKUP($A1190,'Student reference sheet'!$A$2:$V$2329, 10,FALSE) = "Y", "Hispanic",
IF(VLOOKUP($A1190,'Student reference sheet'!$A$2:$V$2329,11,FALSE) &lt;&gt; "",
IF(VLOOKUP($A1190,'Student reference sheet'!$A$2:$V$2329,11,FALSE) = "UNK", "Unknown", VLOOKUP(VALUE(VLOOKUP($A1190,'Student reference sheet'!$A$2:$V$2329,11,FALSE)),'Ethnicity Reference'!$A$2:$B$22,2,FALSE)),
IF(VLOOKUP($A1190,'Student reference sheet'!$A$2:$V$2329,9,FALSE) &lt;&gt; "", VLOOKUP(VALUE(VLOOKUP($A1190,'Student reference sheet'!$A$2:$V$2329,9,FALSE)),'Ethnicity Reference'!$A$2:$B$22,2,FALSE),"Unknown"))))</f>
        <v/>
      </c>
      <c r="U1190" s="35"/>
    </row>
    <row r="1191" spans="1:21" ht="15.75">
      <c r="A1191" s="47"/>
      <c r="B1191" s="33"/>
      <c r="C1191" s="39" t="str">
        <f>IF($A1191 &lt;&gt; "",VLOOKUP($A1191,'Student reference sheet'!$A$2:$V$2329, 3,FALSE), "")</f>
        <v/>
      </c>
      <c r="D1191" s="39" t="str">
        <f>IF($A1191 &lt;&gt; "",VLOOKUP($A1191,'Student reference sheet'!$A$2:$V$2329, 2,FALSE), "")</f>
        <v/>
      </c>
      <c r="E1191" s="35"/>
      <c r="F1191" s="34"/>
      <c r="G1191" s="40" t="str">
        <f t="shared" ca="1" si="57"/>
        <v/>
      </c>
      <c r="H1191" s="40" t="str">
        <f t="shared" ca="1" si="58"/>
        <v/>
      </c>
      <c r="I1191" s="36" t="str">
        <f>IF($A1191 = "", "",
IF(COUNTIF(MINIMUM_DAY_DATES[], Attendance!J1191) &gt; 0, VLOOKUP(Attendance!$G1191,MINIMUM_DAY_PERIOD_SCHEDULE[], 2,TRUE),
IF(COUNTIF(RALLY_DATES[], Attendance!J1191) &gt; 0, VLOOKUP(Attendance!$G1191,RALLY_PERIOD_SCHEDULE[], 2,TRUE),
IF(WEEKDAY(Attendance!$J1191) = 2,
       IF(COUNTIF(FINALS_WEEK_MONDAY_DATE[],Attendance!$J1191) &gt; 0, VLOOKUP(Attendance!$G1191,FINALS_WEEK_MONDAY_PERIOD_SCHEDULE[],2,TRUE),
       VLOOKUP(Attendance!$G1191,REGULAR_WEEK_SCHEDULE[],6,TRUE)),
IF(WEEKDAY($J1191) = 3,
       IF(COUNTIF(FINALS_WEEK_TUESDAY_DATE[],Attendance!$J1191) &gt; 0, VLOOKUP(Attendance!$G1191,FINALS_WEEK_TUESDAY_PERIOD_SCHEDULE[],2,TRUE),
       VLOOKUP(Attendance!$G1191,REGULAR_WEEK_SCHEDULE[[Tuesday]:[Period]],5,TRUE)),
IF(WEEKDAY(Attendance!$J1191) = 4,
        IF(COUNTIF(BLOCK_WEDNESDAY_DATES[],Attendance!$J1191) &gt; 0, VLOOKUP(Attendance!$G1191,BLOCK_WEDNESDAY_PERIOD_SCHEDULE[],2,TRUE),
        IF(COUNTIF(FINALS_WEEK_WEDNESDAY_DATE[],Attendance!$J1191) &gt; 0, VLOOKUP(Attendance!$G1191,FINALS_WEEK_WEDNESDAY_PERIOD_SCHEDULE[],2,TRUE),
       VLOOKUP(Attendance!$G1191,REGULAR_WEEK_SCHEDULE[[Wednesday]:[Period]],4,TRUE))),
IF(WEEKDAY($J1191) = 5,
       IF(COUNTIF(BLOCK_THURSDAY_DATES[],Attendance!$J1191) &gt; 0, VLOOKUP(Attendance!$G1191,BLOCK_THURSDAY_PERIOD_SCHEDULE[],2,TRUE),
       IF(COUNTIF(FINALS_WEEK_THURSDAY_DATE[],Attendance!$J1191) &gt; 0, VLOOKUP(Attendance!$G1191,FINALS_WEEK_THURSDAY_PERIOD_SCHEDULE[],2,TRUE),
       VLOOKUP(Attendance!$G1191,REGULAR_WEEK_SCHEDULE[[Thursday]:[Period]],3,TRUE))),
IF(WEEKDAY(Attendance!$J1191) = 6,
       IF(COUNTIF(FINALS_WEEK_FRIDAY_DATE[],Attendance!$J1191) &gt; 0, VLOOKUP(Attendance!$G1191,FINALS_WEEK_FRIDAY_PERIOD_SCHEDULE[],2,TRUE),
       VLOOKUP(Attendance!$G1191,REGULAR_WEEK_SCHEDULE[[Friday]:[Period]],2,TRUE))))))))))</f>
        <v/>
      </c>
      <c r="J1191" s="41" t="str">
        <f t="shared" ca="1" si="59"/>
        <v/>
      </c>
      <c r="K1191" s="41" t="str">
        <f>IF($A1191 &lt;&gt; "",VLOOKUP($A1191,'Student reference sheet'!$A$2:$V$2329, 7,FALSE), "")</f>
        <v/>
      </c>
      <c r="L1191" s="30" t="str">
        <f>IF($A1191 ="", "", VLOOKUP($A1191, 'Student reference sheet'!$A$2:$Z$2603,23,FALSE))</f>
        <v/>
      </c>
      <c r="M1191" s="30" t="str">
        <f>IF($A1191 ="", "", VLOOKUP($A1191, 'Student reference sheet'!$A$2:$Z$2603,24,FALSE))</f>
        <v/>
      </c>
      <c r="N1191" s="30" t="str">
        <f>IF($A1191 ="", "", VLOOKUP($A1191, 'Student reference sheet'!$A$2:$Z$2603,26,FALSE))</f>
        <v/>
      </c>
      <c r="O1191" s="30" t="str">
        <f>IF($A1191 ="", "", VLOOKUP($A1191, 'Student reference sheet'!$A$2:$Z$2603,25,FALSE))</f>
        <v/>
      </c>
      <c r="P1191" s="39" t="str">
        <f>IF($A1191 = "", "", IF(OR(VLOOKUP($A1191,'Student reference sheet'!$A$2:$V$2400,8,FALSE) = "R",  VLOOKUP($A1191,'Student reference sheet'!$A$2:$V$2400,8,FALSE) = "L"), "X", ""))</f>
        <v/>
      </c>
      <c r="Q1191" s="39" t="str">
        <f>IF($A1191 ="", "", VLOOKUP($A1191, 'Student reference sheet'!$A$2:$V$2603,22,FALSE))</f>
        <v/>
      </c>
      <c r="R1191" s="39" t="str">
        <f>IF($A1191 &lt;&gt; "",VLOOKUP($A1191,'Student reference sheet'!$A$2:$V$2329, 5,FALSE), "")</f>
        <v/>
      </c>
      <c r="S1191" s="39" t="str">
        <f>IF($A1191 &lt;&gt; "",VLOOKUP($A1191,'Student reference sheet'!$A$2:$V$2329, 6,FALSE), "")</f>
        <v/>
      </c>
      <c r="T1191" s="30" t="str">
        <f>IF($A1191 = "","",
IF(VLOOKUP($A1191,'Student reference sheet'!$A$2:$V$2329, 10,FALSE) = "Y", "Hispanic",
IF(VLOOKUP($A1191,'Student reference sheet'!$A$2:$V$2329,11,FALSE) &lt;&gt; "",
IF(VLOOKUP($A1191,'Student reference sheet'!$A$2:$V$2329,11,FALSE) = "UNK", "Unknown", VLOOKUP(VALUE(VLOOKUP($A1191,'Student reference sheet'!$A$2:$V$2329,11,FALSE)),'Ethnicity Reference'!$A$2:$B$22,2,FALSE)),
IF(VLOOKUP($A1191,'Student reference sheet'!$A$2:$V$2329,9,FALSE) &lt;&gt; "", VLOOKUP(VALUE(VLOOKUP($A1191,'Student reference sheet'!$A$2:$V$2329,9,FALSE)),'Ethnicity Reference'!$A$2:$B$22,2,FALSE),"Unknown"))))</f>
        <v/>
      </c>
      <c r="U1191" s="35"/>
    </row>
    <row r="1192" spans="1:21" ht="15.75">
      <c r="A1192" s="47"/>
      <c r="B1192" s="33"/>
      <c r="C1192" s="39" t="str">
        <f>IF($A1192 &lt;&gt; "",VLOOKUP($A1192,'Student reference sheet'!$A$2:$V$2329, 3,FALSE), "")</f>
        <v/>
      </c>
      <c r="D1192" s="39" t="str">
        <f>IF($A1192 &lt;&gt; "",VLOOKUP($A1192,'Student reference sheet'!$A$2:$V$2329, 2,FALSE), "")</f>
        <v/>
      </c>
      <c r="E1192" s="35"/>
      <c r="F1192" s="34"/>
      <c r="G1192" s="40" t="str">
        <f t="shared" ca="1" si="57"/>
        <v/>
      </c>
      <c r="H1192" s="40" t="str">
        <f t="shared" ca="1" si="58"/>
        <v/>
      </c>
      <c r="I1192" s="36" t="str">
        <f>IF($A1192 = "", "",
IF(COUNTIF(MINIMUM_DAY_DATES[], Attendance!J1192) &gt; 0, VLOOKUP(Attendance!$G1192,MINIMUM_DAY_PERIOD_SCHEDULE[], 2,TRUE),
IF(COUNTIF(RALLY_DATES[], Attendance!J1192) &gt; 0, VLOOKUP(Attendance!$G1192,RALLY_PERIOD_SCHEDULE[], 2,TRUE),
IF(WEEKDAY(Attendance!$J1192) = 2,
       IF(COUNTIF(FINALS_WEEK_MONDAY_DATE[],Attendance!$J1192) &gt; 0, VLOOKUP(Attendance!$G1192,FINALS_WEEK_MONDAY_PERIOD_SCHEDULE[],2,TRUE),
       VLOOKUP(Attendance!$G1192,REGULAR_WEEK_SCHEDULE[],6,TRUE)),
IF(WEEKDAY($J1192) = 3,
       IF(COUNTIF(FINALS_WEEK_TUESDAY_DATE[],Attendance!$J1192) &gt; 0, VLOOKUP(Attendance!$G1192,FINALS_WEEK_TUESDAY_PERIOD_SCHEDULE[],2,TRUE),
       VLOOKUP(Attendance!$G1192,REGULAR_WEEK_SCHEDULE[[Tuesday]:[Period]],5,TRUE)),
IF(WEEKDAY(Attendance!$J1192) = 4,
        IF(COUNTIF(BLOCK_WEDNESDAY_DATES[],Attendance!$J1192) &gt; 0, VLOOKUP(Attendance!$G1192,BLOCK_WEDNESDAY_PERIOD_SCHEDULE[],2,TRUE),
        IF(COUNTIF(FINALS_WEEK_WEDNESDAY_DATE[],Attendance!$J1192) &gt; 0, VLOOKUP(Attendance!$G1192,FINALS_WEEK_WEDNESDAY_PERIOD_SCHEDULE[],2,TRUE),
       VLOOKUP(Attendance!$G1192,REGULAR_WEEK_SCHEDULE[[Wednesday]:[Period]],4,TRUE))),
IF(WEEKDAY($J1192) = 5,
       IF(COUNTIF(BLOCK_THURSDAY_DATES[],Attendance!$J1192) &gt; 0, VLOOKUP(Attendance!$G1192,BLOCK_THURSDAY_PERIOD_SCHEDULE[],2,TRUE),
       IF(COUNTIF(FINALS_WEEK_THURSDAY_DATE[],Attendance!$J1192) &gt; 0, VLOOKUP(Attendance!$G1192,FINALS_WEEK_THURSDAY_PERIOD_SCHEDULE[],2,TRUE),
       VLOOKUP(Attendance!$G1192,REGULAR_WEEK_SCHEDULE[[Thursday]:[Period]],3,TRUE))),
IF(WEEKDAY(Attendance!$J1192) = 6,
       IF(COUNTIF(FINALS_WEEK_FRIDAY_DATE[],Attendance!$J1192) &gt; 0, VLOOKUP(Attendance!$G1192,FINALS_WEEK_FRIDAY_PERIOD_SCHEDULE[],2,TRUE),
       VLOOKUP(Attendance!$G1192,REGULAR_WEEK_SCHEDULE[[Friday]:[Period]],2,TRUE))))))))))</f>
        <v/>
      </c>
      <c r="J1192" s="41" t="str">
        <f t="shared" ca="1" si="59"/>
        <v/>
      </c>
      <c r="K1192" s="41" t="str">
        <f>IF($A1192 &lt;&gt; "",VLOOKUP($A1192,'Student reference sheet'!$A$2:$V$2329, 7,FALSE), "")</f>
        <v/>
      </c>
      <c r="L1192" s="30" t="str">
        <f>IF($A1192 ="", "", VLOOKUP($A1192, 'Student reference sheet'!$A$2:$Z$2603,23,FALSE))</f>
        <v/>
      </c>
      <c r="M1192" s="30" t="str">
        <f>IF($A1192 ="", "", VLOOKUP($A1192, 'Student reference sheet'!$A$2:$Z$2603,24,FALSE))</f>
        <v/>
      </c>
      <c r="N1192" s="30" t="str">
        <f>IF($A1192 ="", "", VLOOKUP($A1192, 'Student reference sheet'!$A$2:$Z$2603,26,FALSE))</f>
        <v/>
      </c>
      <c r="O1192" s="30" t="str">
        <f>IF($A1192 ="", "", VLOOKUP($A1192, 'Student reference sheet'!$A$2:$Z$2603,25,FALSE))</f>
        <v/>
      </c>
      <c r="P1192" s="39" t="str">
        <f>IF($A1192 = "", "", IF(OR(VLOOKUP($A1192,'Student reference sheet'!$A$2:$V$2400,8,FALSE) = "R",  VLOOKUP($A1192,'Student reference sheet'!$A$2:$V$2400,8,FALSE) = "L"), "X", ""))</f>
        <v/>
      </c>
      <c r="Q1192" s="39" t="str">
        <f>IF($A1192 ="", "", VLOOKUP($A1192, 'Student reference sheet'!$A$2:$V$2603,22,FALSE))</f>
        <v/>
      </c>
      <c r="R1192" s="39" t="str">
        <f>IF($A1192 &lt;&gt; "",VLOOKUP($A1192,'Student reference sheet'!$A$2:$V$2329, 5,FALSE), "")</f>
        <v/>
      </c>
      <c r="S1192" s="39" t="str">
        <f>IF($A1192 &lt;&gt; "",VLOOKUP($A1192,'Student reference sheet'!$A$2:$V$2329, 6,FALSE), "")</f>
        <v/>
      </c>
      <c r="T1192" s="30" t="str">
        <f>IF($A1192 = "","",
IF(VLOOKUP($A1192,'Student reference sheet'!$A$2:$V$2329, 10,FALSE) = "Y", "Hispanic",
IF(VLOOKUP($A1192,'Student reference sheet'!$A$2:$V$2329,11,FALSE) &lt;&gt; "",
IF(VLOOKUP($A1192,'Student reference sheet'!$A$2:$V$2329,11,FALSE) = "UNK", "Unknown", VLOOKUP(VALUE(VLOOKUP($A1192,'Student reference sheet'!$A$2:$V$2329,11,FALSE)),'Ethnicity Reference'!$A$2:$B$22,2,FALSE)),
IF(VLOOKUP($A1192,'Student reference sheet'!$A$2:$V$2329,9,FALSE) &lt;&gt; "", VLOOKUP(VALUE(VLOOKUP($A1192,'Student reference sheet'!$A$2:$V$2329,9,FALSE)),'Ethnicity Reference'!$A$2:$B$22,2,FALSE),"Unknown"))))</f>
        <v/>
      </c>
      <c r="U1192" s="35"/>
    </row>
    <row r="1193" spans="1:21" ht="15.75">
      <c r="A1193" s="47"/>
      <c r="B1193" s="33"/>
      <c r="C1193" s="39" t="str">
        <f>IF($A1193 &lt;&gt; "",VLOOKUP($A1193,'Student reference sheet'!$A$2:$V$2329, 3,FALSE), "")</f>
        <v/>
      </c>
      <c r="D1193" s="39" t="str">
        <f>IF($A1193 &lt;&gt; "",VLOOKUP($A1193,'Student reference sheet'!$A$2:$V$2329, 2,FALSE), "")</f>
        <v/>
      </c>
      <c r="E1193" s="35"/>
      <c r="F1193" s="34"/>
      <c r="G1193" s="40" t="str">
        <f t="shared" ca="1" si="57"/>
        <v/>
      </c>
      <c r="H1193" s="40" t="str">
        <f t="shared" ca="1" si="58"/>
        <v/>
      </c>
      <c r="I1193" s="36" t="str">
        <f>IF($A1193 = "", "",
IF(COUNTIF(MINIMUM_DAY_DATES[], Attendance!J1193) &gt; 0, VLOOKUP(Attendance!$G1193,MINIMUM_DAY_PERIOD_SCHEDULE[], 2,TRUE),
IF(COUNTIF(RALLY_DATES[], Attendance!J1193) &gt; 0, VLOOKUP(Attendance!$G1193,RALLY_PERIOD_SCHEDULE[], 2,TRUE),
IF(WEEKDAY(Attendance!$J1193) = 2,
       IF(COUNTIF(FINALS_WEEK_MONDAY_DATE[],Attendance!$J1193) &gt; 0, VLOOKUP(Attendance!$G1193,FINALS_WEEK_MONDAY_PERIOD_SCHEDULE[],2,TRUE),
       VLOOKUP(Attendance!$G1193,REGULAR_WEEK_SCHEDULE[],6,TRUE)),
IF(WEEKDAY($J1193) = 3,
       IF(COUNTIF(FINALS_WEEK_TUESDAY_DATE[],Attendance!$J1193) &gt; 0, VLOOKUP(Attendance!$G1193,FINALS_WEEK_TUESDAY_PERIOD_SCHEDULE[],2,TRUE),
       VLOOKUP(Attendance!$G1193,REGULAR_WEEK_SCHEDULE[[Tuesday]:[Period]],5,TRUE)),
IF(WEEKDAY(Attendance!$J1193) = 4,
        IF(COUNTIF(BLOCK_WEDNESDAY_DATES[],Attendance!$J1193) &gt; 0, VLOOKUP(Attendance!$G1193,BLOCK_WEDNESDAY_PERIOD_SCHEDULE[],2,TRUE),
        IF(COUNTIF(FINALS_WEEK_WEDNESDAY_DATE[],Attendance!$J1193) &gt; 0, VLOOKUP(Attendance!$G1193,FINALS_WEEK_WEDNESDAY_PERIOD_SCHEDULE[],2,TRUE),
       VLOOKUP(Attendance!$G1193,REGULAR_WEEK_SCHEDULE[[Wednesday]:[Period]],4,TRUE))),
IF(WEEKDAY($J1193) = 5,
       IF(COUNTIF(BLOCK_THURSDAY_DATES[],Attendance!$J1193) &gt; 0, VLOOKUP(Attendance!$G1193,BLOCK_THURSDAY_PERIOD_SCHEDULE[],2,TRUE),
       IF(COUNTIF(FINALS_WEEK_THURSDAY_DATE[],Attendance!$J1193) &gt; 0, VLOOKUP(Attendance!$G1193,FINALS_WEEK_THURSDAY_PERIOD_SCHEDULE[],2,TRUE),
       VLOOKUP(Attendance!$G1193,REGULAR_WEEK_SCHEDULE[[Thursday]:[Period]],3,TRUE))),
IF(WEEKDAY(Attendance!$J1193) = 6,
       IF(COUNTIF(FINALS_WEEK_FRIDAY_DATE[],Attendance!$J1193) &gt; 0, VLOOKUP(Attendance!$G1193,FINALS_WEEK_FRIDAY_PERIOD_SCHEDULE[],2,TRUE),
       VLOOKUP(Attendance!$G1193,REGULAR_WEEK_SCHEDULE[[Friday]:[Period]],2,TRUE))))))))))</f>
        <v/>
      </c>
      <c r="J1193" s="41" t="str">
        <f t="shared" ca="1" si="59"/>
        <v/>
      </c>
      <c r="K1193" s="41" t="str">
        <f>IF($A1193 &lt;&gt; "",VLOOKUP($A1193,'Student reference sheet'!$A$2:$V$2329, 7,FALSE), "")</f>
        <v/>
      </c>
      <c r="L1193" s="30" t="str">
        <f>IF($A1193 ="", "", VLOOKUP($A1193, 'Student reference sheet'!$A$2:$Z$2603,23,FALSE))</f>
        <v/>
      </c>
      <c r="M1193" s="30" t="str">
        <f>IF($A1193 ="", "", VLOOKUP($A1193, 'Student reference sheet'!$A$2:$Z$2603,24,FALSE))</f>
        <v/>
      </c>
      <c r="N1193" s="30" t="str">
        <f>IF($A1193 ="", "", VLOOKUP($A1193, 'Student reference sheet'!$A$2:$Z$2603,26,FALSE))</f>
        <v/>
      </c>
      <c r="O1193" s="30" t="str">
        <f>IF($A1193 ="", "", VLOOKUP($A1193, 'Student reference sheet'!$A$2:$Z$2603,25,FALSE))</f>
        <v/>
      </c>
      <c r="P1193" s="39" t="str">
        <f>IF($A1193 = "", "", IF(OR(VLOOKUP($A1193,'Student reference sheet'!$A$2:$V$2400,8,FALSE) = "R",  VLOOKUP($A1193,'Student reference sheet'!$A$2:$V$2400,8,FALSE) = "L"), "X", ""))</f>
        <v/>
      </c>
      <c r="Q1193" s="39" t="str">
        <f>IF($A1193 ="", "", VLOOKUP($A1193, 'Student reference sheet'!$A$2:$V$2603,22,FALSE))</f>
        <v/>
      </c>
      <c r="R1193" s="39" t="str">
        <f>IF($A1193 &lt;&gt; "",VLOOKUP($A1193,'Student reference sheet'!$A$2:$V$2329, 5,FALSE), "")</f>
        <v/>
      </c>
      <c r="S1193" s="39" t="str">
        <f>IF($A1193 &lt;&gt; "",VLOOKUP($A1193,'Student reference sheet'!$A$2:$V$2329, 6,FALSE), "")</f>
        <v/>
      </c>
      <c r="T1193" s="30" t="str">
        <f>IF($A1193 = "","",
IF(VLOOKUP($A1193,'Student reference sheet'!$A$2:$V$2329, 10,FALSE) = "Y", "Hispanic",
IF(VLOOKUP($A1193,'Student reference sheet'!$A$2:$V$2329,11,FALSE) &lt;&gt; "",
IF(VLOOKUP($A1193,'Student reference sheet'!$A$2:$V$2329,11,FALSE) = "UNK", "Unknown", VLOOKUP(VALUE(VLOOKUP($A1193,'Student reference sheet'!$A$2:$V$2329,11,FALSE)),'Ethnicity Reference'!$A$2:$B$22,2,FALSE)),
IF(VLOOKUP($A1193,'Student reference sheet'!$A$2:$V$2329,9,FALSE) &lt;&gt; "", VLOOKUP(VALUE(VLOOKUP($A1193,'Student reference sheet'!$A$2:$V$2329,9,FALSE)),'Ethnicity Reference'!$A$2:$B$22,2,FALSE),"Unknown"))))</f>
        <v/>
      </c>
      <c r="U1193" s="35"/>
    </row>
    <row r="1194" spans="1:21" ht="15.75">
      <c r="A1194" s="47"/>
      <c r="B1194" s="33"/>
      <c r="C1194" s="39" t="str">
        <f>IF($A1194 &lt;&gt; "",VLOOKUP($A1194,'Student reference sheet'!$A$2:$V$2329, 3,FALSE), "")</f>
        <v/>
      </c>
      <c r="D1194" s="39" t="str">
        <f>IF($A1194 &lt;&gt; "",VLOOKUP($A1194,'Student reference sheet'!$A$2:$V$2329, 2,FALSE), "")</f>
        <v/>
      </c>
      <c r="E1194" s="35"/>
      <c r="F1194" s="34"/>
      <c r="G1194" s="40" t="str">
        <f t="shared" ca="1" si="57"/>
        <v/>
      </c>
      <c r="H1194" s="40" t="str">
        <f t="shared" ca="1" si="58"/>
        <v/>
      </c>
      <c r="I1194" s="36" t="str">
        <f>IF($A1194 = "", "",
IF(COUNTIF(MINIMUM_DAY_DATES[], Attendance!J1194) &gt; 0, VLOOKUP(Attendance!$G1194,MINIMUM_DAY_PERIOD_SCHEDULE[], 2,TRUE),
IF(COUNTIF(RALLY_DATES[], Attendance!J1194) &gt; 0, VLOOKUP(Attendance!$G1194,RALLY_PERIOD_SCHEDULE[], 2,TRUE),
IF(WEEKDAY(Attendance!$J1194) = 2,
       IF(COUNTIF(FINALS_WEEK_MONDAY_DATE[],Attendance!$J1194) &gt; 0, VLOOKUP(Attendance!$G1194,FINALS_WEEK_MONDAY_PERIOD_SCHEDULE[],2,TRUE),
       VLOOKUP(Attendance!$G1194,REGULAR_WEEK_SCHEDULE[],6,TRUE)),
IF(WEEKDAY($J1194) = 3,
       IF(COUNTIF(FINALS_WEEK_TUESDAY_DATE[],Attendance!$J1194) &gt; 0, VLOOKUP(Attendance!$G1194,FINALS_WEEK_TUESDAY_PERIOD_SCHEDULE[],2,TRUE),
       VLOOKUP(Attendance!$G1194,REGULAR_WEEK_SCHEDULE[[Tuesday]:[Period]],5,TRUE)),
IF(WEEKDAY(Attendance!$J1194) = 4,
        IF(COUNTIF(BLOCK_WEDNESDAY_DATES[],Attendance!$J1194) &gt; 0, VLOOKUP(Attendance!$G1194,BLOCK_WEDNESDAY_PERIOD_SCHEDULE[],2,TRUE),
        IF(COUNTIF(FINALS_WEEK_WEDNESDAY_DATE[],Attendance!$J1194) &gt; 0, VLOOKUP(Attendance!$G1194,FINALS_WEEK_WEDNESDAY_PERIOD_SCHEDULE[],2,TRUE),
       VLOOKUP(Attendance!$G1194,REGULAR_WEEK_SCHEDULE[[Wednesday]:[Period]],4,TRUE))),
IF(WEEKDAY($J1194) = 5,
       IF(COUNTIF(BLOCK_THURSDAY_DATES[],Attendance!$J1194) &gt; 0, VLOOKUP(Attendance!$G1194,BLOCK_THURSDAY_PERIOD_SCHEDULE[],2,TRUE),
       IF(COUNTIF(FINALS_WEEK_THURSDAY_DATE[],Attendance!$J1194) &gt; 0, VLOOKUP(Attendance!$G1194,FINALS_WEEK_THURSDAY_PERIOD_SCHEDULE[],2,TRUE),
       VLOOKUP(Attendance!$G1194,REGULAR_WEEK_SCHEDULE[[Thursday]:[Period]],3,TRUE))),
IF(WEEKDAY(Attendance!$J1194) = 6,
       IF(COUNTIF(FINALS_WEEK_FRIDAY_DATE[],Attendance!$J1194) &gt; 0, VLOOKUP(Attendance!$G1194,FINALS_WEEK_FRIDAY_PERIOD_SCHEDULE[],2,TRUE),
       VLOOKUP(Attendance!$G1194,REGULAR_WEEK_SCHEDULE[[Friday]:[Period]],2,TRUE))))))))))</f>
        <v/>
      </c>
      <c r="J1194" s="41" t="str">
        <f t="shared" ca="1" si="59"/>
        <v/>
      </c>
      <c r="K1194" s="41" t="str">
        <f>IF($A1194 &lt;&gt; "",VLOOKUP($A1194,'Student reference sheet'!$A$2:$V$2329, 7,FALSE), "")</f>
        <v/>
      </c>
      <c r="L1194" s="30" t="str">
        <f>IF($A1194 ="", "", VLOOKUP($A1194, 'Student reference sheet'!$A$2:$Z$2603,23,FALSE))</f>
        <v/>
      </c>
      <c r="M1194" s="30" t="str">
        <f>IF($A1194 ="", "", VLOOKUP($A1194, 'Student reference sheet'!$A$2:$Z$2603,24,FALSE))</f>
        <v/>
      </c>
      <c r="N1194" s="30" t="str">
        <f>IF($A1194 ="", "", VLOOKUP($A1194, 'Student reference sheet'!$A$2:$Z$2603,26,FALSE))</f>
        <v/>
      </c>
      <c r="O1194" s="30" t="str">
        <f>IF($A1194 ="", "", VLOOKUP($A1194, 'Student reference sheet'!$A$2:$Z$2603,25,FALSE))</f>
        <v/>
      </c>
      <c r="P1194" s="39" t="str">
        <f>IF($A1194 = "", "", IF(OR(VLOOKUP($A1194,'Student reference sheet'!$A$2:$V$2400,8,FALSE) = "R",  VLOOKUP($A1194,'Student reference sheet'!$A$2:$V$2400,8,FALSE) = "L"), "X", ""))</f>
        <v/>
      </c>
      <c r="Q1194" s="39" t="str">
        <f>IF($A1194 ="", "", VLOOKUP($A1194, 'Student reference sheet'!$A$2:$V$2603,22,FALSE))</f>
        <v/>
      </c>
      <c r="R1194" s="39" t="str">
        <f>IF($A1194 &lt;&gt; "",VLOOKUP($A1194,'Student reference sheet'!$A$2:$V$2329, 5,FALSE), "")</f>
        <v/>
      </c>
      <c r="S1194" s="39" t="str">
        <f>IF($A1194 &lt;&gt; "",VLOOKUP($A1194,'Student reference sheet'!$A$2:$V$2329, 6,FALSE), "")</f>
        <v/>
      </c>
      <c r="T1194" s="30" t="str">
        <f>IF($A1194 = "","",
IF(VLOOKUP($A1194,'Student reference sheet'!$A$2:$V$2329, 10,FALSE) = "Y", "Hispanic",
IF(VLOOKUP($A1194,'Student reference sheet'!$A$2:$V$2329,11,FALSE) &lt;&gt; "",
IF(VLOOKUP($A1194,'Student reference sheet'!$A$2:$V$2329,11,FALSE) = "UNK", "Unknown", VLOOKUP(VALUE(VLOOKUP($A1194,'Student reference sheet'!$A$2:$V$2329,11,FALSE)),'Ethnicity Reference'!$A$2:$B$22,2,FALSE)),
IF(VLOOKUP($A1194,'Student reference sheet'!$A$2:$V$2329,9,FALSE) &lt;&gt; "", VLOOKUP(VALUE(VLOOKUP($A1194,'Student reference sheet'!$A$2:$V$2329,9,FALSE)),'Ethnicity Reference'!$A$2:$B$22,2,FALSE),"Unknown"))))</f>
        <v/>
      </c>
      <c r="U1194" s="35"/>
    </row>
    <row r="1195" spans="1:21" ht="15.75">
      <c r="A1195" s="47"/>
      <c r="B1195" s="33"/>
      <c r="C1195" s="39" t="str">
        <f>IF($A1195 &lt;&gt; "",VLOOKUP($A1195,'Student reference sheet'!$A$2:$V$2329, 3,FALSE), "")</f>
        <v/>
      </c>
      <c r="D1195" s="39" t="str">
        <f>IF($A1195 &lt;&gt; "",VLOOKUP($A1195,'Student reference sheet'!$A$2:$V$2329, 2,FALSE), "")</f>
        <v/>
      </c>
      <c r="E1195" s="35"/>
      <c r="F1195" s="34"/>
      <c r="G1195" s="40" t="str">
        <f t="shared" ca="1" si="57"/>
        <v/>
      </c>
      <c r="H1195" s="40" t="str">
        <f t="shared" ca="1" si="58"/>
        <v/>
      </c>
      <c r="I1195" s="36" t="str">
        <f>IF($A1195 = "", "",
IF(COUNTIF(MINIMUM_DAY_DATES[], Attendance!J1195) &gt; 0, VLOOKUP(Attendance!$G1195,MINIMUM_DAY_PERIOD_SCHEDULE[], 2,TRUE),
IF(COUNTIF(RALLY_DATES[], Attendance!J1195) &gt; 0, VLOOKUP(Attendance!$G1195,RALLY_PERIOD_SCHEDULE[], 2,TRUE),
IF(WEEKDAY(Attendance!$J1195) = 2,
       IF(COUNTIF(FINALS_WEEK_MONDAY_DATE[],Attendance!$J1195) &gt; 0, VLOOKUP(Attendance!$G1195,FINALS_WEEK_MONDAY_PERIOD_SCHEDULE[],2,TRUE),
       VLOOKUP(Attendance!$G1195,REGULAR_WEEK_SCHEDULE[],6,TRUE)),
IF(WEEKDAY($J1195) = 3,
       IF(COUNTIF(FINALS_WEEK_TUESDAY_DATE[],Attendance!$J1195) &gt; 0, VLOOKUP(Attendance!$G1195,FINALS_WEEK_TUESDAY_PERIOD_SCHEDULE[],2,TRUE),
       VLOOKUP(Attendance!$G1195,REGULAR_WEEK_SCHEDULE[[Tuesday]:[Period]],5,TRUE)),
IF(WEEKDAY(Attendance!$J1195) = 4,
        IF(COUNTIF(BLOCK_WEDNESDAY_DATES[],Attendance!$J1195) &gt; 0, VLOOKUP(Attendance!$G1195,BLOCK_WEDNESDAY_PERIOD_SCHEDULE[],2,TRUE),
        IF(COUNTIF(FINALS_WEEK_WEDNESDAY_DATE[],Attendance!$J1195) &gt; 0, VLOOKUP(Attendance!$G1195,FINALS_WEEK_WEDNESDAY_PERIOD_SCHEDULE[],2,TRUE),
       VLOOKUP(Attendance!$G1195,REGULAR_WEEK_SCHEDULE[[Wednesday]:[Period]],4,TRUE))),
IF(WEEKDAY($J1195) = 5,
       IF(COUNTIF(BLOCK_THURSDAY_DATES[],Attendance!$J1195) &gt; 0, VLOOKUP(Attendance!$G1195,BLOCK_THURSDAY_PERIOD_SCHEDULE[],2,TRUE),
       IF(COUNTIF(FINALS_WEEK_THURSDAY_DATE[],Attendance!$J1195) &gt; 0, VLOOKUP(Attendance!$G1195,FINALS_WEEK_THURSDAY_PERIOD_SCHEDULE[],2,TRUE),
       VLOOKUP(Attendance!$G1195,REGULAR_WEEK_SCHEDULE[[Thursday]:[Period]],3,TRUE))),
IF(WEEKDAY(Attendance!$J1195) = 6,
       IF(COUNTIF(FINALS_WEEK_FRIDAY_DATE[],Attendance!$J1195) &gt; 0, VLOOKUP(Attendance!$G1195,FINALS_WEEK_FRIDAY_PERIOD_SCHEDULE[],2,TRUE),
       VLOOKUP(Attendance!$G1195,REGULAR_WEEK_SCHEDULE[[Friday]:[Period]],2,TRUE))))))))))</f>
        <v/>
      </c>
      <c r="J1195" s="41" t="str">
        <f t="shared" ca="1" si="59"/>
        <v/>
      </c>
      <c r="K1195" s="41" t="str">
        <f>IF($A1195 &lt;&gt; "",VLOOKUP($A1195,'Student reference sheet'!$A$2:$V$2329, 7,FALSE), "")</f>
        <v/>
      </c>
      <c r="L1195" s="30" t="str">
        <f>IF($A1195 ="", "", VLOOKUP($A1195, 'Student reference sheet'!$A$2:$Z$2603,23,FALSE))</f>
        <v/>
      </c>
      <c r="M1195" s="30" t="str">
        <f>IF($A1195 ="", "", VLOOKUP($A1195, 'Student reference sheet'!$A$2:$Z$2603,24,FALSE))</f>
        <v/>
      </c>
      <c r="N1195" s="30" t="str">
        <f>IF($A1195 ="", "", VLOOKUP($A1195, 'Student reference sheet'!$A$2:$Z$2603,26,FALSE))</f>
        <v/>
      </c>
      <c r="O1195" s="30" t="str">
        <f>IF($A1195 ="", "", VLOOKUP($A1195, 'Student reference sheet'!$A$2:$Z$2603,25,FALSE))</f>
        <v/>
      </c>
      <c r="P1195" s="39" t="str">
        <f>IF($A1195 = "", "", IF(OR(VLOOKUP($A1195,'Student reference sheet'!$A$2:$V$2400,8,FALSE) = "R",  VLOOKUP($A1195,'Student reference sheet'!$A$2:$V$2400,8,FALSE) = "L"), "X", ""))</f>
        <v/>
      </c>
      <c r="Q1195" s="39" t="str">
        <f>IF($A1195 ="", "", VLOOKUP($A1195, 'Student reference sheet'!$A$2:$V$2603,22,FALSE))</f>
        <v/>
      </c>
      <c r="R1195" s="39" t="str">
        <f>IF($A1195 &lt;&gt; "",VLOOKUP($A1195,'Student reference sheet'!$A$2:$V$2329, 5,FALSE), "")</f>
        <v/>
      </c>
      <c r="S1195" s="39" t="str">
        <f>IF($A1195 &lt;&gt; "",VLOOKUP($A1195,'Student reference sheet'!$A$2:$V$2329, 6,FALSE), "")</f>
        <v/>
      </c>
      <c r="T1195" s="30" t="str">
        <f>IF($A1195 = "","",
IF(VLOOKUP($A1195,'Student reference sheet'!$A$2:$V$2329, 10,FALSE) = "Y", "Hispanic",
IF(VLOOKUP($A1195,'Student reference sheet'!$A$2:$V$2329,11,FALSE) &lt;&gt; "",
IF(VLOOKUP($A1195,'Student reference sheet'!$A$2:$V$2329,11,FALSE) = "UNK", "Unknown", VLOOKUP(VALUE(VLOOKUP($A1195,'Student reference sheet'!$A$2:$V$2329,11,FALSE)),'Ethnicity Reference'!$A$2:$B$22,2,FALSE)),
IF(VLOOKUP($A1195,'Student reference sheet'!$A$2:$V$2329,9,FALSE) &lt;&gt; "", VLOOKUP(VALUE(VLOOKUP($A1195,'Student reference sheet'!$A$2:$V$2329,9,FALSE)),'Ethnicity Reference'!$A$2:$B$22,2,FALSE),"Unknown"))))</f>
        <v/>
      </c>
      <c r="U1195" s="35"/>
    </row>
    <row r="1196" spans="1:21" ht="15.75">
      <c r="A1196" s="47"/>
      <c r="B1196" s="33"/>
      <c r="C1196" s="39" t="str">
        <f>IF($A1196 &lt;&gt; "",VLOOKUP($A1196,'Student reference sheet'!$A$2:$V$2329, 3,FALSE), "")</f>
        <v/>
      </c>
      <c r="D1196" s="39" t="str">
        <f>IF($A1196 &lt;&gt; "",VLOOKUP($A1196,'Student reference sheet'!$A$2:$V$2329, 2,FALSE), "")</f>
        <v/>
      </c>
      <c r="E1196" s="35"/>
      <c r="F1196" s="34"/>
      <c r="G1196" s="40" t="str">
        <f t="shared" ca="1" si="57"/>
        <v/>
      </c>
      <c r="H1196" s="40" t="str">
        <f t="shared" ca="1" si="58"/>
        <v/>
      </c>
      <c r="I1196" s="36" t="str">
        <f>IF($A1196 = "", "",
IF(COUNTIF(MINIMUM_DAY_DATES[], Attendance!J1196) &gt; 0, VLOOKUP(Attendance!$G1196,MINIMUM_DAY_PERIOD_SCHEDULE[], 2,TRUE),
IF(COUNTIF(RALLY_DATES[], Attendance!J1196) &gt; 0, VLOOKUP(Attendance!$G1196,RALLY_PERIOD_SCHEDULE[], 2,TRUE),
IF(WEEKDAY(Attendance!$J1196) = 2,
       IF(COUNTIF(FINALS_WEEK_MONDAY_DATE[],Attendance!$J1196) &gt; 0, VLOOKUP(Attendance!$G1196,FINALS_WEEK_MONDAY_PERIOD_SCHEDULE[],2,TRUE),
       VLOOKUP(Attendance!$G1196,REGULAR_WEEK_SCHEDULE[],6,TRUE)),
IF(WEEKDAY($J1196) = 3,
       IF(COUNTIF(FINALS_WEEK_TUESDAY_DATE[],Attendance!$J1196) &gt; 0, VLOOKUP(Attendance!$G1196,FINALS_WEEK_TUESDAY_PERIOD_SCHEDULE[],2,TRUE),
       VLOOKUP(Attendance!$G1196,REGULAR_WEEK_SCHEDULE[[Tuesday]:[Period]],5,TRUE)),
IF(WEEKDAY(Attendance!$J1196) = 4,
        IF(COUNTIF(BLOCK_WEDNESDAY_DATES[],Attendance!$J1196) &gt; 0, VLOOKUP(Attendance!$G1196,BLOCK_WEDNESDAY_PERIOD_SCHEDULE[],2,TRUE),
        IF(COUNTIF(FINALS_WEEK_WEDNESDAY_DATE[],Attendance!$J1196) &gt; 0, VLOOKUP(Attendance!$G1196,FINALS_WEEK_WEDNESDAY_PERIOD_SCHEDULE[],2,TRUE),
       VLOOKUP(Attendance!$G1196,REGULAR_WEEK_SCHEDULE[[Wednesday]:[Period]],4,TRUE))),
IF(WEEKDAY($J1196) = 5,
       IF(COUNTIF(BLOCK_THURSDAY_DATES[],Attendance!$J1196) &gt; 0, VLOOKUP(Attendance!$G1196,BLOCK_THURSDAY_PERIOD_SCHEDULE[],2,TRUE),
       IF(COUNTIF(FINALS_WEEK_THURSDAY_DATE[],Attendance!$J1196) &gt; 0, VLOOKUP(Attendance!$G1196,FINALS_WEEK_THURSDAY_PERIOD_SCHEDULE[],2,TRUE),
       VLOOKUP(Attendance!$G1196,REGULAR_WEEK_SCHEDULE[[Thursday]:[Period]],3,TRUE))),
IF(WEEKDAY(Attendance!$J1196) = 6,
       IF(COUNTIF(FINALS_WEEK_FRIDAY_DATE[],Attendance!$J1196) &gt; 0, VLOOKUP(Attendance!$G1196,FINALS_WEEK_FRIDAY_PERIOD_SCHEDULE[],2,TRUE),
       VLOOKUP(Attendance!$G1196,REGULAR_WEEK_SCHEDULE[[Friday]:[Period]],2,TRUE))))))))))</f>
        <v/>
      </c>
      <c r="J1196" s="41" t="str">
        <f t="shared" ca="1" si="59"/>
        <v/>
      </c>
      <c r="K1196" s="41" t="str">
        <f>IF($A1196 &lt;&gt; "",VLOOKUP($A1196,'Student reference sheet'!$A$2:$V$2329, 7,FALSE), "")</f>
        <v/>
      </c>
      <c r="L1196" s="30" t="str">
        <f>IF($A1196 ="", "", VLOOKUP($A1196, 'Student reference sheet'!$A$2:$Z$2603,23,FALSE))</f>
        <v/>
      </c>
      <c r="M1196" s="30" t="str">
        <f>IF($A1196 ="", "", VLOOKUP($A1196, 'Student reference sheet'!$A$2:$Z$2603,24,FALSE))</f>
        <v/>
      </c>
      <c r="N1196" s="30" t="str">
        <f>IF($A1196 ="", "", VLOOKUP($A1196, 'Student reference sheet'!$A$2:$Z$2603,26,FALSE))</f>
        <v/>
      </c>
      <c r="O1196" s="30" t="str">
        <f>IF($A1196 ="", "", VLOOKUP($A1196, 'Student reference sheet'!$A$2:$Z$2603,25,FALSE))</f>
        <v/>
      </c>
      <c r="P1196" s="39" t="str">
        <f>IF($A1196 = "", "", IF(OR(VLOOKUP($A1196,'Student reference sheet'!$A$2:$V$2400,8,FALSE) = "R",  VLOOKUP($A1196,'Student reference sheet'!$A$2:$V$2400,8,FALSE) = "L"), "X", ""))</f>
        <v/>
      </c>
      <c r="Q1196" s="39" t="str">
        <f>IF($A1196 ="", "", VLOOKUP($A1196, 'Student reference sheet'!$A$2:$V$2603,22,FALSE))</f>
        <v/>
      </c>
      <c r="R1196" s="39" t="str">
        <f>IF($A1196 &lt;&gt; "",VLOOKUP($A1196,'Student reference sheet'!$A$2:$V$2329, 5,FALSE), "")</f>
        <v/>
      </c>
      <c r="S1196" s="39" t="str">
        <f>IF($A1196 &lt;&gt; "",VLOOKUP($A1196,'Student reference sheet'!$A$2:$V$2329, 6,FALSE), "")</f>
        <v/>
      </c>
      <c r="T1196" s="30" t="str">
        <f>IF($A1196 = "","",
IF(VLOOKUP($A1196,'Student reference sheet'!$A$2:$V$2329, 10,FALSE) = "Y", "Hispanic",
IF(VLOOKUP($A1196,'Student reference sheet'!$A$2:$V$2329,11,FALSE) &lt;&gt; "",
IF(VLOOKUP($A1196,'Student reference sheet'!$A$2:$V$2329,11,FALSE) = "UNK", "Unknown", VLOOKUP(VALUE(VLOOKUP($A1196,'Student reference sheet'!$A$2:$V$2329,11,FALSE)),'Ethnicity Reference'!$A$2:$B$22,2,FALSE)),
IF(VLOOKUP($A1196,'Student reference sheet'!$A$2:$V$2329,9,FALSE) &lt;&gt; "", VLOOKUP(VALUE(VLOOKUP($A1196,'Student reference sheet'!$A$2:$V$2329,9,FALSE)),'Ethnicity Reference'!$A$2:$B$22,2,FALSE),"Unknown"))))</f>
        <v/>
      </c>
      <c r="U1196" s="35"/>
    </row>
    <row r="1197" spans="1:21" ht="15.75">
      <c r="A1197" s="47"/>
      <c r="B1197" s="33"/>
      <c r="C1197" s="39" t="str">
        <f>IF($A1197 &lt;&gt; "",VLOOKUP($A1197,'Student reference sheet'!$A$2:$V$2329, 3,FALSE), "")</f>
        <v/>
      </c>
      <c r="D1197" s="39" t="str">
        <f>IF($A1197 &lt;&gt; "",VLOOKUP($A1197,'Student reference sheet'!$A$2:$V$2329, 2,FALSE), "")</f>
        <v/>
      </c>
      <c r="E1197" s="35"/>
      <c r="F1197" s="34"/>
      <c r="G1197" s="40" t="str">
        <f t="shared" ca="1" si="57"/>
        <v/>
      </c>
      <c r="H1197" s="40" t="str">
        <f t="shared" ca="1" si="58"/>
        <v/>
      </c>
      <c r="I1197" s="36" t="str">
        <f>IF($A1197 = "", "",
IF(COUNTIF(MINIMUM_DAY_DATES[], Attendance!J1197) &gt; 0, VLOOKUP(Attendance!$G1197,MINIMUM_DAY_PERIOD_SCHEDULE[], 2,TRUE),
IF(COUNTIF(RALLY_DATES[], Attendance!J1197) &gt; 0, VLOOKUP(Attendance!$G1197,RALLY_PERIOD_SCHEDULE[], 2,TRUE),
IF(WEEKDAY(Attendance!$J1197) = 2,
       IF(COUNTIF(FINALS_WEEK_MONDAY_DATE[],Attendance!$J1197) &gt; 0, VLOOKUP(Attendance!$G1197,FINALS_WEEK_MONDAY_PERIOD_SCHEDULE[],2,TRUE),
       VLOOKUP(Attendance!$G1197,REGULAR_WEEK_SCHEDULE[],6,TRUE)),
IF(WEEKDAY($J1197) = 3,
       IF(COUNTIF(FINALS_WEEK_TUESDAY_DATE[],Attendance!$J1197) &gt; 0, VLOOKUP(Attendance!$G1197,FINALS_WEEK_TUESDAY_PERIOD_SCHEDULE[],2,TRUE),
       VLOOKUP(Attendance!$G1197,REGULAR_WEEK_SCHEDULE[[Tuesday]:[Period]],5,TRUE)),
IF(WEEKDAY(Attendance!$J1197) = 4,
        IF(COUNTIF(BLOCK_WEDNESDAY_DATES[],Attendance!$J1197) &gt; 0, VLOOKUP(Attendance!$G1197,BLOCK_WEDNESDAY_PERIOD_SCHEDULE[],2,TRUE),
        IF(COUNTIF(FINALS_WEEK_WEDNESDAY_DATE[],Attendance!$J1197) &gt; 0, VLOOKUP(Attendance!$G1197,FINALS_WEEK_WEDNESDAY_PERIOD_SCHEDULE[],2,TRUE),
       VLOOKUP(Attendance!$G1197,REGULAR_WEEK_SCHEDULE[[Wednesday]:[Period]],4,TRUE))),
IF(WEEKDAY($J1197) = 5,
       IF(COUNTIF(BLOCK_THURSDAY_DATES[],Attendance!$J1197) &gt; 0, VLOOKUP(Attendance!$G1197,BLOCK_THURSDAY_PERIOD_SCHEDULE[],2,TRUE),
       IF(COUNTIF(FINALS_WEEK_THURSDAY_DATE[],Attendance!$J1197) &gt; 0, VLOOKUP(Attendance!$G1197,FINALS_WEEK_THURSDAY_PERIOD_SCHEDULE[],2,TRUE),
       VLOOKUP(Attendance!$G1197,REGULAR_WEEK_SCHEDULE[[Thursday]:[Period]],3,TRUE))),
IF(WEEKDAY(Attendance!$J1197) = 6,
       IF(COUNTIF(FINALS_WEEK_FRIDAY_DATE[],Attendance!$J1197) &gt; 0, VLOOKUP(Attendance!$G1197,FINALS_WEEK_FRIDAY_PERIOD_SCHEDULE[],2,TRUE),
       VLOOKUP(Attendance!$G1197,REGULAR_WEEK_SCHEDULE[[Friday]:[Period]],2,TRUE))))))))))</f>
        <v/>
      </c>
      <c r="J1197" s="41" t="str">
        <f t="shared" ca="1" si="59"/>
        <v/>
      </c>
      <c r="K1197" s="41" t="str">
        <f>IF($A1197 &lt;&gt; "",VLOOKUP($A1197,'Student reference sheet'!$A$2:$V$2329, 7,FALSE), "")</f>
        <v/>
      </c>
      <c r="L1197" s="30" t="str">
        <f>IF($A1197 ="", "", VLOOKUP($A1197, 'Student reference sheet'!$A$2:$Z$2603,23,FALSE))</f>
        <v/>
      </c>
      <c r="M1197" s="30" t="str">
        <f>IF($A1197 ="", "", VLOOKUP($A1197, 'Student reference sheet'!$A$2:$Z$2603,24,FALSE))</f>
        <v/>
      </c>
      <c r="N1197" s="30" t="str">
        <f>IF($A1197 ="", "", VLOOKUP($A1197, 'Student reference sheet'!$A$2:$Z$2603,26,FALSE))</f>
        <v/>
      </c>
      <c r="O1197" s="30" t="str">
        <f>IF($A1197 ="", "", VLOOKUP($A1197, 'Student reference sheet'!$A$2:$Z$2603,25,FALSE))</f>
        <v/>
      </c>
      <c r="P1197" s="39" t="str">
        <f>IF($A1197 = "", "", IF(OR(VLOOKUP($A1197,'Student reference sheet'!$A$2:$V$2400,8,FALSE) = "R",  VLOOKUP($A1197,'Student reference sheet'!$A$2:$V$2400,8,FALSE) = "L"), "X", ""))</f>
        <v/>
      </c>
      <c r="Q1197" s="39" t="str">
        <f>IF($A1197 ="", "", VLOOKUP($A1197, 'Student reference sheet'!$A$2:$V$2603,22,FALSE))</f>
        <v/>
      </c>
      <c r="R1197" s="39" t="str">
        <f>IF($A1197 &lt;&gt; "",VLOOKUP($A1197,'Student reference sheet'!$A$2:$V$2329, 5,FALSE), "")</f>
        <v/>
      </c>
      <c r="S1197" s="39" t="str">
        <f>IF($A1197 &lt;&gt; "",VLOOKUP($A1197,'Student reference sheet'!$A$2:$V$2329, 6,FALSE), "")</f>
        <v/>
      </c>
      <c r="T1197" s="30" t="str">
        <f>IF($A1197 = "","",
IF(VLOOKUP($A1197,'Student reference sheet'!$A$2:$V$2329, 10,FALSE) = "Y", "Hispanic",
IF(VLOOKUP($A1197,'Student reference sheet'!$A$2:$V$2329,11,FALSE) &lt;&gt; "",
IF(VLOOKUP($A1197,'Student reference sheet'!$A$2:$V$2329,11,FALSE) = "UNK", "Unknown", VLOOKUP(VALUE(VLOOKUP($A1197,'Student reference sheet'!$A$2:$V$2329,11,FALSE)),'Ethnicity Reference'!$A$2:$B$22,2,FALSE)),
IF(VLOOKUP($A1197,'Student reference sheet'!$A$2:$V$2329,9,FALSE) &lt;&gt; "", VLOOKUP(VALUE(VLOOKUP($A1197,'Student reference sheet'!$A$2:$V$2329,9,FALSE)),'Ethnicity Reference'!$A$2:$B$22,2,FALSE),"Unknown"))))</f>
        <v/>
      </c>
      <c r="U1197" s="35"/>
    </row>
    <row r="1198" spans="1:21" ht="15.75">
      <c r="A1198" s="47"/>
      <c r="B1198" s="33"/>
      <c r="C1198" s="39" t="str">
        <f>IF($A1198 &lt;&gt; "",VLOOKUP($A1198,'Student reference sheet'!$A$2:$V$2329, 3,FALSE), "")</f>
        <v/>
      </c>
      <c r="D1198" s="39" t="str">
        <f>IF($A1198 &lt;&gt; "",VLOOKUP($A1198,'Student reference sheet'!$A$2:$V$2329, 2,FALSE), "")</f>
        <v/>
      </c>
      <c r="E1198" s="35"/>
      <c r="F1198" s="34"/>
      <c r="G1198" s="40" t="str">
        <f t="shared" ca="1" si="57"/>
        <v/>
      </c>
      <c r="H1198" s="40" t="str">
        <f t="shared" ca="1" si="58"/>
        <v/>
      </c>
      <c r="I1198" s="36" t="str">
        <f>IF($A1198 = "", "",
IF(COUNTIF(MINIMUM_DAY_DATES[], Attendance!J1198) &gt; 0, VLOOKUP(Attendance!$G1198,MINIMUM_DAY_PERIOD_SCHEDULE[], 2,TRUE),
IF(COUNTIF(RALLY_DATES[], Attendance!J1198) &gt; 0, VLOOKUP(Attendance!$G1198,RALLY_PERIOD_SCHEDULE[], 2,TRUE),
IF(WEEKDAY(Attendance!$J1198) = 2,
       IF(COUNTIF(FINALS_WEEK_MONDAY_DATE[],Attendance!$J1198) &gt; 0, VLOOKUP(Attendance!$G1198,FINALS_WEEK_MONDAY_PERIOD_SCHEDULE[],2,TRUE),
       VLOOKUP(Attendance!$G1198,REGULAR_WEEK_SCHEDULE[],6,TRUE)),
IF(WEEKDAY($J1198) = 3,
       IF(COUNTIF(FINALS_WEEK_TUESDAY_DATE[],Attendance!$J1198) &gt; 0, VLOOKUP(Attendance!$G1198,FINALS_WEEK_TUESDAY_PERIOD_SCHEDULE[],2,TRUE),
       VLOOKUP(Attendance!$G1198,REGULAR_WEEK_SCHEDULE[[Tuesday]:[Period]],5,TRUE)),
IF(WEEKDAY(Attendance!$J1198) = 4,
        IF(COUNTIF(BLOCK_WEDNESDAY_DATES[],Attendance!$J1198) &gt; 0, VLOOKUP(Attendance!$G1198,BLOCK_WEDNESDAY_PERIOD_SCHEDULE[],2,TRUE),
        IF(COUNTIF(FINALS_WEEK_WEDNESDAY_DATE[],Attendance!$J1198) &gt; 0, VLOOKUP(Attendance!$G1198,FINALS_WEEK_WEDNESDAY_PERIOD_SCHEDULE[],2,TRUE),
       VLOOKUP(Attendance!$G1198,REGULAR_WEEK_SCHEDULE[[Wednesday]:[Period]],4,TRUE))),
IF(WEEKDAY($J1198) = 5,
       IF(COUNTIF(BLOCK_THURSDAY_DATES[],Attendance!$J1198) &gt; 0, VLOOKUP(Attendance!$G1198,BLOCK_THURSDAY_PERIOD_SCHEDULE[],2,TRUE),
       IF(COUNTIF(FINALS_WEEK_THURSDAY_DATE[],Attendance!$J1198) &gt; 0, VLOOKUP(Attendance!$G1198,FINALS_WEEK_THURSDAY_PERIOD_SCHEDULE[],2,TRUE),
       VLOOKUP(Attendance!$G1198,REGULAR_WEEK_SCHEDULE[[Thursday]:[Period]],3,TRUE))),
IF(WEEKDAY(Attendance!$J1198) = 6,
       IF(COUNTIF(FINALS_WEEK_FRIDAY_DATE[],Attendance!$J1198) &gt; 0, VLOOKUP(Attendance!$G1198,FINALS_WEEK_FRIDAY_PERIOD_SCHEDULE[],2,TRUE),
       VLOOKUP(Attendance!$G1198,REGULAR_WEEK_SCHEDULE[[Friday]:[Period]],2,TRUE))))))))))</f>
        <v/>
      </c>
      <c r="J1198" s="41" t="str">
        <f t="shared" ca="1" si="59"/>
        <v/>
      </c>
      <c r="K1198" s="41" t="str">
        <f>IF($A1198 &lt;&gt; "",VLOOKUP($A1198,'Student reference sheet'!$A$2:$V$2329, 7,FALSE), "")</f>
        <v/>
      </c>
      <c r="L1198" s="30" t="str">
        <f>IF($A1198 ="", "", VLOOKUP($A1198, 'Student reference sheet'!$A$2:$Z$2603,23,FALSE))</f>
        <v/>
      </c>
      <c r="M1198" s="30" t="str">
        <f>IF($A1198 ="", "", VLOOKUP($A1198, 'Student reference sheet'!$A$2:$Z$2603,24,FALSE))</f>
        <v/>
      </c>
      <c r="N1198" s="30" t="str">
        <f>IF($A1198 ="", "", VLOOKUP($A1198, 'Student reference sheet'!$A$2:$Z$2603,26,FALSE))</f>
        <v/>
      </c>
      <c r="O1198" s="30" t="str">
        <f>IF($A1198 ="", "", VLOOKUP($A1198, 'Student reference sheet'!$A$2:$Z$2603,25,FALSE))</f>
        <v/>
      </c>
      <c r="P1198" s="39" t="str">
        <f>IF($A1198 = "", "", IF(OR(VLOOKUP($A1198,'Student reference sheet'!$A$2:$V$2400,8,FALSE) = "R",  VLOOKUP($A1198,'Student reference sheet'!$A$2:$V$2400,8,FALSE) = "L"), "X", ""))</f>
        <v/>
      </c>
      <c r="Q1198" s="39" t="str">
        <f>IF($A1198 ="", "", VLOOKUP($A1198, 'Student reference sheet'!$A$2:$V$2603,22,FALSE))</f>
        <v/>
      </c>
      <c r="R1198" s="39" t="str">
        <f>IF($A1198 &lt;&gt; "",VLOOKUP($A1198,'Student reference sheet'!$A$2:$V$2329, 5,FALSE), "")</f>
        <v/>
      </c>
      <c r="S1198" s="39" t="str">
        <f>IF($A1198 &lt;&gt; "",VLOOKUP($A1198,'Student reference sheet'!$A$2:$V$2329, 6,FALSE), "")</f>
        <v/>
      </c>
      <c r="T1198" s="30" t="str">
        <f>IF($A1198 = "","",
IF(VLOOKUP($A1198,'Student reference sheet'!$A$2:$V$2329, 10,FALSE) = "Y", "Hispanic",
IF(VLOOKUP($A1198,'Student reference sheet'!$A$2:$V$2329,11,FALSE) &lt;&gt; "",
IF(VLOOKUP($A1198,'Student reference sheet'!$A$2:$V$2329,11,FALSE) = "UNK", "Unknown", VLOOKUP(VALUE(VLOOKUP($A1198,'Student reference sheet'!$A$2:$V$2329,11,FALSE)),'Ethnicity Reference'!$A$2:$B$22,2,FALSE)),
IF(VLOOKUP($A1198,'Student reference sheet'!$A$2:$V$2329,9,FALSE) &lt;&gt; "", VLOOKUP(VALUE(VLOOKUP($A1198,'Student reference sheet'!$A$2:$V$2329,9,FALSE)),'Ethnicity Reference'!$A$2:$B$22,2,FALSE),"Unknown"))))</f>
        <v/>
      </c>
      <c r="U1198" s="35"/>
    </row>
    <row r="1199" spans="1:21" ht="15.75">
      <c r="A1199" s="47"/>
      <c r="B1199" s="33"/>
      <c r="C1199" s="39" t="str">
        <f>IF($A1199 &lt;&gt; "",VLOOKUP($A1199,'Student reference sheet'!$A$2:$V$2329, 3,FALSE), "")</f>
        <v/>
      </c>
      <c r="D1199" s="39" t="str">
        <f>IF($A1199 &lt;&gt; "",VLOOKUP($A1199,'Student reference sheet'!$A$2:$V$2329, 2,FALSE), "")</f>
        <v/>
      </c>
      <c r="E1199" s="35"/>
      <c r="F1199" s="34"/>
      <c r="G1199" s="40" t="str">
        <f t="shared" ca="1" si="57"/>
        <v/>
      </c>
      <c r="H1199" s="40" t="str">
        <f t="shared" ca="1" si="58"/>
        <v/>
      </c>
      <c r="I1199" s="36" t="str">
        <f>IF($A1199 = "", "",
IF(COUNTIF(MINIMUM_DAY_DATES[], Attendance!J1199) &gt; 0, VLOOKUP(Attendance!$G1199,MINIMUM_DAY_PERIOD_SCHEDULE[], 2,TRUE),
IF(COUNTIF(RALLY_DATES[], Attendance!J1199) &gt; 0, VLOOKUP(Attendance!$G1199,RALLY_PERIOD_SCHEDULE[], 2,TRUE),
IF(WEEKDAY(Attendance!$J1199) = 2,
       IF(COUNTIF(FINALS_WEEK_MONDAY_DATE[],Attendance!$J1199) &gt; 0, VLOOKUP(Attendance!$G1199,FINALS_WEEK_MONDAY_PERIOD_SCHEDULE[],2,TRUE),
       VLOOKUP(Attendance!$G1199,REGULAR_WEEK_SCHEDULE[],6,TRUE)),
IF(WEEKDAY($J1199) = 3,
       IF(COUNTIF(FINALS_WEEK_TUESDAY_DATE[],Attendance!$J1199) &gt; 0, VLOOKUP(Attendance!$G1199,FINALS_WEEK_TUESDAY_PERIOD_SCHEDULE[],2,TRUE),
       VLOOKUP(Attendance!$G1199,REGULAR_WEEK_SCHEDULE[[Tuesday]:[Period]],5,TRUE)),
IF(WEEKDAY(Attendance!$J1199) = 4,
        IF(COUNTIF(BLOCK_WEDNESDAY_DATES[],Attendance!$J1199) &gt; 0, VLOOKUP(Attendance!$G1199,BLOCK_WEDNESDAY_PERIOD_SCHEDULE[],2,TRUE),
        IF(COUNTIF(FINALS_WEEK_WEDNESDAY_DATE[],Attendance!$J1199) &gt; 0, VLOOKUP(Attendance!$G1199,FINALS_WEEK_WEDNESDAY_PERIOD_SCHEDULE[],2,TRUE),
       VLOOKUP(Attendance!$G1199,REGULAR_WEEK_SCHEDULE[[Wednesday]:[Period]],4,TRUE))),
IF(WEEKDAY($J1199) = 5,
       IF(COUNTIF(BLOCK_THURSDAY_DATES[],Attendance!$J1199) &gt; 0, VLOOKUP(Attendance!$G1199,BLOCK_THURSDAY_PERIOD_SCHEDULE[],2,TRUE),
       IF(COUNTIF(FINALS_WEEK_THURSDAY_DATE[],Attendance!$J1199) &gt; 0, VLOOKUP(Attendance!$G1199,FINALS_WEEK_THURSDAY_PERIOD_SCHEDULE[],2,TRUE),
       VLOOKUP(Attendance!$G1199,REGULAR_WEEK_SCHEDULE[[Thursday]:[Period]],3,TRUE))),
IF(WEEKDAY(Attendance!$J1199) = 6,
       IF(COUNTIF(FINALS_WEEK_FRIDAY_DATE[],Attendance!$J1199) &gt; 0, VLOOKUP(Attendance!$G1199,FINALS_WEEK_FRIDAY_PERIOD_SCHEDULE[],2,TRUE),
       VLOOKUP(Attendance!$G1199,REGULAR_WEEK_SCHEDULE[[Friday]:[Period]],2,TRUE))))))))))</f>
        <v/>
      </c>
      <c r="J1199" s="41" t="str">
        <f t="shared" ca="1" si="59"/>
        <v/>
      </c>
      <c r="K1199" s="41" t="str">
        <f>IF($A1199 &lt;&gt; "",VLOOKUP($A1199,'Student reference sheet'!$A$2:$V$2329, 7,FALSE), "")</f>
        <v/>
      </c>
      <c r="L1199" s="30" t="str">
        <f>IF($A1199 ="", "", VLOOKUP($A1199, 'Student reference sheet'!$A$2:$Z$2603,23,FALSE))</f>
        <v/>
      </c>
      <c r="M1199" s="30" t="str">
        <f>IF($A1199 ="", "", VLOOKUP($A1199, 'Student reference sheet'!$A$2:$Z$2603,24,FALSE))</f>
        <v/>
      </c>
      <c r="N1199" s="30" t="str">
        <f>IF($A1199 ="", "", VLOOKUP($A1199, 'Student reference sheet'!$A$2:$Z$2603,26,FALSE))</f>
        <v/>
      </c>
      <c r="O1199" s="30" t="str">
        <f>IF($A1199 ="", "", VLOOKUP($A1199, 'Student reference sheet'!$A$2:$Z$2603,25,FALSE))</f>
        <v/>
      </c>
      <c r="P1199" s="39" t="str">
        <f>IF($A1199 = "", "", IF(OR(VLOOKUP($A1199,'Student reference sheet'!$A$2:$V$2400,8,FALSE) = "R",  VLOOKUP($A1199,'Student reference sheet'!$A$2:$V$2400,8,FALSE) = "L"), "X", ""))</f>
        <v/>
      </c>
      <c r="Q1199" s="39" t="str">
        <f>IF($A1199 ="", "", VLOOKUP($A1199, 'Student reference sheet'!$A$2:$V$2603,22,FALSE))</f>
        <v/>
      </c>
      <c r="R1199" s="39" t="str">
        <f>IF($A1199 &lt;&gt; "",VLOOKUP($A1199,'Student reference sheet'!$A$2:$V$2329, 5,FALSE), "")</f>
        <v/>
      </c>
      <c r="S1199" s="39" t="str">
        <f>IF($A1199 &lt;&gt; "",VLOOKUP($A1199,'Student reference sheet'!$A$2:$V$2329, 6,FALSE), "")</f>
        <v/>
      </c>
      <c r="T1199" s="30" t="str">
        <f>IF($A1199 = "","",
IF(VLOOKUP($A1199,'Student reference sheet'!$A$2:$V$2329, 10,FALSE) = "Y", "Hispanic",
IF(VLOOKUP($A1199,'Student reference sheet'!$A$2:$V$2329,11,FALSE) &lt;&gt; "",
IF(VLOOKUP($A1199,'Student reference sheet'!$A$2:$V$2329,11,FALSE) = "UNK", "Unknown", VLOOKUP(VALUE(VLOOKUP($A1199,'Student reference sheet'!$A$2:$V$2329,11,FALSE)),'Ethnicity Reference'!$A$2:$B$22,2,FALSE)),
IF(VLOOKUP($A1199,'Student reference sheet'!$A$2:$V$2329,9,FALSE) &lt;&gt; "", VLOOKUP(VALUE(VLOOKUP($A1199,'Student reference sheet'!$A$2:$V$2329,9,FALSE)),'Ethnicity Reference'!$A$2:$B$22,2,FALSE),"Unknown"))))</f>
        <v/>
      </c>
      <c r="U1199" s="35"/>
    </row>
    <row r="1200" spans="1:21" ht="15.75">
      <c r="A1200" s="47"/>
      <c r="B1200" s="33"/>
      <c r="C1200" s="39" t="str">
        <f>IF($A1200 &lt;&gt; "",VLOOKUP($A1200,'Student reference sheet'!$A$2:$V$2329, 3,FALSE), "")</f>
        <v/>
      </c>
      <c r="D1200" s="39" t="str">
        <f>IF($A1200 &lt;&gt; "",VLOOKUP($A1200,'Student reference sheet'!$A$2:$V$2329, 2,FALSE), "")</f>
        <v/>
      </c>
      <c r="E1200" s="35"/>
      <c r="F1200" s="34"/>
      <c r="G1200" s="40" t="str">
        <f t="shared" ca="1" si="57"/>
        <v/>
      </c>
      <c r="H1200" s="40" t="str">
        <f t="shared" ca="1" si="58"/>
        <v/>
      </c>
      <c r="I1200" s="36" t="str">
        <f>IF($A1200 = "", "",
IF(COUNTIF(MINIMUM_DAY_DATES[], Attendance!J1200) &gt; 0, VLOOKUP(Attendance!$G1200,MINIMUM_DAY_PERIOD_SCHEDULE[], 2,TRUE),
IF(COUNTIF(RALLY_DATES[], Attendance!J1200) &gt; 0, VLOOKUP(Attendance!$G1200,RALLY_PERIOD_SCHEDULE[], 2,TRUE),
IF(WEEKDAY(Attendance!$J1200) = 2,
       IF(COUNTIF(FINALS_WEEK_MONDAY_DATE[],Attendance!$J1200) &gt; 0, VLOOKUP(Attendance!$G1200,FINALS_WEEK_MONDAY_PERIOD_SCHEDULE[],2,TRUE),
       VLOOKUP(Attendance!$G1200,REGULAR_WEEK_SCHEDULE[],6,TRUE)),
IF(WEEKDAY($J1200) = 3,
       IF(COUNTIF(FINALS_WEEK_TUESDAY_DATE[],Attendance!$J1200) &gt; 0, VLOOKUP(Attendance!$G1200,FINALS_WEEK_TUESDAY_PERIOD_SCHEDULE[],2,TRUE),
       VLOOKUP(Attendance!$G1200,REGULAR_WEEK_SCHEDULE[[Tuesday]:[Period]],5,TRUE)),
IF(WEEKDAY(Attendance!$J1200) = 4,
        IF(COUNTIF(BLOCK_WEDNESDAY_DATES[],Attendance!$J1200) &gt; 0, VLOOKUP(Attendance!$G1200,BLOCK_WEDNESDAY_PERIOD_SCHEDULE[],2,TRUE),
        IF(COUNTIF(FINALS_WEEK_WEDNESDAY_DATE[],Attendance!$J1200) &gt; 0, VLOOKUP(Attendance!$G1200,FINALS_WEEK_WEDNESDAY_PERIOD_SCHEDULE[],2,TRUE),
       VLOOKUP(Attendance!$G1200,REGULAR_WEEK_SCHEDULE[[Wednesday]:[Period]],4,TRUE))),
IF(WEEKDAY($J1200) = 5,
       IF(COUNTIF(BLOCK_THURSDAY_DATES[],Attendance!$J1200) &gt; 0, VLOOKUP(Attendance!$G1200,BLOCK_THURSDAY_PERIOD_SCHEDULE[],2,TRUE),
       IF(COUNTIF(FINALS_WEEK_THURSDAY_DATE[],Attendance!$J1200) &gt; 0, VLOOKUP(Attendance!$G1200,FINALS_WEEK_THURSDAY_PERIOD_SCHEDULE[],2,TRUE),
       VLOOKUP(Attendance!$G1200,REGULAR_WEEK_SCHEDULE[[Thursday]:[Period]],3,TRUE))),
IF(WEEKDAY(Attendance!$J1200) = 6,
       IF(COUNTIF(FINALS_WEEK_FRIDAY_DATE[],Attendance!$J1200) &gt; 0, VLOOKUP(Attendance!$G1200,FINALS_WEEK_FRIDAY_PERIOD_SCHEDULE[],2,TRUE),
       VLOOKUP(Attendance!$G1200,REGULAR_WEEK_SCHEDULE[[Friday]:[Period]],2,TRUE))))))))))</f>
        <v/>
      </c>
      <c r="J1200" s="41" t="str">
        <f t="shared" ca="1" si="59"/>
        <v/>
      </c>
      <c r="K1200" s="41" t="str">
        <f>IF($A1200 &lt;&gt; "",VLOOKUP($A1200,'Student reference sheet'!$A$2:$V$2329, 7,FALSE), "")</f>
        <v/>
      </c>
      <c r="L1200" s="30" t="str">
        <f>IF($A1200 ="", "", VLOOKUP($A1200, 'Student reference sheet'!$A$2:$Z$2603,23,FALSE))</f>
        <v/>
      </c>
      <c r="M1200" s="30" t="str">
        <f>IF($A1200 ="", "", VLOOKUP($A1200, 'Student reference sheet'!$A$2:$Z$2603,24,FALSE))</f>
        <v/>
      </c>
      <c r="N1200" s="30" t="str">
        <f>IF($A1200 ="", "", VLOOKUP($A1200, 'Student reference sheet'!$A$2:$Z$2603,26,FALSE))</f>
        <v/>
      </c>
      <c r="O1200" s="30" t="str">
        <f>IF($A1200 ="", "", VLOOKUP($A1200, 'Student reference sheet'!$A$2:$Z$2603,25,FALSE))</f>
        <v/>
      </c>
      <c r="P1200" s="39" t="str">
        <f>IF($A1200 = "", "", IF(OR(VLOOKUP($A1200,'Student reference sheet'!$A$2:$V$2400,8,FALSE) = "R",  VLOOKUP($A1200,'Student reference sheet'!$A$2:$V$2400,8,FALSE) = "L"), "X", ""))</f>
        <v/>
      </c>
      <c r="Q1200" s="39" t="str">
        <f>IF($A1200 ="", "", VLOOKUP($A1200, 'Student reference sheet'!$A$2:$V$2603,22,FALSE))</f>
        <v/>
      </c>
      <c r="R1200" s="39" t="str">
        <f>IF($A1200 &lt;&gt; "",VLOOKUP($A1200,'Student reference sheet'!$A$2:$V$2329, 5,FALSE), "")</f>
        <v/>
      </c>
      <c r="S1200" s="39" t="str">
        <f>IF($A1200 &lt;&gt; "",VLOOKUP($A1200,'Student reference sheet'!$A$2:$V$2329, 6,FALSE), "")</f>
        <v/>
      </c>
      <c r="T1200" s="30" t="str">
        <f>IF($A1200 = "","",
IF(VLOOKUP($A1200,'Student reference sheet'!$A$2:$V$2329, 10,FALSE) = "Y", "Hispanic",
IF(VLOOKUP($A1200,'Student reference sheet'!$A$2:$V$2329,11,FALSE) &lt;&gt; "",
IF(VLOOKUP($A1200,'Student reference sheet'!$A$2:$V$2329,11,FALSE) = "UNK", "Unknown", VLOOKUP(VALUE(VLOOKUP($A1200,'Student reference sheet'!$A$2:$V$2329,11,FALSE)),'Ethnicity Reference'!$A$2:$B$22,2,FALSE)),
IF(VLOOKUP($A1200,'Student reference sheet'!$A$2:$V$2329,9,FALSE) &lt;&gt; "", VLOOKUP(VALUE(VLOOKUP($A1200,'Student reference sheet'!$A$2:$V$2329,9,FALSE)),'Ethnicity Reference'!$A$2:$B$22,2,FALSE),"Unknown"))))</f>
        <v/>
      </c>
      <c r="U1200" s="35"/>
    </row>
    <row r="1201" spans="1:21" ht="15.75">
      <c r="A1201" s="47"/>
      <c r="B1201" s="33"/>
      <c r="C1201" s="39" t="str">
        <f>IF($A1201 &lt;&gt; "",VLOOKUP($A1201,'Student reference sheet'!$A$2:$V$2329, 3,FALSE), "")</f>
        <v/>
      </c>
      <c r="D1201" s="39" t="str">
        <f>IF($A1201 &lt;&gt; "",VLOOKUP($A1201,'Student reference sheet'!$A$2:$V$2329, 2,FALSE), "")</f>
        <v/>
      </c>
      <c r="E1201" s="35"/>
      <c r="F1201" s="34"/>
      <c r="G1201" s="40" t="str">
        <f t="shared" ca="1" si="57"/>
        <v/>
      </c>
      <c r="H1201" s="40" t="str">
        <f t="shared" ca="1" si="58"/>
        <v/>
      </c>
      <c r="I1201" s="36" t="str">
        <f>IF($A1201 = "", "",
IF(COUNTIF(MINIMUM_DAY_DATES[], Attendance!J1201) &gt; 0, VLOOKUP(Attendance!$G1201,MINIMUM_DAY_PERIOD_SCHEDULE[], 2,TRUE),
IF(COUNTIF(RALLY_DATES[], Attendance!J1201) &gt; 0, VLOOKUP(Attendance!$G1201,RALLY_PERIOD_SCHEDULE[], 2,TRUE),
IF(WEEKDAY(Attendance!$J1201) = 2,
       IF(COUNTIF(FINALS_WEEK_MONDAY_DATE[],Attendance!$J1201) &gt; 0, VLOOKUP(Attendance!$G1201,FINALS_WEEK_MONDAY_PERIOD_SCHEDULE[],2,TRUE),
       VLOOKUP(Attendance!$G1201,REGULAR_WEEK_SCHEDULE[],6,TRUE)),
IF(WEEKDAY($J1201) = 3,
       IF(COUNTIF(FINALS_WEEK_TUESDAY_DATE[],Attendance!$J1201) &gt; 0, VLOOKUP(Attendance!$G1201,FINALS_WEEK_TUESDAY_PERIOD_SCHEDULE[],2,TRUE),
       VLOOKUP(Attendance!$G1201,REGULAR_WEEK_SCHEDULE[[Tuesday]:[Period]],5,TRUE)),
IF(WEEKDAY(Attendance!$J1201) = 4,
        IF(COUNTIF(BLOCK_WEDNESDAY_DATES[],Attendance!$J1201) &gt; 0, VLOOKUP(Attendance!$G1201,BLOCK_WEDNESDAY_PERIOD_SCHEDULE[],2,TRUE),
        IF(COUNTIF(FINALS_WEEK_WEDNESDAY_DATE[],Attendance!$J1201) &gt; 0, VLOOKUP(Attendance!$G1201,FINALS_WEEK_WEDNESDAY_PERIOD_SCHEDULE[],2,TRUE),
       VLOOKUP(Attendance!$G1201,REGULAR_WEEK_SCHEDULE[[Wednesday]:[Period]],4,TRUE))),
IF(WEEKDAY($J1201) = 5,
       IF(COUNTIF(BLOCK_THURSDAY_DATES[],Attendance!$J1201) &gt; 0, VLOOKUP(Attendance!$G1201,BLOCK_THURSDAY_PERIOD_SCHEDULE[],2,TRUE),
       IF(COUNTIF(FINALS_WEEK_THURSDAY_DATE[],Attendance!$J1201) &gt; 0, VLOOKUP(Attendance!$G1201,FINALS_WEEK_THURSDAY_PERIOD_SCHEDULE[],2,TRUE),
       VLOOKUP(Attendance!$G1201,REGULAR_WEEK_SCHEDULE[[Thursday]:[Period]],3,TRUE))),
IF(WEEKDAY(Attendance!$J1201) = 6,
       IF(COUNTIF(FINALS_WEEK_FRIDAY_DATE[],Attendance!$J1201) &gt; 0, VLOOKUP(Attendance!$G1201,FINALS_WEEK_FRIDAY_PERIOD_SCHEDULE[],2,TRUE),
       VLOOKUP(Attendance!$G1201,REGULAR_WEEK_SCHEDULE[[Friday]:[Period]],2,TRUE))))))))))</f>
        <v/>
      </c>
      <c r="J1201" s="41" t="str">
        <f t="shared" ca="1" si="59"/>
        <v/>
      </c>
      <c r="K1201" s="41" t="str">
        <f>IF($A1201 &lt;&gt; "",VLOOKUP($A1201,'Student reference sheet'!$A$2:$V$2329, 7,FALSE), "")</f>
        <v/>
      </c>
      <c r="L1201" s="30" t="str">
        <f>IF($A1201 ="", "", VLOOKUP($A1201, 'Student reference sheet'!$A$2:$Z$2603,23,FALSE))</f>
        <v/>
      </c>
      <c r="M1201" s="30" t="str">
        <f>IF($A1201 ="", "", VLOOKUP($A1201, 'Student reference sheet'!$A$2:$Z$2603,24,FALSE))</f>
        <v/>
      </c>
      <c r="N1201" s="30" t="str">
        <f>IF($A1201 ="", "", VLOOKUP($A1201, 'Student reference sheet'!$A$2:$Z$2603,26,FALSE))</f>
        <v/>
      </c>
      <c r="O1201" s="30" t="str">
        <f>IF($A1201 ="", "", VLOOKUP($A1201, 'Student reference sheet'!$A$2:$Z$2603,25,FALSE))</f>
        <v/>
      </c>
      <c r="P1201" s="39" t="str">
        <f>IF($A1201 = "", "", IF(OR(VLOOKUP($A1201,'Student reference sheet'!$A$2:$V$2400,8,FALSE) = "R",  VLOOKUP($A1201,'Student reference sheet'!$A$2:$V$2400,8,FALSE) = "L"), "X", ""))</f>
        <v/>
      </c>
      <c r="Q1201" s="39" t="str">
        <f>IF($A1201 ="", "", VLOOKUP($A1201, 'Student reference sheet'!$A$2:$V$2603,22,FALSE))</f>
        <v/>
      </c>
      <c r="R1201" s="39" t="str">
        <f>IF($A1201 &lt;&gt; "",VLOOKUP($A1201,'Student reference sheet'!$A$2:$V$2329, 5,FALSE), "")</f>
        <v/>
      </c>
      <c r="S1201" s="39" t="str">
        <f>IF($A1201 &lt;&gt; "",VLOOKUP($A1201,'Student reference sheet'!$A$2:$V$2329, 6,FALSE), "")</f>
        <v/>
      </c>
      <c r="T1201" s="30" t="str">
        <f>IF($A1201 = "","",
IF(VLOOKUP($A1201,'Student reference sheet'!$A$2:$V$2329, 10,FALSE) = "Y", "Hispanic",
IF(VLOOKUP($A1201,'Student reference sheet'!$A$2:$V$2329,11,FALSE) &lt;&gt; "",
IF(VLOOKUP($A1201,'Student reference sheet'!$A$2:$V$2329,11,FALSE) = "UNK", "Unknown", VLOOKUP(VALUE(VLOOKUP($A1201,'Student reference sheet'!$A$2:$V$2329,11,FALSE)),'Ethnicity Reference'!$A$2:$B$22,2,FALSE)),
IF(VLOOKUP($A1201,'Student reference sheet'!$A$2:$V$2329,9,FALSE) &lt;&gt; "", VLOOKUP(VALUE(VLOOKUP($A1201,'Student reference sheet'!$A$2:$V$2329,9,FALSE)),'Ethnicity Reference'!$A$2:$B$22,2,FALSE),"Unknown"))))</f>
        <v/>
      </c>
      <c r="U1201" s="35"/>
    </row>
    <row r="1202" spans="1:21" ht="15.75">
      <c r="A1202" s="47"/>
      <c r="B1202" s="33"/>
      <c r="C1202" s="39" t="str">
        <f>IF($A1202 &lt;&gt; "",VLOOKUP($A1202,'Student reference sheet'!$A$2:$V$2329, 3,FALSE), "")</f>
        <v/>
      </c>
      <c r="D1202" s="39" t="str">
        <f>IF($A1202 &lt;&gt; "",VLOOKUP($A1202,'Student reference sheet'!$A$2:$V$2329, 2,FALSE), "")</f>
        <v/>
      </c>
      <c r="E1202" s="35"/>
      <c r="F1202" s="34"/>
      <c r="G1202" s="40" t="str">
        <f t="shared" ca="1" si="57"/>
        <v/>
      </c>
      <c r="H1202" s="40" t="str">
        <f t="shared" ca="1" si="58"/>
        <v/>
      </c>
      <c r="I1202" s="36" t="str">
        <f>IF($A1202 = "", "",
IF(COUNTIF(MINIMUM_DAY_DATES[], Attendance!J1202) &gt; 0, VLOOKUP(Attendance!$G1202,MINIMUM_DAY_PERIOD_SCHEDULE[], 2,TRUE),
IF(COUNTIF(RALLY_DATES[], Attendance!J1202) &gt; 0, VLOOKUP(Attendance!$G1202,RALLY_PERIOD_SCHEDULE[], 2,TRUE),
IF(WEEKDAY(Attendance!$J1202) = 2,
       IF(COUNTIF(FINALS_WEEK_MONDAY_DATE[],Attendance!$J1202) &gt; 0, VLOOKUP(Attendance!$G1202,FINALS_WEEK_MONDAY_PERIOD_SCHEDULE[],2,TRUE),
       VLOOKUP(Attendance!$G1202,REGULAR_WEEK_SCHEDULE[],6,TRUE)),
IF(WEEKDAY($J1202) = 3,
       IF(COUNTIF(FINALS_WEEK_TUESDAY_DATE[],Attendance!$J1202) &gt; 0, VLOOKUP(Attendance!$G1202,FINALS_WEEK_TUESDAY_PERIOD_SCHEDULE[],2,TRUE),
       VLOOKUP(Attendance!$G1202,REGULAR_WEEK_SCHEDULE[[Tuesday]:[Period]],5,TRUE)),
IF(WEEKDAY(Attendance!$J1202) = 4,
        IF(COUNTIF(BLOCK_WEDNESDAY_DATES[],Attendance!$J1202) &gt; 0, VLOOKUP(Attendance!$G1202,BLOCK_WEDNESDAY_PERIOD_SCHEDULE[],2,TRUE),
        IF(COUNTIF(FINALS_WEEK_WEDNESDAY_DATE[],Attendance!$J1202) &gt; 0, VLOOKUP(Attendance!$G1202,FINALS_WEEK_WEDNESDAY_PERIOD_SCHEDULE[],2,TRUE),
       VLOOKUP(Attendance!$G1202,REGULAR_WEEK_SCHEDULE[[Wednesday]:[Period]],4,TRUE))),
IF(WEEKDAY($J1202) = 5,
       IF(COUNTIF(BLOCK_THURSDAY_DATES[],Attendance!$J1202) &gt; 0, VLOOKUP(Attendance!$G1202,BLOCK_THURSDAY_PERIOD_SCHEDULE[],2,TRUE),
       IF(COUNTIF(FINALS_WEEK_THURSDAY_DATE[],Attendance!$J1202) &gt; 0, VLOOKUP(Attendance!$G1202,FINALS_WEEK_THURSDAY_PERIOD_SCHEDULE[],2,TRUE),
       VLOOKUP(Attendance!$G1202,REGULAR_WEEK_SCHEDULE[[Thursday]:[Period]],3,TRUE))),
IF(WEEKDAY(Attendance!$J1202) = 6,
       IF(COUNTIF(FINALS_WEEK_FRIDAY_DATE[],Attendance!$J1202) &gt; 0, VLOOKUP(Attendance!$G1202,FINALS_WEEK_FRIDAY_PERIOD_SCHEDULE[],2,TRUE),
       VLOOKUP(Attendance!$G1202,REGULAR_WEEK_SCHEDULE[[Friday]:[Period]],2,TRUE))))))))))</f>
        <v/>
      </c>
      <c r="J1202" s="41" t="str">
        <f t="shared" ca="1" si="59"/>
        <v/>
      </c>
      <c r="K1202" s="41" t="str">
        <f>IF($A1202 &lt;&gt; "",VLOOKUP($A1202,'Student reference sheet'!$A$2:$V$2329, 7,FALSE), "")</f>
        <v/>
      </c>
      <c r="L1202" s="30" t="str">
        <f>IF($A1202 ="", "", VLOOKUP($A1202, 'Student reference sheet'!$A$2:$Z$2603,23,FALSE))</f>
        <v/>
      </c>
      <c r="M1202" s="30" t="str">
        <f>IF($A1202 ="", "", VLOOKUP($A1202, 'Student reference sheet'!$A$2:$Z$2603,24,FALSE))</f>
        <v/>
      </c>
      <c r="N1202" s="30" t="str">
        <f>IF($A1202 ="", "", VLOOKUP($A1202, 'Student reference sheet'!$A$2:$Z$2603,26,FALSE))</f>
        <v/>
      </c>
      <c r="O1202" s="30" t="str">
        <f>IF($A1202 ="", "", VLOOKUP($A1202, 'Student reference sheet'!$A$2:$Z$2603,25,FALSE))</f>
        <v/>
      </c>
      <c r="P1202" s="39" t="str">
        <f>IF($A1202 = "", "", IF(OR(VLOOKUP($A1202,'Student reference sheet'!$A$2:$V$2400,8,FALSE) = "R",  VLOOKUP($A1202,'Student reference sheet'!$A$2:$V$2400,8,FALSE) = "L"), "X", ""))</f>
        <v/>
      </c>
      <c r="Q1202" s="39" t="str">
        <f>IF($A1202 ="", "", VLOOKUP($A1202, 'Student reference sheet'!$A$2:$V$2603,22,FALSE))</f>
        <v/>
      </c>
      <c r="R1202" s="39" t="str">
        <f>IF($A1202 &lt;&gt; "",VLOOKUP($A1202,'Student reference sheet'!$A$2:$V$2329, 5,FALSE), "")</f>
        <v/>
      </c>
      <c r="S1202" s="39" t="str">
        <f>IF($A1202 &lt;&gt; "",VLOOKUP($A1202,'Student reference sheet'!$A$2:$V$2329, 6,FALSE), "")</f>
        <v/>
      </c>
      <c r="T1202" s="30" t="str">
        <f>IF($A1202 = "","",
IF(VLOOKUP($A1202,'Student reference sheet'!$A$2:$V$2329, 10,FALSE) = "Y", "Hispanic",
IF(VLOOKUP($A1202,'Student reference sheet'!$A$2:$V$2329,11,FALSE) &lt;&gt; "",
IF(VLOOKUP($A1202,'Student reference sheet'!$A$2:$V$2329,11,FALSE) = "UNK", "Unknown", VLOOKUP(VALUE(VLOOKUP($A1202,'Student reference sheet'!$A$2:$V$2329,11,FALSE)),'Ethnicity Reference'!$A$2:$B$22,2,FALSE)),
IF(VLOOKUP($A1202,'Student reference sheet'!$A$2:$V$2329,9,FALSE) &lt;&gt; "", VLOOKUP(VALUE(VLOOKUP($A1202,'Student reference sheet'!$A$2:$V$2329,9,FALSE)),'Ethnicity Reference'!$A$2:$B$22,2,FALSE),"Unknown"))))</f>
        <v/>
      </c>
      <c r="U1202" s="35"/>
    </row>
    <row r="1203" spans="1:21" ht="15.75">
      <c r="A1203" s="47"/>
      <c r="B1203" s="33"/>
      <c r="C1203" s="39" t="str">
        <f>IF($A1203 &lt;&gt; "",VLOOKUP($A1203,'Student reference sheet'!$A$2:$V$2329, 3,FALSE), "")</f>
        <v/>
      </c>
      <c r="D1203" s="39" t="str">
        <f>IF($A1203 &lt;&gt; "",VLOOKUP($A1203,'Student reference sheet'!$A$2:$V$2329, 2,FALSE), "")</f>
        <v/>
      </c>
      <c r="E1203" s="35"/>
      <c r="F1203" s="34"/>
      <c r="G1203" s="40" t="str">
        <f t="shared" ca="1" si="57"/>
        <v/>
      </c>
      <c r="H1203" s="40" t="str">
        <f t="shared" ca="1" si="58"/>
        <v/>
      </c>
      <c r="I1203" s="36" t="str">
        <f>IF($A1203 = "", "",
IF(COUNTIF(MINIMUM_DAY_DATES[], Attendance!J1203) &gt; 0, VLOOKUP(Attendance!$G1203,MINIMUM_DAY_PERIOD_SCHEDULE[], 2,TRUE),
IF(COUNTIF(RALLY_DATES[], Attendance!J1203) &gt; 0, VLOOKUP(Attendance!$G1203,RALLY_PERIOD_SCHEDULE[], 2,TRUE),
IF(WEEKDAY(Attendance!$J1203) = 2,
       IF(COUNTIF(FINALS_WEEK_MONDAY_DATE[],Attendance!$J1203) &gt; 0, VLOOKUP(Attendance!$G1203,FINALS_WEEK_MONDAY_PERIOD_SCHEDULE[],2,TRUE),
       VLOOKUP(Attendance!$G1203,REGULAR_WEEK_SCHEDULE[],6,TRUE)),
IF(WEEKDAY($J1203) = 3,
       IF(COUNTIF(FINALS_WEEK_TUESDAY_DATE[],Attendance!$J1203) &gt; 0, VLOOKUP(Attendance!$G1203,FINALS_WEEK_TUESDAY_PERIOD_SCHEDULE[],2,TRUE),
       VLOOKUP(Attendance!$G1203,REGULAR_WEEK_SCHEDULE[[Tuesday]:[Period]],5,TRUE)),
IF(WEEKDAY(Attendance!$J1203) = 4,
        IF(COUNTIF(BLOCK_WEDNESDAY_DATES[],Attendance!$J1203) &gt; 0, VLOOKUP(Attendance!$G1203,BLOCK_WEDNESDAY_PERIOD_SCHEDULE[],2,TRUE),
        IF(COUNTIF(FINALS_WEEK_WEDNESDAY_DATE[],Attendance!$J1203) &gt; 0, VLOOKUP(Attendance!$G1203,FINALS_WEEK_WEDNESDAY_PERIOD_SCHEDULE[],2,TRUE),
       VLOOKUP(Attendance!$G1203,REGULAR_WEEK_SCHEDULE[[Wednesday]:[Period]],4,TRUE))),
IF(WEEKDAY($J1203) = 5,
       IF(COUNTIF(BLOCK_THURSDAY_DATES[],Attendance!$J1203) &gt; 0, VLOOKUP(Attendance!$G1203,BLOCK_THURSDAY_PERIOD_SCHEDULE[],2,TRUE),
       IF(COUNTIF(FINALS_WEEK_THURSDAY_DATE[],Attendance!$J1203) &gt; 0, VLOOKUP(Attendance!$G1203,FINALS_WEEK_THURSDAY_PERIOD_SCHEDULE[],2,TRUE),
       VLOOKUP(Attendance!$G1203,REGULAR_WEEK_SCHEDULE[[Thursday]:[Period]],3,TRUE))),
IF(WEEKDAY(Attendance!$J1203) = 6,
       IF(COUNTIF(FINALS_WEEK_FRIDAY_DATE[],Attendance!$J1203) &gt; 0, VLOOKUP(Attendance!$G1203,FINALS_WEEK_FRIDAY_PERIOD_SCHEDULE[],2,TRUE),
       VLOOKUP(Attendance!$G1203,REGULAR_WEEK_SCHEDULE[[Friday]:[Period]],2,TRUE))))))))))</f>
        <v/>
      </c>
      <c r="J1203" s="41" t="str">
        <f t="shared" ca="1" si="59"/>
        <v/>
      </c>
      <c r="K1203" s="41" t="str">
        <f>IF($A1203 &lt;&gt; "",VLOOKUP($A1203,'Student reference sheet'!$A$2:$V$2329, 7,FALSE), "")</f>
        <v/>
      </c>
      <c r="L1203" s="30" t="str">
        <f>IF($A1203 ="", "", VLOOKUP($A1203, 'Student reference sheet'!$A$2:$Z$2603,23,FALSE))</f>
        <v/>
      </c>
      <c r="M1203" s="30" t="str">
        <f>IF($A1203 ="", "", VLOOKUP($A1203, 'Student reference sheet'!$A$2:$Z$2603,24,FALSE))</f>
        <v/>
      </c>
      <c r="N1203" s="30" t="str">
        <f>IF($A1203 ="", "", VLOOKUP($A1203, 'Student reference sheet'!$A$2:$Z$2603,26,FALSE))</f>
        <v/>
      </c>
      <c r="O1203" s="30" t="str">
        <f>IF($A1203 ="", "", VLOOKUP($A1203, 'Student reference sheet'!$A$2:$Z$2603,25,FALSE))</f>
        <v/>
      </c>
      <c r="P1203" s="39" t="str">
        <f>IF($A1203 = "", "", IF(OR(VLOOKUP($A1203,'Student reference sheet'!$A$2:$V$2400,8,FALSE) = "R",  VLOOKUP($A1203,'Student reference sheet'!$A$2:$V$2400,8,FALSE) = "L"), "X", ""))</f>
        <v/>
      </c>
      <c r="Q1203" s="39" t="str">
        <f>IF($A1203 ="", "", VLOOKUP($A1203, 'Student reference sheet'!$A$2:$V$2603,22,FALSE))</f>
        <v/>
      </c>
      <c r="R1203" s="39" t="str">
        <f>IF($A1203 &lt;&gt; "",VLOOKUP($A1203,'Student reference sheet'!$A$2:$V$2329, 5,FALSE), "")</f>
        <v/>
      </c>
      <c r="S1203" s="39" t="str">
        <f>IF($A1203 &lt;&gt; "",VLOOKUP($A1203,'Student reference sheet'!$A$2:$V$2329, 6,FALSE), "")</f>
        <v/>
      </c>
      <c r="T1203" s="30" t="str">
        <f>IF($A1203 = "","",
IF(VLOOKUP($A1203,'Student reference sheet'!$A$2:$V$2329, 10,FALSE) = "Y", "Hispanic",
IF(VLOOKUP($A1203,'Student reference sheet'!$A$2:$V$2329,11,FALSE) &lt;&gt; "",
IF(VLOOKUP($A1203,'Student reference sheet'!$A$2:$V$2329,11,FALSE) = "UNK", "Unknown", VLOOKUP(VALUE(VLOOKUP($A1203,'Student reference sheet'!$A$2:$V$2329,11,FALSE)),'Ethnicity Reference'!$A$2:$B$22,2,FALSE)),
IF(VLOOKUP($A1203,'Student reference sheet'!$A$2:$V$2329,9,FALSE) &lt;&gt; "", VLOOKUP(VALUE(VLOOKUP($A1203,'Student reference sheet'!$A$2:$V$2329,9,FALSE)),'Ethnicity Reference'!$A$2:$B$22,2,FALSE),"Unknown"))))</f>
        <v/>
      </c>
      <c r="U1203" s="35"/>
    </row>
    <row r="1204" spans="1:21" ht="15.75">
      <c r="A1204" s="47"/>
      <c r="B1204" s="33"/>
      <c r="C1204" s="39" t="str">
        <f>IF($A1204 &lt;&gt; "",VLOOKUP($A1204,'Student reference sheet'!$A$2:$V$2329, 3,FALSE), "")</f>
        <v/>
      </c>
      <c r="D1204" s="39" t="str">
        <f>IF($A1204 &lt;&gt; "",VLOOKUP($A1204,'Student reference sheet'!$A$2:$V$2329, 2,FALSE), "")</f>
        <v/>
      </c>
      <c r="E1204" s="35"/>
      <c r="F1204" s="34"/>
      <c r="G1204" s="40" t="str">
        <f t="shared" ca="1" si="57"/>
        <v/>
      </c>
      <c r="H1204" s="40" t="str">
        <f t="shared" ca="1" si="58"/>
        <v/>
      </c>
      <c r="I1204" s="36" t="str">
        <f>IF($A1204 = "", "",
IF(COUNTIF(MINIMUM_DAY_DATES[], Attendance!J1204) &gt; 0, VLOOKUP(Attendance!$G1204,MINIMUM_DAY_PERIOD_SCHEDULE[], 2,TRUE),
IF(COUNTIF(RALLY_DATES[], Attendance!J1204) &gt; 0, VLOOKUP(Attendance!$G1204,RALLY_PERIOD_SCHEDULE[], 2,TRUE),
IF(WEEKDAY(Attendance!$J1204) = 2,
       IF(COUNTIF(FINALS_WEEK_MONDAY_DATE[],Attendance!$J1204) &gt; 0, VLOOKUP(Attendance!$G1204,FINALS_WEEK_MONDAY_PERIOD_SCHEDULE[],2,TRUE),
       VLOOKUP(Attendance!$G1204,REGULAR_WEEK_SCHEDULE[],6,TRUE)),
IF(WEEKDAY($J1204) = 3,
       IF(COUNTIF(FINALS_WEEK_TUESDAY_DATE[],Attendance!$J1204) &gt; 0, VLOOKUP(Attendance!$G1204,FINALS_WEEK_TUESDAY_PERIOD_SCHEDULE[],2,TRUE),
       VLOOKUP(Attendance!$G1204,REGULAR_WEEK_SCHEDULE[[Tuesday]:[Period]],5,TRUE)),
IF(WEEKDAY(Attendance!$J1204) = 4,
        IF(COUNTIF(BLOCK_WEDNESDAY_DATES[],Attendance!$J1204) &gt; 0, VLOOKUP(Attendance!$G1204,BLOCK_WEDNESDAY_PERIOD_SCHEDULE[],2,TRUE),
        IF(COUNTIF(FINALS_WEEK_WEDNESDAY_DATE[],Attendance!$J1204) &gt; 0, VLOOKUP(Attendance!$G1204,FINALS_WEEK_WEDNESDAY_PERIOD_SCHEDULE[],2,TRUE),
       VLOOKUP(Attendance!$G1204,REGULAR_WEEK_SCHEDULE[[Wednesday]:[Period]],4,TRUE))),
IF(WEEKDAY($J1204) = 5,
       IF(COUNTIF(BLOCK_THURSDAY_DATES[],Attendance!$J1204) &gt; 0, VLOOKUP(Attendance!$G1204,BLOCK_THURSDAY_PERIOD_SCHEDULE[],2,TRUE),
       IF(COUNTIF(FINALS_WEEK_THURSDAY_DATE[],Attendance!$J1204) &gt; 0, VLOOKUP(Attendance!$G1204,FINALS_WEEK_THURSDAY_PERIOD_SCHEDULE[],2,TRUE),
       VLOOKUP(Attendance!$G1204,REGULAR_WEEK_SCHEDULE[[Thursday]:[Period]],3,TRUE))),
IF(WEEKDAY(Attendance!$J1204) = 6,
       IF(COUNTIF(FINALS_WEEK_FRIDAY_DATE[],Attendance!$J1204) &gt; 0, VLOOKUP(Attendance!$G1204,FINALS_WEEK_FRIDAY_PERIOD_SCHEDULE[],2,TRUE),
       VLOOKUP(Attendance!$G1204,REGULAR_WEEK_SCHEDULE[[Friday]:[Period]],2,TRUE))))))))))</f>
        <v/>
      </c>
      <c r="J1204" s="41" t="str">
        <f t="shared" ca="1" si="59"/>
        <v/>
      </c>
      <c r="K1204" s="41" t="str">
        <f>IF($A1204 &lt;&gt; "",VLOOKUP($A1204,'Student reference sheet'!$A$2:$V$2329, 7,FALSE), "")</f>
        <v/>
      </c>
      <c r="L1204" s="30" t="str">
        <f>IF($A1204 ="", "", VLOOKUP($A1204, 'Student reference sheet'!$A$2:$Z$2603,23,FALSE))</f>
        <v/>
      </c>
      <c r="M1204" s="30" t="str">
        <f>IF($A1204 ="", "", VLOOKUP($A1204, 'Student reference sheet'!$A$2:$Z$2603,24,FALSE))</f>
        <v/>
      </c>
      <c r="N1204" s="30" t="str">
        <f>IF($A1204 ="", "", VLOOKUP($A1204, 'Student reference sheet'!$A$2:$Z$2603,26,FALSE))</f>
        <v/>
      </c>
      <c r="O1204" s="30" t="str">
        <f>IF($A1204 ="", "", VLOOKUP($A1204, 'Student reference sheet'!$A$2:$Z$2603,25,FALSE))</f>
        <v/>
      </c>
      <c r="P1204" s="39" t="str">
        <f>IF($A1204 = "", "", IF(OR(VLOOKUP($A1204,'Student reference sheet'!$A$2:$V$2400,8,FALSE) = "R",  VLOOKUP($A1204,'Student reference sheet'!$A$2:$V$2400,8,FALSE) = "L"), "X", ""))</f>
        <v/>
      </c>
      <c r="Q1204" s="39" t="str">
        <f>IF($A1204 ="", "", VLOOKUP($A1204, 'Student reference sheet'!$A$2:$V$2603,22,FALSE))</f>
        <v/>
      </c>
      <c r="R1204" s="39" t="str">
        <f>IF($A1204 &lt;&gt; "",VLOOKUP($A1204,'Student reference sheet'!$A$2:$V$2329, 5,FALSE), "")</f>
        <v/>
      </c>
      <c r="S1204" s="39" t="str">
        <f>IF($A1204 &lt;&gt; "",VLOOKUP($A1204,'Student reference sheet'!$A$2:$V$2329, 6,FALSE), "")</f>
        <v/>
      </c>
      <c r="T1204" s="30" t="str">
        <f>IF($A1204 = "","",
IF(VLOOKUP($A1204,'Student reference sheet'!$A$2:$V$2329, 10,FALSE) = "Y", "Hispanic",
IF(VLOOKUP($A1204,'Student reference sheet'!$A$2:$V$2329,11,FALSE) &lt;&gt; "",
IF(VLOOKUP($A1204,'Student reference sheet'!$A$2:$V$2329,11,FALSE) = "UNK", "Unknown", VLOOKUP(VALUE(VLOOKUP($A1204,'Student reference sheet'!$A$2:$V$2329,11,FALSE)),'Ethnicity Reference'!$A$2:$B$22,2,FALSE)),
IF(VLOOKUP($A1204,'Student reference sheet'!$A$2:$V$2329,9,FALSE) &lt;&gt; "", VLOOKUP(VALUE(VLOOKUP($A1204,'Student reference sheet'!$A$2:$V$2329,9,FALSE)),'Ethnicity Reference'!$A$2:$B$22,2,FALSE),"Unknown"))))</f>
        <v/>
      </c>
      <c r="U1204" s="35"/>
    </row>
    <row r="1205" spans="1:21" ht="15.75">
      <c r="A1205" s="47"/>
      <c r="B1205" s="33"/>
      <c r="C1205" s="39" t="str">
        <f>IF($A1205 &lt;&gt; "",VLOOKUP($A1205,'Student reference sheet'!$A$2:$V$2329, 3,FALSE), "")</f>
        <v/>
      </c>
      <c r="D1205" s="39" t="str">
        <f>IF($A1205 &lt;&gt; "",VLOOKUP($A1205,'Student reference sheet'!$A$2:$V$2329, 2,FALSE), "")</f>
        <v/>
      </c>
      <c r="E1205" s="35"/>
      <c r="F1205" s="34"/>
      <c r="G1205" s="40" t="str">
        <f t="shared" ca="1" si="57"/>
        <v/>
      </c>
      <c r="H1205" s="40" t="str">
        <f t="shared" ca="1" si="58"/>
        <v/>
      </c>
      <c r="I1205" s="36" t="str">
        <f>IF($A1205 = "", "",
IF(COUNTIF(MINIMUM_DAY_DATES[], Attendance!J1205) &gt; 0, VLOOKUP(Attendance!$G1205,MINIMUM_DAY_PERIOD_SCHEDULE[], 2,TRUE),
IF(COUNTIF(RALLY_DATES[], Attendance!J1205) &gt; 0, VLOOKUP(Attendance!$G1205,RALLY_PERIOD_SCHEDULE[], 2,TRUE),
IF(WEEKDAY(Attendance!$J1205) = 2,
       IF(COUNTIF(FINALS_WEEK_MONDAY_DATE[],Attendance!$J1205) &gt; 0, VLOOKUP(Attendance!$G1205,FINALS_WEEK_MONDAY_PERIOD_SCHEDULE[],2,TRUE),
       VLOOKUP(Attendance!$G1205,REGULAR_WEEK_SCHEDULE[],6,TRUE)),
IF(WEEKDAY($J1205) = 3,
       IF(COUNTIF(FINALS_WEEK_TUESDAY_DATE[],Attendance!$J1205) &gt; 0, VLOOKUP(Attendance!$G1205,FINALS_WEEK_TUESDAY_PERIOD_SCHEDULE[],2,TRUE),
       VLOOKUP(Attendance!$G1205,REGULAR_WEEK_SCHEDULE[[Tuesday]:[Period]],5,TRUE)),
IF(WEEKDAY(Attendance!$J1205) = 4,
        IF(COUNTIF(BLOCK_WEDNESDAY_DATES[],Attendance!$J1205) &gt; 0, VLOOKUP(Attendance!$G1205,BLOCK_WEDNESDAY_PERIOD_SCHEDULE[],2,TRUE),
        IF(COUNTIF(FINALS_WEEK_WEDNESDAY_DATE[],Attendance!$J1205) &gt; 0, VLOOKUP(Attendance!$G1205,FINALS_WEEK_WEDNESDAY_PERIOD_SCHEDULE[],2,TRUE),
       VLOOKUP(Attendance!$G1205,REGULAR_WEEK_SCHEDULE[[Wednesday]:[Period]],4,TRUE))),
IF(WEEKDAY($J1205) = 5,
       IF(COUNTIF(BLOCK_THURSDAY_DATES[],Attendance!$J1205) &gt; 0, VLOOKUP(Attendance!$G1205,BLOCK_THURSDAY_PERIOD_SCHEDULE[],2,TRUE),
       IF(COUNTIF(FINALS_WEEK_THURSDAY_DATE[],Attendance!$J1205) &gt; 0, VLOOKUP(Attendance!$G1205,FINALS_WEEK_THURSDAY_PERIOD_SCHEDULE[],2,TRUE),
       VLOOKUP(Attendance!$G1205,REGULAR_WEEK_SCHEDULE[[Thursday]:[Period]],3,TRUE))),
IF(WEEKDAY(Attendance!$J1205) = 6,
       IF(COUNTIF(FINALS_WEEK_FRIDAY_DATE[],Attendance!$J1205) &gt; 0, VLOOKUP(Attendance!$G1205,FINALS_WEEK_FRIDAY_PERIOD_SCHEDULE[],2,TRUE),
       VLOOKUP(Attendance!$G1205,REGULAR_WEEK_SCHEDULE[[Friday]:[Period]],2,TRUE))))))))))</f>
        <v/>
      </c>
      <c r="J1205" s="41" t="str">
        <f t="shared" ca="1" si="59"/>
        <v/>
      </c>
      <c r="K1205" s="41" t="str">
        <f>IF($A1205 &lt;&gt; "",VLOOKUP($A1205,'Student reference sheet'!$A$2:$V$2329, 7,FALSE), "")</f>
        <v/>
      </c>
      <c r="L1205" s="30" t="str">
        <f>IF($A1205 ="", "", VLOOKUP($A1205, 'Student reference sheet'!$A$2:$Z$2603,23,FALSE))</f>
        <v/>
      </c>
      <c r="M1205" s="30" t="str">
        <f>IF($A1205 ="", "", VLOOKUP($A1205, 'Student reference sheet'!$A$2:$Z$2603,24,FALSE))</f>
        <v/>
      </c>
      <c r="N1205" s="30" t="str">
        <f>IF($A1205 ="", "", VLOOKUP($A1205, 'Student reference sheet'!$A$2:$Z$2603,26,FALSE))</f>
        <v/>
      </c>
      <c r="O1205" s="30" t="str">
        <f>IF($A1205 ="", "", VLOOKUP($A1205, 'Student reference sheet'!$A$2:$Z$2603,25,FALSE))</f>
        <v/>
      </c>
      <c r="P1205" s="39" t="str">
        <f>IF($A1205 = "", "", IF(OR(VLOOKUP($A1205,'Student reference sheet'!$A$2:$V$2400,8,FALSE) = "R",  VLOOKUP($A1205,'Student reference sheet'!$A$2:$V$2400,8,FALSE) = "L"), "X", ""))</f>
        <v/>
      </c>
      <c r="Q1205" s="39" t="str">
        <f>IF($A1205 ="", "", VLOOKUP($A1205, 'Student reference sheet'!$A$2:$V$2603,22,FALSE))</f>
        <v/>
      </c>
      <c r="R1205" s="39" t="str">
        <f>IF($A1205 &lt;&gt; "",VLOOKUP($A1205,'Student reference sheet'!$A$2:$V$2329, 5,FALSE), "")</f>
        <v/>
      </c>
      <c r="S1205" s="39" t="str">
        <f>IF($A1205 &lt;&gt; "",VLOOKUP($A1205,'Student reference sheet'!$A$2:$V$2329, 6,FALSE), "")</f>
        <v/>
      </c>
      <c r="T1205" s="30" t="str">
        <f>IF($A1205 = "","",
IF(VLOOKUP($A1205,'Student reference sheet'!$A$2:$V$2329, 10,FALSE) = "Y", "Hispanic",
IF(VLOOKUP($A1205,'Student reference sheet'!$A$2:$V$2329,11,FALSE) &lt;&gt; "",
IF(VLOOKUP($A1205,'Student reference sheet'!$A$2:$V$2329,11,FALSE) = "UNK", "Unknown", VLOOKUP(VALUE(VLOOKUP($A1205,'Student reference sheet'!$A$2:$V$2329,11,FALSE)),'Ethnicity Reference'!$A$2:$B$22,2,FALSE)),
IF(VLOOKUP($A1205,'Student reference sheet'!$A$2:$V$2329,9,FALSE) &lt;&gt; "", VLOOKUP(VALUE(VLOOKUP($A1205,'Student reference sheet'!$A$2:$V$2329,9,FALSE)),'Ethnicity Reference'!$A$2:$B$22,2,FALSE),"Unknown"))))</f>
        <v/>
      </c>
      <c r="U1205" s="35"/>
    </row>
    <row r="1206" spans="1:21" ht="15.75">
      <c r="A1206" s="47"/>
      <c r="B1206" s="33"/>
      <c r="C1206" s="39" t="str">
        <f>IF($A1206 &lt;&gt; "",VLOOKUP($A1206,'Student reference sheet'!$A$2:$V$2329, 3,FALSE), "")</f>
        <v/>
      </c>
      <c r="D1206" s="39" t="str">
        <f>IF($A1206 &lt;&gt; "",VLOOKUP($A1206,'Student reference sheet'!$A$2:$V$2329, 2,FALSE), "")</f>
        <v/>
      </c>
      <c r="E1206" s="35"/>
      <c r="F1206" s="34"/>
      <c r="G1206" s="40" t="str">
        <f t="shared" ca="1" si="57"/>
        <v/>
      </c>
      <c r="H1206" s="40" t="str">
        <f t="shared" ca="1" si="58"/>
        <v/>
      </c>
      <c r="I1206" s="36" t="str">
        <f>IF($A1206 = "", "",
IF(COUNTIF(MINIMUM_DAY_DATES[], Attendance!J1206) &gt; 0, VLOOKUP(Attendance!$G1206,MINIMUM_DAY_PERIOD_SCHEDULE[], 2,TRUE),
IF(COUNTIF(RALLY_DATES[], Attendance!J1206) &gt; 0, VLOOKUP(Attendance!$G1206,RALLY_PERIOD_SCHEDULE[], 2,TRUE),
IF(WEEKDAY(Attendance!$J1206) = 2,
       IF(COUNTIF(FINALS_WEEK_MONDAY_DATE[],Attendance!$J1206) &gt; 0, VLOOKUP(Attendance!$G1206,FINALS_WEEK_MONDAY_PERIOD_SCHEDULE[],2,TRUE),
       VLOOKUP(Attendance!$G1206,REGULAR_WEEK_SCHEDULE[],6,TRUE)),
IF(WEEKDAY($J1206) = 3,
       IF(COUNTIF(FINALS_WEEK_TUESDAY_DATE[],Attendance!$J1206) &gt; 0, VLOOKUP(Attendance!$G1206,FINALS_WEEK_TUESDAY_PERIOD_SCHEDULE[],2,TRUE),
       VLOOKUP(Attendance!$G1206,REGULAR_WEEK_SCHEDULE[[Tuesday]:[Period]],5,TRUE)),
IF(WEEKDAY(Attendance!$J1206) = 4,
        IF(COUNTIF(BLOCK_WEDNESDAY_DATES[],Attendance!$J1206) &gt; 0, VLOOKUP(Attendance!$G1206,BLOCK_WEDNESDAY_PERIOD_SCHEDULE[],2,TRUE),
        IF(COUNTIF(FINALS_WEEK_WEDNESDAY_DATE[],Attendance!$J1206) &gt; 0, VLOOKUP(Attendance!$G1206,FINALS_WEEK_WEDNESDAY_PERIOD_SCHEDULE[],2,TRUE),
       VLOOKUP(Attendance!$G1206,REGULAR_WEEK_SCHEDULE[[Wednesday]:[Period]],4,TRUE))),
IF(WEEKDAY($J1206) = 5,
       IF(COUNTIF(BLOCK_THURSDAY_DATES[],Attendance!$J1206) &gt; 0, VLOOKUP(Attendance!$G1206,BLOCK_THURSDAY_PERIOD_SCHEDULE[],2,TRUE),
       IF(COUNTIF(FINALS_WEEK_THURSDAY_DATE[],Attendance!$J1206) &gt; 0, VLOOKUP(Attendance!$G1206,FINALS_WEEK_THURSDAY_PERIOD_SCHEDULE[],2,TRUE),
       VLOOKUP(Attendance!$G1206,REGULAR_WEEK_SCHEDULE[[Thursday]:[Period]],3,TRUE))),
IF(WEEKDAY(Attendance!$J1206) = 6,
       IF(COUNTIF(FINALS_WEEK_FRIDAY_DATE[],Attendance!$J1206) &gt; 0, VLOOKUP(Attendance!$G1206,FINALS_WEEK_FRIDAY_PERIOD_SCHEDULE[],2,TRUE),
       VLOOKUP(Attendance!$G1206,REGULAR_WEEK_SCHEDULE[[Friday]:[Period]],2,TRUE))))))))))</f>
        <v/>
      </c>
      <c r="J1206" s="41" t="str">
        <f t="shared" ca="1" si="59"/>
        <v/>
      </c>
      <c r="K1206" s="41" t="str">
        <f>IF($A1206 &lt;&gt; "",VLOOKUP($A1206,'Student reference sheet'!$A$2:$V$2329, 7,FALSE), "")</f>
        <v/>
      </c>
      <c r="L1206" s="30" t="str">
        <f>IF($A1206 ="", "", VLOOKUP($A1206, 'Student reference sheet'!$A$2:$Z$2603,23,FALSE))</f>
        <v/>
      </c>
      <c r="M1206" s="30" t="str">
        <f>IF($A1206 ="", "", VLOOKUP($A1206, 'Student reference sheet'!$A$2:$Z$2603,24,FALSE))</f>
        <v/>
      </c>
      <c r="N1206" s="30" t="str">
        <f>IF($A1206 ="", "", VLOOKUP($A1206, 'Student reference sheet'!$A$2:$Z$2603,26,FALSE))</f>
        <v/>
      </c>
      <c r="O1206" s="30" t="str">
        <f>IF($A1206 ="", "", VLOOKUP($A1206, 'Student reference sheet'!$A$2:$Z$2603,25,FALSE))</f>
        <v/>
      </c>
      <c r="P1206" s="39" t="str">
        <f>IF($A1206 = "", "", IF(OR(VLOOKUP($A1206,'Student reference sheet'!$A$2:$V$2400,8,FALSE) = "R",  VLOOKUP($A1206,'Student reference sheet'!$A$2:$V$2400,8,FALSE) = "L"), "X", ""))</f>
        <v/>
      </c>
      <c r="Q1206" s="39" t="str">
        <f>IF($A1206 ="", "", VLOOKUP($A1206, 'Student reference sheet'!$A$2:$V$2603,22,FALSE))</f>
        <v/>
      </c>
      <c r="R1206" s="39" t="str">
        <f>IF($A1206 &lt;&gt; "",VLOOKUP($A1206,'Student reference sheet'!$A$2:$V$2329, 5,FALSE), "")</f>
        <v/>
      </c>
      <c r="S1206" s="39" t="str">
        <f>IF($A1206 &lt;&gt; "",VLOOKUP($A1206,'Student reference sheet'!$A$2:$V$2329, 6,FALSE), "")</f>
        <v/>
      </c>
      <c r="T1206" s="30" t="str">
        <f>IF($A1206 = "","",
IF(VLOOKUP($A1206,'Student reference sheet'!$A$2:$V$2329, 10,FALSE) = "Y", "Hispanic",
IF(VLOOKUP($A1206,'Student reference sheet'!$A$2:$V$2329,11,FALSE) &lt;&gt; "",
IF(VLOOKUP($A1206,'Student reference sheet'!$A$2:$V$2329,11,FALSE) = "UNK", "Unknown", VLOOKUP(VALUE(VLOOKUP($A1206,'Student reference sheet'!$A$2:$V$2329,11,FALSE)),'Ethnicity Reference'!$A$2:$B$22,2,FALSE)),
IF(VLOOKUP($A1206,'Student reference sheet'!$A$2:$V$2329,9,FALSE) &lt;&gt; "", VLOOKUP(VALUE(VLOOKUP($A1206,'Student reference sheet'!$A$2:$V$2329,9,FALSE)),'Ethnicity Reference'!$A$2:$B$22,2,FALSE),"Unknown"))))</f>
        <v/>
      </c>
      <c r="U1206" s="35"/>
    </row>
    <row r="1207" spans="1:21" ht="15.75">
      <c r="A1207" s="47"/>
      <c r="B1207" s="33"/>
      <c r="C1207" s="39" t="str">
        <f>IF($A1207 &lt;&gt; "",VLOOKUP($A1207,'Student reference sheet'!$A$2:$V$2329, 3,FALSE), "")</f>
        <v/>
      </c>
      <c r="D1207" s="39" t="str">
        <f>IF($A1207 &lt;&gt; "",VLOOKUP($A1207,'Student reference sheet'!$A$2:$V$2329, 2,FALSE), "")</f>
        <v/>
      </c>
      <c r="E1207" s="35"/>
      <c r="F1207" s="34"/>
      <c r="G1207" s="40" t="str">
        <f t="shared" ca="1" si="57"/>
        <v/>
      </c>
      <c r="H1207" s="40" t="str">
        <f t="shared" ca="1" si="58"/>
        <v/>
      </c>
      <c r="I1207" s="36" t="str">
        <f>IF($A1207 = "", "",
IF(COUNTIF(MINIMUM_DAY_DATES[], Attendance!J1207) &gt; 0, VLOOKUP(Attendance!$G1207,MINIMUM_DAY_PERIOD_SCHEDULE[], 2,TRUE),
IF(COUNTIF(RALLY_DATES[], Attendance!J1207) &gt; 0, VLOOKUP(Attendance!$G1207,RALLY_PERIOD_SCHEDULE[], 2,TRUE),
IF(WEEKDAY(Attendance!$J1207) = 2,
       IF(COUNTIF(FINALS_WEEK_MONDAY_DATE[],Attendance!$J1207) &gt; 0, VLOOKUP(Attendance!$G1207,FINALS_WEEK_MONDAY_PERIOD_SCHEDULE[],2,TRUE),
       VLOOKUP(Attendance!$G1207,REGULAR_WEEK_SCHEDULE[],6,TRUE)),
IF(WEEKDAY($J1207) = 3,
       IF(COUNTIF(FINALS_WEEK_TUESDAY_DATE[],Attendance!$J1207) &gt; 0, VLOOKUP(Attendance!$G1207,FINALS_WEEK_TUESDAY_PERIOD_SCHEDULE[],2,TRUE),
       VLOOKUP(Attendance!$G1207,REGULAR_WEEK_SCHEDULE[[Tuesday]:[Period]],5,TRUE)),
IF(WEEKDAY(Attendance!$J1207) = 4,
        IF(COUNTIF(BLOCK_WEDNESDAY_DATES[],Attendance!$J1207) &gt; 0, VLOOKUP(Attendance!$G1207,BLOCK_WEDNESDAY_PERIOD_SCHEDULE[],2,TRUE),
        IF(COUNTIF(FINALS_WEEK_WEDNESDAY_DATE[],Attendance!$J1207) &gt; 0, VLOOKUP(Attendance!$G1207,FINALS_WEEK_WEDNESDAY_PERIOD_SCHEDULE[],2,TRUE),
       VLOOKUP(Attendance!$G1207,REGULAR_WEEK_SCHEDULE[[Wednesday]:[Period]],4,TRUE))),
IF(WEEKDAY($J1207) = 5,
       IF(COUNTIF(BLOCK_THURSDAY_DATES[],Attendance!$J1207) &gt; 0, VLOOKUP(Attendance!$G1207,BLOCK_THURSDAY_PERIOD_SCHEDULE[],2,TRUE),
       IF(COUNTIF(FINALS_WEEK_THURSDAY_DATE[],Attendance!$J1207) &gt; 0, VLOOKUP(Attendance!$G1207,FINALS_WEEK_THURSDAY_PERIOD_SCHEDULE[],2,TRUE),
       VLOOKUP(Attendance!$G1207,REGULAR_WEEK_SCHEDULE[[Thursday]:[Period]],3,TRUE))),
IF(WEEKDAY(Attendance!$J1207) = 6,
       IF(COUNTIF(FINALS_WEEK_FRIDAY_DATE[],Attendance!$J1207) &gt; 0, VLOOKUP(Attendance!$G1207,FINALS_WEEK_FRIDAY_PERIOD_SCHEDULE[],2,TRUE),
       VLOOKUP(Attendance!$G1207,REGULAR_WEEK_SCHEDULE[[Friday]:[Period]],2,TRUE))))))))))</f>
        <v/>
      </c>
      <c r="J1207" s="41" t="str">
        <f t="shared" ca="1" si="59"/>
        <v/>
      </c>
      <c r="K1207" s="41" t="str">
        <f>IF($A1207 &lt;&gt; "",VLOOKUP($A1207,'Student reference sheet'!$A$2:$V$2329, 7,FALSE), "")</f>
        <v/>
      </c>
      <c r="L1207" s="30" t="str">
        <f>IF($A1207 ="", "", VLOOKUP($A1207, 'Student reference sheet'!$A$2:$Z$2603,23,FALSE))</f>
        <v/>
      </c>
      <c r="M1207" s="30" t="str">
        <f>IF($A1207 ="", "", VLOOKUP($A1207, 'Student reference sheet'!$A$2:$Z$2603,24,FALSE))</f>
        <v/>
      </c>
      <c r="N1207" s="30" t="str">
        <f>IF($A1207 ="", "", VLOOKUP($A1207, 'Student reference sheet'!$A$2:$Z$2603,26,FALSE))</f>
        <v/>
      </c>
      <c r="O1207" s="30" t="str">
        <f>IF($A1207 ="", "", VLOOKUP($A1207, 'Student reference sheet'!$A$2:$Z$2603,25,FALSE))</f>
        <v/>
      </c>
      <c r="P1207" s="39" t="str">
        <f>IF($A1207 = "", "", IF(OR(VLOOKUP($A1207,'Student reference sheet'!$A$2:$V$2400,8,FALSE) = "R",  VLOOKUP($A1207,'Student reference sheet'!$A$2:$V$2400,8,FALSE) = "L"), "X", ""))</f>
        <v/>
      </c>
      <c r="Q1207" s="39" t="str">
        <f>IF($A1207 ="", "", VLOOKUP($A1207, 'Student reference sheet'!$A$2:$V$2603,22,FALSE))</f>
        <v/>
      </c>
      <c r="R1207" s="39" t="str">
        <f>IF($A1207 &lt;&gt; "",VLOOKUP($A1207,'Student reference sheet'!$A$2:$V$2329, 5,FALSE), "")</f>
        <v/>
      </c>
      <c r="S1207" s="39" t="str">
        <f>IF($A1207 &lt;&gt; "",VLOOKUP($A1207,'Student reference sheet'!$A$2:$V$2329, 6,FALSE), "")</f>
        <v/>
      </c>
      <c r="T1207" s="30" t="str">
        <f>IF($A1207 = "","",
IF(VLOOKUP($A1207,'Student reference sheet'!$A$2:$V$2329, 10,FALSE) = "Y", "Hispanic",
IF(VLOOKUP($A1207,'Student reference sheet'!$A$2:$V$2329,11,FALSE) &lt;&gt; "",
IF(VLOOKUP($A1207,'Student reference sheet'!$A$2:$V$2329,11,FALSE) = "UNK", "Unknown", VLOOKUP(VALUE(VLOOKUP($A1207,'Student reference sheet'!$A$2:$V$2329,11,FALSE)),'Ethnicity Reference'!$A$2:$B$22,2,FALSE)),
IF(VLOOKUP($A1207,'Student reference sheet'!$A$2:$V$2329,9,FALSE) &lt;&gt; "", VLOOKUP(VALUE(VLOOKUP($A1207,'Student reference sheet'!$A$2:$V$2329,9,FALSE)),'Ethnicity Reference'!$A$2:$B$22,2,FALSE),"Unknown"))))</f>
        <v/>
      </c>
      <c r="U1207" s="35"/>
    </row>
    <row r="1208" spans="1:21" ht="15.75">
      <c r="A1208" s="47"/>
      <c r="B1208" s="33"/>
      <c r="C1208" s="39" t="str">
        <f>IF($A1208 &lt;&gt; "",VLOOKUP($A1208,'Student reference sheet'!$A$2:$V$2329, 3,FALSE), "")</f>
        <v/>
      </c>
      <c r="D1208" s="39" t="str">
        <f>IF($A1208 &lt;&gt; "",VLOOKUP($A1208,'Student reference sheet'!$A$2:$V$2329, 2,FALSE), "")</f>
        <v/>
      </c>
      <c r="E1208" s="35"/>
      <c r="F1208" s="34"/>
      <c r="G1208" s="40" t="str">
        <f t="shared" ca="1" si="57"/>
        <v/>
      </c>
      <c r="H1208" s="40" t="str">
        <f t="shared" ca="1" si="58"/>
        <v/>
      </c>
      <c r="I1208" s="36" t="str">
        <f>IF($A1208 = "", "",
IF(COUNTIF(MINIMUM_DAY_DATES[], Attendance!J1208) &gt; 0, VLOOKUP(Attendance!$G1208,MINIMUM_DAY_PERIOD_SCHEDULE[], 2,TRUE),
IF(COUNTIF(RALLY_DATES[], Attendance!J1208) &gt; 0, VLOOKUP(Attendance!$G1208,RALLY_PERIOD_SCHEDULE[], 2,TRUE),
IF(WEEKDAY(Attendance!$J1208) = 2,
       IF(COUNTIF(FINALS_WEEK_MONDAY_DATE[],Attendance!$J1208) &gt; 0, VLOOKUP(Attendance!$G1208,FINALS_WEEK_MONDAY_PERIOD_SCHEDULE[],2,TRUE),
       VLOOKUP(Attendance!$G1208,REGULAR_WEEK_SCHEDULE[],6,TRUE)),
IF(WEEKDAY($J1208) = 3,
       IF(COUNTIF(FINALS_WEEK_TUESDAY_DATE[],Attendance!$J1208) &gt; 0, VLOOKUP(Attendance!$G1208,FINALS_WEEK_TUESDAY_PERIOD_SCHEDULE[],2,TRUE),
       VLOOKUP(Attendance!$G1208,REGULAR_WEEK_SCHEDULE[[Tuesday]:[Period]],5,TRUE)),
IF(WEEKDAY(Attendance!$J1208) = 4,
        IF(COUNTIF(BLOCK_WEDNESDAY_DATES[],Attendance!$J1208) &gt; 0, VLOOKUP(Attendance!$G1208,BLOCK_WEDNESDAY_PERIOD_SCHEDULE[],2,TRUE),
        IF(COUNTIF(FINALS_WEEK_WEDNESDAY_DATE[],Attendance!$J1208) &gt; 0, VLOOKUP(Attendance!$G1208,FINALS_WEEK_WEDNESDAY_PERIOD_SCHEDULE[],2,TRUE),
       VLOOKUP(Attendance!$G1208,REGULAR_WEEK_SCHEDULE[[Wednesday]:[Period]],4,TRUE))),
IF(WEEKDAY($J1208) = 5,
       IF(COUNTIF(BLOCK_THURSDAY_DATES[],Attendance!$J1208) &gt; 0, VLOOKUP(Attendance!$G1208,BLOCK_THURSDAY_PERIOD_SCHEDULE[],2,TRUE),
       IF(COUNTIF(FINALS_WEEK_THURSDAY_DATE[],Attendance!$J1208) &gt; 0, VLOOKUP(Attendance!$G1208,FINALS_WEEK_THURSDAY_PERIOD_SCHEDULE[],2,TRUE),
       VLOOKUP(Attendance!$G1208,REGULAR_WEEK_SCHEDULE[[Thursday]:[Period]],3,TRUE))),
IF(WEEKDAY(Attendance!$J1208) = 6,
       IF(COUNTIF(FINALS_WEEK_FRIDAY_DATE[],Attendance!$J1208) &gt; 0, VLOOKUP(Attendance!$G1208,FINALS_WEEK_FRIDAY_PERIOD_SCHEDULE[],2,TRUE),
       VLOOKUP(Attendance!$G1208,REGULAR_WEEK_SCHEDULE[[Friday]:[Period]],2,TRUE))))))))))</f>
        <v/>
      </c>
      <c r="J1208" s="41" t="str">
        <f t="shared" ca="1" si="59"/>
        <v/>
      </c>
      <c r="K1208" s="41" t="str">
        <f>IF($A1208 &lt;&gt; "",VLOOKUP($A1208,'Student reference sheet'!$A$2:$V$2329, 7,FALSE), "")</f>
        <v/>
      </c>
      <c r="L1208" s="30" t="str">
        <f>IF($A1208 ="", "", VLOOKUP($A1208, 'Student reference sheet'!$A$2:$Z$2603,23,FALSE))</f>
        <v/>
      </c>
      <c r="M1208" s="30" t="str">
        <f>IF($A1208 ="", "", VLOOKUP($A1208, 'Student reference sheet'!$A$2:$Z$2603,24,FALSE))</f>
        <v/>
      </c>
      <c r="N1208" s="30" t="str">
        <f>IF($A1208 ="", "", VLOOKUP($A1208, 'Student reference sheet'!$A$2:$Z$2603,26,FALSE))</f>
        <v/>
      </c>
      <c r="O1208" s="30" t="str">
        <f>IF($A1208 ="", "", VLOOKUP($A1208, 'Student reference sheet'!$A$2:$Z$2603,25,FALSE))</f>
        <v/>
      </c>
      <c r="P1208" s="39" t="str">
        <f>IF($A1208 = "", "", IF(OR(VLOOKUP($A1208,'Student reference sheet'!$A$2:$V$2400,8,FALSE) = "R",  VLOOKUP($A1208,'Student reference sheet'!$A$2:$V$2400,8,FALSE) = "L"), "X", ""))</f>
        <v/>
      </c>
      <c r="Q1208" s="39" t="str">
        <f>IF($A1208 ="", "", VLOOKUP($A1208, 'Student reference sheet'!$A$2:$V$2603,22,FALSE))</f>
        <v/>
      </c>
      <c r="R1208" s="39" t="str">
        <f>IF($A1208 &lt;&gt; "",VLOOKUP($A1208,'Student reference sheet'!$A$2:$V$2329, 5,FALSE), "")</f>
        <v/>
      </c>
      <c r="S1208" s="39" t="str">
        <f>IF($A1208 &lt;&gt; "",VLOOKUP($A1208,'Student reference sheet'!$A$2:$V$2329, 6,FALSE), "")</f>
        <v/>
      </c>
      <c r="T1208" s="30" t="str">
        <f>IF($A1208 = "","",
IF(VLOOKUP($A1208,'Student reference sheet'!$A$2:$V$2329, 10,FALSE) = "Y", "Hispanic",
IF(VLOOKUP($A1208,'Student reference sheet'!$A$2:$V$2329,11,FALSE) &lt;&gt; "",
IF(VLOOKUP($A1208,'Student reference sheet'!$A$2:$V$2329,11,FALSE) = "UNK", "Unknown", VLOOKUP(VALUE(VLOOKUP($A1208,'Student reference sheet'!$A$2:$V$2329,11,FALSE)),'Ethnicity Reference'!$A$2:$B$22,2,FALSE)),
IF(VLOOKUP($A1208,'Student reference sheet'!$A$2:$V$2329,9,FALSE) &lt;&gt; "", VLOOKUP(VALUE(VLOOKUP($A1208,'Student reference sheet'!$A$2:$V$2329,9,FALSE)),'Ethnicity Reference'!$A$2:$B$22,2,FALSE),"Unknown"))))</f>
        <v/>
      </c>
      <c r="U1208" s="35"/>
    </row>
    <row r="1209" spans="1:21" ht="15.75">
      <c r="A1209" s="47"/>
      <c r="B1209" s="33"/>
      <c r="C1209" s="39" t="str">
        <f>IF($A1209 &lt;&gt; "",VLOOKUP($A1209,'Student reference sheet'!$A$2:$V$2329, 3,FALSE), "")</f>
        <v/>
      </c>
      <c r="D1209" s="39" t="str">
        <f>IF($A1209 &lt;&gt; "",VLOOKUP($A1209,'Student reference sheet'!$A$2:$V$2329, 2,FALSE), "")</f>
        <v/>
      </c>
      <c r="E1209" s="35"/>
      <c r="F1209" s="34"/>
      <c r="G1209" s="40" t="str">
        <f t="shared" ca="1" si="57"/>
        <v/>
      </c>
      <c r="H1209" s="40" t="str">
        <f t="shared" ca="1" si="58"/>
        <v/>
      </c>
      <c r="I1209" s="36" t="str">
        <f>IF($A1209 = "", "",
IF(COUNTIF(MINIMUM_DAY_DATES[], Attendance!J1209) &gt; 0, VLOOKUP(Attendance!$G1209,MINIMUM_DAY_PERIOD_SCHEDULE[], 2,TRUE),
IF(COUNTIF(RALLY_DATES[], Attendance!J1209) &gt; 0, VLOOKUP(Attendance!$G1209,RALLY_PERIOD_SCHEDULE[], 2,TRUE),
IF(WEEKDAY(Attendance!$J1209) = 2,
       IF(COUNTIF(FINALS_WEEK_MONDAY_DATE[],Attendance!$J1209) &gt; 0, VLOOKUP(Attendance!$G1209,FINALS_WEEK_MONDAY_PERIOD_SCHEDULE[],2,TRUE),
       VLOOKUP(Attendance!$G1209,REGULAR_WEEK_SCHEDULE[],6,TRUE)),
IF(WEEKDAY($J1209) = 3,
       IF(COUNTIF(FINALS_WEEK_TUESDAY_DATE[],Attendance!$J1209) &gt; 0, VLOOKUP(Attendance!$G1209,FINALS_WEEK_TUESDAY_PERIOD_SCHEDULE[],2,TRUE),
       VLOOKUP(Attendance!$G1209,REGULAR_WEEK_SCHEDULE[[Tuesday]:[Period]],5,TRUE)),
IF(WEEKDAY(Attendance!$J1209) = 4,
        IF(COUNTIF(BLOCK_WEDNESDAY_DATES[],Attendance!$J1209) &gt; 0, VLOOKUP(Attendance!$G1209,BLOCK_WEDNESDAY_PERIOD_SCHEDULE[],2,TRUE),
        IF(COUNTIF(FINALS_WEEK_WEDNESDAY_DATE[],Attendance!$J1209) &gt; 0, VLOOKUP(Attendance!$G1209,FINALS_WEEK_WEDNESDAY_PERIOD_SCHEDULE[],2,TRUE),
       VLOOKUP(Attendance!$G1209,REGULAR_WEEK_SCHEDULE[[Wednesday]:[Period]],4,TRUE))),
IF(WEEKDAY($J1209) = 5,
       IF(COUNTIF(BLOCK_THURSDAY_DATES[],Attendance!$J1209) &gt; 0, VLOOKUP(Attendance!$G1209,BLOCK_THURSDAY_PERIOD_SCHEDULE[],2,TRUE),
       IF(COUNTIF(FINALS_WEEK_THURSDAY_DATE[],Attendance!$J1209) &gt; 0, VLOOKUP(Attendance!$G1209,FINALS_WEEK_THURSDAY_PERIOD_SCHEDULE[],2,TRUE),
       VLOOKUP(Attendance!$G1209,REGULAR_WEEK_SCHEDULE[[Thursday]:[Period]],3,TRUE))),
IF(WEEKDAY(Attendance!$J1209) = 6,
       IF(COUNTIF(FINALS_WEEK_FRIDAY_DATE[],Attendance!$J1209) &gt; 0, VLOOKUP(Attendance!$G1209,FINALS_WEEK_FRIDAY_PERIOD_SCHEDULE[],2,TRUE),
       VLOOKUP(Attendance!$G1209,REGULAR_WEEK_SCHEDULE[[Friday]:[Period]],2,TRUE))))))))))</f>
        <v/>
      </c>
      <c r="J1209" s="41" t="str">
        <f t="shared" ca="1" si="59"/>
        <v/>
      </c>
      <c r="K1209" s="41" t="str">
        <f>IF($A1209 &lt;&gt; "",VLOOKUP($A1209,'Student reference sheet'!$A$2:$V$2329, 7,FALSE), "")</f>
        <v/>
      </c>
      <c r="L1209" s="30" t="str">
        <f>IF($A1209 ="", "", VLOOKUP($A1209, 'Student reference sheet'!$A$2:$Z$2603,23,FALSE))</f>
        <v/>
      </c>
      <c r="M1209" s="30" t="str">
        <f>IF($A1209 ="", "", VLOOKUP($A1209, 'Student reference sheet'!$A$2:$Z$2603,24,FALSE))</f>
        <v/>
      </c>
      <c r="N1209" s="30" t="str">
        <f>IF($A1209 ="", "", VLOOKUP($A1209, 'Student reference sheet'!$A$2:$Z$2603,26,FALSE))</f>
        <v/>
      </c>
      <c r="O1209" s="30" t="str">
        <f>IF($A1209 ="", "", VLOOKUP($A1209, 'Student reference sheet'!$A$2:$Z$2603,25,FALSE))</f>
        <v/>
      </c>
      <c r="P1209" s="39" t="str">
        <f>IF($A1209 = "", "", IF(OR(VLOOKUP($A1209,'Student reference sheet'!$A$2:$V$2400,8,FALSE) = "R",  VLOOKUP($A1209,'Student reference sheet'!$A$2:$V$2400,8,FALSE) = "L"), "X", ""))</f>
        <v/>
      </c>
      <c r="Q1209" s="39" t="str">
        <f>IF($A1209 ="", "", VLOOKUP($A1209, 'Student reference sheet'!$A$2:$V$2603,22,FALSE))</f>
        <v/>
      </c>
      <c r="R1209" s="39" t="str">
        <f>IF($A1209 &lt;&gt; "",VLOOKUP($A1209,'Student reference sheet'!$A$2:$V$2329, 5,FALSE), "")</f>
        <v/>
      </c>
      <c r="S1209" s="39" t="str">
        <f>IF($A1209 &lt;&gt; "",VLOOKUP($A1209,'Student reference sheet'!$A$2:$V$2329, 6,FALSE), "")</f>
        <v/>
      </c>
      <c r="T1209" s="30" t="str">
        <f>IF($A1209 = "","",
IF(VLOOKUP($A1209,'Student reference sheet'!$A$2:$V$2329, 10,FALSE) = "Y", "Hispanic",
IF(VLOOKUP($A1209,'Student reference sheet'!$A$2:$V$2329,11,FALSE) &lt;&gt; "",
IF(VLOOKUP($A1209,'Student reference sheet'!$A$2:$V$2329,11,FALSE) = "UNK", "Unknown", VLOOKUP(VALUE(VLOOKUP($A1209,'Student reference sheet'!$A$2:$V$2329,11,FALSE)),'Ethnicity Reference'!$A$2:$B$22,2,FALSE)),
IF(VLOOKUP($A1209,'Student reference sheet'!$A$2:$V$2329,9,FALSE) &lt;&gt; "", VLOOKUP(VALUE(VLOOKUP($A1209,'Student reference sheet'!$A$2:$V$2329,9,FALSE)),'Ethnicity Reference'!$A$2:$B$22,2,FALSE),"Unknown"))))</f>
        <v/>
      </c>
      <c r="U1209" s="35"/>
    </row>
    <row r="1210" spans="1:21" ht="15.75">
      <c r="A1210" s="47"/>
      <c r="B1210" s="33"/>
      <c r="C1210" s="39" t="str">
        <f>IF($A1210 &lt;&gt; "",VLOOKUP($A1210,'Student reference sheet'!$A$2:$V$2329, 3,FALSE), "")</f>
        <v/>
      </c>
      <c r="D1210" s="39" t="str">
        <f>IF($A1210 &lt;&gt; "",VLOOKUP($A1210,'Student reference sheet'!$A$2:$V$2329, 2,FALSE), "")</f>
        <v/>
      </c>
      <c r="E1210" s="35"/>
      <c r="F1210" s="34"/>
      <c r="G1210" s="40" t="str">
        <f t="shared" ca="1" si="57"/>
        <v/>
      </c>
      <c r="H1210" s="40" t="str">
        <f t="shared" ca="1" si="58"/>
        <v/>
      </c>
      <c r="I1210" s="36" t="str">
        <f>IF($A1210 = "", "",
IF(COUNTIF(MINIMUM_DAY_DATES[], Attendance!J1210) &gt; 0, VLOOKUP(Attendance!$G1210,MINIMUM_DAY_PERIOD_SCHEDULE[], 2,TRUE),
IF(COUNTIF(RALLY_DATES[], Attendance!J1210) &gt; 0, VLOOKUP(Attendance!$G1210,RALLY_PERIOD_SCHEDULE[], 2,TRUE),
IF(WEEKDAY(Attendance!$J1210) = 2,
       IF(COUNTIF(FINALS_WEEK_MONDAY_DATE[],Attendance!$J1210) &gt; 0, VLOOKUP(Attendance!$G1210,FINALS_WEEK_MONDAY_PERIOD_SCHEDULE[],2,TRUE),
       VLOOKUP(Attendance!$G1210,REGULAR_WEEK_SCHEDULE[],6,TRUE)),
IF(WEEKDAY($J1210) = 3,
       IF(COUNTIF(FINALS_WEEK_TUESDAY_DATE[],Attendance!$J1210) &gt; 0, VLOOKUP(Attendance!$G1210,FINALS_WEEK_TUESDAY_PERIOD_SCHEDULE[],2,TRUE),
       VLOOKUP(Attendance!$G1210,REGULAR_WEEK_SCHEDULE[[Tuesday]:[Period]],5,TRUE)),
IF(WEEKDAY(Attendance!$J1210) = 4,
        IF(COUNTIF(BLOCK_WEDNESDAY_DATES[],Attendance!$J1210) &gt; 0, VLOOKUP(Attendance!$G1210,BLOCK_WEDNESDAY_PERIOD_SCHEDULE[],2,TRUE),
        IF(COUNTIF(FINALS_WEEK_WEDNESDAY_DATE[],Attendance!$J1210) &gt; 0, VLOOKUP(Attendance!$G1210,FINALS_WEEK_WEDNESDAY_PERIOD_SCHEDULE[],2,TRUE),
       VLOOKUP(Attendance!$G1210,REGULAR_WEEK_SCHEDULE[[Wednesday]:[Period]],4,TRUE))),
IF(WEEKDAY($J1210) = 5,
       IF(COUNTIF(BLOCK_THURSDAY_DATES[],Attendance!$J1210) &gt; 0, VLOOKUP(Attendance!$G1210,BLOCK_THURSDAY_PERIOD_SCHEDULE[],2,TRUE),
       IF(COUNTIF(FINALS_WEEK_THURSDAY_DATE[],Attendance!$J1210) &gt; 0, VLOOKUP(Attendance!$G1210,FINALS_WEEK_THURSDAY_PERIOD_SCHEDULE[],2,TRUE),
       VLOOKUP(Attendance!$G1210,REGULAR_WEEK_SCHEDULE[[Thursday]:[Period]],3,TRUE))),
IF(WEEKDAY(Attendance!$J1210) = 6,
       IF(COUNTIF(FINALS_WEEK_FRIDAY_DATE[],Attendance!$J1210) &gt; 0, VLOOKUP(Attendance!$G1210,FINALS_WEEK_FRIDAY_PERIOD_SCHEDULE[],2,TRUE),
       VLOOKUP(Attendance!$G1210,REGULAR_WEEK_SCHEDULE[[Friday]:[Period]],2,TRUE))))))))))</f>
        <v/>
      </c>
      <c r="J1210" s="41" t="str">
        <f t="shared" ca="1" si="59"/>
        <v/>
      </c>
      <c r="K1210" s="41" t="str">
        <f>IF($A1210 &lt;&gt; "",VLOOKUP($A1210,'Student reference sheet'!$A$2:$V$2329, 7,FALSE), "")</f>
        <v/>
      </c>
      <c r="L1210" s="30" t="str">
        <f>IF($A1210 ="", "", VLOOKUP($A1210, 'Student reference sheet'!$A$2:$Z$2603,23,FALSE))</f>
        <v/>
      </c>
      <c r="M1210" s="30" t="str">
        <f>IF($A1210 ="", "", VLOOKUP($A1210, 'Student reference sheet'!$A$2:$Z$2603,24,FALSE))</f>
        <v/>
      </c>
      <c r="N1210" s="30" t="str">
        <f>IF($A1210 ="", "", VLOOKUP($A1210, 'Student reference sheet'!$A$2:$Z$2603,26,FALSE))</f>
        <v/>
      </c>
      <c r="O1210" s="30" t="str">
        <f>IF($A1210 ="", "", VLOOKUP($A1210, 'Student reference sheet'!$A$2:$Z$2603,25,FALSE))</f>
        <v/>
      </c>
      <c r="P1210" s="39" t="str">
        <f>IF($A1210 = "", "", IF(OR(VLOOKUP($A1210,'Student reference sheet'!$A$2:$V$2400,8,FALSE) = "R",  VLOOKUP($A1210,'Student reference sheet'!$A$2:$V$2400,8,FALSE) = "L"), "X", ""))</f>
        <v/>
      </c>
      <c r="Q1210" s="39" t="str">
        <f>IF($A1210 ="", "", VLOOKUP($A1210, 'Student reference sheet'!$A$2:$V$2603,22,FALSE))</f>
        <v/>
      </c>
      <c r="R1210" s="39" t="str">
        <f>IF($A1210 &lt;&gt; "",VLOOKUP($A1210,'Student reference sheet'!$A$2:$V$2329, 5,FALSE), "")</f>
        <v/>
      </c>
      <c r="S1210" s="39" t="str">
        <f>IF($A1210 &lt;&gt; "",VLOOKUP($A1210,'Student reference sheet'!$A$2:$V$2329, 6,FALSE), "")</f>
        <v/>
      </c>
      <c r="T1210" s="30" t="str">
        <f>IF($A1210 = "","",
IF(VLOOKUP($A1210,'Student reference sheet'!$A$2:$V$2329, 10,FALSE) = "Y", "Hispanic",
IF(VLOOKUP($A1210,'Student reference sheet'!$A$2:$V$2329,11,FALSE) &lt;&gt; "",
IF(VLOOKUP($A1210,'Student reference sheet'!$A$2:$V$2329,11,FALSE) = "UNK", "Unknown", VLOOKUP(VALUE(VLOOKUP($A1210,'Student reference sheet'!$A$2:$V$2329,11,FALSE)),'Ethnicity Reference'!$A$2:$B$22,2,FALSE)),
IF(VLOOKUP($A1210,'Student reference sheet'!$A$2:$V$2329,9,FALSE) &lt;&gt; "", VLOOKUP(VALUE(VLOOKUP($A1210,'Student reference sheet'!$A$2:$V$2329,9,FALSE)),'Ethnicity Reference'!$A$2:$B$22,2,FALSE),"Unknown"))))</f>
        <v/>
      </c>
      <c r="U1210" s="35"/>
    </row>
    <row r="1211" spans="1:21" ht="15.75">
      <c r="A1211" s="47"/>
      <c r="B1211" s="33"/>
      <c r="C1211" s="39" t="str">
        <f>IF($A1211 &lt;&gt; "",VLOOKUP($A1211,'Student reference sheet'!$A$2:$V$2329, 3,FALSE), "")</f>
        <v/>
      </c>
      <c r="D1211" s="39" t="str">
        <f>IF($A1211 &lt;&gt; "",VLOOKUP($A1211,'Student reference sheet'!$A$2:$V$2329, 2,FALSE), "")</f>
        <v/>
      </c>
      <c r="E1211" s="35"/>
      <c r="F1211" s="34"/>
      <c r="G1211" s="40" t="str">
        <f t="shared" ca="1" si="57"/>
        <v/>
      </c>
      <c r="H1211" s="40" t="str">
        <f t="shared" ca="1" si="58"/>
        <v/>
      </c>
      <c r="I1211" s="36" t="str">
        <f>IF($A1211 = "", "",
IF(COUNTIF(MINIMUM_DAY_DATES[], Attendance!J1211) &gt; 0, VLOOKUP(Attendance!$G1211,MINIMUM_DAY_PERIOD_SCHEDULE[], 2,TRUE),
IF(COUNTIF(RALLY_DATES[], Attendance!J1211) &gt; 0, VLOOKUP(Attendance!$G1211,RALLY_PERIOD_SCHEDULE[], 2,TRUE),
IF(WEEKDAY(Attendance!$J1211) = 2,
       IF(COUNTIF(FINALS_WEEK_MONDAY_DATE[],Attendance!$J1211) &gt; 0, VLOOKUP(Attendance!$G1211,FINALS_WEEK_MONDAY_PERIOD_SCHEDULE[],2,TRUE),
       VLOOKUP(Attendance!$G1211,REGULAR_WEEK_SCHEDULE[],6,TRUE)),
IF(WEEKDAY($J1211) = 3,
       IF(COUNTIF(FINALS_WEEK_TUESDAY_DATE[],Attendance!$J1211) &gt; 0, VLOOKUP(Attendance!$G1211,FINALS_WEEK_TUESDAY_PERIOD_SCHEDULE[],2,TRUE),
       VLOOKUP(Attendance!$G1211,REGULAR_WEEK_SCHEDULE[[Tuesday]:[Period]],5,TRUE)),
IF(WEEKDAY(Attendance!$J1211) = 4,
        IF(COUNTIF(BLOCK_WEDNESDAY_DATES[],Attendance!$J1211) &gt; 0, VLOOKUP(Attendance!$G1211,BLOCK_WEDNESDAY_PERIOD_SCHEDULE[],2,TRUE),
        IF(COUNTIF(FINALS_WEEK_WEDNESDAY_DATE[],Attendance!$J1211) &gt; 0, VLOOKUP(Attendance!$G1211,FINALS_WEEK_WEDNESDAY_PERIOD_SCHEDULE[],2,TRUE),
       VLOOKUP(Attendance!$G1211,REGULAR_WEEK_SCHEDULE[[Wednesday]:[Period]],4,TRUE))),
IF(WEEKDAY($J1211) = 5,
       IF(COUNTIF(BLOCK_THURSDAY_DATES[],Attendance!$J1211) &gt; 0, VLOOKUP(Attendance!$G1211,BLOCK_THURSDAY_PERIOD_SCHEDULE[],2,TRUE),
       IF(COUNTIF(FINALS_WEEK_THURSDAY_DATE[],Attendance!$J1211) &gt; 0, VLOOKUP(Attendance!$G1211,FINALS_WEEK_THURSDAY_PERIOD_SCHEDULE[],2,TRUE),
       VLOOKUP(Attendance!$G1211,REGULAR_WEEK_SCHEDULE[[Thursday]:[Period]],3,TRUE))),
IF(WEEKDAY(Attendance!$J1211) = 6,
       IF(COUNTIF(FINALS_WEEK_FRIDAY_DATE[],Attendance!$J1211) &gt; 0, VLOOKUP(Attendance!$G1211,FINALS_WEEK_FRIDAY_PERIOD_SCHEDULE[],2,TRUE),
       VLOOKUP(Attendance!$G1211,REGULAR_WEEK_SCHEDULE[[Friday]:[Period]],2,TRUE))))))))))</f>
        <v/>
      </c>
      <c r="J1211" s="41" t="str">
        <f t="shared" ca="1" si="59"/>
        <v/>
      </c>
      <c r="K1211" s="41" t="str">
        <f>IF($A1211 &lt;&gt; "",VLOOKUP($A1211,'Student reference sheet'!$A$2:$V$2329, 7,FALSE), "")</f>
        <v/>
      </c>
      <c r="L1211" s="30" t="str">
        <f>IF($A1211 ="", "", VLOOKUP($A1211, 'Student reference sheet'!$A$2:$Z$2603,23,FALSE))</f>
        <v/>
      </c>
      <c r="M1211" s="30" t="str">
        <f>IF($A1211 ="", "", VLOOKUP($A1211, 'Student reference sheet'!$A$2:$Z$2603,24,FALSE))</f>
        <v/>
      </c>
      <c r="N1211" s="30" t="str">
        <f>IF($A1211 ="", "", VLOOKUP($A1211, 'Student reference sheet'!$A$2:$Z$2603,26,FALSE))</f>
        <v/>
      </c>
      <c r="O1211" s="30" t="str">
        <f>IF($A1211 ="", "", VLOOKUP($A1211, 'Student reference sheet'!$A$2:$Z$2603,25,FALSE))</f>
        <v/>
      </c>
      <c r="P1211" s="39" t="str">
        <f>IF($A1211 = "", "", IF(OR(VLOOKUP($A1211,'Student reference sheet'!$A$2:$V$2400,8,FALSE) = "R",  VLOOKUP($A1211,'Student reference sheet'!$A$2:$V$2400,8,FALSE) = "L"), "X", ""))</f>
        <v/>
      </c>
      <c r="Q1211" s="39" t="str">
        <f>IF($A1211 ="", "", VLOOKUP($A1211, 'Student reference sheet'!$A$2:$V$2603,22,FALSE))</f>
        <v/>
      </c>
      <c r="R1211" s="39" t="str">
        <f>IF($A1211 &lt;&gt; "",VLOOKUP($A1211,'Student reference sheet'!$A$2:$V$2329, 5,FALSE), "")</f>
        <v/>
      </c>
      <c r="S1211" s="39" t="str">
        <f>IF($A1211 &lt;&gt; "",VLOOKUP($A1211,'Student reference sheet'!$A$2:$V$2329, 6,FALSE), "")</f>
        <v/>
      </c>
      <c r="T1211" s="30" t="str">
        <f>IF($A1211 = "","",
IF(VLOOKUP($A1211,'Student reference sheet'!$A$2:$V$2329, 10,FALSE) = "Y", "Hispanic",
IF(VLOOKUP($A1211,'Student reference sheet'!$A$2:$V$2329,11,FALSE) &lt;&gt; "",
IF(VLOOKUP($A1211,'Student reference sheet'!$A$2:$V$2329,11,FALSE) = "UNK", "Unknown", VLOOKUP(VALUE(VLOOKUP($A1211,'Student reference sheet'!$A$2:$V$2329,11,FALSE)),'Ethnicity Reference'!$A$2:$B$22,2,FALSE)),
IF(VLOOKUP($A1211,'Student reference sheet'!$A$2:$V$2329,9,FALSE) &lt;&gt; "", VLOOKUP(VALUE(VLOOKUP($A1211,'Student reference sheet'!$A$2:$V$2329,9,FALSE)),'Ethnicity Reference'!$A$2:$B$22,2,FALSE),"Unknown"))))</f>
        <v/>
      </c>
      <c r="U1211" s="35"/>
    </row>
    <row r="1212" spans="1:21" ht="15.75">
      <c r="A1212" s="47"/>
      <c r="B1212" s="33"/>
      <c r="C1212" s="39" t="str">
        <f>IF($A1212 &lt;&gt; "",VLOOKUP($A1212,'Student reference sheet'!$A$2:$V$2329, 3,FALSE), "")</f>
        <v/>
      </c>
      <c r="D1212" s="39" t="str">
        <f>IF($A1212 &lt;&gt; "",VLOOKUP($A1212,'Student reference sheet'!$A$2:$V$2329, 2,FALSE), "")</f>
        <v/>
      </c>
      <c r="E1212" s="35"/>
      <c r="F1212" s="34"/>
      <c r="G1212" s="40" t="str">
        <f t="shared" ca="1" si="57"/>
        <v/>
      </c>
      <c r="H1212" s="40" t="str">
        <f t="shared" ca="1" si="58"/>
        <v/>
      </c>
      <c r="I1212" s="36" t="str">
        <f>IF($A1212 = "", "",
IF(COUNTIF(MINIMUM_DAY_DATES[], Attendance!J1212) &gt; 0, VLOOKUP(Attendance!$G1212,MINIMUM_DAY_PERIOD_SCHEDULE[], 2,TRUE),
IF(COUNTIF(RALLY_DATES[], Attendance!J1212) &gt; 0, VLOOKUP(Attendance!$G1212,RALLY_PERIOD_SCHEDULE[], 2,TRUE),
IF(WEEKDAY(Attendance!$J1212) = 2,
       IF(COUNTIF(FINALS_WEEK_MONDAY_DATE[],Attendance!$J1212) &gt; 0, VLOOKUP(Attendance!$G1212,FINALS_WEEK_MONDAY_PERIOD_SCHEDULE[],2,TRUE),
       VLOOKUP(Attendance!$G1212,REGULAR_WEEK_SCHEDULE[],6,TRUE)),
IF(WEEKDAY($J1212) = 3,
       IF(COUNTIF(FINALS_WEEK_TUESDAY_DATE[],Attendance!$J1212) &gt; 0, VLOOKUP(Attendance!$G1212,FINALS_WEEK_TUESDAY_PERIOD_SCHEDULE[],2,TRUE),
       VLOOKUP(Attendance!$G1212,REGULAR_WEEK_SCHEDULE[[Tuesday]:[Period]],5,TRUE)),
IF(WEEKDAY(Attendance!$J1212) = 4,
        IF(COUNTIF(BLOCK_WEDNESDAY_DATES[],Attendance!$J1212) &gt; 0, VLOOKUP(Attendance!$G1212,BLOCK_WEDNESDAY_PERIOD_SCHEDULE[],2,TRUE),
        IF(COUNTIF(FINALS_WEEK_WEDNESDAY_DATE[],Attendance!$J1212) &gt; 0, VLOOKUP(Attendance!$G1212,FINALS_WEEK_WEDNESDAY_PERIOD_SCHEDULE[],2,TRUE),
       VLOOKUP(Attendance!$G1212,REGULAR_WEEK_SCHEDULE[[Wednesday]:[Period]],4,TRUE))),
IF(WEEKDAY($J1212) = 5,
       IF(COUNTIF(BLOCK_THURSDAY_DATES[],Attendance!$J1212) &gt; 0, VLOOKUP(Attendance!$G1212,BLOCK_THURSDAY_PERIOD_SCHEDULE[],2,TRUE),
       IF(COUNTIF(FINALS_WEEK_THURSDAY_DATE[],Attendance!$J1212) &gt; 0, VLOOKUP(Attendance!$G1212,FINALS_WEEK_THURSDAY_PERIOD_SCHEDULE[],2,TRUE),
       VLOOKUP(Attendance!$G1212,REGULAR_WEEK_SCHEDULE[[Thursday]:[Period]],3,TRUE))),
IF(WEEKDAY(Attendance!$J1212) = 6,
       IF(COUNTIF(FINALS_WEEK_FRIDAY_DATE[],Attendance!$J1212) &gt; 0, VLOOKUP(Attendance!$G1212,FINALS_WEEK_FRIDAY_PERIOD_SCHEDULE[],2,TRUE),
       VLOOKUP(Attendance!$G1212,REGULAR_WEEK_SCHEDULE[[Friday]:[Period]],2,TRUE))))))))))</f>
        <v/>
      </c>
      <c r="J1212" s="41" t="str">
        <f t="shared" ca="1" si="59"/>
        <v/>
      </c>
      <c r="K1212" s="41" t="str">
        <f>IF($A1212 &lt;&gt; "",VLOOKUP($A1212,'Student reference sheet'!$A$2:$V$2329, 7,FALSE), "")</f>
        <v/>
      </c>
      <c r="L1212" s="30" t="str">
        <f>IF($A1212 ="", "", VLOOKUP($A1212, 'Student reference sheet'!$A$2:$Z$2603,23,FALSE))</f>
        <v/>
      </c>
      <c r="M1212" s="30" t="str">
        <f>IF($A1212 ="", "", VLOOKUP($A1212, 'Student reference sheet'!$A$2:$Z$2603,24,FALSE))</f>
        <v/>
      </c>
      <c r="N1212" s="30" t="str">
        <f>IF($A1212 ="", "", VLOOKUP($A1212, 'Student reference sheet'!$A$2:$Z$2603,26,FALSE))</f>
        <v/>
      </c>
      <c r="O1212" s="30" t="str">
        <f>IF($A1212 ="", "", VLOOKUP($A1212, 'Student reference sheet'!$A$2:$Z$2603,25,FALSE))</f>
        <v/>
      </c>
      <c r="P1212" s="39" t="str">
        <f>IF($A1212 = "", "", IF(OR(VLOOKUP($A1212,'Student reference sheet'!$A$2:$V$2400,8,FALSE) = "R",  VLOOKUP($A1212,'Student reference sheet'!$A$2:$V$2400,8,FALSE) = "L"), "X", ""))</f>
        <v/>
      </c>
      <c r="Q1212" s="39" t="str">
        <f>IF($A1212 ="", "", VLOOKUP($A1212, 'Student reference sheet'!$A$2:$V$2603,22,FALSE))</f>
        <v/>
      </c>
      <c r="R1212" s="39" t="str">
        <f>IF($A1212 &lt;&gt; "",VLOOKUP($A1212,'Student reference sheet'!$A$2:$V$2329, 5,FALSE), "")</f>
        <v/>
      </c>
      <c r="S1212" s="39" t="str">
        <f>IF($A1212 &lt;&gt; "",VLOOKUP($A1212,'Student reference sheet'!$A$2:$V$2329, 6,FALSE), "")</f>
        <v/>
      </c>
      <c r="T1212" s="30" t="str">
        <f>IF($A1212 = "","",
IF(VLOOKUP($A1212,'Student reference sheet'!$A$2:$V$2329, 10,FALSE) = "Y", "Hispanic",
IF(VLOOKUP($A1212,'Student reference sheet'!$A$2:$V$2329,11,FALSE) &lt;&gt; "",
IF(VLOOKUP($A1212,'Student reference sheet'!$A$2:$V$2329,11,FALSE) = "UNK", "Unknown", VLOOKUP(VALUE(VLOOKUP($A1212,'Student reference sheet'!$A$2:$V$2329,11,FALSE)),'Ethnicity Reference'!$A$2:$B$22,2,FALSE)),
IF(VLOOKUP($A1212,'Student reference sheet'!$A$2:$V$2329,9,FALSE) &lt;&gt; "", VLOOKUP(VALUE(VLOOKUP($A1212,'Student reference sheet'!$A$2:$V$2329,9,FALSE)),'Ethnicity Reference'!$A$2:$B$22,2,FALSE),"Unknown"))))</f>
        <v/>
      </c>
      <c r="U1212" s="35"/>
    </row>
    <row r="1213" spans="1:21" ht="15.75">
      <c r="A1213" s="47"/>
      <c r="B1213" s="33"/>
      <c r="C1213" s="39" t="str">
        <f>IF($A1213 &lt;&gt; "",VLOOKUP($A1213,'Student reference sheet'!$A$2:$V$2329, 3,FALSE), "")</f>
        <v/>
      </c>
      <c r="D1213" s="39" t="str">
        <f>IF($A1213 &lt;&gt; "",VLOOKUP($A1213,'Student reference sheet'!$A$2:$V$2329, 2,FALSE), "")</f>
        <v/>
      </c>
      <c r="E1213" s="35"/>
      <c r="F1213" s="34"/>
      <c r="G1213" s="40" t="str">
        <f t="shared" ca="1" si="57"/>
        <v/>
      </c>
      <c r="H1213" s="40" t="str">
        <f t="shared" ca="1" si="58"/>
        <v/>
      </c>
      <c r="I1213" s="36" t="str">
        <f>IF($A1213 = "", "",
IF(COUNTIF(MINIMUM_DAY_DATES[], Attendance!J1213) &gt; 0, VLOOKUP(Attendance!$G1213,MINIMUM_DAY_PERIOD_SCHEDULE[], 2,TRUE),
IF(COUNTIF(RALLY_DATES[], Attendance!J1213) &gt; 0, VLOOKUP(Attendance!$G1213,RALLY_PERIOD_SCHEDULE[], 2,TRUE),
IF(WEEKDAY(Attendance!$J1213) = 2,
       IF(COUNTIF(FINALS_WEEK_MONDAY_DATE[],Attendance!$J1213) &gt; 0, VLOOKUP(Attendance!$G1213,FINALS_WEEK_MONDAY_PERIOD_SCHEDULE[],2,TRUE),
       VLOOKUP(Attendance!$G1213,REGULAR_WEEK_SCHEDULE[],6,TRUE)),
IF(WEEKDAY($J1213) = 3,
       IF(COUNTIF(FINALS_WEEK_TUESDAY_DATE[],Attendance!$J1213) &gt; 0, VLOOKUP(Attendance!$G1213,FINALS_WEEK_TUESDAY_PERIOD_SCHEDULE[],2,TRUE),
       VLOOKUP(Attendance!$G1213,REGULAR_WEEK_SCHEDULE[[Tuesday]:[Period]],5,TRUE)),
IF(WEEKDAY(Attendance!$J1213) = 4,
        IF(COUNTIF(BLOCK_WEDNESDAY_DATES[],Attendance!$J1213) &gt; 0, VLOOKUP(Attendance!$G1213,BLOCK_WEDNESDAY_PERIOD_SCHEDULE[],2,TRUE),
        IF(COUNTIF(FINALS_WEEK_WEDNESDAY_DATE[],Attendance!$J1213) &gt; 0, VLOOKUP(Attendance!$G1213,FINALS_WEEK_WEDNESDAY_PERIOD_SCHEDULE[],2,TRUE),
       VLOOKUP(Attendance!$G1213,REGULAR_WEEK_SCHEDULE[[Wednesday]:[Period]],4,TRUE))),
IF(WEEKDAY($J1213) = 5,
       IF(COUNTIF(BLOCK_THURSDAY_DATES[],Attendance!$J1213) &gt; 0, VLOOKUP(Attendance!$G1213,BLOCK_THURSDAY_PERIOD_SCHEDULE[],2,TRUE),
       IF(COUNTIF(FINALS_WEEK_THURSDAY_DATE[],Attendance!$J1213) &gt; 0, VLOOKUP(Attendance!$G1213,FINALS_WEEK_THURSDAY_PERIOD_SCHEDULE[],2,TRUE),
       VLOOKUP(Attendance!$G1213,REGULAR_WEEK_SCHEDULE[[Thursday]:[Period]],3,TRUE))),
IF(WEEKDAY(Attendance!$J1213) = 6,
       IF(COUNTIF(FINALS_WEEK_FRIDAY_DATE[],Attendance!$J1213) &gt; 0, VLOOKUP(Attendance!$G1213,FINALS_WEEK_FRIDAY_PERIOD_SCHEDULE[],2,TRUE),
       VLOOKUP(Attendance!$G1213,REGULAR_WEEK_SCHEDULE[[Friday]:[Period]],2,TRUE))))))))))</f>
        <v/>
      </c>
      <c r="J1213" s="41" t="str">
        <f t="shared" ca="1" si="59"/>
        <v/>
      </c>
      <c r="K1213" s="41" t="str">
        <f>IF($A1213 &lt;&gt; "",VLOOKUP($A1213,'Student reference sheet'!$A$2:$V$2329, 7,FALSE), "")</f>
        <v/>
      </c>
      <c r="L1213" s="30" t="str">
        <f>IF($A1213 ="", "", VLOOKUP($A1213, 'Student reference sheet'!$A$2:$Z$2603,23,FALSE))</f>
        <v/>
      </c>
      <c r="M1213" s="30" t="str">
        <f>IF($A1213 ="", "", VLOOKUP($A1213, 'Student reference sheet'!$A$2:$Z$2603,24,FALSE))</f>
        <v/>
      </c>
      <c r="N1213" s="30" t="str">
        <f>IF($A1213 ="", "", VLOOKUP($A1213, 'Student reference sheet'!$A$2:$Z$2603,26,FALSE))</f>
        <v/>
      </c>
      <c r="O1213" s="30" t="str">
        <f>IF($A1213 ="", "", VLOOKUP($A1213, 'Student reference sheet'!$A$2:$Z$2603,25,FALSE))</f>
        <v/>
      </c>
      <c r="P1213" s="39" t="str">
        <f>IF($A1213 = "", "", IF(OR(VLOOKUP($A1213,'Student reference sheet'!$A$2:$V$2400,8,FALSE) = "R",  VLOOKUP($A1213,'Student reference sheet'!$A$2:$V$2400,8,FALSE) = "L"), "X", ""))</f>
        <v/>
      </c>
      <c r="Q1213" s="39" t="str">
        <f>IF($A1213 ="", "", VLOOKUP($A1213, 'Student reference sheet'!$A$2:$V$2603,22,FALSE))</f>
        <v/>
      </c>
      <c r="R1213" s="39" t="str">
        <f>IF($A1213 &lt;&gt; "",VLOOKUP($A1213,'Student reference sheet'!$A$2:$V$2329, 5,FALSE), "")</f>
        <v/>
      </c>
      <c r="S1213" s="39" t="str">
        <f>IF($A1213 &lt;&gt; "",VLOOKUP($A1213,'Student reference sheet'!$A$2:$V$2329, 6,FALSE), "")</f>
        <v/>
      </c>
      <c r="T1213" s="30" t="str">
        <f>IF($A1213 = "","",
IF(VLOOKUP($A1213,'Student reference sheet'!$A$2:$V$2329, 10,FALSE) = "Y", "Hispanic",
IF(VLOOKUP($A1213,'Student reference sheet'!$A$2:$V$2329,11,FALSE) &lt;&gt; "",
IF(VLOOKUP($A1213,'Student reference sheet'!$A$2:$V$2329,11,FALSE) = "UNK", "Unknown", VLOOKUP(VALUE(VLOOKUP($A1213,'Student reference sheet'!$A$2:$V$2329,11,FALSE)),'Ethnicity Reference'!$A$2:$B$22,2,FALSE)),
IF(VLOOKUP($A1213,'Student reference sheet'!$A$2:$V$2329,9,FALSE) &lt;&gt; "", VLOOKUP(VALUE(VLOOKUP($A1213,'Student reference sheet'!$A$2:$V$2329,9,FALSE)),'Ethnicity Reference'!$A$2:$B$22,2,FALSE),"Unknown"))))</f>
        <v/>
      </c>
      <c r="U1213" s="35"/>
    </row>
    <row r="1214" spans="1:21" ht="15.75">
      <c r="A1214" s="47"/>
      <c r="B1214" s="33"/>
      <c r="C1214" s="39" t="str">
        <f>IF($A1214 &lt;&gt; "",VLOOKUP($A1214,'Student reference sheet'!$A$2:$V$2329, 3,FALSE), "")</f>
        <v/>
      </c>
      <c r="D1214" s="39" t="str">
        <f>IF($A1214 &lt;&gt; "",VLOOKUP($A1214,'Student reference sheet'!$A$2:$V$2329, 2,FALSE), "")</f>
        <v/>
      </c>
      <c r="E1214" s="35"/>
      <c r="F1214" s="34"/>
      <c r="G1214" s="40" t="str">
        <f t="shared" ca="1" si="57"/>
        <v/>
      </c>
      <c r="H1214" s="40" t="str">
        <f t="shared" ca="1" si="58"/>
        <v/>
      </c>
      <c r="I1214" s="36" t="str">
        <f>IF($A1214 = "", "",
IF(COUNTIF(MINIMUM_DAY_DATES[], Attendance!J1214) &gt; 0, VLOOKUP(Attendance!$G1214,MINIMUM_DAY_PERIOD_SCHEDULE[], 2,TRUE),
IF(COUNTIF(RALLY_DATES[], Attendance!J1214) &gt; 0, VLOOKUP(Attendance!$G1214,RALLY_PERIOD_SCHEDULE[], 2,TRUE),
IF(WEEKDAY(Attendance!$J1214) = 2,
       IF(COUNTIF(FINALS_WEEK_MONDAY_DATE[],Attendance!$J1214) &gt; 0, VLOOKUP(Attendance!$G1214,FINALS_WEEK_MONDAY_PERIOD_SCHEDULE[],2,TRUE),
       VLOOKUP(Attendance!$G1214,REGULAR_WEEK_SCHEDULE[],6,TRUE)),
IF(WEEKDAY($J1214) = 3,
       IF(COUNTIF(FINALS_WEEK_TUESDAY_DATE[],Attendance!$J1214) &gt; 0, VLOOKUP(Attendance!$G1214,FINALS_WEEK_TUESDAY_PERIOD_SCHEDULE[],2,TRUE),
       VLOOKUP(Attendance!$G1214,REGULAR_WEEK_SCHEDULE[[Tuesday]:[Period]],5,TRUE)),
IF(WEEKDAY(Attendance!$J1214) = 4,
        IF(COUNTIF(BLOCK_WEDNESDAY_DATES[],Attendance!$J1214) &gt; 0, VLOOKUP(Attendance!$G1214,BLOCK_WEDNESDAY_PERIOD_SCHEDULE[],2,TRUE),
        IF(COUNTIF(FINALS_WEEK_WEDNESDAY_DATE[],Attendance!$J1214) &gt; 0, VLOOKUP(Attendance!$G1214,FINALS_WEEK_WEDNESDAY_PERIOD_SCHEDULE[],2,TRUE),
       VLOOKUP(Attendance!$G1214,REGULAR_WEEK_SCHEDULE[[Wednesday]:[Period]],4,TRUE))),
IF(WEEKDAY($J1214) = 5,
       IF(COUNTIF(BLOCK_THURSDAY_DATES[],Attendance!$J1214) &gt; 0, VLOOKUP(Attendance!$G1214,BLOCK_THURSDAY_PERIOD_SCHEDULE[],2,TRUE),
       IF(COUNTIF(FINALS_WEEK_THURSDAY_DATE[],Attendance!$J1214) &gt; 0, VLOOKUP(Attendance!$G1214,FINALS_WEEK_THURSDAY_PERIOD_SCHEDULE[],2,TRUE),
       VLOOKUP(Attendance!$G1214,REGULAR_WEEK_SCHEDULE[[Thursday]:[Period]],3,TRUE))),
IF(WEEKDAY(Attendance!$J1214) = 6,
       IF(COUNTIF(FINALS_WEEK_FRIDAY_DATE[],Attendance!$J1214) &gt; 0, VLOOKUP(Attendance!$G1214,FINALS_WEEK_FRIDAY_PERIOD_SCHEDULE[],2,TRUE),
       VLOOKUP(Attendance!$G1214,REGULAR_WEEK_SCHEDULE[[Friday]:[Period]],2,TRUE))))))))))</f>
        <v/>
      </c>
      <c r="J1214" s="41" t="str">
        <f t="shared" ca="1" si="59"/>
        <v/>
      </c>
      <c r="K1214" s="41" t="str">
        <f>IF($A1214 &lt;&gt; "",VLOOKUP($A1214,'Student reference sheet'!$A$2:$V$2329, 7,FALSE), "")</f>
        <v/>
      </c>
      <c r="L1214" s="30" t="str">
        <f>IF($A1214 ="", "", VLOOKUP($A1214, 'Student reference sheet'!$A$2:$Z$2603,23,FALSE))</f>
        <v/>
      </c>
      <c r="M1214" s="30" t="str">
        <f>IF($A1214 ="", "", VLOOKUP($A1214, 'Student reference sheet'!$A$2:$Z$2603,24,FALSE))</f>
        <v/>
      </c>
      <c r="N1214" s="30" t="str">
        <f>IF($A1214 ="", "", VLOOKUP($A1214, 'Student reference sheet'!$A$2:$Z$2603,26,FALSE))</f>
        <v/>
      </c>
      <c r="O1214" s="30" t="str">
        <f>IF($A1214 ="", "", VLOOKUP($A1214, 'Student reference sheet'!$A$2:$Z$2603,25,FALSE))</f>
        <v/>
      </c>
      <c r="P1214" s="39" t="str">
        <f>IF($A1214 = "", "", IF(OR(VLOOKUP($A1214,'Student reference sheet'!$A$2:$V$2400,8,FALSE) = "R",  VLOOKUP($A1214,'Student reference sheet'!$A$2:$V$2400,8,FALSE) = "L"), "X", ""))</f>
        <v/>
      </c>
      <c r="Q1214" s="39" t="str">
        <f>IF($A1214 ="", "", VLOOKUP($A1214, 'Student reference sheet'!$A$2:$V$2603,22,FALSE))</f>
        <v/>
      </c>
      <c r="R1214" s="39" t="str">
        <f>IF($A1214 &lt;&gt; "",VLOOKUP($A1214,'Student reference sheet'!$A$2:$V$2329, 5,FALSE), "")</f>
        <v/>
      </c>
      <c r="S1214" s="39" t="str">
        <f>IF($A1214 &lt;&gt; "",VLOOKUP($A1214,'Student reference sheet'!$A$2:$V$2329, 6,FALSE), "")</f>
        <v/>
      </c>
      <c r="T1214" s="30" t="str">
        <f>IF($A1214 = "","",
IF(VLOOKUP($A1214,'Student reference sheet'!$A$2:$V$2329, 10,FALSE) = "Y", "Hispanic",
IF(VLOOKUP($A1214,'Student reference sheet'!$A$2:$V$2329,11,FALSE) &lt;&gt; "",
IF(VLOOKUP($A1214,'Student reference sheet'!$A$2:$V$2329,11,FALSE) = "UNK", "Unknown", VLOOKUP(VALUE(VLOOKUP($A1214,'Student reference sheet'!$A$2:$V$2329,11,FALSE)),'Ethnicity Reference'!$A$2:$B$22,2,FALSE)),
IF(VLOOKUP($A1214,'Student reference sheet'!$A$2:$V$2329,9,FALSE) &lt;&gt; "", VLOOKUP(VALUE(VLOOKUP($A1214,'Student reference sheet'!$A$2:$V$2329,9,FALSE)),'Ethnicity Reference'!$A$2:$B$22,2,FALSE),"Unknown"))))</f>
        <v/>
      </c>
      <c r="U1214" s="35"/>
    </row>
    <row r="1215" spans="1:21" ht="15.75">
      <c r="A1215" s="47"/>
      <c r="B1215" s="33"/>
      <c r="C1215" s="39" t="str">
        <f>IF($A1215 &lt;&gt; "",VLOOKUP($A1215,'Student reference sheet'!$A$2:$V$2329, 3,FALSE), "")</f>
        <v/>
      </c>
      <c r="D1215" s="39" t="str">
        <f>IF($A1215 &lt;&gt; "",VLOOKUP($A1215,'Student reference sheet'!$A$2:$V$2329, 2,FALSE), "")</f>
        <v/>
      </c>
      <c r="E1215" s="35"/>
      <c r="F1215" s="34"/>
      <c r="G1215" s="40" t="str">
        <f t="shared" ca="1" si="57"/>
        <v/>
      </c>
      <c r="H1215" s="40" t="str">
        <f t="shared" ca="1" si="58"/>
        <v/>
      </c>
      <c r="I1215" s="36" t="str">
        <f>IF($A1215 = "", "",
IF(COUNTIF(MINIMUM_DAY_DATES[], Attendance!J1215) &gt; 0, VLOOKUP(Attendance!$G1215,MINIMUM_DAY_PERIOD_SCHEDULE[], 2,TRUE),
IF(COUNTIF(RALLY_DATES[], Attendance!J1215) &gt; 0, VLOOKUP(Attendance!$G1215,RALLY_PERIOD_SCHEDULE[], 2,TRUE),
IF(WEEKDAY(Attendance!$J1215) = 2,
       IF(COUNTIF(FINALS_WEEK_MONDAY_DATE[],Attendance!$J1215) &gt; 0, VLOOKUP(Attendance!$G1215,FINALS_WEEK_MONDAY_PERIOD_SCHEDULE[],2,TRUE),
       VLOOKUP(Attendance!$G1215,REGULAR_WEEK_SCHEDULE[],6,TRUE)),
IF(WEEKDAY($J1215) = 3,
       IF(COUNTIF(FINALS_WEEK_TUESDAY_DATE[],Attendance!$J1215) &gt; 0, VLOOKUP(Attendance!$G1215,FINALS_WEEK_TUESDAY_PERIOD_SCHEDULE[],2,TRUE),
       VLOOKUP(Attendance!$G1215,REGULAR_WEEK_SCHEDULE[[Tuesday]:[Period]],5,TRUE)),
IF(WEEKDAY(Attendance!$J1215) = 4,
        IF(COUNTIF(BLOCK_WEDNESDAY_DATES[],Attendance!$J1215) &gt; 0, VLOOKUP(Attendance!$G1215,BLOCK_WEDNESDAY_PERIOD_SCHEDULE[],2,TRUE),
        IF(COUNTIF(FINALS_WEEK_WEDNESDAY_DATE[],Attendance!$J1215) &gt; 0, VLOOKUP(Attendance!$G1215,FINALS_WEEK_WEDNESDAY_PERIOD_SCHEDULE[],2,TRUE),
       VLOOKUP(Attendance!$G1215,REGULAR_WEEK_SCHEDULE[[Wednesday]:[Period]],4,TRUE))),
IF(WEEKDAY($J1215) = 5,
       IF(COUNTIF(BLOCK_THURSDAY_DATES[],Attendance!$J1215) &gt; 0, VLOOKUP(Attendance!$G1215,BLOCK_THURSDAY_PERIOD_SCHEDULE[],2,TRUE),
       IF(COUNTIF(FINALS_WEEK_THURSDAY_DATE[],Attendance!$J1215) &gt; 0, VLOOKUP(Attendance!$G1215,FINALS_WEEK_THURSDAY_PERIOD_SCHEDULE[],2,TRUE),
       VLOOKUP(Attendance!$G1215,REGULAR_WEEK_SCHEDULE[[Thursday]:[Period]],3,TRUE))),
IF(WEEKDAY(Attendance!$J1215) = 6,
       IF(COUNTIF(FINALS_WEEK_FRIDAY_DATE[],Attendance!$J1215) &gt; 0, VLOOKUP(Attendance!$G1215,FINALS_WEEK_FRIDAY_PERIOD_SCHEDULE[],2,TRUE),
       VLOOKUP(Attendance!$G1215,REGULAR_WEEK_SCHEDULE[[Friday]:[Period]],2,TRUE))))))))))</f>
        <v/>
      </c>
      <c r="J1215" s="41" t="str">
        <f t="shared" ca="1" si="59"/>
        <v/>
      </c>
      <c r="K1215" s="41" t="str">
        <f>IF($A1215 &lt;&gt; "",VLOOKUP($A1215,'Student reference sheet'!$A$2:$V$2329, 7,FALSE), "")</f>
        <v/>
      </c>
      <c r="L1215" s="30" t="str">
        <f>IF($A1215 ="", "", VLOOKUP($A1215, 'Student reference sheet'!$A$2:$Z$2603,23,FALSE))</f>
        <v/>
      </c>
      <c r="M1215" s="30" t="str">
        <f>IF($A1215 ="", "", VLOOKUP($A1215, 'Student reference sheet'!$A$2:$Z$2603,24,FALSE))</f>
        <v/>
      </c>
      <c r="N1215" s="30" t="str">
        <f>IF($A1215 ="", "", VLOOKUP($A1215, 'Student reference sheet'!$A$2:$Z$2603,26,FALSE))</f>
        <v/>
      </c>
      <c r="O1215" s="30" t="str">
        <f>IF($A1215 ="", "", VLOOKUP($A1215, 'Student reference sheet'!$A$2:$Z$2603,25,FALSE))</f>
        <v/>
      </c>
      <c r="P1215" s="39" t="str">
        <f>IF($A1215 = "", "", IF(OR(VLOOKUP($A1215,'Student reference sheet'!$A$2:$V$2400,8,FALSE) = "R",  VLOOKUP($A1215,'Student reference sheet'!$A$2:$V$2400,8,FALSE) = "L"), "X", ""))</f>
        <v/>
      </c>
      <c r="Q1215" s="39" t="str">
        <f>IF($A1215 ="", "", VLOOKUP($A1215, 'Student reference sheet'!$A$2:$V$2603,22,FALSE))</f>
        <v/>
      </c>
      <c r="R1215" s="39" t="str">
        <f>IF($A1215 &lt;&gt; "",VLOOKUP($A1215,'Student reference sheet'!$A$2:$V$2329, 5,FALSE), "")</f>
        <v/>
      </c>
      <c r="S1215" s="39" t="str">
        <f>IF($A1215 &lt;&gt; "",VLOOKUP($A1215,'Student reference sheet'!$A$2:$V$2329, 6,FALSE), "")</f>
        <v/>
      </c>
      <c r="T1215" s="30" t="str">
        <f>IF($A1215 = "","",
IF(VLOOKUP($A1215,'Student reference sheet'!$A$2:$V$2329, 10,FALSE) = "Y", "Hispanic",
IF(VLOOKUP($A1215,'Student reference sheet'!$A$2:$V$2329,11,FALSE) &lt;&gt; "",
IF(VLOOKUP($A1215,'Student reference sheet'!$A$2:$V$2329,11,FALSE) = "UNK", "Unknown", VLOOKUP(VALUE(VLOOKUP($A1215,'Student reference sheet'!$A$2:$V$2329,11,FALSE)),'Ethnicity Reference'!$A$2:$B$22,2,FALSE)),
IF(VLOOKUP($A1215,'Student reference sheet'!$A$2:$V$2329,9,FALSE) &lt;&gt; "", VLOOKUP(VALUE(VLOOKUP($A1215,'Student reference sheet'!$A$2:$V$2329,9,FALSE)),'Ethnicity Reference'!$A$2:$B$22,2,FALSE),"Unknown"))))</f>
        <v/>
      </c>
      <c r="U1215" s="35"/>
    </row>
    <row r="1216" spans="1:21" ht="15.75">
      <c r="A1216" s="47"/>
      <c r="B1216" s="33"/>
      <c r="C1216" s="39" t="str">
        <f>IF($A1216 &lt;&gt; "",VLOOKUP($A1216,'Student reference sheet'!$A$2:$V$2329, 3,FALSE), "")</f>
        <v/>
      </c>
      <c r="D1216" s="39" t="str">
        <f>IF($A1216 &lt;&gt; "",VLOOKUP($A1216,'Student reference sheet'!$A$2:$V$2329, 2,FALSE), "")</f>
        <v/>
      </c>
      <c r="E1216" s="35"/>
      <c r="F1216" s="34"/>
      <c r="G1216" s="40" t="str">
        <f t="shared" ca="1" si="57"/>
        <v/>
      </c>
      <c r="H1216" s="40" t="str">
        <f t="shared" ca="1" si="58"/>
        <v/>
      </c>
      <c r="I1216" s="36" t="str">
        <f>IF($A1216 = "", "",
IF(COUNTIF(MINIMUM_DAY_DATES[], Attendance!J1216) &gt; 0, VLOOKUP(Attendance!$G1216,MINIMUM_DAY_PERIOD_SCHEDULE[], 2,TRUE),
IF(COUNTIF(RALLY_DATES[], Attendance!J1216) &gt; 0, VLOOKUP(Attendance!$G1216,RALLY_PERIOD_SCHEDULE[], 2,TRUE),
IF(WEEKDAY(Attendance!$J1216) = 2,
       IF(COUNTIF(FINALS_WEEK_MONDAY_DATE[],Attendance!$J1216) &gt; 0, VLOOKUP(Attendance!$G1216,FINALS_WEEK_MONDAY_PERIOD_SCHEDULE[],2,TRUE),
       VLOOKUP(Attendance!$G1216,REGULAR_WEEK_SCHEDULE[],6,TRUE)),
IF(WEEKDAY($J1216) = 3,
       IF(COUNTIF(FINALS_WEEK_TUESDAY_DATE[],Attendance!$J1216) &gt; 0, VLOOKUP(Attendance!$G1216,FINALS_WEEK_TUESDAY_PERIOD_SCHEDULE[],2,TRUE),
       VLOOKUP(Attendance!$G1216,REGULAR_WEEK_SCHEDULE[[Tuesday]:[Period]],5,TRUE)),
IF(WEEKDAY(Attendance!$J1216) = 4,
        IF(COUNTIF(BLOCK_WEDNESDAY_DATES[],Attendance!$J1216) &gt; 0, VLOOKUP(Attendance!$G1216,BLOCK_WEDNESDAY_PERIOD_SCHEDULE[],2,TRUE),
        IF(COUNTIF(FINALS_WEEK_WEDNESDAY_DATE[],Attendance!$J1216) &gt; 0, VLOOKUP(Attendance!$G1216,FINALS_WEEK_WEDNESDAY_PERIOD_SCHEDULE[],2,TRUE),
       VLOOKUP(Attendance!$G1216,REGULAR_WEEK_SCHEDULE[[Wednesday]:[Period]],4,TRUE))),
IF(WEEKDAY($J1216) = 5,
       IF(COUNTIF(BLOCK_THURSDAY_DATES[],Attendance!$J1216) &gt; 0, VLOOKUP(Attendance!$G1216,BLOCK_THURSDAY_PERIOD_SCHEDULE[],2,TRUE),
       IF(COUNTIF(FINALS_WEEK_THURSDAY_DATE[],Attendance!$J1216) &gt; 0, VLOOKUP(Attendance!$G1216,FINALS_WEEK_THURSDAY_PERIOD_SCHEDULE[],2,TRUE),
       VLOOKUP(Attendance!$G1216,REGULAR_WEEK_SCHEDULE[[Thursday]:[Period]],3,TRUE))),
IF(WEEKDAY(Attendance!$J1216) = 6,
       IF(COUNTIF(FINALS_WEEK_FRIDAY_DATE[],Attendance!$J1216) &gt; 0, VLOOKUP(Attendance!$G1216,FINALS_WEEK_FRIDAY_PERIOD_SCHEDULE[],2,TRUE),
       VLOOKUP(Attendance!$G1216,REGULAR_WEEK_SCHEDULE[[Friday]:[Period]],2,TRUE))))))))))</f>
        <v/>
      </c>
      <c r="J1216" s="41" t="str">
        <f t="shared" ca="1" si="59"/>
        <v/>
      </c>
      <c r="K1216" s="41" t="str">
        <f>IF($A1216 &lt;&gt; "",VLOOKUP($A1216,'Student reference sheet'!$A$2:$V$2329, 7,FALSE), "")</f>
        <v/>
      </c>
      <c r="L1216" s="30" t="str">
        <f>IF($A1216 ="", "", VLOOKUP($A1216, 'Student reference sheet'!$A$2:$Z$2603,23,FALSE))</f>
        <v/>
      </c>
      <c r="M1216" s="30" t="str">
        <f>IF($A1216 ="", "", VLOOKUP($A1216, 'Student reference sheet'!$A$2:$Z$2603,24,FALSE))</f>
        <v/>
      </c>
      <c r="N1216" s="30" t="str">
        <f>IF($A1216 ="", "", VLOOKUP($A1216, 'Student reference sheet'!$A$2:$Z$2603,26,FALSE))</f>
        <v/>
      </c>
      <c r="O1216" s="30" t="str">
        <f>IF($A1216 ="", "", VLOOKUP($A1216, 'Student reference sheet'!$A$2:$Z$2603,25,FALSE))</f>
        <v/>
      </c>
      <c r="P1216" s="39" t="str">
        <f>IF($A1216 = "", "", IF(OR(VLOOKUP($A1216,'Student reference sheet'!$A$2:$V$2400,8,FALSE) = "R",  VLOOKUP($A1216,'Student reference sheet'!$A$2:$V$2400,8,FALSE) = "L"), "X", ""))</f>
        <v/>
      </c>
      <c r="Q1216" s="39" t="str">
        <f>IF($A1216 ="", "", VLOOKUP($A1216, 'Student reference sheet'!$A$2:$V$2603,22,FALSE))</f>
        <v/>
      </c>
      <c r="R1216" s="39" t="str">
        <f>IF($A1216 &lt;&gt; "",VLOOKUP($A1216,'Student reference sheet'!$A$2:$V$2329, 5,FALSE), "")</f>
        <v/>
      </c>
      <c r="S1216" s="39" t="str">
        <f>IF($A1216 &lt;&gt; "",VLOOKUP($A1216,'Student reference sheet'!$A$2:$V$2329, 6,FALSE), "")</f>
        <v/>
      </c>
      <c r="T1216" s="30" t="str">
        <f>IF($A1216 = "","",
IF(VLOOKUP($A1216,'Student reference sheet'!$A$2:$V$2329, 10,FALSE) = "Y", "Hispanic",
IF(VLOOKUP($A1216,'Student reference sheet'!$A$2:$V$2329,11,FALSE) &lt;&gt; "",
IF(VLOOKUP($A1216,'Student reference sheet'!$A$2:$V$2329,11,FALSE) = "UNK", "Unknown", VLOOKUP(VALUE(VLOOKUP($A1216,'Student reference sheet'!$A$2:$V$2329,11,FALSE)),'Ethnicity Reference'!$A$2:$B$22,2,FALSE)),
IF(VLOOKUP($A1216,'Student reference sheet'!$A$2:$V$2329,9,FALSE) &lt;&gt; "", VLOOKUP(VALUE(VLOOKUP($A1216,'Student reference sheet'!$A$2:$V$2329,9,FALSE)),'Ethnicity Reference'!$A$2:$B$22,2,FALSE),"Unknown"))))</f>
        <v/>
      </c>
      <c r="U1216" s="35"/>
    </row>
    <row r="1217" spans="1:21" ht="15.75">
      <c r="A1217" s="47"/>
      <c r="B1217" s="33"/>
      <c r="C1217" s="39" t="str">
        <f>IF($A1217 &lt;&gt; "",VLOOKUP($A1217,'Student reference sheet'!$A$2:$V$2329, 3,FALSE), "")</f>
        <v/>
      </c>
      <c r="D1217" s="39" t="str">
        <f>IF($A1217 &lt;&gt; "",VLOOKUP($A1217,'Student reference sheet'!$A$2:$V$2329, 2,FALSE), "")</f>
        <v/>
      </c>
      <c r="E1217" s="35"/>
      <c r="F1217" s="34"/>
      <c r="G1217" s="40" t="str">
        <f t="shared" ca="1" si="57"/>
        <v/>
      </c>
      <c r="H1217" s="40" t="str">
        <f t="shared" ca="1" si="58"/>
        <v/>
      </c>
      <c r="I1217" s="36" t="str">
        <f>IF($A1217 = "", "",
IF(COUNTIF(MINIMUM_DAY_DATES[], Attendance!J1217) &gt; 0, VLOOKUP(Attendance!$G1217,MINIMUM_DAY_PERIOD_SCHEDULE[], 2,TRUE),
IF(COUNTIF(RALLY_DATES[], Attendance!J1217) &gt; 0, VLOOKUP(Attendance!$G1217,RALLY_PERIOD_SCHEDULE[], 2,TRUE),
IF(WEEKDAY(Attendance!$J1217) = 2,
       IF(COUNTIF(FINALS_WEEK_MONDAY_DATE[],Attendance!$J1217) &gt; 0, VLOOKUP(Attendance!$G1217,FINALS_WEEK_MONDAY_PERIOD_SCHEDULE[],2,TRUE),
       VLOOKUP(Attendance!$G1217,REGULAR_WEEK_SCHEDULE[],6,TRUE)),
IF(WEEKDAY($J1217) = 3,
       IF(COUNTIF(FINALS_WEEK_TUESDAY_DATE[],Attendance!$J1217) &gt; 0, VLOOKUP(Attendance!$G1217,FINALS_WEEK_TUESDAY_PERIOD_SCHEDULE[],2,TRUE),
       VLOOKUP(Attendance!$G1217,REGULAR_WEEK_SCHEDULE[[Tuesday]:[Period]],5,TRUE)),
IF(WEEKDAY(Attendance!$J1217) = 4,
        IF(COUNTIF(BLOCK_WEDNESDAY_DATES[],Attendance!$J1217) &gt; 0, VLOOKUP(Attendance!$G1217,BLOCK_WEDNESDAY_PERIOD_SCHEDULE[],2,TRUE),
        IF(COUNTIF(FINALS_WEEK_WEDNESDAY_DATE[],Attendance!$J1217) &gt; 0, VLOOKUP(Attendance!$G1217,FINALS_WEEK_WEDNESDAY_PERIOD_SCHEDULE[],2,TRUE),
       VLOOKUP(Attendance!$G1217,REGULAR_WEEK_SCHEDULE[[Wednesday]:[Period]],4,TRUE))),
IF(WEEKDAY($J1217) = 5,
       IF(COUNTIF(BLOCK_THURSDAY_DATES[],Attendance!$J1217) &gt; 0, VLOOKUP(Attendance!$G1217,BLOCK_THURSDAY_PERIOD_SCHEDULE[],2,TRUE),
       IF(COUNTIF(FINALS_WEEK_THURSDAY_DATE[],Attendance!$J1217) &gt; 0, VLOOKUP(Attendance!$G1217,FINALS_WEEK_THURSDAY_PERIOD_SCHEDULE[],2,TRUE),
       VLOOKUP(Attendance!$G1217,REGULAR_WEEK_SCHEDULE[[Thursday]:[Period]],3,TRUE))),
IF(WEEKDAY(Attendance!$J1217) = 6,
       IF(COUNTIF(FINALS_WEEK_FRIDAY_DATE[],Attendance!$J1217) &gt; 0, VLOOKUP(Attendance!$G1217,FINALS_WEEK_FRIDAY_PERIOD_SCHEDULE[],2,TRUE),
       VLOOKUP(Attendance!$G1217,REGULAR_WEEK_SCHEDULE[[Friday]:[Period]],2,TRUE))))))))))</f>
        <v/>
      </c>
      <c r="J1217" s="41" t="str">
        <f t="shared" ca="1" si="59"/>
        <v/>
      </c>
      <c r="K1217" s="41" t="str">
        <f>IF($A1217 &lt;&gt; "",VLOOKUP($A1217,'Student reference sheet'!$A$2:$V$2329, 7,FALSE), "")</f>
        <v/>
      </c>
      <c r="L1217" s="30" t="str">
        <f>IF($A1217 ="", "", VLOOKUP($A1217, 'Student reference sheet'!$A$2:$Z$2603,23,FALSE))</f>
        <v/>
      </c>
      <c r="M1217" s="30" t="str">
        <f>IF($A1217 ="", "", VLOOKUP($A1217, 'Student reference sheet'!$A$2:$Z$2603,24,FALSE))</f>
        <v/>
      </c>
      <c r="N1217" s="30" t="str">
        <f>IF($A1217 ="", "", VLOOKUP($A1217, 'Student reference sheet'!$A$2:$Z$2603,26,FALSE))</f>
        <v/>
      </c>
      <c r="O1217" s="30" t="str">
        <f>IF($A1217 ="", "", VLOOKUP($A1217, 'Student reference sheet'!$A$2:$Z$2603,25,FALSE))</f>
        <v/>
      </c>
      <c r="P1217" s="39" t="str">
        <f>IF($A1217 = "", "", IF(OR(VLOOKUP($A1217,'Student reference sheet'!$A$2:$V$2400,8,FALSE) = "R",  VLOOKUP($A1217,'Student reference sheet'!$A$2:$V$2400,8,FALSE) = "L"), "X", ""))</f>
        <v/>
      </c>
      <c r="Q1217" s="39" t="str">
        <f>IF($A1217 ="", "", VLOOKUP($A1217, 'Student reference sheet'!$A$2:$V$2603,22,FALSE))</f>
        <v/>
      </c>
      <c r="R1217" s="39" t="str">
        <f>IF($A1217 &lt;&gt; "",VLOOKUP($A1217,'Student reference sheet'!$A$2:$V$2329, 5,FALSE), "")</f>
        <v/>
      </c>
      <c r="S1217" s="39" t="str">
        <f>IF($A1217 &lt;&gt; "",VLOOKUP($A1217,'Student reference sheet'!$A$2:$V$2329, 6,FALSE), "")</f>
        <v/>
      </c>
      <c r="T1217" s="30" t="str">
        <f>IF($A1217 = "","",
IF(VLOOKUP($A1217,'Student reference sheet'!$A$2:$V$2329, 10,FALSE) = "Y", "Hispanic",
IF(VLOOKUP($A1217,'Student reference sheet'!$A$2:$V$2329,11,FALSE) &lt;&gt; "",
IF(VLOOKUP($A1217,'Student reference sheet'!$A$2:$V$2329,11,FALSE) = "UNK", "Unknown", VLOOKUP(VALUE(VLOOKUP($A1217,'Student reference sheet'!$A$2:$V$2329,11,FALSE)),'Ethnicity Reference'!$A$2:$B$22,2,FALSE)),
IF(VLOOKUP($A1217,'Student reference sheet'!$A$2:$V$2329,9,FALSE) &lt;&gt; "", VLOOKUP(VALUE(VLOOKUP($A1217,'Student reference sheet'!$A$2:$V$2329,9,FALSE)),'Ethnicity Reference'!$A$2:$B$22,2,FALSE),"Unknown"))))</f>
        <v/>
      </c>
      <c r="U1217" s="35"/>
    </row>
    <row r="1218" spans="1:21" ht="15.75">
      <c r="A1218" s="47"/>
      <c r="B1218" s="33"/>
      <c r="C1218" s="39" t="str">
        <f>IF($A1218 &lt;&gt; "",VLOOKUP($A1218,'Student reference sheet'!$A$2:$V$2329, 3,FALSE), "")</f>
        <v/>
      </c>
      <c r="D1218" s="39" t="str">
        <f>IF($A1218 &lt;&gt; "",VLOOKUP($A1218,'Student reference sheet'!$A$2:$V$2329, 2,FALSE), "")</f>
        <v/>
      </c>
      <c r="E1218" s="35"/>
      <c r="F1218" s="34"/>
      <c r="G1218" s="40" t="str">
        <f t="shared" ca="1" si="57"/>
        <v/>
      </c>
      <c r="H1218" s="40" t="str">
        <f t="shared" ca="1" si="58"/>
        <v/>
      </c>
      <c r="I1218" s="36" t="str">
        <f>IF($A1218 = "", "",
IF(COUNTIF(MINIMUM_DAY_DATES[], Attendance!J1218) &gt; 0, VLOOKUP(Attendance!$G1218,MINIMUM_DAY_PERIOD_SCHEDULE[], 2,TRUE),
IF(COUNTIF(RALLY_DATES[], Attendance!J1218) &gt; 0, VLOOKUP(Attendance!$G1218,RALLY_PERIOD_SCHEDULE[], 2,TRUE),
IF(WEEKDAY(Attendance!$J1218) = 2,
       IF(COUNTIF(FINALS_WEEK_MONDAY_DATE[],Attendance!$J1218) &gt; 0, VLOOKUP(Attendance!$G1218,FINALS_WEEK_MONDAY_PERIOD_SCHEDULE[],2,TRUE),
       VLOOKUP(Attendance!$G1218,REGULAR_WEEK_SCHEDULE[],6,TRUE)),
IF(WEEKDAY($J1218) = 3,
       IF(COUNTIF(FINALS_WEEK_TUESDAY_DATE[],Attendance!$J1218) &gt; 0, VLOOKUP(Attendance!$G1218,FINALS_WEEK_TUESDAY_PERIOD_SCHEDULE[],2,TRUE),
       VLOOKUP(Attendance!$G1218,REGULAR_WEEK_SCHEDULE[[Tuesday]:[Period]],5,TRUE)),
IF(WEEKDAY(Attendance!$J1218) = 4,
        IF(COUNTIF(BLOCK_WEDNESDAY_DATES[],Attendance!$J1218) &gt; 0, VLOOKUP(Attendance!$G1218,BLOCK_WEDNESDAY_PERIOD_SCHEDULE[],2,TRUE),
        IF(COUNTIF(FINALS_WEEK_WEDNESDAY_DATE[],Attendance!$J1218) &gt; 0, VLOOKUP(Attendance!$G1218,FINALS_WEEK_WEDNESDAY_PERIOD_SCHEDULE[],2,TRUE),
       VLOOKUP(Attendance!$G1218,REGULAR_WEEK_SCHEDULE[[Wednesday]:[Period]],4,TRUE))),
IF(WEEKDAY($J1218) = 5,
       IF(COUNTIF(BLOCK_THURSDAY_DATES[],Attendance!$J1218) &gt; 0, VLOOKUP(Attendance!$G1218,BLOCK_THURSDAY_PERIOD_SCHEDULE[],2,TRUE),
       IF(COUNTIF(FINALS_WEEK_THURSDAY_DATE[],Attendance!$J1218) &gt; 0, VLOOKUP(Attendance!$G1218,FINALS_WEEK_THURSDAY_PERIOD_SCHEDULE[],2,TRUE),
       VLOOKUP(Attendance!$G1218,REGULAR_WEEK_SCHEDULE[[Thursday]:[Period]],3,TRUE))),
IF(WEEKDAY(Attendance!$J1218) = 6,
       IF(COUNTIF(FINALS_WEEK_FRIDAY_DATE[],Attendance!$J1218) &gt; 0, VLOOKUP(Attendance!$G1218,FINALS_WEEK_FRIDAY_PERIOD_SCHEDULE[],2,TRUE),
       VLOOKUP(Attendance!$G1218,REGULAR_WEEK_SCHEDULE[[Friday]:[Period]],2,TRUE))))))))))</f>
        <v/>
      </c>
      <c r="J1218" s="41" t="str">
        <f t="shared" ca="1" si="59"/>
        <v/>
      </c>
      <c r="K1218" s="41" t="str">
        <f>IF($A1218 &lt;&gt; "",VLOOKUP($A1218,'Student reference sheet'!$A$2:$V$2329, 7,FALSE), "")</f>
        <v/>
      </c>
      <c r="L1218" s="30" t="str">
        <f>IF($A1218 ="", "", VLOOKUP($A1218, 'Student reference sheet'!$A$2:$Z$2603,23,FALSE))</f>
        <v/>
      </c>
      <c r="M1218" s="30" t="str">
        <f>IF($A1218 ="", "", VLOOKUP($A1218, 'Student reference sheet'!$A$2:$Z$2603,24,FALSE))</f>
        <v/>
      </c>
      <c r="N1218" s="30" t="str">
        <f>IF($A1218 ="", "", VLOOKUP($A1218, 'Student reference sheet'!$A$2:$Z$2603,26,FALSE))</f>
        <v/>
      </c>
      <c r="O1218" s="30" t="str">
        <f>IF($A1218 ="", "", VLOOKUP($A1218, 'Student reference sheet'!$A$2:$Z$2603,25,FALSE))</f>
        <v/>
      </c>
      <c r="P1218" s="39" t="str">
        <f>IF($A1218 = "", "", IF(OR(VLOOKUP($A1218,'Student reference sheet'!$A$2:$V$2400,8,FALSE) = "R",  VLOOKUP($A1218,'Student reference sheet'!$A$2:$V$2400,8,FALSE) = "L"), "X", ""))</f>
        <v/>
      </c>
      <c r="Q1218" s="39" t="str">
        <f>IF($A1218 ="", "", VLOOKUP($A1218, 'Student reference sheet'!$A$2:$V$2603,22,FALSE))</f>
        <v/>
      </c>
      <c r="R1218" s="39" t="str">
        <f>IF($A1218 &lt;&gt; "",VLOOKUP($A1218,'Student reference sheet'!$A$2:$V$2329, 5,FALSE), "")</f>
        <v/>
      </c>
      <c r="S1218" s="39" t="str">
        <f>IF($A1218 &lt;&gt; "",VLOOKUP($A1218,'Student reference sheet'!$A$2:$V$2329, 6,FALSE), "")</f>
        <v/>
      </c>
      <c r="T1218" s="30" t="str">
        <f>IF($A1218 = "","",
IF(VLOOKUP($A1218,'Student reference sheet'!$A$2:$V$2329, 10,FALSE) = "Y", "Hispanic",
IF(VLOOKUP($A1218,'Student reference sheet'!$A$2:$V$2329,11,FALSE) &lt;&gt; "",
IF(VLOOKUP($A1218,'Student reference sheet'!$A$2:$V$2329,11,FALSE) = "UNK", "Unknown", VLOOKUP(VALUE(VLOOKUP($A1218,'Student reference sheet'!$A$2:$V$2329,11,FALSE)),'Ethnicity Reference'!$A$2:$B$22,2,FALSE)),
IF(VLOOKUP($A1218,'Student reference sheet'!$A$2:$V$2329,9,FALSE) &lt;&gt; "", VLOOKUP(VALUE(VLOOKUP($A1218,'Student reference sheet'!$A$2:$V$2329,9,FALSE)),'Ethnicity Reference'!$A$2:$B$22,2,FALSE),"Unknown"))))</f>
        <v/>
      </c>
      <c r="U1218" s="35"/>
    </row>
    <row r="1219" spans="1:21" ht="15.75">
      <c r="A1219" s="47"/>
      <c r="B1219" s="33"/>
      <c r="C1219" s="39" t="str">
        <f>IF($A1219 &lt;&gt; "",VLOOKUP($A1219,'Student reference sheet'!$A$2:$V$2329, 3,FALSE), "")</f>
        <v/>
      </c>
      <c r="D1219" s="39" t="str">
        <f>IF($A1219 &lt;&gt; "",VLOOKUP($A1219,'Student reference sheet'!$A$2:$V$2329, 2,FALSE), "")</f>
        <v/>
      </c>
      <c r="E1219" s="35"/>
      <c r="F1219" s="34"/>
      <c r="G1219" s="40" t="str">
        <f t="shared" ca="1" si="57"/>
        <v/>
      </c>
      <c r="H1219" s="40" t="str">
        <f t="shared" ca="1" si="58"/>
        <v/>
      </c>
      <c r="I1219" s="36" t="str">
        <f>IF($A1219 = "", "",
IF(COUNTIF(MINIMUM_DAY_DATES[], Attendance!J1219) &gt; 0, VLOOKUP(Attendance!$G1219,MINIMUM_DAY_PERIOD_SCHEDULE[], 2,TRUE),
IF(COUNTIF(RALLY_DATES[], Attendance!J1219) &gt; 0, VLOOKUP(Attendance!$G1219,RALLY_PERIOD_SCHEDULE[], 2,TRUE),
IF(WEEKDAY(Attendance!$J1219) = 2,
       IF(COUNTIF(FINALS_WEEK_MONDAY_DATE[],Attendance!$J1219) &gt; 0, VLOOKUP(Attendance!$G1219,FINALS_WEEK_MONDAY_PERIOD_SCHEDULE[],2,TRUE),
       VLOOKUP(Attendance!$G1219,REGULAR_WEEK_SCHEDULE[],6,TRUE)),
IF(WEEKDAY($J1219) = 3,
       IF(COUNTIF(FINALS_WEEK_TUESDAY_DATE[],Attendance!$J1219) &gt; 0, VLOOKUP(Attendance!$G1219,FINALS_WEEK_TUESDAY_PERIOD_SCHEDULE[],2,TRUE),
       VLOOKUP(Attendance!$G1219,REGULAR_WEEK_SCHEDULE[[Tuesday]:[Period]],5,TRUE)),
IF(WEEKDAY(Attendance!$J1219) = 4,
        IF(COUNTIF(BLOCK_WEDNESDAY_DATES[],Attendance!$J1219) &gt; 0, VLOOKUP(Attendance!$G1219,BLOCK_WEDNESDAY_PERIOD_SCHEDULE[],2,TRUE),
        IF(COUNTIF(FINALS_WEEK_WEDNESDAY_DATE[],Attendance!$J1219) &gt; 0, VLOOKUP(Attendance!$G1219,FINALS_WEEK_WEDNESDAY_PERIOD_SCHEDULE[],2,TRUE),
       VLOOKUP(Attendance!$G1219,REGULAR_WEEK_SCHEDULE[[Wednesday]:[Period]],4,TRUE))),
IF(WEEKDAY($J1219) = 5,
       IF(COUNTIF(BLOCK_THURSDAY_DATES[],Attendance!$J1219) &gt; 0, VLOOKUP(Attendance!$G1219,BLOCK_THURSDAY_PERIOD_SCHEDULE[],2,TRUE),
       IF(COUNTIF(FINALS_WEEK_THURSDAY_DATE[],Attendance!$J1219) &gt; 0, VLOOKUP(Attendance!$G1219,FINALS_WEEK_THURSDAY_PERIOD_SCHEDULE[],2,TRUE),
       VLOOKUP(Attendance!$G1219,REGULAR_WEEK_SCHEDULE[[Thursday]:[Period]],3,TRUE))),
IF(WEEKDAY(Attendance!$J1219) = 6,
       IF(COUNTIF(FINALS_WEEK_FRIDAY_DATE[],Attendance!$J1219) &gt; 0, VLOOKUP(Attendance!$G1219,FINALS_WEEK_FRIDAY_PERIOD_SCHEDULE[],2,TRUE),
       VLOOKUP(Attendance!$G1219,REGULAR_WEEK_SCHEDULE[[Friday]:[Period]],2,TRUE))))))))))</f>
        <v/>
      </c>
      <c r="J1219" s="41" t="str">
        <f t="shared" ca="1" si="59"/>
        <v/>
      </c>
      <c r="K1219" s="41" t="str">
        <f>IF($A1219 &lt;&gt; "",VLOOKUP($A1219,'Student reference sheet'!$A$2:$V$2329, 7,FALSE), "")</f>
        <v/>
      </c>
      <c r="L1219" s="30" t="str">
        <f>IF($A1219 ="", "", VLOOKUP($A1219, 'Student reference sheet'!$A$2:$Z$2603,23,FALSE))</f>
        <v/>
      </c>
      <c r="M1219" s="30" t="str">
        <f>IF($A1219 ="", "", VLOOKUP($A1219, 'Student reference sheet'!$A$2:$Z$2603,24,FALSE))</f>
        <v/>
      </c>
      <c r="N1219" s="30" t="str">
        <f>IF($A1219 ="", "", VLOOKUP($A1219, 'Student reference sheet'!$A$2:$Z$2603,26,FALSE))</f>
        <v/>
      </c>
      <c r="O1219" s="30" t="str">
        <f>IF($A1219 ="", "", VLOOKUP($A1219, 'Student reference sheet'!$A$2:$Z$2603,25,FALSE))</f>
        <v/>
      </c>
      <c r="P1219" s="39" t="str">
        <f>IF($A1219 = "", "", IF(OR(VLOOKUP($A1219,'Student reference sheet'!$A$2:$V$2400,8,FALSE) = "R",  VLOOKUP($A1219,'Student reference sheet'!$A$2:$V$2400,8,FALSE) = "L"), "X", ""))</f>
        <v/>
      </c>
      <c r="Q1219" s="39" t="str">
        <f>IF($A1219 ="", "", VLOOKUP($A1219, 'Student reference sheet'!$A$2:$V$2603,22,FALSE))</f>
        <v/>
      </c>
      <c r="R1219" s="39" t="str">
        <f>IF($A1219 &lt;&gt; "",VLOOKUP($A1219,'Student reference sheet'!$A$2:$V$2329, 5,FALSE), "")</f>
        <v/>
      </c>
      <c r="S1219" s="39" t="str">
        <f>IF($A1219 &lt;&gt; "",VLOOKUP($A1219,'Student reference sheet'!$A$2:$V$2329, 6,FALSE), "")</f>
        <v/>
      </c>
      <c r="T1219" s="30" t="str">
        <f>IF($A1219 = "","",
IF(VLOOKUP($A1219,'Student reference sheet'!$A$2:$V$2329, 10,FALSE) = "Y", "Hispanic",
IF(VLOOKUP($A1219,'Student reference sheet'!$A$2:$V$2329,11,FALSE) &lt;&gt; "",
IF(VLOOKUP($A1219,'Student reference sheet'!$A$2:$V$2329,11,FALSE) = "UNK", "Unknown", VLOOKUP(VALUE(VLOOKUP($A1219,'Student reference sheet'!$A$2:$V$2329,11,FALSE)),'Ethnicity Reference'!$A$2:$B$22,2,FALSE)),
IF(VLOOKUP($A1219,'Student reference sheet'!$A$2:$V$2329,9,FALSE) &lt;&gt; "", VLOOKUP(VALUE(VLOOKUP($A1219,'Student reference sheet'!$A$2:$V$2329,9,FALSE)),'Ethnicity Reference'!$A$2:$B$22,2,FALSE),"Unknown"))))</f>
        <v/>
      </c>
      <c r="U1219" s="35"/>
    </row>
    <row r="1220" spans="1:21" ht="15.75">
      <c r="A1220" s="47"/>
      <c r="B1220" s="33"/>
      <c r="C1220" s="39" t="str">
        <f>IF($A1220 &lt;&gt; "",VLOOKUP($A1220,'Student reference sheet'!$A$2:$V$2329, 3,FALSE), "")</f>
        <v/>
      </c>
      <c r="D1220" s="39" t="str">
        <f>IF($A1220 &lt;&gt; "",VLOOKUP($A1220,'Student reference sheet'!$A$2:$V$2329, 2,FALSE), "")</f>
        <v/>
      </c>
      <c r="E1220" s="35"/>
      <c r="F1220" s="34"/>
      <c r="G1220" s="40" t="str">
        <f t="shared" ca="1" si="57"/>
        <v/>
      </c>
      <c r="H1220" s="40" t="str">
        <f t="shared" ca="1" si="58"/>
        <v/>
      </c>
      <c r="I1220" s="36" t="str">
        <f>IF($A1220 = "", "",
IF(COUNTIF(MINIMUM_DAY_DATES[], Attendance!J1220) &gt; 0, VLOOKUP(Attendance!$G1220,MINIMUM_DAY_PERIOD_SCHEDULE[], 2,TRUE),
IF(COUNTIF(RALLY_DATES[], Attendance!J1220) &gt; 0, VLOOKUP(Attendance!$G1220,RALLY_PERIOD_SCHEDULE[], 2,TRUE),
IF(WEEKDAY(Attendance!$J1220) = 2,
       IF(COUNTIF(FINALS_WEEK_MONDAY_DATE[],Attendance!$J1220) &gt; 0, VLOOKUP(Attendance!$G1220,FINALS_WEEK_MONDAY_PERIOD_SCHEDULE[],2,TRUE),
       VLOOKUP(Attendance!$G1220,REGULAR_WEEK_SCHEDULE[],6,TRUE)),
IF(WEEKDAY($J1220) = 3,
       IF(COUNTIF(FINALS_WEEK_TUESDAY_DATE[],Attendance!$J1220) &gt; 0, VLOOKUP(Attendance!$G1220,FINALS_WEEK_TUESDAY_PERIOD_SCHEDULE[],2,TRUE),
       VLOOKUP(Attendance!$G1220,REGULAR_WEEK_SCHEDULE[[Tuesday]:[Period]],5,TRUE)),
IF(WEEKDAY(Attendance!$J1220) = 4,
        IF(COUNTIF(BLOCK_WEDNESDAY_DATES[],Attendance!$J1220) &gt; 0, VLOOKUP(Attendance!$G1220,BLOCK_WEDNESDAY_PERIOD_SCHEDULE[],2,TRUE),
        IF(COUNTIF(FINALS_WEEK_WEDNESDAY_DATE[],Attendance!$J1220) &gt; 0, VLOOKUP(Attendance!$G1220,FINALS_WEEK_WEDNESDAY_PERIOD_SCHEDULE[],2,TRUE),
       VLOOKUP(Attendance!$G1220,REGULAR_WEEK_SCHEDULE[[Wednesday]:[Period]],4,TRUE))),
IF(WEEKDAY($J1220) = 5,
       IF(COUNTIF(BLOCK_THURSDAY_DATES[],Attendance!$J1220) &gt; 0, VLOOKUP(Attendance!$G1220,BLOCK_THURSDAY_PERIOD_SCHEDULE[],2,TRUE),
       IF(COUNTIF(FINALS_WEEK_THURSDAY_DATE[],Attendance!$J1220) &gt; 0, VLOOKUP(Attendance!$G1220,FINALS_WEEK_THURSDAY_PERIOD_SCHEDULE[],2,TRUE),
       VLOOKUP(Attendance!$G1220,REGULAR_WEEK_SCHEDULE[[Thursday]:[Period]],3,TRUE))),
IF(WEEKDAY(Attendance!$J1220) = 6,
       IF(COUNTIF(FINALS_WEEK_FRIDAY_DATE[],Attendance!$J1220) &gt; 0, VLOOKUP(Attendance!$G1220,FINALS_WEEK_FRIDAY_PERIOD_SCHEDULE[],2,TRUE),
       VLOOKUP(Attendance!$G1220,REGULAR_WEEK_SCHEDULE[[Friday]:[Period]],2,TRUE))))))))))</f>
        <v/>
      </c>
      <c r="J1220" s="41" t="str">
        <f t="shared" ca="1" si="59"/>
        <v/>
      </c>
      <c r="K1220" s="41" t="str">
        <f>IF($A1220 &lt;&gt; "",VLOOKUP($A1220,'Student reference sheet'!$A$2:$V$2329, 7,FALSE), "")</f>
        <v/>
      </c>
      <c r="L1220" s="30" t="str">
        <f>IF($A1220 ="", "", VLOOKUP($A1220, 'Student reference sheet'!$A$2:$Z$2603,23,FALSE))</f>
        <v/>
      </c>
      <c r="M1220" s="30" t="str">
        <f>IF($A1220 ="", "", VLOOKUP($A1220, 'Student reference sheet'!$A$2:$Z$2603,24,FALSE))</f>
        <v/>
      </c>
      <c r="N1220" s="30" t="str">
        <f>IF($A1220 ="", "", VLOOKUP($A1220, 'Student reference sheet'!$A$2:$Z$2603,26,FALSE))</f>
        <v/>
      </c>
      <c r="O1220" s="30" t="str">
        <f>IF($A1220 ="", "", VLOOKUP($A1220, 'Student reference sheet'!$A$2:$Z$2603,25,FALSE))</f>
        <v/>
      </c>
      <c r="P1220" s="39" t="str">
        <f>IF($A1220 = "", "", IF(OR(VLOOKUP($A1220,'Student reference sheet'!$A$2:$V$2400,8,FALSE) = "R",  VLOOKUP($A1220,'Student reference sheet'!$A$2:$V$2400,8,FALSE) = "L"), "X", ""))</f>
        <v/>
      </c>
      <c r="Q1220" s="39" t="str">
        <f>IF($A1220 ="", "", VLOOKUP($A1220, 'Student reference sheet'!$A$2:$V$2603,22,FALSE))</f>
        <v/>
      </c>
      <c r="R1220" s="39" t="str">
        <f>IF($A1220 &lt;&gt; "",VLOOKUP($A1220,'Student reference sheet'!$A$2:$V$2329, 5,FALSE), "")</f>
        <v/>
      </c>
      <c r="S1220" s="39" t="str">
        <f>IF($A1220 &lt;&gt; "",VLOOKUP($A1220,'Student reference sheet'!$A$2:$V$2329, 6,FALSE), "")</f>
        <v/>
      </c>
      <c r="T1220" s="30" t="str">
        <f>IF($A1220 = "","",
IF(VLOOKUP($A1220,'Student reference sheet'!$A$2:$V$2329, 10,FALSE) = "Y", "Hispanic",
IF(VLOOKUP($A1220,'Student reference sheet'!$A$2:$V$2329,11,FALSE) &lt;&gt; "",
IF(VLOOKUP($A1220,'Student reference sheet'!$A$2:$V$2329,11,FALSE) = "UNK", "Unknown", VLOOKUP(VALUE(VLOOKUP($A1220,'Student reference sheet'!$A$2:$V$2329,11,FALSE)),'Ethnicity Reference'!$A$2:$B$22,2,FALSE)),
IF(VLOOKUP($A1220,'Student reference sheet'!$A$2:$V$2329,9,FALSE) &lt;&gt; "", VLOOKUP(VALUE(VLOOKUP($A1220,'Student reference sheet'!$A$2:$V$2329,9,FALSE)),'Ethnicity Reference'!$A$2:$B$22,2,FALSE),"Unknown"))))</f>
        <v/>
      </c>
      <c r="U1220" s="35"/>
    </row>
    <row r="1221" spans="1:21" ht="15.75">
      <c r="A1221" s="47"/>
      <c r="B1221" s="33"/>
      <c r="C1221" s="39" t="str">
        <f>IF($A1221 &lt;&gt; "",VLOOKUP($A1221,'Student reference sheet'!$A$2:$V$2329, 3,FALSE), "")</f>
        <v/>
      </c>
      <c r="D1221" s="39" t="str">
        <f>IF($A1221 &lt;&gt; "",VLOOKUP($A1221,'Student reference sheet'!$A$2:$V$2329, 2,FALSE), "")</f>
        <v/>
      </c>
      <c r="E1221" s="35"/>
      <c r="F1221" s="34"/>
      <c r="G1221" s="40" t="str">
        <f t="shared" ca="1" si="57"/>
        <v/>
      </c>
      <c r="H1221" s="40" t="str">
        <f t="shared" ca="1" si="58"/>
        <v/>
      </c>
      <c r="I1221" s="36" t="str">
        <f>IF($A1221 = "", "",
IF(COUNTIF(MINIMUM_DAY_DATES[], Attendance!J1221) &gt; 0, VLOOKUP(Attendance!$G1221,MINIMUM_DAY_PERIOD_SCHEDULE[], 2,TRUE),
IF(COUNTIF(RALLY_DATES[], Attendance!J1221) &gt; 0, VLOOKUP(Attendance!$G1221,RALLY_PERIOD_SCHEDULE[], 2,TRUE),
IF(WEEKDAY(Attendance!$J1221) = 2,
       IF(COUNTIF(FINALS_WEEK_MONDAY_DATE[],Attendance!$J1221) &gt; 0, VLOOKUP(Attendance!$G1221,FINALS_WEEK_MONDAY_PERIOD_SCHEDULE[],2,TRUE),
       VLOOKUP(Attendance!$G1221,REGULAR_WEEK_SCHEDULE[],6,TRUE)),
IF(WEEKDAY($J1221) = 3,
       IF(COUNTIF(FINALS_WEEK_TUESDAY_DATE[],Attendance!$J1221) &gt; 0, VLOOKUP(Attendance!$G1221,FINALS_WEEK_TUESDAY_PERIOD_SCHEDULE[],2,TRUE),
       VLOOKUP(Attendance!$G1221,REGULAR_WEEK_SCHEDULE[[Tuesday]:[Period]],5,TRUE)),
IF(WEEKDAY(Attendance!$J1221) = 4,
        IF(COUNTIF(BLOCK_WEDNESDAY_DATES[],Attendance!$J1221) &gt; 0, VLOOKUP(Attendance!$G1221,BLOCK_WEDNESDAY_PERIOD_SCHEDULE[],2,TRUE),
        IF(COUNTIF(FINALS_WEEK_WEDNESDAY_DATE[],Attendance!$J1221) &gt; 0, VLOOKUP(Attendance!$G1221,FINALS_WEEK_WEDNESDAY_PERIOD_SCHEDULE[],2,TRUE),
       VLOOKUP(Attendance!$G1221,REGULAR_WEEK_SCHEDULE[[Wednesday]:[Period]],4,TRUE))),
IF(WEEKDAY($J1221) = 5,
       IF(COUNTIF(BLOCK_THURSDAY_DATES[],Attendance!$J1221) &gt; 0, VLOOKUP(Attendance!$G1221,BLOCK_THURSDAY_PERIOD_SCHEDULE[],2,TRUE),
       IF(COUNTIF(FINALS_WEEK_THURSDAY_DATE[],Attendance!$J1221) &gt; 0, VLOOKUP(Attendance!$G1221,FINALS_WEEK_THURSDAY_PERIOD_SCHEDULE[],2,TRUE),
       VLOOKUP(Attendance!$G1221,REGULAR_WEEK_SCHEDULE[[Thursday]:[Period]],3,TRUE))),
IF(WEEKDAY(Attendance!$J1221) = 6,
       IF(COUNTIF(FINALS_WEEK_FRIDAY_DATE[],Attendance!$J1221) &gt; 0, VLOOKUP(Attendance!$G1221,FINALS_WEEK_FRIDAY_PERIOD_SCHEDULE[],2,TRUE),
       VLOOKUP(Attendance!$G1221,REGULAR_WEEK_SCHEDULE[[Friday]:[Period]],2,TRUE))))))))))</f>
        <v/>
      </c>
      <c r="J1221" s="41" t="str">
        <f t="shared" ca="1" si="59"/>
        <v/>
      </c>
      <c r="K1221" s="41" t="str">
        <f>IF($A1221 &lt;&gt; "",VLOOKUP($A1221,'Student reference sheet'!$A$2:$V$2329, 7,FALSE), "")</f>
        <v/>
      </c>
      <c r="L1221" s="30" t="str">
        <f>IF($A1221 ="", "", VLOOKUP($A1221, 'Student reference sheet'!$A$2:$Z$2603,23,FALSE))</f>
        <v/>
      </c>
      <c r="M1221" s="30" t="str">
        <f>IF($A1221 ="", "", VLOOKUP($A1221, 'Student reference sheet'!$A$2:$Z$2603,24,FALSE))</f>
        <v/>
      </c>
      <c r="N1221" s="30" t="str">
        <f>IF($A1221 ="", "", VLOOKUP($A1221, 'Student reference sheet'!$A$2:$Z$2603,26,FALSE))</f>
        <v/>
      </c>
      <c r="O1221" s="30" t="str">
        <f>IF($A1221 ="", "", VLOOKUP($A1221, 'Student reference sheet'!$A$2:$Z$2603,25,FALSE))</f>
        <v/>
      </c>
      <c r="P1221" s="39" t="str">
        <f>IF($A1221 = "", "", IF(OR(VLOOKUP($A1221,'Student reference sheet'!$A$2:$V$2400,8,FALSE) = "R",  VLOOKUP($A1221,'Student reference sheet'!$A$2:$V$2400,8,FALSE) = "L"), "X", ""))</f>
        <v/>
      </c>
      <c r="Q1221" s="39" t="str">
        <f>IF($A1221 ="", "", VLOOKUP($A1221, 'Student reference sheet'!$A$2:$V$2603,22,FALSE))</f>
        <v/>
      </c>
      <c r="R1221" s="39" t="str">
        <f>IF($A1221 &lt;&gt; "",VLOOKUP($A1221,'Student reference sheet'!$A$2:$V$2329, 5,FALSE), "")</f>
        <v/>
      </c>
      <c r="S1221" s="39" t="str">
        <f>IF($A1221 &lt;&gt; "",VLOOKUP($A1221,'Student reference sheet'!$A$2:$V$2329, 6,FALSE), "")</f>
        <v/>
      </c>
      <c r="T1221" s="30" t="str">
        <f>IF($A1221 = "","",
IF(VLOOKUP($A1221,'Student reference sheet'!$A$2:$V$2329, 10,FALSE) = "Y", "Hispanic",
IF(VLOOKUP($A1221,'Student reference sheet'!$A$2:$V$2329,11,FALSE) &lt;&gt; "",
IF(VLOOKUP($A1221,'Student reference sheet'!$A$2:$V$2329,11,FALSE) = "UNK", "Unknown", VLOOKUP(VALUE(VLOOKUP($A1221,'Student reference sheet'!$A$2:$V$2329,11,FALSE)),'Ethnicity Reference'!$A$2:$B$22,2,FALSE)),
IF(VLOOKUP($A1221,'Student reference sheet'!$A$2:$V$2329,9,FALSE) &lt;&gt; "", VLOOKUP(VALUE(VLOOKUP($A1221,'Student reference sheet'!$A$2:$V$2329,9,FALSE)),'Ethnicity Reference'!$A$2:$B$22,2,FALSE),"Unknown"))))</f>
        <v/>
      </c>
      <c r="U1221" s="35"/>
    </row>
    <row r="1222" spans="1:21" ht="15.75">
      <c r="A1222" s="47"/>
      <c r="B1222" s="33"/>
      <c r="C1222" s="39" t="str">
        <f>IF($A1222 &lt;&gt; "",VLOOKUP($A1222,'Student reference sheet'!$A$2:$V$2329, 3,FALSE), "")</f>
        <v/>
      </c>
      <c r="D1222" s="39" t="str">
        <f>IF($A1222 &lt;&gt; "",VLOOKUP($A1222,'Student reference sheet'!$A$2:$V$2329, 2,FALSE), "")</f>
        <v/>
      </c>
      <c r="E1222" s="35"/>
      <c r="F1222" s="34"/>
      <c r="G1222" s="40" t="str">
        <f t="shared" ca="1" si="57"/>
        <v/>
      </c>
      <c r="H1222" s="40" t="str">
        <f t="shared" ca="1" si="58"/>
        <v/>
      </c>
      <c r="I1222" s="36" t="str">
        <f>IF($A1222 = "", "",
IF(COUNTIF(MINIMUM_DAY_DATES[], Attendance!J1222) &gt; 0, VLOOKUP(Attendance!$G1222,MINIMUM_DAY_PERIOD_SCHEDULE[], 2,TRUE),
IF(COUNTIF(RALLY_DATES[], Attendance!J1222) &gt; 0, VLOOKUP(Attendance!$G1222,RALLY_PERIOD_SCHEDULE[], 2,TRUE),
IF(WEEKDAY(Attendance!$J1222) = 2,
       IF(COUNTIF(FINALS_WEEK_MONDAY_DATE[],Attendance!$J1222) &gt; 0, VLOOKUP(Attendance!$G1222,FINALS_WEEK_MONDAY_PERIOD_SCHEDULE[],2,TRUE),
       VLOOKUP(Attendance!$G1222,REGULAR_WEEK_SCHEDULE[],6,TRUE)),
IF(WEEKDAY($J1222) = 3,
       IF(COUNTIF(FINALS_WEEK_TUESDAY_DATE[],Attendance!$J1222) &gt; 0, VLOOKUP(Attendance!$G1222,FINALS_WEEK_TUESDAY_PERIOD_SCHEDULE[],2,TRUE),
       VLOOKUP(Attendance!$G1222,REGULAR_WEEK_SCHEDULE[[Tuesday]:[Period]],5,TRUE)),
IF(WEEKDAY(Attendance!$J1222) = 4,
        IF(COUNTIF(BLOCK_WEDNESDAY_DATES[],Attendance!$J1222) &gt; 0, VLOOKUP(Attendance!$G1222,BLOCK_WEDNESDAY_PERIOD_SCHEDULE[],2,TRUE),
        IF(COUNTIF(FINALS_WEEK_WEDNESDAY_DATE[],Attendance!$J1222) &gt; 0, VLOOKUP(Attendance!$G1222,FINALS_WEEK_WEDNESDAY_PERIOD_SCHEDULE[],2,TRUE),
       VLOOKUP(Attendance!$G1222,REGULAR_WEEK_SCHEDULE[[Wednesday]:[Period]],4,TRUE))),
IF(WEEKDAY($J1222) = 5,
       IF(COUNTIF(BLOCK_THURSDAY_DATES[],Attendance!$J1222) &gt; 0, VLOOKUP(Attendance!$G1222,BLOCK_THURSDAY_PERIOD_SCHEDULE[],2,TRUE),
       IF(COUNTIF(FINALS_WEEK_THURSDAY_DATE[],Attendance!$J1222) &gt; 0, VLOOKUP(Attendance!$G1222,FINALS_WEEK_THURSDAY_PERIOD_SCHEDULE[],2,TRUE),
       VLOOKUP(Attendance!$G1222,REGULAR_WEEK_SCHEDULE[[Thursday]:[Period]],3,TRUE))),
IF(WEEKDAY(Attendance!$J1222) = 6,
       IF(COUNTIF(FINALS_WEEK_FRIDAY_DATE[],Attendance!$J1222) &gt; 0, VLOOKUP(Attendance!$G1222,FINALS_WEEK_FRIDAY_PERIOD_SCHEDULE[],2,TRUE),
       VLOOKUP(Attendance!$G1222,REGULAR_WEEK_SCHEDULE[[Friday]:[Period]],2,TRUE))))))))))</f>
        <v/>
      </c>
      <c r="J1222" s="41" t="str">
        <f t="shared" ca="1" si="59"/>
        <v/>
      </c>
      <c r="K1222" s="41" t="str">
        <f>IF($A1222 &lt;&gt; "",VLOOKUP($A1222,'Student reference sheet'!$A$2:$V$2329, 7,FALSE), "")</f>
        <v/>
      </c>
      <c r="L1222" s="30" t="str">
        <f>IF($A1222 ="", "", VLOOKUP($A1222, 'Student reference sheet'!$A$2:$Z$2603,23,FALSE))</f>
        <v/>
      </c>
      <c r="M1222" s="30" t="str">
        <f>IF($A1222 ="", "", VLOOKUP($A1222, 'Student reference sheet'!$A$2:$Z$2603,24,FALSE))</f>
        <v/>
      </c>
      <c r="N1222" s="30" t="str">
        <f>IF($A1222 ="", "", VLOOKUP($A1222, 'Student reference sheet'!$A$2:$Z$2603,26,FALSE))</f>
        <v/>
      </c>
      <c r="O1222" s="30" t="str">
        <f>IF($A1222 ="", "", VLOOKUP($A1222, 'Student reference sheet'!$A$2:$Z$2603,25,FALSE))</f>
        <v/>
      </c>
      <c r="P1222" s="39" t="str">
        <f>IF($A1222 = "", "", IF(OR(VLOOKUP($A1222,'Student reference sheet'!$A$2:$V$2400,8,FALSE) = "R",  VLOOKUP($A1222,'Student reference sheet'!$A$2:$V$2400,8,FALSE) = "L"), "X", ""))</f>
        <v/>
      </c>
      <c r="Q1222" s="39" t="str">
        <f>IF($A1222 ="", "", VLOOKUP($A1222, 'Student reference sheet'!$A$2:$V$2603,22,FALSE))</f>
        <v/>
      </c>
      <c r="R1222" s="39" t="str">
        <f>IF($A1222 &lt;&gt; "",VLOOKUP($A1222,'Student reference sheet'!$A$2:$V$2329, 5,FALSE), "")</f>
        <v/>
      </c>
      <c r="S1222" s="39" t="str">
        <f>IF($A1222 &lt;&gt; "",VLOOKUP($A1222,'Student reference sheet'!$A$2:$V$2329, 6,FALSE), "")</f>
        <v/>
      </c>
      <c r="T1222" s="30" t="str">
        <f>IF($A1222 = "","",
IF(VLOOKUP($A1222,'Student reference sheet'!$A$2:$V$2329, 10,FALSE) = "Y", "Hispanic",
IF(VLOOKUP($A1222,'Student reference sheet'!$A$2:$V$2329,11,FALSE) &lt;&gt; "",
IF(VLOOKUP($A1222,'Student reference sheet'!$A$2:$V$2329,11,FALSE) = "UNK", "Unknown", VLOOKUP(VALUE(VLOOKUP($A1222,'Student reference sheet'!$A$2:$V$2329,11,FALSE)),'Ethnicity Reference'!$A$2:$B$22,2,FALSE)),
IF(VLOOKUP($A1222,'Student reference sheet'!$A$2:$V$2329,9,FALSE) &lt;&gt; "", VLOOKUP(VALUE(VLOOKUP($A1222,'Student reference sheet'!$A$2:$V$2329,9,FALSE)),'Ethnicity Reference'!$A$2:$B$22,2,FALSE),"Unknown"))))</f>
        <v/>
      </c>
      <c r="U1222" s="35"/>
    </row>
    <row r="1223" spans="1:21" ht="15.75">
      <c r="A1223" s="47"/>
      <c r="B1223" s="33"/>
      <c r="C1223" s="39" t="str">
        <f>IF($A1223 &lt;&gt; "",VLOOKUP($A1223,'Student reference sheet'!$A$2:$V$2329, 3,FALSE), "")</f>
        <v/>
      </c>
      <c r="D1223" s="39" t="str">
        <f>IF($A1223 &lt;&gt; "",VLOOKUP($A1223,'Student reference sheet'!$A$2:$V$2329, 2,FALSE), "")</f>
        <v/>
      </c>
      <c r="E1223" s="35"/>
      <c r="F1223" s="34"/>
      <c r="G1223" s="40" t="str">
        <f t="shared" ca="1" si="57"/>
        <v/>
      </c>
      <c r="H1223" s="40" t="str">
        <f t="shared" ca="1" si="58"/>
        <v/>
      </c>
      <c r="I1223" s="36" t="str">
        <f>IF($A1223 = "", "",
IF(COUNTIF(MINIMUM_DAY_DATES[], Attendance!J1223) &gt; 0, VLOOKUP(Attendance!$G1223,MINIMUM_DAY_PERIOD_SCHEDULE[], 2,TRUE),
IF(COUNTIF(RALLY_DATES[], Attendance!J1223) &gt; 0, VLOOKUP(Attendance!$G1223,RALLY_PERIOD_SCHEDULE[], 2,TRUE),
IF(WEEKDAY(Attendance!$J1223) = 2,
       IF(COUNTIF(FINALS_WEEK_MONDAY_DATE[],Attendance!$J1223) &gt; 0, VLOOKUP(Attendance!$G1223,FINALS_WEEK_MONDAY_PERIOD_SCHEDULE[],2,TRUE),
       VLOOKUP(Attendance!$G1223,REGULAR_WEEK_SCHEDULE[],6,TRUE)),
IF(WEEKDAY($J1223) = 3,
       IF(COUNTIF(FINALS_WEEK_TUESDAY_DATE[],Attendance!$J1223) &gt; 0, VLOOKUP(Attendance!$G1223,FINALS_WEEK_TUESDAY_PERIOD_SCHEDULE[],2,TRUE),
       VLOOKUP(Attendance!$G1223,REGULAR_WEEK_SCHEDULE[[Tuesday]:[Period]],5,TRUE)),
IF(WEEKDAY(Attendance!$J1223) = 4,
        IF(COUNTIF(BLOCK_WEDNESDAY_DATES[],Attendance!$J1223) &gt; 0, VLOOKUP(Attendance!$G1223,BLOCK_WEDNESDAY_PERIOD_SCHEDULE[],2,TRUE),
        IF(COUNTIF(FINALS_WEEK_WEDNESDAY_DATE[],Attendance!$J1223) &gt; 0, VLOOKUP(Attendance!$G1223,FINALS_WEEK_WEDNESDAY_PERIOD_SCHEDULE[],2,TRUE),
       VLOOKUP(Attendance!$G1223,REGULAR_WEEK_SCHEDULE[[Wednesday]:[Period]],4,TRUE))),
IF(WEEKDAY($J1223) = 5,
       IF(COUNTIF(BLOCK_THURSDAY_DATES[],Attendance!$J1223) &gt; 0, VLOOKUP(Attendance!$G1223,BLOCK_THURSDAY_PERIOD_SCHEDULE[],2,TRUE),
       IF(COUNTIF(FINALS_WEEK_THURSDAY_DATE[],Attendance!$J1223) &gt; 0, VLOOKUP(Attendance!$G1223,FINALS_WEEK_THURSDAY_PERIOD_SCHEDULE[],2,TRUE),
       VLOOKUP(Attendance!$G1223,REGULAR_WEEK_SCHEDULE[[Thursday]:[Period]],3,TRUE))),
IF(WEEKDAY(Attendance!$J1223) = 6,
       IF(COUNTIF(FINALS_WEEK_FRIDAY_DATE[],Attendance!$J1223) &gt; 0, VLOOKUP(Attendance!$G1223,FINALS_WEEK_FRIDAY_PERIOD_SCHEDULE[],2,TRUE),
       VLOOKUP(Attendance!$G1223,REGULAR_WEEK_SCHEDULE[[Friday]:[Period]],2,TRUE))))))))))</f>
        <v/>
      </c>
      <c r="J1223" s="41" t="str">
        <f t="shared" ca="1" si="59"/>
        <v/>
      </c>
      <c r="K1223" s="41" t="str">
        <f>IF($A1223 &lt;&gt; "",VLOOKUP($A1223,'Student reference sheet'!$A$2:$V$2329, 7,FALSE), "")</f>
        <v/>
      </c>
      <c r="L1223" s="30" t="str">
        <f>IF($A1223 ="", "", VLOOKUP($A1223, 'Student reference sheet'!$A$2:$Z$2603,23,FALSE))</f>
        <v/>
      </c>
      <c r="M1223" s="30" t="str">
        <f>IF($A1223 ="", "", VLOOKUP($A1223, 'Student reference sheet'!$A$2:$Z$2603,24,FALSE))</f>
        <v/>
      </c>
      <c r="N1223" s="30" t="str">
        <f>IF($A1223 ="", "", VLOOKUP($A1223, 'Student reference sheet'!$A$2:$Z$2603,26,FALSE))</f>
        <v/>
      </c>
      <c r="O1223" s="30" t="str">
        <f>IF($A1223 ="", "", VLOOKUP($A1223, 'Student reference sheet'!$A$2:$Z$2603,25,FALSE))</f>
        <v/>
      </c>
      <c r="P1223" s="39" t="str">
        <f>IF($A1223 = "", "", IF(OR(VLOOKUP($A1223,'Student reference sheet'!$A$2:$V$2400,8,FALSE) = "R",  VLOOKUP($A1223,'Student reference sheet'!$A$2:$V$2400,8,FALSE) = "L"), "X", ""))</f>
        <v/>
      </c>
      <c r="Q1223" s="39" t="str">
        <f>IF($A1223 ="", "", VLOOKUP($A1223, 'Student reference sheet'!$A$2:$V$2603,22,FALSE))</f>
        <v/>
      </c>
      <c r="R1223" s="39" t="str">
        <f>IF($A1223 &lt;&gt; "",VLOOKUP($A1223,'Student reference sheet'!$A$2:$V$2329, 5,FALSE), "")</f>
        <v/>
      </c>
      <c r="S1223" s="39" t="str">
        <f>IF($A1223 &lt;&gt; "",VLOOKUP($A1223,'Student reference sheet'!$A$2:$V$2329, 6,FALSE), "")</f>
        <v/>
      </c>
      <c r="T1223" s="30" t="str">
        <f>IF($A1223 = "","",
IF(VLOOKUP($A1223,'Student reference sheet'!$A$2:$V$2329, 10,FALSE) = "Y", "Hispanic",
IF(VLOOKUP($A1223,'Student reference sheet'!$A$2:$V$2329,11,FALSE) &lt;&gt; "",
IF(VLOOKUP($A1223,'Student reference sheet'!$A$2:$V$2329,11,FALSE) = "UNK", "Unknown", VLOOKUP(VALUE(VLOOKUP($A1223,'Student reference sheet'!$A$2:$V$2329,11,FALSE)),'Ethnicity Reference'!$A$2:$B$22,2,FALSE)),
IF(VLOOKUP($A1223,'Student reference sheet'!$A$2:$V$2329,9,FALSE) &lt;&gt; "", VLOOKUP(VALUE(VLOOKUP($A1223,'Student reference sheet'!$A$2:$V$2329,9,FALSE)),'Ethnicity Reference'!$A$2:$B$22,2,FALSE),"Unknown"))))</f>
        <v/>
      </c>
      <c r="U1223" s="35"/>
    </row>
    <row r="1224" spans="1:21" ht="15.75">
      <c r="A1224" s="47"/>
      <c r="B1224" s="33"/>
      <c r="C1224" s="39" t="str">
        <f>IF($A1224 &lt;&gt; "",VLOOKUP($A1224,'Student reference sheet'!$A$2:$V$2329, 3,FALSE), "")</f>
        <v/>
      </c>
      <c r="D1224" s="39" t="str">
        <f>IF($A1224 &lt;&gt; "",VLOOKUP($A1224,'Student reference sheet'!$A$2:$V$2329, 2,FALSE), "")</f>
        <v/>
      </c>
      <c r="E1224" s="35"/>
      <c r="F1224" s="34"/>
      <c r="G1224" s="40" t="str">
        <f t="shared" ca="1" si="57"/>
        <v/>
      </c>
      <c r="H1224" s="40" t="str">
        <f t="shared" ca="1" si="58"/>
        <v/>
      </c>
      <c r="I1224" s="36" t="str">
        <f>IF($A1224 = "", "",
IF(COUNTIF(MINIMUM_DAY_DATES[], Attendance!J1224) &gt; 0, VLOOKUP(Attendance!$G1224,MINIMUM_DAY_PERIOD_SCHEDULE[], 2,TRUE),
IF(COUNTIF(RALLY_DATES[], Attendance!J1224) &gt; 0, VLOOKUP(Attendance!$G1224,RALLY_PERIOD_SCHEDULE[], 2,TRUE),
IF(WEEKDAY(Attendance!$J1224) = 2,
       IF(COUNTIF(FINALS_WEEK_MONDAY_DATE[],Attendance!$J1224) &gt; 0, VLOOKUP(Attendance!$G1224,FINALS_WEEK_MONDAY_PERIOD_SCHEDULE[],2,TRUE),
       VLOOKUP(Attendance!$G1224,REGULAR_WEEK_SCHEDULE[],6,TRUE)),
IF(WEEKDAY($J1224) = 3,
       IF(COUNTIF(FINALS_WEEK_TUESDAY_DATE[],Attendance!$J1224) &gt; 0, VLOOKUP(Attendance!$G1224,FINALS_WEEK_TUESDAY_PERIOD_SCHEDULE[],2,TRUE),
       VLOOKUP(Attendance!$G1224,REGULAR_WEEK_SCHEDULE[[Tuesday]:[Period]],5,TRUE)),
IF(WEEKDAY(Attendance!$J1224) = 4,
        IF(COUNTIF(BLOCK_WEDNESDAY_DATES[],Attendance!$J1224) &gt; 0, VLOOKUP(Attendance!$G1224,BLOCK_WEDNESDAY_PERIOD_SCHEDULE[],2,TRUE),
        IF(COUNTIF(FINALS_WEEK_WEDNESDAY_DATE[],Attendance!$J1224) &gt; 0, VLOOKUP(Attendance!$G1224,FINALS_WEEK_WEDNESDAY_PERIOD_SCHEDULE[],2,TRUE),
       VLOOKUP(Attendance!$G1224,REGULAR_WEEK_SCHEDULE[[Wednesday]:[Period]],4,TRUE))),
IF(WEEKDAY($J1224) = 5,
       IF(COUNTIF(BLOCK_THURSDAY_DATES[],Attendance!$J1224) &gt; 0, VLOOKUP(Attendance!$G1224,BLOCK_THURSDAY_PERIOD_SCHEDULE[],2,TRUE),
       IF(COUNTIF(FINALS_WEEK_THURSDAY_DATE[],Attendance!$J1224) &gt; 0, VLOOKUP(Attendance!$G1224,FINALS_WEEK_THURSDAY_PERIOD_SCHEDULE[],2,TRUE),
       VLOOKUP(Attendance!$G1224,REGULAR_WEEK_SCHEDULE[[Thursday]:[Period]],3,TRUE))),
IF(WEEKDAY(Attendance!$J1224) = 6,
       IF(COUNTIF(FINALS_WEEK_FRIDAY_DATE[],Attendance!$J1224) &gt; 0, VLOOKUP(Attendance!$G1224,FINALS_WEEK_FRIDAY_PERIOD_SCHEDULE[],2,TRUE),
       VLOOKUP(Attendance!$G1224,REGULAR_WEEK_SCHEDULE[[Friday]:[Period]],2,TRUE))))))))))</f>
        <v/>
      </c>
      <c r="J1224" s="41" t="str">
        <f t="shared" ca="1" si="59"/>
        <v/>
      </c>
      <c r="K1224" s="41" t="str">
        <f>IF($A1224 &lt;&gt; "",VLOOKUP($A1224,'Student reference sheet'!$A$2:$V$2329, 7,FALSE), "")</f>
        <v/>
      </c>
      <c r="L1224" s="30" t="str">
        <f>IF($A1224 ="", "", VLOOKUP($A1224, 'Student reference sheet'!$A$2:$Z$2603,23,FALSE))</f>
        <v/>
      </c>
      <c r="M1224" s="30" t="str">
        <f>IF($A1224 ="", "", VLOOKUP($A1224, 'Student reference sheet'!$A$2:$Z$2603,24,FALSE))</f>
        <v/>
      </c>
      <c r="N1224" s="30" t="str">
        <f>IF($A1224 ="", "", VLOOKUP($A1224, 'Student reference sheet'!$A$2:$Z$2603,26,FALSE))</f>
        <v/>
      </c>
      <c r="O1224" s="30" t="str">
        <f>IF($A1224 ="", "", VLOOKUP($A1224, 'Student reference sheet'!$A$2:$Z$2603,25,FALSE))</f>
        <v/>
      </c>
      <c r="P1224" s="39" t="str">
        <f>IF($A1224 = "", "", IF(OR(VLOOKUP($A1224,'Student reference sheet'!$A$2:$V$2400,8,FALSE) = "R",  VLOOKUP($A1224,'Student reference sheet'!$A$2:$V$2400,8,FALSE) = "L"), "X", ""))</f>
        <v/>
      </c>
      <c r="Q1224" s="39" t="str">
        <f>IF($A1224 ="", "", VLOOKUP($A1224, 'Student reference sheet'!$A$2:$V$2603,22,FALSE))</f>
        <v/>
      </c>
      <c r="R1224" s="39" t="str">
        <f>IF($A1224 &lt;&gt; "",VLOOKUP($A1224,'Student reference sheet'!$A$2:$V$2329, 5,FALSE), "")</f>
        <v/>
      </c>
      <c r="S1224" s="39" t="str">
        <f>IF($A1224 &lt;&gt; "",VLOOKUP($A1224,'Student reference sheet'!$A$2:$V$2329, 6,FALSE), "")</f>
        <v/>
      </c>
      <c r="T1224" s="30" t="str">
        <f>IF($A1224 = "","",
IF(VLOOKUP($A1224,'Student reference sheet'!$A$2:$V$2329, 10,FALSE) = "Y", "Hispanic",
IF(VLOOKUP($A1224,'Student reference sheet'!$A$2:$V$2329,11,FALSE) &lt;&gt; "",
IF(VLOOKUP($A1224,'Student reference sheet'!$A$2:$V$2329,11,FALSE) = "UNK", "Unknown", VLOOKUP(VALUE(VLOOKUP($A1224,'Student reference sheet'!$A$2:$V$2329,11,FALSE)),'Ethnicity Reference'!$A$2:$B$22,2,FALSE)),
IF(VLOOKUP($A1224,'Student reference sheet'!$A$2:$V$2329,9,FALSE) &lt;&gt; "", VLOOKUP(VALUE(VLOOKUP($A1224,'Student reference sheet'!$A$2:$V$2329,9,FALSE)),'Ethnicity Reference'!$A$2:$B$22,2,FALSE),"Unknown"))))</f>
        <v/>
      </c>
      <c r="U1224" s="35"/>
    </row>
    <row r="1225" spans="1:21" ht="15.75">
      <c r="A1225" s="47"/>
      <c r="B1225" s="33"/>
      <c r="C1225" s="39" t="str">
        <f>IF($A1225 &lt;&gt; "",VLOOKUP($A1225,'Student reference sheet'!$A$2:$V$2329, 3,FALSE), "")</f>
        <v/>
      </c>
      <c r="D1225" s="39" t="str">
        <f>IF($A1225 &lt;&gt; "",VLOOKUP($A1225,'Student reference sheet'!$A$2:$V$2329, 2,FALSE), "")</f>
        <v/>
      </c>
      <c r="E1225" s="35"/>
      <c r="F1225" s="34"/>
      <c r="G1225" s="40" t="str">
        <f t="shared" ca="1" si="57"/>
        <v/>
      </c>
      <c r="H1225" s="40" t="str">
        <f t="shared" ca="1" si="58"/>
        <v/>
      </c>
      <c r="I1225" s="36" t="str">
        <f>IF($A1225 = "", "",
IF(COUNTIF(MINIMUM_DAY_DATES[], Attendance!J1225) &gt; 0, VLOOKUP(Attendance!$G1225,MINIMUM_DAY_PERIOD_SCHEDULE[], 2,TRUE),
IF(COUNTIF(RALLY_DATES[], Attendance!J1225) &gt; 0, VLOOKUP(Attendance!$G1225,RALLY_PERIOD_SCHEDULE[], 2,TRUE),
IF(WEEKDAY(Attendance!$J1225) = 2,
       IF(COUNTIF(FINALS_WEEK_MONDAY_DATE[],Attendance!$J1225) &gt; 0, VLOOKUP(Attendance!$G1225,FINALS_WEEK_MONDAY_PERIOD_SCHEDULE[],2,TRUE),
       VLOOKUP(Attendance!$G1225,REGULAR_WEEK_SCHEDULE[],6,TRUE)),
IF(WEEKDAY($J1225) = 3,
       IF(COUNTIF(FINALS_WEEK_TUESDAY_DATE[],Attendance!$J1225) &gt; 0, VLOOKUP(Attendance!$G1225,FINALS_WEEK_TUESDAY_PERIOD_SCHEDULE[],2,TRUE),
       VLOOKUP(Attendance!$G1225,REGULAR_WEEK_SCHEDULE[[Tuesday]:[Period]],5,TRUE)),
IF(WEEKDAY(Attendance!$J1225) = 4,
        IF(COUNTIF(BLOCK_WEDNESDAY_DATES[],Attendance!$J1225) &gt; 0, VLOOKUP(Attendance!$G1225,BLOCK_WEDNESDAY_PERIOD_SCHEDULE[],2,TRUE),
        IF(COUNTIF(FINALS_WEEK_WEDNESDAY_DATE[],Attendance!$J1225) &gt; 0, VLOOKUP(Attendance!$G1225,FINALS_WEEK_WEDNESDAY_PERIOD_SCHEDULE[],2,TRUE),
       VLOOKUP(Attendance!$G1225,REGULAR_WEEK_SCHEDULE[[Wednesday]:[Period]],4,TRUE))),
IF(WEEKDAY($J1225) = 5,
       IF(COUNTIF(BLOCK_THURSDAY_DATES[],Attendance!$J1225) &gt; 0, VLOOKUP(Attendance!$G1225,BLOCK_THURSDAY_PERIOD_SCHEDULE[],2,TRUE),
       IF(COUNTIF(FINALS_WEEK_THURSDAY_DATE[],Attendance!$J1225) &gt; 0, VLOOKUP(Attendance!$G1225,FINALS_WEEK_THURSDAY_PERIOD_SCHEDULE[],2,TRUE),
       VLOOKUP(Attendance!$G1225,REGULAR_WEEK_SCHEDULE[[Thursday]:[Period]],3,TRUE))),
IF(WEEKDAY(Attendance!$J1225) = 6,
       IF(COUNTIF(FINALS_WEEK_FRIDAY_DATE[],Attendance!$J1225) &gt; 0, VLOOKUP(Attendance!$G1225,FINALS_WEEK_FRIDAY_PERIOD_SCHEDULE[],2,TRUE),
       VLOOKUP(Attendance!$G1225,REGULAR_WEEK_SCHEDULE[[Friday]:[Period]],2,TRUE))))))))))</f>
        <v/>
      </c>
      <c r="J1225" s="41" t="str">
        <f t="shared" ca="1" si="59"/>
        <v/>
      </c>
      <c r="K1225" s="41" t="str">
        <f>IF($A1225 &lt;&gt; "",VLOOKUP($A1225,'Student reference sheet'!$A$2:$V$2329, 7,FALSE), "")</f>
        <v/>
      </c>
      <c r="L1225" s="30" t="str">
        <f>IF($A1225 ="", "", VLOOKUP($A1225, 'Student reference sheet'!$A$2:$Z$2603,23,FALSE))</f>
        <v/>
      </c>
      <c r="M1225" s="30" t="str">
        <f>IF($A1225 ="", "", VLOOKUP($A1225, 'Student reference sheet'!$A$2:$Z$2603,24,FALSE))</f>
        <v/>
      </c>
      <c r="N1225" s="30" t="str">
        <f>IF($A1225 ="", "", VLOOKUP($A1225, 'Student reference sheet'!$A$2:$Z$2603,26,FALSE))</f>
        <v/>
      </c>
      <c r="O1225" s="30" t="str">
        <f>IF($A1225 ="", "", VLOOKUP($A1225, 'Student reference sheet'!$A$2:$Z$2603,25,FALSE))</f>
        <v/>
      </c>
      <c r="P1225" s="39" t="str">
        <f>IF($A1225 = "", "", IF(OR(VLOOKUP($A1225,'Student reference sheet'!$A$2:$V$2400,8,FALSE) = "R",  VLOOKUP($A1225,'Student reference sheet'!$A$2:$V$2400,8,FALSE) = "L"), "X", ""))</f>
        <v/>
      </c>
      <c r="Q1225" s="39" t="str">
        <f>IF($A1225 ="", "", VLOOKUP($A1225, 'Student reference sheet'!$A$2:$V$2603,22,FALSE))</f>
        <v/>
      </c>
      <c r="R1225" s="39" t="str">
        <f>IF($A1225 &lt;&gt; "",VLOOKUP($A1225,'Student reference sheet'!$A$2:$V$2329, 5,FALSE), "")</f>
        <v/>
      </c>
      <c r="S1225" s="39" t="str">
        <f>IF($A1225 &lt;&gt; "",VLOOKUP($A1225,'Student reference sheet'!$A$2:$V$2329, 6,FALSE), "")</f>
        <v/>
      </c>
      <c r="T1225" s="30" t="str">
        <f>IF($A1225 = "","",
IF(VLOOKUP($A1225,'Student reference sheet'!$A$2:$V$2329, 10,FALSE) = "Y", "Hispanic",
IF(VLOOKUP($A1225,'Student reference sheet'!$A$2:$V$2329,11,FALSE) &lt;&gt; "",
IF(VLOOKUP($A1225,'Student reference sheet'!$A$2:$V$2329,11,FALSE) = "UNK", "Unknown", VLOOKUP(VALUE(VLOOKUP($A1225,'Student reference sheet'!$A$2:$V$2329,11,FALSE)),'Ethnicity Reference'!$A$2:$B$22,2,FALSE)),
IF(VLOOKUP($A1225,'Student reference sheet'!$A$2:$V$2329,9,FALSE) &lt;&gt; "", VLOOKUP(VALUE(VLOOKUP($A1225,'Student reference sheet'!$A$2:$V$2329,9,FALSE)),'Ethnicity Reference'!$A$2:$B$22,2,FALSE),"Unknown"))))</f>
        <v/>
      </c>
      <c r="U1225" s="35"/>
    </row>
    <row r="1226" spans="1:21" ht="15.75">
      <c r="A1226" s="47"/>
      <c r="B1226" s="33"/>
      <c r="C1226" s="39" t="str">
        <f>IF($A1226 &lt;&gt; "",VLOOKUP($A1226,'Student reference sheet'!$A$2:$V$2329, 3,FALSE), "")</f>
        <v/>
      </c>
      <c r="D1226" s="39" t="str">
        <f>IF($A1226 &lt;&gt; "",VLOOKUP($A1226,'Student reference sheet'!$A$2:$V$2329, 2,FALSE), "")</f>
        <v/>
      </c>
      <c r="E1226" s="35"/>
      <c r="F1226" s="34"/>
      <c r="G1226" s="40" t="str">
        <f t="shared" ref="G1226:G1289" ca="1" si="60">IF(A1226 &lt;&gt;"", IF(G1226 = "",NOW() - TODAY(), G1226), "")</f>
        <v/>
      </c>
      <c r="H1226" s="40" t="str">
        <f t="shared" ref="H1226:H1289" ca="1" si="61">IF(B1226 &lt;&gt;"", IF(H1226 = "",NOW() - TODAY(), H1226), "")</f>
        <v/>
      </c>
      <c r="I1226" s="36" t="str">
        <f>IF($A1226 = "", "",
IF(COUNTIF(MINIMUM_DAY_DATES[], Attendance!J1226) &gt; 0, VLOOKUP(Attendance!$G1226,MINIMUM_DAY_PERIOD_SCHEDULE[], 2,TRUE),
IF(COUNTIF(RALLY_DATES[], Attendance!J1226) &gt; 0, VLOOKUP(Attendance!$G1226,RALLY_PERIOD_SCHEDULE[], 2,TRUE),
IF(WEEKDAY(Attendance!$J1226) = 2,
       IF(COUNTIF(FINALS_WEEK_MONDAY_DATE[],Attendance!$J1226) &gt; 0, VLOOKUP(Attendance!$G1226,FINALS_WEEK_MONDAY_PERIOD_SCHEDULE[],2,TRUE),
       VLOOKUP(Attendance!$G1226,REGULAR_WEEK_SCHEDULE[],6,TRUE)),
IF(WEEKDAY($J1226) = 3,
       IF(COUNTIF(FINALS_WEEK_TUESDAY_DATE[],Attendance!$J1226) &gt; 0, VLOOKUP(Attendance!$G1226,FINALS_WEEK_TUESDAY_PERIOD_SCHEDULE[],2,TRUE),
       VLOOKUP(Attendance!$G1226,REGULAR_WEEK_SCHEDULE[[Tuesday]:[Period]],5,TRUE)),
IF(WEEKDAY(Attendance!$J1226) = 4,
        IF(COUNTIF(BLOCK_WEDNESDAY_DATES[],Attendance!$J1226) &gt; 0, VLOOKUP(Attendance!$G1226,BLOCK_WEDNESDAY_PERIOD_SCHEDULE[],2,TRUE),
        IF(COUNTIF(FINALS_WEEK_WEDNESDAY_DATE[],Attendance!$J1226) &gt; 0, VLOOKUP(Attendance!$G1226,FINALS_WEEK_WEDNESDAY_PERIOD_SCHEDULE[],2,TRUE),
       VLOOKUP(Attendance!$G1226,REGULAR_WEEK_SCHEDULE[[Wednesday]:[Period]],4,TRUE))),
IF(WEEKDAY($J1226) = 5,
       IF(COUNTIF(BLOCK_THURSDAY_DATES[],Attendance!$J1226) &gt; 0, VLOOKUP(Attendance!$G1226,BLOCK_THURSDAY_PERIOD_SCHEDULE[],2,TRUE),
       IF(COUNTIF(FINALS_WEEK_THURSDAY_DATE[],Attendance!$J1226) &gt; 0, VLOOKUP(Attendance!$G1226,FINALS_WEEK_THURSDAY_PERIOD_SCHEDULE[],2,TRUE),
       VLOOKUP(Attendance!$G1226,REGULAR_WEEK_SCHEDULE[[Thursday]:[Period]],3,TRUE))),
IF(WEEKDAY(Attendance!$J1226) = 6,
       IF(COUNTIF(FINALS_WEEK_FRIDAY_DATE[],Attendance!$J1226) &gt; 0, VLOOKUP(Attendance!$G1226,FINALS_WEEK_FRIDAY_PERIOD_SCHEDULE[],2,TRUE),
       VLOOKUP(Attendance!$G1226,REGULAR_WEEK_SCHEDULE[[Friday]:[Period]],2,TRUE))))))))))</f>
        <v/>
      </c>
      <c r="J1226" s="41" t="str">
        <f t="shared" ref="J1226:J1289" ca="1" si="62">IF(A1226 &lt;&gt;"", IF(J1226 = "",TODAY(), J1226), "")</f>
        <v/>
      </c>
      <c r="K1226" s="41" t="str">
        <f>IF($A1226 &lt;&gt; "",VLOOKUP($A1226,'Student reference sheet'!$A$2:$V$2329, 7,FALSE), "")</f>
        <v/>
      </c>
      <c r="L1226" s="30" t="str">
        <f>IF($A1226 ="", "", VLOOKUP($A1226, 'Student reference sheet'!$A$2:$Z$2603,23,FALSE))</f>
        <v/>
      </c>
      <c r="M1226" s="30" t="str">
        <f>IF($A1226 ="", "", VLOOKUP($A1226, 'Student reference sheet'!$A$2:$Z$2603,24,FALSE))</f>
        <v/>
      </c>
      <c r="N1226" s="30" t="str">
        <f>IF($A1226 ="", "", VLOOKUP($A1226, 'Student reference sheet'!$A$2:$Z$2603,26,FALSE))</f>
        <v/>
      </c>
      <c r="O1226" s="30" t="str">
        <f>IF($A1226 ="", "", VLOOKUP($A1226, 'Student reference sheet'!$A$2:$Z$2603,25,FALSE))</f>
        <v/>
      </c>
      <c r="P1226" s="39" t="str">
        <f>IF($A1226 = "", "", IF(OR(VLOOKUP($A1226,'Student reference sheet'!$A$2:$V$2400,8,FALSE) = "R",  VLOOKUP($A1226,'Student reference sheet'!$A$2:$V$2400,8,FALSE) = "L"), "X", ""))</f>
        <v/>
      </c>
      <c r="Q1226" s="39" t="str">
        <f>IF($A1226 ="", "", VLOOKUP($A1226, 'Student reference sheet'!$A$2:$V$2603,22,FALSE))</f>
        <v/>
      </c>
      <c r="R1226" s="39" t="str">
        <f>IF($A1226 &lt;&gt; "",VLOOKUP($A1226,'Student reference sheet'!$A$2:$V$2329, 5,FALSE), "")</f>
        <v/>
      </c>
      <c r="S1226" s="39" t="str">
        <f>IF($A1226 &lt;&gt; "",VLOOKUP($A1226,'Student reference sheet'!$A$2:$V$2329, 6,FALSE), "")</f>
        <v/>
      </c>
      <c r="T1226" s="30" t="str">
        <f>IF($A1226 = "","",
IF(VLOOKUP($A1226,'Student reference sheet'!$A$2:$V$2329, 10,FALSE) = "Y", "Hispanic",
IF(VLOOKUP($A1226,'Student reference sheet'!$A$2:$V$2329,11,FALSE) &lt;&gt; "",
IF(VLOOKUP($A1226,'Student reference sheet'!$A$2:$V$2329,11,FALSE) = "UNK", "Unknown", VLOOKUP(VALUE(VLOOKUP($A1226,'Student reference sheet'!$A$2:$V$2329,11,FALSE)),'Ethnicity Reference'!$A$2:$B$22,2,FALSE)),
IF(VLOOKUP($A1226,'Student reference sheet'!$A$2:$V$2329,9,FALSE) &lt;&gt; "", VLOOKUP(VALUE(VLOOKUP($A1226,'Student reference sheet'!$A$2:$V$2329,9,FALSE)),'Ethnicity Reference'!$A$2:$B$22,2,FALSE),"Unknown"))))</f>
        <v/>
      </c>
      <c r="U1226" s="35"/>
    </row>
    <row r="1227" spans="1:21" ht="15.75">
      <c r="A1227" s="47"/>
      <c r="B1227" s="33"/>
      <c r="C1227" s="39" t="str">
        <f>IF($A1227 &lt;&gt; "",VLOOKUP($A1227,'Student reference sheet'!$A$2:$V$2329, 3,FALSE), "")</f>
        <v/>
      </c>
      <c r="D1227" s="39" t="str">
        <f>IF($A1227 &lt;&gt; "",VLOOKUP($A1227,'Student reference sheet'!$A$2:$V$2329, 2,FALSE), "")</f>
        <v/>
      </c>
      <c r="E1227" s="35"/>
      <c r="F1227" s="34"/>
      <c r="G1227" s="40" t="str">
        <f t="shared" ca="1" si="60"/>
        <v/>
      </c>
      <c r="H1227" s="40" t="str">
        <f t="shared" ca="1" si="61"/>
        <v/>
      </c>
      <c r="I1227" s="36" t="str">
        <f>IF($A1227 = "", "",
IF(COUNTIF(MINIMUM_DAY_DATES[], Attendance!J1227) &gt; 0, VLOOKUP(Attendance!$G1227,MINIMUM_DAY_PERIOD_SCHEDULE[], 2,TRUE),
IF(COUNTIF(RALLY_DATES[], Attendance!J1227) &gt; 0, VLOOKUP(Attendance!$G1227,RALLY_PERIOD_SCHEDULE[], 2,TRUE),
IF(WEEKDAY(Attendance!$J1227) = 2,
       IF(COUNTIF(FINALS_WEEK_MONDAY_DATE[],Attendance!$J1227) &gt; 0, VLOOKUP(Attendance!$G1227,FINALS_WEEK_MONDAY_PERIOD_SCHEDULE[],2,TRUE),
       VLOOKUP(Attendance!$G1227,REGULAR_WEEK_SCHEDULE[],6,TRUE)),
IF(WEEKDAY($J1227) = 3,
       IF(COUNTIF(FINALS_WEEK_TUESDAY_DATE[],Attendance!$J1227) &gt; 0, VLOOKUP(Attendance!$G1227,FINALS_WEEK_TUESDAY_PERIOD_SCHEDULE[],2,TRUE),
       VLOOKUP(Attendance!$G1227,REGULAR_WEEK_SCHEDULE[[Tuesday]:[Period]],5,TRUE)),
IF(WEEKDAY(Attendance!$J1227) = 4,
        IF(COUNTIF(BLOCK_WEDNESDAY_DATES[],Attendance!$J1227) &gt; 0, VLOOKUP(Attendance!$G1227,BLOCK_WEDNESDAY_PERIOD_SCHEDULE[],2,TRUE),
        IF(COUNTIF(FINALS_WEEK_WEDNESDAY_DATE[],Attendance!$J1227) &gt; 0, VLOOKUP(Attendance!$G1227,FINALS_WEEK_WEDNESDAY_PERIOD_SCHEDULE[],2,TRUE),
       VLOOKUP(Attendance!$G1227,REGULAR_WEEK_SCHEDULE[[Wednesday]:[Period]],4,TRUE))),
IF(WEEKDAY($J1227) = 5,
       IF(COUNTIF(BLOCK_THURSDAY_DATES[],Attendance!$J1227) &gt; 0, VLOOKUP(Attendance!$G1227,BLOCK_THURSDAY_PERIOD_SCHEDULE[],2,TRUE),
       IF(COUNTIF(FINALS_WEEK_THURSDAY_DATE[],Attendance!$J1227) &gt; 0, VLOOKUP(Attendance!$G1227,FINALS_WEEK_THURSDAY_PERIOD_SCHEDULE[],2,TRUE),
       VLOOKUP(Attendance!$G1227,REGULAR_WEEK_SCHEDULE[[Thursday]:[Period]],3,TRUE))),
IF(WEEKDAY(Attendance!$J1227) = 6,
       IF(COUNTIF(FINALS_WEEK_FRIDAY_DATE[],Attendance!$J1227) &gt; 0, VLOOKUP(Attendance!$G1227,FINALS_WEEK_FRIDAY_PERIOD_SCHEDULE[],2,TRUE),
       VLOOKUP(Attendance!$G1227,REGULAR_WEEK_SCHEDULE[[Friday]:[Period]],2,TRUE))))))))))</f>
        <v/>
      </c>
      <c r="J1227" s="41" t="str">
        <f t="shared" ca="1" si="62"/>
        <v/>
      </c>
      <c r="K1227" s="41" t="str">
        <f>IF($A1227 &lt;&gt; "",VLOOKUP($A1227,'Student reference sheet'!$A$2:$V$2329, 7,FALSE), "")</f>
        <v/>
      </c>
      <c r="L1227" s="30" t="str">
        <f>IF($A1227 ="", "", VLOOKUP($A1227, 'Student reference sheet'!$A$2:$Z$2603,23,FALSE))</f>
        <v/>
      </c>
      <c r="M1227" s="30" t="str">
        <f>IF($A1227 ="", "", VLOOKUP($A1227, 'Student reference sheet'!$A$2:$Z$2603,24,FALSE))</f>
        <v/>
      </c>
      <c r="N1227" s="30" t="str">
        <f>IF($A1227 ="", "", VLOOKUP($A1227, 'Student reference sheet'!$A$2:$Z$2603,26,FALSE))</f>
        <v/>
      </c>
      <c r="O1227" s="30" t="str">
        <f>IF($A1227 ="", "", VLOOKUP($A1227, 'Student reference sheet'!$A$2:$Z$2603,25,FALSE))</f>
        <v/>
      </c>
      <c r="P1227" s="39" t="str">
        <f>IF($A1227 = "", "", IF(OR(VLOOKUP($A1227,'Student reference sheet'!$A$2:$V$2400,8,FALSE) = "R",  VLOOKUP($A1227,'Student reference sheet'!$A$2:$V$2400,8,FALSE) = "L"), "X", ""))</f>
        <v/>
      </c>
      <c r="Q1227" s="39" t="str">
        <f>IF($A1227 ="", "", VLOOKUP($A1227, 'Student reference sheet'!$A$2:$V$2603,22,FALSE))</f>
        <v/>
      </c>
      <c r="R1227" s="39" t="str">
        <f>IF($A1227 &lt;&gt; "",VLOOKUP($A1227,'Student reference sheet'!$A$2:$V$2329, 5,FALSE), "")</f>
        <v/>
      </c>
      <c r="S1227" s="39" t="str">
        <f>IF($A1227 &lt;&gt; "",VLOOKUP($A1227,'Student reference sheet'!$A$2:$V$2329, 6,FALSE), "")</f>
        <v/>
      </c>
      <c r="T1227" s="30" t="str">
        <f>IF($A1227 = "","",
IF(VLOOKUP($A1227,'Student reference sheet'!$A$2:$V$2329, 10,FALSE) = "Y", "Hispanic",
IF(VLOOKUP($A1227,'Student reference sheet'!$A$2:$V$2329,11,FALSE) &lt;&gt; "",
IF(VLOOKUP($A1227,'Student reference sheet'!$A$2:$V$2329,11,FALSE) = "UNK", "Unknown", VLOOKUP(VALUE(VLOOKUP($A1227,'Student reference sheet'!$A$2:$V$2329,11,FALSE)),'Ethnicity Reference'!$A$2:$B$22,2,FALSE)),
IF(VLOOKUP($A1227,'Student reference sheet'!$A$2:$V$2329,9,FALSE) &lt;&gt; "", VLOOKUP(VALUE(VLOOKUP($A1227,'Student reference sheet'!$A$2:$V$2329,9,FALSE)),'Ethnicity Reference'!$A$2:$B$22,2,FALSE),"Unknown"))))</f>
        <v/>
      </c>
      <c r="U1227" s="35"/>
    </row>
    <row r="1228" spans="1:21" ht="15.75">
      <c r="A1228" s="47"/>
      <c r="B1228" s="33"/>
      <c r="C1228" s="39" t="str">
        <f>IF($A1228 &lt;&gt; "",VLOOKUP($A1228,'Student reference sheet'!$A$2:$V$2329, 3,FALSE), "")</f>
        <v/>
      </c>
      <c r="D1228" s="39" t="str">
        <f>IF($A1228 &lt;&gt; "",VLOOKUP($A1228,'Student reference sheet'!$A$2:$V$2329, 2,FALSE), "")</f>
        <v/>
      </c>
      <c r="E1228" s="35"/>
      <c r="F1228" s="34"/>
      <c r="G1228" s="40" t="str">
        <f t="shared" ca="1" si="60"/>
        <v/>
      </c>
      <c r="H1228" s="40" t="str">
        <f t="shared" ca="1" si="61"/>
        <v/>
      </c>
      <c r="I1228" s="36" t="str">
        <f>IF($A1228 = "", "",
IF(COUNTIF(MINIMUM_DAY_DATES[], Attendance!J1228) &gt; 0, VLOOKUP(Attendance!$G1228,MINIMUM_DAY_PERIOD_SCHEDULE[], 2,TRUE),
IF(COUNTIF(RALLY_DATES[], Attendance!J1228) &gt; 0, VLOOKUP(Attendance!$G1228,RALLY_PERIOD_SCHEDULE[], 2,TRUE),
IF(WEEKDAY(Attendance!$J1228) = 2,
       IF(COUNTIF(FINALS_WEEK_MONDAY_DATE[],Attendance!$J1228) &gt; 0, VLOOKUP(Attendance!$G1228,FINALS_WEEK_MONDAY_PERIOD_SCHEDULE[],2,TRUE),
       VLOOKUP(Attendance!$G1228,REGULAR_WEEK_SCHEDULE[],6,TRUE)),
IF(WEEKDAY($J1228) = 3,
       IF(COUNTIF(FINALS_WEEK_TUESDAY_DATE[],Attendance!$J1228) &gt; 0, VLOOKUP(Attendance!$G1228,FINALS_WEEK_TUESDAY_PERIOD_SCHEDULE[],2,TRUE),
       VLOOKUP(Attendance!$G1228,REGULAR_WEEK_SCHEDULE[[Tuesday]:[Period]],5,TRUE)),
IF(WEEKDAY(Attendance!$J1228) = 4,
        IF(COUNTIF(BLOCK_WEDNESDAY_DATES[],Attendance!$J1228) &gt; 0, VLOOKUP(Attendance!$G1228,BLOCK_WEDNESDAY_PERIOD_SCHEDULE[],2,TRUE),
        IF(COUNTIF(FINALS_WEEK_WEDNESDAY_DATE[],Attendance!$J1228) &gt; 0, VLOOKUP(Attendance!$G1228,FINALS_WEEK_WEDNESDAY_PERIOD_SCHEDULE[],2,TRUE),
       VLOOKUP(Attendance!$G1228,REGULAR_WEEK_SCHEDULE[[Wednesday]:[Period]],4,TRUE))),
IF(WEEKDAY($J1228) = 5,
       IF(COUNTIF(BLOCK_THURSDAY_DATES[],Attendance!$J1228) &gt; 0, VLOOKUP(Attendance!$G1228,BLOCK_THURSDAY_PERIOD_SCHEDULE[],2,TRUE),
       IF(COUNTIF(FINALS_WEEK_THURSDAY_DATE[],Attendance!$J1228) &gt; 0, VLOOKUP(Attendance!$G1228,FINALS_WEEK_THURSDAY_PERIOD_SCHEDULE[],2,TRUE),
       VLOOKUP(Attendance!$G1228,REGULAR_WEEK_SCHEDULE[[Thursday]:[Period]],3,TRUE))),
IF(WEEKDAY(Attendance!$J1228) = 6,
       IF(COUNTIF(FINALS_WEEK_FRIDAY_DATE[],Attendance!$J1228) &gt; 0, VLOOKUP(Attendance!$G1228,FINALS_WEEK_FRIDAY_PERIOD_SCHEDULE[],2,TRUE),
       VLOOKUP(Attendance!$G1228,REGULAR_WEEK_SCHEDULE[[Friday]:[Period]],2,TRUE))))))))))</f>
        <v/>
      </c>
      <c r="J1228" s="41" t="str">
        <f t="shared" ca="1" si="62"/>
        <v/>
      </c>
      <c r="K1228" s="41" t="str">
        <f>IF($A1228 &lt;&gt; "",VLOOKUP($A1228,'Student reference sheet'!$A$2:$V$2329, 7,FALSE), "")</f>
        <v/>
      </c>
      <c r="L1228" s="30" t="str">
        <f>IF($A1228 ="", "", VLOOKUP($A1228, 'Student reference sheet'!$A$2:$Z$2603,23,FALSE))</f>
        <v/>
      </c>
      <c r="M1228" s="30" t="str">
        <f>IF($A1228 ="", "", VLOOKUP($A1228, 'Student reference sheet'!$A$2:$Z$2603,24,FALSE))</f>
        <v/>
      </c>
      <c r="N1228" s="30" t="str">
        <f>IF($A1228 ="", "", VLOOKUP($A1228, 'Student reference sheet'!$A$2:$Z$2603,26,FALSE))</f>
        <v/>
      </c>
      <c r="O1228" s="30" t="str">
        <f>IF($A1228 ="", "", VLOOKUP($A1228, 'Student reference sheet'!$A$2:$Z$2603,25,FALSE))</f>
        <v/>
      </c>
      <c r="P1228" s="39" t="str">
        <f>IF($A1228 = "", "", IF(OR(VLOOKUP($A1228,'Student reference sheet'!$A$2:$V$2400,8,FALSE) = "R",  VLOOKUP($A1228,'Student reference sheet'!$A$2:$V$2400,8,FALSE) = "L"), "X", ""))</f>
        <v/>
      </c>
      <c r="Q1228" s="39" t="str">
        <f>IF($A1228 ="", "", VLOOKUP($A1228, 'Student reference sheet'!$A$2:$V$2603,22,FALSE))</f>
        <v/>
      </c>
      <c r="R1228" s="39" t="str">
        <f>IF($A1228 &lt;&gt; "",VLOOKUP($A1228,'Student reference sheet'!$A$2:$V$2329, 5,FALSE), "")</f>
        <v/>
      </c>
      <c r="S1228" s="39" t="str">
        <f>IF($A1228 &lt;&gt; "",VLOOKUP($A1228,'Student reference sheet'!$A$2:$V$2329, 6,FALSE), "")</f>
        <v/>
      </c>
      <c r="T1228" s="30" t="str">
        <f>IF($A1228 = "","",
IF(VLOOKUP($A1228,'Student reference sheet'!$A$2:$V$2329, 10,FALSE) = "Y", "Hispanic",
IF(VLOOKUP($A1228,'Student reference sheet'!$A$2:$V$2329,11,FALSE) &lt;&gt; "",
IF(VLOOKUP($A1228,'Student reference sheet'!$A$2:$V$2329,11,FALSE) = "UNK", "Unknown", VLOOKUP(VALUE(VLOOKUP($A1228,'Student reference sheet'!$A$2:$V$2329,11,FALSE)),'Ethnicity Reference'!$A$2:$B$22,2,FALSE)),
IF(VLOOKUP($A1228,'Student reference sheet'!$A$2:$V$2329,9,FALSE) &lt;&gt; "", VLOOKUP(VALUE(VLOOKUP($A1228,'Student reference sheet'!$A$2:$V$2329,9,FALSE)),'Ethnicity Reference'!$A$2:$B$22,2,FALSE),"Unknown"))))</f>
        <v/>
      </c>
      <c r="U1228" s="35"/>
    </row>
    <row r="1229" spans="1:21" ht="15.75">
      <c r="A1229" s="47"/>
      <c r="B1229" s="33"/>
      <c r="C1229" s="39" t="str">
        <f>IF($A1229 &lt;&gt; "",VLOOKUP($A1229,'Student reference sheet'!$A$2:$V$2329, 3,FALSE), "")</f>
        <v/>
      </c>
      <c r="D1229" s="39" t="str">
        <f>IF($A1229 &lt;&gt; "",VLOOKUP($A1229,'Student reference sheet'!$A$2:$V$2329, 2,FALSE), "")</f>
        <v/>
      </c>
      <c r="E1229" s="35"/>
      <c r="F1229" s="34"/>
      <c r="G1229" s="40" t="str">
        <f t="shared" ca="1" si="60"/>
        <v/>
      </c>
      <c r="H1229" s="40" t="str">
        <f t="shared" ca="1" si="61"/>
        <v/>
      </c>
      <c r="I1229" s="36" t="str">
        <f>IF($A1229 = "", "",
IF(COUNTIF(MINIMUM_DAY_DATES[], Attendance!J1229) &gt; 0, VLOOKUP(Attendance!$G1229,MINIMUM_DAY_PERIOD_SCHEDULE[], 2,TRUE),
IF(COUNTIF(RALLY_DATES[], Attendance!J1229) &gt; 0, VLOOKUP(Attendance!$G1229,RALLY_PERIOD_SCHEDULE[], 2,TRUE),
IF(WEEKDAY(Attendance!$J1229) = 2,
       IF(COUNTIF(FINALS_WEEK_MONDAY_DATE[],Attendance!$J1229) &gt; 0, VLOOKUP(Attendance!$G1229,FINALS_WEEK_MONDAY_PERIOD_SCHEDULE[],2,TRUE),
       VLOOKUP(Attendance!$G1229,REGULAR_WEEK_SCHEDULE[],6,TRUE)),
IF(WEEKDAY($J1229) = 3,
       IF(COUNTIF(FINALS_WEEK_TUESDAY_DATE[],Attendance!$J1229) &gt; 0, VLOOKUP(Attendance!$G1229,FINALS_WEEK_TUESDAY_PERIOD_SCHEDULE[],2,TRUE),
       VLOOKUP(Attendance!$G1229,REGULAR_WEEK_SCHEDULE[[Tuesday]:[Period]],5,TRUE)),
IF(WEEKDAY(Attendance!$J1229) = 4,
        IF(COUNTIF(BLOCK_WEDNESDAY_DATES[],Attendance!$J1229) &gt; 0, VLOOKUP(Attendance!$G1229,BLOCK_WEDNESDAY_PERIOD_SCHEDULE[],2,TRUE),
        IF(COUNTIF(FINALS_WEEK_WEDNESDAY_DATE[],Attendance!$J1229) &gt; 0, VLOOKUP(Attendance!$G1229,FINALS_WEEK_WEDNESDAY_PERIOD_SCHEDULE[],2,TRUE),
       VLOOKUP(Attendance!$G1229,REGULAR_WEEK_SCHEDULE[[Wednesday]:[Period]],4,TRUE))),
IF(WEEKDAY($J1229) = 5,
       IF(COUNTIF(BLOCK_THURSDAY_DATES[],Attendance!$J1229) &gt; 0, VLOOKUP(Attendance!$G1229,BLOCK_THURSDAY_PERIOD_SCHEDULE[],2,TRUE),
       IF(COUNTIF(FINALS_WEEK_THURSDAY_DATE[],Attendance!$J1229) &gt; 0, VLOOKUP(Attendance!$G1229,FINALS_WEEK_THURSDAY_PERIOD_SCHEDULE[],2,TRUE),
       VLOOKUP(Attendance!$G1229,REGULAR_WEEK_SCHEDULE[[Thursday]:[Period]],3,TRUE))),
IF(WEEKDAY(Attendance!$J1229) = 6,
       IF(COUNTIF(FINALS_WEEK_FRIDAY_DATE[],Attendance!$J1229) &gt; 0, VLOOKUP(Attendance!$G1229,FINALS_WEEK_FRIDAY_PERIOD_SCHEDULE[],2,TRUE),
       VLOOKUP(Attendance!$G1229,REGULAR_WEEK_SCHEDULE[[Friday]:[Period]],2,TRUE))))))))))</f>
        <v/>
      </c>
      <c r="J1229" s="41" t="str">
        <f t="shared" ca="1" si="62"/>
        <v/>
      </c>
      <c r="K1229" s="41" t="str">
        <f>IF($A1229 &lt;&gt; "",VLOOKUP($A1229,'Student reference sheet'!$A$2:$V$2329, 7,FALSE), "")</f>
        <v/>
      </c>
      <c r="L1229" s="30" t="str">
        <f>IF($A1229 ="", "", VLOOKUP($A1229, 'Student reference sheet'!$A$2:$Z$2603,23,FALSE))</f>
        <v/>
      </c>
      <c r="M1229" s="30" t="str">
        <f>IF($A1229 ="", "", VLOOKUP($A1229, 'Student reference sheet'!$A$2:$Z$2603,24,FALSE))</f>
        <v/>
      </c>
      <c r="N1229" s="30" t="str">
        <f>IF($A1229 ="", "", VLOOKUP($A1229, 'Student reference sheet'!$A$2:$Z$2603,26,FALSE))</f>
        <v/>
      </c>
      <c r="O1229" s="30" t="str">
        <f>IF($A1229 ="", "", VLOOKUP($A1229, 'Student reference sheet'!$A$2:$Z$2603,25,FALSE))</f>
        <v/>
      </c>
      <c r="P1229" s="39" t="str">
        <f>IF($A1229 = "", "", IF(OR(VLOOKUP($A1229,'Student reference sheet'!$A$2:$V$2400,8,FALSE) = "R",  VLOOKUP($A1229,'Student reference sheet'!$A$2:$V$2400,8,FALSE) = "L"), "X", ""))</f>
        <v/>
      </c>
      <c r="Q1229" s="39" t="str">
        <f>IF($A1229 ="", "", VLOOKUP($A1229, 'Student reference sheet'!$A$2:$V$2603,22,FALSE))</f>
        <v/>
      </c>
      <c r="R1229" s="39" t="str">
        <f>IF($A1229 &lt;&gt; "",VLOOKUP($A1229,'Student reference sheet'!$A$2:$V$2329, 5,FALSE), "")</f>
        <v/>
      </c>
      <c r="S1229" s="39" t="str">
        <f>IF($A1229 &lt;&gt; "",VLOOKUP($A1229,'Student reference sheet'!$A$2:$V$2329, 6,FALSE), "")</f>
        <v/>
      </c>
      <c r="T1229" s="30" t="str">
        <f>IF($A1229 = "","",
IF(VLOOKUP($A1229,'Student reference sheet'!$A$2:$V$2329, 10,FALSE) = "Y", "Hispanic",
IF(VLOOKUP($A1229,'Student reference sheet'!$A$2:$V$2329,11,FALSE) &lt;&gt; "",
IF(VLOOKUP($A1229,'Student reference sheet'!$A$2:$V$2329,11,FALSE) = "UNK", "Unknown", VLOOKUP(VALUE(VLOOKUP($A1229,'Student reference sheet'!$A$2:$V$2329,11,FALSE)),'Ethnicity Reference'!$A$2:$B$22,2,FALSE)),
IF(VLOOKUP($A1229,'Student reference sheet'!$A$2:$V$2329,9,FALSE) &lt;&gt; "", VLOOKUP(VALUE(VLOOKUP($A1229,'Student reference sheet'!$A$2:$V$2329,9,FALSE)),'Ethnicity Reference'!$A$2:$B$22,2,FALSE),"Unknown"))))</f>
        <v/>
      </c>
      <c r="U1229" s="35"/>
    </row>
    <row r="1230" spans="1:21" ht="15.75">
      <c r="A1230" s="47"/>
      <c r="B1230" s="33"/>
      <c r="C1230" s="39" t="str">
        <f>IF($A1230 &lt;&gt; "",VLOOKUP($A1230,'Student reference sheet'!$A$2:$V$2329, 3,FALSE), "")</f>
        <v/>
      </c>
      <c r="D1230" s="39" t="str">
        <f>IF($A1230 &lt;&gt; "",VLOOKUP($A1230,'Student reference sheet'!$A$2:$V$2329, 2,FALSE), "")</f>
        <v/>
      </c>
      <c r="E1230" s="35"/>
      <c r="F1230" s="34"/>
      <c r="G1230" s="40" t="str">
        <f t="shared" ca="1" si="60"/>
        <v/>
      </c>
      <c r="H1230" s="40" t="str">
        <f t="shared" ca="1" si="61"/>
        <v/>
      </c>
      <c r="I1230" s="36" t="str">
        <f>IF($A1230 = "", "",
IF(COUNTIF(MINIMUM_DAY_DATES[], Attendance!J1230) &gt; 0, VLOOKUP(Attendance!$G1230,MINIMUM_DAY_PERIOD_SCHEDULE[], 2,TRUE),
IF(COUNTIF(RALLY_DATES[], Attendance!J1230) &gt; 0, VLOOKUP(Attendance!$G1230,RALLY_PERIOD_SCHEDULE[], 2,TRUE),
IF(WEEKDAY(Attendance!$J1230) = 2,
       IF(COUNTIF(FINALS_WEEK_MONDAY_DATE[],Attendance!$J1230) &gt; 0, VLOOKUP(Attendance!$G1230,FINALS_WEEK_MONDAY_PERIOD_SCHEDULE[],2,TRUE),
       VLOOKUP(Attendance!$G1230,REGULAR_WEEK_SCHEDULE[],6,TRUE)),
IF(WEEKDAY($J1230) = 3,
       IF(COUNTIF(FINALS_WEEK_TUESDAY_DATE[],Attendance!$J1230) &gt; 0, VLOOKUP(Attendance!$G1230,FINALS_WEEK_TUESDAY_PERIOD_SCHEDULE[],2,TRUE),
       VLOOKUP(Attendance!$G1230,REGULAR_WEEK_SCHEDULE[[Tuesday]:[Period]],5,TRUE)),
IF(WEEKDAY(Attendance!$J1230) = 4,
        IF(COUNTIF(BLOCK_WEDNESDAY_DATES[],Attendance!$J1230) &gt; 0, VLOOKUP(Attendance!$G1230,BLOCK_WEDNESDAY_PERIOD_SCHEDULE[],2,TRUE),
        IF(COUNTIF(FINALS_WEEK_WEDNESDAY_DATE[],Attendance!$J1230) &gt; 0, VLOOKUP(Attendance!$G1230,FINALS_WEEK_WEDNESDAY_PERIOD_SCHEDULE[],2,TRUE),
       VLOOKUP(Attendance!$G1230,REGULAR_WEEK_SCHEDULE[[Wednesday]:[Period]],4,TRUE))),
IF(WEEKDAY($J1230) = 5,
       IF(COUNTIF(BLOCK_THURSDAY_DATES[],Attendance!$J1230) &gt; 0, VLOOKUP(Attendance!$G1230,BLOCK_THURSDAY_PERIOD_SCHEDULE[],2,TRUE),
       IF(COUNTIF(FINALS_WEEK_THURSDAY_DATE[],Attendance!$J1230) &gt; 0, VLOOKUP(Attendance!$G1230,FINALS_WEEK_THURSDAY_PERIOD_SCHEDULE[],2,TRUE),
       VLOOKUP(Attendance!$G1230,REGULAR_WEEK_SCHEDULE[[Thursday]:[Period]],3,TRUE))),
IF(WEEKDAY(Attendance!$J1230) = 6,
       IF(COUNTIF(FINALS_WEEK_FRIDAY_DATE[],Attendance!$J1230) &gt; 0, VLOOKUP(Attendance!$G1230,FINALS_WEEK_FRIDAY_PERIOD_SCHEDULE[],2,TRUE),
       VLOOKUP(Attendance!$G1230,REGULAR_WEEK_SCHEDULE[[Friday]:[Period]],2,TRUE))))))))))</f>
        <v/>
      </c>
      <c r="J1230" s="41" t="str">
        <f t="shared" ca="1" si="62"/>
        <v/>
      </c>
      <c r="K1230" s="41" t="str">
        <f>IF($A1230 &lt;&gt; "",VLOOKUP($A1230,'Student reference sheet'!$A$2:$V$2329, 7,FALSE), "")</f>
        <v/>
      </c>
      <c r="L1230" s="30" t="str">
        <f>IF($A1230 ="", "", VLOOKUP($A1230, 'Student reference sheet'!$A$2:$Z$2603,23,FALSE))</f>
        <v/>
      </c>
      <c r="M1230" s="30" t="str">
        <f>IF($A1230 ="", "", VLOOKUP($A1230, 'Student reference sheet'!$A$2:$Z$2603,24,FALSE))</f>
        <v/>
      </c>
      <c r="N1230" s="30" t="str">
        <f>IF($A1230 ="", "", VLOOKUP($A1230, 'Student reference sheet'!$A$2:$Z$2603,26,FALSE))</f>
        <v/>
      </c>
      <c r="O1230" s="30" t="str">
        <f>IF($A1230 ="", "", VLOOKUP($A1230, 'Student reference sheet'!$A$2:$Z$2603,25,FALSE))</f>
        <v/>
      </c>
      <c r="P1230" s="39" t="str">
        <f>IF($A1230 = "", "", IF(OR(VLOOKUP($A1230,'Student reference sheet'!$A$2:$V$2400,8,FALSE) = "R",  VLOOKUP($A1230,'Student reference sheet'!$A$2:$V$2400,8,FALSE) = "L"), "X", ""))</f>
        <v/>
      </c>
      <c r="Q1230" s="39" t="str">
        <f>IF($A1230 ="", "", VLOOKUP($A1230, 'Student reference sheet'!$A$2:$V$2603,22,FALSE))</f>
        <v/>
      </c>
      <c r="R1230" s="39" t="str">
        <f>IF($A1230 &lt;&gt; "",VLOOKUP($A1230,'Student reference sheet'!$A$2:$V$2329, 5,FALSE), "")</f>
        <v/>
      </c>
      <c r="S1230" s="39" t="str">
        <f>IF($A1230 &lt;&gt; "",VLOOKUP($A1230,'Student reference sheet'!$A$2:$V$2329, 6,FALSE), "")</f>
        <v/>
      </c>
      <c r="T1230" s="30" t="str">
        <f>IF($A1230 = "","",
IF(VLOOKUP($A1230,'Student reference sheet'!$A$2:$V$2329, 10,FALSE) = "Y", "Hispanic",
IF(VLOOKUP($A1230,'Student reference sheet'!$A$2:$V$2329,11,FALSE) &lt;&gt; "",
IF(VLOOKUP($A1230,'Student reference sheet'!$A$2:$V$2329,11,FALSE) = "UNK", "Unknown", VLOOKUP(VALUE(VLOOKUP($A1230,'Student reference sheet'!$A$2:$V$2329,11,FALSE)),'Ethnicity Reference'!$A$2:$B$22,2,FALSE)),
IF(VLOOKUP($A1230,'Student reference sheet'!$A$2:$V$2329,9,FALSE) &lt;&gt; "", VLOOKUP(VALUE(VLOOKUP($A1230,'Student reference sheet'!$A$2:$V$2329,9,FALSE)),'Ethnicity Reference'!$A$2:$B$22,2,FALSE),"Unknown"))))</f>
        <v/>
      </c>
      <c r="U1230" s="35"/>
    </row>
    <row r="1231" spans="1:21" ht="15.75">
      <c r="A1231" s="47"/>
      <c r="B1231" s="33"/>
      <c r="C1231" s="39" t="str">
        <f>IF($A1231 &lt;&gt; "",VLOOKUP($A1231,'Student reference sheet'!$A$2:$V$2329, 3,FALSE), "")</f>
        <v/>
      </c>
      <c r="D1231" s="39" t="str">
        <f>IF($A1231 &lt;&gt; "",VLOOKUP($A1231,'Student reference sheet'!$A$2:$V$2329, 2,FALSE), "")</f>
        <v/>
      </c>
      <c r="E1231" s="35"/>
      <c r="F1231" s="34"/>
      <c r="G1231" s="40" t="str">
        <f t="shared" ca="1" si="60"/>
        <v/>
      </c>
      <c r="H1231" s="40" t="str">
        <f t="shared" ca="1" si="61"/>
        <v/>
      </c>
      <c r="I1231" s="36" t="str">
        <f>IF($A1231 = "", "",
IF(COUNTIF(MINIMUM_DAY_DATES[], Attendance!J1231) &gt; 0, VLOOKUP(Attendance!$G1231,MINIMUM_DAY_PERIOD_SCHEDULE[], 2,TRUE),
IF(COUNTIF(RALLY_DATES[], Attendance!J1231) &gt; 0, VLOOKUP(Attendance!$G1231,RALLY_PERIOD_SCHEDULE[], 2,TRUE),
IF(WEEKDAY(Attendance!$J1231) = 2,
       IF(COUNTIF(FINALS_WEEK_MONDAY_DATE[],Attendance!$J1231) &gt; 0, VLOOKUP(Attendance!$G1231,FINALS_WEEK_MONDAY_PERIOD_SCHEDULE[],2,TRUE),
       VLOOKUP(Attendance!$G1231,REGULAR_WEEK_SCHEDULE[],6,TRUE)),
IF(WEEKDAY($J1231) = 3,
       IF(COUNTIF(FINALS_WEEK_TUESDAY_DATE[],Attendance!$J1231) &gt; 0, VLOOKUP(Attendance!$G1231,FINALS_WEEK_TUESDAY_PERIOD_SCHEDULE[],2,TRUE),
       VLOOKUP(Attendance!$G1231,REGULAR_WEEK_SCHEDULE[[Tuesday]:[Period]],5,TRUE)),
IF(WEEKDAY(Attendance!$J1231) = 4,
        IF(COUNTIF(BLOCK_WEDNESDAY_DATES[],Attendance!$J1231) &gt; 0, VLOOKUP(Attendance!$G1231,BLOCK_WEDNESDAY_PERIOD_SCHEDULE[],2,TRUE),
        IF(COUNTIF(FINALS_WEEK_WEDNESDAY_DATE[],Attendance!$J1231) &gt; 0, VLOOKUP(Attendance!$G1231,FINALS_WEEK_WEDNESDAY_PERIOD_SCHEDULE[],2,TRUE),
       VLOOKUP(Attendance!$G1231,REGULAR_WEEK_SCHEDULE[[Wednesday]:[Period]],4,TRUE))),
IF(WEEKDAY($J1231) = 5,
       IF(COUNTIF(BLOCK_THURSDAY_DATES[],Attendance!$J1231) &gt; 0, VLOOKUP(Attendance!$G1231,BLOCK_THURSDAY_PERIOD_SCHEDULE[],2,TRUE),
       IF(COUNTIF(FINALS_WEEK_THURSDAY_DATE[],Attendance!$J1231) &gt; 0, VLOOKUP(Attendance!$G1231,FINALS_WEEK_THURSDAY_PERIOD_SCHEDULE[],2,TRUE),
       VLOOKUP(Attendance!$G1231,REGULAR_WEEK_SCHEDULE[[Thursday]:[Period]],3,TRUE))),
IF(WEEKDAY(Attendance!$J1231) = 6,
       IF(COUNTIF(FINALS_WEEK_FRIDAY_DATE[],Attendance!$J1231) &gt; 0, VLOOKUP(Attendance!$G1231,FINALS_WEEK_FRIDAY_PERIOD_SCHEDULE[],2,TRUE),
       VLOOKUP(Attendance!$G1231,REGULAR_WEEK_SCHEDULE[[Friday]:[Period]],2,TRUE))))))))))</f>
        <v/>
      </c>
      <c r="J1231" s="41" t="str">
        <f t="shared" ca="1" si="62"/>
        <v/>
      </c>
      <c r="K1231" s="41" t="str">
        <f>IF($A1231 &lt;&gt; "",VLOOKUP($A1231,'Student reference sheet'!$A$2:$V$2329, 7,FALSE), "")</f>
        <v/>
      </c>
      <c r="L1231" s="30" t="str">
        <f>IF($A1231 ="", "", VLOOKUP($A1231, 'Student reference sheet'!$A$2:$Z$2603,23,FALSE))</f>
        <v/>
      </c>
      <c r="M1231" s="30" t="str">
        <f>IF($A1231 ="", "", VLOOKUP($A1231, 'Student reference sheet'!$A$2:$Z$2603,24,FALSE))</f>
        <v/>
      </c>
      <c r="N1231" s="30" t="str">
        <f>IF($A1231 ="", "", VLOOKUP($A1231, 'Student reference sheet'!$A$2:$Z$2603,26,FALSE))</f>
        <v/>
      </c>
      <c r="O1231" s="30" t="str">
        <f>IF($A1231 ="", "", VLOOKUP($A1231, 'Student reference sheet'!$A$2:$Z$2603,25,FALSE))</f>
        <v/>
      </c>
      <c r="P1231" s="39" t="str">
        <f>IF($A1231 = "", "", IF(OR(VLOOKUP($A1231,'Student reference sheet'!$A$2:$V$2400,8,FALSE) = "R",  VLOOKUP($A1231,'Student reference sheet'!$A$2:$V$2400,8,FALSE) = "L"), "X", ""))</f>
        <v/>
      </c>
      <c r="Q1231" s="39" t="str">
        <f>IF($A1231 ="", "", VLOOKUP($A1231, 'Student reference sheet'!$A$2:$V$2603,22,FALSE))</f>
        <v/>
      </c>
      <c r="R1231" s="39" t="str">
        <f>IF($A1231 &lt;&gt; "",VLOOKUP($A1231,'Student reference sheet'!$A$2:$V$2329, 5,FALSE), "")</f>
        <v/>
      </c>
      <c r="S1231" s="39" t="str">
        <f>IF($A1231 &lt;&gt; "",VLOOKUP($A1231,'Student reference sheet'!$A$2:$V$2329, 6,FALSE), "")</f>
        <v/>
      </c>
      <c r="T1231" s="30" t="str">
        <f>IF($A1231 = "","",
IF(VLOOKUP($A1231,'Student reference sheet'!$A$2:$V$2329, 10,FALSE) = "Y", "Hispanic",
IF(VLOOKUP($A1231,'Student reference sheet'!$A$2:$V$2329,11,FALSE) &lt;&gt; "",
IF(VLOOKUP($A1231,'Student reference sheet'!$A$2:$V$2329,11,FALSE) = "UNK", "Unknown", VLOOKUP(VALUE(VLOOKUP($A1231,'Student reference sheet'!$A$2:$V$2329,11,FALSE)),'Ethnicity Reference'!$A$2:$B$22,2,FALSE)),
IF(VLOOKUP($A1231,'Student reference sheet'!$A$2:$V$2329,9,FALSE) &lt;&gt; "", VLOOKUP(VALUE(VLOOKUP($A1231,'Student reference sheet'!$A$2:$V$2329,9,FALSE)),'Ethnicity Reference'!$A$2:$B$22,2,FALSE),"Unknown"))))</f>
        <v/>
      </c>
      <c r="U1231" s="35"/>
    </row>
    <row r="1232" spans="1:21" ht="15.75">
      <c r="A1232" s="47"/>
      <c r="B1232" s="33"/>
      <c r="C1232" s="39" t="str">
        <f>IF($A1232 &lt;&gt; "",VLOOKUP($A1232,'Student reference sheet'!$A$2:$V$2329, 3,FALSE), "")</f>
        <v/>
      </c>
      <c r="D1232" s="39" t="str">
        <f>IF($A1232 &lt;&gt; "",VLOOKUP($A1232,'Student reference sheet'!$A$2:$V$2329, 2,FALSE), "")</f>
        <v/>
      </c>
      <c r="E1232" s="35"/>
      <c r="F1232" s="34"/>
      <c r="G1232" s="40" t="str">
        <f t="shared" ca="1" si="60"/>
        <v/>
      </c>
      <c r="H1232" s="40" t="str">
        <f t="shared" ca="1" si="61"/>
        <v/>
      </c>
      <c r="I1232" s="36" t="str">
        <f>IF($A1232 = "", "",
IF(COUNTIF(MINIMUM_DAY_DATES[], Attendance!J1232) &gt; 0, VLOOKUP(Attendance!$G1232,MINIMUM_DAY_PERIOD_SCHEDULE[], 2,TRUE),
IF(COUNTIF(RALLY_DATES[], Attendance!J1232) &gt; 0, VLOOKUP(Attendance!$G1232,RALLY_PERIOD_SCHEDULE[], 2,TRUE),
IF(WEEKDAY(Attendance!$J1232) = 2,
       IF(COUNTIF(FINALS_WEEK_MONDAY_DATE[],Attendance!$J1232) &gt; 0, VLOOKUP(Attendance!$G1232,FINALS_WEEK_MONDAY_PERIOD_SCHEDULE[],2,TRUE),
       VLOOKUP(Attendance!$G1232,REGULAR_WEEK_SCHEDULE[],6,TRUE)),
IF(WEEKDAY($J1232) = 3,
       IF(COUNTIF(FINALS_WEEK_TUESDAY_DATE[],Attendance!$J1232) &gt; 0, VLOOKUP(Attendance!$G1232,FINALS_WEEK_TUESDAY_PERIOD_SCHEDULE[],2,TRUE),
       VLOOKUP(Attendance!$G1232,REGULAR_WEEK_SCHEDULE[[Tuesday]:[Period]],5,TRUE)),
IF(WEEKDAY(Attendance!$J1232) = 4,
        IF(COUNTIF(BLOCK_WEDNESDAY_DATES[],Attendance!$J1232) &gt; 0, VLOOKUP(Attendance!$G1232,BLOCK_WEDNESDAY_PERIOD_SCHEDULE[],2,TRUE),
        IF(COUNTIF(FINALS_WEEK_WEDNESDAY_DATE[],Attendance!$J1232) &gt; 0, VLOOKUP(Attendance!$G1232,FINALS_WEEK_WEDNESDAY_PERIOD_SCHEDULE[],2,TRUE),
       VLOOKUP(Attendance!$G1232,REGULAR_WEEK_SCHEDULE[[Wednesday]:[Period]],4,TRUE))),
IF(WEEKDAY($J1232) = 5,
       IF(COUNTIF(BLOCK_THURSDAY_DATES[],Attendance!$J1232) &gt; 0, VLOOKUP(Attendance!$G1232,BLOCK_THURSDAY_PERIOD_SCHEDULE[],2,TRUE),
       IF(COUNTIF(FINALS_WEEK_THURSDAY_DATE[],Attendance!$J1232) &gt; 0, VLOOKUP(Attendance!$G1232,FINALS_WEEK_THURSDAY_PERIOD_SCHEDULE[],2,TRUE),
       VLOOKUP(Attendance!$G1232,REGULAR_WEEK_SCHEDULE[[Thursday]:[Period]],3,TRUE))),
IF(WEEKDAY(Attendance!$J1232) = 6,
       IF(COUNTIF(FINALS_WEEK_FRIDAY_DATE[],Attendance!$J1232) &gt; 0, VLOOKUP(Attendance!$G1232,FINALS_WEEK_FRIDAY_PERIOD_SCHEDULE[],2,TRUE),
       VLOOKUP(Attendance!$G1232,REGULAR_WEEK_SCHEDULE[[Friday]:[Period]],2,TRUE))))))))))</f>
        <v/>
      </c>
      <c r="J1232" s="41" t="str">
        <f t="shared" ca="1" si="62"/>
        <v/>
      </c>
      <c r="K1232" s="41" t="str">
        <f>IF($A1232 &lt;&gt; "",VLOOKUP($A1232,'Student reference sheet'!$A$2:$V$2329, 7,FALSE), "")</f>
        <v/>
      </c>
      <c r="L1232" s="30" t="str">
        <f>IF($A1232 ="", "", VLOOKUP($A1232, 'Student reference sheet'!$A$2:$Z$2603,23,FALSE))</f>
        <v/>
      </c>
      <c r="M1232" s="30" t="str">
        <f>IF($A1232 ="", "", VLOOKUP($A1232, 'Student reference sheet'!$A$2:$Z$2603,24,FALSE))</f>
        <v/>
      </c>
      <c r="N1232" s="30" t="str">
        <f>IF($A1232 ="", "", VLOOKUP($A1232, 'Student reference sheet'!$A$2:$Z$2603,26,FALSE))</f>
        <v/>
      </c>
      <c r="O1232" s="30" t="str">
        <f>IF($A1232 ="", "", VLOOKUP($A1232, 'Student reference sheet'!$A$2:$Z$2603,25,FALSE))</f>
        <v/>
      </c>
      <c r="P1232" s="39" t="str">
        <f>IF($A1232 = "", "", IF(OR(VLOOKUP($A1232,'Student reference sheet'!$A$2:$V$2400,8,FALSE) = "R",  VLOOKUP($A1232,'Student reference sheet'!$A$2:$V$2400,8,FALSE) = "L"), "X", ""))</f>
        <v/>
      </c>
      <c r="Q1232" s="39" t="str">
        <f>IF($A1232 ="", "", VLOOKUP($A1232, 'Student reference sheet'!$A$2:$V$2603,22,FALSE))</f>
        <v/>
      </c>
      <c r="R1232" s="39" t="str">
        <f>IF($A1232 &lt;&gt; "",VLOOKUP($A1232,'Student reference sheet'!$A$2:$V$2329, 5,FALSE), "")</f>
        <v/>
      </c>
      <c r="S1232" s="39" t="str">
        <f>IF($A1232 &lt;&gt; "",VLOOKUP($A1232,'Student reference sheet'!$A$2:$V$2329, 6,FALSE), "")</f>
        <v/>
      </c>
      <c r="T1232" s="30" t="str">
        <f>IF($A1232 = "","",
IF(VLOOKUP($A1232,'Student reference sheet'!$A$2:$V$2329, 10,FALSE) = "Y", "Hispanic",
IF(VLOOKUP($A1232,'Student reference sheet'!$A$2:$V$2329,11,FALSE) &lt;&gt; "",
IF(VLOOKUP($A1232,'Student reference sheet'!$A$2:$V$2329,11,FALSE) = "UNK", "Unknown", VLOOKUP(VALUE(VLOOKUP($A1232,'Student reference sheet'!$A$2:$V$2329,11,FALSE)),'Ethnicity Reference'!$A$2:$B$22,2,FALSE)),
IF(VLOOKUP($A1232,'Student reference sheet'!$A$2:$V$2329,9,FALSE) &lt;&gt; "", VLOOKUP(VALUE(VLOOKUP($A1232,'Student reference sheet'!$A$2:$V$2329,9,FALSE)),'Ethnicity Reference'!$A$2:$B$22,2,FALSE),"Unknown"))))</f>
        <v/>
      </c>
      <c r="U1232" s="35"/>
    </row>
    <row r="1233" spans="1:21" ht="15.75">
      <c r="A1233" s="47"/>
      <c r="B1233" s="33"/>
      <c r="C1233" s="39" t="str">
        <f>IF($A1233 &lt;&gt; "",VLOOKUP($A1233,'Student reference sheet'!$A$2:$V$2329, 3,FALSE), "")</f>
        <v/>
      </c>
      <c r="D1233" s="39" t="str">
        <f>IF($A1233 &lt;&gt; "",VLOOKUP($A1233,'Student reference sheet'!$A$2:$V$2329, 2,FALSE), "")</f>
        <v/>
      </c>
      <c r="E1233" s="35"/>
      <c r="F1233" s="34"/>
      <c r="G1233" s="40" t="str">
        <f t="shared" ca="1" si="60"/>
        <v/>
      </c>
      <c r="H1233" s="40" t="str">
        <f t="shared" ca="1" si="61"/>
        <v/>
      </c>
      <c r="I1233" s="36" t="str">
        <f>IF($A1233 = "", "",
IF(COUNTIF(MINIMUM_DAY_DATES[], Attendance!J1233) &gt; 0, VLOOKUP(Attendance!$G1233,MINIMUM_DAY_PERIOD_SCHEDULE[], 2,TRUE),
IF(COUNTIF(RALLY_DATES[], Attendance!J1233) &gt; 0, VLOOKUP(Attendance!$G1233,RALLY_PERIOD_SCHEDULE[], 2,TRUE),
IF(WEEKDAY(Attendance!$J1233) = 2,
       IF(COUNTIF(FINALS_WEEK_MONDAY_DATE[],Attendance!$J1233) &gt; 0, VLOOKUP(Attendance!$G1233,FINALS_WEEK_MONDAY_PERIOD_SCHEDULE[],2,TRUE),
       VLOOKUP(Attendance!$G1233,REGULAR_WEEK_SCHEDULE[],6,TRUE)),
IF(WEEKDAY($J1233) = 3,
       IF(COUNTIF(FINALS_WEEK_TUESDAY_DATE[],Attendance!$J1233) &gt; 0, VLOOKUP(Attendance!$G1233,FINALS_WEEK_TUESDAY_PERIOD_SCHEDULE[],2,TRUE),
       VLOOKUP(Attendance!$G1233,REGULAR_WEEK_SCHEDULE[[Tuesday]:[Period]],5,TRUE)),
IF(WEEKDAY(Attendance!$J1233) = 4,
        IF(COUNTIF(BLOCK_WEDNESDAY_DATES[],Attendance!$J1233) &gt; 0, VLOOKUP(Attendance!$G1233,BLOCK_WEDNESDAY_PERIOD_SCHEDULE[],2,TRUE),
        IF(COUNTIF(FINALS_WEEK_WEDNESDAY_DATE[],Attendance!$J1233) &gt; 0, VLOOKUP(Attendance!$G1233,FINALS_WEEK_WEDNESDAY_PERIOD_SCHEDULE[],2,TRUE),
       VLOOKUP(Attendance!$G1233,REGULAR_WEEK_SCHEDULE[[Wednesday]:[Period]],4,TRUE))),
IF(WEEKDAY($J1233) = 5,
       IF(COUNTIF(BLOCK_THURSDAY_DATES[],Attendance!$J1233) &gt; 0, VLOOKUP(Attendance!$G1233,BLOCK_THURSDAY_PERIOD_SCHEDULE[],2,TRUE),
       IF(COUNTIF(FINALS_WEEK_THURSDAY_DATE[],Attendance!$J1233) &gt; 0, VLOOKUP(Attendance!$G1233,FINALS_WEEK_THURSDAY_PERIOD_SCHEDULE[],2,TRUE),
       VLOOKUP(Attendance!$G1233,REGULAR_WEEK_SCHEDULE[[Thursday]:[Period]],3,TRUE))),
IF(WEEKDAY(Attendance!$J1233) = 6,
       IF(COUNTIF(FINALS_WEEK_FRIDAY_DATE[],Attendance!$J1233) &gt; 0, VLOOKUP(Attendance!$G1233,FINALS_WEEK_FRIDAY_PERIOD_SCHEDULE[],2,TRUE),
       VLOOKUP(Attendance!$G1233,REGULAR_WEEK_SCHEDULE[[Friday]:[Period]],2,TRUE))))))))))</f>
        <v/>
      </c>
      <c r="J1233" s="41" t="str">
        <f t="shared" ca="1" si="62"/>
        <v/>
      </c>
      <c r="K1233" s="41" t="str">
        <f>IF($A1233 &lt;&gt; "",VLOOKUP($A1233,'Student reference sheet'!$A$2:$V$2329, 7,FALSE), "")</f>
        <v/>
      </c>
      <c r="L1233" s="30" t="str">
        <f>IF($A1233 ="", "", VLOOKUP($A1233, 'Student reference sheet'!$A$2:$Z$2603,23,FALSE))</f>
        <v/>
      </c>
      <c r="M1233" s="30" t="str">
        <f>IF($A1233 ="", "", VLOOKUP($A1233, 'Student reference sheet'!$A$2:$Z$2603,24,FALSE))</f>
        <v/>
      </c>
      <c r="N1233" s="30" t="str">
        <f>IF($A1233 ="", "", VLOOKUP($A1233, 'Student reference sheet'!$A$2:$Z$2603,26,FALSE))</f>
        <v/>
      </c>
      <c r="O1233" s="30" t="str">
        <f>IF($A1233 ="", "", VLOOKUP($A1233, 'Student reference sheet'!$A$2:$Z$2603,25,FALSE))</f>
        <v/>
      </c>
      <c r="P1233" s="39" t="str">
        <f>IF($A1233 = "", "", IF(OR(VLOOKUP($A1233,'Student reference sheet'!$A$2:$V$2400,8,FALSE) = "R",  VLOOKUP($A1233,'Student reference sheet'!$A$2:$V$2400,8,FALSE) = "L"), "X", ""))</f>
        <v/>
      </c>
      <c r="Q1233" s="39" t="str">
        <f>IF($A1233 ="", "", VLOOKUP($A1233, 'Student reference sheet'!$A$2:$V$2603,22,FALSE))</f>
        <v/>
      </c>
      <c r="R1233" s="39" t="str">
        <f>IF($A1233 &lt;&gt; "",VLOOKUP($A1233,'Student reference sheet'!$A$2:$V$2329, 5,FALSE), "")</f>
        <v/>
      </c>
      <c r="S1233" s="39" t="str">
        <f>IF($A1233 &lt;&gt; "",VLOOKUP($A1233,'Student reference sheet'!$A$2:$V$2329, 6,FALSE), "")</f>
        <v/>
      </c>
      <c r="T1233" s="30" t="str">
        <f>IF($A1233 = "","",
IF(VLOOKUP($A1233,'Student reference sheet'!$A$2:$V$2329, 10,FALSE) = "Y", "Hispanic",
IF(VLOOKUP($A1233,'Student reference sheet'!$A$2:$V$2329,11,FALSE) &lt;&gt; "",
IF(VLOOKUP($A1233,'Student reference sheet'!$A$2:$V$2329,11,FALSE) = "UNK", "Unknown", VLOOKUP(VALUE(VLOOKUP($A1233,'Student reference sheet'!$A$2:$V$2329,11,FALSE)),'Ethnicity Reference'!$A$2:$B$22,2,FALSE)),
IF(VLOOKUP($A1233,'Student reference sheet'!$A$2:$V$2329,9,FALSE) &lt;&gt; "", VLOOKUP(VALUE(VLOOKUP($A1233,'Student reference sheet'!$A$2:$V$2329,9,FALSE)),'Ethnicity Reference'!$A$2:$B$22,2,FALSE),"Unknown"))))</f>
        <v/>
      </c>
      <c r="U1233" s="35"/>
    </row>
    <row r="1234" spans="1:21" ht="15.75">
      <c r="A1234" s="47"/>
      <c r="B1234" s="33"/>
      <c r="C1234" s="39" t="str">
        <f>IF($A1234 &lt;&gt; "",VLOOKUP($A1234,'Student reference sheet'!$A$2:$V$2329, 3,FALSE), "")</f>
        <v/>
      </c>
      <c r="D1234" s="39" t="str">
        <f>IF($A1234 &lt;&gt; "",VLOOKUP($A1234,'Student reference sheet'!$A$2:$V$2329, 2,FALSE), "")</f>
        <v/>
      </c>
      <c r="E1234" s="35"/>
      <c r="F1234" s="34"/>
      <c r="G1234" s="40" t="str">
        <f t="shared" ca="1" si="60"/>
        <v/>
      </c>
      <c r="H1234" s="40" t="str">
        <f t="shared" ca="1" si="61"/>
        <v/>
      </c>
      <c r="I1234" s="36" t="str">
        <f>IF($A1234 = "", "",
IF(COUNTIF(MINIMUM_DAY_DATES[], Attendance!J1234) &gt; 0, VLOOKUP(Attendance!$G1234,MINIMUM_DAY_PERIOD_SCHEDULE[], 2,TRUE),
IF(COUNTIF(RALLY_DATES[], Attendance!J1234) &gt; 0, VLOOKUP(Attendance!$G1234,RALLY_PERIOD_SCHEDULE[], 2,TRUE),
IF(WEEKDAY(Attendance!$J1234) = 2,
       IF(COUNTIF(FINALS_WEEK_MONDAY_DATE[],Attendance!$J1234) &gt; 0, VLOOKUP(Attendance!$G1234,FINALS_WEEK_MONDAY_PERIOD_SCHEDULE[],2,TRUE),
       VLOOKUP(Attendance!$G1234,REGULAR_WEEK_SCHEDULE[],6,TRUE)),
IF(WEEKDAY($J1234) = 3,
       IF(COUNTIF(FINALS_WEEK_TUESDAY_DATE[],Attendance!$J1234) &gt; 0, VLOOKUP(Attendance!$G1234,FINALS_WEEK_TUESDAY_PERIOD_SCHEDULE[],2,TRUE),
       VLOOKUP(Attendance!$G1234,REGULAR_WEEK_SCHEDULE[[Tuesday]:[Period]],5,TRUE)),
IF(WEEKDAY(Attendance!$J1234) = 4,
        IF(COUNTIF(BLOCK_WEDNESDAY_DATES[],Attendance!$J1234) &gt; 0, VLOOKUP(Attendance!$G1234,BLOCK_WEDNESDAY_PERIOD_SCHEDULE[],2,TRUE),
        IF(COUNTIF(FINALS_WEEK_WEDNESDAY_DATE[],Attendance!$J1234) &gt; 0, VLOOKUP(Attendance!$G1234,FINALS_WEEK_WEDNESDAY_PERIOD_SCHEDULE[],2,TRUE),
       VLOOKUP(Attendance!$G1234,REGULAR_WEEK_SCHEDULE[[Wednesday]:[Period]],4,TRUE))),
IF(WEEKDAY($J1234) = 5,
       IF(COUNTIF(BLOCK_THURSDAY_DATES[],Attendance!$J1234) &gt; 0, VLOOKUP(Attendance!$G1234,BLOCK_THURSDAY_PERIOD_SCHEDULE[],2,TRUE),
       IF(COUNTIF(FINALS_WEEK_THURSDAY_DATE[],Attendance!$J1234) &gt; 0, VLOOKUP(Attendance!$G1234,FINALS_WEEK_THURSDAY_PERIOD_SCHEDULE[],2,TRUE),
       VLOOKUP(Attendance!$G1234,REGULAR_WEEK_SCHEDULE[[Thursday]:[Period]],3,TRUE))),
IF(WEEKDAY(Attendance!$J1234) = 6,
       IF(COUNTIF(FINALS_WEEK_FRIDAY_DATE[],Attendance!$J1234) &gt; 0, VLOOKUP(Attendance!$G1234,FINALS_WEEK_FRIDAY_PERIOD_SCHEDULE[],2,TRUE),
       VLOOKUP(Attendance!$G1234,REGULAR_WEEK_SCHEDULE[[Friday]:[Period]],2,TRUE))))))))))</f>
        <v/>
      </c>
      <c r="J1234" s="41" t="str">
        <f t="shared" ca="1" si="62"/>
        <v/>
      </c>
      <c r="K1234" s="41" t="str">
        <f>IF($A1234 &lt;&gt; "",VLOOKUP($A1234,'Student reference sheet'!$A$2:$V$2329, 7,FALSE), "")</f>
        <v/>
      </c>
      <c r="L1234" s="30" t="str">
        <f>IF($A1234 ="", "", VLOOKUP($A1234, 'Student reference sheet'!$A$2:$Z$2603,23,FALSE))</f>
        <v/>
      </c>
      <c r="M1234" s="30" t="str">
        <f>IF($A1234 ="", "", VLOOKUP($A1234, 'Student reference sheet'!$A$2:$Z$2603,24,FALSE))</f>
        <v/>
      </c>
      <c r="N1234" s="30" t="str">
        <f>IF($A1234 ="", "", VLOOKUP($A1234, 'Student reference sheet'!$A$2:$Z$2603,26,FALSE))</f>
        <v/>
      </c>
      <c r="O1234" s="30" t="str">
        <f>IF($A1234 ="", "", VLOOKUP($A1234, 'Student reference sheet'!$A$2:$Z$2603,25,FALSE))</f>
        <v/>
      </c>
      <c r="P1234" s="39" t="str">
        <f>IF($A1234 = "", "", IF(OR(VLOOKUP($A1234,'Student reference sheet'!$A$2:$V$2400,8,FALSE) = "R",  VLOOKUP($A1234,'Student reference sheet'!$A$2:$V$2400,8,FALSE) = "L"), "X", ""))</f>
        <v/>
      </c>
      <c r="Q1234" s="39" t="str">
        <f>IF($A1234 ="", "", VLOOKUP($A1234, 'Student reference sheet'!$A$2:$V$2603,22,FALSE))</f>
        <v/>
      </c>
      <c r="R1234" s="39" t="str">
        <f>IF($A1234 &lt;&gt; "",VLOOKUP($A1234,'Student reference sheet'!$A$2:$V$2329, 5,FALSE), "")</f>
        <v/>
      </c>
      <c r="S1234" s="39" t="str">
        <f>IF($A1234 &lt;&gt; "",VLOOKUP($A1234,'Student reference sheet'!$A$2:$V$2329, 6,FALSE), "")</f>
        <v/>
      </c>
      <c r="T1234" s="30" t="str">
        <f>IF($A1234 = "","",
IF(VLOOKUP($A1234,'Student reference sheet'!$A$2:$V$2329, 10,FALSE) = "Y", "Hispanic",
IF(VLOOKUP($A1234,'Student reference sheet'!$A$2:$V$2329,11,FALSE) &lt;&gt; "",
IF(VLOOKUP($A1234,'Student reference sheet'!$A$2:$V$2329,11,FALSE) = "UNK", "Unknown", VLOOKUP(VALUE(VLOOKUP($A1234,'Student reference sheet'!$A$2:$V$2329,11,FALSE)),'Ethnicity Reference'!$A$2:$B$22,2,FALSE)),
IF(VLOOKUP($A1234,'Student reference sheet'!$A$2:$V$2329,9,FALSE) &lt;&gt; "", VLOOKUP(VALUE(VLOOKUP($A1234,'Student reference sheet'!$A$2:$V$2329,9,FALSE)),'Ethnicity Reference'!$A$2:$B$22,2,FALSE),"Unknown"))))</f>
        <v/>
      </c>
      <c r="U1234" s="35"/>
    </row>
    <row r="1235" spans="1:21" ht="15.75">
      <c r="A1235" s="47"/>
      <c r="B1235" s="33"/>
      <c r="C1235" s="39" t="str">
        <f>IF($A1235 &lt;&gt; "",VLOOKUP($A1235,'Student reference sheet'!$A$2:$V$2329, 3,FALSE), "")</f>
        <v/>
      </c>
      <c r="D1235" s="39" t="str">
        <f>IF($A1235 &lt;&gt; "",VLOOKUP($A1235,'Student reference sheet'!$A$2:$V$2329, 2,FALSE), "")</f>
        <v/>
      </c>
      <c r="E1235" s="35"/>
      <c r="F1235" s="34"/>
      <c r="G1235" s="40" t="str">
        <f t="shared" ca="1" si="60"/>
        <v/>
      </c>
      <c r="H1235" s="40" t="str">
        <f t="shared" ca="1" si="61"/>
        <v/>
      </c>
      <c r="I1235" s="36" t="str">
        <f>IF($A1235 = "", "",
IF(COUNTIF(MINIMUM_DAY_DATES[], Attendance!J1235) &gt; 0, VLOOKUP(Attendance!$G1235,MINIMUM_DAY_PERIOD_SCHEDULE[], 2,TRUE),
IF(COUNTIF(RALLY_DATES[], Attendance!J1235) &gt; 0, VLOOKUP(Attendance!$G1235,RALLY_PERIOD_SCHEDULE[], 2,TRUE),
IF(WEEKDAY(Attendance!$J1235) = 2,
       IF(COUNTIF(FINALS_WEEK_MONDAY_DATE[],Attendance!$J1235) &gt; 0, VLOOKUP(Attendance!$G1235,FINALS_WEEK_MONDAY_PERIOD_SCHEDULE[],2,TRUE),
       VLOOKUP(Attendance!$G1235,REGULAR_WEEK_SCHEDULE[],6,TRUE)),
IF(WEEKDAY($J1235) = 3,
       IF(COUNTIF(FINALS_WEEK_TUESDAY_DATE[],Attendance!$J1235) &gt; 0, VLOOKUP(Attendance!$G1235,FINALS_WEEK_TUESDAY_PERIOD_SCHEDULE[],2,TRUE),
       VLOOKUP(Attendance!$G1235,REGULAR_WEEK_SCHEDULE[[Tuesday]:[Period]],5,TRUE)),
IF(WEEKDAY(Attendance!$J1235) = 4,
        IF(COUNTIF(BLOCK_WEDNESDAY_DATES[],Attendance!$J1235) &gt; 0, VLOOKUP(Attendance!$G1235,BLOCK_WEDNESDAY_PERIOD_SCHEDULE[],2,TRUE),
        IF(COUNTIF(FINALS_WEEK_WEDNESDAY_DATE[],Attendance!$J1235) &gt; 0, VLOOKUP(Attendance!$G1235,FINALS_WEEK_WEDNESDAY_PERIOD_SCHEDULE[],2,TRUE),
       VLOOKUP(Attendance!$G1235,REGULAR_WEEK_SCHEDULE[[Wednesday]:[Period]],4,TRUE))),
IF(WEEKDAY($J1235) = 5,
       IF(COUNTIF(BLOCK_THURSDAY_DATES[],Attendance!$J1235) &gt; 0, VLOOKUP(Attendance!$G1235,BLOCK_THURSDAY_PERIOD_SCHEDULE[],2,TRUE),
       IF(COUNTIF(FINALS_WEEK_THURSDAY_DATE[],Attendance!$J1235) &gt; 0, VLOOKUP(Attendance!$G1235,FINALS_WEEK_THURSDAY_PERIOD_SCHEDULE[],2,TRUE),
       VLOOKUP(Attendance!$G1235,REGULAR_WEEK_SCHEDULE[[Thursday]:[Period]],3,TRUE))),
IF(WEEKDAY(Attendance!$J1235) = 6,
       IF(COUNTIF(FINALS_WEEK_FRIDAY_DATE[],Attendance!$J1235) &gt; 0, VLOOKUP(Attendance!$G1235,FINALS_WEEK_FRIDAY_PERIOD_SCHEDULE[],2,TRUE),
       VLOOKUP(Attendance!$G1235,REGULAR_WEEK_SCHEDULE[[Friday]:[Period]],2,TRUE))))))))))</f>
        <v/>
      </c>
      <c r="J1235" s="41" t="str">
        <f t="shared" ca="1" si="62"/>
        <v/>
      </c>
      <c r="K1235" s="41" t="str">
        <f>IF($A1235 &lt;&gt; "",VLOOKUP($A1235,'Student reference sheet'!$A$2:$V$2329, 7,FALSE), "")</f>
        <v/>
      </c>
      <c r="L1235" s="30" t="str">
        <f>IF($A1235 ="", "", VLOOKUP($A1235, 'Student reference sheet'!$A$2:$Z$2603,23,FALSE))</f>
        <v/>
      </c>
      <c r="M1235" s="30" t="str">
        <f>IF($A1235 ="", "", VLOOKUP($A1235, 'Student reference sheet'!$A$2:$Z$2603,24,FALSE))</f>
        <v/>
      </c>
      <c r="N1235" s="30" t="str">
        <f>IF($A1235 ="", "", VLOOKUP($A1235, 'Student reference sheet'!$A$2:$Z$2603,26,FALSE))</f>
        <v/>
      </c>
      <c r="O1235" s="30" t="str">
        <f>IF($A1235 ="", "", VLOOKUP($A1235, 'Student reference sheet'!$A$2:$Z$2603,25,FALSE))</f>
        <v/>
      </c>
      <c r="P1235" s="39" t="str">
        <f>IF($A1235 = "", "", IF(OR(VLOOKUP($A1235,'Student reference sheet'!$A$2:$V$2400,8,FALSE) = "R",  VLOOKUP($A1235,'Student reference sheet'!$A$2:$V$2400,8,FALSE) = "L"), "X", ""))</f>
        <v/>
      </c>
      <c r="Q1235" s="39" t="str">
        <f>IF($A1235 ="", "", VLOOKUP($A1235, 'Student reference sheet'!$A$2:$V$2603,22,FALSE))</f>
        <v/>
      </c>
      <c r="R1235" s="39" t="str">
        <f>IF($A1235 &lt;&gt; "",VLOOKUP($A1235,'Student reference sheet'!$A$2:$V$2329, 5,FALSE), "")</f>
        <v/>
      </c>
      <c r="S1235" s="39" t="str">
        <f>IF($A1235 &lt;&gt; "",VLOOKUP($A1235,'Student reference sheet'!$A$2:$V$2329, 6,FALSE), "")</f>
        <v/>
      </c>
      <c r="T1235" s="30" t="str">
        <f>IF($A1235 = "","",
IF(VLOOKUP($A1235,'Student reference sheet'!$A$2:$V$2329, 10,FALSE) = "Y", "Hispanic",
IF(VLOOKUP($A1235,'Student reference sheet'!$A$2:$V$2329,11,FALSE) &lt;&gt; "",
IF(VLOOKUP($A1235,'Student reference sheet'!$A$2:$V$2329,11,FALSE) = "UNK", "Unknown", VLOOKUP(VALUE(VLOOKUP($A1235,'Student reference sheet'!$A$2:$V$2329,11,FALSE)),'Ethnicity Reference'!$A$2:$B$22,2,FALSE)),
IF(VLOOKUP($A1235,'Student reference sheet'!$A$2:$V$2329,9,FALSE) &lt;&gt; "", VLOOKUP(VALUE(VLOOKUP($A1235,'Student reference sheet'!$A$2:$V$2329,9,FALSE)),'Ethnicity Reference'!$A$2:$B$22,2,FALSE),"Unknown"))))</f>
        <v/>
      </c>
      <c r="U1235" s="35"/>
    </row>
    <row r="1236" spans="1:21" ht="15.75">
      <c r="A1236" s="47"/>
      <c r="B1236" s="33"/>
      <c r="C1236" s="39" t="str">
        <f>IF($A1236 &lt;&gt; "",VLOOKUP($A1236,'Student reference sheet'!$A$2:$V$2329, 3,FALSE), "")</f>
        <v/>
      </c>
      <c r="D1236" s="39" t="str">
        <f>IF($A1236 &lt;&gt; "",VLOOKUP($A1236,'Student reference sheet'!$A$2:$V$2329, 2,FALSE), "")</f>
        <v/>
      </c>
      <c r="E1236" s="35"/>
      <c r="F1236" s="34"/>
      <c r="G1236" s="40" t="str">
        <f t="shared" ca="1" si="60"/>
        <v/>
      </c>
      <c r="H1236" s="40" t="str">
        <f t="shared" ca="1" si="61"/>
        <v/>
      </c>
      <c r="I1236" s="36" t="str">
        <f>IF($A1236 = "", "",
IF(COUNTIF(MINIMUM_DAY_DATES[], Attendance!J1236) &gt; 0, VLOOKUP(Attendance!$G1236,MINIMUM_DAY_PERIOD_SCHEDULE[], 2,TRUE),
IF(COUNTIF(RALLY_DATES[], Attendance!J1236) &gt; 0, VLOOKUP(Attendance!$G1236,RALLY_PERIOD_SCHEDULE[], 2,TRUE),
IF(WEEKDAY(Attendance!$J1236) = 2,
       IF(COUNTIF(FINALS_WEEK_MONDAY_DATE[],Attendance!$J1236) &gt; 0, VLOOKUP(Attendance!$G1236,FINALS_WEEK_MONDAY_PERIOD_SCHEDULE[],2,TRUE),
       VLOOKUP(Attendance!$G1236,REGULAR_WEEK_SCHEDULE[],6,TRUE)),
IF(WEEKDAY($J1236) = 3,
       IF(COUNTIF(FINALS_WEEK_TUESDAY_DATE[],Attendance!$J1236) &gt; 0, VLOOKUP(Attendance!$G1236,FINALS_WEEK_TUESDAY_PERIOD_SCHEDULE[],2,TRUE),
       VLOOKUP(Attendance!$G1236,REGULAR_WEEK_SCHEDULE[[Tuesday]:[Period]],5,TRUE)),
IF(WEEKDAY(Attendance!$J1236) = 4,
        IF(COUNTIF(BLOCK_WEDNESDAY_DATES[],Attendance!$J1236) &gt; 0, VLOOKUP(Attendance!$G1236,BLOCK_WEDNESDAY_PERIOD_SCHEDULE[],2,TRUE),
        IF(COUNTIF(FINALS_WEEK_WEDNESDAY_DATE[],Attendance!$J1236) &gt; 0, VLOOKUP(Attendance!$G1236,FINALS_WEEK_WEDNESDAY_PERIOD_SCHEDULE[],2,TRUE),
       VLOOKUP(Attendance!$G1236,REGULAR_WEEK_SCHEDULE[[Wednesday]:[Period]],4,TRUE))),
IF(WEEKDAY($J1236) = 5,
       IF(COUNTIF(BLOCK_THURSDAY_DATES[],Attendance!$J1236) &gt; 0, VLOOKUP(Attendance!$G1236,BLOCK_THURSDAY_PERIOD_SCHEDULE[],2,TRUE),
       IF(COUNTIF(FINALS_WEEK_THURSDAY_DATE[],Attendance!$J1236) &gt; 0, VLOOKUP(Attendance!$G1236,FINALS_WEEK_THURSDAY_PERIOD_SCHEDULE[],2,TRUE),
       VLOOKUP(Attendance!$G1236,REGULAR_WEEK_SCHEDULE[[Thursday]:[Period]],3,TRUE))),
IF(WEEKDAY(Attendance!$J1236) = 6,
       IF(COUNTIF(FINALS_WEEK_FRIDAY_DATE[],Attendance!$J1236) &gt; 0, VLOOKUP(Attendance!$G1236,FINALS_WEEK_FRIDAY_PERIOD_SCHEDULE[],2,TRUE),
       VLOOKUP(Attendance!$G1236,REGULAR_WEEK_SCHEDULE[[Friday]:[Period]],2,TRUE))))))))))</f>
        <v/>
      </c>
      <c r="J1236" s="41" t="str">
        <f t="shared" ca="1" si="62"/>
        <v/>
      </c>
      <c r="K1236" s="41" t="str">
        <f>IF($A1236 &lt;&gt; "",VLOOKUP($A1236,'Student reference sheet'!$A$2:$V$2329, 7,FALSE), "")</f>
        <v/>
      </c>
      <c r="L1236" s="30" t="str">
        <f>IF($A1236 ="", "", VLOOKUP($A1236, 'Student reference sheet'!$A$2:$Z$2603,23,FALSE))</f>
        <v/>
      </c>
      <c r="M1236" s="30" t="str">
        <f>IF($A1236 ="", "", VLOOKUP($A1236, 'Student reference sheet'!$A$2:$Z$2603,24,FALSE))</f>
        <v/>
      </c>
      <c r="N1236" s="30" t="str">
        <f>IF($A1236 ="", "", VLOOKUP($A1236, 'Student reference sheet'!$A$2:$Z$2603,26,FALSE))</f>
        <v/>
      </c>
      <c r="O1236" s="30" t="str">
        <f>IF($A1236 ="", "", VLOOKUP($A1236, 'Student reference sheet'!$A$2:$Z$2603,25,FALSE))</f>
        <v/>
      </c>
      <c r="P1236" s="39" t="str">
        <f>IF($A1236 = "", "", IF(OR(VLOOKUP($A1236,'Student reference sheet'!$A$2:$V$2400,8,FALSE) = "R",  VLOOKUP($A1236,'Student reference sheet'!$A$2:$V$2400,8,FALSE) = "L"), "X", ""))</f>
        <v/>
      </c>
      <c r="Q1236" s="39" t="str">
        <f>IF($A1236 ="", "", VLOOKUP($A1236, 'Student reference sheet'!$A$2:$V$2603,22,FALSE))</f>
        <v/>
      </c>
      <c r="R1236" s="39" t="str">
        <f>IF($A1236 &lt;&gt; "",VLOOKUP($A1236,'Student reference sheet'!$A$2:$V$2329, 5,FALSE), "")</f>
        <v/>
      </c>
      <c r="S1236" s="39" t="str">
        <f>IF($A1236 &lt;&gt; "",VLOOKUP($A1236,'Student reference sheet'!$A$2:$V$2329, 6,FALSE), "")</f>
        <v/>
      </c>
      <c r="T1236" s="30" t="str">
        <f>IF($A1236 = "","",
IF(VLOOKUP($A1236,'Student reference sheet'!$A$2:$V$2329, 10,FALSE) = "Y", "Hispanic",
IF(VLOOKUP($A1236,'Student reference sheet'!$A$2:$V$2329,11,FALSE) &lt;&gt; "",
IF(VLOOKUP($A1236,'Student reference sheet'!$A$2:$V$2329,11,FALSE) = "UNK", "Unknown", VLOOKUP(VALUE(VLOOKUP($A1236,'Student reference sheet'!$A$2:$V$2329,11,FALSE)),'Ethnicity Reference'!$A$2:$B$22,2,FALSE)),
IF(VLOOKUP($A1236,'Student reference sheet'!$A$2:$V$2329,9,FALSE) &lt;&gt; "", VLOOKUP(VALUE(VLOOKUP($A1236,'Student reference sheet'!$A$2:$V$2329,9,FALSE)),'Ethnicity Reference'!$A$2:$B$22,2,FALSE),"Unknown"))))</f>
        <v/>
      </c>
      <c r="U1236" s="35"/>
    </row>
    <row r="1237" spans="1:21" ht="15.75">
      <c r="A1237" s="47"/>
      <c r="B1237" s="33"/>
      <c r="C1237" s="39" t="str">
        <f>IF($A1237 &lt;&gt; "",VLOOKUP($A1237,'Student reference sheet'!$A$2:$V$2329, 3,FALSE), "")</f>
        <v/>
      </c>
      <c r="D1237" s="39" t="str">
        <f>IF($A1237 &lt;&gt; "",VLOOKUP($A1237,'Student reference sheet'!$A$2:$V$2329, 2,FALSE), "")</f>
        <v/>
      </c>
      <c r="E1237" s="35"/>
      <c r="F1237" s="34"/>
      <c r="G1237" s="40" t="str">
        <f t="shared" ca="1" si="60"/>
        <v/>
      </c>
      <c r="H1237" s="40" t="str">
        <f t="shared" ca="1" si="61"/>
        <v/>
      </c>
      <c r="I1237" s="36" t="str">
        <f>IF($A1237 = "", "",
IF(COUNTIF(MINIMUM_DAY_DATES[], Attendance!J1237) &gt; 0, VLOOKUP(Attendance!$G1237,MINIMUM_DAY_PERIOD_SCHEDULE[], 2,TRUE),
IF(COUNTIF(RALLY_DATES[], Attendance!J1237) &gt; 0, VLOOKUP(Attendance!$G1237,RALLY_PERIOD_SCHEDULE[], 2,TRUE),
IF(WEEKDAY(Attendance!$J1237) = 2,
       IF(COUNTIF(FINALS_WEEK_MONDAY_DATE[],Attendance!$J1237) &gt; 0, VLOOKUP(Attendance!$G1237,FINALS_WEEK_MONDAY_PERIOD_SCHEDULE[],2,TRUE),
       VLOOKUP(Attendance!$G1237,REGULAR_WEEK_SCHEDULE[],6,TRUE)),
IF(WEEKDAY($J1237) = 3,
       IF(COUNTIF(FINALS_WEEK_TUESDAY_DATE[],Attendance!$J1237) &gt; 0, VLOOKUP(Attendance!$G1237,FINALS_WEEK_TUESDAY_PERIOD_SCHEDULE[],2,TRUE),
       VLOOKUP(Attendance!$G1237,REGULAR_WEEK_SCHEDULE[[Tuesday]:[Period]],5,TRUE)),
IF(WEEKDAY(Attendance!$J1237) = 4,
        IF(COUNTIF(BLOCK_WEDNESDAY_DATES[],Attendance!$J1237) &gt; 0, VLOOKUP(Attendance!$G1237,BLOCK_WEDNESDAY_PERIOD_SCHEDULE[],2,TRUE),
        IF(COUNTIF(FINALS_WEEK_WEDNESDAY_DATE[],Attendance!$J1237) &gt; 0, VLOOKUP(Attendance!$G1237,FINALS_WEEK_WEDNESDAY_PERIOD_SCHEDULE[],2,TRUE),
       VLOOKUP(Attendance!$G1237,REGULAR_WEEK_SCHEDULE[[Wednesday]:[Period]],4,TRUE))),
IF(WEEKDAY($J1237) = 5,
       IF(COUNTIF(BLOCK_THURSDAY_DATES[],Attendance!$J1237) &gt; 0, VLOOKUP(Attendance!$G1237,BLOCK_THURSDAY_PERIOD_SCHEDULE[],2,TRUE),
       IF(COUNTIF(FINALS_WEEK_THURSDAY_DATE[],Attendance!$J1237) &gt; 0, VLOOKUP(Attendance!$G1237,FINALS_WEEK_THURSDAY_PERIOD_SCHEDULE[],2,TRUE),
       VLOOKUP(Attendance!$G1237,REGULAR_WEEK_SCHEDULE[[Thursday]:[Period]],3,TRUE))),
IF(WEEKDAY(Attendance!$J1237) = 6,
       IF(COUNTIF(FINALS_WEEK_FRIDAY_DATE[],Attendance!$J1237) &gt; 0, VLOOKUP(Attendance!$G1237,FINALS_WEEK_FRIDAY_PERIOD_SCHEDULE[],2,TRUE),
       VLOOKUP(Attendance!$G1237,REGULAR_WEEK_SCHEDULE[[Friday]:[Period]],2,TRUE))))))))))</f>
        <v/>
      </c>
      <c r="J1237" s="41" t="str">
        <f t="shared" ca="1" si="62"/>
        <v/>
      </c>
      <c r="K1237" s="41" t="str">
        <f>IF($A1237 &lt;&gt; "",VLOOKUP($A1237,'Student reference sheet'!$A$2:$V$2329, 7,FALSE), "")</f>
        <v/>
      </c>
      <c r="L1237" s="30" t="str">
        <f>IF($A1237 ="", "", VLOOKUP($A1237, 'Student reference sheet'!$A$2:$Z$2603,23,FALSE))</f>
        <v/>
      </c>
      <c r="M1237" s="30" t="str">
        <f>IF($A1237 ="", "", VLOOKUP($A1237, 'Student reference sheet'!$A$2:$Z$2603,24,FALSE))</f>
        <v/>
      </c>
      <c r="N1237" s="30" t="str">
        <f>IF($A1237 ="", "", VLOOKUP($A1237, 'Student reference sheet'!$A$2:$Z$2603,26,FALSE))</f>
        <v/>
      </c>
      <c r="O1237" s="30" t="str">
        <f>IF($A1237 ="", "", VLOOKUP($A1237, 'Student reference sheet'!$A$2:$Z$2603,25,FALSE))</f>
        <v/>
      </c>
      <c r="P1237" s="39" t="str">
        <f>IF($A1237 = "", "", IF(OR(VLOOKUP($A1237,'Student reference sheet'!$A$2:$V$2400,8,FALSE) = "R",  VLOOKUP($A1237,'Student reference sheet'!$A$2:$V$2400,8,FALSE) = "L"), "X", ""))</f>
        <v/>
      </c>
      <c r="Q1237" s="39" t="str">
        <f>IF($A1237 ="", "", VLOOKUP($A1237, 'Student reference sheet'!$A$2:$V$2603,22,FALSE))</f>
        <v/>
      </c>
      <c r="R1237" s="39" t="str">
        <f>IF($A1237 &lt;&gt; "",VLOOKUP($A1237,'Student reference sheet'!$A$2:$V$2329, 5,FALSE), "")</f>
        <v/>
      </c>
      <c r="S1237" s="39" t="str">
        <f>IF($A1237 &lt;&gt; "",VLOOKUP($A1237,'Student reference sheet'!$A$2:$V$2329, 6,FALSE), "")</f>
        <v/>
      </c>
      <c r="T1237" s="30" t="str">
        <f>IF($A1237 = "","",
IF(VLOOKUP($A1237,'Student reference sheet'!$A$2:$V$2329, 10,FALSE) = "Y", "Hispanic",
IF(VLOOKUP($A1237,'Student reference sheet'!$A$2:$V$2329,11,FALSE) &lt;&gt; "",
IF(VLOOKUP($A1237,'Student reference sheet'!$A$2:$V$2329,11,FALSE) = "UNK", "Unknown", VLOOKUP(VALUE(VLOOKUP($A1237,'Student reference sheet'!$A$2:$V$2329,11,FALSE)),'Ethnicity Reference'!$A$2:$B$22,2,FALSE)),
IF(VLOOKUP($A1237,'Student reference sheet'!$A$2:$V$2329,9,FALSE) &lt;&gt; "", VLOOKUP(VALUE(VLOOKUP($A1237,'Student reference sheet'!$A$2:$V$2329,9,FALSE)),'Ethnicity Reference'!$A$2:$B$22,2,FALSE),"Unknown"))))</f>
        <v/>
      </c>
      <c r="U1237" s="35"/>
    </row>
    <row r="1238" spans="1:21" ht="15.75">
      <c r="A1238" s="47"/>
      <c r="B1238" s="33"/>
      <c r="C1238" s="39" t="str">
        <f>IF($A1238 &lt;&gt; "",VLOOKUP($A1238,'Student reference sheet'!$A$2:$V$2329, 3,FALSE), "")</f>
        <v/>
      </c>
      <c r="D1238" s="39" t="str">
        <f>IF($A1238 &lt;&gt; "",VLOOKUP($A1238,'Student reference sheet'!$A$2:$V$2329, 2,FALSE), "")</f>
        <v/>
      </c>
      <c r="E1238" s="35"/>
      <c r="F1238" s="34"/>
      <c r="G1238" s="40" t="str">
        <f t="shared" ca="1" si="60"/>
        <v/>
      </c>
      <c r="H1238" s="40" t="str">
        <f t="shared" ca="1" si="61"/>
        <v/>
      </c>
      <c r="I1238" s="36" t="str">
        <f>IF($A1238 = "", "",
IF(COUNTIF(MINIMUM_DAY_DATES[], Attendance!J1238) &gt; 0, VLOOKUP(Attendance!$G1238,MINIMUM_DAY_PERIOD_SCHEDULE[], 2,TRUE),
IF(COUNTIF(RALLY_DATES[], Attendance!J1238) &gt; 0, VLOOKUP(Attendance!$G1238,RALLY_PERIOD_SCHEDULE[], 2,TRUE),
IF(WEEKDAY(Attendance!$J1238) = 2,
       IF(COUNTIF(FINALS_WEEK_MONDAY_DATE[],Attendance!$J1238) &gt; 0, VLOOKUP(Attendance!$G1238,FINALS_WEEK_MONDAY_PERIOD_SCHEDULE[],2,TRUE),
       VLOOKUP(Attendance!$G1238,REGULAR_WEEK_SCHEDULE[],6,TRUE)),
IF(WEEKDAY($J1238) = 3,
       IF(COUNTIF(FINALS_WEEK_TUESDAY_DATE[],Attendance!$J1238) &gt; 0, VLOOKUP(Attendance!$G1238,FINALS_WEEK_TUESDAY_PERIOD_SCHEDULE[],2,TRUE),
       VLOOKUP(Attendance!$G1238,REGULAR_WEEK_SCHEDULE[[Tuesday]:[Period]],5,TRUE)),
IF(WEEKDAY(Attendance!$J1238) = 4,
        IF(COUNTIF(BLOCK_WEDNESDAY_DATES[],Attendance!$J1238) &gt; 0, VLOOKUP(Attendance!$G1238,BLOCK_WEDNESDAY_PERIOD_SCHEDULE[],2,TRUE),
        IF(COUNTIF(FINALS_WEEK_WEDNESDAY_DATE[],Attendance!$J1238) &gt; 0, VLOOKUP(Attendance!$G1238,FINALS_WEEK_WEDNESDAY_PERIOD_SCHEDULE[],2,TRUE),
       VLOOKUP(Attendance!$G1238,REGULAR_WEEK_SCHEDULE[[Wednesday]:[Period]],4,TRUE))),
IF(WEEKDAY($J1238) = 5,
       IF(COUNTIF(BLOCK_THURSDAY_DATES[],Attendance!$J1238) &gt; 0, VLOOKUP(Attendance!$G1238,BLOCK_THURSDAY_PERIOD_SCHEDULE[],2,TRUE),
       IF(COUNTIF(FINALS_WEEK_THURSDAY_DATE[],Attendance!$J1238) &gt; 0, VLOOKUP(Attendance!$G1238,FINALS_WEEK_THURSDAY_PERIOD_SCHEDULE[],2,TRUE),
       VLOOKUP(Attendance!$G1238,REGULAR_WEEK_SCHEDULE[[Thursday]:[Period]],3,TRUE))),
IF(WEEKDAY(Attendance!$J1238) = 6,
       IF(COUNTIF(FINALS_WEEK_FRIDAY_DATE[],Attendance!$J1238) &gt; 0, VLOOKUP(Attendance!$G1238,FINALS_WEEK_FRIDAY_PERIOD_SCHEDULE[],2,TRUE),
       VLOOKUP(Attendance!$G1238,REGULAR_WEEK_SCHEDULE[[Friday]:[Period]],2,TRUE))))))))))</f>
        <v/>
      </c>
      <c r="J1238" s="41" t="str">
        <f t="shared" ca="1" si="62"/>
        <v/>
      </c>
      <c r="K1238" s="41" t="str">
        <f>IF($A1238 &lt;&gt; "",VLOOKUP($A1238,'Student reference sheet'!$A$2:$V$2329, 7,FALSE), "")</f>
        <v/>
      </c>
      <c r="L1238" s="30" t="str">
        <f>IF($A1238 ="", "", VLOOKUP($A1238, 'Student reference sheet'!$A$2:$Z$2603,23,FALSE))</f>
        <v/>
      </c>
      <c r="M1238" s="30" t="str">
        <f>IF($A1238 ="", "", VLOOKUP($A1238, 'Student reference sheet'!$A$2:$Z$2603,24,FALSE))</f>
        <v/>
      </c>
      <c r="N1238" s="30" t="str">
        <f>IF($A1238 ="", "", VLOOKUP($A1238, 'Student reference sheet'!$A$2:$Z$2603,26,FALSE))</f>
        <v/>
      </c>
      <c r="O1238" s="30" t="str">
        <f>IF($A1238 ="", "", VLOOKUP($A1238, 'Student reference sheet'!$A$2:$Z$2603,25,FALSE))</f>
        <v/>
      </c>
      <c r="P1238" s="39" t="str">
        <f>IF($A1238 = "", "", IF(OR(VLOOKUP($A1238,'Student reference sheet'!$A$2:$V$2400,8,FALSE) = "R",  VLOOKUP($A1238,'Student reference sheet'!$A$2:$V$2400,8,FALSE) = "L"), "X", ""))</f>
        <v/>
      </c>
      <c r="Q1238" s="39" t="str">
        <f>IF($A1238 ="", "", VLOOKUP($A1238, 'Student reference sheet'!$A$2:$V$2603,22,FALSE))</f>
        <v/>
      </c>
      <c r="R1238" s="39" t="str">
        <f>IF($A1238 &lt;&gt; "",VLOOKUP($A1238,'Student reference sheet'!$A$2:$V$2329, 5,FALSE), "")</f>
        <v/>
      </c>
      <c r="S1238" s="39" t="str">
        <f>IF($A1238 &lt;&gt; "",VLOOKUP($A1238,'Student reference sheet'!$A$2:$V$2329, 6,FALSE), "")</f>
        <v/>
      </c>
      <c r="T1238" s="30" t="str">
        <f>IF($A1238 = "","",
IF(VLOOKUP($A1238,'Student reference sheet'!$A$2:$V$2329, 10,FALSE) = "Y", "Hispanic",
IF(VLOOKUP($A1238,'Student reference sheet'!$A$2:$V$2329,11,FALSE) &lt;&gt; "",
IF(VLOOKUP($A1238,'Student reference sheet'!$A$2:$V$2329,11,FALSE) = "UNK", "Unknown", VLOOKUP(VALUE(VLOOKUP($A1238,'Student reference sheet'!$A$2:$V$2329,11,FALSE)),'Ethnicity Reference'!$A$2:$B$22,2,FALSE)),
IF(VLOOKUP($A1238,'Student reference sheet'!$A$2:$V$2329,9,FALSE) &lt;&gt; "", VLOOKUP(VALUE(VLOOKUP($A1238,'Student reference sheet'!$A$2:$V$2329,9,FALSE)),'Ethnicity Reference'!$A$2:$B$22,2,FALSE),"Unknown"))))</f>
        <v/>
      </c>
      <c r="U1238" s="35"/>
    </row>
    <row r="1239" spans="1:21" ht="15.75">
      <c r="A1239" s="47"/>
      <c r="B1239" s="33"/>
      <c r="C1239" s="39" t="str">
        <f>IF($A1239 &lt;&gt; "",VLOOKUP($A1239,'Student reference sheet'!$A$2:$V$2329, 3,FALSE), "")</f>
        <v/>
      </c>
      <c r="D1239" s="39" t="str">
        <f>IF($A1239 &lt;&gt; "",VLOOKUP($A1239,'Student reference sheet'!$A$2:$V$2329, 2,FALSE), "")</f>
        <v/>
      </c>
      <c r="E1239" s="35"/>
      <c r="F1239" s="34"/>
      <c r="G1239" s="40" t="str">
        <f t="shared" ca="1" si="60"/>
        <v/>
      </c>
      <c r="H1239" s="40" t="str">
        <f t="shared" ca="1" si="61"/>
        <v/>
      </c>
      <c r="I1239" s="36" t="str">
        <f>IF($A1239 = "", "",
IF(COUNTIF(MINIMUM_DAY_DATES[], Attendance!J1239) &gt; 0, VLOOKUP(Attendance!$G1239,MINIMUM_DAY_PERIOD_SCHEDULE[], 2,TRUE),
IF(COUNTIF(RALLY_DATES[], Attendance!J1239) &gt; 0, VLOOKUP(Attendance!$G1239,RALLY_PERIOD_SCHEDULE[], 2,TRUE),
IF(WEEKDAY(Attendance!$J1239) = 2,
       IF(COUNTIF(FINALS_WEEK_MONDAY_DATE[],Attendance!$J1239) &gt; 0, VLOOKUP(Attendance!$G1239,FINALS_WEEK_MONDAY_PERIOD_SCHEDULE[],2,TRUE),
       VLOOKUP(Attendance!$G1239,REGULAR_WEEK_SCHEDULE[],6,TRUE)),
IF(WEEKDAY($J1239) = 3,
       IF(COUNTIF(FINALS_WEEK_TUESDAY_DATE[],Attendance!$J1239) &gt; 0, VLOOKUP(Attendance!$G1239,FINALS_WEEK_TUESDAY_PERIOD_SCHEDULE[],2,TRUE),
       VLOOKUP(Attendance!$G1239,REGULAR_WEEK_SCHEDULE[[Tuesday]:[Period]],5,TRUE)),
IF(WEEKDAY(Attendance!$J1239) = 4,
        IF(COUNTIF(BLOCK_WEDNESDAY_DATES[],Attendance!$J1239) &gt; 0, VLOOKUP(Attendance!$G1239,BLOCK_WEDNESDAY_PERIOD_SCHEDULE[],2,TRUE),
        IF(COUNTIF(FINALS_WEEK_WEDNESDAY_DATE[],Attendance!$J1239) &gt; 0, VLOOKUP(Attendance!$G1239,FINALS_WEEK_WEDNESDAY_PERIOD_SCHEDULE[],2,TRUE),
       VLOOKUP(Attendance!$G1239,REGULAR_WEEK_SCHEDULE[[Wednesday]:[Period]],4,TRUE))),
IF(WEEKDAY($J1239) = 5,
       IF(COUNTIF(BLOCK_THURSDAY_DATES[],Attendance!$J1239) &gt; 0, VLOOKUP(Attendance!$G1239,BLOCK_THURSDAY_PERIOD_SCHEDULE[],2,TRUE),
       IF(COUNTIF(FINALS_WEEK_THURSDAY_DATE[],Attendance!$J1239) &gt; 0, VLOOKUP(Attendance!$G1239,FINALS_WEEK_THURSDAY_PERIOD_SCHEDULE[],2,TRUE),
       VLOOKUP(Attendance!$G1239,REGULAR_WEEK_SCHEDULE[[Thursday]:[Period]],3,TRUE))),
IF(WEEKDAY(Attendance!$J1239) = 6,
       IF(COUNTIF(FINALS_WEEK_FRIDAY_DATE[],Attendance!$J1239) &gt; 0, VLOOKUP(Attendance!$G1239,FINALS_WEEK_FRIDAY_PERIOD_SCHEDULE[],2,TRUE),
       VLOOKUP(Attendance!$G1239,REGULAR_WEEK_SCHEDULE[[Friday]:[Period]],2,TRUE))))))))))</f>
        <v/>
      </c>
      <c r="J1239" s="41" t="str">
        <f t="shared" ca="1" si="62"/>
        <v/>
      </c>
      <c r="K1239" s="41" t="str">
        <f>IF($A1239 &lt;&gt; "",VLOOKUP($A1239,'Student reference sheet'!$A$2:$V$2329, 7,FALSE), "")</f>
        <v/>
      </c>
      <c r="L1239" s="30" t="str">
        <f>IF($A1239 ="", "", VLOOKUP($A1239, 'Student reference sheet'!$A$2:$Z$2603,23,FALSE))</f>
        <v/>
      </c>
      <c r="M1239" s="30" t="str">
        <f>IF($A1239 ="", "", VLOOKUP($A1239, 'Student reference sheet'!$A$2:$Z$2603,24,FALSE))</f>
        <v/>
      </c>
      <c r="N1239" s="30" t="str">
        <f>IF($A1239 ="", "", VLOOKUP($A1239, 'Student reference sheet'!$A$2:$Z$2603,26,FALSE))</f>
        <v/>
      </c>
      <c r="O1239" s="30" t="str">
        <f>IF($A1239 ="", "", VLOOKUP($A1239, 'Student reference sheet'!$A$2:$Z$2603,25,FALSE))</f>
        <v/>
      </c>
      <c r="P1239" s="39" t="str">
        <f>IF($A1239 = "", "", IF(OR(VLOOKUP($A1239,'Student reference sheet'!$A$2:$V$2400,8,FALSE) = "R",  VLOOKUP($A1239,'Student reference sheet'!$A$2:$V$2400,8,FALSE) = "L"), "X", ""))</f>
        <v/>
      </c>
      <c r="Q1239" s="39" t="str">
        <f>IF($A1239 ="", "", VLOOKUP($A1239, 'Student reference sheet'!$A$2:$V$2603,22,FALSE))</f>
        <v/>
      </c>
      <c r="R1239" s="39" t="str">
        <f>IF($A1239 &lt;&gt; "",VLOOKUP($A1239,'Student reference sheet'!$A$2:$V$2329, 5,FALSE), "")</f>
        <v/>
      </c>
      <c r="S1239" s="39" t="str">
        <f>IF($A1239 &lt;&gt; "",VLOOKUP($A1239,'Student reference sheet'!$A$2:$V$2329, 6,FALSE), "")</f>
        <v/>
      </c>
      <c r="T1239" s="30" t="str">
        <f>IF($A1239 = "","",
IF(VLOOKUP($A1239,'Student reference sheet'!$A$2:$V$2329, 10,FALSE) = "Y", "Hispanic",
IF(VLOOKUP($A1239,'Student reference sheet'!$A$2:$V$2329,11,FALSE) &lt;&gt; "",
IF(VLOOKUP($A1239,'Student reference sheet'!$A$2:$V$2329,11,FALSE) = "UNK", "Unknown", VLOOKUP(VALUE(VLOOKUP($A1239,'Student reference sheet'!$A$2:$V$2329,11,FALSE)),'Ethnicity Reference'!$A$2:$B$22,2,FALSE)),
IF(VLOOKUP($A1239,'Student reference sheet'!$A$2:$V$2329,9,FALSE) &lt;&gt; "", VLOOKUP(VALUE(VLOOKUP($A1239,'Student reference sheet'!$A$2:$V$2329,9,FALSE)),'Ethnicity Reference'!$A$2:$B$22,2,FALSE),"Unknown"))))</f>
        <v/>
      </c>
      <c r="U1239" s="35"/>
    </row>
    <row r="1240" spans="1:21" ht="15.75">
      <c r="A1240" s="47"/>
      <c r="B1240" s="33"/>
      <c r="C1240" s="39" t="str">
        <f>IF($A1240 &lt;&gt; "",VLOOKUP($A1240,'Student reference sheet'!$A$2:$V$2329, 3,FALSE), "")</f>
        <v/>
      </c>
      <c r="D1240" s="39" t="str">
        <f>IF($A1240 &lt;&gt; "",VLOOKUP($A1240,'Student reference sheet'!$A$2:$V$2329, 2,FALSE), "")</f>
        <v/>
      </c>
      <c r="E1240" s="35"/>
      <c r="F1240" s="34"/>
      <c r="G1240" s="40" t="str">
        <f t="shared" ca="1" si="60"/>
        <v/>
      </c>
      <c r="H1240" s="40" t="str">
        <f t="shared" ca="1" si="61"/>
        <v/>
      </c>
      <c r="I1240" s="36" t="str">
        <f>IF($A1240 = "", "",
IF(COUNTIF(MINIMUM_DAY_DATES[], Attendance!J1240) &gt; 0, VLOOKUP(Attendance!$G1240,MINIMUM_DAY_PERIOD_SCHEDULE[], 2,TRUE),
IF(COUNTIF(RALLY_DATES[], Attendance!J1240) &gt; 0, VLOOKUP(Attendance!$G1240,RALLY_PERIOD_SCHEDULE[], 2,TRUE),
IF(WEEKDAY(Attendance!$J1240) = 2,
       IF(COUNTIF(FINALS_WEEK_MONDAY_DATE[],Attendance!$J1240) &gt; 0, VLOOKUP(Attendance!$G1240,FINALS_WEEK_MONDAY_PERIOD_SCHEDULE[],2,TRUE),
       VLOOKUP(Attendance!$G1240,REGULAR_WEEK_SCHEDULE[],6,TRUE)),
IF(WEEKDAY($J1240) = 3,
       IF(COUNTIF(FINALS_WEEK_TUESDAY_DATE[],Attendance!$J1240) &gt; 0, VLOOKUP(Attendance!$G1240,FINALS_WEEK_TUESDAY_PERIOD_SCHEDULE[],2,TRUE),
       VLOOKUP(Attendance!$G1240,REGULAR_WEEK_SCHEDULE[[Tuesday]:[Period]],5,TRUE)),
IF(WEEKDAY(Attendance!$J1240) = 4,
        IF(COUNTIF(BLOCK_WEDNESDAY_DATES[],Attendance!$J1240) &gt; 0, VLOOKUP(Attendance!$G1240,BLOCK_WEDNESDAY_PERIOD_SCHEDULE[],2,TRUE),
        IF(COUNTIF(FINALS_WEEK_WEDNESDAY_DATE[],Attendance!$J1240) &gt; 0, VLOOKUP(Attendance!$G1240,FINALS_WEEK_WEDNESDAY_PERIOD_SCHEDULE[],2,TRUE),
       VLOOKUP(Attendance!$G1240,REGULAR_WEEK_SCHEDULE[[Wednesday]:[Period]],4,TRUE))),
IF(WEEKDAY($J1240) = 5,
       IF(COUNTIF(BLOCK_THURSDAY_DATES[],Attendance!$J1240) &gt; 0, VLOOKUP(Attendance!$G1240,BLOCK_THURSDAY_PERIOD_SCHEDULE[],2,TRUE),
       IF(COUNTIF(FINALS_WEEK_THURSDAY_DATE[],Attendance!$J1240) &gt; 0, VLOOKUP(Attendance!$G1240,FINALS_WEEK_THURSDAY_PERIOD_SCHEDULE[],2,TRUE),
       VLOOKUP(Attendance!$G1240,REGULAR_WEEK_SCHEDULE[[Thursday]:[Period]],3,TRUE))),
IF(WEEKDAY(Attendance!$J1240) = 6,
       IF(COUNTIF(FINALS_WEEK_FRIDAY_DATE[],Attendance!$J1240) &gt; 0, VLOOKUP(Attendance!$G1240,FINALS_WEEK_FRIDAY_PERIOD_SCHEDULE[],2,TRUE),
       VLOOKUP(Attendance!$G1240,REGULAR_WEEK_SCHEDULE[[Friday]:[Period]],2,TRUE))))))))))</f>
        <v/>
      </c>
      <c r="J1240" s="41" t="str">
        <f t="shared" ca="1" si="62"/>
        <v/>
      </c>
      <c r="K1240" s="41" t="str">
        <f>IF($A1240 &lt;&gt; "",VLOOKUP($A1240,'Student reference sheet'!$A$2:$V$2329, 7,FALSE), "")</f>
        <v/>
      </c>
      <c r="L1240" s="30" t="str">
        <f>IF($A1240 ="", "", VLOOKUP($A1240, 'Student reference sheet'!$A$2:$Z$2603,23,FALSE))</f>
        <v/>
      </c>
      <c r="M1240" s="30" t="str">
        <f>IF($A1240 ="", "", VLOOKUP($A1240, 'Student reference sheet'!$A$2:$Z$2603,24,FALSE))</f>
        <v/>
      </c>
      <c r="N1240" s="30" t="str">
        <f>IF($A1240 ="", "", VLOOKUP($A1240, 'Student reference sheet'!$A$2:$Z$2603,26,FALSE))</f>
        <v/>
      </c>
      <c r="O1240" s="30" t="str">
        <f>IF($A1240 ="", "", VLOOKUP($A1240, 'Student reference sheet'!$A$2:$Z$2603,25,FALSE))</f>
        <v/>
      </c>
      <c r="P1240" s="39" t="str">
        <f>IF($A1240 = "", "", IF(OR(VLOOKUP($A1240,'Student reference sheet'!$A$2:$V$2400,8,FALSE) = "R",  VLOOKUP($A1240,'Student reference sheet'!$A$2:$V$2400,8,FALSE) = "L"), "X", ""))</f>
        <v/>
      </c>
      <c r="Q1240" s="39" t="str">
        <f>IF($A1240 ="", "", VLOOKUP($A1240, 'Student reference sheet'!$A$2:$V$2603,22,FALSE))</f>
        <v/>
      </c>
      <c r="R1240" s="39" t="str">
        <f>IF($A1240 &lt;&gt; "",VLOOKUP($A1240,'Student reference sheet'!$A$2:$V$2329, 5,FALSE), "")</f>
        <v/>
      </c>
      <c r="S1240" s="39" t="str">
        <f>IF($A1240 &lt;&gt; "",VLOOKUP($A1240,'Student reference sheet'!$A$2:$V$2329, 6,FALSE), "")</f>
        <v/>
      </c>
      <c r="T1240" s="30" t="str">
        <f>IF($A1240 = "","",
IF(VLOOKUP($A1240,'Student reference sheet'!$A$2:$V$2329, 10,FALSE) = "Y", "Hispanic",
IF(VLOOKUP($A1240,'Student reference sheet'!$A$2:$V$2329,11,FALSE) &lt;&gt; "",
IF(VLOOKUP($A1240,'Student reference sheet'!$A$2:$V$2329,11,FALSE) = "UNK", "Unknown", VLOOKUP(VALUE(VLOOKUP($A1240,'Student reference sheet'!$A$2:$V$2329,11,FALSE)),'Ethnicity Reference'!$A$2:$B$22,2,FALSE)),
IF(VLOOKUP($A1240,'Student reference sheet'!$A$2:$V$2329,9,FALSE) &lt;&gt; "", VLOOKUP(VALUE(VLOOKUP($A1240,'Student reference sheet'!$A$2:$V$2329,9,FALSE)),'Ethnicity Reference'!$A$2:$B$22,2,FALSE),"Unknown"))))</f>
        <v/>
      </c>
      <c r="U1240" s="35"/>
    </row>
    <row r="1241" spans="1:21" ht="15.75">
      <c r="A1241" s="47"/>
      <c r="B1241" s="33"/>
      <c r="C1241" s="39" t="str">
        <f>IF($A1241 &lt;&gt; "",VLOOKUP($A1241,'Student reference sheet'!$A$2:$V$2329, 3,FALSE), "")</f>
        <v/>
      </c>
      <c r="D1241" s="39" t="str">
        <f>IF($A1241 &lt;&gt; "",VLOOKUP($A1241,'Student reference sheet'!$A$2:$V$2329, 2,FALSE), "")</f>
        <v/>
      </c>
      <c r="E1241" s="35"/>
      <c r="F1241" s="34"/>
      <c r="G1241" s="40" t="str">
        <f t="shared" ca="1" si="60"/>
        <v/>
      </c>
      <c r="H1241" s="40" t="str">
        <f t="shared" ca="1" si="61"/>
        <v/>
      </c>
      <c r="I1241" s="36" t="str">
        <f>IF($A1241 = "", "",
IF(COUNTIF(MINIMUM_DAY_DATES[], Attendance!J1241) &gt; 0, VLOOKUP(Attendance!$G1241,MINIMUM_DAY_PERIOD_SCHEDULE[], 2,TRUE),
IF(COUNTIF(RALLY_DATES[], Attendance!J1241) &gt; 0, VLOOKUP(Attendance!$G1241,RALLY_PERIOD_SCHEDULE[], 2,TRUE),
IF(WEEKDAY(Attendance!$J1241) = 2,
       IF(COUNTIF(FINALS_WEEK_MONDAY_DATE[],Attendance!$J1241) &gt; 0, VLOOKUP(Attendance!$G1241,FINALS_WEEK_MONDAY_PERIOD_SCHEDULE[],2,TRUE),
       VLOOKUP(Attendance!$G1241,REGULAR_WEEK_SCHEDULE[],6,TRUE)),
IF(WEEKDAY($J1241) = 3,
       IF(COUNTIF(FINALS_WEEK_TUESDAY_DATE[],Attendance!$J1241) &gt; 0, VLOOKUP(Attendance!$G1241,FINALS_WEEK_TUESDAY_PERIOD_SCHEDULE[],2,TRUE),
       VLOOKUP(Attendance!$G1241,REGULAR_WEEK_SCHEDULE[[Tuesday]:[Period]],5,TRUE)),
IF(WEEKDAY(Attendance!$J1241) = 4,
        IF(COUNTIF(BLOCK_WEDNESDAY_DATES[],Attendance!$J1241) &gt; 0, VLOOKUP(Attendance!$G1241,BLOCK_WEDNESDAY_PERIOD_SCHEDULE[],2,TRUE),
        IF(COUNTIF(FINALS_WEEK_WEDNESDAY_DATE[],Attendance!$J1241) &gt; 0, VLOOKUP(Attendance!$G1241,FINALS_WEEK_WEDNESDAY_PERIOD_SCHEDULE[],2,TRUE),
       VLOOKUP(Attendance!$G1241,REGULAR_WEEK_SCHEDULE[[Wednesday]:[Period]],4,TRUE))),
IF(WEEKDAY($J1241) = 5,
       IF(COUNTIF(BLOCK_THURSDAY_DATES[],Attendance!$J1241) &gt; 0, VLOOKUP(Attendance!$G1241,BLOCK_THURSDAY_PERIOD_SCHEDULE[],2,TRUE),
       IF(COUNTIF(FINALS_WEEK_THURSDAY_DATE[],Attendance!$J1241) &gt; 0, VLOOKUP(Attendance!$G1241,FINALS_WEEK_THURSDAY_PERIOD_SCHEDULE[],2,TRUE),
       VLOOKUP(Attendance!$G1241,REGULAR_WEEK_SCHEDULE[[Thursday]:[Period]],3,TRUE))),
IF(WEEKDAY(Attendance!$J1241) = 6,
       IF(COUNTIF(FINALS_WEEK_FRIDAY_DATE[],Attendance!$J1241) &gt; 0, VLOOKUP(Attendance!$G1241,FINALS_WEEK_FRIDAY_PERIOD_SCHEDULE[],2,TRUE),
       VLOOKUP(Attendance!$G1241,REGULAR_WEEK_SCHEDULE[[Friday]:[Period]],2,TRUE))))))))))</f>
        <v/>
      </c>
      <c r="J1241" s="41" t="str">
        <f t="shared" ca="1" si="62"/>
        <v/>
      </c>
      <c r="K1241" s="41" t="str">
        <f>IF($A1241 &lt;&gt; "",VLOOKUP($A1241,'Student reference sheet'!$A$2:$V$2329, 7,FALSE), "")</f>
        <v/>
      </c>
      <c r="L1241" s="30" t="str">
        <f>IF($A1241 ="", "", VLOOKUP($A1241, 'Student reference sheet'!$A$2:$Z$2603,23,FALSE))</f>
        <v/>
      </c>
      <c r="M1241" s="30" t="str">
        <f>IF($A1241 ="", "", VLOOKUP($A1241, 'Student reference sheet'!$A$2:$Z$2603,24,FALSE))</f>
        <v/>
      </c>
      <c r="N1241" s="30" t="str">
        <f>IF($A1241 ="", "", VLOOKUP($A1241, 'Student reference sheet'!$A$2:$Z$2603,26,FALSE))</f>
        <v/>
      </c>
      <c r="O1241" s="30" t="str">
        <f>IF($A1241 ="", "", VLOOKUP($A1241, 'Student reference sheet'!$A$2:$Z$2603,25,FALSE))</f>
        <v/>
      </c>
      <c r="P1241" s="39" t="str">
        <f>IF($A1241 = "", "", IF(OR(VLOOKUP($A1241,'Student reference sheet'!$A$2:$V$2400,8,FALSE) = "R",  VLOOKUP($A1241,'Student reference sheet'!$A$2:$V$2400,8,FALSE) = "L"), "X", ""))</f>
        <v/>
      </c>
      <c r="Q1241" s="39" t="str">
        <f>IF($A1241 ="", "", VLOOKUP($A1241, 'Student reference sheet'!$A$2:$V$2603,22,FALSE))</f>
        <v/>
      </c>
      <c r="R1241" s="39" t="str">
        <f>IF($A1241 &lt;&gt; "",VLOOKUP($A1241,'Student reference sheet'!$A$2:$V$2329, 5,FALSE), "")</f>
        <v/>
      </c>
      <c r="S1241" s="39" t="str">
        <f>IF($A1241 &lt;&gt; "",VLOOKUP($A1241,'Student reference sheet'!$A$2:$V$2329, 6,FALSE), "")</f>
        <v/>
      </c>
      <c r="T1241" s="30" t="str">
        <f>IF($A1241 = "","",
IF(VLOOKUP($A1241,'Student reference sheet'!$A$2:$V$2329, 10,FALSE) = "Y", "Hispanic",
IF(VLOOKUP($A1241,'Student reference sheet'!$A$2:$V$2329,11,FALSE) &lt;&gt; "",
IF(VLOOKUP($A1241,'Student reference sheet'!$A$2:$V$2329,11,FALSE) = "UNK", "Unknown", VLOOKUP(VALUE(VLOOKUP($A1241,'Student reference sheet'!$A$2:$V$2329,11,FALSE)),'Ethnicity Reference'!$A$2:$B$22,2,FALSE)),
IF(VLOOKUP($A1241,'Student reference sheet'!$A$2:$V$2329,9,FALSE) &lt;&gt; "", VLOOKUP(VALUE(VLOOKUP($A1241,'Student reference sheet'!$A$2:$V$2329,9,FALSE)),'Ethnicity Reference'!$A$2:$B$22,2,FALSE),"Unknown"))))</f>
        <v/>
      </c>
      <c r="U1241" s="35"/>
    </row>
    <row r="1242" spans="1:21" ht="15.75">
      <c r="A1242" s="47"/>
      <c r="B1242" s="33"/>
      <c r="C1242" s="39" t="str">
        <f>IF($A1242 &lt;&gt; "",VLOOKUP($A1242,'Student reference sheet'!$A$2:$V$2329, 3,FALSE), "")</f>
        <v/>
      </c>
      <c r="D1242" s="39" t="str">
        <f>IF($A1242 &lt;&gt; "",VLOOKUP($A1242,'Student reference sheet'!$A$2:$V$2329, 2,FALSE), "")</f>
        <v/>
      </c>
      <c r="E1242" s="35"/>
      <c r="F1242" s="34"/>
      <c r="G1242" s="40" t="str">
        <f t="shared" ca="1" si="60"/>
        <v/>
      </c>
      <c r="H1242" s="40" t="str">
        <f t="shared" ca="1" si="61"/>
        <v/>
      </c>
      <c r="I1242" s="36" t="str">
        <f>IF($A1242 = "", "",
IF(COUNTIF(MINIMUM_DAY_DATES[], Attendance!J1242) &gt; 0, VLOOKUP(Attendance!$G1242,MINIMUM_DAY_PERIOD_SCHEDULE[], 2,TRUE),
IF(COUNTIF(RALLY_DATES[], Attendance!J1242) &gt; 0, VLOOKUP(Attendance!$G1242,RALLY_PERIOD_SCHEDULE[], 2,TRUE),
IF(WEEKDAY(Attendance!$J1242) = 2,
       IF(COUNTIF(FINALS_WEEK_MONDAY_DATE[],Attendance!$J1242) &gt; 0, VLOOKUP(Attendance!$G1242,FINALS_WEEK_MONDAY_PERIOD_SCHEDULE[],2,TRUE),
       VLOOKUP(Attendance!$G1242,REGULAR_WEEK_SCHEDULE[],6,TRUE)),
IF(WEEKDAY($J1242) = 3,
       IF(COUNTIF(FINALS_WEEK_TUESDAY_DATE[],Attendance!$J1242) &gt; 0, VLOOKUP(Attendance!$G1242,FINALS_WEEK_TUESDAY_PERIOD_SCHEDULE[],2,TRUE),
       VLOOKUP(Attendance!$G1242,REGULAR_WEEK_SCHEDULE[[Tuesday]:[Period]],5,TRUE)),
IF(WEEKDAY(Attendance!$J1242) = 4,
        IF(COUNTIF(BLOCK_WEDNESDAY_DATES[],Attendance!$J1242) &gt; 0, VLOOKUP(Attendance!$G1242,BLOCK_WEDNESDAY_PERIOD_SCHEDULE[],2,TRUE),
        IF(COUNTIF(FINALS_WEEK_WEDNESDAY_DATE[],Attendance!$J1242) &gt; 0, VLOOKUP(Attendance!$G1242,FINALS_WEEK_WEDNESDAY_PERIOD_SCHEDULE[],2,TRUE),
       VLOOKUP(Attendance!$G1242,REGULAR_WEEK_SCHEDULE[[Wednesday]:[Period]],4,TRUE))),
IF(WEEKDAY($J1242) = 5,
       IF(COUNTIF(BLOCK_THURSDAY_DATES[],Attendance!$J1242) &gt; 0, VLOOKUP(Attendance!$G1242,BLOCK_THURSDAY_PERIOD_SCHEDULE[],2,TRUE),
       IF(COUNTIF(FINALS_WEEK_THURSDAY_DATE[],Attendance!$J1242) &gt; 0, VLOOKUP(Attendance!$G1242,FINALS_WEEK_THURSDAY_PERIOD_SCHEDULE[],2,TRUE),
       VLOOKUP(Attendance!$G1242,REGULAR_WEEK_SCHEDULE[[Thursday]:[Period]],3,TRUE))),
IF(WEEKDAY(Attendance!$J1242) = 6,
       IF(COUNTIF(FINALS_WEEK_FRIDAY_DATE[],Attendance!$J1242) &gt; 0, VLOOKUP(Attendance!$G1242,FINALS_WEEK_FRIDAY_PERIOD_SCHEDULE[],2,TRUE),
       VLOOKUP(Attendance!$G1242,REGULAR_WEEK_SCHEDULE[[Friday]:[Period]],2,TRUE))))))))))</f>
        <v/>
      </c>
      <c r="J1242" s="41" t="str">
        <f t="shared" ca="1" si="62"/>
        <v/>
      </c>
      <c r="K1242" s="41" t="str">
        <f>IF($A1242 &lt;&gt; "",VLOOKUP($A1242,'Student reference sheet'!$A$2:$V$2329, 7,FALSE), "")</f>
        <v/>
      </c>
      <c r="L1242" s="30" t="str">
        <f>IF($A1242 ="", "", VLOOKUP($A1242, 'Student reference sheet'!$A$2:$Z$2603,23,FALSE))</f>
        <v/>
      </c>
      <c r="M1242" s="30" t="str">
        <f>IF($A1242 ="", "", VLOOKUP($A1242, 'Student reference sheet'!$A$2:$Z$2603,24,FALSE))</f>
        <v/>
      </c>
      <c r="N1242" s="30" t="str">
        <f>IF($A1242 ="", "", VLOOKUP($A1242, 'Student reference sheet'!$A$2:$Z$2603,26,FALSE))</f>
        <v/>
      </c>
      <c r="O1242" s="30" t="str">
        <f>IF($A1242 ="", "", VLOOKUP($A1242, 'Student reference sheet'!$A$2:$Z$2603,25,FALSE))</f>
        <v/>
      </c>
      <c r="P1242" s="39" t="str">
        <f>IF($A1242 = "", "", IF(OR(VLOOKUP($A1242,'Student reference sheet'!$A$2:$V$2400,8,FALSE) = "R",  VLOOKUP($A1242,'Student reference sheet'!$A$2:$V$2400,8,FALSE) = "L"), "X", ""))</f>
        <v/>
      </c>
      <c r="Q1242" s="39" t="str">
        <f>IF($A1242 ="", "", VLOOKUP($A1242, 'Student reference sheet'!$A$2:$V$2603,22,FALSE))</f>
        <v/>
      </c>
      <c r="R1242" s="39" t="str">
        <f>IF($A1242 &lt;&gt; "",VLOOKUP($A1242,'Student reference sheet'!$A$2:$V$2329, 5,FALSE), "")</f>
        <v/>
      </c>
      <c r="S1242" s="39" t="str">
        <f>IF($A1242 &lt;&gt; "",VLOOKUP($A1242,'Student reference sheet'!$A$2:$V$2329, 6,FALSE), "")</f>
        <v/>
      </c>
      <c r="T1242" s="30" t="str">
        <f>IF($A1242 = "","",
IF(VLOOKUP($A1242,'Student reference sheet'!$A$2:$V$2329, 10,FALSE) = "Y", "Hispanic",
IF(VLOOKUP($A1242,'Student reference sheet'!$A$2:$V$2329,11,FALSE) &lt;&gt; "",
IF(VLOOKUP($A1242,'Student reference sheet'!$A$2:$V$2329,11,FALSE) = "UNK", "Unknown", VLOOKUP(VALUE(VLOOKUP($A1242,'Student reference sheet'!$A$2:$V$2329,11,FALSE)),'Ethnicity Reference'!$A$2:$B$22,2,FALSE)),
IF(VLOOKUP($A1242,'Student reference sheet'!$A$2:$V$2329,9,FALSE) &lt;&gt; "", VLOOKUP(VALUE(VLOOKUP($A1242,'Student reference sheet'!$A$2:$V$2329,9,FALSE)),'Ethnicity Reference'!$A$2:$B$22,2,FALSE),"Unknown"))))</f>
        <v/>
      </c>
      <c r="U1242" s="35"/>
    </row>
    <row r="1243" spans="1:21" ht="15.75">
      <c r="A1243" s="47"/>
      <c r="B1243" s="33"/>
      <c r="C1243" s="39" t="str">
        <f>IF($A1243 &lt;&gt; "",VLOOKUP($A1243,'Student reference sheet'!$A$2:$V$2329, 3,FALSE), "")</f>
        <v/>
      </c>
      <c r="D1243" s="39" t="str">
        <f>IF($A1243 &lt;&gt; "",VLOOKUP($A1243,'Student reference sheet'!$A$2:$V$2329, 2,FALSE), "")</f>
        <v/>
      </c>
      <c r="E1243" s="35"/>
      <c r="F1243" s="34"/>
      <c r="G1243" s="40" t="str">
        <f t="shared" ca="1" si="60"/>
        <v/>
      </c>
      <c r="H1243" s="40" t="str">
        <f t="shared" ca="1" si="61"/>
        <v/>
      </c>
      <c r="I1243" s="36" t="str">
        <f>IF($A1243 = "", "",
IF(COUNTIF(MINIMUM_DAY_DATES[], Attendance!J1243) &gt; 0, VLOOKUP(Attendance!$G1243,MINIMUM_DAY_PERIOD_SCHEDULE[], 2,TRUE),
IF(COUNTIF(RALLY_DATES[], Attendance!J1243) &gt; 0, VLOOKUP(Attendance!$G1243,RALLY_PERIOD_SCHEDULE[], 2,TRUE),
IF(WEEKDAY(Attendance!$J1243) = 2,
       IF(COUNTIF(FINALS_WEEK_MONDAY_DATE[],Attendance!$J1243) &gt; 0, VLOOKUP(Attendance!$G1243,FINALS_WEEK_MONDAY_PERIOD_SCHEDULE[],2,TRUE),
       VLOOKUP(Attendance!$G1243,REGULAR_WEEK_SCHEDULE[],6,TRUE)),
IF(WEEKDAY($J1243) = 3,
       IF(COUNTIF(FINALS_WEEK_TUESDAY_DATE[],Attendance!$J1243) &gt; 0, VLOOKUP(Attendance!$G1243,FINALS_WEEK_TUESDAY_PERIOD_SCHEDULE[],2,TRUE),
       VLOOKUP(Attendance!$G1243,REGULAR_WEEK_SCHEDULE[[Tuesday]:[Period]],5,TRUE)),
IF(WEEKDAY(Attendance!$J1243) = 4,
        IF(COUNTIF(BLOCK_WEDNESDAY_DATES[],Attendance!$J1243) &gt; 0, VLOOKUP(Attendance!$G1243,BLOCK_WEDNESDAY_PERIOD_SCHEDULE[],2,TRUE),
        IF(COUNTIF(FINALS_WEEK_WEDNESDAY_DATE[],Attendance!$J1243) &gt; 0, VLOOKUP(Attendance!$G1243,FINALS_WEEK_WEDNESDAY_PERIOD_SCHEDULE[],2,TRUE),
       VLOOKUP(Attendance!$G1243,REGULAR_WEEK_SCHEDULE[[Wednesday]:[Period]],4,TRUE))),
IF(WEEKDAY($J1243) = 5,
       IF(COUNTIF(BLOCK_THURSDAY_DATES[],Attendance!$J1243) &gt; 0, VLOOKUP(Attendance!$G1243,BLOCK_THURSDAY_PERIOD_SCHEDULE[],2,TRUE),
       IF(COUNTIF(FINALS_WEEK_THURSDAY_DATE[],Attendance!$J1243) &gt; 0, VLOOKUP(Attendance!$G1243,FINALS_WEEK_THURSDAY_PERIOD_SCHEDULE[],2,TRUE),
       VLOOKUP(Attendance!$G1243,REGULAR_WEEK_SCHEDULE[[Thursday]:[Period]],3,TRUE))),
IF(WEEKDAY(Attendance!$J1243) = 6,
       IF(COUNTIF(FINALS_WEEK_FRIDAY_DATE[],Attendance!$J1243) &gt; 0, VLOOKUP(Attendance!$G1243,FINALS_WEEK_FRIDAY_PERIOD_SCHEDULE[],2,TRUE),
       VLOOKUP(Attendance!$G1243,REGULAR_WEEK_SCHEDULE[[Friday]:[Period]],2,TRUE))))))))))</f>
        <v/>
      </c>
      <c r="J1243" s="41" t="str">
        <f t="shared" ca="1" si="62"/>
        <v/>
      </c>
      <c r="K1243" s="41" t="str">
        <f>IF($A1243 &lt;&gt; "",VLOOKUP($A1243,'Student reference sheet'!$A$2:$V$2329, 7,FALSE), "")</f>
        <v/>
      </c>
      <c r="L1243" s="30" t="str">
        <f>IF($A1243 ="", "", VLOOKUP($A1243, 'Student reference sheet'!$A$2:$Z$2603,23,FALSE))</f>
        <v/>
      </c>
      <c r="M1243" s="30" t="str">
        <f>IF($A1243 ="", "", VLOOKUP($A1243, 'Student reference sheet'!$A$2:$Z$2603,24,FALSE))</f>
        <v/>
      </c>
      <c r="N1243" s="30" t="str">
        <f>IF($A1243 ="", "", VLOOKUP($A1243, 'Student reference sheet'!$A$2:$Z$2603,26,FALSE))</f>
        <v/>
      </c>
      <c r="O1243" s="30" t="str">
        <f>IF($A1243 ="", "", VLOOKUP($A1243, 'Student reference sheet'!$A$2:$Z$2603,25,FALSE))</f>
        <v/>
      </c>
      <c r="P1243" s="39" t="str">
        <f>IF($A1243 = "", "", IF(OR(VLOOKUP($A1243,'Student reference sheet'!$A$2:$V$2400,8,FALSE) = "R",  VLOOKUP($A1243,'Student reference sheet'!$A$2:$V$2400,8,FALSE) = "L"), "X", ""))</f>
        <v/>
      </c>
      <c r="Q1243" s="39" t="str">
        <f>IF($A1243 ="", "", VLOOKUP($A1243, 'Student reference sheet'!$A$2:$V$2603,22,FALSE))</f>
        <v/>
      </c>
      <c r="R1243" s="39" t="str">
        <f>IF($A1243 &lt;&gt; "",VLOOKUP($A1243,'Student reference sheet'!$A$2:$V$2329, 5,FALSE), "")</f>
        <v/>
      </c>
      <c r="S1243" s="39" t="str">
        <f>IF($A1243 &lt;&gt; "",VLOOKUP($A1243,'Student reference sheet'!$A$2:$V$2329, 6,FALSE), "")</f>
        <v/>
      </c>
      <c r="T1243" s="30" t="str">
        <f>IF($A1243 = "","",
IF(VLOOKUP($A1243,'Student reference sheet'!$A$2:$V$2329, 10,FALSE) = "Y", "Hispanic",
IF(VLOOKUP($A1243,'Student reference sheet'!$A$2:$V$2329,11,FALSE) &lt;&gt; "",
IF(VLOOKUP($A1243,'Student reference sheet'!$A$2:$V$2329,11,FALSE) = "UNK", "Unknown", VLOOKUP(VALUE(VLOOKUP($A1243,'Student reference sheet'!$A$2:$V$2329,11,FALSE)),'Ethnicity Reference'!$A$2:$B$22,2,FALSE)),
IF(VLOOKUP($A1243,'Student reference sheet'!$A$2:$V$2329,9,FALSE) &lt;&gt; "", VLOOKUP(VALUE(VLOOKUP($A1243,'Student reference sheet'!$A$2:$V$2329,9,FALSE)),'Ethnicity Reference'!$A$2:$B$22,2,FALSE),"Unknown"))))</f>
        <v/>
      </c>
      <c r="U1243" s="35"/>
    </row>
    <row r="1244" spans="1:21" ht="15.75">
      <c r="A1244" s="47"/>
      <c r="B1244" s="33"/>
      <c r="C1244" s="39" t="str">
        <f>IF($A1244 &lt;&gt; "",VLOOKUP($A1244,'Student reference sheet'!$A$2:$V$2329, 3,FALSE), "")</f>
        <v/>
      </c>
      <c r="D1244" s="39" t="str">
        <f>IF($A1244 &lt;&gt; "",VLOOKUP($A1244,'Student reference sheet'!$A$2:$V$2329, 2,FALSE), "")</f>
        <v/>
      </c>
      <c r="E1244" s="35"/>
      <c r="F1244" s="34"/>
      <c r="G1244" s="40" t="str">
        <f t="shared" ca="1" si="60"/>
        <v/>
      </c>
      <c r="H1244" s="40" t="str">
        <f t="shared" ca="1" si="61"/>
        <v/>
      </c>
      <c r="I1244" s="36" t="str">
        <f>IF($A1244 = "", "",
IF(COUNTIF(MINIMUM_DAY_DATES[], Attendance!J1244) &gt; 0, VLOOKUP(Attendance!$G1244,MINIMUM_DAY_PERIOD_SCHEDULE[], 2,TRUE),
IF(COUNTIF(RALLY_DATES[], Attendance!J1244) &gt; 0, VLOOKUP(Attendance!$G1244,RALLY_PERIOD_SCHEDULE[], 2,TRUE),
IF(WEEKDAY(Attendance!$J1244) = 2,
       IF(COUNTIF(FINALS_WEEK_MONDAY_DATE[],Attendance!$J1244) &gt; 0, VLOOKUP(Attendance!$G1244,FINALS_WEEK_MONDAY_PERIOD_SCHEDULE[],2,TRUE),
       VLOOKUP(Attendance!$G1244,REGULAR_WEEK_SCHEDULE[],6,TRUE)),
IF(WEEKDAY($J1244) = 3,
       IF(COUNTIF(FINALS_WEEK_TUESDAY_DATE[],Attendance!$J1244) &gt; 0, VLOOKUP(Attendance!$G1244,FINALS_WEEK_TUESDAY_PERIOD_SCHEDULE[],2,TRUE),
       VLOOKUP(Attendance!$G1244,REGULAR_WEEK_SCHEDULE[[Tuesday]:[Period]],5,TRUE)),
IF(WEEKDAY(Attendance!$J1244) = 4,
        IF(COUNTIF(BLOCK_WEDNESDAY_DATES[],Attendance!$J1244) &gt; 0, VLOOKUP(Attendance!$G1244,BLOCK_WEDNESDAY_PERIOD_SCHEDULE[],2,TRUE),
        IF(COUNTIF(FINALS_WEEK_WEDNESDAY_DATE[],Attendance!$J1244) &gt; 0, VLOOKUP(Attendance!$G1244,FINALS_WEEK_WEDNESDAY_PERIOD_SCHEDULE[],2,TRUE),
       VLOOKUP(Attendance!$G1244,REGULAR_WEEK_SCHEDULE[[Wednesday]:[Period]],4,TRUE))),
IF(WEEKDAY($J1244) = 5,
       IF(COUNTIF(BLOCK_THURSDAY_DATES[],Attendance!$J1244) &gt; 0, VLOOKUP(Attendance!$G1244,BLOCK_THURSDAY_PERIOD_SCHEDULE[],2,TRUE),
       IF(COUNTIF(FINALS_WEEK_THURSDAY_DATE[],Attendance!$J1244) &gt; 0, VLOOKUP(Attendance!$G1244,FINALS_WEEK_THURSDAY_PERIOD_SCHEDULE[],2,TRUE),
       VLOOKUP(Attendance!$G1244,REGULAR_WEEK_SCHEDULE[[Thursday]:[Period]],3,TRUE))),
IF(WEEKDAY(Attendance!$J1244) = 6,
       IF(COUNTIF(FINALS_WEEK_FRIDAY_DATE[],Attendance!$J1244) &gt; 0, VLOOKUP(Attendance!$G1244,FINALS_WEEK_FRIDAY_PERIOD_SCHEDULE[],2,TRUE),
       VLOOKUP(Attendance!$G1244,REGULAR_WEEK_SCHEDULE[[Friday]:[Period]],2,TRUE))))))))))</f>
        <v/>
      </c>
      <c r="J1244" s="41" t="str">
        <f t="shared" ca="1" si="62"/>
        <v/>
      </c>
      <c r="K1244" s="41" t="str">
        <f>IF($A1244 &lt;&gt; "",VLOOKUP($A1244,'Student reference sheet'!$A$2:$V$2329, 7,FALSE), "")</f>
        <v/>
      </c>
      <c r="L1244" s="30" t="str">
        <f>IF($A1244 ="", "", VLOOKUP($A1244, 'Student reference sheet'!$A$2:$Z$2603,23,FALSE))</f>
        <v/>
      </c>
      <c r="M1244" s="30" t="str">
        <f>IF($A1244 ="", "", VLOOKUP($A1244, 'Student reference sheet'!$A$2:$Z$2603,24,FALSE))</f>
        <v/>
      </c>
      <c r="N1244" s="30" t="str">
        <f>IF($A1244 ="", "", VLOOKUP($A1244, 'Student reference sheet'!$A$2:$Z$2603,26,FALSE))</f>
        <v/>
      </c>
      <c r="O1244" s="30" t="str">
        <f>IF($A1244 ="", "", VLOOKUP($A1244, 'Student reference sheet'!$A$2:$Z$2603,25,FALSE))</f>
        <v/>
      </c>
      <c r="P1244" s="39" t="str">
        <f>IF($A1244 = "", "", IF(OR(VLOOKUP($A1244,'Student reference sheet'!$A$2:$V$2400,8,FALSE) = "R",  VLOOKUP($A1244,'Student reference sheet'!$A$2:$V$2400,8,FALSE) = "L"), "X", ""))</f>
        <v/>
      </c>
      <c r="Q1244" s="39" t="str">
        <f>IF($A1244 ="", "", VLOOKUP($A1244, 'Student reference sheet'!$A$2:$V$2603,22,FALSE))</f>
        <v/>
      </c>
      <c r="R1244" s="39" t="str">
        <f>IF($A1244 &lt;&gt; "",VLOOKUP($A1244,'Student reference sheet'!$A$2:$V$2329, 5,FALSE), "")</f>
        <v/>
      </c>
      <c r="S1244" s="39" t="str">
        <f>IF($A1244 &lt;&gt; "",VLOOKUP($A1244,'Student reference sheet'!$A$2:$V$2329, 6,FALSE), "")</f>
        <v/>
      </c>
      <c r="T1244" s="30" t="str">
        <f>IF($A1244 = "","",
IF(VLOOKUP($A1244,'Student reference sheet'!$A$2:$V$2329, 10,FALSE) = "Y", "Hispanic",
IF(VLOOKUP($A1244,'Student reference sheet'!$A$2:$V$2329,11,FALSE) &lt;&gt; "",
IF(VLOOKUP($A1244,'Student reference sheet'!$A$2:$V$2329,11,FALSE) = "UNK", "Unknown", VLOOKUP(VALUE(VLOOKUP($A1244,'Student reference sheet'!$A$2:$V$2329,11,FALSE)),'Ethnicity Reference'!$A$2:$B$22,2,FALSE)),
IF(VLOOKUP($A1244,'Student reference sheet'!$A$2:$V$2329,9,FALSE) &lt;&gt; "", VLOOKUP(VALUE(VLOOKUP($A1244,'Student reference sheet'!$A$2:$V$2329,9,FALSE)),'Ethnicity Reference'!$A$2:$B$22,2,FALSE),"Unknown"))))</f>
        <v/>
      </c>
      <c r="U1244" s="35"/>
    </row>
    <row r="1245" spans="1:21" ht="15.75">
      <c r="A1245" s="47"/>
      <c r="B1245" s="33"/>
      <c r="C1245" s="39" t="str">
        <f>IF($A1245 &lt;&gt; "",VLOOKUP($A1245,'Student reference sheet'!$A$2:$V$2329, 3,FALSE), "")</f>
        <v/>
      </c>
      <c r="D1245" s="39" t="str">
        <f>IF($A1245 &lt;&gt; "",VLOOKUP($A1245,'Student reference sheet'!$A$2:$V$2329, 2,FALSE), "")</f>
        <v/>
      </c>
      <c r="E1245" s="35"/>
      <c r="F1245" s="34"/>
      <c r="G1245" s="40" t="str">
        <f t="shared" ca="1" si="60"/>
        <v/>
      </c>
      <c r="H1245" s="40" t="str">
        <f t="shared" ca="1" si="61"/>
        <v/>
      </c>
      <c r="I1245" s="36" t="str">
        <f>IF($A1245 = "", "",
IF(COUNTIF(MINIMUM_DAY_DATES[], Attendance!J1245) &gt; 0, VLOOKUP(Attendance!$G1245,MINIMUM_DAY_PERIOD_SCHEDULE[], 2,TRUE),
IF(COUNTIF(RALLY_DATES[], Attendance!J1245) &gt; 0, VLOOKUP(Attendance!$G1245,RALLY_PERIOD_SCHEDULE[], 2,TRUE),
IF(WEEKDAY(Attendance!$J1245) = 2,
       IF(COUNTIF(FINALS_WEEK_MONDAY_DATE[],Attendance!$J1245) &gt; 0, VLOOKUP(Attendance!$G1245,FINALS_WEEK_MONDAY_PERIOD_SCHEDULE[],2,TRUE),
       VLOOKUP(Attendance!$G1245,REGULAR_WEEK_SCHEDULE[],6,TRUE)),
IF(WEEKDAY($J1245) = 3,
       IF(COUNTIF(FINALS_WEEK_TUESDAY_DATE[],Attendance!$J1245) &gt; 0, VLOOKUP(Attendance!$G1245,FINALS_WEEK_TUESDAY_PERIOD_SCHEDULE[],2,TRUE),
       VLOOKUP(Attendance!$G1245,REGULAR_WEEK_SCHEDULE[[Tuesday]:[Period]],5,TRUE)),
IF(WEEKDAY(Attendance!$J1245) = 4,
        IF(COUNTIF(BLOCK_WEDNESDAY_DATES[],Attendance!$J1245) &gt; 0, VLOOKUP(Attendance!$G1245,BLOCK_WEDNESDAY_PERIOD_SCHEDULE[],2,TRUE),
        IF(COUNTIF(FINALS_WEEK_WEDNESDAY_DATE[],Attendance!$J1245) &gt; 0, VLOOKUP(Attendance!$G1245,FINALS_WEEK_WEDNESDAY_PERIOD_SCHEDULE[],2,TRUE),
       VLOOKUP(Attendance!$G1245,REGULAR_WEEK_SCHEDULE[[Wednesday]:[Period]],4,TRUE))),
IF(WEEKDAY($J1245) = 5,
       IF(COUNTIF(BLOCK_THURSDAY_DATES[],Attendance!$J1245) &gt; 0, VLOOKUP(Attendance!$G1245,BLOCK_THURSDAY_PERIOD_SCHEDULE[],2,TRUE),
       IF(COUNTIF(FINALS_WEEK_THURSDAY_DATE[],Attendance!$J1245) &gt; 0, VLOOKUP(Attendance!$G1245,FINALS_WEEK_THURSDAY_PERIOD_SCHEDULE[],2,TRUE),
       VLOOKUP(Attendance!$G1245,REGULAR_WEEK_SCHEDULE[[Thursday]:[Period]],3,TRUE))),
IF(WEEKDAY(Attendance!$J1245) = 6,
       IF(COUNTIF(FINALS_WEEK_FRIDAY_DATE[],Attendance!$J1245) &gt; 0, VLOOKUP(Attendance!$G1245,FINALS_WEEK_FRIDAY_PERIOD_SCHEDULE[],2,TRUE),
       VLOOKUP(Attendance!$G1245,REGULAR_WEEK_SCHEDULE[[Friday]:[Period]],2,TRUE))))))))))</f>
        <v/>
      </c>
      <c r="J1245" s="41" t="str">
        <f t="shared" ca="1" si="62"/>
        <v/>
      </c>
      <c r="K1245" s="41" t="str">
        <f>IF($A1245 &lt;&gt; "",VLOOKUP($A1245,'Student reference sheet'!$A$2:$V$2329, 7,FALSE), "")</f>
        <v/>
      </c>
      <c r="L1245" s="30" t="str">
        <f>IF($A1245 ="", "", VLOOKUP($A1245, 'Student reference sheet'!$A$2:$Z$2603,23,FALSE))</f>
        <v/>
      </c>
      <c r="M1245" s="30" t="str">
        <f>IF($A1245 ="", "", VLOOKUP($A1245, 'Student reference sheet'!$A$2:$Z$2603,24,FALSE))</f>
        <v/>
      </c>
      <c r="N1245" s="30" t="str">
        <f>IF($A1245 ="", "", VLOOKUP($A1245, 'Student reference sheet'!$A$2:$Z$2603,26,FALSE))</f>
        <v/>
      </c>
      <c r="O1245" s="30" t="str">
        <f>IF($A1245 ="", "", VLOOKUP($A1245, 'Student reference sheet'!$A$2:$Z$2603,25,FALSE))</f>
        <v/>
      </c>
      <c r="P1245" s="39" t="str">
        <f>IF($A1245 = "", "", IF(OR(VLOOKUP($A1245,'Student reference sheet'!$A$2:$V$2400,8,FALSE) = "R",  VLOOKUP($A1245,'Student reference sheet'!$A$2:$V$2400,8,FALSE) = "L"), "X", ""))</f>
        <v/>
      </c>
      <c r="Q1245" s="39" t="str">
        <f>IF($A1245 ="", "", VLOOKUP($A1245, 'Student reference sheet'!$A$2:$V$2603,22,FALSE))</f>
        <v/>
      </c>
      <c r="R1245" s="39" t="str">
        <f>IF($A1245 &lt;&gt; "",VLOOKUP($A1245,'Student reference sheet'!$A$2:$V$2329, 5,FALSE), "")</f>
        <v/>
      </c>
      <c r="S1245" s="39" t="str">
        <f>IF($A1245 &lt;&gt; "",VLOOKUP($A1245,'Student reference sheet'!$A$2:$V$2329, 6,FALSE), "")</f>
        <v/>
      </c>
      <c r="T1245" s="30" t="str">
        <f>IF($A1245 = "","",
IF(VLOOKUP($A1245,'Student reference sheet'!$A$2:$V$2329, 10,FALSE) = "Y", "Hispanic",
IF(VLOOKUP($A1245,'Student reference sheet'!$A$2:$V$2329,11,FALSE) &lt;&gt; "",
IF(VLOOKUP($A1245,'Student reference sheet'!$A$2:$V$2329,11,FALSE) = "UNK", "Unknown", VLOOKUP(VALUE(VLOOKUP($A1245,'Student reference sheet'!$A$2:$V$2329,11,FALSE)),'Ethnicity Reference'!$A$2:$B$22,2,FALSE)),
IF(VLOOKUP($A1245,'Student reference sheet'!$A$2:$V$2329,9,FALSE) &lt;&gt; "", VLOOKUP(VALUE(VLOOKUP($A1245,'Student reference sheet'!$A$2:$V$2329,9,FALSE)),'Ethnicity Reference'!$A$2:$B$22,2,FALSE),"Unknown"))))</f>
        <v/>
      </c>
      <c r="U1245" s="35"/>
    </row>
    <row r="1246" spans="1:21" ht="15.75">
      <c r="A1246" s="47"/>
      <c r="B1246" s="33"/>
      <c r="C1246" s="39" t="str">
        <f>IF($A1246 &lt;&gt; "",VLOOKUP($A1246,'Student reference sheet'!$A$2:$V$2329, 3,FALSE), "")</f>
        <v/>
      </c>
      <c r="D1246" s="39" t="str">
        <f>IF($A1246 &lt;&gt; "",VLOOKUP($A1246,'Student reference sheet'!$A$2:$V$2329, 2,FALSE), "")</f>
        <v/>
      </c>
      <c r="E1246" s="35"/>
      <c r="F1246" s="34"/>
      <c r="G1246" s="40" t="str">
        <f t="shared" ca="1" si="60"/>
        <v/>
      </c>
      <c r="H1246" s="40" t="str">
        <f t="shared" ca="1" si="61"/>
        <v/>
      </c>
      <c r="I1246" s="36" t="str">
        <f>IF($A1246 = "", "",
IF(COUNTIF(MINIMUM_DAY_DATES[], Attendance!J1246) &gt; 0, VLOOKUP(Attendance!$G1246,MINIMUM_DAY_PERIOD_SCHEDULE[], 2,TRUE),
IF(COUNTIF(RALLY_DATES[], Attendance!J1246) &gt; 0, VLOOKUP(Attendance!$G1246,RALLY_PERIOD_SCHEDULE[], 2,TRUE),
IF(WEEKDAY(Attendance!$J1246) = 2,
       IF(COUNTIF(FINALS_WEEK_MONDAY_DATE[],Attendance!$J1246) &gt; 0, VLOOKUP(Attendance!$G1246,FINALS_WEEK_MONDAY_PERIOD_SCHEDULE[],2,TRUE),
       VLOOKUP(Attendance!$G1246,REGULAR_WEEK_SCHEDULE[],6,TRUE)),
IF(WEEKDAY($J1246) = 3,
       IF(COUNTIF(FINALS_WEEK_TUESDAY_DATE[],Attendance!$J1246) &gt; 0, VLOOKUP(Attendance!$G1246,FINALS_WEEK_TUESDAY_PERIOD_SCHEDULE[],2,TRUE),
       VLOOKUP(Attendance!$G1246,REGULAR_WEEK_SCHEDULE[[Tuesday]:[Period]],5,TRUE)),
IF(WEEKDAY(Attendance!$J1246) = 4,
        IF(COUNTIF(BLOCK_WEDNESDAY_DATES[],Attendance!$J1246) &gt; 0, VLOOKUP(Attendance!$G1246,BLOCK_WEDNESDAY_PERIOD_SCHEDULE[],2,TRUE),
        IF(COUNTIF(FINALS_WEEK_WEDNESDAY_DATE[],Attendance!$J1246) &gt; 0, VLOOKUP(Attendance!$G1246,FINALS_WEEK_WEDNESDAY_PERIOD_SCHEDULE[],2,TRUE),
       VLOOKUP(Attendance!$G1246,REGULAR_WEEK_SCHEDULE[[Wednesday]:[Period]],4,TRUE))),
IF(WEEKDAY($J1246) = 5,
       IF(COUNTIF(BLOCK_THURSDAY_DATES[],Attendance!$J1246) &gt; 0, VLOOKUP(Attendance!$G1246,BLOCK_THURSDAY_PERIOD_SCHEDULE[],2,TRUE),
       IF(COUNTIF(FINALS_WEEK_THURSDAY_DATE[],Attendance!$J1246) &gt; 0, VLOOKUP(Attendance!$G1246,FINALS_WEEK_THURSDAY_PERIOD_SCHEDULE[],2,TRUE),
       VLOOKUP(Attendance!$G1246,REGULAR_WEEK_SCHEDULE[[Thursday]:[Period]],3,TRUE))),
IF(WEEKDAY(Attendance!$J1246) = 6,
       IF(COUNTIF(FINALS_WEEK_FRIDAY_DATE[],Attendance!$J1246) &gt; 0, VLOOKUP(Attendance!$G1246,FINALS_WEEK_FRIDAY_PERIOD_SCHEDULE[],2,TRUE),
       VLOOKUP(Attendance!$G1246,REGULAR_WEEK_SCHEDULE[[Friday]:[Period]],2,TRUE))))))))))</f>
        <v/>
      </c>
      <c r="J1246" s="41" t="str">
        <f t="shared" ca="1" si="62"/>
        <v/>
      </c>
      <c r="K1246" s="41" t="str">
        <f>IF($A1246 &lt;&gt; "",VLOOKUP($A1246,'Student reference sheet'!$A$2:$V$2329, 7,FALSE), "")</f>
        <v/>
      </c>
      <c r="L1246" s="30" t="str">
        <f>IF($A1246 ="", "", VLOOKUP($A1246, 'Student reference sheet'!$A$2:$Z$2603,23,FALSE))</f>
        <v/>
      </c>
      <c r="M1246" s="30" t="str">
        <f>IF($A1246 ="", "", VLOOKUP($A1246, 'Student reference sheet'!$A$2:$Z$2603,24,FALSE))</f>
        <v/>
      </c>
      <c r="N1246" s="30" t="str">
        <f>IF($A1246 ="", "", VLOOKUP($A1246, 'Student reference sheet'!$A$2:$Z$2603,26,FALSE))</f>
        <v/>
      </c>
      <c r="O1246" s="30" t="str">
        <f>IF($A1246 ="", "", VLOOKUP($A1246, 'Student reference sheet'!$A$2:$Z$2603,25,FALSE))</f>
        <v/>
      </c>
      <c r="P1246" s="39" t="str">
        <f>IF($A1246 = "", "", IF(OR(VLOOKUP($A1246,'Student reference sheet'!$A$2:$V$2400,8,FALSE) = "R",  VLOOKUP($A1246,'Student reference sheet'!$A$2:$V$2400,8,FALSE) = "L"), "X", ""))</f>
        <v/>
      </c>
      <c r="Q1246" s="39" t="str">
        <f>IF($A1246 ="", "", VLOOKUP($A1246, 'Student reference sheet'!$A$2:$V$2603,22,FALSE))</f>
        <v/>
      </c>
      <c r="R1246" s="39" t="str">
        <f>IF($A1246 &lt;&gt; "",VLOOKUP($A1246,'Student reference sheet'!$A$2:$V$2329, 5,FALSE), "")</f>
        <v/>
      </c>
      <c r="S1246" s="39" t="str">
        <f>IF($A1246 &lt;&gt; "",VLOOKUP($A1246,'Student reference sheet'!$A$2:$V$2329, 6,FALSE), "")</f>
        <v/>
      </c>
      <c r="T1246" s="30" t="str">
        <f>IF($A1246 = "","",
IF(VLOOKUP($A1246,'Student reference sheet'!$A$2:$V$2329, 10,FALSE) = "Y", "Hispanic",
IF(VLOOKUP($A1246,'Student reference sheet'!$A$2:$V$2329,11,FALSE) &lt;&gt; "",
IF(VLOOKUP($A1246,'Student reference sheet'!$A$2:$V$2329,11,FALSE) = "UNK", "Unknown", VLOOKUP(VALUE(VLOOKUP($A1246,'Student reference sheet'!$A$2:$V$2329,11,FALSE)),'Ethnicity Reference'!$A$2:$B$22,2,FALSE)),
IF(VLOOKUP($A1246,'Student reference sheet'!$A$2:$V$2329,9,FALSE) &lt;&gt; "", VLOOKUP(VALUE(VLOOKUP($A1246,'Student reference sheet'!$A$2:$V$2329,9,FALSE)),'Ethnicity Reference'!$A$2:$B$22,2,FALSE),"Unknown"))))</f>
        <v/>
      </c>
      <c r="U1246" s="35"/>
    </row>
    <row r="1247" spans="1:21" ht="15.75">
      <c r="A1247" s="47"/>
      <c r="B1247" s="33"/>
      <c r="C1247" s="39" t="str">
        <f>IF($A1247 &lt;&gt; "",VLOOKUP($A1247,'Student reference sheet'!$A$2:$V$2329, 3,FALSE), "")</f>
        <v/>
      </c>
      <c r="D1247" s="39" t="str">
        <f>IF($A1247 &lt;&gt; "",VLOOKUP($A1247,'Student reference sheet'!$A$2:$V$2329, 2,FALSE), "")</f>
        <v/>
      </c>
      <c r="E1247" s="35"/>
      <c r="F1247" s="34"/>
      <c r="G1247" s="40" t="str">
        <f t="shared" ca="1" si="60"/>
        <v/>
      </c>
      <c r="H1247" s="40" t="str">
        <f t="shared" ca="1" si="61"/>
        <v/>
      </c>
      <c r="I1247" s="36" t="str">
        <f>IF($A1247 = "", "",
IF(COUNTIF(MINIMUM_DAY_DATES[], Attendance!J1247) &gt; 0, VLOOKUP(Attendance!$G1247,MINIMUM_DAY_PERIOD_SCHEDULE[], 2,TRUE),
IF(COUNTIF(RALLY_DATES[], Attendance!J1247) &gt; 0, VLOOKUP(Attendance!$G1247,RALLY_PERIOD_SCHEDULE[], 2,TRUE),
IF(WEEKDAY(Attendance!$J1247) = 2,
       IF(COUNTIF(FINALS_WEEK_MONDAY_DATE[],Attendance!$J1247) &gt; 0, VLOOKUP(Attendance!$G1247,FINALS_WEEK_MONDAY_PERIOD_SCHEDULE[],2,TRUE),
       VLOOKUP(Attendance!$G1247,REGULAR_WEEK_SCHEDULE[],6,TRUE)),
IF(WEEKDAY($J1247) = 3,
       IF(COUNTIF(FINALS_WEEK_TUESDAY_DATE[],Attendance!$J1247) &gt; 0, VLOOKUP(Attendance!$G1247,FINALS_WEEK_TUESDAY_PERIOD_SCHEDULE[],2,TRUE),
       VLOOKUP(Attendance!$G1247,REGULAR_WEEK_SCHEDULE[[Tuesday]:[Period]],5,TRUE)),
IF(WEEKDAY(Attendance!$J1247) = 4,
        IF(COUNTIF(BLOCK_WEDNESDAY_DATES[],Attendance!$J1247) &gt; 0, VLOOKUP(Attendance!$G1247,BLOCK_WEDNESDAY_PERIOD_SCHEDULE[],2,TRUE),
        IF(COUNTIF(FINALS_WEEK_WEDNESDAY_DATE[],Attendance!$J1247) &gt; 0, VLOOKUP(Attendance!$G1247,FINALS_WEEK_WEDNESDAY_PERIOD_SCHEDULE[],2,TRUE),
       VLOOKUP(Attendance!$G1247,REGULAR_WEEK_SCHEDULE[[Wednesday]:[Period]],4,TRUE))),
IF(WEEKDAY($J1247) = 5,
       IF(COUNTIF(BLOCK_THURSDAY_DATES[],Attendance!$J1247) &gt; 0, VLOOKUP(Attendance!$G1247,BLOCK_THURSDAY_PERIOD_SCHEDULE[],2,TRUE),
       IF(COUNTIF(FINALS_WEEK_THURSDAY_DATE[],Attendance!$J1247) &gt; 0, VLOOKUP(Attendance!$G1247,FINALS_WEEK_THURSDAY_PERIOD_SCHEDULE[],2,TRUE),
       VLOOKUP(Attendance!$G1247,REGULAR_WEEK_SCHEDULE[[Thursday]:[Period]],3,TRUE))),
IF(WEEKDAY(Attendance!$J1247) = 6,
       IF(COUNTIF(FINALS_WEEK_FRIDAY_DATE[],Attendance!$J1247) &gt; 0, VLOOKUP(Attendance!$G1247,FINALS_WEEK_FRIDAY_PERIOD_SCHEDULE[],2,TRUE),
       VLOOKUP(Attendance!$G1247,REGULAR_WEEK_SCHEDULE[[Friday]:[Period]],2,TRUE))))))))))</f>
        <v/>
      </c>
      <c r="J1247" s="41" t="str">
        <f t="shared" ca="1" si="62"/>
        <v/>
      </c>
      <c r="K1247" s="41" t="str">
        <f>IF($A1247 &lt;&gt; "",VLOOKUP($A1247,'Student reference sheet'!$A$2:$V$2329, 7,FALSE), "")</f>
        <v/>
      </c>
      <c r="L1247" s="30" t="str">
        <f>IF($A1247 ="", "", VLOOKUP($A1247, 'Student reference sheet'!$A$2:$Z$2603,23,FALSE))</f>
        <v/>
      </c>
      <c r="M1247" s="30" t="str">
        <f>IF($A1247 ="", "", VLOOKUP($A1247, 'Student reference sheet'!$A$2:$Z$2603,24,FALSE))</f>
        <v/>
      </c>
      <c r="N1247" s="30" t="str">
        <f>IF($A1247 ="", "", VLOOKUP($A1247, 'Student reference sheet'!$A$2:$Z$2603,26,FALSE))</f>
        <v/>
      </c>
      <c r="O1247" s="30" t="str">
        <f>IF($A1247 ="", "", VLOOKUP($A1247, 'Student reference sheet'!$A$2:$Z$2603,25,FALSE))</f>
        <v/>
      </c>
      <c r="P1247" s="39" t="str">
        <f>IF($A1247 = "", "", IF(OR(VLOOKUP($A1247,'Student reference sheet'!$A$2:$V$2400,8,FALSE) = "R",  VLOOKUP($A1247,'Student reference sheet'!$A$2:$V$2400,8,FALSE) = "L"), "X", ""))</f>
        <v/>
      </c>
      <c r="Q1247" s="39" t="str">
        <f>IF($A1247 ="", "", VLOOKUP($A1247, 'Student reference sheet'!$A$2:$V$2603,22,FALSE))</f>
        <v/>
      </c>
      <c r="R1247" s="39" t="str">
        <f>IF($A1247 &lt;&gt; "",VLOOKUP($A1247,'Student reference sheet'!$A$2:$V$2329, 5,FALSE), "")</f>
        <v/>
      </c>
      <c r="S1247" s="39" t="str">
        <f>IF($A1247 &lt;&gt; "",VLOOKUP($A1247,'Student reference sheet'!$A$2:$V$2329, 6,FALSE), "")</f>
        <v/>
      </c>
      <c r="T1247" s="30" t="str">
        <f>IF($A1247 = "","",
IF(VLOOKUP($A1247,'Student reference sheet'!$A$2:$V$2329, 10,FALSE) = "Y", "Hispanic",
IF(VLOOKUP($A1247,'Student reference sheet'!$A$2:$V$2329,11,FALSE) &lt;&gt; "",
IF(VLOOKUP($A1247,'Student reference sheet'!$A$2:$V$2329,11,FALSE) = "UNK", "Unknown", VLOOKUP(VALUE(VLOOKUP($A1247,'Student reference sheet'!$A$2:$V$2329,11,FALSE)),'Ethnicity Reference'!$A$2:$B$22,2,FALSE)),
IF(VLOOKUP($A1247,'Student reference sheet'!$A$2:$V$2329,9,FALSE) &lt;&gt; "", VLOOKUP(VALUE(VLOOKUP($A1247,'Student reference sheet'!$A$2:$V$2329,9,FALSE)),'Ethnicity Reference'!$A$2:$B$22,2,FALSE),"Unknown"))))</f>
        <v/>
      </c>
      <c r="U1247" s="35"/>
    </row>
    <row r="1248" spans="1:21" ht="15.75">
      <c r="A1248" s="47"/>
      <c r="B1248" s="33"/>
      <c r="C1248" s="39" t="str">
        <f>IF($A1248 &lt;&gt; "",VLOOKUP($A1248,'Student reference sheet'!$A$2:$V$2329, 3,FALSE), "")</f>
        <v/>
      </c>
      <c r="D1248" s="39" t="str">
        <f>IF($A1248 &lt;&gt; "",VLOOKUP($A1248,'Student reference sheet'!$A$2:$V$2329, 2,FALSE), "")</f>
        <v/>
      </c>
      <c r="E1248" s="35"/>
      <c r="F1248" s="34"/>
      <c r="G1248" s="40" t="str">
        <f t="shared" ca="1" si="60"/>
        <v/>
      </c>
      <c r="H1248" s="40" t="str">
        <f t="shared" ca="1" si="61"/>
        <v/>
      </c>
      <c r="I1248" s="36" t="str">
        <f>IF($A1248 = "", "",
IF(COUNTIF(MINIMUM_DAY_DATES[], Attendance!J1248) &gt; 0, VLOOKUP(Attendance!$G1248,MINIMUM_DAY_PERIOD_SCHEDULE[], 2,TRUE),
IF(COUNTIF(RALLY_DATES[], Attendance!J1248) &gt; 0, VLOOKUP(Attendance!$G1248,RALLY_PERIOD_SCHEDULE[], 2,TRUE),
IF(WEEKDAY(Attendance!$J1248) = 2,
       IF(COUNTIF(FINALS_WEEK_MONDAY_DATE[],Attendance!$J1248) &gt; 0, VLOOKUP(Attendance!$G1248,FINALS_WEEK_MONDAY_PERIOD_SCHEDULE[],2,TRUE),
       VLOOKUP(Attendance!$G1248,REGULAR_WEEK_SCHEDULE[],6,TRUE)),
IF(WEEKDAY($J1248) = 3,
       IF(COUNTIF(FINALS_WEEK_TUESDAY_DATE[],Attendance!$J1248) &gt; 0, VLOOKUP(Attendance!$G1248,FINALS_WEEK_TUESDAY_PERIOD_SCHEDULE[],2,TRUE),
       VLOOKUP(Attendance!$G1248,REGULAR_WEEK_SCHEDULE[[Tuesday]:[Period]],5,TRUE)),
IF(WEEKDAY(Attendance!$J1248) = 4,
        IF(COUNTIF(BLOCK_WEDNESDAY_DATES[],Attendance!$J1248) &gt; 0, VLOOKUP(Attendance!$G1248,BLOCK_WEDNESDAY_PERIOD_SCHEDULE[],2,TRUE),
        IF(COUNTIF(FINALS_WEEK_WEDNESDAY_DATE[],Attendance!$J1248) &gt; 0, VLOOKUP(Attendance!$G1248,FINALS_WEEK_WEDNESDAY_PERIOD_SCHEDULE[],2,TRUE),
       VLOOKUP(Attendance!$G1248,REGULAR_WEEK_SCHEDULE[[Wednesday]:[Period]],4,TRUE))),
IF(WEEKDAY($J1248) = 5,
       IF(COUNTIF(BLOCK_THURSDAY_DATES[],Attendance!$J1248) &gt; 0, VLOOKUP(Attendance!$G1248,BLOCK_THURSDAY_PERIOD_SCHEDULE[],2,TRUE),
       IF(COUNTIF(FINALS_WEEK_THURSDAY_DATE[],Attendance!$J1248) &gt; 0, VLOOKUP(Attendance!$G1248,FINALS_WEEK_THURSDAY_PERIOD_SCHEDULE[],2,TRUE),
       VLOOKUP(Attendance!$G1248,REGULAR_WEEK_SCHEDULE[[Thursday]:[Period]],3,TRUE))),
IF(WEEKDAY(Attendance!$J1248) = 6,
       IF(COUNTIF(FINALS_WEEK_FRIDAY_DATE[],Attendance!$J1248) &gt; 0, VLOOKUP(Attendance!$G1248,FINALS_WEEK_FRIDAY_PERIOD_SCHEDULE[],2,TRUE),
       VLOOKUP(Attendance!$G1248,REGULAR_WEEK_SCHEDULE[[Friday]:[Period]],2,TRUE))))))))))</f>
        <v/>
      </c>
      <c r="J1248" s="41" t="str">
        <f t="shared" ca="1" si="62"/>
        <v/>
      </c>
      <c r="K1248" s="41" t="str">
        <f>IF($A1248 &lt;&gt; "",VLOOKUP($A1248,'Student reference sheet'!$A$2:$V$2329, 7,FALSE), "")</f>
        <v/>
      </c>
      <c r="L1248" s="30" t="str">
        <f>IF($A1248 ="", "", VLOOKUP($A1248, 'Student reference sheet'!$A$2:$Z$2603,23,FALSE))</f>
        <v/>
      </c>
      <c r="M1248" s="30" t="str">
        <f>IF($A1248 ="", "", VLOOKUP($A1248, 'Student reference sheet'!$A$2:$Z$2603,24,FALSE))</f>
        <v/>
      </c>
      <c r="N1248" s="30" t="str">
        <f>IF($A1248 ="", "", VLOOKUP($A1248, 'Student reference sheet'!$A$2:$Z$2603,26,FALSE))</f>
        <v/>
      </c>
      <c r="O1248" s="30" t="str">
        <f>IF($A1248 ="", "", VLOOKUP($A1248, 'Student reference sheet'!$A$2:$Z$2603,25,FALSE))</f>
        <v/>
      </c>
      <c r="P1248" s="39" t="str">
        <f>IF($A1248 = "", "", IF(OR(VLOOKUP($A1248,'Student reference sheet'!$A$2:$V$2400,8,FALSE) = "R",  VLOOKUP($A1248,'Student reference sheet'!$A$2:$V$2400,8,FALSE) = "L"), "X", ""))</f>
        <v/>
      </c>
      <c r="Q1248" s="39" t="str">
        <f>IF($A1248 ="", "", VLOOKUP($A1248, 'Student reference sheet'!$A$2:$V$2603,22,FALSE))</f>
        <v/>
      </c>
      <c r="R1248" s="39" t="str">
        <f>IF($A1248 &lt;&gt; "",VLOOKUP($A1248,'Student reference sheet'!$A$2:$V$2329, 5,FALSE), "")</f>
        <v/>
      </c>
      <c r="S1248" s="39" t="str">
        <f>IF($A1248 &lt;&gt; "",VLOOKUP($A1248,'Student reference sheet'!$A$2:$V$2329, 6,FALSE), "")</f>
        <v/>
      </c>
      <c r="T1248" s="30" t="str">
        <f>IF($A1248 = "","",
IF(VLOOKUP($A1248,'Student reference sheet'!$A$2:$V$2329, 10,FALSE) = "Y", "Hispanic",
IF(VLOOKUP($A1248,'Student reference sheet'!$A$2:$V$2329,11,FALSE) &lt;&gt; "",
IF(VLOOKUP($A1248,'Student reference sheet'!$A$2:$V$2329,11,FALSE) = "UNK", "Unknown", VLOOKUP(VALUE(VLOOKUP($A1248,'Student reference sheet'!$A$2:$V$2329,11,FALSE)),'Ethnicity Reference'!$A$2:$B$22,2,FALSE)),
IF(VLOOKUP($A1248,'Student reference sheet'!$A$2:$V$2329,9,FALSE) &lt;&gt; "", VLOOKUP(VALUE(VLOOKUP($A1248,'Student reference sheet'!$A$2:$V$2329,9,FALSE)),'Ethnicity Reference'!$A$2:$B$22,2,FALSE),"Unknown"))))</f>
        <v/>
      </c>
      <c r="U1248" s="35"/>
    </row>
    <row r="1249" spans="1:21" ht="15.75">
      <c r="A1249" s="47"/>
      <c r="B1249" s="33"/>
      <c r="C1249" s="39" t="str">
        <f>IF($A1249 &lt;&gt; "",VLOOKUP($A1249,'Student reference sheet'!$A$2:$V$2329, 3,FALSE), "")</f>
        <v/>
      </c>
      <c r="D1249" s="39" t="str">
        <f>IF($A1249 &lt;&gt; "",VLOOKUP($A1249,'Student reference sheet'!$A$2:$V$2329, 2,FALSE), "")</f>
        <v/>
      </c>
      <c r="E1249" s="35"/>
      <c r="F1249" s="34"/>
      <c r="G1249" s="40" t="str">
        <f t="shared" ca="1" si="60"/>
        <v/>
      </c>
      <c r="H1249" s="40" t="str">
        <f t="shared" ca="1" si="61"/>
        <v/>
      </c>
      <c r="I1249" s="36" t="str">
        <f>IF($A1249 = "", "",
IF(COUNTIF(MINIMUM_DAY_DATES[], Attendance!J1249) &gt; 0, VLOOKUP(Attendance!$G1249,MINIMUM_DAY_PERIOD_SCHEDULE[], 2,TRUE),
IF(COUNTIF(RALLY_DATES[], Attendance!J1249) &gt; 0, VLOOKUP(Attendance!$G1249,RALLY_PERIOD_SCHEDULE[], 2,TRUE),
IF(WEEKDAY(Attendance!$J1249) = 2,
       IF(COUNTIF(FINALS_WEEK_MONDAY_DATE[],Attendance!$J1249) &gt; 0, VLOOKUP(Attendance!$G1249,FINALS_WEEK_MONDAY_PERIOD_SCHEDULE[],2,TRUE),
       VLOOKUP(Attendance!$G1249,REGULAR_WEEK_SCHEDULE[],6,TRUE)),
IF(WEEKDAY($J1249) = 3,
       IF(COUNTIF(FINALS_WEEK_TUESDAY_DATE[],Attendance!$J1249) &gt; 0, VLOOKUP(Attendance!$G1249,FINALS_WEEK_TUESDAY_PERIOD_SCHEDULE[],2,TRUE),
       VLOOKUP(Attendance!$G1249,REGULAR_WEEK_SCHEDULE[[Tuesday]:[Period]],5,TRUE)),
IF(WEEKDAY(Attendance!$J1249) = 4,
        IF(COUNTIF(BLOCK_WEDNESDAY_DATES[],Attendance!$J1249) &gt; 0, VLOOKUP(Attendance!$G1249,BLOCK_WEDNESDAY_PERIOD_SCHEDULE[],2,TRUE),
        IF(COUNTIF(FINALS_WEEK_WEDNESDAY_DATE[],Attendance!$J1249) &gt; 0, VLOOKUP(Attendance!$G1249,FINALS_WEEK_WEDNESDAY_PERIOD_SCHEDULE[],2,TRUE),
       VLOOKUP(Attendance!$G1249,REGULAR_WEEK_SCHEDULE[[Wednesday]:[Period]],4,TRUE))),
IF(WEEKDAY($J1249) = 5,
       IF(COUNTIF(BLOCK_THURSDAY_DATES[],Attendance!$J1249) &gt; 0, VLOOKUP(Attendance!$G1249,BLOCK_THURSDAY_PERIOD_SCHEDULE[],2,TRUE),
       IF(COUNTIF(FINALS_WEEK_THURSDAY_DATE[],Attendance!$J1249) &gt; 0, VLOOKUP(Attendance!$G1249,FINALS_WEEK_THURSDAY_PERIOD_SCHEDULE[],2,TRUE),
       VLOOKUP(Attendance!$G1249,REGULAR_WEEK_SCHEDULE[[Thursday]:[Period]],3,TRUE))),
IF(WEEKDAY(Attendance!$J1249) = 6,
       IF(COUNTIF(FINALS_WEEK_FRIDAY_DATE[],Attendance!$J1249) &gt; 0, VLOOKUP(Attendance!$G1249,FINALS_WEEK_FRIDAY_PERIOD_SCHEDULE[],2,TRUE),
       VLOOKUP(Attendance!$G1249,REGULAR_WEEK_SCHEDULE[[Friday]:[Period]],2,TRUE))))))))))</f>
        <v/>
      </c>
      <c r="J1249" s="41" t="str">
        <f t="shared" ca="1" si="62"/>
        <v/>
      </c>
      <c r="K1249" s="41" t="str">
        <f>IF($A1249 &lt;&gt; "",VLOOKUP($A1249,'Student reference sheet'!$A$2:$V$2329, 7,FALSE), "")</f>
        <v/>
      </c>
      <c r="L1249" s="30" t="str">
        <f>IF($A1249 ="", "", VLOOKUP($A1249, 'Student reference sheet'!$A$2:$Z$2603,23,FALSE))</f>
        <v/>
      </c>
      <c r="M1249" s="30" t="str">
        <f>IF($A1249 ="", "", VLOOKUP($A1249, 'Student reference sheet'!$A$2:$Z$2603,24,FALSE))</f>
        <v/>
      </c>
      <c r="N1249" s="30" t="str">
        <f>IF($A1249 ="", "", VLOOKUP($A1249, 'Student reference sheet'!$A$2:$Z$2603,26,FALSE))</f>
        <v/>
      </c>
      <c r="O1249" s="30" t="str">
        <f>IF($A1249 ="", "", VLOOKUP($A1249, 'Student reference sheet'!$A$2:$Z$2603,25,FALSE))</f>
        <v/>
      </c>
      <c r="P1249" s="39" t="str">
        <f>IF($A1249 = "", "", IF(OR(VLOOKUP($A1249,'Student reference sheet'!$A$2:$V$2400,8,FALSE) = "R",  VLOOKUP($A1249,'Student reference sheet'!$A$2:$V$2400,8,FALSE) = "L"), "X", ""))</f>
        <v/>
      </c>
      <c r="Q1249" s="39" t="str">
        <f>IF($A1249 ="", "", VLOOKUP($A1249, 'Student reference sheet'!$A$2:$V$2603,22,FALSE))</f>
        <v/>
      </c>
      <c r="R1249" s="39" t="str">
        <f>IF($A1249 &lt;&gt; "",VLOOKUP($A1249,'Student reference sheet'!$A$2:$V$2329, 5,FALSE), "")</f>
        <v/>
      </c>
      <c r="S1249" s="39" t="str">
        <f>IF($A1249 &lt;&gt; "",VLOOKUP($A1249,'Student reference sheet'!$A$2:$V$2329, 6,FALSE), "")</f>
        <v/>
      </c>
      <c r="T1249" s="30" t="str">
        <f>IF($A1249 = "","",
IF(VLOOKUP($A1249,'Student reference sheet'!$A$2:$V$2329, 10,FALSE) = "Y", "Hispanic",
IF(VLOOKUP($A1249,'Student reference sheet'!$A$2:$V$2329,11,FALSE) &lt;&gt; "",
IF(VLOOKUP($A1249,'Student reference sheet'!$A$2:$V$2329,11,FALSE) = "UNK", "Unknown", VLOOKUP(VALUE(VLOOKUP($A1249,'Student reference sheet'!$A$2:$V$2329,11,FALSE)),'Ethnicity Reference'!$A$2:$B$22,2,FALSE)),
IF(VLOOKUP($A1249,'Student reference sheet'!$A$2:$V$2329,9,FALSE) &lt;&gt; "", VLOOKUP(VALUE(VLOOKUP($A1249,'Student reference sheet'!$A$2:$V$2329,9,FALSE)),'Ethnicity Reference'!$A$2:$B$22,2,FALSE),"Unknown"))))</f>
        <v/>
      </c>
      <c r="U1249" s="35"/>
    </row>
    <row r="1250" spans="1:21" ht="15.75">
      <c r="A1250" s="47"/>
      <c r="B1250" s="33"/>
      <c r="C1250" s="39" t="str">
        <f>IF($A1250 &lt;&gt; "",VLOOKUP($A1250,'Student reference sheet'!$A$2:$V$2329, 3,FALSE), "")</f>
        <v/>
      </c>
      <c r="D1250" s="39" t="str">
        <f>IF($A1250 &lt;&gt; "",VLOOKUP($A1250,'Student reference sheet'!$A$2:$V$2329, 2,FALSE), "")</f>
        <v/>
      </c>
      <c r="E1250" s="35"/>
      <c r="F1250" s="34"/>
      <c r="G1250" s="40" t="str">
        <f t="shared" ca="1" si="60"/>
        <v/>
      </c>
      <c r="H1250" s="40" t="str">
        <f t="shared" ca="1" si="61"/>
        <v/>
      </c>
      <c r="I1250" s="36" t="str">
        <f>IF($A1250 = "", "",
IF(COUNTIF(MINIMUM_DAY_DATES[], Attendance!J1250) &gt; 0, VLOOKUP(Attendance!$G1250,MINIMUM_DAY_PERIOD_SCHEDULE[], 2,TRUE),
IF(COUNTIF(RALLY_DATES[], Attendance!J1250) &gt; 0, VLOOKUP(Attendance!$G1250,RALLY_PERIOD_SCHEDULE[], 2,TRUE),
IF(WEEKDAY(Attendance!$J1250) = 2,
       IF(COUNTIF(FINALS_WEEK_MONDAY_DATE[],Attendance!$J1250) &gt; 0, VLOOKUP(Attendance!$G1250,FINALS_WEEK_MONDAY_PERIOD_SCHEDULE[],2,TRUE),
       VLOOKUP(Attendance!$G1250,REGULAR_WEEK_SCHEDULE[],6,TRUE)),
IF(WEEKDAY($J1250) = 3,
       IF(COUNTIF(FINALS_WEEK_TUESDAY_DATE[],Attendance!$J1250) &gt; 0, VLOOKUP(Attendance!$G1250,FINALS_WEEK_TUESDAY_PERIOD_SCHEDULE[],2,TRUE),
       VLOOKUP(Attendance!$G1250,REGULAR_WEEK_SCHEDULE[[Tuesday]:[Period]],5,TRUE)),
IF(WEEKDAY(Attendance!$J1250) = 4,
        IF(COUNTIF(BLOCK_WEDNESDAY_DATES[],Attendance!$J1250) &gt; 0, VLOOKUP(Attendance!$G1250,BLOCK_WEDNESDAY_PERIOD_SCHEDULE[],2,TRUE),
        IF(COUNTIF(FINALS_WEEK_WEDNESDAY_DATE[],Attendance!$J1250) &gt; 0, VLOOKUP(Attendance!$G1250,FINALS_WEEK_WEDNESDAY_PERIOD_SCHEDULE[],2,TRUE),
       VLOOKUP(Attendance!$G1250,REGULAR_WEEK_SCHEDULE[[Wednesday]:[Period]],4,TRUE))),
IF(WEEKDAY($J1250) = 5,
       IF(COUNTIF(BLOCK_THURSDAY_DATES[],Attendance!$J1250) &gt; 0, VLOOKUP(Attendance!$G1250,BLOCK_THURSDAY_PERIOD_SCHEDULE[],2,TRUE),
       IF(COUNTIF(FINALS_WEEK_THURSDAY_DATE[],Attendance!$J1250) &gt; 0, VLOOKUP(Attendance!$G1250,FINALS_WEEK_THURSDAY_PERIOD_SCHEDULE[],2,TRUE),
       VLOOKUP(Attendance!$G1250,REGULAR_WEEK_SCHEDULE[[Thursday]:[Period]],3,TRUE))),
IF(WEEKDAY(Attendance!$J1250) = 6,
       IF(COUNTIF(FINALS_WEEK_FRIDAY_DATE[],Attendance!$J1250) &gt; 0, VLOOKUP(Attendance!$G1250,FINALS_WEEK_FRIDAY_PERIOD_SCHEDULE[],2,TRUE),
       VLOOKUP(Attendance!$G1250,REGULAR_WEEK_SCHEDULE[[Friday]:[Period]],2,TRUE))))))))))</f>
        <v/>
      </c>
      <c r="J1250" s="41" t="str">
        <f t="shared" ca="1" si="62"/>
        <v/>
      </c>
      <c r="K1250" s="41" t="str">
        <f>IF($A1250 &lt;&gt; "",VLOOKUP($A1250,'Student reference sheet'!$A$2:$V$2329, 7,FALSE), "")</f>
        <v/>
      </c>
      <c r="L1250" s="30" t="str">
        <f>IF($A1250 ="", "", VLOOKUP($A1250, 'Student reference sheet'!$A$2:$Z$2603,23,FALSE))</f>
        <v/>
      </c>
      <c r="M1250" s="30" t="str">
        <f>IF($A1250 ="", "", VLOOKUP($A1250, 'Student reference sheet'!$A$2:$Z$2603,24,FALSE))</f>
        <v/>
      </c>
      <c r="N1250" s="30" t="str">
        <f>IF($A1250 ="", "", VLOOKUP($A1250, 'Student reference sheet'!$A$2:$Z$2603,26,FALSE))</f>
        <v/>
      </c>
      <c r="O1250" s="30" t="str">
        <f>IF($A1250 ="", "", VLOOKUP($A1250, 'Student reference sheet'!$A$2:$Z$2603,25,FALSE))</f>
        <v/>
      </c>
      <c r="P1250" s="39" t="str">
        <f>IF($A1250 = "", "", IF(OR(VLOOKUP($A1250,'Student reference sheet'!$A$2:$V$2400,8,FALSE) = "R",  VLOOKUP($A1250,'Student reference sheet'!$A$2:$V$2400,8,FALSE) = "L"), "X", ""))</f>
        <v/>
      </c>
      <c r="Q1250" s="39" t="str">
        <f>IF($A1250 ="", "", VLOOKUP($A1250, 'Student reference sheet'!$A$2:$V$2603,22,FALSE))</f>
        <v/>
      </c>
      <c r="R1250" s="39" t="str">
        <f>IF($A1250 &lt;&gt; "",VLOOKUP($A1250,'Student reference sheet'!$A$2:$V$2329, 5,FALSE), "")</f>
        <v/>
      </c>
      <c r="S1250" s="39" t="str">
        <f>IF($A1250 &lt;&gt; "",VLOOKUP($A1250,'Student reference sheet'!$A$2:$V$2329, 6,FALSE), "")</f>
        <v/>
      </c>
      <c r="T1250" s="30" t="str">
        <f>IF($A1250 = "","",
IF(VLOOKUP($A1250,'Student reference sheet'!$A$2:$V$2329, 10,FALSE) = "Y", "Hispanic",
IF(VLOOKUP($A1250,'Student reference sheet'!$A$2:$V$2329,11,FALSE) &lt;&gt; "",
IF(VLOOKUP($A1250,'Student reference sheet'!$A$2:$V$2329,11,FALSE) = "UNK", "Unknown", VLOOKUP(VALUE(VLOOKUP($A1250,'Student reference sheet'!$A$2:$V$2329,11,FALSE)),'Ethnicity Reference'!$A$2:$B$22,2,FALSE)),
IF(VLOOKUP($A1250,'Student reference sheet'!$A$2:$V$2329,9,FALSE) &lt;&gt; "", VLOOKUP(VALUE(VLOOKUP($A1250,'Student reference sheet'!$A$2:$V$2329,9,FALSE)),'Ethnicity Reference'!$A$2:$B$22,2,FALSE),"Unknown"))))</f>
        <v/>
      </c>
      <c r="U1250" s="35"/>
    </row>
    <row r="1251" spans="1:21" ht="15.75">
      <c r="A1251" s="47"/>
      <c r="B1251" s="33"/>
      <c r="C1251" s="39" t="str">
        <f>IF($A1251 &lt;&gt; "",VLOOKUP($A1251,'Student reference sheet'!$A$2:$V$2329, 3,FALSE), "")</f>
        <v/>
      </c>
      <c r="D1251" s="39" t="str">
        <f>IF($A1251 &lt;&gt; "",VLOOKUP($A1251,'Student reference sheet'!$A$2:$V$2329, 2,FALSE), "")</f>
        <v/>
      </c>
      <c r="E1251" s="35"/>
      <c r="F1251" s="34"/>
      <c r="G1251" s="40" t="str">
        <f t="shared" ca="1" si="60"/>
        <v/>
      </c>
      <c r="H1251" s="40" t="str">
        <f t="shared" ca="1" si="61"/>
        <v/>
      </c>
      <c r="I1251" s="36" t="str">
        <f>IF($A1251 = "", "",
IF(COUNTIF(MINIMUM_DAY_DATES[], Attendance!J1251) &gt; 0, VLOOKUP(Attendance!$G1251,MINIMUM_DAY_PERIOD_SCHEDULE[], 2,TRUE),
IF(COUNTIF(RALLY_DATES[], Attendance!J1251) &gt; 0, VLOOKUP(Attendance!$G1251,RALLY_PERIOD_SCHEDULE[], 2,TRUE),
IF(WEEKDAY(Attendance!$J1251) = 2,
       IF(COUNTIF(FINALS_WEEK_MONDAY_DATE[],Attendance!$J1251) &gt; 0, VLOOKUP(Attendance!$G1251,FINALS_WEEK_MONDAY_PERIOD_SCHEDULE[],2,TRUE),
       VLOOKUP(Attendance!$G1251,REGULAR_WEEK_SCHEDULE[],6,TRUE)),
IF(WEEKDAY($J1251) = 3,
       IF(COUNTIF(FINALS_WEEK_TUESDAY_DATE[],Attendance!$J1251) &gt; 0, VLOOKUP(Attendance!$G1251,FINALS_WEEK_TUESDAY_PERIOD_SCHEDULE[],2,TRUE),
       VLOOKUP(Attendance!$G1251,REGULAR_WEEK_SCHEDULE[[Tuesday]:[Period]],5,TRUE)),
IF(WEEKDAY(Attendance!$J1251) = 4,
        IF(COUNTIF(BLOCK_WEDNESDAY_DATES[],Attendance!$J1251) &gt; 0, VLOOKUP(Attendance!$G1251,BLOCK_WEDNESDAY_PERIOD_SCHEDULE[],2,TRUE),
        IF(COUNTIF(FINALS_WEEK_WEDNESDAY_DATE[],Attendance!$J1251) &gt; 0, VLOOKUP(Attendance!$G1251,FINALS_WEEK_WEDNESDAY_PERIOD_SCHEDULE[],2,TRUE),
       VLOOKUP(Attendance!$G1251,REGULAR_WEEK_SCHEDULE[[Wednesday]:[Period]],4,TRUE))),
IF(WEEKDAY($J1251) = 5,
       IF(COUNTIF(BLOCK_THURSDAY_DATES[],Attendance!$J1251) &gt; 0, VLOOKUP(Attendance!$G1251,BLOCK_THURSDAY_PERIOD_SCHEDULE[],2,TRUE),
       IF(COUNTIF(FINALS_WEEK_THURSDAY_DATE[],Attendance!$J1251) &gt; 0, VLOOKUP(Attendance!$G1251,FINALS_WEEK_THURSDAY_PERIOD_SCHEDULE[],2,TRUE),
       VLOOKUP(Attendance!$G1251,REGULAR_WEEK_SCHEDULE[[Thursday]:[Period]],3,TRUE))),
IF(WEEKDAY(Attendance!$J1251) = 6,
       IF(COUNTIF(FINALS_WEEK_FRIDAY_DATE[],Attendance!$J1251) &gt; 0, VLOOKUP(Attendance!$G1251,FINALS_WEEK_FRIDAY_PERIOD_SCHEDULE[],2,TRUE),
       VLOOKUP(Attendance!$G1251,REGULAR_WEEK_SCHEDULE[[Friday]:[Period]],2,TRUE))))))))))</f>
        <v/>
      </c>
      <c r="J1251" s="41" t="str">
        <f t="shared" ca="1" si="62"/>
        <v/>
      </c>
      <c r="K1251" s="41" t="str">
        <f>IF($A1251 &lt;&gt; "",VLOOKUP($A1251,'Student reference sheet'!$A$2:$V$2329, 7,FALSE), "")</f>
        <v/>
      </c>
      <c r="L1251" s="30" t="str">
        <f>IF($A1251 ="", "", VLOOKUP($A1251, 'Student reference sheet'!$A$2:$Z$2603,23,FALSE))</f>
        <v/>
      </c>
      <c r="M1251" s="30" t="str">
        <f>IF($A1251 ="", "", VLOOKUP($A1251, 'Student reference sheet'!$A$2:$Z$2603,24,FALSE))</f>
        <v/>
      </c>
      <c r="N1251" s="30" t="str">
        <f>IF($A1251 ="", "", VLOOKUP($A1251, 'Student reference sheet'!$A$2:$Z$2603,26,FALSE))</f>
        <v/>
      </c>
      <c r="O1251" s="30" t="str">
        <f>IF($A1251 ="", "", VLOOKUP($A1251, 'Student reference sheet'!$A$2:$Z$2603,25,FALSE))</f>
        <v/>
      </c>
      <c r="P1251" s="39" t="str">
        <f>IF($A1251 = "", "", IF(OR(VLOOKUP($A1251,'Student reference sheet'!$A$2:$V$2400,8,FALSE) = "R",  VLOOKUP($A1251,'Student reference sheet'!$A$2:$V$2400,8,FALSE) = "L"), "X", ""))</f>
        <v/>
      </c>
      <c r="Q1251" s="39" t="str">
        <f>IF($A1251 ="", "", VLOOKUP($A1251, 'Student reference sheet'!$A$2:$V$2603,22,FALSE))</f>
        <v/>
      </c>
      <c r="R1251" s="39" t="str">
        <f>IF($A1251 &lt;&gt; "",VLOOKUP($A1251,'Student reference sheet'!$A$2:$V$2329, 5,FALSE), "")</f>
        <v/>
      </c>
      <c r="S1251" s="39" t="str">
        <f>IF($A1251 &lt;&gt; "",VLOOKUP($A1251,'Student reference sheet'!$A$2:$V$2329, 6,FALSE), "")</f>
        <v/>
      </c>
      <c r="T1251" s="30" t="str">
        <f>IF($A1251 = "","",
IF(VLOOKUP($A1251,'Student reference sheet'!$A$2:$V$2329, 10,FALSE) = "Y", "Hispanic",
IF(VLOOKUP($A1251,'Student reference sheet'!$A$2:$V$2329,11,FALSE) &lt;&gt; "",
IF(VLOOKUP($A1251,'Student reference sheet'!$A$2:$V$2329,11,FALSE) = "UNK", "Unknown", VLOOKUP(VALUE(VLOOKUP($A1251,'Student reference sheet'!$A$2:$V$2329,11,FALSE)),'Ethnicity Reference'!$A$2:$B$22,2,FALSE)),
IF(VLOOKUP($A1251,'Student reference sheet'!$A$2:$V$2329,9,FALSE) &lt;&gt; "", VLOOKUP(VALUE(VLOOKUP($A1251,'Student reference sheet'!$A$2:$V$2329,9,FALSE)),'Ethnicity Reference'!$A$2:$B$22,2,FALSE),"Unknown"))))</f>
        <v/>
      </c>
      <c r="U1251" s="35"/>
    </row>
    <row r="1252" spans="1:21" ht="15.75">
      <c r="A1252" s="47"/>
      <c r="B1252" s="33"/>
      <c r="C1252" s="39" t="str">
        <f>IF($A1252 &lt;&gt; "",VLOOKUP($A1252,'Student reference sheet'!$A$2:$V$2329, 3,FALSE), "")</f>
        <v/>
      </c>
      <c r="D1252" s="39" t="str">
        <f>IF($A1252 &lt;&gt; "",VLOOKUP($A1252,'Student reference sheet'!$A$2:$V$2329, 2,FALSE), "")</f>
        <v/>
      </c>
      <c r="E1252" s="35"/>
      <c r="F1252" s="34"/>
      <c r="G1252" s="40" t="str">
        <f t="shared" ca="1" si="60"/>
        <v/>
      </c>
      <c r="H1252" s="40" t="str">
        <f t="shared" ca="1" si="61"/>
        <v/>
      </c>
      <c r="I1252" s="36" t="str">
        <f>IF($A1252 = "", "",
IF(COUNTIF(MINIMUM_DAY_DATES[], Attendance!J1252) &gt; 0, VLOOKUP(Attendance!$G1252,MINIMUM_DAY_PERIOD_SCHEDULE[], 2,TRUE),
IF(COUNTIF(RALLY_DATES[], Attendance!J1252) &gt; 0, VLOOKUP(Attendance!$G1252,RALLY_PERIOD_SCHEDULE[], 2,TRUE),
IF(WEEKDAY(Attendance!$J1252) = 2,
       IF(COUNTIF(FINALS_WEEK_MONDAY_DATE[],Attendance!$J1252) &gt; 0, VLOOKUP(Attendance!$G1252,FINALS_WEEK_MONDAY_PERIOD_SCHEDULE[],2,TRUE),
       VLOOKUP(Attendance!$G1252,REGULAR_WEEK_SCHEDULE[],6,TRUE)),
IF(WEEKDAY($J1252) = 3,
       IF(COUNTIF(FINALS_WEEK_TUESDAY_DATE[],Attendance!$J1252) &gt; 0, VLOOKUP(Attendance!$G1252,FINALS_WEEK_TUESDAY_PERIOD_SCHEDULE[],2,TRUE),
       VLOOKUP(Attendance!$G1252,REGULAR_WEEK_SCHEDULE[[Tuesday]:[Period]],5,TRUE)),
IF(WEEKDAY(Attendance!$J1252) = 4,
        IF(COUNTIF(BLOCK_WEDNESDAY_DATES[],Attendance!$J1252) &gt; 0, VLOOKUP(Attendance!$G1252,BLOCK_WEDNESDAY_PERIOD_SCHEDULE[],2,TRUE),
        IF(COUNTIF(FINALS_WEEK_WEDNESDAY_DATE[],Attendance!$J1252) &gt; 0, VLOOKUP(Attendance!$G1252,FINALS_WEEK_WEDNESDAY_PERIOD_SCHEDULE[],2,TRUE),
       VLOOKUP(Attendance!$G1252,REGULAR_WEEK_SCHEDULE[[Wednesday]:[Period]],4,TRUE))),
IF(WEEKDAY($J1252) = 5,
       IF(COUNTIF(BLOCK_THURSDAY_DATES[],Attendance!$J1252) &gt; 0, VLOOKUP(Attendance!$G1252,BLOCK_THURSDAY_PERIOD_SCHEDULE[],2,TRUE),
       IF(COUNTIF(FINALS_WEEK_THURSDAY_DATE[],Attendance!$J1252) &gt; 0, VLOOKUP(Attendance!$G1252,FINALS_WEEK_THURSDAY_PERIOD_SCHEDULE[],2,TRUE),
       VLOOKUP(Attendance!$G1252,REGULAR_WEEK_SCHEDULE[[Thursday]:[Period]],3,TRUE))),
IF(WEEKDAY(Attendance!$J1252) = 6,
       IF(COUNTIF(FINALS_WEEK_FRIDAY_DATE[],Attendance!$J1252) &gt; 0, VLOOKUP(Attendance!$G1252,FINALS_WEEK_FRIDAY_PERIOD_SCHEDULE[],2,TRUE),
       VLOOKUP(Attendance!$G1252,REGULAR_WEEK_SCHEDULE[[Friday]:[Period]],2,TRUE))))))))))</f>
        <v/>
      </c>
      <c r="J1252" s="41" t="str">
        <f t="shared" ca="1" si="62"/>
        <v/>
      </c>
      <c r="K1252" s="41" t="str">
        <f>IF($A1252 &lt;&gt; "",VLOOKUP($A1252,'Student reference sheet'!$A$2:$V$2329, 7,FALSE), "")</f>
        <v/>
      </c>
      <c r="L1252" s="30" t="str">
        <f>IF($A1252 ="", "", VLOOKUP($A1252, 'Student reference sheet'!$A$2:$Z$2603,23,FALSE))</f>
        <v/>
      </c>
      <c r="M1252" s="30" t="str">
        <f>IF($A1252 ="", "", VLOOKUP($A1252, 'Student reference sheet'!$A$2:$Z$2603,24,FALSE))</f>
        <v/>
      </c>
      <c r="N1252" s="30" t="str">
        <f>IF($A1252 ="", "", VLOOKUP($A1252, 'Student reference sheet'!$A$2:$Z$2603,26,FALSE))</f>
        <v/>
      </c>
      <c r="O1252" s="30" t="str">
        <f>IF($A1252 ="", "", VLOOKUP($A1252, 'Student reference sheet'!$A$2:$Z$2603,25,FALSE))</f>
        <v/>
      </c>
      <c r="P1252" s="39" t="str">
        <f>IF($A1252 = "", "", IF(OR(VLOOKUP($A1252,'Student reference sheet'!$A$2:$V$2400,8,FALSE) = "R",  VLOOKUP($A1252,'Student reference sheet'!$A$2:$V$2400,8,FALSE) = "L"), "X", ""))</f>
        <v/>
      </c>
      <c r="Q1252" s="39" t="str">
        <f>IF($A1252 ="", "", VLOOKUP($A1252, 'Student reference sheet'!$A$2:$V$2603,22,FALSE))</f>
        <v/>
      </c>
      <c r="R1252" s="39" t="str">
        <f>IF($A1252 &lt;&gt; "",VLOOKUP($A1252,'Student reference sheet'!$A$2:$V$2329, 5,FALSE), "")</f>
        <v/>
      </c>
      <c r="S1252" s="39" t="str">
        <f>IF($A1252 &lt;&gt; "",VLOOKUP($A1252,'Student reference sheet'!$A$2:$V$2329, 6,FALSE), "")</f>
        <v/>
      </c>
      <c r="T1252" s="30" t="str">
        <f>IF($A1252 = "","",
IF(VLOOKUP($A1252,'Student reference sheet'!$A$2:$V$2329, 10,FALSE) = "Y", "Hispanic",
IF(VLOOKUP($A1252,'Student reference sheet'!$A$2:$V$2329,11,FALSE) &lt;&gt; "",
IF(VLOOKUP($A1252,'Student reference sheet'!$A$2:$V$2329,11,FALSE) = "UNK", "Unknown", VLOOKUP(VALUE(VLOOKUP($A1252,'Student reference sheet'!$A$2:$V$2329,11,FALSE)),'Ethnicity Reference'!$A$2:$B$22,2,FALSE)),
IF(VLOOKUP($A1252,'Student reference sheet'!$A$2:$V$2329,9,FALSE) &lt;&gt; "", VLOOKUP(VALUE(VLOOKUP($A1252,'Student reference sheet'!$A$2:$V$2329,9,FALSE)),'Ethnicity Reference'!$A$2:$B$22,2,FALSE),"Unknown"))))</f>
        <v/>
      </c>
      <c r="U1252" s="35"/>
    </row>
    <row r="1253" spans="1:21" ht="15.75">
      <c r="A1253" s="47"/>
      <c r="B1253" s="33"/>
      <c r="C1253" s="39" t="str">
        <f>IF($A1253 &lt;&gt; "",VLOOKUP($A1253,'Student reference sheet'!$A$2:$V$2329, 3,FALSE), "")</f>
        <v/>
      </c>
      <c r="D1253" s="39" t="str">
        <f>IF($A1253 &lt;&gt; "",VLOOKUP($A1253,'Student reference sheet'!$A$2:$V$2329, 2,FALSE), "")</f>
        <v/>
      </c>
      <c r="E1253" s="35"/>
      <c r="F1253" s="34"/>
      <c r="G1253" s="40" t="str">
        <f t="shared" ca="1" si="60"/>
        <v/>
      </c>
      <c r="H1253" s="40" t="str">
        <f t="shared" ca="1" si="61"/>
        <v/>
      </c>
      <c r="I1253" s="36" t="str">
        <f>IF($A1253 = "", "",
IF(COUNTIF(MINIMUM_DAY_DATES[], Attendance!J1253) &gt; 0, VLOOKUP(Attendance!$G1253,MINIMUM_DAY_PERIOD_SCHEDULE[], 2,TRUE),
IF(COUNTIF(RALLY_DATES[], Attendance!J1253) &gt; 0, VLOOKUP(Attendance!$G1253,RALLY_PERIOD_SCHEDULE[], 2,TRUE),
IF(WEEKDAY(Attendance!$J1253) = 2,
       IF(COUNTIF(FINALS_WEEK_MONDAY_DATE[],Attendance!$J1253) &gt; 0, VLOOKUP(Attendance!$G1253,FINALS_WEEK_MONDAY_PERIOD_SCHEDULE[],2,TRUE),
       VLOOKUP(Attendance!$G1253,REGULAR_WEEK_SCHEDULE[],6,TRUE)),
IF(WEEKDAY($J1253) = 3,
       IF(COUNTIF(FINALS_WEEK_TUESDAY_DATE[],Attendance!$J1253) &gt; 0, VLOOKUP(Attendance!$G1253,FINALS_WEEK_TUESDAY_PERIOD_SCHEDULE[],2,TRUE),
       VLOOKUP(Attendance!$G1253,REGULAR_WEEK_SCHEDULE[[Tuesday]:[Period]],5,TRUE)),
IF(WEEKDAY(Attendance!$J1253) = 4,
        IF(COUNTIF(BLOCK_WEDNESDAY_DATES[],Attendance!$J1253) &gt; 0, VLOOKUP(Attendance!$G1253,BLOCK_WEDNESDAY_PERIOD_SCHEDULE[],2,TRUE),
        IF(COUNTIF(FINALS_WEEK_WEDNESDAY_DATE[],Attendance!$J1253) &gt; 0, VLOOKUP(Attendance!$G1253,FINALS_WEEK_WEDNESDAY_PERIOD_SCHEDULE[],2,TRUE),
       VLOOKUP(Attendance!$G1253,REGULAR_WEEK_SCHEDULE[[Wednesday]:[Period]],4,TRUE))),
IF(WEEKDAY($J1253) = 5,
       IF(COUNTIF(BLOCK_THURSDAY_DATES[],Attendance!$J1253) &gt; 0, VLOOKUP(Attendance!$G1253,BLOCK_THURSDAY_PERIOD_SCHEDULE[],2,TRUE),
       IF(COUNTIF(FINALS_WEEK_THURSDAY_DATE[],Attendance!$J1253) &gt; 0, VLOOKUP(Attendance!$G1253,FINALS_WEEK_THURSDAY_PERIOD_SCHEDULE[],2,TRUE),
       VLOOKUP(Attendance!$G1253,REGULAR_WEEK_SCHEDULE[[Thursday]:[Period]],3,TRUE))),
IF(WEEKDAY(Attendance!$J1253) = 6,
       IF(COUNTIF(FINALS_WEEK_FRIDAY_DATE[],Attendance!$J1253) &gt; 0, VLOOKUP(Attendance!$G1253,FINALS_WEEK_FRIDAY_PERIOD_SCHEDULE[],2,TRUE),
       VLOOKUP(Attendance!$G1253,REGULAR_WEEK_SCHEDULE[[Friday]:[Period]],2,TRUE))))))))))</f>
        <v/>
      </c>
      <c r="J1253" s="41" t="str">
        <f t="shared" ca="1" si="62"/>
        <v/>
      </c>
      <c r="K1253" s="41" t="str">
        <f>IF($A1253 &lt;&gt; "",VLOOKUP($A1253,'Student reference sheet'!$A$2:$V$2329, 7,FALSE), "")</f>
        <v/>
      </c>
      <c r="L1253" s="30" t="str">
        <f>IF($A1253 ="", "", VLOOKUP($A1253, 'Student reference sheet'!$A$2:$Z$2603,23,FALSE))</f>
        <v/>
      </c>
      <c r="M1253" s="30" t="str">
        <f>IF($A1253 ="", "", VLOOKUP($A1253, 'Student reference sheet'!$A$2:$Z$2603,24,FALSE))</f>
        <v/>
      </c>
      <c r="N1253" s="30" t="str">
        <f>IF($A1253 ="", "", VLOOKUP($A1253, 'Student reference sheet'!$A$2:$Z$2603,26,FALSE))</f>
        <v/>
      </c>
      <c r="O1253" s="30" t="str">
        <f>IF($A1253 ="", "", VLOOKUP($A1253, 'Student reference sheet'!$A$2:$Z$2603,25,FALSE))</f>
        <v/>
      </c>
      <c r="P1253" s="39" t="str">
        <f>IF($A1253 = "", "", IF(OR(VLOOKUP($A1253,'Student reference sheet'!$A$2:$V$2400,8,FALSE) = "R",  VLOOKUP($A1253,'Student reference sheet'!$A$2:$V$2400,8,FALSE) = "L"), "X", ""))</f>
        <v/>
      </c>
      <c r="Q1253" s="39" t="str">
        <f>IF($A1253 ="", "", VLOOKUP($A1253, 'Student reference sheet'!$A$2:$V$2603,22,FALSE))</f>
        <v/>
      </c>
      <c r="R1253" s="39" t="str">
        <f>IF($A1253 &lt;&gt; "",VLOOKUP($A1253,'Student reference sheet'!$A$2:$V$2329, 5,FALSE), "")</f>
        <v/>
      </c>
      <c r="S1253" s="39" t="str">
        <f>IF($A1253 &lt;&gt; "",VLOOKUP($A1253,'Student reference sheet'!$A$2:$V$2329, 6,FALSE), "")</f>
        <v/>
      </c>
      <c r="T1253" s="30" t="str">
        <f>IF($A1253 = "","",
IF(VLOOKUP($A1253,'Student reference sheet'!$A$2:$V$2329, 10,FALSE) = "Y", "Hispanic",
IF(VLOOKUP($A1253,'Student reference sheet'!$A$2:$V$2329,11,FALSE) &lt;&gt; "",
IF(VLOOKUP($A1253,'Student reference sheet'!$A$2:$V$2329,11,FALSE) = "UNK", "Unknown", VLOOKUP(VALUE(VLOOKUP($A1253,'Student reference sheet'!$A$2:$V$2329,11,FALSE)),'Ethnicity Reference'!$A$2:$B$22,2,FALSE)),
IF(VLOOKUP($A1253,'Student reference sheet'!$A$2:$V$2329,9,FALSE) &lt;&gt; "", VLOOKUP(VALUE(VLOOKUP($A1253,'Student reference sheet'!$A$2:$V$2329,9,FALSE)),'Ethnicity Reference'!$A$2:$B$22,2,FALSE),"Unknown"))))</f>
        <v/>
      </c>
      <c r="U1253" s="35"/>
    </row>
    <row r="1254" spans="1:21" ht="15.75">
      <c r="A1254" s="47"/>
      <c r="B1254" s="33"/>
      <c r="C1254" s="39" t="str">
        <f>IF($A1254 &lt;&gt; "",VLOOKUP($A1254,'Student reference sheet'!$A$2:$V$2329, 3,FALSE), "")</f>
        <v/>
      </c>
      <c r="D1254" s="39" t="str">
        <f>IF($A1254 &lt;&gt; "",VLOOKUP($A1254,'Student reference sheet'!$A$2:$V$2329, 2,FALSE), "")</f>
        <v/>
      </c>
      <c r="E1254" s="35"/>
      <c r="F1254" s="34"/>
      <c r="G1254" s="40" t="str">
        <f t="shared" ca="1" si="60"/>
        <v/>
      </c>
      <c r="H1254" s="40" t="str">
        <f t="shared" ca="1" si="61"/>
        <v/>
      </c>
      <c r="I1254" s="36" t="str">
        <f>IF($A1254 = "", "",
IF(COUNTIF(MINIMUM_DAY_DATES[], Attendance!J1254) &gt; 0, VLOOKUP(Attendance!$G1254,MINIMUM_DAY_PERIOD_SCHEDULE[], 2,TRUE),
IF(COUNTIF(RALLY_DATES[], Attendance!J1254) &gt; 0, VLOOKUP(Attendance!$G1254,RALLY_PERIOD_SCHEDULE[], 2,TRUE),
IF(WEEKDAY(Attendance!$J1254) = 2,
       IF(COUNTIF(FINALS_WEEK_MONDAY_DATE[],Attendance!$J1254) &gt; 0, VLOOKUP(Attendance!$G1254,FINALS_WEEK_MONDAY_PERIOD_SCHEDULE[],2,TRUE),
       VLOOKUP(Attendance!$G1254,REGULAR_WEEK_SCHEDULE[],6,TRUE)),
IF(WEEKDAY($J1254) = 3,
       IF(COUNTIF(FINALS_WEEK_TUESDAY_DATE[],Attendance!$J1254) &gt; 0, VLOOKUP(Attendance!$G1254,FINALS_WEEK_TUESDAY_PERIOD_SCHEDULE[],2,TRUE),
       VLOOKUP(Attendance!$G1254,REGULAR_WEEK_SCHEDULE[[Tuesday]:[Period]],5,TRUE)),
IF(WEEKDAY(Attendance!$J1254) = 4,
        IF(COUNTIF(BLOCK_WEDNESDAY_DATES[],Attendance!$J1254) &gt; 0, VLOOKUP(Attendance!$G1254,BLOCK_WEDNESDAY_PERIOD_SCHEDULE[],2,TRUE),
        IF(COUNTIF(FINALS_WEEK_WEDNESDAY_DATE[],Attendance!$J1254) &gt; 0, VLOOKUP(Attendance!$G1254,FINALS_WEEK_WEDNESDAY_PERIOD_SCHEDULE[],2,TRUE),
       VLOOKUP(Attendance!$G1254,REGULAR_WEEK_SCHEDULE[[Wednesday]:[Period]],4,TRUE))),
IF(WEEKDAY($J1254) = 5,
       IF(COUNTIF(BLOCK_THURSDAY_DATES[],Attendance!$J1254) &gt; 0, VLOOKUP(Attendance!$G1254,BLOCK_THURSDAY_PERIOD_SCHEDULE[],2,TRUE),
       IF(COUNTIF(FINALS_WEEK_THURSDAY_DATE[],Attendance!$J1254) &gt; 0, VLOOKUP(Attendance!$G1254,FINALS_WEEK_THURSDAY_PERIOD_SCHEDULE[],2,TRUE),
       VLOOKUP(Attendance!$G1254,REGULAR_WEEK_SCHEDULE[[Thursday]:[Period]],3,TRUE))),
IF(WEEKDAY(Attendance!$J1254) = 6,
       IF(COUNTIF(FINALS_WEEK_FRIDAY_DATE[],Attendance!$J1254) &gt; 0, VLOOKUP(Attendance!$G1254,FINALS_WEEK_FRIDAY_PERIOD_SCHEDULE[],2,TRUE),
       VLOOKUP(Attendance!$G1254,REGULAR_WEEK_SCHEDULE[[Friday]:[Period]],2,TRUE))))))))))</f>
        <v/>
      </c>
      <c r="J1254" s="41" t="str">
        <f t="shared" ca="1" si="62"/>
        <v/>
      </c>
      <c r="K1254" s="41" t="str">
        <f>IF($A1254 &lt;&gt; "",VLOOKUP($A1254,'Student reference sheet'!$A$2:$V$2329, 7,FALSE), "")</f>
        <v/>
      </c>
      <c r="L1254" s="30" t="str">
        <f>IF($A1254 ="", "", VLOOKUP($A1254, 'Student reference sheet'!$A$2:$Z$2603,23,FALSE))</f>
        <v/>
      </c>
      <c r="M1254" s="30" t="str">
        <f>IF($A1254 ="", "", VLOOKUP($A1254, 'Student reference sheet'!$A$2:$Z$2603,24,FALSE))</f>
        <v/>
      </c>
      <c r="N1254" s="30" t="str">
        <f>IF($A1254 ="", "", VLOOKUP($A1254, 'Student reference sheet'!$A$2:$Z$2603,26,FALSE))</f>
        <v/>
      </c>
      <c r="O1254" s="30" t="str">
        <f>IF($A1254 ="", "", VLOOKUP($A1254, 'Student reference sheet'!$A$2:$Z$2603,25,FALSE))</f>
        <v/>
      </c>
      <c r="P1254" s="39" t="str">
        <f>IF($A1254 = "", "", IF(OR(VLOOKUP($A1254,'Student reference sheet'!$A$2:$V$2400,8,FALSE) = "R",  VLOOKUP($A1254,'Student reference sheet'!$A$2:$V$2400,8,FALSE) = "L"), "X", ""))</f>
        <v/>
      </c>
      <c r="Q1254" s="39" t="str">
        <f>IF($A1254 ="", "", VLOOKUP($A1254, 'Student reference sheet'!$A$2:$V$2603,22,FALSE))</f>
        <v/>
      </c>
      <c r="R1254" s="39" t="str">
        <f>IF($A1254 &lt;&gt; "",VLOOKUP($A1254,'Student reference sheet'!$A$2:$V$2329, 5,FALSE), "")</f>
        <v/>
      </c>
      <c r="S1254" s="39" t="str">
        <f>IF($A1254 &lt;&gt; "",VLOOKUP($A1254,'Student reference sheet'!$A$2:$V$2329, 6,FALSE), "")</f>
        <v/>
      </c>
      <c r="T1254" s="30" t="str">
        <f>IF($A1254 = "","",
IF(VLOOKUP($A1254,'Student reference sheet'!$A$2:$V$2329, 10,FALSE) = "Y", "Hispanic",
IF(VLOOKUP($A1254,'Student reference sheet'!$A$2:$V$2329,11,FALSE) &lt;&gt; "",
IF(VLOOKUP($A1254,'Student reference sheet'!$A$2:$V$2329,11,FALSE) = "UNK", "Unknown", VLOOKUP(VALUE(VLOOKUP($A1254,'Student reference sheet'!$A$2:$V$2329,11,FALSE)),'Ethnicity Reference'!$A$2:$B$22,2,FALSE)),
IF(VLOOKUP($A1254,'Student reference sheet'!$A$2:$V$2329,9,FALSE) &lt;&gt; "", VLOOKUP(VALUE(VLOOKUP($A1254,'Student reference sheet'!$A$2:$V$2329,9,FALSE)),'Ethnicity Reference'!$A$2:$B$22,2,FALSE),"Unknown"))))</f>
        <v/>
      </c>
      <c r="U1254" s="35"/>
    </row>
    <row r="1255" spans="1:21" ht="15.75">
      <c r="A1255" s="47"/>
      <c r="B1255" s="33"/>
      <c r="C1255" s="39" t="str">
        <f>IF($A1255 &lt;&gt; "",VLOOKUP($A1255,'Student reference sheet'!$A$2:$V$2329, 3,FALSE), "")</f>
        <v/>
      </c>
      <c r="D1255" s="39" t="str">
        <f>IF($A1255 &lt;&gt; "",VLOOKUP($A1255,'Student reference sheet'!$A$2:$V$2329, 2,FALSE), "")</f>
        <v/>
      </c>
      <c r="E1255" s="35"/>
      <c r="F1255" s="34"/>
      <c r="G1255" s="40" t="str">
        <f t="shared" ca="1" si="60"/>
        <v/>
      </c>
      <c r="H1255" s="40" t="str">
        <f t="shared" ca="1" si="61"/>
        <v/>
      </c>
      <c r="I1255" s="36" t="str">
        <f>IF($A1255 = "", "",
IF(COUNTIF(MINIMUM_DAY_DATES[], Attendance!J1255) &gt; 0, VLOOKUP(Attendance!$G1255,MINIMUM_DAY_PERIOD_SCHEDULE[], 2,TRUE),
IF(COUNTIF(RALLY_DATES[], Attendance!J1255) &gt; 0, VLOOKUP(Attendance!$G1255,RALLY_PERIOD_SCHEDULE[], 2,TRUE),
IF(WEEKDAY(Attendance!$J1255) = 2,
       IF(COUNTIF(FINALS_WEEK_MONDAY_DATE[],Attendance!$J1255) &gt; 0, VLOOKUP(Attendance!$G1255,FINALS_WEEK_MONDAY_PERIOD_SCHEDULE[],2,TRUE),
       VLOOKUP(Attendance!$G1255,REGULAR_WEEK_SCHEDULE[],6,TRUE)),
IF(WEEKDAY($J1255) = 3,
       IF(COUNTIF(FINALS_WEEK_TUESDAY_DATE[],Attendance!$J1255) &gt; 0, VLOOKUP(Attendance!$G1255,FINALS_WEEK_TUESDAY_PERIOD_SCHEDULE[],2,TRUE),
       VLOOKUP(Attendance!$G1255,REGULAR_WEEK_SCHEDULE[[Tuesday]:[Period]],5,TRUE)),
IF(WEEKDAY(Attendance!$J1255) = 4,
        IF(COUNTIF(BLOCK_WEDNESDAY_DATES[],Attendance!$J1255) &gt; 0, VLOOKUP(Attendance!$G1255,BLOCK_WEDNESDAY_PERIOD_SCHEDULE[],2,TRUE),
        IF(COUNTIF(FINALS_WEEK_WEDNESDAY_DATE[],Attendance!$J1255) &gt; 0, VLOOKUP(Attendance!$G1255,FINALS_WEEK_WEDNESDAY_PERIOD_SCHEDULE[],2,TRUE),
       VLOOKUP(Attendance!$G1255,REGULAR_WEEK_SCHEDULE[[Wednesday]:[Period]],4,TRUE))),
IF(WEEKDAY($J1255) = 5,
       IF(COUNTIF(BLOCK_THURSDAY_DATES[],Attendance!$J1255) &gt; 0, VLOOKUP(Attendance!$G1255,BLOCK_THURSDAY_PERIOD_SCHEDULE[],2,TRUE),
       IF(COUNTIF(FINALS_WEEK_THURSDAY_DATE[],Attendance!$J1255) &gt; 0, VLOOKUP(Attendance!$G1255,FINALS_WEEK_THURSDAY_PERIOD_SCHEDULE[],2,TRUE),
       VLOOKUP(Attendance!$G1255,REGULAR_WEEK_SCHEDULE[[Thursday]:[Period]],3,TRUE))),
IF(WEEKDAY(Attendance!$J1255) = 6,
       IF(COUNTIF(FINALS_WEEK_FRIDAY_DATE[],Attendance!$J1255) &gt; 0, VLOOKUP(Attendance!$G1255,FINALS_WEEK_FRIDAY_PERIOD_SCHEDULE[],2,TRUE),
       VLOOKUP(Attendance!$G1255,REGULAR_WEEK_SCHEDULE[[Friday]:[Period]],2,TRUE))))))))))</f>
        <v/>
      </c>
      <c r="J1255" s="41" t="str">
        <f t="shared" ca="1" si="62"/>
        <v/>
      </c>
      <c r="K1255" s="41" t="str">
        <f>IF($A1255 &lt;&gt; "",VLOOKUP($A1255,'Student reference sheet'!$A$2:$V$2329, 7,FALSE), "")</f>
        <v/>
      </c>
      <c r="L1255" s="30" t="str">
        <f>IF($A1255 ="", "", VLOOKUP($A1255, 'Student reference sheet'!$A$2:$Z$2603,23,FALSE))</f>
        <v/>
      </c>
      <c r="M1255" s="30" t="str">
        <f>IF($A1255 ="", "", VLOOKUP($A1255, 'Student reference sheet'!$A$2:$Z$2603,24,FALSE))</f>
        <v/>
      </c>
      <c r="N1255" s="30" t="str">
        <f>IF($A1255 ="", "", VLOOKUP($A1255, 'Student reference sheet'!$A$2:$Z$2603,26,FALSE))</f>
        <v/>
      </c>
      <c r="O1255" s="30" t="str">
        <f>IF($A1255 ="", "", VLOOKUP($A1255, 'Student reference sheet'!$A$2:$Z$2603,25,FALSE))</f>
        <v/>
      </c>
      <c r="P1255" s="39" t="str">
        <f>IF($A1255 = "", "", IF(OR(VLOOKUP($A1255,'Student reference sheet'!$A$2:$V$2400,8,FALSE) = "R",  VLOOKUP($A1255,'Student reference sheet'!$A$2:$V$2400,8,FALSE) = "L"), "X", ""))</f>
        <v/>
      </c>
      <c r="Q1255" s="39" t="str">
        <f>IF($A1255 ="", "", VLOOKUP($A1255, 'Student reference sheet'!$A$2:$V$2603,22,FALSE))</f>
        <v/>
      </c>
      <c r="R1255" s="39" t="str">
        <f>IF($A1255 &lt;&gt; "",VLOOKUP($A1255,'Student reference sheet'!$A$2:$V$2329, 5,FALSE), "")</f>
        <v/>
      </c>
      <c r="S1255" s="39" t="str">
        <f>IF($A1255 &lt;&gt; "",VLOOKUP($A1255,'Student reference sheet'!$A$2:$V$2329, 6,FALSE), "")</f>
        <v/>
      </c>
      <c r="T1255" s="30" t="str">
        <f>IF($A1255 = "","",
IF(VLOOKUP($A1255,'Student reference sheet'!$A$2:$V$2329, 10,FALSE) = "Y", "Hispanic",
IF(VLOOKUP($A1255,'Student reference sheet'!$A$2:$V$2329,11,FALSE) &lt;&gt; "",
IF(VLOOKUP($A1255,'Student reference sheet'!$A$2:$V$2329,11,FALSE) = "UNK", "Unknown", VLOOKUP(VALUE(VLOOKUP($A1255,'Student reference sheet'!$A$2:$V$2329,11,FALSE)),'Ethnicity Reference'!$A$2:$B$22,2,FALSE)),
IF(VLOOKUP($A1255,'Student reference sheet'!$A$2:$V$2329,9,FALSE) &lt;&gt; "", VLOOKUP(VALUE(VLOOKUP($A1255,'Student reference sheet'!$A$2:$V$2329,9,FALSE)),'Ethnicity Reference'!$A$2:$B$22,2,FALSE),"Unknown"))))</f>
        <v/>
      </c>
      <c r="U1255" s="35"/>
    </row>
    <row r="1256" spans="1:21" ht="15.75">
      <c r="A1256" s="47"/>
      <c r="B1256" s="33"/>
      <c r="C1256" s="39" t="str">
        <f>IF($A1256 &lt;&gt; "",VLOOKUP($A1256,'Student reference sheet'!$A$2:$V$2329, 3,FALSE), "")</f>
        <v/>
      </c>
      <c r="D1256" s="39" t="str">
        <f>IF($A1256 &lt;&gt; "",VLOOKUP($A1256,'Student reference sheet'!$A$2:$V$2329, 2,FALSE), "")</f>
        <v/>
      </c>
      <c r="E1256" s="35"/>
      <c r="F1256" s="34"/>
      <c r="G1256" s="40" t="str">
        <f t="shared" ca="1" si="60"/>
        <v/>
      </c>
      <c r="H1256" s="40" t="str">
        <f t="shared" ca="1" si="61"/>
        <v/>
      </c>
      <c r="I1256" s="36" t="str">
        <f>IF($A1256 = "", "",
IF(COUNTIF(MINIMUM_DAY_DATES[], Attendance!J1256) &gt; 0, VLOOKUP(Attendance!$G1256,MINIMUM_DAY_PERIOD_SCHEDULE[], 2,TRUE),
IF(COUNTIF(RALLY_DATES[], Attendance!J1256) &gt; 0, VLOOKUP(Attendance!$G1256,RALLY_PERIOD_SCHEDULE[], 2,TRUE),
IF(WEEKDAY(Attendance!$J1256) = 2,
       IF(COUNTIF(FINALS_WEEK_MONDAY_DATE[],Attendance!$J1256) &gt; 0, VLOOKUP(Attendance!$G1256,FINALS_WEEK_MONDAY_PERIOD_SCHEDULE[],2,TRUE),
       VLOOKUP(Attendance!$G1256,REGULAR_WEEK_SCHEDULE[],6,TRUE)),
IF(WEEKDAY($J1256) = 3,
       IF(COUNTIF(FINALS_WEEK_TUESDAY_DATE[],Attendance!$J1256) &gt; 0, VLOOKUP(Attendance!$G1256,FINALS_WEEK_TUESDAY_PERIOD_SCHEDULE[],2,TRUE),
       VLOOKUP(Attendance!$G1256,REGULAR_WEEK_SCHEDULE[[Tuesday]:[Period]],5,TRUE)),
IF(WEEKDAY(Attendance!$J1256) = 4,
        IF(COUNTIF(BLOCK_WEDNESDAY_DATES[],Attendance!$J1256) &gt; 0, VLOOKUP(Attendance!$G1256,BLOCK_WEDNESDAY_PERIOD_SCHEDULE[],2,TRUE),
        IF(COUNTIF(FINALS_WEEK_WEDNESDAY_DATE[],Attendance!$J1256) &gt; 0, VLOOKUP(Attendance!$G1256,FINALS_WEEK_WEDNESDAY_PERIOD_SCHEDULE[],2,TRUE),
       VLOOKUP(Attendance!$G1256,REGULAR_WEEK_SCHEDULE[[Wednesday]:[Period]],4,TRUE))),
IF(WEEKDAY($J1256) = 5,
       IF(COUNTIF(BLOCK_THURSDAY_DATES[],Attendance!$J1256) &gt; 0, VLOOKUP(Attendance!$G1256,BLOCK_THURSDAY_PERIOD_SCHEDULE[],2,TRUE),
       IF(COUNTIF(FINALS_WEEK_THURSDAY_DATE[],Attendance!$J1256) &gt; 0, VLOOKUP(Attendance!$G1256,FINALS_WEEK_THURSDAY_PERIOD_SCHEDULE[],2,TRUE),
       VLOOKUP(Attendance!$G1256,REGULAR_WEEK_SCHEDULE[[Thursday]:[Period]],3,TRUE))),
IF(WEEKDAY(Attendance!$J1256) = 6,
       IF(COUNTIF(FINALS_WEEK_FRIDAY_DATE[],Attendance!$J1256) &gt; 0, VLOOKUP(Attendance!$G1256,FINALS_WEEK_FRIDAY_PERIOD_SCHEDULE[],2,TRUE),
       VLOOKUP(Attendance!$G1256,REGULAR_WEEK_SCHEDULE[[Friday]:[Period]],2,TRUE))))))))))</f>
        <v/>
      </c>
      <c r="J1256" s="41" t="str">
        <f t="shared" ca="1" si="62"/>
        <v/>
      </c>
      <c r="K1256" s="41" t="str">
        <f>IF($A1256 &lt;&gt; "",VLOOKUP($A1256,'Student reference sheet'!$A$2:$V$2329, 7,FALSE), "")</f>
        <v/>
      </c>
      <c r="L1256" s="30" t="str">
        <f>IF($A1256 ="", "", VLOOKUP($A1256, 'Student reference sheet'!$A$2:$Z$2603,23,FALSE))</f>
        <v/>
      </c>
      <c r="M1256" s="30" t="str">
        <f>IF($A1256 ="", "", VLOOKUP($A1256, 'Student reference sheet'!$A$2:$Z$2603,24,FALSE))</f>
        <v/>
      </c>
      <c r="N1256" s="30" t="str">
        <f>IF($A1256 ="", "", VLOOKUP($A1256, 'Student reference sheet'!$A$2:$Z$2603,26,FALSE))</f>
        <v/>
      </c>
      <c r="O1256" s="30" t="str">
        <f>IF($A1256 ="", "", VLOOKUP($A1256, 'Student reference sheet'!$A$2:$Z$2603,25,FALSE))</f>
        <v/>
      </c>
      <c r="P1256" s="39" t="str">
        <f>IF($A1256 = "", "", IF(OR(VLOOKUP($A1256,'Student reference sheet'!$A$2:$V$2400,8,FALSE) = "R",  VLOOKUP($A1256,'Student reference sheet'!$A$2:$V$2400,8,FALSE) = "L"), "X", ""))</f>
        <v/>
      </c>
      <c r="Q1256" s="39" t="str">
        <f>IF($A1256 ="", "", VLOOKUP($A1256, 'Student reference sheet'!$A$2:$V$2603,22,FALSE))</f>
        <v/>
      </c>
      <c r="R1256" s="39" t="str">
        <f>IF($A1256 &lt;&gt; "",VLOOKUP($A1256,'Student reference sheet'!$A$2:$V$2329, 5,FALSE), "")</f>
        <v/>
      </c>
      <c r="S1256" s="39" t="str">
        <f>IF($A1256 &lt;&gt; "",VLOOKUP($A1256,'Student reference sheet'!$A$2:$V$2329, 6,FALSE), "")</f>
        <v/>
      </c>
      <c r="T1256" s="30" t="str">
        <f>IF($A1256 = "","",
IF(VLOOKUP($A1256,'Student reference sheet'!$A$2:$V$2329, 10,FALSE) = "Y", "Hispanic",
IF(VLOOKUP($A1256,'Student reference sheet'!$A$2:$V$2329,11,FALSE) &lt;&gt; "",
IF(VLOOKUP($A1256,'Student reference sheet'!$A$2:$V$2329,11,FALSE) = "UNK", "Unknown", VLOOKUP(VALUE(VLOOKUP($A1256,'Student reference sheet'!$A$2:$V$2329,11,FALSE)),'Ethnicity Reference'!$A$2:$B$22,2,FALSE)),
IF(VLOOKUP($A1256,'Student reference sheet'!$A$2:$V$2329,9,FALSE) &lt;&gt; "", VLOOKUP(VALUE(VLOOKUP($A1256,'Student reference sheet'!$A$2:$V$2329,9,FALSE)),'Ethnicity Reference'!$A$2:$B$22,2,FALSE),"Unknown"))))</f>
        <v/>
      </c>
      <c r="U1256" s="35"/>
    </row>
    <row r="1257" spans="1:21" ht="15.75">
      <c r="A1257" s="47"/>
      <c r="B1257" s="33"/>
      <c r="C1257" s="39" t="str">
        <f>IF($A1257 &lt;&gt; "",VLOOKUP($A1257,'Student reference sheet'!$A$2:$V$2329, 3,FALSE), "")</f>
        <v/>
      </c>
      <c r="D1257" s="39" t="str">
        <f>IF($A1257 &lt;&gt; "",VLOOKUP($A1257,'Student reference sheet'!$A$2:$V$2329, 2,FALSE), "")</f>
        <v/>
      </c>
      <c r="E1257" s="35"/>
      <c r="F1257" s="34"/>
      <c r="G1257" s="40" t="str">
        <f t="shared" ca="1" si="60"/>
        <v/>
      </c>
      <c r="H1257" s="40" t="str">
        <f t="shared" ca="1" si="61"/>
        <v/>
      </c>
      <c r="I1257" s="36" t="str">
        <f>IF($A1257 = "", "",
IF(COUNTIF(MINIMUM_DAY_DATES[], Attendance!J1257) &gt; 0, VLOOKUP(Attendance!$G1257,MINIMUM_DAY_PERIOD_SCHEDULE[], 2,TRUE),
IF(COUNTIF(RALLY_DATES[], Attendance!J1257) &gt; 0, VLOOKUP(Attendance!$G1257,RALLY_PERIOD_SCHEDULE[], 2,TRUE),
IF(WEEKDAY(Attendance!$J1257) = 2,
       IF(COUNTIF(FINALS_WEEK_MONDAY_DATE[],Attendance!$J1257) &gt; 0, VLOOKUP(Attendance!$G1257,FINALS_WEEK_MONDAY_PERIOD_SCHEDULE[],2,TRUE),
       VLOOKUP(Attendance!$G1257,REGULAR_WEEK_SCHEDULE[],6,TRUE)),
IF(WEEKDAY($J1257) = 3,
       IF(COUNTIF(FINALS_WEEK_TUESDAY_DATE[],Attendance!$J1257) &gt; 0, VLOOKUP(Attendance!$G1257,FINALS_WEEK_TUESDAY_PERIOD_SCHEDULE[],2,TRUE),
       VLOOKUP(Attendance!$G1257,REGULAR_WEEK_SCHEDULE[[Tuesday]:[Period]],5,TRUE)),
IF(WEEKDAY(Attendance!$J1257) = 4,
        IF(COUNTIF(BLOCK_WEDNESDAY_DATES[],Attendance!$J1257) &gt; 0, VLOOKUP(Attendance!$G1257,BLOCK_WEDNESDAY_PERIOD_SCHEDULE[],2,TRUE),
        IF(COUNTIF(FINALS_WEEK_WEDNESDAY_DATE[],Attendance!$J1257) &gt; 0, VLOOKUP(Attendance!$G1257,FINALS_WEEK_WEDNESDAY_PERIOD_SCHEDULE[],2,TRUE),
       VLOOKUP(Attendance!$G1257,REGULAR_WEEK_SCHEDULE[[Wednesday]:[Period]],4,TRUE))),
IF(WEEKDAY($J1257) = 5,
       IF(COUNTIF(BLOCK_THURSDAY_DATES[],Attendance!$J1257) &gt; 0, VLOOKUP(Attendance!$G1257,BLOCK_THURSDAY_PERIOD_SCHEDULE[],2,TRUE),
       IF(COUNTIF(FINALS_WEEK_THURSDAY_DATE[],Attendance!$J1257) &gt; 0, VLOOKUP(Attendance!$G1257,FINALS_WEEK_THURSDAY_PERIOD_SCHEDULE[],2,TRUE),
       VLOOKUP(Attendance!$G1257,REGULAR_WEEK_SCHEDULE[[Thursday]:[Period]],3,TRUE))),
IF(WEEKDAY(Attendance!$J1257) = 6,
       IF(COUNTIF(FINALS_WEEK_FRIDAY_DATE[],Attendance!$J1257) &gt; 0, VLOOKUP(Attendance!$G1257,FINALS_WEEK_FRIDAY_PERIOD_SCHEDULE[],2,TRUE),
       VLOOKUP(Attendance!$G1257,REGULAR_WEEK_SCHEDULE[[Friday]:[Period]],2,TRUE))))))))))</f>
        <v/>
      </c>
      <c r="J1257" s="41" t="str">
        <f t="shared" ca="1" si="62"/>
        <v/>
      </c>
      <c r="K1257" s="41" t="str">
        <f>IF($A1257 &lt;&gt; "",VLOOKUP($A1257,'Student reference sheet'!$A$2:$V$2329, 7,FALSE), "")</f>
        <v/>
      </c>
      <c r="L1257" s="30" t="str">
        <f>IF($A1257 ="", "", VLOOKUP($A1257, 'Student reference sheet'!$A$2:$Z$2603,23,FALSE))</f>
        <v/>
      </c>
      <c r="M1257" s="30" t="str">
        <f>IF($A1257 ="", "", VLOOKUP($A1257, 'Student reference sheet'!$A$2:$Z$2603,24,FALSE))</f>
        <v/>
      </c>
      <c r="N1257" s="30" t="str">
        <f>IF($A1257 ="", "", VLOOKUP($A1257, 'Student reference sheet'!$A$2:$Z$2603,26,FALSE))</f>
        <v/>
      </c>
      <c r="O1257" s="30" t="str">
        <f>IF($A1257 ="", "", VLOOKUP($A1257, 'Student reference sheet'!$A$2:$Z$2603,25,FALSE))</f>
        <v/>
      </c>
      <c r="P1257" s="39" t="str">
        <f>IF($A1257 = "", "", IF(OR(VLOOKUP($A1257,'Student reference sheet'!$A$2:$V$2400,8,FALSE) = "R",  VLOOKUP($A1257,'Student reference sheet'!$A$2:$V$2400,8,FALSE) = "L"), "X", ""))</f>
        <v/>
      </c>
      <c r="Q1257" s="39" t="str">
        <f>IF($A1257 ="", "", VLOOKUP($A1257, 'Student reference sheet'!$A$2:$V$2603,22,FALSE))</f>
        <v/>
      </c>
      <c r="R1257" s="39" t="str">
        <f>IF($A1257 &lt;&gt; "",VLOOKUP($A1257,'Student reference sheet'!$A$2:$V$2329, 5,FALSE), "")</f>
        <v/>
      </c>
      <c r="S1257" s="39" t="str">
        <f>IF($A1257 &lt;&gt; "",VLOOKUP($A1257,'Student reference sheet'!$A$2:$V$2329, 6,FALSE), "")</f>
        <v/>
      </c>
      <c r="T1257" s="30" t="str">
        <f>IF($A1257 = "","",
IF(VLOOKUP($A1257,'Student reference sheet'!$A$2:$V$2329, 10,FALSE) = "Y", "Hispanic",
IF(VLOOKUP($A1257,'Student reference sheet'!$A$2:$V$2329,11,FALSE) &lt;&gt; "",
IF(VLOOKUP($A1257,'Student reference sheet'!$A$2:$V$2329,11,FALSE) = "UNK", "Unknown", VLOOKUP(VALUE(VLOOKUP($A1257,'Student reference sheet'!$A$2:$V$2329,11,FALSE)),'Ethnicity Reference'!$A$2:$B$22,2,FALSE)),
IF(VLOOKUP($A1257,'Student reference sheet'!$A$2:$V$2329,9,FALSE) &lt;&gt; "", VLOOKUP(VALUE(VLOOKUP($A1257,'Student reference sheet'!$A$2:$V$2329,9,FALSE)),'Ethnicity Reference'!$A$2:$B$22,2,FALSE),"Unknown"))))</f>
        <v/>
      </c>
      <c r="U1257" s="35"/>
    </row>
    <row r="1258" spans="1:21" ht="15.75">
      <c r="A1258" s="47"/>
      <c r="B1258" s="33"/>
      <c r="C1258" s="39" t="str">
        <f>IF($A1258 &lt;&gt; "",VLOOKUP($A1258,'Student reference sheet'!$A$2:$V$2329, 3,FALSE), "")</f>
        <v/>
      </c>
      <c r="D1258" s="39" t="str">
        <f>IF($A1258 &lt;&gt; "",VLOOKUP($A1258,'Student reference sheet'!$A$2:$V$2329, 2,FALSE), "")</f>
        <v/>
      </c>
      <c r="E1258" s="35"/>
      <c r="F1258" s="34"/>
      <c r="G1258" s="40" t="str">
        <f t="shared" ca="1" si="60"/>
        <v/>
      </c>
      <c r="H1258" s="40" t="str">
        <f t="shared" ca="1" si="61"/>
        <v/>
      </c>
      <c r="I1258" s="36" t="str">
        <f>IF($A1258 = "", "",
IF(COUNTIF(MINIMUM_DAY_DATES[], Attendance!J1258) &gt; 0, VLOOKUP(Attendance!$G1258,MINIMUM_DAY_PERIOD_SCHEDULE[], 2,TRUE),
IF(COUNTIF(RALLY_DATES[], Attendance!J1258) &gt; 0, VLOOKUP(Attendance!$G1258,RALLY_PERIOD_SCHEDULE[], 2,TRUE),
IF(WEEKDAY(Attendance!$J1258) = 2,
       IF(COUNTIF(FINALS_WEEK_MONDAY_DATE[],Attendance!$J1258) &gt; 0, VLOOKUP(Attendance!$G1258,FINALS_WEEK_MONDAY_PERIOD_SCHEDULE[],2,TRUE),
       VLOOKUP(Attendance!$G1258,REGULAR_WEEK_SCHEDULE[],6,TRUE)),
IF(WEEKDAY($J1258) = 3,
       IF(COUNTIF(FINALS_WEEK_TUESDAY_DATE[],Attendance!$J1258) &gt; 0, VLOOKUP(Attendance!$G1258,FINALS_WEEK_TUESDAY_PERIOD_SCHEDULE[],2,TRUE),
       VLOOKUP(Attendance!$G1258,REGULAR_WEEK_SCHEDULE[[Tuesday]:[Period]],5,TRUE)),
IF(WEEKDAY(Attendance!$J1258) = 4,
        IF(COUNTIF(BLOCK_WEDNESDAY_DATES[],Attendance!$J1258) &gt; 0, VLOOKUP(Attendance!$G1258,BLOCK_WEDNESDAY_PERIOD_SCHEDULE[],2,TRUE),
        IF(COUNTIF(FINALS_WEEK_WEDNESDAY_DATE[],Attendance!$J1258) &gt; 0, VLOOKUP(Attendance!$G1258,FINALS_WEEK_WEDNESDAY_PERIOD_SCHEDULE[],2,TRUE),
       VLOOKUP(Attendance!$G1258,REGULAR_WEEK_SCHEDULE[[Wednesday]:[Period]],4,TRUE))),
IF(WEEKDAY($J1258) = 5,
       IF(COUNTIF(BLOCK_THURSDAY_DATES[],Attendance!$J1258) &gt; 0, VLOOKUP(Attendance!$G1258,BLOCK_THURSDAY_PERIOD_SCHEDULE[],2,TRUE),
       IF(COUNTIF(FINALS_WEEK_THURSDAY_DATE[],Attendance!$J1258) &gt; 0, VLOOKUP(Attendance!$G1258,FINALS_WEEK_THURSDAY_PERIOD_SCHEDULE[],2,TRUE),
       VLOOKUP(Attendance!$G1258,REGULAR_WEEK_SCHEDULE[[Thursday]:[Period]],3,TRUE))),
IF(WEEKDAY(Attendance!$J1258) = 6,
       IF(COUNTIF(FINALS_WEEK_FRIDAY_DATE[],Attendance!$J1258) &gt; 0, VLOOKUP(Attendance!$G1258,FINALS_WEEK_FRIDAY_PERIOD_SCHEDULE[],2,TRUE),
       VLOOKUP(Attendance!$G1258,REGULAR_WEEK_SCHEDULE[[Friday]:[Period]],2,TRUE))))))))))</f>
        <v/>
      </c>
      <c r="J1258" s="41" t="str">
        <f t="shared" ca="1" si="62"/>
        <v/>
      </c>
      <c r="K1258" s="41" t="str">
        <f>IF($A1258 &lt;&gt; "",VLOOKUP($A1258,'Student reference sheet'!$A$2:$V$2329, 7,FALSE), "")</f>
        <v/>
      </c>
      <c r="L1258" s="30" t="str">
        <f>IF($A1258 ="", "", VLOOKUP($A1258, 'Student reference sheet'!$A$2:$Z$2603,23,FALSE))</f>
        <v/>
      </c>
      <c r="M1258" s="30" t="str">
        <f>IF($A1258 ="", "", VLOOKUP($A1258, 'Student reference sheet'!$A$2:$Z$2603,24,FALSE))</f>
        <v/>
      </c>
      <c r="N1258" s="30" t="str">
        <f>IF($A1258 ="", "", VLOOKUP($A1258, 'Student reference sheet'!$A$2:$Z$2603,26,FALSE))</f>
        <v/>
      </c>
      <c r="O1258" s="30" t="str">
        <f>IF($A1258 ="", "", VLOOKUP($A1258, 'Student reference sheet'!$A$2:$Z$2603,25,FALSE))</f>
        <v/>
      </c>
      <c r="P1258" s="39" t="str">
        <f>IF($A1258 = "", "", IF(OR(VLOOKUP($A1258,'Student reference sheet'!$A$2:$V$2400,8,FALSE) = "R",  VLOOKUP($A1258,'Student reference sheet'!$A$2:$V$2400,8,FALSE) = "L"), "X", ""))</f>
        <v/>
      </c>
      <c r="Q1258" s="39" t="str">
        <f>IF($A1258 ="", "", VLOOKUP($A1258, 'Student reference sheet'!$A$2:$V$2603,22,FALSE))</f>
        <v/>
      </c>
      <c r="R1258" s="39" t="str">
        <f>IF($A1258 &lt;&gt; "",VLOOKUP($A1258,'Student reference sheet'!$A$2:$V$2329, 5,FALSE), "")</f>
        <v/>
      </c>
      <c r="S1258" s="39" t="str">
        <f>IF($A1258 &lt;&gt; "",VLOOKUP($A1258,'Student reference sheet'!$A$2:$V$2329, 6,FALSE), "")</f>
        <v/>
      </c>
      <c r="T1258" s="30" t="str">
        <f>IF($A1258 = "","",
IF(VLOOKUP($A1258,'Student reference sheet'!$A$2:$V$2329, 10,FALSE) = "Y", "Hispanic",
IF(VLOOKUP($A1258,'Student reference sheet'!$A$2:$V$2329,11,FALSE) &lt;&gt; "",
IF(VLOOKUP($A1258,'Student reference sheet'!$A$2:$V$2329,11,FALSE) = "UNK", "Unknown", VLOOKUP(VALUE(VLOOKUP($A1258,'Student reference sheet'!$A$2:$V$2329,11,FALSE)),'Ethnicity Reference'!$A$2:$B$22,2,FALSE)),
IF(VLOOKUP($A1258,'Student reference sheet'!$A$2:$V$2329,9,FALSE) &lt;&gt; "", VLOOKUP(VALUE(VLOOKUP($A1258,'Student reference sheet'!$A$2:$V$2329,9,FALSE)),'Ethnicity Reference'!$A$2:$B$22,2,FALSE),"Unknown"))))</f>
        <v/>
      </c>
      <c r="U1258" s="35"/>
    </row>
    <row r="1259" spans="1:21" ht="15.75">
      <c r="A1259" s="47"/>
      <c r="B1259" s="33"/>
      <c r="C1259" s="39" t="str">
        <f>IF($A1259 &lt;&gt; "",VLOOKUP($A1259,'Student reference sheet'!$A$2:$V$2329, 3,FALSE), "")</f>
        <v/>
      </c>
      <c r="D1259" s="39" t="str">
        <f>IF($A1259 &lt;&gt; "",VLOOKUP($A1259,'Student reference sheet'!$A$2:$V$2329, 2,FALSE), "")</f>
        <v/>
      </c>
      <c r="E1259" s="35"/>
      <c r="F1259" s="34"/>
      <c r="G1259" s="40" t="str">
        <f t="shared" ca="1" si="60"/>
        <v/>
      </c>
      <c r="H1259" s="40" t="str">
        <f t="shared" ca="1" si="61"/>
        <v/>
      </c>
      <c r="I1259" s="36" t="str">
        <f>IF($A1259 = "", "",
IF(COUNTIF(MINIMUM_DAY_DATES[], Attendance!J1259) &gt; 0, VLOOKUP(Attendance!$G1259,MINIMUM_DAY_PERIOD_SCHEDULE[], 2,TRUE),
IF(COUNTIF(RALLY_DATES[], Attendance!J1259) &gt; 0, VLOOKUP(Attendance!$G1259,RALLY_PERIOD_SCHEDULE[], 2,TRUE),
IF(WEEKDAY(Attendance!$J1259) = 2,
       IF(COUNTIF(FINALS_WEEK_MONDAY_DATE[],Attendance!$J1259) &gt; 0, VLOOKUP(Attendance!$G1259,FINALS_WEEK_MONDAY_PERIOD_SCHEDULE[],2,TRUE),
       VLOOKUP(Attendance!$G1259,REGULAR_WEEK_SCHEDULE[],6,TRUE)),
IF(WEEKDAY($J1259) = 3,
       IF(COUNTIF(FINALS_WEEK_TUESDAY_DATE[],Attendance!$J1259) &gt; 0, VLOOKUP(Attendance!$G1259,FINALS_WEEK_TUESDAY_PERIOD_SCHEDULE[],2,TRUE),
       VLOOKUP(Attendance!$G1259,REGULAR_WEEK_SCHEDULE[[Tuesday]:[Period]],5,TRUE)),
IF(WEEKDAY(Attendance!$J1259) = 4,
        IF(COUNTIF(BLOCK_WEDNESDAY_DATES[],Attendance!$J1259) &gt; 0, VLOOKUP(Attendance!$G1259,BLOCK_WEDNESDAY_PERIOD_SCHEDULE[],2,TRUE),
        IF(COUNTIF(FINALS_WEEK_WEDNESDAY_DATE[],Attendance!$J1259) &gt; 0, VLOOKUP(Attendance!$G1259,FINALS_WEEK_WEDNESDAY_PERIOD_SCHEDULE[],2,TRUE),
       VLOOKUP(Attendance!$G1259,REGULAR_WEEK_SCHEDULE[[Wednesday]:[Period]],4,TRUE))),
IF(WEEKDAY($J1259) = 5,
       IF(COUNTIF(BLOCK_THURSDAY_DATES[],Attendance!$J1259) &gt; 0, VLOOKUP(Attendance!$G1259,BLOCK_THURSDAY_PERIOD_SCHEDULE[],2,TRUE),
       IF(COUNTIF(FINALS_WEEK_THURSDAY_DATE[],Attendance!$J1259) &gt; 0, VLOOKUP(Attendance!$G1259,FINALS_WEEK_THURSDAY_PERIOD_SCHEDULE[],2,TRUE),
       VLOOKUP(Attendance!$G1259,REGULAR_WEEK_SCHEDULE[[Thursday]:[Period]],3,TRUE))),
IF(WEEKDAY(Attendance!$J1259) = 6,
       IF(COUNTIF(FINALS_WEEK_FRIDAY_DATE[],Attendance!$J1259) &gt; 0, VLOOKUP(Attendance!$G1259,FINALS_WEEK_FRIDAY_PERIOD_SCHEDULE[],2,TRUE),
       VLOOKUP(Attendance!$G1259,REGULAR_WEEK_SCHEDULE[[Friday]:[Period]],2,TRUE))))))))))</f>
        <v/>
      </c>
      <c r="J1259" s="41" t="str">
        <f t="shared" ca="1" si="62"/>
        <v/>
      </c>
      <c r="K1259" s="41" t="str">
        <f>IF($A1259 &lt;&gt; "",VLOOKUP($A1259,'Student reference sheet'!$A$2:$V$2329, 7,FALSE), "")</f>
        <v/>
      </c>
      <c r="L1259" s="30" t="str">
        <f>IF($A1259 ="", "", VLOOKUP($A1259, 'Student reference sheet'!$A$2:$Z$2603,23,FALSE))</f>
        <v/>
      </c>
      <c r="M1259" s="30" t="str">
        <f>IF($A1259 ="", "", VLOOKUP($A1259, 'Student reference sheet'!$A$2:$Z$2603,24,FALSE))</f>
        <v/>
      </c>
      <c r="N1259" s="30" t="str">
        <f>IF($A1259 ="", "", VLOOKUP($A1259, 'Student reference sheet'!$A$2:$Z$2603,26,FALSE))</f>
        <v/>
      </c>
      <c r="O1259" s="30" t="str">
        <f>IF($A1259 ="", "", VLOOKUP($A1259, 'Student reference sheet'!$A$2:$Z$2603,25,FALSE))</f>
        <v/>
      </c>
      <c r="P1259" s="39" t="str">
        <f>IF($A1259 = "", "", IF(OR(VLOOKUP($A1259,'Student reference sheet'!$A$2:$V$2400,8,FALSE) = "R",  VLOOKUP($A1259,'Student reference sheet'!$A$2:$V$2400,8,FALSE) = "L"), "X", ""))</f>
        <v/>
      </c>
      <c r="Q1259" s="39" t="str">
        <f>IF($A1259 ="", "", VLOOKUP($A1259, 'Student reference sheet'!$A$2:$V$2603,22,FALSE))</f>
        <v/>
      </c>
      <c r="R1259" s="39" t="str">
        <f>IF($A1259 &lt;&gt; "",VLOOKUP($A1259,'Student reference sheet'!$A$2:$V$2329, 5,FALSE), "")</f>
        <v/>
      </c>
      <c r="S1259" s="39" t="str">
        <f>IF($A1259 &lt;&gt; "",VLOOKUP($A1259,'Student reference sheet'!$A$2:$V$2329, 6,FALSE), "")</f>
        <v/>
      </c>
      <c r="T1259" s="30" t="str">
        <f>IF($A1259 = "","",
IF(VLOOKUP($A1259,'Student reference sheet'!$A$2:$V$2329, 10,FALSE) = "Y", "Hispanic",
IF(VLOOKUP($A1259,'Student reference sheet'!$A$2:$V$2329,11,FALSE) &lt;&gt; "",
IF(VLOOKUP($A1259,'Student reference sheet'!$A$2:$V$2329,11,FALSE) = "UNK", "Unknown", VLOOKUP(VALUE(VLOOKUP($A1259,'Student reference sheet'!$A$2:$V$2329,11,FALSE)),'Ethnicity Reference'!$A$2:$B$22,2,FALSE)),
IF(VLOOKUP($A1259,'Student reference sheet'!$A$2:$V$2329,9,FALSE) &lt;&gt; "", VLOOKUP(VALUE(VLOOKUP($A1259,'Student reference sheet'!$A$2:$V$2329,9,FALSE)),'Ethnicity Reference'!$A$2:$B$22,2,FALSE),"Unknown"))))</f>
        <v/>
      </c>
      <c r="U1259" s="35"/>
    </row>
    <row r="1260" spans="1:21" ht="15.75">
      <c r="A1260" s="47"/>
      <c r="B1260" s="33"/>
      <c r="C1260" s="39" t="str">
        <f>IF($A1260 &lt;&gt; "",VLOOKUP($A1260,'Student reference sheet'!$A$2:$V$2329, 3,FALSE), "")</f>
        <v/>
      </c>
      <c r="D1260" s="39" t="str">
        <f>IF($A1260 &lt;&gt; "",VLOOKUP($A1260,'Student reference sheet'!$A$2:$V$2329, 2,FALSE), "")</f>
        <v/>
      </c>
      <c r="E1260" s="35"/>
      <c r="F1260" s="34"/>
      <c r="G1260" s="40" t="str">
        <f t="shared" ca="1" si="60"/>
        <v/>
      </c>
      <c r="H1260" s="40" t="str">
        <f t="shared" ca="1" si="61"/>
        <v/>
      </c>
      <c r="I1260" s="36" t="str">
        <f>IF($A1260 = "", "",
IF(COUNTIF(MINIMUM_DAY_DATES[], Attendance!J1260) &gt; 0, VLOOKUP(Attendance!$G1260,MINIMUM_DAY_PERIOD_SCHEDULE[], 2,TRUE),
IF(COUNTIF(RALLY_DATES[], Attendance!J1260) &gt; 0, VLOOKUP(Attendance!$G1260,RALLY_PERIOD_SCHEDULE[], 2,TRUE),
IF(WEEKDAY(Attendance!$J1260) = 2,
       IF(COUNTIF(FINALS_WEEK_MONDAY_DATE[],Attendance!$J1260) &gt; 0, VLOOKUP(Attendance!$G1260,FINALS_WEEK_MONDAY_PERIOD_SCHEDULE[],2,TRUE),
       VLOOKUP(Attendance!$G1260,REGULAR_WEEK_SCHEDULE[],6,TRUE)),
IF(WEEKDAY($J1260) = 3,
       IF(COUNTIF(FINALS_WEEK_TUESDAY_DATE[],Attendance!$J1260) &gt; 0, VLOOKUP(Attendance!$G1260,FINALS_WEEK_TUESDAY_PERIOD_SCHEDULE[],2,TRUE),
       VLOOKUP(Attendance!$G1260,REGULAR_WEEK_SCHEDULE[[Tuesday]:[Period]],5,TRUE)),
IF(WEEKDAY(Attendance!$J1260) = 4,
        IF(COUNTIF(BLOCK_WEDNESDAY_DATES[],Attendance!$J1260) &gt; 0, VLOOKUP(Attendance!$G1260,BLOCK_WEDNESDAY_PERIOD_SCHEDULE[],2,TRUE),
        IF(COUNTIF(FINALS_WEEK_WEDNESDAY_DATE[],Attendance!$J1260) &gt; 0, VLOOKUP(Attendance!$G1260,FINALS_WEEK_WEDNESDAY_PERIOD_SCHEDULE[],2,TRUE),
       VLOOKUP(Attendance!$G1260,REGULAR_WEEK_SCHEDULE[[Wednesday]:[Period]],4,TRUE))),
IF(WEEKDAY($J1260) = 5,
       IF(COUNTIF(BLOCK_THURSDAY_DATES[],Attendance!$J1260) &gt; 0, VLOOKUP(Attendance!$G1260,BLOCK_THURSDAY_PERIOD_SCHEDULE[],2,TRUE),
       IF(COUNTIF(FINALS_WEEK_THURSDAY_DATE[],Attendance!$J1260) &gt; 0, VLOOKUP(Attendance!$G1260,FINALS_WEEK_THURSDAY_PERIOD_SCHEDULE[],2,TRUE),
       VLOOKUP(Attendance!$G1260,REGULAR_WEEK_SCHEDULE[[Thursday]:[Period]],3,TRUE))),
IF(WEEKDAY(Attendance!$J1260) = 6,
       IF(COUNTIF(FINALS_WEEK_FRIDAY_DATE[],Attendance!$J1260) &gt; 0, VLOOKUP(Attendance!$G1260,FINALS_WEEK_FRIDAY_PERIOD_SCHEDULE[],2,TRUE),
       VLOOKUP(Attendance!$G1260,REGULAR_WEEK_SCHEDULE[[Friday]:[Period]],2,TRUE))))))))))</f>
        <v/>
      </c>
      <c r="J1260" s="41" t="str">
        <f t="shared" ca="1" si="62"/>
        <v/>
      </c>
      <c r="K1260" s="41" t="str">
        <f>IF($A1260 &lt;&gt; "",VLOOKUP($A1260,'Student reference sheet'!$A$2:$V$2329, 7,FALSE), "")</f>
        <v/>
      </c>
      <c r="L1260" s="30" t="str">
        <f>IF($A1260 ="", "", VLOOKUP($A1260, 'Student reference sheet'!$A$2:$Z$2603,23,FALSE))</f>
        <v/>
      </c>
      <c r="M1260" s="30" t="str">
        <f>IF($A1260 ="", "", VLOOKUP($A1260, 'Student reference sheet'!$A$2:$Z$2603,24,FALSE))</f>
        <v/>
      </c>
      <c r="N1260" s="30" t="str">
        <f>IF($A1260 ="", "", VLOOKUP($A1260, 'Student reference sheet'!$A$2:$Z$2603,26,FALSE))</f>
        <v/>
      </c>
      <c r="O1260" s="30" t="str">
        <f>IF($A1260 ="", "", VLOOKUP($A1260, 'Student reference sheet'!$A$2:$Z$2603,25,FALSE))</f>
        <v/>
      </c>
      <c r="P1260" s="39" t="str">
        <f>IF($A1260 = "", "", IF(OR(VLOOKUP($A1260,'Student reference sheet'!$A$2:$V$2400,8,FALSE) = "R",  VLOOKUP($A1260,'Student reference sheet'!$A$2:$V$2400,8,FALSE) = "L"), "X", ""))</f>
        <v/>
      </c>
      <c r="Q1260" s="39" t="str">
        <f>IF($A1260 ="", "", VLOOKUP($A1260, 'Student reference sheet'!$A$2:$V$2603,22,FALSE))</f>
        <v/>
      </c>
      <c r="R1260" s="39" t="str">
        <f>IF($A1260 &lt;&gt; "",VLOOKUP($A1260,'Student reference sheet'!$A$2:$V$2329, 5,FALSE), "")</f>
        <v/>
      </c>
      <c r="S1260" s="39" t="str">
        <f>IF($A1260 &lt;&gt; "",VLOOKUP($A1260,'Student reference sheet'!$A$2:$V$2329, 6,FALSE), "")</f>
        <v/>
      </c>
      <c r="T1260" s="30" t="str">
        <f>IF($A1260 = "","",
IF(VLOOKUP($A1260,'Student reference sheet'!$A$2:$V$2329, 10,FALSE) = "Y", "Hispanic",
IF(VLOOKUP($A1260,'Student reference sheet'!$A$2:$V$2329,11,FALSE) &lt;&gt; "",
IF(VLOOKUP($A1260,'Student reference sheet'!$A$2:$V$2329,11,FALSE) = "UNK", "Unknown", VLOOKUP(VALUE(VLOOKUP($A1260,'Student reference sheet'!$A$2:$V$2329,11,FALSE)),'Ethnicity Reference'!$A$2:$B$22,2,FALSE)),
IF(VLOOKUP($A1260,'Student reference sheet'!$A$2:$V$2329,9,FALSE) &lt;&gt; "", VLOOKUP(VALUE(VLOOKUP($A1260,'Student reference sheet'!$A$2:$V$2329,9,FALSE)),'Ethnicity Reference'!$A$2:$B$22,2,FALSE),"Unknown"))))</f>
        <v/>
      </c>
      <c r="U1260" s="35"/>
    </row>
    <row r="1261" spans="1:21" ht="15.75">
      <c r="A1261" s="47"/>
      <c r="B1261" s="33"/>
      <c r="C1261" s="39" t="str">
        <f>IF($A1261 &lt;&gt; "",VLOOKUP($A1261,'Student reference sheet'!$A$2:$V$2329, 3,FALSE), "")</f>
        <v/>
      </c>
      <c r="D1261" s="39" t="str">
        <f>IF($A1261 &lt;&gt; "",VLOOKUP($A1261,'Student reference sheet'!$A$2:$V$2329, 2,FALSE), "")</f>
        <v/>
      </c>
      <c r="E1261" s="35"/>
      <c r="F1261" s="34"/>
      <c r="G1261" s="40" t="str">
        <f t="shared" ca="1" si="60"/>
        <v/>
      </c>
      <c r="H1261" s="40" t="str">
        <f t="shared" ca="1" si="61"/>
        <v/>
      </c>
      <c r="I1261" s="36" t="str">
        <f>IF($A1261 = "", "",
IF(COUNTIF(MINIMUM_DAY_DATES[], Attendance!J1261) &gt; 0, VLOOKUP(Attendance!$G1261,MINIMUM_DAY_PERIOD_SCHEDULE[], 2,TRUE),
IF(COUNTIF(RALLY_DATES[], Attendance!J1261) &gt; 0, VLOOKUP(Attendance!$G1261,RALLY_PERIOD_SCHEDULE[], 2,TRUE),
IF(WEEKDAY(Attendance!$J1261) = 2,
       IF(COUNTIF(FINALS_WEEK_MONDAY_DATE[],Attendance!$J1261) &gt; 0, VLOOKUP(Attendance!$G1261,FINALS_WEEK_MONDAY_PERIOD_SCHEDULE[],2,TRUE),
       VLOOKUP(Attendance!$G1261,REGULAR_WEEK_SCHEDULE[],6,TRUE)),
IF(WEEKDAY($J1261) = 3,
       IF(COUNTIF(FINALS_WEEK_TUESDAY_DATE[],Attendance!$J1261) &gt; 0, VLOOKUP(Attendance!$G1261,FINALS_WEEK_TUESDAY_PERIOD_SCHEDULE[],2,TRUE),
       VLOOKUP(Attendance!$G1261,REGULAR_WEEK_SCHEDULE[[Tuesday]:[Period]],5,TRUE)),
IF(WEEKDAY(Attendance!$J1261) = 4,
        IF(COUNTIF(BLOCK_WEDNESDAY_DATES[],Attendance!$J1261) &gt; 0, VLOOKUP(Attendance!$G1261,BLOCK_WEDNESDAY_PERIOD_SCHEDULE[],2,TRUE),
        IF(COUNTIF(FINALS_WEEK_WEDNESDAY_DATE[],Attendance!$J1261) &gt; 0, VLOOKUP(Attendance!$G1261,FINALS_WEEK_WEDNESDAY_PERIOD_SCHEDULE[],2,TRUE),
       VLOOKUP(Attendance!$G1261,REGULAR_WEEK_SCHEDULE[[Wednesday]:[Period]],4,TRUE))),
IF(WEEKDAY($J1261) = 5,
       IF(COUNTIF(BLOCK_THURSDAY_DATES[],Attendance!$J1261) &gt; 0, VLOOKUP(Attendance!$G1261,BLOCK_THURSDAY_PERIOD_SCHEDULE[],2,TRUE),
       IF(COUNTIF(FINALS_WEEK_THURSDAY_DATE[],Attendance!$J1261) &gt; 0, VLOOKUP(Attendance!$G1261,FINALS_WEEK_THURSDAY_PERIOD_SCHEDULE[],2,TRUE),
       VLOOKUP(Attendance!$G1261,REGULAR_WEEK_SCHEDULE[[Thursday]:[Period]],3,TRUE))),
IF(WEEKDAY(Attendance!$J1261) = 6,
       IF(COUNTIF(FINALS_WEEK_FRIDAY_DATE[],Attendance!$J1261) &gt; 0, VLOOKUP(Attendance!$G1261,FINALS_WEEK_FRIDAY_PERIOD_SCHEDULE[],2,TRUE),
       VLOOKUP(Attendance!$G1261,REGULAR_WEEK_SCHEDULE[[Friday]:[Period]],2,TRUE))))))))))</f>
        <v/>
      </c>
      <c r="J1261" s="41" t="str">
        <f t="shared" ca="1" si="62"/>
        <v/>
      </c>
      <c r="K1261" s="41" t="str">
        <f>IF($A1261 &lt;&gt; "",VLOOKUP($A1261,'Student reference sheet'!$A$2:$V$2329, 7,FALSE), "")</f>
        <v/>
      </c>
      <c r="L1261" s="30" t="str">
        <f>IF($A1261 ="", "", VLOOKUP($A1261, 'Student reference sheet'!$A$2:$Z$2603,23,FALSE))</f>
        <v/>
      </c>
      <c r="M1261" s="30" t="str">
        <f>IF($A1261 ="", "", VLOOKUP($A1261, 'Student reference sheet'!$A$2:$Z$2603,24,FALSE))</f>
        <v/>
      </c>
      <c r="N1261" s="30" t="str">
        <f>IF($A1261 ="", "", VLOOKUP($A1261, 'Student reference sheet'!$A$2:$Z$2603,26,FALSE))</f>
        <v/>
      </c>
      <c r="O1261" s="30" t="str">
        <f>IF($A1261 ="", "", VLOOKUP($A1261, 'Student reference sheet'!$A$2:$Z$2603,25,FALSE))</f>
        <v/>
      </c>
      <c r="P1261" s="39" t="str">
        <f>IF($A1261 = "", "", IF(OR(VLOOKUP($A1261,'Student reference sheet'!$A$2:$V$2400,8,FALSE) = "R",  VLOOKUP($A1261,'Student reference sheet'!$A$2:$V$2400,8,FALSE) = "L"), "X", ""))</f>
        <v/>
      </c>
      <c r="Q1261" s="39" t="str">
        <f>IF($A1261 ="", "", VLOOKUP($A1261, 'Student reference sheet'!$A$2:$V$2603,22,FALSE))</f>
        <v/>
      </c>
      <c r="R1261" s="39" t="str">
        <f>IF($A1261 &lt;&gt; "",VLOOKUP($A1261,'Student reference sheet'!$A$2:$V$2329, 5,FALSE), "")</f>
        <v/>
      </c>
      <c r="S1261" s="39" t="str">
        <f>IF($A1261 &lt;&gt; "",VLOOKUP($A1261,'Student reference sheet'!$A$2:$V$2329, 6,FALSE), "")</f>
        <v/>
      </c>
      <c r="T1261" s="30" t="str">
        <f>IF($A1261 = "","",
IF(VLOOKUP($A1261,'Student reference sheet'!$A$2:$V$2329, 10,FALSE) = "Y", "Hispanic",
IF(VLOOKUP($A1261,'Student reference sheet'!$A$2:$V$2329,11,FALSE) &lt;&gt; "",
IF(VLOOKUP($A1261,'Student reference sheet'!$A$2:$V$2329,11,FALSE) = "UNK", "Unknown", VLOOKUP(VALUE(VLOOKUP($A1261,'Student reference sheet'!$A$2:$V$2329,11,FALSE)),'Ethnicity Reference'!$A$2:$B$22,2,FALSE)),
IF(VLOOKUP($A1261,'Student reference sheet'!$A$2:$V$2329,9,FALSE) &lt;&gt; "", VLOOKUP(VALUE(VLOOKUP($A1261,'Student reference sheet'!$A$2:$V$2329,9,FALSE)),'Ethnicity Reference'!$A$2:$B$22,2,FALSE),"Unknown"))))</f>
        <v/>
      </c>
      <c r="U1261" s="35"/>
    </row>
    <row r="1262" spans="1:21" ht="15.75">
      <c r="A1262" s="47"/>
      <c r="B1262" s="33"/>
      <c r="C1262" s="39" t="str">
        <f>IF($A1262 &lt;&gt; "",VLOOKUP($A1262,'Student reference sheet'!$A$2:$V$2329, 3,FALSE), "")</f>
        <v/>
      </c>
      <c r="D1262" s="39" t="str">
        <f>IF($A1262 &lt;&gt; "",VLOOKUP($A1262,'Student reference sheet'!$A$2:$V$2329, 2,FALSE), "")</f>
        <v/>
      </c>
      <c r="E1262" s="35"/>
      <c r="F1262" s="34"/>
      <c r="G1262" s="40" t="str">
        <f t="shared" ca="1" si="60"/>
        <v/>
      </c>
      <c r="H1262" s="40" t="str">
        <f t="shared" ca="1" si="61"/>
        <v/>
      </c>
      <c r="I1262" s="36" t="str">
        <f>IF($A1262 = "", "",
IF(COUNTIF(MINIMUM_DAY_DATES[], Attendance!J1262) &gt; 0, VLOOKUP(Attendance!$G1262,MINIMUM_DAY_PERIOD_SCHEDULE[], 2,TRUE),
IF(COUNTIF(RALLY_DATES[], Attendance!J1262) &gt; 0, VLOOKUP(Attendance!$G1262,RALLY_PERIOD_SCHEDULE[], 2,TRUE),
IF(WEEKDAY(Attendance!$J1262) = 2,
       IF(COUNTIF(FINALS_WEEK_MONDAY_DATE[],Attendance!$J1262) &gt; 0, VLOOKUP(Attendance!$G1262,FINALS_WEEK_MONDAY_PERIOD_SCHEDULE[],2,TRUE),
       VLOOKUP(Attendance!$G1262,REGULAR_WEEK_SCHEDULE[],6,TRUE)),
IF(WEEKDAY($J1262) = 3,
       IF(COUNTIF(FINALS_WEEK_TUESDAY_DATE[],Attendance!$J1262) &gt; 0, VLOOKUP(Attendance!$G1262,FINALS_WEEK_TUESDAY_PERIOD_SCHEDULE[],2,TRUE),
       VLOOKUP(Attendance!$G1262,REGULAR_WEEK_SCHEDULE[[Tuesday]:[Period]],5,TRUE)),
IF(WEEKDAY(Attendance!$J1262) = 4,
        IF(COUNTIF(BLOCK_WEDNESDAY_DATES[],Attendance!$J1262) &gt; 0, VLOOKUP(Attendance!$G1262,BLOCK_WEDNESDAY_PERIOD_SCHEDULE[],2,TRUE),
        IF(COUNTIF(FINALS_WEEK_WEDNESDAY_DATE[],Attendance!$J1262) &gt; 0, VLOOKUP(Attendance!$G1262,FINALS_WEEK_WEDNESDAY_PERIOD_SCHEDULE[],2,TRUE),
       VLOOKUP(Attendance!$G1262,REGULAR_WEEK_SCHEDULE[[Wednesday]:[Period]],4,TRUE))),
IF(WEEKDAY($J1262) = 5,
       IF(COUNTIF(BLOCK_THURSDAY_DATES[],Attendance!$J1262) &gt; 0, VLOOKUP(Attendance!$G1262,BLOCK_THURSDAY_PERIOD_SCHEDULE[],2,TRUE),
       IF(COUNTIF(FINALS_WEEK_THURSDAY_DATE[],Attendance!$J1262) &gt; 0, VLOOKUP(Attendance!$G1262,FINALS_WEEK_THURSDAY_PERIOD_SCHEDULE[],2,TRUE),
       VLOOKUP(Attendance!$G1262,REGULAR_WEEK_SCHEDULE[[Thursday]:[Period]],3,TRUE))),
IF(WEEKDAY(Attendance!$J1262) = 6,
       IF(COUNTIF(FINALS_WEEK_FRIDAY_DATE[],Attendance!$J1262) &gt; 0, VLOOKUP(Attendance!$G1262,FINALS_WEEK_FRIDAY_PERIOD_SCHEDULE[],2,TRUE),
       VLOOKUP(Attendance!$G1262,REGULAR_WEEK_SCHEDULE[[Friday]:[Period]],2,TRUE))))))))))</f>
        <v/>
      </c>
      <c r="J1262" s="41" t="str">
        <f t="shared" ca="1" si="62"/>
        <v/>
      </c>
      <c r="K1262" s="41" t="str">
        <f>IF($A1262 &lt;&gt; "",VLOOKUP($A1262,'Student reference sheet'!$A$2:$V$2329, 7,FALSE), "")</f>
        <v/>
      </c>
      <c r="L1262" s="30" t="str">
        <f>IF($A1262 ="", "", VLOOKUP($A1262, 'Student reference sheet'!$A$2:$Z$2603,23,FALSE))</f>
        <v/>
      </c>
      <c r="M1262" s="30" t="str">
        <f>IF($A1262 ="", "", VLOOKUP($A1262, 'Student reference sheet'!$A$2:$Z$2603,24,FALSE))</f>
        <v/>
      </c>
      <c r="N1262" s="30" t="str">
        <f>IF($A1262 ="", "", VLOOKUP($A1262, 'Student reference sheet'!$A$2:$Z$2603,26,FALSE))</f>
        <v/>
      </c>
      <c r="O1262" s="30" t="str">
        <f>IF($A1262 ="", "", VLOOKUP($A1262, 'Student reference sheet'!$A$2:$Z$2603,25,FALSE))</f>
        <v/>
      </c>
      <c r="P1262" s="39" t="str">
        <f>IF($A1262 = "", "", IF(OR(VLOOKUP($A1262,'Student reference sheet'!$A$2:$V$2400,8,FALSE) = "R",  VLOOKUP($A1262,'Student reference sheet'!$A$2:$V$2400,8,FALSE) = "L"), "X", ""))</f>
        <v/>
      </c>
      <c r="Q1262" s="39" t="str">
        <f>IF($A1262 ="", "", VLOOKUP($A1262, 'Student reference sheet'!$A$2:$V$2603,22,FALSE))</f>
        <v/>
      </c>
      <c r="R1262" s="39" t="str">
        <f>IF($A1262 &lt;&gt; "",VLOOKUP($A1262,'Student reference sheet'!$A$2:$V$2329, 5,FALSE), "")</f>
        <v/>
      </c>
      <c r="S1262" s="39" t="str">
        <f>IF($A1262 &lt;&gt; "",VLOOKUP($A1262,'Student reference sheet'!$A$2:$V$2329, 6,FALSE), "")</f>
        <v/>
      </c>
      <c r="T1262" s="30" t="str">
        <f>IF($A1262 = "","",
IF(VLOOKUP($A1262,'Student reference sheet'!$A$2:$V$2329, 10,FALSE) = "Y", "Hispanic",
IF(VLOOKUP($A1262,'Student reference sheet'!$A$2:$V$2329,11,FALSE) &lt;&gt; "",
IF(VLOOKUP($A1262,'Student reference sheet'!$A$2:$V$2329,11,FALSE) = "UNK", "Unknown", VLOOKUP(VALUE(VLOOKUP($A1262,'Student reference sheet'!$A$2:$V$2329,11,FALSE)),'Ethnicity Reference'!$A$2:$B$22,2,FALSE)),
IF(VLOOKUP($A1262,'Student reference sheet'!$A$2:$V$2329,9,FALSE) &lt;&gt; "", VLOOKUP(VALUE(VLOOKUP($A1262,'Student reference sheet'!$A$2:$V$2329,9,FALSE)),'Ethnicity Reference'!$A$2:$B$22,2,FALSE),"Unknown"))))</f>
        <v/>
      </c>
      <c r="U1262" s="35"/>
    </row>
    <row r="1263" spans="1:21" ht="15.75">
      <c r="A1263" s="47"/>
      <c r="B1263" s="33"/>
      <c r="C1263" s="39" t="str">
        <f>IF($A1263 &lt;&gt; "",VLOOKUP($A1263,'Student reference sheet'!$A$2:$V$2329, 3,FALSE), "")</f>
        <v/>
      </c>
      <c r="D1263" s="39" t="str">
        <f>IF($A1263 &lt;&gt; "",VLOOKUP($A1263,'Student reference sheet'!$A$2:$V$2329, 2,FALSE), "")</f>
        <v/>
      </c>
      <c r="E1263" s="35"/>
      <c r="F1263" s="34"/>
      <c r="G1263" s="40" t="str">
        <f t="shared" ca="1" si="60"/>
        <v/>
      </c>
      <c r="H1263" s="40" t="str">
        <f t="shared" ca="1" si="61"/>
        <v/>
      </c>
      <c r="I1263" s="36" t="str">
        <f>IF($A1263 = "", "",
IF(COUNTIF(MINIMUM_DAY_DATES[], Attendance!J1263) &gt; 0, VLOOKUP(Attendance!$G1263,MINIMUM_DAY_PERIOD_SCHEDULE[], 2,TRUE),
IF(COUNTIF(RALLY_DATES[], Attendance!J1263) &gt; 0, VLOOKUP(Attendance!$G1263,RALLY_PERIOD_SCHEDULE[], 2,TRUE),
IF(WEEKDAY(Attendance!$J1263) = 2,
       IF(COUNTIF(FINALS_WEEK_MONDAY_DATE[],Attendance!$J1263) &gt; 0, VLOOKUP(Attendance!$G1263,FINALS_WEEK_MONDAY_PERIOD_SCHEDULE[],2,TRUE),
       VLOOKUP(Attendance!$G1263,REGULAR_WEEK_SCHEDULE[],6,TRUE)),
IF(WEEKDAY($J1263) = 3,
       IF(COUNTIF(FINALS_WEEK_TUESDAY_DATE[],Attendance!$J1263) &gt; 0, VLOOKUP(Attendance!$G1263,FINALS_WEEK_TUESDAY_PERIOD_SCHEDULE[],2,TRUE),
       VLOOKUP(Attendance!$G1263,REGULAR_WEEK_SCHEDULE[[Tuesday]:[Period]],5,TRUE)),
IF(WEEKDAY(Attendance!$J1263) = 4,
        IF(COUNTIF(BLOCK_WEDNESDAY_DATES[],Attendance!$J1263) &gt; 0, VLOOKUP(Attendance!$G1263,BLOCK_WEDNESDAY_PERIOD_SCHEDULE[],2,TRUE),
        IF(COUNTIF(FINALS_WEEK_WEDNESDAY_DATE[],Attendance!$J1263) &gt; 0, VLOOKUP(Attendance!$G1263,FINALS_WEEK_WEDNESDAY_PERIOD_SCHEDULE[],2,TRUE),
       VLOOKUP(Attendance!$G1263,REGULAR_WEEK_SCHEDULE[[Wednesday]:[Period]],4,TRUE))),
IF(WEEKDAY($J1263) = 5,
       IF(COUNTIF(BLOCK_THURSDAY_DATES[],Attendance!$J1263) &gt; 0, VLOOKUP(Attendance!$G1263,BLOCK_THURSDAY_PERIOD_SCHEDULE[],2,TRUE),
       IF(COUNTIF(FINALS_WEEK_THURSDAY_DATE[],Attendance!$J1263) &gt; 0, VLOOKUP(Attendance!$G1263,FINALS_WEEK_THURSDAY_PERIOD_SCHEDULE[],2,TRUE),
       VLOOKUP(Attendance!$G1263,REGULAR_WEEK_SCHEDULE[[Thursday]:[Period]],3,TRUE))),
IF(WEEKDAY(Attendance!$J1263) = 6,
       IF(COUNTIF(FINALS_WEEK_FRIDAY_DATE[],Attendance!$J1263) &gt; 0, VLOOKUP(Attendance!$G1263,FINALS_WEEK_FRIDAY_PERIOD_SCHEDULE[],2,TRUE),
       VLOOKUP(Attendance!$G1263,REGULAR_WEEK_SCHEDULE[[Friday]:[Period]],2,TRUE))))))))))</f>
        <v/>
      </c>
      <c r="J1263" s="41" t="str">
        <f t="shared" ca="1" si="62"/>
        <v/>
      </c>
      <c r="K1263" s="41" t="str">
        <f>IF($A1263 &lt;&gt; "",VLOOKUP($A1263,'Student reference sheet'!$A$2:$V$2329, 7,FALSE), "")</f>
        <v/>
      </c>
      <c r="L1263" s="30" t="str">
        <f>IF($A1263 ="", "", VLOOKUP($A1263, 'Student reference sheet'!$A$2:$Z$2603,23,FALSE))</f>
        <v/>
      </c>
      <c r="M1263" s="30" t="str">
        <f>IF($A1263 ="", "", VLOOKUP($A1263, 'Student reference sheet'!$A$2:$Z$2603,24,FALSE))</f>
        <v/>
      </c>
      <c r="N1263" s="30" t="str">
        <f>IF($A1263 ="", "", VLOOKUP($A1263, 'Student reference sheet'!$A$2:$Z$2603,26,FALSE))</f>
        <v/>
      </c>
      <c r="O1263" s="30" t="str">
        <f>IF($A1263 ="", "", VLOOKUP($A1263, 'Student reference sheet'!$A$2:$Z$2603,25,FALSE))</f>
        <v/>
      </c>
      <c r="P1263" s="39" t="str">
        <f>IF($A1263 = "", "", IF(OR(VLOOKUP($A1263,'Student reference sheet'!$A$2:$V$2400,8,FALSE) = "R",  VLOOKUP($A1263,'Student reference sheet'!$A$2:$V$2400,8,FALSE) = "L"), "X", ""))</f>
        <v/>
      </c>
      <c r="Q1263" s="39" t="str">
        <f>IF($A1263 ="", "", VLOOKUP($A1263, 'Student reference sheet'!$A$2:$V$2603,22,FALSE))</f>
        <v/>
      </c>
      <c r="R1263" s="39" t="str">
        <f>IF($A1263 &lt;&gt; "",VLOOKUP($A1263,'Student reference sheet'!$A$2:$V$2329, 5,FALSE), "")</f>
        <v/>
      </c>
      <c r="S1263" s="39" t="str">
        <f>IF($A1263 &lt;&gt; "",VLOOKUP($A1263,'Student reference sheet'!$A$2:$V$2329, 6,FALSE), "")</f>
        <v/>
      </c>
      <c r="T1263" s="30" t="str">
        <f>IF($A1263 = "","",
IF(VLOOKUP($A1263,'Student reference sheet'!$A$2:$V$2329, 10,FALSE) = "Y", "Hispanic",
IF(VLOOKUP($A1263,'Student reference sheet'!$A$2:$V$2329,11,FALSE) &lt;&gt; "",
IF(VLOOKUP($A1263,'Student reference sheet'!$A$2:$V$2329,11,FALSE) = "UNK", "Unknown", VLOOKUP(VALUE(VLOOKUP($A1263,'Student reference sheet'!$A$2:$V$2329,11,FALSE)),'Ethnicity Reference'!$A$2:$B$22,2,FALSE)),
IF(VLOOKUP($A1263,'Student reference sheet'!$A$2:$V$2329,9,FALSE) &lt;&gt; "", VLOOKUP(VALUE(VLOOKUP($A1263,'Student reference sheet'!$A$2:$V$2329,9,FALSE)),'Ethnicity Reference'!$A$2:$B$22,2,FALSE),"Unknown"))))</f>
        <v/>
      </c>
      <c r="U1263" s="35"/>
    </row>
    <row r="1264" spans="1:21" ht="15.75">
      <c r="A1264" s="47"/>
      <c r="B1264" s="33"/>
      <c r="C1264" s="39" t="str">
        <f>IF($A1264 &lt;&gt; "",VLOOKUP($A1264,'Student reference sheet'!$A$2:$V$2329, 3,FALSE), "")</f>
        <v/>
      </c>
      <c r="D1264" s="39" t="str">
        <f>IF($A1264 &lt;&gt; "",VLOOKUP($A1264,'Student reference sheet'!$A$2:$V$2329, 2,FALSE), "")</f>
        <v/>
      </c>
      <c r="E1264" s="35"/>
      <c r="F1264" s="34"/>
      <c r="G1264" s="40" t="str">
        <f t="shared" ca="1" si="60"/>
        <v/>
      </c>
      <c r="H1264" s="40" t="str">
        <f t="shared" ca="1" si="61"/>
        <v/>
      </c>
      <c r="I1264" s="36" t="str">
        <f>IF($A1264 = "", "",
IF(COUNTIF(MINIMUM_DAY_DATES[], Attendance!J1264) &gt; 0, VLOOKUP(Attendance!$G1264,MINIMUM_DAY_PERIOD_SCHEDULE[], 2,TRUE),
IF(COUNTIF(RALLY_DATES[], Attendance!J1264) &gt; 0, VLOOKUP(Attendance!$G1264,RALLY_PERIOD_SCHEDULE[], 2,TRUE),
IF(WEEKDAY(Attendance!$J1264) = 2,
       IF(COUNTIF(FINALS_WEEK_MONDAY_DATE[],Attendance!$J1264) &gt; 0, VLOOKUP(Attendance!$G1264,FINALS_WEEK_MONDAY_PERIOD_SCHEDULE[],2,TRUE),
       VLOOKUP(Attendance!$G1264,REGULAR_WEEK_SCHEDULE[],6,TRUE)),
IF(WEEKDAY($J1264) = 3,
       IF(COUNTIF(FINALS_WEEK_TUESDAY_DATE[],Attendance!$J1264) &gt; 0, VLOOKUP(Attendance!$G1264,FINALS_WEEK_TUESDAY_PERIOD_SCHEDULE[],2,TRUE),
       VLOOKUP(Attendance!$G1264,REGULAR_WEEK_SCHEDULE[[Tuesday]:[Period]],5,TRUE)),
IF(WEEKDAY(Attendance!$J1264) = 4,
        IF(COUNTIF(BLOCK_WEDNESDAY_DATES[],Attendance!$J1264) &gt; 0, VLOOKUP(Attendance!$G1264,BLOCK_WEDNESDAY_PERIOD_SCHEDULE[],2,TRUE),
        IF(COUNTIF(FINALS_WEEK_WEDNESDAY_DATE[],Attendance!$J1264) &gt; 0, VLOOKUP(Attendance!$G1264,FINALS_WEEK_WEDNESDAY_PERIOD_SCHEDULE[],2,TRUE),
       VLOOKUP(Attendance!$G1264,REGULAR_WEEK_SCHEDULE[[Wednesday]:[Period]],4,TRUE))),
IF(WEEKDAY($J1264) = 5,
       IF(COUNTIF(BLOCK_THURSDAY_DATES[],Attendance!$J1264) &gt; 0, VLOOKUP(Attendance!$G1264,BLOCK_THURSDAY_PERIOD_SCHEDULE[],2,TRUE),
       IF(COUNTIF(FINALS_WEEK_THURSDAY_DATE[],Attendance!$J1264) &gt; 0, VLOOKUP(Attendance!$G1264,FINALS_WEEK_THURSDAY_PERIOD_SCHEDULE[],2,TRUE),
       VLOOKUP(Attendance!$G1264,REGULAR_WEEK_SCHEDULE[[Thursday]:[Period]],3,TRUE))),
IF(WEEKDAY(Attendance!$J1264) = 6,
       IF(COUNTIF(FINALS_WEEK_FRIDAY_DATE[],Attendance!$J1264) &gt; 0, VLOOKUP(Attendance!$G1264,FINALS_WEEK_FRIDAY_PERIOD_SCHEDULE[],2,TRUE),
       VLOOKUP(Attendance!$G1264,REGULAR_WEEK_SCHEDULE[[Friday]:[Period]],2,TRUE))))))))))</f>
        <v/>
      </c>
      <c r="J1264" s="41" t="str">
        <f t="shared" ca="1" si="62"/>
        <v/>
      </c>
      <c r="K1264" s="41" t="str">
        <f>IF($A1264 &lt;&gt; "",VLOOKUP($A1264,'Student reference sheet'!$A$2:$V$2329, 7,FALSE), "")</f>
        <v/>
      </c>
      <c r="L1264" s="30" t="str">
        <f>IF($A1264 ="", "", VLOOKUP($A1264, 'Student reference sheet'!$A$2:$Z$2603,23,FALSE))</f>
        <v/>
      </c>
      <c r="M1264" s="30" t="str">
        <f>IF($A1264 ="", "", VLOOKUP($A1264, 'Student reference sheet'!$A$2:$Z$2603,24,FALSE))</f>
        <v/>
      </c>
      <c r="N1264" s="30" t="str">
        <f>IF($A1264 ="", "", VLOOKUP($A1264, 'Student reference sheet'!$A$2:$Z$2603,26,FALSE))</f>
        <v/>
      </c>
      <c r="O1264" s="30" t="str">
        <f>IF($A1264 ="", "", VLOOKUP($A1264, 'Student reference sheet'!$A$2:$Z$2603,25,FALSE))</f>
        <v/>
      </c>
      <c r="P1264" s="39" t="str">
        <f>IF($A1264 = "", "", IF(OR(VLOOKUP($A1264,'Student reference sheet'!$A$2:$V$2400,8,FALSE) = "R",  VLOOKUP($A1264,'Student reference sheet'!$A$2:$V$2400,8,FALSE) = "L"), "X", ""))</f>
        <v/>
      </c>
      <c r="Q1264" s="39" t="str">
        <f>IF($A1264 ="", "", VLOOKUP($A1264, 'Student reference sheet'!$A$2:$V$2603,22,FALSE))</f>
        <v/>
      </c>
      <c r="R1264" s="39" t="str">
        <f>IF($A1264 &lt;&gt; "",VLOOKUP($A1264,'Student reference sheet'!$A$2:$V$2329, 5,FALSE), "")</f>
        <v/>
      </c>
      <c r="S1264" s="39" t="str">
        <f>IF($A1264 &lt;&gt; "",VLOOKUP($A1264,'Student reference sheet'!$A$2:$V$2329, 6,FALSE), "")</f>
        <v/>
      </c>
      <c r="T1264" s="30" t="str">
        <f>IF($A1264 = "","",
IF(VLOOKUP($A1264,'Student reference sheet'!$A$2:$V$2329, 10,FALSE) = "Y", "Hispanic",
IF(VLOOKUP($A1264,'Student reference sheet'!$A$2:$V$2329,11,FALSE) &lt;&gt; "",
IF(VLOOKUP($A1264,'Student reference sheet'!$A$2:$V$2329,11,FALSE) = "UNK", "Unknown", VLOOKUP(VALUE(VLOOKUP($A1264,'Student reference sheet'!$A$2:$V$2329,11,FALSE)),'Ethnicity Reference'!$A$2:$B$22,2,FALSE)),
IF(VLOOKUP($A1264,'Student reference sheet'!$A$2:$V$2329,9,FALSE) &lt;&gt; "", VLOOKUP(VALUE(VLOOKUP($A1264,'Student reference sheet'!$A$2:$V$2329,9,FALSE)),'Ethnicity Reference'!$A$2:$B$22,2,FALSE),"Unknown"))))</f>
        <v/>
      </c>
      <c r="U1264" s="35"/>
    </row>
    <row r="1265" spans="1:21" ht="15.75">
      <c r="A1265" s="47"/>
      <c r="B1265" s="33"/>
      <c r="C1265" s="39" t="str">
        <f>IF($A1265 &lt;&gt; "",VLOOKUP($A1265,'Student reference sheet'!$A$2:$V$2329, 3,FALSE), "")</f>
        <v/>
      </c>
      <c r="D1265" s="39" t="str">
        <f>IF($A1265 &lt;&gt; "",VLOOKUP($A1265,'Student reference sheet'!$A$2:$V$2329, 2,FALSE), "")</f>
        <v/>
      </c>
      <c r="E1265" s="35"/>
      <c r="F1265" s="34"/>
      <c r="G1265" s="40" t="str">
        <f t="shared" ca="1" si="60"/>
        <v/>
      </c>
      <c r="H1265" s="40" t="str">
        <f t="shared" ca="1" si="61"/>
        <v/>
      </c>
      <c r="I1265" s="36" t="str">
        <f>IF($A1265 = "", "",
IF(COUNTIF(MINIMUM_DAY_DATES[], Attendance!J1265) &gt; 0, VLOOKUP(Attendance!$G1265,MINIMUM_DAY_PERIOD_SCHEDULE[], 2,TRUE),
IF(COUNTIF(RALLY_DATES[], Attendance!J1265) &gt; 0, VLOOKUP(Attendance!$G1265,RALLY_PERIOD_SCHEDULE[], 2,TRUE),
IF(WEEKDAY(Attendance!$J1265) = 2,
       IF(COUNTIF(FINALS_WEEK_MONDAY_DATE[],Attendance!$J1265) &gt; 0, VLOOKUP(Attendance!$G1265,FINALS_WEEK_MONDAY_PERIOD_SCHEDULE[],2,TRUE),
       VLOOKUP(Attendance!$G1265,REGULAR_WEEK_SCHEDULE[],6,TRUE)),
IF(WEEKDAY($J1265) = 3,
       IF(COUNTIF(FINALS_WEEK_TUESDAY_DATE[],Attendance!$J1265) &gt; 0, VLOOKUP(Attendance!$G1265,FINALS_WEEK_TUESDAY_PERIOD_SCHEDULE[],2,TRUE),
       VLOOKUP(Attendance!$G1265,REGULAR_WEEK_SCHEDULE[[Tuesday]:[Period]],5,TRUE)),
IF(WEEKDAY(Attendance!$J1265) = 4,
        IF(COUNTIF(BLOCK_WEDNESDAY_DATES[],Attendance!$J1265) &gt; 0, VLOOKUP(Attendance!$G1265,BLOCK_WEDNESDAY_PERIOD_SCHEDULE[],2,TRUE),
        IF(COUNTIF(FINALS_WEEK_WEDNESDAY_DATE[],Attendance!$J1265) &gt; 0, VLOOKUP(Attendance!$G1265,FINALS_WEEK_WEDNESDAY_PERIOD_SCHEDULE[],2,TRUE),
       VLOOKUP(Attendance!$G1265,REGULAR_WEEK_SCHEDULE[[Wednesday]:[Period]],4,TRUE))),
IF(WEEKDAY($J1265) = 5,
       IF(COUNTIF(BLOCK_THURSDAY_DATES[],Attendance!$J1265) &gt; 0, VLOOKUP(Attendance!$G1265,BLOCK_THURSDAY_PERIOD_SCHEDULE[],2,TRUE),
       IF(COUNTIF(FINALS_WEEK_THURSDAY_DATE[],Attendance!$J1265) &gt; 0, VLOOKUP(Attendance!$G1265,FINALS_WEEK_THURSDAY_PERIOD_SCHEDULE[],2,TRUE),
       VLOOKUP(Attendance!$G1265,REGULAR_WEEK_SCHEDULE[[Thursday]:[Period]],3,TRUE))),
IF(WEEKDAY(Attendance!$J1265) = 6,
       IF(COUNTIF(FINALS_WEEK_FRIDAY_DATE[],Attendance!$J1265) &gt; 0, VLOOKUP(Attendance!$G1265,FINALS_WEEK_FRIDAY_PERIOD_SCHEDULE[],2,TRUE),
       VLOOKUP(Attendance!$G1265,REGULAR_WEEK_SCHEDULE[[Friday]:[Period]],2,TRUE))))))))))</f>
        <v/>
      </c>
      <c r="J1265" s="41" t="str">
        <f t="shared" ca="1" si="62"/>
        <v/>
      </c>
      <c r="K1265" s="41" t="str">
        <f>IF($A1265 &lt;&gt; "",VLOOKUP($A1265,'Student reference sheet'!$A$2:$V$2329, 7,FALSE), "")</f>
        <v/>
      </c>
      <c r="L1265" s="30" t="str">
        <f>IF($A1265 ="", "", VLOOKUP($A1265, 'Student reference sheet'!$A$2:$Z$2603,23,FALSE))</f>
        <v/>
      </c>
      <c r="M1265" s="30" t="str">
        <f>IF($A1265 ="", "", VLOOKUP($A1265, 'Student reference sheet'!$A$2:$Z$2603,24,FALSE))</f>
        <v/>
      </c>
      <c r="N1265" s="30" t="str">
        <f>IF($A1265 ="", "", VLOOKUP($A1265, 'Student reference sheet'!$A$2:$Z$2603,26,FALSE))</f>
        <v/>
      </c>
      <c r="O1265" s="30" t="str">
        <f>IF($A1265 ="", "", VLOOKUP($A1265, 'Student reference sheet'!$A$2:$Z$2603,25,FALSE))</f>
        <v/>
      </c>
      <c r="P1265" s="39" t="str">
        <f>IF($A1265 = "", "", IF(OR(VLOOKUP($A1265,'Student reference sheet'!$A$2:$V$2400,8,FALSE) = "R",  VLOOKUP($A1265,'Student reference sheet'!$A$2:$V$2400,8,FALSE) = "L"), "X", ""))</f>
        <v/>
      </c>
      <c r="Q1265" s="39" t="str">
        <f>IF($A1265 ="", "", VLOOKUP($A1265, 'Student reference sheet'!$A$2:$V$2603,22,FALSE))</f>
        <v/>
      </c>
      <c r="R1265" s="39" t="str">
        <f>IF($A1265 &lt;&gt; "",VLOOKUP($A1265,'Student reference sheet'!$A$2:$V$2329, 5,FALSE), "")</f>
        <v/>
      </c>
      <c r="S1265" s="39" t="str">
        <f>IF($A1265 &lt;&gt; "",VLOOKUP($A1265,'Student reference sheet'!$A$2:$V$2329, 6,FALSE), "")</f>
        <v/>
      </c>
      <c r="T1265" s="30" t="str">
        <f>IF($A1265 = "","",
IF(VLOOKUP($A1265,'Student reference sheet'!$A$2:$V$2329, 10,FALSE) = "Y", "Hispanic",
IF(VLOOKUP($A1265,'Student reference sheet'!$A$2:$V$2329,11,FALSE) &lt;&gt; "",
IF(VLOOKUP($A1265,'Student reference sheet'!$A$2:$V$2329,11,FALSE) = "UNK", "Unknown", VLOOKUP(VALUE(VLOOKUP($A1265,'Student reference sheet'!$A$2:$V$2329,11,FALSE)),'Ethnicity Reference'!$A$2:$B$22,2,FALSE)),
IF(VLOOKUP($A1265,'Student reference sheet'!$A$2:$V$2329,9,FALSE) &lt;&gt; "", VLOOKUP(VALUE(VLOOKUP($A1265,'Student reference sheet'!$A$2:$V$2329,9,FALSE)),'Ethnicity Reference'!$A$2:$B$22,2,FALSE),"Unknown"))))</f>
        <v/>
      </c>
      <c r="U1265" s="35"/>
    </row>
    <row r="1266" spans="1:21" ht="15.75">
      <c r="A1266" s="47"/>
      <c r="B1266" s="33"/>
      <c r="C1266" s="39" t="str">
        <f>IF($A1266 &lt;&gt; "",VLOOKUP($A1266,'Student reference sheet'!$A$2:$V$2329, 3,FALSE), "")</f>
        <v/>
      </c>
      <c r="D1266" s="39" t="str">
        <f>IF($A1266 &lt;&gt; "",VLOOKUP($A1266,'Student reference sheet'!$A$2:$V$2329, 2,FALSE), "")</f>
        <v/>
      </c>
      <c r="E1266" s="35"/>
      <c r="F1266" s="34"/>
      <c r="G1266" s="40" t="str">
        <f t="shared" ca="1" si="60"/>
        <v/>
      </c>
      <c r="H1266" s="40" t="str">
        <f t="shared" ca="1" si="61"/>
        <v/>
      </c>
      <c r="I1266" s="36" t="str">
        <f>IF($A1266 = "", "",
IF(COUNTIF(MINIMUM_DAY_DATES[], Attendance!J1266) &gt; 0, VLOOKUP(Attendance!$G1266,MINIMUM_DAY_PERIOD_SCHEDULE[], 2,TRUE),
IF(COUNTIF(RALLY_DATES[], Attendance!J1266) &gt; 0, VLOOKUP(Attendance!$G1266,RALLY_PERIOD_SCHEDULE[], 2,TRUE),
IF(WEEKDAY(Attendance!$J1266) = 2,
       IF(COUNTIF(FINALS_WEEK_MONDAY_DATE[],Attendance!$J1266) &gt; 0, VLOOKUP(Attendance!$G1266,FINALS_WEEK_MONDAY_PERIOD_SCHEDULE[],2,TRUE),
       VLOOKUP(Attendance!$G1266,REGULAR_WEEK_SCHEDULE[],6,TRUE)),
IF(WEEKDAY($J1266) = 3,
       IF(COUNTIF(FINALS_WEEK_TUESDAY_DATE[],Attendance!$J1266) &gt; 0, VLOOKUP(Attendance!$G1266,FINALS_WEEK_TUESDAY_PERIOD_SCHEDULE[],2,TRUE),
       VLOOKUP(Attendance!$G1266,REGULAR_WEEK_SCHEDULE[[Tuesday]:[Period]],5,TRUE)),
IF(WEEKDAY(Attendance!$J1266) = 4,
        IF(COUNTIF(BLOCK_WEDNESDAY_DATES[],Attendance!$J1266) &gt; 0, VLOOKUP(Attendance!$G1266,BLOCK_WEDNESDAY_PERIOD_SCHEDULE[],2,TRUE),
        IF(COUNTIF(FINALS_WEEK_WEDNESDAY_DATE[],Attendance!$J1266) &gt; 0, VLOOKUP(Attendance!$G1266,FINALS_WEEK_WEDNESDAY_PERIOD_SCHEDULE[],2,TRUE),
       VLOOKUP(Attendance!$G1266,REGULAR_WEEK_SCHEDULE[[Wednesday]:[Period]],4,TRUE))),
IF(WEEKDAY($J1266) = 5,
       IF(COUNTIF(BLOCK_THURSDAY_DATES[],Attendance!$J1266) &gt; 0, VLOOKUP(Attendance!$G1266,BLOCK_THURSDAY_PERIOD_SCHEDULE[],2,TRUE),
       IF(COUNTIF(FINALS_WEEK_THURSDAY_DATE[],Attendance!$J1266) &gt; 0, VLOOKUP(Attendance!$G1266,FINALS_WEEK_THURSDAY_PERIOD_SCHEDULE[],2,TRUE),
       VLOOKUP(Attendance!$G1266,REGULAR_WEEK_SCHEDULE[[Thursday]:[Period]],3,TRUE))),
IF(WEEKDAY(Attendance!$J1266) = 6,
       IF(COUNTIF(FINALS_WEEK_FRIDAY_DATE[],Attendance!$J1266) &gt; 0, VLOOKUP(Attendance!$G1266,FINALS_WEEK_FRIDAY_PERIOD_SCHEDULE[],2,TRUE),
       VLOOKUP(Attendance!$G1266,REGULAR_WEEK_SCHEDULE[[Friday]:[Period]],2,TRUE))))))))))</f>
        <v/>
      </c>
      <c r="J1266" s="41" t="str">
        <f t="shared" ca="1" si="62"/>
        <v/>
      </c>
      <c r="K1266" s="41" t="str">
        <f>IF($A1266 &lt;&gt; "",VLOOKUP($A1266,'Student reference sheet'!$A$2:$V$2329, 7,FALSE), "")</f>
        <v/>
      </c>
      <c r="L1266" s="30" t="str">
        <f>IF($A1266 ="", "", VLOOKUP($A1266, 'Student reference sheet'!$A$2:$Z$2603,23,FALSE))</f>
        <v/>
      </c>
      <c r="M1266" s="30" t="str">
        <f>IF($A1266 ="", "", VLOOKUP($A1266, 'Student reference sheet'!$A$2:$Z$2603,24,FALSE))</f>
        <v/>
      </c>
      <c r="N1266" s="30" t="str">
        <f>IF($A1266 ="", "", VLOOKUP($A1266, 'Student reference sheet'!$A$2:$Z$2603,26,FALSE))</f>
        <v/>
      </c>
      <c r="O1266" s="30" t="str">
        <f>IF($A1266 ="", "", VLOOKUP($A1266, 'Student reference sheet'!$A$2:$Z$2603,25,FALSE))</f>
        <v/>
      </c>
      <c r="P1266" s="39" t="str">
        <f>IF($A1266 = "", "", IF(OR(VLOOKUP($A1266,'Student reference sheet'!$A$2:$V$2400,8,FALSE) = "R",  VLOOKUP($A1266,'Student reference sheet'!$A$2:$V$2400,8,FALSE) = "L"), "X", ""))</f>
        <v/>
      </c>
      <c r="Q1266" s="39" t="str">
        <f>IF($A1266 ="", "", VLOOKUP($A1266, 'Student reference sheet'!$A$2:$V$2603,22,FALSE))</f>
        <v/>
      </c>
      <c r="R1266" s="39" t="str">
        <f>IF($A1266 &lt;&gt; "",VLOOKUP($A1266,'Student reference sheet'!$A$2:$V$2329, 5,FALSE), "")</f>
        <v/>
      </c>
      <c r="S1266" s="39" t="str">
        <f>IF($A1266 &lt;&gt; "",VLOOKUP($A1266,'Student reference sheet'!$A$2:$V$2329, 6,FALSE), "")</f>
        <v/>
      </c>
      <c r="T1266" s="30" t="str">
        <f>IF($A1266 = "","",
IF(VLOOKUP($A1266,'Student reference sheet'!$A$2:$V$2329, 10,FALSE) = "Y", "Hispanic",
IF(VLOOKUP($A1266,'Student reference sheet'!$A$2:$V$2329,11,FALSE) &lt;&gt; "",
IF(VLOOKUP($A1266,'Student reference sheet'!$A$2:$V$2329,11,FALSE) = "UNK", "Unknown", VLOOKUP(VALUE(VLOOKUP($A1266,'Student reference sheet'!$A$2:$V$2329,11,FALSE)),'Ethnicity Reference'!$A$2:$B$22,2,FALSE)),
IF(VLOOKUP($A1266,'Student reference sheet'!$A$2:$V$2329,9,FALSE) &lt;&gt; "", VLOOKUP(VALUE(VLOOKUP($A1266,'Student reference sheet'!$A$2:$V$2329,9,FALSE)),'Ethnicity Reference'!$A$2:$B$22,2,FALSE),"Unknown"))))</f>
        <v/>
      </c>
      <c r="U1266" s="35"/>
    </row>
    <row r="1267" spans="1:21" ht="15.75">
      <c r="A1267" s="47"/>
      <c r="B1267" s="33"/>
      <c r="C1267" s="39" t="str">
        <f>IF($A1267 &lt;&gt; "",VLOOKUP($A1267,'Student reference sheet'!$A$2:$V$2329, 3,FALSE), "")</f>
        <v/>
      </c>
      <c r="D1267" s="39" t="str">
        <f>IF($A1267 &lt;&gt; "",VLOOKUP($A1267,'Student reference sheet'!$A$2:$V$2329, 2,FALSE), "")</f>
        <v/>
      </c>
      <c r="E1267" s="35"/>
      <c r="F1267" s="34"/>
      <c r="G1267" s="40" t="str">
        <f t="shared" ca="1" si="60"/>
        <v/>
      </c>
      <c r="H1267" s="40" t="str">
        <f t="shared" ca="1" si="61"/>
        <v/>
      </c>
      <c r="I1267" s="36" t="str">
        <f>IF($A1267 = "", "",
IF(COUNTIF(MINIMUM_DAY_DATES[], Attendance!J1267) &gt; 0, VLOOKUP(Attendance!$G1267,MINIMUM_DAY_PERIOD_SCHEDULE[], 2,TRUE),
IF(COUNTIF(RALLY_DATES[], Attendance!J1267) &gt; 0, VLOOKUP(Attendance!$G1267,RALLY_PERIOD_SCHEDULE[], 2,TRUE),
IF(WEEKDAY(Attendance!$J1267) = 2,
       IF(COUNTIF(FINALS_WEEK_MONDAY_DATE[],Attendance!$J1267) &gt; 0, VLOOKUP(Attendance!$G1267,FINALS_WEEK_MONDAY_PERIOD_SCHEDULE[],2,TRUE),
       VLOOKUP(Attendance!$G1267,REGULAR_WEEK_SCHEDULE[],6,TRUE)),
IF(WEEKDAY($J1267) = 3,
       IF(COUNTIF(FINALS_WEEK_TUESDAY_DATE[],Attendance!$J1267) &gt; 0, VLOOKUP(Attendance!$G1267,FINALS_WEEK_TUESDAY_PERIOD_SCHEDULE[],2,TRUE),
       VLOOKUP(Attendance!$G1267,REGULAR_WEEK_SCHEDULE[[Tuesday]:[Period]],5,TRUE)),
IF(WEEKDAY(Attendance!$J1267) = 4,
        IF(COUNTIF(BLOCK_WEDNESDAY_DATES[],Attendance!$J1267) &gt; 0, VLOOKUP(Attendance!$G1267,BLOCK_WEDNESDAY_PERIOD_SCHEDULE[],2,TRUE),
        IF(COUNTIF(FINALS_WEEK_WEDNESDAY_DATE[],Attendance!$J1267) &gt; 0, VLOOKUP(Attendance!$G1267,FINALS_WEEK_WEDNESDAY_PERIOD_SCHEDULE[],2,TRUE),
       VLOOKUP(Attendance!$G1267,REGULAR_WEEK_SCHEDULE[[Wednesday]:[Period]],4,TRUE))),
IF(WEEKDAY($J1267) = 5,
       IF(COUNTIF(BLOCK_THURSDAY_DATES[],Attendance!$J1267) &gt; 0, VLOOKUP(Attendance!$G1267,BLOCK_THURSDAY_PERIOD_SCHEDULE[],2,TRUE),
       IF(COUNTIF(FINALS_WEEK_THURSDAY_DATE[],Attendance!$J1267) &gt; 0, VLOOKUP(Attendance!$G1267,FINALS_WEEK_THURSDAY_PERIOD_SCHEDULE[],2,TRUE),
       VLOOKUP(Attendance!$G1267,REGULAR_WEEK_SCHEDULE[[Thursday]:[Period]],3,TRUE))),
IF(WEEKDAY(Attendance!$J1267) = 6,
       IF(COUNTIF(FINALS_WEEK_FRIDAY_DATE[],Attendance!$J1267) &gt; 0, VLOOKUP(Attendance!$G1267,FINALS_WEEK_FRIDAY_PERIOD_SCHEDULE[],2,TRUE),
       VLOOKUP(Attendance!$G1267,REGULAR_WEEK_SCHEDULE[[Friday]:[Period]],2,TRUE))))))))))</f>
        <v/>
      </c>
      <c r="J1267" s="41" t="str">
        <f t="shared" ca="1" si="62"/>
        <v/>
      </c>
      <c r="K1267" s="41" t="str">
        <f>IF($A1267 &lt;&gt; "",VLOOKUP($A1267,'Student reference sheet'!$A$2:$V$2329, 7,FALSE), "")</f>
        <v/>
      </c>
      <c r="L1267" s="30" t="str">
        <f>IF($A1267 ="", "", VLOOKUP($A1267, 'Student reference sheet'!$A$2:$Z$2603,23,FALSE))</f>
        <v/>
      </c>
      <c r="M1267" s="30" t="str">
        <f>IF($A1267 ="", "", VLOOKUP($A1267, 'Student reference sheet'!$A$2:$Z$2603,24,FALSE))</f>
        <v/>
      </c>
      <c r="N1267" s="30" t="str">
        <f>IF($A1267 ="", "", VLOOKUP($A1267, 'Student reference sheet'!$A$2:$Z$2603,26,FALSE))</f>
        <v/>
      </c>
      <c r="O1267" s="30" t="str">
        <f>IF($A1267 ="", "", VLOOKUP($A1267, 'Student reference sheet'!$A$2:$Z$2603,25,FALSE))</f>
        <v/>
      </c>
      <c r="P1267" s="39" t="str">
        <f>IF($A1267 = "", "", IF(OR(VLOOKUP($A1267,'Student reference sheet'!$A$2:$V$2400,8,FALSE) = "R",  VLOOKUP($A1267,'Student reference sheet'!$A$2:$V$2400,8,FALSE) = "L"), "X", ""))</f>
        <v/>
      </c>
      <c r="Q1267" s="39" t="str">
        <f>IF($A1267 ="", "", VLOOKUP($A1267, 'Student reference sheet'!$A$2:$V$2603,22,FALSE))</f>
        <v/>
      </c>
      <c r="R1267" s="39" t="str">
        <f>IF($A1267 &lt;&gt; "",VLOOKUP($A1267,'Student reference sheet'!$A$2:$V$2329, 5,FALSE), "")</f>
        <v/>
      </c>
      <c r="S1267" s="39" t="str">
        <f>IF($A1267 &lt;&gt; "",VLOOKUP($A1267,'Student reference sheet'!$A$2:$V$2329, 6,FALSE), "")</f>
        <v/>
      </c>
      <c r="T1267" s="30" t="str">
        <f>IF($A1267 = "","",
IF(VLOOKUP($A1267,'Student reference sheet'!$A$2:$V$2329, 10,FALSE) = "Y", "Hispanic",
IF(VLOOKUP($A1267,'Student reference sheet'!$A$2:$V$2329,11,FALSE) &lt;&gt; "",
IF(VLOOKUP($A1267,'Student reference sheet'!$A$2:$V$2329,11,FALSE) = "UNK", "Unknown", VLOOKUP(VALUE(VLOOKUP($A1267,'Student reference sheet'!$A$2:$V$2329,11,FALSE)),'Ethnicity Reference'!$A$2:$B$22,2,FALSE)),
IF(VLOOKUP($A1267,'Student reference sheet'!$A$2:$V$2329,9,FALSE) &lt;&gt; "", VLOOKUP(VALUE(VLOOKUP($A1267,'Student reference sheet'!$A$2:$V$2329,9,FALSE)),'Ethnicity Reference'!$A$2:$B$22,2,FALSE),"Unknown"))))</f>
        <v/>
      </c>
      <c r="U1267" s="35"/>
    </row>
    <row r="1268" spans="1:21" ht="15.75">
      <c r="A1268" s="47"/>
      <c r="B1268" s="33"/>
      <c r="C1268" s="39" t="str">
        <f>IF($A1268 &lt;&gt; "",VLOOKUP($A1268,'Student reference sheet'!$A$2:$V$2329, 3,FALSE), "")</f>
        <v/>
      </c>
      <c r="D1268" s="39" t="str">
        <f>IF($A1268 &lt;&gt; "",VLOOKUP($A1268,'Student reference sheet'!$A$2:$V$2329, 2,FALSE), "")</f>
        <v/>
      </c>
      <c r="E1268" s="35"/>
      <c r="F1268" s="34"/>
      <c r="G1268" s="40" t="str">
        <f t="shared" ca="1" si="60"/>
        <v/>
      </c>
      <c r="H1268" s="40" t="str">
        <f t="shared" ca="1" si="61"/>
        <v/>
      </c>
      <c r="I1268" s="36" t="str">
        <f>IF($A1268 = "", "",
IF(COUNTIF(MINIMUM_DAY_DATES[], Attendance!J1268) &gt; 0, VLOOKUP(Attendance!$G1268,MINIMUM_DAY_PERIOD_SCHEDULE[], 2,TRUE),
IF(COUNTIF(RALLY_DATES[], Attendance!J1268) &gt; 0, VLOOKUP(Attendance!$G1268,RALLY_PERIOD_SCHEDULE[], 2,TRUE),
IF(WEEKDAY(Attendance!$J1268) = 2,
       IF(COUNTIF(FINALS_WEEK_MONDAY_DATE[],Attendance!$J1268) &gt; 0, VLOOKUP(Attendance!$G1268,FINALS_WEEK_MONDAY_PERIOD_SCHEDULE[],2,TRUE),
       VLOOKUP(Attendance!$G1268,REGULAR_WEEK_SCHEDULE[],6,TRUE)),
IF(WEEKDAY($J1268) = 3,
       IF(COUNTIF(FINALS_WEEK_TUESDAY_DATE[],Attendance!$J1268) &gt; 0, VLOOKUP(Attendance!$G1268,FINALS_WEEK_TUESDAY_PERIOD_SCHEDULE[],2,TRUE),
       VLOOKUP(Attendance!$G1268,REGULAR_WEEK_SCHEDULE[[Tuesday]:[Period]],5,TRUE)),
IF(WEEKDAY(Attendance!$J1268) = 4,
        IF(COUNTIF(BLOCK_WEDNESDAY_DATES[],Attendance!$J1268) &gt; 0, VLOOKUP(Attendance!$G1268,BLOCK_WEDNESDAY_PERIOD_SCHEDULE[],2,TRUE),
        IF(COUNTIF(FINALS_WEEK_WEDNESDAY_DATE[],Attendance!$J1268) &gt; 0, VLOOKUP(Attendance!$G1268,FINALS_WEEK_WEDNESDAY_PERIOD_SCHEDULE[],2,TRUE),
       VLOOKUP(Attendance!$G1268,REGULAR_WEEK_SCHEDULE[[Wednesday]:[Period]],4,TRUE))),
IF(WEEKDAY($J1268) = 5,
       IF(COUNTIF(BLOCK_THURSDAY_DATES[],Attendance!$J1268) &gt; 0, VLOOKUP(Attendance!$G1268,BLOCK_THURSDAY_PERIOD_SCHEDULE[],2,TRUE),
       IF(COUNTIF(FINALS_WEEK_THURSDAY_DATE[],Attendance!$J1268) &gt; 0, VLOOKUP(Attendance!$G1268,FINALS_WEEK_THURSDAY_PERIOD_SCHEDULE[],2,TRUE),
       VLOOKUP(Attendance!$G1268,REGULAR_WEEK_SCHEDULE[[Thursday]:[Period]],3,TRUE))),
IF(WEEKDAY(Attendance!$J1268) = 6,
       IF(COUNTIF(FINALS_WEEK_FRIDAY_DATE[],Attendance!$J1268) &gt; 0, VLOOKUP(Attendance!$G1268,FINALS_WEEK_FRIDAY_PERIOD_SCHEDULE[],2,TRUE),
       VLOOKUP(Attendance!$G1268,REGULAR_WEEK_SCHEDULE[[Friday]:[Period]],2,TRUE))))))))))</f>
        <v/>
      </c>
      <c r="J1268" s="41" t="str">
        <f t="shared" ca="1" si="62"/>
        <v/>
      </c>
      <c r="K1268" s="41" t="str">
        <f>IF($A1268 &lt;&gt; "",VLOOKUP($A1268,'Student reference sheet'!$A$2:$V$2329, 7,FALSE), "")</f>
        <v/>
      </c>
      <c r="L1268" s="30" t="str">
        <f>IF($A1268 ="", "", VLOOKUP($A1268, 'Student reference sheet'!$A$2:$Z$2603,23,FALSE))</f>
        <v/>
      </c>
      <c r="M1268" s="30" t="str">
        <f>IF($A1268 ="", "", VLOOKUP($A1268, 'Student reference sheet'!$A$2:$Z$2603,24,FALSE))</f>
        <v/>
      </c>
      <c r="N1268" s="30" t="str">
        <f>IF($A1268 ="", "", VLOOKUP($A1268, 'Student reference sheet'!$A$2:$Z$2603,26,FALSE))</f>
        <v/>
      </c>
      <c r="O1268" s="30" t="str">
        <f>IF($A1268 ="", "", VLOOKUP($A1268, 'Student reference sheet'!$A$2:$Z$2603,25,FALSE))</f>
        <v/>
      </c>
      <c r="P1268" s="39" t="str">
        <f>IF($A1268 = "", "", IF(OR(VLOOKUP($A1268,'Student reference sheet'!$A$2:$V$2400,8,FALSE) = "R",  VLOOKUP($A1268,'Student reference sheet'!$A$2:$V$2400,8,FALSE) = "L"), "X", ""))</f>
        <v/>
      </c>
      <c r="Q1268" s="39" t="str">
        <f>IF($A1268 ="", "", VLOOKUP($A1268, 'Student reference sheet'!$A$2:$V$2603,22,FALSE))</f>
        <v/>
      </c>
      <c r="R1268" s="39" t="str">
        <f>IF($A1268 &lt;&gt; "",VLOOKUP($A1268,'Student reference sheet'!$A$2:$V$2329, 5,FALSE), "")</f>
        <v/>
      </c>
      <c r="S1268" s="39" t="str">
        <f>IF($A1268 &lt;&gt; "",VLOOKUP($A1268,'Student reference sheet'!$A$2:$V$2329, 6,FALSE), "")</f>
        <v/>
      </c>
      <c r="T1268" s="30" t="str">
        <f>IF($A1268 = "","",
IF(VLOOKUP($A1268,'Student reference sheet'!$A$2:$V$2329, 10,FALSE) = "Y", "Hispanic",
IF(VLOOKUP($A1268,'Student reference sheet'!$A$2:$V$2329,11,FALSE) &lt;&gt; "",
IF(VLOOKUP($A1268,'Student reference sheet'!$A$2:$V$2329,11,FALSE) = "UNK", "Unknown", VLOOKUP(VALUE(VLOOKUP($A1268,'Student reference sheet'!$A$2:$V$2329,11,FALSE)),'Ethnicity Reference'!$A$2:$B$22,2,FALSE)),
IF(VLOOKUP($A1268,'Student reference sheet'!$A$2:$V$2329,9,FALSE) &lt;&gt; "", VLOOKUP(VALUE(VLOOKUP($A1268,'Student reference sheet'!$A$2:$V$2329,9,FALSE)),'Ethnicity Reference'!$A$2:$B$22,2,FALSE),"Unknown"))))</f>
        <v/>
      </c>
      <c r="U1268" s="35"/>
    </row>
    <row r="1269" spans="1:21" ht="15.75">
      <c r="A1269" s="47"/>
      <c r="B1269" s="33"/>
      <c r="C1269" s="39" t="str">
        <f>IF($A1269 &lt;&gt; "",VLOOKUP($A1269,'Student reference sheet'!$A$2:$V$2329, 3,FALSE), "")</f>
        <v/>
      </c>
      <c r="D1269" s="39" t="str">
        <f>IF($A1269 &lt;&gt; "",VLOOKUP($A1269,'Student reference sheet'!$A$2:$V$2329, 2,FALSE), "")</f>
        <v/>
      </c>
      <c r="E1269" s="35"/>
      <c r="F1269" s="34"/>
      <c r="G1269" s="40" t="str">
        <f t="shared" ca="1" si="60"/>
        <v/>
      </c>
      <c r="H1269" s="40" t="str">
        <f t="shared" ca="1" si="61"/>
        <v/>
      </c>
      <c r="I1269" s="36" t="str">
        <f>IF($A1269 = "", "",
IF(COUNTIF(MINIMUM_DAY_DATES[], Attendance!J1269) &gt; 0, VLOOKUP(Attendance!$G1269,MINIMUM_DAY_PERIOD_SCHEDULE[], 2,TRUE),
IF(COUNTIF(RALLY_DATES[], Attendance!J1269) &gt; 0, VLOOKUP(Attendance!$G1269,RALLY_PERIOD_SCHEDULE[], 2,TRUE),
IF(WEEKDAY(Attendance!$J1269) = 2,
       IF(COUNTIF(FINALS_WEEK_MONDAY_DATE[],Attendance!$J1269) &gt; 0, VLOOKUP(Attendance!$G1269,FINALS_WEEK_MONDAY_PERIOD_SCHEDULE[],2,TRUE),
       VLOOKUP(Attendance!$G1269,REGULAR_WEEK_SCHEDULE[],6,TRUE)),
IF(WEEKDAY($J1269) = 3,
       IF(COUNTIF(FINALS_WEEK_TUESDAY_DATE[],Attendance!$J1269) &gt; 0, VLOOKUP(Attendance!$G1269,FINALS_WEEK_TUESDAY_PERIOD_SCHEDULE[],2,TRUE),
       VLOOKUP(Attendance!$G1269,REGULAR_WEEK_SCHEDULE[[Tuesday]:[Period]],5,TRUE)),
IF(WEEKDAY(Attendance!$J1269) = 4,
        IF(COUNTIF(BLOCK_WEDNESDAY_DATES[],Attendance!$J1269) &gt; 0, VLOOKUP(Attendance!$G1269,BLOCK_WEDNESDAY_PERIOD_SCHEDULE[],2,TRUE),
        IF(COUNTIF(FINALS_WEEK_WEDNESDAY_DATE[],Attendance!$J1269) &gt; 0, VLOOKUP(Attendance!$G1269,FINALS_WEEK_WEDNESDAY_PERIOD_SCHEDULE[],2,TRUE),
       VLOOKUP(Attendance!$G1269,REGULAR_WEEK_SCHEDULE[[Wednesday]:[Period]],4,TRUE))),
IF(WEEKDAY($J1269) = 5,
       IF(COUNTIF(BLOCK_THURSDAY_DATES[],Attendance!$J1269) &gt; 0, VLOOKUP(Attendance!$G1269,BLOCK_THURSDAY_PERIOD_SCHEDULE[],2,TRUE),
       IF(COUNTIF(FINALS_WEEK_THURSDAY_DATE[],Attendance!$J1269) &gt; 0, VLOOKUP(Attendance!$G1269,FINALS_WEEK_THURSDAY_PERIOD_SCHEDULE[],2,TRUE),
       VLOOKUP(Attendance!$G1269,REGULAR_WEEK_SCHEDULE[[Thursday]:[Period]],3,TRUE))),
IF(WEEKDAY(Attendance!$J1269) = 6,
       IF(COUNTIF(FINALS_WEEK_FRIDAY_DATE[],Attendance!$J1269) &gt; 0, VLOOKUP(Attendance!$G1269,FINALS_WEEK_FRIDAY_PERIOD_SCHEDULE[],2,TRUE),
       VLOOKUP(Attendance!$G1269,REGULAR_WEEK_SCHEDULE[[Friday]:[Period]],2,TRUE))))))))))</f>
        <v/>
      </c>
      <c r="J1269" s="41" t="str">
        <f t="shared" ca="1" si="62"/>
        <v/>
      </c>
      <c r="K1269" s="41" t="str">
        <f>IF($A1269 &lt;&gt; "",VLOOKUP($A1269,'Student reference sheet'!$A$2:$V$2329, 7,FALSE), "")</f>
        <v/>
      </c>
      <c r="L1269" s="30" t="str">
        <f>IF($A1269 ="", "", VLOOKUP($A1269, 'Student reference sheet'!$A$2:$Z$2603,23,FALSE))</f>
        <v/>
      </c>
      <c r="M1269" s="30" t="str">
        <f>IF($A1269 ="", "", VLOOKUP($A1269, 'Student reference sheet'!$A$2:$Z$2603,24,FALSE))</f>
        <v/>
      </c>
      <c r="N1269" s="30" t="str">
        <f>IF($A1269 ="", "", VLOOKUP($A1269, 'Student reference sheet'!$A$2:$Z$2603,26,FALSE))</f>
        <v/>
      </c>
      <c r="O1269" s="30" t="str">
        <f>IF($A1269 ="", "", VLOOKUP($A1269, 'Student reference sheet'!$A$2:$Z$2603,25,FALSE))</f>
        <v/>
      </c>
      <c r="P1269" s="39" t="str">
        <f>IF($A1269 = "", "", IF(OR(VLOOKUP($A1269,'Student reference sheet'!$A$2:$V$2400,8,FALSE) = "R",  VLOOKUP($A1269,'Student reference sheet'!$A$2:$V$2400,8,FALSE) = "L"), "X", ""))</f>
        <v/>
      </c>
      <c r="Q1269" s="39" t="str">
        <f>IF($A1269 ="", "", VLOOKUP($A1269, 'Student reference sheet'!$A$2:$V$2603,22,FALSE))</f>
        <v/>
      </c>
      <c r="R1269" s="39" t="str">
        <f>IF($A1269 &lt;&gt; "",VLOOKUP($A1269,'Student reference sheet'!$A$2:$V$2329, 5,FALSE), "")</f>
        <v/>
      </c>
      <c r="S1269" s="39" t="str">
        <f>IF($A1269 &lt;&gt; "",VLOOKUP($A1269,'Student reference sheet'!$A$2:$V$2329, 6,FALSE), "")</f>
        <v/>
      </c>
      <c r="T1269" s="30" t="str">
        <f>IF($A1269 = "","",
IF(VLOOKUP($A1269,'Student reference sheet'!$A$2:$V$2329, 10,FALSE) = "Y", "Hispanic",
IF(VLOOKUP($A1269,'Student reference sheet'!$A$2:$V$2329,11,FALSE) &lt;&gt; "",
IF(VLOOKUP($A1269,'Student reference sheet'!$A$2:$V$2329,11,FALSE) = "UNK", "Unknown", VLOOKUP(VALUE(VLOOKUP($A1269,'Student reference sheet'!$A$2:$V$2329,11,FALSE)),'Ethnicity Reference'!$A$2:$B$22,2,FALSE)),
IF(VLOOKUP($A1269,'Student reference sheet'!$A$2:$V$2329,9,FALSE) &lt;&gt; "", VLOOKUP(VALUE(VLOOKUP($A1269,'Student reference sheet'!$A$2:$V$2329,9,FALSE)),'Ethnicity Reference'!$A$2:$B$22,2,FALSE),"Unknown"))))</f>
        <v/>
      </c>
      <c r="U1269" s="35"/>
    </row>
    <row r="1270" spans="1:21" ht="15.75">
      <c r="A1270" s="47"/>
      <c r="B1270" s="33"/>
      <c r="C1270" s="39" t="str">
        <f>IF($A1270 &lt;&gt; "",VLOOKUP($A1270,'Student reference sheet'!$A$2:$V$2329, 3,FALSE), "")</f>
        <v/>
      </c>
      <c r="D1270" s="39" t="str">
        <f>IF($A1270 &lt;&gt; "",VLOOKUP($A1270,'Student reference sheet'!$A$2:$V$2329, 2,FALSE), "")</f>
        <v/>
      </c>
      <c r="E1270" s="35"/>
      <c r="F1270" s="34"/>
      <c r="G1270" s="40" t="str">
        <f t="shared" ca="1" si="60"/>
        <v/>
      </c>
      <c r="H1270" s="40" t="str">
        <f t="shared" ca="1" si="61"/>
        <v/>
      </c>
      <c r="I1270" s="36" t="str">
        <f>IF($A1270 = "", "",
IF(COUNTIF(MINIMUM_DAY_DATES[], Attendance!J1270) &gt; 0, VLOOKUP(Attendance!$G1270,MINIMUM_DAY_PERIOD_SCHEDULE[], 2,TRUE),
IF(COUNTIF(RALLY_DATES[], Attendance!J1270) &gt; 0, VLOOKUP(Attendance!$G1270,RALLY_PERIOD_SCHEDULE[], 2,TRUE),
IF(WEEKDAY(Attendance!$J1270) = 2,
       IF(COUNTIF(FINALS_WEEK_MONDAY_DATE[],Attendance!$J1270) &gt; 0, VLOOKUP(Attendance!$G1270,FINALS_WEEK_MONDAY_PERIOD_SCHEDULE[],2,TRUE),
       VLOOKUP(Attendance!$G1270,REGULAR_WEEK_SCHEDULE[],6,TRUE)),
IF(WEEKDAY($J1270) = 3,
       IF(COUNTIF(FINALS_WEEK_TUESDAY_DATE[],Attendance!$J1270) &gt; 0, VLOOKUP(Attendance!$G1270,FINALS_WEEK_TUESDAY_PERIOD_SCHEDULE[],2,TRUE),
       VLOOKUP(Attendance!$G1270,REGULAR_WEEK_SCHEDULE[[Tuesday]:[Period]],5,TRUE)),
IF(WEEKDAY(Attendance!$J1270) = 4,
        IF(COUNTIF(BLOCK_WEDNESDAY_DATES[],Attendance!$J1270) &gt; 0, VLOOKUP(Attendance!$G1270,BLOCK_WEDNESDAY_PERIOD_SCHEDULE[],2,TRUE),
        IF(COUNTIF(FINALS_WEEK_WEDNESDAY_DATE[],Attendance!$J1270) &gt; 0, VLOOKUP(Attendance!$G1270,FINALS_WEEK_WEDNESDAY_PERIOD_SCHEDULE[],2,TRUE),
       VLOOKUP(Attendance!$G1270,REGULAR_WEEK_SCHEDULE[[Wednesday]:[Period]],4,TRUE))),
IF(WEEKDAY($J1270) = 5,
       IF(COUNTIF(BLOCK_THURSDAY_DATES[],Attendance!$J1270) &gt; 0, VLOOKUP(Attendance!$G1270,BLOCK_THURSDAY_PERIOD_SCHEDULE[],2,TRUE),
       IF(COUNTIF(FINALS_WEEK_THURSDAY_DATE[],Attendance!$J1270) &gt; 0, VLOOKUP(Attendance!$G1270,FINALS_WEEK_THURSDAY_PERIOD_SCHEDULE[],2,TRUE),
       VLOOKUP(Attendance!$G1270,REGULAR_WEEK_SCHEDULE[[Thursday]:[Period]],3,TRUE))),
IF(WEEKDAY(Attendance!$J1270) = 6,
       IF(COUNTIF(FINALS_WEEK_FRIDAY_DATE[],Attendance!$J1270) &gt; 0, VLOOKUP(Attendance!$G1270,FINALS_WEEK_FRIDAY_PERIOD_SCHEDULE[],2,TRUE),
       VLOOKUP(Attendance!$G1270,REGULAR_WEEK_SCHEDULE[[Friday]:[Period]],2,TRUE))))))))))</f>
        <v/>
      </c>
      <c r="J1270" s="41" t="str">
        <f t="shared" ca="1" si="62"/>
        <v/>
      </c>
      <c r="K1270" s="41" t="str">
        <f>IF($A1270 &lt;&gt; "",VLOOKUP($A1270,'Student reference sheet'!$A$2:$V$2329, 7,FALSE), "")</f>
        <v/>
      </c>
      <c r="L1270" s="30" t="str">
        <f>IF($A1270 ="", "", VLOOKUP($A1270, 'Student reference sheet'!$A$2:$Z$2603,23,FALSE))</f>
        <v/>
      </c>
      <c r="M1270" s="30" t="str">
        <f>IF($A1270 ="", "", VLOOKUP($A1270, 'Student reference sheet'!$A$2:$Z$2603,24,FALSE))</f>
        <v/>
      </c>
      <c r="N1270" s="30" t="str">
        <f>IF($A1270 ="", "", VLOOKUP($A1270, 'Student reference sheet'!$A$2:$Z$2603,26,FALSE))</f>
        <v/>
      </c>
      <c r="O1270" s="30" t="str">
        <f>IF($A1270 ="", "", VLOOKUP($A1270, 'Student reference sheet'!$A$2:$Z$2603,25,FALSE))</f>
        <v/>
      </c>
      <c r="P1270" s="39" t="str">
        <f>IF($A1270 = "", "", IF(OR(VLOOKUP($A1270,'Student reference sheet'!$A$2:$V$2400,8,FALSE) = "R",  VLOOKUP($A1270,'Student reference sheet'!$A$2:$V$2400,8,FALSE) = "L"), "X", ""))</f>
        <v/>
      </c>
      <c r="Q1270" s="39" t="str">
        <f>IF($A1270 ="", "", VLOOKUP($A1270, 'Student reference sheet'!$A$2:$V$2603,22,FALSE))</f>
        <v/>
      </c>
      <c r="R1270" s="39" t="str">
        <f>IF($A1270 &lt;&gt; "",VLOOKUP($A1270,'Student reference sheet'!$A$2:$V$2329, 5,FALSE), "")</f>
        <v/>
      </c>
      <c r="S1270" s="39" t="str">
        <f>IF($A1270 &lt;&gt; "",VLOOKUP($A1270,'Student reference sheet'!$A$2:$V$2329, 6,FALSE), "")</f>
        <v/>
      </c>
      <c r="T1270" s="30" t="str">
        <f>IF($A1270 = "","",
IF(VLOOKUP($A1270,'Student reference sheet'!$A$2:$V$2329, 10,FALSE) = "Y", "Hispanic",
IF(VLOOKUP($A1270,'Student reference sheet'!$A$2:$V$2329,11,FALSE) &lt;&gt; "",
IF(VLOOKUP($A1270,'Student reference sheet'!$A$2:$V$2329,11,FALSE) = "UNK", "Unknown", VLOOKUP(VALUE(VLOOKUP($A1270,'Student reference sheet'!$A$2:$V$2329,11,FALSE)),'Ethnicity Reference'!$A$2:$B$22,2,FALSE)),
IF(VLOOKUP($A1270,'Student reference sheet'!$A$2:$V$2329,9,FALSE) &lt;&gt; "", VLOOKUP(VALUE(VLOOKUP($A1270,'Student reference sheet'!$A$2:$V$2329,9,FALSE)),'Ethnicity Reference'!$A$2:$B$22,2,FALSE),"Unknown"))))</f>
        <v/>
      </c>
      <c r="U1270" s="35"/>
    </row>
    <row r="1271" spans="1:21" ht="15.75">
      <c r="A1271" s="47"/>
      <c r="B1271" s="33"/>
      <c r="C1271" s="39" t="str">
        <f>IF($A1271 &lt;&gt; "",VLOOKUP($A1271,'Student reference sheet'!$A$2:$V$2329, 3,FALSE), "")</f>
        <v/>
      </c>
      <c r="D1271" s="39" t="str">
        <f>IF($A1271 &lt;&gt; "",VLOOKUP($A1271,'Student reference sheet'!$A$2:$V$2329, 2,FALSE), "")</f>
        <v/>
      </c>
      <c r="E1271" s="35"/>
      <c r="F1271" s="34"/>
      <c r="G1271" s="40" t="str">
        <f t="shared" ca="1" si="60"/>
        <v/>
      </c>
      <c r="H1271" s="40" t="str">
        <f t="shared" ca="1" si="61"/>
        <v/>
      </c>
      <c r="I1271" s="36" t="str">
        <f>IF($A1271 = "", "",
IF(COUNTIF(MINIMUM_DAY_DATES[], Attendance!J1271) &gt; 0, VLOOKUP(Attendance!$G1271,MINIMUM_DAY_PERIOD_SCHEDULE[], 2,TRUE),
IF(COUNTIF(RALLY_DATES[], Attendance!J1271) &gt; 0, VLOOKUP(Attendance!$G1271,RALLY_PERIOD_SCHEDULE[], 2,TRUE),
IF(WEEKDAY(Attendance!$J1271) = 2,
       IF(COUNTIF(FINALS_WEEK_MONDAY_DATE[],Attendance!$J1271) &gt; 0, VLOOKUP(Attendance!$G1271,FINALS_WEEK_MONDAY_PERIOD_SCHEDULE[],2,TRUE),
       VLOOKUP(Attendance!$G1271,REGULAR_WEEK_SCHEDULE[],6,TRUE)),
IF(WEEKDAY($J1271) = 3,
       IF(COUNTIF(FINALS_WEEK_TUESDAY_DATE[],Attendance!$J1271) &gt; 0, VLOOKUP(Attendance!$G1271,FINALS_WEEK_TUESDAY_PERIOD_SCHEDULE[],2,TRUE),
       VLOOKUP(Attendance!$G1271,REGULAR_WEEK_SCHEDULE[[Tuesday]:[Period]],5,TRUE)),
IF(WEEKDAY(Attendance!$J1271) = 4,
        IF(COUNTIF(BLOCK_WEDNESDAY_DATES[],Attendance!$J1271) &gt; 0, VLOOKUP(Attendance!$G1271,BLOCK_WEDNESDAY_PERIOD_SCHEDULE[],2,TRUE),
        IF(COUNTIF(FINALS_WEEK_WEDNESDAY_DATE[],Attendance!$J1271) &gt; 0, VLOOKUP(Attendance!$G1271,FINALS_WEEK_WEDNESDAY_PERIOD_SCHEDULE[],2,TRUE),
       VLOOKUP(Attendance!$G1271,REGULAR_WEEK_SCHEDULE[[Wednesday]:[Period]],4,TRUE))),
IF(WEEKDAY($J1271) = 5,
       IF(COUNTIF(BLOCK_THURSDAY_DATES[],Attendance!$J1271) &gt; 0, VLOOKUP(Attendance!$G1271,BLOCK_THURSDAY_PERIOD_SCHEDULE[],2,TRUE),
       IF(COUNTIF(FINALS_WEEK_THURSDAY_DATE[],Attendance!$J1271) &gt; 0, VLOOKUP(Attendance!$G1271,FINALS_WEEK_THURSDAY_PERIOD_SCHEDULE[],2,TRUE),
       VLOOKUP(Attendance!$G1271,REGULAR_WEEK_SCHEDULE[[Thursday]:[Period]],3,TRUE))),
IF(WEEKDAY(Attendance!$J1271) = 6,
       IF(COUNTIF(FINALS_WEEK_FRIDAY_DATE[],Attendance!$J1271) &gt; 0, VLOOKUP(Attendance!$G1271,FINALS_WEEK_FRIDAY_PERIOD_SCHEDULE[],2,TRUE),
       VLOOKUP(Attendance!$G1271,REGULAR_WEEK_SCHEDULE[[Friday]:[Period]],2,TRUE))))))))))</f>
        <v/>
      </c>
      <c r="J1271" s="41" t="str">
        <f t="shared" ca="1" si="62"/>
        <v/>
      </c>
      <c r="K1271" s="41" t="str">
        <f>IF($A1271 &lt;&gt; "",VLOOKUP($A1271,'Student reference sheet'!$A$2:$V$2329, 7,FALSE), "")</f>
        <v/>
      </c>
      <c r="L1271" s="30" t="str">
        <f>IF($A1271 ="", "", VLOOKUP($A1271, 'Student reference sheet'!$A$2:$Z$2603,23,FALSE))</f>
        <v/>
      </c>
      <c r="M1271" s="30" t="str">
        <f>IF($A1271 ="", "", VLOOKUP($A1271, 'Student reference sheet'!$A$2:$Z$2603,24,FALSE))</f>
        <v/>
      </c>
      <c r="N1271" s="30" t="str">
        <f>IF($A1271 ="", "", VLOOKUP($A1271, 'Student reference sheet'!$A$2:$Z$2603,26,FALSE))</f>
        <v/>
      </c>
      <c r="O1271" s="30" t="str">
        <f>IF($A1271 ="", "", VLOOKUP($A1271, 'Student reference sheet'!$A$2:$Z$2603,25,FALSE))</f>
        <v/>
      </c>
      <c r="P1271" s="39" t="str">
        <f>IF($A1271 = "", "", IF(OR(VLOOKUP($A1271,'Student reference sheet'!$A$2:$V$2400,8,FALSE) = "R",  VLOOKUP($A1271,'Student reference sheet'!$A$2:$V$2400,8,FALSE) = "L"), "X", ""))</f>
        <v/>
      </c>
      <c r="Q1271" s="39" t="str">
        <f>IF($A1271 ="", "", VLOOKUP($A1271, 'Student reference sheet'!$A$2:$V$2603,22,FALSE))</f>
        <v/>
      </c>
      <c r="R1271" s="39" t="str">
        <f>IF($A1271 &lt;&gt; "",VLOOKUP($A1271,'Student reference sheet'!$A$2:$V$2329, 5,FALSE), "")</f>
        <v/>
      </c>
      <c r="S1271" s="39" t="str">
        <f>IF($A1271 &lt;&gt; "",VLOOKUP($A1271,'Student reference sheet'!$A$2:$V$2329, 6,FALSE), "")</f>
        <v/>
      </c>
      <c r="T1271" s="30" t="str">
        <f>IF($A1271 = "","",
IF(VLOOKUP($A1271,'Student reference sheet'!$A$2:$V$2329, 10,FALSE) = "Y", "Hispanic",
IF(VLOOKUP($A1271,'Student reference sheet'!$A$2:$V$2329,11,FALSE) &lt;&gt; "",
IF(VLOOKUP($A1271,'Student reference sheet'!$A$2:$V$2329,11,FALSE) = "UNK", "Unknown", VLOOKUP(VALUE(VLOOKUP($A1271,'Student reference sheet'!$A$2:$V$2329,11,FALSE)),'Ethnicity Reference'!$A$2:$B$22,2,FALSE)),
IF(VLOOKUP($A1271,'Student reference sheet'!$A$2:$V$2329,9,FALSE) &lt;&gt; "", VLOOKUP(VALUE(VLOOKUP($A1271,'Student reference sheet'!$A$2:$V$2329,9,FALSE)),'Ethnicity Reference'!$A$2:$B$22,2,FALSE),"Unknown"))))</f>
        <v/>
      </c>
      <c r="U1271" s="35"/>
    </row>
    <row r="1272" spans="1:21" ht="15.75">
      <c r="A1272" s="47"/>
      <c r="B1272" s="33"/>
      <c r="C1272" s="39" t="str">
        <f>IF($A1272 &lt;&gt; "",VLOOKUP($A1272,'Student reference sheet'!$A$2:$V$2329, 3,FALSE), "")</f>
        <v/>
      </c>
      <c r="D1272" s="39" t="str">
        <f>IF($A1272 &lt;&gt; "",VLOOKUP($A1272,'Student reference sheet'!$A$2:$V$2329, 2,FALSE), "")</f>
        <v/>
      </c>
      <c r="E1272" s="35"/>
      <c r="F1272" s="34"/>
      <c r="G1272" s="40" t="str">
        <f t="shared" ca="1" si="60"/>
        <v/>
      </c>
      <c r="H1272" s="40" t="str">
        <f t="shared" ca="1" si="61"/>
        <v/>
      </c>
      <c r="I1272" s="36" t="str">
        <f>IF($A1272 = "", "",
IF(COUNTIF(MINIMUM_DAY_DATES[], Attendance!J1272) &gt; 0, VLOOKUP(Attendance!$G1272,MINIMUM_DAY_PERIOD_SCHEDULE[], 2,TRUE),
IF(COUNTIF(RALLY_DATES[], Attendance!J1272) &gt; 0, VLOOKUP(Attendance!$G1272,RALLY_PERIOD_SCHEDULE[], 2,TRUE),
IF(WEEKDAY(Attendance!$J1272) = 2,
       IF(COUNTIF(FINALS_WEEK_MONDAY_DATE[],Attendance!$J1272) &gt; 0, VLOOKUP(Attendance!$G1272,FINALS_WEEK_MONDAY_PERIOD_SCHEDULE[],2,TRUE),
       VLOOKUP(Attendance!$G1272,REGULAR_WEEK_SCHEDULE[],6,TRUE)),
IF(WEEKDAY($J1272) = 3,
       IF(COUNTIF(FINALS_WEEK_TUESDAY_DATE[],Attendance!$J1272) &gt; 0, VLOOKUP(Attendance!$G1272,FINALS_WEEK_TUESDAY_PERIOD_SCHEDULE[],2,TRUE),
       VLOOKUP(Attendance!$G1272,REGULAR_WEEK_SCHEDULE[[Tuesday]:[Period]],5,TRUE)),
IF(WEEKDAY(Attendance!$J1272) = 4,
        IF(COUNTIF(BLOCK_WEDNESDAY_DATES[],Attendance!$J1272) &gt; 0, VLOOKUP(Attendance!$G1272,BLOCK_WEDNESDAY_PERIOD_SCHEDULE[],2,TRUE),
        IF(COUNTIF(FINALS_WEEK_WEDNESDAY_DATE[],Attendance!$J1272) &gt; 0, VLOOKUP(Attendance!$G1272,FINALS_WEEK_WEDNESDAY_PERIOD_SCHEDULE[],2,TRUE),
       VLOOKUP(Attendance!$G1272,REGULAR_WEEK_SCHEDULE[[Wednesday]:[Period]],4,TRUE))),
IF(WEEKDAY($J1272) = 5,
       IF(COUNTIF(BLOCK_THURSDAY_DATES[],Attendance!$J1272) &gt; 0, VLOOKUP(Attendance!$G1272,BLOCK_THURSDAY_PERIOD_SCHEDULE[],2,TRUE),
       IF(COUNTIF(FINALS_WEEK_THURSDAY_DATE[],Attendance!$J1272) &gt; 0, VLOOKUP(Attendance!$G1272,FINALS_WEEK_THURSDAY_PERIOD_SCHEDULE[],2,TRUE),
       VLOOKUP(Attendance!$G1272,REGULAR_WEEK_SCHEDULE[[Thursday]:[Period]],3,TRUE))),
IF(WEEKDAY(Attendance!$J1272) = 6,
       IF(COUNTIF(FINALS_WEEK_FRIDAY_DATE[],Attendance!$J1272) &gt; 0, VLOOKUP(Attendance!$G1272,FINALS_WEEK_FRIDAY_PERIOD_SCHEDULE[],2,TRUE),
       VLOOKUP(Attendance!$G1272,REGULAR_WEEK_SCHEDULE[[Friday]:[Period]],2,TRUE))))))))))</f>
        <v/>
      </c>
      <c r="J1272" s="41" t="str">
        <f t="shared" ca="1" si="62"/>
        <v/>
      </c>
      <c r="K1272" s="41" t="str">
        <f>IF($A1272 &lt;&gt; "",VLOOKUP($A1272,'Student reference sheet'!$A$2:$V$2329, 7,FALSE), "")</f>
        <v/>
      </c>
      <c r="L1272" s="30" t="str">
        <f>IF($A1272 ="", "", VLOOKUP($A1272, 'Student reference sheet'!$A$2:$Z$2603,23,FALSE))</f>
        <v/>
      </c>
      <c r="M1272" s="30" t="str">
        <f>IF($A1272 ="", "", VLOOKUP($A1272, 'Student reference sheet'!$A$2:$Z$2603,24,FALSE))</f>
        <v/>
      </c>
      <c r="N1272" s="30" t="str">
        <f>IF($A1272 ="", "", VLOOKUP($A1272, 'Student reference sheet'!$A$2:$Z$2603,26,FALSE))</f>
        <v/>
      </c>
      <c r="O1272" s="30" t="str">
        <f>IF($A1272 ="", "", VLOOKUP($A1272, 'Student reference sheet'!$A$2:$Z$2603,25,FALSE))</f>
        <v/>
      </c>
      <c r="P1272" s="39" t="str">
        <f>IF($A1272 = "", "", IF(OR(VLOOKUP($A1272,'Student reference sheet'!$A$2:$V$2400,8,FALSE) = "R",  VLOOKUP($A1272,'Student reference sheet'!$A$2:$V$2400,8,FALSE) = "L"), "X", ""))</f>
        <v/>
      </c>
      <c r="Q1272" s="39" t="str">
        <f>IF($A1272 ="", "", VLOOKUP($A1272, 'Student reference sheet'!$A$2:$V$2603,22,FALSE))</f>
        <v/>
      </c>
      <c r="R1272" s="39" t="str">
        <f>IF($A1272 &lt;&gt; "",VLOOKUP($A1272,'Student reference sheet'!$A$2:$V$2329, 5,FALSE), "")</f>
        <v/>
      </c>
      <c r="S1272" s="39" t="str">
        <f>IF($A1272 &lt;&gt; "",VLOOKUP($A1272,'Student reference sheet'!$A$2:$V$2329, 6,FALSE), "")</f>
        <v/>
      </c>
      <c r="T1272" s="30" t="str">
        <f>IF($A1272 = "","",
IF(VLOOKUP($A1272,'Student reference sheet'!$A$2:$V$2329, 10,FALSE) = "Y", "Hispanic",
IF(VLOOKUP($A1272,'Student reference sheet'!$A$2:$V$2329,11,FALSE) &lt;&gt; "",
IF(VLOOKUP($A1272,'Student reference sheet'!$A$2:$V$2329,11,FALSE) = "UNK", "Unknown", VLOOKUP(VALUE(VLOOKUP($A1272,'Student reference sheet'!$A$2:$V$2329,11,FALSE)),'Ethnicity Reference'!$A$2:$B$22,2,FALSE)),
IF(VLOOKUP($A1272,'Student reference sheet'!$A$2:$V$2329,9,FALSE) &lt;&gt; "", VLOOKUP(VALUE(VLOOKUP($A1272,'Student reference sheet'!$A$2:$V$2329,9,FALSE)),'Ethnicity Reference'!$A$2:$B$22,2,FALSE),"Unknown"))))</f>
        <v/>
      </c>
      <c r="U1272" s="35"/>
    </row>
    <row r="1273" spans="1:21" ht="15.75">
      <c r="A1273" s="47"/>
      <c r="B1273" s="33"/>
      <c r="C1273" s="39" t="str">
        <f>IF($A1273 &lt;&gt; "",VLOOKUP($A1273,'Student reference sheet'!$A$2:$V$2329, 3,FALSE), "")</f>
        <v/>
      </c>
      <c r="D1273" s="39" t="str">
        <f>IF($A1273 &lt;&gt; "",VLOOKUP($A1273,'Student reference sheet'!$A$2:$V$2329, 2,FALSE), "")</f>
        <v/>
      </c>
      <c r="E1273" s="35"/>
      <c r="F1273" s="34"/>
      <c r="G1273" s="40" t="str">
        <f t="shared" ca="1" si="60"/>
        <v/>
      </c>
      <c r="H1273" s="40" t="str">
        <f t="shared" ca="1" si="61"/>
        <v/>
      </c>
      <c r="I1273" s="36" t="str">
        <f>IF($A1273 = "", "",
IF(COUNTIF(MINIMUM_DAY_DATES[], Attendance!J1273) &gt; 0, VLOOKUP(Attendance!$G1273,MINIMUM_DAY_PERIOD_SCHEDULE[], 2,TRUE),
IF(COUNTIF(RALLY_DATES[], Attendance!J1273) &gt; 0, VLOOKUP(Attendance!$G1273,RALLY_PERIOD_SCHEDULE[], 2,TRUE),
IF(WEEKDAY(Attendance!$J1273) = 2,
       IF(COUNTIF(FINALS_WEEK_MONDAY_DATE[],Attendance!$J1273) &gt; 0, VLOOKUP(Attendance!$G1273,FINALS_WEEK_MONDAY_PERIOD_SCHEDULE[],2,TRUE),
       VLOOKUP(Attendance!$G1273,REGULAR_WEEK_SCHEDULE[],6,TRUE)),
IF(WEEKDAY($J1273) = 3,
       IF(COUNTIF(FINALS_WEEK_TUESDAY_DATE[],Attendance!$J1273) &gt; 0, VLOOKUP(Attendance!$G1273,FINALS_WEEK_TUESDAY_PERIOD_SCHEDULE[],2,TRUE),
       VLOOKUP(Attendance!$G1273,REGULAR_WEEK_SCHEDULE[[Tuesday]:[Period]],5,TRUE)),
IF(WEEKDAY(Attendance!$J1273) = 4,
        IF(COUNTIF(BLOCK_WEDNESDAY_DATES[],Attendance!$J1273) &gt; 0, VLOOKUP(Attendance!$G1273,BLOCK_WEDNESDAY_PERIOD_SCHEDULE[],2,TRUE),
        IF(COUNTIF(FINALS_WEEK_WEDNESDAY_DATE[],Attendance!$J1273) &gt; 0, VLOOKUP(Attendance!$G1273,FINALS_WEEK_WEDNESDAY_PERIOD_SCHEDULE[],2,TRUE),
       VLOOKUP(Attendance!$G1273,REGULAR_WEEK_SCHEDULE[[Wednesday]:[Period]],4,TRUE))),
IF(WEEKDAY($J1273) = 5,
       IF(COUNTIF(BLOCK_THURSDAY_DATES[],Attendance!$J1273) &gt; 0, VLOOKUP(Attendance!$G1273,BLOCK_THURSDAY_PERIOD_SCHEDULE[],2,TRUE),
       IF(COUNTIF(FINALS_WEEK_THURSDAY_DATE[],Attendance!$J1273) &gt; 0, VLOOKUP(Attendance!$G1273,FINALS_WEEK_THURSDAY_PERIOD_SCHEDULE[],2,TRUE),
       VLOOKUP(Attendance!$G1273,REGULAR_WEEK_SCHEDULE[[Thursday]:[Period]],3,TRUE))),
IF(WEEKDAY(Attendance!$J1273) = 6,
       IF(COUNTIF(FINALS_WEEK_FRIDAY_DATE[],Attendance!$J1273) &gt; 0, VLOOKUP(Attendance!$G1273,FINALS_WEEK_FRIDAY_PERIOD_SCHEDULE[],2,TRUE),
       VLOOKUP(Attendance!$G1273,REGULAR_WEEK_SCHEDULE[[Friday]:[Period]],2,TRUE))))))))))</f>
        <v/>
      </c>
      <c r="J1273" s="41" t="str">
        <f t="shared" ca="1" si="62"/>
        <v/>
      </c>
      <c r="K1273" s="41" t="str">
        <f>IF($A1273 &lt;&gt; "",VLOOKUP($A1273,'Student reference sheet'!$A$2:$V$2329, 7,FALSE), "")</f>
        <v/>
      </c>
      <c r="L1273" s="30" t="str">
        <f>IF($A1273 ="", "", VLOOKUP($A1273, 'Student reference sheet'!$A$2:$Z$2603,23,FALSE))</f>
        <v/>
      </c>
      <c r="M1273" s="30" t="str">
        <f>IF($A1273 ="", "", VLOOKUP($A1273, 'Student reference sheet'!$A$2:$Z$2603,24,FALSE))</f>
        <v/>
      </c>
      <c r="N1273" s="30" t="str">
        <f>IF($A1273 ="", "", VLOOKUP($A1273, 'Student reference sheet'!$A$2:$Z$2603,26,FALSE))</f>
        <v/>
      </c>
      <c r="O1273" s="30" t="str">
        <f>IF($A1273 ="", "", VLOOKUP($A1273, 'Student reference sheet'!$A$2:$Z$2603,25,FALSE))</f>
        <v/>
      </c>
      <c r="P1273" s="39" t="str">
        <f>IF($A1273 = "", "", IF(OR(VLOOKUP($A1273,'Student reference sheet'!$A$2:$V$2400,8,FALSE) = "R",  VLOOKUP($A1273,'Student reference sheet'!$A$2:$V$2400,8,FALSE) = "L"), "X", ""))</f>
        <v/>
      </c>
      <c r="Q1273" s="39" t="str">
        <f>IF($A1273 ="", "", VLOOKUP($A1273, 'Student reference sheet'!$A$2:$V$2603,22,FALSE))</f>
        <v/>
      </c>
      <c r="R1273" s="39" t="str">
        <f>IF($A1273 &lt;&gt; "",VLOOKUP($A1273,'Student reference sheet'!$A$2:$V$2329, 5,FALSE), "")</f>
        <v/>
      </c>
      <c r="S1273" s="39" t="str">
        <f>IF($A1273 &lt;&gt; "",VLOOKUP($A1273,'Student reference sheet'!$A$2:$V$2329, 6,FALSE), "")</f>
        <v/>
      </c>
      <c r="T1273" s="30" t="str">
        <f>IF($A1273 = "","",
IF(VLOOKUP($A1273,'Student reference sheet'!$A$2:$V$2329, 10,FALSE) = "Y", "Hispanic",
IF(VLOOKUP($A1273,'Student reference sheet'!$A$2:$V$2329,11,FALSE) &lt;&gt; "",
IF(VLOOKUP($A1273,'Student reference sheet'!$A$2:$V$2329,11,FALSE) = "UNK", "Unknown", VLOOKUP(VALUE(VLOOKUP($A1273,'Student reference sheet'!$A$2:$V$2329,11,FALSE)),'Ethnicity Reference'!$A$2:$B$22,2,FALSE)),
IF(VLOOKUP($A1273,'Student reference sheet'!$A$2:$V$2329,9,FALSE) &lt;&gt; "", VLOOKUP(VALUE(VLOOKUP($A1273,'Student reference sheet'!$A$2:$V$2329,9,FALSE)),'Ethnicity Reference'!$A$2:$B$22,2,FALSE),"Unknown"))))</f>
        <v/>
      </c>
      <c r="U1273" s="35"/>
    </row>
    <row r="1274" spans="1:21" ht="15.75">
      <c r="A1274" s="47"/>
      <c r="B1274" s="33"/>
      <c r="C1274" s="39" t="str">
        <f>IF($A1274 &lt;&gt; "",VLOOKUP($A1274,'Student reference sheet'!$A$2:$V$2329, 3,FALSE), "")</f>
        <v/>
      </c>
      <c r="D1274" s="39" t="str">
        <f>IF($A1274 &lt;&gt; "",VLOOKUP($A1274,'Student reference sheet'!$A$2:$V$2329, 2,FALSE), "")</f>
        <v/>
      </c>
      <c r="E1274" s="35"/>
      <c r="F1274" s="34"/>
      <c r="G1274" s="40" t="str">
        <f t="shared" ca="1" si="60"/>
        <v/>
      </c>
      <c r="H1274" s="40" t="str">
        <f t="shared" ca="1" si="61"/>
        <v/>
      </c>
      <c r="I1274" s="36" t="str">
        <f>IF($A1274 = "", "",
IF(COUNTIF(MINIMUM_DAY_DATES[], Attendance!J1274) &gt; 0, VLOOKUP(Attendance!$G1274,MINIMUM_DAY_PERIOD_SCHEDULE[], 2,TRUE),
IF(COUNTIF(RALLY_DATES[], Attendance!J1274) &gt; 0, VLOOKUP(Attendance!$G1274,RALLY_PERIOD_SCHEDULE[], 2,TRUE),
IF(WEEKDAY(Attendance!$J1274) = 2,
       IF(COUNTIF(FINALS_WEEK_MONDAY_DATE[],Attendance!$J1274) &gt; 0, VLOOKUP(Attendance!$G1274,FINALS_WEEK_MONDAY_PERIOD_SCHEDULE[],2,TRUE),
       VLOOKUP(Attendance!$G1274,REGULAR_WEEK_SCHEDULE[],6,TRUE)),
IF(WEEKDAY($J1274) = 3,
       IF(COUNTIF(FINALS_WEEK_TUESDAY_DATE[],Attendance!$J1274) &gt; 0, VLOOKUP(Attendance!$G1274,FINALS_WEEK_TUESDAY_PERIOD_SCHEDULE[],2,TRUE),
       VLOOKUP(Attendance!$G1274,REGULAR_WEEK_SCHEDULE[[Tuesday]:[Period]],5,TRUE)),
IF(WEEKDAY(Attendance!$J1274) = 4,
        IF(COUNTIF(BLOCK_WEDNESDAY_DATES[],Attendance!$J1274) &gt; 0, VLOOKUP(Attendance!$G1274,BLOCK_WEDNESDAY_PERIOD_SCHEDULE[],2,TRUE),
        IF(COUNTIF(FINALS_WEEK_WEDNESDAY_DATE[],Attendance!$J1274) &gt; 0, VLOOKUP(Attendance!$G1274,FINALS_WEEK_WEDNESDAY_PERIOD_SCHEDULE[],2,TRUE),
       VLOOKUP(Attendance!$G1274,REGULAR_WEEK_SCHEDULE[[Wednesday]:[Period]],4,TRUE))),
IF(WEEKDAY($J1274) = 5,
       IF(COUNTIF(BLOCK_THURSDAY_DATES[],Attendance!$J1274) &gt; 0, VLOOKUP(Attendance!$G1274,BLOCK_THURSDAY_PERIOD_SCHEDULE[],2,TRUE),
       IF(COUNTIF(FINALS_WEEK_THURSDAY_DATE[],Attendance!$J1274) &gt; 0, VLOOKUP(Attendance!$G1274,FINALS_WEEK_THURSDAY_PERIOD_SCHEDULE[],2,TRUE),
       VLOOKUP(Attendance!$G1274,REGULAR_WEEK_SCHEDULE[[Thursday]:[Period]],3,TRUE))),
IF(WEEKDAY(Attendance!$J1274) = 6,
       IF(COUNTIF(FINALS_WEEK_FRIDAY_DATE[],Attendance!$J1274) &gt; 0, VLOOKUP(Attendance!$G1274,FINALS_WEEK_FRIDAY_PERIOD_SCHEDULE[],2,TRUE),
       VLOOKUP(Attendance!$G1274,REGULAR_WEEK_SCHEDULE[[Friday]:[Period]],2,TRUE))))))))))</f>
        <v/>
      </c>
      <c r="J1274" s="41" t="str">
        <f t="shared" ca="1" si="62"/>
        <v/>
      </c>
      <c r="K1274" s="41" t="str">
        <f>IF($A1274 &lt;&gt; "",VLOOKUP($A1274,'Student reference sheet'!$A$2:$V$2329, 7,FALSE), "")</f>
        <v/>
      </c>
      <c r="L1274" s="30" t="str">
        <f>IF($A1274 ="", "", VLOOKUP($A1274, 'Student reference sheet'!$A$2:$Z$2603,23,FALSE))</f>
        <v/>
      </c>
      <c r="M1274" s="30" t="str">
        <f>IF($A1274 ="", "", VLOOKUP($A1274, 'Student reference sheet'!$A$2:$Z$2603,24,FALSE))</f>
        <v/>
      </c>
      <c r="N1274" s="30" t="str">
        <f>IF($A1274 ="", "", VLOOKUP($A1274, 'Student reference sheet'!$A$2:$Z$2603,26,FALSE))</f>
        <v/>
      </c>
      <c r="O1274" s="30" t="str">
        <f>IF($A1274 ="", "", VLOOKUP($A1274, 'Student reference sheet'!$A$2:$Z$2603,25,FALSE))</f>
        <v/>
      </c>
      <c r="P1274" s="39" t="str">
        <f>IF($A1274 = "", "", IF(OR(VLOOKUP($A1274,'Student reference sheet'!$A$2:$V$2400,8,FALSE) = "R",  VLOOKUP($A1274,'Student reference sheet'!$A$2:$V$2400,8,FALSE) = "L"), "X", ""))</f>
        <v/>
      </c>
      <c r="Q1274" s="39" t="str">
        <f>IF($A1274 ="", "", VLOOKUP($A1274, 'Student reference sheet'!$A$2:$V$2603,22,FALSE))</f>
        <v/>
      </c>
      <c r="R1274" s="39" t="str">
        <f>IF($A1274 &lt;&gt; "",VLOOKUP($A1274,'Student reference sheet'!$A$2:$V$2329, 5,FALSE), "")</f>
        <v/>
      </c>
      <c r="S1274" s="39" t="str">
        <f>IF($A1274 &lt;&gt; "",VLOOKUP($A1274,'Student reference sheet'!$A$2:$V$2329, 6,FALSE), "")</f>
        <v/>
      </c>
      <c r="T1274" s="30" t="str">
        <f>IF($A1274 = "","",
IF(VLOOKUP($A1274,'Student reference sheet'!$A$2:$V$2329, 10,FALSE) = "Y", "Hispanic",
IF(VLOOKUP($A1274,'Student reference sheet'!$A$2:$V$2329,11,FALSE) &lt;&gt; "",
IF(VLOOKUP($A1274,'Student reference sheet'!$A$2:$V$2329,11,FALSE) = "UNK", "Unknown", VLOOKUP(VALUE(VLOOKUP($A1274,'Student reference sheet'!$A$2:$V$2329,11,FALSE)),'Ethnicity Reference'!$A$2:$B$22,2,FALSE)),
IF(VLOOKUP($A1274,'Student reference sheet'!$A$2:$V$2329,9,FALSE) &lt;&gt; "", VLOOKUP(VALUE(VLOOKUP($A1274,'Student reference sheet'!$A$2:$V$2329,9,FALSE)),'Ethnicity Reference'!$A$2:$B$22,2,FALSE),"Unknown"))))</f>
        <v/>
      </c>
      <c r="U1274" s="35"/>
    </row>
    <row r="1275" spans="1:21" ht="15.75">
      <c r="A1275" s="47"/>
      <c r="B1275" s="33"/>
      <c r="C1275" s="39" t="str">
        <f>IF($A1275 &lt;&gt; "",VLOOKUP($A1275,'Student reference sheet'!$A$2:$V$2329, 3,FALSE), "")</f>
        <v/>
      </c>
      <c r="D1275" s="39" t="str">
        <f>IF($A1275 &lt;&gt; "",VLOOKUP($A1275,'Student reference sheet'!$A$2:$V$2329, 2,FALSE), "")</f>
        <v/>
      </c>
      <c r="E1275" s="35"/>
      <c r="F1275" s="34"/>
      <c r="G1275" s="40" t="str">
        <f t="shared" ca="1" si="60"/>
        <v/>
      </c>
      <c r="H1275" s="40" t="str">
        <f t="shared" ca="1" si="61"/>
        <v/>
      </c>
      <c r="I1275" s="36" t="str">
        <f>IF($A1275 = "", "",
IF(COUNTIF(MINIMUM_DAY_DATES[], Attendance!J1275) &gt; 0, VLOOKUP(Attendance!$G1275,MINIMUM_DAY_PERIOD_SCHEDULE[], 2,TRUE),
IF(COUNTIF(RALLY_DATES[], Attendance!J1275) &gt; 0, VLOOKUP(Attendance!$G1275,RALLY_PERIOD_SCHEDULE[], 2,TRUE),
IF(WEEKDAY(Attendance!$J1275) = 2,
       IF(COUNTIF(FINALS_WEEK_MONDAY_DATE[],Attendance!$J1275) &gt; 0, VLOOKUP(Attendance!$G1275,FINALS_WEEK_MONDAY_PERIOD_SCHEDULE[],2,TRUE),
       VLOOKUP(Attendance!$G1275,REGULAR_WEEK_SCHEDULE[],6,TRUE)),
IF(WEEKDAY($J1275) = 3,
       IF(COUNTIF(FINALS_WEEK_TUESDAY_DATE[],Attendance!$J1275) &gt; 0, VLOOKUP(Attendance!$G1275,FINALS_WEEK_TUESDAY_PERIOD_SCHEDULE[],2,TRUE),
       VLOOKUP(Attendance!$G1275,REGULAR_WEEK_SCHEDULE[[Tuesday]:[Period]],5,TRUE)),
IF(WEEKDAY(Attendance!$J1275) = 4,
        IF(COUNTIF(BLOCK_WEDNESDAY_DATES[],Attendance!$J1275) &gt; 0, VLOOKUP(Attendance!$G1275,BLOCK_WEDNESDAY_PERIOD_SCHEDULE[],2,TRUE),
        IF(COUNTIF(FINALS_WEEK_WEDNESDAY_DATE[],Attendance!$J1275) &gt; 0, VLOOKUP(Attendance!$G1275,FINALS_WEEK_WEDNESDAY_PERIOD_SCHEDULE[],2,TRUE),
       VLOOKUP(Attendance!$G1275,REGULAR_WEEK_SCHEDULE[[Wednesday]:[Period]],4,TRUE))),
IF(WEEKDAY($J1275) = 5,
       IF(COUNTIF(BLOCK_THURSDAY_DATES[],Attendance!$J1275) &gt; 0, VLOOKUP(Attendance!$G1275,BLOCK_THURSDAY_PERIOD_SCHEDULE[],2,TRUE),
       IF(COUNTIF(FINALS_WEEK_THURSDAY_DATE[],Attendance!$J1275) &gt; 0, VLOOKUP(Attendance!$G1275,FINALS_WEEK_THURSDAY_PERIOD_SCHEDULE[],2,TRUE),
       VLOOKUP(Attendance!$G1275,REGULAR_WEEK_SCHEDULE[[Thursday]:[Period]],3,TRUE))),
IF(WEEKDAY(Attendance!$J1275) = 6,
       IF(COUNTIF(FINALS_WEEK_FRIDAY_DATE[],Attendance!$J1275) &gt; 0, VLOOKUP(Attendance!$G1275,FINALS_WEEK_FRIDAY_PERIOD_SCHEDULE[],2,TRUE),
       VLOOKUP(Attendance!$G1275,REGULAR_WEEK_SCHEDULE[[Friday]:[Period]],2,TRUE))))))))))</f>
        <v/>
      </c>
      <c r="J1275" s="41" t="str">
        <f t="shared" ca="1" si="62"/>
        <v/>
      </c>
      <c r="K1275" s="41" t="str">
        <f>IF($A1275 &lt;&gt; "",VLOOKUP($A1275,'Student reference sheet'!$A$2:$V$2329, 7,FALSE), "")</f>
        <v/>
      </c>
      <c r="L1275" s="30" t="str">
        <f>IF($A1275 ="", "", VLOOKUP($A1275, 'Student reference sheet'!$A$2:$Z$2603,23,FALSE))</f>
        <v/>
      </c>
      <c r="M1275" s="30" t="str">
        <f>IF($A1275 ="", "", VLOOKUP($A1275, 'Student reference sheet'!$A$2:$Z$2603,24,FALSE))</f>
        <v/>
      </c>
      <c r="N1275" s="30" t="str">
        <f>IF($A1275 ="", "", VLOOKUP($A1275, 'Student reference sheet'!$A$2:$Z$2603,26,FALSE))</f>
        <v/>
      </c>
      <c r="O1275" s="30" t="str">
        <f>IF($A1275 ="", "", VLOOKUP($A1275, 'Student reference sheet'!$A$2:$Z$2603,25,FALSE))</f>
        <v/>
      </c>
      <c r="P1275" s="39" t="str">
        <f>IF($A1275 = "", "", IF(OR(VLOOKUP($A1275,'Student reference sheet'!$A$2:$V$2400,8,FALSE) = "R",  VLOOKUP($A1275,'Student reference sheet'!$A$2:$V$2400,8,FALSE) = "L"), "X", ""))</f>
        <v/>
      </c>
      <c r="Q1275" s="39" t="str">
        <f>IF($A1275 ="", "", VLOOKUP($A1275, 'Student reference sheet'!$A$2:$V$2603,22,FALSE))</f>
        <v/>
      </c>
      <c r="R1275" s="39" t="str">
        <f>IF($A1275 &lt;&gt; "",VLOOKUP($A1275,'Student reference sheet'!$A$2:$V$2329, 5,FALSE), "")</f>
        <v/>
      </c>
      <c r="S1275" s="39" t="str">
        <f>IF($A1275 &lt;&gt; "",VLOOKUP($A1275,'Student reference sheet'!$A$2:$V$2329, 6,FALSE), "")</f>
        <v/>
      </c>
      <c r="T1275" s="30" t="str">
        <f>IF($A1275 = "","",
IF(VLOOKUP($A1275,'Student reference sheet'!$A$2:$V$2329, 10,FALSE) = "Y", "Hispanic",
IF(VLOOKUP($A1275,'Student reference sheet'!$A$2:$V$2329,11,FALSE) &lt;&gt; "",
IF(VLOOKUP($A1275,'Student reference sheet'!$A$2:$V$2329,11,FALSE) = "UNK", "Unknown", VLOOKUP(VALUE(VLOOKUP($A1275,'Student reference sheet'!$A$2:$V$2329,11,FALSE)),'Ethnicity Reference'!$A$2:$B$22,2,FALSE)),
IF(VLOOKUP($A1275,'Student reference sheet'!$A$2:$V$2329,9,FALSE) &lt;&gt; "", VLOOKUP(VALUE(VLOOKUP($A1275,'Student reference sheet'!$A$2:$V$2329,9,FALSE)),'Ethnicity Reference'!$A$2:$B$22,2,FALSE),"Unknown"))))</f>
        <v/>
      </c>
      <c r="U1275" s="35"/>
    </row>
    <row r="1276" spans="1:21" ht="15.75">
      <c r="A1276" s="47"/>
      <c r="B1276" s="33"/>
      <c r="C1276" s="39" t="str">
        <f>IF($A1276 &lt;&gt; "",VLOOKUP($A1276,'Student reference sheet'!$A$2:$V$2329, 3,FALSE), "")</f>
        <v/>
      </c>
      <c r="D1276" s="39" t="str">
        <f>IF($A1276 &lt;&gt; "",VLOOKUP($A1276,'Student reference sheet'!$A$2:$V$2329, 2,FALSE), "")</f>
        <v/>
      </c>
      <c r="E1276" s="35"/>
      <c r="F1276" s="34"/>
      <c r="G1276" s="40" t="str">
        <f t="shared" ca="1" si="60"/>
        <v/>
      </c>
      <c r="H1276" s="40" t="str">
        <f t="shared" ca="1" si="61"/>
        <v/>
      </c>
      <c r="I1276" s="36" t="str">
        <f>IF($A1276 = "", "",
IF(COUNTIF(MINIMUM_DAY_DATES[], Attendance!J1276) &gt; 0, VLOOKUP(Attendance!$G1276,MINIMUM_DAY_PERIOD_SCHEDULE[], 2,TRUE),
IF(COUNTIF(RALLY_DATES[], Attendance!J1276) &gt; 0, VLOOKUP(Attendance!$G1276,RALLY_PERIOD_SCHEDULE[], 2,TRUE),
IF(WEEKDAY(Attendance!$J1276) = 2,
       IF(COUNTIF(FINALS_WEEK_MONDAY_DATE[],Attendance!$J1276) &gt; 0, VLOOKUP(Attendance!$G1276,FINALS_WEEK_MONDAY_PERIOD_SCHEDULE[],2,TRUE),
       VLOOKUP(Attendance!$G1276,REGULAR_WEEK_SCHEDULE[],6,TRUE)),
IF(WEEKDAY($J1276) = 3,
       IF(COUNTIF(FINALS_WEEK_TUESDAY_DATE[],Attendance!$J1276) &gt; 0, VLOOKUP(Attendance!$G1276,FINALS_WEEK_TUESDAY_PERIOD_SCHEDULE[],2,TRUE),
       VLOOKUP(Attendance!$G1276,REGULAR_WEEK_SCHEDULE[[Tuesday]:[Period]],5,TRUE)),
IF(WEEKDAY(Attendance!$J1276) = 4,
        IF(COUNTIF(BLOCK_WEDNESDAY_DATES[],Attendance!$J1276) &gt; 0, VLOOKUP(Attendance!$G1276,BLOCK_WEDNESDAY_PERIOD_SCHEDULE[],2,TRUE),
        IF(COUNTIF(FINALS_WEEK_WEDNESDAY_DATE[],Attendance!$J1276) &gt; 0, VLOOKUP(Attendance!$G1276,FINALS_WEEK_WEDNESDAY_PERIOD_SCHEDULE[],2,TRUE),
       VLOOKUP(Attendance!$G1276,REGULAR_WEEK_SCHEDULE[[Wednesday]:[Period]],4,TRUE))),
IF(WEEKDAY($J1276) = 5,
       IF(COUNTIF(BLOCK_THURSDAY_DATES[],Attendance!$J1276) &gt; 0, VLOOKUP(Attendance!$G1276,BLOCK_THURSDAY_PERIOD_SCHEDULE[],2,TRUE),
       IF(COUNTIF(FINALS_WEEK_THURSDAY_DATE[],Attendance!$J1276) &gt; 0, VLOOKUP(Attendance!$G1276,FINALS_WEEK_THURSDAY_PERIOD_SCHEDULE[],2,TRUE),
       VLOOKUP(Attendance!$G1276,REGULAR_WEEK_SCHEDULE[[Thursday]:[Period]],3,TRUE))),
IF(WEEKDAY(Attendance!$J1276) = 6,
       IF(COUNTIF(FINALS_WEEK_FRIDAY_DATE[],Attendance!$J1276) &gt; 0, VLOOKUP(Attendance!$G1276,FINALS_WEEK_FRIDAY_PERIOD_SCHEDULE[],2,TRUE),
       VLOOKUP(Attendance!$G1276,REGULAR_WEEK_SCHEDULE[[Friday]:[Period]],2,TRUE))))))))))</f>
        <v/>
      </c>
      <c r="J1276" s="41" t="str">
        <f t="shared" ca="1" si="62"/>
        <v/>
      </c>
      <c r="K1276" s="41" t="str">
        <f>IF($A1276 &lt;&gt; "",VLOOKUP($A1276,'Student reference sheet'!$A$2:$V$2329, 7,FALSE), "")</f>
        <v/>
      </c>
      <c r="L1276" s="30" t="str">
        <f>IF($A1276 ="", "", VLOOKUP($A1276, 'Student reference sheet'!$A$2:$Z$2603,23,FALSE))</f>
        <v/>
      </c>
      <c r="M1276" s="30" t="str">
        <f>IF($A1276 ="", "", VLOOKUP($A1276, 'Student reference sheet'!$A$2:$Z$2603,24,FALSE))</f>
        <v/>
      </c>
      <c r="N1276" s="30" t="str">
        <f>IF($A1276 ="", "", VLOOKUP($A1276, 'Student reference sheet'!$A$2:$Z$2603,26,FALSE))</f>
        <v/>
      </c>
      <c r="O1276" s="30" t="str">
        <f>IF($A1276 ="", "", VLOOKUP($A1276, 'Student reference sheet'!$A$2:$Z$2603,25,FALSE))</f>
        <v/>
      </c>
      <c r="P1276" s="39" t="str">
        <f>IF($A1276 = "", "", IF(OR(VLOOKUP($A1276,'Student reference sheet'!$A$2:$V$2400,8,FALSE) = "R",  VLOOKUP($A1276,'Student reference sheet'!$A$2:$V$2400,8,FALSE) = "L"), "X", ""))</f>
        <v/>
      </c>
      <c r="Q1276" s="39" t="str">
        <f>IF($A1276 ="", "", VLOOKUP($A1276, 'Student reference sheet'!$A$2:$V$2603,22,FALSE))</f>
        <v/>
      </c>
      <c r="R1276" s="39" t="str">
        <f>IF($A1276 &lt;&gt; "",VLOOKUP($A1276,'Student reference sheet'!$A$2:$V$2329, 5,FALSE), "")</f>
        <v/>
      </c>
      <c r="S1276" s="39" t="str">
        <f>IF($A1276 &lt;&gt; "",VLOOKUP($A1276,'Student reference sheet'!$A$2:$V$2329, 6,FALSE), "")</f>
        <v/>
      </c>
      <c r="T1276" s="30" t="str">
        <f>IF($A1276 = "","",
IF(VLOOKUP($A1276,'Student reference sheet'!$A$2:$V$2329, 10,FALSE) = "Y", "Hispanic",
IF(VLOOKUP($A1276,'Student reference sheet'!$A$2:$V$2329,11,FALSE) &lt;&gt; "",
IF(VLOOKUP($A1276,'Student reference sheet'!$A$2:$V$2329,11,FALSE) = "UNK", "Unknown", VLOOKUP(VALUE(VLOOKUP($A1276,'Student reference sheet'!$A$2:$V$2329,11,FALSE)),'Ethnicity Reference'!$A$2:$B$22,2,FALSE)),
IF(VLOOKUP($A1276,'Student reference sheet'!$A$2:$V$2329,9,FALSE) &lt;&gt; "", VLOOKUP(VALUE(VLOOKUP($A1276,'Student reference sheet'!$A$2:$V$2329,9,FALSE)),'Ethnicity Reference'!$A$2:$B$22,2,FALSE),"Unknown"))))</f>
        <v/>
      </c>
      <c r="U1276" s="35"/>
    </row>
    <row r="1277" spans="1:21" ht="15.75">
      <c r="A1277" s="47"/>
      <c r="B1277" s="33"/>
      <c r="C1277" s="39" t="str">
        <f>IF($A1277 &lt;&gt; "",VLOOKUP($A1277,'Student reference sheet'!$A$2:$V$2329, 3,FALSE), "")</f>
        <v/>
      </c>
      <c r="D1277" s="39" t="str">
        <f>IF($A1277 &lt;&gt; "",VLOOKUP($A1277,'Student reference sheet'!$A$2:$V$2329, 2,FALSE), "")</f>
        <v/>
      </c>
      <c r="E1277" s="35"/>
      <c r="F1277" s="34"/>
      <c r="G1277" s="40" t="str">
        <f t="shared" ca="1" si="60"/>
        <v/>
      </c>
      <c r="H1277" s="40" t="str">
        <f t="shared" ca="1" si="61"/>
        <v/>
      </c>
      <c r="I1277" s="36" t="str">
        <f>IF($A1277 = "", "",
IF(COUNTIF(MINIMUM_DAY_DATES[], Attendance!J1277) &gt; 0, VLOOKUP(Attendance!$G1277,MINIMUM_DAY_PERIOD_SCHEDULE[], 2,TRUE),
IF(COUNTIF(RALLY_DATES[], Attendance!J1277) &gt; 0, VLOOKUP(Attendance!$G1277,RALLY_PERIOD_SCHEDULE[], 2,TRUE),
IF(WEEKDAY(Attendance!$J1277) = 2,
       IF(COUNTIF(FINALS_WEEK_MONDAY_DATE[],Attendance!$J1277) &gt; 0, VLOOKUP(Attendance!$G1277,FINALS_WEEK_MONDAY_PERIOD_SCHEDULE[],2,TRUE),
       VLOOKUP(Attendance!$G1277,REGULAR_WEEK_SCHEDULE[],6,TRUE)),
IF(WEEKDAY($J1277) = 3,
       IF(COUNTIF(FINALS_WEEK_TUESDAY_DATE[],Attendance!$J1277) &gt; 0, VLOOKUP(Attendance!$G1277,FINALS_WEEK_TUESDAY_PERIOD_SCHEDULE[],2,TRUE),
       VLOOKUP(Attendance!$G1277,REGULAR_WEEK_SCHEDULE[[Tuesday]:[Period]],5,TRUE)),
IF(WEEKDAY(Attendance!$J1277) = 4,
        IF(COUNTIF(BLOCK_WEDNESDAY_DATES[],Attendance!$J1277) &gt; 0, VLOOKUP(Attendance!$G1277,BLOCK_WEDNESDAY_PERIOD_SCHEDULE[],2,TRUE),
        IF(COUNTIF(FINALS_WEEK_WEDNESDAY_DATE[],Attendance!$J1277) &gt; 0, VLOOKUP(Attendance!$G1277,FINALS_WEEK_WEDNESDAY_PERIOD_SCHEDULE[],2,TRUE),
       VLOOKUP(Attendance!$G1277,REGULAR_WEEK_SCHEDULE[[Wednesday]:[Period]],4,TRUE))),
IF(WEEKDAY($J1277) = 5,
       IF(COUNTIF(BLOCK_THURSDAY_DATES[],Attendance!$J1277) &gt; 0, VLOOKUP(Attendance!$G1277,BLOCK_THURSDAY_PERIOD_SCHEDULE[],2,TRUE),
       IF(COUNTIF(FINALS_WEEK_THURSDAY_DATE[],Attendance!$J1277) &gt; 0, VLOOKUP(Attendance!$G1277,FINALS_WEEK_THURSDAY_PERIOD_SCHEDULE[],2,TRUE),
       VLOOKUP(Attendance!$G1277,REGULAR_WEEK_SCHEDULE[[Thursday]:[Period]],3,TRUE))),
IF(WEEKDAY(Attendance!$J1277) = 6,
       IF(COUNTIF(FINALS_WEEK_FRIDAY_DATE[],Attendance!$J1277) &gt; 0, VLOOKUP(Attendance!$G1277,FINALS_WEEK_FRIDAY_PERIOD_SCHEDULE[],2,TRUE),
       VLOOKUP(Attendance!$G1277,REGULAR_WEEK_SCHEDULE[[Friday]:[Period]],2,TRUE))))))))))</f>
        <v/>
      </c>
      <c r="J1277" s="41" t="str">
        <f t="shared" ca="1" si="62"/>
        <v/>
      </c>
      <c r="K1277" s="41" t="str">
        <f>IF($A1277 &lt;&gt; "",VLOOKUP($A1277,'Student reference sheet'!$A$2:$V$2329, 7,FALSE), "")</f>
        <v/>
      </c>
      <c r="L1277" s="30" t="str">
        <f>IF($A1277 ="", "", VLOOKUP($A1277, 'Student reference sheet'!$A$2:$Z$2603,23,FALSE))</f>
        <v/>
      </c>
      <c r="M1277" s="30" t="str">
        <f>IF($A1277 ="", "", VLOOKUP($A1277, 'Student reference sheet'!$A$2:$Z$2603,24,FALSE))</f>
        <v/>
      </c>
      <c r="N1277" s="30" t="str">
        <f>IF($A1277 ="", "", VLOOKUP($A1277, 'Student reference sheet'!$A$2:$Z$2603,26,FALSE))</f>
        <v/>
      </c>
      <c r="O1277" s="30" t="str">
        <f>IF($A1277 ="", "", VLOOKUP($A1277, 'Student reference sheet'!$A$2:$Z$2603,25,FALSE))</f>
        <v/>
      </c>
      <c r="P1277" s="39" t="str">
        <f>IF($A1277 = "", "", IF(OR(VLOOKUP($A1277,'Student reference sheet'!$A$2:$V$2400,8,FALSE) = "R",  VLOOKUP($A1277,'Student reference sheet'!$A$2:$V$2400,8,FALSE) = "L"), "X", ""))</f>
        <v/>
      </c>
      <c r="Q1277" s="39" t="str">
        <f>IF($A1277 ="", "", VLOOKUP($A1277, 'Student reference sheet'!$A$2:$V$2603,22,FALSE))</f>
        <v/>
      </c>
      <c r="R1277" s="39" t="str">
        <f>IF($A1277 &lt;&gt; "",VLOOKUP($A1277,'Student reference sheet'!$A$2:$V$2329, 5,FALSE), "")</f>
        <v/>
      </c>
      <c r="S1277" s="39" t="str">
        <f>IF($A1277 &lt;&gt; "",VLOOKUP($A1277,'Student reference sheet'!$A$2:$V$2329, 6,FALSE), "")</f>
        <v/>
      </c>
      <c r="T1277" s="30" t="str">
        <f>IF($A1277 = "","",
IF(VLOOKUP($A1277,'Student reference sheet'!$A$2:$V$2329, 10,FALSE) = "Y", "Hispanic",
IF(VLOOKUP($A1277,'Student reference sheet'!$A$2:$V$2329,11,FALSE) &lt;&gt; "",
IF(VLOOKUP($A1277,'Student reference sheet'!$A$2:$V$2329,11,FALSE) = "UNK", "Unknown", VLOOKUP(VALUE(VLOOKUP($A1277,'Student reference sheet'!$A$2:$V$2329,11,FALSE)),'Ethnicity Reference'!$A$2:$B$22,2,FALSE)),
IF(VLOOKUP($A1277,'Student reference sheet'!$A$2:$V$2329,9,FALSE) &lt;&gt; "", VLOOKUP(VALUE(VLOOKUP($A1277,'Student reference sheet'!$A$2:$V$2329,9,FALSE)),'Ethnicity Reference'!$A$2:$B$22,2,FALSE),"Unknown"))))</f>
        <v/>
      </c>
      <c r="U1277" s="35"/>
    </row>
    <row r="1278" spans="1:21" ht="15.75">
      <c r="A1278" s="47"/>
      <c r="B1278" s="33"/>
      <c r="C1278" s="39" t="str">
        <f>IF($A1278 &lt;&gt; "",VLOOKUP($A1278,'Student reference sheet'!$A$2:$V$2329, 3,FALSE), "")</f>
        <v/>
      </c>
      <c r="D1278" s="39" t="str">
        <f>IF($A1278 &lt;&gt; "",VLOOKUP($A1278,'Student reference sheet'!$A$2:$V$2329, 2,FALSE), "")</f>
        <v/>
      </c>
      <c r="E1278" s="35"/>
      <c r="F1278" s="34"/>
      <c r="G1278" s="40" t="str">
        <f t="shared" ca="1" si="60"/>
        <v/>
      </c>
      <c r="H1278" s="40" t="str">
        <f t="shared" ca="1" si="61"/>
        <v/>
      </c>
      <c r="I1278" s="36" t="str">
        <f>IF($A1278 = "", "",
IF(COUNTIF(MINIMUM_DAY_DATES[], Attendance!J1278) &gt; 0, VLOOKUP(Attendance!$G1278,MINIMUM_DAY_PERIOD_SCHEDULE[], 2,TRUE),
IF(COUNTIF(RALLY_DATES[], Attendance!J1278) &gt; 0, VLOOKUP(Attendance!$G1278,RALLY_PERIOD_SCHEDULE[], 2,TRUE),
IF(WEEKDAY(Attendance!$J1278) = 2,
       IF(COUNTIF(FINALS_WEEK_MONDAY_DATE[],Attendance!$J1278) &gt; 0, VLOOKUP(Attendance!$G1278,FINALS_WEEK_MONDAY_PERIOD_SCHEDULE[],2,TRUE),
       VLOOKUP(Attendance!$G1278,REGULAR_WEEK_SCHEDULE[],6,TRUE)),
IF(WEEKDAY($J1278) = 3,
       IF(COUNTIF(FINALS_WEEK_TUESDAY_DATE[],Attendance!$J1278) &gt; 0, VLOOKUP(Attendance!$G1278,FINALS_WEEK_TUESDAY_PERIOD_SCHEDULE[],2,TRUE),
       VLOOKUP(Attendance!$G1278,REGULAR_WEEK_SCHEDULE[[Tuesday]:[Period]],5,TRUE)),
IF(WEEKDAY(Attendance!$J1278) = 4,
        IF(COUNTIF(BLOCK_WEDNESDAY_DATES[],Attendance!$J1278) &gt; 0, VLOOKUP(Attendance!$G1278,BLOCK_WEDNESDAY_PERIOD_SCHEDULE[],2,TRUE),
        IF(COUNTIF(FINALS_WEEK_WEDNESDAY_DATE[],Attendance!$J1278) &gt; 0, VLOOKUP(Attendance!$G1278,FINALS_WEEK_WEDNESDAY_PERIOD_SCHEDULE[],2,TRUE),
       VLOOKUP(Attendance!$G1278,REGULAR_WEEK_SCHEDULE[[Wednesday]:[Period]],4,TRUE))),
IF(WEEKDAY($J1278) = 5,
       IF(COUNTIF(BLOCK_THURSDAY_DATES[],Attendance!$J1278) &gt; 0, VLOOKUP(Attendance!$G1278,BLOCK_THURSDAY_PERIOD_SCHEDULE[],2,TRUE),
       IF(COUNTIF(FINALS_WEEK_THURSDAY_DATE[],Attendance!$J1278) &gt; 0, VLOOKUP(Attendance!$G1278,FINALS_WEEK_THURSDAY_PERIOD_SCHEDULE[],2,TRUE),
       VLOOKUP(Attendance!$G1278,REGULAR_WEEK_SCHEDULE[[Thursday]:[Period]],3,TRUE))),
IF(WEEKDAY(Attendance!$J1278) = 6,
       IF(COUNTIF(FINALS_WEEK_FRIDAY_DATE[],Attendance!$J1278) &gt; 0, VLOOKUP(Attendance!$G1278,FINALS_WEEK_FRIDAY_PERIOD_SCHEDULE[],2,TRUE),
       VLOOKUP(Attendance!$G1278,REGULAR_WEEK_SCHEDULE[[Friday]:[Period]],2,TRUE))))))))))</f>
        <v/>
      </c>
      <c r="J1278" s="41" t="str">
        <f t="shared" ca="1" si="62"/>
        <v/>
      </c>
      <c r="K1278" s="41" t="str">
        <f>IF($A1278 &lt;&gt; "",VLOOKUP($A1278,'Student reference sheet'!$A$2:$V$2329, 7,FALSE), "")</f>
        <v/>
      </c>
      <c r="L1278" s="30" t="str">
        <f>IF($A1278 ="", "", VLOOKUP($A1278, 'Student reference sheet'!$A$2:$Z$2603,23,FALSE))</f>
        <v/>
      </c>
      <c r="M1278" s="30" t="str">
        <f>IF($A1278 ="", "", VLOOKUP($A1278, 'Student reference sheet'!$A$2:$Z$2603,24,FALSE))</f>
        <v/>
      </c>
      <c r="N1278" s="30" t="str">
        <f>IF($A1278 ="", "", VLOOKUP($A1278, 'Student reference sheet'!$A$2:$Z$2603,26,FALSE))</f>
        <v/>
      </c>
      <c r="O1278" s="30" t="str">
        <f>IF($A1278 ="", "", VLOOKUP($A1278, 'Student reference sheet'!$A$2:$Z$2603,25,FALSE))</f>
        <v/>
      </c>
      <c r="P1278" s="39" t="str">
        <f>IF($A1278 = "", "", IF(OR(VLOOKUP($A1278,'Student reference sheet'!$A$2:$V$2400,8,FALSE) = "R",  VLOOKUP($A1278,'Student reference sheet'!$A$2:$V$2400,8,FALSE) = "L"), "X", ""))</f>
        <v/>
      </c>
      <c r="Q1278" s="39" t="str">
        <f>IF($A1278 ="", "", VLOOKUP($A1278, 'Student reference sheet'!$A$2:$V$2603,22,FALSE))</f>
        <v/>
      </c>
      <c r="R1278" s="39" t="str">
        <f>IF($A1278 &lt;&gt; "",VLOOKUP($A1278,'Student reference sheet'!$A$2:$V$2329, 5,FALSE), "")</f>
        <v/>
      </c>
      <c r="S1278" s="39" t="str">
        <f>IF($A1278 &lt;&gt; "",VLOOKUP($A1278,'Student reference sheet'!$A$2:$V$2329, 6,FALSE), "")</f>
        <v/>
      </c>
      <c r="T1278" s="30" t="str">
        <f>IF($A1278 = "","",
IF(VLOOKUP($A1278,'Student reference sheet'!$A$2:$V$2329, 10,FALSE) = "Y", "Hispanic",
IF(VLOOKUP($A1278,'Student reference sheet'!$A$2:$V$2329,11,FALSE) &lt;&gt; "",
IF(VLOOKUP($A1278,'Student reference sheet'!$A$2:$V$2329,11,FALSE) = "UNK", "Unknown", VLOOKUP(VALUE(VLOOKUP($A1278,'Student reference sheet'!$A$2:$V$2329,11,FALSE)),'Ethnicity Reference'!$A$2:$B$22,2,FALSE)),
IF(VLOOKUP($A1278,'Student reference sheet'!$A$2:$V$2329,9,FALSE) &lt;&gt; "", VLOOKUP(VALUE(VLOOKUP($A1278,'Student reference sheet'!$A$2:$V$2329,9,FALSE)),'Ethnicity Reference'!$A$2:$B$22,2,FALSE),"Unknown"))))</f>
        <v/>
      </c>
      <c r="U1278" s="35"/>
    </row>
    <row r="1279" spans="1:21" ht="15.75">
      <c r="A1279" s="47"/>
      <c r="B1279" s="33"/>
      <c r="C1279" s="39" t="str">
        <f>IF($A1279 &lt;&gt; "",VLOOKUP($A1279,'Student reference sheet'!$A$2:$V$2329, 3,FALSE), "")</f>
        <v/>
      </c>
      <c r="D1279" s="39" t="str">
        <f>IF($A1279 &lt;&gt; "",VLOOKUP($A1279,'Student reference sheet'!$A$2:$V$2329, 2,FALSE), "")</f>
        <v/>
      </c>
      <c r="E1279" s="35"/>
      <c r="F1279" s="34"/>
      <c r="G1279" s="40" t="str">
        <f t="shared" ca="1" si="60"/>
        <v/>
      </c>
      <c r="H1279" s="40" t="str">
        <f t="shared" ca="1" si="61"/>
        <v/>
      </c>
      <c r="I1279" s="36" t="str">
        <f>IF($A1279 = "", "",
IF(COUNTIF(MINIMUM_DAY_DATES[], Attendance!J1279) &gt; 0, VLOOKUP(Attendance!$G1279,MINIMUM_DAY_PERIOD_SCHEDULE[], 2,TRUE),
IF(COUNTIF(RALLY_DATES[], Attendance!J1279) &gt; 0, VLOOKUP(Attendance!$G1279,RALLY_PERIOD_SCHEDULE[], 2,TRUE),
IF(WEEKDAY(Attendance!$J1279) = 2,
       IF(COUNTIF(FINALS_WEEK_MONDAY_DATE[],Attendance!$J1279) &gt; 0, VLOOKUP(Attendance!$G1279,FINALS_WEEK_MONDAY_PERIOD_SCHEDULE[],2,TRUE),
       VLOOKUP(Attendance!$G1279,REGULAR_WEEK_SCHEDULE[],6,TRUE)),
IF(WEEKDAY($J1279) = 3,
       IF(COUNTIF(FINALS_WEEK_TUESDAY_DATE[],Attendance!$J1279) &gt; 0, VLOOKUP(Attendance!$G1279,FINALS_WEEK_TUESDAY_PERIOD_SCHEDULE[],2,TRUE),
       VLOOKUP(Attendance!$G1279,REGULAR_WEEK_SCHEDULE[[Tuesday]:[Period]],5,TRUE)),
IF(WEEKDAY(Attendance!$J1279) = 4,
        IF(COUNTIF(BLOCK_WEDNESDAY_DATES[],Attendance!$J1279) &gt; 0, VLOOKUP(Attendance!$G1279,BLOCK_WEDNESDAY_PERIOD_SCHEDULE[],2,TRUE),
        IF(COUNTIF(FINALS_WEEK_WEDNESDAY_DATE[],Attendance!$J1279) &gt; 0, VLOOKUP(Attendance!$G1279,FINALS_WEEK_WEDNESDAY_PERIOD_SCHEDULE[],2,TRUE),
       VLOOKUP(Attendance!$G1279,REGULAR_WEEK_SCHEDULE[[Wednesday]:[Period]],4,TRUE))),
IF(WEEKDAY($J1279) = 5,
       IF(COUNTIF(BLOCK_THURSDAY_DATES[],Attendance!$J1279) &gt; 0, VLOOKUP(Attendance!$G1279,BLOCK_THURSDAY_PERIOD_SCHEDULE[],2,TRUE),
       IF(COUNTIF(FINALS_WEEK_THURSDAY_DATE[],Attendance!$J1279) &gt; 0, VLOOKUP(Attendance!$G1279,FINALS_WEEK_THURSDAY_PERIOD_SCHEDULE[],2,TRUE),
       VLOOKUP(Attendance!$G1279,REGULAR_WEEK_SCHEDULE[[Thursday]:[Period]],3,TRUE))),
IF(WEEKDAY(Attendance!$J1279) = 6,
       IF(COUNTIF(FINALS_WEEK_FRIDAY_DATE[],Attendance!$J1279) &gt; 0, VLOOKUP(Attendance!$G1279,FINALS_WEEK_FRIDAY_PERIOD_SCHEDULE[],2,TRUE),
       VLOOKUP(Attendance!$G1279,REGULAR_WEEK_SCHEDULE[[Friday]:[Period]],2,TRUE))))))))))</f>
        <v/>
      </c>
      <c r="J1279" s="41" t="str">
        <f t="shared" ca="1" si="62"/>
        <v/>
      </c>
      <c r="K1279" s="41" t="str">
        <f>IF($A1279 &lt;&gt; "",VLOOKUP($A1279,'Student reference sheet'!$A$2:$V$2329, 7,FALSE), "")</f>
        <v/>
      </c>
      <c r="L1279" s="30" t="str">
        <f>IF($A1279 ="", "", VLOOKUP($A1279, 'Student reference sheet'!$A$2:$Z$2603,23,FALSE))</f>
        <v/>
      </c>
      <c r="M1279" s="30" t="str">
        <f>IF($A1279 ="", "", VLOOKUP($A1279, 'Student reference sheet'!$A$2:$Z$2603,24,FALSE))</f>
        <v/>
      </c>
      <c r="N1279" s="30" t="str">
        <f>IF($A1279 ="", "", VLOOKUP($A1279, 'Student reference sheet'!$A$2:$Z$2603,26,FALSE))</f>
        <v/>
      </c>
      <c r="O1279" s="30" t="str">
        <f>IF($A1279 ="", "", VLOOKUP($A1279, 'Student reference sheet'!$A$2:$Z$2603,25,FALSE))</f>
        <v/>
      </c>
      <c r="P1279" s="39" t="str">
        <f>IF($A1279 = "", "", IF(OR(VLOOKUP($A1279,'Student reference sheet'!$A$2:$V$2400,8,FALSE) = "R",  VLOOKUP($A1279,'Student reference sheet'!$A$2:$V$2400,8,FALSE) = "L"), "X", ""))</f>
        <v/>
      </c>
      <c r="Q1279" s="39" t="str">
        <f>IF($A1279 ="", "", VLOOKUP($A1279, 'Student reference sheet'!$A$2:$V$2603,22,FALSE))</f>
        <v/>
      </c>
      <c r="R1279" s="39" t="str">
        <f>IF($A1279 &lt;&gt; "",VLOOKUP($A1279,'Student reference sheet'!$A$2:$V$2329, 5,FALSE), "")</f>
        <v/>
      </c>
      <c r="S1279" s="39" t="str">
        <f>IF($A1279 &lt;&gt; "",VLOOKUP($A1279,'Student reference sheet'!$A$2:$V$2329, 6,FALSE), "")</f>
        <v/>
      </c>
      <c r="T1279" s="30" t="str">
        <f>IF($A1279 = "","",
IF(VLOOKUP($A1279,'Student reference sheet'!$A$2:$V$2329, 10,FALSE) = "Y", "Hispanic",
IF(VLOOKUP($A1279,'Student reference sheet'!$A$2:$V$2329,11,FALSE) &lt;&gt; "",
IF(VLOOKUP($A1279,'Student reference sheet'!$A$2:$V$2329,11,FALSE) = "UNK", "Unknown", VLOOKUP(VALUE(VLOOKUP($A1279,'Student reference sheet'!$A$2:$V$2329,11,FALSE)),'Ethnicity Reference'!$A$2:$B$22,2,FALSE)),
IF(VLOOKUP($A1279,'Student reference sheet'!$A$2:$V$2329,9,FALSE) &lt;&gt; "", VLOOKUP(VALUE(VLOOKUP($A1279,'Student reference sheet'!$A$2:$V$2329,9,FALSE)),'Ethnicity Reference'!$A$2:$B$22,2,FALSE),"Unknown"))))</f>
        <v/>
      </c>
      <c r="U1279" s="35"/>
    </row>
    <row r="1280" spans="1:21" ht="15.75">
      <c r="A1280" s="47"/>
      <c r="B1280" s="33"/>
      <c r="C1280" s="39" t="str">
        <f>IF($A1280 &lt;&gt; "",VLOOKUP($A1280,'Student reference sheet'!$A$2:$V$2329, 3,FALSE), "")</f>
        <v/>
      </c>
      <c r="D1280" s="39" t="str">
        <f>IF($A1280 &lt;&gt; "",VLOOKUP($A1280,'Student reference sheet'!$A$2:$V$2329, 2,FALSE), "")</f>
        <v/>
      </c>
      <c r="E1280" s="35"/>
      <c r="F1280" s="34"/>
      <c r="G1280" s="40" t="str">
        <f t="shared" ca="1" si="60"/>
        <v/>
      </c>
      <c r="H1280" s="40" t="str">
        <f t="shared" ca="1" si="61"/>
        <v/>
      </c>
      <c r="I1280" s="36" t="str">
        <f>IF($A1280 = "", "",
IF(COUNTIF(MINIMUM_DAY_DATES[], Attendance!J1280) &gt; 0, VLOOKUP(Attendance!$G1280,MINIMUM_DAY_PERIOD_SCHEDULE[], 2,TRUE),
IF(COUNTIF(RALLY_DATES[], Attendance!J1280) &gt; 0, VLOOKUP(Attendance!$G1280,RALLY_PERIOD_SCHEDULE[], 2,TRUE),
IF(WEEKDAY(Attendance!$J1280) = 2,
       IF(COUNTIF(FINALS_WEEK_MONDAY_DATE[],Attendance!$J1280) &gt; 0, VLOOKUP(Attendance!$G1280,FINALS_WEEK_MONDAY_PERIOD_SCHEDULE[],2,TRUE),
       VLOOKUP(Attendance!$G1280,REGULAR_WEEK_SCHEDULE[],6,TRUE)),
IF(WEEKDAY($J1280) = 3,
       IF(COUNTIF(FINALS_WEEK_TUESDAY_DATE[],Attendance!$J1280) &gt; 0, VLOOKUP(Attendance!$G1280,FINALS_WEEK_TUESDAY_PERIOD_SCHEDULE[],2,TRUE),
       VLOOKUP(Attendance!$G1280,REGULAR_WEEK_SCHEDULE[[Tuesday]:[Period]],5,TRUE)),
IF(WEEKDAY(Attendance!$J1280) = 4,
        IF(COUNTIF(BLOCK_WEDNESDAY_DATES[],Attendance!$J1280) &gt; 0, VLOOKUP(Attendance!$G1280,BLOCK_WEDNESDAY_PERIOD_SCHEDULE[],2,TRUE),
        IF(COUNTIF(FINALS_WEEK_WEDNESDAY_DATE[],Attendance!$J1280) &gt; 0, VLOOKUP(Attendance!$G1280,FINALS_WEEK_WEDNESDAY_PERIOD_SCHEDULE[],2,TRUE),
       VLOOKUP(Attendance!$G1280,REGULAR_WEEK_SCHEDULE[[Wednesday]:[Period]],4,TRUE))),
IF(WEEKDAY($J1280) = 5,
       IF(COUNTIF(BLOCK_THURSDAY_DATES[],Attendance!$J1280) &gt; 0, VLOOKUP(Attendance!$G1280,BLOCK_THURSDAY_PERIOD_SCHEDULE[],2,TRUE),
       IF(COUNTIF(FINALS_WEEK_THURSDAY_DATE[],Attendance!$J1280) &gt; 0, VLOOKUP(Attendance!$G1280,FINALS_WEEK_THURSDAY_PERIOD_SCHEDULE[],2,TRUE),
       VLOOKUP(Attendance!$G1280,REGULAR_WEEK_SCHEDULE[[Thursday]:[Period]],3,TRUE))),
IF(WEEKDAY(Attendance!$J1280) = 6,
       IF(COUNTIF(FINALS_WEEK_FRIDAY_DATE[],Attendance!$J1280) &gt; 0, VLOOKUP(Attendance!$G1280,FINALS_WEEK_FRIDAY_PERIOD_SCHEDULE[],2,TRUE),
       VLOOKUP(Attendance!$G1280,REGULAR_WEEK_SCHEDULE[[Friday]:[Period]],2,TRUE))))))))))</f>
        <v/>
      </c>
      <c r="J1280" s="41" t="str">
        <f t="shared" ca="1" si="62"/>
        <v/>
      </c>
      <c r="K1280" s="41" t="str">
        <f>IF($A1280 &lt;&gt; "",VLOOKUP($A1280,'Student reference sheet'!$A$2:$V$2329, 7,FALSE), "")</f>
        <v/>
      </c>
      <c r="L1280" s="30" t="str">
        <f>IF($A1280 ="", "", VLOOKUP($A1280, 'Student reference sheet'!$A$2:$Z$2603,23,FALSE))</f>
        <v/>
      </c>
      <c r="M1280" s="30" t="str">
        <f>IF($A1280 ="", "", VLOOKUP($A1280, 'Student reference sheet'!$A$2:$Z$2603,24,FALSE))</f>
        <v/>
      </c>
      <c r="N1280" s="30" t="str">
        <f>IF($A1280 ="", "", VLOOKUP($A1280, 'Student reference sheet'!$A$2:$Z$2603,26,FALSE))</f>
        <v/>
      </c>
      <c r="O1280" s="30" t="str">
        <f>IF($A1280 ="", "", VLOOKUP($A1280, 'Student reference sheet'!$A$2:$Z$2603,25,FALSE))</f>
        <v/>
      </c>
      <c r="P1280" s="39" t="str">
        <f>IF($A1280 = "", "", IF(OR(VLOOKUP($A1280,'Student reference sheet'!$A$2:$V$2400,8,FALSE) = "R",  VLOOKUP($A1280,'Student reference sheet'!$A$2:$V$2400,8,FALSE) = "L"), "X", ""))</f>
        <v/>
      </c>
      <c r="Q1280" s="39" t="str">
        <f>IF($A1280 ="", "", VLOOKUP($A1280, 'Student reference sheet'!$A$2:$V$2603,22,FALSE))</f>
        <v/>
      </c>
      <c r="R1280" s="39" t="str">
        <f>IF($A1280 &lt;&gt; "",VLOOKUP($A1280,'Student reference sheet'!$A$2:$V$2329, 5,FALSE), "")</f>
        <v/>
      </c>
      <c r="S1280" s="39" t="str">
        <f>IF($A1280 &lt;&gt; "",VLOOKUP($A1280,'Student reference sheet'!$A$2:$V$2329, 6,FALSE), "")</f>
        <v/>
      </c>
      <c r="T1280" s="30" t="str">
        <f>IF($A1280 = "","",
IF(VLOOKUP($A1280,'Student reference sheet'!$A$2:$V$2329, 10,FALSE) = "Y", "Hispanic",
IF(VLOOKUP($A1280,'Student reference sheet'!$A$2:$V$2329,11,FALSE) &lt;&gt; "",
IF(VLOOKUP($A1280,'Student reference sheet'!$A$2:$V$2329,11,FALSE) = "UNK", "Unknown", VLOOKUP(VALUE(VLOOKUP($A1280,'Student reference sheet'!$A$2:$V$2329,11,FALSE)),'Ethnicity Reference'!$A$2:$B$22,2,FALSE)),
IF(VLOOKUP($A1280,'Student reference sheet'!$A$2:$V$2329,9,FALSE) &lt;&gt; "", VLOOKUP(VALUE(VLOOKUP($A1280,'Student reference sheet'!$A$2:$V$2329,9,FALSE)),'Ethnicity Reference'!$A$2:$B$22,2,FALSE),"Unknown"))))</f>
        <v/>
      </c>
      <c r="U1280" s="35"/>
    </row>
    <row r="1281" spans="1:21" ht="15.75">
      <c r="A1281" s="47"/>
      <c r="B1281" s="33"/>
      <c r="C1281" s="39" t="str">
        <f>IF($A1281 &lt;&gt; "",VLOOKUP($A1281,'Student reference sheet'!$A$2:$V$2329, 3,FALSE), "")</f>
        <v/>
      </c>
      <c r="D1281" s="39" t="str">
        <f>IF($A1281 &lt;&gt; "",VLOOKUP($A1281,'Student reference sheet'!$A$2:$V$2329, 2,FALSE), "")</f>
        <v/>
      </c>
      <c r="E1281" s="35"/>
      <c r="F1281" s="34"/>
      <c r="G1281" s="40" t="str">
        <f t="shared" ca="1" si="60"/>
        <v/>
      </c>
      <c r="H1281" s="40" t="str">
        <f t="shared" ca="1" si="61"/>
        <v/>
      </c>
      <c r="I1281" s="36" t="str">
        <f>IF($A1281 = "", "",
IF(COUNTIF(MINIMUM_DAY_DATES[], Attendance!J1281) &gt; 0, VLOOKUP(Attendance!$G1281,MINIMUM_DAY_PERIOD_SCHEDULE[], 2,TRUE),
IF(COUNTIF(RALLY_DATES[], Attendance!J1281) &gt; 0, VLOOKUP(Attendance!$G1281,RALLY_PERIOD_SCHEDULE[], 2,TRUE),
IF(WEEKDAY(Attendance!$J1281) = 2,
       IF(COUNTIF(FINALS_WEEK_MONDAY_DATE[],Attendance!$J1281) &gt; 0, VLOOKUP(Attendance!$G1281,FINALS_WEEK_MONDAY_PERIOD_SCHEDULE[],2,TRUE),
       VLOOKUP(Attendance!$G1281,REGULAR_WEEK_SCHEDULE[],6,TRUE)),
IF(WEEKDAY($J1281) = 3,
       IF(COUNTIF(FINALS_WEEK_TUESDAY_DATE[],Attendance!$J1281) &gt; 0, VLOOKUP(Attendance!$G1281,FINALS_WEEK_TUESDAY_PERIOD_SCHEDULE[],2,TRUE),
       VLOOKUP(Attendance!$G1281,REGULAR_WEEK_SCHEDULE[[Tuesday]:[Period]],5,TRUE)),
IF(WEEKDAY(Attendance!$J1281) = 4,
        IF(COUNTIF(BLOCK_WEDNESDAY_DATES[],Attendance!$J1281) &gt; 0, VLOOKUP(Attendance!$G1281,BLOCK_WEDNESDAY_PERIOD_SCHEDULE[],2,TRUE),
        IF(COUNTIF(FINALS_WEEK_WEDNESDAY_DATE[],Attendance!$J1281) &gt; 0, VLOOKUP(Attendance!$G1281,FINALS_WEEK_WEDNESDAY_PERIOD_SCHEDULE[],2,TRUE),
       VLOOKUP(Attendance!$G1281,REGULAR_WEEK_SCHEDULE[[Wednesday]:[Period]],4,TRUE))),
IF(WEEKDAY($J1281) = 5,
       IF(COUNTIF(BLOCK_THURSDAY_DATES[],Attendance!$J1281) &gt; 0, VLOOKUP(Attendance!$G1281,BLOCK_THURSDAY_PERIOD_SCHEDULE[],2,TRUE),
       IF(COUNTIF(FINALS_WEEK_THURSDAY_DATE[],Attendance!$J1281) &gt; 0, VLOOKUP(Attendance!$G1281,FINALS_WEEK_THURSDAY_PERIOD_SCHEDULE[],2,TRUE),
       VLOOKUP(Attendance!$G1281,REGULAR_WEEK_SCHEDULE[[Thursday]:[Period]],3,TRUE))),
IF(WEEKDAY(Attendance!$J1281) = 6,
       IF(COUNTIF(FINALS_WEEK_FRIDAY_DATE[],Attendance!$J1281) &gt; 0, VLOOKUP(Attendance!$G1281,FINALS_WEEK_FRIDAY_PERIOD_SCHEDULE[],2,TRUE),
       VLOOKUP(Attendance!$G1281,REGULAR_WEEK_SCHEDULE[[Friday]:[Period]],2,TRUE))))))))))</f>
        <v/>
      </c>
      <c r="J1281" s="41" t="str">
        <f t="shared" ca="1" si="62"/>
        <v/>
      </c>
      <c r="K1281" s="41" t="str">
        <f>IF($A1281 &lt;&gt; "",VLOOKUP($A1281,'Student reference sheet'!$A$2:$V$2329, 7,FALSE), "")</f>
        <v/>
      </c>
      <c r="L1281" s="30" t="str">
        <f>IF($A1281 ="", "", VLOOKUP($A1281, 'Student reference sheet'!$A$2:$Z$2603,23,FALSE))</f>
        <v/>
      </c>
      <c r="M1281" s="30" t="str">
        <f>IF($A1281 ="", "", VLOOKUP($A1281, 'Student reference sheet'!$A$2:$Z$2603,24,FALSE))</f>
        <v/>
      </c>
      <c r="N1281" s="30" t="str">
        <f>IF($A1281 ="", "", VLOOKUP($A1281, 'Student reference sheet'!$A$2:$Z$2603,26,FALSE))</f>
        <v/>
      </c>
      <c r="O1281" s="30" t="str">
        <f>IF($A1281 ="", "", VLOOKUP($A1281, 'Student reference sheet'!$A$2:$Z$2603,25,FALSE))</f>
        <v/>
      </c>
      <c r="P1281" s="39" t="str">
        <f>IF($A1281 = "", "", IF(OR(VLOOKUP($A1281,'Student reference sheet'!$A$2:$V$2400,8,FALSE) = "R",  VLOOKUP($A1281,'Student reference sheet'!$A$2:$V$2400,8,FALSE) = "L"), "X", ""))</f>
        <v/>
      </c>
      <c r="Q1281" s="39" t="str">
        <f>IF($A1281 ="", "", VLOOKUP($A1281, 'Student reference sheet'!$A$2:$V$2603,22,FALSE))</f>
        <v/>
      </c>
      <c r="R1281" s="39" t="str">
        <f>IF($A1281 &lt;&gt; "",VLOOKUP($A1281,'Student reference sheet'!$A$2:$V$2329, 5,FALSE), "")</f>
        <v/>
      </c>
      <c r="S1281" s="39" t="str">
        <f>IF($A1281 &lt;&gt; "",VLOOKUP($A1281,'Student reference sheet'!$A$2:$V$2329, 6,FALSE), "")</f>
        <v/>
      </c>
      <c r="T1281" s="30" t="str">
        <f>IF($A1281 = "","",
IF(VLOOKUP($A1281,'Student reference sheet'!$A$2:$V$2329, 10,FALSE) = "Y", "Hispanic",
IF(VLOOKUP($A1281,'Student reference sheet'!$A$2:$V$2329,11,FALSE) &lt;&gt; "",
IF(VLOOKUP($A1281,'Student reference sheet'!$A$2:$V$2329,11,FALSE) = "UNK", "Unknown", VLOOKUP(VALUE(VLOOKUP($A1281,'Student reference sheet'!$A$2:$V$2329,11,FALSE)),'Ethnicity Reference'!$A$2:$B$22,2,FALSE)),
IF(VLOOKUP($A1281,'Student reference sheet'!$A$2:$V$2329,9,FALSE) &lt;&gt; "", VLOOKUP(VALUE(VLOOKUP($A1281,'Student reference sheet'!$A$2:$V$2329,9,FALSE)),'Ethnicity Reference'!$A$2:$B$22,2,FALSE),"Unknown"))))</f>
        <v/>
      </c>
      <c r="U1281" s="35"/>
    </row>
    <row r="1282" spans="1:21" ht="15.75">
      <c r="A1282" s="47"/>
      <c r="B1282" s="33"/>
      <c r="C1282" s="39" t="str">
        <f>IF($A1282 &lt;&gt; "",VLOOKUP($A1282,'Student reference sheet'!$A$2:$V$2329, 3,FALSE), "")</f>
        <v/>
      </c>
      <c r="D1282" s="39" t="str">
        <f>IF($A1282 &lt;&gt; "",VLOOKUP($A1282,'Student reference sheet'!$A$2:$V$2329, 2,FALSE), "")</f>
        <v/>
      </c>
      <c r="E1282" s="35"/>
      <c r="F1282" s="34"/>
      <c r="G1282" s="40" t="str">
        <f t="shared" ca="1" si="60"/>
        <v/>
      </c>
      <c r="H1282" s="40" t="str">
        <f t="shared" ca="1" si="61"/>
        <v/>
      </c>
      <c r="I1282" s="36" t="str">
        <f>IF($A1282 = "", "",
IF(COUNTIF(MINIMUM_DAY_DATES[], Attendance!J1282) &gt; 0, VLOOKUP(Attendance!$G1282,MINIMUM_DAY_PERIOD_SCHEDULE[], 2,TRUE),
IF(COUNTIF(RALLY_DATES[], Attendance!J1282) &gt; 0, VLOOKUP(Attendance!$G1282,RALLY_PERIOD_SCHEDULE[], 2,TRUE),
IF(WEEKDAY(Attendance!$J1282) = 2,
       IF(COUNTIF(FINALS_WEEK_MONDAY_DATE[],Attendance!$J1282) &gt; 0, VLOOKUP(Attendance!$G1282,FINALS_WEEK_MONDAY_PERIOD_SCHEDULE[],2,TRUE),
       VLOOKUP(Attendance!$G1282,REGULAR_WEEK_SCHEDULE[],6,TRUE)),
IF(WEEKDAY($J1282) = 3,
       IF(COUNTIF(FINALS_WEEK_TUESDAY_DATE[],Attendance!$J1282) &gt; 0, VLOOKUP(Attendance!$G1282,FINALS_WEEK_TUESDAY_PERIOD_SCHEDULE[],2,TRUE),
       VLOOKUP(Attendance!$G1282,REGULAR_WEEK_SCHEDULE[[Tuesday]:[Period]],5,TRUE)),
IF(WEEKDAY(Attendance!$J1282) = 4,
        IF(COUNTIF(BLOCK_WEDNESDAY_DATES[],Attendance!$J1282) &gt; 0, VLOOKUP(Attendance!$G1282,BLOCK_WEDNESDAY_PERIOD_SCHEDULE[],2,TRUE),
        IF(COUNTIF(FINALS_WEEK_WEDNESDAY_DATE[],Attendance!$J1282) &gt; 0, VLOOKUP(Attendance!$G1282,FINALS_WEEK_WEDNESDAY_PERIOD_SCHEDULE[],2,TRUE),
       VLOOKUP(Attendance!$G1282,REGULAR_WEEK_SCHEDULE[[Wednesday]:[Period]],4,TRUE))),
IF(WEEKDAY($J1282) = 5,
       IF(COUNTIF(BLOCK_THURSDAY_DATES[],Attendance!$J1282) &gt; 0, VLOOKUP(Attendance!$G1282,BLOCK_THURSDAY_PERIOD_SCHEDULE[],2,TRUE),
       IF(COUNTIF(FINALS_WEEK_THURSDAY_DATE[],Attendance!$J1282) &gt; 0, VLOOKUP(Attendance!$G1282,FINALS_WEEK_THURSDAY_PERIOD_SCHEDULE[],2,TRUE),
       VLOOKUP(Attendance!$G1282,REGULAR_WEEK_SCHEDULE[[Thursday]:[Period]],3,TRUE))),
IF(WEEKDAY(Attendance!$J1282) = 6,
       IF(COUNTIF(FINALS_WEEK_FRIDAY_DATE[],Attendance!$J1282) &gt; 0, VLOOKUP(Attendance!$G1282,FINALS_WEEK_FRIDAY_PERIOD_SCHEDULE[],2,TRUE),
       VLOOKUP(Attendance!$G1282,REGULAR_WEEK_SCHEDULE[[Friday]:[Period]],2,TRUE))))))))))</f>
        <v/>
      </c>
      <c r="J1282" s="41" t="str">
        <f t="shared" ca="1" si="62"/>
        <v/>
      </c>
      <c r="K1282" s="41" t="str">
        <f>IF($A1282 &lt;&gt; "",VLOOKUP($A1282,'Student reference sheet'!$A$2:$V$2329, 7,FALSE), "")</f>
        <v/>
      </c>
      <c r="L1282" s="30" t="str">
        <f>IF($A1282 ="", "", VLOOKUP($A1282, 'Student reference sheet'!$A$2:$Z$2603,23,FALSE))</f>
        <v/>
      </c>
      <c r="M1282" s="30" t="str">
        <f>IF($A1282 ="", "", VLOOKUP($A1282, 'Student reference sheet'!$A$2:$Z$2603,24,FALSE))</f>
        <v/>
      </c>
      <c r="N1282" s="30" t="str">
        <f>IF($A1282 ="", "", VLOOKUP($A1282, 'Student reference sheet'!$A$2:$Z$2603,26,FALSE))</f>
        <v/>
      </c>
      <c r="O1282" s="30" t="str">
        <f>IF($A1282 ="", "", VLOOKUP($A1282, 'Student reference sheet'!$A$2:$Z$2603,25,FALSE))</f>
        <v/>
      </c>
      <c r="P1282" s="39" t="str">
        <f>IF($A1282 = "", "", IF(OR(VLOOKUP($A1282,'Student reference sheet'!$A$2:$V$2400,8,FALSE) = "R",  VLOOKUP($A1282,'Student reference sheet'!$A$2:$V$2400,8,FALSE) = "L"), "X", ""))</f>
        <v/>
      </c>
      <c r="Q1282" s="39" t="str">
        <f>IF($A1282 ="", "", VLOOKUP($A1282, 'Student reference sheet'!$A$2:$V$2603,22,FALSE))</f>
        <v/>
      </c>
      <c r="R1282" s="39" t="str">
        <f>IF($A1282 &lt;&gt; "",VLOOKUP($A1282,'Student reference sheet'!$A$2:$V$2329, 5,FALSE), "")</f>
        <v/>
      </c>
      <c r="S1282" s="39" t="str">
        <f>IF($A1282 &lt;&gt; "",VLOOKUP($A1282,'Student reference sheet'!$A$2:$V$2329, 6,FALSE), "")</f>
        <v/>
      </c>
      <c r="T1282" s="30" t="str">
        <f>IF($A1282 = "","",
IF(VLOOKUP($A1282,'Student reference sheet'!$A$2:$V$2329, 10,FALSE) = "Y", "Hispanic",
IF(VLOOKUP($A1282,'Student reference sheet'!$A$2:$V$2329,11,FALSE) &lt;&gt; "",
IF(VLOOKUP($A1282,'Student reference sheet'!$A$2:$V$2329,11,FALSE) = "UNK", "Unknown", VLOOKUP(VALUE(VLOOKUP($A1282,'Student reference sheet'!$A$2:$V$2329,11,FALSE)),'Ethnicity Reference'!$A$2:$B$22,2,FALSE)),
IF(VLOOKUP($A1282,'Student reference sheet'!$A$2:$V$2329,9,FALSE) &lt;&gt; "", VLOOKUP(VALUE(VLOOKUP($A1282,'Student reference sheet'!$A$2:$V$2329,9,FALSE)),'Ethnicity Reference'!$A$2:$B$22,2,FALSE),"Unknown"))))</f>
        <v/>
      </c>
      <c r="U1282" s="35"/>
    </row>
    <row r="1283" spans="1:21" ht="15.75">
      <c r="A1283" s="47"/>
      <c r="B1283" s="33"/>
      <c r="C1283" s="39" t="str">
        <f>IF($A1283 &lt;&gt; "",VLOOKUP($A1283,'Student reference sheet'!$A$2:$V$2329, 3,FALSE), "")</f>
        <v/>
      </c>
      <c r="D1283" s="39" t="str">
        <f>IF($A1283 &lt;&gt; "",VLOOKUP($A1283,'Student reference sheet'!$A$2:$V$2329, 2,FALSE), "")</f>
        <v/>
      </c>
      <c r="E1283" s="35"/>
      <c r="F1283" s="34"/>
      <c r="G1283" s="40" t="str">
        <f t="shared" ca="1" si="60"/>
        <v/>
      </c>
      <c r="H1283" s="40" t="str">
        <f t="shared" ca="1" si="61"/>
        <v/>
      </c>
      <c r="I1283" s="36" t="str">
        <f>IF($A1283 = "", "",
IF(COUNTIF(MINIMUM_DAY_DATES[], Attendance!J1283) &gt; 0, VLOOKUP(Attendance!$G1283,MINIMUM_DAY_PERIOD_SCHEDULE[], 2,TRUE),
IF(COUNTIF(RALLY_DATES[], Attendance!J1283) &gt; 0, VLOOKUP(Attendance!$G1283,RALLY_PERIOD_SCHEDULE[], 2,TRUE),
IF(WEEKDAY(Attendance!$J1283) = 2,
       IF(COUNTIF(FINALS_WEEK_MONDAY_DATE[],Attendance!$J1283) &gt; 0, VLOOKUP(Attendance!$G1283,FINALS_WEEK_MONDAY_PERIOD_SCHEDULE[],2,TRUE),
       VLOOKUP(Attendance!$G1283,REGULAR_WEEK_SCHEDULE[],6,TRUE)),
IF(WEEKDAY($J1283) = 3,
       IF(COUNTIF(FINALS_WEEK_TUESDAY_DATE[],Attendance!$J1283) &gt; 0, VLOOKUP(Attendance!$G1283,FINALS_WEEK_TUESDAY_PERIOD_SCHEDULE[],2,TRUE),
       VLOOKUP(Attendance!$G1283,REGULAR_WEEK_SCHEDULE[[Tuesday]:[Period]],5,TRUE)),
IF(WEEKDAY(Attendance!$J1283) = 4,
        IF(COUNTIF(BLOCK_WEDNESDAY_DATES[],Attendance!$J1283) &gt; 0, VLOOKUP(Attendance!$G1283,BLOCK_WEDNESDAY_PERIOD_SCHEDULE[],2,TRUE),
        IF(COUNTIF(FINALS_WEEK_WEDNESDAY_DATE[],Attendance!$J1283) &gt; 0, VLOOKUP(Attendance!$G1283,FINALS_WEEK_WEDNESDAY_PERIOD_SCHEDULE[],2,TRUE),
       VLOOKUP(Attendance!$G1283,REGULAR_WEEK_SCHEDULE[[Wednesday]:[Period]],4,TRUE))),
IF(WEEKDAY($J1283) = 5,
       IF(COUNTIF(BLOCK_THURSDAY_DATES[],Attendance!$J1283) &gt; 0, VLOOKUP(Attendance!$G1283,BLOCK_THURSDAY_PERIOD_SCHEDULE[],2,TRUE),
       IF(COUNTIF(FINALS_WEEK_THURSDAY_DATE[],Attendance!$J1283) &gt; 0, VLOOKUP(Attendance!$G1283,FINALS_WEEK_THURSDAY_PERIOD_SCHEDULE[],2,TRUE),
       VLOOKUP(Attendance!$G1283,REGULAR_WEEK_SCHEDULE[[Thursday]:[Period]],3,TRUE))),
IF(WEEKDAY(Attendance!$J1283) = 6,
       IF(COUNTIF(FINALS_WEEK_FRIDAY_DATE[],Attendance!$J1283) &gt; 0, VLOOKUP(Attendance!$G1283,FINALS_WEEK_FRIDAY_PERIOD_SCHEDULE[],2,TRUE),
       VLOOKUP(Attendance!$G1283,REGULAR_WEEK_SCHEDULE[[Friday]:[Period]],2,TRUE))))))))))</f>
        <v/>
      </c>
      <c r="J1283" s="41" t="str">
        <f t="shared" ca="1" si="62"/>
        <v/>
      </c>
      <c r="K1283" s="41" t="str">
        <f>IF($A1283 &lt;&gt; "",VLOOKUP($A1283,'Student reference sheet'!$A$2:$V$2329, 7,FALSE), "")</f>
        <v/>
      </c>
      <c r="L1283" s="30" t="str">
        <f>IF($A1283 ="", "", VLOOKUP($A1283, 'Student reference sheet'!$A$2:$Z$2603,23,FALSE))</f>
        <v/>
      </c>
      <c r="M1283" s="30" t="str">
        <f>IF($A1283 ="", "", VLOOKUP($A1283, 'Student reference sheet'!$A$2:$Z$2603,24,FALSE))</f>
        <v/>
      </c>
      <c r="N1283" s="30" t="str">
        <f>IF($A1283 ="", "", VLOOKUP($A1283, 'Student reference sheet'!$A$2:$Z$2603,26,FALSE))</f>
        <v/>
      </c>
      <c r="O1283" s="30" t="str">
        <f>IF($A1283 ="", "", VLOOKUP($A1283, 'Student reference sheet'!$A$2:$Z$2603,25,FALSE))</f>
        <v/>
      </c>
      <c r="P1283" s="39" t="str">
        <f>IF($A1283 = "", "", IF(OR(VLOOKUP($A1283,'Student reference sheet'!$A$2:$V$2400,8,FALSE) = "R",  VLOOKUP($A1283,'Student reference sheet'!$A$2:$V$2400,8,FALSE) = "L"), "X", ""))</f>
        <v/>
      </c>
      <c r="Q1283" s="39" t="str">
        <f>IF($A1283 ="", "", VLOOKUP($A1283, 'Student reference sheet'!$A$2:$V$2603,22,FALSE))</f>
        <v/>
      </c>
      <c r="R1283" s="39" t="str">
        <f>IF($A1283 &lt;&gt; "",VLOOKUP($A1283,'Student reference sheet'!$A$2:$V$2329, 5,FALSE), "")</f>
        <v/>
      </c>
      <c r="S1283" s="39" t="str">
        <f>IF($A1283 &lt;&gt; "",VLOOKUP($A1283,'Student reference sheet'!$A$2:$V$2329, 6,FALSE), "")</f>
        <v/>
      </c>
      <c r="T1283" s="30" t="str">
        <f>IF($A1283 = "","",
IF(VLOOKUP($A1283,'Student reference sheet'!$A$2:$V$2329, 10,FALSE) = "Y", "Hispanic",
IF(VLOOKUP($A1283,'Student reference sheet'!$A$2:$V$2329,11,FALSE) &lt;&gt; "",
IF(VLOOKUP($A1283,'Student reference sheet'!$A$2:$V$2329,11,FALSE) = "UNK", "Unknown", VLOOKUP(VALUE(VLOOKUP($A1283,'Student reference sheet'!$A$2:$V$2329,11,FALSE)),'Ethnicity Reference'!$A$2:$B$22,2,FALSE)),
IF(VLOOKUP($A1283,'Student reference sheet'!$A$2:$V$2329,9,FALSE) &lt;&gt; "", VLOOKUP(VALUE(VLOOKUP($A1283,'Student reference sheet'!$A$2:$V$2329,9,FALSE)),'Ethnicity Reference'!$A$2:$B$22,2,FALSE),"Unknown"))))</f>
        <v/>
      </c>
      <c r="U1283" s="35"/>
    </row>
    <row r="1284" spans="1:21" ht="15.75">
      <c r="A1284" s="47"/>
      <c r="B1284" s="33"/>
      <c r="C1284" s="39" t="str">
        <f>IF($A1284 &lt;&gt; "",VLOOKUP($A1284,'Student reference sheet'!$A$2:$V$2329, 3,FALSE), "")</f>
        <v/>
      </c>
      <c r="D1284" s="39" t="str">
        <f>IF($A1284 &lt;&gt; "",VLOOKUP($A1284,'Student reference sheet'!$A$2:$V$2329, 2,FALSE), "")</f>
        <v/>
      </c>
      <c r="E1284" s="35"/>
      <c r="F1284" s="34"/>
      <c r="G1284" s="40" t="str">
        <f t="shared" ca="1" si="60"/>
        <v/>
      </c>
      <c r="H1284" s="40" t="str">
        <f t="shared" ca="1" si="61"/>
        <v/>
      </c>
      <c r="I1284" s="36" t="str">
        <f>IF($A1284 = "", "",
IF(COUNTIF(MINIMUM_DAY_DATES[], Attendance!J1284) &gt; 0, VLOOKUP(Attendance!$G1284,MINIMUM_DAY_PERIOD_SCHEDULE[], 2,TRUE),
IF(COUNTIF(RALLY_DATES[], Attendance!J1284) &gt; 0, VLOOKUP(Attendance!$G1284,RALLY_PERIOD_SCHEDULE[], 2,TRUE),
IF(WEEKDAY(Attendance!$J1284) = 2,
       IF(COUNTIF(FINALS_WEEK_MONDAY_DATE[],Attendance!$J1284) &gt; 0, VLOOKUP(Attendance!$G1284,FINALS_WEEK_MONDAY_PERIOD_SCHEDULE[],2,TRUE),
       VLOOKUP(Attendance!$G1284,REGULAR_WEEK_SCHEDULE[],6,TRUE)),
IF(WEEKDAY($J1284) = 3,
       IF(COUNTIF(FINALS_WEEK_TUESDAY_DATE[],Attendance!$J1284) &gt; 0, VLOOKUP(Attendance!$G1284,FINALS_WEEK_TUESDAY_PERIOD_SCHEDULE[],2,TRUE),
       VLOOKUP(Attendance!$G1284,REGULAR_WEEK_SCHEDULE[[Tuesday]:[Period]],5,TRUE)),
IF(WEEKDAY(Attendance!$J1284) = 4,
        IF(COUNTIF(BLOCK_WEDNESDAY_DATES[],Attendance!$J1284) &gt; 0, VLOOKUP(Attendance!$G1284,BLOCK_WEDNESDAY_PERIOD_SCHEDULE[],2,TRUE),
        IF(COUNTIF(FINALS_WEEK_WEDNESDAY_DATE[],Attendance!$J1284) &gt; 0, VLOOKUP(Attendance!$G1284,FINALS_WEEK_WEDNESDAY_PERIOD_SCHEDULE[],2,TRUE),
       VLOOKUP(Attendance!$G1284,REGULAR_WEEK_SCHEDULE[[Wednesday]:[Period]],4,TRUE))),
IF(WEEKDAY($J1284) = 5,
       IF(COUNTIF(BLOCK_THURSDAY_DATES[],Attendance!$J1284) &gt; 0, VLOOKUP(Attendance!$G1284,BLOCK_THURSDAY_PERIOD_SCHEDULE[],2,TRUE),
       IF(COUNTIF(FINALS_WEEK_THURSDAY_DATE[],Attendance!$J1284) &gt; 0, VLOOKUP(Attendance!$G1284,FINALS_WEEK_THURSDAY_PERIOD_SCHEDULE[],2,TRUE),
       VLOOKUP(Attendance!$G1284,REGULAR_WEEK_SCHEDULE[[Thursday]:[Period]],3,TRUE))),
IF(WEEKDAY(Attendance!$J1284) = 6,
       IF(COUNTIF(FINALS_WEEK_FRIDAY_DATE[],Attendance!$J1284) &gt; 0, VLOOKUP(Attendance!$G1284,FINALS_WEEK_FRIDAY_PERIOD_SCHEDULE[],2,TRUE),
       VLOOKUP(Attendance!$G1284,REGULAR_WEEK_SCHEDULE[[Friday]:[Period]],2,TRUE))))))))))</f>
        <v/>
      </c>
      <c r="J1284" s="41" t="str">
        <f t="shared" ca="1" si="62"/>
        <v/>
      </c>
      <c r="K1284" s="41" t="str">
        <f>IF($A1284 &lt;&gt; "",VLOOKUP($A1284,'Student reference sheet'!$A$2:$V$2329, 7,FALSE), "")</f>
        <v/>
      </c>
      <c r="L1284" s="30" t="str">
        <f>IF($A1284 ="", "", VLOOKUP($A1284, 'Student reference sheet'!$A$2:$Z$2603,23,FALSE))</f>
        <v/>
      </c>
      <c r="M1284" s="30" t="str">
        <f>IF($A1284 ="", "", VLOOKUP($A1284, 'Student reference sheet'!$A$2:$Z$2603,24,FALSE))</f>
        <v/>
      </c>
      <c r="N1284" s="30" t="str">
        <f>IF($A1284 ="", "", VLOOKUP($A1284, 'Student reference sheet'!$A$2:$Z$2603,26,FALSE))</f>
        <v/>
      </c>
      <c r="O1284" s="30" t="str">
        <f>IF($A1284 ="", "", VLOOKUP($A1284, 'Student reference sheet'!$A$2:$Z$2603,25,FALSE))</f>
        <v/>
      </c>
      <c r="P1284" s="39" t="str">
        <f>IF($A1284 = "", "", IF(OR(VLOOKUP($A1284,'Student reference sheet'!$A$2:$V$2400,8,FALSE) = "R",  VLOOKUP($A1284,'Student reference sheet'!$A$2:$V$2400,8,FALSE) = "L"), "X", ""))</f>
        <v/>
      </c>
      <c r="Q1284" s="39" t="str">
        <f>IF($A1284 ="", "", VLOOKUP($A1284, 'Student reference sheet'!$A$2:$V$2603,22,FALSE))</f>
        <v/>
      </c>
      <c r="R1284" s="39" t="str">
        <f>IF($A1284 &lt;&gt; "",VLOOKUP($A1284,'Student reference sheet'!$A$2:$V$2329, 5,FALSE), "")</f>
        <v/>
      </c>
      <c r="S1284" s="39" t="str">
        <f>IF($A1284 &lt;&gt; "",VLOOKUP($A1284,'Student reference sheet'!$A$2:$V$2329, 6,FALSE), "")</f>
        <v/>
      </c>
      <c r="T1284" s="30" t="str">
        <f>IF($A1284 = "","",
IF(VLOOKUP($A1284,'Student reference sheet'!$A$2:$V$2329, 10,FALSE) = "Y", "Hispanic",
IF(VLOOKUP($A1284,'Student reference sheet'!$A$2:$V$2329,11,FALSE) &lt;&gt; "",
IF(VLOOKUP($A1284,'Student reference sheet'!$A$2:$V$2329,11,FALSE) = "UNK", "Unknown", VLOOKUP(VALUE(VLOOKUP($A1284,'Student reference sheet'!$A$2:$V$2329,11,FALSE)),'Ethnicity Reference'!$A$2:$B$22,2,FALSE)),
IF(VLOOKUP($A1284,'Student reference sheet'!$A$2:$V$2329,9,FALSE) &lt;&gt; "", VLOOKUP(VALUE(VLOOKUP($A1284,'Student reference sheet'!$A$2:$V$2329,9,FALSE)),'Ethnicity Reference'!$A$2:$B$22,2,FALSE),"Unknown"))))</f>
        <v/>
      </c>
      <c r="U1284" s="35"/>
    </row>
    <row r="1285" spans="1:21" ht="15.75">
      <c r="A1285" s="47"/>
      <c r="B1285" s="33"/>
      <c r="C1285" s="39" t="str">
        <f>IF($A1285 &lt;&gt; "",VLOOKUP($A1285,'Student reference sheet'!$A$2:$V$2329, 3,FALSE), "")</f>
        <v/>
      </c>
      <c r="D1285" s="39" t="str">
        <f>IF($A1285 &lt;&gt; "",VLOOKUP($A1285,'Student reference sheet'!$A$2:$V$2329, 2,FALSE), "")</f>
        <v/>
      </c>
      <c r="E1285" s="35"/>
      <c r="F1285" s="34"/>
      <c r="G1285" s="40" t="str">
        <f t="shared" ca="1" si="60"/>
        <v/>
      </c>
      <c r="H1285" s="40" t="str">
        <f t="shared" ca="1" si="61"/>
        <v/>
      </c>
      <c r="I1285" s="36" t="str">
        <f>IF($A1285 = "", "",
IF(COUNTIF(MINIMUM_DAY_DATES[], Attendance!J1285) &gt; 0, VLOOKUP(Attendance!$G1285,MINIMUM_DAY_PERIOD_SCHEDULE[], 2,TRUE),
IF(COUNTIF(RALLY_DATES[], Attendance!J1285) &gt; 0, VLOOKUP(Attendance!$G1285,RALLY_PERIOD_SCHEDULE[], 2,TRUE),
IF(WEEKDAY(Attendance!$J1285) = 2,
       IF(COUNTIF(FINALS_WEEK_MONDAY_DATE[],Attendance!$J1285) &gt; 0, VLOOKUP(Attendance!$G1285,FINALS_WEEK_MONDAY_PERIOD_SCHEDULE[],2,TRUE),
       VLOOKUP(Attendance!$G1285,REGULAR_WEEK_SCHEDULE[],6,TRUE)),
IF(WEEKDAY($J1285) = 3,
       IF(COUNTIF(FINALS_WEEK_TUESDAY_DATE[],Attendance!$J1285) &gt; 0, VLOOKUP(Attendance!$G1285,FINALS_WEEK_TUESDAY_PERIOD_SCHEDULE[],2,TRUE),
       VLOOKUP(Attendance!$G1285,REGULAR_WEEK_SCHEDULE[[Tuesday]:[Period]],5,TRUE)),
IF(WEEKDAY(Attendance!$J1285) = 4,
        IF(COUNTIF(BLOCK_WEDNESDAY_DATES[],Attendance!$J1285) &gt; 0, VLOOKUP(Attendance!$G1285,BLOCK_WEDNESDAY_PERIOD_SCHEDULE[],2,TRUE),
        IF(COUNTIF(FINALS_WEEK_WEDNESDAY_DATE[],Attendance!$J1285) &gt; 0, VLOOKUP(Attendance!$G1285,FINALS_WEEK_WEDNESDAY_PERIOD_SCHEDULE[],2,TRUE),
       VLOOKUP(Attendance!$G1285,REGULAR_WEEK_SCHEDULE[[Wednesday]:[Period]],4,TRUE))),
IF(WEEKDAY($J1285) = 5,
       IF(COUNTIF(BLOCK_THURSDAY_DATES[],Attendance!$J1285) &gt; 0, VLOOKUP(Attendance!$G1285,BLOCK_THURSDAY_PERIOD_SCHEDULE[],2,TRUE),
       IF(COUNTIF(FINALS_WEEK_THURSDAY_DATE[],Attendance!$J1285) &gt; 0, VLOOKUP(Attendance!$G1285,FINALS_WEEK_THURSDAY_PERIOD_SCHEDULE[],2,TRUE),
       VLOOKUP(Attendance!$G1285,REGULAR_WEEK_SCHEDULE[[Thursday]:[Period]],3,TRUE))),
IF(WEEKDAY(Attendance!$J1285) = 6,
       IF(COUNTIF(FINALS_WEEK_FRIDAY_DATE[],Attendance!$J1285) &gt; 0, VLOOKUP(Attendance!$G1285,FINALS_WEEK_FRIDAY_PERIOD_SCHEDULE[],2,TRUE),
       VLOOKUP(Attendance!$G1285,REGULAR_WEEK_SCHEDULE[[Friday]:[Period]],2,TRUE))))))))))</f>
        <v/>
      </c>
      <c r="J1285" s="41" t="str">
        <f t="shared" ca="1" si="62"/>
        <v/>
      </c>
      <c r="K1285" s="41" t="str">
        <f>IF($A1285 &lt;&gt; "",VLOOKUP($A1285,'Student reference sheet'!$A$2:$V$2329, 7,FALSE), "")</f>
        <v/>
      </c>
      <c r="L1285" s="30" t="str">
        <f>IF($A1285 ="", "", VLOOKUP($A1285, 'Student reference sheet'!$A$2:$Z$2603,23,FALSE))</f>
        <v/>
      </c>
      <c r="M1285" s="30" t="str">
        <f>IF($A1285 ="", "", VLOOKUP($A1285, 'Student reference sheet'!$A$2:$Z$2603,24,FALSE))</f>
        <v/>
      </c>
      <c r="N1285" s="30" t="str">
        <f>IF($A1285 ="", "", VLOOKUP($A1285, 'Student reference sheet'!$A$2:$Z$2603,26,FALSE))</f>
        <v/>
      </c>
      <c r="O1285" s="30" t="str">
        <f>IF($A1285 ="", "", VLOOKUP($A1285, 'Student reference sheet'!$A$2:$Z$2603,25,FALSE))</f>
        <v/>
      </c>
      <c r="P1285" s="39" t="str">
        <f>IF($A1285 = "", "", IF(OR(VLOOKUP($A1285,'Student reference sheet'!$A$2:$V$2400,8,FALSE) = "R",  VLOOKUP($A1285,'Student reference sheet'!$A$2:$V$2400,8,FALSE) = "L"), "X", ""))</f>
        <v/>
      </c>
      <c r="Q1285" s="39" t="str">
        <f>IF($A1285 ="", "", VLOOKUP($A1285, 'Student reference sheet'!$A$2:$V$2603,22,FALSE))</f>
        <v/>
      </c>
      <c r="R1285" s="39" t="str">
        <f>IF($A1285 &lt;&gt; "",VLOOKUP($A1285,'Student reference sheet'!$A$2:$V$2329, 5,FALSE), "")</f>
        <v/>
      </c>
      <c r="S1285" s="39" t="str">
        <f>IF($A1285 &lt;&gt; "",VLOOKUP($A1285,'Student reference sheet'!$A$2:$V$2329, 6,FALSE), "")</f>
        <v/>
      </c>
      <c r="T1285" s="30" t="str">
        <f>IF($A1285 = "","",
IF(VLOOKUP($A1285,'Student reference sheet'!$A$2:$V$2329, 10,FALSE) = "Y", "Hispanic",
IF(VLOOKUP($A1285,'Student reference sheet'!$A$2:$V$2329,11,FALSE) &lt;&gt; "",
IF(VLOOKUP($A1285,'Student reference sheet'!$A$2:$V$2329,11,FALSE) = "UNK", "Unknown", VLOOKUP(VALUE(VLOOKUP($A1285,'Student reference sheet'!$A$2:$V$2329,11,FALSE)),'Ethnicity Reference'!$A$2:$B$22,2,FALSE)),
IF(VLOOKUP($A1285,'Student reference sheet'!$A$2:$V$2329,9,FALSE) &lt;&gt; "", VLOOKUP(VALUE(VLOOKUP($A1285,'Student reference sheet'!$A$2:$V$2329,9,FALSE)),'Ethnicity Reference'!$A$2:$B$22,2,FALSE),"Unknown"))))</f>
        <v/>
      </c>
      <c r="U1285" s="35"/>
    </row>
    <row r="1286" spans="1:21" ht="15.75">
      <c r="A1286" s="47"/>
      <c r="B1286" s="33"/>
      <c r="C1286" s="39" t="str">
        <f>IF($A1286 &lt;&gt; "",VLOOKUP($A1286,'Student reference sheet'!$A$2:$V$2329, 3,FALSE), "")</f>
        <v/>
      </c>
      <c r="D1286" s="39" t="str">
        <f>IF($A1286 &lt;&gt; "",VLOOKUP($A1286,'Student reference sheet'!$A$2:$V$2329, 2,FALSE), "")</f>
        <v/>
      </c>
      <c r="E1286" s="35"/>
      <c r="F1286" s="34"/>
      <c r="G1286" s="40" t="str">
        <f t="shared" ca="1" si="60"/>
        <v/>
      </c>
      <c r="H1286" s="40" t="str">
        <f t="shared" ca="1" si="61"/>
        <v/>
      </c>
      <c r="I1286" s="36" t="str">
        <f>IF($A1286 = "", "",
IF(COUNTIF(MINIMUM_DAY_DATES[], Attendance!J1286) &gt; 0, VLOOKUP(Attendance!$G1286,MINIMUM_DAY_PERIOD_SCHEDULE[], 2,TRUE),
IF(COUNTIF(RALLY_DATES[], Attendance!J1286) &gt; 0, VLOOKUP(Attendance!$G1286,RALLY_PERIOD_SCHEDULE[], 2,TRUE),
IF(WEEKDAY(Attendance!$J1286) = 2,
       IF(COUNTIF(FINALS_WEEK_MONDAY_DATE[],Attendance!$J1286) &gt; 0, VLOOKUP(Attendance!$G1286,FINALS_WEEK_MONDAY_PERIOD_SCHEDULE[],2,TRUE),
       VLOOKUP(Attendance!$G1286,REGULAR_WEEK_SCHEDULE[],6,TRUE)),
IF(WEEKDAY($J1286) = 3,
       IF(COUNTIF(FINALS_WEEK_TUESDAY_DATE[],Attendance!$J1286) &gt; 0, VLOOKUP(Attendance!$G1286,FINALS_WEEK_TUESDAY_PERIOD_SCHEDULE[],2,TRUE),
       VLOOKUP(Attendance!$G1286,REGULAR_WEEK_SCHEDULE[[Tuesday]:[Period]],5,TRUE)),
IF(WEEKDAY(Attendance!$J1286) = 4,
        IF(COUNTIF(BLOCK_WEDNESDAY_DATES[],Attendance!$J1286) &gt; 0, VLOOKUP(Attendance!$G1286,BLOCK_WEDNESDAY_PERIOD_SCHEDULE[],2,TRUE),
        IF(COUNTIF(FINALS_WEEK_WEDNESDAY_DATE[],Attendance!$J1286) &gt; 0, VLOOKUP(Attendance!$G1286,FINALS_WEEK_WEDNESDAY_PERIOD_SCHEDULE[],2,TRUE),
       VLOOKUP(Attendance!$G1286,REGULAR_WEEK_SCHEDULE[[Wednesday]:[Period]],4,TRUE))),
IF(WEEKDAY($J1286) = 5,
       IF(COUNTIF(BLOCK_THURSDAY_DATES[],Attendance!$J1286) &gt; 0, VLOOKUP(Attendance!$G1286,BLOCK_THURSDAY_PERIOD_SCHEDULE[],2,TRUE),
       IF(COUNTIF(FINALS_WEEK_THURSDAY_DATE[],Attendance!$J1286) &gt; 0, VLOOKUP(Attendance!$G1286,FINALS_WEEK_THURSDAY_PERIOD_SCHEDULE[],2,TRUE),
       VLOOKUP(Attendance!$G1286,REGULAR_WEEK_SCHEDULE[[Thursday]:[Period]],3,TRUE))),
IF(WEEKDAY(Attendance!$J1286) = 6,
       IF(COUNTIF(FINALS_WEEK_FRIDAY_DATE[],Attendance!$J1286) &gt; 0, VLOOKUP(Attendance!$G1286,FINALS_WEEK_FRIDAY_PERIOD_SCHEDULE[],2,TRUE),
       VLOOKUP(Attendance!$G1286,REGULAR_WEEK_SCHEDULE[[Friday]:[Period]],2,TRUE))))))))))</f>
        <v/>
      </c>
      <c r="J1286" s="41" t="str">
        <f t="shared" ca="1" si="62"/>
        <v/>
      </c>
      <c r="K1286" s="41" t="str">
        <f>IF($A1286 &lt;&gt; "",VLOOKUP($A1286,'Student reference sheet'!$A$2:$V$2329, 7,FALSE), "")</f>
        <v/>
      </c>
      <c r="L1286" s="30" t="str">
        <f>IF($A1286 ="", "", VLOOKUP($A1286, 'Student reference sheet'!$A$2:$Z$2603,23,FALSE))</f>
        <v/>
      </c>
      <c r="M1286" s="30" t="str">
        <f>IF($A1286 ="", "", VLOOKUP($A1286, 'Student reference sheet'!$A$2:$Z$2603,24,FALSE))</f>
        <v/>
      </c>
      <c r="N1286" s="30" t="str">
        <f>IF($A1286 ="", "", VLOOKUP($A1286, 'Student reference sheet'!$A$2:$Z$2603,26,FALSE))</f>
        <v/>
      </c>
      <c r="O1286" s="30" t="str">
        <f>IF($A1286 ="", "", VLOOKUP($A1286, 'Student reference sheet'!$A$2:$Z$2603,25,FALSE))</f>
        <v/>
      </c>
      <c r="P1286" s="39" t="str">
        <f>IF($A1286 = "", "", IF(OR(VLOOKUP($A1286,'Student reference sheet'!$A$2:$V$2400,8,FALSE) = "R",  VLOOKUP($A1286,'Student reference sheet'!$A$2:$V$2400,8,FALSE) = "L"), "X", ""))</f>
        <v/>
      </c>
      <c r="Q1286" s="39" t="str">
        <f>IF($A1286 ="", "", VLOOKUP($A1286, 'Student reference sheet'!$A$2:$V$2603,22,FALSE))</f>
        <v/>
      </c>
      <c r="R1286" s="39" t="str">
        <f>IF($A1286 &lt;&gt; "",VLOOKUP($A1286,'Student reference sheet'!$A$2:$V$2329, 5,FALSE), "")</f>
        <v/>
      </c>
      <c r="S1286" s="39" t="str">
        <f>IF($A1286 &lt;&gt; "",VLOOKUP($A1286,'Student reference sheet'!$A$2:$V$2329, 6,FALSE), "")</f>
        <v/>
      </c>
      <c r="T1286" s="30" t="str">
        <f>IF($A1286 = "","",
IF(VLOOKUP($A1286,'Student reference sheet'!$A$2:$V$2329, 10,FALSE) = "Y", "Hispanic",
IF(VLOOKUP($A1286,'Student reference sheet'!$A$2:$V$2329,11,FALSE) &lt;&gt; "",
IF(VLOOKUP($A1286,'Student reference sheet'!$A$2:$V$2329,11,FALSE) = "UNK", "Unknown", VLOOKUP(VALUE(VLOOKUP($A1286,'Student reference sheet'!$A$2:$V$2329,11,FALSE)),'Ethnicity Reference'!$A$2:$B$22,2,FALSE)),
IF(VLOOKUP($A1286,'Student reference sheet'!$A$2:$V$2329,9,FALSE) &lt;&gt; "", VLOOKUP(VALUE(VLOOKUP($A1286,'Student reference sheet'!$A$2:$V$2329,9,FALSE)),'Ethnicity Reference'!$A$2:$B$22,2,FALSE),"Unknown"))))</f>
        <v/>
      </c>
      <c r="U1286" s="35"/>
    </row>
    <row r="1287" spans="1:21" ht="15.75">
      <c r="A1287" s="47"/>
      <c r="B1287" s="33"/>
      <c r="C1287" s="39" t="str">
        <f>IF($A1287 &lt;&gt; "",VLOOKUP($A1287,'Student reference sheet'!$A$2:$V$2329, 3,FALSE), "")</f>
        <v/>
      </c>
      <c r="D1287" s="39" t="str">
        <f>IF($A1287 &lt;&gt; "",VLOOKUP($A1287,'Student reference sheet'!$A$2:$V$2329, 2,FALSE), "")</f>
        <v/>
      </c>
      <c r="E1287" s="35"/>
      <c r="F1287" s="34"/>
      <c r="G1287" s="40" t="str">
        <f t="shared" ca="1" si="60"/>
        <v/>
      </c>
      <c r="H1287" s="40" t="str">
        <f t="shared" ca="1" si="61"/>
        <v/>
      </c>
      <c r="I1287" s="36" t="str">
        <f>IF($A1287 = "", "",
IF(COUNTIF(MINIMUM_DAY_DATES[], Attendance!J1287) &gt; 0, VLOOKUP(Attendance!$G1287,MINIMUM_DAY_PERIOD_SCHEDULE[], 2,TRUE),
IF(COUNTIF(RALLY_DATES[], Attendance!J1287) &gt; 0, VLOOKUP(Attendance!$G1287,RALLY_PERIOD_SCHEDULE[], 2,TRUE),
IF(WEEKDAY(Attendance!$J1287) = 2,
       IF(COUNTIF(FINALS_WEEK_MONDAY_DATE[],Attendance!$J1287) &gt; 0, VLOOKUP(Attendance!$G1287,FINALS_WEEK_MONDAY_PERIOD_SCHEDULE[],2,TRUE),
       VLOOKUP(Attendance!$G1287,REGULAR_WEEK_SCHEDULE[],6,TRUE)),
IF(WEEKDAY($J1287) = 3,
       IF(COUNTIF(FINALS_WEEK_TUESDAY_DATE[],Attendance!$J1287) &gt; 0, VLOOKUP(Attendance!$G1287,FINALS_WEEK_TUESDAY_PERIOD_SCHEDULE[],2,TRUE),
       VLOOKUP(Attendance!$G1287,REGULAR_WEEK_SCHEDULE[[Tuesday]:[Period]],5,TRUE)),
IF(WEEKDAY(Attendance!$J1287) = 4,
        IF(COUNTIF(BLOCK_WEDNESDAY_DATES[],Attendance!$J1287) &gt; 0, VLOOKUP(Attendance!$G1287,BLOCK_WEDNESDAY_PERIOD_SCHEDULE[],2,TRUE),
        IF(COUNTIF(FINALS_WEEK_WEDNESDAY_DATE[],Attendance!$J1287) &gt; 0, VLOOKUP(Attendance!$G1287,FINALS_WEEK_WEDNESDAY_PERIOD_SCHEDULE[],2,TRUE),
       VLOOKUP(Attendance!$G1287,REGULAR_WEEK_SCHEDULE[[Wednesday]:[Period]],4,TRUE))),
IF(WEEKDAY($J1287) = 5,
       IF(COUNTIF(BLOCK_THURSDAY_DATES[],Attendance!$J1287) &gt; 0, VLOOKUP(Attendance!$G1287,BLOCK_THURSDAY_PERIOD_SCHEDULE[],2,TRUE),
       IF(COUNTIF(FINALS_WEEK_THURSDAY_DATE[],Attendance!$J1287) &gt; 0, VLOOKUP(Attendance!$G1287,FINALS_WEEK_THURSDAY_PERIOD_SCHEDULE[],2,TRUE),
       VLOOKUP(Attendance!$G1287,REGULAR_WEEK_SCHEDULE[[Thursday]:[Period]],3,TRUE))),
IF(WEEKDAY(Attendance!$J1287) = 6,
       IF(COUNTIF(FINALS_WEEK_FRIDAY_DATE[],Attendance!$J1287) &gt; 0, VLOOKUP(Attendance!$G1287,FINALS_WEEK_FRIDAY_PERIOD_SCHEDULE[],2,TRUE),
       VLOOKUP(Attendance!$G1287,REGULAR_WEEK_SCHEDULE[[Friday]:[Period]],2,TRUE))))))))))</f>
        <v/>
      </c>
      <c r="J1287" s="41" t="str">
        <f t="shared" ca="1" si="62"/>
        <v/>
      </c>
      <c r="K1287" s="41" t="str">
        <f>IF($A1287 &lt;&gt; "",VLOOKUP($A1287,'Student reference sheet'!$A$2:$V$2329, 7,FALSE), "")</f>
        <v/>
      </c>
      <c r="L1287" s="30" t="str">
        <f>IF($A1287 ="", "", VLOOKUP($A1287, 'Student reference sheet'!$A$2:$Z$2603,23,FALSE))</f>
        <v/>
      </c>
      <c r="M1287" s="30" t="str">
        <f>IF($A1287 ="", "", VLOOKUP($A1287, 'Student reference sheet'!$A$2:$Z$2603,24,FALSE))</f>
        <v/>
      </c>
      <c r="N1287" s="30" t="str">
        <f>IF($A1287 ="", "", VLOOKUP($A1287, 'Student reference sheet'!$A$2:$Z$2603,26,FALSE))</f>
        <v/>
      </c>
      <c r="O1287" s="30" t="str">
        <f>IF($A1287 ="", "", VLOOKUP($A1287, 'Student reference sheet'!$A$2:$Z$2603,25,FALSE))</f>
        <v/>
      </c>
      <c r="P1287" s="39" t="str">
        <f>IF($A1287 = "", "", IF(OR(VLOOKUP($A1287,'Student reference sheet'!$A$2:$V$2400,8,FALSE) = "R",  VLOOKUP($A1287,'Student reference sheet'!$A$2:$V$2400,8,FALSE) = "L"), "X", ""))</f>
        <v/>
      </c>
      <c r="Q1287" s="39" t="str">
        <f>IF($A1287 ="", "", VLOOKUP($A1287, 'Student reference sheet'!$A$2:$V$2603,22,FALSE))</f>
        <v/>
      </c>
      <c r="R1287" s="39" t="str">
        <f>IF($A1287 &lt;&gt; "",VLOOKUP($A1287,'Student reference sheet'!$A$2:$V$2329, 5,FALSE), "")</f>
        <v/>
      </c>
      <c r="S1287" s="39" t="str">
        <f>IF($A1287 &lt;&gt; "",VLOOKUP($A1287,'Student reference sheet'!$A$2:$V$2329, 6,FALSE), "")</f>
        <v/>
      </c>
      <c r="T1287" s="30" t="str">
        <f>IF($A1287 = "","",
IF(VLOOKUP($A1287,'Student reference sheet'!$A$2:$V$2329, 10,FALSE) = "Y", "Hispanic",
IF(VLOOKUP($A1287,'Student reference sheet'!$A$2:$V$2329,11,FALSE) &lt;&gt; "",
IF(VLOOKUP($A1287,'Student reference sheet'!$A$2:$V$2329,11,FALSE) = "UNK", "Unknown", VLOOKUP(VALUE(VLOOKUP($A1287,'Student reference sheet'!$A$2:$V$2329,11,FALSE)),'Ethnicity Reference'!$A$2:$B$22,2,FALSE)),
IF(VLOOKUP($A1287,'Student reference sheet'!$A$2:$V$2329,9,FALSE) &lt;&gt; "", VLOOKUP(VALUE(VLOOKUP($A1287,'Student reference sheet'!$A$2:$V$2329,9,FALSE)),'Ethnicity Reference'!$A$2:$B$22,2,FALSE),"Unknown"))))</f>
        <v/>
      </c>
      <c r="U1287" s="35"/>
    </row>
    <row r="1288" spans="1:21" ht="15.75">
      <c r="A1288" s="47"/>
      <c r="B1288" s="33"/>
      <c r="C1288" s="39" t="str">
        <f>IF($A1288 &lt;&gt; "",VLOOKUP($A1288,'Student reference sheet'!$A$2:$V$2329, 3,FALSE), "")</f>
        <v/>
      </c>
      <c r="D1288" s="39" t="str">
        <f>IF($A1288 &lt;&gt; "",VLOOKUP($A1288,'Student reference sheet'!$A$2:$V$2329, 2,FALSE), "")</f>
        <v/>
      </c>
      <c r="E1288" s="35"/>
      <c r="F1288" s="34"/>
      <c r="G1288" s="40" t="str">
        <f t="shared" ca="1" si="60"/>
        <v/>
      </c>
      <c r="H1288" s="40" t="str">
        <f t="shared" ca="1" si="61"/>
        <v/>
      </c>
      <c r="I1288" s="36" t="str">
        <f>IF($A1288 = "", "",
IF(COUNTIF(MINIMUM_DAY_DATES[], Attendance!J1288) &gt; 0, VLOOKUP(Attendance!$G1288,MINIMUM_DAY_PERIOD_SCHEDULE[], 2,TRUE),
IF(COUNTIF(RALLY_DATES[], Attendance!J1288) &gt; 0, VLOOKUP(Attendance!$G1288,RALLY_PERIOD_SCHEDULE[], 2,TRUE),
IF(WEEKDAY(Attendance!$J1288) = 2,
       IF(COUNTIF(FINALS_WEEK_MONDAY_DATE[],Attendance!$J1288) &gt; 0, VLOOKUP(Attendance!$G1288,FINALS_WEEK_MONDAY_PERIOD_SCHEDULE[],2,TRUE),
       VLOOKUP(Attendance!$G1288,REGULAR_WEEK_SCHEDULE[],6,TRUE)),
IF(WEEKDAY($J1288) = 3,
       IF(COUNTIF(FINALS_WEEK_TUESDAY_DATE[],Attendance!$J1288) &gt; 0, VLOOKUP(Attendance!$G1288,FINALS_WEEK_TUESDAY_PERIOD_SCHEDULE[],2,TRUE),
       VLOOKUP(Attendance!$G1288,REGULAR_WEEK_SCHEDULE[[Tuesday]:[Period]],5,TRUE)),
IF(WEEKDAY(Attendance!$J1288) = 4,
        IF(COUNTIF(BLOCK_WEDNESDAY_DATES[],Attendance!$J1288) &gt; 0, VLOOKUP(Attendance!$G1288,BLOCK_WEDNESDAY_PERIOD_SCHEDULE[],2,TRUE),
        IF(COUNTIF(FINALS_WEEK_WEDNESDAY_DATE[],Attendance!$J1288) &gt; 0, VLOOKUP(Attendance!$G1288,FINALS_WEEK_WEDNESDAY_PERIOD_SCHEDULE[],2,TRUE),
       VLOOKUP(Attendance!$G1288,REGULAR_WEEK_SCHEDULE[[Wednesday]:[Period]],4,TRUE))),
IF(WEEKDAY($J1288) = 5,
       IF(COUNTIF(BLOCK_THURSDAY_DATES[],Attendance!$J1288) &gt; 0, VLOOKUP(Attendance!$G1288,BLOCK_THURSDAY_PERIOD_SCHEDULE[],2,TRUE),
       IF(COUNTIF(FINALS_WEEK_THURSDAY_DATE[],Attendance!$J1288) &gt; 0, VLOOKUP(Attendance!$G1288,FINALS_WEEK_THURSDAY_PERIOD_SCHEDULE[],2,TRUE),
       VLOOKUP(Attendance!$G1288,REGULAR_WEEK_SCHEDULE[[Thursday]:[Period]],3,TRUE))),
IF(WEEKDAY(Attendance!$J1288) = 6,
       IF(COUNTIF(FINALS_WEEK_FRIDAY_DATE[],Attendance!$J1288) &gt; 0, VLOOKUP(Attendance!$G1288,FINALS_WEEK_FRIDAY_PERIOD_SCHEDULE[],2,TRUE),
       VLOOKUP(Attendance!$G1288,REGULAR_WEEK_SCHEDULE[[Friday]:[Period]],2,TRUE))))))))))</f>
        <v/>
      </c>
      <c r="J1288" s="41" t="str">
        <f t="shared" ca="1" si="62"/>
        <v/>
      </c>
      <c r="K1288" s="41" t="str">
        <f>IF($A1288 &lt;&gt; "",VLOOKUP($A1288,'Student reference sheet'!$A$2:$V$2329, 7,FALSE), "")</f>
        <v/>
      </c>
      <c r="L1288" s="30" t="str">
        <f>IF($A1288 ="", "", VLOOKUP($A1288, 'Student reference sheet'!$A$2:$Z$2603,23,FALSE))</f>
        <v/>
      </c>
      <c r="M1288" s="30" t="str">
        <f>IF($A1288 ="", "", VLOOKUP($A1288, 'Student reference sheet'!$A$2:$Z$2603,24,FALSE))</f>
        <v/>
      </c>
      <c r="N1288" s="30" t="str">
        <f>IF($A1288 ="", "", VLOOKUP($A1288, 'Student reference sheet'!$A$2:$Z$2603,26,FALSE))</f>
        <v/>
      </c>
      <c r="O1288" s="30" t="str">
        <f>IF($A1288 ="", "", VLOOKUP($A1288, 'Student reference sheet'!$A$2:$Z$2603,25,FALSE))</f>
        <v/>
      </c>
      <c r="P1288" s="39" t="str">
        <f>IF($A1288 = "", "", IF(OR(VLOOKUP($A1288,'Student reference sheet'!$A$2:$V$2400,8,FALSE) = "R",  VLOOKUP($A1288,'Student reference sheet'!$A$2:$V$2400,8,FALSE) = "L"), "X", ""))</f>
        <v/>
      </c>
      <c r="Q1288" s="39" t="str">
        <f>IF($A1288 ="", "", VLOOKUP($A1288, 'Student reference sheet'!$A$2:$V$2603,22,FALSE))</f>
        <v/>
      </c>
      <c r="R1288" s="39" t="str">
        <f>IF($A1288 &lt;&gt; "",VLOOKUP($A1288,'Student reference sheet'!$A$2:$V$2329, 5,FALSE), "")</f>
        <v/>
      </c>
      <c r="S1288" s="39" t="str">
        <f>IF($A1288 &lt;&gt; "",VLOOKUP($A1288,'Student reference sheet'!$A$2:$V$2329, 6,FALSE), "")</f>
        <v/>
      </c>
      <c r="T1288" s="30" t="str">
        <f>IF($A1288 = "","",
IF(VLOOKUP($A1288,'Student reference sheet'!$A$2:$V$2329, 10,FALSE) = "Y", "Hispanic",
IF(VLOOKUP($A1288,'Student reference sheet'!$A$2:$V$2329,11,FALSE) &lt;&gt; "",
IF(VLOOKUP($A1288,'Student reference sheet'!$A$2:$V$2329,11,FALSE) = "UNK", "Unknown", VLOOKUP(VALUE(VLOOKUP($A1288,'Student reference sheet'!$A$2:$V$2329,11,FALSE)),'Ethnicity Reference'!$A$2:$B$22,2,FALSE)),
IF(VLOOKUP($A1288,'Student reference sheet'!$A$2:$V$2329,9,FALSE) &lt;&gt; "", VLOOKUP(VALUE(VLOOKUP($A1288,'Student reference sheet'!$A$2:$V$2329,9,FALSE)),'Ethnicity Reference'!$A$2:$B$22,2,FALSE),"Unknown"))))</f>
        <v/>
      </c>
      <c r="U1288" s="35"/>
    </row>
    <row r="1289" spans="1:21" ht="15.75">
      <c r="A1289" s="47"/>
      <c r="B1289" s="33"/>
      <c r="C1289" s="39" t="str">
        <f>IF($A1289 &lt;&gt; "",VLOOKUP($A1289,'Student reference sheet'!$A$2:$V$2329, 3,FALSE), "")</f>
        <v/>
      </c>
      <c r="D1289" s="39" t="str">
        <f>IF($A1289 &lt;&gt; "",VLOOKUP($A1289,'Student reference sheet'!$A$2:$V$2329, 2,FALSE), "")</f>
        <v/>
      </c>
      <c r="E1289" s="35"/>
      <c r="F1289" s="34"/>
      <c r="G1289" s="40" t="str">
        <f t="shared" ca="1" si="60"/>
        <v/>
      </c>
      <c r="H1289" s="40" t="str">
        <f t="shared" ca="1" si="61"/>
        <v/>
      </c>
      <c r="I1289" s="36" t="str">
        <f>IF($A1289 = "", "",
IF(COUNTIF(MINIMUM_DAY_DATES[], Attendance!J1289) &gt; 0, VLOOKUP(Attendance!$G1289,MINIMUM_DAY_PERIOD_SCHEDULE[], 2,TRUE),
IF(COUNTIF(RALLY_DATES[], Attendance!J1289) &gt; 0, VLOOKUP(Attendance!$G1289,RALLY_PERIOD_SCHEDULE[], 2,TRUE),
IF(WEEKDAY(Attendance!$J1289) = 2,
       IF(COUNTIF(FINALS_WEEK_MONDAY_DATE[],Attendance!$J1289) &gt; 0, VLOOKUP(Attendance!$G1289,FINALS_WEEK_MONDAY_PERIOD_SCHEDULE[],2,TRUE),
       VLOOKUP(Attendance!$G1289,REGULAR_WEEK_SCHEDULE[],6,TRUE)),
IF(WEEKDAY($J1289) = 3,
       IF(COUNTIF(FINALS_WEEK_TUESDAY_DATE[],Attendance!$J1289) &gt; 0, VLOOKUP(Attendance!$G1289,FINALS_WEEK_TUESDAY_PERIOD_SCHEDULE[],2,TRUE),
       VLOOKUP(Attendance!$G1289,REGULAR_WEEK_SCHEDULE[[Tuesday]:[Period]],5,TRUE)),
IF(WEEKDAY(Attendance!$J1289) = 4,
        IF(COUNTIF(BLOCK_WEDNESDAY_DATES[],Attendance!$J1289) &gt; 0, VLOOKUP(Attendance!$G1289,BLOCK_WEDNESDAY_PERIOD_SCHEDULE[],2,TRUE),
        IF(COUNTIF(FINALS_WEEK_WEDNESDAY_DATE[],Attendance!$J1289) &gt; 0, VLOOKUP(Attendance!$G1289,FINALS_WEEK_WEDNESDAY_PERIOD_SCHEDULE[],2,TRUE),
       VLOOKUP(Attendance!$G1289,REGULAR_WEEK_SCHEDULE[[Wednesday]:[Period]],4,TRUE))),
IF(WEEKDAY($J1289) = 5,
       IF(COUNTIF(BLOCK_THURSDAY_DATES[],Attendance!$J1289) &gt; 0, VLOOKUP(Attendance!$G1289,BLOCK_THURSDAY_PERIOD_SCHEDULE[],2,TRUE),
       IF(COUNTIF(FINALS_WEEK_THURSDAY_DATE[],Attendance!$J1289) &gt; 0, VLOOKUP(Attendance!$G1289,FINALS_WEEK_THURSDAY_PERIOD_SCHEDULE[],2,TRUE),
       VLOOKUP(Attendance!$G1289,REGULAR_WEEK_SCHEDULE[[Thursday]:[Period]],3,TRUE))),
IF(WEEKDAY(Attendance!$J1289) = 6,
       IF(COUNTIF(FINALS_WEEK_FRIDAY_DATE[],Attendance!$J1289) &gt; 0, VLOOKUP(Attendance!$G1289,FINALS_WEEK_FRIDAY_PERIOD_SCHEDULE[],2,TRUE),
       VLOOKUP(Attendance!$G1289,REGULAR_WEEK_SCHEDULE[[Friday]:[Period]],2,TRUE))))))))))</f>
        <v/>
      </c>
      <c r="J1289" s="41" t="str">
        <f t="shared" ca="1" si="62"/>
        <v/>
      </c>
      <c r="K1289" s="41" t="str">
        <f>IF($A1289 &lt;&gt; "",VLOOKUP($A1289,'Student reference sheet'!$A$2:$V$2329, 7,FALSE), "")</f>
        <v/>
      </c>
      <c r="L1289" s="30" t="str">
        <f>IF($A1289 ="", "", VLOOKUP($A1289, 'Student reference sheet'!$A$2:$Z$2603,23,FALSE))</f>
        <v/>
      </c>
      <c r="M1289" s="30" t="str">
        <f>IF($A1289 ="", "", VLOOKUP($A1289, 'Student reference sheet'!$A$2:$Z$2603,24,FALSE))</f>
        <v/>
      </c>
      <c r="N1289" s="30" t="str">
        <f>IF($A1289 ="", "", VLOOKUP($A1289, 'Student reference sheet'!$A$2:$Z$2603,26,FALSE))</f>
        <v/>
      </c>
      <c r="O1289" s="30" t="str">
        <f>IF($A1289 ="", "", VLOOKUP($A1289, 'Student reference sheet'!$A$2:$Z$2603,25,FALSE))</f>
        <v/>
      </c>
      <c r="P1289" s="39" t="str">
        <f>IF($A1289 = "", "", IF(OR(VLOOKUP($A1289,'Student reference sheet'!$A$2:$V$2400,8,FALSE) = "R",  VLOOKUP($A1289,'Student reference sheet'!$A$2:$V$2400,8,FALSE) = "L"), "X", ""))</f>
        <v/>
      </c>
      <c r="Q1289" s="39" t="str">
        <f>IF($A1289 ="", "", VLOOKUP($A1289, 'Student reference sheet'!$A$2:$V$2603,22,FALSE))</f>
        <v/>
      </c>
      <c r="R1289" s="39" t="str">
        <f>IF($A1289 &lt;&gt; "",VLOOKUP($A1289,'Student reference sheet'!$A$2:$V$2329, 5,FALSE), "")</f>
        <v/>
      </c>
      <c r="S1289" s="39" t="str">
        <f>IF($A1289 &lt;&gt; "",VLOOKUP($A1289,'Student reference sheet'!$A$2:$V$2329, 6,FALSE), "")</f>
        <v/>
      </c>
      <c r="T1289" s="30" t="str">
        <f>IF($A1289 = "","",
IF(VLOOKUP($A1289,'Student reference sheet'!$A$2:$V$2329, 10,FALSE) = "Y", "Hispanic",
IF(VLOOKUP($A1289,'Student reference sheet'!$A$2:$V$2329,11,FALSE) &lt;&gt; "",
IF(VLOOKUP($A1289,'Student reference sheet'!$A$2:$V$2329,11,FALSE) = "UNK", "Unknown", VLOOKUP(VALUE(VLOOKUP($A1289,'Student reference sheet'!$A$2:$V$2329,11,FALSE)),'Ethnicity Reference'!$A$2:$B$22,2,FALSE)),
IF(VLOOKUP($A1289,'Student reference sheet'!$A$2:$V$2329,9,FALSE) &lt;&gt; "", VLOOKUP(VALUE(VLOOKUP($A1289,'Student reference sheet'!$A$2:$V$2329,9,FALSE)),'Ethnicity Reference'!$A$2:$B$22,2,FALSE),"Unknown"))))</f>
        <v/>
      </c>
      <c r="U1289" s="35"/>
    </row>
    <row r="1290" spans="1:21" ht="15.75">
      <c r="A1290" s="47"/>
      <c r="B1290" s="33"/>
      <c r="C1290" s="39" t="str">
        <f>IF($A1290 &lt;&gt; "",VLOOKUP($A1290,'Student reference sheet'!$A$2:$V$2329, 3,FALSE), "")</f>
        <v/>
      </c>
      <c r="D1290" s="39" t="str">
        <f>IF($A1290 &lt;&gt; "",VLOOKUP($A1290,'Student reference sheet'!$A$2:$V$2329, 2,FALSE), "")</f>
        <v/>
      </c>
      <c r="E1290" s="35"/>
      <c r="F1290" s="34"/>
      <c r="G1290" s="40" t="str">
        <f t="shared" ref="G1290:G1353" ca="1" si="63">IF(A1290 &lt;&gt;"", IF(G1290 = "",NOW() - TODAY(), G1290), "")</f>
        <v/>
      </c>
      <c r="H1290" s="40" t="str">
        <f t="shared" ref="H1290:H1353" ca="1" si="64">IF(B1290 &lt;&gt;"", IF(H1290 = "",NOW() - TODAY(), H1290), "")</f>
        <v/>
      </c>
      <c r="I1290" s="36" t="str">
        <f>IF($A1290 = "", "",
IF(COUNTIF(MINIMUM_DAY_DATES[], Attendance!J1290) &gt; 0, VLOOKUP(Attendance!$G1290,MINIMUM_DAY_PERIOD_SCHEDULE[], 2,TRUE),
IF(COUNTIF(RALLY_DATES[], Attendance!J1290) &gt; 0, VLOOKUP(Attendance!$G1290,RALLY_PERIOD_SCHEDULE[], 2,TRUE),
IF(WEEKDAY(Attendance!$J1290) = 2,
       IF(COUNTIF(FINALS_WEEK_MONDAY_DATE[],Attendance!$J1290) &gt; 0, VLOOKUP(Attendance!$G1290,FINALS_WEEK_MONDAY_PERIOD_SCHEDULE[],2,TRUE),
       VLOOKUP(Attendance!$G1290,REGULAR_WEEK_SCHEDULE[],6,TRUE)),
IF(WEEKDAY($J1290) = 3,
       IF(COUNTIF(FINALS_WEEK_TUESDAY_DATE[],Attendance!$J1290) &gt; 0, VLOOKUP(Attendance!$G1290,FINALS_WEEK_TUESDAY_PERIOD_SCHEDULE[],2,TRUE),
       VLOOKUP(Attendance!$G1290,REGULAR_WEEK_SCHEDULE[[Tuesday]:[Period]],5,TRUE)),
IF(WEEKDAY(Attendance!$J1290) = 4,
        IF(COUNTIF(BLOCK_WEDNESDAY_DATES[],Attendance!$J1290) &gt; 0, VLOOKUP(Attendance!$G1290,BLOCK_WEDNESDAY_PERIOD_SCHEDULE[],2,TRUE),
        IF(COUNTIF(FINALS_WEEK_WEDNESDAY_DATE[],Attendance!$J1290) &gt; 0, VLOOKUP(Attendance!$G1290,FINALS_WEEK_WEDNESDAY_PERIOD_SCHEDULE[],2,TRUE),
       VLOOKUP(Attendance!$G1290,REGULAR_WEEK_SCHEDULE[[Wednesday]:[Period]],4,TRUE))),
IF(WEEKDAY($J1290) = 5,
       IF(COUNTIF(BLOCK_THURSDAY_DATES[],Attendance!$J1290) &gt; 0, VLOOKUP(Attendance!$G1290,BLOCK_THURSDAY_PERIOD_SCHEDULE[],2,TRUE),
       IF(COUNTIF(FINALS_WEEK_THURSDAY_DATE[],Attendance!$J1290) &gt; 0, VLOOKUP(Attendance!$G1290,FINALS_WEEK_THURSDAY_PERIOD_SCHEDULE[],2,TRUE),
       VLOOKUP(Attendance!$G1290,REGULAR_WEEK_SCHEDULE[[Thursday]:[Period]],3,TRUE))),
IF(WEEKDAY(Attendance!$J1290) = 6,
       IF(COUNTIF(FINALS_WEEK_FRIDAY_DATE[],Attendance!$J1290) &gt; 0, VLOOKUP(Attendance!$G1290,FINALS_WEEK_FRIDAY_PERIOD_SCHEDULE[],2,TRUE),
       VLOOKUP(Attendance!$G1290,REGULAR_WEEK_SCHEDULE[[Friday]:[Period]],2,TRUE))))))))))</f>
        <v/>
      </c>
      <c r="J1290" s="41" t="str">
        <f t="shared" ref="J1290:J1353" ca="1" si="65">IF(A1290 &lt;&gt;"", IF(J1290 = "",TODAY(), J1290), "")</f>
        <v/>
      </c>
      <c r="K1290" s="41" t="str">
        <f>IF($A1290 &lt;&gt; "",VLOOKUP($A1290,'Student reference sheet'!$A$2:$V$2329, 7,FALSE), "")</f>
        <v/>
      </c>
      <c r="L1290" s="30" t="str">
        <f>IF($A1290 ="", "", VLOOKUP($A1290, 'Student reference sheet'!$A$2:$Z$2603,23,FALSE))</f>
        <v/>
      </c>
      <c r="M1290" s="30" t="str">
        <f>IF($A1290 ="", "", VLOOKUP($A1290, 'Student reference sheet'!$A$2:$Z$2603,24,FALSE))</f>
        <v/>
      </c>
      <c r="N1290" s="30" t="str">
        <f>IF($A1290 ="", "", VLOOKUP($A1290, 'Student reference sheet'!$A$2:$Z$2603,26,FALSE))</f>
        <v/>
      </c>
      <c r="O1290" s="30" t="str">
        <f>IF($A1290 ="", "", VLOOKUP($A1290, 'Student reference sheet'!$A$2:$Z$2603,25,FALSE))</f>
        <v/>
      </c>
      <c r="P1290" s="39" t="str">
        <f>IF($A1290 = "", "", IF(OR(VLOOKUP($A1290,'Student reference sheet'!$A$2:$V$2400,8,FALSE) = "R",  VLOOKUP($A1290,'Student reference sheet'!$A$2:$V$2400,8,FALSE) = "L"), "X", ""))</f>
        <v/>
      </c>
      <c r="Q1290" s="39" t="str">
        <f>IF($A1290 ="", "", VLOOKUP($A1290, 'Student reference sheet'!$A$2:$V$2603,22,FALSE))</f>
        <v/>
      </c>
      <c r="R1290" s="39" t="str">
        <f>IF($A1290 &lt;&gt; "",VLOOKUP($A1290,'Student reference sheet'!$A$2:$V$2329, 5,FALSE), "")</f>
        <v/>
      </c>
      <c r="S1290" s="39" t="str">
        <f>IF($A1290 &lt;&gt; "",VLOOKUP($A1290,'Student reference sheet'!$A$2:$V$2329, 6,FALSE), "")</f>
        <v/>
      </c>
      <c r="T1290" s="30" t="str">
        <f>IF($A1290 = "","",
IF(VLOOKUP($A1290,'Student reference sheet'!$A$2:$V$2329, 10,FALSE) = "Y", "Hispanic",
IF(VLOOKUP($A1290,'Student reference sheet'!$A$2:$V$2329,11,FALSE) &lt;&gt; "",
IF(VLOOKUP($A1290,'Student reference sheet'!$A$2:$V$2329,11,FALSE) = "UNK", "Unknown", VLOOKUP(VALUE(VLOOKUP($A1290,'Student reference sheet'!$A$2:$V$2329,11,FALSE)),'Ethnicity Reference'!$A$2:$B$22,2,FALSE)),
IF(VLOOKUP($A1290,'Student reference sheet'!$A$2:$V$2329,9,FALSE) &lt;&gt; "", VLOOKUP(VALUE(VLOOKUP($A1290,'Student reference sheet'!$A$2:$V$2329,9,FALSE)),'Ethnicity Reference'!$A$2:$B$22,2,FALSE),"Unknown"))))</f>
        <v/>
      </c>
      <c r="U1290" s="35"/>
    </row>
    <row r="1291" spans="1:21" ht="15.75">
      <c r="A1291" s="47"/>
      <c r="B1291" s="33"/>
      <c r="C1291" s="39" t="str">
        <f>IF($A1291 &lt;&gt; "",VLOOKUP($A1291,'Student reference sheet'!$A$2:$V$2329, 3,FALSE), "")</f>
        <v/>
      </c>
      <c r="D1291" s="39" t="str">
        <f>IF($A1291 &lt;&gt; "",VLOOKUP($A1291,'Student reference sheet'!$A$2:$V$2329, 2,FALSE), "")</f>
        <v/>
      </c>
      <c r="E1291" s="35"/>
      <c r="F1291" s="34"/>
      <c r="G1291" s="40" t="str">
        <f t="shared" ca="1" si="63"/>
        <v/>
      </c>
      <c r="H1291" s="40" t="str">
        <f t="shared" ca="1" si="64"/>
        <v/>
      </c>
      <c r="I1291" s="36" t="str">
        <f>IF($A1291 = "", "",
IF(COUNTIF(MINIMUM_DAY_DATES[], Attendance!J1291) &gt; 0, VLOOKUP(Attendance!$G1291,MINIMUM_DAY_PERIOD_SCHEDULE[], 2,TRUE),
IF(COUNTIF(RALLY_DATES[], Attendance!J1291) &gt; 0, VLOOKUP(Attendance!$G1291,RALLY_PERIOD_SCHEDULE[], 2,TRUE),
IF(WEEKDAY(Attendance!$J1291) = 2,
       IF(COUNTIF(FINALS_WEEK_MONDAY_DATE[],Attendance!$J1291) &gt; 0, VLOOKUP(Attendance!$G1291,FINALS_WEEK_MONDAY_PERIOD_SCHEDULE[],2,TRUE),
       VLOOKUP(Attendance!$G1291,REGULAR_WEEK_SCHEDULE[],6,TRUE)),
IF(WEEKDAY($J1291) = 3,
       IF(COUNTIF(FINALS_WEEK_TUESDAY_DATE[],Attendance!$J1291) &gt; 0, VLOOKUP(Attendance!$G1291,FINALS_WEEK_TUESDAY_PERIOD_SCHEDULE[],2,TRUE),
       VLOOKUP(Attendance!$G1291,REGULAR_WEEK_SCHEDULE[[Tuesday]:[Period]],5,TRUE)),
IF(WEEKDAY(Attendance!$J1291) = 4,
        IF(COUNTIF(BLOCK_WEDNESDAY_DATES[],Attendance!$J1291) &gt; 0, VLOOKUP(Attendance!$G1291,BLOCK_WEDNESDAY_PERIOD_SCHEDULE[],2,TRUE),
        IF(COUNTIF(FINALS_WEEK_WEDNESDAY_DATE[],Attendance!$J1291) &gt; 0, VLOOKUP(Attendance!$G1291,FINALS_WEEK_WEDNESDAY_PERIOD_SCHEDULE[],2,TRUE),
       VLOOKUP(Attendance!$G1291,REGULAR_WEEK_SCHEDULE[[Wednesday]:[Period]],4,TRUE))),
IF(WEEKDAY($J1291) = 5,
       IF(COUNTIF(BLOCK_THURSDAY_DATES[],Attendance!$J1291) &gt; 0, VLOOKUP(Attendance!$G1291,BLOCK_THURSDAY_PERIOD_SCHEDULE[],2,TRUE),
       IF(COUNTIF(FINALS_WEEK_THURSDAY_DATE[],Attendance!$J1291) &gt; 0, VLOOKUP(Attendance!$G1291,FINALS_WEEK_THURSDAY_PERIOD_SCHEDULE[],2,TRUE),
       VLOOKUP(Attendance!$G1291,REGULAR_WEEK_SCHEDULE[[Thursday]:[Period]],3,TRUE))),
IF(WEEKDAY(Attendance!$J1291) = 6,
       IF(COUNTIF(FINALS_WEEK_FRIDAY_DATE[],Attendance!$J1291) &gt; 0, VLOOKUP(Attendance!$G1291,FINALS_WEEK_FRIDAY_PERIOD_SCHEDULE[],2,TRUE),
       VLOOKUP(Attendance!$G1291,REGULAR_WEEK_SCHEDULE[[Friday]:[Period]],2,TRUE))))))))))</f>
        <v/>
      </c>
      <c r="J1291" s="41" t="str">
        <f t="shared" ca="1" si="65"/>
        <v/>
      </c>
      <c r="K1291" s="41" t="str">
        <f>IF($A1291 &lt;&gt; "",VLOOKUP($A1291,'Student reference sheet'!$A$2:$V$2329, 7,FALSE), "")</f>
        <v/>
      </c>
      <c r="L1291" s="30" t="str">
        <f>IF($A1291 ="", "", VLOOKUP($A1291, 'Student reference sheet'!$A$2:$Z$2603,23,FALSE))</f>
        <v/>
      </c>
      <c r="M1291" s="30" t="str">
        <f>IF($A1291 ="", "", VLOOKUP($A1291, 'Student reference sheet'!$A$2:$Z$2603,24,FALSE))</f>
        <v/>
      </c>
      <c r="N1291" s="30" t="str">
        <f>IF($A1291 ="", "", VLOOKUP($A1291, 'Student reference sheet'!$A$2:$Z$2603,26,FALSE))</f>
        <v/>
      </c>
      <c r="O1291" s="30" t="str">
        <f>IF($A1291 ="", "", VLOOKUP($A1291, 'Student reference sheet'!$A$2:$Z$2603,25,FALSE))</f>
        <v/>
      </c>
      <c r="P1291" s="39" t="str">
        <f>IF($A1291 = "", "", IF(OR(VLOOKUP($A1291,'Student reference sheet'!$A$2:$V$2400,8,FALSE) = "R",  VLOOKUP($A1291,'Student reference sheet'!$A$2:$V$2400,8,FALSE) = "L"), "X", ""))</f>
        <v/>
      </c>
      <c r="Q1291" s="39" t="str">
        <f>IF($A1291 ="", "", VLOOKUP($A1291, 'Student reference sheet'!$A$2:$V$2603,22,FALSE))</f>
        <v/>
      </c>
      <c r="R1291" s="39" t="str">
        <f>IF($A1291 &lt;&gt; "",VLOOKUP($A1291,'Student reference sheet'!$A$2:$V$2329, 5,FALSE), "")</f>
        <v/>
      </c>
      <c r="S1291" s="39" t="str">
        <f>IF($A1291 &lt;&gt; "",VLOOKUP($A1291,'Student reference sheet'!$A$2:$V$2329, 6,FALSE), "")</f>
        <v/>
      </c>
      <c r="T1291" s="30" t="str">
        <f>IF($A1291 = "","",
IF(VLOOKUP($A1291,'Student reference sheet'!$A$2:$V$2329, 10,FALSE) = "Y", "Hispanic",
IF(VLOOKUP($A1291,'Student reference sheet'!$A$2:$V$2329,11,FALSE) &lt;&gt; "",
IF(VLOOKUP($A1291,'Student reference sheet'!$A$2:$V$2329,11,FALSE) = "UNK", "Unknown", VLOOKUP(VALUE(VLOOKUP($A1291,'Student reference sheet'!$A$2:$V$2329,11,FALSE)),'Ethnicity Reference'!$A$2:$B$22,2,FALSE)),
IF(VLOOKUP($A1291,'Student reference sheet'!$A$2:$V$2329,9,FALSE) &lt;&gt; "", VLOOKUP(VALUE(VLOOKUP($A1291,'Student reference sheet'!$A$2:$V$2329,9,FALSE)),'Ethnicity Reference'!$A$2:$B$22,2,FALSE),"Unknown"))))</f>
        <v/>
      </c>
      <c r="U1291" s="35"/>
    </row>
    <row r="1292" spans="1:21" ht="15.75">
      <c r="A1292" s="47"/>
      <c r="B1292" s="33"/>
      <c r="C1292" s="39" t="str">
        <f>IF($A1292 &lt;&gt; "",VLOOKUP($A1292,'Student reference sheet'!$A$2:$V$2329, 3,FALSE), "")</f>
        <v/>
      </c>
      <c r="D1292" s="39" t="str">
        <f>IF($A1292 &lt;&gt; "",VLOOKUP($A1292,'Student reference sheet'!$A$2:$V$2329, 2,FALSE), "")</f>
        <v/>
      </c>
      <c r="E1292" s="35"/>
      <c r="F1292" s="34"/>
      <c r="G1292" s="40" t="str">
        <f t="shared" ca="1" si="63"/>
        <v/>
      </c>
      <c r="H1292" s="40" t="str">
        <f t="shared" ca="1" si="64"/>
        <v/>
      </c>
      <c r="I1292" s="36" t="str">
        <f>IF($A1292 = "", "",
IF(COUNTIF(MINIMUM_DAY_DATES[], Attendance!J1292) &gt; 0, VLOOKUP(Attendance!$G1292,MINIMUM_DAY_PERIOD_SCHEDULE[], 2,TRUE),
IF(COUNTIF(RALLY_DATES[], Attendance!J1292) &gt; 0, VLOOKUP(Attendance!$G1292,RALLY_PERIOD_SCHEDULE[], 2,TRUE),
IF(WEEKDAY(Attendance!$J1292) = 2,
       IF(COUNTIF(FINALS_WEEK_MONDAY_DATE[],Attendance!$J1292) &gt; 0, VLOOKUP(Attendance!$G1292,FINALS_WEEK_MONDAY_PERIOD_SCHEDULE[],2,TRUE),
       VLOOKUP(Attendance!$G1292,REGULAR_WEEK_SCHEDULE[],6,TRUE)),
IF(WEEKDAY($J1292) = 3,
       IF(COUNTIF(FINALS_WEEK_TUESDAY_DATE[],Attendance!$J1292) &gt; 0, VLOOKUP(Attendance!$G1292,FINALS_WEEK_TUESDAY_PERIOD_SCHEDULE[],2,TRUE),
       VLOOKUP(Attendance!$G1292,REGULAR_WEEK_SCHEDULE[[Tuesday]:[Period]],5,TRUE)),
IF(WEEKDAY(Attendance!$J1292) = 4,
        IF(COUNTIF(BLOCK_WEDNESDAY_DATES[],Attendance!$J1292) &gt; 0, VLOOKUP(Attendance!$G1292,BLOCK_WEDNESDAY_PERIOD_SCHEDULE[],2,TRUE),
        IF(COUNTIF(FINALS_WEEK_WEDNESDAY_DATE[],Attendance!$J1292) &gt; 0, VLOOKUP(Attendance!$G1292,FINALS_WEEK_WEDNESDAY_PERIOD_SCHEDULE[],2,TRUE),
       VLOOKUP(Attendance!$G1292,REGULAR_WEEK_SCHEDULE[[Wednesday]:[Period]],4,TRUE))),
IF(WEEKDAY($J1292) = 5,
       IF(COUNTIF(BLOCK_THURSDAY_DATES[],Attendance!$J1292) &gt; 0, VLOOKUP(Attendance!$G1292,BLOCK_THURSDAY_PERIOD_SCHEDULE[],2,TRUE),
       IF(COUNTIF(FINALS_WEEK_THURSDAY_DATE[],Attendance!$J1292) &gt; 0, VLOOKUP(Attendance!$G1292,FINALS_WEEK_THURSDAY_PERIOD_SCHEDULE[],2,TRUE),
       VLOOKUP(Attendance!$G1292,REGULAR_WEEK_SCHEDULE[[Thursday]:[Period]],3,TRUE))),
IF(WEEKDAY(Attendance!$J1292) = 6,
       IF(COUNTIF(FINALS_WEEK_FRIDAY_DATE[],Attendance!$J1292) &gt; 0, VLOOKUP(Attendance!$G1292,FINALS_WEEK_FRIDAY_PERIOD_SCHEDULE[],2,TRUE),
       VLOOKUP(Attendance!$G1292,REGULAR_WEEK_SCHEDULE[[Friday]:[Period]],2,TRUE))))))))))</f>
        <v/>
      </c>
      <c r="J1292" s="41" t="str">
        <f t="shared" ca="1" si="65"/>
        <v/>
      </c>
      <c r="K1292" s="41" t="str">
        <f>IF($A1292 &lt;&gt; "",VLOOKUP($A1292,'Student reference sheet'!$A$2:$V$2329, 7,FALSE), "")</f>
        <v/>
      </c>
      <c r="L1292" s="30" t="str">
        <f>IF($A1292 ="", "", VLOOKUP($A1292, 'Student reference sheet'!$A$2:$Z$2603,23,FALSE))</f>
        <v/>
      </c>
      <c r="M1292" s="30" t="str">
        <f>IF($A1292 ="", "", VLOOKUP($A1292, 'Student reference sheet'!$A$2:$Z$2603,24,FALSE))</f>
        <v/>
      </c>
      <c r="N1292" s="30" t="str">
        <f>IF($A1292 ="", "", VLOOKUP($A1292, 'Student reference sheet'!$A$2:$Z$2603,26,FALSE))</f>
        <v/>
      </c>
      <c r="O1292" s="30" t="str">
        <f>IF($A1292 ="", "", VLOOKUP($A1292, 'Student reference sheet'!$A$2:$Z$2603,25,FALSE))</f>
        <v/>
      </c>
      <c r="P1292" s="39" t="str">
        <f>IF($A1292 = "", "", IF(OR(VLOOKUP($A1292,'Student reference sheet'!$A$2:$V$2400,8,FALSE) = "R",  VLOOKUP($A1292,'Student reference sheet'!$A$2:$V$2400,8,FALSE) = "L"), "X", ""))</f>
        <v/>
      </c>
      <c r="Q1292" s="39" t="str">
        <f>IF($A1292 ="", "", VLOOKUP($A1292, 'Student reference sheet'!$A$2:$V$2603,22,FALSE))</f>
        <v/>
      </c>
      <c r="R1292" s="39" t="str">
        <f>IF($A1292 &lt;&gt; "",VLOOKUP($A1292,'Student reference sheet'!$A$2:$V$2329, 5,FALSE), "")</f>
        <v/>
      </c>
      <c r="S1292" s="39" t="str">
        <f>IF($A1292 &lt;&gt; "",VLOOKUP($A1292,'Student reference sheet'!$A$2:$V$2329, 6,FALSE), "")</f>
        <v/>
      </c>
      <c r="T1292" s="30" t="str">
        <f>IF($A1292 = "","",
IF(VLOOKUP($A1292,'Student reference sheet'!$A$2:$V$2329, 10,FALSE) = "Y", "Hispanic",
IF(VLOOKUP($A1292,'Student reference sheet'!$A$2:$V$2329,11,FALSE) &lt;&gt; "",
IF(VLOOKUP($A1292,'Student reference sheet'!$A$2:$V$2329,11,FALSE) = "UNK", "Unknown", VLOOKUP(VALUE(VLOOKUP($A1292,'Student reference sheet'!$A$2:$V$2329,11,FALSE)),'Ethnicity Reference'!$A$2:$B$22,2,FALSE)),
IF(VLOOKUP($A1292,'Student reference sheet'!$A$2:$V$2329,9,FALSE) &lt;&gt; "", VLOOKUP(VALUE(VLOOKUP($A1292,'Student reference sheet'!$A$2:$V$2329,9,FALSE)),'Ethnicity Reference'!$A$2:$B$22,2,FALSE),"Unknown"))))</f>
        <v/>
      </c>
      <c r="U1292" s="35"/>
    </row>
    <row r="1293" spans="1:21" ht="15.75">
      <c r="A1293" s="47"/>
      <c r="B1293" s="33"/>
      <c r="C1293" s="39" t="str">
        <f>IF($A1293 &lt;&gt; "",VLOOKUP($A1293,'Student reference sheet'!$A$2:$V$2329, 3,FALSE), "")</f>
        <v/>
      </c>
      <c r="D1293" s="39" t="str">
        <f>IF($A1293 &lt;&gt; "",VLOOKUP($A1293,'Student reference sheet'!$A$2:$V$2329, 2,FALSE), "")</f>
        <v/>
      </c>
      <c r="E1293" s="35"/>
      <c r="F1293" s="34"/>
      <c r="G1293" s="40" t="str">
        <f t="shared" ca="1" si="63"/>
        <v/>
      </c>
      <c r="H1293" s="40" t="str">
        <f t="shared" ca="1" si="64"/>
        <v/>
      </c>
      <c r="I1293" s="36" t="str">
        <f>IF($A1293 = "", "",
IF(COUNTIF(MINIMUM_DAY_DATES[], Attendance!J1293) &gt; 0, VLOOKUP(Attendance!$G1293,MINIMUM_DAY_PERIOD_SCHEDULE[], 2,TRUE),
IF(COUNTIF(RALLY_DATES[], Attendance!J1293) &gt; 0, VLOOKUP(Attendance!$G1293,RALLY_PERIOD_SCHEDULE[], 2,TRUE),
IF(WEEKDAY(Attendance!$J1293) = 2,
       IF(COUNTIF(FINALS_WEEK_MONDAY_DATE[],Attendance!$J1293) &gt; 0, VLOOKUP(Attendance!$G1293,FINALS_WEEK_MONDAY_PERIOD_SCHEDULE[],2,TRUE),
       VLOOKUP(Attendance!$G1293,REGULAR_WEEK_SCHEDULE[],6,TRUE)),
IF(WEEKDAY($J1293) = 3,
       IF(COUNTIF(FINALS_WEEK_TUESDAY_DATE[],Attendance!$J1293) &gt; 0, VLOOKUP(Attendance!$G1293,FINALS_WEEK_TUESDAY_PERIOD_SCHEDULE[],2,TRUE),
       VLOOKUP(Attendance!$G1293,REGULAR_WEEK_SCHEDULE[[Tuesday]:[Period]],5,TRUE)),
IF(WEEKDAY(Attendance!$J1293) = 4,
        IF(COUNTIF(BLOCK_WEDNESDAY_DATES[],Attendance!$J1293) &gt; 0, VLOOKUP(Attendance!$G1293,BLOCK_WEDNESDAY_PERIOD_SCHEDULE[],2,TRUE),
        IF(COUNTIF(FINALS_WEEK_WEDNESDAY_DATE[],Attendance!$J1293) &gt; 0, VLOOKUP(Attendance!$G1293,FINALS_WEEK_WEDNESDAY_PERIOD_SCHEDULE[],2,TRUE),
       VLOOKUP(Attendance!$G1293,REGULAR_WEEK_SCHEDULE[[Wednesday]:[Period]],4,TRUE))),
IF(WEEKDAY($J1293) = 5,
       IF(COUNTIF(BLOCK_THURSDAY_DATES[],Attendance!$J1293) &gt; 0, VLOOKUP(Attendance!$G1293,BLOCK_THURSDAY_PERIOD_SCHEDULE[],2,TRUE),
       IF(COUNTIF(FINALS_WEEK_THURSDAY_DATE[],Attendance!$J1293) &gt; 0, VLOOKUP(Attendance!$G1293,FINALS_WEEK_THURSDAY_PERIOD_SCHEDULE[],2,TRUE),
       VLOOKUP(Attendance!$G1293,REGULAR_WEEK_SCHEDULE[[Thursday]:[Period]],3,TRUE))),
IF(WEEKDAY(Attendance!$J1293) = 6,
       IF(COUNTIF(FINALS_WEEK_FRIDAY_DATE[],Attendance!$J1293) &gt; 0, VLOOKUP(Attendance!$G1293,FINALS_WEEK_FRIDAY_PERIOD_SCHEDULE[],2,TRUE),
       VLOOKUP(Attendance!$G1293,REGULAR_WEEK_SCHEDULE[[Friday]:[Period]],2,TRUE))))))))))</f>
        <v/>
      </c>
      <c r="J1293" s="41" t="str">
        <f t="shared" ca="1" si="65"/>
        <v/>
      </c>
      <c r="K1293" s="41" t="str">
        <f>IF($A1293 &lt;&gt; "",VLOOKUP($A1293,'Student reference sheet'!$A$2:$V$2329, 7,FALSE), "")</f>
        <v/>
      </c>
      <c r="L1293" s="30" t="str">
        <f>IF($A1293 ="", "", VLOOKUP($A1293, 'Student reference sheet'!$A$2:$Z$2603,23,FALSE))</f>
        <v/>
      </c>
      <c r="M1293" s="30" t="str">
        <f>IF($A1293 ="", "", VLOOKUP($A1293, 'Student reference sheet'!$A$2:$Z$2603,24,FALSE))</f>
        <v/>
      </c>
      <c r="N1293" s="30" t="str">
        <f>IF($A1293 ="", "", VLOOKUP($A1293, 'Student reference sheet'!$A$2:$Z$2603,26,FALSE))</f>
        <v/>
      </c>
      <c r="O1293" s="30" t="str">
        <f>IF($A1293 ="", "", VLOOKUP($A1293, 'Student reference sheet'!$A$2:$Z$2603,25,FALSE))</f>
        <v/>
      </c>
      <c r="P1293" s="39" t="str">
        <f>IF($A1293 = "", "", IF(OR(VLOOKUP($A1293,'Student reference sheet'!$A$2:$V$2400,8,FALSE) = "R",  VLOOKUP($A1293,'Student reference sheet'!$A$2:$V$2400,8,FALSE) = "L"), "X", ""))</f>
        <v/>
      </c>
      <c r="Q1293" s="39" t="str">
        <f>IF($A1293 ="", "", VLOOKUP($A1293, 'Student reference sheet'!$A$2:$V$2603,22,FALSE))</f>
        <v/>
      </c>
      <c r="R1293" s="39" t="str">
        <f>IF($A1293 &lt;&gt; "",VLOOKUP($A1293,'Student reference sheet'!$A$2:$V$2329, 5,FALSE), "")</f>
        <v/>
      </c>
      <c r="S1293" s="39" t="str">
        <f>IF($A1293 &lt;&gt; "",VLOOKUP($A1293,'Student reference sheet'!$A$2:$V$2329, 6,FALSE), "")</f>
        <v/>
      </c>
      <c r="T1293" s="30" t="str">
        <f>IF($A1293 = "","",
IF(VLOOKUP($A1293,'Student reference sheet'!$A$2:$V$2329, 10,FALSE) = "Y", "Hispanic",
IF(VLOOKUP($A1293,'Student reference sheet'!$A$2:$V$2329,11,FALSE) &lt;&gt; "",
IF(VLOOKUP($A1293,'Student reference sheet'!$A$2:$V$2329,11,FALSE) = "UNK", "Unknown", VLOOKUP(VALUE(VLOOKUP($A1293,'Student reference sheet'!$A$2:$V$2329,11,FALSE)),'Ethnicity Reference'!$A$2:$B$22,2,FALSE)),
IF(VLOOKUP($A1293,'Student reference sheet'!$A$2:$V$2329,9,FALSE) &lt;&gt; "", VLOOKUP(VALUE(VLOOKUP($A1293,'Student reference sheet'!$A$2:$V$2329,9,FALSE)),'Ethnicity Reference'!$A$2:$B$22,2,FALSE),"Unknown"))))</f>
        <v/>
      </c>
      <c r="U1293" s="35"/>
    </row>
    <row r="1294" spans="1:21" ht="15.75">
      <c r="A1294" s="47"/>
      <c r="B1294" s="33"/>
      <c r="C1294" s="39" t="str">
        <f>IF($A1294 &lt;&gt; "",VLOOKUP($A1294,'Student reference sheet'!$A$2:$V$2329, 3,FALSE), "")</f>
        <v/>
      </c>
      <c r="D1294" s="39" t="str">
        <f>IF($A1294 &lt;&gt; "",VLOOKUP($A1294,'Student reference sheet'!$A$2:$V$2329, 2,FALSE), "")</f>
        <v/>
      </c>
      <c r="E1294" s="35"/>
      <c r="F1294" s="34"/>
      <c r="G1294" s="40" t="str">
        <f t="shared" ca="1" si="63"/>
        <v/>
      </c>
      <c r="H1294" s="40" t="str">
        <f t="shared" ca="1" si="64"/>
        <v/>
      </c>
      <c r="I1294" s="36" t="str">
        <f>IF($A1294 = "", "",
IF(COUNTIF(MINIMUM_DAY_DATES[], Attendance!J1294) &gt; 0, VLOOKUP(Attendance!$G1294,MINIMUM_DAY_PERIOD_SCHEDULE[], 2,TRUE),
IF(COUNTIF(RALLY_DATES[], Attendance!J1294) &gt; 0, VLOOKUP(Attendance!$G1294,RALLY_PERIOD_SCHEDULE[], 2,TRUE),
IF(WEEKDAY(Attendance!$J1294) = 2,
       IF(COUNTIF(FINALS_WEEK_MONDAY_DATE[],Attendance!$J1294) &gt; 0, VLOOKUP(Attendance!$G1294,FINALS_WEEK_MONDAY_PERIOD_SCHEDULE[],2,TRUE),
       VLOOKUP(Attendance!$G1294,REGULAR_WEEK_SCHEDULE[],6,TRUE)),
IF(WEEKDAY($J1294) = 3,
       IF(COUNTIF(FINALS_WEEK_TUESDAY_DATE[],Attendance!$J1294) &gt; 0, VLOOKUP(Attendance!$G1294,FINALS_WEEK_TUESDAY_PERIOD_SCHEDULE[],2,TRUE),
       VLOOKUP(Attendance!$G1294,REGULAR_WEEK_SCHEDULE[[Tuesday]:[Period]],5,TRUE)),
IF(WEEKDAY(Attendance!$J1294) = 4,
        IF(COUNTIF(BLOCK_WEDNESDAY_DATES[],Attendance!$J1294) &gt; 0, VLOOKUP(Attendance!$G1294,BLOCK_WEDNESDAY_PERIOD_SCHEDULE[],2,TRUE),
        IF(COUNTIF(FINALS_WEEK_WEDNESDAY_DATE[],Attendance!$J1294) &gt; 0, VLOOKUP(Attendance!$G1294,FINALS_WEEK_WEDNESDAY_PERIOD_SCHEDULE[],2,TRUE),
       VLOOKUP(Attendance!$G1294,REGULAR_WEEK_SCHEDULE[[Wednesday]:[Period]],4,TRUE))),
IF(WEEKDAY($J1294) = 5,
       IF(COUNTIF(BLOCK_THURSDAY_DATES[],Attendance!$J1294) &gt; 0, VLOOKUP(Attendance!$G1294,BLOCK_THURSDAY_PERIOD_SCHEDULE[],2,TRUE),
       IF(COUNTIF(FINALS_WEEK_THURSDAY_DATE[],Attendance!$J1294) &gt; 0, VLOOKUP(Attendance!$G1294,FINALS_WEEK_THURSDAY_PERIOD_SCHEDULE[],2,TRUE),
       VLOOKUP(Attendance!$G1294,REGULAR_WEEK_SCHEDULE[[Thursday]:[Period]],3,TRUE))),
IF(WEEKDAY(Attendance!$J1294) = 6,
       IF(COUNTIF(FINALS_WEEK_FRIDAY_DATE[],Attendance!$J1294) &gt; 0, VLOOKUP(Attendance!$G1294,FINALS_WEEK_FRIDAY_PERIOD_SCHEDULE[],2,TRUE),
       VLOOKUP(Attendance!$G1294,REGULAR_WEEK_SCHEDULE[[Friday]:[Period]],2,TRUE))))))))))</f>
        <v/>
      </c>
      <c r="J1294" s="41" t="str">
        <f t="shared" ca="1" si="65"/>
        <v/>
      </c>
      <c r="K1294" s="41" t="str">
        <f>IF($A1294 &lt;&gt; "",VLOOKUP($A1294,'Student reference sheet'!$A$2:$V$2329, 7,FALSE), "")</f>
        <v/>
      </c>
      <c r="L1294" s="30" t="str">
        <f>IF($A1294 ="", "", VLOOKUP($A1294, 'Student reference sheet'!$A$2:$Z$2603,23,FALSE))</f>
        <v/>
      </c>
      <c r="M1294" s="30" t="str">
        <f>IF($A1294 ="", "", VLOOKUP($A1294, 'Student reference sheet'!$A$2:$Z$2603,24,FALSE))</f>
        <v/>
      </c>
      <c r="N1294" s="30" t="str">
        <f>IF($A1294 ="", "", VLOOKUP($A1294, 'Student reference sheet'!$A$2:$Z$2603,26,FALSE))</f>
        <v/>
      </c>
      <c r="O1294" s="30" t="str">
        <f>IF($A1294 ="", "", VLOOKUP($A1294, 'Student reference sheet'!$A$2:$Z$2603,25,FALSE))</f>
        <v/>
      </c>
      <c r="P1294" s="39" t="str">
        <f>IF($A1294 = "", "", IF(OR(VLOOKUP($A1294,'Student reference sheet'!$A$2:$V$2400,8,FALSE) = "R",  VLOOKUP($A1294,'Student reference sheet'!$A$2:$V$2400,8,FALSE) = "L"), "X", ""))</f>
        <v/>
      </c>
      <c r="Q1294" s="39" t="str">
        <f>IF($A1294 ="", "", VLOOKUP($A1294, 'Student reference sheet'!$A$2:$V$2603,22,FALSE))</f>
        <v/>
      </c>
      <c r="R1294" s="39" t="str">
        <f>IF($A1294 &lt;&gt; "",VLOOKUP($A1294,'Student reference sheet'!$A$2:$V$2329, 5,FALSE), "")</f>
        <v/>
      </c>
      <c r="S1294" s="39" t="str">
        <f>IF($A1294 &lt;&gt; "",VLOOKUP($A1294,'Student reference sheet'!$A$2:$V$2329, 6,FALSE), "")</f>
        <v/>
      </c>
      <c r="T1294" s="30" t="str">
        <f>IF($A1294 = "","",
IF(VLOOKUP($A1294,'Student reference sheet'!$A$2:$V$2329, 10,FALSE) = "Y", "Hispanic",
IF(VLOOKUP($A1294,'Student reference sheet'!$A$2:$V$2329,11,FALSE) &lt;&gt; "",
IF(VLOOKUP($A1294,'Student reference sheet'!$A$2:$V$2329,11,FALSE) = "UNK", "Unknown", VLOOKUP(VALUE(VLOOKUP($A1294,'Student reference sheet'!$A$2:$V$2329,11,FALSE)),'Ethnicity Reference'!$A$2:$B$22,2,FALSE)),
IF(VLOOKUP($A1294,'Student reference sheet'!$A$2:$V$2329,9,FALSE) &lt;&gt; "", VLOOKUP(VALUE(VLOOKUP($A1294,'Student reference sheet'!$A$2:$V$2329,9,FALSE)),'Ethnicity Reference'!$A$2:$B$22,2,FALSE),"Unknown"))))</f>
        <v/>
      </c>
      <c r="U1294" s="35"/>
    </row>
    <row r="1295" spans="1:21" ht="15.75">
      <c r="A1295" s="47"/>
      <c r="B1295" s="33"/>
      <c r="C1295" s="39" t="str">
        <f>IF($A1295 &lt;&gt; "",VLOOKUP($A1295,'Student reference sheet'!$A$2:$V$2329, 3,FALSE), "")</f>
        <v/>
      </c>
      <c r="D1295" s="39" t="str">
        <f>IF($A1295 &lt;&gt; "",VLOOKUP($A1295,'Student reference sheet'!$A$2:$V$2329, 2,FALSE), "")</f>
        <v/>
      </c>
      <c r="E1295" s="35"/>
      <c r="F1295" s="34"/>
      <c r="G1295" s="40" t="str">
        <f t="shared" ca="1" si="63"/>
        <v/>
      </c>
      <c r="H1295" s="40" t="str">
        <f t="shared" ca="1" si="64"/>
        <v/>
      </c>
      <c r="I1295" s="36" t="str">
        <f>IF($A1295 = "", "",
IF(COUNTIF(MINIMUM_DAY_DATES[], Attendance!J1295) &gt; 0, VLOOKUP(Attendance!$G1295,MINIMUM_DAY_PERIOD_SCHEDULE[], 2,TRUE),
IF(COUNTIF(RALLY_DATES[], Attendance!J1295) &gt; 0, VLOOKUP(Attendance!$G1295,RALLY_PERIOD_SCHEDULE[], 2,TRUE),
IF(WEEKDAY(Attendance!$J1295) = 2,
       IF(COUNTIF(FINALS_WEEK_MONDAY_DATE[],Attendance!$J1295) &gt; 0, VLOOKUP(Attendance!$G1295,FINALS_WEEK_MONDAY_PERIOD_SCHEDULE[],2,TRUE),
       VLOOKUP(Attendance!$G1295,REGULAR_WEEK_SCHEDULE[],6,TRUE)),
IF(WEEKDAY($J1295) = 3,
       IF(COUNTIF(FINALS_WEEK_TUESDAY_DATE[],Attendance!$J1295) &gt; 0, VLOOKUP(Attendance!$G1295,FINALS_WEEK_TUESDAY_PERIOD_SCHEDULE[],2,TRUE),
       VLOOKUP(Attendance!$G1295,REGULAR_WEEK_SCHEDULE[[Tuesday]:[Period]],5,TRUE)),
IF(WEEKDAY(Attendance!$J1295) = 4,
        IF(COUNTIF(BLOCK_WEDNESDAY_DATES[],Attendance!$J1295) &gt; 0, VLOOKUP(Attendance!$G1295,BLOCK_WEDNESDAY_PERIOD_SCHEDULE[],2,TRUE),
        IF(COUNTIF(FINALS_WEEK_WEDNESDAY_DATE[],Attendance!$J1295) &gt; 0, VLOOKUP(Attendance!$G1295,FINALS_WEEK_WEDNESDAY_PERIOD_SCHEDULE[],2,TRUE),
       VLOOKUP(Attendance!$G1295,REGULAR_WEEK_SCHEDULE[[Wednesday]:[Period]],4,TRUE))),
IF(WEEKDAY($J1295) = 5,
       IF(COUNTIF(BLOCK_THURSDAY_DATES[],Attendance!$J1295) &gt; 0, VLOOKUP(Attendance!$G1295,BLOCK_THURSDAY_PERIOD_SCHEDULE[],2,TRUE),
       IF(COUNTIF(FINALS_WEEK_THURSDAY_DATE[],Attendance!$J1295) &gt; 0, VLOOKUP(Attendance!$G1295,FINALS_WEEK_THURSDAY_PERIOD_SCHEDULE[],2,TRUE),
       VLOOKUP(Attendance!$G1295,REGULAR_WEEK_SCHEDULE[[Thursday]:[Period]],3,TRUE))),
IF(WEEKDAY(Attendance!$J1295) = 6,
       IF(COUNTIF(FINALS_WEEK_FRIDAY_DATE[],Attendance!$J1295) &gt; 0, VLOOKUP(Attendance!$G1295,FINALS_WEEK_FRIDAY_PERIOD_SCHEDULE[],2,TRUE),
       VLOOKUP(Attendance!$G1295,REGULAR_WEEK_SCHEDULE[[Friday]:[Period]],2,TRUE))))))))))</f>
        <v/>
      </c>
      <c r="J1295" s="41" t="str">
        <f t="shared" ca="1" si="65"/>
        <v/>
      </c>
      <c r="K1295" s="41" t="str">
        <f>IF($A1295 &lt;&gt; "",VLOOKUP($A1295,'Student reference sheet'!$A$2:$V$2329, 7,FALSE), "")</f>
        <v/>
      </c>
      <c r="L1295" s="30" t="str">
        <f>IF($A1295 ="", "", VLOOKUP($A1295, 'Student reference sheet'!$A$2:$Z$2603,23,FALSE))</f>
        <v/>
      </c>
      <c r="M1295" s="30" t="str">
        <f>IF($A1295 ="", "", VLOOKUP($A1295, 'Student reference sheet'!$A$2:$Z$2603,24,FALSE))</f>
        <v/>
      </c>
      <c r="N1295" s="30" t="str">
        <f>IF($A1295 ="", "", VLOOKUP($A1295, 'Student reference sheet'!$A$2:$Z$2603,26,FALSE))</f>
        <v/>
      </c>
      <c r="O1295" s="30" t="str">
        <f>IF($A1295 ="", "", VLOOKUP($A1295, 'Student reference sheet'!$A$2:$Z$2603,25,FALSE))</f>
        <v/>
      </c>
      <c r="P1295" s="39" t="str">
        <f>IF($A1295 = "", "", IF(OR(VLOOKUP($A1295,'Student reference sheet'!$A$2:$V$2400,8,FALSE) = "R",  VLOOKUP($A1295,'Student reference sheet'!$A$2:$V$2400,8,FALSE) = "L"), "X", ""))</f>
        <v/>
      </c>
      <c r="Q1295" s="39" t="str">
        <f>IF($A1295 ="", "", VLOOKUP($A1295, 'Student reference sheet'!$A$2:$V$2603,22,FALSE))</f>
        <v/>
      </c>
      <c r="R1295" s="39" t="str">
        <f>IF($A1295 &lt;&gt; "",VLOOKUP($A1295,'Student reference sheet'!$A$2:$V$2329, 5,FALSE), "")</f>
        <v/>
      </c>
      <c r="S1295" s="39" t="str">
        <f>IF($A1295 &lt;&gt; "",VLOOKUP($A1295,'Student reference sheet'!$A$2:$V$2329, 6,FALSE), "")</f>
        <v/>
      </c>
      <c r="T1295" s="30" t="str">
        <f>IF($A1295 = "","",
IF(VLOOKUP($A1295,'Student reference sheet'!$A$2:$V$2329, 10,FALSE) = "Y", "Hispanic",
IF(VLOOKUP($A1295,'Student reference sheet'!$A$2:$V$2329,11,FALSE) &lt;&gt; "",
IF(VLOOKUP($A1295,'Student reference sheet'!$A$2:$V$2329,11,FALSE) = "UNK", "Unknown", VLOOKUP(VALUE(VLOOKUP($A1295,'Student reference sheet'!$A$2:$V$2329,11,FALSE)),'Ethnicity Reference'!$A$2:$B$22,2,FALSE)),
IF(VLOOKUP($A1295,'Student reference sheet'!$A$2:$V$2329,9,FALSE) &lt;&gt; "", VLOOKUP(VALUE(VLOOKUP($A1295,'Student reference sheet'!$A$2:$V$2329,9,FALSE)),'Ethnicity Reference'!$A$2:$B$22,2,FALSE),"Unknown"))))</f>
        <v/>
      </c>
      <c r="U1295" s="35"/>
    </row>
    <row r="1296" spans="1:21" ht="15.75">
      <c r="A1296" s="47"/>
      <c r="B1296" s="33"/>
      <c r="C1296" s="39" t="str">
        <f>IF($A1296 &lt;&gt; "",VLOOKUP($A1296,'Student reference sheet'!$A$2:$V$2329, 3,FALSE), "")</f>
        <v/>
      </c>
      <c r="D1296" s="39" t="str">
        <f>IF($A1296 &lt;&gt; "",VLOOKUP($A1296,'Student reference sheet'!$A$2:$V$2329, 2,FALSE), "")</f>
        <v/>
      </c>
      <c r="E1296" s="35"/>
      <c r="F1296" s="34"/>
      <c r="G1296" s="40" t="str">
        <f t="shared" ca="1" si="63"/>
        <v/>
      </c>
      <c r="H1296" s="40" t="str">
        <f t="shared" ca="1" si="64"/>
        <v/>
      </c>
      <c r="I1296" s="36" t="str">
        <f>IF($A1296 = "", "",
IF(COUNTIF(MINIMUM_DAY_DATES[], Attendance!J1296) &gt; 0, VLOOKUP(Attendance!$G1296,MINIMUM_DAY_PERIOD_SCHEDULE[], 2,TRUE),
IF(COUNTIF(RALLY_DATES[], Attendance!J1296) &gt; 0, VLOOKUP(Attendance!$G1296,RALLY_PERIOD_SCHEDULE[], 2,TRUE),
IF(WEEKDAY(Attendance!$J1296) = 2,
       IF(COUNTIF(FINALS_WEEK_MONDAY_DATE[],Attendance!$J1296) &gt; 0, VLOOKUP(Attendance!$G1296,FINALS_WEEK_MONDAY_PERIOD_SCHEDULE[],2,TRUE),
       VLOOKUP(Attendance!$G1296,REGULAR_WEEK_SCHEDULE[],6,TRUE)),
IF(WEEKDAY($J1296) = 3,
       IF(COUNTIF(FINALS_WEEK_TUESDAY_DATE[],Attendance!$J1296) &gt; 0, VLOOKUP(Attendance!$G1296,FINALS_WEEK_TUESDAY_PERIOD_SCHEDULE[],2,TRUE),
       VLOOKUP(Attendance!$G1296,REGULAR_WEEK_SCHEDULE[[Tuesday]:[Period]],5,TRUE)),
IF(WEEKDAY(Attendance!$J1296) = 4,
        IF(COUNTIF(BLOCK_WEDNESDAY_DATES[],Attendance!$J1296) &gt; 0, VLOOKUP(Attendance!$G1296,BLOCK_WEDNESDAY_PERIOD_SCHEDULE[],2,TRUE),
        IF(COUNTIF(FINALS_WEEK_WEDNESDAY_DATE[],Attendance!$J1296) &gt; 0, VLOOKUP(Attendance!$G1296,FINALS_WEEK_WEDNESDAY_PERIOD_SCHEDULE[],2,TRUE),
       VLOOKUP(Attendance!$G1296,REGULAR_WEEK_SCHEDULE[[Wednesday]:[Period]],4,TRUE))),
IF(WEEKDAY($J1296) = 5,
       IF(COUNTIF(BLOCK_THURSDAY_DATES[],Attendance!$J1296) &gt; 0, VLOOKUP(Attendance!$G1296,BLOCK_THURSDAY_PERIOD_SCHEDULE[],2,TRUE),
       IF(COUNTIF(FINALS_WEEK_THURSDAY_DATE[],Attendance!$J1296) &gt; 0, VLOOKUP(Attendance!$G1296,FINALS_WEEK_THURSDAY_PERIOD_SCHEDULE[],2,TRUE),
       VLOOKUP(Attendance!$G1296,REGULAR_WEEK_SCHEDULE[[Thursday]:[Period]],3,TRUE))),
IF(WEEKDAY(Attendance!$J1296) = 6,
       IF(COUNTIF(FINALS_WEEK_FRIDAY_DATE[],Attendance!$J1296) &gt; 0, VLOOKUP(Attendance!$G1296,FINALS_WEEK_FRIDAY_PERIOD_SCHEDULE[],2,TRUE),
       VLOOKUP(Attendance!$G1296,REGULAR_WEEK_SCHEDULE[[Friday]:[Period]],2,TRUE))))))))))</f>
        <v/>
      </c>
      <c r="J1296" s="41" t="str">
        <f t="shared" ca="1" si="65"/>
        <v/>
      </c>
      <c r="K1296" s="41" t="str">
        <f>IF($A1296 &lt;&gt; "",VLOOKUP($A1296,'Student reference sheet'!$A$2:$V$2329, 7,FALSE), "")</f>
        <v/>
      </c>
      <c r="L1296" s="30" t="str">
        <f>IF($A1296 ="", "", VLOOKUP($A1296, 'Student reference sheet'!$A$2:$Z$2603,23,FALSE))</f>
        <v/>
      </c>
      <c r="M1296" s="30" t="str">
        <f>IF($A1296 ="", "", VLOOKUP($A1296, 'Student reference sheet'!$A$2:$Z$2603,24,FALSE))</f>
        <v/>
      </c>
      <c r="N1296" s="30" t="str">
        <f>IF($A1296 ="", "", VLOOKUP($A1296, 'Student reference sheet'!$A$2:$Z$2603,26,FALSE))</f>
        <v/>
      </c>
      <c r="O1296" s="30" t="str">
        <f>IF($A1296 ="", "", VLOOKUP($A1296, 'Student reference sheet'!$A$2:$Z$2603,25,FALSE))</f>
        <v/>
      </c>
      <c r="P1296" s="39" t="str">
        <f>IF($A1296 = "", "", IF(OR(VLOOKUP($A1296,'Student reference sheet'!$A$2:$V$2400,8,FALSE) = "R",  VLOOKUP($A1296,'Student reference sheet'!$A$2:$V$2400,8,FALSE) = "L"), "X", ""))</f>
        <v/>
      </c>
      <c r="Q1296" s="39" t="str">
        <f>IF($A1296 ="", "", VLOOKUP($A1296, 'Student reference sheet'!$A$2:$V$2603,22,FALSE))</f>
        <v/>
      </c>
      <c r="R1296" s="39" t="str">
        <f>IF($A1296 &lt;&gt; "",VLOOKUP($A1296,'Student reference sheet'!$A$2:$V$2329, 5,FALSE), "")</f>
        <v/>
      </c>
      <c r="S1296" s="39" t="str">
        <f>IF($A1296 &lt;&gt; "",VLOOKUP($A1296,'Student reference sheet'!$A$2:$V$2329, 6,FALSE), "")</f>
        <v/>
      </c>
      <c r="T1296" s="30" t="str">
        <f>IF($A1296 = "","",
IF(VLOOKUP($A1296,'Student reference sheet'!$A$2:$V$2329, 10,FALSE) = "Y", "Hispanic",
IF(VLOOKUP($A1296,'Student reference sheet'!$A$2:$V$2329,11,FALSE) &lt;&gt; "",
IF(VLOOKUP($A1296,'Student reference sheet'!$A$2:$V$2329,11,FALSE) = "UNK", "Unknown", VLOOKUP(VALUE(VLOOKUP($A1296,'Student reference sheet'!$A$2:$V$2329,11,FALSE)),'Ethnicity Reference'!$A$2:$B$22,2,FALSE)),
IF(VLOOKUP($A1296,'Student reference sheet'!$A$2:$V$2329,9,FALSE) &lt;&gt; "", VLOOKUP(VALUE(VLOOKUP($A1296,'Student reference sheet'!$A$2:$V$2329,9,FALSE)),'Ethnicity Reference'!$A$2:$B$22,2,FALSE),"Unknown"))))</f>
        <v/>
      </c>
      <c r="U1296" s="35"/>
    </row>
    <row r="1297" spans="1:21" ht="15.75">
      <c r="A1297" s="47"/>
      <c r="B1297" s="33"/>
      <c r="C1297" s="39" t="str">
        <f>IF($A1297 &lt;&gt; "",VLOOKUP($A1297,'Student reference sheet'!$A$2:$V$2329, 3,FALSE), "")</f>
        <v/>
      </c>
      <c r="D1297" s="39" t="str">
        <f>IF($A1297 &lt;&gt; "",VLOOKUP($A1297,'Student reference sheet'!$A$2:$V$2329, 2,FALSE), "")</f>
        <v/>
      </c>
      <c r="E1297" s="35"/>
      <c r="F1297" s="34"/>
      <c r="G1297" s="40" t="str">
        <f t="shared" ca="1" si="63"/>
        <v/>
      </c>
      <c r="H1297" s="40" t="str">
        <f t="shared" ca="1" si="64"/>
        <v/>
      </c>
      <c r="I1297" s="36" t="str">
        <f>IF($A1297 = "", "",
IF(COUNTIF(MINIMUM_DAY_DATES[], Attendance!J1297) &gt; 0, VLOOKUP(Attendance!$G1297,MINIMUM_DAY_PERIOD_SCHEDULE[], 2,TRUE),
IF(COUNTIF(RALLY_DATES[], Attendance!J1297) &gt; 0, VLOOKUP(Attendance!$G1297,RALLY_PERIOD_SCHEDULE[], 2,TRUE),
IF(WEEKDAY(Attendance!$J1297) = 2,
       IF(COUNTIF(FINALS_WEEK_MONDAY_DATE[],Attendance!$J1297) &gt; 0, VLOOKUP(Attendance!$G1297,FINALS_WEEK_MONDAY_PERIOD_SCHEDULE[],2,TRUE),
       VLOOKUP(Attendance!$G1297,REGULAR_WEEK_SCHEDULE[],6,TRUE)),
IF(WEEKDAY($J1297) = 3,
       IF(COUNTIF(FINALS_WEEK_TUESDAY_DATE[],Attendance!$J1297) &gt; 0, VLOOKUP(Attendance!$G1297,FINALS_WEEK_TUESDAY_PERIOD_SCHEDULE[],2,TRUE),
       VLOOKUP(Attendance!$G1297,REGULAR_WEEK_SCHEDULE[[Tuesday]:[Period]],5,TRUE)),
IF(WEEKDAY(Attendance!$J1297) = 4,
        IF(COUNTIF(BLOCK_WEDNESDAY_DATES[],Attendance!$J1297) &gt; 0, VLOOKUP(Attendance!$G1297,BLOCK_WEDNESDAY_PERIOD_SCHEDULE[],2,TRUE),
        IF(COUNTIF(FINALS_WEEK_WEDNESDAY_DATE[],Attendance!$J1297) &gt; 0, VLOOKUP(Attendance!$G1297,FINALS_WEEK_WEDNESDAY_PERIOD_SCHEDULE[],2,TRUE),
       VLOOKUP(Attendance!$G1297,REGULAR_WEEK_SCHEDULE[[Wednesday]:[Period]],4,TRUE))),
IF(WEEKDAY($J1297) = 5,
       IF(COUNTIF(BLOCK_THURSDAY_DATES[],Attendance!$J1297) &gt; 0, VLOOKUP(Attendance!$G1297,BLOCK_THURSDAY_PERIOD_SCHEDULE[],2,TRUE),
       IF(COUNTIF(FINALS_WEEK_THURSDAY_DATE[],Attendance!$J1297) &gt; 0, VLOOKUP(Attendance!$G1297,FINALS_WEEK_THURSDAY_PERIOD_SCHEDULE[],2,TRUE),
       VLOOKUP(Attendance!$G1297,REGULAR_WEEK_SCHEDULE[[Thursday]:[Period]],3,TRUE))),
IF(WEEKDAY(Attendance!$J1297) = 6,
       IF(COUNTIF(FINALS_WEEK_FRIDAY_DATE[],Attendance!$J1297) &gt; 0, VLOOKUP(Attendance!$G1297,FINALS_WEEK_FRIDAY_PERIOD_SCHEDULE[],2,TRUE),
       VLOOKUP(Attendance!$G1297,REGULAR_WEEK_SCHEDULE[[Friday]:[Period]],2,TRUE))))))))))</f>
        <v/>
      </c>
      <c r="J1297" s="41" t="str">
        <f t="shared" ca="1" si="65"/>
        <v/>
      </c>
      <c r="K1297" s="41" t="str">
        <f>IF($A1297 &lt;&gt; "",VLOOKUP($A1297,'Student reference sheet'!$A$2:$V$2329, 7,FALSE), "")</f>
        <v/>
      </c>
      <c r="L1297" s="30" t="str">
        <f>IF($A1297 ="", "", VLOOKUP($A1297, 'Student reference sheet'!$A$2:$Z$2603,23,FALSE))</f>
        <v/>
      </c>
      <c r="M1297" s="30" t="str">
        <f>IF($A1297 ="", "", VLOOKUP($A1297, 'Student reference sheet'!$A$2:$Z$2603,24,FALSE))</f>
        <v/>
      </c>
      <c r="N1297" s="30" t="str">
        <f>IF($A1297 ="", "", VLOOKUP($A1297, 'Student reference sheet'!$A$2:$Z$2603,26,FALSE))</f>
        <v/>
      </c>
      <c r="O1297" s="30" t="str">
        <f>IF($A1297 ="", "", VLOOKUP($A1297, 'Student reference sheet'!$A$2:$Z$2603,25,FALSE))</f>
        <v/>
      </c>
      <c r="P1297" s="39" t="str">
        <f>IF($A1297 = "", "", IF(OR(VLOOKUP($A1297,'Student reference sheet'!$A$2:$V$2400,8,FALSE) = "R",  VLOOKUP($A1297,'Student reference sheet'!$A$2:$V$2400,8,FALSE) = "L"), "X", ""))</f>
        <v/>
      </c>
      <c r="Q1297" s="39" t="str">
        <f>IF($A1297 ="", "", VLOOKUP($A1297, 'Student reference sheet'!$A$2:$V$2603,22,FALSE))</f>
        <v/>
      </c>
      <c r="R1297" s="39" t="str">
        <f>IF($A1297 &lt;&gt; "",VLOOKUP($A1297,'Student reference sheet'!$A$2:$V$2329, 5,FALSE), "")</f>
        <v/>
      </c>
      <c r="S1297" s="39" t="str">
        <f>IF($A1297 &lt;&gt; "",VLOOKUP($A1297,'Student reference sheet'!$A$2:$V$2329, 6,FALSE), "")</f>
        <v/>
      </c>
      <c r="T1297" s="30" t="str">
        <f>IF($A1297 = "","",
IF(VLOOKUP($A1297,'Student reference sheet'!$A$2:$V$2329, 10,FALSE) = "Y", "Hispanic",
IF(VLOOKUP($A1297,'Student reference sheet'!$A$2:$V$2329,11,FALSE) &lt;&gt; "",
IF(VLOOKUP($A1297,'Student reference sheet'!$A$2:$V$2329,11,FALSE) = "UNK", "Unknown", VLOOKUP(VALUE(VLOOKUP($A1297,'Student reference sheet'!$A$2:$V$2329,11,FALSE)),'Ethnicity Reference'!$A$2:$B$22,2,FALSE)),
IF(VLOOKUP($A1297,'Student reference sheet'!$A$2:$V$2329,9,FALSE) &lt;&gt; "", VLOOKUP(VALUE(VLOOKUP($A1297,'Student reference sheet'!$A$2:$V$2329,9,FALSE)),'Ethnicity Reference'!$A$2:$B$22,2,FALSE),"Unknown"))))</f>
        <v/>
      </c>
      <c r="U1297" s="35"/>
    </row>
    <row r="1298" spans="1:21" ht="15.75">
      <c r="A1298" s="47"/>
      <c r="B1298" s="33"/>
      <c r="C1298" s="39" t="str">
        <f>IF($A1298 &lt;&gt; "",VLOOKUP($A1298,'Student reference sheet'!$A$2:$V$2329, 3,FALSE), "")</f>
        <v/>
      </c>
      <c r="D1298" s="39" t="str">
        <f>IF($A1298 &lt;&gt; "",VLOOKUP($A1298,'Student reference sheet'!$A$2:$V$2329, 2,FALSE), "")</f>
        <v/>
      </c>
      <c r="E1298" s="35"/>
      <c r="F1298" s="34"/>
      <c r="G1298" s="40" t="str">
        <f t="shared" ca="1" si="63"/>
        <v/>
      </c>
      <c r="H1298" s="40" t="str">
        <f t="shared" ca="1" si="64"/>
        <v/>
      </c>
      <c r="I1298" s="36" t="str">
        <f>IF($A1298 = "", "",
IF(COUNTIF(MINIMUM_DAY_DATES[], Attendance!J1298) &gt; 0, VLOOKUP(Attendance!$G1298,MINIMUM_DAY_PERIOD_SCHEDULE[], 2,TRUE),
IF(COUNTIF(RALLY_DATES[], Attendance!J1298) &gt; 0, VLOOKUP(Attendance!$G1298,RALLY_PERIOD_SCHEDULE[], 2,TRUE),
IF(WEEKDAY(Attendance!$J1298) = 2,
       IF(COUNTIF(FINALS_WEEK_MONDAY_DATE[],Attendance!$J1298) &gt; 0, VLOOKUP(Attendance!$G1298,FINALS_WEEK_MONDAY_PERIOD_SCHEDULE[],2,TRUE),
       VLOOKUP(Attendance!$G1298,REGULAR_WEEK_SCHEDULE[],6,TRUE)),
IF(WEEKDAY($J1298) = 3,
       IF(COUNTIF(FINALS_WEEK_TUESDAY_DATE[],Attendance!$J1298) &gt; 0, VLOOKUP(Attendance!$G1298,FINALS_WEEK_TUESDAY_PERIOD_SCHEDULE[],2,TRUE),
       VLOOKUP(Attendance!$G1298,REGULAR_WEEK_SCHEDULE[[Tuesday]:[Period]],5,TRUE)),
IF(WEEKDAY(Attendance!$J1298) = 4,
        IF(COUNTIF(BLOCK_WEDNESDAY_DATES[],Attendance!$J1298) &gt; 0, VLOOKUP(Attendance!$G1298,BLOCK_WEDNESDAY_PERIOD_SCHEDULE[],2,TRUE),
        IF(COUNTIF(FINALS_WEEK_WEDNESDAY_DATE[],Attendance!$J1298) &gt; 0, VLOOKUP(Attendance!$G1298,FINALS_WEEK_WEDNESDAY_PERIOD_SCHEDULE[],2,TRUE),
       VLOOKUP(Attendance!$G1298,REGULAR_WEEK_SCHEDULE[[Wednesday]:[Period]],4,TRUE))),
IF(WEEKDAY($J1298) = 5,
       IF(COUNTIF(BLOCK_THURSDAY_DATES[],Attendance!$J1298) &gt; 0, VLOOKUP(Attendance!$G1298,BLOCK_THURSDAY_PERIOD_SCHEDULE[],2,TRUE),
       IF(COUNTIF(FINALS_WEEK_THURSDAY_DATE[],Attendance!$J1298) &gt; 0, VLOOKUP(Attendance!$G1298,FINALS_WEEK_THURSDAY_PERIOD_SCHEDULE[],2,TRUE),
       VLOOKUP(Attendance!$G1298,REGULAR_WEEK_SCHEDULE[[Thursday]:[Period]],3,TRUE))),
IF(WEEKDAY(Attendance!$J1298) = 6,
       IF(COUNTIF(FINALS_WEEK_FRIDAY_DATE[],Attendance!$J1298) &gt; 0, VLOOKUP(Attendance!$G1298,FINALS_WEEK_FRIDAY_PERIOD_SCHEDULE[],2,TRUE),
       VLOOKUP(Attendance!$G1298,REGULAR_WEEK_SCHEDULE[[Friday]:[Period]],2,TRUE))))))))))</f>
        <v/>
      </c>
      <c r="J1298" s="41" t="str">
        <f t="shared" ca="1" si="65"/>
        <v/>
      </c>
      <c r="K1298" s="41" t="str">
        <f>IF($A1298 &lt;&gt; "",VLOOKUP($A1298,'Student reference sheet'!$A$2:$V$2329, 7,FALSE), "")</f>
        <v/>
      </c>
      <c r="L1298" s="30" t="str">
        <f>IF($A1298 ="", "", VLOOKUP($A1298, 'Student reference sheet'!$A$2:$Z$2603,23,FALSE))</f>
        <v/>
      </c>
      <c r="M1298" s="30" t="str">
        <f>IF($A1298 ="", "", VLOOKUP($A1298, 'Student reference sheet'!$A$2:$Z$2603,24,FALSE))</f>
        <v/>
      </c>
      <c r="N1298" s="30" t="str">
        <f>IF($A1298 ="", "", VLOOKUP($A1298, 'Student reference sheet'!$A$2:$Z$2603,26,FALSE))</f>
        <v/>
      </c>
      <c r="O1298" s="30" t="str">
        <f>IF($A1298 ="", "", VLOOKUP($A1298, 'Student reference sheet'!$A$2:$Z$2603,25,FALSE))</f>
        <v/>
      </c>
      <c r="P1298" s="39" t="str">
        <f>IF($A1298 = "", "", IF(OR(VLOOKUP($A1298,'Student reference sheet'!$A$2:$V$2400,8,FALSE) = "R",  VLOOKUP($A1298,'Student reference sheet'!$A$2:$V$2400,8,FALSE) = "L"), "X", ""))</f>
        <v/>
      </c>
      <c r="Q1298" s="39" t="str">
        <f>IF($A1298 ="", "", VLOOKUP($A1298, 'Student reference sheet'!$A$2:$V$2603,22,FALSE))</f>
        <v/>
      </c>
      <c r="R1298" s="39" t="str">
        <f>IF($A1298 &lt;&gt; "",VLOOKUP($A1298,'Student reference sheet'!$A$2:$V$2329, 5,FALSE), "")</f>
        <v/>
      </c>
      <c r="S1298" s="39" t="str">
        <f>IF($A1298 &lt;&gt; "",VLOOKUP($A1298,'Student reference sheet'!$A$2:$V$2329, 6,FALSE), "")</f>
        <v/>
      </c>
      <c r="T1298" s="30" t="str">
        <f>IF($A1298 = "","",
IF(VLOOKUP($A1298,'Student reference sheet'!$A$2:$V$2329, 10,FALSE) = "Y", "Hispanic",
IF(VLOOKUP($A1298,'Student reference sheet'!$A$2:$V$2329,11,FALSE) &lt;&gt; "",
IF(VLOOKUP($A1298,'Student reference sheet'!$A$2:$V$2329,11,FALSE) = "UNK", "Unknown", VLOOKUP(VALUE(VLOOKUP($A1298,'Student reference sheet'!$A$2:$V$2329,11,FALSE)),'Ethnicity Reference'!$A$2:$B$22,2,FALSE)),
IF(VLOOKUP($A1298,'Student reference sheet'!$A$2:$V$2329,9,FALSE) &lt;&gt; "", VLOOKUP(VALUE(VLOOKUP($A1298,'Student reference sheet'!$A$2:$V$2329,9,FALSE)),'Ethnicity Reference'!$A$2:$B$22,2,FALSE),"Unknown"))))</f>
        <v/>
      </c>
      <c r="U1298" s="35"/>
    </row>
    <row r="1299" spans="1:21" ht="15.75">
      <c r="A1299" s="47"/>
      <c r="B1299" s="33"/>
      <c r="C1299" s="39" t="str">
        <f>IF($A1299 &lt;&gt; "",VLOOKUP($A1299,'Student reference sheet'!$A$2:$V$2329, 3,FALSE), "")</f>
        <v/>
      </c>
      <c r="D1299" s="39" t="str">
        <f>IF($A1299 &lt;&gt; "",VLOOKUP($A1299,'Student reference sheet'!$A$2:$V$2329, 2,FALSE), "")</f>
        <v/>
      </c>
      <c r="E1299" s="35"/>
      <c r="F1299" s="34"/>
      <c r="G1299" s="40" t="str">
        <f t="shared" ca="1" si="63"/>
        <v/>
      </c>
      <c r="H1299" s="40" t="str">
        <f t="shared" ca="1" si="64"/>
        <v/>
      </c>
      <c r="I1299" s="36" t="str">
        <f>IF($A1299 = "", "",
IF(COUNTIF(MINIMUM_DAY_DATES[], Attendance!J1299) &gt; 0, VLOOKUP(Attendance!$G1299,MINIMUM_DAY_PERIOD_SCHEDULE[], 2,TRUE),
IF(COUNTIF(RALLY_DATES[], Attendance!J1299) &gt; 0, VLOOKUP(Attendance!$G1299,RALLY_PERIOD_SCHEDULE[], 2,TRUE),
IF(WEEKDAY(Attendance!$J1299) = 2,
       IF(COUNTIF(FINALS_WEEK_MONDAY_DATE[],Attendance!$J1299) &gt; 0, VLOOKUP(Attendance!$G1299,FINALS_WEEK_MONDAY_PERIOD_SCHEDULE[],2,TRUE),
       VLOOKUP(Attendance!$G1299,REGULAR_WEEK_SCHEDULE[],6,TRUE)),
IF(WEEKDAY($J1299) = 3,
       IF(COUNTIF(FINALS_WEEK_TUESDAY_DATE[],Attendance!$J1299) &gt; 0, VLOOKUP(Attendance!$G1299,FINALS_WEEK_TUESDAY_PERIOD_SCHEDULE[],2,TRUE),
       VLOOKUP(Attendance!$G1299,REGULAR_WEEK_SCHEDULE[[Tuesday]:[Period]],5,TRUE)),
IF(WEEKDAY(Attendance!$J1299) = 4,
        IF(COUNTIF(BLOCK_WEDNESDAY_DATES[],Attendance!$J1299) &gt; 0, VLOOKUP(Attendance!$G1299,BLOCK_WEDNESDAY_PERIOD_SCHEDULE[],2,TRUE),
        IF(COUNTIF(FINALS_WEEK_WEDNESDAY_DATE[],Attendance!$J1299) &gt; 0, VLOOKUP(Attendance!$G1299,FINALS_WEEK_WEDNESDAY_PERIOD_SCHEDULE[],2,TRUE),
       VLOOKUP(Attendance!$G1299,REGULAR_WEEK_SCHEDULE[[Wednesday]:[Period]],4,TRUE))),
IF(WEEKDAY($J1299) = 5,
       IF(COUNTIF(BLOCK_THURSDAY_DATES[],Attendance!$J1299) &gt; 0, VLOOKUP(Attendance!$G1299,BLOCK_THURSDAY_PERIOD_SCHEDULE[],2,TRUE),
       IF(COUNTIF(FINALS_WEEK_THURSDAY_DATE[],Attendance!$J1299) &gt; 0, VLOOKUP(Attendance!$G1299,FINALS_WEEK_THURSDAY_PERIOD_SCHEDULE[],2,TRUE),
       VLOOKUP(Attendance!$G1299,REGULAR_WEEK_SCHEDULE[[Thursday]:[Period]],3,TRUE))),
IF(WEEKDAY(Attendance!$J1299) = 6,
       IF(COUNTIF(FINALS_WEEK_FRIDAY_DATE[],Attendance!$J1299) &gt; 0, VLOOKUP(Attendance!$G1299,FINALS_WEEK_FRIDAY_PERIOD_SCHEDULE[],2,TRUE),
       VLOOKUP(Attendance!$G1299,REGULAR_WEEK_SCHEDULE[[Friday]:[Period]],2,TRUE))))))))))</f>
        <v/>
      </c>
      <c r="J1299" s="41" t="str">
        <f t="shared" ca="1" si="65"/>
        <v/>
      </c>
      <c r="K1299" s="41" t="str">
        <f>IF($A1299 &lt;&gt; "",VLOOKUP($A1299,'Student reference sheet'!$A$2:$V$2329, 7,FALSE), "")</f>
        <v/>
      </c>
      <c r="L1299" s="30" t="str">
        <f>IF($A1299 ="", "", VLOOKUP($A1299, 'Student reference sheet'!$A$2:$Z$2603,23,FALSE))</f>
        <v/>
      </c>
      <c r="M1299" s="30" t="str">
        <f>IF($A1299 ="", "", VLOOKUP($A1299, 'Student reference sheet'!$A$2:$Z$2603,24,FALSE))</f>
        <v/>
      </c>
      <c r="N1299" s="30" t="str">
        <f>IF($A1299 ="", "", VLOOKUP($A1299, 'Student reference sheet'!$A$2:$Z$2603,26,FALSE))</f>
        <v/>
      </c>
      <c r="O1299" s="30" t="str">
        <f>IF($A1299 ="", "", VLOOKUP($A1299, 'Student reference sheet'!$A$2:$Z$2603,25,FALSE))</f>
        <v/>
      </c>
      <c r="P1299" s="39" t="str">
        <f>IF($A1299 = "", "", IF(OR(VLOOKUP($A1299,'Student reference sheet'!$A$2:$V$2400,8,FALSE) = "R",  VLOOKUP($A1299,'Student reference sheet'!$A$2:$V$2400,8,FALSE) = "L"), "X", ""))</f>
        <v/>
      </c>
      <c r="Q1299" s="39" t="str">
        <f>IF($A1299 ="", "", VLOOKUP($A1299, 'Student reference sheet'!$A$2:$V$2603,22,FALSE))</f>
        <v/>
      </c>
      <c r="R1299" s="39" t="str">
        <f>IF($A1299 &lt;&gt; "",VLOOKUP($A1299,'Student reference sheet'!$A$2:$V$2329, 5,FALSE), "")</f>
        <v/>
      </c>
      <c r="S1299" s="39" t="str">
        <f>IF($A1299 &lt;&gt; "",VLOOKUP($A1299,'Student reference sheet'!$A$2:$V$2329, 6,FALSE), "")</f>
        <v/>
      </c>
      <c r="T1299" s="30" t="str">
        <f>IF($A1299 = "","",
IF(VLOOKUP($A1299,'Student reference sheet'!$A$2:$V$2329, 10,FALSE) = "Y", "Hispanic",
IF(VLOOKUP($A1299,'Student reference sheet'!$A$2:$V$2329,11,FALSE) &lt;&gt; "",
IF(VLOOKUP($A1299,'Student reference sheet'!$A$2:$V$2329,11,FALSE) = "UNK", "Unknown", VLOOKUP(VALUE(VLOOKUP($A1299,'Student reference sheet'!$A$2:$V$2329,11,FALSE)),'Ethnicity Reference'!$A$2:$B$22,2,FALSE)),
IF(VLOOKUP($A1299,'Student reference sheet'!$A$2:$V$2329,9,FALSE) &lt;&gt; "", VLOOKUP(VALUE(VLOOKUP($A1299,'Student reference sheet'!$A$2:$V$2329,9,FALSE)),'Ethnicity Reference'!$A$2:$B$22,2,FALSE),"Unknown"))))</f>
        <v/>
      </c>
      <c r="U1299" s="35"/>
    </row>
    <row r="1300" spans="1:21" ht="15.75">
      <c r="A1300" s="47"/>
      <c r="B1300" s="33"/>
      <c r="C1300" s="39" t="str">
        <f>IF($A1300 &lt;&gt; "",VLOOKUP($A1300,'Student reference sheet'!$A$2:$V$2329, 3,FALSE), "")</f>
        <v/>
      </c>
      <c r="D1300" s="39" t="str">
        <f>IF($A1300 &lt;&gt; "",VLOOKUP($A1300,'Student reference sheet'!$A$2:$V$2329, 2,FALSE), "")</f>
        <v/>
      </c>
      <c r="E1300" s="35"/>
      <c r="F1300" s="34"/>
      <c r="G1300" s="40" t="str">
        <f t="shared" ca="1" si="63"/>
        <v/>
      </c>
      <c r="H1300" s="40" t="str">
        <f t="shared" ca="1" si="64"/>
        <v/>
      </c>
      <c r="I1300" s="36" t="str">
        <f>IF($A1300 = "", "",
IF(COUNTIF(MINIMUM_DAY_DATES[], Attendance!J1300) &gt; 0, VLOOKUP(Attendance!$G1300,MINIMUM_DAY_PERIOD_SCHEDULE[], 2,TRUE),
IF(COUNTIF(RALLY_DATES[], Attendance!J1300) &gt; 0, VLOOKUP(Attendance!$G1300,RALLY_PERIOD_SCHEDULE[], 2,TRUE),
IF(WEEKDAY(Attendance!$J1300) = 2,
       IF(COUNTIF(FINALS_WEEK_MONDAY_DATE[],Attendance!$J1300) &gt; 0, VLOOKUP(Attendance!$G1300,FINALS_WEEK_MONDAY_PERIOD_SCHEDULE[],2,TRUE),
       VLOOKUP(Attendance!$G1300,REGULAR_WEEK_SCHEDULE[],6,TRUE)),
IF(WEEKDAY($J1300) = 3,
       IF(COUNTIF(FINALS_WEEK_TUESDAY_DATE[],Attendance!$J1300) &gt; 0, VLOOKUP(Attendance!$G1300,FINALS_WEEK_TUESDAY_PERIOD_SCHEDULE[],2,TRUE),
       VLOOKUP(Attendance!$G1300,REGULAR_WEEK_SCHEDULE[[Tuesday]:[Period]],5,TRUE)),
IF(WEEKDAY(Attendance!$J1300) = 4,
        IF(COUNTIF(BLOCK_WEDNESDAY_DATES[],Attendance!$J1300) &gt; 0, VLOOKUP(Attendance!$G1300,BLOCK_WEDNESDAY_PERIOD_SCHEDULE[],2,TRUE),
        IF(COUNTIF(FINALS_WEEK_WEDNESDAY_DATE[],Attendance!$J1300) &gt; 0, VLOOKUP(Attendance!$G1300,FINALS_WEEK_WEDNESDAY_PERIOD_SCHEDULE[],2,TRUE),
       VLOOKUP(Attendance!$G1300,REGULAR_WEEK_SCHEDULE[[Wednesday]:[Period]],4,TRUE))),
IF(WEEKDAY($J1300) = 5,
       IF(COUNTIF(BLOCK_THURSDAY_DATES[],Attendance!$J1300) &gt; 0, VLOOKUP(Attendance!$G1300,BLOCK_THURSDAY_PERIOD_SCHEDULE[],2,TRUE),
       IF(COUNTIF(FINALS_WEEK_THURSDAY_DATE[],Attendance!$J1300) &gt; 0, VLOOKUP(Attendance!$G1300,FINALS_WEEK_THURSDAY_PERIOD_SCHEDULE[],2,TRUE),
       VLOOKUP(Attendance!$G1300,REGULAR_WEEK_SCHEDULE[[Thursday]:[Period]],3,TRUE))),
IF(WEEKDAY(Attendance!$J1300) = 6,
       IF(COUNTIF(FINALS_WEEK_FRIDAY_DATE[],Attendance!$J1300) &gt; 0, VLOOKUP(Attendance!$G1300,FINALS_WEEK_FRIDAY_PERIOD_SCHEDULE[],2,TRUE),
       VLOOKUP(Attendance!$G1300,REGULAR_WEEK_SCHEDULE[[Friday]:[Period]],2,TRUE))))))))))</f>
        <v/>
      </c>
      <c r="J1300" s="41" t="str">
        <f t="shared" ca="1" si="65"/>
        <v/>
      </c>
      <c r="K1300" s="41" t="str">
        <f>IF($A1300 &lt;&gt; "",VLOOKUP($A1300,'Student reference sheet'!$A$2:$V$2329, 7,FALSE), "")</f>
        <v/>
      </c>
      <c r="L1300" s="30" t="str">
        <f>IF($A1300 ="", "", VLOOKUP($A1300, 'Student reference sheet'!$A$2:$Z$2603,23,FALSE))</f>
        <v/>
      </c>
      <c r="M1300" s="30" t="str">
        <f>IF($A1300 ="", "", VLOOKUP($A1300, 'Student reference sheet'!$A$2:$Z$2603,24,FALSE))</f>
        <v/>
      </c>
      <c r="N1300" s="30" t="str">
        <f>IF($A1300 ="", "", VLOOKUP($A1300, 'Student reference sheet'!$A$2:$Z$2603,26,FALSE))</f>
        <v/>
      </c>
      <c r="O1300" s="30" t="str">
        <f>IF($A1300 ="", "", VLOOKUP($A1300, 'Student reference sheet'!$A$2:$Z$2603,25,FALSE))</f>
        <v/>
      </c>
      <c r="P1300" s="39" t="str">
        <f>IF($A1300 = "", "", IF(OR(VLOOKUP($A1300,'Student reference sheet'!$A$2:$V$2400,8,FALSE) = "R",  VLOOKUP($A1300,'Student reference sheet'!$A$2:$V$2400,8,FALSE) = "L"), "X", ""))</f>
        <v/>
      </c>
      <c r="Q1300" s="39" t="str">
        <f>IF($A1300 ="", "", VLOOKUP($A1300, 'Student reference sheet'!$A$2:$V$2603,22,FALSE))</f>
        <v/>
      </c>
      <c r="R1300" s="39" t="str">
        <f>IF($A1300 &lt;&gt; "",VLOOKUP($A1300,'Student reference sheet'!$A$2:$V$2329, 5,FALSE), "")</f>
        <v/>
      </c>
      <c r="S1300" s="39" t="str">
        <f>IF($A1300 &lt;&gt; "",VLOOKUP($A1300,'Student reference sheet'!$A$2:$V$2329, 6,FALSE), "")</f>
        <v/>
      </c>
      <c r="T1300" s="30" t="str">
        <f>IF($A1300 = "","",
IF(VLOOKUP($A1300,'Student reference sheet'!$A$2:$V$2329, 10,FALSE) = "Y", "Hispanic",
IF(VLOOKUP($A1300,'Student reference sheet'!$A$2:$V$2329,11,FALSE) &lt;&gt; "",
IF(VLOOKUP($A1300,'Student reference sheet'!$A$2:$V$2329,11,FALSE) = "UNK", "Unknown", VLOOKUP(VALUE(VLOOKUP($A1300,'Student reference sheet'!$A$2:$V$2329,11,FALSE)),'Ethnicity Reference'!$A$2:$B$22,2,FALSE)),
IF(VLOOKUP($A1300,'Student reference sheet'!$A$2:$V$2329,9,FALSE) &lt;&gt; "", VLOOKUP(VALUE(VLOOKUP($A1300,'Student reference sheet'!$A$2:$V$2329,9,FALSE)),'Ethnicity Reference'!$A$2:$B$22,2,FALSE),"Unknown"))))</f>
        <v/>
      </c>
      <c r="U1300" s="35"/>
    </row>
    <row r="1301" spans="1:21" ht="15.75">
      <c r="A1301" s="47"/>
      <c r="B1301" s="33"/>
      <c r="C1301" s="39" t="str">
        <f>IF($A1301 &lt;&gt; "",VLOOKUP($A1301,'Student reference sheet'!$A$2:$V$2329, 3,FALSE), "")</f>
        <v/>
      </c>
      <c r="D1301" s="39" t="str">
        <f>IF($A1301 &lt;&gt; "",VLOOKUP($A1301,'Student reference sheet'!$A$2:$V$2329, 2,FALSE), "")</f>
        <v/>
      </c>
      <c r="E1301" s="35"/>
      <c r="F1301" s="34"/>
      <c r="G1301" s="40" t="str">
        <f t="shared" ca="1" si="63"/>
        <v/>
      </c>
      <c r="H1301" s="40" t="str">
        <f t="shared" ca="1" si="64"/>
        <v/>
      </c>
      <c r="I1301" s="36" t="str">
        <f>IF($A1301 = "", "",
IF(COUNTIF(MINIMUM_DAY_DATES[], Attendance!J1301) &gt; 0, VLOOKUP(Attendance!$G1301,MINIMUM_DAY_PERIOD_SCHEDULE[], 2,TRUE),
IF(COUNTIF(RALLY_DATES[], Attendance!J1301) &gt; 0, VLOOKUP(Attendance!$G1301,RALLY_PERIOD_SCHEDULE[], 2,TRUE),
IF(WEEKDAY(Attendance!$J1301) = 2,
       IF(COUNTIF(FINALS_WEEK_MONDAY_DATE[],Attendance!$J1301) &gt; 0, VLOOKUP(Attendance!$G1301,FINALS_WEEK_MONDAY_PERIOD_SCHEDULE[],2,TRUE),
       VLOOKUP(Attendance!$G1301,REGULAR_WEEK_SCHEDULE[],6,TRUE)),
IF(WEEKDAY($J1301) = 3,
       IF(COUNTIF(FINALS_WEEK_TUESDAY_DATE[],Attendance!$J1301) &gt; 0, VLOOKUP(Attendance!$G1301,FINALS_WEEK_TUESDAY_PERIOD_SCHEDULE[],2,TRUE),
       VLOOKUP(Attendance!$G1301,REGULAR_WEEK_SCHEDULE[[Tuesday]:[Period]],5,TRUE)),
IF(WEEKDAY(Attendance!$J1301) = 4,
        IF(COUNTIF(BLOCK_WEDNESDAY_DATES[],Attendance!$J1301) &gt; 0, VLOOKUP(Attendance!$G1301,BLOCK_WEDNESDAY_PERIOD_SCHEDULE[],2,TRUE),
        IF(COUNTIF(FINALS_WEEK_WEDNESDAY_DATE[],Attendance!$J1301) &gt; 0, VLOOKUP(Attendance!$G1301,FINALS_WEEK_WEDNESDAY_PERIOD_SCHEDULE[],2,TRUE),
       VLOOKUP(Attendance!$G1301,REGULAR_WEEK_SCHEDULE[[Wednesday]:[Period]],4,TRUE))),
IF(WEEKDAY($J1301) = 5,
       IF(COUNTIF(BLOCK_THURSDAY_DATES[],Attendance!$J1301) &gt; 0, VLOOKUP(Attendance!$G1301,BLOCK_THURSDAY_PERIOD_SCHEDULE[],2,TRUE),
       IF(COUNTIF(FINALS_WEEK_THURSDAY_DATE[],Attendance!$J1301) &gt; 0, VLOOKUP(Attendance!$G1301,FINALS_WEEK_THURSDAY_PERIOD_SCHEDULE[],2,TRUE),
       VLOOKUP(Attendance!$G1301,REGULAR_WEEK_SCHEDULE[[Thursday]:[Period]],3,TRUE))),
IF(WEEKDAY(Attendance!$J1301) = 6,
       IF(COUNTIF(FINALS_WEEK_FRIDAY_DATE[],Attendance!$J1301) &gt; 0, VLOOKUP(Attendance!$G1301,FINALS_WEEK_FRIDAY_PERIOD_SCHEDULE[],2,TRUE),
       VLOOKUP(Attendance!$G1301,REGULAR_WEEK_SCHEDULE[[Friday]:[Period]],2,TRUE))))))))))</f>
        <v/>
      </c>
      <c r="J1301" s="41" t="str">
        <f t="shared" ca="1" si="65"/>
        <v/>
      </c>
      <c r="K1301" s="41" t="str">
        <f>IF($A1301 &lt;&gt; "",VLOOKUP($A1301,'Student reference sheet'!$A$2:$V$2329, 7,FALSE), "")</f>
        <v/>
      </c>
      <c r="L1301" s="30" t="str">
        <f>IF($A1301 ="", "", VLOOKUP($A1301, 'Student reference sheet'!$A$2:$Z$2603,23,FALSE))</f>
        <v/>
      </c>
      <c r="M1301" s="30" t="str">
        <f>IF($A1301 ="", "", VLOOKUP($A1301, 'Student reference sheet'!$A$2:$Z$2603,24,FALSE))</f>
        <v/>
      </c>
      <c r="N1301" s="30" t="str">
        <f>IF($A1301 ="", "", VLOOKUP($A1301, 'Student reference sheet'!$A$2:$Z$2603,26,FALSE))</f>
        <v/>
      </c>
      <c r="O1301" s="30" t="str">
        <f>IF($A1301 ="", "", VLOOKUP($A1301, 'Student reference sheet'!$A$2:$Z$2603,25,FALSE))</f>
        <v/>
      </c>
      <c r="P1301" s="39" t="str">
        <f>IF($A1301 = "", "", IF(OR(VLOOKUP($A1301,'Student reference sheet'!$A$2:$V$2400,8,FALSE) = "R",  VLOOKUP($A1301,'Student reference sheet'!$A$2:$V$2400,8,FALSE) = "L"), "X", ""))</f>
        <v/>
      </c>
      <c r="Q1301" s="39" t="str">
        <f>IF($A1301 ="", "", VLOOKUP($A1301, 'Student reference sheet'!$A$2:$V$2603,22,FALSE))</f>
        <v/>
      </c>
      <c r="R1301" s="39" t="str">
        <f>IF($A1301 &lt;&gt; "",VLOOKUP($A1301,'Student reference sheet'!$A$2:$V$2329, 5,FALSE), "")</f>
        <v/>
      </c>
      <c r="S1301" s="39" t="str">
        <f>IF($A1301 &lt;&gt; "",VLOOKUP($A1301,'Student reference sheet'!$A$2:$V$2329, 6,FALSE), "")</f>
        <v/>
      </c>
      <c r="T1301" s="30" t="str">
        <f>IF($A1301 = "","",
IF(VLOOKUP($A1301,'Student reference sheet'!$A$2:$V$2329, 10,FALSE) = "Y", "Hispanic",
IF(VLOOKUP($A1301,'Student reference sheet'!$A$2:$V$2329,11,FALSE) &lt;&gt; "",
IF(VLOOKUP($A1301,'Student reference sheet'!$A$2:$V$2329,11,FALSE) = "UNK", "Unknown", VLOOKUP(VALUE(VLOOKUP($A1301,'Student reference sheet'!$A$2:$V$2329,11,FALSE)),'Ethnicity Reference'!$A$2:$B$22,2,FALSE)),
IF(VLOOKUP($A1301,'Student reference sheet'!$A$2:$V$2329,9,FALSE) &lt;&gt; "", VLOOKUP(VALUE(VLOOKUP($A1301,'Student reference sheet'!$A$2:$V$2329,9,FALSE)),'Ethnicity Reference'!$A$2:$B$22,2,FALSE),"Unknown"))))</f>
        <v/>
      </c>
      <c r="U1301" s="35"/>
    </row>
    <row r="1302" spans="1:21" ht="15.75">
      <c r="A1302" s="47"/>
      <c r="B1302" s="33"/>
      <c r="C1302" s="39" t="str">
        <f>IF($A1302 &lt;&gt; "",VLOOKUP($A1302,'Student reference sheet'!$A$2:$V$2329, 3,FALSE), "")</f>
        <v/>
      </c>
      <c r="D1302" s="39" t="str">
        <f>IF($A1302 &lt;&gt; "",VLOOKUP($A1302,'Student reference sheet'!$A$2:$V$2329, 2,FALSE), "")</f>
        <v/>
      </c>
      <c r="E1302" s="35"/>
      <c r="F1302" s="34"/>
      <c r="G1302" s="40" t="str">
        <f t="shared" ca="1" si="63"/>
        <v/>
      </c>
      <c r="H1302" s="40" t="str">
        <f t="shared" ca="1" si="64"/>
        <v/>
      </c>
      <c r="I1302" s="36" t="str">
        <f>IF($A1302 = "", "",
IF(COUNTIF(MINIMUM_DAY_DATES[], Attendance!J1302) &gt; 0, VLOOKUP(Attendance!$G1302,MINIMUM_DAY_PERIOD_SCHEDULE[], 2,TRUE),
IF(COUNTIF(RALLY_DATES[], Attendance!J1302) &gt; 0, VLOOKUP(Attendance!$G1302,RALLY_PERIOD_SCHEDULE[], 2,TRUE),
IF(WEEKDAY(Attendance!$J1302) = 2,
       IF(COUNTIF(FINALS_WEEK_MONDAY_DATE[],Attendance!$J1302) &gt; 0, VLOOKUP(Attendance!$G1302,FINALS_WEEK_MONDAY_PERIOD_SCHEDULE[],2,TRUE),
       VLOOKUP(Attendance!$G1302,REGULAR_WEEK_SCHEDULE[],6,TRUE)),
IF(WEEKDAY($J1302) = 3,
       IF(COUNTIF(FINALS_WEEK_TUESDAY_DATE[],Attendance!$J1302) &gt; 0, VLOOKUP(Attendance!$G1302,FINALS_WEEK_TUESDAY_PERIOD_SCHEDULE[],2,TRUE),
       VLOOKUP(Attendance!$G1302,REGULAR_WEEK_SCHEDULE[[Tuesday]:[Period]],5,TRUE)),
IF(WEEKDAY(Attendance!$J1302) = 4,
        IF(COUNTIF(BLOCK_WEDNESDAY_DATES[],Attendance!$J1302) &gt; 0, VLOOKUP(Attendance!$G1302,BLOCK_WEDNESDAY_PERIOD_SCHEDULE[],2,TRUE),
        IF(COUNTIF(FINALS_WEEK_WEDNESDAY_DATE[],Attendance!$J1302) &gt; 0, VLOOKUP(Attendance!$G1302,FINALS_WEEK_WEDNESDAY_PERIOD_SCHEDULE[],2,TRUE),
       VLOOKUP(Attendance!$G1302,REGULAR_WEEK_SCHEDULE[[Wednesday]:[Period]],4,TRUE))),
IF(WEEKDAY($J1302) = 5,
       IF(COUNTIF(BLOCK_THURSDAY_DATES[],Attendance!$J1302) &gt; 0, VLOOKUP(Attendance!$G1302,BLOCK_THURSDAY_PERIOD_SCHEDULE[],2,TRUE),
       IF(COUNTIF(FINALS_WEEK_THURSDAY_DATE[],Attendance!$J1302) &gt; 0, VLOOKUP(Attendance!$G1302,FINALS_WEEK_THURSDAY_PERIOD_SCHEDULE[],2,TRUE),
       VLOOKUP(Attendance!$G1302,REGULAR_WEEK_SCHEDULE[[Thursday]:[Period]],3,TRUE))),
IF(WEEKDAY(Attendance!$J1302) = 6,
       IF(COUNTIF(FINALS_WEEK_FRIDAY_DATE[],Attendance!$J1302) &gt; 0, VLOOKUP(Attendance!$G1302,FINALS_WEEK_FRIDAY_PERIOD_SCHEDULE[],2,TRUE),
       VLOOKUP(Attendance!$G1302,REGULAR_WEEK_SCHEDULE[[Friday]:[Period]],2,TRUE))))))))))</f>
        <v/>
      </c>
      <c r="J1302" s="41" t="str">
        <f t="shared" ca="1" si="65"/>
        <v/>
      </c>
      <c r="K1302" s="41" t="str">
        <f>IF($A1302 &lt;&gt; "",VLOOKUP($A1302,'Student reference sheet'!$A$2:$V$2329, 7,FALSE), "")</f>
        <v/>
      </c>
      <c r="L1302" s="30" t="str">
        <f>IF($A1302 ="", "", VLOOKUP($A1302, 'Student reference sheet'!$A$2:$Z$2603,23,FALSE))</f>
        <v/>
      </c>
      <c r="M1302" s="30" t="str">
        <f>IF($A1302 ="", "", VLOOKUP($A1302, 'Student reference sheet'!$A$2:$Z$2603,24,FALSE))</f>
        <v/>
      </c>
      <c r="N1302" s="30" t="str">
        <f>IF($A1302 ="", "", VLOOKUP($A1302, 'Student reference sheet'!$A$2:$Z$2603,26,FALSE))</f>
        <v/>
      </c>
      <c r="O1302" s="30" t="str">
        <f>IF($A1302 ="", "", VLOOKUP($A1302, 'Student reference sheet'!$A$2:$Z$2603,25,FALSE))</f>
        <v/>
      </c>
      <c r="P1302" s="39" t="str">
        <f>IF($A1302 = "", "", IF(OR(VLOOKUP($A1302,'Student reference sheet'!$A$2:$V$2400,8,FALSE) = "R",  VLOOKUP($A1302,'Student reference sheet'!$A$2:$V$2400,8,FALSE) = "L"), "X", ""))</f>
        <v/>
      </c>
      <c r="Q1302" s="39" t="str">
        <f>IF($A1302 ="", "", VLOOKUP($A1302, 'Student reference sheet'!$A$2:$V$2603,22,FALSE))</f>
        <v/>
      </c>
      <c r="R1302" s="39" t="str">
        <f>IF($A1302 &lt;&gt; "",VLOOKUP($A1302,'Student reference sheet'!$A$2:$V$2329, 5,FALSE), "")</f>
        <v/>
      </c>
      <c r="S1302" s="39" t="str">
        <f>IF($A1302 &lt;&gt; "",VLOOKUP($A1302,'Student reference sheet'!$A$2:$V$2329, 6,FALSE), "")</f>
        <v/>
      </c>
      <c r="T1302" s="30" t="str">
        <f>IF($A1302 = "","",
IF(VLOOKUP($A1302,'Student reference sheet'!$A$2:$V$2329, 10,FALSE) = "Y", "Hispanic",
IF(VLOOKUP($A1302,'Student reference sheet'!$A$2:$V$2329,11,FALSE) &lt;&gt; "",
IF(VLOOKUP($A1302,'Student reference sheet'!$A$2:$V$2329,11,FALSE) = "UNK", "Unknown", VLOOKUP(VALUE(VLOOKUP($A1302,'Student reference sheet'!$A$2:$V$2329,11,FALSE)),'Ethnicity Reference'!$A$2:$B$22,2,FALSE)),
IF(VLOOKUP($A1302,'Student reference sheet'!$A$2:$V$2329,9,FALSE) &lt;&gt; "", VLOOKUP(VALUE(VLOOKUP($A1302,'Student reference sheet'!$A$2:$V$2329,9,FALSE)),'Ethnicity Reference'!$A$2:$B$22,2,FALSE),"Unknown"))))</f>
        <v/>
      </c>
      <c r="U1302" s="35"/>
    </row>
    <row r="1303" spans="1:21" ht="15.75">
      <c r="A1303" s="47"/>
      <c r="B1303" s="33"/>
      <c r="C1303" s="39" t="str">
        <f>IF($A1303 &lt;&gt; "",VLOOKUP($A1303,'Student reference sheet'!$A$2:$V$2329, 3,FALSE), "")</f>
        <v/>
      </c>
      <c r="D1303" s="39" t="str">
        <f>IF($A1303 &lt;&gt; "",VLOOKUP($A1303,'Student reference sheet'!$A$2:$V$2329, 2,FALSE), "")</f>
        <v/>
      </c>
      <c r="E1303" s="35"/>
      <c r="F1303" s="34"/>
      <c r="G1303" s="40" t="str">
        <f t="shared" ca="1" si="63"/>
        <v/>
      </c>
      <c r="H1303" s="40" t="str">
        <f t="shared" ca="1" si="64"/>
        <v/>
      </c>
      <c r="I1303" s="36" t="str">
        <f>IF($A1303 = "", "",
IF(COUNTIF(MINIMUM_DAY_DATES[], Attendance!J1303) &gt; 0, VLOOKUP(Attendance!$G1303,MINIMUM_DAY_PERIOD_SCHEDULE[], 2,TRUE),
IF(COUNTIF(RALLY_DATES[], Attendance!J1303) &gt; 0, VLOOKUP(Attendance!$G1303,RALLY_PERIOD_SCHEDULE[], 2,TRUE),
IF(WEEKDAY(Attendance!$J1303) = 2,
       IF(COUNTIF(FINALS_WEEK_MONDAY_DATE[],Attendance!$J1303) &gt; 0, VLOOKUP(Attendance!$G1303,FINALS_WEEK_MONDAY_PERIOD_SCHEDULE[],2,TRUE),
       VLOOKUP(Attendance!$G1303,REGULAR_WEEK_SCHEDULE[],6,TRUE)),
IF(WEEKDAY($J1303) = 3,
       IF(COUNTIF(FINALS_WEEK_TUESDAY_DATE[],Attendance!$J1303) &gt; 0, VLOOKUP(Attendance!$G1303,FINALS_WEEK_TUESDAY_PERIOD_SCHEDULE[],2,TRUE),
       VLOOKUP(Attendance!$G1303,REGULAR_WEEK_SCHEDULE[[Tuesday]:[Period]],5,TRUE)),
IF(WEEKDAY(Attendance!$J1303) = 4,
        IF(COUNTIF(BLOCK_WEDNESDAY_DATES[],Attendance!$J1303) &gt; 0, VLOOKUP(Attendance!$G1303,BLOCK_WEDNESDAY_PERIOD_SCHEDULE[],2,TRUE),
        IF(COUNTIF(FINALS_WEEK_WEDNESDAY_DATE[],Attendance!$J1303) &gt; 0, VLOOKUP(Attendance!$G1303,FINALS_WEEK_WEDNESDAY_PERIOD_SCHEDULE[],2,TRUE),
       VLOOKUP(Attendance!$G1303,REGULAR_WEEK_SCHEDULE[[Wednesday]:[Period]],4,TRUE))),
IF(WEEKDAY($J1303) = 5,
       IF(COUNTIF(BLOCK_THURSDAY_DATES[],Attendance!$J1303) &gt; 0, VLOOKUP(Attendance!$G1303,BLOCK_THURSDAY_PERIOD_SCHEDULE[],2,TRUE),
       IF(COUNTIF(FINALS_WEEK_THURSDAY_DATE[],Attendance!$J1303) &gt; 0, VLOOKUP(Attendance!$G1303,FINALS_WEEK_THURSDAY_PERIOD_SCHEDULE[],2,TRUE),
       VLOOKUP(Attendance!$G1303,REGULAR_WEEK_SCHEDULE[[Thursday]:[Period]],3,TRUE))),
IF(WEEKDAY(Attendance!$J1303) = 6,
       IF(COUNTIF(FINALS_WEEK_FRIDAY_DATE[],Attendance!$J1303) &gt; 0, VLOOKUP(Attendance!$G1303,FINALS_WEEK_FRIDAY_PERIOD_SCHEDULE[],2,TRUE),
       VLOOKUP(Attendance!$G1303,REGULAR_WEEK_SCHEDULE[[Friday]:[Period]],2,TRUE))))))))))</f>
        <v/>
      </c>
      <c r="J1303" s="41" t="str">
        <f t="shared" ca="1" si="65"/>
        <v/>
      </c>
      <c r="K1303" s="41" t="str">
        <f>IF($A1303 &lt;&gt; "",VLOOKUP($A1303,'Student reference sheet'!$A$2:$V$2329, 7,FALSE), "")</f>
        <v/>
      </c>
      <c r="L1303" s="30" t="str">
        <f>IF($A1303 ="", "", VLOOKUP($A1303, 'Student reference sheet'!$A$2:$Z$2603,23,FALSE))</f>
        <v/>
      </c>
      <c r="M1303" s="30" t="str">
        <f>IF($A1303 ="", "", VLOOKUP($A1303, 'Student reference sheet'!$A$2:$Z$2603,24,FALSE))</f>
        <v/>
      </c>
      <c r="N1303" s="30" t="str">
        <f>IF($A1303 ="", "", VLOOKUP($A1303, 'Student reference sheet'!$A$2:$Z$2603,26,FALSE))</f>
        <v/>
      </c>
      <c r="O1303" s="30" t="str">
        <f>IF($A1303 ="", "", VLOOKUP($A1303, 'Student reference sheet'!$A$2:$Z$2603,25,FALSE))</f>
        <v/>
      </c>
      <c r="P1303" s="39" t="str">
        <f>IF($A1303 = "", "", IF(OR(VLOOKUP($A1303,'Student reference sheet'!$A$2:$V$2400,8,FALSE) = "R",  VLOOKUP($A1303,'Student reference sheet'!$A$2:$V$2400,8,FALSE) = "L"), "X", ""))</f>
        <v/>
      </c>
      <c r="Q1303" s="39" t="str">
        <f>IF($A1303 ="", "", VLOOKUP($A1303, 'Student reference sheet'!$A$2:$V$2603,22,FALSE))</f>
        <v/>
      </c>
      <c r="R1303" s="39" t="str">
        <f>IF($A1303 &lt;&gt; "",VLOOKUP($A1303,'Student reference sheet'!$A$2:$V$2329, 5,FALSE), "")</f>
        <v/>
      </c>
      <c r="S1303" s="39" t="str">
        <f>IF($A1303 &lt;&gt; "",VLOOKUP($A1303,'Student reference sheet'!$A$2:$V$2329, 6,FALSE), "")</f>
        <v/>
      </c>
      <c r="T1303" s="30" t="str">
        <f>IF($A1303 = "","",
IF(VLOOKUP($A1303,'Student reference sheet'!$A$2:$V$2329, 10,FALSE) = "Y", "Hispanic",
IF(VLOOKUP($A1303,'Student reference sheet'!$A$2:$V$2329,11,FALSE) &lt;&gt; "",
IF(VLOOKUP($A1303,'Student reference sheet'!$A$2:$V$2329,11,FALSE) = "UNK", "Unknown", VLOOKUP(VALUE(VLOOKUP($A1303,'Student reference sheet'!$A$2:$V$2329,11,FALSE)),'Ethnicity Reference'!$A$2:$B$22,2,FALSE)),
IF(VLOOKUP($A1303,'Student reference sheet'!$A$2:$V$2329,9,FALSE) &lt;&gt; "", VLOOKUP(VALUE(VLOOKUP($A1303,'Student reference sheet'!$A$2:$V$2329,9,FALSE)),'Ethnicity Reference'!$A$2:$B$22,2,FALSE),"Unknown"))))</f>
        <v/>
      </c>
      <c r="U1303" s="35"/>
    </row>
    <row r="1304" spans="1:21" ht="15.75">
      <c r="A1304" s="47"/>
      <c r="B1304" s="33"/>
      <c r="C1304" s="39" t="str">
        <f>IF($A1304 &lt;&gt; "",VLOOKUP($A1304,'Student reference sheet'!$A$2:$V$2329, 3,FALSE), "")</f>
        <v/>
      </c>
      <c r="D1304" s="39" t="str">
        <f>IF($A1304 &lt;&gt; "",VLOOKUP($A1304,'Student reference sheet'!$A$2:$V$2329, 2,FALSE), "")</f>
        <v/>
      </c>
      <c r="E1304" s="35"/>
      <c r="F1304" s="34"/>
      <c r="G1304" s="40" t="str">
        <f t="shared" ca="1" si="63"/>
        <v/>
      </c>
      <c r="H1304" s="40" t="str">
        <f t="shared" ca="1" si="64"/>
        <v/>
      </c>
      <c r="I1304" s="36" t="str">
        <f>IF($A1304 = "", "",
IF(COUNTIF(MINIMUM_DAY_DATES[], Attendance!J1304) &gt; 0, VLOOKUP(Attendance!$G1304,MINIMUM_DAY_PERIOD_SCHEDULE[], 2,TRUE),
IF(COUNTIF(RALLY_DATES[], Attendance!J1304) &gt; 0, VLOOKUP(Attendance!$G1304,RALLY_PERIOD_SCHEDULE[], 2,TRUE),
IF(WEEKDAY(Attendance!$J1304) = 2,
       IF(COUNTIF(FINALS_WEEK_MONDAY_DATE[],Attendance!$J1304) &gt; 0, VLOOKUP(Attendance!$G1304,FINALS_WEEK_MONDAY_PERIOD_SCHEDULE[],2,TRUE),
       VLOOKUP(Attendance!$G1304,REGULAR_WEEK_SCHEDULE[],6,TRUE)),
IF(WEEKDAY($J1304) = 3,
       IF(COUNTIF(FINALS_WEEK_TUESDAY_DATE[],Attendance!$J1304) &gt; 0, VLOOKUP(Attendance!$G1304,FINALS_WEEK_TUESDAY_PERIOD_SCHEDULE[],2,TRUE),
       VLOOKUP(Attendance!$G1304,REGULAR_WEEK_SCHEDULE[[Tuesday]:[Period]],5,TRUE)),
IF(WEEKDAY(Attendance!$J1304) = 4,
        IF(COUNTIF(BLOCK_WEDNESDAY_DATES[],Attendance!$J1304) &gt; 0, VLOOKUP(Attendance!$G1304,BLOCK_WEDNESDAY_PERIOD_SCHEDULE[],2,TRUE),
        IF(COUNTIF(FINALS_WEEK_WEDNESDAY_DATE[],Attendance!$J1304) &gt; 0, VLOOKUP(Attendance!$G1304,FINALS_WEEK_WEDNESDAY_PERIOD_SCHEDULE[],2,TRUE),
       VLOOKUP(Attendance!$G1304,REGULAR_WEEK_SCHEDULE[[Wednesday]:[Period]],4,TRUE))),
IF(WEEKDAY($J1304) = 5,
       IF(COUNTIF(BLOCK_THURSDAY_DATES[],Attendance!$J1304) &gt; 0, VLOOKUP(Attendance!$G1304,BLOCK_THURSDAY_PERIOD_SCHEDULE[],2,TRUE),
       IF(COUNTIF(FINALS_WEEK_THURSDAY_DATE[],Attendance!$J1304) &gt; 0, VLOOKUP(Attendance!$G1304,FINALS_WEEK_THURSDAY_PERIOD_SCHEDULE[],2,TRUE),
       VLOOKUP(Attendance!$G1304,REGULAR_WEEK_SCHEDULE[[Thursday]:[Period]],3,TRUE))),
IF(WEEKDAY(Attendance!$J1304) = 6,
       IF(COUNTIF(FINALS_WEEK_FRIDAY_DATE[],Attendance!$J1304) &gt; 0, VLOOKUP(Attendance!$G1304,FINALS_WEEK_FRIDAY_PERIOD_SCHEDULE[],2,TRUE),
       VLOOKUP(Attendance!$G1304,REGULAR_WEEK_SCHEDULE[[Friday]:[Period]],2,TRUE))))))))))</f>
        <v/>
      </c>
      <c r="J1304" s="41" t="str">
        <f t="shared" ca="1" si="65"/>
        <v/>
      </c>
      <c r="K1304" s="41" t="str">
        <f>IF($A1304 &lt;&gt; "",VLOOKUP($A1304,'Student reference sheet'!$A$2:$V$2329, 7,FALSE), "")</f>
        <v/>
      </c>
      <c r="L1304" s="30" t="str">
        <f>IF($A1304 ="", "", VLOOKUP($A1304, 'Student reference sheet'!$A$2:$Z$2603,23,FALSE))</f>
        <v/>
      </c>
      <c r="M1304" s="30" t="str">
        <f>IF($A1304 ="", "", VLOOKUP($A1304, 'Student reference sheet'!$A$2:$Z$2603,24,FALSE))</f>
        <v/>
      </c>
      <c r="N1304" s="30" t="str">
        <f>IF($A1304 ="", "", VLOOKUP($A1304, 'Student reference sheet'!$A$2:$Z$2603,26,FALSE))</f>
        <v/>
      </c>
      <c r="O1304" s="30" t="str">
        <f>IF($A1304 ="", "", VLOOKUP($A1304, 'Student reference sheet'!$A$2:$Z$2603,25,FALSE))</f>
        <v/>
      </c>
      <c r="P1304" s="39" t="str">
        <f>IF($A1304 = "", "", IF(OR(VLOOKUP($A1304,'Student reference sheet'!$A$2:$V$2400,8,FALSE) = "R",  VLOOKUP($A1304,'Student reference sheet'!$A$2:$V$2400,8,FALSE) = "L"), "X", ""))</f>
        <v/>
      </c>
      <c r="Q1304" s="39" t="str">
        <f>IF($A1304 ="", "", VLOOKUP($A1304, 'Student reference sheet'!$A$2:$V$2603,22,FALSE))</f>
        <v/>
      </c>
      <c r="R1304" s="39" t="str">
        <f>IF($A1304 &lt;&gt; "",VLOOKUP($A1304,'Student reference sheet'!$A$2:$V$2329, 5,FALSE), "")</f>
        <v/>
      </c>
      <c r="S1304" s="39" t="str">
        <f>IF($A1304 &lt;&gt; "",VLOOKUP($A1304,'Student reference sheet'!$A$2:$V$2329, 6,FALSE), "")</f>
        <v/>
      </c>
      <c r="T1304" s="30" t="str">
        <f>IF($A1304 = "","",
IF(VLOOKUP($A1304,'Student reference sheet'!$A$2:$V$2329, 10,FALSE) = "Y", "Hispanic",
IF(VLOOKUP($A1304,'Student reference sheet'!$A$2:$V$2329,11,FALSE) &lt;&gt; "",
IF(VLOOKUP($A1304,'Student reference sheet'!$A$2:$V$2329,11,FALSE) = "UNK", "Unknown", VLOOKUP(VALUE(VLOOKUP($A1304,'Student reference sheet'!$A$2:$V$2329,11,FALSE)),'Ethnicity Reference'!$A$2:$B$22,2,FALSE)),
IF(VLOOKUP($A1304,'Student reference sheet'!$A$2:$V$2329,9,FALSE) &lt;&gt; "", VLOOKUP(VALUE(VLOOKUP($A1304,'Student reference sheet'!$A$2:$V$2329,9,FALSE)),'Ethnicity Reference'!$A$2:$B$22,2,FALSE),"Unknown"))))</f>
        <v/>
      </c>
      <c r="U1304" s="35"/>
    </row>
    <row r="1305" spans="1:21" ht="15.75">
      <c r="A1305" s="47"/>
      <c r="B1305" s="33"/>
      <c r="C1305" s="39" t="str">
        <f>IF($A1305 &lt;&gt; "",VLOOKUP($A1305,'Student reference sheet'!$A$2:$V$2329, 3,FALSE), "")</f>
        <v/>
      </c>
      <c r="D1305" s="39" t="str">
        <f>IF($A1305 &lt;&gt; "",VLOOKUP($A1305,'Student reference sheet'!$A$2:$V$2329, 2,FALSE), "")</f>
        <v/>
      </c>
      <c r="E1305" s="35"/>
      <c r="F1305" s="34"/>
      <c r="G1305" s="40" t="str">
        <f t="shared" ca="1" si="63"/>
        <v/>
      </c>
      <c r="H1305" s="40" t="str">
        <f t="shared" ca="1" si="64"/>
        <v/>
      </c>
      <c r="I1305" s="36" t="str">
        <f>IF($A1305 = "", "",
IF(COUNTIF(MINIMUM_DAY_DATES[], Attendance!J1305) &gt; 0, VLOOKUP(Attendance!$G1305,MINIMUM_DAY_PERIOD_SCHEDULE[], 2,TRUE),
IF(COUNTIF(RALLY_DATES[], Attendance!J1305) &gt; 0, VLOOKUP(Attendance!$G1305,RALLY_PERIOD_SCHEDULE[], 2,TRUE),
IF(WEEKDAY(Attendance!$J1305) = 2,
       IF(COUNTIF(FINALS_WEEK_MONDAY_DATE[],Attendance!$J1305) &gt; 0, VLOOKUP(Attendance!$G1305,FINALS_WEEK_MONDAY_PERIOD_SCHEDULE[],2,TRUE),
       VLOOKUP(Attendance!$G1305,REGULAR_WEEK_SCHEDULE[],6,TRUE)),
IF(WEEKDAY($J1305) = 3,
       IF(COUNTIF(FINALS_WEEK_TUESDAY_DATE[],Attendance!$J1305) &gt; 0, VLOOKUP(Attendance!$G1305,FINALS_WEEK_TUESDAY_PERIOD_SCHEDULE[],2,TRUE),
       VLOOKUP(Attendance!$G1305,REGULAR_WEEK_SCHEDULE[[Tuesday]:[Period]],5,TRUE)),
IF(WEEKDAY(Attendance!$J1305) = 4,
        IF(COUNTIF(BLOCK_WEDNESDAY_DATES[],Attendance!$J1305) &gt; 0, VLOOKUP(Attendance!$G1305,BLOCK_WEDNESDAY_PERIOD_SCHEDULE[],2,TRUE),
        IF(COUNTIF(FINALS_WEEK_WEDNESDAY_DATE[],Attendance!$J1305) &gt; 0, VLOOKUP(Attendance!$G1305,FINALS_WEEK_WEDNESDAY_PERIOD_SCHEDULE[],2,TRUE),
       VLOOKUP(Attendance!$G1305,REGULAR_WEEK_SCHEDULE[[Wednesday]:[Period]],4,TRUE))),
IF(WEEKDAY($J1305) = 5,
       IF(COUNTIF(BLOCK_THURSDAY_DATES[],Attendance!$J1305) &gt; 0, VLOOKUP(Attendance!$G1305,BLOCK_THURSDAY_PERIOD_SCHEDULE[],2,TRUE),
       IF(COUNTIF(FINALS_WEEK_THURSDAY_DATE[],Attendance!$J1305) &gt; 0, VLOOKUP(Attendance!$G1305,FINALS_WEEK_THURSDAY_PERIOD_SCHEDULE[],2,TRUE),
       VLOOKUP(Attendance!$G1305,REGULAR_WEEK_SCHEDULE[[Thursday]:[Period]],3,TRUE))),
IF(WEEKDAY(Attendance!$J1305) = 6,
       IF(COUNTIF(FINALS_WEEK_FRIDAY_DATE[],Attendance!$J1305) &gt; 0, VLOOKUP(Attendance!$G1305,FINALS_WEEK_FRIDAY_PERIOD_SCHEDULE[],2,TRUE),
       VLOOKUP(Attendance!$G1305,REGULAR_WEEK_SCHEDULE[[Friday]:[Period]],2,TRUE))))))))))</f>
        <v/>
      </c>
      <c r="J1305" s="41" t="str">
        <f t="shared" ca="1" si="65"/>
        <v/>
      </c>
      <c r="K1305" s="41" t="str">
        <f>IF($A1305 &lt;&gt; "",VLOOKUP($A1305,'Student reference sheet'!$A$2:$V$2329, 7,FALSE), "")</f>
        <v/>
      </c>
      <c r="L1305" s="30" t="str">
        <f>IF($A1305 ="", "", VLOOKUP($A1305, 'Student reference sheet'!$A$2:$Z$2603,23,FALSE))</f>
        <v/>
      </c>
      <c r="M1305" s="30" t="str">
        <f>IF($A1305 ="", "", VLOOKUP($A1305, 'Student reference sheet'!$A$2:$Z$2603,24,FALSE))</f>
        <v/>
      </c>
      <c r="N1305" s="30" t="str">
        <f>IF($A1305 ="", "", VLOOKUP($A1305, 'Student reference sheet'!$A$2:$Z$2603,26,FALSE))</f>
        <v/>
      </c>
      <c r="O1305" s="30" t="str">
        <f>IF($A1305 ="", "", VLOOKUP($A1305, 'Student reference sheet'!$A$2:$Z$2603,25,FALSE))</f>
        <v/>
      </c>
      <c r="P1305" s="39" t="str">
        <f>IF($A1305 = "", "", IF(OR(VLOOKUP($A1305,'Student reference sheet'!$A$2:$V$2400,8,FALSE) = "R",  VLOOKUP($A1305,'Student reference sheet'!$A$2:$V$2400,8,FALSE) = "L"), "X", ""))</f>
        <v/>
      </c>
      <c r="Q1305" s="39" t="str">
        <f>IF($A1305 ="", "", VLOOKUP($A1305, 'Student reference sheet'!$A$2:$V$2603,22,FALSE))</f>
        <v/>
      </c>
      <c r="R1305" s="39" t="str">
        <f>IF($A1305 &lt;&gt; "",VLOOKUP($A1305,'Student reference sheet'!$A$2:$V$2329, 5,FALSE), "")</f>
        <v/>
      </c>
      <c r="S1305" s="39" t="str">
        <f>IF($A1305 &lt;&gt; "",VLOOKUP($A1305,'Student reference sheet'!$A$2:$V$2329, 6,FALSE), "")</f>
        <v/>
      </c>
      <c r="T1305" s="30" t="str">
        <f>IF($A1305 = "","",
IF(VLOOKUP($A1305,'Student reference sheet'!$A$2:$V$2329, 10,FALSE) = "Y", "Hispanic",
IF(VLOOKUP($A1305,'Student reference sheet'!$A$2:$V$2329,11,FALSE) &lt;&gt; "",
IF(VLOOKUP($A1305,'Student reference sheet'!$A$2:$V$2329,11,FALSE) = "UNK", "Unknown", VLOOKUP(VALUE(VLOOKUP($A1305,'Student reference sheet'!$A$2:$V$2329,11,FALSE)),'Ethnicity Reference'!$A$2:$B$22,2,FALSE)),
IF(VLOOKUP($A1305,'Student reference sheet'!$A$2:$V$2329,9,FALSE) &lt;&gt; "", VLOOKUP(VALUE(VLOOKUP($A1305,'Student reference sheet'!$A$2:$V$2329,9,FALSE)),'Ethnicity Reference'!$A$2:$B$22,2,FALSE),"Unknown"))))</f>
        <v/>
      </c>
      <c r="U1305" s="35"/>
    </row>
    <row r="1306" spans="1:21" ht="15.75">
      <c r="A1306" s="47"/>
      <c r="B1306" s="33"/>
      <c r="C1306" s="39" t="str">
        <f>IF($A1306 &lt;&gt; "",VLOOKUP($A1306,'Student reference sheet'!$A$2:$V$2329, 3,FALSE), "")</f>
        <v/>
      </c>
      <c r="D1306" s="39" t="str">
        <f>IF($A1306 &lt;&gt; "",VLOOKUP($A1306,'Student reference sheet'!$A$2:$V$2329, 2,FALSE), "")</f>
        <v/>
      </c>
      <c r="E1306" s="35"/>
      <c r="F1306" s="34"/>
      <c r="G1306" s="40" t="str">
        <f t="shared" ca="1" si="63"/>
        <v/>
      </c>
      <c r="H1306" s="40" t="str">
        <f t="shared" ca="1" si="64"/>
        <v/>
      </c>
      <c r="I1306" s="36" t="str">
        <f>IF($A1306 = "", "",
IF(COUNTIF(MINIMUM_DAY_DATES[], Attendance!J1306) &gt; 0, VLOOKUP(Attendance!$G1306,MINIMUM_DAY_PERIOD_SCHEDULE[], 2,TRUE),
IF(COUNTIF(RALLY_DATES[], Attendance!J1306) &gt; 0, VLOOKUP(Attendance!$G1306,RALLY_PERIOD_SCHEDULE[], 2,TRUE),
IF(WEEKDAY(Attendance!$J1306) = 2,
       IF(COUNTIF(FINALS_WEEK_MONDAY_DATE[],Attendance!$J1306) &gt; 0, VLOOKUP(Attendance!$G1306,FINALS_WEEK_MONDAY_PERIOD_SCHEDULE[],2,TRUE),
       VLOOKUP(Attendance!$G1306,REGULAR_WEEK_SCHEDULE[],6,TRUE)),
IF(WEEKDAY($J1306) = 3,
       IF(COUNTIF(FINALS_WEEK_TUESDAY_DATE[],Attendance!$J1306) &gt; 0, VLOOKUP(Attendance!$G1306,FINALS_WEEK_TUESDAY_PERIOD_SCHEDULE[],2,TRUE),
       VLOOKUP(Attendance!$G1306,REGULAR_WEEK_SCHEDULE[[Tuesday]:[Period]],5,TRUE)),
IF(WEEKDAY(Attendance!$J1306) = 4,
        IF(COUNTIF(BLOCK_WEDNESDAY_DATES[],Attendance!$J1306) &gt; 0, VLOOKUP(Attendance!$G1306,BLOCK_WEDNESDAY_PERIOD_SCHEDULE[],2,TRUE),
        IF(COUNTIF(FINALS_WEEK_WEDNESDAY_DATE[],Attendance!$J1306) &gt; 0, VLOOKUP(Attendance!$G1306,FINALS_WEEK_WEDNESDAY_PERIOD_SCHEDULE[],2,TRUE),
       VLOOKUP(Attendance!$G1306,REGULAR_WEEK_SCHEDULE[[Wednesday]:[Period]],4,TRUE))),
IF(WEEKDAY($J1306) = 5,
       IF(COUNTIF(BLOCK_THURSDAY_DATES[],Attendance!$J1306) &gt; 0, VLOOKUP(Attendance!$G1306,BLOCK_THURSDAY_PERIOD_SCHEDULE[],2,TRUE),
       IF(COUNTIF(FINALS_WEEK_THURSDAY_DATE[],Attendance!$J1306) &gt; 0, VLOOKUP(Attendance!$G1306,FINALS_WEEK_THURSDAY_PERIOD_SCHEDULE[],2,TRUE),
       VLOOKUP(Attendance!$G1306,REGULAR_WEEK_SCHEDULE[[Thursday]:[Period]],3,TRUE))),
IF(WEEKDAY(Attendance!$J1306) = 6,
       IF(COUNTIF(FINALS_WEEK_FRIDAY_DATE[],Attendance!$J1306) &gt; 0, VLOOKUP(Attendance!$G1306,FINALS_WEEK_FRIDAY_PERIOD_SCHEDULE[],2,TRUE),
       VLOOKUP(Attendance!$G1306,REGULAR_WEEK_SCHEDULE[[Friday]:[Period]],2,TRUE))))))))))</f>
        <v/>
      </c>
      <c r="J1306" s="41" t="str">
        <f t="shared" ca="1" si="65"/>
        <v/>
      </c>
      <c r="K1306" s="41" t="str">
        <f>IF($A1306 &lt;&gt; "",VLOOKUP($A1306,'Student reference sheet'!$A$2:$V$2329, 7,FALSE), "")</f>
        <v/>
      </c>
      <c r="L1306" s="30" t="str">
        <f>IF($A1306 ="", "", VLOOKUP($A1306, 'Student reference sheet'!$A$2:$Z$2603,23,FALSE))</f>
        <v/>
      </c>
      <c r="M1306" s="30" t="str">
        <f>IF($A1306 ="", "", VLOOKUP($A1306, 'Student reference sheet'!$A$2:$Z$2603,24,FALSE))</f>
        <v/>
      </c>
      <c r="N1306" s="30" t="str">
        <f>IF($A1306 ="", "", VLOOKUP($A1306, 'Student reference sheet'!$A$2:$Z$2603,26,FALSE))</f>
        <v/>
      </c>
      <c r="O1306" s="30" t="str">
        <f>IF($A1306 ="", "", VLOOKUP($A1306, 'Student reference sheet'!$A$2:$Z$2603,25,FALSE))</f>
        <v/>
      </c>
      <c r="P1306" s="39" t="str">
        <f>IF($A1306 = "", "", IF(OR(VLOOKUP($A1306,'Student reference sheet'!$A$2:$V$2400,8,FALSE) = "R",  VLOOKUP($A1306,'Student reference sheet'!$A$2:$V$2400,8,FALSE) = "L"), "X", ""))</f>
        <v/>
      </c>
      <c r="Q1306" s="39" t="str">
        <f>IF($A1306 ="", "", VLOOKUP($A1306, 'Student reference sheet'!$A$2:$V$2603,22,FALSE))</f>
        <v/>
      </c>
      <c r="R1306" s="39" t="str">
        <f>IF($A1306 &lt;&gt; "",VLOOKUP($A1306,'Student reference sheet'!$A$2:$V$2329, 5,FALSE), "")</f>
        <v/>
      </c>
      <c r="S1306" s="39" t="str">
        <f>IF($A1306 &lt;&gt; "",VLOOKUP($A1306,'Student reference sheet'!$A$2:$V$2329, 6,FALSE), "")</f>
        <v/>
      </c>
      <c r="T1306" s="30" t="str">
        <f>IF($A1306 = "","",
IF(VLOOKUP($A1306,'Student reference sheet'!$A$2:$V$2329, 10,FALSE) = "Y", "Hispanic",
IF(VLOOKUP($A1306,'Student reference sheet'!$A$2:$V$2329,11,FALSE) &lt;&gt; "",
IF(VLOOKUP($A1306,'Student reference sheet'!$A$2:$V$2329,11,FALSE) = "UNK", "Unknown", VLOOKUP(VALUE(VLOOKUP($A1306,'Student reference sheet'!$A$2:$V$2329,11,FALSE)),'Ethnicity Reference'!$A$2:$B$22,2,FALSE)),
IF(VLOOKUP($A1306,'Student reference sheet'!$A$2:$V$2329,9,FALSE) &lt;&gt; "", VLOOKUP(VALUE(VLOOKUP($A1306,'Student reference sheet'!$A$2:$V$2329,9,FALSE)),'Ethnicity Reference'!$A$2:$B$22,2,FALSE),"Unknown"))))</f>
        <v/>
      </c>
      <c r="U1306" s="35"/>
    </row>
    <row r="1307" spans="1:21" ht="15.75">
      <c r="A1307" s="47"/>
      <c r="B1307" s="33"/>
      <c r="C1307" s="39" t="str">
        <f>IF($A1307 &lt;&gt; "",VLOOKUP($A1307,'Student reference sheet'!$A$2:$V$2329, 3,FALSE), "")</f>
        <v/>
      </c>
      <c r="D1307" s="39" t="str">
        <f>IF($A1307 &lt;&gt; "",VLOOKUP($A1307,'Student reference sheet'!$A$2:$V$2329, 2,FALSE), "")</f>
        <v/>
      </c>
      <c r="E1307" s="35"/>
      <c r="F1307" s="34"/>
      <c r="G1307" s="40" t="str">
        <f t="shared" ca="1" si="63"/>
        <v/>
      </c>
      <c r="H1307" s="40" t="str">
        <f t="shared" ca="1" si="64"/>
        <v/>
      </c>
      <c r="I1307" s="36" t="str">
        <f>IF($A1307 = "", "",
IF(COUNTIF(MINIMUM_DAY_DATES[], Attendance!J1307) &gt; 0, VLOOKUP(Attendance!$G1307,MINIMUM_DAY_PERIOD_SCHEDULE[], 2,TRUE),
IF(COUNTIF(RALLY_DATES[], Attendance!J1307) &gt; 0, VLOOKUP(Attendance!$G1307,RALLY_PERIOD_SCHEDULE[], 2,TRUE),
IF(WEEKDAY(Attendance!$J1307) = 2,
       IF(COUNTIF(FINALS_WEEK_MONDAY_DATE[],Attendance!$J1307) &gt; 0, VLOOKUP(Attendance!$G1307,FINALS_WEEK_MONDAY_PERIOD_SCHEDULE[],2,TRUE),
       VLOOKUP(Attendance!$G1307,REGULAR_WEEK_SCHEDULE[],6,TRUE)),
IF(WEEKDAY($J1307) = 3,
       IF(COUNTIF(FINALS_WEEK_TUESDAY_DATE[],Attendance!$J1307) &gt; 0, VLOOKUP(Attendance!$G1307,FINALS_WEEK_TUESDAY_PERIOD_SCHEDULE[],2,TRUE),
       VLOOKUP(Attendance!$G1307,REGULAR_WEEK_SCHEDULE[[Tuesday]:[Period]],5,TRUE)),
IF(WEEKDAY(Attendance!$J1307) = 4,
        IF(COUNTIF(BLOCK_WEDNESDAY_DATES[],Attendance!$J1307) &gt; 0, VLOOKUP(Attendance!$G1307,BLOCK_WEDNESDAY_PERIOD_SCHEDULE[],2,TRUE),
        IF(COUNTIF(FINALS_WEEK_WEDNESDAY_DATE[],Attendance!$J1307) &gt; 0, VLOOKUP(Attendance!$G1307,FINALS_WEEK_WEDNESDAY_PERIOD_SCHEDULE[],2,TRUE),
       VLOOKUP(Attendance!$G1307,REGULAR_WEEK_SCHEDULE[[Wednesday]:[Period]],4,TRUE))),
IF(WEEKDAY($J1307) = 5,
       IF(COUNTIF(BLOCK_THURSDAY_DATES[],Attendance!$J1307) &gt; 0, VLOOKUP(Attendance!$G1307,BLOCK_THURSDAY_PERIOD_SCHEDULE[],2,TRUE),
       IF(COUNTIF(FINALS_WEEK_THURSDAY_DATE[],Attendance!$J1307) &gt; 0, VLOOKUP(Attendance!$G1307,FINALS_WEEK_THURSDAY_PERIOD_SCHEDULE[],2,TRUE),
       VLOOKUP(Attendance!$G1307,REGULAR_WEEK_SCHEDULE[[Thursday]:[Period]],3,TRUE))),
IF(WEEKDAY(Attendance!$J1307) = 6,
       IF(COUNTIF(FINALS_WEEK_FRIDAY_DATE[],Attendance!$J1307) &gt; 0, VLOOKUP(Attendance!$G1307,FINALS_WEEK_FRIDAY_PERIOD_SCHEDULE[],2,TRUE),
       VLOOKUP(Attendance!$G1307,REGULAR_WEEK_SCHEDULE[[Friday]:[Period]],2,TRUE))))))))))</f>
        <v/>
      </c>
      <c r="J1307" s="41" t="str">
        <f t="shared" ca="1" si="65"/>
        <v/>
      </c>
      <c r="K1307" s="41" t="str">
        <f>IF($A1307 &lt;&gt; "",VLOOKUP($A1307,'Student reference sheet'!$A$2:$V$2329, 7,FALSE), "")</f>
        <v/>
      </c>
      <c r="L1307" s="30" t="str">
        <f>IF($A1307 ="", "", VLOOKUP($A1307, 'Student reference sheet'!$A$2:$Z$2603,23,FALSE))</f>
        <v/>
      </c>
      <c r="M1307" s="30" t="str">
        <f>IF($A1307 ="", "", VLOOKUP($A1307, 'Student reference sheet'!$A$2:$Z$2603,24,FALSE))</f>
        <v/>
      </c>
      <c r="N1307" s="30" t="str">
        <f>IF($A1307 ="", "", VLOOKUP($A1307, 'Student reference sheet'!$A$2:$Z$2603,26,FALSE))</f>
        <v/>
      </c>
      <c r="O1307" s="30" t="str">
        <f>IF($A1307 ="", "", VLOOKUP($A1307, 'Student reference sheet'!$A$2:$Z$2603,25,FALSE))</f>
        <v/>
      </c>
      <c r="P1307" s="39" t="str">
        <f>IF($A1307 = "", "", IF(OR(VLOOKUP($A1307,'Student reference sheet'!$A$2:$V$2400,8,FALSE) = "R",  VLOOKUP($A1307,'Student reference sheet'!$A$2:$V$2400,8,FALSE) = "L"), "X", ""))</f>
        <v/>
      </c>
      <c r="Q1307" s="39" t="str">
        <f>IF($A1307 ="", "", VLOOKUP($A1307, 'Student reference sheet'!$A$2:$V$2603,22,FALSE))</f>
        <v/>
      </c>
      <c r="R1307" s="39" t="str">
        <f>IF($A1307 &lt;&gt; "",VLOOKUP($A1307,'Student reference sheet'!$A$2:$V$2329, 5,FALSE), "")</f>
        <v/>
      </c>
      <c r="S1307" s="39" t="str">
        <f>IF($A1307 &lt;&gt; "",VLOOKUP($A1307,'Student reference sheet'!$A$2:$V$2329, 6,FALSE), "")</f>
        <v/>
      </c>
      <c r="T1307" s="30" t="str">
        <f>IF($A1307 = "","",
IF(VLOOKUP($A1307,'Student reference sheet'!$A$2:$V$2329, 10,FALSE) = "Y", "Hispanic",
IF(VLOOKUP($A1307,'Student reference sheet'!$A$2:$V$2329,11,FALSE) &lt;&gt; "",
IF(VLOOKUP($A1307,'Student reference sheet'!$A$2:$V$2329,11,FALSE) = "UNK", "Unknown", VLOOKUP(VALUE(VLOOKUP($A1307,'Student reference sheet'!$A$2:$V$2329,11,FALSE)),'Ethnicity Reference'!$A$2:$B$22,2,FALSE)),
IF(VLOOKUP($A1307,'Student reference sheet'!$A$2:$V$2329,9,FALSE) &lt;&gt; "", VLOOKUP(VALUE(VLOOKUP($A1307,'Student reference sheet'!$A$2:$V$2329,9,FALSE)),'Ethnicity Reference'!$A$2:$B$22,2,FALSE),"Unknown"))))</f>
        <v/>
      </c>
      <c r="U1307" s="35"/>
    </row>
    <row r="1308" spans="1:21" ht="15.75">
      <c r="A1308" s="47"/>
      <c r="B1308" s="33"/>
      <c r="C1308" s="39" t="str">
        <f>IF($A1308 &lt;&gt; "",VLOOKUP($A1308,'Student reference sheet'!$A$2:$V$2329, 3,FALSE), "")</f>
        <v/>
      </c>
      <c r="D1308" s="39" t="str">
        <f>IF($A1308 &lt;&gt; "",VLOOKUP($A1308,'Student reference sheet'!$A$2:$V$2329, 2,FALSE), "")</f>
        <v/>
      </c>
      <c r="E1308" s="35"/>
      <c r="F1308" s="34"/>
      <c r="G1308" s="40" t="str">
        <f t="shared" ca="1" si="63"/>
        <v/>
      </c>
      <c r="H1308" s="40" t="str">
        <f t="shared" ca="1" si="64"/>
        <v/>
      </c>
      <c r="I1308" s="36" t="str">
        <f>IF($A1308 = "", "",
IF(COUNTIF(MINIMUM_DAY_DATES[], Attendance!J1308) &gt; 0, VLOOKUP(Attendance!$G1308,MINIMUM_DAY_PERIOD_SCHEDULE[], 2,TRUE),
IF(COUNTIF(RALLY_DATES[], Attendance!J1308) &gt; 0, VLOOKUP(Attendance!$G1308,RALLY_PERIOD_SCHEDULE[], 2,TRUE),
IF(WEEKDAY(Attendance!$J1308) = 2,
       IF(COUNTIF(FINALS_WEEK_MONDAY_DATE[],Attendance!$J1308) &gt; 0, VLOOKUP(Attendance!$G1308,FINALS_WEEK_MONDAY_PERIOD_SCHEDULE[],2,TRUE),
       VLOOKUP(Attendance!$G1308,REGULAR_WEEK_SCHEDULE[],6,TRUE)),
IF(WEEKDAY($J1308) = 3,
       IF(COUNTIF(FINALS_WEEK_TUESDAY_DATE[],Attendance!$J1308) &gt; 0, VLOOKUP(Attendance!$G1308,FINALS_WEEK_TUESDAY_PERIOD_SCHEDULE[],2,TRUE),
       VLOOKUP(Attendance!$G1308,REGULAR_WEEK_SCHEDULE[[Tuesday]:[Period]],5,TRUE)),
IF(WEEKDAY(Attendance!$J1308) = 4,
        IF(COUNTIF(BLOCK_WEDNESDAY_DATES[],Attendance!$J1308) &gt; 0, VLOOKUP(Attendance!$G1308,BLOCK_WEDNESDAY_PERIOD_SCHEDULE[],2,TRUE),
        IF(COUNTIF(FINALS_WEEK_WEDNESDAY_DATE[],Attendance!$J1308) &gt; 0, VLOOKUP(Attendance!$G1308,FINALS_WEEK_WEDNESDAY_PERIOD_SCHEDULE[],2,TRUE),
       VLOOKUP(Attendance!$G1308,REGULAR_WEEK_SCHEDULE[[Wednesday]:[Period]],4,TRUE))),
IF(WEEKDAY($J1308) = 5,
       IF(COUNTIF(BLOCK_THURSDAY_DATES[],Attendance!$J1308) &gt; 0, VLOOKUP(Attendance!$G1308,BLOCK_THURSDAY_PERIOD_SCHEDULE[],2,TRUE),
       IF(COUNTIF(FINALS_WEEK_THURSDAY_DATE[],Attendance!$J1308) &gt; 0, VLOOKUP(Attendance!$G1308,FINALS_WEEK_THURSDAY_PERIOD_SCHEDULE[],2,TRUE),
       VLOOKUP(Attendance!$G1308,REGULAR_WEEK_SCHEDULE[[Thursday]:[Period]],3,TRUE))),
IF(WEEKDAY(Attendance!$J1308) = 6,
       IF(COUNTIF(FINALS_WEEK_FRIDAY_DATE[],Attendance!$J1308) &gt; 0, VLOOKUP(Attendance!$G1308,FINALS_WEEK_FRIDAY_PERIOD_SCHEDULE[],2,TRUE),
       VLOOKUP(Attendance!$G1308,REGULAR_WEEK_SCHEDULE[[Friday]:[Period]],2,TRUE))))))))))</f>
        <v/>
      </c>
      <c r="J1308" s="41" t="str">
        <f t="shared" ca="1" si="65"/>
        <v/>
      </c>
      <c r="K1308" s="41" t="str">
        <f>IF($A1308 &lt;&gt; "",VLOOKUP($A1308,'Student reference sheet'!$A$2:$V$2329, 7,FALSE), "")</f>
        <v/>
      </c>
      <c r="L1308" s="30" t="str">
        <f>IF($A1308 ="", "", VLOOKUP($A1308, 'Student reference sheet'!$A$2:$Z$2603,23,FALSE))</f>
        <v/>
      </c>
      <c r="M1308" s="30" t="str">
        <f>IF($A1308 ="", "", VLOOKUP($A1308, 'Student reference sheet'!$A$2:$Z$2603,24,FALSE))</f>
        <v/>
      </c>
      <c r="N1308" s="30" t="str">
        <f>IF($A1308 ="", "", VLOOKUP($A1308, 'Student reference sheet'!$A$2:$Z$2603,26,FALSE))</f>
        <v/>
      </c>
      <c r="O1308" s="30" t="str">
        <f>IF($A1308 ="", "", VLOOKUP($A1308, 'Student reference sheet'!$A$2:$Z$2603,25,FALSE))</f>
        <v/>
      </c>
      <c r="P1308" s="39" t="str">
        <f>IF($A1308 = "", "", IF(OR(VLOOKUP($A1308,'Student reference sheet'!$A$2:$V$2400,8,FALSE) = "R",  VLOOKUP($A1308,'Student reference sheet'!$A$2:$V$2400,8,FALSE) = "L"), "X", ""))</f>
        <v/>
      </c>
      <c r="Q1308" s="39" t="str">
        <f>IF($A1308 ="", "", VLOOKUP($A1308, 'Student reference sheet'!$A$2:$V$2603,22,FALSE))</f>
        <v/>
      </c>
      <c r="R1308" s="39" t="str">
        <f>IF($A1308 &lt;&gt; "",VLOOKUP($A1308,'Student reference sheet'!$A$2:$V$2329, 5,FALSE), "")</f>
        <v/>
      </c>
      <c r="S1308" s="39" t="str">
        <f>IF($A1308 &lt;&gt; "",VLOOKUP($A1308,'Student reference sheet'!$A$2:$V$2329, 6,FALSE), "")</f>
        <v/>
      </c>
      <c r="T1308" s="30" t="str">
        <f>IF($A1308 = "","",
IF(VLOOKUP($A1308,'Student reference sheet'!$A$2:$V$2329, 10,FALSE) = "Y", "Hispanic",
IF(VLOOKUP($A1308,'Student reference sheet'!$A$2:$V$2329,11,FALSE) &lt;&gt; "",
IF(VLOOKUP($A1308,'Student reference sheet'!$A$2:$V$2329,11,FALSE) = "UNK", "Unknown", VLOOKUP(VALUE(VLOOKUP($A1308,'Student reference sheet'!$A$2:$V$2329,11,FALSE)),'Ethnicity Reference'!$A$2:$B$22,2,FALSE)),
IF(VLOOKUP($A1308,'Student reference sheet'!$A$2:$V$2329,9,FALSE) &lt;&gt; "", VLOOKUP(VALUE(VLOOKUP($A1308,'Student reference sheet'!$A$2:$V$2329,9,FALSE)),'Ethnicity Reference'!$A$2:$B$22,2,FALSE),"Unknown"))))</f>
        <v/>
      </c>
      <c r="U1308" s="35"/>
    </row>
    <row r="1309" spans="1:21" ht="15.75">
      <c r="A1309" s="47"/>
      <c r="B1309" s="33"/>
      <c r="C1309" s="39" t="str">
        <f>IF($A1309 &lt;&gt; "",VLOOKUP($A1309,'Student reference sheet'!$A$2:$V$2329, 3,FALSE), "")</f>
        <v/>
      </c>
      <c r="D1309" s="39" t="str">
        <f>IF($A1309 &lt;&gt; "",VLOOKUP($A1309,'Student reference sheet'!$A$2:$V$2329, 2,FALSE), "")</f>
        <v/>
      </c>
      <c r="E1309" s="35"/>
      <c r="F1309" s="34"/>
      <c r="G1309" s="40" t="str">
        <f t="shared" ca="1" si="63"/>
        <v/>
      </c>
      <c r="H1309" s="40" t="str">
        <f t="shared" ca="1" si="64"/>
        <v/>
      </c>
      <c r="I1309" s="36" t="str">
        <f>IF($A1309 = "", "",
IF(COUNTIF(MINIMUM_DAY_DATES[], Attendance!J1309) &gt; 0, VLOOKUP(Attendance!$G1309,MINIMUM_DAY_PERIOD_SCHEDULE[], 2,TRUE),
IF(COUNTIF(RALLY_DATES[], Attendance!J1309) &gt; 0, VLOOKUP(Attendance!$G1309,RALLY_PERIOD_SCHEDULE[], 2,TRUE),
IF(WEEKDAY(Attendance!$J1309) = 2,
       IF(COUNTIF(FINALS_WEEK_MONDAY_DATE[],Attendance!$J1309) &gt; 0, VLOOKUP(Attendance!$G1309,FINALS_WEEK_MONDAY_PERIOD_SCHEDULE[],2,TRUE),
       VLOOKUP(Attendance!$G1309,REGULAR_WEEK_SCHEDULE[],6,TRUE)),
IF(WEEKDAY($J1309) = 3,
       IF(COUNTIF(FINALS_WEEK_TUESDAY_DATE[],Attendance!$J1309) &gt; 0, VLOOKUP(Attendance!$G1309,FINALS_WEEK_TUESDAY_PERIOD_SCHEDULE[],2,TRUE),
       VLOOKUP(Attendance!$G1309,REGULAR_WEEK_SCHEDULE[[Tuesday]:[Period]],5,TRUE)),
IF(WEEKDAY(Attendance!$J1309) = 4,
        IF(COUNTIF(BLOCK_WEDNESDAY_DATES[],Attendance!$J1309) &gt; 0, VLOOKUP(Attendance!$G1309,BLOCK_WEDNESDAY_PERIOD_SCHEDULE[],2,TRUE),
        IF(COUNTIF(FINALS_WEEK_WEDNESDAY_DATE[],Attendance!$J1309) &gt; 0, VLOOKUP(Attendance!$G1309,FINALS_WEEK_WEDNESDAY_PERIOD_SCHEDULE[],2,TRUE),
       VLOOKUP(Attendance!$G1309,REGULAR_WEEK_SCHEDULE[[Wednesday]:[Period]],4,TRUE))),
IF(WEEKDAY($J1309) = 5,
       IF(COUNTIF(BLOCK_THURSDAY_DATES[],Attendance!$J1309) &gt; 0, VLOOKUP(Attendance!$G1309,BLOCK_THURSDAY_PERIOD_SCHEDULE[],2,TRUE),
       IF(COUNTIF(FINALS_WEEK_THURSDAY_DATE[],Attendance!$J1309) &gt; 0, VLOOKUP(Attendance!$G1309,FINALS_WEEK_THURSDAY_PERIOD_SCHEDULE[],2,TRUE),
       VLOOKUP(Attendance!$G1309,REGULAR_WEEK_SCHEDULE[[Thursday]:[Period]],3,TRUE))),
IF(WEEKDAY(Attendance!$J1309) = 6,
       IF(COUNTIF(FINALS_WEEK_FRIDAY_DATE[],Attendance!$J1309) &gt; 0, VLOOKUP(Attendance!$G1309,FINALS_WEEK_FRIDAY_PERIOD_SCHEDULE[],2,TRUE),
       VLOOKUP(Attendance!$G1309,REGULAR_WEEK_SCHEDULE[[Friday]:[Period]],2,TRUE))))))))))</f>
        <v/>
      </c>
      <c r="J1309" s="41" t="str">
        <f t="shared" ca="1" si="65"/>
        <v/>
      </c>
      <c r="K1309" s="41" t="str">
        <f>IF($A1309 &lt;&gt; "",VLOOKUP($A1309,'Student reference sheet'!$A$2:$V$2329, 7,FALSE), "")</f>
        <v/>
      </c>
      <c r="L1309" s="30" t="str">
        <f>IF($A1309 ="", "", VLOOKUP($A1309, 'Student reference sheet'!$A$2:$Z$2603,23,FALSE))</f>
        <v/>
      </c>
      <c r="M1309" s="30" t="str">
        <f>IF($A1309 ="", "", VLOOKUP($A1309, 'Student reference sheet'!$A$2:$Z$2603,24,FALSE))</f>
        <v/>
      </c>
      <c r="N1309" s="30" t="str">
        <f>IF($A1309 ="", "", VLOOKUP($A1309, 'Student reference sheet'!$A$2:$Z$2603,26,FALSE))</f>
        <v/>
      </c>
      <c r="O1309" s="30" t="str">
        <f>IF($A1309 ="", "", VLOOKUP($A1309, 'Student reference sheet'!$A$2:$Z$2603,25,FALSE))</f>
        <v/>
      </c>
      <c r="P1309" s="39" t="str">
        <f>IF($A1309 = "", "", IF(OR(VLOOKUP($A1309,'Student reference sheet'!$A$2:$V$2400,8,FALSE) = "R",  VLOOKUP($A1309,'Student reference sheet'!$A$2:$V$2400,8,FALSE) = "L"), "X", ""))</f>
        <v/>
      </c>
      <c r="Q1309" s="39" t="str">
        <f>IF($A1309 ="", "", VLOOKUP($A1309, 'Student reference sheet'!$A$2:$V$2603,22,FALSE))</f>
        <v/>
      </c>
      <c r="R1309" s="39" t="str">
        <f>IF($A1309 &lt;&gt; "",VLOOKUP($A1309,'Student reference sheet'!$A$2:$V$2329, 5,FALSE), "")</f>
        <v/>
      </c>
      <c r="S1309" s="39" t="str">
        <f>IF($A1309 &lt;&gt; "",VLOOKUP($A1309,'Student reference sheet'!$A$2:$V$2329, 6,FALSE), "")</f>
        <v/>
      </c>
      <c r="T1309" s="30" t="str">
        <f>IF($A1309 = "","",
IF(VLOOKUP($A1309,'Student reference sheet'!$A$2:$V$2329, 10,FALSE) = "Y", "Hispanic",
IF(VLOOKUP($A1309,'Student reference sheet'!$A$2:$V$2329,11,FALSE) &lt;&gt; "",
IF(VLOOKUP($A1309,'Student reference sheet'!$A$2:$V$2329,11,FALSE) = "UNK", "Unknown", VLOOKUP(VALUE(VLOOKUP($A1309,'Student reference sheet'!$A$2:$V$2329,11,FALSE)),'Ethnicity Reference'!$A$2:$B$22,2,FALSE)),
IF(VLOOKUP($A1309,'Student reference sheet'!$A$2:$V$2329,9,FALSE) &lt;&gt; "", VLOOKUP(VALUE(VLOOKUP($A1309,'Student reference sheet'!$A$2:$V$2329,9,FALSE)),'Ethnicity Reference'!$A$2:$B$22,2,FALSE),"Unknown"))))</f>
        <v/>
      </c>
      <c r="U1309" s="35"/>
    </row>
    <row r="1310" spans="1:21" ht="15.75">
      <c r="A1310" s="47"/>
      <c r="B1310" s="33"/>
      <c r="C1310" s="39" t="str">
        <f>IF($A1310 &lt;&gt; "",VLOOKUP($A1310,'Student reference sheet'!$A$2:$V$2329, 3,FALSE), "")</f>
        <v/>
      </c>
      <c r="D1310" s="39" t="str">
        <f>IF($A1310 &lt;&gt; "",VLOOKUP($A1310,'Student reference sheet'!$A$2:$V$2329, 2,FALSE), "")</f>
        <v/>
      </c>
      <c r="E1310" s="35"/>
      <c r="F1310" s="34"/>
      <c r="G1310" s="40" t="str">
        <f t="shared" ca="1" si="63"/>
        <v/>
      </c>
      <c r="H1310" s="40" t="str">
        <f t="shared" ca="1" si="64"/>
        <v/>
      </c>
      <c r="I1310" s="36" t="str">
        <f>IF($A1310 = "", "",
IF(COUNTIF(MINIMUM_DAY_DATES[], Attendance!J1310) &gt; 0, VLOOKUP(Attendance!$G1310,MINIMUM_DAY_PERIOD_SCHEDULE[], 2,TRUE),
IF(COUNTIF(RALLY_DATES[], Attendance!J1310) &gt; 0, VLOOKUP(Attendance!$G1310,RALLY_PERIOD_SCHEDULE[], 2,TRUE),
IF(WEEKDAY(Attendance!$J1310) = 2,
       IF(COUNTIF(FINALS_WEEK_MONDAY_DATE[],Attendance!$J1310) &gt; 0, VLOOKUP(Attendance!$G1310,FINALS_WEEK_MONDAY_PERIOD_SCHEDULE[],2,TRUE),
       VLOOKUP(Attendance!$G1310,REGULAR_WEEK_SCHEDULE[],6,TRUE)),
IF(WEEKDAY($J1310) = 3,
       IF(COUNTIF(FINALS_WEEK_TUESDAY_DATE[],Attendance!$J1310) &gt; 0, VLOOKUP(Attendance!$G1310,FINALS_WEEK_TUESDAY_PERIOD_SCHEDULE[],2,TRUE),
       VLOOKUP(Attendance!$G1310,REGULAR_WEEK_SCHEDULE[[Tuesday]:[Period]],5,TRUE)),
IF(WEEKDAY(Attendance!$J1310) = 4,
        IF(COUNTIF(BLOCK_WEDNESDAY_DATES[],Attendance!$J1310) &gt; 0, VLOOKUP(Attendance!$G1310,BLOCK_WEDNESDAY_PERIOD_SCHEDULE[],2,TRUE),
        IF(COUNTIF(FINALS_WEEK_WEDNESDAY_DATE[],Attendance!$J1310) &gt; 0, VLOOKUP(Attendance!$G1310,FINALS_WEEK_WEDNESDAY_PERIOD_SCHEDULE[],2,TRUE),
       VLOOKUP(Attendance!$G1310,REGULAR_WEEK_SCHEDULE[[Wednesday]:[Period]],4,TRUE))),
IF(WEEKDAY($J1310) = 5,
       IF(COUNTIF(BLOCK_THURSDAY_DATES[],Attendance!$J1310) &gt; 0, VLOOKUP(Attendance!$G1310,BLOCK_THURSDAY_PERIOD_SCHEDULE[],2,TRUE),
       IF(COUNTIF(FINALS_WEEK_THURSDAY_DATE[],Attendance!$J1310) &gt; 0, VLOOKUP(Attendance!$G1310,FINALS_WEEK_THURSDAY_PERIOD_SCHEDULE[],2,TRUE),
       VLOOKUP(Attendance!$G1310,REGULAR_WEEK_SCHEDULE[[Thursday]:[Period]],3,TRUE))),
IF(WEEKDAY(Attendance!$J1310) = 6,
       IF(COUNTIF(FINALS_WEEK_FRIDAY_DATE[],Attendance!$J1310) &gt; 0, VLOOKUP(Attendance!$G1310,FINALS_WEEK_FRIDAY_PERIOD_SCHEDULE[],2,TRUE),
       VLOOKUP(Attendance!$G1310,REGULAR_WEEK_SCHEDULE[[Friday]:[Period]],2,TRUE))))))))))</f>
        <v/>
      </c>
      <c r="J1310" s="41" t="str">
        <f t="shared" ca="1" si="65"/>
        <v/>
      </c>
      <c r="K1310" s="41" t="str">
        <f>IF($A1310 &lt;&gt; "",VLOOKUP($A1310,'Student reference sheet'!$A$2:$V$2329, 7,FALSE), "")</f>
        <v/>
      </c>
      <c r="L1310" s="30" t="str">
        <f>IF($A1310 ="", "", VLOOKUP($A1310, 'Student reference sheet'!$A$2:$Z$2603,23,FALSE))</f>
        <v/>
      </c>
      <c r="M1310" s="30" t="str">
        <f>IF($A1310 ="", "", VLOOKUP($A1310, 'Student reference sheet'!$A$2:$Z$2603,24,FALSE))</f>
        <v/>
      </c>
      <c r="N1310" s="30" t="str">
        <f>IF($A1310 ="", "", VLOOKUP($A1310, 'Student reference sheet'!$A$2:$Z$2603,26,FALSE))</f>
        <v/>
      </c>
      <c r="O1310" s="30" t="str">
        <f>IF($A1310 ="", "", VLOOKUP($A1310, 'Student reference sheet'!$A$2:$Z$2603,25,FALSE))</f>
        <v/>
      </c>
      <c r="P1310" s="39" t="str">
        <f>IF($A1310 = "", "", IF(OR(VLOOKUP($A1310,'Student reference sheet'!$A$2:$V$2400,8,FALSE) = "R",  VLOOKUP($A1310,'Student reference sheet'!$A$2:$V$2400,8,FALSE) = "L"), "X", ""))</f>
        <v/>
      </c>
      <c r="Q1310" s="39" t="str">
        <f>IF($A1310 ="", "", VLOOKUP($A1310, 'Student reference sheet'!$A$2:$V$2603,22,FALSE))</f>
        <v/>
      </c>
      <c r="R1310" s="39" t="str">
        <f>IF($A1310 &lt;&gt; "",VLOOKUP($A1310,'Student reference sheet'!$A$2:$V$2329, 5,FALSE), "")</f>
        <v/>
      </c>
      <c r="S1310" s="39" t="str">
        <f>IF($A1310 &lt;&gt; "",VLOOKUP($A1310,'Student reference sheet'!$A$2:$V$2329, 6,FALSE), "")</f>
        <v/>
      </c>
      <c r="T1310" s="30" t="str">
        <f>IF($A1310 = "","",
IF(VLOOKUP($A1310,'Student reference sheet'!$A$2:$V$2329, 10,FALSE) = "Y", "Hispanic",
IF(VLOOKUP($A1310,'Student reference sheet'!$A$2:$V$2329,11,FALSE) &lt;&gt; "",
IF(VLOOKUP($A1310,'Student reference sheet'!$A$2:$V$2329,11,FALSE) = "UNK", "Unknown", VLOOKUP(VALUE(VLOOKUP($A1310,'Student reference sheet'!$A$2:$V$2329,11,FALSE)),'Ethnicity Reference'!$A$2:$B$22,2,FALSE)),
IF(VLOOKUP($A1310,'Student reference sheet'!$A$2:$V$2329,9,FALSE) &lt;&gt; "", VLOOKUP(VALUE(VLOOKUP($A1310,'Student reference sheet'!$A$2:$V$2329,9,FALSE)),'Ethnicity Reference'!$A$2:$B$22,2,FALSE),"Unknown"))))</f>
        <v/>
      </c>
      <c r="U1310" s="35"/>
    </row>
    <row r="1311" spans="1:21" ht="15.75">
      <c r="A1311" s="47"/>
      <c r="B1311" s="33"/>
      <c r="C1311" s="39" t="str">
        <f>IF($A1311 &lt;&gt; "",VLOOKUP($A1311,'Student reference sheet'!$A$2:$V$2329, 3,FALSE), "")</f>
        <v/>
      </c>
      <c r="D1311" s="39" t="str">
        <f>IF($A1311 &lt;&gt; "",VLOOKUP($A1311,'Student reference sheet'!$A$2:$V$2329, 2,FALSE), "")</f>
        <v/>
      </c>
      <c r="E1311" s="35"/>
      <c r="F1311" s="34"/>
      <c r="G1311" s="40" t="str">
        <f t="shared" ca="1" si="63"/>
        <v/>
      </c>
      <c r="H1311" s="40" t="str">
        <f t="shared" ca="1" si="64"/>
        <v/>
      </c>
      <c r="I1311" s="36" t="str">
        <f>IF($A1311 = "", "",
IF(COUNTIF(MINIMUM_DAY_DATES[], Attendance!J1311) &gt; 0, VLOOKUP(Attendance!$G1311,MINIMUM_DAY_PERIOD_SCHEDULE[], 2,TRUE),
IF(COUNTIF(RALLY_DATES[], Attendance!J1311) &gt; 0, VLOOKUP(Attendance!$G1311,RALLY_PERIOD_SCHEDULE[], 2,TRUE),
IF(WEEKDAY(Attendance!$J1311) = 2,
       IF(COUNTIF(FINALS_WEEK_MONDAY_DATE[],Attendance!$J1311) &gt; 0, VLOOKUP(Attendance!$G1311,FINALS_WEEK_MONDAY_PERIOD_SCHEDULE[],2,TRUE),
       VLOOKUP(Attendance!$G1311,REGULAR_WEEK_SCHEDULE[],6,TRUE)),
IF(WEEKDAY($J1311) = 3,
       IF(COUNTIF(FINALS_WEEK_TUESDAY_DATE[],Attendance!$J1311) &gt; 0, VLOOKUP(Attendance!$G1311,FINALS_WEEK_TUESDAY_PERIOD_SCHEDULE[],2,TRUE),
       VLOOKUP(Attendance!$G1311,REGULAR_WEEK_SCHEDULE[[Tuesday]:[Period]],5,TRUE)),
IF(WEEKDAY(Attendance!$J1311) = 4,
        IF(COUNTIF(BLOCK_WEDNESDAY_DATES[],Attendance!$J1311) &gt; 0, VLOOKUP(Attendance!$G1311,BLOCK_WEDNESDAY_PERIOD_SCHEDULE[],2,TRUE),
        IF(COUNTIF(FINALS_WEEK_WEDNESDAY_DATE[],Attendance!$J1311) &gt; 0, VLOOKUP(Attendance!$G1311,FINALS_WEEK_WEDNESDAY_PERIOD_SCHEDULE[],2,TRUE),
       VLOOKUP(Attendance!$G1311,REGULAR_WEEK_SCHEDULE[[Wednesday]:[Period]],4,TRUE))),
IF(WEEKDAY($J1311) = 5,
       IF(COUNTIF(BLOCK_THURSDAY_DATES[],Attendance!$J1311) &gt; 0, VLOOKUP(Attendance!$G1311,BLOCK_THURSDAY_PERIOD_SCHEDULE[],2,TRUE),
       IF(COUNTIF(FINALS_WEEK_THURSDAY_DATE[],Attendance!$J1311) &gt; 0, VLOOKUP(Attendance!$G1311,FINALS_WEEK_THURSDAY_PERIOD_SCHEDULE[],2,TRUE),
       VLOOKUP(Attendance!$G1311,REGULAR_WEEK_SCHEDULE[[Thursday]:[Period]],3,TRUE))),
IF(WEEKDAY(Attendance!$J1311) = 6,
       IF(COUNTIF(FINALS_WEEK_FRIDAY_DATE[],Attendance!$J1311) &gt; 0, VLOOKUP(Attendance!$G1311,FINALS_WEEK_FRIDAY_PERIOD_SCHEDULE[],2,TRUE),
       VLOOKUP(Attendance!$G1311,REGULAR_WEEK_SCHEDULE[[Friday]:[Period]],2,TRUE))))))))))</f>
        <v/>
      </c>
      <c r="J1311" s="41" t="str">
        <f t="shared" ca="1" si="65"/>
        <v/>
      </c>
      <c r="K1311" s="41" t="str">
        <f>IF($A1311 &lt;&gt; "",VLOOKUP($A1311,'Student reference sheet'!$A$2:$V$2329, 7,FALSE), "")</f>
        <v/>
      </c>
      <c r="L1311" s="30" t="str">
        <f>IF($A1311 ="", "", VLOOKUP($A1311, 'Student reference sheet'!$A$2:$Z$2603,23,FALSE))</f>
        <v/>
      </c>
      <c r="M1311" s="30" t="str">
        <f>IF($A1311 ="", "", VLOOKUP($A1311, 'Student reference sheet'!$A$2:$Z$2603,24,FALSE))</f>
        <v/>
      </c>
      <c r="N1311" s="30" t="str">
        <f>IF($A1311 ="", "", VLOOKUP($A1311, 'Student reference sheet'!$A$2:$Z$2603,26,FALSE))</f>
        <v/>
      </c>
      <c r="O1311" s="30" t="str">
        <f>IF($A1311 ="", "", VLOOKUP($A1311, 'Student reference sheet'!$A$2:$Z$2603,25,FALSE))</f>
        <v/>
      </c>
      <c r="P1311" s="39" t="str">
        <f>IF($A1311 = "", "", IF(OR(VLOOKUP($A1311,'Student reference sheet'!$A$2:$V$2400,8,FALSE) = "R",  VLOOKUP($A1311,'Student reference sheet'!$A$2:$V$2400,8,FALSE) = "L"), "X", ""))</f>
        <v/>
      </c>
      <c r="Q1311" s="39" t="str">
        <f>IF($A1311 ="", "", VLOOKUP($A1311, 'Student reference sheet'!$A$2:$V$2603,22,FALSE))</f>
        <v/>
      </c>
      <c r="R1311" s="39" t="str">
        <f>IF($A1311 &lt;&gt; "",VLOOKUP($A1311,'Student reference sheet'!$A$2:$V$2329, 5,FALSE), "")</f>
        <v/>
      </c>
      <c r="S1311" s="39" t="str">
        <f>IF($A1311 &lt;&gt; "",VLOOKUP($A1311,'Student reference sheet'!$A$2:$V$2329, 6,FALSE), "")</f>
        <v/>
      </c>
      <c r="T1311" s="30" t="str">
        <f>IF($A1311 = "","",
IF(VLOOKUP($A1311,'Student reference sheet'!$A$2:$V$2329, 10,FALSE) = "Y", "Hispanic",
IF(VLOOKUP($A1311,'Student reference sheet'!$A$2:$V$2329,11,FALSE) &lt;&gt; "",
IF(VLOOKUP($A1311,'Student reference sheet'!$A$2:$V$2329,11,FALSE) = "UNK", "Unknown", VLOOKUP(VALUE(VLOOKUP($A1311,'Student reference sheet'!$A$2:$V$2329,11,FALSE)),'Ethnicity Reference'!$A$2:$B$22,2,FALSE)),
IF(VLOOKUP($A1311,'Student reference sheet'!$A$2:$V$2329,9,FALSE) &lt;&gt; "", VLOOKUP(VALUE(VLOOKUP($A1311,'Student reference sheet'!$A$2:$V$2329,9,FALSE)),'Ethnicity Reference'!$A$2:$B$22,2,FALSE),"Unknown"))))</f>
        <v/>
      </c>
      <c r="U1311" s="35"/>
    </row>
    <row r="1312" spans="1:21" ht="15.75">
      <c r="A1312" s="47"/>
      <c r="B1312" s="33"/>
      <c r="C1312" s="39" t="str">
        <f>IF($A1312 &lt;&gt; "",VLOOKUP($A1312,'Student reference sheet'!$A$2:$V$2329, 3,FALSE), "")</f>
        <v/>
      </c>
      <c r="D1312" s="39" t="str">
        <f>IF($A1312 &lt;&gt; "",VLOOKUP($A1312,'Student reference sheet'!$A$2:$V$2329, 2,FALSE), "")</f>
        <v/>
      </c>
      <c r="E1312" s="35"/>
      <c r="F1312" s="34"/>
      <c r="G1312" s="40" t="str">
        <f t="shared" ca="1" si="63"/>
        <v/>
      </c>
      <c r="H1312" s="40" t="str">
        <f t="shared" ca="1" si="64"/>
        <v/>
      </c>
      <c r="I1312" s="36" t="str">
        <f>IF($A1312 = "", "",
IF(COUNTIF(MINIMUM_DAY_DATES[], Attendance!J1312) &gt; 0, VLOOKUP(Attendance!$G1312,MINIMUM_DAY_PERIOD_SCHEDULE[], 2,TRUE),
IF(COUNTIF(RALLY_DATES[], Attendance!J1312) &gt; 0, VLOOKUP(Attendance!$G1312,RALLY_PERIOD_SCHEDULE[], 2,TRUE),
IF(WEEKDAY(Attendance!$J1312) = 2,
       IF(COUNTIF(FINALS_WEEK_MONDAY_DATE[],Attendance!$J1312) &gt; 0, VLOOKUP(Attendance!$G1312,FINALS_WEEK_MONDAY_PERIOD_SCHEDULE[],2,TRUE),
       VLOOKUP(Attendance!$G1312,REGULAR_WEEK_SCHEDULE[],6,TRUE)),
IF(WEEKDAY($J1312) = 3,
       IF(COUNTIF(FINALS_WEEK_TUESDAY_DATE[],Attendance!$J1312) &gt; 0, VLOOKUP(Attendance!$G1312,FINALS_WEEK_TUESDAY_PERIOD_SCHEDULE[],2,TRUE),
       VLOOKUP(Attendance!$G1312,REGULAR_WEEK_SCHEDULE[[Tuesday]:[Period]],5,TRUE)),
IF(WEEKDAY(Attendance!$J1312) = 4,
        IF(COUNTIF(BLOCK_WEDNESDAY_DATES[],Attendance!$J1312) &gt; 0, VLOOKUP(Attendance!$G1312,BLOCK_WEDNESDAY_PERIOD_SCHEDULE[],2,TRUE),
        IF(COUNTIF(FINALS_WEEK_WEDNESDAY_DATE[],Attendance!$J1312) &gt; 0, VLOOKUP(Attendance!$G1312,FINALS_WEEK_WEDNESDAY_PERIOD_SCHEDULE[],2,TRUE),
       VLOOKUP(Attendance!$G1312,REGULAR_WEEK_SCHEDULE[[Wednesday]:[Period]],4,TRUE))),
IF(WEEKDAY($J1312) = 5,
       IF(COUNTIF(BLOCK_THURSDAY_DATES[],Attendance!$J1312) &gt; 0, VLOOKUP(Attendance!$G1312,BLOCK_THURSDAY_PERIOD_SCHEDULE[],2,TRUE),
       IF(COUNTIF(FINALS_WEEK_THURSDAY_DATE[],Attendance!$J1312) &gt; 0, VLOOKUP(Attendance!$G1312,FINALS_WEEK_THURSDAY_PERIOD_SCHEDULE[],2,TRUE),
       VLOOKUP(Attendance!$G1312,REGULAR_WEEK_SCHEDULE[[Thursday]:[Period]],3,TRUE))),
IF(WEEKDAY(Attendance!$J1312) = 6,
       IF(COUNTIF(FINALS_WEEK_FRIDAY_DATE[],Attendance!$J1312) &gt; 0, VLOOKUP(Attendance!$G1312,FINALS_WEEK_FRIDAY_PERIOD_SCHEDULE[],2,TRUE),
       VLOOKUP(Attendance!$G1312,REGULAR_WEEK_SCHEDULE[[Friday]:[Period]],2,TRUE))))))))))</f>
        <v/>
      </c>
      <c r="J1312" s="41" t="str">
        <f t="shared" ca="1" si="65"/>
        <v/>
      </c>
      <c r="K1312" s="41" t="str">
        <f>IF($A1312 &lt;&gt; "",VLOOKUP($A1312,'Student reference sheet'!$A$2:$V$2329, 7,FALSE), "")</f>
        <v/>
      </c>
      <c r="L1312" s="30" t="str">
        <f>IF($A1312 ="", "", VLOOKUP($A1312, 'Student reference sheet'!$A$2:$Z$2603,23,FALSE))</f>
        <v/>
      </c>
      <c r="M1312" s="30" t="str">
        <f>IF($A1312 ="", "", VLOOKUP($A1312, 'Student reference sheet'!$A$2:$Z$2603,24,FALSE))</f>
        <v/>
      </c>
      <c r="N1312" s="30" t="str">
        <f>IF($A1312 ="", "", VLOOKUP($A1312, 'Student reference sheet'!$A$2:$Z$2603,26,FALSE))</f>
        <v/>
      </c>
      <c r="O1312" s="30" t="str">
        <f>IF($A1312 ="", "", VLOOKUP($A1312, 'Student reference sheet'!$A$2:$Z$2603,25,FALSE))</f>
        <v/>
      </c>
      <c r="P1312" s="39" t="str">
        <f>IF($A1312 = "", "", IF(OR(VLOOKUP($A1312,'Student reference sheet'!$A$2:$V$2400,8,FALSE) = "R",  VLOOKUP($A1312,'Student reference sheet'!$A$2:$V$2400,8,FALSE) = "L"), "X", ""))</f>
        <v/>
      </c>
      <c r="Q1312" s="39" t="str">
        <f>IF($A1312 ="", "", VLOOKUP($A1312, 'Student reference sheet'!$A$2:$V$2603,22,FALSE))</f>
        <v/>
      </c>
      <c r="R1312" s="39" t="str">
        <f>IF($A1312 &lt;&gt; "",VLOOKUP($A1312,'Student reference sheet'!$A$2:$V$2329, 5,FALSE), "")</f>
        <v/>
      </c>
      <c r="S1312" s="39" t="str">
        <f>IF($A1312 &lt;&gt; "",VLOOKUP($A1312,'Student reference sheet'!$A$2:$V$2329, 6,FALSE), "")</f>
        <v/>
      </c>
      <c r="T1312" s="30" t="str">
        <f>IF($A1312 = "","",
IF(VLOOKUP($A1312,'Student reference sheet'!$A$2:$V$2329, 10,FALSE) = "Y", "Hispanic",
IF(VLOOKUP($A1312,'Student reference sheet'!$A$2:$V$2329,11,FALSE) &lt;&gt; "",
IF(VLOOKUP($A1312,'Student reference sheet'!$A$2:$V$2329,11,FALSE) = "UNK", "Unknown", VLOOKUP(VALUE(VLOOKUP($A1312,'Student reference sheet'!$A$2:$V$2329,11,FALSE)),'Ethnicity Reference'!$A$2:$B$22,2,FALSE)),
IF(VLOOKUP($A1312,'Student reference sheet'!$A$2:$V$2329,9,FALSE) &lt;&gt; "", VLOOKUP(VALUE(VLOOKUP($A1312,'Student reference sheet'!$A$2:$V$2329,9,FALSE)),'Ethnicity Reference'!$A$2:$B$22,2,FALSE),"Unknown"))))</f>
        <v/>
      </c>
      <c r="U1312" s="35"/>
    </row>
    <row r="1313" spans="1:21" ht="15.75">
      <c r="A1313" s="47"/>
      <c r="B1313" s="33"/>
      <c r="C1313" s="39" t="str">
        <f>IF($A1313 &lt;&gt; "",VLOOKUP($A1313,'Student reference sheet'!$A$2:$V$2329, 3,FALSE), "")</f>
        <v/>
      </c>
      <c r="D1313" s="39" t="str">
        <f>IF($A1313 &lt;&gt; "",VLOOKUP($A1313,'Student reference sheet'!$A$2:$V$2329, 2,FALSE), "")</f>
        <v/>
      </c>
      <c r="E1313" s="35"/>
      <c r="F1313" s="34"/>
      <c r="G1313" s="40" t="str">
        <f t="shared" ca="1" si="63"/>
        <v/>
      </c>
      <c r="H1313" s="40" t="str">
        <f t="shared" ca="1" si="64"/>
        <v/>
      </c>
      <c r="I1313" s="36" t="str">
        <f>IF($A1313 = "", "",
IF(COUNTIF(MINIMUM_DAY_DATES[], Attendance!J1313) &gt; 0, VLOOKUP(Attendance!$G1313,MINIMUM_DAY_PERIOD_SCHEDULE[], 2,TRUE),
IF(COUNTIF(RALLY_DATES[], Attendance!J1313) &gt; 0, VLOOKUP(Attendance!$G1313,RALLY_PERIOD_SCHEDULE[], 2,TRUE),
IF(WEEKDAY(Attendance!$J1313) = 2,
       IF(COUNTIF(FINALS_WEEK_MONDAY_DATE[],Attendance!$J1313) &gt; 0, VLOOKUP(Attendance!$G1313,FINALS_WEEK_MONDAY_PERIOD_SCHEDULE[],2,TRUE),
       VLOOKUP(Attendance!$G1313,REGULAR_WEEK_SCHEDULE[],6,TRUE)),
IF(WEEKDAY($J1313) = 3,
       IF(COUNTIF(FINALS_WEEK_TUESDAY_DATE[],Attendance!$J1313) &gt; 0, VLOOKUP(Attendance!$G1313,FINALS_WEEK_TUESDAY_PERIOD_SCHEDULE[],2,TRUE),
       VLOOKUP(Attendance!$G1313,REGULAR_WEEK_SCHEDULE[[Tuesday]:[Period]],5,TRUE)),
IF(WEEKDAY(Attendance!$J1313) = 4,
        IF(COUNTIF(BLOCK_WEDNESDAY_DATES[],Attendance!$J1313) &gt; 0, VLOOKUP(Attendance!$G1313,BLOCK_WEDNESDAY_PERIOD_SCHEDULE[],2,TRUE),
        IF(COUNTIF(FINALS_WEEK_WEDNESDAY_DATE[],Attendance!$J1313) &gt; 0, VLOOKUP(Attendance!$G1313,FINALS_WEEK_WEDNESDAY_PERIOD_SCHEDULE[],2,TRUE),
       VLOOKUP(Attendance!$G1313,REGULAR_WEEK_SCHEDULE[[Wednesday]:[Period]],4,TRUE))),
IF(WEEKDAY($J1313) = 5,
       IF(COUNTIF(BLOCK_THURSDAY_DATES[],Attendance!$J1313) &gt; 0, VLOOKUP(Attendance!$G1313,BLOCK_THURSDAY_PERIOD_SCHEDULE[],2,TRUE),
       IF(COUNTIF(FINALS_WEEK_THURSDAY_DATE[],Attendance!$J1313) &gt; 0, VLOOKUP(Attendance!$G1313,FINALS_WEEK_THURSDAY_PERIOD_SCHEDULE[],2,TRUE),
       VLOOKUP(Attendance!$G1313,REGULAR_WEEK_SCHEDULE[[Thursday]:[Period]],3,TRUE))),
IF(WEEKDAY(Attendance!$J1313) = 6,
       IF(COUNTIF(FINALS_WEEK_FRIDAY_DATE[],Attendance!$J1313) &gt; 0, VLOOKUP(Attendance!$G1313,FINALS_WEEK_FRIDAY_PERIOD_SCHEDULE[],2,TRUE),
       VLOOKUP(Attendance!$G1313,REGULAR_WEEK_SCHEDULE[[Friday]:[Period]],2,TRUE))))))))))</f>
        <v/>
      </c>
      <c r="J1313" s="41" t="str">
        <f t="shared" ca="1" si="65"/>
        <v/>
      </c>
      <c r="K1313" s="41" t="str">
        <f>IF($A1313 &lt;&gt; "",VLOOKUP($A1313,'Student reference sheet'!$A$2:$V$2329, 7,FALSE), "")</f>
        <v/>
      </c>
      <c r="L1313" s="30" t="str">
        <f>IF($A1313 ="", "", VLOOKUP($A1313, 'Student reference sheet'!$A$2:$Z$2603,23,FALSE))</f>
        <v/>
      </c>
      <c r="M1313" s="30" t="str">
        <f>IF($A1313 ="", "", VLOOKUP($A1313, 'Student reference sheet'!$A$2:$Z$2603,24,FALSE))</f>
        <v/>
      </c>
      <c r="N1313" s="30" t="str">
        <f>IF($A1313 ="", "", VLOOKUP($A1313, 'Student reference sheet'!$A$2:$Z$2603,26,FALSE))</f>
        <v/>
      </c>
      <c r="O1313" s="30" t="str">
        <f>IF($A1313 ="", "", VLOOKUP($A1313, 'Student reference sheet'!$A$2:$Z$2603,25,FALSE))</f>
        <v/>
      </c>
      <c r="P1313" s="39" t="str">
        <f>IF($A1313 = "", "", IF(OR(VLOOKUP($A1313,'Student reference sheet'!$A$2:$V$2400,8,FALSE) = "R",  VLOOKUP($A1313,'Student reference sheet'!$A$2:$V$2400,8,FALSE) = "L"), "X", ""))</f>
        <v/>
      </c>
      <c r="Q1313" s="39" t="str">
        <f>IF($A1313 ="", "", VLOOKUP($A1313, 'Student reference sheet'!$A$2:$V$2603,22,FALSE))</f>
        <v/>
      </c>
      <c r="R1313" s="39" t="str">
        <f>IF($A1313 &lt;&gt; "",VLOOKUP($A1313,'Student reference sheet'!$A$2:$V$2329, 5,FALSE), "")</f>
        <v/>
      </c>
      <c r="S1313" s="39" t="str">
        <f>IF($A1313 &lt;&gt; "",VLOOKUP($A1313,'Student reference sheet'!$A$2:$V$2329, 6,FALSE), "")</f>
        <v/>
      </c>
      <c r="T1313" s="30" t="str">
        <f>IF($A1313 = "","",
IF(VLOOKUP($A1313,'Student reference sheet'!$A$2:$V$2329, 10,FALSE) = "Y", "Hispanic",
IF(VLOOKUP($A1313,'Student reference sheet'!$A$2:$V$2329,11,FALSE) &lt;&gt; "",
IF(VLOOKUP($A1313,'Student reference sheet'!$A$2:$V$2329,11,FALSE) = "UNK", "Unknown", VLOOKUP(VALUE(VLOOKUP($A1313,'Student reference sheet'!$A$2:$V$2329,11,FALSE)),'Ethnicity Reference'!$A$2:$B$22,2,FALSE)),
IF(VLOOKUP($A1313,'Student reference sheet'!$A$2:$V$2329,9,FALSE) &lt;&gt; "", VLOOKUP(VALUE(VLOOKUP($A1313,'Student reference sheet'!$A$2:$V$2329,9,FALSE)),'Ethnicity Reference'!$A$2:$B$22,2,FALSE),"Unknown"))))</f>
        <v/>
      </c>
      <c r="U1313" s="35"/>
    </row>
    <row r="1314" spans="1:21" ht="15.75">
      <c r="A1314" s="47"/>
      <c r="B1314" s="33"/>
      <c r="C1314" s="39" t="str">
        <f>IF($A1314 &lt;&gt; "",VLOOKUP($A1314,'Student reference sheet'!$A$2:$V$2329, 3,FALSE), "")</f>
        <v/>
      </c>
      <c r="D1314" s="39" t="str">
        <f>IF($A1314 &lt;&gt; "",VLOOKUP($A1314,'Student reference sheet'!$A$2:$V$2329, 2,FALSE), "")</f>
        <v/>
      </c>
      <c r="E1314" s="35"/>
      <c r="F1314" s="34"/>
      <c r="G1314" s="40" t="str">
        <f t="shared" ca="1" si="63"/>
        <v/>
      </c>
      <c r="H1314" s="40" t="str">
        <f t="shared" ca="1" si="64"/>
        <v/>
      </c>
      <c r="I1314" s="36" t="str">
        <f>IF($A1314 = "", "",
IF(COUNTIF(MINIMUM_DAY_DATES[], Attendance!J1314) &gt; 0, VLOOKUP(Attendance!$G1314,MINIMUM_DAY_PERIOD_SCHEDULE[], 2,TRUE),
IF(COUNTIF(RALLY_DATES[], Attendance!J1314) &gt; 0, VLOOKUP(Attendance!$G1314,RALLY_PERIOD_SCHEDULE[], 2,TRUE),
IF(WEEKDAY(Attendance!$J1314) = 2,
       IF(COUNTIF(FINALS_WEEK_MONDAY_DATE[],Attendance!$J1314) &gt; 0, VLOOKUP(Attendance!$G1314,FINALS_WEEK_MONDAY_PERIOD_SCHEDULE[],2,TRUE),
       VLOOKUP(Attendance!$G1314,REGULAR_WEEK_SCHEDULE[],6,TRUE)),
IF(WEEKDAY($J1314) = 3,
       IF(COUNTIF(FINALS_WEEK_TUESDAY_DATE[],Attendance!$J1314) &gt; 0, VLOOKUP(Attendance!$G1314,FINALS_WEEK_TUESDAY_PERIOD_SCHEDULE[],2,TRUE),
       VLOOKUP(Attendance!$G1314,REGULAR_WEEK_SCHEDULE[[Tuesday]:[Period]],5,TRUE)),
IF(WEEKDAY(Attendance!$J1314) = 4,
        IF(COUNTIF(BLOCK_WEDNESDAY_DATES[],Attendance!$J1314) &gt; 0, VLOOKUP(Attendance!$G1314,BLOCK_WEDNESDAY_PERIOD_SCHEDULE[],2,TRUE),
        IF(COUNTIF(FINALS_WEEK_WEDNESDAY_DATE[],Attendance!$J1314) &gt; 0, VLOOKUP(Attendance!$G1314,FINALS_WEEK_WEDNESDAY_PERIOD_SCHEDULE[],2,TRUE),
       VLOOKUP(Attendance!$G1314,REGULAR_WEEK_SCHEDULE[[Wednesday]:[Period]],4,TRUE))),
IF(WEEKDAY($J1314) = 5,
       IF(COUNTIF(BLOCK_THURSDAY_DATES[],Attendance!$J1314) &gt; 0, VLOOKUP(Attendance!$G1314,BLOCK_THURSDAY_PERIOD_SCHEDULE[],2,TRUE),
       IF(COUNTIF(FINALS_WEEK_THURSDAY_DATE[],Attendance!$J1314) &gt; 0, VLOOKUP(Attendance!$G1314,FINALS_WEEK_THURSDAY_PERIOD_SCHEDULE[],2,TRUE),
       VLOOKUP(Attendance!$G1314,REGULAR_WEEK_SCHEDULE[[Thursday]:[Period]],3,TRUE))),
IF(WEEKDAY(Attendance!$J1314) = 6,
       IF(COUNTIF(FINALS_WEEK_FRIDAY_DATE[],Attendance!$J1314) &gt; 0, VLOOKUP(Attendance!$G1314,FINALS_WEEK_FRIDAY_PERIOD_SCHEDULE[],2,TRUE),
       VLOOKUP(Attendance!$G1314,REGULAR_WEEK_SCHEDULE[[Friday]:[Period]],2,TRUE))))))))))</f>
        <v/>
      </c>
      <c r="J1314" s="41" t="str">
        <f t="shared" ca="1" si="65"/>
        <v/>
      </c>
      <c r="K1314" s="41" t="str">
        <f>IF($A1314 &lt;&gt; "",VLOOKUP($A1314,'Student reference sheet'!$A$2:$V$2329, 7,FALSE), "")</f>
        <v/>
      </c>
      <c r="L1314" s="30" t="str">
        <f>IF($A1314 ="", "", VLOOKUP($A1314, 'Student reference sheet'!$A$2:$Z$2603,23,FALSE))</f>
        <v/>
      </c>
      <c r="M1314" s="30" t="str">
        <f>IF($A1314 ="", "", VLOOKUP($A1314, 'Student reference sheet'!$A$2:$Z$2603,24,FALSE))</f>
        <v/>
      </c>
      <c r="N1314" s="30" t="str">
        <f>IF($A1314 ="", "", VLOOKUP($A1314, 'Student reference sheet'!$A$2:$Z$2603,26,FALSE))</f>
        <v/>
      </c>
      <c r="O1314" s="30" t="str">
        <f>IF($A1314 ="", "", VLOOKUP($A1314, 'Student reference sheet'!$A$2:$Z$2603,25,FALSE))</f>
        <v/>
      </c>
      <c r="P1314" s="39" t="str">
        <f>IF($A1314 = "", "", IF(OR(VLOOKUP($A1314,'Student reference sheet'!$A$2:$V$2400,8,FALSE) = "R",  VLOOKUP($A1314,'Student reference sheet'!$A$2:$V$2400,8,FALSE) = "L"), "X", ""))</f>
        <v/>
      </c>
      <c r="Q1314" s="39" t="str">
        <f>IF($A1314 ="", "", VLOOKUP($A1314, 'Student reference sheet'!$A$2:$V$2603,22,FALSE))</f>
        <v/>
      </c>
      <c r="R1314" s="39" t="str">
        <f>IF($A1314 &lt;&gt; "",VLOOKUP($A1314,'Student reference sheet'!$A$2:$V$2329, 5,FALSE), "")</f>
        <v/>
      </c>
      <c r="S1314" s="39" t="str">
        <f>IF($A1314 &lt;&gt; "",VLOOKUP($A1314,'Student reference sheet'!$A$2:$V$2329, 6,FALSE), "")</f>
        <v/>
      </c>
      <c r="T1314" s="30" t="str">
        <f>IF($A1314 = "","",
IF(VLOOKUP($A1314,'Student reference sheet'!$A$2:$V$2329, 10,FALSE) = "Y", "Hispanic",
IF(VLOOKUP($A1314,'Student reference sheet'!$A$2:$V$2329,11,FALSE) &lt;&gt; "",
IF(VLOOKUP($A1314,'Student reference sheet'!$A$2:$V$2329,11,FALSE) = "UNK", "Unknown", VLOOKUP(VALUE(VLOOKUP($A1314,'Student reference sheet'!$A$2:$V$2329,11,FALSE)),'Ethnicity Reference'!$A$2:$B$22,2,FALSE)),
IF(VLOOKUP($A1314,'Student reference sheet'!$A$2:$V$2329,9,FALSE) &lt;&gt; "", VLOOKUP(VALUE(VLOOKUP($A1314,'Student reference sheet'!$A$2:$V$2329,9,FALSE)),'Ethnicity Reference'!$A$2:$B$22,2,FALSE),"Unknown"))))</f>
        <v/>
      </c>
      <c r="U1314" s="35"/>
    </row>
    <row r="1315" spans="1:21" ht="15.75">
      <c r="A1315" s="47"/>
      <c r="B1315" s="33"/>
      <c r="C1315" s="39" t="str">
        <f>IF($A1315 &lt;&gt; "",VLOOKUP($A1315,'Student reference sheet'!$A$2:$V$2329, 3,FALSE), "")</f>
        <v/>
      </c>
      <c r="D1315" s="39" t="str">
        <f>IF($A1315 &lt;&gt; "",VLOOKUP($A1315,'Student reference sheet'!$A$2:$V$2329, 2,FALSE), "")</f>
        <v/>
      </c>
      <c r="E1315" s="35"/>
      <c r="F1315" s="34"/>
      <c r="G1315" s="40" t="str">
        <f t="shared" ca="1" si="63"/>
        <v/>
      </c>
      <c r="H1315" s="40" t="str">
        <f t="shared" ca="1" si="64"/>
        <v/>
      </c>
      <c r="I1315" s="36" t="str">
        <f>IF($A1315 = "", "",
IF(COUNTIF(MINIMUM_DAY_DATES[], Attendance!J1315) &gt; 0, VLOOKUP(Attendance!$G1315,MINIMUM_DAY_PERIOD_SCHEDULE[], 2,TRUE),
IF(COUNTIF(RALLY_DATES[], Attendance!J1315) &gt; 0, VLOOKUP(Attendance!$G1315,RALLY_PERIOD_SCHEDULE[], 2,TRUE),
IF(WEEKDAY(Attendance!$J1315) = 2,
       IF(COUNTIF(FINALS_WEEK_MONDAY_DATE[],Attendance!$J1315) &gt; 0, VLOOKUP(Attendance!$G1315,FINALS_WEEK_MONDAY_PERIOD_SCHEDULE[],2,TRUE),
       VLOOKUP(Attendance!$G1315,REGULAR_WEEK_SCHEDULE[],6,TRUE)),
IF(WEEKDAY($J1315) = 3,
       IF(COUNTIF(FINALS_WEEK_TUESDAY_DATE[],Attendance!$J1315) &gt; 0, VLOOKUP(Attendance!$G1315,FINALS_WEEK_TUESDAY_PERIOD_SCHEDULE[],2,TRUE),
       VLOOKUP(Attendance!$G1315,REGULAR_WEEK_SCHEDULE[[Tuesday]:[Period]],5,TRUE)),
IF(WEEKDAY(Attendance!$J1315) = 4,
        IF(COUNTIF(BLOCK_WEDNESDAY_DATES[],Attendance!$J1315) &gt; 0, VLOOKUP(Attendance!$G1315,BLOCK_WEDNESDAY_PERIOD_SCHEDULE[],2,TRUE),
        IF(COUNTIF(FINALS_WEEK_WEDNESDAY_DATE[],Attendance!$J1315) &gt; 0, VLOOKUP(Attendance!$G1315,FINALS_WEEK_WEDNESDAY_PERIOD_SCHEDULE[],2,TRUE),
       VLOOKUP(Attendance!$G1315,REGULAR_WEEK_SCHEDULE[[Wednesday]:[Period]],4,TRUE))),
IF(WEEKDAY($J1315) = 5,
       IF(COUNTIF(BLOCK_THURSDAY_DATES[],Attendance!$J1315) &gt; 0, VLOOKUP(Attendance!$G1315,BLOCK_THURSDAY_PERIOD_SCHEDULE[],2,TRUE),
       IF(COUNTIF(FINALS_WEEK_THURSDAY_DATE[],Attendance!$J1315) &gt; 0, VLOOKUP(Attendance!$G1315,FINALS_WEEK_THURSDAY_PERIOD_SCHEDULE[],2,TRUE),
       VLOOKUP(Attendance!$G1315,REGULAR_WEEK_SCHEDULE[[Thursday]:[Period]],3,TRUE))),
IF(WEEKDAY(Attendance!$J1315) = 6,
       IF(COUNTIF(FINALS_WEEK_FRIDAY_DATE[],Attendance!$J1315) &gt; 0, VLOOKUP(Attendance!$G1315,FINALS_WEEK_FRIDAY_PERIOD_SCHEDULE[],2,TRUE),
       VLOOKUP(Attendance!$G1315,REGULAR_WEEK_SCHEDULE[[Friday]:[Period]],2,TRUE))))))))))</f>
        <v/>
      </c>
      <c r="J1315" s="41" t="str">
        <f t="shared" ca="1" si="65"/>
        <v/>
      </c>
      <c r="K1315" s="41" t="str">
        <f>IF($A1315 &lt;&gt; "",VLOOKUP($A1315,'Student reference sheet'!$A$2:$V$2329, 7,FALSE), "")</f>
        <v/>
      </c>
      <c r="L1315" s="30" t="str">
        <f>IF($A1315 ="", "", VLOOKUP($A1315, 'Student reference sheet'!$A$2:$Z$2603,23,FALSE))</f>
        <v/>
      </c>
      <c r="M1315" s="30" t="str">
        <f>IF($A1315 ="", "", VLOOKUP($A1315, 'Student reference sheet'!$A$2:$Z$2603,24,FALSE))</f>
        <v/>
      </c>
      <c r="N1315" s="30" t="str">
        <f>IF($A1315 ="", "", VLOOKUP($A1315, 'Student reference sheet'!$A$2:$Z$2603,26,FALSE))</f>
        <v/>
      </c>
      <c r="O1315" s="30" t="str">
        <f>IF($A1315 ="", "", VLOOKUP($A1315, 'Student reference sheet'!$A$2:$Z$2603,25,FALSE))</f>
        <v/>
      </c>
      <c r="P1315" s="39" t="str">
        <f>IF($A1315 = "", "", IF(OR(VLOOKUP($A1315,'Student reference sheet'!$A$2:$V$2400,8,FALSE) = "R",  VLOOKUP($A1315,'Student reference sheet'!$A$2:$V$2400,8,FALSE) = "L"), "X", ""))</f>
        <v/>
      </c>
      <c r="Q1315" s="39" t="str">
        <f>IF($A1315 ="", "", VLOOKUP($A1315, 'Student reference sheet'!$A$2:$V$2603,22,FALSE))</f>
        <v/>
      </c>
      <c r="R1315" s="39" t="str">
        <f>IF($A1315 &lt;&gt; "",VLOOKUP($A1315,'Student reference sheet'!$A$2:$V$2329, 5,FALSE), "")</f>
        <v/>
      </c>
      <c r="S1315" s="39" t="str">
        <f>IF($A1315 &lt;&gt; "",VLOOKUP($A1315,'Student reference sheet'!$A$2:$V$2329, 6,FALSE), "")</f>
        <v/>
      </c>
      <c r="T1315" s="30" t="str">
        <f>IF($A1315 = "","",
IF(VLOOKUP($A1315,'Student reference sheet'!$A$2:$V$2329, 10,FALSE) = "Y", "Hispanic",
IF(VLOOKUP($A1315,'Student reference sheet'!$A$2:$V$2329,11,FALSE) &lt;&gt; "",
IF(VLOOKUP($A1315,'Student reference sheet'!$A$2:$V$2329,11,FALSE) = "UNK", "Unknown", VLOOKUP(VALUE(VLOOKUP($A1315,'Student reference sheet'!$A$2:$V$2329,11,FALSE)),'Ethnicity Reference'!$A$2:$B$22,2,FALSE)),
IF(VLOOKUP($A1315,'Student reference sheet'!$A$2:$V$2329,9,FALSE) &lt;&gt; "", VLOOKUP(VALUE(VLOOKUP($A1315,'Student reference sheet'!$A$2:$V$2329,9,FALSE)),'Ethnicity Reference'!$A$2:$B$22,2,FALSE),"Unknown"))))</f>
        <v/>
      </c>
      <c r="U1315" s="35"/>
    </row>
    <row r="1316" spans="1:21" ht="15.75">
      <c r="A1316" s="47"/>
      <c r="B1316" s="33"/>
      <c r="C1316" s="39" t="str">
        <f>IF($A1316 &lt;&gt; "",VLOOKUP($A1316,'Student reference sheet'!$A$2:$V$2329, 3,FALSE), "")</f>
        <v/>
      </c>
      <c r="D1316" s="39" t="str">
        <f>IF($A1316 &lt;&gt; "",VLOOKUP($A1316,'Student reference sheet'!$A$2:$V$2329, 2,FALSE), "")</f>
        <v/>
      </c>
      <c r="E1316" s="35"/>
      <c r="F1316" s="34"/>
      <c r="G1316" s="40" t="str">
        <f t="shared" ca="1" si="63"/>
        <v/>
      </c>
      <c r="H1316" s="40" t="str">
        <f t="shared" ca="1" si="64"/>
        <v/>
      </c>
      <c r="I1316" s="36" t="str">
        <f>IF($A1316 = "", "",
IF(COUNTIF(MINIMUM_DAY_DATES[], Attendance!J1316) &gt; 0, VLOOKUP(Attendance!$G1316,MINIMUM_DAY_PERIOD_SCHEDULE[], 2,TRUE),
IF(COUNTIF(RALLY_DATES[], Attendance!J1316) &gt; 0, VLOOKUP(Attendance!$G1316,RALLY_PERIOD_SCHEDULE[], 2,TRUE),
IF(WEEKDAY(Attendance!$J1316) = 2,
       IF(COUNTIF(FINALS_WEEK_MONDAY_DATE[],Attendance!$J1316) &gt; 0, VLOOKUP(Attendance!$G1316,FINALS_WEEK_MONDAY_PERIOD_SCHEDULE[],2,TRUE),
       VLOOKUP(Attendance!$G1316,REGULAR_WEEK_SCHEDULE[],6,TRUE)),
IF(WEEKDAY($J1316) = 3,
       IF(COUNTIF(FINALS_WEEK_TUESDAY_DATE[],Attendance!$J1316) &gt; 0, VLOOKUP(Attendance!$G1316,FINALS_WEEK_TUESDAY_PERIOD_SCHEDULE[],2,TRUE),
       VLOOKUP(Attendance!$G1316,REGULAR_WEEK_SCHEDULE[[Tuesday]:[Period]],5,TRUE)),
IF(WEEKDAY(Attendance!$J1316) = 4,
        IF(COUNTIF(BLOCK_WEDNESDAY_DATES[],Attendance!$J1316) &gt; 0, VLOOKUP(Attendance!$G1316,BLOCK_WEDNESDAY_PERIOD_SCHEDULE[],2,TRUE),
        IF(COUNTIF(FINALS_WEEK_WEDNESDAY_DATE[],Attendance!$J1316) &gt; 0, VLOOKUP(Attendance!$G1316,FINALS_WEEK_WEDNESDAY_PERIOD_SCHEDULE[],2,TRUE),
       VLOOKUP(Attendance!$G1316,REGULAR_WEEK_SCHEDULE[[Wednesday]:[Period]],4,TRUE))),
IF(WEEKDAY($J1316) = 5,
       IF(COUNTIF(BLOCK_THURSDAY_DATES[],Attendance!$J1316) &gt; 0, VLOOKUP(Attendance!$G1316,BLOCK_THURSDAY_PERIOD_SCHEDULE[],2,TRUE),
       IF(COUNTIF(FINALS_WEEK_THURSDAY_DATE[],Attendance!$J1316) &gt; 0, VLOOKUP(Attendance!$G1316,FINALS_WEEK_THURSDAY_PERIOD_SCHEDULE[],2,TRUE),
       VLOOKUP(Attendance!$G1316,REGULAR_WEEK_SCHEDULE[[Thursday]:[Period]],3,TRUE))),
IF(WEEKDAY(Attendance!$J1316) = 6,
       IF(COUNTIF(FINALS_WEEK_FRIDAY_DATE[],Attendance!$J1316) &gt; 0, VLOOKUP(Attendance!$G1316,FINALS_WEEK_FRIDAY_PERIOD_SCHEDULE[],2,TRUE),
       VLOOKUP(Attendance!$G1316,REGULAR_WEEK_SCHEDULE[[Friday]:[Period]],2,TRUE))))))))))</f>
        <v/>
      </c>
      <c r="J1316" s="41" t="str">
        <f t="shared" ca="1" si="65"/>
        <v/>
      </c>
      <c r="K1316" s="41" t="str">
        <f>IF($A1316 &lt;&gt; "",VLOOKUP($A1316,'Student reference sheet'!$A$2:$V$2329, 7,FALSE), "")</f>
        <v/>
      </c>
      <c r="L1316" s="30" t="str">
        <f>IF($A1316 ="", "", VLOOKUP($A1316, 'Student reference sheet'!$A$2:$Z$2603,23,FALSE))</f>
        <v/>
      </c>
      <c r="M1316" s="30" t="str">
        <f>IF($A1316 ="", "", VLOOKUP($A1316, 'Student reference sheet'!$A$2:$Z$2603,24,FALSE))</f>
        <v/>
      </c>
      <c r="N1316" s="30" t="str">
        <f>IF($A1316 ="", "", VLOOKUP($A1316, 'Student reference sheet'!$A$2:$Z$2603,26,FALSE))</f>
        <v/>
      </c>
      <c r="O1316" s="30" t="str">
        <f>IF($A1316 ="", "", VLOOKUP($A1316, 'Student reference sheet'!$A$2:$Z$2603,25,FALSE))</f>
        <v/>
      </c>
      <c r="P1316" s="39" t="str">
        <f>IF($A1316 = "", "", IF(OR(VLOOKUP($A1316,'Student reference sheet'!$A$2:$V$2400,8,FALSE) = "R",  VLOOKUP($A1316,'Student reference sheet'!$A$2:$V$2400,8,FALSE) = "L"), "X", ""))</f>
        <v/>
      </c>
      <c r="Q1316" s="39" t="str">
        <f>IF($A1316 ="", "", VLOOKUP($A1316, 'Student reference sheet'!$A$2:$V$2603,22,FALSE))</f>
        <v/>
      </c>
      <c r="R1316" s="39" t="str">
        <f>IF($A1316 &lt;&gt; "",VLOOKUP($A1316,'Student reference sheet'!$A$2:$V$2329, 5,FALSE), "")</f>
        <v/>
      </c>
      <c r="S1316" s="39" t="str">
        <f>IF($A1316 &lt;&gt; "",VLOOKUP($A1316,'Student reference sheet'!$A$2:$V$2329, 6,FALSE), "")</f>
        <v/>
      </c>
      <c r="T1316" s="30" t="str">
        <f>IF($A1316 = "","",
IF(VLOOKUP($A1316,'Student reference sheet'!$A$2:$V$2329, 10,FALSE) = "Y", "Hispanic",
IF(VLOOKUP($A1316,'Student reference sheet'!$A$2:$V$2329,11,FALSE) &lt;&gt; "",
IF(VLOOKUP($A1316,'Student reference sheet'!$A$2:$V$2329,11,FALSE) = "UNK", "Unknown", VLOOKUP(VALUE(VLOOKUP($A1316,'Student reference sheet'!$A$2:$V$2329,11,FALSE)),'Ethnicity Reference'!$A$2:$B$22,2,FALSE)),
IF(VLOOKUP($A1316,'Student reference sheet'!$A$2:$V$2329,9,FALSE) &lt;&gt; "", VLOOKUP(VALUE(VLOOKUP($A1316,'Student reference sheet'!$A$2:$V$2329,9,FALSE)),'Ethnicity Reference'!$A$2:$B$22,2,FALSE),"Unknown"))))</f>
        <v/>
      </c>
      <c r="U1316" s="35"/>
    </row>
    <row r="1317" spans="1:21" ht="15.75">
      <c r="A1317" s="47"/>
      <c r="B1317" s="33"/>
      <c r="C1317" s="39" t="str">
        <f>IF($A1317 &lt;&gt; "",VLOOKUP($A1317,'Student reference sheet'!$A$2:$V$2329, 3,FALSE), "")</f>
        <v/>
      </c>
      <c r="D1317" s="39" t="str">
        <f>IF($A1317 &lt;&gt; "",VLOOKUP($A1317,'Student reference sheet'!$A$2:$V$2329, 2,FALSE), "")</f>
        <v/>
      </c>
      <c r="E1317" s="35"/>
      <c r="F1317" s="34"/>
      <c r="G1317" s="40" t="str">
        <f t="shared" ca="1" si="63"/>
        <v/>
      </c>
      <c r="H1317" s="40" t="str">
        <f t="shared" ca="1" si="64"/>
        <v/>
      </c>
      <c r="I1317" s="36" t="str">
        <f>IF($A1317 = "", "",
IF(COUNTIF(MINIMUM_DAY_DATES[], Attendance!J1317) &gt; 0, VLOOKUP(Attendance!$G1317,MINIMUM_DAY_PERIOD_SCHEDULE[], 2,TRUE),
IF(COUNTIF(RALLY_DATES[], Attendance!J1317) &gt; 0, VLOOKUP(Attendance!$G1317,RALLY_PERIOD_SCHEDULE[], 2,TRUE),
IF(WEEKDAY(Attendance!$J1317) = 2,
       IF(COUNTIF(FINALS_WEEK_MONDAY_DATE[],Attendance!$J1317) &gt; 0, VLOOKUP(Attendance!$G1317,FINALS_WEEK_MONDAY_PERIOD_SCHEDULE[],2,TRUE),
       VLOOKUP(Attendance!$G1317,REGULAR_WEEK_SCHEDULE[],6,TRUE)),
IF(WEEKDAY($J1317) = 3,
       IF(COUNTIF(FINALS_WEEK_TUESDAY_DATE[],Attendance!$J1317) &gt; 0, VLOOKUP(Attendance!$G1317,FINALS_WEEK_TUESDAY_PERIOD_SCHEDULE[],2,TRUE),
       VLOOKUP(Attendance!$G1317,REGULAR_WEEK_SCHEDULE[[Tuesday]:[Period]],5,TRUE)),
IF(WEEKDAY(Attendance!$J1317) = 4,
        IF(COUNTIF(BLOCK_WEDNESDAY_DATES[],Attendance!$J1317) &gt; 0, VLOOKUP(Attendance!$G1317,BLOCK_WEDNESDAY_PERIOD_SCHEDULE[],2,TRUE),
        IF(COUNTIF(FINALS_WEEK_WEDNESDAY_DATE[],Attendance!$J1317) &gt; 0, VLOOKUP(Attendance!$G1317,FINALS_WEEK_WEDNESDAY_PERIOD_SCHEDULE[],2,TRUE),
       VLOOKUP(Attendance!$G1317,REGULAR_WEEK_SCHEDULE[[Wednesday]:[Period]],4,TRUE))),
IF(WEEKDAY($J1317) = 5,
       IF(COUNTIF(BLOCK_THURSDAY_DATES[],Attendance!$J1317) &gt; 0, VLOOKUP(Attendance!$G1317,BLOCK_THURSDAY_PERIOD_SCHEDULE[],2,TRUE),
       IF(COUNTIF(FINALS_WEEK_THURSDAY_DATE[],Attendance!$J1317) &gt; 0, VLOOKUP(Attendance!$G1317,FINALS_WEEK_THURSDAY_PERIOD_SCHEDULE[],2,TRUE),
       VLOOKUP(Attendance!$G1317,REGULAR_WEEK_SCHEDULE[[Thursday]:[Period]],3,TRUE))),
IF(WEEKDAY(Attendance!$J1317) = 6,
       IF(COUNTIF(FINALS_WEEK_FRIDAY_DATE[],Attendance!$J1317) &gt; 0, VLOOKUP(Attendance!$G1317,FINALS_WEEK_FRIDAY_PERIOD_SCHEDULE[],2,TRUE),
       VLOOKUP(Attendance!$G1317,REGULAR_WEEK_SCHEDULE[[Friday]:[Period]],2,TRUE))))))))))</f>
        <v/>
      </c>
      <c r="J1317" s="41" t="str">
        <f t="shared" ca="1" si="65"/>
        <v/>
      </c>
      <c r="K1317" s="41" t="str">
        <f>IF($A1317 &lt;&gt; "",VLOOKUP($A1317,'Student reference sheet'!$A$2:$V$2329, 7,FALSE), "")</f>
        <v/>
      </c>
      <c r="L1317" s="30" t="str">
        <f>IF($A1317 ="", "", VLOOKUP($A1317, 'Student reference sheet'!$A$2:$Z$2603,23,FALSE))</f>
        <v/>
      </c>
      <c r="M1317" s="30" t="str">
        <f>IF($A1317 ="", "", VLOOKUP($A1317, 'Student reference sheet'!$A$2:$Z$2603,24,FALSE))</f>
        <v/>
      </c>
      <c r="N1317" s="30" t="str">
        <f>IF($A1317 ="", "", VLOOKUP($A1317, 'Student reference sheet'!$A$2:$Z$2603,26,FALSE))</f>
        <v/>
      </c>
      <c r="O1317" s="30" t="str">
        <f>IF($A1317 ="", "", VLOOKUP($A1317, 'Student reference sheet'!$A$2:$Z$2603,25,FALSE))</f>
        <v/>
      </c>
      <c r="P1317" s="39" t="str">
        <f>IF($A1317 = "", "", IF(OR(VLOOKUP($A1317,'Student reference sheet'!$A$2:$V$2400,8,FALSE) = "R",  VLOOKUP($A1317,'Student reference sheet'!$A$2:$V$2400,8,FALSE) = "L"), "X", ""))</f>
        <v/>
      </c>
      <c r="Q1317" s="39" t="str">
        <f>IF($A1317 ="", "", VLOOKUP($A1317, 'Student reference sheet'!$A$2:$V$2603,22,FALSE))</f>
        <v/>
      </c>
      <c r="R1317" s="39" t="str">
        <f>IF($A1317 &lt;&gt; "",VLOOKUP($A1317,'Student reference sheet'!$A$2:$V$2329, 5,FALSE), "")</f>
        <v/>
      </c>
      <c r="S1317" s="39" t="str">
        <f>IF($A1317 &lt;&gt; "",VLOOKUP($A1317,'Student reference sheet'!$A$2:$V$2329, 6,FALSE), "")</f>
        <v/>
      </c>
      <c r="T1317" s="30" t="str">
        <f>IF($A1317 = "","",
IF(VLOOKUP($A1317,'Student reference sheet'!$A$2:$V$2329, 10,FALSE) = "Y", "Hispanic",
IF(VLOOKUP($A1317,'Student reference sheet'!$A$2:$V$2329,11,FALSE) &lt;&gt; "",
IF(VLOOKUP($A1317,'Student reference sheet'!$A$2:$V$2329,11,FALSE) = "UNK", "Unknown", VLOOKUP(VALUE(VLOOKUP($A1317,'Student reference sheet'!$A$2:$V$2329,11,FALSE)),'Ethnicity Reference'!$A$2:$B$22,2,FALSE)),
IF(VLOOKUP($A1317,'Student reference sheet'!$A$2:$V$2329,9,FALSE) &lt;&gt; "", VLOOKUP(VALUE(VLOOKUP($A1317,'Student reference sheet'!$A$2:$V$2329,9,FALSE)),'Ethnicity Reference'!$A$2:$B$22,2,FALSE),"Unknown"))))</f>
        <v/>
      </c>
      <c r="U1317" s="35"/>
    </row>
    <row r="1318" spans="1:21" ht="15.75">
      <c r="A1318" s="47"/>
      <c r="B1318" s="33"/>
      <c r="C1318" s="39" t="str">
        <f>IF($A1318 &lt;&gt; "",VLOOKUP($A1318,'Student reference sheet'!$A$2:$V$2329, 3,FALSE), "")</f>
        <v/>
      </c>
      <c r="D1318" s="39" t="str">
        <f>IF($A1318 &lt;&gt; "",VLOOKUP($A1318,'Student reference sheet'!$A$2:$V$2329, 2,FALSE), "")</f>
        <v/>
      </c>
      <c r="E1318" s="35"/>
      <c r="F1318" s="34"/>
      <c r="G1318" s="40" t="str">
        <f t="shared" ca="1" si="63"/>
        <v/>
      </c>
      <c r="H1318" s="40" t="str">
        <f t="shared" ca="1" si="64"/>
        <v/>
      </c>
      <c r="I1318" s="36" t="str">
        <f>IF($A1318 = "", "",
IF(COUNTIF(MINIMUM_DAY_DATES[], Attendance!J1318) &gt; 0, VLOOKUP(Attendance!$G1318,MINIMUM_DAY_PERIOD_SCHEDULE[], 2,TRUE),
IF(COUNTIF(RALLY_DATES[], Attendance!J1318) &gt; 0, VLOOKUP(Attendance!$G1318,RALLY_PERIOD_SCHEDULE[], 2,TRUE),
IF(WEEKDAY(Attendance!$J1318) = 2,
       IF(COUNTIF(FINALS_WEEK_MONDAY_DATE[],Attendance!$J1318) &gt; 0, VLOOKUP(Attendance!$G1318,FINALS_WEEK_MONDAY_PERIOD_SCHEDULE[],2,TRUE),
       VLOOKUP(Attendance!$G1318,REGULAR_WEEK_SCHEDULE[],6,TRUE)),
IF(WEEKDAY($J1318) = 3,
       IF(COUNTIF(FINALS_WEEK_TUESDAY_DATE[],Attendance!$J1318) &gt; 0, VLOOKUP(Attendance!$G1318,FINALS_WEEK_TUESDAY_PERIOD_SCHEDULE[],2,TRUE),
       VLOOKUP(Attendance!$G1318,REGULAR_WEEK_SCHEDULE[[Tuesday]:[Period]],5,TRUE)),
IF(WEEKDAY(Attendance!$J1318) = 4,
        IF(COUNTIF(BLOCK_WEDNESDAY_DATES[],Attendance!$J1318) &gt; 0, VLOOKUP(Attendance!$G1318,BLOCK_WEDNESDAY_PERIOD_SCHEDULE[],2,TRUE),
        IF(COUNTIF(FINALS_WEEK_WEDNESDAY_DATE[],Attendance!$J1318) &gt; 0, VLOOKUP(Attendance!$G1318,FINALS_WEEK_WEDNESDAY_PERIOD_SCHEDULE[],2,TRUE),
       VLOOKUP(Attendance!$G1318,REGULAR_WEEK_SCHEDULE[[Wednesday]:[Period]],4,TRUE))),
IF(WEEKDAY($J1318) = 5,
       IF(COUNTIF(BLOCK_THURSDAY_DATES[],Attendance!$J1318) &gt; 0, VLOOKUP(Attendance!$G1318,BLOCK_THURSDAY_PERIOD_SCHEDULE[],2,TRUE),
       IF(COUNTIF(FINALS_WEEK_THURSDAY_DATE[],Attendance!$J1318) &gt; 0, VLOOKUP(Attendance!$G1318,FINALS_WEEK_THURSDAY_PERIOD_SCHEDULE[],2,TRUE),
       VLOOKUP(Attendance!$G1318,REGULAR_WEEK_SCHEDULE[[Thursday]:[Period]],3,TRUE))),
IF(WEEKDAY(Attendance!$J1318) = 6,
       IF(COUNTIF(FINALS_WEEK_FRIDAY_DATE[],Attendance!$J1318) &gt; 0, VLOOKUP(Attendance!$G1318,FINALS_WEEK_FRIDAY_PERIOD_SCHEDULE[],2,TRUE),
       VLOOKUP(Attendance!$G1318,REGULAR_WEEK_SCHEDULE[[Friday]:[Period]],2,TRUE))))))))))</f>
        <v/>
      </c>
      <c r="J1318" s="41" t="str">
        <f t="shared" ca="1" si="65"/>
        <v/>
      </c>
      <c r="K1318" s="41" t="str">
        <f>IF($A1318 &lt;&gt; "",VLOOKUP($A1318,'Student reference sheet'!$A$2:$V$2329, 7,FALSE), "")</f>
        <v/>
      </c>
      <c r="L1318" s="30" t="str">
        <f>IF($A1318 ="", "", VLOOKUP($A1318, 'Student reference sheet'!$A$2:$Z$2603,23,FALSE))</f>
        <v/>
      </c>
      <c r="M1318" s="30" t="str">
        <f>IF($A1318 ="", "", VLOOKUP($A1318, 'Student reference sheet'!$A$2:$Z$2603,24,FALSE))</f>
        <v/>
      </c>
      <c r="N1318" s="30" t="str">
        <f>IF($A1318 ="", "", VLOOKUP($A1318, 'Student reference sheet'!$A$2:$Z$2603,26,FALSE))</f>
        <v/>
      </c>
      <c r="O1318" s="30" t="str">
        <f>IF($A1318 ="", "", VLOOKUP($A1318, 'Student reference sheet'!$A$2:$Z$2603,25,FALSE))</f>
        <v/>
      </c>
      <c r="P1318" s="39" t="str">
        <f>IF($A1318 = "", "", IF(OR(VLOOKUP($A1318,'Student reference sheet'!$A$2:$V$2400,8,FALSE) = "R",  VLOOKUP($A1318,'Student reference sheet'!$A$2:$V$2400,8,FALSE) = "L"), "X", ""))</f>
        <v/>
      </c>
      <c r="Q1318" s="39" t="str">
        <f>IF($A1318 ="", "", VLOOKUP($A1318, 'Student reference sheet'!$A$2:$V$2603,22,FALSE))</f>
        <v/>
      </c>
      <c r="R1318" s="39" t="str">
        <f>IF($A1318 &lt;&gt; "",VLOOKUP($A1318,'Student reference sheet'!$A$2:$V$2329, 5,FALSE), "")</f>
        <v/>
      </c>
      <c r="S1318" s="39" t="str">
        <f>IF($A1318 &lt;&gt; "",VLOOKUP($A1318,'Student reference sheet'!$A$2:$V$2329, 6,FALSE), "")</f>
        <v/>
      </c>
      <c r="T1318" s="30" t="str">
        <f>IF($A1318 = "","",
IF(VLOOKUP($A1318,'Student reference sheet'!$A$2:$V$2329, 10,FALSE) = "Y", "Hispanic",
IF(VLOOKUP($A1318,'Student reference sheet'!$A$2:$V$2329,11,FALSE) &lt;&gt; "",
IF(VLOOKUP($A1318,'Student reference sheet'!$A$2:$V$2329,11,FALSE) = "UNK", "Unknown", VLOOKUP(VALUE(VLOOKUP($A1318,'Student reference sheet'!$A$2:$V$2329,11,FALSE)),'Ethnicity Reference'!$A$2:$B$22,2,FALSE)),
IF(VLOOKUP($A1318,'Student reference sheet'!$A$2:$V$2329,9,FALSE) &lt;&gt; "", VLOOKUP(VALUE(VLOOKUP($A1318,'Student reference sheet'!$A$2:$V$2329,9,FALSE)),'Ethnicity Reference'!$A$2:$B$22,2,FALSE),"Unknown"))))</f>
        <v/>
      </c>
      <c r="U1318" s="35"/>
    </row>
    <row r="1319" spans="1:21" ht="15.75">
      <c r="A1319" s="47"/>
      <c r="B1319" s="33"/>
      <c r="C1319" s="39" t="str">
        <f>IF($A1319 &lt;&gt; "",VLOOKUP($A1319,'Student reference sheet'!$A$2:$V$2329, 3,FALSE), "")</f>
        <v/>
      </c>
      <c r="D1319" s="39" t="str">
        <f>IF($A1319 &lt;&gt; "",VLOOKUP($A1319,'Student reference sheet'!$A$2:$V$2329, 2,FALSE), "")</f>
        <v/>
      </c>
      <c r="E1319" s="35"/>
      <c r="F1319" s="34"/>
      <c r="G1319" s="40" t="str">
        <f t="shared" ca="1" si="63"/>
        <v/>
      </c>
      <c r="H1319" s="40" t="str">
        <f t="shared" ca="1" si="64"/>
        <v/>
      </c>
      <c r="I1319" s="36" t="str">
        <f>IF($A1319 = "", "",
IF(COUNTIF(MINIMUM_DAY_DATES[], Attendance!J1319) &gt; 0, VLOOKUP(Attendance!$G1319,MINIMUM_DAY_PERIOD_SCHEDULE[], 2,TRUE),
IF(COUNTIF(RALLY_DATES[], Attendance!J1319) &gt; 0, VLOOKUP(Attendance!$G1319,RALLY_PERIOD_SCHEDULE[], 2,TRUE),
IF(WEEKDAY(Attendance!$J1319) = 2,
       IF(COUNTIF(FINALS_WEEK_MONDAY_DATE[],Attendance!$J1319) &gt; 0, VLOOKUP(Attendance!$G1319,FINALS_WEEK_MONDAY_PERIOD_SCHEDULE[],2,TRUE),
       VLOOKUP(Attendance!$G1319,REGULAR_WEEK_SCHEDULE[],6,TRUE)),
IF(WEEKDAY($J1319) = 3,
       IF(COUNTIF(FINALS_WEEK_TUESDAY_DATE[],Attendance!$J1319) &gt; 0, VLOOKUP(Attendance!$G1319,FINALS_WEEK_TUESDAY_PERIOD_SCHEDULE[],2,TRUE),
       VLOOKUP(Attendance!$G1319,REGULAR_WEEK_SCHEDULE[[Tuesday]:[Period]],5,TRUE)),
IF(WEEKDAY(Attendance!$J1319) = 4,
        IF(COUNTIF(BLOCK_WEDNESDAY_DATES[],Attendance!$J1319) &gt; 0, VLOOKUP(Attendance!$G1319,BLOCK_WEDNESDAY_PERIOD_SCHEDULE[],2,TRUE),
        IF(COUNTIF(FINALS_WEEK_WEDNESDAY_DATE[],Attendance!$J1319) &gt; 0, VLOOKUP(Attendance!$G1319,FINALS_WEEK_WEDNESDAY_PERIOD_SCHEDULE[],2,TRUE),
       VLOOKUP(Attendance!$G1319,REGULAR_WEEK_SCHEDULE[[Wednesday]:[Period]],4,TRUE))),
IF(WEEKDAY($J1319) = 5,
       IF(COUNTIF(BLOCK_THURSDAY_DATES[],Attendance!$J1319) &gt; 0, VLOOKUP(Attendance!$G1319,BLOCK_THURSDAY_PERIOD_SCHEDULE[],2,TRUE),
       IF(COUNTIF(FINALS_WEEK_THURSDAY_DATE[],Attendance!$J1319) &gt; 0, VLOOKUP(Attendance!$G1319,FINALS_WEEK_THURSDAY_PERIOD_SCHEDULE[],2,TRUE),
       VLOOKUP(Attendance!$G1319,REGULAR_WEEK_SCHEDULE[[Thursday]:[Period]],3,TRUE))),
IF(WEEKDAY(Attendance!$J1319) = 6,
       IF(COUNTIF(FINALS_WEEK_FRIDAY_DATE[],Attendance!$J1319) &gt; 0, VLOOKUP(Attendance!$G1319,FINALS_WEEK_FRIDAY_PERIOD_SCHEDULE[],2,TRUE),
       VLOOKUP(Attendance!$G1319,REGULAR_WEEK_SCHEDULE[[Friday]:[Period]],2,TRUE))))))))))</f>
        <v/>
      </c>
      <c r="J1319" s="41" t="str">
        <f t="shared" ca="1" si="65"/>
        <v/>
      </c>
      <c r="K1319" s="41" t="str">
        <f>IF($A1319 &lt;&gt; "",VLOOKUP($A1319,'Student reference sheet'!$A$2:$V$2329, 7,FALSE), "")</f>
        <v/>
      </c>
      <c r="L1319" s="30" t="str">
        <f>IF($A1319 ="", "", VLOOKUP($A1319, 'Student reference sheet'!$A$2:$Z$2603,23,FALSE))</f>
        <v/>
      </c>
      <c r="M1319" s="30" t="str">
        <f>IF($A1319 ="", "", VLOOKUP($A1319, 'Student reference sheet'!$A$2:$Z$2603,24,FALSE))</f>
        <v/>
      </c>
      <c r="N1319" s="30" t="str">
        <f>IF($A1319 ="", "", VLOOKUP($A1319, 'Student reference sheet'!$A$2:$Z$2603,26,FALSE))</f>
        <v/>
      </c>
      <c r="O1319" s="30" t="str">
        <f>IF($A1319 ="", "", VLOOKUP($A1319, 'Student reference sheet'!$A$2:$Z$2603,25,FALSE))</f>
        <v/>
      </c>
      <c r="P1319" s="39" t="str">
        <f>IF($A1319 = "", "", IF(OR(VLOOKUP($A1319,'Student reference sheet'!$A$2:$V$2400,8,FALSE) = "R",  VLOOKUP($A1319,'Student reference sheet'!$A$2:$V$2400,8,FALSE) = "L"), "X", ""))</f>
        <v/>
      </c>
      <c r="Q1319" s="39" t="str">
        <f>IF($A1319 ="", "", VLOOKUP($A1319, 'Student reference sheet'!$A$2:$V$2603,22,FALSE))</f>
        <v/>
      </c>
      <c r="R1319" s="39" t="str">
        <f>IF($A1319 &lt;&gt; "",VLOOKUP($A1319,'Student reference sheet'!$A$2:$V$2329, 5,FALSE), "")</f>
        <v/>
      </c>
      <c r="S1319" s="39" t="str">
        <f>IF($A1319 &lt;&gt; "",VLOOKUP($A1319,'Student reference sheet'!$A$2:$V$2329, 6,FALSE), "")</f>
        <v/>
      </c>
      <c r="T1319" s="30" t="str">
        <f>IF($A1319 = "","",
IF(VLOOKUP($A1319,'Student reference sheet'!$A$2:$V$2329, 10,FALSE) = "Y", "Hispanic",
IF(VLOOKUP($A1319,'Student reference sheet'!$A$2:$V$2329,11,FALSE) &lt;&gt; "",
IF(VLOOKUP($A1319,'Student reference sheet'!$A$2:$V$2329,11,FALSE) = "UNK", "Unknown", VLOOKUP(VALUE(VLOOKUP($A1319,'Student reference sheet'!$A$2:$V$2329,11,FALSE)),'Ethnicity Reference'!$A$2:$B$22,2,FALSE)),
IF(VLOOKUP($A1319,'Student reference sheet'!$A$2:$V$2329,9,FALSE) &lt;&gt; "", VLOOKUP(VALUE(VLOOKUP($A1319,'Student reference sheet'!$A$2:$V$2329,9,FALSE)),'Ethnicity Reference'!$A$2:$B$22,2,FALSE),"Unknown"))))</f>
        <v/>
      </c>
      <c r="U1319" s="35"/>
    </row>
    <row r="1320" spans="1:21" ht="15.75">
      <c r="A1320" s="47"/>
      <c r="B1320" s="33"/>
      <c r="C1320" s="39" t="str">
        <f>IF($A1320 &lt;&gt; "",VLOOKUP($A1320,'Student reference sheet'!$A$2:$V$2329, 3,FALSE), "")</f>
        <v/>
      </c>
      <c r="D1320" s="39" t="str">
        <f>IF($A1320 &lt;&gt; "",VLOOKUP($A1320,'Student reference sheet'!$A$2:$V$2329, 2,FALSE), "")</f>
        <v/>
      </c>
      <c r="E1320" s="35"/>
      <c r="F1320" s="34"/>
      <c r="G1320" s="40" t="str">
        <f t="shared" ca="1" si="63"/>
        <v/>
      </c>
      <c r="H1320" s="40" t="str">
        <f t="shared" ca="1" si="64"/>
        <v/>
      </c>
      <c r="I1320" s="36" t="str">
        <f>IF($A1320 = "", "",
IF(COUNTIF(MINIMUM_DAY_DATES[], Attendance!J1320) &gt; 0, VLOOKUP(Attendance!$G1320,MINIMUM_DAY_PERIOD_SCHEDULE[], 2,TRUE),
IF(COUNTIF(RALLY_DATES[], Attendance!J1320) &gt; 0, VLOOKUP(Attendance!$G1320,RALLY_PERIOD_SCHEDULE[], 2,TRUE),
IF(WEEKDAY(Attendance!$J1320) = 2,
       IF(COUNTIF(FINALS_WEEK_MONDAY_DATE[],Attendance!$J1320) &gt; 0, VLOOKUP(Attendance!$G1320,FINALS_WEEK_MONDAY_PERIOD_SCHEDULE[],2,TRUE),
       VLOOKUP(Attendance!$G1320,REGULAR_WEEK_SCHEDULE[],6,TRUE)),
IF(WEEKDAY($J1320) = 3,
       IF(COUNTIF(FINALS_WEEK_TUESDAY_DATE[],Attendance!$J1320) &gt; 0, VLOOKUP(Attendance!$G1320,FINALS_WEEK_TUESDAY_PERIOD_SCHEDULE[],2,TRUE),
       VLOOKUP(Attendance!$G1320,REGULAR_WEEK_SCHEDULE[[Tuesday]:[Period]],5,TRUE)),
IF(WEEKDAY(Attendance!$J1320) = 4,
        IF(COUNTIF(BLOCK_WEDNESDAY_DATES[],Attendance!$J1320) &gt; 0, VLOOKUP(Attendance!$G1320,BLOCK_WEDNESDAY_PERIOD_SCHEDULE[],2,TRUE),
        IF(COUNTIF(FINALS_WEEK_WEDNESDAY_DATE[],Attendance!$J1320) &gt; 0, VLOOKUP(Attendance!$G1320,FINALS_WEEK_WEDNESDAY_PERIOD_SCHEDULE[],2,TRUE),
       VLOOKUP(Attendance!$G1320,REGULAR_WEEK_SCHEDULE[[Wednesday]:[Period]],4,TRUE))),
IF(WEEKDAY($J1320) = 5,
       IF(COUNTIF(BLOCK_THURSDAY_DATES[],Attendance!$J1320) &gt; 0, VLOOKUP(Attendance!$G1320,BLOCK_THURSDAY_PERIOD_SCHEDULE[],2,TRUE),
       IF(COUNTIF(FINALS_WEEK_THURSDAY_DATE[],Attendance!$J1320) &gt; 0, VLOOKUP(Attendance!$G1320,FINALS_WEEK_THURSDAY_PERIOD_SCHEDULE[],2,TRUE),
       VLOOKUP(Attendance!$G1320,REGULAR_WEEK_SCHEDULE[[Thursday]:[Period]],3,TRUE))),
IF(WEEKDAY(Attendance!$J1320) = 6,
       IF(COUNTIF(FINALS_WEEK_FRIDAY_DATE[],Attendance!$J1320) &gt; 0, VLOOKUP(Attendance!$G1320,FINALS_WEEK_FRIDAY_PERIOD_SCHEDULE[],2,TRUE),
       VLOOKUP(Attendance!$G1320,REGULAR_WEEK_SCHEDULE[[Friday]:[Period]],2,TRUE))))))))))</f>
        <v/>
      </c>
      <c r="J1320" s="41" t="str">
        <f t="shared" ca="1" si="65"/>
        <v/>
      </c>
      <c r="K1320" s="41" t="str">
        <f>IF($A1320 &lt;&gt; "",VLOOKUP($A1320,'Student reference sheet'!$A$2:$V$2329, 7,FALSE), "")</f>
        <v/>
      </c>
      <c r="L1320" s="30" t="str">
        <f>IF($A1320 ="", "", VLOOKUP($A1320, 'Student reference sheet'!$A$2:$Z$2603,23,FALSE))</f>
        <v/>
      </c>
      <c r="M1320" s="30" t="str">
        <f>IF($A1320 ="", "", VLOOKUP($A1320, 'Student reference sheet'!$A$2:$Z$2603,24,FALSE))</f>
        <v/>
      </c>
      <c r="N1320" s="30" t="str">
        <f>IF($A1320 ="", "", VLOOKUP($A1320, 'Student reference sheet'!$A$2:$Z$2603,26,FALSE))</f>
        <v/>
      </c>
      <c r="O1320" s="30" t="str">
        <f>IF($A1320 ="", "", VLOOKUP($A1320, 'Student reference sheet'!$A$2:$Z$2603,25,FALSE))</f>
        <v/>
      </c>
      <c r="P1320" s="39" t="str">
        <f>IF($A1320 = "", "", IF(OR(VLOOKUP($A1320,'Student reference sheet'!$A$2:$V$2400,8,FALSE) = "R",  VLOOKUP($A1320,'Student reference sheet'!$A$2:$V$2400,8,FALSE) = "L"), "X", ""))</f>
        <v/>
      </c>
      <c r="Q1320" s="39" t="str">
        <f>IF($A1320 ="", "", VLOOKUP($A1320, 'Student reference sheet'!$A$2:$V$2603,22,FALSE))</f>
        <v/>
      </c>
      <c r="R1320" s="39" t="str">
        <f>IF($A1320 &lt;&gt; "",VLOOKUP($A1320,'Student reference sheet'!$A$2:$V$2329, 5,FALSE), "")</f>
        <v/>
      </c>
      <c r="S1320" s="39" t="str">
        <f>IF($A1320 &lt;&gt; "",VLOOKUP($A1320,'Student reference sheet'!$A$2:$V$2329, 6,FALSE), "")</f>
        <v/>
      </c>
      <c r="T1320" s="30" t="str">
        <f>IF($A1320 = "","",
IF(VLOOKUP($A1320,'Student reference sheet'!$A$2:$V$2329, 10,FALSE) = "Y", "Hispanic",
IF(VLOOKUP($A1320,'Student reference sheet'!$A$2:$V$2329,11,FALSE) &lt;&gt; "",
IF(VLOOKUP($A1320,'Student reference sheet'!$A$2:$V$2329,11,FALSE) = "UNK", "Unknown", VLOOKUP(VALUE(VLOOKUP($A1320,'Student reference sheet'!$A$2:$V$2329,11,FALSE)),'Ethnicity Reference'!$A$2:$B$22,2,FALSE)),
IF(VLOOKUP($A1320,'Student reference sheet'!$A$2:$V$2329,9,FALSE) &lt;&gt; "", VLOOKUP(VALUE(VLOOKUP($A1320,'Student reference sheet'!$A$2:$V$2329,9,FALSE)),'Ethnicity Reference'!$A$2:$B$22,2,FALSE),"Unknown"))))</f>
        <v/>
      </c>
      <c r="U1320" s="35"/>
    </row>
    <row r="1321" spans="1:21" ht="15.75">
      <c r="A1321" s="47"/>
      <c r="B1321" s="33"/>
      <c r="C1321" s="39" t="str">
        <f>IF($A1321 &lt;&gt; "",VLOOKUP($A1321,'Student reference sheet'!$A$2:$V$2329, 3,FALSE), "")</f>
        <v/>
      </c>
      <c r="D1321" s="39" t="str">
        <f>IF($A1321 &lt;&gt; "",VLOOKUP($A1321,'Student reference sheet'!$A$2:$V$2329, 2,FALSE), "")</f>
        <v/>
      </c>
      <c r="E1321" s="35"/>
      <c r="F1321" s="34"/>
      <c r="G1321" s="40" t="str">
        <f t="shared" ca="1" si="63"/>
        <v/>
      </c>
      <c r="H1321" s="40" t="str">
        <f t="shared" ca="1" si="64"/>
        <v/>
      </c>
      <c r="I1321" s="36" t="str">
        <f>IF($A1321 = "", "",
IF(COUNTIF(MINIMUM_DAY_DATES[], Attendance!J1321) &gt; 0, VLOOKUP(Attendance!$G1321,MINIMUM_DAY_PERIOD_SCHEDULE[], 2,TRUE),
IF(COUNTIF(RALLY_DATES[], Attendance!J1321) &gt; 0, VLOOKUP(Attendance!$G1321,RALLY_PERIOD_SCHEDULE[], 2,TRUE),
IF(WEEKDAY(Attendance!$J1321) = 2,
       IF(COUNTIF(FINALS_WEEK_MONDAY_DATE[],Attendance!$J1321) &gt; 0, VLOOKUP(Attendance!$G1321,FINALS_WEEK_MONDAY_PERIOD_SCHEDULE[],2,TRUE),
       VLOOKUP(Attendance!$G1321,REGULAR_WEEK_SCHEDULE[],6,TRUE)),
IF(WEEKDAY($J1321) = 3,
       IF(COUNTIF(FINALS_WEEK_TUESDAY_DATE[],Attendance!$J1321) &gt; 0, VLOOKUP(Attendance!$G1321,FINALS_WEEK_TUESDAY_PERIOD_SCHEDULE[],2,TRUE),
       VLOOKUP(Attendance!$G1321,REGULAR_WEEK_SCHEDULE[[Tuesday]:[Period]],5,TRUE)),
IF(WEEKDAY(Attendance!$J1321) = 4,
        IF(COUNTIF(BLOCK_WEDNESDAY_DATES[],Attendance!$J1321) &gt; 0, VLOOKUP(Attendance!$G1321,BLOCK_WEDNESDAY_PERIOD_SCHEDULE[],2,TRUE),
        IF(COUNTIF(FINALS_WEEK_WEDNESDAY_DATE[],Attendance!$J1321) &gt; 0, VLOOKUP(Attendance!$G1321,FINALS_WEEK_WEDNESDAY_PERIOD_SCHEDULE[],2,TRUE),
       VLOOKUP(Attendance!$G1321,REGULAR_WEEK_SCHEDULE[[Wednesday]:[Period]],4,TRUE))),
IF(WEEKDAY($J1321) = 5,
       IF(COUNTIF(BLOCK_THURSDAY_DATES[],Attendance!$J1321) &gt; 0, VLOOKUP(Attendance!$G1321,BLOCK_THURSDAY_PERIOD_SCHEDULE[],2,TRUE),
       IF(COUNTIF(FINALS_WEEK_THURSDAY_DATE[],Attendance!$J1321) &gt; 0, VLOOKUP(Attendance!$G1321,FINALS_WEEK_THURSDAY_PERIOD_SCHEDULE[],2,TRUE),
       VLOOKUP(Attendance!$G1321,REGULAR_WEEK_SCHEDULE[[Thursday]:[Period]],3,TRUE))),
IF(WEEKDAY(Attendance!$J1321) = 6,
       IF(COUNTIF(FINALS_WEEK_FRIDAY_DATE[],Attendance!$J1321) &gt; 0, VLOOKUP(Attendance!$G1321,FINALS_WEEK_FRIDAY_PERIOD_SCHEDULE[],2,TRUE),
       VLOOKUP(Attendance!$G1321,REGULAR_WEEK_SCHEDULE[[Friday]:[Period]],2,TRUE))))))))))</f>
        <v/>
      </c>
      <c r="J1321" s="41" t="str">
        <f t="shared" ca="1" si="65"/>
        <v/>
      </c>
      <c r="K1321" s="41" t="str">
        <f>IF($A1321 &lt;&gt; "",VLOOKUP($A1321,'Student reference sheet'!$A$2:$V$2329, 7,FALSE), "")</f>
        <v/>
      </c>
      <c r="L1321" s="30" t="str">
        <f>IF($A1321 ="", "", VLOOKUP($A1321, 'Student reference sheet'!$A$2:$Z$2603,23,FALSE))</f>
        <v/>
      </c>
      <c r="M1321" s="30" t="str">
        <f>IF($A1321 ="", "", VLOOKUP($A1321, 'Student reference sheet'!$A$2:$Z$2603,24,FALSE))</f>
        <v/>
      </c>
      <c r="N1321" s="30" t="str">
        <f>IF($A1321 ="", "", VLOOKUP($A1321, 'Student reference sheet'!$A$2:$Z$2603,26,FALSE))</f>
        <v/>
      </c>
      <c r="O1321" s="30" t="str">
        <f>IF($A1321 ="", "", VLOOKUP($A1321, 'Student reference sheet'!$A$2:$Z$2603,25,FALSE))</f>
        <v/>
      </c>
      <c r="P1321" s="39" t="str">
        <f>IF($A1321 = "", "", IF(OR(VLOOKUP($A1321,'Student reference sheet'!$A$2:$V$2400,8,FALSE) = "R",  VLOOKUP($A1321,'Student reference sheet'!$A$2:$V$2400,8,FALSE) = "L"), "X", ""))</f>
        <v/>
      </c>
      <c r="Q1321" s="39" t="str">
        <f>IF($A1321 ="", "", VLOOKUP($A1321, 'Student reference sheet'!$A$2:$V$2603,22,FALSE))</f>
        <v/>
      </c>
      <c r="R1321" s="39" t="str">
        <f>IF($A1321 &lt;&gt; "",VLOOKUP($A1321,'Student reference sheet'!$A$2:$V$2329, 5,FALSE), "")</f>
        <v/>
      </c>
      <c r="S1321" s="39" t="str">
        <f>IF($A1321 &lt;&gt; "",VLOOKUP($A1321,'Student reference sheet'!$A$2:$V$2329, 6,FALSE), "")</f>
        <v/>
      </c>
      <c r="T1321" s="30" t="str">
        <f>IF($A1321 = "","",
IF(VLOOKUP($A1321,'Student reference sheet'!$A$2:$V$2329, 10,FALSE) = "Y", "Hispanic",
IF(VLOOKUP($A1321,'Student reference sheet'!$A$2:$V$2329,11,FALSE) &lt;&gt; "",
IF(VLOOKUP($A1321,'Student reference sheet'!$A$2:$V$2329,11,FALSE) = "UNK", "Unknown", VLOOKUP(VALUE(VLOOKUP($A1321,'Student reference sheet'!$A$2:$V$2329,11,FALSE)),'Ethnicity Reference'!$A$2:$B$22,2,FALSE)),
IF(VLOOKUP($A1321,'Student reference sheet'!$A$2:$V$2329,9,FALSE) &lt;&gt; "", VLOOKUP(VALUE(VLOOKUP($A1321,'Student reference sheet'!$A$2:$V$2329,9,FALSE)),'Ethnicity Reference'!$A$2:$B$22,2,FALSE),"Unknown"))))</f>
        <v/>
      </c>
      <c r="U1321" s="35"/>
    </row>
    <row r="1322" spans="1:21" ht="15.75">
      <c r="A1322" s="47"/>
      <c r="B1322" s="33"/>
      <c r="C1322" s="39" t="str">
        <f>IF($A1322 &lt;&gt; "",VLOOKUP($A1322,'Student reference sheet'!$A$2:$V$2329, 3,FALSE), "")</f>
        <v/>
      </c>
      <c r="D1322" s="39" t="str">
        <f>IF($A1322 &lt;&gt; "",VLOOKUP($A1322,'Student reference sheet'!$A$2:$V$2329, 2,FALSE), "")</f>
        <v/>
      </c>
      <c r="E1322" s="35"/>
      <c r="F1322" s="34"/>
      <c r="G1322" s="40" t="str">
        <f t="shared" ca="1" si="63"/>
        <v/>
      </c>
      <c r="H1322" s="40" t="str">
        <f t="shared" ca="1" si="64"/>
        <v/>
      </c>
      <c r="I1322" s="36" t="str">
        <f>IF($A1322 = "", "",
IF(COUNTIF(MINIMUM_DAY_DATES[], Attendance!J1322) &gt; 0, VLOOKUP(Attendance!$G1322,MINIMUM_DAY_PERIOD_SCHEDULE[], 2,TRUE),
IF(COUNTIF(RALLY_DATES[], Attendance!J1322) &gt; 0, VLOOKUP(Attendance!$G1322,RALLY_PERIOD_SCHEDULE[], 2,TRUE),
IF(WEEKDAY(Attendance!$J1322) = 2,
       IF(COUNTIF(FINALS_WEEK_MONDAY_DATE[],Attendance!$J1322) &gt; 0, VLOOKUP(Attendance!$G1322,FINALS_WEEK_MONDAY_PERIOD_SCHEDULE[],2,TRUE),
       VLOOKUP(Attendance!$G1322,REGULAR_WEEK_SCHEDULE[],6,TRUE)),
IF(WEEKDAY($J1322) = 3,
       IF(COUNTIF(FINALS_WEEK_TUESDAY_DATE[],Attendance!$J1322) &gt; 0, VLOOKUP(Attendance!$G1322,FINALS_WEEK_TUESDAY_PERIOD_SCHEDULE[],2,TRUE),
       VLOOKUP(Attendance!$G1322,REGULAR_WEEK_SCHEDULE[[Tuesday]:[Period]],5,TRUE)),
IF(WEEKDAY(Attendance!$J1322) = 4,
        IF(COUNTIF(BLOCK_WEDNESDAY_DATES[],Attendance!$J1322) &gt; 0, VLOOKUP(Attendance!$G1322,BLOCK_WEDNESDAY_PERIOD_SCHEDULE[],2,TRUE),
        IF(COUNTIF(FINALS_WEEK_WEDNESDAY_DATE[],Attendance!$J1322) &gt; 0, VLOOKUP(Attendance!$G1322,FINALS_WEEK_WEDNESDAY_PERIOD_SCHEDULE[],2,TRUE),
       VLOOKUP(Attendance!$G1322,REGULAR_WEEK_SCHEDULE[[Wednesday]:[Period]],4,TRUE))),
IF(WEEKDAY($J1322) = 5,
       IF(COUNTIF(BLOCK_THURSDAY_DATES[],Attendance!$J1322) &gt; 0, VLOOKUP(Attendance!$G1322,BLOCK_THURSDAY_PERIOD_SCHEDULE[],2,TRUE),
       IF(COUNTIF(FINALS_WEEK_THURSDAY_DATE[],Attendance!$J1322) &gt; 0, VLOOKUP(Attendance!$G1322,FINALS_WEEK_THURSDAY_PERIOD_SCHEDULE[],2,TRUE),
       VLOOKUP(Attendance!$G1322,REGULAR_WEEK_SCHEDULE[[Thursday]:[Period]],3,TRUE))),
IF(WEEKDAY(Attendance!$J1322) = 6,
       IF(COUNTIF(FINALS_WEEK_FRIDAY_DATE[],Attendance!$J1322) &gt; 0, VLOOKUP(Attendance!$G1322,FINALS_WEEK_FRIDAY_PERIOD_SCHEDULE[],2,TRUE),
       VLOOKUP(Attendance!$G1322,REGULAR_WEEK_SCHEDULE[[Friday]:[Period]],2,TRUE))))))))))</f>
        <v/>
      </c>
      <c r="J1322" s="41" t="str">
        <f t="shared" ca="1" si="65"/>
        <v/>
      </c>
      <c r="K1322" s="41" t="str">
        <f>IF($A1322 &lt;&gt; "",VLOOKUP($A1322,'Student reference sheet'!$A$2:$V$2329, 7,FALSE), "")</f>
        <v/>
      </c>
      <c r="L1322" s="30" t="str">
        <f>IF($A1322 ="", "", VLOOKUP($A1322, 'Student reference sheet'!$A$2:$Z$2603,23,FALSE))</f>
        <v/>
      </c>
      <c r="M1322" s="30" t="str">
        <f>IF($A1322 ="", "", VLOOKUP($A1322, 'Student reference sheet'!$A$2:$Z$2603,24,FALSE))</f>
        <v/>
      </c>
      <c r="N1322" s="30" t="str">
        <f>IF($A1322 ="", "", VLOOKUP($A1322, 'Student reference sheet'!$A$2:$Z$2603,26,FALSE))</f>
        <v/>
      </c>
      <c r="O1322" s="30" t="str">
        <f>IF($A1322 ="", "", VLOOKUP($A1322, 'Student reference sheet'!$A$2:$Z$2603,25,FALSE))</f>
        <v/>
      </c>
      <c r="P1322" s="39" t="str">
        <f>IF($A1322 = "", "", IF(OR(VLOOKUP($A1322,'Student reference sheet'!$A$2:$V$2400,8,FALSE) = "R",  VLOOKUP($A1322,'Student reference sheet'!$A$2:$V$2400,8,FALSE) = "L"), "X", ""))</f>
        <v/>
      </c>
      <c r="Q1322" s="39" t="str">
        <f>IF($A1322 ="", "", VLOOKUP($A1322, 'Student reference sheet'!$A$2:$V$2603,22,FALSE))</f>
        <v/>
      </c>
      <c r="R1322" s="39" t="str">
        <f>IF($A1322 &lt;&gt; "",VLOOKUP($A1322,'Student reference sheet'!$A$2:$V$2329, 5,FALSE), "")</f>
        <v/>
      </c>
      <c r="S1322" s="39" t="str">
        <f>IF($A1322 &lt;&gt; "",VLOOKUP($A1322,'Student reference sheet'!$A$2:$V$2329, 6,FALSE), "")</f>
        <v/>
      </c>
      <c r="T1322" s="30" t="str">
        <f>IF($A1322 = "","",
IF(VLOOKUP($A1322,'Student reference sheet'!$A$2:$V$2329, 10,FALSE) = "Y", "Hispanic",
IF(VLOOKUP($A1322,'Student reference sheet'!$A$2:$V$2329,11,FALSE) &lt;&gt; "",
IF(VLOOKUP($A1322,'Student reference sheet'!$A$2:$V$2329,11,FALSE) = "UNK", "Unknown", VLOOKUP(VALUE(VLOOKUP($A1322,'Student reference sheet'!$A$2:$V$2329,11,FALSE)),'Ethnicity Reference'!$A$2:$B$22,2,FALSE)),
IF(VLOOKUP($A1322,'Student reference sheet'!$A$2:$V$2329,9,FALSE) &lt;&gt; "", VLOOKUP(VALUE(VLOOKUP($A1322,'Student reference sheet'!$A$2:$V$2329,9,FALSE)),'Ethnicity Reference'!$A$2:$B$22,2,FALSE),"Unknown"))))</f>
        <v/>
      </c>
      <c r="U1322" s="35"/>
    </row>
    <row r="1323" spans="1:21" ht="15.75">
      <c r="A1323" s="47"/>
      <c r="B1323" s="33"/>
      <c r="C1323" s="39" t="str">
        <f>IF($A1323 &lt;&gt; "",VLOOKUP($A1323,'Student reference sheet'!$A$2:$V$2329, 3,FALSE), "")</f>
        <v/>
      </c>
      <c r="D1323" s="39" t="str">
        <f>IF($A1323 &lt;&gt; "",VLOOKUP($A1323,'Student reference sheet'!$A$2:$V$2329, 2,FALSE), "")</f>
        <v/>
      </c>
      <c r="E1323" s="35"/>
      <c r="F1323" s="34"/>
      <c r="G1323" s="40" t="str">
        <f t="shared" ca="1" si="63"/>
        <v/>
      </c>
      <c r="H1323" s="40" t="str">
        <f t="shared" ca="1" si="64"/>
        <v/>
      </c>
      <c r="I1323" s="36" t="str">
        <f>IF($A1323 = "", "",
IF(COUNTIF(MINIMUM_DAY_DATES[], Attendance!J1323) &gt; 0, VLOOKUP(Attendance!$G1323,MINIMUM_DAY_PERIOD_SCHEDULE[], 2,TRUE),
IF(COUNTIF(RALLY_DATES[], Attendance!J1323) &gt; 0, VLOOKUP(Attendance!$G1323,RALLY_PERIOD_SCHEDULE[], 2,TRUE),
IF(WEEKDAY(Attendance!$J1323) = 2,
       IF(COUNTIF(FINALS_WEEK_MONDAY_DATE[],Attendance!$J1323) &gt; 0, VLOOKUP(Attendance!$G1323,FINALS_WEEK_MONDAY_PERIOD_SCHEDULE[],2,TRUE),
       VLOOKUP(Attendance!$G1323,REGULAR_WEEK_SCHEDULE[],6,TRUE)),
IF(WEEKDAY($J1323) = 3,
       IF(COUNTIF(FINALS_WEEK_TUESDAY_DATE[],Attendance!$J1323) &gt; 0, VLOOKUP(Attendance!$G1323,FINALS_WEEK_TUESDAY_PERIOD_SCHEDULE[],2,TRUE),
       VLOOKUP(Attendance!$G1323,REGULAR_WEEK_SCHEDULE[[Tuesday]:[Period]],5,TRUE)),
IF(WEEKDAY(Attendance!$J1323) = 4,
        IF(COUNTIF(BLOCK_WEDNESDAY_DATES[],Attendance!$J1323) &gt; 0, VLOOKUP(Attendance!$G1323,BLOCK_WEDNESDAY_PERIOD_SCHEDULE[],2,TRUE),
        IF(COUNTIF(FINALS_WEEK_WEDNESDAY_DATE[],Attendance!$J1323) &gt; 0, VLOOKUP(Attendance!$G1323,FINALS_WEEK_WEDNESDAY_PERIOD_SCHEDULE[],2,TRUE),
       VLOOKUP(Attendance!$G1323,REGULAR_WEEK_SCHEDULE[[Wednesday]:[Period]],4,TRUE))),
IF(WEEKDAY($J1323) = 5,
       IF(COUNTIF(BLOCK_THURSDAY_DATES[],Attendance!$J1323) &gt; 0, VLOOKUP(Attendance!$G1323,BLOCK_THURSDAY_PERIOD_SCHEDULE[],2,TRUE),
       IF(COUNTIF(FINALS_WEEK_THURSDAY_DATE[],Attendance!$J1323) &gt; 0, VLOOKUP(Attendance!$G1323,FINALS_WEEK_THURSDAY_PERIOD_SCHEDULE[],2,TRUE),
       VLOOKUP(Attendance!$G1323,REGULAR_WEEK_SCHEDULE[[Thursday]:[Period]],3,TRUE))),
IF(WEEKDAY(Attendance!$J1323) = 6,
       IF(COUNTIF(FINALS_WEEK_FRIDAY_DATE[],Attendance!$J1323) &gt; 0, VLOOKUP(Attendance!$G1323,FINALS_WEEK_FRIDAY_PERIOD_SCHEDULE[],2,TRUE),
       VLOOKUP(Attendance!$G1323,REGULAR_WEEK_SCHEDULE[[Friday]:[Period]],2,TRUE))))))))))</f>
        <v/>
      </c>
      <c r="J1323" s="41" t="str">
        <f t="shared" ca="1" si="65"/>
        <v/>
      </c>
      <c r="K1323" s="41" t="str">
        <f>IF($A1323 &lt;&gt; "",VLOOKUP($A1323,'Student reference sheet'!$A$2:$V$2329, 7,FALSE), "")</f>
        <v/>
      </c>
      <c r="L1323" s="30" t="str">
        <f>IF($A1323 ="", "", VLOOKUP($A1323, 'Student reference sheet'!$A$2:$Z$2603,23,FALSE))</f>
        <v/>
      </c>
      <c r="M1323" s="30" t="str">
        <f>IF($A1323 ="", "", VLOOKUP($A1323, 'Student reference sheet'!$A$2:$Z$2603,24,FALSE))</f>
        <v/>
      </c>
      <c r="N1323" s="30" t="str">
        <f>IF($A1323 ="", "", VLOOKUP($A1323, 'Student reference sheet'!$A$2:$Z$2603,26,FALSE))</f>
        <v/>
      </c>
      <c r="O1323" s="30" t="str">
        <f>IF($A1323 ="", "", VLOOKUP($A1323, 'Student reference sheet'!$A$2:$Z$2603,25,FALSE))</f>
        <v/>
      </c>
      <c r="P1323" s="39" t="str">
        <f>IF($A1323 = "", "", IF(OR(VLOOKUP($A1323,'Student reference sheet'!$A$2:$V$2400,8,FALSE) = "R",  VLOOKUP($A1323,'Student reference sheet'!$A$2:$V$2400,8,FALSE) = "L"), "X", ""))</f>
        <v/>
      </c>
      <c r="Q1323" s="39" t="str">
        <f>IF($A1323 ="", "", VLOOKUP($A1323, 'Student reference sheet'!$A$2:$V$2603,22,FALSE))</f>
        <v/>
      </c>
      <c r="R1323" s="39" t="str">
        <f>IF($A1323 &lt;&gt; "",VLOOKUP($A1323,'Student reference sheet'!$A$2:$V$2329, 5,FALSE), "")</f>
        <v/>
      </c>
      <c r="S1323" s="39" t="str">
        <f>IF($A1323 &lt;&gt; "",VLOOKUP($A1323,'Student reference sheet'!$A$2:$V$2329, 6,FALSE), "")</f>
        <v/>
      </c>
      <c r="T1323" s="30" t="str">
        <f>IF($A1323 = "","",
IF(VLOOKUP($A1323,'Student reference sheet'!$A$2:$V$2329, 10,FALSE) = "Y", "Hispanic",
IF(VLOOKUP($A1323,'Student reference sheet'!$A$2:$V$2329,11,FALSE) &lt;&gt; "",
IF(VLOOKUP($A1323,'Student reference sheet'!$A$2:$V$2329,11,FALSE) = "UNK", "Unknown", VLOOKUP(VALUE(VLOOKUP($A1323,'Student reference sheet'!$A$2:$V$2329,11,FALSE)),'Ethnicity Reference'!$A$2:$B$22,2,FALSE)),
IF(VLOOKUP($A1323,'Student reference sheet'!$A$2:$V$2329,9,FALSE) &lt;&gt; "", VLOOKUP(VALUE(VLOOKUP($A1323,'Student reference sheet'!$A$2:$V$2329,9,FALSE)),'Ethnicity Reference'!$A$2:$B$22,2,FALSE),"Unknown"))))</f>
        <v/>
      </c>
      <c r="U1323" s="35"/>
    </row>
    <row r="1324" spans="1:21" ht="15.75">
      <c r="A1324" s="47"/>
      <c r="B1324" s="33"/>
      <c r="C1324" s="39" t="str">
        <f>IF($A1324 &lt;&gt; "",VLOOKUP($A1324,'Student reference sheet'!$A$2:$V$2329, 3,FALSE), "")</f>
        <v/>
      </c>
      <c r="D1324" s="39" t="str">
        <f>IF($A1324 &lt;&gt; "",VLOOKUP($A1324,'Student reference sheet'!$A$2:$V$2329, 2,FALSE), "")</f>
        <v/>
      </c>
      <c r="E1324" s="35"/>
      <c r="F1324" s="34"/>
      <c r="G1324" s="40" t="str">
        <f t="shared" ca="1" si="63"/>
        <v/>
      </c>
      <c r="H1324" s="40" t="str">
        <f t="shared" ca="1" si="64"/>
        <v/>
      </c>
      <c r="I1324" s="36" t="str">
        <f>IF($A1324 = "", "",
IF(COUNTIF(MINIMUM_DAY_DATES[], Attendance!J1324) &gt; 0, VLOOKUP(Attendance!$G1324,MINIMUM_DAY_PERIOD_SCHEDULE[], 2,TRUE),
IF(COUNTIF(RALLY_DATES[], Attendance!J1324) &gt; 0, VLOOKUP(Attendance!$G1324,RALLY_PERIOD_SCHEDULE[], 2,TRUE),
IF(WEEKDAY(Attendance!$J1324) = 2,
       IF(COUNTIF(FINALS_WEEK_MONDAY_DATE[],Attendance!$J1324) &gt; 0, VLOOKUP(Attendance!$G1324,FINALS_WEEK_MONDAY_PERIOD_SCHEDULE[],2,TRUE),
       VLOOKUP(Attendance!$G1324,REGULAR_WEEK_SCHEDULE[],6,TRUE)),
IF(WEEKDAY($J1324) = 3,
       IF(COUNTIF(FINALS_WEEK_TUESDAY_DATE[],Attendance!$J1324) &gt; 0, VLOOKUP(Attendance!$G1324,FINALS_WEEK_TUESDAY_PERIOD_SCHEDULE[],2,TRUE),
       VLOOKUP(Attendance!$G1324,REGULAR_WEEK_SCHEDULE[[Tuesday]:[Period]],5,TRUE)),
IF(WEEKDAY(Attendance!$J1324) = 4,
        IF(COUNTIF(BLOCK_WEDNESDAY_DATES[],Attendance!$J1324) &gt; 0, VLOOKUP(Attendance!$G1324,BLOCK_WEDNESDAY_PERIOD_SCHEDULE[],2,TRUE),
        IF(COUNTIF(FINALS_WEEK_WEDNESDAY_DATE[],Attendance!$J1324) &gt; 0, VLOOKUP(Attendance!$G1324,FINALS_WEEK_WEDNESDAY_PERIOD_SCHEDULE[],2,TRUE),
       VLOOKUP(Attendance!$G1324,REGULAR_WEEK_SCHEDULE[[Wednesday]:[Period]],4,TRUE))),
IF(WEEKDAY($J1324) = 5,
       IF(COUNTIF(BLOCK_THURSDAY_DATES[],Attendance!$J1324) &gt; 0, VLOOKUP(Attendance!$G1324,BLOCK_THURSDAY_PERIOD_SCHEDULE[],2,TRUE),
       IF(COUNTIF(FINALS_WEEK_THURSDAY_DATE[],Attendance!$J1324) &gt; 0, VLOOKUP(Attendance!$G1324,FINALS_WEEK_THURSDAY_PERIOD_SCHEDULE[],2,TRUE),
       VLOOKUP(Attendance!$G1324,REGULAR_WEEK_SCHEDULE[[Thursday]:[Period]],3,TRUE))),
IF(WEEKDAY(Attendance!$J1324) = 6,
       IF(COUNTIF(FINALS_WEEK_FRIDAY_DATE[],Attendance!$J1324) &gt; 0, VLOOKUP(Attendance!$G1324,FINALS_WEEK_FRIDAY_PERIOD_SCHEDULE[],2,TRUE),
       VLOOKUP(Attendance!$G1324,REGULAR_WEEK_SCHEDULE[[Friday]:[Period]],2,TRUE))))))))))</f>
        <v/>
      </c>
      <c r="J1324" s="41" t="str">
        <f t="shared" ca="1" si="65"/>
        <v/>
      </c>
      <c r="K1324" s="41" t="str">
        <f>IF($A1324 &lt;&gt; "",VLOOKUP($A1324,'Student reference sheet'!$A$2:$V$2329, 7,FALSE), "")</f>
        <v/>
      </c>
      <c r="L1324" s="30" t="str">
        <f>IF($A1324 ="", "", VLOOKUP($A1324, 'Student reference sheet'!$A$2:$Z$2603,23,FALSE))</f>
        <v/>
      </c>
      <c r="M1324" s="30" t="str">
        <f>IF($A1324 ="", "", VLOOKUP($A1324, 'Student reference sheet'!$A$2:$Z$2603,24,FALSE))</f>
        <v/>
      </c>
      <c r="N1324" s="30" t="str">
        <f>IF($A1324 ="", "", VLOOKUP($A1324, 'Student reference sheet'!$A$2:$Z$2603,26,FALSE))</f>
        <v/>
      </c>
      <c r="O1324" s="30" t="str">
        <f>IF($A1324 ="", "", VLOOKUP($A1324, 'Student reference sheet'!$A$2:$Z$2603,25,FALSE))</f>
        <v/>
      </c>
      <c r="P1324" s="39" t="str">
        <f>IF($A1324 = "", "", IF(OR(VLOOKUP($A1324,'Student reference sheet'!$A$2:$V$2400,8,FALSE) = "R",  VLOOKUP($A1324,'Student reference sheet'!$A$2:$V$2400,8,FALSE) = "L"), "X", ""))</f>
        <v/>
      </c>
      <c r="Q1324" s="39" t="str">
        <f>IF($A1324 ="", "", VLOOKUP($A1324, 'Student reference sheet'!$A$2:$V$2603,22,FALSE))</f>
        <v/>
      </c>
      <c r="R1324" s="39" t="str">
        <f>IF($A1324 &lt;&gt; "",VLOOKUP($A1324,'Student reference sheet'!$A$2:$V$2329, 5,FALSE), "")</f>
        <v/>
      </c>
      <c r="S1324" s="39" t="str">
        <f>IF($A1324 &lt;&gt; "",VLOOKUP($A1324,'Student reference sheet'!$A$2:$V$2329, 6,FALSE), "")</f>
        <v/>
      </c>
      <c r="T1324" s="30" t="str">
        <f>IF($A1324 = "","",
IF(VLOOKUP($A1324,'Student reference sheet'!$A$2:$V$2329, 10,FALSE) = "Y", "Hispanic",
IF(VLOOKUP($A1324,'Student reference sheet'!$A$2:$V$2329,11,FALSE) &lt;&gt; "",
IF(VLOOKUP($A1324,'Student reference sheet'!$A$2:$V$2329,11,FALSE) = "UNK", "Unknown", VLOOKUP(VALUE(VLOOKUP($A1324,'Student reference sheet'!$A$2:$V$2329,11,FALSE)),'Ethnicity Reference'!$A$2:$B$22,2,FALSE)),
IF(VLOOKUP($A1324,'Student reference sheet'!$A$2:$V$2329,9,FALSE) &lt;&gt; "", VLOOKUP(VALUE(VLOOKUP($A1324,'Student reference sheet'!$A$2:$V$2329,9,FALSE)),'Ethnicity Reference'!$A$2:$B$22,2,FALSE),"Unknown"))))</f>
        <v/>
      </c>
      <c r="U1324" s="35"/>
    </row>
    <row r="1325" spans="1:21" ht="15.75">
      <c r="A1325" s="47"/>
      <c r="B1325" s="33"/>
      <c r="C1325" s="39" t="str">
        <f>IF($A1325 &lt;&gt; "",VLOOKUP($A1325,'Student reference sheet'!$A$2:$V$2329, 3,FALSE), "")</f>
        <v/>
      </c>
      <c r="D1325" s="39" t="str">
        <f>IF($A1325 &lt;&gt; "",VLOOKUP($A1325,'Student reference sheet'!$A$2:$V$2329, 2,FALSE), "")</f>
        <v/>
      </c>
      <c r="E1325" s="35"/>
      <c r="F1325" s="34"/>
      <c r="G1325" s="40" t="str">
        <f t="shared" ca="1" si="63"/>
        <v/>
      </c>
      <c r="H1325" s="40" t="str">
        <f t="shared" ca="1" si="64"/>
        <v/>
      </c>
      <c r="I1325" s="36" t="str">
        <f>IF($A1325 = "", "",
IF(COUNTIF(MINIMUM_DAY_DATES[], Attendance!J1325) &gt; 0, VLOOKUP(Attendance!$G1325,MINIMUM_DAY_PERIOD_SCHEDULE[], 2,TRUE),
IF(COUNTIF(RALLY_DATES[], Attendance!J1325) &gt; 0, VLOOKUP(Attendance!$G1325,RALLY_PERIOD_SCHEDULE[], 2,TRUE),
IF(WEEKDAY(Attendance!$J1325) = 2,
       IF(COUNTIF(FINALS_WEEK_MONDAY_DATE[],Attendance!$J1325) &gt; 0, VLOOKUP(Attendance!$G1325,FINALS_WEEK_MONDAY_PERIOD_SCHEDULE[],2,TRUE),
       VLOOKUP(Attendance!$G1325,REGULAR_WEEK_SCHEDULE[],6,TRUE)),
IF(WEEKDAY($J1325) = 3,
       IF(COUNTIF(FINALS_WEEK_TUESDAY_DATE[],Attendance!$J1325) &gt; 0, VLOOKUP(Attendance!$G1325,FINALS_WEEK_TUESDAY_PERIOD_SCHEDULE[],2,TRUE),
       VLOOKUP(Attendance!$G1325,REGULAR_WEEK_SCHEDULE[[Tuesday]:[Period]],5,TRUE)),
IF(WEEKDAY(Attendance!$J1325) = 4,
        IF(COUNTIF(BLOCK_WEDNESDAY_DATES[],Attendance!$J1325) &gt; 0, VLOOKUP(Attendance!$G1325,BLOCK_WEDNESDAY_PERIOD_SCHEDULE[],2,TRUE),
        IF(COUNTIF(FINALS_WEEK_WEDNESDAY_DATE[],Attendance!$J1325) &gt; 0, VLOOKUP(Attendance!$G1325,FINALS_WEEK_WEDNESDAY_PERIOD_SCHEDULE[],2,TRUE),
       VLOOKUP(Attendance!$G1325,REGULAR_WEEK_SCHEDULE[[Wednesday]:[Period]],4,TRUE))),
IF(WEEKDAY($J1325) = 5,
       IF(COUNTIF(BLOCK_THURSDAY_DATES[],Attendance!$J1325) &gt; 0, VLOOKUP(Attendance!$G1325,BLOCK_THURSDAY_PERIOD_SCHEDULE[],2,TRUE),
       IF(COUNTIF(FINALS_WEEK_THURSDAY_DATE[],Attendance!$J1325) &gt; 0, VLOOKUP(Attendance!$G1325,FINALS_WEEK_THURSDAY_PERIOD_SCHEDULE[],2,TRUE),
       VLOOKUP(Attendance!$G1325,REGULAR_WEEK_SCHEDULE[[Thursday]:[Period]],3,TRUE))),
IF(WEEKDAY(Attendance!$J1325) = 6,
       IF(COUNTIF(FINALS_WEEK_FRIDAY_DATE[],Attendance!$J1325) &gt; 0, VLOOKUP(Attendance!$G1325,FINALS_WEEK_FRIDAY_PERIOD_SCHEDULE[],2,TRUE),
       VLOOKUP(Attendance!$G1325,REGULAR_WEEK_SCHEDULE[[Friday]:[Period]],2,TRUE))))))))))</f>
        <v/>
      </c>
      <c r="J1325" s="41" t="str">
        <f t="shared" ca="1" si="65"/>
        <v/>
      </c>
      <c r="K1325" s="41" t="str">
        <f>IF($A1325 &lt;&gt; "",VLOOKUP($A1325,'Student reference sheet'!$A$2:$V$2329, 7,FALSE), "")</f>
        <v/>
      </c>
      <c r="L1325" s="30" t="str">
        <f>IF($A1325 ="", "", VLOOKUP($A1325, 'Student reference sheet'!$A$2:$Z$2603,23,FALSE))</f>
        <v/>
      </c>
      <c r="M1325" s="30" t="str">
        <f>IF($A1325 ="", "", VLOOKUP($A1325, 'Student reference sheet'!$A$2:$Z$2603,24,FALSE))</f>
        <v/>
      </c>
      <c r="N1325" s="30" t="str">
        <f>IF($A1325 ="", "", VLOOKUP($A1325, 'Student reference sheet'!$A$2:$Z$2603,26,FALSE))</f>
        <v/>
      </c>
      <c r="O1325" s="30" t="str">
        <f>IF($A1325 ="", "", VLOOKUP($A1325, 'Student reference sheet'!$A$2:$Z$2603,25,FALSE))</f>
        <v/>
      </c>
      <c r="P1325" s="39" t="str">
        <f>IF($A1325 = "", "", IF(OR(VLOOKUP($A1325,'Student reference sheet'!$A$2:$V$2400,8,FALSE) = "R",  VLOOKUP($A1325,'Student reference sheet'!$A$2:$V$2400,8,FALSE) = "L"), "X", ""))</f>
        <v/>
      </c>
      <c r="Q1325" s="39" t="str">
        <f>IF($A1325 ="", "", VLOOKUP($A1325, 'Student reference sheet'!$A$2:$V$2603,22,FALSE))</f>
        <v/>
      </c>
      <c r="R1325" s="39" t="str">
        <f>IF($A1325 &lt;&gt; "",VLOOKUP($A1325,'Student reference sheet'!$A$2:$V$2329, 5,FALSE), "")</f>
        <v/>
      </c>
      <c r="S1325" s="39" t="str">
        <f>IF($A1325 &lt;&gt; "",VLOOKUP($A1325,'Student reference sheet'!$A$2:$V$2329, 6,FALSE), "")</f>
        <v/>
      </c>
      <c r="T1325" s="30" t="str">
        <f>IF($A1325 = "","",
IF(VLOOKUP($A1325,'Student reference sheet'!$A$2:$V$2329, 10,FALSE) = "Y", "Hispanic",
IF(VLOOKUP($A1325,'Student reference sheet'!$A$2:$V$2329,11,FALSE) &lt;&gt; "",
IF(VLOOKUP($A1325,'Student reference sheet'!$A$2:$V$2329,11,FALSE) = "UNK", "Unknown", VLOOKUP(VALUE(VLOOKUP($A1325,'Student reference sheet'!$A$2:$V$2329,11,FALSE)),'Ethnicity Reference'!$A$2:$B$22,2,FALSE)),
IF(VLOOKUP($A1325,'Student reference sheet'!$A$2:$V$2329,9,FALSE) &lt;&gt; "", VLOOKUP(VALUE(VLOOKUP($A1325,'Student reference sheet'!$A$2:$V$2329,9,FALSE)),'Ethnicity Reference'!$A$2:$B$22,2,FALSE),"Unknown"))))</f>
        <v/>
      </c>
      <c r="U1325" s="35"/>
    </row>
    <row r="1326" spans="1:21" ht="15.75">
      <c r="A1326" s="47"/>
      <c r="B1326" s="33"/>
      <c r="C1326" s="39" t="str">
        <f>IF($A1326 &lt;&gt; "",VLOOKUP($A1326,'Student reference sheet'!$A$2:$V$2329, 3,FALSE), "")</f>
        <v/>
      </c>
      <c r="D1326" s="39" t="str">
        <f>IF($A1326 &lt;&gt; "",VLOOKUP($A1326,'Student reference sheet'!$A$2:$V$2329, 2,FALSE), "")</f>
        <v/>
      </c>
      <c r="E1326" s="35"/>
      <c r="F1326" s="34"/>
      <c r="G1326" s="40" t="str">
        <f t="shared" ca="1" si="63"/>
        <v/>
      </c>
      <c r="H1326" s="40" t="str">
        <f t="shared" ca="1" si="64"/>
        <v/>
      </c>
      <c r="I1326" s="36" t="str">
        <f>IF($A1326 = "", "",
IF(COUNTIF(MINIMUM_DAY_DATES[], Attendance!J1326) &gt; 0, VLOOKUP(Attendance!$G1326,MINIMUM_DAY_PERIOD_SCHEDULE[], 2,TRUE),
IF(COUNTIF(RALLY_DATES[], Attendance!J1326) &gt; 0, VLOOKUP(Attendance!$G1326,RALLY_PERIOD_SCHEDULE[], 2,TRUE),
IF(WEEKDAY(Attendance!$J1326) = 2,
       IF(COUNTIF(FINALS_WEEK_MONDAY_DATE[],Attendance!$J1326) &gt; 0, VLOOKUP(Attendance!$G1326,FINALS_WEEK_MONDAY_PERIOD_SCHEDULE[],2,TRUE),
       VLOOKUP(Attendance!$G1326,REGULAR_WEEK_SCHEDULE[],6,TRUE)),
IF(WEEKDAY($J1326) = 3,
       IF(COUNTIF(FINALS_WEEK_TUESDAY_DATE[],Attendance!$J1326) &gt; 0, VLOOKUP(Attendance!$G1326,FINALS_WEEK_TUESDAY_PERIOD_SCHEDULE[],2,TRUE),
       VLOOKUP(Attendance!$G1326,REGULAR_WEEK_SCHEDULE[[Tuesday]:[Period]],5,TRUE)),
IF(WEEKDAY(Attendance!$J1326) = 4,
        IF(COUNTIF(BLOCK_WEDNESDAY_DATES[],Attendance!$J1326) &gt; 0, VLOOKUP(Attendance!$G1326,BLOCK_WEDNESDAY_PERIOD_SCHEDULE[],2,TRUE),
        IF(COUNTIF(FINALS_WEEK_WEDNESDAY_DATE[],Attendance!$J1326) &gt; 0, VLOOKUP(Attendance!$G1326,FINALS_WEEK_WEDNESDAY_PERIOD_SCHEDULE[],2,TRUE),
       VLOOKUP(Attendance!$G1326,REGULAR_WEEK_SCHEDULE[[Wednesday]:[Period]],4,TRUE))),
IF(WEEKDAY($J1326) = 5,
       IF(COUNTIF(BLOCK_THURSDAY_DATES[],Attendance!$J1326) &gt; 0, VLOOKUP(Attendance!$G1326,BLOCK_THURSDAY_PERIOD_SCHEDULE[],2,TRUE),
       IF(COUNTIF(FINALS_WEEK_THURSDAY_DATE[],Attendance!$J1326) &gt; 0, VLOOKUP(Attendance!$G1326,FINALS_WEEK_THURSDAY_PERIOD_SCHEDULE[],2,TRUE),
       VLOOKUP(Attendance!$G1326,REGULAR_WEEK_SCHEDULE[[Thursday]:[Period]],3,TRUE))),
IF(WEEKDAY(Attendance!$J1326) = 6,
       IF(COUNTIF(FINALS_WEEK_FRIDAY_DATE[],Attendance!$J1326) &gt; 0, VLOOKUP(Attendance!$G1326,FINALS_WEEK_FRIDAY_PERIOD_SCHEDULE[],2,TRUE),
       VLOOKUP(Attendance!$G1326,REGULAR_WEEK_SCHEDULE[[Friday]:[Period]],2,TRUE))))))))))</f>
        <v/>
      </c>
      <c r="J1326" s="41" t="str">
        <f t="shared" ca="1" si="65"/>
        <v/>
      </c>
      <c r="K1326" s="41" t="str">
        <f>IF($A1326 &lt;&gt; "",VLOOKUP($A1326,'Student reference sheet'!$A$2:$V$2329, 7,FALSE), "")</f>
        <v/>
      </c>
      <c r="L1326" s="30" t="str">
        <f>IF($A1326 ="", "", VLOOKUP($A1326, 'Student reference sheet'!$A$2:$Z$2603,23,FALSE))</f>
        <v/>
      </c>
      <c r="M1326" s="30" t="str">
        <f>IF($A1326 ="", "", VLOOKUP($A1326, 'Student reference sheet'!$A$2:$Z$2603,24,FALSE))</f>
        <v/>
      </c>
      <c r="N1326" s="30" t="str">
        <f>IF($A1326 ="", "", VLOOKUP($A1326, 'Student reference sheet'!$A$2:$Z$2603,26,FALSE))</f>
        <v/>
      </c>
      <c r="O1326" s="30" t="str">
        <f>IF($A1326 ="", "", VLOOKUP($A1326, 'Student reference sheet'!$A$2:$Z$2603,25,FALSE))</f>
        <v/>
      </c>
      <c r="P1326" s="39" t="str">
        <f>IF($A1326 = "", "", IF(OR(VLOOKUP($A1326,'Student reference sheet'!$A$2:$V$2400,8,FALSE) = "R",  VLOOKUP($A1326,'Student reference sheet'!$A$2:$V$2400,8,FALSE) = "L"), "X", ""))</f>
        <v/>
      </c>
      <c r="Q1326" s="39" t="str">
        <f>IF($A1326 ="", "", VLOOKUP($A1326, 'Student reference sheet'!$A$2:$V$2603,22,FALSE))</f>
        <v/>
      </c>
      <c r="R1326" s="39" t="str">
        <f>IF($A1326 &lt;&gt; "",VLOOKUP($A1326,'Student reference sheet'!$A$2:$V$2329, 5,FALSE), "")</f>
        <v/>
      </c>
      <c r="S1326" s="39" t="str">
        <f>IF($A1326 &lt;&gt; "",VLOOKUP($A1326,'Student reference sheet'!$A$2:$V$2329, 6,FALSE), "")</f>
        <v/>
      </c>
      <c r="T1326" s="30" t="str">
        <f>IF($A1326 = "","",
IF(VLOOKUP($A1326,'Student reference sheet'!$A$2:$V$2329, 10,FALSE) = "Y", "Hispanic",
IF(VLOOKUP($A1326,'Student reference sheet'!$A$2:$V$2329,11,FALSE) &lt;&gt; "",
IF(VLOOKUP($A1326,'Student reference sheet'!$A$2:$V$2329,11,FALSE) = "UNK", "Unknown", VLOOKUP(VALUE(VLOOKUP($A1326,'Student reference sheet'!$A$2:$V$2329,11,FALSE)),'Ethnicity Reference'!$A$2:$B$22,2,FALSE)),
IF(VLOOKUP($A1326,'Student reference sheet'!$A$2:$V$2329,9,FALSE) &lt;&gt; "", VLOOKUP(VALUE(VLOOKUP($A1326,'Student reference sheet'!$A$2:$V$2329,9,FALSE)),'Ethnicity Reference'!$A$2:$B$22,2,FALSE),"Unknown"))))</f>
        <v/>
      </c>
      <c r="U1326" s="35"/>
    </row>
    <row r="1327" spans="1:21" ht="15.75">
      <c r="A1327" s="47"/>
      <c r="B1327" s="33"/>
      <c r="C1327" s="39" t="str">
        <f>IF($A1327 &lt;&gt; "",VLOOKUP($A1327,'Student reference sheet'!$A$2:$V$2329, 3,FALSE), "")</f>
        <v/>
      </c>
      <c r="D1327" s="39" t="str">
        <f>IF($A1327 &lt;&gt; "",VLOOKUP($A1327,'Student reference sheet'!$A$2:$V$2329, 2,FALSE), "")</f>
        <v/>
      </c>
      <c r="E1327" s="35"/>
      <c r="F1327" s="34"/>
      <c r="G1327" s="40" t="str">
        <f t="shared" ca="1" si="63"/>
        <v/>
      </c>
      <c r="H1327" s="40" t="str">
        <f t="shared" ca="1" si="64"/>
        <v/>
      </c>
      <c r="I1327" s="36" t="str">
        <f>IF($A1327 = "", "",
IF(COUNTIF(MINIMUM_DAY_DATES[], Attendance!J1327) &gt; 0, VLOOKUP(Attendance!$G1327,MINIMUM_DAY_PERIOD_SCHEDULE[], 2,TRUE),
IF(COUNTIF(RALLY_DATES[], Attendance!J1327) &gt; 0, VLOOKUP(Attendance!$G1327,RALLY_PERIOD_SCHEDULE[], 2,TRUE),
IF(WEEKDAY(Attendance!$J1327) = 2,
       IF(COUNTIF(FINALS_WEEK_MONDAY_DATE[],Attendance!$J1327) &gt; 0, VLOOKUP(Attendance!$G1327,FINALS_WEEK_MONDAY_PERIOD_SCHEDULE[],2,TRUE),
       VLOOKUP(Attendance!$G1327,REGULAR_WEEK_SCHEDULE[],6,TRUE)),
IF(WEEKDAY($J1327) = 3,
       IF(COUNTIF(FINALS_WEEK_TUESDAY_DATE[],Attendance!$J1327) &gt; 0, VLOOKUP(Attendance!$G1327,FINALS_WEEK_TUESDAY_PERIOD_SCHEDULE[],2,TRUE),
       VLOOKUP(Attendance!$G1327,REGULAR_WEEK_SCHEDULE[[Tuesday]:[Period]],5,TRUE)),
IF(WEEKDAY(Attendance!$J1327) = 4,
        IF(COUNTIF(BLOCK_WEDNESDAY_DATES[],Attendance!$J1327) &gt; 0, VLOOKUP(Attendance!$G1327,BLOCK_WEDNESDAY_PERIOD_SCHEDULE[],2,TRUE),
        IF(COUNTIF(FINALS_WEEK_WEDNESDAY_DATE[],Attendance!$J1327) &gt; 0, VLOOKUP(Attendance!$G1327,FINALS_WEEK_WEDNESDAY_PERIOD_SCHEDULE[],2,TRUE),
       VLOOKUP(Attendance!$G1327,REGULAR_WEEK_SCHEDULE[[Wednesday]:[Period]],4,TRUE))),
IF(WEEKDAY($J1327) = 5,
       IF(COUNTIF(BLOCK_THURSDAY_DATES[],Attendance!$J1327) &gt; 0, VLOOKUP(Attendance!$G1327,BLOCK_THURSDAY_PERIOD_SCHEDULE[],2,TRUE),
       IF(COUNTIF(FINALS_WEEK_THURSDAY_DATE[],Attendance!$J1327) &gt; 0, VLOOKUP(Attendance!$G1327,FINALS_WEEK_THURSDAY_PERIOD_SCHEDULE[],2,TRUE),
       VLOOKUP(Attendance!$G1327,REGULAR_WEEK_SCHEDULE[[Thursday]:[Period]],3,TRUE))),
IF(WEEKDAY(Attendance!$J1327) = 6,
       IF(COUNTIF(FINALS_WEEK_FRIDAY_DATE[],Attendance!$J1327) &gt; 0, VLOOKUP(Attendance!$G1327,FINALS_WEEK_FRIDAY_PERIOD_SCHEDULE[],2,TRUE),
       VLOOKUP(Attendance!$G1327,REGULAR_WEEK_SCHEDULE[[Friday]:[Period]],2,TRUE))))))))))</f>
        <v/>
      </c>
      <c r="J1327" s="41" t="str">
        <f t="shared" ca="1" si="65"/>
        <v/>
      </c>
      <c r="K1327" s="41" t="str">
        <f>IF($A1327 &lt;&gt; "",VLOOKUP($A1327,'Student reference sheet'!$A$2:$V$2329, 7,FALSE), "")</f>
        <v/>
      </c>
      <c r="L1327" s="30" t="str">
        <f>IF($A1327 ="", "", VLOOKUP($A1327, 'Student reference sheet'!$A$2:$Z$2603,23,FALSE))</f>
        <v/>
      </c>
      <c r="M1327" s="30" t="str">
        <f>IF($A1327 ="", "", VLOOKUP($A1327, 'Student reference sheet'!$A$2:$Z$2603,24,FALSE))</f>
        <v/>
      </c>
      <c r="N1327" s="30" t="str">
        <f>IF($A1327 ="", "", VLOOKUP($A1327, 'Student reference sheet'!$A$2:$Z$2603,26,FALSE))</f>
        <v/>
      </c>
      <c r="O1327" s="30" t="str">
        <f>IF($A1327 ="", "", VLOOKUP($A1327, 'Student reference sheet'!$A$2:$Z$2603,25,FALSE))</f>
        <v/>
      </c>
      <c r="P1327" s="39" t="str">
        <f>IF($A1327 = "", "", IF(OR(VLOOKUP($A1327,'Student reference sheet'!$A$2:$V$2400,8,FALSE) = "R",  VLOOKUP($A1327,'Student reference sheet'!$A$2:$V$2400,8,FALSE) = "L"), "X", ""))</f>
        <v/>
      </c>
      <c r="Q1327" s="39" t="str">
        <f>IF($A1327 ="", "", VLOOKUP($A1327, 'Student reference sheet'!$A$2:$V$2603,22,FALSE))</f>
        <v/>
      </c>
      <c r="R1327" s="39" t="str">
        <f>IF($A1327 &lt;&gt; "",VLOOKUP($A1327,'Student reference sheet'!$A$2:$V$2329, 5,FALSE), "")</f>
        <v/>
      </c>
      <c r="S1327" s="39" t="str">
        <f>IF($A1327 &lt;&gt; "",VLOOKUP($A1327,'Student reference sheet'!$A$2:$V$2329, 6,FALSE), "")</f>
        <v/>
      </c>
      <c r="T1327" s="30" t="str">
        <f>IF($A1327 = "","",
IF(VLOOKUP($A1327,'Student reference sheet'!$A$2:$V$2329, 10,FALSE) = "Y", "Hispanic",
IF(VLOOKUP($A1327,'Student reference sheet'!$A$2:$V$2329,11,FALSE) &lt;&gt; "",
IF(VLOOKUP($A1327,'Student reference sheet'!$A$2:$V$2329,11,FALSE) = "UNK", "Unknown", VLOOKUP(VALUE(VLOOKUP($A1327,'Student reference sheet'!$A$2:$V$2329,11,FALSE)),'Ethnicity Reference'!$A$2:$B$22,2,FALSE)),
IF(VLOOKUP($A1327,'Student reference sheet'!$A$2:$V$2329,9,FALSE) &lt;&gt; "", VLOOKUP(VALUE(VLOOKUP($A1327,'Student reference sheet'!$A$2:$V$2329,9,FALSE)),'Ethnicity Reference'!$A$2:$B$22,2,FALSE),"Unknown"))))</f>
        <v/>
      </c>
      <c r="U1327" s="35"/>
    </row>
    <row r="1328" spans="1:21" ht="15.75">
      <c r="A1328" s="47"/>
      <c r="B1328" s="33"/>
      <c r="C1328" s="39" t="str">
        <f>IF($A1328 &lt;&gt; "",VLOOKUP($A1328,'Student reference sheet'!$A$2:$V$2329, 3,FALSE), "")</f>
        <v/>
      </c>
      <c r="D1328" s="39" t="str">
        <f>IF($A1328 &lt;&gt; "",VLOOKUP($A1328,'Student reference sheet'!$A$2:$V$2329, 2,FALSE), "")</f>
        <v/>
      </c>
      <c r="E1328" s="35"/>
      <c r="F1328" s="34"/>
      <c r="G1328" s="40" t="str">
        <f t="shared" ca="1" si="63"/>
        <v/>
      </c>
      <c r="H1328" s="40" t="str">
        <f t="shared" ca="1" si="64"/>
        <v/>
      </c>
      <c r="I1328" s="36" t="str">
        <f>IF($A1328 = "", "",
IF(COUNTIF(MINIMUM_DAY_DATES[], Attendance!J1328) &gt; 0, VLOOKUP(Attendance!$G1328,MINIMUM_DAY_PERIOD_SCHEDULE[], 2,TRUE),
IF(COUNTIF(RALLY_DATES[], Attendance!J1328) &gt; 0, VLOOKUP(Attendance!$G1328,RALLY_PERIOD_SCHEDULE[], 2,TRUE),
IF(WEEKDAY(Attendance!$J1328) = 2,
       IF(COUNTIF(FINALS_WEEK_MONDAY_DATE[],Attendance!$J1328) &gt; 0, VLOOKUP(Attendance!$G1328,FINALS_WEEK_MONDAY_PERIOD_SCHEDULE[],2,TRUE),
       VLOOKUP(Attendance!$G1328,REGULAR_WEEK_SCHEDULE[],6,TRUE)),
IF(WEEKDAY($J1328) = 3,
       IF(COUNTIF(FINALS_WEEK_TUESDAY_DATE[],Attendance!$J1328) &gt; 0, VLOOKUP(Attendance!$G1328,FINALS_WEEK_TUESDAY_PERIOD_SCHEDULE[],2,TRUE),
       VLOOKUP(Attendance!$G1328,REGULAR_WEEK_SCHEDULE[[Tuesday]:[Period]],5,TRUE)),
IF(WEEKDAY(Attendance!$J1328) = 4,
        IF(COUNTIF(BLOCK_WEDNESDAY_DATES[],Attendance!$J1328) &gt; 0, VLOOKUP(Attendance!$G1328,BLOCK_WEDNESDAY_PERIOD_SCHEDULE[],2,TRUE),
        IF(COUNTIF(FINALS_WEEK_WEDNESDAY_DATE[],Attendance!$J1328) &gt; 0, VLOOKUP(Attendance!$G1328,FINALS_WEEK_WEDNESDAY_PERIOD_SCHEDULE[],2,TRUE),
       VLOOKUP(Attendance!$G1328,REGULAR_WEEK_SCHEDULE[[Wednesday]:[Period]],4,TRUE))),
IF(WEEKDAY($J1328) = 5,
       IF(COUNTIF(BLOCK_THURSDAY_DATES[],Attendance!$J1328) &gt; 0, VLOOKUP(Attendance!$G1328,BLOCK_THURSDAY_PERIOD_SCHEDULE[],2,TRUE),
       IF(COUNTIF(FINALS_WEEK_THURSDAY_DATE[],Attendance!$J1328) &gt; 0, VLOOKUP(Attendance!$G1328,FINALS_WEEK_THURSDAY_PERIOD_SCHEDULE[],2,TRUE),
       VLOOKUP(Attendance!$G1328,REGULAR_WEEK_SCHEDULE[[Thursday]:[Period]],3,TRUE))),
IF(WEEKDAY(Attendance!$J1328) = 6,
       IF(COUNTIF(FINALS_WEEK_FRIDAY_DATE[],Attendance!$J1328) &gt; 0, VLOOKUP(Attendance!$G1328,FINALS_WEEK_FRIDAY_PERIOD_SCHEDULE[],2,TRUE),
       VLOOKUP(Attendance!$G1328,REGULAR_WEEK_SCHEDULE[[Friday]:[Period]],2,TRUE))))))))))</f>
        <v/>
      </c>
      <c r="J1328" s="41" t="str">
        <f t="shared" ca="1" si="65"/>
        <v/>
      </c>
      <c r="K1328" s="41" t="str">
        <f>IF($A1328 &lt;&gt; "",VLOOKUP($A1328,'Student reference sheet'!$A$2:$V$2329, 7,FALSE), "")</f>
        <v/>
      </c>
      <c r="L1328" s="30" t="str">
        <f>IF($A1328 ="", "", VLOOKUP($A1328, 'Student reference sheet'!$A$2:$Z$2603,23,FALSE))</f>
        <v/>
      </c>
      <c r="M1328" s="30" t="str">
        <f>IF($A1328 ="", "", VLOOKUP($A1328, 'Student reference sheet'!$A$2:$Z$2603,24,FALSE))</f>
        <v/>
      </c>
      <c r="N1328" s="30" t="str">
        <f>IF($A1328 ="", "", VLOOKUP($A1328, 'Student reference sheet'!$A$2:$Z$2603,26,FALSE))</f>
        <v/>
      </c>
      <c r="O1328" s="30" t="str">
        <f>IF($A1328 ="", "", VLOOKUP($A1328, 'Student reference sheet'!$A$2:$Z$2603,25,FALSE))</f>
        <v/>
      </c>
      <c r="P1328" s="39" t="str">
        <f>IF($A1328 = "", "", IF(OR(VLOOKUP($A1328,'Student reference sheet'!$A$2:$V$2400,8,FALSE) = "R",  VLOOKUP($A1328,'Student reference sheet'!$A$2:$V$2400,8,FALSE) = "L"), "X", ""))</f>
        <v/>
      </c>
      <c r="Q1328" s="39" t="str">
        <f>IF($A1328 ="", "", VLOOKUP($A1328, 'Student reference sheet'!$A$2:$V$2603,22,FALSE))</f>
        <v/>
      </c>
      <c r="R1328" s="39" t="str">
        <f>IF($A1328 &lt;&gt; "",VLOOKUP($A1328,'Student reference sheet'!$A$2:$V$2329, 5,FALSE), "")</f>
        <v/>
      </c>
      <c r="S1328" s="39" t="str">
        <f>IF($A1328 &lt;&gt; "",VLOOKUP($A1328,'Student reference sheet'!$A$2:$V$2329, 6,FALSE), "")</f>
        <v/>
      </c>
      <c r="T1328" s="30" t="str">
        <f>IF($A1328 = "","",
IF(VLOOKUP($A1328,'Student reference sheet'!$A$2:$V$2329, 10,FALSE) = "Y", "Hispanic",
IF(VLOOKUP($A1328,'Student reference sheet'!$A$2:$V$2329,11,FALSE) &lt;&gt; "",
IF(VLOOKUP($A1328,'Student reference sheet'!$A$2:$V$2329,11,FALSE) = "UNK", "Unknown", VLOOKUP(VALUE(VLOOKUP($A1328,'Student reference sheet'!$A$2:$V$2329,11,FALSE)),'Ethnicity Reference'!$A$2:$B$22,2,FALSE)),
IF(VLOOKUP($A1328,'Student reference sheet'!$A$2:$V$2329,9,FALSE) &lt;&gt; "", VLOOKUP(VALUE(VLOOKUP($A1328,'Student reference sheet'!$A$2:$V$2329,9,FALSE)),'Ethnicity Reference'!$A$2:$B$22,2,FALSE),"Unknown"))))</f>
        <v/>
      </c>
      <c r="U1328" s="35"/>
    </row>
    <row r="1329" spans="1:21" ht="15.75">
      <c r="A1329" s="47"/>
      <c r="B1329" s="33"/>
      <c r="C1329" s="39" t="str">
        <f>IF($A1329 &lt;&gt; "",VLOOKUP($A1329,'Student reference sheet'!$A$2:$V$2329, 3,FALSE), "")</f>
        <v/>
      </c>
      <c r="D1329" s="39" t="str">
        <f>IF($A1329 &lt;&gt; "",VLOOKUP($A1329,'Student reference sheet'!$A$2:$V$2329, 2,FALSE), "")</f>
        <v/>
      </c>
      <c r="E1329" s="35"/>
      <c r="F1329" s="34"/>
      <c r="G1329" s="40" t="str">
        <f t="shared" ca="1" si="63"/>
        <v/>
      </c>
      <c r="H1329" s="40" t="str">
        <f t="shared" ca="1" si="64"/>
        <v/>
      </c>
      <c r="I1329" s="36" t="str">
        <f>IF($A1329 = "", "",
IF(COUNTIF(MINIMUM_DAY_DATES[], Attendance!J1329) &gt; 0, VLOOKUP(Attendance!$G1329,MINIMUM_DAY_PERIOD_SCHEDULE[], 2,TRUE),
IF(COUNTIF(RALLY_DATES[], Attendance!J1329) &gt; 0, VLOOKUP(Attendance!$G1329,RALLY_PERIOD_SCHEDULE[], 2,TRUE),
IF(WEEKDAY(Attendance!$J1329) = 2,
       IF(COUNTIF(FINALS_WEEK_MONDAY_DATE[],Attendance!$J1329) &gt; 0, VLOOKUP(Attendance!$G1329,FINALS_WEEK_MONDAY_PERIOD_SCHEDULE[],2,TRUE),
       VLOOKUP(Attendance!$G1329,REGULAR_WEEK_SCHEDULE[],6,TRUE)),
IF(WEEKDAY($J1329) = 3,
       IF(COUNTIF(FINALS_WEEK_TUESDAY_DATE[],Attendance!$J1329) &gt; 0, VLOOKUP(Attendance!$G1329,FINALS_WEEK_TUESDAY_PERIOD_SCHEDULE[],2,TRUE),
       VLOOKUP(Attendance!$G1329,REGULAR_WEEK_SCHEDULE[[Tuesday]:[Period]],5,TRUE)),
IF(WEEKDAY(Attendance!$J1329) = 4,
        IF(COUNTIF(BLOCK_WEDNESDAY_DATES[],Attendance!$J1329) &gt; 0, VLOOKUP(Attendance!$G1329,BLOCK_WEDNESDAY_PERIOD_SCHEDULE[],2,TRUE),
        IF(COUNTIF(FINALS_WEEK_WEDNESDAY_DATE[],Attendance!$J1329) &gt; 0, VLOOKUP(Attendance!$G1329,FINALS_WEEK_WEDNESDAY_PERIOD_SCHEDULE[],2,TRUE),
       VLOOKUP(Attendance!$G1329,REGULAR_WEEK_SCHEDULE[[Wednesday]:[Period]],4,TRUE))),
IF(WEEKDAY($J1329) = 5,
       IF(COUNTIF(BLOCK_THURSDAY_DATES[],Attendance!$J1329) &gt; 0, VLOOKUP(Attendance!$G1329,BLOCK_THURSDAY_PERIOD_SCHEDULE[],2,TRUE),
       IF(COUNTIF(FINALS_WEEK_THURSDAY_DATE[],Attendance!$J1329) &gt; 0, VLOOKUP(Attendance!$G1329,FINALS_WEEK_THURSDAY_PERIOD_SCHEDULE[],2,TRUE),
       VLOOKUP(Attendance!$G1329,REGULAR_WEEK_SCHEDULE[[Thursday]:[Period]],3,TRUE))),
IF(WEEKDAY(Attendance!$J1329) = 6,
       IF(COUNTIF(FINALS_WEEK_FRIDAY_DATE[],Attendance!$J1329) &gt; 0, VLOOKUP(Attendance!$G1329,FINALS_WEEK_FRIDAY_PERIOD_SCHEDULE[],2,TRUE),
       VLOOKUP(Attendance!$G1329,REGULAR_WEEK_SCHEDULE[[Friday]:[Period]],2,TRUE))))))))))</f>
        <v/>
      </c>
      <c r="J1329" s="41" t="str">
        <f t="shared" ca="1" si="65"/>
        <v/>
      </c>
      <c r="K1329" s="41" t="str">
        <f>IF($A1329 &lt;&gt; "",VLOOKUP($A1329,'Student reference sheet'!$A$2:$V$2329, 7,FALSE), "")</f>
        <v/>
      </c>
      <c r="L1329" s="30" t="str">
        <f>IF($A1329 ="", "", VLOOKUP($A1329, 'Student reference sheet'!$A$2:$Z$2603,23,FALSE))</f>
        <v/>
      </c>
      <c r="M1329" s="30" t="str">
        <f>IF($A1329 ="", "", VLOOKUP($A1329, 'Student reference sheet'!$A$2:$Z$2603,24,FALSE))</f>
        <v/>
      </c>
      <c r="N1329" s="30" t="str">
        <f>IF($A1329 ="", "", VLOOKUP($A1329, 'Student reference sheet'!$A$2:$Z$2603,26,FALSE))</f>
        <v/>
      </c>
      <c r="O1329" s="30" t="str">
        <f>IF($A1329 ="", "", VLOOKUP($A1329, 'Student reference sheet'!$A$2:$Z$2603,25,FALSE))</f>
        <v/>
      </c>
      <c r="P1329" s="39" t="str">
        <f>IF($A1329 = "", "", IF(OR(VLOOKUP($A1329,'Student reference sheet'!$A$2:$V$2400,8,FALSE) = "R",  VLOOKUP($A1329,'Student reference sheet'!$A$2:$V$2400,8,FALSE) = "L"), "X", ""))</f>
        <v/>
      </c>
      <c r="Q1329" s="39" t="str">
        <f>IF($A1329 ="", "", VLOOKUP($A1329, 'Student reference sheet'!$A$2:$V$2603,22,FALSE))</f>
        <v/>
      </c>
      <c r="R1329" s="39" t="str">
        <f>IF($A1329 &lt;&gt; "",VLOOKUP($A1329,'Student reference sheet'!$A$2:$V$2329, 5,FALSE), "")</f>
        <v/>
      </c>
      <c r="S1329" s="39" t="str">
        <f>IF($A1329 &lt;&gt; "",VLOOKUP($A1329,'Student reference sheet'!$A$2:$V$2329, 6,FALSE), "")</f>
        <v/>
      </c>
      <c r="T1329" s="30" t="str">
        <f>IF($A1329 = "","",
IF(VLOOKUP($A1329,'Student reference sheet'!$A$2:$V$2329, 10,FALSE) = "Y", "Hispanic",
IF(VLOOKUP($A1329,'Student reference sheet'!$A$2:$V$2329,11,FALSE) &lt;&gt; "",
IF(VLOOKUP($A1329,'Student reference sheet'!$A$2:$V$2329,11,FALSE) = "UNK", "Unknown", VLOOKUP(VALUE(VLOOKUP($A1329,'Student reference sheet'!$A$2:$V$2329,11,FALSE)),'Ethnicity Reference'!$A$2:$B$22,2,FALSE)),
IF(VLOOKUP($A1329,'Student reference sheet'!$A$2:$V$2329,9,FALSE) &lt;&gt; "", VLOOKUP(VALUE(VLOOKUP($A1329,'Student reference sheet'!$A$2:$V$2329,9,FALSE)),'Ethnicity Reference'!$A$2:$B$22,2,FALSE),"Unknown"))))</f>
        <v/>
      </c>
      <c r="U1329" s="35"/>
    </row>
    <row r="1330" spans="1:21" ht="15.75">
      <c r="A1330" s="47"/>
      <c r="B1330" s="33"/>
      <c r="C1330" s="39" t="str">
        <f>IF($A1330 &lt;&gt; "",VLOOKUP($A1330,'Student reference sheet'!$A$2:$V$2329, 3,FALSE), "")</f>
        <v/>
      </c>
      <c r="D1330" s="39" t="str">
        <f>IF($A1330 &lt;&gt; "",VLOOKUP($A1330,'Student reference sheet'!$A$2:$V$2329, 2,FALSE), "")</f>
        <v/>
      </c>
      <c r="E1330" s="35"/>
      <c r="F1330" s="34"/>
      <c r="G1330" s="40" t="str">
        <f t="shared" ca="1" si="63"/>
        <v/>
      </c>
      <c r="H1330" s="40" t="str">
        <f t="shared" ca="1" si="64"/>
        <v/>
      </c>
      <c r="I1330" s="36" t="str">
        <f>IF($A1330 = "", "",
IF(COUNTIF(MINIMUM_DAY_DATES[], Attendance!J1330) &gt; 0, VLOOKUP(Attendance!$G1330,MINIMUM_DAY_PERIOD_SCHEDULE[], 2,TRUE),
IF(COUNTIF(RALLY_DATES[], Attendance!J1330) &gt; 0, VLOOKUP(Attendance!$G1330,RALLY_PERIOD_SCHEDULE[], 2,TRUE),
IF(WEEKDAY(Attendance!$J1330) = 2,
       IF(COUNTIF(FINALS_WEEK_MONDAY_DATE[],Attendance!$J1330) &gt; 0, VLOOKUP(Attendance!$G1330,FINALS_WEEK_MONDAY_PERIOD_SCHEDULE[],2,TRUE),
       VLOOKUP(Attendance!$G1330,REGULAR_WEEK_SCHEDULE[],6,TRUE)),
IF(WEEKDAY($J1330) = 3,
       IF(COUNTIF(FINALS_WEEK_TUESDAY_DATE[],Attendance!$J1330) &gt; 0, VLOOKUP(Attendance!$G1330,FINALS_WEEK_TUESDAY_PERIOD_SCHEDULE[],2,TRUE),
       VLOOKUP(Attendance!$G1330,REGULAR_WEEK_SCHEDULE[[Tuesday]:[Period]],5,TRUE)),
IF(WEEKDAY(Attendance!$J1330) = 4,
        IF(COUNTIF(BLOCK_WEDNESDAY_DATES[],Attendance!$J1330) &gt; 0, VLOOKUP(Attendance!$G1330,BLOCK_WEDNESDAY_PERIOD_SCHEDULE[],2,TRUE),
        IF(COUNTIF(FINALS_WEEK_WEDNESDAY_DATE[],Attendance!$J1330) &gt; 0, VLOOKUP(Attendance!$G1330,FINALS_WEEK_WEDNESDAY_PERIOD_SCHEDULE[],2,TRUE),
       VLOOKUP(Attendance!$G1330,REGULAR_WEEK_SCHEDULE[[Wednesday]:[Period]],4,TRUE))),
IF(WEEKDAY($J1330) = 5,
       IF(COUNTIF(BLOCK_THURSDAY_DATES[],Attendance!$J1330) &gt; 0, VLOOKUP(Attendance!$G1330,BLOCK_THURSDAY_PERIOD_SCHEDULE[],2,TRUE),
       IF(COUNTIF(FINALS_WEEK_THURSDAY_DATE[],Attendance!$J1330) &gt; 0, VLOOKUP(Attendance!$G1330,FINALS_WEEK_THURSDAY_PERIOD_SCHEDULE[],2,TRUE),
       VLOOKUP(Attendance!$G1330,REGULAR_WEEK_SCHEDULE[[Thursday]:[Period]],3,TRUE))),
IF(WEEKDAY(Attendance!$J1330) = 6,
       IF(COUNTIF(FINALS_WEEK_FRIDAY_DATE[],Attendance!$J1330) &gt; 0, VLOOKUP(Attendance!$G1330,FINALS_WEEK_FRIDAY_PERIOD_SCHEDULE[],2,TRUE),
       VLOOKUP(Attendance!$G1330,REGULAR_WEEK_SCHEDULE[[Friday]:[Period]],2,TRUE))))))))))</f>
        <v/>
      </c>
      <c r="J1330" s="41" t="str">
        <f t="shared" ca="1" si="65"/>
        <v/>
      </c>
      <c r="K1330" s="41" t="str">
        <f>IF($A1330 &lt;&gt; "",VLOOKUP($A1330,'Student reference sheet'!$A$2:$V$2329, 7,FALSE), "")</f>
        <v/>
      </c>
      <c r="L1330" s="30" t="str">
        <f>IF($A1330 ="", "", VLOOKUP($A1330, 'Student reference sheet'!$A$2:$Z$2603,23,FALSE))</f>
        <v/>
      </c>
      <c r="M1330" s="30" t="str">
        <f>IF($A1330 ="", "", VLOOKUP($A1330, 'Student reference sheet'!$A$2:$Z$2603,24,FALSE))</f>
        <v/>
      </c>
      <c r="N1330" s="30" t="str">
        <f>IF($A1330 ="", "", VLOOKUP($A1330, 'Student reference sheet'!$A$2:$Z$2603,26,FALSE))</f>
        <v/>
      </c>
      <c r="O1330" s="30" t="str">
        <f>IF($A1330 ="", "", VLOOKUP($A1330, 'Student reference sheet'!$A$2:$Z$2603,25,FALSE))</f>
        <v/>
      </c>
      <c r="P1330" s="39" t="str">
        <f>IF($A1330 = "", "", IF(OR(VLOOKUP($A1330,'Student reference sheet'!$A$2:$V$2400,8,FALSE) = "R",  VLOOKUP($A1330,'Student reference sheet'!$A$2:$V$2400,8,FALSE) = "L"), "X", ""))</f>
        <v/>
      </c>
      <c r="Q1330" s="39" t="str">
        <f>IF($A1330 ="", "", VLOOKUP($A1330, 'Student reference sheet'!$A$2:$V$2603,22,FALSE))</f>
        <v/>
      </c>
      <c r="R1330" s="39" t="str">
        <f>IF($A1330 &lt;&gt; "",VLOOKUP($A1330,'Student reference sheet'!$A$2:$V$2329, 5,FALSE), "")</f>
        <v/>
      </c>
      <c r="S1330" s="39" t="str">
        <f>IF($A1330 &lt;&gt; "",VLOOKUP($A1330,'Student reference sheet'!$A$2:$V$2329, 6,FALSE), "")</f>
        <v/>
      </c>
      <c r="T1330" s="30" t="str">
        <f>IF($A1330 = "","",
IF(VLOOKUP($A1330,'Student reference sheet'!$A$2:$V$2329, 10,FALSE) = "Y", "Hispanic",
IF(VLOOKUP($A1330,'Student reference sheet'!$A$2:$V$2329,11,FALSE) &lt;&gt; "",
IF(VLOOKUP($A1330,'Student reference sheet'!$A$2:$V$2329,11,FALSE) = "UNK", "Unknown", VLOOKUP(VALUE(VLOOKUP($A1330,'Student reference sheet'!$A$2:$V$2329,11,FALSE)),'Ethnicity Reference'!$A$2:$B$22,2,FALSE)),
IF(VLOOKUP($A1330,'Student reference sheet'!$A$2:$V$2329,9,FALSE) &lt;&gt; "", VLOOKUP(VALUE(VLOOKUP($A1330,'Student reference sheet'!$A$2:$V$2329,9,FALSE)),'Ethnicity Reference'!$A$2:$B$22,2,FALSE),"Unknown"))))</f>
        <v/>
      </c>
      <c r="U1330" s="35"/>
    </row>
    <row r="1331" spans="1:21" ht="15.75">
      <c r="A1331" s="47"/>
      <c r="B1331" s="33"/>
      <c r="C1331" s="39" t="str">
        <f>IF($A1331 &lt;&gt; "",VLOOKUP($A1331,'Student reference sheet'!$A$2:$V$2329, 3,FALSE), "")</f>
        <v/>
      </c>
      <c r="D1331" s="39" t="str">
        <f>IF($A1331 &lt;&gt; "",VLOOKUP($A1331,'Student reference sheet'!$A$2:$V$2329, 2,FALSE), "")</f>
        <v/>
      </c>
      <c r="E1331" s="35"/>
      <c r="F1331" s="34"/>
      <c r="G1331" s="40" t="str">
        <f t="shared" ca="1" si="63"/>
        <v/>
      </c>
      <c r="H1331" s="40" t="str">
        <f t="shared" ca="1" si="64"/>
        <v/>
      </c>
      <c r="I1331" s="36" t="str">
        <f>IF($A1331 = "", "",
IF(COUNTIF(MINIMUM_DAY_DATES[], Attendance!J1331) &gt; 0, VLOOKUP(Attendance!$G1331,MINIMUM_DAY_PERIOD_SCHEDULE[], 2,TRUE),
IF(COUNTIF(RALLY_DATES[], Attendance!J1331) &gt; 0, VLOOKUP(Attendance!$G1331,RALLY_PERIOD_SCHEDULE[], 2,TRUE),
IF(WEEKDAY(Attendance!$J1331) = 2,
       IF(COUNTIF(FINALS_WEEK_MONDAY_DATE[],Attendance!$J1331) &gt; 0, VLOOKUP(Attendance!$G1331,FINALS_WEEK_MONDAY_PERIOD_SCHEDULE[],2,TRUE),
       VLOOKUP(Attendance!$G1331,REGULAR_WEEK_SCHEDULE[],6,TRUE)),
IF(WEEKDAY($J1331) = 3,
       IF(COUNTIF(FINALS_WEEK_TUESDAY_DATE[],Attendance!$J1331) &gt; 0, VLOOKUP(Attendance!$G1331,FINALS_WEEK_TUESDAY_PERIOD_SCHEDULE[],2,TRUE),
       VLOOKUP(Attendance!$G1331,REGULAR_WEEK_SCHEDULE[[Tuesday]:[Period]],5,TRUE)),
IF(WEEKDAY(Attendance!$J1331) = 4,
        IF(COUNTIF(BLOCK_WEDNESDAY_DATES[],Attendance!$J1331) &gt; 0, VLOOKUP(Attendance!$G1331,BLOCK_WEDNESDAY_PERIOD_SCHEDULE[],2,TRUE),
        IF(COUNTIF(FINALS_WEEK_WEDNESDAY_DATE[],Attendance!$J1331) &gt; 0, VLOOKUP(Attendance!$G1331,FINALS_WEEK_WEDNESDAY_PERIOD_SCHEDULE[],2,TRUE),
       VLOOKUP(Attendance!$G1331,REGULAR_WEEK_SCHEDULE[[Wednesday]:[Period]],4,TRUE))),
IF(WEEKDAY($J1331) = 5,
       IF(COUNTIF(BLOCK_THURSDAY_DATES[],Attendance!$J1331) &gt; 0, VLOOKUP(Attendance!$G1331,BLOCK_THURSDAY_PERIOD_SCHEDULE[],2,TRUE),
       IF(COUNTIF(FINALS_WEEK_THURSDAY_DATE[],Attendance!$J1331) &gt; 0, VLOOKUP(Attendance!$G1331,FINALS_WEEK_THURSDAY_PERIOD_SCHEDULE[],2,TRUE),
       VLOOKUP(Attendance!$G1331,REGULAR_WEEK_SCHEDULE[[Thursday]:[Period]],3,TRUE))),
IF(WEEKDAY(Attendance!$J1331) = 6,
       IF(COUNTIF(FINALS_WEEK_FRIDAY_DATE[],Attendance!$J1331) &gt; 0, VLOOKUP(Attendance!$G1331,FINALS_WEEK_FRIDAY_PERIOD_SCHEDULE[],2,TRUE),
       VLOOKUP(Attendance!$G1331,REGULAR_WEEK_SCHEDULE[[Friday]:[Period]],2,TRUE))))))))))</f>
        <v/>
      </c>
      <c r="J1331" s="41" t="str">
        <f t="shared" ca="1" si="65"/>
        <v/>
      </c>
      <c r="K1331" s="41" t="str">
        <f>IF($A1331 &lt;&gt; "",VLOOKUP($A1331,'Student reference sheet'!$A$2:$V$2329, 7,FALSE), "")</f>
        <v/>
      </c>
      <c r="L1331" s="30" t="str">
        <f>IF($A1331 ="", "", VLOOKUP($A1331, 'Student reference sheet'!$A$2:$Z$2603,23,FALSE))</f>
        <v/>
      </c>
      <c r="M1331" s="30" t="str">
        <f>IF($A1331 ="", "", VLOOKUP($A1331, 'Student reference sheet'!$A$2:$Z$2603,24,FALSE))</f>
        <v/>
      </c>
      <c r="N1331" s="30" t="str">
        <f>IF($A1331 ="", "", VLOOKUP($A1331, 'Student reference sheet'!$A$2:$Z$2603,26,FALSE))</f>
        <v/>
      </c>
      <c r="O1331" s="30" t="str">
        <f>IF($A1331 ="", "", VLOOKUP($A1331, 'Student reference sheet'!$A$2:$Z$2603,25,FALSE))</f>
        <v/>
      </c>
      <c r="P1331" s="39" t="str">
        <f>IF($A1331 = "", "", IF(OR(VLOOKUP($A1331,'Student reference sheet'!$A$2:$V$2400,8,FALSE) = "R",  VLOOKUP($A1331,'Student reference sheet'!$A$2:$V$2400,8,FALSE) = "L"), "X", ""))</f>
        <v/>
      </c>
      <c r="Q1331" s="39" t="str">
        <f>IF($A1331 ="", "", VLOOKUP($A1331, 'Student reference sheet'!$A$2:$V$2603,22,FALSE))</f>
        <v/>
      </c>
      <c r="R1331" s="39" t="str">
        <f>IF($A1331 &lt;&gt; "",VLOOKUP($A1331,'Student reference sheet'!$A$2:$V$2329, 5,FALSE), "")</f>
        <v/>
      </c>
      <c r="S1331" s="39" t="str">
        <f>IF($A1331 &lt;&gt; "",VLOOKUP($A1331,'Student reference sheet'!$A$2:$V$2329, 6,FALSE), "")</f>
        <v/>
      </c>
      <c r="T1331" s="30" t="str">
        <f>IF($A1331 = "","",
IF(VLOOKUP($A1331,'Student reference sheet'!$A$2:$V$2329, 10,FALSE) = "Y", "Hispanic",
IF(VLOOKUP($A1331,'Student reference sheet'!$A$2:$V$2329,11,FALSE) &lt;&gt; "",
IF(VLOOKUP($A1331,'Student reference sheet'!$A$2:$V$2329,11,FALSE) = "UNK", "Unknown", VLOOKUP(VALUE(VLOOKUP($A1331,'Student reference sheet'!$A$2:$V$2329,11,FALSE)),'Ethnicity Reference'!$A$2:$B$22,2,FALSE)),
IF(VLOOKUP($A1331,'Student reference sheet'!$A$2:$V$2329,9,FALSE) &lt;&gt; "", VLOOKUP(VALUE(VLOOKUP($A1331,'Student reference sheet'!$A$2:$V$2329,9,FALSE)),'Ethnicity Reference'!$A$2:$B$22,2,FALSE),"Unknown"))))</f>
        <v/>
      </c>
      <c r="U1331" s="35"/>
    </row>
    <row r="1332" spans="1:21" ht="15.75">
      <c r="A1332" s="47"/>
      <c r="B1332" s="33"/>
      <c r="C1332" s="39" t="str">
        <f>IF($A1332 &lt;&gt; "",VLOOKUP($A1332,'Student reference sheet'!$A$2:$V$2329, 3,FALSE), "")</f>
        <v/>
      </c>
      <c r="D1332" s="39" t="str">
        <f>IF($A1332 &lt;&gt; "",VLOOKUP($A1332,'Student reference sheet'!$A$2:$V$2329, 2,FALSE), "")</f>
        <v/>
      </c>
      <c r="E1332" s="35"/>
      <c r="F1332" s="34"/>
      <c r="G1332" s="40" t="str">
        <f t="shared" ca="1" si="63"/>
        <v/>
      </c>
      <c r="H1332" s="40" t="str">
        <f t="shared" ca="1" si="64"/>
        <v/>
      </c>
      <c r="I1332" s="36" t="str">
        <f>IF($A1332 = "", "",
IF(COUNTIF(MINIMUM_DAY_DATES[], Attendance!J1332) &gt; 0, VLOOKUP(Attendance!$G1332,MINIMUM_DAY_PERIOD_SCHEDULE[], 2,TRUE),
IF(COUNTIF(RALLY_DATES[], Attendance!J1332) &gt; 0, VLOOKUP(Attendance!$G1332,RALLY_PERIOD_SCHEDULE[], 2,TRUE),
IF(WEEKDAY(Attendance!$J1332) = 2,
       IF(COUNTIF(FINALS_WEEK_MONDAY_DATE[],Attendance!$J1332) &gt; 0, VLOOKUP(Attendance!$G1332,FINALS_WEEK_MONDAY_PERIOD_SCHEDULE[],2,TRUE),
       VLOOKUP(Attendance!$G1332,REGULAR_WEEK_SCHEDULE[],6,TRUE)),
IF(WEEKDAY($J1332) = 3,
       IF(COUNTIF(FINALS_WEEK_TUESDAY_DATE[],Attendance!$J1332) &gt; 0, VLOOKUP(Attendance!$G1332,FINALS_WEEK_TUESDAY_PERIOD_SCHEDULE[],2,TRUE),
       VLOOKUP(Attendance!$G1332,REGULAR_WEEK_SCHEDULE[[Tuesday]:[Period]],5,TRUE)),
IF(WEEKDAY(Attendance!$J1332) = 4,
        IF(COUNTIF(BLOCK_WEDNESDAY_DATES[],Attendance!$J1332) &gt; 0, VLOOKUP(Attendance!$G1332,BLOCK_WEDNESDAY_PERIOD_SCHEDULE[],2,TRUE),
        IF(COUNTIF(FINALS_WEEK_WEDNESDAY_DATE[],Attendance!$J1332) &gt; 0, VLOOKUP(Attendance!$G1332,FINALS_WEEK_WEDNESDAY_PERIOD_SCHEDULE[],2,TRUE),
       VLOOKUP(Attendance!$G1332,REGULAR_WEEK_SCHEDULE[[Wednesday]:[Period]],4,TRUE))),
IF(WEEKDAY($J1332) = 5,
       IF(COUNTIF(BLOCK_THURSDAY_DATES[],Attendance!$J1332) &gt; 0, VLOOKUP(Attendance!$G1332,BLOCK_THURSDAY_PERIOD_SCHEDULE[],2,TRUE),
       IF(COUNTIF(FINALS_WEEK_THURSDAY_DATE[],Attendance!$J1332) &gt; 0, VLOOKUP(Attendance!$G1332,FINALS_WEEK_THURSDAY_PERIOD_SCHEDULE[],2,TRUE),
       VLOOKUP(Attendance!$G1332,REGULAR_WEEK_SCHEDULE[[Thursday]:[Period]],3,TRUE))),
IF(WEEKDAY(Attendance!$J1332) = 6,
       IF(COUNTIF(FINALS_WEEK_FRIDAY_DATE[],Attendance!$J1332) &gt; 0, VLOOKUP(Attendance!$G1332,FINALS_WEEK_FRIDAY_PERIOD_SCHEDULE[],2,TRUE),
       VLOOKUP(Attendance!$G1332,REGULAR_WEEK_SCHEDULE[[Friday]:[Period]],2,TRUE))))))))))</f>
        <v/>
      </c>
      <c r="J1332" s="41" t="str">
        <f t="shared" ca="1" si="65"/>
        <v/>
      </c>
      <c r="K1332" s="41" t="str">
        <f>IF($A1332 &lt;&gt; "",VLOOKUP($A1332,'Student reference sheet'!$A$2:$V$2329, 7,FALSE), "")</f>
        <v/>
      </c>
      <c r="L1332" s="30" t="str">
        <f>IF($A1332 ="", "", VLOOKUP($A1332, 'Student reference sheet'!$A$2:$Z$2603,23,FALSE))</f>
        <v/>
      </c>
      <c r="M1332" s="30" t="str">
        <f>IF($A1332 ="", "", VLOOKUP($A1332, 'Student reference sheet'!$A$2:$Z$2603,24,FALSE))</f>
        <v/>
      </c>
      <c r="N1332" s="30" t="str">
        <f>IF($A1332 ="", "", VLOOKUP($A1332, 'Student reference sheet'!$A$2:$Z$2603,26,FALSE))</f>
        <v/>
      </c>
      <c r="O1332" s="30" t="str">
        <f>IF($A1332 ="", "", VLOOKUP($A1332, 'Student reference sheet'!$A$2:$Z$2603,25,FALSE))</f>
        <v/>
      </c>
      <c r="P1332" s="39" t="str">
        <f>IF($A1332 = "", "", IF(OR(VLOOKUP($A1332,'Student reference sheet'!$A$2:$V$2400,8,FALSE) = "R",  VLOOKUP($A1332,'Student reference sheet'!$A$2:$V$2400,8,FALSE) = "L"), "X", ""))</f>
        <v/>
      </c>
      <c r="Q1332" s="39" t="str">
        <f>IF($A1332 ="", "", VLOOKUP($A1332, 'Student reference sheet'!$A$2:$V$2603,22,FALSE))</f>
        <v/>
      </c>
      <c r="R1332" s="39" t="str">
        <f>IF($A1332 &lt;&gt; "",VLOOKUP($A1332,'Student reference sheet'!$A$2:$V$2329, 5,FALSE), "")</f>
        <v/>
      </c>
      <c r="S1332" s="39" t="str">
        <f>IF($A1332 &lt;&gt; "",VLOOKUP($A1332,'Student reference sheet'!$A$2:$V$2329, 6,FALSE), "")</f>
        <v/>
      </c>
      <c r="T1332" s="30" t="str">
        <f>IF($A1332 = "","",
IF(VLOOKUP($A1332,'Student reference sheet'!$A$2:$V$2329, 10,FALSE) = "Y", "Hispanic",
IF(VLOOKUP($A1332,'Student reference sheet'!$A$2:$V$2329,11,FALSE) &lt;&gt; "",
IF(VLOOKUP($A1332,'Student reference sheet'!$A$2:$V$2329,11,FALSE) = "UNK", "Unknown", VLOOKUP(VALUE(VLOOKUP($A1332,'Student reference sheet'!$A$2:$V$2329,11,FALSE)),'Ethnicity Reference'!$A$2:$B$22,2,FALSE)),
IF(VLOOKUP($A1332,'Student reference sheet'!$A$2:$V$2329,9,FALSE) &lt;&gt; "", VLOOKUP(VALUE(VLOOKUP($A1332,'Student reference sheet'!$A$2:$V$2329,9,FALSE)),'Ethnicity Reference'!$A$2:$B$22,2,FALSE),"Unknown"))))</f>
        <v/>
      </c>
      <c r="U1332" s="35"/>
    </row>
    <row r="1333" spans="1:21" ht="15.75">
      <c r="A1333" s="47"/>
      <c r="B1333" s="33"/>
      <c r="C1333" s="39" t="str">
        <f>IF($A1333 &lt;&gt; "",VLOOKUP($A1333,'Student reference sheet'!$A$2:$V$2329, 3,FALSE), "")</f>
        <v/>
      </c>
      <c r="D1333" s="39" t="str">
        <f>IF($A1333 &lt;&gt; "",VLOOKUP($A1333,'Student reference sheet'!$A$2:$V$2329, 2,FALSE), "")</f>
        <v/>
      </c>
      <c r="E1333" s="35"/>
      <c r="F1333" s="34"/>
      <c r="G1333" s="40" t="str">
        <f t="shared" ca="1" si="63"/>
        <v/>
      </c>
      <c r="H1333" s="40" t="str">
        <f t="shared" ca="1" si="64"/>
        <v/>
      </c>
      <c r="I1333" s="36" t="str">
        <f>IF($A1333 = "", "",
IF(COUNTIF(MINIMUM_DAY_DATES[], Attendance!J1333) &gt; 0, VLOOKUP(Attendance!$G1333,MINIMUM_DAY_PERIOD_SCHEDULE[], 2,TRUE),
IF(COUNTIF(RALLY_DATES[], Attendance!J1333) &gt; 0, VLOOKUP(Attendance!$G1333,RALLY_PERIOD_SCHEDULE[], 2,TRUE),
IF(WEEKDAY(Attendance!$J1333) = 2,
       IF(COUNTIF(FINALS_WEEK_MONDAY_DATE[],Attendance!$J1333) &gt; 0, VLOOKUP(Attendance!$G1333,FINALS_WEEK_MONDAY_PERIOD_SCHEDULE[],2,TRUE),
       VLOOKUP(Attendance!$G1333,REGULAR_WEEK_SCHEDULE[],6,TRUE)),
IF(WEEKDAY($J1333) = 3,
       IF(COUNTIF(FINALS_WEEK_TUESDAY_DATE[],Attendance!$J1333) &gt; 0, VLOOKUP(Attendance!$G1333,FINALS_WEEK_TUESDAY_PERIOD_SCHEDULE[],2,TRUE),
       VLOOKUP(Attendance!$G1333,REGULAR_WEEK_SCHEDULE[[Tuesday]:[Period]],5,TRUE)),
IF(WEEKDAY(Attendance!$J1333) = 4,
        IF(COUNTIF(BLOCK_WEDNESDAY_DATES[],Attendance!$J1333) &gt; 0, VLOOKUP(Attendance!$G1333,BLOCK_WEDNESDAY_PERIOD_SCHEDULE[],2,TRUE),
        IF(COUNTIF(FINALS_WEEK_WEDNESDAY_DATE[],Attendance!$J1333) &gt; 0, VLOOKUP(Attendance!$G1333,FINALS_WEEK_WEDNESDAY_PERIOD_SCHEDULE[],2,TRUE),
       VLOOKUP(Attendance!$G1333,REGULAR_WEEK_SCHEDULE[[Wednesday]:[Period]],4,TRUE))),
IF(WEEKDAY($J1333) = 5,
       IF(COUNTIF(BLOCK_THURSDAY_DATES[],Attendance!$J1333) &gt; 0, VLOOKUP(Attendance!$G1333,BLOCK_THURSDAY_PERIOD_SCHEDULE[],2,TRUE),
       IF(COUNTIF(FINALS_WEEK_THURSDAY_DATE[],Attendance!$J1333) &gt; 0, VLOOKUP(Attendance!$G1333,FINALS_WEEK_THURSDAY_PERIOD_SCHEDULE[],2,TRUE),
       VLOOKUP(Attendance!$G1333,REGULAR_WEEK_SCHEDULE[[Thursday]:[Period]],3,TRUE))),
IF(WEEKDAY(Attendance!$J1333) = 6,
       IF(COUNTIF(FINALS_WEEK_FRIDAY_DATE[],Attendance!$J1333) &gt; 0, VLOOKUP(Attendance!$G1333,FINALS_WEEK_FRIDAY_PERIOD_SCHEDULE[],2,TRUE),
       VLOOKUP(Attendance!$G1333,REGULAR_WEEK_SCHEDULE[[Friday]:[Period]],2,TRUE))))))))))</f>
        <v/>
      </c>
      <c r="J1333" s="41" t="str">
        <f t="shared" ca="1" si="65"/>
        <v/>
      </c>
      <c r="K1333" s="41" t="str">
        <f>IF($A1333 &lt;&gt; "",VLOOKUP($A1333,'Student reference sheet'!$A$2:$V$2329, 7,FALSE), "")</f>
        <v/>
      </c>
      <c r="L1333" s="30" t="str">
        <f>IF($A1333 ="", "", VLOOKUP($A1333, 'Student reference sheet'!$A$2:$Z$2603,23,FALSE))</f>
        <v/>
      </c>
      <c r="M1333" s="30" t="str">
        <f>IF($A1333 ="", "", VLOOKUP($A1333, 'Student reference sheet'!$A$2:$Z$2603,24,FALSE))</f>
        <v/>
      </c>
      <c r="N1333" s="30" t="str">
        <f>IF($A1333 ="", "", VLOOKUP($A1333, 'Student reference sheet'!$A$2:$Z$2603,26,FALSE))</f>
        <v/>
      </c>
      <c r="O1333" s="30" t="str">
        <f>IF($A1333 ="", "", VLOOKUP($A1333, 'Student reference sheet'!$A$2:$Z$2603,25,FALSE))</f>
        <v/>
      </c>
      <c r="P1333" s="39" t="str">
        <f>IF($A1333 = "", "", IF(OR(VLOOKUP($A1333,'Student reference sheet'!$A$2:$V$2400,8,FALSE) = "R",  VLOOKUP($A1333,'Student reference sheet'!$A$2:$V$2400,8,FALSE) = "L"), "X", ""))</f>
        <v/>
      </c>
      <c r="Q1333" s="39" t="str">
        <f>IF($A1333 ="", "", VLOOKUP($A1333, 'Student reference sheet'!$A$2:$V$2603,22,FALSE))</f>
        <v/>
      </c>
      <c r="R1333" s="39" t="str">
        <f>IF($A1333 &lt;&gt; "",VLOOKUP($A1333,'Student reference sheet'!$A$2:$V$2329, 5,FALSE), "")</f>
        <v/>
      </c>
      <c r="S1333" s="39" t="str">
        <f>IF($A1333 &lt;&gt; "",VLOOKUP($A1333,'Student reference sheet'!$A$2:$V$2329, 6,FALSE), "")</f>
        <v/>
      </c>
      <c r="T1333" s="30" t="str">
        <f>IF($A1333 = "","",
IF(VLOOKUP($A1333,'Student reference sheet'!$A$2:$V$2329, 10,FALSE) = "Y", "Hispanic",
IF(VLOOKUP($A1333,'Student reference sheet'!$A$2:$V$2329,11,FALSE) &lt;&gt; "",
IF(VLOOKUP($A1333,'Student reference sheet'!$A$2:$V$2329,11,FALSE) = "UNK", "Unknown", VLOOKUP(VALUE(VLOOKUP($A1333,'Student reference sheet'!$A$2:$V$2329,11,FALSE)),'Ethnicity Reference'!$A$2:$B$22,2,FALSE)),
IF(VLOOKUP($A1333,'Student reference sheet'!$A$2:$V$2329,9,FALSE) &lt;&gt; "", VLOOKUP(VALUE(VLOOKUP($A1333,'Student reference sheet'!$A$2:$V$2329,9,FALSE)),'Ethnicity Reference'!$A$2:$B$22,2,FALSE),"Unknown"))))</f>
        <v/>
      </c>
      <c r="U1333" s="35"/>
    </row>
    <row r="1334" spans="1:21" ht="15.75">
      <c r="A1334" s="47"/>
      <c r="B1334" s="33"/>
      <c r="C1334" s="39" t="str">
        <f>IF($A1334 &lt;&gt; "",VLOOKUP($A1334,'Student reference sheet'!$A$2:$V$2329, 3,FALSE), "")</f>
        <v/>
      </c>
      <c r="D1334" s="39" t="str">
        <f>IF($A1334 &lt;&gt; "",VLOOKUP($A1334,'Student reference sheet'!$A$2:$V$2329, 2,FALSE), "")</f>
        <v/>
      </c>
      <c r="E1334" s="35"/>
      <c r="F1334" s="34"/>
      <c r="G1334" s="40" t="str">
        <f t="shared" ca="1" si="63"/>
        <v/>
      </c>
      <c r="H1334" s="40" t="str">
        <f t="shared" ca="1" si="64"/>
        <v/>
      </c>
      <c r="I1334" s="36" t="str">
        <f>IF($A1334 = "", "",
IF(COUNTIF(MINIMUM_DAY_DATES[], Attendance!J1334) &gt; 0, VLOOKUP(Attendance!$G1334,MINIMUM_DAY_PERIOD_SCHEDULE[], 2,TRUE),
IF(COUNTIF(RALLY_DATES[], Attendance!J1334) &gt; 0, VLOOKUP(Attendance!$G1334,RALLY_PERIOD_SCHEDULE[], 2,TRUE),
IF(WEEKDAY(Attendance!$J1334) = 2,
       IF(COUNTIF(FINALS_WEEK_MONDAY_DATE[],Attendance!$J1334) &gt; 0, VLOOKUP(Attendance!$G1334,FINALS_WEEK_MONDAY_PERIOD_SCHEDULE[],2,TRUE),
       VLOOKUP(Attendance!$G1334,REGULAR_WEEK_SCHEDULE[],6,TRUE)),
IF(WEEKDAY($J1334) = 3,
       IF(COUNTIF(FINALS_WEEK_TUESDAY_DATE[],Attendance!$J1334) &gt; 0, VLOOKUP(Attendance!$G1334,FINALS_WEEK_TUESDAY_PERIOD_SCHEDULE[],2,TRUE),
       VLOOKUP(Attendance!$G1334,REGULAR_WEEK_SCHEDULE[[Tuesday]:[Period]],5,TRUE)),
IF(WEEKDAY(Attendance!$J1334) = 4,
        IF(COUNTIF(BLOCK_WEDNESDAY_DATES[],Attendance!$J1334) &gt; 0, VLOOKUP(Attendance!$G1334,BLOCK_WEDNESDAY_PERIOD_SCHEDULE[],2,TRUE),
        IF(COUNTIF(FINALS_WEEK_WEDNESDAY_DATE[],Attendance!$J1334) &gt; 0, VLOOKUP(Attendance!$G1334,FINALS_WEEK_WEDNESDAY_PERIOD_SCHEDULE[],2,TRUE),
       VLOOKUP(Attendance!$G1334,REGULAR_WEEK_SCHEDULE[[Wednesday]:[Period]],4,TRUE))),
IF(WEEKDAY($J1334) = 5,
       IF(COUNTIF(BLOCK_THURSDAY_DATES[],Attendance!$J1334) &gt; 0, VLOOKUP(Attendance!$G1334,BLOCK_THURSDAY_PERIOD_SCHEDULE[],2,TRUE),
       IF(COUNTIF(FINALS_WEEK_THURSDAY_DATE[],Attendance!$J1334) &gt; 0, VLOOKUP(Attendance!$G1334,FINALS_WEEK_THURSDAY_PERIOD_SCHEDULE[],2,TRUE),
       VLOOKUP(Attendance!$G1334,REGULAR_WEEK_SCHEDULE[[Thursday]:[Period]],3,TRUE))),
IF(WEEKDAY(Attendance!$J1334) = 6,
       IF(COUNTIF(FINALS_WEEK_FRIDAY_DATE[],Attendance!$J1334) &gt; 0, VLOOKUP(Attendance!$G1334,FINALS_WEEK_FRIDAY_PERIOD_SCHEDULE[],2,TRUE),
       VLOOKUP(Attendance!$G1334,REGULAR_WEEK_SCHEDULE[[Friday]:[Period]],2,TRUE))))))))))</f>
        <v/>
      </c>
      <c r="J1334" s="41" t="str">
        <f t="shared" ca="1" si="65"/>
        <v/>
      </c>
      <c r="K1334" s="41" t="str">
        <f>IF($A1334 &lt;&gt; "",VLOOKUP($A1334,'Student reference sheet'!$A$2:$V$2329, 7,FALSE), "")</f>
        <v/>
      </c>
      <c r="L1334" s="30" t="str">
        <f>IF($A1334 ="", "", VLOOKUP($A1334, 'Student reference sheet'!$A$2:$Z$2603,23,FALSE))</f>
        <v/>
      </c>
      <c r="M1334" s="30" t="str">
        <f>IF($A1334 ="", "", VLOOKUP($A1334, 'Student reference sheet'!$A$2:$Z$2603,24,FALSE))</f>
        <v/>
      </c>
      <c r="N1334" s="30" t="str">
        <f>IF($A1334 ="", "", VLOOKUP($A1334, 'Student reference sheet'!$A$2:$Z$2603,26,FALSE))</f>
        <v/>
      </c>
      <c r="O1334" s="30" t="str">
        <f>IF($A1334 ="", "", VLOOKUP($A1334, 'Student reference sheet'!$A$2:$Z$2603,25,FALSE))</f>
        <v/>
      </c>
      <c r="P1334" s="39" t="str">
        <f>IF($A1334 = "", "", IF(OR(VLOOKUP($A1334,'Student reference sheet'!$A$2:$V$2400,8,FALSE) = "R",  VLOOKUP($A1334,'Student reference sheet'!$A$2:$V$2400,8,FALSE) = "L"), "X", ""))</f>
        <v/>
      </c>
      <c r="Q1334" s="39" t="str">
        <f>IF($A1334 ="", "", VLOOKUP($A1334, 'Student reference sheet'!$A$2:$V$2603,22,FALSE))</f>
        <v/>
      </c>
      <c r="R1334" s="39" t="str">
        <f>IF($A1334 &lt;&gt; "",VLOOKUP($A1334,'Student reference sheet'!$A$2:$V$2329, 5,FALSE), "")</f>
        <v/>
      </c>
      <c r="S1334" s="39" t="str">
        <f>IF($A1334 &lt;&gt; "",VLOOKUP($A1334,'Student reference sheet'!$A$2:$V$2329, 6,FALSE), "")</f>
        <v/>
      </c>
      <c r="T1334" s="30" t="str">
        <f>IF($A1334 = "","",
IF(VLOOKUP($A1334,'Student reference sheet'!$A$2:$V$2329, 10,FALSE) = "Y", "Hispanic",
IF(VLOOKUP($A1334,'Student reference sheet'!$A$2:$V$2329,11,FALSE) &lt;&gt; "",
IF(VLOOKUP($A1334,'Student reference sheet'!$A$2:$V$2329,11,FALSE) = "UNK", "Unknown", VLOOKUP(VALUE(VLOOKUP($A1334,'Student reference sheet'!$A$2:$V$2329,11,FALSE)),'Ethnicity Reference'!$A$2:$B$22,2,FALSE)),
IF(VLOOKUP($A1334,'Student reference sheet'!$A$2:$V$2329,9,FALSE) &lt;&gt; "", VLOOKUP(VALUE(VLOOKUP($A1334,'Student reference sheet'!$A$2:$V$2329,9,FALSE)),'Ethnicity Reference'!$A$2:$B$22,2,FALSE),"Unknown"))))</f>
        <v/>
      </c>
      <c r="U1334" s="35"/>
    </row>
    <row r="1335" spans="1:21" ht="15.75">
      <c r="A1335" s="47"/>
      <c r="B1335" s="33"/>
      <c r="C1335" s="39" t="str">
        <f>IF($A1335 &lt;&gt; "",VLOOKUP($A1335,'Student reference sheet'!$A$2:$V$2329, 3,FALSE), "")</f>
        <v/>
      </c>
      <c r="D1335" s="39" t="str">
        <f>IF($A1335 &lt;&gt; "",VLOOKUP($A1335,'Student reference sheet'!$A$2:$V$2329, 2,FALSE), "")</f>
        <v/>
      </c>
      <c r="E1335" s="35"/>
      <c r="F1335" s="34"/>
      <c r="G1335" s="40" t="str">
        <f t="shared" ca="1" si="63"/>
        <v/>
      </c>
      <c r="H1335" s="40" t="str">
        <f t="shared" ca="1" si="64"/>
        <v/>
      </c>
      <c r="I1335" s="36" t="str">
        <f>IF($A1335 = "", "",
IF(COUNTIF(MINIMUM_DAY_DATES[], Attendance!J1335) &gt; 0, VLOOKUP(Attendance!$G1335,MINIMUM_DAY_PERIOD_SCHEDULE[], 2,TRUE),
IF(COUNTIF(RALLY_DATES[], Attendance!J1335) &gt; 0, VLOOKUP(Attendance!$G1335,RALLY_PERIOD_SCHEDULE[], 2,TRUE),
IF(WEEKDAY(Attendance!$J1335) = 2,
       IF(COUNTIF(FINALS_WEEK_MONDAY_DATE[],Attendance!$J1335) &gt; 0, VLOOKUP(Attendance!$G1335,FINALS_WEEK_MONDAY_PERIOD_SCHEDULE[],2,TRUE),
       VLOOKUP(Attendance!$G1335,REGULAR_WEEK_SCHEDULE[],6,TRUE)),
IF(WEEKDAY($J1335) = 3,
       IF(COUNTIF(FINALS_WEEK_TUESDAY_DATE[],Attendance!$J1335) &gt; 0, VLOOKUP(Attendance!$G1335,FINALS_WEEK_TUESDAY_PERIOD_SCHEDULE[],2,TRUE),
       VLOOKUP(Attendance!$G1335,REGULAR_WEEK_SCHEDULE[[Tuesday]:[Period]],5,TRUE)),
IF(WEEKDAY(Attendance!$J1335) = 4,
        IF(COUNTIF(BLOCK_WEDNESDAY_DATES[],Attendance!$J1335) &gt; 0, VLOOKUP(Attendance!$G1335,BLOCK_WEDNESDAY_PERIOD_SCHEDULE[],2,TRUE),
        IF(COUNTIF(FINALS_WEEK_WEDNESDAY_DATE[],Attendance!$J1335) &gt; 0, VLOOKUP(Attendance!$G1335,FINALS_WEEK_WEDNESDAY_PERIOD_SCHEDULE[],2,TRUE),
       VLOOKUP(Attendance!$G1335,REGULAR_WEEK_SCHEDULE[[Wednesday]:[Period]],4,TRUE))),
IF(WEEKDAY($J1335) = 5,
       IF(COUNTIF(BLOCK_THURSDAY_DATES[],Attendance!$J1335) &gt; 0, VLOOKUP(Attendance!$G1335,BLOCK_THURSDAY_PERIOD_SCHEDULE[],2,TRUE),
       IF(COUNTIF(FINALS_WEEK_THURSDAY_DATE[],Attendance!$J1335) &gt; 0, VLOOKUP(Attendance!$G1335,FINALS_WEEK_THURSDAY_PERIOD_SCHEDULE[],2,TRUE),
       VLOOKUP(Attendance!$G1335,REGULAR_WEEK_SCHEDULE[[Thursday]:[Period]],3,TRUE))),
IF(WEEKDAY(Attendance!$J1335) = 6,
       IF(COUNTIF(FINALS_WEEK_FRIDAY_DATE[],Attendance!$J1335) &gt; 0, VLOOKUP(Attendance!$G1335,FINALS_WEEK_FRIDAY_PERIOD_SCHEDULE[],2,TRUE),
       VLOOKUP(Attendance!$G1335,REGULAR_WEEK_SCHEDULE[[Friday]:[Period]],2,TRUE))))))))))</f>
        <v/>
      </c>
      <c r="J1335" s="41" t="str">
        <f t="shared" ca="1" si="65"/>
        <v/>
      </c>
      <c r="K1335" s="41" t="str">
        <f>IF($A1335 &lt;&gt; "",VLOOKUP($A1335,'Student reference sheet'!$A$2:$V$2329, 7,FALSE), "")</f>
        <v/>
      </c>
      <c r="L1335" s="30" t="str">
        <f>IF($A1335 ="", "", VLOOKUP($A1335, 'Student reference sheet'!$A$2:$Z$2603,23,FALSE))</f>
        <v/>
      </c>
      <c r="M1335" s="30" t="str">
        <f>IF($A1335 ="", "", VLOOKUP($A1335, 'Student reference sheet'!$A$2:$Z$2603,24,FALSE))</f>
        <v/>
      </c>
      <c r="N1335" s="30" t="str">
        <f>IF($A1335 ="", "", VLOOKUP($A1335, 'Student reference sheet'!$A$2:$Z$2603,26,FALSE))</f>
        <v/>
      </c>
      <c r="O1335" s="30" t="str">
        <f>IF($A1335 ="", "", VLOOKUP($A1335, 'Student reference sheet'!$A$2:$Z$2603,25,FALSE))</f>
        <v/>
      </c>
      <c r="P1335" s="39" t="str">
        <f>IF($A1335 = "", "", IF(OR(VLOOKUP($A1335,'Student reference sheet'!$A$2:$V$2400,8,FALSE) = "R",  VLOOKUP($A1335,'Student reference sheet'!$A$2:$V$2400,8,FALSE) = "L"), "X", ""))</f>
        <v/>
      </c>
      <c r="Q1335" s="39" t="str">
        <f>IF($A1335 ="", "", VLOOKUP($A1335, 'Student reference sheet'!$A$2:$V$2603,22,FALSE))</f>
        <v/>
      </c>
      <c r="R1335" s="39" t="str">
        <f>IF($A1335 &lt;&gt; "",VLOOKUP($A1335,'Student reference sheet'!$A$2:$V$2329, 5,FALSE), "")</f>
        <v/>
      </c>
      <c r="S1335" s="39" t="str">
        <f>IF($A1335 &lt;&gt; "",VLOOKUP($A1335,'Student reference sheet'!$A$2:$V$2329, 6,FALSE), "")</f>
        <v/>
      </c>
      <c r="T1335" s="30" t="str">
        <f>IF($A1335 = "","",
IF(VLOOKUP($A1335,'Student reference sheet'!$A$2:$V$2329, 10,FALSE) = "Y", "Hispanic",
IF(VLOOKUP($A1335,'Student reference sheet'!$A$2:$V$2329,11,FALSE) &lt;&gt; "",
IF(VLOOKUP($A1335,'Student reference sheet'!$A$2:$V$2329,11,FALSE) = "UNK", "Unknown", VLOOKUP(VALUE(VLOOKUP($A1335,'Student reference sheet'!$A$2:$V$2329,11,FALSE)),'Ethnicity Reference'!$A$2:$B$22,2,FALSE)),
IF(VLOOKUP($A1335,'Student reference sheet'!$A$2:$V$2329,9,FALSE) &lt;&gt; "", VLOOKUP(VALUE(VLOOKUP($A1335,'Student reference sheet'!$A$2:$V$2329,9,FALSE)),'Ethnicity Reference'!$A$2:$B$22,2,FALSE),"Unknown"))))</f>
        <v/>
      </c>
      <c r="U1335" s="35"/>
    </row>
    <row r="1336" spans="1:21" ht="15.75">
      <c r="A1336" s="47"/>
      <c r="B1336" s="33"/>
      <c r="C1336" s="39" t="str">
        <f>IF($A1336 &lt;&gt; "",VLOOKUP($A1336,'Student reference sheet'!$A$2:$V$2329, 3,FALSE), "")</f>
        <v/>
      </c>
      <c r="D1336" s="39" t="str">
        <f>IF($A1336 &lt;&gt; "",VLOOKUP($A1336,'Student reference sheet'!$A$2:$V$2329, 2,FALSE), "")</f>
        <v/>
      </c>
      <c r="E1336" s="35"/>
      <c r="F1336" s="34"/>
      <c r="G1336" s="40" t="str">
        <f t="shared" ca="1" si="63"/>
        <v/>
      </c>
      <c r="H1336" s="40" t="str">
        <f t="shared" ca="1" si="64"/>
        <v/>
      </c>
      <c r="I1336" s="36" t="str">
        <f>IF($A1336 = "", "",
IF(COUNTIF(MINIMUM_DAY_DATES[], Attendance!J1336) &gt; 0, VLOOKUP(Attendance!$G1336,MINIMUM_DAY_PERIOD_SCHEDULE[], 2,TRUE),
IF(COUNTIF(RALLY_DATES[], Attendance!J1336) &gt; 0, VLOOKUP(Attendance!$G1336,RALLY_PERIOD_SCHEDULE[], 2,TRUE),
IF(WEEKDAY(Attendance!$J1336) = 2,
       IF(COUNTIF(FINALS_WEEK_MONDAY_DATE[],Attendance!$J1336) &gt; 0, VLOOKUP(Attendance!$G1336,FINALS_WEEK_MONDAY_PERIOD_SCHEDULE[],2,TRUE),
       VLOOKUP(Attendance!$G1336,REGULAR_WEEK_SCHEDULE[],6,TRUE)),
IF(WEEKDAY($J1336) = 3,
       IF(COUNTIF(FINALS_WEEK_TUESDAY_DATE[],Attendance!$J1336) &gt; 0, VLOOKUP(Attendance!$G1336,FINALS_WEEK_TUESDAY_PERIOD_SCHEDULE[],2,TRUE),
       VLOOKUP(Attendance!$G1336,REGULAR_WEEK_SCHEDULE[[Tuesday]:[Period]],5,TRUE)),
IF(WEEKDAY(Attendance!$J1336) = 4,
        IF(COUNTIF(BLOCK_WEDNESDAY_DATES[],Attendance!$J1336) &gt; 0, VLOOKUP(Attendance!$G1336,BLOCK_WEDNESDAY_PERIOD_SCHEDULE[],2,TRUE),
        IF(COUNTIF(FINALS_WEEK_WEDNESDAY_DATE[],Attendance!$J1336) &gt; 0, VLOOKUP(Attendance!$G1336,FINALS_WEEK_WEDNESDAY_PERIOD_SCHEDULE[],2,TRUE),
       VLOOKUP(Attendance!$G1336,REGULAR_WEEK_SCHEDULE[[Wednesday]:[Period]],4,TRUE))),
IF(WEEKDAY($J1336) = 5,
       IF(COUNTIF(BLOCK_THURSDAY_DATES[],Attendance!$J1336) &gt; 0, VLOOKUP(Attendance!$G1336,BLOCK_THURSDAY_PERIOD_SCHEDULE[],2,TRUE),
       IF(COUNTIF(FINALS_WEEK_THURSDAY_DATE[],Attendance!$J1336) &gt; 0, VLOOKUP(Attendance!$G1336,FINALS_WEEK_THURSDAY_PERIOD_SCHEDULE[],2,TRUE),
       VLOOKUP(Attendance!$G1336,REGULAR_WEEK_SCHEDULE[[Thursday]:[Period]],3,TRUE))),
IF(WEEKDAY(Attendance!$J1336) = 6,
       IF(COUNTIF(FINALS_WEEK_FRIDAY_DATE[],Attendance!$J1336) &gt; 0, VLOOKUP(Attendance!$G1336,FINALS_WEEK_FRIDAY_PERIOD_SCHEDULE[],2,TRUE),
       VLOOKUP(Attendance!$G1336,REGULAR_WEEK_SCHEDULE[[Friday]:[Period]],2,TRUE))))))))))</f>
        <v/>
      </c>
      <c r="J1336" s="41" t="str">
        <f t="shared" ca="1" si="65"/>
        <v/>
      </c>
      <c r="K1336" s="41" t="str">
        <f>IF($A1336 &lt;&gt; "",VLOOKUP($A1336,'Student reference sheet'!$A$2:$V$2329, 7,FALSE), "")</f>
        <v/>
      </c>
      <c r="L1336" s="30" t="str">
        <f>IF($A1336 ="", "", VLOOKUP($A1336, 'Student reference sheet'!$A$2:$Z$2603,23,FALSE))</f>
        <v/>
      </c>
      <c r="M1336" s="30" t="str">
        <f>IF($A1336 ="", "", VLOOKUP($A1336, 'Student reference sheet'!$A$2:$Z$2603,24,FALSE))</f>
        <v/>
      </c>
      <c r="N1336" s="30" t="str">
        <f>IF($A1336 ="", "", VLOOKUP($A1336, 'Student reference sheet'!$A$2:$Z$2603,26,FALSE))</f>
        <v/>
      </c>
      <c r="O1336" s="30" t="str">
        <f>IF($A1336 ="", "", VLOOKUP($A1336, 'Student reference sheet'!$A$2:$Z$2603,25,FALSE))</f>
        <v/>
      </c>
      <c r="P1336" s="39" t="str">
        <f>IF($A1336 = "", "", IF(OR(VLOOKUP($A1336,'Student reference sheet'!$A$2:$V$2400,8,FALSE) = "R",  VLOOKUP($A1336,'Student reference sheet'!$A$2:$V$2400,8,FALSE) = "L"), "X", ""))</f>
        <v/>
      </c>
      <c r="Q1336" s="39" t="str">
        <f>IF($A1336 ="", "", VLOOKUP($A1336, 'Student reference sheet'!$A$2:$V$2603,22,FALSE))</f>
        <v/>
      </c>
      <c r="R1336" s="39" t="str">
        <f>IF($A1336 &lt;&gt; "",VLOOKUP($A1336,'Student reference sheet'!$A$2:$V$2329, 5,FALSE), "")</f>
        <v/>
      </c>
      <c r="S1336" s="39" t="str">
        <f>IF($A1336 &lt;&gt; "",VLOOKUP($A1336,'Student reference sheet'!$A$2:$V$2329, 6,FALSE), "")</f>
        <v/>
      </c>
      <c r="T1336" s="30" t="str">
        <f>IF($A1336 = "","",
IF(VLOOKUP($A1336,'Student reference sheet'!$A$2:$V$2329, 10,FALSE) = "Y", "Hispanic",
IF(VLOOKUP($A1336,'Student reference sheet'!$A$2:$V$2329,11,FALSE) &lt;&gt; "",
IF(VLOOKUP($A1336,'Student reference sheet'!$A$2:$V$2329,11,FALSE) = "UNK", "Unknown", VLOOKUP(VALUE(VLOOKUP($A1336,'Student reference sheet'!$A$2:$V$2329,11,FALSE)),'Ethnicity Reference'!$A$2:$B$22,2,FALSE)),
IF(VLOOKUP($A1336,'Student reference sheet'!$A$2:$V$2329,9,FALSE) &lt;&gt; "", VLOOKUP(VALUE(VLOOKUP($A1336,'Student reference sheet'!$A$2:$V$2329,9,FALSE)),'Ethnicity Reference'!$A$2:$B$22,2,FALSE),"Unknown"))))</f>
        <v/>
      </c>
      <c r="U1336" s="35"/>
    </row>
    <row r="1337" spans="1:21" ht="15.75">
      <c r="A1337" s="47"/>
      <c r="B1337" s="33"/>
      <c r="C1337" s="39" t="str">
        <f>IF($A1337 &lt;&gt; "",VLOOKUP($A1337,'Student reference sheet'!$A$2:$V$2329, 3,FALSE), "")</f>
        <v/>
      </c>
      <c r="D1337" s="39" t="str">
        <f>IF($A1337 &lt;&gt; "",VLOOKUP($A1337,'Student reference sheet'!$A$2:$V$2329, 2,FALSE), "")</f>
        <v/>
      </c>
      <c r="E1337" s="35"/>
      <c r="F1337" s="34"/>
      <c r="G1337" s="40" t="str">
        <f t="shared" ca="1" si="63"/>
        <v/>
      </c>
      <c r="H1337" s="40" t="str">
        <f t="shared" ca="1" si="64"/>
        <v/>
      </c>
      <c r="I1337" s="36" t="str">
        <f>IF($A1337 = "", "",
IF(COUNTIF(MINIMUM_DAY_DATES[], Attendance!J1337) &gt; 0, VLOOKUP(Attendance!$G1337,MINIMUM_DAY_PERIOD_SCHEDULE[], 2,TRUE),
IF(COUNTIF(RALLY_DATES[], Attendance!J1337) &gt; 0, VLOOKUP(Attendance!$G1337,RALLY_PERIOD_SCHEDULE[], 2,TRUE),
IF(WEEKDAY(Attendance!$J1337) = 2,
       IF(COUNTIF(FINALS_WEEK_MONDAY_DATE[],Attendance!$J1337) &gt; 0, VLOOKUP(Attendance!$G1337,FINALS_WEEK_MONDAY_PERIOD_SCHEDULE[],2,TRUE),
       VLOOKUP(Attendance!$G1337,REGULAR_WEEK_SCHEDULE[],6,TRUE)),
IF(WEEKDAY($J1337) = 3,
       IF(COUNTIF(FINALS_WEEK_TUESDAY_DATE[],Attendance!$J1337) &gt; 0, VLOOKUP(Attendance!$G1337,FINALS_WEEK_TUESDAY_PERIOD_SCHEDULE[],2,TRUE),
       VLOOKUP(Attendance!$G1337,REGULAR_WEEK_SCHEDULE[[Tuesday]:[Period]],5,TRUE)),
IF(WEEKDAY(Attendance!$J1337) = 4,
        IF(COUNTIF(BLOCK_WEDNESDAY_DATES[],Attendance!$J1337) &gt; 0, VLOOKUP(Attendance!$G1337,BLOCK_WEDNESDAY_PERIOD_SCHEDULE[],2,TRUE),
        IF(COUNTIF(FINALS_WEEK_WEDNESDAY_DATE[],Attendance!$J1337) &gt; 0, VLOOKUP(Attendance!$G1337,FINALS_WEEK_WEDNESDAY_PERIOD_SCHEDULE[],2,TRUE),
       VLOOKUP(Attendance!$G1337,REGULAR_WEEK_SCHEDULE[[Wednesday]:[Period]],4,TRUE))),
IF(WEEKDAY($J1337) = 5,
       IF(COUNTIF(BLOCK_THURSDAY_DATES[],Attendance!$J1337) &gt; 0, VLOOKUP(Attendance!$G1337,BLOCK_THURSDAY_PERIOD_SCHEDULE[],2,TRUE),
       IF(COUNTIF(FINALS_WEEK_THURSDAY_DATE[],Attendance!$J1337) &gt; 0, VLOOKUP(Attendance!$G1337,FINALS_WEEK_THURSDAY_PERIOD_SCHEDULE[],2,TRUE),
       VLOOKUP(Attendance!$G1337,REGULAR_WEEK_SCHEDULE[[Thursday]:[Period]],3,TRUE))),
IF(WEEKDAY(Attendance!$J1337) = 6,
       IF(COUNTIF(FINALS_WEEK_FRIDAY_DATE[],Attendance!$J1337) &gt; 0, VLOOKUP(Attendance!$G1337,FINALS_WEEK_FRIDAY_PERIOD_SCHEDULE[],2,TRUE),
       VLOOKUP(Attendance!$G1337,REGULAR_WEEK_SCHEDULE[[Friday]:[Period]],2,TRUE))))))))))</f>
        <v/>
      </c>
      <c r="J1337" s="41" t="str">
        <f t="shared" ca="1" si="65"/>
        <v/>
      </c>
      <c r="K1337" s="41" t="str">
        <f>IF($A1337 &lt;&gt; "",VLOOKUP($A1337,'Student reference sheet'!$A$2:$V$2329, 7,FALSE), "")</f>
        <v/>
      </c>
      <c r="L1337" s="30" t="str">
        <f>IF($A1337 ="", "", VLOOKUP($A1337, 'Student reference sheet'!$A$2:$Z$2603,23,FALSE))</f>
        <v/>
      </c>
      <c r="M1337" s="30" t="str">
        <f>IF($A1337 ="", "", VLOOKUP($A1337, 'Student reference sheet'!$A$2:$Z$2603,24,FALSE))</f>
        <v/>
      </c>
      <c r="N1337" s="30" t="str">
        <f>IF($A1337 ="", "", VLOOKUP($A1337, 'Student reference sheet'!$A$2:$Z$2603,26,FALSE))</f>
        <v/>
      </c>
      <c r="O1337" s="30" t="str">
        <f>IF($A1337 ="", "", VLOOKUP($A1337, 'Student reference sheet'!$A$2:$Z$2603,25,FALSE))</f>
        <v/>
      </c>
      <c r="P1337" s="39" t="str">
        <f>IF($A1337 = "", "", IF(OR(VLOOKUP($A1337,'Student reference sheet'!$A$2:$V$2400,8,FALSE) = "R",  VLOOKUP($A1337,'Student reference sheet'!$A$2:$V$2400,8,FALSE) = "L"), "X", ""))</f>
        <v/>
      </c>
      <c r="Q1337" s="39" t="str">
        <f>IF($A1337 ="", "", VLOOKUP($A1337, 'Student reference sheet'!$A$2:$V$2603,22,FALSE))</f>
        <v/>
      </c>
      <c r="R1337" s="39" t="str">
        <f>IF($A1337 &lt;&gt; "",VLOOKUP($A1337,'Student reference sheet'!$A$2:$V$2329, 5,FALSE), "")</f>
        <v/>
      </c>
      <c r="S1337" s="39" t="str">
        <f>IF($A1337 &lt;&gt; "",VLOOKUP($A1337,'Student reference sheet'!$A$2:$V$2329, 6,FALSE), "")</f>
        <v/>
      </c>
      <c r="T1337" s="30" t="str">
        <f>IF($A1337 = "","",
IF(VLOOKUP($A1337,'Student reference sheet'!$A$2:$V$2329, 10,FALSE) = "Y", "Hispanic",
IF(VLOOKUP($A1337,'Student reference sheet'!$A$2:$V$2329,11,FALSE) &lt;&gt; "",
IF(VLOOKUP($A1337,'Student reference sheet'!$A$2:$V$2329,11,FALSE) = "UNK", "Unknown", VLOOKUP(VALUE(VLOOKUP($A1337,'Student reference sheet'!$A$2:$V$2329,11,FALSE)),'Ethnicity Reference'!$A$2:$B$22,2,FALSE)),
IF(VLOOKUP($A1337,'Student reference sheet'!$A$2:$V$2329,9,FALSE) &lt;&gt; "", VLOOKUP(VALUE(VLOOKUP($A1337,'Student reference sheet'!$A$2:$V$2329,9,FALSE)),'Ethnicity Reference'!$A$2:$B$22,2,FALSE),"Unknown"))))</f>
        <v/>
      </c>
      <c r="U1337" s="35"/>
    </row>
    <row r="1338" spans="1:21" ht="15.75">
      <c r="A1338" s="47"/>
      <c r="B1338" s="33"/>
      <c r="C1338" s="39" t="str">
        <f>IF($A1338 &lt;&gt; "",VLOOKUP($A1338,'Student reference sheet'!$A$2:$V$2329, 3,FALSE), "")</f>
        <v/>
      </c>
      <c r="D1338" s="39" t="str">
        <f>IF($A1338 &lt;&gt; "",VLOOKUP($A1338,'Student reference sheet'!$A$2:$V$2329, 2,FALSE), "")</f>
        <v/>
      </c>
      <c r="E1338" s="35"/>
      <c r="F1338" s="34"/>
      <c r="G1338" s="40" t="str">
        <f t="shared" ca="1" si="63"/>
        <v/>
      </c>
      <c r="H1338" s="40" t="str">
        <f t="shared" ca="1" si="64"/>
        <v/>
      </c>
      <c r="I1338" s="36" t="str">
        <f>IF($A1338 = "", "",
IF(COUNTIF(MINIMUM_DAY_DATES[], Attendance!J1338) &gt; 0, VLOOKUP(Attendance!$G1338,MINIMUM_DAY_PERIOD_SCHEDULE[], 2,TRUE),
IF(COUNTIF(RALLY_DATES[], Attendance!J1338) &gt; 0, VLOOKUP(Attendance!$G1338,RALLY_PERIOD_SCHEDULE[], 2,TRUE),
IF(WEEKDAY(Attendance!$J1338) = 2,
       IF(COUNTIF(FINALS_WEEK_MONDAY_DATE[],Attendance!$J1338) &gt; 0, VLOOKUP(Attendance!$G1338,FINALS_WEEK_MONDAY_PERIOD_SCHEDULE[],2,TRUE),
       VLOOKUP(Attendance!$G1338,REGULAR_WEEK_SCHEDULE[],6,TRUE)),
IF(WEEKDAY($J1338) = 3,
       IF(COUNTIF(FINALS_WEEK_TUESDAY_DATE[],Attendance!$J1338) &gt; 0, VLOOKUP(Attendance!$G1338,FINALS_WEEK_TUESDAY_PERIOD_SCHEDULE[],2,TRUE),
       VLOOKUP(Attendance!$G1338,REGULAR_WEEK_SCHEDULE[[Tuesday]:[Period]],5,TRUE)),
IF(WEEKDAY(Attendance!$J1338) = 4,
        IF(COUNTIF(BLOCK_WEDNESDAY_DATES[],Attendance!$J1338) &gt; 0, VLOOKUP(Attendance!$G1338,BLOCK_WEDNESDAY_PERIOD_SCHEDULE[],2,TRUE),
        IF(COUNTIF(FINALS_WEEK_WEDNESDAY_DATE[],Attendance!$J1338) &gt; 0, VLOOKUP(Attendance!$G1338,FINALS_WEEK_WEDNESDAY_PERIOD_SCHEDULE[],2,TRUE),
       VLOOKUP(Attendance!$G1338,REGULAR_WEEK_SCHEDULE[[Wednesday]:[Period]],4,TRUE))),
IF(WEEKDAY($J1338) = 5,
       IF(COUNTIF(BLOCK_THURSDAY_DATES[],Attendance!$J1338) &gt; 0, VLOOKUP(Attendance!$G1338,BLOCK_THURSDAY_PERIOD_SCHEDULE[],2,TRUE),
       IF(COUNTIF(FINALS_WEEK_THURSDAY_DATE[],Attendance!$J1338) &gt; 0, VLOOKUP(Attendance!$G1338,FINALS_WEEK_THURSDAY_PERIOD_SCHEDULE[],2,TRUE),
       VLOOKUP(Attendance!$G1338,REGULAR_WEEK_SCHEDULE[[Thursday]:[Period]],3,TRUE))),
IF(WEEKDAY(Attendance!$J1338) = 6,
       IF(COUNTIF(FINALS_WEEK_FRIDAY_DATE[],Attendance!$J1338) &gt; 0, VLOOKUP(Attendance!$G1338,FINALS_WEEK_FRIDAY_PERIOD_SCHEDULE[],2,TRUE),
       VLOOKUP(Attendance!$G1338,REGULAR_WEEK_SCHEDULE[[Friday]:[Period]],2,TRUE))))))))))</f>
        <v/>
      </c>
      <c r="J1338" s="41" t="str">
        <f t="shared" ca="1" si="65"/>
        <v/>
      </c>
      <c r="K1338" s="41" t="str">
        <f>IF($A1338 &lt;&gt; "",VLOOKUP($A1338,'Student reference sheet'!$A$2:$V$2329, 7,FALSE), "")</f>
        <v/>
      </c>
      <c r="L1338" s="30" t="str">
        <f>IF($A1338 ="", "", VLOOKUP($A1338, 'Student reference sheet'!$A$2:$Z$2603,23,FALSE))</f>
        <v/>
      </c>
      <c r="M1338" s="30" t="str">
        <f>IF($A1338 ="", "", VLOOKUP($A1338, 'Student reference sheet'!$A$2:$Z$2603,24,FALSE))</f>
        <v/>
      </c>
      <c r="N1338" s="30" t="str">
        <f>IF($A1338 ="", "", VLOOKUP($A1338, 'Student reference sheet'!$A$2:$Z$2603,26,FALSE))</f>
        <v/>
      </c>
      <c r="O1338" s="30" t="str">
        <f>IF($A1338 ="", "", VLOOKUP($A1338, 'Student reference sheet'!$A$2:$Z$2603,25,FALSE))</f>
        <v/>
      </c>
      <c r="P1338" s="39" t="str">
        <f>IF($A1338 = "", "", IF(OR(VLOOKUP($A1338,'Student reference sheet'!$A$2:$V$2400,8,FALSE) = "R",  VLOOKUP($A1338,'Student reference sheet'!$A$2:$V$2400,8,FALSE) = "L"), "X", ""))</f>
        <v/>
      </c>
      <c r="Q1338" s="39" t="str">
        <f>IF($A1338 ="", "", VLOOKUP($A1338, 'Student reference sheet'!$A$2:$V$2603,22,FALSE))</f>
        <v/>
      </c>
      <c r="R1338" s="39" t="str">
        <f>IF($A1338 &lt;&gt; "",VLOOKUP($A1338,'Student reference sheet'!$A$2:$V$2329, 5,FALSE), "")</f>
        <v/>
      </c>
      <c r="S1338" s="39" t="str">
        <f>IF($A1338 &lt;&gt; "",VLOOKUP($A1338,'Student reference sheet'!$A$2:$V$2329, 6,FALSE), "")</f>
        <v/>
      </c>
      <c r="T1338" s="30" t="str">
        <f>IF($A1338 = "","",
IF(VLOOKUP($A1338,'Student reference sheet'!$A$2:$V$2329, 10,FALSE) = "Y", "Hispanic",
IF(VLOOKUP($A1338,'Student reference sheet'!$A$2:$V$2329,11,FALSE) &lt;&gt; "",
IF(VLOOKUP($A1338,'Student reference sheet'!$A$2:$V$2329,11,FALSE) = "UNK", "Unknown", VLOOKUP(VALUE(VLOOKUP($A1338,'Student reference sheet'!$A$2:$V$2329,11,FALSE)),'Ethnicity Reference'!$A$2:$B$22,2,FALSE)),
IF(VLOOKUP($A1338,'Student reference sheet'!$A$2:$V$2329,9,FALSE) &lt;&gt; "", VLOOKUP(VALUE(VLOOKUP($A1338,'Student reference sheet'!$A$2:$V$2329,9,FALSE)),'Ethnicity Reference'!$A$2:$B$22,2,FALSE),"Unknown"))))</f>
        <v/>
      </c>
      <c r="U1338" s="35"/>
    </row>
    <row r="1339" spans="1:21" ht="15.75">
      <c r="A1339" s="47"/>
      <c r="B1339" s="33"/>
      <c r="C1339" s="39" t="str">
        <f>IF($A1339 &lt;&gt; "",VLOOKUP($A1339,'Student reference sheet'!$A$2:$V$2329, 3,FALSE), "")</f>
        <v/>
      </c>
      <c r="D1339" s="39" t="str">
        <f>IF($A1339 &lt;&gt; "",VLOOKUP($A1339,'Student reference sheet'!$A$2:$V$2329, 2,FALSE), "")</f>
        <v/>
      </c>
      <c r="E1339" s="35"/>
      <c r="F1339" s="34"/>
      <c r="G1339" s="40" t="str">
        <f t="shared" ca="1" si="63"/>
        <v/>
      </c>
      <c r="H1339" s="40" t="str">
        <f t="shared" ca="1" si="64"/>
        <v/>
      </c>
      <c r="I1339" s="36" t="str">
        <f>IF($A1339 = "", "",
IF(COUNTIF(MINIMUM_DAY_DATES[], Attendance!J1339) &gt; 0, VLOOKUP(Attendance!$G1339,MINIMUM_DAY_PERIOD_SCHEDULE[], 2,TRUE),
IF(COUNTIF(RALLY_DATES[], Attendance!J1339) &gt; 0, VLOOKUP(Attendance!$G1339,RALLY_PERIOD_SCHEDULE[], 2,TRUE),
IF(WEEKDAY(Attendance!$J1339) = 2,
       IF(COUNTIF(FINALS_WEEK_MONDAY_DATE[],Attendance!$J1339) &gt; 0, VLOOKUP(Attendance!$G1339,FINALS_WEEK_MONDAY_PERIOD_SCHEDULE[],2,TRUE),
       VLOOKUP(Attendance!$G1339,REGULAR_WEEK_SCHEDULE[],6,TRUE)),
IF(WEEKDAY($J1339) = 3,
       IF(COUNTIF(FINALS_WEEK_TUESDAY_DATE[],Attendance!$J1339) &gt; 0, VLOOKUP(Attendance!$G1339,FINALS_WEEK_TUESDAY_PERIOD_SCHEDULE[],2,TRUE),
       VLOOKUP(Attendance!$G1339,REGULAR_WEEK_SCHEDULE[[Tuesday]:[Period]],5,TRUE)),
IF(WEEKDAY(Attendance!$J1339) = 4,
        IF(COUNTIF(BLOCK_WEDNESDAY_DATES[],Attendance!$J1339) &gt; 0, VLOOKUP(Attendance!$G1339,BLOCK_WEDNESDAY_PERIOD_SCHEDULE[],2,TRUE),
        IF(COUNTIF(FINALS_WEEK_WEDNESDAY_DATE[],Attendance!$J1339) &gt; 0, VLOOKUP(Attendance!$G1339,FINALS_WEEK_WEDNESDAY_PERIOD_SCHEDULE[],2,TRUE),
       VLOOKUP(Attendance!$G1339,REGULAR_WEEK_SCHEDULE[[Wednesday]:[Period]],4,TRUE))),
IF(WEEKDAY($J1339) = 5,
       IF(COUNTIF(BLOCK_THURSDAY_DATES[],Attendance!$J1339) &gt; 0, VLOOKUP(Attendance!$G1339,BLOCK_THURSDAY_PERIOD_SCHEDULE[],2,TRUE),
       IF(COUNTIF(FINALS_WEEK_THURSDAY_DATE[],Attendance!$J1339) &gt; 0, VLOOKUP(Attendance!$G1339,FINALS_WEEK_THURSDAY_PERIOD_SCHEDULE[],2,TRUE),
       VLOOKUP(Attendance!$G1339,REGULAR_WEEK_SCHEDULE[[Thursday]:[Period]],3,TRUE))),
IF(WEEKDAY(Attendance!$J1339) = 6,
       IF(COUNTIF(FINALS_WEEK_FRIDAY_DATE[],Attendance!$J1339) &gt; 0, VLOOKUP(Attendance!$G1339,FINALS_WEEK_FRIDAY_PERIOD_SCHEDULE[],2,TRUE),
       VLOOKUP(Attendance!$G1339,REGULAR_WEEK_SCHEDULE[[Friday]:[Period]],2,TRUE))))))))))</f>
        <v/>
      </c>
      <c r="J1339" s="41" t="str">
        <f t="shared" ca="1" si="65"/>
        <v/>
      </c>
      <c r="K1339" s="41" t="str">
        <f>IF($A1339 &lt;&gt; "",VLOOKUP($A1339,'Student reference sheet'!$A$2:$V$2329, 7,FALSE), "")</f>
        <v/>
      </c>
      <c r="L1339" s="30" t="str">
        <f>IF($A1339 ="", "", VLOOKUP($A1339, 'Student reference sheet'!$A$2:$Z$2603,23,FALSE))</f>
        <v/>
      </c>
      <c r="M1339" s="30" t="str">
        <f>IF($A1339 ="", "", VLOOKUP($A1339, 'Student reference sheet'!$A$2:$Z$2603,24,FALSE))</f>
        <v/>
      </c>
      <c r="N1339" s="30" t="str">
        <f>IF($A1339 ="", "", VLOOKUP($A1339, 'Student reference sheet'!$A$2:$Z$2603,26,FALSE))</f>
        <v/>
      </c>
      <c r="O1339" s="30" t="str">
        <f>IF($A1339 ="", "", VLOOKUP($A1339, 'Student reference sheet'!$A$2:$Z$2603,25,FALSE))</f>
        <v/>
      </c>
      <c r="P1339" s="39" t="str">
        <f>IF($A1339 = "", "", IF(OR(VLOOKUP($A1339,'Student reference sheet'!$A$2:$V$2400,8,FALSE) = "R",  VLOOKUP($A1339,'Student reference sheet'!$A$2:$V$2400,8,FALSE) = "L"), "X", ""))</f>
        <v/>
      </c>
      <c r="Q1339" s="39" t="str">
        <f>IF($A1339 ="", "", VLOOKUP($A1339, 'Student reference sheet'!$A$2:$V$2603,22,FALSE))</f>
        <v/>
      </c>
      <c r="R1339" s="39" t="str">
        <f>IF($A1339 &lt;&gt; "",VLOOKUP($A1339,'Student reference sheet'!$A$2:$V$2329, 5,FALSE), "")</f>
        <v/>
      </c>
      <c r="S1339" s="39" t="str">
        <f>IF($A1339 &lt;&gt; "",VLOOKUP($A1339,'Student reference sheet'!$A$2:$V$2329, 6,FALSE), "")</f>
        <v/>
      </c>
      <c r="T1339" s="30" t="str">
        <f>IF($A1339 = "","",
IF(VLOOKUP($A1339,'Student reference sheet'!$A$2:$V$2329, 10,FALSE) = "Y", "Hispanic",
IF(VLOOKUP($A1339,'Student reference sheet'!$A$2:$V$2329,11,FALSE) &lt;&gt; "",
IF(VLOOKUP($A1339,'Student reference sheet'!$A$2:$V$2329,11,FALSE) = "UNK", "Unknown", VLOOKUP(VALUE(VLOOKUP($A1339,'Student reference sheet'!$A$2:$V$2329,11,FALSE)),'Ethnicity Reference'!$A$2:$B$22,2,FALSE)),
IF(VLOOKUP($A1339,'Student reference sheet'!$A$2:$V$2329,9,FALSE) &lt;&gt; "", VLOOKUP(VALUE(VLOOKUP($A1339,'Student reference sheet'!$A$2:$V$2329,9,FALSE)),'Ethnicity Reference'!$A$2:$B$22,2,FALSE),"Unknown"))))</f>
        <v/>
      </c>
      <c r="U1339" s="35"/>
    </row>
    <row r="1340" spans="1:21" ht="15.75">
      <c r="A1340" s="47"/>
      <c r="B1340" s="33"/>
      <c r="C1340" s="39" t="str">
        <f>IF($A1340 &lt;&gt; "",VLOOKUP($A1340,'Student reference sheet'!$A$2:$V$2329, 3,FALSE), "")</f>
        <v/>
      </c>
      <c r="D1340" s="39" t="str">
        <f>IF($A1340 &lt;&gt; "",VLOOKUP($A1340,'Student reference sheet'!$A$2:$V$2329, 2,FALSE), "")</f>
        <v/>
      </c>
      <c r="E1340" s="35"/>
      <c r="F1340" s="34"/>
      <c r="G1340" s="40" t="str">
        <f t="shared" ca="1" si="63"/>
        <v/>
      </c>
      <c r="H1340" s="40" t="str">
        <f t="shared" ca="1" si="64"/>
        <v/>
      </c>
      <c r="I1340" s="36" t="str">
        <f>IF($A1340 = "", "",
IF(COUNTIF(MINIMUM_DAY_DATES[], Attendance!J1340) &gt; 0, VLOOKUP(Attendance!$G1340,MINIMUM_DAY_PERIOD_SCHEDULE[], 2,TRUE),
IF(COUNTIF(RALLY_DATES[], Attendance!J1340) &gt; 0, VLOOKUP(Attendance!$G1340,RALLY_PERIOD_SCHEDULE[], 2,TRUE),
IF(WEEKDAY(Attendance!$J1340) = 2,
       IF(COUNTIF(FINALS_WEEK_MONDAY_DATE[],Attendance!$J1340) &gt; 0, VLOOKUP(Attendance!$G1340,FINALS_WEEK_MONDAY_PERIOD_SCHEDULE[],2,TRUE),
       VLOOKUP(Attendance!$G1340,REGULAR_WEEK_SCHEDULE[],6,TRUE)),
IF(WEEKDAY($J1340) = 3,
       IF(COUNTIF(FINALS_WEEK_TUESDAY_DATE[],Attendance!$J1340) &gt; 0, VLOOKUP(Attendance!$G1340,FINALS_WEEK_TUESDAY_PERIOD_SCHEDULE[],2,TRUE),
       VLOOKUP(Attendance!$G1340,REGULAR_WEEK_SCHEDULE[[Tuesday]:[Period]],5,TRUE)),
IF(WEEKDAY(Attendance!$J1340) = 4,
        IF(COUNTIF(BLOCK_WEDNESDAY_DATES[],Attendance!$J1340) &gt; 0, VLOOKUP(Attendance!$G1340,BLOCK_WEDNESDAY_PERIOD_SCHEDULE[],2,TRUE),
        IF(COUNTIF(FINALS_WEEK_WEDNESDAY_DATE[],Attendance!$J1340) &gt; 0, VLOOKUP(Attendance!$G1340,FINALS_WEEK_WEDNESDAY_PERIOD_SCHEDULE[],2,TRUE),
       VLOOKUP(Attendance!$G1340,REGULAR_WEEK_SCHEDULE[[Wednesday]:[Period]],4,TRUE))),
IF(WEEKDAY($J1340) = 5,
       IF(COUNTIF(BLOCK_THURSDAY_DATES[],Attendance!$J1340) &gt; 0, VLOOKUP(Attendance!$G1340,BLOCK_THURSDAY_PERIOD_SCHEDULE[],2,TRUE),
       IF(COUNTIF(FINALS_WEEK_THURSDAY_DATE[],Attendance!$J1340) &gt; 0, VLOOKUP(Attendance!$G1340,FINALS_WEEK_THURSDAY_PERIOD_SCHEDULE[],2,TRUE),
       VLOOKUP(Attendance!$G1340,REGULAR_WEEK_SCHEDULE[[Thursday]:[Period]],3,TRUE))),
IF(WEEKDAY(Attendance!$J1340) = 6,
       IF(COUNTIF(FINALS_WEEK_FRIDAY_DATE[],Attendance!$J1340) &gt; 0, VLOOKUP(Attendance!$G1340,FINALS_WEEK_FRIDAY_PERIOD_SCHEDULE[],2,TRUE),
       VLOOKUP(Attendance!$G1340,REGULAR_WEEK_SCHEDULE[[Friday]:[Period]],2,TRUE))))))))))</f>
        <v/>
      </c>
      <c r="J1340" s="41" t="str">
        <f t="shared" ca="1" si="65"/>
        <v/>
      </c>
      <c r="K1340" s="41" t="str">
        <f>IF($A1340 &lt;&gt; "",VLOOKUP($A1340,'Student reference sheet'!$A$2:$V$2329, 7,FALSE), "")</f>
        <v/>
      </c>
      <c r="L1340" s="30" t="str">
        <f>IF($A1340 ="", "", VLOOKUP($A1340, 'Student reference sheet'!$A$2:$Z$2603,23,FALSE))</f>
        <v/>
      </c>
      <c r="M1340" s="30" t="str">
        <f>IF($A1340 ="", "", VLOOKUP($A1340, 'Student reference sheet'!$A$2:$Z$2603,24,FALSE))</f>
        <v/>
      </c>
      <c r="N1340" s="30" t="str">
        <f>IF($A1340 ="", "", VLOOKUP($A1340, 'Student reference sheet'!$A$2:$Z$2603,26,FALSE))</f>
        <v/>
      </c>
      <c r="O1340" s="30" t="str">
        <f>IF($A1340 ="", "", VLOOKUP($A1340, 'Student reference sheet'!$A$2:$Z$2603,25,FALSE))</f>
        <v/>
      </c>
      <c r="P1340" s="39" t="str">
        <f>IF($A1340 = "", "", IF(OR(VLOOKUP($A1340,'Student reference sheet'!$A$2:$V$2400,8,FALSE) = "R",  VLOOKUP($A1340,'Student reference sheet'!$A$2:$V$2400,8,FALSE) = "L"), "X", ""))</f>
        <v/>
      </c>
      <c r="Q1340" s="39" t="str">
        <f>IF($A1340 ="", "", VLOOKUP($A1340, 'Student reference sheet'!$A$2:$V$2603,22,FALSE))</f>
        <v/>
      </c>
      <c r="R1340" s="39" t="str">
        <f>IF($A1340 &lt;&gt; "",VLOOKUP($A1340,'Student reference sheet'!$A$2:$V$2329, 5,FALSE), "")</f>
        <v/>
      </c>
      <c r="S1340" s="39" t="str">
        <f>IF($A1340 &lt;&gt; "",VLOOKUP($A1340,'Student reference sheet'!$A$2:$V$2329, 6,FALSE), "")</f>
        <v/>
      </c>
      <c r="T1340" s="30" t="str">
        <f>IF($A1340 = "","",
IF(VLOOKUP($A1340,'Student reference sheet'!$A$2:$V$2329, 10,FALSE) = "Y", "Hispanic",
IF(VLOOKUP($A1340,'Student reference sheet'!$A$2:$V$2329,11,FALSE) &lt;&gt; "",
IF(VLOOKUP($A1340,'Student reference sheet'!$A$2:$V$2329,11,FALSE) = "UNK", "Unknown", VLOOKUP(VALUE(VLOOKUP($A1340,'Student reference sheet'!$A$2:$V$2329,11,FALSE)),'Ethnicity Reference'!$A$2:$B$22,2,FALSE)),
IF(VLOOKUP($A1340,'Student reference sheet'!$A$2:$V$2329,9,FALSE) &lt;&gt; "", VLOOKUP(VALUE(VLOOKUP($A1340,'Student reference sheet'!$A$2:$V$2329,9,FALSE)),'Ethnicity Reference'!$A$2:$B$22,2,FALSE),"Unknown"))))</f>
        <v/>
      </c>
      <c r="U1340" s="35"/>
    </row>
    <row r="1341" spans="1:21" ht="15.75">
      <c r="A1341" s="47"/>
      <c r="B1341" s="33"/>
      <c r="C1341" s="39" t="str">
        <f>IF($A1341 &lt;&gt; "",VLOOKUP($A1341,'Student reference sheet'!$A$2:$V$2329, 3,FALSE), "")</f>
        <v/>
      </c>
      <c r="D1341" s="39" t="str">
        <f>IF($A1341 &lt;&gt; "",VLOOKUP($A1341,'Student reference sheet'!$A$2:$V$2329, 2,FALSE), "")</f>
        <v/>
      </c>
      <c r="E1341" s="35"/>
      <c r="F1341" s="34"/>
      <c r="G1341" s="40" t="str">
        <f t="shared" ca="1" si="63"/>
        <v/>
      </c>
      <c r="H1341" s="40" t="str">
        <f t="shared" ca="1" si="64"/>
        <v/>
      </c>
      <c r="I1341" s="36" t="str">
        <f>IF($A1341 = "", "",
IF(COUNTIF(MINIMUM_DAY_DATES[], Attendance!J1341) &gt; 0, VLOOKUP(Attendance!$G1341,MINIMUM_DAY_PERIOD_SCHEDULE[], 2,TRUE),
IF(COUNTIF(RALLY_DATES[], Attendance!J1341) &gt; 0, VLOOKUP(Attendance!$G1341,RALLY_PERIOD_SCHEDULE[], 2,TRUE),
IF(WEEKDAY(Attendance!$J1341) = 2,
       IF(COUNTIF(FINALS_WEEK_MONDAY_DATE[],Attendance!$J1341) &gt; 0, VLOOKUP(Attendance!$G1341,FINALS_WEEK_MONDAY_PERIOD_SCHEDULE[],2,TRUE),
       VLOOKUP(Attendance!$G1341,REGULAR_WEEK_SCHEDULE[],6,TRUE)),
IF(WEEKDAY($J1341) = 3,
       IF(COUNTIF(FINALS_WEEK_TUESDAY_DATE[],Attendance!$J1341) &gt; 0, VLOOKUP(Attendance!$G1341,FINALS_WEEK_TUESDAY_PERIOD_SCHEDULE[],2,TRUE),
       VLOOKUP(Attendance!$G1341,REGULAR_WEEK_SCHEDULE[[Tuesday]:[Period]],5,TRUE)),
IF(WEEKDAY(Attendance!$J1341) = 4,
        IF(COUNTIF(BLOCK_WEDNESDAY_DATES[],Attendance!$J1341) &gt; 0, VLOOKUP(Attendance!$G1341,BLOCK_WEDNESDAY_PERIOD_SCHEDULE[],2,TRUE),
        IF(COUNTIF(FINALS_WEEK_WEDNESDAY_DATE[],Attendance!$J1341) &gt; 0, VLOOKUP(Attendance!$G1341,FINALS_WEEK_WEDNESDAY_PERIOD_SCHEDULE[],2,TRUE),
       VLOOKUP(Attendance!$G1341,REGULAR_WEEK_SCHEDULE[[Wednesday]:[Period]],4,TRUE))),
IF(WEEKDAY($J1341) = 5,
       IF(COUNTIF(BLOCK_THURSDAY_DATES[],Attendance!$J1341) &gt; 0, VLOOKUP(Attendance!$G1341,BLOCK_THURSDAY_PERIOD_SCHEDULE[],2,TRUE),
       IF(COUNTIF(FINALS_WEEK_THURSDAY_DATE[],Attendance!$J1341) &gt; 0, VLOOKUP(Attendance!$G1341,FINALS_WEEK_THURSDAY_PERIOD_SCHEDULE[],2,TRUE),
       VLOOKUP(Attendance!$G1341,REGULAR_WEEK_SCHEDULE[[Thursday]:[Period]],3,TRUE))),
IF(WEEKDAY(Attendance!$J1341) = 6,
       IF(COUNTIF(FINALS_WEEK_FRIDAY_DATE[],Attendance!$J1341) &gt; 0, VLOOKUP(Attendance!$G1341,FINALS_WEEK_FRIDAY_PERIOD_SCHEDULE[],2,TRUE),
       VLOOKUP(Attendance!$G1341,REGULAR_WEEK_SCHEDULE[[Friday]:[Period]],2,TRUE))))))))))</f>
        <v/>
      </c>
      <c r="J1341" s="41" t="str">
        <f t="shared" ca="1" si="65"/>
        <v/>
      </c>
      <c r="K1341" s="41" t="str">
        <f>IF($A1341 &lt;&gt; "",VLOOKUP($A1341,'Student reference sheet'!$A$2:$V$2329, 7,FALSE), "")</f>
        <v/>
      </c>
      <c r="L1341" s="30" t="str">
        <f>IF($A1341 ="", "", VLOOKUP($A1341, 'Student reference sheet'!$A$2:$Z$2603,23,FALSE))</f>
        <v/>
      </c>
      <c r="M1341" s="30" t="str">
        <f>IF($A1341 ="", "", VLOOKUP($A1341, 'Student reference sheet'!$A$2:$Z$2603,24,FALSE))</f>
        <v/>
      </c>
      <c r="N1341" s="30" t="str">
        <f>IF($A1341 ="", "", VLOOKUP($A1341, 'Student reference sheet'!$A$2:$Z$2603,26,FALSE))</f>
        <v/>
      </c>
      <c r="O1341" s="30" t="str">
        <f>IF($A1341 ="", "", VLOOKUP($A1341, 'Student reference sheet'!$A$2:$Z$2603,25,FALSE))</f>
        <v/>
      </c>
      <c r="P1341" s="39" t="str">
        <f>IF($A1341 = "", "", IF(OR(VLOOKUP($A1341,'Student reference sheet'!$A$2:$V$2400,8,FALSE) = "R",  VLOOKUP($A1341,'Student reference sheet'!$A$2:$V$2400,8,FALSE) = "L"), "X", ""))</f>
        <v/>
      </c>
      <c r="Q1341" s="39" t="str">
        <f>IF($A1341 ="", "", VLOOKUP($A1341, 'Student reference sheet'!$A$2:$V$2603,22,FALSE))</f>
        <v/>
      </c>
      <c r="R1341" s="39" t="str">
        <f>IF($A1341 &lt;&gt; "",VLOOKUP($A1341,'Student reference sheet'!$A$2:$V$2329, 5,FALSE), "")</f>
        <v/>
      </c>
      <c r="S1341" s="39" t="str">
        <f>IF($A1341 &lt;&gt; "",VLOOKUP($A1341,'Student reference sheet'!$A$2:$V$2329, 6,FALSE), "")</f>
        <v/>
      </c>
      <c r="T1341" s="30" t="str">
        <f>IF($A1341 = "","",
IF(VLOOKUP($A1341,'Student reference sheet'!$A$2:$V$2329, 10,FALSE) = "Y", "Hispanic",
IF(VLOOKUP($A1341,'Student reference sheet'!$A$2:$V$2329,11,FALSE) &lt;&gt; "",
IF(VLOOKUP($A1341,'Student reference sheet'!$A$2:$V$2329,11,FALSE) = "UNK", "Unknown", VLOOKUP(VALUE(VLOOKUP($A1341,'Student reference sheet'!$A$2:$V$2329,11,FALSE)),'Ethnicity Reference'!$A$2:$B$22,2,FALSE)),
IF(VLOOKUP($A1341,'Student reference sheet'!$A$2:$V$2329,9,FALSE) &lt;&gt; "", VLOOKUP(VALUE(VLOOKUP($A1341,'Student reference sheet'!$A$2:$V$2329,9,FALSE)),'Ethnicity Reference'!$A$2:$B$22,2,FALSE),"Unknown"))))</f>
        <v/>
      </c>
      <c r="U1341" s="35"/>
    </row>
    <row r="1342" spans="1:21" ht="15.75">
      <c r="A1342" s="47"/>
      <c r="B1342" s="33"/>
      <c r="C1342" s="39" t="str">
        <f>IF($A1342 &lt;&gt; "",VLOOKUP($A1342,'Student reference sheet'!$A$2:$V$2329, 3,FALSE), "")</f>
        <v/>
      </c>
      <c r="D1342" s="39" t="str">
        <f>IF($A1342 &lt;&gt; "",VLOOKUP($A1342,'Student reference sheet'!$A$2:$V$2329, 2,FALSE), "")</f>
        <v/>
      </c>
      <c r="E1342" s="35"/>
      <c r="F1342" s="34"/>
      <c r="G1342" s="40" t="str">
        <f t="shared" ca="1" si="63"/>
        <v/>
      </c>
      <c r="H1342" s="40" t="str">
        <f t="shared" ca="1" si="64"/>
        <v/>
      </c>
      <c r="I1342" s="36" t="str">
        <f>IF($A1342 = "", "",
IF(COUNTIF(MINIMUM_DAY_DATES[], Attendance!J1342) &gt; 0, VLOOKUP(Attendance!$G1342,MINIMUM_DAY_PERIOD_SCHEDULE[], 2,TRUE),
IF(COUNTIF(RALLY_DATES[], Attendance!J1342) &gt; 0, VLOOKUP(Attendance!$G1342,RALLY_PERIOD_SCHEDULE[], 2,TRUE),
IF(WEEKDAY(Attendance!$J1342) = 2,
       IF(COUNTIF(FINALS_WEEK_MONDAY_DATE[],Attendance!$J1342) &gt; 0, VLOOKUP(Attendance!$G1342,FINALS_WEEK_MONDAY_PERIOD_SCHEDULE[],2,TRUE),
       VLOOKUP(Attendance!$G1342,REGULAR_WEEK_SCHEDULE[],6,TRUE)),
IF(WEEKDAY($J1342) = 3,
       IF(COUNTIF(FINALS_WEEK_TUESDAY_DATE[],Attendance!$J1342) &gt; 0, VLOOKUP(Attendance!$G1342,FINALS_WEEK_TUESDAY_PERIOD_SCHEDULE[],2,TRUE),
       VLOOKUP(Attendance!$G1342,REGULAR_WEEK_SCHEDULE[[Tuesday]:[Period]],5,TRUE)),
IF(WEEKDAY(Attendance!$J1342) = 4,
        IF(COUNTIF(BLOCK_WEDNESDAY_DATES[],Attendance!$J1342) &gt; 0, VLOOKUP(Attendance!$G1342,BLOCK_WEDNESDAY_PERIOD_SCHEDULE[],2,TRUE),
        IF(COUNTIF(FINALS_WEEK_WEDNESDAY_DATE[],Attendance!$J1342) &gt; 0, VLOOKUP(Attendance!$G1342,FINALS_WEEK_WEDNESDAY_PERIOD_SCHEDULE[],2,TRUE),
       VLOOKUP(Attendance!$G1342,REGULAR_WEEK_SCHEDULE[[Wednesday]:[Period]],4,TRUE))),
IF(WEEKDAY($J1342) = 5,
       IF(COUNTIF(BLOCK_THURSDAY_DATES[],Attendance!$J1342) &gt; 0, VLOOKUP(Attendance!$G1342,BLOCK_THURSDAY_PERIOD_SCHEDULE[],2,TRUE),
       IF(COUNTIF(FINALS_WEEK_THURSDAY_DATE[],Attendance!$J1342) &gt; 0, VLOOKUP(Attendance!$G1342,FINALS_WEEK_THURSDAY_PERIOD_SCHEDULE[],2,TRUE),
       VLOOKUP(Attendance!$G1342,REGULAR_WEEK_SCHEDULE[[Thursday]:[Period]],3,TRUE))),
IF(WEEKDAY(Attendance!$J1342) = 6,
       IF(COUNTIF(FINALS_WEEK_FRIDAY_DATE[],Attendance!$J1342) &gt; 0, VLOOKUP(Attendance!$G1342,FINALS_WEEK_FRIDAY_PERIOD_SCHEDULE[],2,TRUE),
       VLOOKUP(Attendance!$G1342,REGULAR_WEEK_SCHEDULE[[Friday]:[Period]],2,TRUE))))))))))</f>
        <v/>
      </c>
      <c r="J1342" s="41" t="str">
        <f t="shared" ca="1" si="65"/>
        <v/>
      </c>
      <c r="K1342" s="41" t="str">
        <f>IF($A1342 &lt;&gt; "",VLOOKUP($A1342,'Student reference sheet'!$A$2:$V$2329, 7,FALSE), "")</f>
        <v/>
      </c>
      <c r="L1342" s="30" t="str">
        <f>IF($A1342 ="", "", VLOOKUP($A1342, 'Student reference sheet'!$A$2:$Z$2603,23,FALSE))</f>
        <v/>
      </c>
      <c r="M1342" s="30" t="str">
        <f>IF($A1342 ="", "", VLOOKUP($A1342, 'Student reference sheet'!$A$2:$Z$2603,24,FALSE))</f>
        <v/>
      </c>
      <c r="N1342" s="30" t="str">
        <f>IF($A1342 ="", "", VLOOKUP($A1342, 'Student reference sheet'!$A$2:$Z$2603,26,FALSE))</f>
        <v/>
      </c>
      <c r="O1342" s="30" t="str">
        <f>IF($A1342 ="", "", VLOOKUP($A1342, 'Student reference sheet'!$A$2:$Z$2603,25,FALSE))</f>
        <v/>
      </c>
      <c r="P1342" s="39" t="str">
        <f>IF($A1342 = "", "", IF(OR(VLOOKUP($A1342,'Student reference sheet'!$A$2:$V$2400,8,FALSE) = "R",  VLOOKUP($A1342,'Student reference sheet'!$A$2:$V$2400,8,FALSE) = "L"), "X", ""))</f>
        <v/>
      </c>
      <c r="Q1342" s="39" t="str">
        <f>IF($A1342 ="", "", VLOOKUP($A1342, 'Student reference sheet'!$A$2:$V$2603,22,FALSE))</f>
        <v/>
      </c>
      <c r="R1342" s="39" t="str">
        <f>IF($A1342 &lt;&gt; "",VLOOKUP($A1342,'Student reference sheet'!$A$2:$V$2329, 5,FALSE), "")</f>
        <v/>
      </c>
      <c r="S1342" s="39" t="str">
        <f>IF($A1342 &lt;&gt; "",VLOOKUP($A1342,'Student reference sheet'!$A$2:$V$2329, 6,FALSE), "")</f>
        <v/>
      </c>
      <c r="T1342" s="30" t="str">
        <f>IF($A1342 = "","",
IF(VLOOKUP($A1342,'Student reference sheet'!$A$2:$V$2329, 10,FALSE) = "Y", "Hispanic",
IF(VLOOKUP($A1342,'Student reference sheet'!$A$2:$V$2329,11,FALSE) &lt;&gt; "",
IF(VLOOKUP($A1342,'Student reference sheet'!$A$2:$V$2329,11,FALSE) = "UNK", "Unknown", VLOOKUP(VALUE(VLOOKUP($A1342,'Student reference sheet'!$A$2:$V$2329,11,FALSE)),'Ethnicity Reference'!$A$2:$B$22,2,FALSE)),
IF(VLOOKUP($A1342,'Student reference sheet'!$A$2:$V$2329,9,FALSE) &lt;&gt; "", VLOOKUP(VALUE(VLOOKUP($A1342,'Student reference sheet'!$A$2:$V$2329,9,FALSE)),'Ethnicity Reference'!$A$2:$B$22,2,FALSE),"Unknown"))))</f>
        <v/>
      </c>
      <c r="U1342" s="35"/>
    </row>
    <row r="1343" spans="1:21" ht="15.75">
      <c r="A1343" s="47"/>
      <c r="B1343" s="33"/>
      <c r="C1343" s="39" t="str">
        <f>IF($A1343 &lt;&gt; "",VLOOKUP($A1343,'Student reference sheet'!$A$2:$V$2329, 3,FALSE), "")</f>
        <v/>
      </c>
      <c r="D1343" s="39" t="str">
        <f>IF($A1343 &lt;&gt; "",VLOOKUP($A1343,'Student reference sheet'!$A$2:$V$2329, 2,FALSE), "")</f>
        <v/>
      </c>
      <c r="E1343" s="35"/>
      <c r="F1343" s="34"/>
      <c r="G1343" s="40" t="str">
        <f t="shared" ca="1" si="63"/>
        <v/>
      </c>
      <c r="H1343" s="40" t="str">
        <f t="shared" ca="1" si="64"/>
        <v/>
      </c>
      <c r="I1343" s="36" t="str">
        <f>IF($A1343 = "", "",
IF(COUNTIF(MINIMUM_DAY_DATES[], Attendance!J1343) &gt; 0, VLOOKUP(Attendance!$G1343,MINIMUM_DAY_PERIOD_SCHEDULE[], 2,TRUE),
IF(COUNTIF(RALLY_DATES[], Attendance!J1343) &gt; 0, VLOOKUP(Attendance!$G1343,RALLY_PERIOD_SCHEDULE[], 2,TRUE),
IF(WEEKDAY(Attendance!$J1343) = 2,
       IF(COUNTIF(FINALS_WEEK_MONDAY_DATE[],Attendance!$J1343) &gt; 0, VLOOKUP(Attendance!$G1343,FINALS_WEEK_MONDAY_PERIOD_SCHEDULE[],2,TRUE),
       VLOOKUP(Attendance!$G1343,REGULAR_WEEK_SCHEDULE[],6,TRUE)),
IF(WEEKDAY($J1343) = 3,
       IF(COUNTIF(FINALS_WEEK_TUESDAY_DATE[],Attendance!$J1343) &gt; 0, VLOOKUP(Attendance!$G1343,FINALS_WEEK_TUESDAY_PERIOD_SCHEDULE[],2,TRUE),
       VLOOKUP(Attendance!$G1343,REGULAR_WEEK_SCHEDULE[[Tuesday]:[Period]],5,TRUE)),
IF(WEEKDAY(Attendance!$J1343) = 4,
        IF(COUNTIF(BLOCK_WEDNESDAY_DATES[],Attendance!$J1343) &gt; 0, VLOOKUP(Attendance!$G1343,BLOCK_WEDNESDAY_PERIOD_SCHEDULE[],2,TRUE),
        IF(COUNTIF(FINALS_WEEK_WEDNESDAY_DATE[],Attendance!$J1343) &gt; 0, VLOOKUP(Attendance!$G1343,FINALS_WEEK_WEDNESDAY_PERIOD_SCHEDULE[],2,TRUE),
       VLOOKUP(Attendance!$G1343,REGULAR_WEEK_SCHEDULE[[Wednesday]:[Period]],4,TRUE))),
IF(WEEKDAY($J1343) = 5,
       IF(COUNTIF(BLOCK_THURSDAY_DATES[],Attendance!$J1343) &gt; 0, VLOOKUP(Attendance!$G1343,BLOCK_THURSDAY_PERIOD_SCHEDULE[],2,TRUE),
       IF(COUNTIF(FINALS_WEEK_THURSDAY_DATE[],Attendance!$J1343) &gt; 0, VLOOKUP(Attendance!$G1343,FINALS_WEEK_THURSDAY_PERIOD_SCHEDULE[],2,TRUE),
       VLOOKUP(Attendance!$G1343,REGULAR_WEEK_SCHEDULE[[Thursday]:[Period]],3,TRUE))),
IF(WEEKDAY(Attendance!$J1343) = 6,
       IF(COUNTIF(FINALS_WEEK_FRIDAY_DATE[],Attendance!$J1343) &gt; 0, VLOOKUP(Attendance!$G1343,FINALS_WEEK_FRIDAY_PERIOD_SCHEDULE[],2,TRUE),
       VLOOKUP(Attendance!$G1343,REGULAR_WEEK_SCHEDULE[[Friday]:[Period]],2,TRUE))))))))))</f>
        <v/>
      </c>
      <c r="J1343" s="41" t="str">
        <f t="shared" ca="1" si="65"/>
        <v/>
      </c>
      <c r="K1343" s="41" t="str">
        <f>IF($A1343 &lt;&gt; "",VLOOKUP($A1343,'Student reference sheet'!$A$2:$V$2329, 7,FALSE), "")</f>
        <v/>
      </c>
      <c r="L1343" s="30" t="str">
        <f>IF($A1343 ="", "", VLOOKUP($A1343, 'Student reference sheet'!$A$2:$Z$2603,23,FALSE))</f>
        <v/>
      </c>
      <c r="M1343" s="30" t="str">
        <f>IF($A1343 ="", "", VLOOKUP($A1343, 'Student reference sheet'!$A$2:$Z$2603,24,FALSE))</f>
        <v/>
      </c>
      <c r="N1343" s="30" t="str">
        <f>IF($A1343 ="", "", VLOOKUP($A1343, 'Student reference sheet'!$A$2:$Z$2603,26,FALSE))</f>
        <v/>
      </c>
      <c r="O1343" s="30" t="str">
        <f>IF($A1343 ="", "", VLOOKUP($A1343, 'Student reference sheet'!$A$2:$Z$2603,25,FALSE))</f>
        <v/>
      </c>
      <c r="P1343" s="39" t="str">
        <f>IF($A1343 = "", "", IF(OR(VLOOKUP($A1343,'Student reference sheet'!$A$2:$V$2400,8,FALSE) = "R",  VLOOKUP($A1343,'Student reference sheet'!$A$2:$V$2400,8,FALSE) = "L"), "X", ""))</f>
        <v/>
      </c>
      <c r="Q1343" s="39" t="str">
        <f>IF($A1343 ="", "", VLOOKUP($A1343, 'Student reference sheet'!$A$2:$V$2603,22,FALSE))</f>
        <v/>
      </c>
      <c r="R1343" s="39" t="str">
        <f>IF($A1343 &lt;&gt; "",VLOOKUP($A1343,'Student reference sheet'!$A$2:$V$2329, 5,FALSE), "")</f>
        <v/>
      </c>
      <c r="S1343" s="39" t="str">
        <f>IF($A1343 &lt;&gt; "",VLOOKUP($A1343,'Student reference sheet'!$A$2:$V$2329, 6,FALSE), "")</f>
        <v/>
      </c>
      <c r="T1343" s="30" t="str">
        <f>IF($A1343 = "","",
IF(VLOOKUP($A1343,'Student reference sheet'!$A$2:$V$2329, 10,FALSE) = "Y", "Hispanic",
IF(VLOOKUP($A1343,'Student reference sheet'!$A$2:$V$2329,11,FALSE) &lt;&gt; "",
IF(VLOOKUP($A1343,'Student reference sheet'!$A$2:$V$2329,11,FALSE) = "UNK", "Unknown", VLOOKUP(VALUE(VLOOKUP($A1343,'Student reference sheet'!$A$2:$V$2329,11,FALSE)),'Ethnicity Reference'!$A$2:$B$22,2,FALSE)),
IF(VLOOKUP($A1343,'Student reference sheet'!$A$2:$V$2329,9,FALSE) &lt;&gt; "", VLOOKUP(VALUE(VLOOKUP($A1343,'Student reference sheet'!$A$2:$V$2329,9,FALSE)),'Ethnicity Reference'!$A$2:$B$22,2,FALSE),"Unknown"))))</f>
        <v/>
      </c>
      <c r="U1343" s="35"/>
    </row>
    <row r="1344" spans="1:21" ht="15.75">
      <c r="A1344" s="47"/>
      <c r="B1344" s="33"/>
      <c r="C1344" s="39" t="str">
        <f>IF($A1344 &lt;&gt; "",VLOOKUP($A1344,'Student reference sheet'!$A$2:$V$2329, 3,FALSE), "")</f>
        <v/>
      </c>
      <c r="D1344" s="39" t="str">
        <f>IF($A1344 &lt;&gt; "",VLOOKUP($A1344,'Student reference sheet'!$A$2:$V$2329, 2,FALSE), "")</f>
        <v/>
      </c>
      <c r="E1344" s="35"/>
      <c r="F1344" s="34"/>
      <c r="G1344" s="40" t="str">
        <f t="shared" ca="1" si="63"/>
        <v/>
      </c>
      <c r="H1344" s="40" t="str">
        <f t="shared" ca="1" si="64"/>
        <v/>
      </c>
      <c r="I1344" s="36" t="str">
        <f>IF($A1344 = "", "",
IF(COUNTIF(MINIMUM_DAY_DATES[], Attendance!J1344) &gt; 0, VLOOKUP(Attendance!$G1344,MINIMUM_DAY_PERIOD_SCHEDULE[], 2,TRUE),
IF(COUNTIF(RALLY_DATES[], Attendance!J1344) &gt; 0, VLOOKUP(Attendance!$G1344,RALLY_PERIOD_SCHEDULE[], 2,TRUE),
IF(WEEKDAY(Attendance!$J1344) = 2,
       IF(COUNTIF(FINALS_WEEK_MONDAY_DATE[],Attendance!$J1344) &gt; 0, VLOOKUP(Attendance!$G1344,FINALS_WEEK_MONDAY_PERIOD_SCHEDULE[],2,TRUE),
       VLOOKUP(Attendance!$G1344,REGULAR_WEEK_SCHEDULE[],6,TRUE)),
IF(WEEKDAY($J1344) = 3,
       IF(COUNTIF(FINALS_WEEK_TUESDAY_DATE[],Attendance!$J1344) &gt; 0, VLOOKUP(Attendance!$G1344,FINALS_WEEK_TUESDAY_PERIOD_SCHEDULE[],2,TRUE),
       VLOOKUP(Attendance!$G1344,REGULAR_WEEK_SCHEDULE[[Tuesday]:[Period]],5,TRUE)),
IF(WEEKDAY(Attendance!$J1344) = 4,
        IF(COUNTIF(BLOCK_WEDNESDAY_DATES[],Attendance!$J1344) &gt; 0, VLOOKUP(Attendance!$G1344,BLOCK_WEDNESDAY_PERIOD_SCHEDULE[],2,TRUE),
        IF(COUNTIF(FINALS_WEEK_WEDNESDAY_DATE[],Attendance!$J1344) &gt; 0, VLOOKUP(Attendance!$G1344,FINALS_WEEK_WEDNESDAY_PERIOD_SCHEDULE[],2,TRUE),
       VLOOKUP(Attendance!$G1344,REGULAR_WEEK_SCHEDULE[[Wednesday]:[Period]],4,TRUE))),
IF(WEEKDAY($J1344) = 5,
       IF(COUNTIF(BLOCK_THURSDAY_DATES[],Attendance!$J1344) &gt; 0, VLOOKUP(Attendance!$G1344,BLOCK_THURSDAY_PERIOD_SCHEDULE[],2,TRUE),
       IF(COUNTIF(FINALS_WEEK_THURSDAY_DATE[],Attendance!$J1344) &gt; 0, VLOOKUP(Attendance!$G1344,FINALS_WEEK_THURSDAY_PERIOD_SCHEDULE[],2,TRUE),
       VLOOKUP(Attendance!$G1344,REGULAR_WEEK_SCHEDULE[[Thursday]:[Period]],3,TRUE))),
IF(WEEKDAY(Attendance!$J1344) = 6,
       IF(COUNTIF(FINALS_WEEK_FRIDAY_DATE[],Attendance!$J1344) &gt; 0, VLOOKUP(Attendance!$G1344,FINALS_WEEK_FRIDAY_PERIOD_SCHEDULE[],2,TRUE),
       VLOOKUP(Attendance!$G1344,REGULAR_WEEK_SCHEDULE[[Friday]:[Period]],2,TRUE))))))))))</f>
        <v/>
      </c>
      <c r="J1344" s="41" t="str">
        <f t="shared" ca="1" si="65"/>
        <v/>
      </c>
      <c r="K1344" s="41" t="str">
        <f>IF($A1344 &lt;&gt; "",VLOOKUP($A1344,'Student reference sheet'!$A$2:$V$2329, 7,FALSE), "")</f>
        <v/>
      </c>
      <c r="L1344" s="30" t="str">
        <f>IF($A1344 ="", "", VLOOKUP($A1344, 'Student reference sheet'!$A$2:$Z$2603,23,FALSE))</f>
        <v/>
      </c>
      <c r="M1344" s="30" t="str">
        <f>IF($A1344 ="", "", VLOOKUP($A1344, 'Student reference sheet'!$A$2:$Z$2603,24,FALSE))</f>
        <v/>
      </c>
      <c r="N1344" s="30" t="str">
        <f>IF($A1344 ="", "", VLOOKUP($A1344, 'Student reference sheet'!$A$2:$Z$2603,26,FALSE))</f>
        <v/>
      </c>
      <c r="O1344" s="30" t="str">
        <f>IF($A1344 ="", "", VLOOKUP($A1344, 'Student reference sheet'!$A$2:$Z$2603,25,FALSE))</f>
        <v/>
      </c>
      <c r="P1344" s="39" t="str">
        <f>IF($A1344 = "", "", IF(OR(VLOOKUP($A1344,'Student reference sheet'!$A$2:$V$2400,8,FALSE) = "R",  VLOOKUP($A1344,'Student reference sheet'!$A$2:$V$2400,8,FALSE) = "L"), "X", ""))</f>
        <v/>
      </c>
      <c r="Q1344" s="39" t="str">
        <f>IF($A1344 ="", "", VLOOKUP($A1344, 'Student reference sheet'!$A$2:$V$2603,22,FALSE))</f>
        <v/>
      </c>
      <c r="R1344" s="39" t="str">
        <f>IF($A1344 &lt;&gt; "",VLOOKUP($A1344,'Student reference sheet'!$A$2:$V$2329, 5,FALSE), "")</f>
        <v/>
      </c>
      <c r="S1344" s="39" t="str">
        <f>IF($A1344 &lt;&gt; "",VLOOKUP($A1344,'Student reference sheet'!$A$2:$V$2329, 6,FALSE), "")</f>
        <v/>
      </c>
      <c r="T1344" s="30" t="str">
        <f>IF($A1344 = "","",
IF(VLOOKUP($A1344,'Student reference sheet'!$A$2:$V$2329, 10,FALSE) = "Y", "Hispanic",
IF(VLOOKUP($A1344,'Student reference sheet'!$A$2:$V$2329,11,FALSE) &lt;&gt; "",
IF(VLOOKUP($A1344,'Student reference sheet'!$A$2:$V$2329,11,FALSE) = "UNK", "Unknown", VLOOKUP(VALUE(VLOOKUP($A1344,'Student reference sheet'!$A$2:$V$2329,11,FALSE)),'Ethnicity Reference'!$A$2:$B$22,2,FALSE)),
IF(VLOOKUP($A1344,'Student reference sheet'!$A$2:$V$2329,9,FALSE) &lt;&gt; "", VLOOKUP(VALUE(VLOOKUP($A1344,'Student reference sheet'!$A$2:$V$2329,9,FALSE)),'Ethnicity Reference'!$A$2:$B$22,2,FALSE),"Unknown"))))</f>
        <v/>
      </c>
      <c r="U1344" s="35"/>
    </row>
    <row r="1345" spans="1:21" ht="15.75">
      <c r="A1345" s="47"/>
      <c r="B1345" s="33"/>
      <c r="C1345" s="39" t="str">
        <f>IF($A1345 &lt;&gt; "",VLOOKUP($A1345,'Student reference sheet'!$A$2:$V$2329, 3,FALSE), "")</f>
        <v/>
      </c>
      <c r="D1345" s="39" t="str">
        <f>IF($A1345 &lt;&gt; "",VLOOKUP($A1345,'Student reference sheet'!$A$2:$V$2329, 2,FALSE), "")</f>
        <v/>
      </c>
      <c r="E1345" s="35"/>
      <c r="F1345" s="34"/>
      <c r="G1345" s="40" t="str">
        <f t="shared" ca="1" si="63"/>
        <v/>
      </c>
      <c r="H1345" s="40" t="str">
        <f t="shared" ca="1" si="64"/>
        <v/>
      </c>
      <c r="I1345" s="36" t="str">
        <f>IF($A1345 = "", "",
IF(COUNTIF(MINIMUM_DAY_DATES[], Attendance!J1345) &gt; 0, VLOOKUP(Attendance!$G1345,MINIMUM_DAY_PERIOD_SCHEDULE[], 2,TRUE),
IF(COUNTIF(RALLY_DATES[], Attendance!J1345) &gt; 0, VLOOKUP(Attendance!$G1345,RALLY_PERIOD_SCHEDULE[], 2,TRUE),
IF(WEEKDAY(Attendance!$J1345) = 2,
       IF(COUNTIF(FINALS_WEEK_MONDAY_DATE[],Attendance!$J1345) &gt; 0, VLOOKUP(Attendance!$G1345,FINALS_WEEK_MONDAY_PERIOD_SCHEDULE[],2,TRUE),
       VLOOKUP(Attendance!$G1345,REGULAR_WEEK_SCHEDULE[],6,TRUE)),
IF(WEEKDAY($J1345) = 3,
       IF(COUNTIF(FINALS_WEEK_TUESDAY_DATE[],Attendance!$J1345) &gt; 0, VLOOKUP(Attendance!$G1345,FINALS_WEEK_TUESDAY_PERIOD_SCHEDULE[],2,TRUE),
       VLOOKUP(Attendance!$G1345,REGULAR_WEEK_SCHEDULE[[Tuesday]:[Period]],5,TRUE)),
IF(WEEKDAY(Attendance!$J1345) = 4,
        IF(COUNTIF(BLOCK_WEDNESDAY_DATES[],Attendance!$J1345) &gt; 0, VLOOKUP(Attendance!$G1345,BLOCK_WEDNESDAY_PERIOD_SCHEDULE[],2,TRUE),
        IF(COUNTIF(FINALS_WEEK_WEDNESDAY_DATE[],Attendance!$J1345) &gt; 0, VLOOKUP(Attendance!$G1345,FINALS_WEEK_WEDNESDAY_PERIOD_SCHEDULE[],2,TRUE),
       VLOOKUP(Attendance!$G1345,REGULAR_WEEK_SCHEDULE[[Wednesday]:[Period]],4,TRUE))),
IF(WEEKDAY($J1345) = 5,
       IF(COUNTIF(BLOCK_THURSDAY_DATES[],Attendance!$J1345) &gt; 0, VLOOKUP(Attendance!$G1345,BLOCK_THURSDAY_PERIOD_SCHEDULE[],2,TRUE),
       IF(COUNTIF(FINALS_WEEK_THURSDAY_DATE[],Attendance!$J1345) &gt; 0, VLOOKUP(Attendance!$G1345,FINALS_WEEK_THURSDAY_PERIOD_SCHEDULE[],2,TRUE),
       VLOOKUP(Attendance!$G1345,REGULAR_WEEK_SCHEDULE[[Thursday]:[Period]],3,TRUE))),
IF(WEEKDAY(Attendance!$J1345) = 6,
       IF(COUNTIF(FINALS_WEEK_FRIDAY_DATE[],Attendance!$J1345) &gt; 0, VLOOKUP(Attendance!$G1345,FINALS_WEEK_FRIDAY_PERIOD_SCHEDULE[],2,TRUE),
       VLOOKUP(Attendance!$G1345,REGULAR_WEEK_SCHEDULE[[Friday]:[Period]],2,TRUE))))))))))</f>
        <v/>
      </c>
      <c r="J1345" s="41" t="str">
        <f t="shared" ca="1" si="65"/>
        <v/>
      </c>
      <c r="K1345" s="41" t="str">
        <f>IF($A1345 &lt;&gt; "",VLOOKUP($A1345,'Student reference sheet'!$A$2:$V$2329, 7,FALSE), "")</f>
        <v/>
      </c>
      <c r="L1345" s="30" t="str">
        <f>IF($A1345 ="", "", VLOOKUP($A1345, 'Student reference sheet'!$A$2:$Z$2603,23,FALSE))</f>
        <v/>
      </c>
      <c r="M1345" s="30" t="str">
        <f>IF($A1345 ="", "", VLOOKUP($A1345, 'Student reference sheet'!$A$2:$Z$2603,24,FALSE))</f>
        <v/>
      </c>
      <c r="N1345" s="30" t="str">
        <f>IF($A1345 ="", "", VLOOKUP($A1345, 'Student reference sheet'!$A$2:$Z$2603,26,FALSE))</f>
        <v/>
      </c>
      <c r="O1345" s="30" t="str">
        <f>IF($A1345 ="", "", VLOOKUP($A1345, 'Student reference sheet'!$A$2:$Z$2603,25,FALSE))</f>
        <v/>
      </c>
      <c r="P1345" s="39" t="str">
        <f>IF($A1345 = "", "", IF(OR(VLOOKUP($A1345,'Student reference sheet'!$A$2:$V$2400,8,FALSE) = "R",  VLOOKUP($A1345,'Student reference sheet'!$A$2:$V$2400,8,FALSE) = "L"), "X", ""))</f>
        <v/>
      </c>
      <c r="Q1345" s="39" t="str">
        <f>IF($A1345 ="", "", VLOOKUP($A1345, 'Student reference sheet'!$A$2:$V$2603,22,FALSE))</f>
        <v/>
      </c>
      <c r="R1345" s="39" t="str">
        <f>IF($A1345 &lt;&gt; "",VLOOKUP($A1345,'Student reference sheet'!$A$2:$V$2329, 5,FALSE), "")</f>
        <v/>
      </c>
      <c r="S1345" s="39" t="str">
        <f>IF($A1345 &lt;&gt; "",VLOOKUP($A1345,'Student reference sheet'!$A$2:$V$2329, 6,FALSE), "")</f>
        <v/>
      </c>
      <c r="T1345" s="30" t="str">
        <f>IF($A1345 = "","",
IF(VLOOKUP($A1345,'Student reference sheet'!$A$2:$V$2329, 10,FALSE) = "Y", "Hispanic",
IF(VLOOKUP($A1345,'Student reference sheet'!$A$2:$V$2329,11,FALSE) &lt;&gt; "",
IF(VLOOKUP($A1345,'Student reference sheet'!$A$2:$V$2329,11,FALSE) = "UNK", "Unknown", VLOOKUP(VALUE(VLOOKUP($A1345,'Student reference sheet'!$A$2:$V$2329,11,FALSE)),'Ethnicity Reference'!$A$2:$B$22,2,FALSE)),
IF(VLOOKUP($A1345,'Student reference sheet'!$A$2:$V$2329,9,FALSE) &lt;&gt; "", VLOOKUP(VALUE(VLOOKUP($A1345,'Student reference sheet'!$A$2:$V$2329,9,FALSE)),'Ethnicity Reference'!$A$2:$B$22,2,FALSE),"Unknown"))))</f>
        <v/>
      </c>
      <c r="U1345" s="35"/>
    </row>
    <row r="1346" spans="1:21" ht="15.75">
      <c r="A1346" s="47"/>
      <c r="B1346" s="33"/>
      <c r="C1346" s="39" t="str">
        <f>IF($A1346 &lt;&gt; "",VLOOKUP($A1346,'Student reference sheet'!$A$2:$V$2329, 3,FALSE), "")</f>
        <v/>
      </c>
      <c r="D1346" s="39" t="str">
        <f>IF($A1346 &lt;&gt; "",VLOOKUP($A1346,'Student reference sheet'!$A$2:$V$2329, 2,FALSE), "")</f>
        <v/>
      </c>
      <c r="E1346" s="35"/>
      <c r="F1346" s="34"/>
      <c r="G1346" s="40" t="str">
        <f t="shared" ca="1" si="63"/>
        <v/>
      </c>
      <c r="H1346" s="40" t="str">
        <f t="shared" ca="1" si="64"/>
        <v/>
      </c>
      <c r="I1346" s="36" t="str">
        <f>IF($A1346 = "", "",
IF(COUNTIF(MINIMUM_DAY_DATES[], Attendance!J1346) &gt; 0, VLOOKUP(Attendance!$G1346,MINIMUM_DAY_PERIOD_SCHEDULE[], 2,TRUE),
IF(COUNTIF(RALLY_DATES[], Attendance!J1346) &gt; 0, VLOOKUP(Attendance!$G1346,RALLY_PERIOD_SCHEDULE[], 2,TRUE),
IF(WEEKDAY(Attendance!$J1346) = 2,
       IF(COUNTIF(FINALS_WEEK_MONDAY_DATE[],Attendance!$J1346) &gt; 0, VLOOKUP(Attendance!$G1346,FINALS_WEEK_MONDAY_PERIOD_SCHEDULE[],2,TRUE),
       VLOOKUP(Attendance!$G1346,REGULAR_WEEK_SCHEDULE[],6,TRUE)),
IF(WEEKDAY($J1346) = 3,
       IF(COUNTIF(FINALS_WEEK_TUESDAY_DATE[],Attendance!$J1346) &gt; 0, VLOOKUP(Attendance!$G1346,FINALS_WEEK_TUESDAY_PERIOD_SCHEDULE[],2,TRUE),
       VLOOKUP(Attendance!$G1346,REGULAR_WEEK_SCHEDULE[[Tuesday]:[Period]],5,TRUE)),
IF(WEEKDAY(Attendance!$J1346) = 4,
        IF(COUNTIF(BLOCK_WEDNESDAY_DATES[],Attendance!$J1346) &gt; 0, VLOOKUP(Attendance!$G1346,BLOCK_WEDNESDAY_PERIOD_SCHEDULE[],2,TRUE),
        IF(COUNTIF(FINALS_WEEK_WEDNESDAY_DATE[],Attendance!$J1346) &gt; 0, VLOOKUP(Attendance!$G1346,FINALS_WEEK_WEDNESDAY_PERIOD_SCHEDULE[],2,TRUE),
       VLOOKUP(Attendance!$G1346,REGULAR_WEEK_SCHEDULE[[Wednesday]:[Period]],4,TRUE))),
IF(WEEKDAY($J1346) = 5,
       IF(COUNTIF(BLOCK_THURSDAY_DATES[],Attendance!$J1346) &gt; 0, VLOOKUP(Attendance!$G1346,BLOCK_THURSDAY_PERIOD_SCHEDULE[],2,TRUE),
       IF(COUNTIF(FINALS_WEEK_THURSDAY_DATE[],Attendance!$J1346) &gt; 0, VLOOKUP(Attendance!$G1346,FINALS_WEEK_THURSDAY_PERIOD_SCHEDULE[],2,TRUE),
       VLOOKUP(Attendance!$G1346,REGULAR_WEEK_SCHEDULE[[Thursday]:[Period]],3,TRUE))),
IF(WEEKDAY(Attendance!$J1346) = 6,
       IF(COUNTIF(FINALS_WEEK_FRIDAY_DATE[],Attendance!$J1346) &gt; 0, VLOOKUP(Attendance!$G1346,FINALS_WEEK_FRIDAY_PERIOD_SCHEDULE[],2,TRUE),
       VLOOKUP(Attendance!$G1346,REGULAR_WEEK_SCHEDULE[[Friday]:[Period]],2,TRUE))))))))))</f>
        <v/>
      </c>
      <c r="J1346" s="41" t="str">
        <f t="shared" ca="1" si="65"/>
        <v/>
      </c>
      <c r="K1346" s="41" t="str">
        <f>IF($A1346 &lt;&gt; "",VLOOKUP($A1346,'Student reference sheet'!$A$2:$V$2329, 7,FALSE), "")</f>
        <v/>
      </c>
      <c r="L1346" s="30" t="str">
        <f>IF($A1346 ="", "", VLOOKUP($A1346, 'Student reference sheet'!$A$2:$Z$2603,23,FALSE))</f>
        <v/>
      </c>
      <c r="M1346" s="30" t="str">
        <f>IF($A1346 ="", "", VLOOKUP($A1346, 'Student reference sheet'!$A$2:$Z$2603,24,FALSE))</f>
        <v/>
      </c>
      <c r="N1346" s="30" t="str">
        <f>IF($A1346 ="", "", VLOOKUP($A1346, 'Student reference sheet'!$A$2:$Z$2603,26,FALSE))</f>
        <v/>
      </c>
      <c r="O1346" s="30" t="str">
        <f>IF($A1346 ="", "", VLOOKUP($A1346, 'Student reference sheet'!$A$2:$Z$2603,25,FALSE))</f>
        <v/>
      </c>
      <c r="P1346" s="39" t="str">
        <f>IF($A1346 = "", "", IF(OR(VLOOKUP($A1346,'Student reference sheet'!$A$2:$V$2400,8,FALSE) = "R",  VLOOKUP($A1346,'Student reference sheet'!$A$2:$V$2400,8,FALSE) = "L"), "X", ""))</f>
        <v/>
      </c>
      <c r="Q1346" s="39" t="str">
        <f>IF($A1346 ="", "", VLOOKUP($A1346, 'Student reference sheet'!$A$2:$V$2603,22,FALSE))</f>
        <v/>
      </c>
      <c r="R1346" s="39" t="str">
        <f>IF($A1346 &lt;&gt; "",VLOOKUP($A1346,'Student reference sheet'!$A$2:$V$2329, 5,FALSE), "")</f>
        <v/>
      </c>
      <c r="S1346" s="39" t="str">
        <f>IF($A1346 &lt;&gt; "",VLOOKUP($A1346,'Student reference sheet'!$A$2:$V$2329, 6,FALSE), "")</f>
        <v/>
      </c>
      <c r="T1346" s="30" t="str">
        <f>IF($A1346 = "","",
IF(VLOOKUP($A1346,'Student reference sheet'!$A$2:$V$2329, 10,FALSE) = "Y", "Hispanic",
IF(VLOOKUP($A1346,'Student reference sheet'!$A$2:$V$2329,11,FALSE) &lt;&gt; "",
IF(VLOOKUP($A1346,'Student reference sheet'!$A$2:$V$2329,11,FALSE) = "UNK", "Unknown", VLOOKUP(VALUE(VLOOKUP($A1346,'Student reference sheet'!$A$2:$V$2329,11,FALSE)),'Ethnicity Reference'!$A$2:$B$22,2,FALSE)),
IF(VLOOKUP($A1346,'Student reference sheet'!$A$2:$V$2329,9,FALSE) &lt;&gt; "", VLOOKUP(VALUE(VLOOKUP($A1346,'Student reference sheet'!$A$2:$V$2329,9,FALSE)),'Ethnicity Reference'!$A$2:$B$22,2,FALSE),"Unknown"))))</f>
        <v/>
      </c>
      <c r="U1346" s="35"/>
    </row>
    <row r="1347" spans="1:21" ht="15.75">
      <c r="A1347" s="47"/>
      <c r="B1347" s="33"/>
      <c r="C1347" s="39" t="str">
        <f>IF($A1347 &lt;&gt; "",VLOOKUP($A1347,'Student reference sheet'!$A$2:$V$2329, 3,FALSE), "")</f>
        <v/>
      </c>
      <c r="D1347" s="39" t="str">
        <f>IF($A1347 &lt;&gt; "",VLOOKUP($A1347,'Student reference sheet'!$A$2:$V$2329, 2,FALSE), "")</f>
        <v/>
      </c>
      <c r="E1347" s="35"/>
      <c r="F1347" s="34"/>
      <c r="G1347" s="40" t="str">
        <f t="shared" ca="1" si="63"/>
        <v/>
      </c>
      <c r="H1347" s="40" t="str">
        <f t="shared" ca="1" si="64"/>
        <v/>
      </c>
      <c r="I1347" s="36" t="str">
        <f>IF($A1347 = "", "",
IF(COUNTIF(MINIMUM_DAY_DATES[], Attendance!J1347) &gt; 0, VLOOKUP(Attendance!$G1347,MINIMUM_DAY_PERIOD_SCHEDULE[], 2,TRUE),
IF(COUNTIF(RALLY_DATES[], Attendance!J1347) &gt; 0, VLOOKUP(Attendance!$G1347,RALLY_PERIOD_SCHEDULE[], 2,TRUE),
IF(WEEKDAY(Attendance!$J1347) = 2,
       IF(COUNTIF(FINALS_WEEK_MONDAY_DATE[],Attendance!$J1347) &gt; 0, VLOOKUP(Attendance!$G1347,FINALS_WEEK_MONDAY_PERIOD_SCHEDULE[],2,TRUE),
       VLOOKUP(Attendance!$G1347,REGULAR_WEEK_SCHEDULE[],6,TRUE)),
IF(WEEKDAY($J1347) = 3,
       IF(COUNTIF(FINALS_WEEK_TUESDAY_DATE[],Attendance!$J1347) &gt; 0, VLOOKUP(Attendance!$G1347,FINALS_WEEK_TUESDAY_PERIOD_SCHEDULE[],2,TRUE),
       VLOOKUP(Attendance!$G1347,REGULAR_WEEK_SCHEDULE[[Tuesday]:[Period]],5,TRUE)),
IF(WEEKDAY(Attendance!$J1347) = 4,
        IF(COUNTIF(BLOCK_WEDNESDAY_DATES[],Attendance!$J1347) &gt; 0, VLOOKUP(Attendance!$G1347,BLOCK_WEDNESDAY_PERIOD_SCHEDULE[],2,TRUE),
        IF(COUNTIF(FINALS_WEEK_WEDNESDAY_DATE[],Attendance!$J1347) &gt; 0, VLOOKUP(Attendance!$G1347,FINALS_WEEK_WEDNESDAY_PERIOD_SCHEDULE[],2,TRUE),
       VLOOKUP(Attendance!$G1347,REGULAR_WEEK_SCHEDULE[[Wednesday]:[Period]],4,TRUE))),
IF(WEEKDAY($J1347) = 5,
       IF(COUNTIF(BLOCK_THURSDAY_DATES[],Attendance!$J1347) &gt; 0, VLOOKUP(Attendance!$G1347,BLOCK_THURSDAY_PERIOD_SCHEDULE[],2,TRUE),
       IF(COUNTIF(FINALS_WEEK_THURSDAY_DATE[],Attendance!$J1347) &gt; 0, VLOOKUP(Attendance!$G1347,FINALS_WEEK_THURSDAY_PERIOD_SCHEDULE[],2,TRUE),
       VLOOKUP(Attendance!$G1347,REGULAR_WEEK_SCHEDULE[[Thursday]:[Period]],3,TRUE))),
IF(WEEKDAY(Attendance!$J1347) = 6,
       IF(COUNTIF(FINALS_WEEK_FRIDAY_DATE[],Attendance!$J1347) &gt; 0, VLOOKUP(Attendance!$G1347,FINALS_WEEK_FRIDAY_PERIOD_SCHEDULE[],2,TRUE),
       VLOOKUP(Attendance!$G1347,REGULAR_WEEK_SCHEDULE[[Friday]:[Period]],2,TRUE))))))))))</f>
        <v/>
      </c>
      <c r="J1347" s="41" t="str">
        <f t="shared" ca="1" si="65"/>
        <v/>
      </c>
      <c r="K1347" s="41" t="str">
        <f>IF($A1347 &lt;&gt; "",VLOOKUP($A1347,'Student reference sheet'!$A$2:$V$2329, 7,FALSE), "")</f>
        <v/>
      </c>
      <c r="L1347" s="30" t="str">
        <f>IF($A1347 ="", "", VLOOKUP($A1347, 'Student reference sheet'!$A$2:$Z$2603,23,FALSE))</f>
        <v/>
      </c>
      <c r="M1347" s="30" t="str">
        <f>IF($A1347 ="", "", VLOOKUP($A1347, 'Student reference sheet'!$A$2:$Z$2603,24,FALSE))</f>
        <v/>
      </c>
      <c r="N1347" s="30" t="str">
        <f>IF($A1347 ="", "", VLOOKUP($A1347, 'Student reference sheet'!$A$2:$Z$2603,26,FALSE))</f>
        <v/>
      </c>
      <c r="O1347" s="30" t="str">
        <f>IF($A1347 ="", "", VLOOKUP($A1347, 'Student reference sheet'!$A$2:$Z$2603,25,FALSE))</f>
        <v/>
      </c>
      <c r="P1347" s="39" t="str">
        <f>IF($A1347 = "", "", IF(OR(VLOOKUP($A1347,'Student reference sheet'!$A$2:$V$2400,8,FALSE) = "R",  VLOOKUP($A1347,'Student reference sheet'!$A$2:$V$2400,8,FALSE) = "L"), "X", ""))</f>
        <v/>
      </c>
      <c r="Q1347" s="39" t="str">
        <f>IF($A1347 ="", "", VLOOKUP($A1347, 'Student reference sheet'!$A$2:$V$2603,22,FALSE))</f>
        <v/>
      </c>
      <c r="R1347" s="39" t="str">
        <f>IF($A1347 &lt;&gt; "",VLOOKUP($A1347,'Student reference sheet'!$A$2:$V$2329, 5,FALSE), "")</f>
        <v/>
      </c>
      <c r="S1347" s="39" t="str">
        <f>IF($A1347 &lt;&gt; "",VLOOKUP($A1347,'Student reference sheet'!$A$2:$V$2329, 6,FALSE), "")</f>
        <v/>
      </c>
      <c r="T1347" s="30" t="str">
        <f>IF($A1347 = "","",
IF(VLOOKUP($A1347,'Student reference sheet'!$A$2:$V$2329, 10,FALSE) = "Y", "Hispanic",
IF(VLOOKUP($A1347,'Student reference sheet'!$A$2:$V$2329,11,FALSE) &lt;&gt; "",
IF(VLOOKUP($A1347,'Student reference sheet'!$A$2:$V$2329,11,FALSE) = "UNK", "Unknown", VLOOKUP(VALUE(VLOOKUP($A1347,'Student reference sheet'!$A$2:$V$2329,11,FALSE)),'Ethnicity Reference'!$A$2:$B$22,2,FALSE)),
IF(VLOOKUP($A1347,'Student reference sheet'!$A$2:$V$2329,9,FALSE) &lt;&gt; "", VLOOKUP(VALUE(VLOOKUP($A1347,'Student reference sheet'!$A$2:$V$2329,9,FALSE)),'Ethnicity Reference'!$A$2:$B$22,2,FALSE),"Unknown"))))</f>
        <v/>
      </c>
      <c r="U1347" s="35"/>
    </row>
    <row r="1348" spans="1:21" ht="15.75">
      <c r="A1348" s="47"/>
      <c r="B1348" s="33"/>
      <c r="C1348" s="39" t="str">
        <f>IF($A1348 &lt;&gt; "",VLOOKUP($A1348,'Student reference sheet'!$A$2:$V$2329, 3,FALSE), "")</f>
        <v/>
      </c>
      <c r="D1348" s="39" t="str">
        <f>IF($A1348 &lt;&gt; "",VLOOKUP($A1348,'Student reference sheet'!$A$2:$V$2329, 2,FALSE), "")</f>
        <v/>
      </c>
      <c r="E1348" s="35"/>
      <c r="F1348" s="34"/>
      <c r="G1348" s="40" t="str">
        <f t="shared" ca="1" si="63"/>
        <v/>
      </c>
      <c r="H1348" s="40" t="str">
        <f t="shared" ca="1" si="64"/>
        <v/>
      </c>
      <c r="I1348" s="36" t="str">
        <f>IF($A1348 = "", "",
IF(COUNTIF(MINIMUM_DAY_DATES[], Attendance!J1348) &gt; 0, VLOOKUP(Attendance!$G1348,MINIMUM_DAY_PERIOD_SCHEDULE[], 2,TRUE),
IF(COUNTIF(RALLY_DATES[], Attendance!J1348) &gt; 0, VLOOKUP(Attendance!$G1348,RALLY_PERIOD_SCHEDULE[], 2,TRUE),
IF(WEEKDAY(Attendance!$J1348) = 2,
       IF(COUNTIF(FINALS_WEEK_MONDAY_DATE[],Attendance!$J1348) &gt; 0, VLOOKUP(Attendance!$G1348,FINALS_WEEK_MONDAY_PERIOD_SCHEDULE[],2,TRUE),
       VLOOKUP(Attendance!$G1348,REGULAR_WEEK_SCHEDULE[],6,TRUE)),
IF(WEEKDAY($J1348) = 3,
       IF(COUNTIF(FINALS_WEEK_TUESDAY_DATE[],Attendance!$J1348) &gt; 0, VLOOKUP(Attendance!$G1348,FINALS_WEEK_TUESDAY_PERIOD_SCHEDULE[],2,TRUE),
       VLOOKUP(Attendance!$G1348,REGULAR_WEEK_SCHEDULE[[Tuesday]:[Period]],5,TRUE)),
IF(WEEKDAY(Attendance!$J1348) = 4,
        IF(COUNTIF(BLOCK_WEDNESDAY_DATES[],Attendance!$J1348) &gt; 0, VLOOKUP(Attendance!$G1348,BLOCK_WEDNESDAY_PERIOD_SCHEDULE[],2,TRUE),
        IF(COUNTIF(FINALS_WEEK_WEDNESDAY_DATE[],Attendance!$J1348) &gt; 0, VLOOKUP(Attendance!$G1348,FINALS_WEEK_WEDNESDAY_PERIOD_SCHEDULE[],2,TRUE),
       VLOOKUP(Attendance!$G1348,REGULAR_WEEK_SCHEDULE[[Wednesday]:[Period]],4,TRUE))),
IF(WEEKDAY($J1348) = 5,
       IF(COUNTIF(BLOCK_THURSDAY_DATES[],Attendance!$J1348) &gt; 0, VLOOKUP(Attendance!$G1348,BLOCK_THURSDAY_PERIOD_SCHEDULE[],2,TRUE),
       IF(COUNTIF(FINALS_WEEK_THURSDAY_DATE[],Attendance!$J1348) &gt; 0, VLOOKUP(Attendance!$G1348,FINALS_WEEK_THURSDAY_PERIOD_SCHEDULE[],2,TRUE),
       VLOOKUP(Attendance!$G1348,REGULAR_WEEK_SCHEDULE[[Thursday]:[Period]],3,TRUE))),
IF(WEEKDAY(Attendance!$J1348) = 6,
       IF(COUNTIF(FINALS_WEEK_FRIDAY_DATE[],Attendance!$J1348) &gt; 0, VLOOKUP(Attendance!$G1348,FINALS_WEEK_FRIDAY_PERIOD_SCHEDULE[],2,TRUE),
       VLOOKUP(Attendance!$G1348,REGULAR_WEEK_SCHEDULE[[Friday]:[Period]],2,TRUE))))))))))</f>
        <v/>
      </c>
      <c r="J1348" s="41" t="str">
        <f t="shared" ca="1" si="65"/>
        <v/>
      </c>
      <c r="K1348" s="41" t="str">
        <f>IF($A1348 &lt;&gt; "",VLOOKUP($A1348,'Student reference sheet'!$A$2:$V$2329, 7,FALSE), "")</f>
        <v/>
      </c>
      <c r="L1348" s="30" t="str">
        <f>IF($A1348 ="", "", VLOOKUP($A1348, 'Student reference sheet'!$A$2:$Z$2603,23,FALSE))</f>
        <v/>
      </c>
      <c r="M1348" s="30" t="str">
        <f>IF($A1348 ="", "", VLOOKUP($A1348, 'Student reference sheet'!$A$2:$Z$2603,24,FALSE))</f>
        <v/>
      </c>
      <c r="N1348" s="30" t="str">
        <f>IF($A1348 ="", "", VLOOKUP($A1348, 'Student reference sheet'!$A$2:$Z$2603,26,FALSE))</f>
        <v/>
      </c>
      <c r="O1348" s="30" t="str">
        <f>IF($A1348 ="", "", VLOOKUP($A1348, 'Student reference sheet'!$A$2:$Z$2603,25,FALSE))</f>
        <v/>
      </c>
      <c r="P1348" s="39" t="str">
        <f>IF($A1348 = "", "", IF(OR(VLOOKUP($A1348,'Student reference sheet'!$A$2:$V$2400,8,FALSE) = "R",  VLOOKUP($A1348,'Student reference sheet'!$A$2:$V$2400,8,FALSE) = "L"), "X", ""))</f>
        <v/>
      </c>
      <c r="Q1348" s="39" t="str">
        <f>IF($A1348 ="", "", VLOOKUP($A1348, 'Student reference sheet'!$A$2:$V$2603,22,FALSE))</f>
        <v/>
      </c>
      <c r="R1348" s="39" t="str">
        <f>IF($A1348 &lt;&gt; "",VLOOKUP($A1348,'Student reference sheet'!$A$2:$V$2329, 5,FALSE), "")</f>
        <v/>
      </c>
      <c r="S1348" s="39" t="str">
        <f>IF($A1348 &lt;&gt; "",VLOOKUP($A1348,'Student reference sheet'!$A$2:$V$2329, 6,FALSE), "")</f>
        <v/>
      </c>
      <c r="T1348" s="30" t="str">
        <f>IF($A1348 = "","",
IF(VLOOKUP($A1348,'Student reference sheet'!$A$2:$V$2329, 10,FALSE) = "Y", "Hispanic",
IF(VLOOKUP($A1348,'Student reference sheet'!$A$2:$V$2329,11,FALSE) &lt;&gt; "",
IF(VLOOKUP($A1348,'Student reference sheet'!$A$2:$V$2329,11,FALSE) = "UNK", "Unknown", VLOOKUP(VALUE(VLOOKUP($A1348,'Student reference sheet'!$A$2:$V$2329,11,FALSE)),'Ethnicity Reference'!$A$2:$B$22,2,FALSE)),
IF(VLOOKUP($A1348,'Student reference sheet'!$A$2:$V$2329,9,FALSE) &lt;&gt; "", VLOOKUP(VALUE(VLOOKUP($A1348,'Student reference sheet'!$A$2:$V$2329,9,FALSE)),'Ethnicity Reference'!$A$2:$B$22,2,FALSE),"Unknown"))))</f>
        <v/>
      </c>
      <c r="U1348" s="35"/>
    </row>
    <row r="1349" spans="1:21" ht="15.75">
      <c r="A1349" s="47"/>
      <c r="B1349" s="33"/>
      <c r="C1349" s="39" t="str">
        <f>IF($A1349 &lt;&gt; "",VLOOKUP($A1349,'Student reference sheet'!$A$2:$V$2329, 3,FALSE), "")</f>
        <v/>
      </c>
      <c r="D1349" s="39" t="str">
        <f>IF($A1349 &lt;&gt; "",VLOOKUP($A1349,'Student reference sheet'!$A$2:$V$2329, 2,FALSE), "")</f>
        <v/>
      </c>
      <c r="E1349" s="35"/>
      <c r="F1349" s="34"/>
      <c r="G1349" s="40" t="str">
        <f t="shared" ca="1" si="63"/>
        <v/>
      </c>
      <c r="H1349" s="40" t="str">
        <f t="shared" ca="1" si="64"/>
        <v/>
      </c>
      <c r="I1349" s="36" t="str">
        <f>IF($A1349 = "", "",
IF(COUNTIF(MINIMUM_DAY_DATES[], Attendance!J1349) &gt; 0, VLOOKUP(Attendance!$G1349,MINIMUM_DAY_PERIOD_SCHEDULE[], 2,TRUE),
IF(COUNTIF(RALLY_DATES[], Attendance!J1349) &gt; 0, VLOOKUP(Attendance!$G1349,RALLY_PERIOD_SCHEDULE[], 2,TRUE),
IF(WEEKDAY(Attendance!$J1349) = 2,
       IF(COUNTIF(FINALS_WEEK_MONDAY_DATE[],Attendance!$J1349) &gt; 0, VLOOKUP(Attendance!$G1349,FINALS_WEEK_MONDAY_PERIOD_SCHEDULE[],2,TRUE),
       VLOOKUP(Attendance!$G1349,REGULAR_WEEK_SCHEDULE[],6,TRUE)),
IF(WEEKDAY($J1349) = 3,
       IF(COUNTIF(FINALS_WEEK_TUESDAY_DATE[],Attendance!$J1349) &gt; 0, VLOOKUP(Attendance!$G1349,FINALS_WEEK_TUESDAY_PERIOD_SCHEDULE[],2,TRUE),
       VLOOKUP(Attendance!$G1349,REGULAR_WEEK_SCHEDULE[[Tuesday]:[Period]],5,TRUE)),
IF(WEEKDAY(Attendance!$J1349) = 4,
        IF(COUNTIF(BLOCK_WEDNESDAY_DATES[],Attendance!$J1349) &gt; 0, VLOOKUP(Attendance!$G1349,BLOCK_WEDNESDAY_PERIOD_SCHEDULE[],2,TRUE),
        IF(COUNTIF(FINALS_WEEK_WEDNESDAY_DATE[],Attendance!$J1349) &gt; 0, VLOOKUP(Attendance!$G1349,FINALS_WEEK_WEDNESDAY_PERIOD_SCHEDULE[],2,TRUE),
       VLOOKUP(Attendance!$G1349,REGULAR_WEEK_SCHEDULE[[Wednesday]:[Period]],4,TRUE))),
IF(WEEKDAY($J1349) = 5,
       IF(COUNTIF(BLOCK_THURSDAY_DATES[],Attendance!$J1349) &gt; 0, VLOOKUP(Attendance!$G1349,BLOCK_THURSDAY_PERIOD_SCHEDULE[],2,TRUE),
       IF(COUNTIF(FINALS_WEEK_THURSDAY_DATE[],Attendance!$J1349) &gt; 0, VLOOKUP(Attendance!$G1349,FINALS_WEEK_THURSDAY_PERIOD_SCHEDULE[],2,TRUE),
       VLOOKUP(Attendance!$G1349,REGULAR_WEEK_SCHEDULE[[Thursday]:[Period]],3,TRUE))),
IF(WEEKDAY(Attendance!$J1349) = 6,
       IF(COUNTIF(FINALS_WEEK_FRIDAY_DATE[],Attendance!$J1349) &gt; 0, VLOOKUP(Attendance!$G1349,FINALS_WEEK_FRIDAY_PERIOD_SCHEDULE[],2,TRUE),
       VLOOKUP(Attendance!$G1349,REGULAR_WEEK_SCHEDULE[[Friday]:[Period]],2,TRUE))))))))))</f>
        <v/>
      </c>
      <c r="J1349" s="41" t="str">
        <f t="shared" ca="1" si="65"/>
        <v/>
      </c>
      <c r="K1349" s="41" t="str">
        <f>IF($A1349 &lt;&gt; "",VLOOKUP($A1349,'Student reference sheet'!$A$2:$V$2329, 7,FALSE), "")</f>
        <v/>
      </c>
      <c r="L1349" s="30" t="str">
        <f>IF($A1349 ="", "", VLOOKUP($A1349, 'Student reference sheet'!$A$2:$Z$2603,23,FALSE))</f>
        <v/>
      </c>
      <c r="M1349" s="30" t="str">
        <f>IF($A1349 ="", "", VLOOKUP($A1349, 'Student reference sheet'!$A$2:$Z$2603,24,FALSE))</f>
        <v/>
      </c>
      <c r="N1349" s="30" t="str">
        <f>IF($A1349 ="", "", VLOOKUP($A1349, 'Student reference sheet'!$A$2:$Z$2603,26,FALSE))</f>
        <v/>
      </c>
      <c r="O1349" s="30" t="str">
        <f>IF($A1349 ="", "", VLOOKUP($A1349, 'Student reference sheet'!$A$2:$Z$2603,25,FALSE))</f>
        <v/>
      </c>
      <c r="P1349" s="39" t="str">
        <f>IF($A1349 = "", "", IF(OR(VLOOKUP($A1349,'Student reference sheet'!$A$2:$V$2400,8,FALSE) = "R",  VLOOKUP($A1349,'Student reference sheet'!$A$2:$V$2400,8,FALSE) = "L"), "X", ""))</f>
        <v/>
      </c>
      <c r="Q1349" s="39" t="str">
        <f>IF($A1349 ="", "", VLOOKUP($A1349, 'Student reference sheet'!$A$2:$V$2603,22,FALSE))</f>
        <v/>
      </c>
      <c r="R1349" s="39" t="str">
        <f>IF($A1349 &lt;&gt; "",VLOOKUP($A1349,'Student reference sheet'!$A$2:$V$2329, 5,FALSE), "")</f>
        <v/>
      </c>
      <c r="S1349" s="39" t="str">
        <f>IF($A1349 &lt;&gt; "",VLOOKUP($A1349,'Student reference sheet'!$A$2:$V$2329, 6,FALSE), "")</f>
        <v/>
      </c>
      <c r="T1349" s="30" t="str">
        <f>IF($A1349 = "","",
IF(VLOOKUP($A1349,'Student reference sheet'!$A$2:$V$2329, 10,FALSE) = "Y", "Hispanic",
IF(VLOOKUP($A1349,'Student reference sheet'!$A$2:$V$2329,11,FALSE) &lt;&gt; "",
IF(VLOOKUP($A1349,'Student reference sheet'!$A$2:$V$2329,11,FALSE) = "UNK", "Unknown", VLOOKUP(VALUE(VLOOKUP($A1349,'Student reference sheet'!$A$2:$V$2329,11,FALSE)),'Ethnicity Reference'!$A$2:$B$22,2,FALSE)),
IF(VLOOKUP($A1349,'Student reference sheet'!$A$2:$V$2329,9,FALSE) &lt;&gt; "", VLOOKUP(VALUE(VLOOKUP($A1349,'Student reference sheet'!$A$2:$V$2329,9,FALSE)),'Ethnicity Reference'!$A$2:$B$22,2,FALSE),"Unknown"))))</f>
        <v/>
      </c>
      <c r="U1349" s="35"/>
    </row>
    <row r="1350" spans="1:21" ht="15.75">
      <c r="A1350" s="47"/>
      <c r="B1350" s="33"/>
      <c r="C1350" s="39" t="str">
        <f>IF($A1350 &lt;&gt; "",VLOOKUP($A1350,'Student reference sheet'!$A$2:$V$2329, 3,FALSE), "")</f>
        <v/>
      </c>
      <c r="D1350" s="39" t="str">
        <f>IF($A1350 &lt;&gt; "",VLOOKUP($A1350,'Student reference sheet'!$A$2:$V$2329, 2,FALSE), "")</f>
        <v/>
      </c>
      <c r="E1350" s="35"/>
      <c r="F1350" s="34"/>
      <c r="G1350" s="40" t="str">
        <f t="shared" ca="1" si="63"/>
        <v/>
      </c>
      <c r="H1350" s="40" t="str">
        <f t="shared" ca="1" si="64"/>
        <v/>
      </c>
      <c r="I1350" s="36" t="str">
        <f>IF($A1350 = "", "",
IF(COUNTIF(MINIMUM_DAY_DATES[], Attendance!J1350) &gt; 0, VLOOKUP(Attendance!$G1350,MINIMUM_DAY_PERIOD_SCHEDULE[], 2,TRUE),
IF(COUNTIF(RALLY_DATES[], Attendance!J1350) &gt; 0, VLOOKUP(Attendance!$G1350,RALLY_PERIOD_SCHEDULE[], 2,TRUE),
IF(WEEKDAY(Attendance!$J1350) = 2,
       IF(COUNTIF(FINALS_WEEK_MONDAY_DATE[],Attendance!$J1350) &gt; 0, VLOOKUP(Attendance!$G1350,FINALS_WEEK_MONDAY_PERIOD_SCHEDULE[],2,TRUE),
       VLOOKUP(Attendance!$G1350,REGULAR_WEEK_SCHEDULE[],6,TRUE)),
IF(WEEKDAY($J1350) = 3,
       IF(COUNTIF(FINALS_WEEK_TUESDAY_DATE[],Attendance!$J1350) &gt; 0, VLOOKUP(Attendance!$G1350,FINALS_WEEK_TUESDAY_PERIOD_SCHEDULE[],2,TRUE),
       VLOOKUP(Attendance!$G1350,REGULAR_WEEK_SCHEDULE[[Tuesday]:[Period]],5,TRUE)),
IF(WEEKDAY(Attendance!$J1350) = 4,
        IF(COUNTIF(BLOCK_WEDNESDAY_DATES[],Attendance!$J1350) &gt; 0, VLOOKUP(Attendance!$G1350,BLOCK_WEDNESDAY_PERIOD_SCHEDULE[],2,TRUE),
        IF(COUNTIF(FINALS_WEEK_WEDNESDAY_DATE[],Attendance!$J1350) &gt; 0, VLOOKUP(Attendance!$G1350,FINALS_WEEK_WEDNESDAY_PERIOD_SCHEDULE[],2,TRUE),
       VLOOKUP(Attendance!$G1350,REGULAR_WEEK_SCHEDULE[[Wednesday]:[Period]],4,TRUE))),
IF(WEEKDAY($J1350) = 5,
       IF(COUNTIF(BLOCK_THURSDAY_DATES[],Attendance!$J1350) &gt; 0, VLOOKUP(Attendance!$G1350,BLOCK_THURSDAY_PERIOD_SCHEDULE[],2,TRUE),
       IF(COUNTIF(FINALS_WEEK_THURSDAY_DATE[],Attendance!$J1350) &gt; 0, VLOOKUP(Attendance!$G1350,FINALS_WEEK_THURSDAY_PERIOD_SCHEDULE[],2,TRUE),
       VLOOKUP(Attendance!$G1350,REGULAR_WEEK_SCHEDULE[[Thursday]:[Period]],3,TRUE))),
IF(WEEKDAY(Attendance!$J1350) = 6,
       IF(COUNTIF(FINALS_WEEK_FRIDAY_DATE[],Attendance!$J1350) &gt; 0, VLOOKUP(Attendance!$G1350,FINALS_WEEK_FRIDAY_PERIOD_SCHEDULE[],2,TRUE),
       VLOOKUP(Attendance!$G1350,REGULAR_WEEK_SCHEDULE[[Friday]:[Period]],2,TRUE))))))))))</f>
        <v/>
      </c>
      <c r="J1350" s="41" t="str">
        <f t="shared" ca="1" si="65"/>
        <v/>
      </c>
      <c r="K1350" s="41" t="str">
        <f>IF($A1350 &lt;&gt; "",VLOOKUP($A1350,'Student reference sheet'!$A$2:$V$2329, 7,FALSE), "")</f>
        <v/>
      </c>
      <c r="L1350" s="30" t="str">
        <f>IF($A1350 ="", "", VLOOKUP($A1350, 'Student reference sheet'!$A$2:$Z$2603,23,FALSE))</f>
        <v/>
      </c>
      <c r="M1350" s="30" t="str">
        <f>IF($A1350 ="", "", VLOOKUP($A1350, 'Student reference sheet'!$A$2:$Z$2603,24,FALSE))</f>
        <v/>
      </c>
      <c r="N1350" s="30" t="str">
        <f>IF($A1350 ="", "", VLOOKUP($A1350, 'Student reference sheet'!$A$2:$Z$2603,26,FALSE))</f>
        <v/>
      </c>
      <c r="O1350" s="30" t="str">
        <f>IF($A1350 ="", "", VLOOKUP($A1350, 'Student reference sheet'!$A$2:$Z$2603,25,FALSE))</f>
        <v/>
      </c>
      <c r="P1350" s="39" t="str">
        <f>IF($A1350 = "", "", IF(OR(VLOOKUP($A1350,'Student reference sheet'!$A$2:$V$2400,8,FALSE) = "R",  VLOOKUP($A1350,'Student reference sheet'!$A$2:$V$2400,8,FALSE) = "L"), "X", ""))</f>
        <v/>
      </c>
      <c r="Q1350" s="39" t="str">
        <f>IF($A1350 ="", "", VLOOKUP($A1350, 'Student reference sheet'!$A$2:$V$2603,22,FALSE))</f>
        <v/>
      </c>
      <c r="R1350" s="39" t="str">
        <f>IF($A1350 &lt;&gt; "",VLOOKUP($A1350,'Student reference sheet'!$A$2:$V$2329, 5,FALSE), "")</f>
        <v/>
      </c>
      <c r="S1350" s="39" t="str">
        <f>IF($A1350 &lt;&gt; "",VLOOKUP($A1350,'Student reference sheet'!$A$2:$V$2329, 6,FALSE), "")</f>
        <v/>
      </c>
      <c r="T1350" s="30" t="str">
        <f>IF($A1350 = "","",
IF(VLOOKUP($A1350,'Student reference sheet'!$A$2:$V$2329, 10,FALSE) = "Y", "Hispanic",
IF(VLOOKUP($A1350,'Student reference sheet'!$A$2:$V$2329,11,FALSE) &lt;&gt; "",
IF(VLOOKUP($A1350,'Student reference sheet'!$A$2:$V$2329,11,FALSE) = "UNK", "Unknown", VLOOKUP(VALUE(VLOOKUP($A1350,'Student reference sheet'!$A$2:$V$2329,11,FALSE)),'Ethnicity Reference'!$A$2:$B$22,2,FALSE)),
IF(VLOOKUP($A1350,'Student reference sheet'!$A$2:$V$2329,9,FALSE) &lt;&gt; "", VLOOKUP(VALUE(VLOOKUP($A1350,'Student reference sheet'!$A$2:$V$2329,9,FALSE)),'Ethnicity Reference'!$A$2:$B$22,2,FALSE),"Unknown"))))</f>
        <v/>
      </c>
      <c r="U1350" s="35"/>
    </row>
    <row r="1351" spans="1:21" ht="15.75">
      <c r="A1351" s="47"/>
      <c r="B1351" s="33"/>
      <c r="C1351" s="39" t="str">
        <f>IF($A1351 &lt;&gt; "",VLOOKUP($A1351,'Student reference sheet'!$A$2:$V$2329, 3,FALSE), "")</f>
        <v/>
      </c>
      <c r="D1351" s="39" t="str">
        <f>IF($A1351 &lt;&gt; "",VLOOKUP($A1351,'Student reference sheet'!$A$2:$V$2329, 2,FALSE), "")</f>
        <v/>
      </c>
      <c r="E1351" s="35"/>
      <c r="F1351" s="34"/>
      <c r="G1351" s="40" t="str">
        <f t="shared" ca="1" si="63"/>
        <v/>
      </c>
      <c r="H1351" s="40" t="str">
        <f t="shared" ca="1" si="64"/>
        <v/>
      </c>
      <c r="I1351" s="36" t="str">
        <f>IF($A1351 = "", "",
IF(COUNTIF(MINIMUM_DAY_DATES[], Attendance!J1351) &gt; 0, VLOOKUP(Attendance!$G1351,MINIMUM_DAY_PERIOD_SCHEDULE[], 2,TRUE),
IF(COUNTIF(RALLY_DATES[], Attendance!J1351) &gt; 0, VLOOKUP(Attendance!$G1351,RALLY_PERIOD_SCHEDULE[], 2,TRUE),
IF(WEEKDAY(Attendance!$J1351) = 2,
       IF(COUNTIF(FINALS_WEEK_MONDAY_DATE[],Attendance!$J1351) &gt; 0, VLOOKUP(Attendance!$G1351,FINALS_WEEK_MONDAY_PERIOD_SCHEDULE[],2,TRUE),
       VLOOKUP(Attendance!$G1351,REGULAR_WEEK_SCHEDULE[],6,TRUE)),
IF(WEEKDAY($J1351) = 3,
       IF(COUNTIF(FINALS_WEEK_TUESDAY_DATE[],Attendance!$J1351) &gt; 0, VLOOKUP(Attendance!$G1351,FINALS_WEEK_TUESDAY_PERIOD_SCHEDULE[],2,TRUE),
       VLOOKUP(Attendance!$G1351,REGULAR_WEEK_SCHEDULE[[Tuesday]:[Period]],5,TRUE)),
IF(WEEKDAY(Attendance!$J1351) = 4,
        IF(COUNTIF(BLOCK_WEDNESDAY_DATES[],Attendance!$J1351) &gt; 0, VLOOKUP(Attendance!$G1351,BLOCK_WEDNESDAY_PERIOD_SCHEDULE[],2,TRUE),
        IF(COUNTIF(FINALS_WEEK_WEDNESDAY_DATE[],Attendance!$J1351) &gt; 0, VLOOKUP(Attendance!$G1351,FINALS_WEEK_WEDNESDAY_PERIOD_SCHEDULE[],2,TRUE),
       VLOOKUP(Attendance!$G1351,REGULAR_WEEK_SCHEDULE[[Wednesday]:[Period]],4,TRUE))),
IF(WEEKDAY($J1351) = 5,
       IF(COUNTIF(BLOCK_THURSDAY_DATES[],Attendance!$J1351) &gt; 0, VLOOKUP(Attendance!$G1351,BLOCK_THURSDAY_PERIOD_SCHEDULE[],2,TRUE),
       IF(COUNTIF(FINALS_WEEK_THURSDAY_DATE[],Attendance!$J1351) &gt; 0, VLOOKUP(Attendance!$G1351,FINALS_WEEK_THURSDAY_PERIOD_SCHEDULE[],2,TRUE),
       VLOOKUP(Attendance!$G1351,REGULAR_WEEK_SCHEDULE[[Thursday]:[Period]],3,TRUE))),
IF(WEEKDAY(Attendance!$J1351) = 6,
       IF(COUNTIF(FINALS_WEEK_FRIDAY_DATE[],Attendance!$J1351) &gt; 0, VLOOKUP(Attendance!$G1351,FINALS_WEEK_FRIDAY_PERIOD_SCHEDULE[],2,TRUE),
       VLOOKUP(Attendance!$G1351,REGULAR_WEEK_SCHEDULE[[Friday]:[Period]],2,TRUE))))))))))</f>
        <v/>
      </c>
      <c r="J1351" s="41" t="str">
        <f t="shared" ca="1" si="65"/>
        <v/>
      </c>
      <c r="K1351" s="41" t="str">
        <f>IF($A1351 &lt;&gt; "",VLOOKUP($A1351,'Student reference sheet'!$A$2:$V$2329, 7,FALSE), "")</f>
        <v/>
      </c>
      <c r="L1351" s="30" t="str">
        <f>IF($A1351 ="", "", VLOOKUP($A1351, 'Student reference sheet'!$A$2:$Z$2603,23,FALSE))</f>
        <v/>
      </c>
      <c r="M1351" s="30" t="str">
        <f>IF($A1351 ="", "", VLOOKUP($A1351, 'Student reference sheet'!$A$2:$Z$2603,24,FALSE))</f>
        <v/>
      </c>
      <c r="N1351" s="30" t="str">
        <f>IF($A1351 ="", "", VLOOKUP($A1351, 'Student reference sheet'!$A$2:$Z$2603,26,FALSE))</f>
        <v/>
      </c>
      <c r="O1351" s="30" t="str">
        <f>IF($A1351 ="", "", VLOOKUP($A1351, 'Student reference sheet'!$A$2:$Z$2603,25,FALSE))</f>
        <v/>
      </c>
      <c r="P1351" s="39" t="str">
        <f>IF($A1351 = "", "", IF(OR(VLOOKUP($A1351,'Student reference sheet'!$A$2:$V$2400,8,FALSE) = "R",  VLOOKUP($A1351,'Student reference sheet'!$A$2:$V$2400,8,FALSE) = "L"), "X", ""))</f>
        <v/>
      </c>
      <c r="Q1351" s="39" t="str">
        <f>IF($A1351 ="", "", VLOOKUP($A1351, 'Student reference sheet'!$A$2:$V$2603,22,FALSE))</f>
        <v/>
      </c>
      <c r="R1351" s="39" t="str">
        <f>IF($A1351 &lt;&gt; "",VLOOKUP($A1351,'Student reference sheet'!$A$2:$V$2329, 5,FALSE), "")</f>
        <v/>
      </c>
      <c r="S1351" s="39" t="str">
        <f>IF($A1351 &lt;&gt; "",VLOOKUP($A1351,'Student reference sheet'!$A$2:$V$2329, 6,FALSE), "")</f>
        <v/>
      </c>
      <c r="T1351" s="30" t="str">
        <f>IF($A1351 = "","",
IF(VLOOKUP($A1351,'Student reference sheet'!$A$2:$V$2329, 10,FALSE) = "Y", "Hispanic",
IF(VLOOKUP($A1351,'Student reference sheet'!$A$2:$V$2329,11,FALSE) &lt;&gt; "",
IF(VLOOKUP($A1351,'Student reference sheet'!$A$2:$V$2329,11,FALSE) = "UNK", "Unknown", VLOOKUP(VALUE(VLOOKUP($A1351,'Student reference sheet'!$A$2:$V$2329,11,FALSE)),'Ethnicity Reference'!$A$2:$B$22,2,FALSE)),
IF(VLOOKUP($A1351,'Student reference sheet'!$A$2:$V$2329,9,FALSE) &lt;&gt; "", VLOOKUP(VALUE(VLOOKUP($A1351,'Student reference sheet'!$A$2:$V$2329,9,FALSE)),'Ethnicity Reference'!$A$2:$B$22,2,FALSE),"Unknown"))))</f>
        <v/>
      </c>
      <c r="U1351" s="35"/>
    </row>
    <row r="1352" spans="1:21" ht="15.75">
      <c r="A1352" s="47"/>
      <c r="B1352" s="33"/>
      <c r="C1352" s="39" t="str">
        <f>IF($A1352 &lt;&gt; "",VLOOKUP($A1352,'Student reference sheet'!$A$2:$V$2329, 3,FALSE), "")</f>
        <v/>
      </c>
      <c r="D1352" s="39" t="str">
        <f>IF($A1352 &lt;&gt; "",VLOOKUP($A1352,'Student reference sheet'!$A$2:$V$2329, 2,FALSE), "")</f>
        <v/>
      </c>
      <c r="E1352" s="35"/>
      <c r="F1352" s="34"/>
      <c r="G1352" s="40" t="str">
        <f t="shared" ca="1" si="63"/>
        <v/>
      </c>
      <c r="H1352" s="40" t="str">
        <f t="shared" ca="1" si="64"/>
        <v/>
      </c>
      <c r="I1352" s="36" t="str">
        <f>IF($A1352 = "", "",
IF(COUNTIF(MINIMUM_DAY_DATES[], Attendance!J1352) &gt; 0, VLOOKUP(Attendance!$G1352,MINIMUM_DAY_PERIOD_SCHEDULE[], 2,TRUE),
IF(COUNTIF(RALLY_DATES[], Attendance!J1352) &gt; 0, VLOOKUP(Attendance!$G1352,RALLY_PERIOD_SCHEDULE[], 2,TRUE),
IF(WEEKDAY(Attendance!$J1352) = 2,
       IF(COUNTIF(FINALS_WEEK_MONDAY_DATE[],Attendance!$J1352) &gt; 0, VLOOKUP(Attendance!$G1352,FINALS_WEEK_MONDAY_PERIOD_SCHEDULE[],2,TRUE),
       VLOOKUP(Attendance!$G1352,REGULAR_WEEK_SCHEDULE[],6,TRUE)),
IF(WEEKDAY($J1352) = 3,
       IF(COUNTIF(FINALS_WEEK_TUESDAY_DATE[],Attendance!$J1352) &gt; 0, VLOOKUP(Attendance!$G1352,FINALS_WEEK_TUESDAY_PERIOD_SCHEDULE[],2,TRUE),
       VLOOKUP(Attendance!$G1352,REGULAR_WEEK_SCHEDULE[[Tuesday]:[Period]],5,TRUE)),
IF(WEEKDAY(Attendance!$J1352) = 4,
        IF(COUNTIF(BLOCK_WEDNESDAY_DATES[],Attendance!$J1352) &gt; 0, VLOOKUP(Attendance!$G1352,BLOCK_WEDNESDAY_PERIOD_SCHEDULE[],2,TRUE),
        IF(COUNTIF(FINALS_WEEK_WEDNESDAY_DATE[],Attendance!$J1352) &gt; 0, VLOOKUP(Attendance!$G1352,FINALS_WEEK_WEDNESDAY_PERIOD_SCHEDULE[],2,TRUE),
       VLOOKUP(Attendance!$G1352,REGULAR_WEEK_SCHEDULE[[Wednesday]:[Period]],4,TRUE))),
IF(WEEKDAY($J1352) = 5,
       IF(COUNTIF(BLOCK_THURSDAY_DATES[],Attendance!$J1352) &gt; 0, VLOOKUP(Attendance!$G1352,BLOCK_THURSDAY_PERIOD_SCHEDULE[],2,TRUE),
       IF(COUNTIF(FINALS_WEEK_THURSDAY_DATE[],Attendance!$J1352) &gt; 0, VLOOKUP(Attendance!$G1352,FINALS_WEEK_THURSDAY_PERIOD_SCHEDULE[],2,TRUE),
       VLOOKUP(Attendance!$G1352,REGULAR_WEEK_SCHEDULE[[Thursday]:[Period]],3,TRUE))),
IF(WEEKDAY(Attendance!$J1352) = 6,
       IF(COUNTIF(FINALS_WEEK_FRIDAY_DATE[],Attendance!$J1352) &gt; 0, VLOOKUP(Attendance!$G1352,FINALS_WEEK_FRIDAY_PERIOD_SCHEDULE[],2,TRUE),
       VLOOKUP(Attendance!$G1352,REGULAR_WEEK_SCHEDULE[[Friday]:[Period]],2,TRUE))))))))))</f>
        <v/>
      </c>
      <c r="J1352" s="41" t="str">
        <f t="shared" ca="1" si="65"/>
        <v/>
      </c>
      <c r="K1352" s="41" t="str">
        <f>IF($A1352 &lt;&gt; "",VLOOKUP($A1352,'Student reference sheet'!$A$2:$V$2329, 7,FALSE), "")</f>
        <v/>
      </c>
      <c r="L1352" s="30" t="str">
        <f>IF($A1352 ="", "", VLOOKUP($A1352, 'Student reference sheet'!$A$2:$Z$2603,23,FALSE))</f>
        <v/>
      </c>
      <c r="M1352" s="30" t="str">
        <f>IF($A1352 ="", "", VLOOKUP($A1352, 'Student reference sheet'!$A$2:$Z$2603,24,FALSE))</f>
        <v/>
      </c>
      <c r="N1352" s="30" t="str">
        <f>IF($A1352 ="", "", VLOOKUP($A1352, 'Student reference sheet'!$A$2:$Z$2603,26,FALSE))</f>
        <v/>
      </c>
      <c r="O1352" s="30" t="str">
        <f>IF($A1352 ="", "", VLOOKUP($A1352, 'Student reference sheet'!$A$2:$Z$2603,25,FALSE))</f>
        <v/>
      </c>
      <c r="P1352" s="39" t="str">
        <f>IF($A1352 = "", "", IF(OR(VLOOKUP($A1352,'Student reference sheet'!$A$2:$V$2400,8,FALSE) = "R",  VLOOKUP($A1352,'Student reference sheet'!$A$2:$V$2400,8,FALSE) = "L"), "X", ""))</f>
        <v/>
      </c>
      <c r="Q1352" s="39" t="str">
        <f>IF($A1352 ="", "", VLOOKUP($A1352, 'Student reference sheet'!$A$2:$V$2603,22,FALSE))</f>
        <v/>
      </c>
      <c r="R1352" s="39" t="str">
        <f>IF($A1352 &lt;&gt; "",VLOOKUP($A1352,'Student reference sheet'!$A$2:$V$2329, 5,FALSE), "")</f>
        <v/>
      </c>
      <c r="S1352" s="39" t="str">
        <f>IF($A1352 &lt;&gt; "",VLOOKUP($A1352,'Student reference sheet'!$A$2:$V$2329, 6,FALSE), "")</f>
        <v/>
      </c>
      <c r="T1352" s="30" t="str">
        <f>IF($A1352 = "","",
IF(VLOOKUP($A1352,'Student reference sheet'!$A$2:$V$2329, 10,FALSE) = "Y", "Hispanic",
IF(VLOOKUP($A1352,'Student reference sheet'!$A$2:$V$2329,11,FALSE) &lt;&gt; "",
IF(VLOOKUP($A1352,'Student reference sheet'!$A$2:$V$2329,11,FALSE) = "UNK", "Unknown", VLOOKUP(VALUE(VLOOKUP($A1352,'Student reference sheet'!$A$2:$V$2329,11,FALSE)),'Ethnicity Reference'!$A$2:$B$22,2,FALSE)),
IF(VLOOKUP($A1352,'Student reference sheet'!$A$2:$V$2329,9,FALSE) &lt;&gt; "", VLOOKUP(VALUE(VLOOKUP($A1352,'Student reference sheet'!$A$2:$V$2329,9,FALSE)),'Ethnicity Reference'!$A$2:$B$22,2,FALSE),"Unknown"))))</f>
        <v/>
      </c>
      <c r="U1352" s="35"/>
    </row>
    <row r="1353" spans="1:21" ht="15.75">
      <c r="A1353" s="47"/>
      <c r="B1353" s="33"/>
      <c r="C1353" s="39" t="str">
        <f>IF($A1353 &lt;&gt; "",VLOOKUP($A1353,'Student reference sheet'!$A$2:$V$2329, 3,FALSE), "")</f>
        <v/>
      </c>
      <c r="D1353" s="39" t="str">
        <f>IF($A1353 &lt;&gt; "",VLOOKUP($A1353,'Student reference sheet'!$A$2:$V$2329, 2,FALSE), "")</f>
        <v/>
      </c>
      <c r="E1353" s="35"/>
      <c r="F1353" s="34"/>
      <c r="G1353" s="40" t="str">
        <f t="shared" ca="1" si="63"/>
        <v/>
      </c>
      <c r="H1353" s="40" t="str">
        <f t="shared" ca="1" si="64"/>
        <v/>
      </c>
      <c r="I1353" s="36" t="str">
        <f>IF($A1353 = "", "",
IF(COUNTIF(MINIMUM_DAY_DATES[], Attendance!J1353) &gt; 0, VLOOKUP(Attendance!$G1353,MINIMUM_DAY_PERIOD_SCHEDULE[], 2,TRUE),
IF(COUNTIF(RALLY_DATES[], Attendance!J1353) &gt; 0, VLOOKUP(Attendance!$G1353,RALLY_PERIOD_SCHEDULE[], 2,TRUE),
IF(WEEKDAY(Attendance!$J1353) = 2,
       IF(COUNTIF(FINALS_WEEK_MONDAY_DATE[],Attendance!$J1353) &gt; 0, VLOOKUP(Attendance!$G1353,FINALS_WEEK_MONDAY_PERIOD_SCHEDULE[],2,TRUE),
       VLOOKUP(Attendance!$G1353,REGULAR_WEEK_SCHEDULE[],6,TRUE)),
IF(WEEKDAY($J1353) = 3,
       IF(COUNTIF(FINALS_WEEK_TUESDAY_DATE[],Attendance!$J1353) &gt; 0, VLOOKUP(Attendance!$G1353,FINALS_WEEK_TUESDAY_PERIOD_SCHEDULE[],2,TRUE),
       VLOOKUP(Attendance!$G1353,REGULAR_WEEK_SCHEDULE[[Tuesday]:[Period]],5,TRUE)),
IF(WEEKDAY(Attendance!$J1353) = 4,
        IF(COUNTIF(BLOCK_WEDNESDAY_DATES[],Attendance!$J1353) &gt; 0, VLOOKUP(Attendance!$G1353,BLOCK_WEDNESDAY_PERIOD_SCHEDULE[],2,TRUE),
        IF(COUNTIF(FINALS_WEEK_WEDNESDAY_DATE[],Attendance!$J1353) &gt; 0, VLOOKUP(Attendance!$G1353,FINALS_WEEK_WEDNESDAY_PERIOD_SCHEDULE[],2,TRUE),
       VLOOKUP(Attendance!$G1353,REGULAR_WEEK_SCHEDULE[[Wednesday]:[Period]],4,TRUE))),
IF(WEEKDAY($J1353) = 5,
       IF(COUNTIF(BLOCK_THURSDAY_DATES[],Attendance!$J1353) &gt; 0, VLOOKUP(Attendance!$G1353,BLOCK_THURSDAY_PERIOD_SCHEDULE[],2,TRUE),
       IF(COUNTIF(FINALS_WEEK_THURSDAY_DATE[],Attendance!$J1353) &gt; 0, VLOOKUP(Attendance!$G1353,FINALS_WEEK_THURSDAY_PERIOD_SCHEDULE[],2,TRUE),
       VLOOKUP(Attendance!$G1353,REGULAR_WEEK_SCHEDULE[[Thursday]:[Period]],3,TRUE))),
IF(WEEKDAY(Attendance!$J1353) = 6,
       IF(COUNTIF(FINALS_WEEK_FRIDAY_DATE[],Attendance!$J1353) &gt; 0, VLOOKUP(Attendance!$G1353,FINALS_WEEK_FRIDAY_PERIOD_SCHEDULE[],2,TRUE),
       VLOOKUP(Attendance!$G1353,REGULAR_WEEK_SCHEDULE[[Friday]:[Period]],2,TRUE))))))))))</f>
        <v/>
      </c>
      <c r="J1353" s="41" t="str">
        <f t="shared" ca="1" si="65"/>
        <v/>
      </c>
      <c r="K1353" s="41" t="str">
        <f>IF($A1353 &lt;&gt; "",VLOOKUP($A1353,'Student reference sheet'!$A$2:$V$2329, 7,FALSE), "")</f>
        <v/>
      </c>
      <c r="L1353" s="30" t="str">
        <f>IF($A1353 ="", "", VLOOKUP($A1353, 'Student reference sheet'!$A$2:$Z$2603,23,FALSE))</f>
        <v/>
      </c>
      <c r="M1353" s="30" t="str">
        <f>IF($A1353 ="", "", VLOOKUP($A1353, 'Student reference sheet'!$A$2:$Z$2603,24,FALSE))</f>
        <v/>
      </c>
      <c r="N1353" s="30" t="str">
        <f>IF($A1353 ="", "", VLOOKUP($A1353, 'Student reference sheet'!$A$2:$Z$2603,26,FALSE))</f>
        <v/>
      </c>
      <c r="O1353" s="30" t="str">
        <f>IF($A1353 ="", "", VLOOKUP($A1353, 'Student reference sheet'!$A$2:$Z$2603,25,FALSE))</f>
        <v/>
      </c>
      <c r="P1353" s="39" t="str">
        <f>IF($A1353 = "", "", IF(OR(VLOOKUP($A1353,'Student reference sheet'!$A$2:$V$2400,8,FALSE) = "R",  VLOOKUP($A1353,'Student reference sheet'!$A$2:$V$2400,8,FALSE) = "L"), "X", ""))</f>
        <v/>
      </c>
      <c r="Q1353" s="39" t="str">
        <f>IF($A1353 ="", "", VLOOKUP($A1353, 'Student reference sheet'!$A$2:$V$2603,22,FALSE))</f>
        <v/>
      </c>
      <c r="R1353" s="39" t="str">
        <f>IF($A1353 &lt;&gt; "",VLOOKUP($A1353,'Student reference sheet'!$A$2:$V$2329, 5,FALSE), "")</f>
        <v/>
      </c>
      <c r="S1353" s="39" t="str">
        <f>IF($A1353 &lt;&gt; "",VLOOKUP($A1353,'Student reference sheet'!$A$2:$V$2329, 6,FALSE), "")</f>
        <v/>
      </c>
      <c r="T1353" s="30" t="str">
        <f>IF($A1353 = "","",
IF(VLOOKUP($A1353,'Student reference sheet'!$A$2:$V$2329, 10,FALSE) = "Y", "Hispanic",
IF(VLOOKUP($A1353,'Student reference sheet'!$A$2:$V$2329,11,FALSE) &lt;&gt; "",
IF(VLOOKUP($A1353,'Student reference sheet'!$A$2:$V$2329,11,FALSE) = "UNK", "Unknown", VLOOKUP(VALUE(VLOOKUP($A1353,'Student reference sheet'!$A$2:$V$2329,11,FALSE)),'Ethnicity Reference'!$A$2:$B$22,2,FALSE)),
IF(VLOOKUP($A1353,'Student reference sheet'!$A$2:$V$2329,9,FALSE) &lt;&gt; "", VLOOKUP(VALUE(VLOOKUP($A1353,'Student reference sheet'!$A$2:$V$2329,9,FALSE)),'Ethnicity Reference'!$A$2:$B$22,2,FALSE),"Unknown"))))</f>
        <v/>
      </c>
      <c r="U1353" s="35"/>
    </row>
    <row r="1354" spans="1:21" ht="15.75">
      <c r="A1354" s="47"/>
      <c r="B1354" s="33"/>
      <c r="C1354" s="39" t="str">
        <f>IF($A1354 &lt;&gt; "",VLOOKUP($A1354,'Student reference sheet'!$A$2:$V$2329, 3,FALSE), "")</f>
        <v/>
      </c>
      <c r="D1354" s="39" t="str">
        <f>IF($A1354 &lt;&gt; "",VLOOKUP($A1354,'Student reference sheet'!$A$2:$V$2329, 2,FALSE), "")</f>
        <v/>
      </c>
      <c r="E1354" s="35"/>
      <c r="F1354" s="34"/>
      <c r="G1354" s="40" t="str">
        <f t="shared" ref="G1354:G1417" ca="1" si="66">IF(A1354 &lt;&gt;"", IF(G1354 = "",NOW() - TODAY(), G1354), "")</f>
        <v/>
      </c>
      <c r="H1354" s="40" t="str">
        <f t="shared" ref="H1354:H1417" ca="1" si="67">IF(B1354 &lt;&gt;"", IF(H1354 = "",NOW() - TODAY(), H1354), "")</f>
        <v/>
      </c>
      <c r="I1354" s="36" t="str">
        <f>IF($A1354 = "", "",
IF(COUNTIF(MINIMUM_DAY_DATES[], Attendance!J1354) &gt; 0, VLOOKUP(Attendance!$G1354,MINIMUM_DAY_PERIOD_SCHEDULE[], 2,TRUE),
IF(COUNTIF(RALLY_DATES[], Attendance!J1354) &gt; 0, VLOOKUP(Attendance!$G1354,RALLY_PERIOD_SCHEDULE[], 2,TRUE),
IF(WEEKDAY(Attendance!$J1354) = 2,
       IF(COUNTIF(FINALS_WEEK_MONDAY_DATE[],Attendance!$J1354) &gt; 0, VLOOKUP(Attendance!$G1354,FINALS_WEEK_MONDAY_PERIOD_SCHEDULE[],2,TRUE),
       VLOOKUP(Attendance!$G1354,REGULAR_WEEK_SCHEDULE[],6,TRUE)),
IF(WEEKDAY($J1354) = 3,
       IF(COUNTIF(FINALS_WEEK_TUESDAY_DATE[],Attendance!$J1354) &gt; 0, VLOOKUP(Attendance!$G1354,FINALS_WEEK_TUESDAY_PERIOD_SCHEDULE[],2,TRUE),
       VLOOKUP(Attendance!$G1354,REGULAR_WEEK_SCHEDULE[[Tuesday]:[Period]],5,TRUE)),
IF(WEEKDAY(Attendance!$J1354) = 4,
        IF(COUNTIF(BLOCK_WEDNESDAY_DATES[],Attendance!$J1354) &gt; 0, VLOOKUP(Attendance!$G1354,BLOCK_WEDNESDAY_PERIOD_SCHEDULE[],2,TRUE),
        IF(COUNTIF(FINALS_WEEK_WEDNESDAY_DATE[],Attendance!$J1354) &gt; 0, VLOOKUP(Attendance!$G1354,FINALS_WEEK_WEDNESDAY_PERIOD_SCHEDULE[],2,TRUE),
       VLOOKUP(Attendance!$G1354,REGULAR_WEEK_SCHEDULE[[Wednesday]:[Period]],4,TRUE))),
IF(WEEKDAY($J1354) = 5,
       IF(COUNTIF(BLOCK_THURSDAY_DATES[],Attendance!$J1354) &gt; 0, VLOOKUP(Attendance!$G1354,BLOCK_THURSDAY_PERIOD_SCHEDULE[],2,TRUE),
       IF(COUNTIF(FINALS_WEEK_THURSDAY_DATE[],Attendance!$J1354) &gt; 0, VLOOKUP(Attendance!$G1354,FINALS_WEEK_THURSDAY_PERIOD_SCHEDULE[],2,TRUE),
       VLOOKUP(Attendance!$G1354,REGULAR_WEEK_SCHEDULE[[Thursday]:[Period]],3,TRUE))),
IF(WEEKDAY(Attendance!$J1354) = 6,
       IF(COUNTIF(FINALS_WEEK_FRIDAY_DATE[],Attendance!$J1354) &gt; 0, VLOOKUP(Attendance!$G1354,FINALS_WEEK_FRIDAY_PERIOD_SCHEDULE[],2,TRUE),
       VLOOKUP(Attendance!$G1354,REGULAR_WEEK_SCHEDULE[[Friday]:[Period]],2,TRUE))))))))))</f>
        <v/>
      </c>
      <c r="J1354" s="41" t="str">
        <f t="shared" ref="J1354:J1417" ca="1" si="68">IF(A1354 &lt;&gt;"", IF(J1354 = "",TODAY(), J1354), "")</f>
        <v/>
      </c>
      <c r="K1354" s="41" t="str">
        <f>IF($A1354 &lt;&gt; "",VLOOKUP($A1354,'Student reference sheet'!$A$2:$V$2329, 7,FALSE), "")</f>
        <v/>
      </c>
      <c r="L1354" s="30" t="str">
        <f>IF($A1354 ="", "", VLOOKUP($A1354, 'Student reference sheet'!$A$2:$Z$2603,23,FALSE))</f>
        <v/>
      </c>
      <c r="M1354" s="30" t="str">
        <f>IF($A1354 ="", "", VLOOKUP($A1354, 'Student reference sheet'!$A$2:$Z$2603,24,FALSE))</f>
        <v/>
      </c>
      <c r="N1354" s="30" t="str">
        <f>IF($A1354 ="", "", VLOOKUP($A1354, 'Student reference sheet'!$A$2:$Z$2603,26,FALSE))</f>
        <v/>
      </c>
      <c r="O1354" s="30" t="str">
        <f>IF($A1354 ="", "", VLOOKUP($A1354, 'Student reference sheet'!$A$2:$Z$2603,25,FALSE))</f>
        <v/>
      </c>
      <c r="P1354" s="39" t="str">
        <f>IF($A1354 = "", "", IF(OR(VLOOKUP($A1354,'Student reference sheet'!$A$2:$V$2400,8,FALSE) = "R",  VLOOKUP($A1354,'Student reference sheet'!$A$2:$V$2400,8,FALSE) = "L"), "X", ""))</f>
        <v/>
      </c>
      <c r="Q1354" s="39" t="str">
        <f>IF($A1354 ="", "", VLOOKUP($A1354, 'Student reference sheet'!$A$2:$V$2603,22,FALSE))</f>
        <v/>
      </c>
      <c r="R1354" s="39" t="str">
        <f>IF($A1354 &lt;&gt; "",VLOOKUP($A1354,'Student reference sheet'!$A$2:$V$2329, 5,FALSE), "")</f>
        <v/>
      </c>
      <c r="S1354" s="39" t="str">
        <f>IF($A1354 &lt;&gt; "",VLOOKUP($A1354,'Student reference sheet'!$A$2:$V$2329, 6,FALSE), "")</f>
        <v/>
      </c>
      <c r="T1354" s="30" t="str">
        <f>IF($A1354 = "","",
IF(VLOOKUP($A1354,'Student reference sheet'!$A$2:$V$2329, 10,FALSE) = "Y", "Hispanic",
IF(VLOOKUP($A1354,'Student reference sheet'!$A$2:$V$2329,11,FALSE) &lt;&gt; "",
IF(VLOOKUP($A1354,'Student reference sheet'!$A$2:$V$2329,11,FALSE) = "UNK", "Unknown", VLOOKUP(VALUE(VLOOKUP($A1354,'Student reference sheet'!$A$2:$V$2329,11,FALSE)),'Ethnicity Reference'!$A$2:$B$22,2,FALSE)),
IF(VLOOKUP($A1354,'Student reference sheet'!$A$2:$V$2329,9,FALSE) &lt;&gt; "", VLOOKUP(VALUE(VLOOKUP($A1354,'Student reference sheet'!$A$2:$V$2329,9,FALSE)),'Ethnicity Reference'!$A$2:$B$22,2,FALSE),"Unknown"))))</f>
        <v/>
      </c>
      <c r="U1354" s="35"/>
    </row>
    <row r="1355" spans="1:21" ht="15.75">
      <c r="A1355" s="47"/>
      <c r="B1355" s="33"/>
      <c r="C1355" s="39" t="str">
        <f>IF($A1355 &lt;&gt; "",VLOOKUP($A1355,'Student reference sheet'!$A$2:$V$2329, 3,FALSE), "")</f>
        <v/>
      </c>
      <c r="D1355" s="39" t="str">
        <f>IF($A1355 &lt;&gt; "",VLOOKUP($A1355,'Student reference sheet'!$A$2:$V$2329, 2,FALSE), "")</f>
        <v/>
      </c>
      <c r="E1355" s="35"/>
      <c r="F1355" s="34"/>
      <c r="G1355" s="40" t="str">
        <f t="shared" ca="1" si="66"/>
        <v/>
      </c>
      <c r="H1355" s="40" t="str">
        <f t="shared" ca="1" si="67"/>
        <v/>
      </c>
      <c r="I1355" s="36" t="str">
        <f>IF($A1355 = "", "",
IF(COUNTIF(MINIMUM_DAY_DATES[], Attendance!J1355) &gt; 0, VLOOKUP(Attendance!$G1355,MINIMUM_DAY_PERIOD_SCHEDULE[], 2,TRUE),
IF(COUNTIF(RALLY_DATES[], Attendance!J1355) &gt; 0, VLOOKUP(Attendance!$G1355,RALLY_PERIOD_SCHEDULE[], 2,TRUE),
IF(WEEKDAY(Attendance!$J1355) = 2,
       IF(COUNTIF(FINALS_WEEK_MONDAY_DATE[],Attendance!$J1355) &gt; 0, VLOOKUP(Attendance!$G1355,FINALS_WEEK_MONDAY_PERIOD_SCHEDULE[],2,TRUE),
       VLOOKUP(Attendance!$G1355,REGULAR_WEEK_SCHEDULE[],6,TRUE)),
IF(WEEKDAY($J1355) = 3,
       IF(COUNTIF(FINALS_WEEK_TUESDAY_DATE[],Attendance!$J1355) &gt; 0, VLOOKUP(Attendance!$G1355,FINALS_WEEK_TUESDAY_PERIOD_SCHEDULE[],2,TRUE),
       VLOOKUP(Attendance!$G1355,REGULAR_WEEK_SCHEDULE[[Tuesday]:[Period]],5,TRUE)),
IF(WEEKDAY(Attendance!$J1355) = 4,
        IF(COUNTIF(BLOCK_WEDNESDAY_DATES[],Attendance!$J1355) &gt; 0, VLOOKUP(Attendance!$G1355,BLOCK_WEDNESDAY_PERIOD_SCHEDULE[],2,TRUE),
        IF(COUNTIF(FINALS_WEEK_WEDNESDAY_DATE[],Attendance!$J1355) &gt; 0, VLOOKUP(Attendance!$G1355,FINALS_WEEK_WEDNESDAY_PERIOD_SCHEDULE[],2,TRUE),
       VLOOKUP(Attendance!$G1355,REGULAR_WEEK_SCHEDULE[[Wednesday]:[Period]],4,TRUE))),
IF(WEEKDAY($J1355) = 5,
       IF(COUNTIF(BLOCK_THURSDAY_DATES[],Attendance!$J1355) &gt; 0, VLOOKUP(Attendance!$G1355,BLOCK_THURSDAY_PERIOD_SCHEDULE[],2,TRUE),
       IF(COUNTIF(FINALS_WEEK_THURSDAY_DATE[],Attendance!$J1355) &gt; 0, VLOOKUP(Attendance!$G1355,FINALS_WEEK_THURSDAY_PERIOD_SCHEDULE[],2,TRUE),
       VLOOKUP(Attendance!$G1355,REGULAR_WEEK_SCHEDULE[[Thursday]:[Period]],3,TRUE))),
IF(WEEKDAY(Attendance!$J1355) = 6,
       IF(COUNTIF(FINALS_WEEK_FRIDAY_DATE[],Attendance!$J1355) &gt; 0, VLOOKUP(Attendance!$G1355,FINALS_WEEK_FRIDAY_PERIOD_SCHEDULE[],2,TRUE),
       VLOOKUP(Attendance!$G1355,REGULAR_WEEK_SCHEDULE[[Friday]:[Period]],2,TRUE))))))))))</f>
        <v/>
      </c>
      <c r="J1355" s="41" t="str">
        <f t="shared" ca="1" si="68"/>
        <v/>
      </c>
      <c r="K1355" s="41" t="str">
        <f>IF($A1355 &lt;&gt; "",VLOOKUP($A1355,'Student reference sheet'!$A$2:$V$2329, 7,FALSE), "")</f>
        <v/>
      </c>
      <c r="L1355" s="30" t="str">
        <f>IF($A1355 ="", "", VLOOKUP($A1355, 'Student reference sheet'!$A$2:$Z$2603,23,FALSE))</f>
        <v/>
      </c>
      <c r="M1355" s="30" t="str">
        <f>IF($A1355 ="", "", VLOOKUP($A1355, 'Student reference sheet'!$A$2:$Z$2603,24,FALSE))</f>
        <v/>
      </c>
      <c r="N1355" s="30" t="str">
        <f>IF($A1355 ="", "", VLOOKUP($A1355, 'Student reference sheet'!$A$2:$Z$2603,26,FALSE))</f>
        <v/>
      </c>
      <c r="O1355" s="30" t="str">
        <f>IF($A1355 ="", "", VLOOKUP($A1355, 'Student reference sheet'!$A$2:$Z$2603,25,FALSE))</f>
        <v/>
      </c>
      <c r="P1355" s="39" t="str">
        <f>IF($A1355 = "", "", IF(OR(VLOOKUP($A1355,'Student reference sheet'!$A$2:$V$2400,8,FALSE) = "R",  VLOOKUP($A1355,'Student reference sheet'!$A$2:$V$2400,8,FALSE) = "L"), "X", ""))</f>
        <v/>
      </c>
      <c r="Q1355" s="39" t="str">
        <f>IF($A1355 ="", "", VLOOKUP($A1355, 'Student reference sheet'!$A$2:$V$2603,22,FALSE))</f>
        <v/>
      </c>
      <c r="R1355" s="39" t="str">
        <f>IF($A1355 &lt;&gt; "",VLOOKUP($A1355,'Student reference sheet'!$A$2:$V$2329, 5,FALSE), "")</f>
        <v/>
      </c>
      <c r="S1355" s="39" t="str">
        <f>IF($A1355 &lt;&gt; "",VLOOKUP($A1355,'Student reference sheet'!$A$2:$V$2329, 6,FALSE), "")</f>
        <v/>
      </c>
      <c r="T1355" s="30" t="str">
        <f>IF($A1355 = "","",
IF(VLOOKUP($A1355,'Student reference sheet'!$A$2:$V$2329, 10,FALSE) = "Y", "Hispanic",
IF(VLOOKUP($A1355,'Student reference sheet'!$A$2:$V$2329,11,FALSE) &lt;&gt; "",
IF(VLOOKUP($A1355,'Student reference sheet'!$A$2:$V$2329,11,FALSE) = "UNK", "Unknown", VLOOKUP(VALUE(VLOOKUP($A1355,'Student reference sheet'!$A$2:$V$2329,11,FALSE)),'Ethnicity Reference'!$A$2:$B$22,2,FALSE)),
IF(VLOOKUP($A1355,'Student reference sheet'!$A$2:$V$2329,9,FALSE) &lt;&gt; "", VLOOKUP(VALUE(VLOOKUP($A1355,'Student reference sheet'!$A$2:$V$2329,9,FALSE)),'Ethnicity Reference'!$A$2:$B$22,2,FALSE),"Unknown"))))</f>
        <v/>
      </c>
      <c r="U1355" s="35"/>
    </row>
    <row r="1356" spans="1:21" ht="15.75">
      <c r="A1356" s="47"/>
      <c r="B1356" s="33"/>
      <c r="C1356" s="39" t="str">
        <f>IF($A1356 &lt;&gt; "",VLOOKUP($A1356,'Student reference sheet'!$A$2:$V$2329, 3,FALSE), "")</f>
        <v/>
      </c>
      <c r="D1356" s="39" t="str">
        <f>IF($A1356 &lt;&gt; "",VLOOKUP($A1356,'Student reference sheet'!$A$2:$V$2329, 2,FALSE), "")</f>
        <v/>
      </c>
      <c r="E1356" s="35"/>
      <c r="F1356" s="34"/>
      <c r="G1356" s="40" t="str">
        <f t="shared" ca="1" si="66"/>
        <v/>
      </c>
      <c r="H1356" s="40" t="str">
        <f t="shared" ca="1" si="67"/>
        <v/>
      </c>
      <c r="I1356" s="36" t="str">
        <f>IF($A1356 = "", "",
IF(COUNTIF(MINIMUM_DAY_DATES[], Attendance!J1356) &gt; 0, VLOOKUP(Attendance!$G1356,MINIMUM_DAY_PERIOD_SCHEDULE[], 2,TRUE),
IF(COUNTIF(RALLY_DATES[], Attendance!J1356) &gt; 0, VLOOKUP(Attendance!$G1356,RALLY_PERIOD_SCHEDULE[], 2,TRUE),
IF(WEEKDAY(Attendance!$J1356) = 2,
       IF(COUNTIF(FINALS_WEEK_MONDAY_DATE[],Attendance!$J1356) &gt; 0, VLOOKUP(Attendance!$G1356,FINALS_WEEK_MONDAY_PERIOD_SCHEDULE[],2,TRUE),
       VLOOKUP(Attendance!$G1356,REGULAR_WEEK_SCHEDULE[],6,TRUE)),
IF(WEEKDAY($J1356) = 3,
       IF(COUNTIF(FINALS_WEEK_TUESDAY_DATE[],Attendance!$J1356) &gt; 0, VLOOKUP(Attendance!$G1356,FINALS_WEEK_TUESDAY_PERIOD_SCHEDULE[],2,TRUE),
       VLOOKUP(Attendance!$G1356,REGULAR_WEEK_SCHEDULE[[Tuesday]:[Period]],5,TRUE)),
IF(WEEKDAY(Attendance!$J1356) = 4,
        IF(COUNTIF(BLOCK_WEDNESDAY_DATES[],Attendance!$J1356) &gt; 0, VLOOKUP(Attendance!$G1356,BLOCK_WEDNESDAY_PERIOD_SCHEDULE[],2,TRUE),
        IF(COUNTIF(FINALS_WEEK_WEDNESDAY_DATE[],Attendance!$J1356) &gt; 0, VLOOKUP(Attendance!$G1356,FINALS_WEEK_WEDNESDAY_PERIOD_SCHEDULE[],2,TRUE),
       VLOOKUP(Attendance!$G1356,REGULAR_WEEK_SCHEDULE[[Wednesday]:[Period]],4,TRUE))),
IF(WEEKDAY($J1356) = 5,
       IF(COUNTIF(BLOCK_THURSDAY_DATES[],Attendance!$J1356) &gt; 0, VLOOKUP(Attendance!$G1356,BLOCK_THURSDAY_PERIOD_SCHEDULE[],2,TRUE),
       IF(COUNTIF(FINALS_WEEK_THURSDAY_DATE[],Attendance!$J1356) &gt; 0, VLOOKUP(Attendance!$G1356,FINALS_WEEK_THURSDAY_PERIOD_SCHEDULE[],2,TRUE),
       VLOOKUP(Attendance!$G1356,REGULAR_WEEK_SCHEDULE[[Thursday]:[Period]],3,TRUE))),
IF(WEEKDAY(Attendance!$J1356) = 6,
       IF(COUNTIF(FINALS_WEEK_FRIDAY_DATE[],Attendance!$J1356) &gt; 0, VLOOKUP(Attendance!$G1356,FINALS_WEEK_FRIDAY_PERIOD_SCHEDULE[],2,TRUE),
       VLOOKUP(Attendance!$G1356,REGULAR_WEEK_SCHEDULE[[Friday]:[Period]],2,TRUE))))))))))</f>
        <v/>
      </c>
      <c r="J1356" s="41" t="str">
        <f t="shared" ca="1" si="68"/>
        <v/>
      </c>
      <c r="K1356" s="41" t="str">
        <f>IF($A1356 &lt;&gt; "",VLOOKUP($A1356,'Student reference sheet'!$A$2:$V$2329, 7,FALSE), "")</f>
        <v/>
      </c>
      <c r="L1356" s="30" t="str">
        <f>IF($A1356 ="", "", VLOOKUP($A1356, 'Student reference sheet'!$A$2:$Z$2603,23,FALSE))</f>
        <v/>
      </c>
      <c r="M1356" s="30" t="str">
        <f>IF($A1356 ="", "", VLOOKUP($A1356, 'Student reference sheet'!$A$2:$Z$2603,24,FALSE))</f>
        <v/>
      </c>
      <c r="N1356" s="30" t="str">
        <f>IF($A1356 ="", "", VLOOKUP($A1356, 'Student reference sheet'!$A$2:$Z$2603,26,FALSE))</f>
        <v/>
      </c>
      <c r="O1356" s="30" t="str">
        <f>IF($A1356 ="", "", VLOOKUP($A1356, 'Student reference sheet'!$A$2:$Z$2603,25,FALSE))</f>
        <v/>
      </c>
      <c r="P1356" s="39" t="str">
        <f>IF($A1356 = "", "", IF(OR(VLOOKUP($A1356,'Student reference sheet'!$A$2:$V$2400,8,FALSE) = "R",  VLOOKUP($A1356,'Student reference sheet'!$A$2:$V$2400,8,FALSE) = "L"), "X", ""))</f>
        <v/>
      </c>
      <c r="Q1356" s="39" t="str">
        <f>IF($A1356 ="", "", VLOOKUP($A1356, 'Student reference sheet'!$A$2:$V$2603,22,FALSE))</f>
        <v/>
      </c>
      <c r="R1356" s="39" t="str">
        <f>IF($A1356 &lt;&gt; "",VLOOKUP($A1356,'Student reference sheet'!$A$2:$V$2329, 5,FALSE), "")</f>
        <v/>
      </c>
      <c r="S1356" s="39" t="str">
        <f>IF($A1356 &lt;&gt; "",VLOOKUP($A1356,'Student reference sheet'!$A$2:$V$2329, 6,FALSE), "")</f>
        <v/>
      </c>
      <c r="T1356" s="30" t="str">
        <f>IF($A1356 = "","",
IF(VLOOKUP($A1356,'Student reference sheet'!$A$2:$V$2329, 10,FALSE) = "Y", "Hispanic",
IF(VLOOKUP($A1356,'Student reference sheet'!$A$2:$V$2329,11,FALSE) &lt;&gt; "",
IF(VLOOKUP($A1356,'Student reference sheet'!$A$2:$V$2329,11,FALSE) = "UNK", "Unknown", VLOOKUP(VALUE(VLOOKUP($A1356,'Student reference sheet'!$A$2:$V$2329,11,FALSE)),'Ethnicity Reference'!$A$2:$B$22,2,FALSE)),
IF(VLOOKUP($A1356,'Student reference sheet'!$A$2:$V$2329,9,FALSE) &lt;&gt; "", VLOOKUP(VALUE(VLOOKUP($A1356,'Student reference sheet'!$A$2:$V$2329,9,FALSE)),'Ethnicity Reference'!$A$2:$B$22,2,FALSE),"Unknown"))))</f>
        <v/>
      </c>
      <c r="U1356" s="35"/>
    </row>
    <row r="1357" spans="1:21" ht="15.75">
      <c r="A1357" s="47"/>
      <c r="B1357" s="33"/>
      <c r="C1357" s="39" t="str">
        <f>IF($A1357 &lt;&gt; "",VLOOKUP($A1357,'Student reference sheet'!$A$2:$V$2329, 3,FALSE), "")</f>
        <v/>
      </c>
      <c r="D1357" s="39" t="str">
        <f>IF($A1357 &lt;&gt; "",VLOOKUP($A1357,'Student reference sheet'!$A$2:$V$2329, 2,FALSE), "")</f>
        <v/>
      </c>
      <c r="E1357" s="35"/>
      <c r="F1357" s="34"/>
      <c r="G1357" s="40" t="str">
        <f t="shared" ca="1" si="66"/>
        <v/>
      </c>
      <c r="H1357" s="40" t="str">
        <f t="shared" ca="1" si="67"/>
        <v/>
      </c>
      <c r="I1357" s="36" t="str">
        <f>IF($A1357 = "", "",
IF(COUNTIF(MINIMUM_DAY_DATES[], Attendance!J1357) &gt; 0, VLOOKUP(Attendance!$G1357,MINIMUM_DAY_PERIOD_SCHEDULE[], 2,TRUE),
IF(COUNTIF(RALLY_DATES[], Attendance!J1357) &gt; 0, VLOOKUP(Attendance!$G1357,RALLY_PERIOD_SCHEDULE[], 2,TRUE),
IF(WEEKDAY(Attendance!$J1357) = 2,
       IF(COUNTIF(FINALS_WEEK_MONDAY_DATE[],Attendance!$J1357) &gt; 0, VLOOKUP(Attendance!$G1357,FINALS_WEEK_MONDAY_PERIOD_SCHEDULE[],2,TRUE),
       VLOOKUP(Attendance!$G1357,REGULAR_WEEK_SCHEDULE[],6,TRUE)),
IF(WEEKDAY($J1357) = 3,
       IF(COUNTIF(FINALS_WEEK_TUESDAY_DATE[],Attendance!$J1357) &gt; 0, VLOOKUP(Attendance!$G1357,FINALS_WEEK_TUESDAY_PERIOD_SCHEDULE[],2,TRUE),
       VLOOKUP(Attendance!$G1357,REGULAR_WEEK_SCHEDULE[[Tuesday]:[Period]],5,TRUE)),
IF(WEEKDAY(Attendance!$J1357) = 4,
        IF(COUNTIF(BLOCK_WEDNESDAY_DATES[],Attendance!$J1357) &gt; 0, VLOOKUP(Attendance!$G1357,BLOCK_WEDNESDAY_PERIOD_SCHEDULE[],2,TRUE),
        IF(COUNTIF(FINALS_WEEK_WEDNESDAY_DATE[],Attendance!$J1357) &gt; 0, VLOOKUP(Attendance!$G1357,FINALS_WEEK_WEDNESDAY_PERIOD_SCHEDULE[],2,TRUE),
       VLOOKUP(Attendance!$G1357,REGULAR_WEEK_SCHEDULE[[Wednesday]:[Period]],4,TRUE))),
IF(WEEKDAY($J1357) = 5,
       IF(COUNTIF(BLOCK_THURSDAY_DATES[],Attendance!$J1357) &gt; 0, VLOOKUP(Attendance!$G1357,BLOCK_THURSDAY_PERIOD_SCHEDULE[],2,TRUE),
       IF(COUNTIF(FINALS_WEEK_THURSDAY_DATE[],Attendance!$J1357) &gt; 0, VLOOKUP(Attendance!$G1357,FINALS_WEEK_THURSDAY_PERIOD_SCHEDULE[],2,TRUE),
       VLOOKUP(Attendance!$G1357,REGULAR_WEEK_SCHEDULE[[Thursday]:[Period]],3,TRUE))),
IF(WEEKDAY(Attendance!$J1357) = 6,
       IF(COUNTIF(FINALS_WEEK_FRIDAY_DATE[],Attendance!$J1357) &gt; 0, VLOOKUP(Attendance!$G1357,FINALS_WEEK_FRIDAY_PERIOD_SCHEDULE[],2,TRUE),
       VLOOKUP(Attendance!$G1357,REGULAR_WEEK_SCHEDULE[[Friday]:[Period]],2,TRUE))))))))))</f>
        <v/>
      </c>
      <c r="J1357" s="41" t="str">
        <f t="shared" ca="1" si="68"/>
        <v/>
      </c>
      <c r="K1357" s="41" t="str">
        <f>IF($A1357 &lt;&gt; "",VLOOKUP($A1357,'Student reference sheet'!$A$2:$V$2329, 7,FALSE), "")</f>
        <v/>
      </c>
      <c r="L1357" s="30" t="str">
        <f>IF($A1357 ="", "", VLOOKUP($A1357, 'Student reference sheet'!$A$2:$Z$2603,23,FALSE))</f>
        <v/>
      </c>
      <c r="M1357" s="30" t="str">
        <f>IF($A1357 ="", "", VLOOKUP($A1357, 'Student reference sheet'!$A$2:$Z$2603,24,FALSE))</f>
        <v/>
      </c>
      <c r="N1357" s="30" t="str">
        <f>IF($A1357 ="", "", VLOOKUP($A1357, 'Student reference sheet'!$A$2:$Z$2603,26,FALSE))</f>
        <v/>
      </c>
      <c r="O1357" s="30" t="str">
        <f>IF($A1357 ="", "", VLOOKUP($A1357, 'Student reference sheet'!$A$2:$Z$2603,25,FALSE))</f>
        <v/>
      </c>
      <c r="P1357" s="39" t="str">
        <f>IF($A1357 = "", "", IF(OR(VLOOKUP($A1357,'Student reference sheet'!$A$2:$V$2400,8,FALSE) = "R",  VLOOKUP($A1357,'Student reference sheet'!$A$2:$V$2400,8,FALSE) = "L"), "X", ""))</f>
        <v/>
      </c>
      <c r="Q1357" s="39" t="str">
        <f>IF($A1357 ="", "", VLOOKUP($A1357, 'Student reference sheet'!$A$2:$V$2603,22,FALSE))</f>
        <v/>
      </c>
      <c r="R1357" s="39" t="str">
        <f>IF($A1357 &lt;&gt; "",VLOOKUP($A1357,'Student reference sheet'!$A$2:$V$2329, 5,FALSE), "")</f>
        <v/>
      </c>
      <c r="S1357" s="39" t="str">
        <f>IF($A1357 &lt;&gt; "",VLOOKUP($A1357,'Student reference sheet'!$A$2:$V$2329, 6,FALSE), "")</f>
        <v/>
      </c>
      <c r="T1357" s="30" t="str">
        <f>IF($A1357 = "","",
IF(VLOOKUP($A1357,'Student reference sheet'!$A$2:$V$2329, 10,FALSE) = "Y", "Hispanic",
IF(VLOOKUP($A1357,'Student reference sheet'!$A$2:$V$2329,11,FALSE) &lt;&gt; "",
IF(VLOOKUP($A1357,'Student reference sheet'!$A$2:$V$2329,11,FALSE) = "UNK", "Unknown", VLOOKUP(VALUE(VLOOKUP($A1357,'Student reference sheet'!$A$2:$V$2329,11,FALSE)),'Ethnicity Reference'!$A$2:$B$22,2,FALSE)),
IF(VLOOKUP($A1357,'Student reference sheet'!$A$2:$V$2329,9,FALSE) &lt;&gt; "", VLOOKUP(VALUE(VLOOKUP($A1357,'Student reference sheet'!$A$2:$V$2329,9,FALSE)),'Ethnicity Reference'!$A$2:$B$22,2,FALSE),"Unknown"))))</f>
        <v/>
      </c>
      <c r="U1357" s="35"/>
    </row>
    <row r="1358" spans="1:21" ht="15.75">
      <c r="A1358" s="47"/>
      <c r="B1358" s="33"/>
      <c r="C1358" s="39" t="str">
        <f>IF($A1358 &lt;&gt; "",VLOOKUP($A1358,'Student reference sheet'!$A$2:$V$2329, 3,FALSE), "")</f>
        <v/>
      </c>
      <c r="D1358" s="39" t="str">
        <f>IF($A1358 &lt;&gt; "",VLOOKUP($A1358,'Student reference sheet'!$A$2:$V$2329, 2,FALSE), "")</f>
        <v/>
      </c>
      <c r="E1358" s="35"/>
      <c r="F1358" s="34"/>
      <c r="G1358" s="40" t="str">
        <f t="shared" ca="1" si="66"/>
        <v/>
      </c>
      <c r="H1358" s="40" t="str">
        <f t="shared" ca="1" si="67"/>
        <v/>
      </c>
      <c r="I1358" s="36" t="str">
        <f>IF($A1358 = "", "",
IF(COUNTIF(MINIMUM_DAY_DATES[], Attendance!J1358) &gt; 0, VLOOKUP(Attendance!$G1358,MINIMUM_DAY_PERIOD_SCHEDULE[], 2,TRUE),
IF(COUNTIF(RALLY_DATES[], Attendance!J1358) &gt; 0, VLOOKUP(Attendance!$G1358,RALLY_PERIOD_SCHEDULE[], 2,TRUE),
IF(WEEKDAY(Attendance!$J1358) = 2,
       IF(COUNTIF(FINALS_WEEK_MONDAY_DATE[],Attendance!$J1358) &gt; 0, VLOOKUP(Attendance!$G1358,FINALS_WEEK_MONDAY_PERIOD_SCHEDULE[],2,TRUE),
       VLOOKUP(Attendance!$G1358,REGULAR_WEEK_SCHEDULE[],6,TRUE)),
IF(WEEKDAY($J1358) = 3,
       IF(COUNTIF(FINALS_WEEK_TUESDAY_DATE[],Attendance!$J1358) &gt; 0, VLOOKUP(Attendance!$G1358,FINALS_WEEK_TUESDAY_PERIOD_SCHEDULE[],2,TRUE),
       VLOOKUP(Attendance!$G1358,REGULAR_WEEK_SCHEDULE[[Tuesday]:[Period]],5,TRUE)),
IF(WEEKDAY(Attendance!$J1358) = 4,
        IF(COUNTIF(BLOCK_WEDNESDAY_DATES[],Attendance!$J1358) &gt; 0, VLOOKUP(Attendance!$G1358,BLOCK_WEDNESDAY_PERIOD_SCHEDULE[],2,TRUE),
        IF(COUNTIF(FINALS_WEEK_WEDNESDAY_DATE[],Attendance!$J1358) &gt; 0, VLOOKUP(Attendance!$G1358,FINALS_WEEK_WEDNESDAY_PERIOD_SCHEDULE[],2,TRUE),
       VLOOKUP(Attendance!$G1358,REGULAR_WEEK_SCHEDULE[[Wednesday]:[Period]],4,TRUE))),
IF(WEEKDAY($J1358) = 5,
       IF(COUNTIF(BLOCK_THURSDAY_DATES[],Attendance!$J1358) &gt; 0, VLOOKUP(Attendance!$G1358,BLOCK_THURSDAY_PERIOD_SCHEDULE[],2,TRUE),
       IF(COUNTIF(FINALS_WEEK_THURSDAY_DATE[],Attendance!$J1358) &gt; 0, VLOOKUP(Attendance!$G1358,FINALS_WEEK_THURSDAY_PERIOD_SCHEDULE[],2,TRUE),
       VLOOKUP(Attendance!$G1358,REGULAR_WEEK_SCHEDULE[[Thursday]:[Period]],3,TRUE))),
IF(WEEKDAY(Attendance!$J1358) = 6,
       IF(COUNTIF(FINALS_WEEK_FRIDAY_DATE[],Attendance!$J1358) &gt; 0, VLOOKUP(Attendance!$G1358,FINALS_WEEK_FRIDAY_PERIOD_SCHEDULE[],2,TRUE),
       VLOOKUP(Attendance!$G1358,REGULAR_WEEK_SCHEDULE[[Friday]:[Period]],2,TRUE))))))))))</f>
        <v/>
      </c>
      <c r="J1358" s="41" t="str">
        <f t="shared" ca="1" si="68"/>
        <v/>
      </c>
      <c r="K1358" s="41" t="str">
        <f>IF($A1358 &lt;&gt; "",VLOOKUP($A1358,'Student reference sheet'!$A$2:$V$2329, 7,FALSE), "")</f>
        <v/>
      </c>
      <c r="L1358" s="30" t="str">
        <f>IF($A1358 ="", "", VLOOKUP($A1358, 'Student reference sheet'!$A$2:$Z$2603,23,FALSE))</f>
        <v/>
      </c>
      <c r="M1358" s="30" t="str">
        <f>IF($A1358 ="", "", VLOOKUP($A1358, 'Student reference sheet'!$A$2:$Z$2603,24,FALSE))</f>
        <v/>
      </c>
      <c r="N1358" s="30" t="str">
        <f>IF($A1358 ="", "", VLOOKUP($A1358, 'Student reference sheet'!$A$2:$Z$2603,26,FALSE))</f>
        <v/>
      </c>
      <c r="O1358" s="30" t="str">
        <f>IF($A1358 ="", "", VLOOKUP($A1358, 'Student reference sheet'!$A$2:$Z$2603,25,FALSE))</f>
        <v/>
      </c>
      <c r="P1358" s="39" t="str">
        <f>IF($A1358 = "", "", IF(OR(VLOOKUP($A1358,'Student reference sheet'!$A$2:$V$2400,8,FALSE) = "R",  VLOOKUP($A1358,'Student reference sheet'!$A$2:$V$2400,8,FALSE) = "L"), "X", ""))</f>
        <v/>
      </c>
      <c r="Q1358" s="39" t="str">
        <f>IF($A1358 ="", "", VLOOKUP($A1358, 'Student reference sheet'!$A$2:$V$2603,22,FALSE))</f>
        <v/>
      </c>
      <c r="R1358" s="39" t="str">
        <f>IF($A1358 &lt;&gt; "",VLOOKUP($A1358,'Student reference sheet'!$A$2:$V$2329, 5,FALSE), "")</f>
        <v/>
      </c>
      <c r="S1358" s="39" t="str">
        <f>IF($A1358 &lt;&gt; "",VLOOKUP($A1358,'Student reference sheet'!$A$2:$V$2329, 6,FALSE), "")</f>
        <v/>
      </c>
      <c r="T1358" s="30" t="str">
        <f>IF($A1358 = "","",
IF(VLOOKUP($A1358,'Student reference sheet'!$A$2:$V$2329, 10,FALSE) = "Y", "Hispanic",
IF(VLOOKUP($A1358,'Student reference sheet'!$A$2:$V$2329,11,FALSE) &lt;&gt; "",
IF(VLOOKUP($A1358,'Student reference sheet'!$A$2:$V$2329,11,FALSE) = "UNK", "Unknown", VLOOKUP(VALUE(VLOOKUP($A1358,'Student reference sheet'!$A$2:$V$2329,11,FALSE)),'Ethnicity Reference'!$A$2:$B$22,2,FALSE)),
IF(VLOOKUP($A1358,'Student reference sheet'!$A$2:$V$2329,9,FALSE) &lt;&gt; "", VLOOKUP(VALUE(VLOOKUP($A1358,'Student reference sheet'!$A$2:$V$2329,9,FALSE)),'Ethnicity Reference'!$A$2:$B$22,2,FALSE),"Unknown"))))</f>
        <v/>
      </c>
      <c r="U1358" s="35"/>
    </row>
    <row r="1359" spans="1:21" ht="15.75">
      <c r="A1359" s="47"/>
      <c r="B1359" s="33"/>
      <c r="C1359" s="39" t="str">
        <f>IF($A1359 &lt;&gt; "",VLOOKUP($A1359,'Student reference sheet'!$A$2:$V$2329, 3,FALSE), "")</f>
        <v/>
      </c>
      <c r="D1359" s="39" t="str">
        <f>IF($A1359 &lt;&gt; "",VLOOKUP($A1359,'Student reference sheet'!$A$2:$V$2329, 2,FALSE), "")</f>
        <v/>
      </c>
      <c r="E1359" s="35"/>
      <c r="F1359" s="34"/>
      <c r="G1359" s="40" t="str">
        <f t="shared" ca="1" si="66"/>
        <v/>
      </c>
      <c r="H1359" s="40" t="str">
        <f t="shared" ca="1" si="67"/>
        <v/>
      </c>
      <c r="I1359" s="36" t="str">
        <f>IF($A1359 = "", "",
IF(COUNTIF(MINIMUM_DAY_DATES[], Attendance!J1359) &gt; 0, VLOOKUP(Attendance!$G1359,MINIMUM_DAY_PERIOD_SCHEDULE[], 2,TRUE),
IF(COUNTIF(RALLY_DATES[], Attendance!J1359) &gt; 0, VLOOKUP(Attendance!$G1359,RALLY_PERIOD_SCHEDULE[], 2,TRUE),
IF(WEEKDAY(Attendance!$J1359) = 2,
       IF(COUNTIF(FINALS_WEEK_MONDAY_DATE[],Attendance!$J1359) &gt; 0, VLOOKUP(Attendance!$G1359,FINALS_WEEK_MONDAY_PERIOD_SCHEDULE[],2,TRUE),
       VLOOKUP(Attendance!$G1359,REGULAR_WEEK_SCHEDULE[],6,TRUE)),
IF(WEEKDAY($J1359) = 3,
       IF(COUNTIF(FINALS_WEEK_TUESDAY_DATE[],Attendance!$J1359) &gt; 0, VLOOKUP(Attendance!$G1359,FINALS_WEEK_TUESDAY_PERIOD_SCHEDULE[],2,TRUE),
       VLOOKUP(Attendance!$G1359,REGULAR_WEEK_SCHEDULE[[Tuesday]:[Period]],5,TRUE)),
IF(WEEKDAY(Attendance!$J1359) = 4,
        IF(COUNTIF(BLOCK_WEDNESDAY_DATES[],Attendance!$J1359) &gt; 0, VLOOKUP(Attendance!$G1359,BLOCK_WEDNESDAY_PERIOD_SCHEDULE[],2,TRUE),
        IF(COUNTIF(FINALS_WEEK_WEDNESDAY_DATE[],Attendance!$J1359) &gt; 0, VLOOKUP(Attendance!$G1359,FINALS_WEEK_WEDNESDAY_PERIOD_SCHEDULE[],2,TRUE),
       VLOOKUP(Attendance!$G1359,REGULAR_WEEK_SCHEDULE[[Wednesday]:[Period]],4,TRUE))),
IF(WEEKDAY($J1359) = 5,
       IF(COUNTIF(BLOCK_THURSDAY_DATES[],Attendance!$J1359) &gt; 0, VLOOKUP(Attendance!$G1359,BLOCK_THURSDAY_PERIOD_SCHEDULE[],2,TRUE),
       IF(COUNTIF(FINALS_WEEK_THURSDAY_DATE[],Attendance!$J1359) &gt; 0, VLOOKUP(Attendance!$G1359,FINALS_WEEK_THURSDAY_PERIOD_SCHEDULE[],2,TRUE),
       VLOOKUP(Attendance!$G1359,REGULAR_WEEK_SCHEDULE[[Thursday]:[Period]],3,TRUE))),
IF(WEEKDAY(Attendance!$J1359) = 6,
       IF(COUNTIF(FINALS_WEEK_FRIDAY_DATE[],Attendance!$J1359) &gt; 0, VLOOKUP(Attendance!$G1359,FINALS_WEEK_FRIDAY_PERIOD_SCHEDULE[],2,TRUE),
       VLOOKUP(Attendance!$G1359,REGULAR_WEEK_SCHEDULE[[Friday]:[Period]],2,TRUE))))))))))</f>
        <v/>
      </c>
      <c r="J1359" s="41" t="str">
        <f t="shared" ca="1" si="68"/>
        <v/>
      </c>
      <c r="K1359" s="41" t="str">
        <f>IF($A1359 &lt;&gt; "",VLOOKUP($A1359,'Student reference sheet'!$A$2:$V$2329, 7,FALSE), "")</f>
        <v/>
      </c>
      <c r="L1359" s="30" t="str">
        <f>IF($A1359 ="", "", VLOOKUP($A1359, 'Student reference sheet'!$A$2:$Z$2603,23,FALSE))</f>
        <v/>
      </c>
      <c r="M1359" s="30" t="str">
        <f>IF($A1359 ="", "", VLOOKUP($A1359, 'Student reference sheet'!$A$2:$Z$2603,24,FALSE))</f>
        <v/>
      </c>
      <c r="N1359" s="30" t="str">
        <f>IF($A1359 ="", "", VLOOKUP($A1359, 'Student reference sheet'!$A$2:$Z$2603,26,FALSE))</f>
        <v/>
      </c>
      <c r="O1359" s="30" t="str">
        <f>IF($A1359 ="", "", VLOOKUP($A1359, 'Student reference sheet'!$A$2:$Z$2603,25,FALSE))</f>
        <v/>
      </c>
      <c r="P1359" s="39" t="str">
        <f>IF($A1359 = "", "", IF(OR(VLOOKUP($A1359,'Student reference sheet'!$A$2:$V$2400,8,FALSE) = "R",  VLOOKUP($A1359,'Student reference sheet'!$A$2:$V$2400,8,FALSE) = "L"), "X", ""))</f>
        <v/>
      </c>
      <c r="Q1359" s="39" t="str">
        <f>IF($A1359 ="", "", VLOOKUP($A1359, 'Student reference sheet'!$A$2:$V$2603,22,FALSE))</f>
        <v/>
      </c>
      <c r="R1359" s="39" t="str">
        <f>IF($A1359 &lt;&gt; "",VLOOKUP($A1359,'Student reference sheet'!$A$2:$V$2329, 5,FALSE), "")</f>
        <v/>
      </c>
      <c r="S1359" s="39" t="str">
        <f>IF($A1359 &lt;&gt; "",VLOOKUP($A1359,'Student reference sheet'!$A$2:$V$2329, 6,FALSE), "")</f>
        <v/>
      </c>
      <c r="T1359" s="30" t="str">
        <f>IF($A1359 = "","",
IF(VLOOKUP($A1359,'Student reference sheet'!$A$2:$V$2329, 10,FALSE) = "Y", "Hispanic",
IF(VLOOKUP($A1359,'Student reference sheet'!$A$2:$V$2329,11,FALSE) &lt;&gt; "",
IF(VLOOKUP($A1359,'Student reference sheet'!$A$2:$V$2329,11,FALSE) = "UNK", "Unknown", VLOOKUP(VALUE(VLOOKUP($A1359,'Student reference sheet'!$A$2:$V$2329,11,FALSE)),'Ethnicity Reference'!$A$2:$B$22,2,FALSE)),
IF(VLOOKUP($A1359,'Student reference sheet'!$A$2:$V$2329,9,FALSE) &lt;&gt; "", VLOOKUP(VALUE(VLOOKUP($A1359,'Student reference sheet'!$A$2:$V$2329,9,FALSE)),'Ethnicity Reference'!$A$2:$B$22,2,FALSE),"Unknown"))))</f>
        <v/>
      </c>
      <c r="U1359" s="35"/>
    </row>
    <row r="1360" spans="1:21" ht="15.75">
      <c r="A1360" s="47"/>
      <c r="B1360" s="33"/>
      <c r="C1360" s="39" t="str">
        <f>IF($A1360 &lt;&gt; "",VLOOKUP($A1360,'Student reference sheet'!$A$2:$V$2329, 3,FALSE), "")</f>
        <v/>
      </c>
      <c r="D1360" s="39" t="str">
        <f>IF($A1360 &lt;&gt; "",VLOOKUP($A1360,'Student reference sheet'!$A$2:$V$2329, 2,FALSE), "")</f>
        <v/>
      </c>
      <c r="E1360" s="35"/>
      <c r="F1360" s="34"/>
      <c r="G1360" s="40" t="str">
        <f t="shared" ca="1" si="66"/>
        <v/>
      </c>
      <c r="H1360" s="40" t="str">
        <f t="shared" ca="1" si="67"/>
        <v/>
      </c>
      <c r="I1360" s="36" t="str">
        <f>IF($A1360 = "", "",
IF(COUNTIF(MINIMUM_DAY_DATES[], Attendance!J1360) &gt; 0, VLOOKUP(Attendance!$G1360,MINIMUM_DAY_PERIOD_SCHEDULE[], 2,TRUE),
IF(COUNTIF(RALLY_DATES[], Attendance!J1360) &gt; 0, VLOOKUP(Attendance!$G1360,RALLY_PERIOD_SCHEDULE[], 2,TRUE),
IF(WEEKDAY(Attendance!$J1360) = 2,
       IF(COUNTIF(FINALS_WEEK_MONDAY_DATE[],Attendance!$J1360) &gt; 0, VLOOKUP(Attendance!$G1360,FINALS_WEEK_MONDAY_PERIOD_SCHEDULE[],2,TRUE),
       VLOOKUP(Attendance!$G1360,REGULAR_WEEK_SCHEDULE[],6,TRUE)),
IF(WEEKDAY($J1360) = 3,
       IF(COUNTIF(FINALS_WEEK_TUESDAY_DATE[],Attendance!$J1360) &gt; 0, VLOOKUP(Attendance!$G1360,FINALS_WEEK_TUESDAY_PERIOD_SCHEDULE[],2,TRUE),
       VLOOKUP(Attendance!$G1360,REGULAR_WEEK_SCHEDULE[[Tuesday]:[Period]],5,TRUE)),
IF(WEEKDAY(Attendance!$J1360) = 4,
        IF(COUNTIF(BLOCK_WEDNESDAY_DATES[],Attendance!$J1360) &gt; 0, VLOOKUP(Attendance!$G1360,BLOCK_WEDNESDAY_PERIOD_SCHEDULE[],2,TRUE),
        IF(COUNTIF(FINALS_WEEK_WEDNESDAY_DATE[],Attendance!$J1360) &gt; 0, VLOOKUP(Attendance!$G1360,FINALS_WEEK_WEDNESDAY_PERIOD_SCHEDULE[],2,TRUE),
       VLOOKUP(Attendance!$G1360,REGULAR_WEEK_SCHEDULE[[Wednesday]:[Period]],4,TRUE))),
IF(WEEKDAY($J1360) = 5,
       IF(COUNTIF(BLOCK_THURSDAY_DATES[],Attendance!$J1360) &gt; 0, VLOOKUP(Attendance!$G1360,BLOCK_THURSDAY_PERIOD_SCHEDULE[],2,TRUE),
       IF(COUNTIF(FINALS_WEEK_THURSDAY_DATE[],Attendance!$J1360) &gt; 0, VLOOKUP(Attendance!$G1360,FINALS_WEEK_THURSDAY_PERIOD_SCHEDULE[],2,TRUE),
       VLOOKUP(Attendance!$G1360,REGULAR_WEEK_SCHEDULE[[Thursday]:[Period]],3,TRUE))),
IF(WEEKDAY(Attendance!$J1360) = 6,
       IF(COUNTIF(FINALS_WEEK_FRIDAY_DATE[],Attendance!$J1360) &gt; 0, VLOOKUP(Attendance!$G1360,FINALS_WEEK_FRIDAY_PERIOD_SCHEDULE[],2,TRUE),
       VLOOKUP(Attendance!$G1360,REGULAR_WEEK_SCHEDULE[[Friday]:[Period]],2,TRUE))))))))))</f>
        <v/>
      </c>
      <c r="J1360" s="41" t="str">
        <f t="shared" ca="1" si="68"/>
        <v/>
      </c>
      <c r="K1360" s="41" t="str">
        <f>IF($A1360 &lt;&gt; "",VLOOKUP($A1360,'Student reference sheet'!$A$2:$V$2329, 7,FALSE), "")</f>
        <v/>
      </c>
      <c r="L1360" s="30" t="str">
        <f>IF($A1360 ="", "", VLOOKUP($A1360, 'Student reference sheet'!$A$2:$Z$2603,23,FALSE))</f>
        <v/>
      </c>
      <c r="M1360" s="30" t="str">
        <f>IF($A1360 ="", "", VLOOKUP($A1360, 'Student reference sheet'!$A$2:$Z$2603,24,FALSE))</f>
        <v/>
      </c>
      <c r="N1360" s="30" t="str">
        <f>IF($A1360 ="", "", VLOOKUP($A1360, 'Student reference sheet'!$A$2:$Z$2603,26,FALSE))</f>
        <v/>
      </c>
      <c r="O1360" s="30" t="str">
        <f>IF($A1360 ="", "", VLOOKUP($A1360, 'Student reference sheet'!$A$2:$Z$2603,25,FALSE))</f>
        <v/>
      </c>
      <c r="P1360" s="39" t="str">
        <f>IF($A1360 = "", "", IF(OR(VLOOKUP($A1360,'Student reference sheet'!$A$2:$V$2400,8,FALSE) = "R",  VLOOKUP($A1360,'Student reference sheet'!$A$2:$V$2400,8,FALSE) = "L"), "X", ""))</f>
        <v/>
      </c>
      <c r="Q1360" s="39" t="str">
        <f>IF($A1360 ="", "", VLOOKUP($A1360, 'Student reference sheet'!$A$2:$V$2603,22,FALSE))</f>
        <v/>
      </c>
      <c r="R1360" s="39" t="str">
        <f>IF($A1360 &lt;&gt; "",VLOOKUP($A1360,'Student reference sheet'!$A$2:$V$2329, 5,FALSE), "")</f>
        <v/>
      </c>
      <c r="S1360" s="39" t="str">
        <f>IF($A1360 &lt;&gt; "",VLOOKUP($A1360,'Student reference sheet'!$A$2:$V$2329, 6,FALSE), "")</f>
        <v/>
      </c>
      <c r="T1360" s="30" t="str">
        <f>IF($A1360 = "","",
IF(VLOOKUP($A1360,'Student reference sheet'!$A$2:$V$2329, 10,FALSE) = "Y", "Hispanic",
IF(VLOOKUP($A1360,'Student reference sheet'!$A$2:$V$2329,11,FALSE) &lt;&gt; "",
IF(VLOOKUP($A1360,'Student reference sheet'!$A$2:$V$2329,11,FALSE) = "UNK", "Unknown", VLOOKUP(VALUE(VLOOKUP($A1360,'Student reference sheet'!$A$2:$V$2329,11,FALSE)),'Ethnicity Reference'!$A$2:$B$22,2,FALSE)),
IF(VLOOKUP($A1360,'Student reference sheet'!$A$2:$V$2329,9,FALSE) &lt;&gt; "", VLOOKUP(VALUE(VLOOKUP($A1360,'Student reference sheet'!$A$2:$V$2329,9,FALSE)),'Ethnicity Reference'!$A$2:$B$22,2,FALSE),"Unknown"))))</f>
        <v/>
      </c>
      <c r="U1360" s="35"/>
    </row>
    <row r="1361" spans="1:21" ht="15.75">
      <c r="A1361" s="47"/>
      <c r="B1361" s="33"/>
      <c r="C1361" s="39" t="str">
        <f>IF($A1361 &lt;&gt; "",VLOOKUP($A1361,'Student reference sheet'!$A$2:$V$2329, 3,FALSE), "")</f>
        <v/>
      </c>
      <c r="D1361" s="39" t="str">
        <f>IF($A1361 &lt;&gt; "",VLOOKUP($A1361,'Student reference sheet'!$A$2:$V$2329, 2,FALSE), "")</f>
        <v/>
      </c>
      <c r="E1361" s="35"/>
      <c r="F1361" s="34"/>
      <c r="G1361" s="40" t="str">
        <f t="shared" ca="1" si="66"/>
        <v/>
      </c>
      <c r="H1361" s="40" t="str">
        <f t="shared" ca="1" si="67"/>
        <v/>
      </c>
      <c r="I1361" s="36" t="str">
        <f>IF($A1361 = "", "",
IF(COUNTIF(MINIMUM_DAY_DATES[], Attendance!J1361) &gt; 0, VLOOKUP(Attendance!$G1361,MINIMUM_DAY_PERIOD_SCHEDULE[], 2,TRUE),
IF(COUNTIF(RALLY_DATES[], Attendance!J1361) &gt; 0, VLOOKUP(Attendance!$G1361,RALLY_PERIOD_SCHEDULE[], 2,TRUE),
IF(WEEKDAY(Attendance!$J1361) = 2,
       IF(COUNTIF(FINALS_WEEK_MONDAY_DATE[],Attendance!$J1361) &gt; 0, VLOOKUP(Attendance!$G1361,FINALS_WEEK_MONDAY_PERIOD_SCHEDULE[],2,TRUE),
       VLOOKUP(Attendance!$G1361,REGULAR_WEEK_SCHEDULE[],6,TRUE)),
IF(WEEKDAY($J1361) = 3,
       IF(COUNTIF(FINALS_WEEK_TUESDAY_DATE[],Attendance!$J1361) &gt; 0, VLOOKUP(Attendance!$G1361,FINALS_WEEK_TUESDAY_PERIOD_SCHEDULE[],2,TRUE),
       VLOOKUP(Attendance!$G1361,REGULAR_WEEK_SCHEDULE[[Tuesday]:[Period]],5,TRUE)),
IF(WEEKDAY(Attendance!$J1361) = 4,
        IF(COUNTIF(BLOCK_WEDNESDAY_DATES[],Attendance!$J1361) &gt; 0, VLOOKUP(Attendance!$G1361,BLOCK_WEDNESDAY_PERIOD_SCHEDULE[],2,TRUE),
        IF(COUNTIF(FINALS_WEEK_WEDNESDAY_DATE[],Attendance!$J1361) &gt; 0, VLOOKUP(Attendance!$G1361,FINALS_WEEK_WEDNESDAY_PERIOD_SCHEDULE[],2,TRUE),
       VLOOKUP(Attendance!$G1361,REGULAR_WEEK_SCHEDULE[[Wednesday]:[Period]],4,TRUE))),
IF(WEEKDAY($J1361) = 5,
       IF(COUNTIF(BLOCK_THURSDAY_DATES[],Attendance!$J1361) &gt; 0, VLOOKUP(Attendance!$G1361,BLOCK_THURSDAY_PERIOD_SCHEDULE[],2,TRUE),
       IF(COUNTIF(FINALS_WEEK_THURSDAY_DATE[],Attendance!$J1361) &gt; 0, VLOOKUP(Attendance!$G1361,FINALS_WEEK_THURSDAY_PERIOD_SCHEDULE[],2,TRUE),
       VLOOKUP(Attendance!$G1361,REGULAR_WEEK_SCHEDULE[[Thursday]:[Period]],3,TRUE))),
IF(WEEKDAY(Attendance!$J1361) = 6,
       IF(COUNTIF(FINALS_WEEK_FRIDAY_DATE[],Attendance!$J1361) &gt; 0, VLOOKUP(Attendance!$G1361,FINALS_WEEK_FRIDAY_PERIOD_SCHEDULE[],2,TRUE),
       VLOOKUP(Attendance!$G1361,REGULAR_WEEK_SCHEDULE[[Friday]:[Period]],2,TRUE))))))))))</f>
        <v/>
      </c>
      <c r="J1361" s="41" t="str">
        <f t="shared" ca="1" si="68"/>
        <v/>
      </c>
      <c r="K1361" s="41" t="str">
        <f>IF($A1361 &lt;&gt; "",VLOOKUP($A1361,'Student reference sheet'!$A$2:$V$2329, 7,FALSE), "")</f>
        <v/>
      </c>
      <c r="L1361" s="30" t="str">
        <f>IF($A1361 ="", "", VLOOKUP($A1361, 'Student reference sheet'!$A$2:$Z$2603,23,FALSE))</f>
        <v/>
      </c>
      <c r="M1361" s="30" t="str">
        <f>IF($A1361 ="", "", VLOOKUP($A1361, 'Student reference sheet'!$A$2:$Z$2603,24,FALSE))</f>
        <v/>
      </c>
      <c r="N1361" s="30" t="str">
        <f>IF($A1361 ="", "", VLOOKUP($A1361, 'Student reference sheet'!$A$2:$Z$2603,26,FALSE))</f>
        <v/>
      </c>
      <c r="O1361" s="30" t="str">
        <f>IF($A1361 ="", "", VLOOKUP($A1361, 'Student reference sheet'!$A$2:$Z$2603,25,FALSE))</f>
        <v/>
      </c>
      <c r="P1361" s="39" t="str">
        <f>IF($A1361 = "", "", IF(OR(VLOOKUP($A1361,'Student reference sheet'!$A$2:$V$2400,8,FALSE) = "R",  VLOOKUP($A1361,'Student reference sheet'!$A$2:$V$2400,8,FALSE) = "L"), "X", ""))</f>
        <v/>
      </c>
      <c r="Q1361" s="39" t="str">
        <f>IF($A1361 ="", "", VLOOKUP($A1361, 'Student reference sheet'!$A$2:$V$2603,22,FALSE))</f>
        <v/>
      </c>
      <c r="R1361" s="39" t="str">
        <f>IF($A1361 &lt;&gt; "",VLOOKUP($A1361,'Student reference sheet'!$A$2:$V$2329, 5,FALSE), "")</f>
        <v/>
      </c>
      <c r="S1361" s="39" t="str">
        <f>IF($A1361 &lt;&gt; "",VLOOKUP($A1361,'Student reference sheet'!$A$2:$V$2329, 6,FALSE), "")</f>
        <v/>
      </c>
      <c r="T1361" s="30" t="str">
        <f>IF($A1361 = "","",
IF(VLOOKUP($A1361,'Student reference sheet'!$A$2:$V$2329, 10,FALSE) = "Y", "Hispanic",
IF(VLOOKUP($A1361,'Student reference sheet'!$A$2:$V$2329,11,FALSE) &lt;&gt; "",
IF(VLOOKUP($A1361,'Student reference sheet'!$A$2:$V$2329,11,FALSE) = "UNK", "Unknown", VLOOKUP(VALUE(VLOOKUP($A1361,'Student reference sheet'!$A$2:$V$2329,11,FALSE)),'Ethnicity Reference'!$A$2:$B$22,2,FALSE)),
IF(VLOOKUP($A1361,'Student reference sheet'!$A$2:$V$2329,9,FALSE) &lt;&gt; "", VLOOKUP(VALUE(VLOOKUP($A1361,'Student reference sheet'!$A$2:$V$2329,9,FALSE)),'Ethnicity Reference'!$A$2:$B$22,2,FALSE),"Unknown"))))</f>
        <v/>
      </c>
      <c r="U1361" s="35"/>
    </row>
    <row r="1362" spans="1:21" ht="15.75">
      <c r="A1362" s="47"/>
      <c r="B1362" s="33"/>
      <c r="C1362" s="39" t="str">
        <f>IF($A1362 &lt;&gt; "",VLOOKUP($A1362,'Student reference sheet'!$A$2:$V$2329, 3,FALSE), "")</f>
        <v/>
      </c>
      <c r="D1362" s="39" t="str">
        <f>IF($A1362 &lt;&gt; "",VLOOKUP($A1362,'Student reference sheet'!$A$2:$V$2329, 2,FALSE), "")</f>
        <v/>
      </c>
      <c r="E1362" s="35"/>
      <c r="F1362" s="34"/>
      <c r="G1362" s="40" t="str">
        <f t="shared" ca="1" si="66"/>
        <v/>
      </c>
      <c r="H1362" s="40" t="str">
        <f t="shared" ca="1" si="67"/>
        <v/>
      </c>
      <c r="I1362" s="36" t="str">
        <f>IF($A1362 = "", "",
IF(COUNTIF(MINIMUM_DAY_DATES[], Attendance!J1362) &gt; 0, VLOOKUP(Attendance!$G1362,MINIMUM_DAY_PERIOD_SCHEDULE[], 2,TRUE),
IF(COUNTIF(RALLY_DATES[], Attendance!J1362) &gt; 0, VLOOKUP(Attendance!$G1362,RALLY_PERIOD_SCHEDULE[], 2,TRUE),
IF(WEEKDAY(Attendance!$J1362) = 2,
       IF(COUNTIF(FINALS_WEEK_MONDAY_DATE[],Attendance!$J1362) &gt; 0, VLOOKUP(Attendance!$G1362,FINALS_WEEK_MONDAY_PERIOD_SCHEDULE[],2,TRUE),
       VLOOKUP(Attendance!$G1362,REGULAR_WEEK_SCHEDULE[],6,TRUE)),
IF(WEEKDAY($J1362) = 3,
       IF(COUNTIF(FINALS_WEEK_TUESDAY_DATE[],Attendance!$J1362) &gt; 0, VLOOKUP(Attendance!$G1362,FINALS_WEEK_TUESDAY_PERIOD_SCHEDULE[],2,TRUE),
       VLOOKUP(Attendance!$G1362,REGULAR_WEEK_SCHEDULE[[Tuesday]:[Period]],5,TRUE)),
IF(WEEKDAY(Attendance!$J1362) = 4,
        IF(COUNTIF(BLOCK_WEDNESDAY_DATES[],Attendance!$J1362) &gt; 0, VLOOKUP(Attendance!$G1362,BLOCK_WEDNESDAY_PERIOD_SCHEDULE[],2,TRUE),
        IF(COUNTIF(FINALS_WEEK_WEDNESDAY_DATE[],Attendance!$J1362) &gt; 0, VLOOKUP(Attendance!$G1362,FINALS_WEEK_WEDNESDAY_PERIOD_SCHEDULE[],2,TRUE),
       VLOOKUP(Attendance!$G1362,REGULAR_WEEK_SCHEDULE[[Wednesday]:[Period]],4,TRUE))),
IF(WEEKDAY($J1362) = 5,
       IF(COUNTIF(BLOCK_THURSDAY_DATES[],Attendance!$J1362) &gt; 0, VLOOKUP(Attendance!$G1362,BLOCK_THURSDAY_PERIOD_SCHEDULE[],2,TRUE),
       IF(COUNTIF(FINALS_WEEK_THURSDAY_DATE[],Attendance!$J1362) &gt; 0, VLOOKUP(Attendance!$G1362,FINALS_WEEK_THURSDAY_PERIOD_SCHEDULE[],2,TRUE),
       VLOOKUP(Attendance!$G1362,REGULAR_WEEK_SCHEDULE[[Thursday]:[Period]],3,TRUE))),
IF(WEEKDAY(Attendance!$J1362) = 6,
       IF(COUNTIF(FINALS_WEEK_FRIDAY_DATE[],Attendance!$J1362) &gt; 0, VLOOKUP(Attendance!$G1362,FINALS_WEEK_FRIDAY_PERIOD_SCHEDULE[],2,TRUE),
       VLOOKUP(Attendance!$G1362,REGULAR_WEEK_SCHEDULE[[Friday]:[Period]],2,TRUE))))))))))</f>
        <v/>
      </c>
      <c r="J1362" s="41" t="str">
        <f t="shared" ca="1" si="68"/>
        <v/>
      </c>
      <c r="K1362" s="41" t="str">
        <f>IF($A1362 &lt;&gt; "",VLOOKUP($A1362,'Student reference sheet'!$A$2:$V$2329, 7,FALSE), "")</f>
        <v/>
      </c>
      <c r="L1362" s="30" t="str">
        <f>IF($A1362 ="", "", VLOOKUP($A1362, 'Student reference sheet'!$A$2:$Z$2603,23,FALSE))</f>
        <v/>
      </c>
      <c r="M1362" s="30" t="str">
        <f>IF($A1362 ="", "", VLOOKUP($A1362, 'Student reference sheet'!$A$2:$Z$2603,24,FALSE))</f>
        <v/>
      </c>
      <c r="N1362" s="30" t="str">
        <f>IF($A1362 ="", "", VLOOKUP($A1362, 'Student reference sheet'!$A$2:$Z$2603,26,FALSE))</f>
        <v/>
      </c>
      <c r="O1362" s="30" t="str">
        <f>IF($A1362 ="", "", VLOOKUP($A1362, 'Student reference sheet'!$A$2:$Z$2603,25,FALSE))</f>
        <v/>
      </c>
      <c r="P1362" s="39" t="str">
        <f>IF($A1362 = "", "", IF(OR(VLOOKUP($A1362,'Student reference sheet'!$A$2:$V$2400,8,FALSE) = "R",  VLOOKUP($A1362,'Student reference sheet'!$A$2:$V$2400,8,FALSE) = "L"), "X", ""))</f>
        <v/>
      </c>
      <c r="Q1362" s="39" t="str">
        <f>IF($A1362 ="", "", VLOOKUP($A1362, 'Student reference sheet'!$A$2:$V$2603,22,FALSE))</f>
        <v/>
      </c>
      <c r="R1362" s="39" t="str">
        <f>IF($A1362 &lt;&gt; "",VLOOKUP($A1362,'Student reference sheet'!$A$2:$V$2329, 5,FALSE), "")</f>
        <v/>
      </c>
      <c r="S1362" s="39" t="str">
        <f>IF($A1362 &lt;&gt; "",VLOOKUP($A1362,'Student reference sheet'!$A$2:$V$2329, 6,FALSE), "")</f>
        <v/>
      </c>
      <c r="T1362" s="30" t="str">
        <f>IF($A1362 = "","",
IF(VLOOKUP($A1362,'Student reference sheet'!$A$2:$V$2329, 10,FALSE) = "Y", "Hispanic",
IF(VLOOKUP($A1362,'Student reference sheet'!$A$2:$V$2329,11,FALSE) &lt;&gt; "",
IF(VLOOKUP($A1362,'Student reference sheet'!$A$2:$V$2329,11,FALSE) = "UNK", "Unknown", VLOOKUP(VALUE(VLOOKUP($A1362,'Student reference sheet'!$A$2:$V$2329,11,FALSE)),'Ethnicity Reference'!$A$2:$B$22,2,FALSE)),
IF(VLOOKUP($A1362,'Student reference sheet'!$A$2:$V$2329,9,FALSE) &lt;&gt; "", VLOOKUP(VALUE(VLOOKUP($A1362,'Student reference sheet'!$A$2:$V$2329,9,FALSE)),'Ethnicity Reference'!$A$2:$B$22,2,FALSE),"Unknown"))))</f>
        <v/>
      </c>
      <c r="U1362" s="35"/>
    </row>
    <row r="1363" spans="1:21" ht="15.75">
      <c r="A1363" s="47"/>
      <c r="B1363" s="33"/>
      <c r="C1363" s="39" t="str">
        <f>IF($A1363 &lt;&gt; "",VLOOKUP($A1363,'Student reference sheet'!$A$2:$V$2329, 3,FALSE), "")</f>
        <v/>
      </c>
      <c r="D1363" s="39" t="str">
        <f>IF($A1363 &lt;&gt; "",VLOOKUP($A1363,'Student reference sheet'!$A$2:$V$2329, 2,FALSE), "")</f>
        <v/>
      </c>
      <c r="E1363" s="35"/>
      <c r="F1363" s="34"/>
      <c r="G1363" s="40" t="str">
        <f t="shared" ca="1" si="66"/>
        <v/>
      </c>
      <c r="H1363" s="40" t="str">
        <f t="shared" ca="1" si="67"/>
        <v/>
      </c>
      <c r="I1363" s="36" t="str">
        <f>IF($A1363 = "", "",
IF(COUNTIF(MINIMUM_DAY_DATES[], Attendance!J1363) &gt; 0, VLOOKUP(Attendance!$G1363,MINIMUM_DAY_PERIOD_SCHEDULE[], 2,TRUE),
IF(COUNTIF(RALLY_DATES[], Attendance!J1363) &gt; 0, VLOOKUP(Attendance!$G1363,RALLY_PERIOD_SCHEDULE[], 2,TRUE),
IF(WEEKDAY(Attendance!$J1363) = 2,
       IF(COUNTIF(FINALS_WEEK_MONDAY_DATE[],Attendance!$J1363) &gt; 0, VLOOKUP(Attendance!$G1363,FINALS_WEEK_MONDAY_PERIOD_SCHEDULE[],2,TRUE),
       VLOOKUP(Attendance!$G1363,REGULAR_WEEK_SCHEDULE[],6,TRUE)),
IF(WEEKDAY($J1363) = 3,
       IF(COUNTIF(FINALS_WEEK_TUESDAY_DATE[],Attendance!$J1363) &gt; 0, VLOOKUP(Attendance!$G1363,FINALS_WEEK_TUESDAY_PERIOD_SCHEDULE[],2,TRUE),
       VLOOKUP(Attendance!$G1363,REGULAR_WEEK_SCHEDULE[[Tuesday]:[Period]],5,TRUE)),
IF(WEEKDAY(Attendance!$J1363) = 4,
        IF(COUNTIF(BLOCK_WEDNESDAY_DATES[],Attendance!$J1363) &gt; 0, VLOOKUP(Attendance!$G1363,BLOCK_WEDNESDAY_PERIOD_SCHEDULE[],2,TRUE),
        IF(COUNTIF(FINALS_WEEK_WEDNESDAY_DATE[],Attendance!$J1363) &gt; 0, VLOOKUP(Attendance!$G1363,FINALS_WEEK_WEDNESDAY_PERIOD_SCHEDULE[],2,TRUE),
       VLOOKUP(Attendance!$G1363,REGULAR_WEEK_SCHEDULE[[Wednesday]:[Period]],4,TRUE))),
IF(WEEKDAY($J1363) = 5,
       IF(COUNTIF(BLOCK_THURSDAY_DATES[],Attendance!$J1363) &gt; 0, VLOOKUP(Attendance!$G1363,BLOCK_THURSDAY_PERIOD_SCHEDULE[],2,TRUE),
       IF(COUNTIF(FINALS_WEEK_THURSDAY_DATE[],Attendance!$J1363) &gt; 0, VLOOKUP(Attendance!$G1363,FINALS_WEEK_THURSDAY_PERIOD_SCHEDULE[],2,TRUE),
       VLOOKUP(Attendance!$G1363,REGULAR_WEEK_SCHEDULE[[Thursday]:[Period]],3,TRUE))),
IF(WEEKDAY(Attendance!$J1363) = 6,
       IF(COUNTIF(FINALS_WEEK_FRIDAY_DATE[],Attendance!$J1363) &gt; 0, VLOOKUP(Attendance!$G1363,FINALS_WEEK_FRIDAY_PERIOD_SCHEDULE[],2,TRUE),
       VLOOKUP(Attendance!$G1363,REGULAR_WEEK_SCHEDULE[[Friday]:[Period]],2,TRUE))))))))))</f>
        <v/>
      </c>
      <c r="J1363" s="41" t="str">
        <f t="shared" ca="1" si="68"/>
        <v/>
      </c>
      <c r="K1363" s="41" t="str">
        <f>IF($A1363 &lt;&gt; "",VLOOKUP($A1363,'Student reference sheet'!$A$2:$V$2329, 7,FALSE), "")</f>
        <v/>
      </c>
      <c r="L1363" s="30" t="str">
        <f>IF($A1363 ="", "", VLOOKUP($A1363, 'Student reference sheet'!$A$2:$Z$2603,23,FALSE))</f>
        <v/>
      </c>
      <c r="M1363" s="30" t="str">
        <f>IF($A1363 ="", "", VLOOKUP($A1363, 'Student reference sheet'!$A$2:$Z$2603,24,FALSE))</f>
        <v/>
      </c>
      <c r="N1363" s="30" t="str">
        <f>IF($A1363 ="", "", VLOOKUP($A1363, 'Student reference sheet'!$A$2:$Z$2603,26,FALSE))</f>
        <v/>
      </c>
      <c r="O1363" s="30" t="str">
        <f>IF($A1363 ="", "", VLOOKUP($A1363, 'Student reference sheet'!$A$2:$Z$2603,25,FALSE))</f>
        <v/>
      </c>
      <c r="P1363" s="39" t="str">
        <f>IF($A1363 = "", "", IF(OR(VLOOKUP($A1363,'Student reference sheet'!$A$2:$V$2400,8,FALSE) = "R",  VLOOKUP($A1363,'Student reference sheet'!$A$2:$V$2400,8,FALSE) = "L"), "X", ""))</f>
        <v/>
      </c>
      <c r="Q1363" s="39" t="str">
        <f>IF($A1363 ="", "", VLOOKUP($A1363, 'Student reference sheet'!$A$2:$V$2603,22,FALSE))</f>
        <v/>
      </c>
      <c r="R1363" s="39" t="str">
        <f>IF($A1363 &lt;&gt; "",VLOOKUP($A1363,'Student reference sheet'!$A$2:$V$2329, 5,FALSE), "")</f>
        <v/>
      </c>
      <c r="S1363" s="39" t="str">
        <f>IF($A1363 &lt;&gt; "",VLOOKUP($A1363,'Student reference sheet'!$A$2:$V$2329, 6,FALSE), "")</f>
        <v/>
      </c>
      <c r="T1363" s="30" t="str">
        <f>IF($A1363 = "","",
IF(VLOOKUP($A1363,'Student reference sheet'!$A$2:$V$2329, 10,FALSE) = "Y", "Hispanic",
IF(VLOOKUP($A1363,'Student reference sheet'!$A$2:$V$2329,11,FALSE) &lt;&gt; "",
IF(VLOOKUP($A1363,'Student reference sheet'!$A$2:$V$2329,11,FALSE) = "UNK", "Unknown", VLOOKUP(VALUE(VLOOKUP($A1363,'Student reference sheet'!$A$2:$V$2329,11,FALSE)),'Ethnicity Reference'!$A$2:$B$22,2,FALSE)),
IF(VLOOKUP($A1363,'Student reference sheet'!$A$2:$V$2329,9,FALSE) &lt;&gt; "", VLOOKUP(VALUE(VLOOKUP($A1363,'Student reference sheet'!$A$2:$V$2329,9,FALSE)),'Ethnicity Reference'!$A$2:$B$22,2,FALSE),"Unknown"))))</f>
        <v/>
      </c>
      <c r="U1363" s="35"/>
    </row>
    <row r="1364" spans="1:21" ht="15.75">
      <c r="A1364" s="47"/>
      <c r="B1364" s="33"/>
      <c r="C1364" s="39" t="str">
        <f>IF($A1364 &lt;&gt; "",VLOOKUP($A1364,'Student reference sheet'!$A$2:$V$2329, 3,FALSE), "")</f>
        <v/>
      </c>
      <c r="D1364" s="39" t="str">
        <f>IF($A1364 &lt;&gt; "",VLOOKUP($A1364,'Student reference sheet'!$A$2:$V$2329, 2,FALSE), "")</f>
        <v/>
      </c>
      <c r="E1364" s="35"/>
      <c r="F1364" s="34"/>
      <c r="G1364" s="40" t="str">
        <f t="shared" ca="1" si="66"/>
        <v/>
      </c>
      <c r="H1364" s="40" t="str">
        <f t="shared" ca="1" si="67"/>
        <v/>
      </c>
      <c r="I1364" s="36" t="str">
        <f>IF($A1364 = "", "",
IF(COUNTIF(MINIMUM_DAY_DATES[], Attendance!J1364) &gt; 0, VLOOKUP(Attendance!$G1364,MINIMUM_DAY_PERIOD_SCHEDULE[], 2,TRUE),
IF(COUNTIF(RALLY_DATES[], Attendance!J1364) &gt; 0, VLOOKUP(Attendance!$G1364,RALLY_PERIOD_SCHEDULE[], 2,TRUE),
IF(WEEKDAY(Attendance!$J1364) = 2,
       IF(COUNTIF(FINALS_WEEK_MONDAY_DATE[],Attendance!$J1364) &gt; 0, VLOOKUP(Attendance!$G1364,FINALS_WEEK_MONDAY_PERIOD_SCHEDULE[],2,TRUE),
       VLOOKUP(Attendance!$G1364,REGULAR_WEEK_SCHEDULE[],6,TRUE)),
IF(WEEKDAY($J1364) = 3,
       IF(COUNTIF(FINALS_WEEK_TUESDAY_DATE[],Attendance!$J1364) &gt; 0, VLOOKUP(Attendance!$G1364,FINALS_WEEK_TUESDAY_PERIOD_SCHEDULE[],2,TRUE),
       VLOOKUP(Attendance!$G1364,REGULAR_WEEK_SCHEDULE[[Tuesday]:[Period]],5,TRUE)),
IF(WEEKDAY(Attendance!$J1364) = 4,
        IF(COUNTIF(BLOCK_WEDNESDAY_DATES[],Attendance!$J1364) &gt; 0, VLOOKUP(Attendance!$G1364,BLOCK_WEDNESDAY_PERIOD_SCHEDULE[],2,TRUE),
        IF(COUNTIF(FINALS_WEEK_WEDNESDAY_DATE[],Attendance!$J1364) &gt; 0, VLOOKUP(Attendance!$G1364,FINALS_WEEK_WEDNESDAY_PERIOD_SCHEDULE[],2,TRUE),
       VLOOKUP(Attendance!$G1364,REGULAR_WEEK_SCHEDULE[[Wednesday]:[Period]],4,TRUE))),
IF(WEEKDAY($J1364) = 5,
       IF(COUNTIF(BLOCK_THURSDAY_DATES[],Attendance!$J1364) &gt; 0, VLOOKUP(Attendance!$G1364,BLOCK_THURSDAY_PERIOD_SCHEDULE[],2,TRUE),
       IF(COUNTIF(FINALS_WEEK_THURSDAY_DATE[],Attendance!$J1364) &gt; 0, VLOOKUP(Attendance!$G1364,FINALS_WEEK_THURSDAY_PERIOD_SCHEDULE[],2,TRUE),
       VLOOKUP(Attendance!$G1364,REGULAR_WEEK_SCHEDULE[[Thursday]:[Period]],3,TRUE))),
IF(WEEKDAY(Attendance!$J1364) = 6,
       IF(COUNTIF(FINALS_WEEK_FRIDAY_DATE[],Attendance!$J1364) &gt; 0, VLOOKUP(Attendance!$G1364,FINALS_WEEK_FRIDAY_PERIOD_SCHEDULE[],2,TRUE),
       VLOOKUP(Attendance!$G1364,REGULAR_WEEK_SCHEDULE[[Friday]:[Period]],2,TRUE))))))))))</f>
        <v/>
      </c>
      <c r="J1364" s="41" t="str">
        <f t="shared" ca="1" si="68"/>
        <v/>
      </c>
      <c r="K1364" s="41" t="str">
        <f>IF($A1364 &lt;&gt; "",VLOOKUP($A1364,'Student reference sheet'!$A$2:$V$2329, 7,FALSE), "")</f>
        <v/>
      </c>
      <c r="L1364" s="30" t="str">
        <f>IF($A1364 ="", "", VLOOKUP($A1364, 'Student reference sheet'!$A$2:$Z$2603,23,FALSE))</f>
        <v/>
      </c>
      <c r="M1364" s="30" t="str">
        <f>IF($A1364 ="", "", VLOOKUP($A1364, 'Student reference sheet'!$A$2:$Z$2603,24,FALSE))</f>
        <v/>
      </c>
      <c r="N1364" s="30" t="str">
        <f>IF($A1364 ="", "", VLOOKUP($A1364, 'Student reference sheet'!$A$2:$Z$2603,26,FALSE))</f>
        <v/>
      </c>
      <c r="O1364" s="30" t="str">
        <f>IF($A1364 ="", "", VLOOKUP($A1364, 'Student reference sheet'!$A$2:$Z$2603,25,FALSE))</f>
        <v/>
      </c>
      <c r="P1364" s="39" t="str">
        <f>IF($A1364 = "", "", IF(OR(VLOOKUP($A1364,'Student reference sheet'!$A$2:$V$2400,8,FALSE) = "R",  VLOOKUP($A1364,'Student reference sheet'!$A$2:$V$2400,8,FALSE) = "L"), "X", ""))</f>
        <v/>
      </c>
      <c r="Q1364" s="39" t="str">
        <f>IF($A1364 ="", "", VLOOKUP($A1364, 'Student reference sheet'!$A$2:$V$2603,22,FALSE))</f>
        <v/>
      </c>
      <c r="R1364" s="39" t="str">
        <f>IF($A1364 &lt;&gt; "",VLOOKUP($A1364,'Student reference sheet'!$A$2:$V$2329, 5,FALSE), "")</f>
        <v/>
      </c>
      <c r="S1364" s="39" t="str">
        <f>IF($A1364 &lt;&gt; "",VLOOKUP($A1364,'Student reference sheet'!$A$2:$V$2329, 6,FALSE), "")</f>
        <v/>
      </c>
      <c r="T1364" s="30" t="str">
        <f>IF($A1364 = "","",
IF(VLOOKUP($A1364,'Student reference sheet'!$A$2:$V$2329, 10,FALSE) = "Y", "Hispanic",
IF(VLOOKUP($A1364,'Student reference sheet'!$A$2:$V$2329,11,FALSE) &lt;&gt; "",
IF(VLOOKUP($A1364,'Student reference sheet'!$A$2:$V$2329,11,FALSE) = "UNK", "Unknown", VLOOKUP(VALUE(VLOOKUP($A1364,'Student reference sheet'!$A$2:$V$2329,11,FALSE)),'Ethnicity Reference'!$A$2:$B$22,2,FALSE)),
IF(VLOOKUP($A1364,'Student reference sheet'!$A$2:$V$2329,9,FALSE) &lt;&gt; "", VLOOKUP(VALUE(VLOOKUP($A1364,'Student reference sheet'!$A$2:$V$2329,9,FALSE)),'Ethnicity Reference'!$A$2:$B$22,2,FALSE),"Unknown"))))</f>
        <v/>
      </c>
      <c r="U1364" s="35"/>
    </row>
    <row r="1365" spans="1:21" ht="15.75">
      <c r="A1365" s="47"/>
      <c r="B1365" s="33"/>
      <c r="C1365" s="39" t="str">
        <f>IF($A1365 &lt;&gt; "",VLOOKUP($A1365,'Student reference sheet'!$A$2:$V$2329, 3,FALSE), "")</f>
        <v/>
      </c>
      <c r="D1365" s="39" t="str">
        <f>IF($A1365 &lt;&gt; "",VLOOKUP($A1365,'Student reference sheet'!$A$2:$V$2329, 2,FALSE), "")</f>
        <v/>
      </c>
      <c r="E1365" s="35"/>
      <c r="F1365" s="34"/>
      <c r="G1365" s="40" t="str">
        <f t="shared" ca="1" si="66"/>
        <v/>
      </c>
      <c r="H1365" s="40" t="str">
        <f t="shared" ca="1" si="67"/>
        <v/>
      </c>
      <c r="I1365" s="36" t="str">
        <f>IF($A1365 = "", "",
IF(COUNTIF(MINIMUM_DAY_DATES[], Attendance!J1365) &gt; 0, VLOOKUP(Attendance!$G1365,MINIMUM_DAY_PERIOD_SCHEDULE[], 2,TRUE),
IF(COUNTIF(RALLY_DATES[], Attendance!J1365) &gt; 0, VLOOKUP(Attendance!$G1365,RALLY_PERIOD_SCHEDULE[], 2,TRUE),
IF(WEEKDAY(Attendance!$J1365) = 2,
       IF(COUNTIF(FINALS_WEEK_MONDAY_DATE[],Attendance!$J1365) &gt; 0, VLOOKUP(Attendance!$G1365,FINALS_WEEK_MONDAY_PERIOD_SCHEDULE[],2,TRUE),
       VLOOKUP(Attendance!$G1365,REGULAR_WEEK_SCHEDULE[],6,TRUE)),
IF(WEEKDAY($J1365) = 3,
       IF(COUNTIF(FINALS_WEEK_TUESDAY_DATE[],Attendance!$J1365) &gt; 0, VLOOKUP(Attendance!$G1365,FINALS_WEEK_TUESDAY_PERIOD_SCHEDULE[],2,TRUE),
       VLOOKUP(Attendance!$G1365,REGULAR_WEEK_SCHEDULE[[Tuesday]:[Period]],5,TRUE)),
IF(WEEKDAY(Attendance!$J1365) = 4,
        IF(COUNTIF(BLOCK_WEDNESDAY_DATES[],Attendance!$J1365) &gt; 0, VLOOKUP(Attendance!$G1365,BLOCK_WEDNESDAY_PERIOD_SCHEDULE[],2,TRUE),
        IF(COUNTIF(FINALS_WEEK_WEDNESDAY_DATE[],Attendance!$J1365) &gt; 0, VLOOKUP(Attendance!$G1365,FINALS_WEEK_WEDNESDAY_PERIOD_SCHEDULE[],2,TRUE),
       VLOOKUP(Attendance!$G1365,REGULAR_WEEK_SCHEDULE[[Wednesday]:[Period]],4,TRUE))),
IF(WEEKDAY($J1365) = 5,
       IF(COUNTIF(BLOCK_THURSDAY_DATES[],Attendance!$J1365) &gt; 0, VLOOKUP(Attendance!$G1365,BLOCK_THURSDAY_PERIOD_SCHEDULE[],2,TRUE),
       IF(COUNTIF(FINALS_WEEK_THURSDAY_DATE[],Attendance!$J1365) &gt; 0, VLOOKUP(Attendance!$G1365,FINALS_WEEK_THURSDAY_PERIOD_SCHEDULE[],2,TRUE),
       VLOOKUP(Attendance!$G1365,REGULAR_WEEK_SCHEDULE[[Thursday]:[Period]],3,TRUE))),
IF(WEEKDAY(Attendance!$J1365) = 6,
       IF(COUNTIF(FINALS_WEEK_FRIDAY_DATE[],Attendance!$J1365) &gt; 0, VLOOKUP(Attendance!$G1365,FINALS_WEEK_FRIDAY_PERIOD_SCHEDULE[],2,TRUE),
       VLOOKUP(Attendance!$G1365,REGULAR_WEEK_SCHEDULE[[Friday]:[Period]],2,TRUE))))))))))</f>
        <v/>
      </c>
      <c r="J1365" s="41" t="str">
        <f t="shared" ca="1" si="68"/>
        <v/>
      </c>
      <c r="K1365" s="41" t="str">
        <f>IF($A1365 &lt;&gt; "",VLOOKUP($A1365,'Student reference sheet'!$A$2:$V$2329, 7,FALSE), "")</f>
        <v/>
      </c>
      <c r="L1365" s="30" t="str">
        <f>IF($A1365 ="", "", VLOOKUP($A1365, 'Student reference sheet'!$A$2:$Z$2603,23,FALSE))</f>
        <v/>
      </c>
      <c r="M1365" s="30" t="str">
        <f>IF($A1365 ="", "", VLOOKUP($A1365, 'Student reference sheet'!$A$2:$Z$2603,24,FALSE))</f>
        <v/>
      </c>
      <c r="N1365" s="30" t="str">
        <f>IF($A1365 ="", "", VLOOKUP($A1365, 'Student reference sheet'!$A$2:$Z$2603,26,FALSE))</f>
        <v/>
      </c>
      <c r="O1365" s="30" t="str">
        <f>IF($A1365 ="", "", VLOOKUP($A1365, 'Student reference sheet'!$A$2:$Z$2603,25,FALSE))</f>
        <v/>
      </c>
      <c r="P1365" s="39" t="str">
        <f>IF($A1365 = "", "", IF(OR(VLOOKUP($A1365,'Student reference sheet'!$A$2:$V$2400,8,FALSE) = "R",  VLOOKUP($A1365,'Student reference sheet'!$A$2:$V$2400,8,FALSE) = "L"), "X", ""))</f>
        <v/>
      </c>
      <c r="Q1365" s="39" t="str">
        <f>IF($A1365 ="", "", VLOOKUP($A1365, 'Student reference sheet'!$A$2:$V$2603,22,FALSE))</f>
        <v/>
      </c>
      <c r="R1365" s="39" t="str">
        <f>IF($A1365 &lt;&gt; "",VLOOKUP($A1365,'Student reference sheet'!$A$2:$V$2329, 5,FALSE), "")</f>
        <v/>
      </c>
      <c r="S1365" s="39" t="str">
        <f>IF($A1365 &lt;&gt; "",VLOOKUP($A1365,'Student reference sheet'!$A$2:$V$2329, 6,FALSE), "")</f>
        <v/>
      </c>
      <c r="T1365" s="30" t="str">
        <f>IF($A1365 = "","",
IF(VLOOKUP($A1365,'Student reference sheet'!$A$2:$V$2329, 10,FALSE) = "Y", "Hispanic",
IF(VLOOKUP($A1365,'Student reference sheet'!$A$2:$V$2329,11,FALSE) &lt;&gt; "",
IF(VLOOKUP($A1365,'Student reference sheet'!$A$2:$V$2329,11,FALSE) = "UNK", "Unknown", VLOOKUP(VALUE(VLOOKUP($A1365,'Student reference sheet'!$A$2:$V$2329,11,FALSE)),'Ethnicity Reference'!$A$2:$B$22,2,FALSE)),
IF(VLOOKUP($A1365,'Student reference sheet'!$A$2:$V$2329,9,FALSE) &lt;&gt; "", VLOOKUP(VALUE(VLOOKUP($A1365,'Student reference sheet'!$A$2:$V$2329,9,FALSE)),'Ethnicity Reference'!$A$2:$B$22,2,FALSE),"Unknown"))))</f>
        <v/>
      </c>
      <c r="U1365" s="35"/>
    </row>
    <row r="1366" spans="1:21" ht="15.75">
      <c r="A1366" s="47"/>
      <c r="B1366" s="33"/>
      <c r="C1366" s="39" t="str">
        <f>IF($A1366 &lt;&gt; "",VLOOKUP($A1366,'Student reference sheet'!$A$2:$V$2329, 3,FALSE), "")</f>
        <v/>
      </c>
      <c r="D1366" s="39" t="str">
        <f>IF($A1366 &lt;&gt; "",VLOOKUP($A1366,'Student reference sheet'!$A$2:$V$2329, 2,FALSE), "")</f>
        <v/>
      </c>
      <c r="E1366" s="35"/>
      <c r="F1366" s="34"/>
      <c r="G1366" s="40" t="str">
        <f t="shared" ca="1" si="66"/>
        <v/>
      </c>
      <c r="H1366" s="40" t="str">
        <f t="shared" ca="1" si="67"/>
        <v/>
      </c>
      <c r="I1366" s="36" t="str">
        <f>IF($A1366 = "", "",
IF(COUNTIF(MINIMUM_DAY_DATES[], Attendance!J1366) &gt; 0, VLOOKUP(Attendance!$G1366,MINIMUM_DAY_PERIOD_SCHEDULE[], 2,TRUE),
IF(COUNTIF(RALLY_DATES[], Attendance!J1366) &gt; 0, VLOOKUP(Attendance!$G1366,RALLY_PERIOD_SCHEDULE[], 2,TRUE),
IF(WEEKDAY(Attendance!$J1366) = 2,
       IF(COUNTIF(FINALS_WEEK_MONDAY_DATE[],Attendance!$J1366) &gt; 0, VLOOKUP(Attendance!$G1366,FINALS_WEEK_MONDAY_PERIOD_SCHEDULE[],2,TRUE),
       VLOOKUP(Attendance!$G1366,REGULAR_WEEK_SCHEDULE[],6,TRUE)),
IF(WEEKDAY($J1366) = 3,
       IF(COUNTIF(FINALS_WEEK_TUESDAY_DATE[],Attendance!$J1366) &gt; 0, VLOOKUP(Attendance!$G1366,FINALS_WEEK_TUESDAY_PERIOD_SCHEDULE[],2,TRUE),
       VLOOKUP(Attendance!$G1366,REGULAR_WEEK_SCHEDULE[[Tuesday]:[Period]],5,TRUE)),
IF(WEEKDAY(Attendance!$J1366) = 4,
        IF(COUNTIF(BLOCK_WEDNESDAY_DATES[],Attendance!$J1366) &gt; 0, VLOOKUP(Attendance!$G1366,BLOCK_WEDNESDAY_PERIOD_SCHEDULE[],2,TRUE),
        IF(COUNTIF(FINALS_WEEK_WEDNESDAY_DATE[],Attendance!$J1366) &gt; 0, VLOOKUP(Attendance!$G1366,FINALS_WEEK_WEDNESDAY_PERIOD_SCHEDULE[],2,TRUE),
       VLOOKUP(Attendance!$G1366,REGULAR_WEEK_SCHEDULE[[Wednesday]:[Period]],4,TRUE))),
IF(WEEKDAY($J1366) = 5,
       IF(COUNTIF(BLOCK_THURSDAY_DATES[],Attendance!$J1366) &gt; 0, VLOOKUP(Attendance!$G1366,BLOCK_THURSDAY_PERIOD_SCHEDULE[],2,TRUE),
       IF(COUNTIF(FINALS_WEEK_THURSDAY_DATE[],Attendance!$J1366) &gt; 0, VLOOKUP(Attendance!$G1366,FINALS_WEEK_THURSDAY_PERIOD_SCHEDULE[],2,TRUE),
       VLOOKUP(Attendance!$G1366,REGULAR_WEEK_SCHEDULE[[Thursday]:[Period]],3,TRUE))),
IF(WEEKDAY(Attendance!$J1366) = 6,
       IF(COUNTIF(FINALS_WEEK_FRIDAY_DATE[],Attendance!$J1366) &gt; 0, VLOOKUP(Attendance!$G1366,FINALS_WEEK_FRIDAY_PERIOD_SCHEDULE[],2,TRUE),
       VLOOKUP(Attendance!$G1366,REGULAR_WEEK_SCHEDULE[[Friday]:[Period]],2,TRUE))))))))))</f>
        <v/>
      </c>
      <c r="J1366" s="41" t="str">
        <f t="shared" ca="1" si="68"/>
        <v/>
      </c>
      <c r="K1366" s="41" t="str">
        <f>IF($A1366 &lt;&gt; "",VLOOKUP($A1366,'Student reference sheet'!$A$2:$V$2329, 7,FALSE), "")</f>
        <v/>
      </c>
      <c r="L1366" s="30" t="str">
        <f>IF($A1366 ="", "", VLOOKUP($A1366, 'Student reference sheet'!$A$2:$Z$2603,23,FALSE))</f>
        <v/>
      </c>
      <c r="M1366" s="30" t="str">
        <f>IF($A1366 ="", "", VLOOKUP($A1366, 'Student reference sheet'!$A$2:$Z$2603,24,FALSE))</f>
        <v/>
      </c>
      <c r="N1366" s="30" t="str">
        <f>IF($A1366 ="", "", VLOOKUP($A1366, 'Student reference sheet'!$A$2:$Z$2603,26,FALSE))</f>
        <v/>
      </c>
      <c r="O1366" s="30" t="str">
        <f>IF($A1366 ="", "", VLOOKUP($A1366, 'Student reference sheet'!$A$2:$Z$2603,25,FALSE))</f>
        <v/>
      </c>
      <c r="P1366" s="39" t="str">
        <f>IF($A1366 = "", "", IF(OR(VLOOKUP($A1366,'Student reference sheet'!$A$2:$V$2400,8,FALSE) = "R",  VLOOKUP($A1366,'Student reference sheet'!$A$2:$V$2400,8,FALSE) = "L"), "X", ""))</f>
        <v/>
      </c>
      <c r="Q1366" s="39" t="str">
        <f>IF($A1366 ="", "", VLOOKUP($A1366, 'Student reference sheet'!$A$2:$V$2603,22,FALSE))</f>
        <v/>
      </c>
      <c r="R1366" s="39" t="str">
        <f>IF($A1366 &lt;&gt; "",VLOOKUP($A1366,'Student reference sheet'!$A$2:$V$2329, 5,FALSE), "")</f>
        <v/>
      </c>
      <c r="S1366" s="39" t="str">
        <f>IF($A1366 &lt;&gt; "",VLOOKUP($A1366,'Student reference sheet'!$A$2:$V$2329, 6,FALSE), "")</f>
        <v/>
      </c>
      <c r="T1366" s="30" t="str">
        <f>IF($A1366 = "","",
IF(VLOOKUP($A1366,'Student reference sheet'!$A$2:$V$2329, 10,FALSE) = "Y", "Hispanic",
IF(VLOOKUP($A1366,'Student reference sheet'!$A$2:$V$2329,11,FALSE) &lt;&gt; "",
IF(VLOOKUP($A1366,'Student reference sheet'!$A$2:$V$2329,11,FALSE) = "UNK", "Unknown", VLOOKUP(VALUE(VLOOKUP($A1366,'Student reference sheet'!$A$2:$V$2329,11,FALSE)),'Ethnicity Reference'!$A$2:$B$22,2,FALSE)),
IF(VLOOKUP($A1366,'Student reference sheet'!$A$2:$V$2329,9,FALSE) &lt;&gt; "", VLOOKUP(VALUE(VLOOKUP($A1366,'Student reference sheet'!$A$2:$V$2329,9,FALSE)),'Ethnicity Reference'!$A$2:$B$22,2,FALSE),"Unknown"))))</f>
        <v/>
      </c>
      <c r="U1366" s="35"/>
    </row>
    <row r="1367" spans="1:21" ht="15.75">
      <c r="A1367" s="47"/>
      <c r="B1367" s="33"/>
      <c r="C1367" s="39" t="str">
        <f>IF($A1367 &lt;&gt; "",VLOOKUP($A1367,'Student reference sheet'!$A$2:$V$2329, 3,FALSE), "")</f>
        <v/>
      </c>
      <c r="D1367" s="39" t="str">
        <f>IF($A1367 &lt;&gt; "",VLOOKUP($A1367,'Student reference sheet'!$A$2:$V$2329, 2,FALSE), "")</f>
        <v/>
      </c>
      <c r="E1367" s="35"/>
      <c r="F1367" s="34"/>
      <c r="G1367" s="40" t="str">
        <f t="shared" ca="1" si="66"/>
        <v/>
      </c>
      <c r="H1367" s="40" t="str">
        <f t="shared" ca="1" si="67"/>
        <v/>
      </c>
      <c r="I1367" s="36" t="str">
        <f>IF($A1367 = "", "",
IF(COUNTIF(MINIMUM_DAY_DATES[], Attendance!J1367) &gt; 0, VLOOKUP(Attendance!$G1367,MINIMUM_DAY_PERIOD_SCHEDULE[], 2,TRUE),
IF(COUNTIF(RALLY_DATES[], Attendance!J1367) &gt; 0, VLOOKUP(Attendance!$G1367,RALLY_PERIOD_SCHEDULE[], 2,TRUE),
IF(WEEKDAY(Attendance!$J1367) = 2,
       IF(COUNTIF(FINALS_WEEK_MONDAY_DATE[],Attendance!$J1367) &gt; 0, VLOOKUP(Attendance!$G1367,FINALS_WEEK_MONDAY_PERIOD_SCHEDULE[],2,TRUE),
       VLOOKUP(Attendance!$G1367,REGULAR_WEEK_SCHEDULE[],6,TRUE)),
IF(WEEKDAY($J1367) = 3,
       IF(COUNTIF(FINALS_WEEK_TUESDAY_DATE[],Attendance!$J1367) &gt; 0, VLOOKUP(Attendance!$G1367,FINALS_WEEK_TUESDAY_PERIOD_SCHEDULE[],2,TRUE),
       VLOOKUP(Attendance!$G1367,REGULAR_WEEK_SCHEDULE[[Tuesday]:[Period]],5,TRUE)),
IF(WEEKDAY(Attendance!$J1367) = 4,
        IF(COUNTIF(BLOCK_WEDNESDAY_DATES[],Attendance!$J1367) &gt; 0, VLOOKUP(Attendance!$G1367,BLOCK_WEDNESDAY_PERIOD_SCHEDULE[],2,TRUE),
        IF(COUNTIF(FINALS_WEEK_WEDNESDAY_DATE[],Attendance!$J1367) &gt; 0, VLOOKUP(Attendance!$G1367,FINALS_WEEK_WEDNESDAY_PERIOD_SCHEDULE[],2,TRUE),
       VLOOKUP(Attendance!$G1367,REGULAR_WEEK_SCHEDULE[[Wednesday]:[Period]],4,TRUE))),
IF(WEEKDAY($J1367) = 5,
       IF(COUNTIF(BLOCK_THURSDAY_DATES[],Attendance!$J1367) &gt; 0, VLOOKUP(Attendance!$G1367,BLOCK_THURSDAY_PERIOD_SCHEDULE[],2,TRUE),
       IF(COUNTIF(FINALS_WEEK_THURSDAY_DATE[],Attendance!$J1367) &gt; 0, VLOOKUP(Attendance!$G1367,FINALS_WEEK_THURSDAY_PERIOD_SCHEDULE[],2,TRUE),
       VLOOKUP(Attendance!$G1367,REGULAR_WEEK_SCHEDULE[[Thursday]:[Period]],3,TRUE))),
IF(WEEKDAY(Attendance!$J1367) = 6,
       IF(COUNTIF(FINALS_WEEK_FRIDAY_DATE[],Attendance!$J1367) &gt; 0, VLOOKUP(Attendance!$G1367,FINALS_WEEK_FRIDAY_PERIOD_SCHEDULE[],2,TRUE),
       VLOOKUP(Attendance!$G1367,REGULAR_WEEK_SCHEDULE[[Friday]:[Period]],2,TRUE))))))))))</f>
        <v/>
      </c>
      <c r="J1367" s="41" t="str">
        <f t="shared" ca="1" si="68"/>
        <v/>
      </c>
      <c r="K1367" s="41" t="str">
        <f>IF($A1367 &lt;&gt; "",VLOOKUP($A1367,'Student reference sheet'!$A$2:$V$2329, 7,FALSE), "")</f>
        <v/>
      </c>
      <c r="L1367" s="30" t="str">
        <f>IF($A1367 ="", "", VLOOKUP($A1367, 'Student reference sheet'!$A$2:$Z$2603,23,FALSE))</f>
        <v/>
      </c>
      <c r="M1367" s="30" t="str">
        <f>IF($A1367 ="", "", VLOOKUP($A1367, 'Student reference sheet'!$A$2:$Z$2603,24,FALSE))</f>
        <v/>
      </c>
      <c r="N1367" s="30" t="str">
        <f>IF($A1367 ="", "", VLOOKUP($A1367, 'Student reference sheet'!$A$2:$Z$2603,26,FALSE))</f>
        <v/>
      </c>
      <c r="O1367" s="30" t="str">
        <f>IF($A1367 ="", "", VLOOKUP($A1367, 'Student reference sheet'!$A$2:$Z$2603,25,FALSE))</f>
        <v/>
      </c>
      <c r="P1367" s="39" t="str">
        <f>IF($A1367 = "", "", IF(OR(VLOOKUP($A1367,'Student reference sheet'!$A$2:$V$2400,8,FALSE) = "R",  VLOOKUP($A1367,'Student reference sheet'!$A$2:$V$2400,8,FALSE) = "L"), "X", ""))</f>
        <v/>
      </c>
      <c r="Q1367" s="39" t="str">
        <f>IF($A1367 ="", "", VLOOKUP($A1367, 'Student reference sheet'!$A$2:$V$2603,22,FALSE))</f>
        <v/>
      </c>
      <c r="R1367" s="39" t="str">
        <f>IF($A1367 &lt;&gt; "",VLOOKUP($A1367,'Student reference sheet'!$A$2:$V$2329, 5,FALSE), "")</f>
        <v/>
      </c>
      <c r="S1367" s="39" t="str">
        <f>IF($A1367 &lt;&gt; "",VLOOKUP($A1367,'Student reference sheet'!$A$2:$V$2329, 6,FALSE), "")</f>
        <v/>
      </c>
      <c r="T1367" s="30" t="str">
        <f>IF($A1367 = "","",
IF(VLOOKUP($A1367,'Student reference sheet'!$A$2:$V$2329, 10,FALSE) = "Y", "Hispanic",
IF(VLOOKUP($A1367,'Student reference sheet'!$A$2:$V$2329,11,FALSE) &lt;&gt; "",
IF(VLOOKUP($A1367,'Student reference sheet'!$A$2:$V$2329,11,FALSE) = "UNK", "Unknown", VLOOKUP(VALUE(VLOOKUP($A1367,'Student reference sheet'!$A$2:$V$2329,11,FALSE)),'Ethnicity Reference'!$A$2:$B$22,2,FALSE)),
IF(VLOOKUP($A1367,'Student reference sheet'!$A$2:$V$2329,9,FALSE) &lt;&gt; "", VLOOKUP(VALUE(VLOOKUP($A1367,'Student reference sheet'!$A$2:$V$2329,9,FALSE)),'Ethnicity Reference'!$A$2:$B$22,2,FALSE),"Unknown"))))</f>
        <v/>
      </c>
      <c r="U1367" s="35"/>
    </row>
    <row r="1368" spans="1:21" ht="15.75">
      <c r="A1368" s="47"/>
      <c r="B1368" s="33"/>
      <c r="C1368" s="39" t="str">
        <f>IF($A1368 &lt;&gt; "",VLOOKUP($A1368,'Student reference sheet'!$A$2:$V$2329, 3,FALSE), "")</f>
        <v/>
      </c>
      <c r="D1368" s="39" t="str">
        <f>IF($A1368 &lt;&gt; "",VLOOKUP($A1368,'Student reference sheet'!$A$2:$V$2329, 2,FALSE), "")</f>
        <v/>
      </c>
      <c r="E1368" s="35"/>
      <c r="F1368" s="34"/>
      <c r="G1368" s="40" t="str">
        <f t="shared" ca="1" si="66"/>
        <v/>
      </c>
      <c r="H1368" s="40" t="str">
        <f t="shared" ca="1" si="67"/>
        <v/>
      </c>
      <c r="I1368" s="36" t="str">
        <f>IF($A1368 = "", "",
IF(COUNTIF(MINIMUM_DAY_DATES[], Attendance!J1368) &gt; 0, VLOOKUP(Attendance!$G1368,MINIMUM_DAY_PERIOD_SCHEDULE[], 2,TRUE),
IF(COUNTIF(RALLY_DATES[], Attendance!J1368) &gt; 0, VLOOKUP(Attendance!$G1368,RALLY_PERIOD_SCHEDULE[], 2,TRUE),
IF(WEEKDAY(Attendance!$J1368) = 2,
       IF(COUNTIF(FINALS_WEEK_MONDAY_DATE[],Attendance!$J1368) &gt; 0, VLOOKUP(Attendance!$G1368,FINALS_WEEK_MONDAY_PERIOD_SCHEDULE[],2,TRUE),
       VLOOKUP(Attendance!$G1368,REGULAR_WEEK_SCHEDULE[],6,TRUE)),
IF(WEEKDAY($J1368) = 3,
       IF(COUNTIF(FINALS_WEEK_TUESDAY_DATE[],Attendance!$J1368) &gt; 0, VLOOKUP(Attendance!$G1368,FINALS_WEEK_TUESDAY_PERIOD_SCHEDULE[],2,TRUE),
       VLOOKUP(Attendance!$G1368,REGULAR_WEEK_SCHEDULE[[Tuesday]:[Period]],5,TRUE)),
IF(WEEKDAY(Attendance!$J1368) = 4,
        IF(COUNTIF(BLOCK_WEDNESDAY_DATES[],Attendance!$J1368) &gt; 0, VLOOKUP(Attendance!$G1368,BLOCK_WEDNESDAY_PERIOD_SCHEDULE[],2,TRUE),
        IF(COUNTIF(FINALS_WEEK_WEDNESDAY_DATE[],Attendance!$J1368) &gt; 0, VLOOKUP(Attendance!$G1368,FINALS_WEEK_WEDNESDAY_PERIOD_SCHEDULE[],2,TRUE),
       VLOOKUP(Attendance!$G1368,REGULAR_WEEK_SCHEDULE[[Wednesday]:[Period]],4,TRUE))),
IF(WEEKDAY($J1368) = 5,
       IF(COUNTIF(BLOCK_THURSDAY_DATES[],Attendance!$J1368) &gt; 0, VLOOKUP(Attendance!$G1368,BLOCK_THURSDAY_PERIOD_SCHEDULE[],2,TRUE),
       IF(COUNTIF(FINALS_WEEK_THURSDAY_DATE[],Attendance!$J1368) &gt; 0, VLOOKUP(Attendance!$G1368,FINALS_WEEK_THURSDAY_PERIOD_SCHEDULE[],2,TRUE),
       VLOOKUP(Attendance!$G1368,REGULAR_WEEK_SCHEDULE[[Thursday]:[Period]],3,TRUE))),
IF(WEEKDAY(Attendance!$J1368) = 6,
       IF(COUNTIF(FINALS_WEEK_FRIDAY_DATE[],Attendance!$J1368) &gt; 0, VLOOKUP(Attendance!$G1368,FINALS_WEEK_FRIDAY_PERIOD_SCHEDULE[],2,TRUE),
       VLOOKUP(Attendance!$G1368,REGULAR_WEEK_SCHEDULE[[Friday]:[Period]],2,TRUE))))))))))</f>
        <v/>
      </c>
      <c r="J1368" s="41" t="str">
        <f t="shared" ca="1" si="68"/>
        <v/>
      </c>
      <c r="K1368" s="41" t="str">
        <f>IF($A1368 &lt;&gt; "",VLOOKUP($A1368,'Student reference sheet'!$A$2:$V$2329, 7,FALSE), "")</f>
        <v/>
      </c>
      <c r="L1368" s="30" t="str">
        <f>IF($A1368 ="", "", VLOOKUP($A1368, 'Student reference sheet'!$A$2:$Z$2603,23,FALSE))</f>
        <v/>
      </c>
      <c r="M1368" s="30" t="str">
        <f>IF($A1368 ="", "", VLOOKUP($A1368, 'Student reference sheet'!$A$2:$Z$2603,24,FALSE))</f>
        <v/>
      </c>
      <c r="N1368" s="30" t="str">
        <f>IF($A1368 ="", "", VLOOKUP($A1368, 'Student reference sheet'!$A$2:$Z$2603,26,FALSE))</f>
        <v/>
      </c>
      <c r="O1368" s="30" t="str">
        <f>IF($A1368 ="", "", VLOOKUP($A1368, 'Student reference sheet'!$A$2:$Z$2603,25,FALSE))</f>
        <v/>
      </c>
      <c r="P1368" s="39" t="str">
        <f>IF($A1368 = "", "", IF(OR(VLOOKUP($A1368,'Student reference sheet'!$A$2:$V$2400,8,FALSE) = "R",  VLOOKUP($A1368,'Student reference sheet'!$A$2:$V$2400,8,FALSE) = "L"), "X", ""))</f>
        <v/>
      </c>
      <c r="Q1368" s="39" t="str">
        <f>IF($A1368 ="", "", VLOOKUP($A1368, 'Student reference sheet'!$A$2:$V$2603,22,FALSE))</f>
        <v/>
      </c>
      <c r="R1368" s="39" t="str">
        <f>IF($A1368 &lt;&gt; "",VLOOKUP($A1368,'Student reference sheet'!$A$2:$V$2329, 5,FALSE), "")</f>
        <v/>
      </c>
      <c r="S1368" s="39" t="str">
        <f>IF($A1368 &lt;&gt; "",VLOOKUP($A1368,'Student reference sheet'!$A$2:$V$2329, 6,FALSE), "")</f>
        <v/>
      </c>
      <c r="T1368" s="30" t="str">
        <f>IF($A1368 = "","",
IF(VLOOKUP($A1368,'Student reference sheet'!$A$2:$V$2329, 10,FALSE) = "Y", "Hispanic",
IF(VLOOKUP($A1368,'Student reference sheet'!$A$2:$V$2329,11,FALSE) &lt;&gt; "",
IF(VLOOKUP($A1368,'Student reference sheet'!$A$2:$V$2329,11,FALSE) = "UNK", "Unknown", VLOOKUP(VALUE(VLOOKUP($A1368,'Student reference sheet'!$A$2:$V$2329,11,FALSE)),'Ethnicity Reference'!$A$2:$B$22,2,FALSE)),
IF(VLOOKUP($A1368,'Student reference sheet'!$A$2:$V$2329,9,FALSE) &lt;&gt; "", VLOOKUP(VALUE(VLOOKUP($A1368,'Student reference sheet'!$A$2:$V$2329,9,FALSE)),'Ethnicity Reference'!$A$2:$B$22,2,FALSE),"Unknown"))))</f>
        <v/>
      </c>
      <c r="U1368" s="35"/>
    </row>
    <row r="1369" spans="1:21" ht="15.75">
      <c r="A1369" s="47"/>
      <c r="B1369" s="33"/>
      <c r="C1369" s="39" t="str">
        <f>IF($A1369 &lt;&gt; "",VLOOKUP($A1369,'Student reference sheet'!$A$2:$V$2329, 3,FALSE), "")</f>
        <v/>
      </c>
      <c r="D1369" s="39" t="str">
        <f>IF($A1369 &lt;&gt; "",VLOOKUP($A1369,'Student reference sheet'!$A$2:$V$2329, 2,FALSE), "")</f>
        <v/>
      </c>
      <c r="E1369" s="35"/>
      <c r="F1369" s="34"/>
      <c r="G1369" s="40" t="str">
        <f t="shared" ca="1" si="66"/>
        <v/>
      </c>
      <c r="H1369" s="40" t="str">
        <f t="shared" ca="1" si="67"/>
        <v/>
      </c>
      <c r="I1369" s="36" t="str">
        <f>IF($A1369 = "", "",
IF(COUNTIF(MINIMUM_DAY_DATES[], Attendance!J1369) &gt; 0, VLOOKUP(Attendance!$G1369,MINIMUM_DAY_PERIOD_SCHEDULE[], 2,TRUE),
IF(COUNTIF(RALLY_DATES[], Attendance!J1369) &gt; 0, VLOOKUP(Attendance!$G1369,RALLY_PERIOD_SCHEDULE[], 2,TRUE),
IF(WEEKDAY(Attendance!$J1369) = 2,
       IF(COUNTIF(FINALS_WEEK_MONDAY_DATE[],Attendance!$J1369) &gt; 0, VLOOKUP(Attendance!$G1369,FINALS_WEEK_MONDAY_PERIOD_SCHEDULE[],2,TRUE),
       VLOOKUP(Attendance!$G1369,REGULAR_WEEK_SCHEDULE[],6,TRUE)),
IF(WEEKDAY($J1369) = 3,
       IF(COUNTIF(FINALS_WEEK_TUESDAY_DATE[],Attendance!$J1369) &gt; 0, VLOOKUP(Attendance!$G1369,FINALS_WEEK_TUESDAY_PERIOD_SCHEDULE[],2,TRUE),
       VLOOKUP(Attendance!$G1369,REGULAR_WEEK_SCHEDULE[[Tuesday]:[Period]],5,TRUE)),
IF(WEEKDAY(Attendance!$J1369) = 4,
        IF(COUNTIF(BLOCK_WEDNESDAY_DATES[],Attendance!$J1369) &gt; 0, VLOOKUP(Attendance!$G1369,BLOCK_WEDNESDAY_PERIOD_SCHEDULE[],2,TRUE),
        IF(COUNTIF(FINALS_WEEK_WEDNESDAY_DATE[],Attendance!$J1369) &gt; 0, VLOOKUP(Attendance!$G1369,FINALS_WEEK_WEDNESDAY_PERIOD_SCHEDULE[],2,TRUE),
       VLOOKUP(Attendance!$G1369,REGULAR_WEEK_SCHEDULE[[Wednesday]:[Period]],4,TRUE))),
IF(WEEKDAY($J1369) = 5,
       IF(COUNTIF(BLOCK_THURSDAY_DATES[],Attendance!$J1369) &gt; 0, VLOOKUP(Attendance!$G1369,BLOCK_THURSDAY_PERIOD_SCHEDULE[],2,TRUE),
       IF(COUNTIF(FINALS_WEEK_THURSDAY_DATE[],Attendance!$J1369) &gt; 0, VLOOKUP(Attendance!$G1369,FINALS_WEEK_THURSDAY_PERIOD_SCHEDULE[],2,TRUE),
       VLOOKUP(Attendance!$G1369,REGULAR_WEEK_SCHEDULE[[Thursday]:[Period]],3,TRUE))),
IF(WEEKDAY(Attendance!$J1369) = 6,
       IF(COUNTIF(FINALS_WEEK_FRIDAY_DATE[],Attendance!$J1369) &gt; 0, VLOOKUP(Attendance!$G1369,FINALS_WEEK_FRIDAY_PERIOD_SCHEDULE[],2,TRUE),
       VLOOKUP(Attendance!$G1369,REGULAR_WEEK_SCHEDULE[[Friday]:[Period]],2,TRUE))))))))))</f>
        <v/>
      </c>
      <c r="J1369" s="41" t="str">
        <f t="shared" ca="1" si="68"/>
        <v/>
      </c>
      <c r="K1369" s="41" t="str">
        <f>IF($A1369 &lt;&gt; "",VLOOKUP($A1369,'Student reference sheet'!$A$2:$V$2329, 7,FALSE), "")</f>
        <v/>
      </c>
      <c r="L1369" s="30" t="str">
        <f>IF($A1369 ="", "", VLOOKUP($A1369, 'Student reference sheet'!$A$2:$Z$2603,23,FALSE))</f>
        <v/>
      </c>
      <c r="M1369" s="30" t="str">
        <f>IF($A1369 ="", "", VLOOKUP($A1369, 'Student reference sheet'!$A$2:$Z$2603,24,FALSE))</f>
        <v/>
      </c>
      <c r="N1369" s="30" t="str">
        <f>IF($A1369 ="", "", VLOOKUP($A1369, 'Student reference sheet'!$A$2:$Z$2603,26,FALSE))</f>
        <v/>
      </c>
      <c r="O1369" s="30" t="str">
        <f>IF($A1369 ="", "", VLOOKUP($A1369, 'Student reference sheet'!$A$2:$Z$2603,25,FALSE))</f>
        <v/>
      </c>
      <c r="P1369" s="39" t="str">
        <f>IF($A1369 = "", "", IF(OR(VLOOKUP($A1369,'Student reference sheet'!$A$2:$V$2400,8,FALSE) = "R",  VLOOKUP($A1369,'Student reference sheet'!$A$2:$V$2400,8,FALSE) = "L"), "X", ""))</f>
        <v/>
      </c>
      <c r="Q1369" s="39" t="str">
        <f>IF($A1369 ="", "", VLOOKUP($A1369, 'Student reference sheet'!$A$2:$V$2603,22,FALSE))</f>
        <v/>
      </c>
      <c r="R1369" s="39" t="str">
        <f>IF($A1369 &lt;&gt; "",VLOOKUP($A1369,'Student reference sheet'!$A$2:$V$2329, 5,FALSE), "")</f>
        <v/>
      </c>
      <c r="S1369" s="39" t="str">
        <f>IF($A1369 &lt;&gt; "",VLOOKUP($A1369,'Student reference sheet'!$A$2:$V$2329, 6,FALSE), "")</f>
        <v/>
      </c>
      <c r="T1369" s="30" t="str">
        <f>IF($A1369 = "","",
IF(VLOOKUP($A1369,'Student reference sheet'!$A$2:$V$2329, 10,FALSE) = "Y", "Hispanic",
IF(VLOOKUP($A1369,'Student reference sheet'!$A$2:$V$2329,11,FALSE) &lt;&gt; "",
IF(VLOOKUP($A1369,'Student reference sheet'!$A$2:$V$2329,11,FALSE) = "UNK", "Unknown", VLOOKUP(VALUE(VLOOKUP($A1369,'Student reference sheet'!$A$2:$V$2329,11,FALSE)),'Ethnicity Reference'!$A$2:$B$22,2,FALSE)),
IF(VLOOKUP($A1369,'Student reference sheet'!$A$2:$V$2329,9,FALSE) &lt;&gt; "", VLOOKUP(VALUE(VLOOKUP($A1369,'Student reference sheet'!$A$2:$V$2329,9,FALSE)),'Ethnicity Reference'!$A$2:$B$22,2,FALSE),"Unknown"))))</f>
        <v/>
      </c>
      <c r="U1369" s="35"/>
    </row>
    <row r="1370" spans="1:21" ht="15.75">
      <c r="A1370" s="47"/>
      <c r="B1370" s="33"/>
      <c r="C1370" s="39" t="str">
        <f>IF($A1370 &lt;&gt; "",VLOOKUP($A1370,'Student reference sheet'!$A$2:$V$2329, 3,FALSE), "")</f>
        <v/>
      </c>
      <c r="D1370" s="39" t="str">
        <f>IF($A1370 &lt;&gt; "",VLOOKUP($A1370,'Student reference sheet'!$A$2:$V$2329, 2,FALSE), "")</f>
        <v/>
      </c>
      <c r="E1370" s="35"/>
      <c r="F1370" s="34"/>
      <c r="G1370" s="40" t="str">
        <f t="shared" ca="1" si="66"/>
        <v/>
      </c>
      <c r="H1370" s="40" t="str">
        <f t="shared" ca="1" si="67"/>
        <v/>
      </c>
      <c r="I1370" s="36" t="str">
        <f>IF($A1370 = "", "",
IF(COUNTIF(MINIMUM_DAY_DATES[], Attendance!J1370) &gt; 0, VLOOKUP(Attendance!$G1370,MINIMUM_DAY_PERIOD_SCHEDULE[], 2,TRUE),
IF(COUNTIF(RALLY_DATES[], Attendance!J1370) &gt; 0, VLOOKUP(Attendance!$G1370,RALLY_PERIOD_SCHEDULE[], 2,TRUE),
IF(WEEKDAY(Attendance!$J1370) = 2,
       IF(COUNTIF(FINALS_WEEK_MONDAY_DATE[],Attendance!$J1370) &gt; 0, VLOOKUP(Attendance!$G1370,FINALS_WEEK_MONDAY_PERIOD_SCHEDULE[],2,TRUE),
       VLOOKUP(Attendance!$G1370,REGULAR_WEEK_SCHEDULE[],6,TRUE)),
IF(WEEKDAY($J1370) = 3,
       IF(COUNTIF(FINALS_WEEK_TUESDAY_DATE[],Attendance!$J1370) &gt; 0, VLOOKUP(Attendance!$G1370,FINALS_WEEK_TUESDAY_PERIOD_SCHEDULE[],2,TRUE),
       VLOOKUP(Attendance!$G1370,REGULAR_WEEK_SCHEDULE[[Tuesday]:[Period]],5,TRUE)),
IF(WEEKDAY(Attendance!$J1370) = 4,
        IF(COUNTIF(BLOCK_WEDNESDAY_DATES[],Attendance!$J1370) &gt; 0, VLOOKUP(Attendance!$G1370,BLOCK_WEDNESDAY_PERIOD_SCHEDULE[],2,TRUE),
        IF(COUNTIF(FINALS_WEEK_WEDNESDAY_DATE[],Attendance!$J1370) &gt; 0, VLOOKUP(Attendance!$G1370,FINALS_WEEK_WEDNESDAY_PERIOD_SCHEDULE[],2,TRUE),
       VLOOKUP(Attendance!$G1370,REGULAR_WEEK_SCHEDULE[[Wednesday]:[Period]],4,TRUE))),
IF(WEEKDAY($J1370) = 5,
       IF(COUNTIF(BLOCK_THURSDAY_DATES[],Attendance!$J1370) &gt; 0, VLOOKUP(Attendance!$G1370,BLOCK_THURSDAY_PERIOD_SCHEDULE[],2,TRUE),
       IF(COUNTIF(FINALS_WEEK_THURSDAY_DATE[],Attendance!$J1370) &gt; 0, VLOOKUP(Attendance!$G1370,FINALS_WEEK_THURSDAY_PERIOD_SCHEDULE[],2,TRUE),
       VLOOKUP(Attendance!$G1370,REGULAR_WEEK_SCHEDULE[[Thursday]:[Period]],3,TRUE))),
IF(WEEKDAY(Attendance!$J1370) = 6,
       IF(COUNTIF(FINALS_WEEK_FRIDAY_DATE[],Attendance!$J1370) &gt; 0, VLOOKUP(Attendance!$G1370,FINALS_WEEK_FRIDAY_PERIOD_SCHEDULE[],2,TRUE),
       VLOOKUP(Attendance!$G1370,REGULAR_WEEK_SCHEDULE[[Friday]:[Period]],2,TRUE))))))))))</f>
        <v/>
      </c>
      <c r="J1370" s="41" t="str">
        <f t="shared" ca="1" si="68"/>
        <v/>
      </c>
      <c r="K1370" s="41" t="str">
        <f>IF($A1370 &lt;&gt; "",VLOOKUP($A1370,'Student reference sheet'!$A$2:$V$2329, 7,FALSE), "")</f>
        <v/>
      </c>
      <c r="L1370" s="30" t="str">
        <f>IF($A1370 ="", "", VLOOKUP($A1370, 'Student reference sheet'!$A$2:$Z$2603,23,FALSE))</f>
        <v/>
      </c>
      <c r="M1370" s="30" t="str">
        <f>IF($A1370 ="", "", VLOOKUP($A1370, 'Student reference sheet'!$A$2:$Z$2603,24,FALSE))</f>
        <v/>
      </c>
      <c r="N1370" s="30" t="str">
        <f>IF($A1370 ="", "", VLOOKUP($A1370, 'Student reference sheet'!$A$2:$Z$2603,26,FALSE))</f>
        <v/>
      </c>
      <c r="O1370" s="30" t="str">
        <f>IF($A1370 ="", "", VLOOKUP($A1370, 'Student reference sheet'!$A$2:$Z$2603,25,FALSE))</f>
        <v/>
      </c>
      <c r="P1370" s="39" t="str">
        <f>IF($A1370 = "", "", IF(OR(VLOOKUP($A1370,'Student reference sheet'!$A$2:$V$2400,8,FALSE) = "R",  VLOOKUP($A1370,'Student reference sheet'!$A$2:$V$2400,8,FALSE) = "L"), "X", ""))</f>
        <v/>
      </c>
      <c r="Q1370" s="39" t="str">
        <f>IF($A1370 ="", "", VLOOKUP($A1370, 'Student reference sheet'!$A$2:$V$2603,22,FALSE))</f>
        <v/>
      </c>
      <c r="R1370" s="39" t="str">
        <f>IF($A1370 &lt;&gt; "",VLOOKUP($A1370,'Student reference sheet'!$A$2:$V$2329, 5,FALSE), "")</f>
        <v/>
      </c>
      <c r="S1370" s="39" t="str">
        <f>IF($A1370 &lt;&gt; "",VLOOKUP($A1370,'Student reference sheet'!$A$2:$V$2329, 6,FALSE), "")</f>
        <v/>
      </c>
      <c r="T1370" s="30" t="str">
        <f>IF($A1370 = "","",
IF(VLOOKUP($A1370,'Student reference sheet'!$A$2:$V$2329, 10,FALSE) = "Y", "Hispanic",
IF(VLOOKUP($A1370,'Student reference sheet'!$A$2:$V$2329,11,FALSE) &lt;&gt; "",
IF(VLOOKUP($A1370,'Student reference sheet'!$A$2:$V$2329,11,FALSE) = "UNK", "Unknown", VLOOKUP(VALUE(VLOOKUP($A1370,'Student reference sheet'!$A$2:$V$2329,11,FALSE)),'Ethnicity Reference'!$A$2:$B$22,2,FALSE)),
IF(VLOOKUP($A1370,'Student reference sheet'!$A$2:$V$2329,9,FALSE) &lt;&gt; "", VLOOKUP(VALUE(VLOOKUP($A1370,'Student reference sheet'!$A$2:$V$2329,9,FALSE)),'Ethnicity Reference'!$A$2:$B$22,2,FALSE),"Unknown"))))</f>
        <v/>
      </c>
      <c r="U1370" s="35"/>
    </row>
    <row r="1371" spans="1:21" ht="15.75">
      <c r="A1371" s="47"/>
      <c r="B1371" s="33"/>
      <c r="C1371" s="39" t="str">
        <f>IF($A1371 &lt;&gt; "",VLOOKUP($A1371,'Student reference sheet'!$A$2:$V$2329, 3,FALSE), "")</f>
        <v/>
      </c>
      <c r="D1371" s="39" t="str">
        <f>IF($A1371 &lt;&gt; "",VLOOKUP($A1371,'Student reference sheet'!$A$2:$V$2329, 2,FALSE), "")</f>
        <v/>
      </c>
      <c r="E1371" s="35"/>
      <c r="F1371" s="34"/>
      <c r="G1371" s="40" t="str">
        <f t="shared" ca="1" si="66"/>
        <v/>
      </c>
      <c r="H1371" s="40" t="str">
        <f t="shared" ca="1" si="67"/>
        <v/>
      </c>
      <c r="I1371" s="36" t="str">
        <f>IF($A1371 = "", "",
IF(COUNTIF(MINIMUM_DAY_DATES[], Attendance!J1371) &gt; 0, VLOOKUP(Attendance!$G1371,MINIMUM_DAY_PERIOD_SCHEDULE[], 2,TRUE),
IF(COUNTIF(RALLY_DATES[], Attendance!J1371) &gt; 0, VLOOKUP(Attendance!$G1371,RALLY_PERIOD_SCHEDULE[], 2,TRUE),
IF(WEEKDAY(Attendance!$J1371) = 2,
       IF(COUNTIF(FINALS_WEEK_MONDAY_DATE[],Attendance!$J1371) &gt; 0, VLOOKUP(Attendance!$G1371,FINALS_WEEK_MONDAY_PERIOD_SCHEDULE[],2,TRUE),
       VLOOKUP(Attendance!$G1371,REGULAR_WEEK_SCHEDULE[],6,TRUE)),
IF(WEEKDAY($J1371) = 3,
       IF(COUNTIF(FINALS_WEEK_TUESDAY_DATE[],Attendance!$J1371) &gt; 0, VLOOKUP(Attendance!$G1371,FINALS_WEEK_TUESDAY_PERIOD_SCHEDULE[],2,TRUE),
       VLOOKUP(Attendance!$G1371,REGULAR_WEEK_SCHEDULE[[Tuesday]:[Period]],5,TRUE)),
IF(WEEKDAY(Attendance!$J1371) = 4,
        IF(COUNTIF(BLOCK_WEDNESDAY_DATES[],Attendance!$J1371) &gt; 0, VLOOKUP(Attendance!$G1371,BLOCK_WEDNESDAY_PERIOD_SCHEDULE[],2,TRUE),
        IF(COUNTIF(FINALS_WEEK_WEDNESDAY_DATE[],Attendance!$J1371) &gt; 0, VLOOKUP(Attendance!$G1371,FINALS_WEEK_WEDNESDAY_PERIOD_SCHEDULE[],2,TRUE),
       VLOOKUP(Attendance!$G1371,REGULAR_WEEK_SCHEDULE[[Wednesday]:[Period]],4,TRUE))),
IF(WEEKDAY($J1371) = 5,
       IF(COUNTIF(BLOCK_THURSDAY_DATES[],Attendance!$J1371) &gt; 0, VLOOKUP(Attendance!$G1371,BLOCK_THURSDAY_PERIOD_SCHEDULE[],2,TRUE),
       IF(COUNTIF(FINALS_WEEK_THURSDAY_DATE[],Attendance!$J1371) &gt; 0, VLOOKUP(Attendance!$G1371,FINALS_WEEK_THURSDAY_PERIOD_SCHEDULE[],2,TRUE),
       VLOOKUP(Attendance!$G1371,REGULAR_WEEK_SCHEDULE[[Thursday]:[Period]],3,TRUE))),
IF(WEEKDAY(Attendance!$J1371) = 6,
       IF(COUNTIF(FINALS_WEEK_FRIDAY_DATE[],Attendance!$J1371) &gt; 0, VLOOKUP(Attendance!$G1371,FINALS_WEEK_FRIDAY_PERIOD_SCHEDULE[],2,TRUE),
       VLOOKUP(Attendance!$G1371,REGULAR_WEEK_SCHEDULE[[Friday]:[Period]],2,TRUE))))))))))</f>
        <v/>
      </c>
      <c r="J1371" s="41" t="str">
        <f t="shared" ca="1" si="68"/>
        <v/>
      </c>
      <c r="K1371" s="41" t="str">
        <f>IF($A1371 &lt;&gt; "",VLOOKUP($A1371,'Student reference sheet'!$A$2:$V$2329, 7,FALSE), "")</f>
        <v/>
      </c>
      <c r="L1371" s="30" t="str">
        <f>IF($A1371 ="", "", VLOOKUP($A1371, 'Student reference sheet'!$A$2:$Z$2603,23,FALSE))</f>
        <v/>
      </c>
      <c r="M1371" s="30" t="str">
        <f>IF($A1371 ="", "", VLOOKUP($A1371, 'Student reference sheet'!$A$2:$Z$2603,24,FALSE))</f>
        <v/>
      </c>
      <c r="N1371" s="30" t="str">
        <f>IF($A1371 ="", "", VLOOKUP($A1371, 'Student reference sheet'!$A$2:$Z$2603,26,FALSE))</f>
        <v/>
      </c>
      <c r="O1371" s="30" t="str">
        <f>IF($A1371 ="", "", VLOOKUP($A1371, 'Student reference sheet'!$A$2:$Z$2603,25,FALSE))</f>
        <v/>
      </c>
      <c r="P1371" s="39" t="str">
        <f>IF($A1371 = "", "", IF(OR(VLOOKUP($A1371,'Student reference sheet'!$A$2:$V$2400,8,FALSE) = "R",  VLOOKUP($A1371,'Student reference sheet'!$A$2:$V$2400,8,FALSE) = "L"), "X", ""))</f>
        <v/>
      </c>
      <c r="Q1371" s="39" t="str">
        <f>IF($A1371 ="", "", VLOOKUP($A1371, 'Student reference sheet'!$A$2:$V$2603,22,FALSE))</f>
        <v/>
      </c>
      <c r="R1371" s="39" t="str">
        <f>IF($A1371 &lt;&gt; "",VLOOKUP($A1371,'Student reference sheet'!$A$2:$V$2329, 5,FALSE), "")</f>
        <v/>
      </c>
      <c r="S1371" s="39" t="str">
        <f>IF($A1371 &lt;&gt; "",VLOOKUP($A1371,'Student reference sheet'!$A$2:$V$2329, 6,FALSE), "")</f>
        <v/>
      </c>
      <c r="T1371" s="30" t="str">
        <f>IF($A1371 = "","",
IF(VLOOKUP($A1371,'Student reference sheet'!$A$2:$V$2329, 10,FALSE) = "Y", "Hispanic",
IF(VLOOKUP($A1371,'Student reference sheet'!$A$2:$V$2329,11,FALSE) &lt;&gt; "",
IF(VLOOKUP($A1371,'Student reference sheet'!$A$2:$V$2329,11,FALSE) = "UNK", "Unknown", VLOOKUP(VALUE(VLOOKUP($A1371,'Student reference sheet'!$A$2:$V$2329,11,FALSE)),'Ethnicity Reference'!$A$2:$B$22,2,FALSE)),
IF(VLOOKUP($A1371,'Student reference sheet'!$A$2:$V$2329,9,FALSE) &lt;&gt; "", VLOOKUP(VALUE(VLOOKUP($A1371,'Student reference sheet'!$A$2:$V$2329,9,FALSE)),'Ethnicity Reference'!$A$2:$B$22,2,FALSE),"Unknown"))))</f>
        <v/>
      </c>
      <c r="U1371" s="35"/>
    </row>
    <row r="1372" spans="1:21" ht="15.75">
      <c r="A1372" s="47"/>
      <c r="B1372" s="33"/>
      <c r="C1372" s="39" t="str">
        <f>IF($A1372 &lt;&gt; "",VLOOKUP($A1372,'Student reference sheet'!$A$2:$V$2329, 3,FALSE), "")</f>
        <v/>
      </c>
      <c r="D1372" s="39" t="str">
        <f>IF($A1372 &lt;&gt; "",VLOOKUP($A1372,'Student reference sheet'!$A$2:$V$2329, 2,FALSE), "")</f>
        <v/>
      </c>
      <c r="E1372" s="35"/>
      <c r="F1372" s="34"/>
      <c r="G1372" s="40" t="str">
        <f t="shared" ca="1" si="66"/>
        <v/>
      </c>
      <c r="H1372" s="40" t="str">
        <f t="shared" ca="1" si="67"/>
        <v/>
      </c>
      <c r="I1372" s="36" t="str">
        <f>IF($A1372 = "", "",
IF(COUNTIF(MINIMUM_DAY_DATES[], Attendance!J1372) &gt; 0, VLOOKUP(Attendance!$G1372,MINIMUM_DAY_PERIOD_SCHEDULE[], 2,TRUE),
IF(COUNTIF(RALLY_DATES[], Attendance!J1372) &gt; 0, VLOOKUP(Attendance!$G1372,RALLY_PERIOD_SCHEDULE[], 2,TRUE),
IF(WEEKDAY(Attendance!$J1372) = 2,
       IF(COUNTIF(FINALS_WEEK_MONDAY_DATE[],Attendance!$J1372) &gt; 0, VLOOKUP(Attendance!$G1372,FINALS_WEEK_MONDAY_PERIOD_SCHEDULE[],2,TRUE),
       VLOOKUP(Attendance!$G1372,REGULAR_WEEK_SCHEDULE[],6,TRUE)),
IF(WEEKDAY($J1372) = 3,
       IF(COUNTIF(FINALS_WEEK_TUESDAY_DATE[],Attendance!$J1372) &gt; 0, VLOOKUP(Attendance!$G1372,FINALS_WEEK_TUESDAY_PERIOD_SCHEDULE[],2,TRUE),
       VLOOKUP(Attendance!$G1372,REGULAR_WEEK_SCHEDULE[[Tuesday]:[Period]],5,TRUE)),
IF(WEEKDAY(Attendance!$J1372) = 4,
        IF(COUNTIF(BLOCK_WEDNESDAY_DATES[],Attendance!$J1372) &gt; 0, VLOOKUP(Attendance!$G1372,BLOCK_WEDNESDAY_PERIOD_SCHEDULE[],2,TRUE),
        IF(COUNTIF(FINALS_WEEK_WEDNESDAY_DATE[],Attendance!$J1372) &gt; 0, VLOOKUP(Attendance!$G1372,FINALS_WEEK_WEDNESDAY_PERIOD_SCHEDULE[],2,TRUE),
       VLOOKUP(Attendance!$G1372,REGULAR_WEEK_SCHEDULE[[Wednesday]:[Period]],4,TRUE))),
IF(WEEKDAY($J1372) = 5,
       IF(COUNTIF(BLOCK_THURSDAY_DATES[],Attendance!$J1372) &gt; 0, VLOOKUP(Attendance!$G1372,BLOCK_THURSDAY_PERIOD_SCHEDULE[],2,TRUE),
       IF(COUNTIF(FINALS_WEEK_THURSDAY_DATE[],Attendance!$J1372) &gt; 0, VLOOKUP(Attendance!$G1372,FINALS_WEEK_THURSDAY_PERIOD_SCHEDULE[],2,TRUE),
       VLOOKUP(Attendance!$G1372,REGULAR_WEEK_SCHEDULE[[Thursday]:[Period]],3,TRUE))),
IF(WEEKDAY(Attendance!$J1372) = 6,
       IF(COUNTIF(FINALS_WEEK_FRIDAY_DATE[],Attendance!$J1372) &gt; 0, VLOOKUP(Attendance!$G1372,FINALS_WEEK_FRIDAY_PERIOD_SCHEDULE[],2,TRUE),
       VLOOKUP(Attendance!$G1372,REGULAR_WEEK_SCHEDULE[[Friday]:[Period]],2,TRUE))))))))))</f>
        <v/>
      </c>
      <c r="J1372" s="41" t="str">
        <f t="shared" ca="1" si="68"/>
        <v/>
      </c>
      <c r="K1372" s="41" t="str">
        <f>IF($A1372 &lt;&gt; "",VLOOKUP($A1372,'Student reference sheet'!$A$2:$V$2329, 7,FALSE), "")</f>
        <v/>
      </c>
      <c r="L1372" s="30" t="str">
        <f>IF($A1372 ="", "", VLOOKUP($A1372, 'Student reference sheet'!$A$2:$Z$2603,23,FALSE))</f>
        <v/>
      </c>
      <c r="M1372" s="30" t="str">
        <f>IF($A1372 ="", "", VLOOKUP($A1372, 'Student reference sheet'!$A$2:$Z$2603,24,FALSE))</f>
        <v/>
      </c>
      <c r="N1372" s="30" t="str">
        <f>IF($A1372 ="", "", VLOOKUP($A1372, 'Student reference sheet'!$A$2:$Z$2603,26,FALSE))</f>
        <v/>
      </c>
      <c r="O1372" s="30" t="str">
        <f>IF($A1372 ="", "", VLOOKUP($A1372, 'Student reference sheet'!$A$2:$Z$2603,25,FALSE))</f>
        <v/>
      </c>
      <c r="P1372" s="39" t="str">
        <f>IF($A1372 = "", "", IF(OR(VLOOKUP($A1372,'Student reference sheet'!$A$2:$V$2400,8,FALSE) = "R",  VLOOKUP($A1372,'Student reference sheet'!$A$2:$V$2400,8,FALSE) = "L"), "X", ""))</f>
        <v/>
      </c>
      <c r="Q1372" s="39" t="str">
        <f>IF($A1372 ="", "", VLOOKUP($A1372, 'Student reference sheet'!$A$2:$V$2603,22,FALSE))</f>
        <v/>
      </c>
      <c r="R1372" s="39" t="str">
        <f>IF($A1372 &lt;&gt; "",VLOOKUP($A1372,'Student reference sheet'!$A$2:$V$2329, 5,FALSE), "")</f>
        <v/>
      </c>
      <c r="S1372" s="39" t="str">
        <f>IF($A1372 &lt;&gt; "",VLOOKUP($A1372,'Student reference sheet'!$A$2:$V$2329, 6,FALSE), "")</f>
        <v/>
      </c>
      <c r="T1372" s="30" t="str">
        <f>IF($A1372 = "","",
IF(VLOOKUP($A1372,'Student reference sheet'!$A$2:$V$2329, 10,FALSE) = "Y", "Hispanic",
IF(VLOOKUP($A1372,'Student reference sheet'!$A$2:$V$2329,11,FALSE) &lt;&gt; "",
IF(VLOOKUP($A1372,'Student reference sheet'!$A$2:$V$2329,11,FALSE) = "UNK", "Unknown", VLOOKUP(VALUE(VLOOKUP($A1372,'Student reference sheet'!$A$2:$V$2329,11,FALSE)),'Ethnicity Reference'!$A$2:$B$22,2,FALSE)),
IF(VLOOKUP($A1372,'Student reference sheet'!$A$2:$V$2329,9,FALSE) &lt;&gt; "", VLOOKUP(VALUE(VLOOKUP($A1372,'Student reference sheet'!$A$2:$V$2329,9,FALSE)),'Ethnicity Reference'!$A$2:$B$22,2,FALSE),"Unknown"))))</f>
        <v/>
      </c>
      <c r="U1372" s="35"/>
    </row>
    <row r="1373" spans="1:21" ht="15.75">
      <c r="A1373" s="47"/>
      <c r="B1373" s="33"/>
      <c r="C1373" s="39" t="str">
        <f>IF($A1373 &lt;&gt; "",VLOOKUP($A1373,'Student reference sheet'!$A$2:$V$2329, 3,FALSE), "")</f>
        <v/>
      </c>
      <c r="D1373" s="39" t="str">
        <f>IF($A1373 &lt;&gt; "",VLOOKUP($A1373,'Student reference sheet'!$A$2:$V$2329, 2,FALSE), "")</f>
        <v/>
      </c>
      <c r="E1373" s="35"/>
      <c r="F1373" s="34"/>
      <c r="G1373" s="40" t="str">
        <f t="shared" ca="1" si="66"/>
        <v/>
      </c>
      <c r="H1373" s="40" t="str">
        <f t="shared" ca="1" si="67"/>
        <v/>
      </c>
      <c r="I1373" s="36" t="str">
        <f>IF($A1373 = "", "",
IF(COUNTIF(MINIMUM_DAY_DATES[], Attendance!J1373) &gt; 0, VLOOKUP(Attendance!$G1373,MINIMUM_DAY_PERIOD_SCHEDULE[], 2,TRUE),
IF(COUNTIF(RALLY_DATES[], Attendance!J1373) &gt; 0, VLOOKUP(Attendance!$G1373,RALLY_PERIOD_SCHEDULE[], 2,TRUE),
IF(WEEKDAY(Attendance!$J1373) = 2,
       IF(COUNTIF(FINALS_WEEK_MONDAY_DATE[],Attendance!$J1373) &gt; 0, VLOOKUP(Attendance!$G1373,FINALS_WEEK_MONDAY_PERIOD_SCHEDULE[],2,TRUE),
       VLOOKUP(Attendance!$G1373,REGULAR_WEEK_SCHEDULE[],6,TRUE)),
IF(WEEKDAY($J1373) = 3,
       IF(COUNTIF(FINALS_WEEK_TUESDAY_DATE[],Attendance!$J1373) &gt; 0, VLOOKUP(Attendance!$G1373,FINALS_WEEK_TUESDAY_PERIOD_SCHEDULE[],2,TRUE),
       VLOOKUP(Attendance!$G1373,REGULAR_WEEK_SCHEDULE[[Tuesday]:[Period]],5,TRUE)),
IF(WEEKDAY(Attendance!$J1373) = 4,
        IF(COUNTIF(BLOCK_WEDNESDAY_DATES[],Attendance!$J1373) &gt; 0, VLOOKUP(Attendance!$G1373,BLOCK_WEDNESDAY_PERIOD_SCHEDULE[],2,TRUE),
        IF(COUNTIF(FINALS_WEEK_WEDNESDAY_DATE[],Attendance!$J1373) &gt; 0, VLOOKUP(Attendance!$G1373,FINALS_WEEK_WEDNESDAY_PERIOD_SCHEDULE[],2,TRUE),
       VLOOKUP(Attendance!$G1373,REGULAR_WEEK_SCHEDULE[[Wednesday]:[Period]],4,TRUE))),
IF(WEEKDAY($J1373) = 5,
       IF(COUNTIF(BLOCK_THURSDAY_DATES[],Attendance!$J1373) &gt; 0, VLOOKUP(Attendance!$G1373,BLOCK_THURSDAY_PERIOD_SCHEDULE[],2,TRUE),
       IF(COUNTIF(FINALS_WEEK_THURSDAY_DATE[],Attendance!$J1373) &gt; 0, VLOOKUP(Attendance!$G1373,FINALS_WEEK_THURSDAY_PERIOD_SCHEDULE[],2,TRUE),
       VLOOKUP(Attendance!$G1373,REGULAR_WEEK_SCHEDULE[[Thursday]:[Period]],3,TRUE))),
IF(WEEKDAY(Attendance!$J1373) = 6,
       IF(COUNTIF(FINALS_WEEK_FRIDAY_DATE[],Attendance!$J1373) &gt; 0, VLOOKUP(Attendance!$G1373,FINALS_WEEK_FRIDAY_PERIOD_SCHEDULE[],2,TRUE),
       VLOOKUP(Attendance!$G1373,REGULAR_WEEK_SCHEDULE[[Friday]:[Period]],2,TRUE))))))))))</f>
        <v/>
      </c>
      <c r="J1373" s="41" t="str">
        <f t="shared" ca="1" si="68"/>
        <v/>
      </c>
      <c r="K1373" s="41" t="str">
        <f>IF($A1373 &lt;&gt; "",VLOOKUP($A1373,'Student reference sheet'!$A$2:$V$2329, 7,FALSE), "")</f>
        <v/>
      </c>
      <c r="L1373" s="30" t="str">
        <f>IF($A1373 ="", "", VLOOKUP($A1373, 'Student reference sheet'!$A$2:$Z$2603,23,FALSE))</f>
        <v/>
      </c>
      <c r="M1373" s="30" t="str">
        <f>IF($A1373 ="", "", VLOOKUP($A1373, 'Student reference sheet'!$A$2:$Z$2603,24,FALSE))</f>
        <v/>
      </c>
      <c r="N1373" s="30" t="str">
        <f>IF($A1373 ="", "", VLOOKUP($A1373, 'Student reference sheet'!$A$2:$Z$2603,26,FALSE))</f>
        <v/>
      </c>
      <c r="O1373" s="30" t="str">
        <f>IF($A1373 ="", "", VLOOKUP($A1373, 'Student reference sheet'!$A$2:$Z$2603,25,FALSE))</f>
        <v/>
      </c>
      <c r="P1373" s="39" t="str">
        <f>IF($A1373 = "", "", IF(OR(VLOOKUP($A1373,'Student reference sheet'!$A$2:$V$2400,8,FALSE) = "R",  VLOOKUP($A1373,'Student reference sheet'!$A$2:$V$2400,8,FALSE) = "L"), "X", ""))</f>
        <v/>
      </c>
      <c r="Q1373" s="39" t="str">
        <f>IF($A1373 ="", "", VLOOKUP($A1373, 'Student reference sheet'!$A$2:$V$2603,22,FALSE))</f>
        <v/>
      </c>
      <c r="R1373" s="39" t="str">
        <f>IF($A1373 &lt;&gt; "",VLOOKUP($A1373,'Student reference sheet'!$A$2:$V$2329, 5,FALSE), "")</f>
        <v/>
      </c>
      <c r="S1373" s="39" t="str">
        <f>IF($A1373 &lt;&gt; "",VLOOKUP($A1373,'Student reference sheet'!$A$2:$V$2329, 6,FALSE), "")</f>
        <v/>
      </c>
      <c r="T1373" s="30" t="str">
        <f>IF($A1373 = "","",
IF(VLOOKUP($A1373,'Student reference sheet'!$A$2:$V$2329, 10,FALSE) = "Y", "Hispanic",
IF(VLOOKUP($A1373,'Student reference sheet'!$A$2:$V$2329,11,FALSE) &lt;&gt; "",
IF(VLOOKUP($A1373,'Student reference sheet'!$A$2:$V$2329,11,FALSE) = "UNK", "Unknown", VLOOKUP(VALUE(VLOOKUP($A1373,'Student reference sheet'!$A$2:$V$2329,11,FALSE)),'Ethnicity Reference'!$A$2:$B$22,2,FALSE)),
IF(VLOOKUP($A1373,'Student reference sheet'!$A$2:$V$2329,9,FALSE) &lt;&gt; "", VLOOKUP(VALUE(VLOOKUP($A1373,'Student reference sheet'!$A$2:$V$2329,9,FALSE)),'Ethnicity Reference'!$A$2:$B$22,2,FALSE),"Unknown"))))</f>
        <v/>
      </c>
      <c r="U1373" s="35"/>
    </row>
    <row r="1374" spans="1:21" ht="15.75">
      <c r="A1374" s="47"/>
      <c r="B1374" s="33"/>
      <c r="C1374" s="39" t="str">
        <f>IF($A1374 &lt;&gt; "",VLOOKUP($A1374,'Student reference sheet'!$A$2:$V$2329, 3,FALSE), "")</f>
        <v/>
      </c>
      <c r="D1374" s="39" t="str">
        <f>IF($A1374 &lt;&gt; "",VLOOKUP($A1374,'Student reference sheet'!$A$2:$V$2329, 2,FALSE), "")</f>
        <v/>
      </c>
      <c r="E1374" s="35"/>
      <c r="F1374" s="34"/>
      <c r="G1374" s="40" t="str">
        <f t="shared" ca="1" si="66"/>
        <v/>
      </c>
      <c r="H1374" s="40" t="str">
        <f t="shared" ca="1" si="67"/>
        <v/>
      </c>
      <c r="I1374" s="36" t="str">
        <f>IF($A1374 = "", "",
IF(COUNTIF(MINIMUM_DAY_DATES[], Attendance!J1374) &gt; 0, VLOOKUP(Attendance!$G1374,MINIMUM_DAY_PERIOD_SCHEDULE[], 2,TRUE),
IF(COUNTIF(RALLY_DATES[], Attendance!J1374) &gt; 0, VLOOKUP(Attendance!$G1374,RALLY_PERIOD_SCHEDULE[], 2,TRUE),
IF(WEEKDAY(Attendance!$J1374) = 2,
       IF(COUNTIF(FINALS_WEEK_MONDAY_DATE[],Attendance!$J1374) &gt; 0, VLOOKUP(Attendance!$G1374,FINALS_WEEK_MONDAY_PERIOD_SCHEDULE[],2,TRUE),
       VLOOKUP(Attendance!$G1374,REGULAR_WEEK_SCHEDULE[],6,TRUE)),
IF(WEEKDAY($J1374) = 3,
       IF(COUNTIF(FINALS_WEEK_TUESDAY_DATE[],Attendance!$J1374) &gt; 0, VLOOKUP(Attendance!$G1374,FINALS_WEEK_TUESDAY_PERIOD_SCHEDULE[],2,TRUE),
       VLOOKUP(Attendance!$G1374,REGULAR_WEEK_SCHEDULE[[Tuesday]:[Period]],5,TRUE)),
IF(WEEKDAY(Attendance!$J1374) = 4,
        IF(COUNTIF(BLOCK_WEDNESDAY_DATES[],Attendance!$J1374) &gt; 0, VLOOKUP(Attendance!$G1374,BLOCK_WEDNESDAY_PERIOD_SCHEDULE[],2,TRUE),
        IF(COUNTIF(FINALS_WEEK_WEDNESDAY_DATE[],Attendance!$J1374) &gt; 0, VLOOKUP(Attendance!$G1374,FINALS_WEEK_WEDNESDAY_PERIOD_SCHEDULE[],2,TRUE),
       VLOOKUP(Attendance!$G1374,REGULAR_WEEK_SCHEDULE[[Wednesday]:[Period]],4,TRUE))),
IF(WEEKDAY($J1374) = 5,
       IF(COUNTIF(BLOCK_THURSDAY_DATES[],Attendance!$J1374) &gt; 0, VLOOKUP(Attendance!$G1374,BLOCK_THURSDAY_PERIOD_SCHEDULE[],2,TRUE),
       IF(COUNTIF(FINALS_WEEK_THURSDAY_DATE[],Attendance!$J1374) &gt; 0, VLOOKUP(Attendance!$G1374,FINALS_WEEK_THURSDAY_PERIOD_SCHEDULE[],2,TRUE),
       VLOOKUP(Attendance!$G1374,REGULAR_WEEK_SCHEDULE[[Thursday]:[Period]],3,TRUE))),
IF(WEEKDAY(Attendance!$J1374) = 6,
       IF(COUNTIF(FINALS_WEEK_FRIDAY_DATE[],Attendance!$J1374) &gt; 0, VLOOKUP(Attendance!$G1374,FINALS_WEEK_FRIDAY_PERIOD_SCHEDULE[],2,TRUE),
       VLOOKUP(Attendance!$G1374,REGULAR_WEEK_SCHEDULE[[Friday]:[Period]],2,TRUE))))))))))</f>
        <v/>
      </c>
      <c r="J1374" s="41" t="str">
        <f t="shared" ca="1" si="68"/>
        <v/>
      </c>
      <c r="K1374" s="41" t="str">
        <f>IF($A1374 &lt;&gt; "",VLOOKUP($A1374,'Student reference sheet'!$A$2:$V$2329, 7,FALSE), "")</f>
        <v/>
      </c>
      <c r="L1374" s="30" t="str">
        <f>IF($A1374 ="", "", VLOOKUP($A1374, 'Student reference sheet'!$A$2:$Z$2603,23,FALSE))</f>
        <v/>
      </c>
      <c r="M1374" s="30" t="str">
        <f>IF($A1374 ="", "", VLOOKUP($A1374, 'Student reference sheet'!$A$2:$Z$2603,24,FALSE))</f>
        <v/>
      </c>
      <c r="N1374" s="30" t="str">
        <f>IF($A1374 ="", "", VLOOKUP($A1374, 'Student reference sheet'!$A$2:$Z$2603,26,FALSE))</f>
        <v/>
      </c>
      <c r="O1374" s="30" t="str">
        <f>IF($A1374 ="", "", VLOOKUP($A1374, 'Student reference sheet'!$A$2:$Z$2603,25,FALSE))</f>
        <v/>
      </c>
      <c r="P1374" s="39" t="str">
        <f>IF($A1374 = "", "", IF(OR(VLOOKUP($A1374,'Student reference sheet'!$A$2:$V$2400,8,FALSE) = "R",  VLOOKUP($A1374,'Student reference sheet'!$A$2:$V$2400,8,FALSE) = "L"), "X", ""))</f>
        <v/>
      </c>
      <c r="Q1374" s="39" t="str">
        <f>IF($A1374 ="", "", VLOOKUP($A1374, 'Student reference sheet'!$A$2:$V$2603,22,FALSE))</f>
        <v/>
      </c>
      <c r="R1374" s="39" t="str">
        <f>IF($A1374 &lt;&gt; "",VLOOKUP($A1374,'Student reference sheet'!$A$2:$V$2329, 5,FALSE), "")</f>
        <v/>
      </c>
      <c r="S1374" s="39" t="str">
        <f>IF($A1374 &lt;&gt; "",VLOOKUP($A1374,'Student reference sheet'!$A$2:$V$2329, 6,FALSE), "")</f>
        <v/>
      </c>
      <c r="T1374" s="30" t="str">
        <f>IF($A1374 = "","",
IF(VLOOKUP($A1374,'Student reference sheet'!$A$2:$V$2329, 10,FALSE) = "Y", "Hispanic",
IF(VLOOKUP($A1374,'Student reference sheet'!$A$2:$V$2329,11,FALSE) &lt;&gt; "",
IF(VLOOKUP($A1374,'Student reference sheet'!$A$2:$V$2329,11,FALSE) = "UNK", "Unknown", VLOOKUP(VALUE(VLOOKUP($A1374,'Student reference sheet'!$A$2:$V$2329,11,FALSE)),'Ethnicity Reference'!$A$2:$B$22,2,FALSE)),
IF(VLOOKUP($A1374,'Student reference sheet'!$A$2:$V$2329,9,FALSE) &lt;&gt; "", VLOOKUP(VALUE(VLOOKUP($A1374,'Student reference sheet'!$A$2:$V$2329,9,FALSE)),'Ethnicity Reference'!$A$2:$B$22,2,FALSE),"Unknown"))))</f>
        <v/>
      </c>
      <c r="U1374" s="35"/>
    </row>
    <row r="1375" spans="1:21" ht="15.75">
      <c r="A1375" s="47"/>
      <c r="B1375" s="33"/>
      <c r="C1375" s="39" t="str">
        <f>IF($A1375 &lt;&gt; "",VLOOKUP($A1375,'Student reference sheet'!$A$2:$V$2329, 3,FALSE), "")</f>
        <v/>
      </c>
      <c r="D1375" s="39" t="str">
        <f>IF($A1375 &lt;&gt; "",VLOOKUP($A1375,'Student reference sheet'!$A$2:$V$2329, 2,FALSE), "")</f>
        <v/>
      </c>
      <c r="E1375" s="35"/>
      <c r="F1375" s="34"/>
      <c r="G1375" s="40" t="str">
        <f t="shared" ca="1" si="66"/>
        <v/>
      </c>
      <c r="H1375" s="40" t="str">
        <f t="shared" ca="1" si="67"/>
        <v/>
      </c>
      <c r="I1375" s="36" t="str">
        <f>IF($A1375 = "", "",
IF(COUNTIF(MINIMUM_DAY_DATES[], Attendance!J1375) &gt; 0, VLOOKUP(Attendance!$G1375,MINIMUM_DAY_PERIOD_SCHEDULE[], 2,TRUE),
IF(COUNTIF(RALLY_DATES[], Attendance!J1375) &gt; 0, VLOOKUP(Attendance!$G1375,RALLY_PERIOD_SCHEDULE[], 2,TRUE),
IF(WEEKDAY(Attendance!$J1375) = 2,
       IF(COUNTIF(FINALS_WEEK_MONDAY_DATE[],Attendance!$J1375) &gt; 0, VLOOKUP(Attendance!$G1375,FINALS_WEEK_MONDAY_PERIOD_SCHEDULE[],2,TRUE),
       VLOOKUP(Attendance!$G1375,REGULAR_WEEK_SCHEDULE[],6,TRUE)),
IF(WEEKDAY($J1375) = 3,
       IF(COUNTIF(FINALS_WEEK_TUESDAY_DATE[],Attendance!$J1375) &gt; 0, VLOOKUP(Attendance!$G1375,FINALS_WEEK_TUESDAY_PERIOD_SCHEDULE[],2,TRUE),
       VLOOKUP(Attendance!$G1375,REGULAR_WEEK_SCHEDULE[[Tuesday]:[Period]],5,TRUE)),
IF(WEEKDAY(Attendance!$J1375) = 4,
        IF(COUNTIF(BLOCK_WEDNESDAY_DATES[],Attendance!$J1375) &gt; 0, VLOOKUP(Attendance!$G1375,BLOCK_WEDNESDAY_PERIOD_SCHEDULE[],2,TRUE),
        IF(COUNTIF(FINALS_WEEK_WEDNESDAY_DATE[],Attendance!$J1375) &gt; 0, VLOOKUP(Attendance!$G1375,FINALS_WEEK_WEDNESDAY_PERIOD_SCHEDULE[],2,TRUE),
       VLOOKUP(Attendance!$G1375,REGULAR_WEEK_SCHEDULE[[Wednesday]:[Period]],4,TRUE))),
IF(WEEKDAY($J1375) = 5,
       IF(COUNTIF(BLOCK_THURSDAY_DATES[],Attendance!$J1375) &gt; 0, VLOOKUP(Attendance!$G1375,BLOCK_THURSDAY_PERIOD_SCHEDULE[],2,TRUE),
       IF(COUNTIF(FINALS_WEEK_THURSDAY_DATE[],Attendance!$J1375) &gt; 0, VLOOKUP(Attendance!$G1375,FINALS_WEEK_THURSDAY_PERIOD_SCHEDULE[],2,TRUE),
       VLOOKUP(Attendance!$G1375,REGULAR_WEEK_SCHEDULE[[Thursday]:[Period]],3,TRUE))),
IF(WEEKDAY(Attendance!$J1375) = 6,
       IF(COUNTIF(FINALS_WEEK_FRIDAY_DATE[],Attendance!$J1375) &gt; 0, VLOOKUP(Attendance!$G1375,FINALS_WEEK_FRIDAY_PERIOD_SCHEDULE[],2,TRUE),
       VLOOKUP(Attendance!$G1375,REGULAR_WEEK_SCHEDULE[[Friday]:[Period]],2,TRUE))))))))))</f>
        <v/>
      </c>
      <c r="J1375" s="41" t="str">
        <f t="shared" ca="1" si="68"/>
        <v/>
      </c>
      <c r="K1375" s="41" t="str">
        <f>IF($A1375 &lt;&gt; "",VLOOKUP($A1375,'Student reference sheet'!$A$2:$V$2329, 7,FALSE), "")</f>
        <v/>
      </c>
      <c r="L1375" s="30" t="str">
        <f>IF($A1375 ="", "", VLOOKUP($A1375, 'Student reference sheet'!$A$2:$Z$2603,23,FALSE))</f>
        <v/>
      </c>
      <c r="M1375" s="30" t="str">
        <f>IF($A1375 ="", "", VLOOKUP($A1375, 'Student reference sheet'!$A$2:$Z$2603,24,FALSE))</f>
        <v/>
      </c>
      <c r="N1375" s="30" t="str">
        <f>IF($A1375 ="", "", VLOOKUP($A1375, 'Student reference sheet'!$A$2:$Z$2603,26,FALSE))</f>
        <v/>
      </c>
      <c r="O1375" s="30" t="str">
        <f>IF($A1375 ="", "", VLOOKUP($A1375, 'Student reference sheet'!$A$2:$Z$2603,25,FALSE))</f>
        <v/>
      </c>
      <c r="P1375" s="39" t="str">
        <f>IF($A1375 = "", "", IF(OR(VLOOKUP($A1375,'Student reference sheet'!$A$2:$V$2400,8,FALSE) = "R",  VLOOKUP($A1375,'Student reference sheet'!$A$2:$V$2400,8,FALSE) = "L"), "X", ""))</f>
        <v/>
      </c>
      <c r="Q1375" s="39" t="str">
        <f>IF($A1375 ="", "", VLOOKUP($A1375, 'Student reference sheet'!$A$2:$V$2603,22,FALSE))</f>
        <v/>
      </c>
      <c r="R1375" s="39" t="str">
        <f>IF($A1375 &lt;&gt; "",VLOOKUP($A1375,'Student reference sheet'!$A$2:$V$2329, 5,FALSE), "")</f>
        <v/>
      </c>
      <c r="S1375" s="39" t="str">
        <f>IF($A1375 &lt;&gt; "",VLOOKUP($A1375,'Student reference sheet'!$A$2:$V$2329, 6,FALSE), "")</f>
        <v/>
      </c>
      <c r="T1375" s="30" t="str">
        <f>IF($A1375 = "","",
IF(VLOOKUP($A1375,'Student reference sheet'!$A$2:$V$2329, 10,FALSE) = "Y", "Hispanic",
IF(VLOOKUP($A1375,'Student reference sheet'!$A$2:$V$2329,11,FALSE) &lt;&gt; "",
IF(VLOOKUP($A1375,'Student reference sheet'!$A$2:$V$2329,11,FALSE) = "UNK", "Unknown", VLOOKUP(VALUE(VLOOKUP($A1375,'Student reference sheet'!$A$2:$V$2329,11,FALSE)),'Ethnicity Reference'!$A$2:$B$22,2,FALSE)),
IF(VLOOKUP($A1375,'Student reference sheet'!$A$2:$V$2329,9,FALSE) &lt;&gt; "", VLOOKUP(VALUE(VLOOKUP($A1375,'Student reference sheet'!$A$2:$V$2329,9,FALSE)),'Ethnicity Reference'!$A$2:$B$22,2,FALSE),"Unknown"))))</f>
        <v/>
      </c>
      <c r="U1375" s="35"/>
    </row>
    <row r="1376" spans="1:21" ht="15.75">
      <c r="A1376" s="47"/>
      <c r="B1376" s="33"/>
      <c r="C1376" s="39" t="str">
        <f>IF($A1376 &lt;&gt; "",VLOOKUP($A1376,'Student reference sheet'!$A$2:$V$2329, 3,FALSE), "")</f>
        <v/>
      </c>
      <c r="D1376" s="39" t="str">
        <f>IF($A1376 &lt;&gt; "",VLOOKUP($A1376,'Student reference sheet'!$A$2:$V$2329, 2,FALSE), "")</f>
        <v/>
      </c>
      <c r="E1376" s="35"/>
      <c r="F1376" s="34"/>
      <c r="G1376" s="40" t="str">
        <f t="shared" ca="1" si="66"/>
        <v/>
      </c>
      <c r="H1376" s="40" t="str">
        <f t="shared" ca="1" si="67"/>
        <v/>
      </c>
      <c r="I1376" s="36" t="str">
        <f>IF($A1376 = "", "",
IF(COUNTIF(MINIMUM_DAY_DATES[], Attendance!J1376) &gt; 0, VLOOKUP(Attendance!$G1376,MINIMUM_DAY_PERIOD_SCHEDULE[], 2,TRUE),
IF(COUNTIF(RALLY_DATES[], Attendance!J1376) &gt; 0, VLOOKUP(Attendance!$G1376,RALLY_PERIOD_SCHEDULE[], 2,TRUE),
IF(WEEKDAY(Attendance!$J1376) = 2,
       IF(COUNTIF(FINALS_WEEK_MONDAY_DATE[],Attendance!$J1376) &gt; 0, VLOOKUP(Attendance!$G1376,FINALS_WEEK_MONDAY_PERIOD_SCHEDULE[],2,TRUE),
       VLOOKUP(Attendance!$G1376,REGULAR_WEEK_SCHEDULE[],6,TRUE)),
IF(WEEKDAY($J1376) = 3,
       IF(COUNTIF(FINALS_WEEK_TUESDAY_DATE[],Attendance!$J1376) &gt; 0, VLOOKUP(Attendance!$G1376,FINALS_WEEK_TUESDAY_PERIOD_SCHEDULE[],2,TRUE),
       VLOOKUP(Attendance!$G1376,REGULAR_WEEK_SCHEDULE[[Tuesday]:[Period]],5,TRUE)),
IF(WEEKDAY(Attendance!$J1376) = 4,
        IF(COUNTIF(BLOCK_WEDNESDAY_DATES[],Attendance!$J1376) &gt; 0, VLOOKUP(Attendance!$G1376,BLOCK_WEDNESDAY_PERIOD_SCHEDULE[],2,TRUE),
        IF(COUNTIF(FINALS_WEEK_WEDNESDAY_DATE[],Attendance!$J1376) &gt; 0, VLOOKUP(Attendance!$G1376,FINALS_WEEK_WEDNESDAY_PERIOD_SCHEDULE[],2,TRUE),
       VLOOKUP(Attendance!$G1376,REGULAR_WEEK_SCHEDULE[[Wednesday]:[Period]],4,TRUE))),
IF(WEEKDAY($J1376) = 5,
       IF(COUNTIF(BLOCK_THURSDAY_DATES[],Attendance!$J1376) &gt; 0, VLOOKUP(Attendance!$G1376,BLOCK_THURSDAY_PERIOD_SCHEDULE[],2,TRUE),
       IF(COUNTIF(FINALS_WEEK_THURSDAY_DATE[],Attendance!$J1376) &gt; 0, VLOOKUP(Attendance!$G1376,FINALS_WEEK_THURSDAY_PERIOD_SCHEDULE[],2,TRUE),
       VLOOKUP(Attendance!$G1376,REGULAR_WEEK_SCHEDULE[[Thursday]:[Period]],3,TRUE))),
IF(WEEKDAY(Attendance!$J1376) = 6,
       IF(COUNTIF(FINALS_WEEK_FRIDAY_DATE[],Attendance!$J1376) &gt; 0, VLOOKUP(Attendance!$G1376,FINALS_WEEK_FRIDAY_PERIOD_SCHEDULE[],2,TRUE),
       VLOOKUP(Attendance!$G1376,REGULAR_WEEK_SCHEDULE[[Friday]:[Period]],2,TRUE))))))))))</f>
        <v/>
      </c>
      <c r="J1376" s="41" t="str">
        <f t="shared" ca="1" si="68"/>
        <v/>
      </c>
      <c r="K1376" s="41" t="str">
        <f>IF($A1376 &lt;&gt; "",VLOOKUP($A1376,'Student reference sheet'!$A$2:$V$2329, 7,FALSE), "")</f>
        <v/>
      </c>
      <c r="L1376" s="30" t="str">
        <f>IF($A1376 ="", "", VLOOKUP($A1376, 'Student reference sheet'!$A$2:$Z$2603,23,FALSE))</f>
        <v/>
      </c>
      <c r="M1376" s="30" t="str">
        <f>IF($A1376 ="", "", VLOOKUP($A1376, 'Student reference sheet'!$A$2:$Z$2603,24,FALSE))</f>
        <v/>
      </c>
      <c r="N1376" s="30" t="str">
        <f>IF($A1376 ="", "", VLOOKUP($A1376, 'Student reference sheet'!$A$2:$Z$2603,26,FALSE))</f>
        <v/>
      </c>
      <c r="O1376" s="30" t="str">
        <f>IF($A1376 ="", "", VLOOKUP($A1376, 'Student reference sheet'!$A$2:$Z$2603,25,FALSE))</f>
        <v/>
      </c>
      <c r="P1376" s="39" t="str">
        <f>IF($A1376 = "", "", IF(OR(VLOOKUP($A1376,'Student reference sheet'!$A$2:$V$2400,8,FALSE) = "R",  VLOOKUP($A1376,'Student reference sheet'!$A$2:$V$2400,8,FALSE) = "L"), "X", ""))</f>
        <v/>
      </c>
      <c r="Q1376" s="39" t="str">
        <f>IF($A1376 ="", "", VLOOKUP($A1376, 'Student reference sheet'!$A$2:$V$2603,22,FALSE))</f>
        <v/>
      </c>
      <c r="R1376" s="39" t="str">
        <f>IF($A1376 &lt;&gt; "",VLOOKUP($A1376,'Student reference sheet'!$A$2:$V$2329, 5,FALSE), "")</f>
        <v/>
      </c>
      <c r="S1376" s="39" t="str">
        <f>IF($A1376 &lt;&gt; "",VLOOKUP($A1376,'Student reference sheet'!$A$2:$V$2329, 6,FALSE), "")</f>
        <v/>
      </c>
      <c r="T1376" s="30" t="str">
        <f>IF($A1376 = "","",
IF(VLOOKUP($A1376,'Student reference sheet'!$A$2:$V$2329, 10,FALSE) = "Y", "Hispanic",
IF(VLOOKUP($A1376,'Student reference sheet'!$A$2:$V$2329,11,FALSE) &lt;&gt; "",
IF(VLOOKUP($A1376,'Student reference sheet'!$A$2:$V$2329,11,FALSE) = "UNK", "Unknown", VLOOKUP(VALUE(VLOOKUP($A1376,'Student reference sheet'!$A$2:$V$2329,11,FALSE)),'Ethnicity Reference'!$A$2:$B$22,2,FALSE)),
IF(VLOOKUP($A1376,'Student reference sheet'!$A$2:$V$2329,9,FALSE) &lt;&gt; "", VLOOKUP(VALUE(VLOOKUP($A1376,'Student reference sheet'!$A$2:$V$2329,9,FALSE)),'Ethnicity Reference'!$A$2:$B$22,2,FALSE),"Unknown"))))</f>
        <v/>
      </c>
      <c r="U1376" s="35"/>
    </row>
    <row r="1377" spans="1:21" ht="15.75">
      <c r="A1377" s="47"/>
      <c r="B1377" s="33"/>
      <c r="C1377" s="39" t="str">
        <f>IF($A1377 &lt;&gt; "",VLOOKUP($A1377,'Student reference sheet'!$A$2:$V$2329, 3,FALSE), "")</f>
        <v/>
      </c>
      <c r="D1377" s="39" t="str">
        <f>IF($A1377 &lt;&gt; "",VLOOKUP($A1377,'Student reference sheet'!$A$2:$V$2329, 2,FALSE), "")</f>
        <v/>
      </c>
      <c r="E1377" s="35"/>
      <c r="F1377" s="34"/>
      <c r="G1377" s="40" t="str">
        <f t="shared" ca="1" si="66"/>
        <v/>
      </c>
      <c r="H1377" s="40" t="str">
        <f t="shared" ca="1" si="67"/>
        <v/>
      </c>
      <c r="I1377" s="36" t="str">
        <f>IF($A1377 = "", "",
IF(COUNTIF(MINIMUM_DAY_DATES[], Attendance!J1377) &gt; 0, VLOOKUP(Attendance!$G1377,MINIMUM_DAY_PERIOD_SCHEDULE[], 2,TRUE),
IF(COUNTIF(RALLY_DATES[], Attendance!J1377) &gt; 0, VLOOKUP(Attendance!$G1377,RALLY_PERIOD_SCHEDULE[], 2,TRUE),
IF(WEEKDAY(Attendance!$J1377) = 2,
       IF(COUNTIF(FINALS_WEEK_MONDAY_DATE[],Attendance!$J1377) &gt; 0, VLOOKUP(Attendance!$G1377,FINALS_WEEK_MONDAY_PERIOD_SCHEDULE[],2,TRUE),
       VLOOKUP(Attendance!$G1377,REGULAR_WEEK_SCHEDULE[],6,TRUE)),
IF(WEEKDAY($J1377) = 3,
       IF(COUNTIF(FINALS_WEEK_TUESDAY_DATE[],Attendance!$J1377) &gt; 0, VLOOKUP(Attendance!$G1377,FINALS_WEEK_TUESDAY_PERIOD_SCHEDULE[],2,TRUE),
       VLOOKUP(Attendance!$G1377,REGULAR_WEEK_SCHEDULE[[Tuesday]:[Period]],5,TRUE)),
IF(WEEKDAY(Attendance!$J1377) = 4,
        IF(COUNTIF(BLOCK_WEDNESDAY_DATES[],Attendance!$J1377) &gt; 0, VLOOKUP(Attendance!$G1377,BLOCK_WEDNESDAY_PERIOD_SCHEDULE[],2,TRUE),
        IF(COUNTIF(FINALS_WEEK_WEDNESDAY_DATE[],Attendance!$J1377) &gt; 0, VLOOKUP(Attendance!$G1377,FINALS_WEEK_WEDNESDAY_PERIOD_SCHEDULE[],2,TRUE),
       VLOOKUP(Attendance!$G1377,REGULAR_WEEK_SCHEDULE[[Wednesday]:[Period]],4,TRUE))),
IF(WEEKDAY($J1377) = 5,
       IF(COUNTIF(BLOCK_THURSDAY_DATES[],Attendance!$J1377) &gt; 0, VLOOKUP(Attendance!$G1377,BLOCK_THURSDAY_PERIOD_SCHEDULE[],2,TRUE),
       IF(COUNTIF(FINALS_WEEK_THURSDAY_DATE[],Attendance!$J1377) &gt; 0, VLOOKUP(Attendance!$G1377,FINALS_WEEK_THURSDAY_PERIOD_SCHEDULE[],2,TRUE),
       VLOOKUP(Attendance!$G1377,REGULAR_WEEK_SCHEDULE[[Thursday]:[Period]],3,TRUE))),
IF(WEEKDAY(Attendance!$J1377) = 6,
       IF(COUNTIF(FINALS_WEEK_FRIDAY_DATE[],Attendance!$J1377) &gt; 0, VLOOKUP(Attendance!$G1377,FINALS_WEEK_FRIDAY_PERIOD_SCHEDULE[],2,TRUE),
       VLOOKUP(Attendance!$G1377,REGULAR_WEEK_SCHEDULE[[Friday]:[Period]],2,TRUE))))))))))</f>
        <v/>
      </c>
      <c r="J1377" s="41" t="str">
        <f t="shared" ca="1" si="68"/>
        <v/>
      </c>
      <c r="K1377" s="41" t="str">
        <f>IF($A1377 &lt;&gt; "",VLOOKUP($A1377,'Student reference sheet'!$A$2:$V$2329, 7,FALSE), "")</f>
        <v/>
      </c>
      <c r="L1377" s="30" t="str">
        <f>IF($A1377 ="", "", VLOOKUP($A1377, 'Student reference sheet'!$A$2:$Z$2603,23,FALSE))</f>
        <v/>
      </c>
      <c r="M1377" s="30" t="str">
        <f>IF($A1377 ="", "", VLOOKUP($A1377, 'Student reference sheet'!$A$2:$Z$2603,24,FALSE))</f>
        <v/>
      </c>
      <c r="N1377" s="30" t="str">
        <f>IF($A1377 ="", "", VLOOKUP($A1377, 'Student reference sheet'!$A$2:$Z$2603,26,FALSE))</f>
        <v/>
      </c>
      <c r="O1377" s="30" t="str">
        <f>IF($A1377 ="", "", VLOOKUP($A1377, 'Student reference sheet'!$A$2:$Z$2603,25,FALSE))</f>
        <v/>
      </c>
      <c r="P1377" s="39" t="str">
        <f>IF($A1377 = "", "", IF(OR(VLOOKUP($A1377,'Student reference sheet'!$A$2:$V$2400,8,FALSE) = "R",  VLOOKUP($A1377,'Student reference sheet'!$A$2:$V$2400,8,FALSE) = "L"), "X", ""))</f>
        <v/>
      </c>
      <c r="Q1377" s="39" t="str">
        <f>IF($A1377 ="", "", VLOOKUP($A1377, 'Student reference sheet'!$A$2:$V$2603,22,FALSE))</f>
        <v/>
      </c>
      <c r="R1377" s="39" t="str">
        <f>IF($A1377 &lt;&gt; "",VLOOKUP($A1377,'Student reference sheet'!$A$2:$V$2329, 5,FALSE), "")</f>
        <v/>
      </c>
      <c r="S1377" s="39" t="str">
        <f>IF($A1377 &lt;&gt; "",VLOOKUP($A1377,'Student reference sheet'!$A$2:$V$2329, 6,FALSE), "")</f>
        <v/>
      </c>
      <c r="T1377" s="30" t="str">
        <f>IF($A1377 = "","",
IF(VLOOKUP($A1377,'Student reference sheet'!$A$2:$V$2329, 10,FALSE) = "Y", "Hispanic",
IF(VLOOKUP($A1377,'Student reference sheet'!$A$2:$V$2329,11,FALSE) &lt;&gt; "",
IF(VLOOKUP($A1377,'Student reference sheet'!$A$2:$V$2329,11,FALSE) = "UNK", "Unknown", VLOOKUP(VALUE(VLOOKUP($A1377,'Student reference sheet'!$A$2:$V$2329,11,FALSE)),'Ethnicity Reference'!$A$2:$B$22,2,FALSE)),
IF(VLOOKUP($A1377,'Student reference sheet'!$A$2:$V$2329,9,FALSE) &lt;&gt; "", VLOOKUP(VALUE(VLOOKUP($A1377,'Student reference sheet'!$A$2:$V$2329,9,FALSE)),'Ethnicity Reference'!$A$2:$B$22,2,FALSE),"Unknown"))))</f>
        <v/>
      </c>
      <c r="U1377" s="35"/>
    </row>
    <row r="1378" spans="1:21" ht="15.75">
      <c r="A1378" s="47"/>
      <c r="B1378" s="33"/>
      <c r="C1378" s="39" t="str">
        <f>IF($A1378 &lt;&gt; "",VLOOKUP($A1378,'Student reference sheet'!$A$2:$V$2329, 3,FALSE), "")</f>
        <v/>
      </c>
      <c r="D1378" s="39" t="str">
        <f>IF($A1378 &lt;&gt; "",VLOOKUP($A1378,'Student reference sheet'!$A$2:$V$2329, 2,FALSE), "")</f>
        <v/>
      </c>
      <c r="E1378" s="35"/>
      <c r="F1378" s="34"/>
      <c r="G1378" s="40" t="str">
        <f t="shared" ca="1" si="66"/>
        <v/>
      </c>
      <c r="H1378" s="40" t="str">
        <f t="shared" ca="1" si="67"/>
        <v/>
      </c>
      <c r="I1378" s="36" t="str">
        <f>IF($A1378 = "", "",
IF(COUNTIF(MINIMUM_DAY_DATES[], Attendance!J1378) &gt; 0, VLOOKUP(Attendance!$G1378,MINIMUM_DAY_PERIOD_SCHEDULE[], 2,TRUE),
IF(COUNTIF(RALLY_DATES[], Attendance!J1378) &gt; 0, VLOOKUP(Attendance!$G1378,RALLY_PERIOD_SCHEDULE[], 2,TRUE),
IF(WEEKDAY(Attendance!$J1378) = 2,
       IF(COUNTIF(FINALS_WEEK_MONDAY_DATE[],Attendance!$J1378) &gt; 0, VLOOKUP(Attendance!$G1378,FINALS_WEEK_MONDAY_PERIOD_SCHEDULE[],2,TRUE),
       VLOOKUP(Attendance!$G1378,REGULAR_WEEK_SCHEDULE[],6,TRUE)),
IF(WEEKDAY($J1378) = 3,
       IF(COUNTIF(FINALS_WEEK_TUESDAY_DATE[],Attendance!$J1378) &gt; 0, VLOOKUP(Attendance!$G1378,FINALS_WEEK_TUESDAY_PERIOD_SCHEDULE[],2,TRUE),
       VLOOKUP(Attendance!$G1378,REGULAR_WEEK_SCHEDULE[[Tuesday]:[Period]],5,TRUE)),
IF(WEEKDAY(Attendance!$J1378) = 4,
        IF(COUNTIF(BLOCK_WEDNESDAY_DATES[],Attendance!$J1378) &gt; 0, VLOOKUP(Attendance!$G1378,BLOCK_WEDNESDAY_PERIOD_SCHEDULE[],2,TRUE),
        IF(COUNTIF(FINALS_WEEK_WEDNESDAY_DATE[],Attendance!$J1378) &gt; 0, VLOOKUP(Attendance!$G1378,FINALS_WEEK_WEDNESDAY_PERIOD_SCHEDULE[],2,TRUE),
       VLOOKUP(Attendance!$G1378,REGULAR_WEEK_SCHEDULE[[Wednesday]:[Period]],4,TRUE))),
IF(WEEKDAY($J1378) = 5,
       IF(COUNTIF(BLOCK_THURSDAY_DATES[],Attendance!$J1378) &gt; 0, VLOOKUP(Attendance!$G1378,BLOCK_THURSDAY_PERIOD_SCHEDULE[],2,TRUE),
       IF(COUNTIF(FINALS_WEEK_THURSDAY_DATE[],Attendance!$J1378) &gt; 0, VLOOKUP(Attendance!$G1378,FINALS_WEEK_THURSDAY_PERIOD_SCHEDULE[],2,TRUE),
       VLOOKUP(Attendance!$G1378,REGULAR_WEEK_SCHEDULE[[Thursday]:[Period]],3,TRUE))),
IF(WEEKDAY(Attendance!$J1378) = 6,
       IF(COUNTIF(FINALS_WEEK_FRIDAY_DATE[],Attendance!$J1378) &gt; 0, VLOOKUP(Attendance!$G1378,FINALS_WEEK_FRIDAY_PERIOD_SCHEDULE[],2,TRUE),
       VLOOKUP(Attendance!$G1378,REGULAR_WEEK_SCHEDULE[[Friday]:[Period]],2,TRUE))))))))))</f>
        <v/>
      </c>
      <c r="J1378" s="41" t="str">
        <f t="shared" ca="1" si="68"/>
        <v/>
      </c>
      <c r="K1378" s="41" t="str">
        <f>IF($A1378 &lt;&gt; "",VLOOKUP($A1378,'Student reference sheet'!$A$2:$V$2329, 7,FALSE), "")</f>
        <v/>
      </c>
      <c r="L1378" s="30" t="str">
        <f>IF($A1378 ="", "", VLOOKUP($A1378, 'Student reference sheet'!$A$2:$Z$2603,23,FALSE))</f>
        <v/>
      </c>
      <c r="M1378" s="30" t="str">
        <f>IF($A1378 ="", "", VLOOKUP($A1378, 'Student reference sheet'!$A$2:$Z$2603,24,FALSE))</f>
        <v/>
      </c>
      <c r="N1378" s="30" t="str">
        <f>IF($A1378 ="", "", VLOOKUP($A1378, 'Student reference sheet'!$A$2:$Z$2603,26,FALSE))</f>
        <v/>
      </c>
      <c r="O1378" s="30" t="str">
        <f>IF($A1378 ="", "", VLOOKUP($A1378, 'Student reference sheet'!$A$2:$Z$2603,25,FALSE))</f>
        <v/>
      </c>
      <c r="P1378" s="39" t="str">
        <f>IF($A1378 = "", "", IF(OR(VLOOKUP($A1378,'Student reference sheet'!$A$2:$V$2400,8,FALSE) = "R",  VLOOKUP($A1378,'Student reference sheet'!$A$2:$V$2400,8,FALSE) = "L"), "X", ""))</f>
        <v/>
      </c>
      <c r="Q1378" s="39" t="str">
        <f>IF($A1378 ="", "", VLOOKUP($A1378, 'Student reference sheet'!$A$2:$V$2603,22,FALSE))</f>
        <v/>
      </c>
      <c r="R1378" s="39" t="str">
        <f>IF($A1378 &lt;&gt; "",VLOOKUP($A1378,'Student reference sheet'!$A$2:$V$2329, 5,FALSE), "")</f>
        <v/>
      </c>
      <c r="S1378" s="39" t="str">
        <f>IF($A1378 &lt;&gt; "",VLOOKUP($A1378,'Student reference sheet'!$A$2:$V$2329, 6,FALSE), "")</f>
        <v/>
      </c>
      <c r="T1378" s="30" t="str">
        <f>IF($A1378 = "","",
IF(VLOOKUP($A1378,'Student reference sheet'!$A$2:$V$2329, 10,FALSE) = "Y", "Hispanic",
IF(VLOOKUP($A1378,'Student reference sheet'!$A$2:$V$2329,11,FALSE) &lt;&gt; "",
IF(VLOOKUP($A1378,'Student reference sheet'!$A$2:$V$2329,11,FALSE) = "UNK", "Unknown", VLOOKUP(VALUE(VLOOKUP($A1378,'Student reference sheet'!$A$2:$V$2329,11,FALSE)),'Ethnicity Reference'!$A$2:$B$22,2,FALSE)),
IF(VLOOKUP($A1378,'Student reference sheet'!$A$2:$V$2329,9,FALSE) &lt;&gt; "", VLOOKUP(VALUE(VLOOKUP($A1378,'Student reference sheet'!$A$2:$V$2329,9,FALSE)),'Ethnicity Reference'!$A$2:$B$22,2,FALSE),"Unknown"))))</f>
        <v/>
      </c>
      <c r="U1378" s="35"/>
    </row>
    <row r="1379" spans="1:21" ht="15.75">
      <c r="A1379" s="47"/>
      <c r="B1379" s="33"/>
      <c r="C1379" s="39" t="str">
        <f>IF($A1379 &lt;&gt; "",VLOOKUP($A1379,'Student reference sheet'!$A$2:$V$2329, 3,FALSE), "")</f>
        <v/>
      </c>
      <c r="D1379" s="39" t="str">
        <f>IF($A1379 &lt;&gt; "",VLOOKUP($A1379,'Student reference sheet'!$A$2:$V$2329, 2,FALSE), "")</f>
        <v/>
      </c>
      <c r="E1379" s="35"/>
      <c r="F1379" s="34"/>
      <c r="G1379" s="40" t="str">
        <f t="shared" ca="1" si="66"/>
        <v/>
      </c>
      <c r="H1379" s="40" t="str">
        <f t="shared" ca="1" si="67"/>
        <v/>
      </c>
      <c r="I1379" s="36" t="str">
        <f>IF($A1379 = "", "",
IF(COUNTIF(MINIMUM_DAY_DATES[], Attendance!J1379) &gt; 0, VLOOKUP(Attendance!$G1379,MINIMUM_DAY_PERIOD_SCHEDULE[], 2,TRUE),
IF(COUNTIF(RALLY_DATES[], Attendance!J1379) &gt; 0, VLOOKUP(Attendance!$G1379,RALLY_PERIOD_SCHEDULE[], 2,TRUE),
IF(WEEKDAY(Attendance!$J1379) = 2,
       IF(COUNTIF(FINALS_WEEK_MONDAY_DATE[],Attendance!$J1379) &gt; 0, VLOOKUP(Attendance!$G1379,FINALS_WEEK_MONDAY_PERIOD_SCHEDULE[],2,TRUE),
       VLOOKUP(Attendance!$G1379,REGULAR_WEEK_SCHEDULE[],6,TRUE)),
IF(WEEKDAY($J1379) = 3,
       IF(COUNTIF(FINALS_WEEK_TUESDAY_DATE[],Attendance!$J1379) &gt; 0, VLOOKUP(Attendance!$G1379,FINALS_WEEK_TUESDAY_PERIOD_SCHEDULE[],2,TRUE),
       VLOOKUP(Attendance!$G1379,REGULAR_WEEK_SCHEDULE[[Tuesday]:[Period]],5,TRUE)),
IF(WEEKDAY(Attendance!$J1379) = 4,
        IF(COUNTIF(BLOCK_WEDNESDAY_DATES[],Attendance!$J1379) &gt; 0, VLOOKUP(Attendance!$G1379,BLOCK_WEDNESDAY_PERIOD_SCHEDULE[],2,TRUE),
        IF(COUNTIF(FINALS_WEEK_WEDNESDAY_DATE[],Attendance!$J1379) &gt; 0, VLOOKUP(Attendance!$G1379,FINALS_WEEK_WEDNESDAY_PERIOD_SCHEDULE[],2,TRUE),
       VLOOKUP(Attendance!$G1379,REGULAR_WEEK_SCHEDULE[[Wednesday]:[Period]],4,TRUE))),
IF(WEEKDAY($J1379) = 5,
       IF(COUNTIF(BLOCK_THURSDAY_DATES[],Attendance!$J1379) &gt; 0, VLOOKUP(Attendance!$G1379,BLOCK_THURSDAY_PERIOD_SCHEDULE[],2,TRUE),
       IF(COUNTIF(FINALS_WEEK_THURSDAY_DATE[],Attendance!$J1379) &gt; 0, VLOOKUP(Attendance!$G1379,FINALS_WEEK_THURSDAY_PERIOD_SCHEDULE[],2,TRUE),
       VLOOKUP(Attendance!$G1379,REGULAR_WEEK_SCHEDULE[[Thursday]:[Period]],3,TRUE))),
IF(WEEKDAY(Attendance!$J1379) = 6,
       IF(COUNTIF(FINALS_WEEK_FRIDAY_DATE[],Attendance!$J1379) &gt; 0, VLOOKUP(Attendance!$G1379,FINALS_WEEK_FRIDAY_PERIOD_SCHEDULE[],2,TRUE),
       VLOOKUP(Attendance!$G1379,REGULAR_WEEK_SCHEDULE[[Friday]:[Period]],2,TRUE))))))))))</f>
        <v/>
      </c>
      <c r="J1379" s="41" t="str">
        <f t="shared" ca="1" si="68"/>
        <v/>
      </c>
      <c r="K1379" s="41" t="str">
        <f>IF($A1379 &lt;&gt; "",VLOOKUP($A1379,'Student reference sheet'!$A$2:$V$2329, 7,FALSE), "")</f>
        <v/>
      </c>
      <c r="L1379" s="30" t="str">
        <f>IF($A1379 ="", "", VLOOKUP($A1379, 'Student reference sheet'!$A$2:$Z$2603,23,FALSE))</f>
        <v/>
      </c>
      <c r="M1379" s="30" t="str">
        <f>IF($A1379 ="", "", VLOOKUP($A1379, 'Student reference sheet'!$A$2:$Z$2603,24,FALSE))</f>
        <v/>
      </c>
      <c r="N1379" s="30" t="str">
        <f>IF($A1379 ="", "", VLOOKUP($A1379, 'Student reference sheet'!$A$2:$Z$2603,26,FALSE))</f>
        <v/>
      </c>
      <c r="O1379" s="30" t="str">
        <f>IF($A1379 ="", "", VLOOKUP($A1379, 'Student reference sheet'!$A$2:$Z$2603,25,FALSE))</f>
        <v/>
      </c>
      <c r="P1379" s="39" t="str">
        <f>IF($A1379 = "", "", IF(OR(VLOOKUP($A1379,'Student reference sheet'!$A$2:$V$2400,8,FALSE) = "R",  VLOOKUP($A1379,'Student reference sheet'!$A$2:$V$2400,8,FALSE) = "L"), "X", ""))</f>
        <v/>
      </c>
      <c r="Q1379" s="39" t="str">
        <f>IF($A1379 ="", "", VLOOKUP($A1379, 'Student reference sheet'!$A$2:$V$2603,22,FALSE))</f>
        <v/>
      </c>
      <c r="R1379" s="39" t="str">
        <f>IF($A1379 &lt;&gt; "",VLOOKUP($A1379,'Student reference sheet'!$A$2:$V$2329, 5,FALSE), "")</f>
        <v/>
      </c>
      <c r="S1379" s="39" t="str">
        <f>IF($A1379 &lt;&gt; "",VLOOKUP($A1379,'Student reference sheet'!$A$2:$V$2329, 6,FALSE), "")</f>
        <v/>
      </c>
      <c r="T1379" s="30" t="str">
        <f>IF($A1379 = "","",
IF(VLOOKUP($A1379,'Student reference sheet'!$A$2:$V$2329, 10,FALSE) = "Y", "Hispanic",
IF(VLOOKUP($A1379,'Student reference sheet'!$A$2:$V$2329,11,FALSE) &lt;&gt; "",
IF(VLOOKUP($A1379,'Student reference sheet'!$A$2:$V$2329,11,FALSE) = "UNK", "Unknown", VLOOKUP(VALUE(VLOOKUP($A1379,'Student reference sheet'!$A$2:$V$2329,11,FALSE)),'Ethnicity Reference'!$A$2:$B$22,2,FALSE)),
IF(VLOOKUP($A1379,'Student reference sheet'!$A$2:$V$2329,9,FALSE) &lt;&gt; "", VLOOKUP(VALUE(VLOOKUP($A1379,'Student reference sheet'!$A$2:$V$2329,9,FALSE)),'Ethnicity Reference'!$A$2:$B$22,2,FALSE),"Unknown"))))</f>
        <v/>
      </c>
      <c r="U1379" s="35"/>
    </row>
    <row r="1380" spans="1:21" ht="15.75">
      <c r="A1380" s="47"/>
      <c r="B1380" s="33"/>
      <c r="C1380" s="39" t="str">
        <f>IF($A1380 &lt;&gt; "",VLOOKUP($A1380,'Student reference sheet'!$A$2:$V$2329, 3,FALSE), "")</f>
        <v/>
      </c>
      <c r="D1380" s="39" t="str">
        <f>IF($A1380 &lt;&gt; "",VLOOKUP($A1380,'Student reference sheet'!$A$2:$V$2329, 2,FALSE), "")</f>
        <v/>
      </c>
      <c r="E1380" s="35"/>
      <c r="F1380" s="34"/>
      <c r="G1380" s="40" t="str">
        <f t="shared" ca="1" si="66"/>
        <v/>
      </c>
      <c r="H1380" s="40" t="str">
        <f t="shared" ca="1" si="67"/>
        <v/>
      </c>
      <c r="I1380" s="36" t="str">
        <f>IF($A1380 = "", "",
IF(COUNTIF(MINIMUM_DAY_DATES[], Attendance!J1380) &gt; 0, VLOOKUP(Attendance!$G1380,MINIMUM_DAY_PERIOD_SCHEDULE[], 2,TRUE),
IF(COUNTIF(RALLY_DATES[], Attendance!J1380) &gt; 0, VLOOKUP(Attendance!$G1380,RALLY_PERIOD_SCHEDULE[], 2,TRUE),
IF(WEEKDAY(Attendance!$J1380) = 2,
       IF(COUNTIF(FINALS_WEEK_MONDAY_DATE[],Attendance!$J1380) &gt; 0, VLOOKUP(Attendance!$G1380,FINALS_WEEK_MONDAY_PERIOD_SCHEDULE[],2,TRUE),
       VLOOKUP(Attendance!$G1380,REGULAR_WEEK_SCHEDULE[],6,TRUE)),
IF(WEEKDAY($J1380) = 3,
       IF(COUNTIF(FINALS_WEEK_TUESDAY_DATE[],Attendance!$J1380) &gt; 0, VLOOKUP(Attendance!$G1380,FINALS_WEEK_TUESDAY_PERIOD_SCHEDULE[],2,TRUE),
       VLOOKUP(Attendance!$G1380,REGULAR_WEEK_SCHEDULE[[Tuesday]:[Period]],5,TRUE)),
IF(WEEKDAY(Attendance!$J1380) = 4,
        IF(COUNTIF(BLOCK_WEDNESDAY_DATES[],Attendance!$J1380) &gt; 0, VLOOKUP(Attendance!$G1380,BLOCK_WEDNESDAY_PERIOD_SCHEDULE[],2,TRUE),
        IF(COUNTIF(FINALS_WEEK_WEDNESDAY_DATE[],Attendance!$J1380) &gt; 0, VLOOKUP(Attendance!$G1380,FINALS_WEEK_WEDNESDAY_PERIOD_SCHEDULE[],2,TRUE),
       VLOOKUP(Attendance!$G1380,REGULAR_WEEK_SCHEDULE[[Wednesday]:[Period]],4,TRUE))),
IF(WEEKDAY($J1380) = 5,
       IF(COUNTIF(BLOCK_THURSDAY_DATES[],Attendance!$J1380) &gt; 0, VLOOKUP(Attendance!$G1380,BLOCK_THURSDAY_PERIOD_SCHEDULE[],2,TRUE),
       IF(COUNTIF(FINALS_WEEK_THURSDAY_DATE[],Attendance!$J1380) &gt; 0, VLOOKUP(Attendance!$G1380,FINALS_WEEK_THURSDAY_PERIOD_SCHEDULE[],2,TRUE),
       VLOOKUP(Attendance!$G1380,REGULAR_WEEK_SCHEDULE[[Thursday]:[Period]],3,TRUE))),
IF(WEEKDAY(Attendance!$J1380) = 6,
       IF(COUNTIF(FINALS_WEEK_FRIDAY_DATE[],Attendance!$J1380) &gt; 0, VLOOKUP(Attendance!$G1380,FINALS_WEEK_FRIDAY_PERIOD_SCHEDULE[],2,TRUE),
       VLOOKUP(Attendance!$G1380,REGULAR_WEEK_SCHEDULE[[Friday]:[Period]],2,TRUE))))))))))</f>
        <v/>
      </c>
      <c r="J1380" s="41" t="str">
        <f t="shared" ca="1" si="68"/>
        <v/>
      </c>
      <c r="K1380" s="41" t="str">
        <f>IF($A1380 &lt;&gt; "",VLOOKUP($A1380,'Student reference sheet'!$A$2:$V$2329, 7,FALSE), "")</f>
        <v/>
      </c>
      <c r="L1380" s="30" t="str">
        <f>IF($A1380 ="", "", VLOOKUP($A1380, 'Student reference sheet'!$A$2:$Z$2603,23,FALSE))</f>
        <v/>
      </c>
      <c r="M1380" s="30" t="str">
        <f>IF($A1380 ="", "", VLOOKUP($A1380, 'Student reference sheet'!$A$2:$Z$2603,24,FALSE))</f>
        <v/>
      </c>
      <c r="N1380" s="30" t="str">
        <f>IF($A1380 ="", "", VLOOKUP($A1380, 'Student reference sheet'!$A$2:$Z$2603,26,FALSE))</f>
        <v/>
      </c>
      <c r="O1380" s="30" t="str">
        <f>IF($A1380 ="", "", VLOOKUP($A1380, 'Student reference sheet'!$A$2:$Z$2603,25,FALSE))</f>
        <v/>
      </c>
      <c r="P1380" s="39" t="str">
        <f>IF($A1380 = "", "", IF(OR(VLOOKUP($A1380,'Student reference sheet'!$A$2:$V$2400,8,FALSE) = "R",  VLOOKUP($A1380,'Student reference sheet'!$A$2:$V$2400,8,FALSE) = "L"), "X", ""))</f>
        <v/>
      </c>
      <c r="Q1380" s="39" t="str">
        <f>IF($A1380 ="", "", VLOOKUP($A1380, 'Student reference sheet'!$A$2:$V$2603,22,FALSE))</f>
        <v/>
      </c>
      <c r="R1380" s="39" t="str">
        <f>IF($A1380 &lt;&gt; "",VLOOKUP($A1380,'Student reference sheet'!$A$2:$V$2329, 5,FALSE), "")</f>
        <v/>
      </c>
      <c r="S1380" s="39" t="str">
        <f>IF($A1380 &lt;&gt; "",VLOOKUP($A1380,'Student reference sheet'!$A$2:$V$2329, 6,FALSE), "")</f>
        <v/>
      </c>
      <c r="T1380" s="30" t="str">
        <f>IF($A1380 = "","",
IF(VLOOKUP($A1380,'Student reference sheet'!$A$2:$V$2329, 10,FALSE) = "Y", "Hispanic",
IF(VLOOKUP($A1380,'Student reference sheet'!$A$2:$V$2329,11,FALSE) &lt;&gt; "",
IF(VLOOKUP($A1380,'Student reference sheet'!$A$2:$V$2329,11,FALSE) = "UNK", "Unknown", VLOOKUP(VALUE(VLOOKUP($A1380,'Student reference sheet'!$A$2:$V$2329,11,FALSE)),'Ethnicity Reference'!$A$2:$B$22,2,FALSE)),
IF(VLOOKUP($A1380,'Student reference sheet'!$A$2:$V$2329,9,FALSE) &lt;&gt; "", VLOOKUP(VALUE(VLOOKUP($A1380,'Student reference sheet'!$A$2:$V$2329,9,FALSE)),'Ethnicity Reference'!$A$2:$B$22,2,FALSE),"Unknown"))))</f>
        <v/>
      </c>
      <c r="U1380" s="35"/>
    </row>
    <row r="1381" spans="1:21" ht="15.75">
      <c r="A1381" s="47"/>
      <c r="B1381" s="33"/>
      <c r="C1381" s="39" t="str">
        <f>IF($A1381 &lt;&gt; "",VLOOKUP($A1381,'Student reference sheet'!$A$2:$V$2329, 3,FALSE), "")</f>
        <v/>
      </c>
      <c r="D1381" s="39" t="str">
        <f>IF($A1381 &lt;&gt; "",VLOOKUP($A1381,'Student reference sheet'!$A$2:$V$2329, 2,FALSE), "")</f>
        <v/>
      </c>
      <c r="E1381" s="35"/>
      <c r="F1381" s="34"/>
      <c r="G1381" s="40" t="str">
        <f t="shared" ca="1" si="66"/>
        <v/>
      </c>
      <c r="H1381" s="40" t="str">
        <f t="shared" ca="1" si="67"/>
        <v/>
      </c>
      <c r="I1381" s="36" t="str">
        <f>IF($A1381 = "", "",
IF(COUNTIF(MINIMUM_DAY_DATES[], Attendance!J1381) &gt; 0, VLOOKUP(Attendance!$G1381,MINIMUM_DAY_PERIOD_SCHEDULE[], 2,TRUE),
IF(COUNTIF(RALLY_DATES[], Attendance!J1381) &gt; 0, VLOOKUP(Attendance!$G1381,RALLY_PERIOD_SCHEDULE[], 2,TRUE),
IF(WEEKDAY(Attendance!$J1381) = 2,
       IF(COUNTIF(FINALS_WEEK_MONDAY_DATE[],Attendance!$J1381) &gt; 0, VLOOKUP(Attendance!$G1381,FINALS_WEEK_MONDAY_PERIOD_SCHEDULE[],2,TRUE),
       VLOOKUP(Attendance!$G1381,REGULAR_WEEK_SCHEDULE[],6,TRUE)),
IF(WEEKDAY($J1381) = 3,
       IF(COUNTIF(FINALS_WEEK_TUESDAY_DATE[],Attendance!$J1381) &gt; 0, VLOOKUP(Attendance!$G1381,FINALS_WEEK_TUESDAY_PERIOD_SCHEDULE[],2,TRUE),
       VLOOKUP(Attendance!$G1381,REGULAR_WEEK_SCHEDULE[[Tuesday]:[Period]],5,TRUE)),
IF(WEEKDAY(Attendance!$J1381) = 4,
        IF(COUNTIF(BLOCK_WEDNESDAY_DATES[],Attendance!$J1381) &gt; 0, VLOOKUP(Attendance!$G1381,BLOCK_WEDNESDAY_PERIOD_SCHEDULE[],2,TRUE),
        IF(COUNTIF(FINALS_WEEK_WEDNESDAY_DATE[],Attendance!$J1381) &gt; 0, VLOOKUP(Attendance!$G1381,FINALS_WEEK_WEDNESDAY_PERIOD_SCHEDULE[],2,TRUE),
       VLOOKUP(Attendance!$G1381,REGULAR_WEEK_SCHEDULE[[Wednesday]:[Period]],4,TRUE))),
IF(WEEKDAY($J1381) = 5,
       IF(COUNTIF(BLOCK_THURSDAY_DATES[],Attendance!$J1381) &gt; 0, VLOOKUP(Attendance!$G1381,BLOCK_THURSDAY_PERIOD_SCHEDULE[],2,TRUE),
       IF(COUNTIF(FINALS_WEEK_THURSDAY_DATE[],Attendance!$J1381) &gt; 0, VLOOKUP(Attendance!$G1381,FINALS_WEEK_THURSDAY_PERIOD_SCHEDULE[],2,TRUE),
       VLOOKUP(Attendance!$G1381,REGULAR_WEEK_SCHEDULE[[Thursday]:[Period]],3,TRUE))),
IF(WEEKDAY(Attendance!$J1381) = 6,
       IF(COUNTIF(FINALS_WEEK_FRIDAY_DATE[],Attendance!$J1381) &gt; 0, VLOOKUP(Attendance!$G1381,FINALS_WEEK_FRIDAY_PERIOD_SCHEDULE[],2,TRUE),
       VLOOKUP(Attendance!$G1381,REGULAR_WEEK_SCHEDULE[[Friday]:[Period]],2,TRUE))))))))))</f>
        <v/>
      </c>
      <c r="J1381" s="41" t="str">
        <f t="shared" ca="1" si="68"/>
        <v/>
      </c>
      <c r="K1381" s="41" t="str">
        <f>IF($A1381 &lt;&gt; "",VLOOKUP($A1381,'Student reference sheet'!$A$2:$V$2329, 7,FALSE), "")</f>
        <v/>
      </c>
      <c r="L1381" s="30" t="str">
        <f>IF($A1381 ="", "", VLOOKUP($A1381, 'Student reference sheet'!$A$2:$Z$2603,23,FALSE))</f>
        <v/>
      </c>
      <c r="M1381" s="30" t="str">
        <f>IF($A1381 ="", "", VLOOKUP($A1381, 'Student reference sheet'!$A$2:$Z$2603,24,FALSE))</f>
        <v/>
      </c>
      <c r="N1381" s="30" t="str">
        <f>IF($A1381 ="", "", VLOOKUP($A1381, 'Student reference sheet'!$A$2:$Z$2603,26,FALSE))</f>
        <v/>
      </c>
      <c r="O1381" s="30" t="str">
        <f>IF($A1381 ="", "", VLOOKUP($A1381, 'Student reference sheet'!$A$2:$Z$2603,25,FALSE))</f>
        <v/>
      </c>
      <c r="P1381" s="39" t="str">
        <f>IF($A1381 = "", "", IF(OR(VLOOKUP($A1381,'Student reference sheet'!$A$2:$V$2400,8,FALSE) = "R",  VLOOKUP($A1381,'Student reference sheet'!$A$2:$V$2400,8,FALSE) = "L"), "X", ""))</f>
        <v/>
      </c>
      <c r="Q1381" s="39" t="str">
        <f>IF($A1381 ="", "", VLOOKUP($A1381, 'Student reference sheet'!$A$2:$V$2603,22,FALSE))</f>
        <v/>
      </c>
      <c r="R1381" s="39" t="str">
        <f>IF($A1381 &lt;&gt; "",VLOOKUP($A1381,'Student reference sheet'!$A$2:$V$2329, 5,FALSE), "")</f>
        <v/>
      </c>
      <c r="S1381" s="39" t="str">
        <f>IF($A1381 &lt;&gt; "",VLOOKUP($A1381,'Student reference sheet'!$A$2:$V$2329, 6,FALSE), "")</f>
        <v/>
      </c>
      <c r="T1381" s="30" t="str">
        <f>IF($A1381 = "","",
IF(VLOOKUP($A1381,'Student reference sheet'!$A$2:$V$2329, 10,FALSE) = "Y", "Hispanic",
IF(VLOOKUP($A1381,'Student reference sheet'!$A$2:$V$2329,11,FALSE) &lt;&gt; "",
IF(VLOOKUP($A1381,'Student reference sheet'!$A$2:$V$2329,11,FALSE) = "UNK", "Unknown", VLOOKUP(VALUE(VLOOKUP($A1381,'Student reference sheet'!$A$2:$V$2329,11,FALSE)),'Ethnicity Reference'!$A$2:$B$22,2,FALSE)),
IF(VLOOKUP($A1381,'Student reference sheet'!$A$2:$V$2329,9,FALSE) &lt;&gt; "", VLOOKUP(VALUE(VLOOKUP($A1381,'Student reference sheet'!$A$2:$V$2329,9,FALSE)),'Ethnicity Reference'!$A$2:$B$22,2,FALSE),"Unknown"))))</f>
        <v/>
      </c>
      <c r="U1381" s="35"/>
    </row>
    <row r="1382" spans="1:21" ht="15.75">
      <c r="A1382" s="47"/>
      <c r="B1382" s="33"/>
      <c r="C1382" s="39" t="str">
        <f>IF($A1382 &lt;&gt; "",VLOOKUP($A1382,'Student reference sheet'!$A$2:$V$2329, 3,FALSE), "")</f>
        <v/>
      </c>
      <c r="D1382" s="39" t="str">
        <f>IF($A1382 &lt;&gt; "",VLOOKUP($A1382,'Student reference sheet'!$A$2:$V$2329, 2,FALSE), "")</f>
        <v/>
      </c>
      <c r="E1382" s="35"/>
      <c r="F1382" s="34"/>
      <c r="G1382" s="40" t="str">
        <f t="shared" ca="1" si="66"/>
        <v/>
      </c>
      <c r="H1382" s="40" t="str">
        <f t="shared" ca="1" si="67"/>
        <v/>
      </c>
      <c r="I1382" s="36" t="str">
        <f>IF($A1382 = "", "",
IF(COUNTIF(MINIMUM_DAY_DATES[], Attendance!J1382) &gt; 0, VLOOKUP(Attendance!$G1382,MINIMUM_DAY_PERIOD_SCHEDULE[], 2,TRUE),
IF(COUNTIF(RALLY_DATES[], Attendance!J1382) &gt; 0, VLOOKUP(Attendance!$G1382,RALLY_PERIOD_SCHEDULE[], 2,TRUE),
IF(WEEKDAY(Attendance!$J1382) = 2,
       IF(COUNTIF(FINALS_WEEK_MONDAY_DATE[],Attendance!$J1382) &gt; 0, VLOOKUP(Attendance!$G1382,FINALS_WEEK_MONDAY_PERIOD_SCHEDULE[],2,TRUE),
       VLOOKUP(Attendance!$G1382,REGULAR_WEEK_SCHEDULE[],6,TRUE)),
IF(WEEKDAY($J1382) = 3,
       IF(COUNTIF(FINALS_WEEK_TUESDAY_DATE[],Attendance!$J1382) &gt; 0, VLOOKUP(Attendance!$G1382,FINALS_WEEK_TUESDAY_PERIOD_SCHEDULE[],2,TRUE),
       VLOOKUP(Attendance!$G1382,REGULAR_WEEK_SCHEDULE[[Tuesday]:[Period]],5,TRUE)),
IF(WEEKDAY(Attendance!$J1382) = 4,
        IF(COUNTIF(BLOCK_WEDNESDAY_DATES[],Attendance!$J1382) &gt; 0, VLOOKUP(Attendance!$G1382,BLOCK_WEDNESDAY_PERIOD_SCHEDULE[],2,TRUE),
        IF(COUNTIF(FINALS_WEEK_WEDNESDAY_DATE[],Attendance!$J1382) &gt; 0, VLOOKUP(Attendance!$G1382,FINALS_WEEK_WEDNESDAY_PERIOD_SCHEDULE[],2,TRUE),
       VLOOKUP(Attendance!$G1382,REGULAR_WEEK_SCHEDULE[[Wednesday]:[Period]],4,TRUE))),
IF(WEEKDAY($J1382) = 5,
       IF(COUNTIF(BLOCK_THURSDAY_DATES[],Attendance!$J1382) &gt; 0, VLOOKUP(Attendance!$G1382,BLOCK_THURSDAY_PERIOD_SCHEDULE[],2,TRUE),
       IF(COUNTIF(FINALS_WEEK_THURSDAY_DATE[],Attendance!$J1382) &gt; 0, VLOOKUP(Attendance!$G1382,FINALS_WEEK_THURSDAY_PERIOD_SCHEDULE[],2,TRUE),
       VLOOKUP(Attendance!$G1382,REGULAR_WEEK_SCHEDULE[[Thursday]:[Period]],3,TRUE))),
IF(WEEKDAY(Attendance!$J1382) = 6,
       IF(COUNTIF(FINALS_WEEK_FRIDAY_DATE[],Attendance!$J1382) &gt; 0, VLOOKUP(Attendance!$G1382,FINALS_WEEK_FRIDAY_PERIOD_SCHEDULE[],2,TRUE),
       VLOOKUP(Attendance!$G1382,REGULAR_WEEK_SCHEDULE[[Friday]:[Period]],2,TRUE))))))))))</f>
        <v/>
      </c>
      <c r="J1382" s="41" t="str">
        <f t="shared" ca="1" si="68"/>
        <v/>
      </c>
      <c r="K1382" s="41" t="str">
        <f>IF($A1382 &lt;&gt; "",VLOOKUP($A1382,'Student reference sheet'!$A$2:$V$2329, 7,FALSE), "")</f>
        <v/>
      </c>
      <c r="L1382" s="30" t="str">
        <f>IF($A1382 ="", "", VLOOKUP($A1382, 'Student reference sheet'!$A$2:$Z$2603,23,FALSE))</f>
        <v/>
      </c>
      <c r="M1382" s="30" t="str">
        <f>IF($A1382 ="", "", VLOOKUP($A1382, 'Student reference sheet'!$A$2:$Z$2603,24,FALSE))</f>
        <v/>
      </c>
      <c r="N1382" s="30" t="str">
        <f>IF($A1382 ="", "", VLOOKUP($A1382, 'Student reference sheet'!$A$2:$Z$2603,26,FALSE))</f>
        <v/>
      </c>
      <c r="O1382" s="30" t="str">
        <f>IF($A1382 ="", "", VLOOKUP($A1382, 'Student reference sheet'!$A$2:$Z$2603,25,FALSE))</f>
        <v/>
      </c>
      <c r="P1382" s="39" t="str">
        <f>IF($A1382 = "", "", IF(OR(VLOOKUP($A1382,'Student reference sheet'!$A$2:$V$2400,8,FALSE) = "R",  VLOOKUP($A1382,'Student reference sheet'!$A$2:$V$2400,8,FALSE) = "L"), "X", ""))</f>
        <v/>
      </c>
      <c r="Q1382" s="39" t="str">
        <f>IF($A1382 ="", "", VLOOKUP($A1382, 'Student reference sheet'!$A$2:$V$2603,22,FALSE))</f>
        <v/>
      </c>
      <c r="R1382" s="39" t="str">
        <f>IF($A1382 &lt;&gt; "",VLOOKUP($A1382,'Student reference sheet'!$A$2:$V$2329, 5,FALSE), "")</f>
        <v/>
      </c>
      <c r="S1382" s="39" t="str">
        <f>IF($A1382 &lt;&gt; "",VLOOKUP($A1382,'Student reference sheet'!$A$2:$V$2329, 6,FALSE), "")</f>
        <v/>
      </c>
      <c r="T1382" s="30" t="str">
        <f>IF($A1382 = "","",
IF(VLOOKUP($A1382,'Student reference sheet'!$A$2:$V$2329, 10,FALSE) = "Y", "Hispanic",
IF(VLOOKUP($A1382,'Student reference sheet'!$A$2:$V$2329,11,FALSE) &lt;&gt; "",
IF(VLOOKUP($A1382,'Student reference sheet'!$A$2:$V$2329,11,FALSE) = "UNK", "Unknown", VLOOKUP(VALUE(VLOOKUP($A1382,'Student reference sheet'!$A$2:$V$2329,11,FALSE)),'Ethnicity Reference'!$A$2:$B$22,2,FALSE)),
IF(VLOOKUP($A1382,'Student reference sheet'!$A$2:$V$2329,9,FALSE) &lt;&gt; "", VLOOKUP(VALUE(VLOOKUP($A1382,'Student reference sheet'!$A$2:$V$2329,9,FALSE)),'Ethnicity Reference'!$A$2:$B$22,2,FALSE),"Unknown"))))</f>
        <v/>
      </c>
      <c r="U1382" s="35"/>
    </row>
    <row r="1383" spans="1:21" ht="15.75">
      <c r="A1383" s="47"/>
      <c r="B1383" s="33"/>
      <c r="C1383" s="39" t="str">
        <f>IF($A1383 &lt;&gt; "",VLOOKUP($A1383,'Student reference sheet'!$A$2:$V$2329, 3,FALSE), "")</f>
        <v/>
      </c>
      <c r="D1383" s="39" t="str">
        <f>IF($A1383 &lt;&gt; "",VLOOKUP($A1383,'Student reference sheet'!$A$2:$V$2329, 2,FALSE), "")</f>
        <v/>
      </c>
      <c r="E1383" s="35"/>
      <c r="F1383" s="34"/>
      <c r="G1383" s="40" t="str">
        <f t="shared" ca="1" si="66"/>
        <v/>
      </c>
      <c r="H1383" s="40" t="str">
        <f t="shared" ca="1" si="67"/>
        <v/>
      </c>
      <c r="I1383" s="36" t="str">
        <f>IF($A1383 = "", "",
IF(COUNTIF(MINIMUM_DAY_DATES[], Attendance!J1383) &gt; 0, VLOOKUP(Attendance!$G1383,MINIMUM_DAY_PERIOD_SCHEDULE[], 2,TRUE),
IF(COUNTIF(RALLY_DATES[], Attendance!J1383) &gt; 0, VLOOKUP(Attendance!$G1383,RALLY_PERIOD_SCHEDULE[], 2,TRUE),
IF(WEEKDAY(Attendance!$J1383) = 2,
       IF(COUNTIF(FINALS_WEEK_MONDAY_DATE[],Attendance!$J1383) &gt; 0, VLOOKUP(Attendance!$G1383,FINALS_WEEK_MONDAY_PERIOD_SCHEDULE[],2,TRUE),
       VLOOKUP(Attendance!$G1383,REGULAR_WEEK_SCHEDULE[],6,TRUE)),
IF(WEEKDAY($J1383) = 3,
       IF(COUNTIF(FINALS_WEEK_TUESDAY_DATE[],Attendance!$J1383) &gt; 0, VLOOKUP(Attendance!$G1383,FINALS_WEEK_TUESDAY_PERIOD_SCHEDULE[],2,TRUE),
       VLOOKUP(Attendance!$G1383,REGULAR_WEEK_SCHEDULE[[Tuesday]:[Period]],5,TRUE)),
IF(WEEKDAY(Attendance!$J1383) = 4,
        IF(COUNTIF(BLOCK_WEDNESDAY_DATES[],Attendance!$J1383) &gt; 0, VLOOKUP(Attendance!$G1383,BLOCK_WEDNESDAY_PERIOD_SCHEDULE[],2,TRUE),
        IF(COUNTIF(FINALS_WEEK_WEDNESDAY_DATE[],Attendance!$J1383) &gt; 0, VLOOKUP(Attendance!$G1383,FINALS_WEEK_WEDNESDAY_PERIOD_SCHEDULE[],2,TRUE),
       VLOOKUP(Attendance!$G1383,REGULAR_WEEK_SCHEDULE[[Wednesday]:[Period]],4,TRUE))),
IF(WEEKDAY($J1383) = 5,
       IF(COUNTIF(BLOCK_THURSDAY_DATES[],Attendance!$J1383) &gt; 0, VLOOKUP(Attendance!$G1383,BLOCK_THURSDAY_PERIOD_SCHEDULE[],2,TRUE),
       IF(COUNTIF(FINALS_WEEK_THURSDAY_DATE[],Attendance!$J1383) &gt; 0, VLOOKUP(Attendance!$G1383,FINALS_WEEK_THURSDAY_PERIOD_SCHEDULE[],2,TRUE),
       VLOOKUP(Attendance!$G1383,REGULAR_WEEK_SCHEDULE[[Thursday]:[Period]],3,TRUE))),
IF(WEEKDAY(Attendance!$J1383) = 6,
       IF(COUNTIF(FINALS_WEEK_FRIDAY_DATE[],Attendance!$J1383) &gt; 0, VLOOKUP(Attendance!$G1383,FINALS_WEEK_FRIDAY_PERIOD_SCHEDULE[],2,TRUE),
       VLOOKUP(Attendance!$G1383,REGULAR_WEEK_SCHEDULE[[Friday]:[Period]],2,TRUE))))))))))</f>
        <v/>
      </c>
      <c r="J1383" s="41" t="str">
        <f t="shared" ca="1" si="68"/>
        <v/>
      </c>
      <c r="K1383" s="41" t="str">
        <f>IF($A1383 &lt;&gt; "",VLOOKUP($A1383,'Student reference sheet'!$A$2:$V$2329, 7,FALSE), "")</f>
        <v/>
      </c>
      <c r="L1383" s="30" t="str">
        <f>IF($A1383 ="", "", VLOOKUP($A1383, 'Student reference sheet'!$A$2:$Z$2603,23,FALSE))</f>
        <v/>
      </c>
      <c r="M1383" s="30" t="str">
        <f>IF($A1383 ="", "", VLOOKUP($A1383, 'Student reference sheet'!$A$2:$Z$2603,24,FALSE))</f>
        <v/>
      </c>
      <c r="N1383" s="30" t="str">
        <f>IF($A1383 ="", "", VLOOKUP($A1383, 'Student reference sheet'!$A$2:$Z$2603,26,FALSE))</f>
        <v/>
      </c>
      <c r="O1383" s="30" t="str">
        <f>IF($A1383 ="", "", VLOOKUP($A1383, 'Student reference sheet'!$A$2:$Z$2603,25,FALSE))</f>
        <v/>
      </c>
      <c r="P1383" s="39" t="str">
        <f>IF($A1383 = "", "", IF(OR(VLOOKUP($A1383,'Student reference sheet'!$A$2:$V$2400,8,FALSE) = "R",  VLOOKUP($A1383,'Student reference sheet'!$A$2:$V$2400,8,FALSE) = "L"), "X", ""))</f>
        <v/>
      </c>
      <c r="Q1383" s="39" t="str">
        <f>IF($A1383 ="", "", VLOOKUP($A1383, 'Student reference sheet'!$A$2:$V$2603,22,FALSE))</f>
        <v/>
      </c>
      <c r="R1383" s="39" t="str">
        <f>IF($A1383 &lt;&gt; "",VLOOKUP($A1383,'Student reference sheet'!$A$2:$V$2329, 5,FALSE), "")</f>
        <v/>
      </c>
      <c r="S1383" s="39" t="str">
        <f>IF($A1383 &lt;&gt; "",VLOOKUP($A1383,'Student reference sheet'!$A$2:$V$2329, 6,FALSE), "")</f>
        <v/>
      </c>
      <c r="T1383" s="30" t="str">
        <f>IF($A1383 = "","",
IF(VLOOKUP($A1383,'Student reference sheet'!$A$2:$V$2329, 10,FALSE) = "Y", "Hispanic",
IF(VLOOKUP($A1383,'Student reference sheet'!$A$2:$V$2329,11,FALSE) &lt;&gt; "",
IF(VLOOKUP($A1383,'Student reference sheet'!$A$2:$V$2329,11,FALSE) = "UNK", "Unknown", VLOOKUP(VALUE(VLOOKUP($A1383,'Student reference sheet'!$A$2:$V$2329,11,FALSE)),'Ethnicity Reference'!$A$2:$B$22,2,FALSE)),
IF(VLOOKUP($A1383,'Student reference sheet'!$A$2:$V$2329,9,FALSE) &lt;&gt; "", VLOOKUP(VALUE(VLOOKUP($A1383,'Student reference sheet'!$A$2:$V$2329,9,FALSE)),'Ethnicity Reference'!$A$2:$B$22,2,FALSE),"Unknown"))))</f>
        <v/>
      </c>
      <c r="U1383" s="35"/>
    </row>
    <row r="1384" spans="1:21" ht="15.75">
      <c r="A1384" s="47"/>
      <c r="B1384" s="33"/>
      <c r="C1384" s="39" t="str">
        <f>IF($A1384 &lt;&gt; "",VLOOKUP($A1384,'Student reference sheet'!$A$2:$V$2329, 3,FALSE), "")</f>
        <v/>
      </c>
      <c r="D1384" s="39" t="str">
        <f>IF($A1384 &lt;&gt; "",VLOOKUP($A1384,'Student reference sheet'!$A$2:$V$2329, 2,FALSE), "")</f>
        <v/>
      </c>
      <c r="E1384" s="35"/>
      <c r="F1384" s="34"/>
      <c r="G1384" s="40" t="str">
        <f t="shared" ca="1" si="66"/>
        <v/>
      </c>
      <c r="H1384" s="40" t="str">
        <f t="shared" ca="1" si="67"/>
        <v/>
      </c>
      <c r="I1384" s="36" t="str">
        <f>IF($A1384 = "", "",
IF(COUNTIF(MINIMUM_DAY_DATES[], Attendance!J1384) &gt; 0, VLOOKUP(Attendance!$G1384,MINIMUM_DAY_PERIOD_SCHEDULE[], 2,TRUE),
IF(COUNTIF(RALLY_DATES[], Attendance!J1384) &gt; 0, VLOOKUP(Attendance!$G1384,RALLY_PERIOD_SCHEDULE[], 2,TRUE),
IF(WEEKDAY(Attendance!$J1384) = 2,
       IF(COUNTIF(FINALS_WEEK_MONDAY_DATE[],Attendance!$J1384) &gt; 0, VLOOKUP(Attendance!$G1384,FINALS_WEEK_MONDAY_PERIOD_SCHEDULE[],2,TRUE),
       VLOOKUP(Attendance!$G1384,REGULAR_WEEK_SCHEDULE[],6,TRUE)),
IF(WEEKDAY($J1384) = 3,
       IF(COUNTIF(FINALS_WEEK_TUESDAY_DATE[],Attendance!$J1384) &gt; 0, VLOOKUP(Attendance!$G1384,FINALS_WEEK_TUESDAY_PERIOD_SCHEDULE[],2,TRUE),
       VLOOKUP(Attendance!$G1384,REGULAR_WEEK_SCHEDULE[[Tuesday]:[Period]],5,TRUE)),
IF(WEEKDAY(Attendance!$J1384) = 4,
        IF(COUNTIF(BLOCK_WEDNESDAY_DATES[],Attendance!$J1384) &gt; 0, VLOOKUP(Attendance!$G1384,BLOCK_WEDNESDAY_PERIOD_SCHEDULE[],2,TRUE),
        IF(COUNTIF(FINALS_WEEK_WEDNESDAY_DATE[],Attendance!$J1384) &gt; 0, VLOOKUP(Attendance!$G1384,FINALS_WEEK_WEDNESDAY_PERIOD_SCHEDULE[],2,TRUE),
       VLOOKUP(Attendance!$G1384,REGULAR_WEEK_SCHEDULE[[Wednesday]:[Period]],4,TRUE))),
IF(WEEKDAY($J1384) = 5,
       IF(COUNTIF(BLOCK_THURSDAY_DATES[],Attendance!$J1384) &gt; 0, VLOOKUP(Attendance!$G1384,BLOCK_THURSDAY_PERIOD_SCHEDULE[],2,TRUE),
       IF(COUNTIF(FINALS_WEEK_THURSDAY_DATE[],Attendance!$J1384) &gt; 0, VLOOKUP(Attendance!$G1384,FINALS_WEEK_THURSDAY_PERIOD_SCHEDULE[],2,TRUE),
       VLOOKUP(Attendance!$G1384,REGULAR_WEEK_SCHEDULE[[Thursday]:[Period]],3,TRUE))),
IF(WEEKDAY(Attendance!$J1384) = 6,
       IF(COUNTIF(FINALS_WEEK_FRIDAY_DATE[],Attendance!$J1384) &gt; 0, VLOOKUP(Attendance!$G1384,FINALS_WEEK_FRIDAY_PERIOD_SCHEDULE[],2,TRUE),
       VLOOKUP(Attendance!$G1384,REGULAR_WEEK_SCHEDULE[[Friday]:[Period]],2,TRUE))))))))))</f>
        <v/>
      </c>
      <c r="J1384" s="41" t="str">
        <f t="shared" ca="1" si="68"/>
        <v/>
      </c>
      <c r="K1384" s="41" t="str">
        <f>IF($A1384 &lt;&gt; "",VLOOKUP($A1384,'Student reference sheet'!$A$2:$V$2329, 7,FALSE), "")</f>
        <v/>
      </c>
      <c r="L1384" s="30" t="str">
        <f>IF($A1384 ="", "", VLOOKUP($A1384, 'Student reference sheet'!$A$2:$Z$2603,23,FALSE))</f>
        <v/>
      </c>
      <c r="M1384" s="30" t="str">
        <f>IF($A1384 ="", "", VLOOKUP($A1384, 'Student reference sheet'!$A$2:$Z$2603,24,FALSE))</f>
        <v/>
      </c>
      <c r="N1384" s="30" t="str">
        <f>IF($A1384 ="", "", VLOOKUP($A1384, 'Student reference sheet'!$A$2:$Z$2603,26,FALSE))</f>
        <v/>
      </c>
      <c r="O1384" s="30" t="str">
        <f>IF($A1384 ="", "", VLOOKUP($A1384, 'Student reference sheet'!$A$2:$Z$2603,25,FALSE))</f>
        <v/>
      </c>
      <c r="P1384" s="39" t="str">
        <f>IF($A1384 = "", "", IF(OR(VLOOKUP($A1384,'Student reference sheet'!$A$2:$V$2400,8,FALSE) = "R",  VLOOKUP($A1384,'Student reference sheet'!$A$2:$V$2400,8,FALSE) = "L"), "X", ""))</f>
        <v/>
      </c>
      <c r="Q1384" s="39" t="str">
        <f>IF($A1384 ="", "", VLOOKUP($A1384, 'Student reference sheet'!$A$2:$V$2603,22,FALSE))</f>
        <v/>
      </c>
      <c r="R1384" s="39" t="str">
        <f>IF($A1384 &lt;&gt; "",VLOOKUP($A1384,'Student reference sheet'!$A$2:$V$2329, 5,FALSE), "")</f>
        <v/>
      </c>
      <c r="S1384" s="39" t="str">
        <f>IF($A1384 &lt;&gt; "",VLOOKUP($A1384,'Student reference sheet'!$A$2:$V$2329, 6,FALSE), "")</f>
        <v/>
      </c>
      <c r="T1384" s="30" t="str">
        <f>IF($A1384 = "","",
IF(VLOOKUP($A1384,'Student reference sheet'!$A$2:$V$2329, 10,FALSE) = "Y", "Hispanic",
IF(VLOOKUP($A1384,'Student reference sheet'!$A$2:$V$2329,11,FALSE) &lt;&gt; "",
IF(VLOOKUP($A1384,'Student reference sheet'!$A$2:$V$2329,11,FALSE) = "UNK", "Unknown", VLOOKUP(VALUE(VLOOKUP($A1384,'Student reference sheet'!$A$2:$V$2329,11,FALSE)),'Ethnicity Reference'!$A$2:$B$22,2,FALSE)),
IF(VLOOKUP($A1384,'Student reference sheet'!$A$2:$V$2329,9,FALSE) &lt;&gt; "", VLOOKUP(VALUE(VLOOKUP($A1384,'Student reference sheet'!$A$2:$V$2329,9,FALSE)),'Ethnicity Reference'!$A$2:$B$22,2,FALSE),"Unknown"))))</f>
        <v/>
      </c>
      <c r="U1384" s="35"/>
    </row>
    <row r="1385" spans="1:21" ht="15.75">
      <c r="A1385" s="47"/>
      <c r="B1385" s="33"/>
      <c r="C1385" s="39" t="str">
        <f>IF($A1385 &lt;&gt; "",VLOOKUP($A1385,'Student reference sheet'!$A$2:$V$2329, 3,FALSE), "")</f>
        <v/>
      </c>
      <c r="D1385" s="39" t="str">
        <f>IF($A1385 &lt;&gt; "",VLOOKUP($A1385,'Student reference sheet'!$A$2:$V$2329, 2,FALSE), "")</f>
        <v/>
      </c>
      <c r="E1385" s="35"/>
      <c r="F1385" s="34"/>
      <c r="G1385" s="40" t="str">
        <f t="shared" ca="1" si="66"/>
        <v/>
      </c>
      <c r="H1385" s="40" t="str">
        <f t="shared" ca="1" si="67"/>
        <v/>
      </c>
      <c r="I1385" s="36" t="str">
        <f>IF($A1385 = "", "",
IF(COUNTIF(MINIMUM_DAY_DATES[], Attendance!J1385) &gt; 0, VLOOKUP(Attendance!$G1385,MINIMUM_DAY_PERIOD_SCHEDULE[], 2,TRUE),
IF(COUNTIF(RALLY_DATES[], Attendance!J1385) &gt; 0, VLOOKUP(Attendance!$G1385,RALLY_PERIOD_SCHEDULE[], 2,TRUE),
IF(WEEKDAY(Attendance!$J1385) = 2,
       IF(COUNTIF(FINALS_WEEK_MONDAY_DATE[],Attendance!$J1385) &gt; 0, VLOOKUP(Attendance!$G1385,FINALS_WEEK_MONDAY_PERIOD_SCHEDULE[],2,TRUE),
       VLOOKUP(Attendance!$G1385,REGULAR_WEEK_SCHEDULE[],6,TRUE)),
IF(WEEKDAY($J1385) = 3,
       IF(COUNTIF(FINALS_WEEK_TUESDAY_DATE[],Attendance!$J1385) &gt; 0, VLOOKUP(Attendance!$G1385,FINALS_WEEK_TUESDAY_PERIOD_SCHEDULE[],2,TRUE),
       VLOOKUP(Attendance!$G1385,REGULAR_WEEK_SCHEDULE[[Tuesday]:[Period]],5,TRUE)),
IF(WEEKDAY(Attendance!$J1385) = 4,
        IF(COUNTIF(BLOCK_WEDNESDAY_DATES[],Attendance!$J1385) &gt; 0, VLOOKUP(Attendance!$G1385,BLOCK_WEDNESDAY_PERIOD_SCHEDULE[],2,TRUE),
        IF(COUNTIF(FINALS_WEEK_WEDNESDAY_DATE[],Attendance!$J1385) &gt; 0, VLOOKUP(Attendance!$G1385,FINALS_WEEK_WEDNESDAY_PERIOD_SCHEDULE[],2,TRUE),
       VLOOKUP(Attendance!$G1385,REGULAR_WEEK_SCHEDULE[[Wednesday]:[Period]],4,TRUE))),
IF(WEEKDAY($J1385) = 5,
       IF(COUNTIF(BLOCK_THURSDAY_DATES[],Attendance!$J1385) &gt; 0, VLOOKUP(Attendance!$G1385,BLOCK_THURSDAY_PERIOD_SCHEDULE[],2,TRUE),
       IF(COUNTIF(FINALS_WEEK_THURSDAY_DATE[],Attendance!$J1385) &gt; 0, VLOOKUP(Attendance!$G1385,FINALS_WEEK_THURSDAY_PERIOD_SCHEDULE[],2,TRUE),
       VLOOKUP(Attendance!$G1385,REGULAR_WEEK_SCHEDULE[[Thursday]:[Period]],3,TRUE))),
IF(WEEKDAY(Attendance!$J1385) = 6,
       IF(COUNTIF(FINALS_WEEK_FRIDAY_DATE[],Attendance!$J1385) &gt; 0, VLOOKUP(Attendance!$G1385,FINALS_WEEK_FRIDAY_PERIOD_SCHEDULE[],2,TRUE),
       VLOOKUP(Attendance!$G1385,REGULAR_WEEK_SCHEDULE[[Friday]:[Period]],2,TRUE))))))))))</f>
        <v/>
      </c>
      <c r="J1385" s="41" t="str">
        <f t="shared" ca="1" si="68"/>
        <v/>
      </c>
      <c r="K1385" s="41" t="str">
        <f>IF($A1385 &lt;&gt; "",VLOOKUP($A1385,'Student reference sheet'!$A$2:$V$2329, 7,FALSE), "")</f>
        <v/>
      </c>
      <c r="L1385" s="30" t="str">
        <f>IF($A1385 ="", "", VLOOKUP($A1385, 'Student reference sheet'!$A$2:$Z$2603,23,FALSE))</f>
        <v/>
      </c>
      <c r="M1385" s="30" t="str">
        <f>IF($A1385 ="", "", VLOOKUP($A1385, 'Student reference sheet'!$A$2:$Z$2603,24,FALSE))</f>
        <v/>
      </c>
      <c r="N1385" s="30" t="str">
        <f>IF($A1385 ="", "", VLOOKUP($A1385, 'Student reference sheet'!$A$2:$Z$2603,26,FALSE))</f>
        <v/>
      </c>
      <c r="O1385" s="30" t="str">
        <f>IF($A1385 ="", "", VLOOKUP($A1385, 'Student reference sheet'!$A$2:$Z$2603,25,FALSE))</f>
        <v/>
      </c>
      <c r="P1385" s="39" t="str">
        <f>IF($A1385 = "", "", IF(OR(VLOOKUP($A1385,'Student reference sheet'!$A$2:$V$2400,8,FALSE) = "R",  VLOOKUP($A1385,'Student reference sheet'!$A$2:$V$2400,8,FALSE) = "L"), "X", ""))</f>
        <v/>
      </c>
      <c r="Q1385" s="39" t="str">
        <f>IF($A1385 ="", "", VLOOKUP($A1385, 'Student reference sheet'!$A$2:$V$2603,22,FALSE))</f>
        <v/>
      </c>
      <c r="R1385" s="39" t="str">
        <f>IF($A1385 &lt;&gt; "",VLOOKUP($A1385,'Student reference sheet'!$A$2:$V$2329, 5,FALSE), "")</f>
        <v/>
      </c>
      <c r="S1385" s="39" t="str">
        <f>IF($A1385 &lt;&gt; "",VLOOKUP($A1385,'Student reference sheet'!$A$2:$V$2329, 6,FALSE), "")</f>
        <v/>
      </c>
      <c r="T1385" s="30" t="str">
        <f>IF($A1385 = "","",
IF(VLOOKUP($A1385,'Student reference sheet'!$A$2:$V$2329, 10,FALSE) = "Y", "Hispanic",
IF(VLOOKUP($A1385,'Student reference sheet'!$A$2:$V$2329,11,FALSE) &lt;&gt; "",
IF(VLOOKUP($A1385,'Student reference sheet'!$A$2:$V$2329,11,FALSE) = "UNK", "Unknown", VLOOKUP(VALUE(VLOOKUP($A1385,'Student reference sheet'!$A$2:$V$2329,11,FALSE)),'Ethnicity Reference'!$A$2:$B$22,2,FALSE)),
IF(VLOOKUP($A1385,'Student reference sheet'!$A$2:$V$2329,9,FALSE) &lt;&gt; "", VLOOKUP(VALUE(VLOOKUP($A1385,'Student reference sheet'!$A$2:$V$2329,9,FALSE)),'Ethnicity Reference'!$A$2:$B$22,2,FALSE),"Unknown"))))</f>
        <v/>
      </c>
      <c r="U1385" s="35"/>
    </row>
    <row r="1386" spans="1:21" ht="15.75">
      <c r="A1386" s="47"/>
      <c r="B1386" s="33"/>
      <c r="C1386" s="39" t="str">
        <f>IF($A1386 &lt;&gt; "",VLOOKUP($A1386,'Student reference sheet'!$A$2:$V$2329, 3,FALSE), "")</f>
        <v/>
      </c>
      <c r="D1386" s="39" t="str">
        <f>IF($A1386 &lt;&gt; "",VLOOKUP($A1386,'Student reference sheet'!$A$2:$V$2329, 2,FALSE), "")</f>
        <v/>
      </c>
      <c r="E1386" s="35"/>
      <c r="F1386" s="34"/>
      <c r="G1386" s="40" t="str">
        <f t="shared" ca="1" si="66"/>
        <v/>
      </c>
      <c r="H1386" s="40" t="str">
        <f t="shared" ca="1" si="67"/>
        <v/>
      </c>
      <c r="I1386" s="36" t="str">
        <f>IF($A1386 = "", "",
IF(COUNTIF(MINIMUM_DAY_DATES[], Attendance!J1386) &gt; 0, VLOOKUP(Attendance!$G1386,MINIMUM_DAY_PERIOD_SCHEDULE[], 2,TRUE),
IF(COUNTIF(RALLY_DATES[], Attendance!J1386) &gt; 0, VLOOKUP(Attendance!$G1386,RALLY_PERIOD_SCHEDULE[], 2,TRUE),
IF(WEEKDAY(Attendance!$J1386) = 2,
       IF(COUNTIF(FINALS_WEEK_MONDAY_DATE[],Attendance!$J1386) &gt; 0, VLOOKUP(Attendance!$G1386,FINALS_WEEK_MONDAY_PERIOD_SCHEDULE[],2,TRUE),
       VLOOKUP(Attendance!$G1386,REGULAR_WEEK_SCHEDULE[],6,TRUE)),
IF(WEEKDAY($J1386) = 3,
       IF(COUNTIF(FINALS_WEEK_TUESDAY_DATE[],Attendance!$J1386) &gt; 0, VLOOKUP(Attendance!$G1386,FINALS_WEEK_TUESDAY_PERIOD_SCHEDULE[],2,TRUE),
       VLOOKUP(Attendance!$G1386,REGULAR_WEEK_SCHEDULE[[Tuesday]:[Period]],5,TRUE)),
IF(WEEKDAY(Attendance!$J1386) = 4,
        IF(COUNTIF(BLOCK_WEDNESDAY_DATES[],Attendance!$J1386) &gt; 0, VLOOKUP(Attendance!$G1386,BLOCK_WEDNESDAY_PERIOD_SCHEDULE[],2,TRUE),
        IF(COUNTIF(FINALS_WEEK_WEDNESDAY_DATE[],Attendance!$J1386) &gt; 0, VLOOKUP(Attendance!$G1386,FINALS_WEEK_WEDNESDAY_PERIOD_SCHEDULE[],2,TRUE),
       VLOOKUP(Attendance!$G1386,REGULAR_WEEK_SCHEDULE[[Wednesday]:[Period]],4,TRUE))),
IF(WEEKDAY($J1386) = 5,
       IF(COUNTIF(BLOCK_THURSDAY_DATES[],Attendance!$J1386) &gt; 0, VLOOKUP(Attendance!$G1386,BLOCK_THURSDAY_PERIOD_SCHEDULE[],2,TRUE),
       IF(COUNTIF(FINALS_WEEK_THURSDAY_DATE[],Attendance!$J1386) &gt; 0, VLOOKUP(Attendance!$G1386,FINALS_WEEK_THURSDAY_PERIOD_SCHEDULE[],2,TRUE),
       VLOOKUP(Attendance!$G1386,REGULAR_WEEK_SCHEDULE[[Thursday]:[Period]],3,TRUE))),
IF(WEEKDAY(Attendance!$J1386) = 6,
       IF(COUNTIF(FINALS_WEEK_FRIDAY_DATE[],Attendance!$J1386) &gt; 0, VLOOKUP(Attendance!$G1386,FINALS_WEEK_FRIDAY_PERIOD_SCHEDULE[],2,TRUE),
       VLOOKUP(Attendance!$G1386,REGULAR_WEEK_SCHEDULE[[Friday]:[Period]],2,TRUE))))))))))</f>
        <v/>
      </c>
      <c r="J1386" s="41" t="str">
        <f t="shared" ca="1" si="68"/>
        <v/>
      </c>
      <c r="K1386" s="41" t="str">
        <f>IF($A1386 &lt;&gt; "",VLOOKUP($A1386,'Student reference sheet'!$A$2:$V$2329, 7,FALSE), "")</f>
        <v/>
      </c>
      <c r="L1386" s="30" t="str">
        <f>IF($A1386 ="", "", VLOOKUP($A1386, 'Student reference sheet'!$A$2:$Z$2603,23,FALSE))</f>
        <v/>
      </c>
      <c r="M1386" s="30" t="str">
        <f>IF($A1386 ="", "", VLOOKUP($A1386, 'Student reference sheet'!$A$2:$Z$2603,24,FALSE))</f>
        <v/>
      </c>
      <c r="N1386" s="30" t="str">
        <f>IF($A1386 ="", "", VLOOKUP($A1386, 'Student reference sheet'!$A$2:$Z$2603,26,FALSE))</f>
        <v/>
      </c>
      <c r="O1386" s="30" t="str">
        <f>IF($A1386 ="", "", VLOOKUP($A1386, 'Student reference sheet'!$A$2:$Z$2603,25,FALSE))</f>
        <v/>
      </c>
      <c r="P1386" s="39" t="str">
        <f>IF($A1386 = "", "", IF(OR(VLOOKUP($A1386,'Student reference sheet'!$A$2:$V$2400,8,FALSE) = "R",  VLOOKUP($A1386,'Student reference sheet'!$A$2:$V$2400,8,FALSE) = "L"), "X", ""))</f>
        <v/>
      </c>
      <c r="Q1386" s="39" t="str">
        <f>IF($A1386 ="", "", VLOOKUP($A1386, 'Student reference sheet'!$A$2:$V$2603,22,FALSE))</f>
        <v/>
      </c>
      <c r="R1386" s="39" t="str">
        <f>IF($A1386 &lt;&gt; "",VLOOKUP($A1386,'Student reference sheet'!$A$2:$V$2329, 5,FALSE), "")</f>
        <v/>
      </c>
      <c r="S1386" s="39" t="str">
        <f>IF($A1386 &lt;&gt; "",VLOOKUP($A1386,'Student reference sheet'!$A$2:$V$2329, 6,FALSE), "")</f>
        <v/>
      </c>
      <c r="T1386" s="30" t="str">
        <f>IF($A1386 = "","",
IF(VLOOKUP($A1386,'Student reference sheet'!$A$2:$V$2329, 10,FALSE) = "Y", "Hispanic",
IF(VLOOKUP($A1386,'Student reference sheet'!$A$2:$V$2329,11,FALSE) &lt;&gt; "",
IF(VLOOKUP($A1386,'Student reference sheet'!$A$2:$V$2329,11,FALSE) = "UNK", "Unknown", VLOOKUP(VALUE(VLOOKUP($A1386,'Student reference sheet'!$A$2:$V$2329,11,FALSE)),'Ethnicity Reference'!$A$2:$B$22,2,FALSE)),
IF(VLOOKUP($A1386,'Student reference sheet'!$A$2:$V$2329,9,FALSE) &lt;&gt; "", VLOOKUP(VALUE(VLOOKUP($A1386,'Student reference sheet'!$A$2:$V$2329,9,FALSE)),'Ethnicity Reference'!$A$2:$B$22,2,FALSE),"Unknown"))))</f>
        <v/>
      </c>
      <c r="U1386" s="35"/>
    </row>
    <row r="1387" spans="1:21" ht="15.75">
      <c r="A1387" s="47"/>
      <c r="B1387" s="33"/>
      <c r="C1387" s="39" t="str">
        <f>IF($A1387 &lt;&gt; "",VLOOKUP($A1387,'Student reference sheet'!$A$2:$V$2329, 3,FALSE), "")</f>
        <v/>
      </c>
      <c r="D1387" s="39" t="str">
        <f>IF($A1387 &lt;&gt; "",VLOOKUP($A1387,'Student reference sheet'!$A$2:$V$2329, 2,FALSE), "")</f>
        <v/>
      </c>
      <c r="E1387" s="35"/>
      <c r="F1387" s="34"/>
      <c r="G1387" s="40" t="str">
        <f t="shared" ca="1" si="66"/>
        <v/>
      </c>
      <c r="H1387" s="40" t="str">
        <f t="shared" ca="1" si="67"/>
        <v/>
      </c>
      <c r="I1387" s="36" t="str">
        <f>IF($A1387 = "", "",
IF(COUNTIF(MINIMUM_DAY_DATES[], Attendance!J1387) &gt; 0, VLOOKUP(Attendance!$G1387,MINIMUM_DAY_PERIOD_SCHEDULE[], 2,TRUE),
IF(COUNTIF(RALLY_DATES[], Attendance!J1387) &gt; 0, VLOOKUP(Attendance!$G1387,RALLY_PERIOD_SCHEDULE[], 2,TRUE),
IF(WEEKDAY(Attendance!$J1387) = 2,
       IF(COUNTIF(FINALS_WEEK_MONDAY_DATE[],Attendance!$J1387) &gt; 0, VLOOKUP(Attendance!$G1387,FINALS_WEEK_MONDAY_PERIOD_SCHEDULE[],2,TRUE),
       VLOOKUP(Attendance!$G1387,REGULAR_WEEK_SCHEDULE[],6,TRUE)),
IF(WEEKDAY($J1387) = 3,
       IF(COUNTIF(FINALS_WEEK_TUESDAY_DATE[],Attendance!$J1387) &gt; 0, VLOOKUP(Attendance!$G1387,FINALS_WEEK_TUESDAY_PERIOD_SCHEDULE[],2,TRUE),
       VLOOKUP(Attendance!$G1387,REGULAR_WEEK_SCHEDULE[[Tuesday]:[Period]],5,TRUE)),
IF(WEEKDAY(Attendance!$J1387) = 4,
        IF(COUNTIF(BLOCK_WEDNESDAY_DATES[],Attendance!$J1387) &gt; 0, VLOOKUP(Attendance!$G1387,BLOCK_WEDNESDAY_PERIOD_SCHEDULE[],2,TRUE),
        IF(COUNTIF(FINALS_WEEK_WEDNESDAY_DATE[],Attendance!$J1387) &gt; 0, VLOOKUP(Attendance!$G1387,FINALS_WEEK_WEDNESDAY_PERIOD_SCHEDULE[],2,TRUE),
       VLOOKUP(Attendance!$G1387,REGULAR_WEEK_SCHEDULE[[Wednesday]:[Period]],4,TRUE))),
IF(WEEKDAY($J1387) = 5,
       IF(COUNTIF(BLOCK_THURSDAY_DATES[],Attendance!$J1387) &gt; 0, VLOOKUP(Attendance!$G1387,BLOCK_THURSDAY_PERIOD_SCHEDULE[],2,TRUE),
       IF(COUNTIF(FINALS_WEEK_THURSDAY_DATE[],Attendance!$J1387) &gt; 0, VLOOKUP(Attendance!$G1387,FINALS_WEEK_THURSDAY_PERIOD_SCHEDULE[],2,TRUE),
       VLOOKUP(Attendance!$G1387,REGULAR_WEEK_SCHEDULE[[Thursday]:[Period]],3,TRUE))),
IF(WEEKDAY(Attendance!$J1387) = 6,
       IF(COUNTIF(FINALS_WEEK_FRIDAY_DATE[],Attendance!$J1387) &gt; 0, VLOOKUP(Attendance!$G1387,FINALS_WEEK_FRIDAY_PERIOD_SCHEDULE[],2,TRUE),
       VLOOKUP(Attendance!$G1387,REGULAR_WEEK_SCHEDULE[[Friday]:[Period]],2,TRUE))))))))))</f>
        <v/>
      </c>
      <c r="J1387" s="41" t="str">
        <f t="shared" ca="1" si="68"/>
        <v/>
      </c>
      <c r="K1387" s="41" t="str">
        <f>IF($A1387 &lt;&gt; "",VLOOKUP($A1387,'Student reference sheet'!$A$2:$V$2329, 7,FALSE), "")</f>
        <v/>
      </c>
      <c r="L1387" s="30" t="str">
        <f>IF($A1387 ="", "", VLOOKUP($A1387, 'Student reference sheet'!$A$2:$Z$2603,23,FALSE))</f>
        <v/>
      </c>
      <c r="M1387" s="30" t="str">
        <f>IF($A1387 ="", "", VLOOKUP($A1387, 'Student reference sheet'!$A$2:$Z$2603,24,FALSE))</f>
        <v/>
      </c>
      <c r="N1387" s="30" t="str">
        <f>IF($A1387 ="", "", VLOOKUP($A1387, 'Student reference sheet'!$A$2:$Z$2603,26,FALSE))</f>
        <v/>
      </c>
      <c r="O1387" s="30" t="str">
        <f>IF($A1387 ="", "", VLOOKUP($A1387, 'Student reference sheet'!$A$2:$Z$2603,25,FALSE))</f>
        <v/>
      </c>
      <c r="P1387" s="39" t="str">
        <f>IF($A1387 = "", "", IF(OR(VLOOKUP($A1387,'Student reference sheet'!$A$2:$V$2400,8,FALSE) = "R",  VLOOKUP($A1387,'Student reference sheet'!$A$2:$V$2400,8,FALSE) = "L"), "X", ""))</f>
        <v/>
      </c>
      <c r="Q1387" s="39" t="str">
        <f>IF($A1387 ="", "", VLOOKUP($A1387, 'Student reference sheet'!$A$2:$V$2603,22,FALSE))</f>
        <v/>
      </c>
      <c r="R1387" s="39" t="str">
        <f>IF($A1387 &lt;&gt; "",VLOOKUP($A1387,'Student reference sheet'!$A$2:$V$2329, 5,FALSE), "")</f>
        <v/>
      </c>
      <c r="S1387" s="39" t="str">
        <f>IF($A1387 &lt;&gt; "",VLOOKUP($A1387,'Student reference sheet'!$A$2:$V$2329, 6,FALSE), "")</f>
        <v/>
      </c>
      <c r="T1387" s="30" t="str">
        <f>IF($A1387 = "","",
IF(VLOOKUP($A1387,'Student reference sheet'!$A$2:$V$2329, 10,FALSE) = "Y", "Hispanic",
IF(VLOOKUP($A1387,'Student reference sheet'!$A$2:$V$2329,11,FALSE) &lt;&gt; "",
IF(VLOOKUP($A1387,'Student reference sheet'!$A$2:$V$2329,11,FALSE) = "UNK", "Unknown", VLOOKUP(VALUE(VLOOKUP($A1387,'Student reference sheet'!$A$2:$V$2329,11,FALSE)),'Ethnicity Reference'!$A$2:$B$22,2,FALSE)),
IF(VLOOKUP($A1387,'Student reference sheet'!$A$2:$V$2329,9,FALSE) &lt;&gt; "", VLOOKUP(VALUE(VLOOKUP($A1387,'Student reference sheet'!$A$2:$V$2329,9,FALSE)),'Ethnicity Reference'!$A$2:$B$22,2,FALSE),"Unknown"))))</f>
        <v/>
      </c>
      <c r="U1387" s="35"/>
    </row>
    <row r="1388" spans="1:21" ht="15.75">
      <c r="A1388" s="47"/>
      <c r="B1388" s="33"/>
      <c r="C1388" s="39" t="str">
        <f>IF($A1388 &lt;&gt; "",VLOOKUP($A1388,'Student reference sheet'!$A$2:$V$2329, 3,FALSE), "")</f>
        <v/>
      </c>
      <c r="D1388" s="39" t="str">
        <f>IF($A1388 &lt;&gt; "",VLOOKUP($A1388,'Student reference sheet'!$A$2:$V$2329, 2,FALSE), "")</f>
        <v/>
      </c>
      <c r="E1388" s="35"/>
      <c r="F1388" s="34"/>
      <c r="G1388" s="40" t="str">
        <f t="shared" ca="1" si="66"/>
        <v/>
      </c>
      <c r="H1388" s="40" t="str">
        <f t="shared" ca="1" si="67"/>
        <v/>
      </c>
      <c r="I1388" s="36" t="str">
        <f>IF($A1388 = "", "",
IF(COUNTIF(MINIMUM_DAY_DATES[], Attendance!J1388) &gt; 0, VLOOKUP(Attendance!$G1388,MINIMUM_DAY_PERIOD_SCHEDULE[], 2,TRUE),
IF(COUNTIF(RALLY_DATES[], Attendance!J1388) &gt; 0, VLOOKUP(Attendance!$G1388,RALLY_PERIOD_SCHEDULE[], 2,TRUE),
IF(WEEKDAY(Attendance!$J1388) = 2,
       IF(COUNTIF(FINALS_WEEK_MONDAY_DATE[],Attendance!$J1388) &gt; 0, VLOOKUP(Attendance!$G1388,FINALS_WEEK_MONDAY_PERIOD_SCHEDULE[],2,TRUE),
       VLOOKUP(Attendance!$G1388,REGULAR_WEEK_SCHEDULE[],6,TRUE)),
IF(WEEKDAY($J1388) = 3,
       IF(COUNTIF(FINALS_WEEK_TUESDAY_DATE[],Attendance!$J1388) &gt; 0, VLOOKUP(Attendance!$G1388,FINALS_WEEK_TUESDAY_PERIOD_SCHEDULE[],2,TRUE),
       VLOOKUP(Attendance!$G1388,REGULAR_WEEK_SCHEDULE[[Tuesday]:[Period]],5,TRUE)),
IF(WEEKDAY(Attendance!$J1388) = 4,
        IF(COUNTIF(BLOCK_WEDNESDAY_DATES[],Attendance!$J1388) &gt; 0, VLOOKUP(Attendance!$G1388,BLOCK_WEDNESDAY_PERIOD_SCHEDULE[],2,TRUE),
        IF(COUNTIF(FINALS_WEEK_WEDNESDAY_DATE[],Attendance!$J1388) &gt; 0, VLOOKUP(Attendance!$G1388,FINALS_WEEK_WEDNESDAY_PERIOD_SCHEDULE[],2,TRUE),
       VLOOKUP(Attendance!$G1388,REGULAR_WEEK_SCHEDULE[[Wednesday]:[Period]],4,TRUE))),
IF(WEEKDAY($J1388) = 5,
       IF(COUNTIF(BLOCK_THURSDAY_DATES[],Attendance!$J1388) &gt; 0, VLOOKUP(Attendance!$G1388,BLOCK_THURSDAY_PERIOD_SCHEDULE[],2,TRUE),
       IF(COUNTIF(FINALS_WEEK_THURSDAY_DATE[],Attendance!$J1388) &gt; 0, VLOOKUP(Attendance!$G1388,FINALS_WEEK_THURSDAY_PERIOD_SCHEDULE[],2,TRUE),
       VLOOKUP(Attendance!$G1388,REGULAR_WEEK_SCHEDULE[[Thursday]:[Period]],3,TRUE))),
IF(WEEKDAY(Attendance!$J1388) = 6,
       IF(COUNTIF(FINALS_WEEK_FRIDAY_DATE[],Attendance!$J1388) &gt; 0, VLOOKUP(Attendance!$G1388,FINALS_WEEK_FRIDAY_PERIOD_SCHEDULE[],2,TRUE),
       VLOOKUP(Attendance!$G1388,REGULAR_WEEK_SCHEDULE[[Friday]:[Period]],2,TRUE))))))))))</f>
        <v/>
      </c>
      <c r="J1388" s="41" t="str">
        <f t="shared" ca="1" si="68"/>
        <v/>
      </c>
      <c r="K1388" s="41" t="str">
        <f>IF($A1388 &lt;&gt; "",VLOOKUP($A1388,'Student reference sheet'!$A$2:$V$2329, 7,FALSE), "")</f>
        <v/>
      </c>
      <c r="L1388" s="30" t="str">
        <f>IF($A1388 ="", "", VLOOKUP($A1388, 'Student reference sheet'!$A$2:$Z$2603,23,FALSE))</f>
        <v/>
      </c>
      <c r="M1388" s="30" t="str">
        <f>IF($A1388 ="", "", VLOOKUP($A1388, 'Student reference sheet'!$A$2:$Z$2603,24,FALSE))</f>
        <v/>
      </c>
      <c r="N1388" s="30" t="str">
        <f>IF($A1388 ="", "", VLOOKUP($A1388, 'Student reference sheet'!$A$2:$Z$2603,26,FALSE))</f>
        <v/>
      </c>
      <c r="O1388" s="30" t="str">
        <f>IF($A1388 ="", "", VLOOKUP($A1388, 'Student reference sheet'!$A$2:$Z$2603,25,FALSE))</f>
        <v/>
      </c>
      <c r="P1388" s="39" t="str">
        <f>IF($A1388 = "", "", IF(OR(VLOOKUP($A1388,'Student reference sheet'!$A$2:$V$2400,8,FALSE) = "R",  VLOOKUP($A1388,'Student reference sheet'!$A$2:$V$2400,8,FALSE) = "L"), "X", ""))</f>
        <v/>
      </c>
      <c r="Q1388" s="39" t="str">
        <f>IF($A1388 ="", "", VLOOKUP($A1388, 'Student reference sheet'!$A$2:$V$2603,22,FALSE))</f>
        <v/>
      </c>
      <c r="R1388" s="39" t="str">
        <f>IF($A1388 &lt;&gt; "",VLOOKUP($A1388,'Student reference sheet'!$A$2:$V$2329, 5,FALSE), "")</f>
        <v/>
      </c>
      <c r="S1388" s="39" t="str">
        <f>IF($A1388 &lt;&gt; "",VLOOKUP($A1388,'Student reference sheet'!$A$2:$V$2329, 6,FALSE), "")</f>
        <v/>
      </c>
      <c r="T1388" s="30" t="str">
        <f>IF($A1388 = "","",
IF(VLOOKUP($A1388,'Student reference sheet'!$A$2:$V$2329, 10,FALSE) = "Y", "Hispanic",
IF(VLOOKUP($A1388,'Student reference sheet'!$A$2:$V$2329,11,FALSE) &lt;&gt; "",
IF(VLOOKUP($A1388,'Student reference sheet'!$A$2:$V$2329,11,FALSE) = "UNK", "Unknown", VLOOKUP(VALUE(VLOOKUP($A1388,'Student reference sheet'!$A$2:$V$2329,11,FALSE)),'Ethnicity Reference'!$A$2:$B$22,2,FALSE)),
IF(VLOOKUP($A1388,'Student reference sheet'!$A$2:$V$2329,9,FALSE) &lt;&gt; "", VLOOKUP(VALUE(VLOOKUP($A1388,'Student reference sheet'!$A$2:$V$2329,9,FALSE)),'Ethnicity Reference'!$A$2:$B$22,2,FALSE),"Unknown"))))</f>
        <v/>
      </c>
      <c r="U1388" s="35"/>
    </row>
    <row r="1389" spans="1:21" ht="15.75">
      <c r="A1389" s="47"/>
      <c r="B1389" s="33"/>
      <c r="C1389" s="39" t="str">
        <f>IF($A1389 &lt;&gt; "",VLOOKUP($A1389,'Student reference sheet'!$A$2:$V$2329, 3,FALSE), "")</f>
        <v/>
      </c>
      <c r="D1389" s="39" t="str">
        <f>IF($A1389 &lt;&gt; "",VLOOKUP($A1389,'Student reference sheet'!$A$2:$V$2329, 2,FALSE), "")</f>
        <v/>
      </c>
      <c r="E1389" s="35"/>
      <c r="F1389" s="34"/>
      <c r="G1389" s="40" t="str">
        <f t="shared" ca="1" si="66"/>
        <v/>
      </c>
      <c r="H1389" s="40" t="str">
        <f t="shared" ca="1" si="67"/>
        <v/>
      </c>
      <c r="I1389" s="36" t="str">
        <f>IF($A1389 = "", "",
IF(COUNTIF(MINIMUM_DAY_DATES[], Attendance!J1389) &gt; 0, VLOOKUP(Attendance!$G1389,MINIMUM_DAY_PERIOD_SCHEDULE[], 2,TRUE),
IF(COUNTIF(RALLY_DATES[], Attendance!J1389) &gt; 0, VLOOKUP(Attendance!$G1389,RALLY_PERIOD_SCHEDULE[], 2,TRUE),
IF(WEEKDAY(Attendance!$J1389) = 2,
       IF(COUNTIF(FINALS_WEEK_MONDAY_DATE[],Attendance!$J1389) &gt; 0, VLOOKUP(Attendance!$G1389,FINALS_WEEK_MONDAY_PERIOD_SCHEDULE[],2,TRUE),
       VLOOKUP(Attendance!$G1389,REGULAR_WEEK_SCHEDULE[],6,TRUE)),
IF(WEEKDAY($J1389) = 3,
       IF(COUNTIF(FINALS_WEEK_TUESDAY_DATE[],Attendance!$J1389) &gt; 0, VLOOKUP(Attendance!$G1389,FINALS_WEEK_TUESDAY_PERIOD_SCHEDULE[],2,TRUE),
       VLOOKUP(Attendance!$G1389,REGULAR_WEEK_SCHEDULE[[Tuesday]:[Period]],5,TRUE)),
IF(WEEKDAY(Attendance!$J1389) = 4,
        IF(COUNTIF(BLOCK_WEDNESDAY_DATES[],Attendance!$J1389) &gt; 0, VLOOKUP(Attendance!$G1389,BLOCK_WEDNESDAY_PERIOD_SCHEDULE[],2,TRUE),
        IF(COUNTIF(FINALS_WEEK_WEDNESDAY_DATE[],Attendance!$J1389) &gt; 0, VLOOKUP(Attendance!$G1389,FINALS_WEEK_WEDNESDAY_PERIOD_SCHEDULE[],2,TRUE),
       VLOOKUP(Attendance!$G1389,REGULAR_WEEK_SCHEDULE[[Wednesday]:[Period]],4,TRUE))),
IF(WEEKDAY($J1389) = 5,
       IF(COUNTIF(BLOCK_THURSDAY_DATES[],Attendance!$J1389) &gt; 0, VLOOKUP(Attendance!$G1389,BLOCK_THURSDAY_PERIOD_SCHEDULE[],2,TRUE),
       IF(COUNTIF(FINALS_WEEK_THURSDAY_DATE[],Attendance!$J1389) &gt; 0, VLOOKUP(Attendance!$G1389,FINALS_WEEK_THURSDAY_PERIOD_SCHEDULE[],2,TRUE),
       VLOOKUP(Attendance!$G1389,REGULAR_WEEK_SCHEDULE[[Thursday]:[Period]],3,TRUE))),
IF(WEEKDAY(Attendance!$J1389) = 6,
       IF(COUNTIF(FINALS_WEEK_FRIDAY_DATE[],Attendance!$J1389) &gt; 0, VLOOKUP(Attendance!$G1389,FINALS_WEEK_FRIDAY_PERIOD_SCHEDULE[],2,TRUE),
       VLOOKUP(Attendance!$G1389,REGULAR_WEEK_SCHEDULE[[Friday]:[Period]],2,TRUE))))))))))</f>
        <v/>
      </c>
      <c r="J1389" s="41" t="str">
        <f t="shared" ca="1" si="68"/>
        <v/>
      </c>
      <c r="K1389" s="41" t="str">
        <f>IF($A1389 &lt;&gt; "",VLOOKUP($A1389,'Student reference sheet'!$A$2:$V$2329, 7,FALSE), "")</f>
        <v/>
      </c>
      <c r="L1389" s="30" t="str">
        <f>IF($A1389 ="", "", VLOOKUP($A1389, 'Student reference sheet'!$A$2:$Z$2603,23,FALSE))</f>
        <v/>
      </c>
      <c r="M1389" s="30" t="str">
        <f>IF($A1389 ="", "", VLOOKUP($A1389, 'Student reference sheet'!$A$2:$Z$2603,24,FALSE))</f>
        <v/>
      </c>
      <c r="N1389" s="30" t="str">
        <f>IF($A1389 ="", "", VLOOKUP($A1389, 'Student reference sheet'!$A$2:$Z$2603,26,FALSE))</f>
        <v/>
      </c>
      <c r="O1389" s="30" t="str">
        <f>IF($A1389 ="", "", VLOOKUP($A1389, 'Student reference sheet'!$A$2:$Z$2603,25,FALSE))</f>
        <v/>
      </c>
      <c r="P1389" s="39" t="str">
        <f>IF($A1389 = "", "", IF(OR(VLOOKUP($A1389,'Student reference sheet'!$A$2:$V$2400,8,FALSE) = "R",  VLOOKUP($A1389,'Student reference sheet'!$A$2:$V$2400,8,FALSE) = "L"), "X", ""))</f>
        <v/>
      </c>
      <c r="Q1389" s="39" t="str">
        <f>IF($A1389 ="", "", VLOOKUP($A1389, 'Student reference sheet'!$A$2:$V$2603,22,FALSE))</f>
        <v/>
      </c>
      <c r="R1389" s="39" t="str">
        <f>IF($A1389 &lt;&gt; "",VLOOKUP($A1389,'Student reference sheet'!$A$2:$V$2329, 5,FALSE), "")</f>
        <v/>
      </c>
      <c r="S1389" s="39" t="str">
        <f>IF($A1389 &lt;&gt; "",VLOOKUP($A1389,'Student reference sheet'!$A$2:$V$2329, 6,FALSE), "")</f>
        <v/>
      </c>
      <c r="T1389" s="30" t="str">
        <f>IF($A1389 = "","",
IF(VLOOKUP($A1389,'Student reference sheet'!$A$2:$V$2329, 10,FALSE) = "Y", "Hispanic",
IF(VLOOKUP($A1389,'Student reference sheet'!$A$2:$V$2329,11,FALSE) &lt;&gt; "",
IF(VLOOKUP($A1389,'Student reference sheet'!$A$2:$V$2329,11,FALSE) = "UNK", "Unknown", VLOOKUP(VALUE(VLOOKUP($A1389,'Student reference sheet'!$A$2:$V$2329,11,FALSE)),'Ethnicity Reference'!$A$2:$B$22,2,FALSE)),
IF(VLOOKUP($A1389,'Student reference sheet'!$A$2:$V$2329,9,FALSE) &lt;&gt; "", VLOOKUP(VALUE(VLOOKUP($A1389,'Student reference sheet'!$A$2:$V$2329,9,FALSE)),'Ethnicity Reference'!$A$2:$B$22,2,FALSE),"Unknown"))))</f>
        <v/>
      </c>
      <c r="U1389" s="35"/>
    </row>
    <row r="1390" spans="1:21" ht="15.75">
      <c r="A1390" s="47"/>
      <c r="B1390" s="33"/>
      <c r="C1390" s="39" t="str">
        <f>IF($A1390 &lt;&gt; "",VLOOKUP($A1390,'Student reference sheet'!$A$2:$V$2329, 3,FALSE), "")</f>
        <v/>
      </c>
      <c r="D1390" s="39" t="str">
        <f>IF($A1390 &lt;&gt; "",VLOOKUP($A1390,'Student reference sheet'!$A$2:$V$2329, 2,FALSE), "")</f>
        <v/>
      </c>
      <c r="E1390" s="35"/>
      <c r="F1390" s="34"/>
      <c r="G1390" s="40" t="str">
        <f t="shared" ca="1" si="66"/>
        <v/>
      </c>
      <c r="H1390" s="40" t="str">
        <f t="shared" ca="1" si="67"/>
        <v/>
      </c>
      <c r="I1390" s="36" t="str">
        <f>IF($A1390 = "", "",
IF(COUNTIF(MINIMUM_DAY_DATES[], Attendance!J1390) &gt; 0, VLOOKUP(Attendance!$G1390,MINIMUM_DAY_PERIOD_SCHEDULE[], 2,TRUE),
IF(COUNTIF(RALLY_DATES[], Attendance!J1390) &gt; 0, VLOOKUP(Attendance!$G1390,RALLY_PERIOD_SCHEDULE[], 2,TRUE),
IF(WEEKDAY(Attendance!$J1390) = 2,
       IF(COUNTIF(FINALS_WEEK_MONDAY_DATE[],Attendance!$J1390) &gt; 0, VLOOKUP(Attendance!$G1390,FINALS_WEEK_MONDAY_PERIOD_SCHEDULE[],2,TRUE),
       VLOOKUP(Attendance!$G1390,REGULAR_WEEK_SCHEDULE[],6,TRUE)),
IF(WEEKDAY($J1390) = 3,
       IF(COUNTIF(FINALS_WEEK_TUESDAY_DATE[],Attendance!$J1390) &gt; 0, VLOOKUP(Attendance!$G1390,FINALS_WEEK_TUESDAY_PERIOD_SCHEDULE[],2,TRUE),
       VLOOKUP(Attendance!$G1390,REGULAR_WEEK_SCHEDULE[[Tuesday]:[Period]],5,TRUE)),
IF(WEEKDAY(Attendance!$J1390) = 4,
        IF(COUNTIF(BLOCK_WEDNESDAY_DATES[],Attendance!$J1390) &gt; 0, VLOOKUP(Attendance!$G1390,BLOCK_WEDNESDAY_PERIOD_SCHEDULE[],2,TRUE),
        IF(COUNTIF(FINALS_WEEK_WEDNESDAY_DATE[],Attendance!$J1390) &gt; 0, VLOOKUP(Attendance!$G1390,FINALS_WEEK_WEDNESDAY_PERIOD_SCHEDULE[],2,TRUE),
       VLOOKUP(Attendance!$G1390,REGULAR_WEEK_SCHEDULE[[Wednesday]:[Period]],4,TRUE))),
IF(WEEKDAY($J1390) = 5,
       IF(COUNTIF(BLOCK_THURSDAY_DATES[],Attendance!$J1390) &gt; 0, VLOOKUP(Attendance!$G1390,BLOCK_THURSDAY_PERIOD_SCHEDULE[],2,TRUE),
       IF(COUNTIF(FINALS_WEEK_THURSDAY_DATE[],Attendance!$J1390) &gt; 0, VLOOKUP(Attendance!$G1390,FINALS_WEEK_THURSDAY_PERIOD_SCHEDULE[],2,TRUE),
       VLOOKUP(Attendance!$G1390,REGULAR_WEEK_SCHEDULE[[Thursday]:[Period]],3,TRUE))),
IF(WEEKDAY(Attendance!$J1390) = 6,
       IF(COUNTIF(FINALS_WEEK_FRIDAY_DATE[],Attendance!$J1390) &gt; 0, VLOOKUP(Attendance!$G1390,FINALS_WEEK_FRIDAY_PERIOD_SCHEDULE[],2,TRUE),
       VLOOKUP(Attendance!$G1390,REGULAR_WEEK_SCHEDULE[[Friday]:[Period]],2,TRUE))))))))))</f>
        <v/>
      </c>
      <c r="J1390" s="41" t="str">
        <f t="shared" ca="1" si="68"/>
        <v/>
      </c>
      <c r="K1390" s="41" t="str">
        <f>IF($A1390 &lt;&gt; "",VLOOKUP($A1390,'Student reference sheet'!$A$2:$V$2329, 7,FALSE), "")</f>
        <v/>
      </c>
      <c r="L1390" s="30" t="str">
        <f>IF($A1390 ="", "", VLOOKUP($A1390, 'Student reference sheet'!$A$2:$Z$2603,23,FALSE))</f>
        <v/>
      </c>
      <c r="M1390" s="30" t="str">
        <f>IF($A1390 ="", "", VLOOKUP($A1390, 'Student reference sheet'!$A$2:$Z$2603,24,FALSE))</f>
        <v/>
      </c>
      <c r="N1390" s="30" t="str">
        <f>IF($A1390 ="", "", VLOOKUP($A1390, 'Student reference sheet'!$A$2:$Z$2603,26,FALSE))</f>
        <v/>
      </c>
      <c r="O1390" s="30" t="str">
        <f>IF($A1390 ="", "", VLOOKUP($A1390, 'Student reference sheet'!$A$2:$Z$2603,25,FALSE))</f>
        <v/>
      </c>
      <c r="P1390" s="39" t="str">
        <f>IF($A1390 = "", "", IF(OR(VLOOKUP($A1390,'Student reference sheet'!$A$2:$V$2400,8,FALSE) = "R",  VLOOKUP($A1390,'Student reference sheet'!$A$2:$V$2400,8,FALSE) = "L"), "X", ""))</f>
        <v/>
      </c>
      <c r="Q1390" s="39" t="str">
        <f>IF($A1390 ="", "", VLOOKUP($A1390, 'Student reference sheet'!$A$2:$V$2603,22,FALSE))</f>
        <v/>
      </c>
      <c r="R1390" s="39" t="str">
        <f>IF($A1390 &lt;&gt; "",VLOOKUP($A1390,'Student reference sheet'!$A$2:$V$2329, 5,FALSE), "")</f>
        <v/>
      </c>
      <c r="S1390" s="39" t="str">
        <f>IF($A1390 &lt;&gt; "",VLOOKUP($A1390,'Student reference sheet'!$A$2:$V$2329, 6,FALSE), "")</f>
        <v/>
      </c>
      <c r="T1390" s="30" t="str">
        <f>IF($A1390 = "","",
IF(VLOOKUP($A1390,'Student reference sheet'!$A$2:$V$2329, 10,FALSE) = "Y", "Hispanic",
IF(VLOOKUP($A1390,'Student reference sheet'!$A$2:$V$2329,11,FALSE) &lt;&gt; "",
IF(VLOOKUP($A1390,'Student reference sheet'!$A$2:$V$2329,11,FALSE) = "UNK", "Unknown", VLOOKUP(VALUE(VLOOKUP($A1390,'Student reference sheet'!$A$2:$V$2329,11,FALSE)),'Ethnicity Reference'!$A$2:$B$22,2,FALSE)),
IF(VLOOKUP($A1390,'Student reference sheet'!$A$2:$V$2329,9,FALSE) &lt;&gt; "", VLOOKUP(VALUE(VLOOKUP($A1390,'Student reference sheet'!$A$2:$V$2329,9,FALSE)),'Ethnicity Reference'!$A$2:$B$22,2,FALSE),"Unknown"))))</f>
        <v/>
      </c>
      <c r="U1390" s="35"/>
    </row>
    <row r="1391" spans="1:21" ht="15.75">
      <c r="A1391" s="47"/>
      <c r="B1391" s="33"/>
      <c r="C1391" s="39" t="str">
        <f>IF($A1391 &lt;&gt; "",VLOOKUP($A1391,'Student reference sheet'!$A$2:$V$2329, 3,FALSE), "")</f>
        <v/>
      </c>
      <c r="D1391" s="39" t="str">
        <f>IF($A1391 &lt;&gt; "",VLOOKUP($A1391,'Student reference sheet'!$A$2:$V$2329, 2,FALSE), "")</f>
        <v/>
      </c>
      <c r="E1391" s="35"/>
      <c r="F1391" s="34"/>
      <c r="G1391" s="40" t="str">
        <f t="shared" ca="1" si="66"/>
        <v/>
      </c>
      <c r="H1391" s="40" t="str">
        <f t="shared" ca="1" si="67"/>
        <v/>
      </c>
      <c r="I1391" s="36" t="str">
        <f>IF($A1391 = "", "",
IF(COUNTIF(MINIMUM_DAY_DATES[], Attendance!J1391) &gt; 0, VLOOKUP(Attendance!$G1391,MINIMUM_DAY_PERIOD_SCHEDULE[], 2,TRUE),
IF(COUNTIF(RALLY_DATES[], Attendance!J1391) &gt; 0, VLOOKUP(Attendance!$G1391,RALLY_PERIOD_SCHEDULE[], 2,TRUE),
IF(WEEKDAY(Attendance!$J1391) = 2,
       IF(COUNTIF(FINALS_WEEK_MONDAY_DATE[],Attendance!$J1391) &gt; 0, VLOOKUP(Attendance!$G1391,FINALS_WEEK_MONDAY_PERIOD_SCHEDULE[],2,TRUE),
       VLOOKUP(Attendance!$G1391,REGULAR_WEEK_SCHEDULE[],6,TRUE)),
IF(WEEKDAY($J1391) = 3,
       IF(COUNTIF(FINALS_WEEK_TUESDAY_DATE[],Attendance!$J1391) &gt; 0, VLOOKUP(Attendance!$G1391,FINALS_WEEK_TUESDAY_PERIOD_SCHEDULE[],2,TRUE),
       VLOOKUP(Attendance!$G1391,REGULAR_WEEK_SCHEDULE[[Tuesday]:[Period]],5,TRUE)),
IF(WEEKDAY(Attendance!$J1391) = 4,
        IF(COUNTIF(BLOCK_WEDNESDAY_DATES[],Attendance!$J1391) &gt; 0, VLOOKUP(Attendance!$G1391,BLOCK_WEDNESDAY_PERIOD_SCHEDULE[],2,TRUE),
        IF(COUNTIF(FINALS_WEEK_WEDNESDAY_DATE[],Attendance!$J1391) &gt; 0, VLOOKUP(Attendance!$G1391,FINALS_WEEK_WEDNESDAY_PERIOD_SCHEDULE[],2,TRUE),
       VLOOKUP(Attendance!$G1391,REGULAR_WEEK_SCHEDULE[[Wednesday]:[Period]],4,TRUE))),
IF(WEEKDAY($J1391) = 5,
       IF(COUNTIF(BLOCK_THURSDAY_DATES[],Attendance!$J1391) &gt; 0, VLOOKUP(Attendance!$G1391,BLOCK_THURSDAY_PERIOD_SCHEDULE[],2,TRUE),
       IF(COUNTIF(FINALS_WEEK_THURSDAY_DATE[],Attendance!$J1391) &gt; 0, VLOOKUP(Attendance!$G1391,FINALS_WEEK_THURSDAY_PERIOD_SCHEDULE[],2,TRUE),
       VLOOKUP(Attendance!$G1391,REGULAR_WEEK_SCHEDULE[[Thursday]:[Period]],3,TRUE))),
IF(WEEKDAY(Attendance!$J1391) = 6,
       IF(COUNTIF(FINALS_WEEK_FRIDAY_DATE[],Attendance!$J1391) &gt; 0, VLOOKUP(Attendance!$G1391,FINALS_WEEK_FRIDAY_PERIOD_SCHEDULE[],2,TRUE),
       VLOOKUP(Attendance!$G1391,REGULAR_WEEK_SCHEDULE[[Friday]:[Period]],2,TRUE))))))))))</f>
        <v/>
      </c>
      <c r="J1391" s="41" t="str">
        <f t="shared" ca="1" si="68"/>
        <v/>
      </c>
      <c r="K1391" s="41" t="str">
        <f>IF($A1391 &lt;&gt; "",VLOOKUP($A1391,'Student reference sheet'!$A$2:$V$2329, 7,FALSE), "")</f>
        <v/>
      </c>
      <c r="L1391" s="30" t="str">
        <f>IF($A1391 ="", "", VLOOKUP($A1391, 'Student reference sheet'!$A$2:$Z$2603,23,FALSE))</f>
        <v/>
      </c>
      <c r="M1391" s="30" t="str">
        <f>IF($A1391 ="", "", VLOOKUP($A1391, 'Student reference sheet'!$A$2:$Z$2603,24,FALSE))</f>
        <v/>
      </c>
      <c r="N1391" s="30" t="str">
        <f>IF($A1391 ="", "", VLOOKUP($A1391, 'Student reference sheet'!$A$2:$Z$2603,26,FALSE))</f>
        <v/>
      </c>
      <c r="O1391" s="30" t="str">
        <f>IF($A1391 ="", "", VLOOKUP($A1391, 'Student reference sheet'!$A$2:$Z$2603,25,FALSE))</f>
        <v/>
      </c>
      <c r="P1391" s="39" t="str">
        <f>IF($A1391 = "", "", IF(OR(VLOOKUP($A1391,'Student reference sheet'!$A$2:$V$2400,8,FALSE) = "R",  VLOOKUP($A1391,'Student reference sheet'!$A$2:$V$2400,8,FALSE) = "L"), "X", ""))</f>
        <v/>
      </c>
      <c r="Q1391" s="39" t="str">
        <f>IF($A1391 ="", "", VLOOKUP($A1391, 'Student reference sheet'!$A$2:$V$2603,22,FALSE))</f>
        <v/>
      </c>
      <c r="R1391" s="39" t="str">
        <f>IF($A1391 &lt;&gt; "",VLOOKUP($A1391,'Student reference sheet'!$A$2:$V$2329, 5,FALSE), "")</f>
        <v/>
      </c>
      <c r="S1391" s="39" t="str">
        <f>IF($A1391 &lt;&gt; "",VLOOKUP($A1391,'Student reference sheet'!$A$2:$V$2329, 6,FALSE), "")</f>
        <v/>
      </c>
      <c r="T1391" s="30" t="str">
        <f>IF($A1391 = "","",
IF(VLOOKUP($A1391,'Student reference sheet'!$A$2:$V$2329, 10,FALSE) = "Y", "Hispanic",
IF(VLOOKUP($A1391,'Student reference sheet'!$A$2:$V$2329,11,FALSE) &lt;&gt; "",
IF(VLOOKUP($A1391,'Student reference sheet'!$A$2:$V$2329,11,FALSE) = "UNK", "Unknown", VLOOKUP(VALUE(VLOOKUP($A1391,'Student reference sheet'!$A$2:$V$2329,11,FALSE)),'Ethnicity Reference'!$A$2:$B$22,2,FALSE)),
IF(VLOOKUP($A1391,'Student reference sheet'!$A$2:$V$2329,9,FALSE) &lt;&gt; "", VLOOKUP(VALUE(VLOOKUP($A1391,'Student reference sheet'!$A$2:$V$2329,9,FALSE)),'Ethnicity Reference'!$A$2:$B$22,2,FALSE),"Unknown"))))</f>
        <v/>
      </c>
      <c r="U1391" s="35"/>
    </row>
    <row r="1392" spans="1:21" ht="15.75">
      <c r="A1392" s="47"/>
      <c r="B1392" s="33"/>
      <c r="C1392" s="39" t="str">
        <f>IF($A1392 &lt;&gt; "",VLOOKUP($A1392,'Student reference sheet'!$A$2:$V$2329, 3,FALSE), "")</f>
        <v/>
      </c>
      <c r="D1392" s="39" t="str">
        <f>IF($A1392 &lt;&gt; "",VLOOKUP($A1392,'Student reference sheet'!$A$2:$V$2329, 2,FALSE), "")</f>
        <v/>
      </c>
      <c r="E1392" s="35"/>
      <c r="F1392" s="34"/>
      <c r="G1392" s="40" t="str">
        <f t="shared" ca="1" si="66"/>
        <v/>
      </c>
      <c r="H1392" s="40" t="str">
        <f t="shared" ca="1" si="67"/>
        <v/>
      </c>
      <c r="I1392" s="36" t="str">
        <f>IF($A1392 = "", "",
IF(COUNTIF(MINIMUM_DAY_DATES[], Attendance!J1392) &gt; 0, VLOOKUP(Attendance!$G1392,MINIMUM_DAY_PERIOD_SCHEDULE[], 2,TRUE),
IF(COUNTIF(RALLY_DATES[], Attendance!J1392) &gt; 0, VLOOKUP(Attendance!$G1392,RALLY_PERIOD_SCHEDULE[], 2,TRUE),
IF(WEEKDAY(Attendance!$J1392) = 2,
       IF(COUNTIF(FINALS_WEEK_MONDAY_DATE[],Attendance!$J1392) &gt; 0, VLOOKUP(Attendance!$G1392,FINALS_WEEK_MONDAY_PERIOD_SCHEDULE[],2,TRUE),
       VLOOKUP(Attendance!$G1392,REGULAR_WEEK_SCHEDULE[],6,TRUE)),
IF(WEEKDAY($J1392) = 3,
       IF(COUNTIF(FINALS_WEEK_TUESDAY_DATE[],Attendance!$J1392) &gt; 0, VLOOKUP(Attendance!$G1392,FINALS_WEEK_TUESDAY_PERIOD_SCHEDULE[],2,TRUE),
       VLOOKUP(Attendance!$G1392,REGULAR_WEEK_SCHEDULE[[Tuesday]:[Period]],5,TRUE)),
IF(WEEKDAY(Attendance!$J1392) = 4,
        IF(COUNTIF(BLOCK_WEDNESDAY_DATES[],Attendance!$J1392) &gt; 0, VLOOKUP(Attendance!$G1392,BLOCK_WEDNESDAY_PERIOD_SCHEDULE[],2,TRUE),
        IF(COUNTIF(FINALS_WEEK_WEDNESDAY_DATE[],Attendance!$J1392) &gt; 0, VLOOKUP(Attendance!$G1392,FINALS_WEEK_WEDNESDAY_PERIOD_SCHEDULE[],2,TRUE),
       VLOOKUP(Attendance!$G1392,REGULAR_WEEK_SCHEDULE[[Wednesday]:[Period]],4,TRUE))),
IF(WEEKDAY($J1392) = 5,
       IF(COUNTIF(BLOCK_THURSDAY_DATES[],Attendance!$J1392) &gt; 0, VLOOKUP(Attendance!$G1392,BLOCK_THURSDAY_PERIOD_SCHEDULE[],2,TRUE),
       IF(COUNTIF(FINALS_WEEK_THURSDAY_DATE[],Attendance!$J1392) &gt; 0, VLOOKUP(Attendance!$G1392,FINALS_WEEK_THURSDAY_PERIOD_SCHEDULE[],2,TRUE),
       VLOOKUP(Attendance!$G1392,REGULAR_WEEK_SCHEDULE[[Thursday]:[Period]],3,TRUE))),
IF(WEEKDAY(Attendance!$J1392) = 6,
       IF(COUNTIF(FINALS_WEEK_FRIDAY_DATE[],Attendance!$J1392) &gt; 0, VLOOKUP(Attendance!$G1392,FINALS_WEEK_FRIDAY_PERIOD_SCHEDULE[],2,TRUE),
       VLOOKUP(Attendance!$G1392,REGULAR_WEEK_SCHEDULE[[Friday]:[Period]],2,TRUE))))))))))</f>
        <v/>
      </c>
      <c r="J1392" s="41" t="str">
        <f t="shared" ca="1" si="68"/>
        <v/>
      </c>
      <c r="K1392" s="41" t="str">
        <f>IF($A1392 &lt;&gt; "",VLOOKUP($A1392,'Student reference sheet'!$A$2:$V$2329, 7,FALSE), "")</f>
        <v/>
      </c>
      <c r="L1392" s="30" t="str">
        <f>IF($A1392 ="", "", VLOOKUP($A1392, 'Student reference sheet'!$A$2:$Z$2603,23,FALSE))</f>
        <v/>
      </c>
      <c r="M1392" s="30" t="str">
        <f>IF($A1392 ="", "", VLOOKUP($A1392, 'Student reference sheet'!$A$2:$Z$2603,24,FALSE))</f>
        <v/>
      </c>
      <c r="N1392" s="30" t="str">
        <f>IF($A1392 ="", "", VLOOKUP($A1392, 'Student reference sheet'!$A$2:$Z$2603,26,FALSE))</f>
        <v/>
      </c>
      <c r="O1392" s="30" t="str">
        <f>IF($A1392 ="", "", VLOOKUP($A1392, 'Student reference sheet'!$A$2:$Z$2603,25,FALSE))</f>
        <v/>
      </c>
      <c r="P1392" s="39" t="str">
        <f>IF($A1392 = "", "", IF(OR(VLOOKUP($A1392,'Student reference sheet'!$A$2:$V$2400,8,FALSE) = "R",  VLOOKUP($A1392,'Student reference sheet'!$A$2:$V$2400,8,FALSE) = "L"), "X", ""))</f>
        <v/>
      </c>
      <c r="Q1392" s="39" t="str">
        <f>IF($A1392 ="", "", VLOOKUP($A1392, 'Student reference sheet'!$A$2:$V$2603,22,FALSE))</f>
        <v/>
      </c>
      <c r="R1392" s="39" t="str">
        <f>IF($A1392 &lt;&gt; "",VLOOKUP($A1392,'Student reference sheet'!$A$2:$V$2329, 5,FALSE), "")</f>
        <v/>
      </c>
      <c r="S1392" s="39" t="str">
        <f>IF($A1392 &lt;&gt; "",VLOOKUP($A1392,'Student reference sheet'!$A$2:$V$2329, 6,FALSE), "")</f>
        <v/>
      </c>
      <c r="T1392" s="30" t="str">
        <f>IF($A1392 = "","",
IF(VLOOKUP($A1392,'Student reference sheet'!$A$2:$V$2329, 10,FALSE) = "Y", "Hispanic",
IF(VLOOKUP($A1392,'Student reference sheet'!$A$2:$V$2329,11,FALSE) &lt;&gt; "",
IF(VLOOKUP($A1392,'Student reference sheet'!$A$2:$V$2329,11,FALSE) = "UNK", "Unknown", VLOOKUP(VALUE(VLOOKUP($A1392,'Student reference sheet'!$A$2:$V$2329,11,FALSE)),'Ethnicity Reference'!$A$2:$B$22,2,FALSE)),
IF(VLOOKUP($A1392,'Student reference sheet'!$A$2:$V$2329,9,FALSE) &lt;&gt; "", VLOOKUP(VALUE(VLOOKUP($A1392,'Student reference sheet'!$A$2:$V$2329,9,FALSE)),'Ethnicity Reference'!$A$2:$B$22,2,FALSE),"Unknown"))))</f>
        <v/>
      </c>
      <c r="U1392" s="35"/>
    </row>
    <row r="1393" spans="1:21" ht="15.75">
      <c r="A1393" s="47"/>
      <c r="B1393" s="33"/>
      <c r="C1393" s="39" t="str">
        <f>IF($A1393 &lt;&gt; "",VLOOKUP($A1393,'Student reference sheet'!$A$2:$V$2329, 3,FALSE), "")</f>
        <v/>
      </c>
      <c r="D1393" s="39" t="str">
        <f>IF($A1393 &lt;&gt; "",VLOOKUP($A1393,'Student reference sheet'!$A$2:$V$2329, 2,FALSE), "")</f>
        <v/>
      </c>
      <c r="E1393" s="35"/>
      <c r="F1393" s="34"/>
      <c r="G1393" s="40" t="str">
        <f t="shared" ca="1" si="66"/>
        <v/>
      </c>
      <c r="H1393" s="40" t="str">
        <f t="shared" ca="1" si="67"/>
        <v/>
      </c>
      <c r="I1393" s="36" t="str">
        <f>IF($A1393 = "", "",
IF(COUNTIF(MINIMUM_DAY_DATES[], Attendance!J1393) &gt; 0, VLOOKUP(Attendance!$G1393,MINIMUM_DAY_PERIOD_SCHEDULE[], 2,TRUE),
IF(COUNTIF(RALLY_DATES[], Attendance!J1393) &gt; 0, VLOOKUP(Attendance!$G1393,RALLY_PERIOD_SCHEDULE[], 2,TRUE),
IF(WEEKDAY(Attendance!$J1393) = 2,
       IF(COUNTIF(FINALS_WEEK_MONDAY_DATE[],Attendance!$J1393) &gt; 0, VLOOKUP(Attendance!$G1393,FINALS_WEEK_MONDAY_PERIOD_SCHEDULE[],2,TRUE),
       VLOOKUP(Attendance!$G1393,REGULAR_WEEK_SCHEDULE[],6,TRUE)),
IF(WEEKDAY($J1393) = 3,
       IF(COUNTIF(FINALS_WEEK_TUESDAY_DATE[],Attendance!$J1393) &gt; 0, VLOOKUP(Attendance!$G1393,FINALS_WEEK_TUESDAY_PERIOD_SCHEDULE[],2,TRUE),
       VLOOKUP(Attendance!$G1393,REGULAR_WEEK_SCHEDULE[[Tuesday]:[Period]],5,TRUE)),
IF(WEEKDAY(Attendance!$J1393) = 4,
        IF(COUNTIF(BLOCK_WEDNESDAY_DATES[],Attendance!$J1393) &gt; 0, VLOOKUP(Attendance!$G1393,BLOCK_WEDNESDAY_PERIOD_SCHEDULE[],2,TRUE),
        IF(COUNTIF(FINALS_WEEK_WEDNESDAY_DATE[],Attendance!$J1393) &gt; 0, VLOOKUP(Attendance!$G1393,FINALS_WEEK_WEDNESDAY_PERIOD_SCHEDULE[],2,TRUE),
       VLOOKUP(Attendance!$G1393,REGULAR_WEEK_SCHEDULE[[Wednesday]:[Period]],4,TRUE))),
IF(WEEKDAY($J1393) = 5,
       IF(COUNTIF(BLOCK_THURSDAY_DATES[],Attendance!$J1393) &gt; 0, VLOOKUP(Attendance!$G1393,BLOCK_THURSDAY_PERIOD_SCHEDULE[],2,TRUE),
       IF(COUNTIF(FINALS_WEEK_THURSDAY_DATE[],Attendance!$J1393) &gt; 0, VLOOKUP(Attendance!$G1393,FINALS_WEEK_THURSDAY_PERIOD_SCHEDULE[],2,TRUE),
       VLOOKUP(Attendance!$G1393,REGULAR_WEEK_SCHEDULE[[Thursday]:[Period]],3,TRUE))),
IF(WEEKDAY(Attendance!$J1393) = 6,
       IF(COUNTIF(FINALS_WEEK_FRIDAY_DATE[],Attendance!$J1393) &gt; 0, VLOOKUP(Attendance!$G1393,FINALS_WEEK_FRIDAY_PERIOD_SCHEDULE[],2,TRUE),
       VLOOKUP(Attendance!$G1393,REGULAR_WEEK_SCHEDULE[[Friday]:[Period]],2,TRUE))))))))))</f>
        <v/>
      </c>
      <c r="J1393" s="41" t="str">
        <f t="shared" ca="1" si="68"/>
        <v/>
      </c>
      <c r="K1393" s="41" t="str">
        <f>IF($A1393 &lt;&gt; "",VLOOKUP($A1393,'Student reference sheet'!$A$2:$V$2329, 7,FALSE), "")</f>
        <v/>
      </c>
      <c r="L1393" s="30" t="str">
        <f>IF($A1393 ="", "", VLOOKUP($A1393, 'Student reference sheet'!$A$2:$Z$2603,23,FALSE))</f>
        <v/>
      </c>
      <c r="M1393" s="30" t="str">
        <f>IF($A1393 ="", "", VLOOKUP($A1393, 'Student reference sheet'!$A$2:$Z$2603,24,FALSE))</f>
        <v/>
      </c>
      <c r="N1393" s="30" t="str">
        <f>IF($A1393 ="", "", VLOOKUP($A1393, 'Student reference sheet'!$A$2:$Z$2603,26,FALSE))</f>
        <v/>
      </c>
      <c r="O1393" s="30" t="str">
        <f>IF($A1393 ="", "", VLOOKUP($A1393, 'Student reference sheet'!$A$2:$Z$2603,25,FALSE))</f>
        <v/>
      </c>
      <c r="P1393" s="39" t="str">
        <f>IF($A1393 = "", "", IF(OR(VLOOKUP($A1393,'Student reference sheet'!$A$2:$V$2400,8,FALSE) = "R",  VLOOKUP($A1393,'Student reference sheet'!$A$2:$V$2400,8,FALSE) = "L"), "X", ""))</f>
        <v/>
      </c>
      <c r="Q1393" s="39" t="str">
        <f>IF($A1393 ="", "", VLOOKUP($A1393, 'Student reference sheet'!$A$2:$V$2603,22,FALSE))</f>
        <v/>
      </c>
      <c r="R1393" s="39" t="str">
        <f>IF($A1393 &lt;&gt; "",VLOOKUP($A1393,'Student reference sheet'!$A$2:$V$2329, 5,FALSE), "")</f>
        <v/>
      </c>
      <c r="S1393" s="39" t="str">
        <f>IF($A1393 &lt;&gt; "",VLOOKUP($A1393,'Student reference sheet'!$A$2:$V$2329, 6,FALSE), "")</f>
        <v/>
      </c>
      <c r="T1393" s="30" t="str">
        <f>IF($A1393 = "","",
IF(VLOOKUP($A1393,'Student reference sheet'!$A$2:$V$2329, 10,FALSE) = "Y", "Hispanic",
IF(VLOOKUP($A1393,'Student reference sheet'!$A$2:$V$2329,11,FALSE) &lt;&gt; "",
IF(VLOOKUP($A1393,'Student reference sheet'!$A$2:$V$2329,11,FALSE) = "UNK", "Unknown", VLOOKUP(VALUE(VLOOKUP($A1393,'Student reference sheet'!$A$2:$V$2329,11,FALSE)),'Ethnicity Reference'!$A$2:$B$22,2,FALSE)),
IF(VLOOKUP($A1393,'Student reference sheet'!$A$2:$V$2329,9,FALSE) &lt;&gt; "", VLOOKUP(VALUE(VLOOKUP($A1393,'Student reference sheet'!$A$2:$V$2329,9,FALSE)),'Ethnicity Reference'!$A$2:$B$22,2,FALSE),"Unknown"))))</f>
        <v/>
      </c>
      <c r="U1393" s="35"/>
    </row>
    <row r="1394" spans="1:21" ht="15.75">
      <c r="A1394" s="47"/>
      <c r="B1394" s="33"/>
      <c r="C1394" s="39" t="str">
        <f>IF($A1394 &lt;&gt; "",VLOOKUP($A1394,'Student reference sheet'!$A$2:$V$2329, 3,FALSE), "")</f>
        <v/>
      </c>
      <c r="D1394" s="39" t="str">
        <f>IF($A1394 &lt;&gt; "",VLOOKUP($A1394,'Student reference sheet'!$A$2:$V$2329, 2,FALSE), "")</f>
        <v/>
      </c>
      <c r="E1394" s="35"/>
      <c r="F1394" s="34"/>
      <c r="G1394" s="40" t="str">
        <f t="shared" ca="1" si="66"/>
        <v/>
      </c>
      <c r="H1394" s="40" t="str">
        <f t="shared" ca="1" si="67"/>
        <v/>
      </c>
      <c r="I1394" s="36" t="str">
        <f>IF($A1394 = "", "",
IF(COUNTIF(MINIMUM_DAY_DATES[], Attendance!J1394) &gt; 0, VLOOKUP(Attendance!$G1394,MINIMUM_DAY_PERIOD_SCHEDULE[], 2,TRUE),
IF(COUNTIF(RALLY_DATES[], Attendance!J1394) &gt; 0, VLOOKUP(Attendance!$G1394,RALLY_PERIOD_SCHEDULE[], 2,TRUE),
IF(WEEKDAY(Attendance!$J1394) = 2,
       IF(COUNTIF(FINALS_WEEK_MONDAY_DATE[],Attendance!$J1394) &gt; 0, VLOOKUP(Attendance!$G1394,FINALS_WEEK_MONDAY_PERIOD_SCHEDULE[],2,TRUE),
       VLOOKUP(Attendance!$G1394,REGULAR_WEEK_SCHEDULE[],6,TRUE)),
IF(WEEKDAY($J1394) = 3,
       IF(COUNTIF(FINALS_WEEK_TUESDAY_DATE[],Attendance!$J1394) &gt; 0, VLOOKUP(Attendance!$G1394,FINALS_WEEK_TUESDAY_PERIOD_SCHEDULE[],2,TRUE),
       VLOOKUP(Attendance!$G1394,REGULAR_WEEK_SCHEDULE[[Tuesday]:[Period]],5,TRUE)),
IF(WEEKDAY(Attendance!$J1394) = 4,
        IF(COUNTIF(BLOCK_WEDNESDAY_DATES[],Attendance!$J1394) &gt; 0, VLOOKUP(Attendance!$G1394,BLOCK_WEDNESDAY_PERIOD_SCHEDULE[],2,TRUE),
        IF(COUNTIF(FINALS_WEEK_WEDNESDAY_DATE[],Attendance!$J1394) &gt; 0, VLOOKUP(Attendance!$G1394,FINALS_WEEK_WEDNESDAY_PERIOD_SCHEDULE[],2,TRUE),
       VLOOKUP(Attendance!$G1394,REGULAR_WEEK_SCHEDULE[[Wednesday]:[Period]],4,TRUE))),
IF(WEEKDAY($J1394) = 5,
       IF(COUNTIF(BLOCK_THURSDAY_DATES[],Attendance!$J1394) &gt; 0, VLOOKUP(Attendance!$G1394,BLOCK_THURSDAY_PERIOD_SCHEDULE[],2,TRUE),
       IF(COUNTIF(FINALS_WEEK_THURSDAY_DATE[],Attendance!$J1394) &gt; 0, VLOOKUP(Attendance!$G1394,FINALS_WEEK_THURSDAY_PERIOD_SCHEDULE[],2,TRUE),
       VLOOKUP(Attendance!$G1394,REGULAR_WEEK_SCHEDULE[[Thursday]:[Period]],3,TRUE))),
IF(WEEKDAY(Attendance!$J1394) = 6,
       IF(COUNTIF(FINALS_WEEK_FRIDAY_DATE[],Attendance!$J1394) &gt; 0, VLOOKUP(Attendance!$G1394,FINALS_WEEK_FRIDAY_PERIOD_SCHEDULE[],2,TRUE),
       VLOOKUP(Attendance!$G1394,REGULAR_WEEK_SCHEDULE[[Friday]:[Period]],2,TRUE))))))))))</f>
        <v/>
      </c>
      <c r="J1394" s="41" t="str">
        <f t="shared" ca="1" si="68"/>
        <v/>
      </c>
      <c r="K1394" s="41" t="str">
        <f>IF($A1394 &lt;&gt; "",VLOOKUP($A1394,'Student reference sheet'!$A$2:$V$2329, 7,FALSE), "")</f>
        <v/>
      </c>
      <c r="L1394" s="30" t="str">
        <f>IF($A1394 ="", "", VLOOKUP($A1394, 'Student reference sheet'!$A$2:$Z$2603,23,FALSE))</f>
        <v/>
      </c>
      <c r="M1394" s="30" t="str">
        <f>IF($A1394 ="", "", VLOOKUP($A1394, 'Student reference sheet'!$A$2:$Z$2603,24,FALSE))</f>
        <v/>
      </c>
      <c r="N1394" s="30" t="str">
        <f>IF($A1394 ="", "", VLOOKUP($A1394, 'Student reference sheet'!$A$2:$Z$2603,26,FALSE))</f>
        <v/>
      </c>
      <c r="O1394" s="30" t="str">
        <f>IF($A1394 ="", "", VLOOKUP($A1394, 'Student reference sheet'!$A$2:$Z$2603,25,FALSE))</f>
        <v/>
      </c>
      <c r="P1394" s="39" t="str">
        <f>IF($A1394 = "", "", IF(OR(VLOOKUP($A1394,'Student reference sheet'!$A$2:$V$2400,8,FALSE) = "R",  VLOOKUP($A1394,'Student reference sheet'!$A$2:$V$2400,8,FALSE) = "L"), "X", ""))</f>
        <v/>
      </c>
      <c r="Q1394" s="39" t="str">
        <f>IF($A1394 ="", "", VLOOKUP($A1394, 'Student reference sheet'!$A$2:$V$2603,22,FALSE))</f>
        <v/>
      </c>
      <c r="R1394" s="39" t="str">
        <f>IF($A1394 &lt;&gt; "",VLOOKUP($A1394,'Student reference sheet'!$A$2:$V$2329, 5,FALSE), "")</f>
        <v/>
      </c>
      <c r="S1394" s="39" t="str">
        <f>IF($A1394 &lt;&gt; "",VLOOKUP($A1394,'Student reference sheet'!$A$2:$V$2329, 6,FALSE), "")</f>
        <v/>
      </c>
      <c r="T1394" s="30" t="str">
        <f>IF($A1394 = "","",
IF(VLOOKUP($A1394,'Student reference sheet'!$A$2:$V$2329, 10,FALSE) = "Y", "Hispanic",
IF(VLOOKUP($A1394,'Student reference sheet'!$A$2:$V$2329,11,FALSE) &lt;&gt; "",
IF(VLOOKUP($A1394,'Student reference sheet'!$A$2:$V$2329,11,FALSE) = "UNK", "Unknown", VLOOKUP(VALUE(VLOOKUP($A1394,'Student reference sheet'!$A$2:$V$2329,11,FALSE)),'Ethnicity Reference'!$A$2:$B$22,2,FALSE)),
IF(VLOOKUP($A1394,'Student reference sheet'!$A$2:$V$2329,9,FALSE) &lt;&gt; "", VLOOKUP(VALUE(VLOOKUP($A1394,'Student reference sheet'!$A$2:$V$2329,9,FALSE)),'Ethnicity Reference'!$A$2:$B$22,2,FALSE),"Unknown"))))</f>
        <v/>
      </c>
      <c r="U1394" s="35"/>
    </row>
    <row r="1395" spans="1:21" ht="15.75">
      <c r="A1395" s="47"/>
      <c r="B1395" s="33"/>
      <c r="C1395" s="39" t="str">
        <f>IF($A1395 &lt;&gt; "",VLOOKUP($A1395,'Student reference sheet'!$A$2:$V$2329, 3,FALSE), "")</f>
        <v/>
      </c>
      <c r="D1395" s="39" t="str">
        <f>IF($A1395 &lt;&gt; "",VLOOKUP($A1395,'Student reference sheet'!$A$2:$V$2329, 2,FALSE), "")</f>
        <v/>
      </c>
      <c r="E1395" s="35"/>
      <c r="F1395" s="34"/>
      <c r="G1395" s="40" t="str">
        <f t="shared" ca="1" si="66"/>
        <v/>
      </c>
      <c r="H1395" s="40" t="str">
        <f t="shared" ca="1" si="67"/>
        <v/>
      </c>
      <c r="I1395" s="36" t="str">
        <f>IF($A1395 = "", "",
IF(COUNTIF(MINIMUM_DAY_DATES[], Attendance!J1395) &gt; 0, VLOOKUP(Attendance!$G1395,MINIMUM_DAY_PERIOD_SCHEDULE[], 2,TRUE),
IF(COUNTIF(RALLY_DATES[], Attendance!J1395) &gt; 0, VLOOKUP(Attendance!$G1395,RALLY_PERIOD_SCHEDULE[], 2,TRUE),
IF(WEEKDAY(Attendance!$J1395) = 2,
       IF(COUNTIF(FINALS_WEEK_MONDAY_DATE[],Attendance!$J1395) &gt; 0, VLOOKUP(Attendance!$G1395,FINALS_WEEK_MONDAY_PERIOD_SCHEDULE[],2,TRUE),
       VLOOKUP(Attendance!$G1395,REGULAR_WEEK_SCHEDULE[],6,TRUE)),
IF(WEEKDAY($J1395) = 3,
       IF(COUNTIF(FINALS_WEEK_TUESDAY_DATE[],Attendance!$J1395) &gt; 0, VLOOKUP(Attendance!$G1395,FINALS_WEEK_TUESDAY_PERIOD_SCHEDULE[],2,TRUE),
       VLOOKUP(Attendance!$G1395,REGULAR_WEEK_SCHEDULE[[Tuesday]:[Period]],5,TRUE)),
IF(WEEKDAY(Attendance!$J1395) = 4,
        IF(COUNTIF(BLOCK_WEDNESDAY_DATES[],Attendance!$J1395) &gt; 0, VLOOKUP(Attendance!$G1395,BLOCK_WEDNESDAY_PERIOD_SCHEDULE[],2,TRUE),
        IF(COUNTIF(FINALS_WEEK_WEDNESDAY_DATE[],Attendance!$J1395) &gt; 0, VLOOKUP(Attendance!$G1395,FINALS_WEEK_WEDNESDAY_PERIOD_SCHEDULE[],2,TRUE),
       VLOOKUP(Attendance!$G1395,REGULAR_WEEK_SCHEDULE[[Wednesday]:[Period]],4,TRUE))),
IF(WEEKDAY($J1395) = 5,
       IF(COUNTIF(BLOCK_THURSDAY_DATES[],Attendance!$J1395) &gt; 0, VLOOKUP(Attendance!$G1395,BLOCK_THURSDAY_PERIOD_SCHEDULE[],2,TRUE),
       IF(COUNTIF(FINALS_WEEK_THURSDAY_DATE[],Attendance!$J1395) &gt; 0, VLOOKUP(Attendance!$G1395,FINALS_WEEK_THURSDAY_PERIOD_SCHEDULE[],2,TRUE),
       VLOOKUP(Attendance!$G1395,REGULAR_WEEK_SCHEDULE[[Thursday]:[Period]],3,TRUE))),
IF(WEEKDAY(Attendance!$J1395) = 6,
       IF(COUNTIF(FINALS_WEEK_FRIDAY_DATE[],Attendance!$J1395) &gt; 0, VLOOKUP(Attendance!$G1395,FINALS_WEEK_FRIDAY_PERIOD_SCHEDULE[],2,TRUE),
       VLOOKUP(Attendance!$G1395,REGULAR_WEEK_SCHEDULE[[Friday]:[Period]],2,TRUE))))))))))</f>
        <v/>
      </c>
      <c r="J1395" s="41" t="str">
        <f t="shared" ca="1" si="68"/>
        <v/>
      </c>
      <c r="K1395" s="41" t="str">
        <f>IF($A1395 &lt;&gt; "",VLOOKUP($A1395,'Student reference sheet'!$A$2:$V$2329, 7,FALSE), "")</f>
        <v/>
      </c>
      <c r="L1395" s="30" t="str">
        <f>IF($A1395 ="", "", VLOOKUP($A1395, 'Student reference sheet'!$A$2:$Z$2603,23,FALSE))</f>
        <v/>
      </c>
      <c r="M1395" s="30" t="str">
        <f>IF($A1395 ="", "", VLOOKUP($A1395, 'Student reference sheet'!$A$2:$Z$2603,24,FALSE))</f>
        <v/>
      </c>
      <c r="N1395" s="30" t="str">
        <f>IF($A1395 ="", "", VLOOKUP($A1395, 'Student reference sheet'!$A$2:$Z$2603,26,FALSE))</f>
        <v/>
      </c>
      <c r="O1395" s="30" t="str">
        <f>IF($A1395 ="", "", VLOOKUP($A1395, 'Student reference sheet'!$A$2:$Z$2603,25,FALSE))</f>
        <v/>
      </c>
      <c r="P1395" s="39" t="str">
        <f>IF($A1395 = "", "", IF(OR(VLOOKUP($A1395,'Student reference sheet'!$A$2:$V$2400,8,FALSE) = "R",  VLOOKUP($A1395,'Student reference sheet'!$A$2:$V$2400,8,FALSE) = "L"), "X", ""))</f>
        <v/>
      </c>
      <c r="Q1395" s="39" t="str">
        <f>IF($A1395 ="", "", VLOOKUP($A1395, 'Student reference sheet'!$A$2:$V$2603,22,FALSE))</f>
        <v/>
      </c>
      <c r="R1395" s="39" t="str">
        <f>IF($A1395 &lt;&gt; "",VLOOKUP($A1395,'Student reference sheet'!$A$2:$V$2329, 5,FALSE), "")</f>
        <v/>
      </c>
      <c r="S1395" s="39" t="str">
        <f>IF($A1395 &lt;&gt; "",VLOOKUP($A1395,'Student reference sheet'!$A$2:$V$2329, 6,FALSE), "")</f>
        <v/>
      </c>
      <c r="T1395" s="30" t="str">
        <f>IF($A1395 = "","",
IF(VLOOKUP($A1395,'Student reference sheet'!$A$2:$V$2329, 10,FALSE) = "Y", "Hispanic",
IF(VLOOKUP($A1395,'Student reference sheet'!$A$2:$V$2329,11,FALSE) &lt;&gt; "",
IF(VLOOKUP($A1395,'Student reference sheet'!$A$2:$V$2329,11,FALSE) = "UNK", "Unknown", VLOOKUP(VALUE(VLOOKUP($A1395,'Student reference sheet'!$A$2:$V$2329,11,FALSE)),'Ethnicity Reference'!$A$2:$B$22,2,FALSE)),
IF(VLOOKUP($A1395,'Student reference sheet'!$A$2:$V$2329,9,FALSE) &lt;&gt; "", VLOOKUP(VALUE(VLOOKUP($A1395,'Student reference sheet'!$A$2:$V$2329,9,FALSE)),'Ethnicity Reference'!$A$2:$B$22,2,FALSE),"Unknown"))))</f>
        <v/>
      </c>
      <c r="U1395" s="35"/>
    </row>
    <row r="1396" spans="1:21" ht="15.75">
      <c r="A1396" s="47"/>
      <c r="B1396" s="33"/>
      <c r="C1396" s="39" t="str">
        <f>IF($A1396 &lt;&gt; "",VLOOKUP($A1396,'Student reference sheet'!$A$2:$V$2329, 3,FALSE), "")</f>
        <v/>
      </c>
      <c r="D1396" s="39" t="str">
        <f>IF($A1396 &lt;&gt; "",VLOOKUP($A1396,'Student reference sheet'!$A$2:$V$2329, 2,FALSE), "")</f>
        <v/>
      </c>
      <c r="E1396" s="35"/>
      <c r="F1396" s="34"/>
      <c r="G1396" s="40" t="str">
        <f t="shared" ca="1" si="66"/>
        <v/>
      </c>
      <c r="H1396" s="40" t="str">
        <f t="shared" ca="1" si="67"/>
        <v/>
      </c>
      <c r="I1396" s="36" t="str">
        <f>IF($A1396 = "", "",
IF(COUNTIF(MINIMUM_DAY_DATES[], Attendance!J1396) &gt; 0, VLOOKUP(Attendance!$G1396,MINIMUM_DAY_PERIOD_SCHEDULE[], 2,TRUE),
IF(COUNTIF(RALLY_DATES[], Attendance!J1396) &gt; 0, VLOOKUP(Attendance!$G1396,RALLY_PERIOD_SCHEDULE[], 2,TRUE),
IF(WEEKDAY(Attendance!$J1396) = 2,
       IF(COUNTIF(FINALS_WEEK_MONDAY_DATE[],Attendance!$J1396) &gt; 0, VLOOKUP(Attendance!$G1396,FINALS_WEEK_MONDAY_PERIOD_SCHEDULE[],2,TRUE),
       VLOOKUP(Attendance!$G1396,REGULAR_WEEK_SCHEDULE[],6,TRUE)),
IF(WEEKDAY($J1396) = 3,
       IF(COUNTIF(FINALS_WEEK_TUESDAY_DATE[],Attendance!$J1396) &gt; 0, VLOOKUP(Attendance!$G1396,FINALS_WEEK_TUESDAY_PERIOD_SCHEDULE[],2,TRUE),
       VLOOKUP(Attendance!$G1396,REGULAR_WEEK_SCHEDULE[[Tuesday]:[Period]],5,TRUE)),
IF(WEEKDAY(Attendance!$J1396) = 4,
        IF(COUNTIF(BLOCK_WEDNESDAY_DATES[],Attendance!$J1396) &gt; 0, VLOOKUP(Attendance!$G1396,BLOCK_WEDNESDAY_PERIOD_SCHEDULE[],2,TRUE),
        IF(COUNTIF(FINALS_WEEK_WEDNESDAY_DATE[],Attendance!$J1396) &gt; 0, VLOOKUP(Attendance!$G1396,FINALS_WEEK_WEDNESDAY_PERIOD_SCHEDULE[],2,TRUE),
       VLOOKUP(Attendance!$G1396,REGULAR_WEEK_SCHEDULE[[Wednesday]:[Period]],4,TRUE))),
IF(WEEKDAY($J1396) = 5,
       IF(COUNTIF(BLOCK_THURSDAY_DATES[],Attendance!$J1396) &gt; 0, VLOOKUP(Attendance!$G1396,BLOCK_THURSDAY_PERIOD_SCHEDULE[],2,TRUE),
       IF(COUNTIF(FINALS_WEEK_THURSDAY_DATE[],Attendance!$J1396) &gt; 0, VLOOKUP(Attendance!$G1396,FINALS_WEEK_THURSDAY_PERIOD_SCHEDULE[],2,TRUE),
       VLOOKUP(Attendance!$G1396,REGULAR_WEEK_SCHEDULE[[Thursday]:[Period]],3,TRUE))),
IF(WEEKDAY(Attendance!$J1396) = 6,
       IF(COUNTIF(FINALS_WEEK_FRIDAY_DATE[],Attendance!$J1396) &gt; 0, VLOOKUP(Attendance!$G1396,FINALS_WEEK_FRIDAY_PERIOD_SCHEDULE[],2,TRUE),
       VLOOKUP(Attendance!$G1396,REGULAR_WEEK_SCHEDULE[[Friday]:[Period]],2,TRUE))))))))))</f>
        <v/>
      </c>
      <c r="J1396" s="41" t="str">
        <f t="shared" ca="1" si="68"/>
        <v/>
      </c>
      <c r="K1396" s="41" t="str">
        <f>IF($A1396 &lt;&gt; "",VLOOKUP($A1396,'Student reference sheet'!$A$2:$V$2329, 7,FALSE), "")</f>
        <v/>
      </c>
      <c r="L1396" s="30" t="str">
        <f>IF($A1396 ="", "", VLOOKUP($A1396, 'Student reference sheet'!$A$2:$Z$2603,23,FALSE))</f>
        <v/>
      </c>
      <c r="M1396" s="30" t="str">
        <f>IF($A1396 ="", "", VLOOKUP($A1396, 'Student reference sheet'!$A$2:$Z$2603,24,FALSE))</f>
        <v/>
      </c>
      <c r="N1396" s="30" t="str">
        <f>IF($A1396 ="", "", VLOOKUP($A1396, 'Student reference sheet'!$A$2:$Z$2603,26,FALSE))</f>
        <v/>
      </c>
      <c r="O1396" s="30" t="str">
        <f>IF($A1396 ="", "", VLOOKUP($A1396, 'Student reference sheet'!$A$2:$Z$2603,25,FALSE))</f>
        <v/>
      </c>
      <c r="P1396" s="39" t="str">
        <f>IF($A1396 = "", "", IF(OR(VLOOKUP($A1396,'Student reference sheet'!$A$2:$V$2400,8,FALSE) = "R",  VLOOKUP($A1396,'Student reference sheet'!$A$2:$V$2400,8,FALSE) = "L"), "X", ""))</f>
        <v/>
      </c>
      <c r="Q1396" s="39" t="str">
        <f>IF($A1396 ="", "", VLOOKUP($A1396, 'Student reference sheet'!$A$2:$V$2603,22,FALSE))</f>
        <v/>
      </c>
      <c r="R1396" s="39" t="str">
        <f>IF($A1396 &lt;&gt; "",VLOOKUP($A1396,'Student reference sheet'!$A$2:$V$2329, 5,FALSE), "")</f>
        <v/>
      </c>
      <c r="S1396" s="39" t="str">
        <f>IF($A1396 &lt;&gt; "",VLOOKUP($A1396,'Student reference sheet'!$A$2:$V$2329, 6,FALSE), "")</f>
        <v/>
      </c>
      <c r="T1396" s="30" t="str">
        <f>IF($A1396 = "","",
IF(VLOOKUP($A1396,'Student reference sheet'!$A$2:$V$2329, 10,FALSE) = "Y", "Hispanic",
IF(VLOOKUP($A1396,'Student reference sheet'!$A$2:$V$2329,11,FALSE) &lt;&gt; "",
IF(VLOOKUP($A1396,'Student reference sheet'!$A$2:$V$2329,11,FALSE) = "UNK", "Unknown", VLOOKUP(VALUE(VLOOKUP($A1396,'Student reference sheet'!$A$2:$V$2329,11,FALSE)),'Ethnicity Reference'!$A$2:$B$22,2,FALSE)),
IF(VLOOKUP($A1396,'Student reference sheet'!$A$2:$V$2329,9,FALSE) &lt;&gt; "", VLOOKUP(VALUE(VLOOKUP($A1396,'Student reference sheet'!$A$2:$V$2329,9,FALSE)),'Ethnicity Reference'!$A$2:$B$22,2,FALSE),"Unknown"))))</f>
        <v/>
      </c>
      <c r="U1396" s="35"/>
    </row>
    <row r="1397" spans="1:21" ht="15.75">
      <c r="A1397" s="47"/>
      <c r="B1397" s="33"/>
      <c r="C1397" s="39" t="str">
        <f>IF($A1397 &lt;&gt; "",VLOOKUP($A1397,'Student reference sheet'!$A$2:$V$2329, 3,FALSE), "")</f>
        <v/>
      </c>
      <c r="D1397" s="39" t="str">
        <f>IF($A1397 &lt;&gt; "",VLOOKUP($A1397,'Student reference sheet'!$A$2:$V$2329, 2,FALSE), "")</f>
        <v/>
      </c>
      <c r="E1397" s="35"/>
      <c r="F1397" s="34"/>
      <c r="G1397" s="40" t="str">
        <f t="shared" ca="1" si="66"/>
        <v/>
      </c>
      <c r="H1397" s="40" t="str">
        <f t="shared" ca="1" si="67"/>
        <v/>
      </c>
      <c r="I1397" s="36" t="str">
        <f>IF($A1397 = "", "",
IF(COUNTIF(MINIMUM_DAY_DATES[], Attendance!J1397) &gt; 0, VLOOKUP(Attendance!$G1397,MINIMUM_DAY_PERIOD_SCHEDULE[], 2,TRUE),
IF(COUNTIF(RALLY_DATES[], Attendance!J1397) &gt; 0, VLOOKUP(Attendance!$G1397,RALLY_PERIOD_SCHEDULE[], 2,TRUE),
IF(WEEKDAY(Attendance!$J1397) = 2,
       IF(COUNTIF(FINALS_WEEK_MONDAY_DATE[],Attendance!$J1397) &gt; 0, VLOOKUP(Attendance!$G1397,FINALS_WEEK_MONDAY_PERIOD_SCHEDULE[],2,TRUE),
       VLOOKUP(Attendance!$G1397,REGULAR_WEEK_SCHEDULE[],6,TRUE)),
IF(WEEKDAY($J1397) = 3,
       IF(COUNTIF(FINALS_WEEK_TUESDAY_DATE[],Attendance!$J1397) &gt; 0, VLOOKUP(Attendance!$G1397,FINALS_WEEK_TUESDAY_PERIOD_SCHEDULE[],2,TRUE),
       VLOOKUP(Attendance!$G1397,REGULAR_WEEK_SCHEDULE[[Tuesday]:[Period]],5,TRUE)),
IF(WEEKDAY(Attendance!$J1397) = 4,
        IF(COUNTIF(BLOCK_WEDNESDAY_DATES[],Attendance!$J1397) &gt; 0, VLOOKUP(Attendance!$G1397,BLOCK_WEDNESDAY_PERIOD_SCHEDULE[],2,TRUE),
        IF(COUNTIF(FINALS_WEEK_WEDNESDAY_DATE[],Attendance!$J1397) &gt; 0, VLOOKUP(Attendance!$G1397,FINALS_WEEK_WEDNESDAY_PERIOD_SCHEDULE[],2,TRUE),
       VLOOKUP(Attendance!$G1397,REGULAR_WEEK_SCHEDULE[[Wednesday]:[Period]],4,TRUE))),
IF(WEEKDAY($J1397) = 5,
       IF(COUNTIF(BLOCK_THURSDAY_DATES[],Attendance!$J1397) &gt; 0, VLOOKUP(Attendance!$G1397,BLOCK_THURSDAY_PERIOD_SCHEDULE[],2,TRUE),
       IF(COUNTIF(FINALS_WEEK_THURSDAY_DATE[],Attendance!$J1397) &gt; 0, VLOOKUP(Attendance!$G1397,FINALS_WEEK_THURSDAY_PERIOD_SCHEDULE[],2,TRUE),
       VLOOKUP(Attendance!$G1397,REGULAR_WEEK_SCHEDULE[[Thursday]:[Period]],3,TRUE))),
IF(WEEKDAY(Attendance!$J1397) = 6,
       IF(COUNTIF(FINALS_WEEK_FRIDAY_DATE[],Attendance!$J1397) &gt; 0, VLOOKUP(Attendance!$G1397,FINALS_WEEK_FRIDAY_PERIOD_SCHEDULE[],2,TRUE),
       VLOOKUP(Attendance!$G1397,REGULAR_WEEK_SCHEDULE[[Friday]:[Period]],2,TRUE))))))))))</f>
        <v/>
      </c>
      <c r="J1397" s="41" t="str">
        <f t="shared" ca="1" si="68"/>
        <v/>
      </c>
      <c r="K1397" s="41" t="str">
        <f>IF($A1397 &lt;&gt; "",VLOOKUP($A1397,'Student reference sheet'!$A$2:$V$2329, 7,FALSE), "")</f>
        <v/>
      </c>
      <c r="L1397" s="30" t="str">
        <f>IF($A1397 ="", "", VLOOKUP($A1397, 'Student reference sheet'!$A$2:$Z$2603,23,FALSE))</f>
        <v/>
      </c>
      <c r="M1397" s="30" t="str">
        <f>IF($A1397 ="", "", VLOOKUP($A1397, 'Student reference sheet'!$A$2:$Z$2603,24,FALSE))</f>
        <v/>
      </c>
      <c r="N1397" s="30" t="str">
        <f>IF($A1397 ="", "", VLOOKUP($A1397, 'Student reference sheet'!$A$2:$Z$2603,26,FALSE))</f>
        <v/>
      </c>
      <c r="O1397" s="30" t="str">
        <f>IF($A1397 ="", "", VLOOKUP($A1397, 'Student reference sheet'!$A$2:$Z$2603,25,FALSE))</f>
        <v/>
      </c>
      <c r="P1397" s="39" t="str">
        <f>IF($A1397 = "", "", IF(OR(VLOOKUP($A1397,'Student reference sheet'!$A$2:$V$2400,8,FALSE) = "R",  VLOOKUP($A1397,'Student reference sheet'!$A$2:$V$2400,8,FALSE) = "L"), "X", ""))</f>
        <v/>
      </c>
      <c r="Q1397" s="39" t="str">
        <f>IF($A1397 ="", "", VLOOKUP($A1397, 'Student reference sheet'!$A$2:$V$2603,22,FALSE))</f>
        <v/>
      </c>
      <c r="R1397" s="39" t="str">
        <f>IF($A1397 &lt;&gt; "",VLOOKUP($A1397,'Student reference sheet'!$A$2:$V$2329, 5,FALSE), "")</f>
        <v/>
      </c>
      <c r="S1397" s="39" t="str">
        <f>IF($A1397 &lt;&gt; "",VLOOKUP($A1397,'Student reference sheet'!$A$2:$V$2329, 6,FALSE), "")</f>
        <v/>
      </c>
      <c r="T1397" s="30" t="str">
        <f>IF($A1397 = "","",
IF(VLOOKUP($A1397,'Student reference sheet'!$A$2:$V$2329, 10,FALSE) = "Y", "Hispanic",
IF(VLOOKUP($A1397,'Student reference sheet'!$A$2:$V$2329,11,FALSE) &lt;&gt; "",
IF(VLOOKUP($A1397,'Student reference sheet'!$A$2:$V$2329,11,FALSE) = "UNK", "Unknown", VLOOKUP(VALUE(VLOOKUP($A1397,'Student reference sheet'!$A$2:$V$2329,11,FALSE)),'Ethnicity Reference'!$A$2:$B$22,2,FALSE)),
IF(VLOOKUP($A1397,'Student reference sheet'!$A$2:$V$2329,9,FALSE) &lt;&gt; "", VLOOKUP(VALUE(VLOOKUP($A1397,'Student reference sheet'!$A$2:$V$2329,9,FALSE)),'Ethnicity Reference'!$A$2:$B$22,2,FALSE),"Unknown"))))</f>
        <v/>
      </c>
      <c r="U1397" s="35"/>
    </row>
    <row r="1398" spans="1:21" ht="15.75">
      <c r="A1398" s="47"/>
      <c r="B1398" s="33"/>
      <c r="C1398" s="39" t="str">
        <f>IF($A1398 &lt;&gt; "",VLOOKUP($A1398,'Student reference sheet'!$A$2:$V$2329, 3,FALSE), "")</f>
        <v/>
      </c>
      <c r="D1398" s="39" t="str">
        <f>IF($A1398 &lt;&gt; "",VLOOKUP($A1398,'Student reference sheet'!$A$2:$V$2329, 2,FALSE), "")</f>
        <v/>
      </c>
      <c r="E1398" s="35"/>
      <c r="F1398" s="34"/>
      <c r="G1398" s="40" t="str">
        <f t="shared" ca="1" si="66"/>
        <v/>
      </c>
      <c r="H1398" s="40" t="str">
        <f t="shared" ca="1" si="67"/>
        <v/>
      </c>
      <c r="I1398" s="36" t="str">
        <f>IF($A1398 = "", "",
IF(COUNTIF(MINIMUM_DAY_DATES[], Attendance!J1398) &gt; 0, VLOOKUP(Attendance!$G1398,MINIMUM_DAY_PERIOD_SCHEDULE[], 2,TRUE),
IF(COUNTIF(RALLY_DATES[], Attendance!J1398) &gt; 0, VLOOKUP(Attendance!$G1398,RALLY_PERIOD_SCHEDULE[], 2,TRUE),
IF(WEEKDAY(Attendance!$J1398) = 2,
       IF(COUNTIF(FINALS_WEEK_MONDAY_DATE[],Attendance!$J1398) &gt; 0, VLOOKUP(Attendance!$G1398,FINALS_WEEK_MONDAY_PERIOD_SCHEDULE[],2,TRUE),
       VLOOKUP(Attendance!$G1398,REGULAR_WEEK_SCHEDULE[],6,TRUE)),
IF(WEEKDAY($J1398) = 3,
       IF(COUNTIF(FINALS_WEEK_TUESDAY_DATE[],Attendance!$J1398) &gt; 0, VLOOKUP(Attendance!$G1398,FINALS_WEEK_TUESDAY_PERIOD_SCHEDULE[],2,TRUE),
       VLOOKUP(Attendance!$G1398,REGULAR_WEEK_SCHEDULE[[Tuesday]:[Period]],5,TRUE)),
IF(WEEKDAY(Attendance!$J1398) = 4,
        IF(COUNTIF(BLOCK_WEDNESDAY_DATES[],Attendance!$J1398) &gt; 0, VLOOKUP(Attendance!$G1398,BLOCK_WEDNESDAY_PERIOD_SCHEDULE[],2,TRUE),
        IF(COUNTIF(FINALS_WEEK_WEDNESDAY_DATE[],Attendance!$J1398) &gt; 0, VLOOKUP(Attendance!$G1398,FINALS_WEEK_WEDNESDAY_PERIOD_SCHEDULE[],2,TRUE),
       VLOOKUP(Attendance!$G1398,REGULAR_WEEK_SCHEDULE[[Wednesday]:[Period]],4,TRUE))),
IF(WEEKDAY($J1398) = 5,
       IF(COUNTIF(BLOCK_THURSDAY_DATES[],Attendance!$J1398) &gt; 0, VLOOKUP(Attendance!$G1398,BLOCK_THURSDAY_PERIOD_SCHEDULE[],2,TRUE),
       IF(COUNTIF(FINALS_WEEK_THURSDAY_DATE[],Attendance!$J1398) &gt; 0, VLOOKUP(Attendance!$G1398,FINALS_WEEK_THURSDAY_PERIOD_SCHEDULE[],2,TRUE),
       VLOOKUP(Attendance!$G1398,REGULAR_WEEK_SCHEDULE[[Thursday]:[Period]],3,TRUE))),
IF(WEEKDAY(Attendance!$J1398) = 6,
       IF(COUNTIF(FINALS_WEEK_FRIDAY_DATE[],Attendance!$J1398) &gt; 0, VLOOKUP(Attendance!$G1398,FINALS_WEEK_FRIDAY_PERIOD_SCHEDULE[],2,TRUE),
       VLOOKUP(Attendance!$G1398,REGULAR_WEEK_SCHEDULE[[Friday]:[Period]],2,TRUE))))))))))</f>
        <v/>
      </c>
      <c r="J1398" s="41" t="str">
        <f t="shared" ca="1" si="68"/>
        <v/>
      </c>
      <c r="K1398" s="41" t="str">
        <f>IF($A1398 &lt;&gt; "",VLOOKUP($A1398,'Student reference sheet'!$A$2:$V$2329, 7,FALSE), "")</f>
        <v/>
      </c>
      <c r="L1398" s="30" t="str">
        <f>IF($A1398 ="", "", VLOOKUP($A1398, 'Student reference sheet'!$A$2:$Z$2603,23,FALSE))</f>
        <v/>
      </c>
      <c r="M1398" s="30" t="str">
        <f>IF($A1398 ="", "", VLOOKUP($A1398, 'Student reference sheet'!$A$2:$Z$2603,24,FALSE))</f>
        <v/>
      </c>
      <c r="N1398" s="30" t="str">
        <f>IF($A1398 ="", "", VLOOKUP($A1398, 'Student reference sheet'!$A$2:$Z$2603,26,FALSE))</f>
        <v/>
      </c>
      <c r="O1398" s="30" t="str">
        <f>IF($A1398 ="", "", VLOOKUP($A1398, 'Student reference sheet'!$A$2:$Z$2603,25,FALSE))</f>
        <v/>
      </c>
      <c r="P1398" s="39" t="str">
        <f>IF($A1398 = "", "", IF(OR(VLOOKUP($A1398,'Student reference sheet'!$A$2:$V$2400,8,FALSE) = "R",  VLOOKUP($A1398,'Student reference sheet'!$A$2:$V$2400,8,FALSE) = "L"), "X", ""))</f>
        <v/>
      </c>
      <c r="Q1398" s="39" t="str">
        <f>IF($A1398 ="", "", VLOOKUP($A1398, 'Student reference sheet'!$A$2:$V$2603,22,FALSE))</f>
        <v/>
      </c>
      <c r="R1398" s="39" t="str">
        <f>IF($A1398 &lt;&gt; "",VLOOKUP($A1398,'Student reference sheet'!$A$2:$V$2329, 5,FALSE), "")</f>
        <v/>
      </c>
      <c r="S1398" s="39" t="str">
        <f>IF($A1398 &lt;&gt; "",VLOOKUP($A1398,'Student reference sheet'!$A$2:$V$2329, 6,FALSE), "")</f>
        <v/>
      </c>
      <c r="T1398" s="30" t="str">
        <f>IF($A1398 = "","",
IF(VLOOKUP($A1398,'Student reference sheet'!$A$2:$V$2329, 10,FALSE) = "Y", "Hispanic",
IF(VLOOKUP($A1398,'Student reference sheet'!$A$2:$V$2329,11,FALSE) &lt;&gt; "",
IF(VLOOKUP($A1398,'Student reference sheet'!$A$2:$V$2329,11,FALSE) = "UNK", "Unknown", VLOOKUP(VALUE(VLOOKUP($A1398,'Student reference sheet'!$A$2:$V$2329,11,FALSE)),'Ethnicity Reference'!$A$2:$B$22,2,FALSE)),
IF(VLOOKUP($A1398,'Student reference sheet'!$A$2:$V$2329,9,FALSE) &lt;&gt; "", VLOOKUP(VALUE(VLOOKUP($A1398,'Student reference sheet'!$A$2:$V$2329,9,FALSE)),'Ethnicity Reference'!$A$2:$B$22,2,FALSE),"Unknown"))))</f>
        <v/>
      </c>
      <c r="U1398" s="35"/>
    </row>
    <row r="1399" spans="1:21" ht="15.75">
      <c r="A1399" s="47"/>
      <c r="B1399" s="33"/>
      <c r="C1399" s="39" t="str">
        <f>IF($A1399 &lt;&gt; "",VLOOKUP($A1399,'Student reference sheet'!$A$2:$V$2329, 3,FALSE), "")</f>
        <v/>
      </c>
      <c r="D1399" s="39" t="str">
        <f>IF($A1399 &lt;&gt; "",VLOOKUP($A1399,'Student reference sheet'!$A$2:$V$2329, 2,FALSE), "")</f>
        <v/>
      </c>
      <c r="E1399" s="35"/>
      <c r="F1399" s="34"/>
      <c r="G1399" s="40" t="str">
        <f t="shared" ca="1" si="66"/>
        <v/>
      </c>
      <c r="H1399" s="40" t="str">
        <f t="shared" ca="1" si="67"/>
        <v/>
      </c>
      <c r="I1399" s="36" t="str">
        <f>IF($A1399 = "", "",
IF(COUNTIF(MINIMUM_DAY_DATES[], Attendance!J1399) &gt; 0, VLOOKUP(Attendance!$G1399,MINIMUM_DAY_PERIOD_SCHEDULE[], 2,TRUE),
IF(COUNTIF(RALLY_DATES[], Attendance!J1399) &gt; 0, VLOOKUP(Attendance!$G1399,RALLY_PERIOD_SCHEDULE[], 2,TRUE),
IF(WEEKDAY(Attendance!$J1399) = 2,
       IF(COUNTIF(FINALS_WEEK_MONDAY_DATE[],Attendance!$J1399) &gt; 0, VLOOKUP(Attendance!$G1399,FINALS_WEEK_MONDAY_PERIOD_SCHEDULE[],2,TRUE),
       VLOOKUP(Attendance!$G1399,REGULAR_WEEK_SCHEDULE[],6,TRUE)),
IF(WEEKDAY($J1399) = 3,
       IF(COUNTIF(FINALS_WEEK_TUESDAY_DATE[],Attendance!$J1399) &gt; 0, VLOOKUP(Attendance!$G1399,FINALS_WEEK_TUESDAY_PERIOD_SCHEDULE[],2,TRUE),
       VLOOKUP(Attendance!$G1399,REGULAR_WEEK_SCHEDULE[[Tuesday]:[Period]],5,TRUE)),
IF(WEEKDAY(Attendance!$J1399) = 4,
        IF(COUNTIF(BLOCK_WEDNESDAY_DATES[],Attendance!$J1399) &gt; 0, VLOOKUP(Attendance!$G1399,BLOCK_WEDNESDAY_PERIOD_SCHEDULE[],2,TRUE),
        IF(COUNTIF(FINALS_WEEK_WEDNESDAY_DATE[],Attendance!$J1399) &gt; 0, VLOOKUP(Attendance!$G1399,FINALS_WEEK_WEDNESDAY_PERIOD_SCHEDULE[],2,TRUE),
       VLOOKUP(Attendance!$G1399,REGULAR_WEEK_SCHEDULE[[Wednesday]:[Period]],4,TRUE))),
IF(WEEKDAY($J1399) = 5,
       IF(COUNTIF(BLOCK_THURSDAY_DATES[],Attendance!$J1399) &gt; 0, VLOOKUP(Attendance!$G1399,BLOCK_THURSDAY_PERIOD_SCHEDULE[],2,TRUE),
       IF(COUNTIF(FINALS_WEEK_THURSDAY_DATE[],Attendance!$J1399) &gt; 0, VLOOKUP(Attendance!$G1399,FINALS_WEEK_THURSDAY_PERIOD_SCHEDULE[],2,TRUE),
       VLOOKUP(Attendance!$G1399,REGULAR_WEEK_SCHEDULE[[Thursday]:[Period]],3,TRUE))),
IF(WEEKDAY(Attendance!$J1399) = 6,
       IF(COUNTIF(FINALS_WEEK_FRIDAY_DATE[],Attendance!$J1399) &gt; 0, VLOOKUP(Attendance!$G1399,FINALS_WEEK_FRIDAY_PERIOD_SCHEDULE[],2,TRUE),
       VLOOKUP(Attendance!$G1399,REGULAR_WEEK_SCHEDULE[[Friday]:[Period]],2,TRUE))))))))))</f>
        <v/>
      </c>
      <c r="J1399" s="41" t="str">
        <f t="shared" ca="1" si="68"/>
        <v/>
      </c>
      <c r="K1399" s="41" t="str">
        <f>IF($A1399 &lt;&gt; "",VLOOKUP($A1399,'Student reference sheet'!$A$2:$V$2329, 7,FALSE), "")</f>
        <v/>
      </c>
      <c r="L1399" s="30" t="str">
        <f>IF($A1399 ="", "", VLOOKUP($A1399, 'Student reference sheet'!$A$2:$Z$2603,23,FALSE))</f>
        <v/>
      </c>
      <c r="M1399" s="30" t="str">
        <f>IF($A1399 ="", "", VLOOKUP($A1399, 'Student reference sheet'!$A$2:$Z$2603,24,FALSE))</f>
        <v/>
      </c>
      <c r="N1399" s="30" t="str">
        <f>IF($A1399 ="", "", VLOOKUP($A1399, 'Student reference sheet'!$A$2:$Z$2603,26,FALSE))</f>
        <v/>
      </c>
      <c r="O1399" s="30" t="str">
        <f>IF($A1399 ="", "", VLOOKUP($A1399, 'Student reference sheet'!$A$2:$Z$2603,25,FALSE))</f>
        <v/>
      </c>
      <c r="P1399" s="39" t="str">
        <f>IF($A1399 = "", "", IF(OR(VLOOKUP($A1399,'Student reference sheet'!$A$2:$V$2400,8,FALSE) = "R",  VLOOKUP($A1399,'Student reference sheet'!$A$2:$V$2400,8,FALSE) = "L"), "X", ""))</f>
        <v/>
      </c>
      <c r="Q1399" s="39" t="str">
        <f>IF($A1399 ="", "", VLOOKUP($A1399, 'Student reference sheet'!$A$2:$V$2603,22,FALSE))</f>
        <v/>
      </c>
      <c r="R1399" s="39" t="str">
        <f>IF($A1399 &lt;&gt; "",VLOOKUP($A1399,'Student reference sheet'!$A$2:$V$2329, 5,FALSE), "")</f>
        <v/>
      </c>
      <c r="S1399" s="39" t="str">
        <f>IF($A1399 &lt;&gt; "",VLOOKUP($A1399,'Student reference sheet'!$A$2:$V$2329, 6,FALSE), "")</f>
        <v/>
      </c>
      <c r="T1399" s="30" t="str">
        <f>IF($A1399 = "","",
IF(VLOOKUP($A1399,'Student reference sheet'!$A$2:$V$2329, 10,FALSE) = "Y", "Hispanic",
IF(VLOOKUP($A1399,'Student reference sheet'!$A$2:$V$2329,11,FALSE) &lt;&gt; "",
IF(VLOOKUP($A1399,'Student reference sheet'!$A$2:$V$2329,11,FALSE) = "UNK", "Unknown", VLOOKUP(VALUE(VLOOKUP($A1399,'Student reference sheet'!$A$2:$V$2329,11,FALSE)),'Ethnicity Reference'!$A$2:$B$22,2,FALSE)),
IF(VLOOKUP($A1399,'Student reference sheet'!$A$2:$V$2329,9,FALSE) &lt;&gt; "", VLOOKUP(VALUE(VLOOKUP($A1399,'Student reference sheet'!$A$2:$V$2329,9,FALSE)),'Ethnicity Reference'!$A$2:$B$22,2,FALSE),"Unknown"))))</f>
        <v/>
      </c>
      <c r="U1399" s="35"/>
    </row>
    <row r="1400" spans="1:21" ht="15.75">
      <c r="A1400" s="47"/>
      <c r="B1400" s="33"/>
      <c r="C1400" s="39" t="str">
        <f>IF($A1400 &lt;&gt; "",VLOOKUP($A1400,'Student reference sheet'!$A$2:$V$2329, 3,FALSE), "")</f>
        <v/>
      </c>
      <c r="D1400" s="39" t="str">
        <f>IF($A1400 &lt;&gt; "",VLOOKUP($A1400,'Student reference sheet'!$A$2:$V$2329, 2,FALSE), "")</f>
        <v/>
      </c>
      <c r="E1400" s="35"/>
      <c r="F1400" s="34"/>
      <c r="G1400" s="40" t="str">
        <f t="shared" ca="1" si="66"/>
        <v/>
      </c>
      <c r="H1400" s="40" t="str">
        <f t="shared" ca="1" si="67"/>
        <v/>
      </c>
      <c r="I1400" s="36" t="str">
        <f>IF($A1400 = "", "",
IF(COUNTIF(MINIMUM_DAY_DATES[], Attendance!J1400) &gt; 0, VLOOKUP(Attendance!$G1400,MINIMUM_DAY_PERIOD_SCHEDULE[], 2,TRUE),
IF(COUNTIF(RALLY_DATES[], Attendance!J1400) &gt; 0, VLOOKUP(Attendance!$G1400,RALLY_PERIOD_SCHEDULE[], 2,TRUE),
IF(WEEKDAY(Attendance!$J1400) = 2,
       IF(COUNTIF(FINALS_WEEK_MONDAY_DATE[],Attendance!$J1400) &gt; 0, VLOOKUP(Attendance!$G1400,FINALS_WEEK_MONDAY_PERIOD_SCHEDULE[],2,TRUE),
       VLOOKUP(Attendance!$G1400,REGULAR_WEEK_SCHEDULE[],6,TRUE)),
IF(WEEKDAY($J1400) = 3,
       IF(COUNTIF(FINALS_WEEK_TUESDAY_DATE[],Attendance!$J1400) &gt; 0, VLOOKUP(Attendance!$G1400,FINALS_WEEK_TUESDAY_PERIOD_SCHEDULE[],2,TRUE),
       VLOOKUP(Attendance!$G1400,REGULAR_WEEK_SCHEDULE[[Tuesday]:[Period]],5,TRUE)),
IF(WEEKDAY(Attendance!$J1400) = 4,
        IF(COUNTIF(BLOCK_WEDNESDAY_DATES[],Attendance!$J1400) &gt; 0, VLOOKUP(Attendance!$G1400,BLOCK_WEDNESDAY_PERIOD_SCHEDULE[],2,TRUE),
        IF(COUNTIF(FINALS_WEEK_WEDNESDAY_DATE[],Attendance!$J1400) &gt; 0, VLOOKUP(Attendance!$G1400,FINALS_WEEK_WEDNESDAY_PERIOD_SCHEDULE[],2,TRUE),
       VLOOKUP(Attendance!$G1400,REGULAR_WEEK_SCHEDULE[[Wednesday]:[Period]],4,TRUE))),
IF(WEEKDAY($J1400) = 5,
       IF(COUNTIF(BLOCK_THURSDAY_DATES[],Attendance!$J1400) &gt; 0, VLOOKUP(Attendance!$G1400,BLOCK_THURSDAY_PERIOD_SCHEDULE[],2,TRUE),
       IF(COUNTIF(FINALS_WEEK_THURSDAY_DATE[],Attendance!$J1400) &gt; 0, VLOOKUP(Attendance!$G1400,FINALS_WEEK_THURSDAY_PERIOD_SCHEDULE[],2,TRUE),
       VLOOKUP(Attendance!$G1400,REGULAR_WEEK_SCHEDULE[[Thursday]:[Period]],3,TRUE))),
IF(WEEKDAY(Attendance!$J1400) = 6,
       IF(COUNTIF(FINALS_WEEK_FRIDAY_DATE[],Attendance!$J1400) &gt; 0, VLOOKUP(Attendance!$G1400,FINALS_WEEK_FRIDAY_PERIOD_SCHEDULE[],2,TRUE),
       VLOOKUP(Attendance!$G1400,REGULAR_WEEK_SCHEDULE[[Friday]:[Period]],2,TRUE))))))))))</f>
        <v/>
      </c>
      <c r="J1400" s="41" t="str">
        <f t="shared" ca="1" si="68"/>
        <v/>
      </c>
      <c r="K1400" s="41" t="str">
        <f>IF($A1400 &lt;&gt; "",VLOOKUP($A1400,'Student reference sheet'!$A$2:$V$2329, 7,FALSE), "")</f>
        <v/>
      </c>
      <c r="L1400" s="30" t="str">
        <f>IF($A1400 ="", "", VLOOKUP($A1400, 'Student reference sheet'!$A$2:$Z$2603,23,FALSE))</f>
        <v/>
      </c>
      <c r="M1400" s="30" t="str">
        <f>IF($A1400 ="", "", VLOOKUP($A1400, 'Student reference sheet'!$A$2:$Z$2603,24,FALSE))</f>
        <v/>
      </c>
      <c r="N1400" s="30" t="str">
        <f>IF($A1400 ="", "", VLOOKUP($A1400, 'Student reference sheet'!$A$2:$Z$2603,26,FALSE))</f>
        <v/>
      </c>
      <c r="O1400" s="30" t="str">
        <f>IF($A1400 ="", "", VLOOKUP($A1400, 'Student reference sheet'!$A$2:$Z$2603,25,FALSE))</f>
        <v/>
      </c>
      <c r="P1400" s="39" t="str">
        <f>IF($A1400 = "", "", IF(OR(VLOOKUP($A1400,'Student reference sheet'!$A$2:$V$2400,8,FALSE) = "R",  VLOOKUP($A1400,'Student reference sheet'!$A$2:$V$2400,8,FALSE) = "L"), "X", ""))</f>
        <v/>
      </c>
      <c r="Q1400" s="39" t="str">
        <f>IF($A1400 ="", "", VLOOKUP($A1400, 'Student reference sheet'!$A$2:$V$2603,22,FALSE))</f>
        <v/>
      </c>
      <c r="R1400" s="39" t="str">
        <f>IF($A1400 &lt;&gt; "",VLOOKUP($A1400,'Student reference sheet'!$A$2:$V$2329, 5,FALSE), "")</f>
        <v/>
      </c>
      <c r="S1400" s="39" t="str">
        <f>IF($A1400 &lt;&gt; "",VLOOKUP($A1400,'Student reference sheet'!$A$2:$V$2329, 6,FALSE), "")</f>
        <v/>
      </c>
      <c r="T1400" s="30" t="str">
        <f>IF($A1400 = "","",
IF(VLOOKUP($A1400,'Student reference sheet'!$A$2:$V$2329, 10,FALSE) = "Y", "Hispanic",
IF(VLOOKUP($A1400,'Student reference sheet'!$A$2:$V$2329,11,FALSE) &lt;&gt; "",
IF(VLOOKUP($A1400,'Student reference sheet'!$A$2:$V$2329,11,FALSE) = "UNK", "Unknown", VLOOKUP(VALUE(VLOOKUP($A1400,'Student reference sheet'!$A$2:$V$2329,11,FALSE)),'Ethnicity Reference'!$A$2:$B$22,2,FALSE)),
IF(VLOOKUP($A1400,'Student reference sheet'!$A$2:$V$2329,9,FALSE) &lt;&gt; "", VLOOKUP(VALUE(VLOOKUP($A1400,'Student reference sheet'!$A$2:$V$2329,9,FALSE)),'Ethnicity Reference'!$A$2:$B$22,2,FALSE),"Unknown"))))</f>
        <v/>
      </c>
      <c r="U1400" s="35"/>
    </row>
    <row r="1401" spans="1:21" ht="15.75">
      <c r="A1401" s="47"/>
      <c r="B1401" s="33"/>
      <c r="C1401" s="39" t="str">
        <f>IF($A1401 &lt;&gt; "",VLOOKUP($A1401,'Student reference sheet'!$A$2:$V$2329, 3,FALSE), "")</f>
        <v/>
      </c>
      <c r="D1401" s="39" t="str">
        <f>IF($A1401 &lt;&gt; "",VLOOKUP($A1401,'Student reference sheet'!$A$2:$V$2329, 2,FALSE), "")</f>
        <v/>
      </c>
      <c r="E1401" s="35"/>
      <c r="F1401" s="34"/>
      <c r="G1401" s="40" t="str">
        <f t="shared" ca="1" si="66"/>
        <v/>
      </c>
      <c r="H1401" s="40" t="str">
        <f t="shared" ca="1" si="67"/>
        <v/>
      </c>
      <c r="I1401" s="36" t="str">
        <f>IF($A1401 = "", "",
IF(COUNTIF(MINIMUM_DAY_DATES[], Attendance!J1401) &gt; 0, VLOOKUP(Attendance!$G1401,MINIMUM_DAY_PERIOD_SCHEDULE[], 2,TRUE),
IF(COUNTIF(RALLY_DATES[], Attendance!J1401) &gt; 0, VLOOKUP(Attendance!$G1401,RALLY_PERIOD_SCHEDULE[], 2,TRUE),
IF(WEEKDAY(Attendance!$J1401) = 2,
       IF(COUNTIF(FINALS_WEEK_MONDAY_DATE[],Attendance!$J1401) &gt; 0, VLOOKUP(Attendance!$G1401,FINALS_WEEK_MONDAY_PERIOD_SCHEDULE[],2,TRUE),
       VLOOKUP(Attendance!$G1401,REGULAR_WEEK_SCHEDULE[],6,TRUE)),
IF(WEEKDAY($J1401) = 3,
       IF(COUNTIF(FINALS_WEEK_TUESDAY_DATE[],Attendance!$J1401) &gt; 0, VLOOKUP(Attendance!$G1401,FINALS_WEEK_TUESDAY_PERIOD_SCHEDULE[],2,TRUE),
       VLOOKUP(Attendance!$G1401,REGULAR_WEEK_SCHEDULE[[Tuesday]:[Period]],5,TRUE)),
IF(WEEKDAY(Attendance!$J1401) = 4,
        IF(COUNTIF(BLOCK_WEDNESDAY_DATES[],Attendance!$J1401) &gt; 0, VLOOKUP(Attendance!$G1401,BLOCK_WEDNESDAY_PERIOD_SCHEDULE[],2,TRUE),
        IF(COUNTIF(FINALS_WEEK_WEDNESDAY_DATE[],Attendance!$J1401) &gt; 0, VLOOKUP(Attendance!$G1401,FINALS_WEEK_WEDNESDAY_PERIOD_SCHEDULE[],2,TRUE),
       VLOOKUP(Attendance!$G1401,REGULAR_WEEK_SCHEDULE[[Wednesday]:[Period]],4,TRUE))),
IF(WEEKDAY($J1401) = 5,
       IF(COUNTIF(BLOCK_THURSDAY_DATES[],Attendance!$J1401) &gt; 0, VLOOKUP(Attendance!$G1401,BLOCK_THURSDAY_PERIOD_SCHEDULE[],2,TRUE),
       IF(COUNTIF(FINALS_WEEK_THURSDAY_DATE[],Attendance!$J1401) &gt; 0, VLOOKUP(Attendance!$G1401,FINALS_WEEK_THURSDAY_PERIOD_SCHEDULE[],2,TRUE),
       VLOOKUP(Attendance!$G1401,REGULAR_WEEK_SCHEDULE[[Thursday]:[Period]],3,TRUE))),
IF(WEEKDAY(Attendance!$J1401) = 6,
       IF(COUNTIF(FINALS_WEEK_FRIDAY_DATE[],Attendance!$J1401) &gt; 0, VLOOKUP(Attendance!$G1401,FINALS_WEEK_FRIDAY_PERIOD_SCHEDULE[],2,TRUE),
       VLOOKUP(Attendance!$G1401,REGULAR_WEEK_SCHEDULE[[Friday]:[Period]],2,TRUE))))))))))</f>
        <v/>
      </c>
      <c r="J1401" s="41" t="str">
        <f t="shared" ca="1" si="68"/>
        <v/>
      </c>
      <c r="K1401" s="41" t="str">
        <f>IF($A1401 &lt;&gt; "",VLOOKUP($A1401,'Student reference sheet'!$A$2:$V$2329, 7,FALSE), "")</f>
        <v/>
      </c>
      <c r="L1401" s="30" t="str">
        <f>IF($A1401 ="", "", VLOOKUP($A1401, 'Student reference sheet'!$A$2:$Z$2603,23,FALSE))</f>
        <v/>
      </c>
      <c r="M1401" s="30" t="str">
        <f>IF($A1401 ="", "", VLOOKUP($A1401, 'Student reference sheet'!$A$2:$Z$2603,24,FALSE))</f>
        <v/>
      </c>
      <c r="N1401" s="30" t="str">
        <f>IF($A1401 ="", "", VLOOKUP($A1401, 'Student reference sheet'!$A$2:$Z$2603,26,FALSE))</f>
        <v/>
      </c>
      <c r="O1401" s="30" t="str">
        <f>IF($A1401 ="", "", VLOOKUP($A1401, 'Student reference sheet'!$A$2:$Z$2603,25,FALSE))</f>
        <v/>
      </c>
      <c r="P1401" s="39" t="str">
        <f>IF($A1401 = "", "", IF(OR(VLOOKUP($A1401,'Student reference sheet'!$A$2:$V$2400,8,FALSE) = "R",  VLOOKUP($A1401,'Student reference sheet'!$A$2:$V$2400,8,FALSE) = "L"), "X", ""))</f>
        <v/>
      </c>
      <c r="Q1401" s="39" t="str">
        <f>IF($A1401 ="", "", VLOOKUP($A1401, 'Student reference sheet'!$A$2:$V$2603,22,FALSE))</f>
        <v/>
      </c>
      <c r="R1401" s="39" t="str">
        <f>IF($A1401 &lt;&gt; "",VLOOKUP($A1401,'Student reference sheet'!$A$2:$V$2329, 5,FALSE), "")</f>
        <v/>
      </c>
      <c r="S1401" s="39" t="str">
        <f>IF($A1401 &lt;&gt; "",VLOOKUP($A1401,'Student reference sheet'!$A$2:$V$2329, 6,FALSE), "")</f>
        <v/>
      </c>
      <c r="T1401" s="30" t="str">
        <f>IF($A1401 = "","",
IF(VLOOKUP($A1401,'Student reference sheet'!$A$2:$V$2329, 10,FALSE) = "Y", "Hispanic",
IF(VLOOKUP($A1401,'Student reference sheet'!$A$2:$V$2329,11,FALSE) &lt;&gt; "",
IF(VLOOKUP($A1401,'Student reference sheet'!$A$2:$V$2329,11,FALSE) = "UNK", "Unknown", VLOOKUP(VALUE(VLOOKUP($A1401,'Student reference sheet'!$A$2:$V$2329,11,FALSE)),'Ethnicity Reference'!$A$2:$B$22,2,FALSE)),
IF(VLOOKUP($A1401,'Student reference sheet'!$A$2:$V$2329,9,FALSE) &lt;&gt; "", VLOOKUP(VALUE(VLOOKUP($A1401,'Student reference sheet'!$A$2:$V$2329,9,FALSE)),'Ethnicity Reference'!$A$2:$B$22,2,FALSE),"Unknown"))))</f>
        <v/>
      </c>
      <c r="U1401" s="35"/>
    </row>
    <row r="1402" spans="1:21" ht="15.75">
      <c r="A1402" s="47"/>
      <c r="B1402" s="33"/>
      <c r="C1402" s="39" t="str">
        <f>IF($A1402 &lt;&gt; "",VLOOKUP($A1402,'Student reference sheet'!$A$2:$V$2329, 3,FALSE), "")</f>
        <v/>
      </c>
      <c r="D1402" s="39" t="str">
        <f>IF($A1402 &lt;&gt; "",VLOOKUP($A1402,'Student reference sheet'!$A$2:$V$2329, 2,FALSE), "")</f>
        <v/>
      </c>
      <c r="E1402" s="35"/>
      <c r="F1402" s="34"/>
      <c r="G1402" s="40" t="str">
        <f t="shared" ca="1" si="66"/>
        <v/>
      </c>
      <c r="H1402" s="40" t="str">
        <f t="shared" ca="1" si="67"/>
        <v/>
      </c>
      <c r="I1402" s="36" t="str">
        <f>IF($A1402 = "", "",
IF(COUNTIF(MINIMUM_DAY_DATES[], Attendance!J1402) &gt; 0, VLOOKUP(Attendance!$G1402,MINIMUM_DAY_PERIOD_SCHEDULE[], 2,TRUE),
IF(COUNTIF(RALLY_DATES[], Attendance!J1402) &gt; 0, VLOOKUP(Attendance!$G1402,RALLY_PERIOD_SCHEDULE[], 2,TRUE),
IF(WEEKDAY(Attendance!$J1402) = 2,
       IF(COUNTIF(FINALS_WEEK_MONDAY_DATE[],Attendance!$J1402) &gt; 0, VLOOKUP(Attendance!$G1402,FINALS_WEEK_MONDAY_PERIOD_SCHEDULE[],2,TRUE),
       VLOOKUP(Attendance!$G1402,REGULAR_WEEK_SCHEDULE[],6,TRUE)),
IF(WEEKDAY($J1402) = 3,
       IF(COUNTIF(FINALS_WEEK_TUESDAY_DATE[],Attendance!$J1402) &gt; 0, VLOOKUP(Attendance!$G1402,FINALS_WEEK_TUESDAY_PERIOD_SCHEDULE[],2,TRUE),
       VLOOKUP(Attendance!$G1402,REGULAR_WEEK_SCHEDULE[[Tuesday]:[Period]],5,TRUE)),
IF(WEEKDAY(Attendance!$J1402) = 4,
        IF(COUNTIF(BLOCK_WEDNESDAY_DATES[],Attendance!$J1402) &gt; 0, VLOOKUP(Attendance!$G1402,BLOCK_WEDNESDAY_PERIOD_SCHEDULE[],2,TRUE),
        IF(COUNTIF(FINALS_WEEK_WEDNESDAY_DATE[],Attendance!$J1402) &gt; 0, VLOOKUP(Attendance!$G1402,FINALS_WEEK_WEDNESDAY_PERIOD_SCHEDULE[],2,TRUE),
       VLOOKUP(Attendance!$G1402,REGULAR_WEEK_SCHEDULE[[Wednesday]:[Period]],4,TRUE))),
IF(WEEKDAY($J1402) = 5,
       IF(COUNTIF(BLOCK_THURSDAY_DATES[],Attendance!$J1402) &gt; 0, VLOOKUP(Attendance!$G1402,BLOCK_THURSDAY_PERIOD_SCHEDULE[],2,TRUE),
       IF(COUNTIF(FINALS_WEEK_THURSDAY_DATE[],Attendance!$J1402) &gt; 0, VLOOKUP(Attendance!$G1402,FINALS_WEEK_THURSDAY_PERIOD_SCHEDULE[],2,TRUE),
       VLOOKUP(Attendance!$G1402,REGULAR_WEEK_SCHEDULE[[Thursday]:[Period]],3,TRUE))),
IF(WEEKDAY(Attendance!$J1402) = 6,
       IF(COUNTIF(FINALS_WEEK_FRIDAY_DATE[],Attendance!$J1402) &gt; 0, VLOOKUP(Attendance!$G1402,FINALS_WEEK_FRIDAY_PERIOD_SCHEDULE[],2,TRUE),
       VLOOKUP(Attendance!$G1402,REGULAR_WEEK_SCHEDULE[[Friday]:[Period]],2,TRUE))))))))))</f>
        <v/>
      </c>
      <c r="J1402" s="41" t="str">
        <f t="shared" ca="1" si="68"/>
        <v/>
      </c>
      <c r="K1402" s="41" t="str">
        <f>IF($A1402 &lt;&gt; "",VLOOKUP($A1402,'Student reference sheet'!$A$2:$V$2329, 7,FALSE), "")</f>
        <v/>
      </c>
      <c r="L1402" s="30" t="str">
        <f>IF($A1402 ="", "", VLOOKUP($A1402, 'Student reference sheet'!$A$2:$Z$2603,23,FALSE))</f>
        <v/>
      </c>
      <c r="M1402" s="30" t="str">
        <f>IF($A1402 ="", "", VLOOKUP($A1402, 'Student reference sheet'!$A$2:$Z$2603,24,FALSE))</f>
        <v/>
      </c>
      <c r="N1402" s="30" t="str">
        <f>IF($A1402 ="", "", VLOOKUP($A1402, 'Student reference sheet'!$A$2:$Z$2603,26,FALSE))</f>
        <v/>
      </c>
      <c r="O1402" s="30" t="str">
        <f>IF($A1402 ="", "", VLOOKUP($A1402, 'Student reference sheet'!$A$2:$Z$2603,25,FALSE))</f>
        <v/>
      </c>
      <c r="P1402" s="39" t="str">
        <f>IF($A1402 = "", "", IF(OR(VLOOKUP($A1402,'Student reference sheet'!$A$2:$V$2400,8,FALSE) = "R",  VLOOKUP($A1402,'Student reference sheet'!$A$2:$V$2400,8,FALSE) = "L"), "X", ""))</f>
        <v/>
      </c>
      <c r="Q1402" s="39" t="str">
        <f>IF($A1402 ="", "", VLOOKUP($A1402, 'Student reference sheet'!$A$2:$V$2603,22,FALSE))</f>
        <v/>
      </c>
      <c r="R1402" s="39" t="str">
        <f>IF($A1402 &lt;&gt; "",VLOOKUP($A1402,'Student reference sheet'!$A$2:$V$2329, 5,FALSE), "")</f>
        <v/>
      </c>
      <c r="S1402" s="39" t="str">
        <f>IF($A1402 &lt;&gt; "",VLOOKUP($A1402,'Student reference sheet'!$A$2:$V$2329, 6,FALSE), "")</f>
        <v/>
      </c>
      <c r="T1402" s="30" t="str">
        <f>IF($A1402 = "","",
IF(VLOOKUP($A1402,'Student reference sheet'!$A$2:$V$2329, 10,FALSE) = "Y", "Hispanic",
IF(VLOOKUP($A1402,'Student reference sheet'!$A$2:$V$2329,11,FALSE) &lt;&gt; "",
IF(VLOOKUP($A1402,'Student reference sheet'!$A$2:$V$2329,11,FALSE) = "UNK", "Unknown", VLOOKUP(VALUE(VLOOKUP($A1402,'Student reference sheet'!$A$2:$V$2329,11,FALSE)),'Ethnicity Reference'!$A$2:$B$22,2,FALSE)),
IF(VLOOKUP($A1402,'Student reference sheet'!$A$2:$V$2329,9,FALSE) &lt;&gt; "", VLOOKUP(VALUE(VLOOKUP($A1402,'Student reference sheet'!$A$2:$V$2329,9,FALSE)),'Ethnicity Reference'!$A$2:$B$22,2,FALSE),"Unknown"))))</f>
        <v/>
      </c>
      <c r="U1402" s="35"/>
    </row>
    <row r="1403" spans="1:21" ht="15.75">
      <c r="A1403" s="47"/>
      <c r="B1403" s="33"/>
      <c r="C1403" s="39" t="str">
        <f>IF($A1403 &lt;&gt; "",VLOOKUP($A1403,'Student reference sheet'!$A$2:$V$2329, 3,FALSE), "")</f>
        <v/>
      </c>
      <c r="D1403" s="39" t="str">
        <f>IF($A1403 &lt;&gt; "",VLOOKUP($A1403,'Student reference sheet'!$A$2:$V$2329, 2,FALSE), "")</f>
        <v/>
      </c>
      <c r="E1403" s="35"/>
      <c r="F1403" s="34"/>
      <c r="G1403" s="40" t="str">
        <f t="shared" ca="1" si="66"/>
        <v/>
      </c>
      <c r="H1403" s="40" t="str">
        <f t="shared" ca="1" si="67"/>
        <v/>
      </c>
      <c r="I1403" s="36" t="str">
        <f>IF($A1403 = "", "",
IF(COUNTIF(MINIMUM_DAY_DATES[], Attendance!J1403) &gt; 0, VLOOKUP(Attendance!$G1403,MINIMUM_DAY_PERIOD_SCHEDULE[], 2,TRUE),
IF(COUNTIF(RALLY_DATES[], Attendance!J1403) &gt; 0, VLOOKUP(Attendance!$G1403,RALLY_PERIOD_SCHEDULE[], 2,TRUE),
IF(WEEKDAY(Attendance!$J1403) = 2,
       IF(COUNTIF(FINALS_WEEK_MONDAY_DATE[],Attendance!$J1403) &gt; 0, VLOOKUP(Attendance!$G1403,FINALS_WEEK_MONDAY_PERIOD_SCHEDULE[],2,TRUE),
       VLOOKUP(Attendance!$G1403,REGULAR_WEEK_SCHEDULE[],6,TRUE)),
IF(WEEKDAY($J1403) = 3,
       IF(COUNTIF(FINALS_WEEK_TUESDAY_DATE[],Attendance!$J1403) &gt; 0, VLOOKUP(Attendance!$G1403,FINALS_WEEK_TUESDAY_PERIOD_SCHEDULE[],2,TRUE),
       VLOOKUP(Attendance!$G1403,REGULAR_WEEK_SCHEDULE[[Tuesday]:[Period]],5,TRUE)),
IF(WEEKDAY(Attendance!$J1403) = 4,
        IF(COUNTIF(BLOCK_WEDNESDAY_DATES[],Attendance!$J1403) &gt; 0, VLOOKUP(Attendance!$G1403,BLOCK_WEDNESDAY_PERIOD_SCHEDULE[],2,TRUE),
        IF(COUNTIF(FINALS_WEEK_WEDNESDAY_DATE[],Attendance!$J1403) &gt; 0, VLOOKUP(Attendance!$G1403,FINALS_WEEK_WEDNESDAY_PERIOD_SCHEDULE[],2,TRUE),
       VLOOKUP(Attendance!$G1403,REGULAR_WEEK_SCHEDULE[[Wednesday]:[Period]],4,TRUE))),
IF(WEEKDAY($J1403) = 5,
       IF(COUNTIF(BLOCK_THURSDAY_DATES[],Attendance!$J1403) &gt; 0, VLOOKUP(Attendance!$G1403,BLOCK_THURSDAY_PERIOD_SCHEDULE[],2,TRUE),
       IF(COUNTIF(FINALS_WEEK_THURSDAY_DATE[],Attendance!$J1403) &gt; 0, VLOOKUP(Attendance!$G1403,FINALS_WEEK_THURSDAY_PERIOD_SCHEDULE[],2,TRUE),
       VLOOKUP(Attendance!$G1403,REGULAR_WEEK_SCHEDULE[[Thursday]:[Period]],3,TRUE))),
IF(WEEKDAY(Attendance!$J1403) = 6,
       IF(COUNTIF(FINALS_WEEK_FRIDAY_DATE[],Attendance!$J1403) &gt; 0, VLOOKUP(Attendance!$G1403,FINALS_WEEK_FRIDAY_PERIOD_SCHEDULE[],2,TRUE),
       VLOOKUP(Attendance!$G1403,REGULAR_WEEK_SCHEDULE[[Friday]:[Period]],2,TRUE))))))))))</f>
        <v/>
      </c>
      <c r="J1403" s="41" t="str">
        <f t="shared" ca="1" si="68"/>
        <v/>
      </c>
      <c r="K1403" s="41" t="str">
        <f>IF($A1403 &lt;&gt; "",VLOOKUP($A1403,'Student reference sheet'!$A$2:$V$2329, 7,FALSE), "")</f>
        <v/>
      </c>
      <c r="L1403" s="30" t="str">
        <f>IF($A1403 ="", "", VLOOKUP($A1403, 'Student reference sheet'!$A$2:$Z$2603,23,FALSE))</f>
        <v/>
      </c>
      <c r="M1403" s="30" t="str">
        <f>IF($A1403 ="", "", VLOOKUP($A1403, 'Student reference sheet'!$A$2:$Z$2603,24,FALSE))</f>
        <v/>
      </c>
      <c r="N1403" s="30" t="str">
        <f>IF($A1403 ="", "", VLOOKUP($A1403, 'Student reference sheet'!$A$2:$Z$2603,26,FALSE))</f>
        <v/>
      </c>
      <c r="O1403" s="30" t="str">
        <f>IF($A1403 ="", "", VLOOKUP($A1403, 'Student reference sheet'!$A$2:$Z$2603,25,FALSE))</f>
        <v/>
      </c>
      <c r="P1403" s="39" t="str">
        <f>IF($A1403 = "", "", IF(OR(VLOOKUP($A1403,'Student reference sheet'!$A$2:$V$2400,8,FALSE) = "R",  VLOOKUP($A1403,'Student reference sheet'!$A$2:$V$2400,8,FALSE) = "L"), "X", ""))</f>
        <v/>
      </c>
      <c r="Q1403" s="39" t="str">
        <f>IF($A1403 ="", "", VLOOKUP($A1403, 'Student reference sheet'!$A$2:$V$2603,22,FALSE))</f>
        <v/>
      </c>
      <c r="R1403" s="39" t="str">
        <f>IF($A1403 &lt;&gt; "",VLOOKUP($A1403,'Student reference sheet'!$A$2:$V$2329, 5,FALSE), "")</f>
        <v/>
      </c>
      <c r="S1403" s="39" t="str">
        <f>IF($A1403 &lt;&gt; "",VLOOKUP($A1403,'Student reference sheet'!$A$2:$V$2329, 6,FALSE), "")</f>
        <v/>
      </c>
      <c r="T1403" s="30" t="str">
        <f>IF($A1403 = "","",
IF(VLOOKUP($A1403,'Student reference sheet'!$A$2:$V$2329, 10,FALSE) = "Y", "Hispanic",
IF(VLOOKUP($A1403,'Student reference sheet'!$A$2:$V$2329,11,FALSE) &lt;&gt; "",
IF(VLOOKUP($A1403,'Student reference sheet'!$A$2:$V$2329,11,FALSE) = "UNK", "Unknown", VLOOKUP(VALUE(VLOOKUP($A1403,'Student reference sheet'!$A$2:$V$2329,11,FALSE)),'Ethnicity Reference'!$A$2:$B$22,2,FALSE)),
IF(VLOOKUP($A1403,'Student reference sheet'!$A$2:$V$2329,9,FALSE) &lt;&gt; "", VLOOKUP(VALUE(VLOOKUP($A1403,'Student reference sheet'!$A$2:$V$2329,9,FALSE)),'Ethnicity Reference'!$A$2:$B$22,2,FALSE),"Unknown"))))</f>
        <v/>
      </c>
      <c r="U1403" s="35"/>
    </row>
    <row r="1404" spans="1:21" ht="15.75">
      <c r="A1404" s="47"/>
      <c r="B1404" s="33"/>
      <c r="C1404" s="39" t="str">
        <f>IF($A1404 &lt;&gt; "",VLOOKUP($A1404,'Student reference sheet'!$A$2:$V$2329, 3,FALSE), "")</f>
        <v/>
      </c>
      <c r="D1404" s="39" t="str">
        <f>IF($A1404 &lt;&gt; "",VLOOKUP($A1404,'Student reference sheet'!$A$2:$V$2329, 2,FALSE), "")</f>
        <v/>
      </c>
      <c r="E1404" s="35"/>
      <c r="F1404" s="34"/>
      <c r="G1404" s="40" t="str">
        <f t="shared" ca="1" si="66"/>
        <v/>
      </c>
      <c r="H1404" s="40" t="str">
        <f t="shared" ca="1" si="67"/>
        <v/>
      </c>
      <c r="I1404" s="36" t="str">
        <f>IF($A1404 = "", "",
IF(COUNTIF(MINIMUM_DAY_DATES[], Attendance!J1404) &gt; 0, VLOOKUP(Attendance!$G1404,MINIMUM_DAY_PERIOD_SCHEDULE[], 2,TRUE),
IF(COUNTIF(RALLY_DATES[], Attendance!J1404) &gt; 0, VLOOKUP(Attendance!$G1404,RALLY_PERIOD_SCHEDULE[], 2,TRUE),
IF(WEEKDAY(Attendance!$J1404) = 2,
       IF(COUNTIF(FINALS_WEEK_MONDAY_DATE[],Attendance!$J1404) &gt; 0, VLOOKUP(Attendance!$G1404,FINALS_WEEK_MONDAY_PERIOD_SCHEDULE[],2,TRUE),
       VLOOKUP(Attendance!$G1404,REGULAR_WEEK_SCHEDULE[],6,TRUE)),
IF(WEEKDAY($J1404) = 3,
       IF(COUNTIF(FINALS_WEEK_TUESDAY_DATE[],Attendance!$J1404) &gt; 0, VLOOKUP(Attendance!$G1404,FINALS_WEEK_TUESDAY_PERIOD_SCHEDULE[],2,TRUE),
       VLOOKUP(Attendance!$G1404,REGULAR_WEEK_SCHEDULE[[Tuesday]:[Period]],5,TRUE)),
IF(WEEKDAY(Attendance!$J1404) = 4,
        IF(COUNTIF(BLOCK_WEDNESDAY_DATES[],Attendance!$J1404) &gt; 0, VLOOKUP(Attendance!$G1404,BLOCK_WEDNESDAY_PERIOD_SCHEDULE[],2,TRUE),
        IF(COUNTIF(FINALS_WEEK_WEDNESDAY_DATE[],Attendance!$J1404) &gt; 0, VLOOKUP(Attendance!$G1404,FINALS_WEEK_WEDNESDAY_PERIOD_SCHEDULE[],2,TRUE),
       VLOOKUP(Attendance!$G1404,REGULAR_WEEK_SCHEDULE[[Wednesday]:[Period]],4,TRUE))),
IF(WEEKDAY($J1404) = 5,
       IF(COUNTIF(BLOCK_THURSDAY_DATES[],Attendance!$J1404) &gt; 0, VLOOKUP(Attendance!$G1404,BLOCK_THURSDAY_PERIOD_SCHEDULE[],2,TRUE),
       IF(COUNTIF(FINALS_WEEK_THURSDAY_DATE[],Attendance!$J1404) &gt; 0, VLOOKUP(Attendance!$G1404,FINALS_WEEK_THURSDAY_PERIOD_SCHEDULE[],2,TRUE),
       VLOOKUP(Attendance!$G1404,REGULAR_WEEK_SCHEDULE[[Thursday]:[Period]],3,TRUE))),
IF(WEEKDAY(Attendance!$J1404) = 6,
       IF(COUNTIF(FINALS_WEEK_FRIDAY_DATE[],Attendance!$J1404) &gt; 0, VLOOKUP(Attendance!$G1404,FINALS_WEEK_FRIDAY_PERIOD_SCHEDULE[],2,TRUE),
       VLOOKUP(Attendance!$G1404,REGULAR_WEEK_SCHEDULE[[Friday]:[Period]],2,TRUE))))))))))</f>
        <v/>
      </c>
      <c r="J1404" s="41" t="str">
        <f t="shared" ca="1" si="68"/>
        <v/>
      </c>
      <c r="K1404" s="41" t="str">
        <f>IF($A1404 &lt;&gt; "",VLOOKUP($A1404,'Student reference sheet'!$A$2:$V$2329, 7,FALSE), "")</f>
        <v/>
      </c>
      <c r="L1404" s="30" t="str">
        <f>IF($A1404 ="", "", VLOOKUP($A1404, 'Student reference sheet'!$A$2:$Z$2603,23,FALSE))</f>
        <v/>
      </c>
      <c r="M1404" s="30" t="str">
        <f>IF($A1404 ="", "", VLOOKUP($A1404, 'Student reference sheet'!$A$2:$Z$2603,24,FALSE))</f>
        <v/>
      </c>
      <c r="N1404" s="30" t="str">
        <f>IF($A1404 ="", "", VLOOKUP($A1404, 'Student reference sheet'!$A$2:$Z$2603,26,FALSE))</f>
        <v/>
      </c>
      <c r="O1404" s="30" t="str">
        <f>IF($A1404 ="", "", VLOOKUP($A1404, 'Student reference sheet'!$A$2:$Z$2603,25,FALSE))</f>
        <v/>
      </c>
      <c r="P1404" s="39" t="str">
        <f>IF($A1404 = "", "", IF(OR(VLOOKUP($A1404,'Student reference sheet'!$A$2:$V$2400,8,FALSE) = "R",  VLOOKUP($A1404,'Student reference sheet'!$A$2:$V$2400,8,FALSE) = "L"), "X", ""))</f>
        <v/>
      </c>
      <c r="Q1404" s="39" t="str">
        <f>IF($A1404 ="", "", VLOOKUP($A1404, 'Student reference sheet'!$A$2:$V$2603,22,FALSE))</f>
        <v/>
      </c>
      <c r="R1404" s="39" t="str">
        <f>IF($A1404 &lt;&gt; "",VLOOKUP($A1404,'Student reference sheet'!$A$2:$V$2329, 5,FALSE), "")</f>
        <v/>
      </c>
      <c r="S1404" s="39" t="str">
        <f>IF($A1404 &lt;&gt; "",VLOOKUP($A1404,'Student reference sheet'!$A$2:$V$2329, 6,FALSE), "")</f>
        <v/>
      </c>
      <c r="T1404" s="30" t="str">
        <f>IF($A1404 = "","",
IF(VLOOKUP($A1404,'Student reference sheet'!$A$2:$V$2329, 10,FALSE) = "Y", "Hispanic",
IF(VLOOKUP($A1404,'Student reference sheet'!$A$2:$V$2329,11,FALSE) &lt;&gt; "",
IF(VLOOKUP($A1404,'Student reference sheet'!$A$2:$V$2329,11,FALSE) = "UNK", "Unknown", VLOOKUP(VALUE(VLOOKUP($A1404,'Student reference sheet'!$A$2:$V$2329,11,FALSE)),'Ethnicity Reference'!$A$2:$B$22,2,FALSE)),
IF(VLOOKUP($A1404,'Student reference sheet'!$A$2:$V$2329,9,FALSE) &lt;&gt; "", VLOOKUP(VALUE(VLOOKUP($A1404,'Student reference sheet'!$A$2:$V$2329,9,FALSE)),'Ethnicity Reference'!$A$2:$B$22,2,FALSE),"Unknown"))))</f>
        <v/>
      </c>
      <c r="U1404" s="35"/>
    </row>
    <row r="1405" spans="1:21" ht="15.75">
      <c r="A1405" s="47"/>
      <c r="B1405" s="33"/>
      <c r="C1405" s="39" t="str">
        <f>IF($A1405 &lt;&gt; "",VLOOKUP($A1405,'Student reference sheet'!$A$2:$V$2329, 3,FALSE), "")</f>
        <v/>
      </c>
      <c r="D1405" s="39" t="str">
        <f>IF($A1405 &lt;&gt; "",VLOOKUP($A1405,'Student reference sheet'!$A$2:$V$2329, 2,FALSE), "")</f>
        <v/>
      </c>
      <c r="E1405" s="35"/>
      <c r="F1405" s="34"/>
      <c r="G1405" s="40" t="str">
        <f t="shared" ca="1" si="66"/>
        <v/>
      </c>
      <c r="H1405" s="40" t="str">
        <f t="shared" ca="1" si="67"/>
        <v/>
      </c>
      <c r="I1405" s="36" t="str">
        <f>IF($A1405 = "", "",
IF(COUNTIF(MINIMUM_DAY_DATES[], Attendance!J1405) &gt; 0, VLOOKUP(Attendance!$G1405,MINIMUM_DAY_PERIOD_SCHEDULE[], 2,TRUE),
IF(COUNTIF(RALLY_DATES[], Attendance!J1405) &gt; 0, VLOOKUP(Attendance!$G1405,RALLY_PERIOD_SCHEDULE[], 2,TRUE),
IF(WEEKDAY(Attendance!$J1405) = 2,
       IF(COUNTIF(FINALS_WEEK_MONDAY_DATE[],Attendance!$J1405) &gt; 0, VLOOKUP(Attendance!$G1405,FINALS_WEEK_MONDAY_PERIOD_SCHEDULE[],2,TRUE),
       VLOOKUP(Attendance!$G1405,REGULAR_WEEK_SCHEDULE[],6,TRUE)),
IF(WEEKDAY($J1405) = 3,
       IF(COUNTIF(FINALS_WEEK_TUESDAY_DATE[],Attendance!$J1405) &gt; 0, VLOOKUP(Attendance!$G1405,FINALS_WEEK_TUESDAY_PERIOD_SCHEDULE[],2,TRUE),
       VLOOKUP(Attendance!$G1405,REGULAR_WEEK_SCHEDULE[[Tuesday]:[Period]],5,TRUE)),
IF(WEEKDAY(Attendance!$J1405) = 4,
        IF(COUNTIF(BLOCK_WEDNESDAY_DATES[],Attendance!$J1405) &gt; 0, VLOOKUP(Attendance!$G1405,BLOCK_WEDNESDAY_PERIOD_SCHEDULE[],2,TRUE),
        IF(COUNTIF(FINALS_WEEK_WEDNESDAY_DATE[],Attendance!$J1405) &gt; 0, VLOOKUP(Attendance!$G1405,FINALS_WEEK_WEDNESDAY_PERIOD_SCHEDULE[],2,TRUE),
       VLOOKUP(Attendance!$G1405,REGULAR_WEEK_SCHEDULE[[Wednesday]:[Period]],4,TRUE))),
IF(WEEKDAY($J1405) = 5,
       IF(COUNTIF(BLOCK_THURSDAY_DATES[],Attendance!$J1405) &gt; 0, VLOOKUP(Attendance!$G1405,BLOCK_THURSDAY_PERIOD_SCHEDULE[],2,TRUE),
       IF(COUNTIF(FINALS_WEEK_THURSDAY_DATE[],Attendance!$J1405) &gt; 0, VLOOKUP(Attendance!$G1405,FINALS_WEEK_THURSDAY_PERIOD_SCHEDULE[],2,TRUE),
       VLOOKUP(Attendance!$G1405,REGULAR_WEEK_SCHEDULE[[Thursday]:[Period]],3,TRUE))),
IF(WEEKDAY(Attendance!$J1405) = 6,
       IF(COUNTIF(FINALS_WEEK_FRIDAY_DATE[],Attendance!$J1405) &gt; 0, VLOOKUP(Attendance!$G1405,FINALS_WEEK_FRIDAY_PERIOD_SCHEDULE[],2,TRUE),
       VLOOKUP(Attendance!$G1405,REGULAR_WEEK_SCHEDULE[[Friday]:[Period]],2,TRUE))))))))))</f>
        <v/>
      </c>
      <c r="J1405" s="41" t="str">
        <f t="shared" ca="1" si="68"/>
        <v/>
      </c>
      <c r="K1405" s="41" t="str">
        <f>IF($A1405 &lt;&gt; "",VLOOKUP($A1405,'Student reference sheet'!$A$2:$V$2329, 7,FALSE), "")</f>
        <v/>
      </c>
      <c r="L1405" s="30" t="str">
        <f>IF($A1405 ="", "", VLOOKUP($A1405, 'Student reference sheet'!$A$2:$Z$2603,23,FALSE))</f>
        <v/>
      </c>
      <c r="M1405" s="30" t="str">
        <f>IF($A1405 ="", "", VLOOKUP($A1405, 'Student reference sheet'!$A$2:$Z$2603,24,FALSE))</f>
        <v/>
      </c>
      <c r="N1405" s="30" t="str">
        <f>IF($A1405 ="", "", VLOOKUP($A1405, 'Student reference sheet'!$A$2:$Z$2603,26,FALSE))</f>
        <v/>
      </c>
      <c r="O1405" s="30" t="str">
        <f>IF($A1405 ="", "", VLOOKUP($A1405, 'Student reference sheet'!$A$2:$Z$2603,25,FALSE))</f>
        <v/>
      </c>
      <c r="P1405" s="39" t="str">
        <f>IF($A1405 = "", "", IF(OR(VLOOKUP($A1405,'Student reference sheet'!$A$2:$V$2400,8,FALSE) = "R",  VLOOKUP($A1405,'Student reference sheet'!$A$2:$V$2400,8,FALSE) = "L"), "X", ""))</f>
        <v/>
      </c>
      <c r="Q1405" s="39" t="str">
        <f>IF($A1405 ="", "", VLOOKUP($A1405, 'Student reference sheet'!$A$2:$V$2603,22,FALSE))</f>
        <v/>
      </c>
      <c r="R1405" s="39" t="str">
        <f>IF($A1405 &lt;&gt; "",VLOOKUP($A1405,'Student reference sheet'!$A$2:$V$2329, 5,FALSE), "")</f>
        <v/>
      </c>
      <c r="S1405" s="39" t="str">
        <f>IF($A1405 &lt;&gt; "",VLOOKUP($A1405,'Student reference sheet'!$A$2:$V$2329, 6,FALSE), "")</f>
        <v/>
      </c>
      <c r="T1405" s="30" t="str">
        <f>IF($A1405 = "","",
IF(VLOOKUP($A1405,'Student reference sheet'!$A$2:$V$2329, 10,FALSE) = "Y", "Hispanic",
IF(VLOOKUP($A1405,'Student reference sheet'!$A$2:$V$2329,11,FALSE) &lt;&gt; "",
IF(VLOOKUP($A1405,'Student reference sheet'!$A$2:$V$2329,11,FALSE) = "UNK", "Unknown", VLOOKUP(VALUE(VLOOKUP($A1405,'Student reference sheet'!$A$2:$V$2329,11,FALSE)),'Ethnicity Reference'!$A$2:$B$22,2,FALSE)),
IF(VLOOKUP($A1405,'Student reference sheet'!$A$2:$V$2329,9,FALSE) &lt;&gt; "", VLOOKUP(VALUE(VLOOKUP($A1405,'Student reference sheet'!$A$2:$V$2329,9,FALSE)),'Ethnicity Reference'!$A$2:$B$22,2,FALSE),"Unknown"))))</f>
        <v/>
      </c>
      <c r="U1405" s="35"/>
    </row>
    <row r="1406" spans="1:21" ht="15.75">
      <c r="A1406" s="47"/>
      <c r="B1406" s="33"/>
      <c r="C1406" s="39" t="str">
        <f>IF($A1406 &lt;&gt; "",VLOOKUP($A1406,'Student reference sheet'!$A$2:$V$2329, 3,FALSE), "")</f>
        <v/>
      </c>
      <c r="D1406" s="39" t="str">
        <f>IF($A1406 &lt;&gt; "",VLOOKUP($A1406,'Student reference sheet'!$A$2:$V$2329, 2,FALSE), "")</f>
        <v/>
      </c>
      <c r="E1406" s="35"/>
      <c r="F1406" s="34"/>
      <c r="G1406" s="40" t="str">
        <f t="shared" ca="1" si="66"/>
        <v/>
      </c>
      <c r="H1406" s="40" t="str">
        <f t="shared" ca="1" si="67"/>
        <v/>
      </c>
      <c r="I1406" s="36" t="str">
        <f>IF($A1406 = "", "",
IF(COUNTIF(MINIMUM_DAY_DATES[], Attendance!J1406) &gt; 0, VLOOKUP(Attendance!$G1406,MINIMUM_DAY_PERIOD_SCHEDULE[], 2,TRUE),
IF(COUNTIF(RALLY_DATES[], Attendance!J1406) &gt; 0, VLOOKUP(Attendance!$G1406,RALLY_PERIOD_SCHEDULE[], 2,TRUE),
IF(WEEKDAY(Attendance!$J1406) = 2,
       IF(COUNTIF(FINALS_WEEK_MONDAY_DATE[],Attendance!$J1406) &gt; 0, VLOOKUP(Attendance!$G1406,FINALS_WEEK_MONDAY_PERIOD_SCHEDULE[],2,TRUE),
       VLOOKUP(Attendance!$G1406,REGULAR_WEEK_SCHEDULE[],6,TRUE)),
IF(WEEKDAY($J1406) = 3,
       IF(COUNTIF(FINALS_WEEK_TUESDAY_DATE[],Attendance!$J1406) &gt; 0, VLOOKUP(Attendance!$G1406,FINALS_WEEK_TUESDAY_PERIOD_SCHEDULE[],2,TRUE),
       VLOOKUP(Attendance!$G1406,REGULAR_WEEK_SCHEDULE[[Tuesday]:[Period]],5,TRUE)),
IF(WEEKDAY(Attendance!$J1406) = 4,
        IF(COUNTIF(BLOCK_WEDNESDAY_DATES[],Attendance!$J1406) &gt; 0, VLOOKUP(Attendance!$G1406,BLOCK_WEDNESDAY_PERIOD_SCHEDULE[],2,TRUE),
        IF(COUNTIF(FINALS_WEEK_WEDNESDAY_DATE[],Attendance!$J1406) &gt; 0, VLOOKUP(Attendance!$G1406,FINALS_WEEK_WEDNESDAY_PERIOD_SCHEDULE[],2,TRUE),
       VLOOKUP(Attendance!$G1406,REGULAR_WEEK_SCHEDULE[[Wednesday]:[Period]],4,TRUE))),
IF(WEEKDAY($J1406) = 5,
       IF(COUNTIF(BLOCK_THURSDAY_DATES[],Attendance!$J1406) &gt; 0, VLOOKUP(Attendance!$G1406,BLOCK_THURSDAY_PERIOD_SCHEDULE[],2,TRUE),
       IF(COUNTIF(FINALS_WEEK_THURSDAY_DATE[],Attendance!$J1406) &gt; 0, VLOOKUP(Attendance!$G1406,FINALS_WEEK_THURSDAY_PERIOD_SCHEDULE[],2,TRUE),
       VLOOKUP(Attendance!$G1406,REGULAR_WEEK_SCHEDULE[[Thursday]:[Period]],3,TRUE))),
IF(WEEKDAY(Attendance!$J1406) = 6,
       IF(COUNTIF(FINALS_WEEK_FRIDAY_DATE[],Attendance!$J1406) &gt; 0, VLOOKUP(Attendance!$G1406,FINALS_WEEK_FRIDAY_PERIOD_SCHEDULE[],2,TRUE),
       VLOOKUP(Attendance!$G1406,REGULAR_WEEK_SCHEDULE[[Friday]:[Period]],2,TRUE))))))))))</f>
        <v/>
      </c>
      <c r="J1406" s="41" t="str">
        <f t="shared" ca="1" si="68"/>
        <v/>
      </c>
      <c r="K1406" s="41" t="str">
        <f>IF($A1406 &lt;&gt; "",VLOOKUP($A1406,'Student reference sheet'!$A$2:$V$2329, 7,FALSE), "")</f>
        <v/>
      </c>
      <c r="L1406" s="30" t="str">
        <f>IF($A1406 ="", "", VLOOKUP($A1406, 'Student reference sheet'!$A$2:$Z$2603,23,FALSE))</f>
        <v/>
      </c>
      <c r="M1406" s="30" t="str">
        <f>IF($A1406 ="", "", VLOOKUP($A1406, 'Student reference sheet'!$A$2:$Z$2603,24,FALSE))</f>
        <v/>
      </c>
      <c r="N1406" s="30" t="str">
        <f>IF($A1406 ="", "", VLOOKUP($A1406, 'Student reference sheet'!$A$2:$Z$2603,26,FALSE))</f>
        <v/>
      </c>
      <c r="O1406" s="30" t="str">
        <f>IF($A1406 ="", "", VLOOKUP($A1406, 'Student reference sheet'!$A$2:$Z$2603,25,FALSE))</f>
        <v/>
      </c>
      <c r="P1406" s="39" t="str">
        <f>IF($A1406 = "", "", IF(OR(VLOOKUP($A1406,'Student reference sheet'!$A$2:$V$2400,8,FALSE) = "R",  VLOOKUP($A1406,'Student reference sheet'!$A$2:$V$2400,8,FALSE) = "L"), "X", ""))</f>
        <v/>
      </c>
      <c r="Q1406" s="39" t="str">
        <f>IF($A1406 ="", "", VLOOKUP($A1406, 'Student reference sheet'!$A$2:$V$2603,22,FALSE))</f>
        <v/>
      </c>
      <c r="R1406" s="39" t="str">
        <f>IF($A1406 &lt;&gt; "",VLOOKUP($A1406,'Student reference sheet'!$A$2:$V$2329, 5,FALSE), "")</f>
        <v/>
      </c>
      <c r="S1406" s="39" t="str">
        <f>IF($A1406 &lt;&gt; "",VLOOKUP($A1406,'Student reference sheet'!$A$2:$V$2329, 6,FALSE), "")</f>
        <v/>
      </c>
      <c r="T1406" s="30" t="str">
        <f>IF($A1406 = "","",
IF(VLOOKUP($A1406,'Student reference sheet'!$A$2:$V$2329, 10,FALSE) = "Y", "Hispanic",
IF(VLOOKUP($A1406,'Student reference sheet'!$A$2:$V$2329,11,FALSE) &lt;&gt; "",
IF(VLOOKUP($A1406,'Student reference sheet'!$A$2:$V$2329,11,FALSE) = "UNK", "Unknown", VLOOKUP(VALUE(VLOOKUP($A1406,'Student reference sheet'!$A$2:$V$2329,11,FALSE)),'Ethnicity Reference'!$A$2:$B$22,2,FALSE)),
IF(VLOOKUP($A1406,'Student reference sheet'!$A$2:$V$2329,9,FALSE) &lt;&gt; "", VLOOKUP(VALUE(VLOOKUP($A1406,'Student reference sheet'!$A$2:$V$2329,9,FALSE)),'Ethnicity Reference'!$A$2:$B$22,2,FALSE),"Unknown"))))</f>
        <v/>
      </c>
      <c r="U1406" s="35"/>
    </row>
    <row r="1407" spans="1:21" ht="15.75">
      <c r="A1407" s="47"/>
      <c r="B1407" s="33"/>
      <c r="C1407" s="39" t="str">
        <f>IF($A1407 &lt;&gt; "",VLOOKUP($A1407,'Student reference sheet'!$A$2:$V$2329, 3,FALSE), "")</f>
        <v/>
      </c>
      <c r="D1407" s="39" t="str">
        <f>IF($A1407 &lt;&gt; "",VLOOKUP($A1407,'Student reference sheet'!$A$2:$V$2329, 2,FALSE), "")</f>
        <v/>
      </c>
      <c r="E1407" s="35"/>
      <c r="F1407" s="34"/>
      <c r="G1407" s="40" t="str">
        <f t="shared" ca="1" si="66"/>
        <v/>
      </c>
      <c r="H1407" s="40" t="str">
        <f t="shared" ca="1" si="67"/>
        <v/>
      </c>
      <c r="I1407" s="36" t="str">
        <f>IF($A1407 = "", "",
IF(COUNTIF(MINIMUM_DAY_DATES[], Attendance!J1407) &gt; 0, VLOOKUP(Attendance!$G1407,MINIMUM_DAY_PERIOD_SCHEDULE[], 2,TRUE),
IF(COUNTIF(RALLY_DATES[], Attendance!J1407) &gt; 0, VLOOKUP(Attendance!$G1407,RALLY_PERIOD_SCHEDULE[], 2,TRUE),
IF(WEEKDAY(Attendance!$J1407) = 2,
       IF(COUNTIF(FINALS_WEEK_MONDAY_DATE[],Attendance!$J1407) &gt; 0, VLOOKUP(Attendance!$G1407,FINALS_WEEK_MONDAY_PERIOD_SCHEDULE[],2,TRUE),
       VLOOKUP(Attendance!$G1407,REGULAR_WEEK_SCHEDULE[],6,TRUE)),
IF(WEEKDAY($J1407) = 3,
       IF(COUNTIF(FINALS_WEEK_TUESDAY_DATE[],Attendance!$J1407) &gt; 0, VLOOKUP(Attendance!$G1407,FINALS_WEEK_TUESDAY_PERIOD_SCHEDULE[],2,TRUE),
       VLOOKUP(Attendance!$G1407,REGULAR_WEEK_SCHEDULE[[Tuesday]:[Period]],5,TRUE)),
IF(WEEKDAY(Attendance!$J1407) = 4,
        IF(COUNTIF(BLOCK_WEDNESDAY_DATES[],Attendance!$J1407) &gt; 0, VLOOKUP(Attendance!$G1407,BLOCK_WEDNESDAY_PERIOD_SCHEDULE[],2,TRUE),
        IF(COUNTIF(FINALS_WEEK_WEDNESDAY_DATE[],Attendance!$J1407) &gt; 0, VLOOKUP(Attendance!$G1407,FINALS_WEEK_WEDNESDAY_PERIOD_SCHEDULE[],2,TRUE),
       VLOOKUP(Attendance!$G1407,REGULAR_WEEK_SCHEDULE[[Wednesday]:[Period]],4,TRUE))),
IF(WEEKDAY($J1407) = 5,
       IF(COUNTIF(BLOCK_THURSDAY_DATES[],Attendance!$J1407) &gt; 0, VLOOKUP(Attendance!$G1407,BLOCK_THURSDAY_PERIOD_SCHEDULE[],2,TRUE),
       IF(COUNTIF(FINALS_WEEK_THURSDAY_DATE[],Attendance!$J1407) &gt; 0, VLOOKUP(Attendance!$G1407,FINALS_WEEK_THURSDAY_PERIOD_SCHEDULE[],2,TRUE),
       VLOOKUP(Attendance!$G1407,REGULAR_WEEK_SCHEDULE[[Thursday]:[Period]],3,TRUE))),
IF(WEEKDAY(Attendance!$J1407) = 6,
       IF(COUNTIF(FINALS_WEEK_FRIDAY_DATE[],Attendance!$J1407) &gt; 0, VLOOKUP(Attendance!$G1407,FINALS_WEEK_FRIDAY_PERIOD_SCHEDULE[],2,TRUE),
       VLOOKUP(Attendance!$G1407,REGULAR_WEEK_SCHEDULE[[Friday]:[Period]],2,TRUE))))))))))</f>
        <v/>
      </c>
      <c r="J1407" s="41" t="str">
        <f t="shared" ca="1" si="68"/>
        <v/>
      </c>
      <c r="K1407" s="41" t="str">
        <f>IF($A1407 &lt;&gt; "",VLOOKUP($A1407,'Student reference sheet'!$A$2:$V$2329, 7,FALSE), "")</f>
        <v/>
      </c>
      <c r="L1407" s="30" t="str">
        <f>IF($A1407 ="", "", VLOOKUP($A1407, 'Student reference sheet'!$A$2:$Z$2603,23,FALSE))</f>
        <v/>
      </c>
      <c r="M1407" s="30" t="str">
        <f>IF($A1407 ="", "", VLOOKUP($A1407, 'Student reference sheet'!$A$2:$Z$2603,24,FALSE))</f>
        <v/>
      </c>
      <c r="N1407" s="30" t="str">
        <f>IF($A1407 ="", "", VLOOKUP($A1407, 'Student reference sheet'!$A$2:$Z$2603,26,FALSE))</f>
        <v/>
      </c>
      <c r="O1407" s="30" t="str">
        <f>IF($A1407 ="", "", VLOOKUP($A1407, 'Student reference sheet'!$A$2:$Z$2603,25,FALSE))</f>
        <v/>
      </c>
      <c r="P1407" s="39" t="str">
        <f>IF($A1407 = "", "", IF(OR(VLOOKUP($A1407,'Student reference sheet'!$A$2:$V$2400,8,FALSE) = "R",  VLOOKUP($A1407,'Student reference sheet'!$A$2:$V$2400,8,FALSE) = "L"), "X", ""))</f>
        <v/>
      </c>
      <c r="Q1407" s="39" t="str">
        <f>IF($A1407 ="", "", VLOOKUP($A1407, 'Student reference sheet'!$A$2:$V$2603,22,FALSE))</f>
        <v/>
      </c>
      <c r="R1407" s="39" t="str">
        <f>IF($A1407 &lt;&gt; "",VLOOKUP($A1407,'Student reference sheet'!$A$2:$V$2329, 5,FALSE), "")</f>
        <v/>
      </c>
      <c r="S1407" s="39" t="str">
        <f>IF($A1407 &lt;&gt; "",VLOOKUP($A1407,'Student reference sheet'!$A$2:$V$2329, 6,FALSE), "")</f>
        <v/>
      </c>
      <c r="T1407" s="30" t="str">
        <f>IF($A1407 = "","",
IF(VLOOKUP($A1407,'Student reference sheet'!$A$2:$V$2329, 10,FALSE) = "Y", "Hispanic",
IF(VLOOKUP($A1407,'Student reference sheet'!$A$2:$V$2329,11,FALSE) &lt;&gt; "",
IF(VLOOKUP($A1407,'Student reference sheet'!$A$2:$V$2329,11,FALSE) = "UNK", "Unknown", VLOOKUP(VALUE(VLOOKUP($A1407,'Student reference sheet'!$A$2:$V$2329,11,FALSE)),'Ethnicity Reference'!$A$2:$B$22,2,FALSE)),
IF(VLOOKUP($A1407,'Student reference sheet'!$A$2:$V$2329,9,FALSE) &lt;&gt; "", VLOOKUP(VALUE(VLOOKUP($A1407,'Student reference sheet'!$A$2:$V$2329,9,FALSE)),'Ethnicity Reference'!$A$2:$B$22,2,FALSE),"Unknown"))))</f>
        <v/>
      </c>
      <c r="U1407" s="35"/>
    </row>
    <row r="1408" spans="1:21" ht="15.75">
      <c r="A1408" s="47"/>
      <c r="B1408" s="33"/>
      <c r="C1408" s="39" t="str">
        <f>IF($A1408 &lt;&gt; "",VLOOKUP($A1408,'Student reference sheet'!$A$2:$V$2329, 3,FALSE), "")</f>
        <v/>
      </c>
      <c r="D1408" s="39" t="str">
        <f>IF($A1408 &lt;&gt; "",VLOOKUP($A1408,'Student reference sheet'!$A$2:$V$2329, 2,FALSE), "")</f>
        <v/>
      </c>
      <c r="E1408" s="35"/>
      <c r="F1408" s="34"/>
      <c r="G1408" s="40" t="str">
        <f t="shared" ca="1" si="66"/>
        <v/>
      </c>
      <c r="H1408" s="40" t="str">
        <f t="shared" ca="1" si="67"/>
        <v/>
      </c>
      <c r="I1408" s="36" t="str">
        <f>IF($A1408 = "", "",
IF(COUNTIF(MINIMUM_DAY_DATES[], Attendance!J1408) &gt; 0, VLOOKUP(Attendance!$G1408,MINIMUM_DAY_PERIOD_SCHEDULE[], 2,TRUE),
IF(COUNTIF(RALLY_DATES[], Attendance!J1408) &gt; 0, VLOOKUP(Attendance!$G1408,RALLY_PERIOD_SCHEDULE[], 2,TRUE),
IF(WEEKDAY(Attendance!$J1408) = 2,
       IF(COUNTIF(FINALS_WEEK_MONDAY_DATE[],Attendance!$J1408) &gt; 0, VLOOKUP(Attendance!$G1408,FINALS_WEEK_MONDAY_PERIOD_SCHEDULE[],2,TRUE),
       VLOOKUP(Attendance!$G1408,REGULAR_WEEK_SCHEDULE[],6,TRUE)),
IF(WEEKDAY($J1408) = 3,
       IF(COUNTIF(FINALS_WEEK_TUESDAY_DATE[],Attendance!$J1408) &gt; 0, VLOOKUP(Attendance!$G1408,FINALS_WEEK_TUESDAY_PERIOD_SCHEDULE[],2,TRUE),
       VLOOKUP(Attendance!$G1408,REGULAR_WEEK_SCHEDULE[[Tuesday]:[Period]],5,TRUE)),
IF(WEEKDAY(Attendance!$J1408) = 4,
        IF(COUNTIF(BLOCK_WEDNESDAY_DATES[],Attendance!$J1408) &gt; 0, VLOOKUP(Attendance!$G1408,BLOCK_WEDNESDAY_PERIOD_SCHEDULE[],2,TRUE),
        IF(COUNTIF(FINALS_WEEK_WEDNESDAY_DATE[],Attendance!$J1408) &gt; 0, VLOOKUP(Attendance!$G1408,FINALS_WEEK_WEDNESDAY_PERIOD_SCHEDULE[],2,TRUE),
       VLOOKUP(Attendance!$G1408,REGULAR_WEEK_SCHEDULE[[Wednesday]:[Period]],4,TRUE))),
IF(WEEKDAY($J1408) = 5,
       IF(COUNTIF(BLOCK_THURSDAY_DATES[],Attendance!$J1408) &gt; 0, VLOOKUP(Attendance!$G1408,BLOCK_THURSDAY_PERIOD_SCHEDULE[],2,TRUE),
       IF(COUNTIF(FINALS_WEEK_THURSDAY_DATE[],Attendance!$J1408) &gt; 0, VLOOKUP(Attendance!$G1408,FINALS_WEEK_THURSDAY_PERIOD_SCHEDULE[],2,TRUE),
       VLOOKUP(Attendance!$G1408,REGULAR_WEEK_SCHEDULE[[Thursday]:[Period]],3,TRUE))),
IF(WEEKDAY(Attendance!$J1408) = 6,
       IF(COUNTIF(FINALS_WEEK_FRIDAY_DATE[],Attendance!$J1408) &gt; 0, VLOOKUP(Attendance!$G1408,FINALS_WEEK_FRIDAY_PERIOD_SCHEDULE[],2,TRUE),
       VLOOKUP(Attendance!$G1408,REGULAR_WEEK_SCHEDULE[[Friday]:[Period]],2,TRUE))))))))))</f>
        <v/>
      </c>
      <c r="J1408" s="41" t="str">
        <f t="shared" ca="1" si="68"/>
        <v/>
      </c>
      <c r="K1408" s="41" t="str">
        <f>IF($A1408 &lt;&gt; "",VLOOKUP($A1408,'Student reference sheet'!$A$2:$V$2329, 7,FALSE), "")</f>
        <v/>
      </c>
      <c r="L1408" s="30" t="str">
        <f>IF($A1408 ="", "", VLOOKUP($A1408, 'Student reference sheet'!$A$2:$Z$2603,23,FALSE))</f>
        <v/>
      </c>
      <c r="M1408" s="30" t="str">
        <f>IF($A1408 ="", "", VLOOKUP($A1408, 'Student reference sheet'!$A$2:$Z$2603,24,FALSE))</f>
        <v/>
      </c>
      <c r="N1408" s="30" t="str">
        <f>IF($A1408 ="", "", VLOOKUP($A1408, 'Student reference sheet'!$A$2:$Z$2603,26,FALSE))</f>
        <v/>
      </c>
      <c r="O1408" s="30" t="str">
        <f>IF($A1408 ="", "", VLOOKUP($A1408, 'Student reference sheet'!$A$2:$Z$2603,25,FALSE))</f>
        <v/>
      </c>
      <c r="P1408" s="39" t="str">
        <f>IF($A1408 = "", "", IF(OR(VLOOKUP($A1408,'Student reference sheet'!$A$2:$V$2400,8,FALSE) = "R",  VLOOKUP($A1408,'Student reference sheet'!$A$2:$V$2400,8,FALSE) = "L"), "X", ""))</f>
        <v/>
      </c>
      <c r="Q1408" s="39" t="str">
        <f>IF($A1408 ="", "", VLOOKUP($A1408, 'Student reference sheet'!$A$2:$V$2603,22,FALSE))</f>
        <v/>
      </c>
      <c r="R1408" s="39" t="str">
        <f>IF($A1408 &lt;&gt; "",VLOOKUP($A1408,'Student reference sheet'!$A$2:$V$2329, 5,FALSE), "")</f>
        <v/>
      </c>
      <c r="S1408" s="39" t="str">
        <f>IF($A1408 &lt;&gt; "",VLOOKUP($A1408,'Student reference sheet'!$A$2:$V$2329, 6,FALSE), "")</f>
        <v/>
      </c>
      <c r="T1408" s="30" t="str">
        <f>IF($A1408 = "","",
IF(VLOOKUP($A1408,'Student reference sheet'!$A$2:$V$2329, 10,FALSE) = "Y", "Hispanic",
IF(VLOOKUP($A1408,'Student reference sheet'!$A$2:$V$2329,11,FALSE) &lt;&gt; "",
IF(VLOOKUP($A1408,'Student reference sheet'!$A$2:$V$2329,11,FALSE) = "UNK", "Unknown", VLOOKUP(VALUE(VLOOKUP($A1408,'Student reference sheet'!$A$2:$V$2329,11,FALSE)),'Ethnicity Reference'!$A$2:$B$22,2,FALSE)),
IF(VLOOKUP($A1408,'Student reference sheet'!$A$2:$V$2329,9,FALSE) &lt;&gt; "", VLOOKUP(VALUE(VLOOKUP($A1408,'Student reference sheet'!$A$2:$V$2329,9,FALSE)),'Ethnicity Reference'!$A$2:$B$22,2,FALSE),"Unknown"))))</f>
        <v/>
      </c>
      <c r="U1408" s="35"/>
    </row>
    <row r="1409" spans="1:21" ht="15.75">
      <c r="A1409" s="47"/>
      <c r="B1409" s="33"/>
      <c r="C1409" s="39" t="str">
        <f>IF($A1409 &lt;&gt; "",VLOOKUP($A1409,'Student reference sheet'!$A$2:$V$2329, 3,FALSE), "")</f>
        <v/>
      </c>
      <c r="D1409" s="39" t="str">
        <f>IF($A1409 &lt;&gt; "",VLOOKUP($A1409,'Student reference sheet'!$A$2:$V$2329, 2,FALSE), "")</f>
        <v/>
      </c>
      <c r="E1409" s="35"/>
      <c r="F1409" s="34"/>
      <c r="G1409" s="40" t="str">
        <f t="shared" ca="1" si="66"/>
        <v/>
      </c>
      <c r="H1409" s="40" t="str">
        <f t="shared" ca="1" si="67"/>
        <v/>
      </c>
      <c r="I1409" s="36" t="str">
        <f>IF($A1409 = "", "",
IF(COUNTIF(MINIMUM_DAY_DATES[], Attendance!J1409) &gt; 0, VLOOKUP(Attendance!$G1409,MINIMUM_DAY_PERIOD_SCHEDULE[], 2,TRUE),
IF(COUNTIF(RALLY_DATES[], Attendance!J1409) &gt; 0, VLOOKUP(Attendance!$G1409,RALLY_PERIOD_SCHEDULE[], 2,TRUE),
IF(WEEKDAY(Attendance!$J1409) = 2,
       IF(COUNTIF(FINALS_WEEK_MONDAY_DATE[],Attendance!$J1409) &gt; 0, VLOOKUP(Attendance!$G1409,FINALS_WEEK_MONDAY_PERIOD_SCHEDULE[],2,TRUE),
       VLOOKUP(Attendance!$G1409,REGULAR_WEEK_SCHEDULE[],6,TRUE)),
IF(WEEKDAY($J1409) = 3,
       IF(COUNTIF(FINALS_WEEK_TUESDAY_DATE[],Attendance!$J1409) &gt; 0, VLOOKUP(Attendance!$G1409,FINALS_WEEK_TUESDAY_PERIOD_SCHEDULE[],2,TRUE),
       VLOOKUP(Attendance!$G1409,REGULAR_WEEK_SCHEDULE[[Tuesday]:[Period]],5,TRUE)),
IF(WEEKDAY(Attendance!$J1409) = 4,
        IF(COUNTIF(BLOCK_WEDNESDAY_DATES[],Attendance!$J1409) &gt; 0, VLOOKUP(Attendance!$G1409,BLOCK_WEDNESDAY_PERIOD_SCHEDULE[],2,TRUE),
        IF(COUNTIF(FINALS_WEEK_WEDNESDAY_DATE[],Attendance!$J1409) &gt; 0, VLOOKUP(Attendance!$G1409,FINALS_WEEK_WEDNESDAY_PERIOD_SCHEDULE[],2,TRUE),
       VLOOKUP(Attendance!$G1409,REGULAR_WEEK_SCHEDULE[[Wednesday]:[Period]],4,TRUE))),
IF(WEEKDAY($J1409) = 5,
       IF(COUNTIF(BLOCK_THURSDAY_DATES[],Attendance!$J1409) &gt; 0, VLOOKUP(Attendance!$G1409,BLOCK_THURSDAY_PERIOD_SCHEDULE[],2,TRUE),
       IF(COUNTIF(FINALS_WEEK_THURSDAY_DATE[],Attendance!$J1409) &gt; 0, VLOOKUP(Attendance!$G1409,FINALS_WEEK_THURSDAY_PERIOD_SCHEDULE[],2,TRUE),
       VLOOKUP(Attendance!$G1409,REGULAR_WEEK_SCHEDULE[[Thursday]:[Period]],3,TRUE))),
IF(WEEKDAY(Attendance!$J1409) = 6,
       IF(COUNTIF(FINALS_WEEK_FRIDAY_DATE[],Attendance!$J1409) &gt; 0, VLOOKUP(Attendance!$G1409,FINALS_WEEK_FRIDAY_PERIOD_SCHEDULE[],2,TRUE),
       VLOOKUP(Attendance!$G1409,REGULAR_WEEK_SCHEDULE[[Friday]:[Period]],2,TRUE))))))))))</f>
        <v/>
      </c>
      <c r="J1409" s="41" t="str">
        <f t="shared" ca="1" si="68"/>
        <v/>
      </c>
      <c r="K1409" s="41" t="str">
        <f>IF($A1409 &lt;&gt; "",VLOOKUP($A1409,'Student reference sheet'!$A$2:$V$2329, 7,FALSE), "")</f>
        <v/>
      </c>
      <c r="L1409" s="30" t="str">
        <f>IF($A1409 ="", "", VLOOKUP($A1409, 'Student reference sheet'!$A$2:$Z$2603,23,FALSE))</f>
        <v/>
      </c>
      <c r="M1409" s="30" t="str">
        <f>IF($A1409 ="", "", VLOOKUP($A1409, 'Student reference sheet'!$A$2:$Z$2603,24,FALSE))</f>
        <v/>
      </c>
      <c r="N1409" s="30" t="str">
        <f>IF($A1409 ="", "", VLOOKUP($A1409, 'Student reference sheet'!$A$2:$Z$2603,26,FALSE))</f>
        <v/>
      </c>
      <c r="O1409" s="30" t="str">
        <f>IF($A1409 ="", "", VLOOKUP($A1409, 'Student reference sheet'!$A$2:$Z$2603,25,FALSE))</f>
        <v/>
      </c>
      <c r="P1409" s="39" t="str">
        <f>IF($A1409 = "", "", IF(OR(VLOOKUP($A1409,'Student reference sheet'!$A$2:$V$2400,8,FALSE) = "R",  VLOOKUP($A1409,'Student reference sheet'!$A$2:$V$2400,8,FALSE) = "L"), "X", ""))</f>
        <v/>
      </c>
      <c r="Q1409" s="39" t="str">
        <f>IF($A1409 ="", "", VLOOKUP($A1409, 'Student reference sheet'!$A$2:$V$2603,22,FALSE))</f>
        <v/>
      </c>
      <c r="R1409" s="39" t="str">
        <f>IF($A1409 &lt;&gt; "",VLOOKUP($A1409,'Student reference sheet'!$A$2:$V$2329, 5,FALSE), "")</f>
        <v/>
      </c>
      <c r="S1409" s="39" t="str">
        <f>IF($A1409 &lt;&gt; "",VLOOKUP($A1409,'Student reference sheet'!$A$2:$V$2329, 6,FALSE), "")</f>
        <v/>
      </c>
      <c r="T1409" s="30" t="str">
        <f>IF($A1409 = "","",
IF(VLOOKUP($A1409,'Student reference sheet'!$A$2:$V$2329, 10,FALSE) = "Y", "Hispanic",
IF(VLOOKUP($A1409,'Student reference sheet'!$A$2:$V$2329,11,FALSE) &lt;&gt; "",
IF(VLOOKUP($A1409,'Student reference sheet'!$A$2:$V$2329,11,FALSE) = "UNK", "Unknown", VLOOKUP(VALUE(VLOOKUP($A1409,'Student reference sheet'!$A$2:$V$2329,11,FALSE)),'Ethnicity Reference'!$A$2:$B$22,2,FALSE)),
IF(VLOOKUP($A1409,'Student reference sheet'!$A$2:$V$2329,9,FALSE) &lt;&gt; "", VLOOKUP(VALUE(VLOOKUP($A1409,'Student reference sheet'!$A$2:$V$2329,9,FALSE)),'Ethnicity Reference'!$A$2:$B$22,2,FALSE),"Unknown"))))</f>
        <v/>
      </c>
      <c r="U1409" s="35"/>
    </row>
    <row r="1410" spans="1:21" ht="15.75">
      <c r="A1410" s="47"/>
      <c r="B1410" s="33"/>
      <c r="C1410" s="39" t="str">
        <f>IF($A1410 &lt;&gt; "",VLOOKUP($A1410,'Student reference sheet'!$A$2:$V$2329, 3,FALSE), "")</f>
        <v/>
      </c>
      <c r="D1410" s="39" t="str">
        <f>IF($A1410 &lt;&gt; "",VLOOKUP($A1410,'Student reference sheet'!$A$2:$V$2329, 2,FALSE), "")</f>
        <v/>
      </c>
      <c r="E1410" s="35"/>
      <c r="F1410" s="34"/>
      <c r="G1410" s="40" t="str">
        <f t="shared" ca="1" si="66"/>
        <v/>
      </c>
      <c r="H1410" s="40" t="str">
        <f t="shared" ca="1" si="67"/>
        <v/>
      </c>
      <c r="I1410" s="36" t="str">
        <f>IF($A1410 = "", "",
IF(COUNTIF(MINIMUM_DAY_DATES[], Attendance!J1410) &gt; 0, VLOOKUP(Attendance!$G1410,MINIMUM_DAY_PERIOD_SCHEDULE[], 2,TRUE),
IF(COUNTIF(RALLY_DATES[], Attendance!J1410) &gt; 0, VLOOKUP(Attendance!$G1410,RALLY_PERIOD_SCHEDULE[], 2,TRUE),
IF(WEEKDAY(Attendance!$J1410) = 2,
       IF(COUNTIF(FINALS_WEEK_MONDAY_DATE[],Attendance!$J1410) &gt; 0, VLOOKUP(Attendance!$G1410,FINALS_WEEK_MONDAY_PERIOD_SCHEDULE[],2,TRUE),
       VLOOKUP(Attendance!$G1410,REGULAR_WEEK_SCHEDULE[],6,TRUE)),
IF(WEEKDAY($J1410) = 3,
       IF(COUNTIF(FINALS_WEEK_TUESDAY_DATE[],Attendance!$J1410) &gt; 0, VLOOKUP(Attendance!$G1410,FINALS_WEEK_TUESDAY_PERIOD_SCHEDULE[],2,TRUE),
       VLOOKUP(Attendance!$G1410,REGULAR_WEEK_SCHEDULE[[Tuesday]:[Period]],5,TRUE)),
IF(WEEKDAY(Attendance!$J1410) = 4,
        IF(COUNTIF(BLOCK_WEDNESDAY_DATES[],Attendance!$J1410) &gt; 0, VLOOKUP(Attendance!$G1410,BLOCK_WEDNESDAY_PERIOD_SCHEDULE[],2,TRUE),
        IF(COUNTIF(FINALS_WEEK_WEDNESDAY_DATE[],Attendance!$J1410) &gt; 0, VLOOKUP(Attendance!$G1410,FINALS_WEEK_WEDNESDAY_PERIOD_SCHEDULE[],2,TRUE),
       VLOOKUP(Attendance!$G1410,REGULAR_WEEK_SCHEDULE[[Wednesday]:[Period]],4,TRUE))),
IF(WEEKDAY($J1410) = 5,
       IF(COUNTIF(BLOCK_THURSDAY_DATES[],Attendance!$J1410) &gt; 0, VLOOKUP(Attendance!$G1410,BLOCK_THURSDAY_PERIOD_SCHEDULE[],2,TRUE),
       IF(COUNTIF(FINALS_WEEK_THURSDAY_DATE[],Attendance!$J1410) &gt; 0, VLOOKUP(Attendance!$G1410,FINALS_WEEK_THURSDAY_PERIOD_SCHEDULE[],2,TRUE),
       VLOOKUP(Attendance!$G1410,REGULAR_WEEK_SCHEDULE[[Thursday]:[Period]],3,TRUE))),
IF(WEEKDAY(Attendance!$J1410) = 6,
       IF(COUNTIF(FINALS_WEEK_FRIDAY_DATE[],Attendance!$J1410) &gt; 0, VLOOKUP(Attendance!$G1410,FINALS_WEEK_FRIDAY_PERIOD_SCHEDULE[],2,TRUE),
       VLOOKUP(Attendance!$G1410,REGULAR_WEEK_SCHEDULE[[Friday]:[Period]],2,TRUE))))))))))</f>
        <v/>
      </c>
      <c r="J1410" s="41" t="str">
        <f t="shared" ca="1" si="68"/>
        <v/>
      </c>
      <c r="K1410" s="41" t="str">
        <f>IF($A1410 &lt;&gt; "",VLOOKUP($A1410,'Student reference sheet'!$A$2:$V$2329, 7,FALSE), "")</f>
        <v/>
      </c>
      <c r="L1410" s="30" t="str">
        <f>IF($A1410 ="", "", VLOOKUP($A1410, 'Student reference sheet'!$A$2:$Z$2603,23,FALSE))</f>
        <v/>
      </c>
      <c r="M1410" s="30" t="str">
        <f>IF($A1410 ="", "", VLOOKUP($A1410, 'Student reference sheet'!$A$2:$Z$2603,24,FALSE))</f>
        <v/>
      </c>
      <c r="N1410" s="30" t="str">
        <f>IF($A1410 ="", "", VLOOKUP($A1410, 'Student reference sheet'!$A$2:$Z$2603,26,FALSE))</f>
        <v/>
      </c>
      <c r="O1410" s="30" t="str">
        <f>IF($A1410 ="", "", VLOOKUP($A1410, 'Student reference sheet'!$A$2:$Z$2603,25,FALSE))</f>
        <v/>
      </c>
      <c r="P1410" s="39" t="str">
        <f>IF($A1410 = "", "", IF(OR(VLOOKUP($A1410,'Student reference sheet'!$A$2:$V$2400,8,FALSE) = "R",  VLOOKUP($A1410,'Student reference sheet'!$A$2:$V$2400,8,FALSE) = "L"), "X", ""))</f>
        <v/>
      </c>
      <c r="Q1410" s="39" t="str">
        <f>IF($A1410 ="", "", VLOOKUP($A1410, 'Student reference sheet'!$A$2:$V$2603,22,FALSE))</f>
        <v/>
      </c>
      <c r="R1410" s="39" t="str">
        <f>IF($A1410 &lt;&gt; "",VLOOKUP($A1410,'Student reference sheet'!$A$2:$V$2329, 5,FALSE), "")</f>
        <v/>
      </c>
      <c r="S1410" s="39" t="str">
        <f>IF($A1410 &lt;&gt; "",VLOOKUP($A1410,'Student reference sheet'!$A$2:$V$2329, 6,FALSE), "")</f>
        <v/>
      </c>
      <c r="T1410" s="30" t="str">
        <f>IF($A1410 = "","",
IF(VLOOKUP($A1410,'Student reference sheet'!$A$2:$V$2329, 10,FALSE) = "Y", "Hispanic",
IF(VLOOKUP($A1410,'Student reference sheet'!$A$2:$V$2329,11,FALSE) &lt;&gt; "",
IF(VLOOKUP($A1410,'Student reference sheet'!$A$2:$V$2329,11,FALSE) = "UNK", "Unknown", VLOOKUP(VALUE(VLOOKUP($A1410,'Student reference sheet'!$A$2:$V$2329,11,FALSE)),'Ethnicity Reference'!$A$2:$B$22,2,FALSE)),
IF(VLOOKUP($A1410,'Student reference sheet'!$A$2:$V$2329,9,FALSE) &lt;&gt; "", VLOOKUP(VALUE(VLOOKUP($A1410,'Student reference sheet'!$A$2:$V$2329,9,FALSE)),'Ethnicity Reference'!$A$2:$B$22,2,FALSE),"Unknown"))))</f>
        <v/>
      </c>
      <c r="U1410" s="35"/>
    </row>
    <row r="1411" spans="1:21" ht="15.75">
      <c r="A1411" s="47"/>
      <c r="B1411" s="33"/>
      <c r="C1411" s="39" t="str">
        <f>IF($A1411 &lt;&gt; "",VLOOKUP($A1411,'Student reference sheet'!$A$2:$V$2329, 3,FALSE), "")</f>
        <v/>
      </c>
      <c r="D1411" s="39" t="str">
        <f>IF($A1411 &lt;&gt; "",VLOOKUP($A1411,'Student reference sheet'!$A$2:$V$2329, 2,FALSE), "")</f>
        <v/>
      </c>
      <c r="E1411" s="35"/>
      <c r="F1411" s="34"/>
      <c r="G1411" s="40" t="str">
        <f t="shared" ca="1" si="66"/>
        <v/>
      </c>
      <c r="H1411" s="40" t="str">
        <f t="shared" ca="1" si="67"/>
        <v/>
      </c>
      <c r="I1411" s="36" t="str">
        <f>IF($A1411 = "", "",
IF(COUNTIF(MINIMUM_DAY_DATES[], Attendance!J1411) &gt; 0, VLOOKUP(Attendance!$G1411,MINIMUM_DAY_PERIOD_SCHEDULE[], 2,TRUE),
IF(COUNTIF(RALLY_DATES[], Attendance!J1411) &gt; 0, VLOOKUP(Attendance!$G1411,RALLY_PERIOD_SCHEDULE[], 2,TRUE),
IF(WEEKDAY(Attendance!$J1411) = 2,
       IF(COUNTIF(FINALS_WEEK_MONDAY_DATE[],Attendance!$J1411) &gt; 0, VLOOKUP(Attendance!$G1411,FINALS_WEEK_MONDAY_PERIOD_SCHEDULE[],2,TRUE),
       VLOOKUP(Attendance!$G1411,REGULAR_WEEK_SCHEDULE[],6,TRUE)),
IF(WEEKDAY($J1411) = 3,
       IF(COUNTIF(FINALS_WEEK_TUESDAY_DATE[],Attendance!$J1411) &gt; 0, VLOOKUP(Attendance!$G1411,FINALS_WEEK_TUESDAY_PERIOD_SCHEDULE[],2,TRUE),
       VLOOKUP(Attendance!$G1411,REGULAR_WEEK_SCHEDULE[[Tuesday]:[Period]],5,TRUE)),
IF(WEEKDAY(Attendance!$J1411) = 4,
        IF(COUNTIF(BLOCK_WEDNESDAY_DATES[],Attendance!$J1411) &gt; 0, VLOOKUP(Attendance!$G1411,BLOCK_WEDNESDAY_PERIOD_SCHEDULE[],2,TRUE),
        IF(COUNTIF(FINALS_WEEK_WEDNESDAY_DATE[],Attendance!$J1411) &gt; 0, VLOOKUP(Attendance!$G1411,FINALS_WEEK_WEDNESDAY_PERIOD_SCHEDULE[],2,TRUE),
       VLOOKUP(Attendance!$G1411,REGULAR_WEEK_SCHEDULE[[Wednesday]:[Period]],4,TRUE))),
IF(WEEKDAY($J1411) = 5,
       IF(COUNTIF(BLOCK_THURSDAY_DATES[],Attendance!$J1411) &gt; 0, VLOOKUP(Attendance!$G1411,BLOCK_THURSDAY_PERIOD_SCHEDULE[],2,TRUE),
       IF(COUNTIF(FINALS_WEEK_THURSDAY_DATE[],Attendance!$J1411) &gt; 0, VLOOKUP(Attendance!$G1411,FINALS_WEEK_THURSDAY_PERIOD_SCHEDULE[],2,TRUE),
       VLOOKUP(Attendance!$G1411,REGULAR_WEEK_SCHEDULE[[Thursday]:[Period]],3,TRUE))),
IF(WEEKDAY(Attendance!$J1411) = 6,
       IF(COUNTIF(FINALS_WEEK_FRIDAY_DATE[],Attendance!$J1411) &gt; 0, VLOOKUP(Attendance!$G1411,FINALS_WEEK_FRIDAY_PERIOD_SCHEDULE[],2,TRUE),
       VLOOKUP(Attendance!$G1411,REGULAR_WEEK_SCHEDULE[[Friday]:[Period]],2,TRUE))))))))))</f>
        <v/>
      </c>
      <c r="J1411" s="41" t="str">
        <f t="shared" ca="1" si="68"/>
        <v/>
      </c>
      <c r="K1411" s="41" t="str">
        <f>IF($A1411 &lt;&gt; "",VLOOKUP($A1411,'Student reference sheet'!$A$2:$V$2329, 7,FALSE), "")</f>
        <v/>
      </c>
      <c r="L1411" s="30" t="str">
        <f>IF($A1411 ="", "", VLOOKUP($A1411, 'Student reference sheet'!$A$2:$Z$2603,23,FALSE))</f>
        <v/>
      </c>
      <c r="M1411" s="30" t="str">
        <f>IF($A1411 ="", "", VLOOKUP($A1411, 'Student reference sheet'!$A$2:$Z$2603,24,FALSE))</f>
        <v/>
      </c>
      <c r="N1411" s="30" t="str">
        <f>IF($A1411 ="", "", VLOOKUP($A1411, 'Student reference sheet'!$A$2:$Z$2603,26,FALSE))</f>
        <v/>
      </c>
      <c r="O1411" s="30" t="str">
        <f>IF($A1411 ="", "", VLOOKUP($A1411, 'Student reference sheet'!$A$2:$Z$2603,25,FALSE))</f>
        <v/>
      </c>
      <c r="P1411" s="39" t="str">
        <f>IF($A1411 = "", "", IF(OR(VLOOKUP($A1411,'Student reference sheet'!$A$2:$V$2400,8,FALSE) = "R",  VLOOKUP($A1411,'Student reference sheet'!$A$2:$V$2400,8,FALSE) = "L"), "X", ""))</f>
        <v/>
      </c>
      <c r="Q1411" s="39" t="str">
        <f>IF($A1411 ="", "", VLOOKUP($A1411, 'Student reference sheet'!$A$2:$V$2603,22,FALSE))</f>
        <v/>
      </c>
      <c r="R1411" s="39" t="str">
        <f>IF($A1411 &lt;&gt; "",VLOOKUP($A1411,'Student reference sheet'!$A$2:$V$2329, 5,FALSE), "")</f>
        <v/>
      </c>
      <c r="S1411" s="39" t="str">
        <f>IF($A1411 &lt;&gt; "",VLOOKUP($A1411,'Student reference sheet'!$A$2:$V$2329, 6,FALSE), "")</f>
        <v/>
      </c>
      <c r="T1411" s="30" t="str">
        <f>IF($A1411 = "","",
IF(VLOOKUP($A1411,'Student reference sheet'!$A$2:$V$2329, 10,FALSE) = "Y", "Hispanic",
IF(VLOOKUP($A1411,'Student reference sheet'!$A$2:$V$2329,11,FALSE) &lt;&gt; "",
IF(VLOOKUP($A1411,'Student reference sheet'!$A$2:$V$2329,11,FALSE) = "UNK", "Unknown", VLOOKUP(VALUE(VLOOKUP($A1411,'Student reference sheet'!$A$2:$V$2329,11,FALSE)),'Ethnicity Reference'!$A$2:$B$22,2,FALSE)),
IF(VLOOKUP($A1411,'Student reference sheet'!$A$2:$V$2329,9,FALSE) &lt;&gt; "", VLOOKUP(VALUE(VLOOKUP($A1411,'Student reference sheet'!$A$2:$V$2329,9,FALSE)),'Ethnicity Reference'!$A$2:$B$22,2,FALSE),"Unknown"))))</f>
        <v/>
      </c>
      <c r="U1411" s="35"/>
    </row>
    <row r="1412" spans="1:21" ht="15.75">
      <c r="A1412" s="47"/>
      <c r="B1412" s="33"/>
      <c r="C1412" s="39" t="str">
        <f>IF($A1412 &lt;&gt; "",VLOOKUP($A1412,'Student reference sheet'!$A$2:$V$2329, 3,FALSE), "")</f>
        <v/>
      </c>
      <c r="D1412" s="39" t="str">
        <f>IF($A1412 &lt;&gt; "",VLOOKUP($A1412,'Student reference sheet'!$A$2:$V$2329, 2,FALSE), "")</f>
        <v/>
      </c>
      <c r="E1412" s="35"/>
      <c r="F1412" s="34"/>
      <c r="G1412" s="40" t="str">
        <f t="shared" ca="1" si="66"/>
        <v/>
      </c>
      <c r="H1412" s="40" t="str">
        <f t="shared" ca="1" si="67"/>
        <v/>
      </c>
      <c r="I1412" s="36" t="str">
        <f>IF($A1412 = "", "",
IF(COUNTIF(MINIMUM_DAY_DATES[], Attendance!J1412) &gt; 0, VLOOKUP(Attendance!$G1412,MINIMUM_DAY_PERIOD_SCHEDULE[], 2,TRUE),
IF(COUNTIF(RALLY_DATES[], Attendance!J1412) &gt; 0, VLOOKUP(Attendance!$G1412,RALLY_PERIOD_SCHEDULE[], 2,TRUE),
IF(WEEKDAY(Attendance!$J1412) = 2,
       IF(COUNTIF(FINALS_WEEK_MONDAY_DATE[],Attendance!$J1412) &gt; 0, VLOOKUP(Attendance!$G1412,FINALS_WEEK_MONDAY_PERIOD_SCHEDULE[],2,TRUE),
       VLOOKUP(Attendance!$G1412,REGULAR_WEEK_SCHEDULE[],6,TRUE)),
IF(WEEKDAY($J1412) = 3,
       IF(COUNTIF(FINALS_WEEK_TUESDAY_DATE[],Attendance!$J1412) &gt; 0, VLOOKUP(Attendance!$G1412,FINALS_WEEK_TUESDAY_PERIOD_SCHEDULE[],2,TRUE),
       VLOOKUP(Attendance!$G1412,REGULAR_WEEK_SCHEDULE[[Tuesday]:[Period]],5,TRUE)),
IF(WEEKDAY(Attendance!$J1412) = 4,
        IF(COUNTIF(BLOCK_WEDNESDAY_DATES[],Attendance!$J1412) &gt; 0, VLOOKUP(Attendance!$G1412,BLOCK_WEDNESDAY_PERIOD_SCHEDULE[],2,TRUE),
        IF(COUNTIF(FINALS_WEEK_WEDNESDAY_DATE[],Attendance!$J1412) &gt; 0, VLOOKUP(Attendance!$G1412,FINALS_WEEK_WEDNESDAY_PERIOD_SCHEDULE[],2,TRUE),
       VLOOKUP(Attendance!$G1412,REGULAR_WEEK_SCHEDULE[[Wednesday]:[Period]],4,TRUE))),
IF(WEEKDAY($J1412) = 5,
       IF(COUNTIF(BLOCK_THURSDAY_DATES[],Attendance!$J1412) &gt; 0, VLOOKUP(Attendance!$G1412,BLOCK_THURSDAY_PERIOD_SCHEDULE[],2,TRUE),
       IF(COUNTIF(FINALS_WEEK_THURSDAY_DATE[],Attendance!$J1412) &gt; 0, VLOOKUP(Attendance!$G1412,FINALS_WEEK_THURSDAY_PERIOD_SCHEDULE[],2,TRUE),
       VLOOKUP(Attendance!$G1412,REGULAR_WEEK_SCHEDULE[[Thursday]:[Period]],3,TRUE))),
IF(WEEKDAY(Attendance!$J1412) = 6,
       IF(COUNTIF(FINALS_WEEK_FRIDAY_DATE[],Attendance!$J1412) &gt; 0, VLOOKUP(Attendance!$G1412,FINALS_WEEK_FRIDAY_PERIOD_SCHEDULE[],2,TRUE),
       VLOOKUP(Attendance!$G1412,REGULAR_WEEK_SCHEDULE[[Friday]:[Period]],2,TRUE))))))))))</f>
        <v/>
      </c>
      <c r="J1412" s="41" t="str">
        <f t="shared" ca="1" si="68"/>
        <v/>
      </c>
      <c r="K1412" s="41" t="str">
        <f>IF($A1412 &lt;&gt; "",VLOOKUP($A1412,'Student reference sheet'!$A$2:$V$2329, 7,FALSE), "")</f>
        <v/>
      </c>
      <c r="L1412" s="30" t="str">
        <f>IF($A1412 ="", "", VLOOKUP($A1412, 'Student reference sheet'!$A$2:$Z$2603,23,FALSE))</f>
        <v/>
      </c>
      <c r="M1412" s="30" t="str">
        <f>IF($A1412 ="", "", VLOOKUP($A1412, 'Student reference sheet'!$A$2:$Z$2603,24,FALSE))</f>
        <v/>
      </c>
      <c r="N1412" s="30" t="str">
        <f>IF($A1412 ="", "", VLOOKUP($A1412, 'Student reference sheet'!$A$2:$Z$2603,26,FALSE))</f>
        <v/>
      </c>
      <c r="O1412" s="30" t="str">
        <f>IF($A1412 ="", "", VLOOKUP($A1412, 'Student reference sheet'!$A$2:$Z$2603,25,FALSE))</f>
        <v/>
      </c>
      <c r="P1412" s="39" t="str">
        <f>IF($A1412 = "", "", IF(OR(VLOOKUP($A1412,'Student reference sheet'!$A$2:$V$2400,8,FALSE) = "R",  VLOOKUP($A1412,'Student reference sheet'!$A$2:$V$2400,8,FALSE) = "L"), "X", ""))</f>
        <v/>
      </c>
      <c r="Q1412" s="39" t="str">
        <f>IF($A1412 ="", "", VLOOKUP($A1412, 'Student reference sheet'!$A$2:$V$2603,22,FALSE))</f>
        <v/>
      </c>
      <c r="R1412" s="39" t="str">
        <f>IF($A1412 &lt;&gt; "",VLOOKUP($A1412,'Student reference sheet'!$A$2:$V$2329, 5,FALSE), "")</f>
        <v/>
      </c>
      <c r="S1412" s="39" t="str">
        <f>IF($A1412 &lt;&gt; "",VLOOKUP($A1412,'Student reference sheet'!$A$2:$V$2329, 6,FALSE), "")</f>
        <v/>
      </c>
      <c r="T1412" s="30" t="str">
        <f>IF($A1412 = "","",
IF(VLOOKUP($A1412,'Student reference sheet'!$A$2:$V$2329, 10,FALSE) = "Y", "Hispanic",
IF(VLOOKUP($A1412,'Student reference sheet'!$A$2:$V$2329,11,FALSE) &lt;&gt; "",
IF(VLOOKUP($A1412,'Student reference sheet'!$A$2:$V$2329,11,FALSE) = "UNK", "Unknown", VLOOKUP(VALUE(VLOOKUP($A1412,'Student reference sheet'!$A$2:$V$2329,11,FALSE)),'Ethnicity Reference'!$A$2:$B$22,2,FALSE)),
IF(VLOOKUP($A1412,'Student reference sheet'!$A$2:$V$2329,9,FALSE) &lt;&gt; "", VLOOKUP(VALUE(VLOOKUP($A1412,'Student reference sheet'!$A$2:$V$2329,9,FALSE)),'Ethnicity Reference'!$A$2:$B$22,2,FALSE),"Unknown"))))</f>
        <v/>
      </c>
      <c r="U1412" s="35"/>
    </row>
    <row r="1413" spans="1:21" ht="15.75">
      <c r="A1413" s="47"/>
      <c r="B1413" s="33"/>
      <c r="C1413" s="39" t="str">
        <f>IF($A1413 &lt;&gt; "",VLOOKUP($A1413,'Student reference sheet'!$A$2:$V$2329, 3,FALSE), "")</f>
        <v/>
      </c>
      <c r="D1413" s="39" t="str">
        <f>IF($A1413 &lt;&gt; "",VLOOKUP($A1413,'Student reference sheet'!$A$2:$V$2329, 2,FALSE), "")</f>
        <v/>
      </c>
      <c r="E1413" s="35"/>
      <c r="F1413" s="34"/>
      <c r="G1413" s="40" t="str">
        <f t="shared" ca="1" si="66"/>
        <v/>
      </c>
      <c r="H1413" s="40" t="str">
        <f t="shared" ca="1" si="67"/>
        <v/>
      </c>
      <c r="I1413" s="36" t="str">
        <f>IF($A1413 = "", "",
IF(COUNTIF(MINIMUM_DAY_DATES[], Attendance!J1413) &gt; 0, VLOOKUP(Attendance!$G1413,MINIMUM_DAY_PERIOD_SCHEDULE[], 2,TRUE),
IF(COUNTIF(RALLY_DATES[], Attendance!J1413) &gt; 0, VLOOKUP(Attendance!$G1413,RALLY_PERIOD_SCHEDULE[], 2,TRUE),
IF(WEEKDAY(Attendance!$J1413) = 2,
       IF(COUNTIF(FINALS_WEEK_MONDAY_DATE[],Attendance!$J1413) &gt; 0, VLOOKUP(Attendance!$G1413,FINALS_WEEK_MONDAY_PERIOD_SCHEDULE[],2,TRUE),
       VLOOKUP(Attendance!$G1413,REGULAR_WEEK_SCHEDULE[],6,TRUE)),
IF(WEEKDAY($J1413) = 3,
       IF(COUNTIF(FINALS_WEEK_TUESDAY_DATE[],Attendance!$J1413) &gt; 0, VLOOKUP(Attendance!$G1413,FINALS_WEEK_TUESDAY_PERIOD_SCHEDULE[],2,TRUE),
       VLOOKUP(Attendance!$G1413,REGULAR_WEEK_SCHEDULE[[Tuesday]:[Period]],5,TRUE)),
IF(WEEKDAY(Attendance!$J1413) = 4,
        IF(COUNTIF(BLOCK_WEDNESDAY_DATES[],Attendance!$J1413) &gt; 0, VLOOKUP(Attendance!$G1413,BLOCK_WEDNESDAY_PERIOD_SCHEDULE[],2,TRUE),
        IF(COUNTIF(FINALS_WEEK_WEDNESDAY_DATE[],Attendance!$J1413) &gt; 0, VLOOKUP(Attendance!$G1413,FINALS_WEEK_WEDNESDAY_PERIOD_SCHEDULE[],2,TRUE),
       VLOOKUP(Attendance!$G1413,REGULAR_WEEK_SCHEDULE[[Wednesday]:[Period]],4,TRUE))),
IF(WEEKDAY($J1413) = 5,
       IF(COUNTIF(BLOCK_THURSDAY_DATES[],Attendance!$J1413) &gt; 0, VLOOKUP(Attendance!$G1413,BLOCK_THURSDAY_PERIOD_SCHEDULE[],2,TRUE),
       IF(COUNTIF(FINALS_WEEK_THURSDAY_DATE[],Attendance!$J1413) &gt; 0, VLOOKUP(Attendance!$G1413,FINALS_WEEK_THURSDAY_PERIOD_SCHEDULE[],2,TRUE),
       VLOOKUP(Attendance!$G1413,REGULAR_WEEK_SCHEDULE[[Thursday]:[Period]],3,TRUE))),
IF(WEEKDAY(Attendance!$J1413) = 6,
       IF(COUNTIF(FINALS_WEEK_FRIDAY_DATE[],Attendance!$J1413) &gt; 0, VLOOKUP(Attendance!$G1413,FINALS_WEEK_FRIDAY_PERIOD_SCHEDULE[],2,TRUE),
       VLOOKUP(Attendance!$G1413,REGULAR_WEEK_SCHEDULE[[Friday]:[Period]],2,TRUE))))))))))</f>
        <v/>
      </c>
      <c r="J1413" s="41" t="str">
        <f t="shared" ca="1" si="68"/>
        <v/>
      </c>
      <c r="K1413" s="41" t="str">
        <f>IF($A1413 &lt;&gt; "",VLOOKUP($A1413,'Student reference sheet'!$A$2:$V$2329, 7,FALSE), "")</f>
        <v/>
      </c>
      <c r="L1413" s="30" t="str">
        <f>IF($A1413 ="", "", VLOOKUP($A1413, 'Student reference sheet'!$A$2:$Z$2603,23,FALSE))</f>
        <v/>
      </c>
      <c r="M1413" s="30" t="str">
        <f>IF($A1413 ="", "", VLOOKUP($A1413, 'Student reference sheet'!$A$2:$Z$2603,24,FALSE))</f>
        <v/>
      </c>
      <c r="N1413" s="30" t="str">
        <f>IF($A1413 ="", "", VLOOKUP($A1413, 'Student reference sheet'!$A$2:$Z$2603,26,FALSE))</f>
        <v/>
      </c>
      <c r="O1413" s="30" t="str">
        <f>IF($A1413 ="", "", VLOOKUP($A1413, 'Student reference sheet'!$A$2:$Z$2603,25,FALSE))</f>
        <v/>
      </c>
      <c r="P1413" s="39" t="str">
        <f>IF($A1413 = "", "", IF(OR(VLOOKUP($A1413,'Student reference sheet'!$A$2:$V$2400,8,FALSE) = "R",  VLOOKUP($A1413,'Student reference sheet'!$A$2:$V$2400,8,FALSE) = "L"), "X", ""))</f>
        <v/>
      </c>
      <c r="Q1413" s="39" t="str">
        <f>IF($A1413 ="", "", VLOOKUP($A1413, 'Student reference sheet'!$A$2:$V$2603,22,FALSE))</f>
        <v/>
      </c>
      <c r="R1413" s="39" t="str">
        <f>IF($A1413 &lt;&gt; "",VLOOKUP($A1413,'Student reference sheet'!$A$2:$V$2329, 5,FALSE), "")</f>
        <v/>
      </c>
      <c r="S1413" s="39" t="str">
        <f>IF($A1413 &lt;&gt; "",VLOOKUP($A1413,'Student reference sheet'!$A$2:$V$2329, 6,FALSE), "")</f>
        <v/>
      </c>
      <c r="T1413" s="30" t="str">
        <f>IF($A1413 = "","",
IF(VLOOKUP($A1413,'Student reference sheet'!$A$2:$V$2329, 10,FALSE) = "Y", "Hispanic",
IF(VLOOKUP($A1413,'Student reference sheet'!$A$2:$V$2329,11,FALSE) &lt;&gt; "",
IF(VLOOKUP($A1413,'Student reference sheet'!$A$2:$V$2329,11,FALSE) = "UNK", "Unknown", VLOOKUP(VALUE(VLOOKUP($A1413,'Student reference sheet'!$A$2:$V$2329,11,FALSE)),'Ethnicity Reference'!$A$2:$B$22,2,FALSE)),
IF(VLOOKUP($A1413,'Student reference sheet'!$A$2:$V$2329,9,FALSE) &lt;&gt; "", VLOOKUP(VALUE(VLOOKUP($A1413,'Student reference sheet'!$A$2:$V$2329,9,FALSE)),'Ethnicity Reference'!$A$2:$B$22,2,FALSE),"Unknown"))))</f>
        <v/>
      </c>
      <c r="U1413" s="35"/>
    </row>
    <row r="1414" spans="1:21" ht="15.75">
      <c r="A1414" s="47"/>
      <c r="B1414" s="33"/>
      <c r="C1414" s="39" t="str">
        <f>IF($A1414 &lt;&gt; "",VLOOKUP($A1414,'Student reference sheet'!$A$2:$V$2329, 3,FALSE), "")</f>
        <v/>
      </c>
      <c r="D1414" s="39" t="str">
        <f>IF($A1414 &lt;&gt; "",VLOOKUP($A1414,'Student reference sheet'!$A$2:$V$2329, 2,FALSE), "")</f>
        <v/>
      </c>
      <c r="E1414" s="35"/>
      <c r="F1414" s="34"/>
      <c r="G1414" s="40" t="str">
        <f t="shared" ca="1" si="66"/>
        <v/>
      </c>
      <c r="H1414" s="40" t="str">
        <f t="shared" ca="1" si="67"/>
        <v/>
      </c>
      <c r="I1414" s="36" t="str">
        <f>IF($A1414 = "", "",
IF(COUNTIF(MINIMUM_DAY_DATES[], Attendance!J1414) &gt; 0, VLOOKUP(Attendance!$G1414,MINIMUM_DAY_PERIOD_SCHEDULE[], 2,TRUE),
IF(COUNTIF(RALLY_DATES[], Attendance!J1414) &gt; 0, VLOOKUP(Attendance!$G1414,RALLY_PERIOD_SCHEDULE[], 2,TRUE),
IF(WEEKDAY(Attendance!$J1414) = 2,
       IF(COUNTIF(FINALS_WEEK_MONDAY_DATE[],Attendance!$J1414) &gt; 0, VLOOKUP(Attendance!$G1414,FINALS_WEEK_MONDAY_PERIOD_SCHEDULE[],2,TRUE),
       VLOOKUP(Attendance!$G1414,REGULAR_WEEK_SCHEDULE[],6,TRUE)),
IF(WEEKDAY($J1414) = 3,
       IF(COUNTIF(FINALS_WEEK_TUESDAY_DATE[],Attendance!$J1414) &gt; 0, VLOOKUP(Attendance!$G1414,FINALS_WEEK_TUESDAY_PERIOD_SCHEDULE[],2,TRUE),
       VLOOKUP(Attendance!$G1414,REGULAR_WEEK_SCHEDULE[[Tuesday]:[Period]],5,TRUE)),
IF(WEEKDAY(Attendance!$J1414) = 4,
        IF(COUNTIF(BLOCK_WEDNESDAY_DATES[],Attendance!$J1414) &gt; 0, VLOOKUP(Attendance!$G1414,BLOCK_WEDNESDAY_PERIOD_SCHEDULE[],2,TRUE),
        IF(COUNTIF(FINALS_WEEK_WEDNESDAY_DATE[],Attendance!$J1414) &gt; 0, VLOOKUP(Attendance!$G1414,FINALS_WEEK_WEDNESDAY_PERIOD_SCHEDULE[],2,TRUE),
       VLOOKUP(Attendance!$G1414,REGULAR_WEEK_SCHEDULE[[Wednesday]:[Period]],4,TRUE))),
IF(WEEKDAY($J1414) = 5,
       IF(COUNTIF(BLOCK_THURSDAY_DATES[],Attendance!$J1414) &gt; 0, VLOOKUP(Attendance!$G1414,BLOCK_THURSDAY_PERIOD_SCHEDULE[],2,TRUE),
       IF(COUNTIF(FINALS_WEEK_THURSDAY_DATE[],Attendance!$J1414) &gt; 0, VLOOKUP(Attendance!$G1414,FINALS_WEEK_THURSDAY_PERIOD_SCHEDULE[],2,TRUE),
       VLOOKUP(Attendance!$G1414,REGULAR_WEEK_SCHEDULE[[Thursday]:[Period]],3,TRUE))),
IF(WEEKDAY(Attendance!$J1414) = 6,
       IF(COUNTIF(FINALS_WEEK_FRIDAY_DATE[],Attendance!$J1414) &gt; 0, VLOOKUP(Attendance!$G1414,FINALS_WEEK_FRIDAY_PERIOD_SCHEDULE[],2,TRUE),
       VLOOKUP(Attendance!$G1414,REGULAR_WEEK_SCHEDULE[[Friday]:[Period]],2,TRUE))))))))))</f>
        <v/>
      </c>
      <c r="J1414" s="41" t="str">
        <f t="shared" ca="1" si="68"/>
        <v/>
      </c>
      <c r="K1414" s="41" t="str">
        <f>IF($A1414 &lt;&gt; "",VLOOKUP($A1414,'Student reference sheet'!$A$2:$V$2329, 7,FALSE), "")</f>
        <v/>
      </c>
      <c r="L1414" s="30" t="str">
        <f>IF($A1414 ="", "", VLOOKUP($A1414, 'Student reference sheet'!$A$2:$Z$2603,23,FALSE))</f>
        <v/>
      </c>
      <c r="M1414" s="30" t="str">
        <f>IF($A1414 ="", "", VLOOKUP($A1414, 'Student reference sheet'!$A$2:$Z$2603,24,FALSE))</f>
        <v/>
      </c>
      <c r="N1414" s="30" t="str">
        <f>IF($A1414 ="", "", VLOOKUP($A1414, 'Student reference sheet'!$A$2:$Z$2603,26,FALSE))</f>
        <v/>
      </c>
      <c r="O1414" s="30" t="str">
        <f>IF($A1414 ="", "", VLOOKUP($A1414, 'Student reference sheet'!$A$2:$Z$2603,25,FALSE))</f>
        <v/>
      </c>
      <c r="P1414" s="39" t="str">
        <f>IF($A1414 = "", "", IF(OR(VLOOKUP($A1414,'Student reference sheet'!$A$2:$V$2400,8,FALSE) = "R",  VLOOKUP($A1414,'Student reference sheet'!$A$2:$V$2400,8,FALSE) = "L"), "X", ""))</f>
        <v/>
      </c>
      <c r="Q1414" s="39" t="str">
        <f>IF($A1414 ="", "", VLOOKUP($A1414, 'Student reference sheet'!$A$2:$V$2603,22,FALSE))</f>
        <v/>
      </c>
      <c r="R1414" s="39" t="str">
        <f>IF($A1414 &lt;&gt; "",VLOOKUP($A1414,'Student reference sheet'!$A$2:$V$2329, 5,FALSE), "")</f>
        <v/>
      </c>
      <c r="S1414" s="39" t="str">
        <f>IF($A1414 &lt;&gt; "",VLOOKUP($A1414,'Student reference sheet'!$A$2:$V$2329, 6,FALSE), "")</f>
        <v/>
      </c>
      <c r="T1414" s="30" t="str">
        <f>IF($A1414 = "","",
IF(VLOOKUP($A1414,'Student reference sheet'!$A$2:$V$2329, 10,FALSE) = "Y", "Hispanic",
IF(VLOOKUP($A1414,'Student reference sheet'!$A$2:$V$2329,11,FALSE) &lt;&gt; "",
IF(VLOOKUP($A1414,'Student reference sheet'!$A$2:$V$2329,11,FALSE) = "UNK", "Unknown", VLOOKUP(VALUE(VLOOKUP($A1414,'Student reference sheet'!$A$2:$V$2329,11,FALSE)),'Ethnicity Reference'!$A$2:$B$22,2,FALSE)),
IF(VLOOKUP($A1414,'Student reference sheet'!$A$2:$V$2329,9,FALSE) &lt;&gt; "", VLOOKUP(VALUE(VLOOKUP($A1414,'Student reference sheet'!$A$2:$V$2329,9,FALSE)),'Ethnicity Reference'!$A$2:$B$22,2,FALSE),"Unknown"))))</f>
        <v/>
      </c>
      <c r="U1414" s="35"/>
    </row>
    <row r="1415" spans="1:21" ht="15.75">
      <c r="A1415" s="47"/>
      <c r="B1415" s="33"/>
      <c r="C1415" s="39" t="str">
        <f>IF($A1415 &lt;&gt; "",VLOOKUP($A1415,'Student reference sheet'!$A$2:$V$2329, 3,FALSE), "")</f>
        <v/>
      </c>
      <c r="D1415" s="39" t="str">
        <f>IF($A1415 &lt;&gt; "",VLOOKUP($A1415,'Student reference sheet'!$A$2:$V$2329, 2,FALSE), "")</f>
        <v/>
      </c>
      <c r="E1415" s="35"/>
      <c r="F1415" s="34"/>
      <c r="G1415" s="40" t="str">
        <f t="shared" ca="1" si="66"/>
        <v/>
      </c>
      <c r="H1415" s="40" t="str">
        <f t="shared" ca="1" si="67"/>
        <v/>
      </c>
      <c r="I1415" s="36" t="str">
        <f>IF($A1415 = "", "",
IF(COUNTIF(MINIMUM_DAY_DATES[], Attendance!J1415) &gt; 0, VLOOKUP(Attendance!$G1415,MINIMUM_DAY_PERIOD_SCHEDULE[], 2,TRUE),
IF(COUNTIF(RALLY_DATES[], Attendance!J1415) &gt; 0, VLOOKUP(Attendance!$G1415,RALLY_PERIOD_SCHEDULE[], 2,TRUE),
IF(WEEKDAY(Attendance!$J1415) = 2,
       IF(COUNTIF(FINALS_WEEK_MONDAY_DATE[],Attendance!$J1415) &gt; 0, VLOOKUP(Attendance!$G1415,FINALS_WEEK_MONDAY_PERIOD_SCHEDULE[],2,TRUE),
       VLOOKUP(Attendance!$G1415,REGULAR_WEEK_SCHEDULE[],6,TRUE)),
IF(WEEKDAY($J1415) = 3,
       IF(COUNTIF(FINALS_WEEK_TUESDAY_DATE[],Attendance!$J1415) &gt; 0, VLOOKUP(Attendance!$G1415,FINALS_WEEK_TUESDAY_PERIOD_SCHEDULE[],2,TRUE),
       VLOOKUP(Attendance!$G1415,REGULAR_WEEK_SCHEDULE[[Tuesday]:[Period]],5,TRUE)),
IF(WEEKDAY(Attendance!$J1415) = 4,
        IF(COUNTIF(BLOCK_WEDNESDAY_DATES[],Attendance!$J1415) &gt; 0, VLOOKUP(Attendance!$G1415,BLOCK_WEDNESDAY_PERIOD_SCHEDULE[],2,TRUE),
        IF(COUNTIF(FINALS_WEEK_WEDNESDAY_DATE[],Attendance!$J1415) &gt; 0, VLOOKUP(Attendance!$G1415,FINALS_WEEK_WEDNESDAY_PERIOD_SCHEDULE[],2,TRUE),
       VLOOKUP(Attendance!$G1415,REGULAR_WEEK_SCHEDULE[[Wednesday]:[Period]],4,TRUE))),
IF(WEEKDAY($J1415) = 5,
       IF(COUNTIF(BLOCK_THURSDAY_DATES[],Attendance!$J1415) &gt; 0, VLOOKUP(Attendance!$G1415,BLOCK_THURSDAY_PERIOD_SCHEDULE[],2,TRUE),
       IF(COUNTIF(FINALS_WEEK_THURSDAY_DATE[],Attendance!$J1415) &gt; 0, VLOOKUP(Attendance!$G1415,FINALS_WEEK_THURSDAY_PERIOD_SCHEDULE[],2,TRUE),
       VLOOKUP(Attendance!$G1415,REGULAR_WEEK_SCHEDULE[[Thursday]:[Period]],3,TRUE))),
IF(WEEKDAY(Attendance!$J1415) = 6,
       IF(COUNTIF(FINALS_WEEK_FRIDAY_DATE[],Attendance!$J1415) &gt; 0, VLOOKUP(Attendance!$G1415,FINALS_WEEK_FRIDAY_PERIOD_SCHEDULE[],2,TRUE),
       VLOOKUP(Attendance!$G1415,REGULAR_WEEK_SCHEDULE[[Friday]:[Period]],2,TRUE))))))))))</f>
        <v/>
      </c>
      <c r="J1415" s="41" t="str">
        <f t="shared" ca="1" si="68"/>
        <v/>
      </c>
      <c r="K1415" s="41" t="str">
        <f>IF($A1415 &lt;&gt; "",VLOOKUP($A1415,'Student reference sheet'!$A$2:$V$2329, 7,FALSE), "")</f>
        <v/>
      </c>
      <c r="L1415" s="30" t="str">
        <f>IF($A1415 ="", "", VLOOKUP($A1415, 'Student reference sheet'!$A$2:$Z$2603,23,FALSE))</f>
        <v/>
      </c>
      <c r="M1415" s="30" t="str">
        <f>IF($A1415 ="", "", VLOOKUP($A1415, 'Student reference sheet'!$A$2:$Z$2603,24,FALSE))</f>
        <v/>
      </c>
      <c r="N1415" s="30" t="str">
        <f>IF($A1415 ="", "", VLOOKUP($A1415, 'Student reference sheet'!$A$2:$Z$2603,26,FALSE))</f>
        <v/>
      </c>
      <c r="O1415" s="30" t="str">
        <f>IF($A1415 ="", "", VLOOKUP($A1415, 'Student reference sheet'!$A$2:$Z$2603,25,FALSE))</f>
        <v/>
      </c>
      <c r="P1415" s="39" t="str">
        <f>IF($A1415 = "", "", IF(OR(VLOOKUP($A1415,'Student reference sheet'!$A$2:$V$2400,8,FALSE) = "R",  VLOOKUP($A1415,'Student reference sheet'!$A$2:$V$2400,8,FALSE) = "L"), "X", ""))</f>
        <v/>
      </c>
      <c r="Q1415" s="39" t="str">
        <f>IF($A1415 ="", "", VLOOKUP($A1415, 'Student reference sheet'!$A$2:$V$2603,22,FALSE))</f>
        <v/>
      </c>
      <c r="R1415" s="39" t="str">
        <f>IF($A1415 &lt;&gt; "",VLOOKUP($A1415,'Student reference sheet'!$A$2:$V$2329, 5,FALSE), "")</f>
        <v/>
      </c>
      <c r="S1415" s="39" t="str">
        <f>IF($A1415 &lt;&gt; "",VLOOKUP($A1415,'Student reference sheet'!$A$2:$V$2329, 6,FALSE), "")</f>
        <v/>
      </c>
      <c r="T1415" s="30" t="str">
        <f>IF($A1415 = "","",
IF(VLOOKUP($A1415,'Student reference sheet'!$A$2:$V$2329, 10,FALSE) = "Y", "Hispanic",
IF(VLOOKUP($A1415,'Student reference sheet'!$A$2:$V$2329,11,FALSE) &lt;&gt; "",
IF(VLOOKUP($A1415,'Student reference sheet'!$A$2:$V$2329,11,FALSE) = "UNK", "Unknown", VLOOKUP(VALUE(VLOOKUP($A1415,'Student reference sheet'!$A$2:$V$2329,11,FALSE)),'Ethnicity Reference'!$A$2:$B$22,2,FALSE)),
IF(VLOOKUP($A1415,'Student reference sheet'!$A$2:$V$2329,9,FALSE) &lt;&gt; "", VLOOKUP(VALUE(VLOOKUP($A1415,'Student reference sheet'!$A$2:$V$2329,9,FALSE)),'Ethnicity Reference'!$A$2:$B$22,2,FALSE),"Unknown"))))</f>
        <v/>
      </c>
      <c r="U1415" s="35"/>
    </row>
    <row r="1416" spans="1:21" ht="15.75">
      <c r="A1416" s="47"/>
      <c r="B1416" s="33"/>
      <c r="C1416" s="39" t="str">
        <f>IF($A1416 &lt;&gt; "",VLOOKUP($A1416,'Student reference sheet'!$A$2:$V$2329, 3,FALSE), "")</f>
        <v/>
      </c>
      <c r="D1416" s="39" t="str">
        <f>IF($A1416 &lt;&gt; "",VLOOKUP($A1416,'Student reference sheet'!$A$2:$V$2329, 2,FALSE), "")</f>
        <v/>
      </c>
      <c r="E1416" s="35"/>
      <c r="F1416" s="34"/>
      <c r="G1416" s="40" t="str">
        <f t="shared" ca="1" si="66"/>
        <v/>
      </c>
      <c r="H1416" s="40" t="str">
        <f t="shared" ca="1" si="67"/>
        <v/>
      </c>
      <c r="I1416" s="36" t="str">
        <f>IF($A1416 = "", "",
IF(COUNTIF(MINIMUM_DAY_DATES[], Attendance!J1416) &gt; 0, VLOOKUP(Attendance!$G1416,MINIMUM_DAY_PERIOD_SCHEDULE[], 2,TRUE),
IF(COUNTIF(RALLY_DATES[], Attendance!J1416) &gt; 0, VLOOKUP(Attendance!$G1416,RALLY_PERIOD_SCHEDULE[], 2,TRUE),
IF(WEEKDAY(Attendance!$J1416) = 2,
       IF(COUNTIF(FINALS_WEEK_MONDAY_DATE[],Attendance!$J1416) &gt; 0, VLOOKUP(Attendance!$G1416,FINALS_WEEK_MONDAY_PERIOD_SCHEDULE[],2,TRUE),
       VLOOKUP(Attendance!$G1416,REGULAR_WEEK_SCHEDULE[],6,TRUE)),
IF(WEEKDAY($J1416) = 3,
       IF(COUNTIF(FINALS_WEEK_TUESDAY_DATE[],Attendance!$J1416) &gt; 0, VLOOKUP(Attendance!$G1416,FINALS_WEEK_TUESDAY_PERIOD_SCHEDULE[],2,TRUE),
       VLOOKUP(Attendance!$G1416,REGULAR_WEEK_SCHEDULE[[Tuesday]:[Period]],5,TRUE)),
IF(WEEKDAY(Attendance!$J1416) = 4,
        IF(COUNTIF(BLOCK_WEDNESDAY_DATES[],Attendance!$J1416) &gt; 0, VLOOKUP(Attendance!$G1416,BLOCK_WEDNESDAY_PERIOD_SCHEDULE[],2,TRUE),
        IF(COUNTIF(FINALS_WEEK_WEDNESDAY_DATE[],Attendance!$J1416) &gt; 0, VLOOKUP(Attendance!$G1416,FINALS_WEEK_WEDNESDAY_PERIOD_SCHEDULE[],2,TRUE),
       VLOOKUP(Attendance!$G1416,REGULAR_WEEK_SCHEDULE[[Wednesday]:[Period]],4,TRUE))),
IF(WEEKDAY($J1416) = 5,
       IF(COUNTIF(BLOCK_THURSDAY_DATES[],Attendance!$J1416) &gt; 0, VLOOKUP(Attendance!$G1416,BLOCK_THURSDAY_PERIOD_SCHEDULE[],2,TRUE),
       IF(COUNTIF(FINALS_WEEK_THURSDAY_DATE[],Attendance!$J1416) &gt; 0, VLOOKUP(Attendance!$G1416,FINALS_WEEK_THURSDAY_PERIOD_SCHEDULE[],2,TRUE),
       VLOOKUP(Attendance!$G1416,REGULAR_WEEK_SCHEDULE[[Thursday]:[Period]],3,TRUE))),
IF(WEEKDAY(Attendance!$J1416) = 6,
       IF(COUNTIF(FINALS_WEEK_FRIDAY_DATE[],Attendance!$J1416) &gt; 0, VLOOKUP(Attendance!$G1416,FINALS_WEEK_FRIDAY_PERIOD_SCHEDULE[],2,TRUE),
       VLOOKUP(Attendance!$G1416,REGULAR_WEEK_SCHEDULE[[Friday]:[Period]],2,TRUE))))))))))</f>
        <v/>
      </c>
      <c r="J1416" s="41" t="str">
        <f t="shared" ca="1" si="68"/>
        <v/>
      </c>
      <c r="K1416" s="41" t="str">
        <f>IF($A1416 &lt;&gt; "",VLOOKUP($A1416,'Student reference sheet'!$A$2:$V$2329, 7,FALSE), "")</f>
        <v/>
      </c>
      <c r="L1416" s="30" t="str">
        <f>IF($A1416 ="", "", VLOOKUP($A1416, 'Student reference sheet'!$A$2:$Z$2603,23,FALSE))</f>
        <v/>
      </c>
      <c r="M1416" s="30" t="str">
        <f>IF($A1416 ="", "", VLOOKUP($A1416, 'Student reference sheet'!$A$2:$Z$2603,24,FALSE))</f>
        <v/>
      </c>
      <c r="N1416" s="30" t="str">
        <f>IF($A1416 ="", "", VLOOKUP($A1416, 'Student reference sheet'!$A$2:$Z$2603,26,FALSE))</f>
        <v/>
      </c>
      <c r="O1416" s="30" t="str">
        <f>IF($A1416 ="", "", VLOOKUP($A1416, 'Student reference sheet'!$A$2:$Z$2603,25,FALSE))</f>
        <v/>
      </c>
      <c r="P1416" s="39" t="str">
        <f>IF($A1416 = "", "", IF(OR(VLOOKUP($A1416,'Student reference sheet'!$A$2:$V$2400,8,FALSE) = "R",  VLOOKUP($A1416,'Student reference sheet'!$A$2:$V$2400,8,FALSE) = "L"), "X", ""))</f>
        <v/>
      </c>
      <c r="Q1416" s="39" t="str">
        <f>IF($A1416 ="", "", VLOOKUP($A1416, 'Student reference sheet'!$A$2:$V$2603,22,FALSE))</f>
        <v/>
      </c>
      <c r="R1416" s="39" t="str">
        <f>IF($A1416 &lt;&gt; "",VLOOKUP($A1416,'Student reference sheet'!$A$2:$V$2329, 5,FALSE), "")</f>
        <v/>
      </c>
      <c r="S1416" s="39" t="str">
        <f>IF($A1416 &lt;&gt; "",VLOOKUP($A1416,'Student reference sheet'!$A$2:$V$2329, 6,FALSE), "")</f>
        <v/>
      </c>
      <c r="T1416" s="30" t="str">
        <f>IF($A1416 = "","",
IF(VLOOKUP($A1416,'Student reference sheet'!$A$2:$V$2329, 10,FALSE) = "Y", "Hispanic",
IF(VLOOKUP($A1416,'Student reference sheet'!$A$2:$V$2329,11,FALSE) &lt;&gt; "",
IF(VLOOKUP($A1416,'Student reference sheet'!$A$2:$V$2329,11,FALSE) = "UNK", "Unknown", VLOOKUP(VALUE(VLOOKUP($A1416,'Student reference sheet'!$A$2:$V$2329,11,FALSE)),'Ethnicity Reference'!$A$2:$B$22,2,FALSE)),
IF(VLOOKUP($A1416,'Student reference sheet'!$A$2:$V$2329,9,FALSE) &lt;&gt; "", VLOOKUP(VALUE(VLOOKUP($A1416,'Student reference sheet'!$A$2:$V$2329,9,FALSE)),'Ethnicity Reference'!$A$2:$B$22,2,FALSE),"Unknown"))))</f>
        <v/>
      </c>
      <c r="U1416" s="35"/>
    </row>
    <row r="1417" spans="1:21" ht="15.75">
      <c r="A1417" s="47"/>
      <c r="B1417" s="33"/>
      <c r="C1417" s="39" t="str">
        <f>IF($A1417 &lt;&gt; "",VLOOKUP($A1417,'Student reference sheet'!$A$2:$V$2329, 3,FALSE), "")</f>
        <v/>
      </c>
      <c r="D1417" s="39" t="str">
        <f>IF($A1417 &lt;&gt; "",VLOOKUP($A1417,'Student reference sheet'!$A$2:$V$2329, 2,FALSE), "")</f>
        <v/>
      </c>
      <c r="E1417" s="35"/>
      <c r="F1417" s="34"/>
      <c r="G1417" s="40" t="str">
        <f t="shared" ca="1" si="66"/>
        <v/>
      </c>
      <c r="H1417" s="40" t="str">
        <f t="shared" ca="1" si="67"/>
        <v/>
      </c>
      <c r="I1417" s="36" t="str">
        <f>IF($A1417 = "", "",
IF(COUNTIF(MINIMUM_DAY_DATES[], Attendance!J1417) &gt; 0, VLOOKUP(Attendance!$G1417,MINIMUM_DAY_PERIOD_SCHEDULE[], 2,TRUE),
IF(COUNTIF(RALLY_DATES[], Attendance!J1417) &gt; 0, VLOOKUP(Attendance!$G1417,RALLY_PERIOD_SCHEDULE[], 2,TRUE),
IF(WEEKDAY(Attendance!$J1417) = 2,
       IF(COUNTIF(FINALS_WEEK_MONDAY_DATE[],Attendance!$J1417) &gt; 0, VLOOKUP(Attendance!$G1417,FINALS_WEEK_MONDAY_PERIOD_SCHEDULE[],2,TRUE),
       VLOOKUP(Attendance!$G1417,REGULAR_WEEK_SCHEDULE[],6,TRUE)),
IF(WEEKDAY($J1417) = 3,
       IF(COUNTIF(FINALS_WEEK_TUESDAY_DATE[],Attendance!$J1417) &gt; 0, VLOOKUP(Attendance!$G1417,FINALS_WEEK_TUESDAY_PERIOD_SCHEDULE[],2,TRUE),
       VLOOKUP(Attendance!$G1417,REGULAR_WEEK_SCHEDULE[[Tuesday]:[Period]],5,TRUE)),
IF(WEEKDAY(Attendance!$J1417) = 4,
        IF(COUNTIF(BLOCK_WEDNESDAY_DATES[],Attendance!$J1417) &gt; 0, VLOOKUP(Attendance!$G1417,BLOCK_WEDNESDAY_PERIOD_SCHEDULE[],2,TRUE),
        IF(COUNTIF(FINALS_WEEK_WEDNESDAY_DATE[],Attendance!$J1417) &gt; 0, VLOOKUP(Attendance!$G1417,FINALS_WEEK_WEDNESDAY_PERIOD_SCHEDULE[],2,TRUE),
       VLOOKUP(Attendance!$G1417,REGULAR_WEEK_SCHEDULE[[Wednesday]:[Period]],4,TRUE))),
IF(WEEKDAY($J1417) = 5,
       IF(COUNTIF(BLOCK_THURSDAY_DATES[],Attendance!$J1417) &gt; 0, VLOOKUP(Attendance!$G1417,BLOCK_THURSDAY_PERIOD_SCHEDULE[],2,TRUE),
       IF(COUNTIF(FINALS_WEEK_THURSDAY_DATE[],Attendance!$J1417) &gt; 0, VLOOKUP(Attendance!$G1417,FINALS_WEEK_THURSDAY_PERIOD_SCHEDULE[],2,TRUE),
       VLOOKUP(Attendance!$G1417,REGULAR_WEEK_SCHEDULE[[Thursday]:[Period]],3,TRUE))),
IF(WEEKDAY(Attendance!$J1417) = 6,
       IF(COUNTIF(FINALS_WEEK_FRIDAY_DATE[],Attendance!$J1417) &gt; 0, VLOOKUP(Attendance!$G1417,FINALS_WEEK_FRIDAY_PERIOD_SCHEDULE[],2,TRUE),
       VLOOKUP(Attendance!$G1417,REGULAR_WEEK_SCHEDULE[[Friday]:[Period]],2,TRUE))))))))))</f>
        <v/>
      </c>
      <c r="J1417" s="41" t="str">
        <f t="shared" ca="1" si="68"/>
        <v/>
      </c>
      <c r="K1417" s="41" t="str">
        <f>IF($A1417 &lt;&gt; "",VLOOKUP($A1417,'Student reference sheet'!$A$2:$V$2329, 7,FALSE), "")</f>
        <v/>
      </c>
      <c r="L1417" s="30" t="str">
        <f>IF($A1417 ="", "", VLOOKUP($A1417, 'Student reference sheet'!$A$2:$Z$2603,23,FALSE))</f>
        <v/>
      </c>
      <c r="M1417" s="30" t="str">
        <f>IF($A1417 ="", "", VLOOKUP($A1417, 'Student reference sheet'!$A$2:$Z$2603,24,FALSE))</f>
        <v/>
      </c>
      <c r="N1417" s="30" t="str">
        <f>IF($A1417 ="", "", VLOOKUP($A1417, 'Student reference sheet'!$A$2:$Z$2603,26,FALSE))</f>
        <v/>
      </c>
      <c r="O1417" s="30" t="str">
        <f>IF($A1417 ="", "", VLOOKUP($A1417, 'Student reference sheet'!$A$2:$Z$2603,25,FALSE))</f>
        <v/>
      </c>
      <c r="P1417" s="39" t="str">
        <f>IF($A1417 = "", "", IF(OR(VLOOKUP($A1417,'Student reference sheet'!$A$2:$V$2400,8,FALSE) = "R",  VLOOKUP($A1417,'Student reference sheet'!$A$2:$V$2400,8,FALSE) = "L"), "X", ""))</f>
        <v/>
      </c>
      <c r="Q1417" s="39" t="str">
        <f>IF($A1417 ="", "", VLOOKUP($A1417, 'Student reference sheet'!$A$2:$V$2603,22,FALSE))</f>
        <v/>
      </c>
      <c r="R1417" s="39" t="str">
        <f>IF($A1417 &lt;&gt; "",VLOOKUP($A1417,'Student reference sheet'!$A$2:$V$2329, 5,FALSE), "")</f>
        <v/>
      </c>
      <c r="S1417" s="39" t="str">
        <f>IF($A1417 &lt;&gt; "",VLOOKUP($A1417,'Student reference sheet'!$A$2:$V$2329, 6,FALSE), "")</f>
        <v/>
      </c>
      <c r="T1417" s="30" t="str">
        <f>IF($A1417 = "","",
IF(VLOOKUP($A1417,'Student reference sheet'!$A$2:$V$2329, 10,FALSE) = "Y", "Hispanic",
IF(VLOOKUP($A1417,'Student reference sheet'!$A$2:$V$2329,11,FALSE) &lt;&gt; "",
IF(VLOOKUP($A1417,'Student reference sheet'!$A$2:$V$2329,11,FALSE) = "UNK", "Unknown", VLOOKUP(VALUE(VLOOKUP($A1417,'Student reference sheet'!$A$2:$V$2329,11,FALSE)),'Ethnicity Reference'!$A$2:$B$22,2,FALSE)),
IF(VLOOKUP($A1417,'Student reference sheet'!$A$2:$V$2329,9,FALSE) &lt;&gt; "", VLOOKUP(VALUE(VLOOKUP($A1417,'Student reference sheet'!$A$2:$V$2329,9,FALSE)),'Ethnicity Reference'!$A$2:$B$22,2,FALSE),"Unknown"))))</f>
        <v/>
      </c>
      <c r="U1417" s="35"/>
    </row>
    <row r="1418" spans="1:21" ht="15.75">
      <c r="A1418" s="47"/>
      <c r="B1418" s="33"/>
      <c r="C1418" s="39" t="str">
        <f>IF($A1418 &lt;&gt; "",VLOOKUP($A1418,'Student reference sheet'!$A$2:$V$2329, 3,FALSE), "")</f>
        <v/>
      </c>
      <c r="D1418" s="39" t="str">
        <f>IF($A1418 &lt;&gt; "",VLOOKUP($A1418,'Student reference sheet'!$A$2:$V$2329, 2,FALSE), "")</f>
        <v/>
      </c>
      <c r="E1418" s="35"/>
      <c r="F1418" s="34"/>
      <c r="G1418" s="40" t="str">
        <f t="shared" ref="G1418:G1481" ca="1" si="69">IF(A1418 &lt;&gt;"", IF(G1418 = "",NOW() - TODAY(), G1418), "")</f>
        <v/>
      </c>
      <c r="H1418" s="40" t="str">
        <f t="shared" ref="H1418:H1481" ca="1" si="70">IF(B1418 &lt;&gt;"", IF(H1418 = "",NOW() - TODAY(), H1418), "")</f>
        <v/>
      </c>
      <c r="I1418" s="36" t="str">
        <f>IF($A1418 = "", "",
IF(COUNTIF(MINIMUM_DAY_DATES[], Attendance!J1418) &gt; 0, VLOOKUP(Attendance!$G1418,MINIMUM_DAY_PERIOD_SCHEDULE[], 2,TRUE),
IF(COUNTIF(RALLY_DATES[], Attendance!J1418) &gt; 0, VLOOKUP(Attendance!$G1418,RALLY_PERIOD_SCHEDULE[], 2,TRUE),
IF(WEEKDAY(Attendance!$J1418) = 2,
       IF(COUNTIF(FINALS_WEEK_MONDAY_DATE[],Attendance!$J1418) &gt; 0, VLOOKUP(Attendance!$G1418,FINALS_WEEK_MONDAY_PERIOD_SCHEDULE[],2,TRUE),
       VLOOKUP(Attendance!$G1418,REGULAR_WEEK_SCHEDULE[],6,TRUE)),
IF(WEEKDAY($J1418) = 3,
       IF(COUNTIF(FINALS_WEEK_TUESDAY_DATE[],Attendance!$J1418) &gt; 0, VLOOKUP(Attendance!$G1418,FINALS_WEEK_TUESDAY_PERIOD_SCHEDULE[],2,TRUE),
       VLOOKUP(Attendance!$G1418,REGULAR_WEEK_SCHEDULE[[Tuesday]:[Period]],5,TRUE)),
IF(WEEKDAY(Attendance!$J1418) = 4,
        IF(COUNTIF(BLOCK_WEDNESDAY_DATES[],Attendance!$J1418) &gt; 0, VLOOKUP(Attendance!$G1418,BLOCK_WEDNESDAY_PERIOD_SCHEDULE[],2,TRUE),
        IF(COUNTIF(FINALS_WEEK_WEDNESDAY_DATE[],Attendance!$J1418) &gt; 0, VLOOKUP(Attendance!$G1418,FINALS_WEEK_WEDNESDAY_PERIOD_SCHEDULE[],2,TRUE),
       VLOOKUP(Attendance!$G1418,REGULAR_WEEK_SCHEDULE[[Wednesday]:[Period]],4,TRUE))),
IF(WEEKDAY($J1418) = 5,
       IF(COUNTIF(BLOCK_THURSDAY_DATES[],Attendance!$J1418) &gt; 0, VLOOKUP(Attendance!$G1418,BLOCK_THURSDAY_PERIOD_SCHEDULE[],2,TRUE),
       IF(COUNTIF(FINALS_WEEK_THURSDAY_DATE[],Attendance!$J1418) &gt; 0, VLOOKUP(Attendance!$G1418,FINALS_WEEK_THURSDAY_PERIOD_SCHEDULE[],2,TRUE),
       VLOOKUP(Attendance!$G1418,REGULAR_WEEK_SCHEDULE[[Thursday]:[Period]],3,TRUE))),
IF(WEEKDAY(Attendance!$J1418) = 6,
       IF(COUNTIF(FINALS_WEEK_FRIDAY_DATE[],Attendance!$J1418) &gt; 0, VLOOKUP(Attendance!$G1418,FINALS_WEEK_FRIDAY_PERIOD_SCHEDULE[],2,TRUE),
       VLOOKUP(Attendance!$G1418,REGULAR_WEEK_SCHEDULE[[Friday]:[Period]],2,TRUE))))))))))</f>
        <v/>
      </c>
      <c r="J1418" s="41" t="str">
        <f t="shared" ref="J1418:J1481" ca="1" si="71">IF(A1418 &lt;&gt;"", IF(J1418 = "",TODAY(), J1418), "")</f>
        <v/>
      </c>
      <c r="K1418" s="41" t="str">
        <f>IF($A1418 &lt;&gt; "",VLOOKUP($A1418,'Student reference sheet'!$A$2:$V$2329, 7,FALSE), "")</f>
        <v/>
      </c>
      <c r="L1418" s="30" t="str">
        <f>IF($A1418 ="", "", VLOOKUP($A1418, 'Student reference sheet'!$A$2:$Z$2603,23,FALSE))</f>
        <v/>
      </c>
      <c r="M1418" s="30" t="str">
        <f>IF($A1418 ="", "", VLOOKUP($A1418, 'Student reference sheet'!$A$2:$Z$2603,24,FALSE))</f>
        <v/>
      </c>
      <c r="N1418" s="30" t="str">
        <f>IF($A1418 ="", "", VLOOKUP($A1418, 'Student reference sheet'!$A$2:$Z$2603,26,FALSE))</f>
        <v/>
      </c>
      <c r="O1418" s="30" t="str">
        <f>IF($A1418 ="", "", VLOOKUP($A1418, 'Student reference sheet'!$A$2:$Z$2603,25,FALSE))</f>
        <v/>
      </c>
      <c r="P1418" s="39" t="str">
        <f>IF($A1418 = "", "", IF(OR(VLOOKUP($A1418,'Student reference sheet'!$A$2:$V$2400,8,FALSE) = "R",  VLOOKUP($A1418,'Student reference sheet'!$A$2:$V$2400,8,FALSE) = "L"), "X", ""))</f>
        <v/>
      </c>
      <c r="Q1418" s="39" t="str">
        <f>IF($A1418 ="", "", VLOOKUP($A1418, 'Student reference sheet'!$A$2:$V$2603,22,FALSE))</f>
        <v/>
      </c>
      <c r="R1418" s="39" t="str">
        <f>IF($A1418 &lt;&gt; "",VLOOKUP($A1418,'Student reference sheet'!$A$2:$V$2329, 5,FALSE), "")</f>
        <v/>
      </c>
      <c r="S1418" s="39" t="str">
        <f>IF($A1418 &lt;&gt; "",VLOOKUP($A1418,'Student reference sheet'!$A$2:$V$2329, 6,FALSE), "")</f>
        <v/>
      </c>
      <c r="T1418" s="30" t="str">
        <f>IF($A1418 = "","",
IF(VLOOKUP($A1418,'Student reference sheet'!$A$2:$V$2329, 10,FALSE) = "Y", "Hispanic",
IF(VLOOKUP($A1418,'Student reference sheet'!$A$2:$V$2329,11,FALSE) &lt;&gt; "",
IF(VLOOKUP($A1418,'Student reference sheet'!$A$2:$V$2329,11,FALSE) = "UNK", "Unknown", VLOOKUP(VALUE(VLOOKUP($A1418,'Student reference sheet'!$A$2:$V$2329,11,FALSE)),'Ethnicity Reference'!$A$2:$B$22,2,FALSE)),
IF(VLOOKUP($A1418,'Student reference sheet'!$A$2:$V$2329,9,FALSE) &lt;&gt; "", VLOOKUP(VALUE(VLOOKUP($A1418,'Student reference sheet'!$A$2:$V$2329,9,FALSE)),'Ethnicity Reference'!$A$2:$B$22,2,FALSE),"Unknown"))))</f>
        <v/>
      </c>
      <c r="U1418" s="35"/>
    </row>
    <row r="1419" spans="1:21" ht="15.75">
      <c r="A1419" s="47"/>
      <c r="B1419" s="33"/>
      <c r="C1419" s="39" t="str">
        <f>IF($A1419 &lt;&gt; "",VLOOKUP($A1419,'Student reference sheet'!$A$2:$V$2329, 3,FALSE), "")</f>
        <v/>
      </c>
      <c r="D1419" s="39" t="str">
        <f>IF($A1419 &lt;&gt; "",VLOOKUP($A1419,'Student reference sheet'!$A$2:$V$2329, 2,FALSE), "")</f>
        <v/>
      </c>
      <c r="E1419" s="35"/>
      <c r="F1419" s="34"/>
      <c r="G1419" s="40" t="str">
        <f t="shared" ca="1" si="69"/>
        <v/>
      </c>
      <c r="H1419" s="40" t="str">
        <f t="shared" ca="1" si="70"/>
        <v/>
      </c>
      <c r="I1419" s="36" t="str">
        <f>IF($A1419 = "", "",
IF(COUNTIF(MINIMUM_DAY_DATES[], Attendance!J1419) &gt; 0, VLOOKUP(Attendance!$G1419,MINIMUM_DAY_PERIOD_SCHEDULE[], 2,TRUE),
IF(COUNTIF(RALLY_DATES[], Attendance!J1419) &gt; 0, VLOOKUP(Attendance!$G1419,RALLY_PERIOD_SCHEDULE[], 2,TRUE),
IF(WEEKDAY(Attendance!$J1419) = 2,
       IF(COUNTIF(FINALS_WEEK_MONDAY_DATE[],Attendance!$J1419) &gt; 0, VLOOKUP(Attendance!$G1419,FINALS_WEEK_MONDAY_PERIOD_SCHEDULE[],2,TRUE),
       VLOOKUP(Attendance!$G1419,REGULAR_WEEK_SCHEDULE[],6,TRUE)),
IF(WEEKDAY($J1419) = 3,
       IF(COUNTIF(FINALS_WEEK_TUESDAY_DATE[],Attendance!$J1419) &gt; 0, VLOOKUP(Attendance!$G1419,FINALS_WEEK_TUESDAY_PERIOD_SCHEDULE[],2,TRUE),
       VLOOKUP(Attendance!$G1419,REGULAR_WEEK_SCHEDULE[[Tuesday]:[Period]],5,TRUE)),
IF(WEEKDAY(Attendance!$J1419) = 4,
        IF(COUNTIF(BLOCK_WEDNESDAY_DATES[],Attendance!$J1419) &gt; 0, VLOOKUP(Attendance!$G1419,BLOCK_WEDNESDAY_PERIOD_SCHEDULE[],2,TRUE),
        IF(COUNTIF(FINALS_WEEK_WEDNESDAY_DATE[],Attendance!$J1419) &gt; 0, VLOOKUP(Attendance!$G1419,FINALS_WEEK_WEDNESDAY_PERIOD_SCHEDULE[],2,TRUE),
       VLOOKUP(Attendance!$G1419,REGULAR_WEEK_SCHEDULE[[Wednesday]:[Period]],4,TRUE))),
IF(WEEKDAY($J1419) = 5,
       IF(COUNTIF(BLOCK_THURSDAY_DATES[],Attendance!$J1419) &gt; 0, VLOOKUP(Attendance!$G1419,BLOCK_THURSDAY_PERIOD_SCHEDULE[],2,TRUE),
       IF(COUNTIF(FINALS_WEEK_THURSDAY_DATE[],Attendance!$J1419) &gt; 0, VLOOKUP(Attendance!$G1419,FINALS_WEEK_THURSDAY_PERIOD_SCHEDULE[],2,TRUE),
       VLOOKUP(Attendance!$G1419,REGULAR_WEEK_SCHEDULE[[Thursday]:[Period]],3,TRUE))),
IF(WEEKDAY(Attendance!$J1419) = 6,
       IF(COUNTIF(FINALS_WEEK_FRIDAY_DATE[],Attendance!$J1419) &gt; 0, VLOOKUP(Attendance!$G1419,FINALS_WEEK_FRIDAY_PERIOD_SCHEDULE[],2,TRUE),
       VLOOKUP(Attendance!$G1419,REGULAR_WEEK_SCHEDULE[[Friday]:[Period]],2,TRUE))))))))))</f>
        <v/>
      </c>
      <c r="J1419" s="41" t="str">
        <f t="shared" ca="1" si="71"/>
        <v/>
      </c>
      <c r="K1419" s="41" t="str">
        <f>IF($A1419 &lt;&gt; "",VLOOKUP($A1419,'Student reference sheet'!$A$2:$V$2329, 7,FALSE), "")</f>
        <v/>
      </c>
      <c r="L1419" s="30" t="str">
        <f>IF($A1419 ="", "", VLOOKUP($A1419, 'Student reference sheet'!$A$2:$Z$2603,23,FALSE))</f>
        <v/>
      </c>
      <c r="M1419" s="30" t="str">
        <f>IF($A1419 ="", "", VLOOKUP($A1419, 'Student reference sheet'!$A$2:$Z$2603,24,FALSE))</f>
        <v/>
      </c>
      <c r="N1419" s="30" t="str">
        <f>IF($A1419 ="", "", VLOOKUP($A1419, 'Student reference sheet'!$A$2:$Z$2603,26,FALSE))</f>
        <v/>
      </c>
      <c r="O1419" s="30" t="str">
        <f>IF($A1419 ="", "", VLOOKUP($A1419, 'Student reference sheet'!$A$2:$Z$2603,25,FALSE))</f>
        <v/>
      </c>
      <c r="P1419" s="39" t="str">
        <f>IF($A1419 = "", "", IF(OR(VLOOKUP($A1419,'Student reference sheet'!$A$2:$V$2400,8,FALSE) = "R",  VLOOKUP($A1419,'Student reference sheet'!$A$2:$V$2400,8,FALSE) = "L"), "X", ""))</f>
        <v/>
      </c>
      <c r="Q1419" s="39" t="str">
        <f>IF($A1419 ="", "", VLOOKUP($A1419, 'Student reference sheet'!$A$2:$V$2603,22,FALSE))</f>
        <v/>
      </c>
      <c r="R1419" s="39" t="str">
        <f>IF($A1419 &lt;&gt; "",VLOOKUP($A1419,'Student reference sheet'!$A$2:$V$2329, 5,FALSE), "")</f>
        <v/>
      </c>
      <c r="S1419" s="39" t="str">
        <f>IF($A1419 &lt;&gt; "",VLOOKUP($A1419,'Student reference sheet'!$A$2:$V$2329, 6,FALSE), "")</f>
        <v/>
      </c>
      <c r="T1419" s="30" t="str">
        <f>IF($A1419 = "","",
IF(VLOOKUP($A1419,'Student reference sheet'!$A$2:$V$2329, 10,FALSE) = "Y", "Hispanic",
IF(VLOOKUP($A1419,'Student reference sheet'!$A$2:$V$2329,11,FALSE) &lt;&gt; "",
IF(VLOOKUP($A1419,'Student reference sheet'!$A$2:$V$2329,11,FALSE) = "UNK", "Unknown", VLOOKUP(VALUE(VLOOKUP($A1419,'Student reference sheet'!$A$2:$V$2329,11,FALSE)),'Ethnicity Reference'!$A$2:$B$22,2,FALSE)),
IF(VLOOKUP($A1419,'Student reference sheet'!$A$2:$V$2329,9,FALSE) &lt;&gt; "", VLOOKUP(VALUE(VLOOKUP($A1419,'Student reference sheet'!$A$2:$V$2329,9,FALSE)),'Ethnicity Reference'!$A$2:$B$22,2,FALSE),"Unknown"))))</f>
        <v/>
      </c>
      <c r="U1419" s="35"/>
    </row>
    <row r="1420" spans="1:21" ht="15.75">
      <c r="A1420" s="47"/>
      <c r="B1420" s="33"/>
      <c r="C1420" s="39" t="str">
        <f>IF($A1420 &lt;&gt; "",VLOOKUP($A1420,'Student reference sheet'!$A$2:$V$2329, 3,FALSE), "")</f>
        <v/>
      </c>
      <c r="D1420" s="39" t="str">
        <f>IF($A1420 &lt;&gt; "",VLOOKUP($A1420,'Student reference sheet'!$A$2:$V$2329, 2,FALSE), "")</f>
        <v/>
      </c>
      <c r="E1420" s="35"/>
      <c r="F1420" s="34"/>
      <c r="G1420" s="40" t="str">
        <f t="shared" ca="1" si="69"/>
        <v/>
      </c>
      <c r="H1420" s="40" t="str">
        <f t="shared" ca="1" si="70"/>
        <v/>
      </c>
      <c r="I1420" s="36" t="str">
        <f>IF($A1420 = "", "",
IF(COUNTIF(MINIMUM_DAY_DATES[], Attendance!J1420) &gt; 0, VLOOKUP(Attendance!$G1420,MINIMUM_DAY_PERIOD_SCHEDULE[], 2,TRUE),
IF(COUNTIF(RALLY_DATES[], Attendance!J1420) &gt; 0, VLOOKUP(Attendance!$G1420,RALLY_PERIOD_SCHEDULE[], 2,TRUE),
IF(WEEKDAY(Attendance!$J1420) = 2,
       IF(COUNTIF(FINALS_WEEK_MONDAY_DATE[],Attendance!$J1420) &gt; 0, VLOOKUP(Attendance!$G1420,FINALS_WEEK_MONDAY_PERIOD_SCHEDULE[],2,TRUE),
       VLOOKUP(Attendance!$G1420,REGULAR_WEEK_SCHEDULE[],6,TRUE)),
IF(WEEKDAY($J1420) = 3,
       IF(COUNTIF(FINALS_WEEK_TUESDAY_DATE[],Attendance!$J1420) &gt; 0, VLOOKUP(Attendance!$G1420,FINALS_WEEK_TUESDAY_PERIOD_SCHEDULE[],2,TRUE),
       VLOOKUP(Attendance!$G1420,REGULAR_WEEK_SCHEDULE[[Tuesday]:[Period]],5,TRUE)),
IF(WEEKDAY(Attendance!$J1420) = 4,
        IF(COUNTIF(BLOCK_WEDNESDAY_DATES[],Attendance!$J1420) &gt; 0, VLOOKUP(Attendance!$G1420,BLOCK_WEDNESDAY_PERIOD_SCHEDULE[],2,TRUE),
        IF(COUNTIF(FINALS_WEEK_WEDNESDAY_DATE[],Attendance!$J1420) &gt; 0, VLOOKUP(Attendance!$G1420,FINALS_WEEK_WEDNESDAY_PERIOD_SCHEDULE[],2,TRUE),
       VLOOKUP(Attendance!$G1420,REGULAR_WEEK_SCHEDULE[[Wednesday]:[Period]],4,TRUE))),
IF(WEEKDAY($J1420) = 5,
       IF(COUNTIF(BLOCK_THURSDAY_DATES[],Attendance!$J1420) &gt; 0, VLOOKUP(Attendance!$G1420,BLOCK_THURSDAY_PERIOD_SCHEDULE[],2,TRUE),
       IF(COUNTIF(FINALS_WEEK_THURSDAY_DATE[],Attendance!$J1420) &gt; 0, VLOOKUP(Attendance!$G1420,FINALS_WEEK_THURSDAY_PERIOD_SCHEDULE[],2,TRUE),
       VLOOKUP(Attendance!$G1420,REGULAR_WEEK_SCHEDULE[[Thursday]:[Period]],3,TRUE))),
IF(WEEKDAY(Attendance!$J1420) = 6,
       IF(COUNTIF(FINALS_WEEK_FRIDAY_DATE[],Attendance!$J1420) &gt; 0, VLOOKUP(Attendance!$G1420,FINALS_WEEK_FRIDAY_PERIOD_SCHEDULE[],2,TRUE),
       VLOOKUP(Attendance!$G1420,REGULAR_WEEK_SCHEDULE[[Friday]:[Period]],2,TRUE))))))))))</f>
        <v/>
      </c>
      <c r="J1420" s="41" t="str">
        <f t="shared" ca="1" si="71"/>
        <v/>
      </c>
      <c r="K1420" s="41" t="str">
        <f>IF($A1420 &lt;&gt; "",VLOOKUP($A1420,'Student reference sheet'!$A$2:$V$2329, 7,FALSE), "")</f>
        <v/>
      </c>
      <c r="L1420" s="30" t="str">
        <f>IF($A1420 ="", "", VLOOKUP($A1420, 'Student reference sheet'!$A$2:$Z$2603,23,FALSE))</f>
        <v/>
      </c>
      <c r="M1420" s="30" t="str">
        <f>IF($A1420 ="", "", VLOOKUP($A1420, 'Student reference sheet'!$A$2:$Z$2603,24,FALSE))</f>
        <v/>
      </c>
      <c r="N1420" s="30" t="str">
        <f>IF($A1420 ="", "", VLOOKUP($A1420, 'Student reference sheet'!$A$2:$Z$2603,26,FALSE))</f>
        <v/>
      </c>
      <c r="O1420" s="30" t="str">
        <f>IF($A1420 ="", "", VLOOKUP($A1420, 'Student reference sheet'!$A$2:$Z$2603,25,FALSE))</f>
        <v/>
      </c>
      <c r="P1420" s="39" t="str">
        <f>IF($A1420 = "", "", IF(OR(VLOOKUP($A1420,'Student reference sheet'!$A$2:$V$2400,8,FALSE) = "R",  VLOOKUP($A1420,'Student reference sheet'!$A$2:$V$2400,8,FALSE) = "L"), "X", ""))</f>
        <v/>
      </c>
      <c r="Q1420" s="39" t="str">
        <f>IF($A1420 ="", "", VLOOKUP($A1420, 'Student reference sheet'!$A$2:$V$2603,22,FALSE))</f>
        <v/>
      </c>
      <c r="R1420" s="39" t="str">
        <f>IF($A1420 &lt;&gt; "",VLOOKUP($A1420,'Student reference sheet'!$A$2:$V$2329, 5,FALSE), "")</f>
        <v/>
      </c>
      <c r="S1420" s="39" t="str">
        <f>IF($A1420 &lt;&gt; "",VLOOKUP($A1420,'Student reference sheet'!$A$2:$V$2329, 6,FALSE), "")</f>
        <v/>
      </c>
      <c r="T1420" s="30" t="str">
        <f>IF($A1420 = "","",
IF(VLOOKUP($A1420,'Student reference sheet'!$A$2:$V$2329, 10,FALSE) = "Y", "Hispanic",
IF(VLOOKUP($A1420,'Student reference sheet'!$A$2:$V$2329,11,FALSE) &lt;&gt; "",
IF(VLOOKUP($A1420,'Student reference sheet'!$A$2:$V$2329,11,FALSE) = "UNK", "Unknown", VLOOKUP(VALUE(VLOOKUP($A1420,'Student reference sheet'!$A$2:$V$2329,11,FALSE)),'Ethnicity Reference'!$A$2:$B$22,2,FALSE)),
IF(VLOOKUP($A1420,'Student reference sheet'!$A$2:$V$2329,9,FALSE) &lt;&gt; "", VLOOKUP(VALUE(VLOOKUP($A1420,'Student reference sheet'!$A$2:$V$2329,9,FALSE)),'Ethnicity Reference'!$A$2:$B$22,2,FALSE),"Unknown"))))</f>
        <v/>
      </c>
      <c r="U1420" s="35"/>
    </row>
    <row r="1421" spans="1:21" ht="15.75">
      <c r="A1421" s="47"/>
      <c r="B1421" s="33"/>
      <c r="C1421" s="39" t="str">
        <f>IF($A1421 &lt;&gt; "",VLOOKUP($A1421,'Student reference sheet'!$A$2:$V$2329, 3,FALSE), "")</f>
        <v/>
      </c>
      <c r="D1421" s="39" t="str">
        <f>IF($A1421 &lt;&gt; "",VLOOKUP($A1421,'Student reference sheet'!$A$2:$V$2329, 2,FALSE), "")</f>
        <v/>
      </c>
      <c r="E1421" s="35"/>
      <c r="F1421" s="34"/>
      <c r="G1421" s="40" t="str">
        <f t="shared" ca="1" si="69"/>
        <v/>
      </c>
      <c r="H1421" s="40" t="str">
        <f t="shared" ca="1" si="70"/>
        <v/>
      </c>
      <c r="I1421" s="36" t="str">
        <f>IF($A1421 = "", "",
IF(COUNTIF(MINIMUM_DAY_DATES[], Attendance!J1421) &gt; 0, VLOOKUP(Attendance!$G1421,MINIMUM_DAY_PERIOD_SCHEDULE[], 2,TRUE),
IF(COUNTIF(RALLY_DATES[], Attendance!J1421) &gt; 0, VLOOKUP(Attendance!$G1421,RALLY_PERIOD_SCHEDULE[], 2,TRUE),
IF(WEEKDAY(Attendance!$J1421) = 2,
       IF(COUNTIF(FINALS_WEEK_MONDAY_DATE[],Attendance!$J1421) &gt; 0, VLOOKUP(Attendance!$G1421,FINALS_WEEK_MONDAY_PERIOD_SCHEDULE[],2,TRUE),
       VLOOKUP(Attendance!$G1421,REGULAR_WEEK_SCHEDULE[],6,TRUE)),
IF(WEEKDAY($J1421) = 3,
       IF(COUNTIF(FINALS_WEEK_TUESDAY_DATE[],Attendance!$J1421) &gt; 0, VLOOKUP(Attendance!$G1421,FINALS_WEEK_TUESDAY_PERIOD_SCHEDULE[],2,TRUE),
       VLOOKUP(Attendance!$G1421,REGULAR_WEEK_SCHEDULE[[Tuesday]:[Period]],5,TRUE)),
IF(WEEKDAY(Attendance!$J1421) = 4,
        IF(COUNTIF(BLOCK_WEDNESDAY_DATES[],Attendance!$J1421) &gt; 0, VLOOKUP(Attendance!$G1421,BLOCK_WEDNESDAY_PERIOD_SCHEDULE[],2,TRUE),
        IF(COUNTIF(FINALS_WEEK_WEDNESDAY_DATE[],Attendance!$J1421) &gt; 0, VLOOKUP(Attendance!$G1421,FINALS_WEEK_WEDNESDAY_PERIOD_SCHEDULE[],2,TRUE),
       VLOOKUP(Attendance!$G1421,REGULAR_WEEK_SCHEDULE[[Wednesday]:[Period]],4,TRUE))),
IF(WEEKDAY($J1421) = 5,
       IF(COUNTIF(BLOCK_THURSDAY_DATES[],Attendance!$J1421) &gt; 0, VLOOKUP(Attendance!$G1421,BLOCK_THURSDAY_PERIOD_SCHEDULE[],2,TRUE),
       IF(COUNTIF(FINALS_WEEK_THURSDAY_DATE[],Attendance!$J1421) &gt; 0, VLOOKUP(Attendance!$G1421,FINALS_WEEK_THURSDAY_PERIOD_SCHEDULE[],2,TRUE),
       VLOOKUP(Attendance!$G1421,REGULAR_WEEK_SCHEDULE[[Thursday]:[Period]],3,TRUE))),
IF(WEEKDAY(Attendance!$J1421) = 6,
       IF(COUNTIF(FINALS_WEEK_FRIDAY_DATE[],Attendance!$J1421) &gt; 0, VLOOKUP(Attendance!$G1421,FINALS_WEEK_FRIDAY_PERIOD_SCHEDULE[],2,TRUE),
       VLOOKUP(Attendance!$G1421,REGULAR_WEEK_SCHEDULE[[Friday]:[Period]],2,TRUE))))))))))</f>
        <v/>
      </c>
      <c r="J1421" s="41" t="str">
        <f t="shared" ca="1" si="71"/>
        <v/>
      </c>
      <c r="K1421" s="41" t="str">
        <f>IF($A1421 &lt;&gt; "",VLOOKUP($A1421,'Student reference sheet'!$A$2:$V$2329, 7,FALSE), "")</f>
        <v/>
      </c>
      <c r="L1421" s="30" t="str">
        <f>IF($A1421 ="", "", VLOOKUP($A1421, 'Student reference sheet'!$A$2:$Z$2603,23,FALSE))</f>
        <v/>
      </c>
      <c r="M1421" s="30" t="str">
        <f>IF($A1421 ="", "", VLOOKUP($A1421, 'Student reference sheet'!$A$2:$Z$2603,24,FALSE))</f>
        <v/>
      </c>
      <c r="N1421" s="30" t="str">
        <f>IF($A1421 ="", "", VLOOKUP($A1421, 'Student reference sheet'!$A$2:$Z$2603,26,FALSE))</f>
        <v/>
      </c>
      <c r="O1421" s="30" t="str">
        <f>IF($A1421 ="", "", VLOOKUP($A1421, 'Student reference sheet'!$A$2:$Z$2603,25,FALSE))</f>
        <v/>
      </c>
      <c r="P1421" s="39" t="str">
        <f>IF($A1421 = "", "", IF(OR(VLOOKUP($A1421,'Student reference sheet'!$A$2:$V$2400,8,FALSE) = "R",  VLOOKUP($A1421,'Student reference sheet'!$A$2:$V$2400,8,FALSE) = "L"), "X", ""))</f>
        <v/>
      </c>
      <c r="Q1421" s="39" t="str">
        <f>IF($A1421 ="", "", VLOOKUP($A1421, 'Student reference sheet'!$A$2:$V$2603,22,FALSE))</f>
        <v/>
      </c>
      <c r="R1421" s="39" t="str">
        <f>IF($A1421 &lt;&gt; "",VLOOKUP($A1421,'Student reference sheet'!$A$2:$V$2329, 5,FALSE), "")</f>
        <v/>
      </c>
      <c r="S1421" s="39" t="str">
        <f>IF($A1421 &lt;&gt; "",VLOOKUP($A1421,'Student reference sheet'!$A$2:$V$2329, 6,FALSE), "")</f>
        <v/>
      </c>
      <c r="T1421" s="30" t="str">
        <f>IF($A1421 = "","",
IF(VLOOKUP($A1421,'Student reference sheet'!$A$2:$V$2329, 10,FALSE) = "Y", "Hispanic",
IF(VLOOKUP($A1421,'Student reference sheet'!$A$2:$V$2329,11,FALSE) &lt;&gt; "",
IF(VLOOKUP($A1421,'Student reference sheet'!$A$2:$V$2329,11,FALSE) = "UNK", "Unknown", VLOOKUP(VALUE(VLOOKUP($A1421,'Student reference sheet'!$A$2:$V$2329,11,FALSE)),'Ethnicity Reference'!$A$2:$B$22,2,FALSE)),
IF(VLOOKUP($A1421,'Student reference sheet'!$A$2:$V$2329,9,FALSE) &lt;&gt; "", VLOOKUP(VALUE(VLOOKUP($A1421,'Student reference sheet'!$A$2:$V$2329,9,FALSE)),'Ethnicity Reference'!$A$2:$B$22,2,FALSE),"Unknown"))))</f>
        <v/>
      </c>
      <c r="U1421" s="35"/>
    </row>
    <row r="1422" spans="1:21" ht="15.75">
      <c r="A1422" s="47"/>
      <c r="B1422" s="33"/>
      <c r="C1422" s="39" t="str">
        <f>IF($A1422 &lt;&gt; "",VLOOKUP($A1422,'Student reference sheet'!$A$2:$V$2329, 3,FALSE), "")</f>
        <v/>
      </c>
      <c r="D1422" s="39" t="str">
        <f>IF($A1422 &lt;&gt; "",VLOOKUP($A1422,'Student reference sheet'!$A$2:$V$2329, 2,FALSE), "")</f>
        <v/>
      </c>
      <c r="E1422" s="35"/>
      <c r="F1422" s="34"/>
      <c r="G1422" s="40" t="str">
        <f t="shared" ca="1" si="69"/>
        <v/>
      </c>
      <c r="H1422" s="40" t="str">
        <f t="shared" ca="1" si="70"/>
        <v/>
      </c>
      <c r="I1422" s="36" t="str">
        <f>IF($A1422 = "", "",
IF(COUNTIF(MINIMUM_DAY_DATES[], Attendance!J1422) &gt; 0, VLOOKUP(Attendance!$G1422,MINIMUM_DAY_PERIOD_SCHEDULE[], 2,TRUE),
IF(COUNTIF(RALLY_DATES[], Attendance!J1422) &gt; 0, VLOOKUP(Attendance!$G1422,RALLY_PERIOD_SCHEDULE[], 2,TRUE),
IF(WEEKDAY(Attendance!$J1422) = 2,
       IF(COUNTIF(FINALS_WEEK_MONDAY_DATE[],Attendance!$J1422) &gt; 0, VLOOKUP(Attendance!$G1422,FINALS_WEEK_MONDAY_PERIOD_SCHEDULE[],2,TRUE),
       VLOOKUP(Attendance!$G1422,REGULAR_WEEK_SCHEDULE[],6,TRUE)),
IF(WEEKDAY($J1422) = 3,
       IF(COUNTIF(FINALS_WEEK_TUESDAY_DATE[],Attendance!$J1422) &gt; 0, VLOOKUP(Attendance!$G1422,FINALS_WEEK_TUESDAY_PERIOD_SCHEDULE[],2,TRUE),
       VLOOKUP(Attendance!$G1422,REGULAR_WEEK_SCHEDULE[[Tuesday]:[Period]],5,TRUE)),
IF(WEEKDAY(Attendance!$J1422) = 4,
        IF(COUNTIF(BLOCK_WEDNESDAY_DATES[],Attendance!$J1422) &gt; 0, VLOOKUP(Attendance!$G1422,BLOCK_WEDNESDAY_PERIOD_SCHEDULE[],2,TRUE),
        IF(COUNTIF(FINALS_WEEK_WEDNESDAY_DATE[],Attendance!$J1422) &gt; 0, VLOOKUP(Attendance!$G1422,FINALS_WEEK_WEDNESDAY_PERIOD_SCHEDULE[],2,TRUE),
       VLOOKUP(Attendance!$G1422,REGULAR_WEEK_SCHEDULE[[Wednesday]:[Period]],4,TRUE))),
IF(WEEKDAY($J1422) = 5,
       IF(COUNTIF(BLOCK_THURSDAY_DATES[],Attendance!$J1422) &gt; 0, VLOOKUP(Attendance!$G1422,BLOCK_THURSDAY_PERIOD_SCHEDULE[],2,TRUE),
       IF(COUNTIF(FINALS_WEEK_THURSDAY_DATE[],Attendance!$J1422) &gt; 0, VLOOKUP(Attendance!$G1422,FINALS_WEEK_THURSDAY_PERIOD_SCHEDULE[],2,TRUE),
       VLOOKUP(Attendance!$G1422,REGULAR_WEEK_SCHEDULE[[Thursday]:[Period]],3,TRUE))),
IF(WEEKDAY(Attendance!$J1422) = 6,
       IF(COUNTIF(FINALS_WEEK_FRIDAY_DATE[],Attendance!$J1422) &gt; 0, VLOOKUP(Attendance!$G1422,FINALS_WEEK_FRIDAY_PERIOD_SCHEDULE[],2,TRUE),
       VLOOKUP(Attendance!$G1422,REGULAR_WEEK_SCHEDULE[[Friday]:[Period]],2,TRUE))))))))))</f>
        <v/>
      </c>
      <c r="J1422" s="41" t="str">
        <f t="shared" ca="1" si="71"/>
        <v/>
      </c>
      <c r="K1422" s="41" t="str">
        <f>IF($A1422 &lt;&gt; "",VLOOKUP($A1422,'Student reference sheet'!$A$2:$V$2329, 7,FALSE), "")</f>
        <v/>
      </c>
      <c r="L1422" s="30" t="str">
        <f>IF($A1422 ="", "", VLOOKUP($A1422, 'Student reference sheet'!$A$2:$Z$2603,23,FALSE))</f>
        <v/>
      </c>
      <c r="M1422" s="30" t="str">
        <f>IF($A1422 ="", "", VLOOKUP($A1422, 'Student reference sheet'!$A$2:$Z$2603,24,FALSE))</f>
        <v/>
      </c>
      <c r="N1422" s="30" t="str">
        <f>IF($A1422 ="", "", VLOOKUP($A1422, 'Student reference sheet'!$A$2:$Z$2603,26,FALSE))</f>
        <v/>
      </c>
      <c r="O1422" s="30" t="str">
        <f>IF($A1422 ="", "", VLOOKUP($A1422, 'Student reference sheet'!$A$2:$Z$2603,25,FALSE))</f>
        <v/>
      </c>
      <c r="P1422" s="39" t="str">
        <f>IF($A1422 = "", "", IF(OR(VLOOKUP($A1422,'Student reference sheet'!$A$2:$V$2400,8,FALSE) = "R",  VLOOKUP($A1422,'Student reference sheet'!$A$2:$V$2400,8,FALSE) = "L"), "X", ""))</f>
        <v/>
      </c>
      <c r="Q1422" s="39" t="str">
        <f>IF($A1422 ="", "", VLOOKUP($A1422, 'Student reference sheet'!$A$2:$V$2603,22,FALSE))</f>
        <v/>
      </c>
      <c r="R1422" s="39" t="str">
        <f>IF($A1422 &lt;&gt; "",VLOOKUP($A1422,'Student reference sheet'!$A$2:$V$2329, 5,FALSE), "")</f>
        <v/>
      </c>
      <c r="S1422" s="39" t="str">
        <f>IF($A1422 &lt;&gt; "",VLOOKUP($A1422,'Student reference sheet'!$A$2:$V$2329, 6,FALSE), "")</f>
        <v/>
      </c>
      <c r="T1422" s="30" t="str">
        <f>IF($A1422 = "","",
IF(VLOOKUP($A1422,'Student reference sheet'!$A$2:$V$2329, 10,FALSE) = "Y", "Hispanic",
IF(VLOOKUP($A1422,'Student reference sheet'!$A$2:$V$2329,11,FALSE) &lt;&gt; "",
IF(VLOOKUP($A1422,'Student reference sheet'!$A$2:$V$2329,11,FALSE) = "UNK", "Unknown", VLOOKUP(VALUE(VLOOKUP($A1422,'Student reference sheet'!$A$2:$V$2329,11,FALSE)),'Ethnicity Reference'!$A$2:$B$22,2,FALSE)),
IF(VLOOKUP($A1422,'Student reference sheet'!$A$2:$V$2329,9,FALSE) &lt;&gt; "", VLOOKUP(VALUE(VLOOKUP($A1422,'Student reference sheet'!$A$2:$V$2329,9,FALSE)),'Ethnicity Reference'!$A$2:$B$22,2,FALSE),"Unknown"))))</f>
        <v/>
      </c>
      <c r="U1422" s="35"/>
    </row>
    <row r="1423" spans="1:21" ht="15.75">
      <c r="A1423" s="47"/>
      <c r="B1423" s="33"/>
      <c r="C1423" s="39" t="str">
        <f>IF($A1423 &lt;&gt; "",VLOOKUP($A1423,'Student reference sheet'!$A$2:$V$2329, 3,FALSE), "")</f>
        <v/>
      </c>
      <c r="D1423" s="39" t="str">
        <f>IF($A1423 &lt;&gt; "",VLOOKUP($A1423,'Student reference sheet'!$A$2:$V$2329, 2,FALSE), "")</f>
        <v/>
      </c>
      <c r="E1423" s="35"/>
      <c r="F1423" s="34"/>
      <c r="G1423" s="40" t="str">
        <f t="shared" ca="1" si="69"/>
        <v/>
      </c>
      <c r="H1423" s="40" t="str">
        <f t="shared" ca="1" si="70"/>
        <v/>
      </c>
      <c r="I1423" s="36" t="str">
        <f>IF($A1423 = "", "",
IF(COUNTIF(MINIMUM_DAY_DATES[], Attendance!J1423) &gt; 0, VLOOKUP(Attendance!$G1423,MINIMUM_DAY_PERIOD_SCHEDULE[], 2,TRUE),
IF(COUNTIF(RALLY_DATES[], Attendance!J1423) &gt; 0, VLOOKUP(Attendance!$G1423,RALLY_PERIOD_SCHEDULE[], 2,TRUE),
IF(WEEKDAY(Attendance!$J1423) = 2,
       IF(COUNTIF(FINALS_WEEK_MONDAY_DATE[],Attendance!$J1423) &gt; 0, VLOOKUP(Attendance!$G1423,FINALS_WEEK_MONDAY_PERIOD_SCHEDULE[],2,TRUE),
       VLOOKUP(Attendance!$G1423,REGULAR_WEEK_SCHEDULE[],6,TRUE)),
IF(WEEKDAY($J1423) = 3,
       IF(COUNTIF(FINALS_WEEK_TUESDAY_DATE[],Attendance!$J1423) &gt; 0, VLOOKUP(Attendance!$G1423,FINALS_WEEK_TUESDAY_PERIOD_SCHEDULE[],2,TRUE),
       VLOOKUP(Attendance!$G1423,REGULAR_WEEK_SCHEDULE[[Tuesday]:[Period]],5,TRUE)),
IF(WEEKDAY(Attendance!$J1423) = 4,
        IF(COUNTIF(BLOCK_WEDNESDAY_DATES[],Attendance!$J1423) &gt; 0, VLOOKUP(Attendance!$G1423,BLOCK_WEDNESDAY_PERIOD_SCHEDULE[],2,TRUE),
        IF(COUNTIF(FINALS_WEEK_WEDNESDAY_DATE[],Attendance!$J1423) &gt; 0, VLOOKUP(Attendance!$G1423,FINALS_WEEK_WEDNESDAY_PERIOD_SCHEDULE[],2,TRUE),
       VLOOKUP(Attendance!$G1423,REGULAR_WEEK_SCHEDULE[[Wednesday]:[Period]],4,TRUE))),
IF(WEEKDAY($J1423) = 5,
       IF(COUNTIF(BLOCK_THURSDAY_DATES[],Attendance!$J1423) &gt; 0, VLOOKUP(Attendance!$G1423,BLOCK_THURSDAY_PERIOD_SCHEDULE[],2,TRUE),
       IF(COUNTIF(FINALS_WEEK_THURSDAY_DATE[],Attendance!$J1423) &gt; 0, VLOOKUP(Attendance!$G1423,FINALS_WEEK_THURSDAY_PERIOD_SCHEDULE[],2,TRUE),
       VLOOKUP(Attendance!$G1423,REGULAR_WEEK_SCHEDULE[[Thursday]:[Period]],3,TRUE))),
IF(WEEKDAY(Attendance!$J1423) = 6,
       IF(COUNTIF(FINALS_WEEK_FRIDAY_DATE[],Attendance!$J1423) &gt; 0, VLOOKUP(Attendance!$G1423,FINALS_WEEK_FRIDAY_PERIOD_SCHEDULE[],2,TRUE),
       VLOOKUP(Attendance!$G1423,REGULAR_WEEK_SCHEDULE[[Friday]:[Period]],2,TRUE))))))))))</f>
        <v/>
      </c>
      <c r="J1423" s="41" t="str">
        <f t="shared" ca="1" si="71"/>
        <v/>
      </c>
      <c r="K1423" s="41" t="str">
        <f>IF($A1423 &lt;&gt; "",VLOOKUP($A1423,'Student reference sheet'!$A$2:$V$2329, 7,FALSE), "")</f>
        <v/>
      </c>
      <c r="L1423" s="30" t="str">
        <f>IF($A1423 ="", "", VLOOKUP($A1423, 'Student reference sheet'!$A$2:$Z$2603,23,FALSE))</f>
        <v/>
      </c>
      <c r="M1423" s="30" t="str">
        <f>IF($A1423 ="", "", VLOOKUP($A1423, 'Student reference sheet'!$A$2:$Z$2603,24,FALSE))</f>
        <v/>
      </c>
      <c r="N1423" s="30" t="str">
        <f>IF($A1423 ="", "", VLOOKUP($A1423, 'Student reference sheet'!$A$2:$Z$2603,26,FALSE))</f>
        <v/>
      </c>
      <c r="O1423" s="30" t="str">
        <f>IF($A1423 ="", "", VLOOKUP($A1423, 'Student reference sheet'!$A$2:$Z$2603,25,FALSE))</f>
        <v/>
      </c>
      <c r="P1423" s="39" t="str">
        <f>IF($A1423 = "", "", IF(OR(VLOOKUP($A1423,'Student reference sheet'!$A$2:$V$2400,8,FALSE) = "R",  VLOOKUP($A1423,'Student reference sheet'!$A$2:$V$2400,8,FALSE) = "L"), "X", ""))</f>
        <v/>
      </c>
      <c r="Q1423" s="39" t="str">
        <f>IF($A1423 ="", "", VLOOKUP($A1423, 'Student reference sheet'!$A$2:$V$2603,22,FALSE))</f>
        <v/>
      </c>
      <c r="R1423" s="39" t="str">
        <f>IF($A1423 &lt;&gt; "",VLOOKUP($A1423,'Student reference sheet'!$A$2:$V$2329, 5,FALSE), "")</f>
        <v/>
      </c>
      <c r="S1423" s="39" t="str">
        <f>IF($A1423 &lt;&gt; "",VLOOKUP($A1423,'Student reference sheet'!$A$2:$V$2329, 6,FALSE), "")</f>
        <v/>
      </c>
      <c r="T1423" s="30" t="str">
        <f>IF($A1423 = "","",
IF(VLOOKUP($A1423,'Student reference sheet'!$A$2:$V$2329, 10,FALSE) = "Y", "Hispanic",
IF(VLOOKUP($A1423,'Student reference sheet'!$A$2:$V$2329,11,FALSE) &lt;&gt; "",
IF(VLOOKUP($A1423,'Student reference sheet'!$A$2:$V$2329,11,FALSE) = "UNK", "Unknown", VLOOKUP(VALUE(VLOOKUP($A1423,'Student reference sheet'!$A$2:$V$2329,11,FALSE)),'Ethnicity Reference'!$A$2:$B$22,2,FALSE)),
IF(VLOOKUP($A1423,'Student reference sheet'!$A$2:$V$2329,9,FALSE) &lt;&gt; "", VLOOKUP(VALUE(VLOOKUP($A1423,'Student reference sheet'!$A$2:$V$2329,9,FALSE)),'Ethnicity Reference'!$A$2:$B$22,2,FALSE),"Unknown"))))</f>
        <v/>
      </c>
      <c r="U1423" s="35"/>
    </row>
    <row r="1424" spans="1:21" ht="15.75">
      <c r="A1424" s="47"/>
      <c r="B1424" s="33"/>
      <c r="C1424" s="39" t="str">
        <f>IF($A1424 &lt;&gt; "",VLOOKUP($A1424,'Student reference sheet'!$A$2:$V$2329, 3,FALSE), "")</f>
        <v/>
      </c>
      <c r="D1424" s="39" t="str">
        <f>IF($A1424 &lt;&gt; "",VLOOKUP($A1424,'Student reference sheet'!$A$2:$V$2329, 2,FALSE), "")</f>
        <v/>
      </c>
      <c r="E1424" s="35"/>
      <c r="F1424" s="34"/>
      <c r="G1424" s="40" t="str">
        <f t="shared" ca="1" si="69"/>
        <v/>
      </c>
      <c r="H1424" s="40" t="str">
        <f t="shared" ca="1" si="70"/>
        <v/>
      </c>
      <c r="I1424" s="36" t="str">
        <f>IF($A1424 = "", "",
IF(COUNTIF(MINIMUM_DAY_DATES[], Attendance!J1424) &gt; 0, VLOOKUP(Attendance!$G1424,MINIMUM_DAY_PERIOD_SCHEDULE[], 2,TRUE),
IF(COUNTIF(RALLY_DATES[], Attendance!J1424) &gt; 0, VLOOKUP(Attendance!$G1424,RALLY_PERIOD_SCHEDULE[], 2,TRUE),
IF(WEEKDAY(Attendance!$J1424) = 2,
       IF(COUNTIF(FINALS_WEEK_MONDAY_DATE[],Attendance!$J1424) &gt; 0, VLOOKUP(Attendance!$G1424,FINALS_WEEK_MONDAY_PERIOD_SCHEDULE[],2,TRUE),
       VLOOKUP(Attendance!$G1424,REGULAR_WEEK_SCHEDULE[],6,TRUE)),
IF(WEEKDAY($J1424) = 3,
       IF(COUNTIF(FINALS_WEEK_TUESDAY_DATE[],Attendance!$J1424) &gt; 0, VLOOKUP(Attendance!$G1424,FINALS_WEEK_TUESDAY_PERIOD_SCHEDULE[],2,TRUE),
       VLOOKUP(Attendance!$G1424,REGULAR_WEEK_SCHEDULE[[Tuesday]:[Period]],5,TRUE)),
IF(WEEKDAY(Attendance!$J1424) = 4,
        IF(COUNTIF(BLOCK_WEDNESDAY_DATES[],Attendance!$J1424) &gt; 0, VLOOKUP(Attendance!$G1424,BLOCK_WEDNESDAY_PERIOD_SCHEDULE[],2,TRUE),
        IF(COUNTIF(FINALS_WEEK_WEDNESDAY_DATE[],Attendance!$J1424) &gt; 0, VLOOKUP(Attendance!$G1424,FINALS_WEEK_WEDNESDAY_PERIOD_SCHEDULE[],2,TRUE),
       VLOOKUP(Attendance!$G1424,REGULAR_WEEK_SCHEDULE[[Wednesday]:[Period]],4,TRUE))),
IF(WEEKDAY($J1424) = 5,
       IF(COUNTIF(BLOCK_THURSDAY_DATES[],Attendance!$J1424) &gt; 0, VLOOKUP(Attendance!$G1424,BLOCK_THURSDAY_PERIOD_SCHEDULE[],2,TRUE),
       IF(COUNTIF(FINALS_WEEK_THURSDAY_DATE[],Attendance!$J1424) &gt; 0, VLOOKUP(Attendance!$G1424,FINALS_WEEK_THURSDAY_PERIOD_SCHEDULE[],2,TRUE),
       VLOOKUP(Attendance!$G1424,REGULAR_WEEK_SCHEDULE[[Thursday]:[Period]],3,TRUE))),
IF(WEEKDAY(Attendance!$J1424) = 6,
       IF(COUNTIF(FINALS_WEEK_FRIDAY_DATE[],Attendance!$J1424) &gt; 0, VLOOKUP(Attendance!$G1424,FINALS_WEEK_FRIDAY_PERIOD_SCHEDULE[],2,TRUE),
       VLOOKUP(Attendance!$G1424,REGULAR_WEEK_SCHEDULE[[Friday]:[Period]],2,TRUE))))))))))</f>
        <v/>
      </c>
      <c r="J1424" s="41" t="str">
        <f t="shared" ca="1" si="71"/>
        <v/>
      </c>
      <c r="K1424" s="41" t="str">
        <f>IF($A1424 &lt;&gt; "",VLOOKUP($A1424,'Student reference sheet'!$A$2:$V$2329, 7,FALSE), "")</f>
        <v/>
      </c>
      <c r="L1424" s="30" t="str">
        <f>IF($A1424 ="", "", VLOOKUP($A1424, 'Student reference sheet'!$A$2:$Z$2603,23,FALSE))</f>
        <v/>
      </c>
      <c r="M1424" s="30" t="str">
        <f>IF($A1424 ="", "", VLOOKUP($A1424, 'Student reference sheet'!$A$2:$Z$2603,24,FALSE))</f>
        <v/>
      </c>
      <c r="N1424" s="30" t="str">
        <f>IF($A1424 ="", "", VLOOKUP($A1424, 'Student reference sheet'!$A$2:$Z$2603,26,FALSE))</f>
        <v/>
      </c>
      <c r="O1424" s="30" t="str">
        <f>IF($A1424 ="", "", VLOOKUP($A1424, 'Student reference sheet'!$A$2:$Z$2603,25,FALSE))</f>
        <v/>
      </c>
      <c r="P1424" s="39" t="str">
        <f>IF($A1424 = "", "", IF(OR(VLOOKUP($A1424,'Student reference sheet'!$A$2:$V$2400,8,FALSE) = "R",  VLOOKUP($A1424,'Student reference sheet'!$A$2:$V$2400,8,FALSE) = "L"), "X", ""))</f>
        <v/>
      </c>
      <c r="Q1424" s="39" t="str">
        <f>IF($A1424 ="", "", VLOOKUP($A1424, 'Student reference sheet'!$A$2:$V$2603,22,FALSE))</f>
        <v/>
      </c>
      <c r="R1424" s="39" t="str">
        <f>IF($A1424 &lt;&gt; "",VLOOKUP($A1424,'Student reference sheet'!$A$2:$V$2329, 5,FALSE), "")</f>
        <v/>
      </c>
      <c r="S1424" s="39" t="str">
        <f>IF($A1424 &lt;&gt; "",VLOOKUP($A1424,'Student reference sheet'!$A$2:$V$2329, 6,FALSE), "")</f>
        <v/>
      </c>
      <c r="T1424" s="30" t="str">
        <f>IF($A1424 = "","",
IF(VLOOKUP($A1424,'Student reference sheet'!$A$2:$V$2329, 10,FALSE) = "Y", "Hispanic",
IF(VLOOKUP($A1424,'Student reference sheet'!$A$2:$V$2329,11,FALSE) &lt;&gt; "",
IF(VLOOKUP($A1424,'Student reference sheet'!$A$2:$V$2329,11,FALSE) = "UNK", "Unknown", VLOOKUP(VALUE(VLOOKUP($A1424,'Student reference sheet'!$A$2:$V$2329,11,FALSE)),'Ethnicity Reference'!$A$2:$B$22,2,FALSE)),
IF(VLOOKUP($A1424,'Student reference sheet'!$A$2:$V$2329,9,FALSE) &lt;&gt; "", VLOOKUP(VALUE(VLOOKUP($A1424,'Student reference sheet'!$A$2:$V$2329,9,FALSE)),'Ethnicity Reference'!$A$2:$B$22,2,FALSE),"Unknown"))))</f>
        <v/>
      </c>
      <c r="U1424" s="35"/>
    </row>
    <row r="1425" spans="1:21" ht="15.75">
      <c r="A1425" s="47"/>
      <c r="B1425" s="33"/>
      <c r="C1425" s="39" t="str">
        <f>IF($A1425 &lt;&gt; "",VLOOKUP($A1425,'Student reference sheet'!$A$2:$V$2329, 3,FALSE), "")</f>
        <v/>
      </c>
      <c r="D1425" s="39" t="str">
        <f>IF($A1425 &lt;&gt; "",VLOOKUP($A1425,'Student reference sheet'!$A$2:$V$2329, 2,FALSE), "")</f>
        <v/>
      </c>
      <c r="E1425" s="35"/>
      <c r="F1425" s="34"/>
      <c r="G1425" s="40" t="str">
        <f t="shared" ca="1" si="69"/>
        <v/>
      </c>
      <c r="H1425" s="40" t="str">
        <f t="shared" ca="1" si="70"/>
        <v/>
      </c>
      <c r="I1425" s="36" t="str">
        <f>IF($A1425 = "", "",
IF(COUNTIF(MINIMUM_DAY_DATES[], Attendance!J1425) &gt; 0, VLOOKUP(Attendance!$G1425,MINIMUM_DAY_PERIOD_SCHEDULE[], 2,TRUE),
IF(COUNTIF(RALLY_DATES[], Attendance!J1425) &gt; 0, VLOOKUP(Attendance!$G1425,RALLY_PERIOD_SCHEDULE[], 2,TRUE),
IF(WEEKDAY(Attendance!$J1425) = 2,
       IF(COUNTIF(FINALS_WEEK_MONDAY_DATE[],Attendance!$J1425) &gt; 0, VLOOKUP(Attendance!$G1425,FINALS_WEEK_MONDAY_PERIOD_SCHEDULE[],2,TRUE),
       VLOOKUP(Attendance!$G1425,REGULAR_WEEK_SCHEDULE[],6,TRUE)),
IF(WEEKDAY($J1425) = 3,
       IF(COUNTIF(FINALS_WEEK_TUESDAY_DATE[],Attendance!$J1425) &gt; 0, VLOOKUP(Attendance!$G1425,FINALS_WEEK_TUESDAY_PERIOD_SCHEDULE[],2,TRUE),
       VLOOKUP(Attendance!$G1425,REGULAR_WEEK_SCHEDULE[[Tuesday]:[Period]],5,TRUE)),
IF(WEEKDAY(Attendance!$J1425) = 4,
        IF(COUNTIF(BLOCK_WEDNESDAY_DATES[],Attendance!$J1425) &gt; 0, VLOOKUP(Attendance!$G1425,BLOCK_WEDNESDAY_PERIOD_SCHEDULE[],2,TRUE),
        IF(COUNTIF(FINALS_WEEK_WEDNESDAY_DATE[],Attendance!$J1425) &gt; 0, VLOOKUP(Attendance!$G1425,FINALS_WEEK_WEDNESDAY_PERIOD_SCHEDULE[],2,TRUE),
       VLOOKUP(Attendance!$G1425,REGULAR_WEEK_SCHEDULE[[Wednesday]:[Period]],4,TRUE))),
IF(WEEKDAY($J1425) = 5,
       IF(COUNTIF(BLOCK_THURSDAY_DATES[],Attendance!$J1425) &gt; 0, VLOOKUP(Attendance!$G1425,BLOCK_THURSDAY_PERIOD_SCHEDULE[],2,TRUE),
       IF(COUNTIF(FINALS_WEEK_THURSDAY_DATE[],Attendance!$J1425) &gt; 0, VLOOKUP(Attendance!$G1425,FINALS_WEEK_THURSDAY_PERIOD_SCHEDULE[],2,TRUE),
       VLOOKUP(Attendance!$G1425,REGULAR_WEEK_SCHEDULE[[Thursday]:[Period]],3,TRUE))),
IF(WEEKDAY(Attendance!$J1425) = 6,
       IF(COUNTIF(FINALS_WEEK_FRIDAY_DATE[],Attendance!$J1425) &gt; 0, VLOOKUP(Attendance!$G1425,FINALS_WEEK_FRIDAY_PERIOD_SCHEDULE[],2,TRUE),
       VLOOKUP(Attendance!$G1425,REGULAR_WEEK_SCHEDULE[[Friday]:[Period]],2,TRUE))))))))))</f>
        <v/>
      </c>
      <c r="J1425" s="41" t="str">
        <f t="shared" ca="1" si="71"/>
        <v/>
      </c>
      <c r="K1425" s="41" t="str">
        <f>IF($A1425 &lt;&gt; "",VLOOKUP($A1425,'Student reference sheet'!$A$2:$V$2329, 7,FALSE), "")</f>
        <v/>
      </c>
      <c r="L1425" s="30" t="str">
        <f>IF($A1425 ="", "", VLOOKUP($A1425, 'Student reference sheet'!$A$2:$Z$2603,23,FALSE))</f>
        <v/>
      </c>
      <c r="M1425" s="30" t="str">
        <f>IF($A1425 ="", "", VLOOKUP($A1425, 'Student reference sheet'!$A$2:$Z$2603,24,FALSE))</f>
        <v/>
      </c>
      <c r="N1425" s="30" t="str">
        <f>IF($A1425 ="", "", VLOOKUP($A1425, 'Student reference sheet'!$A$2:$Z$2603,26,FALSE))</f>
        <v/>
      </c>
      <c r="O1425" s="30" t="str">
        <f>IF($A1425 ="", "", VLOOKUP($A1425, 'Student reference sheet'!$A$2:$Z$2603,25,FALSE))</f>
        <v/>
      </c>
      <c r="P1425" s="39" t="str">
        <f>IF($A1425 = "", "", IF(OR(VLOOKUP($A1425,'Student reference sheet'!$A$2:$V$2400,8,FALSE) = "R",  VLOOKUP($A1425,'Student reference sheet'!$A$2:$V$2400,8,FALSE) = "L"), "X", ""))</f>
        <v/>
      </c>
      <c r="Q1425" s="39" t="str">
        <f>IF($A1425 ="", "", VLOOKUP($A1425, 'Student reference sheet'!$A$2:$V$2603,22,FALSE))</f>
        <v/>
      </c>
      <c r="R1425" s="39" t="str">
        <f>IF($A1425 &lt;&gt; "",VLOOKUP($A1425,'Student reference sheet'!$A$2:$V$2329, 5,FALSE), "")</f>
        <v/>
      </c>
      <c r="S1425" s="39" t="str">
        <f>IF($A1425 &lt;&gt; "",VLOOKUP($A1425,'Student reference sheet'!$A$2:$V$2329, 6,FALSE), "")</f>
        <v/>
      </c>
      <c r="T1425" s="30" t="str">
        <f>IF($A1425 = "","",
IF(VLOOKUP($A1425,'Student reference sheet'!$A$2:$V$2329, 10,FALSE) = "Y", "Hispanic",
IF(VLOOKUP($A1425,'Student reference sheet'!$A$2:$V$2329,11,FALSE) &lt;&gt; "",
IF(VLOOKUP($A1425,'Student reference sheet'!$A$2:$V$2329,11,FALSE) = "UNK", "Unknown", VLOOKUP(VALUE(VLOOKUP($A1425,'Student reference sheet'!$A$2:$V$2329,11,FALSE)),'Ethnicity Reference'!$A$2:$B$22,2,FALSE)),
IF(VLOOKUP($A1425,'Student reference sheet'!$A$2:$V$2329,9,FALSE) &lt;&gt; "", VLOOKUP(VALUE(VLOOKUP($A1425,'Student reference sheet'!$A$2:$V$2329,9,FALSE)),'Ethnicity Reference'!$A$2:$B$22,2,FALSE),"Unknown"))))</f>
        <v/>
      </c>
      <c r="U1425" s="35"/>
    </row>
    <row r="1426" spans="1:21" ht="15.75">
      <c r="A1426" s="47"/>
      <c r="B1426" s="33"/>
      <c r="C1426" s="39" t="str">
        <f>IF($A1426 &lt;&gt; "",VLOOKUP($A1426,'Student reference sheet'!$A$2:$V$2329, 3,FALSE), "")</f>
        <v/>
      </c>
      <c r="D1426" s="39" t="str">
        <f>IF($A1426 &lt;&gt; "",VLOOKUP($A1426,'Student reference sheet'!$A$2:$V$2329, 2,FALSE), "")</f>
        <v/>
      </c>
      <c r="E1426" s="35"/>
      <c r="F1426" s="34"/>
      <c r="G1426" s="40" t="str">
        <f t="shared" ca="1" si="69"/>
        <v/>
      </c>
      <c r="H1426" s="40" t="str">
        <f t="shared" ca="1" si="70"/>
        <v/>
      </c>
      <c r="I1426" s="36" t="str">
        <f>IF($A1426 = "", "",
IF(COUNTIF(MINIMUM_DAY_DATES[], Attendance!J1426) &gt; 0, VLOOKUP(Attendance!$G1426,MINIMUM_DAY_PERIOD_SCHEDULE[], 2,TRUE),
IF(COUNTIF(RALLY_DATES[], Attendance!J1426) &gt; 0, VLOOKUP(Attendance!$G1426,RALLY_PERIOD_SCHEDULE[], 2,TRUE),
IF(WEEKDAY(Attendance!$J1426) = 2,
       IF(COUNTIF(FINALS_WEEK_MONDAY_DATE[],Attendance!$J1426) &gt; 0, VLOOKUP(Attendance!$G1426,FINALS_WEEK_MONDAY_PERIOD_SCHEDULE[],2,TRUE),
       VLOOKUP(Attendance!$G1426,REGULAR_WEEK_SCHEDULE[],6,TRUE)),
IF(WEEKDAY($J1426) = 3,
       IF(COUNTIF(FINALS_WEEK_TUESDAY_DATE[],Attendance!$J1426) &gt; 0, VLOOKUP(Attendance!$G1426,FINALS_WEEK_TUESDAY_PERIOD_SCHEDULE[],2,TRUE),
       VLOOKUP(Attendance!$G1426,REGULAR_WEEK_SCHEDULE[[Tuesday]:[Period]],5,TRUE)),
IF(WEEKDAY(Attendance!$J1426) = 4,
        IF(COUNTIF(BLOCK_WEDNESDAY_DATES[],Attendance!$J1426) &gt; 0, VLOOKUP(Attendance!$G1426,BLOCK_WEDNESDAY_PERIOD_SCHEDULE[],2,TRUE),
        IF(COUNTIF(FINALS_WEEK_WEDNESDAY_DATE[],Attendance!$J1426) &gt; 0, VLOOKUP(Attendance!$G1426,FINALS_WEEK_WEDNESDAY_PERIOD_SCHEDULE[],2,TRUE),
       VLOOKUP(Attendance!$G1426,REGULAR_WEEK_SCHEDULE[[Wednesday]:[Period]],4,TRUE))),
IF(WEEKDAY($J1426) = 5,
       IF(COUNTIF(BLOCK_THURSDAY_DATES[],Attendance!$J1426) &gt; 0, VLOOKUP(Attendance!$G1426,BLOCK_THURSDAY_PERIOD_SCHEDULE[],2,TRUE),
       IF(COUNTIF(FINALS_WEEK_THURSDAY_DATE[],Attendance!$J1426) &gt; 0, VLOOKUP(Attendance!$G1426,FINALS_WEEK_THURSDAY_PERIOD_SCHEDULE[],2,TRUE),
       VLOOKUP(Attendance!$G1426,REGULAR_WEEK_SCHEDULE[[Thursday]:[Period]],3,TRUE))),
IF(WEEKDAY(Attendance!$J1426) = 6,
       IF(COUNTIF(FINALS_WEEK_FRIDAY_DATE[],Attendance!$J1426) &gt; 0, VLOOKUP(Attendance!$G1426,FINALS_WEEK_FRIDAY_PERIOD_SCHEDULE[],2,TRUE),
       VLOOKUP(Attendance!$G1426,REGULAR_WEEK_SCHEDULE[[Friday]:[Period]],2,TRUE))))))))))</f>
        <v/>
      </c>
      <c r="J1426" s="41" t="str">
        <f t="shared" ca="1" si="71"/>
        <v/>
      </c>
      <c r="K1426" s="41" t="str">
        <f>IF($A1426 &lt;&gt; "",VLOOKUP($A1426,'Student reference sheet'!$A$2:$V$2329, 7,FALSE), "")</f>
        <v/>
      </c>
      <c r="L1426" s="30" t="str">
        <f>IF($A1426 ="", "", VLOOKUP($A1426, 'Student reference sheet'!$A$2:$Z$2603,23,FALSE))</f>
        <v/>
      </c>
      <c r="M1426" s="30" t="str">
        <f>IF($A1426 ="", "", VLOOKUP($A1426, 'Student reference sheet'!$A$2:$Z$2603,24,FALSE))</f>
        <v/>
      </c>
      <c r="N1426" s="30" t="str">
        <f>IF($A1426 ="", "", VLOOKUP($A1426, 'Student reference sheet'!$A$2:$Z$2603,26,FALSE))</f>
        <v/>
      </c>
      <c r="O1426" s="30" t="str">
        <f>IF($A1426 ="", "", VLOOKUP($A1426, 'Student reference sheet'!$A$2:$Z$2603,25,FALSE))</f>
        <v/>
      </c>
      <c r="P1426" s="39" t="str">
        <f>IF($A1426 = "", "", IF(OR(VLOOKUP($A1426,'Student reference sheet'!$A$2:$V$2400,8,FALSE) = "R",  VLOOKUP($A1426,'Student reference sheet'!$A$2:$V$2400,8,FALSE) = "L"), "X", ""))</f>
        <v/>
      </c>
      <c r="Q1426" s="39" t="str">
        <f>IF($A1426 ="", "", VLOOKUP($A1426, 'Student reference sheet'!$A$2:$V$2603,22,FALSE))</f>
        <v/>
      </c>
      <c r="R1426" s="39" t="str">
        <f>IF($A1426 &lt;&gt; "",VLOOKUP($A1426,'Student reference sheet'!$A$2:$V$2329, 5,FALSE), "")</f>
        <v/>
      </c>
      <c r="S1426" s="39" t="str">
        <f>IF($A1426 &lt;&gt; "",VLOOKUP($A1426,'Student reference sheet'!$A$2:$V$2329, 6,FALSE), "")</f>
        <v/>
      </c>
      <c r="T1426" s="30" t="str">
        <f>IF($A1426 = "","",
IF(VLOOKUP($A1426,'Student reference sheet'!$A$2:$V$2329, 10,FALSE) = "Y", "Hispanic",
IF(VLOOKUP($A1426,'Student reference sheet'!$A$2:$V$2329,11,FALSE) &lt;&gt; "",
IF(VLOOKUP($A1426,'Student reference sheet'!$A$2:$V$2329,11,FALSE) = "UNK", "Unknown", VLOOKUP(VALUE(VLOOKUP($A1426,'Student reference sheet'!$A$2:$V$2329,11,FALSE)),'Ethnicity Reference'!$A$2:$B$22,2,FALSE)),
IF(VLOOKUP($A1426,'Student reference sheet'!$A$2:$V$2329,9,FALSE) &lt;&gt; "", VLOOKUP(VALUE(VLOOKUP($A1426,'Student reference sheet'!$A$2:$V$2329,9,FALSE)),'Ethnicity Reference'!$A$2:$B$22,2,FALSE),"Unknown"))))</f>
        <v/>
      </c>
      <c r="U1426" s="35"/>
    </row>
    <row r="1427" spans="1:21" ht="15.75">
      <c r="A1427" s="47"/>
      <c r="B1427" s="33"/>
      <c r="C1427" s="39" t="str">
        <f>IF($A1427 &lt;&gt; "",VLOOKUP($A1427,'Student reference sheet'!$A$2:$V$2329, 3,FALSE), "")</f>
        <v/>
      </c>
      <c r="D1427" s="39" t="str">
        <f>IF($A1427 &lt;&gt; "",VLOOKUP($A1427,'Student reference sheet'!$A$2:$V$2329, 2,FALSE), "")</f>
        <v/>
      </c>
      <c r="E1427" s="35"/>
      <c r="F1427" s="34"/>
      <c r="G1427" s="40" t="str">
        <f t="shared" ca="1" si="69"/>
        <v/>
      </c>
      <c r="H1427" s="40" t="str">
        <f t="shared" ca="1" si="70"/>
        <v/>
      </c>
      <c r="I1427" s="36" t="str">
        <f>IF($A1427 = "", "",
IF(COUNTIF(MINIMUM_DAY_DATES[], Attendance!J1427) &gt; 0, VLOOKUP(Attendance!$G1427,MINIMUM_DAY_PERIOD_SCHEDULE[], 2,TRUE),
IF(COUNTIF(RALLY_DATES[], Attendance!J1427) &gt; 0, VLOOKUP(Attendance!$G1427,RALLY_PERIOD_SCHEDULE[], 2,TRUE),
IF(WEEKDAY(Attendance!$J1427) = 2,
       IF(COUNTIF(FINALS_WEEK_MONDAY_DATE[],Attendance!$J1427) &gt; 0, VLOOKUP(Attendance!$G1427,FINALS_WEEK_MONDAY_PERIOD_SCHEDULE[],2,TRUE),
       VLOOKUP(Attendance!$G1427,REGULAR_WEEK_SCHEDULE[],6,TRUE)),
IF(WEEKDAY($J1427) = 3,
       IF(COUNTIF(FINALS_WEEK_TUESDAY_DATE[],Attendance!$J1427) &gt; 0, VLOOKUP(Attendance!$G1427,FINALS_WEEK_TUESDAY_PERIOD_SCHEDULE[],2,TRUE),
       VLOOKUP(Attendance!$G1427,REGULAR_WEEK_SCHEDULE[[Tuesday]:[Period]],5,TRUE)),
IF(WEEKDAY(Attendance!$J1427) = 4,
        IF(COUNTIF(BLOCK_WEDNESDAY_DATES[],Attendance!$J1427) &gt; 0, VLOOKUP(Attendance!$G1427,BLOCK_WEDNESDAY_PERIOD_SCHEDULE[],2,TRUE),
        IF(COUNTIF(FINALS_WEEK_WEDNESDAY_DATE[],Attendance!$J1427) &gt; 0, VLOOKUP(Attendance!$G1427,FINALS_WEEK_WEDNESDAY_PERIOD_SCHEDULE[],2,TRUE),
       VLOOKUP(Attendance!$G1427,REGULAR_WEEK_SCHEDULE[[Wednesday]:[Period]],4,TRUE))),
IF(WEEKDAY($J1427) = 5,
       IF(COUNTIF(BLOCK_THURSDAY_DATES[],Attendance!$J1427) &gt; 0, VLOOKUP(Attendance!$G1427,BLOCK_THURSDAY_PERIOD_SCHEDULE[],2,TRUE),
       IF(COUNTIF(FINALS_WEEK_THURSDAY_DATE[],Attendance!$J1427) &gt; 0, VLOOKUP(Attendance!$G1427,FINALS_WEEK_THURSDAY_PERIOD_SCHEDULE[],2,TRUE),
       VLOOKUP(Attendance!$G1427,REGULAR_WEEK_SCHEDULE[[Thursday]:[Period]],3,TRUE))),
IF(WEEKDAY(Attendance!$J1427) = 6,
       IF(COUNTIF(FINALS_WEEK_FRIDAY_DATE[],Attendance!$J1427) &gt; 0, VLOOKUP(Attendance!$G1427,FINALS_WEEK_FRIDAY_PERIOD_SCHEDULE[],2,TRUE),
       VLOOKUP(Attendance!$G1427,REGULAR_WEEK_SCHEDULE[[Friday]:[Period]],2,TRUE))))))))))</f>
        <v/>
      </c>
      <c r="J1427" s="41" t="str">
        <f t="shared" ca="1" si="71"/>
        <v/>
      </c>
      <c r="K1427" s="41" t="str">
        <f>IF($A1427 &lt;&gt; "",VLOOKUP($A1427,'Student reference sheet'!$A$2:$V$2329, 7,FALSE), "")</f>
        <v/>
      </c>
      <c r="L1427" s="30" t="str">
        <f>IF($A1427 ="", "", VLOOKUP($A1427, 'Student reference sheet'!$A$2:$Z$2603,23,FALSE))</f>
        <v/>
      </c>
      <c r="M1427" s="30" t="str">
        <f>IF($A1427 ="", "", VLOOKUP($A1427, 'Student reference sheet'!$A$2:$Z$2603,24,FALSE))</f>
        <v/>
      </c>
      <c r="N1427" s="30" t="str">
        <f>IF($A1427 ="", "", VLOOKUP($A1427, 'Student reference sheet'!$A$2:$Z$2603,26,FALSE))</f>
        <v/>
      </c>
      <c r="O1427" s="30" t="str">
        <f>IF($A1427 ="", "", VLOOKUP($A1427, 'Student reference sheet'!$A$2:$Z$2603,25,FALSE))</f>
        <v/>
      </c>
      <c r="P1427" s="39" t="str">
        <f>IF($A1427 = "", "", IF(OR(VLOOKUP($A1427,'Student reference sheet'!$A$2:$V$2400,8,FALSE) = "R",  VLOOKUP($A1427,'Student reference sheet'!$A$2:$V$2400,8,FALSE) = "L"), "X", ""))</f>
        <v/>
      </c>
      <c r="Q1427" s="39" t="str">
        <f>IF($A1427 ="", "", VLOOKUP($A1427, 'Student reference sheet'!$A$2:$V$2603,22,FALSE))</f>
        <v/>
      </c>
      <c r="R1427" s="39" t="str">
        <f>IF($A1427 &lt;&gt; "",VLOOKUP($A1427,'Student reference sheet'!$A$2:$V$2329, 5,FALSE), "")</f>
        <v/>
      </c>
      <c r="S1427" s="39" t="str">
        <f>IF($A1427 &lt;&gt; "",VLOOKUP($A1427,'Student reference sheet'!$A$2:$V$2329, 6,FALSE), "")</f>
        <v/>
      </c>
      <c r="T1427" s="30" t="str">
        <f>IF($A1427 = "","",
IF(VLOOKUP($A1427,'Student reference sheet'!$A$2:$V$2329, 10,FALSE) = "Y", "Hispanic",
IF(VLOOKUP($A1427,'Student reference sheet'!$A$2:$V$2329,11,FALSE) &lt;&gt; "",
IF(VLOOKUP($A1427,'Student reference sheet'!$A$2:$V$2329,11,FALSE) = "UNK", "Unknown", VLOOKUP(VALUE(VLOOKUP($A1427,'Student reference sheet'!$A$2:$V$2329,11,FALSE)),'Ethnicity Reference'!$A$2:$B$22,2,FALSE)),
IF(VLOOKUP($A1427,'Student reference sheet'!$A$2:$V$2329,9,FALSE) &lt;&gt; "", VLOOKUP(VALUE(VLOOKUP($A1427,'Student reference sheet'!$A$2:$V$2329,9,FALSE)),'Ethnicity Reference'!$A$2:$B$22,2,FALSE),"Unknown"))))</f>
        <v/>
      </c>
      <c r="U1427" s="35"/>
    </row>
    <row r="1428" spans="1:21" ht="15.75">
      <c r="A1428" s="47"/>
      <c r="B1428" s="33"/>
      <c r="C1428" s="39" t="str">
        <f>IF($A1428 &lt;&gt; "",VLOOKUP($A1428,'Student reference sheet'!$A$2:$V$2329, 3,FALSE), "")</f>
        <v/>
      </c>
      <c r="D1428" s="39" t="str">
        <f>IF($A1428 &lt;&gt; "",VLOOKUP($A1428,'Student reference sheet'!$A$2:$V$2329, 2,FALSE), "")</f>
        <v/>
      </c>
      <c r="E1428" s="35"/>
      <c r="F1428" s="34"/>
      <c r="G1428" s="40" t="str">
        <f t="shared" ca="1" si="69"/>
        <v/>
      </c>
      <c r="H1428" s="40" t="str">
        <f t="shared" ca="1" si="70"/>
        <v/>
      </c>
      <c r="I1428" s="36" t="str">
        <f>IF($A1428 = "", "",
IF(COUNTIF(MINIMUM_DAY_DATES[], Attendance!J1428) &gt; 0, VLOOKUP(Attendance!$G1428,MINIMUM_DAY_PERIOD_SCHEDULE[], 2,TRUE),
IF(COUNTIF(RALLY_DATES[], Attendance!J1428) &gt; 0, VLOOKUP(Attendance!$G1428,RALLY_PERIOD_SCHEDULE[], 2,TRUE),
IF(WEEKDAY(Attendance!$J1428) = 2,
       IF(COUNTIF(FINALS_WEEK_MONDAY_DATE[],Attendance!$J1428) &gt; 0, VLOOKUP(Attendance!$G1428,FINALS_WEEK_MONDAY_PERIOD_SCHEDULE[],2,TRUE),
       VLOOKUP(Attendance!$G1428,REGULAR_WEEK_SCHEDULE[],6,TRUE)),
IF(WEEKDAY($J1428) = 3,
       IF(COUNTIF(FINALS_WEEK_TUESDAY_DATE[],Attendance!$J1428) &gt; 0, VLOOKUP(Attendance!$G1428,FINALS_WEEK_TUESDAY_PERIOD_SCHEDULE[],2,TRUE),
       VLOOKUP(Attendance!$G1428,REGULAR_WEEK_SCHEDULE[[Tuesday]:[Period]],5,TRUE)),
IF(WEEKDAY(Attendance!$J1428) = 4,
        IF(COUNTIF(BLOCK_WEDNESDAY_DATES[],Attendance!$J1428) &gt; 0, VLOOKUP(Attendance!$G1428,BLOCK_WEDNESDAY_PERIOD_SCHEDULE[],2,TRUE),
        IF(COUNTIF(FINALS_WEEK_WEDNESDAY_DATE[],Attendance!$J1428) &gt; 0, VLOOKUP(Attendance!$G1428,FINALS_WEEK_WEDNESDAY_PERIOD_SCHEDULE[],2,TRUE),
       VLOOKUP(Attendance!$G1428,REGULAR_WEEK_SCHEDULE[[Wednesday]:[Period]],4,TRUE))),
IF(WEEKDAY($J1428) = 5,
       IF(COUNTIF(BLOCK_THURSDAY_DATES[],Attendance!$J1428) &gt; 0, VLOOKUP(Attendance!$G1428,BLOCK_THURSDAY_PERIOD_SCHEDULE[],2,TRUE),
       IF(COUNTIF(FINALS_WEEK_THURSDAY_DATE[],Attendance!$J1428) &gt; 0, VLOOKUP(Attendance!$G1428,FINALS_WEEK_THURSDAY_PERIOD_SCHEDULE[],2,TRUE),
       VLOOKUP(Attendance!$G1428,REGULAR_WEEK_SCHEDULE[[Thursday]:[Period]],3,TRUE))),
IF(WEEKDAY(Attendance!$J1428) = 6,
       IF(COUNTIF(FINALS_WEEK_FRIDAY_DATE[],Attendance!$J1428) &gt; 0, VLOOKUP(Attendance!$G1428,FINALS_WEEK_FRIDAY_PERIOD_SCHEDULE[],2,TRUE),
       VLOOKUP(Attendance!$G1428,REGULAR_WEEK_SCHEDULE[[Friday]:[Period]],2,TRUE))))))))))</f>
        <v/>
      </c>
      <c r="J1428" s="41" t="str">
        <f t="shared" ca="1" si="71"/>
        <v/>
      </c>
      <c r="K1428" s="41" t="str">
        <f>IF($A1428 &lt;&gt; "",VLOOKUP($A1428,'Student reference sheet'!$A$2:$V$2329, 7,FALSE), "")</f>
        <v/>
      </c>
      <c r="L1428" s="30" t="str">
        <f>IF($A1428 ="", "", VLOOKUP($A1428, 'Student reference sheet'!$A$2:$Z$2603,23,FALSE))</f>
        <v/>
      </c>
      <c r="M1428" s="30" t="str">
        <f>IF($A1428 ="", "", VLOOKUP($A1428, 'Student reference sheet'!$A$2:$Z$2603,24,FALSE))</f>
        <v/>
      </c>
      <c r="N1428" s="30" t="str">
        <f>IF($A1428 ="", "", VLOOKUP($A1428, 'Student reference sheet'!$A$2:$Z$2603,26,FALSE))</f>
        <v/>
      </c>
      <c r="O1428" s="30" t="str">
        <f>IF($A1428 ="", "", VLOOKUP($A1428, 'Student reference sheet'!$A$2:$Z$2603,25,FALSE))</f>
        <v/>
      </c>
      <c r="P1428" s="39" t="str">
        <f>IF($A1428 = "", "", IF(OR(VLOOKUP($A1428,'Student reference sheet'!$A$2:$V$2400,8,FALSE) = "R",  VLOOKUP($A1428,'Student reference sheet'!$A$2:$V$2400,8,FALSE) = "L"), "X", ""))</f>
        <v/>
      </c>
      <c r="Q1428" s="39" t="str">
        <f>IF($A1428 ="", "", VLOOKUP($A1428, 'Student reference sheet'!$A$2:$V$2603,22,FALSE))</f>
        <v/>
      </c>
      <c r="R1428" s="39" t="str">
        <f>IF($A1428 &lt;&gt; "",VLOOKUP($A1428,'Student reference sheet'!$A$2:$V$2329, 5,FALSE), "")</f>
        <v/>
      </c>
      <c r="S1428" s="39" t="str">
        <f>IF($A1428 &lt;&gt; "",VLOOKUP($A1428,'Student reference sheet'!$A$2:$V$2329, 6,FALSE), "")</f>
        <v/>
      </c>
      <c r="T1428" s="30" t="str">
        <f>IF($A1428 = "","",
IF(VLOOKUP($A1428,'Student reference sheet'!$A$2:$V$2329, 10,FALSE) = "Y", "Hispanic",
IF(VLOOKUP($A1428,'Student reference sheet'!$A$2:$V$2329,11,FALSE) &lt;&gt; "",
IF(VLOOKUP($A1428,'Student reference sheet'!$A$2:$V$2329,11,FALSE) = "UNK", "Unknown", VLOOKUP(VALUE(VLOOKUP($A1428,'Student reference sheet'!$A$2:$V$2329,11,FALSE)),'Ethnicity Reference'!$A$2:$B$22,2,FALSE)),
IF(VLOOKUP($A1428,'Student reference sheet'!$A$2:$V$2329,9,FALSE) &lt;&gt; "", VLOOKUP(VALUE(VLOOKUP($A1428,'Student reference sheet'!$A$2:$V$2329,9,FALSE)),'Ethnicity Reference'!$A$2:$B$22,2,FALSE),"Unknown"))))</f>
        <v/>
      </c>
      <c r="U1428" s="35"/>
    </row>
    <row r="1429" spans="1:21" ht="15.75">
      <c r="A1429" s="47"/>
      <c r="B1429" s="33"/>
      <c r="C1429" s="39" t="str">
        <f>IF($A1429 &lt;&gt; "",VLOOKUP($A1429,'Student reference sheet'!$A$2:$V$2329, 3,FALSE), "")</f>
        <v/>
      </c>
      <c r="D1429" s="39" t="str">
        <f>IF($A1429 &lt;&gt; "",VLOOKUP($A1429,'Student reference sheet'!$A$2:$V$2329, 2,FALSE), "")</f>
        <v/>
      </c>
      <c r="E1429" s="35"/>
      <c r="F1429" s="34"/>
      <c r="G1429" s="40" t="str">
        <f t="shared" ca="1" si="69"/>
        <v/>
      </c>
      <c r="H1429" s="40" t="str">
        <f t="shared" ca="1" si="70"/>
        <v/>
      </c>
      <c r="I1429" s="36" t="str">
        <f>IF($A1429 = "", "",
IF(COUNTIF(MINIMUM_DAY_DATES[], Attendance!J1429) &gt; 0, VLOOKUP(Attendance!$G1429,MINIMUM_DAY_PERIOD_SCHEDULE[], 2,TRUE),
IF(COUNTIF(RALLY_DATES[], Attendance!J1429) &gt; 0, VLOOKUP(Attendance!$G1429,RALLY_PERIOD_SCHEDULE[], 2,TRUE),
IF(WEEKDAY(Attendance!$J1429) = 2,
       IF(COUNTIF(FINALS_WEEK_MONDAY_DATE[],Attendance!$J1429) &gt; 0, VLOOKUP(Attendance!$G1429,FINALS_WEEK_MONDAY_PERIOD_SCHEDULE[],2,TRUE),
       VLOOKUP(Attendance!$G1429,REGULAR_WEEK_SCHEDULE[],6,TRUE)),
IF(WEEKDAY($J1429) = 3,
       IF(COUNTIF(FINALS_WEEK_TUESDAY_DATE[],Attendance!$J1429) &gt; 0, VLOOKUP(Attendance!$G1429,FINALS_WEEK_TUESDAY_PERIOD_SCHEDULE[],2,TRUE),
       VLOOKUP(Attendance!$G1429,REGULAR_WEEK_SCHEDULE[[Tuesday]:[Period]],5,TRUE)),
IF(WEEKDAY(Attendance!$J1429) = 4,
        IF(COUNTIF(BLOCK_WEDNESDAY_DATES[],Attendance!$J1429) &gt; 0, VLOOKUP(Attendance!$G1429,BLOCK_WEDNESDAY_PERIOD_SCHEDULE[],2,TRUE),
        IF(COUNTIF(FINALS_WEEK_WEDNESDAY_DATE[],Attendance!$J1429) &gt; 0, VLOOKUP(Attendance!$G1429,FINALS_WEEK_WEDNESDAY_PERIOD_SCHEDULE[],2,TRUE),
       VLOOKUP(Attendance!$G1429,REGULAR_WEEK_SCHEDULE[[Wednesday]:[Period]],4,TRUE))),
IF(WEEKDAY($J1429) = 5,
       IF(COUNTIF(BLOCK_THURSDAY_DATES[],Attendance!$J1429) &gt; 0, VLOOKUP(Attendance!$G1429,BLOCK_THURSDAY_PERIOD_SCHEDULE[],2,TRUE),
       IF(COUNTIF(FINALS_WEEK_THURSDAY_DATE[],Attendance!$J1429) &gt; 0, VLOOKUP(Attendance!$G1429,FINALS_WEEK_THURSDAY_PERIOD_SCHEDULE[],2,TRUE),
       VLOOKUP(Attendance!$G1429,REGULAR_WEEK_SCHEDULE[[Thursday]:[Period]],3,TRUE))),
IF(WEEKDAY(Attendance!$J1429) = 6,
       IF(COUNTIF(FINALS_WEEK_FRIDAY_DATE[],Attendance!$J1429) &gt; 0, VLOOKUP(Attendance!$G1429,FINALS_WEEK_FRIDAY_PERIOD_SCHEDULE[],2,TRUE),
       VLOOKUP(Attendance!$G1429,REGULAR_WEEK_SCHEDULE[[Friday]:[Period]],2,TRUE))))))))))</f>
        <v/>
      </c>
      <c r="J1429" s="41" t="str">
        <f t="shared" ca="1" si="71"/>
        <v/>
      </c>
      <c r="K1429" s="41" t="str">
        <f>IF($A1429 &lt;&gt; "",VLOOKUP($A1429,'Student reference sheet'!$A$2:$V$2329, 7,FALSE), "")</f>
        <v/>
      </c>
      <c r="L1429" s="30" t="str">
        <f>IF($A1429 ="", "", VLOOKUP($A1429, 'Student reference sheet'!$A$2:$Z$2603,23,FALSE))</f>
        <v/>
      </c>
      <c r="M1429" s="30" t="str">
        <f>IF($A1429 ="", "", VLOOKUP($A1429, 'Student reference sheet'!$A$2:$Z$2603,24,FALSE))</f>
        <v/>
      </c>
      <c r="N1429" s="30" t="str">
        <f>IF($A1429 ="", "", VLOOKUP($A1429, 'Student reference sheet'!$A$2:$Z$2603,26,FALSE))</f>
        <v/>
      </c>
      <c r="O1429" s="30" t="str">
        <f>IF($A1429 ="", "", VLOOKUP($A1429, 'Student reference sheet'!$A$2:$Z$2603,25,FALSE))</f>
        <v/>
      </c>
      <c r="P1429" s="39" t="str">
        <f>IF($A1429 = "", "", IF(OR(VLOOKUP($A1429,'Student reference sheet'!$A$2:$V$2400,8,FALSE) = "R",  VLOOKUP($A1429,'Student reference sheet'!$A$2:$V$2400,8,FALSE) = "L"), "X", ""))</f>
        <v/>
      </c>
      <c r="Q1429" s="39" t="str">
        <f>IF($A1429 ="", "", VLOOKUP($A1429, 'Student reference sheet'!$A$2:$V$2603,22,FALSE))</f>
        <v/>
      </c>
      <c r="R1429" s="39" t="str">
        <f>IF($A1429 &lt;&gt; "",VLOOKUP($A1429,'Student reference sheet'!$A$2:$V$2329, 5,FALSE), "")</f>
        <v/>
      </c>
      <c r="S1429" s="39" t="str">
        <f>IF($A1429 &lt;&gt; "",VLOOKUP($A1429,'Student reference sheet'!$A$2:$V$2329, 6,FALSE), "")</f>
        <v/>
      </c>
      <c r="T1429" s="30" t="str">
        <f>IF($A1429 = "","",
IF(VLOOKUP($A1429,'Student reference sheet'!$A$2:$V$2329, 10,FALSE) = "Y", "Hispanic",
IF(VLOOKUP($A1429,'Student reference sheet'!$A$2:$V$2329,11,FALSE) &lt;&gt; "",
IF(VLOOKUP($A1429,'Student reference sheet'!$A$2:$V$2329,11,FALSE) = "UNK", "Unknown", VLOOKUP(VALUE(VLOOKUP($A1429,'Student reference sheet'!$A$2:$V$2329,11,FALSE)),'Ethnicity Reference'!$A$2:$B$22,2,FALSE)),
IF(VLOOKUP($A1429,'Student reference sheet'!$A$2:$V$2329,9,FALSE) &lt;&gt; "", VLOOKUP(VALUE(VLOOKUP($A1429,'Student reference sheet'!$A$2:$V$2329,9,FALSE)),'Ethnicity Reference'!$A$2:$B$22,2,FALSE),"Unknown"))))</f>
        <v/>
      </c>
      <c r="U1429" s="35"/>
    </row>
    <row r="1430" spans="1:21" ht="15.75">
      <c r="A1430" s="47"/>
      <c r="B1430" s="33"/>
      <c r="C1430" s="39" t="str">
        <f>IF($A1430 &lt;&gt; "",VLOOKUP($A1430,'Student reference sheet'!$A$2:$V$2329, 3,FALSE), "")</f>
        <v/>
      </c>
      <c r="D1430" s="39" t="str">
        <f>IF($A1430 &lt;&gt; "",VLOOKUP($A1430,'Student reference sheet'!$A$2:$V$2329, 2,FALSE), "")</f>
        <v/>
      </c>
      <c r="E1430" s="35"/>
      <c r="F1430" s="34"/>
      <c r="G1430" s="40" t="str">
        <f t="shared" ca="1" si="69"/>
        <v/>
      </c>
      <c r="H1430" s="40" t="str">
        <f t="shared" ca="1" si="70"/>
        <v/>
      </c>
      <c r="I1430" s="36" t="str">
        <f>IF($A1430 = "", "",
IF(COUNTIF(MINIMUM_DAY_DATES[], Attendance!J1430) &gt; 0, VLOOKUP(Attendance!$G1430,MINIMUM_DAY_PERIOD_SCHEDULE[], 2,TRUE),
IF(COUNTIF(RALLY_DATES[], Attendance!J1430) &gt; 0, VLOOKUP(Attendance!$G1430,RALLY_PERIOD_SCHEDULE[], 2,TRUE),
IF(WEEKDAY(Attendance!$J1430) = 2,
       IF(COUNTIF(FINALS_WEEK_MONDAY_DATE[],Attendance!$J1430) &gt; 0, VLOOKUP(Attendance!$G1430,FINALS_WEEK_MONDAY_PERIOD_SCHEDULE[],2,TRUE),
       VLOOKUP(Attendance!$G1430,REGULAR_WEEK_SCHEDULE[],6,TRUE)),
IF(WEEKDAY($J1430) = 3,
       IF(COUNTIF(FINALS_WEEK_TUESDAY_DATE[],Attendance!$J1430) &gt; 0, VLOOKUP(Attendance!$G1430,FINALS_WEEK_TUESDAY_PERIOD_SCHEDULE[],2,TRUE),
       VLOOKUP(Attendance!$G1430,REGULAR_WEEK_SCHEDULE[[Tuesday]:[Period]],5,TRUE)),
IF(WEEKDAY(Attendance!$J1430) = 4,
        IF(COUNTIF(BLOCK_WEDNESDAY_DATES[],Attendance!$J1430) &gt; 0, VLOOKUP(Attendance!$G1430,BLOCK_WEDNESDAY_PERIOD_SCHEDULE[],2,TRUE),
        IF(COUNTIF(FINALS_WEEK_WEDNESDAY_DATE[],Attendance!$J1430) &gt; 0, VLOOKUP(Attendance!$G1430,FINALS_WEEK_WEDNESDAY_PERIOD_SCHEDULE[],2,TRUE),
       VLOOKUP(Attendance!$G1430,REGULAR_WEEK_SCHEDULE[[Wednesday]:[Period]],4,TRUE))),
IF(WEEKDAY($J1430) = 5,
       IF(COUNTIF(BLOCK_THURSDAY_DATES[],Attendance!$J1430) &gt; 0, VLOOKUP(Attendance!$G1430,BLOCK_THURSDAY_PERIOD_SCHEDULE[],2,TRUE),
       IF(COUNTIF(FINALS_WEEK_THURSDAY_DATE[],Attendance!$J1430) &gt; 0, VLOOKUP(Attendance!$G1430,FINALS_WEEK_THURSDAY_PERIOD_SCHEDULE[],2,TRUE),
       VLOOKUP(Attendance!$G1430,REGULAR_WEEK_SCHEDULE[[Thursday]:[Period]],3,TRUE))),
IF(WEEKDAY(Attendance!$J1430) = 6,
       IF(COUNTIF(FINALS_WEEK_FRIDAY_DATE[],Attendance!$J1430) &gt; 0, VLOOKUP(Attendance!$G1430,FINALS_WEEK_FRIDAY_PERIOD_SCHEDULE[],2,TRUE),
       VLOOKUP(Attendance!$G1430,REGULAR_WEEK_SCHEDULE[[Friday]:[Period]],2,TRUE))))))))))</f>
        <v/>
      </c>
      <c r="J1430" s="41" t="str">
        <f t="shared" ca="1" si="71"/>
        <v/>
      </c>
      <c r="K1430" s="41" t="str">
        <f>IF($A1430 &lt;&gt; "",VLOOKUP($A1430,'Student reference sheet'!$A$2:$V$2329, 7,FALSE), "")</f>
        <v/>
      </c>
      <c r="L1430" s="30" t="str">
        <f>IF($A1430 ="", "", VLOOKUP($A1430, 'Student reference sheet'!$A$2:$Z$2603,23,FALSE))</f>
        <v/>
      </c>
      <c r="M1430" s="30" t="str">
        <f>IF($A1430 ="", "", VLOOKUP($A1430, 'Student reference sheet'!$A$2:$Z$2603,24,FALSE))</f>
        <v/>
      </c>
      <c r="N1430" s="30" t="str">
        <f>IF($A1430 ="", "", VLOOKUP($A1430, 'Student reference sheet'!$A$2:$Z$2603,26,FALSE))</f>
        <v/>
      </c>
      <c r="O1430" s="30" t="str">
        <f>IF($A1430 ="", "", VLOOKUP($A1430, 'Student reference sheet'!$A$2:$Z$2603,25,FALSE))</f>
        <v/>
      </c>
      <c r="P1430" s="39" t="str">
        <f>IF($A1430 = "", "", IF(OR(VLOOKUP($A1430,'Student reference sheet'!$A$2:$V$2400,8,FALSE) = "R",  VLOOKUP($A1430,'Student reference sheet'!$A$2:$V$2400,8,FALSE) = "L"), "X", ""))</f>
        <v/>
      </c>
      <c r="Q1430" s="39" t="str">
        <f>IF($A1430 ="", "", VLOOKUP($A1430, 'Student reference sheet'!$A$2:$V$2603,22,FALSE))</f>
        <v/>
      </c>
      <c r="R1430" s="39" t="str">
        <f>IF($A1430 &lt;&gt; "",VLOOKUP($A1430,'Student reference sheet'!$A$2:$V$2329, 5,FALSE), "")</f>
        <v/>
      </c>
      <c r="S1430" s="39" t="str">
        <f>IF($A1430 &lt;&gt; "",VLOOKUP($A1430,'Student reference sheet'!$A$2:$V$2329, 6,FALSE), "")</f>
        <v/>
      </c>
      <c r="T1430" s="30" t="str">
        <f>IF($A1430 = "","",
IF(VLOOKUP($A1430,'Student reference sheet'!$A$2:$V$2329, 10,FALSE) = "Y", "Hispanic",
IF(VLOOKUP($A1430,'Student reference sheet'!$A$2:$V$2329,11,FALSE) &lt;&gt; "",
IF(VLOOKUP($A1430,'Student reference sheet'!$A$2:$V$2329,11,FALSE) = "UNK", "Unknown", VLOOKUP(VALUE(VLOOKUP($A1430,'Student reference sheet'!$A$2:$V$2329,11,FALSE)),'Ethnicity Reference'!$A$2:$B$22,2,FALSE)),
IF(VLOOKUP($A1430,'Student reference sheet'!$A$2:$V$2329,9,FALSE) &lt;&gt; "", VLOOKUP(VALUE(VLOOKUP($A1430,'Student reference sheet'!$A$2:$V$2329,9,FALSE)),'Ethnicity Reference'!$A$2:$B$22,2,FALSE),"Unknown"))))</f>
        <v/>
      </c>
      <c r="U1430" s="35"/>
    </row>
    <row r="1431" spans="1:21" ht="15.75">
      <c r="A1431" s="47"/>
      <c r="B1431" s="33"/>
      <c r="C1431" s="39" t="str">
        <f>IF($A1431 &lt;&gt; "",VLOOKUP($A1431,'Student reference sheet'!$A$2:$V$2329, 3,FALSE), "")</f>
        <v/>
      </c>
      <c r="D1431" s="39" t="str">
        <f>IF($A1431 &lt;&gt; "",VLOOKUP($A1431,'Student reference sheet'!$A$2:$V$2329, 2,FALSE), "")</f>
        <v/>
      </c>
      <c r="E1431" s="35"/>
      <c r="F1431" s="34"/>
      <c r="G1431" s="40" t="str">
        <f t="shared" ca="1" si="69"/>
        <v/>
      </c>
      <c r="H1431" s="40" t="str">
        <f t="shared" ca="1" si="70"/>
        <v/>
      </c>
      <c r="I1431" s="36" t="str">
        <f>IF($A1431 = "", "",
IF(COUNTIF(MINIMUM_DAY_DATES[], Attendance!J1431) &gt; 0, VLOOKUP(Attendance!$G1431,MINIMUM_DAY_PERIOD_SCHEDULE[], 2,TRUE),
IF(COUNTIF(RALLY_DATES[], Attendance!J1431) &gt; 0, VLOOKUP(Attendance!$G1431,RALLY_PERIOD_SCHEDULE[], 2,TRUE),
IF(WEEKDAY(Attendance!$J1431) = 2,
       IF(COUNTIF(FINALS_WEEK_MONDAY_DATE[],Attendance!$J1431) &gt; 0, VLOOKUP(Attendance!$G1431,FINALS_WEEK_MONDAY_PERIOD_SCHEDULE[],2,TRUE),
       VLOOKUP(Attendance!$G1431,REGULAR_WEEK_SCHEDULE[],6,TRUE)),
IF(WEEKDAY($J1431) = 3,
       IF(COUNTIF(FINALS_WEEK_TUESDAY_DATE[],Attendance!$J1431) &gt; 0, VLOOKUP(Attendance!$G1431,FINALS_WEEK_TUESDAY_PERIOD_SCHEDULE[],2,TRUE),
       VLOOKUP(Attendance!$G1431,REGULAR_WEEK_SCHEDULE[[Tuesday]:[Period]],5,TRUE)),
IF(WEEKDAY(Attendance!$J1431) = 4,
        IF(COUNTIF(BLOCK_WEDNESDAY_DATES[],Attendance!$J1431) &gt; 0, VLOOKUP(Attendance!$G1431,BLOCK_WEDNESDAY_PERIOD_SCHEDULE[],2,TRUE),
        IF(COUNTIF(FINALS_WEEK_WEDNESDAY_DATE[],Attendance!$J1431) &gt; 0, VLOOKUP(Attendance!$G1431,FINALS_WEEK_WEDNESDAY_PERIOD_SCHEDULE[],2,TRUE),
       VLOOKUP(Attendance!$G1431,REGULAR_WEEK_SCHEDULE[[Wednesday]:[Period]],4,TRUE))),
IF(WEEKDAY($J1431) = 5,
       IF(COUNTIF(BLOCK_THURSDAY_DATES[],Attendance!$J1431) &gt; 0, VLOOKUP(Attendance!$G1431,BLOCK_THURSDAY_PERIOD_SCHEDULE[],2,TRUE),
       IF(COUNTIF(FINALS_WEEK_THURSDAY_DATE[],Attendance!$J1431) &gt; 0, VLOOKUP(Attendance!$G1431,FINALS_WEEK_THURSDAY_PERIOD_SCHEDULE[],2,TRUE),
       VLOOKUP(Attendance!$G1431,REGULAR_WEEK_SCHEDULE[[Thursday]:[Period]],3,TRUE))),
IF(WEEKDAY(Attendance!$J1431) = 6,
       IF(COUNTIF(FINALS_WEEK_FRIDAY_DATE[],Attendance!$J1431) &gt; 0, VLOOKUP(Attendance!$G1431,FINALS_WEEK_FRIDAY_PERIOD_SCHEDULE[],2,TRUE),
       VLOOKUP(Attendance!$G1431,REGULAR_WEEK_SCHEDULE[[Friday]:[Period]],2,TRUE))))))))))</f>
        <v/>
      </c>
      <c r="J1431" s="41" t="str">
        <f t="shared" ca="1" si="71"/>
        <v/>
      </c>
      <c r="K1431" s="41" t="str">
        <f>IF($A1431 &lt;&gt; "",VLOOKUP($A1431,'Student reference sheet'!$A$2:$V$2329, 7,FALSE), "")</f>
        <v/>
      </c>
      <c r="L1431" s="30" t="str">
        <f>IF($A1431 ="", "", VLOOKUP($A1431, 'Student reference sheet'!$A$2:$Z$2603,23,FALSE))</f>
        <v/>
      </c>
      <c r="M1431" s="30" t="str">
        <f>IF($A1431 ="", "", VLOOKUP($A1431, 'Student reference sheet'!$A$2:$Z$2603,24,FALSE))</f>
        <v/>
      </c>
      <c r="N1431" s="30" t="str">
        <f>IF($A1431 ="", "", VLOOKUP($A1431, 'Student reference sheet'!$A$2:$Z$2603,26,FALSE))</f>
        <v/>
      </c>
      <c r="O1431" s="30" t="str">
        <f>IF($A1431 ="", "", VLOOKUP($A1431, 'Student reference sheet'!$A$2:$Z$2603,25,FALSE))</f>
        <v/>
      </c>
      <c r="P1431" s="39" t="str">
        <f>IF($A1431 = "", "", IF(OR(VLOOKUP($A1431,'Student reference sheet'!$A$2:$V$2400,8,FALSE) = "R",  VLOOKUP($A1431,'Student reference sheet'!$A$2:$V$2400,8,FALSE) = "L"), "X", ""))</f>
        <v/>
      </c>
      <c r="Q1431" s="39" t="str">
        <f>IF($A1431 ="", "", VLOOKUP($A1431, 'Student reference sheet'!$A$2:$V$2603,22,FALSE))</f>
        <v/>
      </c>
      <c r="R1431" s="39" t="str">
        <f>IF($A1431 &lt;&gt; "",VLOOKUP($A1431,'Student reference sheet'!$A$2:$V$2329, 5,FALSE), "")</f>
        <v/>
      </c>
      <c r="S1431" s="39" t="str">
        <f>IF($A1431 &lt;&gt; "",VLOOKUP($A1431,'Student reference sheet'!$A$2:$V$2329, 6,FALSE), "")</f>
        <v/>
      </c>
      <c r="T1431" s="30" t="str">
        <f>IF($A1431 = "","",
IF(VLOOKUP($A1431,'Student reference sheet'!$A$2:$V$2329, 10,FALSE) = "Y", "Hispanic",
IF(VLOOKUP($A1431,'Student reference sheet'!$A$2:$V$2329,11,FALSE) &lt;&gt; "",
IF(VLOOKUP($A1431,'Student reference sheet'!$A$2:$V$2329,11,FALSE) = "UNK", "Unknown", VLOOKUP(VALUE(VLOOKUP($A1431,'Student reference sheet'!$A$2:$V$2329,11,FALSE)),'Ethnicity Reference'!$A$2:$B$22,2,FALSE)),
IF(VLOOKUP($A1431,'Student reference sheet'!$A$2:$V$2329,9,FALSE) &lt;&gt; "", VLOOKUP(VALUE(VLOOKUP($A1431,'Student reference sheet'!$A$2:$V$2329,9,FALSE)),'Ethnicity Reference'!$A$2:$B$22,2,FALSE),"Unknown"))))</f>
        <v/>
      </c>
      <c r="U1431" s="35"/>
    </row>
    <row r="1432" spans="1:21" ht="15.75">
      <c r="A1432" s="47"/>
      <c r="B1432" s="33"/>
      <c r="C1432" s="39" t="str">
        <f>IF($A1432 &lt;&gt; "",VLOOKUP($A1432,'Student reference sheet'!$A$2:$V$2329, 3,FALSE), "")</f>
        <v/>
      </c>
      <c r="D1432" s="39" t="str">
        <f>IF($A1432 &lt;&gt; "",VLOOKUP($A1432,'Student reference sheet'!$A$2:$V$2329, 2,FALSE), "")</f>
        <v/>
      </c>
      <c r="E1432" s="35"/>
      <c r="F1432" s="34"/>
      <c r="G1432" s="40" t="str">
        <f t="shared" ca="1" si="69"/>
        <v/>
      </c>
      <c r="H1432" s="40" t="str">
        <f t="shared" ca="1" si="70"/>
        <v/>
      </c>
      <c r="I1432" s="36" t="str">
        <f>IF($A1432 = "", "",
IF(COUNTIF(MINIMUM_DAY_DATES[], Attendance!J1432) &gt; 0, VLOOKUP(Attendance!$G1432,MINIMUM_DAY_PERIOD_SCHEDULE[], 2,TRUE),
IF(COUNTIF(RALLY_DATES[], Attendance!J1432) &gt; 0, VLOOKUP(Attendance!$G1432,RALLY_PERIOD_SCHEDULE[], 2,TRUE),
IF(WEEKDAY(Attendance!$J1432) = 2,
       IF(COUNTIF(FINALS_WEEK_MONDAY_DATE[],Attendance!$J1432) &gt; 0, VLOOKUP(Attendance!$G1432,FINALS_WEEK_MONDAY_PERIOD_SCHEDULE[],2,TRUE),
       VLOOKUP(Attendance!$G1432,REGULAR_WEEK_SCHEDULE[],6,TRUE)),
IF(WEEKDAY($J1432) = 3,
       IF(COUNTIF(FINALS_WEEK_TUESDAY_DATE[],Attendance!$J1432) &gt; 0, VLOOKUP(Attendance!$G1432,FINALS_WEEK_TUESDAY_PERIOD_SCHEDULE[],2,TRUE),
       VLOOKUP(Attendance!$G1432,REGULAR_WEEK_SCHEDULE[[Tuesday]:[Period]],5,TRUE)),
IF(WEEKDAY(Attendance!$J1432) = 4,
        IF(COUNTIF(BLOCK_WEDNESDAY_DATES[],Attendance!$J1432) &gt; 0, VLOOKUP(Attendance!$G1432,BLOCK_WEDNESDAY_PERIOD_SCHEDULE[],2,TRUE),
        IF(COUNTIF(FINALS_WEEK_WEDNESDAY_DATE[],Attendance!$J1432) &gt; 0, VLOOKUP(Attendance!$G1432,FINALS_WEEK_WEDNESDAY_PERIOD_SCHEDULE[],2,TRUE),
       VLOOKUP(Attendance!$G1432,REGULAR_WEEK_SCHEDULE[[Wednesday]:[Period]],4,TRUE))),
IF(WEEKDAY($J1432) = 5,
       IF(COUNTIF(BLOCK_THURSDAY_DATES[],Attendance!$J1432) &gt; 0, VLOOKUP(Attendance!$G1432,BLOCK_THURSDAY_PERIOD_SCHEDULE[],2,TRUE),
       IF(COUNTIF(FINALS_WEEK_THURSDAY_DATE[],Attendance!$J1432) &gt; 0, VLOOKUP(Attendance!$G1432,FINALS_WEEK_THURSDAY_PERIOD_SCHEDULE[],2,TRUE),
       VLOOKUP(Attendance!$G1432,REGULAR_WEEK_SCHEDULE[[Thursday]:[Period]],3,TRUE))),
IF(WEEKDAY(Attendance!$J1432) = 6,
       IF(COUNTIF(FINALS_WEEK_FRIDAY_DATE[],Attendance!$J1432) &gt; 0, VLOOKUP(Attendance!$G1432,FINALS_WEEK_FRIDAY_PERIOD_SCHEDULE[],2,TRUE),
       VLOOKUP(Attendance!$G1432,REGULAR_WEEK_SCHEDULE[[Friday]:[Period]],2,TRUE))))))))))</f>
        <v/>
      </c>
      <c r="J1432" s="41" t="str">
        <f t="shared" ca="1" si="71"/>
        <v/>
      </c>
      <c r="K1432" s="41" t="str">
        <f>IF($A1432 &lt;&gt; "",VLOOKUP($A1432,'Student reference sheet'!$A$2:$V$2329, 7,FALSE), "")</f>
        <v/>
      </c>
      <c r="L1432" s="30" t="str">
        <f>IF($A1432 ="", "", VLOOKUP($A1432, 'Student reference sheet'!$A$2:$Z$2603,23,FALSE))</f>
        <v/>
      </c>
      <c r="M1432" s="30" t="str">
        <f>IF($A1432 ="", "", VLOOKUP($A1432, 'Student reference sheet'!$A$2:$Z$2603,24,FALSE))</f>
        <v/>
      </c>
      <c r="N1432" s="30" t="str">
        <f>IF($A1432 ="", "", VLOOKUP($A1432, 'Student reference sheet'!$A$2:$Z$2603,26,FALSE))</f>
        <v/>
      </c>
      <c r="O1432" s="30" t="str">
        <f>IF($A1432 ="", "", VLOOKUP($A1432, 'Student reference sheet'!$A$2:$Z$2603,25,FALSE))</f>
        <v/>
      </c>
      <c r="P1432" s="39" t="str">
        <f>IF($A1432 = "", "", IF(OR(VLOOKUP($A1432,'Student reference sheet'!$A$2:$V$2400,8,FALSE) = "R",  VLOOKUP($A1432,'Student reference sheet'!$A$2:$V$2400,8,FALSE) = "L"), "X", ""))</f>
        <v/>
      </c>
      <c r="Q1432" s="39" t="str">
        <f>IF($A1432 ="", "", VLOOKUP($A1432, 'Student reference sheet'!$A$2:$V$2603,22,FALSE))</f>
        <v/>
      </c>
      <c r="R1432" s="39" t="str">
        <f>IF($A1432 &lt;&gt; "",VLOOKUP($A1432,'Student reference sheet'!$A$2:$V$2329, 5,FALSE), "")</f>
        <v/>
      </c>
      <c r="S1432" s="39" t="str">
        <f>IF($A1432 &lt;&gt; "",VLOOKUP($A1432,'Student reference sheet'!$A$2:$V$2329, 6,FALSE), "")</f>
        <v/>
      </c>
      <c r="T1432" s="30" t="str">
        <f>IF($A1432 = "","",
IF(VLOOKUP($A1432,'Student reference sheet'!$A$2:$V$2329, 10,FALSE) = "Y", "Hispanic",
IF(VLOOKUP($A1432,'Student reference sheet'!$A$2:$V$2329,11,FALSE) &lt;&gt; "",
IF(VLOOKUP($A1432,'Student reference sheet'!$A$2:$V$2329,11,FALSE) = "UNK", "Unknown", VLOOKUP(VALUE(VLOOKUP($A1432,'Student reference sheet'!$A$2:$V$2329,11,FALSE)),'Ethnicity Reference'!$A$2:$B$22,2,FALSE)),
IF(VLOOKUP($A1432,'Student reference sheet'!$A$2:$V$2329,9,FALSE) &lt;&gt; "", VLOOKUP(VALUE(VLOOKUP($A1432,'Student reference sheet'!$A$2:$V$2329,9,FALSE)),'Ethnicity Reference'!$A$2:$B$22,2,FALSE),"Unknown"))))</f>
        <v/>
      </c>
      <c r="U1432" s="35"/>
    </row>
    <row r="1433" spans="1:21" ht="15.75">
      <c r="A1433" s="47"/>
      <c r="B1433" s="33"/>
      <c r="C1433" s="39" t="str">
        <f>IF($A1433 &lt;&gt; "",VLOOKUP($A1433,'Student reference sheet'!$A$2:$V$2329, 3,FALSE), "")</f>
        <v/>
      </c>
      <c r="D1433" s="39" t="str">
        <f>IF($A1433 &lt;&gt; "",VLOOKUP($A1433,'Student reference sheet'!$A$2:$V$2329, 2,FALSE), "")</f>
        <v/>
      </c>
      <c r="E1433" s="35"/>
      <c r="F1433" s="34"/>
      <c r="G1433" s="40" t="str">
        <f t="shared" ca="1" si="69"/>
        <v/>
      </c>
      <c r="H1433" s="40" t="str">
        <f t="shared" ca="1" si="70"/>
        <v/>
      </c>
      <c r="I1433" s="36" t="str">
        <f>IF($A1433 = "", "",
IF(COUNTIF(MINIMUM_DAY_DATES[], Attendance!J1433) &gt; 0, VLOOKUP(Attendance!$G1433,MINIMUM_DAY_PERIOD_SCHEDULE[], 2,TRUE),
IF(COUNTIF(RALLY_DATES[], Attendance!J1433) &gt; 0, VLOOKUP(Attendance!$G1433,RALLY_PERIOD_SCHEDULE[], 2,TRUE),
IF(WEEKDAY(Attendance!$J1433) = 2,
       IF(COUNTIF(FINALS_WEEK_MONDAY_DATE[],Attendance!$J1433) &gt; 0, VLOOKUP(Attendance!$G1433,FINALS_WEEK_MONDAY_PERIOD_SCHEDULE[],2,TRUE),
       VLOOKUP(Attendance!$G1433,REGULAR_WEEK_SCHEDULE[],6,TRUE)),
IF(WEEKDAY($J1433) = 3,
       IF(COUNTIF(FINALS_WEEK_TUESDAY_DATE[],Attendance!$J1433) &gt; 0, VLOOKUP(Attendance!$G1433,FINALS_WEEK_TUESDAY_PERIOD_SCHEDULE[],2,TRUE),
       VLOOKUP(Attendance!$G1433,REGULAR_WEEK_SCHEDULE[[Tuesday]:[Period]],5,TRUE)),
IF(WEEKDAY(Attendance!$J1433) = 4,
        IF(COUNTIF(BLOCK_WEDNESDAY_DATES[],Attendance!$J1433) &gt; 0, VLOOKUP(Attendance!$G1433,BLOCK_WEDNESDAY_PERIOD_SCHEDULE[],2,TRUE),
        IF(COUNTIF(FINALS_WEEK_WEDNESDAY_DATE[],Attendance!$J1433) &gt; 0, VLOOKUP(Attendance!$G1433,FINALS_WEEK_WEDNESDAY_PERIOD_SCHEDULE[],2,TRUE),
       VLOOKUP(Attendance!$G1433,REGULAR_WEEK_SCHEDULE[[Wednesday]:[Period]],4,TRUE))),
IF(WEEKDAY($J1433) = 5,
       IF(COUNTIF(BLOCK_THURSDAY_DATES[],Attendance!$J1433) &gt; 0, VLOOKUP(Attendance!$G1433,BLOCK_THURSDAY_PERIOD_SCHEDULE[],2,TRUE),
       IF(COUNTIF(FINALS_WEEK_THURSDAY_DATE[],Attendance!$J1433) &gt; 0, VLOOKUP(Attendance!$G1433,FINALS_WEEK_THURSDAY_PERIOD_SCHEDULE[],2,TRUE),
       VLOOKUP(Attendance!$G1433,REGULAR_WEEK_SCHEDULE[[Thursday]:[Period]],3,TRUE))),
IF(WEEKDAY(Attendance!$J1433) = 6,
       IF(COUNTIF(FINALS_WEEK_FRIDAY_DATE[],Attendance!$J1433) &gt; 0, VLOOKUP(Attendance!$G1433,FINALS_WEEK_FRIDAY_PERIOD_SCHEDULE[],2,TRUE),
       VLOOKUP(Attendance!$G1433,REGULAR_WEEK_SCHEDULE[[Friday]:[Period]],2,TRUE))))))))))</f>
        <v/>
      </c>
      <c r="J1433" s="41" t="str">
        <f t="shared" ca="1" si="71"/>
        <v/>
      </c>
      <c r="K1433" s="41" t="str">
        <f>IF($A1433 &lt;&gt; "",VLOOKUP($A1433,'Student reference sheet'!$A$2:$V$2329, 7,FALSE), "")</f>
        <v/>
      </c>
      <c r="L1433" s="30" t="str">
        <f>IF($A1433 ="", "", VLOOKUP($A1433, 'Student reference sheet'!$A$2:$Z$2603,23,FALSE))</f>
        <v/>
      </c>
      <c r="M1433" s="30" t="str">
        <f>IF($A1433 ="", "", VLOOKUP($A1433, 'Student reference sheet'!$A$2:$Z$2603,24,FALSE))</f>
        <v/>
      </c>
      <c r="N1433" s="30" t="str">
        <f>IF($A1433 ="", "", VLOOKUP($A1433, 'Student reference sheet'!$A$2:$Z$2603,26,FALSE))</f>
        <v/>
      </c>
      <c r="O1433" s="30" t="str">
        <f>IF($A1433 ="", "", VLOOKUP($A1433, 'Student reference sheet'!$A$2:$Z$2603,25,FALSE))</f>
        <v/>
      </c>
      <c r="P1433" s="39" t="str">
        <f>IF($A1433 = "", "", IF(OR(VLOOKUP($A1433,'Student reference sheet'!$A$2:$V$2400,8,FALSE) = "R",  VLOOKUP($A1433,'Student reference sheet'!$A$2:$V$2400,8,FALSE) = "L"), "X", ""))</f>
        <v/>
      </c>
      <c r="Q1433" s="39" t="str">
        <f>IF($A1433 ="", "", VLOOKUP($A1433, 'Student reference sheet'!$A$2:$V$2603,22,FALSE))</f>
        <v/>
      </c>
      <c r="R1433" s="39" t="str">
        <f>IF($A1433 &lt;&gt; "",VLOOKUP($A1433,'Student reference sheet'!$A$2:$V$2329, 5,FALSE), "")</f>
        <v/>
      </c>
      <c r="S1433" s="39" t="str">
        <f>IF($A1433 &lt;&gt; "",VLOOKUP($A1433,'Student reference sheet'!$A$2:$V$2329, 6,FALSE), "")</f>
        <v/>
      </c>
      <c r="T1433" s="30" t="str">
        <f>IF($A1433 = "","",
IF(VLOOKUP($A1433,'Student reference sheet'!$A$2:$V$2329, 10,FALSE) = "Y", "Hispanic",
IF(VLOOKUP($A1433,'Student reference sheet'!$A$2:$V$2329,11,FALSE) &lt;&gt; "",
IF(VLOOKUP($A1433,'Student reference sheet'!$A$2:$V$2329,11,FALSE) = "UNK", "Unknown", VLOOKUP(VALUE(VLOOKUP($A1433,'Student reference sheet'!$A$2:$V$2329,11,FALSE)),'Ethnicity Reference'!$A$2:$B$22,2,FALSE)),
IF(VLOOKUP($A1433,'Student reference sheet'!$A$2:$V$2329,9,FALSE) &lt;&gt; "", VLOOKUP(VALUE(VLOOKUP($A1433,'Student reference sheet'!$A$2:$V$2329,9,FALSE)),'Ethnicity Reference'!$A$2:$B$22,2,FALSE),"Unknown"))))</f>
        <v/>
      </c>
      <c r="U1433" s="35"/>
    </row>
    <row r="1434" spans="1:21" ht="15.75">
      <c r="A1434" s="47"/>
      <c r="B1434" s="33"/>
      <c r="C1434" s="39" t="str">
        <f>IF($A1434 &lt;&gt; "",VLOOKUP($A1434,'Student reference sheet'!$A$2:$V$2329, 3,FALSE), "")</f>
        <v/>
      </c>
      <c r="D1434" s="39" t="str">
        <f>IF($A1434 &lt;&gt; "",VLOOKUP($A1434,'Student reference sheet'!$A$2:$V$2329, 2,FALSE), "")</f>
        <v/>
      </c>
      <c r="E1434" s="35"/>
      <c r="F1434" s="34"/>
      <c r="G1434" s="40" t="str">
        <f t="shared" ca="1" si="69"/>
        <v/>
      </c>
      <c r="H1434" s="40" t="str">
        <f t="shared" ca="1" si="70"/>
        <v/>
      </c>
      <c r="I1434" s="36" t="str">
        <f>IF($A1434 = "", "",
IF(COUNTIF(MINIMUM_DAY_DATES[], Attendance!J1434) &gt; 0, VLOOKUP(Attendance!$G1434,MINIMUM_DAY_PERIOD_SCHEDULE[], 2,TRUE),
IF(COUNTIF(RALLY_DATES[], Attendance!J1434) &gt; 0, VLOOKUP(Attendance!$G1434,RALLY_PERIOD_SCHEDULE[], 2,TRUE),
IF(WEEKDAY(Attendance!$J1434) = 2,
       IF(COUNTIF(FINALS_WEEK_MONDAY_DATE[],Attendance!$J1434) &gt; 0, VLOOKUP(Attendance!$G1434,FINALS_WEEK_MONDAY_PERIOD_SCHEDULE[],2,TRUE),
       VLOOKUP(Attendance!$G1434,REGULAR_WEEK_SCHEDULE[],6,TRUE)),
IF(WEEKDAY($J1434) = 3,
       IF(COUNTIF(FINALS_WEEK_TUESDAY_DATE[],Attendance!$J1434) &gt; 0, VLOOKUP(Attendance!$G1434,FINALS_WEEK_TUESDAY_PERIOD_SCHEDULE[],2,TRUE),
       VLOOKUP(Attendance!$G1434,REGULAR_WEEK_SCHEDULE[[Tuesday]:[Period]],5,TRUE)),
IF(WEEKDAY(Attendance!$J1434) = 4,
        IF(COUNTIF(BLOCK_WEDNESDAY_DATES[],Attendance!$J1434) &gt; 0, VLOOKUP(Attendance!$G1434,BLOCK_WEDNESDAY_PERIOD_SCHEDULE[],2,TRUE),
        IF(COUNTIF(FINALS_WEEK_WEDNESDAY_DATE[],Attendance!$J1434) &gt; 0, VLOOKUP(Attendance!$G1434,FINALS_WEEK_WEDNESDAY_PERIOD_SCHEDULE[],2,TRUE),
       VLOOKUP(Attendance!$G1434,REGULAR_WEEK_SCHEDULE[[Wednesday]:[Period]],4,TRUE))),
IF(WEEKDAY($J1434) = 5,
       IF(COUNTIF(BLOCK_THURSDAY_DATES[],Attendance!$J1434) &gt; 0, VLOOKUP(Attendance!$G1434,BLOCK_THURSDAY_PERIOD_SCHEDULE[],2,TRUE),
       IF(COUNTIF(FINALS_WEEK_THURSDAY_DATE[],Attendance!$J1434) &gt; 0, VLOOKUP(Attendance!$G1434,FINALS_WEEK_THURSDAY_PERIOD_SCHEDULE[],2,TRUE),
       VLOOKUP(Attendance!$G1434,REGULAR_WEEK_SCHEDULE[[Thursday]:[Period]],3,TRUE))),
IF(WEEKDAY(Attendance!$J1434) = 6,
       IF(COUNTIF(FINALS_WEEK_FRIDAY_DATE[],Attendance!$J1434) &gt; 0, VLOOKUP(Attendance!$G1434,FINALS_WEEK_FRIDAY_PERIOD_SCHEDULE[],2,TRUE),
       VLOOKUP(Attendance!$G1434,REGULAR_WEEK_SCHEDULE[[Friday]:[Period]],2,TRUE))))))))))</f>
        <v/>
      </c>
      <c r="J1434" s="41" t="str">
        <f t="shared" ca="1" si="71"/>
        <v/>
      </c>
      <c r="K1434" s="41" t="str">
        <f>IF($A1434 &lt;&gt; "",VLOOKUP($A1434,'Student reference sheet'!$A$2:$V$2329, 7,FALSE), "")</f>
        <v/>
      </c>
      <c r="L1434" s="30" t="str">
        <f>IF($A1434 ="", "", VLOOKUP($A1434, 'Student reference sheet'!$A$2:$Z$2603,23,FALSE))</f>
        <v/>
      </c>
      <c r="M1434" s="30" t="str">
        <f>IF($A1434 ="", "", VLOOKUP($A1434, 'Student reference sheet'!$A$2:$Z$2603,24,FALSE))</f>
        <v/>
      </c>
      <c r="N1434" s="30" t="str">
        <f>IF($A1434 ="", "", VLOOKUP($A1434, 'Student reference sheet'!$A$2:$Z$2603,26,FALSE))</f>
        <v/>
      </c>
      <c r="O1434" s="30" t="str">
        <f>IF($A1434 ="", "", VLOOKUP($A1434, 'Student reference sheet'!$A$2:$Z$2603,25,FALSE))</f>
        <v/>
      </c>
      <c r="P1434" s="39" t="str">
        <f>IF($A1434 = "", "", IF(OR(VLOOKUP($A1434,'Student reference sheet'!$A$2:$V$2400,8,FALSE) = "R",  VLOOKUP($A1434,'Student reference sheet'!$A$2:$V$2400,8,FALSE) = "L"), "X", ""))</f>
        <v/>
      </c>
      <c r="Q1434" s="39" t="str">
        <f>IF($A1434 ="", "", VLOOKUP($A1434, 'Student reference sheet'!$A$2:$V$2603,22,FALSE))</f>
        <v/>
      </c>
      <c r="R1434" s="39" t="str">
        <f>IF($A1434 &lt;&gt; "",VLOOKUP($A1434,'Student reference sheet'!$A$2:$V$2329, 5,FALSE), "")</f>
        <v/>
      </c>
      <c r="S1434" s="39" t="str">
        <f>IF($A1434 &lt;&gt; "",VLOOKUP($A1434,'Student reference sheet'!$A$2:$V$2329, 6,FALSE), "")</f>
        <v/>
      </c>
      <c r="T1434" s="30" t="str">
        <f>IF($A1434 = "","",
IF(VLOOKUP($A1434,'Student reference sheet'!$A$2:$V$2329, 10,FALSE) = "Y", "Hispanic",
IF(VLOOKUP($A1434,'Student reference sheet'!$A$2:$V$2329,11,FALSE) &lt;&gt; "",
IF(VLOOKUP($A1434,'Student reference sheet'!$A$2:$V$2329,11,FALSE) = "UNK", "Unknown", VLOOKUP(VALUE(VLOOKUP($A1434,'Student reference sheet'!$A$2:$V$2329,11,FALSE)),'Ethnicity Reference'!$A$2:$B$22,2,FALSE)),
IF(VLOOKUP($A1434,'Student reference sheet'!$A$2:$V$2329,9,FALSE) &lt;&gt; "", VLOOKUP(VALUE(VLOOKUP($A1434,'Student reference sheet'!$A$2:$V$2329,9,FALSE)),'Ethnicity Reference'!$A$2:$B$22,2,FALSE),"Unknown"))))</f>
        <v/>
      </c>
      <c r="U1434" s="35"/>
    </row>
    <row r="1435" spans="1:21" ht="15.75">
      <c r="A1435" s="47"/>
      <c r="B1435" s="33"/>
      <c r="C1435" s="39" t="str">
        <f>IF($A1435 &lt;&gt; "",VLOOKUP($A1435,'Student reference sheet'!$A$2:$V$2329, 3,FALSE), "")</f>
        <v/>
      </c>
      <c r="D1435" s="39" t="str">
        <f>IF($A1435 &lt;&gt; "",VLOOKUP($A1435,'Student reference sheet'!$A$2:$V$2329, 2,FALSE), "")</f>
        <v/>
      </c>
      <c r="E1435" s="35"/>
      <c r="F1435" s="34"/>
      <c r="G1435" s="40" t="str">
        <f t="shared" ca="1" si="69"/>
        <v/>
      </c>
      <c r="H1435" s="40" t="str">
        <f t="shared" ca="1" si="70"/>
        <v/>
      </c>
      <c r="I1435" s="36" t="str">
        <f>IF($A1435 = "", "",
IF(COUNTIF(MINIMUM_DAY_DATES[], Attendance!J1435) &gt; 0, VLOOKUP(Attendance!$G1435,MINIMUM_DAY_PERIOD_SCHEDULE[], 2,TRUE),
IF(COUNTIF(RALLY_DATES[], Attendance!J1435) &gt; 0, VLOOKUP(Attendance!$G1435,RALLY_PERIOD_SCHEDULE[], 2,TRUE),
IF(WEEKDAY(Attendance!$J1435) = 2,
       IF(COUNTIF(FINALS_WEEK_MONDAY_DATE[],Attendance!$J1435) &gt; 0, VLOOKUP(Attendance!$G1435,FINALS_WEEK_MONDAY_PERIOD_SCHEDULE[],2,TRUE),
       VLOOKUP(Attendance!$G1435,REGULAR_WEEK_SCHEDULE[],6,TRUE)),
IF(WEEKDAY($J1435) = 3,
       IF(COUNTIF(FINALS_WEEK_TUESDAY_DATE[],Attendance!$J1435) &gt; 0, VLOOKUP(Attendance!$G1435,FINALS_WEEK_TUESDAY_PERIOD_SCHEDULE[],2,TRUE),
       VLOOKUP(Attendance!$G1435,REGULAR_WEEK_SCHEDULE[[Tuesday]:[Period]],5,TRUE)),
IF(WEEKDAY(Attendance!$J1435) = 4,
        IF(COUNTIF(BLOCK_WEDNESDAY_DATES[],Attendance!$J1435) &gt; 0, VLOOKUP(Attendance!$G1435,BLOCK_WEDNESDAY_PERIOD_SCHEDULE[],2,TRUE),
        IF(COUNTIF(FINALS_WEEK_WEDNESDAY_DATE[],Attendance!$J1435) &gt; 0, VLOOKUP(Attendance!$G1435,FINALS_WEEK_WEDNESDAY_PERIOD_SCHEDULE[],2,TRUE),
       VLOOKUP(Attendance!$G1435,REGULAR_WEEK_SCHEDULE[[Wednesday]:[Period]],4,TRUE))),
IF(WEEKDAY($J1435) = 5,
       IF(COUNTIF(BLOCK_THURSDAY_DATES[],Attendance!$J1435) &gt; 0, VLOOKUP(Attendance!$G1435,BLOCK_THURSDAY_PERIOD_SCHEDULE[],2,TRUE),
       IF(COUNTIF(FINALS_WEEK_THURSDAY_DATE[],Attendance!$J1435) &gt; 0, VLOOKUP(Attendance!$G1435,FINALS_WEEK_THURSDAY_PERIOD_SCHEDULE[],2,TRUE),
       VLOOKUP(Attendance!$G1435,REGULAR_WEEK_SCHEDULE[[Thursday]:[Period]],3,TRUE))),
IF(WEEKDAY(Attendance!$J1435) = 6,
       IF(COUNTIF(FINALS_WEEK_FRIDAY_DATE[],Attendance!$J1435) &gt; 0, VLOOKUP(Attendance!$G1435,FINALS_WEEK_FRIDAY_PERIOD_SCHEDULE[],2,TRUE),
       VLOOKUP(Attendance!$G1435,REGULAR_WEEK_SCHEDULE[[Friday]:[Period]],2,TRUE))))))))))</f>
        <v/>
      </c>
      <c r="J1435" s="41" t="str">
        <f t="shared" ca="1" si="71"/>
        <v/>
      </c>
      <c r="K1435" s="41" t="str">
        <f>IF($A1435 &lt;&gt; "",VLOOKUP($A1435,'Student reference sheet'!$A$2:$V$2329, 7,FALSE), "")</f>
        <v/>
      </c>
      <c r="L1435" s="30" t="str">
        <f>IF($A1435 ="", "", VLOOKUP($A1435, 'Student reference sheet'!$A$2:$Z$2603,23,FALSE))</f>
        <v/>
      </c>
      <c r="M1435" s="30" t="str">
        <f>IF($A1435 ="", "", VLOOKUP($A1435, 'Student reference sheet'!$A$2:$Z$2603,24,FALSE))</f>
        <v/>
      </c>
      <c r="N1435" s="30" t="str">
        <f>IF($A1435 ="", "", VLOOKUP($A1435, 'Student reference sheet'!$A$2:$Z$2603,26,FALSE))</f>
        <v/>
      </c>
      <c r="O1435" s="30" t="str">
        <f>IF($A1435 ="", "", VLOOKUP($A1435, 'Student reference sheet'!$A$2:$Z$2603,25,FALSE))</f>
        <v/>
      </c>
      <c r="P1435" s="39" t="str">
        <f>IF($A1435 = "", "", IF(OR(VLOOKUP($A1435,'Student reference sheet'!$A$2:$V$2400,8,FALSE) = "R",  VLOOKUP($A1435,'Student reference sheet'!$A$2:$V$2400,8,FALSE) = "L"), "X", ""))</f>
        <v/>
      </c>
      <c r="Q1435" s="39" t="str">
        <f>IF($A1435 ="", "", VLOOKUP($A1435, 'Student reference sheet'!$A$2:$V$2603,22,FALSE))</f>
        <v/>
      </c>
      <c r="R1435" s="39" t="str">
        <f>IF($A1435 &lt;&gt; "",VLOOKUP($A1435,'Student reference sheet'!$A$2:$V$2329, 5,FALSE), "")</f>
        <v/>
      </c>
      <c r="S1435" s="39" t="str">
        <f>IF($A1435 &lt;&gt; "",VLOOKUP($A1435,'Student reference sheet'!$A$2:$V$2329, 6,FALSE), "")</f>
        <v/>
      </c>
      <c r="T1435" s="30" t="str">
        <f>IF($A1435 = "","",
IF(VLOOKUP($A1435,'Student reference sheet'!$A$2:$V$2329, 10,FALSE) = "Y", "Hispanic",
IF(VLOOKUP($A1435,'Student reference sheet'!$A$2:$V$2329,11,FALSE) &lt;&gt; "",
IF(VLOOKUP($A1435,'Student reference sheet'!$A$2:$V$2329,11,FALSE) = "UNK", "Unknown", VLOOKUP(VALUE(VLOOKUP($A1435,'Student reference sheet'!$A$2:$V$2329,11,FALSE)),'Ethnicity Reference'!$A$2:$B$22,2,FALSE)),
IF(VLOOKUP($A1435,'Student reference sheet'!$A$2:$V$2329,9,FALSE) &lt;&gt; "", VLOOKUP(VALUE(VLOOKUP($A1435,'Student reference sheet'!$A$2:$V$2329,9,FALSE)),'Ethnicity Reference'!$A$2:$B$22,2,FALSE),"Unknown"))))</f>
        <v/>
      </c>
      <c r="U1435" s="35"/>
    </row>
    <row r="1436" spans="1:21" ht="15.75">
      <c r="A1436" s="47"/>
      <c r="B1436" s="33"/>
      <c r="C1436" s="39" t="str">
        <f>IF($A1436 &lt;&gt; "",VLOOKUP($A1436,'Student reference sheet'!$A$2:$V$2329, 3,FALSE), "")</f>
        <v/>
      </c>
      <c r="D1436" s="39" t="str">
        <f>IF($A1436 &lt;&gt; "",VLOOKUP($A1436,'Student reference sheet'!$A$2:$V$2329, 2,FALSE), "")</f>
        <v/>
      </c>
      <c r="E1436" s="35"/>
      <c r="F1436" s="34"/>
      <c r="G1436" s="40" t="str">
        <f t="shared" ca="1" si="69"/>
        <v/>
      </c>
      <c r="H1436" s="40" t="str">
        <f t="shared" ca="1" si="70"/>
        <v/>
      </c>
      <c r="I1436" s="36" t="str">
        <f>IF($A1436 = "", "",
IF(COUNTIF(MINIMUM_DAY_DATES[], Attendance!J1436) &gt; 0, VLOOKUP(Attendance!$G1436,MINIMUM_DAY_PERIOD_SCHEDULE[], 2,TRUE),
IF(COUNTIF(RALLY_DATES[], Attendance!J1436) &gt; 0, VLOOKUP(Attendance!$G1436,RALLY_PERIOD_SCHEDULE[], 2,TRUE),
IF(WEEKDAY(Attendance!$J1436) = 2,
       IF(COUNTIF(FINALS_WEEK_MONDAY_DATE[],Attendance!$J1436) &gt; 0, VLOOKUP(Attendance!$G1436,FINALS_WEEK_MONDAY_PERIOD_SCHEDULE[],2,TRUE),
       VLOOKUP(Attendance!$G1436,REGULAR_WEEK_SCHEDULE[],6,TRUE)),
IF(WEEKDAY($J1436) = 3,
       IF(COUNTIF(FINALS_WEEK_TUESDAY_DATE[],Attendance!$J1436) &gt; 0, VLOOKUP(Attendance!$G1436,FINALS_WEEK_TUESDAY_PERIOD_SCHEDULE[],2,TRUE),
       VLOOKUP(Attendance!$G1436,REGULAR_WEEK_SCHEDULE[[Tuesday]:[Period]],5,TRUE)),
IF(WEEKDAY(Attendance!$J1436) = 4,
        IF(COUNTIF(BLOCK_WEDNESDAY_DATES[],Attendance!$J1436) &gt; 0, VLOOKUP(Attendance!$G1436,BLOCK_WEDNESDAY_PERIOD_SCHEDULE[],2,TRUE),
        IF(COUNTIF(FINALS_WEEK_WEDNESDAY_DATE[],Attendance!$J1436) &gt; 0, VLOOKUP(Attendance!$G1436,FINALS_WEEK_WEDNESDAY_PERIOD_SCHEDULE[],2,TRUE),
       VLOOKUP(Attendance!$G1436,REGULAR_WEEK_SCHEDULE[[Wednesday]:[Period]],4,TRUE))),
IF(WEEKDAY($J1436) = 5,
       IF(COUNTIF(BLOCK_THURSDAY_DATES[],Attendance!$J1436) &gt; 0, VLOOKUP(Attendance!$G1436,BLOCK_THURSDAY_PERIOD_SCHEDULE[],2,TRUE),
       IF(COUNTIF(FINALS_WEEK_THURSDAY_DATE[],Attendance!$J1436) &gt; 0, VLOOKUP(Attendance!$G1436,FINALS_WEEK_THURSDAY_PERIOD_SCHEDULE[],2,TRUE),
       VLOOKUP(Attendance!$G1436,REGULAR_WEEK_SCHEDULE[[Thursday]:[Period]],3,TRUE))),
IF(WEEKDAY(Attendance!$J1436) = 6,
       IF(COUNTIF(FINALS_WEEK_FRIDAY_DATE[],Attendance!$J1436) &gt; 0, VLOOKUP(Attendance!$G1436,FINALS_WEEK_FRIDAY_PERIOD_SCHEDULE[],2,TRUE),
       VLOOKUP(Attendance!$G1436,REGULAR_WEEK_SCHEDULE[[Friday]:[Period]],2,TRUE))))))))))</f>
        <v/>
      </c>
      <c r="J1436" s="41" t="str">
        <f t="shared" ca="1" si="71"/>
        <v/>
      </c>
      <c r="K1436" s="41" t="str">
        <f>IF($A1436 &lt;&gt; "",VLOOKUP($A1436,'Student reference sheet'!$A$2:$V$2329, 7,FALSE), "")</f>
        <v/>
      </c>
      <c r="L1436" s="30" t="str">
        <f>IF($A1436 ="", "", VLOOKUP($A1436, 'Student reference sheet'!$A$2:$Z$2603,23,FALSE))</f>
        <v/>
      </c>
      <c r="M1436" s="30" t="str">
        <f>IF($A1436 ="", "", VLOOKUP($A1436, 'Student reference sheet'!$A$2:$Z$2603,24,FALSE))</f>
        <v/>
      </c>
      <c r="N1436" s="30" t="str">
        <f>IF($A1436 ="", "", VLOOKUP($A1436, 'Student reference sheet'!$A$2:$Z$2603,26,FALSE))</f>
        <v/>
      </c>
      <c r="O1436" s="30" t="str">
        <f>IF($A1436 ="", "", VLOOKUP($A1436, 'Student reference sheet'!$A$2:$Z$2603,25,FALSE))</f>
        <v/>
      </c>
      <c r="P1436" s="39" t="str">
        <f>IF($A1436 = "", "", IF(OR(VLOOKUP($A1436,'Student reference sheet'!$A$2:$V$2400,8,FALSE) = "R",  VLOOKUP($A1436,'Student reference sheet'!$A$2:$V$2400,8,FALSE) = "L"), "X", ""))</f>
        <v/>
      </c>
      <c r="Q1436" s="39" t="str">
        <f>IF($A1436 ="", "", VLOOKUP($A1436, 'Student reference sheet'!$A$2:$V$2603,22,FALSE))</f>
        <v/>
      </c>
      <c r="R1436" s="39" t="str">
        <f>IF($A1436 &lt;&gt; "",VLOOKUP($A1436,'Student reference sheet'!$A$2:$V$2329, 5,FALSE), "")</f>
        <v/>
      </c>
      <c r="S1436" s="39" t="str">
        <f>IF($A1436 &lt;&gt; "",VLOOKUP($A1436,'Student reference sheet'!$A$2:$V$2329, 6,FALSE), "")</f>
        <v/>
      </c>
      <c r="T1436" s="30" t="str">
        <f>IF($A1436 = "","",
IF(VLOOKUP($A1436,'Student reference sheet'!$A$2:$V$2329, 10,FALSE) = "Y", "Hispanic",
IF(VLOOKUP($A1436,'Student reference sheet'!$A$2:$V$2329,11,FALSE) &lt;&gt; "",
IF(VLOOKUP($A1436,'Student reference sheet'!$A$2:$V$2329,11,FALSE) = "UNK", "Unknown", VLOOKUP(VALUE(VLOOKUP($A1436,'Student reference sheet'!$A$2:$V$2329,11,FALSE)),'Ethnicity Reference'!$A$2:$B$22,2,FALSE)),
IF(VLOOKUP($A1436,'Student reference sheet'!$A$2:$V$2329,9,FALSE) &lt;&gt; "", VLOOKUP(VALUE(VLOOKUP($A1436,'Student reference sheet'!$A$2:$V$2329,9,FALSE)),'Ethnicity Reference'!$A$2:$B$22,2,FALSE),"Unknown"))))</f>
        <v/>
      </c>
      <c r="U1436" s="35"/>
    </row>
    <row r="1437" spans="1:21" ht="15.75">
      <c r="A1437" s="47"/>
      <c r="B1437" s="33"/>
      <c r="C1437" s="39" t="str">
        <f>IF($A1437 &lt;&gt; "",VLOOKUP($A1437,'Student reference sheet'!$A$2:$V$2329, 3,FALSE), "")</f>
        <v/>
      </c>
      <c r="D1437" s="39" t="str">
        <f>IF($A1437 &lt;&gt; "",VLOOKUP($A1437,'Student reference sheet'!$A$2:$V$2329, 2,FALSE), "")</f>
        <v/>
      </c>
      <c r="E1437" s="35"/>
      <c r="F1437" s="34"/>
      <c r="G1437" s="40" t="str">
        <f t="shared" ca="1" si="69"/>
        <v/>
      </c>
      <c r="H1437" s="40" t="str">
        <f t="shared" ca="1" si="70"/>
        <v/>
      </c>
      <c r="I1437" s="36" t="str">
        <f>IF($A1437 = "", "",
IF(COUNTIF(MINIMUM_DAY_DATES[], Attendance!J1437) &gt; 0, VLOOKUP(Attendance!$G1437,MINIMUM_DAY_PERIOD_SCHEDULE[], 2,TRUE),
IF(COUNTIF(RALLY_DATES[], Attendance!J1437) &gt; 0, VLOOKUP(Attendance!$G1437,RALLY_PERIOD_SCHEDULE[], 2,TRUE),
IF(WEEKDAY(Attendance!$J1437) = 2,
       IF(COUNTIF(FINALS_WEEK_MONDAY_DATE[],Attendance!$J1437) &gt; 0, VLOOKUP(Attendance!$G1437,FINALS_WEEK_MONDAY_PERIOD_SCHEDULE[],2,TRUE),
       VLOOKUP(Attendance!$G1437,REGULAR_WEEK_SCHEDULE[],6,TRUE)),
IF(WEEKDAY($J1437) = 3,
       IF(COUNTIF(FINALS_WEEK_TUESDAY_DATE[],Attendance!$J1437) &gt; 0, VLOOKUP(Attendance!$G1437,FINALS_WEEK_TUESDAY_PERIOD_SCHEDULE[],2,TRUE),
       VLOOKUP(Attendance!$G1437,REGULAR_WEEK_SCHEDULE[[Tuesday]:[Period]],5,TRUE)),
IF(WEEKDAY(Attendance!$J1437) = 4,
        IF(COUNTIF(BLOCK_WEDNESDAY_DATES[],Attendance!$J1437) &gt; 0, VLOOKUP(Attendance!$G1437,BLOCK_WEDNESDAY_PERIOD_SCHEDULE[],2,TRUE),
        IF(COUNTIF(FINALS_WEEK_WEDNESDAY_DATE[],Attendance!$J1437) &gt; 0, VLOOKUP(Attendance!$G1437,FINALS_WEEK_WEDNESDAY_PERIOD_SCHEDULE[],2,TRUE),
       VLOOKUP(Attendance!$G1437,REGULAR_WEEK_SCHEDULE[[Wednesday]:[Period]],4,TRUE))),
IF(WEEKDAY($J1437) = 5,
       IF(COUNTIF(BLOCK_THURSDAY_DATES[],Attendance!$J1437) &gt; 0, VLOOKUP(Attendance!$G1437,BLOCK_THURSDAY_PERIOD_SCHEDULE[],2,TRUE),
       IF(COUNTIF(FINALS_WEEK_THURSDAY_DATE[],Attendance!$J1437) &gt; 0, VLOOKUP(Attendance!$G1437,FINALS_WEEK_THURSDAY_PERIOD_SCHEDULE[],2,TRUE),
       VLOOKUP(Attendance!$G1437,REGULAR_WEEK_SCHEDULE[[Thursday]:[Period]],3,TRUE))),
IF(WEEKDAY(Attendance!$J1437) = 6,
       IF(COUNTIF(FINALS_WEEK_FRIDAY_DATE[],Attendance!$J1437) &gt; 0, VLOOKUP(Attendance!$G1437,FINALS_WEEK_FRIDAY_PERIOD_SCHEDULE[],2,TRUE),
       VLOOKUP(Attendance!$G1437,REGULAR_WEEK_SCHEDULE[[Friday]:[Period]],2,TRUE))))))))))</f>
        <v/>
      </c>
      <c r="J1437" s="41" t="str">
        <f t="shared" ca="1" si="71"/>
        <v/>
      </c>
      <c r="K1437" s="41" t="str">
        <f>IF($A1437 &lt;&gt; "",VLOOKUP($A1437,'Student reference sheet'!$A$2:$V$2329, 7,FALSE), "")</f>
        <v/>
      </c>
      <c r="L1437" s="30" t="str">
        <f>IF($A1437 ="", "", VLOOKUP($A1437, 'Student reference sheet'!$A$2:$Z$2603,23,FALSE))</f>
        <v/>
      </c>
      <c r="M1437" s="30" t="str">
        <f>IF($A1437 ="", "", VLOOKUP($A1437, 'Student reference sheet'!$A$2:$Z$2603,24,FALSE))</f>
        <v/>
      </c>
      <c r="N1437" s="30" t="str">
        <f>IF($A1437 ="", "", VLOOKUP($A1437, 'Student reference sheet'!$A$2:$Z$2603,26,FALSE))</f>
        <v/>
      </c>
      <c r="O1437" s="30" t="str">
        <f>IF($A1437 ="", "", VLOOKUP($A1437, 'Student reference sheet'!$A$2:$Z$2603,25,FALSE))</f>
        <v/>
      </c>
      <c r="P1437" s="39" t="str">
        <f>IF($A1437 = "", "", IF(OR(VLOOKUP($A1437,'Student reference sheet'!$A$2:$V$2400,8,FALSE) = "R",  VLOOKUP($A1437,'Student reference sheet'!$A$2:$V$2400,8,FALSE) = "L"), "X", ""))</f>
        <v/>
      </c>
      <c r="Q1437" s="39" t="str">
        <f>IF($A1437 ="", "", VLOOKUP($A1437, 'Student reference sheet'!$A$2:$V$2603,22,FALSE))</f>
        <v/>
      </c>
      <c r="R1437" s="39" t="str">
        <f>IF($A1437 &lt;&gt; "",VLOOKUP($A1437,'Student reference sheet'!$A$2:$V$2329, 5,FALSE), "")</f>
        <v/>
      </c>
      <c r="S1437" s="39" t="str">
        <f>IF($A1437 &lt;&gt; "",VLOOKUP($A1437,'Student reference sheet'!$A$2:$V$2329, 6,FALSE), "")</f>
        <v/>
      </c>
      <c r="T1437" s="30" t="str">
        <f>IF($A1437 = "","",
IF(VLOOKUP($A1437,'Student reference sheet'!$A$2:$V$2329, 10,FALSE) = "Y", "Hispanic",
IF(VLOOKUP($A1437,'Student reference sheet'!$A$2:$V$2329,11,FALSE) &lt;&gt; "",
IF(VLOOKUP($A1437,'Student reference sheet'!$A$2:$V$2329,11,FALSE) = "UNK", "Unknown", VLOOKUP(VALUE(VLOOKUP($A1437,'Student reference sheet'!$A$2:$V$2329,11,FALSE)),'Ethnicity Reference'!$A$2:$B$22,2,FALSE)),
IF(VLOOKUP($A1437,'Student reference sheet'!$A$2:$V$2329,9,FALSE) &lt;&gt; "", VLOOKUP(VALUE(VLOOKUP($A1437,'Student reference sheet'!$A$2:$V$2329,9,FALSE)),'Ethnicity Reference'!$A$2:$B$22,2,FALSE),"Unknown"))))</f>
        <v/>
      </c>
      <c r="U1437" s="35"/>
    </row>
    <row r="1438" spans="1:21" ht="15.75">
      <c r="A1438" s="47"/>
      <c r="B1438" s="33"/>
      <c r="C1438" s="39" t="str">
        <f>IF($A1438 &lt;&gt; "",VLOOKUP($A1438,'Student reference sheet'!$A$2:$V$2329, 3,FALSE), "")</f>
        <v/>
      </c>
      <c r="D1438" s="39" t="str">
        <f>IF($A1438 &lt;&gt; "",VLOOKUP($A1438,'Student reference sheet'!$A$2:$V$2329, 2,FALSE), "")</f>
        <v/>
      </c>
      <c r="E1438" s="35"/>
      <c r="F1438" s="34"/>
      <c r="G1438" s="40" t="str">
        <f t="shared" ca="1" si="69"/>
        <v/>
      </c>
      <c r="H1438" s="40" t="str">
        <f t="shared" ca="1" si="70"/>
        <v/>
      </c>
      <c r="I1438" s="36" t="str">
        <f>IF($A1438 = "", "",
IF(COUNTIF(MINIMUM_DAY_DATES[], Attendance!J1438) &gt; 0, VLOOKUP(Attendance!$G1438,MINIMUM_DAY_PERIOD_SCHEDULE[], 2,TRUE),
IF(COUNTIF(RALLY_DATES[], Attendance!J1438) &gt; 0, VLOOKUP(Attendance!$G1438,RALLY_PERIOD_SCHEDULE[], 2,TRUE),
IF(WEEKDAY(Attendance!$J1438) = 2,
       IF(COUNTIF(FINALS_WEEK_MONDAY_DATE[],Attendance!$J1438) &gt; 0, VLOOKUP(Attendance!$G1438,FINALS_WEEK_MONDAY_PERIOD_SCHEDULE[],2,TRUE),
       VLOOKUP(Attendance!$G1438,REGULAR_WEEK_SCHEDULE[],6,TRUE)),
IF(WEEKDAY($J1438) = 3,
       IF(COUNTIF(FINALS_WEEK_TUESDAY_DATE[],Attendance!$J1438) &gt; 0, VLOOKUP(Attendance!$G1438,FINALS_WEEK_TUESDAY_PERIOD_SCHEDULE[],2,TRUE),
       VLOOKUP(Attendance!$G1438,REGULAR_WEEK_SCHEDULE[[Tuesday]:[Period]],5,TRUE)),
IF(WEEKDAY(Attendance!$J1438) = 4,
        IF(COUNTIF(BLOCK_WEDNESDAY_DATES[],Attendance!$J1438) &gt; 0, VLOOKUP(Attendance!$G1438,BLOCK_WEDNESDAY_PERIOD_SCHEDULE[],2,TRUE),
        IF(COUNTIF(FINALS_WEEK_WEDNESDAY_DATE[],Attendance!$J1438) &gt; 0, VLOOKUP(Attendance!$G1438,FINALS_WEEK_WEDNESDAY_PERIOD_SCHEDULE[],2,TRUE),
       VLOOKUP(Attendance!$G1438,REGULAR_WEEK_SCHEDULE[[Wednesday]:[Period]],4,TRUE))),
IF(WEEKDAY($J1438) = 5,
       IF(COUNTIF(BLOCK_THURSDAY_DATES[],Attendance!$J1438) &gt; 0, VLOOKUP(Attendance!$G1438,BLOCK_THURSDAY_PERIOD_SCHEDULE[],2,TRUE),
       IF(COUNTIF(FINALS_WEEK_THURSDAY_DATE[],Attendance!$J1438) &gt; 0, VLOOKUP(Attendance!$G1438,FINALS_WEEK_THURSDAY_PERIOD_SCHEDULE[],2,TRUE),
       VLOOKUP(Attendance!$G1438,REGULAR_WEEK_SCHEDULE[[Thursday]:[Period]],3,TRUE))),
IF(WEEKDAY(Attendance!$J1438) = 6,
       IF(COUNTIF(FINALS_WEEK_FRIDAY_DATE[],Attendance!$J1438) &gt; 0, VLOOKUP(Attendance!$G1438,FINALS_WEEK_FRIDAY_PERIOD_SCHEDULE[],2,TRUE),
       VLOOKUP(Attendance!$G1438,REGULAR_WEEK_SCHEDULE[[Friday]:[Period]],2,TRUE))))))))))</f>
        <v/>
      </c>
      <c r="J1438" s="41" t="str">
        <f t="shared" ca="1" si="71"/>
        <v/>
      </c>
      <c r="K1438" s="41" t="str">
        <f>IF($A1438 &lt;&gt; "",VLOOKUP($A1438,'Student reference sheet'!$A$2:$V$2329, 7,FALSE), "")</f>
        <v/>
      </c>
      <c r="L1438" s="30" t="str">
        <f>IF($A1438 ="", "", VLOOKUP($A1438, 'Student reference sheet'!$A$2:$Z$2603,23,FALSE))</f>
        <v/>
      </c>
      <c r="M1438" s="30" t="str">
        <f>IF($A1438 ="", "", VLOOKUP($A1438, 'Student reference sheet'!$A$2:$Z$2603,24,FALSE))</f>
        <v/>
      </c>
      <c r="N1438" s="30" t="str">
        <f>IF($A1438 ="", "", VLOOKUP($A1438, 'Student reference sheet'!$A$2:$Z$2603,26,FALSE))</f>
        <v/>
      </c>
      <c r="O1438" s="30" t="str">
        <f>IF($A1438 ="", "", VLOOKUP($A1438, 'Student reference sheet'!$A$2:$Z$2603,25,FALSE))</f>
        <v/>
      </c>
      <c r="P1438" s="39" t="str">
        <f>IF($A1438 = "", "", IF(OR(VLOOKUP($A1438,'Student reference sheet'!$A$2:$V$2400,8,FALSE) = "R",  VLOOKUP($A1438,'Student reference sheet'!$A$2:$V$2400,8,FALSE) = "L"), "X", ""))</f>
        <v/>
      </c>
      <c r="Q1438" s="39" t="str">
        <f>IF($A1438 ="", "", VLOOKUP($A1438, 'Student reference sheet'!$A$2:$V$2603,22,FALSE))</f>
        <v/>
      </c>
      <c r="R1438" s="39" t="str">
        <f>IF($A1438 &lt;&gt; "",VLOOKUP($A1438,'Student reference sheet'!$A$2:$V$2329, 5,FALSE), "")</f>
        <v/>
      </c>
      <c r="S1438" s="39" t="str">
        <f>IF($A1438 &lt;&gt; "",VLOOKUP($A1438,'Student reference sheet'!$A$2:$V$2329, 6,FALSE), "")</f>
        <v/>
      </c>
      <c r="T1438" s="30" t="str">
        <f>IF($A1438 = "","",
IF(VLOOKUP($A1438,'Student reference sheet'!$A$2:$V$2329, 10,FALSE) = "Y", "Hispanic",
IF(VLOOKUP($A1438,'Student reference sheet'!$A$2:$V$2329,11,FALSE) &lt;&gt; "",
IF(VLOOKUP($A1438,'Student reference sheet'!$A$2:$V$2329,11,FALSE) = "UNK", "Unknown", VLOOKUP(VALUE(VLOOKUP($A1438,'Student reference sheet'!$A$2:$V$2329,11,FALSE)),'Ethnicity Reference'!$A$2:$B$22,2,FALSE)),
IF(VLOOKUP($A1438,'Student reference sheet'!$A$2:$V$2329,9,FALSE) &lt;&gt; "", VLOOKUP(VALUE(VLOOKUP($A1438,'Student reference sheet'!$A$2:$V$2329,9,FALSE)),'Ethnicity Reference'!$A$2:$B$22,2,FALSE),"Unknown"))))</f>
        <v/>
      </c>
      <c r="U1438" s="35"/>
    </row>
    <row r="1439" spans="1:21" ht="15.75">
      <c r="A1439" s="47"/>
      <c r="B1439" s="33"/>
      <c r="C1439" s="39" t="str">
        <f>IF($A1439 &lt;&gt; "",VLOOKUP($A1439,'Student reference sheet'!$A$2:$V$2329, 3,FALSE), "")</f>
        <v/>
      </c>
      <c r="D1439" s="39" t="str">
        <f>IF($A1439 &lt;&gt; "",VLOOKUP($A1439,'Student reference sheet'!$A$2:$V$2329, 2,FALSE), "")</f>
        <v/>
      </c>
      <c r="E1439" s="35"/>
      <c r="F1439" s="34"/>
      <c r="G1439" s="40" t="str">
        <f t="shared" ca="1" si="69"/>
        <v/>
      </c>
      <c r="H1439" s="40" t="str">
        <f t="shared" ca="1" si="70"/>
        <v/>
      </c>
      <c r="I1439" s="36" t="str">
        <f>IF($A1439 = "", "",
IF(COUNTIF(MINIMUM_DAY_DATES[], Attendance!J1439) &gt; 0, VLOOKUP(Attendance!$G1439,MINIMUM_DAY_PERIOD_SCHEDULE[], 2,TRUE),
IF(COUNTIF(RALLY_DATES[], Attendance!J1439) &gt; 0, VLOOKUP(Attendance!$G1439,RALLY_PERIOD_SCHEDULE[], 2,TRUE),
IF(WEEKDAY(Attendance!$J1439) = 2,
       IF(COUNTIF(FINALS_WEEK_MONDAY_DATE[],Attendance!$J1439) &gt; 0, VLOOKUP(Attendance!$G1439,FINALS_WEEK_MONDAY_PERIOD_SCHEDULE[],2,TRUE),
       VLOOKUP(Attendance!$G1439,REGULAR_WEEK_SCHEDULE[],6,TRUE)),
IF(WEEKDAY($J1439) = 3,
       IF(COUNTIF(FINALS_WEEK_TUESDAY_DATE[],Attendance!$J1439) &gt; 0, VLOOKUP(Attendance!$G1439,FINALS_WEEK_TUESDAY_PERIOD_SCHEDULE[],2,TRUE),
       VLOOKUP(Attendance!$G1439,REGULAR_WEEK_SCHEDULE[[Tuesday]:[Period]],5,TRUE)),
IF(WEEKDAY(Attendance!$J1439) = 4,
        IF(COUNTIF(BLOCK_WEDNESDAY_DATES[],Attendance!$J1439) &gt; 0, VLOOKUP(Attendance!$G1439,BLOCK_WEDNESDAY_PERIOD_SCHEDULE[],2,TRUE),
        IF(COUNTIF(FINALS_WEEK_WEDNESDAY_DATE[],Attendance!$J1439) &gt; 0, VLOOKUP(Attendance!$G1439,FINALS_WEEK_WEDNESDAY_PERIOD_SCHEDULE[],2,TRUE),
       VLOOKUP(Attendance!$G1439,REGULAR_WEEK_SCHEDULE[[Wednesday]:[Period]],4,TRUE))),
IF(WEEKDAY($J1439) = 5,
       IF(COUNTIF(BLOCK_THURSDAY_DATES[],Attendance!$J1439) &gt; 0, VLOOKUP(Attendance!$G1439,BLOCK_THURSDAY_PERIOD_SCHEDULE[],2,TRUE),
       IF(COUNTIF(FINALS_WEEK_THURSDAY_DATE[],Attendance!$J1439) &gt; 0, VLOOKUP(Attendance!$G1439,FINALS_WEEK_THURSDAY_PERIOD_SCHEDULE[],2,TRUE),
       VLOOKUP(Attendance!$G1439,REGULAR_WEEK_SCHEDULE[[Thursday]:[Period]],3,TRUE))),
IF(WEEKDAY(Attendance!$J1439) = 6,
       IF(COUNTIF(FINALS_WEEK_FRIDAY_DATE[],Attendance!$J1439) &gt; 0, VLOOKUP(Attendance!$G1439,FINALS_WEEK_FRIDAY_PERIOD_SCHEDULE[],2,TRUE),
       VLOOKUP(Attendance!$G1439,REGULAR_WEEK_SCHEDULE[[Friday]:[Period]],2,TRUE))))))))))</f>
        <v/>
      </c>
      <c r="J1439" s="41" t="str">
        <f t="shared" ca="1" si="71"/>
        <v/>
      </c>
      <c r="K1439" s="41" t="str">
        <f>IF($A1439 &lt;&gt; "",VLOOKUP($A1439,'Student reference sheet'!$A$2:$V$2329, 7,FALSE), "")</f>
        <v/>
      </c>
      <c r="L1439" s="30" t="str">
        <f>IF($A1439 ="", "", VLOOKUP($A1439, 'Student reference sheet'!$A$2:$Z$2603,23,FALSE))</f>
        <v/>
      </c>
      <c r="M1439" s="30" t="str">
        <f>IF($A1439 ="", "", VLOOKUP($A1439, 'Student reference sheet'!$A$2:$Z$2603,24,FALSE))</f>
        <v/>
      </c>
      <c r="N1439" s="30" t="str">
        <f>IF($A1439 ="", "", VLOOKUP($A1439, 'Student reference sheet'!$A$2:$Z$2603,26,FALSE))</f>
        <v/>
      </c>
      <c r="O1439" s="30" t="str">
        <f>IF($A1439 ="", "", VLOOKUP($A1439, 'Student reference sheet'!$A$2:$Z$2603,25,FALSE))</f>
        <v/>
      </c>
      <c r="P1439" s="39" t="str">
        <f>IF($A1439 = "", "", IF(OR(VLOOKUP($A1439,'Student reference sheet'!$A$2:$V$2400,8,FALSE) = "R",  VLOOKUP($A1439,'Student reference sheet'!$A$2:$V$2400,8,FALSE) = "L"), "X", ""))</f>
        <v/>
      </c>
      <c r="Q1439" s="39" t="str">
        <f>IF($A1439 ="", "", VLOOKUP($A1439, 'Student reference sheet'!$A$2:$V$2603,22,FALSE))</f>
        <v/>
      </c>
      <c r="R1439" s="39" t="str">
        <f>IF($A1439 &lt;&gt; "",VLOOKUP($A1439,'Student reference sheet'!$A$2:$V$2329, 5,FALSE), "")</f>
        <v/>
      </c>
      <c r="S1439" s="39" t="str">
        <f>IF($A1439 &lt;&gt; "",VLOOKUP($A1439,'Student reference sheet'!$A$2:$V$2329, 6,FALSE), "")</f>
        <v/>
      </c>
      <c r="T1439" s="30" t="str">
        <f>IF($A1439 = "","",
IF(VLOOKUP($A1439,'Student reference sheet'!$A$2:$V$2329, 10,FALSE) = "Y", "Hispanic",
IF(VLOOKUP($A1439,'Student reference sheet'!$A$2:$V$2329,11,FALSE) &lt;&gt; "",
IF(VLOOKUP($A1439,'Student reference sheet'!$A$2:$V$2329,11,FALSE) = "UNK", "Unknown", VLOOKUP(VALUE(VLOOKUP($A1439,'Student reference sheet'!$A$2:$V$2329,11,FALSE)),'Ethnicity Reference'!$A$2:$B$22,2,FALSE)),
IF(VLOOKUP($A1439,'Student reference sheet'!$A$2:$V$2329,9,FALSE) &lt;&gt; "", VLOOKUP(VALUE(VLOOKUP($A1439,'Student reference sheet'!$A$2:$V$2329,9,FALSE)),'Ethnicity Reference'!$A$2:$B$22,2,FALSE),"Unknown"))))</f>
        <v/>
      </c>
      <c r="U1439" s="35"/>
    </row>
    <row r="1440" spans="1:21" ht="15.75">
      <c r="A1440" s="47"/>
      <c r="B1440" s="33"/>
      <c r="C1440" s="39" t="str">
        <f>IF($A1440 &lt;&gt; "",VLOOKUP($A1440,'Student reference sheet'!$A$2:$V$2329, 3,FALSE), "")</f>
        <v/>
      </c>
      <c r="D1440" s="39" t="str">
        <f>IF($A1440 &lt;&gt; "",VLOOKUP($A1440,'Student reference sheet'!$A$2:$V$2329, 2,FALSE), "")</f>
        <v/>
      </c>
      <c r="E1440" s="35"/>
      <c r="F1440" s="34"/>
      <c r="G1440" s="40" t="str">
        <f t="shared" ca="1" si="69"/>
        <v/>
      </c>
      <c r="H1440" s="40" t="str">
        <f t="shared" ca="1" si="70"/>
        <v/>
      </c>
      <c r="I1440" s="36" t="str">
        <f>IF($A1440 = "", "",
IF(COUNTIF(MINIMUM_DAY_DATES[], Attendance!J1440) &gt; 0, VLOOKUP(Attendance!$G1440,MINIMUM_DAY_PERIOD_SCHEDULE[], 2,TRUE),
IF(COUNTIF(RALLY_DATES[], Attendance!J1440) &gt; 0, VLOOKUP(Attendance!$G1440,RALLY_PERIOD_SCHEDULE[], 2,TRUE),
IF(WEEKDAY(Attendance!$J1440) = 2,
       IF(COUNTIF(FINALS_WEEK_MONDAY_DATE[],Attendance!$J1440) &gt; 0, VLOOKUP(Attendance!$G1440,FINALS_WEEK_MONDAY_PERIOD_SCHEDULE[],2,TRUE),
       VLOOKUP(Attendance!$G1440,REGULAR_WEEK_SCHEDULE[],6,TRUE)),
IF(WEEKDAY($J1440) = 3,
       IF(COUNTIF(FINALS_WEEK_TUESDAY_DATE[],Attendance!$J1440) &gt; 0, VLOOKUP(Attendance!$G1440,FINALS_WEEK_TUESDAY_PERIOD_SCHEDULE[],2,TRUE),
       VLOOKUP(Attendance!$G1440,REGULAR_WEEK_SCHEDULE[[Tuesday]:[Period]],5,TRUE)),
IF(WEEKDAY(Attendance!$J1440) = 4,
        IF(COUNTIF(BLOCK_WEDNESDAY_DATES[],Attendance!$J1440) &gt; 0, VLOOKUP(Attendance!$G1440,BLOCK_WEDNESDAY_PERIOD_SCHEDULE[],2,TRUE),
        IF(COUNTIF(FINALS_WEEK_WEDNESDAY_DATE[],Attendance!$J1440) &gt; 0, VLOOKUP(Attendance!$G1440,FINALS_WEEK_WEDNESDAY_PERIOD_SCHEDULE[],2,TRUE),
       VLOOKUP(Attendance!$G1440,REGULAR_WEEK_SCHEDULE[[Wednesday]:[Period]],4,TRUE))),
IF(WEEKDAY($J1440) = 5,
       IF(COUNTIF(BLOCK_THURSDAY_DATES[],Attendance!$J1440) &gt; 0, VLOOKUP(Attendance!$G1440,BLOCK_THURSDAY_PERIOD_SCHEDULE[],2,TRUE),
       IF(COUNTIF(FINALS_WEEK_THURSDAY_DATE[],Attendance!$J1440) &gt; 0, VLOOKUP(Attendance!$G1440,FINALS_WEEK_THURSDAY_PERIOD_SCHEDULE[],2,TRUE),
       VLOOKUP(Attendance!$G1440,REGULAR_WEEK_SCHEDULE[[Thursday]:[Period]],3,TRUE))),
IF(WEEKDAY(Attendance!$J1440) = 6,
       IF(COUNTIF(FINALS_WEEK_FRIDAY_DATE[],Attendance!$J1440) &gt; 0, VLOOKUP(Attendance!$G1440,FINALS_WEEK_FRIDAY_PERIOD_SCHEDULE[],2,TRUE),
       VLOOKUP(Attendance!$G1440,REGULAR_WEEK_SCHEDULE[[Friday]:[Period]],2,TRUE))))))))))</f>
        <v/>
      </c>
      <c r="J1440" s="41" t="str">
        <f t="shared" ca="1" si="71"/>
        <v/>
      </c>
      <c r="K1440" s="41" t="str">
        <f>IF($A1440 &lt;&gt; "",VLOOKUP($A1440,'Student reference sheet'!$A$2:$V$2329, 7,FALSE), "")</f>
        <v/>
      </c>
      <c r="L1440" s="30" t="str">
        <f>IF($A1440 ="", "", VLOOKUP($A1440, 'Student reference sheet'!$A$2:$Z$2603,23,FALSE))</f>
        <v/>
      </c>
      <c r="M1440" s="30" t="str">
        <f>IF($A1440 ="", "", VLOOKUP($A1440, 'Student reference sheet'!$A$2:$Z$2603,24,FALSE))</f>
        <v/>
      </c>
      <c r="N1440" s="30" t="str">
        <f>IF($A1440 ="", "", VLOOKUP($A1440, 'Student reference sheet'!$A$2:$Z$2603,26,FALSE))</f>
        <v/>
      </c>
      <c r="O1440" s="30" t="str">
        <f>IF($A1440 ="", "", VLOOKUP($A1440, 'Student reference sheet'!$A$2:$Z$2603,25,FALSE))</f>
        <v/>
      </c>
      <c r="P1440" s="39" t="str">
        <f>IF($A1440 = "", "", IF(OR(VLOOKUP($A1440,'Student reference sheet'!$A$2:$V$2400,8,FALSE) = "R",  VLOOKUP($A1440,'Student reference sheet'!$A$2:$V$2400,8,FALSE) = "L"), "X", ""))</f>
        <v/>
      </c>
      <c r="Q1440" s="39" t="str">
        <f>IF($A1440 ="", "", VLOOKUP($A1440, 'Student reference sheet'!$A$2:$V$2603,22,FALSE))</f>
        <v/>
      </c>
      <c r="R1440" s="39" t="str">
        <f>IF($A1440 &lt;&gt; "",VLOOKUP($A1440,'Student reference sheet'!$A$2:$V$2329, 5,FALSE), "")</f>
        <v/>
      </c>
      <c r="S1440" s="39" t="str">
        <f>IF($A1440 &lt;&gt; "",VLOOKUP($A1440,'Student reference sheet'!$A$2:$V$2329, 6,FALSE), "")</f>
        <v/>
      </c>
      <c r="T1440" s="30" t="str">
        <f>IF($A1440 = "","",
IF(VLOOKUP($A1440,'Student reference sheet'!$A$2:$V$2329, 10,FALSE) = "Y", "Hispanic",
IF(VLOOKUP($A1440,'Student reference sheet'!$A$2:$V$2329,11,FALSE) &lt;&gt; "",
IF(VLOOKUP($A1440,'Student reference sheet'!$A$2:$V$2329,11,FALSE) = "UNK", "Unknown", VLOOKUP(VALUE(VLOOKUP($A1440,'Student reference sheet'!$A$2:$V$2329,11,FALSE)),'Ethnicity Reference'!$A$2:$B$22,2,FALSE)),
IF(VLOOKUP($A1440,'Student reference sheet'!$A$2:$V$2329,9,FALSE) &lt;&gt; "", VLOOKUP(VALUE(VLOOKUP($A1440,'Student reference sheet'!$A$2:$V$2329,9,FALSE)),'Ethnicity Reference'!$A$2:$B$22,2,FALSE),"Unknown"))))</f>
        <v/>
      </c>
      <c r="U1440" s="35"/>
    </row>
    <row r="1441" spans="1:21" ht="15.75">
      <c r="A1441" s="47"/>
      <c r="B1441" s="33"/>
      <c r="C1441" s="39" t="str">
        <f>IF($A1441 &lt;&gt; "",VLOOKUP($A1441,'Student reference sheet'!$A$2:$V$2329, 3,FALSE), "")</f>
        <v/>
      </c>
      <c r="D1441" s="39" t="str">
        <f>IF($A1441 &lt;&gt; "",VLOOKUP($A1441,'Student reference sheet'!$A$2:$V$2329, 2,FALSE), "")</f>
        <v/>
      </c>
      <c r="E1441" s="35"/>
      <c r="F1441" s="34"/>
      <c r="G1441" s="40" t="str">
        <f t="shared" ca="1" si="69"/>
        <v/>
      </c>
      <c r="H1441" s="40" t="str">
        <f t="shared" ca="1" si="70"/>
        <v/>
      </c>
      <c r="I1441" s="36" t="str">
        <f>IF($A1441 = "", "",
IF(COUNTIF(MINIMUM_DAY_DATES[], Attendance!J1441) &gt; 0, VLOOKUP(Attendance!$G1441,MINIMUM_DAY_PERIOD_SCHEDULE[], 2,TRUE),
IF(COUNTIF(RALLY_DATES[], Attendance!J1441) &gt; 0, VLOOKUP(Attendance!$G1441,RALLY_PERIOD_SCHEDULE[], 2,TRUE),
IF(WEEKDAY(Attendance!$J1441) = 2,
       IF(COUNTIF(FINALS_WEEK_MONDAY_DATE[],Attendance!$J1441) &gt; 0, VLOOKUP(Attendance!$G1441,FINALS_WEEK_MONDAY_PERIOD_SCHEDULE[],2,TRUE),
       VLOOKUP(Attendance!$G1441,REGULAR_WEEK_SCHEDULE[],6,TRUE)),
IF(WEEKDAY($J1441) = 3,
       IF(COUNTIF(FINALS_WEEK_TUESDAY_DATE[],Attendance!$J1441) &gt; 0, VLOOKUP(Attendance!$G1441,FINALS_WEEK_TUESDAY_PERIOD_SCHEDULE[],2,TRUE),
       VLOOKUP(Attendance!$G1441,REGULAR_WEEK_SCHEDULE[[Tuesday]:[Period]],5,TRUE)),
IF(WEEKDAY(Attendance!$J1441) = 4,
        IF(COUNTIF(BLOCK_WEDNESDAY_DATES[],Attendance!$J1441) &gt; 0, VLOOKUP(Attendance!$G1441,BLOCK_WEDNESDAY_PERIOD_SCHEDULE[],2,TRUE),
        IF(COUNTIF(FINALS_WEEK_WEDNESDAY_DATE[],Attendance!$J1441) &gt; 0, VLOOKUP(Attendance!$G1441,FINALS_WEEK_WEDNESDAY_PERIOD_SCHEDULE[],2,TRUE),
       VLOOKUP(Attendance!$G1441,REGULAR_WEEK_SCHEDULE[[Wednesday]:[Period]],4,TRUE))),
IF(WEEKDAY($J1441) = 5,
       IF(COUNTIF(BLOCK_THURSDAY_DATES[],Attendance!$J1441) &gt; 0, VLOOKUP(Attendance!$G1441,BLOCK_THURSDAY_PERIOD_SCHEDULE[],2,TRUE),
       IF(COUNTIF(FINALS_WEEK_THURSDAY_DATE[],Attendance!$J1441) &gt; 0, VLOOKUP(Attendance!$G1441,FINALS_WEEK_THURSDAY_PERIOD_SCHEDULE[],2,TRUE),
       VLOOKUP(Attendance!$G1441,REGULAR_WEEK_SCHEDULE[[Thursday]:[Period]],3,TRUE))),
IF(WEEKDAY(Attendance!$J1441) = 6,
       IF(COUNTIF(FINALS_WEEK_FRIDAY_DATE[],Attendance!$J1441) &gt; 0, VLOOKUP(Attendance!$G1441,FINALS_WEEK_FRIDAY_PERIOD_SCHEDULE[],2,TRUE),
       VLOOKUP(Attendance!$G1441,REGULAR_WEEK_SCHEDULE[[Friday]:[Period]],2,TRUE))))))))))</f>
        <v/>
      </c>
      <c r="J1441" s="41" t="str">
        <f t="shared" ca="1" si="71"/>
        <v/>
      </c>
      <c r="K1441" s="41" t="str">
        <f>IF($A1441 &lt;&gt; "",VLOOKUP($A1441,'Student reference sheet'!$A$2:$V$2329, 7,FALSE), "")</f>
        <v/>
      </c>
      <c r="L1441" s="30" t="str">
        <f>IF($A1441 ="", "", VLOOKUP($A1441, 'Student reference sheet'!$A$2:$Z$2603,23,FALSE))</f>
        <v/>
      </c>
      <c r="M1441" s="30" t="str">
        <f>IF($A1441 ="", "", VLOOKUP($A1441, 'Student reference sheet'!$A$2:$Z$2603,24,FALSE))</f>
        <v/>
      </c>
      <c r="N1441" s="30" t="str">
        <f>IF($A1441 ="", "", VLOOKUP($A1441, 'Student reference sheet'!$A$2:$Z$2603,26,FALSE))</f>
        <v/>
      </c>
      <c r="O1441" s="30" t="str">
        <f>IF($A1441 ="", "", VLOOKUP($A1441, 'Student reference sheet'!$A$2:$Z$2603,25,FALSE))</f>
        <v/>
      </c>
      <c r="P1441" s="39" t="str">
        <f>IF($A1441 = "", "", IF(OR(VLOOKUP($A1441,'Student reference sheet'!$A$2:$V$2400,8,FALSE) = "R",  VLOOKUP($A1441,'Student reference sheet'!$A$2:$V$2400,8,FALSE) = "L"), "X", ""))</f>
        <v/>
      </c>
      <c r="Q1441" s="39" t="str">
        <f>IF($A1441 ="", "", VLOOKUP($A1441, 'Student reference sheet'!$A$2:$V$2603,22,FALSE))</f>
        <v/>
      </c>
      <c r="R1441" s="39" t="str">
        <f>IF($A1441 &lt;&gt; "",VLOOKUP($A1441,'Student reference sheet'!$A$2:$V$2329, 5,FALSE), "")</f>
        <v/>
      </c>
      <c r="S1441" s="39" t="str">
        <f>IF($A1441 &lt;&gt; "",VLOOKUP($A1441,'Student reference sheet'!$A$2:$V$2329, 6,FALSE), "")</f>
        <v/>
      </c>
      <c r="T1441" s="30" t="str">
        <f>IF($A1441 = "","",
IF(VLOOKUP($A1441,'Student reference sheet'!$A$2:$V$2329, 10,FALSE) = "Y", "Hispanic",
IF(VLOOKUP($A1441,'Student reference sheet'!$A$2:$V$2329,11,FALSE) &lt;&gt; "",
IF(VLOOKUP($A1441,'Student reference sheet'!$A$2:$V$2329,11,FALSE) = "UNK", "Unknown", VLOOKUP(VALUE(VLOOKUP($A1441,'Student reference sheet'!$A$2:$V$2329,11,FALSE)),'Ethnicity Reference'!$A$2:$B$22,2,FALSE)),
IF(VLOOKUP($A1441,'Student reference sheet'!$A$2:$V$2329,9,FALSE) &lt;&gt; "", VLOOKUP(VALUE(VLOOKUP($A1441,'Student reference sheet'!$A$2:$V$2329,9,FALSE)),'Ethnicity Reference'!$A$2:$B$22,2,FALSE),"Unknown"))))</f>
        <v/>
      </c>
      <c r="U1441" s="35"/>
    </row>
    <row r="1442" spans="1:21" ht="15.75">
      <c r="A1442" s="47"/>
      <c r="B1442" s="33"/>
      <c r="C1442" s="39" t="str">
        <f>IF($A1442 &lt;&gt; "",VLOOKUP($A1442,'Student reference sheet'!$A$2:$V$2329, 3,FALSE), "")</f>
        <v/>
      </c>
      <c r="D1442" s="39" t="str">
        <f>IF($A1442 &lt;&gt; "",VLOOKUP($A1442,'Student reference sheet'!$A$2:$V$2329, 2,FALSE), "")</f>
        <v/>
      </c>
      <c r="E1442" s="35"/>
      <c r="F1442" s="34"/>
      <c r="G1442" s="40" t="str">
        <f t="shared" ca="1" si="69"/>
        <v/>
      </c>
      <c r="H1442" s="40" t="str">
        <f t="shared" ca="1" si="70"/>
        <v/>
      </c>
      <c r="I1442" s="36" t="str">
        <f>IF($A1442 = "", "",
IF(COUNTIF(MINIMUM_DAY_DATES[], Attendance!J1442) &gt; 0, VLOOKUP(Attendance!$G1442,MINIMUM_DAY_PERIOD_SCHEDULE[], 2,TRUE),
IF(COUNTIF(RALLY_DATES[], Attendance!J1442) &gt; 0, VLOOKUP(Attendance!$G1442,RALLY_PERIOD_SCHEDULE[], 2,TRUE),
IF(WEEKDAY(Attendance!$J1442) = 2,
       IF(COUNTIF(FINALS_WEEK_MONDAY_DATE[],Attendance!$J1442) &gt; 0, VLOOKUP(Attendance!$G1442,FINALS_WEEK_MONDAY_PERIOD_SCHEDULE[],2,TRUE),
       VLOOKUP(Attendance!$G1442,REGULAR_WEEK_SCHEDULE[],6,TRUE)),
IF(WEEKDAY($J1442) = 3,
       IF(COUNTIF(FINALS_WEEK_TUESDAY_DATE[],Attendance!$J1442) &gt; 0, VLOOKUP(Attendance!$G1442,FINALS_WEEK_TUESDAY_PERIOD_SCHEDULE[],2,TRUE),
       VLOOKUP(Attendance!$G1442,REGULAR_WEEK_SCHEDULE[[Tuesday]:[Period]],5,TRUE)),
IF(WEEKDAY(Attendance!$J1442) = 4,
        IF(COUNTIF(BLOCK_WEDNESDAY_DATES[],Attendance!$J1442) &gt; 0, VLOOKUP(Attendance!$G1442,BLOCK_WEDNESDAY_PERIOD_SCHEDULE[],2,TRUE),
        IF(COUNTIF(FINALS_WEEK_WEDNESDAY_DATE[],Attendance!$J1442) &gt; 0, VLOOKUP(Attendance!$G1442,FINALS_WEEK_WEDNESDAY_PERIOD_SCHEDULE[],2,TRUE),
       VLOOKUP(Attendance!$G1442,REGULAR_WEEK_SCHEDULE[[Wednesday]:[Period]],4,TRUE))),
IF(WEEKDAY($J1442) = 5,
       IF(COUNTIF(BLOCK_THURSDAY_DATES[],Attendance!$J1442) &gt; 0, VLOOKUP(Attendance!$G1442,BLOCK_THURSDAY_PERIOD_SCHEDULE[],2,TRUE),
       IF(COUNTIF(FINALS_WEEK_THURSDAY_DATE[],Attendance!$J1442) &gt; 0, VLOOKUP(Attendance!$G1442,FINALS_WEEK_THURSDAY_PERIOD_SCHEDULE[],2,TRUE),
       VLOOKUP(Attendance!$G1442,REGULAR_WEEK_SCHEDULE[[Thursday]:[Period]],3,TRUE))),
IF(WEEKDAY(Attendance!$J1442) = 6,
       IF(COUNTIF(FINALS_WEEK_FRIDAY_DATE[],Attendance!$J1442) &gt; 0, VLOOKUP(Attendance!$G1442,FINALS_WEEK_FRIDAY_PERIOD_SCHEDULE[],2,TRUE),
       VLOOKUP(Attendance!$G1442,REGULAR_WEEK_SCHEDULE[[Friday]:[Period]],2,TRUE))))))))))</f>
        <v/>
      </c>
      <c r="J1442" s="41" t="str">
        <f t="shared" ca="1" si="71"/>
        <v/>
      </c>
      <c r="K1442" s="41" t="str">
        <f>IF($A1442 &lt;&gt; "",VLOOKUP($A1442,'Student reference sheet'!$A$2:$V$2329, 7,FALSE), "")</f>
        <v/>
      </c>
      <c r="L1442" s="30" t="str">
        <f>IF($A1442 ="", "", VLOOKUP($A1442, 'Student reference sheet'!$A$2:$Z$2603,23,FALSE))</f>
        <v/>
      </c>
      <c r="M1442" s="30" t="str">
        <f>IF($A1442 ="", "", VLOOKUP($A1442, 'Student reference sheet'!$A$2:$Z$2603,24,FALSE))</f>
        <v/>
      </c>
      <c r="N1442" s="30" t="str">
        <f>IF($A1442 ="", "", VLOOKUP($A1442, 'Student reference sheet'!$A$2:$Z$2603,26,FALSE))</f>
        <v/>
      </c>
      <c r="O1442" s="30" t="str">
        <f>IF($A1442 ="", "", VLOOKUP($A1442, 'Student reference sheet'!$A$2:$Z$2603,25,FALSE))</f>
        <v/>
      </c>
      <c r="P1442" s="39" t="str">
        <f>IF($A1442 = "", "", IF(OR(VLOOKUP($A1442,'Student reference sheet'!$A$2:$V$2400,8,FALSE) = "R",  VLOOKUP($A1442,'Student reference sheet'!$A$2:$V$2400,8,FALSE) = "L"), "X", ""))</f>
        <v/>
      </c>
      <c r="Q1442" s="39" t="str">
        <f>IF($A1442 ="", "", VLOOKUP($A1442, 'Student reference sheet'!$A$2:$V$2603,22,FALSE))</f>
        <v/>
      </c>
      <c r="R1442" s="39" t="str">
        <f>IF($A1442 &lt;&gt; "",VLOOKUP($A1442,'Student reference sheet'!$A$2:$V$2329, 5,FALSE), "")</f>
        <v/>
      </c>
      <c r="S1442" s="39" t="str">
        <f>IF($A1442 &lt;&gt; "",VLOOKUP($A1442,'Student reference sheet'!$A$2:$V$2329, 6,FALSE), "")</f>
        <v/>
      </c>
      <c r="T1442" s="30" t="str">
        <f>IF($A1442 = "","",
IF(VLOOKUP($A1442,'Student reference sheet'!$A$2:$V$2329, 10,FALSE) = "Y", "Hispanic",
IF(VLOOKUP($A1442,'Student reference sheet'!$A$2:$V$2329,11,FALSE) &lt;&gt; "",
IF(VLOOKUP($A1442,'Student reference sheet'!$A$2:$V$2329,11,FALSE) = "UNK", "Unknown", VLOOKUP(VALUE(VLOOKUP($A1442,'Student reference sheet'!$A$2:$V$2329,11,FALSE)),'Ethnicity Reference'!$A$2:$B$22,2,FALSE)),
IF(VLOOKUP($A1442,'Student reference sheet'!$A$2:$V$2329,9,FALSE) &lt;&gt; "", VLOOKUP(VALUE(VLOOKUP($A1442,'Student reference sheet'!$A$2:$V$2329,9,FALSE)),'Ethnicity Reference'!$A$2:$B$22,2,FALSE),"Unknown"))))</f>
        <v/>
      </c>
      <c r="U1442" s="35"/>
    </row>
    <row r="1443" spans="1:21" ht="15.75">
      <c r="A1443" s="47"/>
      <c r="B1443" s="33"/>
      <c r="C1443" s="39" t="str">
        <f>IF($A1443 &lt;&gt; "",VLOOKUP($A1443,'Student reference sheet'!$A$2:$V$2329, 3,FALSE), "")</f>
        <v/>
      </c>
      <c r="D1443" s="39" t="str">
        <f>IF($A1443 &lt;&gt; "",VLOOKUP($A1443,'Student reference sheet'!$A$2:$V$2329, 2,FALSE), "")</f>
        <v/>
      </c>
      <c r="E1443" s="35"/>
      <c r="F1443" s="34"/>
      <c r="G1443" s="40" t="str">
        <f t="shared" ca="1" si="69"/>
        <v/>
      </c>
      <c r="H1443" s="40" t="str">
        <f t="shared" ca="1" si="70"/>
        <v/>
      </c>
      <c r="I1443" s="36" t="str">
        <f>IF($A1443 = "", "",
IF(COUNTIF(MINIMUM_DAY_DATES[], Attendance!J1443) &gt; 0, VLOOKUP(Attendance!$G1443,MINIMUM_DAY_PERIOD_SCHEDULE[], 2,TRUE),
IF(COUNTIF(RALLY_DATES[], Attendance!J1443) &gt; 0, VLOOKUP(Attendance!$G1443,RALLY_PERIOD_SCHEDULE[], 2,TRUE),
IF(WEEKDAY(Attendance!$J1443) = 2,
       IF(COUNTIF(FINALS_WEEK_MONDAY_DATE[],Attendance!$J1443) &gt; 0, VLOOKUP(Attendance!$G1443,FINALS_WEEK_MONDAY_PERIOD_SCHEDULE[],2,TRUE),
       VLOOKUP(Attendance!$G1443,REGULAR_WEEK_SCHEDULE[],6,TRUE)),
IF(WEEKDAY($J1443) = 3,
       IF(COUNTIF(FINALS_WEEK_TUESDAY_DATE[],Attendance!$J1443) &gt; 0, VLOOKUP(Attendance!$G1443,FINALS_WEEK_TUESDAY_PERIOD_SCHEDULE[],2,TRUE),
       VLOOKUP(Attendance!$G1443,REGULAR_WEEK_SCHEDULE[[Tuesday]:[Period]],5,TRUE)),
IF(WEEKDAY(Attendance!$J1443) = 4,
        IF(COUNTIF(BLOCK_WEDNESDAY_DATES[],Attendance!$J1443) &gt; 0, VLOOKUP(Attendance!$G1443,BLOCK_WEDNESDAY_PERIOD_SCHEDULE[],2,TRUE),
        IF(COUNTIF(FINALS_WEEK_WEDNESDAY_DATE[],Attendance!$J1443) &gt; 0, VLOOKUP(Attendance!$G1443,FINALS_WEEK_WEDNESDAY_PERIOD_SCHEDULE[],2,TRUE),
       VLOOKUP(Attendance!$G1443,REGULAR_WEEK_SCHEDULE[[Wednesday]:[Period]],4,TRUE))),
IF(WEEKDAY($J1443) = 5,
       IF(COUNTIF(BLOCK_THURSDAY_DATES[],Attendance!$J1443) &gt; 0, VLOOKUP(Attendance!$G1443,BLOCK_THURSDAY_PERIOD_SCHEDULE[],2,TRUE),
       IF(COUNTIF(FINALS_WEEK_THURSDAY_DATE[],Attendance!$J1443) &gt; 0, VLOOKUP(Attendance!$G1443,FINALS_WEEK_THURSDAY_PERIOD_SCHEDULE[],2,TRUE),
       VLOOKUP(Attendance!$G1443,REGULAR_WEEK_SCHEDULE[[Thursday]:[Period]],3,TRUE))),
IF(WEEKDAY(Attendance!$J1443) = 6,
       IF(COUNTIF(FINALS_WEEK_FRIDAY_DATE[],Attendance!$J1443) &gt; 0, VLOOKUP(Attendance!$G1443,FINALS_WEEK_FRIDAY_PERIOD_SCHEDULE[],2,TRUE),
       VLOOKUP(Attendance!$G1443,REGULAR_WEEK_SCHEDULE[[Friday]:[Period]],2,TRUE))))))))))</f>
        <v/>
      </c>
      <c r="J1443" s="41" t="str">
        <f t="shared" ca="1" si="71"/>
        <v/>
      </c>
      <c r="K1443" s="41" t="str">
        <f>IF($A1443 &lt;&gt; "",VLOOKUP($A1443,'Student reference sheet'!$A$2:$V$2329, 7,FALSE), "")</f>
        <v/>
      </c>
      <c r="L1443" s="30" t="str">
        <f>IF($A1443 ="", "", VLOOKUP($A1443, 'Student reference sheet'!$A$2:$Z$2603,23,FALSE))</f>
        <v/>
      </c>
      <c r="M1443" s="30" t="str">
        <f>IF($A1443 ="", "", VLOOKUP($A1443, 'Student reference sheet'!$A$2:$Z$2603,24,FALSE))</f>
        <v/>
      </c>
      <c r="N1443" s="30" t="str">
        <f>IF($A1443 ="", "", VLOOKUP($A1443, 'Student reference sheet'!$A$2:$Z$2603,26,FALSE))</f>
        <v/>
      </c>
      <c r="O1443" s="30" t="str">
        <f>IF($A1443 ="", "", VLOOKUP($A1443, 'Student reference sheet'!$A$2:$Z$2603,25,FALSE))</f>
        <v/>
      </c>
      <c r="P1443" s="39" t="str">
        <f>IF($A1443 = "", "", IF(OR(VLOOKUP($A1443,'Student reference sheet'!$A$2:$V$2400,8,FALSE) = "R",  VLOOKUP($A1443,'Student reference sheet'!$A$2:$V$2400,8,FALSE) = "L"), "X", ""))</f>
        <v/>
      </c>
      <c r="Q1443" s="39" t="str">
        <f>IF($A1443 ="", "", VLOOKUP($A1443, 'Student reference sheet'!$A$2:$V$2603,22,FALSE))</f>
        <v/>
      </c>
      <c r="R1443" s="39" t="str">
        <f>IF($A1443 &lt;&gt; "",VLOOKUP($A1443,'Student reference sheet'!$A$2:$V$2329, 5,FALSE), "")</f>
        <v/>
      </c>
      <c r="S1443" s="39" t="str">
        <f>IF($A1443 &lt;&gt; "",VLOOKUP($A1443,'Student reference sheet'!$A$2:$V$2329, 6,FALSE), "")</f>
        <v/>
      </c>
      <c r="T1443" s="30" t="str">
        <f>IF($A1443 = "","",
IF(VLOOKUP($A1443,'Student reference sheet'!$A$2:$V$2329, 10,FALSE) = "Y", "Hispanic",
IF(VLOOKUP($A1443,'Student reference sheet'!$A$2:$V$2329,11,FALSE) &lt;&gt; "",
IF(VLOOKUP($A1443,'Student reference sheet'!$A$2:$V$2329,11,FALSE) = "UNK", "Unknown", VLOOKUP(VALUE(VLOOKUP($A1443,'Student reference sheet'!$A$2:$V$2329,11,FALSE)),'Ethnicity Reference'!$A$2:$B$22,2,FALSE)),
IF(VLOOKUP($A1443,'Student reference sheet'!$A$2:$V$2329,9,FALSE) &lt;&gt; "", VLOOKUP(VALUE(VLOOKUP($A1443,'Student reference sheet'!$A$2:$V$2329,9,FALSE)),'Ethnicity Reference'!$A$2:$B$22,2,FALSE),"Unknown"))))</f>
        <v/>
      </c>
      <c r="U1443" s="35"/>
    </row>
    <row r="1444" spans="1:21" ht="15.75">
      <c r="A1444" s="47"/>
      <c r="B1444" s="33"/>
      <c r="C1444" s="39" t="str">
        <f>IF($A1444 &lt;&gt; "",VLOOKUP($A1444,'Student reference sheet'!$A$2:$V$2329, 3,FALSE), "")</f>
        <v/>
      </c>
      <c r="D1444" s="39" t="str">
        <f>IF($A1444 &lt;&gt; "",VLOOKUP($A1444,'Student reference sheet'!$A$2:$V$2329, 2,FALSE), "")</f>
        <v/>
      </c>
      <c r="E1444" s="35"/>
      <c r="F1444" s="34"/>
      <c r="G1444" s="40" t="str">
        <f t="shared" ca="1" si="69"/>
        <v/>
      </c>
      <c r="H1444" s="40" t="str">
        <f t="shared" ca="1" si="70"/>
        <v/>
      </c>
      <c r="I1444" s="36" t="str">
        <f>IF($A1444 = "", "",
IF(COUNTIF(MINIMUM_DAY_DATES[], Attendance!J1444) &gt; 0, VLOOKUP(Attendance!$G1444,MINIMUM_DAY_PERIOD_SCHEDULE[], 2,TRUE),
IF(COUNTIF(RALLY_DATES[], Attendance!J1444) &gt; 0, VLOOKUP(Attendance!$G1444,RALLY_PERIOD_SCHEDULE[], 2,TRUE),
IF(WEEKDAY(Attendance!$J1444) = 2,
       IF(COUNTIF(FINALS_WEEK_MONDAY_DATE[],Attendance!$J1444) &gt; 0, VLOOKUP(Attendance!$G1444,FINALS_WEEK_MONDAY_PERIOD_SCHEDULE[],2,TRUE),
       VLOOKUP(Attendance!$G1444,REGULAR_WEEK_SCHEDULE[],6,TRUE)),
IF(WEEKDAY($J1444) = 3,
       IF(COUNTIF(FINALS_WEEK_TUESDAY_DATE[],Attendance!$J1444) &gt; 0, VLOOKUP(Attendance!$G1444,FINALS_WEEK_TUESDAY_PERIOD_SCHEDULE[],2,TRUE),
       VLOOKUP(Attendance!$G1444,REGULAR_WEEK_SCHEDULE[[Tuesday]:[Period]],5,TRUE)),
IF(WEEKDAY(Attendance!$J1444) = 4,
        IF(COUNTIF(BLOCK_WEDNESDAY_DATES[],Attendance!$J1444) &gt; 0, VLOOKUP(Attendance!$G1444,BLOCK_WEDNESDAY_PERIOD_SCHEDULE[],2,TRUE),
        IF(COUNTIF(FINALS_WEEK_WEDNESDAY_DATE[],Attendance!$J1444) &gt; 0, VLOOKUP(Attendance!$G1444,FINALS_WEEK_WEDNESDAY_PERIOD_SCHEDULE[],2,TRUE),
       VLOOKUP(Attendance!$G1444,REGULAR_WEEK_SCHEDULE[[Wednesday]:[Period]],4,TRUE))),
IF(WEEKDAY($J1444) = 5,
       IF(COUNTIF(BLOCK_THURSDAY_DATES[],Attendance!$J1444) &gt; 0, VLOOKUP(Attendance!$G1444,BLOCK_THURSDAY_PERIOD_SCHEDULE[],2,TRUE),
       IF(COUNTIF(FINALS_WEEK_THURSDAY_DATE[],Attendance!$J1444) &gt; 0, VLOOKUP(Attendance!$G1444,FINALS_WEEK_THURSDAY_PERIOD_SCHEDULE[],2,TRUE),
       VLOOKUP(Attendance!$G1444,REGULAR_WEEK_SCHEDULE[[Thursday]:[Period]],3,TRUE))),
IF(WEEKDAY(Attendance!$J1444) = 6,
       IF(COUNTIF(FINALS_WEEK_FRIDAY_DATE[],Attendance!$J1444) &gt; 0, VLOOKUP(Attendance!$G1444,FINALS_WEEK_FRIDAY_PERIOD_SCHEDULE[],2,TRUE),
       VLOOKUP(Attendance!$G1444,REGULAR_WEEK_SCHEDULE[[Friday]:[Period]],2,TRUE))))))))))</f>
        <v/>
      </c>
      <c r="J1444" s="41" t="str">
        <f t="shared" ca="1" si="71"/>
        <v/>
      </c>
      <c r="K1444" s="41" t="str">
        <f>IF($A1444 &lt;&gt; "",VLOOKUP($A1444,'Student reference sheet'!$A$2:$V$2329, 7,FALSE), "")</f>
        <v/>
      </c>
      <c r="L1444" s="30" t="str">
        <f>IF($A1444 ="", "", VLOOKUP($A1444, 'Student reference sheet'!$A$2:$Z$2603,23,FALSE))</f>
        <v/>
      </c>
      <c r="M1444" s="30" t="str">
        <f>IF($A1444 ="", "", VLOOKUP($A1444, 'Student reference sheet'!$A$2:$Z$2603,24,FALSE))</f>
        <v/>
      </c>
      <c r="N1444" s="30" t="str">
        <f>IF($A1444 ="", "", VLOOKUP($A1444, 'Student reference sheet'!$A$2:$Z$2603,26,FALSE))</f>
        <v/>
      </c>
      <c r="O1444" s="30" t="str">
        <f>IF($A1444 ="", "", VLOOKUP($A1444, 'Student reference sheet'!$A$2:$Z$2603,25,FALSE))</f>
        <v/>
      </c>
      <c r="P1444" s="39" t="str">
        <f>IF($A1444 = "", "", IF(OR(VLOOKUP($A1444,'Student reference sheet'!$A$2:$V$2400,8,FALSE) = "R",  VLOOKUP($A1444,'Student reference sheet'!$A$2:$V$2400,8,FALSE) = "L"), "X", ""))</f>
        <v/>
      </c>
      <c r="Q1444" s="39" t="str">
        <f>IF($A1444 ="", "", VLOOKUP($A1444, 'Student reference sheet'!$A$2:$V$2603,22,FALSE))</f>
        <v/>
      </c>
      <c r="R1444" s="39" t="str">
        <f>IF($A1444 &lt;&gt; "",VLOOKUP($A1444,'Student reference sheet'!$A$2:$V$2329, 5,FALSE), "")</f>
        <v/>
      </c>
      <c r="S1444" s="39" t="str">
        <f>IF($A1444 &lt;&gt; "",VLOOKUP($A1444,'Student reference sheet'!$A$2:$V$2329, 6,FALSE), "")</f>
        <v/>
      </c>
      <c r="T1444" s="30" t="str">
        <f>IF($A1444 = "","",
IF(VLOOKUP($A1444,'Student reference sheet'!$A$2:$V$2329, 10,FALSE) = "Y", "Hispanic",
IF(VLOOKUP($A1444,'Student reference sheet'!$A$2:$V$2329,11,FALSE) &lt;&gt; "",
IF(VLOOKUP($A1444,'Student reference sheet'!$A$2:$V$2329,11,FALSE) = "UNK", "Unknown", VLOOKUP(VALUE(VLOOKUP($A1444,'Student reference sheet'!$A$2:$V$2329,11,FALSE)),'Ethnicity Reference'!$A$2:$B$22,2,FALSE)),
IF(VLOOKUP($A1444,'Student reference sheet'!$A$2:$V$2329,9,FALSE) &lt;&gt; "", VLOOKUP(VALUE(VLOOKUP($A1444,'Student reference sheet'!$A$2:$V$2329,9,FALSE)),'Ethnicity Reference'!$A$2:$B$22,2,FALSE),"Unknown"))))</f>
        <v/>
      </c>
      <c r="U1444" s="35"/>
    </row>
    <row r="1445" spans="1:21" ht="15.75">
      <c r="A1445" s="47"/>
      <c r="B1445" s="33"/>
      <c r="C1445" s="39" t="str">
        <f>IF($A1445 &lt;&gt; "",VLOOKUP($A1445,'Student reference sheet'!$A$2:$V$2329, 3,FALSE), "")</f>
        <v/>
      </c>
      <c r="D1445" s="39" t="str">
        <f>IF($A1445 &lt;&gt; "",VLOOKUP($A1445,'Student reference sheet'!$A$2:$V$2329, 2,FALSE), "")</f>
        <v/>
      </c>
      <c r="E1445" s="35"/>
      <c r="F1445" s="34"/>
      <c r="G1445" s="40" t="str">
        <f t="shared" ca="1" si="69"/>
        <v/>
      </c>
      <c r="H1445" s="40" t="str">
        <f t="shared" ca="1" si="70"/>
        <v/>
      </c>
      <c r="I1445" s="36" t="str">
        <f>IF($A1445 = "", "",
IF(COUNTIF(MINIMUM_DAY_DATES[], Attendance!J1445) &gt; 0, VLOOKUP(Attendance!$G1445,MINIMUM_DAY_PERIOD_SCHEDULE[], 2,TRUE),
IF(COUNTIF(RALLY_DATES[], Attendance!J1445) &gt; 0, VLOOKUP(Attendance!$G1445,RALLY_PERIOD_SCHEDULE[], 2,TRUE),
IF(WEEKDAY(Attendance!$J1445) = 2,
       IF(COUNTIF(FINALS_WEEK_MONDAY_DATE[],Attendance!$J1445) &gt; 0, VLOOKUP(Attendance!$G1445,FINALS_WEEK_MONDAY_PERIOD_SCHEDULE[],2,TRUE),
       VLOOKUP(Attendance!$G1445,REGULAR_WEEK_SCHEDULE[],6,TRUE)),
IF(WEEKDAY($J1445) = 3,
       IF(COUNTIF(FINALS_WEEK_TUESDAY_DATE[],Attendance!$J1445) &gt; 0, VLOOKUP(Attendance!$G1445,FINALS_WEEK_TUESDAY_PERIOD_SCHEDULE[],2,TRUE),
       VLOOKUP(Attendance!$G1445,REGULAR_WEEK_SCHEDULE[[Tuesday]:[Period]],5,TRUE)),
IF(WEEKDAY(Attendance!$J1445) = 4,
        IF(COUNTIF(BLOCK_WEDNESDAY_DATES[],Attendance!$J1445) &gt; 0, VLOOKUP(Attendance!$G1445,BLOCK_WEDNESDAY_PERIOD_SCHEDULE[],2,TRUE),
        IF(COUNTIF(FINALS_WEEK_WEDNESDAY_DATE[],Attendance!$J1445) &gt; 0, VLOOKUP(Attendance!$G1445,FINALS_WEEK_WEDNESDAY_PERIOD_SCHEDULE[],2,TRUE),
       VLOOKUP(Attendance!$G1445,REGULAR_WEEK_SCHEDULE[[Wednesday]:[Period]],4,TRUE))),
IF(WEEKDAY($J1445) = 5,
       IF(COUNTIF(BLOCK_THURSDAY_DATES[],Attendance!$J1445) &gt; 0, VLOOKUP(Attendance!$G1445,BLOCK_THURSDAY_PERIOD_SCHEDULE[],2,TRUE),
       IF(COUNTIF(FINALS_WEEK_THURSDAY_DATE[],Attendance!$J1445) &gt; 0, VLOOKUP(Attendance!$G1445,FINALS_WEEK_THURSDAY_PERIOD_SCHEDULE[],2,TRUE),
       VLOOKUP(Attendance!$G1445,REGULAR_WEEK_SCHEDULE[[Thursday]:[Period]],3,TRUE))),
IF(WEEKDAY(Attendance!$J1445) = 6,
       IF(COUNTIF(FINALS_WEEK_FRIDAY_DATE[],Attendance!$J1445) &gt; 0, VLOOKUP(Attendance!$G1445,FINALS_WEEK_FRIDAY_PERIOD_SCHEDULE[],2,TRUE),
       VLOOKUP(Attendance!$G1445,REGULAR_WEEK_SCHEDULE[[Friday]:[Period]],2,TRUE))))))))))</f>
        <v/>
      </c>
      <c r="J1445" s="41" t="str">
        <f t="shared" ca="1" si="71"/>
        <v/>
      </c>
      <c r="K1445" s="41" t="str">
        <f>IF($A1445 &lt;&gt; "",VLOOKUP($A1445,'Student reference sheet'!$A$2:$V$2329, 7,FALSE), "")</f>
        <v/>
      </c>
      <c r="L1445" s="30" t="str">
        <f>IF($A1445 ="", "", VLOOKUP($A1445, 'Student reference sheet'!$A$2:$Z$2603,23,FALSE))</f>
        <v/>
      </c>
      <c r="M1445" s="30" t="str">
        <f>IF($A1445 ="", "", VLOOKUP($A1445, 'Student reference sheet'!$A$2:$Z$2603,24,FALSE))</f>
        <v/>
      </c>
      <c r="N1445" s="30" t="str">
        <f>IF($A1445 ="", "", VLOOKUP($A1445, 'Student reference sheet'!$A$2:$Z$2603,26,FALSE))</f>
        <v/>
      </c>
      <c r="O1445" s="30" t="str">
        <f>IF($A1445 ="", "", VLOOKUP($A1445, 'Student reference sheet'!$A$2:$Z$2603,25,FALSE))</f>
        <v/>
      </c>
      <c r="P1445" s="39" t="str">
        <f>IF($A1445 = "", "", IF(OR(VLOOKUP($A1445,'Student reference sheet'!$A$2:$V$2400,8,FALSE) = "R",  VLOOKUP($A1445,'Student reference sheet'!$A$2:$V$2400,8,FALSE) = "L"), "X", ""))</f>
        <v/>
      </c>
      <c r="Q1445" s="39" t="str">
        <f>IF($A1445 ="", "", VLOOKUP($A1445, 'Student reference sheet'!$A$2:$V$2603,22,FALSE))</f>
        <v/>
      </c>
      <c r="R1445" s="39" t="str">
        <f>IF($A1445 &lt;&gt; "",VLOOKUP($A1445,'Student reference sheet'!$A$2:$V$2329, 5,FALSE), "")</f>
        <v/>
      </c>
      <c r="S1445" s="39" t="str">
        <f>IF($A1445 &lt;&gt; "",VLOOKUP($A1445,'Student reference sheet'!$A$2:$V$2329, 6,FALSE), "")</f>
        <v/>
      </c>
      <c r="T1445" s="30" t="str">
        <f>IF($A1445 = "","",
IF(VLOOKUP($A1445,'Student reference sheet'!$A$2:$V$2329, 10,FALSE) = "Y", "Hispanic",
IF(VLOOKUP($A1445,'Student reference sheet'!$A$2:$V$2329,11,FALSE) &lt;&gt; "",
IF(VLOOKUP($A1445,'Student reference sheet'!$A$2:$V$2329,11,FALSE) = "UNK", "Unknown", VLOOKUP(VALUE(VLOOKUP($A1445,'Student reference sheet'!$A$2:$V$2329,11,FALSE)),'Ethnicity Reference'!$A$2:$B$22,2,FALSE)),
IF(VLOOKUP($A1445,'Student reference sheet'!$A$2:$V$2329,9,FALSE) &lt;&gt; "", VLOOKUP(VALUE(VLOOKUP($A1445,'Student reference sheet'!$A$2:$V$2329,9,FALSE)),'Ethnicity Reference'!$A$2:$B$22,2,FALSE),"Unknown"))))</f>
        <v/>
      </c>
      <c r="U1445" s="35"/>
    </row>
    <row r="1446" spans="1:21" ht="15.75">
      <c r="A1446" s="47"/>
      <c r="B1446" s="33"/>
      <c r="C1446" s="39" t="str">
        <f>IF($A1446 &lt;&gt; "",VLOOKUP($A1446,'Student reference sheet'!$A$2:$V$2329, 3,FALSE), "")</f>
        <v/>
      </c>
      <c r="D1446" s="39" t="str">
        <f>IF($A1446 &lt;&gt; "",VLOOKUP($A1446,'Student reference sheet'!$A$2:$V$2329, 2,FALSE), "")</f>
        <v/>
      </c>
      <c r="E1446" s="35"/>
      <c r="F1446" s="34"/>
      <c r="G1446" s="40" t="str">
        <f t="shared" ca="1" si="69"/>
        <v/>
      </c>
      <c r="H1446" s="40" t="str">
        <f t="shared" ca="1" si="70"/>
        <v/>
      </c>
      <c r="I1446" s="36" t="str">
        <f>IF($A1446 = "", "",
IF(COUNTIF(MINIMUM_DAY_DATES[], Attendance!J1446) &gt; 0, VLOOKUP(Attendance!$G1446,MINIMUM_DAY_PERIOD_SCHEDULE[], 2,TRUE),
IF(COUNTIF(RALLY_DATES[], Attendance!J1446) &gt; 0, VLOOKUP(Attendance!$G1446,RALLY_PERIOD_SCHEDULE[], 2,TRUE),
IF(WEEKDAY(Attendance!$J1446) = 2,
       IF(COUNTIF(FINALS_WEEK_MONDAY_DATE[],Attendance!$J1446) &gt; 0, VLOOKUP(Attendance!$G1446,FINALS_WEEK_MONDAY_PERIOD_SCHEDULE[],2,TRUE),
       VLOOKUP(Attendance!$G1446,REGULAR_WEEK_SCHEDULE[],6,TRUE)),
IF(WEEKDAY($J1446) = 3,
       IF(COUNTIF(FINALS_WEEK_TUESDAY_DATE[],Attendance!$J1446) &gt; 0, VLOOKUP(Attendance!$G1446,FINALS_WEEK_TUESDAY_PERIOD_SCHEDULE[],2,TRUE),
       VLOOKUP(Attendance!$G1446,REGULAR_WEEK_SCHEDULE[[Tuesday]:[Period]],5,TRUE)),
IF(WEEKDAY(Attendance!$J1446) = 4,
        IF(COUNTIF(BLOCK_WEDNESDAY_DATES[],Attendance!$J1446) &gt; 0, VLOOKUP(Attendance!$G1446,BLOCK_WEDNESDAY_PERIOD_SCHEDULE[],2,TRUE),
        IF(COUNTIF(FINALS_WEEK_WEDNESDAY_DATE[],Attendance!$J1446) &gt; 0, VLOOKUP(Attendance!$G1446,FINALS_WEEK_WEDNESDAY_PERIOD_SCHEDULE[],2,TRUE),
       VLOOKUP(Attendance!$G1446,REGULAR_WEEK_SCHEDULE[[Wednesday]:[Period]],4,TRUE))),
IF(WEEKDAY($J1446) = 5,
       IF(COUNTIF(BLOCK_THURSDAY_DATES[],Attendance!$J1446) &gt; 0, VLOOKUP(Attendance!$G1446,BLOCK_THURSDAY_PERIOD_SCHEDULE[],2,TRUE),
       IF(COUNTIF(FINALS_WEEK_THURSDAY_DATE[],Attendance!$J1446) &gt; 0, VLOOKUP(Attendance!$G1446,FINALS_WEEK_THURSDAY_PERIOD_SCHEDULE[],2,TRUE),
       VLOOKUP(Attendance!$G1446,REGULAR_WEEK_SCHEDULE[[Thursday]:[Period]],3,TRUE))),
IF(WEEKDAY(Attendance!$J1446) = 6,
       IF(COUNTIF(FINALS_WEEK_FRIDAY_DATE[],Attendance!$J1446) &gt; 0, VLOOKUP(Attendance!$G1446,FINALS_WEEK_FRIDAY_PERIOD_SCHEDULE[],2,TRUE),
       VLOOKUP(Attendance!$G1446,REGULAR_WEEK_SCHEDULE[[Friday]:[Period]],2,TRUE))))))))))</f>
        <v/>
      </c>
      <c r="J1446" s="41" t="str">
        <f t="shared" ca="1" si="71"/>
        <v/>
      </c>
      <c r="K1446" s="41" t="str">
        <f>IF($A1446 &lt;&gt; "",VLOOKUP($A1446,'Student reference sheet'!$A$2:$V$2329, 7,FALSE), "")</f>
        <v/>
      </c>
      <c r="L1446" s="30" t="str">
        <f>IF($A1446 ="", "", VLOOKUP($A1446, 'Student reference sheet'!$A$2:$Z$2603,23,FALSE))</f>
        <v/>
      </c>
      <c r="M1446" s="30" t="str">
        <f>IF($A1446 ="", "", VLOOKUP($A1446, 'Student reference sheet'!$A$2:$Z$2603,24,FALSE))</f>
        <v/>
      </c>
      <c r="N1446" s="30" t="str">
        <f>IF($A1446 ="", "", VLOOKUP($A1446, 'Student reference sheet'!$A$2:$Z$2603,26,FALSE))</f>
        <v/>
      </c>
      <c r="O1446" s="30" t="str">
        <f>IF($A1446 ="", "", VLOOKUP($A1446, 'Student reference sheet'!$A$2:$Z$2603,25,FALSE))</f>
        <v/>
      </c>
      <c r="P1446" s="39" t="str">
        <f>IF($A1446 = "", "", IF(OR(VLOOKUP($A1446,'Student reference sheet'!$A$2:$V$2400,8,FALSE) = "R",  VLOOKUP($A1446,'Student reference sheet'!$A$2:$V$2400,8,FALSE) = "L"), "X", ""))</f>
        <v/>
      </c>
      <c r="Q1446" s="39" t="str">
        <f>IF($A1446 ="", "", VLOOKUP($A1446, 'Student reference sheet'!$A$2:$V$2603,22,FALSE))</f>
        <v/>
      </c>
      <c r="R1446" s="39" t="str">
        <f>IF($A1446 &lt;&gt; "",VLOOKUP($A1446,'Student reference sheet'!$A$2:$V$2329, 5,FALSE), "")</f>
        <v/>
      </c>
      <c r="S1446" s="39" t="str">
        <f>IF($A1446 &lt;&gt; "",VLOOKUP($A1446,'Student reference sheet'!$A$2:$V$2329, 6,FALSE), "")</f>
        <v/>
      </c>
      <c r="T1446" s="30" t="str">
        <f>IF($A1446 = "","",
IF(VLOOKUP($A1446,'Student reference sheet'!$A$2:$V$2329, 10,FALSE) = "Y", "Hispanic",
IF(VLOOKUP($A1446,'Student reference sheet'!$A$2:$V$2329,11,FALSE) &lt;&gt; "",
IF(VLOOKUP($A1446,'Student reference sheet'!$A$2:$V$2329,11,FALSE) = "UNK", "Unknown", VLOOKUP(VALUE(VLOOKUP($A1446,'Student reference sheet'!$A$2:$V$2329,11,FALSE)),'Ethnicity Reference'!$A$2:$B$22,2,FALSE)),
IF(VLOOKUP($A1446,'Student reference sheet'!$A$2:$V$2329,9,FALSE) &lt;&gt; "", VLOOKUP(VALUE(VLOOKUP($A1446,'Student reference sheet'!$A$2:$V$2329,9,FALSE)),'Ethnicity Reference'!$A$2:$B$22,2,FALSE),"Unknown"))))</f>
        <v/>
      </c>
      <c r="U1446" s="35"/>
    </row>
    <row r="1447" spans="1:21" ht="15.75">
      <c r="A1447" s="47"/>
      <c r="B1447" s="33"/>
      <c r="C1447" s="39" t="str">
        <f>IF($A1447 &lt;&gt; "",VLOOKUP($A1447,'Student reference sheet'!$A$2:$V$2329, 3,FALSE), "")</f>
        <v/>
      </c>
      <c r="D1447" s="39" t="str">
        <f>IF($A1447 &lt;&gt; "",VLOOKUP($A1447,'Student reference sheet'!$A$2:$V$2329, 2,FALSE), "")</f>
        <v/>
      </c>
      <c r="E1447" s="35"/>
      <c r="F1447" s="34"/>
      <c r="G1447" s="40" t="str">
        <f t="shared" ca="1" si="69"/>
        <v/>
      </c>
      <c r="H1447" s="40" t="str">
        <f t="shared" ca="1" si="70"/>
        <v/>
      </c>
      <c r="I1447" s="36" t="str">
        <f>IF($A1447 = "", "",
IF(COUNTIF(MINIMUM_DAY_DATES[], Attendance!J1447) &gt; 0, VLOOKUP(Attendance!$G1447,MINIMUM_DAY_PERIOD_SCHEDULE[], 2,TRUE),
IF(COUNTIF(RALLY_DATES[], Attendance!J1447) &gt; 0, VLOOKUP(Attendance!$G1447,RALLY_PERIOD_SCHEDULE[], 2,TRUE),
IF(WEEKDAY(Attendance!$J1447) = 2,
       IF(COUNTIF(FINALS_WEEK_MONDAY_DATE[],Attendance!$J1447) &gt; 0, VLOOKUP(Attendance!$G1447,FINALS_WEEK_MONDAY_PERIOD_SCHEDULE[],2,TRUE),
       VLOOKUP(Attendance!$G1447,REGULAR_WEEK_SCHEDULE[],6,TRUE)),
IF(WEEKDAY($J1447) = 3,
       IF(COUNTIF(FINALS_WEEK_TUESDAY_DATE[],Attendance!$J1447) &gt; 0, VLOOKUP(Attendance!$G1447,FINALS_WEEK_TUESDAY_PERIOD_SCHEDULE[],2,TRUE),
       VLOOKUP(Attendance!$G1447,REGULAR_WEEK_SCHEDULE[[Tuesday]:[Period]],5,TRUE)),
IF(WEEKDAY(Attendance!$J1447) = 4,
        IF(COUNTIF(BLOCK_WEDNESDAY_DATES[],Attendance!$J1447) &gt; 0, VLOOKUP(Attendance!$G1447,BLOCK_WEDNESDAY_PERIOD_SCHEDULE[],2,TRUE),
        IF(COUNTIF(FINALS_WEEK_WEDNESDAY_DATE[],Attendance!$J1447) &gt; 0, VLOOKUP(Attendance!$G1447,FINALS_WEEK_WEDNESDAY_PERIOD_SCHEDULE[],2,TRUE),
       VLOOKUP(Attendance!$G1447,REGULAR_WEEK_SCHEDULE[[Wednesday]:[Period]],4,TRUE))),
IF(WEEKDAY($J1447) = 5,
       IF(COUNTIF(BLOCK_THURSDAY_DATES[],Attendance!$J1447) &gt; 0, VLOOKUP(Attendance!$G1447,BLOCK_THURSDAY_PERIOD_SCHEDULE[],2,TRUE),
       IF(COUNTIF(FINALS_WEEK_THURSDAY_DATE[],Attendance!$J1447) &gt; 0, VLOOKUP(Attendance!$G1447,FINALS_WEEK_THURSDAY_PERIOD_SCHEDULE[],2,TRUE),
       VLOOKUP(Attendance!$G1447,REGULAR_WEEK_SCHEDULE[[Thursday]:[Period]],3,TRUE))),
IF(WEEKDAY(Attendance!$J1447) = 6,
       IF(COUNTIF(FINALS_WEEK_FRIDAY_DATE[],Attendance!$J1447) &gt; 0, VLOOKUP(Attendance!$G1447,FINALS_WEEK_FRIDAY_PERIOD_SCHEDULE[],2,TRUE),
       VLOOKUP(Attendance!$G1447,REGULAR_WEEK_SCHEDULE[[Friday]:[Period]],2,TRUE))))))))))</f>
        <v/>
      </c>
      <c r="J1447" s="41" t="str">
        <f t="shared" ca="1" si="71"/>
        <v/>
      </c>
      <c r="K1447" s="41" t="str">
        <f>IF($A1447 &lt;&gt; "",VLOOKUP($A1447,'Student reference sheet'!$A$2:$V$2329, 7,FALSE), "")</f>
        <v/>
      </c>
      <c r="L1447" s="30" t="str">
        <f>IF($A1447 ="", "", VLOOKUP($A1447, 'Student reference sheet'!$A$2:$Z$2603,23,FALSE))</f>
        <v/>
      </c>
      <c r="M1447" s="30" t="str">
        <f>IF($A1447 ="", "", VLOOKUP($A1447, 'Student reference sheet'!$A$2:$Z$2603,24,FALSE))</f>
        <v/>
      </c>
      <c r="N1447" s="30" t="str">
        <f>IF($A1447 ="", "", VLOOKUP($A1447, 'Student reference sheet'!$A$2:$Z$2603,26,FALSE))</f>
        <v/>
      </c>
      <c r="O1447" s="30" t="str">
        <f>IF($A1447 ="", "", VLOOKUP($A1447, 'Student reference sheet'!$A$2:$Z$2603,25,FALSE))</f>
        <v/>
      </c>
      <c r="P1447" s="39" t="str">
        <f>IF($A1447 = "", "", IF(OR(VLOOKUP($A1447,'Student reference sheet'!$A$2:$V$2400,8,FALSE) = "R",  VLOOKUP($A1447,'Student reference sheet'!$A$2:$V$2400,8,FALSE) = "L"), "X", ""))</f>
        <v/>
      </c>
      <c r="Q1447" s="39" t="str">
        <f>IF($A1447 ="", "", VLOOKUP($A1447, 'Student reference sheet'!$A$2:$V$2603,22,FALSE))</f>
        <v/>
      </c>
      <c r="R1447" s="39" t="str">
        <f>IF($A1447 &lt;&gt; "",VLOOKUP($A1447,'Student reference sheet'!$A$2:$V$2329, 5,FALSE), "")</f>
        <v/>
      </c>
      <c r="S1447" s="39" t="str">
        <f>IF($A1447 &lt;&gt; "",VLOOKUP($A1447,'Student reference sheet'!$A$2:$V$2329, 6,FALSE), "")</f>
        <v/>
      </c>
      <c r="T1447" s="30" t="str">
        <f>IF($A1447 = "","",
IF(VLOOKUP($A1447,'Student reference sheet'!$A$2:$V$2329, 10,FALSE) = "Y", "Hispanic",
IF(VLOOKUP($A1447,'Student reference sheet'!$A$2:$V$2329,11,FALSE) &lt;&gt; "",
IF(VLOOKUP($A1447,'Student reference sheet'!$A$2:$V$2329,11,FALSE) = "UNK", "Unknown", VLOOKUP(VALUE(VLOOKUP($A1447,'Student reference sheet'!$A$2:$V$2329,11,FALSE)),'Ethnicity Reference'!$A$2:$B$22,2,FALSE)),
IF(VLOOKUP($A1447,'Student reference sheet'!$A$2:$V$2329,9,FALSE) &lt;&gt; "", VLOOKUP(VALUE(VLOOKUP($A1447,'Student reference sheet'!$A$2:$V$2329,9,FALSE)),'Ethnicity Reference'!$A$2:$B$22,2,FALSE),"Unknown"))))</f>
        <v/>
      </c>
      <c r="U1447" s="35"/>
    </row>
    <row r="1448" spans="1:21" ht="15.75">
      <c r="A1448" s="47"/>
      <c r="B1448" s="33"/>
      <c r="C1448" s="39" t="str">
        <f>IF($A1448 &lt;&gt; "",VLOOKUP($A1448,'Student reference sheet'!$A$2:$V$2329, 3,FALSE), "")</f>
        <v/>
      </c>
      <c r="D1448" s="39" t="str">
        <f>IF($A1448 &lt;&gt; "",VLOOKUP($A1448,'Student reference sheet'!$A$2:$V$2329, 2,FALSE), "")</f>
        <v/>
      </c>
      <c r="E1448" s="35"/>
      <c r="F1448" s="34"/>
      <c r="G1448" s="40" t="str">
        <f t="shared" ca="1" si="69"/>
        <v/>
      </c>
      <c r="H1448" s="40" t="str">
        <f t="shared" ca="1" si="70"/>
        <v/>
      </c>
      <c r="I1448" s="36" t="str">
        <f>IF($A1448 = "", "",
IF(COUNTIF(MINIMUM_DAY_DATES[], Attendance!J1448) &gt; 0, VLOOKUP(Attendance!$G1448,MINIMUM_DAY_PERIOD_SCHEDULE[], 2,TRUE),
IF(COUNTIF(RALLY_DATES[], Attendance!J1448) &gt; 0, VLOOKUP(Attendance!$G1448,RALLY_PERIOD_SCHEDULE[], 2,TRUE),
IF(WEEKDAY(Attendance!$J1448) = 2,
       IF(COUNTIF(FINALS_WEEK_MONDAY_DATE[],Attendance!$J1448) &gt; 0, VLOOKUP(Attendance!$G1448,FINALS_WEEK_MONDAY_PERIOD_SCHEDULE[],2,TRUE),
       VLOOKUP(Attendance!$G1448,REGULAR_WEEK_SCHEDULE[],6,TRUE)),
IF(WEEKDAY($J1448) = 3,
       IF(COUNTIF(FINALS_WEEK_TUESDAY_DATE[],Attendance!$J1448) &gt; 0, VLOOKUP(Attendance!$G1448,FINALS_WEEK_TUESDAY_PERIOD_SCHEDULE[],2,TRUE),
       VLOOKUP(Attendance!$G1448,REGULAR_WEEK_SCHEDULE[[Tuesday]:[Period]],5,TRUE)),
IF(WEEKDAY(Attendance!$J1448) = 4,
        IF(COUNTIF(BLOCK_WEDNESDAY_DATES[],Attendance!$J1448) &gt; 0, VLOOKUP(Attendance!$G1448,BLOCK_WEDNESDAY_PERIOD_SCHEDULE[],2,TRUE),
        IF(COUNTIF(FINALS_WEEK_WEDNESDAY_DATE[],Attendance!$J1448) &gt; 0, VLOOKUP(Attendance!$G1448,FINALS_WEEK_WEDNESDAY_PERIOD_SCHEDULE[],2,TRUE),
       VLOOKUP(Attendance!$G1448,REGULAR_WEEK_SCHEDULE[[Wednesday]:[Period]],4,TRUE))),
IF(WEEKDAY($J1448) = 5,
       IF(COUNTIF(BLOCK_THURSDAY_DATES[],Attendance!$J1448) &gt; 0, VLOOKUP(Attendance!$G1448,BLOCK_THURSDAY_PERIOD_SCHEDULE[],2,TRUE),
       IF(COUNTIF(FINALS_WEEK_THURSDAY_DATE[],Attendance!$J1448) &gt; 0, VLOOKUP(Attendance!$G1448,FINALS_WEEK_THURSDAY_PERIOD_SCHEDULE[],2,TRUE),
       VLOOKUP(Attendance!$G1448,REGULAR_WEEK_SCHEDULE[[Thursday]:[Period]],3,TRUE))),
IF(WEEKDAY(Attendance!$J1448) = 6,
       IF(COUNTIF(FINALS_WEEK_FRIDAY_DATE[],Attendance!$J1448) &gt; 0, VLOOKUP(Attendance!$G1448,FINALS_WEEK_FRIDAY_PERIOD_SCHEDULE[],2,TRUE),
       VLOOKUP(Attendance!$G1448,REGULAR_WEEK_SCHEDULE[[Friday]:[Period]],2,TRUE))))))))))</f>
        <v/>
      </c>
      <c r="J1448" s="41" t="str">
        <f t="shared" ca="1" si="71"/>
        <v/>
      </c>
      <c r="K1448" s="41" t="str">
        <f>IF($A1448 &lt;&gt; "",VLOOKUP($A1448,'Student reference sheet'!$A$2:$V$2329, 7,FALSE), "")</f>
        <v/>
      </c>
      <c r="L1448" s="30" t="str">
        <f>IF($A1448 ="", "", VLOOKUP($A1448, 'Student reference sheet'!$A$2:$Z$2603,23,FALSE))</f>
        <v/>
      </c>
      <c r="M1448" s="30" t="str">
        <f>IF($A1448 ="", "", VLOOKUP($A1448, 'Student reference sheet'!$A$2:$Z$2603,24,FALSE))</f>
        <v/>
      </c>
      <c r="N1448" s="30" t="str">
        <f>IF($A1448 ="", "", VLOOKUP($A1448, 'Student reference sheet'!$A$2:$Z$2603,26,FALSE))</f>
        <v/>
      </c>
      <c r="O1448" s="30" t="str">
        <f>IF($A1448 ="", "", VLOOKUP($A1448, 'Student reference sheet'!$A$2:$Z$2603,25,FALSE))</f>
        <v/>
      </c>
      <c r="P1448" s="39" t="str">
        <f>IF($A1448 = "", "", IF(OR(VLOOKUP($A1448,'Student reference sheet'!$A$2:$V$2400,8,FALSE) = "R",  VLOOKUP($A1448,'Student reference sheet'!$A$2:$V$2400,8,FALSE) = "L"), "X", ""))</f>
        <v/>
      </c>
      <c r="Q1448" s="39" t="str">
        <f>IF($A1448 ="", "", VLOOKUP($A1448, 'Student reference sheet'!$A$2:$V$2603,22,FALSE))</f>
        <v/>
      </c>
      <c r="R1448" s="39" t="str">
        <f>IF($A1448 &lt;&gt; "",VLOOKUP($A1448,'Student reference sheet'!$A$2:$V$2329, 5,FALSE), "")</f>
        <v/>
      </c>
      <c r="S1448" s="39" t="str">
        <f>IF($A1448 &lt;&gt; "",VLOOKUP($A1448,'Student reference sheet'!$A$2:$V$2329, 6,FALSE), "")</f>
        <v/>
      </c>
      <c r="T1448" s="30" t="str">
        <f>IF($A1448 = "","",
IF(VLOOKUP($A1448,'Student reference sheet'!$A$2:$V$2329, 10,FALSE) = "Y", "Hispanic",
IF(VLOOKUP($A1448,'Student reference sheet'!$A$2:$V$2329,11,FALSE) &lt;&gt; "",
IF(VLOOKUP($A1448,'Student reference sheet'!$A$2:$V$2329,11,FALSE) = "UNK", "Unknown", VLOOKUP(VALUE(VLOOKUP($A1448,'Student reference sheet'!$A$2:$V$2329,11,FALSE)),'Ethnicity Reference'!$A$2:$B$22,2,FALSE)),
IF(VLOOKUP($A1448,'Student reference sheet'!$A$2:$V$2329,9,FALSE) &lt;&gt; "", VLOOKUP(VALUE(VLOOKUP($A1448,'Student reference sheet'!$A$2:$V$2329,9,FALSE)),'Ethnicity Reference'!$A$2:$B$22,2,FALSE),"Unknown"))))</f>
        <v/>
      </c>
      <c r="U1448" s="35"/>
    </row>
    <row r="1449" spans="1:21" ht="15.75">
      <c r="A1449" s="47"/>
      <c r="B1449" s="33"/>
      <c r="C1449" s="39" t="str">
        <f>IF($A1449 &lt;&gt; "",VLOOKUP($A1449,'Student reference sheet'!$A$2:$V$2329, 3,FALSE), "")</f>
        <v/>
      </c>
      <c r="D1449" s="39" t="str">
        <f>IF($A1449 &lt;&gt; "",VLOOKUP($A1449,'Student reference sheet'!$A$2:$V$2329, 2,FALSE), "")</f>
        <v/>
      </c>
      <c r="E1449" s="35"/>
      <c r="F1449" s="34"/>
      <c r="G1449" s="40" t="str">
        <f t="shared" ca="1" si="69"/>
        <v/>
      </c>
      <c r="H1449" s="40" t="str">
        <f t="shared" ca="1" si="70"/>
        <v/>
      </c>
      <c r="I1449" s="36" t="str">
        <f>IF($A1449 = "", "",
IF(COUNTIF(MINIMUM_DAY_DATES[], Attendance!J1449) &gt; 0, VLOOKUP(Attendance!$G1449,MINIMUM_DAY_PERIOD_SCHEDULE[], 2,TRUE),
IF(COUNTIF(RALLY_DATES[], Attendance!J1449) &gt; 0, VLOOKUP(Attendance!$G1449,RALLY_PERIOD_SCHEDULE[], 2,TRUE),
IF(WEEKDAY(Attendance!$J1449) = 2,
       IF(COUNTIF(FINALS_WEEK_MONDAY_DATE[],Attendance!$J1449) &gt; 0, VLOOKUP(Attendance!$G1449,FINALS_WEEK_MONDAY_PERIOD_SCHEDULE[],2,TRUE),
       VLOOKUP(Attendance!$G1449,REGULAR_WEEK_SCHEDULE[],6,TRUE)),
IF(WEEKDAY($J1449) = 3,
       IF(COUNTIF(FINALS_WEEK_TUESDAY_DATE[],Attendance!$J1449) &gt; 0, VLOOKUP(Attendance!$G1449,FINALS_WEEK_TUESDAY_PERIOD_SCHEDULE[],2,TRUE),
       VLOOKUP(Attendance!$G1449,REGULAR_WEEK_SCHEDULE[[Tuesday]:[Period]],5,TRUE)),
IF(WEEKDAY(Attendance!$J1449) = 4,
        IF(COUNTIF(BLOCK_WEDNESDAY_DATES[],Attendance!$J1449) &gt; 0, VLOOKUP(Attendance!$G1449,BLOCK_WEDNESDAY_PERIOD_SCHEDULE[],2,TRUE),
        IF(COUNTIF(FINALS_WEEK_WEDNESDAY_DATE[],Attendance!$J1449) &gt; 0, VLOOKUP(Attendance!$G1449,FINALS_WEEK_WEDNESDAY_PERIOD_SCHEDULE[],2,TRUE),
       VLOOKUP(Attendance!$G1449,REGULAR_WEEK_SCHEDULE[[Wednesday]:[Period]],4,TRUE))),
IF(WEEKDAY($J1449) = 5,
       IF(COUNTIF(BLOCK_THURSDAY_DATES[],Attendance!$J1449) &gt; 0, VLOOKUP(Attendance!$G1449,BLOCK_THURSDAY_PERIOD_SCHEDULE[],2,TRUE),
       IF(COUNTIF(FINALS_WEEK_THURSDAY_DATE[],Attendance!$J1449) &gt; 0, VLOOKUP(Attendance!$G1449,FINALS_WEEK_THURSDAY_PERIOD_SCHEDULE[],2,TRUE),
       VLOOKUP(Attendance!$G1449,REGULAR_WEEK_SCHEDULE[[Thursday]:[Period]],3,TRUE))),
IF(WEEKDAY(Attendance!$J1449) = 6,
       IF(COUNTIF(FINALS_WEEK_FRIDAY_DATE[],Attendance!$J1449) &gt; 0, VLOOKUP(Attendance!$G1449,FINALS_WEEK_FRIDAY_PERIOD_SCHEDULE[],2,TRUE),
       VLOOKUP(Attendance!$G1449,REGULAR_WEEK_SCHEDULE[[Friday]:[Period]],2,TRUE))))))))))</f>
        <v/>
      </c>
      <c r="J1449" s="41" t="str">
        <f t="shared" ca="1" si="71"/>
        <v/>
      </c>
      <c r="K1449" s="41" t="str">
        <f>IF($A1449 &lt;&gt; "",VLOOKUP($A1449,'Student reference sheet'!$A$2:$V$2329, 7,FALSE), "")</f>
        <v/>
      </c>
      <c r="L1449" s="30" t="str">
        <f>IF($A1449 ="", "", VLOOKUP($A1449, 'Student reference sheet'!$A$2:$Z$2603,23,FALSE))</f>
        <v/>
      </c>
      <c r="M1449" s="30" t="str">
        <f>IF($A1449 ="", "", VLOOKUP($A1449, 'Student reference sheet'!$A$2:$Z$2603,24,FALSE))</f>
        <v/>
      </c>
      <c r="N1449" s="30" t="str">
        <f>IF($A1449 ="", "", VLOOKUP($A1449, 'Student reference sheet'!$A$2:$Z$2603,26,FALSE))</f>
        <v/>
      </c>
      <c r="O1449" s="30" t="str">
        <f>IF($A1449 ="", "", VLOOKUP($A1449, 'Student reference sheet'!$A$2:$Z$2603,25,FALSE))</f>
        <v/>
      </c>
      <c r="P1449" s="39" t="str">
        <f>IF($A1449 = "", "", IF(OR(VLOOKUP($A1449,'Student reference sheet'!$A$2:$V$2400,8,FALSE) = "R",  VLOOKUP($A1449,'Student reference sheet'!$A$2:$V$2400,8,FALSE) = "L"), "X", ""))</f>
        <v/>
      </c>
      <c r="Q1449" s="39" t="str">
        <f>IF($A1449 ="", "", VLOOKUP($A1449, 'Student reference sheet'!$A$2:$V$2603,22,FALSE))</f>
        <v/>
      </c>
      <c r="R1449" s="39" t="str">
        <f>IF($A1449 &lt;&gt; "",VLOOKUP($A1449,'Student reference sheet'!$A$2:$V$2329, 5,FALSE), "")</f>
        <v/>
      </c>
      <c r="S1449" s="39" t="str">
        <f>IF($A1449 &lt;&gt; "",VLOOKUP($A1449,'Student reference sheet'!$A$2:$V$2329, 6,FALSE), "")</f>
        <v/>
      </c>
      <c r="T1449" s="30" t="str">
        <f>IF($A1449 = "","",
IF(VLOOKUP($A1449,'Student reference sheet'!$A$2:$V$2329, 10,FALSE) = "Y", "Hispanic",
IF(VLOOKUP($A1449,'Student reference sheet'!$A$2:$V$2329,11,FALSE) &lt;&gt; "",
IF(VLOOKUP($A1449,'Student reference sheet'!$A$2:$V$2329,11,FALSE) = "UNK", "Unknown", VLOOKUP(VALUE(VLOOKUP($A1449,'Student reference sheet'!$A$2:$V$2329,11,FALSE)),'Ethnicity Reference'!$A$2:$B$22,2,FALSE)),
IF(VLOOKUP($A1449,'Student reference sheet'!$A$2:$V$2329,9,FALSE) &lt;&gt; "", VLOOKUP(VALUE(VLOOKUP($A1449,'Student reference sheet'!$A$2:$V$2329,9,FALSE)),'Ethnicity Reference'!$A$2:$B$22,2,FALSE),"Unknown"))))</f>
        <v/>
      </c>
      <c r="U1449" s="35"/>
    </row>
    <row r="1450" spans="1:21" ht="15.75">
      <c r="A1450" s="47"/>
      <c r="B1450" s="33"/>
      <c r="C1450" s="39" t="str">
        <f>IF($A1450 &lt;&gt; "",VLOOKUP($A1450,'Student reference sheet'!$A$2:$V$2329, 3,FALSE), "")</f>
        <v/>
      </c>
      <c r="D1450" s="39" t="str">
        <f>IF($A1450 &lt;&gt; "",VLOOKUP($A1450,'Student reference sheet'!$A$2:$V$2329, 2,FALSE), "")</f>
        <v/>
      </c>
      <c r="E1450" s="35"/>
      <c r="F1450" s="34"/>
      <c r="G1450" s="40" t="str">
        <f t="shared" ca="1" si="69"/>
        <v/>
      </c>
      <c r="H1450" s="40" t="str">
        <f t="shared" ca="1" si="70"/>
        <v/>
      </c>
      <c r="I1450" s="36" t="str">
        <f>IF($A1450 = "", "",
IF(COUNTIF(MINIMUM_DAY_DATES[], Attendance!J1450) &gt; 0, VLOOKUP(Attendance!$G1450,MINIMUM_DAY_PERIOD_SCHEDULE[], 2,TRUE),
IF(COUNTIF(RALLY_DATES[], Attendance!J1450) &gt; 0, VLOOKUP(Attendance!$G1450,RALLY_PERIOD_SCHEDULE[], 2,TRUE),
IF(WEEKDAY(Attendance!$J1450) = 2,
       IF(COUNTIF(FINALS_WEEK_MONDAY_DATE[],Attendance!$J1450) &gt; 0, VLOOKUP(Attendance!$G1450,FINALS_WEEK_MONDAY_PERIOD_SCHEDULE[],2,TRUE),
       VLOOKUP(Attendance!$G1450,REGULAR_WEEK_SCHEDULE[],6,TRUE)),
IF(WEEKDAY($J1450) = 3,
       IF(COUNTIF(FINALS_WEEK_TUESDAY_DATE[],Attendance!$J1450) &gt; 0, VLOOKUP(Attendance!$G1450,FINALS_WEEK_TUESDAY_PERIOD_SCHEDULE[],2,TRUE),
       VLOOKUP(Attendance!$G1450,REGULAR_WEEK_SCHEDULE[[Tuesday]:[Period]],5,TRUE)),
IF(WEEKDAY(Attendance!$J1450) = 4,
        IF(COUNTIF(BLOCK_WEDNESDAY_DATES[],Attendance!$J1450) &gt; 0, VLOOKUP(Attendance!$G1450,BLOCK_WEDNESDAY_PERIOD_SCHEDULE[],2,TRUE),
        IF(COUNTIF(FINALS_WEEK_WEDNESDAY_DATE[],Attendance!$J1450) &gt; 0, VLOOKUP(Attendance!$G1450,FINALS_WEEK_WEDNESDAY_PERIOD_SCHEDULE[],2,TRUE),
       VLOOKUP(Attendance!$G1450,REGULAR_WEEK_SCHEDULE[[Wednesday]:[Period]],4,TRUE))),
IF(WEEKDAY($J1450) = 5,
       IF(COUNTIF(BLOCK_THURSDAY_DATES[],Attendance!$J1450) &gt; 0, VLOOKUP(Attendance!$G1450,BLOCK_THURSDAY_PERIOD_SCHEDULE[],2,TRUE),
       IF(COUNTIF(FINALS_WEEK_THURSDAY_DATE[],Attendance!$J1450) &gt; 0, VLOOKUP(Attendance!$G1450,FINALS_WEEK_THURSDAY_PERIOD_SCHEDULE[],2,TRUE),
       VLOOKUP(Attendance!$G1450,REGULAR_WEEK_SCHEDULE[[Thursday]:[Period]],3,TRUE))),
IF(WEEKDAY(Attendance!$J1450) = 6,
       IF(COUNTIF(FINALS_WEEK_FRIDAY_DATE[],Attendance!$J1450) &gt; 0, VLOOKUP(Attendance!$G1450,FINALS_WEEK_FRIDAY_PERIOD_SCHEDULE[],2,TRUE),
       VLOOKUP(Attendance!$G1450,REGULAR_WEEK_SCHEDULE[[Friday]:[Period]],2,TRUE))))))))))</f>
        <v/>
      </c>
      <c r="J1450" s="41" t="str">
        <f t="shared" ca="1" si="71"/>
        <v/>
      </c>
      <c r="K1450" s="41" t="str">
        <f>IF($A1450 &lt;&gt; "",VLOOKUP($A1450,'Student reference sheet'!$A$2:$V$2329, 7,FALSE), "")</f>
        <v/>
      </c>
      <c r="L1450" s="30" t="str">
        <f>IF($A1450 ="", "", VLOOKUP($A1450, 'Student reference sheet'!$A$2:$Z$2603,23,FALSE))</f>
        <v/>
      </c>
      <c r="M1450" s="30" t="str">
        <f>IF($A1450 ="", "", VLOOKUP($A1450, 'Student reference sheet'!$A$2:$Z$2603,24,FALSE))</f>
        <v/>
      </c>
      <c r="N1450" s="30" t="str">
        <f>IF($A1450 ="", "", VLOOKUP($A1450, 'Student reference sheet'!$A$2:$Z$2603,26,FALSE))</f>
        <v/>
      </c>
      <c r="O1450" s="30" t="str">
        <f>IF($A1450 ="", "", VLOOKUP($A1450, 'Student reference sheet'!$A$2:$Z$2603,25,FALSE))</f>
        <v/>
      </c>
      <c r="P1450" s="39" t="str">
        <f>IF($A1450 = "", "", IF(OR(VLOOKUP($A1450,'Student reference sheet'!$A$2:$V$2400,8,FALSE) = "R",  VLOOKUP($A1450,'Student reference sheet'!$A$2:$V$2400,8,FALSE) = "L"), "X", ""))</f>
        <v/>
      </c>
      <c r="Q1450" s="39" t="str">
        <f>IF($A1450 ="", "", VLOOKUP($A1450, 'Student reference sheet'!$A$2:$V$2603,22,FALSE))</f>
        <v/>
      </c>
      <c r="R1450" s="39" t="str">
        <f>IF($A1450 &lt;&gt; "",VLOOKUP($A1450,'Student reference sheet'!$A$2:$V$2329, 5,FALSE), "")</f>
        <v/>
      </c>
      <c r="S1450" s="39" t="str">
        <f>IF($A1450 &lt;&gt; "",VLOOKUP($A1450,'Student reference sheet'!$A$2:$V$2329, 6,FALSE), "")</f>
        <v/>
      </c>
      <c r="T1450" s="30" t="str">
        <f>IF($A1450 = "","",
IF(VLOOKUP($A1450,'Student reference sheet'!$A$2:$V$2329, 10,FALSE) = "Y", "Hispanic",
IF(VLOOKUP($A1450,'Student reference sheet'!$A$2:$V$2329,11,FALSE) &lt;&gt; "",
IF(VLOOKUP($A1450,'Student reference sheet'!$A$2:$V$2329,11,FALSE) = "UNK", "Unknown", VLOOKUP(VALUE(VLOOKUP($A1450,'Student reference sheet'!$A$2:$V$2329,11,FALSE)),'Ethnicity Reference'!$A$2:$B$22,2,FALSE)),
IF(VLOOKUP($A1450,'Student reference sheet'!$A$2:$V$2329,9,FALSE) &lt;&gt; "", VLOOKUP(VALUE(VLOOKUP($A1450,'Student reference sheet'!$A$2:$V$2329,9,FALSE)),'Ethnicity Reference'!$A$2:$B$22,2,FALSE),"Unknown"))))</f>
        <v/>
      </c>
      <c r="U1450" s="35"/>
    </row>
    <row r="1451" spans="1:21" ht="15.75">
      <c r="A1451" s="47"/>
      <c r="B1451" s="33"/>
      <c r="C1451" s="39" t="str">
        <f>IF($A1451 &lt;&gt; "",VLOOKUP($A1451,'Student reference sheet'!$A$2:$V$2329, 3,FALSE), "")</f>
        <v/>
      </c>
      <c r="D1451" s="39" t="str">
        <f>IF($A1451 &lt;&gt; "",VLOOKUP($A1451,'Student reference sheet'!$A$2:$V$2329, 2,FALSE), "")</f>
        <v/>
      </c>
      <c r="E1451" s="35"/>
      <c r="F1451" s="34"/>
      <c r="G1451" s="40" t="str">
        <f t="shared" ca="1" si="69"/>
        <v/>
      </c>
      <c r="H1451" s="40" t="str">
        <f t="shared" ca="1" si="70"/>
        <v/>
      </c>
      <c r="I1451" s="36" t="str">
        <f>IF($A1451 = "", "",
IF(COUNTIF(MINIMUM_DAY_DATES[], Attendance!J1451) &gt; 0, VLOOKUP(Attendance!$G1451,MINIMUM_DAY_PERIOD_SCHEDULE[], 2,TRUE),
IF(COUNTIF(RALLY_DATES[], Attendance!J1451) &gt; 0, VLOOKUP(Attendance!$G1451,RALLY_PERIOD_SCHEDULE[], 2,TRUE),
IF(WEEKDAY(Attendance!$J1451) = 2,
       IF(COUNTIF(FINALS_WEEK_MONDAY_DATE[],Attendance!$J1451) &gt; 0, VLOOKUP(Attendance!$G1451,FINALS_WEEK_MONDAY_PERIOD_SCHEDULE[],2,TRUE),
       VLOOKUP(Attendance!$G1451,REGULAR_WEEK_SCHEDULE[],6,TRUE)),
IF(WEEKDAY($J1451) = 3,
       IF(COUNTIF(FINALS_WEEK_TUESDAY_DATE[],Attendance!$J1451) &gt; 0, VLOOKUP(Attendance!$G1451,FINALS_WEEK_TUESDAY_PERIOD_SCHEDULE[],2,TRUE),
       VLOOKUP(Attendance!$G1451,REGULAR_WEEK_SCHEDULE[[Tuesday]:[Period]],5,TRUE)),
IF(WEEKDAY(Attendance!$J1451) = 4,
        IF(COUNTIF(BLOCK_WEDNESDAY_DATES[],Attendance!$J1451) &gt; 0, VLOOKUP(Attendance!$G1451,BLOCK_WEDNESDAY_PERIOD_SCHEDULE[],2,TRUE),
        IF(COUNTIF(FINALS_WEEK_WEDNESDAY_DATE[],Attendance!$J1451) &gt; 0, VLOOKUP(Attendance!$G1451,FINALS_WEEK_WEDNESDAY_PERIOD_SCHEDULE[],2,TRUE),
       VLOOKUP(Attendance!$G1451,REGULAR_WEEK_SCHEDULE[[Wednesday]:[Period]],4,TRUE))),
IF(WEEKDAY($J1451) = 5,
       IF(COUNTIF(BLOCK_THURSDAY_DATES[],Attendance!$J1451) &gt; 0, VLOOKUP(Attendance!$G1451,BLOCK_THURSDAY_PERIOD_SCHEDULE[],2,TRUE),
       IF(COUNTIF(FINALS_WEEK_THURSDAY_DATE[],Attendance!$J1451) &gt; 0, VLOOKUP(Attendance!$G1451,FINALS_WEEK_THURSDAY_PERIOD_SCHEDULE[],2,TRUE),
       VLOOKUP(Attendance!$G1451,REGULAR_WEEK_SCHEDULE[[Thursday]:[Period]],3,TRUE))),
IF(WEEKDAY(Attendance!$J1451) = 6,
       IF(COUNTIF(FINALS_WEEK_FRIDAY_DATE[],Attendance!$J1451) &gt; 0, VLOOKUP(Attendance!$G1451,FINALS_WEEK_FRIDAY_PERIOD_SCHEDULE[],2,TRUE),
       VLOOKUP(Attendance!$G1451,REGULAR_WEEK_SCHEDULE[[Friday]:[Period]],2,TRUE))))))))))</f>
        <v/>
      </c>
      <c r="J1451" s="41" t="str">
        <f t="shared" ca="1" si="71"/>
        <v/>
      </c>
      <c r="K1451" s="41" t="str">
        <f>IF($A1451 &lt;&gt; "",VLOOKUP($A1451,'Student reference sheet'!$A$2:$V$2329, 7,FALSE), "")</f>
        <v/>
      </c>
      <c r="L1451" s="30" t="str">
        <f>IF($A1451 ="", "", VLOOKUP($A1451, 'Student reference sheet'!$A$2:$Z$2603,23,FALSE))</f>
        <v/>
      </c>
      <c r="M1451" s="30" t="str">
        <f>IF($A1451 ="", "", VLOOKUP($A1451, 'Student reference sheet'!$A$2:$Z$2603,24,FALSE))</f>
        <v/>
      </c>
      <c r="N1451" s="30" t="str">
        <f>IF($A1451 ="", "", VLOOKUP($A1451, 'Student reference sheet'!$A$2:$Z$2603,26,FALSE))</f>
        <v/>
      </c>
      <c r="O1451" s="30" t="str">
        <f>IF($A1451 ="", "", VLOOKUP($A1451, 'Student reference sheet'!$A$2:$Z$2603,25,FALSE))</f>
        <v/>
      </c>
      <c r="P1451" s="39" t="str">
        <f>IF($A1451 = "", "", IF(OR(VLOOKUP($A1451,'Student reference sheet'!$A$2:$V$2400,8,FALSE) = "R",  VLOOKUP($A1451,'Student reference sheet'!$A$2:$V$2400,8,FALSE) = "L"), "X", ""))</f>
        <v/>
      </c>
      <c r="Q1451" s="39" t="str">
        <f>IF($A1451 ="", "", VLOOKUP($A1451, 'Student reference sheet'!$A$2:$V$2603,22,FALSE))</f>
        <v/>
      </c>
      <c r="R1451" s="39" t="str">
        <f>IF($A1451 &lt;&gt; "",VLOOKUP($A1451,'Student reference sheet'!$A$2:$V$2329, 5,FALSE), "")</f>
        <v/>
      </c>
      <c r="S1451" s="39" t="str">
        <f>IF($A1451 &lt;&gt; "",VLOOKUP($A1451,'Student reference sheet'!$A$2:$V$2329, 6,FALSE), "")</f>
        <v/>
      </c>
      <c r="T1451" s="30" t="str">
        <f>IF($A1451 = "","",
IF(VLOOKUP($A1451,'Student reference sheet'!$A$2:$V$2329, 10,FALSE) = "Y", "Hispanic",
IF(VLOOKUP($A1451,'Student reference sheet'!$A$2:$V$2329,11,FALSE) &lt;&gt; "",
IF(VLOOKUP($A1451,'Student reference sheet'!$A$2:$V$2329,11,FALSE) = "UNK", "Unknown", VLOOKUP(VALUE(VLOOKUP($A1451,'Student reference sheet'!$A$2:$V$2329,11,FALSE)),'Ethnicity Reference'!$A$2:$B$22,2,FALSE)),
IF(VLOOKUP($A1451,'Student reference sheet'!$A$2:$V$2329,9,FALSE) &lt;&gt; "", VLOOKUP(VALUE(VLOOKUP($A1451,'Student reference sheet'!$A$2:$V$2329,9,FALSE)),'Ethnicity Reference'!$A$2:$B$22,2,FALSE),"Unknown"))))</f>
        <v/>
      </c>
      <c r="U1451" s="35"/>
    </row>
    <row r="1452" spans="1:21" ht="15.75">
      <c r="A1452" s="47"/>
      <c r="B1452" s="33"/>
      <c r="C1452" s="39" t="str">
        <f>IF($A1452 &lt;&gt; "",VLOOKUP($A1452,'Student reference sheet'!$A$2:$V$2329, 3,FALSE), "")</f>
        <v/>
      </c>
      <c r="D1452" s="39" t="str">
        <f>IF($A1452 &lt;&gt; "",VLOOKUP($A1452,'Student reference sheet'!$A$2:$V$2329, 2,FALSE), "")</f>
        <v/>
      </c>
      <c r="E1452" s="35"/>
      <c r="F1452" s="34"/>
      <c r="G1452" s="40" t="str">
        <f t="shared" ca="1" si="69"/>
        <v/>
      </c>
      <c r="H1452" s="40" t="str">
        <f t="shared" ca="1" si="70"/>
        <v/>
      </c>
      <c r="I1452" s="36" t="str">
        <f>IF($A1452 = "", "",
IF(COUNTIF(MINIMUM_DAY_DATES[], Attendance!J1452) &gt; 0, VLOOKUP(Attendance!$G1452,MINIMUM_DAY_PERIOD_SCHEDULE[], 2,TRUE),
IF(COUNTIF(RALLY_DATES[], Attendance!J1452) &gt; 0, VLOOKUP(Attendance!$G1452,RALLY_PERIOD_SCHEDULE[], 2,TRUE),
IF(WEEKDAY(Attendance!$J1452) = 2,
       IF(COUNTIF(FINALS_WEEK_MONDAY_DATE[],Attendance!$J1452) &gt; 0, VLOOKUP(Attendance!$G1452,FINALS_WEEK_MONDAY_PERIOD_SCHEDULE[],2,TRUE),
       VLOOKUP(Attendance!$G1452,REGULAR_WEEK_SCHEDULE[],6,TRUE)),
IF(WEEKDAY($J1452) = 3,
       IF(COUNTIF(FINALS_WEEK_TUESDAY_DATE[],Attendance!$J1452) &gt; 0, VLOOKUP(Attendance!$G1452,FINALS_WEEK_TUESDAY_PERIOD_SCHEDULE[],2,TRUE),
       VLOOKUP(Attendance!$G1452,REGULAR_WEEK_SCHEDULE[[Tuesday]:[Period]],5,TRUE)),
IF(WEEKDAY(Attendance!$J1452) = 4,
        IF(COUNTIF(BLOCK_WEDNESDAY_DATES[],Attendance!$J1452) &gt; 0, VLOOKUP(Attendance!$G1452,BLOCK_WEDNESDAY_PERIOD_SCHEDULE[],2,TRUE),
        IF(COUNTIF(FINALS_WEEK_WEDNESDAY_DATE[],Attendance!$J1452) &gt; 0, VLOOKUP(Attendance!$G1452,FINALS_WEEK_WEDNESDAY_PERIOD_SCHEDULE[],2,TRUE),
       VLOOKUP(Attendance!$G1452,REGULAR_WEEK_SCHEDULE[[Wednesday]:[Period]],4,TRUE))),
IF(WEEKDAY($J1452) = 5,
       IF(COUNTIF(BLOCK_THURSDAY_DATES[],Attendance!$J1452) &gt; 0, VLOOKUP(Attendance!$G1452,BLOCK_THURSDAY_PERIOD_SCHEDULE[],2,TRUE),
       IF(COUNTIF(FINALS_WEEK_THURSDAY_DATE[],Attendance!$J1452) &gt; 0, VLOOKUP(Attendance!$G1452,FINALS_WEEK_THURSDAY_PERIOD_SCHEDULE[],2,TRUE),
       VLOOKUP(Attendance!$G1452,REGULAR_WEEK_SCHEDULE[[Thursday]:[Period]],3,TRUE))),
IF(WEEKDAY(Attendance!$J1452) = 6,
       IF(COUNTIF(FINALS_WEEK_FRIDAY_DATE[],Attendance!$J1452) &gt; 0, VLOOKUP(Attendance!$G1452,FINALS_WEEK_FRIDAY_PERIOD_SCHEDULE[],2,TRUE),
       VLOOKUP(Attendance!$G1452,REGULAR_WEEK_SCHEDULE[[Friday]:[Period]],2,TRUE))))))))))</f>
        <v/>
      </c>
      <c r="J1452" s="41" t="str">
        <f t="shared" ca="1" si="71"/>
        <v/>
      </c>
      <c r="K1452" s="41" t="str">
        <f>IF($A1452 &lt;&gt; "",VLOOKUP($A1452,'Student reference sheet'!$A$2:$V$2329, 7,FALSE), "")</f>
        <v/>
      </c>
      <c r="L1452" s="30" t="str">
        <f>IF($A1452 ="", "", VLOOKUP($A1452, 'Student reference sheet'!$A$2:$Z$2603,23,FALSE))</f>
        <v/>
      </c>
      <c r="M1452" s="30" t="str">
        <f>IF($A1452 ="", "", VLOOKUP($A1452, 'Student reference sheet'!$A$2:$Z$2603,24,FALSE))</f>
        <v/>
      </c>
      <c r="N1452" s="30" t="str">
        <f>IF($A1452 ="", "", VLOOKUP($A1452, 'Student reference sheet'!$A$2:$Z$2603,26,FALSE))</f>
        <v/>
      </c>
      <c r="O1452" s="30" t="str">
        <f>IF($A1452 ="", "", VLOOKUP($A1452, 'Student reference sheet'!$A$2:$Z$2603,25,FALSE))</f>
        <v/>
      </c>
      <c r="P1452" s="39" t="str">
        <f>IF($A1452 = "", "", IF(OR(VLOOKUP($A1452,'Student reference sheet'!$A$2:$V$2400,8,FALSE) = "R",  VLOOKUP($A1452,'Student reference sheet'!$A$2:$V$2400,8,FALSE) = "L"), "X", ""))</f>
        <v/>
      </c>
      <c r="Q1452" s="39" t="str">
        <f>IF($A1452 ="", "", VLOOKUP($A1452, 'Student reference sheet'!$A$2:$V$2603,22,FALSE))</f>
        <v/>
      </c>
      <c r="R1452" s="39" t="str">
        <f>IF($A1452 &lt;&gt; "",VLOOKUP($A1452,'Student reference sheet'!$A$2:$V$2329, 5,FALSE), "")</f>
        <v/>
      </c>
      <c r="S1452" s="39" t="str">
        <f>IF($A1452 &lt;&gt; "",VLOOKUP($A1452,'Student reference sheet'!$A$2:$V$2329, 6,FALSE), "")</f>
        <v/>
      </c>
      <c r="T1452" s="30" t="str">
        <f>IF($A1452 = "","",
IF(VLOOKUP($A1452,'Student reference sheet'!$A$2:$V$2329, 10,FALSE) = "Y", "Hispanic",
IF(VLOOKUP($A1452,'Student reference sheet'!$A$2:$V$2329,11,FALSE) &lt;&gt; "",
IF(VLOOKUP($A1452,'Student reference sheet'!$A$2:$V$2329,11,FALSE) = "UNK", "Unknown", VLOOKUP(VALUE(VLOOKUP($A1452,'Student reference sheet'!$A$2:$V$2329,11,FALSE)),'Ethnicity Reference'!$A$2:$B$22,2,FALSE)),
IF(VLOOKUP($A1452,'Student reference sheet'!$A$2:$V$2329,9,FALSE) &lt;&gt; "", VLOOKUP(VALUE(VLOOKUP($A1452,'Student reference sheet'!$A$2:$V$2329,9,FALSE)),'Ethnicity Reference'!$A$2:$B$22,2,FALSE),"Unknown"))))</f>
        <v/>
      </c>
      <c r="U1452" s="35"/>
    </row>
    <row r="1453" spans="1:21" ht="15.75">
      <c r="A1453" s="47"/>
      <c r="B1453" s="33"/>
      <c r="C1453" s="39" t="str">
        <f>IF($A1453 &lt;&gt; "",VLOOKUP($A1453,'Student reference sheet'!$A$2:$V$2329, 3,FALSE), "")</f>
        <v/>
      </c>
      <c r="D1453" s="39" t="str">
        <f>IF($A1453 &lt;&gt; "",VLOOKUP($A1453,'Student reference sheet'!$A$2:$V$2329, 2,FALSE), "")</f>
        <v/>
      </c>
      <c r="E1453" s="35"/>
      <c r="F1453" s="34"/>
      <c r="G1453" s="40" t="str">
        <f t="shared" ca="1" si="69"/>
        <v/>
      </c>
      <c r="H1453" s="40" t="str">
        <f t="shared" ca="1" si="70"/>
        <v/>
      </c>
      <c r="I1453" s="36" t="str">
        <f>IF($A1453 = "", "",
IF(COUNTIF(MINIMUM_DAY_DATES[], Attendance!J1453) &gt; 0, VLOOKUP(Attendance!$G1453,MINIMUM_DAY_PERIOD_SCHEDULE[], 2,TRUE),
IF(COUNTIF(RALLY_DATES[], Attendance!J1453) &gt; 0, VLOOKUP(Attendance!$G1453,RALLY_PERIOD_SCHEDULE[], 2,TRUE),
IF(WEEKDAY(Attendance!$J1453) = 2,
       IF(COUNTIF(FINALS_WEEK_MONDAY_DATE[],Attendance!$J1453) &gt; 0, VLOOKUP(Attendance!$G1453,FINALS_WEEK_MONDAY_PERIOD_SCHEDULE[],2,TRUE),
       VLOOKUP(Attendance!$G1453,REGULAR_WEEK_SCHEDULE[],6,TRUE)),
IF(WEEKDAY($J1453) = 3,
       IF(COUNTIF(FINALS_WEEK_TUESDAY_DATE[],Attendance!$J1453) &gt; 0, VLOOKUP(Attendance!$G1453,FINALS_WEEK_TUESDAY_PERIOD_SCHEDULE[],2,TRUE),
       VLOOKUP(Attendance!$G1453,REGULAR_WEEK_SCHEDULE[[Tuesday]:[Period]],5,TRUE)),
IF(WEEKDAY(Attendance!$J1453) = 4,
        IF(COUNTIF(BLOCK_WEDNESDAY_DATES[],Attendance!$J1453) &gt; 0, VLOOKUP(Attendance!$G1453,BLOCK_WEDNESDAY_PERIOD_SCHEDULE[],2,TRUE),
        IF(COUNTIF(FINALS_WEEK_WEDNESDAY_DATE[],Attendance!$J1453) &gt; 0, VLOOKUP(Attendance!$G1453,FINALS_WEEK_WEDNESDAY_PERIOD_SCHEDULE[],2,TRUE),
       VLOOKUP(Attendance!$G1453,REGULAR_WEEK_SCHEDULE[[Wednesday]:[Period]],4,TRUE))),
IF(WEEKDAY($J1453) = 5,
       IF(COUNTIF(BLOCK_THURSDAY_DATES[],Attendance!$J1453) &gt; 0, VLOOKUP(Attendance!$G1453,BLOCK_THURSDAY_PERIOD_SCHEDULE[],2,TRUE),
       IF(COUNTIF(FINALS_WEEK_THURSDAY_DATE[],Attendance!$J1453) &gt; 0, VLOOKUP(Attendance!$G1453,FINALS_WEEK_THURSDAY_PERIOD_SCHEDULE[],2,TRUE),
       VLOOKUP(Attendance!$G1453,REGULAR_WEEK_SCHEDULE[[Thursday]:[Period]],3,TRUE))),
IF(WEEKDAY(Attendance!$J1453) = 6,
       IF(COUNTIF(FINALS_WEEK_FRIDAY_DATE[],Attendance!$J1453) &gt; 0, VLOOKUP(Attendance!$G1453,FINALS_WEEK_FRIDAY_PERIOD_SCHEDULE[],2,TRUE),
       VLOOKUP(Attendance!$G1453,REGULAR_WEEK_SCHEDULE[[Friday]:[Period]],2,TRUE))))))))))</f>
        <v/>
      </c>
      <c r="J1453" s="41" t="str">
        <f t="shared" ca="1" si="71"/>
        <v/>
      </c>
      <c r="K1453" s="41" t="str">
        <f>IF($A1453 &lt;&gt; "",VLOOKUP($A1453,'Student reference sheet'!$A$2:$V$2329, 7,FALSE), "")</f>
        <v/>
      </c>
      <c r="L1453" s="30" t="str">
        <f>IF($A1453 ="", "", VLOOKUP($A1453, 'Student reference sheet'!$A$2:$Z$2603,23,FALSE))</f>
        <v/>
      </c>
      <c r="M1453" s="30" t="str">
        <f>IF($A1453 ="", "", VLOOKUP($A1453, 'Student reference sheet'!$A$2:$Z$2603,24,FALSE))</f>
        <v/>
      </c>
      <c r="N1453" s="30" t="str">
        <f>IF($A1453 ="", "", VLOOKUP($A1453, 'Student reference sheet'!$A$2:$Z$2603,26,FALSE))</f>
        <v/>
      </c>
      <c r="O1453" s="30" t="str">
        <f>IF($A1453 ="", "", VLOOKUP($A1453, 'Student reference sheet'!$A$2:$Z$2603,25,FALSE))</f>
        <v/>
      </c>
      <c r="P1453" s="39" t="str">
        <f>IF($A1453 = "", "", IF(OR(VLOOKUP($A1453,'Student reference sheet'!$A$2:$V$2400,8,FALSE) = "R",  VLOOKUP($A1453,'Student reference sheet'!$A$2:$V$2400,8,FALSE) = "L"), "X", ""))</f>
        <v/>
      </c>
      <c r="Q1453" s="39" t="str">
        <f>IF($A1453 ="", "", VLOOKUP($A1453, 'Student reference sheet'!$A$2:$V$2603,22,FALSE))</f>
        <v/>
      </c>
      <c r="R1453" s="39" t="str">
        <f>IF($A1453 &lt;&gt; "",VLOOKUP($A1453,'Student reference sheet'!$A$2:$V$2329, 5,FALSE), "")</f>
        <v/>
      </c>
      <c r="S1453" s="39" t="str">
        <f>IF($A1453 &lt;&gt; "",VLOOKUP($A1453,'Student reference sheet'!$A$2:$V$2329, 6,FALSE), "")</f>
        <v/>
      </c>
      <c r="T1453" s="30" t="str">
        <f>IF($A1453 = "","",
IF(VLOOKUP($A1453,'Student reference sheet'!$A$2:$V$2329, 10,FALSE) = "Y", "Hispanic",
IF(VLOOKUP($A1453,'Student reference sheet'!$A$2:$V$2329,11,FALSE) &lt;&gt; "",
IF(VLOOKUP($A1453,'Student reference sheet'!$A$2:$V$2329,11,FALSE) = "UNK", "Unknown", VLOOKUP(VALUE(VLOOKUP($A1453,'Student reference sheet'!$A$2:$V$2329,11,FALSE)),'Ethnicity Reference'!$A$2:$B$22,2,FALSE)),
IF(VLOOKUP($A1453,'Student reference sheet'!$A$2:$V$2329,9,FALSE) &lt;&gt; "", VLOOKUP(VALUE(VLOOKUP($A1453,'Student reference sheet'!$A$2:$V$2329,9,FALSE)),'Ethnicity Reference'!$A$2:$B$22,2,FALSE),"Unknown"))))</f>
        <v/>
      </c>
      <c r="U1453" s="35"/>
    </row>
    <row r="1454" spans="1:21" ht="15.75">
      <c r="A1454" s="47"/>
      <c r="B1454" s="33"/>
      <c r="C1454" s="39" t="str">
        <f>IF($A1454 &lt;&gt; "",VLOOKUP($A1454,'Student reference sheet'!$A$2:$V$2329, 3,FALSE), "")</f>
        <v/>
      </c>
      <c r="D1454" s="39" t="str">
        <f>IF($A1454 &lt;&gt; "",VLOOKUP($A1454,'Student reference sheet'!$A$2:$V$2329, 2,FALSE), "")</f>
        <v/>
      </c>
      <c r="E1454" s="35"/>
      <c r="F1454" s="34"/>
      <c r="G1454" s="40" t="str">
        <f t="shared" ca="1" si="69"/>
        <v/>
      </c>
      <c r="H1454" s="40" t="str">
        <f t="shared" ca="1" si="70"/>
        <v/>
      </c>
      <c r="I1454" s="36" t="str">
        <f>IF($A1454 = "", "",
IF(COUNTIF(MINIMUM_DAY_DATES[], Attendance!J1454) &gt; 0, VLOOKUP(Attendance!$G1454,MINIMUM_DAY_PERIOD_SCHEDULE[], 2,TRUE),
IF(COUNTIF(RALLY_DATES[], Attendance!J1454) &gt; 0, VLOOKUP(Attendance!$G1454,RALLY_PERIOD_SCHEDULE[], 2,TRUE),
IF(WEEKDAY(Attendance!$J1454) = 2,
       IF(COUNTIF(FINALS_WEEK_MONDAY_DATE[],Attendance!$J1454) &gt; 0, VLOOKUP(Attendance!$G1454,FINALS_WEEK_MONDAY_PERIOD_SCHEDULE[],2,TRUE),
       VLOOKUP(Attendance!$G1454,REGULAR_WEEK_SCHEDULE[],6,TRUE)),
IF(WEEKDAY($J1454) = 3,
       IF(COUNTIF(FINALS_WEEK_TUESDAY_DATE[],Attendance!$J1454) &gt; 0, VLOOKUP(Attendance!$G1454,FINALS_WEEK_TUESDAY_PERIOD_SCHEDULE[],2,TRUE),
       VLOOKUP(Attendance!$G1454,REGULAR_WEEK_SCHEDULE[[Tuesday]:[Period]],5,TRUE)),
IF(WEEKDAY(Attendance!$J1454) = 4,
        IF(COUNTIF(BLOCK_WEDNESDAY_DATES[],Attendance!$J1454) &gt; 0, VLOOKUP(Attendance!$G1454,BLOCK_WEDNESDAY_PERIOD_SCHEDULE[],2,TRUE),
        IF(COUNTIF(FINALS_WEEK_WEDNESDAY_DATE[],Attendance!$J1454) &gt; 0, VLOOKUP(Attendance!$G1454,FINALS_WEEK_WEDNESDAY_PERIOD_SCHEDULE[],2,TRUE),
       VLOOKUP(Attendance!$G1454,REGULAR_WEEK_SCHEDULE[[Wednesday]:[Period]],4,TRUE))),
IF(WEEKDAY($J1454) = 5,
       IF(COUNTIF(BLOCK_THURSDAY_DATES[],Attendance!$J1454) &gt; 0, VLOOKUP(Attendance!$G1454,BLOCK_THURSDAY_PERIOD_SCHEDULE[],2,TRUE),
       IF(COUNTIF(FINALS_WEEK_THURSDAY_DATE[],Attendance!$J1454) &gt; 0, VLOOKUP(Attendance!$G1454,FINALS_WEEK_THURSDAY_PERIOD_SCHEDULE[],2,TRUE),
       VLOOKUP(Attendance!$G1454,REGULAR_WEEK_SCHEDULE[[Thursday]:[Period]],3,TRUE))),
IF(WEEKDAY(Attendance!$J1454) = 6,
       IF(COUNTIF(FINALS_WEEK_FRIDAY_DATE[],Attendance!$J1454) &gt; 0, VLOOKUP(Attendance!$G1454,FINALS_WEEK_FRIDAY_PERIOD_SCHEDULE[],2,TRUE),
       VLOOKUP(Attendance!$G1454,REGULAR_WEEK_SCHEDULE[[Friday]:[Period]],2,TRUE))))))))))</f>
        <v/>
      </c>
      <c r="J1454" s="41" t="str">
        <f t="shared" ca="1" si="71"/>
        <v/>
      </c>
      <c r="K1454" s="41" t="str">
        <f>IF($A1454 &lt;&gt; "",VLOOKUP($A1454,'Student reference sheet'!$A$2:$V$2329, 7,FALSE), "")</f>
        <v/>
      </c>
      <c r="L1454" s="30" t="str">
        <f>IF($A1454 ="", "", VLOOKUP($A1454, 'Student reference sheet'!$A$2:$Z$2603,23,FALSE))</f>
        <v/>
      </c>
      <c r="M1454" s="30" t="str">
        <f>IF($A1454 ="", "", VLOOKUP($A1454, 'Student reference sheet'!$A$2:$Z$2603,24,FALSE))</f>
        <v/>
      </c>
      <c r="N1454" s="30" t="str">
        <f>IF($A1454 ="", "", VLOOKUP($A1454, 'Student reference sheet'!$A$2:$Z$2603,26,FALSE))</f>
        <v/>
      </c>
      <c r="O1454" s="30" t="str">
        <f>IF($A1454 ="", "", VLOOKUP($A1454, 'Student reference sheet'!$A$2:$Z$2603,25,FALSE))</f>
        <v/>
      </c>
      <c r="P1454" s="39" t="str">
        <f>IF($A1454 = "", "", IF(OR(VLOOKUP($A1454,'Student reference sheet'!$A$2:$V$2400,8,FALSE) = "R",  VLOOKUP($A1454,'Student reference sheet'!$A$2:$V$2400,8,FALSE) = "L"), "X", ""))</f>
        <v/>
      </c>
      <c r="Q1454" s="39" t="str">
        <f>IF($A1454 ="", "", VLOOKUP($A1454, 'Student reference sheet'!$A$2:$V$2603,22,FALSE))</f>
        <v/>
      </c>
      <c r="R1454" s="39" t="str">
        <f>IF($A1454 &lt;&gt; "",VLOOKUP($A1454,'Student reference sheet'!$A$2:$V$2329, 5,FALSE), "")</f>
        <v/>
      </c>
      <c r="S1454" s="39" t="str">
        <f>IF($A1454 &lt;&gt; "",VLOOKUP($A1454,'Student reference sheet'!$A$2:$V$2329, 6,FALSE), "")</f>
        <v/>
      </c>
      <c r="T1454" s="30" t="str">
        <f>IF($A1454 = "","",
IF(VLOOKUP($A1454,'Student reference sheet'!$A$2:$V$2329, 10,FALSE) = "Y", "Hispanic",
IF(VLOOKUP($A1454,'Student reference sheet'!$A$2:$V$2329,11,FALSE) &lt;&gt; "",
IF(VLOOKUP($A1454,'Student reference sheet'!$A$2:$V$2329,11,FALSE) = "UNK", "Unknown", VLOOKUP(VALUE(VLOOKUP($A1454,'Student reference sheet'!$A$2:$V$2329,11,FALSE)),'Ethnicity Reference'!$A$2:$B$22,2,FALSE)),
IF(VLOOKUP($A1454,'Student reference sheet'!$A$2:$V$2329,9,FALSE) &lt;&gt; "", VLOOKUP(VALUE(VLOOKUP($A1454,'Student reference sheet'!$A$2:$V$2329,9,FALSE)),'Ethnicity Reference'!$A$2:$B$22,2,FALSE),"Unknown"))))</f>
        <v/>
      </c>
      <c r="U1454" s="35"/>
    </row>
    <row r="1455" spans="1:21" ht="15.75">
      <c r="A1455" s="47"/>
      <c r="B1455" s="33"/>
      <c r="C1455" s="39" t="str">
        <f>IF($A1455 &lt;&gt; "",VLOOKUP($A1455,'Student reference sheet'!$A$2:$V$2329, 3,FALSE), "")</f>
        <v/>
      </c>
      <c r="D1455" s="39" t="str">
        <f>IF($A1455 &lt;&gt; "",VLOOKUP($A1455,'Student reference sheet'!$A$2:$V$2329, 2,FALSE), "")</f>
        <v/>
      </c>
      <c r="E1455" s="35"/>
      <c r="F1455" s="34"/>
      <c r="G1455" s="40" t="str">
        <f t="shared" ca="1" si="69"/>
        <v/>
      </c>
      <c r="H1455" s="40" t="str">
        <f t="shared" ca="1" si="70"/>
        <v/>
      </c>
      <c r="I1455" s="36" t="str">
        <f>IF($A1455 = "", "",
IF(COUNTIF(MINIMUM_DAY_DATES[], Attendance!J1455) &gt; 0, VLOOKUP(Attendance!$G1455,MINIMUM_DAY_PERIOD_SCHEDULE[], 2,TRUE),
IF(COUNTIF(RALLY_DATES[], Attendance!J1455) &gt; 0, VLOOKUP(Attendance!$G1455,RALLY_PERIOD_SCHEDULE[], 2,TRUE),
IF(WEEKDAY(Attendance!$J1455) = 2,
       IF(COUNTIF(FINALS_WEEK_MONDAY_DATE[],Attendance!$J1455) &gt; 0, VLOOKUP(Attendance!$G1455,FINALS_WEEK_MONDAY_PERIOD_SCHEDULE[],2,TRUE),
       VLOOKUP(Attendance!$G1455,REGULAR_WEEK_SCHEDULE[],6,TRUE)),
IF(WEEKDAY($J1455) = 3,
       IF(COUNTIF(FINALS_WEEK_TUESDAY_DATE[],Attendance!$J1455) &gt; 0, VLOOKUP(Attendance!$G1455,FINALS_WEEK_TUESDAY_PERIOD_SCHEDULE[],2,TRUE),
       VLOOKUP(Attendance!$G1455,REGULAR_WEEK_SCHEDULE[[Tuesday]:[Period]],5,TRUE)),
IF(WEEKDAY(Attendance!$J1455) = 4,
        IF(COUNTIF(BLOCK_WEDNESDAY_DATES[],Attendance!$J1455) &gt; 0, VLOOKUP(Attendance!$G1455,BLOCK_WEDNESDAY_PERIOD_SCHEDULE[],2,TRUE),
        IF(COUNTIF(FINALS_WEEK_WEDNESDAY_DATE[],Attendance!$J1455) &gt; 0, VLOOKUP(Attendance!$G1455,FINALS_WEEK_WEDNESDAY_PERIOD_SCHEDULE[],2,TRUE),
       VLOOKUP(Attendance!$G1455,REGULAR_WEEK_SCHEDULE[[Wednesday]:[Period]],4,TRUE))),
IF(WEEKDAY($J1455) = 5,
       IF(COUNTIF(BLOCK_THURSDAY_DATES[],Attendance!$J1455) &gt; 0, VLOOKUP(Attendance!$G1455,BLOCK_THURSDAY_PERIOD_SCHEDULE[],2,TRUE),
       IF(COUNTIF(FINALS_WEEK_THURSDAY_DATE[],Attendance!$J1455) &gt; 0, VLOOKUP(Attendance!$G1455,FINALS_WEEK_THURSDAY_PERIOD_SCHEDULE[],2,TRUE),
       VLOOKUP(Attendance!$G1455,REGULAR_WEEK_SCHEDULE[[Thursday]:[Period]],3,TRUE))),
IF(WEEKDAY(Attendance!$J1455) = 6,
       IF(COUNTIF(FINALS_WEEK_FRIDAY_DATE[],Attendance!$J1455) &gt; 0, VLOOKUP(Attendance!$G1455,FINALS_WEEK_FRIDAY_PERIOD_SCHEDULE[],2,TRUE),
       VLOOKUP(Attendance!$G1455,REGULAR_WEEK_SCHEDULE[[Friday]:[Period]],2,TRUE))))))))))</f>
        <v/>
      </c>
      <c r="J1455" s="41" t="str">
        <f t="shared" ca="1" si="71"/>
        <v/>
      </c>
      <c r="K1455" s="41" t="str">
        <f>IF($A1455 &lt;&gt; "",VLOOKUP($A1455,'Student reference sheet'!$A$2:$V$2329, 7,FALSE), "")</f>
        <v/>
      </c>
      <c r="L1455" s="30" t="str">
        <f>IF($A1455 ="", "", VLOOKUP($A1455, 'Student reference sheet'!$A$2:$Z$2603,23,FALSE))</f>
        <v/>
      </c>
      <c r="M1455" s="30" t="str">
        <f>IF($A1455 ="", "", VLOOKUP($A1455, 'Student reference sheet'!$A$2:$Z$2603,24,FALSE))</f>
        <v/>
      </c>
      <c r="N1455" s="30" t="str">
        <f>IF($A1455 ="", "", VLOOKUP($A1455, 'Student reference sheet'!$A$2:$Z$2603,26,FALSE))</f>
        <v/>
      </c>
      <c r="O1455" s="30" t="str">
        <f>IF($A1455 ="", "", VLOOKUP($A1455, 'Student reference sheet'!$A$2:$Z$2603,25,FALSE))</f>
        <v/>
      </c>
      <c r="P1455" s="39" t="str">
        <f>IF($A1455 = "", "", IF(OR(VLOOKUP($A1455,'Student reference sheet'!$A$2:$V$2400,8,FALSE) = "R",  VLOOKUP($A1455,'Student reference sheet'!$A$2:$V$2400,8,FALSE) = "L"), "X", ""))</f>
        <v/>
      </c>
      <c r="Q1455" s="39" t="str">
        <f>IF($A1455 ="", "", VLOOKUP($A1455, 'Student reference sheet'!$A$2:$V$2603,22,FALSE))</f>
        <v/>
      </c>
      <c r="R1455" s="39" t="str">
        <f>IF($A1455 &lt;&gt; "",VLOOKUP($A1455,'Student reference sheet'!$A$2:$V$2329, 5,FALSE), "")</f>
        <v/>
      </c>
      <c r="S1455" s="39" t="str">
        <f>IF($A1455 &lt;&gt; "",VLOOKUP($A1455,'Student reference sheet'!$A$2:$V$2329, 6,FALSE), "")</f>
        <v/>
      </c>
      <c r="T1455" s="30" t="str">
        <f>IF($A1455 = "","",
IF(VLOOKUP($A1455,'Student reference sheet'!$A$2:$V$2329, 10,FALSE) = "Y", "Hispanic",
IF(VLOOKUP($A1455,'Student reference sheet'!$A$2:$V$2329,11,FALSE) &lt;&gt; "",
IF(VLOOKUP($A1455,'Student reference sheet'!$A$2:$V$2329,11,FALSE) = "UNK", "Unknown", VLOOKUP(VALUE(VLOOKUP($A1455,'Student reference sheet'!$A$2:$V$2329,11,FALSE)),'Ethnicity Reference'!$A$2:$B$22,2,FALSE)),
IF(VLOOKUP($A1455,'Student reference sheet'!$A$2:$V$2329,9,FALSE) &lt;&gt; "", VLOOKUP(VALUE(VLOOKUP($A1455,'Student reference sheet'!$A$2:$V$2329,9,FALSE)),'Ethnicity Reference'!$A$2:$B$22,2,FALSE),"Unknown"))))</f>
        <v/>
      </c>
      <c r="U1455" s="35"/>
    </row>
    <row r="1456" spans="1:21" ht="15.75">
      <c r="A1456" s="47"/>
      <c r="B1456" s="33"/>
      <c r="C1456" s="39" t="str">
        <f>IF($A1456 &lt;&gt; "",VLOOKUP($A1456,'Student reference sheet'!$A$2:$V$2329, 3,FALSE), "")</f>
        <v/>
      </c>
      <c r="D1456" s="39" t="str">
        <f>IF($A1456 &lt;&gt; "",VLOOKUP($A1456,'Student reference sheet'!$A$2:$V$2329, 2,FALSE), "")</f>
        <v/>
      </c>
      <c r="E1456" s="35"/>
      <c r="F1456" s="34"/>
      <c r="G1456" s="40" t="str">
        <f t="shared" ca="1" si="69"/>
        <v/>
      </c>
      <c r="H1456" s="40" t="str">
        <f t="shared" ca="1" si="70"/>
        <v/>
      </c>
      <c r="I1456" s="36" t="str">
        <f>IF($A1456 = "", "",
IF(COUNTIF(MINIMUM_DAY_DATES[], Attendance!J1456) &gt; 0, VLOOKUP(Attendance!$G1456,MINIMUM_DAY_PERIOD_SCHEDULE[], 2,TRUE),
IF(COUNTIF(RALLY_DATES[], Attendance!J1456) &gt; 0, VLOOKUP(Attendance!$G1456,RALLY_PERIOD_SCHEDULE[], 2,TRUE),
IF(WEEKDAY(Attendance!$J1456) = 2,
       IF(COUNTIF(FINALS_WEEK_MONDAY_DATE[],Attendance!$J1456) &gt; 0, VLOOKUP(Attendance!$G1456,FINALS_WEEK_MONDAY_PERIOD_SCHEDULE[],2,TRUE),
       VLOOKUP(Attendance!$G1456,REGULAR_WEEK_SCHEDULE[],6,TRUE)),
IF(WEEKDAY($J1456) = 3,
       IF(COUNTIF(FINALS_WEEK_TUESDAY_DATE[],Attendance!$J1456) &gt; 0, VLOOKUP(Attendance!$G1456,FINALS_WEEK_TUESDAY_PERIOD_SCHEDULE[],2,TRUE),
       VLOOKUP(Attendance!$G1456,REGULAR_WEEK_SCHEDULE[[Tuesday]:[Period]],5,TRUE)),
IF(WEEKDAY(Attendance!$J1456) = 4,
        IF(COUNTIF(BLOCK_WEDNESDAY_DATES[],Attendance!$J1456) &gt; 0, VLOOKUP(Attendance!$G1456,BLOCK_WEDNESDAY_PERIOD_SCHEDULE[],2,TRUE),
        IF(COUNTIF(FINALS_WEEK_WEDNESDAY_DATE[],Attendance!$J1456) &gt; 0, VLOOKUP(Attendance!$G1456,FINALS_WEEK_WEDNESDAY_PERIOD_SCHEDULE[],2,TRUE),
       VLOOKUP(Attendance!$G1456,REGULAR_WEEK_SCHEDULE[[Wednesday]:[Period]],4,TRUE))),
IF(WEEKDAY($J1456) = 5,
       IF(COUNTIF(BLOCK_THURSDAY_DATES[],Attendance!$J1456) &gt; 0, VLOOKUP(Attendance!$G1456,BLOCK_THURSDAY_PERIOD_SCHEDULE[],2,TRUE),
       IF(COUNTIF(FINALS_WEEK_THURSDAY_DATE[],Attendance!$J1456) &gt; 0, VLOOKUP(Attendance!$G1456,FINALS_WEEK_THURSDAY_PERIOD_SCHEDULE[],2,TRUE),
       VLOOKUP(Attendance!$G1456,REGULAR_WEEK_SCHEDULE[[Thursday]:[Period]],3,TRUE))),
IF(WEEKDAY(Attendance!$J1456) = 6,
       IF(COUNTIF(FINALS_WEEK_FRIDAY_DATE[],Attendance!$J1456) &gt; 0, VLOOKUP(Attendance!$G1456,FINALS_WEEK_FRIDAY_PERIOD_SCHEDULE[],2,TRUE),
       VLOOKUP(Attendance!$G1456,REGULAR_WEEK_SCHEDULE[[Friday]:[Period]],2,TRUE))))))))))</f>
        <v/>
      </c>
      <c r="J1456" s="41" t="str">
        <f t="shared" ca="1" si="71"/>
        <v/>
      </c>
      <c r="K1456" s="41" t="str">
        <f>IF($A1456 &lt;&gt; "",VLOOKUP($A1456,'Student reference sheet'!$A$2:$V$2329, 7,FALSE), "")</f>
        <v/>
      </c>
      <c r="L1456" s="30" t="str">
        <f>IF($A1456 ="", "", VLOOKUP($A1456, 'Student reference sheet'!$A$2:$Z$2603,23,FALSE))</f>
        <v/>
      </c>
      <c r="M1456" s="30" t="str">
        <f>IF($A1456 ="", "", VLOOKUP($A1456, 'Student reference sheet'!$A$2:$Z$2603,24,FALSE))</f>
        <v/>
      </c>
      <c r="N1456" s="30" t="str">
        <f>IF($A1456 ="", "", VLOOKUP($A1456, 'Student reference sheet'!$A$2:$Z$2603,26,FALSE))</f>
        <v/>
      </c>
      <c r="O1456" s="30" t="str">
        <f>IF($A1456 ="", "", VLOOKUP($A1456, 'Student reference sheet'!$A$2:$Z$2603,25,FALSE))</f>
        <v/>
      </c>
      <c r="P1456" s="39" t="str">
        <f>IF($A1456 = "", "", IF(OR(VLOOKUP($A1456,'Student reference sheet'!$A$2:$V$2400,8,FALSE) = "R",  VLOOKUP($A1456,'Student reference sheet'!$A$2:$V$2400,8,FALSE) = "L"), "X", ""))</f>
        <v/>
      </c>
      <c r="Q1456" s="39" t="str">
        <f>IF($A1456 ="", "", VLOOKUP($A1456, 'Student reference sheet'!$A$2:$V$2603,22,FALSE))</f>
        <v/>
      </c>
      <c r="R1456" s="39" t="str">
        <f>IF($A1456 &lt;&gt; "",VLOOKUP($A1456,'Student reference sheet'!$A$2:$V$2329, 5,FALSE), "")</f>
        <v/>
      </c>
      <c r="S1456" s="39" t="str">
        <f>IF($A1456 &lt;&gt; "",VLOOKUP($A1456,'Student reference sheet'!$A$2:$V$2329, 6,FALSE), "")</f>
        <v/>
      </c>
      <c r="T1456" s="30" t="str">
        <f>IF($A1456 = "","",
IF(VLOOKUP($A1456,'Student reference sheet'!$A$2:$V$2329, 10,FALSE) = "Y", "Hispanic",
IF(VLOOKUP($A1456,'Student reference sheet'!$A$2:$V$2329,11,FALSE) &lt;&gt; "",
IF(VLOOKUP($A1456,'Student reference sheet'!$A$2:$V$2329,11,FALSE) = "UNK", "Unknown", VLOOKUP(VALUE(VLOOKUP($A1456,'Student reference sheet'!$A$2:$V$2329,11,FALSE)),'Ethnicity Reference'!$A$2:$B$22,2,FALSE)),
IF(VLOOKUP($A1456,'Student reference sheet'!$A$2:$V$2329,9,FALSE) &lt;&gt; "", VLOOKUP(VALUE(VLOOKUP($A1456,'Student reference sheet'!$A$2:$V$2329,9,FALSE)),'Ethnicity Reference'!$A$2:$B$22,2,FALSE),"Unknown"))))</f>
        <v/>
      </c>
      <c r="U1456" s="35"/>
    </row>
    <row r="1457" spans="1:21" ht="15.75">
      <c r="A1457" s="47"/>
      <c r="B1457" s="33"/>
      <c r="C1457" s="39" t="str">
        <f>IF($A1457 &lt;&gt; "",VLOOKUP($A1457,'Student reference sheet'!$A$2:$V$2329, 3,FALSE), "")</f>
        <v/>
      </c>
      <c r="D1457" s="39" t="str">
        <f>IF($A1457 &lt;&gt; "",VLOOKUP($A1457,'Student reference sheet'!$A$2:$V$2329, 2,FALSE), "")</f>
        <v/>
      </c>
      <c r="E1457" s="35"/>
      <c r="F1457" s="34"/>
      <c r="G1457" s="40" t="str">
        <f t="shared" ca="1" si="69"/>
        <v/>
      </c>
      <c r="H1457" s="40" t="str">
        <f t="shared" ca="1" si="70"/>
        <v/>
      </c>
      <c r="I1457" s="36" t="str">
        <f>IF($A1457 = "", "",
IF(COUNTIF(MINIMUM_DAY_DATES[], Attendance!J1457) &gt; 0, VLOOKUP(Attendance!$G1457,MINIMUM_DAY_PERIOD_SCHEDULE[], 2,TRUE),
IF(COUNTIF(RALLY_DATES[], Attendance!J1457) &gt; 0, VLOOKUP(Attendance!$G1457,RALLY_PERIOD_SCHEDULE[], 2,TRUE),
IF(WEEKDAY(Attendance!$J1457) = 2,
       IF(COUNTIF(FINALS_WEEK_MONDAY_DATE[],Attendance!$J1457) &gt; 0, VLOOKUP(Attendance!$G1457,FINALS_WEEK_MONDAY_PERIOD_SCHEDULE[],2,TRUE),
       VLOOKUP(Attendance!$G1457,REGULAR_WEEK_SCHEDULE[],6,TRUE)),
IF(WEEKDAY($J1457) = 3,
       IF(COUNTIF(FINALS_WEEK_TUESDAY_DATE[],Attendance!$J1457) &gt; 0, VLOOKUP(Attendance!$G1457,FINALS_WEEK_TUESDAY_PERIOD_SCHEDULE[],2,TRUE),
       VLOOKUP(Attendance!$G1457,REGULAR_WEEK_SCHEDULE[[Tuesday]:[Period]],5,TRUE)),
IF(WEEKDAY(Attendance!$J1457) = 4,
        IF(COUNTIF(BLOCK_WEDNESDAY_DATES[],Attendance!$J1457) &gt; 0, VLOOKUP(Attendance!$G1457,BLOCK_WEDNESDAY_PERIOD_SCHEDULE[],2,TRUE),
        IF(COUNTIF(FINALS_WEEK_WEDNESDAY_DATE[],Attendance!$J1457) &gt; 0, VLOOKUP(Attendance!$G1457,FINALS_WEEK_WEDNESDAY_PERIOD_SCHEDULE[],2,TRUE),
       VLOOKUP(Attendance!$G1457,REGULAR_WEEK_SCHEDULE[[Wednesday]:[Period]],4,TRUE))),
IF(WEEKDAY($J1457) = 5,
       IF(COUNTIF(BLOCK_THURSDAY_DATES[],Attendance!$J1457) &gt; 0, VLOOKUP(Attendance!$G1457,BLOCK_THURSDAY_PERIOD_SCHEDULE[],2,TRUE),
       IF(COUNTIF(FINALS_WEEK_THURSDAY_DATE[],Attendance!$J1457) &gt; 0, VLOOKUP(Attendance!$G1457,FINALS_WEEK_THURSDAY_PERIOD_SCHEDULE[],2,TRUE),
       VLOOKUP(Attendance!$G1457,REGULAR_WEEK_SCHEDULE[[Thursday]:[Period]],3,TRUE))),
IF(WEEKDAY(Attendance!$J1457) = 6,
       IF(COUNTIF(FINALS_WEEK_FRIDAY_DATE[],Attendance!$J1457) &gt; 0, VLOOKUP(Attendance!$G1457,FINALS_WEEK_FRIDAY_PERIOD_SCHEDULE[],2,TRUE),
       VLOOKUP(Attendance!$G1457,REGULAR_WEEK_SCHEDULE[[Friday]:[Period]],2,TRUE))))))))))</f>
        <v/>
      </c>
      <c r="J1457" s="41" t="str">
        <f t="shared" ca="1" si="71"/>
        <v/>
      </c>
      <c r="K1457" s="41" t="str">
        <f>IF($A1457 &lt;&gt; "",VLOOKUP($A1457,'Student reference sheet'!$A$2:$V$2329, 7,FALSE), "")</f>
        <v/>
      </c>
      <c r="L1457" s="30" t="str">
        <f>IF($A1457 ="", "", VLOOKUP($A1457, 'Student reference sheet'!$A$2:$Z$2603,23,FALSE))</f>
        <v/>
      </c>
      <c r="M1457" s="30" t="str">
        <f>IF($A1457 ="", "", VLOOKUP($A1457, 'Student reference sheet'!$A$2:$Z$2603,24,FALSE))</f>
        <v/>
      </c>
      <c r="N1457" s="30" t="str">
        <f>IF($A1457 ="", "", VLOOKUP($A1457, 'Student reference sheet'!$A$2:$Z$2603,26,FALSE))</f>
        <v/>
      </c>
      <c r="O1457" s="30" t="str">
        <f>IF($A1457 ="", "", VLOOKUP($A1457, 'Student reference sheet'!$A$2:$Z$2603,25,FALSE))</f>
        <v/>
      </c>
      <c r="P1457" s="39" t="str">
        <f>IF($A1457 = "", "", IF(OR(VLOOKUP($A1457,'Student reference sheet'!$A$2:$V$2400,8,FALSE) = "R",  VLOOKUP($A1457,'Student reference sheet'!$A$2:$V$2400,8,FALSE) = "L"), "X", ""))</f>
        <v/>
      </c>
      <c r="Q1457" s="39" t="str">
        <f>IF($A1457 ="", "", VLOOKUP($A1457, 'Student reference sheet'!$A$2:$V$2603,22,FALSE))</f>
        <v/>
      </c>
      <c r="R1457" s="39" t="str">
        <f>IF($A1457 &lt;&gt; "",VLOOKUP($A1457,'Student reference sheet'!$A$2:$V$2329, 5,FALSE), "")</f>
        <v/>
      </c>
      <c r="S1457" s="39" t="str">
        <f>IF($A1457 &lt;&gt; "",VLOOKUP($A1457,'Student reference sheet'!$A$2:$V$2329, 6,FALSE), "")</f>
        <v/>
      </c>
      <c r="T1457" s="30" t="str">
        <f>IF($A1457 = "","",
IF(VLOOKUP($A1457,'Student reference sheet'!$A$2:$V$2329, 10,FALSE) = "Y", "Hispanic",
IF(VLOOKUP($A1457,'Student reference sheet'!$A$2:$V$2329,11,FALSE) &lt;&gt; "",
IF(VLOOKUP($A1457,'Student reference sheet'!$A$2:$V$2329,11,FALSE) = "UNK", "Unknown", VLOOKUP(VALUE(VLOOKUP($A1457,'Student reference sheet'!$A$2:$V$2329,11,FALSE)),'Ethnicity Reference'!$A$2:$B$22,2,FALSE)),
IF(VLOOKUP($A1457,'Student reference sheet'!$A$2:$V$2329,9,FALSE) &lt;&gt; "", VLOOKUP(VALUE(VLOOKUP($A1457,'Student reference sheet'!$A$2:$V$2329,9,FALSE)),'Ethnicity Reference'!$A$2:$B$22,2,FALSE),"Unknown"))))</f>
        <v/>
      </c>
      <c r="U1457" s="35"/>
    </row>
    <row r="1458" spans="1:21" ht="15.75">
      <c r="A1458" s="47"/>
      <c r="B1458" s="33"/>
      <c r="C1458" s="39" t="str">
        <f>IF($A1458 &lt;&gt; "",VLOOKUP($A1458,'Student reference sheet'!$A$2:$V$2329, 3,FALSE), "")</f>
        <v/>
      </c>
      <c r="D1458" s="39" t="str">
        <f>IF($A1458 &lt;&gt; "",VLOOKUP($A1458,'Student reference sheet'!$A$2:$V$2329, 2,FALSE), "")</f>
        <v/>
      </c>
      <c r="E1458" s="35"/>
      <c r="F1458" s="34"/>
      <c r="G1458" s="40" t="str">
        <f t="shared" ca="1" si="69"/>
        <v/>
      </c>
      <c r="H1458" s="40" t="str">
        <f t="shared" ca="1" si="70"/>
        <v/>
      </c>
      <c r="I1458" s="36" t="str">
        <f>IF($A1458 = "", "",
IF(COUNTIF(MINIMUM_DAY_DATES[], Attendance!J1458) &gt; 0, VLOOKUP(Attendance!$G1458,MINIMUM_DAY_PERIOD_SCHEDULE[], 2,TRUE),
IF(COUNTIF(RALLY_DATES[], Attendance!J1458) &gt; 0, VLOOKUP(Attendance!$G1458,RALLY_PERIOD_SCHEDULE[], 2,TRUE),
IF(WEEKDAY(Attendance!$J1458) = 2,
       IF(COUNTIF(FINALS_WEEK_MONDAY_DATE[],Attendance!$J1458) &gt; 0, VLOOKUP(Attendance!$G1458,FINALS_WEEK_MONDAY_PERIOD_SCHEDULE[],2,TRUE),
       VLOOKUP(Attendance!$G1458,REGULAR_WEEK_SCHEDULE[],6,TRUE)),
IF(WEEKDAY($J1458) = 3,
       IF(COUNTIF(FINALS_WEEK_TUESDAY_DATE[],Attendance!$J1458) &gt; 0, VLOOKUP(Attendance!$G1458,FINALS_WEEK_TUESDAY_PERIOD_SCHEDULE[],2,TRUE),
       VLOOKUP(Attendance!$G1458,REGULAR_WEEK_SCHEDULE[[Tuesday]:[Period]],5,TRUE)),
IF(WEEKDAY(Attendance!$J1458) = 4,
        IF(COUNTIF(BLOCK_WEDNESDAY_DATES[],Attendance!$J1458) &gt; 0, VLOOKUP(Attendance!$G1458,BLOCK_WEDNESDAY_PERIOD_SCHEDULE[],2,TRUE),
        IF(COUNTIF(FINALS_WEEK_WEDNESDAY_DATE[],Attendance!$J1458) &gt; 0, VLOOKUP(Attendance!$G1458,FINALS_WEEK_WEDNESDAY_PERIOD_SCHEDULE[],2,TRUE),
       VLOOKUP(Attendance!$G1458,REGULAR_WEEK_SCHEDULE[[Wednesday]:[Period]],4,TRUE))),
IF(WEEKDAY($J1458) = 5,
       IF(COUNTIF(BLOCK_THURSDAY_DATES[],Attendance!$J1458) &gt; 0, VLOOKUP(Attendance!$G1458,BLOCK_THURSDAY_PERIOD_SCHEDULE[],2,TRUE),
       IF(COUNTIF(FINALS_WEEK_THURSDAY_DATE[],Attendance!$J1458) &gt; 0, VLOOKUP(Attendance!$G1458,FINALS_WEEK_THURSDAY_PERIOD_SCHEDULE[],2,TRUE),
       VLOOKUP(Attendance!$G1458,REGULAR_WEEK_SCHEDULE[[Thursday]:[Period]],3,TRUE))),
IF(WEEKDAY(Attendance!$J1458) = 6,
       IF(COUNTIF(FINALS_WEEK_FRIDAY_DATE[],Attendance!$J1458) &gt; 0, VLOOKUP(Attendance!$G1458,FINALS_WEEK_FRIDAY_PERIOD_SCHEDULE[],2,TRUE),
       VLOOKUP(Attendance!$G1458,REGULAR_WEEK_SCHEDULE[[Friday]:[Period]],2,TRUE))))))))))</f>
        <v/>
      </c>
      <c r="J1458" s="41" t="str">
        <f t="shared" ca="1" si="71"/>
        <v/>
      </c>
      <c r="K1458" s="41" t="str">
        <f>IF($A1458 &lt;&gt; "",VLOOKUP($A1458,'Student reference sheet'!$A$2:$V$2329, 7,FALSE), "")</f>
        <v/>
      </c>
      <c r="L1458" s="30" t="str">
        <f>IF($A1458 ="", "", VLOOKUP($A1458, 'Student reference sheet'!$A$2:$Z$2603,23,FALSE))</f>
        <v/>
      </c>
      <c r="M1458" s="30" t="str">
        <f>IF($A1458 ="", "", VLOOKUP($A1458, 'Student reference sheet'!$A$2:$Z$2603,24,FALSE))</f>
        <v/>
      </c>
      <c r="N1458" s="30" t="str">
        <f>IF($A1458 ="", "", VLOOKUP($A1458, 'Student reference sheet'!$A$2:$Z$2603,26,FALSE))</f>
        <v/>
      </c>
      <c r="O1458" s="30" t="str">
        <f>IF($A1458 ="", "", VLOOKUP($A1458, 'Student reference sheet'!$A$2:$Z$2603,25,FALSE))</f>
        <v/>
      </c>
      <c r="P1458" s="39" t="str">
        <f>IF($A1458 = "", "", IF(OR(VLOOKUP($A1458,'Student reference sheet'!$A$2:$V$2400,8,FALSE) = "R",  VLOOKUP($A1458,'Student reference sheet'!$A$2:$V$2400,8,FALSE) = "L"), "X", ""))</f>
        <v/>
      </c>
      <c r="Q1458" s="39" t="str">
        <f>IF($A1458 ="", "", VLOOKUP($A1458, 'Student reference sheet'!$A$2:$V$2603,22,FALSE))</f>
        <v/>
      </c>
      <c r="R1458" s="39" t="str">
        <f>IF($A1458 &lt;&gt; "",VLOOKUP($A1458,'Student reference sheet'!$A$2:$V$2329, 5,FALSE), "")</f>
        <v/>
      </c>
      <c r="S1458" s="39" t="str">
        <f>IF($A1458 &lt;&gt; "",VLOOKUP($A1458,'Student reference sheet'!$A$2:$V$2329, 6,FALSE), "")</f>
        <v/>
      </c>
      <c r="T1458" s="30" t="str">
        <f>IF($A1458 = "","",
IF(VLOOKUP($A1458,'Student reference sheet'!$A$2:$V$2329, 10,FALSE) = "Y", "Hispanic",
IF(VLOOKUP($A1458,'Student reference sheet'!$A$2:$V$2329,11,FALSE) &lt;&gt; "",
IF(VLOOKUP($A1458,'Student reference sheet'!$A$2:$V$2329,11,FALSE) = "UNK", "Unknown", VLOOKUP(VALUE(VLOOKUP($A1458,'Student reference sheet'!$A$2:$V$2329,11,FALSE)),'Ethnicity Reference'!$A$2:$B$22,2,FALSE)),
IF(VLOOKUP($A1458,'Student reference sheet'!$A$2:$V$2329,9,FALSE) &lt;&gt; "", VLOOKUP(VALUE(VLOOKUP($A1458,'Student reference sheet'!$A$2:$V$2329,9,FALSE)),'Ethnicity Reference'!$A$2:$B$22,2,FALSE),"Unknown"))))</f>
        <v/>
      </c>
      <c r="U1458" s="35"/>
    </row>
    <row r="1459" spans="1:21" ht="15.75">
      <c r="A1459" s="47"/>
      <c r="B1459" s="33"/>
      <c r="C1459" s="39" t="str">
        <f>IF($A1459 &lt;&gt; "",VLOOKUP($A1459,'Student reference sheet'!$A$2:$V$2329, 3,FALSE), "")</f>
        <v/>
      </c>
      <c r="D1459" s="39" t="str">
        <f>IF($A1459 &lt;&gt; "",VLOOKUP($A1459,'Student reference sheet'!$A$2:$V$2329, 2,FALSE), "")</f>
        <v/>
      </c>
      <c r="E1459" s="35"/>
      <c r="F1459" s="34"/>
      <c r="G1459" s="40" t="str">
        <f t="shared" ca="1" si="69"/>
        <v/>
      </c>
      <c r="H1459" s="40" t="str">
        <f t="shared" ca="1" si="70"/>
        <v/>
      </c>
      <c r="I1459" s="36" t="str">
        <f>IF($A1459 = "", "",
IF(COUNTIF(MINIMUM_DAY_DATES[], Attendance!J1459) &gt; 0, VLOOKUP(Attendance!$G1459,MINIMUM_DAY_PERIOD_SCHEDULE[], 2,TRUE),
IF(COUNTIF(RALLY_DATES[], Attendance!J1459) &gt; 0, VLOOKUP(Attendance!$G1459,RALLY_PERIOD_SCHEDULE[], 2,TRUE),
IF(WEEKDAY(Attendance!$J1459) = 2,
       IF(COUNTIF(FINALS_WEEK_MONDAY_DATE[],Attendance!$J1459) &gt; 0, VLOOKUP(Attendance!$G1459,FINALS_WEEK_MONDAY_PERIOD_SCHEDULE[],2,TRUE),
       VLOOKUP(Attendance!$G1459,REGULAR_WEEK_SCHEDULE[],6,TRUE)),
IF(WEEKDAY($J1459) = 3,
       IF(COUNTIF(FINALS_WEEK_TUESDAY_DATE[],Attendance!$J1459) &gt; 0, VLOOKUP(Attendance!$G1459,FINALS_WEEK_TUESDAY_PERIOD_SCHEDULE[],2,TRUE),
       VLOOKUP(Attendance!$G1459,REGULAR_WEEK_SCHEDULE[[Tuesday]:[Period]],5,TRUE)),
IF(WEEKDAY(Attendance!$J1459) = 4,
        IF(COUNTIF(BLOCK_WEDNESDAY_DATES[],Attendance!$J1459) &gt; 0, VLOOKUP(Attendance!$G1459,BLOCK_WEDNESDAY_PERIOD_SCHEDULE[],2,TRUE),
        IF(COUNTIF(FINALS_WEEK_WEDNESDAY_DATE[],Attendance!$J1459) &gt; 0, VLOOKUP(Attendance!$G1459,FINALS_WEEK_WEDNESDAY_PERIOD_SCHEDULE[],2,TRUE),
       VLOOKUP(Attendance!$G1459,REGULAR_WEEK_SCHEDULE[[Wednesday]:[Period]],4,TRUE))),
IF(WEEKDAY($J1459) = 5,
       IF(COUNTIF(BLOCK_THURSDAY_DATES[],Attendance!$J1459) &gt; 0, VLOOKUP(Attendance!$G1459,BLOCK_THURSDAY_PERIOD_SCHEDULE[],2,TRUE),
       IF(COUNTIF(FINALS_WEEK_THURSDAY_DATE[],Attendance!$J1459) &gt; 0, VLOOKUP(Attendance!$G1459,FINALS_WEEK_THURSDAY_PERIOD_SCHEDULE[],2,TRUE),
       VLOOKUP(Attendance!$G1459,REGULAR_WEEK_SCHEDULE[[Thursday]:[Period]],3,TRUE))),
IF(WEEKDAY(Attendance!$J1459) = 6,
       IF(COUNTIF(FINALS_WEEK_FRIDAY_DATE[],Attendance!$J1459) &gt; 0, VLOOKUP(Attendance!$G1459,FINALS_WEEK_FRIDAY_PERIOD_SCHEDULE[],2,TRUE),
       VLOOKUP(Attendance!$G1459,REGULAR_WEEK_SCHEDULE[[Friday]:[Period]],2,TRUE))))))))))</f>
        <v/>
      </c>
      <c r="J1459" s="41" t="str">
        <f t="shared" ca="1" si="71"/>
        <v/>
      </c>
      <c r="K1459" s="41" t="str">
        <f>IF($A1459 &lt;&gt; "",VLOOKUP($A1459,'Student reference sheet'!$A$2:$V$2329, 7,FALSE), "")</f>
        <v/>
      </c>
      <c r="L1459" s="30" t="str">
        <f>IF($A1459 ="", "", VLOOKUP($A1459, 'Student reference sheet'!$A$2:$Z$2603,23,FALSE))</f>
        <v/>
      </c>
      <c r="M1459" s="30" t="str">
        <f>IF($A1459 ="", "", VLOOKUP($A1459, 'Student reference sheet'!$A$2:$Z$2603,24,FALSE))</f>
        <v/>
      </c>
      <c r="N1459" s="30" t="str">
        <f>IF($A1459 ="", "", VLOOKUP($A1459, 'Student reference sheet'!$A$2:$Z$2603,26,FALSE))</f>
        <v/>
      </c>
      <c r="O1459" s="30" t="str">
        <f>IF($A1459 ="", "", VLOOKUP($A1459, 'Student reference sheet'!$A$2:$Z$2603,25,FALSE))</f>
        <v/>
      </c>
      <c r="P1459" s="39" t="str">
        <f>IF($A1459 = "", "", IF(OR(VLOOKUP($A1459,'Student reference sheet'!$A$2:$V$2400,8,FALSE) = "R",  VLOOKUP($A1459,'Student reference sheet'!$A$2:$V$2400,8,FALSE) = "L"), "X", ""))</f>
        <v/>
      </c>
      <c r="Q1459" s="39" t="str">
        <f>IF($A1459 ="", "", VLOOKUP($A1459, 'Student reference sheet'!$A$2:$V$2603,22,FALSE))</f>
        <v/>
      </c>
      <c r="R1459" s="39" t="str">
        <f>IF($A1459 &lt;&gt; "",VLOOKUP($A1459,'Student reference sheet'!$A$2:$V$2329, 5,FALSE), "")</f>
        <v/>
      </c>
      <c r="S1459" s="39" t="str">
        <f>IF($A1459 &lt;&gt; "",VLOOKUP($A1459,'Student reference sheet'!$A$2:$V$2329, 6,FALSE), "")</f>
        <v/>
      </c>
      <c r="T1459" s="30" t="str">
        <f>IF($A1459 = "","",
IF(VLOOKUP($A1459,'Student reference sheet'!$A$2:$V$2329, 10,FALSE) = "Y", "Hispanic",
IF(VLOOKUP($A1459,'Student reference sheet'!$A$2:$V$2329,11,FALSE) &lt;&gt; "",
IF(VLOOKUP($A1459,'Student reference sheet'!$A$2:$V$2329,11,FALSE) = "UNK", "Unknown", VLOOKUP(VALUE(VLOOKUP($A1459,'Student reference sheet'!$A$2:$V$2329,11,FALSE)),'Ethnicity Reference'!$A$2:$B$22,2,FALSE)),
IF(VLOOKUP($A1459,'Student reference sheet'!$A$2:$V$2329,9,FALSE) &lt;&gt; "", VLOOKUP(VALUE(VLOOKUP($A1459,'Student reference sheet'!$A$2:$V$2329,9,FALSE)),'Ethnicity Reference'!$A$2:$B$22,2,FALSE),"Unknown"))))</f>
        <v/>
      </c>
      <c r="U1459" s="35"/>
    </row>
    <row r="1460" spans="1:21" ht="15.75">
      <c r="A1460" s="47"/>
      <c r="B1460" s="33"/>
      <c r="C1460" s="39" t="str">
        <f>IF($A1460 &lt;&gt; "",VLOOKUP($A1460,'Student reference sheet'!$A$2:$V$2329, 3,FALSE), "")</f>
        <v/>
      </c>
      <c r="D1460" s="39" t="str">
        <f>IF($A1460 &lt;&gt; "",VLOOKUP($A1460,'Student reference sheet'!$A$2:$V$2329, 2,FALSE), "")</f>
        <v/>
      </c>
      <c r="E1460" s="35"/>
      <c r="F1460" s="34"/>
      <c r="G1460" s="40" t="str">
        <f t="shared" ca="1" si="69"/>
        <v/>
      </c>
      <c r="H1460" s="40" t="str">
        <f t="shared" ca="1" si="70"/>
        <v/>
      </c>
      <c r="I1460" s="36" t="str">
        <f>IF($A1460 = "", "",
IF(COUNTIF(MINIMUM_DAY_DATES[], Attendance!J1460) &gt; 0, VLOOKUP(Attendance!$G1460,MINIMUM_DAY_PERIOD_SCHEDULE[], 2,TRUE),
IF(COUNTIF(RALLY_DATES[], Attendance!J1460) &gt; 0, VLOOKUP(Attendance!$G1460,RALLY_PERIOD_SCHEDULE[], 2,TRUE),
IF(WEEKDAY(Attendance!$J1460) = 2,
       IF(COUNTIF(FINALS_WEEK_MONDAY_DATE[],Attendance!$J1460) &gt; 0, VLOOKUP(Attendance!$G1460,FINALS_WEEK_MONDAY_PERIOD_SCHEDULE[],2,TRUE),
       VLOOKUP(Attendance!$G1460,REGULAR_WEEK_SCHEDULE[],6,TRUE)),
IF(WEEKDAY($J1460) = 3,
       IF(COUNTIF(FINALS_WEEK_TUESDAY_DATE[],Attendance!$J1460) &gt; 0, VLOOKUP(Attendance!$G1460,FINALS_WEEK_TUESDAY_PERIOD_SCHEDULE[],2,TRUE),
       VLOOKUP(Attendance!$G1460,REGULAR_WEEK_SCHEDULE[[Tuesday]:[Period]],5,TRUE)),
IF(WEEKDAY(Attendance!$J1460) = 4,
        IF(COUNTIF(BLOCK_WEDNESDAY_DATES[],Attendance!$J1460) &gt; 0, VLOOKUP(Attendance!$G1460,BLOCK_WEDNESDAY_PERIOD_SCHEDULE[],2,TRUE),
        IF(COUNTIF(FINALS_WEEK_WEDNESDAY_DATE[],Attendance!$J1460) &gt; 0, VLOOKUP(Attendance!$G1460,FINALS_WEEK_WEDNESDAY_PERIOD_SCHEDULE[],2,TRUE),
       VLOOKUP(Attendance!$G1460,REGULAR_WEEK_SCHEDULE[[Wednesday]:[Period]],4,TRUE))),
IF(WEEKDAY($J1460) = 5,
       IF(COUNTIF(BLOCK_THURSDAY_DATES[],Attendance!$J1460) &gt; 0, VLOOKUP(Attendance!$G1460,BLOCK_THURSDAY_PERIOD_SCHEDULE[],2,TRUE),
       IF(COUNTIF(FINALS_WEEK_THURSDAY_DATE[],Attendance!$J1460) &gt; 0, VLOOKUP(Attendance!$G1460,FINALS_WEEK_THURSDAY_PERIOD_SCHEDULE[],2,TRUE),
       VLOOKUP(Attendance!$G1460,REGULAR_WEEK_SCHEDULE[[Thursday]:[Period]],3,TRUE))),
IF(WEEKDAY(Attendance!$J1460) = 6,
       IF(COUNTIF(FINALS_WEEK_FRIDAY_DATE[],Attendance!$J1460) &gt; 0, VLOOKUP(Attendance!$G1460,FINALS_WEEK_FRIDAY_PERIOD_SCHEDULE[],2,TRUE),
       VLOOKUP(Attendance!$G1460,REGULAR_WEEK_SCHEDULE[[Friday]:[Period]],2,TRUE))))))))))</f>
        <v/>
      </c>
      <c r="J1460" s="41" t="str">
        <f t="shared" ca="1" si="71"/>
        <v/>
      </c>
      <c r="K1460" s="41" t="str">
        <f>IF($A1460 &lt;&gt; "",VLOOKUP($A1460,'Student reference sheet'!$A$2:$V$2329, 7,FALSE), "")</f>
        <v/>
      </c>
      <c r="L1460" s="30" t="str">
        <f>IF($A1460 ="", "", VLOOKUP($A1460, 'Student reference sheet'!$A$2:$Z$2603,23,FALSE))</f>
        <v/>
      </c>
      <c r="M1460" s="30" t="str">
        <f>IF($A1460 ="", "", VLOOKUP($A1460, 'Student reference sheet'!$A$2:$Z$2603,24,FALSE))</f>
        <v/>
      </c>
      <c r="N1460" s="30" t="str">
        <f>IF($A1460 ="", "", VLOOKUP($A1460, 'Student reference sheet'!$A$2:$Z$2603,26,FALSE))</f>
        <v/>
      </c>
      <c r="O1460" s="30" t="str">
        <f>IF($A1460 ="", "", VLOOKUP($A1460, 'Student reference sheet'!$A$2:$Z$2603,25,FALSE))</f>
        <v/>
      </c>
      <c r="P1460" s="39" t="str">
        <f>IF($A1460 = "", "", IF(OR(VLOOKUP($A1460,'Student reference sheet'!$A$2:$V$2400,8,FALSE) = "R",  VLOOKUP($A1460,'Student reference sheet'!$A$2:$V$2400,8,FALSE) = "L"), "X", ""))</f>
        <v/>
      </c>
      <c r="Q1460" s="39" t="str">
        <f>IF($A1460 ="", "", VLOOKUP($A1460, 'Student reference sheet'!$A$2:$V$2603,22,FALSE))</f>
        <v/>
      </c>
      <c r="R1460" s="39" t="str">
        <f>IF($A1460 &lt;&gt; "",VLOOKUP($A1460,'Student reference sheet'!$A$2:$V$2329, 5,FALSE), "")</f>
        <v/>
      </c>
      <c r="S1460" s="39" t="str">
        <f>IF($A1460 &lt;&gt; "",VLOOKUP($A1460,'Student reference sheet'!$A$2:$V$2329, 6,FALSE), "")</f>
        <v/>
      </c>
      <c r="T1460" s="30" t="str">
        <f>IF($A1460 = "","",
IF(VLOOKUP($A1460,'Student reference sheet'!$A$2:$V$2329, 10,FALSE) = "Y", "Hispanic",
IF(VLOOKUP($A1460,'Student reference sheet'!$A$2:$V$2329,11,FALSE) &lt;&gt; "",
IF(VLOOKUP($A1460,'Student reference sheet'!$A$2:$V$2329,11,FALSE) = "UNK", "Unknown", VLOOKUP(VALUE(VLOOKUP($A1460,'Student reference sheet'!$A$2:$V$2329,11,FALSE)),'Ethnicity Reference'!$A$2:$B$22,2,FALSE)),
IF(VLOOKUP($A1460,'Student reference sheet'!$A$2:$V$2329,9,FALSE) &lt;&gt; "", VLOOKUP(VALUE(VLOOKUP($A1460,'Student reference sheet'!$A$2:$V$2329,9,FALSE)),'Ethnicity Reference'!$A$2:$B$22,2,FALSE),"Unknown"))))</f>
        <v/>
      </c>
      <c r="U1460" s="35"/>
    </row>
    <row r="1461" spans="1:21" ht="15.75">
      <c r="A1461" s="47"/>
      <c r="B1461" s="33"/>
      <c r="C1461" s="39" t="str">
        <f>IF($A1461 &lt;&gt; "",VLOOKUP($A1461,'Student reference sheet'!$A$2:$V$2329, 3,FALSE), "")</f>
        <v/>
      </c>
      <c r="D1461" s="39" t="str">
        <f>IF($A1461 &lt;&gt; "",VLOOKUP($A1461,'Student reference sheet'!$A$2:$V$2329, 2,FALSE), "")</f>
        <v/>
      </c>
      <c r="E1461" s="35"/>
      <c r="F1461" s="34"/>
      <c r="G1461" s="40" t="str">
        <f t="shared" ca="1" si="69"/>
        <v/>
      </c>
      <c r="H1461" s="40" t="str">
        <f t="shared" ca="1" si="70"/>
        <v/>
      </c>
      <c r="I1461" s="36" t="str">
        <f>IF($A1461 = "", "",
IF(COUNTIF(MINIMUM_DAY_DATES[], Attendance!J1461) &gt; 0, VLOOKUP(Attendance!$G1461,MINIMUM_DAY_PERIOD_SCHEDULE[], 2,TRUE),
IF(COUNTIF(RALLY_DATES[], Attendance!J1461) &gt; 0, VLOOKUP(Attendance!$G1461,RALLY_PERIOD_SCHEDULE[], 2,TRUE),
IF(WEEKDAY(Attendance!$J1461) = 2,
       IF(COUNTIF(FINALS_WEEK_MONDAY_DATE[],Attendance!$J1461) &gt; 0, VLOOKUP(Attendance!$G1461,FINALS_WEEK_MONDAY_PERIOD_SCHEDULE[],2,TRUE),
       VLOOKUP(Attendance!$G1461,REGULAR_WEEK_SCHEDULE[],6,TRUE)),
IF(WEEKDAY($J1461) = 3,
       IF(COUNTIF(FINALS_WEEK_TUESDAY_DATE[],Attendance!$J1461) &gt; 0, VLOOKUP(Attendance!$G1461,FINALS_WEEK_TUESDAY_PERIOD_SCHEDULE[],2,TRUE),
       VLOOKUP(Attendance!$G1461,REGULAR_WEEK_SCHEDULE[[Tuesday]:[Period]],5,TRUE)),
IF(WEEKDAY(Attendance!$J1461) = 4,
        IF(COUNTIF(BLOCK_WEDNESDAY_DATES[],Attendance!$J1461) &gt; 0, VLOOKUP(Attendance!$G1461,BLOCK_WEDNESDAY_PERIOD_SCHEDULE[],2,TRUE),
        IF(COUNTIF(FINALS_WEEK_WEDNESDAY_DATE[],Attendance!$J1461) &gt; 0, VLOOKUP(Attendance!$G1461,FINALS_WEEK_WEDNESDAY_PERIOD_SCHEDULE[],2,TRUE),
       VLOOKUP(Attendance!$G1461,REGULAR_WEEK_SCHEDULE[[Wednesday]:[Period]],4,TRUE))),
IF(WEEKDAY($J1461) = 5,
       IF(COUNTIF(BLOCK_THURSDAY_DATES[],Attendance!$J1461) &gt; 0, VLOOKUP(Attendance!$G1461,BLOCK_THURSDAY_PERIOD_SCHEDULE[],2,TRUE),
       IF(COUNTIF(FINALS_WEEK_THURSDAY_DATE[],Attendance!$J1461) &gt; 0, VLOOKUP(Attendance!$G1461,FINALS_WEEK_THURSDAY_PERIOD_SCHEDULE[],2,TRUE),
       VLOOKUP(Attendance!$G1461,REGULAR_WEEK_SCHEDULE[[Thursday]:[Period]],3,TRUE))),
IF(WEEKDAY(Attendance!$J1461) = 6,
       IF(COUNTIF(FINALS_WEEK_FRIDAY_DATE[],Attendance!$J1461) &gt; 0, VLOOKUP(Attendance!$G1461,FINALS_WEEK_FRIDAY_PERIOD_SCHEDULE[],2,TRUE),
       VLOOKUP(Attendance!$G1461,REGULAR_WEEK_SCHEDULE[[Friday]:[Period]],2,TRUE))))))))))</f>
        <v/>
      </c>
      <c r="J1461" s="41" t="str">
        <f t="shared" ca="1" si="71"/>
        <v/>
      </c>
      <c r="K1461" s="41" t="str">
        <f>IF($A1461 &lt;&gt; "",VLOOKUP($A1461,'Student reference sheet'!$A$2:$V$2329, 7,FALSE), "")</f>
        <v/>
      </c>
      <c r="L1461" s="30" t="str">
        <f>IF($A1461 ="", "", VLOOKUP($A1461, 'Student reference sheet'!$A$2:$Z$2603,23,FALSE))</f>
        <v/>
      </c>
      <c r="M1461" s="30" t="str">
        <f>IF($A1461 ="", "", VLOOKUP($A1461, 'Student reference sheet'!$A$2:$Z$2603,24,FALSE))</f>
        <v/>
      </c>
      <c r="N1461" s="30" t="str">
        <f>IF($A1461 ="", "", VLOOKUP($A1461, 'Student reference sheet'!$A$2:$Z$2603,26,FALSE))</f>
        <v/>
      </c>
      <c r="O1461" s="30" t="str">
        <f>IF($A1461 ="", "", VLOOKUP($A1461, 'Student reference sheet'!$A$2:$Z$2603,25,FALSE))</f>
        <v/>
      </c>
      <c r="P1461" s="39" t="str">
        <f>IF($A1461 = "", "", IF(OR(VLOOKUP($A1461,'Student reference sheet'!$A$2:$V$2400,8,FALSE) = "R",  VLOOKUP($A1461,'Student reference sheet'!$A$2:$V$2400,8,FALSE) = "L"), "X", ""))</f>
        <v/>
      </c>
      <c r="Q1461" s="39" t="str">
        <f>IF($A1461 ="", "", VLOOKUP($A1461, 'Student reference sheet'!$A$2:$V$2603,22,FALSE))</f>
        <v/>
      </c>
      <c r="R1461" s="39" t="str">
        <f>IF($A1461 &lt;&gt; "",VLOOKUP($A1461,'Student reference sheet'!$A$2:$V$2329, 5,FALSE), "")</f>
        <v/>
      </c>
      <c r="S1461" s="39" t="str">
        <f>IF($A1461 &lt;&gt; "",VLOOKUP($A1461,'Student reference sheet'!$A$2:$V$2329, 6,FALSE), "")</f>
        <v/>
      </c>
      <c r="T1461" s="30" t="str">
        <f>IF($A1461 = "","",
IF(VLOOKUP($A1461,'Student reference sheet'!$A$2:$V$2329, 10,FALSE) = "Y", "Hispanic",
IF(VLOOKUP($A1461,'Student reference sheet'!$A$2:$V$2329,11,FALSE) &lt;&gt; "",
IF(VLOOKUP($A1461,'Student reference sheet'!$A$2:$V$2329,11,FALSE) = "UNK", "Unknown", VLOOKUP(VALUE(VLOOKUP($A1461,'Student reference sheet'!$A$2:$V$2329,11,FALSE)),'Ethnicity Reference'!$A$2:$B$22,2,FALSE)),
IF(VLOOKUP($A1461,'Student reference sheet'!$A$2:$V$2329,9,FALSE) &lt;&gt; "", VLOOKUP(VALUE(VLOOKUP($A1461,'Student reference sheet'!$A$2:$V$2329,9,FALSE)),'Ethnicity Reference'!$A$2:$B$22,2,FALSE),"Unknown"))))</f>
        <v/>
      </c>
      <c r="U1461" s="35"/>
    </row>
    <row r="1462" spans="1:21" ht="15.75">
      <c r="A1462" s="47"/>
      <c r="B1462" s="33"/>
      <c r="C1462" s="39" t="str">
        <f>IF($A1462 &lt;&gt; "",VLOOKUP($A1462,'Student reference sheet'!$A$2:$V$2329, 3,FALSE), "")</f>
        <v/>
      </c>
      <c r="D1462" s="39" t="str">
        <f>IF($A1462 &lt;&gt; "",VLOOKUP($A1462,'Student reference sheet'!$A$2:$V$2329, 2,FALSE), "")</f>
        <v/>
      </c>
      <c r="E1462" s="35"/>
      <c r="F1462" s="34"/>
      <c r="G1462" s="40" t="str">
        <f t="shared" ca="1" si="69"/>
        <v/>
      </c>
      <c r="H1462" s="40" t="str">
        <f t="shared" ca="1" si="70"/>
        <v/>
      </c>
      <c r="I1462" s="36" t="str">
        <f>IF($A1462 = "", "",
IF(COUNTIF(MINIMUM_DAY_DATES[], Attendance!J1462) &gt; 0, VLOOKUP(Attendance!$G1462,MINIMUM_DAY_PERIOD_SCHEDULE[], 2,TRUE),
IF(COUNTIF(RALLY_DATES[], Attendance!J1462) &gt; 0, VLOOKUP(Attendance!$G1462,RALLY_PERIOD_SCHEDULE[], 2,TRUE),
IF(WEEKDAY(Attendance!$J1462) = 2,
       IF(COUNTIF(FINALS_WEEK_MONDAY_DATE[],Attendance!$J1462) &gt; 0, VLOOKUP(Attendance!$G1462,FINALS_WEEK_MONDAY_PERIOD_SCHEDULE[],2,TRUE),
       VLOOKUP(Attendance!$G1462,REGULAR_WEEK_SCHEDULE[],6,TRUE)),
IF(WEEKDAY($J1462) = 3,
       IF(COUNTIF(FINALS_WEEK_TUESDAY_DATE[],Attendance!$J1462) &gt; 0, VLOOKUP(Attendance!$G1462,FINALS_WEEK_TUESDAY_PERIOD_SCHEDULE[],2,TRUE),
       VLOOKUP(Attendance!$G1462,REGULAR_WEEK_SCHEDULE[[Tuesday]:[Period]],5,TRUE)),
IF(WEEKDAY(Attendance!$J1462) = 4,
        IF(COUNTIF(BLOCK_WEDNESDAY_DATES[],Attendance!$J1462) &gt; 0, VLOOKUP(Attendance!$G1462,BLOCK_WEDNESDAY_PERIOD_SCHEDULE[],2,TRUE),
        IF(COUNTIF(FINALS_WEEK_WEDNESDAY_DATE[],Attendance!$J1462) &gt; 0, VLOOKUP(Attendance!$G1462,FINALS_WEEK_WEDNESDAY_PERIOD_SCHEDULE[],2,TRUE),
       VLOOKUP(Attendance!$G1462,REGULAR_WEEK_SCHEDULE[[Wednesday]:[Period]],4,TRUE))),
IF(WEEKDAY($J1462) = 5,
       IF(COUNTIF(BLOCK_THURSDAY_DATES[],Attendance!$J1462) &gt; 0, VLOOKUP(Attendance!$G1462,BLOCK_THURSDAY_PERIOD_SCHEDULE[],2,TRUE),
       IF(COUNTIF(FINALS_WEEK_THURSDAY_DATE[],Attendance!$J1462) &gt; 0, VLOOKUP(Attendance!$G1462,FINALS_WEEK_THURSDAY_PERIOD_SCHEDULE[],2,TRUE),
       VLOOKUP(Attendance!$G1462,REGULAR_WEEK_SCHEDULE[[Thursday]:[Period]],3,TRUE))),
IF(WEEKDAY(Attendance!$J1462) = 6,
       IF(COUNTIF(FINALS_WEEK_FRIDAY_DATE[],Attendance!$J1462) &gt; 0, VLOOKUP(Attendance!$G1462,FINALS_WEEK_FRIDAY_PERIOD_SCHEDULE[],2,TRUE),
       VLOOKUP(Attendance!$G1462,REGULAR_WEEK_SCHEDULE[[Friday]:[Period]],2,TRUE))))))))))</f>
        <v/>
      </c>
      <c r="J1462" s="41" t="str">
        <f t="shared" ca="1" si="71"/>
        <v/>
      </c>
      <c r="K1462" s="41" t="str">
        <f>IF($A1462 &lt;&gt; "",VLOOKUP($A1462,'Student reference sheet'!$A$2:$V$2329, 7,FALSE), "")</f>
        <v/>
      </c>
      <c r="L1462" s="30" t="str">
        <f>IF($A1462 ="", "", VLOOKUP($A1462, 'Student reference sheet'!$A$2:$Z$2603,23,FALSE))</f>
        <v/>
      </c>
      <c r="M1462" s="30" t="str">
        <f>IF($A1462 ="", "", VLOOKUP($A1462, 'Student reference sheet'!$A$2:$Z$2603,24,FALSE))</f>
        <v/>
      </c>
      <c r="N1462" s="30" t="str">
        <f>IF($A1462 ="", "", VLOOKUP($A1462, 'Student reference sheet'!$A$2:$Z$2603,26,FALSE))</f>
        <v/>
      </c>
      <c r="O1462" s="30" t="str">
        <f>IF($A1462 ="", "", VLOOKUP($A1462, 'Student reference sheet'!$A$2:$Z$2603,25,FALSE))</f>
        <v/>
      </c>
      <c r="P1462" s="39" t="str">
        <f>IF($A1462 = "", "", IF(OR(VLOOKUP($A1462,'Student reference sheet'!$A$2:$V$2400,8,FALSE) = "R",  VLOOKUP($A1462,'Student reference sheet'!$A$2:$V$2400,8,FALSE) = "L"), "X", ""))</f>
        <v/>
      </c>
      <c r="Q1462" s="39" t="str">
        <f>IF($A1462 ="", "", VLOOKUP($A1462, 'Student reference sheet'!$A$2:$V$2603,22,FALSE))</f>
        <v/>
      </c>
      <c r="R1462" s="39" t="str">
        <f>IF($A1462 &lt;&gt; "",VLOOKUP($A1462,'Student reference sheet'!$A$2:$V$2329, 5,FALSE), "")</f>
        <v/>
      </c>
      <c r="S1462" s="39" t="str">
        <f>IF($A1462 &lt;&gt; "",VLOOKUP($A1462,'Student reference sheet'!$A$2:$V$2329, 6,FALSE), "")</f>
        <v/>
      </c>
      <c r="T1462" s="30" t="str">
        <f>IF($A1462 = "","",
IF(VLOOKUP($A1462,'Student reference sheet'!$A$2:$V$2329, 10,FALSE) = "Y", "Hispanic",
IF(VLOOKUP($A1462,'Student reference sheet'!$A$2:$V$2329,11,FALSE) &lt;&gt; "",
IF(VLOOKUP($A1462,'Student reference sheet'!$A$2:$V$2329,11,FALSE) = "UNK", "Unknown", VLOOKUP(VALUE(VLOOKUP($A1462,'Student reference sheet'!$A$2:$V$2329,11,FALSE)),'Ethnicity Reference'!$A$2:$B$22,2,FALSE)),
IF(VLOOKUP($A1462,'Student reference sheet'!$A$2:$V$2329,9,FALSE) &lt;&gt; "", VLOOKUP(VALUE(VLOOKUP($A1462,'Student reference sheet'!$A$2:$V$2329,9,FALSE)),'Ethnicity Reference'!$A$2:$B$22,2,FALSE),"Unknown"))))</f>
        <v/>
      </c>
      <c r="U1462" s="35"/>
    </row>
    <row r="1463" spans="1:21" ht="15.75">
      <c r="A1463" s="47"/>
      <c r="B1463" s="33"/>
      <c r="C1463" s="39" t="str">
        <f>IF($A1463 &lt;&gt; "",VLOOKUP($A1463,'Student reference sheet'!$A$2:$V$2329, 3,FALSE), "")</f>
        <v/>
      </c>
      <c r="D1463" s="39" t="str">
        <f>IF($A1463 &lt;&gt; "",VLOOKUP($A1463,'Student reference sheet'!$A$2:$V$2329, 2,FALSE), "")</f>
        <v/>
      </c>
      <c r="E1463" s="35"/>
      <c r="F1463" s="34"/>
      <c r="G1463" s="40" t="str">
        <f t="shared" ca="1" si="69"/>
        <v/>
      </c>
      <c r="H1463" s="40" t="str">
        <f t="shared" ca="1" si="70"/>
        <v/>
      </c>
      <c r="I1463" s="36" t="str">
        <f>IF($A1463 = "", "",
IF(COUNTIF(MINIMUM_DAY_DATES[], Attendance!J1463) &gt; 0, VLOOKUP(Attendance!$G1463,MINIMUM_DAY_PERIOD_SCHEDULE[], 2,TRUE),
IF(COUNTIF(RALLY_DATES[], Attendance!J1463) &gt; 0, VLOOKUP(Attendance!$G1463,RALLY_PERIOD_SCHEDULE[], 2,TRUE),
IF(WEEKDAY(Attendance!$J1463) = 2,
       IF(COUNTIF(FINALS_WEEK_MONDAY_DATE[],Attendance!$J1463) &gt; 0, VLOOKUP(Attendance!$G1463,FINALS_WEEK_MONDAY_PERIOD_SCHEDULE[],2,TRUE),
       VLOOKUP(Attendance!$G1463,REGULAR_WEEK_SCHEDULE[],6,TRUE)),
IF(WEEKDAY($J1463) = 3,
       IF(COUNTIF(FINALS_WEEK_TUESDAY_DATE[],Attendance!$J1463) &gt; 0, VLOOKUP(Attendance!$G1463,FINALS_WEEK_TUESDAY_PERIOD_SCHEDULE[],2,TRUE),
       VLOOKUP(Attendance!$G1463,REGULAR_WEEK_SCHEDULE[[Tuesday]:[Period]],5,TRUE)),
IF(WEEKDAY(Attendance!$J1463) = 4,
        IF(COUNTIF(BLOCK_WEDNESDAY_DATES[],Attendance!$J1463) &gt; 0, VLOOKUP(Attendance!$G1463,BLOCK_WEDNESDAY_PERIOD_SCHEDULE[],2,TRUE),
        IF(COUNTIF(FINALS_WEEK_WEDNESDAY_DATE[],Attendance!$J1463) &gt; 0, VLOOKUP(Attendance!$G1463,FINALS_WEEK_WEDNESDAY_PERIOD_SCHEDULE[],2,TRUE),
       VLOOKUP(Attendance!$G1463,REGULAR_WEEK_SCHEDULE[[Wednesday]:[Period]],4,TRUE))),
IF(WEEKDAY($J1463) = 5,
       IF(COUNTIF(BLOCK_THURSDAY_DATES[],Attendance!$J1463) &gt; 0, VLOOKUP(Attendance!$G1463,BLOCK_THURSDAY_PERIOD_SCHEDULE[],2,TRUE),
       IF(COUNTIF(FINALS_WEEK_THURSDAY_DATE[],Attendance!$J1463) &gt; 0, VLOOKUP(Attendance!$G1463,FINALS_WEEK_THURSDAY_PERIOD_SCHEDULE[],2,TRUE),
       VLOOKUP(Attendance!$G1463,REGULAR_WEEK_SCHEDULE[[Thursday]:[Period]],3,TRUE))),
IF(WEEKDAY(Attendance!$J1463) = 6,
       IF(COUNTIF(FINALS_WEEK_FRIDAY_DATE[],Attendance!$J1463) &gt; 0, VLOOKUP(Attendance!$G1463,FINALS_WEEK_FRIDAY_PERIOD_SCHEDULE[],2,TRUE),
       VLOOKUP(Attendance!$G1463,REGULAR_WEEK_SCHEDULE[[Friday]:[Period]],2,TRUE))))))))))</f>
        <v/>
      </c>
      <c r="J1463" s="41" t="str">
        <f t="shared" ca="1" si="71"/>
        <v/>
      </c>
      <c r="K1463" s="41" t="str">
        <f>IF($A1463 &lt;&gt; "",VLOOKUP($A1463,'Student reference sheet'!$A$2:$V$2329, 7,FALSE), "")</f>
        <v/>
      </c>
      <c r="L1463" s="30" t="str">
        <f>IF($A1463 ="", "", VLOOKUP($A1463, 'Student reference sheet'!$A$2:$Z$2603,23,FALSE))</f>
        <v/>
      </c>
      <c r="M1463" s="30" t="str">
        <f>IF($A1463 ="", "", VLOOKUP($A1463, 'Student reference sheet'!$A$2:$Z$2603,24,FALSE))</f>
        <v/>
      </c>
      <c r="N1463" s="30" t="str">
        <f>IF($A1463 ="", "", VLOOKUP($A1463, 'Student reference sheet'!$A$2:$Z$2603,26,FALSE))</f>
        <v/>
      </c>
      <c r="O1463" s="30" t="str">
        <f>IF($A1463 ="", "", VLOOKUP($A1463, 'Student reference sheet'!$A$2:$Z$2603,25,FALSE))</f>
        <v/>
      </c>
      <c r="P1463" s="39" t="str">
        <f>IF($A1463 = "", "", IF(OR(VLOOKUP($A1463,'Student reference sheet'!$A$2:$V$2400,8,FALSE) = "R",  VLOOKUP($A1463,'Student reference sheet'!$A$2:$V$2400,8,FALSE) = "L"), "X", ""))</f>
        <v/>
      </c>
      <c r="Q1463" s="39" t="str">
        <f>IF($A1463 ="", "", VLOOKUP($A1463, 'Student reference sheet'!$A$2:$V$2603,22,FALSE))</f>
        <v/>
      </c>
      <c r="R1463" s="39" t="str">
        <f>IF($A1463 &lt;&gt; "",VLOOKUP($A1463,'Student reference sheet'!$A$2:$V$2329, 5,FALSE), "")</f>
        <v/>
      </c>
      <c r="S1463" s="39" t="str">
        <f>IF($A1463 &lt;&gt; "",VLOOKUP($A1463,'Student reference sheet'!$A$2:$V$2329, 6,FALSE), "")</f>
        <v/>
      </c>
      <c r="T1463" s="30" t="str">
        <f>IF($A1463 = "","",
IF(VLOOKUP($A1463,'Student reference sheet'!$A$2:$V$2329, 10,FALSE) = "Y", "Hispanic",
IF(VLOOKUP($A1463,'Student reference sheet'!$A$2:$V$2329,11,FALSE) &lt;&gt; "",
IF(VLOOKUP($A1463,'Student reference sheet'!$A$2:$V$2329,11,FALSE) = "UNK", "Unknown", VLOOKUP(VALUE(VLOOKUP($A1463,'Student reference sheet'!$A$2:$V$2329,11,FALSE)),'Ethnicity Reference'!$A$2:$B$22,2,FALSE)),
IF(VLOOKUP($A1463,'Student reference sheet'!$A$2:$V$2329,9,FALSE) &lt;&gt; "", VLOOKUP(VALUE(VLOOKUP($A1463,'Student reference sheet'!$A$2:$V$2329,9,FALSE)),'Ethnicity Reference'!$A$2:$B$22,2,FALSE),"Unknown"))))</f>
        <v/>
      </c>
      <c r="U1463" s="35"/>
    </row>
    <row r="1464" spans="1:21" ht="15.75">
      <c r="A1464" s="47"/>
      <c r="B1464" s="33"/>
      <c r="C1464" s="39" t="str">
        <f>IF($A1464 &lt;&gt; "",VLOOKUP($A1464,'Student reference sheet'!$A$2:$V$2329, 3,FALSE), "")</f>
        <v/>
      </c>
      <c r="D1464" s="39" t="str">
        <f>IF($A1464 &lt;&gt; "",VLOOKUP($A1464,'Student reference sheet'!$A$2:$V$2329, 2,FALSE), "")</f>
        <v/>
      </c>
      <c r="E1464" s="35"/>
      <c r="F1464" s="34"/>
      <c r="G1464" s="40" t="str">
        <f t="shared" ca="1" si="69"/>
        <v/>
      </c>
      <c r="H1464" s="40" t="str">
        <f t="shared" ca="1" si="70"/>
        <v/>
      </c>
      <c r="I1464" s="36" t="str">
        <f>IF($A1464 = "", "",
IF(COUNTIF(MINIMUM_DAY_DATES[], Attendance!J1464) &gt; 0, VLOOKUP(Attendance!$G1464,MINIMUM_DAY_PERIOD_SCHEDULE[], 2,TRUE),
IF(COUNTIF(RALLY_DATES[], Attendance!J1464) &gt; 0, VLOOKUP(Attendance!$G1464,RALLY_PERIOD_SCHEDULE[], 2,TRUE),
IF(WEEKDAY(Attendance!$J1464) = 2,
       IF(COUNTIF(FINALS_WEEK_MONDAY_DATE[],Attendance!$J1464) &gt; 0, VLOOKUP(Attendance!$G1464,FINALS_WEEK_MONDAY_PERIOD_SCHEDULE[],2,TRUE),
       VLOOKUP(Attendance!$G1464,REGULAR_WEEK_SCHEDULE[],6,TRUE)),
IF(WEEKDAY($J1464) = 3,
       IF(COUNTIF(FINALS_WEEK_TUESDAY_DATE[],Attendance!$J1464) &gt; 0, VLOOKUP(Attendance!$G1464,FINALS_WEEK_TUESDAY_PERIOD_SCHEDULE[],2,TRUE),
       VLOOKUP(Attendance!$G1464,REGULAR_WEEK_SCHEDULE[[Tuesday]:[Period]],5,TRUE)),
IF(WEEKDAY(Attendance!$J1464) = 4,
        IF(COUNTIF(BLOCK_WEDNESDAY_DATES[],Attendance!$J1464) &gt; 0, VLOOKUP(Attendance!$G1464,BLOCK_WEDNESDAY_PERIOD_SCHEDULE[],2,TRUE),
        IF(COUNTIF(FINALS_WEEK_WEDNESDAY_DATE[],Attendance!$J1464) &gt; 0, VLOOKUP(Attendance!$G1464,FINALS_WEEK_WEDNESDAY_PERIOD_SCHEDULE[],2,TRUE),
       VLOOKUP(Attendance!$G1464,REGULAR_WEEK_SCHEDULE[[Wednesday]:[Period]],4,TRUE))),
IF(WEEKDAY($J1464) = 5,
       IF(COUNTIF(BLOCK_THURSDAY_DATES[],Attendance!$J1464) &gt; 0, VLOOKUP(Attendance!$G1464,BLOCK_THURSDAY_PERIOD_SCHEDULE[],2,TRUE),
       IF(COUNTIF(FINALS_WEEK_THURSDAY_DATE[],Attendance!$J1464) &gt; 0, VLOOKUP(Attendance!$G1464,FINALS_WEEK_THURSDAY_PERIOD_SCHEDULE[],2,TRUE),
       VLOOKUP(Attendance!$G1464,REGULAR_WEEK_SCHEDULE[[Thursday]:[Period]],3,TRUE))),
IF(WEEKDAY(Attendance!$J1464) = 6,
       IF(COUNTIF(FINALS_WEEK_FRIDAY_DATE[],Attendance!$J1464) &gt; 0, VLOOKUP(Attendance!$G1464,FINALS_WEEK_FRIDAY_PERIOD_SCHEDULE[],2,TRUE),
       VLOOKUP(Attendance!$G1464,REGULAR_WEEK_SCHEDULE[[Friday]:[Period]],2,TRUE))))))))))</f>
        <v/>
      </c>
      <c r="J1464" s="41" t="str">
        <f t="shared" ca="1" si="71"/>
        <v/>
      </c>
      <c r="K1464" s="41" t="str">
        <f>IF($A1464 &lt;&gt; "",VLOOKUP($A1464,'Student reference sheet'!$A$2:$V$2329, 7,FALSE), "")</f>
        <v/>
      </c>
      <c r="L1464" s="30" t="str">
        <f>IF($A1464 ="", "", VLOOKUP($A1464, 'Student reference sheet'!$A$2:$Z$2603,23,FALSE))</f>
        <v/>
      </c>
      <c r="M1464" s="30" t="str">
        <f>IF($A1464 ="", "", VLOOKUP($A1464, 'Student reference sheet'!$A$2:$Z$2603,24,FALSE))</f>
        <v/>
      </c>
      <c r="N1464" s="30" t="str">
        <f>IF($A1464 ="", "", VLOOKUP($A1464, 'Student reference sheet'!$A$2:$Z$2603,26,FALSE))</f>
        <v/>
      </c>
      <c r="O1464" s="30" t="str">
        <f>IF($A1464 ="", "", VLOOKUP($A1464, 'Student reference sheet'!$A$2:$Z$2603,25,FALSE))</f>
        <v/>
      </c>
      <c r="P1464" s="39" t="str">
        <f>IF($A1464 = "", "", IF(OR(VLOOKUP($A1464,'Student reference sheet'!$A$2:$V$2400,8,FALSE) = "R",  VLOOKUP($A1464,'Student reference sheet'!$A$2:$V$2400,8,FALSE) = "L"), "X", ""))</f>
        <v/>
      </c>
      <c r="Q1464" s="39" t="str">
        <f>IF($A1464 ="", "", VLOOKUP($A1464, 'Student reference sheet'!$A$2:$V$2603,22,FALSE))</f>
        <v/>
      </c>
      <c r="R1464" s="39" t="str">
        <f>IF($A1464 &lt;&gt; "",VLOOKUP($A1464,'Student reference sheet'!$A$2:$V$2329, 5,FALSE), "")</f>
        <v/>
      </c>
      <c r="S1464" s="39" t="str">
        <f>IF($A1464 &lt;&gt; "",VLOOKUP($A1464,'Student reference sheet'!$A$2:$V$2329, 6,FALSE), "")</f>
        <v/>
      </c>
      <c r="T1464" s="30" t="str">
        <f>IF($A1464 = "","",
IF(VLOOKUP($A1464,'Student reference sheet'!$A$2:$V$2329, 10,FALSE) = "Y", "Hispanic",
IF(VLOOKUP($A1464,'Student reference sheet'!$A$2:$V$2329,11,FALSE) &lt;&gt; "",
IF(VLOOKUP($A1464,'Student reference sheet'!$A$2:$V$2329,11,FALSE) = "UNK", "Unknown", VLOOKUP(VALUE(VLOOKUP($A1464,'Student reference sheet'!$A$2:$V$2329,11,FALSE)),'Ethnicity Reference'!$A$2:$B$22,2,FALSE)),
IF(VLOOKUP($A1464,'Student reference sheet'!$A$2:$V$2329,9,FALSE) &lt;&gt; "", VLOOKUP(VALUE(VLOOKUP($A1464,'Student reference sheet'!$A$2:$V$2329,9,FALSE)),'Ethnicity Reference'!$A$2:$B$22,2,FALSE),"Unknown"))))</f>
        <v/>
      </c>
      <c r="U1464" s="35"/>
    </row>
    <row r="1465" spans="1:21" ht="15.75">
      <c r="A1465" s="47"/>
      <c r="B1465" s="33"/>
      <c r="C1465" s="39" t="str">
        <f>IF($A1465 &lt;&gt; "",VLOOKUP($A1465,'Student reference sheet'!$A$2:$V$2329, 3,FALSE), "")</f>
        <v/>
      </c>
      <c r="D1465" s="39" t="str">
        <f>IF($A1465 &lt;&gt; "",VLOOKUP($A1465,'Student reference sheet'!$A$2:$V$2329, 2,FALSE), "")</f>
        <v/>
      </c>
      <c r="E1465" s="35"/>
      <c r="F1465" s="34"/>
      <c r="G1465" s="40" t="str">
        <f t="shared" ca="1" si="69"/>
        <v/>
      </c>
      <c r="H1465" s="40" t="str">
        <f t="shared" ca="1" si="70"/>
        <v/>
      </c>
      <c r="I1465" s="36" t="str">
        <f>IF($A1465 = "", "",
IF(COUNTIF(MINIMUM_DAY_DATES[], Attendance!J1465) &gt; 0, VLOOKUP(Attendance!$G1465,MINIMUM_DAY_PERIOD_SCHEDULE[], 2,TRUE),
IF(COUNTIF(RALLY_DATES[], Attendance!J1465) &gt; 0, VLOOKUP(Attendance!$G1465,RALLY_PERIOD_SCHEDULE[], 2,TRUE),
IF(WEEKDAY(Attendance!$J1465) = 2,
       IF(COUNTIF(FINALS_WEEK_MONDAY_DATE[],Attendance!$J1465) &gt; 0, VLOOKUP(Attendance!$G1465,FINALS_WEEK_MONDAY_PERIOD_SCHEDULE[],2,TRUE),
       VLOOKUP(Attendance!$G1465,REGULAR_WEEK_SCHEDULE[],6,TRUE)),
IF(WEEKDAY($J1465) = 3,
       IF(COUNTIF(FINALS_WEEK_TUESDAY_DATE[],Attendance!$J1465) &gt; 0, VLOOKUP(Attendance!$G1465,FINALS_WEEK_TUESDAY_PERIOD_SCHEDULE[],2,TRUE),
       VLOOKUP(Attendance!$G1465,REGULAR_WEEK_SCHEDULE[[Tuesday]:[Period]],5,TRUE)),
IF(WEEKDAY(Attendance!$J1465) = 4,
        IF(COUNTIF(BLOCK_WEDNESDAY_DATES[],Attendance!$J1465) &gt; 0, VLOOKUP(Attendance!$G1465,BLOCK_WEDNESDAY_PERIOD_SCHEDULE[],2,TRUE),
        IF(COUNTIF(FINALS_WEEK_WEDNESDAY_DATE[],Attendance!$J1465) &gt; 0, VLOOKUP(Attendance!$G1465,FINALS_WEEK_WEDNESDAY_PERIOD_SCHEDULE[],2,TRUE),
       VLOOKUP(Attendance!$G1465,REGULAR_WEEK_SCHEDULE[[Wednesday]:[Period]],4,TRUE))),
IF(WEEKDAY($J1465) = 5,
       IF(COUNTIF(BLOCK_THURSDAY_DATES[],Attendance!$J1465) &gt; 0, VLOOKUP(Attendance!$G1465,BLOCK_THURSDAY_PERIOD_SCHEDULE[],2,TRUE),
       IF(COUNTIF(FINALS_WEEK_THURSDAY_DATE[],Attendance!$J1465) &gt; 0, VLOOKUP(Attendance!$G1465,FINALS_WEEK_THURSDAY_PERIOD_SCHEDULE[],2,TRUE),
       VLOOKUP(Attendance!$G1465,REGULAR_WEEK_SCHEDULE[[Thursday]:[Period]],3,TRUE))),
IF(WEEKDAY(Attendance!$J1465) = 6,
       IF(COUNTIF(FINALS_WEEK_FRIDAY_DATE[],Attendance!$J1465) &gt; 0, VLOOKUP(Attendance!$G1465,FINALS_WEEK_FRIDAY_PERIOD_SCHEDULE[],2,TRUE),
       VLOOKUP(Attendance!$G1465,REGULAR_WEEK_SCHEDULE[[Friday]:[Period]],2,TRUE))))))))))</f>
        <v/>
      </c>
      <c r="J1465" s="41" t="str">
        <f t="shared" ca="1" si="71"/>
        <v/>
      </c>
      <c r="K1465" s="41" t="str">
        <f>IF($A1465 &lt;&gt; "",VLOOKUP($A1465,'Student reference sheet'!$A$2:$V$2329, 7,FALSE), "")</f>
        <v/>
      </c>
      <c r="L1465" s="30" t="str">
        <f>IF($A1465 ="", "", VLOOKUP($A1465, 'Student reference sheet'!$A$2:$Z$2603,23,FALSE))</f>
        <v/>
      </c>
      <c r="M1465" s="30" t="str">
        <f>IF($A1465 ="", "", VLOOKUP($A1465, 'Student reference sheet'!$A$2:$Z$2603,24,FALSE))</f>
        <v/>
      </c>
      <c r="N1465" s="30" t="str">
        <f>IF($A1465 ="", "", VLOOKUP($A1465, 'Student reference sheet'!$A$2:$Z$2603,26,FALSE))</f>
        <v/>
      </c>
      <c r="O1465" s="30" t="str">
        <f>IF($A1465 ="", "", VLOOKUP($A1465, 'Student reference sheet'!$A$2:$Z$2603,25,FALSE))</f>
        <v/>
      </c>
      <c r="P1465" s="39" t="str">
        <f>IF($A1465 = "", "", IF(OR(VLOOKUP($A1465,'Student reference sheet'!$A$2:$V$2400,8,FALSE) = "R",  VLOOKUP($A1465,'Student reference sheet'!$A$2:$V$2400,8,FALSE) = "L"), "X", ""))</f>
        <v/>
      </c>
      <c r="Q1465" s="39" t="str">
        <f>IF($A1465 ="", "", VLOOKUP($A1465, 'Student reference sheet'!$A$2:$V$2603,22,FALSE))</f>
        <v/>
      </c>
      <c r="R1465" s="39" t="str">
        <f>IF($A1465 &lt;&gt; "",VLOOKUP($A1465,'Student reference sheet'!$A$2:$V$2329, 5,FALSE), "")</f>
        <v/>
      </c>
      <c r="S1465" s="39" t="str">
        <f>IF($A1465 &lt;&gt; "",VLOOKUP($A1465,'Student reference sheet'!$A$2:$V$2329, 6,FALSE), "")</f>
        <v/>
      </c>
      <c r="T1465" s="30" t="str">
        <f>IF($A1465 = "","",
IF(VLOOKUP($A1465,'Student reference sheet'!$A$2:$V$2329, 10,FALSE) = "Y", "Hispanic",
IF(VLOOKUP($A1465,'Student reference sheet'!$A$2:$V$2329,11,FALSE) &lt;&gt; "",
IF(VLOOKUP($A1465,'Student reference sheet'!$A$2:$V$2329,11,FALSE) = "UNK", "Unknown", VLOOKUP(VALUE(VLOOKUP($A1465,'Student reference sheet'!$A$2:$V$2329,11,FALSE)),'Ethnicity Reference'!$A$2:$B$22,2,FALSE)),
IF(VLOOKUP($A1465,'Student reference sheet'!$A$2:$V$2329,9,FALSE) &lt;&gt; "", VLOOKUP(VALUE(VLOOKUP($A1465,'Student reference sheet'!$A$2:$V$2329,9,FALSE)),'Ethnicity Reference'!$A$2:$B$22,2,FALSE),"Unknown"))))</f>
        <v/>
      </c>
      <c r="U1465" s="35"/>
    </row>
    <row r="1466" spans="1:21" ht="15.75">
      <c r="A1466" s="47"/>
      <c r="B1466" s="33"/>
      <c r="C1466" s="39" t="str">
        <f>IF($A1466 &lt;&gt; "",VLOOKUP($A1466,'Student reference sheet'!$A$2:$V$2329, 3,FALSE), "")</f>
        <v/>
      </c>
      <c r="D1466" s="39" t="str">
        <f>IF($A1466 &lt;&gt; "",VLOOKUP($A1466,'Student reference sheet'!$A$2:$V$2329, 2,FALSE), "")</f>
        <v/>
      </c>
      <c r="E1466" s="35"/>
      <c r="F1466" s="34"/>
      <c r="G1466" s="40" t="str">
        <f t="shared" ca="1" si="69"/>
        <v/>
      </c>
      <c r="H1466" s="40" t="str">
        <f t="shared" ca="1" si="70"/>
        <v/>
      </c>
      <c r="I1466" s="36" t="str">
        <f>IF($A1466 = "", "",
IF(COUNTIF(MINIMUM_DAY_DATES[], Attendance!J1466) &gt; 0, VLOOKUP(Attendance!$G1466,MINIMUM_DAY_PERIOD_SCHEDULE[], 2,TRUE),
IF(COUNTIF(RALLY_DATES[], Attendance!J1466) &gt; 0, VLOOKUP(Attendance!$G1466,RALLY_PERIOD_SCHEDULE[], 2,TRUE),
IF(WEEKDAY(Attendance!$J1466) = 2,
       IF(COUNTIF(FINALS_WEEK_MONDAY_DATE[],Attendance!$J1466) &gt; 0, VLOOKUP(Attendance!$G1466,FINALS_WEEK_MONDAY_PERIOD_SCHEDULE[],2,TRUE),
       VLOOKUP(Attendance!$G1466,REGULAR_WEEK_SCHEDULE[],6,TRUE)),
IF(WEEKDAY($J1466) = 3,
       IF(COUNTIF(FINALS_WEEK_TUESDAY_DATE[],Attendance!$J1466) &gt; 0, VLOOKUP(Attendance!$G1466,FINALS_WEEK_TUESDAY_PERIOD_SCHEDULE[],2,TRUE),
       VLOOKUP(Attendance!$G1466,REGULAR_WEEK_SCHEDULE[[Tuesday]:[Period]],5,TRUE)),
IF(WEEKDAY(Attendance!$J1466) = 4,
        IF(COUNTIF(BLOCK_WEDNESDAY_DATES[],Attendance!$J1466) &gt; 0, VLOOKUP(Attendance!$G1466,BLOCK_WEDNESDAY_PERIOD_SCHEDULE[],2,TRUE),
        IF(COUNTIF(FINALS_WEEK_WEDNESDAY_DATE[],Attendance!$J1466) &gt; 0, VLOOKUP(Attendance!$G1466,FINALS_WEEK_WEDNESDAY_PERIOD_SCHEDULE[],2,TRUE),
       VLOOKUP(Attendance!$G1466,REGULAR_WEEK_SCHEDULE[[Wednesday]:[Period]],4,TRUE))),
IF(WEEKDAY($J1466) = 5,
       IF(COUNTIF(BLOCK_THURSDAY_DATES[],Attendance!$J1466) &gt; 0, VLOOKUP(Attendance!$G1466,BLOCK_THURSDAY_PERIOD_SCHEDULE[],2,TRUE),
       IF(COUNTIF(FINALS_WEEK_THURSDAY_DATE[],Attendance!$J1466) &gt; 0, VLOOKUP(Attendance!$G1466,FINALS_WEEK_THURSDAY_PERIOD_SCHEDULE[],2,TRUE),
       VLOOKUP(Attendance!$G1466,REGULAR_WEEK_SCHEDULE[[Thursday]:[Period]],3,TRUE))),
IF(WEEKDAY(Attendance!$J1466) = 6,
       IF(COUNTIF(FINALS_WEEK_FRIDAY_DATE[],Attendance!$J1466) &gt; 0, VLOOKUP(Attendance!$G1466,FINALS_WEEK_FRIDAY_PERIOD_SCHEDULE[],2,TRUE),
       VLOOKUP(Attendance!$G1466,REGULAR_WEEK_SCHEDULE[[Friday]:[Period]],2,TRUE))))))))))</f>
        <v/>
      </c>
      <c r="J1466" s="41" t="str">
        <f t="shared" ca="1" si="71"/>
        <v/>
      </c>
      <c r="K1466" s="41" t="str">
        <f>IF($A1466 &lt;&gt; "",VLOOKUP($A1466,'Student reference sheet'!$A$2:$V$2329, 7,FALSE), "")</f>
        <v/>
      </c>
      <c r="L1466" s="30" t="str">
        <f>IF($A1466 ="", "", VLOOKUP($A1466, 'Student reference sheet'!$A$2:$Z$2603,23,FALSE))</f>
        <v/>
      </c>
      <c r="M1466" s="30" t="str">
        <f>IF($A1466 ="", "", VLOOKUP($A1466, 'Student reference sheet'!$A$2:$Z$2603,24,FALSE))</f>
        <v/>
      </c>
      <c r="N1466" s="30" t="str">
        <f>IF($A1466 ="", "", VLOOKUP($A1466, 'Student reference sheet'!$A$2:$Z$2603,26,FALSE))</f>
        <v/>
      </c>
      <c r="O1466" s="30" t="str">
        <f>IF($A1466 ="", "", VLOOKUP($A1466, 'Student reference sheet'!$A$2:$Z$2603,25,FALSE))</f>
        <v/>
      </c>
      <c r="P1466" s="39" t="str">
        <f>IF($A1466 = "", "", IF(OR(VLOOKUP($A1466,'Student reference sheet'!$A$2:$V$2400,8,FALSE) = "R",  VLOOKUP($A1466,'Student reference sheet'!$A$2:$V$2400,8,FALSE) = "L"), "X", ""))</f>
        <v/>
      </c>
      <c r="Q1466" s="39" t="str">
        <f>IF($A1466 ="", "", VLOOKUP($A1466, 'Student reference sheet'!$A$2:$V$2603,22,FALSE))</f>
        <v/>
      </c>
      <c r="R1466" s="39" t="str">
        <f>IF($A1466 &lt;&gt; "",VLOOKUP($A1466,'Student reference sheet'!$A$2:$V$2329, 5,FALSE), "")</f>
        <v/>
      </c>
      <c r="S1466" s="39" t="str">
        <f>IF($A1466 &lt;&gt; "",VLOOKUP($A1466,'Student reference sheet'!$A$2:$V$2329, 6,FALSE), "")</f>
        <v/>
      </c>
      <c r="T1466" s="30" t="str">
        <f>IF($A1466 = "","",
IF(VLOOKUP($A1466,'Student reference sheet'!$A$2:$V$2329, 10,FALSE) = "Y", "Hispanic",
IF(VLOOKUP($A1466,'Student reference sheet'!$A$2:$V$2329,11,FALSE) &lt;&gt; "",
IF(VLOOKUP($A1466,'Student reference sheet'!$A$2:$V$2329,11,FALSE) = "UNK", "Unknown", VLOOKUP(VALUE(VLOOKUP($A1466,'Student reference sheet'!$A$2:$V$2329,11,FALSE)),'Ethnicity Reference'!$A$2:$B$22,2,FALSE)),
IF(VLOOKUP($A1466,'Student reference sheet'!$A$2:$V$2329,9,FALSE) &lt;&gt; "", VLOOKUP(VALUE(VLOOKUP($A1466,'Student reference sheet'!$A$2:$V$2329,9,FALSE)),'Ethnicity Reference'!$A$2:$B$22,2,FALSE),"Unknown"))))</f>
        <v/>
      </c>
      <c r="U1466" s="35"/>
    </row>
    <row r="1467" spans="1:21" ht="15.75">
      <c r="A1467" s="47"/>
      <c r="B1467" s="33"/>
      <c r="C1467" s="39" t="str">
        <f>IF($A1467 &lt;&gt; "",VLOOKUP($A1467,'Student reference sheet'!$A$2:$V$2329, 3,FALSE), "")</f>
        <v/>
      </c>
      <c r="D1467" s="39" t="str">
        <f>IF($A1467 &lt;&gt; "",VLOOKUP($A1467,'Student reference sheet'!$A$2:$V$2329, 2,FALSE), "")</f>
        <v/>
      </c>
      <c r="E1467" s="35"/>
      <c r="F1467" s="34"/>
      <c r="G1467" s="40" t="str">
        <f t="shared" ca="1" si="69"/>
        <v/>
      </c>
      <c r="H1467" s="40" t="str">
        <f t="shared" ca="1" si="70"/>
        <v/>
      </c>
      <c r="I1467" s="36" t="str">
        <f>IF($A1467 = "", "",
IF(COUNTIF(MINIMUM_DAY_DATES[], Attendance!J1467) &gt; 0, VLOOKUP(Attendance!$G1467,MINIMUM_DAY_PERIOD_SCHEDULE[], 2,TRUE),
IF(COUNTIF(RALLY_DATES[], Attendance!J1467) &gt; 0, VLOOKUP(Attendance!$G1467,RALLY_PERIOD_SCHEDULE[], 2,TRUE),
IF(WEEKDAY(Attendance!$J1467) = 2,
       IF(COUNTIF(FINALS_WEEK_MONDAY_DATE[],Attendance!$J1467) &gt; 0, VLOOKUP(Attendance!$G1467,FINALS_WEEK_MONDAY_PERIOD_SCHEDULE[],2,TRUE),
       VLOOKUP(Attendance!$G1467,REGULAR_WEEK_SCHEDULE[],6,TRUE)),
IF(WEEKDAY($J1467) = 3,
       IF(COUNTIF(FINALS_WEEK_TUESDAY_DATE[],Attendance!$J1467) &gt; 0, VLOOKUP(Attendance!$G1467,FINALS_WEEK_TUESDAY_PERIOD_SCHEDULE[],2,TRUE),
       VLOOKUP(Attendance!$G1467,REGULAR_WEEK_SCHEDULE[[Tuesday]:[Period]],5,TRUE)),
IF(WEEKDAY(Attendance!$J1467) = 4,
        IF(COUNTIF(BLOCK_WEDNESDAY_DATES[],Attendance!$J1467) &gt; 0, VLOOKUP(Attendance!$G1467,BLOCK_WEDNESDAY_PERIOD_SCHEDULE[],2,TRUE),
        IF(COUNTIF(FINALS_WEEK_WEDNESDAY_DATE[],Attendance!$J1467) &gt; 0, VLOOKUP(Attendance!$G1467,FINALS_WEEK_WEDNESDAY_PERIOD_SCHEDULE[],2,TRUE),
       VLOOKUP(Attendance!$G1467,REGULAR_WEEK_SCHEDULE[[Wednesday]:[Period]],4,TRUE))),
IF(WEEKDAY($J1467) = 5,
       IF(COUNTIF(BLOCK_THURSDAY_DATES[],Attendance!$J1467) &gt; 0, VLOOKUP(Attendance!$G1467,BLOCK_THURSDAY_PERIOD_SCHEDULE[],2,TRUE),
       IF(COUNTIF(FINALS_WEEK_THURSDAY_DATE[],Attendance!$J1467) &gt; 0, VLOOKUP(Attendance!$G1467,FINALS_WEEK_THURSDAY_PERIOD_SCHEDULE[],2,TRUE),
       VLOOKUP(Attendance!$G1467,REGULAR_WEEK_SCHEDULE[[Thursday]:[Period]],3,TRUE))),
IF(WEEKDAY(Attendance!$J1467) = 6,
       IF(COUNTIF(FINALS_WEEK_FRIDAY_DATE[],Attendance!$J1467) &gt; 0, VLOOKUP(Attendance!$G1467,FINALS_WEEK_FRIDAY_PERIOD_SCHEDULE[],2,TRUE),
       VLOOKUP(Attendance!$G1467,REGULAR_WEEK_SCHEDULE[[Friday]:[Period]],2,TRUE))))))))))</f>
        <v/>
      </c>
      <c r="J1467" s="41" t="str">
        <f t="shared" ca="1" si="71"/>
        <v/>
      </c>
      <c r="K1467" s="41" t="str">
        <f>IF($A1467 &lt;&gt; "",VLOOKUP($A1467,'Student reference sheet'!$A$2:$V$2329, 7,FALSE), "")</f>
        <v/>
      </c>
      <c r="L1467" s="30" t="str">
        <f>IF($A1467 ="", "", VLOOKUP($A1467, 'Student reference sheet'!$A$2:$Z$2603,23,FALSE))</f>
        <v/>
      </c>
      <c r="M1467" s="30" t="str">
        <f>IF($A1467 ="", "", VLOOKUP($A1467, 'Student reference sheet'!$A$2:$Z$2603,24,FALSE))</f>
        <v/>
      </c>
      <c r="N1467" s="30" t="str">
        <f>IF($A1467 ="", "", VLOOKUP($A1467, 'Student reference sheet'!$A$2:$Z$2603,26,FALSE))</f>
        <v/>
      </c>
      <c r="O1467" s="30" t="str">
        <f>IF($A1467 ="", "", VLOOKUP($A1467, 'Student reference sheet'!$A$2:$Z$2603,25,FALSE))</f>
        <v/>
      </c>
      <c r="P1467" s="39" t="str">
        <f>IF($A1467 = "", "", IF(OR(VLOOKUP($A1467,'Student reference sheet'!$A$2:$V$2400,8,FALSE) = "R",  VLOOKUP($A1467,'Student reference sheet'!$A$2:$V$2400,8,FALSE) = "L"), "X", ""))</f>
        <v/>
      </c>
      <c r="Q1467" s="39" t="str">
        <f>IF($A1467 ="", "", VLOOKUP($A1467, 'Student reference sheet'!$A$2:$V$2603,22,FALSE))</f>
        <v/>
      </c>
      <c r="R1467" s="39" t="str">
        <f>IF($A1467 &lt;&gt; "",VLOOKUP($A1467,'Student reference sheet'!$A$2:$V$2329, 5,FALSE), "")</f>
        <v/>
      </c>
      <c r="S1467" s="39" t="str">
        <f>IF($A1467 &lt;&gt; "",VLOOKUP($A1467,'Student reference sheet'!$A$2:$V$2329, 6,FALSE), "")</f>
        <v/>
      </c>
      <c r="T1467" s="30" t="str">
        <f>IF($A1467 = "","",
IF(VLOOKUP($A1467,'Student reference sheet'!$A$2:$V$2329, 10,FALSE) = "Y", "Hispanic",
IF(VLOOKUP($A1467,'Student reference sheet'!$A$2:$V$2329,11,FALSE) &lt;&gt; "",
IF(VLOOKUP($A1467,'Student reference sheet'!$A$2:$V$2329,11,FALSE) = "UNK", "Unknown", VLOOKUP(VALUE(VLOOKUP($A1467,'Student reference sheet'!$A$2:$V$2329,11,FALSE)),'Ethnicity Reference'!$A$2:$B$22,2,FALSE)),
IF(VLOOKUP($A1467,'Student reference sheet'!$A$2:$V$2329,9,FALSE) &lt;&gt; "", VLOOKUP(VALUE(VLOOKUP($A1467,'Student reference sheet'!$A$2:$V$2329,9,FALSE)),'Ethnicity Reference'!$A$2:$B$22,2,FALSE),"Unknown"))))</f>
        <v/>
      </c>
      <c r="U1467" s="35"/>
    </row>
    <row r="1468" spans="1:21" ht="15.75">
      <c r="A1468" s="47"/>
      <c r="B1468" s="33"/>
      <c r="C1468" s="39" t="str">
        <f>IF($A1468 &lt;&gt; "",VLOOKUP($A1468,'Student reference sheet'!$A$2:$V$2329, 3,FALSE), "")</f>
        <v/>
      </c>
      <c r="D1468" s="39" t="str">
        <f>IF($A1468 &lt;&gt; "",VLOOKUP($A1468,'Student reference sheet'!$A$2:$V$2329, 2,FALSE), "")</f>
        <v/>
      </c>
      <c r="E1468" s="35"/>
      <c r="F1468" s="34"/>
      <c r="G1468" s="40" t="str">
        <f t="shared" ca="1" si="69"/>
        <v/>
      </c>
      <c r="H1468" s="40" t="str">
        <f t="shared" ca="1" si="70"/>
        <v/>
      </c>
      <c r="I1468" s="36" t="str">
        <f>IF($A1468 = "", "",
IF(COUNTIF(MINIMUM_DAY_DATES[], Attendance!J1468) &gt; 0, VLOOKUP(Attendance!$G1468,MINIMUM_DAY_PERIOD_SCHEDULE[], 2,TRUE),
IF(COUNTIF(RALLY_DATES[], Attendance!J1468) &gt; 0, VLOOKUP(Attendance!$G1468,RALLY_PERIOD_SCHEDULE[], 2,TRUE),
IF(WEEKDAY(Attendance!$J1468) = 2,
       IF(COUNTIF(FINALS_WEEK_MONDAY_DATE[],Attendance!$J1468) &gt; 0, VLOOKUP(Attendance!$G1468,FINALS_WEEK_MONDAY_PERIOD_SCHEDULE[],2,TRUE),
       VLOOKUP(Attendance!$G1468,REGULAR_WEEK_SCHEDULE[],6,TRUE)),
IF(WEEKDAY($J1468) = 3,
       IF(COUNTIF(FINALS_WEEK_TUESDAY_DATE[],Attendance!$J1468) &gt; 0, VLOOKUP(Attendance!$G1468,FINALS_WEEK_TUESDAY_PERIOD_SCHEDULE[],2,TRUE),
       VLOOKUP(Attendance!$G1468,REGULAR_WEEK_SCHEDULE[[Tuesday]:[Period]],5,TRUE)),
IF(WEEKDAY(Attendance!$J1468) = 4,
        IF(COUNTIF(BLOCK_WEDNESDAY_DATES[],Attendance!$J1468) &gt; 0, VLOOKUP(Attendance!$G1468,BLOCK_WEDNESDAY_PERIOD_SCHEDULE[],2,TRUE),
        IF(COUNTIF(FINALS_WEEK_WEDNESDAY_DATE[],Attendance!$J1468) &gt; 0, VLOOKUP(Attendance!$G1468,FINALS_WEEK_WEDNESDAY_PERIOD_SCHEDULE[],2,TRUE),
       VLOOKUP(Attendance!$G1468,REGULAR_WEEK_SCHEDULE[[Wednesday]:[Period]],4,TRUE))),
IF(WEEKDAY($J1468) = 5,
       IF(COUNTIF(BLOCK_THURSDAY_DATES[],Attendance!$J1468) &gt; 0, VLOOKUP(Attendance!$G1468,BLOCK_THURSDAY_PERIOD_SCHEDULE[],2,TRUE),
       IF(COUNTIF(FINALS_WEEK_THURSDAY_DATE[],Attendance!$J1468) &gt; 0, VLOOKUP(Attendance!$G1468,FINALS_WEEK_THURSDAY_PERIOD_SCHEDULE[],2,TRUE),
       VLOOKUP(Attendance!$G1468,REGULAR_WEEK_SCHEDULE[[Thursday]:[Period]],3,TRUE))),
IF(WEEKDAY(Attendance!$J1468) = 6,
       IF(COUNTIF(FINALS_WEEK_FRIDAY_DATE[],Attendance!$J1468) &gt; 0, VLOOKUP(Attendance!$G1468,FINALS_WEEK_FRIDAY_PERIOD_SCHEDULE[],2,TRUE),
       VLOOKUP(Attendance!$G1468,REGULAR_WEEK_SCHEDULE[[Friday]:[Period]],2,TRUE))))))))))</f>
        <v/>
      </c>
      <c r="J1468" s="41" t="str">
        <f t="shared" ca="1" si="71"/>
        <v/>
      </c>
      <c r="K1468" s="41" t="str">
        <f>IF($A1468 &lt;&gt; "",VLOOKUP($A1468,'Student reference sheet'!$A$2:$V$2329, 7,FALSE), "")</f>
        <v/>
      </c>
      <c r="L1468" s="30" t="str">
        <f>IF($A1468 ="", "", VLOOKUP($A1468, 'Student reference sheet'!$A$2:$Z$2603,23,FALSE))</f>
        <v/>
      </c>
      <c r="M1468" s="30" t="str">
        <f>IF($A1468 ="", "", VLOOKUP($A1468, 'Student reference sheet'!$A$2:$Z$2603,24,FALSE))</f>
        <v/>
      </c>
      <c r="N1468" s="30" t="str">
        <f>IF($A1468 ="", "", VLOOKUP($A1468, 'Student reference sheet'!$A$2:$Z$2603,26,FALSE))</f>
        <v/>
      </c>
      <c r="O1468" s="30" t="str">
        <f>IF($A1468 ="", "", VLOOKUP($A1468, 'Student reference sheet'!$A$2:$Z$2603,25,FALSE))</f>
        <v/>
      </c>
      <c r="P1468" s="39" t="str">
        <f>IF($A1468 = "", "", IF(OR(VLOOKUP($A1468,'Student reference sheet'!$A$2:$V$2400,8,FALSE) = "R",  VLOOKUP($A1468,'Student reference sheet'!$A$2:$V$2400,8,FALSE) = "L"), "X", ""))</f>
        <v/>
      </c>
      <c r="Q1468" s="39" t="str">
        <f>IF($A1468 ="", "", VLOOKUP($A1468, 'Student reference sheet'!$A$2:$V$2603,22,FALSE))</f>
        <v/>
      </c>
      <c r="R1468" s="39" t="str">
        <f>IF($A1468 &lt;&gt; "",VLOOKUP($A1468,'Student reference sheet'!$A$2:$V$2329, 5,FALSE), "")</f>
        <v/>
      </c>
      <c r="S1468" s="39" t="str">
        <f>IF($A1468 &lt;&gt; "",VLOOKUP($A1468,'Student reference sheet'!$A$2:$V$2329, 6,FALSE), "")</f>
        <v/>
      </c>
      <c r="T1468" s="30" t="str">
        <f>IF($A1468 = "","",
IF(VLOOKUP($A1468,'Student reference sheet'!$A$2:$V$2329, 10,FALSE) = "Y", "Hispanic",
IF(VLOOKUP($A1468,'Student reference sheet'!$A$2:$V$2329,11,FALSE) &lt;&gt; "",
IF(VLOOKUP($A1468,'Student reference sheet'!$A$2:$V$2329,11,FALSE) = "UNK", "Unknown", VLOOKUP(VALUE(VLOOKUP($A1468,'Student reference sheet'!$A$2:$V$2329,11,FALSE)),'Ethnicity Reference'!$A$2:$B$22,2,FALSE)),
IF(VLOOKUP($A1468,'Student reference sheet'!$A$2:$V$2329,9,FALSE) &lt;&gt; "", VLOOKUP(VALUE(VLOOKUP($A1468,'Student reference sheet'!$A$2:$V$2329,9,FALSE)),'Ethnicity Reference'!$A$2:$B$22,2,FALSE),"Unknown"))))</f>
        <v/>
      </c>
      <c r="U1468" s="35"/>
    </row>
    <row r="1469" spans="1:21" ht="15.75">
      <c r="A1469" s="47"/>
      <c r="B1469" s="33"/>
      <c r="C1469" s="39" t="str">
        <f>IF($A1469 &lt;&gt; "",VLOOKUP($A1469,'Student reference sheet'!$A$2:$V$2329, 3,FALSE), "")</f>
        <v/>
      </c>
      <c r="D1469" s="39" t="str">
        <f>IF($A1469 &lt;&gt; "",VLOOKUP($A1469,'Student reference sheet'!$A$2:$V$2329, 2,FALSE), "")</f>
        <v/>
      </c>
      <c r="E1469" s="35"/>
      <c r="F1469" s="34"/>
      <c r="G1469" s="40" t="str">
        <f t="shared" ca="1" si="69"/>
        <v/>
      </c>
      <c r="H1469" s="40" t="str">
        <f t="shared" ca="1" si="70"/>
        <v/>
      </c>
      <c r="I1469" s="36" t="str">
        <f>IF($A1469 = "", "",
IF(COUNTIF(MINIMUM_DAY_DATES[], Attendance!J1469) &gt; 0, VLOOKUP(Attendance!$G1469,MINIMUM_DAY_PERIOD_SCHEDULE[], 2,TRUE),
IF(COUNTIF(RALLY_DATES[], Attendance!J1469) &gt; 0, VLOOKUP(Attendance!$G1469,RALLY_PERIOD_SCHEDULE[], 2,TRUE),
IF(WEEKDAY(Attendance!$J1469) = 2,
       IF(COUNTIF(FINALS_WEEK_MONDAY_DATE[],Attendance!$J1469) &gt; 0, VLOOKUP(Attendance!$G1469,FINALS_WEEK_MONDAY_PERIOD_SCHEDULE[],2,TRUE),
       VLOOKUP(Attendance!$G1469,REGULAR_WEEK_SCHEDULE[],6,TRUE)),
IF(WEEKDAY($J1469) = 3,
       IF(COUNTIF(FINALS_WEEK_TUESDAY_DATE[],Attendance!$J1469) &gt; 0, VLOOKUP(Attendance!$G1469,FINALS_WEEK_TUESDAY_PERIOD_SCHEDULE[],2,TRUE),
       VLOOKUP(Attendance!$G1469,REGULAR_WEEK_SCHEDULE[[Tuesday]:[Period]],5,TRUE)),
IF(WEEKDAY(Attendance!$J1469) = 4,
        IF(COUNTIF(BLOCK_WEDNESDAY_DATES[],Attendance!$J1469) &gt; 0, VLOOKUP(Attendance!$G1469,BLOCK_WEDNESDAY_PERIOD_SCHEDULE[],2,TRUE),
        IF(COUNTIF(FINALS_WEEK_WEDNESDAY_DATE[],Attendance!$J1469) &gt; 0, VLOOKUP(Attendance!$G1469,FINALS_WEEK_WEDNESDAY_PERIOD_SCHEDULE[],2,TRUE),
       VLOOKUP(Attendance!$G1469,REGULAR_WEEK_SCHEDULE[[Wednesday]:[Period]],4,TRUE))),
IF(WEEKDAY($J1469) = 5,
       IF(COUNTIF(BLOCK_THURSDAY_DATES[],Attendance!$J1469) &gt; 0, VLOOKUP(Attendance!$G1469,BLOCK_THURSDAY_PERIOD_SCHEDULE[],2,TRUE),
       IF(COUNTIF(FINALS_WEEK_THURSDAY_DATE[],Attendance!$J1469) &gt; 0, VLOOKUP(Attendance!$G1469,FINALS_WEEK_THURSDAY_PERIOD_SCHEDULE[],2,TRUE),
       VLOOKUP(Attendance!$G1469,REGULAR_WEEK_SCHEDULE[[Thursday]:[Period]],3,TRUE))),
IF(WEEKDAY(Attendance!$J1469) = 6,
       IF(COUNTIF(FINALS_WEEK_FRIDAY_DATE[],Attendance!$J1469) &gt; 0, VLOOKUP(Attendance!$G1469,FINALS_WEEK_FRIDAY_PERIOD_SCHEDULE[],2,TRUE),
       VLOOKUP(Attendance!$G1469,REGULAR_WEEK_SCHEDULE[[Friday]:[Period]],2,TRUE))))))))))</f>
        <v/>
      </c>
      <c r="J1469" s="41" t="str">
        <f t="shared" ca="1" si="71"/>
        <v/>
      </c>
      <c r="K1469" s="41" t="str">
        <f>IF($A1469 &lt;&gt; "",VLOOKUP($A1469,'Student reference sheet'!$A$2:$V$2329, 7,FALSE), "")</f>
        <v/>
      </c>
      <c r="L1469" s="30" t="str">
        <f>IF($A1469 ="", "", VLOOKUP($A1469, 'Student reference sheet'!$A$2:$Z$2603,23,FALSE))</f>
        <v/>
      </c>
      <c r="M1469" s="30" t="str">
        <f>IF($A1469 ="", "", VLOOKUP($A1469, 'Student reference sheet'!$A$2:$Z$2603,24,FALSE))</f>
        <v/>
      </c>
      <c r="N1469" s="30" t="str">
        <f>IF($A1469 ="", "", VLOOKUP($A1469, 'Student reference sheet'!$A$2:$Z$2603,26,FALSE))</f>
        <v/>
      </c>
      <c r="O1469" s="30" t="str">
        <f>IF($A1469 ="", "", VLOOKUP($A1469, 'Student reference sheet'!$A$2:$Z$2603,25,FALSE))</f>
        <v/>
      </c>
      <c r="P1469" s="39" t="str">
        <f>IF($A1469 = "", "", IF(OR(VLOOKUP($A1469,'Student reference sheet'!$A$2:$V$2400,8,FALSE) = "R",  VLOOKUP($A1469,'Student reference sheet'!$A$2:$V$2400,8,FALSE) = "L"), "X", ""))</f>
        <v/>
      </c>
      <c r="Q1469" s="39" t="str">
        <f>IF($A1469 ="", "", VLOOKUP($A1469, 'Student reference sheet'!$A$2:$V$2603,22,FALSE))</f>
        <v/>
      </c>
      <c r="R1469" s="39" t="str">
        <f>IF($A1469 &lt;&gt; "",VLOOKUP($A1469,'Student reference sheet'!$A$2:$V$2329, 5,FALSE), "")</f>
        <v/>
      </c>
      <c r="S1469" s="39" t="str">
        <f>IF($A1469 &lt;&gt; "",VLOOKUP($A1469,'Student reference sheet'!$A$2:$V$2329, 6,FALSE), "")</f>
        <v/>
      </c>
      <c r="T1469" s="30" t="str">
        <f>IF($A1469 = "","",
IF(VLOOKUP($A1469,'Student reference sheet'!$A$2:$V$2329, 10,FALSE) = "Y", "Hispanic",
IF(VLOOKUP($A1469,'Student reference sheet'!$A$2:$V$2329,11,FALSE) &lt;&gt; "",
IF(VLOOKUP($A1469,'Student reference sheet'!$A$2:$V$2329,11,FALSE) = "UNK", "Unknown", VLOOKUP(VALUE(VLOOKUP($A1469,'Student reference sheet'!$A$2:$V$2329,11,FALSE)),'Ethnicity Reference'!$A$2:$B$22,2,FALSE)),
IF(VLOOKUP($A1469,'Student reference sheet'!$A$2:$V$2329,9,FALSE) &lt;&gt; "", VLOOKUP(VALUE(VLOOKUP($A1469,'Student reference sheet'!$A$2:$V$2329,9,FALSE)),'Ethnicity Reference'!$A$2:$B$22,2,FALSE),"Unknown"))))</f>
        <v/>
      </c>
      <c r="U1469" s="35"/>
    </row>
    <row r="1470" spans="1:21" ht="15.75">
      <c r="A1470" s="47"/>
      <c r="B1470" s="33"/>
      <c r="C1470" s="39" t="str">
        <f>IF($A1470 &lt;&gt; "",VLOOKUP($A1470,'Student reference sheet'!$A$2:$V$2329, 3,FALSE), "")</f>
        <v/>
      </c>
      <c r="D1470" s="39" t="str">
        <f>IF($A1470 &lt;&gt; "",VLOOKUP($A1470,'Student reference sheet'!$A$2:$V$2329, 2,FALSE), "")</f>
        <v/>
      </c>
      <c r="E1470" s="35"/>
      <c r="F1470" s="34"/>
      <c r="G1470" s="40" t="str">
        <f t="shared" ca="1" si="69"/>
        <v/>
      </c>
      <c r="H1470" s="40" t="str">
        <f t="shared" ca="1" si="70"/>
        <v/>
      </c>
      <c r="I1470" s="36" t="str">
        <f>IF($A1470 = "", "",
IF(COUNTIF(MINIMUM_DAY_DATES[], Attendance!J1470) &gt; 0, VLOOKUP(Attendance!$G1470,MINIMUM_DAY_PERIOD_SCHEDULE[], 2,TRUE),
IF(COUNTIF(RALLY_DATES[], Attendance!J1470) &gt; 0, VLOOKUP(Attendance!$G1470,RALLY_PERIOD_SCHEDULE[], 2,TRUE),
IF(WEEKDAY(Attendance!$J1470) = 2,
       IF(COUNTIF(FINALS_WEEK_MONDAY_DATE[],Attendance!$J1470) &gt; 0, VLOOKUP(Attendance!$G1470,FINALS_WEEK_MONDAY_PERIOD_SCHEDULE[],2,TRUE),
       VLOOKUP(Attendance!$G1470,REGULAR_WEEK_SCHEDULE[],6,TRUE)),
IF(WEEKDAY($J1470) = 3,
       IF(COUNTIF(FINALS_WEEK_TUESDAY_DATE[],Attendance!$J1470) &gt; 0, VLOOKUP(Attendance!$G1470,FINALS_WEEK_TUESDAY_PERIOD_SCHEDULE[],2,TRUE),
       VLOOKUP(Attendance!$G1470,REGULAR_WEEK_SCHEDULE[[Tuesday]:[Period]],5,TRUE)),
IF(WEEKDAY(Attendance!$J1470) = 4,
        IF(COUNTIF(BLOCK_WEDNESDAY_DATES[],Attendance!$J1470) &gt; 0, VLOOKUP(Attendance!$G1470,BLOCK_WEDNESDAY_PERIOD_SCHEDULE[],2,TRUE),
        IF(COUNTIF(FINALS_WEEK_WEDNESDAY_DATE[],Attendance!$J1470) &gt; 0, VLOOKUP(Attendance!$G1470,FINALS_WEEK_WEDNESDAY_PERIOD_SCHEDULE[],2,TRUE),
       VLOOKUP(Attendance!$G1470,REGULAR_WEEK_SCHEDULE[[Wednesday]:[Period]],4,TRUE))),
IF(WEEKDAY($J1470) = 5,
       IF(COUNTIF(BLOCK_THURSDAY_DATES[],Attendance!$J1470) &gt; 0, VLOOKUP(Attendance!$G1470,BLOCK_THURSDAY_PERIOD_SCHEDULE[],2,TRUE),
       IF(COUNTIF(FINALS_WEEK_THURSDAY_DATE[],Attendance!$J1470) &gt; 0, VLOOKUP(Attendance!$G1470,FINALS_WEEK_THURSDAY_PERIOD_SCHEDULE[],2,TRUE),
       VLOOKUP(Attendance!$G1470,REGULAR_WEEK_SCHEDULE[[Thursday]:[Period]],3,TRUE))),
IF(WEEKDAY(Attendance!$J1470) = 6,
       IF(COUNTIF(FINALS_WEEK_FRIDAY_DATE[],Attendance!$J1470) &gt; 0, VLOOKUP(Attendance!$G1470,FINALS_WEEK_FRIDAY_PERIOD_SCHEDULE[],2,TRUE),
       VLOOKUP(Attendance!$G1470,REGULAR_WEEK_SCHEDULE[[Friday]:[Period]],2,TRUE))))))))))</f>
        <v/>
      </c>
      <c r="J1470" s="41" t="str">
        <f t="shared" ca="1" si="71"/>
        <v/>
      </c>
      <c r="K1470" s="41" t="str">
        <f>IF($A1470 &lt;&gt; "",VLOOKUP($A1470,'Student reference sheet'!$A$2:$V$2329, 7,FALSE), "")</f>
        <v/>
      </c>
      <c r="L1470" s="30" t="str">
        <f>IF($A1470 ="", "", VLOOKUP($A1470, 'Student reference sheet'!$A$2:$Z$2603,23,FALSE))</f>
        <v/>
      </c>
      <c r="M1470" s="30" t="str">
        <f>IF($A1470 ="", "", VLOOKUP($A1470, 'Student reference sheet'!$A$2:$Z$2603,24,FALSE))</f>
        <v/>
      </c>
      <c r="N1470" s="30" t="str">
        <f>IF($A1470 ="", "", VLOOKUP($A1470, 'Student reference sheet'!$A$2:$Z$2603,26,FALSE))</f>
        <v/>
      </c>
      <c r="O1470" s="30" t="str">
        <f>IF($A1470 ="", "", VLOOKUP($A1470, 'Student reference sheet'!$A$2:$Z$2603,25,FALSE))</f>
        <v/>
      </c>
      <c r="P1470" s="39" t="str">
        <f>IF($A1470 = "", "", IF(OR(VLOOKUP($A1470,'Student reference sheet'!$A$2:$V$2400,8,FALSE) = "R",  VLOOKUP($A1470,'Student reference sheet'!$A$2:$V$2400,8,FALSE) = "L"), "X", ""))</f>
        <v/>
      </c>
      <c r="Q1470" s="39" t="str">
        <f>IF($A1470 ="", "", VLOOKUP($A1470, 'Student reference sheet'!$A$2:$V$2603,22,FALSE))</f>
        <v/>
      </c>
      <c r="R1470" s="39" t="str">
        <f>IF($A1470 &lt;&gt; "",VLOOKUP($A1470,'Student reference sheet'!$A$2:$V$2329, 5,FALSE), "")</f>
        <v/>
      </c>
      <c r="S1470" s="39" t="str">
        <f>IF($A1470 &lt;&gt; "",VLOOKUP($A1470,'Student reference sheet'!$A$2:$V$2329, 6,FALSE), "")</f>
        <v/>
      </c>
      <c r="T1470" s="30" t="str">
        <f>IF($A1470 = "","",
IF(VLOOKUP($A1470,'Student reference sheet'!$A$2:$V$2329, 10,FALSE) = "Y", "Hispanic",
IF(VLOOKUP($A1470,'Student reference sheet'!$A$2:$V$2329,11,FALSE) &lt;&gt; "",
IF(VLOOKUP($A1470,'Student reference sheet'!$A$2:$V$2329,11,FALSE) = "UNK", "Unknown", VLOOKUP(VALUE(VLOOKUP($A1470,'Student reference sheet'!$A$2:$V$2329,11,FALSE)),'Ethnicity Reference'!$A$2:$B$22,2,FALSE)),
IF(VLOOKUP($A1470,'Student reference sheet'!$A$2:$V$2329,9,FALSE) &lt;&gt; "", VLOOKUP(VALUE(VLOOKUP($A1470,'Student reference sheet'!$A$2:$V$2329,9,FALSE)),'Ethnicity Reference'!$A$2:$B$22,2,FALSE),"Unknown"))))</f>
        <v/>
      </c>
      <c r="U1470" s="35"/>
    </row>
    <row r="1471" spans="1:21" ht="15.75">
      <c r="A1471" s="47"/>
      <c r="B1471" s="33"/>
      <c r="C1471" s="39" t="str">
        <f>IF($A1471 &lt;&gt; "",VLOOKUP($A1471,'Student reference sheet'!$A$2:$V$2329, 3,FALSE), "")</f>
        <v/>
      </c>
      <c r="D1471" s="39" t="str">
        <f>IF($A1471 &lt;&gt; "",VLOOKUP($A1471,'Student reference sheet'!$A$2:$V$2329, 2,FALSE), "")</f>
        <v/>
      </c>
      <c r="E1471" s="35"/>
      <c r="F1471" s="34"/>
      <c r="G1471" s="40" t="str">
        <f t="shared" ca="1" si="69"/>
        <v/>
      </c>
      <c r="H1471" s="40" t="str">
        <f t="shared" ca="1" si="70"/>
        <v/>
      </c>
      <c r="I1471" s="36" t="str">
        <f>IF($A1471 = "", "",
IF(COUNTIF(MINIMUM_DAY_DATES[], Attendance!J1471) &gt; 0, VLOOKUP(Attendance!$G1471,MINIMUM_DAY_PERIOD_SCHEDULE[], 2,TRUE),
IF(COUNTIF(RALLY_DATES[], Attendance!J1471) &gt; 0, VLOOKUP(Attendance!$G1471,RALLY_PERIOD_SCHEDULE[], 2,TRUE),
IF(WEEKDAY(Attendance!$J1471) = 2,
       IF(COUNTIF(FINALS_WEEK_MONDAY_DATE[],Attendance!$J1471) &gt; 0, VLOOKUP(Attendance!$G1471,FINALS_WEEK_MONDAY_PERIOD_SCHEDULE[],2,TRUE),
       VLOOKUP(Attendance!$G1471,REGULAR_WEEK_SCHEDULE[],6,TRUE)),
IF(WEEKDAY($J1471) = 3,
       IF(COUNTIF(FINALS_WEEK_TUESDAY_DATE[],Attendance!$J1471) &gt; 0, VLOOKUP(Attendance!$G1471,FINALS_WEEK_TUESDAY_PERIOD_SCHEDULE[],2,TRUE),
       VLOOKUP(Attendance!$G1471,REGULAR_WEEK_SCHEDULE[[Tuesday]:[Period]],5,TRUE)),
IF(WEEKDAY(Attendance!$J1471) = 4,
        IF(COUNTIF(BLOCK_WEDNESDAY_DATES[],Attendance!$J1471) &gt; 0, VLOOKUP(Attendance!$G1471,BLOCK_WEDNESDAY_PERIOD_SCHEDULE[],2,TRUE),
        IF(COUNTIF(FINALS_WEEK_WEDNESDAY_DATE[],Attendance!$J1471) &gt; 0, VLOOKUP(Attendance!$G1471,FINALS_WEEK_WEDNESDAY_PERIOD_SCHEDULE[],2,TRUE),
       VLOOKUP(Attendance!$G1471,REGULAR_WEEK_SCHEDULE[[Wednesday]:[Period]],4,TRUE))),
IF(WEEKDAY($J1471) = 5,
       IF(COUNTIF(BLOCK_THURSDAY_DATES[],Attendance!$J1471) &gt; 0, VLOOKUP(Attendance!$G1471,BLOCK_THURSDAY_PERIOD_SCHEDULE[],2,TRUE),
       IF(COUNTIF(FINALS_WEEK_THURSDAY_DATE[],Attendance!$J1471) &gt; 0, VLOOKUP(Attendance!$G1471,FINALS_WEEK_THURSDAY_PERIOD_SCHEDULE[],2,TRUE),
       VLOOKUP(Attendance!$G1471,REGULAR_WEEK_SCHEDULE[[Thursday]:[Period]],3,TRUE))),
IF(WEEKDAY(Attendance!$J1471) = 6,
       IF(COUNTIF(FINALS_WEEK_FRIDAY_DATE[],Attendance!$J1471) &gt; 0, VLOOKUP(Attendance!$G1471,FINALS_WEEK_FRIDAY_PERIOD_SCHEDULE[],2,TRUE),
       VLOOKUP(Attendance!$G1471,REGULAR_WEEK_SCHEDULE[[Friday]:[Period]],2,TRUE))))))))))</f>
        <v/>
      </c>
      <c r="J1471" s="41" t="str">
        <f t="shared" ca="1" si="71"/>
        <v/>
      </c>
      <c r="K1471" s="41" t="str">
        <f>IF($A1471 &lt;&gt; "",VLOOKUP($A1471,'Student reference sheet'!$A$2:$V$2329, 7,FALSE), "")</f>
        <v/>
      </c>
      <c r="L1471" s="30" t="str">
        <f>IF($A1471 ="", "", VLOOKUP($A1471, 'Student reference sheet'!$A$2:$Z$2603,23,FALSE))</f>
        <v/>
      </c>
      <c r="M1471" s="30" t="str">
        <f>IF($A1471 ="", "", VLOOKUP($A1471, 'Student reference sheet'!$A$2:$Z$2603,24,FALSE))</f>
        <v/>
      </c>
      <c r="N1471" s="30" t="str">
        <f>IF($A1471 ="", "", VLOOKUP($A1471, 'Student reference sheet'!$A$2:$Z$2603,26,FALSE))</f>
        <v/>
      </c>
      <c r="O1471" s="30" t="str">
        <f>IF($A1471 ="", "", VLOOKUP($A1471, 'Student reference sheet'!$A$2:$Z$2603,25,FALSE))</f>
        <v/>
      </c>
      <c r="P1471" s="39" t="str">
        <f>IF($A1471 = "", "", IF(OR(VLOOKUP($A1471,'Student reference sheet'!$A$2:$V$2400,8,FALSE) = "R",  VLOOKUP($A1471,'Student reference sheet'!$A$2:$V$2400,8,FALSE) = "L"), "X", ""))</f>
        <v/>
      </c>
      <c r="Q1471" s="39" t="str">
        <f>IF($A1471 ="", "", VLOOKUP($A1471, 'Student reference sheet'!$A$2:$V$2603,22,FALSE))</f>
        <v/>
      </c>
      <c r="R1471" s="39" t="str">
        <f>IF($A1471 &lt;&gt; "",VLOOKUP($A1471,'Student reference sheet'!$A$2:$V$2329, 5,FALSE), "")</f>
        <v/>
      </c>
      <c r="S1471" s="39" t="str">
        <f>IF($A1471 &lt;&gt; "",VLOOKUP($A1471,'Student reference sheet'!$A$2:$V$2329, 6,FALSE), "")</f>
        <v/>
      </c>
      <c r="T1471" s="30" t="str">
        <f>IF($A1471 = "","",
IF(VLOOKUP($A1471,'Student reference sheet'!$A$2:$V$2329, 10,FALSE) = "Y", "Hispanic",
IF(VLOOKUP($A1471,'Student reference sheet'!$A$2:$V$2329,11,FALSE) &lt;&gt; "",
IF(VLOOKUP($A1471,'Student reference sheet'!$A$2:$V$2329,11,FALSE) = "UNK", "Unknown", VLOOKUP(VALUE(VLOOKUP($A1471,'Student reference sheet'!$A$2:$V$2329,11,FALSE)),'Ethnicity Reference'!$A$2:$B$22,2,FALSE)),
IF(VLOOKUP($A1471,'Student reference sheet'!$A$2:$V$2329,9,FALSE) &lt;&gt; "", VLOOKUP(VALUE(VLOOKUP($A1471,'Student reference sheet'!$A$2:$V$2329,9,FALSE)),'Ethnicity Reference'!$A$2:$B$22,2,FALSE),"Unknown"))))</f>
        <v/>
      </c>
      <c r="U1471" s="35"/>
    </row>
    <row r="1472" spans="1:21" ht="15.75">
      <c r="A1472" s="47"/>
      <c r="B1472" s="33"/>
      <c r="C1472" s="39" t="str">
        <f>IF($A1472 &lt;&gt; "",VLOOKUP($A1472,'Student reference sheet'!$A$2:$V$2329, 3,FALSE), "")</f>
        <v/>
      </c>
      <c r="D1472" s="39" t="str">
        <f>IF($A1472 &lt;&gt; "",VLOOKUP($A1472,'Student reference sheet'!$A$2:$V$2329, 2,FALSE), "")</f>
        <v/>
      </c>
      <c r="E1472" s="35"/>
      <c r="F1472" s="34"/>
      <c r="G1472" s="40" t="str">
        <f t="shared" ca="1" si="69"/>
        <v/>
      </c>
      <c r="H1472" s="40" t="str">
        <f t="shared" ca="1" si="70"/>
        <v/>
      </c>
      <c r="I1472" s="36" t="str">
        <f>IF($A1472 = "", "",
IF(COUNTIF(MINIMUM_DAY_DATES[], Attendance!J1472) &gt; 0, VLOOKUP(Attendance!$G1472,MINIMUM_DAY_PERIOD_SCHEDULE[], 2,TRUE),
IF(COUNTIF(RALLY_DATES[], Attendance!J1472) &gt; 0, VLOOKUP(Attendance!$G1472,RALLY_PERIOD_SCHEDULE[], 2,TRUE),
IF(WEEKDAY(Attendance!$J1472) = 2,
       IF(COUNTIF(FINALS_WEEK_MONDAY_DATE[],Attendance!$J1472) &gt; 0, VLOOKUP(Attendance!$G1472,FINALS_WEEK_MONDAY_PERIOD_SCHEDULE[],2,TRUE),
       VLOOKUP(Attendance!$G1472,REGULAR_WEEK_SCHEDULE[],6,TRUE)),
IF(WEEKDAY($J1472) = 3,
       IF(COUNTIF(FINALS_WEEK_TUESDAY_DATE[],Attendance!$J1472) &gt; 0, VLOOKUP(Attendance!$G1472,FINALS_WEEK_TUESDAY_PERIOD_SCHEDULE[],2,TRUE),
       VLOOKUP(Attendance!$G1472,REGULAR_WEEK_SCHEDULE[[Tuesday]:[Period]],5,TRUE)),
IF(WEEKDAY(Attendance!$J1472) = 4,
        IF(COUNTIF(BLOCK_WEDNESDAY_DATES[],Attendance!$J1472) &gt; 0, VLOOKUP(Attendance!$G1472,BLOCK_WEDNESDAY_PERIOD_SCHEDULE[],2,TRUE),
        IF(COUNTIF(FINALS_WEEK_WEDNESDAY_DATE[],Attendance!$J1472) &gt; 0, VLOOKUP(Attendance!$G1472,FINALS_WEEK_WEDNESDAY_PERIOD_SCHEDULE[],2,TRUE),
       VLOOKUP(Attendance!$G1472,REGULAR_WEEK_SCHEDULE[[Wednesday]:[Period]],4,TRUE))),
IF(WEEKDAY($J1472) = 5,
       IF(COUNTIF(BLOCK_THURSDAY_DATES[],Attendance!$J1472) &gt; 0, VLOOKUP(Attendance!$G1472,BLOCK_THURSDAY_PERIOD_SCHEDULE[],2,TRUE),
       IF(COUNTIF(FINALS_WEEK_THURSDAY_DATE[],Attendance!$J1472) &gt; 0, VLOOKUP(Attendance!$G1472,FINALS_WEEK_THURSDAY_PERIOD_SCHEDULE[],2,TRUE),
       VLOOKUP(Attendance!$G1472,REGULAR_WEEK_SCHEDULE[[Thursday]:[Period]],3,TRUE))),
IF(WEEKDAY(Attendance!$J1472) = 6,
       IF(COUNTIF(FINALS_WEEK_FRIDAY_DATE[],Attendance!$J1472) &gt; 0, VLOOKUP(Attendance!$G1472,FINALS_WEEK_FRIDAY_PERIOD_SCHEDULE[],2,TRUE),
       VLOOKUP(Attendance!$G1472,REGULAR_WEEK_SCHEDULE[[Friday]:[Period]],2,TRUE))))))))))</f>
        <v/>
      </c>
      <c r="J1472" s="41" t="str">
        <f t="shared" ca="1" si="71"/>
        <v/>
      </c>
      <c r="K1472" s="41" t="str">
        <f>IF($A1472 &lt;&gt; "",VLOOKUP($A1472,'Student reference sheet'!$A$2:$V$2329, 7,FALSE), "")</f>
        <v/>
      </c>
      <c r="L1472" s="30" t="str">
        <f>IF($A1472 ="", "", VLOOKUP($A1472, 'Student reference sheet'!$A$2:$Z$2603,23,FALSE))</f>
        <v/>
      </c>
      <c r="M1472" s="30" t="str">
        <f>IF($A1472 ="", "", VLOOKUP($A1472, 'Student reference sheet'!$A$2:$Z$2603,24,FALSE))</f>
        <v/>
      </c>
      <c r="N1472" s="30" t="str">
        <f>IF($A1472 ="", "", VLOOKUP($A1472, 'Student reference sheet'!$A$2:$Z$2603,26,FALSE))</f>
        <v/>
      </c>
      <c r="O1472" s="30" t="str">
        <f>IF($A1472 ="", "", VLOOKUP($A1472, 'Student reference sheet'!$A$2:$Z$2603,25,FALSE))</f>
        <v/>
      </c>
      <c r="P1472" s="39" t="str">
        <f>IF($A1472 = "", "", IF(OR(VLOOKUP($A1472,'Student reference sheet'!$A$2:$V$2400,8,FALSE) = "R",  VLOOKUP($A1472,'Student reference sheet'!$A$2:$V$2400,8,FALSE) = "L"), "X", ""))</f>
        <v/>
      </c>
      <c r="Q1472" s="39" t="str">
        <f>IF($A1472 ="", "", VLOOKUP($A1472, 'Student reference sheet'!$A$2:$V$2603,22,FALSE))</f>
        <v/>
      </c>
      <c r="R1472" s="39" t="str">
        <f>IF($A1472 &lt;&gt; "",VLOOKUP($A1472,'Student reference sheet'!$A$2:$V$2329, 5,FALSE), "")</f>
        <v/>
      </c>
      <c r="S1472" s="39" t="str">
        <f>IF($A1472 &lt;&gt; "",VLOOKUP($A1472,'Student reference sheet'!$A$2:$V$2329, 6,FALSE), "")</f>
        <v/>
      </c>
      <c r="T1472" s="30" t="str">
        <f>IF($A1472 = "","",
IF(VLOOKUP($A1472,'Student reference sheet'!$A$2:$V$2329, 10,FALSE) = "Y", "Hispanic",
IF(VLOOKUP($A1472,'Student reference sheet'!$A$2:$V$2329,11,FALSE) &lt;&gt; "",
IF(VLOOKUP($A1472,'Student reference sheet'!$A$2:$V$2329,11,FALSE) = "UNK", "Unknown", VLOOKUP(VALUE(VLOOKUP($A1472,'Student reference sheet'!$A$2:$V$2329,11,FALSE)),'Ethnicity Reference'!$A$2:$B$22,2,FALSE)),
IF(VLOOKUP($A1472,'Student reference sheet'!$A$2:$V$2329,9,FALSE) &lt;&gt; "", VLOOKUP(VALUE(VLOOKUP($A1472,'Student reference sheet'!$A$2:$V$2329,9,FALSE)),'Ethnicity Reference'!$A$2:$B$22,2,FALSE),"Unknown"))))</f>
        <v/>
      </c>
      <c r="U1472" s="35"/>
    </row>
    <row r="1473" spans="1:21" ht="15.75">
      <c r="A1473" s="47"/>
      <c r="B1473" s="33"/>
      <c r="C1473" s="39" t="str">
        <f>IF($A1473 &lt;&gt; "",VLOOKUP($A1473,'Student reference sheet'!$A$2:$V$2329, 3,FALSE), "")</f>
        <v/>
      </c>
      <c r="D1473" s="39" t="str">
        <f>IF($A1473 &lt;&gt; "",VLOOKUP($A1473,'Student reference sheet'!$A$2:$V$2329, 2,FALSE), "")</f>
        <v/>
      </c>
      <c r="E1473" s="35"/>
      <c r="F1473" s="34"/>
      <c r="G1473" s="40" t="str">
        <f t="shared" ca="1" si="69"/>
        <v/>
      </c>
      <c r="H1473" s="40" t="str">
        <f t="shared" ca="1" si="70"/>
        <v/>
      </c>
      <c r="I1473" s="36" t="str">
        <f>IF($A1473 = "", "",
IF(COUNTIF(MINIMUM_DAY_DATES[], Attendance!J1473) &gt; 0, VLOOKUP(Attendance!$G1473,MINIMUM_DAY_PERIOD_SCHEDULE[], 2,TRUE),
IF(COUNTIF(RALLY_DATES[], Attendance!J1473) &gt; 0, VLOOKUP(Attendance!$G1473,RALLY_PERIOD_SCHEDULE[], 2,TRUE),
IF(WEEKDAY(Attendance!$J1473) = 2,
       IF(COUNTIF(FINALS_WEEK_MONDAY_DATE[],Attendance!$J1473) &gt; 0, VLOOKUP(Attendance!$G1473,FINALS_WEEK_MONDAY_PERIOD_SCHEDULE[],2,TRUE),
       VLOOKUP(Attendance!$G1473,REGULAR_WEEK_SCHEDULE[],6,TRUE)),
IF(WEEKDAY($J1473) = 3,
       IF(COUNTIF(FINALS_WEEK_TUESDAY_DATE[],Attendance!$J1473) &gt; 0, VLOOKUP(Attendance!$G1473,FINALS_WEEK_TUESDAY_PERIOD_SCHEDULE[],2,TRUE),
       VLOOKUP(Attendance!$G1473,REGULAR_WEEK_SCHEDULE[[Tuesday]:[Period]],5,TRUE)),
IF(WEEKDAY(Attendance!$J1473) = 4,
        IF(COUNTIF(BLOCK_WEDNESDAY_DATES[],Attendance!$J1473) &gt; 0, VLOOKUP(Attendance!$G1473,BLOCK_WEDNESDAY_PERIOD_SCHEDULE[],2,TRUE),
        IF(COUNTIF(FINALS_WEEK_WEDNESDAY_DATE[],Attendance!$J1473) &gt; 0, VLOOKUP(Attendance!$G1473,FINALS_WEEK_WEDNESDAY_PERIOD_SCHEDULE[],2,TRUE),
       VLOOKUP(Attendance!$G1473,REGULAR_WEEK_SCHEDULE[[Wednesday]:[Period]],4,TRUE))),
IF(WEEKDAY($J1473) = 5,
       IF(COUNTIF(BLOCK_THURSDAY_DATES[],Attendance!$J1473) &gt; 0, VLOOKUP(Attendance!$G1473,BLOCK_THURSDAY_PERIOD_SCHEDULE[],2,TRUE),
       IF(COUNTIF(FINALS_WEEK_THURSDAY_DATE[],Attendance!$J1473) &gt; 0, VLOOKUP(Attendance!$G1473,FINALS_WEEK_THURSDAY_PERIOD_SCHEDULE[],2,TRUE),
       VLOOKUP(Attendance!$G1473,REGULAR_WEEK_SCHEDULE[[Thursday]:[Period]],3,TRUE))),
IF(WEEKDAY(Attendance!$J1473) = 6,
       IF(COUNTIF(FINALS_WEEK_FRIDAY_DATE[],Attendance!$J1473) &gt; 0, VLOOKUP(Attendance!$G1473,FINALS_WEEK_FRIDAY_PERIOD_SCHEDULE[],2,TRUE),
       VLOOKUP(Attendance!$G1473,REGULAR_WEEK_SCHEDULE[[Friday]:[Period]],2,TRUE))))))))))</f>
        <v/>
      </c>
      <c r="J1473" s="41" t="str">
        <f t="shared" ca="1" si="71"/>
        <v/>
      </c>
      <c r="K1473" s="41" t="str">
        <f>IF($A1473 &lt;&gt; "",VLOOKUP($A1473,'Student reference sheet'!$A$2:$V$2329, 7,FALSE), "")</f>
        <v/>
      </c>
      <c r="L1473" s="30" t="str">
        <f>IF($A1473 ="", "", VLOOKUP($A1473, 'Student reference sheet'!$A$2:$Z$2603,23,FALSE))</f>
        <v/>
      </c>
      <c r="M1473" s="30" t="str">
        <f>IF($A1473 ="", "", VLOOKUP($A1473, 'Student reference sheet'!$A$2:$Z$2603,24,FALSE))</f>
        <v/>
      </c>
      <c r="N1473" s="30" t="str">
        <f>IF($A1473 ="", "", VLOOKUP($A1473, 'Student reference sheet'!$A$2:$Z$2603,26,FALSE))</f>
        <v/>
      </c>
      <c r="O1473" s="30" t="str">
        <f>IF($A1473 ="", "", VLOOKUP($A1473, 'Student reference sheet'!$A$2:$Z$2603,25,FALSE))</f>
        <v/>
      </c>
      <c r="P1473" s="39" t="str">
        <f>IF($A1473 = "", "", IF(OR(VLOOKUP($A1473,'Student reference sheet'!$A$2:$V$2400,8,FALSE) = "R",  VLOOKUP($A1473,'Student reference sheet'!$A$2:$V$2400,8,FALSE) = "L"), "X", ""))</f>
        <v/>
      </c>
      <c r="Q1473" s="39" t="str">
        <f>IF($A1473 ="", "", VLOOKUP($A1473, 'Student reference sheet'!$A$2:$V$2603,22,FALSE))</f>
        <v/>
      </c>
      <c r="R1473" s="39" t="str">
        <f>IF($A1473 &lt;&gt; "",VLOOKUP($A1473,'Student reference sheet'!$A$2:$V$2329, 5,FALSE), "")</f>
        <v/>
      </c>
      <c r="S1473" s="39" t="str">
        <f>IF($A1473 &lt;&gt; "",VLOOKUP($A1473,'Student reference sheet'!$A$2:$V$2329, 6,FALSE), "")</f>
        <v/>
      </c>
      <c r="T1473" s="30" t="str">
        <f>IF($A1473 = "","",
IF(VLOOKUP($A1473,'Student reference sheet'!$A$2:$V$2329, 10,FALSE) = "Y", "Hispanic",
IF(VLOOKUP($A1473,'Student reference sheet'!$A$2:$V$2329,11,FALSE) &lt;&gt; "",
IF(VLOOKUP($A1473,'Student reference sheet'!$A$2:$V$2329,11,FALSE) = "UNK", "Unknown", VLOOKUP(VALUE(VLOOKUP($A1473,'Student reference sheet'!$A$2:$V$2329,11,FALSE)),'Ethnicity Reference'!$A$2:$B$22,2,FALSE)),
IF(VLOOKUP($A1473,'Student reference sheet'!$A$2:$V$2329,9,FALSE) &lt;&gt; "", VLOOKUP(VALUE(VLOOKUP($A1473,'Student reference sheet'!$A$2:$V$2329,9,FALSE)),'Ethnicity Reference'!$A$2:$B$22,2,FALSE),"Unknown"))))</f>
        <v/>
      </c>
      <c r="U1473" s="35"/>
    </row>
    <row r="1474" spans="1:21" ht="15.75">
      <c r="A1474" s="47"/>
      <c r="B1474" s="33"/>
      <c r="C1474" s="39" t="str">
        <f>IF($A1474 &lt;&gt; "",VLOOKUP($A1474,'Student reference sheet'!$A$2:$V$2329, 3,FALSE), "")</f>
        <v/>
      </c>
      <c r="D1474" s="39" t="str">
        <f>IF($A1474 &lt;&gt; "",VLOOKUP($A1474,'Student reference sheet'!$A$2:$V$2329, 2,FALSE), "")</f>
        <v/>
      </c>
      <c r="E1474" s="35"/>
      <c r="F1474" s="34"/>
      <c r="G1474" s="40" t="str">
        <f t="shared" ca="1" si="69"/>
        <v/>
      </c>
      <c r="H1474" s="40" t="str">
        <f t="shared" ca="1" si="70"/>
        <v/>
      </c>
      <c r="I1474" s="36" t="str">
        <f>IF($A1474 = "", "",
IF(COUNTIF(MINIMUM_DAY_DATES[], Attendance!J1474) &gt; 0, VLOOKUP(Attendance!$G1474,MINIMUM_DAY_PERIOD_SCHEDULE[], 2,TRUE),
IF(COUNTIF(RALLY_DATES[], Attendance!J1474) &gt; 0, VLOOKUP(Attendance!$G1474,RALLY_PERIOD_SCHEDULE[], 2,TRUE),
IF(WEEKDAY(Attendance!$J1474) = 2,
       IF(COUNTIF(FINALS_WEEK_MONDAY_DATE[],Attendance!$J1474) &gt; 0, VLOOKUP(Attendance!$G1474,FINALS_WEEK_MONDAY_PERIOD_SCHEDULE[],2,TRUE),
       VLOOKUP(Attendance!$G1474,REGULAR_WEEK_SCHEDULE[],6,TRUE)),
IF(WEEKDAY($J1474) = 3,
       IF(COUNTIF(FINALS_WEEK_TUESDAY_DATE[],Attendance!$J1474) &gt; 0, VLOOKUP(Attendance!$G1474,FINALS_WEEK_TUESDAY_PERIOD_SCHEDULE[],2,TRUE),
       VLOOKUP(Attendance!$G1474,REGULAR_WEEK_SCHEDULE[[Tuesday]:[Period]],5,TRUE)),
IF(WEEKDAY(Attendance!$J1474) = 4,
        IF(COUNTIF(BLOCK_WEDNESDAY_DATES[],Attendance!$J1474) &gt; 0, VLOOKUP(Attendance!$G1474,BLOCK_WEDNESDAY_PERIOD_SCHEDULE[],2,TRUE),
        IF(COUNTIF(FINALS_WEEK_WEDNESDAY_DATE[],Attendance!$J1474) &gt; 0, VLOOKUP(Attendance!$G1474,FINALS_WEEK_WEDNESDAY_PERIOD_SCHEDULE[],2,TRUE),
       VLOOKUP(Attendance!$G1474,REGULAR_WEEK_SCHEDULE[[Wednesday]:[Period]],4,TRUE))),
IF(WEEKDAY($J1474) = 5,
       IF(COUNTIF(BLOCK_THURSDAY_DATES[],Attendance!$J1474) &gt; 0, VLOOKUP(Attendance!$G1474,BLOCK_THURSDAY_PERIOD_SCHEDULE[],2,TRUE),
       IF(COUNTIF(FINALS_WEEK_THURSDAY_DATE[],Attendance!$J1474) &gt; 0, VLOOKUP(Attendance!$G1474,FINALS_WEEK_THURSDAY_PERIOD_SCHEDULE[],2,TRUE),
       VLOOKUP(Attendance!$G1474,REGULAR_WEEK_SCHEDULE[[Thursday]:[Period]],3,TRUE))),
IF(WEEKDAY(Attendance!$J1474) = 6,
       IF(COUNTIF(FINALS_WEEK_FRIDAY_DATE[],Attendance!$J1474) &gt; 0, VLOOKUP(Attendance!$G1474,FINALS_WEEK_FRIDAY_PERIOD_SCHEDULE[],2,TRUE),
       VLOOKUP(Attendance!$G1474,REGULAR_WEEK_SCHEDULE[[Friday]:[Period]],2,TRUE))))))))))</f>
        <v/>
      </c>
      <c r="J1474" s="41" t="str">
        <f t="shared" ca="1" si="71"/>
        <v/>
      </c>
      <c r="K1474" s="41" t="str">
        <f>IF($A1474 &lt;&gt; "",VLOOKUP($A1474,'Student reference sheet'!$A$2:$V$2329, 7,FALSE), "")</f>
        <v/>
      </c>
      <c r="L1474" s="30" t="str">
        <f>IF($A1474 ="", "", VLOOKUP($A1474, 'Student reference sheet'!$A$2:$Z$2603,23,FALSE))</f>
        <v/>
      </c>
      <c r="M1474" s="30" t="str">
        <f>IF($A1474 ="", "", VLOOKUP($A1474, 'Student reference sheet'!$A$2:$Z$2603,24,FALSE))</f>
        <v/>
      </c>
      <c r="N1474" s="30" t="str">
        <f>IF($A1474 ="", "", VLOOKUP($A1474, 'Student reference sheet'!$A$2:$Z$2603,26,FALSE))</f>
        <v/>
      </c>
      <c r="O1474" s="30" t="str">
        <f>IF($A1474 ="", "", VLOOKUP($A1474, 'Student reference sheet'!$A$2:$Z$2603,25,FALSE))</f>
        <v/>
      </c>
      <c r="P1474" s="39" t="str">
        <f>IF($A1474 = "", "", IF(OR(VLOOKUP($A1474,'Student reference sheet'!$A$2:$V$2400,8,FALSE) = "R",  VLOOKUP($A1474,'Student reference sheet'!$A$2:$V$2400,8,FALSE) = "L"), "X", ""))</f>
        <v/>
      </c>
      <c r="Q1474" s="39" t="str">
        <f>IF($A1474 ="", "", VLOOKUP($A1474, 'Student reference sheet'!$A$2:$V$2603,22,FALSE))</f>
        <v/>
      </c>
      <c r="R1474" s="39" t="str">
        <f>IF($A1474 &lt;&gt; "",VLOOKUP($A1474,'Student reference sheet'!$A$2:$V$2329, 5,FALSE), "")</f>
        <v/>
      </c>
      <c r="S1474" s="39" t="str">
        <f>IF($A1474 &lt;&gt; "",VLOOKUP($A1474,'Student reference sheet'!$A$2:$V$2329, 6,FALSE), "")</f>
        <v/>
      </c>
      <c r="T1474" s="30" t="str">
        <f>IF($A1474 = "","",
IF(VLOOKUP($A1474,'Student reference sheet'!$A$2:$V$2329, 10,FALSE) = "Y", "Hispanic",
IF(VLOOKUP($A1474,'Student reference sheet'!$A$2:$V$2329,11,FALSE) &lt;&gt; "",
IF(VLOOKUP($A1474,'Student reference sheet'!$A$2:$V$2329,11,FALSE) = "UNK", "Unknown", VLOOKUP(VALUE(VLOOKUP($A1474,'Student reference sheet'!$A$2:$V$2329,11,FALSE)),'Ethnicity Reference'!$A$2:$B$22,2,FALSE)),
IF(VLOOKUP($A1474,'Student reference sheet'!$A$2:$V$2329,9,FALSE) &lt;&gt; "", VLOOKUP(VALUE(VLOOKUP($A1474,'Student reference sheet'!$A$2:$V$2329,9,FALSE)),'Ethnicity Reference'!$A$2:$B$22,2,FALSE),"Unknown"))))</f>
        <v/>
      </c>
      <c r="U1474" s="35"/>
    </row>
    <row r="1475" spans="1:21" ht="15.75">
      <c r="A1475" s="47"/>
      <c r="B1475" s="33"/>
      <c r="C1475" s="39" t="str">
        <f>IF($A1475 &lt;&gt; "",VLOOKUP($A1475,'Student reference sheet'!$A$2:$V$2329, 3,FALSE), "")</f>
        <v/>
      </c>
      <c r="D1475" s="39" t="str">
        <f>IF($A1475 &lt;&gt; "",VLOOKUP($A1475,'Student reference sheet'!$A$2:$V$2329, 2,FALSE), "")</f>
        <v/>
      </c>
      <c r="E1475" s="35"/>
      <c r="F1475" s="34"/>
      <c r="G1475" s="40" t="str">
        <f t="shared" ca="1" si="69"/>
        <v/>
      </c>
      <c r="H1475" s="40" t="str">
        <f t="shared" ca="1" si="70"/>
        <v/>
      </c>
      <c r="I1475" s="36" t="str">
        <f>IF($A1475 = "", "",
IF(COUNTIF(MINIMUM_DAY_DATES[], Attendance!J1475) &gt; 0, VLOOKUP(Attendance!$G1475,MINIMUM_DAY_PERIOD_SCHEDULE[], 2,TRUE),
IF(COUNTIF(RALLY_DATES[], Attendance!J1475) &gt; 0, VLOOKUP(Attendance!$G1475,RALLY_PERIOD_SCHEDULE[], 2,TRUE),
IF(WEEKDAY(Attendance!$J1475) = 2,
       IF(COUNTIF(FINALS_WEEK_MONDAY_DATE[],Attendance!$J1475) &gt; 0, VLOOKUP(Attendance!$G1475,FINALS_WEEK_MONDAY_PERIOD_SCHEDULE[],2,TRUE),
       VLOOKUP(Attendance!$G1475,REGULAR_WEEK_SCHEDULE[],6,TRUE)),
IF(WEEKDAY($J1475) = 3,
       IF(COUNTIF(FINALS_WEEK_TUESDAY_DATE[],Attendance!$J1475) &gt; 0, VLOOKUP(Attendance!$G1475,FINALS_WEEK_TUESDAY_PERIOD_SCHEDULE[],2,TRUE),
       VLOOKUP(Attendance!$G1475,REGULAR_WEEK_SCHEDULE[[Tuesday]:[Period]],5,TRUE)),
IF(WEEKDAY(Attendance!$J1475) = 4,
        IF(COUNTIF(BLOCK_WEDNESDAY_DATES[],Attendance!$J1475) &gt; 0, VLOOKUP(Attendance!$G1475,BLOCK_WEDNESDAY_PERIOD_SCHEDULE[],2,TRUE),
        IF(COUNTIF(FINALS_WEEK_WEDNESDAY_DATE[],Attendance!$J1475) &gt; 0, VLOOKUP(Attendance!$G1475,FINALS_WEEK_WEDNESDAY_PERIOD_SCHEDULE[],2,TRUE),
       VLOOKUP(Attendance!$G1475,REGULAR_WEEK_SCHEDULE[[Wednesday]:[Period]],4,TRUE))),
IF(WEEKDAY($J1475) = 5,
       IF(COUNTIF(BLOCK_THURSDAY_DATES[],Attendance!$J1475) &gt; 0, VLOOKUP(Attendance!$G1475,BLOCK_THURSDAY_PERIOD_SCHEDULE[],2,TRUE),
       IF(COUNTIF(FINALS_WEEK_THURSDAY_DATE[],Attendance!$J1475) &gt; 0, VLOOKUP(Attendance!$G1475,FINALS_WEEK_THURSDAY_PERIOD_SCHEDULE[],2,TRUE),
       VLOOKUP(Attendance!$G1475,REGULAR_WEEK_SCHEDULE[[Thursday]:[Period]],3,TRUE))),
IF(WEEKDAY(Attendance!$J1475) = 6,
       IF(COUNTIF(FINALS_WEEK_FRIDAY_DATE[],Attendance!$J1475) &gt; 0, VLOOKUP(Attendance!$G1475,FINALS_WEEK_FRIDAY_PERIOD_SCHEDULE[],2,TRUE),
       VLOOKUP(Attendance!$G1475,REGULAR_WEEK_SCHEDULE[[Friday]:[Period]],2,TRUE))))))))))</f>
        <v/>
      </c>
      <c r="J1475" s="41" t="str">
        <f t="shared" ca="1" si="71"/>
        <v/>
      </c>
      <c r="K1475" s="41" t="str">
        <f>IF($A1475 &lt;&gt; "",VLOOKUP($A1475,'Student reference sheet'!$A$2:$V$2329, 7,FALSE), "")</f>
        <v/>
      </c>
      <c r="L1475" s="30" t="str">
        <f>IF($A1475 ="", "", VLOOKUP($A1475, 'Student reference sheet'!$A$2:$Z$2603,23,FALSE))</f>
        <v/>
      </c>
      <c r="M1475" s="30" t="str">
        <f>IF($A1475 ="", "", VLOOKUP($A1475, 'Student reference sheet'!$A$2:$Z$2603,24,FALSE))</f>
        <v/>
      </c>
      <c r="N1475" s="30" t="str">
        <f>IF($A1475 ="", "", VLOOKUP($A1475, 'Student reference sheet'!$A$2:$Z$2603,26,FALSE))</f>
        <v/>
      </c>
      <c r="O1475" s="30" t="str">
        <f>IF($A1475 ="", "", VLOOKUP($A1475, 'Student reference sheet'!$A$2:$Z$2603,25,FALSE))</f>
        <v/>
      </c>
      <c r="P1475" s="39" t="str">
        <f>IF($A1475 = "", "", IF(OR(VLOOKUP($A1475,'Student reference sheet'!$A$2:$V$2400,8,FALSE) = "R",  VLOOKUP($A1475,'Student reference sheet'!$A$2:$V$2400,8,FALSE) = "L"), "X", ""))</f>
        <v/>
      </c>
      <c r="Q1475" s="39" t="str">
        <f>IF($A1475 ="", "", VLOOKUP($A1475, 'Student reference sheet'!$A$2:$V$2603,22,FALSE))</f>
        <v/>
      </c>
      <c r="R1475" s="39" t="str">
        <f>IF($A1475 &lt;&gt; "",VLOOKUP($A1475,'Student reference sheet'!$A$2:$V$2329, 5,FALSE), "")</f>
        <v/>
      </c>
      <c r="S1475" s="39" t="str">
        <f>IF($A1475 &lt;&gt; "",VLOOKUP($A1475,'Student reference sheet'!$A$2:$V$2329, 6,FALSE), "")</f>
        <v/>
      </c>
      <c r="T1475" s="30" t="str">
        <f>IF($A1475 = "","",
IF(VLOOKUP($A1475,'Student reference sheet'!$A$2:$V$2329, 10,FALSE) = "Y", "Hispanic",
IF(VLOOKUP($A1475,'Student reference sheet'!$A$2:$V$2329,11,FALSE) &lt;&gt; "",
IF(VLOOKUP($A1475,'Student reference sheet'!$A$2:$V$2329,11,FALSE) = "UNK", "Unknown", VLOOKUP(VALUE(VLOOKUP($A1475,'Student reference sheet'!$A$2:$V$2329,11,FALSE)),'Ethnicity Reference'!$A$2:$B$22,2,FALSE)),
IF(VLOOKUP($A1475,'Student reference sheet'!$A$2:$V$2329,9,FALSE) &lt;&gt; "", VLOOKUP(VALUE(VLOOKUP($A1475,'Student reference sheet'!$A$2:$V$2329,9,FALSE)),'Ethnicity Reference'!$A$2:$B$22,2,FALSE),"Unknown"))))</f>
        <v/>
      </c>
      <c r="U1475" s="35"/>
    </row>
    <row r="1476" spans="1:21" ht="15.75">
      <c r="A1476" s="47"/>
      <c r="B1476" s="33"/>
      <c r="C1476" s="39" t="str">
        <f>IF($A1476 &lt;&gt; "",VLOOKUP($A1476,'Student reference sheet'!$A$2:$V$2329, 3,FALSE), "")</f>
        <v/>
      </c>
      <c r="D1476" s="39" t="str">
        <f>IF($A1476 &lt;&gt; "",VLOOKUP($A1476,'Student reference sheet'!$A$2:$V$2329, 2,FALSE), "")</f>
        <v/>
      </c>
      <c r="E1476" s="35"/>
      <c r="F1476" s="34"/>
      <c r="G1476" s="40" t="str">
        <f t="shared" ca="1" si="69"/>
        <v/>
      </c>
      <c r="H1476" s="40" t="str">
        <f t="shared" ca="1" si="70"/>
        <v/>
      </c>
      <c r="I1476" s="36" t="str">
        <f>IF($A1476 = "", "",
IF(COUNTIF(MINIMUM_DAY_DATES[], Attendance!J1476) &gt; 0, VLOOKUP(Attendance!$G1476,MINIMUM_DAY_PERIOD_SCHEDULE[], 2,TRUE),
IF(COUNTIF(RALLY_DATES[], Attendance!J1476) &gt; 0, VLOOKUP(Attendance!$G1476,RALLY_PERIOD_SCHEDULE[], 2,TRUE),
IF(WEEKDAY(Attendance!$J1476) = 2,
       IF(COUNTIF(FINALS_WEEK_MONDAY_DATE[],Attendance!$J1476) &gt; 0, VLOOKUP(Attendance!$G1476,FINALS_WEEK_MONDAY_PERIOD_SCHEDULE[],2,TRUE),
       VLOOKUP(Attendance!$G1476,REGULAR_WEEK_SCHEDULE[],6,TRUE)),
IF(WEEKDAY($J1476) = 3,
       IF(COUNTIF(FINALS_WEEK_TUESDAY_DATE[],Attendance!$J1476) &gt; 0, VLOOKUP(Attendance!$G1476,FINALS_WEEK_TUESDAY_PERIOD_SCHEDULE[],2,TRUE),
       VLOOKUP(Attendance!$G1476,REGULAR_WEEK_SCHEDULE[[Tuesday]:[Period]],5,TRUE)),
IF(WEEKDAY(Attendance!$J1476) = 4,
        IF(COUNTIF(BLOCK_WEDNESDAY_DATES[],Attendance!$J1476) &gt; 0, VLOOKUP(Attendance!$G1476,BLOCK_WEDNESDAY_PERIOD_SCHEDULE[],2,TRUE),
        IF(COUNTIF(FINALS_WEEK_WEDNESDAY_DATE[],Attendance!$J1476) &gt; 0, VLOOKUP(Attendance!$G1476,FINALS_WEEK_WEDNESDAY_PERIOD_SCHEDULE[],2,TRUE),
       VLOOKUP(Attendance!$G1476,REGULAR_WEEK_SCHEDULE[[Wednesday]:[Period]],4,TRUE))),
IF(WEEKDAY($J1476) = 5,
       IF(COUNTIF(BLOCK_THURSDAY_DATES[],Attendance!$J1476) &gt; 0, VLOOKUP(Attendance!$G1476,BLOCK_THURSDAY_PERIOD_SCHEDULE[],2,TRUE),
       IF(COUNTIF(FINALS_WEEK_THURSDAY_DATE[],Attendance!$J1476) &gt; 0, VLOOKUP(Attendance!$G1476,FINALS_WEEK_THURSDAY_PERIOD_SCHEDULE[],2,TRUE),
       VLOOKUP(Attendance!$G1476,REGULAR_WEEK_SCHEDULE[[Thursday]:[Period]],3,TRUE))),
IF(WEEKDAY(Attendance!$J1476) = 6,
       IF(COUNTIF(FINALS_WEEK_FRIDAY_DATE[],Attendance!$J1476) &gt; 0, VLOOKUP(Attendance!$G1476,FINALS_WEEK_FRIDAY_PERIOD_SCHEDULE[],2,TRUE),
       VLOOKUP(Attendance!$G1476,REGULAR_WEEK_SCHEDULE[[Friday]:[Period]],2,TRUE))))))))))</f>
        <v/>
      </c>
      <c r="J1476" s="41" t="str">
        <f t="shared" ca="1" si="71"/>
        <v/>
      </c>
      <c r="K1476" s="41" t="str">
        <f>IF($A1476 &lt;&gt; "",VLOOKUP($A1476,'Student reference sheet'!$A$2:$V$2329, 7,FALSE), "")</f>
        <v/>
      </c>
      <c r="L1476" s="30" t="str">
        <f>IF($A1476 ="", "", VLOOKUP($A1476, 'Student reference sheet'!$A$2:$Z$2603,23,FALSE))</f>
        <v/>
      </c>
      <c r="M1476" s="30" t="str">
        <f>IF($A1476 ="", "", VLOOKUP($A1476, 'Student reference sheet'!$A$2:$Z$2603,24,FALSE))</f>
        <v/>
      </c>
      <c r="N1476" s="30" t="str">
        <f>IF($A1476 ="", "", VLOOKUP($A1476, 'Student reference sheet'!$A$2:$Z$2603,26,FALSE))</f>
        <v/>
      </c>
      <c r="O1476" s="30" t="str">
        <f>IF($A1476 ="", "", VLOOKUP($A1476, 'Student reference sheet'!$A$2:$Z$2603,25,FALSE))</f>
        <v/>
      </c>
      <c r="P1476" s="39" t="str">
        <f>IF($A1476 = "", "", IF(OR(VLOOKUP($A1476,'Student reference sheet'!$A$2:$V$2400,8,FALSE) = "R",  VLOOKUP($A1476,'Student reference sheet'!$A$2:$V$2400,8,FALSE) = "L"), "X", ""))</f>
        <v/>
      </c>
      <c r="Q1476" s="39" t="str">
        <f>IF($A1476 ="", "", VLOOKUP($A1476, 'Student reference sheet'!$A$2:$V$2603,22,FALSE))</f>
        <v/>
      </c>
      <c r="R1476" s="39" t="str">
        <f>IF($A1476 &lt;&gt; "",VLOOKUP($A1476,'Student reference sheet'!$A$2:$V$2329, 5,FALSE), "")</f>
        <v/>
      </c>
      <c r="S1476" s="39" t="str">
        <f>IF($A1476 &lt;&gt; "",VLOOKUP($A1476,'Student reference sheet'!$A$2:$V$2329, 6,FALSE), "")</f>
        <v/>
      </c>
      <c r="T1476" s="30" t="str">
        <f>IF($A1476 = "","",
IF(VLOOKUP($A1476,'Student reference sheet'!$A$2:$V$2329, 10,FALSE) = "Y", "Hispanic",
IF(VLOOKUP($A1476,'Student reference sheet'!$A$2:$V$2329,11,FALSE) &lt;&gt; "",
IF(VLOOKUP($A1476,'Student reference sheet'!$A$2:$V$2329,11,FALSE) = "UNK", "Unknown", VLOOKUP(VALUE(VLOOKUP($A1476,'Student reference sheet'!$A$2:$V$2329,11,FALSE)),'Ethnicity Reference'!$A$2:$B$22,2,FALSE)),
IF(VLOOKUP($A1476,'Student reference sheet'!$A$2:$V$2329,9,FALSE) &lt;&gt; "", VLOOKUP(VALUE(VLOOKUP($A1476,'Student reference sheet'!$A$2:$V$2329,9,FALSE)),'Ethnicity Reference'!$A$2:$B$22,2,FALSE),"Unknown"))))</f>
        <v/>
      </c>
      <c r="U1476" s="35"/>
    </row>
    <row r="1477" spans="1:21" ht="15.75">
      <c r="A1477" s="47"/>
      <c r="B1477" s="33"/>
      <c r="C1477" s="39" t="str">
        <f>IF($A1477 &lt;&gt; "",VLOOKUP($A1477,'Student reference sheet'!$A$2:$V$2329, 3,FALSE), "")</f>
        <v/>
      </c>
      <c r="D1477" s="39" t="str">
        <f>IF($A1477 &lt;&gt; "",VLOOKUP($A1477,'Student reference sheet'!$A$2:$V$2329, 2,FALSE), "")</f>
        <v/>
      </c>
      <c r="E1477" s="35"/>
      <c r="F1477" s="34"/>
      <c r="G1477" s="40" t="str">
        <f t="shared" ca="1" si="69"/>
        <v/>
      </c>
      <c r="H1477" s="40" t="str">
        <f t="shared" ca="1" si="70"/>
        <v/>
      </c>
      <c r="I1477" s="36" t="str">
        <f>IF($A1477 = "", "",
IF(COUNTIF(MINIMUM_DAY_DATES[], Attendance!J1477) &gt; 0, VLOOKUP(Attendance!$G1477,MINIMUM_DAY_PERIOD_SCHEDULE[], 2,TRUE),
IF(COUNTIF(RALLY_DATES[], Attendance!J1477) &gt; 0, VLOOKUP(Attendance!$G1477,RALLY_PERIOD_SCHEDULE[], 2,TRUE),
IF(WEEKDAY(Attendance!$J1477) = 2,
       IF(COUNTIF(FINALS_WEEK_MONDAY_DATE[],Attendance!$J1477) &gt; 0, VLOOKUP(Attendance!$G1477,FINALS_WEEK_MONDAY_PERIOD_SCHEDULE[],2,TRUE),
       VLOOKUP(Attendance!$G1477,REGULAR_WEEK_SCHEDULE[],6,TRUE)),
IF(WEEKDAY($J1477) = 3,
       IF(COUNTIF(FINALS_WEEK_TUESDAY_DATE[],Attendance!$J1477) &gt; 0, VLOOKUP(Attendance!$G1477,FINALS_WEEK_TUESDAY_PERIOD_SCHEDULE[],2,TRUE),
       VLOOKUP(Attendance!$G1477,REGULAR_WEEK_SCHEDULE[[Tuesday]:[Period]],5,TRUE)),
IF(WEEKDAY(Attendance!$J1477) = 4,
        IF(COUNTIF(BLOCK_WEDNESDAY_DATES[],Attendance!$J1477) &gt; 0, VLOOKUP(Attendance!$G1477,BLOCK_WEDNESDAY_PERIOD_SCHEDULE[],2,TRUE),
        IF(COUNTIF(FINALS_WEEK_WEDNESDAY_DATE[],Attendance!$J1477) &gt; 0, VLOOKUP(Attendance!$G1477,FINALS_WEEK_WEDNESDAY_PERIOD_SCHEDULE[],2,TRUE),
       VLOOKUP(Attendance!$G1477,REGULAR_WEEK_SCHEDULE[[Wednesday]:[Period]],4,TRUE))),
IF(WEEKDAY($J1477) = 5,
       IF(COUNTIF(BLOCK_THURSDAY_DATES[],Attendance!$J1477) &gt; 0, VLOOKUP(Attendance!$G1477,BLOCK_THURSDAY_PERIOD_SCHEDULE[],2,TRUE),
       IF(COUNTIF(FINALS_WEEK_THURSDAY_DATE[],Attendance!$J1477) &gt; 0, VLOOKUP(Attendance!$G1477,FINALS_WEEK_THURSDAY_PERIOD_SCHEDULE[],2,TRUE),
       VLOOKUP(Attendance!$G1477,REGULAR_WEEK_SCHEDULE[[Thursday]:[Period]],3,TRUE))),
IF(WEEKDAY(Attendance!$J1477) = 6,
       IF(COUNTIF(FINALS_WEEK_FRIDAY_DATE[],Attendance!$J1477) &gt; 0, VLOOKUP(Attendance!$G1477,FINALS_WEEK_FRIDAY_PERIOD_SCHEDULE[],2,TRUE),
       VLOOKUP(Attendance!$G1477,REGULAR_WEEK_SCHEDULE[[Friday]:[Period]],2,TRUE))))))))))</f>
        <v/>
      </c>
      <c r="J1477" s="41" t="str">
        <f t="shared" ca="1" si="71"/>
        <v/>
      </c>
      <c r="K1477" s="41" t="str">
        <f>IF($A1477 &lt;&gt; "",VLOOKUP($A1477,'Student reference sheet'!$A$2:$V$2329, 7,FALSE), "")</f>
        <v/>
      </c>
      <c r="L1477" s="30" t="str">
        <f>IF($A1477 ="", "", VLOOKUP($A1477, 'Student reference sheet'!$A$2:$Z$2603,23,FALSE))</f>
        <v/>
      </c>
      <c r="M1477" s="30" t="str">
        <f>IF($A1477 ="", "", VLOOKUP($A1477, 'Student reference sheet'!$A$2:$Z$2603,24,FALSE))</f>
        <v/>
      </c>
      <c r="N1477" s="30" t="str">
        <f>IF($A1477 ="", "", VLOOKUP($A1477, 'Student reference sheet'!$A$2:$Z$2603,26,FALSE))</f>
        <v/>
      </c>
      <c r="O1477" s="30" t="str">
        <f>IF($A1477 ="", "", VLOOKUP($A1477, 'Student reference sheet'!$A$2:$Z$2603,25,FALSE))</f>
        <v/>
      </c>
      <c r="P1477" s="39" t="str">
        <f>IF($A1477 = "", "", IF(OR(VLOOKUP($A1477,'Student reference sheet'!$A$2:$V$2400,8,FALSE) = "R",  VLOOKUP($A1477,'Student reference sheet'!$A$2:$V$2400,8,FALSE) = "L"), "X", ""))</f>
        <v/>
      </c>
      <c r="Q1477" s="39" t="str">
        <f>IF($A1477 ="", "", VLOOKUP($A1477, 'Student reference sheet'!$A$2:$V$2603,22,FALSE))</f>
        <v/>
      </c>
      <c r="R1477" s="39" t="str">
        <f>IF($A1477 &lt;&gt; "",VLOOKUP($A1477,'Student reference sheet'!$A$2:$V$2329, 5,FALSE), "")</f>
        <v/>
      </c>
      <c r="S1477" s="39" t="str">
        <f>IF($A1477 &lt;&gt; "",VLOOKUP($A1477,'Student reference sheet'!$A$2:$V$2329, 6,FALSE), "")</f>
        <v/>
      </c>
      <c r="T1477" s="30" t="str">
        <f>IF($A1477 = "","",
IF(VLOOKUP($A1477,'Student reference sheet'!$A$2:$V$2329, 10,FALSE) = "Y", "Hispanic",
IF(VLOOKUP($A1477,'Student reference sheet'!$A$2:$V$2329,11,FALSE) &lt;&gt; "",
IF(VLOOKUP($A1477,'Student reference sheet'!$A$2:$V$2329,11,FALSE) = "UNK", "Unknown", VLOOKUP(VALUE(VLOOKUP($A1477,'Student reference sheet'!$A$2:$V$2329,11,FALSE)),'Ethnicity Reference'!$A$2:$B$22,2,FALSE)),
IF(VLOOKUP($A1477,'Student reference sheet'!$A$2:$V$2329,9,FALSE) &lt;&gt; "", VLOOKUP(VALUE(VLOOKUP($A1477,'Student reference sheet'!$A$2:$V$2329,9,FALSE)),'Ethnicity Reference'!$A$2:$B$22,2,FALSE),"Unknown"))))</f>
        <v/>
      </c>
      <c r="U1477" s="35"/>
    </row>
    <row r="1478" spans="1:21" ht="15.75">
      <c r="A1478" s="47"/>
      <c r="B1478" s="33"/>
      <c r="C1478" s="39" t="str">
        <f>IF($A1478 &lt;&gt; "",VLOOKUP($A1478,'Student reference sheet'!$A$2:$V$2329, 3,FALSE), "")</f>
        <v/>
      </c>
      <c r="D1478" s="39" t="str">
        <f>IF($A1478 &lt;&gt; "",VLOOKUP($A1478,'Student reference sheet'!$A$2:$V$2329, 2,FALSE), "")</f>
        <v/>
      </c>
      <c r="E1478" s="35"/>
      <c r="F1478" s="34"/>
      <c r="G1478" s="40" t="str">
        <f t="shared" ca="1" si="69"/>
        <v/>
      </c>
      <c r="H1478" s="40" t="str">
        <f t="shared" ca="1" si="70"/>
        <v/>
      </c>
      <c r="I1478" s="36" t="str">
        <f>IF($A1478 = "", "",
IF(COUNTIF(MINIMUM_DAY_DATES[], Attendance!J1478) &gt; 0, VLOOKUP(Attendance!$G1478,MINIMUM_DAY_PERIOD_SCHEDULE[], 2,TRUE),
IF(COUNTIF(RALLY_DATES[], Attendance!J1478) &gt; 0, VLOOKUP(Attendance!$G1478,RALLY_PERIOD_SCHEDULE[], 2,TRUE),
IF(WEEKDAY(Attendance!$J1478) = 2,
       IF(COUNTIF(FINALS_WEEK_MONDAY_DATE[],Attendance!$J1478) &gt; 0, VLOOKUP(Attendance!$G1478,FINALS_WEEK_MONDAY_PERIOD_SCHEDULE[],2,TRUE),
       VLOOKUP(Attendance!$G1478,REGULAR_WEEK_SCHEDULE[],6,TRUE)),
IF(WEEKDAY($J1478) = 3,
       IF(COUNTIF(FINALS_WEEK_TUESDAY_DATE[],Attendance!$J1478) &gt; 0, VLOOKUP(Attendance!$G1478,FINALS_WEEK_TUESDAY_PERIOD_SCHEDULE[],2,TRUE),
       VLOOKUP(Attendance!$G1478,REGULAR_WEEK_SCHEDULE[[Tuesday]:[Period]],5,TRUE)),
IF(WEEKDAY(Attendance!$J1478) = 4,
        IF(COUNTIF(BLOCK_WEDNESDAY_DATES[],Attendance!$J1478) &gt; 0, VLOOKUP(Attendance!$G1478,BLOCK_WEDNESDAY_PERIOD_SCHEDULE[],2,TRUE),
        IF(COUNTIF(FINALS_WEEK_WEDNESDAY_DATE[],Attendance!$J1478) &gt; 0, VLOOKUP(Attendance!$G1478,FINALS_WEEK_WEDNESDAY_PERIOD_SCHEDULE[],2,TRUE),
       VLOOKUP(Attendance!$G1478,REGULAR_WEEK_SCHEDULE[[Wednesday]:[Period]],4,TRUE))),
IF(WEEKDAY($J1478) = 5,
       IF(COUNTIF(BLOCK_THURSDAY_DATES[],Attendance!$J1478) &gt; 0, VLOOKUP(Attendance!$G1478,BLOCK_THURSDAY_PERIOD_SCHEDULE[],2,TRUE),
       IF(COUNTIF(FINALS_WEEK_THURSDAY_DATE[],Attendance!$J1478) &gt; 0, VLOOKUP(Attendance!$G1478,FINALS_WEEK_THURSDAY_PERIOD_SCHEDULE[],2,TRUE),
       VLOOKUP(Attendance!$G1478,REGULAR_WEEK_SCHEDULE[[Thursday]:[Period]],3,TRUE))),
IF(WEEKDAY(Attendance!$J1478) = 6,
       IF(COUNTIF(FINALS_WEEK_FRIDAY_DATE[],Attendance!$J1478) &gt; 0, VLOOKUP(Attendance!$G1478,FINALS_WEEK_FRIDAY_PERIOD_SCHEDULE[],2,TRUE),
       VLOOKUP(Attendance!$G1478,REGULAR_WEEK_SCHEDULE[[Friday]:[Period]],2,TRUE))))))))))</f>
        <v/>
      </c>
      <c r="J1478" s="41" t="str">
        <f t="shared" ca="1" si="71"/>
        <v/>
      </c>
      <c r="K1478" s="41" t="str">
        <f>IF($A1478 &lt;&gt; "",VLOOKUP($A1478,'Student reference sheet'!$A$2:$V$2329, 7,FALSE), "")</f>
        <v/>
      </c>
      <c r="L1478" s="30" t="str">
        <f>IF($A1478 ="", "", VLOOKUP($A1478, 'Student reference sheet'!$A$2:$Z$2603,23,FALSE))</f>
        <v/>
      </c>
      <c r="M1478" s="30" t="str">
        <f>IF($A1478 ="", "", VLOOKUP($A1478, 'Student reference sheet'!$A$2:$Z$2603,24,FALSE))</f>
        <v/>
      </c>
      <c r="N1478" s="30" t="str">
        <f>IF($A1478 ="", "", VLOOKUP($A1478, 'Student reference sheet'!$A$2:$Z$2603,26,FALSE))</f>
        <v/>
      </c>
      <c r="O1478" s="30" t="str">
        <f>IF($A1478 ="", "", VLOOKUP($A1478, 'Student reference sheet'!$A$2:$Z$2603,25,FALSE))</f>
        <v/>
      </c>
      <c r="P1478" s="39" t="str">
        <f>IF($A1478 = "", "", IF(OR(VLOOKUP($A1478,'Student reference sheet'!$A$2:$V$2400,8,FALSE) = "R",  VLOOKUP($A1478,'Student reference sheet'!$A$2:$V$2400,8,FALSE) = "L"), "X", ""))</f>
        <v/>
      </c>
      <c r="Q1478" s="39" t="str">
        <f>IF($A1478 ="", "", VLOOKUP($A1478, 'Student reference sheet'!$A$2:$V$2603,22,FALSE))</f>
        <v/>
      </c>
      <c r="R1478" s="39" t="str">
        <f>IF($A1478 &lt;&gt; "",VLOOKUP($A1478,'Student reference sheet'!$A$2:$V$2329, 5,FALSE), "")</f>
        <v/>
      </c>
      <c r="S1478" s="39" t="str">
        <f>IF($A1478 &lt;&gt; "",VLOOKUP($A1478,'Student reference sheet'!$A$2:$V$2329, 6,FALSE), "")</f>
        <v/>
      </c>
      <c r="T1478" s="30" t="str">
        <f>IF($A1478 = "","",
IF(VLOOKUP($A1478,'Student reference sheet'!$A$2:$V$2329, 10,FALSE) = "Y", "Hispanic",
IF(VLOOKUP($A1478,'Student reference sheet'!$A$2:$V$2329,11,FALSE) &lt;&gt; "",
IF(VLOOKUP($A1478,'Student reference sheet'!$A$2:$V$2329,11,FALSE) = "UNK", "Unknown", VLOOKUP(VALUE(VLOOKUP($A1478,'Student reference sheet'!$A$2:$V$2329,11,FALSE)),'Ethnicity Reference'!$A$2:$B$22,2,FALSE)),
IF(VLOOKUP($A1478,'Student reference sheet'!$A$2:$V$2329,9,FALSE) &lt;&gt; "", VLOOKUP(VALUE(VLOOKUP($A1478,'Student reference sheet'!$A$2:$V$2329,9,FALSE)),'Ethnicity Reference'!$A$2:$B$22,2,FALSE),"Unknown"))))</f>
        <v/>
      </c>
      <c r="U1478" s="35"/>
    </row>
    <row r="1479" spans="1:21" ht="15.75">
      <c r="A1479" s="47"/>
      <c r="B1479" s="33"/>
      <c r="C1479" s="39" t="str">
        <f>IF($A1479 &lt;&gt; "",VLOOKUP($A1479,'Student reference sheet'!$A$2:$V$2329, 3,FALSE), "")</f>
        <v/>
      </c>
      <c r="D1479" s="39" t="str">
        <f>IF($A1479 &lt;&gt; "",VLOOKUP($A1479,'Student reference sheet'!$A$2:$V$2329, 2,FALSE), "")</f>
        <v/>
      </c>
      <c r="E1479" s="35"/>
      <c r="F1479" s="34"/>
      <c r="G1479" s="40" t="str">
        <f t="shared" ca="1" si="69"/>
        <v/>
      </c>
      <c r="H1479" s="40" t="str">
        <f t="shared" ca="1" si="70"/>
        <v/>
      </c>
      <c r="I1479" s="36" t="str">
        <f>IF($A1479 = "", "",
IF(COUNTIF(MINIMUM_DAY_DATES[], Attendance!J1479) &gt; 0, VLOOKUP(Attendance!$G1479,MINIMUM_DAY_PERIOD_SCHEDULE[], 2,TRUE),
IF(COUNTIF(RALLY_DATES[], Attendance!J1479) &gt; 0, VLOOKUP(Attendance!$G1479,RALLY_PERIOD_SCHEDULE[], 2,TRUE),
IF(WEEKDAY(Attendance!$J1479) = 2,
       IF(COUNTIF(FINALS_WEEK_MONDAY_DATE[],Attendance!$J1479) &gt; 0, VLOOKUP(Attendance!$G1479,FINALS_WEEK_MONDAY_PERIOD_SCHEDULE[],2,TRUE),
       VLOOKUP(Attendance!$G1479,REGULAR_WEEK_SCHEDULE[],6,TRUE)),
IF(WEEKDAY($J1479) = 3,
       IF(COUNTIF(FINALS_WEEK_TUESDAY_DATE[],Attendance!$J1479) &gt; 0, VLOOKUP(Attendance!$G1479,FINALS_WEEK_TUESDAY_PERIOD_SCHEDULE[],2,TRUE),
       VLOOKUP(Attendance!$G1479,REGULAR_WEEK_SCHEDULE[[Tuesday]:[Period]],5,TRUE)),
IF(WEEKDAY(Attendance!$J1479) = 4,
        IF(COUNTIF(BLOCK_WEDNESDAY_DATES[],Attendance!$J1479) &gt; 0, VLOOKUP(Attendance!$G1479,BLOCK_WEDNESDAY_PERIOD_SCHEDULE[],2,TRUE),
        IF(COUNTIF(FINALS_WEEK_WEDNESDAY_DATE[],Attendance!$J1479) &gt; 0, VLOOKUP(Attendance!$G1479,FINALS_WEEK_WEDNESDAY_PERIOD_SCHEDULE[],2,TRUE),
       VLOOKUP(Attendance!$G1479,REGULAR_WEEK_SCHEDULE[[Wednesday]:[Period]],4,TRUE))),
IF(WEEKDAY($J1479) = 5,
       IF(COUNTIF(BLOCK_THURSDAY_DATES[],Attendance!$J1479) &gt; 0, VLOOKUP(Attendance!$G1479,BLOCK_THURSDAY_PERIOD_SCHEDULE[],2,TRUE),
       IF(COUNTIF(FINALS_WEEK_THURSDAY_DATE[],Attendance!$J1479) &gt; 0, VLOOKUP(Attendance!$G1479,FINALS_WEEK_THURSDAY_PERIOD_SCHEDULE[],2,TRUE),
       VLOOKUP(Attendance!$G1479,REGULAR_WEEK_SCHEDULE[[Thursday]:[Period]],3,TRUE))),
IF(WEEKDAY(Attendance!$J1479) = 6,
       IF(COUNTIF(FINALS_WEEK_FRIDAY_DATE[],Attendance!$J1479) &gt; 0, VLOOKUP(Attendance!$G1479,FINALS_WEEK_FRIDAY_PERIOD_SCHEDULE[],2,TRUE),
       VLOOKUP(Attendance!$G1479,REGULAR_WEEK_SCHEDULE[[Friday]:[Period]],2,TRUE))))))))))</f>
        <v/>
      </c>
      <c r="J1479" s="41" t="str">
        <f t="shared" ca="1" si="71"/>
        <v/>
      </c>
      <c r="K1479" s="41" t="str">
        <f>IF($A1479 &lt;&gt; "",VLOOKUP($A1479,'Student reference sheet'!$A$2:$V$2329, 7,FALSE), "")</f>
        <v/>
      </c>
      <c r="L1479" s="30" t="str">
        <f>IF($A1479 ="", "", VLOOKUP($A1479, 'Student reference sheet'!$A$2:$Z$2603,23,FALSE))</f>
        <v/>
      </c>
      <c r="M1479" s="30" t="str">
        <f>IF($A1479 ="", "", VLOOKUP($A1479, 'Student reference sheet'!$A$2:$Z$2603,24,FALSE))</f>
        <v/>
      </c>
      <c r="N1479" s="30" t="str">
        <f>IF($A1479 ="", "", VLOOKUP($A1479, 'Student reference sheet'!$A$2:$Z$2603,26,FALSE))</f>
        <v/>
      </c>
      <c r="O1479" s="30" t="str">
        <f>IF($A1479 ="", "", VLOOKUP($A1479, 'Student reference sheet'!$A$2:$Z$2603,25,FALSE))</f>
        <v/>
      </c>
      <c r="P1479" s="39" t="str">
        <f>IF($A1479 = "", "", IF(OR(VLOOKUP($A1479,'Student reference sheet'!$A$2:$V$2400,8,FALSE) = "R",  VLOOKUP($A1479,'Student reference sheet'!$A$2:$V$2400,8,FALSE) = "L"), "X", ""))</f>
        <v/>
      </c>
      <c r="Q1479" s="39" t="str">
        <f>IF($A1479 ="", "", VLOOKUP($A1479, 'Student reference sheet'!$A$2:$V$2603,22,FALSE))</f>
        <v/>
      </c>
      <c r="R1479" s="39" t="str">
        <f>IF($A1479 &lt;&gt; "",VLOOKUP($A1479,'Student reference sheet'!$A$2:$V$2329, 5,FALSE), "")</f>
        <v/>
      </c>
      <c r="S1479" s="39" t="str">
        <f>IF($A1479 &lt;&gt; "",VLOOKUP($A1479,'Student reference sheet'!$A$2:$V$2329, 6,FALSE), "")</f>
        <v/>
      </c>
      <c r="T1479" s="30" t="str">
        <f>IF($A1479 = "","",
IF(VLOOKUP($A1479,'Student reference sheet'!$A$2:$V$2329, 10,FALSE) = "Y", "Hispanic",
IF(VLOOKUP($A1479,'Student reference sheet'!$A$2:$V$2329,11,FALSE) &lt;&gt; "",
IF(VLOOKUP($A1479,'Student reference sheet'!$A$2:$V$2329,11,FALSE) = "UNK", "Unknown", VLOOKUP(VALUE(VLOOKUP($A1479,'Student reference sheet'!$A$2:$V$2329,11,FALSE)),'Ethnicity Reference'!$A$2:$B$22,2,FALSE)),
IF(VLOOKUP($A1479,'Student reference sheet'!$A$2:$V$2329,9,FALSE) &lt;&gt; "", VLOOKUP(VALUE(VLOOKUP($A1479,'Student reference sheet'!$A$2:$V$2329,9,FALSE)),'Ethnicity Reference'!$A$2:$B$22,2,FALSE),"Unknown"))))</f>
        <v/>
      </c>
      <c r="U1479" s="35"/>
    </row>
    <row r="1480" spans="1:21" ht="15.75">
      <c r="A1480" s="47"/>
      <c r="B1480" s="33"/>
      <c r="C1480" s="39" t="str">
        <f>IF($A1480 &lt;&gt; "",VLOOKUP($A1480,'Student reference sheet'!$A$2:$V$2329, 3,FALSE), "")</f>
        <v/>
      </c>
      <c r="D1480" s="39" t="str">
        <f>IF($A1480 &lt;&gt; "",VLOOKUP($A1480,'Student reference sheet'!$A$2:$V$2329, 2,FALSE), "")</f>
        <v/>
      </c>
      <c r="E1480" s="35"/>
      <c r="F1480" s="34"/>
      <c r="G1480" s="40" t="str">
        <f t="shared" ca="1" si="69"/>
        <v/>
      </c>
      <c r="H1480" s="40" t="str">
        <f t="shared" ca="1" si="70"/>
        <v/>
      </c>
      <c r="I1480" s="36" t="str">
        <f>IF($A1480 = "", "",
IF(COUNTIF(MINIMUM_DAY_DATES[], Attendance!J1480) &gt; 0, VLOOKUP(Attendance!$G1480,MINIMUM_DAY_PERIOD_SCHEDULE[], 2,TRUE),
IF(COUNTIF(RALLY_DATES[], Attendance!J1480) &gt; 0, VLOOKUP(Attendance!$G1480,RALLY_PERIOD_SCHEDULE[], 2,TRUE),
IF(WEEKDAY(Attendance!$J1480) = 2,
       IF(COUNTIF(FINALS_WEEK_MONDAY_DATE[],Attendance!$J1480) &gt; 0, VLOOKUP(Attendance!$G1480,FINALS_WEEK_MONDAY_PERIOD_SCHEDULE[],2,TRUE),
       VLOOKUP(Attendance!$G1480,REGULAR_WEEK_SCHEDULE[],6,TRUE)),
IF(WEEKDAY($J1480) = 3,
       IF(COUNTIF(FINALS_WEEK_TUESDAY_DATE[],Attendance!$J1480) &gt; 0, VLOOKUP(Attendance!$G1480,FINALS_WEEK_TUESDAY_PERIOD_SCHEDULE[],2,TRUE),
       VLOOKUP(Attendance!$G1480,REGULAR_WEEK_SCHEDULE[[Tuesday]:[Period]],5,TRUE)),
IF(WEEKDAY(Attendance!$J1480) = 4,
        IF(COUNTIF(BLOCK_WEDNESDAY_DATES[],Attendance!$J1480) &gt; 0, VLOOKUP(Attendance!$G1480,BLOCK_WEDNESDAY_PERIOD_SCHEDULE[],2,TRUE),
        IF(COUNTIF(FINALS_WEEK_WEDNESDAY_DATE[],Attendance!$J1480) &gt; 0, VLOOKUP(Attendance!$G1480,FINALS_WEEK_WEDNESDAY_PERIOD_SCHEDULE[],2,TRUE),
       VLOOKUP(Attendance!$G1480,REGULAR_WEEK_SCHEDULE[[Wednesday]:[Period]],4,TRUE))),
IF(WEEKDAY($J1480) = 5,
       IF(COUNTIF(BLOCK_THURSDAY_DATES[],Attendance!$J1480) &gt; 0, VLOOKUP(Attendance!$G1480,BLOCK_THURSDAY_PERIOD_SCHEDULE[],2,TRUE),
       IF(COUNTIF(FINALS_WEEK_THURSDAY_DATE[],Attendance!$J1480) &gt; 0, VLOOKUP(Attendance!$G1480,FINALS_WEEK_THURSDAY_PERIOD_SCHEDULE[],2,TRUE),
       VLOOKUP(Attendance!$G1480,REGULAR_WEEK_SCHEDULE[[Thursday]:[Period]],3,TRUE))),
IF(WEEKDAY(Attendance!$J1480) = 6,
       IF(COUNTIF(FINALS_WEEK_FRIDAY_DATE[],Attendance!$J1480) &gt; 0, VLOOKUP(Attendance!$G1480,FINALS_WEEK_FRIDAY_PERIOD_SCHEDULE[],2,TRUE),
       VLOOKUP(Attendance!$G1480,REGULAR_WEEK_SCHEDULE[[Friday]:[Period]],2,TRUE))))))))))</f>
        <v/>
      </c>
      <c r="J1480" s="41" t="str">
        <f t="shared" ca="1" si="71"/>
        <v/>
      </c>
      <c r="K1480" s="41" t="str">
        <f>IF($A1480 &lt;&gt; "",VLOOKUP($A1480,'Student reference sheet'!$A$2:$V$2329, 7,FALSE), "")</f>
        <v/>
      </c>
      <c r="L1480" s="30" t="str">
        <f>IF($A1480 ="", "", VLOOKUP($A1480, 'Student reference sheet'!$A$2:$Z$2603,23,FALSE))</f>
        <v/>
      </c>
      <c r="M1480" s="30" t="str">
        <f>IF($A1480 ="", "", VLOOKUP($A1480, 'Student reference sheet'!$A$2:$Z$2603,24,FALSE))</f>
        <v/>
      </c>
      <c r="N1480" s="30" t="str">
        <f>IF($A1480 ="", "", VLOOKUP($A1480, 'Student reference sheet'!$A$2:$Z$2603,26,FALSE))</f>
        <v/>
      </c>
      <c r="O1480" s="30" t="str">
        <f>IF($A1480 ="", "", VLOOKUP($A1480, 'Student reference sheet'!$A$2:$Z$2603,25,FALSE))</f>
        <v/>
      </c>
      <c r="P1480" s="39" t="str">
        <f>IF($A1480 = "", "", IF(OR(VLOOKUP($A1480,'Student reference sheet'!$A$2:$V$2400,8,FALSE) = "R",  VLOOKUP($A1480,'Student reference sheet'!$A$2:$V$2400,8,FALSE) = "L"), "X", ""))</f>
        <v/>
      </c>
      <c r="Q1480" s="39" t="str">
        <f>IF($A1480 ="", "", VLOOKUP($A1480, 'Student reference sheet'!$A$2:$V$2603,22,FALSE))</f>
        <v/>
      </c>
      <c r="R1480" s="39" t="str">
        <f>IF($A1480 &lt;&gt; "",VLOOKUP($A1480,'Student reference sheet'!$A$2:$V$2329, 5,FALSE), "")</f>
        <v/>
      </c>
      <c r="S1480" s="39" t="str">
        <f>IF($A1480 &lt;&gt; "",VLOOKUP($A1480,'Student reference sheet'!$A$2:$V$2329, 6,FALSE), "")</f>
        <v/>
      </c>
      <c r="T1480" s="30" t="str">
        <f>IF($A1480 = "","",
IF(VLOOKUP($A1480,'Student reference sheet'!$A$2:$V$2329, 10,FALSE) = "Y", "Hispanic",
IF(VLOOKUP($A1480,'Student reference sheet'!$A$2:$V$2329,11,FALSE) &lt;&gt; "",
IF(VLOOKUP($A1480,'Student reference sheet'!$A$2:$V$2329,11,FALSE) = "UNK", "Unknown", VLOOKUP(VALUE(VLOOKUP($A1480,'Student reference sheet'!$A$2:$V$2329,11,FALSE)),'Ethnicity Reference'!$A$2:$B$22,2,FALSE)),
IF(VLOOKUP($A1480,'Student reference sheet'!$A$2:$V$2329,9,FALSE) &lt;&gt; "", VLOOKUP(VALUE(VLOOKUP($A1480,'Student reference sheet'!$A$2:$V$2329,9,FALSE)),'Ethnicity Reference'!$A$2:$B$22,2,FALSE),"Unknown"))))</f>
        <v/>
      </c>
      <c r="U1480" s="35"/>
    </row>
    <row r="1481" spans="1:21" ht="15.75">
      <c r="A1481" s="47"/>
      <c r="B1481" s="33"/>
      <c r="C1481" s="39" t="str">
        <f>IF($A1481 &lt;&gt; "",VLOOKUP($A1481,'Student reference sheet'!$A$2:$V$2329, 3,FALSE), "")</f>
        <v/>
      </c>
      <c r="D1481" s="39" t="str">
        <f>IF($A1481 &lt;&gt; "",VLOOKUP($A1481,'Student reference sheet'!$A$2:$V$2329, 2,FALSE), "")</f>
        <v/>
      </c>
      <c r="E1481" s="35"/>
      <c r="F1481" s="34"/>
      <c r="G1481" s="40" t="str">
        <f t="shared" ca="1" si="69"/>
        <v/>
      </c>
      <c r="H1481" s="40" t="str">
        <f t="shared" ca="1" si="70"/>
        <v/>
      </c>
      <c r="I1481" s="36" t="str">
        <f>IF($A1481 = "", "",
IF(COUNTIF(MINIMUM_DAY_DATES[], Attendance!J1481) &gt; 0, VLOOKUP(Attendance!$G1481,MINIMUM_DAY_PERIOD_SCHEDULE[], 2,TRUE),
IF(COUNTIF(RALLY_DATES[], Attendance!J1481) &gt; 0, VLOOKUP(Attendance!$G1481,RALLY_PERIOD_SCHEDULE[], 2,TRUE),
IF(WEEKDAY(Attendance!$J1481) = 2,
       IF(COUNTIF(FINALS_WEEK_MONDAY_DATE[],Attendance!$J1481) &gt; 0, VLOOKUP(Attendance!$G1481,FINALS_WEEK_MONDAY_PERIOD_SCHEDULE[],2,TRUE),
       VLOOKUP(Attendance!$G1481,REGULAR_WEEK_SCHEDULE[],6,TRUE)),
IF(WEEKDAY($J1481) = 3,
       IF(COUNTIF(FINALS_WEEK_TUESDAY_DATE[],Attendance!$J1481) &gt; 0, VLOOKUP(Attendance!$G1481,FINALS_WEEK_TUESDAY_PERIOD_SCHEDULE[],2,TRUE),
       VLOOKUP(Attendance!$G1481,REGULAR_WEEK_SCHEDULE[[Tuesday]:[Period]],5,TRUE)),
IF(WEEKDAY(Attendance!$J1481) = 4,
        IF(COUNTIF(BLOCK_WEDNESDAY_DATES[],Attendance!$J1481) &gt; 0, VLOOKUP(Attendance!$G1481,BLOCK_WEDNESDAY_PERIOD_SCHEDULE[],2,TRUE),
        IF(COUNTIF(FINALS_WEEK_WEDNESDAY_DATE[],Attendance!$J1481) &gt; 0, VLOOKUP(Attendance!$G1481,FINALS_WEEK_WEDNESDAY_PERIOD_SCHEDULE[],2,TRUE),
       VLOOKUP(Attendance!$G1481,REGULAR_WEEK_SCHEDULE[[Wednesday]:[Period]],4,TRUE))),
IF(WEEKDAY($J1481) = 5,
       IF(COUNTIF(BLOCK_THURSDAY_DATES[],Attendance!$J1481) &gt; 0, VLOOKUP(Attendance!$G1481,BLOCK_THURSDAY_PERIOD_SCHEDULE[],2,TRUE),
       IF(COUNTIF(FINALS_WEEK_THURSDAY_DATE[],Attendance!$J1481) &gt; 0, VLOOKUP(Attendance!$G1481,FINALS_WEEK_THURSDAY_PERIOD_SCHEDULE[],2,TRUE),
       VLOOKUP(Attendance!$G1481,REGULAR_WEEK_SCHEDULE[[Thursday]:[Period]],3,TRUE))),
IF(WEEKDAY(Attendance!$J1481) = 6,
       IF(COUNTIF(FINALS_WEEK_FRIDAY_DATE[],Attendance!$J1481) &gt; 0, VLOOKUP(Attendance!$G1481,FINALS_WEEK_FRIDAY_PERIOD_SCHEDULE[],2,TRUE),
       VLOOKUP(Attendance!$G1481,REGULAR_WEEK_SCHEDULE[[Friday]:[Period]],2,TRUE))))))))))</f>
        <v/>
      </c>
      <c r="J1481" s="41" t="str">
        <f t="shared" ca="1" si="71"/>
        <v/>
      </c>
      <c r="K1481" s="41" t="str">
        <f>IF($A1481 &lt;&gt; "",VLOOKUP($A1481,'Student reference sheet'!$A$2:$V$2329, 7,FALSE), "")</f>
        <v/>
      </c>
      <c r="L1481" s="30" t="str">
        <f>IF($A1481 ="", "", VLOOKUP($A1481, 'Student reference sheet'!$A$2:$Z$2603,23,FALSE))</f>
        <v/>
      </c>
      <c r="M1481" s="30" t="str">
        <f>IF($A1481 ="", "", VLOOKUP($A1481, 'Student reference sheet'!$A$2:$Z$2603,24,FALSE))</f>
        <v/>
      </c>
      <c r="N1481" s="30" t="str">
        <f>IF($A1481 ="", "", VLOOKUP($A1481, 'Student reference sheet'!$A$2:$Z$2603,26,FALSE))</f>
        <v/>
      </c>
      <c r="O1481" s="30" t="str">
        <f>IF($A1481 ="", "", VLOOKUP($A1481, 'Student reference sheet'!$A$2:$Z$2603,25,FALSE))</f>
        <v/>
      </c>
      <c r="P1481" s="39" t="str">
        <f>IF($A1481 = "", "", IF(OR(VLOOKUP($A1481,'Student reference sheet'!$A$2:$V$2400,8,FALSE) = "R",  VLOOKUP($A1481,'Student reference sheet'!$A$2:$V$2400,8,FALSE) = "L"), "X", ""))</f>
        <v/>
      </c>
      <c r="Q1481" s="39" t="str">
        <f>IF($A1481 ="", "", VLOOKUP($A1481, 'Student reference sheet'!$A$2:$V$2603,22,FALSE))</f>
        <v/>
      </c>
      <c r="R1481" s="39" t="str">
        <f>IF($A1481 &lt;&gt; "",VLOOKUP($A1481,'Student reference sheet'!$A$2:$V$2329, 5,FALSE), "")</f>
        <v/>
      </c>
      <c r="S1481" s="39" t="str">
        <f>IF($A1481 &lt;&gt; "",VLOOKUP($A1481,'Student reference sheet'!$A$2:$V$2329, 6,FALSE), "")</f>
        <v/>
      </c>
      <c r="T1481" s="30" t="str">
        <f>IF($A1481 = "","",
IF(VLOOKUP($A1481,'Student reference sheet'!$A$2:$V$2329, 10,FALSE) = "Y", "Hispanic",
IF(VLOOKUP($A1481,'Student reference sheet'!$A$2:$V$2329,11,FALSE) &lt;&gt; "",
IF(VLOOKUP($A1481,'Student reference sheet'!$A$2:$V$2329,11,FALSE) = "UNK", "Unknown", VLOOKUP(VALUE(VLOOKUP($A1481,'Student reference sheet'!$A$2:$V$2329,11,FALSE)),'Ethnicity Reference'!$A$2:$B$22,2,FALSE)),
IF(VLOOKUP($A1481,'Student reference sheet'!$A$2:$V$2329,9,FALSE) &lt;&gt; "", VLOOKUP(VALUE(VLOOKUP($A1481,'Student reference sheet'!$A$2:$V$2329,9,FALSE)),'Ethnicity Reference'!$A$2:$B$22,2,FALSE),"Unknown"))))</f>
        <v/>
      </c>
      <c r="U1481" s="35"/>
    </row>
    <row r="1482" spans="1:21" ht="15.75">
      <c r="A1482" s="47"/>
      <c r="B1482" s="33"/>
      <c r="C1482" s="39" t="str">
        <f>IF($A1482 &lt;&gt; "",VLOOKUP($A1482,'Student reference sheet'!$A$2:$V$2329, 3,FALSE), "")</f>
        <v/>
      </c>
      <c r="D1482" s="39" t="str">
        <f>IF($A1482 &lt;&gt; "",VLOOKUP($A1482,'Student reference sheet'!$A$2:$V$2329, 2,FALSE), "")</f>
        <v/>
      </c>
      <c r="E1482" s="35"/>
      <c r="F1482" s="34"/>
      <c r="G1482" s="40" t="str">
        <f t="shared" ref="G1482:G1545" ca="1" si="72">IF(A1482 &lt;&gt;"", IF(G1482 = "",NOW() - TODAY(), G1482), "")</f>
        <v/>
      </c>
      <c r="H1482" s="40" t="str">
        <f t="shared" ref="H1482:H1545" ca="1" si="73">IF(B1482 &lt;&gt;"", IF(H1482 = "",NOW() - TODAY(), H1482), "")</f>
        <v/>
      </c>
      <c r="I1482" s="36" t="str">
        <f>IF($A1482 = "", "",
IF(COUNTIF(MINIMUM_DAY_DATES[], Attendance!J1482) &gt; 0, VLOOKUP(Attendance!$G1482,MINIMUM_DAY_PERIOD_SCHEDULE[], 2,TRUE),
IF(COUNTIF(RALLY_DATES[], Attendance!J1482) &gt; 0, VLOOKUP(Attendance!$G1482,RALLY_PERIOD_SCHEDULE[], 2,TRUE),
IF(WEEKDAY(Attendance!$J1482) = 2,
       IF(COUNTIF(FINALS_WEEK_MONDAY_DATE[],Attendance!$J1482) &gt; 0, VLOOKUP(Attendance!$G1482,FINALS_WEEK_MONDAY_PERIOD_SCHEDULE[],2,TRUE),
       VLOOKUP(Attendance!$G1482,REGULAR_WEEK_SCHEDULE[],6,TRUE)),
IF(WEEKDAY($J1482) = 3,
       IF(COUNTIF(FINALS_WEEK_TUESDAY_DATE[],Attendance!$J1482) &gt; 0, VLOOKUP(Attendance!$G1482,FINALS_WEEK_TUESDAY_PERIOD_SCHEDULE[],2,TRUE),
       VLOOKUP(Attendance!$G1482,REGULAR_WEEK_SCHEDULE[[Tuesday]:[Period]],5,TRUE)),
IF(WEEKDAY(Attendance!$J1482) = 4,
        IF(COUNTIF(BLOCK_WEDNESDAY_DATES[],Attendance!$J1482) &gt; 0, VLOOKUP(Attendance!$G1482,BLOCK_WEDNESDAY_PERIOD_SCHEDULE[],2,TRUE),
        IF(COUNTIF(FINALS_WEEK_WEDNESDAY_DATE[],Attendance!$J1482) &gt; 0, VLOOKUP(Attendance!$G1482,FINALS_WEEK_WEDNESDAY_PERIOD_SCHEDULE[],2,TRUE),
       VLOOKUP(Attendance!$G1482,REGULAR_WEEK_SCHEDULE[[Wednesday]:[Period]],4,TRUE))),
IF(WEEKDAY($J1482) = 5,
       IF(COUNTIF(BLOCK_THURSDAY_DATES[],Attendance!$J1482) &gt; 0, VLOOKUP(Attendance!$G1482,BLOCK_THURSDAY_PERIOD_SCHEDULE[],2,TRUE),
       IF(COUNTIF(FINALS_WEEK_THURSDAY_DATE[],Attendance!$J1482) &gt; 0, VLOOKUP(Attendance!$G1482,FINALS_WEEK_THURSDAY_PERIOD_SCHEDULE[],2,TRUE),
       VLOOKUP(Attendance!$G1482,REGULAR_WEEK_SCHEDULE[[Thursday]:[Period]],3,TRUE))),
IF(WEEKDAY(Attendance!$J1482) = 6,
       IF(COUNTIF(FINALS_WEEK_FRIDAY_DATE[],Attendance!$J1482) &gt; 0, VLOOKUP(Attendance!$G1482,FINALS_WEEK_FRIDAY_PERIOD_SCHEDULE[],2,TRUE),
       VLOOKUP(Attendance!$G1482,REGULAR_WEEK_SCHEDULE[[Friday]:[Period]],2,TRUE))))))))))</f>
        <v/>
      </c>
      <c r="J1482" s="41" t="str">
        <f t="shared" ref="J1482:J1545" ca="1" si="74">IF(A1482 &lt;&gt;"", IF(J1482 = "",TODAY(), J1482), "")</f>
        <v/>
      </c>
      <c r="K1482" s="41" t="str">
        <f>IF($A1482 &lt;&gt; "",VLOOKUP($A1482,'Student reference sheet'!$A$2:$V$2329, 7,FALSE), "")</f>
        <v/>
      </c>
      <c r="L1482" s="30" t="str">
        <f>IF($A1482 ="", "", VLOOKUP($A1482, 'Student reference sheet'!$A$2:$Z$2603,23,FALSE))</f>
        <v/>
      </c>
      <c r="M1482" s="30" t="str">
        <f>IF($A1482 ="", "", VLOOKUP($A1482, 'Student reference sheet'!$A$2:$Z$2603,24,FALSE))</f>
        <v/>
      </c>
      <c r="N1482" s="30" t="str">
        <f>IF($A1482 ="", "", VLOOKUP($A1482, 'Student reference sheet'!$A$2:$Z$2603,26,FALSE))</f>
        <v/>
      </c>
      <c r="O1482" s="30" t="str">
        <f>IF($A1482 ="", "", VLOOKUP($A1482, 'Student reference sheet'!$A$2:$Z$2603,25,FALSE))</f>
        <v/>
      </c>
      <c r="P1482" s="39" t="str">
        <f>IF($A1482 = "", "", IF(OR(VLOOKUP($A1482,'Student reference sheet'!$A$2:$V$2400,8,FALSE) = "R",  VLOOKUP($A1482,'Student reference sheet'!$A$2:$V$2400,8,FALSE) = "L"), "X", ""))</f>
        <v/>
      </c>
      <c r="Q1482" s="39" t="str">
        <f>IF($A1482 ="", "", VLOOKUP($A1482, 'Student reference sheet'!$A$2:$V$2603,22,FALSE))</f>
        <v/>
      </c>
      <c r="R1482" s="39" t="str">
        <f>IF($A1482 &lt;&gt; "",VLOOKUP($A1482,'Student reference sheet'!$A$2:$V$2329, 5,FALSE), "")</f>
        <v/>
      </c>
      <c r="S1482" s="39" t="str">
        <f>IF($A1482 &lt;&gt; "",VLOOKUP($A1482,'Student reference sheet'!$A$2:$V$2329, 6,FALSE), "")</f>
        <v/>
      </c>
      <c r="T1482" s="30" t="str">
        <f>IF($A1482 = "","",
IF(VLOOKUP($A1482,'Student reference sheet'!$A$2:$V$2329, 10,FALSE) = "Y", "Hispanic",
IF(VLOOKUP($A1482,'Student reference sheet'!$A$2:$V$2329,11,FALSE) &lt;&gt; "",
IF(VLOOKUP($A1482,'Student reference sheet'!$A$2:$V$2329,11,FALSE) = "UNK", "Unknown", VLOOKUP(VALUE(VLOOKUP($A1482,'Student reference sheet'!$A$2:$V$2329,11,FALSE)),'Ethnicity Reference'!$A$2:$B$22,2,FALSE)),
IF(VLOOKUP($A1482,'Student reference sheet'!$A$2:$V$2329,9,FALSE) &lt;&gt; "", VLOOKUP(VALUE(VLOOKUP($A1482,'Student reference sheet'!$A$2:$V$2329,9,FALSE)),'Ethnicity Reference'!$A$2:$B$22,2,FALSE),"Unknown"))))</f>
        <v/>
      </c>
      <c r="U1482" s="35"/>
    </row>
    <row r="1483" spans="1:21" ht="15.75">
      <c r="A1483" s="47"/>
      <c r="B1483" s="33"/>
      <c r="C1483" s="39" t="str">
        <f>IF($A1483 &lt;&gt; "",VLOOKUP($A1483,'Student reference sheet'!$A$2:$V$2329, 3,FALSE), "")</f>
        <v/>
      </c>
      <c r="D1483" s="39" t="str">
        <f>IF($A1483 &lt;&gt; "",VLOOKUP($A1483,'Student reference sheet'!$A$2:$V$2329, 2,FALSE), "")</f>
        <v/>
      </c>
      <c r="E1483" s="35"/>
      <c r="F1483" s="34"/>
      <c r="G1483" s="40" t="str">
        <f t="shared" ca="1" si="72"/>
        <v/>
      </c>
      <c r="H1483" s="40" t="str">
        <f t="shared" ca="1" si="73"/>
        <v/>
      </c>
      <c r="I1483" s="36" t="str">
        <f>IF($A1483 = "", "",
IF(COUNTIF(MINIMUM_DAY_DATES[], Attendance!J1483) &gt; 0, VLOOKUP(Attendance!$G1483,MINIMUM_DAY_PERIOD_SCHEDULE[], 2,TRUE),
IF(COUNTIF(RALLY_DATES[], Attendance!J1483) &gt; 0, VLOOKUP(Attendance!$G1483,RALLY_PERIOD_SCHEDULE[], 2,TRUE),
IF(WEEKDAY(Attendance!$J1483) = 2,
       IF(COUNTIF(FINALS_WEEK_MONDAY_DATE[],Attendance!$J1483) &gt; 0, VLOOKUP(Attendance!$G1483,FINALS_WEEK_MONDAY_PERIOD_SCHEDULE[],2,TRUE),
       VLOOKUP(Attendance!$G1483,REGULAR_WEEK_SCHEDULE[],6,TRUE)),
IF(WEEKDAY($J1483) = 3,
       IF(COUNTIF(FINALS_WEEK_TUESDAY_DATE[],Attendance!$J1483) &gt; 0, VLOOKUP(Attendance!$G1483,FINALS_WEEK_TUESDAY_PERIOD_SCHEDULE[],2,TRUE),
       VLOOKUP(Attendance!$G1483,REGULAR_WEEK_SCHEDULE[[Tuesday]:[Period]],5,TRUE)),
IF(WEEKDAY(Attendance!$J1483) = 4,
        IF(COUNTIF(BLOCK_WEDNESDAY_DATES[],Attendance!$J1483) &gt; 0, VLOOKUP(Attendance!$G1483,BLOCK_WEDNESDAY_PERIOD_SCHEDULE[],2,TRUE),
        IF(COUNTIF(FINALS_WEEK_WEDNESDAY_DATE[],Attendance!$J1483) &gt; 0, VLOOKUP(Attendance!$G1483,FINALS_WEEK_WEDNESDAY_PERIOD_SCHEDULE[],2,TRUE),
       VLOOKUP(Attendance!$G1483,REGULAR_WEEK_SCHEDULE[[Wednesday]:[Period]],4,TRUE))),
IF(WEEKDAY($J1483) = 5,
       IF(COUNTIF(BLOCK_THURSDAY_DATES[],Attendance!$J1483) &gt; 0, VLOOKUP(Attendance!$G1483,BLOCK_THURSDAY_PERIOD_SCHEDULE[],2,TRUE),
       IF(COUNTIF(FINALS_WEEK_THURSDAY_DATE[],Attendance!$J1483) &gt; 0, VLOOKUP(Attendance!$G1483,FINALS_WEEK_THURSDAY_PERIOD_SCHEDULE[],2,TRUE),
       VLOOKUP(Attendance!$G1483,REGULAR_WEEK_SCHEDULE[[Thursday]:[Period]],3,TRUE))),
IF(WEEKDAY(Attendance!$J1483) = 6,
       IF(COUNTIF(FINALS_WEEK_FRIDAY_DATE[],Attendance!$J1483) &gt; 0, VLOOKUP(Attendance!$G1483,FINALS_WEEK_FRIDAY_PERIOD_SCHEDULE[],2,TRUE),
       VLOOKUP(Attendance!$G1483,REGULAR_WEEK_SCHEDULE[[Friday]:[Period]],2,TRUE))))))))))</f>
        <v/>
      </c>
      <c r="J1483" s="41" t="str">
        <f t="shared" ca="1" si="74"/>
        <v/>
      </c>
      <c r="K1483" s="41" t="str">
        <f>IF($A1483 &lt;&gt; "",VLOOKUP($A1483,'Student reference sheet'!$A$2:$V$2329, 7,FALSE), "")</f>
        <v/>
      </c>
      <c r="L1483" s="30" t="str">
        <f>IF($A1483 ="", "", VLOOKUP($A1483, 'Student reference sheet'!$A$2:$Z$2603,23,FALSE))</f>
        <v/>
      </c>
      <c r="M1483" s="30" t="str">
        <f>IF($A1483 ="", "", VLOOKUP($A1483, 'Student reference sheet'!$A$2:$Z$2603,24,FALSE))</f>
        <v/>
      </c>
      <c r="N1483" s="30" t="str">
        <f>IF($A1483 ="", "", VLOOKUP($A1483, 'Student reference sheet'!$A$2:$Z$2603,26,FALSE))</f>
        <v/>
      </c>
      <c r="O1483" s="30" t="str">
        <f>IF($A1483 ="", "", VLOOKUP($A1483, 'Student reference sheet'!$A$2:$Z$2603,25,FALSE))</f>
        <v/>
      </c>
      <c r="P1483" s="39" t="str">
        <f>IF($A1483 = "", "", IF(OR(VLOOKUP($A1483,'Student reference sheet'!$A$2:$V$2400,8,FALSE) = "R",  VLOOKUP($A1483,'Student reference sheet'!$A$2:$V$2400,8,FALSE) = "L"), "X", ""))</f>
        <v/>
      </c>
      <c r="Q1483" s="39" t="str">
        <f>IF($A1483 ="", "", VLOOKUP($A1483, 'Student reference sheet'!$A$2:$V$2603,22,FALSE))</f>
        <v/>
      </c>
      <c r="R1483" s="39" t="str">
        <f>IF($A1483 &lt;&gt; "",VLOOKUP($A1483,'Student reference sheet'!$A$2:$V$2329, 5,FALSE), "")</f>
        <v/>
      </c>
      <c r="S1483" s="39" t="str">
        <f>IF($A1483 &lt;&gt; "",VLOOKUP($A1483,'Student reference sheet'!$A$2:$V$2329, 6,FALSE), "")</f>
        <v/>
      </c>
      <c r="T1483" s="30" t="str">
        <f>IF($A1483 = "","",
IF(VLOOKUP($A1483,'Student reference sheet'!$A$2:$V$2329, 10,FALSE) = "Y", "Hispanic",
IF(VLOOKUP($A1483,'Student reference sheet'!$A$2:$V$2329,11,FALSE) &lt;&gt; "",
IF(VLOOKUP($A1483,'Student reference sheet'!$A$2:$V$2329,11,FALSE) = "UNK", "Unknown", VLOOKUP(VALUE(VLOOKUP($A1483,'Student reference sheet'!$A$2:$V$2329,11,FALSE)),'Ethnicity Reference'!$A$2:$B$22,2,FALSE)),
IF(VLOOKUP($A1483,'Student reference sheet'!$A$2:$V$2329,9,FALSE) &lt;&gt; "", VLOOKUP(VALUE(VLOOKUP($A1483,'Student reference sheet'!$A$2:$V$2329,9,FALSE)),'Ethnicity Reference'!$A$2:$B$22,2,FALSE),"Unknown"))))</f>
        <v/>
      </c>
      <c r="U1483" s="35"/>
    </row>
    <row r="1484" spans="1:21" ht="15.75">
      <c r="A1484" s="47"/>
      <c r="B1484" s="33"/>
      <c r="C1484" s="39" t="str">
        <f>IF($A1484 &lt;&gt; "",VLOOKUP($A1484,'Student reference sheet'!$A$2:$V$2329, 3,FALSE), "")</f>
        <v/>
      </c>
      <c r="D1484" s="39" t="str">
        <f>IF($A1484 &lt;&gt; "",VLOOKUP($A1484,'Student reference sheet'!$A$2:$V$2329, 2,FALSE), "")</f>
        <v/>
      </c>
      <c r="E1484" s="35"/>
      <c r="F1484" s="34"/>
      <c r="G1484" s="40" t="str">
        <f t="shared" ca="1" si="72"/>
        <v/>
      </c>
      <c r="H1484" s="40" t="str">
        <f t="shared" ca="1" si="73"/>
        <v/>
      </c>
      <c r="I1484" s="36" t="str">
        <f>IF($A1484 = "", "",
IF(COUNTIF(MINIMUM_DAY_DATES[], Attendance!J1484) &gt; 0, VLOOKUP(Attendance!$G1484,MINIMUM_DAY_PERIOD_SCHEDULE[], 2,TRUE),
IF(COUNTIF(RALLY_DATES[], Attendance!J1484) &gt; 0, VLOOKUP(Attendance!$G1484,RALLY_PERIOD_SCHEDULE[], 2,TRUE),
IF(WEEKDAY(Attendance!$J1484) = 2,
       IF(COUNTIF(FINALS_WEEK_MONDAY_DATE[],Attendance!$J1484) &gt; 0, VLOOKUP(Attendance!$G1484,FINALS_WEEK_MONDAY_PERIOD_SCHEDULE[],2,TRUE),
       VLOOKUP(Attendance!$G1484,REGULAR_WEEK_SCHEDULE[],6,TRUE)),
IF(WEEKDAY($J1484) = 3,
       IF(COUNTIF(FINALS_WEEK_TUESDAY_DATE[],Attendance!$J1484) &gt; 0, VLOOKUP(Attendance!$G1484,FINALS_WEEK_TUESDAY_PERIOD_SCHEDULE[],2,TRUE),
       VLOOKUP(Attendance!$G1484,REGULAR_WEEK_SCHEDULE[[Tuesday]:[Period]],5,TRUE)),
IF(WEEKDAY(Attendance!$J1484) = 4,
        IF(COUNTIF(BLOCK_WEDNESDAY_DATES[],Attendance!$J1484) &gt; 0, VLOOKUP(Attendance!$G1484,BLOCK_WEDNESDAY_PERIOD_SCHEDULE[],2,TRUE),
        IF(COUNTIF(FINALS_WEEK_WEDNESDAY_DATE[],Attendance!$J1484) &gt; 0, VLOOKUP(Attendance!$G1484,FINALS_WEEK_WEDNESDAY_PERIOD_SCHEDULE[],2,TRUE),
       VLOOKUP(Attendance!$G1484,REGULAR_WEEK_SCHEDULE[[Wednesday]:[Period]],4,TRUE))),
IF(WEEKDAY($J1484) = 5,
       IF(COUNTIF(BLOCK_THURSDAY_DATES[],Attendance!$J1484) &gt; 0, VLOOKUP(Attendance!$G1484,BLOCK_THURSDAY_PERIOD_SCHEDULE[],2,TRUE),
       IF(COUNTIF(FINALS_WEEK_THURSDAY_DATE[],Attendance!$J1484) &gt; 0, VLOOKUP(Attendance!$G1484,FINALS_WEEK_THURSDAY_PERIOD_SCHEDULE[],2,TRUE),
       VLOOKUP(Attendance!$G1484,REGULAR_WEEK_SCHEDULE[[Thursday]:[Period]],3,TRUE))),
IF(WEEKDAY(Attendance!$J1484) = 6,
       IF(COUNTIF(FINALS_WEEK_FRIDAY_DATE[],Attendance!$J1484) &gt; 0, VLOOKUP(Attendance!$G1484,FINALS_WEEK_FRIDAY_PERIOD_SCHEDULE[],2,TRUE),
       VLOOKUP(Attendance!$G1484,REGULAR_WEEK_SCHEDULE[[Friday]:[Period]],2,TRUE))))))))))</f>
        <v/>
      </c>
      <c r="J1484" s="41" t="str">
        <f t="shared" ca="1" si="74"/>
        <v/>
      </c>
      <c r="K1484" s="41" t="str">
        <f>IF($A1484 &lt;&gt; "",VLOOKUP($A1484,'Student reference sheet'!$A$2:$V$2329, 7,FALSE), "")</f>
        <v/>
      </c>
      <c r="L1484" s="30" t="str">
        <f>IF($A1484 ="", "", VLOOKUP($A1484, 'Student reference sheet'!$A$2:$Z$2603,23,FALSE))</f>
        <v/>
      </c>
      <c r="M1484" s="30" t="str">
        <f>IF($A1484 ="", "", VLOOKUP($A1484, 'Student reference sheet'!$A$2:$Z$2603,24,FALSE))</f>
        <v/>
      </c>
      <c r="N1484" s="30" t="str">
        <f>IF($A1484 ="", "", VLOOKUP($A1484, 'Student reference sheet'!$A$2:$Z$2603,26,FALSE))</f>
        <v/>
      </c>
      <c r="O1484" s="30" t="str">
        <f>IF($A1484 ="", "", VLOOKUP($A1484, 'Student reference sheet'!$A$2:$Z$2603,25,FALSE))</f>
        <v/>
      </c>
      <c r="P1484" s="39" t="str">
        <f>IF($A1484 = "", "", IF(OR(VLOOKUP($A1484,'Student reference sheet'!$A$2:$V$2400,8,FALSE) = "R",  VLOOKUP($A1484,'Student reference sheet'!$A$2:$V$2400,8,FALSE) = "L"), "X", ""))</f>
        <v/>
      </c>
      <c r="Q1484" s="39" t="str">
        <f>IF($A1484 ="", "", VLOOKUP($A1484, 'Student reference sheet'!$A$2:$V$2603,22,FALSE))</f>
        <v/>
      </c>
      <c r="R1484" s="39" t="str">
        <f>IF($A1484 &lt;&gt; "",VLOOKUP($A1484,'Student reference sheet'!$A$2:$V$2329, 5,FALSE), "")</f>
        <v/>
      </c>
      <c r="S1484" s="39" t="str">
        <f>IF($A1484 &lt;&gt; "",VLOOKUP($A1484,'Student reference sheet'!$A$2:$V$2329, 6,FALSE), "")</f>
        <v/>
      </c>
      <c r="T1484" s="30" t="str">
        <f>IF($A1484 = "","",
IF(VLOOKUP($A1484,'Student reference sheet'!$A$2:$V$2329, 10,FALSE) = "Y", "Hispanic",
IF(VLOOKUP($A1484,'Student reference sheet'!$A$2:$V$2329,11,FALSE) &lt;&gt; "",
IF(VLOOKUP($A1484,'Student reference sheet'!$A$2:$V$2329,11,FALSE) = "UNK", "Unknown", VLOOKUP(VALUE(VLOOKUP($A1484,'Student reference sheet'!$A$2:$V$2329,11,FALSE)),'Ethnicity Reference'!$A$2:$B$22,2,FALSE)),
IF(VLOOKUP($A1484,'Student reference sheet'!$A$2:$V$2329,9,FALSE) &lt;&gt; "", VLOOKUP(VALUE(VLOOKUP($A1484,'Student reference sheet'!$A$2:$V$2329,9,FALSE)),'Ethnicity Reference'!$A$2:$B$22,2,FALSE),"Unknown"))))</f>
        <v/>
      </c>
      <c r="U1484" s="35"/>
    </row>
    <row r="1485" spans="1:21" ht="15.75">
      <c r="A1485" s="47"/>
      <c r="B1485" s="33"/>
      <c r="C1485" s="39" t="str">
        <f>IF($A1485 &lt;&gt; "",VLOOKUP($A1485,'Student reference sheet'!$A$2:$V$2329, 3,FALSE), "")</f>
        <v/>
      </c>
      <c r="D1485" s="39" t="str">
        <f>IF($A1485 &lt;&gt; "",VLOOKUP($A1485,'Student reference sheet'!$A$2:$V$2329, 2,FALSE), "")</f>
        <v/>
      </c>
      <c r="E1485" s="35"/>
      <c r="F1485" s="34"/>
      <c r="G1485" s="40" t="str">
        <f t="shared" ca="1" si="72"/>
        <v/>
      </c>
      <c r="H1485" s="40" t="str">
        <f t="shared" ca="1" si="73"/>
        <v/>
      </c>
      <c r="I1485" s="36" t="str">
        <f>IF($A1485 = "", "",
IF(COUNTIF(MINIMUM_DAY_DATES[], Attendance!J1485) &gt; 0, VLOOKUP(Attendance!$G1485,MINIMUM_DAY_PERIOD_SCHEDULE[], 2,TRUE),
IF(COUNTIF(RALLY_DATES[], Attendance!J1485) &gt; 0, VLOOKUP(Attendance!$G1485,RALLY_PERIOD_SCHEDULE[], 2,TRUE),
IF(WEEKDAY(Attendance!$J1485) = 2,
       IF(COUNTIF(FINALS_WEEK_MONDAY_DATE[],Attendance!$J1485) &gt; 0, VLOOKUP(Attendance!$G1485,FINALS_WEEK_MONDAY_PERIOD_SCHEDULE[],2,TRUE),
       VLOOKUP(Attendance!$G1485,REGULAR_WEEK_SCHEDULE[],6,TRUE)),
IF(WEEKDAY($J1485) = 3,
       IF(COUNTIF(FINALS_WEEK_TUESDAY_DATE[],Attendance!$J1485) &gt; 0, VLOOKUP(Attendance!$G1485,FINALS_WEEK_TUESDAY_PERIOD_SCHEDULE[],2,TRUE),
       VLOOKUP(Attendance!$G1485,REGULAR_WEEK_SCHEDULE[[Tuesday]:[Period]],5,TRUE)),
IF(WEEKDAY(Attendance!$J1485) = 4,
        IF(COUNTIF(BLOCK_WEDNESDAY_DATES[],Attendance!$J1485) &gt; 0, VLOOKUP(Attendance!$G1485,BLOCK_WEDNESDAY_PERIOD_SCHEDULE[],2,TRUE),
        IF(COUNTIF(FINALS_WEEK_WEDNESDAY_DATE[],Attendance!$J1485) &gt; 0, VLOOKUP(Attendance!$G1485,FINALS_WEEK_WEDNESDAY_PERIOD_SCHEDULE[],2,TRUE),
       VLOOKUP(Attendance!$G1485,REGULAR_WEEK_SCHEDULE[[Wednesday]:[Period]],4,TRUE))),
IF(WEEKDAY($J1485) = 5,
       IF(COUNTIF(BLOCK_THURSDAY_DATES[],Attendance!$J1485) &gt; 0, VLOOKUP(Attendance!$G1485,BLOCK_THURSDAY_PERIOD_SCHEDULE[],2,TRUE),
       IF(COUNTIF(FINALS_WEEK_THURSDAY_DATE[],Attendance!$J1485) &gt; 0, VLOOKUP(Attendance!$G1485,FINALS_WEEK_THURSDAY_PERIOD_SCHEDULE[],2,TRUE),
       VLOOKUP(Attendance!$G1485,REGULAR_WEEK_SCHEDULE[[Thursday]:[Period]],3,TRUE))),
IF(WEEKDAY(Attendance!$J1485) = 6,
       IF(COUNTIF(FINALS_WEEK_FRIDAY_DATE[],Attendance!$J1485) &gt; 0, VLOOKUP(Attendance!$G1485,FINALS_WEEK_FRIDAY_PERIOD_SCHEDULE[],2,TRUE),
       VLOOKUP(Attendance!$G1485,REGULAR_WEEK_SCHEDULE[[Friday]:[Period]],2,TRUE))))))))))</f>
        <v/>
      </c>
      <c r="J1485" s="41" t="str">
        <f t="shared" ca="1" si="74"/>
        <v/>
      </c>
      <c r="K1485" s="41" t="str">
        <f>IF($A1485 &lt;&gt; "",VLOOKUP($A1485,'Student reference sheet'!$A$2:$V$2329, 7,FALSE), "")</f>
        <v/>
      </c>
      <c r="L1485" s="30" t="str">
        <f>IF($A1485 ="", "", VLOOKUP($A1485, 'Student reference sheet'!$A$2:$Z$2603,23,FALSE))</f>
        <v/>
      </c>
      <c r="M1485" s="30" t="str">
        <f>IF($A1485 ="", "", VLOOKUP($A1485, 'Student reference sheet'!$A$2:$Z$2603,24,FALSE))</f>
        <v/>
      </c>
      <c r="N1485" s="30" t="str">
        <f>IF($A1485 ="", "", VLOOKUP($A1485, 'Student reference sheet'!$A$2:$Z$2603,26,FALSE))</f>
        <v/>
      </c>
      <c r="O1485" s="30" t="str">
        <f>IF($A1485 ="", "", VLOOKUP($A1485, 'Student reference sheet'!$A$2:$Z$2603,25,FALSE))</f>
        <v/>
      </c>
      <c r="P1485" s="39" t="str">
        <f>IF($A1485 = "", "", IF(OR(VLOOKUP($A1485,'Student reference sheet'!$A$2:$V$2400,8,FALSE) = "R",  VLOOKUP($A1485,'Student reference sheet'!$A$2:$V$2400,8,FALSE) = "L"), "X", ""))</f>
        <v/>
      </c>
      <c r="Q1485" s="39" t="str">
        <f>IF($A1485 ="", "", VLOOKUP($A1485, 'Student reference sheet'!$A$2:$V$2603,22,FALSE))</f>
        <v/>
      </c>
      <c r="R1485" s="39" t="str">
        <f>IF($A1485 &lt;&gt; "",VLOOKUP($A1485,'Student reference sheet'!$A$2:$V$2329, 5,FALSE), "")</f>
        <v/>
      </c>
      <c r="S1485" s="39" t="str">
        <f>IF($A1485 &lt;&gt; "",VLOOKUP($A1485,'Student reference sheet'!$A$2:$V$2329, 6,FALSE), "")</f>
        <v/>
      </c>
      <c r="T1485" s="30" t="str">
        <f>IF($A1485 = "","",
IF(VLOOKUP($A1485,'Student reference sheet'!$A$2:$V$2329, 10,FALSE) = "Y", "Hispanic",
IF(VLOOKUP($A1485,'Student reference sheet'!$A$2:$V$2329,11,FALSE) &lt;&gt; "",
IF(VLOOKUP($A1485,'Student reference sheet'!$A$2:$V$2329,11,FALSE) = "UNK", "Unknown", VLOOKUP(VALUE(VLOOKUP($A1485,'Student reference sheet'!$A$2:$V$2329,11,FALSE)),'Ethnicity Reference'!$A$2:$B$22,2,FALSE)),
IF(VLOOKUP($A1485,'Student reference sheet'!$A$2:$V$2329,9,FALSE) &lt;&gt; "", VLOOKUP(VALUE(VLOOKUP($A1485,'Student reference sheet'!$A$2:$V$2329,9,FALSE)),'Ethnicity Reference'!$A$2:$B$22,2,FALSE),"Unknown"))))</f>
        <v/>
      </c>
      <c r="U1485" s="35"/>
    </row>
    <row r="1486" spans="1:21" ht="15.75">
      <c r="A1486" s="47"/>
      <c r="B1486" s="33"/>
      <c r="C1486" s="39" t="str">
        <f>IF($A1486 &lt;&gt; "",VLOOKUP($A1486,'Student reference sheet'!$A$2:$V$2329, 3,FALSE), "")</f>
        <v/>
      </c>
      <c r="D1486" s="39" t="str">
        <f>IF($A1486 &lt;&gt; "",VLOOKUP($A1486,'Student reference sheet'!$A$2:$V$2329, 2,FALSE), "")</f>
        <v/>
      </c>
      <c r="E1486" s="35"/>
      <c r="F1486" s="34"/>
      <c r="G1486" s="40" t="str">
        <f t="shared" ca="1" si="72"/>
        <v/>
      </c>
      <c r="H1486" s="40" t="str">
        <f t="shared" ca="1" si="73"/>
        <v/>
      </c>
      <c r="I1486" s="36" t="str">
        <f>IF($A1486 = "", "",
IF(COUNTIF(MINIMUM_DAY_DATES[], Attendance!J1486) &gt; 0, VLOOKUP(Attendance!$G1486,MINIMUM_DAY_PERIOD_SCHEDULE[], 2,TRUE),
IF(COUNTIF(RALLY_DATES[], Attendance!J1486) &gt; 0, VLOOKUP(Attendance!$G1486,RALLY_PERIOD_SCHEDULE[], 2,TRUE),
IF(WEEKDAY(Attendance!$J1486) = 2,
       IF(COUNTIF(FINALS_WEEK_MONDAY_DATE[],Attendance!$J1486) &gt; 0, VLOOKUP(Attendance!$G1486,FINALS_WEEK_MONDAY_PERIOD_SCHEDULE[],2,TRUE),
       VLOOKUP(Attendance!$G1486,REGULAR_WEEK_SCHEDULE[],6,TRUE)),
IF(WEEKDAY($J1486) = 3,
       IF(COUNTIF(FINALS_WEEK_TUESDAY_DATE[],Attendance!$J1486) &gt; 0, VLOOKUP(Attendance!$G1486,FINALS_WEEK_TUESDAY_PERIOD_SCHEDULE[],2,TRUE),
       VLOOKUP(Attendance!$G1486,REGULAR_WEEK_SCHEDULE[[Tuesday]:[Period]],5,TRUE)),
IF(WEEKDAY(Attendance!$J1486) = 4,
        IF(COUNTIF(BLOCK_WEDNESDAY_DATES[],Attendance!$J1486) &gt; 0, VLOOKUP(Attendance!$G1486,BLOCK_WEDNESDAY_PERIOD_SCHEDULE[],2,TRUE),
        IF(COUNTIF(FINALS_WEEK_WEDNESDAY_DATE[],Attendance!$J1486) &gt; 0, VLOOKUP(Attendance!$G1486,FINALS_WEEK_WEDNESDAY_PERIOD_SCHEDULE[],2,TRUE),
       VLOOKUP(Attendance!$G1486,REGULAR_WEEK_SCHEDULE[[Wednesday]:[Period]],4,TRUE))),
IF(WEEKDAY($J1486) = 5,
       IF(COUNTIF(BLOCK_THURSDAY_DATES[],Attendance!$J1486) &gt; 0, VLOOKUP(Attendance!$G1486,BLOCK_THURSDAY_PERIOD_SCHEDULE[],2,TRUE),
       IF(COUNTIF(FINALS_WEEK_THURSDAY_DATE[],Attendance!$J1486) &gt; 0, VLOOKUP(Attendance!$G1486,FINALS_WEEK_THURSDAY_PERIOD_SCHEDULE[],2,TRUE),
       VLOOKUP(Attendance!$G1486,REGULAR_WEEK_SCHEDULE[[Thursday]:[Period]],3,TRUE))),
IF(WEEKDAY(Attendance!$J1486) = 6,
       IF(COUNTIF(FINALS_WEEK_FRIDAY_DATE[],Attendance!$J1486) &gt; 0, VLOOKUP(Attendance!$G1486,FINALS_WEEK_FRIDAY_PERIOD_SCHEDULE[],2,TRUE),
       VLOOKUP(Attendance!$G1486,REGULAR_WEEK_SCHEDULE[[Friday]:[Period]],2,TRUE))))))))))</f>
        <v/>
      </c>
      <c r="J1486" s="41" t="str">
        <f t="shared" ca="1" si="74"/>
        <v/>
      </c>
      <c r="K1486" s="41" t="str">
        <f>IF($A1486 &lt;&gt; "",VLOOKUP($A1486,'Student reference sheet'!$A$2:$V$2329, 7,FALSE), "")</f>
        <v/>
      </c>
      <c r="L1486" s="30" t="str">
        <f>IF($A1486 ="", "", VLOOKUP($A1486, 'Student reference sheet'!$A$2:$Z$2603,23,FALSE))</f>
        <v/>
      </c>
      <c r="M1486" s="30" t="str">
        <f>IF($A1486 ="", "", VLOOKUP($A1486, 'Student reference sheet'!$A$2:$Z$2603,24,FALSE))</f>
        <v/>
      </c>
      <c r="N1486" s="30" t="str">
        <f>IF($A1486 ="", "", VLOOKUP($A1486, 'Student reference sheet'!$A$2:$Z$2603,26,FALSE))</f>
        <v/>
      </c>
      <c r="O1486" s="30" t="str">
        <f>IF($A1486 ="", "", VLOOKUP($A1486, 'Student reference sheet'!$A$2:$Z$2603,25,FALSE))</f>
        <v/>
      </c>
      <c r="P1486" s="39" t="str">
        <f>IF($A1486 = "", "", IF(OR(VLOOKUP($A1486,'Student reference sheet'!$A$2:$V$2400,8,FALSE) = "R",  VLOOKUP($A1486,'Student reference sheet'!$A$2:$V$2400,8,FALSE) = "L"), "X", ""))</f>
        <v/>
      </c>
      <c r="Q1486" s="39" t="str">
        <f>IF($A1486 ="", "", VLOOKUP($A1486, 'Student reference sheet'!$A$2:$V$2603,22,FALSE))</f>
        <v/>
      </c>
      <c r="R1486" s="39" t="str">
        <f>IF($A1486 &lt;&gt; "",VLOOKUP($A1486,'Student reference sheet'!$A$2:$V$2329, 5,FALSE), "")</f>
        <v/>
      </c>
      <c r="S1486" s="39" t="str">
        <f>IF($A1486 &lt;&gt; "",VLOOKUP($A1486,'Student reference sheet'!$A$2:$V$2329, 6,FALSE), "")</f>
        <v/>
      </c>
      <c r="T1486" s="30" t="str">
        <f>IF($A1486 = "","",
IF(VLOOKUP($A1486,'Student reference sheet'!$A$2:$V$2329, 10,FALSE) = "Y", "Hispanic",
IF(VLOOKUP($A1486,'Student reference sheet'!$A$2:$V$2329,11,FALSE) &lt;&gt; "",
IF(VLOOKUP($A1486,'Student reference sheet'!$A$2:$V$2329,11,FALSE) = "UNK", "Unknown", VLOOKUP(VALUE(VLOOKUP($A1486,'Student reference sheet'!$A$2:$V$2329,11,FALSE)),'Ethnicity Reference'!$A$2:$B$22,2,FALSE)),
IF(VLOOKUP($A1486,'Student reference sheet'!$A$2:$V$2329,9,FALSE) &lt;&gt; "", VLOOKUP(VALUE(VLOOKUP($A1486,'Student reference sheet'!$A$2:$V$2329,9,FALSE)),'Ethnicity Reference'!$A$2:$B$22,2,FALSE),"Unknown"))))</f>
        <v/>
      </c>
      <c r="U1486" s="35"/>
    </row>
    <row r="1487" spans="1:21" ht="15.75">
      <c r="A1487" s="47"/>
      <c r="B1487" s="33"/>
      <c r="C1487" s="39" t="str">
        <f>IF($A1487 &lt;&gt; "",VLOOKUP($A1487,'Student reference sheet'!$A$2:$V$2329, 3,FALSE), "")</f>
        <v/>
      </c>
      <c r="D1487" s="39" t="str">
        <f>IF($A1487 &lt;&gt; "",VLOOKUP($A1487,'Student reference sheet'!$A$2:$V$2329, 2,FALSE), "")</f>
        <v/>
      </c>
      <c r="E1487" s="35"/>
      <c r="F1487" s="34"/>
      <c r="G1487" s="40" t="str">
        <f t="shared" ca="1" si="72"/>
        <v/>
      </c>
      <c r="H1487" s="40" t="str">
        <f t="shared" ca="1" si="73"/>
        <v/>
      </c>
      <c r="I1487" s="36" t="str">
        <f>IF($A1487 = "", "",
IF(COUNTIF(MINIMUM_DAY_DATES[], Attendance!J1487) &gt; 0, VLOOKUP(Attendance!$G1487,MINIMUM_DAY_PERIOD_SCHEDULE[], 2,TRUE),
IF(COUNTIF(RALLY_DATES[], Attendance!J1487) &gt; 0, VLOOKUP(Attendance!$G1487,RALLY_PERIOD_SCHEDULE[], 2,TRUE),
IF(WEEKDAY(Attendance!$J1487) = 2,
       IF(COUNTIF(FINALS_WEEK_MONDAY_DATE[],Attendance!$J1487) &gt; 0, VLOOKUP(Attendance!$G1487,FINALS_WEEK_MONDAY_PERIOD_SCHEDULE[],2,TRUE),
       VLOOKUP(Attendance!$G1487,REGULAR_WEEK_SCHEDULE[],6,TRUE)),
IF(WEEKDAY($J1487) = 3,
       IF(COUNTIF(FINALS_WEEK_TUESDAY_DATE[],Attendance!$J1487) &gt; 0, VLOOKUP(Attendance!$G1487,FINALS_WEEK_TUESDAY_PERIOD_SCHEDULE[],2,TRUE),
       VLOOKUP(Attendance!$G1487,REGULAR_WEEK_SCHEDULE[[Tuesday]:[Period]],5,TRUE)),
IF(WEEKDAY(Attendance!$J1487) = 4,
        IF(COUNTIF(BLOCK_WEDNESDAY_DATES[],Attendance!$J1487) &gt; 0, VLOOKUP(Attendance!$G1487,BLOCK_WEDNESDAY_PERIOD_SCHEDULE[],2,TRUE),
        IF(COUNTIF(FINALS_WEEK_WEDNESDAY_DATE[],Attendance!$J1487) &gt; 0, VLOOKUP(Attendance!$G1487,FINALS_WEEK_WEDNESDAY_PERIOD_SCHEDULE[],2,TRUE),
       VLOOKUP(Attendance!$G1487,REGULAR_WEEK_SCHEDULE[[Wednesday]:[Period]],4,TRUE))),
IF(WEEKDAY($J1487) = 5,
       IF(COUNTIF(BLOCK_THURSDAY_DATES[],Attendance!$J1487) &gt; 0, VLOOKUP(Attendance!$G1487,BLOCK_THURSDAY_PERIOD_SCHEDULE[],2,TRUE),
       IF(COUNTIF(FINALS_WEEK_THURSDAY_DATE[],Attendance!$J1487) &gt; 0, VLOOKUP(Attendance!$G1487,FINALS_WEEK_THURSDAY_PERIOD_SCHEDULE[],2,TRUE),
       VLOOKUP(Attendance!$G1487,REGULAR_WEEK_SCHEDULE[[Thursday]:[Period]],3,TRUE))),
IF(WEEKDAY(Attendance!$J1487) = 6,
       IF(COUNTIF(FINALS_WEEK_FRIDAY_DATE[],Attendance!$J1487) &gt; 0, VLOOKUP(Attendance!$G1487,FINALS_WEEK_FRIDAY_PERIOD_SCHEDULE[],2,TRUE),
       VLOOKUP(Attendance!$G1487,REGULAR_WEEK_SCHEDULE[[Friday]:[Period]],2,TRUE))))))))))</f>
        <v/>
      </c>
      <c r="J1487" s="41" t="str">
        <f t="shared" ca="1" si="74"/>
        <v/>
      </c>
      <c r="K1487" s="41" t="str">
        <f>IF($A1487 &lt;&gt; "",VLOOKUP($A1487,'Student reference sheet'!$A$2:$V$2329, 7,FALSE), "")</f>
        <v/>
      </c>
      <c r="L1487" s="30" t="str">
        <f>IF($A1487 ="", "", VLOOKUP($A1487, 'Student reference sheet'!$A$2:$Z$2603,23,FALSE))</f>
        <v/>
      </c>
      <c r="M1487" s="30" t="str">
        <f>IF($A1487 ="", "", VLOOKUP($A1487, 'Student reference sheet'!$A$2:$Z$2603,24,FALSE))</f>
        <v/>
      </c>
      <c r="N1487" s="30" t="str">
        <f>IF($A1487 ="", "", VLOOKUP($A1487, 'Student reference sheet'!$A$2:$Z$2603,26,FALSE))</f>
        <v/>
      </c>
      <c r="O1487" s="30" t="str">
        <f>IF($A1487 ="", "", VLOOKUP($A1487, 'Student reference sheet'!$A$2:$Z$2603,25,FALSE))</f>
        <v/>
      </c>
      <c r="P1487" s="39" t="str">
        <f>IF($A1487 = "", "", IF(OR(VLOOKUP($A1487,'Student reference sheet'!$A$2:$V$2400,8,FALSE) = "R",  VLOOKUP($A1487,'Student reference sheet'!$A$2:$V$2400,8,FALSE) = "L"), "X", ""))</f>
        <v/>
      </c>
      <c r="Q1487" s="39" t="str">
        <f>IF($A1487 ="", "", VLOOKUP($A1487, 'Student reference sheet'!$A$2:$V$2603,22,FALSE))</f>
        <v/>
      </c>
      <c r="R1487" s="39" t="str">
        <f>IF($A1487 &lt;&gt; "",VLOOKUP($A1487,'Student reference sheet'!$A$2:$V$2329, 5,FALSE), "")</f>
        <v/>
      </c>
      <c r="S1487" s="39" t="str">
        <f>IF($A1487 &lt;&gt; "",VLOOKUP($A1487,'Student reference sheet'!$A$2:$V$2329, 6,FALSE), "")</f>
        <v/>
      </c>
      <c r="T1487" s="30" t="str">
        <f>IF($A1487 = "","",
IF(VLOOKUP($A1487,'Student reference sheet'!$A$2:$V$2329, 10,FALSE) = "Y", "Hispanic",
IF(VLOOKUP($A1487,'Student reference sheet'!$A$2:$V$2329,11,FALSE) &lt;&gt; "",
IF(VLOOKUP($A1487,'Student reference sheet'!$A$2:$V$2329,11,FALSE) = "UNK", "Unknown", VLOOKUP(VALUE(VLOOKUP($A1487,'Student reference sheet'!$A$2:$V$2329,11,FALSE)),'Ethnicity Reference'!$A$2:$B$22,2,FALSE)),
IF(VLOOKUP($A1487,'Student reference sheet'!$A$2:$V$2329,9,FALSE) &lt;&gt; "", VLOOKUP(VALUE(VLOOKUP($A1487,'Student reference sheet'!$A$2:$V$2329,9,FALSE)),'Ethnicity Reference'!$A$2:$B$22,2,FALSE),"Unknown"))))</f>
        <v/>
      </c>
      <c r="U1487" s="35"/>
    </row>
    <row r="1488" spans="1:21" ht="15.75">
      <c r="A1488" s="47"/>
      <c r="B1488" s="33"/>
      <c r="C1488" s="39" t="str">
        <f>IF($A1488 &lt;&gt; "",VLOOKUP($A1488,'Student reference sheet'!$A$2:$V$2329, 3,FALSE), "")</f>
        <v/>
      </c>
      <c r="D1488" s="39" t="str">
        <f>IF($A1488 &lt;&gt; "",VLOOKUP($A1488,'Student reference sheet'!$A$2:$V$2329, 2,FALSE), "")</f>
        <v/>
      </c>
      <c r="E1488" s="35"/>
      <c r="F1488" s="34"/>
      <c r="G1488" s="40" t="str">
        <f t="shared" ca="1" si="72"/>
        <v/>
      </c>
      <c r="H1488" s="40" t="str">
        <f t="shared" ca="1" si="73"/>
        <v/>
      </c>
      <c r="I1488" s="36" t="str">
        <f>IF($A1488 = "", "",
IF(COUNTIF(MINIMUM_DAY_DATES[], Attendance!J1488) &gt; 0, VLOOKUP(Attendance!$G1488,MINIMUM_DAY_PERIOD_SCHEDULE[], 2,TRUE),
IF(COUNTIF(RALLY_DATES[], Attendance!J1488) &gt; 0, VLOOKUP(Attendance!$G1488,RALLY_PERIOD_SCHEDULE[], 2,TRUE),
IF(WEEKDAY(Attendance!$J1488) = 2,
       IF(COUNTIF(FINALS_WEEK_MONDAY_DATE[],Attendance!$J1488) &gt; 0, VLOOKUP(Attendance!$G1488,FINALS_WEEK_MONDAY_PERIOD_SCHEDULE[],2,TRUE),
       VLOOKUP(Attendance!$G1488,REGULAR_WEEK_SCHEDULE[],6,TRUE)),
IF(WEEKDAY($J1488) = 3,
       IF(COUNTIF(FINALS_WEEK_TUESDAY_DATE[],Attendance!$J1488) &gt; 0, VLOOKUP(Attendance!$G1488,FINALS_WEEK_TUESDAY_PERIOD_SCHEDULE[],2,TRUE),
       VLOOKUP(Attendance!$G1488,REGULAR_WEEK_SCHEDULE[[Tuesday]:[Period]],5,TRUE)),
IF(WEEKDAY(Attendance!$J1488) = 4,
        IF(COUNTIF(BLOCK_WEDNESDAY_DATES[],Attendance!$J1488) &gt; 0, VLOOKUP(Attendance!$G1488,BLOCK_WEDNESDAY_PERIOD_SCHEDULE[],2,TRUE),
        IF(COUNTIF(FINALS_WEEK_WEDNESDAY_DATE[],Attendance!$J1488) &gt; 0, VLOOKUP(Attendance!$G1488,FINALS_WEEK_WEDNESDAY_PERIOD_SCHEDULE[],2,TRUE),
       VLOOKUP(Attendance!$G1488,REGULAR_WEEK_SCHEDULE[[Wednesday]:[Period]],4,TRUE))),
IF(WEEKDAY($J1488) = 5,
       IF(COUNTIF(BLOCK_THURSDAY_DATES[],Attendance!$J1488) &gt; 0, VLOOKUP(Attendance!$G1488,BLOCK_THURSDAY_PERIOD_SCHEDULE[],2,TRUE),
       IF(COUNTIF(FINALS_WEEK_THURSDAY_DATE[],Attendance!$J1488) &gt; 0, VLOOKUP(Attendance!$G1488,FINALS_WEEK_THURSDAY_PERIOD_SCHEDULE[],2,TRUE),
       VLOOKUP(Attendance!$G1488,REGULAR_WEEK_SCHEDULE[[Thursday]:[Period]],3,TRUE))),
IF(WEEKDAY(Attendance!$J1488) = 6,
       IF(COUNTIF(FINALS_WEEK_FRIDAY_DATE[],Attendance!$J1488) &gt; 0, VLOOKUP(Attendance!$G1488,FINALS_WEEK_FRIDAY_PERIOD_SCHEDULE[],2,TRUE),
       VLOOKUP(Attendance!$G1488,REGULAR_WEEK_SCHEDULE[[Friday]:[Period]],2,TRUE))))))))))</f>
        <v/>
      </c>
      <c r="J1488" s="41" t="str">
        <f t="shared" ca="1" si="74"/>
        <v/>
      </c>
      <c r="K1488" s="41" t="str">
        <f>IF($A1488 &lt;&gt; "",VLOOKUP($A1488,'Student reference sheet'!$A$2:$V$2329, 7,FALSE), "")</f>
        <v/>
      </c>
      <c r="L1488" s="30" t="str">
        <f>IF($A1488 ="", "", VLOOKUP($A1488, 'Student reference sheet'!$A$2:$Z$2603,23,FALSE))</f>
        <v/>
      </c>
      <c r="M1488" s="30" t="str">
        <f>IF($A1488 ="", "", VLOOKUP($A1488, 'Student reference sheet'!$A$2:$Z$2603,24,FALSE))</f>
        <v/>
      </c>
      <c r="N1488" s="30" t="str">
        <f>IF($A1488 ="", "", VLOOKUP($A1488, 'Student reference sheet'!$A$2:$Z$2603,26,FALSE))</f>
        <v/>
      </c>
      <c r="O1488" s="30" t="str">
        <f>IF($A1488 ="", "", VLOOKUP($A1488, 'Student reference sheet'!$A$2:$Z$2603,25,FALSE))</f>
        <v/>
      </c>
      <c r="P1488" s="39" t="str">
        <f>IF($A1488 = "", "", IF(OR(VLOOKUP($A1488,'Student reference sheet'!$A$2:$V$2400,8,FALSE) = "R",  VLOOKUP($A1488,'Student reference sheet'!$A$2:$V$2400,8,FALSE) = "L"), "X", ""))</f>
        <v/>
      </c>
      <c r="Q1488" s="39" t="str">
        <f>IF($A1488 ="", "", VLOOKUP($A1488, 'Student reference sheet'!$A$2:$V$2603,22,FALSE))</f>
        <v/>
      </c>
      <c r="R1488" s="39" t="str">
        <f>IF($A1488 &lt;&gt; "",VLOOKUP($A1488,'Student reference sheet'!$A$2:$V$2329, 5,FALSE), "")</f>
        <v/>
      </c>
      <c r="S1488" s="39" t="str">
        <f>IF($A1488 &lt;&gt; "",VLOOKUP($A1488,'Student reference sheet'!$A$2:$V$2329, 6,FALSE), "")</f>
        <v/>
      </c>
      <c r="T1488" s="30" t="str">
        <f>IF($A1488 = "","",
IF(VLOOKUP($A1488,'Student reference sheet'!$A$2:$V$2329, 10,FALSE) = "Y", "Hispanic",
IF(VLOOKUP($A1488,'Student reference sheet'!$A$2:$V$2329,11,FALSE) &lt;&gt; "",
IF(VLOOKUP($A1488,'Student reference sheet'!$A$2:$V$2329,11,FALSE) = "UNK", "Unknown", VLOOKUP(VALUE(VLOOKUP($A1488,'Student reference sheet'!$A$2:$V$2329,11,FALSE)),'Ethnicity Reference'!$A$2:$B$22,2,FALSE)),
IF(VLOOKUP($A1488,'Student reference sheet'!$A$2:$V$2329,9,FALSE) &lt;&gt; "", VLOOKUP(VALUE(VLOOKUP($A1488,'Student reference sheet'!$A$2:$V$2329,9,FALSE)),'Ethnicity Reference'!$A$2:$B$22,2,FALSE),"Unknown"))))</f>
        <v/>
      </c>
      <c r="U1488" s="35"/>
    </row>
    <row r="1489" spans="1:21" ht="15.75">
      <c r="A1489" s="47"/>
      <c r="B1489" s="33"/>
      <c r="C1489" s="39" t="str">
        <f>IF($A1489 &lt;&gt; "",VLOOKUP($A1489,'Student reference sheet'!$A$2:$V$2329, 3,FALSE), "")</f>
        <v/>
      </c>
      <c r="D1489" s="39" t="str">
        <f>IF($A1489 &lt;&gt; "",VLOOKUP($A1489,'Student reference sheet'!$A$2:$V$2329, 2,FALSE), "")</f>
        <v/>
      </c>
      <c r="E1489" s="35"/>
      <c r="F1489" s="34"/>
      <c r="G1489" s="40" t="str">
        <f t="shared" ca="1" si="72"/>
        <v/>
      </c>
      <c r="H1489" s="40" t="str">
        <f t="shared" ca="1" si="73"/>
        <v/>
      </c>
      <c r="I1489" s="36" t="str">
        <f>IF($A1489 = "", "",
IF(COUNTIF(MINIMUM_DAY_DATES[], Attendance!J1489) &gt; 0, VLOOKUP(Attendance!$G1489,MINIMUM_DAY_PERIOD_SCHEDULE[], 2,TRUE),
IF(COUNTIF(RALLY_DATES[], Attendance!J1489) &gt; 0, VLOOKUP(Attendance!$G1489,RALLY_PERIOD_SCHEDULE[], 2,TRUE),
IF(WEEKDAY(Attendance!$J1489) = 2,
       IF(COUNTIF(FINALS_WEEK_MONDAY_DATE[],Attendance!$J1489) &gt; 0, VLOOKUP(Attendance!$G1489,FINALS_WEEK_MONDAY_PERIOD_SCHEDULE[],2,TRUE),
       VLOOKUP(Attendance!$G1489,REGULAR_WEEK_SCHEDULE[],6,TRUE)),
IF(WEEKDAY($J1489) = 3,
       IF(COUNTIF(FINALS_WEEK_TUESDAY_DATE[],Attendance!$J1489) &gt; 0, VLOOKUP(Attendance!$G1489,FINALS_WEEK_TUESDAY_PERIOD_SCHEDULE[],2,TRUE),
       VLOOKUP(Attendance!$G1489,REGULAR_WEEK_SCHEDULE[[Tuesday]:[Period]],5,TRUE)),
IF(WEEKDAY(Attendance!$J1489) = 4,
        IF(COUNTIF(BLOCK_WEDNESDAY_DATES[],Attendance!$J1489) &gt; 0, VLOOKUP(Attendance!$G1489,BLOCK_WEDNESDAY_PERIOD_SCHEDULE[],2,TRUE),
        IF(COUNTIF(FINALS_WEEK_WEDNESDAY_DATE[],Attendance!$J1489) &gt; 0, VLOOKUP(Attendance!$G1489,FINALS_WEEK_WEDNESDAY_PERIOD_SCHEDULE[],2,TRUE),
       VLOOKUP(Attendance!$G1489,REGULAR_WEEK_SCHEDULE[[Wednesday]:[Period]],4,TRUE))),
IF(WEEKDAY($J1489) = 5,
       IF(COUNTIF(BLOCK_THURSDAY_DATES[],Attendance!$J1489) &gt; 0, VLOOKUP(Attendance!$G1489,BLOCK_THURSDAY_PERIOD_SCHEDULE[],2,TRUE),
       IF(COUNTIF(FINALS_WEEK_THURSDAY_DATE[],Attendance!$J1489) &gt; 0, VLOOKUP(Attendance!$G1489,FINALS_WEEK_THURSDAY_PERIOD_SCHEDULE[],2,TRUE),
       VLOOKUP(Attendance!$G1489,REGULAR_WEEK_SCHEDULE[[Thursday]:[Period]],3,TRUE))),
IF(WEEKDAY(Attendance!$J1489) = 6,
       IF(COUNTIF(FINALS_WEEK_FRIDAY_DATE[],Attendance!$J1489) &gt; 0, VLOOKUP(Attendance!$G1489,FINALS_WEEK_FRIDAY_PERIOD_SCHEDULE[],2,TRUE),
       VLOOKUP(Attendance!$G1489,REGULAR_WEEK_SCHEDULE[[Friday]:[Period]],2,TRUE))))))))))</f>
        <v/>
      </c>
      <c r="J1489" s="41" t="str">
        <f t="shared" ca="1" si="74"/>
        <v/>
      </c>
      <c r="K1489" s="41" t="str">
        <f>IF($A1489 &lt;&gt; "",VLOOKUP($A1489,'Student reference sheet'!$A$2:$V$2329, 7,FALSE), "")</f>
        <v/>
      </c>
      <c r="L1489" s="30" t="str">
        <f>IF($A1489 ="", "", VLOOKUP($A1489, 'Student reference sheet'!$A$2:$Z$2603,23,FALSE))</f>
        <v/>
      </c>
      <c r="M1489" s="30" t="str">
        <f>IF($A1489 ="", "", VLOOKUP($A1489, 'Student reference sheet'!$A$2:$Z$2603,24,FALSE))</f>
        <v/>
      </c>
      <c r="N1489" s="30" t="str">
        <f>IF($A1489 ="", "", VLOOKUP($A1489, 'Student reference sheet'!$A$2:$Z$2603,26,FALSE))</f>
        <v/>
      </c>
      <c r="O1489" s="30" t="str">
        <f>IF($A1489 ="", "", VLOOKUP($A1489, 'Student reference sheet'!$A$2:$Z$2603,25,FALSE))</f>
        <v/>
      </c>
      <c r="P1489" s="39" t="str">
        <f>IF($A1489 = "", "", IF(OR(VLOOKUP($A1489,'Student reference sheet'!$A$2:$V$2400,8,FALSE) = "R",  VLOOKUP($A1489,'Student reference sheet'!$A$2:$V$2400,8,FALSE) = "L"), "X", ""))</f>
        <v/>
      </c>
      <c r="Q1489" s="39" t="str">
        <f>IF($A1489 ="", "", VLOOKUP($A1489, 'Student reference sheet'!$A$2:$V$2603,22,FALSE))</f>
        <v/>
      </c>
      <c r="R1489" s="39" t="str">
        <f>IF($A1489 &lt;&gt; "",VLOOKUP($A1489,'Student reference sheet'!$A$2:$V$2329, 5,FALSE), "")</f>
        <v/>
      </c>
      <c r="S1489" s="39" t="str">
        <f>IF($A1489 &lt;&gt; "",VLOOKUP($A1489,'Student reference sheet'!$A$2:$V$2329, 6,FALSE), "")</f>
        <v/>
      </c>
      <c r="T1489" s="30" t="str">
        <f>IF($A1489 = "","",
IF(VLOOKUP($A1489,'Student reference sheet'!$A$2:$V$2329, 10,FALSE) = "Y", "Hispanic",
IF(VLOOKUP($A1489,'Student reference sheet'!$A$2:$V$2329,11,FALSE) &lt;&gt; "",
IF(VLOOKUP($A1489,'Student reference sheet'!$A$2:$V$2329,11,FALSE) = "UNK", "Unknown", VLOOKUP(VALUE(VLOOKUP($A1489,'Student reference sheet'!$A$2:$V$2329,11,FALSE)),'Ethnicity Reference'!$A$2:$B$22,2,FALSE)),
IF(VLOOKUP($A1489,'Student reference sheet'!$A$2:$V$2329,9,FALSE) &lt;&gt; "", VLOOKUP(VALUE(VLOOKUP($A1489,'Student reference sheet'!$A$2:$V$2329,9,FALSE)),'Ethnicity Reference'!$A$2:$B$22,2,FALSE),"Unknown"))))</f>
        <v/>
      </c>
      <c r="U1489" s="35"/>
    </row>
    <row r="1490" spans="1:21" ht="15.75">
      <c r="A1490" s="47"/>
      <c r="B1490" s="33"/>
      <c r="C1490" s="39" t="str">
        <f>IF($A1490 &lt;&gt; "",VLOOKUP($A1490,'Student reference sheet'!$A$2:$V$2329, 3,FALSE), "")</f>
        <v/>
      </c>
      <c r="D1490" s="39" t="str">
        <f>IF($A1490 &lt;&gt; "",VLOOKUP($A1490,'Student reference sheet'!$A$2:$V$2329, 2,FALSE), "")</f>
        <v/>
      </c>
      <c r="E1490" s="35"/>
      <c r="F1490" s="34"/>
      <c r="G1490" s="40" t="str">
        <f t="shared" ca="1" si="72"/>
        <v/>
      </c>
      <c r="H1490" s="40" t="str">
        <f t="shared" ca="1" si="73"/>
        <v/>
      </c>
      <c r="I1490" s="36" t="str">
        <f>IF($A1490 = "", "",
IF(COUNTIF(MINIMUM_DAY_DATES[], Attendance!J1490) &gt; 0, VLOOKUP(Attendance!$G1490,MINIMUM_DAY_PERIOD_SCHEDULE[], 2,TRUE),
IF(COUNTIF(RALLY_DATES[], Attendance!J1490) &gt; 0, VLOOKUP(Attendance!$G1490,RALLY_PERIOD_SCHEDULE[], 2,TRUE),
IF(WEEKDAY(Attendance!$J1490) = 2,
       IF(COUNTIF(FINALS_WEEK_MONDAY_DATE[],Attendance!$J1490) &gt; 0, VLOOKUP(Attendance!$G1490,FINALS_WEEK_MONDAY_PERIOD_SCHEDULE[],2,TRUE),
       VLOOKUP(Attendance!$G1490,REGULAR_WEEK_SCHEDULE[],6,TRUE)),
IF(WEEKDAY($J1490) = 3,
       IF(COUNTIF(FINALS_WEEK_TUESDAY_DATE[],Attendance!$J1490) &gt; 0, VLOOKUP(Attendance!$G1490,FINALS_WEEK_TUESDAY_PERIOD_SCHEDULE[],2,TRUE),
       VLOOKUP(Attendance!$G1490,REGULAR_WEEK_SCHEDULE[[Tuesday]:[Period]],5,TRUE)),
IF(WEEKDAY(Attendance!$J1490) = 4,
        IF(COUNTIF(BLOCK_WEDNESDAY_DATES[],Attendance!$J1490) &gt; 0, VLOOKUP(Attendance!$G1490,BLOCK_WEDNESDAY_PERIOD_SCHEDULE[],2,TRUE),
        IF(COUNTIF(FINALS_WEEK_WEDNESDAY_DATE[],Attendance!$J1490) &gt; 0, VLOOKUP(Attendance!$G1490,FINALS_WEEK_WEDNESDAY_PERIOD_SCHEDULE[],2,TRUE),
       VLOOKUP(Attendance!$G1490,REGULAR_WEEK_SCHEDULE[[Wednesday]:[Period]],4,TRUE))),
IF(WEEKDAY($J1490) = 5,
       IF(COUNTIF(BLOCK_THURSDAY_DATES[],Attendance!$J1490) &gt; 0, VLOOKUP(Attendance!$G1490,BLOCK_THURSDAY_PERIOD_SCHEDULE[],2,TRUE),
       IF(COUNTIF(FINALS_WEEK_THURSDAY_DATE[],Attendance!$J1490) &gt; 0, VLOOKUP(Attendance!$G1490,FINALS_WEEK_THURSDAY_PERIOD_SCHEDULE[],2,TRUE),
       VLOOKUP(Attendance!$G1490,REGULAR_WEEK_SCHEDULE[[Thursday]:[Period]],3,TRUE))),
IF(WEEKDAY(Attendance!$J1490) = 6,
       IF(COUNTIF(FINALS_WEEK_FRIDAY_DATE[],Attendance!$J1490) &gt; 0, VLOOKUP(Attendance!$G1490,FINALS_WEEK_FRIDAY_PERIOD_SCHEDULE[],2,TRUE),
       VLOOKUP(Attendance!$G1490,REGULAR_WEEK_SCHEDULE[[Friday]:[Period]],2,TRUE))))))))))</f>
        <v/>
      </c>
      <c r="J1490" s="41" t="str">
        <f t="shared" ca="1" si="74"/>
        <v/>
      </c>
      <c r="K1490" s="41" t="str">
        <f>IF($A1490 &lt;&gt; "",VLOOKUP($A1490,'Student reference sheet'!$A$2:$V$2329, 7,FALSE), "")</f>
        <v/>
      </c>
      <c r="L1490" s="30" t="str">
        <f>IF($A1490 ="", "", VLOOKUP($A1490, 'Student reference sheet'!$A$2:$Z$2603,23,FALSE))</f>
        <v/>
      </c>
      <c r="M1490" s="30" t="str">
        <f>IF($A1490 ="", "", VLOOKUP($A1490, 'Student reference sheet'!$A$2:$Z$2603,24,FALSE))</f>
        <v/>
      </c>
      <c r="N1490" s="30" t="str">
        <f>IF($A1490 ="", "", VLOOKUP($A1490, 'Student reference sheet'!$A$2:$Z$2603,26,FALSE))</f>
        <v/>
      </c>
      <c r="O1490" s="30" t="str">
        <f>IF($A1490 ="", "", VLOOKUP($A1490, 'Student reference sheet'!$A$2:$Z$2603,25,FALSE))</f>
        <v/>
      </c>
      <c r="P1490" s="39" t="str">
        <f>IF($A1490 = "", "", IF(OR(VLOOKUP($A1490,'Student reference sheet'!$A$2:$V$2400,8,FALSE) = "R",  VLOOKUP($A1490,'Student reference sheet'!$A$2:$V$2400,8,FALSE) = "L"), "X", ""))</f>
        <v/>
      </c>
      <c r="Q1490" s="39" t="str">
        <f>IF($A1490 ="", "", VLOOKUP($A1490, 'Student reference sheet'!$A$2:$V$2603,22,FALSE))</f>
        <v/>
      </c>
      <c r="R1490" s="39" t="str">
        <f>IF($A1490 &lt;&gt; "",VLOOKUP($A1490,'Student reference sheet'!$A$2:$V$2329, 5,FALSE), "")</f>
        <v/>
      </c>
      <c r="S1490" s="39" t="str">
        <f>IF($A1490 &lt;&gt; "",VLOOKUP($A1490,'Student reference sheet'!$A$2:$V$2329, 6,FALSE), "")</f>
        <v/>
      </c>
      <c r="T1490" s="30" t="str">
        <f>IF($A1490 = "","",
IF(VLOOKUP($A1490,'Student reference sheet'!$A$2:$V$2329, 10,FALSE) = "Y", "Hispanic",
IF(VLOOKUP($A1490,'Student reference sheet'!$A$2:$V$2329,11,FALSE) &lt;&gt; "",
IF(VLOOKUP($A1490,'Student reference sheet'!$A$2:$V$2329,11,FALSE) = "UNK", "Unknown", VLOOKUP(VALUE(VLOOKUP($A1490,'Student reference sheet'!$A$2:$V$2329,11,FALSE)),'Ethnicity Reference'!$A$2:$B$22,2,FALSE)),
IF(VLOOKUP($A1490,'Student reference sheet'!$A$2:$V$2329,9,FALSE) &lt;&gt; "", VLOOKUP(VALUE(VLOOKUP($A1490,'Student reference sheet'!$A$2:$V$2329,9,FALSE)),'Ethnicity Reference'!$A$2:$B$22,2,FALSE),"Unknown"))))</f>
        <v/>
      </c>
      <c r="U1490" s="35"/>
    </row>
    <row r="1491" spans="1:21" ht="15.75">
      <c r="A1491" s="47"/>
      <c r="B1491" s="33"/>
      <c r="C1491" s="39" t="str">
        <f>IF($A1491 &lt;&gt; "",VLOOKUP($A1491,'Student reference sheet'!$A$2:$V$2329, 3,FALSE), "")</f>
        <v/>
      </c>
      <c r="D1491" s="39" t="str">
        <f>IF($A1491 &lt;&gt; "",VLOOKUP($A1491,'Student reference sheet'!$A$2:$V$2329, 2,FALSE), "")</f>
        <v/>
      </c>
      <c r="E1491" s="35"/>
      <c r="F1491" s="34"/>
      <c r="G1491" s="40" t="str">
        <f t="shared" ca="1" si="72"/>
        <v/>
      </c>
      <c r="H1491" s="40" t="str">
        <f t="shared" ca="1" si="73"/>
        <v/>
      </c>
      <c r="I1491" s="36" t="str">
        <f>IF($A1491 = "", "",
IF(COUNTIF(MINIMUM_DAY_DATES[], Attendance!J1491) &gt; 0, VLOOKUP(Attendance!$G1491,MINIMUM_DAY_PERIOD_SCHEDULE[], 2,TRUE),
IF(COUNTIF(RALLY_DATES[], Attendance!J1491) &gt; 0, VLOOKUP(Attendance!$G1491,RALLY_PERIOD_SCHEDULE[], 2,TRUE),
IF(WEEKDAY(Attendance!$J1491) = 2,
       IF(COUNTIF(FINALS_WEEK_MONDAY_DATE[],Attendance!$J1491) &gt; 0, VLOOKUP(Attendance!$G1491,FINALS_WEEK_MONDAY_PERIOD_SCHEDULE[],2,TRUE),
       VLOOKUP(Attendance!$G1491,REGULAR_WEEK_SCHEDULE[],6,TRUE)),
IF(WEEKDAY($J1491) = 3,
       IF(COUNTIF(FINALS_WEEK_TUESDAY_DATE[],Attendance!$J1491) &gt; 0, VLOOKUP(Attendance!$G1491,FINALS_WEEK_TUESDAY_PERIOD_SCHEDULE[],2,TRUE),
       VLOOKUP(Attendance!$G1491,REGULAR_WEEK_SCHEDULE[[Tuesday]:[Period]],5,TRUE)),
IF(WEEKDAY(Attendance!$J1491) = 4,
        IF(COUNTIF(BLOCK_WEDNESDAY_DATES[],Attendance!$J1491) &gt; 0, VLOOKUP(Attendance!$G1491,BLOCK_WEDNESDAY_PERIOD_SCHEDULE[],2,TRUE),
        IF(COUNTIF(FINALS_WEEK_WEDNESDAY_DATE[],Attendance!$J1491) &gt; 0, VLOOKUP(Attendance!$G1491,FINALS_WEEK_WEDNESDAY_PERIOD_SCHEDULE[],2,TRUE),
       VLOOKUP(Attendance!$G1491,REGULAR_WEEK_SCHEDULE[[Wednesday]:[Period]],4,TRUE))),
IF(WEEKDAY($J1491) = 5,
       IF(COUNTIF(BLOCK_THURSDAY_DATES[],Attendance!$J1491) &gt; 0, VLOOKUP(Attendance!$G1491,BLOCK_THURSDAY_PERIOD_SCHEDULE[],2,TRUE),
       IF(COUNTIF(FINALS_WEEK_THURSDAY_DATE[],Attendance!$J1491) &gt; 0, VLOOKUP(Attendance!$G1491,FINALS_WEEK_THURSDAY_PERIOD_SCHEDULE[],2,TRUE),
       VLOOKUP(Attendance!$G1491,REGULAR_WEEK_SCHEDULE[[Thursday]:[Period]],3,TRUE))),
IF(WEEKDAY(Attendance!$J1491) = 6,
       IF(COUNTIF(FINALS_WEEK_FRIDAY_DATE[],Attendance!$J1491) &gt; 0, VLOOKUP(Attendance!$G1491,FINALS_WEEK_FRIDAY_PERIOD_SCHEDULE[],2,TRUE),
       VLOOKUP(Attendance!$G1491,REGULAR_WEEK_SCHEDULE[[Friday]:[Period]],2,TRUE))))))))))</f>
        <v/>
      </c>
      <c r="J1491" s="41" t="str">
        <f t="shared" ca="1" si="74"/>
        <v/>
      </c>
      <c r="K1491" s="41" t="str">
        <f>IF($A1491 &lt;&gt; "",VLOOKUP($A1491,'Student reference sheet'!$A$2:$V$2329, 7,FALSE), "")</f>
        <v/>
      </c>
      <c r="L1491" s="30" t="str">
        <f>IF($A1491 ="", "", VLOOKUP($A1491, 'Student reference sheet'!$A$2:$Z$2603,23,FALSE))</f>
        <v/>
      </c>
      <c r="M1491" s="30" t="str">
        <f>IF($A1491 ="", "", VLOOKUP($A1491, 'Student reference sheet'!$A$2:$Z$2603,24,FALSE))</f>
        <v/>
      </c>
      <c r="N1491" s="30" t="str">
        <f>IF($A1491 ="", "", VLOOKUP($A1491, 'Student reference sheet'!$A$2:$Z$2603,26,FALSE))</f>
        <v/>
      </c>
      <c r="O1491" s="30" t="str">
        <f>IF($A1491 ="", "", VLOOKUP($A1491, 'Student reference sheet'!$A$2:$Z$2603,25,FALSE))</f>
        <v/>
      </c>
      <c r="P1491" s="39" t="str">
        <f>IF($A1491 = "", "", IF(OR(VLOOKUP($A1491,'Student reference sheet'!$A$2:$V$2400,8,FALSE) = "R",  VLOOKUP($A1491,'Student reference sheet'!$A$2:$V$2400,8,FALSE) = "L"), "X", ""))</f>
        <v/>
      </c>
      <c r="Q1491" s="39" t="str">
        <f>IF($A1491 ="", "", VLOOKUP($A1491, 'Student reference sheet'!$A$2:$V$2603,22,FALSE))</f>
        <v/>
      </c>
      <c r="R1491" s="39" t="str">
        <f>IF($A1491 &lt;&gt; "",VLOOKUP($A1491,'Student reference sheet'!$A$2:$V$2329, 5,FALSE), "")</f>
        <v/>
      </c>
      <c r="S1491" s="39" t="str">
        <f>IF($A1491 &lt;&gt; "",VLOOKUP($A1491,'Student reference sheet'!$A$2:$V$2329, 6,FALSE), "")</f>
        <v/>
      </c>
      <c r="T1491" s="30" t="str">
        <f>IF($A1491 = "","",
IF(VLOOKUP($A1491,'Student reference sheet'!$A$2:$V$2329, 10,FALSE) = "Y", "Hispanic",
IF(VLOOKUP($A1491,'Student reference sheet'!$A$2:$V$2329,11,FALSE) &lt;&gt; "",
IF(VLOOKUP($A1491,'Student reference sheet'!$A$2:$V$2329,11,FALSE) = "UNK", "Unknown", VLOOKUP(VALUE(VLOOKUP($A1491,'Student reference sheet'!$A$2:$V$2329,11,FALSE)),'Ethnicity Reference'!$A$2:$B$22,2,FALSE)),
IF(VLOOKUP($A1491,'Student reference sheet'!$A$2:$V$2329,9,FALSE) &lt;&gt; "", VLOOKUP(VALUE(VLOOKUP($A1491,'Student reference sheet'!$A$2:$V$2329,9,FALSE)),'Ethnicity Reference'!$A$2:$B$22,2,FALSE),"Unknown"))))</f>
        <v/>
      </c>
      <c r="U1491" s="35"/>
    </row>
    <row r="1492" spans="1:21" ht="15.75">
      <c r="A1492" s="47"/>
      <c r="B1492" s="33"/>
      <c r="C1492" s="39" t="str">
        <f>IF($A1492 &lt;&gt; "",VLOOKUP($A1492,'Student reference sheet'!$A$2:$V$2329, 3,FALSE), "")</f>
        <v/>
      </c>
      <c r="D1492" s="39" t="str">
        <f>IF($A1492 &lt;&gt; "",VLOOKUP($A1492,'Student reference sheet'!$A$2:$V$2329, 2,FALSE), "")</f>
        <v/>
      </c>
      <c r="E1492" s="35"/>
      <c r="F1492" s="34"/>
      <c r="G1492" s="40" t="str">
        <f t="shared" ca="1" si="72"/>
        <v/>
      </c>
      <c r="H1492" s="40" t="str">
        <f t="shared" ca="1" si="73"/>
        <v/>
      </c>
      <c r="I1492" s="36" t="str">
        <f>IF($A1492 = "", "",
IF(COUNTIF(MINIMUM_DAY_DATES[], Attendance!J1492) &gt; 0, VLOOKUP(Attendance!$G1492,MINIMUM_DAY_PERIOD_SCHEDULE[], 2,TRUE),
IF(COUNTIF(RALLY_DATES[], Attendance!J1492) &gt; 0, VLOOKUP(Attendance!$G1492,RALLY_PERIOD_SCHEDULE[], 2,TRUE),
IF(WEEKDAY(Attendance!$J1492) = 2,
       IF(COUNTIF(FINALS_WEEK_MONDAY_DATE[],Attendance!$J1492) &gt; 0, VLOOKUP(Attendance!$G1492,FINALS_WEEK_MONDAY_PERIOD_SCHEDULE[],2,TRUE),
       VLOOKUP(Attendance!$G1492,REGULAR_WEEK_SCHEDULE[],6,TRUE)),
IF(WEEKDAY($J1492) = 3,
       IF(COUNTIF(FINALS_WEEK_TUESDAY_DATE[],Attendance!$J1492) &gt; 0, VLOOKUP(Attendance!$G1492,FINALS_WEEK_TUESDAY_PERIOD_SCHEDULE[],2,TRUE),
       VLOOKUP(Attendance!$G1492,REGULAR_WEEK_SCHEDULE[[Tuesday]:[Period]],5,TRUE)),
IF(WEEKDAY(Attendance!$J1492) = 4,
        IF(COUNTIF(BLOCK_WEDNESDAY_DATES[],Attendance!$J1492) &gt; 0, VLOOKUP(Attendance!$G1492,BLOCK_WEDNESDAY_PERIOD_SCHEDULE[],2,TRUE),
        IF(COUNTIF(FINALS_WEEK_WEDNESDAY_DATE[],Attendance!$J1492) &gt; 0, VLOOKUP(Attendance!$G1492,FINALS_WEEK_WEDNESDAY_PERIOD_SCHEDULE[],2,TRUE),
       VLOOKUP(Attendance!$G1492,REGULAR_WEEK_SCHEDULE[[Wednesday]:[Period]],4,TRUE))),
IF(WEEKDAY($J1492) = 5,
       IF(COUNTIF(BLOCK_THURSDAY_DATES[],Attendance!$J1492) &gt; 0, VLOOKUP(Attendance!$G1492,BLOCK_THURSDAY_PERIOD_SCHEDULE[],2,TRUE),
       IF(COUNTIF(FINALS_WEEK_THURSDAY_DATE[],Attendance!$J1492) &gt; 0, VLOOKUP(Attendance!$G1492,FINALS_WEEK_THURSDAY_PERIOD_SCHEDULE[],2,TRUE),
       VLOOKUP(Attendance!$G1492,REGULAR_WEEK_SCHEDULE[[Thursday]:[Period]],3,TRUE))),
IF(WEEKDAY(Attendance!$J1492) = 6,
       IF(COUNTIF(FINALS_WEEK_FRIDAY_DATE[],Attendance!$J1492) &gt; 0, VLOOKUP(Attendance!$G1492,FINALS_WEEK_FRIDAY_PERIOD_SCHEDULE[],2,TRUE),
       VLOOKUP(Attendance!$G1492,REGULAR_WEEK_SCHEDULE[[Friday]:[Period]],2,TRUE))))))))))</f>
        <v/>
      </c>
      <c r="J1492" s="41" t="str">
        <f t="shared" ca="1" si="74"/>
        <v/>
      </c>
      <c r="K1492" s="41" t="str">
        <f>IF($A1492 &lt;&gt; "",VLOOKUP($A1492,'Student reference sheet'!$A$2:$V$2329, 7,FALSE), "")</f>
        <v/>
      </c>
      <c r="L1492" s="30" t="str">
        <f>IF($A1492 ="", "", VLOOKUP($A1492, 'Student reference sheet'!$A$2:$Z$2603,23,FALSE))</f>
        <v/>
      </c>
      <c r="M1492" s="30" t="str">
        <f>IF($A1492 ="", "", VLOOKUP($A1492, 'Student reference sheet'!$A$2:$Z$2603,24,FALSE))</f>
        <v/>
      </c>
      <c r="N1492" s="30" t="str">
        <f>IF($A1492 ="", "", VLOOKUP($A1492, 'Student reference sheet'!$A$2:$Z$2603,26,FALSE))</f>
        <v/>
      </c>
      <c r="O1492" s="30" t="str">
        <f>IF($A1492 ="", "", VLOOKUP($A1492, 'Student reference sheet'!$A$2:$Z$2603,25,FALSE))</f>
        <v/>
      </c>
      <c r="P1492" s="39" t="str">
        <f>IF($A1492 = "", "", IF(OR(VLOOKUP($A1492,'Student reference sheet'!$A$2:$V$2400,8,FALSE) = "R",  VLOOKUP($A1492,'Student reference sheet'!$A$2:$V$2400,8,FALSE) = "L"), "X", ""))</f>
        <v/>
      </c>
      <c r="Q1492" s="39" t="str">
        <f>IF($A1492 ="", "", VLOOKUP($A1492, 'Student reference sheet'!$A$2:$V$2603,22,FALSE))</f>
        <v/>
      </c>
      <c r="R1492" s="39" t="str">
        <f>IF($A1492 &lt;&gt; "",VLOOKUP($A1492,'Student reference sheet'!$A$2:$V$2329, 5,FALSE), "")</f>
        <v/>
      </c>
      <c r="S1492" s="39" t="str">
        <f>IF($A1492 &lt;&gt; "",VLOOKUP($A1492,'Student reference sheet'!$A$2:$V$2329, 6,FALSE), "")</f>
        <v/>
      </c>
      <c r="T1492" s="30" t="str">
        <f>IF($A1492 = "","",
IF(VLOOKUP($A1492,'Student reference sheet'!$A$2:$V$2329, 10,FALSE) = "Y", "Hispanic",
IF(VLOOKUP($A1492,'Student reference sheet'!$A$2:$V$2329,11,FALSE) &lt;&gt; "",
IF(VLOOKUP($A1492,'Student reference sheet'!$A$2:$V$2329,11,FALSE) = "UNK", "Unknown", VLOOKUP(VALUE(VLOOKUP($A1492,'Student reference sheet'!$A$2:$V$2329,11,FALSE)),'Ethnicity Reference'!$A$2:$B$22,2,FALSE)),
IF(VLOOKUP($A1492,'Student reference sheet'!$A$2:$V$2329,9,FALSE) &lt;&gt; "", VLOOKUP(VALUE(VLOOKUP($A1492,'Student reference sheet'!$A$2:$V$2329,9,FALSE)),'Ethnicity Reference'!$A$2:$B$22,2,FALSE),"Unknown"))))</f>
        <v/>
      </c>
      <c r="U1492" s="35"/>
    </row>
    <row r="1493" spans="1:21" ht="15.75">
      <c r="A1493" s="47"/>
      <c r="B1493" s="33"/>
      <c r="C1493" s="39" t="str">
        <f>IF($A1493 &lt;&gt; "",VLOOKUP($A1493,'Student reference sheet'!$A$2:$V$2329, 3,FALSE), "")</f>
        <v/>
      </c>
      <c r="D1493" s="39" t="str">
        <f>IF($A1493 &lt;&gt; "",VLOOKUP($A1493,'Student reference sheet'!$A$2:$V$2329, 2,FALSE), "")</f>
        <v/>
      </c>
      <c r="E1493" s="35"/>
      <c r="F1493" s="34"/>
      <c r="G1493" s="40" t="str">
        <f t="shared" ca="1" si="72"/>
        <v/>
      </c>
      <c r="H1493" s="40" t="str">
        <f t="shared" ca="1" si="73"/>
        <v/>
      </c>
      <c r="I1493" s="36" t="str">
        <f>IF($A1493 = "", "",
IF(COUNTIF(MINIMUM_DAY_DATES[], Attendance!J1493) &gt; 0, VLOOKUP(Attendance!$G1493,MINIMUM_DAY_PERIOD_SCHEDULE[], 2,TRUE),
IF(COUNTIF(RALLY_DATES[], Attendance!J1493) &gt; 0, VLOOKUP(Attendance!$G1493,RALLY_PERIOD_SCHEDULE[], 2,TRUE),
IF(WEEKDAY(Attendance!$J1493) = 2,
       IF(COUNTIF(FINALS_WEEK_MONDAY_DATE[],Attendance!$J1493) &gt; 0, VLOOKUP(Attendance!$G1493,FINALS_WEEK_MONDAY_PERIOD_SCHEDULE[],2,TRUE),
       VLOOKUP(Attendance!$G1493,REGULAR_WEEK_SCHEDULE[],6,TRUE)),
IF(WEEKDAY($J1493) = 3,
       IF(COUNTIF(FINALS_WEEK_TUESDAY_DATE[],Attendance!$J1493) &gt; 0, VLOOKUP(Attendance!$G1493,FINALS_WEEK_TUESDAY_PERIOD_SCHEDULE[],2,TRUE),
       VLOOKUP(Attendance!$G1493,REGULAR_WEEK_SCHEDULE[[Tuesday]:[Period]],5,TRUE)),
IF(WEEKDAY(Attendance!$J1493) = 4,
        IF(COUNTIF(BLOCK_WEDNESDAY_DATES[],Attendance!$J1493) &gt; 0, VLOOKUP(Attendance!$G1493,BLOCK_WEDNESDAY_PERIOD_SCHEDULE[],2,TRUE),
        IF(COUNTIF(FINALS_WEEK_WEDNESDAY_DATE[],Attendance!$J1493) &gt; 0, VLOOKUP(Attendance!$G1493,FINALS_WEEK_WEDNESDAY_PERIOD_SCHEDULE[],2,TRUE),
       VLOOKUP(Attendance!$G1493,REGULAR_WEEK_SCHEDULE[[Wednesday]:[Period]],4,TRUE))),
IF(WEEKDAY($J1493) = 5,
       IF(COUNTIF(BLOCK_THURSDAY_DATES[],Attendance!$J1493) &gt; 0, VLOOKUP(Attendance!$G1493,BLOCK_THURSDAY_PERIOD_SCHEDULE[],2,TRUE),
       IF(COUNTIF(FINALS_WEEK_THURSDAY_DATE[],Attendance!$J1493) &gt; 0, VLOOKUP(Attendance!$G1493,FINALS_WEEK_THURSDAY_PERIOD_SCHEDULE[],2,TRUE),
       VLOOKUP(Attendance!$G1493,REGULAR_WEEK_SCHEDULE[[Thursday]:[Period]],3,TRUE))),
IF(WEEKDAY(Attendance!$J1493) = 6,
       IF(COUNTIF(FINALS_WEEK_FRIDAY_DATE[],Attendance!$J1493) &gt; 0, VLOOKUP(Attendance!$G1493,FINALS_WEEK_FRIDAY_PERIOD_SCHEDULE[],2,TRUE),
       VLOOKUP(Attendance!$G1493,REGULAR_WEEK_SCHEDULE[[Friday]:[Period]],2,TRUE))))))))))</f>
        <v/>
      </c>
      <c r="J1493" s="41" t="str">
        <f t="shared" ca="1" si="74"/>
        <v/>
      </c>
      <c r="K1493" s="41" t="str">
        <f>IF($A1493 &lt;&gt; "",VLOOKUP($A1493,'Student reference sheet'!$A$2:$V$2329, 7,FALSE), "")</f>
        <v/>
      </c>
      <c r="L1493" s="30" t="str">
        <f>IF($A1493 ="", "", VLOOKUP($A1493, 'Student reference sheet'!$A$2:$Z$2603,23,FALSE))</f>
        <v/>
      </c>
      <c r="M1493" s="30" t="str">
        <f>IF($A1493 ="", "", VLOOKUP($A1493, 'Student reference sheet'!$A$2:$Z$2603,24,FALSE))</f>
        <v/>
      </c>
      <c r="N1493" s="30" t="str">
        <f>IF($A1493 ="", "", VLOOKUP($A1493, 'Student reference sheet'!$A$2:$Z$2603,26,FALSE))</f>
        <v/>
      </c>
      <c r="O1493" s="30" t="str">
        <f>IF($A1493 ="", "", VLOOKUP($A1493, 'Student reference sheet'!$A$2:$Z$2603,25,FALSE))</f>
        <v/>
      </c>
      <c r="P1493" s="39" t="str">
        <f>IF($A1493 = "", "", IF(OR(VLOOKUP($A1493,'Student reference sheet'!$A$2:$V$2400,8,FALSE) = "R",  VLOOKUP($A1493,'Student reference sheet'!$A$2:$V$2400,8,FALSE) = "L"), "X", ""))</f>
        <v/>
      </c>
      <c r="Q1493" s="39" t="str">
        <f>IF($A1493 ="", "", VLOOKUP($A1493, 'Student reference sheet'!$A$2:$V$2603,22,FALSE))</f>
        <v/>
      </c>
      <c r="R1493" s="39" t="str">
        <f>IF($A1493 &lt;&gt; "",VLOOKUP($A1493,'Student reference sheet'!$A$2:$V$2329, 5,FALSE), "")</f>
        <v/>
      </c>
      <c r="S1493" s="39" t="str">
        <f>IF($A1493 &lt;&gt; "",VLOOKUP($A1493,'Student reference sheet'!$A$2:$V$2329, 6,FALSE), "")</f>
        <v/>
      </c>
      <c r="T1493" s="30" t="str">
        <f>IF($A1493 = "","",
IF(VLOOKUP($A1493,'Student reference sheet'!$A$2:$V$2329, 10,FALSE) = "Y", "Hispanic",
IF(VLOOKUP($A1493,'Student reference sheet'!$A$2:$V$2329,11,FALSE) &lt;&gt; "",
IF(VLOOKUP($A1493,'Student reference sheet'!$A$2:$V$2329,11,FALSE) = "UNK", "Unknown", VLOOKUP(VALUE(VLOOKUP($A1493,'Student reference sheet'!$A$2:$V$2329,11,FALSE)),'Ethnicity Reference'!$A$2:$B$22,2,FALSE)),
IF(VLOOKUP($A1493,'Student reference sheet'!$A$2:$V$2329,9,FALSE) &lt;&gt; "", VLOOKUP(VALUE(VLOOKUP($A1493,'Student reference sheet'!$A$2:$V$2329,9,FALSE)),'Ethnicity Reference'!$A$2:$B$22,2,FALSE),"Unknown"))))</f>
        <v/>
      </c>
      <c r="U1493" s="35"/>
    </row>
    <row r="1494" spans="1:21" ht="15.75">
      <c r="A1494" s="47"/>
      <c r="B1494" s="33"/>
      <c r="C1494" s="39" t="str">
        <f>IF($A1494 &lt;&gt; "",VLOOKUP($A1494,'Student reference sheet'!$A$2:$V$2329, 3,FALSE), "")</f>
        <v/>
      </c>
      <c r="D1494" s="39" t="str">
        <f>IF($A1494 &lt;&gt; "",VLOOKUP($A1494,'Student reference sheet'!$A$2:$V$2329, 2,FALSE), "")</f>
        <v/>
      </c>
      <c r="E1494" s="35"/>
      <c r="F1494" s="34"/>
      <c r="G1494" s="40" t="str">
        <f t="shared" ca="1" si="72"/>
        <v/>
      </c>
      <c r="H1494" s="40" t="str">
        <f t="shared" ca="1" si="73"/>
        <v/>
      </c>
      <c r="I1494" s="36" t="str">
        <f>IF($A1494 = "", "",
IF(COUNTIF(MINIMUM_DAY_DATES[], Attendance!J1494) &gt; 0, VLOOKUP(Attendance!$G1494,MINIMUM_DAY_PERIOD_SCHEDULE[], 2,TRUE),
IF(COUNTIF(RALLY_DATES[], Attendance!J1494) &gt; 0, VLOOKUP(Attendance!$G1494,RALLY_PERIOD_SCHEDULE[], 2,TRUE),
IF(WEEKDAY(Attendance!$J1494) = 2,
       IF(COUNTIF(FINALS_WEEK_MONDAY_DATE[],Attendance!$J1494) &gt; 0, VLOOKUP(Attendance!$G1494,FINALS_WEEK_MONDAY_PERIOD_SCHEDULE[],2,TRUE),
       VLOOKUP(Attendance!$G1494,REGULAR_WEEK_SCHEDULE[],6,TRUE)),
IF(WEEKDAY($J1494) = 3,
       IF(COUNTIF(FINALS_WEEK_TUESDAY_DATE[],Attendance!$J1494) &gt; 0, VLOOKUP(Attendance!$G1494,FINALS_WEEK_TUESDAY_PERIOD_SCHEDULE[],2,TRUE),
       VLOOKUP(Attendance!$G1494,REGULAR_WEEK_SCHEDULE[[Tuesday]:[Period]],5,TRUE)),
IF(WEEKDAY(Attendance!$J1494) = 4,
        IF(COUNTIF(BLOCK_WEDNESDAY_DATES[],Attendance!$J1494) &gt; 0, VLOOKUP(Attendance!$G1494,BLOCK_WEDNESDAY_PERIOD_SCHEDULE[],2,TRUE),
        IF(COUNTIF(FINALS_WEEK_WEDNESDAY_DATE[],Attendance!$J1494) &gt; 0, VLOOKUP(Attendance!$G1494,FINALS_WEEK_WEDNESDAY_PERIOD_SCHEDULE[],2,TRUE),
       VLOOKUP(Attendance!$G1494,REGULAR_WEEK_SCHEDULE[[Wednesday]:[Period]],4,TRUE))),
IF(WEEKDAY($J1494) = 5,
       IF(COUNTIF(BLOCK_THURSDAY_DATES[],Attendance!$J1494) &gt; 0, VLOOKUP(Attendance!$G1494,BLOCK_THURSDAY_PERIOD_SCHEDULE[],2,TRUE),
       IF(COUNTIF(FINALS_WEEK_THURSDAY_DATE[],Attendance!$J1494) &gt; 0, VLOOKUP(Attendance!$G1494,FINALS_WEEK_THURSDAY_PERIOD_SCHEDULE[],2,TRUE),
       VLOOKUP(Attendance!$G1494,REGULAR_WEEK_SCHEDULE[[Thursday]:[Period]],3,TRUE))),
IF(WEEKDAY(Attendance!$J1494) = 6,
       IF(COUNTIF(FINALS_WEEK_FRIDAY_DATE[],Attendance!$J1494) &gt; 0, VLOOKUP(Attendance!$G1494,FINALS_WEEK_FRIDAY_PERIOD_SCHEDULE[],2,TRUE),
       VLOOKUP(Attendance!$G1494,REGULAR_WEEK_SCHEDULE[[Friday]:[Period]],2,TRUE))))))))))</f>
        <v/>
      </c>
      <c r="J1494" s="41" t="str">
        <f t="shared" ca="1" si="74"/>
        <v/>
      </c>
      <c r="K1494" s="41" t="str">
        <f>IF($A1494 &lt;&gt; "",VLOOKUP($A1494,'Student reference sheet'!$A$2:$V$2329, 7,FALSE), "")</f>
        <v/>
      </c>
      <c r="L1494" s="30" t="str">
        <f>IF($A1494 ="", "", VLOOKUP($A1494, 'Student reference sheet'!$A$2:$Z$2603,23,FALSE))</f>
        <v/>
      </c>
      <c r="M1494" s="30" t="str">
        <f>IF($A1494 ="", "", VLOOKUP($A1494, 'Student reference sheet'!$A$2:$Z$2603,24,FALSE))</f>
        <v/>
      </c>
      <c r="N1494" s="30" t="str">
        <f>IF($A1494 ="", "", VLOOKUP($A1494, 'Student reference sheet'!$A$2:$Z$2603,26,FALSE))</f>
        <v/>
      </c>
      <c r="O1494" s="30" t="str">
        <f>IF($A1494 ="", "", VLOOKUP($A1494, 'Student reference sheet'!$A$2:$Z$2603,25,FALSE))</f>
        <v/>
      </c>
      <c r="P1494" s="39" t="str">
        <f>IF($A1494 = "", "", IF(OR(VLOOKUP($A1494,'Student reference sheet'!$A$2:$V$2400,8,FALSE) = "R",  VLOOKUP($A1494,'Student reference sheet'!$A$2:$V$2400,8,FALSE) = "L"), "X", ""))</f>
        <v/>
      </c>
      <c r="Q1494" s="39" t="str">
        <f>IF($A1494 ="", "", VLOOKUP($A1494, 'Student reference sheet'!$A$2:$V$2603,22,FALSE))</f>
        <v/>
      </c>
      <c r="R1494" s="39" t="str">
        <f>IF($A1494 &lt;&gt; "",VLOOKUP($A1494,'Student reference sheet'!$A$2:$V$2329, 5,FALSE), "")</f>
        <v/>
      </c>
      <c r="S1494" s="39" t="str">
        <f>IF($A1494 &lt;&gt; "",VLOOKUP($A1494,'Student reference sheet'!$A$2:$V$2329, 6,FALSE), "")</f>
        <v/>
      </c>
      <c r="T1494" s="30" t="str">
        <f>IF($A1494 = "","",
IF(VLOOKUP($A1494,'Student reference sheet'!$A$2:$V$2329, 10,FALSE) = "Y", "Hispanic",
IF(VLOOKUP($A1494,'Student reference sheet'!$A$2:$V$2329,11,FALSE) &lt;&gt; "",
IF(VLOOKUP($A1494,'Student reference sheet'!$A$2:$V$2329,11,FALSE) = "UNK", "Unknown", VLOOKUP(VALUE(VLOOKUP($A1494,'Student reference sheet'!$A$2:$V$2329,11,FALSE)),'Ethnicity Reference'!$A$2:$B$22,2,FALSE)),
IF(VLOOKUP($A1494,'Student reference sheet'!$A$2:$V$2329,9,FALSE) &lt;&gt; "", VLOOKUP(VALUE(VLOOKUP($A1494,'Student reference sheet'!$A$2:$V$2329,9,FALSE)),'Ethnicity Reference'!$A$2:$B$22,2,FALSE),"Unknown"))))</f>
        <v/>
      </c>
      <c r="U1494" s="35"/>
    </row>
    <row r="1495" spans="1:21" ht="15.75">
      <c r="A1495" s="47"/>
      <c r="B1495" s="33"/>
      <c r="C1495" s="39" t="str">
        <f>IF($A1495 &lt;&gt; "",VLOOKUP($A1495,'Student reference sheet'!$A$2:$V$2329, 3,FALSE), "")</f>
        <v/>
      </c>
      <c r="D1495" s="39" t="str">
        <f>IF($A1495 &lt;&gt; "",VLOOKUP($A1495,'Student reference sheet'!$A$2:$V$2329, 2,FALSE), "")</f>
        <v/>
      </c>
      <c r="E1495" s="35"/>
      <c r="F1495" s="34"/>
      <c r="G1495" s="40" t="str">
        <f t="shared" ca="1" si="72"/>
        <v/>
      </c>
      <c r="H1495" s="40" t="str">
        <f t="shared" ca="1" si="73"/>
        <v/>
      </c>
      <c r="I1495" s="36" t="str">
        <f>IF($A1495 = "", "",
IF(COUNTIF(MINIMUM_DAY_DATES[], Attendance!J1495) &gt; 0, VLOOKUP(Attendance!$G1495,MINIMUM_DAY_PERIOD_SCHEDULE[], 2,TRUE),
IF(COUNTIF(RALLY_DATES[], Attendance!J1495) &gt; 0, VLOOKUP(Attendance!$G1495,RALLY_PERIOD_SCHEDULE[], 2,TRUE),
IF(WEEKDAY(Attendance!$J1495) = 2,
       IF(COUNTIF(FINALS_WEEK_MONDAY_DATE[],Attendance!$J1495) &gt; 0, VLOOKUP(Attendance!$G1495,FINALS_WEEK_MONDAY_PERIOD_SCHEDULE[],2,TRUE),
       VLOOKUP(Attendance!$G1495,REGULAR_WEEK_SCHEDULE[],6,TRUE)),
IF(WEEKDAY($J1495) = 3,
       IF(COUNTIF(FINALS_WEEK_TUESDAY_DATE[],Attendance!$J1495) &gt; 0, VLOOKUP(Attendance!$G1495,FINALS_WEEK_TUESDAY_PERIOD_SCHEDULE[],2,TRUE),
       VLOOKUP(Attendance!$G1495,REGULAR_WEEK_SCHEDULE[[Tuesday]:[Period]],5,TRUE)),
IF(WEEKDAY(Attendance!$J1495) = 4,
        IF(COUNTIF(BLOCK_WEDNESDAY_DATES[],Attendance!$J1495) &gt; 0, VLOOKUP(Attendance!$G1495,BLOCK_WEDNESDAY_PERIOD_SCHEDULE[],2,TRUE),
        IF(COUNTIF(FINALS_WEEK_WEDNESDAY_DATE[],Attendance!$J1495) &gt; 0, VLOOKUP(Attendance!$G1495,FINALS_WEEK_WEDNESDAY_PERIOD_SCHEDULE[],2,TRUE),
       VLOOKUP(Attendance!$G1495,REGULAR_WEEK_SCHEDULE[[Wednesday]:[Period]],4,TRUE))),
IF(WEEKDAY($J1495) = 5,
       IF(COUNTIF(BLOCK_THURSDAY_DATES[],Attendance!$J1495) &gt; 0, VLOOKUP(Attendance!$G1495,BLOCK_THURSDAY_PERIOD_SCHEDULE[],2,TRUE),
       IF(COUNTIF(FINALS_WEEK_THURSDAY_DATE[],Attendance!$J1495) &gt; 0, VLOOKUP(Attendance!$G1495,FINALS_WEEK_THURSDAY_PERIOD_SCHEDULE[],2,TRUE),
       VLOOKUP(Attendance!$G1495,REGULAR_WEEK_SCHEDULE[[Thursday]:[Period]],3,TRUE))),
IF(WEEKDAY(Attendance!$J1495) = 6,
       IF(COUNTIF(FINALS_WEEK_FRIDAY_DATE[],Attendance!$J1495) &gt; 0, VLOOKUP(Attendance!$G1495,FINALS_WEEK_FRIDAY_PERIOD_SCHEDULE[],2,TRUE),
       VLOOKUP(Attendance!$G1495,REGULAR_WEEK_SCHEDULE[[Friday]:[Period]],2,TRUE))))))))))</f>
        <v/>
      </c>
      <c r="J1495" s="41" t="str">
        <f t="shared" ca="1" si="74"/>
        <v/>
      </c>
      <c r="K1495" s="41" t="str">
        <f>IF($A1495 &lt;&gt; "",VLOOKUP($A1495,'Student reference sheet'!$A$2:$V$2329, 7,FALSE), "")</f>
        <v/>
      </c>
      <c r="L1495" s="30" t="str">
        <f>IF($A1495 ="", "", VLOOKUP($A1495, 'Student reference sheet'!$A$2:$Z$2603,23,FALSE))</f>
        <v/>
      </c>
      <c r="M1495" s="30" t="str">
        <f>IF($A1495 ="", "", VLOOKUP($A1495, 'Student reference sheet'!$A$2:$Z$2603,24,FALSE))</f>
        <v/>
      </c>
      <c r="N1495" s="30" t="str">
        <f>IF($A1495 ="", "", VLOOKUP($A1495, 'Student reference sheet'!$A$2:$Z$2603,26,FALSE))</f>
        <v/>
      </c>
      <c r="O1495" s="30" t="str">
        <f>IF($A1495 ="", "", VLOOKUP($A1495, 'Student reference sheet'!$A$2:$Z$2603,25,FALSE))</f>
        <v/>
      </c>
      <c r="P1495" s="39" t="str">
        <f>IF($A1495 = "", "", IF(OR(VLOOKUP($A1495,'Student reference sheet'!$A$2:$V$2400,8,FALSE) = "R",  VLOOKUP($A1495,'Student reference sheet'!$A$2:$V$2400,8,FALSE) = "L"), "X", ""))</f>
        <v/>
      </c>
      <c r="Q1495" s="39" t="str">
        <f>IF($A1495 ="", "", VLOOKUP($A1495, 'Student reference sheet'!$A$2:$V$2603,22,FALSE))</f>
        <v/>
      </c>
      <c r="R1495" s="39" t="str">
        <f>IF($A1495 &lt;&gt; "",VLOOKUP($A1495,'Student reference sheet'!$A$2:$V$2329, 5,FALSE), "")</f>
        <v/>
      </c>
      <c r="S1495" s="39" t="str">
        <f>IF($A1495 &lt;&gt; "",VLOOKUP($A1495,'Student reference sheet'!$A$2:$V$2329, 6,FALSE), "")</f>
        <v/>
      </c>
      <c r="T1495" s="30" t="str">
        <f>IF($A1495 = "","",
IF(VLOOKUP($A1495,'Student reference sheet'!$A$2:$V$2329, 10,FALSE) = "Y", "Hispanic",
IF(VLOOKUP($A1495,'Student reference sheet'!$A$2:$V$2329,11,FALSE) &lt;&gt; "",
IF(VLOOKUP($A1495,'Student reference sheet'!$A$2:$V$2329,11,FALSE) = "UNK", "Unknown", VLOOKUP(VALUE(VLOOKUP($A1495,'Student reference sheet'!$A$2:$V$2329,11,FALSE)),'Ethnicity Reference'!$A$2:$B$22,2,FALSE)),
IF(VLOOKUP($A1495,'Student reference sheet'!$A$2:$V$2329,9,FALSE) &lt;&gt; "", VLOOKUP(VALUE(VLOOKUP($A1495,'Student reference sheet'!$A$2:$V$2329,9,FALSE)),'Ethnicity Reference'!$A$2:$B$22,2,FALSE),"Unknown"))))</f>
        <v/>
      </c>
      <c r="U1495" s="35"/>
    </row>
    <row r="1496" spans="1:21" ht="15.75">
      <c r="A1496" s="47"/>
      <c r="B1496" s="33"/>
      <c r="C1496" s="39" t="str">
        <f>IF($A1496 &lt;&gt; "",VLOOKUP($A1496,'Student reference sheet'!$A$2:$V$2329, 3,FALSE), "")</f>
        <v/>
      </c>
      <c r="D1496" s="39" t="str">
        <f>IF($A1496 &lt;&gt; "",VLOOKUP($A1496,'Student reference sheet'!$A$2:$V$2329, 2,FALSE), "")</f>
        <v/>
      </c>
      <c r="E1496" s="35"/>
      <c r="F1496" s="34"/>
      <c r="G1496" s="40" t="str">
        <f t="shared" ca="1" si="72"/>
        <v/>
      </c>
      <c r="H1496" s="40" t="str">
        <f t="shared" ca="1" si="73"/>
        <v/>
      </c>
      <c r="I1496" s="36" t="str">
        <f>IF($A1496 = "", "",
IF(COUNTIF(MINIMUM_DAY_DATES[], Attendance!J1496) &gt; 0, VLOOKUP(Attendance!$G1496,MINIMUM_DAY_PERIOD_SCHEDULE[], 2,TRUE),
IF(COUNTIF(RALLY_DATES[], Attendance!J1496) &gt; 0, VLOOKUP(Attendance!$G1496,RALLY_PERIOD_SCHEDULE[], 2,TRUE),
IF(WEEKDAY(Attendance!$J1496) = 2,
       IF(COUNTIF(FINALS_WEEK_MONDAY_DATE[],Attendance!$J1496) &gt; 0, VLOOKUP(Attendance!$G1496,FINALS_WEEK_MONDAY_PERIOD_SCHEDULE[],2,TRUE),
       VLOOKUP(Attendance!$G1496,REGULAR_WEEK_SCHEDULE[],6,TRUE)),
IF(WEEKDAY($J1496) = 3,
       IF(COUNTIF(FINALS_WEEK_TUESDAY_DATE[],Attendance!$J1496) &gt; 0, VLOOKUP(Attendance!$G1496,FINALS_WEEK_TUESDAY_PERIOD_SCHEDULE[],2,TRUE),
       VLOOKUP(Attendance!$G1496,REGULAR_WEEK_SCHEDULE[[Tuesday]:[Period]],5,TRUE)),
IF(WEEKDAY(Attendance!$J1496) = 4,
        IF(COUNTIF(BLOCK_WEDNESDAY_DATES[],Attendance!$J1496) &gt; 0, VLOOKUP(Attendance!$G1496,BLOCK_WEDNESDAY_PERIOD_SCHEDULE[],2,TRUE),
        IF(COUNTIF(FINALS_WEEK_WEDNESDAY_DATE[],Attendance!$J1496) &gt; 0, VLOOKUP(Attendance!$G1496,FINALS_WEEK_WEDNESDAY_PERIOD_SCHEDULE[],2,TRUE),
       VLOOKUP(Attendance!$G1496,REGULAR_WEEK_SCHEDULE[[Wednesday]:[Period]],4,TRUE))),
IF(WEEKDAY($J1496) = 5,
       IF(COUNTIF(BLOCK_THURSDAY_DATES[],Attendance!$J1496) &gt; 0, VLOOKUP(Attendance!$G1496,BLOCK_THURSDAY_PERIOD_SCHEDULE[],2,TRUE),
       IF(COUNTIF(FINALS_WEEK_THURSDAY_DATE[],Attendance!$J1496) &gt; 0, VLOOKUP(Attendance!$G1496,FINALS_WEEK_THURSDAY_PERIOD_SCHEDULE[],2,TRUE),
       VLOOKUP(Attendance!$G1496,REGULAR_WEEK_SCHEDULE[[Thursday]:[Period]],3,TRUE))),
IF(WEEKDAY(Attendance!$J1496) = 6,
       IF(COUNTIF(FINALS_WEEK_FRIDAY_DATE[],Attendance!$J1496) &gt; 0, VLOOKUP(Attendance!$G1496,FINALS_WEEK_FRIDAY_PERIOD_SCHEDULE[],2,TRUE),
       VLOOKUP(Attendance!$G1496,REGULAR_WEEK_SCHEDULE[[Friday]:[Period]],2,TRUE))))))))))</f>
        <v/>
      </c>
      <c r="J1496" s="41" t="str">
        <f t="shared" ca="1" si="74"/>
        <v/>
      </c>
      <c r="K1496" s="41" t="str">
        <f>IF($A1496 &lt;&gt; "",VLOOKUP($A1496,'Student reference sheet'!$A$2:$V$2329, 7,FALSE), "")</f>
        <v/>
      </c>
      <c r="L1496" s="30" t="str">
        <f>IF($A1496 ="", "", VLOOKUP($A1496, 'Student reference sheet'!$A$2:$Z$2603,23,FALSE))</f>
        <v/>
      </c>
      <c r="M1496" s="30" t="str">
        <f>IF($A1496 ="", "", VLOOKUP($A1496, 'Student reference sheet'!$A$2:$Z$2603,24,FALSE))</f>
        <v/>
      </c>
      <c r="N1496" s="30" t="str">
        <f>IF($A1496 ="", "", VLOOKUP($A1496, 'Student reference sheet'!$A$2:$Z$2603,26,FALSE))</f>
        <v/>
      </c>
      <c r="O1496" s="30" t="str">
        <f>IF($A1496 ="", "", VLOOKUP($A1496, 'Student reference sheet'!$A$2:$Z$2603,25,FALSE))</f>
        <v/>
      </c>
      <c r="P1496" s="39" t="str">
        <f>IF($A1496 = "", "", IF(OR(VLOOKUP($A1496,'Student reference sheet'!$A$2:$V$2400,8,FALSE) = "R",  VLOOKUP($A1496,'Student reference sheet'!$A$2:$V$2400,8,FALSE) = "L"), "X", ""))</f>
        <v/>
      </c>
      <c r="Q1496" s="39" t="str">
        <f>IF($A1496 ="", "", VLOOKUP($A1496, 'Student reference sheet'!$A$2:$V$2603,22,FALSE))</f>
        <v/>
      </c>
      <c r="R1496" s="39" t="str">
        <f>IF($A1496 &lt;&gt; "",VLOOKUP($A1496,'Student reference sheet'!$A$2:$V$2329, 5,FALSE), "")</f>
        <v/>
      </c>
      <c r="S1496" s="39" t="str">
        <f>IF($A1496 &lt;&gt; "",VLOOKUP($A1496,'Student reference sheet'!$A$2:$V$2329, 6,FALSE), "")</f>
        <v/>
      </c>
      <c r="T1496" s="30" t="str">
        <f>IF($A1496 = "","",
IF(VLOOKUP($A1496,'Student reference sheet'!$A$2:$V$2329, 10,FALSE) = "Y", "Hispanic",
IF(VLOOKUP($A1496,'Student reference sheet'!$A$2:$V$2329,11,FALSE) &lt;&gt; "",
IF(VLOOKUP($A1496,'Student reference sheet'!$A$2:$V$2329,11,FALSE) = "UNK", "Unknown", VLOOKUP(VALUE(VLOOKUP($A1496,'Student reference sheet'!$A$2:$V$2329,11,FALSE)),'Ethnicity Reference'!$A$2:$B$22,2,FALSE)),
IF(VLOOKUP($A1496,'Student reference sheet'!$A$2:$V$2329,9,FALSE) &lt;&gt; "", VLOOKUP(VALUE(VLOOKUP($A1496,'Student reference sheet'!$A$2:$V$2329,9,FALSE)),'Ethnicity Reference'!$A$2:$B$22,2,FALSE),"Unknown"))))</f>
        <v/>
      </c>
      <c r="U1496" s="35"/>
    </row>
    <row r="1497" spans="1:21" ht="15.75">
      <c r="A1497" s="47"/>
      <c r="B1497" s="33"/>
      <c r="C1497" s="39" t="str">
        <f>IF($A1497 &lt;&gt; "",VLOOKUP($A1497,'Student reference sheet'!$A$2:$V$2329, 3,FALSE), "")</f>
        <v/>
      </c>
      <c r="D1497" s="39" t="str">
        <f>IF($A1497 &lt;&gt; "",VLOOKUP($A1497,'Student reference sheet'!$A$2:$V$2329, 2,FALSE), "")</f>
        <v/>
      </c>
      <c r="E1497" s="35"/>
      <c r="F1497" s="34"/>
      <c r="G1497" s="40" t="str">
        <f t="shared" ca="1" si="72"/>
        <v/>
      </c>
      <c r="H1497" s="40" t="str">
        <f t="shared" ca="1" si="73"/>
        <v/>
      </c>
      <c r="I1497" s="36" t="str">
        <f>IF($A1497 = "", "",
IF(COUNTIF(MINIMUM_DAY_DATES[], Attendance!J1497) &gt; 0, VLOOKUP(Attendance!$G1497,MINIMUM_DAY_PERIOD_SCHEDULE[], 2,TRUE),
IF(COUNTIF(RALLY_DATES[], Attendance!J1497) &gt; 0, VLOOKUP(Attendance!$G1497,RALLY_PERIOD_SCHEDULE[], 2,TRUE),
IF(WEEKDAY(Attendance!$J1497) = 2,
       IF(COUNTIF(FINALS_WEEK_MONDAY_DATE[],Attendance!$J1497) &gt; 0, VLOOKUP(Attendance!$G1497,FINALS_WEEK_MONDAY_PERIOD_SCHEDULE[],2,TRUE),
       VLOOKUP(Attendance!$G1497,REGULAR_WEEK_SCHEDULE[],6,TRUE)),
IF(WEEKDAY($J1497) = 3,
       IF(COUNTIF(FINALS_WEEK_TUESDAY_DATE[],Attendance!$J1497) &gt; 0, VLOOKUP(Attendance!$G1497,FINALS_WEEK_TUESDAY_PERIOD_SCHEDULE[],2,TRUE),
       VLOOKUP(Attendance!$G1497,REGULAR_WEEK_SCHEDULE[[Tuesday]:[Period]],5,TRUE)),
IF(WEEKDAY(Attendance!$J1497) = 4,
        IF(COUNTIF(BLOCK_WEDNESDAY_DATES[],Attendance!$J1497) &gt; 0, VLOOKUP(Attendance!$G1497,BLOCK_WEDNESDAY_PERIOD_SCHEDULE[],2,TRUE),
        IF(COUNTIF(FINALS_WEEK_WEDNESDAY_DATE[],Attendance!$J1497) &gt; 0, VLOOKUP(Attendance!$G1497,FINALS_WEEK_WEDNESDAY_PERIOD_SCHEDULE[],2,TRUE),
       VLOOKUP(Attendance!$G1497,REGULAR_WEEK_SCHEDULE[[Wednesday]:[Period]],4,TRUE))),
IF(WEEKDAY($J1497) = 5,
       IF(COUNTIF(BLOCK_THURSDAY_DATES[],Attendance!$J1497) &gt; 0, VLOOKUP(Attendance!$G1497,BLOCK_THURSDAY_PERIOD_SCHEDULE[],2,TRUE),
       IF(COUNTIF(FINALS_WEEK_THURSDAY_DATE[],Attendance!$J1497) &gt; 0, VLOOKUP(Attendance!$G1497,FINALS_WEEK_THURSDAY_PERIOD_SCHEDULE[],2,TRUE),
       VLOOKUP(Attendance!$G1497,REGULAR_WEEK_SCHEDULE[[Thursday]:[Period]],3,TRUE))),
IF(WEEKDAY(Attendance!$J1497) = 6,
       IF(COUNTIF(FINALS_WEEK_FRIDAY_DATE[],Attendance!$J1497) &gt; 0, VLOOKUP(Attendance!$G1497,FINALS_WEEK_FRIDAY_PERIOD_SCHEDULE[],2,TRUE),
       VLOOKUP(Attendance!$G1497,REGULAR_WEEK_SCHEDULE[[Friday]:[Period]],2,TRUE))))))))))</f>
        <v/>
      </c>
      <c r="J1497" s="41" t="str">
        <f t="shared" ca="1" si="74"/>
        <v/>
      </c>
      <c r="K1497" s="41" t="str">
        <f>IF($A1497 &lt;&gt; "",VLOOKUP($A1497,'Student reference sheet'!$A$2:$V$2329, 7,FALSE), "")</f>
        <v/>
      </c>
      <c r="L1497" s="30" t="str">
        <f>IF($A1497 ="", "", VLOOKUP($A1497, 'Student reference sheet'!$A$2:$Z$2603,23,FALSE))</f>
        <v/>
      </c>
      <c r="M1497" s="30" t="str">
        <f>IF($A1497 ="", "", VLOOKUP($A1497, 'Student reference sheet'!$A$2:$Z$2603,24,FALSE))</f>
        <v/>
      </c>
      <c r="N1497" s="30" t="str">
        <f>IF($A1497 ="", "", VLOOKUP($A1497, 'Student reference sheet'!$A$2:$Z$2603,26,FALSE))</f>
        <v/>
      </c>
      <c r="O1497" s="30" t="str">
        <f>IF($A1497 ="", "", VLOOKUP($A1497, 'Student reference sheet'!$A$2:$Z$2603,25,FALSE))</f>
        <v/>
      </c>
      <c r="P1497" s="39" t="str">
        <f>IF($A1497 = "", "", IF(OR(VLOOKUP($A1497,'Student reference sheet'!$A$2:$V$2400,8,FALSE) = "R",  VLOOKUP($A1497,'Student reference sheet'!$A$2:$V$2400,8,FALSE) = "L"), "X", ""))</f>
        <v/>
      </c>
      <c r="Q1497" s="39" t="str">
        <f>IF($A1497 ="", "", VLOOKUP($A1497, 'Student reference sheet'!$A$2:$V$2603,22,FALSE))</f>
        <v/>
      </c>
      <c r="R1497" s="39" t="str">
        <f>IF($A1497 &lt;&gt; "",VLOOKUP($A1497,'Student reference sheet'!$A$2:$V$2329, 5,FALSE), "")</f>
        <v/>
      </c>
      <c r="S1497" s="39" t="str">
        <f>IF($A1497 &lt;&gt; "",VLOOKUP($A1497,'Student reference sheet'!$A$2:$V$2329, 6,FALSE), "")</f>
        <v/>
      </c>
      <c r="T1497" s="30" t="str">
        <f>IF($A1497 = "","",
IF(VLOOKUP($A1497,'Student reference sheet'!$A$2:$V$2329, 10,FALSE) = "Y", "Hispanic",
IF(VLOOKUP($A1497,'Student reference sheet'!$A$2:$V$2329,11,FALSE) &lt;&gt; "",
IF(VLOOKUP($A1497,'Student reference sheet'!$A$2:$V$2329,11,FALSE) = "UNK", "Unknown", VLOOKUP(VALUE(VLOOKUP($A1497,'Student reference sheet'!$A$2:$V$2329,11,FALSE)),'Ethnicity Reference'!$A$2:$B$22,2,FALSE)),
IF(VLOOKUP($A1497,'Student reference sheet'!$A$2:$V$2329,9,FALSE) &lt;&gt; "", VLOOKUP(VALUE(VLOOKUP($A1497,'Student reference sheet'!$A$2:$V$2329,9,FALSE)),'Ethnicity Reference'!$A$2:$B$22,2,FALSE),"Unknown"))))</f>
        <v/>
      </c>
      <c r="U1497" s="35"/>
    </row>
    <row r="1498" spans="1:21" ht="15.75">
      <c r="A1498" s="47"/>
      <c r="B1498" s="33"/>
      <c r="C1498" s="39" t="str">
        <f>IF($A1498 &lt;&gt; "",VLOOKUP($A1498,'Student reference sheet'!$A$2:$V$2329, 3,FALSE), "")</f>
        <v/>
      </c>
      <c r="D1498" s="39" t="str">
        <f>IF($A1498 &lt;&gt; "",VLOOKUP($A1498,'Student reference sheet'!$A$2:$V$2329, 2,FALSE), "")</f>
        <v/>
      </c>
      <c r="E1498" s="35"/>
      <c r="F1498" s="34"/>
      <c r="G1498" s="40" t="str">
        <f t="shared" ca="1" si="72"/>
        <v/>
      </c>
      <c r="H1498" s="40" t="str">
        <f t="shared" ca="1" si="73"/>
        <v/>
      </c>
      <c r="I1498" s="36" t="str">
        <f>IF($A1498 = "", "",
IF(COUNTIF(MINIMUM_DAY_DATES[], Attendance!J1498) &gt; 0, VLOOKUP(Attendance!$G1498,MINIMUM_DAY_PERIOD_SCHEDULE[], 2,TRUE),
IF(COUNTIF(RALLY_DATES[], Attendance!J1498) &gt; 0, VLOOKUP(Attendance!$G1498,RALLY_PERIOD_SCHEDULE[], 2,TRUE),
IF(WEEKDAY(Attendance!$J1498) = 2,
       IF(COUNTIF(FINALS_WEEK_MONDAY_DATE[],Attendance!$J1498) &gt; 0, VLOOKUP(Attendance!$G1498,FINALS_WEEK_MONDAY_PERIOD_SCHEDULE[],2,TRUE),
       VLOOKUP(Attendance!$G1498,REGULAR_WEEK_SCHEDULE[],6,TRUE)),
IF(WEEKDAY($J1498) = 3,
       IF(COUNTIF(FINALS_WEEK_TUESDAY_DATE[],Attendance!$J1498) &gt; 0, VLOOKUP(Attendance!$G1498,FINALS_WEEK_TUESDAY_PERIOD_SCHEDULE[],2,TRUE),
       VLOOKUP(Attendance!$G1498,REGULAR_WEEK_SCHEDULE[[Tuesday]:[Period]],5,TRUE)),
IF(WEEKDAY(Attendance!$J1498) = 4,
        IF(COUNTIF(BLOCK_WEDNESDAY_DATES[],Attendance!$J1498) &gt; 0, VLOOKUP(Attendance!$G1498,BLOCK_WEDNESDAY_PERIOD_SCHEDULE[],2,TRUE),
        IF(COUNTIF(FINALS_WEEK_WEDNESDAY_DATE[],Attendance!$J1498) &gt; 0, VLOOKUP(Attendance!$G1498,FINALS_WEEK_WEDNESDAY_PERIOD_SCHEDULE[],2,TRUE),
       VLOOKUP(Attendance!$G1498,REGULAR_WEEK_SCHEDULE[[Wednesday]:[Period]],4,TRUE))),
IF(WEEKDAY($J1498) = 5,
       IF(COUNTIF(BLOCK_THURSDAY_DATES[],Attendance!$J1498) &gt; 0, VLOOKUP(Attendance!$G1498,BLOCK_THURSDAY_PERIOD_SCHEDULE[],2,TRUE),
       IF(COUNTIF(FINALS_WEEK_THURSDAY_DATE[],Attendance!$J1498) &gt; 0, VLOOKUP(Attendance!$G1498,FINALS_WEEK_THURSDAY_PERIOD_SCHEDULE[],2,TRUE),
       VLOOKUP(Attendance!$G1498,REGULAR_WEEK_SCHEDULE[[Thursday]:[Period]],3,TRUE))),
IF(WEEKDAY(Attendance!$J1498) = 6,
       IF(COUNTIF(FINALS_WEEK_FRIDAY_DATE[],Attendance!$J1498) &gt; 0, VLOOKUP(Attendance!$G1498,FINALS_WEEK_FRIDAY_PERIOD_SCHEDULE[],2,TRUE),
       VLOOKUP(Attendance!$G1498,REGULAR_WEEK_SCHEDULE[[Friday]:[Period]],2,TRUE))))))))))</f>
        <v/>
      </c>
      <c r="J1498" s="41" t="str">
        <f t="shared" ca="1" si="74"/>
        <v/>
      </c>
      <c r="K1498" s="41" t="str">
        <f>IF($A1498 &lt;&gt; "",VLOOKUP($A1498,'Student reference sheet'!$A$2:$V$2329, 7,FALSE), "")</f>
        <v/>
      </c>
      <c r="L1498" s="30" t="str">
        <f>IF($A1498 ="", "", VLOOKUP($A1498, 'Student reference sheet'!$A$2:$Z$2603,23,FALSE))</f>
        <v/>
      </c>
      <c r="M1498" s="30" t="str">
        <f>IF($A1498 ="", "", VLOOKUP($A1498, 'Student reference sheet'!$A$2:$Z$2603,24,FALSE))</f>
        <v/>
      </c>
      <c r="N1498" s="30" t="str">
        <f>IF($A1498 ="", "", VLOOKUP($A1498, 'Student reference sheet'!$A$2:$Z$2603,26,FALSE))</f>
        <v/>
      </c>
      <c r="O1498" s="30" t="str">
        <f>IF($A1498 ="", "", VLOOKUP($A1498, 'Student reference sheet'!$A$2:$Z$2603,25,FALSE))</f>
        <v/>
      </c>
      <c r="P1498" s="39" t="str">
        <f>IF($A1498 = "", "", IF(OR(VLOOKUP($A1498,'Student reference sheet'!$A$2:$V$2400,8,FALSE) = "R",  VLOOKUP($A1498,'Student reference sheet'!$A$2:$V$2400,8,FALSE) = "L"), "X", ""))</f>
        <v/>
      </c>
      <c r="Q1498" s="39" t="str">
        <f>IF($A1498 ="", "", VLOOKUP($A1498, 'Student reference sheet'!$A$2:$V$2603,22,FALSE))</f>
        <v/>
      </c>
      <c r="R1498" s="39" t="str">
        <f>IF($A1498 &lt;&gt; "",VLOOKUP($A1498,'Student reference sheet'!$A$2:$V$2329, 5,FALSE), "")</f>
        <v/>
      </c>
      <c r="S1498" s="39" t="str">
        <f>IF($A1498 &lt;&gt; "",VLOOKUP($A1498,'Student reference sheet'!$A$2:$V$2329, 6,FALSE), "")</f>
        <v/>
      </c>
      <c r="T1498" s="30" t="str">
        <f>IF($A1498 = "","",
IF(VLOOKUP($A1498,'Student reference sheet'!$A$2:$V$2329, 10,FALSE) = "Y", "Hispanic",
IF(VLOOKUP($A1498,'Student reference sheet'!$A$2:$V$2329,11,FALSE) &lt;&gt; "",
IF(VLOOKUP($A1498,'Student reference sheet'!$A$2:$V$2329,11,FALSE) = "UNK", "Unknown", VLOOKUP(VALUE(VLOOKUP($A1498,'Student reference sheet'!$A$2:$V$2329,11,FALSE)),'Ethnicity Reference'!$A$2:$B$22,2,FALSE)),
IF(VLOOKUP($A1498,'Student reference sheet'!$A$2:$V$2329,9,FALSE) &lt;&gt; "", VLOOKUP(VALUE(VLOOKUP($A1498,'Student reference sheet'!$A$2:$V$2329,9,FALSE)),'Ethnicity Reference'!$A$2:$B$22,2,FALSE),"Unknown"))))</f>
        <v/>
      </c>
      <c r="U1498" s="35"/>
    </row>
    <row r="1499" spans="1:21" ht="15.75">
      <c r="A1499" s="47"/>
      <c r="B1499" s="33"/>
      <c r="C1499" s="39" t="str">
        <f>IF($A1499 &lt;&gt; "",VLOOKUP($A1499,'Student reference sheet'!$A$2:$V$2329, 3,FALSE), "")</f>
        <v/>
      </c>
      <c r="D1499" s="39" t="str">
        <f>IF($A1499 &lt;&gt; "",VLOOKUP($A1499,'Student reference sheet'!$A$2:$V$2329, 2,FALSE), "")</f>
        <v/>
      </c>
      <c r="E1499" s="35"/>
      <c r="F1499" s="34"/>
      <c r="G1499" s="40" t="str">
        <f t="shared" ca="1" si="72"/>
        <v/>
      </c>
      <c r="H1499" s="40" t="str">
        <f t="shared" ca="1" si="73"/>
        <v/>
      </c>
      <c r="I1499" s="36" t="str">
        <f>IF($A1499 = "", "",
IF(COUNTIF(MINIMUM_DAY_DATES[], Attendance!J1499) &gt; 0, VLOOKUP(Attendance!$G1499,MINIMUM_DAY_PERIOD_SCHEDULE[], 2,TRUE),
IF(COUNTIF(RALLY_DATES[], Attendance!J1499) &gt; 0, VLOOKUP(Attendance!$G1499,RALLY_PERIOD_SCHEDULE[], 2,TRUE),
IF(WEEKDAY(Attendance!$J1499) = 2,
       IF(COUNTIF(FINALS_WEEK_MONDAY_DATE[],Attendance!$J1499) &gt; 0, VLOOKUP(Attendance!$G1499,FINALS_WEEK_MONDAY_PERIOD_SCHEDULE[],2,TRUE),
       VLOOKUP(Attendance!$G1499,REGULAR_WEEK_SCHEDULE[],6,TRUE)),
IF(WEEKDAY($J1499) = 3,
       IF(COUNTIF(FINALS_WEEK_TUESDAY_DATE[],Attendance!$J1499) &gt; 0, VLOOKUP(Attendance!$G1499,FINALS_WEEK_TUESDAY_PERIOD_SCHEDULE[],2,TRUE),
       VLOOKUP(Attendance!$G1499,REGULAR_WEEK_SCHEDULE[[Tuesday]:[Period]],5,TRUE)),
IF(WEEKDAY(Attendance!$J1499) = 4,
        IF(COUNTIF(BLOCK_WEDNESDAY_DATES[],Attendance!$J1499) &gt; 0, VLOOKUP(Attendance!$G1499,BLOCK_WEDNESDAY_PERIOD_SCHEDULE[],2,TRUE),
        IF(COUNTIF(FINALS_WEEK_WEDNESDAY_DATE[],Attendance!$J1499) &gt; 0, VLOOKUP(Attendance!$G1499,FINALS_WEEK_WEDNESDAY_PERIOD_SCHEDULE[],2,TRUE),
       VLOOKUP(Attendance!$G1499,REGULAR_WEEK_SCHEDULE[[Wednesday]:[Period]],4,TRUE))),
IF(WEEKDAY($J1499) = 5,
       IF(COUNTIF(BLOCK_THURSDAY_DATES[],Attendance!$J1499) &gt; 0, VLOOKUP(Attendance!$G1499,BLOCK_THURSDAY_PERIOD_SCHEDULE[],2,TRUE),
       IF(COUNTIF(FINALS_WEEK_THURSDAY_DATE[],Attendance!$J1499) &gt; 0, VLOOKUP(Attendance!$G1499,FINALS_WEEK_THURSDAY_PERIOD_SCHEDULE[],2,TRUE),
       VLOOKUP(Attendance!$G1499,REGULAR_WEEK_SCHEDULE[[Thursday]:[Period]],3,TRUE))),
IF(WEEKDAY(Attendance!$J1499) = 6,
       IF(COUNTIF(FINALS_WEEK_FRIDAY_DATE[],Attendance!$J1499) &gt; 0, VLOOKUP(Attendance!$G1499,FINALS_WEEK_FRIDAY_PERIOD_SCHEDULE[],2,TRUE),
       VLOOKUP(Attendance!$G1499,REGULAR_WEEK_SCHEDULE[[Friday]:[Period]],2,TRUE))))))))))</f>
        <v/>
      </c>
      <c r="J1499" s="41" t="str">
        <f t="shared" ca="1" si="74"/>
        <v/>
      </c>
      <c r="K1499" s="41" t="str">
        <f>IF($A1499 &lt;&gt; "",VLOOKUP($A1499,'Student reference sheet'!$A$2:$V$2329, 7,FALSE), "")</f>
        <v/>
      </c>
      <c r="L1499" s="30" t="str">
        <f>IF($A1499 ="", "", VLOOKUP($A1499, 'Student reference sheet'!$A$2:$Z$2603,23,FALSE))</f>
        <v/>
      </c>
      <c r="M1499" s="30" t="str">
        <f>IF($A1499 ="", "", VLOOKUP($A1499, 'Student reference sheet'!$A$2:$Z$2603,24,FALSE))</f>
        <v/>
      </c>
      <c r="N1499" s="30" t="str">
        <f>IF($A1499 ="", "", VLOOKUP($A1499, 'Student reference sheet'!$A$2:$Z$2603,26,FALSE))</f>
        <v/>
      </c>
      <c r="O1499" s="30" t="str">
        <f>IF($A1499 ="", "", VLOOKUP($A1499, 'Student reference sheet'!$A$2:$Z$2603,25,FALSE))</f>
        <v/>
      </c>
      <c r="P1499" s="39" t="str">
        <f>IF($A1499 = "", "", IF(OR(VLOOKUP($A1499,'Student reference sheet'!$A$2:$V$2400,8,FALSE) = "R",  VLOOKUP($A1499,'Student reference sheet'!$A$2:$V$2400,8,FALSE) = "L"), "X", ""))</f>
        <v/>
      </c>
      <c r="Q1499" s="39" t="str">
        <f>IF($A1499 ="", "", VLOOKUP($A1499, 'Student reference sheet'!$A$2:$V$2603,22,FALSE))</f>
        <v/>
      </c>
      <c r="R1499" s="39" t="str">
        <f>IF($A1499 &lt;&gt; "",VLOOKUP($A1499,'Student reference sheet'!$A$2:$V$2329, 5,FALSE), "")</f>
        <v/>
      </c>
      <c r="S1499" s="39" t="str">
        <f>IF($A1499 &lt;&gt; "",VLOOKUP($A1499,'Student reference sheet'!$A$2:$V$2329, 6,FALSE), "")</f>
        <v/>
      </c>
      <c r="T1499" s="30" t="str">
        <f>IF($A1499 = "","",
IF(VLOOKUP($A1499,'Student reference sheet'!$A$2:$V$2329, 10,FALSE) = "Y", "Hispanic",
IF(VLOOKUP($A1499,'Student reference sheet'!$A$2:$V$2329,11,FALSE) &lt;&gt; "",
IF(VLOOKUP($A1499,'Student reference sheet'!$A$2:$V$2329,11,FALSE) = "UNK", "Unknown", VLOOKUP(VALUE(VLOOKUP($A1499,'Student reference sheet'!$A$2:$V$2329,11,FALSE)),'Ethnicity Reference'!$A$2:$B$22,2,FALSE)),
IF(VLOOKUP($A1499,'Student reference sheet'!$A$2:$V$2329,9,FALSE) &lt;&gt; "", VLOOKUP(VALUE(VLOOKUP($A1499,'Student reference sheet'!$A$2:$V$2329,9,FALSE)),'Ethnicity Reference'!$A$2:$B$22,2,FALSE),"Unknown"))))</f>
        <v/>
      </c>
      <c r="U1499" s="35"/>
    </row>
    <row r="1500" spans="1:21" ht="15.75">
      <c r="A1500" s="47"/>
      <c r="B1500" s="33"/>
      <c r="C1500" s="39" t="str">
        <f>IF($A1500 &lt;&gt; "",VLOOKUP($A1500,'Student reference sheet'!$A$2:$V$2329, 3,FALSE), "")</f>
        <v/>
      </c>
      <c r="D1500" s="39" t="str">
        <f>IF($A1500 &lt;&gt; "",VLOOKUP($A1500,'Student reference sheet'!$A$2:$V$2329, 2,FALSE), "")</f>
        <v/>
      </c>
      <c r="E1500" s="35"/>
      <c r="F1500" s="34"/>
      <c r="G1500" s="40" t="str">
        <f t="shared" ca="1" si="72"/>
        <v/>
      </c>
      <c r="H1500" s="40" t="str">
        <f t="shared" ca="1" si="73"/>
        <v/>
      </c>
      <c r="I1500" s="36" t="str">
        <f>IF($A1500 = "", "",
IF(COUNTIF(MINIMUM_DAY_DATES[], Attendance!J1500) &gt; 0, VLOOKUP(Attendance!$G1500,MINIMUM_DAY_PERIOD_SCHEDULE[], 2,TRUE),
IF(COUNTIF(RALLY_DATES[], Attendance!J1500) &gt; 0, VLOOKUP(Attendance!$G1500,RALLY_PERIOD_SCHEDULE[], 2,TRUE),
IF(WEEKDAY(Attendance!$J1500) = 2,
       IF(COUNTIF(FINALS_WEEK_MONDAY_DATE[],Attendance!$J1500) &gt; 0, VLOOKUP(Attendance!$G1500,FINALS_WEEK_MONDAY_PERIOD_SCHEDULE[],2,TRUE),
       VLOOKUP(Attendance!$G1500,REGULAR_WEEK_SCHEDULE[],6,TRUE)),
IF(WEEKDAY($J1500) = 3,
       IF(COUNTIF(FINALS_WEEK_TUESDAY_DATE[],Attendance!$J1500) &gt; 0, VLOOKUP(Attendance!$G1500,FINALS_WEEK_TUESDAY_PERIOD_SCHEDULE[],2,TRUE),
       VLOOKUP(Attendance!$G1500,REGULAR_WEEK_SCHEDULE[[Tuesday]:[Period]],5,TRUE)),
IF(WEEKDAY(Attendance!$J1500) = 4,
        IF(COUNTIF(BLOCK_WEDNESDAY_DATES[],Attendance!$J1500) &gt; 0, VLOOKUP(Attendance!$G1500,BLOCK_WEDNESDAY_PERIOD_SCHEDULE[],2,TRUE),
        IF(COUNTIF(FINALS_WEEK_WEDNESDAY_DATE[],Attendance!$J1500) &gt; 0, VLOOKUP(Attendance!$G1500,FINALS_WEEK_WEDNESDAY_PERIOD_SCHEDULE[],2,TRUE),
       VLOOKUP(Attendance!$G1500,REGULAR_WEEK_SCHEDULE[[Wednesday]:[Period]],4,TRUE))),
IF(WEEKDAY($J1500) = 5,
       IF(COUNTIF(BLOCK_THURSDAY_DATES[],Attendance!$J1500) &gt; 0, VLOOKUP(Attendance!$G1500,BLOCK_THURSDAY_PERIOD_SCHEDULE[],2,TRUE),
       IF(COUNTIF(FINALS_WEEK_THURSDAY_DATE[],Attendance!$J1500) &gt; 0, VLOOKUP(Attendance!$G1500,FINALS_WEEK_THURSDAY_PERIOD_SCHEDULE[],2,TRUE),
       VLOOKUP(Attendance!$G1500,REGULAR_WEEK_SCHEDULE[[Thursday]:[Period]],3,TRUE))),
IF(WEEKDAY(Attendance!$J1500) = 6,
       IF(COUNTIF(FINALS_WEEK_FRIDAY_DATE[],Attendance!$J1500) &gt; 0, VLOOKUP(Attendance!$G1500,FINALS_WEEK_FRIDAY_PERIOD_SCHEDULE[],2,TRUE),
       VLOOKUP(Attendance!$G1500,REGULAR_WEEK_SCHEDULE[[Friday]:[Period]],2,TRUE))))))))))</f>
        <v/>
      </c>
      <c r="J1500" s="41" t="str">
        <f t="shared" ca="1" si="74"/>
        <v/>
      </c>
      <c r="K1500" s="41" t="str">
        <f>IF($A1500 &lt;&gt; "",VLOOKUP($A1500,'Student reference sheet'!$A$2:$V$2329, 7,FALSE), "")</f>
        <v/>
      </c>
      <c r="L1500" s="30" t="str">
        <f>IF($A1500 ="", "", VLOOKUP($A1500, 'Student reference sheet'!$A$2:$Z$2603,23,FALSE))</f>
        <v/>
      </c>
      <c r="M1500" s="30" t="str">
        <f>IF($A1500 ="", "", VLOOKUP($A1500, 'Student reference sheet'!$A$2:$Z$2603,24,FALSE))</f>
        <v/>
      </c>
      <c r="N1500" s="30" t="str">
        <f>IF($A1500 ="", "", VLOOKUP($A1500, 'Student reference sheet'!$A$2:$Z$2603,26,FALSE))</f>
        <v/>
      </c>
      <c r="O1500" s="30" t="str">
        <f>IF($A1500 ="", "", VLOOKUP($A1500, 'Student reference sheet'!$A$2:$Z$2603,25,FALSE))</f>
        <v/>
      </c>
      <c r="P1500" s="39" t="str">
        <f>IF($A1500 = "", "", IF(OR(VLOOKUP($A1500,'Student reference sheet'!$A$2:$V$2400,8,FALSE) = "R",  VLOOKUP($A1500,'Student reference sheet'!$A$2:$V$2400,8,FALSE) = "L"), "X", ""))</f>
        <v/>
      </c>
      <c r="Q1500" s="39" t="str">
        <f>IF($A1500 ="", "", VLOOKUP($A1500, 'Student reference sheet'!$A$2:$V$2603,22,FALSE))</f>
        <v/>
      </c>
      <c r="R1500" s="39" t="str">
        <f>IF($A1500 &lt;&gt; "",VLOOKUP($A1500,'Student reference sheet'!$A$2:$V$2329, 5,FALSE), "")</f>
        <v/>
      </c>
      <c r="S1500" s="39" t="str">
        <f>IF($A1500 &lt;&gt; "",VLOOKUP($A1500,'Student reference sheet'!$A$2:$V$2329, 6,FALSE), "")</f>
        <v/>
      </c>
      <c r="T1500" s="30" t="str">
        <f>IF($A1500 = "","",
IF(VLOOKUP($A1500,'Student reference sheet'!$A$2:$V$2329, 10,FALSE) = "Y", "Hispanic",
IF(VLOOKUP($A1500,'Student reference sheet'!$A$2:$V$2329,11,FALSE) &lt;&gt; "",
IF(VLOOKUP($A1500,'Student reference sheet'!$A$2:$V$2329,11,FALSE) = "UNK", "Unknown", VLOOKUP(VALUE(VLOOKUP($A1500,'Student reference sheet'!$A$2:$V$2329,11,FALSE)),'Ethnicity Reference'!$A$2:$B$22,2,FALSE)),
IF(VLOOKUP($A1500,'Student reference sheet'!$A$2:$V$2329,9,FALSE) &lt;&gt; "", VLOOKUP(VALUE(VLOOKUP($A1500,'Student reference sheet'!$A$2:$V$2329,9,FALSE)),'Ethnicity Reference'!$A$2:$B$22,2,FALSE),"Unknown"))))</f>
        <v/>
      </c>
      <c r="U1500" s="35"/>
    </row>
    <row r="1501" spans="1:21" ht="15.75">
      <c r="A1501" s="47"/>
      <c r="B1501" s="33"/>
      <c r="C1501" s="39" t="str">
        <f>IF($A1501 &lt;&gt; "",VLOOKUP($A1501,'Student reference sheet'!$A$2:$V$2329, 3,FALSE), "")</f>
        <v/>
      </c>
      <c r="D1501" s="39" t="str">
        <f>IF($A1501 &lt;&gt; "",VLOOKUP($A1501,'Student reference sheet'!$A$2:$V$2329, 2,FALSE), "")</f>
        <v/>
      </c>
      <c r="E1501" s="35"/>
      <c r="F1501" s="34"/>
      <c r="G1501" s="40" t="str">
        <f t="shared" ca="1" si="72"/>
        <v/>
      </c>
      <c r="H1501" s="40" t="str">
        <f t="shared" ca="1" si="73"/>
        <v/>
      </c>
      <c r="I1501" s="36" t="str">
        <f>IF($A1501 = "", "",
IF(COUNTIF(MINIMUM_DAY_DATES[], Attendance!J1501) &gt; 0, VLOOKUP(Attendance!$G1501,MINIMUM_DAY_PERIOD_SCHEDULE[], 2,TRUE),
IF(COUNTIF(RALLY_DATES[], Attendance!J1501) &gt; 0, VLOOKUP(Attendance!$G1501,RALLY_PERIOD_SCHEDULE[], 2,TRUE),
IF(WEEKDAY(Attendance!$J1501) = 2,
       IF(COUNTIF(FINALS_WEEK_MONDAY_DATE[],Attendance!$J1501) &gt; 0, VLOOKUP(Attendance!$G1501,FINALS_WEEK_MONDAY_PERIOD_SCHEDULE[],2,TRUE),
       VLOOKUP(Attendance!$G1501,REGULAR_WEEK_SCHEDULE[],6,TRUE)),
IF(WEEKDAY($J1501) = 3,
       IF(COUNTIF(FINALS_WEEK_TUESDAY_DATE[],Attendance!$J1501) &gt; 0, VLOOKUP(Attendance!$G1501,FINALS_WEEK_TUESDAY_PERIOD_SCHEDULE[],2,TRUE),
       VLOOKUP(Attendance!$G1501,REGULAR_WEEK_SCHEDULE[[Tuesday]:[Period]],5,TRUE)),
IF(WEEKDAY(Attendance!$J1501) = 4,
        IF(COUNTIF(BLOCK_WEDNESDAY_DATES[],Attendance!$J1501) &gt; 0, VLOOKUP(Attendance!$G1501,BLOCK_WEDNESDAY_PERIOD_SCHEDULE[],2,TRUE),
        IF(COUNTIF(FINALS_WEEK_WEDNESDAY_DATE[],Attendance!$J1501) &gt; 0, VLOOKUP(Attendance!$G1501,FINALS_WEEK_WEDNESDAY_PERIOD_SCHEDULE[],2,TRUE),
       VLOOKUP(Attendance!$G1501,REGULAR_WEEK_SCHEDULE[[Wednesday]:[Period]],4,TRUE))),
IF(WEEKDAY($J1501) = 5,
       IF(COUNTIF(BLOCK_THURSDAY_DATES[],Attendance!$J1501) &gt; 0, VLOOKUP(Attendance!$G1501,BLOCK_THURSDAY_PERIOD_SCHEDULE[],2,TRUE),
       IF(COUNTIF(FINALS_WEEK_THURSDAY_DATE[],Attendance!$J1501) &gt; 0, VLOOKUP(Attendance!$G1501,FINALS_WEEK_THURSDAY_PERIOD_SCHEDULE[],2,TRUE),
       VLOOKUP(Attendance!$G1501,REGULAR_WEEK_SCHEDULE[[Thursday]:[Period]],3,TRUE))),
IF(WEEKDAY(Attendance!$J1501) = 6,
       IF(COUNTIF(FINALS_WEEK_FRIDAY_DATE[],Attendance!$J1501) &gt; 0, VLOOKUP(Attendance!$G1501,FINALS_WEEK_FRIDAY_PERIOD_SCHEDULE[],2,TRUE),
       VLOOKUP(Attendance!$G1501,REGULAR_WEEK_SCHEDULE[[Friday]:[Period]],2,TRUE))))))))))</f>
        <v/>
      </c>
      <c r="J1501" s="41" t="str">
        <f t="shared" ca="1" si="74"/>
        <v/>
      </c>
      <c r="K1501" s="41" t="str">
        <f>IF($A1501 &lt;&gt; "",VLOOKUP($A1501,'Student reference sheet'!$A$2:$V$2329, 7,FALSE), "")</f>
        <v/>
      </c>
      <c r="L1501" s="30" t="str">
        <f>IF($A1501 ="", "", VLOOKUP($A1501, 'Student reference sheet'!$A$2:$Z$2603,23,FALSE))</f>
        <v/>
      </c>
      <c r="M1501" s="30" t="str">
        <f>IF($A1501 ="", "", VLOOKUP($A1501, 'Student reference sheet'!$A$2:$Z$2603,24,FALSE))</f>
        <v/>
      </c>
      <c r="N1501" s="30" t="str">
        <f>IF($A1501 ="", "", VLOOKUP($A1501, 'Student reference sheet'!$A$2:$Z$2603,26,FALSE))</f>
        <v/>
      </c>
      <c r="O1501" s="30" t="str">
        <f>IF($A1501 ="", "", VLOOKUP($A1501, 'Student reference sheet'!$A$2:$Z$2603,25,FALSE))</f>
        <v/>
      </c>
      <c r="P1501" s="39" t="str">
        <f>IF($A1501 = "", "", IF(OR(VLOOKUP($A1501,'Student reference sheet'!$A$2:$V$2400,8,FALSE) = "R",  VLOOKUP($A1501,'Student reference sheet'!$A$2:$V$2400,8,FALSE) = "L"), "X", ""))</f>
        <v/>
      </c>
      <c r="Q1501" s="39" t="str">
        <f>IF($A1501 ="", "", VLOOKUP($A1501, 'Student reference sheet'!$A$2:$V$2603,22,FALSE))</f>
        <v/>
      </c>
      <c r="R1501" s="39" t="str">
        <f>IF($A1501 &lt;&gt; "",VLOOKUP($A1501,'Student reference sheet'!$A$2:$V$2329, 5,FALSE), "")</f>
        <v/>
      </c>
      <c r="S1501" s="39" t="str">
        <f>IF($A1501 &lt;&gt; "",VLOOKUP($A1501,'Student reference sheet'!$A$2:$V$2329, 6,FALSE), "")</f>
        <v/>
      </c>
      <c r="T1501" s="30" t="str">
        <f>IF($A1501 = "","",
IF(VLOOKUP($A1501,'Student reference sheet'!$A$2:$V$2329, 10,FALSE) = "Y", "Hispanic",
IF(VLOOKUP($A1501,'Student reference sheet'!$A$2:$V$2329,11,FALSE) &lt;&gt; "",
IF(VLOOKUP($A1501,'Student reference sheet'!$A$2:$V$2329,11,FALSE) = "UNK", "Unknown", VLOOKUP(VALUE(VLOOKUP($A1501,'Student reference sheet'!$A$2:$V$2329,11,FALSE)),'Ethnicity Reference'!$A$2:$B$22,2,FALSE)),
IF(VLOOKUP($A1501,'Student reference sheet'!$A$2:$V$2329,9,FALSE) &lt;&gt; "", VLOOKUP(VALUE(VLOOKUP($A1501,'Student reference sheet'!$A$2:$V$2329,9,FALSE)),'Ethnicity Reference'!$A$2:$B$22,2,FALSE),"Unknown"))))</f>
        <v/>
      </c>
      <c r="U1501" s="35"/>
    </row>
    <row r="1502" spans="1:21" ht="15.75">
      <c r="A1502" s="47"/>
      <c r="B1502" s="33"/>
      <c r="C1502" s="39" t="str">
        <f>IF($A1502 &lt;&gt; "",VLOOKUP($A1502,'Student reference sheet'!$A$2:$V$2329, 3,FALSE), "")</f>
        <v/>
      </c>
      <c r="D1502" s="39" t="str">
        <f>IF($A1502 &lt;&gt; "",VLOOKUP($A1502,'Student reference sheet'!$A$2:$V$2329, 2,FALSE), "")</f>
        <v/>
      </c>
      <c r="E1502" s="35"/>
      <c r="F1502" s="34"/>
      <c r="G1502" s="40" t="str">
        <f t="shared" ca="1" si="72"/>
        <v/>
      </c>
      <c r="H1502" s="40" t="str">
        <f t="shared" ca="1" si="73"/>
        <v/>
      </c>
      <c r="I1502" s="36" t="str">
        <f>IF($A1502 = "", "",
IF(COUNTIF(MINIMUM_DAY_DATES[], Attendance!J1502) &gt; 0, VLOOKUP(Attendance!$G1502,MINIMUM_DAY_PERIOD_SCHEDULE[], 2,TRUE),
IF(COUNTIF(RALLY_DATES[], Attendance!J1502) &gt; 0, VLOOKUP(Attendance!$G1502,RALLY_PERIOD_SCHEDULE[], 2,TRUE),
IF(WEEKDAY(Attendance!$J1502) = 2,
       IF(COUNTIF(FINALS_WEEK_MONDAY_DATE[],Attendance!$J1502) &gt; 0, VLOOKUP(Attendance!$G1502,FINALS_WEEK_MONDAY_PERIOD_SCHEDULE[],2,TRUE),
       VLOOKUP(Attendance!$G1502,REGULAR_WEEK_SCHEDULE[],6,TRUE)),
IF(WEEKDAY($J1502) = 3,
       IF(COUNTIF(FINALS_WEEK_TUESDAY_DATE[],Attendance!$J1502) &gt; 0, VLOOKUP(Attendance!$G1502,FINALS_WEEK_TUESDAY_PERIOD_SCHEDULE[],2,TRUE),
       VLOOKUP(Attendance!$G1502,REGULAR_WEEK_SCHEDULE[[Tuesday]:[Period]],5,TRUE)),
IF(WEEKDAY(Attendance!$J1502) = 4,
        IF(COUNTIF(BLOCK_WEDNESDAY_DATES[],Attendance!$J1502) &gt; 0, VLOOKUP(Attendance!$G1502,BLOCK_WEDNESDAY_PERIOD_SCHEDULE[],2,TRUE),
        IF(COUNTIF(FINALS_WEEK_WEDNESDAY_DATE[],Attendance!$J1502) &gt; 0, VLOOKUP(Attendance!$G1502,FINALS_WEEK_WEDNESDAY_PERIOD_SCHEDULE[],2,TRUE),
       VLOOKUP(Attendance!$G1502,REGULAR_WEEK_SCHEDULE[[Wednesday]:[Period]],4,TRUE))),
IF(WEEKDAY($J1502) = 5,
       IF(COUNTIF(BLOCK_THURSDAY_DATES[],Attendance!$J1502) &gt; 0, VLOOKUP(Attendance!$G1502,BLOCK_THURSDAY_PERIOD_SCHEDULE[],2,TRUE),
       IF(COUNTIF(FINALS_WEEK_THURSDAY_DATE[],Attendance!$J1502) &gt; 0, VLOOKUP(Attendance!$G1502,FINALS_WEEK_THURSDAY_PERIOD_SCHEDULE[],2,TRUE),
       VLOOKUP(Attendance!$G1502,REGULAR_WEEK_SCHEDULE[[Thursday]:[Period]],3,TRUE))),
IF(WEEKDAY(Attendance!$J1502) = 6,
       IF(COUNTIF(FINALS_WEEK_FRIDAY_DATE[],Attendance!$J1502) &gt; 0, VLOOKUP(Attendance!$G1502,FINALS_WEEK_FRIDAY_PERIOD_SCHEDULE[],2,TRUE),
       VLOOKUP(Attendance!$G1502,REGULAR_WEEK_SCHEDULE[[Friday]:[Period]],2,TRUE))))))))))</f>
        <v/>
      </c>
      <c r="J1502" s="41" t="str">
        <f t="shared" ca="1" si="74"/>
        <v/>
      </c>
      <c r="K1502" s="41" t="str">
        <f>IF($A1502 &lt;&gt; "",VLOOKUP($A1502,'Student reference sheet'!$A$2:$V$2329, 7,FALSE), "")</f>
        <v/>
      </c>
      <c r="L1502" s="30" t="str">
        <f>IF($A1502 ="", "", VLOOKUP($A1502, 'Student reference sheet'!$A$2:$Z$2603,23,FALSE))</f>
        <v/>
      </c>
      <c r="M1502" s="30" t="str">
        <f>IF($A1502 ="", "", VLOOKUP($A1502, 'Student reference sheet'!$A$2:$Z$2603,24,FALSE))</f>
        <v/>
      </c>
      <c r="N1502" s="30" t="str">
        <f>IF($A1502 ="", "", VLOOKUP($A1502, 'Student reference sheet'!$A$2:$Z$2603,26,FALSE))</f>
        <v/>
      </c>
      <c r="O1502" s="30" t="str">
        <f>IF($A1502 ="", "", VLOOKUP($A1502, 'Student reference sheet'!$A$2:$Z$2603,25,FALSE))</f>
        <v/>
      </c>
      <c r="P1502" s="39" t="str">
        <f>IF($A1502 = "", "", IF(OR(VLOOKUP($A1502,'Student reference sheet'!$A$2:$V$2400,8,FALSE) = "R",  VLOOKUP($A1502,'Student reference sheet'!$A$2:$V$2400,8,FALSE) = "L"), "X", ""))</f>
        <v/>
      </c>
      <c r="Q1502" s="39" t="str">
        <f>IF($A1502 ="", "", VLOOKUP($A1502, 'Student reference sheet'!$A$2:$V$2603,22,FALSE))</f>
        <v/>
      </c>
      <c r="R1502" s="39" t="str">
        <f>IF($A1502 &lt;&gt; "",VLOOKUP($A1502,'Student reference sheet'!$A$2:$V$2329, 5,FALSE), "")</f>
        <v/>
      </c>
      <c r="S1502" s="39" t="str">
        <f>IF($A1502 &lt;&gt; "",VLOOKUP($A1502,'Student reference sheet'!$A$2:$V$2329, 6,FALSE), "")</f>
        <v/>
      </c>
      <c r="T1502" s="30" t="str">
        <f>IF($A1502 = "","",
IF(VLOOKUP($A1502,'Student reference sheet'!$A$2:$V$2329, 10,FALSE) = "Y", "Hispanic",
IF(VLOOKUP($A1502,'Student reference sheet'!$A$2:$V$2329,11,FALSE) &lt;&gt; "",
IF(VLOOKUP($A1502,'Student reference sheet'!$A$2:$V$2329,11,FALSE) = "UNK", "Unknown", VLOOKUP(VALUE(VLOOKUP($A1502,'Student reference sheet'!$A$2:$V$2329,11,FALSE)),'Ethnicity Reference'!$A$2:$B$22,2,FALSE)),
IF(VLOOKUP($A1502,'Student reference sheet'!$A$2:$V$2329,9,FALSE) &lt;&gt; "", VLOOKUP(VALUE(VLOOKUP($A1502,'Student reference sheet'!$A$2:$V$2329,9,FALSE)),'Ethnicity Reference'!$A$2:$B$22,2,FALSE),"Unknown"))))</f>
        <v/>
      </c>
      <c r="U1502" s="35"/>
    </row>
    <row r="1503" spans="1:21" ht="15.75">
      <c r="A1503" s="47"/>
      <c r="B1503" s="33"/>
      <c r="C1503" s="39" t="str">
        <f>IF($A1503 &lt;&gt; "",VLOOKUP($A1503,'Student reference sheet'!$A$2:$V$2329, 3,FALSE), "")</f>
        <v/>
      </c>
      <c r="D1503" s="39" t="str">
        <f>IF($A1503 &lt;&gt; "",VLOOKUP($A1503,'Student reference sheet'!$A$2:$V$2329, 2,FALSE), "")</f>
        <v/>
      </c>
      <c r="E1503" s="35"/>
      <c r="F1503" s="34"/>
      <c r="G1503" s="40" t="str">
        <f t="shared" ca="1" si="72"/>
        <v/>
      </c>
      <c r="H1503" s="40" t="str">
        <f t="shared" ca="1" si="73"/>
        <v/>
      </c>
      <c r="I1503" s="36" t="str">
        <f>IF($A1503 = "", "",
IF(COUNTIF(MINIMUM_DAY_DATES[], Attendance!J1503) &gt; 0, VLOOKUP(Attendance!$G1503,MINIMUM_DAY_PERIOD_SCHEDULE[], 2,TRUE),
IF(COUNTIF(RALLY_DATES[], Attendance!J1503) &gt; 0, VLOOKUP(Attendance!$G1503,RALLY_PERIOD_SCHEDULE[], 2,TRUE),
IF(WEEKDAY(Attendance!$J1503) = 2,
       IF(COUNTIF(FINALS_WEEK_MONDAY_DATE[],Attendance!$J1503) &gt; 0, VLOOKUP(Attendance!$G1503,FINALS_WEEK_MONDAY_PERIOD_SCHEDULE[],2,TRUE),
       VLOOKUP(Attendance!$G1503,REGULAR_WEEK_SCHEDULE[],6,TRUE)),
IF(WEEKDAY($J1503) = 3,
       IF(COUNTIF(FINALS_WEEK_TUESDAY_DATE[],Attendance!$J1503) &gt; 0, VLOOKUP(Attendance!$G1503,FINALS_WEEK_TUESDAY_PERIOD_SCHEDULE[],2,TRUE),
       VLOOKUP(Attendance!$G1503,REGULAR_WEEK_SCHEDULE[[Tuesday]:[Period]],5,TRUE)),
IF(WEEKDAY(Attendance!$J1503) = 4,
        IF(COUNTIF(BLOCK_WEDNESDAY_DATES[],Attendance!$J1503) &gt; 0, VLOOKUP(Attendance!$G1503,BLOCK_WEDNESDAY_PERIOD_SCHEDULE[],2,TRUE),
        IF(COUNTIF(FINALS_WEEK_WEDNESDAY_DATE[],Attendance!$J1503) &gt; 0, VLOOKUP(Attendance!$G1503,FINALS_WEEK_WEDNESDAY_PERIOD_SCHEDULE[],2,TRUE),
       VLOOKUP(Attendance!$G1503,REGULAR_WEEK_SCHEDULE[[Wednesday]:[Period]],4,TRUE))),
IF(WEEKDAY($J1503) = 5,
       IF(COUNTIF(BLOCK_THURSDAY_DATES[],Attendance!$J1503) &gt; 0, VLOOKUP(Attendance!$G1503,BLOCK_THURSDAY_PERIOD_SCHEDULE[],2,TRUE),
       IF(COUNTIF(FINALS_WEEK_THURSDAY_DATE[],Attendance!$J1503) &gt; 0, VLOOKUP(Attendance!$G1503,FINALS_WEEK_THURSDAY_PERIOD_SCHEDULE[],2,TRUE),
       VLOOKUP(Attendance!$G1503,REGULAR_WEEK_SCHEDULE[[Thursday]:[Period]],3,TRUE))),
IF(WEEKDAY(Attendance!$J1503) = 6,
       IF(COUNTIF(FINALS_WEEK_FRIDAY_DATE[],Attendance!$J1503) &gt; 0, VLOOKUP(Attendance!$G1503,FINALS_WEEK_FRIDAY_PERIOD_SCHEDULE[],2,TRUE),
       VLOOKUP(Attendance!$G1503,REGULAR_WEEK_SCHEDULE[[Friday]:[Period]],2,TRUE))))))))))</f>
        <v/>
      </c>
      <c r="J1503" s="41" t="str">
        <f t="shared" ca="1" si="74"/>
        <v/>
      </c>
      <c r="K1503" s="41" t="str">
        <f>IF($A1503 &lt;&gt; "",VLOOKUP($A1503,'Student reference sheet'!$A$2:$V$2329, 7,FALSE), "")</f>
        <v/>
      </c>
      <c r="L1503" s="30" t="str">
        <f>IF($A1503 ="", "", VLOOKUP($A1503, 'Student reference sheet'!$A$2:$Z$2603,23,FALSE))</f>
        <v/>
      </c>
      <c r="M1503" s="30" t="str">
        <f>IF($A1503 ="", "", VLOOKUP($A1503, 'Student reference sheet'!$A$2:$Z$2603,24,FALSE))</f>
        <v/>
      </c>
      <c r="N1503" s="30" t="str">
        <f>IF($A1503 ="", "", VLOOKUP($A1503, 'Student reference sheet'!$A$2:$Z$2603,26,FALSE))</f>
        <v/>
      </c>
      <c r="O1503" s="30" t="str">
        <f>IF($A1503 ="", "", VLOOKUP($A1503, 'Student reference sheet'!$A$2:$Z$2603,25,FALSE))</f>
        <v/>
      </c>
      <c r="P1503" s="39" t="str">
        <f>IF($A1503 = "", "", IF(OR(VLOOKUP($A1503,'Student reference sheet'!$A$2:$V$2400,8,FALSE) = "R",  VLOOKUP($A1503,'Student reference sheet'!$A$2:$V$2400,8,FALSE) = "L"), "X", ""))</f>
        <v/>
      </c>
      <c r="Q1503" s="39" t="str">
        <f>IF($A1503 ="", "", VLOOKUP($A1503, 'Student reference sheet'!$A$2:$V$2603,22,FALSE))</f>
        <v/>
      </c>
      <c r="R1503" s="39" t="str">
        <f>IF($A1503 &lt;&gt; "",VLOOKUP($A1503,'Student reference sheet'!$A$2:$V$2329, 5,FALSE), "")</f>
        <v/>
      </c>
      <c r="S1503" s="39" t="str">
        <f>IF($A1503 &lt;&gt; "",VLOOKUP($A1503,'Student reference sheet'!$A$2:$V$2329, 6,FALSE), "")</f>
        <v/>
      </c>
      <c r="T1503" s="30" t="str">
        <f>IF($A1503 = "","",
IF(VLOOKUP($A1503,'Student reference sheet'!$A$2:$V$2329, 10,FALSE) = "Y", "Hispanic",
IF(VLOOKUP($A1503,'Student reference sheet'!$A$2:$V$2329,11,FALSE) &lt;&gt; "",
IF(VLOOKUP($A1503,'Student reference sheet'!$A$2:$V$2329,11,FALSE) = "UNK", "Unknown", VLOOKUP(VALUE(VLOOKUP($A1503,'Student reference sheet'!$A$2:$V$2329,11,FALSE)),'Ethnicity Reference'!$A$2:$B$22,2,FALSE)),
IF(VLOOKUP($A1503,'Student reference sheet'!$A$2:$V$2329,9,FALSE) &lt;&gt; "", VLOOKUP(VALUE(VLOOKUP($A1503,'Student reference sheet'!$A$2:$V$2329,9,FALSE)),'Ethnicity Reference'!$A$2:$B$22,2,FALSE),"Unknown"))))</f>
        <v/>
      </c>
      <c r="U1503" s="35"/>
    </row>
    <row r="1504" spans="1:21" ht="15.75">
      <c r="A1504" s="47"/>
      <c r="B1504" s="33"/>
      <c r="C1504" s="39" t="str">
        <f>IF($A1504 &lt;&gt; "",VLOOKUP($A1504,'Student reference sheet'!$A$2:$V$2329, 3,FALSE), "")</f>
        <v/>
      </c>
      <c r="D1504" s="39" t="str">
        <f>IF($A1504 &lt;&gt; "",VLOOKUP($A1504,'Student reference sheet'!$A$2:$V$2329, 2,FALSE), "")</f>
        <v/>
      </c>
      <c r="E1504" s="35"/>
      <c r="F1504" s="34"/>
      <c r="G1504" s="40" t="str">
        <f t="shared" ca="1" si="72"/>
        <v/>
      </c>
      <c r="H1504" s="40" t="str">
        <f t="shared" ca="1" si="73"/>
        <v/>
      </c>
      <c r="I1504" s="36" t="str">
        <f>IF($A1504 = "", "",
IF(COUNTIF(MINIMUM_DAY_DATES[], Attendance!J1504) &gt; 0, VLOOKUP(Attendance!$G1504,MINIMUM_DAY_PERIOD_SCHEDULE[], 2,TRUE),
IF(COUNTIF(RALLY_DATES[], Attendance!J1504) &gt; 0, VLOOKUP(Attendance!$G1504,RALLY_PERIOD_SCHEDULE[], 2,TRUE),
IF(WEEKDAY(Attendance!$J1504) = 2,
       IF(COUNTIF(FINALS_WEEK_MONDAY_DATE[],Attendance!$J1504) &gt; 0, VLOOKUP(Attendance!$G1504,FINALS_WEEK_MONDAY_PERIOD_SCHEDULE[],2,TRUE),
       VLOOKUP(Attendance!$G1504,REGULAR_WEEK_SCHEDULE[],6,TRUE)),
IF(WEEKDAY($J1504) = 3,
       IF(COUNTIF(FINALS_WEEK_TUESDAY_DATE[],Attendance!$J1504) &gt; 0, VLOOKUP(Attendance!$G1504,FINALS_WEEK_TUESDAY_PERIOD_SCHEDULE[],2,TRUE),
       VLOOKUP(Attendance!$G1504,REGULAR_WEEK_SCHEDULE[[Tuesday]:[Period]],5,TRUE)),
IF(WEEKDAY(Attendance!$J1504) = 4,
        IF(COUNTIF(BLOCK_WEDNESDAY_DATES[],Attendance!$J1504) &gt; 0, VLOOKUP(Attendance!$G1504,BLOCK_WEDNESDAY_PERIOD_SCHEDULE[],2,TRUE),
        IF(COUNTIF(FINALS_WEEK_WEDNESDAY_DATE[],Attendance!$J1504) &gt; 0, VLOOKUP(Attendance!$G1504,FINALS_WEEK_WEDNESDAY_PERIOD_SCHEDULE[],2,TRUE),
       VLOOKUP(Attendance!$G1504,REGULAR_WEEK_SCHEDULE[[Wednesday]:[Period]],4,TRUE))),
IF(WEEKDAY($J1504) = 5,
       IF(COUNTIF(BLOCK_THURSDAY_DATES[],Attendance!$J1504) &gt; 0, VLOOKUP(Attendance!$G1504,BLOCK_THURSDAY_PERIOD_SCHEDULE[],2,TRUE),
       IF(COUNTIF(FINALS_WEEK_THURSDAY_DATE[],Attendance!$J1504) &gt; 0, VLOOKUP(Attendance!$G1504,FINALS_WEEK_THURSDAY_PERIOD_SCHEDULE[],2,TRUE),
       VLOOKUP(Attendance!$G1504,REGULAR_WEEK_SCHEDULE[[Thursday]:[Period]],3,TRUE))),
IF(WEEKDAY(Attendance!$J1504) = 6,
       IF(COUNTIF(FINALS_WEEK_FRIDAY_DATE[],Attendance!$J1504) &gt; 0, VLOOKUP(Attendance!$G1504,FINALS_WEEK_FRIDAY_PERIOD_SCHEDULE[],2,TRUE),
       VLOOKUP(Attendance!$G1504,REGULAR_WEEK_SCHEDULE[[Friday]:[Period]],2,TRUE))))))))))</f>
        <v/>
      </c>
      <c r="J1504" s="41" t="str">
        <f t="shared" ca="1" si="74"/>
        <v/>
      </c>
      <c r="K1504" s="41" t="str">
        <f>IF($A1504 &lt;&gt; "",VLOOKUP($A1504,'Student reference sheet'!$A$2:$V$2329, 7,FALSE), "")</f>
        <v/>
      </c>
      <c r="L1504" s="30" t="str">
        <f>IF($A1504 ="", "", VLOOKUP($A1504, 'Student reference sheet'!$A$2:$Z$2603,23,FALSE))</f>
        <v/>
      </c>
      <c r="M1504" s="30" t="str">
        <f>IF($A1504 ="", "", VLOOKUP($A1504, 'Student reference sheet'!$A$2:$Z$2603,24,FALSE))</f>
        <v/>
      </c>
      <c r="N1504" s="30" t="str">
        <f>IF($A1504 ="", "", VLOOKUP($A1504, 'Student reference sheet'!$A$2:$Z$2603,26,FALSE))</f>
        <v/>
      </c>
      <c r="O1504" s="30" t="str">
        <f>IF($A1504 ="", "", VLOOKUP($A1504, 'Student reference sheet'!$A$2:$Z$2603,25,FALSE))</f>
        <v/>
      </c>
      <c r="P1504" s="39" t="str">
        <f>IF($A1504 = "", "", IF(OR(VLOOKUP($A1504,'Student reference sheet'!$A$2:$V$2400,8,FALSE) = "R",  VLOOKUP($A1504,'Student reference sheet'!$A$2:$V$2400,8,FALSE) = "L"), "X", ""))</f>
        <v/>
      </c>
      <c r="Q1504" s="39" t="str">
        <f>IF($A1504 ="", "", VLOOKUP($A1504, 'Student reference sheet'!$A$2:$V$2603,22,FALSE))</f>
        <v/>
      </c>
      <c r="R1504" s="39" t="str">
        <f>IF($A1504 &lt;&gt; "",VLOOKUP($A1504,'Student reference sheet'!$A$2:$V$2329, 5,FALSE), "")</f>
        <v/>
      </c>
      <c r="S1504" s="39" t="str">
        <f>IF($A1504 &lt;&gt; "",VLOOKUP($A1504,'Student reference sheet'!$A$2:$V$2329, 6,FALSE), "")</f>
        <v/>
      </c>
      <c r="T1504" s="30" t="str">
        <f>IF($A1504 = "","",
IF(VLOOKUP($A1504,'Student reference sheet'!$A$2:$V$2329, 10,FALSE) = "Y", "Hispanic",
IF(VLOOKUP($A1504,'Student reference sheet'!$A$2:$V$2329,11,FALSE) &lt;&gt; "",
IF(VLOOKUP($A1504,'Student reference sheet'!$A$2:$V$2329,11,FALSE) = "UNK", "Unknown", VLOOKUP(VALUE(VLOOKUP($A1504,'Student reference sheet'!$A$2:$V$2329,11,FALSE)),'Ethnicity Reference'!$A$2:$B$22,2,FALSE)),
IF(VLOOKUP($A1504,'Student reference sheet'!$A$2:$V$2329,9,FALSE) &lt;&gt; "", VLOOKUP(VALUE(VLOOKUP($A1504,'Student reference sheet'!$A$2:$V$2329,9,FALSE)),'Ethnicity Reference'!$A$2:$B$22,2,FALSE),"Unknown"))))</f>
        <v/>
      </c>
      <c r="U1504" s="35"/>
    </row>
    <row r="1505" spans="1:21" ht="15.75">
      <c r="A1505" s="47"/>
      <c r="B1505" s="33"/>
      <c r="C1505" s="39" t="str">
        <f>IF($A1505 &lt;&gt; "",VLOOKUP($A1505,'Student reference sheet'!$A$2:$V$2329, 3,FALSE), "")</f>
        <v/>
      </c>
      <c r="D1505" s="39" t="str">
        <f>IF($A1505 &lt;&gt; "",VLOOKUP($A1505,'Student reference sheet'!$A$2:$V$2329, 2,FALSE), "")</f>
        <v/>
      </c>
      <c r="E1505" s="35"/>
      <c r="F1505" s="34"/>
      <c r="G1505" s="40" t="str">
        <f t="shared" ca="1" si="72"/>
        <v/>
      </c>
      <c r="H1505" s="40" t="str">
        <f t="shared" ca="1" si="73"/>
        <v/>
      </c>
      <c r="I1505" s="36" t="str">
        <f>IF($A1505 = "", "",
IF(COUNTIF(MINIMUM_DAY_DATES[], Attendance!J1505) &gt; 0, VLOOKUP(Attendance!$G1505,MINIMUM_DAY_PERIOD_SCHEDULE[], 2,TRUE),
IF(COUNTIF(RALLY_DATES[], Attendance!J1505) &gt; 0, VLOOKUP(Attendance!$G1505,RALLY_PERIOD_SCHEDULE[], 2,TRUE),
IF(WEEKDAY(Attendance!$J1505) = 2,
       IF(COUNTIF(FINALS_WEEK_MONDAY_DATE[],Attendance!$J1505) &gt; 0, VLOOKUP(Attendance!$G1505,FINALS_WEEK_MONDAY_PERIOD_SCHEDULE[],2,TRUE),
       VLOOKUP(Attendance!$G1505,REGULAR_WEEK_SCHEDULE[],6,TRUE)),
IF(WEEKDAY($J1505) = 3,
       IF(COUNTIF(FINALS_WEEK_TUESDAY_DATE[],Attendance!$J1505) &gt; 0, VLOOKUP(Attendance!$G1505,FINALS_WEEK_TUESDAY_PERIOD_SCHEDULE[],2,TRUE),
       VLOOKUP(Attendance!$G1505,REGULAR_WEEK_SCHEDULE[[Tuesday]:[Period]],5,TRUE)),
IF(WEEKDAY(Attendance!$J1505) = 4,
        IF(COUNTIF(BLOCK_WEDNESDAY_DATES[],Attendance!$J1505) &gt; 0, VLOOKUP(Attendance!$G1505,BLOCK_WEDNESDAY_PERIOD_SCHEDULE[],2,TRUE),
        IF(COUNTIF(FINALS_WEEK_WEDNESDAY_DATE[],Attendance!$J1505) &gt; 0, VLOOKUP(Attendance!$G1505,FINALS_WEEK_WEDNESDAY_PERIOD_SCHEDULE[],2,TRUE),
       VLOOKUP(Attendance!$G1505,REGULAR_WEEK_SCHEDULE[[Wednesday]:[Period]],4,TRUE))),
IF(WEEKDAY($J1505) = 5,
       IF(COUNTIF(BLOCK_THURSDAY_DATES[],Attendance!$J1505) &gt; 0, VLOOKUP(Attendance!$G1505,BLOCK_THURSDAY_PERIOD_SCHEDULE[],2,TRUE),
       IF(COUNTIF(FINALS_WEEK_THURSDAY_DATE[],Attendance!$J1505) &gt; 0, VLOOKUP(Attendance!$G1505,FINALS_WEEK_THURSDAY_PERIOD_SCHEDULE[],2,TRUE),
       VLOOKUP(Attendance!$G1505,REGULAR_WEEK_SCHEDULE[[Thursday]:[Period]],3,TRUE))),
IF(WEEKDAY(Attendance!$J1505) = 6,
       IF(COUNTIF(FINALS_WEEK_FRIDAY_DATE[],Attendance!$J1505) &gt; 0, VLOOKUP(Attendance!$G1505,FINALS_WEEK_FRIDAY_PERIOD_SCHEDULE[],2,TRUE),
       VLOOKUP(Attendance!$G1505,REGULAR_WEEK_SCHEDULE[[Friday]:[Period]],2,TRUE))))))))))</f>
        <v/>
      </c>
      <c r="J1505" s="41" t="str">
        <f t="shared" ca="1" si="74"/>
        <v/>
      </c>
      <c r="K1505" s="41" t="str">
        <f>IF($A1505 &lt;&gt; "",VLOOKUP($A1505,'Student reference sheet'!$A$2:$V$2329, 7,FALSE), "")</f>
        <v/>
      </c>
      <c r="L1505" s="30" t="str">
        <f>IF($A1505 ="", "", VLOOKUP($A1505, 'Student reference sheet'!$A$2:$Z$2603,23,FALSE))</f>
        <v/>
      </c>
      <c r="M1505" s="30" t="str">
        <f>IF($A1505 ="", "", VLOOKUP($A1505, 'Student reference sheet'!$A$2:$Z$2603,24,FALSE))</f>
        <v/>
      </c>
      <c r="N1505" s="30" t="str">
        <f>IF($A1505 ="", "", VLOOKUP($A1505, 'Student reference sheet'!$A$2:$Z$2603,26,FALSE))</f>
        <v/>
      </c>
      <c r="O1505" s="30" t="str">
        <f>IF($A1505 ="", "", VLOOKUP($A1505, 'Student reference sheet'!$A$2:$Z$2603,25,FALSE))</f>
        <v/>
      </c>
      <c r="P1505" s="39" t="str">
        <f>IF($A1505 = "", "", IF(OR(VLOOKUP($A1505,'Student reference sheet'!$A$2:$V$2400,8,FALSE) = "R",  VLOOKUP($A1505,'Student reference sheet'!$A$2:$V$2400,8,FALSE) = "L"), "X", ""))</f>
        <v/>
      </c>
      <c r="Q1505" s="39" t="str">
        <f>IF($A1505 ="", "", VLOOKUP($A1505, 'Student reference sheet'!$A$2:$V$2603,22,FALSE))</f>
        <v/>
      </c>
      <c r="R1505" s="39" t="str">
        <f>IF($A1505 &lt;&gt; "",VLOOKUP($A1505,'Student reference sheet'!$A$2:$V$2329, 5,FALSE), "")</f>
        <v/>
      </c>
      <c r="S1505" s="39" t="str">
        <f>IF($A1505 &lt;&gt; "",VLOOKUP($A1505,'Student reference sheet'!$A$2:$V$2329, 6,FALSE), "")</f>
        <v/>
      </c>
      <c r="T1505" s="30" t="str">
        <f>IF($A1505 = "","",
IF(VLOOKUP($A1505,'Student reference sheet'!$A$2:$V$2329, 10,FALSE) = "Y", "Hispanic",
IF(VLOOKUP($A1505,'Student reference sheet'!$A$2:$V$2329,11,FALSE) &lt;&gt; "",
IF(VLOOKUP($A1505,'Student reference sheet'!$A$2:$V$2329,11,FALSE) = "UNK", "Unknown", VLOOKUP(VALUE(VLOOKUP($A1505,'Student reference sheet'!$A$2:$V$2329,11,FALSE)),'Ethnicity Reference'!$A$2:$B$22,2,FALSE)),
IF(VLOOKUP($A1505,'Student reference sheet'!$A$2:$V$2329,9,FALSE) &lt;&gt; "", VLOOKUP(VALUE(VLOOKUP($A1505,'Student reference sheet'!$A$2:$V$2329,9,FALSE)),'Ethnicity Reference'!$A$2:$B$22,2,FALSE),"Unknown"))))</f>
        <v/>
      </c>
      <c r="U1505" s="35"/>
    </row>
    <row r="1506" spans="1:21" ht="15.75">
      <c r="A1506" s="47"/>
      <c r="B1506" s="33"/>
      <c r="C1506" s="39" t="str">
        <f>IF($A1506 &lt;&gt; "",VLOOKUP($A1506,'Student reference sheet'!$A$2:$V$2329, 3,FALSE), "")</f>
        <v/>
      </c>
      <c r="D1506" s="39" t="str">
        <f>IF($A1506 &lt;&gt; "",VLOOKUP($A1506,'Student reference sheet'!$A$2:$V$2329, 2,FALSE), "")</f>
        <v/>
      </c>
      <c r="E1506" s="35"/>
      <c r="F1506" s="34"/>
      <c r="G1506" s="40" t="str">
        <f t="shared" ca="1" si="72"/>
        <v/>
      </c>
      <c r="H1506" s="40" t="str">
        <f t="shared" ca="1" si="73"/>
        <v/>
      </c>
      <c r="I1506" s="36" t="str">
        <f>IF($A1506 = "", "",
IF(COUNTIF(MINIMUM_DAY_DATES[], Attendance!J1506) &gt; 0, VLOOKUP(Attendance!$G1506,MINIMUM_DAY_PERIOD_SCHEDULE[], 2,TRUE),
IF(COUNTIF(RALLY_DATES[], Attendance!J1506) &gt; 0, VLOOKUP(Attendance!$G1506,RALLY_PERIOD_SCHEDULE[], 2,TRUE),
IF(WEEKDAY(Attendance!$J1506) = 2,
       IF(COUNTIF(FINALS_WEEK_MONDAY_DATE[],Attendance!$J1506) &gt; 0, VLOOKUP(Attendance!$G1506,FINALS_WEEK_MONDAY_PERIOD_SCHEDULE[],2,TRUE),
       VLOOKUP(Attendance!$G1506,REGULAR_WEEK_SCHEDULE[],6,TRUE)),
IF(WEEKDAY($J1506) = 3,
       IF(COUNTIF(FINALS_WEEK_TUESDAY_DATE[],Attendance!$J1506) &gt; 0, VLOOKUP(Attendance!$G1506,FINALS_WEEK_TUESDAY_PERIOD_SCHEDULE[],2,TRUE),
       VLOOKUP(Attendance!$G1506,REGULAR_WEEK_SCHEDULE[[Tuesday]:[Period]],5,TRUE)),
IF(WEEKDAY(Attendance!$J1506) = 4,
        IF(COUNTIF(BLOCK_WEDNESDAY_DATES[],Attendance!$J1506) &gt; 0, VLOOKUP(Attendance!$G1506,BLOCK_WEDNESDAY_PERIOD_SCHEDULE[],2,TRUE),
        IF(COUNTIF(FINALS_WEEK_WEDNESDAY_DATE[],Attendance!$J1506) &gt; 0, VLOOKUP(Attendance!$G1506,FINALS_WEEK_WEDNESDAY_PERIOD_SCHEDULE[],2,TRUE),
       VLOOKUP(Attendance!$G1506,REGULAR_WEEK_SCHEDULE[[Wednesday]:[Period]],4,TRUE))),
IF(WEEKDAY($J1506) = 5,
       IF(COUNTIF(BLOCK_THURSDAY_DATES[],Attendance!$J1506) &gt; 0, VLOOKUP(Attendance!$G1506,BLOCK_THURSDAY_PERIOD_SCHEDULE[],2,TRUE),
       IF(COUNTIF(FINALS_WEEK_THURSDAY_DATE[],Attendance!$J1506) &gt; 0, VLOOKUP(Attendance!$G1506,FINALS_WEEK_THURSDAY_PERIOD_SCHEDULE[],2,TRUE),
       VLOOKUP(Attendance!$G1506,REGULAR_WEEK_SCHEDULE[[Thursday]:[Period]],3,TRUE))),
IF(WEEKDAY(Attendance!$J1506) = 6,
       IF(COUNTIF(FINALS_WEEK_FRIDAY_DATE[],Attendance!$J1506) &gt; 0, VLOOKUP(Attendance!$G1506,FINALS_WEEK_FRIDAY_PERIOD_SCHEDULE[],2,TRUE),
       VLOOKUP(Attendance!$G1506,REGULAR_WEEK_SCHEDULE[[Friday]:[Period]],2,TRUE))))))))))</f>
        <v/>
      </c>
      <c r="J1506" s="41" t="str">
        <f t="shared" ca="1" si="74"/>
        <v/>
      </c>
      <c r="K1506" s="41" t="str">
        <f>IF($A1506 &lt;&gt; "",VLOOKUP($A1506,'Student reference sheet'!$A$2:$V$2329, 7,FALSE), "")</f>
        <v/>
      </c>
      <c r="L1506" s="30" t="str">
        <f>IF($A1506 ="", "", VLOOKUP($A1506, 'Student reference sheet'!$A$2:$Z$2603,23,FALSE))</f>
        <v/>
      </c>
      <c r="M1506" s="30" t="str">
        <f>IF($A1506 ="", "", VLOOKUP($A1506, 'Student reference sheet'!$A$2:$Z$2603,24,FALSE))</f>
        <v/>
      </c>
      <c r="N1506" s="30" t="str">
        <f>IF($A1506 ="", "", VLOOKUP($A1506, 'Student reference sheet'!$A$2:$Z$2603,26,FALSE))</f>
        <v/>
      </c>
      <c r="O1506" s="30" t="str">
        <f>IF($A1506 ="", "", VLOOKUP($A1506, 'Student reference sheet'!$A$2:$Z$2603,25,FALSE))</f>
        <v/>
      </c>
      <c r="P1506" s="39" t="str">
        <f>IF($A1506 = "", "", IF(OR(VLOOKUP($A1506,'Student reference sheet'!$A$2:$V$2400,8,FALSE) = "R",  VLOOKUP($A1506,'Student reference sheet'!$A$2:$V$2400,8,FALSE) = "L"), "X", ""))</f>
        <v/>
      </c>
      <c r="Q1506" s="39" t="str">
        <f>IF($A1506 ="", "", VLOOKUP($A1506, 'Student reference sheet'!$A$2:$V$2603,22,FALSE))</f>
        <v/>
      </c>
      <c r="R1506" s="39" t="str">
        <f>IF($A1506 &lt;&gt; "",VLOOKUP($A1506,'Student reference sheet'!$A$2:$V$2329, 5,FALSE), "")</f>
        <v/>
      </c>
      <c r="S1506" s="39" t="str">
        <f>IF($A1506 &lt;&gt; "",VLOOKUP($A1506,'Student reference sheet'!$A$2:$V$2329, 6,FALSE), "")</f>
        <v/>
      </c>
      <c r="T1506" s="30" t="str">
        <f>IF($A1506 = "","",
IF(VLOOKUP($A1506,'Student reference sheet'!$A$2:$V$2329, 10,FALSE) = "Y", "Hispanic",
IF(VLOOKUP($A1506,'Student reference sheet'!$A$2:$V$2329,11,FALSE) &lt;&gt; "",
IF(VLOOKUP($A1506,'Student reference sheet'!$A$2:$V$2329,11,FALSE) = "UNK", "Unknown", VLOOKUP(VALUE(VLOOKUP($A1506,'Student reference sheet'!$A$2:$V$2329,11,FALSE)),'Ethnicity Reference'!$A$2:$B$22,2,FALSE)),
IF(VLOOKUP($A1506,'Student reference sheet'!$A$2:$V$2329,9,FALSE) &lt;&gt; "", VLOOKUP(VALUE(VLOOKUP($A1506,'Student reference sheet'!$A$2:$V$2329,9,FALSE)),'Ethnicity Reference'!$A$2:$B$22,2,FALSE),"Unknown"))))</f>
        <v/>
      </c>
      <c r="U1506" s="35"/>
    </row>
    <row r="1507" spans="1:21" ht="15.75">
      <c r="A1507" s="47"/>
      <c r="B1507" s="33"/>
      <c r="C1507" s="39" t="str">
        <f>IF($A1507 &lt;&gt; "",VLOOKUP($A1507,'Student reference sheet'!$A$2:$V$2329, 3,FALSE), "")</f>
        <v/>
      </c>
      <c r="D1507" s="39" t="str">
        <f>IF($A1507 &lt;&gt; "",VLOOKUP($A1507,'Student reference sheet'!$A$2:$V$2329, 2,FALSE), "")</f>
        <v/>
      </c>
      <c r="E1507" s="35"/>
      <c r="F1507" s="34"/>
      <c r="G1507" s="40" t="str">
        <f t="shared" ca="1" si="72"/>
        <v/>
      </c>
      <c r="H1507" s="40" t="str">
        <f t="shared" ca="1" si="73"/>
        <v/>
      </c>
      <c r="I1507" s="36" t="str">
        <f>IF($A1507 = "", "",
IF(COUNTIF(MINIMUM_DAY_DATES[], Attendance!J1507) &gt; 0, VLOOKUP(Attendance!$G1507,MINIMUM_DAY_PERIOD_SCHEDULE[], 2,TRUE),
IF(COUNTIF(RALLY_DATES[], Attendance!J1507) &gt; 0, VLOOKUP(Attendance!$G1507,RALLY_PERIOD_SCHEDULE[], 2,TRUE),
IF(WEEKDAY(Attendance!$J1507) = 2,
       IF(COUNTIF(FINALS_WEEK_MONDAY_DATE[],Attendance!$J1507) &gt; 0, VLOOKUP(Attendance!$G1507,FINALS_WEEK_MONDAY_PERIOD_SCHEDULE[],2,TRUE),
       VLOOKUP(Attendance!$G1507,REGULAR_WEEK_SCHEDULE[],6,TRUE)),
IF(WEEKDAY($J1507) = 3,
       IF(COUNTIF(FINALS_WEEK_TUESDAY_DATE[],Attendance!$J1507) &gt; 0, VLOOKUP(Attendance!$G1507,FINALS_WEEK_TUESDAY_PERIOD_SCHEDULE[],2,TRUE),
       VLOOKUP(Attendance!$G1507,REGULAR_WEEK_SCHEDULE[[Tuesday]:[Period]],5,TRUE)),
IF(WEEKDAY(Attendance!$J1507) = 4,
        IF(COUNTIF(BLOCK_WEDNESDAY_DATES[],Attendance!$J1507) &gt; 0, VLOOKUP(Attendance!$G1507,BLOCK_WEDNESDAY_PERIOD_SCHEDULE[],2,TRUE),
        IF(COUNTIF(FINALS_WEEK_WEDNESDAY_DATE[],Attendance!$J1507) &gt; 0, VLOOKUP(Attendance!$G1507,FINALS_WEEK_WEDNESDAY_PERIOD_SCHEDULE[],2,TRUE),
       VLOOKUP(Attendance!$G1507,REGULAR_WEEK_SCHEDULE[[Wednesday]:[Period]],4,TRUE))),
IF(WEEKDAY($J1507) = 5,
       IF(COUNTIF(BLOCK_THURSDAY_DATES[],Attendance!$J1507) &gt; 0, VLOOKUP(Attendance!$G1507,BLOCK_THURSDAY_PERIOD_SCHEDULE[],2,TRUE),
       IF(COUNTIF(FINALS_WEEK_THURSDAY_DATE[],Attendance!$J1507) &gt; 0, VLOOKUP(Attendance!$G1507,FINALS_WEEK_THURSDAY_PERIOD_SCHEDULE[],2,TRUE),
       VLOOKUP(Attendance!$G1507,REGULAR_WEEK_SCHEDULE[[Thursday]:[Period]],3,TRUE))),
IF(WEEKDAY(Attendance!$J1507) = 6,
       IF(COUNTIF(FINALS_WEEK_FRIDAY_DATE[],Attendance!$J1507) &gt; 0, VLOOKUP(Attendance!$G1507,FINALS_WEEK_FRIDAY_PERIOD_SCHEDULE[],2,TRUE),
       VLOOKUP(Attendance!$G1507,REGULAR_WEEK_SCHEDULE[[Friday]:[Period]],2,TRUE))))))))))</f>
        <v/>
      </c>
      <c r="J1507" s="41" t="str">
        <f t="shared" ca="1" si="74"/>
        <v/>
      </c>
      <c r="K1507" s="41" t="str">
        <f>IF($A1507 &lt;&gt; "",VLOOKUP($A1507,'Student reference sheet'!$A$2:$V$2329, 7,FALSE), "")</f>
        <v/>
      </c>
      <c r="L1507" s="30" t="str">
        <f>IF($A1507 ="", "", VLOOKUP($A1507, 'Student reference sheet'!$A$2:$Z$2603,23,FALSE))</f>
        <v/>
      </c>
      <c r="M1507" s="30" t="str">
        <f>IF($A1507 ="", "", VLOOKUP($A1507, 'Student reference sheet'!$A$2:$Z$2603,24,FALSE))</f>
        <v/>
      </c>
      <c r="N1507" s="30" t="str">
        <f>IF($A1507 ="", "", VLOOKUP($A1507, 'Student reference sheet'!$A$2:$Z$2603,26,FALSE))</f>
        <v/>
      </c>
      <c r="O1507" s="30" t="str">
        <f>IF($A1507 ="", "", VLOOKUP($A1507, 'Student reference sheet'!$A$2:$Z$2603,25,FALSE))</f>
        <v/>
      </c>
      <c r="P1507" s="39" t="str">
        <f>IF($A1507 = "", "", IF(OR(VLOOKUP($A1507,'Student reference sheet'!$A$2:$V$2400,8,FALSE) = "R",  VLOOKUP($A1507,'Student reference sheet'!$A$2:$V$2400,8,FALSE) = "L"), "X", ""))</f>
        <v/>
      </c>
      <c r="Q1507" s="39" t="str">
        <f>IF($A1507 ="", "", VLOOKUP($A1507, 'Student reference sheet'!$A$2:$V$2603,22,FALSE))</f>
        <v/>
      </c>
      <c r="R1507" s="39" t="str">
        <f>IF($A1507 &lt;&gt; "",VLOOKUP($A1507,'Student reference sheet'!$A$2:$V$2329, 5,FALSE), "")</f>
        <v/>
      </c>
      <c r="S1507" s="39" t="str">
        <f>IF($A1507 &lt;&gt; "",VLOOKUP($A1507,'Student reference sheet'!$A$2:$V$2329, 6,FALSE), "")</f>
        <v/>
      </c>
      <c r="T1507" s="30" t="str">
        <f>IF($A1507 = "","",
IF(VLOOKUP($A1507,'Student reference sheet'!$A$2:$V$2329, 10,FALSE) = "Y", "Hispanic",
IF(VLOOKUP($A1507,'Student reference sheet'!$A$2:$V$2329,11,FALSE) &lt;&gt; "",
IF(VLOOKUP($A1507,'Student reference sheet'!$A$2:$V$2329,11,FALSE) = "UNK", "Unknown", VLOOKUP(VALUE(VLOOKUP($A1507,'Student reference sheet'!$A$2:$V$2329,11,FALSE)),'Ethnicity Reference'!$A$2:$B$22,2,FALSE)),
IF(VLOOKUP($A1507,'Student reference sheet'!$A$2:$V$2329,9,FALSE) &lt;&gt; "", VLOOKUP(VALUE(VLOOKUP($A1507,'Student reference sheet'!$A$2:$V$2329,9,FALSE)),'Ethnicity Reference'!$A$2:$B$22,2,FALSE),"Unknown"))))</f>
        <v/>
      </c>
      <c r="U1507" s="35"/>
    </row>
    <row r="1508" spans="1:21" ht="15.75">
      <c r="A1508" s="47"/>
      <c r="B1508" s="33"/>
      <c r="C1508" s="39" t="str">
        <f>IF($A1508 &lt;&gt; "",VLOOKUP($A1508,'Student reference sheet'!$A$2:$V$2329, 3,FALSE), "")</f>
        <v/>
      </c>
      <c r="D1508" s="39" t="str">
        <f>IF($A1508 &lt;&gt; "",VLOOKUP($A1508,'Student reference sheet'!$A$2:$V$2329, 2,FALSE), "")</f>
        <v/>
      </c>
      <c r="E1508" s="35"/>
      <c r="F1508" s="34"/>
      <c r="G1508" s="40" t="str">
        <f t="shared" ca="1" si="72"/>
        <v/>
      </c>
      <c r="H1508" s="40" t="str">
        <f t="shared" ca="1" si="73"/>
        <v/>
      </c>
      <c r="I1508" s="36" t="str">
        <f>IF($A1508 = "", "",
IF(COUNTIF(MINIMUM_DAY_DATES[], Attendance!J1508) &gt; 0, VLOOKUP(Attendance!$G1508,MINIMUM_DAY_PERIOD_SCHEDULE[], 2,TRUE),
IF(COUNTIF(RALLY_DATES[], Attendance!J1508) &gt; 0, VLOOKUP(Attendance!$G1508,RALLY_PERIOD_SCHEDULE[], 2,TRUE),
IF(WEEKDAY(Attendance!$J1508) = 2,
       IF(COUNTIF(FINALS_WEEK_MONDAY_DATE[],Attendance!$J1508) &gt; 0, VLOOKUP(Attendance!$G1508,FINALS_WEEK_MONDAY_PERIOD_SCHEDULE[],2,TRUE),
       VLOOKUP(Attendance!$G1508,REGULAR_WEEK_SCHEDULE[],6,TRUE)),
IF(WEEKDAY($J1508) = 3,
       IF(COUNTIF(FINALS_WEEK_TUESDAY_DATE[],Attendance!$J1508) &gt; 0, VLOOKUP(Attendance!$G1508,FINALS_WEEK_TUESDAY_PERIOD_SCHEDULE[],2,TRUE),
       VLOOKUP(Attendance!$G1508,REGULAR_WEEK_SCHEDULE[[Tuesday]:[Period]],5,TRUE)),
IF(WEEKDAY(Attendance!$J1508) = 4,
        IF(COUNTIF(BLOCK_WEDNESDAY_DATES[],Attendance!$J1508) &gt; 0, VLOOKUP(Attendance!$G1508,BLOCK_WEDNESDAY_PERIOD_SCHEDULE[],2,TRUE),
        IF(COUNTIF(FINALS_WEEK_WEDNESDAY_DATE[],Attendance!$J1508) &gt; 0, VLOOKUP(Attendance!$G1508,FINALS_WEEK_WEDNESDAY_PERIOD_SCHEDULE[],2,TRUE),
       VLOOKUP(Attendance!$G1508,REGULAR_WEEK_SCHEDULE[[Wednesday]:[Period]],4,TRUE))),
IF(WEEKDAY($J1508) = 5,
       IF(COUNTIF(BLOCK_THURSDAY_DATES[],Attendance!$J1508) &gt; 0, VLOOKUP(Attendance!$G1508,BLOCK_THURSDAY_PERIOD_SCHEDULE[],2,TRUE),
       IF(COUNTIF(FINALS_WEEK_THURSDAY_DATE[],Attendance!$J1508) &gt; 0, VLOOKUP(Attendance!$G1508,FINALS_WEEK_THURSDAY_PERIOD_SCHEDULE[],2,TRUE),
       VLOOKUP(Attendance!$G1508,REGULAR_WEEK_SCHEDULE[[Thursday]:[Period]],3,TRUE))),
IF(WEEKDAY(Attendance!$J1508) = 6,
       IF(COUNTIF(FINALS_WEEK_FRIDAY_DATE[],Attendance!$J1508) &gt; 0, VLOOKUP(Attendance!$G1508,FINALS_WEEK_FRIDAY_PERIOD_SCHEDULE[],2,TRUE),
       VLOOKUP(Attendance!$G1508,REGULAR_WEEK_SCHEDULE[[Friday]:[Period]],2,TRUE))))))))))</f>
        <v/>
      </c>
      <c r="J1508" s="41" t="str">
        <f t="shared" ca="1" si="74"/>
        <v/>
      </c>
      <c r="K1508" s="41" t="str">
        <f>IF($A1508 &lt;&gt; "",VLOOKUP($A1508,'Student reference sheet'!$A$2:$V$2329, 7,FALSE), "")</f>
        <v/>
      </c>
      <c r="L1508" s="30" t="str">
        <f>IF($A1508 ="", "", VLOOKUP($A1508, 'Student reference sheet'!$A$2:$Z$2603,23,FALSE))</f>
        <v/>
      </c>
      <c r="M1508" s="30" t="str">
        <f>IF($A1508 ="", "", VLOOKUP($A1508, 'Student reference sheet'!$A$2:$Z$2603,24,FALSE))</f>
        <v/>
      </c>
      <c r="N1508" s="30" t="str">
        <f>IF($A1508 ="", "", VLOOKUP($A1508, 'Student reference sheet'!$A$2:$Z$2603,26,FALSE))</f>
        <v/>
      </c>
      <c r="O1508" s="30" t="str">
        <f>IF($A1508 ="", "", VLOOKUP($A1508, 'Student reference sheet'!$A$2:$Z$2603,25,FALSE))</f>
        <v/>
      </c>
      <c r="P1508" s="39" t="str">
        <f>IF($A1508 = "", "", IF(OR(VLOOKUP($A1508,'Student reference sheet'!$A$2:$V$2400,8,FALSE) = "R",  VLOOKUP($A1508,'Student reference sheet'!$A$2:$V$2400,8,FALSE) = "L"), "X", ""))</f>
        <v/>
      </c>
      <c r="Q1508" s="39" t="str">
        <f>IF($A1508 ="", "", VLOOKUP($A1508, 'Student reference sheet'!$A$2:$V$2603,22,FALSE))</f>
        <v/>
      </c>
      <c r="R1508" s="39" t="str">
        <f>IF($A1508 &lt;&gt; "",VLOOKUP($A1508,'Student reference sheet'!$A$2:$V$2329, 5,FALSE), "")</f>
        <v/>
      </c>
      <c r="S1508" s="39" t="str">
        <f>IF($A1508 &lt;&gt; "",VLOOKUP($A1508,'Student reference sheet'!$A$2:$V$2329, 6,FALSE), "")</f>
        <v/>
      </c>
      <c r="T1508" s="30" t="str">
        <f>IF($A1508 = "","",
IF(VLOOKUP($A1508,'Student reference sheet'!$A$2:$V$2329, 10,FALSE) = "Y", "Hispanic",
IF(VLOOKUP($A1508,'Student reference sheet'!$A$2:$V$2329,11,FALSE) &lt;&gt; "",
IF(VLOOKUP($A1508,'Student reference sheet'!$A$2:$V$2329,11,FALSE) = "UNK", "Unknown", VLOOKUP(VALUE(VLOOKUP($A1508,'Student reference sheet'!$A$2:$V$2329,11,FALSE)),'Ethnicity Reference'!$A$2:$B$22,2,FALSE)),
IF(VLOOKUP($A1508,'Student reference sheet'!$A$2:$V$2329,9,FALSE) &lt;&gt; "", VLOOKUP(VALUE(VLOOKUP($A1508,'Student reference sheet'!$A$2:$V$2329,9,FALSE)),'Ethnicity Reference'!$A$2:$B$22,2,FALSE),"Unknown"))))</f>
        <v/>
      </c>
      <c r="U1508" s="35"/>
    </row>
    <row r="1509" spans="1:21" ht="15.75">
      <c r="A1509" s="47"/>
      <c r="B1509" s="33"/>
      <c r="C1509" s="39" t="str">
        <f>IF($A1509 &lt;&gt; "",VLOOKUP($A1509,'Student reference sheet'!$A$2:$V$2329, 3,FALSE), "")</f>
        <v/>
      </c>
      <c r="D1509" s="39" t="str">
        <f>IF($A1509 &lt;&gt; "",VLOOKUP($A1509,'Student reference sheet'!$A$2:$V$2329, 2,FALSE), "")</f>
        <v/>
      </c>
      <c r="E1509" s="35"/>
      <c r="F1509" s="34"/>
      <c r="G1509" s="40" t="str">
        <f t="shared" ca="1" si="72"/>
        <v/>
      </c>
      <c r="H1509" s="40" t="str">
        <f t="shared" ca="1" si="73"/>
        <v/>
      </c>
      <c r="I1509" s="36" t="str">
        <f>IF($A1509 = "", "",
IF(COUNTIF(MINIMUM_DAY_DATES[], Attendance!J1509) &gt; 0, VLOOKUP(Attendance!$G1509,MINIMUM_DAY_PERIOD_SCHEDULE[], 2,TRUE),
IF(COUNTIF(RALLY_DATES[], Attendance!J1509) &gt; 0, VLOOKUP(Attendance!$G1509,RALLY_PERIOD_SCHEDULE[], 2,TRUE),
IF(WEEKDAY(Attendance!$J1509) = 2,
       IF(COUNTIF(FINALS_WEEK_MONDAY_DATE[],Attendance!$J1509) &gt; 0, VLOOKUP(Attendance!$G1509,FINALS_WEEK_MONDAY_PERIOD_SCHEDULE[],2,TRUE),
       VLOOKUP(Attendance!$G1509,REGULAR_WEEK_SCHEDULE[],6,TRUE)),
IF(WEEKDAY($J1509) = 3,
       IF(COUNTIF(FINALS_WEEK_TUESDAY_DATE[],Attendance!$J1509) &gt; 0, VLOOKUP(Attendance!$G1509,FINALS_WEEK_TUESDAY_PERIOD_SCHEDULE[],2,TRUE),
       VLOOKUP(Attendance!$G1509,REGULAR_WEEK_SCHEDULE[[Tuesday]:[Period]],5,TRUE)),
IF(WEEKDAY(Attendance!$J1509) = 4,
        IF(COUNTIF(BLOCK_WEDNESDAY_DATES[],Attendance!$J1509) &gt; 0, VLOOKUP(Attendance!$G1509,BLOCK_WEDNESDAY_PERIOD_SCHEDULE[],2,TRUE),
        IF(COUNTIF(FINALS_WEEK_WEDNESDAY_DATE[],Attendance!$J1509) &gt; 0, VLOOKUP(Attendance!$G1509,FINALS_WEEK_WEDNESDAY_PERIOD_SCHEDULE[],2,TRUE),
       VLOOKUP(Attendance!$G1509,REGULAR_WEEK_SCHEDULE[[Wednesday]:[Period]],4,TRUE))),
IF(WEEKDAY($J1509) = 5,
       IF(COUNTIF(BLOCK_THURSDAY_DATES[],Attendance!$J1509) &gt; 0, VLOOKUP(Attendance!$G1509,BLOCK_THURSDAY_PERIOD_SCHEDULE[],2,TRUE),
       IF(COUNTIF(FINALS_WEEK_THURSDAY_DATE[],Attendance!$J1509) &gt; 0, VLOOKUP(Attendance!$G1509,FINALS_WEEK_THURSDAY_PERIOD_SCHEDULE[],2,TRUE),
       VLOOKUP(Attendance!$G1509,REGULAR_WEEK_SCHEDULE[[Thursday]:[Period]],3,TRUE))),
IF(WEEKDAY(Attendance!$J1509) = 6,
       IF(COUNTIF(FINALS_WEEK_FRIDAY_DATE[],Attendance!$J1509) &gt; 0, VLOOKUP(Attendance!$G1509,FINALS_WEEK_FRIDAY_PERIOD_SCHEDULE[],2,TRUE),
       VLOOKUP(Attendance!$G1509,REGULAR_WEEK_SCHEDULE[[Friday]:[Period]],2,TRUE))))))))))</f>
        <v/>
      </c>
      <c r="J1509" s="41" t="str">
        <f t="shared" ca="1" si="74"/>
        <v/>
      </c>
      <c r="K1509" s="41" t="str">
        <f>IF($A1509 &lt;&gt; "",VLOOKUP($A1509,'Student reference sheet'!$A$2:$V$2329, 7,FALSE), "")</f>
        <v/>
      </c>
      <c r="L1509" s="30" t="str">
        <f>IF($A1509 ="", "", VLOOKUP($A1509, 'Student reference sheet'!$A$2:$Z$2603,23,FALSE))</f>
        <v/>
      </c>
      <c r="M1509" s="30" t="str">
        <f>IF($A1509 ="", "", VLOOKUP($A1509, 'Student reference sheet'!$A$2:$Z$2603,24,FALSE))</f>
        <v/>
      </c>
      <c r="N1509" s="30" t="str">
        <f>IF($A1509 ="", "", VLOOKUP($A1509, 'Student reference sheet'!$A$2:$Z$2603,26,FALSE))</f>
        <v/>
      </c>
      <c r="O1509" s="30" t="str">
        <f>IF($A1509 ="", "", VLOOKUP($A1509, 'Student reference sheet'!$A$2:$Z$2603,25,FALSE))</f>
        <v/>
      </c>
      <c r="P1509" s="39" t="str">
        <f>IF($A1509 = "", "", IF(OR(VLOOKUP($A1509,'Student reference sheet'!$A$2:$V$2400,8,FALSE) = "R",  VLOOKUP($A1509,'Student reference sheet'!$A$2:$V$2400,8,FALSE) = "L"), "X", ""))</f>
        <v/>
      </c>
      <c r="Q1509" s="39" t="str">
        <f>IF($A1509 ="", "", VLOOKUP($A1509, 'Student reference sheet'!$A$2:$V$2603,22,FALSE))</f>
        <v/>
      </c>
      <c r="R1509" s="39" t="str">
        <f>IF($A1509 &lt;&gt; "",VLOOKUP($A1509,'Student reference sheet'!$A$2:$V$2329, 5,FALSE), "")</f>
        <v/>
      </c>
      <c r="S1509" s="39" t="str">
        <f>IF($A1509 &lt;&gt; "",VLOOKUP($A1509,'Student reference sheet'!$A$2:$V$2329, 6,FALSE), "")</f>
        <v/>
      </c>
      <c r="T1509" s="30" t="str">
        <f>IF($A1509 = "","",
IF(VLOOKUP($A1509,'Student reference sheet'!$A$2:$V$2329, 10,FALSE) = "Y", "Hispanic",
IF(VLOOKUP($A1509,'Student reference sheet'!$A$2:$V$2329,11,FALSE) &lt;&gt; "",
IF(VLOOKUP($A1509,'Student reference sheet'!$A$2:$V$2329,11,FALSE) = "UNK", "Unknown", VLOOKUP(VALUE(VLOOKUP($A1509,'Student reference sheet'!$A$2:$V$2329,11,FALSE)),'Ethnicity Reference'!$A$2:$B$22,2,FALSE)),
IF(VLOOKUP($A1509,'Student reference sheet'!$A$2:$V$2329,9,FALSE) &lt;&gt; "", VLOOKUP(VALUE(VLOOKUP($A1509,'Student reference sheet'!$A$2:$V$2329,9,FALSE)),'Ethnicity Reference'!$A$2:$B$22,2,FALSE),"Unknown"))))</f>
        <v/>
      </c>
      <c r="U1509" s="35"/>
    </row>
    <row r="1510" spans="1:21" ht="15.75">
      <c r="A1510" s="47"/>
      <c r="B1510" s="33"/>
      <c r="C1510" s="39" t="str">
        <f>IF($A1510 &lt;&gt; "",VLOOKUP($A1510,'Student reference sheet'!$A$2:$V$2329, 3,FALSE), "")</f>
        <v/>
      </c>
      <c r="D1510" s="39" t="str">
        <f>IF($A1510 &lt;&gt; "",VLOOKUP($A1510,'Student reference sheet'!$A$2:$V$2329, 2,FALSE), "")</f>
        <v/>
      </c>
      <c r="E1510" s="35"/>
      <c r="F1510" s="34"/>
      <c r="G1510" s="40" t="str">
        <f t="shared" ca="1" si="72"/>
        <v/>
      </c>
      <c r="H1510" s="40" t="str">
        <f t="shared" ca="1" si="73"/>
        <v/>
      </c>
      <c r="I1510" s="36" t="str">
        <f>IF($A1510 = "", "",
IF(COUNTIF(MINIMUM_DAY_DATES[], Attendance!J1510) &gt; 0, VLOOKUP(Attendance!$G1510,MINIMUM_DAY_PERIOD_SCHEDULE[], 2,TRUE),
IF(COUNTIF(RALLY_DATES[], Attendance!J1510) &gt; 0, VLOOKUP(Attendance!$G1510,RALLY_PERIOD_SCHEDULE[], 2,TRUE),
IF(WEEKDAY(Attendance!$J1510) = 2,
       IF(COUNTIF(FINALS_WEEK_MONDAY_DATE[],Attendance!$J1510) &gt; 0, VLOOKUP(Attendance!$G1510,FINALS_WEEK_MONDAY_PERIOD_SCHEDULE[],2,TRUE),
       VLOOKUP(Attendance!$G1510,REGULAR_WEEK_SCHEDULE[],6,TRUE)),
IF(WEEKDAY($J1510) = 3,
       IF(COUNTIF(FINALS_WEEK_TUESDAY_DATE[],Attendance!$J1510) &gt; 0, VLOOKUP(Attendance!$G1510,FINALS_WEEK_TUESDAY_PERIOD_SCHEDULE[],2,TRUE),
       VLOOKUP(Attendance!$G1510,REGULAR_WEEK_SCHEDULE[[Tuesday]:[Period]],5,TRUE)),
IF(WEEKDAY(Attendance!$J1510) = 4,
        IF(COUNTIF(BLOCK_WEDNESDAY_DATES[],Attendance!$J1510) &gt; 0, VLOOKUP(Attendance!$G1510,BLOCK_WEDNESDAY_PERIOD_SCHEDULE[],2,TRUE),
        IF(COUNTIF(FINALS_WEEK_WEDNESDAY_DATE[],Attendance!$J1510) &gt; 0, VLOOKUP(Attendance!$G1510,FINALS_WEEK_WEDNESDAY_PERIOD_SCHEDULE[],2,TRUE),
       VLOOKUP(Attendance!$G1510,REGULAR_WEEK_SCHEDULE[[Wednesday]:[Period]],4,TRUE))),
IF(WEEKDAY($J1510) = 5,
       IF(COUNTIF(BLOCK_THURSDAY_DATES[],Attendance!$J1510) &gt; 0, VLOOKUP(Attendance!$G1510,BLOCK_THURSDAY_PERIOD_SCHEDULE[],2,TRUE),
       IF(COUNTIF(FINALS_WEEK_THURSDAY_DATE[],Attendance!$J1510) &gt; 0, VLOOKUP(Attendance!$G1510,FINALS_WEEK_THURSDAY_PERIOD_SCHEDULE[],2,TRUE),
       VLOOKUP(Attendance!$G1510,REGULAR_WEEK_SCHEDULE[[Thursday]:[Period]],3,TRUE))),
IF(WEEKDAY(Attendance!$J1510) = 6,
       IF(COUNTIF(FINALS_WEEK_FRIDAY_DATE[],Attendance!$J1510) &gt; 0, VLOOKUP(Attendance!$G1510,FINALS_WEEK_FRIDAY_PERIOD_SCHEDULE[],2,TRUE),
       VLOOKUP(Attendance!$G1510,REGULAR_WEEK_SCHEDULE[[Friday]:[Period]],2,TRUE))))))))))</f>
        <v/>
      </c>
      <c r="J1510" s="41" t="str">
        <f t="shared" ca="1" si="74"/>
        <v/>
      </c>
      <c r="K1510" s="41" t="str">
        <f>IF($A1510 &lt;&gt; "",VLOOKUP($A1510,'Student reference sheet'!$A$2:$V$2329, 7,FALSE), "")</f>
        <v/>
      </c>
      <c r="L1510" s="30" t="str">
        <f>IF($A1510 ="", "", VLOOKUP($A1510, 'Student reference sheet'!$A$2:$Z$2603,23,FALSE))</f>
        <v/>
      </c>
      <c r="M1510" s="30" t="str">
        <f>IF($A1510 ="", "", VLOOKUP($A1510, 'Student reference sheet'!$A$2:$Z$2603,24,FALSE))</f>
        <v/>
      </c>
      <c r="N1510" s="30" t="str">
        <f>IF($A1510 ="", "", VLOOKUP($A1510, 'Student reference sheet'!$A$2:$Z$2603,26,FALSE))</f>
        <v/>
      </c>
      <c r="O1510" s="30" t="str">
        <f>IF($A1510 ="", "", VLOOKUP($A1510, 'Student reference sheet'!$A$2:$Z$2603,25,FALSE))</f>
        <v/>
      </c>
      <c r="P1510" s="39" t="str">
        <f>IF($A1510 = "", "", IF(OR(VLOOKUP($A1510,'Student reference sheet'!$A$2:$V$2400,8,FALSE) = "R",  VLOOKUP($A1510,'Student reference sheet'!$A$2:$V$2400,8,FALSE) = "L"), "X", ""))</f>
        <v/>
      </c>
      <c r="Q1510" s="39" t="str">
        <f>IF($A1510 ="", "", VLOOKUP($A1510, 'Student reference sheet'!$A$2:$V$2603,22,FALSE))</f>
        <v/>
      </c>
      <c r="R1510" s="39" t="str">
        <f>IF($A1510 &lt;&gt; "",VLOOKUP($A1510,'Student reference sheet'!$A$2:$V$2329, 5,FALSE), "")</f>
        <v/>
      </c>
      <c r="S1510" s="39" t="str">
        <f>IF($A1510 &lt;&gt; "",VLOOKUP($A1510,'Student reference sheet'!$A$2:$V$2329, 6,FALSE), "")</f>
        <v/>
      </c>
      <c r="T1510" s="30" t="str">
        <f>IF($A1510 = "","",
IF(VLOOKUP($A1510,'Student reference sheet'!$A$2:$V$2329, 10,FALSE) = "Y", "Hispanic",
IF(VLOOKUP($A1510,'Student reference sheet'!$A$2:$V$2329,11,FALSE) &lt;&gt; "",
IF(VLOOKUP($A1510,'Student reference sheet'!$A$2:$V$2329,11,FALSE) = "UNK", "Unknown", VLOOKUP(VALUE(VLOOKUP($A1510,'Student reference sheet'!$A$2:$V$2329,11,FALSE)),'Ethnicity Reference'!$A$2:$B$22,2,FALSE)),
IF(VLOOKUP($A1510,'Student reference sheet'!$A$2:$V$2329,9,FALSE) &lt;&gt; "", VLOOKUP(VALUE(VLOOKUP($A1510,'Student reference sheet'!$A$2:$V$2329,9,FALSE)),'Ethnicity Reference'!$A$2:$B$22,2,FALSE),"Unknown"))))</f>
        <v/>
      </c>
      <c r="U1510" s="35"/>
    </row>
    <row r="1511" spans="1:21" ht="15.75">
      <c r="A1511" s="47"/>
      <c r="B1511" s="33"/>
      <c r="C1511" s="39" t="str">
        <f>IF($A1511 &lt;&gt; "",VLOOKUP($A1511,'Student reference sheet'!$A$2:$V$2329, 3,FALSE), "")</f>
        <v/>
      </c>
      <c r="D1511" s="39" t="str">
        <f>IF($A1511 &lt;&gt; "",VLOOKUP($A1511,'Student reference sheet'!$A$2:$V$2329, 2,FALSE), "")</f>
        <v/>
      </c>
      <c r="E1511" s="35"/>
      <c r="F1511" s="34"/>
      <c r="G1511" s="40" t="str">
        <f t="shared" ca="1" si="72"/>
        <v/>
      </c>
      <c r="H1511" s="40" t="str">
        <f t="shared" ca="1" si="73"/>
        <v/>
      </c>
      <c r="I1511" s="36" t="str">
        <f>IF($A1511 = "", "",
IF(COUNTIF(MINIMUM_DAY_DATES[], Attendance!J1511) &gt; 0, VLOOKUP(Attendance!$G1511,MINIMUM_DAY_PERIOD_SCHEDULE[], 2,TRUE),
IF(COUNTIF(RALLY_DATES[], Attendance!J1511) &gt; 0, VLOOKUP(Attendance!$G1511,RALLY_PERIOD_SCHEDULE[], 2,TRUE),
IF(WEEKDAY(Attendance!$J1511) = 2,
       IF(COUNTIF(FINALS_WEEK_MONDAY_DATE[],Attendance!$J1511) &gt; 0, VLOOKUP(Attendance!$G1511,FINALS_WEEK_MONDAY_PERIOD_SCHEDULE[],2,TRUE),
       VLOOKUP(Attendance!$G1511,REGULAR_WEEK_SCHEDULE[],6,TRUE)),
IF(WEEKDAY($J1511) = 3,
       IF(COUNTIF(FINALS_WEEK_TUESDAY_DATE[],Attendance!$J1511) &gt; 0, VLOOKUP(Attendance!$G1511,FINALS_WEEK_TUESDAY_PERIOD_SCHEDULE[],2,TRUE),
       VLOOKUP(Attendance!$G1511,REGULAR_WEEK_SCHEDULE[[Tuesday]:[Period]],5,TRUE)),
IF(WEEKDAY(Attendance!$J1511) = 4,
        IF(COUNTIF(BLOCK_WEDNESDAY_DATES[],Attendance!$J1511) &gt; 0, VLOOKUP(Attendance!$G1511,BLOCK_WEDNESDAY_PERIOD_SCHEDULE[],2,TRUE),
        IF(COUNTIF(FINALS_WEEK_WEDNESDAY_DATE[],Attendance!$J1511) &gt; 0, VLOOKUP(Attendance!$G1511,FINALS_WEEK_WEDNESDAY_PERIOD_SCHEDULE[],2,TRUE),
       VLOOKUP(Attendance!$G1511,REGULAR_WEEK_SCHEDULE[[Wednesday]:[Period]],4,TRUE))),
IF(WEEKDAY($J1511) = 5,
       IF(COUNTIF(BLOCK_THURSDAY_DATES[],Attendance!$J1511) &gt; 0, VLOOKUP(Attendance!$G1511,BLOCK_THURSDAY_PERIOD_SCHEDULE[],2,TRUE),
       IF(COUNTIF(FINALS_WEEK_THURSDAY_DATE[],Attendance!$J1511) &gt; 0, VLOOKUP(Attendance!$G1511,FINALS_WEEK_THURSDAY_PERIOD_SCHEDULE[],2,TRUE),
       VLOOKUP(Attendance!$G1511,REGULAR_WEEK_SCHEDULE[[Thursday]:[Period]],3,TRUE))),
IF(WEEKDAY(Attendance!$J1511) = 6,
       IF(COUNTIF(FINALS_WEEK_FRIDAY_DATE[],Attendance!$J1511) &gt; 0, VLOOKUP(Attendance!$G1511,FINALS_WEEK_FRIDAY_PERIOD_SCHEDULE[],2,TRUE),
       VLOOKUP(Attendance!$G1511,REGULAR_WEEK_SCHEDULE[[Friday]:[Period]],2,TRUE))))))))))</f>
        <v/>
      </c>
      <c r="J1511" s="41" t="str">
        <f t="shared" ca="1" si="74"/>
        <v/>
      </c>
      <c r="K1511" s="41" t="str">
        <f>IF($A1511 &lt;&gt; "",VLOOKUP($A1511,'Student reference sheet'!$A$2:$V$2329, 7,FALSE), "")</f>
        <v/>
      </c>
      <c r="L1511" s="30" t="str">
        <f>IF($A1511 ="", "", VLOOKUP($A1511, 'Student reference sheet'!$A$2:$Z$2603,23,FALSE))</f>
        <v/>
      </c>
      <c r="M1511" s="30" t="str">
        <f>IF($A1511 ="", "", VLOOKUP($A1511, 'Student reference sheet'!$A$2:$Z$2603,24,FALSE))</f>
        <v/>
      </c>
      <c r="N1511" s="30" t="str">
        <f>IF($A1511 ="", "", VLOOKUP($A1511, 'Student reference sheet'!$A$2:$Z$2603,26,FALSE))</f>
        <v/>
      </c>
      <c r="O1511" s="30" t="str">
        <f>IF($A1511 ="", "", VLOOKUP($A1511, 'Student reference sheet'!$A$2:$Z$2603,25,FALSE))</f>
        <v/>
      </c>
      <c r="P1511" s="39" t="str">
        <f>IF($A1511 = "", "", IF(OR(VLOOKUP($A1511,'Student reference sheet'!$A$2:$V$2400,8,FALSE) = "R",  VLOOKUP($A1511,'Student reference sheet'!$A$2:$V$2400,8,FALSE) = "L"), "X", ""))</f>
        <v/>
      </c>
      <c r="Q1511" s="39" t="str">
        <f>IF($A1511 ="", "", VLOOKUP($A1511, 'Student reference sheet'!$A$2:$V$2603,22,FALSE))</f>
        <v/>
      </c>
      <c r="R1511" s="39" t="str">
        <f>IF($A1511 &lt;&gt; "",VLOOKUP($A1511,'Student reference sheet'!$A$2:$V$2329, 5,FALSE), "")</f>
        <v/>
      </c>
      <c r="S1511" s="39" t="str">
        <f>IF($A1511 &lt;&gt; "",VLOOKUP($A1511,'Student reference sheet'!$A$2:$V$2329, 6,FALSE), "")</f>
        <v/>
      </c>
      <c r="T1511" s="30" t="str">
        <f>IF($A1511 = "","",
IF(VLOOKUP($A1511,'Student reference sheet'!$A$2:$V$2329, 10,FALSE) = "Y", "Hispanic",
IF(VLOOKUP($A1511,'Student reference sheet'!$A$2:$V$2329,11,FALSE) &lt;&gt; "",
IF(VLOOKUP($A1511,'Student reference sheet'!$A$2:$V$2329,11,FALSE) = "UNK", "Unknown", VLOOKUP(VALUE(VLOOKUP($A1511,'Student reference sheet'!$A$2:$V$2329,11,FALSE)),'Ethnicity Reference'!$A$2:$B$22,2,FALSE)),
IF(VLOOKUP($A1511,'Student reference sheet'!$A$2:$V$2329,9,FALSE) &lt;&gt; "", VLOOKUP(VALUE(VLOOKUP($A1511,'Student reference sheet'!$A$2:$V$2329,9,FALSE)),'Ethnicity Reference'!$A$2:$B$22,2,FALSE),"Unknown"))))</f>
        <v/>
      </c>
      <c r="U1511" s="35"/>
    </row>
    <row r="1512" spans="1:21" ht="15.75">
      <c r="A1512" s="47"/>
      <c r="B1512" s="33"/>
      <c r="C1512" s="39" t="str">
        <f>IF($A1512 &lt;&gt; "",VLOOKUP($A1512,'Student reference sheet'!$A$2:$V$2329, 3,FALSE), "")</f>
        <v/>
      </c>
      <c r="D1512" s="39" t="str">
        <f>IF($A1512 &lt;&gt; "",VLOOKUP($A1512,'Student reference sheet'!$A$2:$V$2329, 2,FALSE), "")</f>
        <v/>
      </c>
      <c r="E1512" s="35"/>
      <c r="F1512" s="34"/>
      <c r="G1512" s="40" t="str">
        <f t="shared" ca="1" si="72"/>
        <v/>
      </c>
      <c r="H1512" s="40" t="str">
        <f t="shared" ca="1" si="73"/>
        <v/>
      </c>
      <c r="I1512" s="36" t="str">
        <f>IF($A1512 = "", "",
IF(COUNTIF(MINIMUM_DAY_DATES[], Attendance!J1512) &gt; 0, VLOOKUP(Attendance!$G1512,MINIMUM_DAY_PERIOD_SCHEDULE[], 2,TRUE),
IF(COUNTIF(RALLY_DATES[], Attendance!J1512) &gt; 0, VLOOKUP(Attendance!$G1512,RALLY_PERIOD_SCHEDULE[], 2,TRUE),
IF(WEEKDAY(Attendance!$J1512) = 2,
       IF(COUNTIF(FINALS_WEEK_MONDAY_DATE[],Attendance!$J1512) &gt; 0, VLOOKUP(Attendance!$G1512,FINALS_WEEK_MONDAY_PERIOD_SCHEDULE[],2,TRUE),
       VLOOKUP(Attendance!$G1512,REGULAR_WEEK_SCHEDULE[],6,TRUE)),
IF(WEEKDAY($J1512) = 3,
       IF(COUNTIF(FINALS_WEEK_TUESDAY_DATE[],Attendance!$J1512) &gt; 0, VLOOKUP(Attendance!$G1512,FINALS_WEEK_TUESDAY_PERIOD_SCHEDULE[],2,TRUE),
       VLOOKUP(Attendance!$G1512,REGULAR_WEEK_SCHEDULE[[Tuesday]:[Period]],5,TRUE)),
IF(WEEKDAY(Attendance!$J1512) = 4,
        IF(COUNTIF(BLOCK_WEDNESDAY_DATES[],Attendance!$J1512) &gt; 0, VLOOKUP(Attendance!$G1512,BLOCK_WEDNESDAY_PERIOD_SCHEDULE[],2,TRUE),
        IF(COUNTIF(FINALS_WEEK_WEDNESDAY_DATE[],Attendance!$J1512) &gt; 0, VLOOKUP(Attendance!$G1512,FINALS_WEEK_WEDNESDAY_PERIOD_SCHEDULE[],2,TRUE),
       VLOOKUP(Attendance!$G1512,REGULAR_WEEK_SCHEDULE[[Wednesday]:[Period]],4,TRUE))),
IF(WEEKDAY($J1512) = 5,
       IF(COUNTIF(BLOCK_THURSDAY_DATES[],Attendance!$J1512) &gt; 0, VLOOKUP(Attendance!$G1512,BLOCK_THURSDAY_PERIOD_SCHEDULE[],2,TRUE),
       IF(COUNTIF(FINALS_WEEK_THURSDAY_DATE[],Attendance!$J1512) &gt; 0, VLOOKUP(Attendance!$G1512,FINALS_WEEK_THURSDAY_PERIOD_SCHEDULE[],2,TRUE),
       VLOOKUP(Attendance!$G1512,REGULAR_WEEK_SCHEDULE[[Thursday]:[Period]],3,TRUE))),
IF(WEEKDAY(Attendance!$J1512) = 6,
       IF(COUNTIF(FINALS_WEEK_FRIDAY_DATE[],Attendance!$J1512) &gt; 0, VLOOKUP(Attendance!$G1512,FINALS_WEEK_FRIDAY_PERIOD_SCHEDULE[],2,TRUE),
       VLOOKUP(Attendance!$G1512,REGULAR_WEEK_SCHEDULE[[Friday]:[Period]],2,TRUE))))))))))</f>
        <v/>
      </c>
      <c r="J1512" s="41" t="str">
        <f t="shared" ca="1" si="74"/>
        <v/>
      </c>
      <c r="K1512" s="41" t="str">
        <f>IF($A1512 &lt;&gt; "",VLOOKUP($A1512,'Student reference sheet'!$A$2:$V$2329, 7,FALSE), "")</f>
        <v/>
      </c>
      <c r="L1512" s="30" t="str">
        <f>IF($A1512 ="", "", VLOOKUP($A1512, 'Student reference sheet'!$A$2:$Z$2603,23,FALSE))</f>
        <v/>
      </c>
      <c r="M1512" s="30" t="str">
        <f>IF($A1512 ="", "", VLOOKUP($A1512, 'Student reference sheet'!$A$2:$Z$2603,24,FALSE))</f>
        <v/>
      </c>
      <c r="N1512" s="30" t="str">
        <f>IF($A1512 ="", "", VLOOKUP($A1512, 'Student reference sheet'!$A$2:$Z$2603,26,FALSE))</f>
        <v/>
      </c>
      <c r="O1512" s="30" t="str">
        <f>IF($A1512 ="", "", VLOOKUP($A1512, 'Student reference sheet'!$A$2:$Z$2603,25,FALSE))</f>
        <v/>
      </c>
      <c r="P1512" s="39" t="str">
        <f>IF($A1512 = "", "", IF(OR(VLOOKUP($A1512,'Student reference sheet'!$A$2:$V$2400,8,FALSE) = "R",  VLOOKUP($A1512,'Student reference sheet'!$A$2:$V$2400,8,FALSE) = "L"), "X", ""))</f>
        <v/>
      </c>
      <c r="Q1512" s="39" t="str">
        <f>IF($A1512 ="", "", VLOOKUP($A1512, 'Student reference sheet'!$A$2:$V$2603,22,FALSE))</f>
        <v/>
      </c>
      <c r="R1512" s="39" t="str">
        <f>IF($A1512 &lt;&gt; "",VLOOKUP($A1512,'Student reference sheet'!$A$2:$V$2329, 5,FALSE), "")</f>
        <v/>
      </c>
      <c r="S1512" s="39" t="str">
        <f>IF($A1512 &lt;&gt; "",VLOOKUP($A1512,'Student reference sheet'!$A$2:$V$2329, 6,FALSE), "")</f>
        <v/>
      </c>
      <c r="T1512" s="30" t="str">
        <f>IF($A1512 = "","",
IF(VLOOKUP($A1512,'Student reference sheet'!$A$2:$V$2329, 10,FALSE) = "Y", "Hispanic",
IF(VLOOKUP($A1512,'Student reference sheet'!$A$2:$V$2329,11,FALSE) &lt;&gt; "",
IF(VLOOKUP($A1512,'Student reference sheet'!$A$2:$V$2329,11,FALSE) = "UNK", "Unknown", VLOOKUP(VALUE(VLOOKUP($A1512,'Student reference sheet'!$A$2:$V$2329,11,FALSE)),'Ethnicity Reference'!$A$2:$B$22,2,FALSE)),
IF(VLOOKUP($A1512,'Student reference sheet'!$A$2:$V$2329,9,FALSE) &lt;&gt; "", VLOOKUP(VALUE(VLOOKUP($A1512,'Student reference sheet'!$A$2:$V$2329,9,FALSE)),'Ethnicity Reference'!$A$2:$B$22,2,FALSE),"Unknown"))))</f>
        <v/>
      </c>
      <c r="U1512" s="35"/>
    </row>
    <row r="1513" spans="1:21" ht="15.75">
      <c r="A1513" s="47"/>
      <c r="B1513" s="33"/>
      <c r="C1513" s="39" t="str">
        <f>IF($A1513 &lt;&gt; "",VLOOKUP($A1513,'Student reference sheet'!$A$2:$V$2329, 3,FALSE), "")</f>
        <v/>
      </c>
      <c r="D1513" s="39" t="str">
        <f>IF($A1513 &lt;&gt; "",VLOOKUP($A1513,'Student reference sheet'!$A$2:$V$2329, 2,FALSE), "")</f>
        <v/>
      </c>
      <c r="E1513" s="35"/>
      <c r="F1513" s="34"/>
      <c r="G1513" s="40" t="str">
        <f t="shared" ca="1" si="72"/>
        <v/>
      </c>
      <c r="H1513" s="40" t="str">
        <f t="shared" ca="1" si="73"/>
        <v/>
      </c>
      <c r="I1513" s="36" t="str">
        <f>IF($A1513 = "", "",
IF(COUNTIF(MINIMUM_DAY_DATES[], Attendance!J1513) &gt; 0, VLOOKUP(Attendance!$G1513,MINIMUM_DAY_PERIOD_SCHEDULE[], 2,TRUE),
IF(COUNTIF(RALLY_DATES[], Attendance!J1513) &gt; 0, VLOOKUP(Attendance!$G1513,RALLY_PERIOD_SCHEDULE[], 2,TRUE),
IF(WEEKDAY(Attendance!$J1513) = 2,
       IF(COUNTIF(FINALS_WEEK_MONDAY_DATE[],Attendance!$J1513) &gt; 0, VLOOKUP(Attendance!$G1513,FINALS_WEEK_MONDAY_PERIOD_SCHEDULE[],2,TRUE),
       VLOOKUP(Attendance!$G1513,REGULAR_WEEK_SCHEDULE[],6,TRUE)),
IF(WEEKDAY($J1513) = 3,
       IF(COUNTIF(FINALS_WEEK_TUESDAY_DATE[],Attendance!$J1513) &gt; 0, VLOOKUP(Attendance!$G1513,FINALS_WEEK_TUESDAY_PERIOD_SCHEDULE[],2,TRUE),
       VLOOKUP(Attendance!$G1513,REGULAR_WEEK_SCHEDULE[[Tuesday]:[Period]],5,TRUE)),
IF(WEEKDAY(Attendance!$J1513) = 4,
        IF(COUNTIF(BLOCK_WEDNESDAY_DATES[],Attendance!$J1513) &gt; 0, VLOOKUP(Attendance!$G1513,BLOCK_WEDNESDAY_PERIOD_SCHEDULE[],2,TRUE),
        IF(COUNTIF(FINALS_WEEK_WEDNESDAY_DATE[],Attendance!$J1513) &gt; 0, VLOOKUP(Attendance!$G1513,FINALS_WEEK_WEDNESDAY_PERIOD_SCHEDULE[],2,TRUE),
       VLOOKUP(Attendance!$G1513,REGULAR_WEEK_SCHEDULE[[Wednesday]:[Period]],4,TRUE))),
IF(WEEKDAY($J1513) = 5,
       IF(COUNTIF(BLOCK_THURSDAY_DATES[],Attendance!$J1513) &gt; 0, VLOOKUP(Attendance!$G1513,BLOCK_THURSDAY_PERIOD_SCHEDULE[],2,TRUE),
       IF(COUNTIF(FINALS_WEEK_THURSDAY_DATE[],Attendance!$J1513) &gt; 0, VLOOKUP(Attendance!$G1513,FINALS_WEEK_THURSDAY_PERIOD_SCHEDULE[],2,TRUE),
       VLOOKUP(Attendance!$G1513,REGULAR_WEEK_SCHEDULE[[Thursday]:[Period]],3,TRUE))),
IF(WEEKDAY(Attendance!$J1513) = 6,
       IF(COUNTIF(FINALS_WEEK_FRIDAY_DATE[],Attendance!$J1513) &gt; 0, VLOOKUP(Attendance!$G1513,FINALS_WEEK_FRIDAY_PERIOD_SCHEDULE[],2,TRUE),
       VLOOKUP(Attendance!$G1513,REGULAR_WEEK_SCHEDULE[[Friday]:[Period]],2,TRUE))))))))))</f>
        <v/>
      </c>
      <c r="J1513" s="41" t="str">
        <f t="shared" ca="1" si="74"/>
        <v/>
      </c>
      <c r="K1513" s="41" t="str">
        <f>IF($A1513 &lt;&gt; "",VLOOKUP($A1513,'Student reference sheet'!$A$2:$V$2329, 7,FALSE), "")</f>
        <v/>
      </c>
      <c r="L1513" s="30" t="str">
        <f>IF($A1513 ="", "", VLOOKUP($A1513, 'Student reference sheet'!$A$2:$Z$2603,23,FALSE))</f>
        <v/>
      </c>
      <c r="M1513" s="30" t="str">
        <f>IF($A1513 ="", "", VLOOKUP($A1513, 'Student reference sheet'!$A$2:$Z$2603,24,FALSE))</f>
        <v/>
      </c>
      <c r="N1513" s="30" t="str">
        <f>IF($A1513 ="", "", VLOOKUP($A1513, 'Student reference sheet'!$A$2:$Z$2603,26,FALSE))</f>
        <v/>
      </c>
      <c r="O1513" s="30" t="str">
        <f>IF($A1513 ="", "", VLOOKUP($A1513, 'Student reference sheet'!$A$2:$Z$2603,25,FALSE))</f>
        <v/>
      </c>
      <c r="P1513" s="39" t="str">
        <f>IF($A1513 = "", "", IF(OR(VLOOKUP($A1513,'Student reference sheet'!$A$2:$V$2400,8,FALSE) = "R",  VLOOKUP($A1513,'Student reference sheet'!$A$2:$V$2400,8,FALSE) = "L"), "X", ""))</f>
        <v/>
      </c>
      <c r="Q1513" s="39" t="str">
        <f>IF($A1513 ="", "", VLOOKUP($A1513, 'Student reference sheet'!$A$2:$V$2603,22,FALSE))</f>
        <v/>
      </c>
      <c r="R1513" s="39" t="str">
        <f>IF($A1513 &lt;&gt; "",VLOOKUP($A1513,'Student reference sheet'!$A$2:$V$2329, 5,FALSE), "")</f>
        <v/>
      </c>
      <c r="S1513" s="39" t="str">
        <f>IF($A1513 &lt;&gt; "",VLOOKUP($A1513,'Student reference sheet'!$A$2:$V$2329, 6,FALSE), "")</f>
        <v/>
      </c>
      <c r="T1513" s="30" t="str">
        <f>IF($A1513 = "","",
IF(VLOOKUP($A1513,'Student reference sheet'!$A$2:$V$2329, 10,FALSE) = "Y", "Hispanic",
IF(VLOOKUP($A1513,'Student reference sheet'!$A$2:$V$2329,11,FALSE) &lt;&gt; "",
IF(VLOOKUP($A1513,'Student reference sheet'!$A$2:$V$2329,11,FALSE) = "UNK", "Unknown", VLOOKUP(VALUE(VLOOKUP($A1513,'Student reference sheet'!$A$2:$V$2329,11,FALSE)),'Ethnicity Reference'!$A$2:$B$22,2,FALSE)),
IF(VLOOKUP($A1513,'Student reference sheet'!$A$2:$V$2329,9,FALSE) &lt;&gt; "", VLOOKUP(VALUE(VLOOKUP($A1513,'Student reference sheet'!$A$2:$V$2329,9,FALSE)),'Ethnicity Reference'!$A$2:$B$22,2,FALSE),"Unknown"))))</f>
        <v/>
      </c>
      <c r="U1513" s="35"/>
    </row>
    <row r="1514" spans="1:21" ht="15.75">
      <c r="A1514" s="47"/>
      <c r="B1514" s="33"/>
      <c r="C1514" s="39" t="str">
        <f>IF($A1514 &lt;&gt; "",VLOOKUP($A1514,'Student reference sheet'!$A$2:$V$2329, 3,FALSE), "")</f>
        <v/>
      </c>
      <c r="D1514" s="39" t="str">
        <f>IF($A1514 &lt;&gt; "",VLOOKUP($A1514,'Student reference sheet'!$A$2:$V$2329, 2,FALSE), "")</f>
        <v/>
      </c>
      <c r="E1514" s="35"/>
      <c r="F1514" s="34"/>
      <c r="G1514" s="40" t="str">
        <f t="shared" ca="1" si="72"/>
        <v/>
      </c>
      <c r="H1514" s="40" t="str">
        <f t="shared" ca="1" si="73"/>
        <v/>
      </c>
      <c r="I1514" s="36" t="str">
        <f>IF($A1514 = "", "",
IF(COUNTIF(MINIMUM_DAY_DATES[], Attendance!J1514) &gt; 0, VLOOKUP(Attendance!$G1514,MINIMUM_DAY_PERIOD_SCHEDULE[], 2,TRUE),
IF(COUNTIF(RALLY_DATES[], Attendance!J1514) &gt; 0, VLOOKUP(Attendance!$G1514,RALLY_PERIOD_SCHEDULE[], 2,TRUE),
IF(WEEKDAY(Attendance!$J1514) = 2,
       IF(COUNTIF(FINALS_WEEK_MONDAY_DATE[],Attendance!$J1514) &gt; 0, VLOOKUP(Attendance!$G1514,FINALS_WEEK_MONDAY_PERIOD_SCHEDULE[],2,TRUE),
       VLOOKUP(Attendance!$G1514,REGULAR_WEEK_SCHEDULE[],6,TRUE)),
IF(WEEKDAY($J1514) = 3,
       IF(COUNTIF(FINALS_WEEK_TUESDAY_DATE[],Attendance!$J1514) &gt; 0, VLOOKUP(Attendance!$G1514,FINALS_WEEK_TUESDAY_PERIOD_SCHEDULE[],2,TRUE),
       VLOOKUP(Attendance!$G1514,REGULAR_WEEK_SCHEDULE[[Tuesday]:[Period]],5,TRUE)),
IF(WEEKDAY(Attendance!$J1514) = 4,
        IF(COUNTIF(BLOCK_WEDNESDAY_DATES[],Attendance!$J1514) &gt; 0, VLOOKUP(Attendance!$G1514,BLOCK_WEDNESDAY_PERIOD_SCHEDULE[],2,TRUE),
        IF(COUNTIF(FINALS_WEEK_WEDNESDAY_DATE[],Attendance!$J1514) &gt; 0, VLOOKUP(Attendance!$G1514,FINALS_WEEK_WEDNESDAY_PERIOD_SCHEDULE[],2,TRUE),
       VLOOKUP(Attendance!$G1514,REGULAR_WEEK_SCHEDULE[[Wednesday]:[Period]],4,TRUE))),
IF(WEEKDAY($J1514) = 5,
       IF(COUNTIF(BLOCK_THURSDAY_DATES[],Attendance!$J1514) &gt; 0, VLOOKUP(Attendance!$G1514,BLOCK_THURSDAY_PERIOD_SCHEDULE[],2,TRUE),
       IF(COUNTIF(FINALS_WEEK_THURSDAY_DATE[],Attendance!$J1514) &gt; 0, VLOOKUP(Attendance!$G1514,FINALS_WEEK_THURSDAY_PERIOD_SCHEDULE[],2,TRUE),
       VLOOKUP(Attendance!$G1514,REGULAR_WEEK_SCHEDULE[[Thursday]:[Period]],3,TRUE))),
IF(WEEKDAY(Attendance!$J1514) = 6,
       IF(COUNTIF(FINALS_WEEK_FRIDAY_DATE[],Attendance!$J1514) &gt; 0, VLOOKUP(Attendance!$G1514,FINALS_WEEK_FRIDAY_PERIOD_SCHEDULE[],2,TRUE),
       VLOOKUP(Attendance!$G1514,REGULAR_WEEK_SCHEDULE[[Friday]:[Period]],2,TRUE))))))))))</f>
        <v/>
      </c>
      <c r="J1514" s="41" t="str">
        <f t="shared" ca="1" si="74"/>
        <v/>
      </c>
      <c r="K1514" s="41" t="str">
        <f>IF($A1514 &lt;&gt; "",VLOOKUP($A1514,'Student reference sheet'!$A$2:$V$2329, 7,FALSE), "")</f>
        <v/>
      </c>
      <c r="L1514" s="30" t="str">
        <f>IF($A1514 ="", "", VLOOKUP($A1514, 'Student reference sheet'!$A$2:$Z$2603,23,FALSE))</f>
        <v/>
      </c>
      <c r="M1514" s="30" t="str">
        <f>IF($A1514 ="", "", VLOOKUP($A1514, 'Student reference sheet'!$A$2:$Z$2603,24,FALSE))</f>
        <v/>
      </c>
      <c r="N1514" s="30" t="str">
        <f>IF($A1514 ="", "", VLOOKUP($A1514, 'Student reference sheet'!$A$2:$Z$2603,26,FALSE))</f>
        <v/>
      </c>
      <c r="O1514" s="30" t="str">
        <f>IF($A1514 ="", "", VLOOKUP($A1514, 'Student reference sheet'!$A$2:$Z$2603,25,FALSE))</f>
        <v/>
      </c>
      <c r="P1514" s="39" t="str">
        <f>IF($A1514 = "", "", IF(OR(VLOOKUP($A1514,'Student reference sheet'!$A$2:$V$2400,8,FALSE) = "R",  VLOOKUP($A1514,'Student reference sheet'!$A$2:$V$2400,8,FALSE) = "L"), "X", ""))</f>
        <v/>
      </c>
      <c r="Q1514" s="39" t="str">
        <f>IF($A1514 ="", "", VLOOKUP($A1514, 'Student reference sheet'!$A$2:$V$2603,22,FALSE))</f>
        <v/>
      </c>
      <c r="R1514" s="39" t="str">
        <f>IF($A1514 &lt;&gt; "",VLOOKUP($A1514,'Student reference sheet'!$A$2:$V$2329, 5,FALSE), "")</f>
        <v/>
      </c>
      <c r="S1514" s="39" t="str">
        <f>IF($A1514 &lt;&gt; "",VLOOKUP($A1514,'Student reference sheet'!$A$2:$V$2329, 6,FALSE), "")</f>
        <v/>
      </c>
      <c r="T1514" s="30" t="str">
        <f>IF($A1514 = "","",
IF(VLOOKUP($A1514,'Student reference sheet'!$A$2:$V$2329, 10,FALSE) = "Y", "Hispanic",
IF(VLOOKUP($A1514,'Student reference sheet'!$A$2:$V$2329,11,FALSE) &lt;&gt; "",
IF(VLOOKUP($A1514,'Student reference sheet'!$A$2:$V$2329,11,FALSE) = "UNK", "Unknown", VLOOKUP(VALUE(VLOOKUP($A1514,'Student reference sheet'!$A$2:$V$2329,11,FALSE)),'Ethnicity Reference'!$A$2:$B$22,2,FALSE)),
IF(VLOOKUP($A1514,'Student reference sheet'!$A$2:$V$2329,9,FALSE) &lt;&gt; "", VLOOKUP(VALUE(VLOOKUP($A1514,'Student reference sheet'!$A$2:$V$2329,9,FALSE)),'Ethnicity Reference'!$A$2:$B$22,2,FALSE),"Unknown"))))</f>
        <v/>
      </c>
      <c r="U1514" s="35"/>
    </row>
    <row r="1515" spans="1:21" ht="15.75">
      <c r="A1515" s="47"/>
      <c r="B1515" s="33"/>
      <c r="C1515" s="39" t="str">
        <f>IF($A1515 &lt;&gt; "",VLOOKUP($A1515,'Student reference sheet'!$A$2:$V$2329, 3,FALSE), "")</f>
        <v/>
      </c>
      <c r="D1515" s="39" t="str">
        <f>IF($A1515 &lt;&gt; "",VLOOKUP($A1515,'Student reference sheet'!$A$2:$V$2329, 2,FALSE), "")</f>
        <v/>
      </c>
      <c r="E1515" s="35"/>
      <c r="F1515" s="34"/>
      <c r="G1515" s="40" t="str">
        <f t="shared" ca="1" si="72"/>
        <v/>
      </c>
      <c r="H1515" s="40" t="str">
        <f t="shared" ca="1" si="73"/>
        <v/>
      </c>
      <c r="I1515" s="36" t="str">
        <f>IF($A1515 = "", "",
IF(COUNTIF(MINIMUM_DAY_DATES[], Attendance!J1515) &gt; 0, VLOOKUP(Attendance!$G1515,MINIMUM_DAY_PERIOD_SCHEDULE[], 2,TRUE),
IF(COUNTIF(RALLY_DATES[], Attendance!J1515) &gt; 0, VLOOKUP(Attendance!$G1515,RALLY_PERIOD_SCHEDULE[], 2,TRUE),
IF(WEEKDAY(Attendance!$J1515) = 2,
       IF(COUNTIF(FINALS_WEEK_MONDAY_DATE[],Attendance!$J1515) &gt; 0, VLOOKUP(Attendance!$G1515,FINALS_WEEK_MONDAY_PERIOD_SCHEDULE[],2,TRUE),
       VLOOKUP(Attendance!$G1515,REGULAR_WEEK_SCHEDULE[],6,TRUE)),
IF(WEEKDAY($J1515) = 3,
       IF(COUNTIF(FINALS_WEEK_TUESDAY_DATE[],Attendance!$J1515) &gt; 0, VLOOKUP(Attendance!$G1515,FINALS_WEEK_TUESDAY_PERIOD_SCHEDULE[],2,TRUE),
       VLOOKUP(Attendance!$G1515,REGULAR_WEEK_SCHEDULE[[Tuesday]:[Period]],5,TRUE)),
IF(WEEKDAY(Attendance!$J1515) = 4,
        IF(COUNTIF(BLOCK_WEDNESDAY_DATES[],Attendance!$J1515) &gt; 0, VLOOKUP(Attendance!$G1515,BLOCK_WEDNESDAY_PERIOD_SCHEDULE[],2,TRUE),
        IF(COUNTIF(FINALS_WEEK_WEDNESDAY_DATE[],Attendance!$J1515) &gt; 0, VLOOKUP(Attendance!$G1515,FINALS_WEEK_WEDNESDAY_PERIOD_SCHEDULE[],2,TRUE),
       VLOOKUP(Attendance!$G1515,REGULAR_WEEK_SCHEDULE[[Wednesday]:[Period]],4,TRUE))),
IF(WEEKDAY($J1515) = 5,
       IF(COUNTIF(BLOCK_THURSDAY_DATES[],Attendance!$J1515) &gt; 0, VLOOKUP(Attendance!$G1515,BLOCK_THURSDAY_PERIOD_SCHEDULE[],2,TRUE),
       IF(COUNTIF(FINALS_WEEK_THURSDAY_DATE[],Attendance!$J1515) &gt; 0, VLOOKUP(Attendance!$G1515,FINALS_WEEK_THURSDAY_PERIOD_SCHEDULE[],2,TRUE),
       VLOOKUP(Attendance!$G1515,REGULAR_WEEK_SCHEDULE[[Thursday]:[Period]],3,TRUE))),
IF(WEEKDAY(Attendance!$J1515) = 6,
       IF(COUNTIF(FINALS_WEEK_FRIDAY_DATE[],Attendance!$J1515) &gt; 0, VLOOKUP(Attendance!$G1515,FINALS_WEEK_FRIDAY_PERIOD_SCHEDULE[],2,TRUE),
       VLOOKUP(Attendance!$G1515,REGULAR_WEEK_SCHEDULE[[Friday]:[Period]],2,TRUE))))))))))</f>
        <v/>
      </c>
      <c r="J1515" s="41" t="str">
        <f t="shared" ca="1" si="74"/>
        <v/>
      </c>
      <c r="K1515" s="41" t="str">
        <f>IF($A1515 &lt;&gt; "",VLOOKUP($A1515,'Student reference sheet'!$A$2:$V$2329, 7,FALSE), "")</f>
        <v/>
      </c>
      <c r="L1515" s="30" t="str">
        <f>IF($A1515 ="", "", VLOOKUP($A1515, 'Student reference sheet'!$A$2:$Z$2603,23,FALSE))</f>
        <v/>
      </c>
      <c r="M1515" s="30" t="str">
        <f>IF($A1515 ="", "", VLOOKUP($A1515, 'Student reference sheet'!$A$2:$Z$2603,24,FALSE))</f>
        <v/>
      </c>
      <c r="N1515" s="30" t="str">
        <f>IF($A1515 ="", "", VLOOKUP($A1515, 'Student reference sheet'!$A$2:$Z$2603,26,FALSE))</f>
        <v/>
      </c>
      <c r="O1515" s="30" t="str">
        <f>IF($A1515 ="", "", VLOOKUP($A1515, 'Student reference sheet'!$A$2:$Z$2603,25,FALSE))</f>
        <v/>
      </c>
      <c r="P1515" s="39" t="str">
        <f>IF($A1515 = "", "", IF(OR(VLOOKUP($A1515,'Student reference sheet'!$A$2:$V$2400,8,FALSE) = "R",  VLOOKUP($A1515,'Student reference sheet'!$A$2:$V$2400,8,FALSE) = "L"), "X", ""))</f>
        <v/>
      </c>
      <c r="Q1515" s="39" t="str">
        <f>IF($A1515 ="", "", VLOOKUP($A1515, 'Student reference sheet'!$A$2:$V$2603,22,FALSE))</f>
        <v/>
      </c>
      <c r="R1515" s="39" t="str">
        <f>IF($A1515 &lt;&gt; "",VLOOKUP($A1515,'Student reference sheet'!$A$2:$V$2329, 5,FALSE), "")</f>
        <v/>
      </c>
      <c r="S1515" s="39" t="str">
        <f>IF($A1515 &lt;&gt; "",VLOOKUP($A1515,'Student reference sheet'!$A$2:$V$2329, 6,FALSE), "")</f>
        <v/>
      </c>
      <c r="T1515" s="30" t="str">
        <f>IF($A1515 = "","",
IF(VLOOKUP($A1515,'Student reference sheet'!$A$2:$V$2329, 10,FALSE) = "Y", "Hispanic",
IF(VLOOKUP($A1515,'Student reference sheet'!$A$2:$V$2329,11,FALSE) &lt;&gt; "",
IF(VLOOKUP($A1515,'Student reference sheet'!$A$2:$V$2329,11,FALSE) = "UNK", "Unknown", VLOOKUP(VALUE(VLOOKUP($A1515,'Student reference sheet'!$A$2:$V$2329,11,FALSE)),'Ethnicity Reference'!$A$2:$B$22,2,FALSE)),
IF(VLOOKUP($A1515,'Student reference sheet'!$A$2:$V$2329,9,FALSE) &lt;&gt; "", VLOOKUP(VALUE(VLOOKUP($A1515,'Student reference sheet'!$A$2:$V$2329,9,FALSE)),'Ethnicity Reference'!$A$2:$B$22,2,FALSE),"Unknown"))))</f>
        <v/>
      </c>
      <c r="U1515" s="35"/>
    </row>
    <row r="1516" spans="1:21" ht="15.75">
      <c r="A1516" s="47"/>
      <c r="B1516" s="33"/>
      <c r="C1516" s="39" t="str">
        <f>IF($A1516 &lt;&gt; "",VLOOKUP($A1516,'Student reference sheet'!$A$2:$V$2329, 3,FALSE), "")</f>
        <v/>
      </c>
      <c r="D1516" s="39" t="str">
        <f>IF($A1516 &lt;&gt; "",VLOOKUP($A1516,'Student reference sheet'!$A$2:$V$2329, 2,FALSE), "")</f>
        <v/>
      </c>
      <c r="E1516" s="35"/>
      <c r="F1516" s="34"/>
      <c r="G1516" s="40" t="str">
        <f t="shared" ca="1" si="72"/>
        <v/>
      </c>
      <c r="H1516" s="40" t="str">
        <f t="shared" ca="1" si="73"/>
        <v/>
      </c>
      <c r="I1516" s="36" t="str">
        <f>IF($A1516 = "", "",
IF(COUNTIF(MINIMUM_DAY_DATES[], Attendance!J1516) &gt; 0, VLOOKUP(Attendance!$G1516,MINIMUM_DAY_PERIOD_SCHEDULE[], 2,TRUE),
IF(COUNTIF(RALLY_DATES[], Attendance!J1516) &gt; 0, VLOOKUP(Attendance!$G1516,RALLY_PERIOD_SCHEDULE[], 2,TRUE),
IF(WEEKDAY(Attendance!$J1516) = 2,
       IF(COUNTIF(FINALS_WEEK_MONDAY_DATE[],Attendance!$J1516) &gt; 0, VLOOKUP(Attendance!$G1516,FINALS_WEEK_MONDAY_PERIOD_SCHEDULE[],2,TRUE),
       VLOOKUP(Attendance!$G1516,REGULAR_WEEK_SCHEDULE[],6,TRUE)),
IF(WEEKDAY($J1516) = 3,
       IF(COUNTIF(FINALS_WEEK_TUESDAY_DATE[],Attendance!$J1516) &gt; 0, VLOOKUP(Attendance!$G1516,FINALS_WEEK_TUESDAY_PERIOD_SCHEDULE[],2,TRUE),
       VLOOKUP(Attendance!$G1516,REGULAR_WEEK_SCHEDULE[[Tuesday]:[Period]],5,TRUE)),
IF(WEEKDAY(Attendance!$J1516) = 4,
        IF(COUNTIF(BLOCK_WEDNESDAY_DATES[],Attendance!$J1516) &gt; 0, VLOOKUP(Attendance!$G1516,BLOCK_WEDNESDAY_PERIOD_SCHEDULE[],2,TRUE),
        IF(COUNTIF(FINALS_WEEK_WEDNESDAY_DATE[],Attendance!$J1516) &gt; 0, VLOOKUP(Attendance!$G1516,FINALS_WEEK_WEDNESDAY_PERIOD_SCHEDULE[],2,TRUE),
       VLOOKUP(Attendance!$G1516,REGULAR_WEEK_SCHEDULE[[Wednesday]:[Period]],4,TRUE))),
IF(WEEKDAY($J1516) = 5,
       IF(COUNTIF(BLOCK_THURSDAY_DATES[],Attendance!$J1516) &gt; 0, VLOOKUP(Attendance!$G1516,BLOCK_THURSDAY_PERIOD_SCHEDULE[],2,TRUE),
       IF(COUNTIF(FINALS_WEEK_THURSDAY_DATE[],Attendance!$J1516) &gt; 0, VLOOKUP(Attendance!$G1516,FINALS_WEEK_THURSDAY_PERIOD_SCHEDULE[],2,TRUE),
       VLOOKUP(Attendance!$G1516,REGULAR_WEEK_SCHEDULE[[Thursday]:[Period]],3,TRUE))),
IF(WEEKDAY(Attendance!$J1516) = 6,
       IF(COUNTIF(FINALS_WEEK_FRIDAY_DATE[],Attendance!$J1516) &gt; 0, VLOOKUP(Attendance!$G1516,FINALS_WEEK_FRIDAY_PERIOD_SCHEDULE[],2,TRUE),
       VLOOKUP(Attendance!$G1516,REGULAR_WEEK_SCHEDULE[[Friday]:[Period]],2,TRUE))))))))))</f>
        <v/>
      </c>
      <c r="J1516" s="41" t="str">
        <f t="shared" ca="1" si="74"/>
        <v/>
      </c>
      <c r="K1516" s="41" t="str">
        <f>IF($A1516 &lt;&gt; "",VLOOKUP($A1516,'Student reference sheet'!$A$2:$V$2329, 7,FALSE), "")</f>
        <v/>
      </c>
      <c r="L1516" s="30" t="str">
        <f>IF($A1516 ="", "", VLOOKUP($A1516, 'Student reference sheet'!$A$2:$Z$2603,23,FALSE))</f>
        <v/>
      </c>
      <c r="M1516" s="30" t="str">
        <f>IF($A1516 ="", "", VLOOKUP($A1516, 'Student reference sheet'!$A$2:$Z$2603,24,FALSE))</f>
        <v/>
      </c>
      <c r="N1516" s="30" t="str">
        <f>IF($A1516 ="", "", VLOOKUP($A1516, 'Student reference sheet'!$A$2:$Z$2603,26,FALSE))</f>
        <v/>
      </c>
      <c r="O1516" s="30" t="str">
        <f>IF($A1516 ="", "", VLOOKUP($A1516, 'Student reference sheet'!$A$2:$Z$2603,25,FALSE))</f>
        <v/>
      </c>
      <c r="P1516" s="39" t="str">
        <f>IF($A1516 = "", "", IF(OR(VLOOKUP($A1516,'Student reference sheet'!$A$2:$V$2400,8,FALSE) = "R",  VLOOKUP($A1516,'Student reference sheet'!$A$2:$V$2400,8,FALSE) = "L"), "X", ""))</f>
        <v/>
      </c>
      <c r="Q1516" s="39" t="str">
        <f>IF($A1516 ="", "", VLOOKUP($A1516, 'Student reference sheet'!$A$2:$V$2603,22,FALSE))</f>
        <v/>
      </c>
      <c r="R1516" s="39" t="str">
        <f>IF($A1516 &lt;&gt; "",VLOOKUP($A1516,'Student reference sheet'!$A$2:$V$2329, 5,FALSE), "")</f>
        <v/>
      </c>
      <c r="S1516" s="39" t="str">
        <f>IF($A1516 &lt;&gt; "",VLOOKUP($A1516,'Student reference sheet'!$A$2:$V$2329, 6,FALSE), "")</f>
        <v/>
      </c>
      <c r="T1516" s="30" t="str">
        <f>IF($A1516 = "","",
IF(VLOOKUP($A1516,'Student reference sheet'!$A$2:$V$2329, 10,FALSE) = "Y", "Hispanic",
IF(VLOOKUP($A1516,'Student reference sheet'!$A$2:$V$2329,11,FALSE) &lt;&gt; "",
IF(VLOOKUP($A1516,'Student reference sheet'!$A$2:$V$2329,11,FALSE) = "UNK", "Unknown", VLOOKUP(VALUE(VLOOKUP($A1516,'Student reference sheet'!$A$2:$V$2329,11,FALSE)),'Ethnicity Reference'!$A$2:$B$22,2,FALSE)),
IF(VLOOKUP($A1516,'Student reference sheet'!$A$2:$V$2329,9,FALSE) &lt;&gt; "", VLOOKUP(VALUE(VLOOKUP($A1516,'Student reference sheet'!$A$2:$V$2329,9,FALSE)),'Ethnicity Reference'!$A$2:$B$22,2,FALSE),"Unknown"))))</f>
        <v/>
      </c>
      <c r="U1516" s="35"/>
    </row>
    <row r="1517" spans="1:21" ht="15.75">
      <c r="A1517" s="47"/>
      <c r="B1517" s="33"/>
      <c r="C1517" s="39" t="str">
        <f>IF($A1517 &lt;&gt; "",VLOOKUP($A1517,'Student reference sheet'!$A$2:$V$2329, 3,FALSE), "")</f>
        <v/>
      </c>
      <c r="D1517" s="39" t="str">
        <f>IF($A1517 &lt;&gt; "",VLOOKUP($A1517,'Student reference sheet'!$A$2:$V$2329, 2,FALSE), "")</f>
        <v/>
      </c>
      <c r="E1517" s="35"/>
      <c r="F1517" s="34"/>
      <c r="G1517" s="40" t="str">
        <f t="shared" ca="1" si="72"/>
        <v/>
      </c>
      <c r="H1517" s="40" t="str">
        <f t="shared" ca="1" si="73"/>
        <v/>
      </c>
      <c r="I1517" s="36" t="str">
        <f>IF($A1517 = "", "",
IF(COUNTIF(MINIMUM_DAY_DATES[], Attendance!J1517) &gt; 0, VLOOKUP(Attendance!$G1517,MINIMUM_DAY_PERIOD_SCHEDULE[], 2,TRUE),
IF(COUNTIF(RALLY_DATES[], Attendance!J1517) &gt; 0, VLOOKUP(Attendance!$G1517,RALLY_PERIOD_SCHEDULE[], 2,TRUE),
IF(WEEKDAY(Attendance!$J1517) = 2,
       IF(COUNTIF(FINALS_WEEK_MONDAY_DATE[],Attendance!$J1517) &gt; 0, VLOOKUP(Attendance!$G1517,FINALS_WEEK_MONDAY_PERIOD_SCHEDULE[],2,TRUE),
       VLOOKUP(Attendance!$G1517,REGULAR_WEEK_SCHEDULE[],6,TRUE)),
IF(WEEKDAY($J1517) = 3,
       IF(COUNTIF(FINALS_WEEK_TUESDAY_DATE[],Attendance!$J1517) &gt; 0, VLOOKUP(Attendance!$G1517,FINALS_WEEK_TUESDAY_PERIOD_SCHEDULE[],2,TRUE),
       VLOOKUP(Attendance!$G1517,REGULAR_WEEK_SCHEDULE[[Tuesday]:[Period]],5,TRUE)),
IF(WEEKDAY(Attendance!$J1517) = 4,
        IF(COUNTIF(BLOCK_WEDNESDAY_DATES[],Attendance!$J1517) &gt; 0, VLOOKUP(Attendance!$G1517,BLOCK_WEDNESDAY_PERIOD_SCHEDULE[],2,TRUE),
        IF(COUNTIF(FINALS_WEEK_WEDNESDAY_DATE[],Attendance!$J1517) &gt; 0, VLOOKUP(Attendance!$G1517,FINALS_WEEK_WEDNESDAY_PERIOD_SCHEDULE[],2,TRUE),
       VLOOKUP(Attendance!$G1517,REGULAR_WEEK_SCHEDULE[[Wednesday]:[Period]],4,TRUE))),
IF(WEEKDAY($J1517) = 5,
       IF(COUNTIF(BLOCK_THURSDAY_DATES[],Attendance!$J1517) &gt; 0, VLOOKUP(Attendance!$G1517,BLOCK_THURSDAY_PERIOD_SCHEDULE[],2,TRUE),
       IF(COUNTIF(FINALS_WEEK_THURSDAY_DATE[],Attendance!$J1517) &gt; 0, VLOOKUP(Attendance!$G1517,FINALS_WEEK_THURSDAY_PERIOD_SCHEDULE[],2,TRUE),
       VLOOKUP(Attendance!$G1517,REGULAR_WEEK_SCHEDULE[[Thursday]:[Period]],3,TRUE))),
IF(WEEKDAY(Attendance!$J1517) = 6,
       IF(COUNTIF(FINALS_WEEK_FRIDAY_DATE[],Attendance!$J1517) &gt; 0, VLOOKUP(Attendance!$G1517,FINALS_WEEK_FRIDAY_PERIOD_SCHEDULE[],2,TRUE),
       VLOOKUP(Attendance!$G1517,REGULAR_WEEK_SCHEDULE[[Friday]:[Period]],2,TRUE))))))))))</f>
        <v/>
      </c>
      <c r="J1517" s="41" t="str">
        <f t="shared" ca="1" si="74"/>
        <v/>
      </c>
      <c r="K1517" s="41" t="str">
        <f>IF($A1517 &lt;&gt; "",VLOOKUP($A1517,'Student reference sheet'!$A$2:$V$2329, 7,FALSE), "")</f>
        <v/>
      </c>
      <c r="L1517" s="30" t="str">
        <f>IF($A1517 ="", "", VLOOKUP($A1517, 'Student reference sheet'!$A$2:$Z$2603,23,FALSE))</f>
        <v/>
      </c>
      <c r="M1517" s="30" t="str">
        <f>IF($A1517 ="", "", VLOOKUP($A1517, 'Student reference sheet'!$A$2:$Z$2603,24,FALSE))</f>
        <v/>
      </c>
      <c r="N1517" s="30" t="str">
        <f>IF($A1517 ="", "", VLOOKUP($A1517, 'Student reference sheet'!$A$2:$Z$2603,26,FALSE))</f>
        <v/>
      </c>
      <c r="O1517" s="30" t="str">
        <f>IF($A1517 ="", "", VLOOKUP($A1517, 'Student reference sheet'!$A$2:$Z$2603,25,FALSE))</f>
        <v/>
      </c>
      <c r="P1517" s="39" t="str">
        <f>IF($A1517 = "", "", IF(OR(VLOOKUP($A1517,'Student reference sheet'!$A$2:$V$2400,8,FALSE) = "R",  VLOOKUP($A1517,'Student reference sheet'!$A$2:$V$2400,8,FALSE) = "L"), "X", ""))</f>
        <v/>
      </c>
      <c r="Q1517" s="39" t="str">
        <f>IF($A1517 ="", "", VLOOKUP($A1517, 'Student reference sheet'!$A$2:$V$2603,22,FALSE))</f>
        <v/>
      </c>
      <c r="R1517" s="39" t="str">
        <f>IF($A1517 &lt;&gt; "",VLOOKUP($A1517,'Student reference sheet'!$A$2:$V$2329, 5,FALSE), "")</f>
        <v/>
      </c>
      <c r="S1517" s="39" t="str">
        <f>IF($A1517 &lt;&gt; "",VLOOKUP($A1517,'Student reference sheet'!$A$2:$V$2329, 6,FALSE), "")</f>
        <v/>
      </c>
      <c r="T1517" s="30" t="str">
        <f>IF($A1517 = "","",
IF(VLOOKUP($A1517,'Student reference sheet'!$A$2:$V$2329, 10,FALSE) = "Y", "Hispanic",
IF(VLOOKUP($A1517,'Student reference sheet'!$A$2:$V$2329,11,FALSE) &lt;&gt; "",
IF(VLOOKUP($A1517,'Student reference sheet'!$A$2:$V$2329,11,FALSE) = "UNK", "Unknown", VLOOKUP(VALUE(VLOOKUP($A1517,'Student reference sheet'!$A$2:$V$2329,11,FALSE)),'Ethnicity Reference'!$A$2:$B$22,2,FALSE)),
IF(VLOOKUP($A1517,'Student reference sheet'!$A$2:$V$2329,9,FALSE) &lt;&gt; "", VLOOKUP(VALUE(VLOOKUP($A1517,'Student reference sheet'!$A$2:$V$2329,9,FALSE)),'Ethnicity Reference'!$A$2:$B$22,2,FALSE),"Unknown"))))</f>
        <v/>
      </c>
      <c r="U1517" s="35"/>
    </row>
    <row r="1518" spans="1:21" ht="15.75">
      <c r="A1518" s="47"/>
      <c r="B1518" s="33"/>
      <c r="C1518" s="39" t="str">
        <f>IF($A1518 &lt;&gt; "",VLOOKUP($A1518,'Student reference sheet'!$A$2:$V$2329, 3,FALSE), "")</f>
        <v/>
      </c>
      <c r="D1518" s="39" t="str">
        <f>IF($A1518 &lt;&gt; "",VLOOKUP($A1518,'Student reference sheet'!$A$2:$V$2329, 2,FALSE), "")</f>
        <v/>
      </c>
      <c r="E1518" s="35"/>
      <c r="F1518" s="34"/>
      <c r="G1518" s="40" t="str">
        <f t="shared" ca="1" si="72"/>
        <v/>
      </c>
      <c r="H1518" s="40" t="str">
        <f t="shared" ca="1" si="73"/>
        <v/>
      </c>
      <c r="I1518" s="36" t="str">
        <f>IF($A1518 = "", "",
IF(COUNTIF(MINIMUM_DAY_DATES[], Attendance!J1518) &gt; 0, VLOOKUP(Attendance!$G1518,MINIMUM_DAY_PERIOD_SCHEDULE[], 2,TRUE),
IF(COUNTIF(RALLY_DATES[], Attendance!J1518) &gt; 0, VLOOKUP(Attendance!$G1518,RALLY_PERIOD_SCHEDULE[], 2,TRUE),
IF(WEEKDAY(Attendance!$J1518) = 2,
       IF(COUNTIF(FINALS_WEEK_MONDAY_DATE[],Attendance!$J1518) &gt; 0, VLOOKUP(Attendance!$G1518,FINALS_WEEK_MONDAY_PERIOD_SCHEDULE[],2,TRUE),
       VLOOKUP(Attendance!$G1518,REGULAR_WEEK_SCHEDULE[],6,TRUE)),
IF(WEEKDAY($J1518) = 3,
       IF(COUNTIF(FINALS_WEEK_TUESDAY_DATE[],Attendance!$J1518) &gt; 0, VLOOKUP(Attendance!$G1518,FINALS_WEEK_TUESDAY_PERIOD_SCHEDULE[],2,TRUE),
       VLOOKUP(Attendance!$G1518,REGULAR_WEEK_SCHEDULE[[Tuesday]:[Period]],5,TRUE)),
IF(WEEKDAY(Attendance!$J1518) = 4,
        IF(COUNTIF(BLOCK_WEDNESDAY_DATES[],Attendance!$J1518) &gt; 0, VLOOKUP(Attendance!$G1518,BLOCK_WEDNESDAY_PERIOD_SCHEDULE[],2,TRUE),
        IF(COUNTIF(FINALS_WEEK_WEDNESDAY_DATE[],Attendance!$J1518) &gt; 0, VLOOKUP(Attendance!$G1518,FINALS_WEEK_WEDNESDAY_PERIOD_SCHEDULE[],2,TRUE),
       VLOOKUP(Attendance!$G1518,REGULAR_WEEK_SCHEDULE[[Wednesday]:[Period]],4,TRUE))),
IF(WEEKDAY($J1518) = 5,
       IF(COUNTIF(BLOCK_THURSDAY_DATES[],Attendance!$J1518) &gt; 0, VLOOKUP(Attendance!$G1518,BLOCK_THURSDAY_PERIOD_SCHEDULE[],2,TRUE),
       IF(COUNTIF(FINALS_WEEK_THURSDAY_DATE[],Attendance!$J1518) &gt; 0, VLOOKUP(Attendance!$G1518,FINALS_WEEK_THURSDAY_PERIOD_SCHEDULE[],2,TRUE),
       VLOOKUP(Attendance!$G1518,REGULAR_WEEK_SCHEDULE[[Thursday]:[Period]],3,TRUE))),
IF(WEEKDAY(Attendance!$J1518) = 6,
       IF(COUNTIF(FINALS_WEEK_FRIDAY_DATE[],Attendance!$J1518) &gt; 0, VLOOKUP(Attendance!$G1518,FINALS_WEEK_FRIDAY_PERIOD_SCHEDULE[],2,TRUE),
       VLOOKUP(Attendance!$G1518,REGULAR_WEEK_SCHEDULE[[Friday]:[Period]],2,TRUE))))))))))</f>
        <v/>
      </c>
      <c r="J1518" s="41" t="str">
        <f t="shared" ca="1" si="74"/>
        <v/>
      </c>
      <c r="K1518" s="41" t="str">
        <f>IF($A1518 &lt;&gt; "",VLOOKUP($A1518,'Student reference sheet'!$A$2:$V$2329, 7,FALSE), "")</f>
        <v/>
      </c>
      <c r="L1518" s="30" t="str">
        <f>IF($A1518 ="", "", VLOOKUP($A1518, 'Student reference sheet'!$A$2:$Z$2603,23,FALSE))</f>
        <v/>
      </c>
      <c r="M1518" s="30" t="str">
        <f>IF($A1518 ="", "", VLOOKUP($A1518, 'Student reference sheet'!$A$2:$Z$2603,24,FALSE))</f>
        <v/>
      </c>
      <c r="N1518" s="30" t="str">
        <f>IF($A1518 ="", "", VLOOKUP($A1518, 'Student reference sheet'!$A$2:$Z$2603,26,FALSE))</f>
        <v/>
      </c>
      <c r="O1518" s="30" t="str">
        <f>IF($A1518 ="", "", VLOOKUP($A1518, 'Student reference sheet'!$A$2:$Z$2603,25,FALSE))</f>
        <v/>
      </c>
      <c r="P1518" s="39" t="str">
        <f>IF($A1518 = "", "", IF(OR(VLOOKUP($A1518,'Student reference sheet'!$A$2:$V$2400,8,FALSE) = "R",  VLOOKUP($A1518,'Student reference sheet'!$A$2:$V$2400,8,FALSE) = "L"), "X", ""))</f>
        <v/>
      </c>
      <c r="Q1518" s="39" t="str">
        <f>IF($A1518 ="", "", VLOOKUP($A1518, 'Student reference sheet'!$A$2:$V$2603,22,FALSE))</f>
        <v/>
      </c>
      <c r="R1518" s="39" t="str">
        <f>IF($A1518 &lt;&gt; "",VLOOKUP($A1518,'Student reference sheet'!$A$2:$V$2329, 5,FALSE), "")</f>
        <v/>
      </c>
      <c r="S1518" s="39" t="str">
        <f>IF($A1518 &lt;&gt; "",VLOOKUP($A1518,'Student reference sheet'!$A$2:$V$2329, 6,FALSE), "")</f>
        <v/>
      </c>
      <c r="T1518" s="30" t="str">
        <f>IF($A1518 = "","",
IF(VLOOKUP($A1518,'Student reference sheet'!$A$2:$V$2329, 10,FALSE) = "Y", "Hispanic",
IF(VLOOKUP($A1518,'Student reference sheet'!$A$2:$V$2329,11,FALSE) &lt;&gt; "",
IF(VLOOKUP($A1518,'Student reference sheet'!$A$2:$V$2329,11,FALSE) = "UNK", "Unknown", VLOOKUP(VALUE(VLOOKUP($A1518,'Student reference sheet'!$A$2:$V$2329,11,FALSE)),'Ethnicity Reference'!$A$2:$B$22,2,FALSE)),
IF(VLOOKUP($A1518,'Student reference sheet'!$A$2:$V$2329,9,FALSE) &lt;&gt; "", VLOOKUP(VALUE(VLOOKUP($A1518,'Student reference sheet'!$A$2:$V$2329,9,FALSE)),'Ethnicity Reference'!$A$2:$B$22,2,FALSE),"Unknown"))))</f>
        <v/>
      </c>
      <c r="U1518" s="35"/>
    </row>
    <row r="1519" spans="1:21" ht="15.75">
      <c r="A1519" s="47"/>
      <c r="B1519" s="33"/>
      <c r="C1519" s="39" t="str">
        <f>IF($A1519 &lt;&gt; "",VLOOKUP($A1519,'Student reference sheet'!$A$2:$V$2329, 3,FALSE), "")</f>
        <v/>
      </c>
      <c r="D1519" s="39" t="str">
        <f>IF($A1519 &lt;&gt; "",VLOOKUP($A1519,'Student reference sheet'!$A$2:$V$2329, 2,FALSE), "")</f>
        <v/>
      </c>
      <c r="E1519" s="35"/>
      <c r="F1519" s="34"/>
      <c r="G1519" s="40" t="str">
        <f t="shared" ca="1" si="72"/>
        <v/>
      </c>
      <c r="H1519" s="40" t="str">
        <f t="shared" ca="1" si="73"/>
        <v/>
      </c>
      <c r="I1519" s="36" t="str">
        <f>IF($A1519 = "", "",
IF(COUNTIF(MINIMUM_DAY_DATES[], Attendance!J1519) &gt; 0, VLOOKUP(Attendance!$G1519,MINIMUM_DAY_PERIOD_SCHEDULE[], 2,TRUE),
IF(COUNTIF(RALLY_DATES[], Attendance!J1519) &gt; 0, VLOOKUP(Attendance!$G1519,RALLY_PERIOD_SCHEDULE[], 2,TRUE),
IF(WEEKDAY(Attendance!$J1519) = 2,
       IF(COUNTIF(FINALS_WEEK_MONDAY_DATE[],Attendance!$J1519) &gt; 0, VLOOKUP(Attendance!$G1519,FINALS_WEEK_MONDAY_PERIOD_SCHEDULE[],2,TRUE),
       VLOOKUP(Attendance!$G1519,REGULAR_WEEK_SCHEDULE[],6,TRUE)),
IF(WEEKDAY($J1519) = 3,
       IF(COUNTIF(FINALS_WEEK_TUESDAY_DATE[],Attendance!$J1519) &gt; 0, VLOOKUP(Attendance!$G1519,FINALS_WEEK_TUESDAY_PERIOD_SCHEDULE[],2,TRUE),
       VLOOKUP(Attendance!$G1519,REGULAR_WEEK_SCHEDULE[[Tuesday]:[Period]],5,TRUE)),
IF(WEEKDAY(Attendance!$J1519) = 4,
        IF(COUNTIF(BLOCK_WEDNESDAY_DATES[],Attendance!$J1519) &gt; 0, VLOOKUP(Attendance!$G1519,BLOCK_WEDNESDAY_PERIOD_SCHEDULE[],2,TRUE),
        IF(COUNTIF(FINALS_WEEK_WEDNESDAY_DATE[],Attendance!$J1519) &gt; 0, VLOOKUP(Attendance!$G1519,FINALS_WEEK_WEDNESDAY_PERIOD_SCHEDULE[],2,TRUE),
       VLOOKUP(Attendance!$G1519,REGULAR_WEEK_SCHEDULE[[Wednesday]:[Period]],4,TRUE))),
IF(WEEKDAY($J1519) = 5,
       IF(COUNTIF(BLOCK_THURSDAY_DATES[],Attendance!$J1519) &gt; 0, VLOOKUP(Attendance!$G1519,BLOCK_THURSDAY_PERIOD_SCHEDULE[],2,TRUE),
       IF(COUNTIF(FINALS_WEEK_THURSDAY_DATE[],Attendance!$J1519) &gt; 0, VLOOKUP(Attendance!$G1519,FINALS_WEEK_THURSDAY_PERIOD_SCHEDULE[],2,TRUE),
       VLOOKUP(Attendance!$G1519,REGULAR_WEEK_SCHEDULE[[Thursday]:[Period]],3,TRUE))),
IF(WEEKDAY(Attendance!$J1519) = 6,
       IF(COUNTIF(FINALS_WEEK_FRIDAY_DATE[],Attendance!$J1519) &gt; 0, VLOOKUP(Attendance!$G1519,FINALS_WEEK_FRIDAY_PERIOD_SCHEDULE[],2,TRUE),
       VLOOKUP(Attendance!$G1519,REGULAR_WEEK_SCHEDULE[[Friday]:[Period]],2,TRUE))))))))))</f>
        <v/>
      </c>
      <c r="J1519" s="41" t="str">
        <f t="shared" ca="1" si="74"/>
        <v/>
      </c>
      <c r="K1519" s="41" t="str">
        <f>IF($A1519 &lt;&gt; "",VLOOKUP($A1519,'Student reference sheet'!$A$2:$V$2329, 7,FALSE), "")</f>
        <v/>
      </c>
      <c r="L1519" s="30" t="str">
        <f>IF($A1519 ="", "", VLOOKUP($A1519, 'Student reference sheet'!$A$2:$Z$2603,23,FALSE))</f>
        <v/>
      </c>
      <c r="M1519" s="30" t="str">
        <f>IF($A1519 ="", "", VLOOKUP($A1519, 'Student reference sheet'!$A$2:$Z$2603,24,FALSE))</f>
        <v/>
      </c>
      <c r="N1519" s="30" t="str">
        <f>IF($A1519 ="", "", VLOOKUP($A1519, 'Student reference sheet'!$A$2:$Z$2603,26,FALSE))</f>
        <v/>
      </c>
      <c r="O1519" s="30" t="str">
        <f>IF($A1519 ="", "", VLOOKUP($A1519, 'Student reference sheet'!$A$2:$Z$2603,25,FALSE))</f>
        <v/>
      </c>
      <c r="P1519" s="39" t="str">
        <f>IF($A1519 = "", "", IF(OR(VLOOKUP($A1519,'Student reference sheet'!$A$2:$V$2400,8,FALSE) = "R",  VLOOKUP($A1519,'Student reference sheet'!$A$2:$V$2400,8,FALSE) = "L"), "X", ""))</f>
        <v/>
      </c>
      <c r="Q1519" s="39" t="str">
        <f>IF($A1519 ="", "", VLOOKUP($A1519, 'Student reference sheet'!$A$2:$V$2603,22,FALSE))</f>
        <v/>
      </c>
      <c r="R1519" s="39" t="str">
        <f>IF($A1519 &lt;&gt; "",VLOOKUP($A1519,'Student reference sheet'!$A$2:$V$2329, 5,FALSE), "")</f>
        <v/>
      </c>
      <c r="S1519" s="39" t="str">
        <f>IF($A1519 &lt;&gt; "",VLOOKUP($A1519,'Student reference sheet'!$A$2:$V$2329, 6,FALSE), "")</f>
        <v/>
      </c>
      <c r="T1519" s="30" t="str">
        <f>IF($A1519 = "","",
IF(VLOOKUP($A1519,'Student reference sheet'!$A$2:$V$2329, 10,FALSE) = "Y", "Hispanic",
IF(VLOOKUP($A1519,'Student reference sheet'!$A$2:$V$2329,11,FALSE) &lt;&gt; "",
IF(VLOOKUP($A1519,'Student reference sheet'!$A$2:$V$2329,11,FALSE) = "UNK", "Unknown", VLOOKUP(VALUE(VLOOKUP($A1519,'Student reference sheet'!$A$2:$V$2329,11,FALSE)),'Ethnicity Reference'!$A$2:$B$22,2,FALSE)),
IF(VLOOKUP($A1519,'Student reference sheet'!$A$2:$V$2329,9,FALSE) &lt;&gt; "", VLOOKUP(VALUE(VLOOKUP($A1519,'Student reference sheet'!$A$2:$V$2329,9,FALSE)),'Ethnicity Reference'!$A$2:$B$22,2,FALSE),"Unknown"))))</f>
        <v/>
      </c>
      <c r="U1519" s="35"/>
    </row>
    <row r="1520" spans="1:21" ht="15.75">
      <c r="A1520" s="47"/>
      <c r="B1520" s="33"/>
      <c r="C1520" s="39" t="str">
        <f>IF($A1520 &lt;&gt; "",VLOOKUP($A1520,'Student reference sheet'!$A$2:$V$2329, 3,FALSE), "")</f>
        <v/>
      </c>
      <c r="D1520" s="39" t="str">
        <f>IF($A1520 &lt;&gt; "",VLOOKUP($A1520,'Student reference sheet'!$A$2:$V$2329, 2,FALSE), "")</f>
        <v/>
      </c>
      <c r="E1520" s="35"/>
      <c r="F1520" s="34"/>
      <c r="G1520" s="40" t="str">
        <f t="shared" ca="1" si="72"/>
        <v/>
      </c>
      <c r="H1520" s="40" t="str">
        <f t="shared" ca="1" si="73"/>
        <v/>
      </c>
      <c r="I1520" s="36" t="str">
        <f>IF($A1520 = "", "",
IF(COUNTIF(MINIMUM_DAY_DATES[], Attendance!J1520) &gt; 0, VLOOKUP(Attendance!$G1520,MINIMUM_DAY_PERIOD_SCHEDULE[], 2,TRUE),
IF(COUNTIF(RALLY_DATES[], Attendance!J1520) &gt; 0, VLOOKUP(Attendance!$G1520,RALLY_PERIOD_SCHEDULE[], 2,TRUE),
IF(WEEKDAY(Attendance!$J1520) = 2,
       IF(COUNTIF(FINALS_WEEK_MONDAY_DATE[],Attendance!$J1520) &gt; 0, VLOOKUP(Attendance!$G1520,FINALS_WEEK_MONDAY_PERIOD_SCHEDULE[],2,TRUE),
       VLOOKUP(Attendance!$G1520,REGULAR_WEEK_SCHEDULE[],6,TRUE)),
IF(WEEKDAY($J1520) = 3,
       IF(COUNTIF(FINALS_WEEK_TUESDAY_DATE[],Attendance!$J1520) &gt; 0, VLOOKUP(Attendance!$G1520,FINALS_WEEK_TUESDAY_PERIOD_SCHEDULE[],2,TRUE),
       VLOOKUP(Attendance!$G1520,REGULAR_WEEK_SCHEDULE[[Tuesday]:[Period]],5,TRUE)),
IF(WEEKDAY(Attendance!$J1520) = 4,
        IF(COUNTIF(BLOCK_WEDNESDAY_DATES[],Attendance!$J1520) &gt; 0, VLOOKUP(Attendance!$G1520,BLOCK_WEDNESDAY_PERIOD_SCHEDULE[],2,TRUE),
        IF(COUNTIF(FINALS_WEEK_WEDNESDAY_DATE[],Attendance!$J1520) &gt; 0, VLOOKUP(Attendance!$G1520,FINALS_WEEK_WEDNESDAY_PERIOD_SCHEDULE[],2,TRUE),
       VLOOKUP(Attendance!$G1520,REGULAR_WEEK_SCHEDULE[[Wednesday]:[Period]],4,TRUE))),
IF(WEEKDAY($J1520) = 5,
       IF(COUNTIF(BLOCK_THURSDAY_DATES[],Attendance!$J1520) &gt; 0, VLOOKUP(Attendance!$G1520,BLOCK_THURSDAY_PERIOD_SCHEDULE[],2,TRUE),
       IF(COUNTIF(FINALS_WEEK_THURSDAY_DATE[],Attendance!$J1520) &gt; 0, VLOOKUP(Attendance!$G1520,FINALS_WEEK_THURSDAY_PERIOD_SCHEDULE[],2,TRUE),
       VLOOKUP(Attendance!$G1520,REGULAR_WEEK_SCHEDULE[[Thursday]:[Period]],3,TRUE))),
IF(WEEKDAY(Attendance!$J1520) = 6,
       IF(COUNTIF(FINALS_WEEK_FRIDAY_DATE[],Attendance!$J1520) &gt; 0, VLOOKUP(Attendance!$G1520,FINALS_WEEK_FRIDAY_PERIOD_SCHEDULE[],2,TRUE),
       VLOOKUP(Attendance!$G1520,REGULAR_WEEK_SCHEDULE[[Friday]:[Period]],2,TRUE))))))))))</f>
        <v/>
      </c>
      <c r="J1520" s="41" t="str">
        <f t="shared" ca="1" si="74"/>
        <v/>
      </c>
      <c r="K1520" s="41" t="str">
        <f>IF($A1520 &lt;&gt; "",VLOOKUP($A1520,'Student reference sheet'!$A$2:$V$2329, 7,FALSE), "")</f>
        <v/>
      </c>
      <c r="L1520" s="30" t="str">
        <f>IF($A1520 ="", "", VLOOKUP($A1520, 'Student reference sheet'!$A$2:$Z$2603,23,FALSE))</f>
        <v/>
      </c>
      <c r="M1520" s="30" t="str">
        <f>IF($A1520 ="", "", VLOOKUP($A1520, 'Student reference sheet'!$A$2:$Z$2603,24,FALSE))</f>
        <v/>
      </c>
      <c r="N1520" s="30" t="str">
        <f>IF($A1520 ="", "", VLOOKUP($A1520, 'Student reference sheet'!$A$2:$Z$2603,26,FALSE))</f>
        <v/>
      </c>
      <c r="O1520" s="30" t="str">
        <f>IF($A1520 ="", "", VLOOKUP($A1520, 'Student reference sheet'!$A$2:$Z$2603,25,FALSE))</f>
        <v/>
      </c>
      <c r="P1520" s="39" t="str">
        <f>IF($A1520 = "", "", IF(OR(VLOOKUP($A1520,'Student reference sheet'!$A$2:$V$2400,8,FALSE) = "R",  VLOOKUP($A1520,'Student reference sheet'!$A$2:$V$2400,8,FALSE) = "L"), "X", ""))</f>
        <v/>
      </c>
      <c r="Q1520" s="39" t="str">
        <f>IF($A1520 ="", "", VLOOKUP($A1520, 'Student reference sheet'!$A$2:$V$2603,22,FALSE))</f>
        <v/>
      </c>
      <c r="R1520" s="39" t="str">
        <f>IF($A1520 &lt;&gt; "",VLOOKUP($A1520,'Student reference sheet'!$A$2:$V$2329, 5,FALSE), "")</f>
        <v/>
      </c>
      <c r="S1520" s="39" t="str">
        <f>IF($A1520 &lt;&gt; "",VLOOKUP($A1520,'Student reference sheet'!$A$2:$V$2329, 6,FALSE), "")</f>
        <v/>
      </c>
      <c r="T1520" s="30" t="str">
        <f>IF($A1520 = "","",
IF(VLOOKUP($A1520,'Student reference sheet'!$A$2:$V$2329, 10,FALSE) = "Y", "Hispanic",
IF(VLOOKUP($A1520,'Student reference sheet'!$A$2:$V$2329,11,FALSE) &lt;&gt; "",
IF(VLOOKUP($A1520,'Student reference sheet'!$A$2:$V$2329,11,FALSE) = "UNK", "Unknown", VLOOKUP(VALUE(VLOOKUP($A1520,'Student reference sheet'!$A$2:$V$2329,11,FALSE)),'Ethnicity Reference'!$A$2:$B$22,2,FALSE)),
IF(VLOOKUP($A1520,'Student reference sheet'!$A$2:$V$2329,9,FALSE) &lt;&gt; "", VLOOKUP(VALUE(VLOOKUP($A1520,'Student reference sheet'!$A$2:$V$2329,9,FALSE)),'Ethnicity Reference'!$A$2:$B$22,2,FALSE),"Unknown"))))</f>
        <v/>
      </c>
      <c r="U1520" s="35"/>
    </row>
    <row r="1521" spans="1:21" ht="15.75">
      <c r="A1521" s="47"/>
      <c r="B1521" s="33"/>
      <c r="C1521" s="39" t="str">
        <f>IF($A1521 &lt;&gt; "",VLOOKUP($A1521,'Student reference sheet'!$A$2:$V$2329, 3,FALSE), "")</f>
        <v/>
      </c>
      <c r="D1521" s="39" t="str">
        <f>IF($A1521 &lt;&gt; "",VLOOKUP($A1521,'Student reference sheet'!$A$2:$V$2329, 2,FALSE), "")</f>
        <v/>
      </c>
      <c r="E1521" s="35"/>
      <c r="F1521" s="34"/>
      <c r="G1521" s="40" t="str">
        <f t="shared" ca="1" si="72"/>
        <v/>
      </c>
      <c r="H1521" s="40" t="str">
        <f t="shared" ca="1" si="73"/>
        <v/>
      </c>
      <c r="I1521" s="36" t="str">
        <f>IF($A1521 = "", "",
IF(COUNTIF(MINIMUM_DAY_DATES[], Attendance!J1521) &gt; 0, VLOOKUP(Attendance!$G1521,MINIMUM_DAY_PERIOD_SCHEDULE[], 2,TRUE),
IF(COUNTIF(RALLY_DATES[], Attendance!J1521) &gt; 0, VLOOKUP(Attendance!$G1521,RALLY_PERIOD_SCHEDULE[], 2,TRUE),
IF(WEEKDAY(Attendance!$J1521) = 2,
       IF(COUNTIF(FINALS_WEEK_MONDAY_DATE[],Attendance!$J1521) &gt; 0, VLOOKUP(Attendance!$G1521,FINALS_WEEK_MONDAY_PERIOD_SCHEDULE[],2,TRUE),
       VLOOKUP(Attendance!$G1521,REGULAR_WEEK_SCHEDULE[],6,TRUE)),
IF(WEEKDAY($J1521) = 3,
       IF(COUNTIF(FINALS_WEEK_TUESDAY_DATE[],Attendance!$J1521) &gt; 0, VLOOKUP(Attendance!$G1521,FINALS_WEEK_TUESDAY_PERIOD_SCHEDULE[],2,TRUE),
       VLOOKUP(Attendance!$G1521,REGULAR_WEEK_SCHEDULE[[Tuesday]:[Period]],5,TRUE)),
IF(WEEKDAY(Attendance!$J1521) = 4,
        IF(COUNTIF(BLOCK_WEDNESDAY_DATES[],Attendance!$J1521) &gt; 0, VLOOKUP(Attendance!$G1521,BLOCK_WEDNESDAY_PERIOD_SCHEDULE[],2,TRUE),
        IF(COUNTIF(FINALS_WEEK_WEDNESDAY_DATE[],Attendance!$J1521) &gt; 0, VLOOKUP(Attendance!$G1521,FINALS_WEEK_WEDNESDAY_PERIOD_SCHEDULE[],2,TRUE),
       VLOOKUP(Attendance!$G1521,REGULAR_WEEK_SCHEDULE[[Wednesday]:[Period]],4,TRUE))),
IF(WEEKDAY($J1521) = 5,
       IF(COUNTIF(BLOCK_THURSDAY_DATES[],Attendance!$J1521) &gt; 0, VLOOKUP(Attendance!$G1521,BLOCK_THURSDAY_PERIOD_SCHEDULE[],2,TRUE),
       IF(COUNTIF(FINALS_WEEK_THURSDAY_DATE[],Attendance!$J1521) &gt; 0, VLOOKUP(Attendance!$G1521,FINALS_WEEK_THURSDAY_PERIOD_SCHEDULE[],2,TRUE),
       VLOOKUP(Attendance!$G1521,REGULAR_WEEK_SCHEDULE[[Thursday]:[Period]],3,TRUE))),
IF(WEEKDAY(Attendance!$J1521) = 6,
       IF(COUNTIF(FINALS_WEEK_FRIDAY_DATE[],Attendance!$J1521) &gt; 0, VLOOKUP(Attendance!$G1521,FINALS_WEEK_FRIDAY_PERIOD_SCHEDULE[],2,TRUE),
       VLOOKUP(Attendance!$G1521,REGULAR_WEEK_SCHEDULE[[Friday]:[Period]],2,TRUE))))))))))</f>
        <v/>
      </c>
      <c r="J1521" s="41" t="str">
        <f t="shared" ca="1" si="74"/>
        <v/>
      </c>
      <c r="K1521" s="41" t="str">
        <f>IF($A1521 &lt;&gt; "",VLOOKUP($A1521,'Student reference sheet'!$A$2:$V$2329, 7,FALSE), "")</f>
        <v/>
      </c>
      <c r="L1521" s="30" t="str">
        <f>IF($A1521 ="", "", VLOOKUP($A1521, 'Student reference sheet'!$A$2:$Z$2603,23,FALSE))</f>
        <v/>
      </c>
      <c r="M1521" s="30" t="str">
        <f>IF($A1521 ="", "", VLOOKUP($A1521, 'Student reference sheet'!$A$2:$Z$2603,24,FALSE))</f>
        <v/>
      </c>
      <c r="N1521" s="30" t="str">
        <f>IF($A1521 ="", "", VLOOKUP($A1521, 'Student reference sheet'!$A$2:$Z$2603,26,FALSE))</f>
        <v/>
      </c>
      <c r="O1521" s="30" t="str">
        <f>IF($A1521 ="", "", VLOOKUP($A1521, 'Student reference sheet'!$A$2:$Z$2603,25,FALSE))</f>
        <v/>
      </c>
      <c r="P1521" s="39" t="str">
        <f>IF($A1521 = "", "", IF(OR(VLOOKUP($A1521,'Student reference sheet'!$A$2:$V$2400,8,FALSE) = "R",  VLOOKUP($A1521,'Student reference sheet'!$A$2:$V$2400,8,FALSE) = "L"), "X", ""))</f>
        <v/>
      </c>
      <c r="Q1521" s="39" t="str">
        <f>IF($A1521 ="", "", VLOOKUP($A1521, 'Student reference sheet'!$A$2:$V$2603,22,FALSE))</f>
        <v/>
      </c>
      <c r="R1521" s="39" t="str">
        <f>IF($A1521 &lt;&gt; "",VLOOKUP($A1521,'Student reference sheet'!$A$2:$V$2329, 5,FALSE), "")</f>
        <v/>
      </c>
      <c r="S1521" s="39" t="str">
        <f>IF($A1521 &lt;&gt; "",VLOOKUP($A1521,'Student reference sheet'!$A$2:$V$2329, 6,FALSE), "")</f>
        <v/>
      </c>
      <c r="T1521" s="30" t="str">
        <f>IF($A1521 = "","",
IF(VLOOKUP($A1521,'Student reference sheet'!$A$2:$V$2329, 10,FALSE) = "Y", "Hispanic",
IF(VLOOKUP($A1521,'Student reference sheet'!$A$2:$V$2329,11,FALSE) &lt;&gt; "",
IF(VLOOKUP($A1521,'Student reference sheet'!$A$2:$V$2329,11,FALSE) = "UNK", "Unknown", VLOOKUP(VALUE(VLOOKUP($A1521,'Student reference sheet'!$A$2:$V$2329,11,FALSE)),'Ethnicity Reference'!$A$2:$B$22,2,FALSE)),
IF(VLOOKUP($A1521,'Student reference sheet'!$A$2:$V$2329,9,FALSE) &lt;&gt; "", VLOOKUP(VALUE(VLOOKUP($A1521,'Student reference sheet'!$A$2:$V$2329,9,FALSE)),'Ethnicity Reference'!$A$2:$B$22,2,FALSE),"Unknown"))))</f>
        <v/>
      </c>
      <c r="U1521" s="35"/>
    </row>
    <row r="1522" spans="1:21" ht="15.75">
      <c r="A1522" s="47"/>
      <c r="B1522" s="33"/>
      <c r="C1522" s="39" t="str">
        <f>IF($A1522 &lt;&gt; "",VLOOKUP($A1522,'Student reference sheet'!$A$2:$V$2329, 3,FALSE), "")</f>
        <v/>
      </c>
      <c r="D1522" s="39" t="str">
        <f>IF($A1522 &lt;&gt; "",VLOOKUP($A1522,'Student reference sheet'!$A$2:$V$2329, 2,FALSE), "")</f>
        <v/>
      </c>
      <c r="E1522" s="35"/>
      <c r="F1522" s="34"/>
      <c r="G1522" s="40" t="str">
        <f t="shared" ca="1" si="72"/>
        <v/>
      </c>
      <c r="H1522" s="40" t="str">
        <f t="shared" ca="1" si="73"/>
        <v/>
      </c>
      <c r="I1522" s="36" t="str">
        <f>IF($A1522 = "", "",
IF(COUNTIF(MINIMUM_DAY_DATES[], Attendance!J1522) &gt; 0, VLOOKUP(Attendance!$G1522,MINIMUM_DAY_PERIOD_SCHEDULE[], 2,TRUE),
IF(COUNTIF(RALLY_DATES[], Attendance!J1522) &gt; 0, VLOOKUP(Attendance!$G1522,RALLY_PERIOD_SCHEDULE[], 2,TRUE),
IF(WEEKDAY(Attendance!$J1522) = 2,
       IF(COUNTIF(FINALS_WEEK_MONDAY_DATE[],Attendance!$J1522) &gt; 0, VLOOKUP(Attendance!$G1522,FINALS_WEEK_MONDAY_PERIOD_SCHEDULE[],2,TRUE),
       VLOOKUP(Attendance!$G1522,REGULAR_WEEK_SCHEDULE[],6,TRUE)),
IF(WEEKDAY($J1522) = 3,
       IF(COUNTIF(FINALS_WEEK_TUESDAY_DATE[],Attendance!$J1522) &gt; 0, VLOOKUP(Attendance!$G1522,FINALS_WEEK_TUESDAY_PERIOD_SCHEDULE[],2,TRUE),
       VLOOKUP(Attendance!$G1522,REGULAR_WEEK_SCHEDULE[[Tuesday]:[Period]],5,TRUE)),
IF(WEEKDAY(Attendance!$J1522) = 4,
        IF(COUNTIF(BLOCK_WEDNESDAY_DATES[],Attendance!$J1522) &gt; 0, VLOOKUP(Attendance!$G1522,BLOCK_WEDNESDAY_PERIOD_SCHEDULE[],2,TRUE),
        IF(COUNTIF(FINALS_WEEK_WEDNESDAY_DATE[],Attendance!$J1522) &gt; 0, VLOOKUP(Attendance!$G1522,FINALS_WEEK_WEDNESDAY_PERIOD_SCHEDULE[],2,TRUE),
       VLOOKUP(Attendance!$G1522,REGULAR_WEEK_SCHEDULE[[Wednesday]:[Period]],4,TRUE))),
IF(WEEKDAY($J1522) = 5,
       IF(COUNTIF(BLOCK_THURSDAY_DATES[],Attendance!$J1522) &gt; 0, VLOOKUP(Attendance!$G1522,BLOCK_THURSDAY_PERIOD_SCHEDULE[],2,TRUE),
       IF(COUNTIF(FINALS_WEEK_THURSDAY_DATE[],Attendance!$J1522) &gt; 0, VLOOKUP(Attendance!$G1522,FINALS_WEEK_THURSDAY_PERIOD_SCHEDULE[],2,TRUE),
       VLOOKUP(Attendance!$G1522,REGULAR_WEEK_SCHEDULE[[Thursday]:[Period]],3,TRUE))),
IF(WEEKDAY(Attendance!$J1522) = 6,
       IF(COUNTIF(FINALS_WEEK_FRIDAY_DATE[],Attendance!$J1522) &gt; 0, VLOOKUP(Attendance!$G1522,FINALS_WEEK_FRIDAY_PERIOD_SCHEDULE[],2,TRUE),
       VLOOKUP(Attendance!$G1522,REGULAR_WEEK_SCHEDULE[[Friday]:[Period]],2,TRUE))))))))))</f>
        <v/>
      </c>
      <c r="J1522" s="41" t="str">
        <f t="shared" ca="1" si="74"/>
        <v/>
      </c>
      <c r="K1522" s="41" t="str">
        <f>IF($A1522 &lt;&gt; "",VLOOKUP($A1522,'Student reference sheet'!$A$2:$V$2329, 7,FALSE), "")</f>
        <v/>
      </c>
      <c r="L1522" s="30" t="str">
        <f>IF($A1522 ="", "", VLOOKUP($A1522, 'Student reference sheet'!$A$2:$Z$2603,23,FALSE))</f>
        <v/>
      </c>
      <c r="M1522" s="30" t="str">
        <f>IF($A1522 ="", "", VLOOKUP($A1522, 'Student reference sheet'!$A$2:$Z$2603,24,FALSE))</f>
        <v/>
      </c>
      <c r="N1522" s="30" t="str">
        <f>IF($A1522 ="", "", VLOOKUP($A1522, 'Student reference sheet'!$A$2:$Z$2603,26,FALSE))</f>
        <v/>
      </c>
      <c r="O1522" s="30" t="str">
        <f>IF($A1522 ="", "", VLOOKUP($A1522, 'Student reference sheet'!$A$2:$Z$2603,25,FALSE))</f>
        <v/>
      </c>
      <c r="P1522" s="39" t="str">
        <f>IF($A1522 = "", "", IF(OR(VLOOKUP($A1522,'Student reference sheet'!$A$2:$V$2400,8,FALSE) = "R",  VLOOKUP($A1522,'Student reference sheet'!$A$2:$V$2400,8,FALSE) = "L"), "X", ""))</f>
        <v/>
      </c>
      <c r="Q1522" s="39" t="str">
        <f>IF($A1522 ="", "", VLOOKUP($A1522, 'Student reference sheet'!$A$2:$V$2603,22,FALSE))</f>
        <v/>
      </c>
      <c r="R1522" s="39" t="str">
        <f>IF($A1522 &lt;&gt; "",VLOOKUP($A1522,'Student reference sheet'!$A$2:$V$2329, 5,FALSE), "")</f>
        <v/>
      </c>
      <c r="S1522" s="39" t="str">
        <f>IF($A1522 &lt;&gt; "",VLOOKUP($A1522,'Student reference sheet'!$A$2:$V$2329, 6,FALSE), "")</f>
        <v/>
      </c>
      <c r="T1522" s="30" t="str">
        <f>IF($A1522 = "","",
IF(VLOOKUP($A1522,'Student reference sheet'!$A$2:$V$2329, 10,FALSE) = "Y", "Hispanic",
IF(VLOOKUP($A1522,'Student reference sheet'!$A$2:$V$2329,11,FALSE) &lt;&gt; "",
IF(VLOOKUP($A1522,'Student reference sheet'!$A$2:$V$2329,11,FALSE) = "UNK", "Unknown", VLOOKUP(VALUE(VLOOKUP($A1522,'Student reference sheet'!$A$2:$V$2329,11,FALSE)),'Ethnicity Reference'!$A$2:$B$22,2,FALSE)),
IF(VLOOKUP($A1522,'Student reference sheet'!$A$2:$V$2329,9,FALSE) &lt;&gt; "", VLOOKUP(VALUE(VLOOKUP($A1522,'Student reference sheet'!$A$2:$V$2329,9,FALSE)),'Ethnicity Reference'!$A$2:$B$22,2,FALSE),"Unknown"))))</f>
        <v/>
      </c>
      <c r="U1522" s="35"/>
    </row>
    <row r="1523" spans="1:21" ht="15.75">
      <c r="A1523" s="47"/>
      <c r="B1523" s="33"/>
      <c r="C1523" s="39" t="str">
        <f>IF($A1523 &lt;&gt; "",VLOOKUP($A1523,'Student reference sheet'!$A$2:$V$2329, 3,FALSE), "")</f>
        <v/>
      </c>
      <c r="D1523" s="39" t="str">
        <f>IF($A1523 &lt;&gt; "",VLOOKUP($A1523,'Student reference sheet'!$A$2:$V$2329, 2,FALSE), "")</f>
        <v/>
      </c>
      <c r="E1523" s="35"/>
      <c r="F1523" s="34"/>
      <c r="G1523" s="40" t="str">
        <f t="shared" ca="1" si="72"/>
        <v/>
      </c>
      <c r="H1523" s="40" t="str">
        <f t="shared" ca="1" si="73"/>
        <v/>
      </c>
      <c r="I1523" s="36" t="str">
        <f>IF($A1523 = "", "",
IF(COUNTIF(MINIMUM_DAY_DATES[], Attendance!J1523) &gt; 0, VLOOKUP(Attendance!$G1523,MINIMUM_DAY_PERIOD_SCHEDULE[], 2,TRUE),
IF(COUNTIF(RALLY_DATES[], Attendance!J1523) &gt; 0, VLOOKUP(Attendance!$G1523,RALLY_PERIOD_SCHEDULE[], 2,TRUE),
IF(WEEKDAY(Attendance!$J1523) = 2,
       IF(COUNTIF(FINALS_WEEK_MONDAY_DATE[],Attendance!$J1523) &gt; 0, VLOOKUP(Attendance!$G1523,FINALS_WEEK_MONDAY_PERIOD_SCHEDULE[],2,TRUE),
       VLOOKUP(Attendance!$G1523,REGULAR_WEEK_SCHEDULE[],6,TRUE)),
IF(WEEKDAY($J1523) = 3,
       IF(COUNTIF(FINALS_WEEK_TUESDAY_DATE[],Attendance!$J1523) &gt; 0, VLOOKUP(Attendance!$G1523,FINALS_WEEK_TUESDAY_PERIOD_SCHEDULE[],2,TRUE),
       VLOOKUP(Attendance!$G1523,REGULAR_WEEK_SCHEDULE[[Tuesday]:[Period]],5,TRUE)),
IF(WEEKDAY(Attendance!$J1523) = 4,
        IF(COUNTIF(BLOCK_WEDNESDAY_DATES[],Attendance!$J1523) &gt; 0, VLOOKUP(Attendance!$G1523,BLOCK_WEDNESDAY_PERIOD_SCHEDULE[],2,TRUE),
        IF(COUNTIF(FINALS_WEEK_WEDNESDAY_DATE[],Attendance!$J1523) &gt; 0, VLOOKUP(Attendance!$G1523,FINALS_WEEK_WEDNESDAY_PERIOD_SCHEDULE[],2,TRUE),
       VLOOKUP(Attendance!$G1523,REGULAR_WEEK_SCHEDULE[[Wednesday]:[Period]],4,TRUE))),
IF(WEEKDAY($J1523) = 5,
       IF(COUNTIF(BLOCK_THURSDAY_DATES[],Attendance!$J1523) &gt; 0, VLOOKUP(Attendance!$G1523,BLOCK_THURSDAY_PERIOD_SCHEDULE[],2,TRUE),
       IF(COUNTIF(FINALS_WEEK_THURSDAY_DATE[],Attendance!$J1523) &gt; 0, VLOOKUP(Attendance!$G1523,FINALS_WEEK_THURSDAY_PERIOD_SCHEDULE[],2,TRUE),
       VLOOKUP(Attendance!$G1523,REGULAR_WEEK_SCHEDULE[[Thursday]:[Period]],3,TRUE))),
IF(WEEKDAY(Attendance!$J1523) = 6,
       IF(COUNTIF(FINALS_WEEK_FRIDAY_DATE[],Attendance!$J1523) &gt; 0, VLOOKUP(Attendance!$G1523,FINALS_WEEK_FRIDAY_PERIOD_SCHEDULE[],2,TRUE),
       VLOOKUP(Attendance!$G1523,REGULAR_WEEK_SCHEDULE[[Friday]:[Period]],2,TRUE))))))))))</f>
        <v/>
      </c>
      <c r="J1523" s="41" t="str">
        <f t="shared" ca="1" si="74"/>
        <v/>
      </c>
      <c r="K1523" s="41" t="str">
        <f>IF($A1523 &lt;&gt; "",VLOOKUP($A1523,'Student reference sheet'!$A$2:$V$2329, 7,FALSE), "")</f>
        <v/>
      </c>
      <c r="L1523" s="30" t="str">
        <f>IF($A1523 ="", "", VLOOKUP($A1523, 'Student reference sheet'!$A$2:$Z$2603,23,FALSE))</f>
        <v/>
      </c>
      <c r="M1523" s="30" t="str">
        <f>IF($A1523 ="", "", VLOOKUP($A1523, 'Student reference sheet'!$A$2:$Z$2603,24,FALSE))</f>
        <v/>
      </c>
      <c r="N1523" s="30" t="str">
        <f>IF($A1523 ="", "", VLOOKUP($A1523, 'Student reference sheet'!$A$2:$Z$2603,26,FALSE))</f>
        <v/>
      </c>
      <c r="O1523" s="30" t="str">
        <f>IF($A1523 ="", "", VLOOKUP($A1523, 'Student reference sheet'!$A$2:$Z$2603,25,FALSE))</f>
        <v/>
      </c>
      <c r="P1523" s="39" t="str">
        <f>IF($A1523 = "", "", IF(OR(VLOOKUP($A1523,'Student reference sheet'!$A$2:$V$2400,8,FALSE) = "R",  VLOOKUP($A1523,'Student reference sheet'!$A$2:$V$2400,8,FALSE) = "L"), "X", ""))</f>
        <v/>
      </c>
      <c r="Q1523" s="39" t="str">
        <f>IF($A1523 ="", "", VLOOKUP($A1523, 'Student reference sheet'!$A$2:$V$2603,22,FALSE))</f>
        <v/>
      </c>
      <c r="R1523" s="39" t="str">
        <f>IF($A1523 &lt;&gt; "",VLOOKUP($A1523,'Student reference sheet'!$A$2:$V$2329, 5,FALSE), "")</f>
        <v/>
      </c>
      <c r="S1523" s="39" t="str">
        <f>IF($A1523 &lt;&gt; "",VLOOKUP($A1523,'Student reference sheet'!$A$2:$V$2329, 6,FALSE), "")</f>
        <v/>
      </c>
      <c r="T1523" s="30" t="str">
        <f>IF($A1523 = "","",
IF(VLOOKUP($A1523,'Student reference sheet'!$A$2:$V$2329, 10,FALSE) = "Y", "Hispanic",
IF(VLOOKUP($A1523,'Student reference sheet'!$A$2:$V$2329,11,FALSE) &lt;&gt; "",
IF(VLOOKUP($A1523,'Student reference sheet'!$A$2:$V$2329,11,FALSE) = "UNK", "Unknown", VLOOKUP(VALUE(VLOOKUP($A1523,'Student reference sheet'!$A$2:$V$2329,11,FALSE)),'Ethnicity Reference'!$A$2:$B$22,2,FALSE)),
IF(VLOOKUP($A1523,'Student reference sheet'!$A$2:$V$2329,9,FALSE) &lt;&gt; "", VLOOKUP(VALUE(VLOOKUP($A1523,'Student reference sheet'!$A$2:$V$2329,9,FALSE)),'Ethnicity Reference'!$A$2:$B$22,2,FALSE),"Unknown"))))</f>
        <v/>
      </c>
      <c r="U1523" s="35"/>
    </row>
    <row r="1524" spans="1:21" ht="15.75">
      <c r="A1524" s="47"/>
      <c r="B1524" s="33"/>
      <c r="C1524" s="39" t="str">
        <f>IF($A1524 &lt;&gt; "",VLOOKUP($A1524,'Student reference sheet'!$A$2:$V$2329, 3,FALSE), "")</f>
        <v/>
      </c>
      <c r="D1524" s="39" t="str">
        <f>IF($A1524 &lt;&gt; "",VLOOKUP($A1524,'Student reference sheet'!$A$2:$V$2329, 2,FALSE), "")</f>
        <v/>
      </c>
      <c r="E1524" s="35"/>
      <c r="F1524" s="34"/>
      <c r="G1524" s="40" t="str">
        <f t="shared" ca="1" si="72"/>
        <v/>
      </c>
      <c r="H1524" s="40" t="str">
        <f t="shared" ca="1" si="73"/>
        <v/>
      </c>
      <c r="I1524" s="36" t="str">
        <f>IF($A1524 = "", "",
IF(COUNTIF(MINIMUM_DAY_DATES[], Attendance!J1524) &gt; 0, VLOOKUP(Attendance!$G1524,MINIMUM_DAY_PERIOD_SCHEDULE[], 2,TRUE),
IF(COUNTIF(RALLY_DATES[], Attendance!J1524) &gt; 0, VLOOKUP(Attendance!$G1524,RALLY_PERIOD_SCHEDULE[], 2,TRUE),
IF(WEEKDAY(Attendance!$J1524) = 2,
       IF(COUNTIF(FINALS_WEEK_MONDAY_DATE[],Attendance!$J1524) &gt; 0, VLOOKUP(Attendance!$G1524,FINALS_WEEK_MONDAY_PERIOD_SCHEDULE[],2,TRUE),
       VLOOKUP(Attendance!$G1524,REGULAR_WEEK_SCHEDULE[],6,TRUE)),
IF(WEEKDAY($J1524) = 3,
       IF(COUNTIF(FINALS_WEEK_TUESDAY_DATE[],Attendance!$J1524) &gt; 0, VLOOKUP(Attendance!$G1524,FINALS_WEEK_TUESDAY_PERIOD_SCHEDULE[],2,TRUE),
       VLOOKUP(Attendance!$G1524,REGULAR_WEEK_SCHEDULE[[Tuesday]:[Period]],5,TRUE)),
IF(WEEKDAY(Attendance!$J1524) = 4,
        IF(COUNTIF(BLOCK_WEDNESDAY_DATES[],Attendance!$J1524) &gt; 0, VLOOKUP(Attendance!$G1524,BLOCK_WEDNESDAY_PERIOD_SCHEDULE[],2,TRUE),
        IF(COUNTIF(FINALS_WEEK_WEDNESDAY_DATE[],Attendance!$J1524) &gt; 0, VLOOKUP(Attendance!$G1524,FINALS_WEEK_WEDNESDAY_PERIOD_SCHEDULE[],2,TRUE),
       VLOOKUP(Attendance!$G1524,REGULAR_WEEK_SCHEDULE[[Wednesday]:[Period]],4,TRUE))),
IF(WEEKDAY($J1524) = 5,
       IF(COUNTIF(BLOCK_THURSDAY_DATES[],Attendance!$J1524) &gt; 0, VLOOKUP(Attendance!$G1524,BLOCK_THURSDAY_PERIOD_SCHEDULE[],2,TRUE),
       IF(COUNTIF(FINALS_WEEK_THURSDAY_DATE[],Attendance!$J1524) &gt; 0, VLOOKUP(Attendance!$G1524,FINALS_WEEK_THURSDAY_PERIOD_SCHEDULE[],2,TRUE),
       VLOOKUP(Attendance!$G1524,REGULAR_WEEK_SCHEDULE[[Thursday]:[Period]],3,TRUE))),
IF(WEEKDAY(Attendance!$J1524) = 6,
       IF(COUNTIF(FINALS_WEEK_FRIDAY_DATE[],Attendance!$J1524) &gt; 0, VLOOKUP(Attendance!$G1524,FINALS_WEEK_FRIDAY_PERIOD_SCHEDULE[],2,TRUE),
       VLOOKUP(Attendance!$G1524,REGULAR_WEEK_SCHEDULE[[Friday]:[Period]],2,TRUE))))))))))</f>
        <v/>
      </c>
      <c r="J1524" s="41" t="str">
        <f t="shared" ca="1" si="74"/>
        <v/>
      </c>
      <c r="K1524" s="41" t="str">
        <f>IF($A1524 &lt;&gt; "",VLOOKUP($A1524,'Student reference sheet'!$A$2:$V$2329, 7,FALSE), "")</f>
        <v/>
      </c>
      <c r="L1524" s="30" t="str">
        <f>IF($A1524 ="", "", VLOOKUP($A1524, 'Student reference sheet'!$A$2:$Z$2603,23,FALSE))</f>
        <v/>
      </c>
      <c r="M1524" s="30" t="str">
        <f>IF($A1524 ="", "", VLOOKUP($A1524, 'Student reference sheet'!$A$2:$Z$2603,24,FALSE))</f>
        <v/>
      </c>
      <c r="N1524" s="30" t="str">
        <f>IF($A1524 ="", "", VLOOKUP($A1524, 'Student reference sheet'!$A$2:$Z$2603,26,FALSE))</f>
        <v/>
      </c>
      <c r="O1524" s="30" t="str">
        <f>IF($A1524 ="", "", VLOOKUP($A1524, 'Student reference sheet'!$A$2:$Z$2603,25,FALSE))</f>
        <v/>
      </c>
      <c r="P1524" s="39" t="str">
        <f>IF($A1524 = "", "", IF(OR(VLOOKUP($A1524,'Student reference sheet'!$A$2:$V$2400,8,FALSE) = "R",  VLOOKUP($A1524,'Student reference sheet'!$A$2:$V$2400,8,FALSE) = "L"), "X", ""))</f>
        <v/>
      </c>
      <c r="Q1524" s="39" t="str">
        <f>IF($A1524 ="", "", VLOOKUP($A1524, 'Student reference sheet'!$A$2:$V$2603,22,FALSE))</f>
        <v/>
      </c>
      <c r="R1524" s="39" t="str">
        <f>IF($A1524 &lt;&gt; "",VLOOKUP($A1524,'Student reference sheet'!$A$2:$V$2329, 5,FALSE), "")</f>
        <v/>
      </c>
      <c r="S1524" s="39" t="str">
        <f>IF($A1524 &lt;&gt; "",VLOOKUP($A1524,'Student reference sheet'!$A$2:$V$2329, 6,FALSE), "")</f>
        <v/>
      </c>
      <c r="T1524" s="30" t="str">
        <f>IF($A1524 = "","",
IF(VLOOKUP($A1524,'Student reference sheet'!$A$2:$V$2329, 10,FALSE) = "Y", "Hispanic",
IF(VLOOKUP($A1524,'Student reference sheet'!$A$2:$V$2329,11,FALSE) &lt;&gt; "",
IF(VLOOKUP($A1524,'Student reference sheet'!$A$2:$V$2329,11,FALSE) = "UNK", "Unknown", VLOOKUP(VALUE(VLOOKUP($A1524,'Student reference sheet'!$A$2:$V$2329,11,FALSE)),'Ethnicity Reference'!$A$2:$B$22,2,FALSE)),
IF(VLOOKUP($A1524,'Student reference sheet'!$A$2:$V$2329,9,FALSE) &lt;&gt; "", VLOOKUP(VALUE(VLOOKUP($A1524,'Student reference sheet'!$A$2:$V$2329,9,FALSE)),'Ethnicity Reference'!$A$2:$B$22,2,FALSE),"Unknown"))))</f>
        <v/>
      </c>
      <c r="U1524" s="35"/>
    </row>
    <row r="1525" spans="1:21" ht="15.75">
      <c r="A1525" s="47"/>
      <c r="B1525" s="33"/>
      <c r="C1525" s="39" t="str">
        <f>IF($A1525 &lt;&gt; "",VLOOKUP($A1525,'Student reference sheet'!$A$2:$V$2329, 3,FALSE), "")</f>
        <v/>
      </c>
      <c r="D1525" s="39" t="str">
        <f>IF($A1525 &lt;&gt; "",VLOOKUP($A1525,'Student reference sheet'!$A$2:$V$2329, 2,FALSE), "")</f>
        <v/>
      </c>
      <c r="E1525" s="35"/>
      <c r="F1525" s="34"/>
      <c r="G1525" s="40" t="str">
        <f t="shared" ca="1" si="72"/>
        <v/>
      </c>
      <c r="H1525" s="40" t="str">
        <f t="shared" ca="1" si="73"/>
        <v/>
      </c>
      <c r="I1525" s="36" t="str">
        <f>IF($A1525 = "", "",
IF(COUNTIF(MINIMUM_DAY_DATES[], Attendance!J1525) &gt; 0, VLOOKUP(Attendance!$G1525,MINIMUM_DAY_PERIOD_SCHEDULE[], 2,TRUE),
IF(COUNTIF(RALLY_DATES[], Attendance!J1525) &gt; 0, VLOOKUP(Attendance!$G1525,RALLY_PERIOD_SCHEDULE[], 2,TRUE),
IF(WEEKDAY(Attendance!$J1525) = 2,
       IF(COUNTIF(FINALS_WEEK_MONDAY_DATE[],Attendance!$J1525) &gt; 0, VLOOKUP(Attendance!$G1525,FINALS_WEEK_MONDAY_PERIOD_SCHEDULE[],2,TRUE),
       VLOOKUP(Attendance!$G1525,REGULAR_WEEK_SCHEDULE[],6,TRUE)),
IF(WEEKDAY($J1525) = 3,
       IF(COUNTIF(FINALS_WEEK_TUESDAY_DATE[],Attendance!$J1525) &gt; 0, VLOOKUP(Attendance!$G1525,FINALS_WEEK_TUESDAY_PERIOD_SCHEDULE[],2,TRUE),
       VLOOKUP(Attendance!$G1525,REGULAR_WEEK_SCHEDULE[[Tuesday]:[Period]],5,TRUE)),
IF(WEEKDAY(Attendance!$J1525) = 4,
        IF(COUNTIF(BLOCK_WEDNESDAY_DATES[],Attendance!$J1525) &gt; 0, VLOOKUP(Attendance!$G1525,BLOCK_WEDNESDAY_PERIOD_SCHEDULE[],2,TRUE),
        IF(COUNTIF(FINALS_WEEK_WEDNESDAY_DATE[],Attendance!$J1525) &gt; 0, VLOOKUP(Attendance!$G1525,FINALS_WEEK_WEDNESDAY_PERIOD_SCHEDULE[],2,TRUE),
       VLOOKUP(Attendance!$G1525,REGULAR_WEEK_SCHEDULE[[Wednesday]:[Period]],4,TRUE))),
IF(WEEKDAY($J1525) = 5,
       IF(COUNTIF(BLOCK_THURSDAY_DATES[],Attendance!$J1525) &gt; 0, VLOOKUP(Attendance!$G1525,BLOCK_THURSDAY_PERIOD_SCHEDULE[],2,TRUE),
       IF(COUNTIF(FINALS_WEEK_THURSDAY_DATE[],Attendance!$J1525) &gt; 0, VLOOKUP(Attendance!$G1525,FINALS_WEEK_THURSDAY_PERIOD_SCHEDULE[],2,TRUE),
       VLOOKUP(Attendance!$G1525,REGULAR_WEEK_SCHEDULE[[Thursday]:[Period]],3,TRUE))),
IF(WEEKDAY(Attendance!$J1525) = 6,
       IF(COUNTIF(FINALS_WEEK_FRIDAY_DATE[],Attendance!$J1525) &gt; 0, VLOOKUP(Attendance!$G1525,FINALS_WEEK_FRIDAY_PERIOD_SCHEDULE[],2,TRUE),
       VLOOKUP(Attendance!$G1525,REGULAR_WEEK_SCHEDULE[[Friday]:[Period]],2,TRUE))))))))))</f>
        <v/>
      </c>
      <c r="J1525" s="41" t="str">
        <f t="shared" ca="1" si="74"/>
        <v/>
      </c>
      <c r="K1525" s="41" t="str">
        <f>IF($A1525 &lt;&gt; "",VLOOKUP($A1525,'Student reference sheet'!$A$2:$V$2329, 7,FALSE), "")</f>
        <v/>
      </c>
      <c r="L1525" s="30" t="str">
        <f>IF($A1525 ="", "", VLOOKUP($A1525, 'Student reference sheet'!$A$2:$Z$2603,23,FALSE))</f>
        <v/>
      </c>
      <c r="M1525" s="30" t="str">
        <f>IF($A1525 ="", "", VLOOKUP($A1525, 'Student reference sheet'!$A$2:$Z$2603,24,FALSE))</f>
        <v/>
      </c>
      <c r="N1525" s="30" t="str">
        <f>IF($A1525 ="", "", VLOOKUP($A1525, 'Student reference sheet'!$A$2:$Z$2603,26,FALSE))</f>
        <v/>
      </c>
      <c r="O1525" s="30" t="str">
        <f>IF($A1525 ="", "", VLOOKUP($A1525, 'Student reference sheet'!$A$2:$Z$2603,25,FALSE))</f>
        <v/>
      </c>
      <c r="P1525" s="39" t="str">
        <f>IF($A1525 = "", "", IF(OR(VLOOKUP($A1525,'Student reference sheet'!$A$2:$V$2400,8,FALSE) = "R",  VLOOKUP($A1525,'Student reference sheet'!$A$2:$V$2400,8,FALSE) = "L"), "X", ""))</f>
        <v/>
      </c>
      <c r="Q1525" s="39" t="str">
        <f>IF($A1525 ="", "", VLOOKUP($A1525, 'Student reference sheet'!$A$2:$V$2603,22,FALSE))</f>
        <v/>
      </c>
      <c r="R1525" s="39" t="str">
        <f>IF($A1525 &lt;&gt; "",VLOOKUP($A1525,'Student reference sheet'!$A$2:$V$2329, 5,FALSE), "")</f>
        <v/>
      </c>
      <c r="S1525" s="39" t="str">
        <f>IF($A1525 &lt;&gt; "",VLOOKUP($A1525,'Student reference sheet'!$A$2:$V$2329, 6,FALSE), "")</f>
        <v/>
      </c>
      <c r="T1525" s="30" t="str">
        <f>IF($A1525 = "","",
IF(VLOOKUP($A1525,'Student reference sheet'!$A$2:$V$2329, 10,FALSE) = "Y", "Hispanic",
IF(VLOOKUP($A1525,'Student reference sheet'!$A$2:$V$2329,11,FALSE) &lt;&gt; "",
IF(VLOOKUP($A1525,'Student reference sheet'!$A$2:$V$2329,11,FALSE) = "UNK", "Unknown", VLOOKUP(VALUE(VLOOKUP($A1525,'Student reference sheet'!$A$2:$V$2329,11,FALSE)),'Ethnicity Reference'!$A$2:$B$22,2,FALSE)),
IF(VLOOKUP($A1525,'Student reference sheet'!$A$2:$V$2329,9,FALSE) &lt;&gt; "", VLOOKUP(VALUE(VLOOKUP($A1525,'Student reference sheet'!$A$2:$V$2329,9,FALSE)),'Ethnicity Reference'!$A$2:$B$22,2,FALSE),"Unknown"))))</f>
        <v/>
      </c>
      <c r="U1525" s="35"/>
    </row>
    <row r="1526" spans="1:21" ht="15.75">
      <c r="A1526" s="47"/>
      <c r="B1526" s="33"/>
      <c r="C1526" s="39" t="str">
        <f>IF($A1526 &lt;&gt; "",VLOOKUP($A1526,'Student reference sheet'!$A$2:$V$2329, 3,FALSE), "")</f>
        <v/>
      </c>
      <c r="D1526" s="39" t="str">
        <f>IF($A1526 &lt;&gt; "",VLOOKUP($A1526,'Student reference sheet'!$A$2:$V$2329, 2,FALSE), "")</f>
        <v/>
      </c>
      <c r="E1526" s="35"/>
      <c r="F1526" s="34"/>
      <c r="G1526" s="40" t="str">
        <f t="shared" ca="1" si="72"/>
        <v/>
      </c>
      <c r="H1526" s="40" t="str">
        <f t="shared" ca="1" si="73"/>
        <v/>
      </c>
      <c r="I1526" s="36" t="str">
        <f>IF($A1526 = "", "",
IF(COUNTIF(MINIMUM_DAY_DATES[], Attendance!J1526) &gt; 0, VLOOKUP(Attendance!$G1526,MINIMUM_DAY_PERIOD_SCHEDULE[], 2,TRUE),
IF(COUNTIF(RALLY_DATES[], Attendance!J1526) &gt; 0, VLOOKUP(Attendance!$G1526,RALLY_PERIOD_SCHEDULE[], 2,TRUE),
IF(WEEKDAY(Attendance!$J1526) = 2,
       IF(COUNTIF(FINALS_WEEK_MONDAY_DATE[],Attendance!$J1526) &gt; 0, VLOOKUP(Attendance!$G1526,FINALS_WEEK_MONDAY_PERIOD_SCHEDULE[],2,TRUE),
       VLOOKUP(Attendance!$G1526,REGULAR_WEEK_SCHEDULE[],6,TRUE)),
IF(WEEKDAY($J1526) = 3,
       IF(COUNTIF(FINALS_WEEK_TUESDAY_DATE[],Attendance!$J1526) &gt; 0, VLOOKUP(Attendance!$G1526,FINALS_WEEK_TUESDAY_PERIOD_SCHEDULE[],2,TRUE),
       VLOOKUP(Attendance!$G1526,REGULAR_WEEK_SCHEDULE[[Tuesday]:[Period]],5,TRUE)),
IF(WEEKDAY(Attendance!$J1526) = 4,
        IF(COUNTIF(BLOCK_WEDNESDAY_DATES[],Attendance!$J1526) &gt; 0, VLOOKUP(Attendance!$G1526,BLOCK_WEDNESDAY_PERIOD_SCHEDULE[],2,TRUE),
        IF(COUNTIF(FINALS_WEEK_WEDNESDAY_DATE[],Attendance!$J1526) &gt; 0, VLOOKUP(Attendance!$G1526,FINALS_WEEK_WEDNESDAY_PERIOD_SCHEDULE[],2,TRUE),
       VLOOKUP(Attendance!$G1526,REGULAR_WEEK_SCHEDULE[[Wednesday]:[Period]],4,TRUE))),
IF(WEEKDAY($J1526) = 5,
       IF(COUNTIF(BLOCK_THURSDAY_DATES[],Attendance!$J1526) &gt; 0, VLOOKUP(Attendance!$G1526,BLOCK_THURSDAY_PERIOD_SCHEDULE[],2,TRUE),
       IF(COUNTIF(FINALS_WEEK_THURSDAY_DATE[],Attendance!$J1526) &gt; 0, VLOOKUP(Attendance!$G1526,FINALS_WEEK_THURSDAY_PERIOD_SCHEDULE[],2,TRUE),
       VLOOKUP(Attendance!$G1526,REGULAR_WEEK_SCHEDULE[[Thursday]:[Period]],3,TRUE))),
IF(WEEKDAY(Attendance!$J1526) = 6,
       IF(COUNTIF(FINALS_WEEK_FRIDAY_DATE[],Attendance!$J1526) &gt; 0, VLOOKUP(Attendance!$G1526,FINALS_WEEK_FRIDAY_PERIOD_SCHEDULE[],2,TRUE),
       VLOOKUP(Attendance!$G1526,REGULAR_WEEK_SCHEDULE[[Friday]:[Period]],2,TRUE))))))))))</f>
        <v/>
      </c>
      <c r="J1526" s="41" t="str">
        <f t="shared" ca="1" si="74"/>
        <v/>
      </c>
      <c r="K1526" s="41" t="str">
        <f>IF($A1526 &lt;&gt; "",VLOOKUP($A1526,'Student reference sheet'!$A$2:$V$2329, 7,FALSE), "")</f>
        <v/>
      </c>
      <c r="L1526" s="30" t="str">
        <f>IF($A1526 ="", "", VLOOKUP($A1526, 'Student reference sheet'!$A$2:$Z$2603,23,FALSE))</f>
        <v/>
      </c>
      <c r="M1526" s="30" t="str">
        <f>IF($A1526 ="", "", VLOOKUP($A1526, 'Student reference sheet'!$A$2:$Z$2603,24,FALSE))</f>
        <v/>
      </c>
      <c r="N1526" s="30" t="str">
        <f>IF($A1526 ="", "", VLOOKUP($A1526, 'Student reference sheet'!$A$2:$Z$2603,26,FALSE))</f>
        <v/>
      </c>
      <c r="O1526" s="30" t="str">
        <f>IF($A1526 ="", "", VLOOKUP($A1526, 'Student reference sheet'!$A$2:$Z$2603,25,FALSE))</f>
        <v/>
      </c>
      <c r="P1526" s="39" t="str">
        <f>IF($A1526 = "", "", IF(OR(VLOOKUP($A1526,'Student reference sheet'!$A$2:$V$2400,8,FALSE) = "R",  VLOOKUP($A1526,'Student reference sheet'!$A$2:$V$2400,8,FALSE) = "L"), "X", ""))</f>
        <v/>
      </c>
      <c r="Q1526" s="39" t="str">
        <f>IF($A1526 ="", "", VLOOKUP($A1526, 'Student reference sheet'!$A$2:$V$2603,22,FALSE))</f>
        <v/>
      </c>
      <c r="R1526" s="39" t="str">
        <f>IF($A1526 &lt;&gt; "",VLOOKUP($A1526,'Student reference sheet'!$A$2:$V$2329, 5,FALSE), "")</f>
        <v/>
      </c>
      <c r="S1526" s="39" t="str">
        <f>IF($A1526 &lt;&gt; "",VLOOKUP($A1526,'Student reference sheet'!$A$2:$V$2329, 6,FALSE), "")</f>
        <v/>
      </c>
      <c r="T1526" s="30" t="str">
        <f>IF($A1526 = "","",
IF(VLOOKUP($A1526,'Student reference sheet'!$A$2:$V$2329, 10,FALSE) = "Y", "Hispanic",
IF(VLOOKUP($A1526,'Student reference sheet'!$A$2:$V$2329,11,FALSE) &lt;&gt; "",
IF(VLOOKUP($A1526,'Student reference sheet'!$A$2:$V$2329,11,FALSE) = "UNK", "Unknown", VLOOKUP(VALUE(VLOOKUP($A1526,'Student reference sheet'!$A$2:$V$2329,11,FALSE)),'Ethnicity Reference'!$A$2:$B$22,2,FALSE)),
IF(VLOOKUP($A1526,'Student reference sheet'!$A$2:$V$2329,9,FALSE) &lt;&gt; "", VLOOKUP(VALUE(VLOOKUP($A1526,'Student reference sheet'!$A$2:$V$2329,9,FALSE)),'Ethnicity Reference'!$A$2:$B$22,2,FALSE),"Unknown"))))</f>
        <v/>
      </c>
      <c r="U1526" s="35"/>
    </row>
    <row r="1527" spans="1:21" ht="15.75">
      <c r="A1527" s="47"/>
      <c r="B1527" s="33"/>
      <c r="C1527" s="39" t="str">
        <f>IF($A1527 &lt;&gt; "",VLOOKUP($A1527,'Student reference sheet'!$A$2:$V$2329, 3,FALSE), "")</f>
        <v/>
      </c>
      <c r="D1527" s="39" t="str">
        <f>IF($A1527 &lt;&gt; "",VLOOKUP($A1527,'Student reference sheet'!$A$2:$V$2329, 2,FALSE), "")</f>
        <v/>
      </c>
      <c r="E1527" s="35"/>
      <c r="F1527" s="34"/>
      <c r="G1527" s="40" t="str">
        <f t="shared" ca="1" si="72"/>
        <v/>
      </c>
      <c r="H1527" s="40" t="str">
        <f t="shared" ca="1" si="73"/>
        <v/>
      </c>
      <c r="I1527" s="36" t="str">
        <f>IF($A1527 = "", "",
IF(COUNTIF(MINIMUM_DAY_DATES[], Attendance!J1527) &gt; 0, VLOOKUP(Attendance!$G1527,MINIMUM_DAY_PERIOD_SCHEDULE[], 2,TRUE),
IF(COUNTIF(RALLY_DATES[], Attendance!J1527) &gt; 0, VLOOKUP(Attendance!$G1527,RALLY_PERIOD_SCHEDULE[], 2,TRUE),
IF(WEEKDAY(Attendance!$J1527) = 2,
       IF(COUNTIF(FINALS_WEEK_MONDAY_DATE[],Attendance!$J1527) &gt; 0, VLOOKUP(Attendance!$G1527,FINALS_WEEK_MONDAY_PERIOD_SCHEDULE[],2,TRUE),
       VLOOKUP(Attendance!$G1527,REGULAR_WEEK_SCHEDULE[],6,TRUE)),
IF(WEEKDAY($J1527) = 3,
       IF(COUNTIF(FINALS_WEEK_TUESDAY_DATE[],Attendance!$J1527) &gt; 0, VLOOKUP(Attendance!$G1527,FINALS_WEEK_TUESDAY_PERIOD_SCHEDULE[],2,TRUE),
       VLOOKUP(Attendance!$G1527,REGULAR_WEEK_SCHEDULE[[Tuesday]:[Period]],5,TRUE)),
IF(WEEKDAY(Attendance!$J1527) = 4,
        IF(COUNTIF(BLOCK_WEDNESDAY_DATES[],Attendance!$J1527) &gt; 0, VLOOKUP(Attendance!$G1527,BLOCK_WEDNESDAY_PERIOD_SCHEDULE[],2,TRUE),
        IF(COUNTIF(FINALS_WEEK_WEDNESDAY_DATE[],Attendance!$J1527) &gt; 0, VLOOKUP(Attendance!$G1527,FINALS_WEEK_WEDNESDAY_PERIOD_SCHEDULE[],2,TRUE),
       VLOOKUP(Attendance!$G1527,REGULAR_WEEK_SCHEDULE[[Wednesday]:[Period]],4,TRUE))),
IF(WEEKDAY($J1527) = 5,
       IF(COUNTIF(BLOCK_THURSDAY_DATES[],Attendance!$J1527) &gt; 0, VLOOKUP(Attendance!$G1527,BLOCK_THURSDAY_PERIOD_SCHEDULE[],2,TRUE),
       IF(COUNTIF(FINALS_WEEK_THURSDAY_DATE[],Attendance!$J1527) &gt; 0, VLOOKUP(Attendance!$G1527,FINALS_WEEK_THURSDAY_PERIOD_SCHEDULE[],2,TRUE),
       VLOOKUP(Attendance!$G1527,REGULAR_WEEK_SCHEDULE[[Thursday]:[Period]],3,TRUE))),
IF(WEEKDAY(Attendance!$J1527) = 6,
       IF(COUNTIF(FINALS_WEEK_FRIDAY_DATE[],Attendance!$J1527) &gt; 0, VLOOKUP(Attendance!$G1527,FINALS_WEEK_FRIDAY_PERIOD_SCHEDULE[],2,TRUE),
       VLOOKUP(Attendance!$G1527,REGULAR_WEEK_SCHEDULE[[Friday]:[Period]],2,TRUE))))))))))</f>
        <v/>
      </c>
      <c r="J1527" s="41" t="str">
        <f t="shared" ca="1" si="74"/>
        <v/>
      </c>
      <c r="K1527" s="41" t="str">
        <f>IF($A1527 &lt;&gt; "",VLOOKUP($A1527,'Student reference sheet'!$A$2:$V$2329, 7,FALSE), "")</f>
        <v/>
      </c>
      <c r="L1527" s="30" t="str">
        <f>IF($A1527 ="", "", VLOOKUP($A1527, 'Student reference sheet'!$A$2:$Z$2603,23,FALSE))</f>
        <v/>
      </c>
      <c r="M1527" s="30" t="str">
        <f>IF($A1527 ="", "", VLOOKUP($A1527, 'Student reference sheet'!$A$2:$Z$2603,24,FALSE))</f>
        <v/>
      </c>
      <c r="N1527" s="30" t="str">
        <f>IF($A1527 ="", "", VLOOKUP($A1527, 'Student reference sheet'!$A$2:$Z$2603,26,FALSE))</f>
        <v/>
      </c>
      <c r="O1527" s="30" t="str">
        <f>IF($A1527 ="", "", VLOOKUP($A1527, 'Student reference sheet'!$A$2:$Z$2603,25,FALSE))</f>
        <v/>
      </c>
      <c r="P1527" s="39" t="str">
        <f>IF($A1527 = "", "", IF(OR(VLOOKUP($A1527,'Student reference sheet'!$A$2:$V$2400,8,FALSE) = "R",  VLOOKUP($A1527,'Student reference sheet'!$A$2:$V$2400,8,FALSE) = "L"), "X", ""))</f>
        <v/>
      </c>
      <c r="Q1527" s="39" t="str">
        <f>IF($A1527 ="", "", VLOOKUP($A1527, 'Student reference sheet'!$A$2:$V$2603,22,FALSE))</f>
        <v/>
      </c>
      <c r="R1527" s="39" t="str">
        <f>IF($A1527 &lt;&gt; "",VLOOKUP($A1527,'Student reference sheet'!$A$2:$V$2329, 5,FALSE), "")</f>
        <v/>
      </c>
      <c r="S1527" s="39" t="str">
        <f>IF($A1527 &lt;&gt; "",VLOOKUP($A1527,'Student reference sheet'!$A$2:$V$2329, 6,FALSE), "")</f>
        <v/>
      </c>
      <c r="T1527" s="30" t="str">
        <f>IF($A1527 = "","",
IF(VLOOKUP($A1527,'Student reference sheet'!$A$2:$V$2329, 10,FALSE) = "Y", "Hispanic",
IF(VLOOKUP($A1527,'Student reference sheet'!$A$2:$V$2329,11,FALSE) &lt;&gt; "",
IF(VLOOKUP($A1527,'Student reference sheet'!$A$2:$V$2329,11,FALSE) = "UNK", "Unknown", VLOOKUP(VALUE(VLOOKUP($A1527,'Student reference sheet'!$A$2:$V$2329,11,FALSE)),'Ethnicity Reference'!$A$2:$B$22,2,FALSE)),
IF(VLOOKUP($A1527,'Student reference sheet'!$A$2:$V$2329,9,FALSE) &lt;&gt; "", VLOOKUP(VALUE(VLOOKUP($A1527,'Student reference sheet'!$A$2:$V$2329,9,FALSE)),'Ethnicity Reference'!$A$2:$B$22,2,FALSE),"Unknown"))))</f>
        <v/>
      </c>
      <c r="U1527" s="35"/>
    </row>
    <row r="1528" spans="1:21" ht="15.75">
      <c r="A1528" s="47"/>
      <c r="B1528" s="33"/>
      <c r="C1528" s="39" t="str">
        <f>IF($A1528 &lt;&gt; "",VLOOKUP($A1528,'Student reference sheet'!$A$2:$V$2329, 3,FALSE), "")</f>
        <v/>
      </c>
      <c r="D1528" s="39" t="str">
        <f>IF($A1528 &lt;&gt; "",VLOOKUP($A1528,'Student reference sheet'!$A$2:$V$2329, 2,FALSE), "")</f>
        <v/>
      </c>
      <c r="E1528" s="35"/>
      <c r="F1528" s="34"/>
      <c r="G1528" s="40" t="str">
        <f t="shared" ca="1" si="72"/>
        <v/>
      </c>
      <c r="H1528" s="40" t="str">
        <f t="shared" ca="1" si="73"/>
        <v/>
      </c>
      <c r="I1528" s="36" t="str">
        <f>IF($A1528 = "", "",
IF(COUNTIF(MINIMUM_DAY_DATES[], Attendance!J1528) &gt; 0, VLOOKUP(Attendance!$G1528,MINIMUM_DAY_PERIOD_SCHEDULE[], 2,TRUE),
IF(COUNTIF(RALLY_DATES[], Attendance!J1528) &gt; 0, VLOOKUP(Attendance!$G1528,RALLY_PERIOD_SCHEDULE[], 2,TRUE),
IF(WEEKDAY(Attendance!$J1528) = 2,
       IF(COUNTIF(FINALS_WEEK_MONDAY_DATE[],Attendance!$J1528) &gt; 0, VLOOKUP(Attendance!$G1528,FINALS_WEEK_MONDAY_PERIOD_SCHEDULE[],2,TRUE),
       VLOOKUP(Attendance!$G1528,REGULAR_WEEK_SCHEDULE[],6,TRUE)),
IF(WEEKDAY($J1528) = 3,
       IF(COUNTIF(FINALS_WEEK_TUESDAY_DATE[],Attendance!$J1528) &gt; 0, VLOOKUP(Attendance!$G1528,FINALS_WEEK_TUESDAY_PERIOD_SCHEDULE[],2,TRUE),
       VLOOKUP(Attendance!$G1528,REGULAR_WEEK_SCHEDULE[[Tuesday]:[Period]],5,TRUE)),
IF(WEEKDAY(Attendance!$J1528) = 4,
        IF(COUNTIF(BLOCK_WEDNESDAY_DATES[],Attendance!$J1528) &gt; 0, VLOOKUP(Attendance!$G1528,BLOCK_WEDNESDAY_PERIOD_SCHEDULE[],2,TRUE),
        IF(COUNTIF(FINALS_WEEK_WEDNESDAY_DATE[],Attendance!$J1528) &gt; 0, VLOOKUP(Attendance!$G1528,FINALS_WEEK_WEDNESDAY_PERIOD_SCHEDULE[],2,TRUE),
       VLOOKUP(Attendance!$G1528,REGULAR_WEEK_SCHEDULE[[Wednesday]:[Period]],4,TRUE))),
IF(WEEKDAY($J1528) = 5,
       IF(COUNTIF(BLOCK_THURSDAY_DATES[],Attendance!$J1528) &gt; 0, VLOOKUP(Attendance!$G1528,BLOCK_THURSDAY_PERIOD_SCHEDULE[],2,TRUE),
       IF(COUNTIF(FINALS_WEEK_THURSDAY_DATE[],Attendance!$J1528) &gt; 0, VLOOKUP(Attendance!$G1528,FINALS_WEEK_THURSDAY_PERIOD_SCHEDULE[],2,TRUE),
       VLOOKUP(Attendance!$G1528,REGULAR_WEEK_SCHEDULE[[Thursday]:[Period]],3,TRUE))),
IF(WEEKDAY(Attendance!$J1528) = 6,
       IF(COUNTIF(FINALS_WEEK_FRIDAY_DATE[],Attendance!$J1528) &gt; 0, VLOOKUP(Attendance!$G1528,FINALS_WEEK_FRIDAY_PERIOD_SCHEDULE[],2,TRUE),
       VLOOKUP(Attendance!$G1528,REGULAR_WEEK_SCHEDULE[[Friday]:[Period]],2,TRUE))))))))))</f>
        <v/>
      </c>
      <c r="J1528" s="41" t="str">
        <f t="shared" ca="1" si="74"/>
        <v/>
      </c>
      <c r="K1528" s="41" t="str">
        <f>IF($A1528 &lt;&gt; "",VLOOKUP($A1528,'Student reference sheet'!$A$2:$V$2329, 7,FALSE), "")</f>
        <v/>
      </c>
      <c r="L1528" s="30" t="str">
        <f>IF($A1528 ="", "", VLOOKUP($A1528, 'Student reference sheet'!$A$2:$Z$2603,23,FALSE))</f>
        <v/>
      </c>
      <c r="M1528" s="30" t="str">
        <f>IF($A1528 ="", "", VLOOKUP($A1528, 'Student reference sheet'!$A$2:$Z$2603,24,FALSE))</f>
        <v/>
      </c>
      <c r="N1528" s="30" t="str">
        <f>IF($A1528 ="", "", VLOOKUP($A1528, 'Student reference sheet'!$A$2:$Z$2603,26,FALSE))</f>
        <v/>
      </c>
      <c r="O1528" s="30" t="str">
        <f>IF($A1528 ="", "", VLOOKUP($A1528, 'Student reference sheet'!$A$2:$Z$2603,25,FALSE))</f>
        <v/>
      </c>
      <c r="P1528" s="39" t="str">
        <f>IF($A1528 = "", "", IF(OR(VLOOKUP($A1528,'Student reference sheet'!$A$2:$V$2400,8,FALSE) = "R",  VLOOKUP($A1528,'Student reference sheet'!$A$2:$V$2400,8,FALSE) = "L"), "X", ""))</f>
        <v/>
      </c>
      <c r="Q1528" s="39" t="str">
        <f>IF($A1528 ="", "", VLOOKUP($A1528, 'Student reference sheet'!$A$2:$V$2603,22,FALSE))</f>
        <v/>
      </c>
      <c r="R1528" s="39" t="str">
        <f>IF($A1528 &lt;&gt; "",VLOOKUP($A1528,'Student reference sheet'!$A$2:$V$2329, 5,FALSE), "")</f>
        <v/>
      </c>
      <c r="S1528" s="39" t="str">
        <f>IF($A1528 &lt;&gt; "",VLOOKUP($A1528,'Student reference sheet'!$A$2:$V$2329, 6,FALSE), "")</f>
        <v/>
      </c>
      <c r="T1528" s="30" t="str">
        <f>IF($A1528 = "","",
IF(VLOOKUP($A1528,'Student reference sheet'!$A$2:$V$2329, 10,FALSE) = "Y", "Hispanic",
IF(VLOOKUP($A1528,'Student reference sheet'!$A$2:$V$2329,11,FALSE) &lt;&gt; "",
IF(VLOOKUP($A1528,'Student reference sheet'!$A$2:$V$2329,11,FALSE) = "UNK", "Unknown", VLOOKUP(VALUE(VLOOKUP($A1528,'Student reference sheet'!$A$2:$V$2329,11,FALSE)),'Ethnicity Reference'!$A$2:$B$22,2,FALSE)),
IF(VLOOKUP($A1528,'Student reference sheet'!$A$2:$V$2329,9,FALSE) &lt;&gt; "", VLOOKUP(VALUE(VLOOKUP($A1528,'Student reference sheet'!$A$2:$V$2329,9,FALSE)),'Ethnicity Reference'!$A$2:$B$22,2,FALSE),"Unknown"))))</f>
        <v/>
      </c>
      <c r="U1528" s="35"/>
    </row>
    <row r="1529" spans="1:21" ht="15.75">
      <c r="A1529" s="47"/>
      <c r="B1529" s="33"/>
      <c r="C1529" s="39" t="str">
        <f>IF($A1529 &lt;&gt; "",VLOOKUP($A1529,'Student reference sheet'!$A$2:$V$2329, 3,FALSE), "")</f>
        <v/>
      </c>
      <c r="D1529" s="39" t="str">
        <f>IF($A1529 &lt;&gt; "",VLOOKUP($A1529,'Student reference sheet'!$A$2:$V$2329, 2,FALSE), "")</f>
        <v/>
      </c>
      <c r="E1529" s="35"/>
      <c r="F1529" s="34"/>
      <c r="G1529" s="40" t="str">
        <f t="shared" ca="1" si="72"/>
        <v/>
      </c>
      <c r="H1529" s="40" t="str">
        <f t="shared" ca="1" si="73"/>
        <v/>
      </c>
      <c r="I1529" s="36" t="str">
        <f>IF($A1529 = "", "",
IF(COUNTIF(MINIMUM_DAY_DATES[], Attendance!J1529) &gt; 0, VLOOKUP(Attendance!$G1529,MINIMUM_DAY_PERIOD_SCHEDULE[], 2,TRUE),
IF(COUNTIF(RALLY_DATES[], Attendance!J1529) &gt; 0, VLOOKUP(Attendance!$G1529,RALLY_PERIOD_SCHEDULE[], 2,TRUE),
IF(WEEKDAY(Attendance!$J1529) = 2,
       IF(COUNTIF(FINALS_WEEK_MONDAY_DATE[],Attendance!$J1529) &gt; 0, VLOOKUP(Attendance!$G1529,FINALS_WEEK_MONDAY_PERIOD_SCHEDULE[],2,TRUE),
       VLOOKUP(Attendance!$G1529,REGULAR_WEEK_SCHEDULE[],6,TRUE)),
IF(WEEKDAY($J1529) = 3,
       IF(COUNTIF(FINALS_WEEK_TUESDAY_DATE[],Attendance!$J1529) &gt; 0, VLOOKUP(Attendance!$G1529,FINALS_WEEK_TUESDAY_PERIOD_SCHEDULE[],2,TRUE),
       VLOOKUP(Attendance!$G1529,REGULAR_WEEK_SCHEDULE[[Tuesday]:[Period]],5,TRUE)),
IF(WEEKDAY(Attendance!$J1529) = 4,
        IF(COUNTIF(BLOCK_WEDNESDAY_DATES[],Attendance!$J1529) &gt; 0, VLOOKUP(Attendance!$G1529,BLOCK_WEDNESDAY_PERIOD_SCHEDULE[],2,TRUE),
        IF(COUNTIF(FINALS_WEEK_WEDNESDAY_DATE[],Attendance!$J1529) &gt; 0, VLOOKUP(Attendance!$G1529,FINALS_WEEK_WEDNESDAY_PERIOD_SCHEDULE[],2,TRUE),
       VLOOKUP(Attendance!$G1529,REGULAR_WEEK_SCHEDULE[[Wednesday]:[Period]],4,TRUE))),
IF(WEEKDAY($J1529) = 5,
       IF(COUNTIF(BLOCK_THURSDAY_DATES[],Attendance!$J1529) &gt; 0, VLOOKUP(Attendance!$G1529,BLOCK_THURSDAY_PERIOD_SCHEDULE[],2,TRUE),
       IF(COUNTIF(FINALS_WEEK_THURSDAY_DATE[],Attendance!$J1529) &gt; 0, VLOOKUP(Attendance!$G1529,FINALS_WEEK_THURSDAY_PERIOD_SCHEDULE[],2,TRUE),
       VLOOKUP(Attendance!$G1529,REGULAR_WEEK_SCHEDULE[[Thursday]:[Period]],3,TRUE))),
IF(WEEKDAY(Attendance!$J1529) = 6,
       IF(COUNTIF(FINALS_WEEK_FRIDAY_DATE[],Attendance!$J1529) &gt; 0, VLOOKUP(Attendance!$G1529,FINALS_WEEK_FRIDAY_PERIOD_SCHEDULE[],2,TRUE),
       VLOOKUP(Attendance!$G1529,REGULAR_WEEK_SCHEDULE[[Friday]:[Period]],2,TRUE))))))))))</f>
        <v/>
      </c>
      <c r="J1529" s="41" t="str">
        <f t="shared" ca="1" si="74"/>
        <v/>
      </c>
      <c r="K1529" s="41" t="str">
        <f>IF($A1529 &lt;&gt; "",VLOOKUP($A1529,'Student reference sheet'!$A$2:$V$2329, 7,FALSE), "")</f>
        <v/>
      </c>
      <c r="L1529" s="30" t="str">
        <f>IF($A1529 ="", "", VLOOKUP($A1529, 'Student reference sheet'!$A$2:$Z$2603,23,FALSE))</f>
        <v/>
      </c>
      <c r="M1529" s="30" t="str">
        <f>IF($A1529 ="", "", VLOOKUP($A1529, 'Student reference sheet'!$A$2:$Z$2603,24,FALSE))</f>
        <v/>
      </c>
      <c r="N1529" s="30" t="str">
        <f>IF($A1529 ="", "", VLOOKUP($A1529, 'Student reference sheet'!$A$2:$Z$2603,26,FALSE))</f>
        <v/>
      </c>
      <c r="O1529" s="30" t="str">
        <f>IF($A1529 ="", "", VLOOKUP($A1529, 'Student reference sheet'!$A$2:$Z$2603,25,FALSE))</f>
        <v/>
      </c>
      <c r="P1529" s="39" t="str">
        <f>IF($A1529 = "", "", IF(OR(VLOOKUP($A1529,'Student reference sheet'!$A$2:$V$2400,8,FALSE) = "R",  VLOOKUP($A1529,'Student reference sheet'!$A$2:$V$2400,8,FALSE) = "L"), "X", ""))</f>
        <v/>
      </c>
      <c r="Q1529" s="39" t="str">
        <f>IF($A1529 ="", "", VLOOKUP($A1529, 'Student reference sheet'!$A$2:$V$2603,22,FALSE))</f>
        <v/>
      </c>
      <c r="R1529" s="39" t="str">
        <f>IF($A1529 &lt;&gt; "",VLOOKUP($A1529,'Student reference sheet'!$A$2:$V$2329, 5,FALSE), "")</f>
        <v/>
      </c>
      <c r="S1529" s="39" t="str">
        <f>IF($A1529 &lt;&gt; "",VLOOKUP($A1529,'Student reference sheet'!$A$2:$V$2329, 6,FALSE), "")</f>
        <v/>
      </c>
      <c r="T1529" s="30" t="str">
        <f>IF($A1529 = "","",
IF(VLOOKUP($A1529,'Student reference sheet'!$A$2:$V$2329, 10,FALSE) = "Y", "Hispanic",
IF(VLOOKUP($A1529,'Student reference sheet'!$A$2:$V$2329,11,FALSE) &lt;&gt; "",
IF(VLOOKUP($A1529,'Student reference sheet'!$A$2:$V$2329,11,FALSE) = "UNK", "Unknown", VLOOKUP(VALUE(VLOOKUP($A1529,'Student reference sheet'!$A$2:$V$2329,11,FALSE)),'Ethnicity Reference'!$A$2:$B$22,2,FALSE)),
IF(VLOOKUP($A1529,'Student reference sheet'!$A$2:$V$2329,9,FALSE) &lt;&gt; "", VLOOKUP(VALUE(VLOOKUP($A1529,'Student reference sheet'!$A$2:$V$2329,9,FALSE)),'Ethnicity Reference'!$A$2:$B$22,2,FALSE),"Unknown"))))</f>
        <v/>
      </c>
      <c r="U1529" s="35"/>
    </row>
    <row r="1530" spans="1:21" ht="15.75">
      <c r="A1530" s="47"/>
      <c r="B1530" s="33"/>
      <c r="C1530" s="39" t="str">
        <f>IF($A1530 &lt;&gt; "",VLOOKUP($A1530,'Student reference sheet'!$A$2:$V$2329, 3,FALSE), "")</f>
        <v/>
      </c>
      <c r="D1530" s="39" t="str">
        <f>IF($A1530 &lt;&gt; "",VLOOKUP($A1530,'Student reference sheet'!$A$2:$V$2329, 2,FALSE), "")</f>
        <v/>
      </c>
      <c r="E1530" s="35"/>
      <c r="F1530" s="34"/>
      <c r="G1530" s="40" t="str">
        <f t="shared" ca="1" si="72"/>
        <v/>
      </c>
      <c r="H1530" s="40" t="str">
        <f t="shared" ca="1" si="73"/>
        <v/>
      </c>
      <c r="I1530" s="36" t="str">
        <f>IF($A1530 = "", "",
IF(COUNTIF(MINIMUM_DAY_DATES[], Attendance!J1530) &gt; 0, VLOOKUP(Attendance!$G1530,MINIMUM_DAY_PERIOD_SCHEDULE[], 2,TRUE),
IF(COUNTIF(RALLY_DATES[], Attendance!J1530) &gt; 0, VLOOKUP(Attendance!$G1530,RALLY_PERIOD_SCHEDULE[], 2,TRUE),
IF(WEEKDAY(Attendance!$J1530) = 2,
       IF(COUNTIF(FINALS_WEEK_MONDAY_DATE[],Attendance!$J1530) &gt; 0, VLOOKUP(Attendance!$G1530,FINALS_WEEK_MONDAY_PERIOD_SCHEDULE[],2,TRUE),
       VLOOKUP(Attendance!$G1530,REGULAR_WEEK_SCHEDULE[],6,TRUE)),
IF(WEEKDAY($J1530) = 3,
       IF(COUNTIF(FINALS_WEEK_TUESDAY_DATE[],Attendance!$J1530) &gt; 0, VLOOKUP(Attendance!$G1530,FINALS_WEEK_TUESDAY_PERIOD_SCHEDULE[],2,TRUE),
       VLOOKUP(Attendance!$G1530,REGULAR_WEEK_SCHEDULE[[Tuesday]:[Period]],5,TRUE)),
IF(WEEKDAY(Attendance!$J1530) = 4,
        IF(COUNTIF(BLOCK_WEDNESDAY_DATES[],Attendance!$J1530) &gt; 0, VLOOKUP(Attendance!$G1530,BLOCK_WEDNESDAY_PERIOD_SCHEDULE[],2,TRUE),
        IF(COUNTIF(FINALS_WEEK_WEDNESDAY_DATE[],Attendance!$J1530) &gt; 0, VLOOKUP(Attendance!$G1530,FINALS_WEEK_WEDNESDAY_PERIOD_SCHEDULE[],2,TRUE),
       VLOOKUP(Attendance!$G1530,REGULAR_WEEK_SCHEDULE[[Wednesday]:[Period]],4,TRUE))),
IF(WEEKDAY($J1530) = 5,
       IF(COUNTIF(BLOCK_THURSDAY_DATES[],Attendance!$J1530) &gt; 0, VLOOKUP(Attendance!$G1530,BLOCK_THURSDAY_PERIOD_SCHEDULE[],2,TRUE),
       IF(COUNTIF(FINALS_WEEK_THURSDAY_DATE[],Attendance!$J1530) &gt; 0, VLOOKUP(Attendance!$G1530,FINALS_WEEK_THURSDAY_PERIOD_SCHEDULE[],2,TRUE),
       VLOOKUP(Attendance!$G1530,REGULAR_WEEK_SCHEDULE[[Thursday]:[Period]],3,TRUE))),
IF(WEEKDAY(Attendance!$J1530) = 6,
       IF(COUNTIF(FINALS_WEEK_FRIDAY_DATE[],Attendance!$J1530) &gt; 0, VLOOKUP(Attendance!$G1530,FINALS_WEEK_FRIDAY_PERIOD_SCHEDULE[],2,TRUE),
       VLOOKUP(Attendance!$G1530,REGULAR_WEEK_SCHEDULE[[Friday]:[Period]],2,TRUE))))))))))</f>
        <v/>
      </c>
      <c r="J1530" s="41" t="str">
        <f t="shared" ca="1" si="74"/>
        <v/>
      </c>
      <c r="K1530" s="41" t="str">
        <f>IF($A1530 &lt;&gt; "",VLOOKUP($A1530,'Student reference sheet'!$A$2:$V$2329, 7,FALSE), "")</f>
        <v/>
      </c>
      <c r="L1530" s="30" t="str">
        <f>IF($A1530 ="", "", VLOOKUP($A1530, 'Student reference sheet'!$A$2:$Z$2603,23,FALSE))</f>
        <v/>
      </c>
      <c r="M1530" s="30" t="str">
        <f>IF($A1530 ="", "", VLOOKUP($A1530, 'Student reference sheet'!$A$2:$Z$2603,24,FALSE))</f>
        <v/>
      </c>
      <c r="N1530" s="30" t="str">
        <f>IF($A1530 ="", "", VLOOKUP($A1530, 'Student reference sheet'!$A$2:$Z$2603,26,FALSE))</f>
        <v/>
      </c>
      <c r="O1530" s="30" t="str">
        <f>IF($A1530 ="", "", VLOOKUP($A1530, 'Student reference sheet'!$A$2:$Z$2603,25,FALSE))</f>
        <v/>
      </c>
      <c r="P1530" s="39" t="str">
        <f>IF($A1530 = "", "", IF(OR(VLOOKUP($A1530,'Student reference sheet'!$A$2:$V$2400,8,FALSE) = "R",  VLOOKUP($A1530,'Student reference sheet'!$A$2:$V$2400,8,FALSE) = "L"), "X", ""))</f>
        <v/>
      </c>
      <c r="Q1530" s="39" t="str">
        <f>IF($A1530 ="", "", VLOOKUP($A1530, 'Student reference sheet'!$A$2:$V$2603,22,FALSE))</f>
        <v/>
      </c>
      <c r="R1530" s="39" t="str">
        <f>IF($A1530 &lt;&gt; "",VLOOKUP($A1530,'Student reference sheet'!$A$2:$V$2329, 5,FALSE), "")</f>
        <v/>
      </c>
      <c r="S1530" s="39" t="str">
        <f>IF($A1530 &lt;&gt; "",VLOOKUP($A1530,'Student reference sheet'!$A$2:$V$2329, 6,FALSE), "")</f>
        <v/>
      </c>
      <c r="T1530" s="30" t="str">
        <f>IF($A1530 = "","",
IF(VLOOKUP($A1530,'Student reference sheet'!$A$2:$V$2329, 10,FALSE) = "Y", "Hispanic",
IF(VLOOKUP($A1530,'Student reference sheet'!$A$2:$V$2329,11,FALSE) &lt;&gt; "",
IF(VLOOKUP($A1530,'Student reference sheet'!$A$2:$V$2329,11,FALSE) = "UNK", "Unknown", VLOOKUP(VALUE(VLOOKUP($A1530,'Student reference sheet'!$A$2:$V$2329,11,FALSE)),'Ethnicity Reference'!$A$2:$B$22,2,FALSE)),
IF(VLOOKUP($A1530,'Student reference sheet'!$A$2:$V$2329,9,FALSE) &lt;&gt; "", VLOOKUP(VALUE(VLOOKUP($A1530,'Student reference sheet'!$A$2:$V$2329,9,FALSE)),'Ethnicity Reference'!$A$2:$B$22,2,FALSE),"Unknown"))))</f>
        <v/>
      </c>
      <c r="U1530" s="35"/>
    </row>
    <row r="1531" spans="1:21" ht="15.75">
      <c r="A1531" s="47"/>
      <c r="B1531" s="33"/>
      <c r="C1531" s="39" t="str">
        <f>IF($A1531 &lt;&gt; "",VLOOKUP($A1531,'Student reference sheet'!$A$2:$V$2329, 3,FALSE), "")</f>
        <v/>
      </c>
      <c r="D1531" s="39" t="str">
        <f>IF($A1531 &lt;&gt; "",VLOOKUP($A1531,'Student reference sheet'!$A$2:$V$2329, 2,FALSE), "")</f>
        <v/>
      </c>
      <c r="E1531" s="35"/>
      <c r="F1531" s="34"/>
      <c r="G1531" s="40" t="str">
        <f t="shared" ca="1" si="72"/>
        <v/>
      </c>
      <c r="H1531" s="40" t="str">
        <f t="shared" ca="1" si="73"/>
        <v/>
      </c>
      <c r="I1531" s="36" t="str">
        <f>IF($A1531 = "", "",
IF(COUNTIF(MINIMUM_DAY_DATES[], Attendance!J1531) &gt; 0, VLOOKUP(Attendance!$G1531,MINIMUM_DAY_PERIOD_SCHEDULE[], 2,TRUE),
IF(COUNTIF(RALLY_DATES[], Attendance!J1531) &gt; 0, VLOOKUP(Attendance!$G1531,RALLY_PERIOD_SCHEDULE[], 2,TRUE),
IF(WEEKDAY(Attendance!$J1531) = 2,
       IF(COUNTIF(FINALS_WEEK_MONDAY_DATE[],Attendance!$J1531) &gt; 0, VLOOKUP(Attendance!$G1531,FINALS_WEEK_MONDAY_PERIOD_SCHEDULE[],2,TRUE),
       VLOOKUP(Attendance!$G1531,REGULAR_WEEK_SCHEDULE[],6,TRUE)),
IF(WEEKDAY($J1531) = 3,
       IF(COUNTIF(FINALS_WEEK_TUESDAY_DATE[],Attendance!$J1531) &gt; 0, VLOOKUP(Attendance!$G1531,FINALS_WEEK_TUESDAY_PERIOD_SCHEDULE[],2,TRUE),
       VLOOKUP(Attendance!$G1531,REGULAR_WEEK_SCHEDULE[[Tuesday]:[Period]],5,TRUE)),
IF(WEEKDAY(Attendance!$J1531) = 4,
        IF(COUNTIF(BLOCK_WEDNESDAY_DATES[],Attendance!$J1531) &gt; 0, VLOOKUP(Attendance!$G1531,BLOCK_WEDNESDAY_PERIOD_SCHEDULE[],2,TRUE),
        IF(COUNTIF(FINALS_WEEK_WEDNESDAY_DATE[],Attendance!$J1531) &gt; 0, VLOOKUP(Attendance!$G1531,FINALS_WEEK_WEDNESDAY_PERIOD_SCHEDULE[],2,TRUE),
       VLOOKUP(Attendance!$G1531,REGULAR_WEEK_SCHEDULE[[Wednesday]:[Period]],4,TRUE))),
IF(WEEKDAY($J1531) = 5,
       IF(COUNTIF(BLOCK_THURSDAY_DATES[],Attendance!$J1531) &gt; 0, VLOOKUP(Attendance!$G1531,BLOCK_THURSDAY_PERIOD_SCHEDULE[],2,TRUE),
       IF(COUNTIF(FINALS_WEEK_THURSDAY_DATE[],Attendance!$J1531) &gt; 0, VLOOKUP(Attendance!$G1531,FINALS_WEEK_THURSDAY_PERIOD_SCHEDULE[],2,TRUE),
       VLOOKUP(Attendance!$G1531,REGULAR_WEEK_SCHEDULE[[Thursday]:[Period]],3,TRUE))),
IF(WEEKDAY(Attendance!$J1531) = 6,
       IF(COUNTIF(FINALS_WEEK_FRIDAY_DATE[],Attendance!$J1531) &gt; 0, VLOOKUP(Attendance!$G1531,FINALS_WEEK_FRIDAY_PERIOD_SCHEDULE[],2,TRUE),
       VLOOKUP(Attendance!$G1531,REGULAR_WEEK_SCHEDULE[[Friday]:[Period]],2,TRUE))))))))))</f>
        <v/>
      </c>
      <c r="J1531" s="41" t="str">
        <f t="shared" ca="1" si="74"/>
        <v/>
      </c>
      <c r="K1531" s="41" t="str">
        <f>IF($A1531 &lt;&gt; "",VLOOKUP($A1531,'Student reference sheet'!$A$2:$V$2329, 7,FALSE), "")</f>
        <v/>
      </c>
      <c r="L1531" s="30" t="str">
        <f>IF($A1531 ="", "", VLOOKUP($A1531, 'Student reference sheet'!$A$2:$Z$2603,23,FALSE))</f>
        <v/>
      </c>
      <c r="M1531" s="30" t="str">
        <f>IF($A1531 ="", "", VLOOKUP($A1531, 'Student reference sheet'!$A$2:$Z$2603,24,FALSE))</f>
        <v/>
      </c>
      <c r="N1531" s="30" t="str">
        <f>IF($A1531 ="", "", VLOOKUP($A1531, 'Student reference sheet'!$A$2:$Z$2603,26,FALSE))</f>
        <v/>
      </c>
      <c r="O1531" s="30" t="str">
        <f>IF($A1531 ="", "", VLOOKUP($A1531, 'Student reference sheet'!$A$2:$Z$2603,25,FALSE))</f>
        <v/>
      </c>
      <c r="P1531" s="39" t="str">
        <f>IF($A1531 = "", "", IF(OR(VLOOKUP($A1531,'Student reference sheet'!$A$2:$V$2400,8,FALSE) = "R",  VLOOKUP($A1531,'Student reference sheet'!$A$2:$V$2400,8,FALSE) = "L"), "X", ""))</f>
        <v/>
      </c>
      <c r="Q1531" s="39" t="str">
        <f>IF($A1531 ="", "", VLOOKUP($A1531, 'Student reference sheet'!$A$2:$V$2603,22,FALSE))</f>
        <v/>
      </c>
      <c r="R1531" s="39" t="str">
        <f>IF($A1531 &lt;&gt; "",VLOOKUP($A1531,'Student reference sheet'!$A$2:$V$2329, 5,FALSE), "")</f>
        <v/>
      </c>
      <c r="S1531" s="39" t="str">
        <f>IF($A1531 &lt;&gt; "",VLOOKUP($A1531,'Student reference sheet'!$A$2:$V$2329, 6,FALSE), "")</f>
        <v/>
      </c>
      <c r="T1531" s="30" t="str">
        <f>IF($A1531 = "","",
IF(VLOOKUP($A1531,'Student reference sheet'!$A$2:$V$2329, 10,FALSE) = "Y", "Hispanic",
IF(VLOOKUP($A1531,'Student reference sheet'!$A$2:$V$2329,11,FALSE) &lt;&gt; "",
IF(VLOOKUP($A1531,'Student reference sheet'!$A$2:$V$2329,11,FALSE) = "UNK", "Unknown", VLOOKUP(VALUE(VLOOKUP($A1531,'Student reference sheet'!$A$2:$V$2329,11,FALSE)),'Ethnicity Reference'!$A$2:$B$22,2,FALSE)),
IF(VLOOKUP($A1531,'Student reference sheet'!$A$2:$V$2329,9,FALSE) &lt;&gt; "", VLOOKUP(VALUE(VLOOKUP($A1531,'Student reference sheet'!$A$2:$V$2329,9,FALSE)),'Ethnicity Reference'!$A$2:$B$22,2,FALSE),"Unknown"))))</f>
        <v/>
      </c>
      <c r="U1531" s="35"/>
    </row>
    <row r="1532" spans="1:21" ht="15.75">
      <c r="A1532" s="47"/>
      <c r="B1532" s="33"/>
      <c r="C1532" s="39" t="str">
        <f>IF($A1532 &lt;&gt; "",VLOOKUP($A1532,'Student reference sheet'!$A$2:$V$2329, 3,FALSE), "")</f>
        <v/>
      </c>
      <c r="D1532" s="39" t="str">
        <f>IF($A1532 &lt;&gt; "",VLOOKUP($A1532,'Student reference sheet'!$A$2:$V$2329, 2,FALSE), "")</f>
        <v/>
      </c>
      <c r="E1532" s="35"/>
      <c r="F1532" s="34"/>
      <c r="G1532" s="40" t="str">
        <f t="shared" ca="1" si="72"/>
        <v/>
      </c>
      <c r="H1532" s="40" t="str">
        <f t="shared" ca="1" si="73"/>
        <v/>
      </c>
      <c r="I1532" s="36" t="str">
        <f>IF($A1532 = "", "",
IF(COUNTIF(MINIMUM_DAY_DATES[], Attendance!J1532) &gt; 0, VLOOKUP(Attendance!$G1532,MINIMUM_DAY_PERIOD_SCHEDULE[], 2,TRUE),
IF(COUNTIF(RALLY_DATES[], Attendance!J1532) &gt; 0, VLOOKUP(Attendance!$G1532,RALLY_PERIOD_SCHEDULE[], 2,TRUE),
IF(WEEKDAY(Attendance!$J1532) = 2,
       IF(COUNTIF(FINALS_WEEK_MONDAY_DATE[],Attendance!$J1532) &gt; 0, VLOOKUP(Attendance!$G1532,FINALS_WEEK_MONDAY_PERIOD_SCHEDULE[],2,TRUE),
       VLOOKUP(Attendance!$G1532,REGULAR_WEEK_SCHEDULE[],6,TRUE)),
IF(WEEKDAY($J1532) = 3,
       IF(COUNTIF(FINALS_WEEK_TUESDAY_DATE[],Attendance!$J1532) &gt; 0, VLOOKUP(Attendance!$G1532,FINALS_WEEK_TUESDAY_PERIOD_SCHEDULE[],2,TRUE),
       VLOOKUP(Attendance!$G1532,REGULAR_WEEK_SCHEDULE[[Tuesday]:[Period]],5,TRUE)),
IF(WEEKDAY(Attendance!$J1532) = 4,
        IF(COUNTIF(BLOCK_WEDNESDAY_DATES[],Attendance!$J1532) &gt; 0, VLOOKUP(Attendance!$G1532,BLOCK_WEDNESDAY_PERIOD_SCHEDULE[],2,TRUE),
        IF(COUNTIF(FINALS_WEEK_WEDNESDAY_DATE[],Attendance!$J1532) &gt; 0, VLOOKUP(Attendance!$G1532,FINALS_WEEK_WEDNESDAY_PERIOD_SCHEDULE[],2,TRUE),
       VLOOKUP(Attendance!$G1532,REGULAR_WEEK_SCHEDULE[[Wednesday]:[Period]],4,TRUE))),
IF(WEEKDAY($J1532) = 5,
       IF(COUNTIF(BLOCK_THURSDAY_DATES[],Attendance!$J1532) &gt; 0, VLOOKUP(Attendance!$G1532,BLOCK_THURSDAY_PERIOD_SCHEDULE[],2,TRUE),
       IF(COUNTIF(FINALS_WEEK_THURSDAY_DATE[],Attendance!$J1532) &gt; 0, VLOOKUP(Attendance!$G1532,FINALS_WEEK_THURSDAY_PERIOD_SCHEDULE[],2,TRUE),
       VLOOKUP(Attendance!$G1532,REGULAR_WEEK_SCHEDULE[[Thursday]:[Period]],3,TRUE))),
IF(WEEKDAY(Attendance!$J1532) = 6,
       IF(COUNTIF(FINALS_WEEK_FRIDAY_DATE[],Attendance!$J1532) &gt; 0, VLOOKUP(Attendance!$G1532,FINALS_WEEK_FRIDAY_PERIOD_SCHEDULE[],2,TRUE),
       VLOOKUP(Attendance!$G1532,REGULAR_WEEK_SCHEDULE[[Friday]:[Period]],2,TRUE))))))))))</f>
        <v/>
      </c>
      <c r="J1532" s="41" t="str">
        <f t="shared" ca="1" si="74"/>
        <v/>
      </c>
      <c r="K1532" s="41" t="str">
        <f>IF($A1532 &lt;&gt; "",VLOOKUP($A1532,'Student reference sheet'!$A$2:$V$2329, 7,FALSE), "")</f>
        <v/>
      </c>
      <c r="L1532" s="30" t="str">
        <f>IF($A1532 ="", "", VLOOKUP($A1532, 'Student reference sheet'!$A$2:$Z$2603,23,FALSE))</f>
        <v/>
      </c>
      <c r="M1532" s="30" t="str">
        <f>IF($A1532 ="", "", VLOOKUP($A1532, 'Student reference sheet'!$A$2:$Z$2603,24,FALSE))</f>
        <v/>
      </c>
      <c r="N1532" s="30" t="str">
        <f>IF($A1532 ="", "", VLOOKUP($A1532, 'Student reference sheet'!$A$2:$Z$2603,26,FALSE))</f>
        <v/>
      </c>
      <c r="O1532" s="30" t="str">
        <f>IF($A1532 ="", "", VLOOKUP($A1532, 'Student reference sheet'!$A$2:$Z$2603,25,FALSE))</f>
        <v/>
      </c>
      <c r="P1532" s="39" t="str">
        <f>IF($A1532 = "", "", IF(OR(VLOOKUP($A1532,'Student reference sheet'!$A$2:$V$2400,8,FALSE) = "R",  VLOOKUP($A1532,'Student reference sheet'!$A$2:$V$2400,8,FALSE) = "L"), "X", ""))</f>
        <v/>
      </c>
      <c r="Q1532" s="39" t="str">
        <f>IF($A1532 ="", "", VLOOKUP($A1532, 'Student reference sheet'!$A$2:$V$2603,22,FALSE))</f>
        <v/>
      </c>
      <c r="R1532" s="39" t="str">
        <f>IF($A1532 &lt;&gt; "",VLOOKUP($A1532,'Student reference sheet'!$A$2:$V$2329, 5,FALSE), "")</f>
        <v/>
      </c>
      <c r="S1532" s="39" t="str">
        <f>IF($A1532 &lt;&gt; "",VLOOKUP($A1532,'Student reference sheet'!$A$2:$V$2329, 6,FALSE), "")</f>
        <v/>
      </c>
      <c r="T1532" s="30" t="str">
        <f>IF($A1532 = "","",
IF(VLOOKUP($A1532,'Student reference sheet'!$A$2:$V$2329, 10,FALSE) = "Y", "Hispanic",
IF(VLOOKUP($A1532,'Student reference sheet'!$A$2:$V$2329,11,FALSE) &lt;&gt; "",
IF(VLOOKUP($A1532,'Student reference sheet'!$A$2:$V$2329,11,FALSE) = "UNK", "Unknown", VLOOKUP(VALUE(VLOOKUP($A1532,'Student reference sheet'!$A$2:$V$2329,11,FALSE)),'Ethnicity Reference'!$A$2:$B$22,2,FALSE)),
IF(VLOOKUP($A1532,'Student reference sheet'!$A$2:$V$2329,9,FALSE) &lt;&gt; "", VLOOKUP(VALUE(VLOOKUP($A1532,'Student reference sheet'!$A$2:$V$2329,9,FALSE)),'Ethnicity Reference'!$A$2:$B$22,2,FALSE),"Unknown"))))</f>
        <v/>
      </c>
      <c r="U1532" s="35"/>
    </row>
    <row r="1533" spans="1:21" ht="15.75">
      <c r="A1533" s="47"/>
      <c r="B1533" s="33"/>
      <c r="C1533" s="39" t="str">
        <f>IF($A1533 &lt;&gt; "",VLOOKUP($A1533,'Student reference sheet'!$A$2:$V$2329, 3,FALSE), "")</f>
        <v/>
      </c>
      <c r="D1533" s="39" t="str">
        <f>IF($A1533 &lt;&gt; "",VLOOKUP($A1533,'Student reference sheet'!$A$2:$V$2329, 2,FALSE), "")</f>
        <v/>
      </c>
      <c r="E1533" s="35"/>
      <c r="F1533" s="34"/>
      <c r="G1533" s="40" t="str">
        <f t="shared" ca="1" si="72"/>
        <v/>
      </c>
      <c r="H1533" s="40" t="str">
        <f t="shared" ca="1" si="73"/>
        <v/>
      </c>
      <c r="I1533" s="36" t="str">
        <f>IF($A1533 = "", "",
IF(COUNTIF(MINIMUM_DAY_DATES[], Attendance!J1533) &gt; 0, VLOOKUP(Attendance!$G1533,MINIMUM_DAY_PERIOD_SCHEDULE[], 2,TRUE),
IF(COUNTIF(RALLY_DATES[], Attendance!J1533) &gt; 0, VLOOKUP(Attendance!$G1533,RALLY_PERIOD_SCHEDULE[], 2,TRUE),
IF(WEEKDAY(Attendance!$J1533) = 2,
       IF(COUNTIF(FINALS_WEEK_MONDAY_DATE[],Attendance!$J1533) &gt; 0, VLOOKUP(Attendance!$G1533,FINALS_WEEK_MONDAY_PERIOD_SCHEDULE[],2,TRUE),
       VLOOKUP(Attendance!$G1533,REGULAR_WEEK_SCHEDULE[],6,TRUE)),
IF(WEEKDAY($J1533) = 3,
       IF(COUNTIF(FINALS_WEEK_TUESDAY_DATE[],Attendance!$J1533) &gt; 0, VLOOKUP(Attendance!$G1533,FINALS_WEEK_TUESDAY_PERIOD_SCHEDULE[],2,TRUE),
       VLOOKUP(Attendance!$G1533,REGULAR_WEEK_SCHEDULE[[Tuesday]:[Period]],5,TRUE)),
IF(WEEKDAY(Attendance!$J1533) = 4,
        IF(COUNTIF(BLOCK_WEDNESDAY_DATES[],Attendance!$J1533) &gt; 0, VLOOKUP(Attendance!$G1533,BLOCK_WEDNESDAY_PERIOD_SCHEDULE[],2,TRUE),
        IF(COUNTIF(FINALS_WEEK_WEDNESDAY_DATE[],Attendance!$J1533) &gt; 0, VLOOKUP(Attendance!$G1533,FINALS_WEEK_WEDNESDAY_PERIOD_SCHEDULE[],2,TRUE),
       VLOOKUP(Attendance!$G1533,REGULAR_WEEK_SCHEDULE[[Wednesday]:[Period]],4,TRUE))),
IF(WEEKDAY($J1533) = 5,
       IF(COUNTIF(BLOCK_THURSDAY_DATES[],Attendance!$J1533) &gt; 0, VLOOKUP(Attendance!$G1533,BLOCK_THURSDAY_PERIOD_SCHEDULE[],2,TRUE),
       IF(COUNTIF(FINALS_WEEK_THURSDAY_DATE[],Attendance!$J1533) &gt; 0, VLOOKUP(Attendance!$G1533,FINALS_WEEK_THURSDAY_PERIOD_SCHEDULE[],2,TRUE),
       VLOOKUP(Attendance!$G1533,REGULAR_WEEK_SCHEDULE[[Thursday]:[Period]],3,TRUE))),
IF(WEEKDAY(Attendance!$J1533) = 6,
       IF(COUNTIF(FINALS_WEEK_FRIDAY_DATE[],Attendance!$J1533) &gt; 0, VLOOKUP(Attendance!$G1533,FINALS_WEEK_FRIDAY_PERIOD_SCHEDULE[],2,TRUE),
       VLOOKUP(Attendance!$G1533,REGULAR_WEEK_SCHEDULE[[Friday]:[Period]],2,TRUE))))))))))</f>
        <v/>
      </c>
      <c r="J1533" s="41" t="str">
        <f t="shared" ca="1" si="74"/>
        <v/>
      </c>
      <c r="K1533" s="41" t="str">
        <f>IF($A1533 &lt;&gt; "",VLOOKUP($A1533,'Student reference sheet'!$A$2:$V$2329, 7,FALSE), "")</f>
        <v/>
      </c>
      <c r="L1533" s="30" t="str">
        <f>IF($A1533 ="", "", VLOOKUP($A1533, 'Student reference sheet'!$A$2:$Z$2603,23,FALSE))</f>
        <v/>
      </c>
      <c r="M1533" s="30" t="str">
        <f>IF($A1533 ="", "", VLOOKUP($A1533, 'Student reference sheet'!$A$2:$Z$2603,24,FALSE))</f>
        <v/>
      </c>
      <c r="N1533" s="30" t="str">
        <f>IF($A1533 ="", "", VLOOKUP($A1533, 'Student reference sheet'!$A$2:$Z$2603,26,FALSE))</f>
        <v/>
      </c>
      <c r="O1533" s="30" t="str">
        <f>IF($A1533 ="", "", VLOOKUP($A1533, 'Student reference sheet'!$A$2:$Z$2603,25,FALSE))</f>
        <v/>
      </c>
      <c r="P1533" s="39" t="str">
        <f>IF($A1533 = "", "", IF(OR(VLOOKUP($A1533,'Student reference sheet'!$A$2:$V$2400,8,FALSE) = "R",  VLOOKUP($A1533,'Student reference sheet'!$A$2:$V$2400,8,FALSE) = "L"), "X", ""))</f>
        <v/>
      </c>
      <c r="Q1533" s="39" t="str">
        <f>IF($A1533 ="", "", VLOOKUP($A1533, 'Student reference sheet'!$A$2:$V$2603,22,FALSE))</f>
        <v/>
      </c>
      <c r="R1533" s="39" t="str">
        <f>IF($A1533 &lt;&gt; "",VLOOKUP($A1533,'Student reference sheet'!$A$2:$V$2329, 5,FALSE), "")</f>
        <v/>
      </c>
      <c r="S1533" s="39" t="str">
        <f>IF($A1533 &lt;&gt; "",VLOOKUP($A1533,'Student reference sheet'!$A$2:$V$2329, 6,FALSE), "")</f>
        <v/>
      </c>
      <c r="T1533" s="30" t="str">
        <f>IF($A1533 = "","",
IF(VLOOKUP($A1533,'Student reference sheet'!$A$2:$V$2329, 10,FALSE) = "Y", "Hispanic",
IF(VLOOKUP($A1533,'Student reference sheet'!$A$2:$V$2329,11,FALSE) &lt;&gt; "",
IF(VLOOKUP($A1533,'Student reference sheet'!$A$2:$V$2329,11,FALSE) = "UNK", "Unknown", VLOOKUP(VALUE(VLOOKUP($A1533,'Student reference sheet'!$A$2:$V$2329,11,FALSE)),'Ethnicity Reference'!$A$2:$B$22,2,FALSE)),
IF(VLOOKUP($A1533,'Student reference sheet'!$A$2:$V$2329,9,FALSE) &lt;&gt; "", VLOOKUP(VALUE(VLOOKUP($A1533,'Student reference sheet'!$A$2:$V$2329,9,FALSE)),'Ethnicity Reference'!$A$2:$B$22,2,FALSE),"Unknown"))))</f>
        <v/>
      </c>
      <c r="U1533" s="35"/>
    </row>
    <row r="1534" spans="1:21" ht="15.75">
      <c r="A1534" s="47"/>
      <c r="B1534" s="33"/>
      <c r="C1534" s="39" t="str">
        <f>IF($A1534 &lt;&gt; "",VLOOKUP($A1534,'Student reference sheet'!$A$2:$V$2329, 3,FALSE), "")</f>
        <v/>
      </c>
      <c r="D1534" s="39" t="str">
        <f>IF($A1534 &lt;&gt; "",VLOOKUP($A1534,'Student reference sheet'!$A$2:$V$2329, 2,FALSE), "")</f>
        <v/>
      </c>
      <c r="E1534" s="35"/>
      <c r="F1534" s="34"/>
      <c r="G1534" s="40" t="str">
        <f t="shared" ca="1" si="72"/>
        <v/>
      </c>
      <c r="H1534" s="40" t="str">
        <f t="shared" ca="1" si="73"/>
        <v/>
      </c>
      <c r="I1534" s="36" t="str">
        <f>IF($A1534 = "", "",
IF(COUNTIF(MINIMUM_DAY_DATES[], Attendance!J1534) &gt; 0, VLOOKUP(Attendance!$G1534,MINIMUM_DAY_PERIOD_SCHEDULE[], 2,TRUE),
IF(COUNTIF(RALLY_DATES[], Attendance!J1534) &gt; 0, VLOOKUP(Attendance!$G1534,RALLY_PERIOD_SCHEDULE[], 2,TRUE),
IF(WEEKDAY(Attendance!$J1534) = 2,
       IF(COUNTIF(FINALS_WEEK_MONDAY_DATE[],Attendance!$J1534) &gt; 0, VLOOKUP(Attendance!$G1534,FINALS_WEEK_MONDAY_PERIOD_SCHEDULE[],2,TRUE),
       VLOOKUP(Attendance!$G1534,REGULAR_WEEK_SCHEDULE[],6,TRUE)),
IF(WEEKDAY($J1534) = 3,
       IF(COUNTIF(FINALS_WEEK_TUESDAY_DATE[],Attendance!$J1534) &gt; 0, VLOOKUP(Attendance!$G1534,FINALS_WEEK_TUESDAY_PERIOD_SCHEDULE[],2,TRUE),
       VLOOKUP(Attendance!$G1534,REGULAR_WEEK_SCHEDULE[[Tuesday]:[Period]],5,TRUE)),
IF(WEEKDAY(Attendance!$J1534) = 4,
        IF(COUNTIF(BLOCK_WEDNESDAY_DATES[],Attendance!$J1534) &gt; 0, VLOOKUP(Attendance!$G1534,BLOCK_WEDNESDAY_PERIOD_SCHEDULE[],2,TRUE),
        IF(COUNTIF(FINALS_WEEK_WEDNESDAY_DATE[],Attendance!$J1534) &gt; 0, VLOOKUP(Attendance!$G1534,FINALS_WEEK_WEDNESDAY_PERIOD_SCHEDULE[],2,TRUE),
       VLOOKUP(Attendance!$G1534,REGULAR_WEEK_SCHEDULE[[Wednesday]:[Period]],4,TRUE))),
IF(WEEKDAY($J1534) = 5,
       IF(COUNTIF(BLOCK_THURSDAY_DATES[],Attendance!$J1534) &gt; 0, VLOOKUP(Attendance!$G1534,BLOCK_THURSDAY_PERIOD_SCHEDULE[],2,TRUE),
       IF(COUNTIF(FINALS_WEEK_THURSDAY_DATE[],Attendance!$J1534) &gt; 0, VLOOKUP(Attendance!$G1534,FINALS_WEEK_THURSDAY_PERIOD_SCHEDULE[],2,TRUE),
       VLOOKUP(Attendance!$G1534,REGULAR_WEEK_SCHEDULE[[Thursday]:[Period]],3,TRUE))),
IF(WEEKDAY(Attendance!$J1534) = 6,
       IF(COUNTIF(FINALS_WEEK_FRIDAY_DATE[],Attendance!$J1534) &gt; 0, VLOOKUP(Attendance!$G1534,FINALS_WEEK_FRIDAY_PERIOD_SCHEDULE[],2,TRUE),
       VLOOKUP(Attendance!$G1534,REGULAR_WEEK_SCHEDULE[[Friday]:[Period]],2,TRUE))))))))))</f>
        <v/>
      </c>
      <c r="J1534" s="41" t="str">
        <f t="shared" ca="1" si="74"/>
        <v/>
      </c>
      <c r="K1534" s="41" t="str">
        <f>IF($A1534 &lt;&gt; "",VLOOKUP($A1534,'Student reference sheet'!$A$2:$V$2329, 7,FALSE), "")</f>
        <v/>
      </c>
      <c r="L1534" s="30" t="str">
        <f>IF($A1534 ="", "", VLOOKUP($A1534, 'Student reference sheet'!$A$2:$Z$2603,23,FALSE))</f>
        <v/>
      </c>
      <c r="M1534" s="30" t="str">
        <f>IF($A1534 ="", "", VLOOKUP($A1534, 'Student reference sheet'!$A$2:$Z$2603,24,FALSE))</f>
        <v/>
      </c>
      <c r="N1534" s="30" t="str">
        <f>IF($A1534 ="", "", VLOOKUP($A1534, 'Student reference sheet'!$A$2:$Z$2603,26,FALSE))</f>
        <v/>
      </c>
      <c r="O1534" s="30" t="str">
        <f>IF($A1534 ="", "", VLOOKUP($A1534, 'Student reference sheet'!$A$2:$Z$2603,25,FALSE))</f>
        <v/>
      </c>
      <c r="P1534" s="39" t="str">
        <f>IF($A1534 = "", "", IF(OR(VLOOKUP($A1534,'Student reference sheet'!$A$2:$V$2400,8,FALSE) = "R",  VLOOKUP($A1534,'Student reference sheet'!$A$2:$V$2400,8,FALSE) = "L"), "X", ""))</f>
        <v/>
      </c>
      <c r="Q1534" s="39" t="str">
        <f>IF($A1534 ="", "", VLOOKUP($A1534, 'Student reference sheet'!$A$2:$V$2603,22,FALSE))</f>
        <v/>
      </c>
      <c r="R1534" s="39" t="str">
        <f>IF($A1534 &lt;&gt; "",VLOOKUP($A1534,'Student reference sheet'!$A$2:$V$2329, 5,FALSE), "")</f>
        <v/>
      </c>
      <c r="S1534" s="39" t="str">
        <f>IF($A1534 &lt;&gt; "",VLOOKUP($A1534,'Student reference sheet'!$A$2:$V$2329, 6,FALSE), "")</f>
        <v/>
      </c>
      <c r="T1534" s="30" t="str">
        <f>IF($A1534 = "","",
IF(VLOOKUP($A1534,'Student reference sheet'!$A$2:$V$2329, 10,FALSE) = "Y", "Hispanic",
IF(VLOOKUP($A1534,'Student reference sheet'!$A$2:$V$2329,11,FALSE) &lt;&gt; "",
IF(VLOOKUP($A1534,'Student reference sheet'!$A$2:$V$2329,11,FALSE) = "UNK", "Unknown", VLOOKUP(VALUE(VLOOKUP($A1534,'Student reference sheet'!$A$2:$V$2329,11,FALSE)),'Ethnicity Reference'!$A$2:$B$22,2,FALSE)),
IF(VLOOKUP($A1534,'Student reference sheet'!$A$2:$V$2329,9,FALSE) &lt;&gt; "", VLOOKUP(VALUE(VLOOKUP($A1534,'Student reference sheet'!$A$2:$V$2329,9,FALSE)),'Ethnicity Reference'!$A$2:$B$22,2,FALSE),"Unknown"))))</f>
        <v/>
      </c>
      <c r="U1534" s="35"/>
    </row>
    <row r="1535" spans="1:21" ht="15.75">
      <c r="A1535" s="47"/>
      <c r="B1535" s="33"/>
      <c r="C1535" s="39" t="str">
        <f>IF($A1535 &lt;&gt; "",VLOOKUP($A1535,'Student reference sheet'!$A$2:$V$2329, 3,FALSE), "")</f>
        <v/>
      </c>
      <c r="D1535" s="39" t="str">
        <f>IF($A1535 &lt;&gt; "",VLOOKUP($A1535,'Student reference sheet'!$A$2:$V$2329, 2,FALSE), "")</f>
        <v/>
      </c>
      <c r="E1535" s="35"/>
      <c r="F1535" s="34"/>
      <c r="G1535" s="40" t="str">
        <f t="shared" ca="1" si="72"/>
        <v/>
      </c>
      <c r="H1535" s="40" t="str">
        <f t="shared" ca="1" si="73"/>
        <v/>
      </c>
      <c r="I1535" s="36" t="str">
        <f>IF($A1535 = "", "",
IF(COUNTIF(MINIMUM_DAY_DATES[], Attendance!J1535) &gt; 0, VLOOKUP(Attendance!$G1535,MINIMUM_DAY_PERIOD_SCHEDULE[], 2,TRUE),
IF(COUNTIF(RALLY_DATES[], Attendance!J1535) &gt; 0, VLOOKUP(Attendance!$G1535,RALLY_PERIOD_SCHEDULE[], 2,TRUE),
IF(WEEKDAY(Attendance!$J1535) = 2,
       IF(COUNTIF(FINALS_WEEK_MONDAY_DATE[],Attendance!$J1535) &gt; 0, VLOOKUP(Attendance!$G1535,FINALS_WEEK_MONDAY_PERIOD_SCHEDULE[],2,TRUE),
       VLOOKUP(Attendance!$G1535,REGULAR_WEEK_SCHEDULE[],6,TRUE)),
IF(WEEKDAY($J1535) = 3,
       IF(COUNTIF(FINALS_WEEK_TUESDAY_DATE[],Attendance!$J1535) &gt; 0, VLOOKUP(Attendance!$G1535,FINALS_WEEK_TUESDAY_PERIOD_SCHEDULE[],2,TRUE),
       VLOOKUP(Attendance!$G1535,REGULAR_WEEK_SCHEDULE[[Tuesday]:[Period]],5,TRUE)),
IF(WEEKDAY(Attendance!$J1535) = 4,
        IF(COUNTIF(BLOCK_WEDNESDAY_DATES[],Attendance!$J1535) &gt; 0, VLOOKUP(Attendance!$G1535,BLOCK_WEDNESDAY_PERIOD_SCHEDULE[],2,TRUE),
        IF(COUNTIF(FINALS_WEEK_WEDNESDAY_DATE[],Attendance!$J1535) &gt; 0, VLOOKUP(Attendance!$G1535,FINALS_WEEK_WEDNESDAY_PERIOD_SCHEDULE[],2,TRUE),
       VLOOKUP(Attendance!$G1535,REGULAR_WEEK_SCHEDULE[[Wednesday]:[Period]],4,TRUE))),
IF(WEEKDAY($J1535) = 5,
       IF(COUNTIF(BLOCK_THURSDAY_DATES[],Attendance!$J1535) &gt; 0, VLOOKUP(Attendance!$G1535,BLOCK_THURSDAY_PERIOD_SCHEDULE[],2,TRUE),
       IF(COUNTIF(FINALS_WEEK_THURSDAY_DATE[],Attendance!$J1535) &gt; 0, VLOOKUP(Attendance!$G1535,FINALS_WEEK_THURSDAY_PERIOD_SCHEDULE[],2,TRUE),
       VLOOKUP(Attendance!$G1535,REGULAR_WEEK_SCHEDULE[[Thursday]:[Period]],3,TRUE))),
IF(WEEKDAY(Attendance!$J1535) = 6,
       IF(COUNTIF(FINALS_WEEK_FRIDAY_DATE[],Attendance!$J1535) &gt; 0, VLOOKUP(Attendance!$G1535,FINALS_WEEK_FRIDAY_PERIOD_SCHEDULE[],2,TRUE),
       VLOOKUP(Attendance!$G1535,REGULAR_WEEK_SCHEDULE[[Friday]:[Period]],2,TRUE))))))))))</f>
        <v/>
      </c>
      <c r="J1535" s="41" t="str">
        <f t="shared" ca="1" si="74"/>
        <v/>
      </c>
      <c r="K1535" s="41" t="str">
        <f>IF($A1535 &lt;&gt; "",VLOOKUP($A1535,'Student reference sheet'!$A$2:$V$2329, 7,FALSE), "")</f>
        <v/>
      </c>
      <c r="L1535" s="30" t="str">
        <f>IF($A1535 ="", "", VLOOKUP($A1535, 'Student reference sheet'!$A$2:$Z$2603,23,FALSE))</f>
        <v/>
      </c>
      <c r="M1535" s="30" t="str">
        <f>IF($A1535 ="", "", VLOOKUP($A1535, 'Student reference sheet'!$A$2:$Z$2603,24,FALSE))</f>
        <v/>
      </c>
      <c r="N1535" s="30" t="str">
        <f>IF($A1535 ="", "", VLOOKUP($A1535, 'Student reference sheet'!$A$2:$Z$2603,26,FALSE))</f>
        <v/>
      </c>
      <c r="O1535" s="30" t="str">
        <f>IF($A1535 ="", "", VLOOKUP($A1535, 'Student reference sheet'!$A$2:$Z$2603,25,FALSE))</f>
        <v/>
      </c>
      <c r="P1535" s="39" t="str">
        <f>IF($A1535 = "", "", IF(OR(VLOOKUP($A1535,'Student reference sheet'!$A$2:$V$2400,8,FALSE) = "R",  VLOOKUP($A1535,'Student reference sheet'!$A$2:$V$2400,8,FALSE) = "L"), "X", ""))</f>
        <v/>
      </c>
      <c r="Q1535" s="39" t="str">
        <f>IF($A1535 ="", "", VLOOKUP($A1535, 'Student reference sheet'!$A$2:$V$2603,22,FALSE))</f>
        <v/>
      </c>
      <c r="R1535" s="39" t="str">
        <f>IF($A1535 &lt;&gt; "",VLOOKUP($A1535,'Student reference sheet'!$A$2:$V$2329, 5,FALSE), "")</f>
        <v/>
      </c>
      <c r="S1535" s="39" t="str">
        <f>IF($A1535 &lt;&gt; "",VLOOKUP($A1535,'Student reference sheet'!$A$2:$V$2329, 6,FALSE), "")</f>
        <v/>
      </c>
      <c r="T1535" s="30" t="str">
        <f>IF($A1535 = "","",
IF(VLOOKUP($A1535,'Student reference sheet'!$A$2:$V$2329, 10,FALSE) = "Y", "Hispanic",
IF(VLOOKUP($A1535,'Student reference sheet'!$A$2:$V$2329,11,FALSE) &lt;&gt; "",
IF(VLOOKUP($A1535,'Student reference sheet'!$A$2:$V$2329,11,FALSE) = "UNK", "Unknown", VLOOKUP(VALUE(VLOOKUP($A1535,'Student reference sheet'!$A$2:$V$2329,11,FALSE)),'Ethnicity Reference'!$A$2:$B$22,2,FALSE)),
IF(VLOOKUP($A1535,'Student reference sheet'!$A$2:$V$2329,9,FALSE) &lt;&gt; "", VLOOKUP(VALUE(VLOOKUP($A1535,'Student reference sheet'!$A$2:$V$2329,9,FALSE)),'Ethnicity Reference'!$A$2:$B$22,2,FALSE),"Unknown"))))</f>
        <v/>
      </c>
      <c r="U1535" s="35"/>
    </row>
    <row r="1536" spans="1:21" ht="15.75">
      <c r="A1536" s="47"/>
      <c r="B1536" s="33"/>
      <c r="C1536" s="39" t="str">
        <f>IF($A1536 &lt;&gt; "",VLOOKUP($A1536,'Student reference sheet'!$A$2:$V$2329, 3,FALSE), "")</f>
        <v/>
      </c>
      <c r="D1536" s="39" t="str">
        <f>IF($A1536 &lt;&gt; "",VLOOKUP($A1536,'Student reference sheet'!$A$2:$V$2329, 2,FALSE), "")</f>
        <v/>
      </c>
      <c r="E1536" s="35"/>
      <c r="F1536" s="34"/>
      <c r="G1536" s="40" t="str">
        <f t="shared" ca="1" si="72"/>
        <v/>
      </c>
      <c r="H1536" s="40" t="str">
        <f t="shared" ca="1" si="73"/>
        <v/>
      </c>
      <c r="I1536" s="36" t="str">
        <f>IF($A1536 = "", "",
IF(COUNTIF(MINIMUM_DAY_DATES[], Attendance!J1536) &gt; 0, VLOOKUP(Attendance!$G1536,MINIMUM_DAY_PERIOD_SCHEDULE[], 2,TRUE),
IF(COUNTIF(RALLY_DATES[], Attendance!J1536) &gt; 0, VLOOKUP(Attendance!$G1536,RALLY_PERIOD_SCHEDULE[], 2,TRUE),
IF(WEEKDAY(Attendance!$J1536) = 2,
       IF(COUNTIF(FINALS_WEEK_MONDAY_DATE[],Attendance!$J1536) &gt; 0, VLOOKUP(Attendance!$G1536,FINALS_WEEK_MONDAY_PERIOD_SCHEDULE[],2,TRUE),
       VLOOKUP(Attendance!$G1536,REGULAR_WEEK_SCHEDULE[],6,TRUE)),
IF(WEEKDAY($J1536) = 3,
       IF(COUNTIF(FINALS_WEEK_TUESDAY_DATE[],Attendance!$J1536) &gt; 0, VLOOKUP(Attendance!$G1536,FINALS_WEEK_TUESDAY_PERIOD_SCHEDULE[],2,TRUE),
       VLOOKUP(Attendance!$G1536,REGULAR_WEEK_SCHEDULE[[Tuesday]:[Period]],5,TRUE)),
IF(WEEKDAY(Attendance!$J1536) = 4,
        IF(COUNTIF(BLOCK_WEDNESDAY_DATES[],Attendance!$J1536) &gt; 0, VLOOKUP(Attendance!$G1536,BLOCK_WEDNESDAY_PERIOD_SCHEDULE[],2,TRUE),
        IF(COUNTIF(FINALS_WEEK_WEDNESDAY_DATE[],Attendance!$J1536) &gt; 0, VLOOKUP(Attendance!$G1536,FINALS_WEEK_WEDNESDAY_PERIOD_SCHEDULE[],2,TRUE),
       VLOOKUP(Attendance!$G1536,REGULAR_WEEK_SCHEDULE[[Wednesday]:[Period]],4,TRUE))),
IF(WEEKDAY($J1536) = 5,
       IF(COUNTIF(BLOCK_THURSDAY_DATES[],Attendance!$J1536) &gt; 0, VLOOKUP(Attendance!$G1536,BLOCK_THURSDAY_PERIOD_SCHEDULE[],2,TRUE),
       IF(COUNTIF(FINALS_WEEK_THURSDAY_DATE[],Attendance!$J1536) &gt; 0, VLOOKUP(Attendance!$G1536,FINALS_WEEK_THURSDAY_PERIOD_SCHEDULE[],2,TRUE),
       VLOOKUP(Attendance!$G1536,REGULAR_WEEK_SCHEDULE[[Thursday]:[Period]],3,TRUE))),
IF(WEEKDAY(Attendance!$J1536) = 6,
       IF(COUNTIF(FINALS_WEEK_FRIDAY_DATE[],Attendance!$J1536) &gt; 0, VLOOKUP(Attendance!$G1536,FINALS_WEEK_FRIDAY_PERIOD_SCHEDULE[],2,TRUE),
       VLOOKUP(Attendance!$G1536,REGULAR_WEEK_SCHEDULE[[Friday]:[Period]],2,TRUE))))))))))</f>
        <v/>
      </c>
      <c r="J1536" s="41" t="str">
        <f t="shared" ca="1" si="74"/>
        <v/>
      </c>
      <c r="K1536" s="41" t="str">
        <f>IF($A1536 &lt;&gt; "",VLOOKUP($A1536,'Student reference sheet'!$A$2:$V$2329, 7,FALSE), "")</f>
        <v/>
      </c>
      <c r="L1536" s="30" t="str">
        <f>IF($A1536 ="", "", VLOOKUP($A1536, 'Student reference sheet'!$A$2:$Z$2603,23,FALSE))</f>
        <v/>
      </c>
      <c r="M1536" s="30" t="str">
        <f>IF($A1536 ="", "", VLOOKUP($A1536, 'Student reference sheet'!$A$2:$Z$2603,24,FALSE))</f>
        <v/>
      </c>
      <c r="N1536" s="30" t="str">
        <f>IF($A1536 ="", "", VLOOKUP($A1536, 'Student reference sheet'!$A$2:$Z$2603,26,FALSE))</f>
        <v/>
      </c>
      <c r="O1536" s="30" t="str">
        <f>IF($A1536 ="", "", VLOOKUP($A1536, 'Student reference sheet'!$A$2:$Z$2603,25,FALSE))</f>
        <v/>
      </c>
      <c r="P1536" s="39" t="str">
        <f>IF($A1536 = "", "", IF(OR(VLOOKUP($A1536,'Student reference sheet'!$A$2:$V$2400,8,FALSE) = "R",  VLOOKUP($A1536,'Student reference sheet'!$A$2:$V$2400,8,FALSE) = "L"), "X", ""))</f>
        <v/>
      </c>
      <c r="Q1536" s="39" t="str">
        <f>IF($A1536 ="", "", VLOOKUP($A1536, 'Student reference sheet'!$A$2:$V$2603,22,FALSE))</f>
        <v/>
      </c>
      <c r="R1536" s="39" t="str">
        <f>IF($A1536 &lt;&gt; "",VLOOKUP($A1536,'Student reference sheet'!$A$2:$V$2329, 5,FALSE), "")</f>
        <v/>
      </c>
      <c r="S1536" s="39" t="str">
        <f>IF($A1536 &lt;&gt; "",VLOOKUP($A1536,'Student reference sheet'!$A$2:$V$2329, 6,FALSE), "")</f>
        <v/>
      </c>
      <c r="T1536" s="30" t="str">
        <f>IF($A1536 = "","",
IF(VLOOKUP($A1536,'Student reference sheet'!$A$2:$V$2329, 10,FALSE) = "Y", "Hispanic",
IF(VLOOKUP($A1536,'Student reference sheet'!$A$2:$V$2329,11,FALSE) &lt;&gt; "",
IF(VLOOKUP($A1536,'Student reference sheet'!$A$2:$V$2329,11,FALSE) = "UNK", "Unknown", VLOOKUP(VALUE(VLOOKUP($A1536,'Student reference sheet'!$A$2:$V$2329,11,FALSE)),'Ethnicity Reference'!$A$2:$B$22,2,FALSE)),
IF(VLOOKUP($A1536,'Student reference sheet'!$A$2:$V$2329,9,FALSE) &lt;&gt; "", VLOOKUP(VALUE(VLOOKUP($A1536,'Student reference sheet'!$A$2:$V$2329,9,FALSE)),'Ethnicity Reference'!$A$2:$B$22,2,FALSE),"Unknown"))))</f>
        <v/>
      </c>
      <c r="U1536" s="35"/>
    </row>
    <row r="1537" spans="1:21" ht="15.75">
      <c r="A1537" s="47"/>
      <c r="B1537" s="33"/>
      <c r="C1537" s="39" t="str">
        <f>IF($A1537 &lt;&gt; "",VLOOKUP($A1537,'Student reference sheet'!$A$2:$V$2329, 3,FALSE), "")</f>
        <v/>
      </c>
      <c r="D1537" s="39" t="str">
        <f>IF($A1537 &lt;&gt; "",VLOOKUP($A1537,'Student reference sheet'!$A$2:$V$2329, 2,FALSE), "")</f>
        <v/>
      </c>
      <c r="E1537" s="35"/>
      <c r="F1537" s="34"/>
      <c r="G1537" s="40" t="str">
        <f t="shared" ca="1" si="72"/>
        <v/>
      </c>
      <c r="H1537" s="40" t="str">
        <f t="shared" ca="1" si="73"/>
        <v/>
      </c>
      <c r="I1537" s="36" t="str">
        <f>IF($A1537 = "", "",
IF(COUNTIF(MINIMUM_DAY_DATES[], Attendance!J1537) &gt; 0, VLOOKUP(Attendance!$G1537,MINIMUM_DAY_PERIOD_SCHEDULE[], 2,TRUE),
IF(COUNTIF(RALLY_DATES[], Attendance!J1537) &gt; 0, VLOOKUP(Attendance!$G1537,RALLY_PERIOD_SCHEDULE[], 2,TRUE),
IF(WEEKDAY(Attendance!$J1537) = 2,
       IF(COUNTIF(FINALS_WEEK_MONDAY_DATE[],Attendance!$J1537) &gt; 0, VLOOKUP(Attendance!$G1537,FINALS_WEEK_MONDAY_PERIOD_SCHEDULE[],2,TRUE),
       VLOOKUP(Attendance!$G1537,REGULAR_WEEK_SCHEDULE[],6,TRUE)),
IF(WEEKDAY($J1537) = 3,
       IF(COUNTIF(FINALS_WEEK_TUESDAY_DATE[],Attendance!$J1537) &gt; 0, VLOOKUP(Attendance!$G1537,FINALS_WEEK_TUESDAY_PERIOD_SCHEDULE[],2,TRUE),
       VLOOKUP(Attendance!$G1537,REGULAR_WEEK_SCHEDULE[[Tuesday]:[Period]],5,TRUE)),
IF(WEEKDAY(Attendance!$J1537) = 4,
        IF(COUNTIF(BLOCK_WEDNESDAY_DATES[],Attendance!$J1537) &gt; 0, VLOOKUP(Attendance!$G1537,BLOCK_WEDNESDAY_PERIOD_SCHEDULE[],2,TRUE),
        IF(COUNTIF(FINALS_WEEK_WEDNESDAY_DATE[],Attendance!$J1537) &gt; 0, VLOOKUP(Attendance!$G1537,FINALS_WEEK_WEDNESDAY_PERIOD_SCHEDULE[],2,TRUE),
       VLOOKUP(Attendance!$G1537,REGULAR_WEEK_SCHEDULE[[Wednesday]:[Period]],4,TRUE))),
IF(WEEKDAY($J1537) = 5,
       IF(COUNTIF(BLOCK_THURSDAY_DATES[],Attendance!$J1537) &gt; 0, VLOOKUP(Attendance!$G1537,BLOCK_THURSDAY_PERIOD_SCHEDULE[],2,TRUE),
       IF(COUNTIF(FINALS_WEEK_THURSDAY_DATE[],Attendance!$J1537) &gt; 0, VLOOKUP(Attendance!$G1537,FINALS_WEEK_THURSDAY_PERIOD_SCHEDULE[],2,TRUE),
       VLOOKUP(Attendance!$G1537,REGULAR_WEEK_SCHEDULE[[Thursday]:[Period]],3,TRUE))),
IF(WEEKDAY(Attendance!$J1537) = 6,
       IF(COUNTIF(FINALS_WEEK_FRIDAY_DATE[],Attendance!$J1537) &gt; 0, VLOOKUP(Attendance!$G1537,FINALS_WEEK_FRIDAY_PERIOD_SCHEDULE[],2,TRUE),
       VLOOKUP(Attendance!$G1537,REGULAR_WEEK_SCHEDULE[[Friday]:[Period]],2,TRUE))))))))))</f>
        <v/>
      </c>
      <c r="J1537" s="41" t="str">
        <f t="shared" ca="1" si="74"/>
        <v/>
      </c>
      <c r="K1537" s="41" t="str">
        <f>IF($A1537 &lt;&gt; "",VLOOKUP($A1537,'Student reference sheet'!$A$2:$V$2329, 7,FALSE), "")</f>
        <v/>
      </c>
      <c r="L1537" s="30" t="str">
        <f>IF($A1537 ="", "", VLOOKUP($A1537, 'Student reference sheet'!$A$2:$Z$2603,23,FALSE))</f>
        <v/>
      </c>
      <c r="M1537" s="30" t="str">
        <f>IF($A1537 ="", "", VLOOKUP($A1537, 'Student reference sheet'!$A$2:$Z$2603,24,FALSE))</f>
        <v/>
      </c>
      <c r="N1537" s="30" t="str">
        <f>IF($A1537 ="", "", VLOOKUP($A1537, 'Student reference sheet'!$A$2:$Z$2603,26,FALSE))</f>
        <v/>
      </c>
      <c r="O1537" s="30" t="str">
        <f>IF($A1537 ="", "", VLOOKUP($A1537, 'Student reference sheet'!$A$2:$Z$2603,25,FALSE))</f>
        <v/>
      </c>
      <c r="P1537" s="39" t="str">
        <f>IF($A1537 = "", "", IF(OR(VLOOKUP($A1537,'Student reference sheet'!$A$2:$V$2400,8,FALSE) = "R",  VLOOKUP($A1537,'Student reference sheet'!$A$2:$V$2400,8,FALSE) = "L"), "X", ""))</f>
        <v/>
      </c>
      <c r="Q1537" s="39" t="str">
        <f>IF($A1537 ="", "", VLOOKUP($A1537, 'Student reference sheet'!$A$2:$V$2603,22,FALSE))</f>
        <v/>
      </c>
      <c r="R1537" s="39" t="str">
        <f>IF($A1537 &lt;&gt; "",VLOOKUP($A1537,'Student reference sheet'!$A$2:$V$2329, 5,FALSE), "")</f>
        <v/>
      </c>
      <c r="S1537" s="39" t="str">
        <f>IF($A1537 &lt;&gt; "",VLOOKUP($A1537,'Student reference sheet'!$A$2:$V$2329, 6,FALSE), "")</f>
        <v/>
      </c>
      <c r="T1537" s="30" t="str">
        <f>IF($A1537 = "","",
IF(VLOOKUP($A1537,'Student reference sheet'!$A$2:$V$2329, 10,FALSE) = "Y", "Hispanic",
IF(VLOOKUP($A1537,'Student reference sheet'!$A$2:$V$2329,11,FALSE) &lt;&gt; "",
IF(VLOOKUP($A1537,'Student reference sheet'!$A$2:$V$2329,11,FALSE) = "UNK", "Unknown", VLOOKUP(VALUE(VLOOKUP($A1537,'Student reference sheet'!$A$2:$V$2329,11,FALSE)),'Ethnicity Reference'!$A$2:$B$22,2,FALSE)),
IF(VLOOKUP($A1537,'Student reference sheet'!$A$2:$V$2329,9,FALSE) &lt;&gt; "", VLOOKUP(VALUE(VLOOKUP($A1537,'Student reference sheet'!$A$2:$V$2329,9,FALSE)),'Ethnicity Reference'!$A$2:$B$22,2,FALSE),"Unknown"))))</f>
        <v/>
      </c>
      <c r="U1537" s="35"/>
    </row>
    <row r="1538" spans="1:21" ht="15.75">
      <c r="A1538" s="47"/>
      <c r="B1538" s="33"/>
      <c r="C1538" s="39" t="str">
        <f>IF($A1538 &lt;&gt; "",VLOOKUP($A1538,'Student reference sheet'!$A$2:$V$2329, 3,FALSE), "")</f>
        <v/>
      </c>
      <c r="D1538" s="39" t="str">
        <f>IF($A1538 &lt;&gt; "",VLOOKUP($A1538,'Student reference sheet'!$A$2:$V$2329, 2,FALSE), "")</f>
        <v/>
      </c>
      <c r="E1538" s="35"/>
      <c r="F1538" s="34"/>
      <c r="G1538" s="40" t="str">
        <f t="shared" ca="1" si="72"/>
        <v/>
      </c>
      <c r="H1538" s="40" t="str">
        <f t="shared" ca="1" si="73"/>
        <v/>
      </c>
      <c r="I1538" s="36" t="str">
        <f>IF($A1538 = "", "",
IF(COUNTIF(MINIMUM_DAY_DATES[], Attendance!J1538) &gt; 0, VLOOKUP(Attendance!$G1538,MINIMUM_DAY_PERIOD_SCHEDULE[], 2,TRUE),
IF(COUNTIF(RALLY_DATES[], Attendance!J1538) &gt; 0, VLOOKUP(Attendance!$G1538,RALLY_PERIOD_SCHEDULE[], 2,TRUE),
IF(WEEKDAY(Attendance!$J1538) = 2,
       IF(COUNTIF(FINALS_WEEK_MONDAY_DATE[],Attendance!$J1538) &gt; 0, VLOOKUP(Attendance!$G1538,FINALS_WEEK_MONDAY_PERIOD_SCHEDULE[],2,TRUE),
       VLOOKUP(Attendance!$G1538,REGULAR_WEEK_SCHEDULE[],6,TRUE)),
IF(WEEKDAY($J1538) = 3,
       IF(COUNTIF(FINALS_WEEK_TUESDAY_DATE[],Attendance!$J1538) &gt; 0, VLOOKUP(Attendance!$G1538,FINALS_WEEK_TUESDAY_PERIOD_SCHEDULE[],2,TRUE),
       VLOOKUP(Attendance!$G1538,REGULAR_WEEK_SCHEDULE[[Tuesday]:[Period]],5,TRUE)),
IF(WEEKDAY(Attendance!$J1538) = 4,
        IF(COUNTIF(BLOCK_WEDNESDAY_DATES[],Attendance!$J1538) &gt; 0, VLOOKUP(Attendance!$G1538,BLOCK_WEDNESDAY_PERIOD_SCHEDULE[],2,TRUE),
        IF(COUNTIF(FINALS_WEEK_WEDNESDAY_DATE[],Attendance!$J1538) &gt; 0, VLOOKUP(Attendance!$G1538,FINALS_WEEK_WEDNESDAY_PERIOD_SCHEDULE[],2,TRUE),
       VLOOKUP(Attendance!$G1538,REGULAR_WEEK_SCHEDULE[[Wednesday]:[Period]],4,TRUE))),
IF(WEEKDAY($J1538) = 5,
       IF(COUNTIF(BLOCK_THURSDAY_DATES[],Attendance!$J1538) &gt; 0, VLOOKUP(Attendance!$G1538,BLOCK_THURSDAY_PERIOD_SCHEDULE[],2,TRUE),
       IF(COUNTIF(FINALS_WEEK_THURSDAY_DATE[],Attendance!$J1538) &gt; 0, VLOOKUP(Attendance!$G1538,FINALS_WEEK_THURSDAY_PERIOD_SCHEDULE[],2,TRUE),
       VLOOKUP(Attendance!$G1538,REGULAR_WEEK_SCHEDULE[[Thursday]:[Period]],3,TRUE))),
IF(WEEKDAY(Attendance!$J1538) = 6,
       IF(COUNTIF(FINALS_WEEK_FRIDAY_DATE[],Attendance!$J1538) &gt; 0, VLOOKUP(Attendance!$G1538,FINALS_WEEK_FRIDAY_PERIOD_SCHEDULE[],2,TRUE),
       VLOOKUP(Attendance!$G1538,REGULAR_WEEK_SCHEDULE[[Friday]:[Period]],2,TRUE))))))))))</f>
        <v/>
      </c>
      <c r="J1538" s="41" t="str">
        <f t="shared" ca="1" si="74"/>
        <v/>
      </c>
      <c r="K1538" s="41" t="str">
        <f>IF($A1538 &lt;&gt; "",VLOOKUP($A1538,'Student reference sheet'!$A$2:$V$2329, 7,FALSE), "")</f>
        <v/>
      </c>
      <c r="L1538" s="30" t="str">
        <f>IF($A1538 ="", "", VLOOKUP($A1538, 'Student reference sheet'!$A$2:$Z$2603,23,FALSE))</f>
        <v/>
      </c>
      <c r="M1538" s="30" t="str">
        <f>IF($A1538 ="", "", VLOOKUP($A1538, 'Student reference sheet'!$A$2:$Z$2603,24,FALSE))</f>
        <v/>
      </c>
      <c r="N1538" s="30" t="str">
        <f>IF($A1538 ="", "", VLOOKUP($A1538, 'Student reference sheet'!$A$2:$Z$2603,26,FALSE))</f>
        <v/>
      </c>
      <c r="O1538" s="30" t="str">
        <f>IF($A1538 ="", "", VLOOKUP($A1538, 'Student reference sheet'!$A$2:$Z$2603,25,FALSE))</f>
        <v/>
      </c>
      <c r="P1538" s="39" t="str">
        <f>IF($A1538 = "", "", IF(OR(VLOOKUP($A1538,'Student reference sheet'!$A$2:$V$2400,8,FALSE) = "R",  VLOOKUP($A1538,'Student reference sheet'!$A$2:$V$2400,8,FALSE) = "L"), "X", ""))</f>
        <v/>
      </c>
      <c r="Q1538" s="39" t="str">
        <f>IF($A1538 ="", "", VLOOKUP($A1538, 'Student reference sheet'!$A$2:$V$2603,22,FALSE))</f>
        <v/>
      </c>
      <c r="R1538" s="39" t="str">
        <f>IF($A1538 &lt;&gt; "",VLOOKUP($A1538,'Student reference sheet'!$A$2:$V$2329, 5,FALSE), "")</f>
        <v/>
      </c>
      <c r="S1538" s="39" t="str">
        <f>IF($A1538 &lt;&gt; "",VLOOKUP($A1538,'Student reference sheet'!$A$2:$V$2329, 6,FALSE), "")</f>
        <v/>
      </c>
      <c r="T1538" s="30" t="str">
        <f>IF($A1538 = "","",
IF(VLOOKUP($A1538,'Student reference sheet'!$A$2:$V$2329, 10,FALSE) = "Y", "Hispanic",
IF(VLOOKUP($A1538,'Student reference sheet'!$A$2:$V$2329,11,FALSE) &lt;&gt; "",
IF(VLOOKUP($A1538,'Student reference sheet'!$A$2:$V$2329,11,FALSE) = "UNK", "Unknown", VLOOKUP(VALUE(VLOOKUP($A1538,'Student reference sheet'!$A$2:$V$2329,11,FALSE)),'Ethnicity Reference'!$A$2:$B$22,2,FALSE)),
IF(VLOOKUP($A1538,'Student reference sheet'!$A$2:$V$2329,9,FALSE) &lt;&gt; "", VLOOKUP(VALUE(VLOOKUP($A1538,'Student reference sheet'!$A$2:$V$2329,9,FALSE)),'Ethnicity Reference'!$A$2:$B$22,2,FALSE),"Unknown"))))</f>
        <v/>
      </c>
      <c r="U1538" s="35"/>
    </row>
    <row r="1539" spans="1:21" ht="15.75">
      <c r="A1539" s="47"/>
      <c r="B1539" s="33"/>
      <c r="C1539" s="39" t="str">
        <f>IF($A1539 &lt;&gt; "",VLOOKUP($A1539,'Student reference sheet'!$A$2:$V$2329, 3,FALSE), "")</f>
        <v/>
      </c>
      <c r="D1539" s="39" t="str">
        <f>IF($A1539 &lt;&gt; "",VLOOKUP($A1539,'Student reference sheet'!$A$2:$V$2329, 2,FALSE), "")</f>
        <v/>
      </c>
      <c r="E1539" s="35"/>
      <c r="F1539" s="34"/>
      <c r="G1539" s="40" t="str">
        <f t="shared" ca="1" si="72"/>
        <v/>
      </c>
      <c r="H1539" s="40" t="str">
        <f t="shared" ca="1" si="73"/>
        <v/>
      </c>
      <c r="I1539" s="36" t="str">
        <f>IF($A1539 = "", "",
IF(COUNTIF(MINIMUM_DAY_DATES[], Attendance!J1539) &gt; 0, VLOOKUP(Attendance!$G1539,MINIMUM_DAY_PERIOD_SCHEDULE[], 2,TRUE),
IF(COUNTIF(RALLY_DATES[], Attendance!J1539) &gt; 0, VLOOKUP(Attendance!$G1539,RALLY_PERIOD_SCHEDULE[], 2,TRUE),
IF(WEEKDAY(Attendance!$J1539) = 2,
       IF(COUNTIF(FINALS_WEEK_MONDAY_DATE[],Attendance!$J1539) &gt; 0, VLOOKUP(Attendance!$G1539,FINALS_WEEK_MONDAY_PERIOD_SCHEDULE[],2,TRUE),
       VLOOKUP(Attendance!$G1539,REGULAR_WEEK_SCHEDULE[],6,TRUE)),
IF(WEEKDAY($J1539) = 3,
       IF(COUNTIF(FINALS_WEEK_TUESDAY_DATE[],Attendance!$J1539) &gt; 0, VLOOKUP(Attendance!$G1539,FINALS_WEEK_TUESDAY_PERIOD_SCHEDULE[],2,TRUE),
       VLOOKUP(Attendance!$G1539,REGULAR_WEEK_SCHEDULE[[Tuesday]:[Period]],5,TRUE)),
IF(WEEKDAY(Attendance!$J1539) = 4,
        IF(COUNTIF(BLOCK_WEDNESDAY_DATES[],Attendance!$J1539) &gt; 0, VLOOKUP(Attendance!$G1539,BLOCK_WEDNESDAY_PERIOD_SCHEDULE[],2,TRUE),
        IF(COUNTIF(FINALS_WEEK_WEDNESDAY_DATE[],Attendance!$J1539) &gt; 0, VLOOKUP(Attendance!$G1539,FINALS_WEEK_WEDNESDAY_PERIOD_SCHEDULE[],2,TRUE),
       VLOOKUP(Attendance!$G1539,REGULAR_WEEK_SCHEDULE[[Wednesday]:[Period]],4,TRUE))),
IF(WEEKDAY($J1539) = 5,
       IF(COUNTIF(BLOCK_THURSDAY_DATES[],Attendance!$J1539) &gt; 0, VLOOKUP(Attendance!$G1539,BLOCK_THURSDAY_PERIOD_SCHEDULE[],2,TRUE),
       IF(COUNTIF(FINALS_WEEK_THURSDAY_DATE[],Attendance!$J1539) &gt; 0, VLOOKUP(Attendance!$G1539,FINALS_WEEK_THURSDAY_PERIOD_SCHEDULE[],2,TRUE),
       VLOOKUP(Attendance!$G1539,REGULAR_WEEK_SCHEDULE[[Thursday]:[Period]],3,TRUE))),
IF(WEEKDAY(Attendance!$J1539) = 6,
       IF(COUNTIF(FINALS_WEEK_FRIDAY_DATE[],Attendance!$J1539) &gt; 0, VLOOKUP(Attendance!$G1539,FINALS_WEEK_FRIDAY_PERIOD_SCHEDULE[],2,TRUE),
       VLOOKUP(Attendance!$G1539,REGULAR_WEEK_SCHEDULE[[Friday]:[Period]],2,TRUE))))))))))</f>
        <v/>
      </c>
      <c r="J1539" s="41" t="str">
        <f t="shared" ca="1" si="74"/>
        <v/>
      </c>
      <c r="K1539" s="41" t="str">
        <f>IF($A1539 &lt;&gt; "",VLOOKUP($A1539,'Student reference sheet'!$A$2:$V$2329, 7,FALSE), "")</f>
        <v/>
      </c>
      <c r="L1539" s="30" t="str">
        <f>IF($A1539 ="", "", VLOOKUP($A1539, 'Student reference sheet'!$A$2:$Z$2603,23,FALSE))</f>
        <v/>
      </c>
      <c r="M1539" s="30" t="str">
        <f>IF($A1539 ="", "", VLOOKUP($A1539, 'Student reference sheet'!$A$2:$Z$2603,24,FALSE))</f>
        <v/>
      </c>
      <c r="N1539" s="30" t="str">
        <f>IF($A1539 ="", "", VLOOKUP($A1539, 'Student reference sheet'!$A$2:$Z$2603,26,FALSE))</f>
        <v/>
      </c>
      <c r="O1539" s="30" t="str">
        <f>IF($A1539 ="", "", VLOOKUP($A1539, 'Student reference sheet'!$A$2:$Z$2603,25,FALSE))</f>
        <v/>
      </c>
      <c r="P1539" s="39" t="str">
        <f>IF($A1539 = "", "", IF(OR(VLOOKUP($A1539,'Student reference sheet'!$A$2:$V$2400,8,FALSE) = "R",  VLOOKUP($A1539,'Student reference sheet'!$A$2:$V$2400,8,FALSE) = "L"), "X", ""))</f>
        <v/>
      </c>
      <c r="Q1539" s="39" t="str">
        <f>IF($A1539 ="", "", VLOOKUP($A1539, 'Student reference sheet'!$A$2:$V$2603,22,FALSE))</f>
        <v/>
      </c>
      <c r="R1539" s="39" t="str">
        <f>IF($A1539 &lt;&gt; "",VLOOKUP($A1539,'Student reference sheet'!$A$2:$V$2329, 5,FALSE), "")</f>
        <v/>
      </c>
      <c r="S1539" s="39" t="str">
        <f>IF($A1539 &lt;&gt; "",VLOOKUP($A1539,'Student reference sheet'!$A$2:$V$2329, 6,FALSE), "")</f>
        <v/>
      </c>
      <c r="T1539" s="30" t="str">
        <f>IF($A1539 = "","",
IF(VLOOKUP($A1539,'Student reference sheet'!$A$2:$V$2329, 10,FALSE) = "Y", "Hispanic",
IF(VLOOKUP($A1539,'Student reference sheet'!$A$2:$V$2329,11,FALSE) &lt;&gt; "",
IF(VLOOKUP($A1539,'Student reference sheet'!$A$2:$V$2329,11,FALSE) = "UNK", "Unknown", VLOOKUP(VALUE(VLOOKUP($A1539,'Student reference sheet'!$A$2:$V$2329,11,FALSE)),'Ethnicity Reference'!$A$2:$B$22,2,FALSE)),
IF(VLOOKUP($A1539,'Student reference sheet'!$A$2:$V$2329,9,FALSE) &lt;&gt; "", VLOOKUP(VALUE(VLOOKUP($A1539,'Student reference sheet'!$A$2:$V$2329,9,FALSE)),'Ethnicity Reference'!$A$2:$B$22,2,FALSE),"Unknown"))))</f>
        <v/>
      </c>
      <c r="U1539" s="35"/>
    </row>
    <row r="1540" spans="1:21" ht="15.75">
      <c r="A1540" s="47"/>
      <c r="B1540" s="33"/>
      <c r="C1540" s="39" t="str">
        <f>IF($A1540 &lt;&gt; "",VLOOKUP($A1540,'Student reference sheet'!$A$2:$V$2329, 3,FALSE), "")</f>
        <v/>
      </c>
      <c r="D1540" s="39" t="str">
        <f>IF($A1540 &lt;&gt; "",VLOOKUP($A1540,'Student reference sheet'!$A$2:$V$2329, 2,FALSE), "")</f>
        <v/>
      </c>
      <c r="E1540" s="35"/>
      <c r="F1540" s="34"/>
      <c r="G1540" s="40" t="str">
        <f t="shared" ca="1" si="72"/>
        <v/>
      </c>
      <c r="H1540" s="40" t="str">
        <f t="shared" ca="1" si="73"/>
        <v/>
      </c>
      <c r="I1540" s="36" t="str">
        <f>IF($A1540 = "", "",
IF(COUNTIF(MINIMUM_DAY_DATES[], Attendance!J1540) &gt; 0, VLOOKUP(Attendance!$G1540,MINIMUM_DAY_PERIOD_SCHEDULE[], 2,TRUE),
IF(COUNTIF(RALLY_DATES[], Attendance!J1540) &gt; 0, VLOOKUP(Attendance!$G1540,RALLY_PERIOD_SCHEDULE[], 2,TRUE),
IF(WEEKDAY(Attendance!$J1540) = 2,
       IF(COUNTIF(FINALS_WEEK_MONDAY_DATE[],Attendance!$J1540) &gt; 0, VLOOKUP(Attendance!$G1540,FINALS_WEEK_MONDAY_PERIOD_SCHEDULE[],2,TRUE),
       VLOOKUP(Attendance!$G1540,REGULAR_WEEK_SCHEDULE[],6,TRUE)),
IF(WEEKDAY($J1540) = 3,
       IF(COUNTIF(FINALS_WEEK_TUESDAY_DATE[],Attendance!$J1540) &gt; 0, VLOOKUP(Attendance!$G1540,FINALS_WEEK_TUESDAY_PERIOD_SCHEDULE[],2,TRUE),
       VLOOKUP(Attendance!$G1540,REGULAR_WEEK_SCHEDULE[[Tuesday]:[Period]],5,TRUE)),
IF(WEEKDAY(Attendance!$J1540) = 4,
        IF(COUNTIF(BLOCK_WEDNESDAY_DATES[],Attendance!$J1540) &gt; 0, VLOOKUP(Attendance!$G1540,BLOCK_WEDNESDAY_PERIOD_SCHEDULE[],2,TRUE),
        IF(COUNTIF(FINALS_WEEK_WEDNESDAY_DATE[],Attendance!$J1540) &gt; 0, VLOOKUP(Attendance!$G1540,FINALS_WEEK_WEDNESDAY_PERIOD_SCHEDULE[],2,TRUE),
       VLOOKUP(Attendance!$G1540,REGULAR_WEEK_SCHEDULE[[Wednesday]:[Period]],4,TRUE))),
IF(WEEKDAY($J1540) = 5,
       IF(COUNTIF(BLOCK_THURSDAY_DATES[],Attendance!$J1540) &gt; 0, VLOOKUP(Attendance!$G1540,BLOCK_THURSDAY_PERIOD_SCHEDULE[],2,TRUE),
       IF(COUNTIF(FINALS_WEEK_THURSDAY_DATE[],Attendance!$J1540) &gt; 0, VLOOKUP(Attendance!$G1540,FINALS_WEEK_THURSDAY_PERIOD_SCHEDULE[],2,TRUE),
       VLOOKUP(Attendance!$G1540,REGULAR_WEEK_SCHEDULE[[Thursday]:[Period]],3,TRUE))),
IF(WEEKDAY(Attendance!$J1540) = 6,
       IF(COUNTIF(FINALS_WEEK_FRIDAY_DATE[],Attendance!$J1540) &gt; 0, VLOOKUP(Attendance!$G1540,FINALS_WEEK_FRIDAY_PERIOD_SCHEDULE[],2,TRUE),
       VLOOKUP(Attendance!$G1540,REGULAR_WEEK_SCHEDULE[[Friday]:[Period]],2,TRUE))))))))))</f>
        <v/>
      </c>
      <c r="J1540" s="41" t="str">
        <f t="shared" ca="1" si="74"/>
        <v/>
      </c>
      <c r="K1540" s="41" t="str">
        <f>IF($A1540 &lt;&gt; "",VLOOKUP($A1540,'Student reference sheet'!$A$2:$V$2329, 7,FALSE), "")</f>
        <v/>
      </c>
      <c r="L1540" s="30" t="str">
        <f>IF($A1540 ="", "", VLOOKUP($A1540, 'Student reference sheet'!$A$2:$Z$2603,23,FALSE))</f>
        <v/>
      </c>
      <c r="M1540" s="30" t="str">
        <f>IF($A1540 ="", "", VLOOKUP($A1540, 'Student reference sheet'!$A$2:$Z$2603,24,FALSE))</f>
        <v/>
      </c>
      <c r="N1540" s="30" t="str">
        <f>IF($A1540 ="", "", VLOOKUP($A1540, 'Student reference sheet'!$A$2:$Z$2603,26,FALSE))</f>
        <v/>
      </c>
      <c r="O1540" s="30" t="str">
        <f>IF($A1540 ="", "", VLOOKUP($A1540, 'Student reference sheet'!$A$2:$Z$2603,25,FALSE))</f>
        <v/>
      </c>
      <c r="P1540" s="39" t="str">
        <f>IF($A1540 = "", "", IF(OR(VLOOKUP($A1540,'Student reference sheet'!$A$2:$V$2400,8,FALSE) = "R",  VLOOKUP($A1540,'Student reference sheet'!$A$2:$V$2400,8,FALSE) = "L"), "X", ""))</f>
        <v/>
      </c>
      <c r="Q1540" s="39" t="str">
        <f>IF($A1540 ="", "", VLOOKUP($A1540, 'Student reference sheet'!$A$2:$V$2603,22,FALSE))</f>
        <v/>
      </c>
      <c r="R1540" s="39" t="str">
        <f>IF($A1540 &lt;&gt; "",VLOOKUP($A1540,'Student reference sheet'!$A$2:$V$2329, 5,FALSE), "")</f>
        <v/>
      </c>
      <c r="S1540" s="39" t="str">
        <f>IF($A1540 &lt;&gt; "",VLOOKUP($A1540,'Student reference sheet'!$A$2:$V$2329, 6,FALSE), "")</f>
        <v/>
      </c>
      <c r="T1540" s="30" t="str">
        <f>IF($A1540 = "","",
IF(VLOOKUP($A1540,'Student reference sheet'!$A$2:$V$2329, 10,FALSE) = "Y", "Hispanic",
IF(VLOOKUP($A1540,'Student reference sheet'!$A$2:$V$2329,11,FALSE) &lt;&gt; "",
IF(VLOOKUP($A1540,'Student reference sheet'!$A$2:$V$2329,11,FALSE) = "UNK", "Unknown", VLOOKUP(VALUE(VLOOKUP($A1540,'Student reference sheet'!$A$2:$V$2329,11,FALSE)),'Ethnicity Reference'!$A$2:$B$22,2,FALSE)),
IF(VLOOKUP($A1540,'Student reference sheet'!$A$2:$V$2329,9,FALSE) &lt;&gt; "", VLOOKUP(VALUE(VLOOKUP($A1540,'Student reference sheet'!$A$2:$V$2329,9,FALSE)),'Ethnicity Reference'!$A$2:$B$22,2,FALSE),"Unknown"))))</f>
        <v/>
      </c>
      <c r="U1540" s="35"/>
    </row>
    <row r="1541" spans="1:21" ht="15.75">
      <c r="A1541" s="47"/>
      <c r="B1541" s="33"/>
      <c r="C1541" s="39" t="str">
        <f>IF($A1541 &lt;&gt; "",VLOOKUP($A1541,'Student reference sheet'!$A$2:$V$2329, 3,FALSE), "")</f>
        <v/>
      </c>
      <c r="D1541" s="39" t="str">
        <f>IF($A1541 &lt;&gt; "",VLOOKUP($A1541,'Student reference sheet'!$A$2:$V$2329, 2,FALSE), "")</f>
        <v/>
      </c>
      <c r="E1541" s="35"/>
      <c r="F1541" s="34"/>
      <c r="G1541" s="40" t="str">
        <f t="shared" ca="1" si="72"/>
        <v/>
      </c>
      <c r="H1541" s="40" t="str">
        <f t="shared" ca="1" si="73"/>
        <v/>
      </c>
      <c r="I1541" s="36" t="str">
        <f>IF($A1541 = "", "",
IF(COUNTIF(MINIMUM_DAY_DATES[], Attendance!J1541) &gt; 0, VLOOKUP(Attendance!$G1541,MINIMUM_DAY_PERIOD_SCHEDULE[], 2,TRUE),
IF(COUNTIF(RALLY_DATES[], Attendance!J1541) &gt; 0, VLOOKUP(Attendance!$G1541,RALLY_PERIOD_SCHEDULE[], 2,TRUE),
IF(WEEKDAY(Attendance!$J1541) = 2,
       IF(COUNTIF(FINALS_WEEK_MONDAY_DATE[],Attendance!$J1541) &gt; 0, VLOOKUP(Attendance!$G1541,FINALS_WEEK_MONDAY_PERIOD_SCHEDULE[],2,TRUE),
       VLOOKUP(Attendance!$G1541,REGULAR_WEEK_SCHEDULE[],6,TRUE)),
IF(WEEKDAY($J1541) = 3,
       IF(COUNTIF(FINALS_WEEK_TUESDAY_DATE[],Attendance!$J1541) &gt; 0, VLOOKUP(Attendance!$G1541,FINALS_WEEK_TUESDAY_PERIOD_SCHEDULE[],2,TRUE),
       VLOOKUP(Attendance!$G1541,REGULAR_WEEK_SCHEDULE[[Tuesday]:[Period]],5,TRUE)),
IF(WEEKDAY(Attendance!$J1541) = 4,
        IF(COUNTIF(BLOCK_WEDNESDAY_DATES[],Attendance!$J1541) &gt; 0, VLOOKUP(Attendance!$G1541,BLOCK_WEDNESDAY_PERIOD_SCHEDULE[],2,TRUE),
        IF(COUNTIF(FINALS_WEEK_WEDNESDAY_DATE[],Attendance!$J1541) &gt; 0, VLOOKUP(Attendance!$G1541,FINALS_WEEK_WEDNESDAY_PERIOD_SCHEDULE[],2,TRUE),
       VLOOKUP(Attendance!$G1541,REGULAR_WEEK_SCHEDULE[[Wednesday]:[Period]],4,TRUE))),
IF(WEEKDAY($J1541) = 5,
       IF(COUNTIF(BLOCK_THURSDAY_DATES[],Attendance!$J1541) &gt; 0, VLOOKUP(Attendance!$G1541,BLOCK_THURSDAY_PERIOD_SCHEDULE[],2,TRUE),
       IF(COUNTIF(FINALS_WEEK_THURSDAY_DATE[],Attendance!$J1541) &gt; 0, VLOOKUP(Attendance!$G1541,FINALS_WEEK_THURSDAY_PERIOD_SCHEDULE[],2,TRUE),
       VLOOKUP(Attendance!$G1541,REGULAR_WEEK_SCHEDULE[[Thursday]:[Period]],3,TRUE))),
IF(WEEKDAY(Attendance!$J1541) = 6,
       IF(COUNTIF(FINALS_WEEK_FRIDAY_DATE[],Attendance!$J1541) &gt; 0, VLOOKUP(Attendance!$G1541,FINALS_WEEK_FRIDAY_PERIOD_SCHEDULE[],2,TRUE),
       VLOOKUP(Attendance!$G1541,REGULAR_WEEK_SCHEDULE[[Friday]:[Period]],2,TRUE))))))))))</f>
        <v/>
      </c>
      <c r="J1541" s="41" t="str">
        <f t="shared" ca="1" si="74"/>
        <v/>
      </c>
      <c r="K1541" s="41" t="str">
        <f>IF($A1541 &lt;&gt; "",VLOOKUP($A1541,'Student reference sheet'!$A$2:$V$2329, 7,FALSE), "")</f>
        <v/>
      </c>
      <c r="L1541" s="30" t="str">
        <f>IF($A1541 ="", "", VLOOKUP($A1541, 'Student reference sheet'!$A$2:$Z$2603,23,FALSE))</f>
        <v/>
      </c>
      <c r="M1541" s="30" t="str">
        <f>IF($A1541 ="", "", VLOOKUP($A1541, 'Student reference sheet'!$A$2:$Z$2603,24,FALSE))</f>
        <v/>
      </c>
      <c r="N1541" s="30" t="str">
        <f>IF($A1541 ="", "", VLOOKUP($A1541, 'Student reference sheet'!$A$2:$Z$2603,26,FALSE))</f>
        <v/>
      </c>
      <c r="O1541" s="30" t="str">
        <f>IF($A1541 ="", "", VLOOKUP($A1541, 'Student reference sheet'!$A$2:$Z$2603,25,FALSE))</f>
        <v/>
      </c>
      <c r="P1541" s="39" t="str">
        <f>IF($A1541 = "", "", IF(OR(VLOOKUP($A1541,'Student reference sheet'!$A$2:$V$2400,8,FALSE) = "R",  VLOOKUP($A1541,'Student reference sheet'!$A$2:$V$2400,8,FALSE) = "L"), "X", ""))</f>
        <v/>
      </c>
      <c r="Q1541" s="39" t="str">
        <f>IF($A1541 ="", "", VLOOKUP($A1541, 'Student reference sheet'!$A$2:$V$2603,22,FALSE))</f>
        <v/>
      </c>
      <c r="R1541" s="39" t="str">
        <f>IF($A1541 &lt;&gt; "",VLOOKUP($A1541,'Student reference sheet'!$A$2:$V$2329, 5,FALSE), "")</f>
        <v/>
      </c>
      <c r="S1541" s="39" t="str">
        <f>IF($A1541 &lt;&gt; "",VLOOKUP($A1541,'Student reference sheet'!$A$2:$V$2329, 6,FALSE), "")</f>
        <v/>
      </c>
      <c r="T1541" s="30" t="str">
        <f>IF($A1541 = "","",
IF(VLOOKUP($A1541,'Student reference sheet'!$A$2:$V$2329, 10,FALSE) = "Y", "Hispanic",
IF(VLOOKUP($A1541,'Student reference sheet'!$A$2:$V$2329,11,FALSE) &lt;&gt; "",
IF(VLOOKUP($A1541,'Student reference sheet'!$A$2:$V$2329,11,FALSE) = "UNK", "Unknown", VLOOKUP(VALUE(VLOOKUP($A1541,'Student reference sheet'!$A$2:$V$2329,11,FALSE)),'Ethnicity Reference'!$A$2:$B$22,2,FALSE)),
IF(VLOOKUP($A1541,'Student reference sheet'!$A$2:$V$2329,9,FALSE) &lt;&gt; "", VLOOKUP(VALUE(VLOOKUP($A1541,'Student reference sheet'!$A$2:$V$2329,9,FALSE)),'Ethnicity Reference'!$A$2:$B$22,2,FALSE),"Unknown"))))</f>
        <v/>
      </c>
      <c r="U1541" s="35"/>
    </row>
    <row r="1542" spans="1:21" ht="15.75">
      <c r="A1542" s="47"/>
      <c r="B1542" s="33"/>
      <c r="C1542" s="39" t="str">
        <f>IF($A1542 &lt;&gt; "",VLOOKUP($A1542,'Student reference sheet'!$A$2:$V$2329, 3,FALSE), "")</f>
        <v/>
      </c>
      <c r="D1542" s="39" t="str">
        <f>IF($A1542 &lt;&gt; "",VLOOKUP($A1542,'Student reference sheet'!$A$2:$V$2329, 2,FALSE), "")</f>
        <v/>
      </c>
      <c r="E1542" s="35"/>
      <c r="F1542" s="34"/>
      <c r="G1542" s="40" t="str">
        <f t="shared" ca="1" si="72"/>
        <v/>
      </c>
      <c r="H1542" s="40" t="str">
        <f t="shared" ca="1" si="73"/>
        <v/>
      </c>
      <c r="I1542" s="36" t="str">
        <f>IF($A1542 = "", "",
IF(COUNTIF(MINIMUM_DAY_DATES[], Attendance!J1542) &gt; 0, VLOOKUP(Attendance!$G1542,MINIMUM_DAY_PERIOD_SCHEDULE[], 2,TRUE),
IF(COUNTIF(RALLY_DATES[], Attendance!J1542) &gt; 0, VLOOKUP(Attendance!$G1542,RALLY_PERIOD_SCHEDULE[], 2,TRUE),
IF(WEEKDAY(Attendance!$J1542) = 2,
       IF(COUNTIF(FINALS_WEEK_MONDAY_DATE[],Attendance!$J1542) &gt; 0, VLOOKUP(Attendance!$G1542,FINALS_WEEK_MONDAY_PERIOD_SCHEDULE[],2,TRUE),
       VLOOKUP(Attendance!$G1542,REGULAR_WEEK_SCHEDULE[],6,TRUE)),
IF(WEEKDAY($J1542) = 3,
       IF(COUNTIF(FINALS_WEEK_TUESDAY_DATE[],Attendance!$J1542) &gt; 0, VLOOKUP(Attendance!$G1542,FINALS_WEEK_TUESDAY_PERIOD_SCHEDULE[],2,TRUE),
       VLOOKUP(Attendance!$G1542,REGULAR_WEEK_SCHEDULE[[Tuesday]:[Period]],5,TRUE)),
IF(WEEKDAY(Attendance!$J1542) = 4,
        IF(COUNTIF(BLOCK_WEDNESDAY_DATES[],Attendance!$J1542) &gt; 0, VLOOKUP(Attendance!$G1542,BLOCK_WEDNESDAY_PERIOD_SCHEDULE[],2,TRUE),
        IF(COUNTIF(FINALS_WEEK_WEDNESDAY_DATE[],Attendance!$J1542) &gt; 0, VLOOKUP(Attendance!$G1542,FINALS_WEEK_WEDNESDAY_PERIOD_SCHEDULE[],2,TRUE),
       VLOOKUP(Attendance!$G1542,REGULAR_WEEK_SCHEDULE[[Wednesday]:[Period]],4,TRUE))),
IF(WEEKDAY($J1542) = 5,
       IF(COUNTIF(BLOCK_THURSDAY_DATES[],Attendance!$J1542) &gt; 0, VLOOKUP(Attendance!$G1542,BLOCK_THURSDAY_PERIOD_SCHEDULE[],2,TRUE),
       IF(COUNTIF(FINALS_WEEK_THURSDAY_DATE[],Attendance!$J1542) &gt; 0, VLOOKUP(Attendance!$G1542,FINALS_WEEK_THURSDAY_PERIOD_SCHEDULE[],2,TRUE),
       VLOOKUP(Attendance!$G1542,REGULAR_WEEK_SCHEDULE[[Thursday]:[Period]],3,TRUE))),
IF(WEEKDAY(Attendance!$J1542) = 6,
       IF(COUNTIF(FINALS_WEEK_FRIDAY_DATE[],Attendance!$J1542) &gt; 0, VLOOKUP(Attendance!$G1542,FINALS_WEEK_FRIDAY_PERIOD_SCHEDULE[],2,TRUE),
       VLOOKUP(Attendance!$G1542,REGULAR_WEEK_SCHEDULE[[Friday]:[Period]],2,TRUE))))))))))</f>
        <v/>
      </c>
      <c r="J1542" s="41" t="str">
        <f t="shared" ca="1" si="74"/>
        <v/>
      </c>
      <c r="K1542" s="41" t="str">
        <f>IF($A1542 &lt;&gt; "",VLOOKUP($A1542,'Student reference sheet'!$A$2:$V$2329, 7,FALSE), "")</f>
        <v/>
      </c>
      <c r="L1542" s="30" t="str">
        <f>IF($A1542 ="", "", VLOOKUP($A1542, 'Student reference sheet'!$A$2:$Z$2603,23,FALSE))</f>
        <v/>
      </c>
      <c r="M1542" s="30" t="str">
        <f>IF($A1542 ="", "", VLOOKUP($A1542, 'Student reference sheet'!$A$2:$Z$2603,24,FALSE))</f>
        <v/>
      </c>
      <c r="N1542" s="30" t="str">
        <f>IF($A1542 ="", "", VLOOKUP($A1542, 'Student reference sheet'!$A$2:$Z$2603,26,FALSE))</f>
        <v/>
      </c>
      <c r="O1542" s="30" t="str">
        <f>IF($A1542 ="", "", VLOOKUP($A1542, 'Student reference sheet'!$A$2:$Z$2603,25,FALSE))</f>
        <v/>
      </c>
      <c r="P1542" s="39" t="str">
        <f>IF($A1542 = "", "", IF(OR(VLOOKUP($A1542,'Student reference sheet'!$A$2:$V$2400,8,FALSE) = "R",  VLOOKUP($A1542,'Student reference sheet'!$A$2:$V$2400,8,FALSE) = "L"), "X", ""))</f>
        <v/>
      </c>
      <c r="Q1542" s="39" t="str">
        <f>IF($A1542 ="", "", VLOOKUP($A1542, 'Student reference sheet'!$A$2:$V$2603,22,FALSE))</f>
        <v/>
      </c>
      <c r="R1542" s="39" t="str">
        <f>IF($A1542 &lt;&gt; "",VLOOKUP($A1542,'Student reference sheet'!$A$2:$V$2329, 5,FALSE), "")</f>
        <v/>
      </c>
      <c r="S1542" s="39" t="str">
        <f>IF($A1542 &lt;&gt; "",VLOOKUP($A1542,'Student reference sheet'!$A$2:$V$2329, 6,FALSE), "")</f>
        <v/>
      </c>
      <c r="T1542" s="30" t="str">
        <f>IF($A1542 = "","",
IF(VLOOKUP($A1542,'Student reference sheet'!$A$2:$V$2329, 10,FALSE) = "Y", "Hispanic",
IF(VLOOKUP($A1542,'Student reference sheet'!$A$2:$V$2329,11,FALSE) &lt;&gt; "",
IF(VLOOKUP($A1542,'Student reference sheet'!$A$2:$V$2329,11,FALSE) = "UNK", "Unknown", VLOOKUP(VALUE(VLOOKUP($A1542,'Student reference sheet'!$A$2:$V$2329,11,FALSE)),'Ethnicity Reference'!$A$2:$B$22,2,FALSE)),
IF(VLOOKUP($A1542,'Student reference sheet'!$A$2:$V$2329,9,FALSE) &lt;&gt; "", VLOOKUP(VALUE(VLOOKUP($A1542,'Student reference sheet'!$A$2:$V$2329,9,FALSE)),'Ethnicity Reference'!$A$2:$B$22,2,FALSE),"Unknown"))))</f>
        <v/>
      </c>
      <c r="U1542" s="35"/>
    </row>
    <row r="1543" spans="1:21" ht="15.75">
      <c r="A1543" s="47"/>
      <c r="B1543" s="33"/>
      <c r="C1543" s="39" t="str">
        <f>IF($A1543 &lt;&gt; "",VLOOKUP($A1543,'Student reference sheet'!$A$2:$V$2329, 3,FALSE), "")</f>
        <v/>
      </c>
      <c r="D1543" s="39" t="str">
        <f>IF($A1543 &lt;&gt; "",VLOOKUP($A1543,'Student reference sheet'!$A$2:$V$2329, 2,FALSE), "")</f>
        <v/>
      </c>
      <c r="E1543" s="35"/>
      <c r="F1543" s="34"/>
      <c r="G1543" s="40" t="str">
        <f t="shared" ca="1" si="72"/>
        <v/>
      </c>
      <c r="H1543" s="40" t="str">
        <f t="shared" ca="1" si="73"/>
        <v/>
      </c>
      <c r="I1543" s="36" t="str">
        <f>IF($A1543 = "", "",
IF(COUNTIF(MINIMUM_DAY_DATES[], Attendance!J1543) &gt; 0, VLOOKUP(Attendance!$G1543,MINIMUM_DAY_PERIOD_SCHEDULE[], 2,TRUE),
IF(COUNTIF(RALLY_DATES[], Attendance!J1543) &gt; 0, VLOOKUP(Attendance!$G1543,RALLY_PERIOD_SCHEDULE[], 2,TRUE),
IF(WEEKDAY(Attendance!$J1543) = 2,
       IF(COUNTIF(FINALS_WEEK_MONDAY_DATE[],Attendance!$J1543) &gt; 0, VLOOKUP(Attendance!$G1543,FINALS_WEEK_MONDAY_PERIOD_SCHEDULE[],2,TRUE),
       VLOOKUP(Attendance!$G1543,REGULAR_WEEK_SCHEDULE[],6,TRUE)),
IF(WEEKDAY($J1543) = 3,
       IF(COUNTIF(FINALS_WEEK_TUESDAY_DATE[],Attendance!$J1543) &gt; 0, VLOOKUP(Attendance!$G1543,FINALS_WEEK_TUESDAY_PERIOD_SCHEDULE[],2,TRUE),
       VLOOKUP(Attendance!$G1543,REGULAR_WEEK_SCHEDULE[[Tuesday]:[Period]],5,TRUE)),
IF(WEEKDAY(Attendance!$J1543) = 4,
        IF(COUNTIF(BLOCK_WEDNESDAY_DATES[],Attendance!$J1543) &gt; 0, VLOOKUP(Attendance!$G1543,BLOCK_WEDNESDAY_PERIOD_SCHEDULE[],2,TRUE),
        IF(COUNTIF(FINALS_WEEK_WEDNESDAY_DATE[],Attendance!$J1543) &gt; 0, VLOOKUP(Attendance!$G1543,FINALS_WEEK_WEDNESDAY_PERIOD_SCHEDULE[],2,TRUE),
       VLOOKUP(Attendance!$G1543,REGULAR_WEEK_SCHEDULE[[Wednesday]:[Period]],4,TRUE))),
IF(WEEKDAY($J1543) = 5,
       IF(COUNTIF(BLOCK_THURSDAY_DATES[],Attendance!$J1543) &gt; 0, VLOOKUP(Attendance!$G1543,BLOCK_THURSDAY_PERIOD_SCHEDULE[],2,TRUE),
       IF(COUNTIF(FINALS_WEEK_THURSDAY_DATE[],Attendance!$J1543) &gt; 0, VLOOKUP(Attendance!$G1543,FINALS_WEEK_THURSDAY_PERIOD_SCHEDULE[],2,TRUE),
       VLOOKUP(Attendance!$G1543,REGULAR_WEEK_SCHEDULE[[Thursday]:[Period]],3,TRUE))),
IF(WEEKDAY(Attendance!$J1543) = 6,
       IF(COUNTIF(FINALS_WEEK_FRIDAY_DATE[],Attendance!$J1543) &gt; 0, VLOOKUP(Attendance!$G1543,FINALS_WEEK_FRIDAY_PERIOD_SCHEDULE[],2,TRUE),
       VLOOKUP(Attendance!$G1543,REGULAR_WEEK_SCHEDULE[[Friday]:[Period]],2,TRUE))))))))))</f>
        <v/>
      </c>
      <c r="J1543" s="41" t="str">
        <f t="shared" ca="1" si="74"/>
        <v/>
      </c>
      <c r="K1543" s="41" t="str">
        <f>IF($A1543 &lt;&gt; "",VLOOKUP($A1543,'Student reference sheet'!$A$2:$V$2329, 7,FALSE), "")</f>
        <v/>
      </c>
      <c r="L1543" s="30" t="str">
        <f>IF($A1543 ="", "", VLOOKUP($A1543, 'Student reference sheet'!$A$2:$Z$2603,23,FALSE))</f>
        <v/>
      </c>
      <c r="M1543" s="30" t="str">
        <f>IF($A1543 ="", "", VLOOKUP($A1543, 'Student reference sheet'!$A$2:$Z$2603,24,FALSE))</f>
        <v/>
      </c>
      <c r="N1543" s="30" t="str">
        <f>IF($A1543 ="", "", VLOOKUP($A1543, 'Student reference sheet'!$A$2:$Z$2603,26,FALSE))</f>
        <v/>
      </c>
      <c r="O1543" s="30" t="str">
        <f>IF($A1543 ="", "", VLOOKUP($A1543, 'Student reference sheet'!$A$2:$Z$2603,25,FALSE))</f>
        <v/>
      </c>
      <c r="P1543" s="39" t="str">
        <f>IF($A1543 = "", "", IF(OR(VLOOKUP($A1543,'Student reference sheet'!$A$2:$V$2400,8,FALSE) = "R",  VLOOKUP($A1543,'Student reference sheet'!$A$2:$V$2400,8,FALSE) = "L"), "X", ""))</f>
        <v/>
      </c>
      <c r="Q1543" s="39" t="str">
        <f>IF($A1543 ="", "", VLOOKUP($A1543, 'Student reference sheet'!$A$2:$V$2603,22,FALSE))</f>
        <v/>
      </c>
      <c r="R1543" s="39" t="str">
        <f>IF($A1543 &lt;&gt; "",VLOOKUP($A1543,'Student reference sheet'!$A$2:$V$2329, 5,FALSE), "")</f>
        <v/>
      </c>
      <c r="S1543" s="39" t="str">
        <f>IF($A1543 &lt;&gt; "",VLOOKUP($A1543,'Student reference sheet'!$A$2:$V$2329, 6,FALSE), "")</f>
        <v/>
      </c>
      <c r="T1543" s="30" t="str">
        <f>IF($A1543 = "","",
IF(VLOOKUP($A1543,'Student reference sheet'!$A$2:$V$2329, 10,FALSE) = "Y", "Hispanic",
IF(VLOOKUP($A1543,'Student reference sheet'!$A$2:$V$2329,11,FALSE) &lt;&gt; "",
IF(VLOOKUP($A1543,'Student reference sheet'!$A$2:$V$2329,11,FALSE) = "UNK", "Unknown", VLOOKUP(VALUE(VLOOKUP($A1543,'Student reference sheet'!$A$2:$V$2329,11,FALSE)),'Ethnicity Reference'!$A$2:$B$22,2,FALSE)),
IF(VLOOKUP($A1543,'Student reference sheet'!$A$2:$V$2329,9,FALSE) &lt;&gt; "", VLOOKUP(VALUE(VLOOKUP($A1543,'Student reference sheet'!$A$2:$V$2329,9,FALSE)),'Ethnicity Reference'!$A$2:$B$22,2,FALSE),"Unknown"))))</f>
        <v/>
      </c>
      <c r="U1543" s="35"/>
    </row>
    <row r="1544" spans="1:21" ht="15.75">
      <c r="A1544" s="47"/>
      <c r="B1544" s="33"/>
      <c r="C1544" s="39" t="str">
        <f>IF($A1544 &lt;&gt; "",VLOOKUP($A1544,'Student reference sheet'!$A$2:$V$2329, 3,FALSE), "")</f>
        <v/>
      </c>
      <c r="D1544" s="39" t="str">
        <f>IF($A1544 &lt;&gt; "",VLOOKUP($A1544,'Student reference sheet'!$A$2:$V$2329, 2,FALSE), "")</f>
        <v/>
      </c>
      <c r="E1544" s="35"/>
      <c r="F1544" s="34"/>
      <c r="G1544" s="40" t="str">
        <f t="shared" ca="1" si="72"/>
        <v/>
      </c>
      <c r="H1544" s="40" t="str">
        <f t="shared" ca="1" si="73"/>
        <v/>
      </c>
      <c r="I1544" s="36" t="str">
        <f>IF($A1544 = "", "",
IF(COUNTIF(MINIMUM_DAY_DATES[], Attendance!J1544) &gt; 0, VLOOKUP(Attendance!$G1544,MINIMUM_DAY_PERIOD_SCHEDULE[], 2,TRUE),
IF(COUNTIF(RALLY_DATES[], Attendance!J1544) &gt; 0, VLOOKUP(Attendance!$G1544,RALLY_PERIOD_SCHEDULE[], 2,TRUE),
IF(WEEKDAY(Attendance!$J1544) = 2,
       IF(COUNTIF(FINALS_WEEK_MONDAY_DATE[],Attendance!$J1544) &gt; 0, VLOOKUP(Attendance!$G1544,FINALS_WEEK_MONDAY_PERIOD_SCHEDULE[],2,TRUE),
       VLOOKUP(Attendance!$G1544,REGULAR_WEEK_SCHEDULE[],6,TRUE)),
IF(WEEKDAY($J1544) = 3,
       IF(COUNTIF(FINALS_WEEK_TUESDAY_DATE[],Attendance!$J1544) &gt; 0, VLOOKUP(Attendance!$G1544,FINALS_WEEK_TUESDAY_PERIOD_SCHEDULE[],2,TRUE),
       VLOOKUP(Attendance!$G1544,REGULAR_WEEK_SCHEDULE[[Tuesday]:[Period]],5,TRUE)),
IF(WEEKDAY(Attendance!$J1544) = 4,
        IF(COUNTIF(BLOCK_WEDNESDAY_DATES[],Attendance!$J1544) &gt; 0, VLOOKUP(Attendance!$G1544,BLOCK_WEDNESDAY_PERIOD_SCHEDULE[],2,TRUE),
        IF(COUNTIF(FINALS_WEEK_WEDNESDAY_DATE[],Attendance!$J1544) &gt; 0, VLOOKUP(Attendance!$G1544,FINALS_WEEK_WEDNESDAY_PERIOD_SCHEDULE[],2,TRUE),
       VLOOKUP(Attendance!$G1544,REGULAR_WEEK_SCHEDULE[[Wednesday]:[Period]],4,TRUE))),
IF(WEEKDAY($J1544) = 5,
       IF(COUNTIF(BLOCK_THURSDAY_DATES[],Attendance!$J1544) &gt; 0, VLOOKUP(Attendance!$G1544,BLOCK_THURSDAY_PERIOD_SCHEDULE[],2,TRUE),
       IF(COUNTIF(FINALS_WEEK_THURSDAY_DATE[],Attendance!$J1544) &gt; 0, VLOOKUP(Attendance!$G1544,FINALS_WEEK_THURSDAY_PERIOD_SCHEDULE[],2,TRUE),
       VLOOKUP(Attendance!$G1544,REGULAR_WEEK_SCHEDULE[[Thursday]:[Period]],3,TRUE))),
IF(WEEKDAY(Attendance!$J1544) = 6,
       IF(COUNTIF(FINALS_WEEK_FRIDAY_DATE[],Attendance!$J1544) &gt; 0, VLOOKUP(Attendance!$G1544,FINALS_WEEK_FRIDAY_PERIOD_SCHEDULE[],2,TRUE),
       VLOOKUP(Attendance!$G1544,REGULAR_WEEK_SCHEDULE[[Friday]:[Period]],2,TRUE))))))))))</f>
        <v/>
      </c>
      <c r="J1544" s="41" t="str">
        <f t="shared" ca="1" si="74"/>
        <v/>
      </c>
      <c r="K1544" s="41" t="str">
        <f>IF($A1544 &lt;&gt; "",VLOOKUP($A1544,'Student reference sheet'!$A$2:$V$2329, 7,FALSE), "")</f>
        <v/>
      </c>
      <c r="L1544" s="30" t="str">
        <f>IF($A1544 ="", "", VLOOKUP($A1544, 'Student reference sheet'!$A$2:$Z$2603,23,FALSE))</f>
        <v/>
      </c>
      <c r="M1544" s="30" t="str">
        <f>IF($A1544 ="", "", VLOOKUP($A1544, 'Student reference sheet'!$A$2:$Z$2603,24,FALSE))</f>
        <v/>
      </c>
      <c r="N1544" s="30" t="str">
        <f>IF($A1544 ="", "", VLOOKUP($A1544, 'Student reference sheet'!$A$2:$Z$2603,26,FALSE))</f>
        <v/>
      </c>
      <c r="O1544" s="30" t="str">
        <f>IF($A1544 ="", "", VLOOKUP($A1544, 'Student reference sheet'!$A$2:$Z$2603,25,FALSE))</f>
        <v/>
      </c>
      <c r="P1544" s="39" t="str">
        <f>IF($A1544 = "", "", IF(OR(VLOOKUP($A1544,'Student reference sheet'!$A$2:$V$2400,8,FALSE) = "R",  VLOOKUP($A1544,'Student reference sheet'!$A$2:$V$2400,8,FALSE) = "L"), "X", ""))</f>
        <v/>
      </c>
      <c r="Q1544" s="39" t="str">
        <f>IF($A1544 ="", "", VLOOKUP($A1544, 'Student reference sheet'!$A$2:$V$2603,22,FALSE))</f>
        <v/>
      </c>
      <c r="R1544" s="39" t="str">
        <f>IF($A1544 &lt;&gt; "",VLOOKUP($A1544,'Student reference sheet'!$A$2:$V$2329, 5,FALSE), "")</f>
        <v/>
      </c>
      <c r="S1544" s="39" t="str">
        <f>IF($A1544 &lt;&gt; "",VLOOKUP($A1544,'Student reference sheet'!$A$2:$V$2329, 6,FALSE), "")</f>
        <v/>
      </c>
      <c r="T1544" s="30" t="str">
        <f>IF($A1544 = "","",
IF(VLOOKUP($A1544,'Student reference sheet'!$A$2:$V$2329, 10,FALSE) = "Y", "Hispanic",
IF(VLOOKUP($A1544,'Student reference sheet'!$A$2:$V$2329,11,FALSE) &lt;&gt; "",
IF(VLOOKUP($A1544,'Student reference sheet'!$A$2:$V$2329,11,FALSE) = "UNK", "Unknown", VLOOKUP(VALUE(VLOOKUP($A1544,'Student reference sheet'!$A$2:$V$2329,11,FALSE)),'Ethnicity Reference'!$A$2:$B$22,2,FALSE)),
IF(VLOOKUP($A1544,'Student reference sheet'!$A$2:$V$2329,9,FALSE) &lt;&gt; "", VLOOKUP(VALUE(VLOOKUP($A1544,'Student reference sheet'!$A$2:$V$2329,9,FALSE)),'Ethnicity Reference'!$A$2:$B$22,2,FALSE),"Unknown"))))</f>
        <v/>
      </c>
      <c r="U1544" s="35"/>
    </row>
    <row r="1545" spans="1:21" ht="15.75">
      <c r="A1545" s="47"/>
      <c r="B1545" s="33"/>
      <c r="C1545" s="39" t="str">
        <f>IF($A1545 &lt;&gt; "",VLOOKUP($A1545,'Student reference sheet'!$A$2:$V$2329, 3,FALSE), "")</f>
        <v/>
      </c>
      <c r="D1545" s="39" t="str">
        <f>IF($A1545 &lt;&gt; "",VLOOKUP($A1545,'Student reference sheet'!$A$2:$V$2329, 2,FALSE), "")</f>
        <v/>
      </c>
      <c r="E1545" s="35"/>
      <c r="F1545" s="34"/>
      <c r="G1545" s="40" t="str">
        <f t="shared" ca="1" si="72"/>
        <v/>
      </c>
      <c r="H1545" s="40" t="str">
        <f t="shared" ca="1" si="73"/>
        <v/>
      </c>
      <c r="I1545" s="36" t="str">
        <f>IF($A1545 = "", "",
IF(COUNTIF(MINIMUM_DAY_DATES[], Attendance!J1545) &gt; 0, VLOOKUP(Attendance!$G1545,MINIMUM_DAY_PERIOD_SCHEDULE[], 2,TRUE),
IF(COUNTIF(RALLY_DATES[], Attendance!J1545) &gt; 0, VLOOKUP(Attendance!$G1545,RALLY_PERIOD_SCHEDULE[], 2,TRUE),
IF(WEEKDAY(Attendance!$J1545) = 2,
       IF(COUNTIF(FINALS_WEEK_MONDAY_DATE[],Attendance!$J1545) &gt; 0, VLOOKUP(Attendance!$G1545,FINALS_WEEK_MONDAY_PERIOD_SCHEDULE[],2,TRUE),
       VLOOKUP(Attendance!$G1545,REGULAR_WEEK_SCHEDULE[],6,TRUE)),
IF(WEEKDAY($J1545) = 3,
       IF(COUNTIF(FINALS_WEEK_TUESDAY_DATE[],Attendance!$J1545) &gt; 0, VLOOKUP(Attendance!$G1545,FINALS_WEEK_TUESDAY_PERIOD_SCHEDULE[],2,TRUE),
       VLOOKUP(Attendance!$G1545,REGULAR_WEEK_SCHEDULE[[Tuesday]:[Period]],5,TRUE)),
IF(WEEKDAY(Attendance!$J1545) = 4,
        IF(COUNTIF(BLOCK_WEDNESDAY_DATES[],Attendance!$J1545) &gt; 0, VLOOKUP(Attendance!$G1545,BLOCK_WEDNESDAY_PERIOD_SCHEDULE[],2,TRUE),
        IF(COUNTIF(FINALS_WEEK_WEDNESDAY_DATE[],Attendance!$J1545) &gt; 0, VLOOKUP(Attendance!$G1545,FINALS_WEEK_WEDNESDAY_PERIOD_SCHEDULE[],2,TRUE),
       VLOOKUP(Attendance!$G1545,REGULAR_WEEK_SCHEDULE[[Wednesday]:[Period]],4,TRUE))),
IF(WEEKDAY($J1545) = 5,
       IF(COUNTIF(BLOCK_THURSDAY_DATES[],Attendance!$J1545) &gt; 0, VLOOKUP(Attendance!$G1545,BLOCK_THURSDAY_PERIOD_SCHEDULE[],2,TRUE),
       IF(COUNTIF(FINALS_WEEK_THURSDAY_DATE[],Attendance!$J1545) &gt; 0, VLOOKUP(Attendance!$G1545,FINALS_WEEK_THURSDAY_PERIOD_SCHEDULE[],2,TRUE),
       VLOOKUP(Attendance!$G1545,REGULAR_WEEK_SCHEDULE[[Thursday]:[Period]],3,TRUE))),
IF(WEEKDAY(Attendance!$J1545) = 6,
       IF(COUNTIF(FINALS_WEEK_FRIDAY_DATE[],Attendance!$J1545) &gt; 0, VLOOKUP(Attendance!$G1545,FINALS_WEEK_FRIDAY_PERIOD_SCHEDULE[],2,TRUE),
       VLOOKUP(Attendance!$G1545,REGULAR_WEEK_SCHEDULE[[Friday]:[Period]],2,TRUE))))))))))</f>
        <v/>
      </c>
      <c r="J1545" s="41" t="str">
        <f t="shared" ca="1" si="74"/>
        <v/>
      </c>
      <c r="K1545" s="41" t="str">
        <f>IF($A1545 &lt;&gt; "",VLOOKUP($A1545,'Student reference sheet'!$A$2:$V$2329, 7,FALSE), "")</f>
        <v/>
      </c>
      <c r="L1545" s="30" t="str">
        <f>IF($A1545 ="", "", VLOOKUP($A1545, 'Student reference sheet'!$A$2:$Z$2603,23,FALSE))</f>
        <v/>
      </c>
      <c r="M1545" s="30" t="str">
        <f>IF($A1545 ="", "", VLOOKUP($A1545, 'Student reference sheet'!$A$2:$Z$2603,24,FALSE))</f>
        <v/>
      </c>
      <c r="N1545" s="30" t="str">
        <f>IF($A1545 ="", "", VLOOKUP($A1545, 'Student reference sheet'!$A$2:$Z$2603,26,FALSE))</f>
        <v/>
      </c>
      <c r="O1545" s="30" t="str">
        <f>IF($A1545 ="", "", VLOOKUP($A1545, 'Student reference sheet'!$A$2:$Z$2603,25,FALSE))</f>
        <v/>
      </c>
      <c r="P1545" s="39" t="str">
        <f>IF($A1545 = "", "", IF(OR(VLOOKUP($A1545,'Student reference sheet'!$A$2:$V$2400,8,FALSE) = "R",  VLOOKUP($A1545,'Student reference sheet'!$A$2:$V$2400,8,FALSE) = "L"), "X", ""))</f>
        <v/>
      </c>
      <c r="Q1545" s="39" t="str">
        <f>IF($A1545 ="", "", VLOOKUP($A1545, 'Student reference sheet'!$A$2:$V$2603,22,FALSE))</f>
        <v/>
      </c>
      <c r="R1545" s="39" t="str">
        <f>IF($A1545 &lt;&gt; "",VLOOKUP($A1545,'Student reference sheet'!$A$2:$V$2329, 5,FALSE), "")</f>
        <v/>
      </c>
      <c r="S1545" s="39" t="str">
        <f>IF($A1545 &lt;&gt; "",VLOOKUP($A1545,'Student reference sheet'!$A$2:$V$2329, 6,FALSE), "")</f>
        <v/>
      </c>
      <c r="T1545" s="30" t="str">
        <f>IF($A1545 = "","",
IF(VLOOKUP($A1545,'Student reference sheet'!$A$2:$V$2329, 10,FALSE) = "Y", "Hispanic",
IF(VLOOKUP($A1545,'Student reference sheet'!$A$2:$V$2329,11,FALSE) &lt;&gt; "",
IF(VLOOKUP($A1545,'Student reference sheet'!$A$2:$V$2329,11,FALSE) = "UNK", "Unknown", VLOOKUP(VALUE(VLOOKUP($A1545,'Student reference sheet'!$A$2:$V$2329,11,FALSE)),'Ethnicity Reference'!$A$2:$B$22,2,FALSE)),
IF(VLOOKUP($A1545,'Student reference sheet'!$A$2:$V$2329,9,FALSE) &lt;&gt; "", VLOOKUP(VALUE(VLOOKUP($A1545,'Student reference sheet'!$A$2:$V$2329,9,FALSE)),'Ethnicity Reference'!$A$2:$B$22,2,FALSE),"Unknown"))))</f>
        <v/>
      </c>
      <c r="U1545" s="35"/>
    </row>
    <row r="1546" spans="1:21" ht="15.75">
      <c r="A1546" s="47"/>
      <c r="B1546" s="33"/>
      <c r="C1546" s="39" t="str">
        <f>IF($A1546 &lt;&gt; "",VLOOKUP($A1546,'Student reference sheet'!$A$2:$V$2329, 3,FALSE), "")</f>
        <v/>
      </c>
      <c r="D1546" s="39" t="str">
        <f>IF($A1546 &lt;&gt; "",VLOOKUP($A1546,'Student reference sheet'!$A$2:$V$2329, 2,FALSE), "")</f>
        <v/>
      </c>
      <c r="E1546" s="35"/>
      <c r="F1546" s="34"/>
      <c r="G1546" s="40" t="str">
        <f t="shared" ref="G1546:G1609" ca="1" si="75">IF(A1546 &lt;&gt;"", IF(G1546 = "",NOW() - TODAY(), G1546), "")</f>
        <v/>
      </c>
      <c r="H1546" s="40" t="str">
        <f t="shared" ref="H1546:H1609" ca="1" si="76">IF(B1546 &lt;&gt;"", IF(H1546 = "",NOW() - TODAY(), H1546), "")</f>
        <v/>
      </c>
      <c r="I1546" s="36" t="str">
        <f>IF($A1546 = "", "",
IF(COUNTIF(MINIMUM_DAY_DATES[], Attendance!J1546) &gt; 0, VLOOKUP(Attendance!$G1546,MINIMUM_DAY_PERIOD_SCHEDULE[], 2,TRUE),
IF(COUNTIF(RALLY_DATES[], Attendance!J1546) &gt; 0, VLOOKUP(Attendance!$G1546,RALLY_PERIOD_SCHEDULE[], 2,TRUE),
IF(WEEKDAY(Attendance!$J1546) = 2,
       IF(COUNTIF(FINALS_WEEK_MONDAY_DATE[],Attendance!$J1546) &gt; 0, VLOOKUP(Attendance!$G1546,FINALS_WEEK_MONDAY_PERIOD_SCHEDULE[],2,TRUE),
       VLOOKUP(Attendance!$G1546,REGULAR_WEEK_SCHEDULE[],6,TRUE)),
IF(WEEKDAY($J1546) = 3,
       IF(COUNTIF(FINALS_WEEK_TUESDAY_DATE[],Attendance!$J1546) &gt; 0, VLOOKUP(Attendance!$G1546,FINALS_WEEK_TUESDAY_PERIOD_SCHEDULE[],2,TRUE),
       VLOOKUP(Attendance!$G1546,REGULAR_WEEK_SCHEDULE[[Tuesday]:[Period]],5,TRUE)),
IF(WEEKDAY(Attendance!$J1546) = 4,
        IF(COUNTIF(BLOCK_WEDNESDAY_DATES[],Attendance!$J1546) &gt; 0, VLOOKUP(Attendance!$G1546,BLOCK_WEDNESDAY_PERIOD_SCHEDULE[],2,TRUE),
        IF(COUNTIF(FINALS_WEEK_WEDNESDAY_DATE[],Attendance!$J1546) &gt; 0, VLOOKUP(Attendance!$G1546,FINALS_WEEK_WEDNESDAY_PERIOD_SCHEDULE[],2,TRUE),
       VLOOKUP(Attendance!$G1546,REGULAR_WEEK_SCHEDULE[[Wednesday]:[Period]],4,TRUE))),
IF(WEEKDAY($J1546) = 5,
       IF(COUNTIF(BLOCK_THURSDAY_DATES[],Attendance!$J1546) &gt; 0, VLOOKUP(Attendance!$G1546,BLOCK_THURSDAY_PERIOD_SCHEDULE[],2,TRUE),
       IF(COUNTIF(FINALS_WEEK_THURSDAY_DATE[],Attendance!$J1546) &gt; 0, VLOOKUP(Attendance!$G1546,FINALS_WEEK_THURSDAY_PERIOD_SCHEDULE[],2,TRUE),
       VLOOKUP(Attendance!$G1546,REGULAR_WEEK_SCHEDULE[[Thursday]:[Period]],3,TRUE))),
IF(WEEKDAY(Attendance!$J1546) = 6,
       IF(COUNTIF(FINALS_WEEK_FRIDAY_DATE[],Attendance!$J1546) &gt; 0, VLOOKUP(Attendance!$G1546,FINALS_WEEK_FRIDAY_PERIOD_SCHEDULE[],2,TRUE),
       VLOOKUP(Attendance!$G1546,REGULAR_WEEK_SCHEDULE[[Friday]:[Period]],2,TRUE))))))))))</f>
        <v/>
      </c>
      <c r="J1546" s="41" t="str">
        <f t="shared" ref="J1546:J1609" ca="1" si="77">IF(A1546 &lt;&gt;"", IF(J1546 = "",TODAY(), J1546), "")</f>
        <v/>
      </c>
      <c r="K1546" s="41" t="str">
        <f>IF($A1546 &lt;&gt; "",VLOOKUP($A1546,'Student reference sheet'!$A$2:$V$2329, 7,FALSE), "")</f>
        <v/>
      </c>
      <c r="L1546" s="30" t="str">
        <f>IF($A1546 ="", "", VLOOKUP($A1546, 'Student reference sheet'!$A$2:$Z$2603,23,FALSE))</f>
        <v/>
      </c>
      <c r="M1546" s="30" t="str">
        <f>IF($A1546 ="", "", VLOOKUP($A1546, 'Student reference sheet'!$A$2:$Z$2603,24,FALSE))</f>
        <v/>
      </c>
      <c r="N1546" s="30" t="str">
        <f>IF($A1546 ="", "", VLOOKUP($A1546, 'Student reference sheet'!$A$2:$Z$2603,26,FALSE))</f>
        <v/>
      </c>
      <c r="O1546" s="30" t="str">
        <f>IF($A1546 ="", "", VLOOKUP($A1546, 'Student reference sheet'!$A$2:$Z$2603,25,FALSE))</f>
        <v/>
      </c>
      <c r="P1546" s="39" t="str">
        <f>IF($A1546 = "", "", IF(OR(VLOOKUP($A1546,'Student reference sheet'!$A$2:$V$2400,8,FALSE) = "R",  VLOOKUP($A1546,'Student reference sheet'!$A$2:$V$2400,8,FALSE) = "L"), "X", ""))</f>
        <v/>
      </c>
      <c r="Q1546" s="39" t="str">
        <f>IF($A1546 ="", "", VLOOKUP($A1546, 'Student reference sheet'!$A$2:$V$2603,22,FALSE))</f>
        <v/>
      </c>
      <c r="R1546" s="39" t="str">
        <f>IF($A1546 &lt;&gt; "",VLOOKUP($A1546,'Student reference sheet'!$A$2:$V$2329, 5,FALSE), "")</f>
        <v/>
      </c>
      <c r="S1546" s="39" t="str">
        <f>IF($A1546 &lt;&gt; "",VLOOKUP($A1546,'Student reference sheet'!$A$2:$V$2329, 6,FALSE), "")</f>
        <v/>
      </c>
      <c r="T1546" s="30" t="str">
        <f>IF($A1546 = "","",
IF(VLOOKUP($A1546,'Student reference sheet'!$A$2:$V$2329, 10,FALSE) = "Y", "Hispanic",
IF(VLOOKUP($A1546,'Student reference sheet'!$A$2:$V$2329,11,FALSE) &lt;&gt; "",
IF(VLOOKUP($A1546,'Student reference sheet'!$A$2:$V$2329,11,FALSE) = "UNK", "Unknown", VLOOKUP(VALUE(VLOOKUP($A1546,'Student reference sheet'!$A$2:$V$2329,11,FALSE)),'Ethnicity Reference'!$A$2:$B$22,2,FALSE)),
IF(VLOOKUP($A1546,'Student reference sheet'!$A$2:$V$2329,9,FALSE) &lt;&gt; "", VLOOKUP(VALUE(VLOOKUP($A1546,'Student reference sheet'!$A$2:$V$2329,9,FALSE)),'Ethnicity Reference'!$A$2:$B$22,2,FALSE),"Unknown"))))</f>
        <v/>
      </c>
      <c r="U1546" s="35"/>
    </row>
    <row r="1547" spans="1:21" ht="15.75">
      <c r="A1547" s="47"/>
      <c r="B1547" s="33"/>
      <c r="C1547" s="39" t="str">
        <f>IF($A1547 &lt;&gt; "",VLOOKUP($A1547,'Student reference sheet'!$A$2:$V$2329, 3,FALSE), "")</f>
        <v/>
      </c>
      <c r="D1547" s="39" t="str">
        <f>IF($A1547 &lt;&gt; "",VLOOKUP($A1547,'Student reference sheet'!$A$2:$V$2329, 2,FALSE), "")</f>
        <v/>
      </c>
      <c r="E1547" s="35"/>
      <c r="F1547" s="34"/>
      <c r="G1547" s="40" t="str">
        <f t="shared" ca="1" si="75"/>
        <v/>
      </c>
      <c r="H1547" s="40" t="str">
        <f t="shared" ca="1" si="76"/>
        <v/>
      </c>
      <c r="I1547" s="36" t="str">
        <f>IF($A1547 = "", "",
IF(COUNTIF(MINIMUM_DAY_DATES[], Attendance!J1547) &gt; 0, VLOOKUP(Attendance!$G1547,MINIMUM_DAY_PERIOD_SCHEDULE[], 2,TRUE),
IF(COUNTIF(RALLY_DATES[], Attendance!J1547) &gt; 0, VLOOKUP(Attendance!$G1547,RALLY_PERIOD_SCHEDULE[], 2,TRUE),
IF(WEEKDAY(Attendance!$J1547) = 2,
       IF(COUNTIF(FINALS_WEEK_MONDAY_DATE[],Attendance!$J1547) &gt; 0, VLOOKUP(Attendance!$G1547,FINALS_WEEK_MONDAY_PERIOD_SCHEDULE[],2,TRUE),
       VLOOKUP(Attendance!$G1547,REGULAR_WEEK_SCHEDULE[],6,TRUE)),
IF(WEEKDAY($J1547) = 3,
       IF(COUNTIF(FINALS_WEEK_TUESDAY_DATE[],Attendance!$J1547) &gt; 0, VLOOKUP(Attendance!$G1547,FINALS_WEEK_TUESDAY_PERIOD_SCHEDULE[],2,TRUE),
       VLOOKUP(Attendance!$G1547,REGULAR_WEEK_SCHEDULE[[Tuesday]:[Period]],5,TRUE)),
IF(WEEKDAY(Attendance!$J1547) = 4,
        IF(COUNTIF(BLOCK_WEDNESDAY_DATES[],Attendance!$J1547) &gt; 0, VLOOKUP(Attendance!$G1547,BLOCK_WEDNESDAY_PERIOD_SCHEDULE[],2,TRUE),
        IF(COUNTIF(FINALS_WEEK_WEDNESDAY_DATE[],Attendance!$J1547) &gt; 0, VLOOKUP(Attendance!$G1547,FINALS_WEEK_WEDNESDAY_PERIOD_SCHEDULE[],2,TRUE),
       VLOOKUP(Attendance!$G1547,REGULAR_WEEK_SCHEDULE[[Wednesday]:[Period]],4,TRUE))),
IF(WEEKDAY($J1547) = 5,
       IF(COUNTIF(BLOCK_THURSDAY_DATES[],Attendance!$J1547) &gt; 0, VLOOKUP(Attendance!$G1547,BLOCK_THURSDAY_PERIOD_SCHEDULE[],2,TRUE),
       IF(COUNTIF(FINALS_WEEK_THURSDAY_DATE[],Attendance!$J1547) &gt; 0, VLOOKUP(Attendance!$G1547,FINALS_WEEK_THURSDAY_PERIOD_SCHEDULE[],2,TRUE),
       VLOOKUP(Attendance!$G1547,REGULAR_WEEK_SCHEDULE[[Thursday]:[Period]],3,TRUE))),
IF(WEEKDAY(Attendance!$J1547) = 6,
       IF(COUNTIF(FINALS_WEEK_FRIDAY_DATE[],Attendance!$J1547) &gt; 0, VLOOKUP(Attendance!$G1547,FINALS_WEEK_FRIDAY_PERIOD_SCHEDULE[],2,TRUE),
       VLOOKUP(Attendance!$G1547,REGULAR_WEEK_SCHEDULE[[Friday]:[Period]],2,TRUE))))))))))</f>
        <v/>
      </c>
      <c r="J1547" s="41" t="str">
        <f t="shared" ca="1" si="77"/>
        <v/>
      </c>
      <c r="K1547" s="41" t="str">
        <f>IF($A1547 &lt;&gt; "",VLOOKUP($A1547,'Student reference sheet'!$A$2:$V$2329, 7,FALSE), "")</f>
        <v/>
      </c>
      <c r="L1547" s="30" t="str">
        <f>IF($A1547 ="", "", VLOOKUP($A1547, 'Student reference sheet'!$A$2:$Z$2603,23,FALSE))</f>
        <v/>
      </c>
      <c r="M1547" s="30" t="str">
        <f>IF($A1547 ="", "", VLOOKUP($A1547, 'Student reference sheet'!$A$2:$Z$2603,24,FALSE))</f>
        <v/>
      </c>
      <c r="N1547" s="30" t="str">
        <f>IF($A1547 ="", "", VLOOKUP($A1547, 'Student reference sheet'!$A$2:$Z$2603,26,FALSE))</f>
        <v/>
      </c>
      <c r="O1547" s="30" t="str">
        <f>IF($A1547 ="", "", VLOOKUP($A1547, 'Student reference sheet'!$A$2:$Z$2603,25,FALSE))</f>
        <v/>
      </c>
      <c r="P1547" s="39" t="str">
        <f>IF($A1547 = "", "", IF(OR(VLOOKUP($A1547,'Student reference sheet'!$A$2:$V$2400,8,FALSE) = "R",  VLOOKUP($A1547,'Student reference sheet'!$A$2:$V$2400,8,FALSE) = "L"), "X", ""))</f>
        <v/>
      </c>
      <c r="Q1547" s="39" t="str">
        <f>IF($A1547 ="", "", VLOOKUP($A1547, 'Student reference sheet'!$A$2:$V$2603,22,FALSE))</f>
        <v/>
      </c>
      <c r="R1547" s="39" t="str">
        <f>IF($A1547 &lt;&gt; "",VLOOKUP($A1547,'Student reference sheet'!$A$2:$V$2329, 5,FALSE), "")</f>
        <v/>
      </c>
      <c r="S1547" s="39" t="str">
        <f>IF($A1547 &lt;&gt; "",VLOOKUP($A1547,'Student reference sheet'!$A$2:$V$2329, 6,FALSE), "")</f>
        <v/>
      </c>
      <c r="T1547" s="30" t="str">
        <f>IF($A1547 = "","",
IF(VLOOKUP($A1547,'Student reference sheet'!$A$2:$V$2329, 10,FALSE) = "Y", "Hispanic",
IF(VLOOKUP($A1547,'Student reference sheet'!$A$2:$V$2329,11,FALSE) &lt;&gt; "",
IF(VLOOKUP($A1547,'Student reference sheet'!$A$2:$V$2329,11,FALSE) = "UNK", "Unknown", VLOOKUP(VALUE(VLOOKUP($A1547,'Student reference sheet'!$A$2:$V$2329,11,FALSE)),'Ethnicity Reference'!$A$2:$B$22,2,FALSE)),
IF(VLOOKUP($A1547,'Student reference sheet'!$A$2:$V$2329,9,FALSE) &lt;&gt; "", VLOOKUP(VALUE(VLOOKUP($A1547,'Student reference sheet'!$A$2:$V$2329,9,FALSE)),'Ethnicity Reference'!$A$2:$B$22,2,FALSE),"Unknown"))))</f>
        <v/>
      </c>
      <c r="U1547" s="35"/>
    </row>
    <row r="1548" spans="1:21" ht="15.75">
      <c r="A1548" s="47"/>
      <c r="B1548" s="33"/>
      <c r="C1548" s="39" t="str">
        <f>IF($A1548 &lt;&gt; "",VLOOKUP($A1548,'Student reference sheet'!$A$2:$V$2329, 3,FALSE), "")</f>
        <v/>
      </c>
      <c r="D1548" s="39" t="str">
        <f>IF($A1548 &lt;&gt; "",VLOOKUP($A1548,'Student reference sheet'!$A$2:$V$2329, 2,FALSE), "")</f>
        <v/>
      </c>
      <c r="E1548" s="35"/>
      <c r="F1548" s="34"/>
      <c r="G1548" s="40" t="str">
        <f t="shared" ca="1" si="75"/>
        <v/>
      </c>
      <c r="H1548" s="40" t="str">
        <f t="shared" ca="1" si="76"/>
        <v/>
      </c>
      <c r="I1548" s="36" t="str">
        <f>IF($A1548 = "", "",
IF(COUNTIF(MINIMUM_DAY_DATES[], Attendance!J1548) &gt; 0, VLOOKUP(Attendance!$G1548,MINIMUM_DAY_PERIOD_SCHEDULE[], 2,TRUE),
IF(COUNTIF(RALLY_DATES[], Attendance!J1548) &gt; 0, VLOOKUP(Attendance!$G1548,RALLY_PERIOD_SCHEDULE[], 2,TRUE),
IF(WEEKDAY(Attendance!$J1548) = 2,
       IF(COUNTIF(FINALS_WEEK_MONDAY_DATE[],Attendance!$J1548) &gt; 0, VLOOKUP(Attendance!$G1548,FINALS_WEEK_MONDAY_PERIOD_SCHEDULE[],2,TRUE),
       VLOOKUP(Attendance!$G1548,REGULAR_WEEK_SCHEDULE[],6,TRUE)),
IF(WEEKDAY($J1548) = 3,
       IF(COUNTIF(FINALS_WEEK_TUESDAY_DATE[],Attendance!$J1548) &gt; 0, VLOOKUP(Attendance!$G1548,FINALS_WEEK_TUESDAY_PERIOD_SCHEDULE[],2,TRUE),
       VLOOKUP(Attendance!$G1548,REGULAR_WEEK_SCHEDULE[[Tuesday]:[Period]],5,TRUE)),
IF(WEEKDAY(Attendance!$J1548) = 4,
        IF(COUNTIF(BLOCK_WEDNESDAY_DATES[],Attendance!$J1548) &gt; 0, VLOOKUP(Attendance!$G1548,BLOCK_WEDNESDAY_PERIOD_SCHEDULE[],2,TRUE),
        IF(COUNTIF(FINALS_WEEK_WEDNESDAY_DATE[],Attendance!$J1548) &gt; 0, VLOOKUP(Attendance!$G1548,FINALS_WEEK_WEDNESDAY_PERIOD_SCHEDULE[],2,TRUE),
       VLOOKUP(Attendance!$G1548,REGULAR_WEEK_SCHEDULE[[Wednesday]:[Period]],4,TRUE))),
IF(WEEKDAY($J1548) = 5,
       IF(COUNTIF(BLOCK_THURSDAY_DATES[],Attendance!$J1548) &gt; 0, VLOOKUP(Attendance!$G1548,BLOCK_THURSDAY_PERIOD_SCHEDULE[],2,TRUE),
       IF(COUNTIF(FINALS_WEEK_THURSDAY_DATE[],Attendance!$J1548) &gt; 0, VLOOKUP(Attendance!$G1548,FINALS_WEEK_THURSDAY_PERIOD_SCHEDULE[],2,TRUE),
       VLOOKUP(Attendance!$G1548,REGULAR_WEEK_SCHEDULE[[Thursday]:[Period]],3,TRUE))),
IF(WEEKDAY(Attendance!$J1548) = 6,
       IF(COUNTIF(FINALS_WEEK_FRIDAY_DATE[],Attendance!$J1548) &gt; 0, VLOOKUP(Attendance!$G1548,FINALS_WEEK_FRIDAY_PERIOD_SCHEDULE[],2,TRUE),
       VLOOKUP(Attendance!$G1548,REGULAR_WEEK_SCHEDULE[[Friday]:[Period]],2,TRUE))))))))))</f>
        <v/>
      </c>
      <c r="J1548" s="41" t="str">
        <f t="shared" ca="1" si="77"/>
        <v/>
      </c>
      <c r="K1548" s="41" t="str">
        <f>IF($A1548 &lt;&gt; "",VLOOKUP($A1548,'Student reference sheet'!$A$2:$V$2329, 7,FALSE), "")</f>
        <v/>
      </c>
      <c r="L1548" s="30" t="str">
        <f>IF($A1548 ="", "", VLOOKUP($A1548, 'Student reference sheet'!$A$2:$Z$2603,23,FALSE))</f>
        <v/>
      </c>
      <c r="M1548" s="30" t="str">
        <f>IF($A1548 ="", "", VLOOKUP($A1548, 'Student reference sheet'!$A$2:$Z$2603,24,FALSE))</f>
        <v/>
      </c>
      <c r="N1548" s="30" t="str">
        <f>IF($A1548 ="", "", VLOOKUP($A1548, 'Student reference sheet'!$A$2:$Z$2603,26,FALSE))</f>
        <v/>
      </c>
      <c r="O1548" s="30" t="str">
        <f>IF($A1548 ="", "", VLOOKUP($A1548, 'Student reference sheet'!$A$2:$Z$2603,25,FALSE))</f>
        <v/>
      </c>
      <c r="P1548" s="39" t="str">
        <f>IF($A1548 = "", "", IF(OR(VLOOKUP($A1548,'Student reference sheet'!$A$2:$V$2400,8,FALSE) = "R",  VLOOKUP($A1548,'Student reference sheet'!$A$2:$V$2400,8,FALSE) = "L"), "X", ""))</f>
        <v/>
      </c>
      <c r="Q1548" s="39" t="str">
        <f>IF($A1548 ="", "", VLOOKUP($A1548, 'Student reference sheet'!$A$2:$V$2603,22,FALSE))</f>
        <v/>
      </c>
      <c r="R1548" s="39" t="str">
        <f>IF($A1548 &lt;&gt; "",VLOOKUP($A1548,'Student reference sheet'!$A$2:$V$2329, 5,FALSE), "")</f>
        <v/>
      </c>
      <c r="S1548" s="39" t="str">
        <f>IF($A1548 &lt;&gt; "",VLOOKUP($A1548,'Student reference sheet'!$A$2:$V$2329, 6,FALSE), "")</f>
        <v/>
      </c>
      <c r="T1548" s="30" t="str">
        <f>IF($A1548 = "","",
IF(VLOOKUP($A1548,'Student reference sheet'!$A$2:$V$2329, 10,FALSE) = "Y", "Hispanic",
IF(VLOOKUP($A1548,'Student reference sheet'!$A$2:$V$2329,11,FALSE) &lt;&gt; "",
IF(VLOOKUP($A1548,'Student reference sheet'!$A$2:$V$2329,11,FALSE) = "UNK", "Unknown", VLOOKUP(VALUE(VLOOKUP($A1548,'Student reference sheet'!$A$2:$V$2329,11,FALSE)),'Ethnicity Reference'!$A$2:$B$22,2,FALSE)),
IF(VLOOKUP($A1548,'Student reference sheet'!$A$2:$V$2329,9,FALSE) &lt;&gt; "", VLOOKUP(VALUE(VLOOKUP($A1548,'Student reference sheet'!$A$2:$V$2329,9,FALSE)),'Ethnicity Reference'!$A$2:$B$22,2,FALSE),"Unknown"))))</f>
        <v/>
      </c>
      <c r="U1548" s="35"/>
    </row>
    <row r="1549" spans="1:21" ht="15.75">
      <c r="A1549" s="47"/>
      <c r="B1549" s="33"/>
      <c r="C1549" s="39" t="str">
        <f>IF($A1549 &lt;&gt; "",VLOOKUP($A1549,'Student reference sheet'!$A$2:$V$2329, 3,FALSE), "")</f>
        <v/>
      </c>
      <c r="D1549" s="39" t="str">
        <f>IF($A1549 &lt;&gt; "",VLOOKUP($A1549,'Student reference sheet'!$A$2:$V$2329, 2,FALSE), "")</f>
        <v/>
      </c>
      <c r="E1549" s="35"/>
      <c r="F1549" s="34"/>
      <c r="G1549" s="40" t="str">
        <f t="shared" ca="1" si="75"/>
        <v/>
      </c>
      <c r="H1549" s="40" t="str">
        <f t="shared" ca="1" si="76"/>
        <v/>
      </c>
      <c r="I1549" s="36" t="str">
        <f>IF($A1549 = "", "",
IF(COUNTIF(MINIMUM_DAY_DATES[], Attendance!J1549) &gt; 0, VLOOKUP(Attendance!$G1549,MINIMUM_DAY_PERIOD_SCHEDULE[], 2,TRUE),
IF(COUNTIF(RALLY_DATES[], Attendance!J1549) &gt; 0, VLOOKUP(Attendance!$G1549,RALLY_PERIOD_SCHEDULE[], 2,TRUE),
IF(WEEKDAY(Attendance!$J1549) = 2,
       IF(COUNTIF(FINALS_WEEK_MONDAY_DATE[],Attendance!$J1549) &gt; 0, VLOOKUP(Attendance!$G1549,FINALS_WEEK_MONDAY_PERIOD_SCHEDULE[],2,TRUE),
       VLOOKUP(Attendance!$G1549,REGULAR_WEEK_SCHEDULE[],6,TRUE)),
IF(WEEKDAY($J1549) = 3,
       IF(COUNTIF(FINALS_WEEK_TUESDAY_DATE[],Attendance!$J1549) &gt; 0, VLOOKUP(Attendance!$G1549,FINALS_WEEK_TUESDAY_PERIOD_SCHEDULE[],2,TRUE),
       VLOOKUP(Attendance!$G1549,REGULAR_WEEK_SCHEDULE[[Tuesday]:[Period]],5,TRUE)),
IF(WEEKDAY(Attendance!$J1549) = 4,
        IF(COUNTIF(BLOCK_WEDNESDAY_DATES[],Attendance!$J1549) &gt; 0, VLOOKUP(Attendance!$G1549,BLOCK_WEDNESDAY_PERIOD_SCHEDULE[],2,TRUE),
        IF(COUNTIF(FINALS_WEEK_WEDNESDAY_DATE[],Attendance!$J1549) &gt; 0, VLOOKUP(Attendance!$G1549,FINALS_WEEK_WEDNESDAY_PERIOD_SCHEDULE[],2,TRUE),
       VLOOKUP(Attendance!$G1549,REGULAR_WEEK_SCHEDULE[[Wednesday]:[Period]],4,TRUE))),
IF(WEEKDAY($J1549) = 5,
       IF(COUNTIF(BLOCK_THURSDAY_DATES[],Attendance!$J1549) &gt; 0, VLOOKUP(Attendance!$G1549,BLOCK_THURSDAY_PERIOD_SCHEDULE[],2,TRUE),
       IF(COUNTIF(FINALS_WEEK_THURSDAY_DATE[],Attendance!$J1549) &gt; 0, VLOOKUP(Attendance!$G1549,FINALS_WEEK_THURSDAY_PERIOD_SCHEDULE[],2,TRUE),
       VLOOKUP(Attendance!$G1549,REGULAR_WEEK_SCHEDULE[[Thursday]:[Period]],3,TRUE))),
IF(WEEKDAY(Attendance!$J1549) = 6,
       IF(COUNTIF(FINALS_WEEK_FRIDAY_DATE[],Attendance!$J1549) &gt; 0, VLOOKUP(Attendance!$G1549,FINALS_WEEK_FRIDAY_PERIOD_SCHEDULE[],2,TRUE),
       VLOOKUP(Attendance!$G1549,REGULAR_WEEK_SCHEDULE[[Friday]:[Period]],2,TRUE))))))))))</f>
        <v/>
      </c>
      <c r="J1549" s="41" t="str">
        <f t="shared" ca="1" si="77"/>
        <v/>
      </c>
      <c r="K1549" s="41" t="str">
        <f>IF($A1549 &lt;&gt; "",VLOOKUP($A1549,'Student reference sheet'!$A$2:$V$2329, 7,FALSE), "")</f>
        <v/>
      </c>
      <c r="L1549" s="30" t="str">
        <f>IF($A1549 ="", "", VLOOKUP($A1549, 'Student reference sheet'!$A$2:$Z$2603,23,FALSE))</f>
        <v/>
      </c>
      <c r="M1549" s="30" t="str">
        <f>IF($A1549 ="", "", VLOOKUP($A1549, 'Student reference sheet'!$A$2:$Z$2603,24,FALSE))</f>
        <v/>
      </c>
      <c r="N1549" s="30" t="str">
        <f>IF($A1549 ="", "", VLOOKUP($A1549, 'Student reference sheet'!$A$2:$Z$2603,26,FALSE))</f>
        <v/>
      </c>
      <c r="O1549" s="30" t="str">
        <f>IF($A1549 ="", "", VLOOKUP($A1549, 'Student reference sheet'!$A$2:$Z$2603,25,FALSE))</f>
        <v/>
      </c>
      <c r="P1549" s="39" t="str">
        <f>IF($A1549 = "", "", IF(OR(VLOOKUP($A1549,'Student reference sheet'!$A$2:$V$2400,8,FALSE) = "R",  VLOOKUP($A1549,'Student reference sheet'!$A$2:$V$2400,8,FALSE) = "L"), "X", ""))</f>
        <v/>
      </c>
      <c r="Q1549" s="39" t="str">
        <f>IF($A1549 ="", "", VLOOKUP($A1549, 'Student reference sheet'!$A$2:$V$2603,22,FALSE))</f>
        <v/>
      </c>
      <c r="R1549" s="39" t="str">
        <f>IF($A1549 &lt;&gt; "",VLOOKUP($A1549,'Student reference sheet'!$A$2:$V$2329, 5,FALSE), "")</f>
        <v/>
      </c>
      <c r="S1549" s="39" t="str">
        <f>IF($A1549 &lt;&gt; "",VLOOKUP($A1549,'Student reference sheet'!$A$2:$V$2329, 6,FALSE), "")</f>
        <v/>
      </c>
      <c r="T1549" s="30" t="str">
        <f>IF($A1549 = "","",
IF(VLOOKUP($A1549,'Student reference sheet'!$A$2:$V$2329, 10,FALSE) = "Y", "Hispanic",
IF(VLOOKUP($A1549,'Student reference sheet'!$A$2:$V$2329,11,FALSE) &lt;&gt; "",
IF(VLOOKUP($A1549,'Student reference sheet'!$A$2:$V$2329,11,FALSE) = "UNK", "Unknown", VLOOKUP(VALUE(VLOOKUP($A1549,'Student reference sheet'!$A$2:$V$2329,11,FALSE)),'Ethnicity Reference'!$A$2:$B$22,2,FALSE)),
IF(VLOOKUP($A1549,'Student reference sheet'!$A$2:$V$2329,9,FALSE) &lt;&gt; "", VLOOKUP(VALUE(VLOOKUP($A1549,'Student reference sheet'!$A$2:$V$2329,9,FALSE)),'Ethnicity Reference'!$A$2:$B$22,2,FALSE),"Unknown"))))</f>
        <v/>
      </c>
      <c r="U1549" s="35"/>
    </row>
    <row r="1550" spans="1:21" ht="15.75">
      <c r="A1550" s="47"/>
      <c r="B1550" s="33"/>
      <c r="C1550" s="39" t="str">
        <f>IF($A1550 &lt;&gt; "",VLOOKUP($A1550,'Student reference sheet'!$A$2:$V$2329, 3,FALSE), "")</f>
        <v/>
      </c>
      <c r="D1550" s="39" t="str">
        <f>IF($A1550 &lt;&gt; "",VLOOKUP($A1550,'Student reference sheet'!$A$2:$V$2329, 2,FALSE), "")</f>
        <v/>
      </c>
      <c r="E1550" s="35"/>
      <c r="F1550" s="34"/>
      <c r="G1550" s="40" t="str">
        <f t="shared" ca="1" si="75"/>
        <v/>
      </c>
      <c r="H1550" s="40" t="str">
        <f t="shared" ca="1" si="76"/>
        <v/>
      </c>
      <c r="I1550" s="36" t="str">
        <f>IF($A1550 = "", "",
IF(COUNTIF(MINIMUM_DAY_DATES[], Attendance!J1550) &gt; 0, VLOOKUP(Attendance!$G1550,MINIMUM_DAY_PERIOD_SCHEDULE[], 2,TRUE),
IF(COUNTIF(RALLY_DATES[], Attendance!J1550) &gt; 0, VLOOKUP(Attendance!$G1550,RALLY_PERIOD_SCHEDULE[], 2,TRUE),
IF(WEEKDAY(Attendance!$J1550) = 2,
       IF(COUNTIF(FINALS_WEEK_MONDAY_DATE[],Attendance!$J1550) &gt; 0, VLOOKUP(Attendance!$G1550,FINALS_WEEK_MONDAY_PERIOD_SCHEDULE[],2,TRUE),
       VLOOKUP(Attendance!$G1550,REGULAR_WEEK_SCHEDULE[],6,TRUE)),
IF(WEEKDAY($J1550) = 3,
       IF(COUNTIF(FINALS_WEEK_TUESDAY_DATE[],Attendance!$J1550) &gt; 0, VLOOKUP(Attendance!$G1550,FINALS_WEEK_TUESDAY_PERIOD_SCHEDULE[],2,TRUE),
       VLOOKUP(Attendance!$G1550,REGULAR_WEEK_SCHEDULE[[Tuesday]:[Period]],5,TRUE)),
IF(WEEKDAY(Attendance!$J1550) = 4,
        IF(COUNTIF(BLOCK_WEDNESDAY_DATES[],Attendance!$J1550) &gt; 0, VLOOKUP(Attendance!$G1550,BLOCK_WEDNESDAY_PERIOD_SCHEDULE[],2,TRUE),
        IF(COUNTIF(FINALS_WEEK_WEDNESDAY_DATE[],Attendance!$J1550) &gt; 0, VLOOKUP(Attendance!$G1550,FINALS_WEEK_WEDNESDAY_PERIOD_SCHEDULE[],2,TRUE),
       VLOOKUP(Attendance!$G1550,REGULAR_WEEK_SCHEDULE[[Wednesday]:[Period]],4,TRUE))),
IF(WEEKDAY($J1550) = 5,
       IF(COUNTIF(BLOCK_THURSDAY_DATES[],Attendance!$J1550) &gt; 0, VLOOKUP(Attendance!$G1550,BLOCK_THURSDAY_PERIOD_SCHEDULE[],2,TRUE),
       IF(COUNTIF(FINALS_WEEK_THURSDAY_DATE[],Attendance!$J1550) &gt; 0, VLOOKUP(Attendance!$G1550,FINALS_WEEK_THURSDAY_PERIOD_SCHEDULE[],2,TRUE),
       VLOOKUP(Attendance!$G1550,REGULAR_WEEK_SCHEDULE[[Thursday]:[Period]],3,TRUE))),
IF(WEEKDAY(Attendance!$J1550) = 6,
       IF(COUNTIF(FINALS_WEEK_FRIDAY_DATE[],Attendance!$J1550) &gt; 0, VLOOKUP(Attendance!$G1550,FINALS_WEEK_FRIDAY_PERIOD_SCHEDULE[],2,TRUE),
       VLOOKUP(Attendance!$G1550,REGULAR_WEEK_SCHEDULE[[Friday]:[Period]],2,TRUE))))))))))</f>
        <v/>
      </c>
      <c r="J1550" s="41" t="str">
        <f t="shared" ca="1" si="77"/>
        <v/>
      </c>
      <c r="K1550" s="41" t="str">
        <f>IF($A1550 &lt;&gt; "",VLOOKUP($A1550,'Student reference sheet'!$A$2:$V$2329, 7,FALSE), "")</f>
        <v/>
      </c>
      <c r="L1550" s="30" t="str">
        <f>IF($A1550 ="", "", VLOOKUP($A1550, 'Student reference sheet'!$A$2:$Z$2603,23,FALSE))</f>
        <v/>
      </c>
      <c r="M1550" s="30" t="str">
        <f>IF($A1550 ="", "", VLOOKUP($A1550, 'Student reference sheet'!$A$2:$Z$2603,24,FALSE))</f>
        <v/>
      </c>
      <c r="N1550" s="30" t="str">
        <f>IF($A1550 ="", "", VLOOKUP($A1550, 'Student reference sheet'!$A$2:$Z$2603,26,FALSE))</f>
        <v/>
      </c>
      <c r="O1550" s="30" t="str">
        <f>IF($A1550 ="", "", VLOOKUP($A1550, 'Student reference sheet'!$A$2:$Z$2603,25,FALSE))</f>
        <v/>
      </c>
      <c r="P1550" s="39" t="str">
        <f>IF($A1550 = "", "", IF(OR(VLOOKUP($A1550,'Student reference sheet'!$A$2:$V$2400,8,FALSE) = "R",  VLOOKUP($A1550,'Student reference sheet'!$A$2:$V$2400,8,FALSE) = "L"), "X", ""))</f>
        <v/>
      </c>
      <c r="Q1550" s="39" t="str">
        <f>IF($A1550 ="", "", VLOOKUP($A1550, 'Student reference sheet'!$A$2:$V$2603,22,FALSE))</f>
        <v/>
      </c>
      <c r="R1550" s="39" t="str">
        <f>IF($A1550 &lt;&gt; "",VLOOKUP($A1550,'Student reference sheet'!$A$2:$V$2329, 5,FALSE), "")</f>
        <v/>
      </c>
      <c r="S1550" s="39" t="str">
        <f>IF($A1550 &lt;&gt; "",VLOOKUP($A1550,'Student reference sheet'!$A$2:$V$2329, 6,FALSE), "")</f>
        <v/>
      </c>
      <c r="T1550" s="30" t="str">
        <f>IF($A1550 = "","",
IF(VLOOKUP($A1550,'Student reference sheet'!$A$2:$V$2329, 10,FALSE) = "Y", "Hispanic",
IF(VLOOKUP($A1550,'Student reference sheet'!$A$2:$V$2329,11,FALSE) &lt;&gt; "",
IF(VLOOKUP($A1550,'Student reference sheet'!$A$2:$V$2329,11,FALSE) = "UNK", "Unknown", VLOOKUP(VALUE(VLOOKUP($A1550,'Student reference sheet'!$A$2:$V$2329,11,FALSE)),'Ethnicity Reference'!$A$2:$B$22,2,FALSE)),
IF(VLOOKUP($A1550,'Student reference sheet'!$A$2:$V$2329,9,FALSE) &lt;&gt; "", VLOOKUP(VALUE(VLOOKUP($A1550,'Student reference sheet'!$A$2:$V$2329,9,FALSE)),'Ethnicity Reference'!$A$2:$B$22,2,FALSE),"Unknown"))))</f>
        <v/>
      </c>
      <c r="U1550" s="35"/>
    </row>
    <row r="1551" spans="1:21" ht="15.75">
      <c r="A1551" s="47"/>
      <c r="B1551" s="33"/>
      <c r="C1551" s="39" t="str">
        <f>IF($A1551 &lt;&gt; "",VLOOKUP($A1551,'Student reference sheet'!$A$2:$V$2329, 3,FALSE), "")</f>
        <v/>
      </c>
      <c r="D1551" s="39" t="str">
        <f>IF($A1551 &lt;&gt; "",VLOOKUP($A1551,'Student reference sheet'!$A$2:$V$2329, 2,FALSE), "")</f>
        <v/>
      </c>
      <c r="E1551" s="35"/>
      <c r="F1551" s="34"/>
      <c r="G1551" s="40" t="str">
        <f t="shared" ca="1" si="75"/>
        <v/>
      </c>
      <c r="H1551" s="40" t="str">
        <f t="shared" ca="1" si="76"/>
        <v/>
      </c>
      <c r="I1551" s="36" t="str">
        <f>IF($A1551 = "", "",
IF(COUNTIF(MINIMUM_DAY_DATES[], Attendance!J1551) &gt; 0, VLOOKUP(Attendance!$G1551,MINIMUM_DAY_PERIOD_SCHEDULE[], 2,TRUE),
IF(COUNTIF(RALLY_DATES[], Attendance!J1551) &gt; 0, VLOOKUP(Attendance!$G1551,RALLY_PERIOD_SCHEDULE[], 2,TRUE),
IF(WEEKDAY(Attendance!$J1551) = 2,
       IF(COUNTIF(FINALS_WEEK_MONDAY_DATE[],Attendance!$J1551) &gt; 0, VLOOKUP(Attendance!$G1551,FINALS_WEEK_MONDAY_PERIOD_SCHEDULE[],2,TRUE),
       VLOOKUP(Attendance!$G1551,REGULAR_WEEK_SCHEDULE[],6,TRUE)),
IF(WEEKDAY($J1551) = 3,
       IF(COUNTIF(FINALS_WEEK_TUESDAY_DATE[],Attendance!$J1551) &gt; 0, VLOOKUP(Attendance!$G1551,FINALS_WEEK_TUESDAY_PERIOD_SCHEDULE[],2,TRUE),
       VLOOKUP(Attendance!$G1551,REGULAR_WEEK_SCHEDULE[[Tuesday]:[Period]],5,TRUE)),
IF(WEEKDAY(Attendance!$J1551) = 4,
        IF(COUNTIF(BLOCK_WEDNESDAY_DATES[],Attendance!$J1551) &gt; 0, VLOOKUP(Attendance!$G1551,BLOCK_WEDNESDAY_PERIOD_SCHEDULE[],2,TRUE),
        IF(COUNTIF(FINALS_WEEK_WEDNESDAY_DATE[],Attendance!$J1551) &gt; 0, VLOOKUP(Attendance!$G1551,FINALS_WEEK_WEDNESDAY_PERIOD_SCHEDULE[],2,TRUE),
       VLOOKUP(Attendance!$G1551,REGULAR_WEEK_SCHEDULE[[Wednesday]:[Period]],4,TRUE))),
IF(WEEKDAY($J1551) = 5,
       IF(COUNTIF(BLOCK_THURSDAY_DATES[],Attendance!$J1551) &gt; 0, VLOOKUP(Attendance!$G1551,BLOCK_THURSDAY_PERIOD_SCHEDULE[],2,TRUE),
       IF(COUNTIF(FINALS_WEEK_THURSDAY_DATE[],Attendance!$J1551) &gt; 0, VLOOKUP(Attendance!$G1551,FINALS_WEEK_THURSDAY_PERIOD_SCHEDULE[],2,TRUE),
       VLOOKUP(Attendance!$G1551,REGULAR_WEEK_SCHEDULE[[Thursday]:[Period]],3,TRUE))),
IF(WEEKDAY(Attendance!$J1551) = 6,
       IF(COUNTIF(FINALS_WEEK_FRIDAY_DATE[],Attendance!$J1551) &gt; 0, VLOOKUP(Attendance!$G1551,FINALS_WEEK_FRIDAY_PERIOD_SCHEDULE[],2,TRUE),
       VLOOKUP(Attendance!$G1551,REGULAR_WEEK_SCHEDULE[[Friday]:[Period]],2,TRUE))))))))))</f>
        <v/>
      </c>
      <c r="J1551" s="41" t="str">
        <f t="shared" ca="1" si="77"/>
        <v/>
      </c>
      <c r="K1551" s="41" t="str">
        <f>IF($A1551 &lt;&gt; "",VLOOKUP($A1551,'Student reference sheet'!$A$2:$V$2329, 7,FALSE), "")</f>
        <v/>
      </c>
      <c r="L1551" s="30" t="str">
        <f>IF($A1551 ="", "", VLOOKUP($A1551, 'Student reference sheet'!$A$2:$Z$2603,23,FALSE))</f>
        <v/>
      </c>
      <c r="M1551" s="30" t="str">
        <f>IF($A1551 ="", "", VLOOKUP($A1551, 'Student reference sheet'!$A$2:$Z$2603,24,FALSE))</f>
        <v/>
      </c>
      <c r="N1551" s="30" t="str">
        <f>IF($A1551 ="", "", VLOOKUP($A1551, 'Student reference sheet'!$A$2:$Z$2603,26,FALSE))</f>
        <v/>
      </c>
      <c r="O1551" s="30" t="str">
        <f>IF($A1551 ="", "", VLOOKUP($A1551, 'Student reference sheet'!$A$2:$Z$2603,25,FALSE))</f>
        <v/>
      </c>
      <c r="P1551" s="39" t="str">
        <f>IF($A1551 = "", "", IF(OR(VLOOKUP($A1551,'Student reference sheet'!$A$2:$V$2400,8,FALSE) = "R",  VLOOKUP($A1551,'Student reference sheet'!$A$2:$V$2400,8,FALSE) = "L"), "X", ""))</f>
        <v/>
      </c>
      <c r="Q1551" s="39" t="str">
        <f>IF($A1551 ="", "", VLOOKUP($A1551, 'Student reference sheet'!$A$2:$V$2603,22,FALSE))</f>
        <v/>
      </c>
      <c r="R1551" s="39" t="str">
        <f>IF($A1551 &lt;&gt; "",VLOOKUP($A1551,'Student reference sheet'!$A$2:$V$2329, 5,FALSE), "")</f>
        <v/>
      </c>
      <c r="S1551" s="39" t="str">
        <f>IF($A1551 &lt;&gt; "",VLOOKUP($A1551,'Student reference sheet'!$A$2:$V$2329, 6,FALSE), "")</f>
        <v/>
      </c>
      <c r="T1551" s="30" t="str">
        <f>IF($A1551 = "","",
IF(VLOOKUP($A1551,'Student reference sheet'!$A$2:$V$2329, 10,FALSE) = "Y", "Hispanic",
IF(VLOOKUP($A1551,'Student reference sheet'!$A$2:$V$2329,11,FALSE) &lt;&gt; "",
IF(VLOOKUP($A1551,'Student reference sheet'!$A$2:$V$2329,11,FALSE) = "UNK", "Unknown", VLOOKUP(VALUE(VLOOKUP($A1551,'Student reference sheet'!$A$2:$V$2329,11,FALSE)),'Ethnicity Reference'!$A$2:$B$22,2,FALSE)),
IF(VLOOKUP($A1551,'Student reference sheet'!$A$2:$V$2329,9,FALSE) &lt;&gt; "", VLOOKUP(VALUE(VLOOKUP($A1551,'Student reference sheet'!$A$2:$V$2329,9,FALSE)),'Ethnicity Reference'!$A$2:$B$22,2,FALSE),"Unknown"))))</f>
        <v/>
      </c>
      <c r="U1551" s="35"/>
    </row>
    <row r="1552" spans="1:21" ht="15.75">
      <c r="A1552" s="47"/>
      <c r="B1552" s="33"/>
      <c r="C1552" s="39" t="str">
        <f>IF($A1552 &lt;&gt; "",VLOOKUP($A1552,'Student reference sheet'!$A$2:$V$2329, 3,FALSE), "")</f>
        <v/>
      </c>
      <c r="D1552" s="39" t="str">
        <f>IF($A1552 &lt;&gt; "",VLOOKUP($A1552,'Student reference sheet'!$A$2:$V$2329, 2,FALSE), "")</f>
        <v/>
      </c>
      <c r="E1552" s="35"/>
      <c r="F1552" s="34"/>
      <c r="G1552" s="40" t="str">
        <f t="shared" ca="1" si="75"/>
        <v/>
      </c>
      <c r="H1552" s="40" t="str">
        <f t="shared" ca="1" si="76"/>
        <v/>
      </c>
      <c r="I1552" s="36" t="str">
        <f>IF($A1552 = "", "",
IF(COUNTIF(MINIMUM_DAY_DATES[], Attendance!J1552) &gt; 0, VLOOKUP(Attendance!$G1552,MINIMUM_DAY_PERIOD_SCHEDULE[], 2,TRUE),
IF(COUNTIF(RALLY_DATES[], Attendance!J1552) &gt; 0, VLOOKUP(Attendance!$G1552,RALLY_PERIOD_SCHEDULE[], 2,TRUE),
IF(WEEKDAY(Attendance!$J1552) = 2,
       IF(COUNTIF(FINALS_WEEK_MONDAY_DATE[],Attendance!$J1552) &gt; 0, VLOOKUP(Attendance!$G1552,FINALS_WEEK_MONDAY_PERIOD_SCHEDULE[],2,TRUE),
       VLOOKUP(Attendance!$G1552,REGULAR_WEEK_SCHEDULE[],6,TRUE)),
IF(WEEKDAY($J1552) = 3,
       IF(COUNTIF(FINALS_WEEK_TUESDAY_DATE[],Attendance!$J1552) &gt; 0, VLOOKUP(Attendance!$G1552,FINALS_WEEK_TUESDAY_PERIOD_SCHEDULE[],2,TRUE),
       VLOOKUP(Attendance!$G1552,REGULAR_WEEK_SCHEDULE[[Tuesday]:[Period]],5,TRUE)),
IF(WEEKDAY(Attendance!$J1552) = 4,
        IF(COUNTIF(BLOCK_WEDNESDAY_DATES[],Attendance!$J1552) &gt; 0, VLOOKUP(Attendance!$G1552,BLOCK_WEDNESDAY_PERIOD_SCHEDULE[],2,TRUE),
        IF(COUNTIF(FINALS_WEEK_WEDNESDAY_DATE[],Attendance!$J1552) &gt; 0, VLOOKUP(Attendance!$G1552,FINALS_WEEK_WEDNESDAY_PERIOD_SCHEDULE[],2,TRUE),
       VLOOKUP(Attendance!$G1552,REGULAR_WEEK_SCHEDULE[[Wednesday]:[Period]],4,TRUE))),
IF(WEEKDAY($J1552) = 5,
       IF(COUNTIF(BLOCK_THURSDAY_DATES[],Attendance!$J1552) &gt; 0, VLOOKUP(Attendance!$G1552,BLOCK_THURSDAY_PERIOD_SCHEDULE[],2,TRUE),
       IF(COUNTIF(FINALS_WEEK_THURSDAY_DATE[],Attendance!$J1552) &gt; 0, VLOOKUP(Attendance!$G1552,FINALS_WEEK_THURSDAY_PERIOD_SCHEDULE[],2,TRUE),
       VLOOKUP(Attendance!$G1552,REGULAR_WEEK_SCHEDULE[[Thursday]:[Period]],3,TRUE))),
IF(WEEKDAY(Attendance!$J1552) = 6,
       IF(COUNTIF(FINALS_WEEK_FRIDAY_DATE[],Attendance!$J1552) &gt; 0, VLOOKUP(Attendance!$G1552,FINALS_WEEK_FRIDAY_PERIOD_SCHEDULE[],2,TRUE),
       VLOOKUP(Attendance!$G1552,REGULAR_WEEK_SCHEDULE[[Friday]:[Period]],2,TRUE))))))))))</f>
        <v/>
      </c>
      <c r="J1552" s="41" t="str">
        <f t="shared" ca="1" si="77"/>
        <v/>
      </c>
      <c r="K1552" s="41" t="str">
        <f>IF($A1552 &lt;&gt; "",VLOOKUP($A1552,'Student reference sheet'!$A$2:$V$2329, 7,FALSE), "")</f>
        <v/>
      </c>
      <c r="L1552" s="30" t="str">
        <f>IF($A1552 ="", "", VLOOKUP($A1552, 'Student reference sheet'!$A$2:$Z$2603,23,FALSE))</f>
        <v/>
      </c>
      <c r="M1552" s="30" t="str">
        <f>IF($A1552 ="", "", VLOOKUP($A1552, 'Student reference sheet'!$A$2:$Z$2603,24,FALSE))</f>
        <v/>
      </c>
      <c r="N1552" s="30" t="str">
        <f>IF($A1552 ="", "", VLOOKUP($A1552, 'Student reference sheet'!$A$2:$Z$2603,26,FALSE))</f>
        <v/>
      </c>
      <c r="O1552" s="30" t="str">
        <f>IF($A1552 ="", "", VLOOKUP($A1552, 'Student reference sheet'!$A$2:$Z$2603,25,FALSE))</f>
        <v/>
      </c>
      <c r="P1552" s="39" t="str">
        <f>IF($A1552 = "", "", IF(OR(VLOOKUP($A1552,'Student reference sheet'!$A$2:$V$2400,8,FALSE) = "R",  VLOOKUP($A1552,'Student reference sheet'!$A$2:$V$2400,8,FALSE) = "L"), "X", ""))</f>
        <v/>
      </c>
      <c r="Q1552" s="39" t="str">
        <f>IF($A1552 ="", "", VLOOKUP($A1552, 'Student reference sheet'!$A$2:$V$2603,22,FALSE))</f>
        <v/>
      </c>
      <c r="R1552" s="39" t="str">
        <f>IF($A1552 &lt;&gt; "",VLOOKUP($A1552,'Student reference sheet'!$A$2:$V$2329, 5,FALSE), "")</f>
        <v/>
      </c>
      <c r="S1552" s="39" t="str">
        <f>IF($A1552 &lt;&gt; "",VLOOKUP($A1552,'Student reference sheet'!$A$2:$V$2329, 6,FALSE), "")</f>
        <v/>
      </c>
      <c r="T1552" s="30" t="str">
        <f>IF($A1552 = "","",
IF(VLOOKUP($A1552,'Student reference sheet'!$A$2:$V$2329, 10,FALSE) = "Y", "Hispanic",
IF(VLOOKUP($A1552,'Student reference sheet'!$A$2:$V$2329,11,FALSE) &lt;&gt; "",
IF(VLOOKUP($A1552,'Student reference sheet'!$A$2:$V$2329,11,FALSE) = "UNK", "Unknown", VLOOKUP(VALUE(VLOOKUP($A1552,'Student reference sheet'!$A$2:$V$2329,11,FALSE)),'Ethnicity Reference'!$A$2:$B$22,2,FALSE)),
IF(VLOOKUP($A1552,'Student reference sheet'!$A$2:$V$2329,9,FALSE) &lt;&gt; "", VLOOKUP(VALUE(VLOOKUP($A1552,'Student reference sheet'!$A$2:$V$2329,9,FALSE)),'Ethnicity Reference'!$A$2:$B$22,2,FALSE),"Unknown"))))</f>
        <v/>
      </c>
      <c r="U1552" s="35"/>
    </row>
    <row r="1553" spans="1:21" ht="15.75">
      <c r="A1553" s="47"/>
      <c r="B1553" s="33"/>
      <c r="C1553" s="39" t="str">
        <f>IF($A1553 &lt;&gt; "",VLOOKUP($A1553,'Student reference sheet'!$A$2:$V$2329, 3,FALSE), "")</f>
        <v/>
      </c>
      <c r="D1553" s="39" t="str">
        <f>IF($A1553 &lt;&gt; "",VLOOKUP($A1553,'Student reference sheet'!$A$2:$V$2329, 2,FALSE), "")</f>
        <v/>
      </c>
      <c r="E1553" s="35"/>
      <c r="F1553" s="34"/>
      <c r="G1553" s="40" t="str">
        <f t="shared" ca="1" si="75"/>
        <v/>
      </c>
      <c r="H1553" s="40" t="str">
        <f t="shared" ca="1" si="76"/>
        <v/>
      </c>
      <c r="I1553" s="36" t="str">
        <f>IF($A1553 = "", "",
IF(COUNTIF(MINIMUM_DAY_DATES[], Attendance!J1553) &gt; 0, VLOOKUP(Attendance!$G1553,MINIMUM_DAY_PERIOD_SCHEDULE[], 2,TRUE),
IF(COUNTIF(RALLY_DATES[], Attendance!J1553) &gt; 0, VLOOKUP(Attendance!$G1553,RALLY_PERIOD_SCHEDULE[], 2,TRUE),
IF(WEEKDAY(Attendance!$J1553) = 2,
       IF(COUNTIF(FINALS_WEEK_MONDAY_DATE[],Attendance!$J1553) &gt; 0, VLOOKUP(Attendance!$G1553,FINALS_WEEK_MONDAY_PERIOD_SCHEDULE[],2,TRUE),
       VLOOKUP(Attendance!$G1553,REGULAR_WEEK_SCHEDULE[],6,TRUE)),
IF(WEEKDAY($J1553) = 3,
       IF(COUNTIF(FINALS_WEEK_TUESDAY_DATE[],Attendance!$J1553) &gt; 0, VLOOKUP(Attendance!$G1553,FINALS_WEEK_TUESDAY_PERIOD_SCHEDULE[],2,TRUE),
       VLOOKUP(Attendance!$G1553,REGULAR_WEEK_SCHEDULE[[Tuesday]:[Period]],5,TRUE)),
IF(WEEKDAY(Attendance!$J1553) = 4,
        IF(COUNTIF(BLOCK_WEDNESDAY_DATES[],Attendance!$J1553) &gt; 0, VLOOKUP(Attendance!$G1553,BLOCK_WEDNESDAY_PERIOD_SCHEDULE[],2,TRUE),
        IF(COUNTIF(FINALS_WEEK_WEDNESDAY_DATE[],Attendance!$J1553) &gt; 0, VLOOKUP(Attendance!$G1553,FINALS_WEEK_WEDNESDAY_PERIOD_SCHEDULE[],2,TRUE),
       VLOOKUP(Attendance!$G1553,REGULAR_WEEK_SCHEDULE[[Wednesday]:[Period]],4,TRUE))),
IF(WEEKDAY($J1553) = 5,
       IF(COUNTIF(BLOCK_THURSDAY_DATES[],Attendance!$J1553) &gt; 0, VLOOKUP(Attendance!$G1553,BLOCK_THURSDAY_PERIOD_SCHEDULE[],2,TRUE),
       IF(COUNTIF(FINALS_WEEK_THURSDAY_DATE[],Attendance!$J1553) &gt; 0, VLOOKUP(Attendance!$G1553,FINALS_WEEK_THURSDAY_PERIOD_SCHEDULE[],2,TRUE),
       VLOOKUP(Attendance!$G1553,REGULAR_WEEK_SCHEDULE[[Thursday]:[Period]],3,TRUE))),
IF(WEEKDAY(Attendance!$J1553) = 6,
       IF(COUNTIF(FINALS_WEEK_FRIDAY_DATE[],Attendance!$J1553) &gt; 0, VLOOKUP(Attendance!$G1553,FINALS_WEEK_FRIDAY_PERIOD_SCHEDULE[],2,TRUE),
       VLOOKUP(Attendance!$G1553,REGULAR_WEEK_SCHEDULE[[Friday]:[Period]],2,TRUE))))))))))</f>
        <v/>
      </c>
      <c r="J1553" s="41" t="str">
        <f t="shared" ca="1" si="77"/>
        <v/>
      </c>
      <c r="K1553" s="41" t="str">
        <f>IF($A1553 &lt;&gt; "",VLOOKUP($A1553,'Student reference sheet'!$A$2:$V$2329, 7,FALSE), "")</f>
        <v/>
      </c>
      <c r="L1553" s="30" t="str">
        <f>IF($A1553 ="", "", VLOOKUP($A1553, 'Student reference sheet'!$A$2:$Z$2603,23,FALSE))</f>
        <v/>
      </c>
      <c r="M1553" s="30" t="str">
        <f>IF($A1553 ="", "", VLOOKUP($A1553, 'Student reference sheet'!$A$2:$Z$2603,24,FALSE))</f>
        <v/>
      </c>
      <c r="N1553" s="30" t="str">
        <f>IF($A1553 ="", "", VLOOKUP($A1553, 'Student reference sheet'!$A$2:$Z$2603,26,FALSE))</f>
        <v/>
      </c>
      <c r="O1553" s="30" t="str">
        <f>IF($A1553 ="", "", VLOOKUP($A1553, 'Student reference sheet'!$A$2:$Z$2603,25,FALSE))</f>
        <v/>
      </c>
      <c r="P1553" s="39" t="str">
        <f>IF($A1553 = "", "", IF(OR(VLOOKUP($A1553,'Student reference sheet'!$A$2:$V$2400,8,FALSE) = "R",  VLOOKUP($A1553,'Student reference sheet'!$A$2:$V$2400,8,FALSE) = "L"), "X", ""))</f>
        <v/>
      </c>
      <c r="Q1553" s="39" t="str">
        <f>IF($A1553 ="", "", VLOOKUP($A1553, 'Student reference sheet'!$A$2:$V$2603,22,FALSE))</f>
        <v/>
      </c>
      <c r="R1553" s="39" t="str">
        <f>IF($A1553 &lt;&gt; "",VLOOKUP($A1553,'Student reference sheet'!$A$2:$V$2329, 5,FALSE), "")</f>
        <v/>
      </c>
      <c r="S1553" s="39" t="str">
        <f>IF($A1553 &lt;&gt; "",VLOOKUP($A1553,'Student reference sheet'!$A$2:$V$2329, 6,FALSE), "")</f>
        <v/>
      </c>
      <c r="T1553" s="30" t="str">
        <f>IF($A1553 = "","",
IF(VLOOKUP($A1553,'Student reference sheet'!$A$2:$V$2329, 10,FALSE) = "Y", "Hispanic",
IF(VLOOKUP($A1553,'Student reference sheet'!$A$2:$V$2329,11,FALSE) &lt;&gt; "",
IF(VLOOKUP($A1553,'Student reference sheet'!$A$2:$V$2329,11,FALSE) = "UNK", "Unknown", VLOOKUP(VALUE(VLOOKUP($A1553,'Student reference sheet'!$A$2:$V$2329,11,FALSE)),'Ethnicity Reference'!$A$2:$B$22,2,FALSE)),
IF(VLOOKUP($A1553,'Student reference sheet'!$A$2:$V$2329,9,FALSE) &lt;&gt; "", VLOOKUP(VALUE(VLOOKUP($A1553,'Student reference sheet'!$A$2:$V$2329,9,FALSE)),'Ethnicity Reference'!$A$2:$B$22,2,FALSE),"Unknown"))))</f>
        <v/>
      </c>
      <c r="U1553" s="35"/>
    </row>
    <row r="1554" spans="1:21" ht="15.75">
      <c r="A1554" s="47"/>
      <c r="B1554" s="33"/>
      <c r="C1554" s="39" t="str">
        <f>IF($A1554 &lt;&gt; "",VLOOKUP($A1554,'Student reference sheet'!$A$2:$V$2329, 3,FALSE), "")</f>
        <v/>
      </c>
      <c r="D1554" s="39" t="str">
        <f>IF($A1554 &lt;&gt; "",VLOOKUP($A1554,'Student reference sheet'!$A$2:$V$2329, 2,FALSE), "")</f>
        <v/>
      </c>
      <c r="E1554" s="35"/>
      <c r="F1554" s="34"/>
      <c r="G1554" s="40" t="str">
        <f t="shared" ca="1" si="75"/>
        <v/>
      </c>
      <c r="H1554" s="40" t="str">
        <f t="shared" ca="1" si="76"/>
        <v/>
      </c>
      <c r="I1554" s="36" t="str">
        <f>IF($A1554 = "", "",
IF(COUNTIF(MINIMUM_DAY_DATES[], Attendance!J1554) &gt; 0, VLOOKUP(Attendance!$G1554,MINIMUM_DAY_PERIOD_SCHEDULE[], 2,TRUE),
IF(COUNTIF(RALLY_DATES[], Attendance!J1554) &gt; 0, VLOOKUP(Attendance!$G1554,RALLY_PERIOD_SCHEDULE[], 2,TRUE),
IF(WEEKDAY(Attendance!$J1554) = 2,
       IF(COUNTIF(FINALS_WEEK_MONDAY_DATE[],Attendance!$J1554) &gt; 0, VLOOKUP(Attendance!$G1554,FINALS_WEEK_MONDAY_PERIOD_SCHEDULE[],2,TRUE),
       VLOOKUP(Attendance!$G1554,REGULAR_WEEK_SCHEDULE[],6,TRUE)),
IF(WEEKDAY($J1554) = 3,
       IF(COUNTIF(FINALS_WEEK_TUESDAY_DATE[],Attendance!$J1554) &gt; 0, VLOOKUP(Attendance!$G1554,FINALS_WEEK_TUESDAY_PERIOD_SCHEDULE[],2,TRUE),
       VLOOKUP(Attendance!$G1554,REGULAR_WEEK_SCHEDULE[[Tuesday]:[Period]],5,TRUE)),
IF(WEEKDAY(Attendance!$J1554) = 4,
        IF(COUNTIF(BLOCK_WEDNESDAY_DATES[],Attendance!$J1554) &gt; 0, VLOOKUP(Attendance!$G1554,BLOCK_WEDNESDAY_PERIOD_SCHEDULE[],2,TRUE),
        IF(COUNTIF(FINALS_WEEK_WEDNESDAY_DATE[],Attendance!$J1554) &gt; 0, VLOOKUP(Attendance!$G1554,FINALS_WEEK_WEDNESDAY_PERIOD_SCHEDULE[],2,TRUE),
       VLOOKUP(Attendance!$G1554,REGULAR_WEEK_SCHEDULE[[Wednesday]:[Period]],4,TRUE))),
IF(WEEKDAY($J1554) = 5,
       IF(COUNTIF(BLOCK_THURSDAY_DATES[],Attendance!$J1554) &gt; 0, VLOOKUP(Attendance!$G1554,BLOCK_THURSDAY_PERIOD_SCHEDULE[],2,TRUE),
       IF(COUNTIF(FINALS_WEEK_THURSDAY_DATE[],Attendance!$J1554) &gt; 0, VLOOKUP(Attendance!$G1554,FINALS_WEEK_THURSDAY_PERIOD_SCHEDULE[],2,TRUE),
       VLOOKUP(Attendance!$G1554,REGULAR_WEEK_SCHEDULE[[Thursday]:[Period]],3,TRUE))),
IF(WEEKDAY(Attendance!$J1554) = 6,
       IF(COUNTIF(FINALS_WEEK_FRIDAY_DATE[],Attendance!$J1554) &gt; 0, VLOOKUP(Attendance!$G1554,FINALS_WEEK_FRIDAY_PERIOD_SCHEDULE[],2,TRUE),
       VLOOKUP(Attendance!$G1554,REGULAR_WEEK_SCHEDULE[[Friday]:[Period]],2,TRUE))))))))))</f>
        <v/>
      </c>
      <c r="J1554" s="41" t="str">
        <f t="shared" ca="1" si="77"/>
        <v/>
      </c>
      <c r="K1554" s="41" t="str">
        <f>IF($A1554 &lt;&gt; "",VLOOKUP($A1554,'Student reference sheet'!$A$2:$V$2329, 7,FALSE), "")</f>
        <v/>
      </c>
      <c r="L1554" s="30" t="str">
        <f>IF($A1554 ="", "", VLOOKUP($A1554, 'Student reference sheet'!$A$2:$Z$2603,23,FALSE))</f>
        <v/>
      </c>
      <c r="M1554" s="30" t="str">
        <f>IF($A1554 ="", "", VLOOKUP($A1554, 'Student reference sheet'!$A$2:$Z$2603,24,FALSE))</f>
        <v/>
      </c>
      <c r="N1554" s="30" t="str">
        <f>IF($A1554 ="", "", VLOOKUP($A1554, 'Student reference sheet'!$A$2:$Z$2603,26,FALSE))</f>
        <v/>
      </c>
      <c r="O1554" s="30" t="str">
        <f>IF($A1554 ="", "", VLOOKUP($A1554, 'Student reference sheet'!$A$2:$Z$2603,25,FALSE))</f>
        <v/>
      </c>
      <c r="P1554" s="39" t="str">
        <f>IF($A1554 = "", "", IF(OR(VLOOKUP($A1554,'Student reference sheet'!$A$2:$V$2400,8,FALSE) = "R",  VLOOKUP($A1554,'Student reference sheet'!$A$2:$V$2400,8,FALSE) = "L"), "X", ""))</f>
        <v/>
      </c>
      <c r="Q1554" s="39" t="str">
        <f>IF($A1554 ="", "", VLOOKUP($A1554, 'Student reference sheet'!$A$2:$V$2603,22,FALSE))</f>
        <v/>
      </c>
      <c r="R1554" s="39" t="str">
        <f>IF($A1554 &lt;&gt; "",VLOOKUP($A1554,'Student reference sheet'!$A$2:$V$2329, 5,FALSE), "")</f>
        <v/>
      </c>
      <c r="S1554" s="39" t="str">
        <f>IF($A1554 &lt;&gt; "",VLOOKUP($A1554,'Student reference sheet'!$A$2:$V$2329, 6,FALSE), "")</f>
        <v/>
      </c>
      <c r="T1554" s="30" t="str">
        <f>IF($A1554 = "","",
IF(VLOOKUP($A1554,'Student reference sheet'!$A$2:$V$2329, 10,FALSE) = "Y", "Hispanic",
IF(VLOOKUP($A1554,'Student reference sheet'!$A$2:$V$2329,11,FALSE) &lt;&gt; "",
IF(VLOOKUP($A1554,'Student reference sheet'!$A$2:$V$2329,11,FALSE) = "UNK", "Unknown", VLOOKUP(VALUE(VLOOKUP($A1554,'Student reference sheet'!$A$2:$V$2329,11,FALSE)),'Ethnicity Reference'!$A$2:$B$22,2,FALSE)),
IF(VLOOKUP($A1554,'Student reference sheet'!$A$2:$V$2329,9,FALSE) &lt;&gt; "", VLOOKUP(VALUE(VLOOKUP($A1554,'Student reference sheet'!$A$2:$V$2329,9,FALSE)),'Ethnicity Reference'!$A$2:$B$22,2,FALSE),"Unknown"))))</f>
        <v/>
      </c>
      <c r="U1554" s="35"/>
    </row>
    <row r="1555" spans="1:21" ht="15.75">
      <c r="A1555" s="47"/>
      <c r="B1555" s="33"/>
      <c r="C1555" s="39" t="str">
        <f>IF($A1555 &lt;&gt; "",VLOOKUP($A1555,'Student reference sheet'!$A$2:$V$2329, 3,FALSE), "")</f>
        <v/>
      </c>
      <c r="D1555" s="39" t="str">
        <f>IF($A1555 &lt;&gt; "",VLOOKUP($A1555,'Student reference sheet'!$A$2:$V$2329, 2,FALSE), "")</f>
        <v/>
      </c>
      <c r="E1555" s="35"/>
      <c r="F1555" s="34"/>
      <c r="G1555" s="40" t="str">
        <f t="shared" ca="1" si="75"/>
        <v/>
      </c>
      <c r="H1555" s="40" t="str">
        <f t="shared" ca="1" si="76"/>
        <v/>
      </c>
      <c r="I1555" s="36" t="str">
        <f>IF($A1555 = "", "",
IF(COUNTIF(MINIMUM_DAY_DATES[], Attendance!J1555) &gt; 0, VLOOKUP(Attendance!$G1555,MINIMUM_DAY_PERIOD_SCHEDULE[], 2,TRUE),
IF(COUNTIF(RALLY_DATES[], Attendance!J1555) &gt; 0, VLOOKUP(Attendance!$G1555,RALLY_PERIOD_SCHEDULE[], 2,TRUE),
IF(WEEKDAY(Attendance!$J1555) = 2,
       IF(COUNTIF(FINALS_WEEK_MONDAY_DATE[],Attendance!$J1555) &gt; 0, VLOOKUP(Attendance!$G1555,FINALS_WEEK_MONDAY_PERIOD_SCHEDULE[],2,TRUE),
       VLOOKUP(Attendance!$G1555,REGULAR_WEEK_SCHEDULE[],6,TRUE)),
IF(WEEKDAY($J1555) = 3,
       IF(COUNTIF(FINALS_WEEK_TUESDAY_DATE[],Attendance!$J1555) &gt; 0, VLOOKUP(Attendance!$G1555,FINALS_WEEK_TUESDAY_PERIOD_SCHEDULE[],2,TRUE),
       VLOOKUP(Attendance!$G1555,REGULAR_WEEK_SCHEDULE[[Tuesday]:[Period]],5,TRUE)),
IF(WEEKDAY(Attendance!$J1555) = 4,
        IF(COUNTIF(BLOCK_WEDNESDAY_DATES[],Attendance!$J1555) &gt; 0, VLOOKUP(Attendance!$G1555,BLOCK_WEDNESDAY_PERIOD_SCHEDULE[],2,TRUE),
        IF(COUNTIF(FINALS_WEEK_WEDNESDAY_DATE[],Attendance!$J1555) &gt; 0, VLOOKUP(Attendance!$G1555,FINALS_WEEK_WEDNESDAY_PERIOD_SCHEDULE[],2,TRUE),
       VLOOKUP(Attendance!$G1555,REGULAR_WEEK_SCHEDULE[[Wednesday]:[Period]],4,TRUE))),
IF(WEEKDAY($J1555) = 5,
       IF(COUNTIF(BLOCK_THURSDAY_DATES[],Attendance!$J1555) &gt; 0, VLOOKUP(Attendance!$G1555,BLOCK_THURSDAY_PERIOD_SCHEDULE[],2,TRUE),
       IF(COUNTIF(FINALS_WEEK_THURSDAY_DATE[],Attendance!$J1555) &gt; 0, VLOOKUP(Attendance!$G1555,FINALS_WEEK_THURSDAY_PERIOD_SCHEDULE[],2,TRUE),
       VLOOKUP(Attendance!$G1555,REGULAR_WEEK_SCHEDULE[[Thursday]:[Period]],3,TRUE))),
IF(WEEKDAY(Attendance!$J1555) = 6,
       IF(COUNTIF(FINALS_WEEK_FRIDAY_DATE[],Attendance!$J1555) &gt; 0, VLOOKUP(Attendance!$G1555,FINALS_WEEK_FRIDAY_PERIOD_SCHEDULE[],2,TRUE),
       VLOOKUP(Attendance!$G1555,REGULAR_WEEK_SCHEDULE[[Friday]:[Period]],2,TRUE))))))))))</f>
        <v/>
      </c>
      <c r="J1555" s="41" t="str">
        <f t="shared" ca="1" si="77"/>
        <v/>
      </c>
      <c r="K1555" s="41" t="str">
        <f>IF($A1555 &lt;&gt; "",VLOOKUP($A1555,'Student reference sheet'!$A$2:$V$2329, 7,FALSE), "")</f>
        <v/>
      </c>
      <c r="L1555" s="30" t="str">
        <f>IF($A1555 ="", "", VLOOKUP($A1555, 'Student reference sheet'!$A$2:$Z$2603,23,FALSE))</f>
        <v/>
      </c>
      <c r="M1555" s="30" t="str">
        <f>IF($A1555 ="", "", VLOOKUP($A1555, 'Student reference sheet'!$A$2:$Z$2603,24,FALSE))</f>
        <v/>
      </c>
      <c r="N1555" s="30" t="str">
        <f>IF($A1555 ="", "", VLOOKUP($A1555, 'Student reference sheet'!$A$2:$Z$2603,26,FALSE))</f>
        <v/>
      </c>
      <c r="O1555" s="30" t="str">
        <f>IF($A1555 ="", "", VLOOKUP($A1555, 'Student reference sheet'!$A$2:$Z$2603,25,FALSE))</f>
        <v/>
      </c>
      <c r="P1555" s="39" t="str">
        <f>IF($A1555 = "", "", IF(OR(VLOOKUP($A1555,'Student reference sheet'!$A$2:$V$2400,8,FALSE) = "R",  VLOOKUP($A1555,'Student reference sheet'!$A$2:$V$2400,8,FALSE) = "L"), "X", ""))</f>
        <v/>
      </c>
      <c r="Q1555" s="39" t="str">
        <f>IF($A1555 ="", "", VLOOKUP($A1555, 'Student reference sheet'!$A$2:$V$2603,22,FALSE))</f>
        <v/>
      </c>
      <c r="R1555" s="39" t="str">
        <f>IF($A1555 &lt;&gt; "",VLOOKUP($A1555,'Student reference sheet'!$A$2:$V$2329, 5,FALSE), "")</f>
        <v/>
      </c>
      <c r="S1555" s="39" t="str">
        <f>IF($A1555 &lt;&gt; "",VLOOKUP($A1555,'Student reference sheet'!$A$2:$V$2329, 6,FALSE), "")</f>
        <v/>
      </c>
      <c r="T1555" s="30" t="str">
        <f>IF($A1555 = "","",
IF(VLOOKUP($A1555,'Student reference sheet'!$A$2:$V$2329, 10,FALSE) = "Y", "Hispanic",
IF(VLOOKUP($A1555,'Student reference sheet'!$A$2:$V$2329,11,FALSE) &lt;&gt; "",
IF(VLOOKUP($A1555,'Student reference sheet'!$A$2:$V$2329,11,FALSE) = "UNK", "Unknown", VLOOKUP(VALUE(VLOOKUP($A1555,'Student reference sheet'!$A$2:$V$2329,11,FALSE)),'Ethnicity Reference'!$A$2:$B$22,2,FALSE)),
IF(VLOOKUP($A1555,'Student reference sheet'!$A$2:$V$2329,9,FALSE) &lt;&gt; "", VLOOKUP(VALUE(VLOOKUP($A1555,'Student reference sheet'!$A$2:$V$2329,9,FALSE)),'Ethnicity Reference'!$A$2:$B$22,2,FALSE),"Unknown"))))</f>
        <v/>
      </c>
      <c r="U1555" s="35"/>
    </row>
    <row r="1556" spans="1:21" ht="15.75">
      <c r="A1556" s="47"/>
      <c r="B1556" s="33"/>
      <c r="C1556" s="39" t="str">
        <f>IF($A1556 &lt;&gt; "",VLOOKUP($A1556,'Student reference sheet'!$A$2:$V$2329, 3,FALSE), "")</f>
        <v/>
      </c>
      <c r="D1556" s="39" t="str">
        <f>IF($A1556 &lt;&gt; "",VLOOKUP($A1556,'Student reference sheet'!$A$2:$V$2329, 2,FALSE), "")</f>
        <v/>
      </c>
      <c r="E1556" s="35"/>
      <c r="F1556" s="34"/>
      <c r="G1556" s="40" t="str">
        <f t="shared" ca="1" si="75"/>
        <v/>
      </c>
      <c r="H1556" s="40" t="str">
        <f t="shared" ca="1" si="76"/>
        <v/>
      </c>
      <c r="I1556" s="36" t="str">
        <f>IF($A1556 = "", "",
IF(COUNTIF(MINIMUM_DAY_DATES[], Attendance!J1556) &gt; 0, VLOOKUP(Attendance!$G1556,MINIMUM_DAY_PERIOD_SCHEDULE[], 2,TRUE),
IF(COUNTIF(RALLY_DATES[], Attendance!J1556) &gt; 0, VLOOKUP(Attendance!$G1556,RALLY_PERIOD_SCHEDULE[], 2,TRUE),
IF(WEEKDAY(Attendance!$J1556) = 2,
       IF(COUNTIF(FINALS_WEEK_MONDAY_DATE[],Attendance!$J1556) &gt; 0, VLOOKUP(Attendance!$G1556,FINALS_WEEK_MONDAY_PERIOD_SCHEDULE[],2,TRUE),
       VLOOKUP(Attendance!$G1556,REGULAR_WEEK_SCHEDULE[],6,TRUE)),
IF(WEEKDAY($J1556) = 3,
       IF(COUNTIF(FINALS_WEEK_TUESDAY_DATE[],Attendance!$J1556) &gt; 0, VLOOKUP(Attendance!$G1556,FINALS_WEEK_TUESDAY_PERIOD_SCHEDULE[],2,TRUE),
       VLOOKUP(Attendance!$G1556,REGULAR_WEEK_SCHEDULE[[Tuesday]:[Period]],5,TRUE)),
IF(WEEKDAY(Attendance!$J1556) = 4,
        IF(COUNTIF(BLOCK_WEDNESDAY_DATES[],Attendance!$J1556) &gt; 0, VLOOKUP(Attendance!$G1556,BLOCK_WEDNESDAY_PERIOD_SCHEDULE[],2,TRUE),
        IF(COUNTIF(FINALS_WEEK_WEDNESDAY_DATE[],Attendance!$J1556) &gt; 0, VLOOKUP(Attendance!$G1556,FINALS_WEEK_WEDNESDAY_PERIOD_SCHEDULE[],2,TRUE),
       VLOOKUP(Attendance!$G1556,REGULAR_WEEK_SCHEDULE[[Wednesday]:[Period]],4,TRUE))),
IF(WEEKDAY($J1556) = 5,
       IF(COUNTIF(BLOCK_THURSDAY_DATES[],Attendance!$J1556) &gt; 0, VLOOKUP(Attendance!$G1556,BLOCK_THURSDAY_PERIOD_SCHEDULE[],2,TRUE),
       IF(COUNTIF(FINALS_WEEK_THURSDAY_DATE[],Attendance!$J1556) &gt; 0, VLOOKUP(Attendance!$G1556,FINALS_WEEK_THURSDAY_PERIOD_SCHEDULE[],2,TRUE),
       VLOOKUP(Attendance!$G1556,REGULAR_WEEK_SCHEDULE[[Thursday]:[Period]],3,TRUE))),
IF(WEEKDAY(Attendance!$J1556) = 6,
       IF(COUNTIF(FINALS_WEEK_FRIDAY_DATE[],Attendance!$J1556) &gt; 0, VLOOKUP(Attendance!$G1556,FINALS_WEEK_FRIDAY_PERIOD_SCHEDULE[],2,TRUE),
       VLOOKUP(Attendance!$G1556,REGULAR_WEEK_SCHEDULE[[Friday]:[Period]],2,TRUE))))))))))</f>
        <v/>
      </c>
      <c r="J1556" s="41" t="str">
        <f t="shared" ca="1" si="77"/>
        <v/>
      </c>
      <c r="K1556" s="41" t="str">
        <f>IF($A1556 &lt;&gt; "",VLOOKUP($A1556,'Student reference sheet'!$A$2:$V$2329, 7,FALSE), "")</f>
        <v/>
      </c>
      <c r="L1556" s="30" t="str">
        <f>IF($A1556 ="", "", VLOOKUP($A1556, 'Student reference sheet'!$A$2:$Z$2603,23,FALSE))</f>
        <v/>
      </c>
      <c r="M1556" s="30" t="str">
        <f>IF($A1556 ="", "", VLOOKUP($A1556, 'Student reference sheet'!$A$2:$Z$2603,24,FALSE))</f>
        <v/>
      </c>
      <c r="N1556" s="30" t="str">
        <f>IF($A1556 ="", "", VLOOKUP($A1556, 'Student reference sheet'!$A$2:$Z$2603,26,FALSE))</f>
        <v/>
      </c>
      <c r="O1556" s="30" t="str">
        <f>IF($A1556 ="", "", VLOOKUP($A1556, 'Student reference sheet'!$A$2:$Z$2603,25,FALSE))</f>
        <v/>
      </c>
      <c r="P1556" s="39" t="str">
        <f>IF($A1556 = "", "", IF(OR(VLOOKUP($A1556,'Student reference sheet'!$A$2:$V$2400,8,FALSE) = "R",  VLOOKUP($A1556,'Student reference sheet'!$A$2:$V$2400,8,FALSE) = "L"), "X", ""))</f>
        <v/>
      </c>
      <c r="Q1556" s="39" t="str">
        <f>IF($A1556 ="", "", VLOOKUP($A1556, 'Student reference sheet'!$A$2:$V$2603,22,FALSE))</f>
        <v/>
      </c>
      <c r="R1556" s="39" t="str">
        <f>IF($A1556 &lt;&gt; "",VLOOKUP($A1556,'Student reference sheet'!$A$2:$V$2329, 5,FALSE), "")</f>
        <v/>
      </c>
      <c r="S1556" s="39" t="str">
        <f>IF($A1556 &lt;&gt; "",VLOOKUP($A1556,'Student reference sheet'!$A$2:$V$2329, 6,FALSE), "")</f>
        <v/>
      </c>
      <c r="T1556" s="30" t="str">
        <f>IF($A1556 = "","",
IF(VLOOKUP($A1556,'Student reference sheet'!$A$2:$V$2329, 10,FALSE) = "Y", "Hispanic",
IF(VLOOKUP($A1556,'Student reference sheet'!$A$2:$V$2329,11,FALSE) &lt;&gt; "",
IF(VLOOKUP($A1556,'Student reference sheet'!$A$2:$V$2329,11,FALSE) = "UNK", "Unknown", VLOOKUP(VALUE(VLOOKUP($A1556,'Student reference sheet'!$A$2:$V$2329,11,FALSE)),'Ethnicity Reference'!$A$2:$B$22,2,FALSE)),
IF(VLOOKUP($A1556,'Student reference sheet'!$A$2:$V$2329,9,FALSE) &lt;&gt; "", VLOOKUP(VALUE(VLOOKUP($A1556,'Student reference sheet'!$A$2:$V$2329,9,FALSE)),'Ethnicity Reference'!$A$2:$B$22,2,FALSE),"Unknown"))))</f>
        <v/>
      </c>
      <c r="U1556" s="35"/>
    </row>
    <row r="1557" spans="1:21" ht="15.75">
      <c r="A1557" s="47"/>
      <c r="B1557" s="33"/>
      <c r="C1557" s="39" t="str">
        <f>IF($A1557 &lt;&gt; "",VLOOKUP($A1557,'Student reference sheet'!$A$2:$V$2329, 3,FALSE), "")</f>
        <v/>
      </c>
      <c r="D1557" s="39" t="str">
        <f>IF($A1557 &lt;&gt; "",VLOOKUP($A1557,'Student reference sheet'!$A$2:$V$2329, 2,FALSE), "")</f>
        <v/>
      </c>
      <c r="E1557" s="35"/>
      <c r="F1557" s="34"/>
      <c r="G1557" s="40" t="str">
        <f t="shared" ca="1" si="75"/>
        <v/>
      </c>
      <c r="H1557" s="40" t="str">
        <f t="shared" ca="1" si="76"/>
        <v/>
      </c>
      <c r="I1557" s="36" t="str">
        <f>IF($A1557 = "", "",
IF(COUNTIF(MINIMUM_DAY_DATES[], Attendance!J1557) &gt; 0, VLOOKUP(Attendance!$G1557,MINIMUM_DAY_PERIOD_SCHEDULE[], 2,TRUE),
IF(COUNTIF(RALLY_DATES[], Attendance!J1557) &gt; 0, VLOOKUP(Attendance!$G1557,RALLY_PERIOD_SCHEDULE[], 2,TRUE),
IF(WEEKDAY(Attendance!$J1557) = 2,
       IF(COUNTIF(FINALS_WEEK_MONDAY_DATE[],Attendance!$J1557) &gt; 0, VLOOKUP(Attendance!$G1557,FINALS_WEEK_MONDAY_PERIOD_SCHEDULE[],2,TRUE),
       VLOOKUP(Attendance!$G1557,REGULAR_WEEK_SCHEDULE[],6,TRUE)),
IF(WEEKDAY($J1557) = 3,
       IF(COUNTIF(FINALS_WEEK_TUESDAY_DATE[],Attendance!$J1557) &gt; 0, VLOOKUP(Attendance!$G1557,FINALS_WEEK_TUESDAY_PERIOD_SCHEDULE[],2,TRUE),
       VLOOKUP(Attendance!$G1557,REGULAR_WEEK_SCHEDULE[[Tuesday]:[Period]],5,TRUE)),
IF(WEEKDAY(Attendance!$J1557) = 4,
        IF(COUNTIF(BLOCK_WEDNESDAY_DATES[],Attendance!$J1557) &gt; 0, VLOOKUP(Attendance!$G1557,BLOCK_WEDNESDAY_PERIOD_SCHEDULE[],2,TRUE),
        IF(COUNTIF(FINALS_WEEK_WEDNESDAY_DATE[],Attendance!$J1557) &gt; 0, VLOOKUP(Attendance!$G1557,FINALS_WEEK_WEDNESDAY_PERIOD_SCHEDULE[],2,TRUE),
       VLOOKUP(Attendance!$G1557,REGULAR_WEEK_SCHEDULE[[Wednesday]:[Period]],4,TRUE))),
IF(WEEKDAY($J1557) = 5,
       IF(COUNTIF(BLOCK_THURSDAY_DATES[],Attendance!$J1557) &gt; 0, VLOOKUP(Attendance!$G1557,BLOCK_THURSDAY_PERIOD_SCHEDULE[],2,TRUE),
       IF(COUNTIF(FINALS_WEEK_THURSDAY_DATE[],Attendance!$J1557) &gt; 0, VLOOKUP(Attendance!$G1557,FINALS_WEEK_THURSDAY_PERIOD_SCHEDULE[],2,TRUE),
       VLOOKUP(Attendance!$G1557,REGULAR_WEEK_SCHEDULE[[Thursday]:[Period]],3,TRUE))),
IF(WEEKDAY(Attendance!$J1557) = 6,
       IF(COUNTIF(FINALS_WEEK_FRIDAY_DATE[],Attendance!$J1557) &gt; 0, VLOOKUP(Attendance!$G1557,FINALS_WEEK_FRIDAY_PERIOD_SCHEDULE[],2,TRUE),
       VLOOKUP(Attendance!$G1557,REGULAR_WEEK_SCHEDULE[[Friday]:[Period]],2,TRUE))))))))))</f>
        <v/>
      </c>
      <c r="J1557" s="41" t="str">
        <f t="shared" ca="1" si="77"/>
        <v/>
      </c>
      <c r="K1557" s="41" t="str">
        <f>IF($A1557 &lt;&gt; "",VLOOKUP($A1557,'Student reference sheet'!$A$2:$V$2329, 7,FALSE), "")</f>
        <v/>
      </c>
      <c r="L1557" s="30" t="str">
        <f>IF($A1557 ="", "", VLOOKUP($A1557, 'Student reference sheet'!$A$2:$Z$2603,23,FALSE))</f>
        <v/>
      </c>
      <c r="M1557" s="30" t="str">
        <f>IF($A1557 ="", "", VLOOKUP($A1557, 'Student reference sheet'!$A$2:$Z$2603,24,FALSE))</f>
        <v/>
      </c>
      <c r="N1557" s="30" t="str">
        <f>IF($A1557 ="", "", VLOOKUP($A1557, 'Student reference sheet'!$A$2:$Z$2603,26,FALSE))</f>
        <v/>
      </c>
      <c r="O1557" s="30" t="str">
        <f>IF($A1557 ="", "", VLOOKUP($A1557, 'Student reference sheet'!$A$2:$Z$2603,25,FALSE))</f>
        <v/>
      </c>
      <c r="P1557" s="39" t="str">
        <f>IF($A1557 = "", "", IF(OR(VLOOKUP($A1557,'Student reference sheet'!$A$2:$V$2400,8,FALSE) = "R",  VLOOKUP($A1557,'Student reference sheet'!$A$2:$V$2400,8,FALSE) = "L"), "X", ""))</f>
        <v/>
      </c>
      <c r="Q1557" s="39" t="str">
        <f>IF($A1557 ="", "", VLOOKUP($A1557, 'Student reference sheet'!$A$2:$V$2603,22,FALSE))</f>
        <v/>
      </c>
      <c r="R1557" s="39" t="str">
        <f>IF($A1557 &lt;&gt; "",VLOOKUP($A1557,'Student reference sheet'!$A$2:$V$2329, 5,FALSE), "")</f>
        <v/>
      </c>
      <c r="S1557" s="39" t="str">
        <f>IF($A1557 &lt;&gt; "",VLOOKUP($A1557,'Student reference sheet'!$A$2:$V$2329, 6,FALSE), "")</f>
        <v/>
      </c>
      <c r="T1557" s="30" t="str">
        <f>IF($A1557 = "","",
IF(VLOOKUP($A1557,'Student reference sheet'!$A$2:$V$2329, 10,FALSE) = "Y", "Hispanic",
IF(VLOOKUP($A1557,'Student reference sheet'!$A$2:$V$2329,11,FALSE) &lt;&gt; "",
IF(VLOOKUP($A1557,'Student reference sheet'!$A$2:$V$2329,11,FALSE) = "UNK", "Unknown", VLOOKUP(VALUE(VLOOKUP($A1557,'Student reference sheet'!$A$2:$V$2329,11,FALSE)),'Ethnicity Reference'!$A$2:$B$22,2,FALSE)),
IF(VLOOKUP($A1557,'Student reference sheet'!$A$2:$V$2329,9,FALSE) &lt;&gt; "", VLOOKUP(VALUE(VLOOKUP($A1557,'Student reference sheet'!$A$2:$V$2329,9,FALSE)),'Ethnicity Reference'!$A$2:$B$22,2,FALSE),"Unknown"))))</f>
        <v/>
      </c>
      <c r="U1557" s="35"/>
    </row>
    <row r="1558" spans="1:21" ht="15.75">
      <c r="A1558" s="47"/>
      <c r="B1558" s="33"/>
      <c r="C1558" s="39" t="str">
        <f>IF($A1558 &lt;&gt; "",VLOOKUP($A1558,'Student reference sheet'!$A$2:$V$2329, 3,FALSE), "")</f>
        <v/>
      </c>
      <c r="D1558" s="39" t="str">
        <f>IF($A1558 &lt;&gt; "",VLOOKUP($A1558,'Student reference sheet'!$A$2:$V$2329, 2,FALSE), "")</f>
        <v/>
      </c>
      <c r="E1558" s="35"/>
      <c r="F1558" s="34"/>
      <c r="G1558" s="40" t="str">
        <f t="shared" ca="1" si="75"/>
        <v/>
      </c>
      <c r="H1558" s="40" t="str">
        <f t="shared" ca="1" si="76"/>
        <v/>
      </c>
      <c r="I1558" s="36" t="str">
        <f>IF($A1558 = "", "",
IF(COUNTIF(MINIMUM_DAY_DATES[], Attendance!J1558) &gt; 0, VLOOKUP(Attendance!$G1558,MINIMUM_DAY_PERIOD_SCHEDULE[], 2,TRUE),
IF(COUNTIF(RALLY_DATES[], Attendance!J1558) &gt; 0, VLOOKUP(Attendance!$G1558,RALLY_PERIOD_SCHEDULE[], 2,TRUE),
IF(WEEKDAY(Attendance!$J1558) = 2,
       IF(COUNTIF(FINALS_WEEK_MONDAY_DATE[],Attendance!$J1558) &gt; 0, VLOOKUP(Attendance!$G1558,FINALS_WEEK_MONDAY_PERIOD_SCHEDULE[],2,TRUE),
       VLOOKUP(Attendance!$G1558,REGULAR_WEEK_SCHEDULE[],6,TRUE)),
IF(WEEKDAY($J1558) = 3,
       IF(COUNTIF(FINALS_WEEK_TUESDAY_DATE[],Attendance!$J1558) &gt; 0, VLOOKUP(Attendance!$G1558,FINALS_WEEK_TUESDAY_PERIOD_SCHEDULE[],2,TRUE),
       VLOOKUP(Attendance!$G1558,REGULAR_WEEK_SCHEDULE[[Tuesday]:[Period]],5,TRUE)),
IF(WEEKDAY(Attendance!$J1558) = 4,
        IF(COUNTIF(BLOCK_WEDNESDAY_DATES[],Attendance!$J1558) &gt; 0, VLOOKUP(Attendance!$G1558,BLOCK_WEDNESDAY_PERIOD_SCHEDULE[],2,TRUE),
        IF(COUNTIF(FINALS_WEEK_WEDNESDAY_DATE[],Attendance!$J1558) &gt; 0, VLOOKUP(Attendance!$G1558,FINALS_WEEK_WEDNESDAY_PERIOD_SCHEDULE[],2,TRUE),
       VLOOKUP(Attendance!$G1558,REGULAR_WEEK_SCHEDULE[[Wednesday]:[Period]],4,TRUE))),
IF(WEEKDAY($J1558) = 5,
       IF(COUNTIF(BLOCK_THURSDAY_DATES[],Attendance!$J1558) &gt; 0, VLOOKUP(Attendance!$G1558,BLOCK_THURSDAY_PERIOD_SCHEDULE[],2,TRUE),
       IF(COUNTIF(FINALS_WEEK_THURSDAY_DATE[],Attendance!$J1558) &gt; 0, VLOOKUP(Attendance!$G1558,FINALS_WEEK_THURSDAY_PERIOD_SCHEDULE[],2,TRUE),
       VLOOKUP(Attendance!$G1558,REGULAR_WEEK_SCHEDULE[[Thursday]:[Period]],3,TRUE))),
IF(WEEKDAY(Attendance!$J1558) = 6,
       IF(COUNTIF(FINALS_WEEK_FRIDAY_DATE[],Attendance!$J1558) &gt; 0, VLOOKUP(Attendance!$G1558,FINALS_WEEK_FRIDAY_PERIOD_SCHEDULE[],2,TRUE),
       VLOOKUP(Attendance!$G1558,REGULAR_WEEK_SCHEDULE[[Friday]:[Period]],2,TRUE))))))))))</f>
        <v/>
      </c>
      <c r="J1558" s="41" t="str">
        <f t="shared" ca="1" si="77"/>
        <v/>
      </c>
      <c r="K1558" s="41" t="str">
        <f>IF($A1558 &lt;&gt; "",VLOOKUP($A1558,'Student reference sheet'!$A$2:$V$2329, 7,FALSE), "")</f>
        <v/>
      </c>
      <c r="L1558" s="30" t="str">
        <f>IF($A1558 ="", "", VLOOKUP($A1558, 'Student reference sheet'!$A$2:$Z$2603,23,FALSE))</f>
        <v/>
      </c>
      <c r="M1558" s="30" t="str">
        <f>IF($A1558 ="", "", VLOOKUP($A1558, 'Student reference sheet'!$A$2:$Z$2603,24,FALSE))</f>
        <v/>
      </c>
      <c r="N1558" s="30" t="str">
        <f>IF($A1558 ="", "", VLOOKUP($A1558, 'Student reference sheet'!$A$2:$Z$2603,26,FALSE))</f>
        <v/>
      </c>
      <c r="O1558" s="30" t="str">
        <f>IF($A1558 ="", "", VLOOKUP($A1558, 'Student reference sheet'!$A$2:$Z$2603,25,FALSE))</f>
        <v/>
      </c>
      <c r="P1558" s="39" t="str">
        <f>IF($A1558 = "", "", IF(OR(VLOOKUP($A1558,'Student reference sheet'!$A$2:$V$2400,8,FALSE) = "R",  VLOOKUP($A1558,'Student reference sheet'!$A$2:$V$2400,8,FALSE) = "L"), "X", ""))</f>
        <v/>
      </c>
      <c r="Q1558" s="39" t="str">
        <f>IF($A1558 ="", "", VLOOKUP($A1558, 'Student reference sheet'!$A$2:$V$2603,22,FALSE))</f>
        <v/>
      </c>
      <c r="R1558" s="39" t="str">
        <f>IF($A1558 &lt;&gt; "",VLOOKUP($A1558,'Student reference sheet'!$A$2:$V$2329, 5,FALSE), "")</f>
        <v/>
      </c>
      <c r="S1558" s="39" t="str">
        <f>IF($A1558 &lt;&gt; "",VLOOKUP($A1558,'Student reference sheet'!$A$2:$V$2329, 6,FALSE), "")</f>
        <v/>
      </c>
      <c r="T1558" s="30" t="str">
        <f>IF($A1558 = "","",
IF(VLOOKUP($A1558,'Student reference sheet'!$A$2:$V$2329, 10,FALSE) = "Y", "Hispanic",
IF(VLOOKUP($A1558,'Student reference sheet'!$A$2:$V$2329,11,FALSE) &lt;&gt; "",
IF(VLOOKUP($A1558,'Student reference sheet'!$A$2:$V$2329,11,FALSE) = "UNK", "Unknown", VLOOKUP(VALUE(VLOOKUP($A1558,'Student reference sheet'!$A$2:$V$2329,11,FALSE)),'Ethnicity Reference'!$A$2:$B$22,2,FALSE)),
IF(VLOOKUP($A1558,'Student reference sheet'!$A$2:$V$2329,9,FALSE) &lt;&gt; "", VLOOKUP(VALUE(VLOOKUP($A1558,'Student reference sheet'!$A$2:$V$2329,9,FALSE)),'Ethnicity Reference'!$A$2:$B$22,2,FALSE),"Unknown"))))</f>
        <v/>
      </c>
      <c r="U1558" s="35"/>
    </row>
    <row r="1559" spans="1:21" ht="15.75">
      <c r="A1559" s="47"/>
      <c r="B1559" s="33"/>
      <c r="C1559" s="39" t="str">
        <f>IF($A1559 &lt;&gt; "",VLOOKUP($A1559,'Student reference sheet'!$A$2:$V$2329, 3,FALSE), "")</f>
        <v/>
      </c>
      <c r="D1559" s="39" t="str">
        <f>IF($A1559 &lt;&gt; "",VLOOKUP($A1559,'Student reference sheet'!$A$2:$V$2329, 2,FALSE), "")</f>
        <v/>
      </c>
      <c r="E1559" s="35"/>
      <c r="F1559" s="34"/>
      <c r="G1559" s="40" t="str">
        <f t="shared" ca="1" si="75"/>
        <v/>
      </c>
      <c r="H1559" s="40" t="str">
        <f t="shared" ca="1" si="76"/>
        <v/>
      </c>
      <c r="I1559" s="36" t="str">
        <f>IF($A1559 = "", "",
IF(COUNTIF(MINIMUM_DAY_DATES[], Attendance!J1559) &gt; 0, VLOOKUP(Attendance!$G1559,MINIMUM_DAY_PERIOD_SCHEDULE[], 2,TRUE),
IF(COUNTIF(RALLY_DATES[], Attendance!J1559) &gt; 0, VLOOKUP(Attendance!$G1559,RALLY_PERIOD_SCHEDULE[], 2,TRUE),
IF(WEEKDAY(Attendance!$J1559) = 2,
       IF(COUNTIF(FINALS_WEEK_MONDAY_DATE[],Attendance!$J1559) &gt; 0, VLOOKUP(Attendance!$G1559,FINALS_WEEK_MONDAY_PERIOD_SCHEDULE[],2,TRUE),
       VLOOKUP(Attendance!$G1559,REGULAR_WEEK_SCHEDULE[],6,TRUE)),
IF(WEEKDAY($J1559) = 3,
       IF(COUNTIF(FINALS_WEEK_TUESDAY_DATE[],Attendance!$J1559) &gt; 0, VLOOKUP(Attendance!$G1559,FINALS_WEEK_TUESDAY_PERIOD_SCHEDULE[],2,TRUE),
       VLOOKUP(Attendance!$G1559,REGULAR_WEEK_SCHEDULE[[Tuesday]:[Period]],5,TRUE)),
IF(WEEKDAY(Attendance!$J1559) = 4,
        IF(COUNTIF(BLOCK_WEDNESDAY_DATES[],Attendance!$J1559) &gt; 0, VLOOKUP(Attendance!$G1559,BLOCK_WEDNESDAY_PERIOD_SCHEDULE[],2,TRUE),
        IF(COUNTIF(FINALS_WEEK_WEDNESDAY_DATE[],Attendance!$J1559) &gt; 0, VLOOKUP(Attendance!$G1559,FINALS_WEEK_WEDNESDAY_PERIOD_SCHEDULE[],2,TRUE),
       VLOOKUP(Attendance!$G1559,REGULAR_WEEK_SCHEDULE[[Wednesday]:[Period]],4,TRUE))),
IF(WEEKDAY($J1559) = 5,
       IF(COUNTIF(BLOCK_THURSDAY_DATES[],Attendance!$J1559) &gt; 0, VLOOKUP(Attendance!$G1559,BLOCK_THURSDAY_PERIOD_SCHEDULE[],2,TRUE),
       IF(COUNTIF(FINALS_WEEK_THURSDAY_DATE[],Attendance!$J1559) &gt; 0, VLOOKUP(Attendance!$G1559,FINALS_WEEK_THURSDAY_PERIOD_SCHEDULE[],2,TRUE),
       VLOOKUP(Attendance!$G1559,REGULAR_WEEK_SCHEDULE[[Thursday]:[Period]],3,TRUE))),
IF(WEEKDAY(Attendance!$J1559) = 6,
       IF(COUNTIF(FINALS_WEEK_FRIDAY_DATE[],Attendance!$J1559) &gt; 0, VLOOKUP(Attendance!$G1559,FINALS_WEEK_FRIDAY_PERIOD_SCHEDULE[],2,TRUE),
       VLOOKUP(Attendance!$G1559,REGULAR_WEEK_SCHEDULE[[Friday]:[Period]],2,TRUE))))))))))</f>
        <v/>
      </c>
      <c r="J1559" s="41" t="str">
        <f t="shared" ca="1" si="77"/>
        <v/>
      </c>
      <c r="K1559" s="41" t="str">
        <f>IF($A1559 &lt;&gt; "",VLOOKUP($A1559,'Student reference sheet'!$A$2:$V$2329, 7,FALSE), "")</f>
        <v/>
      </c>
      <c r="L1559" s="30" t="str">
        <f>IF($A1559 ="", "", VLOOKUP($A1559, 'Student reference sheet'!$A$2:$Z$2603,23,FALSE))</f>
        <v/>
      </c>
      <c r="M1559" s="30" t="str">
        <f>IF($A1559 ="", "", VLOOKUP($A1559, 'Student reference sheet'!$A$2:$Z$2603,24,FALSE))</f>
        <v/>
      </c>
      <c r="N1559" s="30" t="str">
        <f>IF($A1559 ="", "", VLOOKUP($A1559, 'Student reference sheet'!$A$2:$Z$2603,26,FALSE))</f>
        <v/>
      </c>
      <c r="O1559" s="30" t="str">
        <f>IF($A1559 ="", "", VLOOKUP($A1559, 'Student reference sheet'!$A$2:$Z$2603,25,FALSE))</f>
        <v/>
      </c>
      <c r="P1559" s="39" t="str">
        <f>IF($A1559 = "", "", IF(OR(VLOOKUP($A1559,'Student reference sheet'!$A$2:$V$2400,8,FALSE) = "R",  VLOOKUP($A1559,'Student reference sheet'!$A$2:$V$2400,8,FALSE) = "L"), "X", ""))</f>
        <v/>
      </c>
      <c r="Q1559" s="39" t="str">
        <f>IF($A1559 ="", "", VLOOKUP($A1559, 'Student reference sheet'!$A$2:$V$2603,22,FALSE))</f>
        <v/>
      </c>
      <c r="R1559" s="39" t="str">
        <f>IF($A1559 &lt;&gt; "",VLOOKUP($A1559,'Student reference sheet'!$A$2:$V$2329, 5,FALSE), "")</f>
        <v/>
      </c>
      <c r="S1559" s="39" t="str">
        <f>IF($A1559 &lt;&gt; "",VLOOKUP($A1559,'Student reference sheet'!$A$2:$V$2329, 6,FALSE), "")</f>
        <v/>
      </c>
      <c r="T1559" s="30" t="str">
        <f>IF($A1559 = "","",
IF(VLOOKUP($A1559,'Student reference sheet'!$A$2:$V$2329, 10,FALSE) = "Y", "Hispanic",
IF(VLOOKUP($A1559,'Student reference sheet'!$A$2:$V$2329,11,FALSE) &lt;&gt; "",
IF(VLOOKUP($A1559,'Student reference sheet'!$A$2:$V$2329,11,FALSE) = "UNK", "Unknown", VLOOKUP(VALUE(VLOOKUP($A1559,'Student reference sheet'!$A$2:$V$2329,11,FALSE)),'Ethnicity Reference'!$A$2:$B$22,2,FALSE)),
IF(VLOOKUP($A1559,'Student reference sheet'!$A$2:$V$2329,9,FALSE) &lt;&gt; "", VLOOKUP(VALUE(VLOOKUP($A1559,'Student reference sheet'!$A$2:$V$2329,9,FALSE)),'Ethnicity Reference'!$A$2:$B$22,2,FALSE),"Unknown"))))</f>
        <v/>
      </c>
      <c r="U1559" s="35"/>
    </row>
    <row r="1560" spans="1:21" ht="15.75">
      <c r="A1560" s="47"/>
      <c r="B1560" s="33"/>
      <c r="C1560" s="39" t="str">
        <f>IF($A1560 &lt;&gt; "",VLOOKUP($A1560,'Student reference sheet'!$A$2:$V$2329, 3,FALSE), "")</f>
        <v/>
      </c>
      <c r="D1560" s="39" t="str">
        <f>IF($A1560 &lt;&gt; "",VLOOKUP($A1560,'Student reference sheet'!$A$2:$V$2329, 2,FALSE), "")</f>
        <v/>
      </c>
      <c r="E1560" s="35"/>
      <c r="F1560" s="34"/>
      <c r="G1560" s="40" t="str">
        <f t="shared" ca="1" si="75"/>
        <v/>
      </c>
      <c r="H1560" s="40" t="str">
        <f t="shared" ca="1" si="76"/>
        <v/>
      </c>
      <c r="I1560" s="36" t="str">
        <f>IF($A1560 = "", "",
IF(COUNTIF(MINIMUM_DAY_DATES[], Attendance!J1560) &gt; 0, VLOOKUP(Attendance!$G1560,MINIMUM_DAY_PERIOD_SCHEDULE[], 2,TRUE),
IF(COUNTIF(RALLY_DATES[], Attendance!J1560) &gt; 0, VLOOKUP(Attendance!$G1560,RALLY_PERIOD_SCHEDULE[], 2,TRUE),
IF(WEEKDAY(Attendance!$J1560) = 2,
       IF(COUNTIF(FINALS_WEEK_MONDAY_DATE[],Attendance!$J1560) &gt; 0, VLOOKUP(Attendance!$G1560,FINALS_WEEK_MONDAY_PERIOD_SCHEDULE[],2,TRUE),
       VLOOKUP(Attendance!$G1560,REGULAR_WEEK_SCHEDULE[],6,TRUE)),
IF(WEEKDAY($J1560) = 3,
       IF(COUNTIF(FINALS_WEEK_TUESDAY_DATE[],Attendance!$J1560) &gt; 0, VLOOKUP(Attendance!$G1560,FINALS_WEEK_TUESDAY_PERIOD_SCHEDULE[],2,TRUE),
       VLOOKUP(Attendance!$G1560,REGULAR_WEEK_SCHEDULE[[Tuesday]:[Period]],5,TRUE)),
IF(WEEKDAY(Attendance!$J1560) = 4,
        IF(COUNTIF(BLOCK_WEDNESDAY_DATES[],Attendance!$J1560) &gt; 0, VLOOKUP(Attendance!$G1560,BLOCK_WEDNESDAY_PERIOD_SCHEDULE[],2,TRUE),
        IF(COUNTIF(FINALS_WEEK_WEDNESDAY_DATE[],Attendance!$J1560) &gt; 0, VLOOKUP(Attendance!$G1560,FINALS_WEEK_WEDNESDAY_PERIOD_SCHEDULE[],2,TRUE),
       VLOOKUP(Attendance!$G1560,REGULAR_WEEK_SCHEDULE[[Wednesday]:[Period]],4,TRUE))),
IF(WEEKDAY($J1560) = 5,
       IF(COUNTIF(BLOCK_THURSDAY_DATES[],Attendance!$J1560) &gt; 0, VLOOKUP(Attendance!$G1560,BLOCK_THURSDAY_PERIOD_SCHEDULE[],2,TRUE),
       IF(COUNTIF(FINALS_WEEK_THURSDAY_DATE[],Attendance!$J1560) &gt; 0, VLOOKUP(Attendance!$G1560,FINALS_WEEK_THURSDAY_PERIOD_SCHEDULE[],2,TRUE),
       VLOOKUP(Attendance!$G1560,REGULAR_WEEK_SCHEDULE[[Thursday]:[Period]],3,TRUE))),
IF(WEEKDAY(Attendance!$J1560) = 6,
       IF(COUNTIF(FINALS_WEEK_FRIDAY_DATE[],Attendance!$J1560) &gt; 0, VLOOKUP(Attendance!$G1560,FINALS_WEEK_FRIDAY_PERIOD_SCHEDULE[],2,TRUE),
       VLOOKUP(Attendance!$G1560,REGULAR_WEEK_SCHEDULE[[Friday]:[Period]],2,TRUE))))))))))</f>
        <v/>
      </c>
      <c r="J1560" s="41" t="str">
        <f t="shared" ca="1" si="77"/>
        <v/>
      </c>
      <c r="K1560" s="41" t="str">
        <f>IF($A1560 &lt;&gt; "",VLOOKUP($A1560,'Student reference sheet'!$A$2:$V$2329, 7,FALSE), "")</f>
        <v/>
      </c>
      <c r="L1560" s="30" t="str">
        <f>IF($A1560 ="", "", VLOOKUP($A1560, 'Student reference sheet'!$A$2:$Z$2603,23,FALSE))</f>
        <v/>
      </c>
      <c r="M1560" s="30" t="str">
        <f>IF($A1560 ="", "", VLOOKUP($A1560, 'Student reference sheet'!$A$2:$Z$2603,24,FALSE))</f>
        <v/>
      </c>
      <c r="N1560" s="30" t="str">
        <f>IF($A1560 ="", "", VLOOKUP($A1560, 'Student reference sheet'!$A$2:$Z$2603,26,FALSE))</f>
        <v/>
      </c>
      <c r="O1560" s="30" t="str">
        <f>IF($A1560 ="", "", VLOOKUP($A1560, 'Student reference sheet'!$A$2:$Z$2603,25,FALSE))</f>
        <v/>
      </c>
      <c r="P1560" s="39" t="str">
        <f>IF($A1560 = "", "", IF(OR(VLOOKUP($A1560,'Student reference sheet'!$A$2:$V$2400,8,FALSE) = "R",  VLOOKUP($A1560,'Student reference sheet'!$A$2:$V$2400,8,FALSE) = "L"), "X", ""))</f>
        <v/>
      </c>
      <c r="Q1560" s="39" t="str">
        <f>IF($A1560 ="", "", VLOOKUP($A1560, 'Student reference sheet'!$A$2:$V$2603,22,FALSE))</f>
        <v/>
      </c>
      <c r="R1560" s="39" t="str">
        <f>IF($A1560 &lt;&gt; "",VLOOKUP($A1560,'Student reference sheet'!$A$2:$V$2329, 5,FALSE), "")</f>
        <v/>
      </c>
      <c r="S1560" s="39" t="str">
        <f>IF($A1560 &lt;&gt; "",VLOOKUP($A1560,'Student reference sheet'!$A$2:$V$2329, 6,FALSE), "")</f>
        <v/>
      </c>
      <c r="T1560" s="30" t="str">
        <f>IF($A1560 = "","",
IF(VLOOKUP($A1560,'Student reference sheet'!$A$2:$V$2329, 10,FALSE) = "Y", "Hispanic",
IF(VLOOKUP($A1560,'Student reference sheet'!$A$2:$V$2329,11,FALSE) &lt;&gt; "",
IF(VLOOKUP($A1560,'Student reference sheet'!$A$2:$V$2329,11,FALSE) = "UNK", "Unknown", VLOOKUP(VALUE(VLOOKUP($A1560,'Student reference sheet'!$A$2:$V$2329,11,FALSE)),'Ethnicity Reference'!$A$2:$B$22,2,FALSE)),
IF(VLOOKUP($A1560,'Student reference sheet'!$A$2:$V$2329,9,FALSE) &lt;&gt; "", VLOOKUP(VALUE(VLOOKUP($A1560,'Student reference sheet'!$A$2:$V$2329,9,FALSE)),'Ethnicity Reference'!$A$2:$B$22,2,FALSE),"Unknown"))))</f>
        <v/>
      </c>
      <c r="U1560" s="35"/>
    </row>
    <row r="1561" spans="1:21" ht="15.75">
      <c r="A1561" s="47"/>
      <c r="B1561" s="33"/>
      <c r="C1561" s="39" t="str">
        <f>IF($A1561 &lt;&gt; "",VLOOKUP($A1561,'Student reference sheet'!$A$2:$V$2329, 3,FALSE), "")</f>
        <v/>
      </c>
      <c r="D1561" s="39" t="str">
        <f>IF($A1561 &lt;&gt; "",VLOOKUP($A1561,'Student reference sheet'!$A$2:$V$2329, 2,FALSE), "")</f>
        <v/>
      </c>
      <c r="E1561" s="35"/>
      <c r="F1561" s="34"/>
      <c r="G1561" s="40" t="str">
        <f t="shared" ca="1" si="75"/>
        <v/>
      </c>
      <c r="H1561" s="40" t="str">
        <f t="shared" ca="1" si="76"/>
        <v/>
      </c>
      <c r="I1561" s="36" t="str">
        <f>IF($A1561 = "", "",
IF(COUNTIF(MINIMUM_DAY_DATES[], Attendance!J1561) &gt; 0, VLOOKUP(Attendance!$G1561,MINIMUM_DAY_PERIOD_SCHEDULE[], 2,TRUE),
IF(COUNTIF(RALLY_DATES[], Attendance!J1561) &gt; 0, VLOOKUP(Attendance!$G1561,RALLY_PERIOD_SCHEDULE[], 2,TRUE),
IF(WEEKDAY(Attendance!$J1561) = 2,
       IF(COUNTIF(FINALS_WEEK_MONDAY_DATE[],Attendance!$J1561) &gt; 0, VLOOKUP(Attendance!$G1561,FINALS_WEEK_MONDAY_PERIOD_SCHEDULE[],2,TRUE),
       VLOOKUP(Attendance!$G1561,REGULAR_WEEK_SCHEDULE[],6,TRUE)),
IF(WEEKDAY($J1561) = 3,
       IF(COUNTIF(FINALS_WEEK_TUESDAY_DATE[],Attendance!$J1561) &gt; 0, VLOOKUP(Attendance!$G1561,FINALS_WEEK_TUESDAY_PERIOD_SCHEDULE[],2,TRUE),
       VLOOKUP(Attendance!$G1561,REGULAR_WEEK_SCHEDULE[[Tuesday]:[Period]],5,TRUE)),
IF(WEEKDAY(Attendance!$J1561) = 4,
        IF(COUNTIF(BLOCK_WEDNESDAY_DATES[],Attendance!$J1561) &gt; 0, VLOOKUP(Attendance!$G1561,BLOCK_WEDNESDAY_PERIOD_SCHEDULE[],2,TRUE),
        IF(COUNTIF(FINALS_WEEK_WEDNESDAY_DATE[],Attendance!$J1561) &gt; 0, VLOOKUP(Attendance!$G1561,FINALS_WEEK_WEDNESDAY_PERIOD_SCHEDULE[],2,TRUE),
       VLOOKUP(Attendance!$G1561,REGULAR_WEEK_SCHEDULE[[Wednesday]:[Period]],4,TRUE))),
IF(WEEKDAY($J1561) = 5,
       IF(COUNTIF(BLOCK_THURSDAY_DATES[],Attendance!$J1561) &gt; 0, VLOOKUP(Attendance!$G1561,BLOCK_THURSDAY_PERIOD_SCHEDULE[],2,TRUE),
       IF(COUNTIF(FINALS_WEEK_THURSDAY_DATE[],Attendance!$J1561) &gt; 0, VLOOKUP(Attendance!$G1561,FINALS_WEEK_THURSDAY_PERIOD_SCHEDULE[],2,TRUE),
       VLOOKUP(Attendance!$G1561,REGULAR_WEEK_SCHEDULE[[Thursday]:[Period]],3,TRUE))),
IF(WEEKDAY(Attendance!$J1561) = 6,
       IF(COUNTIF(FINALS_WEEK_FRIDAY_DATE[],Attendance!$J1561) &gt; 0, VLOOKUP(Attendance!$G1561,FINALS_WEEK_FRIDAY_PERIOD_SCHEDULE[],2,TRUE),
       VLOOKUP(Attendance!$G1561,REGULAR_WEEK_SCHEDULE[[Friday]:[Period]],2,TRUE))))))))))</f>
        <v/>
      </c>
      <c r="J1561" s="41" t="str">
        <f t="shared" ca="1" si="77"/>
        <v/>
      </c>
      <c r="K1561" s="41" t="str">
        <f>IF($A1561 &lt;&gt; "",VLOOKUP($A1561,'Student reference sheet'!$A$2:$V$2329, 7,FALSE), "")</f>
        <v/>
      </c>
      <c r="L1561" s="30" t="str">
        <f>IF($A1561 ="", "", VLOOKUP($A1561, 'Student reference sheet'!$A$2:$Z$2603,23,FALSE))</f>
        <v/>
      </c>
      <c r="M1561" s="30" t="str">
        <f>IF($A1561 ="", "", VLOOKUP($A1561, 'Student reference sheet'!$A$2:$Z$2603,24,FALSE))</f>
        <v/>
      </c>
      <c r="N1561" s="30" t="str">
        <f>IF($A1561 ="", "", VLOOKUP($A1561, 'Student reference sheet'!$A$2:$Z$2603,26,FALSE))</f>
        <v/>
      </c>
      <c r="O1561" s="30" t="str">
        <f>IF($A1561 ="", "", VLOOKUP($A1561, 'Student reference sheet'!$A$2:$Z$2603,25,FALSE))</f>
        <v/>
      </c>
      <c r="P1561" s="39" t="str">
        <f>IF($A1561 = "", "", IF(OR(VLOOKUP($A1561,'Student reference sheet'!$A$2:$V$2400,8,FALSE) = "R",  VLOOKUP($A1561,'Student reference sheet'!$A$2:$V$2400,8,FALSE) = "L"), "X", ""))</f>
        <v/>
      </c>
      <c r="Q1561" s="39" t="str">
        <f>IF($A1561 ="", "", VLOOKUP($A1561, 'Student reference sheet'!$A$2:$V$2603,22,FALSE))</f>
        <v/>
      </c>
      <c r="R1561" s="39" t="str">
        <f>IF($A1561 &lt;&gt; "",VLOOKUP($A1561,'Student reference sheet'!$A$2:$V$2329, 5,FALSE), "")</f>
        <v/>
      </c>
      <c r="S1561" s="39" t="str">
        <f>IF($A1561 &lt;&gt; "",VLOOKUP($A1561,'Student reference sheet'!$A$2:$V$2329, 6,FALSE), "")</f>
        <v/>
      </c>
      <c r="T1561" s="30" t="str">
        <f>IF($A1561 = "","",
IF(VLOOKUP($A1561,'Student reference sheet'!$A$2:$V$2329, 10,FALSE) = "Y", "Hispanic",
IF(VLOOKUP($A1561,'Student reference sheet'!$A$2:$V$2329,11,FALSE) &lt;&gt; "",
IF(VLOOKUP($A1561,'Student reference sheet'!$A$2:$V$2329,11,FALSE) = "UNK", "Unknown", VLOOKUP(VALUE(VLOOKUP($A1561,'Student reference sheet'!$A$2:$V$2329,11,FALSE)),'Ethnicity Reference'!$A$2:$B$22,2,FALSE)),
IF(VLOOKUP($A1561,'Student reference sheet'!$A$2:$V$2329,9,FALSE) &lt;&gt; "", VLOOKUP(VALUE(VLOOKUP($A1561,'Student reference sheet'!$A$2:$V$2329,9,FALSE)),'Ethnicity Reference'!$A$2:$B$22,2,FALSE),"Unknown"))))</f>
        <v/>
      </c>
      <c r="U1561" s="35"/>
    </row>
    <row r="1562" spans="1:21" ht="15.75">
      <c r="A1562" s="47"/>
      <c r="B1562" s="33"/>
      <c r="C1562" s="39" t="str">
        <f>IF($A1562 &lt;&gt; "",VLOOKUP($A1562,'Student reference sheet'!$A$2:$V$2329, 3,FALSE), "")</f>
        <v/>
      </c>
      <c r="D1562" s="39" t="str">
        <f>IF($A1562 &lt;&gt; "",VLOOKUP($A1562,'Student reference sheet'!$A$2:$V$2329, 2,FALSE), "")</f>
        <v/>
      </c>
      <c r="E1562" s="35"/>
      <c r="F1562" s="34"/>
      <c r="G1562" s="40" t="str">
        <f t="shared" ca="1" si="75"/>
        <v/>
      </c>
      <c r="H1562" s="40" t="str">
        <f t="shared" ca="1" si="76"/>
        <v/>
      </c>
      <c r="I1562" s="36" t="str">
        <f>IF($A1562 = "", "",
IF(COUNTIF(MINIMUM_DAY_DATES[], Attendance!J1562) &gt; 0, VLOOKUP(Attendance!$G1562,MINIMUM_DAY_PERIOD_SCHEDULE[], 2,TRUE),
IF(COUNTIF(RALLY_DATES[], Attendance!J1562) &gt; 0, VLOOKUP(Attendance!$G1562,RALLY_PERIOD_SCHEDULE[], 2,TRUE),
IF(WEEKDAY(Attendance!$J1562) = 2,
       IF(COUNTIF(FINALS_WEEK_MONDAY_DATE[],Attendance!$J1562) &gt; 0, VLOOKUP(Attendance!$G1562,FINALS_WEEK_MONDAY_PERIOD_SCHEDULE[],2,TRUE),
       VLOOKUP(Attendance!$G1562,REGULAR_WEEK_SCHEDULE[],6,TRUE)),
IF(WEEKDAY($J1562) = 3,
       IF(COUNTIF(FINALS_WEEK_TUESDAY_DATE[],Attendance!$J1562) &gt; 0, VLOOKUP(Attendance!$G1562,FINALS_WEEK_TUESDAY_PERIOD_SCHEDULE[],2,TRUE),
       VLOOKUP(Attendance!$G1562,REGULAR_WEEK_SCHEDULE[[Tuesday]:[Period]],5,TRUE)),
IF(WEEKDAY(Attendance!$J1562) = 4,
        IF(COUNTIF(BLOCK_WEDNESDAY_DATES[],Attendance!$J1562) &gt; 0, VLOOKUP(Attendance!$G1562,BLOCK_WEDNESDAY_PERIOD_SCHEDULE[],2,TRUE),
        IF(COUNTIF(FINALS_WEEK_WEDNESDAY_DATE[],Attendance!$J1562) &gt; 0, VLOOKUP(Attendance!$G1562,FINALS_WEEK_WEDNESDAY_PERIOD_SCHEDULE[],2,TRUE),
       VLOOKUP(Attendance!$G1562,REGULAR_WEEK_SCHEDULE[[Wednesday]:[Period]],4,TRUE))),
IF(WEEKDAY($J1562) = 5,
       IF(COUNTIF(BLOCK_THURSDAY_DATES[],Attendance!$J1562) &gt; 0, VLOOKUP(Attendance!$G1562,BLOCK_THURSDAY_PERIOD_SCHEDULE[],2,TRUE),
       IF(COUNTIF(FINALS_WEEK_THURSDAY_DATE[],Attendance!$J1562) &gt; 0, VLOOKUP(Attendance!$G1562,FINALS_WEEK_THURSDAY_PERIOD_SCHEDULE[],2,TRUE),
       VLOOKUP(Attendance!$G1562,REGULAR_WEEK_SCHEDULE[[Thursday]:[Period]],3,TRUE))),
IF(WEEKDAY(Attendance!$J1562) = 6,
       IF(COUNTIF(FINALS_WEEK_FRIDAY_DATE[],Attendance!$J1562) &gt; 0, VLOOKUP(Attendance!$G1562,FINALS_WEEK_FRIDAY_PERIOD_SCHEDULE[],2,TRUE),
       VLOOKUP(Attendance!$G1562,REGULAR_WEEK_SCHEDULE[[Friday]:[Period]],2,TRUE))))))))))</f>
        <v/>
      </c>
      <c r="J1562" s="41" t="str">
        <f t="shared" ca="1" si="77"/>
        <v/>
      </c>
      <c r="K1562" s="41" t="str">
        <f>IF($A1562 &lt;&gt; "",VLOOKUP($A1562,'Student reference sheet'!$A$2:$V$2329, 7,FALSE), "")</f>
        <v/>
      </c>
      <c r="L1562" s="30" t="str">
        <f>IF($A1562 ="", "", VLOOKUP($A1562, 'Student reference sheet'!$A$2:$Z$2603,23,FALSE))</f>
        <v/>
      </c>
      <c r="M1562" s="30" t="str">
        <f>IF($A1562 ="", "", VLOOKUP($A1562, 'Student reference sheet'!$A$2:$Z$2603,24,FALSE))</f>
        <v/>
      </c>
      <c r="N1562" s="30" t="str">
        <f>IF($A1562 ="", "", VLOOKUP($A1562, 'Student reference sheet'!$A$2:$Z$2603,26,FALSE))</f>
        <v/>
      </c>
      <c r="O1562" s="30" t="str">
        <f>IF($A1562 ="", "", VLOOKUP($A1562, 'Student reference sheet'!$A$2:$Z$2603,25,FALSE))</f>
        <v/>
      </c>
      <c r="P1562" s="39" t="str">
        <f>IF($A1562 = "", "", IF(OR(VLOOKUP($A1562,'Student reference sheet'!$A$2:$V$2400,8,FALSE) = "R",  VLOOKUP($A1562,'Student reference sheet'!$A$2:$V$2400,8,FALSE) = "L"), "X", ""))</f>
        <v/>
      </c>
      <c r="Q1562" s="39" t="str">
        <f>IF($A1562 ="", "", VLOOKUP($A1562, 'Student reference sheet'!$A$2:$V$2603,22,FALSE))</f>
        <v/>
      </c>
      <c r="R1562" s="39" t="str">
        <f>IF($A1562 &lt;&gt; "",VLOOKUP($A1562,'Student reference sheet'!$A$2:$V$2329, 5,FALSE), "")</f>
        <v/>
      </c>
      <c r="S1562" s="39" t="str">
        <f>IF($A1562 &lt;&gt; "",VLOOKUP($A1562,'Student reference sheet'!$A$2:$V$2329, 6,FALSE), "")</f>
        <v/>
      </c>
      <c r="T1562" s="30" t="str">
        <f>IF($A1562 = "","",
IF(VLOOKUP($A1562,'Student reference sheet'!$A$2:$V$2329, 10,FALSE) = "Y", "Hispanic",
IF(VLOOKUP($A1562,'Student reference sheet'!$A$2:$V$2329,11,FALSE) &lt;&gt; "",
IF(VLOOKUP($A1562,'Student reference sheet'!$A$2:$V$2329,11,FALSE) = "UNK", "Unknown", VLOOKUP(VALUE(VLOOKUP($A1562,'Student reference sheet'!$A$2:$V$2329,11,FALSE)),'Ethnicity Reference'!$A$2:$B$22,2,FALSE)),
IF(VLOOKUP($A1562,'Student reference sheet'!$A$2:$V$2329,9,FALSE) &lt;&gt; "", VLOOKUP(VALUE(VLOOKUP($A1562,'Student reference sheet'!$A$2:$V$2329,9,FALSE)),'Ethnicity Reference'!$A$2:$B$22,2,FALSE),"Unknown"))))</f>
        <v/>
      </c>
      <c r="U1562" s="35"/>
    </row>
    <row r="1563" spans="1:21" ht="15.75">
      <c r="A1563" s="47"/>
      <c r="B1563" s="33"/>
      <c r="C1563" s="39" t="str">
        <f>IF($A1563 &lt;&gt; "",VLOOKUP($A1563,'Student reference sheet'!$A$2:$V$2329, 3,FALSE), "")</f>
        <v/>
      </c>
      <c r="D1563" s="39" t="str">
        <f>IF($A1563 &lt;&gt; "",VLOOKUP($A1563,'Student reference sheet'!$A$2:$V$2329, 2,FALSE), "")</f>
        <v/>
      </c>
      <c r="E1563" s="35"/>
      <c r="F1563" s="34"/>
      <c r="G1563" s="40" t="str">
        <f t="shared" ca="1" si="75"/>
        <v/>
      </c>
      <c r="H1563" s="40" t="str">
        <f t="shared" ca="1" si="76"/>
        <v/>
      </c>
      <c r="I1563" s="36" t="str">
        <f>IF($A1563 = "", "",
IF(COUNTIF(MINIMUM_DAY_DATES[], Attendance!J1563) &gt; 0, VLOOKUP(Attendance!$G1563,MINIMUM_DAY_PERIOD_SCHEDULE[], 2,TRUE),
IF(COUNTIF(RALLY_DATES[], Attendance!J1563) &gt; 0, VLOOKUP(Attendance!$G1563,RALLY_PERIOD_SCHEDULE[], 2,TRUE),
IF(WEEKDAY(Attendance!$J1563) = 2,
       IF(COUNTIF(FINALS_WEEK_MONDAY_DATE[],Attendance!$J1563) &gt; 0, VLOOKUP(Attendance!$G1563,FINALS_WEEK_MONDAY_PERIOD_SCHEDULE[],2,TRUE),
       VLOOKUP(Attendance!$G1563,REGULAR_WEEK_SCHEDULE[],6,TRUE)),
IF(WEEKDAY($J1563) = 3,
       IF(COUNTIF(FINALS_WEEK_TUESDAY_DATE[],Attendance!$J1563) &gt; 0, VLOOKUP(Attendance!$G1563,FINALS_WEEK_TUESDAY_PERIOD_SCHEDULE[],2,TRUE),
       VLOOKUP(Attendance!$G1563,REGULAR_WEEK_SCHEDULE[[Tuesday]:[Period]],5,TRUE)),
IF(WEEKDAY(Attendance!$J1563) = 4,
        IF(COUNTIF(BLOCK_WEDNESDAY_DATES[],Attendance!$J1563) &gt; 0, VLOOKUP(Attendance!$G1563,BLOCK_WEDNESDAY_PERIOD_SCHEDULE[],2,TRUE),
        IF(COUNTIF(FINALS_WEEK_WEDNESDAY_DATE[],Attendance!$J1563) &gt; 0, VLOOKUP(Attendance!$G1563,FINALS_WEEK_WEDNESDAY_PERIOD_SCHEDULE[],2,TRUE),
       VLOOKUP(Attendance!$G1563,REGULAR_WEEK_SCHEDULE[[Wednesday]:[Period]],4,TRUE))),
IF(WEEKDAY($J1563) = 5,
       IF(COUNTIF(BLOCK_THURSDAY_DATES[],Attendance!$J1563) &gt; 0, VLOOKUP(Attendance!$G1563,BLOCK_THURSDAY_PERIOD_SCHEDULE[],2,TRUE),
       IF(COUNTIF(FINALS_WEEK_THURSDAY_DATE[],Attendance!$J1563) &gt; 0, VLOOKUP(Attendance!$G1563,FINALS_WEEK_THURSDAY_PERIOD_SCHEDULE[],2,TRUE),
       VLOOKUP(Attendance!$G1563,REGULAR_WEEK_SCHEDULE[[Thursday]:[Period]],3,TRUE))),
IF(WEEKDAY(Attendance!$J1563) = 6,
       IF(COUNTIF(FINALS_WEEK_FRIDAY_DATE[],Attendance!$J1563) &gt; 0, VLOOKUP(Attendance!$G1563,FINALS_WEEK_FRIDAY_PERIOD_SCHEDULE[],2,TRUE),
       VLOOKUP(Attendance!$G1563,REGULAR_WEEK_SCHEDULE[[Friday]:[Period]],2,TRUE))))))))))</f>
        <v/>
      </c>
      <c r="J1563" s="41" t="str">
        <f t="shared" ca="1" si="77"/>
        <v/>
      </c>
      <c r="K1563" s="41" t="str">
        <f>IF($A1563 &lt;&gt; "",VLOOKUP($A1563,'Student reference sheet'!$A$2:$V$2329, 7,FALSE), "")</f>
        <v/>
      </c>
      <c r="L1563" s="30" t="str">
        <f>IF($A1563 ="", "", VLOOKUP($A1563, 'Student reference sheet'!$A$2:$Z$2603,23,FALSE))</f>
        <v/>
      </c>
      <c r="M1563" s="30" t="str">
        <f>IF($A1563 ="", "", VLOOKUP($A1563, 'Student reference sheet'!$A$2:$Z$2603,24,FALSE))</f>
        <v/>
      </c>
      <c r="N1563" s="30" t="str">
        <f>IF($A1563 ="", "", VLOOKUP($A1563, 'Student reference sheet'!$A$2:$Z$2603,26,FALSE))</f>
        <v/>
      </c>
      <c r="O1563" s="30" t="str">
        <f>IF($A1563 ="", "", VLOOKUP($A1563, 'Student reference sheet'!$A$2:$Z$2603,25,FALSE))</f>
        <v/>
      </c>
      <c r="P1563" s="39" t="str">
        <f>IF($A1563 = "", "", IF(OR(VLOOKUP($A1563,'Student reference sheet'!$A$2:$V$2400,8,FALSE) = "R",  VLOOKUP($A1563,'Student reference sheet'!$A$2:$V$2400,8,FALSE) = "L"), "X", ""))</f>
        <v/>
      </c>
      <c r="Q1563" s="39" t="str">
        <f>IF($A1563 ="", "", VLOOKUP($A1563, 'Student reference sheet'!$A$2:$V$2603,22,FALSE))</f>
        <v/>
      </c>
      <c r="R1563" s="39" t="str">
        <f>IF($A1563 &lt;&gt; "",VLOOKUP($A1563,'Student reference sheet'!$A$2:$V$2329, 5,FALSE), "")</f>
        <v/>
      </c>
      <c r="S1563" s="39" t="str">
        <f>IF($A1563 &lt;&gt; "",VLOOKUP($A1563,'Student reference sheet'!$A$2:$V$2329, 6,FALSE), "")</f>
        <v/>
      </c>
      <c r="T1563" s="30" t="str">
        <f>IF($A1563 = "","",
IF(VLOOKUP($A1563,'Student reference sheet'!$A$2:$V$2329, 10,FALSE) = "Y", "Hispanic",
IF(VLOOKUP($A1563,'Student reference sheet'!$A$2:$V$2329,11,FALSE) &lt;&gt; "",
IF(VLOOKUP($A1563,'Student reference sheet'!$A$2:$V$2329,11,FALSE) = "UNK", "Unknown", VLOOKUP(VALUE(VLOOKUP($A1563,'Student reference sheet'!$A$2:$V$2329,11,FALSE)),'Ethnicity Reference'!$A$2:$B$22,2,FALSE)),
IF(VLOOKUP($A1563,'Student reference sheet'!$A$2:$V$2329,9,FALSE) &lt;&gt; "", VLOOKUP(VALUE(VLOOKUP($A1563,'Student reference sheet'!$A$2:$V$2329,9,FALSE)),'Ethnicity Reference'!$A$2:$B$22,2,FALSE),"Unknown"))))</f>
        <v/>
      </c>
      <c r="U1563" s="35"/>
    </row>
    <row r="1564" spans="1:21" ht="15.75">
      <c r="A1564" s="47"/>
      <c r="B1564" s="33"/>
      <c r="C1564" s="39" t="str">
        <f>IF($A1564 &lt;&gt; "",VLOOKUP($A1564,'Student reference sheet'!$A$2:$V$2329, 3,FALSE), "")</f>
        <v/>
      </c>
      <c r="D1564" s="39" t="str">
        <f>IF($A1564 &lt;&gt; "",VLOOKUP($A1564,'Student reference sheet'!$A$2:$V$2329, 2,FALSE), "")</f>
        <v/>
      </c>
      <c r="E1564" s="35"/>
      <c r="F1564" s="34"/>
      <c r="G1564" s="40" t="str">
        <f t="shared" ca="1" si="75"/>
        <v/>
      </c>
      <c r="H1564" s="40" t="str">
        <f t="shared" ca="1" si="76"/>
        <v/>
      </c>
      <c r="I1564" s="36" t="str">
        <f>IF($A1564 = "", "",
IF(COUNTIF(MINIMUM_DAY_DATES[], Attendance!J1564) &gt; 0, VLOOKUP(Attendance!$G1564,MINIMUM_DAY_PERIOD_SCHEDULE[], 2,TRUE),
IF(COUNTIF(RALLY_DATES[], Attendance!J1564) &gt; 0, VLOOKUP(Attendance!$G1564,RALLY_PERIOD_SCHEDULE[], 2,TRUE),
IF(WEEKDAY(Attendance!$J1564) = 2,
       IF(COUNTIF(FINALS_WEEK_MONDAY_DATE[],Attendance!$J1564) &gt; 0, VLOOKUP(Attendance!$G1564,FINALS_WEEK_MONDAY_PERIOD_SCHEDULE[],2,TRUE),
       VLOOKUP(Attendance!$G1564,REGULAR_WEEK_SCHEDULE[],6,TRUE)),
IF(WEEKDAY($J1564) = 3,
       IF(COUNTIF(FINALS_WEEK_TUESDAY_DATE[],Attendance!$J1564) &gt; 0, VLOOKUP(Attendance!$G1564,FINALS_WEEK_TUESDAY_PERIOD_SCHEDULE[],2,TRUE),
       VLOOKUP(Attendance!$G1564,REGULAR_WEEK_SCHEDULE[[Tuesday]:[Period]],5,TRUE)),
IF(WEEKDAY(Attendance!$J1564) = 4,
        IF(COUNTIF(BLOCK_WEDNESDAY_DATES[],Attendance!$J1564) &gt; 0, VLOOKUP(Attendance!$G1564,BLOCK_WEDNESDAY_PERIOD_SCHEDULE[],2,TRUE),
        IF(COUNTIF(FINALS_WEEK_WEDNESDAY_DATE[],Attendance!$J1564) &gt; 0, VLOOKUP(Attendance!$G1564,FINALS_WEEK_WEDNESDAY_PERIOD_SCHEDULE[],2,TRUE),
       VLOOKUP(Attendance!$G1564,REGULAR_WEEK_SCHEDULE[[Wednesday]:[Period]],4,TRUE))),
IF(WEEKDAY($J1564) = 5,
       IF(COUNTIF(BLOCK_THURSDAY_DATES[],Attendance!$J1564) &gt; 0, VLOOKUP(Attendance!$G1564,BLOCK_THURSDAY_PERIOD_SCHEDULE[],2,TRUE),
       IF(COUNTIF(FINALS_WEEK_THURSDAY_DATE[],Attendance!$J1564) &gt; 0, VLOOKUP(Attendance!$G1564,FINALS_WEEK_THURSDAY_PERIOD_SCHEDULE[],2,TRUE),
       VLOOKUP(Attendance!$G1564,REGULAR_WEEK_SCHEDULE[[Thursday]:[Period]],3,TRUE))),
IF(WEEKDAY(Attendance!$J1564) = 6,
       IF(COUNTIF(FINALS_WEEK_FRIDAY_DATE[],Attendance!$J1564) &gt; 0, VLOOKUP(Attendance!$G1564,FINALS_WEEK_FRIDAY_PERIOD_SCHEDULE[],2,TRUE),
       VLOOKUP(Attendance!$G1564,REGULAR_WEEK_SCHEDULE[[Friday]:[Period]],2,TRUE))))))))))</f>
        <v/>
      </c>
      <c r="J1564" s="41" t="str">
        <f t="shared" ca="1" si="77"/>
        <v/>
      </c>
      <c r="K1564" s="41" t="str">
        <f>IF($A1564 &lt;&gt; "",VLOOKUP($A1564,'Student reference sheet'!$A$2:$V$2329, 7,FALSE), "")</f>
        <v/>
      </c>
      <c r="L1564" s="30" t="str">
        <f>IF($A1564 ="", "", VLOOKUP($A1564, 'Student reference sheet'!$A$2:$Z$2603,23,FALSE))</f>
        <v/>
      </c>
      <c r="M1564" s="30" t="str">
        <f>IF($A1564 ="", "", VLOOKUP($A1564, 'Student reference sheet'!$A$2:$Z$2603,24,FALSE))</f>
        <v/>
      </c>
      <c r="N1564" s="30" t="str">
        <f>IF($A1564 ="", "", VLOOKUP($A1564, 'Student reference sheet'!$A$2:$Z$2603,26,FALSE))</f>
        <v/>
      </c>
      <c r="O1564" s="30" t="str">
        <f>IF($A1564 ="", "", VLOOKUP($A1564, 'Student reference sheet'!$A$2:$Z$2603,25,FALSE))</f>
        <v/>
      </c>
      <c r="P1564" s="39" t="str">
        <f>IF($A1564 = "", "", IF(OR(VLOOKUP($A1564,'Student reference sheet'!$A$2:$V$2400,8,FALSE) = "R",  VLOOKUP($A1564,'Student reference sheet'!$A$2:$V$2400,8,FALSE) = "L"), "X", ""))</f>
        <v/>
      </c>
      <c r="Q1564" s="39" t="str">
        <f>IF($A1564 ="", "", VLOOKUP($A1564, 'Student reference sheet'!$A$2:$V$2603,22,FALSE))</f>
        <v/>
      </c>
      <c r="R1564" s="39" t="str">
        <f>IF($A1564 &lt;&gt; "",VLOOKUP($A1564,'Student reference sheet'!$A$2:$V$2329, 5,FALSE), "")</f>
        <v/>
      </c>
      <c r="S1564" s="39" t="str">
        <f>IF($A1564 &lt;&gt; "",VLOOKUP($A1564,'Student reference sheet'!$A$2:$V$2329, 6,FALSE), "")</f>
        <v/>
      </c>
      <c r="T1564" s="30" t="str">
        <f>IF($A1564 = "","",
IF(VLOOKUP($A1564,'Student reference sheet'!$A$2:$V$2329, 10,FALSE) = "Y", "Hispanic",
IF(VLOOKUP($A1564,'Student reference sheet'!$A$2:$V$2329,11,FALSE) &lt;&gt; "",
IF(VLOOKUP($A1564,'Student reference sheet'!$A$2:$V$2329,11,FALSE) = "UNK", "Unknown", VLOOKUP(VALUE(VLOOKUP($A1564,'Student reference sheet'!$A$2:$V$2329,11,FALSE)),'Ethnicity Reference'!$A$2:$B$22,2,FALSE)),
IF(VLOOKUP($A1564,'Student reference sheet'!$A$2:$V$2329,9,FALSE) &lt;&gt; "", VLOOKUP(VALUE(VLOOKUP($A1564,'Student reference sheet'!$A$2:$V$2329,9,FALSE)),'Ethnicity Reference'!$A$2:$B$22,2,FALSE),"Unknown"))))</f>
        <v/>
      </c>
      <c r="U1564" s="35"/>
    </row>
    <row r="1565" spans="1:21" ht="15.75">
      <c r="A1565" s="47"/>
      <c r="B1565" s="33"/>
      <c r="C1565" s="39" t="str">
        <f>IF($A1565 &lt;&gt; "",VLOOKUP($A1565,'Student reference sheet'!$A$2:$V$2329, 3,FALSE), "")</f>
        <v/>
      </c>
      <c r="D1565" s="39" t="str">
        <f>IF($A1565 &lt;&gt; "",VLOOKUP($A1565,'Student reference sheet'!$A$2:$V$2329, 2,FALSE), "")</f>
        <v/>
      </c>
      <c r="E1565" s="35"/>
      <c r="F1565" s="34"/>
      <c r="G1565" s="40" t="str">
        <f t="shared" ca="1" si="75"/>
        <v/>
      </c>
      <c r="H1565" s="40" t="str">
        <f t="shared" ca="1" si="76"/>
        <v/>
      </c>
      <c r="I1565" s="36" t="str">
        <f>IF($A1565 = "", "",
IF(COUNTIF(MINIMUM_DAY_DATES[], Attendance!J1565) &gt; 0, VLOOKUP(Attendance!$G1565,MINIMUM_DAY_PERIOD_SCHEDULE[], 2,TRUE),
IF(COUNTIF(RALLY_DATES[], Attendance!J1565) &gt; 0, VLOOKUP(Attendance!$G1565,RALLY_PERIOD_SCHEDULE[], 2,TRUE),
IF(WEEKDAY(Attendance!$J1565) = 2,
       IF(COUNTIF(FINALS_WEEK_MONDAY_DATE[],Attendance!$J1565) &gt; 0, VLOOKUP(Attendance!$G1565,FINALS_WEEK_MONDAY_PERIOD_SCHEDULE[],2,TRUE),
       VLOOKUP(Attendance!$G1565,REGULAR_WEEK_SCHEDULE[],6,TRUE)),
IF(WEEKDAY($J1565) = 3,
       IF(COUNTIF(FINALS_WEEK_TUESDAY_DATE[],Attendance!$J1565) &gt; 0, VLOOKUP(Attendance!$G1565,FINALS_WEEK_TUESDAY_PERIOD_SCHEDULE[],2,TRUE),
       VLOOKUP(Attendance!$G1565,REGULAR_WEEK_SCHEDULE[[Tuesday]:[Period]],5,TRUE)),
IF(WEEKDAY(Attendance!$J1565) = 4,
        IF(COUNTIF(BLOCK_WEDNESDAY_DATES[],Attendance!$J1565) &gt; 0, VLOOKUP(Attendance!$G1565,BLOCK_WEDNESDAY_PERIOD_SCHEDULE[],2,TRUE),
        IF(COUNTIF(FINALS_WEEK_WEDNESDAY_DATE[],Attendance!$J1565) &gt; 0, VLOOKUP(Attendance!$G1565,FINALS_WEEK_WEDNESDAY_PERIOD_SCHEDULE[],2,TRUE),
       VLOOKUP(Attendance!$G1565,REGULAR_WEEK_SCHEDULE[[Wednesday]:[Period]],4,TRUE))),
IF(WEEKDAY($J1565) = 5,
       IF(COUNTIF(BLOCK_THURSDAY_DATES[],Attendance!$J1565) &gt; 0, VLOOKUP(Attendance!$G1565,BLOCK_THURSDAY_PERIOD_SCHEDULE[],2,TRUE),
       IF(COUNTIF(FINALS_WEEK_THURSDAY_DATE[],Attendance!$J1565) &gt; 0, VLOOKUP(Attendance!$G1565,FINALS_WEEK_THURSDAY_PERIOD_SCHEDULE[],2,TRUE),
       VLOOKUP(Attendance!$G1565,REGULAR_WEEK_SCHEDULE[[Thursday]:[Period]],3,TRUE))),
IF(WEEKDAY(Attendance!$J1565) = 6,
       IF(COUNTIF(FINALS_WEEK_FRIDAY_DATE[],Attendance!$J1565) &gt; 0, VLOOKUP(Attendance!$G1565,FINALS_WEEK_FRIDAY_PERIOD_SCHEDULE[],2,TRUE),
       VLOOKUP(Attendance!$G1565,REGULAR_WEEK_SCHEDULE[[Friday]:[Period]],2,TRUE))))))))))</f>
        <v/>
      </c>
      <c r="J1565" s="41" t="str">
        <f t="shared" ca="1" si="77"/>
        <v/>
      </c>
      <c r="K1565" s="41" t="str">
        <f>IF($A1565 &lt;&gt; "",VLOOKUP($A1565,'Student reference sheet'!$A$2:$V$2329, 7,FALSE), "")</f>
        <v/>
      </c>
      <c r="L1565" s="30" t="str">
        <f>IF($A1565 ="", "", VLOOKUP($A1565, 'Student reference sheet'!$A$2:$Z$2603,23,FALSE))</f>
        <v/>
      </c>
      <c r="M1565" s="30" t="str">
        <f>IF($A1565 ="", "", VLOOKUP($A1565, 'Student reference sheet'!$A$2:$Z$2603,24,FALSE))</f>
        <v/>
      </c>
      <c r="N1565" s="30" t="str">
        <f>IF($A1565 ="", "", VLOOKUP($A1565, 'Student reference sheet'!$A$2:$Z$2603,26,FALSE))</f>
        <v/>
      </c>
      <c r="O1565" s="30" t="str">
        <f>IF($A1565 ="", "", VLOOKUP($A1565, 'Student reference sheet'!$A$2:$Z$2603,25,FALSE))</f>
        <v/>
      </c>
      <c r="P1565" s="39" t="str">
        <f>IF($A1565 = "", "", IF(OR(VLOOKUP($A1565,'Student reference sheet'!$A$2:$V$2400,8,FALSE) = "R",  VLOOKUP($A1565,'Student reference sheet'!$A$2:$V$2400,8,FALSE) = "L"), "X", ""))</f>
        <v/>
      </c>
      <c r="Q1565" s="39" t="str">
        <f>IF($A1565 ="", "", VLOOKUP($A1565, 'Student reference sheet'!$A$2:$V$2603,22,FALSE))</f>
        <v/>
      </c>
      <c r="R1565" s="39" t="str">
        <f>IF($A1565 &lt;&gt; "",VLOOKUP($A1565,'Student reference sheet'!$A$2:$V$2329, 5,FALSE), "")</f>
        <v/>
      </c>
      <c r="S1565" s="39" t="str">
        <f>IF($A1565 &lt;&gt; "",VLOOKUP($A1565,'Student reference sheet'!$A$2:$V$2329, 6,FALSE), "")</f>
        <v/>
      </c>
      <c r="T1565" s="30" t="str">
        <f>IF($A1565 = "","",
IF(VLOOKUP($A1565,'Student reference sheet'!$A$2:$V$2329, 10,FALSE) = "Y", "Hispanic",
IF(VLOOKUP($A1565,'Student reference sheet'!$A$2:$V$2329,11,FALSE) &lt;&gt; "",
IF(VLOOKUP($A1565,'Student reference sheet'!$A$2:$V$2329,11,FALSE) = "UNK", "Unknown", VLOOKUP(VALUE(VLOOKUP($A1565,'Student reference sheet'!$A$2:$V$2329,11,FALSE)),'Ethnicity Reference'!$A$2:$B$22,2,FALSE)),
IF(VLOOKUP($A1565,'Student reference sheet'!$A$2:$V$2329,9,FALSE) &lt;&gt; "", VLOOKUP(VALUE(VLOOKUP($A1565,'Student reference sheet'!$A$2:$V$2329,9,FALSE)),'Ethnicity Reference'!$A$2:$B$22,2,FALSE),"Unknown"))))</f>
        <v/>
      </c>
      <c r="U1565" s="35"/>
    </row>
    <row r="1566" spans="1:21" ht="15.75">
      <c r="A1566" s="47"/>
      <c r="B1566" s="33"/>
      <c r="C1566" s="39" t="str">
        <f>IF($A1566 &lt;&gt; "",VLOOKUP($A1566,'Student reference sheet'!$A$2:$V$2329, 3,FALSE), "")</f>
        <v/>
      </c>
      <c r="D1566" s="39" t="str">
        <f>IF($A1566 &lt;&gt; "",VLOOKUP($A1566,'Student reference sheet'!$A$2:$V$2329, 2,FALSE), "")</f>
        <v/>
      </c>
      <c r="E1566" s="35"/>
      <c r="F1566" s="34"/>
      <c r="G1566" s="40" t="str">
        <f t="shared" ca="1" si="75"/>
        <v/>
      </c>
      <c r="H1566" s="40" t="str">
        <f t="shared" ca="1" si="76"/>
        <v/>
      </c>
      <c r="I1566" s="36" t="str">
        <f>IF($A1566 = "", "",
IF(COUNTIF(MINIMUM_DAY_DATES[], Attendance!J1566) &gt; 0, VLOOKUP(Attendance!$G1566,MINIMUM_DAY_PERIOD_SCHEDULE[], 2,TRUE),
IF(COUNTIF(RALLY_DATES[], Attendance!J1566) &gt; 0, VLOOKUP(Attendance!$G1566,RALLY_PERIOD_SCHEDULE[], 2,TRUE),
IF(WEEKDAY(Attendance!$J1566) = 2,
       IF(COUNTIF(FINALS_WEEK_MONDAY_DATE[],Attendance!$J1566) &gt; 0, VLOOKUP(Attendance!$G1566,FINALS_WEEK_MONDAY_PERIOD_SCHEDULE[],2,TRUE),
       VLOOKUP(Attendance!$G1566,REGULAR_WEEK_SCHEDULE[],6,TRUE)),
IF(WEEKDAY($J1566) = 3,
       IF(COUNTIF(FINALS_WEEK_TUESDAY_DATE[],Attendance!$J1566) &gt; 0, VLOOKUP(Attendance!$G1566,FINALS_WEEK_TUESDAY_PERIOD_SCHEDULE[],2,TRUE),
       VLOOKUP(Attendance!$G1566,REGULAR_WEEK_SCHEDULE[[Tuesday]:[Period]],5,TRUE)),
IF(WEEKDAY(Attendance!$J1566) = 4,
        IF(COUNTIF(BLOCK_WEDNESDAY_DATES[],Attendance!$J1566) &gt; 0, VLOOKUP(Attendance!$G1566,BLOCK_WEDNESDAY_PERIOD_SCHEDULE[],2,TRUE),
        IF(COUNTIF(FINALS_WEEK_WEDNESDAY_DATE[],Attendance!$J1566) &gt; 0, VLOOKUP(Attendance!$G1566,FINALS_WEEK_WEDNESDAY_PERIOD_SCHEDULE[],2,TRUE),
       VLOOKUP(Attendance!$G1566,REGULAR_WEEK_SCHEDULE[[Wednesday]:[Period]],4,TRUE))),
IF(WEEKDAY($J1566) = 5,
       IF(COUNTIF(BLOCK_THURSDAY_DATES[],Attendance!$J1566) &gt; 0, VLOOKUP(Attendance!$G1566,BLOCK_THURSDAY_PERIOD_SCHEDULE[],2,TRUE),
       IF(COUNTIF(FINALS_WEEK_THURSDAY_DATE[],Attendance!$J1566) &gt; 0, VLOOKUP(Attendance!$G1566,FINALS_WEEK_THURSDAY_PERIOD_SCHEDULE[],2,TRUE),
       VLOOKUP(Attendance!$G1566,REGULAR_WEEK_SCHEDULE[[Thursday]:[Period]],3,TRUE))),
IF(WEEKDAY(Attendance!$J1566) = 6,
       IF(COUNTIF(FINALS_WEEK_FRIDAY_DATE[],Attendance!$J1566) &gt; 0, VLOOKUP(Attendance!$G1566,FINALS_WEEK_FRIDAY_PERIOD_SCHEDULE[],2,TRUE),
       VLOOKUP(Attendance!$G1566,REGULAR_WEEK_SCHEDULE[[Friday]:[Period]],2,TRUE))))))))))</f>
        <v/>
      </c>
      <c r="J1566" s="41" t="str">
        <f t="shared" ca="1" si="77"/>
        <v/>
      </c>
      <c r="K1566" s="41" t="str">
        <f>IF($A1566 &lt;&gt; "",VLOOKUP($A1566,'Student reference sheet'!$A$2:$V$2329, 7,FALSE), "")</f>
        <v/>
      </c>
      <c r="L1566" s="30" t="str">
        <f>IF($A1566 ="", "", VLOOKUP($A1566, 'Student reference sheet'!$A$2:$Z$2603,23,FALSE))</f>
        <v/>
      </c>
      <c r="M1566" s="30" t="str">
        <f>IF($A1566 ="", "", VLOOKUP($A1566, 'Student reference sheet'!$A$2:$Z$2603,24,FALSE))</f>
        <v/>
      </c>
      <c r="N1566" s="30" t="str">
        <f>IF($A1566 ="", "", VLOOKUP($A1566, 'Student reference sheet'!$A$2:$Z$2603,26,FALSE))</f>
        <v/>
      </c>
      <c r="O1566" s="30" t="str">
        <f>IF($A1566 ="", "", VLOOKUP($A1566, 'Student reference sheet'!$A$2:$Z$2603,25,FALSE))</f>
        <v/>
      </c>
      <c r="P1566" s="39" t="str">
        <f>IF($A1566 = "", "", IF(OR(VLOOKUP($A1566,'Student reference sheet'!$A$2:$V$2400,8,FALSE) = "R",  VLOOKUP($A1566,'Student reference sheet'!$A$2:$V$2400,8,FALSE) = "L"), "X", ""))</f>
        <v/>
      </c>
      <c r="Q1566" s="39" t="str">
        <f>IF($A1566 ="", "", VLOOKUP($A1566, 'Student reference sheet'!$A$2:$V$2603,22,FALSE))</f>
        <v/>
      </c>
      <c r="R1566" s="39" t="str">
        <f>IF($A1566 &lt;&gt; "",VLOOKUP($A1566,'Student reference sheet'!$A$2:$V$2329, 5,FALSE), "")</f>
        <v/>
      </c>
      <c r="S1566" s="39" t="str">
        <f>IF($A1566 &lt;&gt; "",VLOOKUP($A1566,'Student reference sheet'!$A$2:$V$2329, 6,FALSE), "")</f>
        <v/>
      </c>
      <c r="T1566" s="30" t="str">
        <f>IF($A1566 = "","",
IF(VLOOKUP($A1566,'Student reference sheet'!$A$2:$V$2329, 10,FALSE) = "Y", "Hispanic",
IF(VLOOKUP($A1566,'Student reference sheet'!$A$2:$V$2329,11,FALSE) &lt;&gt; "",
IF(VLOOKUP($A1566,'Student reference sheet'!$A$2:$V$2329,11,FALSE) = "UNK", "Unknown", VLOOKUP(VALUE(VLOOKUP($A1566,'Student reference sheet'!$A$2:$V$2329,11,FALSE)),'Ethnicity Reference'!$A$2:$B$22,2,FALSE)),
IF(VLOOKUP($A1566,'Student reference sheet'!$A$2:$V$2329,9,FALSE) &lt;&gt; "", VLOOKUP(VALUE(VLOOKUP($A1566,'Student reference sheet'!$A$2:$V$2329,9,FALSE)),'Ethnicity Reference'!$A$2:$B$22,2,FALSE),"Unknown"))))</f>
        <v/>
      </c>
      <c r="U1566" s="35"/>
    </row>
    <row r="1567" spans="1:21" ht="15.75">
      <c r="A1567" s="47"/>
      <c r="B1567" s="33"/>
      <c r="C1567" s="39" t="str">
        <f>IF($A1567 &lt;&gt; "",VLOOKUP($A1567,'Student reference sheet'!$A$2:$V$2329, 3,FALSE), "")</f>
        <v/>
      </c>
      <c r="D1567" s="39" t="str">
        <f>IF($A1567 &lt;&gt; "",VLOOKUP($A1567,'Student reference sheet'!$A$2:$V$2329, 2,FALSE), "")</f>
        <v/>
      </c>
      <c r="E1567" s="35"/>
      <c r="F1567" s="34"/>
      <c r="G1567" s="40" t="str">
        <f t="shared" ca="1" si="75"/>
        <v/>
      </c>
      <c r="H1567" s="40" t="str">
        <f t="shared" ca="1" si="76"/>
        <v/>
      </c>
      <c r="I1567" s="36" t="str">
        <f>IF($A1567 = "", "",
IF(COUNTIF(MINIMUM_DAY_DATES[], Attendance!J1567) &gt; 0, VLOOKUP(Attendance!$G1567,MINIMUM_DAY_PERIOD_SCHEDULE[], 2,TRUE),
IF(COUNTIF(RALLY_DATES[], Attendance!J1567) &gt; 0, VLOOKUP(Attendance!$G1567,RALLY_PERIOD_SCHEDULE[], 2,TRUE),
IF(WEEKDAY(Attendance!$J1567) = 2,
       IF(COUNTIF(FINALS_WEEK_MONDAY_DATE[],Attendance!$J1567) &gt; 0, VLOOKUP(Attendance!$G1567,FINALS_WEEK_MONDAY_PERIOD_SCHEDULE[],2,TRUE),
       VLOOKUP(Attendance!$G1567,REGULAR_WEEK_SCHEDULE[],6,TRUE)),
IF(WEEKDAY($J1567) = 3,
       IF(COUNTIF(FINALS_WEEK_TUESDAY_DATE[],Attendance!$J1567) &gt; 0, VLOOKUP(Attendance!$G1567,FINALS_WEEK_TUESDAY_PERIOD_SCHEDULE[],2,TRUE),
       VLOOKUP(Attendance!$G1567,REGULAR_WEEK_SCHEDULE[[Tuesday]:[Period]],5,TRUE)),
IF(WEEKDAY(Attendance!$J1567) = 4,
        IF(COUNTIF(BLOCK_WEDNESDAY_DATES[],Attendance!$J1567) &gt; 0, VLOOKUP(Attendance!$G1567,BLOCK_WEDNESDAY_PERIOD_SCHEDULE[],2,TRUE),
        IF(COUNTIF(FINALS_WEEK_WEDNESDAY_DATE[],Attendance!$J1567) &gt; 0, VLOOKUP(Attendance!$G1567,FINALS_WEEK_WEDNESDAY_PERIOD_SCHEDULE[],2,TRUE),
       VLOOKUP(Attendance!$G1567,REGULAR_WEEK_SCHEDULE[[Wednesday]:[Period]],4,TRUE))),
IF(WEEKDAY($J1567) = 5,
       IF(COUNTIF(BLOCK_THURSDAY_DATES[],Attendance!$J1567) &gt; 0, VLOOKUP(Attendance!$G1567,BLOCK_THURSDAY_PERIOD_SCHEDULE[],2,TRUE),
       IF(COUNTIF(FINALS_WEEK_THURSDAY_DATE[],Attendance!$J1567) &gt; 0, VLOOKUP(Attendance!$G1567,FINALS_WEEK_THURSDAY_PERIOD_SCHEDULE[],2,TRUE),
       VLOOKUP(Attendance!$G1567,REGULAR_WEEK_SCHEDULE[[Thursday]:[Period]],3,TRUE))),
IF(WEEKDAY(Attendance!$J1567) = 6,
       IF(COUNTIF(FINALS_WEEK_FRIDAY_DATE[],Attendance!$J1567) &gt; 0, VLOOKUP(Attendance!$G1567,FINALS_WEEK_FRIDAY_PERIOD_SCHEDULE[],2,TRUE),
       VLOOKUP(Attendance!$G1567,REGULAR_WEEK_SCHEDULE[[Friday]:[Period]],2,TRUE))))))))))</f>
        <v/>
      </c>
      <c r="J1567" s="41" t="str">
        <f t="shared" ca="1" si="77"/>
        <v/>
      </c>
      <c r="K1567" s="41" t="str">
        <f>IF($A1567 &lt;&gt; "",VLOOKUP($A1567,'Student reference sheet'!$A$2:$V$2329, 7,FALSE), "")</f>
        <v/>
      </c>
      <c r="L1567" s="30" t="str">
        <f>IF($A1567 ="", "", VLOOKUP($A1567, 'Student reference sheet'!$A$2:$Z$2603,23,FALSE))</f>
        <v/>
      </c>
      <c r="M1567" s="30" t="str">
        <f>IF($A1567 ="", "", VLOOKUP($A1567, 'Student reference sheet'!$A$2:$Z$2603,24,FALSE))</f>
        <v/>
      </c>
      <c r="N1567" s="30" t="str">
        <f>IF($A1567 ="", "", VLOOKUP($A1567, 'Student reference sheet'!$A$2:$Z$2603,26,FALSE))</f>
        <v/>
      </c>
      <c r="O1567" s="30" t="str">
        <f>IF($A1567 ="", "", VLOOKUP($A1567, 'Student reference sheet'!$A$2:$Z$2603,25,FALSE))</f>
        <v/>
      </c>
      <c r="P1567" s="39" t="str">
        <f>IF($A1567 = "", "", IF(OR(VLOOKUP($A1567,'Student reference sheet'!$A$2:$V$2400,8,FALSE) = "R",  VLOOKUP($A1567,'Student reference sheet'!$A$2:$V$2400,8,FALSE) = "L"), "X", ""))</f>
        <v/>
      </c>
      <c r="Q1567" s="39" t="str">
        <f>IF($A1567 ="", "", VLOOKUP($A1567, 'Student reference sheet'!$A$2:$V$2603,22,FALSE))</f>
        <v/>
      </c>
      <c r="R1567" s="39" t="str">
        <f>IF($A1567 &lt;&gt; "",VLOOKUP($A1567,'Student reference sheet'!$A$2:$V$2329, 5,FALSE), "")</f>
        <v/>
      </c>
      <c r="S1567" s="39" t="str">
        <f>IF($A1567 &lt;&gt; "",VLOOKUP($A1567,'Student reference sheet'!$A$2:$V$2329, 6,FALSE), "")</f>
        <v/>
      </c>
      <c r="T1567" s="30" t="str">
        <f>IF($A1567 = "","",
IF(VLOOKUP($A1567,'Student reference sheet'!$A$2:$V$2329, 10,FALSE) = "Y", "Hispanic",
IF(VLOOKUP($A1567,'Student reference sheet'!$A$2:$V$2329,11,FALSE) &lt;&gt; "",
IF(VLOOKUP($A1567,'Student reference sheet'!$A$2:$V$2329,11,FALSE) = "UNK", "Unknown", VLOOKUP(VALUE(VLOOKUP($A1567,'Student reference sheet'!$A$2:$V$2329,11,FALSE)),'Ethnicity Reference'!$A$2:$B$22,2,FALSE)),
IF(VLOOKUP($A1567,'Student reference sheet'!$A$2:$V$2329,9,FALSE) &lt;&gt; "", VLOOKUP(VALUE(VLOOKUP($A1567,'Student reference sheet'!$A$2:$V$2329,9,FALSE)),'Ethnicity Reference'!$A$2:$B$22,2,FALSE),"Unknown"))))</f>
        <v/>
      </c>
      <c r="U1567" s="35"/>
    </row>
    <row r="1568" spans="1:21" ht="15.75">
      <c r="A1568" s="47"/>
      <c r="B1568" s="33"/>
      <c r="C1568" s="39" t="str">
        <f>IF($A1568 &lt;&gt; "",VLOOKUP($A1568,'Student reference sheet'!$A$2:$V$2329, 3,FALSE), "")</f>
        <v/>
      </c>
      <c r="D1568" s="39" t="str">
        <f>IF($A1568 &lt;&gt; "",VLOOKUP($A1568,'Student reference sheet'!$A$2:$V$2329, 2,FALSE), "")</f>
        <v/>
      </c>
      <c r="E1568" s="35"/>
      <c r="F1568" s="34"/>
      <c r="G1568" s="40" t="str">
        <f t="shared" ca="1" si="75"/>
        <v/>
      </c>
      <c r="H1568" s="40" t="str">
        <f t="shared" ca="1" si="76"/>
        <v/>
      </c>
      <c r="I1568" s="36" t="str">
        <f>IF($A1568 = "", "",
IF(COUNTIF(MINIMUM_DAY_DATES[], Attendance!J1568) &gt; 0, VLOOKUP(Attendance!$G1568,MINIMUM_DAY_PERIOD_SCHEDULE[], 2,TRUE),
IF(COUNTIF(RALLY_DATES[], Attendance!J1568) &gt; 0, VLOOKUP(Attendance!$G1568,RALLY_PERIOD_SCHEDULE[], 2,TRUE),
IF(WEEKDAY(Attendance!$J1568) = 2,
       IF(COUNTIF(FINALS_WEEK_MONDAY_DATE[],Attendance!$J1568) &gt; 0, VLOOKUP(Attendance!$G1568,FINALS_WEEK_MONDAY_PERIOD_SCHEDULE[],2,TRUE),
       VLOOKUP(Attendance!$G1568,REGULAR_WEEK_SCHEDULE[],6,TRUE)),
IF(WEEKDAY($J1568) = 3,
       IF(COUNTIF(FINALS_WEEK_TUESDAY_DATE[],Attendance!$J1568) &gt; 0, VLOOKUP(Attendance!$G1568,FINALS_WEEK_TUESDAY_PERIOD_SCHEDULE[],2,TRUE),
       VLOOKUP(Attendance!$G1568,REGULAR_WEEK_SCHEDULE[[Tuesday]:[Period]],5,TRUE)),
IF(WEEKDAY(Attendance!$J1568) = 4,
        IF(COUNTIF(BLOCK_WEDNESDAY_DATES[],Attendance!$J1568) &gt; 0, VLOOKUP(Attendance!$G1568,BLOCK_WEDNESDAY_PERIOD_SCHEDULE[],2,TRUE),
        IF(COUNTIF(FINALS_WEEK_WEDNESDAY_DATE[],Attendance!$J1568) &gt; 0, VLOOKUP(Attendance!$G1568,FINALS_WEEK_WEDNESDAY_PERIOD_SCHEDULE[],2,TRUE),
       VLOOKUP(Attendance!$G1568,REGULAR_WEEK_SCHEDULE[[Wednesday]:[Period]],4,TRUE))),
IF(WEEKDAY($J1568) = 5,
       IF(COUNTIF(BLOCK_THURSDAY_DATES[],Attendance!$J1568) &gt; 0, VLOOKUP(Attendance!$G1568,BLOCK_THURSDAY_PERIOD_SCHEDULE[],2,TRUE),
       IF(COUNTIF(FINALS_WEEK_THURSDAY_DATE[],Attendance!$J1568) &gt; 0, VLOOKUP(Attendance!$G1568,FINALS_WEEK_THURSDAY_PERIOD_SCHEDULE[],2,TRUE),
       VLOOKUP(Attendance!$G1568,REGULAR_WEEK_SCHEDULE[[Thursday]:[Period]],3,TRUE))),
IF(WEEKDAY(Attendance!$J1568) = 6,
       IF(COUNTIF(FINALS_WEEK_FRIDAY_DATE[],Attendance!$J1568) &gt; 0, VLOOKUP(Attendance!$G1568,FINALS_WEEK_FRIDAY_PERIOD_SCHEDULE[],2,TRUE),
       VLOOKUP(Attendance!$G1568,REGULAR_WEEK_SCHEDULE[[Friday]:[Period]],2,TRUE))))))))))</f>
        <v/>
      </c>
      <c r="J1568" s="41" t="str">
        <f t="shared" ca="1" si="77"/>
        <v/>
      </c>
      <c r="K1568" s="41" t="str">
        <f>IF($A1568 &lt;&gt; "",VLOOKUP($A1568,'Student reference sheet'!$A$2:$V$2329, 7,FALSE), "")</f>
        <v/>
      </c>
      <c r="L1568" s="30" t="str">
        <f>IF($A1568 ="", "", VLOOKUP($A1568, 'Student reference sheet'!$A$2:$Z$2603,23,FALSE))</f>
        <v/>
      </c>
      <c r="M1568" s="30" t="str">
        <f>IF($A1568 ="", "", VLOOKUP($A1568, 'Student reference sheet'!$A$2:$Z$2603,24,FALSE))</f>
        <v/>
      </c>
      <c r="N1568" s="30" t="str">
        <f>IF($A1568 ="", "", VLOOKUP($A1568, 'Student reference sheet'!$A$2:$Z$2603,26,FALSE))</f>
        <v/>
      </c>
      <c r="O1568" s="30" t="str">
        <f>IF($A1568 ="", "", VLOOKUP($A1568, 'Student reference sheet'!$A$2:$Z$2603,25,FALSE))</f>
        <v/>
      </c>
      <c r="P1568" s="39" t="str">
        <f>IF($A1568 = "", "", IF(OR(VLOOKUP($A1568,'Student reference sheet'!$A$2:$V$2400,8,FALSE) = "R",  VLOOKUP($A1568,'Student reference sheet'!$A$2:$V$2400,8,FALSE) = "L"), "X", ""))</f>
        <v/>
      </c>
      <c r="Q1568" s="39" t="str">
        <f>IF($A1568 ="", "", VLOOKUP($A1568, 'Student reference sheet'!$A$2:$V$2603,22,FALSE))</f>
        <v/>
      </c>
      <c r="R1568" s="39" t="str">
        <f>IF($A1568 &lt;&gt; "",VLOOKUP($A1568,'Student reference sheet'!$A$2:$V$2329, 5,FALSE), "")</f>
        <v/>
      </c>
      <c r="S1568" s="39" t="str">
        <f>IF($A1568 &lt;&gt; "",VLOOKUP($A1568,'Student reference sheet'!$A$2:$V$2329, 6,FALSE), "")</f>
        <v/>
      </c>
      <c r="T1568" s="30" t="str">
        <f>IF($A1568 = "","",
IF(VLOOKUP($A1568,'Student reference sheet'!$A$2:$V$2329, 10,FALSE) = "Y", "Hispanic",
IF(VLOOKUP($A1568,'Student reference sheet'!$A$2:$V$2329,11,FALSE) &lt;&gt; "",
IF(VLOOKUP($A1568,'Student reference sheet'!$A$2:$V$2329,11,FALSE) = "UNK", "Unknown", VLOOKUP(VALUE(VLOOKUP($A1568,'Student reference sheet'!$A$2:$V$2329,11,FALSE)),'Ethnicity Reference'!$A$2:$B$22,2,FALSE)),
IF(VLOOKUP($A1568,'Student reference sheet'!$A$2:$V$2329,9,FALSE) &lt;&gt; "", VLOOKUP(VALUE(VLOOKUP($A1568,'Student reference sheet'!$A$2:$V$2329,9,FALSE)),'Ethnicity Reference'!$A$2:$B$22,2,FALSE),"Unknown"))))</f>
        <v/>
      </c>
      <c r="U1568" s="35"/>
    </row>
    <row r="1569" spans="1:21" ht="15.75">
      <c r="A1569" s="47"/>
      <c r="B1569" s="33"/>
      <c r="C1569" s="39" t="str">
        <f>IF($A1569 &lt;&gt; "",VLOOKUP($A1569,'Student reference sheet'!$A$2:$V$2329, 3,FALSE), "")</f>
        <v/>
      </c>
      <c r="D1569" s="39" t="str">
        <f>IF($A1569 &lt;&gt; "",VLOOKUP($A1569,'Student reference sheet'!$A$2:$V$2329, 2,FALSE), "")</f>
        <v/>
      </c>
      <c r="E1569" s="35"/>
      <c r="F1569" s="34"/>
      <c r="G1569" s="40" t="str">
        <f t="shared" ca="1" si="75"/>
        <v/>
      </c>
      <c r="H1569" s="40" t="str">
        <f t="shared" ca="1" si="76"/>
        <v/>
      </c>
      <c r="I1569" s="36" t="str">
        <f>IF($A1569 = "", "",
IF(COUNTIF(MINIMUM_DAY_DATES[], Attendance!J1569) &gt; 0, VLOOKUP(Attendance!$G1569,MINIMUM_DAY_PERIOD_SCHEDULE[], 2,TRUE),
IF(COUNTIF(RALLY_DATES[], Attendance!J1569) &gt; 0, VLOOKUP(Attendance!$G1569,RALLY_PERIOD_SCHEDULE[], 2,TRUE),
IF(WEEKDAY(Attendance!$J1569) = 2,
       IF(COUNTIF(FINALS_WEEK_MONDAY_DATE[],Attendance!$J1569) &gt; 0, VLOOKUP(Attendance!$G1569,FINALS_WEEK_MONDAY_PERIOD_SCHEDULE[],2,TRUE),
       VLOOKUP(Attendance!$G1569,REGULAR_WEEK_SCHEDULE[],6,TRUE)),
IF(WEEKDAY($J1569) = 3,
       IF(COUNTIF(FINALS_WEEK_TUESDAY_DATE[],Attendance!$J1569) &gt; 0, VLOOKUP(Attendance!$G1569,FINALS_WEEK_TUESDAY_PERIOD_SCHEDULE[],2,TRUE),
       VLOOKUP(Attendance!$G1569,REGULAR_WEEK_SCHEDULE[[Tuesday]:[Period]],5,TRUE)),
IF(WEEKDAY(Attendance!$J1569) = 4,
        IF(COUNTIF(BLOCK_WEDNESDAY_DATES[],Attendance!$J1569) &gt; 0, VLOOKUP(Attendance!$G1569,BLOCK_WEDNESDAY_PERIOD_SCHEDULE[],2,TRUE),
        IF(COUNTIF(FINALS_WEEK_WEDNESDAY_DATE[],Attendance!$J1569) &gt; 0, VLOOKUP(Attendance!$G1569,FINALS_WEEK_WEDNESDAY_PERIOD_SCHEDULE[],2,TRUE),
       VLOOKUP(Attendance!$G1569,REGULAR_WEEK_SCHEDULE[[Wednesday]:[Period]],4,TRUE))),
IF(WEEKDAY($J1569) = 5,
       IF(COUNTIF(BLOCK_THURSDAY_DATES[],Attendance!$J1569) &gt; 0, VLOOKUP(Attendance!$G1569,BLOCK_THURSDAY_PERIOD_SCHEDULE[],2,TRUE),
       IF(COUNTIF(FINALS_WEEK_THURSDAY_DATE[],Attendance!$J1569) &gt; 0, VLOOKUP(Attendance!$G1569,FINALS_WEEK_THURSDAY_PERIOD_SCHEDULE[],2,TRUE),
       VLOOKUP(Attendance!$G1569,REGULAR_WEEK_SCHEDULE[[Thursday]:[Period]],3,TRUE))),
IF(WEEKDAY(Attendance!$J1569) = 6,
       IF(COUNTIF(FINALS_WEEK_FRIDAY_DATE[],Attendance!$J1569) &gt; 0, VLOOKUP(Attendance!$G1569,FINALS_WEEK_FRIDAY_PERIOD_SCHEDULE[],2,TRUE),
       VLOOKUP(Attendance!$G1569,REGULAR_WEEK_SCHEDULE[[Friday]:[Period]],2,TRUE))))))))))</f>
        <v/>
      </c>
      <c r="J1569" s="41" t="str">
        <f t="shared" ca="1" si="77"/>
        <v/>
      </c>
      <c r="K1569" s="41" t="str">
        <f>IF($A1569 &lt;&gt; "",VLOOKUP($A1569,'Student reference sheet'!$A$2:$V$2329, 7,FALSE), "")</f>
        <v/>
      </c>
      <c r="L1569" s="30" t="str">
        <f>IF($A1569 ="", "", VLOOKUP($A1569, 'Student reference sheet'!$A$2:$Z$2603,23,FALSE))</f>
        <v/>
      </c>
      <c r="M1569" s="30" t="str">
        <f>IF($A1569 ="", "", VLOOKUP($A1569, 'Student reference sheet'!$A$2:$Z$2603,24,FALSE))</f>
        <v/>
      </c>
      <c r="N1569" s="30" t="str">
        <f>IF($A1569 ="", "", VLOOKUP($A1569, 'Student reference sheet'!$A$2:$Z$2603,26,FALSE))</f>
        <v/>
      </c>
      <c r="O1569" s="30" t="str">
        <f>IF($A1569 ="", "", VLOOKUP($A1569, 'Student reference sheet'!$A$2:$Z$2603,25,FALSE))</f>
        <v/>
      </c>
      <c r="P1569" s="39" t="str">
        <f>IF($A1569 = "", "", IF(OR(VLOOKUP($A1569,'Student reference sheet'!$A$2:$V$2400,8,FALSE) = "R",  VLOOKUP($A1569,'Student reference sheet'!$A$2:$V$2400,8,FALSE) = "L"), "X", ""))</f>
        <v/>
      </c>
      <c r="Q1569" s="39" t="str">
        <f>IF($A1569 ="", "", VLOOKUP($A1569, 'Student reference sheet'!$A$2:$V$2603,22,FALSE))</f>
        <v/>
      </c>
      <c r="R1569" s="39" t="str">
        <f>IF($A1569 &lt;&gt; "",VLOOKUP($A1569,'Student reference sheet'!$A$2:$V$2329, 5,FALSE), "")</f>
        <v/>
      </c>
      <c r="S1569" s="39" t="str">
        <f>IF($A1569 &lt;&gt; "",VLOOKUP($A1569,'Student reference sheet'!$A$2:$V$2329, 6,FALSE), "")</f>
        <v/>
      </c>
      <c r="T1569" s="30" t="str">
        <f>IF($A1569 = "","",
IF(VLOOKUP($A1569,'Student reference sheet'!$A$2:$V$2329, 10,FALSE) = "Y", "Hispanic",
IF(VLOOKUP($A1569,'Student reference sheet'!$A$2:$V$2329,11,FALSE) &lt;&gt; "",
IF(VLOOKUP($A1569,'Student reference sheet'!$A$2:$V$2329,11,FALSE) = "UNK", "Unknown", VLOOKUP(VALUE(VLOOKUP($A1569,'Student reference sheet'!$A$2:$V$2329,11,FALSE)),'Ethnicity Reference'!$A$2:$B$22,2,FALSE)),
IF(VLOOKUP($A1569,'Student reference sheet'!$A$2:$V$2329,9,FALSE) &lt;&gt; "", VLOOKUP(VALUE(VLOOKUP($A1569,'Student reference sheet'!$A$2:$V$2329,9,FALSE)),'Ethnicity Reference'!$A$2:$B$22,2,FALSE),"Unknown"))))</f>
        <v/>
      </c>
      <c r="U1569" s="35"/>
    </row>
    <row r="1570" spans="1:21" ht="15.75">
      <c r="A1570" s="47"/>
      <c r="B1570" s="33"/>
      <c r="C1570" s="39" t="str">
        <f>IF($A1570 &lt;&gt; "",VLOOKUP($A1570,'Student reference sheet'!$A$2:$V$2329, 3,FALSE), "")</f>
        <v/>
      </c>
      <c r="D1570" s="39" t="str">
        <f>IF($A1570 &lt;&gt; "",VLOOKUP($A1570,'Student reference sheet'!$A$2:$V$2329, 2,FALSE), "")</f>
        <v/>
      </c>
      <c r="E1570" s="35"/>
      <c r="F1570" s="34"/>
      <c r="G1570" s="40" t="str">
        <f t="shared" ca="1" si="75"/>
        <v/>
      </c>
      <c r="H1570" s="40" t="str">
        <f t="shared" ca="1" si="76"/>
        <v/>
      </c>
      <c r="I1570" s="36" t="str">
        <f>IF($A1570 = "", "",
IF(COUNTIF(MINIMUM_DAY_DATES[], Attendance!J1570) &gt; 0, VLOOKUP(Attendance!$G1570,MINIMUM_DAY_PERIOD_SCHEDULE[], 2,TRUE),
IF(COUNTIF(RALLY_DATES[], Attendance!J1570) &gt; 0, VLOOKUP(Attendance!$G1570,RALLY_PERIOD_SCHEDULE[], 2,TRUE),
IF(WEEKDAY(Attendance!$J1570) = 2,
       IF(COUNTIF(FINALS_WEEK_MONDAY_DATE[],Attendance!$J1570) &gt; 0, VLOOKUP(Attendance!$G1570,FINALS_WEEK_MONDAY_PERIOD_SCHEDULE[],2,TRUE),
       VLOOKUP(Attendance!$G1570,REGULAR_WEEK_SCHEDULE[],6,TRUE)),
IF(WEEKDAY($J1570) = 3,
       IF(COUNTIF(FINALS_WEEK_TUESDAY_DATE[],Attendance!$J1570) &gt; 0, VLOOKUP(Attendance!$G1570,FINALS_WEEK_TUESDAY_PERIOD_SCHEDULE[],2,TRUE),
       VLOOKUP(Attendance!$G1570,REGULAR_WEEK_SCHEDULE[[Tuesday]:[Period]],5,TRUE)),
IF(WEEKDAY(Attendance!$J1570) = 4,
        IF(COUNTIF(BLOCK_WEDNESDAY_DATES[],Attendance!$J1570) &gt; 0, VLOOKUP(Attendance!$G1570,BLOCK_WEDNESDAY_PERIOD_SCHEDULE[],2,TRUE),
        IF(COUNTIF(FINALS_WEEK_WEDNESDAY_DATE[],Attendance!$J1570) &gt; 0, VLOOKUP(Attendance!$G1570,FINALS_WEEK_WEDNESDAY_PERIOD_SCHEDULE[],2,TRUE),
       VLOOKUP(Attendance!$G1570,REGULAR_WEEK_SCHEDULE[[Wednesday]:[Period]],4,TRUE))),
IF(WEEKDAY($J1570) = 5,
       IF(COUNTIF(BLOCK_THURSDAY_DATES[],Attendance!$J1570) &gt; 0, VLOOKUP(Attendance!$G1570,BLOCK_THURSDAY_PERIOD_SCHEDULE[],2,TRUE),
       IF(COUNTIF(FINALS_WEEK_THURSDAY_DATE[],Attendance!$J1570) &gt; 0, VLOOKUP(Attendance!$G1570,FINALS_WEEK_THURSDAY_PERIOD_SCHEDULE[],2,TRUE),
       VLOOKUP(Attendance!$G1570,REGULAR_WEEK_SCHEDULE[[Thursday]:[Period]],3,TRUE))),
IF(WEEKDAY(Attendance!$J1570) = 6,
       IF(COUNTIF(FINALS_WEEK_FRIDAY_DATE[],Attendance!$J1570) &gt; 0, VLOOKUP(Attendance!$G1570,FINALS_WEEK_FRIDAY_PERIOD_SCHEDULE[],2,TRUE),
       VLOOKUP(Attendance!$G1570,REGULAR_WEEK_SCHEDULE[[Friday]:[Period]],2,TRUE))))))))))</f>
        <v/>
      </c>
      <c r="J1570" s="41" t="str">
        <f t="shared" ca="1" si="77"/>
        <v/>
      </c>
      <c r="K1570" s="41" t="str">
        <f>IF($A1570 &lt;&gt; "",VLOOKUP($A1570,'Student reference sheet'!$A$2:$V$2329, 7,FALSE), "")</f>
        <v/>
      </c>
      <c r="L1570" s="30" t="str">
        <f>IF($A1570 ="", "", VLOOKUP($A1570, 'Student reference sheet'!$A$2:$Z$2603,23,FALSE))</f>
        <v/>
      </c>
      <c r="M1570" s="30" t="str">
        <f>IF($A1570 ="", "", VLOOKUP($A1570, 'Student reference sheet'!$A$2:$Z$2603,24,FALSE))</f>
        <v/>
      </c>
      <c r="N1570" s="30" t="str">
        <f>IF($A1570 ="", "", VLOOKUP($A1570, 'Student reference sheet'!$A$2:$Z$2603,26,FALSE))</f>
        <v/>
      </c>
      <c r="O1570" s="30" t="str">
        <f>IF($A1570 ="", "", VLOOKUP($A1570, 'Student reference sheet'!$A$2:$Z$2603,25,FALSE))</f>
        <v/>
      </c>
      <c r="P1570" s="39" t="str">
        <f>IF($A1570 = "", "", IF(OR(VLOOKUP($A1570,'Student reference sheet'!$A$2:$V$2400,8,FALSE) = "R",  VLOOKUP($A1570,'Student reference sheet'!$A$2:$V$2400,8,FALSE) = "L"), "X", ""))</f>
        <v/>
      </c>
      <c r="Q1570" s="39" t="str">
        <f>IF($A1570 ="", "", VLOOKUP($A1570, 'Student reference sheet'!$A$2:$V$2603,22,FALSE))</f>
        <v/>
      </c>
      <c r="R1570" s="39" t="str">
        <f>IF($A1570 &lt;&gt; "",VLOOKUP($A1570,'Student reference sheet'!$A$2:$V$2329, 5,FALSE), "")</f>
        <v/>
      </c>
      <c r="S1570" s="39" t="str">
        <f>IF($A1570 &lt;&gt; "",VLOOKUP($A1570,'Student reference sheet'!$A$2:$V$2329, 6,FALSE), "")</f>
        <v/>
      </c>
      <c r="T1570" s="30" t="str">
        <f>IF($A1570 = "","",
IF(VLOOKUP($A1570,'Student reference sheet'!$A$2:$V$2329, 10,FALSE) = "Y", "Hispanic",
IF(VLOOKUP($A1570,'Student reference sheet'!$A$2:$V$2329,11,FALSE) &lt;&gt; "",
IF(VLOOKUP($A1570,'Student reference sheet'!$A$2:$V$2329,11,FALSE) = "UNK", "Unknown", VLOOKUP(VALUE(VLOOKUP($A1570,'Student reference sheet'!$A$2:$V$2329,11,FALSE)),'Ethnicity Reference'!$A$2:$B$22,2,FALSE)),
IF(VLOOKUP($A1570,'Student reference sheet'!$A$2:$V$2329,9,FALSE) &lt;&gt; "", VLOOKUP(VALUE(VLOOKUP($A1570,'Student reference sheet'!$A$2:$V$2329,9,FALSE)),'Ethnicity Reference'!$A$2:$B$22,2,FALSE),"Unknown"))))</f>
        <v/>
      </c>
      <c r="U1570" s="35"/>
    </row>
    <row r="1571" spans="1:21" ht="15.75">
      <c r="A1571" s="47"/>
      <c r="B1571" s="33"/>
      <c r="C1571" s="39" t="str">
        <f>IF($A1571 &lt;&gt; "",VLOOKUP($A1571,'Student reference sheet'!$A$2:$V$2329, 3,FALSE), "")</f>
        <v/>
      </c>
      <c r="D1571" s="39" t="str">
        <f>IF($A1571 &lt;&gt; "",VLOOKUP($A1571,'Student reference sheet'!$A$2:$V$2329, 2,FALSE), "")</f>
        <v/>
      </c>
      <c r="E1571" s="35"/>
      <c r="F1571" s="34"/>
      <c r="G1571" s="40" t="str">
        <f t="shared" ca="1" si="75"/>
        <v/>
      </c>
      <c r="H1571" s="40" t="str">
        <f t="shared" ca="1" si="76"/>
        <v/>
      </c>
      <c r="I1571" s="36" t="str">
        <f>IF($A1571 = "", "",
IF(COUNTIF(MINIMUM_DAY_DATES[], Attendance!J1571) &gt; 0, VLOOKUP(Attendance!$G1571,MINIMUM_DAY_PERIOD_SCHEDULE[], 2,TRUE),
IF(COUNTIF(RALLY_DATES[], Attendance!J1571) &gt; 0, VLOOKUP(Attendance!$G1571,RALLY_PERIOD_SCHEDULE[], 2,TRUE),
IF(WEEKDAY(Attendance!$J1571) = 2,
       IF(COUNTIF(FINALS_WEEK_MONDAY_DATE[],Attendance!$J1571) &gt; 0, VLOOKUP(Attendance!$G1571,FINALS_WEEK_MONDAY_PERIOD_SCHEDULE[],2,TRUE),
       VLOOKUP(Attendance!$G1571,REGULAR_WEEK_SCHEDULE[],6,TRUE)),
IF(WEEKDAY($J1571) = 3,
       IF(COUNTIF(FINALS_WEEK_TUESDAY_DATE[],Attendance!$J1571) &gt; 0, VLOOKUP(Attendance!$G1571,FINALS_WEEK_TUESDAY_PERIOD_SCHEDULE[],2,TRUE),
       VLOOKUP(Attendance!$G1571,REGULAR_WEEK_SCHEDULE[[Tuesday]:[Period]],5,TRUE)),
IF(WEEKDAY(Attendance!$J1571) = 4,
        IF(COUNTIF(BLOCK_WEDNESDAY_DATES[],Attendance!$J1571) &gt; 0, VLOOKUP(Attendance!$G1571,BLOCK_WEDNESDAY_PERIOD_SCHEDULE[],2,TRUE),
        IF(COUNTIF(FINALS_WEEK_WEDNESDAY_DATE[],Attendance!$J1571) &gt; 0, VLOOKUP(Attendance!$G1571,FINALS_WEEK_WEDNESDAY_PERIOD_SCHEDULE[],2,TRUE),
       VLOOKUP(Attendance!$G1571,REGULAR_WEEK_SCHEDULE[[Wednesday]:[Period]],4,TRUE))),
IF(WEEKDAY($J1571) = 5,
       IF(COUNTIF(BLOCK_THURSDAY_DATES[],Attendance!$J1571) &gt; 0, VLOOKUP(Attendance!$G1571,BLOCK_THURSDAY_PERIOD_SCHEDULE[],2,TRUE),
       IF(COUNTIF(FINALS_WEEK_THURSDAY_DATE[],Attendance!$J1571) &gt; 0, VLOOKUP(Attendance!$G1571,FINALS_WEEK_THURSDAY_PERIOD_SCHEDULE[],2,TRUE),
       VLOOKUP(Attendance!$G1571,REGULAR_WEEK_SCHEDULE[[Thursday]:[Period]],3,TRUE))),
IF(WEEKDAY(Attendance!$J1571) = 6,
       IF(COUNTIF(FINALS_WEEK_FRIDAY_DATE[],Attendance!$J1571) &gt; 0, VLOOKUP(Attendance!$G1571,FINALS_WEEK_FRIDAY_PERIOD_SCHEDULE[],2,TRUE),
       VLOOKUP(Attendance!$G1571,REGULAR_WEEK_SCHEDULE[[Friday]:[Period]],2,TRUE))))))))))</f>
        <v/>
      </c>
      <c r="J1571" s="41" t="str">
        <f t="shared" ca="1" si="77"/>
        <v/>
      </c>
      <c r="K1571" s="41" t="str">
        <f>IF($A1571 &lt;&gt; "",VLOOKUP($A1571,'Student reference sheet'!$A$2:$V$2329, 7,FALSE), "")</f>
        <v/>
      </c>
      <c r="L1571" s="30" t="str">
        <f>IF($A1571 ="", "", VLOOKUP($A1571, 'Student reference sheet'!$A$2:$Z$2603,23,FALSE))</f>
        <v/>
      </c>
      <c r="M1571" s="30" t="str">
        <f>IF($A1571 ="", "", VLOOKUP($A1571, 'Student reference sheet'!$A$2:$Z$2603,24,FALSE))</f>
        <v/>
      </c>
      <c r="N1571" s="30" t="str">
        <f>IF($A1571 ="", "", VLOOKUP($A1571, 'Student reference sheet'!$A$2:$Z$2603,26,FALSE))</f>
        <v/>
      </c>
      <c r="O1571" s="30" t="str">
        <f>IF($A1571 ="", "", VLOOKUP($A1571, 'Student reference sheet'!$A$2:$Z$2603,25,FALSE))</f>
        <v/>
      </c>
      <c r="P1571" s="39" t="str">
        <f>IF($A1571 = "", "", IF(OR(VLOOKUP($A1571,'Student reference sheet'!$A$2:$V$2400,8,FALSE) = "R",  VLOOKUP($A1571,'Student reference sheet'!$A$2:$V$2400,8,FALSE) = "L"), "X", ""))</f>
        <v/>
      </c>
      <c r="Q1571" s="39" t="str">
        <f>IF($A1571 ="", "", VLOOKUP($A1571, 'Student reference sheet'!$A$2:$V$2603,22,FALSE))</f>
        <v/>
      </c>
      <c r="R1571" s="39" t="str">
        <f>IF($A1571 &lt;&gt; "",VLOOKUP($A1571,'Student reference sheet'!$A$2:$V$2329, 5,FALSE), "")</f>
        <v/>
      </c>
      <c r="S1571" s="39" t="str">
        <f>IF($A1571 &lt;&gt; "",VLOOKUP($A1571,'Student reference sheet'!$A$2:$V$2329, 6,FALSE), "")</f>
        <v/>
      </c>
      <c r="T1571" s="30" t="str">
        <f>IF($A1571 = "","",
IF(VLOOKUP($A1571,'Student reference sheet'!$A$2:$V$2329, 10,FALSE) = "Y", "Hispanic",
IF(VLOOKUP($A1571,'Student reference sheet'!$A$2:$V$2329,11,FALSE) &lt;&gt; "",
IF(VLOOKUP($A1571,'Student reference sheet'!$A$2:$V$2329,11,FALSE) = "UNK", "Unknown", VLOOKUP(VALUE(VLOOKUP($A1571,'Student reference sheet'!$A$2:$V$2329,11,FALSE)),'Ethnicity Reference'!$A$2:$B$22,2,FALSE)),
IF(VLOOKUP($A1571,'Student reference sheet'!$A$2:$V$2329,9,FALSE) &lt;&gt; "", VLOOKUP(VALUE(VLOOKUP($A1571,'Student reference sheet'!$A$2:$V$2329,9,FALSE)),'Ethnicity Reference'!$A$2:$B$22,2,FALSE),"Unknown"))))</f>
        <v/>
      </c>
      <c r="U1571" s="35"/>
    </row>
    <row r="1572" spans="1:21" ht="15.75">
      <c r="A1572" s="47"/>
      <c r="B1572" s="33"/>
      <c r="C1572" s="39" t="str">
        <f>IF($A1572 &lt;&gt; "",VLOOKUP($A1572,'Student reference sheet'!$A$2:$V$2329, 3,FALSE), "")</f>
        <v/>
      </c>
      <c r="D1572" s="39" t="str">
        <f>IF($A1572 &lt;&gt; "",VLOOKUP($A1572,'Student reference sheet'!$A$2:$V$2329, 2,FALSE), "")</f>
        <v/>
      </c>
      <c r="E1572" s="35"/>
      <c r="F1572" s="34"/>
      <c r="G1572" s="40" t="str">
        <f t="shared" ca="1" si="75"/>
        <v/>
      </c>
      <c r="H1572" s="40" t="str">
        <f t="shared" ca="1" si="76"/>
        <v/>
      </c>
      <c r="I1572" s="36" t="str">
        <f>IF($A1572 = "", "",
IF(COUNTIF(MINIMUM_DAY_DATES[], Attendance!J1572) &gt; 0, VLOOKUP(Attendance!$G1572,MINIMUM_DAY_PERIOD_SCHEDULE[], 2,TRUE),
IF(COUNTIF(RALLY_DATES[], Attendance!J1572) &gt; 0, VLOOKUP(Attendance!$G1572,RALLY_PERIOD_SCHEDULE[], 2,TRUE),
IF(WEEKDAY(Attendance!$J1572) = 2,
       IF(COUNTIF(FINALS_WEEK_MONDAY_DATE[],Attendance!$J1572) &gt; 0, VLOOKUP(Attendance!$G1572,FINALS_WEEK_MONDAY_PERIOD_SCHEDULE[],2,TRUE),
       VLOOKUP(Attendance!$G1572,REGULAR_WEEK_SCHEDULE[],6,TRUE)),
IF(WEEKDAY($J1572) = 3,
       IF(COUNTIF(FINALS_WEEK_TUESDAY_DATE[],Attendance!$J1572) &gt; 0, VLOOKUP(Attendance!$G1572,FINALS_WEEK_TUESDAY_PERIOD_SCHEDULE[],2,TRUE),
       VLOOKUP(Attendance!$G1572,REGULAR_WEEK_SCHEDULE[[Tuesday]:[Period]],5,TRUE)),
IF(WEEKDAY(Attendance!$J1572) = 4,
        IF(COUNTIF(BLOCK_WEDNESDAY_DATES[],Attendance!$J1572) &gt; 0, VLOOKUP(Attendance!$G1572,BLOCK_WEDNESDAY_PERIOD_SCHEDULE[],2,TRUE),
        IF(COUNTIF(FINALS_WEEK_WEDNESDAY_DATE[],Attendance!$J1572) &gt; 0, VLOOKUP(Attendance!$G1572,FINALS_WEEK_WEDNESDAY_PERIOD_SCHEDULE[],2,TRUE),
       VLOOKUP(Attendance!$G1572,REGULAR_WEEK_SCHEDULE[[Wednesday]:[Period]],4,TRUE))),
IF(WEEKDAY($J1572) = 5,
       IF(COUNTIF(BLOCK_THURSDAY_DATES[],Attendance!$J1572) &gt; 0, VLOOKUP(Attendance!$G1572,BLOCK_THURSDAY_PERIOD_SCHEDULE[],2,TRUE),
       IF(COUNTIF(FINALS_WEEK_THURSDAY_DATE[],Attendance!$J1572) &gt; 0, VLOOKUP(Attendance!$G1572,FINALS_WEEK_THURSDAY_PERIOD_SCHEDULE[],2,TRUE),
       VLOOKUP(Attendance!$G1572,REGULAR_WEEK_SCHEDULE[[Thursday]:[Period]],3,TRUE))),
IF(WEEKDAY(Attendance!$J1572) = 6,
       IF(COUNTIF(FINALS_WEEK_FRIDAY_DATE[],Attendance!$J1572) &gt; 0, VLOOKUP(Attendance!$G1572,FINALS_WEEK_FRIDAY_PERIOD_SCHEDULE[],2,TRUE),
       VLOOKUP(Attendance!$G1572,REGULAR_WEEK_SCHEDULE[[Friday]:[Period]],2,TRUE))))))))))</f>
        <v/>
      </c>
      <c r="J1572" s="41" t="str">
        <f t="shared" ca="1" si="77"/>
        <v/>
      </c>
      <c r="K1572" s="41" t="str">
        <f>IF($A1572 &lt;&gt; "",VLOOKUP($A1572,'Student reference sheet'!$A$2:$V$2329, 7,FALSE), "")</f>
        <v/>
      </c>
      <c r="L1572" s="30" t="str">
        <f>IF($A1572 ="", "", VLOOKUP($A1572, 'Student reference sheet'!$A$2:$Z$2603,23,FALSE))</f>
        <v/>
      </c>
      <c r="M1572" s="30" t="str">
        <f>IF($A1572 ="", "", VLOOKUP($A1572, 'Student reference sheet'!$A$2:$Z$2603,24,FALSE))</f>
        <v/>
      </c>
      <c r="N1572" s="30" t="str">
        <f>IF($A1572 ="", "", VLOOKUP($A1572, 'Student reference sheet'!$A$2:$Z$2603,26,FALSE))</f>
        <v/>
      </c>
      <c r="O1572" s="30" t="str">
        <f>IF($A1572 ="", "", VLOOKUP($A1572, 'Student reference sheet'!$A$2:$Z$2603,25,FALSE))</f>
        <v/>
      </c>
      <c r="P1572" s="39" t="str">
        <f>IF($A1572 = "", "", IF(OR(VLOOKUP($A1572,'Student reference sheet'!$A$2:$V$2400,8,FALSE) = "R",  VLOOKUP($A1572,'Student reference sheet'!$A$2:$V$2400,8,FALSE) = "L"), "X", ""))</f>
        <v/>
      </c>
      <c r="Q1572" s="39" t="str">
        <f>IF($A1572 ="", "", VLOOKUP($A1572, 'Student reference sheet'!$A$2:$V$2603,22,FALSE))</f>
        <v/>
      </c>
      <c r="R1572" s="39" t="str">
        <f>IF($A1572 &lt;&gt; "",VLOOKUP($A1572,'Student reference sheet'!$A$2:$V$2329, 5,FALSE), "")</f>
        <v/>
      </c>
      <c r="S1572" s="39" t="str">
        <f>IF($A1572 &lt;&gt; "",VLOOKUP($A1572,'Student reference sheet'!$A$2:$V$2329, 6,FALSE), "")</f>
        <v/>
      </c>
      <c r="T1572" s="30" t="str">
        <f>IF($A1572 = "","",
IF(VLOOKUP($A1572,'Student reference sheet'!$A$2:$V$2329, 10,FALSE) = "Y", "Hispanic",
IF(VLOOKUP($A1572,'Student reference sheet'!$A$2:$V$2329,11,FALSE) &lt;&gt; "",
IF(VLOOKUP($A1572,'Student reference sheet'!$A$2:$V$2329,11,FALSE) = "UNK", "Unknown", VLOOKUP(VALUE(VLOOKUP($A1572,'Student reference sheet'!$A$2:$V$2329,11,FALSE)),'Ethnicity Reference'!$A$2:$B$22,2,FALSE)),
IF(VLOOKUP($A1572,'Student reference sheet'!$A$2:$V$2329,9,FALSE) &lt;&gt; "", VLOOKUP(VALUE(VLOOKUP($A1572,'Student reference sheet'!$A$2:$V$2329,9,FALSE)),'Ethnicity Reference'!$A$2:$B$22,2,FALSE),"Unknown"))))</f>
        <v/>
      </c>
      <c r="U1572" s="35"/>
    </row>
    <row r="1573" spans="1:21" ht="15.75">
      <c r="A1573" s="47"/>
      <c r="B1573" s="33"/>
      <c r="C1573" s="39" t="str">
        <f>IF($A1573 &lt;&gt; "",VLOOKUP($A1573,'Student reference sheet'!$A$2:$V$2329, 3,FALSE), "")</f>
        <v/>
      </c>
      <c r="D1573" s="39" t="str">
        <f>IF($A1573 &lt;&gt; "",VLOOKUP($A1573,'Student reference sheet'!$A$2:$V$2329, 2,FALSE), "")</f>
        <v/>
      </c>
      <c r="E1573" s="35"/>
      <c r="F1573" s="34"/>
      <c r="G1573" s="40" t="str">
        <f t="shared" ca="1" si="75"/>
        <v/>
      </c>
      <c r="H1573" s="40" t="str">
        <f t="shared" ca="1" si="76"/>
        <v/>
      </c>
      <c r="I1573" s="36" t="str">
        <f>IF($A1573 = "", "",
IF(COUNTIF(MINIMUM_DAY_DATES[], Attendance!J1573) &gt; 0, VLOOKUP(Attendance!$G1573,MINIMUM_DAY_PERIOD_SCHEDULE[], 2,TRUE),
IF(COUNTIF(RALLY_DATES[], Attendance!J1573) &gt; 0, VLOOKUP(Attendance!$G1573,RALLY_PERIOD_SCHEDULE[], 2,TRUE),
IF(WEEKDAY(Attendance!$J1573) = 2,
       IF(COUNTIF(FINALS_WEEK_MONDAY_DATE[],Attendance!$J1573) &gt; 0, VLOOKUP(Attendance!$G1573,FINALS_WEEK_MONDAY_PERIOD_SCHEDULE[],2,TRUE),
       VLOOKUP(Attendance!$G1573,REGULAR_WEEK_SCHEDULE[],6,TRUE)),
IF(WEEKDAY($J1573) = 3,
       IF(COUNTIF(FINALS_WEEK_TUESDAY_DATE[],Attendance!$J1573) &gt; 0, VLOOKUP(Attendance!$G1573,FINALS_WEEK_TUESDAY_PERIOD_SCHEDULE[],2,TRUE),
       VLOOKUP(Attendance!$G1573,REGULAR_WEEK_SCHEDULE[[Tuesday]:[Period]],5,TRUE)),
IF(WEEKDAY(Attendance!$J1573) = 4,
        IF(COUNTIF(BLOCK_WEDNESDAY_DATES[],Attendance!$J1573) &gt; 0, VLOOKUP(Attendance!$G1573,BLOCK_WEDNESDAY_PERIOD_SCHEDULE[],2,TRUE),
        IF(COUNTIF(FINALS_WEEK_WEDNESDAY_DATE[],Attendance!$J1573) &gt; 0, VLOOKUP(Attendance!$G1573,FINALS_WEEK_WEDNESDAY_PERIOD_SCHEDULE[],2,TRUE),
       VLOOKUP(Attendance!$G1573,REGULAR_WEEK_SCHEDULE[[Wednesday]:[Period]],4,TRUE))),
IF(WEEKDAY($J1573) = 5,
       IF(COUNTIF(BLOCK_THURSDAY_DATES[],Attendance!$J1573) &gt; 0, VLOOKUP(Attendance!$G1573,BLOCK_THURSDAY_PERIOD_SCHEDULE[],2,TRUE),
       IF(COUNTIF(FINALS_WEEK_THURSDAY_DATE[],Attendance!$J1573) &gt; 0, VLOOKUP(Attendance!$G1573,FINALS_WEEK_THURSDAY_PERIOD_SCHEDULE[],2,TRUE),
       VLOOKUP(Attendance!$G1573,REGULAR_WEEK_SCHEDULE[[Thursday]:[Period]],3,TRUE))),
IF(WEEKDAY(Attendance!$J1573) = 6,
       IF(COUNTIF(FINALS_WEEK_FRIDAY_DATE[],Attendance!$J1573) &gt; 0, VLOOKUP(Attendance!$G1573,FINALS_WEEK_FRIDAY_PERIOD_SCHEDULE[],2,TRUE),
       VLOOKUP(Attendance!$G1573,REGULAR_WEEK_SCHEDULE[[Friday]:[Period]],2,TRUE))))))))))</f>
        <v/>
      </c>
      <c r="J1573" s="41" t="str">
        <f t="shared" ca="1" si="77"/>
        <v/>
      </c>
      <c r="K1573" s="41" t="str">
        <f>IF($A1573 &lt;&gt; "",VLOOKUP($A1573,'Student reference sheet'!$A$2:$V$2329, 7,FALSE), "")</f>
        <v/>
      </c>
      <c r="L1573" s="30" t="str">
        <f>IF($A1573 ="", "", VLOOKUP($A1573, 'Student reference sheet'!$A$2:$Z$2603,23,FALSE))</f>
        <v/>
      </c>
      <c r="M1573" s="30" t="str">
        <f>IF($A1573 ="", "", VLOOKUP($A1573, 'Student reference sheet'!$A$2:$Z$2603,24,FALSE))</f>
        <v/>
      </c>
      <c r="N1573" s="30" t="str">
        <f>IF($A1573 ="", "", VLOOKUP($A1573, 'Student reference sheet'!$A$2:$Z$2603,26,FALSE))</f>
        <v/>
      </c>
      <c r="O1573" s="30" t="str">
        <f>IF($A1573 ="", "", VLOOKUP($A1573, 'Student reference sheet'!$A$2:$Z$2603,25,FALSE))</f>
        <v/>
      </c>
      <c r="P1573" s="39" t="str">
        <f>IF($A1573 = "", "", IF(OR(VLOOKUP($A1573,'Student reference sheet'!$A$2:$V$2400,8,FALSE) = "R",  VLOOKUP($A1573,'Student reference sheet'!$A$2:$V$2400,8,FALSE) = "L"), "X", ""))</f>
        <v/>
      </c>
      <c r="Q1573" s="39" t="str">
        <f>IF($A1573 ="", "", VLOOKUP($A1573, 'Student reference sheet'!$A$2:$V$2603,22,FALSE))</f>
        <v/>
      </c>
      <c r="R1573" s="39" t="str">
        <f>IF($A1573 &lt;&gt; "",VLOOKUP($A1573,'Student reference sheet'!$A$2:$V$2329, 5,FALSE), "")</f>
        <v/>
      </c>
      <c r="S1573" s="39" t="str">
        <f>IF($A1573 &lt;&gt; "",VLOOKUP($A1573,'Student reference sheet'!$A$2:$V$2329, 6,FALSE), "")</f>
        <v/>
      </c>
      <c r="T1573" s="30" t="str">
        <f>IF($A1573 = "","",
IF(VLOOKUP($A1573,'Student reference sheet'!$A$2:$V$2329, 10,FALSE) = "Y", "Hispanic",
IF(VLOOKUP($A1573,'Student reference sheet'!$A$2:$V$2329,11,FALSE) &lt;&gt; "",
IF(VLOOKUP($A1573,'Student reference sheet'!$A$2:$V$2329,11,FALSE) = "UNK", "Unknown", VLOOKUP(VALUE(VLOOKUP($A1573,'Student reference sheet'!$A$2:$V$2329,11,FALSE)),'Ethnicity Reference'!$A$2:$B$22,2,FALSE)),
IF(VLOOKUP($A1573,'Student reference sheet'!$A$2:$V$2329,9,FALSE) &lt;&gt; "", VLOOKUP(VALUE(VLOOKUP($A1573,'Student reference sheet'!$A$2:$V$2329,9,FALSE)),'Ethnicity Reference'!$A$2:$B$22,2,FALSE),"Unknown"))))</f>
        <v/>
      </c>
      <c r="U1573" s="35"/>
    </row>
    <row r="1574" spans="1:21" ht="15.75">
      <c r="A1574" s="47"/>
      <c r="B1574" s="33"/>
      <c r="C1574" s="39" t="str">
        <f>IF($A1574 &lt;&gt; "",VLOOKUP($A1574,'Student reference sheet'!$A$2:$V$2329, 3,FALSE), "")</f>
        <v/>
      </c>
      <c r="D1574" s="39" t="str">
        <f>IF($A1574 &lt;&gt; "",VLOOKUP($A1574,'Student reference sheet'!$A$2:$V$2329, 2,FALSE), "")</f>
        <v/>
      </c>
      <c r="E1574" s="35"/>
      <c r="F1574" s="34"/>
      <c r="G1574" s="40" t="str">
        <f t="shared" ca="1" si="75"/>
        <v/>
      </c>
      <c r="H1574" s="40" t="str">
        <f t="shared" ca="1" si="76"/>
        <v/>
      </c>
      <c r="I1574" s="36" t="str">
        <f>IF($A1574 = "", "",
IF(COUNTIF(MINIMUM_DAY_DATES[], Attendance!J1574) &gt; 0, VLOOKUP(Attendance!$G1574,MINIMUM_DAY_PERIOD_SCHEDULE[], 2,TRUE),
IF(COUNTIF(RALLY_DATES[], Attendance!J1574) &gt; 0, VLOOKUP(Attendance!$G1574,RALLY_PERIOD_SCHEDULE[], 2,TRUE),
IF(WEEKDAY(Attendance!$J1574) = 2,
       IF(COUNTIF(FINALS_WEEK_MONDAY_DATE[],Attendance!$J1574) &gt; 0, VLOOKUP(Attendance!$G1574,FINALS_WEEK_MONDAY_PERIOD_SCHEDULE[],2,TRUE),
       VLOOKUP(Attendance!$G1574,REGULAR_WEEK_SCHEDULE[],6,TRUE)),
IF(WEEKDAY($J1574) = 3,
       IF(COUNTIF(FINALS_WEEK_TUESDAY_DATE[],Attendance!$J1574) &gt; 0, VLOOKUP(Attendance!$G1574,FINALS_WEEK_TUESDAY_PERIOD_SCHEDULE[],2,TRUE),
       VLOOKUP(Attendance!$G1574,REGULAR_WEEK_SCHEDULE[[Tuesday]:[Period]],5,TRUE)),
IF(WEEKDAY(Attendance!$J1574) = 4,
        IF(COUNTIF(BLOCK_WEDNESDAY_DATES[],Attendance!$J1574) &gt; 0, VLOOKUP(Attendance!$G1574,BLOCK_WEDNESDAY_PERIOD_SCHEDULE[],2,TRUE),
        IF(COUNTIF(FINALS_WEEK_WEDNESDAY_DATE[],Attendance!$J1574) &gt; 0, VLOOKUP(Attendance!$G1574,FINALS_WEEK_WEDNESDAY_PERIOD_SCHEDULE[],2,TRUE),
       VLOOKUP(Attendance!$G1574,REGULAR_WEEK_SCHEDULE[[Wednesday]:[Period]],4,TRUE))),
IF(WEEKDAY($J1574) = 5,
       IF(COUNTIF(BLOCK_THURSDAY_DATES[],Attendance!$J1574) &gt; 0, VLOOKUP(Attendance!$G1574,BLOCK_THURSDAY_PERIOD_SCHEDULE[],2,TRUE),
       IF(COUNTIF(FINALS_WEEK_THURSDAY_DATE[],Attendance!$J1574) &gt; 0, VLOOKUP(Attendance!$G1574,FINALS_WEEK_THURSDAY_PERIOD_SCHEDULE[],2,TRUE),
       VLOOKUP(Attendance!$G1574,REGULAR_WEEK_SCHEDULE[[Thursday]:[Period]],3,TRUE))),
IF(WEEKDAY(Attendance!$J1574) = 6,
       IF(COUNTIF(FINALS_WEEK_FRIDAY_DATE[],Attendance!$J1574) &gt; 0, VLOOKUP(Attendance!$G1574,FINALS_WEEK_FRIDAY_PERIOD_SCHEDULE[],2,TRUE),
       VLOOKUP(Attendance!$G1574,REGULAR_WEEK_SCHEDULE[[Friday]:[Period]],2,TRUE))))))))))</f>
        <v/>
      </c>
      <c r="J1574" s="41" t="str">
        <f t="shared" ca="1" si="77"/>
        <v/>
      </c>
      <c r="K1574" s="41" t="str">
        <f>IF($A1574 &lt;&gt; "",VLOOKUP($A1574,'Student reference sheet'!$A$2:$V$2329, 7,FALSE), "")</f>
        <v/>
      </c>
      <c r="L1574" s="30" t="str">
        <f>IF($A1574 ="", "", VLOOKUP($A1574, 'Student reference sheet'!$A$2:$Z$2603,23,FALSE))</f>
        <v/>
      </c>
      <c r="M1574" s="30" t="str">
        <f>IF($A1574 ="", "", VLOOKUP($A1574, 'Student reference sheet'!$A$2:$Z$2603,24,FALSE))</f>
        <v/>
      </c>
      <c r="N1574" s="30" t="str">
        <f>IF($A1574 ="", "", VLOOKUP($A1574, 'Student reference sheet'!$A$2:$Z$2603,26,FALSE))</f>
        <v/>
      </c>
      <c r="O1574" s="30" t="str">
        <f>IF($A1574 ="", "", VLOOKUP($A1574, 'Student reference sheet'!$A$2:$Z$2603,25,FALSE))</f>
        <v/>
      </c>
      <c r="P1574" s="39" t="str">
        <f>IF($A1574 = "", "", IF(OR(VLOOKUP($A1574,'Student reference sheet'!$A$2:$V$2400,8,FALSE) = "R",  VLOOKUP($A1574,'Student reference sheet'!$A$2:$V$2400,8,FALSE) = "L"), "X", ""))</f>
        <v/>
      </c>
      <c r="Q1574" s="39" t="str">
        <f>IF($A1574 ="", "", VLOOKUP($A1574, 'Student reference sheet'!$A$2:$V$2603,22,FALSE))</f>
        <v/>
      </c>
      <c r="R1574" s="39" t="str">
        <f>IF($A1574 &lt;&gt; "",VLOOKUP($A1574,'Student reference sheet'!$A$2:$V$2329, 5,FALSE), "")</f>
        <v/>
      </c>
      <c r="S1574" s="39" t="str">
        <f>IF($A1574 &lt;&gt; "",VLOOKUP($A1574,'Student reference sheet'!$A$2:$V$2329, 6,FALSE), "")</f>
        <v/>
      </c>
      <c r="T1574" s="30" t="str">
        <f>IF($A1574 = "","",
IF(VLOOKUP($A1574,'Student reference sheet'!$A$2:$V$2329, 10,FALSE) = "Y", "Hispanic",
IF(VLOOKUP($A1574,'Student reference sheet'!$A$2:$V$2329,11,FALSE) &lt;&gt; "",
IF(VLOOKUP($A1574,'Student reference sheet'!$A$2:$V$2329,11,FALSE) = "UNK", "Unknown", VLOOKUP(VALUE(VLOOKUP($A1574,'Student reference sheet'!$A$2:$V$2329,11,FALSE)),'Ethnicity Reference'!$A$2:$B$22,2,FALSE)),
IF(VLOOKUP($A1574,'Student reference sheet'!$A$2:$V$2329,9,FALSE) &lt;&gt; "", VLOOKUP(VALUE(VLOOKUP($A1574,'Student reference sheet'!$A$2:$V$2329,9,FALSE)),'Ethnicity Reference'!$A$2:$B$22,2,FALSE),"Unknown"))))</f>
        <v/>
      </c>
      <c r="U1574" s="35"/>
    </row>
    <row r="1575" spans="1:21" ht="15.75">
      <c r="A1575" s="47"/>
      <c r="B1575" s="33"/>
      <c r="C1575" s="39" t="str">
        <f>IF($A1575 &lt;&gt; "",VLOOKUP($A1575,'Student reference sheet'!$A$2:$V$2329, 3,FALSE), "")</f>
        <v/>
      </c>
      <c r="D1575" s="39" t="str">
        <f>IF($A1575 &lt;&gt; "",VLOOKUP($A1575,'Student reference sheet'!$A$2:$V$2329, 2,FALSE), "")</f>
        <v/>
      </c>
      <c r="E1575" s="35"/>
      <c r="F1575" s="34"/>
      <c r="G1575" s="40" t="str">
        <f t="shared" ca="1" si="75"/>
        <v/>
      </c>
      <c r="H1575" s="40" t="str">
        <f t="shared" ca="1" si="76"/>
        <v/>
      </c>
      <c r="I1575" s="36" t="str">
        <f>IF($A1575 = "", "",
IF(COUNTIF(MINIMUM_DAY_DATES[], Attendance!J1575) &gt; 0, VLOOKUP(Attendance!$G1575,MINIMUM_DAY_PERIOD_SCHEDULE[], 2,TRUE),
IF(COUNTIF(RALLY_DATES[], Attendance!J1575) &gt; 0, VLOOKUP(Attendance!$G1575,RALLY_PERIOD_SCHEDULE[], 2,TRUE),
IF(WEEKDAY(Attendance!$J1575) = 2,
       IF(COUNTIF(FINALS_WEEK_MONDAY_DATE[],Attendance!$J1575) &gt; 0, VLOOKUP(Attendance!$G1575,FINALS_WEEK_MONDAY_PERIOD_SCHEDULE[],2,TRUE),
       VLOOKUP(Attendance!$G1575,REGULAR_WEEK_SCHEDULE[],6,TRUE)),
IF(WEEKDAY($J1575) = 3,
       IF(COUNTIF(FINALS_WEEK_TUESDAY_DATE[],Attendance!$J1575) &gt; 0, VLOOKUP(Attendance!$G1575,FINALS_WEEK_TUESDAY_PERIOD_SCHEDULE[],2,TRUE),
       VLOOKUP(Attendance!$G1575,REGULAR_WEEK_SCHEDULE[[Tuesday]:[Period]],5,TRUE)),
IF(WEEKDAY(Attendance!$J1575) = 4,
        IF(COUNTIF(BLOCK_WEDNESDAY_DATES[],Attendance!$J1575) &gt; 0, VLOOKUP(Attendance!$G1575,BLOCK_WEDNESDAY_PERIOD_SCHEDULE[],2,TRUE),
        IF(COUNTIF(FINALS_WEEK_WEDNESDAY_DATE[],Attendance!$J1575) &gt; 0, VLOOKUP(Attendance!$G1575,FINALS_WEEK_WEDNESDAY_PERIOD_SCHEDULE[],2,TRUE),
       VLOOKUP(Attendance!$G1575,REGULAR_WEEK_SCHEDULE[[Wednesday]:[Period]],4,TRUE))),
IF(WEEKDAY($J1575) = 5,
       IF(COUNTIF(BLOCK_THURSDAY_DATES[],Attendance!$J1575) &gt; 0, VLOOKUP(Attendance!$G1575,BLOCK_THURSDAY_PERIOD_SCHEDULE[],2,TRUE),
       IF(COUNTIF(FINALS_WEEK_THURSDAY_DATE[],Attendance!$J1575) &gt; 0, VLOOKUP(Attendance!$G1575,FINALS_WEEK_THURSDAY_PERIOD_SCHEDULE[],2,TRUE),
       VLOOKUP(Attendance!$G1575,REGULAR_WEEK_SCHEDULE[[Thursday]:[Period]],3,TRUE))),
IF(WEEKDAY(Attendance!$J1575) = 6,
       IF(COUNTIF(FINALS_WEEK_FRIDAY_DATE[],Attendance!$J1575) &gt; 0, VLOOKUP(Attendance!$G1575,FINALS_WEEK_FRIDAY_PERIOD_SCHEDULE[],2,TRUE),
       VLOOKUP(Attendance!$G1575,REGULAR_WEEK_SCHEDULE[[Friday]:[Period]],2,TRUE))))))))))</f>
        <v/>
      </c>
      <c r="J1575" s="41" t="str">
        <f t="shared" ca="1" si="77"/>
        <v/>
      </c>
      <c r="K1575" s="41" t="str">
        <f>IF($A1575 &lt;&gt; "",VLOOKUP($A1575,'Student reference sheet'!$A$2:$V$2329, 7,FALSE), "")</f>
        <v/>
      </c>
      <c r="L1575" s="30" t="str">
        <f>IF($A1575 ="", "", VLOOKUP($A1575, 'Student reference sheet'!$A$2:$Z$2603,23,FALSE))</f>
        <v/>
      </c>
      <c r="M1575" s="30" t="str">
        <f>IF($A1575 ="", "", VLOOKUP($A1575, 'Student reference sheet'!$A$2:$Z$2603,24,FALSE))</f>
        <v/>
      </c>
      <c r="N1575" s="30" t="str">
        <f>IF($A1575 ="", "", VLOOKUP($A1575, 'Student reference sheet'!$A$2:$Z$2603,26,FALSE))</f>
        <v/>
      </c>
      <c r="O1575" s="30" t="str">
        <f>IF($A1575 ="", "", VLOOKUP($A1575, 'Student reference sheet'!$A$2:$Z$2603,25,FALSE))</f>
        <v/>
      </c>
      <c r="P1575" s="39" t="str">
        <f>IF($A1575 = "", "", IF(OR(VLOOKUP($A1575,'Student reference sheet'!$A$2:$V$2400,8,FALSE) = "R",  VLOOKUP($A1575,'Student reference sheet'!$A$2:$V$2400,8,FALSE) = "L"), "X", ""))</f>
        <v/>
      </c>
      <c r="Q1575" s="39" t="str">
        <f>IF($A1575 ="", "", VLOOKUP($A1575, 'Student reference sheet'!$A$2:$V$2603,22,FALSE))</f>
        <v/>
      </c>
      <c r="R1575" s="39" t="str">
        <f>IF($A1575 &lt;&gt; "",VLOOKUP($A1575,'Student reference sheet'!$A$2:$V$2329, 5,FALSE), "")</f>
        <v/>
      </c>
      <c r="S1575" s="39" t="str">
        <f>IF($A1575 &lt;&gt; "",VLOOKUP($A1575,'Student reference sheet'!$A$2:$V$2329, 6,FALSE), "")</f>
        <v/>
      </c>
      <c r="T1575" s="30" t="str">
        <f>IF($A1575 = "","",
IF(VLOOKUP($A1575,'Student reference sheet'!$A$2:$V$2329, 10,FALSE) = "Y", "Hispanic",
IF(VLOOKUP($A1575,'Student reference sheet'!$A$2:$V$2329,11,FALSE) &lt;&gt; "",
IF(VLOOKUP($A1575,'Student reference sheet'!$A$2:$V$2329,11,FALSE) = "UNK", "Unknown", VLOOKUP(VALUE(VLOOKUP($A1575,'Student reference sheet'!$A$2:$V$2329,11,FALSE)),'Ethnicity Reference'!$A$2:$B$22,2,FALSE)),
IF(VLOOKUP($A1575,'Student reference sheet'!$A$2:$V$2329,9,FALSE) &lt;&gt; "", VLOOKUP(VALUE(VLOOKUP($A1575,'Student reference sheet'!$A$2:$V$2329,9,FALSE)),'Ethnicity Reference'!$A$2:$B$22,2,FALSE),"Unknown"))))</f>
        <v/>
      </c>
      <c r="U1575" s="35"/>
    </row>
    <row r="1576" spans="1:21" ht="15.75">
      <c r="A1576" s="47"/>
      <c r="B1576" s="33"/>
      <c r="C1576" s="39" t="str">
        <f>IF($A1576 &lt;&gt; "",VLOOKUP($A1576,'Student reference sheet'!$A$2:$V$2329, 3,FALSE), "")</f>
        <v/>
      </c>
      <c r="D1576" s="39" t="str">
        <f>IF($A1576 &lt;&gt; "",VLOOKUP($A1576,'Student reference sheet'!$A$2:$V$2329, 2,FALSE), "")</f>
        <v/>
      </c>
      <c r="E1576" s="35"/>
      <c r="F1576" s="34"/>
      <c r="G1576" s="40" t="str">
        <f t="shared" ca="1" si="75"/>
        <v/>
      </c>
      <c r="H1576" s="40" t="str">
        <f t="shared" ca="1" si="76"/>
        <v/>
      </c>
      <c r="I1576" s="36" t="str">
        <f>IF($A1576 = "", "",
IF(COUNTIF(MINIMUM_DAY_DATES[], Attendance!J1576) &gt; 0, VLOOKUP(Attendance!$G1576,MINIMUM_DAY_PERIOD_SCHEDULE[], 2,TRUE),
IF(COUNTIF(RALLY_DATES[], Attendance!J1576) &gt; 0, VLOOKUP(Attendance!$G1576,RALLY_PERIOD_SCHEDULE[], 2,TRUE),
IF(WEEKDAY(Attendance!$J1576) = 2,
       IF(COUNTIF(FINALS_WEEK_MONDAY_DATE[],Attendance!$J1576) &gt; 0, VLOOKUP(Attendance!$G1576,FINALS_WEEK_MONDAY_PERIOD_SCHEDULE[],2,TRUE),
       VLOOKUP(Attendance!$G1576,REGULAR_WEEK_SCHEDULE[],6,TRUE)),
IF(WEEKDAY($J1576) = 3,
       IF(COUNTIF(FINALS_WEEK_TUESDAY_DATE[],Attendance!$J1576) &gt; 0, VLOOKUP(Attendance!$G1576,FINALS_WEEK_TUESDAY_PERIOD_SCHEDULE[],2,TRUE),
       VLOOKUP(Attendance!$G1576,REGULAR_WEEK_SCHEDULE[[Tuesday]:[Period]],5,TRUE)),
IF(WEEKDAY(Attendance!$J1576) = 4,
        IF(COUNTIF(BLOCK_WEDNESDAY_DATES[],Attendance!$J1576) &gt; 0, VLOOKUP(Attendance!$G1576,BLOCK_WEDNESDAY_PERIOD_SCHEDULE[],2,TRUE),
        IF(COUNTIF(FINALS_WEEK_WEDNESDAY_DATE[],Attendance!$J1576) &gt; 0, VLOOKUP(Attendance!$G1576,FINALS_WEEK_WEDNESDAY_PERIOD_SCHEDULE[],2,TRUE),
       VLOOKUP(Attendance!$G1576,REGULAR_WEEK_SCHEDULE[[Wednesday]:[Period]],4,TRUE))),
IF(WEEKDAY($J1576) = 5,
       IF(COUNTIF(BLOCK_THURSDAY_DATES[],Attendance!$J1576) &gt; 0, VLOOKUP(Attendance!$G1576,BLOCK_THURSDAY_PERIOD_SCHEDULE[],2,TRUE),
       IF(COUNTIF(FINALS_WEEK_THURSDAY_DATE[],Attendance!$J1576) &gt; 0, VLOOKUP(Attendance!$G1576,FINALS_WEEK_THURSDAY_PERIOD_SCHEDULE[],2,TRUE),
       VLOOKUP(Attendance!$G1576,REGULAR_WEEK_SCHEDULE[[Thursday]:[Period]],3,TRUE))),
IF(WEEKDAY(Attendance!$J1576) = 6,
       IF(COUNTIF(FINALS_WEEK_FRIDAY_DATE[],Attendance!$J1576) &gt; 0, VLOOKUP(Attendance!$G1576,FINALS_WEEK_FRIDAY_PERIOD_SCHEDULE[],2,TRUE),
       VLOOKUP(Attendance!$G1576,REGULAR_WEEK_SCHEDULE[[Friday]:[Period]],2,TRUE))))))))))</f>
        <v/>
      </c>
      <c r="J1576" s="41" t="str">
        <f t="shared" ca="1" si="77"/>
        <v/>
      </c>
      <c r="K1576" s="41" t="str">
        <f>IF($A1576 &lt;&gt; "",VLOOKUP($A1576,'Student reference sheet'!$A$2:$V$2329, 7,FALSE), "")</f>
        <v/>
      </c>
      <c r="L1576" s="30" t="str">
        <f>IF($A1576 ="", "", VLOOKUP($A1576, 'Student reference sheet'!$A$2:$Z$2603,23,FALSE))</f>
        <v/>
      </c>
      <c r="M1576" s="30" t="str">
        <f>IF($A1576 ="", "", VLOOKUP($A1576, 'Student reference sheet'!$A$2:$Z$2603,24,FALSE))</f>
        <v/>
      </c>
      <c r="N1576" s="30" t="str">
        <f>IF($A1576 ="", "", VLOOKUP($A1576, 'Student reference sheet'!$A$2:$Z$2603,26,FALSE))</f>
        <v/>
      </c>
      <c r="O1576" s="30" t="str">
        <f>IF($A1576 ="", "", VLOOKUP($A1576, 'Student reference sheet'!$A$2:$Z$2603,25,FALSE))</f>
        <v/>
      </c>
      <c r="P1576" s="39" t="str">
        <f>IF($A1576 = "", "", IF(OR(VLOOKUP($A1576,'Student reference sheet'!$A$2:$V$2400,8,FALSE) = "R",  VLOOKUP($A1576,'Student reference sheet'!$A$2:$V$2400,8,FALSE) = "L"), "X", ""))</f>
        <v/>
      </c>
      <c r="Q1576" s="39" t="str">
        <f>IF($A1576 ="", "", VLOOKUP($A1576, 'Student reference sheet'!$A$2:$V$2603,22,FALSE))</f>
        <v/>
      </c>
      <c r="R1576" s="39" t="str">
        <f>IF($A1576 &lt;&gt; "",VLOOKUP($A1576,'Student reference sheet'!$A$2:$V$2329, 5,FALSE), "")</f>
        <v/>
      </c>
      <c r="S1576" s="39" t="str">
        <f>IF($A1576 &lt;&gt; "",VLOOKUP($A1576,'Student reference sheet'!$A$2:$V$2329, 6,FALSE), "")</f>
        <v/>
      </c>
      <c r="T1576" s="30" t="str">
        <f>IF($A1576 = "","",
IF(VLOOKUP($A1576,'Student reference sheet'!$A$2:$V$2329, 10,FALSE) = "Y", "Hispanic",
IF(VLOOKUP($A1576,'Student reference sheet'!$A$2:$V$2329,11,FALSE) &lt;&gt; "",
IF(VLOOKUP($A1576,'Student reference sheet'!$A$2:$V$2329,11,FALSE) = "UNK", "Unknown", VLOOKUP(VALUE(VLOOKUP($A1576,'Student reference sheet'!$A$2:$V$2329,11,FALSE)),'Ethnicity Reference'!$A$2:$B$22,2,FALSE)),
IF(VLOOKUP($A1576,'Student reference sheet'!$A$2:$V$2329,9,FALSE) &lt;&gt; "", VLOOKUP(VALUE(VLOOKUP($A1576,'Student reference sheet'!$A$2:$V$2329,9,FALSE)),'Ethnicity Reference'!$A$2:$B$22,2,FALSE),"Unknown"))))</f>
        <v/>
      </c>
      <c r="U1576" s="35"/>
    </row>
    <row r="1577" spans="1:21" ht="15.75">
      <c r="A1577" s="47"/>
      <c r="B1577" s="33"/>
      <c r="C1577" s="39" t="str">
        <f>IF($A1577 &lt;&gt; "",VLOOKUP($A1577,'Student reference sheet'!$A$2:$V$2329, 3,FALSE), "")</f>
        <v/>
      </c>
      <c r="D1577" s="39" t="str">
        <f>IF($A1577 &lt;&gt; "",VLOOKUP($A1577,'Student reference sheet'!$A$2:$V$2329, 2,FALSE), "")</f>
        <v/>
      </c>
      <c r="E1577" s="35"/>
      <c r="F1577" s="34"/>
      <c r="G1577" s="40" t="str">
        <f t="shared" ca="1" si="75"/>
        <v/>
      </c>
      <c r="H1577" s="40" t="str">
        <f t="shared" ca="1" si="76"/>
        <v/>
      </c>
      <c r="I1577" s="36" t="str">
        <f>IF($A1577 = "", "",
IF(COUNTIF(MINIMUM_DAY_DATES[], Attendance!J1577) &gt; 0, VLOOKUP(Attendance!$G1577,MINIMUM_DAY_PERIOD_SCHEDULE[], 2,TRUE),
IF(COUNTIF(RALLY_DATES[], Attendance!J1577) &gt; 0, VLOOKUP(Attendance!$G1577,RALLY_PERIOD_SCHEDULE[], 2,TRUE),
IF(WEEKDAY(Attendance!$J1577) = 2,
       IF(COUNTIF(FINALS_WEEK_MONDAY_DATE[],Attendance!$J1577) &gt; 0, VLOOKUP(Attendance!$G1577,FINALS_WEEK_MONDAY_PERIOD_SCHEDULE[],2,TRUE),
       VLOOKUP(Attendance!$G1577,REGULAR_WEEK_SCHEDULE[],6,TRUE)),
IF(WEEKDAY($J1577) = 3,
       IF(COUNTIF(FINALS_WEEK_TUESDAY_DATE[],Attendance!$J1577) &gt; 0, VLOOKUP(Attendance!$G1577,FINALS_WEEK_TUESDAY_PERIOD_SCHEDULE[],2,TRUE),
       VLOOKUP(Attendance!$G1577,REGULAR_WEEK_SCHEDULE[[Tuesday]:[Period]],5,TRUE)),
IF(WEEKDAY(Attendance!$J1577) = 4,
        IF(COUNTIF(BLOCK_WEDNESDAY_DATES[],Attendance!$J1577) &gt; 0, VLOOKUP(Attendance!$G1577,BLOCK_WEDNESDAY_PERIOD_SCHEDULE[],2,TRUE),
        IF(COUNTIF(FINALS_WEEK_WEDNESDAY_DATE[],Attendance!$J1577) &gt; 0, VLOOKUP(Attendance!$G1577,FINALS_WEEK_WEDNESDAY_PERIOD_SCHEDULE[],2,TRUE),
       VLOOKUP(Attendance!$G1577,REGULAR_WEEK_SCHEDULE[[Wednesday]:[Period]],4,TRUE))),
IF(WEEKDAY($J1577) = 5,
       IF(COUNTIF(BLOCK_THURSDAY_DATES[],Attendance!$J1577) &gt; 0, VLOOKUP(Attendance!$G1577,BLOCK_THURSDAY_PERIOD_SCHEDULE[],2,TRUE),
       IF(COUNTIF(FINALS_WEEK_THURSDAY_DATE[],Attendance!$J1577) &gt; 0, VLOOKUP(Attendance!$G1577,FINALS_WEEK_THURSDAY_PERIOD_SCHEDULE[],2,TRUE),
       VLOOKUP(Attendance!$G1577,REGULAR_WEEK_SCHEDULE[[Thursday]:[Period]],3,TRUE))),
IF(WEEKDAY(Attendance!$J1577) = 6,
       IF(COUNTIF(FINALS_WEEK_FRIDAY_DATE[],Attendance!$J1577) &gt; 0, VLOOKUP(Attendance!$G1577,FINALS_WEEK_FRIDAY_PERIOD_SCHEDULE[],2,TRUE),
       VLOOKUP(Attendance!$G1577,REGULAR_WEEK_SCHEDULE[[Friday]:[Period]],2,TRUE))))))))))</f>
        <v/>
      </c>
      <c r="J1577" s="41" t="str">
        <f t="shared" ca="1" si="77"/>
        <v/>
      </c>
      <c r="K1577" s="41" t="str">
        <f>IF($A1577 &lt;&gt; "",VLOOKUP($A1577,'Student reference sheet'!$A$2:$V$2329, 7,FALSE), "")</f>
        <v/>
      </c>
      <c r="L1577" s="30" t="str">
        <f>IF($A1577 ="", "", VLOOKUP($A1577, 'Student reference sheet'!$A$2:$Z$2603,23,FALSE))</f>
        <v/>
      </c>
      <c r="M1577" s="30" t="str">
        <f>IF($A1577 ="", "", VLOOKUP($A1577, 'Student reference sheet'!$A$2:$Z$2603,24,FALSE))</f>
        <v/>
      </c>
      <c r="N1577" s="30" t="str">
        <f>IF($A1577 ="", "", VLOOKUP($A1577, 'Student reference sheet'!$A$2:$Z$2603,26,FALSE))</f>
        <v/>
      </c>
      <c r="O1577" s="30" t="str">
        <f>IF($A1577 ="", "", VLOOKUP($A1577, 'Student reference sheet'!$A$2:$Z$2603,25,FALSE))</f>
        <v/>
      </c>
      <c r="P1577" s="39" t="str">
        <f>IF($A1577 = "", "", IF(OR(VLOOKUP($A1577,'Student reference sheet'!$A$2:$V$2400,8,FALSE) = "R",  VLOOKUP($A1577,'Student reference sheet'!$A$2:$V$2400,8,FALSE) = "L"), "X", ""))</f>
        <v/>
      </c>
      <c r="Q1577" s="39" t="str">
        <f>IF($A1577 ="", "", VLOOKUP($A1577, 'Student reference sheet'!$A$2:$V$2603,22,FALSE))</f>
        <v/>
      </c>
      <c r="R1577" s="39" t="str">
        <f>IF($A1577 &lt;&gt; "",VLOOKUP($A1577,'Student reference sheet'!$A$2:$V$2329, 5,FALSE), "")</f>
        <v/>
      </c>
      <c r="S1577" s="39" t="str">
        <f>IF($A1577 &lt;&gt; "",VLOOKUP($A1577,'Student reference sheet'!$A$2:$V$2329, 6,FALSE), "")</f>
        <v/>
      </c>
      <c r="T1577" s="30" t="str">
        <f>IF($A1577 = "","",
IF(VLOOKUP($A1577,'Student reference sheet'!$A$2:$V$2329, 10,FALSE) = "Y", "Hispanic",
IF(VLOOKUP($A1577,'Student reference sheet'!$A$2:$V$2329,11,FALSE) &lt;&gt; "",
IF(VLOOKUP($A1577,'Student reference sheet'!$A$2:$V$2329,11,FALSE) = "UNK", "Unknown", VLOOKUP(VALUE(VLOOKUP($A1577,'Student reference sheet'!$A$2:$V$2329,11,FALSE)),'Ethnicity Reference'!$A$2:$B$22,2,FALSE)),
IF(VLOOKUP($A1577,'Student reference sheet'!$A$2:$V$2329,9,FALSE) &lt;&gt; "", VLOOKUP(VALUE(VLOOKUP($A1577,'Student reference sheet'!$A$2:$V$2329,9,FALSE)),'Ethnicity Reference'!$A$2:$B$22,2,FALSE),"Unknown"))))</f>
        <v/>
      </c>
      <c r="U1577" s="35"/>
    </row>
    <row r="1578" spans="1:21" ht="15.75">
      <c r="A1578" s="47"/>
      <c r="B1578" s="33"/>
      <c r="C1578" s="39" t="str">
        <f>IF($A1578 &lt;&gt; "",VLOOKUP($A1578,'Student reference sheet'!$A$2:$V$2329, 3,FALSE), "")</f>
        <v/>
      </c>
      <c r="D1578" s="39" t="str">
        <f>IF($A1578 &lt;&gt; "",VLOOKUP($A1578,'Student reference sheet'!$A$2:$V$2329, 2,FALSE), "")</f>
        <v/>
      </c>
      <c r="E1578" s="35"/>
      <c r="F1578" s="34"/>
      <c r="G1578" s="40" t="str">
        <f t="shared" ca="1" si="75"/>
        <v/>
      </c>
      <c r="H1578" s="40" t="str">
        <f t="shared" ca="1" si="76"/>
        <v/>
      </c>
      <c r="I1578" s="36" t="str">
        <f>IF($A1578 = "", "",
IF(COUNTIF(MINIMUM_DAY_DATES[], Attendance!J1578) &gt; 0, VLOOKUP(Attendance!$G1578,MINIMUM_DAY_PERIOD_SCHEDULE[], 2,TRUE),
IF(COUNTIF(RALLY_DATES[], Attendance!J1578) &gt; 0, VLOOKUP(Attendance!$G1578,RALLY_PERIOD_SCHEDULE[], 2,TRUE),
IF(WEEKDAY(Attendance!$J1578) = 2,
       IF(COUNTIF(FINALS_WEEK_MONDAY_DATE[],Attendance!$J1578) &gt; 0, VLOOKUP(Attendance!$G1578,FINALS_WEEK_MONDAY_PERIOD_SCHEDULE[],2,TRUE),
       VLOOKUP(Attendance!$G1578,REGULAR_WEEK_SCHEDULE[],6,TRUE)),
IF(WEEKDAY($J1578) = 3,
       IF(COUNTIF(FINALS_WEEK_TUESDAY_DATE[],Attendance!$J1578) &gt; 0, VLOOKUP(Attendance!$G1578,FINALS_WEEK_TUESDAY_PERIOD_SCHEDULE[],2,TRUE),
       VLOOKUP(Attendance!$G1578,REGULAR_WEEK_SCHEDULE[[Tuesday]:[Period]],5,TRUE)),
IF(WEEKDAY(Attendance!$J1578) = 4,
        IF(COUNTIF(BLOCK_WEDNESDAY_DATES[],Attendance!$J1578) &gt; 0, VLOOKUP(Attendance!$G1578,BLOCK_WEDNESDAY_PERIOD_SCHEDULE[],2,TRUE),
        IF(COUNTIF(FINALS_WEEK_WEDNESDAY_DATE[],Attendance!$J1578) &gt; 0, VLOOKUP(Attendance!$G1578,FINALS_WEEK_WEDNESDAY_PERIOD_SCHEDULE[],2,TRUE),
       VLOOKUP(Attendance!$G1578,REGULAR_WEEK_SCHEDULE[[Wednesday]:[Period]],4,TRUE))),
IF(WEEKDAY($J1578) = 5,
       IF(COUNTIF(BLOCK_THURSDAY_DATES[],Attendance!$J1578) &gt; 0, VLOOKUP(Attendance!$G1578,BLOCK_THURSDAY_PERIOD_SCHEDULE[],2,TRUE),
       IF(COUNTIF(FINALS_WEEK_THURSDAY_DATE[],Attendance!$J1578) &gt; 0, VLOOKUP(Attendance!$G1578,FINALS_WEEK_THURSDAY_PERIOD_SCHEDULE[],2,TRUE),
       VLOOKUP(Attendance!$G1578,REGULAR_WEEK_SCHEDULE[[Thursday]:[Period]],3,TRUE))),
IF(WEEKDAY(Attendance!$J1578) = 6,
       IF(COUNTIF(FINALS_WEEK_FRIDAY_DATE[],Attendance!$J1578) &gt; 0, VLOOKUP(Attendance!$G1578,FINALS_WEEK_FRIDAY_PERIOD_SCHEDULE[],2,TRUE),
       VLOOKUP(Attendance!$G1578,REGULAR_WEEK_SCHEDULE[[Friday]:[Period]],2,TRUE))))))))))</f>
        <v/>
      </c>
      <c r="J1578" s="41" t="str">
        <f t="shared" ca="1" si="77"/>
        <v/>
      </c>
      <c r="K1578" s="41" t="str">
        <f>IF($A1578 &lt;&gt; "",VLOOKUP($A1578,'Student reference sheet'!$A$2:$V$2329, 7,FALSE), "")</f>
        <v/>
      </c>
      <c r="L1578" s="30" t="str">
        <f>IF($A1578 ="", "", VLOOKUP($A1578, 'Student reference sheet'!$A$2:$Z$2603,23,FALSE))</f>
        <v/>
      </c>
      <c r="M1578" s="30" t="str">
        <f>IF($A1578 ="", "", VLOOKUP($A1578, 'Student reference sheet'!$A$2:$Z$2603,24,FALSE))</f>
        <v/>
      </c>
      <c r="N1578" s="30" t="str">
        <f>IF($A1578 ="", "", VLOOKUP($A1578, 'Student reference sheet'!$A$2:$Z$2603,26,FALSE))</f>
        <v/>
      </c>
      <c r="O1578" s="30" t="str">
        <f>IF($A1578 ="", "", VLOOKUP($A1578, 'Student reference sheet'!$A$2:$Z$2603,25,FALSE))</f>
        <v/>
      </c>
      <c r="P1578" s="39" t="str">
        <f>IF($A1578 = "", "", IF(OR(VLOOKUP($A1578,'Student reference sheet'!$A$2:$V$2400,8,FALSE) = "R",  VLOOKUP($A1578,'Student reference sheet'!$A$2:$V$2400,8,FALSE) = "L"), "X", ""))</f>
        <v/>
      </c>
      <c r="Q1578" s="39" t="str">
        <f>IF($A1578 ="", "", VLOOKUP($A1578, 'Student reference sheet'!$A$2:$V$2603,22,FALSE))</f>
        <v/>
      </c>
      <c r="R1578" s="39" t="str">
        <f>IF($A1578 &lt;&gt; "",VLOOKUP($A1578,'Student reference sheet'!$A$2:$V$2329, 5,FALSE), "")</f>
        <v/>
      </c>
      <c r="S1578" s="39" t="str">
        <f>IF($A1578 &lt;&gt; "",VLOOKUP($A1578,'Student reference sheet'!$A$2:$V$2329, 6,FALSE), "")</f>
        <v/>
      </c>
      <c r="T1578" s="30" t="str">
        <f>IF($A1578 = "","",
IF(VLOOKUP($A1578,'Student reference sheet'!$A$2:$V$2329, 10,FALSE) = "Y", "Hispanic",
IF(VLOOKUP($A1578,'Student reference sheet'!$A$2:$V$2329,11,FALSE) &lt;&gt; "",
IF(VLOOKUP($A1578,'Student reference sheet'!$A$2:$V$2329,11,FALSE) = "UNK", "Unknown", VLOOKUP(VALUE(VLOOKUP($A1578,'Student reference sheet'!$A$2:$V$2329,11,FALSE)),'Ethnicity Reference'!$A$2:$B$22,2,FALSE)),
IF(VLOOKUP($A1578,'Student reference sheet'!$A$2:$V$2329,9,FALSE) &lt;&gt; "", VLOOKUP(VALUE(VLOOKUP($A1578,'Student reference sheet'!$A$2:$V$2329,9,FALSE)),'Ethnicity Reference'!$A$2:$B$22,2,FALSE),"Unknown"))))</f>
        <v/>
      </c>
      <c r="U1578" s="35"/>
    </row>
    <row r="1579" spans="1:21" ht="15.75">
      <c r="A1579" s="47"/>
      <c r="B1579" s="33"/>
      <c r="C1579" s="39" t="str">
        <f>IF($A1579 &lt;&gt; "",VLOOKUP($A1579,'Student reference sheet'!$A$2:$V$2329, 3,FALSE), "")</f>
        <v/>
      </c>
      <c r="D1579" s="39" t="str">
        <f>IF($A1579 &lt;&gt; "",VLOOKUP($A1579,'Student reference sheet'!$A$2:$V$2329, 2,FALSE), "")</f>
        <v/>
      </c>
      <c r="E1579" s="35"/>
      <c r="F1579" s="34"/>
      <c r="G1579" s="40" t="str">
        <f t="shared" ca="1" si="75"/>
        <v/>
      </c>
      <c r="H1579" s="40" t="str">
        <f t="shared" ca="1" si="76"/>
        <v/>
      </c>
      <c r="I1579" s="36" t="str">
        <f>IF($A1579 = "", "",
IF(COUNTIF(MINIMUM_DAY_DATES[], Attendance!J1579) &gt; 0, VLOOKUP(Attendance!$G1579,MINIMUM_DAY_PERIOD_SCHEDULE[], 2,TRUE),
IF(COUNTIF(RALLY_DATES[], Attendance!J1579) &gt; 0, VLOOKUP(Attendance!$G1579,RALLY_PERIOD_SCHEDULE[], 2,TRUE),
IF(WEEKDAY(Attendance!$J1579) = 2,
       IF(COUNTIF(FINALS_WEEK_MONDAY_DATE[],Attendance!$J1579) &gt; 0, VLOOKUP(Attendance!$G1579,FINALS_WEEK_MONDAY_PERIOD_SCHEDULE[],2,TRUE),
       VLOOKUP(Attendance!$G1579,REGULAR_WEEK_SCHEDULE[],6,TRUE)),
IF(WEEKDAY($J1579) = 3,
       IF(COUNTIF(FINALS_WEEK_TUESDAY_DATE[],Attendance!$J1579) &gt; 0, VLOOKUP(Attendance!$G1579,FINALS_WEEK_TUESDAY_PERIOD_SCHEDULE[],2,TRUE),
       VLOOKUP(Attendance!$G1579,REGULAR_WEEK_SCHEDULE[[Tuesday]:[Period]],5,TRUE)),
IF(WEEKDAY(Attendance!$J1579) = 4,
        IF(COUNTIF(BLOCK_WEDNESDAY_DATES[],Attendance!$J1579) &gt; 0, VLOOKUP(Attendance!$G1579,BLOCK_WEDNESDAY_PERIOD_SCHEDULE[],2,TRUE),
        IF(COUNTIF(FINALS_WEEK_WEDNESDAY_DATE[],Attendance!$J1579) &gt; 0, VLOOKUP(Attendance!$G1579,FINALS_WEEK_WEDNESDAY_PERIOD_SCHEDULE[],2,TRUE),
       VLOOKUP(Attendance!$G1579,REGULAR_WEEK_SCHEDULE[[Wednesday]:[Period]],4,TRUE))),
IF(WEEKDAY($J1579) = 5,
       IF(COUNTIF(BLOCK_THURSDAY_DATES[],Attendance!$J1579) &gt; 0, VLOOKUP(Attendance!$G1579,BLOCK_THURSDAY_PERIOD_SCHEDULE[],2,TRUE),
       IF(COUNTIF(FINALS_WEEK_THURSDAY_DATE[],Attendance!$J1579) &gt; 0, VLOOKUP(Attendance!$G1579,FINALS_WEEK_THURSDAY_PERIOD_SCHEDULE[],2,TRUE),
       VLOOKUP(Attendance!$G1579,REGULAR_WEEK_SCHEDULE[[Thursday]:[Period]],3,TRUE))),
IF(WEEKDAY(Attendance!$J1579) = 6,
       IF(COUNTIF(FINALS_WEEK_FRIDAY_DATE[],Attendance!$J1579) &gt; 0, VLOOKUP(Attendance!$G1579,FINALS_WEEK_FRIDAY_PERIOD_SCHEDULE[],2,TRUE),
       VLOOKUP(Attendance!$G1579,REGULAR_WEEK_SCHEDULE[[Friday]:[Period]],2,TRUE))))))))))</f>
        <v/>
      </c>
      <c r="J1579" s="41" t="str">
        <f t="shared" ca="1" si="77"/>
        <v/>
      </c>
      <c r="K1579" s="41" t="str">
        <f>IF($A1579 &lt;&gt; "",VLOOKUP($A1579,'Student reference sheet'!$A$2:$V$2329, 7,FALSE), "")</f>
        <v/>
      </c>
      <c r="L1579" s="30" t="str">
        <f>IF($A1579 ="", "", VLOOKUP($A1579, 'Student reference sheet'!$A$2:$Z$2603,23,FALSE))</f>
        <v/>
      </c>
      <c r="M1579" s="30" t="str">
        <f>IF($A1579 ="", "", VLOOKUP($A1579, 'Student reference sheet'!$A$2:$Z$2603,24,FALSE))</f>
        <v/>
      </c>
      <c r="N1579" s="30" t="str">
        <f>IF($A1579 ="", "", VLOOKUP($A1579, 'Student reference sheet'!$A$2:$Z$2603,26,FALSE))</f>
        <v/>
      </c>
      <c r="O1579" s="30" t="str">
        <f>IF($A1579 ="", "", VLOOKUP($A1579, 'Student reference sheet'!$A$2:$Z$2603,25,FALSE))</f>
        <v/>
      </c>
      <c r="P1579" s="39" t="str">
        <f>IF($A1579 = "", "", IF(OR(VLOOKUP($A1579,'Student reference sheet'!$A$2:$V$2400,8,FALSE) = "R",  VLOOKUP($A1579,'Student reference sheet'!$A$2:$V$2400,8,FALSE) = "L"), "X", ""))</f>
        <v/>
      </c>
      <c r="Q1579" s="39" t="str">
        <f>IF($A1579 ="", "", VLOOKUP($A1579, 'Student reference sheet'!$A$2:$V$2603,22,FALSE))</f>
        <v/>
      </c>
      <c r="R1579" s="39" t="str">
        <f>IF($A1579 &lt;&gt; "",VLOOKUP($A1579,'Student reference sheet'!$A$2:$V$2329, 5,FALSE), "")</f>
        <v/>
      </c>
      <c r="S1579" s="39" t="str">
        <f>IF($A1579 &lt;&gt; "",VLOOKUP($A1579,'Student reference sheet'!$A$2:$V$2329, 6,FALSE), "")</f>
        <v/>
      </c>
      <c r="T1579" s="30" t="str">
        <f>IF($A1579 = "","",
IF(VLOOKUP($A1579,'Student reference sheet'!$A$2:$V$2329, 10,FALSE) = "Y", "Hispanic",
IF(VLOOKUP($A1579,'Student reference sheet'!$A$2:$V$2329,11,FALSE) &lt;&gt; "",
IF(VLOOKUP($A1579,'Student reference sheet'!$A$2:$V$2329,11,FALSE) = "UNK", "Unknown", VLOOKUP(VALUE(VLOOKUP($A1579,'Student reference sheet'!$A$2:$V$2329,11,FALSE)),'Ethnicity Reference'!$A$2:$B$22,2,FALSE)),
IF(VLOOKUP($A1579,'Student reference sheet'!$A$2:$V$2329,9,FALSE) &lt;&gt; "", VLOOKUP(VALUE(VLOOKUP($A1579,'Student reference sheet'!$A$2:$V$2329,9,FALSE)),'Ethnicity Reference'!$A$2:$B$22,2,FALSE),"Unknown"))))</f>
        <v/>
      </c>
      <c r="U1579" s="35"/>
    </row>
    <row r="1580" spans="1:21" ht="15.75">
      <c r="A1580" s="47"/>
      <c r="B1580" s="33"/>
      <c r="C1580" s="39" t="str">
        <f>IF($A1580 &lt;&gt; "",VLOOKUP($A1580,'Student reference sheet'!$A$2:$V$2329, 3,FALSE), "")</f>
        <v/>
      </c>
      <c r="D1580" s="39" t="str">
        <f>IF($A1580 &lt;&gt; "",VLOOKUP($A1580,'Student reference sheet'!$A$2:$V$2329, 2,FALSE), "")</f>
        <v/>
      </c>
      <c r="E1580" s="35"/>
      <c r="F1580" s="34"/>
      <c r="G1580" s="40" t="str">
        <f t="shared" ca="1" si="75"/>
        <v/>
      </c>
      <c r="H1580" s="40" t="str">
        <f t="shared" ca="1" si="76"/>
        <v/>
      </c>
      <c r="I1580" s="36" t="str">
        <f>IF($A1580 = "", "",
IF(COUNTIF(MINIMUM_DAY_DATES[], Attendance!J1580) &gt; 0, VLOOKUP(Attendance!$G1580,MINIMUM_DAY_PERIOD_SCHEDULE[], 2,TRUE),
IF(COUNTIF(RALLY_DATES[], Attendance!J1580) &gt; 0, VLOOKUP(Attendance!$G1580,RALLY_PERIOD_SCHEDULE[], 2,TRUE),
IF(WEEKDAY(Attendance!$J1580) = 2,
       IF(COUNTIF(FINALS_WEEK_MONDAY_DATE[],Attendance!$J1580) &gt; 0, VLOOKUP(Attendance!$G1580,FINALS_WEEK_MONDAY_PERIOD_SCHEDULE[],2,TRUE),
       VLOOKUP(Attendance!$G1580,REGULAR_WEEK_SCHEDULE[],6,TRUE)),
IF(WEEKDAY($J1580) = 3,
       IF(COUNTIF(FINALS_WEEK_TUESDAY_DATE[],Attendance!$J1580) &gt; 0, VLOOKUP(Attendance!$G1580,FINALS_WEEK_TUESDAY_PERIOD_SCHEDULE[],2,TRUE),
       VLOOKUP(Attendance!$G1580,REGULAR_WEEK_SCHEDULE[[Tuesday]:[Period]],5,TRUE)),
IF(WEEKDAY(Attendance!$J1580) = 4,
        IF(COUNTIF(BLOCK_WEDNESDAY_DATES[],Attendance!$J1580) &gt; 0, VLOOKUP(Attendance!$G1580,BLOCK_WEDNESDAY_PERIOD_SCHEDULE[],2,TRUE),
        IF(COUNTIF(FINALS_WEEK_WEDNESDAY_DATE[],Attendance!$J1580) &gt; 0, VLOOKUP(Attendance!$G1580,FINALS_WEEK_WEDNESDAY_PERIOD_SCHEDULE[],2,TRUE),
       VLOOKUP(Attendance!$G1580,REGULAR_WEEK_SCHEDULE[[Wednesday]:[Period]],4,TRUE))),
IF(WEEKDAY($J1580) = 5,
       IF(COUNTIF(BLOCK_THURSDAY_DATES[],Attendance!$J1580) &gt; 0, VLOOKUP(Attendance!$G1580,BLOCK_THURSDAY_PERIOD_SCHEDULE[],2,TRUE),
       IF(COUNTIF(FINALS_WEEK_THURSDAY_DATE[],Attendance!$J1580) &gt; 0, VLOOKUP(Attendance!$G1580,FINALS_WEEK_THURSDAY_PERIOD_SCHEDULE[],2,TRUE),
       VLOOKUP(Attendance!$G1580,REGULAR_WEEK_SCHEDULE[[Thursday]:[Period]],3,TRUE))),
IF(WEEKDAY(Attendance!$J1580) = 6,
       IF(COUNTIF(FINALS_WEEK_FRIDAY_DATE[],Attendance!$J1580) &gt; 0, VLOOKUP(Attendance!$G1580,FINALS_WEEK_FRIDAY_PERIOD_SCHEDULE[],2,TRUE),
       VLOOKUP(Attendance!$G1580,REGULAR_WEEK_SCHEDULE[[Friday]:[Period]],2,TRUE))))))))))</f>
        <v/>
      </c>
      <c r="J1580" s="41" t="str">
        <f t="shared" ca="1" si="77"/>
        <v/>
      </c>
      <c r="K1580" s="41" t="str">
        <f>IF($A1580 &lt;&gt; "",VLOOKUP($A1580,'Student reference sheet'!$A$2:$V$2329, 7,FALSE), "")</f>
        <v/>
      </c>
      <c r="L1580" s="30" t="str">
        <f>IF($A1580 ="", "", VLOOKUP($A1580, 'Student reference sheet'!$A$2:$Z$2603,23,FALSE))</f>
        <v/>
      </c>
      <c r="M1580" s="30" t="str">
        <f>IF($A1580 ="", "", VLOOKUP($A1580, 'Student reference sheet'!$A$2:$Z$2603,24,FALSE))</f>
        <v/>
      </c>
      <c r="N1580" s="30" t="str">
        <f>IF($A1580 ="", "", VLOOKUP($A1580, 'Student reference sheet'!$A$2:$Z$2603,26,FALSE))</f>
        <v/>
      </c>
      <c r="O1580" s="30" t="str">
        <f>IF($A1580 ="", "", VLOOKUP($A1580, 'Student reference sheet'!$A$2:$Z$2603,25,FALSE))</f>
        <v/>
      </c>
      <c r="P1580" s="39" t="str">
        <f>IF($A1580 = "", "", IF(OR(VLOOKUP($A1580,'Student reference sheet'!$A$2:$V$2400,8,FALSE) = "R",  VLOOKUP($A1580,'Student reference sheet'!$A$2:$V$2400,8,FALSE) = "L"), "X", ""))</f>
        <v/>
      </c>
      <c r="Q1580" s="39" t="str">
        <f>IF($A1580 ="", "", VLOOKUP($A1580, 'Student reference sheet'!$A$2:$V$2603,22,FALSE))</f>
        <v/>
      </c>
      <c r="R1580" s="39" t="str">
        <f>IF($A1580 &lt;&gt; "",VLOOKUP($A1580,'Student reference sheet'!$A$2:$V$2329, 5,FALSE), "")</f>
        <v/>
      </c>
      <c r="S1580" s="39" t="str">
        <f>IF($A1580 &lt;&gt; "",VLOOKUP($A1580,'Student reference sheet'!$A$2:$V$2329, 6,FALSE), "")</f>
        <v/>
      </c>
      <c r="T1580" s="30" t="str">
        <f>IF($A1580 = "","",
IF(VLOOKUP($A1580,'Student reference sheet'!$A$2:$V$2329, 10,FALSE) = "Y", "Hispanic",
IF(VLOOKUP($A1580,'Student reference sheet'!$A$2:$V$2329,11,FALSE) &lt;&gt; "",
IF(VLOOKUP($A1580,'Student reference sheet'!$A$2:$V$2329,11,FALSE) = "UNK", "Unknown", VLOOKUP(VALUE(VLOOKUP($A1580,'Student reference sheet'!$A$2:$V$2329,11,FALSE)),'Ethnicity Reference'!$A$2:$B$22,2,FALSE)),
IF(VLOOKUP($A1580,'Student reference sheet'!$A$2:$V$2329,9,FALSE) &lt;&gt; "", VLOOKUP(VALUE(VLOOKUP($A1580,'Student reference sheet'!$A$2:$V$2329,9,FALSE)),'Ethnicity Reference'!$A$2:$B$22,2,FALSE),"Unknown"))))</f>
        <v/>
      </c>
      <c r="U1580" s="35"/>
    </row>
    <row r="1581" spans="1:21" ht="15.75">
      <c r="A1581" s="47"/>
      <c r="B1581" s="33"/>
      <c r="C1581" s="39" t="str">
        <f>IF($A1581 &lt;&gt; "",VLOOKUP($A1581,'Student reference sheet'!$A$2:$V$2329, 3,FALSE), "")</f>
        <v/>
      </c>
      <c r="D1581" s="39" t="str">
        <f>IF($A1581 &lt;&gt; "",VLOOKUP($A1581,'Student reference sheet'!$A$2:$V$2329, 2,FALSE), "")</f>
        <v/>
      </c>
      <c r="E1581" s="35"/>
      <c r="F1581" s="34"/>
      <c r="G1581" s="40" t="str">
        <f t="shared" ca="1" si="75"/>
        <v/>
      </c>
      <c r="H1581" s="40" t="str">
        <f t="shared" ca="1" si="76"/>
        <v/>
      </c>
      <c r="I1581" s="36" t="str">
        <f>IF($A1581 = "", "",
IF(COUNTIF(MINIMUM_DAY_DATES[], Attendance!J1581) &gt; 0, VLOOKUP(Attendance!$G1581,MINIMUM_DAY_PERIOD_SCHEDULE[], 2,TRUE),
IF(COUNTIF(RALLY_DATES[], Attendance!J1581) &gt; 0, VLOOKUP(Attendance!$G1581,RALLY_PERIOD_SCHEDULE[], 2,TRUE),
IF(WEEKDAY(Attendance!$J1581) = 2,
       IF(COUNTIF(FINALS_WEEK_MONDAY_DATE[],Attendance!$J1581) &gt; 0, VLOOKUP(Attendance!$G1581,FINALS_WEEK_MONDAY_PERIOD_SCHEDULE[],2,TRUE),
       VLOOKUP(Attendance!$G1581,REGULAR_WEEK_SCHEDULE[],6,TRUE)),
IF(WEEKDAY($J1581) = 3,
       IF(COUNTIF(FINALS_WEEK_TUESDAY_DATE[],Attendance!$J1581) &gt; 0, VLOOKUP(Attendance!$G1581,FINALS_WEEK_TUESDAY_PERIOD_SCHEDULE[],2,TRUE),
       VLOOKUP(Attendance!$G1581,REGULAR_WEEK_SCHEDULE[[Tuesday]:[Period]],5,TRUE)),
IF(WEEKDAY(Attendance!$J1581) = 4,
        IF(COUNTIF(BLOCK_WEDNESDAY_DATES[],Attendance!$J1581) &gt; 0, VLOOKUP(Attendance!$G1581,BLOCK_WEDNESDAY_PERIOD_SCHEDULE[],2,TRUE),
        IF(COUNTIF(FINALS_WEEK_WEDNESDAY_DATE[],Attendance!$J1581) &gt; 0, VLOOKUP(Attendance!$G1581,FINALS_WEEK_WEDNESDAY_PERIOD_SCHEDULE[],2,TRUE),
       VLOOKUP(Attendance!$G1581,REGULAR_WEEK_SCHEDULE[[Wednesday]:[Period]],4,TRUE))),
IF(WEEKDAY($J1581) = 5,
       IF(COUNTIF(BLOCK_THURSDAY_DATES[],Attendance!$J1581) &gt; 0, VLOOKUP(Attendance!$G1581,BLOCK_THURSDAY_PERIOD_SCHEDULE[],2,TRUE),
       IF(COUNTIF(FINALS_WEEK_THURSDAY_DATE[],Attendance!$J1581) &gt; 0, VLOOKUP(Attendance!$G1581,FINALS_WEEK_THURSDAY_PERIOD_SCHEDULE[],2,TRUE),
       VLOOKUP(Attendance!$G1581,REGULAR_WEEK_SCHEDULE[[Thursday]:[Period]],3,TRUE))),
IF(WEEKDAY(Attendance!$J1581) = 6,
       IF(COUNTIF(FINALS_WEEK_FRIDAY_DATE[],Attendance!$J1581) &gt; 0, VLOOKUP(Attendance!$G1581,FINALS_WEEK_FRIDAY_PERIOD_SCHEDULE[],2,TRUE),
       VLOOKUP(Attendance!$G1581,REGULAR_WEEK_SCHEDULE[[Friday]:[Period]],2,TRUE))))))))))</f>
        <v/>
      </c>
      <c r="J1581" s="41" t="str">
        <f t="shared" ca="1" si="77"/>
        <v/>
      </c>
      <c r="K1581" s="41" t="str">
        <f>IF($A1581 &lt;&gt; "",VLOOKUP($A1581,'Student reference sheet'!$A$2:$V$2329, 7,FALSE), "")</f>
        <v/>
      </c>
      <c r="L1581" s="30" t="str">
        <f>IF($A1581 ="", "", VLOOKUP($A1581, 'Student reference sheet'!$A$2:$Z$2603,23,FALSE))</f>
        <v/>
      </c>
      <c r="M1581" s="30" t="str">
        <f>IF($A1581 ="", "", VLOOKUP($A1581, 'Student reference sheet'!$A$2:$Z$2603,24,FALSE))</f>
        <v/>
      </c>
      <c r="N1581" s="30" t="str">
        <f>IF($A1581 ="", "", VLOOKUP($A1581, 'Student reference sheet'!$A$2:$Z$2603,26,FALSE))</f>
        <v/>
      </c>
      <c r="O1581" s="30" t="str">
        <f>IF($A1581 ="", "", VLOOKUP($A1581, 'Student reference sheet'!$A$2:$Z$2603,25,FALSE))</f>
        <v/>
      </c>
      <c r="P1581" s="39" t="str">
        <f>IF($A1581 = "", "", IF(OR(VLOOKUP($A1581,'Student reference sheet'!$A$2:$V$2400,8,FALSE) = "R",  VLOOKUP($A1581,'Student reference sheet'!$A$2:$V$2400,8,FALSE) = "L"), "X", ""))</f>
        <v/>
      </c>
      <c r="Q1581" s="39" t="str">
        <f>IF($A1581 ="", "", VLOOKUP($A1581, 'Student reference sheet'!$A$2:$V$2603,22,FALSE))</f>
        <v/>
      </c>
      <c r="R1581" s="39" t="str">
        <f>IF($A1581 &lt;&gt; "",VLOOKUP($A1581,'Student reference sheet'!$A$2:$V$2329, 5,FALSE), "")</f>
        <v/>
      </c>
      <c r="S1581" s="39" t="str">
        <f>IF($A1581 &lt;&gt; "",VLOOKUP($A1581,'Student reference sheet'!$A$2:$V$2329, 6,FALSE), "")</f>
        <v/>
      </c>
      <c r="T1581" s="30" t="str">
        <f>IF($A1581 = "","",
IF(VLOOKUP($A1581,'Student reference sheet'!$A$2:$V$2329, 10,FALSE) = "Y", "Hispanic",
IF(VLOOKUP($A1581,'Student reference sheet'!$A$2:$V$2329,11,FALSE) &lt;&gt; "",
IF(VLOOKUP($A1581,'Student reference sheet'!$A$2:$V$2329,11,FALSE) = "UNK", "Unknown", VLOOKUP(VALUE(VLOOKUP($A1581,'Student reference sheet'!$A$2:$V$2329,11,FALSE)),'Ethnicity Reference'!$A$2:$B$22,2,FALSE)),
IF(VLOOKUP($A1581,'Student reference sheet'!$A$2:$V$2329,9,FALSE) &lt;&gt; "", VLOOKUP(VALUE(VLOOKUP($A1581,'Student reference sheet'!$A$2:$V$2329,9,FALSE)),'Ethnicity Reference'!$A$2:$B$22,2,FALSE),"Unknown"))))</f>
        <v/>
      </c>
      <c r="U1581" s="35"/>
    </row>
    <row r="1582" spans="1:21" ht="15.75">
      <c r="A1582" s="47"/>
      <c r="B1582" s="33"/>
      <c r="C1582" s="39" t="str">
        <f>IF($A1582 &lt;&gt; "",VLOOKUP($A1582,'Student reference sheet'!$A$2:$V$2329, 3,FALSE), "")</f>
        <v/>
      </c>
      <c r="D1582" s="39" t="str">
        <f>IF($A1582 &lt;&gt; "",VLOOKUP($A1582,'Student reference sheet'!$A$2:$V$2329, 2,FALSE), "")</f>
        <v/>
      </c>
      <c r="E1582" s="35"/>
      <c r="F1582" s="34"/>
      <c r="G1582" s="40" t="str">
        <f t="shared" ca="1" si="75"/>
        <v/>
      </c>
      <c r="H1582" s="40" t="str">
        <f t="shared" ca="1" si="76"/>
        <v/>
      </c>
      <c r="I1582" s="36" t="str">
        <f>IF($A1582 = "", "",
IF(COUNTIF(MINIMUM_DAY_DATES[], Attendance!J1582) &gt; 0, VLOOKUP(Attendance!$G1582,MINIMUM_DAY_PERIOD_SCHEDULE[], 2,TRUE),
IF(COUNTIF(RALLY_DATES[], Attendance!J1582) &gt; 0, VLOOKUP(Attendance!$G1582,RALLY_PERIOD_SCHEDULE[], 2,TRUE),
IF(WEEKDAY(Attendance!$J1582) = 2,
       IF(COUNTIF(FINALS_WEEK_MONDAY_DATE[],Attendance!$J1582) &gt; 0, VLOOKUP(Attendance!$G1582,FINALS_WEEK_MONDAY_PERIOD_SCHEDULE[],2,TRUE),
       VLOOKUP(Attendance!$G1582,REGULAR_WEEK_SCHEDULE[],6,TRUE)),
IF(WEEKDAY($J1582) = 3,
       IF(COUNTIF(FINALS_WEEK_TUESDAY_DATE[],Attendance!$J1582) &gt; 0, VLOOKUP(Attendance!$G1582,FINALS_WEEK_TUESDAY_PERIOD_SCHEDULE[],2,TRUE),
       VLOOKUP(Attendance!$G1582,REGULAR_WEEK_SCHEDULE[[Tuesday]:[Period]],5,TRUE)),
IF(WEEKDAY(Attendance!$J1582) = 4,
        IF(COUNTIF(BLOCK_WEDNESDAY_DATES[],Attendance!$J1582) &gt; 0, VLOOKUP(Attendance!$G1582,BLOCK_WEDNESDAY_PERIOD_SCHEDULE[],2,TRUE),
        IF(COUNTIF(FINALS_WEEK_WEDNESDAY_DATE[],Attendance!$J1582) &gt; 0, VLOOKUP(Attendance!$G1582,FINALS_WEEK_WEDNESDAY_PERIOD_SCHEDULE[],2,TRUE),
       VLOOKUP(Attendance!$G1582,REGULAR_WEEK_SCHEDULE[[Wednesday]:[Period]],4,TRUE))),
IF(WEEKDAY($J1582) = 5,
       IF(COUNTIF(BLOCK_THURSDAY_DATES[],Attendance!$J1582) &gt; 0, VLOOKUP(Attendance!$G1582,BLOCK_THURSDAY_PERIOD_SCHEDULE[],2,TRUE),
       IF(COUNTIF(FINALS_WEEK_THURSDAY_DATE[],Attendance!$J1582) &gt; 0, VLOOKUP(Attendance!$G1582,FINALS_WEEK_THURSDAY_PERIOD_SCHEDULE[],2,TRUE),
       VLOOKUP(Attendance!$G1582,REGULAR_WEEK_SCHEDULE[[Thursday]:[Period]],3,TRUE))),
IF(WEEKDAY(Attendance!$J1582) = 6,
       IF(COUNTIF(FINALS_WEEK_FRIDAY_DATE[],Attendance!$J1582) &gt; 0, VLOOKUP(Attendance!$G1582,FINALS_WEEK_FRIDAY_PERIOD_SCHEDULE[],2,TRUE),
       VLOOKUP(Attendance!$G1582,REGULAR_WEEK_SCHEDULE[[Friday]:[Period]],2,TRUE))))))))))</f>
        <v/>
      </c>
      <c r="J1582" s="41" t="str">
        <f t="shared" ca="1" si="77"/>
        <v/>
      </c>
      <c r="K1582" s="41" t="str">
        <f>IF($A1582 &lt;&gt; "",VLOOKUP($A1582,'Student reference sheet'!$A$2:$V$2329, 7,FALSE), "")</f>
        <v/>
      </c>
      <c r="L1582" s="30" t="str">
        <f>IF($A1582 ="", "", VLOOKUP($A1582, 'Student reference sheet'!$A$2:$Z$2603,23,FALSE))</f>
        <v/>
      </c>
      <c r="M1582" s="30" t="str">
        <f>IF($A1582 ="", "", VLOOKUP($A1582, 'Student reference sheet'!$A$2:$Z$2603,24,FALSE))</f>
        <v/>
      </c>
      <c r="N1582" s="30" t="str">
        <f>IF($A1582 ="", "", VLOOKUP($A1582, 'Student reference sheet'!$A$2:$Z$2603,26,FALSE))</f>
        <v/>
      </c>
      <c r="O1582" s="30" t="str">
        <f>IF($A1582 ="", "", VLOOKUP($A1582, 'Student reference sheet'!$A$2:$Z$2603,25,FALSE))</f>
        <v/>
      </c>
      <c r="P1582" s="39" t="str">
        <f>IF($A1582 = "", "", IF(OR(VLOOKUP($A1582,'Student reference sheet'!$A$2:$V$2400,8,FALSE) = "R",  VLOOKUP($A1582,'Student reference sheet'!$A$2:$V$2400,8,FALSE) = "L"), "X", ""))</f>
        <v/>
      </c>
      <c r="Q1582" s="39" t="str">
        <f>IF($A1582 ="", "", VLOOKUP($A1582, 'Student reference sheet'!$A$2:$V$2603,22,FALSE))</f>
        <v/>
      </c>
      <c r="R1582" s="39" t="str">
        <f>IF($A1582 &lt;&gt; "",VLOOKUP($A1582,'Student reference sheet'!$A$2:$V$2329, 5,FALSE), "")</f>
        <v/>
      </c>
      <c r="S1582" s="39" t="str">
        <f>IF($A1582 &lt;&gt; "",VLOOKUP($A1582,'Student reference sheet'!$A$2:$V$2329, 6,FALSE), "")</f>
        <v/>
      </c>
      <c r="T1582" s="30" t="str">
        <f>IF($A1582 = "","",
IF(VLOOKUP($A1582,'Student reference sheet'!$A$2:$V$2329, 10,FALSE) = "Y", "Hispanic",
IF(VLOOKUP($A1582,'Student reference sheet'!$A$2:$V$2329,11,FALSE) &lt;&gt; "",
IF(VLOOKUP($A1582,'Student reference sheet'!$A$2:$V$2329,11,FALSE) = "UNK", "Unknown", VLOOKUP(VALUE(VLOOKUP($A1582,'Student reference sheet'!$A$2:$V$2329,11,FALSE)),'Ethnicity Reference'!$A$2:$B$22,2,FALSE)),
IF(VLOOKUP($A1582,'Student reference sheet'!$A$2:$V$2329,9,FALSE) &lt;&gt; "", VLOOKUP(VALUE(VLOOKUP($A1582,'Student reference sheet'!$A$2:$V$2329,9,FALSE)),'Ethnicity Reference'!$A$2:$B$22,2,FALSE),"Unknown"))))</f>
        <v/>
      </c>
      <c r="U1582" s="35"/>
    </row>
    <row r="1583" spans="1:21" ht="15.75">
      <c r="A1583" s="47"/>
      <c r="B1583" s="33"/>
      <c r="C1583" s="39" t="str">
        <f>IF($A1583 &lt;&gt; "",VLOOKUP($A1583,'Student reference sheet'!$A$2:$V$2329, 3,FALSE), "")</f>
        <v/>
      </c>
      <c r="D1583" s="39" t="str">
        <f>IF($A1583 &lt;&gt; "",VLOOKUP($A1583,'Student reference sheet'!$A$2:$V$2329, 2,FALSE), "")</f>
        <v/>
      </c>
      <c r="E1583" s="35"/>
      <c r="F1583" s="34"/>
      <c r="G1583" s="40" t="str">
        <f t="shared" ca="1" si="75"/>
        <v/>
      </c>
      <c r="H1583" s="40" t="str">
        <f t="shared" ca="1" si="76"/>
        <v/>
      </c>
      <c r="I1583" s="36" t="str">
        <f>IF($A1583 = "", "",
IF(COUNTIF(MINIMUM_DAY_DATES[], Attendance!J1583) &gt; 0, VLOOKUP(Attendance!$G1583,MINIMUM_DAY_PERIOD_SCHEDULE[], 2,TRUE),
IF(COUNTIF(RALLY_DATES[], Attendance!J1583) &gt; 0, VLOOKUP(Attendance!$G1583,RALLY_PERIOD_SCHEDULE[], 2,TRUE),
IF(WEEKDAY(Attendance!$J1583) = 2,
       IF(COUNTIF(FINALS_WEEK_MONDAY_DATE[],Attendance!$J1583) &gt; 0, VLOOKUP(Attendance!$G1583,FINALS_WEEK_MONDAY_PERIOD_SCHEDULE[],2,TRUE),
       VLOOKUP(Attendance!$G1583,REGULAR_WEEK_SCHEDULE[],6,TRUE)),
IF(WEEKDAY($J1583) = 3,
       IF(COUNTIF(FINALS_WEEK_TUESDAY_DATE[],Attendance!$J1583) &gt; 0, VLOOKUP(Attendance!$G1583,FINALS_WEEK_TUESDAY_PERIOD_SCHEDULE[],2,TRUE),
       VLOOKUP(Attendance!$G1583,REGULAR_WEEK_SCHEDULE[[Tuesday]:[Period]],5,TRUE)),
IF(WEEKDAY(Attendance!$J1583) = 4,
        IF(COUNTIF(BLOCK_WEDNESDAY_DATES[],Attendance!$J1583) &gt; 0, VLOOKUP(Attendance!$G1583,BLOCK_WEDNESDAY_PERIOD_SCHEDULE[],2,TRUE),
        IF(COUNTIF(FINALS_WEEK_WEDNESDAY_DATE[],Attendance!$J1583) &gt; 0, VLOOKUP(Attendance!$G1583,FINALS_WEEK_WEDNESDAY_PERIOD_SCHEDULE[],2,TRUE),
       VLOOKUP(Attendance!$G1583,REGULAR_WEEK_SCHEDULE[[Wednesday]:[Period]],4,TRUE))),
IF(WEEKDAY($J1583) = 5,
       IF(COUNTIF(BLOCK_THURSDAY_DATES[],Attendance!$J1583) &gt; 0, VLOOKUP(Attendance!$G1583,BLOCK_THURSDAY_PERIOD_SCHEDULE[],2,TRUE),
       IF(COUNTIF(FINALS_WEEK_THURSDAY_DATE[],Attendance!$J1583) &gt; 0, VLOOKUP(Attendance!$G1583,FINALS_WEEK_THURSDAY_PERIOD_SCHEDULE[],2,TRUE),
       VLOOKUP(Attendance!$G1583,REGULAR_WEEK_SCHEDULE[[Thursday]:[Period]],3,TRUE))),
IF(WEEKDAY(Attendance!$J1583) = 6,
       IF(COUNTIF(FINALS_WEEK_FRIDAY_DATE[],Attendance!$J1583) &gt; 0, VLOOKUP(Attendance!$G1583,FINALS_WEEK_FRIDAY_PERIOD_SCHEDULE[],2,TRUE),
       VLOOKUP(Attendance!$G1583,REGULAR_WEEK_SCHEDULE[[Friday]:[Period]],2,TRUE))))))))))</f>
        <v/>
      </c>
      <c r="J1583" s="41" t="str">
        <f t="shared" ca="1" si="77"/>
        <v/>
      </c>
      <c r="K1583" s="41" t="str">
        <f>IF($A1583 &lt;&gt; "",VLOOKUP($A1583,'Student reference sheet'!$A$2:$V$2329, 7,FALSE), "")</f>
        <v/>
      </c>
      <c r="L1583" s="30" t="str">
        <f>IF($A1583 ="", "", VLOOKUP($A1583, 'Student reference sheet'!$A$2:$Z$2603,23,FALSE))</f>
        <v/>
      </c>
      <c r="M1583" s="30" t="str">
        <f>IF($A1583 ="", "", VLOOKUP($A1583, 'Student reference sheet'!$A$2:$Z$2603,24,FALSE))</f>
        <v/>
      </c>
      <c r="N1583" s="30" t="str">
        <f>IF($A1583 ="", "", VLOOKUP($A1583, 'Student reference sheet'!$A$2:$Z$2603,26,FALSE))</f>
        <v/>
      </c>
      <c r="O1583" s="30" t="str">
        <f>IF($A1583 ="", "", VLOOKUP($A1583, 'Student reference sheet'!$A$2:$Z$2603,25,FALSE))</f>
        <v/>
      </c>
      <c r="P1583" s="39" t="str">
        <f>IF($A1583 = "", "", IF(OR(VLOOKUP($A1583,'Student reference sheet'!$A$2:$V$2400,8,FALSE) = "R",  VLOOKUP($A1583,'Student reference sheet'!$A$2:$V$2400,8,FALSE) = "L"), "X", ""))</f>
        <v/>
      </c>
      <c r="Q1583" s="39" t="str">
        <f>IF($A1583 ="", "", VLOOKUP($A1583, 'Student reference sheet'!$A$2:$V$2603,22,FALSE))</f>
        <v/>
      </c>
      <c r="R1583" s="39" t="str">
        <f>IF($A1583 &lt;&gt; "",VLOOKUP($A1583,'Student reference sheet'!$A$2:$V$2329, 5,FALSE), "")</f>
        <v/>
      </c>
      <c r="S1583" s="39" t="str">
        <f>IF($A1583 &lt;&gt; "",VLOOKUP($A1583,'Student reference sheet'!$A$2:$V$2329, 6,FALSE), "")</f>
        <v/>
      </c>
      <c r="T1583" s="30" t="str">
        <f>IF($A1583 = "","",
IF(VLOOKUP($A1583,'Student reference sheet'!$A$2:$V$2329, 10,FALSE) = "Y", "Hispanic",
IF(VLOOKUP($A1583,'Student reference sheet'!$A$2:$V$2329,11,FALSE) &lt;&gt; "",
IF(VLOOKUP($A1583,'Student reference sheet'!$A$2:$V$2329,11,FALSE) = "UNK", "Unknown", VLOOKUP(VALUE(VLOOKUP($A1583,'Student reference sheet'!$A$2:$V$2329,11,FALSE)),'Ethnicity Reference'!$A$2:$B$22,2,FALSE)),
IF(VLOOKUP($A1583,'Student reference sheet'!$A$2:$V$2329,9,FALSE) &lt;&gt; "", VLOOKUP(VALUE(VLOOKUP($A1583,'Student reference sheet'!$A$2:$V$2329,9,FALSE)),'Ethnicity Reference'!$A$2:$B$22,2,FALSE),"Unknown"))))</f>
        <v/>
      </c>
      <c r="U1583" s="35"/>
    </row>
    <row r="1584" spans="1:21" ht="15.75">
      <c r="A1584" s="47"/>
      <c r="B1584" s="33"/>
      <c r="C1584" s="39" t="str">
        <f>IF($A1584 &lt;&gt; "",VLOOKUP($A1584,'Student reference sheet'!$A$2:$V$2329, 3,FALSE), "")</f>
        <v/>
      </c>
      <c r="D1584" s="39" t="str">
        <f>IF($A1584 &lt;&gt; "",VLOOKUP($A1584,'Student reference sheet'!$A$2:$V$2329, 2,FALSE), "")</f>
        <v/>
      </c>
      <c r="E1584" s="35"/>
      <c r="F1584" s="34"/>
      <c r="G1584" s="40" t="str">
        <f t="shared" ca="1" si="75"/>
        <v/>
      </c>
      <c r="H1584" s="40" t="str">
        <f t="shared" ca="1" si="76"/>
        <v/>
      </c>
      <c r="I1584" s="36" t="str">
        <f>IF($A1584 = "", "",
IF(COUNTIF(MINIMUM_DAY_DATES[], Attendance!J1584) &gt; 0, VLOOKUP(Attendance!$G1584,MINIMUM_DAY_PERIOD_SCHEDULE[], 2,TRUE),
IF(COUNTIF(RALLY_DATES[], Attendance!J1584) &gt; 0, VLOOKUP(Attendance!$G1584,RALLY_PERIOD_SCHEDULE[], 2,TRUE),
IF(WEEKDAY(Attendance!$J1584) = 2,
       IF(COUNTIF(FINALS_WEEK_MONDAY_DATE[],Attendance!$J1584) &gt; 0, VLOOKUP(Attendance!$G1584,FINALS_WEEK_MONDAY_PERIOD_SCHEDULE[],2,TRUE),
       VLOOKUP(Attendance!$G1584,REGULAR_WEEK_SCHEDULE[],6,TRUE)),
IF(WEEKDAY($J1584) = 3,
       IF(COUNTIF(FINALS_WEEK_TUESDAY_DATE[],Attendance!$J1584) &gt; 0, VLOOKUP(Attendance!$G1584,FINALS_WEEK_TUESDAY_PERIOD_SCHEDULE[],2,TRUE),
       VLOOKUP(Attendance!$G1584,REGULAR_WEEK_SCHEDULE[[Tuesday]:[Period]],5,TRUE)),
IF(WEEKDAY(Attendance!$J1584) = 4,
        IF(COUNTIF(BLOCK_WEDNESDAY_DATES[],Attendance!$J1584) &gt; 0, VLOOKUP(Attendance!$G1584,BLOCK_WEDNESDAY_PERIOD_SCHEDULE[],2,TRUE),
        IF(COUNTIF(FINALS_WEEK_WEDNESDAY_DATE[],Attendance!$J1584) &gt; 0, VLOOKUP(Attendance!$G1584,FINALS_WEEK_WEDNESDAY_PERIOD_SCHEDULE[],2,TRUE),
       VLOOKUP(Attendance!$G1584,REGULAR_WEEK_SCHEDULE[[Wednesday]:[Period]],4,TRUE))),
IF(WEEKDAY($J1584) = 5,
       IF(COUNTIF(BLOCK_THURSDAY_DATES[],Attendance!$J1584) &gt; 0, VLOOKUP(Attendance!$G1584,BLOCK_THURSDAY_PERIOD_SCHEDULE[],2,TRUE),
       IF(COUNTIF(FINALS_WEEK_THURSDAY_DATE[],Attendance!$J1584) &gt; 0, VLOOKUP(Attendance!$G1584,FINALS_WEEK_THURSDAY_PERIOD_SCHEDULE[],2,TRUE),
       VLOOKUP(Attendance!$G1584,REGULAR_WEEK_SCHEDULE[[Thursday]:[Period]],3,TRUE))),
IF(WEEKDAY(Attendance!$J1584) = 6,
       IF(COUNTIF(FINALS_WEEK_FRIDAY_DATE[],Attendance!$J1584) &gt; 0, VLOOKUP(Attendance!$G1584,FINALS_WEEK_FRIDAY_PERIOD_SCHEDULE[],2,TRUE),
       VLOOKUP(Attendance!$G1584,REGULAR_WEEK_SCHEDULE[[Friday]:[Period]],2,TRUE))))))))))</f>
        <v/>
      </c>
      <c r="J1584" s="41" t="str">
        <f t="shared" ca="1" si="77"/>
        <v/>
      </c>
      <c r="K1584" s="41" t="str">
        <f>IF($A1584 &lt;&gt; "",VLOOKUP($A1584,'Student reference sheet'!$A$2:$V$2329, 7,FALSE), "")</f>
        <v/>
      </c>
      <c r="L1584" s="30" t="str">
        <f>IF($A1584 ="", "", VLOOKUP($A1584, 'Student reference sheet'!$A$2:$Z$2603,23,FALSE))</f>
        <v/>
      </c>
      <c r="M1584" s="30" t="str">
        <f>IF($A1584 ="", "", VLOOKUP($A1584, 'Student reference sheet'!$A$2:$Z$2603,24,FALSE))</f>
        <v/>
      </c>
      <c r="N1584" s="30" t="str">
        <f>IF($A1584 ="", "", VLOOKUP($A1584, 'Student reference sheet'!$A$2:$Z$2603,26,FALSE))</f>
        <v/>
      </c>
      <c r="O1584" s="30" t="str">
        <f>IF($A1584 ="", "", VLOOKUP($A1584, 'Student reference sheet'!$A$2:$Z$2603,25,FALSE))</f>
        <v/>
      </c>
      <c r="P1584" s="39" t="str">
        <f>IF($A1584 = "", "", IF(OR(VLOOKUP($A1584,'Student reference sheet'!$A$2:$V$2400,8,FALSE) = "R",  VLOOKUP($A1584,'Student reference sheet'!$A$2:$V$2400,8,FALSE) = "L"), "X", ""))</f>
        <v/>
      </c>
      <c r="Q1584" s="39" t="str">
        <f>IF($A1584 ="", "", VLOOKUP($A1584, 'Student reference sheet'!$A$2:$V$2603,22,FALSE))</f>
        <v/>
      </c>
      <c r="R1584" s="39" t="str">
        <f>IF($A1584 &lt;&gt; "",VLOOKUP($A1584,'Student reference sheet'!$A$2:$V$2329, 5,FALSE), "")</f>
        <v/>
      </c>
      <c r="S1584" s="39" t="str">
        <f>IF($A1584 &lt;&gt; "",VLOOKUP($A1584,'Student reference sheet'!$A$2:$V$2329, 6,FALSE), "")</f>
        <v/>
      </c>
      <c r="T1584" s="30" t="str">
        <f>IF($A1584 = "","",
IF(VLOOKUP($A1584,'Student reference sheet'!$A$2:$V$2329, 10,FALSE) = "Y", "Hispanic",
IF(VLOOKUP($A1584,'Student reference sheet'!$A$2:$V$2329,11,FALSE) &lt;&gt; "",
IF(VLOOKUP($A1584,'Student reference sheet'!$A$2:$V$2329,11,FALSE) = "UNK", "Unknown", VLOOKUP(VALUE(VLOOKUP($A1584,'Student reference sheet'!$A$2:$V$2329,11,FALSE)),'Ethnicity Reference'!$A$2:$B$22,2,FALSE)),
IF(VLOOKUP($A1584,'Student reference sheet'!$A$2:$V$2329,9,FALSE) &lt;&gt; "", VLOOKUP(VALUE(VLOOKUP($A1584,'Student reference sheet'!$A$2:$V$2329,9,FALSE)),'Ethnicity Reference'!$A$2:$B$22,2,FALSE),"Unknown"))))</f>
        <v/>
      </c>
      <c r="U1584" s="35"/>
    </row>
    <row r="1585" spans="1:21" ht="15.75">
      <c r="A1585" s="47"/>
      <c r="B1585" s="33"/>
      <c r="C1585" s="39" t="str">
        <f>IF($A1585 &lt;&gt; "",VLOOKUP($A1585,'Student reference sheet'!$A$2:$V$2329, 3,FALSE), "")</f>
        <v/>
      </c>
      <c r="D1585" s="39" t="str">
        <f>IF($A1585 &lt;&gt; "",VLOOKUP($A1585,'Student reference sheet'!$A$2:$V$2329, 2,FALSE), "")</f>
        <v/>
      </c>
      <c r="E1585" s="35"/>
      <c r="F1585" s="34"/>
      <c r="G1585" s="40" t="str">
        <f t="shared" ca="1" si="75"/>
        <v/>
      </c>
      <c r="H1585" s="40" t="str">
        <f t="shared" ca="1" si="76"/>
        <v/>
      </c>
      <c r="I1585" s="36" t="str">
        <f>IF($A1585 = "", "",
IF(COUNTIF(MINIMUM_DAY_DATES[], Attendance!J1585) &gt; 0, VLOOKUP(Attendance!$G1585,MINIMUM_DAY_PERIOD_SCHEDULE[], 2,TRUE),
IF(COUNTIF(RALLY_DATES[], Attendance!J1585) &gt; 0, VLOOKUP(Attendance!$G1585,RALLY_PERIOD_SCHEDULE[], 2,TRUE),
IF(WEEKDAY(Attendance!$J1585) = 2,
       IF(COUNTIF(FINALS_WEEK_MONDAY_DATE[],Attendance!$J1585) &gt; 0, VLOOKUP(Attendance!$G1585,FINALS_WEEK_MONDAY_PERIOD_SCHEDULE[],2,TRUE),
       VLOOKUP(Attendance!$G1585,REGULAR_WEEK_SCHEDULE[],6,TRUE)),
IF(WEEKDAY($J1585) = 3,
       IF(COUNTIF(FINALS_WEEK_TUESDAY_DATE[],Attendance!$J1585) &gt; 0, VLOOKUP(Attendance!$G1585,FINALS_WEEK_TUESDAY_PERIOD_SCHEDULE[],2,TRUE),
       VLOOKUP(Attendance!$G1585,REGULAR_WEEK_SCHEDULE[[Tuesday]:[Period]],5,TRUE)),
IF(WEEKDAY(Attendance!$J1585) = 4,
        IF(COUNTIF(BLOCK_WEDNESDAY_DATES[],Attendance!$J1585) &gt; 0, VLOOKUP(Attendance!$G1585,BLOCK_WEDNESDAY_PERIOD_SCHEDULE[],2,TRUE),
        IF(COUNTIF(FINALS_WEEK_WEDNESDAY_DATE[],Attendance!$J1585) &gt; 0, VLOOKUP(Attendance!$G1585,FINALS_WEEK_WEDNESDAY_PERIOD_SCHEDULE[],2,TRUE),
       VLOOKUP(Attendance!$G1585,REGULAR_WEEK_SCHEDULE[[Wednesday]:[Period]],4,TRUE))),
IF(WEEKDAY($J1585) = 5,
       IF(COUNTIF(BLOCK_THURSDAY_DATES[],Attendance!$J1585) &gt; 0, VLOOKUP(Attendance!$G1585,BLOCK_THURSDAY_PERIOD_SCHEDULE[],2,TRUE),
       IF(COUNTIF(FINALS_WEEK_THURSDAY_DATE[],Attendance!$J1585) &gt; 0, VLOOKUP(Attendance!$G1585,FINALS_WEEK_THURSDAY_PERIOD_SCHEDULE[],2,TRUE),
       VLOOKUP(Attendance!$G1585,REGULAR_WEEK_SCHEDULE[[Thursday]:[Period]],3,TRUE))),
IF(WEEKDAY(Attendance!$J1585) = 6,
       IF(COUNTIF(FINALS_WEEK_FRIDAY_DATE[],Attendance!$J1585) &gt; 0, VLOOKUP(Attendance!$G1585,FINALS_WEEK_FRIDAY_PERIOD_SCHEDULE[],2,TRUE),
       VLOOKUP(Attendance!$G1585,REGULAR_WEEK_SCHEDULE[[Friday]:[Period]],2,TRUE))))))))))</f>
        <v/>
      </c>
      <c r="J1585" s="41" t="str">
        <f t="shared" ca="1" si="77"/>
        <v/>
      </c>
      <c r="K1585" s="41" t="str">
        <f>IF($A1585 &lt;&gt; "",VLOOKUP($A1585,'Student reference sheet'!$A$2:$V$2329, 7,FALSE), "")</f>
        <v/>
      </c>
      <c r="L1585" s="30" t="str">
        <f>IF($A1585 ="", "", VLOOKUP($A1585, 'Student reference sheet'!$A$2:$Z$2603,23,FALSE))</f>
        <v/>
      </c>
      <c r="M1585" s="30" t="str">
        <f>IF($A1585 ="", "", VLOOKUP($A1585, 'Student reference sheet'!$A$2:$Z$2603,24,FALSE))</f>
        <v/>
      </c>
      <c r="N1585" s="30" t="str">
        <f>IF($A1585 ="", "", VLOOKUP($A1585, 'Student reference sheet'!$A$2:$Z$2603,26,FALSE))</f>
        <v/>
      </c>
      <c r="O1585" s="30" t="str">
        <f>IF($A1585 ="", "", VLOOKUP($A1585, 'Student reference sheet'!$A$2:$Z$2603,25,FALSE))</f>
        <v/>
      </c>
      <c r="P1585" s="39" t="str">
        <f>IF($A1585 = "", "", IF(OR(VLOOKUP($A1585,'Student reference sheet'!$A$2:$V$2400,8,FALSE) = "R",  VLOOKUP($A1585,'Student reference sheet'!$A$2:$V$2400,8,FALSE) = "L"), "X", ""))</f>
        <v/>
      </c>
      <c r="Q1585" s="39" t="str">
        <f>IF($A1585 ="", "", VLOOKUP($A1585, 'Student reference sheet'!$A$2:$V$2603,22,FALSE))</f>
        <v/>
      </c>
      <c r="R1585" s="39" t="str">
        <f>IF($A1585 &lt;&gt; "",VLOOKUP($A1585,'Student reference sheet'!$A$2:$V$2329, 5,FALSE), "")</f>
        <v/>
      </c>
      <c r="S1585" s="39" t="str">
        <f>IF($A1585 &lt;&gt; "",VLOOKUP($A1585,'Student reference sheet'!$A$2:$V$2329, 6,FALSE), "")</f>
        <v/>
      </c>
      <c r="T1585" s="30" t="str">
        <f>IF($A1585 = "","",
IF(VLOOKUP($A1585,'Student reference sheet'!$A$2:$V$2329, 10,FALSE) = "Y", "Hispanic",
IF(VLOOKUP($A1585,'Student reference sheet'!$A$2:$V$2329,11,FALSE) &lt;&gt; "",
IF(VLOOKUP($A1585,'Student reference sheet'!$A$2:$V$2329,11,FALSE) = "UNK", "Unknown", VLOOKUP(VALUE(VLOOKUP($A1585,'Student reference sheet'!$A$2:$V$2329,11,FALSE)),'Ethnicity Reference'!$A$2:$B$22,2,FALSE)),
IF(VLOOKUP($A1585,'Student reference sheet'!$A$2:$V$2329,9,FALSE) &lt;&gt; "", VLOOKUP(VALUE(VLOOKUP($A1585,'Student reference sheet'!$A$2:$V$2329,9,FALSE)),'Ethnicity Reference'!$A$2:$B$22,2,FALSE),"Unknown"))))</f>
        <v/>
      </c>
      <c r="U1585" s="35"/>
    </row>
    <row r="1586" spans="1:21" ht="15.75">
      <c r="A1586" s="47"/>
      <c r="B1586" s="33"/>
      <c r="C1586" s="39" t="str">
        <f>IF($A1586 &lt;&gt; "",VLOOKUP($A1586,'Student reference sheet'!$A$2:$V$2329, 3,FALSE), "")</f>
        <v/>
      </c>
      <c r="D1586" s="39" t="str">
        <f>IF($A1586 &lt;&gt; "",VLOOKUP($A1586,'Student reference sheet'!$A$2:$V$2329, 2,FALSE), "")</f>
        <v/>
      </c>
      <c r="E1586" s="35"/>
      <c r="F1586" s="34"/>
      <c r="G1586" s="40" t="str">
        <f t="shared" ca="1" si="75"/>
        <v/>
      </c>
      <c r="H1586" s="40" t="str">
        <f t="shared" ca="1" si="76"/>
        <v/>
      </c>
      <c r="I1586" s="36" t="str">
        <f>IF($A1586 = "", "",
IF(COUNTIF(MINIMUM_DAY_DATES[], Attendance!J1586) &gt; 0, VLOOKUP(Attendance!$G1586,MINIMUM_DAY_PERIOD_SCHEDULE[], 2,TRUE),
IF(COUNTIF(RALLY_DATES[], Attendance!J1586) &gt; 0, VLOOKUP(Attendance!$G1586,RALLY_PERIOD_SCHEDULE[], 2,TRUE),
IF(WEEKDAY(Attendance!$J1586) = 2,
       IF(COUNTIF(FINALS_WEEK_MONDAY_DATE[],Attendance!$J1586) &gt; 0, VLOOKUP(Attendance!$G1586,FINALS_WEEK_MONDAY_PERIOD_SCHEDULE[],2,TRUE),
       VLOOKUP(Attendance!$G1586,REGULAR_WEEK_SCHEDULE[],6,TRUE)),
IF(WEEKDAY($J1586) = 3,
       IF(COUNTIF(FINALS_WEEK_TUESDAY_DATE[],Attendance!$J1586) &gt; 0, VLOOKUP(Attendance!$G1586,FINALS_WEEK_TUESDAY_PERIOD_SCHEDULE[],2,TRUE),
       VLOOKUP(Attendance!$G1586,REGULAR_WEEK_SCHEDULE[[Tuesday]:[Period]],5,TRUE)),
IF(WEEKDAY(Attendance!$J1586) = 4,
        IF(COUNTIF(BLOCK_WEDNESDAY_DATES[],Attendance!$J1586) &gt; 0, VLOOKUP(Attendance!$G1586,BLOCK_WEDNESDAY_PERIOD_SCHEDULE[],2,TRUE),
        IF(COUNTIF(FINALS_WEEK_WEDNESDAY_DATE[],Attendance!$J1586) &gt; 0, VLOOKUP(Attendance!$G1586,FINALS_WEEK_WEDNESDAY_PERIOD_SCHEDULE[],2,TRUE),
       VLOOKUP(Attendance!$G1586,REGULAR_WEEK_SCHEDULE[[Wednesday]:[Period]],4,TRUE))),
IF(WEEKDAY($J1586) = 5,
       IF(COUNTIF(BLOCK_THURSDAY_DATES[],Attendance!$J1586) &gt; 0, VLOOKUP(Attendance!$G1586,BLOCK_THURSDAY_PERIOD_SCHEDULE[],2,TRUE),
       IF(COUNTIF(FINALS_WEEK_THURSDAY_DATE[],Attendance!$J1586) &gt; 0, VLOOKUP(Attendance!$G1586,FINALS_WEEK_THURSDAY_PERIOD_SCHEDULE[],2,TRUE),
       VLOOKUP(Attendance!$G1586,REGULAR_WEEK_SCHEDULE[[Thursday]:[Period]],3,TRUE))),
IF(WEEKDAY(Attendance!$J1586) = 6,
       IF(COUNTIF(FINALS_WEEK_FRIDAY_DATE[],Attendance!$J1586) &gt; 0, VLOOKUP(Attendance!$G1586,FINALS_WEEK_FRIDAY_PERIOD_SCHEDULE[],2,TRUE),
       VLOOKUP(Attendance!$G1586,REGULAR_WEEK_SCHEDULE[[Friday]:[Period]],2,TRUE))))))))))</f>
        <v/>
      </c>
      <c r="J1586" s="41" t="str">
        <f t="shared" ca="1" si="77"/>
        <v/>
      </c>
      <c r="K1586" s="41" t="str">
        <f>IF($A1586 &lt;&gt; "",VLOOKUP($A1586,'Student reference sheet'!$A$2:$V$2329, 7,FALSE), "")</f>
        <v/>
      </c>
      <c r="L1586" s="30" t="str">
        <f>IF($A1586 ="", "", VLOOKUP($A1586, 'Student reference sheet'!$A$2:$Z$2603,23,FALSE))</f>
        <v/>
      </c>
      <c r="M1586" s="30" t="str">
        <f>IF($A1586 ="", "", VLOOKUP($A1586, 'Student reference sheet'!$A$2:$Z$2603,24,FALSE))</f>
        <v/>
      </c>
      <c r="N1586" s="30" t="str">
        <f>IF($A1586 ="", "", VLOOKUP($A1586, 'Student reference sheet'!$A$2:$Z$2603,26,FALSE))</f>
        <v/>
      </c>
      <c r="O1586" s="30" t="str">
        <f>IF($A1586 ="", "", VLOOKUP($A1586, 'Student reference sheet'!$A$2:$Z$2603,25,FALSE))</f>
        <v/>
      </c>
      <c r="P1586" s="39" t="str">
        <f>IF($A1586 = "", "", IF(OR(VLOOKUP($A1586,'Student reference sheet'!$A$2:$V$2400,8,FALSE) = "R",  VLOOKUP($A1586,'Student reference sheet'!$A$2:$V$2400,8,FALSE) = "L"), "X", ""))</f>
        <v/>
      </c>
      <c r="Q1586" s="39" t="str">
        <f>IF($A1586 ="", "", VLOOKUP($A1586, 'Student reference sheet'!$A$2:$V$2603,22,FALSE))</f>
        <v/>
      </c>
      <c r="R1586" s="39" t="str">
        <f>IF($A1586 &lt;&gt; "",VLOOKUP($A1586,'Student reference sheet'!$A$2:$V$2329, 5,FALSE), "")</f>
        <v/>
      </c>
      <c r="S1586" s="39" t="str">
        <f>IF($A1586 &lt;&gt; "",VLOOKUP($A1586,'Student reference sheet'!$A$2:$V$2329, 6,FALSE), "")</f>
        <v/>
      </c>
      <c r="T1586" s="30" t="str">
        <f>IF($A1586 = "","",
IF(VLOOKUP($A1586,'Student reference sheet'!$A$2:$V$2329, 10,FALSE) = "Y", "Hispanic",
IF(VLOOKUP($A1586,'Student reference sheet'!$A$2:$V$2329,11,FALSE) &lt;&gt; "",
IF(VLOOKUP($A1586,'Student reference sheet'!$A$2:$V$2329,11,FALSE) = "UNK", "Unknown", VLOOKUP(VALUE(VLOOKUP($A1586,'Student reference sheet'!$A$2:$V$2329,11,FALSE)),'Ethnicity Reference'!$A$2:$B$22,2,FALSE)),
IF(VLOOKUP($A1586,'Student reference sheet'!$A$2:$V$2329,9,FALSE) &lt;&gt; "", VLOOKUP(VALUE(VLOOKUP($A1586,'Student reference sheet'!$A$2:$V$2329,9,FALSE)),'Ethnicity Reference'!$A$2:$B$22,2,FALSE),"Unknown"))))</f>
        <v/>
      </c>
      <c r="U1586" s="35"/>
    </row>
    <row r="1587" spans="1:21" ht="15.75">
      <c r="A1587" s="47"/>
      <c r="B1587" s="33"/>
      <c r="C1587" s="39" t="str">
        <f>IF($A1587 &lt;&gt; "",VLOOKUP($A1587,'Student reference sheet'!$A$2:$V$2329, 3,FALSE), "")</f>
        <v/>
      </c>
      <c r="D1587" s="39" t="str">
        <f>IF($A1587 &lt;&gt; "",VLOOKUP($A1587,'Student reference sheet'!$A$2:$V$2329, 2,FALSE), "")</f>
        <v/>
      </c>
      <c r="E1587" s="35"/>
      <c r="F1587" s="34"/>
      <c r="G1587" s="40" t="str">
        <f t="shared" ca="1" si="75"/>
        <v/>
      </c>
      <c r="H1587" s="40" t="str">
        <f t="shared" ca="1" si="76"/>
        <v/>
      </c>
      <c r="I1587" s="36" t="str">
        <f>IF($A1587 = "", "",
IF(COUNTIF(MINIMUM_DAY_DATES[], Attendance!J1587) &gt; 0, VLOOKUP(Attendance!$G1587,MINIMUM_DAY_PERIOD_SCHEDULE[], 2,TRUE),
IF(COUNTIF(RALLY_DATES[], Attendance!J1587) &gt; 0, VLOOKUP(Attendance!$G1587,RALLY_PERIOD_SCHEDULE[], 2,TRUE),
IF(WEEKDAY(Attendance!$J1587) = 2,
       IF(COUNTIF(FINALS_WEEK_MONDAY_DATE[],Attendance!$J1587) &gt; 0, VLOOKUP(Attendance!$G1587,FINALS_WEEK_MONDAY_PERIOD_SCHEDULE[],2,TRUE),
       VLOOKUP(Attendance!$G1587,REGULAR_WEEK_SCHEDULE[],6,TRUE)),
IF(WEEKDAY($J1587) = 3,
       IF(COUNTIF(FINALS_WEEK_TUESDAY_DATE[],Attendance!$J1587) &gt; 0, VLOOKUP(Attendance!$G1587,FINALS_WEEK_TUESDAY_PERIOD_SCHEDULE[],2,TRUE),
       VLOOKUP(Attendance!$G1587,REGULAR_WEEK_SCHEDULE[[Tuesday]:[Period]],5,TRUE)),
IF(WEEKDAY(Attendance!$J1587) = 4,
        IF(COUNTIF(BLOCK_WEDNESDAY_DATES[],Attendance!$J1587) &gt; 0, VLOOKUP(Attendance!$G1587,BLOCK_WEDNESDAY_PERIOD_SCHEDULE[],2,TRUE),
        IF(COUNTIF(FINALS_WEEK_WEDNESDAY_DATE[],Attendance!$J1587) &gt; 0, VLOOKUP(Attendance!$G1587,FINALS_WEEK_WEDNESDAY_PERIOD_SCHEDULE[],2,TRUE),
       VLOOKUP(Attendance!$G1587,REGULAR_WEEK_SCHEDULE[[Wednesday]:[Period]],4,TRUE))),
IF(WEEKDAY($J1587) = 5,
       IF(COUNTIF(BLOCK_THURSDAY_DATES[],Attendance!$J1587) &gt; 0, VLOOKUP(Attendance!$G1587,BLOCK_THURSDAY_PERIOD_SCHEDULE[],2,TRUE),
       IF(COUNTIF(FINALS_WEEK_THURSDAY_DATE[],Attendance!$J1587) &gt; 0, VLOOKUP(Attendance!$G1587,FINALS_WEEK_THURSDAY_PERIOD_SCHEDULE[],2,TRUE),
       VLOOKUP(Attendance!$G1587,REGULAR_WEEK_SCHEDULE[[Thursday]:[Period]],3,TRUE))),
IF(WEEKDAY(Attendance!$J1587) = 6,
       IF(COUNTIF(FINALS_WEEK_FRIDAY_DATE[],Attendance!$J1587) &gt; 0, VLOOKUP(Attendance!$G1587,FINALS_WEEK_FRIDAY_PERIOD_SCHEDULE[],2,TRUE),
       VLOOKUP(Attendance!$G1587,REGULAR_WEEK_SCHEDULE[[Friday]:[Period]],2,TRUE))))))))))</f>
        <v/>
      </c>
      <c r="J1587" s="41" t="str">
        <f t="shared" ca="1" si="77"/>
        <v/>
      </c>
      <c r="K1587" s="41" t="str">
        <f>IF($A1587 &lt;&gt; "",VLOOKUP($A1587,'Student reference sheet'!$A$2:$V$2329, 7,FALSE), "")</f>
        <v/>
      </c>
      <c r="L1587" s="30" t="str">
        <f>IF($A1587 ="", "", VLOOKUP($A1587, 'Student reference sheet'!$A$2:$Z$2603,23,FALSE))</f>
        <v/>
      </c>
      <c r="M1587" s="30" t="str">
        <f>IF($A1587 ="", "", VLOOKUP($A1587, 'Student reference sheet'!$A$2:$Z$2603,24,FALSE))</f>
        <v/>
      </c>
      <c r="N1587" s="30" t="str">
        <f>IF($A1587 ="", "", VLOOKUP($A1587, 'Student reference sheet'!$A$2:$Z$2603,26,FALSE))</f>
        <v/>
      </c>
      <c r="O1587" s="30" t="str">
        <f>IF($A1587 ="", "", VLOOKUP($A1587, 'Student reference sheet'!$A$2:$Z$2603,25,FALSE))</f>
        <v/>
      </c>
      <c r="P1587" s="39" t="str">
        <f>IF($A1587 = "", "", IF(OR(VLOOKUP($A1587,'Student reference sheet'!$A$2:$V$2400,8,FALSE) = "R",  VLOOKUP($A1587,'Student reference sheet'!$A$2:$V$2400,8,FALSE) = "L"), "X", ""))</f>
        <v/>
      </c>
      <c r="Q1587" s="39" t="str">
        <f>IF($A1587 ="", "", VLOOKUP($A1587, 'Student reference sheet'!$A$2:$V$2603,22,FALSE))</f>
        <v/>
      </c>
      <c r="R1587" s="39" t="str">
        <f>IF($A1587 &lt;&gt; "",VLOOKUP($A1587,'Student reference sheet'!$A$2:$V$2329, 5,FALSE), "")</f>
        <v/>
      </c>
      <c r="S1587" s="39" t="str">
        <f>IF($A1587 &lt;&gt; "",VLOOKUP($A1587,'Student reference sheet'!$A$2:$V$2329, 6,FALSE), "")</f>
        <v/>
      </c>
      <c r="T1587" s="30" t="str">
        <f>IF($A1587 = "","",
IF(VLOOKUP($A1587,'Student reference sheet'!$A$2:$V$2329, 10,FALSE) = "Y", "Hispanic",
IF(VLOOKUP($A1587,'Student reference sheet'!$A$2:$V$2329,11,FALSE) &lt;&gt; "",
IF(VLOOKUP($A1587,'Student reference sheet'!$A$2:$V$2329,11,FALSE) = "UNK", "Unknown", VLOOKUP(VALUE(VLOOKUP($A1587,'Student reference sheet'!$A$2:$V$2329,11,FALSE)),'Ethnicity Reference'!$A$2:$B$22,2,FALSE)),
IF(VLOOKUP($A1587,'Student reference sheet'!$A$2:$V$2329,9,FALSE) &lt;&gt; "", VLOOKUP(VALUE(VLOOKUP($A1587,'Student reference sheet'!$A$2:$V$2329,9,FALSE)),'Ethnicity Reference'!$A$2:$B$22,2,FALSE),"Unknown"))))</f>
        <v/>
      </c>
      <c r="U1587" s="35"/>
    </row>
    <row r="1588" spans="1:21" ht="15.75">
      <c r="A1588" s="47"/>
      <c r="B1588" s="33"/>
      <c r="C1588" s="39" t="str">
        <f>IF($A1588 &lt;&gt; "",VLOOKUP($A1588,'Student reference sheet'!$A$2:$V$2329, 3,FALSE), "")</f>
        <v/>
      </c>
      <c r="D1588" s="39" t="str">
        <f>IF($A1588 &lt;&gt; "",VLOOKUP($A1588,'Student reference sheet'!$A$2:$V$2329, 2,FALSE), "")</f>
        <v/>
      </c>
      <c r="E1588" s="35"/>
      <c r="F1588" s="34"/>
      <c r="G1588" s="40" t="str">
        <f t="shared" ca="1" si="75"/>
        <v/>
      </c>
      <c r="H1588" s="40" t="str">
        <f t="shared" ca="1" si="76"/>
        <v/>
      </c>
      <c r="I1588" s="36" t="str">
        <f>IF($A1588 = "", "",
IF(COUNTIF(MINIMUM_DAY_DATES[], Attendance!J1588) &gt; 0, VLOOKUP(Attendance!$G1588,MINIMUM_DAY_PERIOD_SCHEDULE[], 2,TRUE),
IF(COUNTIF(RALLY_DATES[], Attendance!J1588) &gt; 0, VLOOKUP(Attendance!$G1588,RALLY_PERIOD_SCHEDULE[], 2,TRUE),
IF(WEEKDAY(Attendance!$J1588) = 2,
       IF(COUNTIF(FINALS_WEEK_MONDAY_DATE[],Attendance!$J1588) &gt; 0, VLOOKUP(Attendance!$G1588,FINALS_WEEK_MONDAY_PERIOD_SCHEDULE[],2,TRUE),
       VLOOKUP(Attendance!$G1588,REGULAR_WEEK_SCHEDULE[],6,TRUE)),
IF(WEEKDAY($J1588) = 3,
       IF(COUNTIF(FINALS_WEEK_TUESDAY_DATE[],Attendance!$J1588) &gt; 0, VLOOKUP(Attendance!$G1588,FINALS_WEEK_TUESDAY_PERIOD_SCHEDULE[],2,TRUE),
       VLOOKUP(Attendance!$G1588,REGULAR_WEEK_SCHEDULE[[Tuesday]:[Period]],5,TRUE)),
IF(WEEKDAY(Attendance!$J1588) = 4,
        IF(COUNTIF(BLOCK_WEDNESDAY_DATES[],Attendance!$J1588) &gt; 0, VLOOKUP(Attendance!$G1588,BLOCK_WEDNESDAY_PERIOD_SCHEDULE[],2,TRUE),
        IF(COUNTIF(FINALS_WEEK_WEDNESDAY_DATE[],Attendance!$J1588) &gt; 0, VLOOKUP(Attendance!$G1588,FINALS_WEEK_WEDNESDAY_PERIOD_SCHEDULE[],2,TRUE),
       VLOOKUP(Attendance!$G1588,REGULAR_WEEK_SCHEDULE[[Wednesday]:[Period]],4,TRUE))),
IF(WEEKDAY($J1588) = 5,
       IF(COUNTIF(BLOCK_THURSDAY_DATES[],Attendance!$J1588) &gt; 0, VLOOKUP(Attendance!$G1588,BLOCK_THURSDAY_PERIOD_SCHEDULE[],2,TRUE),
       IF(COUNTIF(FINALS_WEEK_THURSDAY_DATE[],Attendance!$J1588) &gt; 0, VLOOKUP(Attendance!$G1588,FINALS_WEEK_THURSDAY_PERIOD_SCHEDULE[],2,TRUE),
       VLOOKUP(Attendance!$G1588,REGULAR_WEEK_SCHEDULE[[Thursday]:[Period]],3,TRUE))),
IF(WEEKDAY(Attendance!$J1588) = 6,
       IF(COUNTIF(FINALS_WEEK_FRIDAY_DATE[],Attendance!$J1588) &gt; 0, VLOOKUP(Attendance!$G1588,FINALS_WEEK_FRIDAY_PERIOD_SCHEDULE[],2,TRUE),
       VLOOKUP(Attendance!$G1588,REGULAR_WEEK_SCHEDULE[[Friday]:[Period]],2,TRUE))))))))))</f>
        <v/>
      </c>
      <c r="J1588" s="41" t="str">
        <f t="shared" ca="1" si="77"/>
        <v/>
      </c>
      <c r="K1588" s="41" t="str">
        <f>IF($A1588 &lt;&gt; "",VLOOKUP($A1588,'Student reference sheet'!$A$2:$V$2329, 7,FALSE), "")</f>
        <v/>
      </c>
      <c r="L1588" s="30" t="str">
        <f>IF($A1588 ="", "", VLOOKUP($A1588, 'Student reference sheet'!$A$2:$Z$2603,23,FALSE))</f>
        <v/>
      </c>
      <c r="M1588" s="30" t="str">
        <f>IF($A1588 ="", "", VLOOKUP($A1588, 'Student reference sheet'!$A$2:$Z$2603,24,FALSE))</f>
        <v/>
      </c>
      <c r="N1588" s="30" t="str">
        <f>IF($A1588 ="", "", VLOOKUP($A1588, 'Student reference sheet'!$A$2:$Z$2603,26,FALSE))</f>
        <v/>
      </c>
      <c r="O1588" s="30" t="str">
        <f>IF($A1588 ="", "", VLOOKUP($A1588, 'Student reference sheet'!$A$2:$Z$2603,25,FALSE))</f>
        <v/>
      </c>
      <c r="P1588" s="39" t="str">
        <f>IF($A1588 = "", "", IF(OR(VLOOKUP($A1588,'Student reference sheet'!$A$2:$V$2400,8,FALSE) = "R",  VLOOKUP($A1588,'Student reference sheet'!$A$2:$V$2400,8,FALSE) = "L"), "X", ""))</f>
        <v/>
      </c>
      <c r="Q1588" s="39" t="str">
        <f>IF($A1588 ="", "", VLOOKUP($A1588, 'Student reference sheet'!$A$2:$V$2603,22,FALSE))</f>
        <v/>
      </c>
      <c r="R1588" s="39" t="str">
        <f>IF($A1588 &lt;&gt; "",VLOOKUP($A1588,'Student reference sheet'!$A$2:$V$2329, 5,FALSE), "")</f>
        <v/>
      </c>
      <c r="S1588" s="39" t="str">
        <f>IF($A1588 &lt;&gt; "",VLOOKUP($A1588,'Student reference sheet'!$A$2:$V$2329, 6,FALSE), "")</f>
        <v/>
      </c>
      <c r="T1588" s="30" t="str">
        <f>IF($A1588 = "","",
IF(VLOOKUP($A1588,'Student reference sheet'!$A$2:$V$2329, 10,FALSE) = "Y", "Hispanic",
IF(VLOOKUP($A1588,'Student reference sheet'!$A$2:$V$2329,11,FALSE) &lt;&gt; "",
IF(VLOOKUP($A1588,'Student reference sheet'!$A$2:$V$2329,11,FALSE) = "UNK", "Unknown", VLOOKUP(VALUE(VLOOKUP($A1588,'Student reference sheet'!$A$2:$V$2329,11,FALSE)),'Ethnicity Reference'!$A$2:$B$22,2,FALSE)),
IF(VLOOKUP($A1588,'Student reference sheet'!$A$2:$V$2329,9,FALSE) &lt;&gt; "", VLOOKUP(VALUE(VLOOKUP($A1588,'Student reference sheet'!$A$2:$V$2329,9,FALSE)),'Ethnicity Reference'!$A$2:$B$22,2,FALSE),"Unknown"))))</f>
        <v/>
      </c>
      <c r="U1588" s="35"/>
    </row>
    <row r="1589" spans="1:21" ht="15.75">
      <c r="A1589" s="47"/>
      <c r="B1589" s="33"/>
      <c r="C1589" s="39" t="str">
        <f>IF($A1589 &lt;&gt; "",VLOOKUP($A1589,'Student reference sheet'!$A$2:$V$2329, 3,FALSE), "")</f>
        <v/>
      </c>
      <c r="D1589" s="39" t="str">
        <f>IF($A1589 &lt;&gt; "",VLOOKUP($A1589,'Student reference sheet'!$A$2:$V$2329, 2,FALSE), "")</f>
        <v/>
      </c>
      <c r="E1589" s="35"/>
      <c r="F1589" s="34"/>
      <c r="G1589" s="40" t="str">
        <f t="shared" ca="1" si="75"/>
        <v/>
      </c>
      <c r="H1589" s="40" t="str">
        <f t="shared" ca="1" si="76"/>
        <v/>
      </c>
      <c r="I1589" s="36" t="str">
        <f>IF($A1589 = "", "",
IF(COUNTIF(MINIMUM_DAY_DATES[], Attendance!J1589) &gt; 0, VLOOKUP(Attendance!$G1589,MINIMUM_DAY_PERIOD_SCHEDULE[], 2,TRUE),
IF(COUNTIF(RALLY_DATES[], Attendance!J1589) &gt; 0, VLOOKUP(Attendance!$G1589,RALLY_PERIOD_SCHEDULE[], 2,TRUE),
IF(WEEKDAY(Attendance!$J1589) = 2,
       IF(COUNTIF(FINALS_WEEK_MONDAY_DATE[],Attendance!$J1589) &gt; 0, VLOOKUP(Attendance!$G1589,FINALS_WEEK_MONDAY_PERIOD_SCHEDULE[],2,TRUE),
       VLOOKUP(Attendance!$G1589,REGULAR_WEEK_SCHEDULE[],6,TRUE)),
IF(WEEKDAY($J1589) = 3,
       IF(COUNTIF(FINALS_WEEK_TUESDAY_DATE[],Attendance!$J1589) &gt; 0, VLOOKUP(Attendance!$G1589,FINALS_WEEK_TUESDAY_PERIOD_SCHEDULE[],2,TRUE),
       VLOOKUP(Attendance!$G1589,REGULAR_WEEK_SCHEDULE[[Tuesday]:[Period]],5,TRUE)),
IF(WEEKDAY(Attendance!$J1589) = 4,
        IF(COUNTIF(BLOCK_WEDNESDAY_DATES[],Attendance!$J1589) &gt; 0, VLOOKUP(Attendance!$G1589,BLOCK_WEDNESDAY_PERIOD_SCHEDULE[],2,TRUE),
        IF(COUNTIF(FINALS_WEEK_WEDNESDAY_DATE[],Attendance!$J1589) &gt; 0, VLOOKUP(Attendance!$G1589,FINALS_WEEK_WEDNESDAY_PERIOD_SCHEDULE[],2,TRUE),
       VLOOKUP(Attendance!$G1589,REGULAR_WEEK_SCHEDULE[[Wednesday]:[Period]],4,TRUE))),
IF(WEEKDAY($J1589) = 5,
       IF(COUNTIF(BLOCK_THURSDAY_DATES[],Attendance!$J1589) &gt; 0, VLOOKUP(Attendance!$G1589,BLOCK_THURSDAY_PERIOD_SCHEDULE[],2,TRUE),
       IF(COUNTIF(FINALS_WEEK_THURSDAY_DATE[],Attendance!$J1589) &gt; 0, VLOOKUP(Attendance!$G1589,FINALS_WEEK_THURSDAY_PERIOD_SCHEDULE[],2,TRUE),
       VLOOKUP(Attendance!$G1589,REGULAR_WEEK_SCHEDULE[[Thursday]:[Period]],3,TRUE))),
IF(WEEKDAY(Attendance!$J1589) = 6,
       IF(COUNTIF(FINALS_WEEK_FRIDAY_DATE[],Attendance!$J1589) &gt; 0, VLOOKUP(Attendance!$G1589,FINALS_WEEK_FRIDAY_PERIOD_SCHEDULE[],2,TRUE),
       VLOOKUP(Attendance!$G1589,REGULAR_WEEK_SCHEDULE[[Friday]:[Period]],2,TRUE))))))))))</f>
        <v/>
      </c>
      <c r="J1589" s="41" t="str">
        <f t="shared" ca="1" si="77"/>
        <v/>
      </c>
      <c r="K1589" s="41" t="str">
        <f>IF($A1589 &lt;&gt; "",VLOOKUP($A1589,'Student reference sheet'!$A$2:$V$2329, 7,FALSE), "")</f>
        <v/>
      </c>
      <c r="L1589" s="30" t="str">
        <f>IF($A1589 ="", "", VLOOKUP($A1589, 'Student reference sheet'!$A$2:$Z$2603,23,FALSE))</f>
        <v/>
      </c>
      <c r="M1589" s="30" t="str">
        <f>IF($A1589 ="", "", VLOOKUP($A1589, 'Student reference sheet'!$A$2:$Z$2603,24,FALSE))</f>
        <v/>
      </c>
      <c r="N1589" s="30" t="str">
        <f>IF($A1589 ="", "", VLOOKUP($A1589, 'Student reference sheet'!$A$2:$Z$2603,26,FALSE))</f>
        <v/>
      </c>
      <c r="O1589" s="30" t="str">
        <f>IF($A1589 ="", "", VLOOKUP($A1589, 'Student reference sheet'!$A$2:$Z$2603,25,FALSE))</f>
        <v/>
      </c>
      <c r="P1589" s="39" t="str">
        <f>IF($A1589 = "", "", IF(OR(VLOOKUP($A1589,'Student reference sheet'!$A$2:$V$2400,8,FALSE) = "R",  VLOOKUP($A1589,'Student reference sheet'!$A$2:$V$2400,8,FALSE) = "L"), "X", ""))</f>
        <v/>
      </c>
      <c r="Q1589" s="39" t="str">
        <f>IF($A1589 ="", "", VLOOKUP($A1589, 'Student reference sheet'!$A$2:$V$2603,22,FALSE))</f>
        <v/>
      </c>
      <c r="R1589" s="39" t="str">
        <f>IF($A1589 &lt;&gt; "",VLOOKUP($A1589,'Student reference sheet'!$A$2:$V$2329, 5,FALSE), "")</f>
        <v/>
      </c>
      <c r="S1589" s="39" t="str">
        <f>IF($A1589 &lt;&gt; "",VLOOKUP($A1589,'Student reference sheet'!$A$2:$V$2329, 6,FALSE), "")</f>
        <v/>
      </c>
      <c r="T1589" s="30" t="str">
        <f>IF($A1589 = "","",
IF(VLOOKUP($A1589,'Student reference sheet'!$A$2:$V$2329, 10,FALSE) = "Y", "Hispanic",
IF(VLOOKUP($A1589,'Student reference sheet'!$A$2:$V$2329,11,FALSE) &lt;&gt; "",
IF(VLOOKUP($A1589,'Student reference sheet'!$A$2:$V$2329,11,FALSE) = "UNK", "Unknown", VLOOKUP(VALUE(VLOOKUP($A1589,'Student reference sheet'!$A$2:$V$2329,11,FALSE)),'Ethnicity Reference'!$A$2:$B$22,2,FALSE)),
IF(VLOOKUP($A1589,'Student reference sheet'!$A$2:$V$2329,9,FALSE) &lt;&gt; "", VLOOKUP(VALUE(VLOOKUP($A1589,'Student reference sheet'!$A$2:$V$2329,9,FALSE)),'Ethnicity Reference'!$A$2:$B$22,2,FALSE),"Unknown"))))</f>
        <v/>
      </c>
      <c r="U1589" s="35"/>
    </row>
    <row r="1590" spans="1:21" ht="15.75">
      <c r="A1590" s="47"/>
      <c r="B1590" s="33"/>
      <c r="C1590" s="39" t="str">
        <f>IF($A1590 &lt;&gt; "",VLOOKUP($A1590,'Student reference sheet'!$A$2:$V$2329, 3,FALSE), "")</f>
        <v/>
      </c>
      <c r="D1590" s="39" t="str">
        <f>IF($A1590 &lt;&gt; "",VLOOKUP($A1590,'Student reference sheet'!$A$2:$V$2329, 2,FALSE), "")</f>
        <v/>
      </c>
      <c r="E1590" s="35"/>
      <c r="F1590" s="34"/>
      <c r="G1590" s="40" t="str">
        <f t="shared" ca="1" si="75"/>
        <v/>
      </c>
      <c r="H1590" s="40" t="str">
        <f t="shared" ca="1" si="76"/>
        <v/>
      </c>
      <c r="I1590" s="36" t="str">
        <f>IF($A1590 = "", "",
IF(COUNTIF(MINIMUM_DAY_DATES[], Attendance!J1590) &gt; 0, VLOOKUP(Attendance!$G1590,MINIMUM_DAY_PERIOD_SCHEDULE[], 2,TRUE),
IF(COUNTIF(RALLY_DATES[], Attendance!J1590) &gt; 0, VLOOKUP(Attendance!$G1590,RALLY_PERIOD_SCHEDULE[], 2,TRUE),
IF(WEEKDAY(Attendance!$J1590) = 2,
       IF(COUNTIF(FINALS_WEEK_MONDAY_DATE[],Attendance!$J1590) &gt; 0, VLOOKUP(Attendance!$G1590,FINALS_WEEK_MONDAY_PERIOD_SCHEDULE[],2,TRUE),
       VLOOKUP(Attendance!$G1590,REGULAR_WEEK_SCHEDULE[],6,TRUE)),
IF(WEEKDAY($J1590) = 3,
       IF(COUNTIF(FINALS_WEEK_TUESDAY_DATE[],Attendance!$J1590) &gt; 0, VLOOKUP(Attendance!$G1590,FINALS_WEEK_TUESDAY_PERIOD_SCHEDULE[],2,TRUE),
       VLOOKUP(Attendance!$G1590,REGULAR_WEEK_SCHEDULE[[Tuesday]:[Period]],5,TRUE)),
IF(WEEKDAY(Attendance!$J1590) = 4,
        IF(COUNTIF(BLOCK_WEDNESDAY_DATES[],Attendance!$J1590) &gt; 0, VLOOKUP(Attendance!$G1590,BLOCK_WEDNESDAY_PERIOD_SCHEDULE[],2,TRUE),
        IF(COUNTIF(FINALS_WEEK_WEDNESDAY_DATE[],Attendance!$J1590) &gt; 0, VLOOKUP(Attendance!$G1590,FINALS_WEEK_WEDNESDAY_PERIOD_SCHEDULE[],2,TRUE),
       VLOOKUP(Attendance!$G1590,REGULAR_WEEK_SCHEDULE[[Wednesday]:[Period]],4,TRUE))),
IF(WEEKDAY($J1590) = 5,
       IF(COUNTIF(BLOCK_THURSDAY_DATES[],Attendance!$J1590) &gt; 0, VLOOKUP(Attendance!$G1590,BLOCK_THURSDAY_PERIOD_SCHEDULE[],2,TRUE),
       IF(COUNTIF(FINALS_WEEK_THURSDAY_DATE[],Attendance!$J1590) &gt; 0, VLOOKUP(Attendance!$G1590,FINALS_WEEK_THURSDAY_PERIOD_SCHEDULE[],2,TRUE),
       VLOOKUP(Attendance!$G1590,REGULAR_WEEK_SCHEDULE[[Thursday]:[Period]],3,TRUE))),
IF(WEEKDAY(Attendance!$J1590) = 6,
       IF(COUNTIF(FINALS_WEEK_FRIDAY_DATE[],Attendance!$J1590) &gt; 0, VLOOKUP(Attendance!$G1590,FINALS_WEEK_FRIDAY_PERIOD_SCHEDULE[],2,TRUE),
       VLOOKUP(Attendance!$G1590,REGULAR_WEEK_SCHEDULE[[Friday]:[Period]],2,TRUE))))))))))</f>
        <v/>
      </c>
      <c r="J1590" s="41" t="str">
        <f t="shared" ca="1" si="77"/>
        <v/>
      </c>
      <c r="K1590" s="41" t="str">
        <f>IF($A1590 &lt;&gt; "",VLOOKUP($A1590,'Student reference sheet'!$A$2:$V$2329, 7,FALSE), "")</f>
        <v/>
      </c>
      <c r="L1590" s="30" t="str">
        <f>IF($A1590 ="", "", VLOOKUP($A1590, 'Student reference sheet'!$A$2:$Z$2603,23,FALSE))</f>
        <v/>
      </c>
      <c r="M1590" s="30" t="str">
        <f>IF($A1590 ="", "", VLOOKUP($A1590, 'Student reference sheet'!$A$2:$Z$2603,24,FALSE))</f>
        <v/>
      </c>
      <c r="N1590" s="30" t="str">
        <f>IF($A1590 ="", "", VLOOKUP($A1590, 'Student reference sheet'!$A$2:$Z$2603,26,FALSE))</f>
        <v/>
      </c>
      <c r="O1590" s="30" t="str">
        <f>IF($A1590 ="", "", VLOOKUP($A1590, 'Student reference sheet'!$A$2:$Z$2603,25,FALSE))</f>
        <v/>
      </c>
      <c r="P1590" s="39" t="str">
        <f>IF($A1590 = "", "", IF(OR(VLOOKUP($A1590,'Student reference sheet'!$A$2:$V$2400,8,FALSE) = "R",  VLOOKUP($A1590,'Student reference sheet'!$A$2:$V$2400,8,FALSE) = "L"), "X", ""))</f>
        <v/>
      </c>
      <c r="Q1590" s="39" t="str">
        <f>IF($A1590 ="", "", VLOOKUP($A1590, 'Student reference sheet'!$A$2:$V$2603,22,FALSE))</f>
        <v/>
      </c>
      <c r="R1590" s="39" t="str">
        <f>IF($A1590 &lt;&gt; "",VLOOKUP($A1590,'Student reference sheet'!$A$2:$V$2329, 5,FALSE), "")</f>
        <v/>
      </c>
      <c r="S1590" s="39" t="str">
        <f>IF($A1590 &lt;&gt; "",VLOOKUP($A1590,'Student reference sheet'!$A$2:$V$2329, 6,FALSE), "")</f>
        <v/>
      </c>
      <c r="T1590" s="30" t="str">
        <f>IF($A1590 = "","",
IF(VLOOKUP($A1590,'Student reference sheet'!$A$2:$V$2329, 10,FALSE) = "Y", "Hispanic",
IF(VLOOKUP($A1590,'Student reference sheet'!$A$2:$V$2329,11,FALSE) &lt;&gt; "",
IF(VLOOKUP($A1590,'Student reference sheet'!$A$2:$V$2329,11,FALSE) = "UNK", "Unknown", VLOOKUP(VALUE(VLOOKUP($A1590,'Student reference sheet'!$A$2:$V$2329,11,FALSE)),'Ethnicity Reference'!$A$2:$B$22,2,FALSE)),
IF(VLOOKUP($A1590,'Student reference sheet'!$A$2:$V$2329,9,FALSE) &lt;&gt; "", VLOOKUP(VALUE(VLOOKUP($A1590,'Student reference sheet'!$A$2:$V$2329,9,FALSE)),'Ethnicity Reference'!$A$2:$B$22,2,FALSE),"Unknown"))))</f>
        <v/>
      </c>
      <c r="U1590" s="35"/>
    </row>
    <row r="1591" spans="1:21" ht="15.75">
      <c r="A1591" s="47"/>
      <c r="B1591" s="33"/>
      <c r="C1591" s="39" t="str">
        <f>IF($A1591 &lt;&gt; "",VLOOKUP($A1591,'Student reference sheet'!$A$2:$V$2329, 3,FALSE), "")</f>
        <v/>
      </c>
      <c r="D1591" s="39" t="str">
        <f>IF($A1591 &lt;&gt; "",VLOOKUP($A1591,'Student reference sheet'!$A$2:$V$2329, 2,FALSE), "")</f>
        <v/>
      </c>
      <c r="E1591" s="35"/>
      <c r="F1591" s="34"/>
      <c r="G1591" s="40" t="str">
        <f t="shared" ca="1" si="75"/>
        <v/>
      </c>
      <c r="H1591" s="40" t="str">
        <f t="shared" ca="1" si="76"/>
        <v/>
      </c>
      <c r="I1591" s="36" t="str">
        <f>IF($A1591 = "", "",
IF(COUNTIF(MINIMUM_DAY_DATES[], Attendance!J1591) &gt; 0, VLOOKUP(Attendance!$G1591,MINIMUM_DAY_PERIOD_SCHEDULE[], 2,TRUE),
IF(COUNTIF(RALLY_DATES[], Attendance!J1591) &gt; 0, VLOOKUP(Attendance!$G1591,RALLY_PERIOD_SCHEDULE[], 2,TRUE),
IF(WEEKDAY(Attendance!$J1591) = 2,
       IF(COUNTIF(FINALS_WEEK_MONDAY_DATE[],Attendance!$J1591) &gt; 0, VLOOKUP(Attendance!$G1591,FINALS_WEEK_MONDAY_PERIOD_SCHEDULE[],2,TRUE),
       VLOOKUP(Attendance!$G1591,REGULAR_WEEK_SCHEDULE[],6,TRUE)),
IF(WEEKDAY($J1591) = 3,
       IF(COUNTIF(FINALS_WEEK_TUESDAY_DATE[],Attendance!$J1591) &gt; 0, VLOOKUP(Attendance!$G1591,FINALS_WEEK_TUESDAY_PERIOD_SCHEDULE[],2,TRUE),
       VLOOKUP(Attendance!$G1591,REGULAR_WEEK_SCHEDULE[[Tuesday]:[Period]],5,TRUE)),
IF(WEEKDAY(Attendance!$J1591) = 4,
        IF(COUNTIF(BLOCK_WEDNESDAY_DATES[],Attendance!$J1591) &gt; 0, VLOOKUP(Attendance!$G1591,BLOCK_WEDNESDAY_PERIOD_SCHEDULE[],2,TRUE),
        IF(COUNTIF(FINALS_WEEK_WEDNESDAY_DATE[],Attendance!$J1591) &gt; 0, VLOOKUP(Attendance!$G1591,FINALS_WEEK_WEDNESDAY_PERIOD_SCHEDULE[],2,TRUE),
       VLOOKUP(Attendance!$G1591,REGULAR_WEEK_SCHEDULE[[Wednesday]:[Period]],4,TRUE))),
IF(WEEKDAY($J1591) = 5,
       IF(COUNTIF(BLOCK_THURSDAY_DATES[],Attendance!$J1591) &gt; 0, VLOOKUP(Attendance!$G1591,BLOCK_THURSDAY_PERIOD_SCHEDULE[],2,TRUE),
       IF(COUNTIF(FINALS_WEEK_THURSDAY_DATE[],Attendance!$J1591) &gt; 0, VLOOKUP(Attendance!$G1591,FINALS_WEEK_THURSDAY_PERIOD_SCHEDULE[],2,TRUE),
       VLOOKUP(Attendance!$G1591,REGULAR_WEEK_SCHEDULE[[Thursday]:[Period]],3,TRUE))),
IF(WEEKDAY(Attendance!$J1591) = 6,
       IF(COUNTIF(FINALS_WEEK_FRIDAY_DATE[],Attendance!$J1591) &gt; 0, VLOOKUP(Attendance!$G1591,FINALS_WEEK_FRIDAY_PERIOD_SCHEDULE[],2,TRUE),
       VLOOKUP(Attendance!$G1591,REGULAR_WEEK_SCHEDULE[[Friday]:[Period]],2,TRUE))))))))))</f>
        <v/>
      </c>
      <c r="J1591" s="41" t="str">
        <f t="shared" ca="1" si="77"/>
        <v/>
      </c>
      <c r="K1591" s="41" t="str">
        <f>IF($A1591 &lt;&gt; "",VLOOKUP($A1591,'Student reference sheet'!$A$2:$V$2329, 7,FALSE), "")</f>
        <v/>
      </c>
      <c r="L1591" s="30" t="str">
        <f>IF($A1591 ="", "", VLOOKUP($A1591, 'Student reference sheet'!$A$2:$Z$2603,23,FALSE))</f>
        <v/>
      </c>
      <c r="M1591" s="30" t="str">
        <f>IF($A1591 ="", "", VLOOKUP($A1591, 'Student reference sheet'!$A$2:$Z$2603,24,FALSE))</f>
        <v/>
      </c>
      <c r="N1591" s="30" t="str">
        <f>IF($A1591 ="", "", VLOOKUP($A1591, 'Student reference sheet'!$A$2:$Z$2603,26,FALSE))</f>
        <v/>
      </c>
      <c r="O1591" s="30" t="str">
        <f>IF($A1591 ="", "", VLOOKUP($A1591, 'Student reference sheet'!$A$2:$Z$2603,25,FALSE))</f>
        <v/>
      </c>
      <c r="P1591" s="39" t="str">
        <f>IF($A1591 = "", "", IF(OR(VLOOKUP($A1591,'Student reference sheet'!$A$2:$V$2400,8,FALSE) = "R",  VLOOKUP($A1591,'Student reference sheet'!$A$2:$V$2400,8,FALSE) = "L"), "X", ""))</f>
        <v/>
      </c>
      <c r="Q1591" s="39" t="str">
        <f>IF($A1591 ="", "", VLOOKUP($A1591, 'Student reference sheet'!$A$2:$V$2603,22,FALSE))</f>
        <v/>
      </c>
      <c r="R1591" s="39" t="str">
        <f>IF($A1591 &lt;&gt; "",VLOOKUP($A1591,'Student reference sheet'!$A$2:$V$2329, 5,FALSE), "")</f>
        <v/>
      </c>
      <c r="S1591" s="39" t="str">
        <f>IF($A1591 &lt;&gt; "",VLOOKUP($A1591,'Student reference sheet'!$A$2:$V$2329, 6,FALSE), "")</f>
        <v/>
      </c>
      <c r="T1591" s="30" t="str">
        <f>IF($A1591 = "","",
IF(VLOOKUP($A1591,'Student reference sheet'!$A$2:$V$2329, 10,FALSE) = "Y", "Hispanic",
IF(VLOOKUP($A1591,'Student reference sheet'!$A$2:$V$2329,11,FALSE) &lt;&gt; "",
IF(VLOOKUP($A1591,'Student reference sheet'!$A$2:$V$2329,11,FALSE) = "UNK", "Unknown", VLOOKUP(VALUE(VLOOKUP($A1591,'Student reference sheet'!$A$2:$V$2329,11,FALSE)),'Ethnicity Reference'!$A$2:$B$22,2,FALSE)),
IF(VLOOKUP($A1591,'Student reference sheet'!$A$2:$V$2329,9,FALSE) &lt;&gt; "", VLOOKUP(VALUE(VLOOKUP($A1591,'Student reference sheet'!$A$2:$V$2329,9,FALSE)),'Ethnicity Reference'!$A$2:$B$22,2,FALSE),"Unknown"))))</f>
        <v/>
      </c>
      <c r="U1591" s="35"/>
    </row>
    <row r="1592" spans="1:21" ht="15.75">
      <c r="A1592" s="47"/>
      <c r="B1592" s="33"/>
      <c r="C1592" s="39" t="str">
        <f>IF($A1592 &lt;&gt; "",VLOOKUP($A1592,'Student reference sheet'!$A$2:$V$2329, 3,FALSE), "")</f>
        <v/>
      </c>
      <c r="D1592" s="39" t="str">
        <f>IF($A1592 &lt;&gt; "",VLOOKUP($A1592,'Student reference sheet'!$A$2:$V$2329, 2,FALSE), "")</f>
        <v/>
      </c>
      <c r="E1592" s="35"/>
      <c r="F1592" s="34"/>
      <c r="G1592" s="40" t="str">
        <f t="shared" ca="1" si="75"/>
        <v/>
      </c>
      <c r="H1592" s="40" t="str">
        <f t="shared" ca="1" si="76"/>
        <v/>
      </c>
      <c r="I1592" s="36" t="str">
        <f>IF($A1592 = "", "",
IF(COUNTIF(MINIMUM_DAY_DATES[], Attendance!J1592) &gt; 0, VLOOKUP(Attendance!$G1592,MINIMUM_DAY_PERIOD_SCHEDULE[], 2,TRUE),
IF(COUNTIF(RALLY_DATES[], Attendance!J1592) &gt; 0, VLOOKUP(Attendance!$G1592,RALLY_PERIOD_SCHEDULE[], 2,TRUE),
IF(WEEKDAY(Attendance!$J1592) = 2,
       IF(COUNTIF(FINALS_WEEK_MONDAY_DATE[],Attendance!$J1592) &gt; 0, VLOOKUP(Attendance!$G1592,FINALS_WEEK_MONDAY_PERIOD_SCHEDULE[],2,TRUE),
       VLOOKUP(Attendance!$G1592,REGULAR_WEEK_SCHEDULE[],6,TRUE)),
IF(WEEKDAY($J1592) = 3,
       IF(COUNTIF(FINALS_WEEK_TUESDAY_DATE[],Attendance!$J1592) &gt; 0, VLOOKUP(Attendance!$G1592,FINALS_WEEK_TUESDAY_PERIOD_SCHEDULE[],2,TRUE),
       VLOOKUP(Attendance!$G1592,REGULAR_WEEK_SCHEDULE[[Tuesday]:[Period]],5,TRUE)),
IF(WEEKDAY(Attendance!$J1592) = 4,
        IF(COUNTIF(BLOCK_WEDNESDAY_DATES[],Attendance!$J1592) &gt; 0, VLOOKUP(Attendance!$G1592,BLOCK_WEDNESDAY_PERIOD_SCHEDULE[],2,TRUE),
        IF(COUNTIF(FINALS_WEEK_WEDNESDAY_DATE[],Attendance!$J1592) &gt; 0, VLOOKUP(Attendance!$G1592,FINALS_WEEK_WEDNESDAY_PERIOD_SCHEDULE[],2,TRUE),
       VLOOKUP(Attendance!$G1592,REGULAR_WEEK_SCHEDULE[[Wednesday]:[Period]],4,TRUE))),
IF(WEEKDAY($J1592) = 5,
       IF(COUNTIF(BLOCK_THURSDAY_DATES[],Attendance!$J1592) &gt; 0, VLOOKUP(Attendance!$G1592,BLOCK_THURSDAY_PERIOD_SCHEDULE[],2,TRUE),
       IF(COUNTIF(FINALS_WEEK_THURSDAY_DATE[],Attendance!$J1592) &gt; 0, VLOOKUP(Attendance!$G1592,FINALS_WEEK_THURSDAY_PERIOD_SCHEDULE[],2,TRUE),
       VLOOKUP(Attendance!$G1592,REGULAR_WEEK_SCHEDULE[[Thursday]:[Period]],3,TRUE))),
IF(WEEKDAY(Attendance!$J1592) = 6,
       IF(COUNTIF(FINALS_WEEK_FRIDAY_DATE[],Attendance!$J1592) &gt; 0, VLOOKUP(Attendance!$G1592,FINALS_WEEK_FRIDAY_PERIOD_SCHEDULE[],2,TRUE),
       VLOOKUP(Attendance!$G1592,REGULAR_WEEK_SCHEDULE[[Friday]:[Period]],2,TRUE))))))))))</f>
        <v/>
      </c>
      <c r="J1592" s="41" t="str">
        <f t="shared" ca="1" si="77"/>
        <v/>
      </c>
      <c r="K1592" s="41" t="str">
        <f>IF($A1592 &lt;&gt; "",VLOOKUP($A1592,'Student reference sheet'!$A$2:$V$2329, 7,FALSE), "")</f>
        <v/>
      </c>
      <c r="L1592" s="30" t="str">
        <f>IF($A1592 ="", "", VLOOKUP($A1592, 'Student reference sheet'!$A$2:$Z$2603,23,FALSE))</f>
        <v/>
      </c>
      <c r="M1592" s="30" t="str">
        <f>IF($A1592 ="", "", VLOOKUP($A1592, 'Student reference sheet'!$A$2:$Z$2603,24,FALSE))</f>
        <v/>
      </c>
      <c r="N1592" s="30" t="str">
        <f>IF($A1592 ="", "", VLOOKUP($A1592, 'Student reference sheet'!$A$2:$Z$2603,26,FALSE))</f>
        <v/>
      </c>
      <c r="O1592" s="30" t="str">
        <f>IF($A1592 ="", "", VLOOKUP($A1592, 'Student reference sheet'!$A$2:$Z$2603,25,FALSE))</f>
        <v/>
      </c>
      <c r="P1592" s="39" t="str">
        <f>IF($A1592 = "", "", IF(OR(VLOOKUP($A1592,'Student reference sheet'!$A$2:$V$2400,8,FALSE) = "R",  VLOOKUP($A1592,'Student reference sheet'!$A$2:$V$2400,8,FALSE) = "L"), "X", ""))</f>
        <v/>
      </c>
      <c r="Q1592" s="39" t="str">
        <f>IF($A1592 ="", "", VLOOKUP($A1592, 'Student reference sheet'!$A$2:$V$2603,22,FALSE))</f>
        <v/>
      </c>
      <c r="R1592" s="39" t="str">
        <f>IF($A1592 &lt;&gt; "",VLOOKUP($A1592,'Student reference sheet'!$A$2:$V$2329, 5,FALSE), "")</f>
        <v/>
      </c>
      <c r="S1592" s="39" t="str">
        <f>IF($A1592 &lt;&gt; "",VLOOKUP($A1592,'Student reference sheet'!$A$2:$V$2329, 6,FALSE), "")</f>
        <v/>
      </c>
      <c r="T1592" s="30" t="str">
        <f>IF($A1592 = "","",
IF(VLOOKUP($A1592,'Student reference sheet'!$A$2:$V$2329, 10,FALSE) = "Y", "Hispanic",
IF(VLOOKUP($A1592,'Student reference sheet'!$A$2:$V$2329,11,FALSE) &lt;&gt; "",
IF(VLOOKUP($A1592,'Student reference sheet'!$A$2:$V$2329,11,FALSE) = "UNK", "Unknown", VLOOKUP(VALUE(VLOOKUP($A1592,'Student reference sheet'!$A$2:$V$2329,11,FALSE)),'Ethnicity Reference'!$A$2:$B$22,2,FALSE)),
IF(VLOOKUP($A1592,'Student reference sheet'!$A$2:$V$2329,9,FALSE) &lt;&gt; "", VLOOKUP(VALUE(VLOOKUP($A1592,'Student reference sheet'!$A$2:$V$2329,9,FALSE)),'Ethnicity Reference'!$A$2:$B$22,2,FALSE),"Unknown"))))</f>
        <v/>
      </c>
      <c r="U1592" s="35"/>
    </row>
    <row r="1593" spans="1:21" ht="15.75">
      <c r="A1593" s="47"/>
      <c r="B1593" s="33"/>
      <c r="C1593" s="39" t="str">
        <f>IF($A1593 &lt;&gt; "",VLOOKUP($A1593,'Student reference sheet'!$A$2:$V$2329, 3,FALSE), "")</f>
        <v/>
      </c>
      <c r="D1593" s="39" t="str">
        <f>IF($A1593 &lt;&gt; "",VLOOKUP($A1593,'Student reference sheet'!$A$2:$V$2329, 2,FALSE), "")</f>
        <v/>
      </c>
      <c r="E1593" s="35"/>
      <c r="F1593" s="34"/>
      <c r="G1593" s="40" t="str">
        <f t="shared" ca="1" si="75"/>
        <v/>
      </c>
      <c r="H1593" s="40" t="str">
        <f t="shared" ca="1" si="76"/>
        <v/>
      </c>
      <c r="I1593" s="36" t="str">
        <f>IF($A1593 = "", "",
IF(COUNTIF(MINIMUM_DAY_DATES[], Attendance!J1593) &gt; 0, VLOOKUP(Attendance!$G1593,MINIMUM_DAY_PERIOD_SCHEDULE[], 2,TRUE),
IF(COUNTIF(RALLY_DATES[], Attendance!J1593) &gt; 0, VLOOKUP(Attendance!$G1593,RALLY_PERIOD_SCHEDULE[], 2,TRUE),
IF(WEEKDAY(Attendance!$J1593) = 2,
       IF(COUNTIF(FINALS_WEEK_MONDAY_DATE[],Attendance!$J1593) &gt; 0, VLOOKUP(Attendance!$G1593,FINALS_WEEK_MONDAY_PERIOD_SCHEDULE[],2,TRUE),
       VLOOKUP(Attendance!$G1593,REGULAR_WEEK_SCHEDULE[],6,TRUE)),
IF(WEEKDAY($J1593) = 3,
       IF(COUNTIF(FINALS_WEEK_TUESDAY_DATE[],Attendance!$J1593) &gt; 0, VLOOKUP(Attendance!$G1593,FINALS_WEEK_TUESDAY_PERIOD_SCHEDULE[],2,TRUE),
       VLOOKUP(Attendance!$G1593,REGULAR_WEEK_SCHEDULE[[Tuesday]:[Period]],5,TRUE)),
IF(WEEKDAY(Attendance!$J1593) = 4,
        IF(COUNTIF(BLOCK_WEDNESDAY_DATES[],Attendance!$J1593) &gt; 0, VLOOKUP(Attendance!$G1593,BLOCK_WEDNESDAY_PERIOD_SCHEDULE[],2,TRUE),
        IF(COUNTIF(FINALS_WEEK_WEDNESDAY_DATE[],Attendance!$J1593) &gt; 0, VLOOKUP(Attendance!$G1593,FINALS_WEEK_WEDNESDAY_PERIOD_SCHEDULE[],2,TRUE),
       VLOOKUP(Attendance!$G1593,REGULAR_WEEK_SCHEDULE[[Wednesday]:[Period]],4,TRUE))),
IF(WEEKDAY($J1593) = 5,
       IF(COUNTIF(BLOCK_THURSDAY_DATES[],Attendance!$J1593) &gt; 0, VLOOKUP(Attendance!$G1593,BLOCK_THURSDAY_PERIOD_SCHEDULE[],2,TRUE),
       IF(COUNTIF(FINALS_WEEK_THURSDAY_DATE[],Attendance!$J1593) &gt; 0, VLOOKUP(Attendance!$G1593,FINALS_WEEK_THURSDAY_PERIOD_SCHEDULE[],2,TRUE),
       VLOOKUP(Attendance!$G1593,REGULAR_WEEK_SCHEDULE[[Thursday]:[Period]],3,TRUE))),
IF(WEEKDAY(Attendance!$J1593) = 6,
       IF(COUNTIF(FINALS_WEEK_FRIDAY_DATE[],Attendance!$J1593) &gt; 0, VLOOKUP(Attendance!$G1593,FINALS_WEEK_FRIDAY_PERIOD_SCHEDULE[],2,TRUE),
       VLOOKUP(Attendance!$G1593,REGULAR_WEEK_SCHEDULE[[Friday]:[Period]],2,TRUE))))))))))</f>
        <v/>
      </c>
      <c r="J1593" s="41" t="str">
        <f t="shared" ca="1" si="77"/>
        <v/>
      </c>
      <c r="K1593" s="41" t="str">
        <f>IF($A1593 &lt;&gt; "",VLOOKUP($A1593,'Student reference sheet'!$A$2:$V$2329, 7,FALSE), "")</f>
        <v/>
      </c>
      <c r="L1593" s="30" t="str">
        <f>IF($A1593 ="", "", VLOOKUP($A1593, 'Student reference sheet'!$A$2:$Z$2603,23,FALSE))</f>
        <v/>
      </c>
      <c r="M1593" s="30" t="str">
        <f>IF($A1593 ="", "", VLOOKUP($A1593, 'Student reference sheet'!$A$2:$Z$2603,24,FALSE))</f>
        <v/>
      </c>
      <c r="N1593" s="30" t="str">
        <f>IF($A1593 ="", "", VLOOKUP($A1593, 'Student reference sheet'!$A$2:$Z$2603,26,FALSE))</f>
        <v/>
      </c>
      <c r="O1593" s="30" t="str">
        <f>IF($A1593 ="", "", VLOOKUP($A1593, 'Student reference sheet'!$A$2:$Z$2603,25,FALSE))</f>
        <v/>
      </c>
      <c r="P1593" s="39" t="str">
        <f>IF($A1593 = "", "", IF(OR(VLOOKUP($A1593,'Student reference sheet'!$A$2:$V$2400,8,FALSE) = "R",  VLOOKUP($A1593,'Student reference sheet'!$A$2:$V$2400,8,FALSE) = "L"), "X", ""))</f>
        <v/>
      </c>
      <c r="Q1593" s="39" t="str">
        <f>IF($A1593 ="", "", VLOOKUP($A1593, 'Student reference sheet'!$A$2:$V$2603,22,FALSE))</f>
        <v/>
      </c>
      <c r="R1593" s="39" t="str">
        <f>IF($A1593 &lt;&gt; "",VLOOKUP($A1593,'Student reference sheet'!$A$2:$V$2329, 5,FALSE), "")</f>
        <v/>
      </c>
      <c r="S1593" s="39" t="str">
        <f>IF($A1593 &lt;&gt; "",VLOOKUP($A1593,'Student reference sheet'!$A$2:$V$2329, 6,FALSE), "")</f>
        <v/>
      </c>
      <c r="T1593" s="30" t="str">
        <f>IF($A1593 = "","",
IF(VLOOKUP($A1593,'Student reference sheet'!$A$2:$V$2329, 10,FALSE) = "Y", "Hispanic",
IF(VLOOKUP($A1593,'Student reference sheet'!$A$2:$V$2329,11,FALSE) &lt;&gt; "",
IF(VLOOKUP($A1593,'Student reference sheet'!$A$2:$V$2329,11,FALSE) = "UNK", "Unknown", VLOOKUP(VALUE(VLOOKUP($A1593,'Student reference sheet'!$A$2:$V$2329,11,FALSE)),'Ethnicity Reference'!$A$2:$B$22,2,FALSE)),
IF(VLOOKUP($A1593,'Student reference sheet'!$A$2:$V$2329,9,FALSE) &lt;&gt; "", VLOOKUP(VALUE(VLOOKUP($A1593,'Student reference sheet'!$A$2:$V$2329,9,FALSE)),'Ethnicity Reference'!$A$2:$B$22,2,FALSE),"Unknown"))))</f>
        <v/>
      </c>
      <c r="U1593" s="35"/>
    </row>
    <row r="1594" spans="1:21" ht="15.75">
      <c r="A1594" s="47"/>
      <c r="B1594" s="33"/>
      <c r="C1594" s="39" t="str">
        <f>IF($A1594 &lt;&gt; "",VLOOKUP($A1594,'Student reference sheet'!$A$2:$V$2329, 3,FALSE), "")</f>
        <v/>
      </c>
      <c r="D1594" s="39" t="str">
        <f>IF($A1594 &lt;&gt; "",VLOOKUP($A1594,'Student reference sheet'!$A$2:$V$2329, 2,FALSE), "")</f>
        <v/>
      </c>
      <c r="E1594" s="35"/>
      <c r="F1594" s="34"/>
      <c r="G1594" s="40" t="str">
        <f t="shared" ca="1" si="75"/>
        <v/>
      </c>
      <c r="H1594" s="40" t="str">
        <f t="shared" ca="1" si="76"/>
        <v/>
      </c>
      <c r="I1594" s="36" t="str">
        <f>IF($A1594 = "", "",
IF(COUNTIF(MINIMUM_DAY_DATES[], Attendance!J1594) &gt; 0, VLOOKUP(Attendance!$G1594,MINIMUM_DAY_PERIOD_SCHEDULE[], 2,TRUE),
IF(COUNTIF(RALLY_DATES[], Attendance!J1594) &gt; 0, VLOOKUP(Attendance!$G1594,RALLY_PERIOD_SCHEDULE[], 2,TRUE),
IF(WEEKDAY(Attendance!$J1594) = 2,
       IF(COUNTIF(FINALS_WEEK_MONDAY_DATE[],Attendance!$J1594) &gt; 0, VLOOKUP(Attendance!$G1594,FINALS_WEEK_MONDAY_PERIOD_SCHEDULE[],2,TRUE),
       VLOOKUP(Attendance!$G1594,REGULAR_WEEK_SCHEDULE[],6,TRUE)),
IF(WEEKDAY($J1594) = 3,
       IF(COUNTIF(FINALS_WEEK_TUESDAY_DATE[],Attendance!$J1594) &gt; 0, VLOOKUP(Attendance!$G1594,FINALS_WEEK_TUESDAY_PERIOD_SCHEDULE[],2,TRUE),
       VLOOKUP(Attendance!$G1594,REGULAR_WEEK_SCHEDULE[[Tuesday]:[Period]],5,TRUE)),
IF(WEEKDAY(Attendance!$J1594) = 4,
        IF(COUNTIF(BLOCK_WEDNESDAY_DATES[],Attendance!$J1594) &gt; 0, VLOOKUP(Attendance!$G1594,BLOCK_WEDNESDAY_PERIOD_SCHEDULE[],2,TRUE),
        IF(COUNTIF(FINALS_WEEK_WEDNESDAY_DATE[],Attendance!$J1594) &gt; 0, VLOOKUP(Attendance!$G1594,FINALS_WEEK_WEDNESDAY_PERIOD_SCHEDULE[],2,TRUE),
       VLOOKUP(Attendance!$G1594,REGULAR_WEEK_SCHEDULE[[Wednesday]:[Period]],4,TRUE))),
IF(WEEKDAY($J1594) = 5,
       IF(COUNTIF(BLOCK_THURSDAY_DATES[],Attendance!$J1594) &gt; 0, VLOOKUP(Attendance!$G1594,BLOCK_THURSDAY_PERIOD_SCHEDULE[],2,TRUE),
       IF(COUNTIF(FINALS_WEEK_THURSDAY_DATE[],Attendance!$J1594) &gt; 0, VLOOKUP(Attendance!$G1594,FINALS_WEEK_THURSDAY_PERIOD_SCHEDULE[],2,TRUE),
       VLOOKUP(Attendance!$G1594,REGULAR_WEEK_SCHEDULE[[Thursday]:[Period]],3,TRUE))),
IF(WEEKDAY(Attendance!$J1594) = 6,
       IF(COUNTIF(FINALS_WEEK_FRIDAY_DATE[],Attendance!$J1594) &gt; 0, VLOOKUP(Attendance!$G1594,FINALS_WEEK_FRIDAY_PERIOD_SCHEDULE[],2,TRUE),
       VLOOKUP(Attendance!$G1594,REGULAR_WEEK_SCHEDULE[[Friday]:[Period]],2,TRUE))))))))))</f>
        <v/>
      </c>
      <c r="J1594" s="41" t="str">
        <f t="shared" ca="1" si="77"/>
        <v/>
      </c>
      <c r="K1594" s="41" t="str">
        <f>IF($A1594 &lt;&gt; "",VLOOKUP($A1594,'Student reference sheet'!$A$2:$V$2329, 7,FALSE), "")</f>
        <v/>
      </c>
      <c r="L1594" s="30" t="str">
        <f>IF($A1594 ="", "", VLOOKUP($A1594, 'Student reference sheet'!$A$2:$Z$2603,23,FALSE))</f>
        <v/>
      </c>
      <c r="M1594" s="30" t="str">
        <f>IF($A1594 ="", "", VLOOKUP($A1594, 'Student reference sheet'!$A$2:$Z$2603,24,FALSE))</f>
        <v/>
      </c>
      <c r="N1594" s="30" t="str">
        <f>IF($A1594 ="", "", VLOOKUP($A1594, 'Student reference sheet'!$A$2:$Z$2603,26,FALSE))</f>
        <v/>
      </c>
      <c r="O1594" s="30" t="str">
        <f>IF($A1594 ="", "", VLOOKUP($A1594, 'Student reference sheet'!$A$2:$Z$2603,25,FALSE))</f>
        <v/>
      </c>
      <c r="P1594" s="39" t="str">
        <f>IF($A1594 = "", "", IF(OR(VLOOKUP($A1594,'Student reference sheet'!$A$2:$V$2400,8,FALSE) = "R",  VLOOKUP($A1594,'Student reference sheet'!$A$2:$V$2400,8,FALSE) = "L"), "X", ""))</f>
        <v/>
      </c>
      <c r="Q1594" s="39" t="str">
        <f>IF($A1594 ="", "", VLOOKUP($A1594, 'Student reference sheet'!$A$2:$V$2603,22,FALSE))</f>
        <v/>
      </c>
      <c r="R1594" s="39" t="str">
        <f>IF($A1594 &lt;&gt; "",VLOOKUP($A1594,'Student reference sheet'!$A$2:$V$2329, 5,FALSE), "")</f>
        <v/>
      </c>
      <c r="S1594" s="39" t="str">
        <f>IF($A1594 &lt;&gt; "",VLOOKUP($A1594,'Student reference sheet'!$A$2:$V$2329, 6,FALSE), "")</f>
        <v/>
      </c>
      <c r="T1594" s="30" t="str">
        <f>IF($A1594 = "","",
IF(VLOOKUP($A1594,'Student reference sheet'!$A$2:$V$2329, 10,FALSE) = "Y", "Hispanic",
IF(VLOOKUP($A1594,'Student reference sheet'!$A$2:$V$2329,11,FALSE) &lt;&gt; "",
IF(VLOOKUP($A1594,'Student reference sheet'!$A$2:$V$2329,11,FALSE) = "UNK", "Unknown", VLOOKUP(VALUE(VLOOKUP($A1594,'Student reference sheet'!$A$2:$V$2329,11,FALSE)),'Ethnicity Reference'!$A$2:$B$22,2,FALSE)),
IF(VLOOKUP($A1594,'Student reference sheet'!$A$2:$V$2329,9,FALSE) &lt;&gt; "", VLOOKUP(VALUE(VLOOKUP($A1594,'Student reference sheet'!$A$2:$V$2329,9,FALSE)),'Ethnicity Reference'!$A$2:$B$22,2,FALSE),"Unknown"))))</f>
        <v/>
      </c>
      <c r="U1594" s="35"/>
    </row>
    <row r="1595" spans="1:21" ht="15.75">
      <c r="A1595" s="47"/>
      <c r="B1595" s="33"/>
      <c r="C1595" s="39" t="str">
        <f>IF($A1595 &lt;&gt; "",VLOOKUP($A1595,'Student reference sheet'!$A$2:$V$2329, 3,FALSE), "")</f>
        <v/>
      </c>
      <c r="D1595" s="39" t="str">
        <f>IF($A1595 &lt;&gt; "",VLOOKUP($A1595,'Student reference sheet'!$A$2:$V$2329, 2,FALSE), "")</f>
        <v/>
      </c>
      <c r="E1595" s="35"/>
      <c r="F1595" s="34"/>
      <c r="G1595" s="40" t="str">
        <f t="shared" ca="1" si="75"/>
        <v/>
      </c>
      <c r="H1595" s="40" t="str">
        <f t="shared" ca="1" si="76"/>
        <v/>
      </c>
      <c r="I1595" s="36" t="str">
        <f>IF($A1595 = "", "",
IF(COUNTIF(MINIMUM_DAY_DATES[], Attendance!J1595) &gt; 0, VLOOKUP(Attendance!$G1595,MINIMUM_DAY_PERIOD_SCHEDULE[], 2,TRUE),
IF(COUNTIF(RALLY_DATES[], Attendance!J1595) &gt; 0, VLOOKUP(Attendance!$G1595,RALLY_PERIOD_SCHEDULE[], 2,TRUE),
IF(WEEKDAY(Attendance!$J1595) = 2,
       IF(COUNTIF(FINALS_WEEK_MONDAY_DATE[],Attendance!$J1595) &gt; 0, VLOOKUP(Attendance!$G1595,FINALS_WEEK_MONDAY_PERIOD_SCHEDULE[],2,TRUE),
       VLOOKUP(Attendance!$G1595,REGULAR_WEEK_SCHEDULE[],6,TRUE)),
IF(WEEKDAY($J1595) = 3,
       IF(COUNTIF(FINALS_WEEK_TUESDAY_DATE[],Attendance!$J1595) &gt; 0, VLOOKUP(Attendance!$G1595,FINALS_WEEK_TUESDAY_PERIOD_SCHEDULE[],2,TRUE),
       VLOOKUP(Attendance!$G1595,REGULAR_WEEK_SCHEDULE[[Tuesday]:[Period]],5,TRUE)),
IF(WEEKDAY(Attendance!$J1595) = 4,
        IF(COUNTIF(BLOCK_WEDNESDAY_DATES[],Attendance!$J1595) &gt; 0, VLOOKUP(Attendance!$G1595,BLOCK_WEDNESDAY_PERIOD_SCHEDULE[],2,TRUE),
        IF(COUNTIF(FINALS_WEEK_WEDNESDAY_DATE[],Attendance!$J1595) &gt; 0, VLOOKUP(Attendance!$G1595,FINALS_WEEK_WEDNESDAY_PERIOD_SCHEDULE[],2,TRUE),
       VLOOKUP(Attendance!$G1595,REGULAR_WEEK_SCHEDULE[[Wednesday]:[Period]],4,TRUE))),
IF(WEEKDAY($J1595) = 5,
       IF(COUNTIF(BLOCK_THURSDAY_DATES[],Attendance!$J1595) &gt; 0, VLOOKUP(Attendance!$G1595,BLOCK_THURSDAY_PERIOD_SCHEDULE[],2,TRUE),
       IF(COUNTIF(FINALS_WEEK_THURSDAY_DATE[],Attendance!$J1595) &gt; 0, VLOOKUP(Attendance!$G1595,FINALS_WEEK_THURSDAY_PERIOD_SCHEDULE[],2,TRUE),
       VLOOKUP(Attendance!$G1595,REGULAR_WEEK_SCHEDULE[[Thursday]:[Period]],3,TRUE))),
IF(WEEKDAY(Attendance!$J1595) = 6,
       IF(COUNTIF(FINALS_WEEK_FRIDAY_DATE[],Attendance!$J1595) &gt; 0, VLOOKUP(Attendance!$G1595,FINALS_WEEK_FRIDAY_PERIOD_SCHEDULE[],2,TRUE),
       VLOOKUP(Attendance!$G1595,REGULAR_WEEK_SCHEDULE[[Friday]:[Period]],2,TRUE))))))))))</f>
        <v/>
      </c>
      <c r="J1595" s="41" t="str">
        <f t="shared" ca="1" si="77"/>
        <v/>
      </c>
      <c r="K1595" s="41" t="str">
        <f>IF($A1595 &lt;&gt; "",VLOOKUP($A1595,'Student reference sheet'!$A$2:$V$2329, 7,FALSE), "")</f>
        <v/>
      </c>
      <c r="L1595" s="30" t="str">
        <f>IF($A1595 ="", "", VLOOKUP($A1595, 'Student reference sheet'!$A$2:$Z$2603,23,FALSE))</f>
        <v/>
      </c>
      <c r="M1595" s="30" t="str">
        <f>IF($A1595 ="", "", VLOOKUP($A1595, 'Student reference sheet'!$A$2:$Z$2603,24,FALSE))</f>
        <v/>
      </c>
      <c r="N1595" s="30" t="str">
        <f>IF($A1595 ="", "", VLOOKUP($A1595, 'Student reference sheet'!$A$2:$Z$2603,26,FALSE))</f>
        <v/>
      </c>
      <c r="O1595" s="30" t="str">
        <f>IF($A1595 ="", "", VLOOKUP($A1595, 'Student reference sheet'!$A$2:$Z$2603,25,FALSE))</f>
        <v/>
      </c>
      <c r="P1595" s="39" t="str">
        <f>IF($A1595 = "", "", IF(OR(VLOOKUP($A1595,'Student reference sheet'!$A$2:$V$2400,8,FALSE) = "R",  VLOOKUP($A1595,'Student reference sheet'!$A$2:$V$2400,8,FALSE) = "L"), "X", ""))</f>
        <v/>
      </c>
      <c r="Q1595" s="39" t="str">
        <f>IF($A1595 ="", "", VLOOKUP($A1595, 'Student reference sheet'!$A$2:$V$2603,22,FALSE))</f>
        <v/>
      </c>
      <c r="R1595" s="39" t="str">
        <f>IF($A1595 &lt;&gt; "",VLOOKUP($A1595,'Student reference sheet'!$A$2:$V$2329, 5,FALSE), "")</f>
        <v/>
      </c>
      <c r="S1595" s="39" t="str">
        <f>IF($A1595 &lt;&gt; "",VLOOKUP($A1595,'Student reference sheet'!$A$2:$V$2329, 6,FALSE), "")</f>
        <v/>
      </c>
      <c r="T1595" s="30" t="str">
        <f>IF($A1595 = "","",
IF(VLOOKUP($A1595,'Student reference sheet'!$A$2:$V$2329, 10,FALSE) = "Y", "Hispanic",
IF(VLOOKUP($A1595,'Student reference sheet'!$A$2:$V$2329,11,FALSE) &lt;&gt; "",
IF(VLOOKUP($A1595,'Student reference sheet'!$A$2:$V$2329,11,FALSE) = "UNK", "Unknown", VLOOKUP(VALUE(VLOOKUP($A1595,'Student reference sheet'!$A$2:$V$2329,11,FALSE)),'Ethnicity Reference'!$A$2:$B$22,2,FALSE)),
IF(VLOOKUP($A1595,'Student reference sheet'!$A$2:$V$2329,9,FALSE) &lt;&gt; "", VLOOKUP(VALUE(VLOOKUP($A1595,'Student reference sheet'!$A$2:$V$2329,9,FALSE)),'Ethnicity Reference'!$A$2:$B$22,2,FALSE),"Unknown"))))</f>
        <v/>
      </c>
      <c r="U1595" s="35"/>
    </row>
    <row r="1596" spans="1:21" ht="15.75">
      <c r="A1596" s="47"/>
      <c r="B1596" s="33"/>
      <c r="C1596" s="39" t="str">
        <f>IF($A1596 &lt;&gt; "",VLOOKUP($A1596,'Student reference sheet'!$A$2:$V$2329, 3,FALSE), "")</f>
        <v/>
      </c>
      <c r="D1596" s="39" t="str">
        <f>IF($A1596 &lt;&gt; "",VLOOKUP($A1596,'Student reference sheet'!$A$2:$V$2329, 2,FALSE), "")</f>
        <v/>
      </c>
      <c r="E1596" s="35"/>
      <c r="F1596" s="34"/>
      <c r="G1596" s="40" t="str">
        <f t="shared" ca="1" si="75"/>
        <v/>
      </c>
      <c r="H1596" s="40" t="str">
        <f t="shared" ca="1" si="76"/>
        <v/>
      </c>
      <c r="I1596" s="36" t="str">
        <f>IF($A1596 = "", "",
IF(COUNTIF(MINIMUM_DAY_DATES[], Attendance!J1596) &gt; 0, VLOOKUP(Attendance!$G1596,MINIMUM_DAY_PERIOD_SCHEDULE[], 2,TRUE),
IF(COUNTIF(RALLY_DATES[], Attendance!J1596) &gt; 0, VLOOKUP(Attendance!$G1596,RALLY_PERIOD_SCHEDULE[], 2,TRUE),
IF(WEEKDAY(Attendance!$J1596) = 2,
       IF(COUNTIF(FINALS_WEEK_MONDAY_DATE[],Attendance!$J1596) &gt; 0, VLOOKUP(Attendance!$G1596,FINALS_WEEK_MONDAY_PERIOD_SCHEDULE[],2,TRUE),
       VLOOKUP(Attendance!$G1596,REGULAR_WEEK_SCHEDULE[],6,TRUE)),
IF(WEEKDAY($J1596) = 3,
       IF(COUNTIF(FINALS_WEEK_TUESDAY_DATE[],Attendance!$J1596) &gt; 0, VLOOKUP(Attendance!$G1596,FINALS_WEEK_TUESDAY_PERIOD_SCHEDULE[],2,TRUE),
       VLOOKUP(Attendance!$G1596,REGULAR_WEEK_SCHEDULE[[Tuesday]:[Period]],5,TRUE)),
IF(WEEKDAY(Attendance!$J1596) = 4,
        IF(COUNTIF(BLOCK_WEDNESDAY_DATES[],Attendance!$J1596) &gt; 0, VLOOKUP(Attendance!$G1596,BLOCK_WEDNESDAY_PERIOD_SCHEDULE[],2,TRUE),
        IF(COUNTIF(FINALS_WEEK_WEDNESDAY_DATE[],Attendance!$J1596) &gt; 0, VLOOKUP(Attendance!$G1596,FINALS_WEEK_WEDNESDAY_PERIOD_SCHEDULE[],2,TRUE),
       VLOOKUP(Attendance!$G1596,REGULAR_WEEK_SCHEDULE[[Wednesday]:[Period]],4,TRUE))),
IF(WEEKDAY($J1596) = 5,
       IF(COUNTIF(BLOCK_THURSDAY_DATES[],Attendance!$J1596) &gt; 0, VLOOKUP(Attendance!$G1596,BLOCK_THURSDAY_PERIOD_SCHEDULE[],2,TRUE),
       IF(COUNTIF(FINALS_WEEK_THURSDAY_DATE[],Attendance!$J1596) &gt; 0, VLOOKUP(Attendance!$G1596,FINALS_WEEK_THURSDAY_PERIOD_SCHEDULE[],2,TRUE),
       VLOOKUP(Attendance!$G1596,REGULAR_WEEK_SCHEDULE[[Thursday]:[Period]],3,TRUE))),
IF(WEEKDAY(Attendance!$J1596) = 6,
       IF(COUNTIF(FINALS_WEEK_FRIDAY_DATE[],Attendance!$J1596) &gt; 0, VLOOKUP(Attendance!$G1596,FINALS_WEEK_FRIDAY_PERIOD_SCHEDULE[],2,TRUE),
       VLOOKUP(Attendance!$G1596,REGULAR_WEEK_SCHEDULE[[Friday]:[Period]],2,TRUE))))))))))</f>
        <v/>
      </c>
      <c r="J1596" s="41" t="str">
        <f t="shared" ca="1" si="77"/>
        <v/>
      </c>
      <c r="K1596" s="41" t="str">
        <f>IF($A1596 &lt;&gt; "",VLOOKUP($A1596,'Student reference sheet'!$A$2:$V$2329, 7,FALSE), "")</f>
        <v/>
      </c>
      <c r="L1596" s="30" t="str">
        <f>IF($A1596 ="", "", VLOOKUP($A1596, 'Student reference sheet'!$A$2:$Z$2603,23,FALSE))</f>
        <v/>
      </c>
      <c r="M1596" s="30" t="str">
        <f>IF($A1596 ="", "", VLOOKUP($A1596, 'Student reference sheet'!$A$2:$Z$2603,24,FALSE))</f>
        <v/>
      </c>
      <c r="N1596" s="30" t="str">
        <f>IF($A1596 ="", "", VLOOKUP($A1596, 'Student reference sheet'!$A$2:$Z$2603,26,FALSE))</f>
        <v/>
      </c>
      <c r="O1596" s="30" t="str">
        <f>IF($A1596 ="", "", VLOOKUP($A1596, 'Student reference sheet'!$A$2:$Z$2603,25,FALSE))</f>
        <v/>
      </c>
      <c r="P1596" s="39" t="str">
        <f>IF($A1596 = "", "", IF(OR(VLOOKUP($A1596,'Student reference sheet'!$A$2:$V$2400,8,FALSE) = "R",  VLOOKUP($A1596,'Student reference sheet'!$A$2:$V$2400,8,FALSE) = "L"), "X", ""))</f>
        <v/>
      </c>
      <c r="Q1596" s="39" t="str">
        <f>IF($A1596 ="", "", VLOOKUP($A1596, 'Student reference sheet'!$A$2:$V$2603,22,FALSE))</f>
        <v/>
      </c>
      <c r="R1596" s="39" t="str">
        <f>IF($A1596 &lt;&gt; "",VLOOKUP($A1596,'Student reference sheet'!$A$2:$V$2329, 5,FALSE), "")</f>
        <v/>
      </c>
      <c r="S1596" s="39" t="str">
        <f>IF($A1596 &lt;&gt; "",VLOOKUP($A1596,'Student reference sheet'!$A$2:$V$2329, 6,FALSE), "")</f>
        <v/>
      </c>
      <c r="T1596" s="30" t="str">
        <f>IF($A1596 = "","",
IF(VLOOKUP($A1596,'Student reference sheet'!$A$2:$V$2329, 10,FALSE) = "Y", "Hispanic",
IF(VLOOKUP($A1596,'Student reference sheet'!$A$2:$V$2329,11,FALSE) &lt;&gt; "",
IF(VLOOKUP($A1596,'Student reference sheet'!$A$2:$V$2329,11,FALSE) = "UNK", "Unknown", VLOOKUP(VALUE(VLOOKUP($A1596,'Student reference sheet'!$A$2:$V$2329,11,FALSE)),'Ethnicity Reference'!$A$2:$B$22,2,FALSE)),
IF(VLOOKUP($A1596,'Student reference sheet'!$A$2:$V$2329,9,FALSE) &lt;&gt; "", VLOOKUP(VALUE(VLOOKUP($A1596,'Student reference sheet'!$A$2:$V$2329,9,FALSE)),'Ethnicity Reference'!$A$2:$B$22,2,FALSE),"Unknown"))))</f>
        <v/>
      </c>
      <c r="U1596" s="35"/>
    </row>
    <row r="1597" spans="1:21" ht="15.75">
      <c r="A1597" s="47"/>
      <c r="B1597" s="33"/>
      <c r="C1597" s="39" t="str">
        <f>IF($A1597 &lt;&gt; "",VLOOKUP($A1597,'Student reference sheet'!$A$2:$V$2329, 3,FALSE), "")</f>
        <v/>
      </c>
      <c r="D1597" s="39" t="str">
        <f>IF($A1597 &lt;&gt; "",VLOOKUP($A1597,'Student reference sheet'!$A$2:$V$2329, 2,FALSE), "")</f>
        <v/>
      </c>
      <c r="E1597" s="35"/>
      <c r="F1597" s="34"/>
      <c r="G1597" s="40" t="str">
        <f t="shared" ca="1" si="75"/>
        <v/>
      </c>
      <c r="H1597" s="40" t="str">
        <f t="shared" ca="1" si="76"/>
        <v/>
      </c>
      <c r="I1597" s="36" t="str">
        <f>IF($A1597 = "", "",
IF(COUNTIF(MINIMUM_DAY_DATES[], Attendance!J1597) &gt; 0, VLOOKUP(Attendance!$G1597,MINIMUM_DAY_PERIOD_SCHEDULE[], 2,TRUE),
IF(COUNTIF(RALLY_DATES[], Attendance!J1597) &gt; 0, VLOOKUP(Attendance!$G1597,RALLY_PERIOD_SCHEDULE[], 2,TRUE),
IF(WEEKDAY(Attendance!$J1597) = 2,
       IF(COUNTIF(FINALS_WEEK_MONDAY_DATE[],Attendance!$J1597) &gt; 0, VLOOKUP(Attendance!$G1597,FINALS_WEEK_MONDAY_PERIOD_SCHEDULE[],2,TRUE),
       VLOOKUP(Attendance!$G1597,REGULAR_WEEK_SCHEDULE[],6,TRUE)),
IF(WEEKDAY($J1597) = 3,
       IF(COUNTIF(FINALS_WEEK_TUESDAY_DATE[],Attendance!$J1597) &gt; 0, VLOOKUP(Attendance!$G1597,FINALS_WEEK_TUESDAY_PERIOD_SCHEDULE[],2,TRUE),
       VLOOKUP(Attendance!$G1597,REGULAR_WEEK_SCHEDULE[[Tuesday]:[Period]],5,TRUE)),
IF(WEEKDAY(Attendance!$J1597) = 4,
        IF(COUNTIF(BLOCK_WEDNESDAY_DATES[],Attendance!$J1597) &gt; 0, VLOOKUP(Attendance!$G1597,BLOCK_WEDNESDAY_PERIOD_SCHEDULE[],2,TRUE),
        IF(COUNTIF(FINALS_WEEK_WEDNESDAY_DATE[],Attendance!$J1597) &gt; 0, VLOOKUP(Attendance!$G1597,FINALS_WEEK_WEDNESDAY_PERIOD_SCHEDULE[],2,TRUE),
       VLOOKUP(Attendance!$G1597,REGULAR_WEEK_SCHEDULE[[Wednesday]:[Period]],4,TRUE))),
IF(WEEKDAY($J1597) = 5,
       IF(COUNTIF(BLOCK_THURSDAY_DATES[],Attendance!$J1597) &gt; 0, VLOOKUP(Attendance!$G1597,BLOCK_THURSDAY_PERIOD_SCHEDULE[],2,TRUE),
       IF(COUNTIF(FINALS_WEEK_THURSDAY_DATE[],Attendance!$J1597) &gt; 0, VLOOKUP(Attendance!$G1597,FINALS_WEEK_THURSDAY_PERIOD_SCHEDULE[],2,TRUE),
       VLOOKUP(Attendance!$G1597,REGULAR_WEEK_SCHEDULE[[Thursday]:[Period]],3,TRUE))),
IF(WEEKDAY(Attendance!$J1597) = 6,
       IF(COUNTIF(FINALS_WEEK_FRIDAY_DATE[],Attendance!$J1597) &gt; 0, VLOOKUP(Attendance!$G1597,FINALS_WEEK_FRIDAY_PERIOD_SCHEDULE[],2,TRUE),
       VLOOKUP(Attendance!$G1597,REGULAR_WEEK_SCHEDULE[[Friday]:[Period]],2,TRUE))))))))))</f>
        <v/>
      </c>
      <c r="J1597" s="41" t="str">
        <f t="shared" ca="1" si="77"/>
        <v/>
      </c>
      <c r="K1597" s="41" t="str">
        <f>IF($A1597 &lt;&gt; "",VLOOKUP($A1597,'Student reference sheet'!$A$2:$V$2329, 7,FALSE), "")</f>
        <v/>
      </c>
      <c r="L1597" s="30" t="str">
        <f>IF($A1597 ="", "", VLOOKUP($A1597, 'Student reference sheet'!$A$2:$Z$2603,23,FALSE))</f>
        <v/>
      </c>
      <c r="M1597" s="30" t="str">
        <f>IF($A1597 ="", "", VLOOKUP($A1597, 'Student reference sheet'!$A$2:$Z$2603,24,FALSE))</f>
        <v/>
      </c>
      <c r="N1597" s="30" t="str">
        <f>IF($A1597 ="", "", VLOOKUP($A1597, 'Student reference sheet'!$A$2:$Z$2603,26,FALSE))</f>
        <v/>
      </c>
      <c r="O1597" s="30" t="str">
        <f>IF($A1597 ="", "", VLOOKUP($A1597, 'Student reference sheet'!$A$2:$Z$2603,25,FALSE))</f>
        <v/>
      </c>
      <c r="P1597" s="39" t="str">
        <f>IF($A1597 = "", "", IF(OR(VLOOKUP($A1597,'Student reference sheet'!$A$2:$V$2400,8,FALSE) = "R",  VLOOKUP($A1597,'Student reference sheet'!$A$2:$V$2400,8,FALSE) = "L"), "X", ""))</f>
        <v/>
      </c>
      <c r="Q1597" s="39" t="str">
        <f>IF($A1597 ="", "", VLOOKUP($A1597, 'Student reference sheet'!$A$2:$V$2603,22,FALSE))</f>
        <v/>
      </c>
      <c r="R1597" s="39" t="str">
        <f>IF($A1597 &lt;&gt; "",VLOOKUP($A1597,'Student reference sheet'!$A$2:$V$2329, 5,FALSE), "")</f>
        <v/>
      </c>
      <c r="S1597" s="39" t="str">
        <f>IF($A1597 &lt;&gt; "",VLOOKUP($A1597,'Student reference sheet'!$A$2:$V$2329, 6,FALSE), "")</f>
        <v/>
      </c>
      <c r="T1597" s="30" t="str">
        <f>IF($A1597 = "","",
IF(VLOOKUP($A1597,'Student reference sheet'!$A$2:$V$2329, 10,FALSE) = "Y", "Hispanic",
IF(VLOOKUP($A1597,'Student reference sheet'!$A$2:$V$2329,11,FALSE) &lt;&gt; "",
IF(VLOOKUP($A1597,'Student reference sheet'!$A$2:$V$2329,11,FALSE) = "UNK", "Unknown", VLOOKUP(VALUE(VLOOKUP($A1597,'Student reference sheet'!$A$2:$V$2329,11,FALSE)),'Ethnicity Reference'!$A$2:$B$22,2,FALSE)),
IF(VLOOKUP($A1597,'Student reference sheet'!$A$2:$V$2329,9,FALSE) &lt;&gt; "", VLOOKUP(VALUE(VLOOKUP($A1597,'Student reference sheet'!$A$2:$V$2329,9,FALSE)),'Ethnicity Reference'!$A$2:$B$22,2,FALSE),"Unknown"))))</f>
        <v/>
      </c>
      <c r="U1597" s="35"/>
    </row>
    <row r="1598" spans="1:21" ht="15.75">
      <c r="A1598" s="47"/>
      <c r="B1598" s="33"/>
      <c r="C1598" s="39" t="str">
        <f>IF($A1598 &lt;&gt; "",VLOOKUP($A1598,'Student reference sheet'!$A$2:$V$2329, 3,FALSE), "")</f>
        <v/>
      </c>
      <c r="D1598" s="39" t="str">
        <f>IF($A1598 &lt;&gt; "",VLOOKUP($A1598,'Student reference sheet'!$A$2:$V$2329, 2,FALSE), "")</f>
        <v/>
      </c>
      <c r="E1598" s="35"/>
      <c r="F1598" s="34"/>
      <c r="G1598" s="40" t="str">
        <f t="shared" ca="1" si="75"/>
        <v/>
      </c>
      <c r="H1598" s="40" t="str">
        <f t="shared" ca="1" si="76"/>
        <v/>
      </c>
      <c r="I1598" s="36" t="str">
        <f>IF($A1598 = "", "",
IF(COUNTIF(MINIMUM_DAY_DATES[], Attendance!J1598) &gt; 0, VLOOKUP(Attendance!$G1598,MINIMUM_DAY_PERIOD_SCHEDULE[], 2,TRUE),
IF(COUNTIF(RALLY_DATES[], Attendance!J1598) &gt; 0, VLOOKUP(Attendance!$G1598,RALLY_PERIOD_SCHEDULE[], 2,TRUE),
IF(WEEKDAY(Attendance!$J1598) = 2,
       IF(COUNTIF(FINALS_WEEK_MONDAY_DATE[],Attendance!$J1598) &gt; 0, VLOOKUP(Attendance!$G1598,FINALS_WEEK_MONDAY_PERIOD_SCHEDULE[],2,TRUE),
       VLOOKUP(Attendance!$G1598,REGULAR_WEEK_SCHEDULE[],6,TRUE)),
IF(WEEKDAY($J1598) = 3,
       IF(COUNTIF(FINALS_WEEK_TUESDAY_DATE[],Attendance!$J1598) &gt; 0, VLOOKUP(Attendance!$G1598,FINALS_WEEK_TUESDAY_PERIOD_SCHEDULE[],2,TRUE),
       VLOOKUP(Attendance!$G1598,REGULAR_WEEK_SCHEDULE[[Tuesday]:[Period]],5,TRUE)),
IF(WEEKDAY(Attendance!$J1598) = 4,
        IF(COUNTIF(BLOCK_WEDNESDAY_DATES[],Attendance!$J1598) &gt; 0, VLOOKUP(Attendance!$G1598,BLOCK_WEDNESDAY_PERIOD_SCHEDULE[],2,TRUE),
        IF(COUNTIF(FINALS_WEEK_WEDNESDAY_DATE[],Attendance!$J1598) &gt; 0, VLOOKUP(Attendance!$G1598,FINALS_WEEK_WEDNESDAY_PERIOD_SCHEDULE[],2,TRUE),
       VLOOKUP(Attendance!$G1598,REGULAR_WEEK_SCHEDULE[[Wednesday]:[Period]],4,TRUE))),
IF(WEEKDAY($J1598) = 5,
       IF(COUNTIF(BLOCK_THURSDAY_DATES[],Attendance!$J1598) &gt; 0, VLOOKUP(Attendance!$G1598,BLOCK_THURSDAY_PERIOD_SCHEDULE[],2,TRUE),
       IF(COUNTIF(FINALS_WEEK_THURSDAY_DATE[],Attendance!$J1598) &gt; 0, VLOOKUP(Attendance!$G1598,FINALS_WEEK_THURSDAY_PERIOD_SCHEDULE[],2,TRUE),
       VLOOKUP(Attendance!$G1598,REGULAR_WEEK_SCHEDULE[[Thursday]:[Period]],3,TRUE))),
IF(WEEKDAY(Attendance!$J1598) = 6,
       IF(COUNTIF(FINALS_WEEK_FRIDAY_DATE[],Attendance!$J1598) &gt; 0, VLOOKUP(Attendance!$G1598,FINALS_WEEK_FRIDAY_PERIOD_SCHEDULE[],2,TRUE),
       VLOOKUP(Attendance!$G1598,REGULAR_WEEK_SCHEDULE[[Friday]:[Period]],2,TRUE))))))))))</f>
        <v/>
      </c>
      <c r="J1598" s="41" t="str">
        <f t="shared" ca="1" si="77"/>
        <v/>
      </c>
      <c r="K1598" s="41" t="str">
        <f>IF($A1598 &lt;&gt; "",VLOOKUP($A1598,'Student reference sheet'!$A$2:$V$2329, 7,FALSE), "")</f>
        <v/>
      </c>
      <c r="L1598" s="30" t="str">
        <f>IF($A1598 ="", "", VLOOKUP($A1598, 'Student reference sheet'!$A$2:$Z$2603,23,FALSE))</f>
        <v/>
      </c>
      <c r="M1598" s="30" t="str">
        <f>IF($A1598 ="", "", VLOOKUP($A1598, 'Student reference sheet'!$A$2:$Z$2603,24,FALSE))</f>
        <v/>
      </c>
      <c r="N1598" s="30" t="str">
        <f>IF($A1598 ="", "", VLOOKUP($A1598, 'Student reference sheet'!$A$2:$Z$2603,26,FALSE))</f>
        <v/>
      </c>
      <c r="O1598" s="30" t="str">
        <f>IF($A1598 ="", "", VLOOKUP($A1598, 'Student reference sheet'!$A$2:$Z$2603,25,FALSE))</f>
        <v/>
      </c>
      <c r="P1598" s="39" t="str">
        <f>IF($A1598 = "", "", IF(OR(VLOOKUP($A1598,'Student reference sheet'!$A$2:$V$2400,8,FALSE) = "R",  VLOOKUP($A1598,'Student reference sheet'!$A$2:$V$2400,8,FALSE) = "L"), "X", ""))</f>
        <v/>
      </c>
      <c r="Q1598" s="39" t="str">
        <f>IF($A1598 ="", "", VLOOKUP($A1598, 'Student reference sheet'!$A$2:$V$2603,22,FALSE))</f>
        <v/>
      </c>
      <c r="R1598" s="39" t="str">
        <f>IF($A1598 &lt;&gt; "",VLOOKUP($A1598,'Student reference sheet'!$A$2:$V$2329, 5,FALSE), "")</f>
        <v/>
      </c>
      <c r="S1598" s="39" t="str">
        <f>IF($A1598 &lt;&gt; "",VLOOKUP($A1598,'Student reference sheet'!$A$2:$V$2329, 6,FALSE), "")</f>
        <v/>
      </c>
      <c r="T1598" s="30" t="str">
        <f>IF($A1598 = "","",
IF(VLOOKUP($A1598,'Student reference sheet'!$A$2:$V$2329, 10,FALSE) = "Y", "Hispanic",
IF(VLOOKUP($A1598,'Student reference sheet'!$A$2:$V$2329,11,FALSE) &lt;&gt; "",
IF(VLOOKUP($A1598,'Student reference sheet'!$A$2:$V$2329,11,FALSE) = "UNK", "Unknown", VLOOKUP(VALUE(VLOOKUP($A1598,'Student reference sheet'!$A$2:$V$2329,11,FALSE)),'Ethnicity Reference'!$A$2:$B$22,2,FALSE)),
IF(VLOOKUP($A1598,'Student reference sheet'!$A$2:$V$2329,9,FALSE) &lt;&gt; "", VLOOKUP(VALUE(VLOOKUP($A1598,'Student reference sheet'!$A$2:$V$2329,9,FALSE)),'Ethnicity Reference'!$A$2:$B$22,2,FALSE),"Unknown"))))</f>
        <v/>
      </c>
      <c r="U1598" s="35"/>
    </row>
    <row r="1599" spans="1:21" ht="15.75">
      <c r="A1599" s="47"/>
      <c r="B1599" s="33"/>
      <c r="C1599" s="39" t="str">
        <f>IF($A1599 &lt;&gt; "",VLOOKUP($A1599,'Student reference sheet'!$A$2:$V$2329, 3,FALSE), "")</f>
        <v/>
      </c>
      <c r="D1599" s="39" t="str">
        <f>IF($A1599 &lt;&gt; "",VLOOKUP($A1599,'Student reference sheet'!$A$2:$V$2329, 2,FALSE), "")</f>
        <v/>
      </c>
      <c r="E1599" s="35"/>
      <c r="F1599" s="34"/>
      <c r="G1599" s="40" t="str">
        <f t="shared" ca="1" si="75"/>
        <v/>
      </c>
      <c r="H1599" s="40" t="str">
        <f t="shared" ca="1" si="76"/>
        <v/>
      </c>
      <c r="I1599" s="36" t="str">
        <f>IF($A1599 = "", "",
IF(COUNTIF(MINIMUM_DAY_DATES[], Attendance!J1599) &gt; 0, VLOOKUP(Attendance!$G1599,MINIMUM_DAY_PERIOD_SCHEDULE[], 2,TRUE),
IF(COUNTIF(RALLY_DATES[], Attendance!J1599) &gt; 0, VLOOKUP(Attendance!$G1599,RALLY_PERIOD_SCHEDULE[], 2,TRUE),
IF(WEEKDAY(Attendance!$J1599) = 2,
       IF(COUNTIF(FINALS_WEEK_MONDAY_DATE[],Attendance!$J1599) &gt; 0, VLOOKUP(Attendance!$G1599,FINALS_WEEK_MONDAY_PERIOD_SCHEDULE[],2,TRUE),
       VLOOKUP(Attendance!$G1599,REGULAR_WEEK_SCHEDULE[],6,TRUE)),
IF(WEEKDAY($J1599) = 3,
       IF(COUNTIF(FINALS_WEEK_TUESDAY_DATE[],Attendance!$J1599) &gt; 0, VLOOKUP(Attendance!$G1599,FINALS_WEEK_TUESDAY_PERIOD_SCHEDULE[],2,TRUE),
       VLOOKUP(Attendance!$G1599,REGULAR_WEEK_SCHEDULE[[Tuesday]:[Period]],5,TRUE)),
IF(WEEKDAY(Attendance!$J1599) = 4,
        IF(COUNTIF(BLOCK_WEDNESDAY_DATES[],Attendance!$J1599) &gt; 0, VLOOKUP(Attendance!$G1599,BLOCK_WEDNESDAY_PERIOD_SCHEDULE[],2,TRUE),
        IF(COUNTIF(FINALS_WEEK_WEDNESDAY_DATE[],Attendance!$J1599) &gt; 0, VLOOKUP(Attendance!$G1599,FINALS_WEEK_WEDNESDAY_PERIOD_SCHEDULE[],2,TRUE),
       VLOOKUP(Attendance!$G1599,REGULAR_WEEK_SCHEDULE[[Wednesday]:[Period]],4,TRUE))),
IF(WEEKDAY($J1599) = 5,
       IF(COUNTIF(BLOCK_THURSDAY_DATES[],Attendance!$J1599) &gt; 0, VLOOKUP(Attendance!$G1599,BLOCK_THURSDAY_PERIOD_SCHEDULE[],2,TRUE),
       IF(COUNTIF(FINALS_WEEK_THURSDAY_DATE[],Attendance!$J1599) &gt; 0, VLOOKUP(Attendance!$G1599,FINALS_WEEK_THURSDAY_PERIOD_SCHEDULE[],2,TRUE),
       VLOOKUP(Attendance!$G1599,REGULAR_WEEK_SCHEDULE[[Thursday]:[Period]],3,TRUE))),
IF(WEEKDAY(Attendance!$J1599) = 6,
       IF(COUNTIF(FINALS_WEEK_FRIDAY_DATE[],Attendance!$J1599) &gt; 0, VLOOKUP(Attendance!$G1599,FINALS_WEEK_FRIDAY_PERIOD_SCHEDULE[],2,TRUE),
       VLOOKUP(Attendance!$G1599,REGULAR_WEEK_SCHEDULE[[Friday]:[Period]],2,TRUE))))))))))</f>
        <v/>
      </c>
      <c r="J1599" s="41" t="str">
        <f t="shared" ca="1" si="77"/>
        <v/>
      </c>
      <c r="K1599" s="41" t="str">
        <f>IF($A1599 &lt;&gt; "",VLOOKUP($A1599,'Student reference sheet'!$A$2:$V$2329, 7,FALSE), "")</f>
        <v/>
      </c>
      <c r="L1599" s="30" t="str">
        <f>IF($A1599 ="", "", VLOOKUP($A1599, 'Student reference sheet'!$A$2:$Z$2603,23,FALSE))</f>
        <v/>
      </c>
      <c r="M1599" s="30" t="str">
        <f>IF($A1599 ="", "", VLOOKUP($A1599, 'Student reference sheet'!$A$2:$Z$2603,24,FALSE))</f>
        <v/>
      </c>
      <c r="N1599" s="30" t="str">
        <f>IF($A1599 ="", "", VLOOKUP($A1599, 'Student reference sheet'!$A$2:$Z$2603,26,FALSE))</f>
        <v/>
      </c>
      <c r="O1599" s="30" t="str">
        <f>IF($A1599 ="", "", VLOOKUP($A1599, 'Student reference sheet'!$A$2:$Z$2603,25,FALSE))</f>
        <v/>
      </c>
      <c r="P1599" s="39" t="str">
        <f>IF($A1599 = "", "", IF(OR(VLOOKUP($A1599,'Student reference sheet'!$A$2:$V$2400,8,FALSE) = "R",  VLOOKUP($A1599,'Student reference sheet'!$A$2:$V$2400,8,FALSE) = "L"), "X", ""))</f>
        <v/>
      </c>
      <c r="Q1599" s="39" t="str">
        <f>IF($A1599 ="", "", VLOOKUP($A1599, 'Student reference sheet'!$A$2:$V$2603,22,FALSE))</f>
        <v/>
      </c>
      <c r="R1599" s="39" t="str">
        <f>IF($A1599 &lt;&gt; "",VLOOKUP($A1599,'Student reference sheet'!$A$2:$V$2329, 5,FALSE), "")</f>
        <v/>
      </c>
      <c r="S1599" s="39" t="str">
        <f>IF($A1599 &lt;&gt; "",VLOOKUP($A1599,'Student reference sheet'!$A$2:$V$2329, 6,FALSE), "")</f>
        <v/>
      </c>
      <c r="T1599" s="30" t="str">
        <f>IF($A1599 = "","",
IF(VLOOKUP($A1599,'Student reference sheet'!$A$2:$V$2329, 10,FALSE) = "Y", "Hispanic",
IF(VLOOKUP($A1599,'Student reference sheet'!$A$2:$V$2329,11,FALSE) &lt;&gt; "",
IF(VLOOKUP($A1599,'Student reference sheet'!$A$2:$V$2329,11,FALSE) = "UNK", "Unknown", VLOOKUP(VALUE(VLOOKUP($A1599,'Student reference sheet'!$A$2:$V$2329,11,FALSE)),'Ethnicity Reference'!$A$2:$B$22,2,FALSE)),
IF(VLOOKUP($A1599,'Student reference sheet'!$A$2:$V$2329,9,FALSE) &lt;&gt; "", VLOOKUP(VALUE(VLOOKUP($A1599,'Student reference sheet'!$A$2:$V$2329,9,FALSE)),'Ethnicity Reference'!$A$2:$B$22,2,FALSE),"Unknown"))))</f>
        <v/>
      </c>
      <c r="U1599" s="35"/>
    </row>
    <row r="1600" spans="1:21" ht="15.75">
      <c r="A1600" s="47"/>
      <c r="B1600" s="33"/>
      <c r="C1600" s="39" t="str">
        <f>IF($A1600 &lt;&gt; "",VLOOKUP($A1600,'Student reference sheet'!$A$2:$V$2329, 3,FALSE), "")</f>
        <v/>
      </c>
      <c r="D1600" s="39" t="str">
        <f>IF($A1600 &lt;&gt; "",VLOOKUP($A1600,'Student reference sheet'!$A$2:$V$2329, 2,FALSE), "")</f>
        <v/>
      </c>
      <c r="E1600" s="35"/>
      <c r="F1600" s="34"/>
      <c r="G1600" s="40" t="str">
        <f t="shared" ca="1" si="75"/>
        <v/>
      </c>
      <c r="H1600" s="40" t="str">
        <f t="shared" ca="1" si="76"/>
        <v/>
      </c>
      <c r="I1600" s="36" t="str">
        <f>IF($A1600 = "", "",
IF(COUNTIF(MINIMUM_DAY_DATES[], Attendance!J1600) &gt; 0, VLOOKUP(Attendance!$G1600,MINIMUM_DAY_PERIOD_SCHEDULE[], 2,TRUE),
IF(COUNTIF(RALLY_DATES[], Attendance!J1600) &gt; 0, VLOOKUP(Attendance!$G1600,RALLY_PERIOD_SCHEDULE[], 2,TRUE),
IF(WEEKDAY(Attendance!$J1600) = 2,
       IF(COUNTIF(FINALS_WEEK_MONDAY_DATE[],Attendance!$J1600) &gt; 0, VLOOKUP(Attendance!$G1600,FINALS_WEEK_MONDAY_PERIOD_SCHEDULE[],2,TRUE),
       VLOOKUP(Attendance!$G1600,REGULAR_WEEK_SCHEDULE[],6,TRUE)),
IF(WEEKDAY($J1600) = 3,
       IF(COUNTIF(FINALS_WEEK_TUESDAY_DATE[],Attendance!$J1600) &gt; 0, VLOOKUP(Attendance!$G1600,FINALS_WEEK_TUESDAY_PERIOD_SCHEDULE[],2,TRUE),
       VLOOKUP(Attendance!$G1600,REGULAR_WEEK_SCHEDULE[[Tuesday]:[Period]],5,TRUE)),
IF(WEEKDAY(Attendance!$J1600) = 4,
        IF(COUNTIF(BLOCK_WEDNESDAY_DATES[],Attendance!$J1600) &gt; 0, VLOOKUP(Attendance!$G1600,BLOCK_WEDNESDAY_PERIOD_SCHEDULE[],2,TRUE),
        IF(COUNTIF(FINALS_WEEK_WEDNESDAY_DATE[],Attendance!$J1600) &gt; 0, VLOOKUP(Attendance!$G1600,FINALS_WEEK_WEDNESDAY_PERIOD_SCHEDULE[],2,TRUE),
       VLOOKUP(Attendance!$G1600,REGULAR_WEEK_SCHEDULE[[Wednesday]:[Period]],4,TRUE))),
IF(WEEKDAY($J1600) = 5,
       IF(COUNTIF(BLOCK_THURSDAY_DATES[],Attendance!$J1600) &gt; 0, VLOOKUP(Attendance!$G1600,BLOCK_THURSDAY_PERIOD_SCHEDULE[],2,TRUE),
       IF(COUNTIF(FINALS_WEEK_THURSDAY_DATE[],Attendance!$J1600) &gt; 0, VLOOKUP(Attendance!$G1600,FINALS_WEEK_THURSDAY_PERIOD_SCHEDULE[],2,TRUE),
       VLOOKUP(Attendance!$G1600,REGULAR_WEEK_SCHEDULE[[Thursday]:[Period]],3,TRUE))),
IF(WEEKDAY(Attendance!$J1600) = 6,
       IF(COUNTIF(FINALS_WEEK_FRIDAY_DATE[],Attendance!$J1600) &gt; 0, VLOOKUP(Attendance!$G1600,FINALS_WEEK_FRIDAY_PERIOD_SCHEDULE[],2,TRUE),
       VLOOKUP(Attendance!$G1600,REGULAR_WEEK_SCHEDULE[[Friday]:[Period]],2,TRUE))))))))))</f>
        <v/>
      </c>
      <c r="J1600" s="41" t="str">
        <f t="shared" ca="1" si="77"/>
        <v/>
      </c>
      <c r="K1600" s="41" t="str">
        <f>IF($A1600 &lt;&gt; "",VLOOKUP($A1600,'Student reference sheet'!$A$2:$V$2329, 7,FALSE), "")</f>
        <v/>
      </c>
      <c r="L1600" s="30" t="str">
        <f>IF($A1600 ="", "", VLOOKUP($A1600, 'Student reference sheet'!$A$2:$Z$2603,23,FALSE))</f>
        <v/>
      </c>
      <c r="M1600" s="30" t="str">
        <f>IF($A1600 ="", "", VLOOKUP($A1600, 'Student reference sheet'!$A$2:$Z$2603,24,FALSE))</f>
        <v/>
      </c>
      <c r="N1600" s="30" t="str">
        <f>IF($A1600 ="", "", VLOOKUP($A1600, 'Student reference sheet'!$A$2:$Z$2603,26,FALSE))</f>
        <v/>
      </c>
      <c r="O1600" s="30" t="str">
        <f>IF($A1600 ="", "", VLOOKUP($A1600, 'Student reference sheet'!$A$2:$Z$2603,25,FALSE))</f>
        <v/>
      </c>
      <c r="P1600" s="39" t="str">
        <f>IF($A1600 = "", "", IF(OR(VLOOKUP($A1600,'Student reference sheet'!$A$2:$V$2400,8,FALSE) = "R",  VLOOKUP($A1600,'Student reference sheet'!$A$2:$V$2400,8,FALSE) = "L"), "X", ""))</f>
        <v/>
      </c>
      <c r="Q1600" s="39" t="str">
        <f>IF($A1600 ="", "", VLOOKUP($A1600, 'Student reference sheet'!$A$2:$V$2603,22,FALSE))</f>
        <v/>
      </c>
      <c r="R1600" s="39" t="str">
        <f>IF($A1600 &lt;&gt; "",VLOOKUP($A1600,'Student reference sheet'!$A$2:$V$2329, 5,FALSE), "")</f>
        <v/>
      </c>
      <c r="S1600" s="39" t="str">
        <f>IF($A1600 &lt;&gt; "",VLOOKUP($A1600,'Student reference sheet'!$A$2:$V$2329, 6,FALSE), "")</f>
        <v/>
      </c>
      <c r="T1600" s="30" t="str">
        <f>IF($A1600 = "","",
IF(VLOOKUP($A1600,'Student reference sheet'!$A$2:$V$2329, 10,FALSE) = "Y", "Hispanic",
IF(VLOOKUP($A1600,'Student reference sheet'!$A$2:$V$2329,11,FALSE) &lt;&gt; "",
IF(VLOOKUP($A1600,'Student reference sheet'!$A$2:$V$2329,11,FALSE) = "UNK", "Unknown", VLOOKUP(VALUE(VLOOKUP($A1600,'Student reference sheet'!$A$2:$V$2329,11,FALSE)),'Ethnicity Reference'!$A$2:$B$22,2,FALSE)),
IF(VLOOKUP($A1600,'Student reference sheet'!$A$2:$V$2329,9,FALSE) &lt;&gt; "", VLOOKUP(VALUE(VLOOKUP($A1600,'Student reference sheet'!$A$2:$V$2329,9,FALSE)),'Ethnicity Reference'!$A$2:$B$22,2,FALSE),"Unknown"))))</f>
        <v/>
      </c>
      <c r="U1600" s="35"/>
    </row>
    <row r="1601" spans="1:21" ht="15.75">
      <c r="A1601" s="47"/>
      <c r="B1601" s="33"/>
      <c r="C1601" s="39" t="str">
        <f>IF($A1601 &lt;&gt; "",VLOOKUP($A1601,'Student reference sheet'!$A$2:$V$2329, 3,FALSE), "")</f>
        <v/>
      </c>
      <c r="D1601" s="39" t="str">
        <f>IF($A1601 &lt;&gt; "",VLOOKUP($A1601,'Student reference sheet'!$A$2:$V$2329, 2,FALSE), "")</f>
        <v/>
      </c>
      <c r="E1601" s="35"/>
      <c r="F1601" s="34"/>
      <c r="G1601" s="40" t="str">
        <f t="shared" ca="1" si="75"/>
        <v/>
      </c>
      <c r="H1601" s="40" t="str">
        <f t="shared" ca="1" si="76"/>
        <v/>
      </c>
      <c r="I1601" s="36" t="str">
        <f>IF($A1601 = "", "",
IF(COUNTIF(MINIMUM_DAY_DATES[], Attendance!J1601) &gt; 0, VLOOKUP(Attendance!$G1601,MINIMUM_DAY_PERIOD_SCHEDULE[], 2,TRUE),
IF(COUNTIF(RALLY_DATES[], Attendance!J1601) &gt; 0, VLOOKUP(Attendance!$G1601,RALLY_PERIOD_SCHEDULE[], 2,TRUE),
IF(WEEKDAY(Attendance!$J1601) = 2,
       IF(COUNTIF(FINALS_WEEK_MONDAY_DATE[],Attendance!$J1601) &gt; 0, VLOOKUP(Attendance!$G1601,FINALS_WEEK_MONDAY_PERIOD_SCHEDULE[],2,TRUE),
       VLOOKUP(Attendance!$G1601,REGULAR_WEEK_SCHEDULE[],6,TRUE)),
IF(WEEKDAY($J1601) = 3,
       IF(COUNTIF(FINALS_WEEK_TUESDAY_DATE[],Attendance!$J1601) &gt; 0, VLOOKUP(Attendance!$G1601,FINALS_WEEK_TUESDAY_PERIOD_SCHEDULE[],2,TRUE),
       VLOOKUP(Attendance!$G1601,REGULAR_WEEK_SCHEDULE[[Tuesday]:[Period]],5,TRUE)),
IF(WEEKDAY(Attendance!$J1601) = 4,
        IF(COUNTIF(BLOCK_WEDNESDAY_DATES[],Attendance!$J1601) &gt; 0, VLOOKUP(Attendance!$G1601,BLOCK_WEDNESDAY_PERIOD_SCHEDULE[],2,TRUE),
        IF(COUNTIF(FINALS_WEEK_WEDNESDAY_DATE[],Attendance!$J1601) &gt; 0, VLOOKUP(Attendance!$G1601,FINALS_WEEK_WEDNESDAY_PERIOD_SCHEDULE[],2,TRUE),
       VLOOKUP(Attendance!$G1601,REGULAR_WEEK_SCHEDULE[[Wednesday]:[Period]],4,TRUE))),
IF(WEEKDAY($J1601) = 5,
       IF(COUNTIF(BLOCK_THURSDAY_DATES[],Attendance!$J1601) &gt; 0, VLOOKUP(Attendance!$G1601,BLOCK_THURSDAY_PERIOD_SCHEDULE[],2,TRUE),
       IF(COUNTIF(FINALS_WEEK_THURSDAY_DATE[],Attendance!$J1601) &gt; 0, VLOOKUP(Attendance!$G1601,FINALS_WEEK_THURSDAY_PERIOD_SCHEDULE[],2,TRUE),
       VLOOKUP(Attendance!$G1601,REGULAR_WEEK_SCHEDULE[[Thursday]:[Period]],3,TRUE))),
IF(WEEKDAY(Attendance!$J1601) = 6,
       IF(COUNTIF(FINALS_WEEK_FRIDAY_DATE[],Attendance!$J1601) &gt; 0, VLOOKUP(Attendance!$G1601,FINALS_WEEK_FRIDAY_PERIOD_SCHEDULE[],2,TRUE),
       VLOOKUP(Attendance!$G1601,REGULAR_WEEK_SCHEDULE[[Friday]:[Period]],2,TRUE))))))))))</f>
        <v/>
      </c>
      <c r="J1601" s="41" t="str">
        <f t="shared" ca="1" si="77"/>
        <v/>
      </c>
      <c r="K1601" s="41" t="str">
        <f>IF($A1601 &lt;&gt; "",VLOOKUP($A1601,'Student reference sheet'!$A$2:$V$2329, 7,FALSE), "")</f>
        <v/>
      </c>
      <c r="L1601" s="30" t="str">
        <f>IF($A1601 ="", "", VLOOKUP($A1601, 'Student reference sheet'!$A$2:$Z$2603,23,FALSE))</f>
        <v/>
      </c>
      <c r="M1601" s="30" t="str">
        <f>IF($A1601 ="", "", VLOOKUP($A1601, 'Student reference sheet'!$A$2:$Z$2603,24,FALSE))</f>
        <v/>
      </c>
      <c r="N1601" s="30" t="str">
        <f>IF($A1601 ="", "", VLOOKUP($A1601, 'Student reference sheet'!$A$2:$Z$2603,26,FALSE))</f>
        <v/>
      </c>
      <c r="O1601" s="30" t="str">
        <f>IF($A1601 ="", "", VLOOKUP($A1601, 'Student reference sheet'!$A$2:$Z$2603,25,FALSE))</f>
        <v/>
      </c>
      <c r="P1601" s="39" t="str">
        <f>IF($A1601 = "", "", IF(OR(VLOOKUP($A1601,'Student reference sheet'!$A$2:$V$2400,8,FALSE) = "R",  VLOOKUP($A1601,'Student reference sheet'!$A$2:$V$2400,8,FALSE) = "L"), "X", ""))</f>
        <v/>
      </c>
      <c r="Q1601" s="39" t="str">
        <f>IF($A1601 ="", "", VLOOKUP($A1601, 'Student reference sheet'!$A$2:$V$2603,22,FALSE))</f>
        <v/>
      </c>
      <c r="R1601" s="39" t="str">
        <f>IF($A1601 &lt;&gt; "",VLOOKUP($A1601,'Student reference sheet'!$A$2:$V$2329, 5,FALSE), "")</f>
        <v/>
      </c>
      <c r="S1601" s="39" t="str">
        <f>IF($A1601 &lt;&gt; "",VLOOKUP($A1601,'Student reference sheet'!$A$2:$V$2329, 6,FALSE), "")</f>
        <v/>
      </c>
      <c r="T1601" s="30" t="str">
        <f>IF($A1601 = "","",
IF(VLOOKUP($A1601,'Student reference sheet'!$A$2:$V$2329, 10,FALSE) = "Y", "Hispanic",
IF(VLOOKUP($A1601,'Student reference sheet'!$A$2:$V$2329,11,FALSE) &lt;&gt; "",
IF(VLOOKUP($A1601,'Student reference sheet'!$A$2:$V$2329,11,FALSE) = "UNK", "Unknown", VLOOKUP(VALUE(VLOOKUP($A1601,'Student reference sheet'!$A$2:$V$2329,11,FALSE)),'Ethnicity Reference'!$A$2:$B$22,2,FALSE)),
IF(VLOOKUP($A1601,'Student reference sheet'!$A$2:$V$2329,9,FALSE) &lt;&gt; "", VLOOKUP(VALUE(VLOOKUP($A1601,'Student reference sheet'!$A$2:$V$2329,9,FALSE)),'Ethnicity Reference'!$A$2:$B$22,2,FALSE),"Unknown"))))</f>
        <v/>
      </c>
      <c r="U1601" s="35"/>
    </row>
    <row r="1602" spans="1:21" ht="15.75">
      <c r="A1602" s="47"/>
      <c r="B1602" s="33"/>
      <c r="C1602" s="39" t="str">
        <f>IF($A1602 &lt;&gt; "",VLOOKUP($A1602,'Student reference sheet'!$A$2:$V$2329, 3,FALSE), "")</f>
        <v/>
      </c>
      <c r="D1602" s="39" t="str">
        <f>IF($A1602 &lt;&gt; "",VLOOKUP($A1602,'Student reference sheet'!$A$2:$V$2329, 2,FALSE), "")</f>
        <v/>
      </c>
      <c r="E1602" s="35"/>
      <c r="F1602" s="34"/>
      <c r="G1602" s="40" t="str">
        <f t="shared" ca="1" si="75"/>
        <v/>
      </c>
      <c r="H1602" s="40" t="str">
        <f t="shared" ca="1" si="76"/>
        <v/>
      </c>
      <c r="I1602" s="36" t="str">
        <f>IF($A1602 = "", "",
IF(COUNTIF(MINIMUM_DAY_DATES[], Attendance!J1602) &gt; 0, VLOOKUP(Attendance!$G1602,MINIMUM_DAY_PERIOD_SCHEDULE[], 2,TRUE),
IF(COUNTIF(RALLY_DATES[], Attendance!J1602) &gt; 0, VLOOKUP(Attendance!$G1602,RALLY_PERIOD_SCHEDULE[], 2,TRUE),
IF(WEEKDAY(Attendance!$J1602) = 2,
       IF(COUNTIF(FINALS_WEEK_MONDAY_DATE[],Attendance!$J1602) &gt; 0, VLOOKUP(Attendance!$G1602,FINALS_WEEK_MONDAY_PERIOD_SCHEDULE[],2,TRUE),
       VLOOKUP(Attendance!$G1602,REGULAR_WEEK_SCHEDULE[],6,TRUE)),
IF(WEEKDAY($J1602) = 3,
       IF(COUNTIF(FINALS_WEEK_TUESDAY_DATE[],Attendance!$J1602) &gt; 0, VLOOKUP(Attendance!$G1602,FINALS_WEEK_TUESDAY_PERIOD_SCHEDULE[],2,TRUE),
       VLOOKUP(Attendance!$G1602,REGULAR_WEEK_SCHEDULE[[Tuesday]:[Period]],5,TRUE)),
IF(WEEKDAY(Attendance!$J1602) = 4,
        IF(COUNTIF(BLOCK_WEDNESDAY_DATES[],Attendance!$J1602) &gt; 0, VLOOKUP(Attendance!$G1602,BLOCK_WEDNESDAY_PERIOD_SCHEDULE[],2,TRUE),
        IF(COUNTIF(FINALS_WEEK_WEDNESDAY_DATE[],Attendance!$J1602) &gt; 0, VLOOKUP(Attendance!$G1602,FINALS_WEEK_WEDNESDAY_PERIOD_SCHEDULE[],2,TRUE),
       VLOOKUP(Attendance!$G1602,REGULAR_WEEK_SCHEDULE[[Wednesday]:[Period]],4,TRUE))),
IF(WEEKDAY($J1602) = 5,
       IF(COUNTIF(BLOCK_THURSDAY_DATES[],Attendance!$J1602) &gt; 0, VLOOKUP(Attendance!$G1602,BLOCK_THURSDAY_PERIOD_SCHEDULE[],2,TRUE),
       IF(COUNTIF(FINALS_WEEK_THURSDAY_DATE[],Attendance!$J1602) &gt; 0, VLOOKUP(Attendance!$G1602,FINALS_WEEK_THURSDAY_PERIOD_SCHEDULE[],2,TRUE),
       VLOOKUP(Attendance!$G1602,REGULAR_WEEK_SCHEDULE[[Thursday]:[Period]],3,TRUE))),
IF(WEEKDAY(Attendance!$J1602) = 6,
       IF(COUNTIF(FINALS_WEEK_FRIDAY_DATE[],Attendance!$J1602) &gt; 0, VLOOKUP(Attendance!$G1602,FINALS_WEEK_FRIDAY_PERIOD_SCHEDULE[],2,TRUE),
       VLOOKUP(Attendance!$G1602,REGULAR_WEEK_SCHEDULE[[Friday]:[Period]],2,TRUE))))))))))</f>
        <v/>
      </c>
      <c r="J1602" s="41" t="str">
        <f t="shared" ca="1" si="77"/>
        <v/>
      </c>
      <c r="K1602" s="41" t="str">
        <f>IF($A1602 &lt;&gt; "",VLOOKUP($A1602,'Student reference sheet'!$A$2:$V$2329, 7,FALSE), "")</f>
        <v/>
      </c>
      <c r="L1602" s="30" t="str">
        <f>IF($A1602 ="", "", VLOOKUP($A1602, 'Student reference sheet'!$A$2:$Z$2603,23,FALSE))</f>
        <v/>
      </c>
      <c r="M1602" s="30" t="str">
        <f>IF($A1602 ="", "", VLOOKUP($A1602, 'Student reference sheet'!$A$2:$Z$2603,24,FALSE))</f>
        <v/>
      </c>
      <c r="N1602" s="30" t="str">
        <f>IF($A1602 ="", "", VLOOKUP($A1602, 'Student reference sheet'!$A$2:$Z$2603,26,FALSE))</f>
        <v/>
      </c>
      <c r="O1602" s="30" t="str">
        <f>IF($A1602 ="", "", VLOOKUP($A1602, 'Student reference sheet'!$A$2:$Z$2603,25,FALSE))</f>
        <v/>
      </c>
      <c r="P1602" s="39" t="str">
        <f>IF($A1602 = "", "", IF(OR(VLOOKUP($A1602,'Student reference sheet'!$A$2:$V$2400,8,FALSE) = "R",  VLOOKUP($A1602,'Student reference sheet'!$A$2:$V$2400,8,FALSE) = "L"), "X", ""))</f>
        <v/>
      </c>
      <c r="Q1602" s="39" t="str">
        <f>IF($A1602 ="", "", VLOOKUP($A1602, 'Student reference sheet'!$A$2:$V$2603,22,FALSE))</f>
        <v/>
      </c>
      <c r="R1602" s="39" t="str">
        <f>IF($A1602 &lt;&gt; "",VLOOKUP($A1602,'Student reference sheet'!$A$2:$V$2329, 5,FALSE), "")</f>
        <v/>
      </c>
      <c r="S1602" s="39" t="str">
        <f>IF($A1602 &lt;&gt; "",VLOOKUP($A1602,'Student reference sheet'!$A$2:$V$2329, 6,FALSE), "")</f>
        <v/>
      </c>
      <c r="T1602" s="30" t="str">
        <f>IF($A1602 = "","",
IF(VLOOKUP($A1602,'Student reference sheet'!$A$2:$V$2329, 10,FALSE) = "Y", "Hispanic",
IF(VLOOKUP($A1602,'Student reference sheet'!$A$2:$V$2329,11,FALSE) &lt;&gt; "",
IF(VLOOKUP($A1602,'Student reference sheet'!$A$2:$V$2329,11,FALSE) = "UNK", "Unknown", VLOOKUP(VALUE(VLOOKUP($A1602,'Student reference sheet'!$A$2:$V$2329,11,FALSE)),'Ethnicity Reference'!$A$2:$B$22,2,FALSE)),
IF(VLOOKUP($A1602,'Student reference sheet'!$A$2:$V$2329,9,FALSE) &lt;&gt; "", VLOOKUP(VALUE(VLOOKUP($A1602,'Student reference sheet'!$A$2:$V$2329,9,FALSE)),'Ethnicity Reference'!$A$2:$B$22,2,FALSE),"Unknown"))))</f>
        <v/>
      </c>
      <c r="U1602" s="35"/>
    </row>
    <row r="1603" spans="1:21" ht="15.75">
      <c r="A1603" s="47"/>
      <c r="B1603" s="33"/>
      <c r="C1603" s="39" t="str">
        <f>IF($A1603 &lt;&gt; "",VLOOKUP($A1603,'Student reference sheet'!$A$2:$V$2329, 3,FALSE), "")</f>
        <v/>
      </c>
      <c r="D1603" s="39" t="str">
        <f>IF($A1603 &lt;&gt; "",VLOOKUP($A1603,'Student reference sheet'!$A$2:$V$2329, 2,FALSE), "")</f>
        <v/>
      </c>
      <c r="E1603" s="35"/>
      <c r="F1603" s="34"/>
      <c r="G1603" s="40" t="str">
        <f t="shared" ca="1" si="75"/>
        <v/>
      </c>
      <c r="H1603" s="40" t="str">
        <f t="shared" ca="1" si="76"/>
        <v/>
      </c>
      <c r="I1603" s="36" t="str">
        <f>IF($A1603 = "", "",
IF(COUNTIF(MINIMUM_DAY_DATES[], Attendance!J1603) &gt; 0, VLOOKUP(Attendance!$G1603,MINIMUM_DAY_PERIOD_SCHEDULE[], 2,TRUE),
IF(COUNTIF(RALLY_DATES[], Attendance!J1603) &gt; 0, VLOOKUP(Attendance!$G1603,RALLY_PERIOD_SCHEDULE[], 2,TRUE),
IF(WEEKDAY(Attendance!$J1603) = 2,
       IF(COUNTIF(FINALS_WEEK_MONDAY_DATE[],Attendance!$J1603) &gt; 0, VLOOKUP(Attendance!$G1603,FINALS_WEEK_MONDAY_PERIOD_SCHEDULE[],2,TRUE),
       VLOOKUP(Attendance!$G1603,REGULAR_WEEK_SCHEDULE[],6,TRUE)),
IF(WEEKDAY($J1603) = 3,
       IF(COUNTIF(FINALS_WEEK_TUESDAY_DATE[],Attendance!$J1603) &gt; 0, VLOOKUP(Attendance!$G1603,FINALS_WEEK_TUESDAY_PERIOD_SCHEDULE[],2,TRUE),
       VLOOKUP(Attendance!$G1603,REGULAR_WEEK_SCHEDULE[[Tuesday]:[Period]],5,TRUE)),
IF(WEEKDAY(Attendance!$J1603) = 4,
        IF(COUNTIF(BLOCK_WEDNESDAY_DATES[],Attendance!$J1603) &gt; 0, VLOOKUP(Attendance!$G1603,BLOCK_WEDNESDAY_PERIOD_SCHEDULE[],2,TRUE),
        IF(COUNTIF(FINALS_WEEK_WEDNESDAY_DATE[],Attendance!$J1603) &gt; 0, VLOOKUP(Attendance!$G1603,FINALS_WEEK_WEDNESDAY_PERIOD_SCHEDULE[],2,TRUE),
       VLOOKUP(Attendance!$G1603,REGULAR_WEEK_SCHEDULE[[Wednesday]:[Period]],4,TRUE))),
IF(WEEKDAY($J1603) = 5,
       IF(COUNTIF(BLOCK_THURSDAY_DATES[],Attendance!$J1603) &gt; 0, VLOOKUP(Attendance!$G1603,BLOCK_THURSDAY_PERIOD_SCHEDULE[],2,TRUE),
       IF(COUNTIF(FINALS_WEEK_THURSDAY_DATE[],Attendance!$J1603) &gt; 0, VLOOKUP(Attendance!$G1603,FINALS_WEEK_THURSDAY_PERIOD_SCHEDULE[],2,TRUE),
       VLOOKUP(Attendance!$G1603,REGULAR_WEEK_SCHEDULE[[Thursday]:[Period]],3,TRUE))),
IF(WEEKDAY(Attendance!$J1603) = 6,
       IF(COUNTIF(FINALS_WEEK_FRIDAY_DATE[],Attendance!$J1603) &gt; 0, VLOOKUP(Attendance!$G1603,FINALS_WEEK_FRIDAY_PERIOD_SCHEDULE[],2,TRUE),
       VLOOKUP(Attendance!$G1603,REGULAR_WEEK_SCHEDULE[[Friday]:[Period]],2,TRUE))))))))))</f>
        <v/>
      </c>
      <c r="J1603" s="41" t="str">
        <f t="shared" ca="1" si="77"/>
        <v/>
      </c>
      <c r="K1603" s="41" t="str">
        <f>IF($A1603 &lt;&gt; "",VLOOKUP($A1603,'Student reference sheet'!$A$2:$V$2329, 7,FALSE), "")</f>
        <v/>
      </c>
      <c r="L1603" s="30" t="str">
        <f>IF($A1603 ="", "", VLOOKUP($A1603, 'Student reference sheet'!$A$2:$Z$2603,23,FALSE))</f>
        <v/>
      </c>
      <c r="M1603" s="30" t="str">
        <f>IF($A1603 ="", "", VLOOKUP($A1603, 'Student reference sheet'!$A$2:$Z$2603,24,FALSE))</f>
        <v/>
      </c>
      <c r="N1603" s="30" t="str">
        <f>IF($A1603 ="", "", VLOOKUP($A1603, 'Student reference sheet'!$A$2:$Z$2603,26,FALSE))</f>
        <v/>
      </c>
      <c r="O1603" s="30" t="str">
        <f>IF($A1603 ="", "", VLOOKUP($A1603, 'Student reference sheet'!$A$2:$Z$2603,25,FALSE))</f>
        <v/>
      </c>
      <c r="P1603" s="39" t="str">
        <f>IF($A1603 = "", "", IF(OR(VLOOKUP($A1603,'Student reference sheet'!$A$2:$V$2400,8,FALSE) = "R",  VLOOKUP($A1603,'Student reference sheet'!$A$2:$V$2400,8,FALSE) = "L"), "X", ""))</f>
        <v/>
      </c>
      <c r="Q1603" s="39" t="str">
        <f>IF($A1603 ="", "", VLOOKUP($A1603, 'Student reference sheet'!$A$2:$V$2603,22,FALSE))</f>
        <v/>
      </c>
      <c r="R1603" s="39" t="str">
        <f>IF($A1603 &lt;&gt; "",VLOOKUP($A1603,'Student reference sheet'!$A$2:$V$2329, 5,FALSE), "")</f>
        <v/>
      </c>
      <c r="S1603" s="39" t="str">
        <f>IF($A1603 &lt;&gt; "",VLOOKUP($A1603,'Student reference sheet'!$A$2:$V$2329, 6,FALSE), "")</f>
        <v/>
      </c>
      <c r="T1603" s="30" t="str">
        <f>IF($A1603 = "","",
IF(VLOOKUP($A1603,'Student reference sheet'!$A$2:$V$2329, 10,FALSE) = "Y", "Hispanic",
IF(VLOOKUP($A1603,'Student reference sheet'!$A$2:$V$2329,11,FALSE) &lt;&gt; "",
IF(VLOOKUP($A1603,'Student reference sheet'!$A$2:$V$2329,11,FALSE) = "UNK", "Unknown", VLOOKUP(VALUE(VLOOKUP($A1603,'Student reference sheet'!$A$2:$V$2329,11,FALSE)),'Ethnicity Reference'!$A$2:$B$22,2,FALSE)),
IF(VLOOKUP($A1603,'Student reference sheet'!$A$2:$V$2329,9,FALSE) &lt;&gt; "", VLOOKUP(VALUE(VLOOKUP($A1603,'Student reference sheet'!$A$2:$V$2329,9,FALSE)),'Ethnicity Reference'!$A$2:$B$22,2,FALSE),"Unknown"))))</f>
        <v/>
      </c>
      <c r="U1603" s="35"/>
    </row>
    <row r="1604" spans="1:21" ht="15.75">
      <c r="A1604" s="47"/>
      <c r="B1604" s="33"/>
      <c r="C1604" s="39" t="str">
        <f>IF($A1604 &lt;&gt; "",VLOOKUP($A1604,'Student reference sheet'!$A$2:$V$2329, 3,FALSE), "")</f>
        <v/>
      </c>
      <c r="D1604" s="39" t="str">
        <f>IF($A1604 &lt;&gt; "",VLOOKUP($A1604,'Student reference sheet'!$A$2:$V$2329, 2,FALSE), "")</f>
        <v/>
      </c>
      <c r="E1604" s="35"/>
      <c r="F1604" s="34"/>
      <c r="G1604" s="40" t="str">
        <f t="shared" ca="1" si="75"/>
        <v/>
      </c>
      <c r="H1604" s="40" t="str">
        <f t="shared" ca="1" si="76"/>
        <v/>
      </c>
      <c r="I1604" s="36" t="str">
        <f>IF($A1604 = "", "",
IF(COUNTIF(MINIMUM_DAY_DATES[], Attendance!J1604) &gt; 0, VLOOKUP(Attendance!$G1604,MINIMUM_DAY_PERIOD_SCHEDULE[], 2,TRUE),
IF(COUNTIF(RALLY_DATES[], Attendance!J1604) &gt; 0, VLOOKUP(Attendance!$G1604,RALLY_PERIOD_SCHEDULE[], 2,TRUE),
IF(WEEKDAY(Attendance!$J1604) = 2,
       IF(COUNTIF(FINALS_WEEK_MONDAY_DATE[],Attendance!$J1604) &gt; 0, VLOOKUP(Attendance!$G1604,FINALS_WEEK_MONDAY_PERIOD_SCHEDULE[],2,TRUE),
       VLOOKUP(Attendance!$G1604,REGULAR_WEEK_SCHEDULE[],6,TRUE)),
IF(WEEKDAY($J1604) = 3,
       IF(COUNTIF(FINALS_WEEK_TUESDAY_DATE[],Attendance!$J1604) &gt; 0, VLOOKUP(Attendance!$G1604,FINALS_WEEK_TUESDAY_PERIOD_SCHEDULE[],2,TRUE),
       VLOOKUP(Attendance!$G1604,REGULAR_WEEK_SCHEDULE[[Tuesday]:[Period]],5,TRUE)),
IF(WEEKDAY(Attendance!$J1604) = 4,
        IF(COUNTIF(BLOCK_WEDNESDAY_DATES[],Attendance!$J1604) &gt; 0, VLOOKUP(Attendance!$G1604,BLOCK_WEDNESDAY_PERIOD_SCHEDULE[],2,TRUE),
        IF(COUNTIF(FINALS_WEEK_WEDNESDAY_DATE[],Attendance!$J1604) &gt; 0, VLOOKUP(Attendance!$G1604,FINALS_WEEK_WEDNESDAY_PERIOD_SCHEDULE[],2,TRUE),
       VLOOKUP(Attendance!$G1604,REGULAR_WEEK_SCHEDULE[[Wednesday]:[Period]],4,TRUE))),
IF(WEEKDAY($J1604) = 5,
       IF(COUNTIF(BLOCK_THURSDAY_DATES[],Attendance!$J1604) &gt; 0, VLOOKUP(Attendance!$G1604,BLOCK_THURSDAY_PERIOD_SCHEDULE[],2,TRUE),
       IF(COUNTIF(FINALS_WEEK_THURSDAY_DATE[],Attendance!$J1604) &gt; 0, VLOOKUP(Attendance!$G1604,FINALS_WEEK_THURSDAY_PERIOD_SCHEDULE[],2,TRUE),
       VLOOKUP(Attendance!$G1604,REGULAR_WEEK_SCHEDULE[[Thursday]:[Period]],3,TRUE))),
IF(WEEKDAY(Attendance!$J1604) = 6,
       IF(COUNTIF(FINALS_WEEK_FRIDAY_DATE[],Attendance!$J1604) &gt; 0, VLOOKUP(Attendance!$G1604,FINALS_WEEK_FRIDAY_PERIOD_SCHEDULE[],2,TRUE),
       VLOOKUP(Attendance!$G1604,REGULAR_WEEK_SCHEDULE[[Friday]:[Period]],2,TRUE))))))))))</f>
        <v/>
      </c>
      <c r="J1604" s="41" t="str">
        <f t="shared" ca="1" si="77"/>
        <v/>
      </c>
      <c r="K1604" s="41" t="str">
        <f>IF($A1604 &lt;&gt; "",VLOOKUP($A1604,'Student reference sheet'!$A$2:$V$2329, 7,FALSE), "")</f>
        <v/>
      </c>
      <c r="L1604" s="30" t="str">
        <f>IF($A1604 ="", "", VLOOKUP($A1604, 'Student reference sheet'!$A$2:$Z$2603,23,FALSE))</f>
        <v/>
      </c>
      <c r="M1604" s="30" t="str">
        <f>IF($A1604 ="", "", VLOOKUP($A1604, 'Student reference sheet'!$A$2:$Z$2603,24,FALSE))</f>
        <v/>
      </c>
      <c r="N1604" s="30" t="str">
        <f>IF($A1604 ="", "", VLOOKUP($A1604, 'Student reference sheet'!$A$2:$Z$2603,26,FALSE))</f>
        <v/>
      </c>
      <c r="O1604" s="30" t="str">
        <f>IF($A1604 ="", "", VLOOKUP($A1604, 'Student reference sheet'!$A$2:$Z$2603,25,FALSE))</f>
        <v/>
      </c>
      <c r="P1604" s="39" t="str">
        <f>IF($A1604 = "", "", IF(OR(VLOOKUP($A1604,'Student reference sheet'!$A$2:$V$2400,8,FALSE) = "R",  VLOOKUP($A1604,'Student reference sheet'!$A$2:$V$2400,8,FALSE) = "L"), "X", ""))</f>
        <v/>
      </c>
      <c r="Q1604" s="39" t="str">
        <f>IF($A1604 ="", "", VLOOKUP($A1604, 'Student reference sheet'!$A$2:$V$2603,22,FALSE))</f>
        <v/>
      </c>
      <c r="R1604" s="39" t="str">
        <f>IF($A1604 &lt;&gt; "",VLOOKUP($A1604,'Student reference sheet'!$A$2:$V$2329, 5,FALSE), "")</f>
        <v/>
      </c>
      <c r="S1604" s="39" t="str">
        <f>IF($A1604 &lt;&gt; "",VLOOKUP($A1604,'Student reference sheet'!$A$2:$V$2329, 6,FALSE), "")</f>
        <v/>
      </c>
      <c r="T1604" s="30" t="str">
        <f>IF($A1604 = "","",
IF(VLOOKUP($A1604,'Student reference sheet'!$A$2:$V$2329, 10,FALSE) = "Y", "Hispanic",
IF(VLOOKUP($A1604,'Student reference sheet'!$A$2:$V$2329,11,FALSE) &lt;&gt; "",
IF(VLOOKUP($A1604,'Student reference sheet'!$A$2:$V$2329,11,FALSE) = "UNK", "Unknown", VLOOKUP(VALUE(VLOOKUP($A1604,'Student reference sheet'!$A$2:$V$2329,11,FALSE)),'Ethnicity Reference'!$A$2:$B$22,2,FALSE)),
IF(VLOOKUP($A1604,'Student reference sheet'!$A$2:$V$2329,9,FALSE) &lt;&gt; "", VLOOKUP(VALUE(VLOOKUP($A1604,'Student reference sheet'!$A$2:$V$2329,9,FALSE)),'Ethnicity Reference'!$A$2:$B$22,2,FALSE),"Unknown"))))</f>
        <v/>
      </c>
      <c r="U1604" s="35"/>
    </row>
    <row r="1605" spans="1:21" ht="15.75">
      <c r="A1605" s="47"/>
      <c r="B1605" s="33"/>
      <c r="C1605" s="39" t="str">
        <f>IF($A1605 &lt;&gt; "",VLOOKUP($A1605,'Student reference sheet'!$A$2:$V$2329, 3,FALSE), "")</f>
        <v/>
      </c>
      <c r="D1605" s="39" t="str">
        <f>IF($A1605 &lt;&gt; "",VLOOKUP($A1605,'Student reference sheet'!$A$2:$V$2329, 2,FALSE), "")</f>
        <v/>
      </c>
      <c r="E1605" s="35"/>
      <c r="F1605" s="34"/>
      <c r="G1605" s="40" t="str">
        <f t="shared" ca="1" si="75"/>
        <v/>
      </c>
      <c r="H1605" s="40" t="str">
        <f t="shared" ca="1" si="76"/>
        <v/>
      </c>
      <c r="I1605" s="36" t="str">
        <f>IF($A1605 = "", "",
IF(COUNTIF(MINIMUM_DAY_DATES[], Attendance!J1605) &gt; 0, VLOOKUP(Attendance!$G1605,MINIMUM_DAY_PERIOD_SCHEDULE[], 2,TRUE),
IF(COUNTIF(RALLY_DATES[], Attendance!J1605) &gt; 0, VLOOKUP(Attendance!$G1605,RALLY_PERIOD_SCHEDULE[], 2,TRUE),
IF(WEEKDAY(Attendance!$J1605) = 2,
       IF(COUNTIF(FINALS_WEEK_MONDAY_DATE[],Attendance!$J1605) &gt; 0, VLOOKUP(Attendance!$G1605,FINALS_WEEK_MONDAY_PERIOD_SCHEDULE[],2,TRUE),
       VLOOKUP(Attendance!$G1605,REGULAR_WEEK_SCHEDULE[],6,TRUE)),
IF(WEEKDAY($J1605) = 3,
       IF(COUNTIF(FINALS_WEEK_TUESDAY_DATE[],Attendance!$J1605) &gt; 0, VLOOKUP(Attendance!$G1605,FINALS_WEEK_TUESDAY_PERIOD_SCHEDULE[],2,TRUE),
       VLOOKUP(Attendance!$G1605,REGULAR_WEEK_SCHEDULE[[Tuesday]:[Period]],5,TRUE)),
IF(WEEKDAY(Attendance!$J1605) = 4,
        IF(COUNTIF(BLOCK_WEDNESDAY_DATES[],Attendance!$J1605) &gt; 0, VLOOKUP(Attendance!$G1605,BLOCK_WEDNESDAY_PERIOD_SCHEDULE[],2,TRUE),
        IF(COUNTIF(FINALS_WEEK_WEDNESDAY_DATE[],Attendance!$J1605) &gt; 0, VLOOKUP(Attendance!$G1605,FINALS_WEEK_WEDNESDAY_PERIOD_SCHEDULE[],2,TRUE),
       VLOOKUP(Attendance!$G1605,REGULAR_WEEK_SCHEDULE[[Wednesday]:[Period]],4,TRUE))),
IF(WEEKDAY($J1605) = 5,
       IF(COUNTIF(BLOCK_THURSDAY_DATES[],Attendance!$J1605) &gt; 0, VLOOKUP(Attendance!$G1605,BLOCK_THURSDAY_PERIOD_SCHEDULE[],2,TRUE),
       IF(COUNTIF(FINALS_WEEK_THURSDAY_DATE[],Attendance!$J1605) &gt; 0, VLOOKUP(Attendance!$G1605,FINALS_WEEK_THURSDAY_PERIOD_SCHEDULE[],2,TRUE),
       VLOOKUP(Attendance!$G1605,REGULAR_WEEK_SCHEDULE[[Thursday]:[Period]],3,TRUE))),
IF(WEEKDAY(Attendance!$J1605) = 6,
       IF(COUNTIF(FINALS_WEEK_FRIDAY_DATE[],Attendance!$J1605) &gt; 0, VLOOKUP(Attendance!$G1605,FINALS_WEEK_FRIDAY_PERIOD_SCHEDULE[],2,TRUE),
       VLOOKUP(Attendance!$G1605,REGULAR_WEEK_SCHEDULE[[Friday]:[Period]],2,TRUE))))))))))</f>
        <v/>
      </c>
      <c r="J1605" s="41" t="str">
        <f t="shared" ca="1" si="77"/>
        <v/>
      </c>
      <c r="K1605" s="41" t="str">
        <f>IF($A1605 &lt;&gt; "",VLOOKUP($A1605,'Student reference sheet'!$A$2:$V$2329, 7,FALSE), "")</f>
        <v/>
      </c>
      <c r="L1605" s="30" t="str">
        <f>IF($A1605 ="", "", VLOOKUP($A1605, 'Student reference sheet'!$A$2:$Z$2603,23,FALSE))</f>
        <v/>
      </c>
      <c r="M1605" s="30" t="str">
        <f>IF($A1605 ="", "", VLOOKUP($A1605, 'Student reference sheet'!$A$2:$Z$2603,24,FALSE))</f>
        <v/>
      </c>
      <c r="N1605" s="30" t="str">
        <f>IF($A1605 ="", "", VLOOKUP($A1605, 'Student reference sheet'!$A$2:$Z$2603,26,FALSE))</f>
        <v/>
      </c>
      <c r="O1605" s="30" t="str">
        <f>IF($A1605 ="", "", VLOOKUP($A1605, 'Student reference sheet'!$A$2:$Z$2603,25,FALSE))</f>
        <v/>
      </c>
      <c r="P1605" s="39" t="str">
        <f>IF($A1605 = "", "", IF(OR(VLOOKUP($A1605,'Student reference sheet'!$A$2:$V$2400,8,FALSE) = "R",  VLOOKUP($A1605,'Student reference sheet'!$A$2:$V$2400,8,FALSE) = "L"), "X", ""))</f>
        <v/>
      </c>
      <c r="Q1605" s="39" t="str">
        <f>IF($A1605 ="", "", VLOOKUP($A1605, 'Student reference sheet'!$A$2:$V$2603,22,FALSE))</f>
        <v/>
      </c>
      <c r="R1605" s="39" t="str">
        <f>IF($A1605 &lt;&gt; "",VLOOKUP($A1605,'Student reference sheet'!$A$2:$V$2329, 5,FALSE), "")</f>
        <v/>
      </c>
      <c r="S1605" s="39" t="str">
        <f>IF($A1605 &lt;&gt; "",VLOOKUP($A1605,'Student reference sheet'!$A$2:$V$2329, 6,FALSE), "")</f>
        <v/>
      </c>
      <c r="T1605" s="30" t="str">
        <f>IF($A1605 = "","",
IF(VLOOKUP($A1605,'Student reference sheet'!$A$2:$V$2329, 10,FALSE) = "Y", "Hispanic",
IF(VLOOKUP($A1605,'Student reference sheet'!$A$2:$V$2329,11,FALSE) &lt;&gt; "",
IF(VLOOKUP($A1605,'Student reference sheet'!$A$2:$V$2329,11,FALSE) = "UNK", "Unknown", VLOOKUP(VALUE(VLOOKUP($A1605,'Student reference sheet'!$A$2:$V$2329,11,FALSE)),'Ethnicity Reference'!$A$2:$B$22,2,FALSE)),
IF(VLOOKUP($A1605,'Student reference sheet'!$A$2:$V$2329,9,FALSE) &lt;&gt; "", VLOOKUP(VALUE(VLOOKUP($A1605,'Student reference sheet'!$A$2:$V$2329,9,FALSE)),'Ethnicity Reference'!$A$2:$B$22,2,FALSE),"Unknown"))))</f>
        <v/>
      </c>
      <c r="U1605" s="35"/>
    </row>
    <row r="1606" spans="1:21" ht="15.75">
      <c r="A1606" s="47"/>
      <c r="B1606" s="33"/>
      <c r="C1606" s="39" t="str">
        <f>IF($A1606 &lt;&gt; "",VLOOKUP($A1606,'Student reference sheet'!$A$2:$V$2329, 3,FALSE), "")</f>
        <v/>
      </c>
      <c r="D1606" s="39" t="str">
        <f>IF($A1606 &lt;&gt; "",VLOOKUP($A1606,'Student reference sheet'!$A$2:$V$2329, 2,FALSE), "")</f>
        <v/>
      </c>
      <c r="E1606" s="35"/>
      <c r="F1606" s="34"/>
      <c r="G1606" s="40" t="str">
        <f t="shared" ca="1" si="75"/>
        <v/>
      </c>
      <c r="H1606" s="40" t="str">
        <f t="shared" ca="1" si="76"/>
        <v/>
      </c>
      <c r="I1606" s="36" t="str">
        <f>IF($A1606 = "", "",
IF(COUNTIF(MINIMUM_DAY_DATES[], Attendance!J1606) &gt; 0, VLOOKUP(Attendance!$G1606,MINIMUM_DAY_PERIOD_SCHEDULE[], 2,TRUE),
IF(COUNTIF(RALLY_DATES[], Attendance!J1606) &gt; 0, VLOOKUP(Attendance!$G1606,RALLY_PERIOD_SCHEDULE[], 2,TRUE),
IF(WEEKDAY(Attendance!$J1606) = 2,
       IF(COUNTIF(FINALS_WEEK_MONDAY_DATE[],Attendance!$J1606) &gt; 0, VLOOKUP(Attendance!$G1606,FINALS_WEEK_MONDAY_PERIOD_SCHEDULE[],2,TRUE),
       VLOOKUP(Attendance!$G1606,REGULAR_WEEK_SCHEDULE[],6,TRUE)),
IF(WEEKDAY($J1606) = 3,
       IF(COUNTIF(FINALS_WEEK_TUESDAY_DATE[],Attendance!$J1606) &gt; 0, VLOOKUP(Attendance!$G1606,FINALS_WEEK_TUESDAY_PERIOD_SCHEDULE[],2,TRUE),
       VLOOKUP(Attendance!$G1606,REGULAR_WEEK_SCHEDULE[[Tuesday]:[Period]],5,TRUE)),
IF(WEEKDAY(Attendance!$J1606) = 4,
        IF(COUNTIF(BLOCK_WEDNESDAY_DATES[],Attendance!$J1606) &gt; 0, VLOOKUP(Attendance!$G1606,BLOCK_WEDNESDAY_PERIOD_SCHEDULE[],2,TRUE),
        IF(COUNTIF(FINALS_WEEK_WEDNESDAY_DATE[],Attendance!$J1606) &gt; 0, VLOOKUP(Attendance!$G1606,FINALS_WEEK_WEDNESDAY_PERIOD_SCHEDULE[],2,TRUE),
       VLOOKUP(Attendance!$G1606,REGULAR_WEEK_SCHEDULE[[Wednesday]:[Period]],4,TRUE))),
IF(WEEKDAY($J1606) = 5,
       IF(COUNTIF(BLOCK_THURSDAY_DATES[],Attendance!$J1606) &gt; 0, VLOOKUP(Attendance!$G1606,BLOCK_THURSDAY_PERIOD_SCHEDULE[],2,TRUE),
       IF(COUNTIF(FINALS_WEEK_THURSDAY_DATE[],Attendance!$J1606) &gt; 0, VLOOKUP(Attendance!$G1606,FINALS_WEEK_THURSDAY_PERIOD_SCHEDULE[],2,TRUE),
       VLOOKUP(Attendance!$G1606,REGULAR_WEEK_SCHEDULE[[Thursday]:[Period]],3,TRUE))),
IF(WEEKDAY(Attendance!$J1606) = 6,
       IF(COUNTIF(FINALS_WEEK_FRIDAY_DATE[],Attendance!$J1606) &gt; 0, VLOOKUP(Attendance!$G1606,FINALS_WEEK_FRIDAY_PERIOD_SCHEDULE[],2,TRUE),
       VLOOKUP(Attendance!$G1606,REGULAR_WEEK_SCHEDULE[[Friday]:[Period]],2,TRUE))))))))))</f>
        <v/>
      </c>
      <c r="J1606" s="41" t="str">
        <f t="shared" ca="1" si="77"/>
        <v/>
      </c>
      <c r="K1606" s="41" t="str">
        <f>IF($A1606 &lt;&gt; "",VLOOKUP($A1606,'Student reference sheet'!$A$2:$V$2329, 7,FALSE), "")</f>
        <v/>
      </c>
      <c r="L1606" s="30" t="str">
        <f>IF($A1606 ="", "", VLOOKUP($A1606, 'Student reference sheet'!$A$2:$Z$2603,23,FALSE))</f>
        <v/>
      </c>
      <c r="M1606" s="30" t="str">
        <f>IF($A1606 ="", "", VLOOKUP($A1606, 'Student reference sheet'!$A$2:$Z$2603,24,FALSE))</f>
        <v/>
      </c>
      <c r="N1606" s="30" t="str">
        <f>IF($A1606 ="", "", VLOOKUP($A1606, 'Student reference sheet'!$A$2:$Z$2603,26,FALSE))</f>
        <v/>
      </c>
      <c r="O1606" s="30" t="str">
        <f>IF($A1606 ="", "", VLOOKUP($A1606, 'Student reference sheet'!$A$2:$Z$2603,25,FALSE))</f>
        <v/>
      </c>
      <c r="P1606" s="39" t="str">
        <f>IF($A1606 = "", "", IF(OR(VLOOKUP($A1606,'Student reference sheet'!$A$2:$V$2400,8,FALSE) = "R",  VLOOKUP($A1606,'Student reference sheet'!$A$2:$V$2400,8,FALSE) = "L"), "X", ""))</f>
        <v/>
      </c>
      <c r="Q1606" s="39" t="str">
        <f>IF($A1606 ="", "", VLOOKUP($A1606, 'Student reference sheet'!$A$2:$V$2603,22,FALSE))</f>
        <v/>
      </c>
      <c r="R1606" s="39" t="str">
        <f>IF($A1606 &lt;&gt; "",VLOOKUP($A1606,'Student reference sheet'!$A$2:$V$2329, 5,FALSE), "")</f>
        <v/>
      </c>
      <c r="S1606" s="39" t="str">
        <f>IF($A1606 &lt;&gt; "",VLOOKUP($A1606,'Student reference sheet'!$A$2:$V$2329, 6,FALSE), "")</f>
        <v/>
      </c>
      <c r="T1606" s="30" t="str">
        <f>IF($A1606 = "","",
IF(VLOOKUP($A1606,'Student reference sheet'!$A$2:$V$2329, 10,FALSE) = "Y", "Hispanic",
IF(VLOOKUP($A1606,'Student reference sheet'!$A$2:$V$2329,11,FALSE) &lt;&gt; "",
IF(VLOOKUP($A1606,'Student reference sheet'!$A$2:$V$2329,11,FALSE) = "UNK", "Unknown", VLOOKUP(VALUE(VLOOKUP($A1606,'Student reference sheet'!$A$2:$V$2329,11,FALSE)),'Ethnicity Reference'!$A$2:$B$22,2,FALSE)),
IF(VLOOKUP($A1606,'Student reference sheet'!$A$2:$V$2329,9,FALSE) &lt;&gt; "", VLOOKUP(VALUE(VLOOKUP($A1606,'Student reference sheet'!$A$2:$V$2329,9,FALSE)),'Ethnicity Reference'!$A$2:$B$22,2,FALSE),"Unknown"))))</f>
        <v/>
      </c>
      <c r="U1606" s="35"/>
    </row>
    <row r="1607" spans="1:21" ht="15.75">
      <c r="A1607" s="47"/>
      <c r="B1607" s="33"/>
      <c r="C1607" s="39" t="str">
        <f>IF($A1607 &lt;&gt; "",VLOOKUP($A1607,'Student reference sheet'!$A$2:$V$2329, 3,FALSE), "")</f>
        <v/>
      </c>
      <c r="D1607" s="39" t="str">
        <f>IF($A1607 &lt;&gt; "",VLOOKUP($A1607,'Student reference sheet'!$A$2:$V$2329, 2,FALSE), "")</f>
        <v/>
      </c>
      <c r="E1607" s="35"/>
      <c r="F1607" s="34"/>
      <c r="G1607" s="40" t="str">
        <f t="shared" ca="1" si="75"/>
        <v/>
      </c>
      <c r="H1607" s="40" t="str">
        <f t="shared" ca="1" si="76"/>
        <v/>
      </c>
      <c r="I1607" s="36" t="str">
        <f>IF($A1607 = "", "",
IF(COUNTIF(MINIMUM_DAY_DATES[], Attendance!J1607) &gt; 0, VLOOKUP(Attendance!$G1607,MINIMUM_DAY_PERIOD_SCHEDULE[], 2,TRUE),
IF(COUNTIF(RALLY_DATES[], Attendance!J1607) &gt; 0, VLOOKUP(Attendance!$G1607,RALLY_PERIOD_SCHEDULE[], 2,TRUE),
IF(WEEKDAY(Attendance!$J1607) = 2,
       IF(COUNTIF(FINALS_WEEK_MONDAY_DATE[],Attendance!$J1607) &gt; 0, VLOOKUP(Attendance!$G1607,FINALS_WEEK_MONDAY_PERIOD_SCHEDULE[],2,TRUE),
       VLOOKUP(Attendance!$G1607,REGULAR_WEEK_SCHEDULE[],6,TRUE)),
IF(WEEKDAY($J1607) = 3,
       IF(COUNTIF(FINALS_WEEK_TUESDAY_DATE[],Attendance!$J1607) &gt; 0, VLOOKUP(Attendance!$G1607,FINALS_WEEK_TUESDAY_PERIOD_SCHEDULE[],2,TRUE),
       VLOOKUP(Attendance!$G1607,REGULAR_WEEK_SCHEDULE[[Tuesday]:[Period]],5,TRUE)),
IF(WEEKDAY(Attendance!$J1607) = 4,
        IF(COUNTIF(BLOCK_WEDNESDAY_DATES[],Attendance!$J1607) &gt; 0, VLOOKUP(Attendance!$G1607,BLOCK_WEDNESDAY_PERIOD_SCHEDULE[],2,TRUE),
        IF(COUNTIF(FINALS_WEEK_WEDNESDAY_DATE[],Attendance!$J1607) &gt; 0, VLOOKUP(Attendance!$G1607,FINALS_WEEK_WEDNESDAY_PERIOD_SCHEDULE[],2,TRUE),
       VLOOKUP(Attendance!$G1607,REGULAR_WEEK_SCHEDULE[[Wednesday]:[Period]],4,TRUE))),
IF(WEEKDAY($J1607) = 5,
       IF(COUNTIF(BLOCK_THURSDAY_DATES[],Attendance!$J1607) &gt; 0, VLOOKUP(Attendance!$G1607,BLOCK_THURSDAY_PERIOD_SCHEDULE[],2,TRUE),
       IF(COUNTIF(FINALS_WEEK_THURSDAY_DATE[],Attendance!$J1607) &gt; 0, VLOOKUP(Attendance!$G1607,FINALS_WEEK_THURSDAY_PERIOD_SCHEDULE[],2,TRUE),
       VLOOKUP(Attendance!$G1607,REGULAR_WEEK_SCHEDULE[[Thursday]:[Period]],3,TRUE))),
IF(WEEKDAY(Attendance!$J1607) = 6,
       IF(COUNTIF(FINALS_WEEK_FRIDAY_DATE[],Attendance!$J1607) &gt; 0, VLOOKUP(Attendance!$G1607,FINALS_WEEK_FRIDAY_PERIOD_SCHEDULE[],2,TRUE),
       VLOOKUP(Attendance!$G1607,REGULAR_WEEK_SCHEDULE[[Friday]:[Period]],2,TRUE))))))))))</f>
        <v/>
      </c>
      <c r="J1607" s="41" t="str">
        <f t="shared" ca="1" si="77"/>
        <v/>
      </c>
      <c r="K1607" s="41" t="str">
        <f>IF($A1607 &lt;&gt; "",VLOOKUP($A1607,'Student reference sheet'!$A$2:$V$2329, 7,FALSE), "")</f>
        <v/>
      </c>
      <c r="L1607" s="30" t="str">
        <f>IF($A1607 ="", "", VLOOKUP($A1607, 'Student reference sheet'!$A$2:$Z$2603,23,FALSE))</f>
        <v/>
      </c>
      <c r="M1607" s="30" t="str">
        <f>IF($A1607 ="", "", VLOOKUP($A1607, 'Student reference sheet'!$A$2:$Z$2603,24,FALSE))</f>
        <v/>
      </c>
      <c r="N1607" s="30" t="str">
        <f>IF($A1607 ="", "", VLOOKUP($A1607, 'Student reference sheet'!$A$2:$Z$2603,26,FALSE))</f>
        <v/>
      </c>
      <c r="O1607" s="30" t="str">
        <f>IF($A1607 ="", "", VLOOKUP($A1607, 'Student reference sheet'!$A$2:$Z$2603,25,FALSE))</f>
        <v/>
      </c>
      <c r="P1607" s="39" t="str">
        <f>IF($A1607 = "", "", IF(OR(VLOOKUP($A1607,'Student reference sheet'!$A$2:$V$2400,8,FALSE) = "R",  VLOOKUP($A1607,'Student reference sheet'!$A$2:$V$2400,8,FALSE) = "L"), "X", ""))</f>
        <v/>
      </c>
      <c r="Q1607" s="39" t="str">
        <f>IF($A1607 ="", "", VLOOKUP($A1607, 'Student reference sheet'!$A$2:$V$2603,22,FALSE))</f>
        <v/>
      </c>
      <c r="R1607" s="39" t="str">
        <f>IF($A1607 &lt;&gt; "",VLOOKUP($A1607,'Student reference sheet'!$A$2:$V$2329, 5,FALSE), "")</f>
        <v/>
      </c>
      <c r="S1607" s="39" t="str">
        <f>IF($A1607 &lt;&gt; "",VLOOKUP($A1607,'Student reference sheet'!$A$2:$V$2329, 6,FALSE), "")</f>
        <v/>
      </c>
      <c r="T1607" s="30" t="str">
        <f>IF($A1607 = "","",
IF(VLOOKUP($A1607,'Student reference sheet'!$A$2:$V$2329, 10,FALSE) = "Y", "Hispanic",
IF(VLOOKUP($A1607,'Student reference sheet'!$A$2:$V$2329,11,FALSE) &lt;&gt; "",
IF(VLOOKUP($A1607,'Student reference sheet'!$A$2:$V$2329,11,FALSE) = "UNK", "Unknown", VLOOKUP(VALUE(VLOOKUP($A1607,'Student reference sheet'!$A$2:$V$2329,11,FALSE)),'Ethnicity Reference'!$A$2:$B$22,2,FALSE)),
IF(VLOOKUP($A1607,'Student reference sheet'!$A$2:$V$2329,9,FALSE) &lt;&gt; "", VLOOKUP(VALUE(VLOOKUP($A1607,'Student reference sheet'!$A$2:$V$2329,9,FALSE)),'Ethnicity Reference'!$A$2:$B$22,2,FALSE),"Unknown"))))</f>
        <v/>
      </c>
      <c r="U1607" s="35"/>
    </row>
    <row r="1608" spans="1:21" ht="15.75">
      <c r="A1608" s="47"/>
      <c r="B1608" s="33"/>
      <c r="C1608" s="39" t="str">
        <f>IF($A1608 &lt;&gt; "",VLOOKUP($A1608,'Student reference sheet'!$A$2:$V$2329, 3,FALSE), "")</f>
        <v/>
      </c>
      <c r="D1608" s="39" t="str">
        <f>IF($A1608 &lt;&gt; "",VLOOKUP($A1608,'Student reference sheet'!$A$2:$V$2329, 2,FALSE), "")</f>
        <v/>
      </c>
      <c r="E1608" s="35"/>
      <c r="F1608" s="34"/>
      <c r="G1608" s="40" t="str">
        <f t="shared" ca="1" si="75"/>
        <v/>
      </c>
      <c r="H1608" s="40" t="str">
        <f t="shared" ca="1" si="76"/>
        <v/>
      </c>
      <c r="I1608" s="36" t="str">
        <f>IF($A1608 = "", "",
IF(COUNTIF(MINIMUM_DAY_DATES[], Attendance!J1608) &gt; 0, VLOOKUP(Attendance!$G1608,MINIMUM_DAY_PERIOD_SCHEDULE[], 2,TRUE),
IF(COUNTIF(RALLY_DATES[], Attendance!J1608) &gt; 0, VLOOKUP(Attendance!$G1608,RALLY_PERIOD_SCHEDULE[], 2,TRUE),
IF(WEEKDAY(Attendance!$J1608) = 2,
       IF(COUNTIF(FINALS_WEEK_MONDAY_DATE[],Attendance!$J1608) &gt; 0, VLOOKUP(Attendance!$G1608,FINALS_WEEK_MONDAY_PERIOD_SCHEDULE[],2,TRUE),
       VLOOKUP(Attendance!$G1608,REGULAR_WEEK_SCHEDULE[],6,TRUE)),
IF(WEEKDAY($J1608) = 3,
       IF(COUNTIF(FINALS_WEEK_TUESDAY_DATE[],Attendance!$J1608) &gt; 0, VLOOKUP(Attendance!$G1608,FINALS_WEEK_TUESDAY_PERIOD_SCHEDULE[],2,TRUE),
       VLOOKUP(Attendance!$G1608,REGULAR_WEEK_SCHEDULE[[Tuesday]:[Period]],5,TRUE)),
IF(WEEKDAY(Attendance!$J1608) = 4,
        IF(COUNTIF(BLOCK_WEDNESDAY_DATES[],Attendance!$J1608) &gt; 0, VLOOKUP(Attendance!$G1608,BLOCK_WEDNESDAY_PERIOD_SCHEDULE[],2,TRUE),
        IF(COUNTIF(FINALS_WEEK_WEDNESDAY_DATE[],Attendance!$J1608) &gt; 0, VLOOKUP(Attendance!$G1608,FINALS_WEEK_WEDNESDAY_PERIOD_SCHEDULE[],2,TRUE),
       VLOOKUP(Attendance!$G1608,REGULAR_WEEK_SCHEDULE[[Wednesday]:[Period]],4,TRUE))),
IF(WEEKDAY($J1608) = 5,
       IF(COUNTIF(BLOCK_THURSDAY_DATES[],Attendance!$J1608) &gt; 0, VLOOKUP(Attendance!$G1608,BLOCK_THURSDAY_PERIOD_SCHEDULE[],2,TRUE),
       IF(COUNTIF(FINALS_WEEK_THURSDAY_DATE[],Attendance!$J1608) &gt; 0, VLOOKUP(Attendance!$G1608,FINALS_WEEK_THURSDAY_PERIOD_SCHEDULE[],2,TRUE),
       VLOOKUP(Attendance!$G1608,REGULAR_WEEK_SCHEDULE[[Thursday]:[Period]],3,TRUE))),
IF(WEEKDAY(Attendance!$J1608) = 6,
       IF(COUNTIF(FINALS_WEEK_FRIDAY_DATE[],Attendance!$J1608) &gt; 0, VLOOKUP(Attendance!$G1608,FINALS_WEEK_FRIDAY_PERIOD_SCHEDULE[],2,TRUE),
       VLOOKUP(Attendance!$G1608,REGULAR_WEEK_SCHEDULE[[Friday]:[Period]],2,TRUE))))))))))</f>
        <v/>
      </c>
      <c r="J1608" s="41" t="str">
        <f t="shared" ca="1" si="77"/>
        <v/>
      </c>
      <c r="K1608" s="41" t="str">
        <f>IF($A1608 &lt;&gt; "",VLOOKUP($A1608,'Student reference sheet'!$A$2:$V$2329, 7,FALSE), "")</f>
        <v/>
      </c>
      <c r="L1608" s="30" t="str">
        <f>IF($A1608 ="", "", VLOOKUP($A1608, 'Student reference sheet'!$A$2:$Z$2603,23,FALSE))</f>
        <v/>
      </c>
      <c r="M1608" s="30" t="str">
        <f>IF($A1608 ="", "", VLOOKUP($A1608, 'Student reference sheet'!$A$2:$Z$2603,24,FALSE))</f>
        <v/>
      </c>
      <c r="N1608" s="30" t="str">
        <f>IF($A1608 ="", "", VLOOKUP($A1608, 'Student reference sheet'!$A$2:$Z$2603,26,FALSE))</f>
        <v/>
      </c>
      <c r="O1608" s="30" t="str">
        <f>IF($A1608 ="", "", VLOOKUP($A1608, 'Student reference sheet'!$A$2:$Z$2603,25,FALSE))</f>
        <v/>
      </c>
      <c r="P1608" s="39" t="str">
        <f>IF($A1608 = "", "", IF(OR(VLOOKUP($A1608,'Student reference sheet'!$A$2:$V$2400,8,FALSE) = "R",  VLOOKUP($A1608,'Student reference sheet'!$A$2:$V$2400,8,FALSE) = "L"), "X", ""))</f>
        <v/>
      </c>
      <c r="Q1608" s="39" t="str">
        <f>IF($A1608 ="", "", VLOOKUP($A1608, 'Student reference sheet'!$A$2:$V$2603,22,FALSE))</f>
        <v/>
      </c>
      <c r="R1608" s="39" t="str">
        <f>IF($A1608 &lt;&gt; "",VLOOKUP($A1608,'Student reference sheet'!$A$2:$V$2329, 5,FALSE), "")</f>
        <v/>
      </c>
      <c r="S1608" s="39" t="str">
        <f>IF($A1608 &lt;&gt; "",VLOOKUP($A1608,'Student reference sheet'!$A$2:$V$2329, 6,FALSE), "")</f>
        <v/>
      </c>
      <c r="T1608" s="30" t="str">
        <f>IF($A1608 = "","",
IF(VLOOKUP($A1608,'Student reference sheet'!$A$2:$V$2329, 10,FALSE) = "Y", "Hispanic",
IF(VLOOKUP($A1608,'Student reference sheet'!$A$2:$V$2329,11,FALSE) &lt;&gt; "",
IF(VLOOKUP($A1608,'Student reference sheet'!$A$2:$V$2329,11,FALSE) = "UNK", "Unknown", VLOOKUP(VALUE(VLOOKUP($A1608,'Student reference sheet'!$A$2:$V$2329,11,FALSE)),'Ethnicity Reference'!$A$2:$B$22,2,FALSE)),
IF(VLOOKUP($A1608,'Student reference sheet'!$A$2:$V$2329,9,FALSE) &lt;&gt; "", VLOOKUP(VALUE(VLOOKUP($A1608,'Student reference sheet'!$A$2:$V$2329,9,FALSE)),'Ethnicity Reference'!$A$2:$B$22,2,FALSE),"Unknown"))))</f>
        <v/>
      </c>
      <c r="U1608" s="35"/>
    </row>
    <row r="1609" spans="1:21" ht="15.75">
      <c r="A1609" s="47"/>
      <c r="B1609" s="33"/>
      <c r="C1609" s="39" t="str">
        <f>IF($A1609 &lt;&gt; "",VLOOKUP($A1609,'Student reference sheet'!$A$2:$V$2329, 3,FALSE), "")</f>
        <v/>
      </c>
      <c r="D1609" s="39" t="str">
        <f>IF($A1609 &lt;&gt; "",VLOOKUP($A1609,'Student reference sheet'!$A$2:$V$2329, 2,FALSE), "")</f>
        <v/>
      </c>
      <c r="E1609" s="35"/>
      <c r="F1609" s="34"/>
      <c r="G1609" s="40" t="str">
        <f t="shared" ca="1" si="75"/>
        <v/>
      </c>
      <c r="H1609" s="40" t="str">
        <f t="shared" ca="1" si="76"/>
        <v/>
      </c>
      <c r="I1609" s="36" t="str">
        <f>IF($A1609 = "", "",
IF(COUNTIF(MINIMUM_DAY_DATES[], Attendance!J1609) &gt; 0, VLOOKUP(Attendance!$G1609,MINIMUM_DAY_PERIOD_SCHEDULE[], 2,TRUE),
IF(COUNTIF(RALLY_DATES[], Attendance!J1609) &gt; 0, VLOOKUP(Attendance!$G1609,RALLY_PERIOD_SCHEDULE[], 2,TRUE),
IF(WEEKDAY(Attendance!$J1609) = 2,
       IF(COUNTIF(FINALS_WEEK_MONDAY_DATE[],Attendance!$J1609) &gt; 0, VLOOKUP(Attendance!$G1609,FINALS_WEEK_MONDAY_PERIOD_SCHEDULE[],2,TRUE),
       VLOOKUP(Attendance!$G1609,REGULAR_WEEK_SCHEDULE[],6,TRUE)),
IF(WEEKDAY($J1609) = 3,
       IF(COUNTIF(FINALS_WEEK_TUESDAY_DATE[],Attendance!$J1609) &gt; 0, VLOOKUP(Attendance!$G1609,FINALS_WEEK_TUESDAY_PERIOD_SCHEDULE[],2,TRUE),
       VLOOKUP(Attendance!$G1609,REGULAR_WEEK_SCHEDULE[[Tuesday]:[Period]],5,TRUE)),
IF(WEEKDAY(Attendance!$J1609) = 4,
        IF(COUNTIF(BLOCK_WEDNESDAY_DATES[],Attendance!$J1609) &gt; 0, VLOOKUP(Attendance!$G1609,BLOCK_WEDNESDAY_PERIOD_SCHEDULE[],2,TRUE),
        IF(COUNTIF(FINALS_WEEK_WEDNESDAY_DATE[],Attendance!$J1609) &gt; 0, VLOOKUP(Attendance!$G1609,FINALS_WEEK_WEDNESDAY_PERIOD_SCHEDULE[],2,TRUE),
       VLOOKUP(Attendance!$G1609,REGULAR_WEEK_SCHEDULE[[Wednesday]:[Period]],4,TRUE))),
IF(WEEKDAY($J1609) = 5,
       IF(COUNTIF(BLOCK_THURSDAY_DATES[],Attendance!$J1609) &gt; 0, VLOOKUP(Attendance!$G1609,BLOCK_THURSDAY_PERIOD_SCHEDULE[],2,TRUE),
       IF(COUNTIF(FINALS_WEEK_THURSDAY_DATE[],Attendance!$J1609) &gt; 0, VLOOKUP(Attendance!$G1609,FINALS_WEEK_THURSDAY_PERIOD_SCHEDULE[],2,TRUE),
       VLOOKUP(Attendance!$G1609,REGULAR_WEEK_SCHEDULE[[Thursday]:[Period]],3,TRUE))),
IF(WEEKDAY(Attendance!$J1609) = 6,
       IF(COUNTIF(FINALS_WEEK_FRIDAY_DATE[],Attendance!$J1609) &gt; 0, VLOOKUP(Attendance!$G1609,FINALS_WEEK_FRIDAY_PERIOD_SCHEDULE[],2,TRUE),
       VLOOKUP(Attendance!$G1609,REGULAR_WEEK_SCHEDULE[[Friday]:[Period]],2,TRUE))))))))))</f>
        <v/>
      </c>
      <c r="J1609" s="41" t="str">
        <f t="shared" ca="1" si="77"/>
        <v/>
      </c>
      <c r="K1609" s="41" t="str">
        <f>IF($A1609 &lt;&gt; "",VLOOKUP($A1609,'Student reference sheet'!$A$2:$V$2329, 7,FALSE), "")</f>
        <v/>
      </c>
      <c r="L1609" s="30" t="str">
        <f>IF($A1609 ="", "", VLOOKUP($A1609, 'Student reference sheet'!$A$2:$Z$2603,23,FALSE))</f>
        <v/>
      </c>
      <c r="M1609" s="30" t="str">
        <f>IF($A1609 ="", "", VLOOKUP($A1609, 'Student reference sheet'!$A$2:$Z$2603,24,FALSE))</f>
        <v/>
      </c>
      <c r="N1609" s="30" t="str">
        <f>IF($A1609 ="", "", VLOOKUP($A1609, 'Student reference sheet'!$A$2:$Z$2603,26,FALSE))</f>
        <v/>
      </c>
      <c r="O1609" s="30" t="str">
        <f>IF($A1609 ="", "", VLOOKUP($A1609, 'Student reference sheet'!$A$2:$Z$2603,25,FALSE))</f>
        <v/>
      </c>
      <c r="P1609" s="39" t="str">
        <f>IF($A1609 = "", "", IF(OR(VLOOKUP($A1609,'Student reference sheet'!$A$2:$V$2400,8,FALSE) = "R",  VLOOKUP($A1609,'Student reference sheet'!$A$2:$V$2400,8,FALSE) = "L"), "X", ""))</f>
        <v/>
      </c>
      <c r="Q1609" s="39" t="str">
        <f>IF($A1609 ="", "", VLOOKUP($A1609, 'Student reference sheet'!$A$2:$V$2603,22,FALSE))</f>
        <v/>
      </c>
      <c r="R1609" s="39" t="str">
        <f>IF($A1609 &lt;&gt; "",VLOOKUP($A1609,'Student reference sheet'!$A$2:$V$2329, 5,FALSE), "")</f>
        <v/>
      </c>
      <c r="S1609" s="39" t="str">
        <f>IF($A1609 &lt;&gt; "",VLOOKUP($A1609,'Student reference sheet'!$A$2:$V$2329, 6,FALSE), "")</f>
        <v/>
      </c>
      <c r="T1609" s="30" t="str">
        <f>IF($A1609 = "","",
IF(VLOOKUP($A1609,'Student reference sheet'!$A$2:$V$2329, 10,FALSE) = "Y", "Hispanic",
IF(VLOOKUP($A1609,'Student reference sheet'!$A$2:$V$2329,11,FALSE) &lt;&gt; "",
IF(VLOOKUP($A1609,'Student reference sheet'!$A$2:$V$2329,11,FALSE) = "UNK", "Unknown", VLOOKUP(VALUE(VLOOKUP($A1609,'Student reference sheet'!$A$2:$V$2329,11,FALSE)),'Ethnicity Reference'!$A$2:$B$22,2,FALSE)),
IF(VLOOKUP($A1609,'Student reference sheet'!$A$2:$V$2329,9,FALSE) &lt;&gt; "", VLOOKUP(VALUE(VLOOKUP($A1609,'Student reference sheet'!$A$2:$V$2329,9,FALSE)),'Ethnicity Reference'!$A$2:$B$22,2,FALSE),"Unknown"))))</f>
        <v/>
      </c>
      <c r="U1609" s="35"/>
    </row>
    <row r="1610" spans="1:21" ht="15.75">
      <c r="A1610" s="47"/>
      <c r="B1610" s="33"/>
      <c r="C1610" s="39" t="str">
        <f>IF($A1610 &lt;&gt; "",VLOOKUP($A1610,'Student reference sheet'!$A$2:$V$2329, 3,FALSE), "")</f>
        <v/>
      </c>
      <c r="D1610" s="39" t="str">
        <f>IF($A1610 &lt;&gt; "",VLOOKUP($A1610,'Student reference sheet'!$A$2:$V$2329, 2,FALSE), "")</f>
        <v/>
      </c>
      <c r="E1610" s="35"/>
      <c r="F1610" s="34"/>
      <c r="G1610" s="40" t="str">
        <f t="shared" ref="G1610:G1673" ca="1" si="78">IF(A1610 &lt;&gt;"", IF(G1610 = "",NOW() - TODAY(), G1610), "")</f>
        <v/>
      </c>
      <c r="H1610" s="40" t="str">
        <f t="shared" ref="H1610:H1673" ca="1" si="79">IF(B1610 &lt;&gt;"", IF(H1610 = "",NOW() - TODAY(), H1610), "")</f>
        <v/>
      </c>
      <c r="I1610" s="36" t="str">
        <f>IF($A1610 = "", "",
IF(COUNTIF(MINIMUM_DAY_DATES[], Attendance!J1610) &gt; 0, VLOOKUP(Attendance!$G1610,MINIMUM_DAY_PERIOD_SCHEDULE[], 2,TRUE),
IF(COUNTIF(RALLY_DATES[], Attendance!J1610) &gt; 0, VLOOKUP(Attendance!$G1610,RALLY_PERIOD_SCHEDULE[], 2,TRUE),
IF(WEEKDAY(Attendance!$J1610) = 2,
       IF(COUNTIF(FINALS_WEEK_MONDAY_DATE[],Attendance!$J1610) &gt; 0, VLOOKUP(Attendance!$G1610,FINALS_WEEK_MONDAY_PERIOD_SCHEDULE[],2,TRUE),
       VLOOKUP(Attendance!$G1610,REGULAR_WEEK_SCHEDULE[],6,TRUE)),
IF(WEEKDAY($J1610) = 3,
       IF(COUNTIF(FINALS_WEEK_TUESDAY_DATE[],Attendance!$J1610) &gt; 0, VLOOKUP(Attendance!$G1610,FINALS_WEEK_TUESDAY_PERIOD_SCHEDULE[],2,TRUE),
       VLOOKUP(Attendance!$G1610,REGULAR_WEEK_SCHEDULE[[Tuesday]:[Period]],5,TRUE)),
IF(WEEKDAY(Attendance!$J1610) = 4,
        IF(COUNTIF(BLOCK_WEDNESDAY_DATES[],Attendance!$J1610) &gt; 0, VLOOKUP(Attendance!$G1610,BLOCK_WEDNESDAY_PERIOD_SCHEDULE[],2,TRUE),
        IF(COUNTIF(FINALS_WEEK_WEDNESDAY_DATE[],Attendance!$J1610) &gt; 0, VLOOKUP(Attendance!$G1610,FINALS_WEEK_WEDNESDAY_PERIOD_SCHEDULE[],2,TRUE),
       VLOOKUP(Attendance!$G1610,REGULAR_WEEK_SCHEDULE[[Wednesday]:[Period]],4,TRUE))),
IF(WEEKDAY($J1610) = 5,
       IF(COUNTIF(BLOCK_THURSDAY_DATES[],Attendance!$J1610) &gt; 0, VLOOKUP(Attendance!$G1610,BLOCK_THURSDAY_PERIOD_SCHEDULE[],2,TRUE),
       IF(COUNTIF(FINALS_WEEK_THURSDAY_DATE[],Attendance!$J1610) &gt; 0, VLOOKUP(Attendance!$G1610,FINALS_WEEK_THURSDAY_PERIOD_SCHEDULE[],2,TRUE),
       VLOOKUP(Attendance!$G1610,REGULAR_WEEK_SCHEDULE[[Thursday]:[Period]],3,TRUE))),
IF(WEEKDAY(Attendance!$J1610) = 6,
       IF(COUNTIF(FINALS_WEEK_FRIDAY_DATE[],Attendance!$J1610) &gt; 0, VLOOKUP(Attendance!$G1610,FINALS_WEEK_FRIDAY_PERIOD_SCHEDULE[],2,TRUE),
       VLOOKUP(Attendance!$G1610,REGULAR_WEEK_SCHEDULE[[Friday]:[Period]],2,TRUE))))))))))</f>
        <v/>
      </c>
      <c r="J1610" s="41" t="str">
        <f t="shared" ref="J1610:J1673" ca="1" si="80">IF(A1610 &lt;&gt;"", IF(J1610 = "",TODAY(), J1610), "")</f>
        <v/>
      </c>
      <c r="K1610" s="41" t="str">
        <f>IF($A1610 &lt;&gt; "",VLOOKUP($A1610,'Student reference sheet'!$A$2:$V$2329, 7,FALSE), "")</f>
        <v/>
      </c>
      <c r="L1610" s="30" t="str">
        <f>IF($A1610 ="", "", VLOOKUP($A1610, 'Student reference sheet'!$A$2:$Z$2603,23,FALSE))</f>
        <v/>
      </c>
      <c r="M1610" s="30" t="str">
        <f>IF($A1610 ="", "", VLOOKUP($A1610, 'Student reference sheet'!$A$2:$Z$2603,24,FALSE))</f>
        <v/>
      </c>
      <c r="N1610" s="30" t="str">
        <f>IF($A1610 ="", "", VLOOKUP($A1610, 'Student reference sheet'!$A$2:$Z$2603,26,FALSE))</f>
        <v/>
      </c>
      <c r="O1610" s="30" t="str">
        <f>IF($A1610 ="", "", VLOOKUP($A1610, 'Student reference sheet'!$A$2:$Z$2603,25,FALSE))</f>
        <v/>
      </c>
      <c r="P1610" s="39" t="str">
        <f>IF($A1610 = "", "", IF(OR(VLOOKUP($A1610,'Student reference sheet'!$A$2:$V$2400,8,FALSE) = "R",  VLOOKUP($A1610,'Student reference sheet'!$A$2:$V$2400,8,FALSE) = "L"), "X", ""))</f>
        <v/>
      </c>
      <c r="Q1610" s="39" t="str">
        <f>IF($A1610 ="", "", VLOOKUP($A1610, 'Student reference sheet'!$A$2:$V$2603,22,FALSE))</f>
        <v/>
      </c>
      <c r="R1610" s="39" t="str">
        <f>IF($A1610 &lt;&gt; "",VLOOKUP($A1610,'Student reference sheet'!$A$2:$V$2329, 5,FALSE), "")</f>
        <v/>
      </c>
      <c r="S1610" s="39" t="str">
        <f>IF($A1610 &lt;&gt; "",VLOOKUP($A1610,'Student reference sheet'!$A$2:$V$2329, 6,FALSE), "")</f>
        <v/>
      </c>
      <c r="T1610" s="30" t="str">
        <f>IF($A1610 = "","",
IF(VLOOKUP($A1610,'Student reference sheet'!$A$2:$V$2329, 10,FALSE) = "Y", "Hispanic",
IF(VLOOKUP($A1610,'Student reference sheet'!$A$2:$V$2329,11,FALSE) &lt;&gt; "",
IF(VLOOKUP($A1610,'Student reference sheet'!$A$2:$V$2329,11,FALSE) = "UNK", "Unknown", VLOOKUP(VALUE(VLOOKUP($A1610,'Student reference sheet'!$A$2:$V$2329,11,FALSE)),'Ethnicity Reference'!$A$2:$B$22,2,FALSE)),
IF(VLOOKUP($A1610,'Student reference sheet'!$A$2:$V$2329,9,FALSE) &lt;&gt; "", VLOOKUP(VALUE(VLOOKUP($A1610,'Student reference sheet'!$A$2:$V$2329,9,FALSE)),'Ethnicity Reference'!$A$2:$B$22,2,FALSE),"Unknown"))))</f>
        <v/>
      </c>
      <c r="U1610" s="35"/>
    </row>
    <row r="1611" spans="1:21" ht="15.75">
      <c r="A1611" s="47"/>
      <c r="B1611" s="33"/>
      <c r="C1611" s="39" t="str">
        <f>IF($A1611 &lt;&gt; "",VLOOKUP($A1611,'Student reference sheet'!$A$2:$V$2329, 3,FALSE), "")</f>
        <v/>
      </c>
      <c r="D1611" s="39" t="str">
        <f>IF($A1611 &lt;&gt; "",VLOOKUP($A1611,'Student reference sheet'!$A$2:$V$2329, 2,FALSE), "")</f>
        <v/>
      </c>
      <c r="E1611" s="35"/>
      <c r="F1611" s="34"/>
      <c r="G1611" s="40" t="str">
        <f t="shared" ca="1" si="78"/>
        <v/>
      </c>
      <c r="H1611" s="40" t="str">
        <f t="shared" ca="1" si="79"/>
        <v/>
      </c>
      <c r="I1611" s="36" t="str">
        <f>IF($A1611 = "", "",
IF(COUNTIF(MINIMUM_DAY_DATES[], Attendance!J1611) &gt; 0, VLOOKUP(Attendance!$G1611,MINIMUM_DAY_PERIOD_SCHEDULE[], 2,TRUE),
IF(COUNTIF(RALLY_DATES[], Attendance!J1611) &gt; 0, VLOOKUP(Attendance!$G1611,RALLY_PERIOD_SCHEDULE[], 2,TRUE),
IF(WEEKDAY(Attendance!$J1611) = 2,
       IF(COUNTIF(FINALS_WEEK_MONDAY_DATE[],Attendance!$J1611) &gt; 0, VLOOKUP(Attendance!$G1611,FINALS_WEEK_MONDAY_PERIOD_SCHEDULE[],2,TRUE),
       VLOOKUP(Attendance!$G1611,REGULAR_WEEK_SCHEDULE[],6,TRUE)),
IF(WEEKDAY($J1611) = 3,
       IF(COUNTIF(FINALS_WEEK_TUESDAY_DATE[],Attendance!$J1611) &gt; 0, VLOOKUP(Attendance!$G1611,FINALS_WEEK_TUESDAY_PERIOD_SCHEDULE[],2,TRUE),
       VLOOKUP(Attendance!$G1611,REGULAR_WEEK_SCHEDULE[[Tuesday]:[Period]],5,TRUE)),
IF(WEEKDAY(Attendance!$J1611) = 4,
        IF(COUNTIF(BLOCK_WEDNESDAY_DATES[],Attendance!$J1611) &gt; 0, VLOOKUP(Attendance!$G1611,BLOCK_WEDNESDAY_PERIOD_SCHEDULE[],2,TRUE),
        IF(COUNTIF(FINALS_WEEK_WEDNESDAY_DATE[],Attendance!$J1611) &gt; 0, VLOOKUP(Attendance!$G1611,FINALS_WEEK_WEDNESDAY_PERIOD_SCHEDULE[],2,TRUE),
       VLOOKUP(Attendance!$G1611,REGULAR_WEEK_SCHEDULE[[Wednesday]:[Period]],4,TRUE))),
IF(WEEKDAY($J1611) = 5,
       IF(COUNTIF(BLOCK_THURSDAY_DATES[],Attendance!$J1611) &gt; 0, VLOOKUP(Attendance!$G1611,BLOCK_THURSDAY_PERIOD_SCHEDULE[],2,TRUE),
       IF(COUNTIF(FINALS_WEEK_THURSDAY_DATE[],Attendance!$J1611) &gt; 0, VLOOKUP(Attendance!$G1611,FINALS_WEEK_THURSDAY_PERIOD_SCHEDULE[],2,TRUE),
       VLOOKUP(Attendance!$G1611,REGULAR_WEEK_SCHEDULE[[Thursday]:[Period]],3,TRUE))),
IF(WEEKDAY(Attendance!$J1611) = 6,
       IF(COUNTIF(FINALS_WEEK_FRIDAY_DATE[],Attendance!$J1611) &gt; 0, VLOOKUP(Attendance!$G1611,FINALS_WEEK_FRIDAY_PERIOD_SCHEDULE[],2,TRUE),
       VLOOKUP(Attendance!$G1611,REGULAR_WEEK_SCHEDULE[[Friday]:[Period]],2,TRUE))))))))))</f>
        <v/>
      </c>
      <c r="J1611" s="41" t="str">
        <f t="shared" ca="1" si="80"/>
        <v/>
      </c>
      <c r="K1611" s="41" t="str">
        <f>IF($A1611 &lt;&gt; "",VLOOKUP($A1611,'Student reference sheet'!$A$2:$V$2329, 7,FALSE), "")</f>
        <v/>
      </c>
      <c r="L1611" s="30" t="str">
        <f>IF($A1611 ="", "", VLOOKUP($A1611, 'Student reference sheet'!$A$2:$Z$2603,23,FALSE))</f>
        <v/>
      </c>
      <c r="M1611" s="30" t="str">
        <f>IF($A1611 ="", "", VLOOKUP($A1611, 'Student reference sheet'!$A$2:$Z$2603,24,FALSE))</f>
        <v/>
      </c>
      <c r="N1611" s="30" t="str">
        <f>IF($A1611 ="", "", VLOOKUP($A1611, 'Student reference sheet'!$A$2:$Z$2603,26,FALSE))</f>
        <v/>
      </c>
      <c r="O1611" s="30" t="str">
        <f>IF($A1611 ="", "", VLOOKUP($A1611, 'Student reference sheet'!$A$2:$Z$2603,25,FALSE))</f>
        <v/>
      </c>
      <c r="P1611" s="39" t="str">
        <f>IF($A1611 = "", "", IF(OR(VLOOKUP($A1611,'Student reference sheet'!$A$2:$V$2400,8,FALSE) = "R",  VLOOKUP($A1611,'Student reference sheet'!$A$2:$V$2400,8,FALSE) = "L"), "X", ""))</f>
        <v/>
      </c>
      <c r="Q1611" s="39" t="str">
        <f>IF($A1611 ="", "", VLOOKUP($A1611, 'Student reference sheet'!$A$2:$V$2603,22,FALSE))</f>
        <v/>
      </c>
      <c r="R1611" s="39" t="str">
        <f>IF($A1611 &lt;&gt; "",VLOOKUP($A1611,'Student reference sheet'!$A$2:$V$2329, 5,FALSE), "")</f>
        <v/>
      </c>
      <c r="S1611" s="39" t="str">
        <f>IF($A1611 &lt;&gt; "",VLOOKUP($A1611,'Student reference sheet'!$A$2:$V$2329, 6,FALSE), "")</f>
        <v/>
      </c>
      <c r="T1611" s="30" t="str">
        <f>IF($A1611 = "","",
IF(VLOOKUP($A1611,'Student reference sheet'!$A$2:$V$2329, 10,FALSE) = "Y", "Hispanic",
IF(VLOOKUP($A1611,'Student reference sheet'!$A$2:$V$2329,11,FALSE) &lt;&gt; "",
IF(VLOOKUP($A1611,'Student reference sheet'!$A$2:$V$2329,11,FALSE) = "UNK", "Unknown", VLOOKUP(VALUE(VLOOKUP($A1611,'Student reference sheet'!$A$2:$V$2329,11,FALSE)),'Ethnicity Reference'!$A$2:$B$22,2,FALSE)),
IF(VLOOKUP($A1611,'Student reference sheet'!$A$2:$V$2329,9,FALSE) &lt;&gt; "", VLOOKUP(VALUE(VLOOKUP($A1611,'Student reference sheet'!$A$2:$V$2329,9,FALSE)),'Ethnicity Reference'!$A$2:$B$22,2,FALSE),"Unknown"))))</f>
        <v/>
      </c>
      <c r="U1611" s="35"/>
    </row>
    <row r="1612" spans="1:21" ht="15.75">
      <c r="A1612" s="47"/>
      <c r="B1612" s="33"/>
      <c r="C1612" s="39" t="str">
        <f>IF($A1612 &lt;&gt; "",VLOOKUP($A1612,'Student reference sheet'!$A$2:$V$2329, 3,FALSE), "")</f>
        <v/>
      </c>
      <c r="D1612" s="39" t="str">
        <f>IF($A1612 &lt;&gt; "",VLOOKUP($A1612,'Student reference sheet'!$A$2:$V$2329, 2,FALSE), "")</f>
        <v/>
      </c>
      <c r="E1612" s="35"/>
      <c r="F1612" s="34"/>
      <c r="G1612" s="40" t="str">
        <f t="shared" ca="1" si="78"/>
        <v/>
      </c>
      <c r="H1612" s="40" t="str">
        <f t="shared" ca="1" si="79"/>
        <v/>
      </c>
      <c r="I1612" s="36" t="str">
        <f>IF($A1612 = "", "",
IF(COUNTIF(MINIMUM_DAY_DATES[], Attendance!J1612) &gt; 0, VLOOKUP(Attendance!$G1612,MINIMUM_DAY_PERIOD_SCHEDULE[], 2,TRUE),
IF(COUNTIF(RALLY_DATES[], Attendance!J1612) &gt; 0, VLOOKUP(Attendance!$G1612,RALLY_PERIOD_SCHEDULE[], 2,TRUE),
IF(WEEKDAY(Attendance!$J1612) = 2,
       IF(COUNTIF(FINALS_WEEK_MONDAY_DATE[],Attendance!$J1612) &gt; 0, VLOOKUP(Attendance!$G1612,FINALS_WEEK_MONDAY_PERIOD_SCHEDULE[],2,TRUE),
       VLOOKUP(Attendance!$G1612,REGULAR_WEEK_SCHEDULE[],6,TRUE)),
IF(WEEKDAY($J1612) = 3,
       IF(COUNTIF(FINALS_WEEK_TUESDAY_DATE[],Attendance!$J1612) &gt; 0, VLOOKUP(Attendance!$G1612,FINALS_WEEK_TUESDAY_PERIOD_SCHEDULE[],2,TRUE),
       VLOOKUP(Attendance!$G1612,REGULAR_WEEK_SCHEDULE[[Tuesday]:[Period]],5,TRUE)),
IF(WEEKDAY(Attendance!$J1612) = 4,
        IF(COUNTIF(BLOCK_WEDNESDAY_DATES[],Attendance!$J1612) &gt; 0, VLOOKUP(Attendance!$G1612,BLOCK_WEDNESDAY_PERIOD_SCHEDULE[],2,TRUE),
        IF(COUNTIF(FINALS_WEEK_WEDNESDAY_DATE[],Attendance!$J1612) &gt; 0, VLOOKUP(Attendance!$G1612,FINALS_WEEK_WEDNESDAY_PERIOD_SCHEDULE[],2,TRUE),
       VLOOKUP(Attendance!$G1612,REGULAR_WEEK_SCHEDULE[[Wednesday]:[Period]],4,TRUE))),
IF(WEEKDAY($J1612) = 5,
       IF(COUNTIF(BLOCK_THURSDAY_DATES[],Attendance!$J1612) &gt; 0, VLOOKUP(Attendance!$G1612,BLOCK_THURSDAY_PERIOD_SCHEDULE[],2,TRUE),
       IF(COUNTIF(FINALS_WEEK_THURSDAY_DATE[],Attendance!$J1612) &gt; 0, VLOOKUP(Attendance!$G1612,FINALS_WEEK_THURSDAY_PERIOD_SCHEDULE[],2,TRUE),
       VLOOKUP(Attendance!$G1612,REGULAR_WEEK_SCHEDULE[[Thursday]:[Period]],3,TRUE))),
IF(WEEKDAY(Attendance!$J1612) = 6,
       IF(COUNTIF(FINALS_WEEK_FRIDAY_DATE[],Attendance!$J1612) &gt; 0, VLOOKUP(Attendance!$G1612,FINALS_WEEK_FRIDAY_PERIOD_SCHEDULE[],2,TRUE),
       VLOOKUP(Attendance!$G1612,REGULAR_WEEK_SCHEDULE[[Friday]:[Period]],2,TRUE))))))))))</f>
        <v/>
      </c>
      <c r="J1612" s="41" t="str">
        <f t="shared" ca="1" si="80"/>
        <v/>
      </c>
      <c r="K1612" s="41" t="str">
        <f>IF($A1612 &lt;&gt; "",VLOOKUP($A1612,'Student reference sheet'!$A$2:$V$2329, 7,FALSE), "")</f>
        <v/>
      </c>
      <c r="L1612" s="30" t="str">
        <f>IF($A1612 ="", "", VLOOKUP($A1612, 'Student reference sheet'!$A$2:$Z$2603,23,FALSE))</f>
        <v/>
      </c>
      <c r="M1612" s="30" t="str">
        <f>IF($A1612 ="", "", VLOOKUP($A1612, 'Student reference sheet'!$A$2:$Z$2603,24,FALSE))</f>
        <v/>
      </c>
      <c r="N1612" s="30" t="str">
        <f>IF($A1612 ="", "", VLOOKUP($A1612, 'Student reference sheet'!$A$2:$Z$2603,26,FALSE))</f>
        <v/>
      </c>
      <c r="O1612" s="30" t="str">
        <f>IF($A1612 ="", "", VLOOKUP($A1612, 'Student reference sheet'!$A$2:$Z$2603,25,FALSE))</f>
        <v/>
      </c>
      <c r="P1612" s="39" t="str">
        <f>IF($A1612 = "", "", IF(OR(VLOOKUP($A1612,'Student reference sheet'!$A$2:$V$2400,8,FALSE) = "R",  VLOOKUP($A1612,'Student reference sheet'!$A$2:$V$2400,8,FALSE) = "L"), "X", ""))</f>
        <v/>
      </c>
      <c r="Q1612" s="39" t="str">
        <f>IF($A1612 ="", "", VLOOKUP($A1612, 'Student reference sheet'!$A$2:$V$2603,22,FALSE))</f>
        <v/>
      </c>
      <c r="R1612" s="39" t="str">
        <f>IF($A1612 &lt;&gt; "",VLOOKUP($A1612,'Student reference sheet'!$A$2:$V$2329, 5,FALSE), "")</f>
        <v/>
      </c>
      <c r="S1612" s="39" t="str">
        <f>IF($A1612 &lt;&gt; "",VLOOKUP($A1612,'Student reference sheet'!$A$2:$V$2329, 6,FALSE), "")</f>
        <v/>
      </c>
      <c r="T1612" s="30" t="str">
        <f>IF($A1612 = "","",
IF(VLOOKUP($A1612,'Student reference sheet'!$A$2:$V$2329, 10,FALSE) = "Y", "Hispanic",
IF(VLOOKUP($A1612,'Student reference sheet'!$A$2:$V$2329,11,FALSE) &lt;&gt; "",
IF(VLOOKUP($A1612,'Student reference sheet'!$A$2:$V$2329,11,FALSE) = "UNK", "Unknown", VLOOKUP(VALUE(VLOOKUP($A1612,'Student reference sheet'!$A$2:$V$2329,11,FALSE)),'Ethnicity Reference'!$A$2:$B$22,2,FALSE)),
IF(VLOOKUP($A1612,'Student reference sheet'!$A$2:$V$2329,9,FALSE) &lt;&gt; "", VLOOKUP(VALUE(VLOOKUP($A1612,'Student reference sheet'!$A$2:$V$2329,9,FALSE)),'Ethnicity Reference'!$A$2:$B$22,2,FALSE),"Unknown"))))</f>
        <v/>
      </c>
      <c r="U1612" s="35"/>
    </row>
    <row r="1613" spans="1:21" ht="15.75">
      <c r="A1613" s="47"/>
      <c r="B1613" s="33"/>
      <c r="C1613" s="39" t="str">
        <f>IF($A1613 &lt;&gt; "",VLOOKUP($A1613,'Student reference sheet'!$A$2:$V$2329, 3,FALSE), "")</f>
        <v/>
      </c>
      <c r="D1613" s="39" t="str">
        <f>IF($A1613 &lt;&gt; "",VLOOKUP($A1613,'Student reference sheet'!$A$2:$V$2329, 2,FALSE), "")</f>
        <v/>
      </c>
      <c r="E1613" s="35"/>
      <c r="F1613" s="34"/>
      <c r="G1613" s="40" t="str">
        <f t="shared" ca="1" si="78"/>
        <v/>
      </c>
      <c r="H1613" s="40" t="str">
        <f t="shared" ca="1" si="79"/>
        <v/>
      </c>
      <c r="I1613" s="36" t="str">
        <f>IF($A1613 = "", "",
IF(COUNTIF(MINIMUM_DAY_DATES[], Attendance!J1613) &gt; 0, VLOOKUP(Attendance!$G1613,MINIMUM_DAY_PERIOD_SCHEDULE[], 2,TRUE),
IF(COUNTIF(RALLY_DATES[], Attendance!J1613) &gt; 0, VLOOKUP(Attendance!$G1613,RALLY_PERIOD_SCHEDULE[], 2,TRUE),
IF(WEEKDAY(Attendance!$J1613) = 2,
       IF(COUNTIF(FINALS_WEEK_MONDAY_DATE[],Attendance!$J1613) &gt; 0, VLOOKUP(Attendance!$G1613,FINALS_WEEK_MONDAY_PERIOD_SCHEDULE[],2,TRUE),
       VLOOKUP(Attendance!$G1613,REGULAR_WEEK_SCHEDULE[],6,TRUE)),
IF(WEEKDAY($J1613) = 3,
       IF(COUNTIF(FINALS_WEEK_TUESDAY_DATE[],Attendance!$J1613) &gt; 0, VLOOKUP(Attendance!$G1613,FINALS_WEEK_TUESDAY_PERIOD_SCHEDULE[],2,TRUE),
       VLOOKUP(Attendance!$G1613,REGULAR_WEEK_SCHEDULE[[Tuesday]:[Period]],5,TRUE)),
IF(WEEKDAY(Attendance!$J1613) = 4,
        IF(COUNTIF(BLOCK_WEDNESDAY_DATES[],Attendance!$J1613) &gt; 0, VLOOKUP(Attendance!$G1613,BLOCK_WEDNESDAY_PERIOD_SCHEDULE[],2,TRUE),
        IF(COUNTIF(FINALS_WEEK_WEDNESDAY_DATE[],Attendance!$J1613) &gt; 0, VLOOKUP(Attendance!$G1613,FINALS_WEEK_WEDNESDAY_PERIOD_SCHEDULE[],2,TRUE),
       VLOOKUP(Attendance!$G1613,REGULAR_WEEK_SCHEDULE[[Wednesday]:[Period]],4,TRUE))),
IF(WEEKDAY($J1613) = 5,
       IF(COUNTIF(BLOCK_THURSDAY_DATES[],Attendance!$J1613) &gt; 0, VLOOKUP(Attendance!$G1613,BLOCK_THURSDAY_PERIOD_SCHEDULE[],2,TRUE),
       IF(COUNTIF(FINALS_WEEK_THURSDAY_DATE[],Attendance!$J1613) &gt; 0, VLOOKUP(Attendance!$G1613,FINALS_WEEK_THURSDAY_PERIOD_SCHEDULE[],2,TRUE),
       VLOOKUP(Attendance!$G1613,REGULAR_WEEK_SCHEDULE[[Thursday]:[Period]],3,TRUE))),
IF(WEEKDAY(Attendance!$J1613) = 6,
       IF(COUNTIF(FINALS_WEEK_FRIDAY_DATE[],Attendance!$J1613) &gt; 0, VLOOKUP(Attendance!$G1613,FINALS_WEEK_FRIDAY_PERIOD_SCHEDULE[],2,TRUE),
       VLOOKUP(Attendance!$G1613,REGULAR_WEEK_SCHEDULE[[Friday]:[Period]],2,TRUE))))))))))</f>
        <v/>
      </c>
      <c r="J1613" s="41" t="str">
        <f t="shared" ca="1" si="80"/>
        <v/>
      </c>
      <c r="K1613" s="41" t="str">
        <f>IF($A1613 &lt;&gt; "",VLOOKUP($A1613,'Student reference sheet'!$A$2:$V$2329, 7,FALSE), "")</f>
        <v/>
      </c>
      <c r="L1613" s="30" t="str">
        <f>IF($A1613 ="", "", VLOOKUP($A1613, 'Student reference sheet'!$A$2:$Z$2603,23,FALSE))</f>
        <v/>
      </c>
      <c r="M1613" s="30" t="str">
        <f>IF($A1613 ="", "", VLOOKUP($A1613, 'Student reference sheet'!$A$2:$Z$2603,24,FALSE))</f>
        <v/>
      </c>
      <c r="N1613" s="30" t="str">
        <f>IF($A1613 ="", "", VLOOKUP($A1613, 'Student reference sheet'!$A$2:$Z$2603,26,FALSE))</f>
        <v/>
      </c>
      <c r="O1613" s="30" t="str">
        <f>IF($A1613 ="", "", VLOOKUP($A1613, 'Student reference sheet'!$A$2:$Z$2603,25,FALSE))</f>
        <v/>
      </c>
      <c r="P1613" s="39" t="str">
        <f>IF($A1613 = "", "", IF(OR(VLOOKUP($A1613,'Student reference sheet'!$A$2:$V$2400,8,FALSE) = "R",  VLOOKUP($A1613,'Student reference sheet'!$A$2:$V$2400,8,FALSE) = "L"), "X", ""))</f>
        <v/>
      </c>
      <c r="Q1613" s="39" t="str">
        <f>IF($A1613 ="", "", VLOOKUP($A1613, 'Student reference sheet'!$A$2:$V$2603,22,FALSE))</f>
        <v/>
      </c>
      <c r="R1613" s="39" t="str">
        <f>IF($A1613 &lt;&gt; "",VLOOKUP($A1613,'Student reference sheet'!$A$2:$V$2329, 5,FALSE), "")</f>
        <v/>
      </c>
      <c r="S1613" s="39" t="str">
        <f>IF($A1613 &lt;&gt; "",VLOOKUP($A1613,'Student reference sheet'!$A$2:$V$2329, 6,FALSE), "")</f>
        <v/>
      </c>
      <c r="T1613" s="30" t="str">
        <f>IF($A1613 = "","",
IF(VLOOKUP($A1613,'Student reference sheet'!$A$2:$V$2329, 10,FALSE) = "Y", "Hispanic",
IF(VLOOKUP($A1613,'Student reference sheet'!$A$2:$V$2329,11,FALSE) &lt;&gt; "",
IF(VLOOKUP($A1613,'Student reference sheet'!$A$2:$V$2329,11,FALSE) = "UNK", "Unknown", VLOOKUP(VALUE(VLOOKUP($A1613,'Student reference sheet'!$A$2:$V$2329,11,FALSE)),'Ethnicity Reference'!$A$2:$B$22,2,FALSE)),
IF(VLOOKUP($A1613,'Student reference sheet'!$A$2:$V$2329,9,FALSE) &lt;&gt; "", VLOOKUP(VALUE(VLOOKUP($A1613,'Student reference sheet'!$A$2:$V$2329,9,FALSE)),'Ethnicity Reference'!$A$2:$B$22,2,FALSE),"Unknown"))))</f>
        <v/>
      </c>
      <c r="U1613" s="35"/>
    </row>
    <row r="1614" spans="1:21" ht="15.75">
      <c r="A1614" s="47"/>
      <c r="B1614" s="33"/>
      <c r="C1614" s="39" t="str">
        <f>IF($A1614 &lt;&gt; "",VLOOKUP($A1614,'Student reference sheet'!$A$2:$V$2329, 3,FALSE), "")</f>
        <v/>
      </c>
      <c r="D1614" s="39" t="str">
        <f>IF($A1614 &lt;&gt; "",VLOOKUP($A1614,'Student reference sheet'!$A$2:$V$2329, 2,FALSE), "")</f>
        <v/>
      </c>
      <c r="E1614" s="35"/>
      <c r="F1614" s="34"/>
      <c r="G1614" s="40" t="str">
        <f t="shared" ca="1" si="78"/>
        <v/>
      </c>
      <c r="H1614" s="40" t="str">
        <f t="shared" ca="1" si="79"/>
        <v/>
      </c>
      <c r="I1614" s="36" t="str">
        <f>IF($A1614 = "", "",
IF(COUNTIF(MINIMUM_DAY_DATES[], Attendance!J1614) &gt; 0, VLOOKUP(Attendance!$G1614,MINIMUM_DAY_PERIOD_SCHEDULE[], 2,TRUE),
IF(COUNTIF(RALLY_DATES[], Attendance!J1614) &gt; 0, VLOOKUP(Attendance!$G1614,RALLY_PERIOD_SCHEDULE[], 2,TRUE),
IF(WEEKDAY(Attendance!$J1614) = 2,
       IF(COUNTIF(FINALS_WEEK_MONDAY_DATE[],Attendance!$J1614) &gt; 0, VLOOKUP(Attendance!$G1614,FINALS_WEEK_MONDAY_PERIOD_SCHEDULE[],2,TRUE),
       VLOOKUP(Attendance!$G1614,REGULAR_WEEK_SCHEDULE[],6,TRUE)),
IF(WEEKDAY($J1614) = 3,
       IF(COUNTIF(FINALS_WEEK_TUESDAY_DATE[],Attendance!$J1614) &gt; 0, VLOOKUP(Attendance!$G1614,FINALS_WEEK_TUESDAY_PERIOD_SCHEDULE[],2,TRUE),
       VLOOKUP(Attendance!$G1614,REGULAR_WEEK_SCHEDULE[[Tuesday]:[Period]],5,TRUE)),
IF(WEEKDAY(Attendance!$J1614) = 4,
        IF(COUNTIF(BLOCK_WEDNESDAY_DATES[],Attendance!$J1614) &gt; 0, VLOOKUP(Attendance!$G1614,BLOCK_WEDNESDAY_PERIOD_SCHEDULE[],2,TRUE),
        IF(COUNTIF(FINALS_WEEK_WEDNESDAY_DATE[],Attendance!$J1614) &gt; 0, VLOOKUP(Attendance!$G1614,FINALS_WEEK_WEDNESDAY_PERIOD_SCHEDULE[],2,TRUE),
       VLOOKUP(Attendance!$G1614,REGULAR_WEEK_SCHEDULE[[Wednesday]:[Period]],4,TRUE))),
IF(WEEKDAY($J1614) = 5,
       IF(COUNTIF(BLOCK_THURSDAY_DATES[],Attendance!$J1614) &gt; 0, VLOOKUP(Attendance!$G1614,BLOCK_THURSDAY_PERIOD_SCHEDULE[],2,TRUE),
       IF(COUNTIF(FINALS_WEEK_THURSDAY_DATE[],Attendance!$J1614) &gt; 0, VLOOKUP(Attendance!$G1614,FINALS_WEEK_THURSDAY_PERIOD_SCHEDULE[],2,TRUE),
       VLOOKUP(Attendance!$G1614,REGULAR_WEEK_SCHEDULE[[Thursday]:[Period]],3,TRUE))),
IF(WEEKDAY(Attendance!$J1614) = 6,
       IF(COUNTIF(FINALS_WEEK_FRIDAY_DATE[],Attendance!$J1614) &gt; 0, VLOOKUP(Attendance!$G1614,FINALS_WEEK_FRIDAY_PERIOD_SCHEDULE[],2,TRUE),
       VLOOKUP(Attendance!$G1614,REGULAR_WEEK_SCHEDULE[[Friday]:[Period]],2,TRUE))))))))))</f>
        <v/>
      </c>
      <c r="J1614" s="41" t="str">
        <f t="shared" ca="1" si="80"/>
        <v/>
      </c>
      <c r="K1614" s="41" t="str">
        <f>IF($A1614 &lt;&gt; "",VLOOKUP($A1614,'Student reference sheet'!$A$2:$V$2329, 7,FALSE), "")</f>
        <v/>
      </c>
      <c r="L1614" s="30" t="str">
        <f>IF($A1614 ="", "", VLOOKUP($A1614, 'Student reference sheet'!$A$2:$Z$2603,23,FALSE))</f>
        <v/>
      </c>
      <c r="M1614" s="30" t="str">
        <f>IF($A1614 ="", "", VLOOKUP($A1614, 'Student reference sheet'!$A$2:$Z$2603,24,FALSE))</f>
        <v/>
      </c>
      <c r="N1614" s="30" t="str">
        <f>IF($A1614 ="", "", VLOOKUP($A1614, 'Student reference sheet'!$A$2:$Z$2603,26,FALSE))</f>
        <v/>
      </c>
      <c r="O1614" s="30" t="str">
        <f>IF($A1614 ="", "", VLOOKUP($A1614, 'Student reference sheet'!$A$2:$Z$2603,25,FALSE))</f>
        <v/>
      </c>
      <c r="P1614" s="39" t="str">
        <f>IF($A1614 = "", "", IF(OR(VLOOKUP($A1614,'Student reference sheet'!$A$2:$V$2400,8,FALSE) = "R",  VLOOKUP($A1614,'Student reference sheet'!$A$2:$V$2400,8,FALSE) = "L"), "X", ""))</f>
        <v/>
      </c>
      <c r="Q1614" s="39" t="str">
        <f>IF($A1614 ="", "", VLOOKUP($A1614, 'Student reference sheet'!$A$2:$V$2603,22,FALSE))</f>
        <v/>
      </c>
      <c r="R1614" s="39" t="str">
        <f>IF($A1614 &lt;&gt; "",VLOOKUP($A1614,'Student reference sheet'!$A$2:$V$2329, 5,FALSE), "")</f>
        <v/>
      </c>
      <c r="S1614" s="39" t="str">
        <f>IF($A1614 &lt;&gt; "",VLOOKUP($A1614,'Student reference sheet'!$A$2:$V$2329, 6,FALSE), "")</f>
        <v/>
      </c>
      <c r="T1614" s="30" t="str">
        <f>IF($A1614 = "","",
IF(VLOOKUP($A1614,'Student reference sheet'!$A$2:$V$2329, 10,FALSE) = "Y", "Hispanic",
IF(VLOOKUP($A1614,'Student reference sheet'!$A$2:$V$2329,11,FALSE) &lt;&gt; "",
IF(VLOOKUP($A1614,'Student reference sheet'!$A$2:$V$2329,11,FALSE) = "UNK", "Unknown", VLOOKUP(VALUE(VLOOKUP($A1614,'Student reference sheet'!$A$2:$V$2329,11,FALSE)),'Ethnicity Reference'!$A$2:$B$22,2,FALSE)),
IF(VLOOKUP($A1614,'Student reference sheet'!$A$2:$V$2329,9,FALSE) &lt;&gt; "", VLOOKUP(VALUE(VLOOKUP($A1614,'Student reference sheet'!$A$2:$V$2329,9,FALSE)),'Ethnicity Reference'!$A$2:$B$22,2,FALSE),"Unknown"))))</f>
        <v/>
      </c>
      <c r="U1614" s="35"/>
    </row>
    <row r="1615" spans="1:21" ht="15.75">
      <c r="A1615" s="47"/>
      <c r="B1615" s="33"/>
      <c r="C1615" s="39" t="str">
        <f>IF($A1615 &lt;&gt; "",VLOOKUP($A1615,'Student reference sheet'!$A$2:$V$2329, 3,FALSE), "")</f>
        <v/>
      </c>
      <c r="D1615" s="39" t="str">
        <f>IF($A1615 &lt;&gt; "",VLOOKUP($A1615,'Student reference sheet'!$A$2:$V$2329, 2,FALSE), "")</f>
        <v/>
      </c>
      <c r="E1615" s="35"/>
      <c r="F1615" s="34"/>
      <c r="G1615" s="40" t="str">
        <f t="shared" ca="1" si="78"/>
        <v/>
      </c>
      <c r="H1615" s="40" t="str">
        <f t="shared" ca="1" si="79"/>
        <v/>
      </c>
      <c r="I1615" s="36" t="str">
        <f>IF($A1615 = "", "",
IF(COUNTIF(MINIMUM_DAY_DATES[], Attendance!J1615) &gt; 0, VLOOKUP(Attendance!$G1615,MINIMUM_DAY_PERIOD_SCHEDULE[], 2,TRUE),
IF(COUNTIF(RALLY_DATES[], Attendance!J1615) &gt; 0, VLOOKUP(Attendance!$G1615,RALLY_PERIOD_SCHEDULE[], 2,TRUE),
IF(WEEKDAY(Attendance!$J1615) = 2,
       IF(COUNTIF(FINALS_WEEK_MONDAY_DATE[],Attendance!$J1615) &gt; 0, VLOOKUP(Attendance!$G1615,FINALS_WEEK_MONDAY_PERIOD_SCHEDULE[],2,TRUE),
       VLOOKUP(Attendance!$G1615,REGULAR_WEEK_SCHEDULE[],6,TRUE)),
IF(WEEKDAY($J1615) = 3,
       IF(COUNTIF(FINALS_WEEK_TUESDAY_DATE[],Attendance!$J1615) &gt; 0, VLOOKUP(Attendance!$G1615,FINALS_WEEK_TUESDAY_PERIOD_SCHEDULE[],2,TRUE),
       VLOOKUP(Attendance!$G1615,REGULAR_WEEK_SCHEDULE[[Tuesday]:[Period]],5,TRUE)),
IF(WEEKDAY(Attendance!$J1615) = 4,
        IF(COUNTIF(BLOCK_WEDNESDAY_DATES[],Attendance!$J1615) &gt; 0, VLOOKUP(Attendance!$G1615,BLOCK_WEDNESDAY_PERIOD_SCHEDULE[],2,TRUE),
        IF(COUNTIF(FINALS_WEEK_WEDNESDAY_DATE[],Attendance!$J1615) &gt; 0, VLOOKUP(Attendance!$G1615,FINALS_WEEK_WEDNESDAY_PERIOD_SCHEDULE[],2,TRUE),
       VLOOKUP(Attendance!$G1615,REGULAR_WEEK_SCHEDULE[[Wednesday]:[Period]],4,TRUE))),
IF(WEEKDAY($J1615) = 5,
       IF(COUNTIF(BLOCK_THURSDAY_DATES[],Attendance!$J1615) &gt; 0, VLOOKUP(Attendance!$G1615,BLOCK_THURSDAY_PERIOD_SCHEDULE[],2,TRUE),
       IF(COUNTIF(FINALS_WEEK_THURSDAY_DATE[],Attendance!$J1615) &gt; 0, VLOOKUP(Attendance!$G1615,FINALS_WEEK_THURSDAY_PERIOD_SCHEDULE[],2,TRUE),
       VLOOKUP(Attendance!$G1615,REGULAR_WEEK_SCHEDULE[[Thursday]:[Period]],3,TRUE))),
IF(WEEKDAY(Attendance!$J1615) = 6,
       IF(COUNTIF(FINALS_WEEK_FRIDAY_DATE[],Attendance!$J1615) &gt; 0, VLOOKUP(Attendance!$G1615,FINALS_WEEK_FRIDAY_PERIOD_SCHEDULE[],2,TRUE),
       VLOOKUP(Attendance!$G1615,REGULAR_WEEK_SCHEDULE[[Friday]:[Period]],2,TRUE))))))))))</f>
        <v/>
      </c>
      <c r="J1615" s="41" t="str">
        <f t="shared" ca="1" si="80"/>
        <v/>
      </c>
      <c r="K1615" s="41" t="str">
        <f>IF($A1615 &lt;&gt; "",VLOOKUP($A1615,'Student reference sheet'!$A$2:$V$2329, 7,FALSE), "")</f>
        <v/>
      </c>
      <c r="L1615" s="30" t="str">
        <f>IF($A1615 ="", "", VLOOKUP($A1615, 'Student reference sheet'!$A$2:$Z$2603,23,FALSE))</f>
        <v/>
      </c>
      <c r="M1615" s="30" t="str">
        <f>IF($A1615 ="", "", VLOOKUP($A1615, 'Student reference sheet'!$A$2:$Z$2603,24,FALSE))</f>
        <v/>
      </c>
      <c r="N1615" s="30" t="str">
        <f>IF($A1615 ="", "", VLOOKUP($A1615, 'Student reference sheet'!$A$2:$Z$2603,26,FALSE))</f>
        <v/>
      </c>
      <c r="O1615" s="30" t="str">
        <f>IF($A1615 ="", "", VLOOKUP($A1615, 'Student reference sheet'!$A$2:$Z$2603,25,FALSE))</f>
        <v/>
      </c>
      <c r="P1615" s="39" t="str">
        <f>IF($A1615 = "", "", IF(OR(VLOOKUP($A1615,'Student reference sheet'!$A$2:$V$2400,8,FALSE) = "R",  VLOOKUP($A1615,'Student reference sheet'!$A$2:$V$2400,8,FALSE) = "L"), "X", ""))</f>
        <v/>
      </c>
      <c r="Q1615" s="39" t="str">
        <f>IF($A1615 ="", "", VLOOKUP($A1615, 'Student reference sheet'!$A$2:$V$2603,22,FALSE))</f>
        <v/>
      </c>
      <c r="R1615" s="39" t="str">
        <f>IF($A1615 &lt;&gt; "",VLOOKUP($A1615,'Student reference sheet'!$A$2:$V$2329, 5,FALSE), "")</f>
        <v/>
      </c>
      <c r="S1615" s="39" t="str">
        <f>IF($A1615 &lt;&gt; "",VLOOKUP($A1615,'Student reference sheet'!$A$2:$V$2329, 6,FALSE), "")</f>
        <v/>
      </c>
      <c r="T1615" s="30" t="str">
        <f>IF($A1615 = "","",
IF(VLOOKUP($A1615,'Student reference sheet'!$A$2:$V$2329, 10,FALSE) = "Y", "Hispanic",
IF(VLOOKUP($A1615,'Student reference sheet'!$A$2:$V$2329,11,FALSE) &lt;&gt; "",
IF(VLOOKUP($A1615,'Student reference sheet'!$A$2:$V$2329,11,FALSE) = "UNK", "Unknown", VLOOKUP(VALUE(VLOOKUP($A1615,'Student reference sheet'!$A$2:$V$2329,11,FALSE)),'Ethnicity Reference'!$A$2:$B$22,2,FALSE)),
IF(VLOOKUP($A1615,'Student reference sheet'!$A$2:$V$2329,9,FALSE) &lt;&gt; "", VLOOKUP(VALUE(VLOOKUP($A1615,'Student reference sheet'!$A$2:$V$2329,9,FALSE)),'Ethnicity Reference'!$A$2:$B$22,2,FALSE),"Unknown"))))</f>
        <v/>
      </c>
      <c r="U1615" s="35"/>
    </row>
    <row r="1616" spans="1:21" ht="15.75">
      <c r="A1616" s="47"/>
      <c r="B1616" s="33"/>
      <c r="C1616" s="39" t="str">
        <f>IF($A1616 &lt;&gt; "",VLOOKUP($A1616,'Student reference sheet'!$A$2:$V$2329, 3,FALSE), "")</f>
        <v/>
      </c>
      <c r="D1616" s="39" t="str">
        <f>IF($A1616 &lt;&gt; "",VLOOKUP($A1616,'Student reference sheet'!$A$2:$V$2329, 2,FALSE), "")</f>
        <v/>
      </c>
      <c r="E1616" s="35"/>
      <c r="F1616" s="34"/>
      <c r="G1616" s="40" t="str">
        <f t="shared" ca="1" si="78"/>
        <v/>
      </c>
      <c r="H1616" s="40" t="str">
        <f t="shared" ca="1" si="79"/>
        <v/>
      </c>
      <c r="I1616" s="36" t="str">
        <f>IF($A1616 = "", "",
IF(COUNTIF(MINIMUM_DAY_DATES[], Attendance!J1616) &gt; 0, VLOOKUP(Attendance!$G1616,MINIMUM_DAY_PERIOD_SCHEDULE[], 2,TRUE),
IF(COUNTIF(RALLY_DATES[], Attendance!J1616) &gt; 0, VLOOKUP(Attendance!$G1616,RALLY_PERIOD_SCHEDULE[], 2,TRUE),
IF(WEEKDAY(Attendance!$J1616) = 2,
       IF(COUNTIF(FINALS_WEEK_MONDAY_DATE[],Attendance!$J1616) &gt; 0, VLOOKUP(Attendance!$G1616,FINALS_WEEK_MONDAY_PERIOD_SCHEDULE[],2,TRUE),
       VLOOKUP(Attendance!$G1616,REGULAR_WEEK_SCHEDULE[],6,TRUE)),
IF(WEEKDAY($J1616) = 3,
       IF(COUNTIF(FINALS_WEEK_TUESDAY_DATE[],Attendance!$J1616) &gt; 0, VLOOKUP(Attendance!$G1616,FINALS_WEEK_TUESDAY_PERIOD_SCHEDULE[],2,TRUE),
       VLOOKUP(Attendance!$G1616,REGULAR_WEEK_SCHEDULE[[Tuesday]:[Period]],5,TRUE)),
IF(WEEKDAY(Attendance!$J1616) = 4,
        IF(COUNTIF(BLOCK_WEDNESDAY_DATES[],Attendance!$J1616) &gt; 0, VLOOKUP(Attendance!$G1616,BLOCK_WEDNESDAY_PERIOD_SCHEDULE[],2,TRUE),
        IF(COUNTIF(FINALS_WEEK_WEDNESDAY_DATE[],Attendance!$J1616) &gt; 0, VLOOKUP(Attendance!$G1616,FINALS_WEEK_WEDNESDAY_PERIOD_SCHEDULE[],2,TRUE),
       VLOOKUP(Attendance!$G1616,REGULAR_WEEK_SCHEDULE[[Wednesday]:[Period]],4,TRUE))),
IF(WEEKDAY($J1616) = 5,
       IF(COUNTIF(BLOCK_THURSDAY_DATES[],Attendance!$J1616) &gt; 0, VLOOKUP(Attendance!$G1616,BLOCK_THURSDAY_PERIOD_SCHEDULE[],2,TRUE),
       IF(COUNTIF(FINALS_WEEK_THURSDAY_DATE[],Attendance!$J1616) &gt; 0, VLOOKUP(Attendance!$G1616,FINALS_WEEK_THURSDAY_PERIOD_SCHEDULE[],2,TRUE),
       VLOOKUP(Attendance!$G1616,REGULAR_WEEK_SCHEDULE[[Thursday]:[Period]],3,TRUE))),
IF(WEEKDAY(Attendance!$J1616) = 6,
       IF(COUNTIF(FINALS_WEEK_FRIDAY_DATE[],Attendance!$J1616) &gt; 0, VLOOKUP(Attendance!$G1616,FINALS_WEEK_FRIDAY_PERIOD_SCHEDULE[],2,TRUE),
       VLOOKUP(Attendance!$G1616,REGULAR_WEEK_SCHEDULE[[Friday]:[Period]],2,TRUE))))))))))</f>
        <v/>
      </c>
      <c r="J1616" s="41" t="str">
        <f t="shared" ca="1" si="80"/>
        <v/>
      </c>
      <c r="K1616" s="41" t="str">
        <f>IF($A1616 &lt;&gt; "",VLOOKUP($A1616,'Student reference sheet'!$A$2:$V$2329, 7,FALSE), "")</f>
        <v/>
      </c>
      <c r="L1616" s="30" t="str">
        <f>IF($A1616 ="", "", VLOOKUP($A1616, 'Student reference sheet'!$A$2:$Z$2603,23,FALSE))</f>
        <v/>
      </c>
      <c r="M1616" s="30" t="str">
        <f>IF($A1616 ="", "", VLOOKUP($A1616, 'Student reference sheet'!$A$2:$Z$2603,24,FALSE))</f>
        <v/>
      </c>
      <c r="N1616" s="30" t="str">
        <f>IF($A1616 ="", "", VLOOKUP($A1616, 'Student reference sheet'!$A$2:$Z$2603,26,FALSE))</f>
        <v/>
      </c>
      <c r="O1616" s="30" t="str">
        <f>IF($A1616 ="", "", VLOOKUP($A1616, 'Student reference sheet'!$A$2:$Z$2603,25,FALSE))</f>
        <v/>
      </c>
      <c r="P1616" s="39" t="str">
        <f>IF($A1616 = "", "", IF(OR(VLOOKUP($A1616,'Student reference sheet'!$A$2:$V$2400,8,FALSE) = "R",  VLOOKUP($A1616,'Student reference sheet'!$A$2:$V$2400,8,FALSE) = "L"), "X", ""))</f>
        <v/>
      </c>
      <c r="Q1616" s="39" t="str">
        <f>IF($A1616 ="", "", VLOOKUP($A1616, 'Student reference sheet'!$A$2:$V$2603,22,FALSE))</f>
        <v/>
      </c>
      <c r="R1616" s="39" t="str">
        <f>IF($A1616 &lt;&gt; "",VLOOKUP($A1616,'Student reference sheet'!$A$2:$V$2329, 5,FALSE), "")</f>
        <v/>
      </c>
      <c r="S1616" s="39" t="str">
        <f>IF($A1616 &lt;&gt; "",VLOOKUP($A1616,'Student reference sheet'!$A$2:$V$2329, 6,FALSE), "")</f>
        <v/>
      </c>
      <c r="T1616" s="30" t="str">
        <f>IF($A1616 = "","",
IF(VLOOKUP($A1616,'Student reference sheet'!$A$2:$V$2329, 10,FALSE) = "Y", "Hispanic",
IF(VLOOKUP($A1616,'Student reference sheet'!$A$2:$V$2329,11,FALSE) &lt;&gt; "",
IF(VLOOKUP($A1616,'Student reference sheet'!$A$2:$V$2329,11,FALSE) = "UNK", "Unknown", VLOOKUP(VALUE(VLOOKUP($A1616,'Student reference sheet'!$A$2:$V$2329,11,FALSE)),'Ethnicity Reference'!$A$2:$B$22,2,FALSE)),
IF(VLOOKUP($A1616,'Student reference sheet'!$A$2:$V$2329,9,FALSE) &lt;&gt; "", VLOOKUP(VALUE(VLOOKUP($A1616,'Student reference sheet'!$A$2:$V$2329,9,FALSE)),'Ethnicity Reference'!$A$2:$B$22,2,FALSE),"Unknown"))))</f>
        <v/>
      </c>
      <c r="U1616" s="35"/>
    </row>
    <row r="1617" spans="1:21" ht="15.75">
      <c r="A1617" s="47"/>
      <c r="B1617" s="33"/>
      <c r="C1617" s="39" t="str">
        <f>IF($A1617 &lt;&gt; "",VLOOKUP($A1617,'Student reference sheet'!$A$2:$V$2329, 3,FALSE), "")</f>
        <v/>
      </c>
      <c r="D1617" s="39" t="str">
        <f>IF($A1617 &lt;&gt; "",VLOOKUP($A1617,'Student reference sheet'!$A$2:$V$2329, 2,FALSE), "")</f>
        <v/>
      </c>
      <c r="E1617" s="35"/>
      <c r="F1617" s="34"/>
      <c r="G1617" s="40" t="str">
        <f t="shared" ca="1" si="78"/>
        <v/>
      </c>
      <c r="H1617" s="40" t="str">
        <f t="shared" ca="1" si="79"/>
        <v/>
      </c>
      <c r="I1617" s="36" t="str">
        <f>IF($A1617 = "", "",
IF(COUNTIF(MINIMUM_DAY_DATES[], Attendance!J1617) &gt; 0, VLOOKUP(Attendance!$G1617,MINIMUM_DAY_PERIOD_SCHEDULE[], 2,TRUE),
IF(COUNTIF(RALLY_DATES[], Attendance!J1617) &gt; 0, VLOOKUP(Attendance!$G1617,RALLY_PERIOD_SCHEDULE[], 2,TRUE),
IF(WEEKDAY(Attendance!$J1617) = 2,
       IF(COUNTIF(FINALS_WEEK_MONDAY_DATE[],Attendance!$J1617) &gt; 0, VLOOKUP(Attendance!$G1617,FINALS_WEEK_MONDAY_PERIOD_SCHEDULE[],2,TRUE),
       VLOOKUP(Attendance!$G1617,REGULAR_WEEK_SCHEDULE[],6,TRUE)),
IF(WEEKDAY($J1617) = 3,
       IF(COUNTIF(FINALS_WEEK_TUESDAY_DATE[],Attendance!$J1617) &gt; 0, VLOOKUP(Attendance!$G1617,FINALS_WEEK_TUESDAY_PERIOD_SCHEDULE[],2,TRUE),
       VLOOKUP(Attendance!$G1617,REGULAR_WEEK_SCHEDULE[[Tuesday]:[Period]],5,TRUE)),
IF(WEEKDAY(Attendance!$J1617) = 4,
        IF(COUNTIF(BLOCK_WEDNESDAY_DATES[],Attendance!$J1617) &gt; 0, VLOOKUP(Attendance!$G1617,BLOCK_WEDNESDAY_PERIOD_SCHEDULE[],2,TRUE),
        IF(COUNTIF(FINALS_WEEK_WEDNESDAY_DATE[],Attendance!$J1617) &gt; 0, VLOOKUP(Attendance!$G1617,FINALS_WEEK_WEDNESDAY_PERIOD_SCHEDULE[],2,TRUE),
       VLOOKUP(Attendance!$G1617,REGULAR_WEEK_SCHEDULE[[Wednesday]:[Period]],4,TRUE))),
IF(WEEKDAY($J1617) = 5,
       IF(COUNTIF(BLOCK_THURSDAY_DATES[],Attendance!$J1617) &gt; 0, VLOOKUP(Attendance!$G1617,BLOCK_THURSDAY_PERIOD_SCHEDULE[],2,TRUE),
       IF(COUNTIF(FINALS_WEEK_THURSDAY_DATE[],Attendance!$J1617) &gt; 0, VLOOKUP(Attendance!$G1617,FINALS_WEEK_THURSDAY_PERIOD_SCHEDULE[],2,TRUE),
       VLOOKUP(Attendance!$G1617,REGULAR_WEEK_SCHEDULE[[Thursday]:[Period]],3,TRUE))),
IF(WEEKDAY(Attendance!$J1617) = 6,
       IF(COUNTIF(FINALS_WEEK_FRIDAY_DATE[],Attendance!$J1617) &gt; 0, VLOOKUP(Attendance!$G1617,FINALS_WEEK_FRIDAY_PERIOD_SCHEDULE[],2,TRUE),
       VLOOKUP(Attendance!$G1617,REGULAR_WEEK_SCHEDULE[[Friday]:[Period]],2,TRUE))))))))))</f>
        <v/>
      </c>
      <c r="J1617" s="41" t="str">
        <f t="shared" ca="1" si="80"/>
        <v/>
      </c>
      <c r="K1617" s="41" t="str">
        <f>IF($A1617 &lt;&gt; "",VLOOKUP($A1617,'Student reference sheet'!$A$2:$V$2329, 7,FALSE), "")</f>
        <v/>
      </c>
      <c r="L1617" s="30" t="str">
        <f>IF($A1617 ="", "", VLOOKUP($A1617, 'Student reference sheet'!$A$2:$Z$2603,23,FALSE))</f>
        <v/>
      </c>
      <c r="M1617" s="30" t="str">
        <f>IF($A1617 ="", "", VLOOKUP($A1617, 'Student reference sheet'!$A$2:$Z$2603,24,FALSE))</f>
        <v/>
      </c>
      <c r="N1617" s="30" t="str">
        <f>IF($A1617 ="", "", VLOOKUP($A1617, 'Student reference sheet'!$A$2:$Z$2603,26,FALSE))</f>
        <v/>
      </c>
      <c r="O1617" s="30" t="str">
        <f>IF($A1617 ="", "", VLOOKUP($A1617, 'Student reference sheet'!$A$2:$Z$2603,25,FALSE))</f>
        <v/>
      </c>
      <c r="P1617" s="39" t="str">
        <f>IF($A1617 = "", "", IF(OR(VLOOKUP($A1617,'Student reference sheet'!$A$2:$V$2400,8,FALSE) = "R",  VLOOKUP($A1617,'Student reference sheet'!$A$2:$V$2400,8,FALSE) = "L"), "X", ""))</f>
        <v/>
      </c>
      <c r="Q1617" s="39" t="str">
        <f>IF($A1617 ="", "", VLOOKUP($A1617, 'Student reference sheet'!$A$2:$V$2603,22,FALSE))</f>
        <v/>
      </c>
      <c r="R1617" s="39" t="str">
        <f>IF($A1617 &lt;&gt; "",VLOOKUP($A1617,'Student reference sheet'!$A$2:$V$2329, 5,FALSE), "")</f>
        <v/>
      </c>
      <c r="S1617" s="39" t="str">
        <f>IF($A1617 &lt;&gt; "",VLOOKUP($A1617,'Student reference sheet'!$A$2:$V$2329, 6,FALSE), "")</f>
        <v/>
      </c>
      <c r="T1617" s="30" t="str">
        <f>IF($A1617 = "","",
IF(VLOOKUP($A1617,'Student reference sheet'!$A$2:$V$2329, 10,FALSE) = "Y", "Hispanic",
IF(VLOOKUP($A1617,'Student reference sheet'!$A$2:$V$2329,11,FALSE) &lt;&gt; "",
IF(VLOOKUP($A1617,'Student reference sheet'!$A$2:$V$2329,11,FALSE) = "UNK", "Unknown", VLOOKUP(VALUE(VLOOKUP($A1617,'Student reference sheet'!$A$2:$V$2329,11,FALSE)),'Ethnicity Reference'!$A$2:$B$22,2,FALSE)),
IF(VLOOKUP($A1617,'Student reference sheet'!$A$2:$V$2329,9,FALSE) &lt;&gt; "", VLOOKUP(VALUE(VLOOKUP($A1617,'Student reference sheet'!$A$2:$V$2329,9,FALSE)),'Ethnicity Reference'!$A$2:$B$22,2,FALSE),"Unknown"))))</f>
        <v/>
      </c>
      <c r="U1617" s="35"/>
    </row>
    <row r="1618" spans="1:21" ht="15.75">
      <c r="A1618" s="47"/>
      <c r="B1618" s="33"/>
      <c r="C1618" s="39" t="str">
        <f>IF($A1618 &lt;&gt; "",VLOOKUP($A1618,'Student reference sheet'!$A$2:$V$2329, 3,FALSE), "")</f>
        <v/>
      </c>
      <c r="D1618" s="39" t="str">
        <f>IF($A1618 &lt;&gt; "",VLOOKUP($A1618,'Student reference sheet'!$A$2:$V$2329, 2,FALSE), "")</f>
        <v/>
      </c>
      <c r="E1618" s="35"/>
      <c r="F1618" s="34"/>
      <c r="G1618" s="40" t="str">
        <f t="shared" ca="1" si="78"/>
        <v/>
      </c>
      <c r="H1618" s="40" t="str">
        <f t="shared" ca="1" si="79"/>
        <v/>
      </c>
      <c r="I1618" s="36" t="str">
        <f>IF($A1618 = "", "",
IF(COUNTIF(MINIMUM_DAY_DATES[], Attendance!J1618) &gt; 0, VLOOKUP(Attendance!$G1618,MINIMUM_DAY_PERIOD_SCHEDULE[], 2,TRUE),
IF(COUNTIF(RALLY_DATES[], Attendance!J1618) &gt; 0, VLOOKUP(Attendance!$G1618,RALLY_PERIOD_SCHEDULE[], 2,TRUE),
IF(WEEKDAY(Attendance!$J1618) = 2,
       IF(COUNTIF(FINALS_WEEK_MONDAY_DATE[],Attendance!$J1618) &gt; 0, VLOOKUP(Attendance!$G1618,FINALS_WEEK_MONDAY_PERIOD_SCHEDULE[],2,TRUE),
       VLOOKUP(Attendance!$G1618,REGULAR_WEEK_SCHEDULE[],6,TRUE)),
IF(WEEKDAY($J1618) = 3,
       IF(COUNTIF(FINALS_WEEK_TUESDAY_DATE[],Attendance!$J1618) &gt; 0, VLOOKUP(Attendance!$G1618,FINALS_WEEK_TUESDAY_PERIOD_SCHEDULE[],2,TRUE),
       VLOOKUP(Attendance!$G1618,REGULAR_WEEK_SCHEDULE[[Tuesday]:[Period]],5,TRUE)),
IF(WEEKDAY(Attendance!$J1618) = 4,
        IF(COUNTIF(BLOCK_WEDNESDAY_DATES[],Attendance!$J1618) &gt; 0, VLOOKUP(Attendance!$G1618,BLOCK_WEDNESDAY_PERIOD_SCHEDULE[],2,TRUE),
        IF(COUNTIF(FINALS_WEEK_WEDNESDAY_DATE[],Attendance!$J1618) &gt; 0, VLOOKUP(Attendance!$G1618,FINALS_WEEK_WEDNESDAY_PERIOD_SCHEDULE[],2,TRUE),
       VLOOKUP(Attendance!$G1618,REGULAR_WEEK_SCHEDULE[[Wednesday]:[Period]],4,TRUE))),
IF(WEEKDAY($J1618) = 5,
       IF(COUNTIF(BLOCK_THURSDAY_DATES[],Attendance!$J1618) &gt; 0, VLOOKUP(Attendance!$G1618,BLOCK_THURSDAY_PERIOD_SCHEDULE[],2,TRUE),
       IF(COUNTIF(FINALS_WEEK_THURSDAY_DATE[],Attendance!$J1618) &gt; 0, VLOOKUP(Attendance!$G1618,FINALS_WEEK_THURSDAY_PERIOD_SCHEDULE[],2,TRUE),
       VLOOKUP(Attendance!$G1618,REGULAR_WEEK_SCHEDULE[[Thursday]:[Period]],3,TRUE))),
IF(WEEKDAY(Attendance!$J1618) = 6,
       IF(COUNTIF(FINALS_WEEK_FRIDAY_DATE[],Attendance!$J1618) &gt; 0, VLOOKUP(Attendance!$G1618,FINALS_WEEK_FRIDAY_PERIOD_SCHEDULE[],2,TRUE),
       VLOOKUP(Attendance!$G1618,REGULAR_WEEK_SCHEDULE[[Friday]:[Period]],2,TRUE))))))))))</f>
        <v/>
      </c>
      <c r="J1618" s="41" t="str">
        <f t="shared" ca="1" si="80"/>
        <v/>
      </c>
      <c r="K1618" s="41" t="str">
        <f>IF($A1618 &lt;&gt; "",VLOOKUP($A1618,'Student reference sheet'!$A$2:$V$2329, 7,FALSE), "")</f>
        <v/>
      </c>
      <c r="L1618" s="30" t="str">
        <f>IF($A1618 ="", "", VLOOKUP($A1618, 'Student reference sheet'!$A$2:$Z$2603,23,FALSE))</f>
        <v/>
      </c>
      <c r="M1618" s="30" t="str">
        <f>IF($A1618 ="", "", VLOOKUP($A1618, 'Student reference sheet'!$A$2:$Z$2603,24,FALSE))</f>
        <v/>
      </c>
      <c r="N1618" s="30" t="str">
        <f>IF($A1618 ="", "", VLOOKUP($A1618, 'Student reference sheet'!$A$2:$Z$2603,26,FALSE))</f>
        <v/>
      </c>
      <c r="O1618" s="30" t="str">
        <f>IF($A1618 ="", "", VLOOKUP($A1618, 'Student reference sheet'!$A$2:$Z$2603,25,FALSE))</f>
        <v/>
      </c>
      <c r="P1618" s="39" t="str">
        <f>IF($A1618 = "", "", IF(OR(VLOOKUP($A1618,'Student reference sheet'!$A$2:$V$2400,8,FALSE) = "R",  VLOOKUP($A1618,'Student reference sheet'!$A$2:$V$2400,8,FALSE) = "L"), "X", ""))</f>
        <v/>
      </c>
      <c r="Q1618" s="39" t="str">
        <f>IF($A1618 ="", "", VLOOKUP($A1618, 'Student reference sheet'!$A$2:$V$2603,22,FALSE))</f>
        <v/>
      </c>
      <c r="R1618" s="39" t="str">
        <f>IF($A1618 &lt;&gt; "",VLOOKUP($A1618,'Student reference sheet'!$A$2:$V$2329, 5,FALSE), "")</f>
        <v/>
      </c>
      <c r="S1618" s="39" t="str">
        <f>IF($A1618 &lt;&gt; "",VLOOKUP($A1618,'Student reference sheet'!$A$2:$V$2329, 6,FALSE), "")</f>
        <v/>
      </c>
      <c r="T1618" s="30" t="str">
        <f>IF($A1618 = "","",
IF(VLOOKUP($A1618,'Student reference sheet'!$A$2:$V$2329, 10,FALSE) = "Y", "Hispanic",
IF(VLOOKUP($A1618,'Student reference sheet'!$A$2:$V$2329,11,FALSE) &lt;&gt; "",
IF(VLOOKUP($A1618,'Student reference sheet'!$A$2:$V$2329,11,FALSE) = "UNK", "Unknown", VLOOKUP(VALUE(VLOOKUP($A1618,'Student reference sheet'!$A$2:$V$2329,11,FALSE)),'Ethnicity Reference'!$A$2:$B$22,2,FALSE)),
IF(VLOOKUP($A1618,'Student reference sheet'!$A$2:$V$2329,9,FALSE) &lt;&gt; "", VLOOKUP(VALUE(VLOOKUP($A1618,'Student reference sheet'!$A$2:$V$2329,9,FALSE)),'Ethnicity Reference'!$A$2:$B$22,2,FALSE),"Unknown"))))</f>
        <v/>
      </c>
      <c r="U1618" s="35"/>
    </row>
    <row r="1619" spans="1:21" ht="15.75">
      <c r="A1619" s="47"/>
      <c r="B1619" s="33"/>
      <c r="C1619" s="39" t="str">
        <f>IF($A1619 &lt;&gt; "",VLOOKUP($A1619,'Student reference sheet'!$A$2:$V$2329, 3,FALSE), "")</f>
        <v/>
      </c>
      <c r="D1619" s="39" t="str">
        <f>IF($A1619 &lt;&gt; "",VLOOKUP($A1619,'Student reference sheet'!$A$2:$V$2329, 2,FALSE), "")</f>
        <v/>
      </c>
      <c r="E1619" s="35"/>
      <c r="F1619" s="34"/>
      <c r="G1619" s="40" t="str">
        <f t="shared" ca="1" si="78"/>
        <v/>
      </c>
      <c r="H1619" s="40" t="str">
        <f t="shared" ca="1" si="79"/>
        <v/>
      </c>
      <c r="I1619" s="36" t="str">
        <f>IF($A1619 = "", "",
IF(COUNTIF(MINIMUM_DAY_DATES[], Attendance!J1619) &gt; 0, VLOOKUP(Attendance!$G1619,MINIMUM_DAY_PERIOD_SCHEDULE[], 2,TRUE),
IF(COUNTIF(RALLY_DATES[], Attendance!J1619) &gt; 0, VLOOKUP(Attendance!$G1619,RALLY_PERIOD_SCHEDULE[], 2,TRUE),
IF(WEEKDAY(Attendance!$J1619) = 2,
       IF(COUNTIF(FINALS_WEEK_MONDAY_DATE[],Attendance!$J1619) &gt; 0, VLOOKUP(Attendance!$G1619,FINALS_WEEK_MONDAY_PERIOD_SCHEDULE[],2,TRUE),
       VLOOKUP(Attendance!$G1619,REGULAR_WEEK_SCHEDULE[],6,TRUE)),
IF(WEEKDAY($J1619) = 3,
       IF(COUNTIF(FINALS_WEEK_TUESDAY_DATE[],Attendance!$J1619) &gt; 0, VLOOKUP(Attendance!$G1619,FINALS_WEEK_TUESDAY_PERIOD_SCHEDULE[],2,TRUE),
       VLOOKUP(Attendance!$G1619,REGULAR_WEEK_SCHEDULE[[Tuesday]:[Period]],5,TRUE)),
IF(WEEKDAY(Attendance!$J1619) = 4,
        IF(COUNTIF(BLOCK_WEDNESDAY_DATES[],Attendance!$J1619) &gt; 0, VLOOKUP(Attendance!$G1619,BLOCK_WEDNESDAY_PERIOD_SCHEDULE[],2,TRUE),
        IF(COUNTIF(FINALS_WEEK_WEDNESDAY_DATE[],Attendance!$J1619) &gt; 0, VLOOKUP(Attendance!$G1619,FINALS_WEEK_WEDNESDAY_PERIOD_SCHEDULE[],2,TRUE),
       VLOOKUP(Attendance!$G1619,REGULAR_WEEK_SCHEDULE[[Wednesday]:[Period]],4,TRUE))),
IF(WEEKDAY($J1619) = 5,
       IF(COUNTIF(BLOCK_THURSDAY_DATES[],Attendance!$J1619) &gt; 0, VLOOKUP(Attendance!$G1619,BLOCK_THURSDAY_PERIOD_SCHEDULE[],2,TRUE),
       IF(COUNTIF(FINALS_WEEK_THURSDAY_DATE[],Attendance!$J1619) &gt; 0, VLOOKUP(Attendance!$G1619,FINALS_WEEK_THURSDAY_PERIOD_SCHEDULE[],2,TRUE),
       VLOOKUP(Attendance!$G1619,REGULAR_WEEK_SCHEDULE[[Thursday]:[Period]],3,TRUE))),
IF(WEEKDAY(Attendance!$J1619) = 6,
       IF(COUNTIF(FINALS_WEEK_FRIDAY_DATE[],Attendance!$J1619) &gt; 0, VLOOKUP(Attendance!$G1619,FINALS_WEEK_FRIDAY_PERIOD_SCHEDULE[],2,TRUE),
       VLOOKUP(Attendance!$G1619,REGULAR_WEEK_SCHEDULE[[Friday]:[Period]],2,TRUE))))))))))</f>
        <v/>
      </c>
      <c r="J1619" s="41" t="str">
        <f t="shared" ca="1" si="80"/>
        <v/>
      </c>
      <c r="K1619" s="41" t="str">
        <f>IF($A1619 &lt;&gt; "",VLOOKUP($A1619,'Student reference sheet'!$A$2:$V$2329, 7,FALSE), "")</f>
        <v/>
      </c>
      <c r="L1619" s="30" t="str">
        <f>IF($A1619 ="", "", VLOOKUP($A1619, 'Student reference sheet'!$A$2:$Z$2603,23,FALSE))</f>
        <v/>
      </c>
      <c r="M1619" s="30" t="str">
        <f>IF($A1619 ="", "", VLOOKUP($A1619, 'Student reference sheet'!$A$2:$Z$2603,24,FALSE))</f>
        <v/>
      </c>
      <c r="N1619" s="30" t="str">
        <f>IF($A1619 ="", "", VLOOKUP($A1619, 'Student reference sheet'!$A$2:$Z$2603,26,FALSE))</f>
        <v/>
      </c>
      <c r="O1619" s="30" t="str">
        <f>IF($A1619 ="", "", VLOOKUP($A1619, 'Student reference sheet'!$A$2:$Z$2603,25,FALSE))</f>
        <v/>
      </c>
      <c r="P1619" s="39" t="str">
        <f>IF($A1619 = "", "", IF(OR(VLOOKUP($A1619,'Student reference sheet'!$A$2:$V$2400,8,FALSE) = "R",  VLOOKUP($A1619,'Student reference sheet'!$A$2:$V$2400,8,FALSE) = "L"), "X", ""))</f>
        <v/>
      </c>
      <c r="Q1619" s="39" t="str">
        <f>IF($A1619 ="", "", VLOOKUP($A1619, 'Student reference sheet'!$A$2:$V$2603,22,FALSE))</f>
        <v/>
      </c>
      <c r="R1619" s="39" t="str">
        <f>IF($A1619 &lt;&gt; "",VLOOKUP($A1619,'Student reference sheet'!$A$2:$V$2329, 5,FALSE), "")</f>
        <v/>
      </c>
      <c r="S1619" s="39" t="str">
        <f>IF($A1619 &lt;&gt; "",VLOOKUP($A1619,'Student reference sheet'!$A$2:$V$2329, 6,FALSE), "")</f>
        <v/>
      </c>
      <c r="T1619" s="30" t="str">
        <f>IF($A1619 = "","",
IF(VLOOKUP($A1619,'Student reference sheet'!$A$2:$V$2329, 10,FALSE) = "Y", "Hispanic",
IF(VLOOKUP($A1619,'Student reference sheet'!$A$2:$V$2329,11,FALSE) &lt;&gt; "",
IF(VLOOKUP($A1619,'Student reference sheet'!$A$2:$V$2329,11,FALSE) = "UNK", "Unknown", VLOOKUP(VALUE(VLOOKUP($A1619,'Student reference sheet'!$A$2:$V$2329,11,FALSE)),'Ethnicity Reference'!$A$2:$B$22,2,FALSE)),
IF(VLOOKUP($A1619,'Student reference sheet'!$A$2:$V$2329,9,FALSE) &lt;&gt; "", VLOOKUP(VALUE(VLOOKUP($A1619,'Student reference sheet'!$A$2:$V$2329,9,FALSE)),'Ethnicity Reference'!$A$2:$B$22,2,FALSE),"Unknown"))))</f>
        <v/>
      </c>
      <c r="U1619" s="35"/>
    </row>
    <row r="1620" spans="1:21" ht="15.75">
      <c r="A1620" s="47"/>
      <c r="B1620" s="33"/>
      <c r="C1620" s="39" t="str">
        <f>IF($A1620 &lt;&gt; "",VLOOKUP($A1620,'Student reference sheet'!$A$2:$V$2329, 3,FALSE), "")</f>
        <v/>
      </c>
      <c r="D1620" s="39" t="str">
        <f>IF($A1620 &lt;&gt; "",VLOOKUP($A1620,'Student reference sheet'!$A$2:$V$2329, 2,FALSE), "")</f>
        <v/>
      </c>
      <c r="E1620" s="35"/>
      <c r="F1620" s="34"/>
      <c r="G1620" s="40" t="str">
        <f t="shared" ca="1" si="78"/>
        <v/>
      </c>
      <c r="H1620" s="40" t="str">
        <f t="shared" ca="1" si="79"/>
        <v/>
      </c>
      <c r="I1620" s="36" t="str">
        <f>IF($A1620 = "", "",
IF(COUNTIF(MINIMUM_DAY_DATES[], Attendance!J1620) &gt; 0, VLOOKUP(Attendance!$G1620,MINIMUM_DAY_PERIOD_SCHEDULE[], 2,TRUE),
IF(COUNTIF(RALLY_DATES[], Attendance!J1620) &gt; 0, VLOOKUP(Attendance!$G1620,RALLY_PERIOD_SCHEDULE[], 2,TRUE),
IF(WEEKDAY(Attendance!$J1620) = 2,
       IF(COUNTIF(FINALS_WEEK_MONDAY_DATE[],Attendance!$J1620) &gt; 0, VLOOKUP(Attendance!$G1620,FINALS_WEEK_MONDAY_PERIOD_SCHEDULE[],2,TRUE),
       VLOOKUP(Attendance!$G1620,REGULAR_WEEK_SCHEDULE[],6,TRUE)),
IF(WEEKDAY($J1620) = 3,
       IF(COUNTIF(FINALS_WEEK_TUESDAY_DATE[],Attendance!$J1620) &gt; 0, VLOOKUP(Attendance!$G1620,FINALS_WEEK_TUESDAY_PERIOD_SCHEDULE[],2,TRUE),
       VLOOKUP(Attendance!$G1620,REGULAR_WEEK_SCHEDULE[[Tuesday]:[Period]],5,TRUE)),
IF(WEEKDAY(Attendance!$J1620) = 4,
        IF(COUNTIF(BLOCK_WEDNESDAY_DATES[],Attendance!$J1620) &gt; 0, VLOOKUP(Attendance!$G1620,BLOCK_WEDNESDAY_PERIOD_SCHEDULE[],2,TRUE),
        IF(COUNTIF(FINALS_WEEK_WEDNESDAY_DATE[],Attendance!$J1620) &gt; 0, VLOOKUP(Attendance!$G1620,FINALS_WEEK_WEDNESDAY_PERIOD_SCHEDULE[],2,TRUE),
       VLOOKUP(Attendance!$G1620,REGULAR_WEEK_SCHEDULE[[Wednesday]:[Period]],4,TRUE))),
IF(WEEKDAY($J1620) = 5,
       IF(COUNTIF(BLOCK_THURSDAY_DATES[],Attendance!$J1620) &gt; 0, VLOOKUP(Attendance!$G1620,BLOCK_THURSDAY_PERIOD_SCHEDULE[],2,TRUE),
       IF(COUNTIF(FINALS_WEEK_THURSDAY_DATE[],Attendance!$J1620) &gt; 0, VLOOKUP(Attendance!$G1620,FINALS_WEEK_THURSDAY_PERIOD_SCHEDULE[],2,TRUE),
       VLOOKUP(Attendance!$G1620,REGULAR_WEEK_SCHEDULE[[Thursday]:[Period]],3,TRUE))),
IF(WEEKDAY(Attendance!$J1620) = 6,
       IF(COUNTIF(FINALS_WEEK_FRIDAY_DATE[],Attendance!$J1620) &gt; 0, VLOOKUP(Attendance!$G1620,FINALS_WEEK_FRIDAY_PERIOD_SCHEDULE[],2,TRUE),
       VLOOKUP(Attendance!$G1620,REGULAR_WEEK_SCHEDULE[[Friday]:[Period]],2,TRUE))))))))))</f>
        <v/>
      </c>
      <c r="J1620" s="41" t="str">
        <f t="shared" ca="1" si="80"/>
        <v/>
      </c>
      <c r="K1620" s="41" t="str">
        <f>IF($A1620 &lt;&gt; "",VLOOKUP($A1620,'Student reference sheet'!$A$2:$V$2329, 7,FALSE), "")</f>
        <v/>
      </c>
      <c r="L1620" s="30" t="str">
        <f>IF($A1620 ="", "", VLOOKUP($A1620, 'Student reference sheet'!$A$2:$Z$2603,23,FALSE))</f>
        <v/>
      </c>
      <c r="M1620" s="30" t="str">
        <f>IF($A1620 ="", "", VLOOKUP($A1620, 'Student reference sheet'!$A$2:$Z$2603,24,FALSE))</f>
        <v/>
      </c>
      <c r="N1620" s="30" t="str">
        <f>IF($A1620 ="", "", VLOOKUP($A1620, 'Student reference sheet'!$A$2:$Z$2603,26,FALSE))</f>
        <v/>
      </c>
      <c r="O1620" s="30" t="str">
        <f>IF($A1620 ="", "", VLOOKUP($A1620, 'Student reference sheet'!$A$2:$Z$2603,25,FALSE))</f>
        <v/>
      </c>
      <c r="P1620" s="39" t="str">
        <f>IF($A1620 = "", "", IF(OR(VLOOKUP($A1620,'Student reference sheet'!$A$2:$V$2400,8,FALSE) = "R",  VLOOKUP($A1620,'Student reference sheet'!$A$2:$V$2400,8,FALSE) = "L"), "X", ""))</f>
        <v/>
      </c>
      <c r="Q1620" s="39" t="str">
        <f>IF($A1620 ="", "", VLOOKUP($A1620, 'Student reference sheet'!$A$2:$V$2603,22,FALSE))</f>
        <v/>
      </c>
      <c r="R1620" s="39" t="str">
        <f>IF($A1620 &lt;&gt; "",VLOOKUP($A1620,'Student reference sheet'!$A$2:$V$2329, 5,FALSE), "")</f>
        <v/>
      </c>
      <c r="S1620" s="39" t="str">
        <f>IF($A1620 &lt;&gt; "",VLOOKUP($A1620,'Student reference sheet'!$A$2:$V$2329, 6,FALSE), "")</f>
        <v/>
      </c>
      <c r="T1620" s="30" t="str">
        <f>IF($A1620 = "","",
IF(VLOOKUP($A1620,'Student reference sheet'!$A$2:$V$2329, 10,FALSE) = "Y", "Hispanic",
IF(VLOOKUP($A1620,'Student reference sheet'!$A$2:$V$2329,11,FALSE) &lt;&gt; "",
IF(VLOOKUP($A1620,'Student reference sheet'!$A$2:$V$2329,11,FALSE) = "UNK", "Unknown", VLOOKUP(VALUE(VLOOKUP($A1620,'Student reference sheet'!$A$2:$V$2329,11,FALSE)),'Ethnicity Reference'!$A$2:$B$22,2,FALSE)),
IF(VLOOKUP($A1620,'Student reference sheet'!$A$2:$V$2329,9,FALSE) &lt;&gt; "", VLOOKUP(VALUE(VLOOKUP($A1620,'Student reference sheet'!$A$2:$V$2329,9,FALSE)),'Ethnicity Reference'!$A$2:$B$22,2,FALSE),"Unknown"))))</f>
        <v/>
      </c>
      <c r="U1620" s="35"/>
    </row>
    <row r="1621" spans="1:21" ht="15.75">
      <c r="A1621" s="47"/>
      <c r="B1621" s="33"/>
      <c r="C1621" s="39" t="str">
        <f>IF($A1621 &lt;&gt; "",VLOOKUP($A1621,'Student reference sheet'!$A$2:$V$2329, 3,FALSE), "")</f>
        <v/>
      </c>
      <c r="D1621" s="39" t="str">
        <f>IF($A1621 &lt;&gt; "",VLOOKUP($A1621,'Student reference sheet'!$A$2:$V$2329, 2,FALSE), "")</f>
        <v/>
      </c>
      <c r="E1621" s="35"/>
      <c r="F1621" s="34"/>
      <c r="G1621" s="40" t="str">
        <f t="shared" ca="1" si="78"/>
        <v/>
      </c>
      <c r="H1621" s="40" t="str">
        <f t="shared" ca="1" si="79"/>
        <v/>
      </c>
      <c r="I1621" s="36" t="str">
        <f>IF($A1621 = "", "",
IF(COUNTIF(MINIMUM_DAY_DATES[], Attendance!J1621) &gt; 0, VLOOKUP(Attendance!$G1621,MINIMUM_DAY_PERIOD_SCHEDULE[], 2,TRUE),
IF(COUNTIF(RALLY_DATES[], Attendance!J1621) &gt; 0, VLOOKUP(Attendance!$G1621,RALLY_PERIOD_SCHEDULE[], 2,TRUE),
IF(WEEKDAY(Attendance!$J1621) = 2,
       IF(COUNTIF(FINALS_WEEK_MONDAY_DATE[],Attendance!$J1621) &gt; 0, VLOOKUP(Attendance!$G1621,FINALS_WEEK_MONDAY_PERIOD_SCHEDULE[],2,TRUE),
       VLOOKUP(Attendance!$G1621,REGULAR_WEEK_SCHEDULE[],6,TRUE)),
IF(WEEKDAY($J1621) = 3,
       IF(COUNTIF(FINALS_WEEK_TUESDAY_DATE[],Attendance!$J1621) &gt; 0, VLOOKUP(Attendance!$G1621,FINALS_WEEK_TUESDAY_PERIOD_SCHEDULE[],2,TRUE),
       VLOOKUP(Attendance!$G1621,REGULAR_WEEK_SCHEDULE[[Tuesday]:[Period]],5,TRUE)),
IF(WEEKDAY(Attendance!$J1621) = 4,
        IF(COUNTIF(BLOCK_WEDNESDAY_DATES[],Attendance!$J1621) &gt; 0, VLOOKUP(Attendance!$G1621,BLOCK_WEDNESDAY_PERIOD_SCHEDULE[],2,TRUE),
        IF(COUNTIF(FINALS_WEEK_WEDNESDAY_DATE[],Attendance!$J1621) &gt; 0, VLOOKUP(Attendance!$G1621,FINALS_WEEK_WEDNESDAY_PERIOD_SCHEDULE[],2,TRUE),
       VLOOKUP(Attendance!$G1621,REGULAR_WEEK_SCHEDULE[[Wednesday]:[Period]],4,TRUE))),
IF(WEEKDAY($J1621) = 5,
       IF(COUNTIF(BLOCK_THURSDAY_DATES[],Attendance!$J1621) &gt; 0, VLOOKUP(Attendance!$G1621,BLOCK_THURSDAY_PERIOD_SCHEDULE[],2,TRUE),
       IF(COUNTIF(FINALS_WEEK_THURSDAY_DATE[],Attendance!$J1621) &gt; 0, VLOOKUP(Attendance!$G1621,FINALS_WEEK_THURSDAY_PERIOD_SCHEDULE[],2,TRUE),
       VLOOKUP(Attendance!$G1621,REGULAR_WEEK_SCHEDULE[[Thursday]:[Period]],3,TRUE))),
IF(WEEKDAY(Attendance!$J1621) = 6,
       IF(COUNTIF(FINALS_WEEK_FRIDAY_DATE[],Attendance!$J1621) &gt; 0, VLOOKUP(Attendance!$G1621,FINALS_WEEK_FRIDAY_PERIOD_SCHEDULE[],2,TRUE),
       VLOOKUP(Attendance!$G1621,REGULAR_WEEK_SCHEDULE[[Friday]:[Period]],2,TRUE))))))))))</f>
        <v/>
      </c>
      <c r="J1621" s="41" t="str">
        <f t="shared" ca="1" si="80"/>
        <v/>
      </c>
      <c r="K1621" s="41" t="str">
        <f>IF($A1621 &lt;&gt; "",VLOOKUP($A1621,'Student reference sheet'!$A$2:$V$2329, 7,FALSE), "")</f>
        <v/>
      </c>
      <c r="L1621" s="30" t="str">
        <f>IF($A1621 ="", "", VLOOKUP($A1621, 'Student reference sheet'!$A$2:$Z$2603,23,FALSE))</f>
        <v/>
      </c>
      <c r="M1621" s="30" t="str">
        <f>IF($A1621 ="", "", VLOOKUP($A1621, 'Student reference sheet'!$A$2:$Z$2603,24,FALSE))</f>
        <v/>
      </c>
      <c r="N1621" s="30" t="str">
        <f>IF($A1621 ="", "", VLOOKUP($A1621, 'Student reference sheet'!$A$2:$Z$2603,26,FALSE))</f>
        <v/>
      </c>
      <c r="O1621" s="30" t="str">
        <f>IF($A1621 ="", "", VLOOKUP($A1621, 'Student reference sheet'!$A$2:$Z$2603,25,FALSE))</f>
        <v/>
      </c>
      <c r="P1621" s="39" t="str">
        <f>IF($A1621 = "", "", IF(OR(VLOOKUP($A1621,'Student reference sheet'!$A$2:$V$2400,8,FALSE) = "R",  VLOOKUP($A1621,'Student reference sheet'!$A$2:$V$2400,8,FALSE) = "L"), "X", ""))</f>
        <v/>
      </c>
      <c r="Q1621" s="39" t="str">
        <f>IF($A1621 ="", "", VLOOKUP($A1621, 'Student reference sheet'!$A$2:$V$2603,22,FALSE))</f>
        <v/>
      </c>
      <c r="R1621" s="39" t="str">
        <f>IF($A1621 &lt;&gt; "",VLOOKUP($A1621,'Student reference sheet'!$A$2:$V$2329, 5,FALSE), "")</f>
        <v/>
      </c>
      <c r="S1621" s="39" t="str">
        <f>IF($A1621 &lt;&gt; "",VLOOKUP($A1621,'Student reference sheet'!$A$2:$V$2329, 6,FALSE), "")</f>
        <v/>
      </c>
      <c r="T1621" s="30" t="str">
        <f>IF($A1621 = "","",
IF(VLOOKUP($A1621,'Student reference sheet'!$A$2:$V$2329, 10,FALSE) = "Y", "Hispanic",
IF(VLOOKUP($A1621,'Student reference sheet'!$A$2:$V$2329,11,FALSE) &lt;&gt; "",
IF(VLOOKUP($A1621,'Student reference sheet'!$A$2:$V$2329,11,FALSE) = "UNK", "Unknown", VLOOKUP(VALUE(VLOOKUP($A1621,'Student reference sheet'!$A$2:$V$2329,11,FALSE)),'Ethnicity Reference'!$A$2:$B$22,2,FALSE)),
IF(VLOOKUP($A1621,'Student reference sheet'!$A$2:$V$2329,9,FALSE) &lt;&gt; "", VLOOKUP(VALUE(VLOOKUP($A1621,'Student reference sheet'!$A$2:$V$2329,9,FALSE)),'Ethnicity Reference'!$A$2:$B$22,2,FALSE),"Unknown"))))</f>
        <v/>
      </c>
      <c r="U1621" s="35"/>
    </row>
    <row r="1622" spans="1:21" ht="15.75">
      <c r="A1622" s="47"/>
      <c r="B1622" s="33"/>
      <c r="C1622" s="39" t="str">
        <f>IF($A1622 &lt;&gt; "",VLOOKUP($A1622,'Student reference sheet'!$A$2:$V$2329, 3,FALSE), "")</f>
        <v/>
      </c>
      <c r="D1622" s="39" t="str">
        <f>IF($A1622 &lt;&gt; "",VLOOKUP($A1622,'Student reference sheet'!$A$2:$V$2329, 2,FALSE), "")</f>
        <v/>
      </c>
      <c r="E1622" s="35"/>
      <c r="F1622" s="34"/>
      <c r="G1622" s="40" t="str">
        <f t="shared" ca="1" si="78"/>
        <v/>
      </c>
      <c r="H1622" s="40" t="str">
        <f t="shared" ca="1" si="79"/>
        <v/>
      </c>
      <c r="I1622" s="36" t="str">
        <f>IF($A1622 = "", "",
IF(COUNTIF(MINIMUM_DAY_DATES[], Attendance!J1622) &gt; 0, VLOOKUP(Attendance!$G1622,MINIMUM_DAY_PERIOD_SCHEDULE[], 2,TRUE),
IF(COUNTIF(RALLY_DATES[], Attendance!J1622) &gt; 0, VLOOKUP(Attendance!$G1622,RALLY_PERIOD_SCHEDULE[], 2,TRUE),
IF(WEEKDAY(Attendance!$J1622) = 2,
       IF(COUNTIF(FINALS_WEEK_MONDAY_DATE[],Attendance!$J1622) &gt; 0, VLOOKUP(Attendance!$G1622,FINALS_WEEK_MONDAY_PERIOD_SCHEDULE[],2,TRUE),
       VLOOKUP(Attendance!$G1622,REGULAR_WEEK_SCHEDULE[],6,TRUE)),
IF(WEEKDAY($J1622) = 3,
       IF(COUNTIF(FINALS_WEEK_TUESDAY_DATE[],Attendance!$J1622) &gt; 0, VLOOKUP(Attendance!$G1622,FINALS_WEEK_TUESDAY_PERIOD_SCHEDULE[],2,TRUE),
       VLOOKUP(Attendance!$G1622,REGULAR_WEEK_SCHEDULE[[Tuesday]:[Period]],5,TRUE)),
IF(WEEKDAY(Attendance!$J1622) = 4,
        IF(COUNTIF(BLOCK_WEDNESDAY_DATES[],Attendance!$J1622) &gt; 0, VLOOKUP(Attendance!$G1622,BLOCK_WEDNESDAY_PERIOD_SCHEDULE[],2,TRUE),
        IF(COUNTIF(FINALS_WEEK_WEDNESDAY_DATE[],Attendance!$J1622) &gt; 0, VLOOKUP(Attendance!$G1622,FINALS_WEEK_WEDNESDAY_PERIOD_SCHEDULE[],2,TRUE),
       VLOOKUP(Attendance!$G1622,REGULAR_WEEK_SCHEDULE[[Wednesday]:[Period]],4,TRUE))),
IF(WEEKDAY($J1622) = 5,
       IF(COUNTIF(BLOCK_THURSDAY_DATES[],Attendance!$J1622) &gt; 0, VLOOKUP(Attendance!$G1622,BLOCK_THURSDAY_PERIOD_SCHEDULE[],2,TRUE),
       IF(COUNTIF(FINALS_WEEK_THURSDAY_DATE[],Attendance!$J1622) &gt; 0, VLOOKUP(Attendance!$G1622,FINALS_WEEK_THURSDAY_PERIOD_SCHEDULE[],2,TRUE),
       VLOOKUP(Attendance!$G1622,REGULAR_WEEK_SCHEDULE[[Thursday]:[Period]],3,TRUE))),
IF(WEEKDAY(Attendance!$J1622) = 6,
       IF(COUNTIF(FINALS_WEEK_FRIDAY_DATE[],Attendance!$J1622) &gt; 0, VLOOKUP(Attendance!$G1622,FINALS_WEEK_FRIDAY_PERIOD_SCHEDULE[],2,TRUE),
       VLOOKUP(Attendance!$G1622,REGULAR_WEEK_SCHEDULE[[Friday]:[Period]],2,TRUE))))))))))</f>
        <v/>
      </c>
      <c r="J1622" s="41" t="str">
        <f t="shared" ca="1" si="80"/>
        <v/>
      </c>
      <c r="K1622" s="41" t="str">
        <f>IF($A1622 &lt;&gt; "",VLOOKUP($A1622,'Student reference sheet'!$A$2:$V$2329, 7,FALSE), "")</f>
        <v/>
      </c>
      <c r="L1622" s="30" t="str">
        <f>IF($A1622 ="", "", VLOOKUP($A1622, 'Student reference sheet'!$A$2:$Z$2603,23,FALSE))</f>
        <v/>
      </c>
      <c r="M1622" s="30" t="str">
        <f>IF($A1622 ="", "", VLOOKUP($A1622, 'Student reference sheet'!$A$2:$Z$2603,24,FALSE))</f>
        <v/>
      </c>
      <c r="N1622" s="30" t="str">
        <f>IF($A1622 ="", "", VLOOKUP($A1622, 'Student reference sheet'!$A$2:$Z$2603,26,FALSE))</f>
        <v/>
      </c>
      <c r="O1622" s="30" t="str">
        <f>IF($A1622 ="", "", VLOOKUP($A1622, 'Student reference sheet'!$A$2:$Z$2603,25,FALSE))</f>
        <v/>
      </c>
      <c r="P1622" s="39" t="str">
        <f>IF($A1622 = "", "", IF(OR(VLOOKUP($A1622,'Student reference sheet'!$A$2:$V$2400,8,FALSE) = "R",  VLOOKUP($A1622,'Student reference sheet'!$A$2:$V$2400,8,FALSE) = "L"), "X", ""))</f>
        <v/>
      </c>
      <c r="Q1622" s="39" t="str">
        <f>IF($A1622 ="", "", VLOOKUP($A1622, 'Student reference sheet'!$A$2:$V$2603,22,FALSE))</f>
        <v/>
      </c>
      <c r="R1622" s="39" t="str">
        <f>IF($A1622 &lt;&gt; "",VLOOKUP($A1622,'Student reference sheet'!$A$2:$V$2329, 5,FALSE), "")</f>
        <v/>
      </c>
      <c r="S1622" s="39" t="str">
        <f>IF($A1622 &lt;&gt; "",VLOOKUP($A1622,'Student reference sheet'!$A$2:$V$2329, 6,FALSE), "")</f>
        <v/>
      </c>
      <c r="T1622" s="30" t="str">
        <f>IF($A1622 = "","",
IF(VLOOKUP($A1622,'Student reference sheet'!$A$2:$V$2329, 10,FALSE) = "Y", "Hispanic",
IF(VLOOKUP($A1622,'Student reference sheet'!$A$2:$V$2329,11,FALSE) &lt;&gt; "",
IF(VLOOKUP($A1622,'Student reference sheet'!$A$2:$V$2329,11,FALSE) = "UNK", "Unknown", VLOOKUP(VALUE(VLOOKUP($A1622,'Student reference sheet'!$A$2:$V$2329,11,FALSE)),'Ethnicity Reference'!$A$2:$B$22,2,FALSE)),
IF(VLOOKUP($A1622,'Student reference sheet'!$A$2:$V$2329,9,FALSE) &lt;&gt; "", VLOOKUP(VALUE(VLOOKUP($A1622,'Student reference sheet'!$A$2:$V$2329,9,FALSE)),'Ethnicity Reference'!$A$2:$B$22,2,FALSE),"Unknown"))))</f>
        <v/>
      </c>
      <c r="U1622" s="35"/>
    </row>
    <row r="1623" spans="1:21" ht="15.75">
      <c r="A1623" s="47"/>
      <c r="B1623" s="33"/>
      <c r="C1623" s="39" t="str">
        <f>IF($A1623 &lt;&gt; "",VLOOKUP($A1623,'Student reference sheet'!$A$2:$V$2329, 3,FALSE), "")</f>
        <v/>
      </c>
      <c r="D1623" s="39" t="str">
        <f>IF($A1623 &lt;&gt; "",VLOOKUP($A1623,'Student reference sheet'!$A$2:$V$2329, 2,FALSE), "")</f>
        <v/>
      </c>
      <c r="E1623" s="35"/>
      <c r="F1623" s="34"/>
      <c r="G1623" s="40" t="str">
        <f t="shared" ca="1" si="78"/>
        <v/>
      </c>
      <c r="H1623" s="40" t="str">
        <f t="shared" ca="1" si="79"/>
        <v/>
      </c>
      <c r="I1623" s="36" t="str">
        <f>IF($A1623 = "", "",
IF(COUNTIF(MINIMUM_DAY_DATES[], Attendance!J1623) &gt; 0, VLOOKUP(Attendance!$G1623,MINIMUM_DAY_PERIOD_SCHEDULE[], 2,TRUE),
IF(COUNTIF(RALLY_DATES[], Attendance!J1623) &gt; 0, VLOOKUP(Attendance!$G1623,RALLY_PERIOD_SCHEDULE[], 2,TRUE),
IF(WEEKDAY(Attendance!$J1623) = 2,
       IF(COUNTIF(FINALS_WEEK_MONDAY_DATE[],Attendance!$J1623) &gt; 0, VLOOKUP(Attendance!$G1623,FINALS_WEEK_MONDAY_PERIOD_SCHEDULE[],2,TRUE),
       VLOOKUP(Attendance!$G1623,REGULAR_WEEK_SCHEDULE[],6,TRUE)),
IF(WEEKDAY($J1623) = 3,
       IF(COUNTIF(FINALS_WEEK_TUESDAY_DATE[],Attendance!$J1623) &gt; 0, VLOOKUP(Attendance!$G1623,FINALS_WEEK_TUESDAY_PERIOD_SCHEDULE[],2,TRUE),
       VLOOKUP(Attendance!$G1623,REGULAR_WEEK_SCHEDULE[[Tuesday]:[Period]],5,TRUE)),
IF(WEEKDAY(Attendance!$J1623) = 4,
        IF(COUNTIF(BLOCK_WEDNESDAY_DATES[],Attendance!$J1623) &gt; 0, VLOOKUP(Attendance!$G1623,BLOCK_WEDNESDAY_PERIOD_SCHEDULE[],2,TRUE),
        IF(COUNTIF(FINALS_WEEK_WEDNESDAY_DATE[],Attendance!$J1623) &gt; 0, VLOOKUP(Attendance!$G1623,FINALS_WEEK_WEDNESDAY_PERIOD_SCHEDULE[],2,TRUE),
       VLOOKUP(Attendance!$G1623,REGULAR_WEEK_SCHEDULE[[Wednesday]:[Period]],4,TRUE))),
IF(WEEKDAY($J1623) = 5,
       IF(COUNTIF(BLOCK_THURSDAY_DATES[],Attendance!$J1623) &gt; 0, VLOOKUP(Attendance!$G1623,BLOCK_THURSDAY_PERIOD_SCHEDULE[],2,TRUE),
       IF(COUNTIF(FINALS_WEEK_THURSDAY_DATE[],Attendance!$J1623) &gt; 0, VLOOKUP(Attendance!$G1623,FINALS_WEEK_THURSDAY_PERIOD_SCHEDULE[],2,TRUE),
       VLOOKUP(Attendance!$G1623,REGULAR_WEEK_SCHEDULE[[Thursday]:[Period]],3,TRUE))),
IF(WEEKDAY(Attendance!$J1623) = 6,
       IF(COUNTIF(FINALS_WEEK_FRIDAY_DATE[],Attendance!$J1623) &gt; 0, VLOOKUP(Attendance!$G1623,FINALS_WEEK_FRIDAY_PERIOD_SCHEDULE[],2,TRUE),
       VLOOKUP(Attendance!$G1623,REGULAR_WEEK_SCHEDULE[[Friday]:[Period]],2,TRUE))))))))))</f>
        <v/>
      </c>
      <c r="J1623" s="41" t="str">
        <f t="shared" ca="1" si="80"/>
        <v/>
      </c>
      <c r="K1623" s="41" t="str">
        <f>IF($A1623 &lt;&gt; "",VLOOKUP($A1623,'Student reference sheet'!$A$2:$V$2329, 7,FALSE), "")</f>
        <v/>
      </c>
      <c r="L1623" s="30" t="str">
        <f>IF($A1623 ="", "", VLOOKUP($A1623, 'Student reference sheet'!$A$2:$Z$2603,23,FALSE))</f>
        <v/>
      </c>
      <c r="M1623" s="30" t="str">
        <f>IF($A1623 ="", "", VLOOKUP($A1623, 'Student reference sheet'!$A$2:$Z$2603,24,FALSE))</f>
        <v/>
      </c>
      <c r="N1623" s="30" t="str">
        <f>IF($A1623 ="", "", VLOOKUP($A1623, 'Student reference sheet'!$A$2:$Z$2603,26,FALSE))</f>
        <v/>
      </c>
      <c r="O1623" s="30" t="str">
        <f>IF($A1623 ="", "", VLOOKUP($A1623, 'Student reference sheet'!$A$2:$Z$2603,25,FALSE))</f>
        <v/>
      </c>
      <c r="P1623" s="39" t="str">
        <f>IF($A1623 = "", "", IF(OR(VLOOKUP($A1623,'Student reference sheet'!$A$2:$V$2400,8,FALSE) = "R",  VLOOKUP($A1623,'Student reference sheet'!$A$2:$V$2400,8,FALSE) = "L"), "X", ""))</f>
        <v/>
      </c>
      <c r="Q1623" s="39" t="str">
        <f>IF($A1623 ="", "", VLOOKUP($A1623, 'Student reference sheet'!$A$2:$V$2603,22,FALSE))</f>
        <v/>
      </c>
      <c r="R1623" s="39" t="str">
        <f>IF($A1623 &lt;&gt; "",VLOOKUP($A1623,'Student reference sheet'!$A$2:$V$2329, 5,FALSE), "")</f>
        <v/>
      </c>
      <c r="S1623" s="39" t="str">
        <f>IF($A1623 &lt;&gt; "",VLOOKUP($A1623,'Student reference sheet'!$A$2:$V$2329, 6,FALSE), "")</f>
        <v/>
      </c>
      <c r="T1623" s="30" t="str">
        <f>IF($A1623 = "","",
IF(VLOOKUP($A1623,'Student reference sheet'!$A$2:$V$2329, 10,FALSE) = "Y", "Hispanic",
IF(VLOOKUP($A1623,'Student reference sheet'!$A$2:$V$2329,11,FALSE) &lt;&gt; "",
IF(VLOOKUP($A1623,'Student reference sheet'!$A$2:$V$2329,11,FALSE) = "UNK", "Unknown", VLOOKUP(VALUE(VLOOKUP($A1623,'Student reference sheet'!$A$2:$V$2329,11,FALSE)),'Ethnicity Reference'!$A$2:$B$22,2,FALSE)),
IF(VLOOKUP($A1623,'Student reference sheet'!$A$2:$V$2329,9,FALSE) &lt;&gt; "", VLOOKUP(VALUE(VLOOKUP($A1623,'Student reference sheet'!$A$2:$V$2329,9,FALSE)),'Ethnicity Reference'!$A$2:$B$22,2,FALSE),"Unknown"))))</f>
        <v/>
      </c>
      <c r="U1623" s="35"/>
    </row>
    <row r="1624" spans="1:21" ht="15.75">
      <c r="A1624" s="47"/>
      <c r="B1624" s="33"/>
      <c r="C1624" s="39" t="str">
        <f>IF($A1624 &lt;&gt; "",VLOOKUP($A1624,'Student reference sheet'!$A$2:$V$2329, 3,FALSE), "")</f>
        <v/>
      </c>
      <c r="D1624" s="39" t="str">
        <f>IF($A1624 &lt;&gt; "",VLOOKUP($A1624,'Student reference sheet'!$A$2:$V$2329, 2,FALSE), "")</f>
        <v/>
      </c>
      <c r="E1624" s="35"/>
      <c r="F1624" s="34"/>
      <c r="G1624" s="40" t="str">
        <f t="shared" ca="1" si="78"/>
        <v/>
      </c>
      <c r="H1624" s="40" t="str">
        <f t="shared" ca="1" si="79"/>
        <v/>
      </c>
      <c r="I1624" s="36" t="str">
        <f>IF($A1624 = "", "",
IF(COUNTIF(MINIMUM_DAY_DATES[], Attendance!J1624) &gt; 0, VLOOKUP(Attendance!$G1624,MINIMUM_DAY_PERIOD_SCHEDULE[], 2,TRUE),
IF(COUNTIF(RALLY_DATES[], Attendance!J1624) &gt; 0, VLOOKUP(Attendance!$G1624,RALLY_PERIOD_SCHEDULE[], 2,TRUE),
IF(WEEKDAY(Attendance!$J1624) = 2,
       IF(COUNTIF(FINALS_WEEK_MONDAY_DATE[],Attendance!$J1624) &gt; 0, VLOOKUP(Attendance!$G1624,FINALS_WEEK_MONDAY_PERIOD_SCHEDULE[],2,TRUE),
       VLOOKUP(Attendance!$G1624,REGULAR_WEEK_SCHEDULE[],6,TRUE)),
IF(WEEKDAY($J1624) = 3,
       IF(COUNTIF(FINALS_WEEK_TUESDAY_DATE[],Attendance!$J1624) &gt; 0, VLOOKUP(Attendance!$G1624,FINALS_WEEK_TUESDAY_PERIOD_SCHEDULE[],2,TRUE),
       VLOOKUP(Attendance!$G1624,REGULAR_WEEK_SCHEDULE[[Tuesday]:[Period]],5,TRUE)),
IF(WEEKDAY(Attendance!$J1624) = 4,
        IF(COUNTIF(BLOCK_WEDNESDAY_DATES[],Attendance!$J1624) &gt; 0, VLOOKUP(Attendance!$G1624,BLOCK_WEDNESDAY_PERIOD_SCHEDULE[],2,TRUE),
        IF(COUNTIF(FINALS_WEEK_WEDNESDAY_DATE[],Attendance!$J1624) &gt; 0, VLOOKUP(Attendance!$G1624,FINALS_WEEK_WEDNESDAY_PERIOD_SCHEDULE[],2,TRUE),
       VLOOKUP(Attendance!$G1624,REGULAR_WEEK_SCHEDULE[[Wednesday]:[Period]],4,TRUE))),
IF(WEEKDAY($J1624) = 5,
       IF(COUNTIF(BLOCK_THURSDAY_DATES[],Attendance!$J1624) &gt; 0, VLOOKUP(Attendance!$G1624,BLOCK_THURSDAY_PERIOD_SCHEDULE[],2,TRUE),
       IF(COUNTIF(FINALS_WEEK_THURSDAY_DATE[],Attendance!$J1624) &gt; 0, VLOOKUP(Attendance!$G1624,FINALS_WEEK_THURSDAY_PERIOD_SCHEDULE[],2,TRUE),
       VLOOKUP(Attendance!$G1624,REGULAR_WEEK_SCHEDULE[[Thursday]:[Period]],3,TRUE))),
IF(WEEKDAY(Attendance!$J1624) = 6,
       IF(COUNTIF(FINALS_WEEK_FRIDAY_DATE[],Attendance!$J1624) &gt; 0, VLOOKUP(Attendance!$G1624,FINALS_WEEK_FRIDAY_PERIOD_SCHEDULE[],2,TRUE),
       VLOOKUP(Attendance!$G1624,REGULAR_WEEK_SCHEDULE[[Friday]:[Period]],2,TRUE))))))))))</f>
        <v/>
      </c>
      <c r="J1624" s="41" t="str">
        <f t="shared" ca="1" si="80"/>
        <v/>
      </c>
      <c r="K1624" s="41" t="str">
        <f>IF($A1624 &lt;&gt; "",VLOOKUP($A1624,'Student reference sheet'!$A$2:$V$2329, 7,FALSE), "")</f>
        <v/>
      </c>
      <c r="L1624" s="30" t="str">
        <f>IF($A1624 ="", "", VLOOKUP($A1624, 'Student reference sheet'!$A$2:$Z$2603,23,FALSE))</f>
        <v/>
      </c>
      <c r="M1624" s="30" t="str">
        <f>IF($A1624 ="", "", VLOOKUP($A1624, 'Student reference sheet'!$A$2:$Z$2603,24,FALSE))</f>
        <v/>
      </c>
      <c r="N1624" s="30" t="str">
        <f>IF($A1624 ="", "", VLOOKUP($A1624, 'Student reference sheet'!$A$2:$Z$2603,26,FALSE))</f>
        <v/>
      </c>
      <c r="O1624" s="30" t="str">
        <f>IF($A1624 ="", "", VLOOKUP($A1624, 'Student reference sheet'!$A$2:$Z$2603,25,FALSE))</f>
        <v/>
      </c>
      <c r="P1624" s="39" t="str">
        <f>IF($A1624 = "", "", IF(OR(VLOOKUP($A1624,'Student reference sheet'!$A$2:$V$2400,8,FALSE) = "R",  VLOOKUP($A1624,'Student reference sheet'!$A$2:$V$2400,8,FALSE) = "L"), "X", ""))</f>
        <v/>
      </c>
      <c r="Q1624" s="39" t="str">
        <f>IF($A1624 ="", "", VLOOKUP($A1624, 'Student reference sheet'!$A$2:$V$2603,22,FALSE))</f>
        <v/>
      </c>
      <c r="R1624" s="39" t="str">
        <f>IF($A1624 &lt;&gt; "",VLOOKUP($A1624,'Student reference sheet'!$A$2:$V$2329, 5,FALSE), "")</f>
        <v/>
      </c>
      <c r="S1624" s="39" t="str">
        <f>IF($A1624 &lt;&gt; "",VLOOKUP($A1624,'Student reference sheet'!$A$2:$V$2329, 6,FALSE), "")</f>
        <v/>
      </c>
      <c r="T1624" s="30" t="str">
        <f>IF($A1624 = "","",
IF(VLOOKUP($A1624,'Student reference sheet'!$A$2:$V$2329, 10,FALSE) = "Y", "Hispanic",
IF(VLOOKUP($A1624,'Student reference sheet'!$A$2:$V$2329,11,FALSE) &lt;&gt; "",
IF(VLOOKUP($A1624,'Student reference sheet'!$A$2:$V$2329,11,FALSE) = "UNK", "Unknown", VLOOKUP(VALUE(VLOOKUP($A1624,'Student reference sheet'!$A$2:$V$2329,11,FALSE)),'Ethnicity Reference'!$A$2:$B$22,2,FALSE)),
IF(VLOOKUP($A1624,'Student reference sheet'!$A$2:$V$2329,9,FALSE) &lt;&gt; "", VLOOKUP(VALUE(VLOOKUP($A1624,'Student reference sheet'!$A$2:$V$2329,9,FALSE)),'Ethnicity Reference'!$A$2:$B$22,2,FALSE),"Unknown"))))</f>
        <v/>
      </c>
      <c r="U1624" s="35"/>
    </row>
    <row r="1625" spans="1:21" ht="15.75">
      <c r="A1625" s="47"/>
      <c r="B1625" s="33"/>
      <c r="C1625" s="39" t="str">
        <f>IF($A1625 &lt;&gt; "",VLOOKUP($A1625,'Student reference sheet'!$A$2:$V$2329, 3,FALSE), "")</f>
        <v/>
      </c>
      <c r="D1625" s="39" t="str">
        <f>IF($A1625 &lt;&gt; "",VLOOKUP($A1625,'Student reference sheet'!$A$2:$V$2329, 2,FALSE), "")</f>
        <v/>
      </c>
      <c r="E1625" s="35"/>
      <c r="F1625" s="34"/>
      <c r="G1625" s="40" t="str">
        <f t="shared" ca="1" si="78"/>
        <v/>
      </c>
      <c r="H1625" s="40" t="str">
        <f t="shared" ca="1" si="79"/>
        <v/>
      </c>
      <c r="I1625" s="36" t="str">
        <f>IF($A1625 = "", "",
IF(COUNTIF(MINIMUM_DAY_DATES[], Attendance!J1625) &gt; 0, VLOOKUP(Attendance!$G1625,MINIMUM_DAY_PERIOD_SCHEDULE[], 2,TRUE),
IF(COUNTIF(RALLY_DATES[], Attendance!J1625) &gt; 0, VLOOKUP(Attendance!$G1625,RALLY_PERIOD_SCHEDULE[], 2,TRUE),
IF(WEEKDAY(Attendance!$J1625) = 2,
       IF(COUNTIF(FINALS_WEEK_MONDAY_DATE[],Attendance!$J1625) &gt; 0, VLOOKUP(Attendance!$G1625,FINALS_WEEK_MONDAY_PERIOD_SCHEDULE[],2,TRUE),
       VLOOKUP(Attendance!$G1625,REGULAR_WEEK_SCHEDULE[],6,TRUE)),
IF(WEEKDAY($J1625) = 3,
       IF(COUNTIF(FINALS_WEEK_TUESDAY_DATE[],Attendance!$J1625) &gt; 0, VLOOKUP(Attendance!$G1625,FINALS_WEEK_TUESDAY_PERIOD_SCHEDULE[],2,TRUE),
       VLOOKUP(Attendance!$G1625,REGULAR_WEEK_SCHEDULE[[Tuesday]:[Period]],5,TRUE)),
IF(WEEKDAY(Attendance!$J1625) = 4,
        IF(COUNTIF(BLOCK_WEDNESDAY_DATES[],Attendance!$J1625) &gt; 0, VLOOKUP(Attendance!$G1625,BLOCK_WEDNESDAY_PERIOD_SCHEDULE[],2,TRUE),
        IF(COUNTIF(FINALS_WEEK_WEDNESDAY_DATE[],Attendance!$J1625) &gt; 0, VLOOKUP(Attendance!$G1625,FINALS_WEEK_WEDNESDAY_PERIOD_SCHEDULE[],2,TRUE),
       VLOOKUP(Attendance!$G1625,REGULAR_WEEK_SCHEDULE[[Wednesday]:[Period]],4,TRUE))),
IF(WEEKDAY($J1625) = 5,
       IF(COUNTIF(BLOCK_THURSDAY_DATES[],Attendance!$J1625) &gt; 0, VLOOKUP(Attendance!$G1625,BLOCK_THURSDAY_PERIOD_SCHEDULE[],2,TRUE),
       IF(COUNTIF(FINALS_WEEK_THURSDAY_DATE[],Attendance!$J1625) &gt; 0, VLOOKUP(Attendance!$G1625,FINALS_WEEK_THURSDAY_PERIOD_SCHEDULE[],2,TRUE),
       VLOOKUP(Attendance!$G1625,REGULAR_WEEK_SCHEDULE[[Thursday]:[Period]],3,TRUE))),
IF(WEEKDAY(Attendance!$J1625) = 6,
       IF(COUNTIF(FINALS_WEEK_FRIDAY_DATE[],Attendance!$J1625) &gt; 0, VLOOKUP(Attendance!$G1625,FINALS_WEEK_FRIDAY_PERIOD_SCHEDULE[],2,TRUE),
       VLOOKUP(Attendance!$G1625,REGULAR_WEEK_SCHEDULE[[Friday]:[Period]],2,TRUE))))))))))</f>
        <v/>
      </c>
      <c r="J1625" s="41" t="str">
        <f t="shared" ca="1" si="80"/>
        <v/>
      </c>
      <c r="K1625" s="41" t="str">
        <f>IF($A1625 &lt;&gt; "",VLOOKUP($A1625,'Student reference sheet'!$A$2:$V$2329, 7,FALSE), "")</f>
        <v/>
      </c>
      <c r="L1625" s="30" t="str">
        <f>IF($A1625 ="", "", VLOOKUP($A1625, 'Student reference sheet'!$A$2:$Z$2603,23,FALSE))</f>
        <v/>
      </c>
      <c r="M1625" s="30" t="str">
        <f>IF($A1625 ="", "", VLOOKUP($A1625, 'Student reference sheet'!$A$2:$Z$2603,24,FALSE))</f>
        <v/>
      </c>
      <c r="N1625" s="30" t="str">
        <f>IF($A1625 ="", "", VLOOKUP($A1625, 'Student reference sheet'!$A$2:$Z$2603,26,FALSE))</f>
        <v/>
      </c>
      <c r="O1625" s="30" t="str">
        <f>IF($A1625 ="", "", VLOOKUP($A1625, 'Student reference sheet'!$A$2:$Z$2603,25,FALSE))</f>
        <v/>
      </c>
      <c r="P1625" s="39" t="str">
        <f>IF($A1625 = "", "", IF(OR(VLOOKUP($A1625,'Student reference sheet'!$A$2:$V$2400,8,FALSE) = "R",  VLOOKUP($A1625,'Student reference sheet'!$A$2:$V$2400,8,FALSE) = "L"), "X", ""))</f>
        <v/>
      </c>
      <c r="Q1625" s="39" t="str">
        <f>IF($A1625 ="", "", VLOOKUP($A1625, 'Student reference sheet'!$A$2:$V$2603,22,FALSE))</f>
        <v/>
      </c>
      <c r="R1625" s="39" t="str">
        <f>IF($A1625 &lt;&gt; "",VLOOKUP($A1625,'Student reference sheet'!$A$2:$V$2329, 5,FALSE), "")</f>
        <v/>
      </c>
      <c r="S1625" s="39" t="str">
        <f>IF($A1625 &lt;&gt; "",VLOOKUP($A1625,'Student reference sheet'!$A$2:$V$2329, 6,FALSE), "")</f>
        <v/>
      </c>
      <c r="T1625" s="30" t="str">
        <f>IF($A1625 = "","",
IF(VLOOKUP($A1625,'Student reference sheet'!$A$2:$V$2329, 10,FALSE) = "Y", "Hispanic",
IF(VLOOKUP($A1625,'Student reference sheet'!$A$2:$V$2329,11,FALSE) &lt;&gt; "",
IF(VLOOKUP($A1625,'Student reference sheet'!$A$2:$V$2329,11,FALSE) = "UNK", "Unknown", VLOOKUP(VALUE(VLOOKUP($A1625,'Student reference sheet'!$A$2:$V$2329,11,FALSE)),'Ethnicity Reference'!$A$2:$B$22,2,FALSE)),
IF(VLOOKUP($A1625,'Student reference sheet'!$A$2:$V$2329,9,FALSE) &lt;&gt; "", VLOOKUP(VALUE(VLOOKUP($A1625,'Student reference sheet'!$A$2:$V$2329,9,FALSE)),'Ethnicity Reference'!$A$2:$B$22,2,FALSE),"Unknown"))))</f>
        <v/>
      </c>
      <c r="U1625" s="35"/>
    </row>
    <row r="1626" spans="1:21" ht="15.75">
      <c r="A1626" s="47"/>
      <c r="B1626" s="33"/>
      <c r="C1626" s="39" t="str">
        <f>IF($A1626 &lt;&gt; "",VLOOKUP($A1626,'Student reference sheet'!$A$2:$V$2329, 3,FALSE), "")</f>
        <v/>
      </c>
      <c r="D1626" s="39" t="str">
        <f>IF($A1626 &lt;&gt; "",VLOOKUP($A1626,'Student reference sheet'!$A$2:$V$2329, 2,FALSE), "")</f>
        <v/>
      </c>
      <c r="E1626" s="35"/>
      <c r="F1626" s="34"/>
      <c r="G1626" s="40" t="str">
        <f t="shared" ca="1" si="78"/>
        <v/>
      </c>
      <c r="H1626" s="40" t="str">
        <f t="shared" ca="1" si="79"/>
        <v/>
      </c>
      <c r="I1626" s="36" t="str">
        <f>IF($A1626 = "", "",
IF(COUNTIF(MINIMUM_DAY_DATES[], Attendance!J1626) &gt; 0, VLOOKUP(Attendance!$G1626,MINIMUM_DAY_PERIOD_SCHEDULE[], 2,TRUE),
IF(COUNTIF(RALLY_DATES[], Attendance!J1626) &gt; 0, VLOOKUP(Attendance!$G1626,RALLY_PERIOD_SCHEDULE[], 2,TRUE),
IF(WEEKDAY(Attendance!$J1626) = 2,
       IF(COUNTIF(FINALS_WEEK_MONDAY_DATE[],Attendance!$J1626) &gt; 0, VLOOKUP(Attendance!$G1626,FINALS_WEEK_MONDAY_PERIOD_SCHEDULE[],2,TRUE),
       VLOOKUP(Attendance!$G1626,REGULAR_WEEK_SCHEDULE[],6,TRUE)),
IF(WEEKDAY($J1626) = 3,
       IF(COUNTIF(FINALS_WEEK_TUESDAY_DATE[],Attendance!$J1626) &gt; 0, VLOOKUP(Attendance!$G1626,FINALS_WEEK_TUESDAY_PERIOD_SCHEDULE[],2,TRUE),
       VLOOKUP(Attendance!$G1626,REGULAR_WEEK_SCHEDULE[[Tuesday]:[Period]],5,TRUE)),
IF(WEEKDAY(Attendance!$J1626) = 4,
        IF(COUNTIF(BLOCK_WEDNESDAY_DATES[],Attendance!$J1626) &gt; 0, VLOOKUP(Attendance!$G1626,BLOCK_WEDNESDAY_PERIOD_SCHEDULE[],2,TRUE),
        IF(COUNTIF(FINALS_WEEK_WEDNESDAY_DATE[],Attendance!$J1626) &gt; 0, VLOOKUP(Attendance!$G1626,FINALS_WEEK_WEDNESDAY_PERIOD_SCHEDULE[],2,TRUE),
       VLOOKUP(Attendance!$G1626,REGULAR_WEEK_SCHEDULE[[Wednesday]:[Period]],4,TRUE))),
IF(WEEKDAY($J1626) = 5,
       IF(COUNTIF(BLOCK_THURSDAY_DATES[],Attendance!$J1626) &gt; 0, VLOOKUP(Attendance!$G1626,BLOCK_THURSDAY_PERIOD_SCHEDULE[],2,TRUE),
       IF(COUNTIF(FINALS_WEEK_THURSDAY_DATE[],Attendance!$J1626) &gt; 0, VLOOKUP(Attendance!$G1626,FINALS_WEEK_THURSDAY_PERIOD_SCHEDULE[],2,TRUE),
       VLOOKUP(Attendance!$G1626,REGULAR_WEEK_SCHEDULE[[Thursday]:[Period]],3,TRUE))),
IF(WEEKDAY(Attendance!$J1626) = 6,
       IF(COUNTIF(FINALS_WEEK_FRIDAY_DATE[],Attendance!$J1626) &gt; 0, VLOOKUP(Attendance!$G1626,FINALS_WEEK_FRIDAY_PERIOD_SCHEDULE[],2,TRUE),
       VLOOKUP(Attendance!$G1626,REGULAR_WEEK_SCHEDULE[[Friday]:[Period]],2,TRUE))))))))))</f>
        <v/>
      </c>
      <c r="J1626" s="41" t="str">
        <f t="shared" ca="1" si="80"/>
        <v/>
      </c>
      <c r="K1626" s="41" t="str">
        <f>IF($A1626 &lt;&gt; "",VLOOKUP($A1626,'Student reference sheet'!$A$2:$V$2329, 7,FALSE), "")</f>
        <v/>
      </c>
      <c r="L1626" s="30" t="str">
        <f>IF($A1626 ="", "", VLOOKUP($A1626, 'Student reference sheet'!$A$2:$Z$2603,23,FALSE))</f>
        <v/>
      </c>
      <c r="M1626" s="30" t="str">
        <f>IF($A1626 ="", "", VLOOKUP($A1626, 'Student reference sheet'!$A$2:$Z$2603,24,FALSE))</f>
        <v/>
      </c>
      <c r="N1626" s="30" t="str">
        <f>IF($A1626 ="", "", VLOOKUP($A1626, 'Student reference sheet'!$A$2:$Z$2603,26,FALSE))</f>
        <v/>
      </c>
      <c r="O1626" s="30" t="str">
        <f>IF($A1626 ="", "", VLOOKUP($A1626, 'Student reference sheet'!$A$2:$Z$2603,25,FALSE))</f>
        <v/>
      </c>
      <c r="P1626" s="39" t="str">
        <f>IF($A1626 = "", "", IF(OR(VLOOKUP($A1626,'Student reference sheet'!$A$2:$V$2400,8,FALSE) = "R",  VLOOKUP($A1626,'Student reference sheet'!$A$2:$V$2400,8,FALSE) = "L"), "X", ""))</f>
        <v/>
      </c>
      <c r="Q1626" s="39" t="str">
        <f>IF($A1626 ="", "", VLOOKUP($A1626, 'Student reference sheet'!$A$2:$V$2603,22,FALSE))</f>
        <v/>
      </c>
      <c r="R1626" s="39" t="str">
        <f>IF($A1626 &lt;&gt; "",VLOOKUP($A1626,'Student reference sheet'!$A$2:$V$2329, 5,FALSE), "")</f>
        <v/>
      </c>
      <c r="S1626" s="39" t="str">
        <f>IF($A1626 &lt;&gt; "",VLOOKUP($A1626,'Student reference sheet'!$A$2:$V$2329, 6,FALSE), "")</f>
        <v/>
      </c>
      <c r="T1626" s="30" t="str">
        <f>IF($A1626 = "","",
IF(VLOOKUP($A1626,'Student reference sheet'!$A$2:$V$2329, 10,FALSE) = "Y", "Hispanic",
IF(VLOOKUP($A1626,'Student reference sheet'!$A$2:$V$2329,11,FALSE) &lt;&gt; "",
IF(VLOOKUP($A1626,'Student reference sheet'!$A$2:$V$2329,11,FALSE) = "UNK", "Unknown", VLOOKUP(VALUE(VLOOKUP($A1626,'Student reference sheet'!$A$2:$V$2329,11,FALSE)),'Ethnicity Reference'!$A$2:$B$22,2,FALSE)),
IF(VLOOKUP($A1626,'Student reference sheet'!$A$2:$V$2329,9,FALSE) &lt;&gt; "", VLOOKUP(VALUE(VLOOKUP($A1626,'Student reference sheet'!$A$2:$V$2329,9,FALSE)),'Ethnicity Reference'!$A$2:$B$22,2,FALSE),"Unknown"))))</f>
        <v/>
      </c>
      <c r="U1626" s="35"/>
    </row>
    <row r="1627" spans="1:21" ht="15.75">
      <c r="A1627" s="47"/>
      <c r="B1627" s="33"/>
      <c r="C1627" s="39" t="str">
        <f>IF($A1627 &lt;&gt; "",VLOOKUP($A1627,'Student reference sheet'!$A$2:$V$2329, 3,FALSE), "")</f>
        <v/>
      </c>
      <c r="D1627" s="39" t="str">
        <f>IF($A1627 &lt;&gt; "",VLOOKUP($A1627,'Student reference sheet'!$A$2:$V$2329, 2,FALSE), "")</f>
        <v/>
      </c>
      <c r="E1627" s="35"/>
      <c r="F1627" s="34"/>
      <c r="G1627" s="40" t="str">
        <f t="shared" ca="1" si="78"/>
        <v/>
      </c>
      <c r="H1627" s="40" t="str">
        <f t="shared" ca="1" si="79"/>
        <v/>
      </c>
      <c r="I1627" s="36" t="str">
        <f>IF($A1627 = "", "",
IF(COUNTIF(MINIMUM_DAY_DATES[], Attendance!J1627) &gt; 0, VLOOKUP(Attendance!$G1627,MINIMUM_DAY_PERIOD_SCHEDULE[], 2,TRUE),
IF(COUNTIF(RALLY_DATES[], Attendance!J1627) &gt; 0, VLOOKUP(Attendance!$G1627,RALLY_PERIOD_SCHEDULE[], 2,TRUE),
IF(WEEKDAY(Attendance!$J1627) = 2,
       IF(COUNTIF(FINALS_WEEK_MONDAY_DATE[],Attendance!$J1627) &gt; 0, VLOOKUP(Attendance!$G1627,FINALS_WEEK_MONDAY_PERIOD_SCHEDULE[],2,TRUE),
       VLOOKUP(Attendance!$G1627,REGULAR_WEEK_SCHEDULE[],6,TRUE)),
IF(WEEKDAY($J1627) = 3,
       IF(COUNTIF(FINALS_WEEK_TUESDAY_DATE[],Attendance!$J1627) &gt; 0, VLOOKUP(Attendance!$G1627,FINALS_WEEK_TUESDAY_PERIOD_SCHEDULE[],2,TRUE),
       VLOOKUP(Attendance!$G1627,REGULAR_WEEK_SCHEDULE[[Tuesday]:[Period]],5,TRUE)),
IF(WEEKDAY(Attendance!$J1627) = 4,
        IF(COUNTIF(BLOCK_WEDNESDAY_DATES[],Attendance!$J1627) &gt; 0, VLOOKUP(Attendance!$G1627,BLOCK_WEDNESDAY_PERIOD_SCHEDULE[],2,TRUE),
        IF(COUNTIF(FINALS_WEEK_WEDNESDAY_DATE[],Attendance!$J1627) &gt; 0, VLOOKUP(Attendance!$G1627,FINALS_WEEK_WEDNESDAY_PERIOD_SCHEDULE[],2,TRUE),
       VLOOKUP(Attendance!$G1627,REGULAR_WEEK_SCHEDULE[[Wednesday]:[Period]],4,TRUE))),
IF(WEEKDAY($J1627) = 5,
       IF(COUNTIF(BLOCK_THURSDAY_DATES[],Attendance!$J1627) &gt; 0, VLOOKUP(Attendance!$G1627,BLOCK_THURSDAY_PERIOD_SCHEDULE[],2,TRUE),
       IF(COUNTIF(FINALS_WEEK_THURSDAY_DATE[],Attendance!$J1627) &gt; 0, VLOOKUP(Attendance!$G1627,FINALS_WEEK_THURSDAY_PERIOD_SCHEDULE[],2,TRUE),
       VLOOKUP(Attendance!$G1627,REGULAR_WEEK_SCHEDULE[[Thursday]:[Period]],3,TRUE))),
IF(WEEKDAY(Attendance!$J1627) = 6,
       IF(COUNTIF(FINALS_WEEK_FRIDAY_DATE[],Attendance!$J1627) &gt; 0, VLOOKUP(Attendance!$G1627,FINALS_WEEK_FRIDAY_PERIOD_SCHEDULE[],2,TRUE),
       VLOOKUP(Attendance!$G1627,REGULAR_WEEK_SCHEDULE[[Friday]:[Period]],2,TRUE))))))))))</f>
        <v/>
      </c>
      <c r="J1627" s="41" t="str">
        <f t="shared" ca="1" si="80"/>
        <v/>
      </c>
      <c r="K1627" s="41" t="str">
        <f>IF($A1627 &lt;&gt; "",VLOOKUP($A1627,'Student reference sheet'!$A$2:$V$2329, 7,FALSE), "")</f>
        <v/>
      </c>
      <c r="L1627" s="30" t="str">
        <f>IF($A1627 ="", "", VLOOKUP($A1627, 'Student reference sheet'!$A$2:$Z$2603,23,FALSE))</f>
        <v/>
      </c>
      <c r="M1627" s="30" t="str">
        <f>IF($A1627 ="", "", VLOOKUP($A1627, 'Student reference sheet'!$A$2:$Z$2603,24,FALSE))</f>
        <v/>
      </c>
      <c r="N1627" s="30" t="str">
        <f>IF($A1627 ="", "", VLOOKUP($A1627, 'Student reference sheet'!$A$2:$Z$2603,26,FALSE))</f>
        <v/>
      </c>
      <c r="O1627" s="30" t="str">
        <f>IF($A1627 ="", "", VLOOKUP($A1627, 'Student reference sheet'!$A$2:$Z$2603,25,FALSE))</f>
        <v/>
      </c>
      <c r="P1627" s="39" t="str">
        <f>IF($A1627 = "", "", IF(OR(VLOOKUP($A1627,'Student reference sheet'!$A$2:$V$2400,8,FALSE) = "R",  VLOOKUP($A1627,'Student reference sheet'!$A$2:$V$2400,8,FALSE) = "L"), "X", ""))</f>
        <v/>
      </c>
      <c r="Q1627" s="39" t="str">
        <f>IF($A1627 ="", "", VLOOKUP($A1627, 'Student reference sheet'!$A$2:$V$2603,22,FALSE))</f>
        <v/>
      </c>
      <c r="R1627" s="39" t="str">
        <f>IF($A1627 &lt;&gt; "",VLOOKUP($A1627,'Student reference sheet'!$A$2:$V$2329, 5,FALSE), "")</f>
        <v/>
      </c>
      <c r="S1627" s="39" t="str">
        <f>IF($A1627 &lt;&gt; "",VLOOKUP($A1627,'Student reference sheet'!$A$2:$V$2329, 6,FALSE), "")</f>
        <v/>
      </c>
      <c r="T1627" s="30" t="str">
        <f>IF($A1627 = "","",
IF(VLOOKUP($A1627,'Student reference sheet'!$A$2:$V$2329, 10,FALSE) = "Y", "Hispanic",
IF(VLOOKUP($A1627,'Student reference sheet'!$A$2:$V$2329,11,FALSE) &lt;&gt; "",
IF(VLOOKUP($A1627,'Student reference sheet'!$A$2:$V$2329,11,FALSE) = "UNK", "Unknown", VLOOKUP(VALUE(VLOOKUP($A1627,'Student reference sheet'!$A$2:$V$2329,11,FALSE)),'Ethnicity Reference'!$A$2:$B$22,2,FALSE)),
IF(VLOOKUP($A1627,'Student reference sheet'!$A$2:$V$2329,9,FALSE) &lt;&gt; "", VLOOKUP(VALUE(VLOOKUP($A1627,'Student reference sheet'!$A$2:$V$2329,9,FALSE)),'Ethnicity Reference'!$A$2:$B$22,2,FALSE),"Unknown"))))</f>
        <v/>
      </c>
      <c r="U1627" s="35"/>
    </row>
    <row r="1628" spans="1:21" ht="15.75">
      <c r="A1628" s="47"/>
      <c r="B1628" s="33"/>
      <c r="C1628" s="39" t="str">
        <f>IF($A1628 &lt;&gt; "",VLOOKUP($A1628,'Student reference sheet'!$A$2:$V$2329, 3,FALSE), "")</f>
        <v/>
      </c>
      <c r="D1628" s="39" t="str">
        <f>IF($A1628 &lt;&gt; "",VLOOKUP($A1628,'Student reference sheet'!$A$2:$V$2329, 2,FALSE), "")</f>
        <v/>
      </c>
      <c r="E1628" s="35"/>
      <c r="F1628" s="34"/>
      <c r="G1628" s="40" t="str">
        <f t="shared" ca="1" si="78"/>
        <v/>
      </c>
      <c r="H1628" s="40" t="str">
        <f t="shared" ca="1" si="79"/>
        <v/>
      </c>
      <c r="I1628" s="36" t="str">
        <f>IF($A1628 = "", "",
IF(COUNTIF(MINIMUM_DAY_DATES[], Attendance!J1628) &gt; 0, VLOOKUP(Attendance!$G1628,MINIMUM_DAY_PERIOD_SCHEDULE[], 2,TRUE),
IF(COUNTIF(RALLY_DATES[], Attendance!J1628) &gt; 0, VLOOKUP(Attendance!$G1628,RALLY_PERIOD_SCHEDULE[], 2,TRUE),
IF(WEEKDAY(Attendance!$J1628) = 2,
       IF(COUNTIF(FINALS_WEEK_MONDAY_DATE[],Attendance!$J1628) &gt; 0, VLOOKUP(Attendance!$G1628,FINALS_WEEK_MONDAY_PERIOD_SCHEDULE[],2,TRUE),
       VLOOKUP(Attendance!$G1628,REGULAR_WEEK_SCHEDULE[],6,TRUE)),
IF(WEEKDAY($J1628) = 3,
       IF(COUNTIF(FINALS_WEEK_TUESDAY_DATE[],Attendance!$J1628) &gt; 0, VLOOKUP(Attendance!$G1628,FINALS_WEEK_TUESDAY_PERIOD_SCHEDULE[],2,TRUE),
       VLOOKUP(Attendance!$G1628,REGULAR_WEEK_SCHEDULE[[Tuesday]:[Period]],5,TRUE)),
IF(WEEKDAY(Attendance!$J1628) = 4,
        IF(COUNTIF(BLOCK_WEDNESDAY_DATES[],Attendance!$J1628) &gt; 0, VLOOKUP(Attendance!$G1628,BLOCK_WEDNESDAY_PERIOD_SCHEDULE[],2,TRUE),
        IF(COUNTIF(FINALS_WEEK_WEDNESDAY_DATE[],Attendance!$J1628) &gt; 0, VLOOKUP(Attendance!$G1628,FINALS_WEEK_WEDNESDAY_PERIOD_SCHEDULE[],2,TRUE),
       VLOOKUP(Attendance!$G1628,REGULAR_WEEK_SCHEDULE[[Wednesday]:[Period]],4,TRUE))),
IF(WEEKDAY($J1628) = 5,
       IF(COUNTIF(BLOCK_THURSDAY_DATES[],Attendance!$J1628) &gt; 0, VLOOKUP(Attendance!$G1628,BLOCK_THURSDAY_PERIOD_SCHEDULE[],2,TRUE),
       IF(COUNTIF(FINALS_WEEK_THURSDAY_DATE[],Attendance!$J1628) &gt; 0, VLOOKUP(Attendance!$G1628,FINALS_WEEK_THURSDAY_PERIOD_SCHEDULE[],2,TRUE),
       VLOOKUP(Attendance!$G1628,REGULAR_WEEK_SCHEDULE[[Thursday]:[Period]],3,TRUE))),
IF(WEEKDAY(Attendance!$J1628) = 6,
       IF(COUNTIF(FINALS_WEEK_FRIDAY_DATE[],Attendance!$J1628) &gt; 0, VLOOKUP(Attendance!$G1628,FINALS_WEEK_FRIDAY_PERIOD_SCHEDULE[],2,TRUE),
       VLOOKUP(Attendance!$G1628,REGULAR_WEEK_SCHEDULE[[Friday]:[Period]],2,TRUE))))))))))</f>
        <v/>
      </c>
      <c r="J1628" s="41" t="str">
        <f t="shared" ca="1" si="80"/>
        <v/>
      </c>
      <c r="K1628" s="41" t="str">
        <f>IF($A1628 &lt;&gt; "",VLOOKUP($A1628,'Student reference sheet'!$A$2:$V$2329, 7,FALSE), "")</f>
        <v/>
      </c>
      <c r="L1628" s="30" t="str">
        <f>IF($A1628 ="", "", VLOOKUP($A1628, 'Student reference sheet'!$A$2:$Z$2603,23,FALSE))</f>
        <v/>
      </c>
      <c r="M1628" s="30" t="str">
        <f>IF($A1628 ="", "", VLOOKUP($A1628, 'Student reference sheet'!$A$2:$Z$2603,24,FALSE))</f>
        <v/>
      </c>
      <c r="N1628" s="30" t="str">
        <f>IF($A1628 ="", "", VLOOKUP($A1628, 'Student reference sheet'!$A$2:$Z$2603,26,FALSE))</f>
        <v/>
      </c>
      <c r="O1628" s="30" t="str">
        <f>IF($A1628 ="", "", VLOOKUP($A1628, 'Student reference sheet'!$A$2:$Z$2603,25,FALSE))</f>
        <v/>
      </c>
      <c r="P1628" s="39" t="str">
        <f>IF($A1628 = "", "", IF(OR(VLOOKUP($A1628,'Student reference sheet'!$A$2:$V$2400,8,FALSE) = "R",  VLOOKUP($A1628,'Student reference sheet'!$A$2:$V$2400,8,FALSE) = "L"), "X", ""))</f>
        <v/>
      </c>
      <c r="Q1628" s="39" t="str">
        <f>IF($A1628 ="", "", VLOOKUP($A1628, 'Student reference sheet'!$A$2:$V$2603,22,FALSE))</f>
        <v/>
      </c>
      <c r="R1628" s="39" t="str">
        <f>IF($A1628 &lt;&gt; "",VLOOKUP($A1628,'Student reference sheet'!$A$2:$V$2329, 5,FALSE), "")</f>
        <v/>
      </c>
      <c r="S1628" s="39" t="str">
        <f>IF($A1628 &lt;&gt; "",VLOOKUP($A1628,'Student reference sheet'!$A$2:$V$2329, 6,FALSE), "")</f>
        <v/>
      </c>
      <c r="T1628" s="30" t="str">
        <f>IF($A1628 = "","",
IF(VLOOKUP($A1628,'Student reference sheet'!$A$2:$V$2329, 10,FALSE) = "Y", "Hispanic",
IF(VLOOKUP($A1628,'Student reference sheet'!$A$2:$V$2329,11,FALSE) &lt;&gt; "",
IF(VLOOKUP($A1628,'Student reference sheet'!$A$2:$V$2329,11,FALSE) = "UNK", "Unknown", VLOOKUP(VALUE(VLOOKUP($A1628,'Student reference sheet'!$A$2:$V$2329,11,FALSE)),'Ethnicity Reference'!$A$2:$B$22,2,FALSE)),
IF(VLOOKUP($A1628,'Student reference sheet'!$A$2:$V$2329,9,FALSE) &lt;&gt; "", VLOOKUP(VALUE(VLOOKUP($A1628,'Student reference sheet'!$A$2:$V$2329,9,FALSE)),'Ethnicity Reference'!$A$2:$B$22,2,FALSE),"Unknown"))))</f>
        <v/>
      </c>
      <c r="U1628" s="35"/>
    </row>
    <row r="1629" spans="1:21" ht="15.75">
      <c r="A1629" s="47"/>
      <c r="B1629" s="33"/>
      <c r="C1629" s="39" t="str">
        <f>IF($A1629 &lt;&gt; "",VLOOKUP($A1629,'Student reference sheet'!$A$2:$V$2329, 3,FALSE), "")</f>
        <v/>
      </c>
      <c r="D1629" s="39" t="str">
        <f>IF($A1629 &lt;&gt; "",VLOOKUP($A1629,'Student reference sheet'!$A$2:$V$2329, 2,FALSE), "")</f>
        <v/>
      </c>
      <c r="E1629" s="35"/>
      <c r="F1629" s="34"/>
      <c r="G1629" s="40" t="str">
        <f t="shared" ca="1" si="78"/>
        <v/>
      </c>
      <c r="H1629" s="40" t="str">
        <f t="shared" ca="1" si="79"/>
        <v/>
      </c>
      <c r="I1629" s="36" t="str">
        <f>IF($A1629 = "", "",
IF(COUNTIF(MINIMUM_DAY_DATES[], Attendance!J1629) &gt; 0, VLOOKUP(Attendance!$G1629,MINIMUM_DAY_PERIOD_SCHEDULE[], 2,TRUE),
IF(COUNTIF(RALLY_DATES[], Attendance!J1629) &gt; 0, VLOOKUP(Attendance!$G1629,RALLY_PERIOD_SCHEDULE[], 2,TRUE),
IF(WEEKDAY(Attendance!$J1629) = 2,
       IF(COUNTIF(FINALS_WEEK_MONDAY_DATE[],Attendance!$J1629) &gt; 0, VLOOKUP(Attendance!$G1629,FINALS_WEEK_MONDAY_PERIOD_SCHEDULE[],2,TRUE),
       VLOOKUP(Attendance!$G1629,REGULAR_WEEK_SCHEDULE[],6,TRUE)),
IF(WEEKDAY($J1629) = 3,
       IF(COUNTIF(FINALS_WEEK_TUESDAY_DATE[],Attendance!$J1629) &gt; 0, VLOOKUP(Attendance!$G1629,FINALS_WEEK_TUESDAY_PERIOD_SCHEDULE[],2,TRUE),
       VLOOKUP(Attendance!$G1629,REGULAR_WEEK_SCHEDULE[[Tuesday]:[Period]],5,TRUE)),
IF(WEEKDAY(Attendance!$J1629) = 4,
        IF(COUNTIF(BLOCK_WEDNESDAY_DATES[],Attendance!$J1629) &gt; 0, VLOOKUP(Attendance!$G1629,BLOCK_WEDNESDAY_PERIOD_SCHEDULE[],2,TRUE),
        IF(COUNTIF(FINALS_WEEK_WEDNESDAY_DATE[],Attendance!$J1629) &gt; 0, VLOOKUP(Attendance!$G1629,FINALS_WEEK_WEDNESDAY_PERIOD_SCHEDULE[],2,TRUE),
       VLOOKUP(Attendance!$G1629,REGULAR_WEEK_SCHEDULE[[Wednesday]:[Period]],4,TRUE))),
IF(WEEKDAY($J1629) = 5,
       IF(COUNTIF(BLOCK_THURSDAY_DATES[],Attendance!$J1629) &gt; 0, VLOOKUP(Attendance!$G1629,BLOCK_THURSDAY_PERIOD_SCHEDULE[],2,TRUE),
       IF(COUNTIF(FINALS_WEEK_THURSDAY_DATE[],Attendance!$J1629) &gt; 0, VLOOKUP(Attendance!$G1629,FINALS_WEEK_THURSDAY_PERIOD_SCHEDULE[],2,TRUE),
       VLOOKUP(Attendance!$G1629,REGULAR_WEEK_SCHEDULE[[Thursday]:[Period]],3,TRUE))),
IF(WEEKDAY(Attendance!$J1629) = 6,
       IF(COUNTIF(FINALS_WEEK_FRIDAY_DATE[],Attendance!$J1629) &gt; 0, VLOOKUP(Attendance!$G1629,FINALS_WEEK_FRIDAY_PERIOD_SCHEDULE[],2,TRUE),
       VLOOKUP(Attendance!$G1629,REGULAR_WEEK_SCHEDULE[[Friday]:[Period]],2,TRUE))))))))))</f>
        <v/>
      </c>
      <c r="J1629" s="41" t="str">
        <f t="shared" ca="1" si="80"/>
        <v/>
      </c>
      <c r="K1629" s="41" t="str">
        <f>IF($A1629 &lt;&gt; "",VLOOKUP($A1629,'Student reference sheet'!$A$2:$V$2329, 7,FALSE), "")</f>
        <v/>
      </c>
      <c r="L1629" s="30" t="str">
        <f>IF($A1629 ="", "", VLOOKUP($A1629, 'Student reference sheet'!$A$2:$Z$2603,23,FALSE))</f>
        <v/>
      </c>
      <c r="M1629" s="30" t="str">
        <f>IF($A1629 ="", "", VLOOKUP($A1629, 'Student reference sheet'!$A$2:$Z$2603,24,FALSE))</f>
        <v/>
      </c>
      <c r="N1629" s="30" t="str">
        <f>IF($A1629 ="", "", VLOOKUP($A1629, 'Student reference sheet'!$A$2:$Z$2603,26,FALSE))</f>
        <v/>
      </c>
      <c r="O1629" s="30" t="str">
        <f>IF($A1629 ="", "", VLOOKUP($A1629, 'Student reference sheet'!$A$2:$Z$2603,25,FALSE))</f>
        <v/>
      </c>
      <c r="P1629" s="39" t="str">
        <f>IF($A1629 = "", "", IF(OR(VLOOKUP($A1629,'Student reference sheet'!$A$2:$V$2400,8,FALSE) = "R",  VLOOKUP($A1629,'Student reference sheet'!$A$2:$V$2400,8,FALSE) = "L"), "X", ""))</f>
        <v/>
      </c>
      <c r="Q1629" s="39" t="str">
        <f>IF($A1629 ="", "", VLOOKUP($A1629, 'Student reference sheet'!$A$2:$V$2603,22,FALSE))</f>
        <v/>
      </c>
      <c r="R1629" s="39" t="str">
        <f>IF($A1629 &lt;&gt; "",VLOOKUP($A1629,'Student reference sheet'!$A$2:$V$2329, 5,FALSE), "")</f>
        <v/>
      </c>
      <c r="S1629" s="39" t="str">
        <f>IF($A1629 &lt;&gt; "",VLOOKUP($A1629,'Student reference sheet'!$A$2:$V$2329, 6,FALSE), "")</f>
        <v/>
      </c>
      <c r="T1629" s="30" t="str">
        <f>IF($A1629 = "","",
IF(VLOOKUP($A1629,'Student reference sheet'!$A$2:$V$2329, 10,FALSE) = "Y", "Hispanic",
IF(VLOOKUP($A1629,'Student reference sheet'!$A$2:$V$2329,11,FALSE) &lt;&gt; "",
IF(VLOOKUP($A1629,'Student reference sheet'!$A$2:$V$2329,11,FALSE) = "UNK", "Unknown", VLOOKUP(VALUE(VLOOKUP($A1629,'Student reference sheet'!$A$2:$V$2329,11,FALSE)),'Ethnicity Reference'!$A$2:$B$22,2,FALSE)),
IF(VLOOKUP($A1629,'Student reference sheet'!$A$2:$V$2329,9,FALSE) &lt;&gt; "", VLOOKUP(VALUE(VLOOKUP($A1629,'Student reference sheet'!$A$2:$V$2329,9,FALSE)),'Ethnicity Reference'!$A$2:$B$22,2,FALSE),"Unknown"))))</f>
        <v/>
      </c>
      <c r="U1629" s="35"/>
    </row>
    <row r="1630" spans="1:21" ht="15.75">
      <c r="A1630" s="47"/>
      <c r="B1630" s="33"/>
      <c r="C1630" s="39" t="str">
        <f>IF($A1630 &lt;&gt; "",VLOOKUP($A1630,'Student reference sheet'!$A$2:$V$2329, 3,FALSE), "")</f>
        <v/>
      </c>
      <c r="D1630" s="39" t="str">
        <f>IF($A1630 &lt;&gt; "",VLOOKUP($A1630,'Student reference sheet'!$A$2:$V$2329, 2,FALSE), "")</f>
        <v/>
      </c>
      <c r="E1630" s="35"/>
      <c r="F1630" s="34"/>
      <c r="G1630" s="40" t="str">
        <f t="shared" ca="1" si="78"/>
        <v/>
      </c>
      <c r="H1630" s="40" t="str">
        <f t="shared" ca="1" si="79"/>
        <v/>
      </c>
      <c r="I1630" s="36" t="str">
        <f>IF($A1630 = "", "",
IF(COUNTIF(MINIMUM_DAY_DATES[], Attendance!J1630) &gt; 0, VLOOKUP(Attendance!$G1630,MINIMUM_DAY_PERIOD_SCHEDULE[], 2,TRUE),
IF(COUNTIF(RALLY_DATES[], Attendance!J1630) &gt; 0, VLOOKUP(Attendance!$G1630,RALLY_PERIOD_SCHEDULE[], 2,TRUE),
IF(WEEKDAY(Attendance!$J1630) = 2,
       IF(COUNTIF(FINALS_WEEK_MONDAY_DATE[],Attendance!$J1630) &gt; 0, VLOOKUP(Attendance!$G1630,FINALS_WEEK_MONDAY_PERIOD_SCHEDULE[],2,TRUE),
       VLOOKUP(Attendance!$G1630,REGULAR_WEEK_SCHEDULE[],6,TRUE)),
IF(WEEKDAY($J1630) = 3,
       IF(COUNTIF(FINALS_WEEK_TUESDAY_DATE[],Attendance!$J1630) &gt; 0, VLOOKUP(Attendance!$G1630,FINALS_WEEK_TUESDAY_PERIOD_SCHEDULE[],2,TRUE),
       VLOOKUP(Attendance!$G1630,REGULAR_WEEK_SCHEDULE[[Tuesday]:[Period]],5,TRUE)),
IF(WEEKDAY(Attendance!$J1630) = 4,
        IF(COUNTIF(BLOCK_WEDNESDAY_DATES[],Attendance!$J1630) &gt; 0, VLOOKUP(Attendance!$G1630,BLOCK_WEDNESDAY_PERIOD_SCHEDULE[],2,TRUE),
        IF(COUNTIF(FINALS_WEEK_WEDNESDAY_DATE[],Attendance!$J1630) &gt; 0, VLOOKUP(Attendance!$G1630,FINALS_WEEK_WEDNESDAY_PERIOD_SCHEDULE[],2,TRUE),
       VLOOKUP(Attendance!$G1630,REGULAR_WEEK_SCHEDULE[[Wednesday]:[Period]],4,TRUE))),
IF(WEEKDAY($J1630) = 5,
       IF(COUNTIF(BLOCK_THURSDAY_DATES[],Attendance!$J1630) &gt; 0, VLOOKUP(Attendance!$G1630,BLOCK_THURSDAY_PERIOD_SCHEDULE[],2,TRUE),
       IF(COUNTIF(FINALS_WEEK_THURSDAY_DATE[],Attendance!$J1630) &gt; 0, VLOOKUP(Attendance!$G1630,FINALS_WEEK_THURSDAY_PERIOD_SCHEDULE[],2,TRUE),
       VLOOKUP(Attendance!$G1630,REGULAR_WEEK_SCHEDULE[[Thursday]:[Period]],3,TRUE))),
IF(WEEKDAY(Attendance!$J1630) = 6,
       IF(COUNTIF(FINALS_WEEK_FRIDAY_DATE[],Attendance!$J1630) &gt; 0, VLOOKUP(Attendance!$G1630,FINALS_WEEK_FRIDAY_PERIOD_SCHEDULE[],2,TRUE),
       VLOOKUP(Attendance!$G1630,REGULAR_WEEK_SCHEDULE[[Friday]:[Period]],2,TRUE))))))))))</f>
        <v/>
      </c>
      <c r="J1630" s="41" t="str">
        <f t="shared" ca="1" si="80"/>
        <v/>
      </c>
      <c r="K1630" s="41" t="str">
        <f>IF($A1630 &lt;&gt; "",VLOOKUP($A1630,'Student reference sheet'!$A$2:$V$2329, 7,FALSE), "")</f>
        <v/>
      </c>
      <c r="L1630" s="30" t="str">
        <f>IF($A1630 ="", "", VLOOKUP($A1630, 'Student reference sheet'!$A$2:$Z$2603,23,FALSE))</f>
        <v/>
      </c>
      <c r="M1630" s="30" t="str">
        <f>IF($A1630 ="", "", VLOOKUP($A1630, 'Student reference sheet'!$A$2:$Z$2603,24,FALSE))</f>
        <v/>
      </c>
      <c r="N1630" s="30" t="str">
        <f>IF($A1630 ="", "", VLOOKUP($A1630, 'Student reference sheet'!$A$2:$Z$2603,26,FALSE))</f>
        <v/>
      </c>
      <c r="O1630" s="30" t="str">
        <f>IF($A1630 ="", "", VLOOKUP($A1630, 'Student reference sheet'!$A$2:$Z$2603,25,FALSE))</f>
        <v/>
      </c>
      <c r="P1630" s="39" t="str">
        <f>IF($A1630 = "", "", IF(OR(VLOOKUP($A1630,'Student reference sheet'!$A$2:$V$2400,8,FALSE) = "R",  VLOOKUP($A1630,'Student reference sheet'!$A$2:$V$2400,8,FALSE) = "L"), "X", ""))</f>
        <v/>
      </c>
      <c r="Q1630" s="39" t="str">
        <f>IF($A1630 ="", "", VLOOKUP($A1630, 'Student reference sheet'!$A$2:$V$2603,22,FALSE))</f>
        <v/>
      </c>
      <c r="R1630" s="39" t="str">
        <f>IF($A1630 &lt;&gt; "",VLOOKUP($A1630,'Student reference sheet'!$A$2:$V$2329, 5,FALSE), "")</f>
        <v/>
      </c>
      <c r="S1630" s="39" t="str">
        <f>IF($A1630 &lt;&gt; "",VLOOKUP($A1630,'Student reference sheet'!$A$2:$V$2329, 6,FALSE), "")</f>
        <v/>
      </c>
      <c r="T1630" s="30" t="str">
        <f>IF($A1630 = "","",
IF(VLOOKUP($A1630,'Student reference sheet'!$A$2:$V$2329, 10,FALSE) = "Y", "Hispanic",
IF(VLOOKUP($A1630,'Student reference sheet'!$A$2:$V$2329,11,FALSE) &lt;&gt; "",
IF(VLOOKUP($A1630,'Student reference sheet'!$A$2:$V$2329,11,FALSE) = "UNK", "Unknown", VLOOKUP(VALUE(VLOOKUP($A1630,'Student reference sheet'!$A$2:$V$2329,11,FALSE)),'Ethnicity Reference'!$A$2:$B$22,2,FALSE)),
IF(VLOOKUP($A1630,'Student reference sheet'!$A$2:$V$2329,9,FALSE) &lt;&gt; "", VLOOKUP(VALUE(VLOOKUP($A1630,'Student reference sheet'!$A$2:$V$2329,9,FALSE)),'Ethnicity Reference'!$A$2:$B$22,2,FALSE),"Unknown"))))</f>
        <v/>
      </c>
      <c r="U1630" s="35"/>
    </row>
    <row r="1631" spans="1:21" ht="15.75">
      <c r="A1631" s="47"/>
      <c r="B1631" s="33"/>
      <c r="C1631" s="39" t="str">
        <f>IF($A1631 &lt;&gt; "",VLOOKUP($A1631,'Student reference sheet'!$A$2:$V$2329, 3,FALSE), "")</f>
        <v/>
      </c>
      <c r="D1631" s="39" t="str">
        <f>IF($A1631 &lt;&gt; "",VLOOKUP($A1631,'Student reference sheet'!$A$2:$V$2329, 2,FALSE), "")</f>
        <v/>
      </c>
      <c r="E1631" s="35"/>
      <c r="F1631" s="34"/>
      <c r="G1631" s="40" t="str">
        <f t="shared" ca="1" si="78"/>
        <v/>
      </c>
      <c r="H1631" s="40" t="str">
        <f t="shared" ca="1" si="79"/>
        <v/>
      </c>
      <c r="I1631" s="36" t="str">
        <f>IF($A1631 = "", "",
IF(COUNTIF(MINIMUM_DAY_DATES[], Attendance!J1631) &gt; 0, VLOOKUP(Attendance!$G1631,MINIMUM_DAY_PERIOD_SCHEDULE[], 2,TRUE),
IF(COUNTIF(RALLY_DATES[], Attendance!J1631) &gt; 0, VLOOKUP(Attendance!$G1631,RALLY_PERIOD_SCHEDULE[], 2,TRUE),
IF(WEEKDAY(Attendance!$J1631) = 2,
       IF(COUNTIF(FINALS_WEEK_MONDAY_DATE[],Attendance!$J1631) &gt; 0, VLOOKUP(Attendance!$G1631,FINALS_WEEK_MONDAY_PERIOD_SCHEDULE[],2,TRUE),
       VLOOKUP(Attendance!$G1631,REGULAR_WEEK_SCHEDULE[],6,TRUE)),
IF(WEEKDAY($J1631) = 3,
       IF(COUNTIF(FINALS_WEEK_TUESDAY_DATE[],Attendance!$J1631) &gt; 0, VLOOKUP(Attendance!$G1631,FINALS_WEEK_TUESDAY_PERIOD_SCHEDULE[],2,TRUE),
       VLOOKUP(Attendance!$G1631,REGULAR_WEEK_SCHEDULE[[Tuesday]:[Period]],5,TRUE)),
IF(WEEKDAY(Attendance!$J1631) = 4,
        IF(COUNTIF(BLOCK_WEDNESDAY_DATES[],Attendance!$J1631) &gt; 0, VLOOKUP(Attendance!$G1631,BLOCK_WEDNESDAY_PERIOD_SCHEDULE[],2,TRUE),
        IF(COUNTIF(FINALS_WEEK_WEDNESDAY_DATE[],Attendance!$J1631) &gt; 0, VLOOKUP(Attendance!$G1631,FINALS_WEEK_WEDNESDAY_PERIOD_SCHEDULE[],2,TRUE),
       VLOOKUP(Attendance!$G1631,REGULAR_WEEK_SCHEDULE[[Wednesday]:[Period]],4,TRUE))),
IF(WEEKDAY($J1631) = 5,
       IF(COUNTIF(BLOCK_THURSDAY_DATES[],Attendance!$J1631) &gt; 0, VLOOKUP(Attendance!$G1631,BLOCK_THURSDAY_PERIOD_SCHEDULE[],2,TRUE),
       IF(COUNTIF(FINALS_WEEK_THURSDAY_DATE[],Attendance!$J1631) &gt; 0, VLOOKUP(Attendance!$G1631,FINALS_WEEK_THURSDAY_PERIOD_SCHEDULE[],2,TRUE),
       VLOOKUP(Attendance!$G1631,REGULAR_WEEK_SCHEDULE[[Thursday]:[Period]],3,TRUE))),
IF(WEEKDAY(Attendance!$J1631) = 6,
       IF(COUNTIF(FINALS_WEEK_FRIDAY_DATE[],Attendance!$J1631) &gt; 0, VLOOKUP(Attendance!$G1631,FINALS_WEEK_FRIDAY_PERIOD_SCHEDULE[],2,TRUE),
       VLOOKUP(Attendance!$G1631,REGULAR_WEEK_SCHEDULE[[Friday]:[Period]],2,TRUE))))))))))</f>
        <v/>
      </c>
      <c r="J1631" s="41" t="str">
        <f t="shared" ca="1" si="80"/>
        <v/>
      </c>
      <c r="K1631" s="41" t="str">
        <f>IF($A1631 &lt;&gt; "",VLOOKUP($A1631,'Student reference sheet'!$A$2:$V$2329, 7,FALSE), "")</f>
        <v/>
      </c>
      <c r="L1631" s="30" t="str">
        <f>IF($A1631 ="", "", VLOOKUP($A1631, 'Student reference sheet'!$A$2:$Z$2603,23,FALSE))</f>
        <v/>
      </c>
      <c r="M1631" s="30" t="str">
        <f>IF($A1631 ="", "", VLOOKUP($A1631, 'Student reference sheet'!$A$2:$Z$2603,24,FALSE))</f>
        <v/>
      </c>
      <c r="N1631" s="30" t="str">
        <f>IF($A1631 ="", "", VLOOKUP($A1631, 'Student reference sheet'!$A$2:$Z$2603,26,FALSE))</f>
        <v/>
      </c>
      <c r="O1631" s="30" t="str">
        <f>IF($A1631 ="", "", VLOOKUP($A1631, 'Student reference sheet'!$A$2:$Z$2603,25,FALSE))</f>
        <v/>
      </c>
      <c r="P1631" s="39" t="str">
        <f>IF($A1631 = "", "", IF(OR(VLOOKUP($A1631,'Student reference sheet'!$A$2:$V$2400,8,FALSE) = "R",  VLOOKUP($A1631,'Student reference sheet'!$A$2:$V$2400,8,FALSE) = "L"), "X", ""))</f>
        <v/>
      </c>
      <c r="Q1631" s="39" t="str">
        <f>IF($A1631 ="", "", VLOOKUP($A1631, 'Student reference sheet'!$A$2:$V$2603,22,FALSE))</f>
        <v/>
      </c>
      <c r="R1631" s="39" t="str">
        <f>IF($A1631 &lt;&gt; "",VLOOKUP($A1631,'Student reference sheet'!$A$2:$V$2329, 5,FALSE), "")</f>
        <v/>
      </c>
      <c r="S1631" s="39" t="str">
        <f>IF($A1631 &lt;&gt; "",VLOOKUP($A1631,'Student reference sheet'!$A$2:$V$2329, 6,FALSE), "")</f>
        <v/>
      </c>
      <c r="T1631" s="30" t="str">
        <f>IF($A1631 = "","",
IF(VLOOKUP($A1631,'Student reference sheet'!$A$2:$V$2329, 10,FALSE) = "Y", "Hispanic",
IF(VLOOKUP($A1631,'Student reference sheet'!$A$2:$V$2329,11,FALSE) &lt;&gt; "",
IF(VLOOKUP($A1631,'Student reference sheet'!$A$2:$V$2329,11,FALSE) = "UNK", "Unknown", VLOOKUP(VALUE(VLOOKUP($A1631,'Student reference sheet'!$A$2:$V$2329,11,FALSE)),'Ethnicity Reference'!$A$2:$B$22,2,FALSE)),
IF(VLOOKUP($A1631,'Student reference sheet'!$A$2:$V$2329,9,FALSE) &lt;&gt; "", VLOOKUP(VALUE(VLOOKUP($A1631,'Student reference sheet'!$A$2:$V$2329,9,FALSE)),'Ethnicity Reference'!$A$2:$B$22,2,FALSE),"Unknown"))))</f>
        <v/>
      </c>
      <c r="U1631" s="35"/>
    </row>
    <row r="1632" spans="1:21" ht="15.75">
      <c r="A1632" s="47"/>
      <c r="B1632" s="33"/>
      <c r="C1632" s="39" t="str">
        <f>IF($A1632 &lt;&gt; "",VLOOKUP($A1632,'Student reference sheet'!$A$2:$V$2329, 3,FALSE), "")</f>
        <v/>
      </c>
      <c r="D1632" s="39" t="str">
        <f>IF($A1632 &lt;&gt; "",VLOOKUP($A1632,'Student reference sheet'!$A$2:$V$2329, 2,FALSE), "")</f>
        <v/>
      </c>
      <c r="E1632" s="35"/>
      <c r="F1632" s="34"/>
      <c r="G1632" s="40" t="str">
        <f t="shared" ca="1" si="78"/>
        <v/>
      </c>
      <c r="H1632" s="40" t="str">
        <f t="shared" ca="1" si="79"/>
        <v/>
      </c>
      <c r="I1632" s="36" t="str">
        <f>IF($A1632 = "", "",
IF(COUNTIF(MINIMUM_DAY_DATES[], Attendance!J1632) &gt; 0, VLOOKUP(Attendance!$G1632,MINIMUM_DAY_PERIOD_SCHEDULE[], 2,TRUE),
IF(COUNTIF(RALLY_DATES[], Attendance!J1632) &gt; 0, VLOOKUP(Attendance!$G1632,RALLY_PERIOD_SCHEDULE[], 2,TRUE),
IF(WEEKDAY(Attendance!$J1632) = 2,
       IF(COUNTIF(FINALS_WEEK_MONDAY_DATE[],Attendance!$J1632) &gt; 0, VLOOKUP(Attendance!$G1632,FINALS_WEEK_MONDAY_PERIOD_SCHEDULE[],2,TRUE),
       VLOOKUP(Attendance!$G1632,REGULAR_WEEK_SCHEDULE[],6,TRUE)),
IF(WEEKDAY($J1632) = 3,
       IF(COUNTIF(FINALS_WEEK_TUESDAY_DATE[],Attendance!$J1632) &gt; 0, VLOOKUP(Attendance!$G1632,FINALS_WEEK_TUESDAY_PERIOD_SCHEDULE[],2,TRUE),
       VLOOKUP(Attendance!$G1632,REGULAR_WEEK_SCHEDULE[[Tuesday]:[Period]],5,TRUE)),
IF(WEEKDAY(Attendance!$J1632) = 4,
        IF(COUNTIF(BLOCK_WEDNESDAY_DATES[],Attendance!$J1632) &gt; 0, VLOOKUP(Attendance!$G1632,BLOCK_WEDNESDAY_PERIOD_SCHEDULE[],2,TRUE),
        IF(COUNTIF(FINALS_WEEK_WEDNESDAY_DATE[],Attendance!$J1632) &gt; 0, VLOOKUP(Attendance!$G1632,FINALS_WEEK_WEDNESDAY_PERIOD_SCHEDULE[],2,TRUE),
       VLOOKUP(Attendance!$G1632,REGULAR_WEEK_SCHEDULE[[Wednesday]:[Period]],4,TRUE))),
IF(WEEKDAY($J1632) = 5,
       IF(COUNTIF(BLOCK_THURSDAY_DATES[],Attendance!$J1632) &gt; 0, VLOOKUP(Attendance!$G1632,BLOCK_THURSDAY_PERIOD_SCHEDULE[],2,TRUE),
       IF(COUNTIF(FINALS_WEEK_THURSDAY_DATE[],Attendance!$J1632) &gt; 0, VLOOKUP(Attendance!$G1632,FINALS_WEEK_THURSDAY_PERIOD_SCHEDULE[],2,TRUE),
       VLOOKUP(Attendance!$G1632,REGULAR_WEEK_SCHEDULE[[Thursday]:[Period]],3,TRUE))),
IF(WEEKDAY(Attendance!$J1632) = 6,
       IF(COUNTIF(FINALS_WEEK_FRIDAY_DATE[],Attendance!$J1632) &gt; 0, VLOOKUP(Attendance!$G1632,FINALS_WEEK_FRIDAY_PERIOD_SCHEDULE[],2,TRUE),
       VLOOKUP(Attendance!$G1632,REGULAR_WEEK_SCHEDULE[[Friday]:[Period]],2,TRUE))))))))))</f>
        <v/>
      </c>
      <c r="J1632" s="41" t="str">
        <f t="shared" ca="1" si="80"/>
        <v/>
      </c>
      <c r="K1632" s="41" t="str">
        <f>IF($A1632 &lt;&gt; "",VLOOKUP($A1632,'Student reference sheet'!$A$2:$V$2329, 7,FALSE), "")</f>
        <v/>
      </c>
      <c r="L1632" s="30" t="str">
        <f>IF($A1632 ="", "", VLOOKUP($A1632, 'Student reference sheet'!$A$2:$Z$2603,23,FALSE))</f>
        <v/>
      </c>
      <c r="M1632" s="30" t="str">
        <f>IF($A1632 ="", "", VLOOKUP($A1632, 'Student reference sheet'!$A$2:$Z$2603,24,FALSE))</f>
        <v/>
      </c>
      <c r="N1632" s="30" t="str">
        <f>IF($A1632 ="", "", VLOOKUP($A1632, 'Student reference sheet'!$A$2:$Z$2603,26,FALSE))</f>
        <v/>
      </c>
      <c r="O1632" s="30" t="str">
        <f>IF($A1632 ="", "", VLOOKUP($A1632, 'Student reference sheet'!$A$2:$Z$2603,25,FALSE))</f>
        <v/>
      </c>
      <c r="P1632" s="39" t="str">
        <f>IF($A1632 = "", "", IF(OR(VLOOKUP($A1632,'Student reference sheet'!$A$2:$V$2400,8,FALSE) = "R",  VLOOKUP($A1632,'Student reference sheet'!$A$2:$V$2400,8,FALSE) = "L"), "X", ""))</f>
        <v/>
      </c>
      <c r="Q1632" s="39" t="str">
        <f>IF($A1632 ="", "", VLOOKUP($A1632, 'Student reference sheet'!$A$2:$V$2603,22,FALSE))</f>
        <v/>
      </c>
      <c r="R1632" s="39" t="str">
        <f>IF($A1632 &lt;&gt; "",VLOOKUP($A1632,'Student reference sheet'!$A$2:$V$2329, 5,FALSE), "")</f>
        <v/>
      </c>
      <c r="S1632" s="39" t="str">
        <f>IF($A1632 &lt;&gt; "",VLOOKUP($A1632,'Student reference sheet'!$A$2:$V$2329, 6,FALSE), "")</f>
        <v/>
      </c>
      <c r="T1632" s="30" t="str">
        <f>IF($A1632 = "","",
IF(VLOOKUP($A1632,'Student reference sheet'!$A$2:$V$2329, 10,FALSE) = "Y", "Hispanic",
IF(VLOOKUP($A1632,'Student reference sheet'!$A$2:$V$2329,11,FALSE) &lt;&gt; "",
IF(VLOOKUP($A1632,'Student reference sheet'!$A$2:$V$2329,11,FALSE) = "UNK", "Unknown", VLOOKUP(VALUE(VLOOKUP($A1632,'Student reference sheet'!$A$2:$V$2329,11,FALSE)),'Ethnicity Reference'!$A$2:$B$22,2,FALSE)),
IF(VLOOKUP($A1632,'Student reference sheet'!$A$2:$V$2329,9,FALSE) &lt;&gt; "", VLOOKUP(VALUE(VLOOKUP($A1632,'Student reference sheet'!$A$2:$V$2329,9,FALSE)),'Ethnicity Reference'!$A$2:$B$22,2,FALSE),"Unknown"))))</f>
        <v/>
      </c>
      <c r="U1632" s="35"/>
    </row>
    <row r="1633" spans="1:21" ht="15.75">
      <c r="A1633" s="47"/>
      <c r="B1633" s="33"/>
      <c r="C1633" s="39" t="str">
        <f>IF($A1633 &lt;&gt; "",VLOOKUP($A1633,'Student reference sheet'!$A$2:$V$2329, 3,FALSE), "")</f>
        <v/>
      </c>
      <c r="D1633" s="39" t="str">
        <f>IF($A1633 &lt;&gt; "",VLOOKUP($A1633,'Student reference sheet'!$A$2:$V$2329, 2,FALSE), "")</f>
        <v/>
      </c>
      <c r="E1633" s="35"/>
      <c r="F1633" s="34"/>
      <c r="G1633" s="40" t="str">
        <f t="shared" ca="1" si="78"/>
        <v/>
      </c>
      <c r="H1633" s="40" t="str">
        <f t="shared" ca="1" si="79"/>
        <v/>
      </c>
      <c r="I1633" s="36" t="str">
        <f>IF($A1633 = "", "",
IF(COUNTIF(MINIMUM_DAY_DATES[], Attendance!J1633) &gt; 0, VLOOKUP(Attendance!$G1633,MINIMUM_DAY_PERIOD_SCHEDULE[], 2,TRUE),
IF(COUNTIF(RALLY_DATES[], Attendance!J1633) &gt; 0, VLOOKUP(Attendance!$G1633,RALLY_PERIOD_SCHEDULE[], 2,TRUE),
IF(WEEKDAY(Attendance!$J1633) = 2,
       IF(COUNTIF(FINALS_WEEK_MONDAY_DATE[],Attendance!$J1633) &gt; 0, VLOOKUP(Attendance!$G1633,FINALS_WEEK_MONDAY_PERIOD_SCHEDULE[],2,TRUE),
       VLOOKUP(Attendance!$G1633,REGULAR_WEEK_SCHEDULE[],6,TRUE)),
IF(WEEKDAY($J1633) = 3,
       IF(COUNTIF(FINALS_WEEK_TUESDAY_DATE[],Attendance!$J1633) &gt; 0, VLOOKUP(Attendance!$G1633,FINALS_WEEK_TUESDAY_PERIOD_SCHEDULE[],2,TRUE),
       VLOOKUP(Attendance!$G1633,REGULAR_WEEK_SCHEDULE[[Tuesday]:[Period]],5,TRUE)),
IF(WEEKDAY(Attendance!$J1633) = 4,
        IF(COUNTIF(BLOCK_WEDNESDAY_DATES[],Attendance!$J1633) &gt; 0, VLOOKUP(Attendance!$G1633,BLOCK_WEDNESDAY_PERIOD_SCHEDULE[],2,TRUE),
        IF(COUNTIF(FINALS_WEEK_WEDNESDAY_DATE[],Attendance!$J1633) &gt; 0, VLOOKUP(Attendance!$G1633,FINALS_WEEK_WEDNESDAY_PERIOD_SCHEDULE[],2,TRUE),
       VLOOKUP(Attendance!$G1633,REGULAR_WEEK_SCHEDULE[[Wednesday]:[Period]],4,TRUE))),
IF(WEEKDAY($J1633) = 5,
       IF(COUNTIF(BLOCK_THURSDAY_DATES[],Attendance!$J1633) &gt; 0, VLOOKUP(Attendance!$G1633,BLOCK_THURSDAY_PERIOD_SCHEDULE[],2,TRUE),
       IF(COUNTIF(FINALS_WEEK_THURSDAY_DATE[],Attendance!$J1633) &gt; 0, VLOOKUP(Attendance!$G1633,FINALS_WEEK_THURSDAY_PERIOD_SCHEDULE[],2,TRUE),
       VLOOKUP(Attendance!$G1633,REGULAR_WEEK_SCHEDULE[[Thursday]:[Period]],3,TRUE))),
IF(WEEKDAY(Attendance!$J1633) = 6,
       IF(COUNTIF(FINALS_WEEK_FRIDAY_DATE[],Attendance!$J1633) &gt; 0, VLOOKUP(Attendance!$G1633,FINALS_WEEK_FRIDAY_PERIOD_SCHEDULE[],2,TRUE),
       VLOOKUP(Attendance!$G1633,REGULAR_WEEK_SCHEDULE[[Friday]:[Period]],2,TRUE))))))))))</f>
        <v/>
      </c>
      <c r="J1633" s="41" t="str">
        <f t="shared" ca="1" si="80"/>
        <v/>
      </c>
      <c r="K1633" s="41" t="str">
        <f>IF($A1633 &lt;&gt; "",VLOOKUP($A1633,'Student reference sheet'!$A$2:$V$2329, 7,FALSE), "")</f>
        <v/>
      </c>
      <c r="L1633" s="30" t="str">
        <f>IF($A1633 ="", "", VLOOKUP($A1633, 'Student reference sheet'!$A$2:$Z$2603,23,FALSE))</f>
        <v/>
      </c>
      <c r="M1633" s="30" t="str">
        <f>IF($A1633 ="", "", VLOOKUP($A1633, 'Student reference sheet'!$A$2:$Z$2603,24,FALSE))</f>
        <v/>
      </c>
      <c r="N1633" s="30" t="str">
        <f>IF($A1633 ="", "", VLOOKUP($A1633, 'Student reference sheet'!$A$2:$Z$2603,26,FALSE))</f>
        <v/>
      </c>
      <c r="O1633" s="30" t="str">
        <f>IF($A1633 ="", "", VLOOKUP($A1633, 'Student reference sheet'!$A$2:$Z$2603,25,FALSE))</f>
        <v/>
      </c>
      <c r="P1633" s="39" t="str">
        <f>IF($A1633 = "", "", IF(OR(VLOOKUP($A1633,'Student reference sheet'!$A$2:$V$2400,8,FALSE) = "R",  VLOOKUP($A1633,'Student reference sheet'!$A$2:$V$2400,8,FALSE) = "L"), "X", ""))</f>
        <v/>
      </c>
      <c r="Q1633" s="39" t="str">
        <f>IF($A1633 ="", "", VLOOKUP($A1633, 'Student reference sheet'!$A$2:$V$2603,22,FALSE))</f>
        <v/>
      </c>
      <c r="R1633" s="39" t="str">
        <f>IF($A1633 &lt;&gt; "",VLOOKUP($A1633,'Student reference sheet'!$A$2:$V$2329, 5,FALSE), "")</f>
        <v/>
      </c>
      <c r="S1633" s="39" t="str">
        <f>IF($A1633 &lt;&gt; "",VLOOKUP($A1633,'Student reference sheet'!$A$2:$V$2329, 6,FALSE), "")</f>
        <v/>
      </c>
      <c r="T1633" s="30" t="str">
        <f>IF($A1633 = "","",
IF(VLOOKUP($A1633,'Student reference sheet'!$A$2:$V$2329, 10,FALSE) = "Y", "Hispanic",
IF(VLOOKUP($A1633,'Student reference sheet'!$A$2:$V$2329,11,FALSE) &lt;&gt; "",
IF(VLOOKUP($A1633,'Student reference sheet'!$A$2:$V$2329,11,FALSE) = "UNK", "Unknown", VLOOKUP(VALUE(VLOOKUP($A1633,'Student reference sheet'!$A$2:$V$2329,11,FALSE)),'Ethnicity Reference'!$A$2:$B$22,2,FALSE)),
IF(VLOOKUP($A1633,'Student reference sheet'!$A$2:$V$2329,9,FALSE) &lt;&gt; "", VLOOKUP(VALUE(VLOOKUP($A1633,'Student reference sheet'!$A$2:$V$2329,9,FALSE)),'Ethnicity Reference'!$A$2:$B$22,2,FALSE),"Unknown"))))</f>
        <v/>
      </c>
      <c r="U1633" s="35"/>
    </row>
    <row r="1634" spans="1:21" ht="15.75">
      <c r="A1634" s="47"/>
      <c r="B1634" s="33"/>
      <c r="C1634" s="39" t="str">
        <f>IF($A1634 &lt;&gt; "",VLOOKUP($A1634,'Student reference sheet'!$A$2:$V$2329, 3,FALSE), "")</f>
        <v/>
      </c>
      <c r="D1634" s="39" t="str">
        <f>IF($A1634 &lt;&gt; "",VLOOKUP($A1634,'Student reference sheet'!$A$2:$V$2329, 2,FALSE), "")</f>
        <v/>
      </c>
      <c r="E1634" s="35"/>
      <c r="F1634" s="34"/>
      <c r="G1634" s="40" t="str">
        <f t="shared" ca="1" si="78"/>
        <v/>
      </c>
      <c r="H1634" s="40" t="str">
        <f t="shared" ca="1" si="79"/>
        <v/>
      </c>
      <c r="I1634" s="36" t="str">
        <f>IF($A1634 = "", "",
IF(COUNTIF(MINIMUM_DAY_DATES[], Attendance!J1634) &gt; 0, VLOOKUP(Attendance!$G1634,MINIMUM_DAY_PERIOD_SCHEDULE[], 2,TRUE),
IF(COUNTIF(RALLY_DATES[], Attendance!J1634) &gt; 0, VLOOKUP(Attendance!$G1634,RALLY_PERIOD_SCHEDULE[], 2,TRUE),
IF(WEEKDAY(Attendance!$J1634) = 2,
       IF(COUNTIF(FINALS_WEEK_MONDAY_DATE[],Attendance!$J1634) &gt; 0, VLOOKUP(Attendance!$G1634,FINALS_WEEK_MONDAY_PERIOD_SCHEDULE[],2,TRUE),
       VLOOKUP(Attendance!$G1634,REGULAR_WEEK_SCHEDULE[],6,TRUE)),
IF(WEEKDAY($J1634) = 3,
       IF(COUNTIF(FINALS_WEEK_TUESDAY_DATE[],Attendance!$J1634) &gt; 0, VLOOKUP(Attendance!$G1634,FINALS_WEEK_TUESDAY_PERIOD_SCHEDULE[],2,TRUE),
       VLOOKUP(Attendance!$G1634,REGULAR_WEEK_SCHEDULE[[Tuesday]:[Period]],5,TRUE)),
IF(WEEKDAY(Attendance!$J1634) = 4,
        IF(COUNTIF(BLOCK_WEDNESDAY_DATES[],Attendance!$J1634) &gt; 0, VLOOKUP(Attendance!$G1634,BLOCK_WEDNESDAY_PERIOD_SCHEDULE[],2,TRUE),
        IF(COUNTIF(FINALS_WEEK_WEDNESDAY_DATE[],Attendance!$J1634) &gt; 0, VLOOKUP(Attendance!$G1634,FINALS_WEEK_WEDNESDAY_PERIOD_SCHEDULE[],2,TRUE),
       VLOOKUP(Attendance!$G1634,REGULAR_WEEK_SCHEDULE[[Wednesday]:[Period]],4,TRUE))),
IF(WEEKDAY($J1634) = 5,
       IF(COUNTIF(BLOCK_THURSDAY_DATES[],Attendance!$J1634) &gt; 0, VLOOKUP(Attendance!$G1634,BLOCK_THURSDAY_PERIOD_SCHEDULE[],2,TRUE),
       IF(COUNTIF(FINALS_WEEK_THURSDAY_DATE[],Attendance!$J1634) &gt; 0, VLOOKUP(Attendance!$G1634,FINALS_WEEK_THURSDAY_PERIOD_SCHEDULE[],2,TRUE),
       VLOOKUP(Attendance!$G1634,REGULAR_WEEK_SCHEDULE[[Thursday]:[Period]],3,TRUE))),
IF(WEEKDAY(Attendance!$J1634) = 6,
       IF(COUNTIF(FINALS_WEEK_FRIDAY_DATE[],Attendance!$J1634) &gt; 0, VLOOKUP(Attendance!$G1634,FINALS_WEEK_FRIDAY_PERIOD_SCHEDULE[],2,TRUE),
       VLOOKUP(Attendance!$G1634,REGULAR_WEEK_SCHEDULE[[Friday]:[Period]],2,TRUE))))))))))</f>
        <v/>
      </c>
      <c r="J1634" s="41" t="str">
        <f t="shared" ca="1" si="80"/>
        <v/>
      </c>
      <c r="K1634" s="41" t="str">
        <f>IF($A1634 &lt;&gt; "",VLOOKUP($A1634,'Student reference sheet'!$A$2:$V$2329, 7,FALSE), "")</f>
        <v/>
      </c>
      <c r="L1634" s="30" t="str">
        <f>IF($A1634 ="", "", VLOOKUP($A1634, 'Student reference sheet'!$A$2:$Z$2603,23,FALSE))</f>
        <v/>
      </c>
      <c r="M1634" s="30" t="str">
        <f>IF($A1634 ="", "", VLOOKUP($A1634, 'Student reference sheet'!$A$2:$Z$2603,24,FALSE))</f>
        <v/>
      </c>
      <c r="N1634" s="30" t="str">
        <f>IF($A1634 ="", "", VLOOKUP($A1634, 'Student reference sheet'!$A$2:$Z$2603,26,FALSE))</f>
        <v/>
      </c>
      <c r="O1634" s="30" t="str">
        <f>IF($A1634 ="", "", VLOOKUP($A1634, 'Student reference sheet'!$A$2:$Z$2603,25,FALSE))</f>
        <v/>
      </c>
      <c r="P1634" s="39" t="str">
        <f>IF($A1634 = "", "", IF(OR(VLOOKUP($A1634,'Student reference sheet'!$A$2:$V$2400,8,FALSE) = "R",  VLOOKUP($A1634,'Student reference sheet'!$A$2:$V$2400,8,FALSE) = "L"), "X", ""))</f>
        <v/>
      </c>
      <c r="Q1634" s="39" t="str">
        <f>IF($A1634 ="", "", VLOOKUP($A1634, 'Student reference sheet'!$A$2:$V$2603,22,FALSE))</f>
        <v/>
      </c>
      <c r="R1634" s="39" t="str">
        <f>IF($A1634 &lt;&gt; "",VLOOKUP($A1634,'Student reference sheet'!$A$2:$V$2329, 5,FALSE), "")</f>
        <v/>
      </c>
      <c r="S1634" s="39" t="str">
        <f>IF($A1634 &lt;&gt; "",VLOOKUP($A1634,'Student reference sheet'!$A$2:$V$2329, 6,FALSE), "")</f>
        <v/>
      </c>
      <c r="T1634" s="30" t="str">
        <f>IF($A1634 = "","",
IF(VLOOKUP($A1634,'Student reference sheet'!$A$2:$V$2329, 10,FALSE) = "Y", "Hispanic",
IF(VLOOKUP($A1634,'Student reference sheet'!$A$2:$V$2329,11,FALSE) &lt;&gt; "",
IF(VLOOKUP($A1634,'Student reference sheet'!$A$2:$V$2329,11,FALSE) = "UNK", "Unknown", VLOOKUP(VALUE(VLOOKUP($A1634,'Student reference sheet'!$A$2:$V$2329,11,FALSE)),'Ethnicity Reference'!$A$2:$B$22,2,FALSE)),
IF(VLOOKUP($A1634,'Student reference sheet'!$A$2:$V$2329,9,FALSE) &lt;&gt; "", VLOOKUP(VALUE(VLOOKUP($A1634,'Student reference sheet'!$A$2:$V$2329,9,FALSE)),'Ethnicity Reference'!$A$2:$B$22,2,FALSE),"Unknown"))))</f>
        <v/>
      </c>
      <c r="U1634" s="35"/>
    </row>
    <row r="1635" spans="1:21" ht="15.75">
      <c r="A1635" s="47"/>
      <c r="B1635" s="33"/>
      <c r="C1635" s="39" t="str">
        <f>IF($A1635 &lt;&gt; "",VLOOKUP($A1635,'Student reference sheet'!$A$2:$V$2329, 3,FALSE), "")</f>
        <v/>
      </c>
      <c r="D1635" s="39" t="str">
        <f>IF($A1635 &lt;&gt; "",VLOOKUP($A1635,'Student reference sheet'!$A$2:$V$2329, 2,FALSE), "")</f>
        <v/>
      </c>
      <c r="E1635" s="35"/>
      <c r="F1635" s="34"/>
      <c r="G1635" s="40" t="str">
        <f t="shared" ca="1" si="78"/>
        <v/>
      </c>
      <c r="H1635" s="40" t="str">
        <f t="shared" ca="1" si="79"/>
        <v/>
      </c>
      <c r="I1635" s="36" t="str">
        <f>IF($A1635 = "", "",
IF(COUNTIF(MINIMUM_DAY_DATES[], Attendance!J1635) &gt; 0, VLOOKUP(Attendance!$G1635,MINIMUM_DAY_PERIOD_SCHEDULE[], 2,TRUE),
IF(COUNTIF(RALLY_DATES[], Attendance!J1635) &gt; 0, VLOOKUP(Attendance!$G1635,RALLY_PERIOD_SCHEDULE[], 2,TRUE),
IF(WEEKDAY(Attendance!$J1635) = 2,
       IF(COUNTIF(FINALS_WEEK_MONDAY_DATE[],Attendance!$J1635) &gt; 0, VLOOKUP(Attendance!$G1635,FINALS_WEEK_MONDAY_PERIOD_SCHEDULE[],2,TRUE),
       VLOOKUP(Attendance!$G1635,REGULAR_WEEK_SCHEDULE[],6,TRUE)),
IF(WEEKDAY($J1635) = 3,
       IF(COUNTIF(FINALS_WEEK_TUESDAY_DATE[],Attendance!$J1635) &gt; 0, VLOOKUP(Attendance!$G1635,FINALS_WEEK_TUESDAY_PERIOD_SCHEDULE[],2,TRUE),
       VLOOKUP(Attendance!$G1635,REGULAR_WEEK_SCHEDULE[[Tuesday]:[Period]],5,TRUE)),
IF(WEEKDAY(Attendance!$J1635) = 4,
        IF(COUNTIF(BLOCK_WEDNESDAY_DATES[],Attendance!$J1635) &gt; 0, VLOOKUP(Attendance!$G1635,BLOCK_WEDNESDAY_PERIOD_SCHEDULE[],2,TRUE),
        IF(COUNTIF(FINALS_WEEK_WEDNESDAY_DATE[],Attendance!$J1635) &gt; 0, VLOOKUP(Attendance!$G1635,FINALS_WEEK_WEDNESDAY_PERIOD_SCHEDULE[],2,TRUE),
       VLOOKUP(Attendance!$G1635,REGULAR_WEEK_SCHEDULE[[Wednesday]:[Period]],4,TRUE))),
IF(WEEKDAY($J1635) = 5,
       IF(COUNTIF(BLOCK_THURSDAY_DATES[],Attendance!$J1635) &gt; 0, VLOOKUP(Attendance!$G1635,BLOCK_THURSDAY_PERIOD_SCHEDULE[],2,TRUE),
       IF(COUNTIF(FINALS_WEEK_THURSDAY_DATE[],Attendance!$J1635) &gt; 0, VLOOKUP(Attendance!$G1635,FINALS_WEEK_THURSDAY_PERIOD_SCHEDULE[],2,TRUE),
       VLOOKUP(Attendance!$G1635,REGULAR_WEEK_SCHEDULE[[Thursday]:[Period]],3,TRUE))),
IF(WEEKDAY(Attendance!$J1635) = 6,
       IF(COUNTIF(FINALS_WEEK_FRIDAY_DATE[],Attendance!$J1635) &gt; 0, VLOOKUP(Attendance!$G1635,FINALS_WEEK_FRIDAY_PERIOD_SCHEDULE[],2,TRUE),
       VLOOKUP(Attendance!$G1635,REGULAR_WEEK_SCHEDULE[[Friday]:[Period]],2,TRUE))))))))))</f>
        <v/>
      </c>
      <c r="J1635" s="41" t="str">
        <f t="shared" ca="1" si="80"/>
        <v/>
      </c>
      <c r="K1635" s="41" t="str">
        <f>IF($A1635 &lt;&gt; "",VLOOKUP($A1635,'Student reference sheet'!$A$2:$V$2329, 7,FALSE), "")</f>
        <v/>
      </c>
      <c r="L1635" s="30" t="str">
        <f>IF($A1635 ="", "", VLOOKUP($A1635, 'Student reference sheet'!$A$2:$Z$2603,23,FALSE))</f>
        <v/>
      </c>
      <c r="M1635" s="30" t="str">
        <f>IF($A1635 ="", "", VLOOKUP($A1635, 'Student reference sheet'!$A$2:$Z$2603,24,FALSE))</f>
        <v/>
      </c>
      <c r="N1635" s="30" t="str">
        <f>IF($A1635 ="", "", VLOOKUP($A1635, 'Student reference sheet'!$A$2:$Z$2603,26,FALSE))</f>
        <v/>
      </c>
      <c r="O1635" s="30" t="str">
        <f>IF($A1635 ="", "", VLOOKUP($A1635, 'Student reference sheet'!$A$2:$Z$2603,25,FALSE))</f>
        <v/>
      </c>
      <c r="P1635" s="39" t="str">
        <f>IF($A1635 = "", "", IF(OR(VLOOKUP($A1635,'Student reference sheet'!$A$2:$V$2400,8,FALSE) = "R",  VLOOKUP($A1635,'Student reference sheet'!$A$2:$V$2400,8,FALSE) = "L"), "X", ""))</f>
        <v/>
      </c>
      <c r="Q1635" s="39" t="str">
        <f>IF($A1635 ="", "", VLOOKUP($A1635, 'Student reference sheet'!$A$2:$V$2603,22,FALSE))</f>
        <v/>
      </c>
      <c r="R1635" s="39" t="str">
        <f>IF($A1635 &lt;&gt; "",VLOOKUP($A1635,'Student reference sheet'!$A$2:$V$2329, 5,FALSE), "")</f>
        <v/>
      </c>
      <c r="S1635" s="39" t="str">
        <f>IF($A1635 &lt;&gt; "",VLOOKUP($A1635,'Student reference sheet'!$A$2:$V$2329, 6,FALSE), "")</f>
        <v/>
      </c>
      <c r="T1635" s="30" t="str">
        <f>IF($A1635 = "","",
IF(VLOOKUP($A1635,'Student reference sheet'!$A$2:$V$2329, 10,FALSE) = "Y", "Hispanic",
IF(VLOOKUP($A1635,'Student reference sheet'!$A$2:$V$2329,11,FALSE) &lt;&gt; "",
IF(VLOOKUP($A1635,'Student reference sheet'!$A$2:$V$2329,11,FALSE) = "UNK", "Unknown", VLOOKUP(VALUE(VLOOKUP($A1635,'Student reference sheet'!$A$2:$V$2329,11,FALSE)),'Ethnicity Reference'!$A$2:$B$22,2,FALSE)),
IF(VLOOKUP($A1635,'Student reference sheet'!$A$2:$V$2329,9,FALSE) &lt;&gt; "", VLOOKUP(VALUE(VLOOKUP($A1635,'Student reference sheet'!$A$2:$V$2329,9,FALSE)),'Ethnicity Reference'!$A$2:$B$22,2,FALSE),"Unknown"))))</f>
        <v/>
      </c>
      <c r="U1635" s="35"/>
    </row>
    <row r="1636" spans="1:21" ht="15.75">
      <c r="A1636" s="47"/>
      <c r="B1636" s="33"/>
      <c r="C1636" s="39" t="str">
        <f>IF($A1636 &lt;&gt; "",VLOOKUP($A1636,'Student reference sheet'!$A$2:$V$2329, 3,FALSE), "")</f>
        <v/>
      </c>
      <c r="D1636" s="39" t="str">
        <f>IF($A1636 &lt;&gt; "",VLOOKUP($A1636,'Student reference sheet'!$A$2:$V$2329, 2,FALSE), "")</f>
        <v/>
      </c>
      <c r="E1636" s="35"/>
      <c r="F1636" s="34"/>
      <c r="G1636" s="40" t="str">
        <f t="shared" ca="1" si="78"/>
        <v/>
      </c>
      <c r="H1636" s="40" t="str">
        <f t="shared" ca="1" si="79"/>
        <v/>
      </c>
      <c r="I1636" s="36" t="str">
        <f>IF($A1636 = "", "",
IF(COUNTIF(MINIMUM_DAY_DATES[], Attendance!J1636) &gt; 0, VLOOKUP(Attendance!$G1636,MINIMUM_DAY_PERIOD_SCHEDULE[], 2,TRUE),
IF(COUNTIF(RALLY_DATES[], Attendance!J1636) &gt; 0, VLOOKUP(Attendance!$G1636,RALLY_PERIOD_SCHEDULE[], 2,TRUE),
IF(WEEKDAY(Attendance!$J1636) = 2,
       IF(COUNTIF(FINALS_WEEK_MONDAY_DATE[],Attendance!$J1636) &gt; 0, VLOOKUP(Attendance!$G1636,FINALS_WEEK_MONDAY_PERIOD_SCHEDULE[],2,TRUE),
       VLOOKUP(Attendance!$G1636,REGULAR_WEEK_SCHEDULE[],6,TRUE)),
IF(WEEKDAY($J1636) = 3,
       IF(COUNTIF(FINALS_WEEK_TUESDAY_DATE[],Attendance!$J1636) &gt; 0, VLOOKUP(Attendance!$G1636,FINALS_WEEK_TUESDAY_PERIOD_SCHEDULE[],2,TRUE),
       VLOOKUP(Attendance!$G1636,REGULAR_WEEK_SCHEDULE[[Tuesday]:[Period]],5,TRUE)),
IF(WEEKDAY(Attendance!$J1636) = 4,
        IF(COUNTIF(BLOCK_WEDNESDAY_DATES[],Attendance!$J1636) &gt; 0, VLOOKUP(Attendance!$G1636,BLOCK_WEDNESDAY_PERIOD_SCHEDULE[],2,TRUE),
        IF(COUNTIF(FINALS_WEEK_WEDNESDAY_DATE[],Attendance!$J1636) &gt; 0, VLOOKUP(Attendance!$G1636,FINALS_WEEK_WEDNESDAY_PERIOD_SCHEDULE[],2,TRUE),
       VLOOKUP(Attendance!$G1636,REGULAR_WEEK_SCHEDULE[[Wednesday]:[Period]],4,TRUE))),
IF(WEEKDAY($J1636) = 5,
       IF(COUNTIF(BLOCK_THURSDAY_DATES[],Attendance!$J1636) &gt; 0, VLOOKUP(Attendance!$G1636,BLOCK_THURSDAY_PERIOD_SCHEDULE[],2,TRUE),
       IF(COUNTIF(FINALS_WEEK_THURSDAY_DATE[],Attendance!$J1636) &gt; 0, VLOOKUP(Attendance!$G1636,FINALS_WEEK_THURSDAY_PERIOD_SCHEDULE[],2,TRUE),
       VLOOKUP(Attendance!$G1636,REGULAR_WEEK_SCHEDULE[[Thursday]:[Period]],3,TRUE))),
IF(WEEKDAY(Attendance!$J1636) = 6,
       IF(COUNTIF(FINALS_WEEK_FRIDAY_DATE[],Attendance!$J1636) &gt; 0, VLOOKUP(Attendance!$G1636,FINALS_WEEK_FRIDAY_PERIOD_SCHEDULE[],2,TRUE),
       VLOOKUP(Attendance!$G1636,REGULAR_WEEK_SCHEDULE[[Friday]:[Period]],2,TRUE))))))))))</f>
        <v/>
      </c>
      <c r="J1636" s="41" t="str">
        <f t="shared" ca="1" si="80"/>
        <v/>
      </c>
      <c r="K1636" s="41" t="str">
        <f>IF($A1636 &lt;&gt; "",VLOOKUP($A1636,'Student reference sheet'!$A$2:$V$2329, 7,FALSE), "")</f>
        <v/>
      </c>
      <c r="L1636" s="30" t="str">
        <f>IF($A1636 ="", "", VLOOKUP($A1636, 'Student reference sheet'!$A$2:$Z$2603,23,FALSE))</f>
        <v/>
      </c>
      <c r="M1636" s="30" t="str">
        <f>IF($A1636 ="", "", VLOOKUP($A1636, 'Student reference sheet'!$A$2:$Z$2603,24,FALSE))</f>
        <v/>
      </c>
      <c r="N1636" s="30" t="str">
        <f>IF($A1636 ="", "", VLOOKUP($A1636, 'Student reference sheet'!$A$2:$Z$2603,26,FALSE))</f>
        <v/>
      </c>
      <c r="O1636" s="30" t="str">
        <f>IF($A1636 ="", "", VLOOKUP($A1636, 'Student reference sheet'!$A$2:$Z$2603,25,FALSE))</f>
        <v/>
      </c>
      <c r="P1636" s="39" t="str">
        <f>IF($A1636 = "", "", IF(OR(VLOOKUP($A1636,'Student reference sheet'!$A$2:$V$2400,8,FALSE) = "R",  VLOOKUP($A1636,'Student reference sheet'!$A$2:$V$2400,8,FALSE) = "L"), "X", ""))</f>
        <v/>
      </c>
      <c r="Q1636" s="39" t="str">
        <f>IF($A1636 ="", "", VLOOKUP($A1636, 'Student reference sheet'!$A$2:$V$2603,22,FALSE))</f>
        <v/>
      </c>
      <c r="R1636" s="39" t="str">
        <f>IF($A1636 &lt;&gt; "",VLOOKUP($A1636,'Student reference sheet'!$A$2:$V$2329, 5,FALSE), "")</f>
        <v/>
      </c>
      <c r="S1636" s="39" t="str">
        <f>IF($A1636 &lt;&gt; "",VLOOKUP($A1636,'Student reference sheet'!$A$2:$V$2329, 6,FALSE), "")</f>
        <v/>
      </c>
      <c r="T1636" s="30" t="str">
        <f>IF($A1636 = "","",
IF(VLOOKUP($A1636,'Student reference sheet'!$A$2:$V$2329, 10,FALSE) = "Y", "Hispanic",
IF(VLOOKUP($A1636,'Student reference sheet'!$A$2:$V$2329,11,FALSE) &lt;&gt; "",
IF(VLOOKUP($A1636,'Student reference sheet'!$A$2:$V$2329,11,FALSE) = "UNK", "Unknown", VLOOKUP(VALUE(VLOOKUP($A1636,'Student reference sheet'!$A$2:$V$2329,11,FALSE)),'Ethnicity Reference'!$A$2:$B$22,2,FALSE)),
IF(VLOOKUP($A1636,'Student reference sheet'!$A$2:$V$2329,9,FALSE) &lt;&gt; "", VLOOKUP(VALUE(VLOOKUP($A1636,'Student reference sheet'!$A$2:$V$2329,9,FALSE)),'Ethnicity Reference'!$A$2:$B$22,2,FALSE),"Unknown"))))</f>
        <v/>
      </c>
      <c r="U1636" s="35"/>
    </row>
    <row r="1637" spans="1:21" ht="15.75">
      <c r="A1637" s="47"/>
      <c r="B1637" s="33"/>
      <c r="C1637" s="39" t="str">
        <f>IF($A1637 &lt;&gt; "",VLOOKUP($A1637,'Student reference sheet'!$A$2:$V$2329, 3,FALSE), "")</f>
        <v/>
      </c>
      <c r="D1637" s="39" t="str">
        <f>IF($A1637 &lt;&gt; "",VLOOKUP($A1637,'Student reference sheet'!$A$2:$V$2329, 2,FALSE), "")</f>
        <v/>
      </c>
      <c r="E1637" s="35"/>
      <c r="F1637" s="34"/>
      <c r="G1637" s="40" t="str">
        <f t="shared" ca="1" si="78"/>
        <v/>
      </c>
      <c r="H1637" s="40" t="str">
        <f t="shared" ca="1" si="79"/>
        <v/>
      </c>
      <c r="I1637" s="36" t="str">
        <f>IF($A1637 = "", "",
IF(COUNTIF(MINIMUM_DAY_DATES[], Attendance!J1637) &gt; 0, VLOOKUP(Attendance!$G1637,MINIMUM_DAY_PERIOD_SCHEDULE[], 2,TRUE),
IF(COUNTIF(RALLY_DATES[], Attendance!J1637) &gt; 0, VLOOKUP(Attendance!$G1637,RALLY_PERIOD_SCHEDULE[], 2,TRUE),
IF(WEEKDAY(Attendance!$J1637) = 2,
       IF(COUNTIF(FINALS_WEEK_MONDAY_DATE[],Attendance!$J1637) &gt; 0, VLOOKUP(Attendance!$G1637,FINALS_WEEK_MONDAY_PERIOD_SCHEDULE[],2,TRUE),
       VLOOKUP(Attendance!$G1637,REGULAR_WEEK_SCHEDULE[],6,TRUE)),
IF(WEEKDAY($J1637) = 3,
       IF(COUNTIF(FINALS_WEEK_TUESDAY_DATE[],Attendance!$J1637) &gt; 0, VLOOKUP(Attendance!$G1637,FINALS_WEEK_TUESDAY_PERIOD_SCHEDULE[],2,TRUE),
       VLOOKUP(Attendance!$G1637,REGULAR_WEEK_SCHEDULE[[Tuesday]:[Period]],5,TRUE)),
IF(WEEKDAY(Attendance!$J1637) = 4,
        IF(COUNTIF(BLOCK_WEDNESDAY_DATES[],Attendance!$J1637) &gt; 0, VLOOKUP(Attendance!$G1637,BLOCK_WEDNESDAY_PERIOD_SCHEDULE[],2,TRUE),
        IF(COUNTIF(FINALS_WEEK_WEDNESDAY_DATE[],Attendance!$J1637) &gt; 0, VLOOKUP(Attendance!$G1637,FINALS_WEEK_WEDNESDAY_PERIOD_SCHEDULE[],2,TRUE),
       VLOOKUP(Attendance!$G1637,REGULAR_WEEK_SCHEDULE[[Wednesday]:[Period]],4,TRUE))),
IF(WEEKDAY($J1637) = 5,
       IF(COUNTIF(BLOCK_THURSDAY_DATES[],Attendance!$J1637) &gt; 0, VLOOKUP(Attendance!$G1637,BLOCK_THURSDAY_PERIOD_SCHEDULE[],2,TRUE),
       IF(COUNTIF(FINALS_WEEK_THURSDAY_DATE[],Attendance!$J1637) &gt; 0, VLOOKUP(Attendance!$G1637,FINALS_WEEK_THURSDAY_PERIOD_SCHEDULE[],2,TRUE),
       VLOOKUP(Attendance!$G1637,REGULAR_WEEK_SCHEDULE[[Thursday]:[Period]],3,TRUE))),
IF(WEEKDAY(Attendance!$J1637) = 6,
       IF(COUNTIF(FINALS_WEEK_FRIDAY_DATE[],Attendance!$J1637) &gt; 0, VLOOKUP(Attendance!$G1637,FINALS_WEEK_FRIDAY_PERIOD_SCHEDULE[],2,TRUE),
       VLOOKUP(Attendance!$G1637,REGULAR_WEEK_SCHEDULE[[Friday]:[Period]],2,TRUE))))))))))</f>
        <v/>
      </c>
      <c r="J1637" s="41" t="str">
        <f t="shared" ca="1" si="80"/>
        <v/>
      </c>
      <c r="K1637" s="41" t="str">
        <f>IF($A1637 &lt;&gt; "",VLOOKUP($A1637,'Student reference sheet'!$A$2:$V$2329, 7,FALSE), "")</f>
        <v/>
      </c>
      <c r="L1637" s="30" t="str">
        <f>IF($A1637 ="", "", VLOOKUP($A1637, 'Student reference sheet'!$A$2:$Z$2603,23,FALSE))</f>
        <v/>
      </c>
      <c r="M1637" s="30" t="str">
        <f>IF($A1637 ="", "", VLOOKUP($A1637, 'Student reference sheet'!$A$2:$Z$2603,24,FALSE))</f>
        <v/>
      </c>
      <c r="N1637" s="30" t="str">
        <f>IF($A1637 ="", "", VLOOKUP($A1637, 'Student reference sheet'!$A$2:$Z$2603,26,FALSE))</f>
        <v/>
      </c>
      <c r="O1637" s="30" t="str">
        <f>IF($A1637 ="", "", VLOOKUP($A1637, 'Student reference sheet'!$A$2:$Z$2603,25,FALSE))</f>
        <v/>
      </c>
      <c r="P1637" s="39" t="str">
        <f>IF($A1637 = "", "", IF(OR(VLOOKUP($A1637,'Student reference sheet'!$A$2:$V$2400,8,FALSE) = "R",  VLOOKUP($A1637,'Student reference sheet'!$A$2:$V$2400,8,FALSE) = "L"), "X", ""))</f>
        <v/>
      </c>
      <c r="Q1637" s="39" t="str">
        <f>IF($A1637 ="", "", VLOOKUP($A1637, 'Student reference sheet'!$A$2:$V$2603,22,FALSE))</f>
        <v/>
      </c>
      <c r="R1637" s="39" t="str">
        <f>IF($A1637 &lt;&gt; "",VLOOKUP($A1637,'Student reference sheet'!$A$2:$V$2329, 5,FALSE), "")</f>
        <v/>
      </c>
      <c r="S1637" s="39" t="str">
        <f>IF($A1637 &lt;&gt; "",VLOOKUP($A1637,'Student reference sheet'!$A$2:$V$2329, 6,FALSE), "")</f>
        <v/>
      </c>
      <c r="T1637" s="30" t="str">
        <f>IF($A1637 = "","",
IF(VLOOKUP($A1637,'Student reference sheet'!$A$2:$V$2329, 10,FALSE) = "Y", "Hispanic",
IF(VLOOKUP($A1637,'Student reference sheet'!$A$2:$V$2329,11,FALSE) &lt;&gt; "",
IF(VLOOKUP($A1637,'Student reference sheet'!$A$2:$V$2329,11,FALSE) = "UNK", "Unknown", VLOOKUP(VALUE(VLOOKUP($A1637,'Student reference sheet'!$A$2:$V$2329,11,FALSE)),'Ethnicity Reference'!$A$2:$B$22,2,FALSE)),
IF(VLOOKUP($A1637,'Student reference sheet'!$A$2:$V$2329,9,FALSE) &lt;&gt; "", VLOOKUP(VALUE(VLOOKUP($A1637,'Student reference sheet'!$A$2:$V$2329,9,FALSE)),'Ethnicity Reference'!$A$2:$B$22,2,FALSE),"Unknown"))))</f>
        <v/>
      </c>
      <c r="U1637" s="35"/>
    </row>
    <row r="1638" spans="1:21" ht="15.75">
      <c r="A1638" s="47"/>
      <c r="B1638" s="33"/>
      <c r="C1638" s="39" t="str">
        <f>IF($A1638 &lt;&gt; "",VLOOKUP($A1638,'Student reference sheet'!$A$2:$V$2329, 3,FALSE), "")</f>
        <v/>
      </c>
      <c r="D1638" s="39" t="str">
        <f>IF($A1638 &lt;&gt; "",VLOOKUP($A1638,'Student reference sheet'!$A$2:$V$2329, 2,FALSE), "")</f>
        <v/>
      </c>
      <c r="E1638" s="35"/>
      <c r="F1638" s="34"/>
      <c r="G1638" s="40" t="str">
        <f t="shared" ca="1" si="78"/>
        <v/>
      </c>
      <c r="H1638" s="40" t="str">
        <f t="shared" ca="1" si="79"/>
        <v/>
      </c>
      <c r="I1638" s="36" t="str">
        <f>IF($A1638 = "", "",
IF(COUNTIF(MINIMUM_DAY_DATES[], Attendance!J1638) &gt; 0, VLOOKUP(Attendance!$G1638,MINIMUM_DAY_PERIOD_SCHEDULE[], 2,TRUE),
IF(COUNTIF(RALLY_DATES[], Attendance!J1638) &gt; 0, VLOOKUP(Attendance!$G1638,RALLY_PERIOD_SCHEDULE[], 2,TRUE),
IF(WEEKDAY(Attendance!$J1638) = 2,
       IF(COUNTIF(FINALS_WEEK_MONDAY_DATE[],Attendance!$J1638) &gt; 0, VLOOKUP(Attendance!$G1638,FINALS_WEEK_MONDAY_PERIOD_SCHEDULE[],2,TRUE),
       VLOOKUP(Attendance!$G1638,REGULAR_WEEK_SCHEDULE[],6,TRUE)),
IF(WEEKDAY($J1638) = 3,
       IF(COUNTIF(FINALS_WEEK_TUESDAY_DATE[],Attendance!$J1638) &gt; 0, VLOOKUP(Attendance!$G1638,FINALS_WEEK_TUESDAY_PERIOD_SCHEDULE[],2,TRUE),
       VLOOKUP(Attendance!$G1638,REGULAR_WEEK_SCHEDULE[[Tuesday]:[Period]],5,TRUE)),
IF(WEEKDAY(Attendance!$J1638) = 4,
        IF(COUNTIF(BLOCK_WEDNESDAY_DATES[],Attendance!$J1638) &gt; 0, VLOOKUP(Attendance!$G1638,BLOCK_WEDNESDAY_PERIOD_SCHEDULE[],2,TRUE),
        IF(COUNTIF(FINALS_WEEK_WEDNESDAY_DATE[],Attendance!$J1638) &gt; 0, VLOOKUP(Attendance!$G1638,FINALS_WEEK_WEDNESDAY_PERIOD_SCHEDULE[],2,TRUE),
       VLOOKUP(Attendance!$G1638,REGULAR_WEEK_SCHEDULE[[Wednesday]:[Period]],4,TRUE))),
IF(WEEKDAY($J1638) = 5,
       IF(COUNTIF(BLOCK_THURSDAY_DATES[],Attendance!$J1638) &gt; 0, VLOOKUP(Attendance!$G1638,BLOCK_THURSDAY_PERIOD_SCHEDULE[],2,TRUE),
       IF(COUNTIF(FINALS_WEEK_THURSDAY_DATE[],Attendance!$J1638) &gt; 0, VLOOKUP(Attendance!$G1638,FINALS_WEEK_THURSDAY_PERIOD_SCHEDULE[],2,TRUE),
       VLOOKUP(Attendance!$G1638,REGULAR_WEEK_SCHEDULE[[Thursday]:[Period]],3,TRUE))),
IF(WEEKDAY(Attendance!$J1638) = 6,
       IF(COUNTIF(FINALS_WEEK_FRIDAY_DATE[],Attendance!$J1638) &gt; 0, VLOOKUP(Attendance!$G1638,FINALS_WEEK_FRIDAY_PERIOD_SCHEDULE[],2,TRUE),
       VLOOKUP(Attendance!$G1638,REGULAR_WEEK_SCHEDULE[[Friday]:[Period]],2,TRUE))))))))))</f>
        <v/>
      </c>
      <c r="J1638" s="41" t="str">
        <f t="shared" ca="1" si="80"/>
        <v/>
      </c>
      <c r="K1638" s="41" t="str">
        <f>IF($A1638 &lt;&gt; "",VLOOKUP($A1638,'Student reference sheet'!$A$2:$V$2329, 7,FALSE), "")</f>
        <v/>
      </c>
      <c r="L1638" s="30" t="str">
        <f>IF($A1638 ="", "", VLOOKUP($A1638, 'Student reference sheet'!$A$2:$Z$2603,23,FALSE))</f>
        <v/>
      </c>
      <c r="M1638" s="30" t="str">
        <f>IF($A1638 ="", "", VLOOKUP($A1638, 'Student reference sheet'!$A$2:$Z$2603,24,FALSE))</f>
        <v/>
      </c>
      <c r="N1638" s="30" t="str">
        <f>IF($A1638 ="", "", VLOOKUP($A1638, 'Student reference sheet'!$A$2:$Z$2603,26,FALSE))</f>
        <v/>
      </c>
      <c r="O1638" s="30" t="str">
        <f>IF($A1638 ="", "", VLOOKUP($A1638, 'Student reference sheet'!$A$2:$Z$2603,25,FALSE))</f>
        <v/>
      </c>
      <c r="P1638" s="39" t="str">
        <f>IF($A1638 = "", "", IF(OR(VLOOKUP($A1638,'Student reference sheet'!$A$2:$V$2400,8,FALSE) = "R",  VLOOKUP($A1638,'Student reference sheet'!$A$2:$V$2400,8,FALSE) = "L"), "X", ""))</f>
        <v/>
      </c>
      <c r="Q1638" s="39" t="str">
        <f>IF($A1638 ="", "", VLOOKUP($A1638, 'Student reference sheet'!$A$2:$V$2603,22,FALSE))</f>
        <v/>
      </c>
      <c r="R1638" s="39" t="str">
        <f>IF($A1638 &lt;&gt; "",VLOOKUP($A1638,'Student reference sheet'!$A$2:$V$2329, 5,FALSE), "")</f>
        <v/>
      </c>
      <c r="S1638" s="39" t="str">
        <f>IF($A1638 &lt;&gt; "",VLOOKUP($A1638,'Student reference sheet'!$A$2:$V$2329, 6,FALSE), "")</f>
        <v/>
      </c>
      <c r="T1638" s="30" t="str">
        <f>IF($A1638 = "","",
IF(VLOOKUP($A1638,'Student reference sheet'!$A$2:$V$2329, 10,FALSE) = "Y", "Hispanic",
IF(VLOOKUP($A1638,'Student reference sheet'!$A$2:$V$2329,11,FALSE) &lt;&gt; "",
IF(VLOOKUP($A1638,'Student reference sheet'!$A$2:$V$2329,11,FALSE) = "UNK", "Unknown", VLOOKUP(VALUE(VLOOKUP($A1638,'Student reference sheet'!$A$2:$V$2329,11,FALSE)),'Ethnicity Reference'!$A$2:$B$22,2,FALSE)),
IF(VLOOKUP($A1638,'Student reference sheet'!$A$2:$V$2329,9,FALSE) &lt;&gt; "", VLOOKUP(VALUE(VLOOKUP($A1638,'Student reference sheet'!$A$2:$V$2329,9,FALSE)),'Ethnicity Reference'!$A$2:$B$22,2,FALSE),"Unknown"))))</f>
        <v/>
      </c>
      <c r="U1638" s="35"/>
    </row>
    <row r="1639" spans="1:21" ht="15.75">
      <c r="A1639" s="47"/>
      <c r="B1639" s="33"/>
      <c r="C1639" s="39" t="str">
        <f>IF($A1639 &lt;&gt; "",VLOOKUP($A1639,'Student reference sheet'!$A$2:$V$2329, 3,FALSE), "")</f>
        <v/>
      </c>
      <c r="D1639" s="39" t="str">
        <f>IF($A1639 &lt;&gt; "",VLOOKUP($A1639,'Student reference sheet'!$A$2:$V$2329, 2,FALSE), "")</f>
        <v/>
      </c>
      <c r="E1639" s="35"/>
      <c r="F1639" s="34"/>
      <c r="G1639" s="40" t="str">
        <f t="shared" ca="1" si="78"/>
        <v/>
      </c>
      <c r="H1639" s="40" t="str">
        <f t="shared" ca="1" si="79"/>
        <v/>
      </c>
      <c r="I1639" s="36" t="str">
        <f>IF($A1639 = "", "",
IF(COUNTIF(MINIMUM_DAY_DATES[], Attendance!J1639) &gt; 0, VLOOKUP(Attendance!$G1639,MINIMUM_DAY_PERIOD_SCHEDULE[], 2,TRUE),
IF(COUNTIF(RALLY_DATES[], Attendance!J1639) &gt; 0, VLOOKUP(Attendance!$G1639,RALLY_PERIOD_SCHEDULE[], 2,TRUE),
IF(WEEKDAY(Attendance!$J1639) = 2,
       IF(COUNTIF(FINALS_WEEK_MONDAY_DATE[],Attendance!$J1639) &gt; 0, VLOOKUP(Attendance!$G1639,FINALS_WEEK_MONDAY_PERIOD_SCHEDULE[],2,TRUE),
       VLOOKUP(Attendance!$G1639,REGULAR_WEEK_SCHEDULE[],6,TRUE)),
IF(WEEKDAY($J1639) = 3,
       IF(COUNTIF(FINALS_WEEK_TUESDAY_DATE[],Attendance!$J1639) &gt; 0, VLOOKUP(Attendance!$G1639,FINALS_WEEK_TUESDAY_PERIOD_SCHEDULE[],2,TRUE),
       VLOOKUP(Attendance!$G1639,REGULAR_WEEK_SCHEDULE[[Tuesday]:[Period]],5,TRUE)),
IF(WEEKDAY(Attendance!$J1639) = 4,
        IF(COUNTIF(BLOCK_WEDNESDAY_DATES[],Attendance!$J1639) &gt; 0, VLOOKUP(Attendance!$G1639,BLOCK_WEDNESDAY_PERIOD_SCHEDULE[],2,TRUE),
        IF(COUNTIF(FINALS_WEEK_WEDNESDAY_DATE[],Attendance!$J1639) &gt; 0, VLOOKUP(Attendance!$G1639,FINALS_WEEK_WEDNESDAY_PERIOD_SCHEDULE[],2,TRUE),
       VLOOKUP(Attendance!$G1639,REGULAR_WEEK_SCHEDULE[[Wednesday]:[Period]],4,TRUE))),
IF(WEEKDAY($J1639) = 5,
       IF(COUNTIF(BLOCK_THURSDAY_DATES[],Attendance!$J1639) &gt; 0, VLOOKUP(Attendance!$G1639,BLOCK_THURSDAY_PERIOD_SCHEDULE[],2,TRUE),
       IF(COUNTIF(FINALS_WEEK_THURSDAY_DATE[],Attendance!$J1639) &gt; 0, VLOOKUP(Attendance!$G1639,FINALS_WEEK_THURSDAY_PERIOD_SCHEDULE[],2,TRUE),
       VLOOKUP(Attendance!$G1639,REGULAR_WEEK_SCHEDULE[[Thursday]:[Period]],3,TRUE))),
IF(WEEKDAY(Attendance!$J1639) = 6,
       IF(COUNTIF(FINALS_WEEK_FRIDAY_DATE[],Attendance!$J1639) &gt; 0, VLOOKUP(Attendance!$G1639,FINALS_WEEK_FRIDAY_PERIOD_SCHEDULE[],2,TRUE),
       VLOOKUP(Attendance!$G1639,REGULAR_WEEK_SCHEDULE[[Friday]:[Period]],2,TRUE))))))))))</f>
        <v/>
      </c>
      <c r="J1639" s="41" t="str">
        <f t="shared" ca="1" si="80"/>
        <v/>
      </c>
      <c r="K1639" s="41" t="str">
        <f>IF($A1639 &lt;&gt; "",VLOOKUP($A1639,'Student reference sheet'!$A$2:$V$2329, 7,FALSE), "")</f>
        <v/>
      </c>
      <c r="L1639" s="30" t="str">
        <f>IF($A1639 ="", "", VLOOKUP($A1639, 'Student reference sheet'!$A$2:$Z$2603,23,FALSE))</f>
        <v/>
      </c>
      <c r="M1639" s="30" t="str">
        <f>IF($A1639 ="", "", VLOOKUP($A1639, 'Student reference sheet'!$A$2:$Z$2603,24,FALSE))</f>
        <v/>
      </c>
      <c r="N1639" s="30" t="str">
        <f>IF($A1639 ="", "", VLOOKUP($A1639, 'Student reference sheet'!$A$2:$Z$2603,26,FALSE))</f>
        <v/>
      </c>
      <c r="O1639" s="30" t="str">
        <f>IF($A1639 ="", "", VLOOKUP($A1639, 'Student reference sheet'!$A$2:$Z$2603,25,FALSE))</f>
        <v/>
      </c>
      <c r="P1639" s="39" t="str">
        <f>IF($A1639 = "", "", IF(OR(VLOOKUP($A1639,'Student reference sheet'!$A$2:$V$2400,8,FALSE) = "R",  VLOOKUP($A1639,'Student reference sheet'!$A$2:$V$2400,8,FALSE) = "L"), "X", ""))</f>
        <v/>
      </c>
      <c r="Q1639" s="39" t="str">
        <f>IF($A1639 ="", "", VLOOKUP($A1639, 'Student reference sheet'!$A$2:$V$2603,22,FALSE))</f>
        <v/>
      </c>
      <c r="R1639" s="39" t="str">
        <f>IF($A1639 &lt;&gt; "",VLOOKUP($A1639,'Student reference sheet'!$A$2:$V$2329, 5,FALSE), "")</f>
        <v/>
      </c>
      <c r="S1639" s="39" t="str">
        <f>IF($A1639 &lt;&gt; "",VLOOKUP($A1639,'Student reference sheet'!$A$2:$V$2329, 6,FALSE), "")</f>
        <v/>
      </c>
      <c r="T1639" s="30" t="str">
        <f>IF($A1639 = "","",
IF(VLOOKUP($A1639,'Student reference sheet'!$A$2:$V$2329, 10,FALSE) = "Y", "Hispanic",
IF(VLOOKUP($A1639,'Student reference sheet'!$A$2:$V$2329,11,FALSE) &lt;&gt; "",
IF(VLOOKUP($A1639,'Student reference sheet'!$A$2:$V$2329,11,FALSE) = "UNK", "Unknown", VLOOKUP(VALUE(VLOOKUP($A1639,'Student reference sheet'!$A$2:$V$2329,11,FALSE)),'Ethnicity Reference'!$A$2:$B$22,2,FALSE)),
IF(VLOOKUP($A1639,'Student reference sheet'!$A$2:$V$2329,9,FALSE) &lt;&gt; "", VLOOKUP(VALUE(VLOOKUP($A1639,'Student reference sheet'!$A$2:$V$2329,9,FALSE)),'Ethnicity Reference'!$A$2:$B$22,2,FALSE),"Unknown"))))</f>
        <v/>
      </c>
      <c r="U1639" s="35"/>
    </row>
    <row r="1640" spans="1:21" ht="15.75">
      <c r="A1640" s="47"/>
      <c r="B1640" s="33"/>
      <c r="C1640" s="39" t="str">
        <f>IF($A1640 &lt;&gt; "",VLOOKUP($A1640,'Student reference sheet'!$A$2:$V$2329, 3,FALSE), "")</f>
        <v/>
      </c>
      <c r="D1640" s="39" t="str">
        <f>IF($A1640 &lt;&gt; "",VLOOKUP($A1640,'Student reference sheet'!$A$2:$V$2329, 2,FALSE), "")</f>
        <v/>
      </c>
      <c r="E1640" s="35"/>
      <c r="F1640" s="34"/>
      <c r="G1640" s="40" t="str">
        <f t="shared" ca="1" si="78"/>
        <v/>
      </c>
      <c r="H1640" s="40" t="str">
        <f t="shared" ca="1" si="79"/>
        <v/>
      </c>
      <c r="I1640" s="36" t="str">
        <f>IF($A1640 = "", "",
IF(COUNTIF(MINIMUM_DAY_DATES[], Attendance!J1640) &gt; 0, VLOOKUP(Attendance!$G1640,MINIMUM_DAY_PERIOD_SCHEDULE[], 2,TRUE),
IF(COUNTIF(RALLY_DATES[], Attendance!J1640) &gt; 0, VLOOKUP(Attendance!$G1640,RALLY_PERIOD_SCHEDULE[], 2,TRUE),
IF(WEEKDAY(Attendance!$J1640) = 2,
       IF(COUNTIF(FINALS_WEEK_MONDAY_DATE[],Attendance!$J1640) &gt; 0, VLOOKUP(Attendance!$G1640,FINALS_WEEK_MONDAY_PERIOD_SCHEDULE[],2,TRUE),
       VLOOKUP(Attendance!$G1640,REGULAR_WEEK_SCHEDULE[],6,TRUE)),
IF(WEEKDAY($J1640) = 3,
       IF(COUNTIF(FINALS_WEEK_TUESDAY_DATE[],Attendance!$J1640) &gt; 0, VLOOKUP(Attendance!$G1640,FINALS_WEEK_TUESDAY_PERIOD_SCHEDULE[],2,TRUE),
       VLOOKUP(Attendance!$G1640,REGULAR_WEEK_SCHEDULE[[Tuesday]:[Period]],5,TRUE)),
IF(WEEKDAY(Attendance!$J1640) = 4,
        IF(COUNTIF(BLOCK_WEDNESDAY_DATES[],Attendance!$J1640) &gt; 0, VLOOKUP(Attendance!$G1640,BLOCK_WEDNESDAY_PERIOD_SCHEDULE[],2,TRUE),
        IF(COUNTIF(FINALS_WEEK_WEDNESDAY_DATE[],Attendance!$J1640) &gt; 0, VLOOKUP(Attendance!$G1640,FINALS_WEEK_WEDNESDAY_PERIOD_SCHEDULE[],2,TRUE),
       VLOOKUP(Attendance!$G1640,REGULAR_WEEK_SCHEDULE[[Wednesday]:[Period]],4,TRUE))),
IF(WEEKDAY($J1640) = 5,
       IF(COUNTIF(BLOCK_THURSDAY_DATES[],Attendance!$J1640) &gt; 0, VLOOKUP(Attendance!$G1640,BLOCK_THURSDAY_PERIOD_SCHEDULE[],2,TRUE),
       IF(COUNTIF(FINALS_WEEK_THURSDAY_DATE[],Attendance!$J1640) &gt; 0, VLOOKUP(Attendance!$G1640,FINALS_WEEK_THURSDAY_PERIOD_SCHEDULE[],2,TRUE),
       VLOOKUP(Attendance!$G1640,REGULAR_WEEK_SCHEDULE[[Thursday]:[Period]],3,TRUE))),
IF(WEEKDAY(Attendance!$J1640) = 6,
       IF(COUNTIF(FINALS_WEEK_FRIDAY_DATE[],Attendance!$J1640) &gt; 0, VLOOKUP(Attendance!$G1640,FINALS_WEEK_FRIDAY_PERIOD_SCHEDULE[],2,TRUE),
       VLOOKUP(Attendance!$G1640,REGULAR_WEEK_SCHEDULE[[Friday]:[Period]],2,TRUE))))))))))</f>
        <v/>
      </c>
      <c r="J1640" s="41" t="str">
        <f t="shared" ca="1" si="80"/>
        <v/>
      </c>
      <c r="K1640" s="41" t="str">
        <f>IF($A1640 &lt;&gt; "",VLOOKUP($A1640,'Student reference sheet'!$A$2:$V$2329, 7,FALSE), "")</f>
        <v/>
      </c>
      <c r="L1640" s="30" t="str">
        <f>IF($A1640 ="", "", VLOOKUP($A1640, 'Student reference sheet'!$A$2:$Z$2603,23,FALSE))</f>
        <v/>
      </c>
      <c r="M1640" s="30" t="str">
        <f>IF($A1640 ="", "", VLOOKUP($A1640, 'Student reference sheet'!$A$2:$Z$2603,24,FALSE))</f>
        <v/>
      </c>
      <c r="N1640" s="30" t="str">
        <f>IF($A1640 ="", "", VLOOKUP($A1640, 'Student reference sheet'!$A$2:$Z$2603,26,FALSE))</f>
        <v/>
      </c>
      <c r="O1640" s="30" t="str">
        <f>IF($A1640 ="", "", VLOOKUP($A1640, 'Student reference sheet'!$A$2:$Z$2603,25,FALSE))</f>
        <v/>
      </c>
      <c r="P1640" s="39" t="str">
        <f>IF($A1640 = "", "", IF(OR(VLOOKUP($A1640,'Student reference sheet'!$A$2:$V$2400,8,FALSE) = "R",  VLOOKUP($A1640,'Student reference sheet'!$A$2:$V$2400,8,FALSE) = "L"), "X", ""))</f>
        <v/>
      </c>
      <c r="Q1640" s="39" t="str">
        <f>IF($A1640 ="", "", VLOOKUP($A1640, 'Student reference sheet'!$A$2:$V$2603,22,FALSE))</f>
        <v/>
      </c>
      <c r="R1640" s="39" t="str">
        <f>IF($A1640 &lt;&gt; "",VLOOKUP($A1640,'Student reference sheet'!$A$2:$V$2329, 5,FALSE), "")</f>
        <v/>
      </c>
      <c r="S1640" s="39" t="str">
        <f>IF($A1640 &lt;&gt; "",VLOOKUP($A1640,'Student reference sheet'!$A$2:$V$2329, 6,FALSE), "")</f>
        <v/>
      </c>
      <c r="T1640" s="30" t="str">
        <f>IF($A1640 = "","",
IF(VLOOKUP($A1640,'Student reference sheet'!$A$2:$V$2329, 10,FALSE) = "Y", "Hispanic",
IF(VLOOKUP($A1640,'Student reference sheet'!$A$2:$V$2329,11,FALSE) &lt;&gt; "",
IF(VLOOKUP($A1640,'Student reference sheet'!$A$2:$V$2329,11,FALSE) = "UNK", "Unknown", VLOOKUP(VALUE(VLOOKUP($A1640,'Student reference sheet'!$A$2:$V$2329,11,FALSE)),'Ethnicity Reference'!$A$2:$B$22,2,FALSE)),
IF(VLOOKUP($A1640,'Student reference sheet'!$A$2:$V$2329,9,FALSE) &lt;&gt; "", VLOOKUP(VALUE(VLOOKUP($A1640,'Student reference sheet'!$A$2:$V$2329,9,FALSE)),'Ethnicity Reference'!$A$2:$B$22,2,FALSE),"Unknown"))))</f>
        <v/>
      </c>
      <c r="U1640" s="35"/>
    </row>
    <row r="1641" spans="1:21" ht="15.75">
      <c r="A1641" s="47"/>
      <c r="B1641" s="33"/>
      <c r="C1641" s="39" t="str">
        <f>IF($A1641 &lt;&gt; "",VLOOKUP($A1641,'Student reference sheet'!$A$2:$V$2329, 3,FALSE), "")</f>
        <v/>
      </c>
      <c r="D1641" s="39" t="str">
        <f>IF($A1641 &lt;&gt; "",VLOOKUP($A1641,'Student reference sheet'!$A$2:$V$2329, 2,FALSE), "")</f>
        <v/>
      </c>
      <c r="E1641" s="35"/>
      <c r="F1641" s="34"/>
      <c r="G1641" s="40" t="str">
        <f t="shared" ca="1" si="78"/>
        <v/>
      </c>
      <c r="H1641" s="40" t="str">
        <f t="shared" ca="1" si="79"/>
        <v/>
      </c>
      <c r="I1641" s="36" t="str">
        <f>IF($A1641 = "", "",
IF(COUNTIF(MINIMUM_DAY_DATES[], Attendance!J1641) &gt; 0, VLOOKUP(Attendance!$G1641,MINIMUM_DAY_PERIOD_SCHEDULE[], 2,TRUE),
IF(COUNTIF(RALLY_DATES[], Attendance!J1641) &gt; 0, VLOOKUP(Attendance!$G1641,RALLY_PERIOD_SCHEDULE[], 2,TRUE),
IF(WEEKDAY(Attendance!$J1641) = 2,
       IF(COUNTIF(FINALS_WEEK_MONDAY_DATE[],Attendance!$J1641) &gt; 0, VLOOKUP(Attendance!$G1641,FINALS_WEEK_MONDAY_PERIOD_SCHEDULE[],2,TRUE),
       VLOOKUP(Attendance!$G1641,REGULAR_WEEK_SCHEDULE[],6,TRUE)),
IF(WEEKDAY($J1641) = 3,
       IF(COUNTIF(FINALS_WEEK_TUESDAY_DATE[],Attendance!$J1641) &gt; 0, VLOOKUP(Attendance!$G1641,FINALS_WEEK_TUESDAY_PERIOD_SCHEDULE[],2,TRUE),
       VLOOKUP(Attendance!$G1641,REGULAR_WEEK_SCHEDULE[[Tuesday]:[Period]],5,TRUE)),
IF(WEEKDAY(Attendance!$J1641) = 4,
        IF(COUNTIF(BLOCK_WEDNESDAY_DATES[],Attendance!$J1641) &gt; 0, VLOOKUP(Attendance!$G1641,BLOCK_WEDNESDAY_PERIOD_SCHEDULE[],2,TRUE),
        IF(COUNTIF(FINALS_WEEK_WEDNESDAY_DATE[],Attendance!$J1641) &gt; 0, VLOOKUP(Attendance!$G1641,FINALS_WEEK_WEDNESDAY_PERIOD_SCHEDULE[],2,TRUE),
       VLOOKUP(Attendance!$G1641,REGULAR_WEEK_SCHEDULE[[Wednesday]:[Period]],4,TRUE))),
IF(WEEKDAY($J1641) = 5,
       IF(COUNTIF(BLOCK_THURSDAY_DATES[],Attendance!$J1641) &gt; 0, VLOOKUP(Attendance!$G1641,BLOCK_THURSDAY_PERIOD_SCHEDULE[],2,TRUE),
       IF(COUNTIF(FINALS_WEEK_THURSDAY_DATE[],Attendance!$J1641) &gt; 0, VLOOKUP(Attendance!$G1641,FINALS_WEEK_THURSDAY_PERIOD_SCHEDULE[],2,TRUE),
       VLOOKUP(Attendance!$G1641,REGULAR_WEEK_SCHEDULE[[Thursday]:[Period]],3,TRUE))),
IF(WEEKDAY(Attendance!$J1641) = 6,
       IF(COUNTIF(FINALS_WEEK_FRIDAY_DATE[],Attendance!$J1641) &gt; 0, VLOOKUP(Attendance!$G1641,FINALS_WEEK_FRIDAY_PERIOD_SCHEDULE[],2,TRUE),
       VLOOKUP(Attendance!$G1641,REGULAR_WEEK_SCHEDULE[[Friday]:[Period]],2,TRUE))))))))))</f>
        <v/>
      </c>
      <c r="J1641" s="41" t="str">
        <f t="shared" ca="1" si="80"/>
        <v/>
      </c>
      <c r="K1641" s="41" t="str">
        <f>IF($A1641 &lt;&gt; "",VLOOKUP($A1641,'Student reference sheet'!$A$2:$V$2329, 7,FALSE), "")</f>
        <v/>
      </c>
      <c r="L1641" s="30" t="str">
        <f>IF($A1641 ="", "", VLOOKUP($A1641, 'Student reference sheet'!$A$2:$Z$2603,23,FALSE))</f>
        <v/>
      </c>
      <c r="M1641" s="30" t="str">
        <f>IF($A1641 ="", "", VLOOKUP($A1641, 'Student reference sheet'!$A$2:$Z$2603,24,FALSE))</f>
        <v/>
      </c>
      <c r="N1641" s="30" t="str">
        <f>IF($A1641 ="", "", VLOOKUP($A1641, 'Student reference sheet'!$A$2:$Z$2603,26,FALSE))</f>
        <v/>
      </c>
      <c r="O1641" s="30" t="str">
        <f>IF($A1641 ="", "", VLOOKUP($A1641, 'Student reference sheet'!$A$2:$Z$2603,25,FALSE))</f>
        <v/>
      </c>
      <c r="P1641" s="39" t="str">
        <f>IF($A1641 = "", "", IF(OR(VLOOKUP($A1641,'Student reference sheet'!$A$2:$V$2400,8,FALSE) = "R",  VLOOKUP($A1641,'Student reference sheet'!$A$2:$V$2400,8,FALSE) = "L"), "X", ""))</f>
        <v/>
      </c>
      <c r="Q1641" s="39" t="str">
        <f>IF($A1641 ="", "", VLOOKUP($A1641, 'Student reference sheet'!$A$2:$V$2603,22,FALSE))</f>
        <v/>
      </c>
      <c r="R1641" s="39" t="str">
        <f>IF($A1641 &lt;&gt; "",VLOOKUP($A1641,'Student reference sheet'!$A$2:$V$2329, 5,FALSE), "")</f>
        <v/>
      </c>
      <c r="S1641" s="39" t="str">
        <f>IF($A1641 &lt;&gt; "",VLOOKUP($A1641,'Student reference sheet'!$A$2:$V$2329, 6,FALSE), "")</f>
        <v/>
      </c>
      <c r="T1641" s="30" t="str">
        <f>IF($A1641 = "","",
IF(VLOOKUP($A1641,'Student reference sheet'!$A$2:$V$2329, 10,FALSE) = "Y", "Hispanic",
IF(VLOOKUP($A1641,'Student reference sheet'!$A$2:$V$2329,11,FALSE) &lt;&gt; "",
IF(VLOOKUP($A1641,'Student reference sheet'!$A$2:$V$2329,11,FALSE) = "UNK", "Unknown", VLOOKUP(VALUE(VLOOKUP($A1641,'Student reference sheet'!$A$2:$V$2329,11,FALSE)),'Ethnicity Reference'!$A$2:$B$22,2,FALSE)),
IF(VLOOKUP($A1641,'Student reference sheet'!$A$2:$V$2329,9,FALSE) &lt;&gt; "", VLOOKUP(VALUE(VLOOKUP($A1641,'Student reference sheet'!$A$2:$V$2329,9,FALSE)),'Ethnicity Reference'!$A$2:$B$22,2,FALSE),"Unknown"))))</f>
        <v/>
      </c>
      <c r="U1641" s="35"/>
    </row>
    <row r="1642" spans="1:21" ht="15.75">
      <c r="A1642" s="47"/>
      <c r="B1642" s="33"/>
      <c r="C1642" s="39" t="str">
        <f>IF($A1642 &lt;&gt; "",VLOOKUP($A1642,'Student reference sheet'!$A$2:$V$2329, 3,FALSE), "")</f>
        <v/>
      </c>
      <c r="D1642" s="39" t="str">
        <f>IF($A1642 &lt;&gt; "",VLOOKUP($A1642,'Student reference sheet'!$A$2:$V$2329, 2,FALSE), "")</f>
        <v/>
      </c>
      <c r="E1642" s="35"/>
      <c r="F1642" s="34"/>
      <c r="G1642" s="40" t="str">
        <f t="shared" ca="1" si="78"/>
        <v/>
      </c>
      <c r="H1642" s="40" t="str">
        <f t="shared" ca="1" si="79"/>
        <v/>
      </c>
      <c r="I1642" s="36" t="str">
        <f>IF($A1642 = "", "",
IF(COUNTIF(MINIMUM_DAY_DATES[], Attendance!J1642) &gt; 0, VLOOKUP(Attendance!$G1642,MINIMUM_DAY_PERIOD_SCHEDULE[], 2,TRUE),
IF(COUNTIF(RALLY_DATES[], Attendance!J1642) &gt; 0, VLOOKUP(Attendance!$G1642,RALLY_PERIOD_SCHEDULE[], 2,TRUE),
IF(WEEKDAY(Attendance!$J1642) = 2,
       IF(COUNTIF(FINALS_WEEK_MONDAY_DATE[],Attendance!$J1642) &gt; 0, VLOOKUP(Attendance!$G1642,FINALS_WEEK_MONDAY_PERIOD_SCHEDULE[],2,TRUE),
       VLOOKUP(Attendance!$G1642,REGULAR_WEEK_SCHEDULE[],6,TRUE)),
IF(WEEKDAY($J1642) = 3,
       IF(COUNTIF(FINALS_WEEK_TUESDAY_DATE[],Attendance!$J1642) &gt; 0, VLOOKUP(Attendance!$G1642,FINALS_WEEK_TUESDAY_PERIOD_SCHEDULE[],2,TRUE),
       VLOOKUP(Attendance!$G1642,REGULAR_WEEK_SCHEDULE[[Tuesday]:[Period]],5,TRUE)),
IF(WEEKDAY(Attendance!$J1642) = 4,
        IF(COUNTIF(BLOCK_WEDNESDAY_DATES[],Attendance!$J1642) &gt; 0, VLOOKUP(Attendance!$G1642,BLOCK_WEDNESDAY_PERIOD_SCHEDULE[],2,TRUE),
        IF(COUNTIF(FINALS_WEEK_WEDNESDAY_DATE[],Attendance!$J1642) &gt; 0, VLOOKUP(Attendance!$G1642,FINALS_WEEK_WEDNESDAY_PERIOD_SCHEDULE[],2,TRUE),
       VLOOKUP(Attendance!$G1642,REGULAR_WEEK_SCHEDULE[[Wednesday]:[Period]],4,TRUE))),
IF(WEEKDAY($J1642) = 5,
       IF(COUNTIF(BLOCK_THURSDAY_DATES[],Attendance!$J1642) &gt; 0, VLOOKUP(Attendance!$G1642,BLOCK_THURSDAY_PERIOD_SCHEDULE[],2,TRUE),
       IF(COUNTIF(FINALS_WEEK_THURSDAY_DATE[],Attendance!$J1642) &gt; 0, VLOOKUP(Attendance!$G1642,FINALS_WEEK_THURSDAY_PERIOD_SCHEDULE[],2,TRUE),
       VLOOKUP(Attendance!$G1642,REGULAR_WEEK_SCHEDULE[[Thursday]:[Period]],3,TRUE))),
IF(WEEKDAY(Attendance!$J1642) = 6,
       IF(COUNTIF(FINALS_WEEK_FRIDAY_DATE[],Attendance!$J1642) &gt; 0, VLOOKUP(Attendance!$G1642,FINALS_WEEK_FRIDAY_PERIOD_SCHEDULE[],2,TRUE),
       VLOOKUP(Attendance!$G1642,REGULAR_WEEK_SCHEDULE[[Friday]:[Period]],2,TRUE))))))))))</f>
        <v/>
      </c>
      <c r="J1642" s="41" t="str">
        <f t="shared" ca="1" si="80"/>
        <v/>
      </c>
      <c r="K1642" s="41" t="str">
        <f>IF($A1642 &lt;&gt; "",VLOOKUP($A1642,'Student reference sheet'!$A$2:$V$2329, 7,FALSE), "")</f>
        <v/>
      </c>
      <c r="L1642" s="30" t="str">
        <f>IF($A1642 ="", "", VLOOKUP($A1642, 'Student reference sheet'!$A$2:$Z$2603,23,FALSE))</f>
        <v/>
      </c>
      <c r="M1642" s="30" t="str">
        <f>IF($A1642 ="", "", VLOOKUP($A1642, 'Student reference sheet'!$A$2:$Z$2603,24,FALSE))</f>
        <v/>
      </c>
      <c r="N1642" s="30" t="str">
        <f>IF($A1642 ="", "", VLOOKUP($A1642, 'Student reference sheet'!$A$2:$Z$2603,26,FALSE))</f>
        <v/>
      </c>
      <c r="O1642" s="30" t="str">
        <f>IF($A1642 ="", "", VLOOKUP($A1642, 'Student reference sheet'!$A$2:$Z$2603,25,FALSE))</f>
        <v/>
      </c>
      <c r="P1642" s="39" t="str">
        <f>IF($A1642 = "", "", IF(OR(VLOOKUP($A1642,'Student reference sheet'!$A$2:$V$2400,8,FALSE) = "R",  VLOOKUP($A1642,'Student reference sheet'!$A$2:$V$2400,8,FALSE) = "L"), "X", ""))</f>
        <v/>
      </c>
      <c r="Q1642" s="39" t="str">
        <f>IF($A1642 ="", "", VLOOKUP($A1642, 'Student reference sheet'!$A$2:$V$2603,22,FALSE))</f>
        <v/>
      </c>
      <c r="R1642" s="39" t="str">
        <f>IF($A1642 &lt;&gt; "",VLOOKUP($A1642,'Student reference sheet'!$A$2:$V$2329, 5,FALSE), "")</f>
        <v/>
      </c>
      <c r="S1642" s="39" t="str">
        <f>IF($A1642 &lt;&gt; "",VLOOKUP($A1642,'Student reference sheet'!$A$2:$V$2329, 6,FALSE), "")</f>
        <v/>
      </c>
      <c r="T1642" s="30" t="str">
        <f>IF($A1642 = "","",
IF(VLOOKUP($A1642,'Student reference sheet'!$A$2:$V$2329, 10,FALSE) = "Y", "Hispanic",
IF(VLOOKUP($A1642,'Student reference sheet'!$A$2:$V$2329,11,FALSE) &lt;&gt; "",
IF(VLOOKUP($A1642,'Student reference sheet'!$A$2:$V$2329,11,FALSE) = "UNK", "Unknown", VLOOKUP(VALUE(VLOOKUP($A1642,'Student reference sheet'!$A$2:$V$2329,11,FALSE)),'Ethnicity Reference'!$A$2:$B$22,2,FALSE)),
IF(VLOOKUP($A1642,'Student reference sheet'!$A$2:$V$2329,9,FALSE) &lt;&gt; "", VLOOKUP(VALUE(VLOOKUP($A1642,'Student reference sheet'!$A$2:$V$2329,9,FALSE)),'Ethnicity Reference'!$A$2:$B$22,2,FALSE),"Unknown"))))</f>
        <v/>
      </c>
      <c r="U1642" s="35"/>
    </row>
    <row r="1643" spans="1:21" ht="15.75">
      <c r="A1643" s="47"/>
      <c r="B1643" s="33"/>
      <c r="C1643" s="39" t="str">
        <f>IF($A1643 &lt;&gt; "",VLOOKUP($A1643,'Student reference sheet'!$A$2:$V$2329, 3,FALSE), "")</f>
        <v/>
      </c>
      <c r="D1643" s="39" t="str">
        <f>IF($A1643 &lt;&gt; "",VLOOKUP($A1643,'Student reference sheet'!$A$2:$V$2329, 2,FALSE), "")</f>
        <v/>
      </c>
      <c r="E1643" s="35"/>
      <c r="F1643" s="34"/>
      <c r="G1643" s="40" t="str">
        <f t="shared" ca="1" si="78"/>
        <v/>
      </c>
      <c r="H1643" s="40" t="str">
        <f t="shared" ca="1" si="79"/>
        <v/>
      </c>
      <c r="I1643" s="36" t="str">
        <f>IF($A1643 = "", "",
IF(COUNTIF(MINIMUM_DAY_DATES[], Attendance!J1643) &gt; 0, VLOOKUP(Attendance!$G1643,MINIMUM_DAY_PERIOD_SCHEDULE[], 2,TRUE),
IF(COUNTIF(RALLY_DATES[], Attendance!J1643) &gt; 0, VLOOKUP(Attendance!$G1643,RALLY_PERIOD_SCHEDULE[], 2,TRUE),
IF(WEEKDAY(Attendance!$J1643) = 2,
       IF(COUNTIF(FINALS_WEEK_MONDAY_DATE[],Attendance!$J1643) &gt; 0, VLOOKUP(Attendance!$G1643,FINALS_WEEK_MONDAY_PERIOD_SCHEDULE[],2,TRUE),
       VLOOKUP(Attendance!$G1643,REGULAR_WEEK_SCHEDULE[],6,TRUE)),
IF(WEEKDAY($J1643) = 3,
       IF(COUNTIF(FINALS_WEEK_TUESDAY_DATE[],Attendance!$J1643) &gt; 0, VLOOKUP(Attendance!$G1643,FINALS_WEEK_TUESDAY_PERIOD_SCHEDULE[],2,TRUE),
       VLOOKUP(Attendance!$G1643,REGULAR_WEEK_SCHEDULE[[Tuesday]:[Period]],5,TRUE)),
IF(WEEKDAY(Attendance!$J1643) = 4,
        IF(COUNTIF(BLOCK_WEDNESDAY_DATES[],Attendance!$J1643) &gt; 0, VLOOKUP(Attendance!$G1643,BLOCK_WEDNESDAY_PERIOD_SCHEDULE[],2,TRUE),
        IF(COUNTIF(FINALS_WEEK_WEDNESDAY_DATE[],Attendance!$J1643) &gt; 0, VLOOKUP(Attendance!$G1643,FINALS_WEEK_WEDNESDAY_PERIOD_SCHEDULE[],2,TRUE),
       VLOOKUP(Attendance!$G1643,REGULAR_WEEK_SCHEDULE[[Wednesday]:[Period]],4,TRUE))),
IF(WEEKDAY($J1643) = 5,
       IF(COUNTIF(BLOCK_THURSDAY_DATES[],Attendance!$J1643) &gt; 0, VLOOKUP(Attendance!$G1643,BLOCK_THURSDAY_PERIOD_SCHEDULE[],2,TRUE),
       IF(COUNTIF(FINALS_WEEK_THURSDAY_DATE[],Attendance!$J1643) &gt; 0, VLOOKUP(Attendance!$G1643,FINALS_WEEK_THURSDAY_PERIOD_SCHEDULE[],2,TRUE),
       VLOOKUP(Attendance!$G1643,REGULAR_WEEK_SCHEDULE[[Thursday]:[Period]],3,TRUE))),
IF(WEEKDAY(Attendance!$J1643) = 6,
       IF(COUNTIF(FINALS_WEEK_FRIDAY_DATE[],Attendance!$J1643) &gt; 0, VLOOKUP(Attendance!$G1643,FINALS_WEEK_FRIDAY_PERIOD_SCHEDULE[],2,TRUE),
       VLOOKUP(Attendance!$G1643,REGULAR_WEEK_SCHEDULE[[Friday]:[Period]],2,TRUE))))))))))</f>
        <v/>
      </c>
      <c r="J1643" s="41" t="str">
        <f t="shared" ca="1" si="80"/>
        <v/>
      </c>
      <c r="K1643" s="41" t="str">
        <f>IF($A1643 &lt;&gt; "",VLOOKUP($A1643,'Student reference sheet'!$A$2:$V$2329, 7,FALSE), "")</f>
        <v/>
      </c>
      <c r="L1643" s="30" t="str">
        <f>IF($A1643 ="", "", VLOOKUP($A1643, 'Student reference sheet'!$A$2:$Z$2603,23,FALSE))</f>
        <v/>
      </c>
      <c r="M1643" s="30" t="str">
        <f>IF($A1643 ="", "", VLOOKUP($A1643, 'Student reference sheet'!$A$2:$Z$2603,24,FALSE))</f>
        <v/>
      </c>
      <c r="N1643" s="30" t="str">
        <f>IF($A1643 ="", "", VLOOKUP($A1643, 'Student reference sheet'!$A$2:$Z$2603,26,FALSE))</f>
        <v/>
      </c>
      <c r="O1643" s="30" t="str">
        <f>IF($A1643 ="", "", VLOOKUP($A1643, 'Student reference sheet'!$A$2:$Z$2603,25,FALSE))</f>
        <v/>
      </c>
      <c r="P1643" s="39" t="str">
        <f>IF($A1643 = "", "", IF(OR(VLOOKUP($A1643,'Student reference sheet'!$A$2:$V$2400,8,FALSE) = "R",  VLOOKUP($A1643,'Student reference sheet'!$A$2:$V$2400,8,FALSE) = "L"), "X", ""))</f>
        <v/>
      </c>
      <c r="Q1643" s="39" t="str">
        <f>IF($A1643 ="", "", VLOOKUP($A1643, 'Student reference sheet'!$A$2:$V$2603,22,FALSE))</f>
        <v/>
      </c>
      <c r="R1643" s="39" t="str">
        <f>IF($A1643 &lt;&gt; "",VLOOKUP($A1643,'Student reference sheet'!$A$2:$V$2329, 5,FALSE), "")</f>
        <v/>
      </c>
      <c r="S1643" s="39" t="str">
        <f>IF($A1643 &lt;&gt; "",VLOOKUP($A1643,'Student reference sheet'!$A$2:$V$2329, 6,FALSE), "")</f>
        <v/>
      </c>
      <c r="T1643" s="30" t="str">
        <f>IF($A1643 = "","",
IF(VLOOKUP($A1643,'Student reference sheet'!$A$2:$V$2329, 10,FALSE) = "Y", "Hispanic",
IF(VLOOKUP($A1643,'Student reference sheet'!$A$2:$V$2329,11,FALSE) &lt;&gt; "",
IF(VLOOKUP($A1643,'Student reference sheet'!$A$2:$V$2329,11,FALSE) = "UNK", "Unknown", VLOOKUP(VALUE(VLOOKUP($A1643,'Student reference sheet'!$A$2:$V$2329,11,FALSE)),'Ethnicity Reference'!$A$2:$B$22,2,FALSE)),
IF(VLOOKUP($A1643,'Student reference sheet'!$A$2:$V$2329,9,FALSE) &lt;&gt; "", VLOOKUP(VALUE(VLOOKUP($A1643,'Student reference sheet'!$A$2:$V$2329,9,FALSE)),'Ethnicity Reference'!$A$2:$B$22,2,FALSE),"Unknown"))))</f>
        <v/>
      </c>
      <c r="U1643" s="35"/>
    </row>
    <row r="1644" spans="1:21" ht="15.75">
      <c r="A1644" s="47"/>
      <c r="B1644" s="33"/>
      <c r="C1644" s="39" t="str">
        <f>IF($A1644 &lt;&gt; "",VLOOKUP($A1644,'Student reference sheet'!$A$2:$V$2329, 3,FALSE), "")</f>
        <v/>
      </c>
      <c r="D1644" s="39" t="str">
        <f>IF($A1644 &lt;&gt; "",VLOOKUP($A1644,'Student reference sheet'!$A$2:$V$2329, 2,FALSE), "")</f>
        <v/>
      </c>
      <c r="E1644" s="35"/>
      <c r="F1644" s="34"/>
      <c r="G1644" s="40" t="str">
        <f t="shared" ca="1" si="78"/>
        <v/>
      </c>
      <c r="H1644" s="40" t="str">
        <f t="shared" ca="1" si="79"/>
        <v/>
      </c>
      <c r="I1644" s="36" t="str">
        <f>IF($A1644 = "", "",
IF(COUNTIF(MINIMUM_DAY_DATES[], Attendance!J1644) &gt; 0, VLOOKUP(Attendance!$G1644,MINIMUM_DAY_PERIOD_SCHEDULE[], 2,TRUE),
IF(COUNTIF(RALLY_DATES[], Attendance!J1644) &gt; 0, VLOOKUP(Attendance!$G1644,RALLY_PERIOD_SCHEDULE[], 2,TRUE),
IF(WEEKDAY(Attendance!$J1644) = 2,
       IF(COUNTIF(FINALS_WEEK_MONDAY_DATE[],Attendance!$J1644) &gt; 0, VLOOKUP(Attendance!$G1644,FINALS_WEEK_MONDAY_PERIOD_SCHEDULE[],2,TRUE),
       VLOOKUP(Attendance!$G1644,REGULAR_WEEK_SCHEDULE[],6,TRUE)),
IF(WEEKDAY($J1644) = 3,
       IF(COUNTIF(FINALS_WEEK_TUESDAY_DATE[],Attendance!$J1644) &gt; 0, VLOOKUP(Attendance!$G1644,FINALS_WEEK_TUESDAY_PERIOD_SCHEDULE[],2,TRUE),
       VLOOKUP(Attendance!$G1644,REGULAR_WEEK_SCHEDULE[[Tuesday]:[Period]],5,TRUE)),
IF(WEEKDAY(Attendance!$J1644) = 4,
        IF(COUNTIF(BLOCK_WEDNESDAY_DATES[],Attendance!$J1644) &gt; 0, VLOOKUP(Attendance!$G1644,BLOCK_WEDNESDAY_PERIOD_SCHEDULE[],2,TRUE),
        IF(COUNTIF(FINALS_WEEK_WEDNESDAY_DATE[],Attendance!$J1644) &gt; 0, VLOOKUP(Attendance!$G1644,FINALS_WEEK_WEDNESDAY_PERIOD_SCHEDULE[],2,TRUE),
       VLOOKUP(Attendance!$G1644,REGULAR_WEEK_SCHEDULE[[Wednesday]:[Period]],4,TRUE))),
IF(WEEKDAY($J1644) = 5,
       IF(COUNTIF(BLOCK_THURSDAY_DATES[],Attendance!$J1644) &gt; 0, VLOOKUP(Attendance!$G1644,BLOCK_THURSDAY_PERIOD_SCHEDULE[],2,TRUE),
       IF(COUNTIF(FINALS_WEEK_THURSDAY_DATE[],Attendance!$J1644) &gt; 0, VLOOKUP(Attendance!$G1644,FINALS_WEEK_THURSDAY_PERIOD_SCHEDULE[],2,TRUE),
       VLOOKUP(Attendance!$G1644,REGULAR_WEEK_SCHEDULE[[Thursday]:[Period]],3,TRUE))),
IF(WEEKDAY(Attendance!$J1644) = 6,
       IF(COUNTIF(FINALS_WEEK_FRIDAY_DATE[],Attendance!$J1644) &gt; 0, VLOOKUP(Attendance!$G1644,FINALS_WEEK_FRIDAY_PERIOD_SCHEDULE[],2,TRUE),
       VLOOKUP(Attendance!$G1644,REGULAR_WEEK_SCHEDULE[[Friday]:[Period]],2,TRUE))))))))))</f>
        <v/>
      </c>
      <c r="J1644" s="41" t="str">
        <f t="shared" ca="1" si="80"/>
        <v/>
      </c>
      <c r="K1644" s="41" t="str">
        <f>IF($A1644 &lt;&gt; "",VLOOKUP($A1644,'Student reference sheet'!$A$2:$V$2329, 7,FALSE), "")</f>
        <v/>
      </c>
      <c r="L1644" s="30" t="str">
        <f>IF($A1644 ="", "", VLOOKUP($A1644, 'Student reference sheet'!$A$2:$Z$2603,23,FALSE))</f>
        <v/>
      </c>
      <c r="M1644" s="30" t="str">
        <f>IF($A1644 ="", "", VLOOKUP($A1644, 'Student reference sheet'!$A$2:$Z$2603,24,FALSE))</f>
        <v/>
      </c>
      <c r="N1644" s="30" t="str">
        <f>IF($A1644 ="", "", VLOOKUP($A1644, 'Student reference sheet'!$A$2:$Z$2603,26,FALSE))</f>
        <v/>
      </c>
      <c r="O1644" s="30" t="str">
        <f>IF($A1644 ="", "", VLOOKUP($A1644, 'Student reference sheet'!$A$2:$Z$2603,25,FALSE))</f>
        <v/>
      </c>
      <c r="P1644" s="39" t="str">
        <f>IF($A1644 = "", "", IF(OR(VLOOKUP($A1644,'Student reference sheet'!$A$2:$V$2400,8,FALSE) = "R",  VLOOKUP($A1644,'Student reference sheet'!$A$2:$V$2400,8,FALSE) = "L"), "X", ""))</f>
        <v/>
      </c>
      <c r="Q1644" s="39" t="str">
        <f>IF($A1644 ="", "", VLOOKUP($A1644, 'Student reference sheet'!$A$2:$V$2603,22,FALSE))</f>
        <v/>
      </c>
      <c r="R1644" s="39" t="str">
        <f>IF($A1644 &lt;&gt; "",VLOOKUP($A1644,'Student reference sheet'!$A$2:$V$2329, 5,FALSE), "")</f>
        <v/>
      </c>
      <c r="S1644" s="39" t="str">
        <f>IF($A1644 &lt;&gt; "",VLOOKUP($A1644,'Student reference sheet'!$A$2:$V$2329, 6,FALSE), "")</f>
        <v/>
      </c>
      <c r="T1644" s="30" t="str">
        <f>IF($A1644 = "","",
IF(VLOOKUP($A1644,'Student reference sheet'!$A$2:$V$2329, 10,FALSE) = "Y", "Hispanic",
IF(VLOOKUP($A1644,'Student reference sheet'!$A$2:$V$2329,11,FALSE) &lt;&gt; "",
IF(VLOOKUP($A1644,'Student reference sheet'!$A$2:$V$2329,11,FALSE) = "UNK", "Unknown", VLOOKUP(VALUE(VLOOKUP($A1644,'Student reference sheet'!$A$2:$V$2329,11,FALSE)),'Ethnicity Reference'!$A$2:$B$22,2,FALSE)),
IF(VLOOKUP($A1644,'Student reference sheet'!$A$2:$V$2329,9,FALSE) &lt;&gt; "", VLOOKUP(VALUE(VLOOKUP($A1644,'Student reference sheet'!$A$2:$V$2329,9,FALSE)),'Ethnicity Reference'!$A$2:$B$22,2,FALSE),"Unknown"))))</f>
        <v/>
      </c>
      <c r="U1644" s="35"/>
    </row>
    <row r="1645" spans="1:21" ht="15.75">
      <c r="A1645" s="47"/>
      <c r="B1645" s="33"/>
      <c r="C1645" s="39" t="str">
        <f>IF($A1645 &lt;&gt; "",VLOOKUP($A1645,'Student reference sheet'!$A$2:$V$2329, 3,FALSE), "")</f>
        <v/>
      </c>
      <c r="D1645" s="39" t="str">
        <f>IF($A1645 &lt;&gt; "",VLOOKUP($A1645,'Student reference sheet'!$A$2:$V$2329, 2,FALSE), "")</f>
        <v/>
      </c>
      <c r="E1645" s="35"/>
      <c r="F1645" s="34"/>
      <c r="G1645" s="40" t="str">
        <f t="shared" ca="1" si="78"/>
        <v/>
      </c>
      <c r="H1645" s="40" t="str">
        <f t="shared" ca="1" si="79"/>
        <v/>
      </c>
      <c r="I1645" s="36" t="str">
        <f>IF($A1645 = "", "",
IF(COUNTIF(MINIMUM_DAY_DATES[], Attendance!J1645) &gt; 0, VLOOKUP(Attendance!$G1645,MINIMUM_DAY_PERIOD_SCHEDULE[], 2,TRUE),
IF(COUNTIF(RALLY_DATES[], Attendance!J1645) &gt; 0, VLOOKUP(Attendance!$G1645,RALLY_PERIOD_SCHEDULE[], 2,TRUE),
IF(WEEKDAY(Attendance!$J1645) = 2,
       IF(COUNTIF(FINALS_WEEK_MONDAY_DATE[],Attendance!$J1645) &gt; 0, VLOOKUP(Attendance!$G1645,FINALS_WEEK_MONDAY_PERIOD_SCHEDULE[],2,TRUE),
       VLOOKUP(Attendance!$G1645,REGULAR_WEEK_SCHEDULE[],6,TRUE)),
IF(WEEKDAY($J1645) = 3,
       IF(COUNTIF(FINALS_WEEK_TUESDAY_DATE[],Attendance!$J1645) &gt; 0, VLOOKUP(Attendance!$G1645,FINALS_WEEK_TUESDAY_PERIOD_SCHEDULE[],2,TRUE),
       VLOOKUP(Attendance!$G1645,REGULAR_WEEK_SCHEDULE[[Tuesday]:[Period]],5,TRUE)),
IF(WEEKDAY(Attendance!$J1645) = 4,
        IF(COUNTIF(BLOCK_WEDNESDAY_DATES[],Attendance!$J1645) &gt; 0, VLOOKUP(Attendance!$G1645,BLOCK_WEDNESDAY_PERIOD_SCHEDULE[],2,TRUE),
        IF(COUNTIF(FINALS_WEEK_WEDNESDAY_DATE[],Attendance!$J1645) &gt; 0, VLOOKUP(Attendance!$G1645,FINALS_WEEK_WEDNESDAY_PERIOD_SCHEDULE[],2,TRUE),
       VLOOKUP(Attendance!$G1645,REGULAR_WEEK_SCHEDULE[[Wednesday]:[Period]],4,TRUE))),
IF(WEEKDAY($J1645) = 5,
       IF(COUNTIF(BLOCK_THURSDAY_DATES[],Attendance!$J1645) &gt; 0, VLOOKUP(Attendance!$G1645,BLOCK_THURSDAY_PERIOD_SCHEDULE[],2,TRUE),
       IF(COUNTIF(FINALS_WEEK_THURSDAY_DATE[],Attendance!$J1645) &gt; 0, VLOOKUP(Attendance!$G1645,FINALS_WEEK_THURSDAY_PERIOD_SCHEDULE[],2,TRUE),
       VLOOKUP(Attendance!$G1645,REGULAR_WEEK_SCHEDULE[[Thursday]:[Period]],3,TRUE))),
IF(WEEKDAY(Attendance!$J1645) = 6,
       IF(COUNTIF(FINALS_WEEK_FRIDAY_DATE[],Attendance!$J1645) &gt; 0, VLOOKUP(Attendance!$G1645,FINALS_WEEK_FRIDAY_PERIOD_SCHEDULE[],2,TRUE),
       VLOOKUP(Attendance!$G1645,REGULAR_WEEK_SCHEDULE[[Friday]:[Period]],2,TRUE))))))))))</f>
        <v/>
      </c>
      <c r="J1645" s="41" t="str">
        <f t="shared" ca="1" si="80"/>
        <v/>
      </c>
      <c r="K1645" s="41" t="str">
        <f>IF($A1645 &lt;&gt; "",VLOOKUP($A1645,'Student reference sheet'!$A$2:$V$2329, 7,FALSE), "")</f>
        <v/>
      </c>
      <c r="L1645" s="30" t="str">
        <f>IF($A1645 ="", "", VLOOKUP($A1645, 'Student reference sheet'!$A$2:$Z$2603,23,FALSE))</f>
        <v/>
      </c>
      <c r="M1645" s="30" t="str">
        <f>IF($A1645 ="", "", VLOOKUP($A1645, 'Student reference sheet'!$A$2:$Z$2603,24,FALSE))</f>
        <v/>
      </c>
      <c r="N1645" s="30" t="str">
        <f>IF($A1645 ="", "", VLOOKUP($A1645, 'Student reference sheet'!$A$2:$Z$2603,26,FALSE))</f>
        <v/>
      </c>
      <c r="O1645" s="30" t="str">
        <f>IF($A1645 ="", "", VLOOKUP($A1645, 'Student reference sheet'!$A$2:$Z$2603,25,FALSE))</f>
        <v/>
      </c>
      <c r="P1645" s="39" t="str">
        <f>IF($A1645 = "", "", IF(OR(VLOOKUP($A1645,'Student reference sheet'!$A$2:$V$2400,8,FALSE) = "R",  VLOOKUP($A1645,'Student reference sheet'!$A$2:$V$2400,8,FALSE) = "L"), "X", ""))</f>
        <v/>
      </c>
      <c r="Q1645" s="39" t="str">
        <f>IF($A1645 ="", "", VLOOKUP($A1645, 'Student reference sheet'!$A$2:$V$2603,22,FALSE))</f>
        <v/>
      </c>
      <c r="R1645" s="39" t="str">
        <f>IF($A1645 &lt;&gt; "",VLOOKUP($A1645,'Student reference sheet'!$A$2:$V$2329, 5,FALSE), "")</f>
        <v/>
      </c>
      <c r="S1645" s="39" t="str">
        <f>IF($A1645 &lt;&gt; "",VLOOKUP($A1645,'Student reference sheet'!$A$2:$V$2329, 6,FALSE), "")</f>
        <v/>
      </c>
      <c r="T1645" s="30" t="str">
        <f>IF($A1645 = "","",
IF(VLOOKUP($A1645,'Student reference sheet'!$A$2:$V$2329, 10,FALSE) = "Y", "Hispanic",
IF(VLOOKUP($A1645,'Student reference sheet'!$A$2:$V$2329,11,FALSE) &lt;&gt; "",
IF(VLOOKUP($A1645,'Student reference sheet'!$A$2:$V$2329,11,FALSE) = "UNK", "Unknown", VLOOKUP(VALUE(VLOOKUP($A1645,'Student reference sheet'!$A$2:$V$2329,11,FALSE)),'Ethnicity Reference'!$A$2:$B$22,2,FALSE)),
IF(VLOOKUP($A1645,'Student reference sheet'!$A$2:$V$2329,9,FALSE) &lt;&gt; "", VLOOKUP(VALUE(VLOOKUP($A1645,'Student reference sheet'!$A$2:$V$2329,9,FALSE)),'Ethnicity Reference'!$A$2:$B$22,2,FALSE),"Unknown"))))</f>
        <v/>
      </c>
      <c r="U1645" s="35"/>
    </row>
    <row r="1646" spans="1:21" ht="15.75">
      <c r="A1646" s="47"/>
      <c r="B1646" s="33"/>
      <c r="C1646" s="39" t="str">
        <f>IF($A1646 &lt;&gt; "",VLOOKUP($A1646,'Student reference sheet'!$A$2:$V$2329, 3,FALSE), "")</f>
        <v/>
      </c>
      <c r="D1646" s="39" t="str">
        <f>IF($A1646 &lt;&gt; "",VLOOKUP($A1646,'Student reference sheet'!$A$2:$V$2329, 2,FALSE), "")</f>
        <v/>
      </c>
      <c r="E1646" s="35"/>
      <c r="F1646" s="34"/>
      <c r="G1646" s="40" t="str">
        <f t="shared" ca="1" si="78"/>
        <v/>
      </c>
      <c r="H1646" s="40" t="str">
        <f t="shared" ca="1" si="79"/>
        <v/>
      </c>
      <c r="I1646" s="36" t="str">
        <f>IF($A1646 = "", "",
IF(COUNTIF(MINIMUM_DAY_DATES[], Attendance!J1646) &gt; 0, VLOOKUP(Attendance!$G1646,MINIMUM_DAY_PERIOD_SCHEDULE[], 2,TRUE),
IF(COUNTIF(RALLY_DATES[], Attendance!J1646) &gt; 0, VLOOKUP(Attendance!$G1646,RALLY_PERIOD_SCHEDULE[], 2,TRUE),
IF(WEEKDAY(Attendance!$J1646) = 2,
       IF(COUNTIF(FINALS_WEEK_MONDAY_DATE[],Attendance!$J1646) &gt; 0, VLOOKUP(Attendance!$G1646,FINALS_WEEK_MONDAY_PERIOD_SCHEDULE[],2,TRUE),
       VLOOKUP(Attendance!$G1646,REGULAR_WEEK_SCHEDULE[],6,TRUE)),
IF(WEEKDAY($J1646) = 3,
       IF(COUNTIF(FINALS_WEEK_TUESDAY_DATE[],Attendance!$J1646) &gt; 0, VLOOKUP(Attendance!$G1646,FINALS_WEEK_TUESDAY_PERIOD_SCHEDULE[],2,TRUE),
       VLOOKUP(Attendance!$G1646,REGULAR_WEEK_SCHEDULE[[Tuesday]:[Period]],5,TRUE)),
IF(WEEKDAY(Attendance!$J1646) = 4,
        IF(COUNTIF(BLOCK_WEDNESDAY_DATES[],Attendance!$J1646) &gt; 0, VLOOKUP(Attendance!$G1646,BLOCK_WEDNESDAY_PERIOD_SCHEDULE[],2,TRUE),
        IF(COUNTIF(FINALS_WEEK_WEDNESDAY_DATE[],Attendance!$J1646) &gt; 0, VLOOKUP(Attendance!$G1646,FINALS_WEEK_WEDNESDAY_PERIOD_SCHEDULE[],2,TRUE),
       VLOOKUP(Attendance!$G1646,REGULAR_WEEK_SCHEDULE[[Wednesday]:[Period]],4,TRUE))),
IF(WEEKDAY($J1646) = 5,
       IF(COUNTIF(BLOCK_THURSDAY_DATES[],Attendance!$J1646) &gt; 0, VLOOKUP(Attendance!$G1646,BLOCK_THURSDAY_PERIOD_SCHEDULE[],2,TRUE),
       IF(COUNTIF(FINALS_WEEK_THURSDAY_DATE[],Attendance!$J1646) &gt; 0, VLOOKUP(Attendance!$G1646,FINALS_WEEK_THURSDAY_PERIOD_SCHEDULE[],2,TRUE),
       VLOOKUP(Attendance!$G1646,REGULAR_WEEK_SCHEDULE[[Thursday]:[Period]],3,TRUE))),
IF(WEEKDAY(Attendance!$J1646) = 6,
       IF(COUNTIF(FINALS_WEEK_FRIDAY_DATE[],Attendance!$J1646) &gt; 0, VLOOKUP(Attendance!$G1646,FINALS_WEEK_FRIDAY_PERIOD_SCHEDULE[],2,TRUE),
       VLOOKUP(Attendance!$G1646,REGULAR_WEEK_SCHEDULE[[Friday]:[Period]],2,TRUE))))))))))</f>
        <v/>
      </c>
      <c r="J1646" s="41" t="str">
        <f t="shared" ca="1" si="80"/>
        <v/>
      </c>
      <c r="K1646" s="41" t="str">
        <f>IF($A1646 &lt;&gt; "",VLOOKUP($A1646,'Student reference sheet'!$A$2:$V$2329, 7,FALSE), "")</f>
        <v/>
      </c>
      <c r="L1646" s="30" t="str">
        <f>IF($A1646 ="", "", VLOOKUP($A1646, 'Student reference sheet'!$A$2:$Z$2603,23,FALSE))</f>
        <v/>
      </c>
      <c r="M1646" s="30" t="str">
        <f>IF($A1646 ="", "", VLOOKUP($A1646, 'Student reference sheet'!$A$2:$Z$2603,24,FALSE))</f>
        <v/>
      </c>
      <c r="N1646" s="30" t="str">
        <f>IF($A1646 ="", "", VLOOKUP($A1646, 'Student reference sheet'!$A$2:$Z$2603,26,FALSE))</f>
        <v/>
      </c>
      <c r="O1646" s="30" t="str">
        <f>IF($A1646 ="", "", VLOOKUP($A1646, 'Student reference sheet'!$A$2:$Z$2603,25,FALSE))</f>
        <v/>
      </c>
      <c r="P1646" s="39" t="str">
        <f>IF($A1646 = "", "", IF(OR(VLOOKUP($A1646,'Student reference sheet'!$A$2:$V$2400,8,FALSE) = "R",  VLOOKUP($A1646,'Student reference sheet'!$A$2:$V$2400,8,FALSE) = "L"), "X", ""))</f>
        <v/>
      </c>
      <c r="Q1646" s="39" t="str">
        <f>IF($A1646 ="", "", VLOOKUP($A1646, 'Student reference sheet'!$A$2:$V$2603,22,FALSE))</f>
        <v/>
      </c>
      <c r="R1646" s="39" t="str">
        <f>IF($A1646 &lt;&gt; "",VLOOKUP($A1646,'Student reference sheet'!$A$2:$V$2329, 5,FALSE), "")</f>
        <v/>
      </c>
      <c r="S1646" s="39" t="str">
        <f>IF($A1646 &lt;&gt; "",VLOOKUP($A1646,'Student reference sheet'!$A$2:$V$2329, 6,FALSE), "")</f>
        <v/>
      </c>
      <c r="T1646" s="30" t="str">
        <f>IF($A1646 = "","",
IF(VLOOKUP($A1646,'Student reference sheet'!$A$2:$V$2329, 10,FALSE) = "Y", "Hispanic",
IF(VLOOKUP($A1646,'Student reference sheet'!$A$2:$V$2329,11,FALSE) &lt;&gt; "",
IF(VLOOKUP($A1646,'Student reference sheet'!$A$2:$V$2329,11,FALSE) = "UNK", "Unknown", VLOOKUP(VALUE(VLOOKUP($A1646,'Student reference sheet'!$A$2:$V$2329,11,FALSE)),'Ethnicity Reference'!$A$2:$B$22,2,FALSE)),
IF(VLOOKUP($A1646,'Student reference sheet'!$A$2:$V$2329,9,FALSE) &lt;&gt; "", VLOOKUP(VALUE(VLOOKUP($A1646,'Student reference sheet'!$A$2:$V$2329,9,FALSE)),'Ethnicity Reference'!$A$2:$B$22,2,FALSE),"Unknown"))))</f>
        <v/>
      </c>
      <c r="U1646" s="35"/>
    </row>
    <row r="1647" spans="1:21" ht="15.75">
      <c r="A1647" s="47"/>
      <c r="B1647" s="33"/>
      <c r="C1647" s="39" t="str">
        <f>IF($A1647 &lt;&gt; "",VLOOKUP($A1647,'Student reference sheet'!$A$2:$V$2329, 3,FALSE), "")</f>
        <v/>
      </c>
      <c r="D1647" s="39" t="str">
        <f>IF($A1647 &lt;&gt; "",VLOOKUP($A1647,'Student reference sheet'!$A$2:$V$2329, 2,FALSE), "")</f>
        <v/>
      </c>
      <c r="E1647" s="35"/>
      <c r="F1647" s="34"/>
      <c r="G1647" s="40" t="str">
        <f t="shared" ca="1" si="78"/>
        <v/>
      </c>
      <c r="H1647" s="40" t="str">
        <f t="shared" ca="1" si="79"/>
        <v/>
      </c>
      <c r="I1647" s="36" t="str">
        <f>IF($A1647 = "", "",
IF(COUNTIF(MINIMUM_DAY_DATES[], Attendance!J1647) &gt; 0, VLOOKUP(Attendance!$G1647,MINIMUM_DAY_PERIOD_SCHEDULE[], 2,TRUE),
IF(COUNTIF(RALLY_DATES[], Attendance!J1647) &gt; 0, VLOOKUP(Attendance!$G1647,RALLY_PERIOD_SCHEDULE[], 2,TRUE),
IF(WEEKDAY(Attendance!$J1647) = 2,
       IF(COUNTIF(FINALS_WEEK_MONDAY_DATE[],Attendance!$J1647) &gt; 0, VLOOKUP(Attendance!$G1647,FINALS_WEEK_MONDAY_PERIOD_SCHEDULE[],2,TRUE),
       VLOOKUP(Attendance!$G1647,REGULAR_WEEK_SCHEDULE[],6,TRUE)),
IF(WEEKDAY($J1647) = 3,
       IF(COUNTIF(FINALS_WEEK_TUESDAY_DATE[],Attendance!$J1647) &gt; 0, VLOOKUP(Attendance!$G1647,FINALS_WEEK_TUESDAY_PERIOD_SCHEDULE[],2,TRUE),
       VLOOKUP(Attendance!$G1647,REGULAR_WEEK_SCHEDULE[[Tuesday]:[Period]],5,TRUE)),
IF(WEEKDAY(Attendance!$J1647) = 4,
        IF(COUNTIF(BLOCK_WEDNESDAY_DATES[],Attendance!$J1647) &gt; 0, VLOOKUP(Attendance!$G1647,BLOCK_WEDNESDAY_PERIOD_SCHEDULE[],2,TRUE),
        IF(COUNTIF(FINALS_WEEK_WEDNESDAY_DATE[],Attendance!$J1647) &gt; 0, VLOOKUP(Attendance!$G1647,FINALS_WEEK_WEDNESDAY_PERIOD_SCHEDULE[],2,TRUE),
       VLOOKUP(Attendance!$G1647,REGULAR_WEEK_SCHEDULE[[Wednesday]:[Period]],4,TRUE))),
IF(WEEKDAY($J1647) = 5,
       IF(COUNTIF(BLOCK_THURSDAY_DATES[],Attendance!$J1647) &gt; 0, VLOOKUP(Attendance!$G1647,BLOCK_THURSDAY_PERIOD_SCHEDULE[],2,TRUE),
       IF(COUNTIF(FINALS_WEEK_THURSDAY_DATE[],Attendance!$J1647) &gt; 0, VLOOKUP(Attendance!$G1647,FINALS_WEEK_THURSDAY_PERIOD_SCHEDULE[],2,TRUE),
       VLOOKUP(Attendance!$G1647,REGULAR_WEEK_SCHEDULE[[Thursday]:[Period]],3,TRUE))),
IF(WEEKDAY(Attendance!$J1647) = 6,
       IF(COUNTIF(FINALS_WEEK_FRIDAY_DATE[],Attendance!$J1647) &gt; 0, VLOOKUP(Attendance!$G1647,FINALS_WEEK_FRIDAY_PERIOD_SCHEDULE[],2,TRUE),
       VLOOKUP(Attendance!$G1647,REGULAR_WEEK_SCHEDULE[[Friday]:[Period]],2,TRUE))))))))))</f>
        <v/>
      </c>
      <c r="J1647" s="41" t="str">
        <f t="shared" ca="1" si="80"/>
        <v/>
      </c>
      <c r="K1647" s="41" t="str">
        <f>IF($A1647 &lt;&gt; "",VLOOKUP($A1647,'Student reference sheet'!$A$2:$V$2329, 7,FALSE), "")</f>
        <v/>
      </c>
      <c r="L1647" s="30" t="str">
        <f>IF($A1647 ="", "", VLOOKUP($A1647, 'Student reference sheet'!$A$2:$Z$2603,23,FALSE))</f>
        <v/>
      </c>
      <c r="M1647" s="30" t="str">
        <f>IF($A1647 ="", "", VLOOKUP($A1647, 'Student reference sheet'!$A$2:$Z$2603,24,FALSE))</f>
        <v/>
      </c>
      <c r="N1647" s="30" t="str">
        <f>IF($A1647 ="", "", VLOOKUP($A1647, 'Student reference sheet'!$A$2:$Z$2603,26,FALSE))</f>
        <v/>
      </c>
      <c r="O1647" s="30" t="str">
        <f>IF($A1647 ="", "", VLOOKUP($A1647, 'Student reference sheet'!$A$2:$Z$2603,25,FALSE))</f>
        <v/>
      </c>
      <c r="P1647" s="39" t="str">
        <f>IF($A1647 = "", "", IF(OR(VLOOKUP($A1647,'Student reference sheet'!$A$2:$V$2400,8,FALSE) = "R",  VLOOKUP($A1647,'Student reference sheet'!$A$2:$V$2400,8,FALSE) = "L"), "X", ""))</f>
        <v/>
      </c>
      <c r="Q1647" s="39" t="str">
        <f>IF($A1647 ="", "", VLOOKUP($A1647, 'Student reference sheet'!$A$2:$V$2603,22,FALSE))</f>
        <v/>
      </c>
      <c r="R1647" s="39" t="str">
        <f>IF($A1647 &lt;&gt; "",VLOOKUP($A1647,'Student reference sheet'!$A$2:$V$2329, 5,FALSE), "")</f>
        <v/>
      </c>
      <c r="S1647" s="39" t="str">
        <f>IF($A1647 &lt;&gt; "",VLOOKUP($A1647,'Student reference sheet'!$A$2:$V$2329, 6,FALSE), "")</f>
        <v/>
      </c>
      <c r="T1647" s="30" t="str">
        <f>IF($A1647 = "","",
IF(VLOOKUP($A1647,'Student reference sheet'!$A$2:$V$2329, 10,FALSE) = "Y", "Hispanic",
IF(VLOOKUP($A1647,'Student reference sheet'!$A$2:$V$2329,11,FALSE) &lt;&gt; "",
IF(VLOOKUP($A1647,'Student reference sheet'!$A$2:$V$2329,11,FALSE) = "UNK", "Unknown", VLOOKUP(VALUE(VLOOKUP($A1647,'Student reference sheet'!$A$2:$V$2329,11,FALSE)),'Ethnicity Reference'!$A$2:$B$22,2,FALSE)),
IF(VLOOKUP($A1647,'Student reference sheet'!$A$2:$V$2329,9,FALSE) &lt;&gt; "", VLOOKUP(VALUE(VLOOKUP($A1647,'Student reference sheet'!$A$2:$V$2329,9,FALSE)),'Ethnicity Reference'!$A$2:$B$22,2,FALSE),"Unknown"))))</f>
        <v/>
      </c>
      <c r="U1647" s="35"/>
    </row>
    <row r="1648" spans="1:21" ht="15.75">
      <c r="A1648" s="47"/>
      <c r="B1648" s="33"/>
      <c r="C1648" s="39" t="str">
        <f>IF($A1648 &lt;&gt; "",VLOOKUP($A1648,'Student reference sheet'!$A$2:$V$2329, 3,FALSE), "")</f>
        <v/>
      </c>
      <c r="D1648" s="39" t="str">
        <f>IF($A1648 &lt;&gt; "",VLOOKUP($A1648,'Student reference sheet'!$A$2:$V$2329, 2,FALSE), "")</f>
        <v/>
      </c>
      <c r="E1648" s="35"/>
      <c r="F1648" s="34"/>
      <c r="G1648" s="40" t="str">
        <f t="shared" ca="1" si="78"/>
        <v/>
      </c>
      <c r="H1648" s="40" t="str">
        <f t="shared" ca="1" si="79"/>
        <v/>
      </c>
      <c r="I1648" s="36" t="str">
        <f>IF($A1648 = "", "",
IF(COUNTIF(MINIMUM_DAY_DATES[], Attendance!J1648) &gt; 0, VLOOKUP(Attendance!$G1648,MINIMUM_DAY_PERIOD_SCHEDULE[], 2,TRUE),
IF(COUNTIF(RALLY_DATES[], Attendance!J1648) &gt; 0, VLOOKUP(Attendance!$G1648,RALLY_PERIOD_SCHEDULE[], 2,TRUE),
IF(WEEKDAY(Attendance!$J1648) = 2,
       IF(COUNTIF(FINALS_WEEK_MONDAY_DATE[],Attendance!$J1648) &gt; 0, VLOOKUP(Attendance!$G1648,FINALS_WEEK_MONDAY_PERIOD_SCHEDULE[],2,TRUE),
       VLOOKUP(Attendance!$G1648,REGULAR_WEEK_SCHEDULE[],6,TRUE)),
IF(WEEKDAY($J1648) = 3,
       IF(COUNTIF(FINALS_WEEK_TUESDAY_DATE[],Attendance!$J1648) &gt; 0, VLOOKUP(Attendance!$G1648,FINALS_WEEK_TUESDAY_PERIOD_SCHEDULE[],2,TRUE),
       VLOOKUP(Attendance!$G1648,REGULAR_WEEK_SCHEDULE[[Tuesday]:[Period]],5,TRUE)),
IF(WEEKDAY(Attendance!$J1648) = 4,
        IF(COUNTIF(BLOCK_WEDNESDAY_DATES[],Attendance!$J1648) &gt; 0, VLOOKUP(Attendance!$G1648,BLOCK_WEDNESDAY_PERIOD_SCHEDULE[],2,TRUE),
        IF(COUNTIF(FINALS_WEEK_WEDNESDAY_DATE[],Attendance!$J1648) &gt; 0, VLOOKUP(Attendance!$G1648,FINALS_WEEK_WEDNESDAY_PERIOD_SCHEDULE[],2,TRUE),
       VLOOKUP(Attendance!$G1648,REGULAR_WEEK_SCHEDULE[[Wednesday]:[Period]],4,TRUE))),
IF(WEEKDAY($J1648) = 5,
       IF(COUNTIF(BLOCK_THURSDAY_DATES[],Attendance!$J1648) &gt; 0, VLOOKUP(Attendance!$G1648,BLOCK_THURSDAY_PERIOD_SCHEDULE[],2,TRUE),
       IF(COUNTIF(FINALS_WEEK_THURSDAY_DATE[],Attendance!$J1648) &gt; 0, VLOOKUP(Attendance!$G1648,FINALS_WEEK_THURSDAY_PERIOD_SCHEDULE[],2,TRUE),
       VLOOKUP(Attendance!$G1648,REGULAR_WEEK_SCHEDULE[[Thursday]:[Period]],3,TRUE))),
IF(WEEKDAY(Attendance!$J1648) = 6,
       IF(COUNTIF(FINALS_WEEK_FRIDAY_DATE[],Attendance!$J1648) &gt; 0, VLOOKUP(Attendance!$G1648,FINALS_WEEK_FRIDAY_PERIOD_SCHEDULE[],2,TRUE),
       VLOOKUP(Attendance!$G1648,REGULAR_WEEK_SCHEDULE[[Friday]:[Period]],2,TRUE))))))))))</f>
        <v/>
      </c>
      <c r="J1648" s="41" t="str">
        <f t="shared" ca="1" si="80"/>
        <v/>
      </c>
      <c r="K1648" s="41" t="str">
        <f>IF($A1648 &lt;&gt; "",VLOOKUP($A1648,'Student reference sheet'!$A$2:$V$2329, 7,FALSE), "")</f>
        <v/>
      </c>
      <c r="L1648" s="30" t="str">
        <f>IF($A1648 ="", "", VLOOKUP($A1648, 'Student reference sheet'!$A$2:$Z$2603,23,FALSE))</f>
        <v/>
      </c>
      <c r="M1648" s="30" t="str">
        <f>IF($A1648 ="", "", VLOOKUP($A1648, 'Student reference sheet'!$A$2:$Z$2603,24,FALSE))</f>
        <v/>
      </c>
      <c r="N1648" s="30" t="str">
        <f>IF($A1648 ="", "", VLOOKUP($A1648, 'Student reference sheet'!$A$2:$Z$2603,26,FALSE))</f>
        <v/>
      </c>
      <c r="O1648" s="30" t="str">
        <f>IF($A1648 ="", "", VLOOKUP($A1648, 'Student reference sheet'!$A$2:$Z$2603,25,FALSE))</f>
        <v/>
      </c>
      <c r="P1648" s="39" t="str">
        <f>IF($A1648 = "", "", IF(OR(VLOOKUP($A1648,'Student reference sheet'!$A$2:$V$2400,8,FALSE) = "R",  VLOOKUP($A1648,'Student reference sheet'!$A$2:$V$2400,8,FALSE) = "L"), "X", ""))</f>
        <v/>
      </c>
      <c r="Q1648" s="39" t="str">
        <f>IF($A1648 ="", "", VLOOKUP($A1648, 'Student reference sheet'!$A$2:$V$2603,22,FALSE))</f>
        <v/>
      </c>
      <c r="R1648" s="39" t="str">
        <f>IF($A1648 &lt;&gt; "",VLOOKUP($A1648,'Student reference sheet'!$A$2:$V$2329, 5,FALSE), "")</f>
        <v/>
      </c>
      <c r="S1648" s="39" t="str">
        <f>IF($A1648 &lt;&gt; "",VLOOKUP($A1648,'Student reference sheet'!$A$2:$V$2329, 6,FALSE), "")</f>
        <v/>
      </c>
      <c r="T1648" s="30" t="str">
        <f>IF($A1648 = "","",
IF(VLOOKUP($A1648,'Student reference sheet'!$A$2:$V$2329, 10,FALSE) = "Y", "Hispanic",
IF(VLOOKUP($A1648,'Student reference sheet'!$A$2:$V$2329,11,FALSE) &lt;&gt; "",
IF(VLOOKUP($A1648,'Student reference sheet'!$A$2:$V$2329,11,FALSE) = "UNK", "Unknown", VLOOKUP(VALUE(VLOOKUP($A1648,'Student reference sheet'!$A$2:$V$2329,11,FALSE)),'Ethnicity Reference'!$A$2:$B$22,2,FALSE)),
IF(VLOOKUP($A1648,'Student reference sheet'!$A$2:$V$2329,9,FALSE) &lt;&gt; "", VLOOKUP(VALUE(VLOOKUP($A1648,'Student reference sheet'!$A$2:$V$2329,9,FALSE)),'Ethnicity Reference'!$A$2:$B$22,2,FALSE),"Unknown"))))</f>
        <v/>
      </c>
      <c r="U1648" s="35"/>
    </row>
    <row r="1649" spans="1:21" ht="15.75">
      <c r="A1649" s="47"/>
      <c r="B1649" s="33"/>
      <c r="C1649" s="39" t="str">
        <f>IF($A1649 &lt;&gt; "",VLOOKUP($A1649,'Student reference sheet'!$A$2:$V$2329, 3,FALSE), "")</f>
        <v/>
      </c>
      <c r="D1649" s="39" t="str">
        <f>IF($A1649 &lt;&gt; "",VLOOKUP($A1649,'Student reference sheet'!$A$2:$V$2329, 2,FALSE), "")</f>
        <v/>
      </c>
      <c r="E1649" s="35"/>
      <c r="F1649" s="34"/>
      <c r="G1649" s="40" t="str">
        <f t="shared" ca="1" si="78"/>
        <v/>
      </c>
      <c r="H1649" s="40" t="str">
        <f t="shared" ca="1" si="79"/>
        <v/>
      </c>
      <c r="I1649" s="36" t="str">
        <f>IF($A1649 = "", "",
IF(COUNTIF(MINIMUM_DAY_DATES[], Attendance!J1649) &gt; 0, VLOOKUP(Attendance!$G1649,MINIMUM_DAY_PERIOD_SCHEDULE[], 2,TRUE),
IF(COUNTIF(RALLY_DATES[], Attendance!J1649) &gt; 0, VLOOKUP(Attendance!$G1649,RALLY_PERIOD_SCHEDULE[], 2,TRUE),
IF(WEEKDAY(Attendance!$J1649) = 2,
       IF(COUNTIF(FINALS_WEEK_MONDAY_DATE[],Attendance!$J1649) &gt; 0, VLOOKUP(Attendance!$G1649,FINALS_WEEK_MONDAY_PERIOD_SCHEDULE[],2,TRUE),
       VLOOKUP(Attendance!$G1649,REGULAR_WEEK_SCHEDULE[],6,TRUE)),
IF(WEEKDAY($J1649) = 3,
       IF(COUNTIF(FINALS_WEEK_TUESDAY_DATE[],Attendance!$J1649) &gt; 0, VLOOKUP(Attendance!$G1649,FINALS_WEEK_TUESDAY_PERIOD_SCHEDULE[],2,TRUE),
       VLOOKUP(Attendance!$G1649,REGULAR_WEEK_SCHEDULE[[Tuesday]:[Period]],5,TRUE)),
IF(WEEKDAY(Attendance!$J1649) = 4,
        IF(COUNTIF(BLOCK_WEDNESDAY_DATES[],Attendance!$J1649) &gt; 0, VLOOKUP(Attendance!$G1649,BLOCK_WEDNESDAY_PERIOD_SCHEDULE[],2,TRUE),
        IF(COUNTIF(FINALS_WEEK_WEDNESDAY_DATE[],Attendance!$J1649) &gt; 0, VLOOKUP(Attendance!$G1649,FINALS_WEEK_WEDNESDAY_PERIOD_SCHEDULE[],2,TRUE),
       VLOOKUP(Attendance!$G1649,REGULAR_WEEK_SCHEDULE[[Wednesday]:[Period]],4,TRUE))),
IF(WEEKDAY($J1649) = 5,
       IF(COUNTIF(BLOCK_THURSDAY_DATES[],Attendance!$J1649) &gt; 0, VLOOKUP(Attendance!$G1649,BLOCK_THURSDAY_PERIOD_SCHEDULE[],2,TRUE),
       IF(COUNTIF(FINALS_WEEK_THURSDAY_DATE[],Attendance!$J1649) &gt; 0, VLOOKUP(Attendance!$G1649,FINALS_WEEK_THURSDAY_PERIOD_SCHEDULE[],2,TRUE),
       VLOOKUP(Attendance!$G1649,REGULAR_WEEK_SCHEDULE[[Thursday]:[Period]],3,TRUE))),
IF(WEEKDAY(Attendance!$J1649) = 6,
       IF(COUNTIF(FINALS_WEEK_FRIDAY_DATE[],Attendance!$J1649) &gt; 0, VLOOKUP(Attendance!$G1649,FINALS_WEEK_FRIDAY_PERIOD_SCHEDULE[],2,TRUE),
       VLOOKUP(Attendance!$G1649,REGULAR_WEEK_SCHEDULE[[Friday]:[Period]],2,TRUE))))))))))</f>
        <v/>
      </c>
      <c r="J1649" s="41" t="str">
        <f t="shared" ca="1" si="80"/>
        <v/>
      </c>
      <c r="K1649" s="41" t="str">
        <f>IF($A1649 &lt;&gt; "",VLOOKUP($A1649,'Student reference sheet'!$A$2:$V$2329, 7,FALSE), "")</f>
        <v/>
      </c>
      <c r="L1649" s="30" t="str">
        <f>IF($A1649 ="", "", VLOOKUP($A1649, 'Student reference sheet'!$A$2:$Z$2603,23,FALSE))</f>
        <v/>
      </c>
      <c r="M1649" s="30" t="str">
        <f>IF($A1649 ="", "", VLOOKUP($A1649, 'Student reference sheet'!$A$2:$Z$2603,24,FALSE))</f>
        <v/>
      </c>
      <c r="N1649" s="30" t="str">
        <f>IF($A1649 ="", "", VLOOKUP($A1649, 'Student reference sheet'!$A$2:$Z$2603,26,FALSE))</f>
        <v/>
      </c>
      <c r="O1649" s="30" t="str">
        <f>IF($A1649 ="", "", VLOOKUP($A1649, 'Student reference sheet'!$A$2:$Z$2603,25,FALSE))</f>
        <v/>
      </c>
      <c r="P1649" s="39" t="str">
        <f>IF($A1649 = "", "", IF(OR(VLOOKUP($A1649,'Student reference sheet'!$A$2:$V$2400,8,FALSE) = "R",  VLOOKUP($A1649,'Student reference sheet'!$A$2:$V$2400,8,FALSE) = "L"), "X", ""))</f>
        <v/>
      </c>
      <c r="Q1649" s="39" t="str">
        <f>IF($A1649 ="", "", VLOOKUP($A1649, 'Student reference sheet'!$A$2:$V$2603,22,FALSE))</f>
        <v/>
      </c>
      <c r="R1649" s="39" t="str">
        <f>IF($A1649 &lt;&gt; "",VLOOKUP($A1649,'Student reference sheet'!$A$2:$V$2329, 5,FALSE), "")</f>
        <v/>
      </c>
      <c r="S1649" s="39" t="str">
        <f>IF($A1649 &lt;&gt; "",VLOOKUP($A1649,'Student reference sheet'!$A$2:$V$2329, 6,FALSE), "")</f>
        <v/>
      </c>
      <c r="T1649" s="30" t="str">
        <f>IF($A1649 = "","",
IF(VLOOKUP($A1649,'Student reference sheet'!$A$2:$V$2329, 10,FALSE) = "Y", "Hispanic",
IF(VLOOKUP($A1649,'Student reference sheet'!$A$2:$V$2329,11,FALSE) &lt;&gt; "",
IF(VLOOKUP($A1649,'Student reference sheet'!$A$2:$V$2329,11,FALSE) = "UNK", "Unknown", VLOOKUP(VALUE(VLOOKUP($A1649,'Student reference sheet'!$A$2:$V$2329,11,FALSE)),'Ethnicity Reference'!$A$2:$B$22,2,FALSE)),
IF(VLOOKUP($A1649,'Student reference sheet'!$A$2:$V$2329,9,FALSE) &lt;&gt; "", VLOOKUP(VALUE(VLOOKUP($A1649,'Student reference sheet'!$A$2:$V$2329,9,FALSE)),'Ethnicity Reference'!$A$2:$B$22,2,FALSE),"Unknown"))))</f>
        <v/>
      </c>
      <c r="U1649" s="35"/>
    </row>
    <row r="1650" spans="1:21" ht="15.75">
      <c r="A1650" s="47"/>
      <c r="B1650" s="33"/>
      <c r="C1650" s="39" t="str">
        <f>IF($A1650 &lt;&gt; "",VLOOKUP($A1650,'Student reference sheet'!$A$2:$V$2329, 3,FALSE), "")</f>
        <v/>
      </c>
      <c r="D1650" s="39" t="str">
        <f>IF($A1650 &lt;&gt; "",VLOOKUP($A1650,'Student reference sheet'!$A$2:$V$2329, 2,FALSE), "")</f>
        <v/>
      </c>
      <c r="E1650" s="35"/>
      <c r="F1650" s="34"/>
      <c r="G1650" s="40" t="str">
        <f t="shared" ca="1" si="78"/>
        <v/>
      </c>
      <c r="H1650" s="40" t="str">
        <f t="shared" ca="1" si="79"/>
        <v/>
      </c>
      <c r="I1650" s="36" t="str">
        <f>IF($A1650 = "", "",
IF(COUNTIF(MINIMUM_DAY_DATES[], Attendance!J1650) &gt; 0, VLOOKUP(Attendance!$G1650,MINIMUM_DAY_PERIOD_SCHEDULE[], 2,TRUE),
IF(COUNTIF(RALLY_DATES[], Attendance!J1650) &gt; 0, VLOOKUP(Attendance!$G1650,RALLY_PERIOD_SCHEDULE[], 2,TRUE),
IF(WEEKDAY(Attendance!$J1650) = 2,
       IF(COUNTIF(FINALS_WEEK_MONDAY_DATE[],Attendance!$J1650) &gt; 0, VLOOKUP(Attendance!$G1650,FINALS_WEEK_MONDAY_PERIOD_SCHEDULE[],2,TRUE),
       VLOOKUP(Attendance!$G1650,REGULAR_WEEK_SCHEDULE[],6,TRUE)),
IF(WEEKDAY($J1650) = 3,
       IF(COUNTIF(FINALS_WEEK_TUESDAY_DATE[],Attendance!$J1650) &gt; 0, VLOOKUP(Attendance!$G1650,FINALS_WEEK_TUESDAY_PERIOD_SCHEDULE[],2,TRUE),
       VLOOKUP(Attendance!$G1650,REGULAR_WEEK_SCHEDULE[[Tuesday]:[Period]],5,TRUE)),
IF(WEEKDAY(Attendance!$J1650) = 4,
        IF(COUNTIF(BLOCK_WEDNESDAY_DATES[],Attendance!$J1650) &gt; 0, VLOOKUP(Attendance!$G1650,BLOCK_WEDNESDAY_PERIOD_SCHEDULE[],2,TRUE),
        IF(COUNTIF(FINALS_WEEK_WEDNESDAY_DATE[],Attendance!$J1650) &gt; 0, VLOOKUP(Attendance!$G1650,FINALS_WEEK_WEDNESDAY_PERIOD_SCHEDULE[],2,TRUE),
       VLOOKUP(Attendance!$G1650,REGULAR_WEEK_SCHEDULE[[Wednesday]:[Period]],4,TRUE))),
IF(WEEKDAY($J1650) = 5,
       IF(COUNTIF(BLOCK_THURSDAY_DATES[],Attendance!$J1650) &gt; 0, VLOOKUP(Attendance!$G1650,BLOCK_THURSDAY_PERIOD_SCHEDULE[],2,TRUE),
       IF(COUNTIF(FINALS_WEEK_THURSDAY_DATE[],Attendance!$J1650) &gt; 0, VLOOKUP(Attendance!$G1650,FINALS_WEEK_THURSDAY_PERIOD_SCHEDULE[],2,TRUE),
       VLOOKUP(Attendance!$G1650,REGULAR_WEEK_SCHEDULE[[Thursday]:[Period]],3,TRUE))),
IF(WEEKDAY(Attendance!$J1650) = 6,
       IF(COUNTIF(FINALS_WEEK_FRIDAY_DATE[],Attendance!$J1650) &gt; 0, VLOOKUP(Attendance!$G1650,FINALS_WEEK_FRIDAY_PERIOD_SCHEDULE[],2,TRUE),
       VLOOKUP(Attendance!$G1650,REGULAR_WEEK_SCHEDULE[[Friday]:[Period]],2,TRUE))))))))))</f>
        <v/>
      </c>
      <c r="J1650" s="41" t="str">
        <f t="shared" ca="1" si="80"/>
        <v/>
      </c>
      <c r="K1650" s="41" t="str">
        <f>IF($A1650 &lt;&gt; "",VLOOKUP($A1650,'Student reference sheet'!$A$2:$V$2329, 7,FALSE), "")</f>
        <v/>
      </c>
      <c r="L1650" s="30" t="str">
        <f>IF($A1650 ="", "", VLOOKUP($A1650, 'Student reference sheet'!$A$2:$Z$2603,23,FALSE))</f>
        <v/>
      </c>
      <c r="M1650" s="30" t="str">
        <f>IF($A1650 ="", "", VLOOKUP($A1650, 'Student reference sheet'!$A$2:$Z$2603,24,FALSE))</f>
        <v/>
      </c>
      <c r="N1650" s="30" t="str">
        <f>IF($A1650 ="", "", VLOOKUP($A1650, 'Student reference sheet'!$A$2:$Z$2603,26,FALSE))</f>
        <v/>
      </c>
      <c r="O1650" s="30" t="str">
        <f>IF($A1650 ="", "", VLOOKUP($A1650, 'Student reference sheet'!$A$2:$Z$2603,25,FALSE))</f>
        <v/>
      </c>
      <c r="P1650" s="39" t="str">
        <f>IF($A1650 = "", "", IF(OR(VLOOKUP($A1650,'Student reference sheet'!$A$2:$V$2400,8,FALSE) = "R",  VLOOKUP($A1650,'Student reference sheet'!$A$2:$V$2400,8,FALSE) = "L"), "X", ""))</f>
        <v/>
      </c>
      <c r="Q1650" s="39" t="str">
        <f>IF($A1650 ="", "", VLOOKUP($A1650, 'Student reference sheet'!$A$2:$V$2603,22,FALSE))</f>
        <v/>
      </c>
      <c r="R1650" s="39" t="str">
        <f>IF($A1650 &lt;&gt; "",VLOOKUP($A1650,'Student reference sheet'!$A$2:$V$2329, 5,FALSE), "")</f>
        <v/>
      </c>
      <c r="S1650" s="39" t="str">
        <f>IF($A1650 &lt;&gt; "",VLOOKUP($A1650,'Student reference sheet'!$A$2:$V$2329, 6,FALSE), "")</f>
        <v/>
      </c>
      <c r="T1650" s="30" t="str">
        <f>IF($A1650 = "","",
IF(VLOOKUP($A1650,'Student reference sheet'!$A$2:$V$2329, 10,FALSE) = "Y", "Hispanic",
IF(VLOOKUP($A1650,'Student reference sheet'!$A$2:$V$2329,11,FALSE) &lt;&gt; "",
IF(VLOOKUP($A1650,'Student reference sheet'!$A$2:$V$2329,11,FALSE) = "UNK", "Unknown", VLOOKUP(VALUE(VLOOKUP($A1650,'Student reference sheet'!$A$2:$V$2329,11,FALSE)),'Ethnicity Reference'!$A$2:$B$22,2,FALSE)),
IF(VLOOKUP($A1650,'Student reference sheet'!$A$2:$V$2329,9,FALSE) &lt;&gt; "", VLOOKUP(VALUE(VLOOKUP($A1650,'Student reference sheet'!$A$2:$V$2329,9,FALSE)),'Ethnicity Reference'!$A$2:$B$22,2,FALSE),"Unknown"))))</f>
        <v/>
      </c>
      <c r="U1650" s="35"/>
    </row>
    <row r="1651" spans="1:21" ht="15.75">
      <c r="A1651" s="47"/>
      <c r="B1651" s="33"/>
      <c r="C1651" s="39" t="str">
        <f>IF($A1651 &lt;&gt; "",VLOOKUP($A1651,'Student reference sheet'!$A$2:$V$2329, 3,FALSE), "")</f>
        <v/>
      </c>
      <c r="D1651" s="39" t="str">
        <f>IF($A1651 &lt;&gt; "",VLOOKUP($A1651,'Student reference sheet'!$A$2:$V$2329, 2,FALSE), "")</f>
        <v/>
      </c>
      <c r="E1651" s="35"/>
      <c r="F1651" s="34"/>
      <c r="G1651" s="40" t="str">
        <f t="shared" ca="1" si="78"/>
        <v/>
      </c>
      <c r="H1651" s="40" t="str">
        <f t="shared" ca="1" si="79"/>
        <v/>
      </c>
      <c r="I1651" s="36" t="str">
        <f>IF($A1651 = "", "",
IF(COUNTIF(MINIMUM_DAY_DATES[], Attendance!J1651) &gt; 0, VLOOKUP(Attendance!$G1651,MINIMUM_DAY_PERIOD_SCHEDULE[], 2,TRUE),
IF(COUNTIF(RALLY_DATES[], Attendance!J1651) &gt; 0, VLOOKUP(Attendance!$G1651,RALLY_PERIOD_SCHEDULE[], 2,TRUE),
IF(WEEKDAY(Attendance!$J1651) = 2,
       IF(COUNTIF(FINALS_WEEK_MONDAY_DATE[],Attendance!$J1651) &gt; 0, VLOOKUP(Attendance!$G1651,FINALS_WEEK_MONDAY_PERIOD_SCHEDULE[],2,TRUE),
       VLOOKUP(Attendance!$G1651,REGULAR_WEEK_SCHEDULE[],6,TRUE)),
IF(WEEKDAY($J1651) = 3,
       IF(COUNTIF(FINALS_WEEK_TUESDAY_DATE[],Attendance!$J1651) &gt; 0, VLOOKUP(Attendance!$G1651,FINALS_WEEK_TUESDAY_PERIOD_SCHEDULE[],2,TRUE),
       VLOOKUP(Attendance!$G1651,REGULAR_WEEK_SCHEDULE[[Tuesday]:[Period]],5,TRUE)),
IF(WEEKDAY(Attendance!$J1651) = 4,
        IF(COUNTIF(BLOCK_WEDNESDAY_DATES[],Attendance!$J1651) &gt; 0, VLOOKUP(Attendance!$G1651,BLOCK_WEDNESDAY_PERIOD_SCHEDULE[],2,TRUE),
        IF(COUNTIF(FINALS_WEEK_WEDNESDAY_DATE[],Attendance!$J1651) &gt; 0, VLOOKUP(Attendance!$G1651,FINALS_WEEK_WEDNESDAY_PERIOD_SCHEDULE[],2,TRUE),
       VLOOKUP(Attendance!$G1651,REGULAR_WEEK_SCHEDULE[[Wednesday]:[Period]],4,TRUE))),
IF(WEEKDAY($J1651) = 5,
       IF(COUNTIF(BLOCK_THURSDAY_DATES[],Attendance!$J1651) &gt; 0, VLOOKUP(Attendance!$G1651,BLOCK_THURSDAY_PERIOD_SCHEDULE[],2,TRUE),
       IF(COUNTIF(FINALS_WEEK_THURSDAY_DATE[],Attendance!$J1651) &gt; 0, VLOOKUP(Attendance!$G1651,FINALS_WEEK_THURSDAY_PERIOD_SCHEDULE[],2,TRUE),
       VLOOKUP(Attendance!$G1651,REGULAR_WEEK_SCHEDULE[[Thursday]:[Period]],3,TRUE))),
IF(WEEKDAY(Attendance!$J1651) = 6,
       IF(COUNTIF(FINALS_WEEK_FRIDAY_DATE[],Attendance!$J1651) &gt; 0, VLOOKUP(Attendance!$G1651,FINALS_WEEK_FRIDAY_PERIOD_SCHEDULE[],2,TRUE),
       VLOOKUP(Attendance!$G1651,REGULAR_WEEK_SCHEDULE[[Friday]:[Period]],2,TRUE))))))))))</f>
        <v/>
      </c>
      <c r="J1651" s="41" t="str">
        <f t="shared" ca="1" si="80"/>
        <v/>
      </c>
      <c r="K1651" s="41" t="str">
        <f>IF($A1651 &lt;&gt; "",VLOOKUP($A1651,'Student reference sheet'!$A$2:$V$2329, 7,FALSE), "")</f>
        <v/>
      </c>
      <c r="L1651" s="30" t="str">
        <f>IF($A1651 ="", "", VLOOKUP($A1651, 'Student reference sheet'!$A$2:$Z$2603,23,FALSE))</f>
        <v/>
      </c>
      <c r="M1651" s="30" t="str">
        <f>IF($A1651 ="", "", VLOOKUP($A1651, 'Student reference sheet'!$A$2:$Z$2603,24,FALSE))</f>
        <v/>
      </c>
      <c r="N1651" s="30" t="str">
        <f>IF($A1651 ="", "", VLOOKUP($A1651, 'Student reference sheet'!$A$2:$Z$2603,26,FALSE))</f>
        <v/>
      </c>
      <c r="O1651" s="30" t="str">
        <f>IF($A1651 ="", "", VLOOKUP($A1651, 'Student reference sheet'!$A$2:$Z$2603,25,FALSE))</f>
        <v/>
      </c>
      <c r="P1651" s="39" t="str">
        <f>IF($A1651 = "", "", IF(OR(VLOOKUP($A1651,'Student reference sheet'!$A$2:$V$2400,8,FALSE) = "R",  VLOOKUP($A1651,'Student reference sheet'!$A$2:$V$2400,8,FALSE) = "L"), "X", ""))</f>
        <v/>
      </c>
      <c r="Q1651" s="39" t="str">
        <f>IF($A1651 ="", "", VLOOKUP($A1651, 'Student reference sheet'!$A$2:$V$2603,22,FALSE))</f>
        <v/>
      </c>
      <c r="R1651" s="39" t="str">
        <f>IF($A1651 &lt;&gt; "",VLOOKUP($A1651,'Student reference sheet'!$A$2:$V$2329, 5,FALSE), "")</f>
        <v/>
      </c>
      <c r="S1651" s="39" t="str">
        <f>IF($A1651 &lt;&gt; "",VLOOKUP($A1651,'Student reference sheet'!$A$2:$V$2329, 6,FALSE), "")</f>
        <v/>
      </c>
      <c r="T1651" s="30" t="str">
        <f>IF($A1651 = "","",
IF(VLOOKUP($A1651,'Student reference sheet'!$A$2:$V$2329, 10,FALSE) = "Y", "Hispanic",
IF(VLOOKUP($A1651,'Student reference sheet'!$A$2:$V$2329,11,FALSE) &lt;&gt; "",
IF(VLOOKUP($A1651,'Student reference sheet'!$A$2:$V$2329,11,FALSE) = "UNK", "Unknown", VLOOKUP(VALUE(VLOOKUP($A1651,'Student reference sheet'!$A$2:$V$2329,11,FALSE)),'Ethnicity Reference'!$A$2:$B$22,2,FALSE)),
IF(VLOOKUP($A1651,'Student reference sheet'!$A$2:$V$2329,9,FALSE) &lt;&gt; "", VLOOKUP(VALUE(VLOOKUP($A1651,'Student reference sheet'!$A$2:$V$2329,9,FALSE)),'Ethnicity Reference'!$A$2:$B$22,2,FALSE),"Unknown"))))</f>
        <v/>
      </c>
      <c r="U1651" s="35"/>
    </row>
    <row r="1652" spans="1:21" ht="15.75">
      <c r="A1652" s="47"/>
      <c r="B1652" s="33"/>
      <c r="C1652" s="39" t="str">
        <f>IF($A1652 &lt;&gt; "",VLOOKUP($A1652,'Student reference sheet'!$A$2:$V$2329, 3,FALSE), "")</f>
        <v/>
      </c>
      <c r="D1652" s="39" t="str">
        <f>IF($A1652 &lt;&gt; "",VLOOKUP($A1652,'Student reference sheet'!$A$2:$V$2329, 2,FALSE), "")</f>
        <v/>
      </c>
      <c r="E1652" s="35"/>
      <c r="F1652" s="34"/>
      <c r="G1652" s="40" t="str">
        <f t="shared" ca="1" si="78"/>
        <v/>
      </c>
      <c r="H1652" s="40" t="str">
        <f t="shared" ca="1" si="79"/>
        <v/>
      </c>
      <c r="I1652" s="36" t="str">
        <f>IF($A1652 = "", "",
IF(COUNTIF(MINIMUM_DAY_DATES[], Attendance!J1652) &gt; 0, VLOOKUP(Attendance!$G1652,MINIMUM_DAY_PERIOD_SCHEDULE[], 2,TRUE),
IF(COUNTIF(RALLY_DATES[], Attendance!J1652) &gt; 0, VLOOKUP(Attendance!$G1652,RALLY_PERIOD_SCHEDULE[], 2,TRUE),
IF(WEEKDAY(Attendance!$J1652) = 2,
       IF(COUNTIF(FINALS_WEEK_MONDAY_DATE[],Attendance!$J1652) &gt; 0, VLOOKUP(Attendance!$G1652,FINALS_WEEK_MONDAY_PERIOD_SCHEDULE[],2,TRUE),
       VLOOKUP(Attendance!$G1652,REGULAR_WEEK_SCHEDULE[],6,TRUE)),
IF(WEEKDAY($J1652) = 3,
       IF(COUNTIF(FINALS_WEEK_TUESDAY_DATE[],Attendance!$J1652) &gt; 0, VLOOKUP(Attendance!$G1652,FINALS_WEEK_TUESDAY_PERIOD_SCHEDULE[],2,TRUE),
       VLOOKUP(Attendance!$G1652,REGULAR_WEEK_SCHEDULE[[Tuesday]:[Period]],5,TRUE)),
IF(WEEKDAY(Attendance!$J1652) = 4,
        IF(COUNTIF(BLOCK_WEDNESDAY_DATES[],Attendance!$J1652) &gt; 0, VLOOKUP(Attendance!$G1652,BLOCK_WEDNESDAY_PERIOD_SCHEDULE[],2,TRUE),
        IF(COUNTIF(FINALS_WEEK_WEDNESDAY_DATE[],Attendance!$J1652) &gt; 0, VLOOKUP(Attendance!$G1652,FINALS_WEEK_WEDNESDAY_PERIOD_SCHEDULE[],2,TRUE),
       VLOOKUP(Attendance!$G1652,REGULAR_WEEK_SCHEDULE[[Wednesday]:[Period]],4,TRUE))),
IF(WEEKDAY($J1652) = 5,
       IF(COUNTIF(BLOCK_THURSDAY_DATES[],Attendance!$J1652) &gt; 0, VLOOKUP(Attendance!$G1652,BLOCK_THURSDAY_PERIOD_SCHEDULE[],2,TRUE),
       IF(COUNTIF(FINALS_WEEK_THURSDAY_DATE[],Attendance!$J1652) &gt; 0, VLOOKUP(Attendance!$G1652,FINALS_WEEK_THURSDAY_PERIOD_SCHEDULE[],2,TRUE),
       VLOOKUP(Attendance!$G1652,REGULAR_WEEK_SCHEDULE[[Thursday]:[Period]],3,TRUE))),
IF(WEEKDAY(Attendance!$J1652) = 6,
       IF(COUNTIF(FINALS_WEEK_FRIDAY_DATE[],Attendance!$J1652) &gt; 0, VLOOKUP(Attendance!$G1652,FINALS_WEEK_FRIDAY_PERIOD_SCHEDULE[],2,TRUE),
       VLOOKUP(Attendance!$G1652,REGULAR_WEEK_SCHEDULE[[Friday]:[Period]],2,TRUE))))))))))</f>
        <v/>
      </c>
      <c r="J1652" s="41" t="str">
        <f t="shared" ca="1" si="80"/>
        <v/>
      </c>
      <c r="K1652" s="41" t="str">
        <f>IF($A1652 &lt;&gt; "",VLOOKUP($A1652,'Student reference sheet'!$A$2:$V$2329, 7,FALSE), "")</f>
        <v/>
      </c>
      <c r="L1652" s="30" t="str">
        <f>IF($A1652 ="", "", VLOOKUP($A1652, 'Student reference sheet'!$A$2:$Z$2603,23,FALSE))</f>
        <v/>
      </c>
      <c r="M1652" s="30" t="str">
        <f>IF($A1652 ="", "", VLOOKUP($A1652, 'Student reference sheet'!$A$2:$Z$2603,24,FALSE))</f>
        <v/>
      </c>
      <c r="N1652" s="30" t="str">
        <f>IF($A1652 ="", "", VLOOKUP($A1652, 'Student reference sheet'!$A$2:$Z$2603,26,FALSE))</f>
        <v/>
      </c>
      <c r="O1652" s="30" t="str">
        <f>IF($A1652 ="", "", VLOOKUP($A1652, 'Student reference sheet'!$A$2:$Z$2603,25,FALSE))</f>
        <v/>
      </c>
      <c r="P1652" s="39" t="str">
        <f>IF($A1652 = "", "", IF(OR(VLOOKUP($A1652,'Student reference sheet'!$A$2:$V$2400,8,FALSE) = "R",  VLOOKUP($A1652,'Student reference sheet'!$A$2:$V$2400,8,FALSE) = "L"), "X", ""))</f>
        <v/>
      </c>
      <c r="Q1652" s="39" t="str">
        <f>IF($A1652 ="", "", VLOOKUP($A1652, 'Student reference sheet'!$A$2:$V$2603,22,FALSE))</f>
        <v/>
      </c>
      <c r="R1652" s="39" t="str">
        <f>IF($A1652 &lt;&gt; "",VLOOKUP($A1652,'Student reference sheet'!$A$2:$V$2329, 5,FALSE), "")</f>
        <v/>
      </c>
      <c r="S1652" s="39" t="str">
        <f>IF($A1652 &lt;&gt; "",VLOOKUP($A1652,'Student reference sheet'!$A$2:$V$2329, 6,FALSE), "")</f>
        <v/>
      </c>
      <c r="T1652" s="30" t="str">
        <f>IF($A1652 = "","",
IF(VLOOKUP($A1652,'Student reference sheet'!$A$2:$V$2329, 10,FALSE) = "Y", "Hispanic",
IF(VLOOKUP($A1652,'Student reference sheet'!$A$2:$V$2329,11,FALSE) &lt;&gt; "",
IF(VLOOKUP($A1652,'Student reference sheet'!$A$2:$V$2329,11,FALSE) = "UNK", "Unknown", VLOOKUP(VALUE(VLOOKUP($A1652,'Student reference sheet'!$A$2:$V$2329,11,FALSE)),'Ethnicity Reference'!$A$2:$B$22,2,FALSE)),
IF(VLOOKUP($A1652,'Student reference sheet'!$A$2:$V$2329,9,FALSE) &lt;&gt; "", VLOOKUP(VALUE(VLOOKUP($A1652,'Student reference sheet'!$A$2:$V$2329,9,FALSE)),'Ethnicity Reference'!$A$2:$B$22,2,FALSE),"Unknown"))))</f>
        <v/>
      </c>
      <c r="U1652" s="35"/>
    </row>
    <row r="1653" spans="1:21" ht="15.75">
      <c r="A1653" s="47"/>
      <c r="B1653" s="33"/>
      <c r="C1653" s="39" t="str">
        <f>IF($A1653 &lt;&gt; "",VLOOKUP($A1653,'Student reference sheet'!$A$2:$V$2329, 3,FALSE), "")</f>
        <v/>
      </c>
      <c r="D1653" s="39" t="str">
        <f>IF($A1653 &lt;&gt; "",VLOOKUP($A1653,'Student reference sheet'!$A$2:$V$2329, 2,FALSE), "")</f>
        <v/>
      </c>
      <c r="E1653" s="35"/>
      <c r="F1653" s="34"/>
      <c r="G1653" s="40" t="str">
        <f t="shared" ca="1" si="78"/>
        <v/>
      </c>
      <c r="H1653" s="40" t="str">
        <f t="shared" ca="1" si="79"/>
        <v/>
      </c>
      <c r="I1653" s="36" t="str">
        <f>IF($A1653 = "", "",
IF(COUNTIF(MINIMUM_DAY_DATES[], Attendance!J1653) &gt; 0, VLOOKUP(Attendance!$G1653,MINIMUM_DAY_PERIOD_SCHEDULE[], 2,TRUE),
IF(COUNTIF(RALLY_DATES[], Attendance!J1653) &gt; 0, VLOOKUP(Attendance!$G1653,RALLY_PERIOD_SCHEDULE[], 2,TRUE),
IF(WEEKDAY(Attendance!$J1653) = 2,
       IF(COUNTIF(FINALS_WEEK_MONDAY_DATE[],Attendance!$J1653) &gt; 0, VLOOKUP(Attendance!$G1653,FINALS_WEEK_MONDAY_PERIOD_SCHEDULE[],2,TRUE),
       VLOOKUP(Attendance!$G1653,REGULAR_WEEK_SCHEDULE[],6,TRUE)),
IF(WEEKDAY($J1653) = 3,
       IF(COUNTIF(FINALS_WEEK_TUESDAY_DATE[],Attendance!$J1653) &gt; 0, VLOOKUP(Attendance!$G1653,FINALS_WEEK_TUESDAY_PERIOD_SCHEDULE[],2,TRUE),
       VLOOKUP(Attendance!$G1653,REGULAR_WEEK_SCHEDULE[[Tuesday]:[Period]],5,TRUE)),
IF(WEEKDAY(Attendance!$J1653) = 4,
        IF(COUNTIF(BLOCK_WEDNESDAY_DATES[],Attendance!$J1653) &gt; 0, VLOOKUP(Attendance!$G1653,BLOCK_WEDNESDAY_PERIOD_SCHEDULE[],2,TRUE),
        IF(COUNTIF(FINALS_WEEK_WEDNESDAY_DATE[],Attendance!$J1653) &gt; 0, VLOOKUP(Attendance!$G1653,FINALS_WEEK_WEDNESDAY_PERIOD_SCHEDULE[],2,TRUE),
       VLOOKUP(Attendance!$G1653,REGULAR_WEEK_SCHEDULE[[Wednesday]:[Period]],4,TRUE))),
IF(WEEKDAY($J1653) = 5,
       IF(COUNTIF(BLOCK_THURSDAY_DATES[],Attendance!$J1653) &gt; 0, VLOOKUP(Attendance!$G1653,BLOCK_THURSDAY_PERIOD_SCHEDULE[],2,TRUE),
       IF(COUNTIF(FINALS_WEEK_THURSDAY_DATE[],Attendance!$J1653) &gt; 0, VLOOKUP(Attendance!$G1653,FINALS_WEEK_THURSDAY_PERIOD_SCHEDULE[],2,TRUE),
       VLOOKUP(Attendance!$G1653,REGULAR_WEEK_SCHEDULE[[Thursday]:[Period]],3,TRUE))),
IF(WEEKDAY(Attendance!$J1653) = 6,
       IF(COUNTIF(FINALS_WEEK_FRIDAY_DATE[],Attendance!$J1653) &gt; 0, VLOOKUP(Attendance!$G1653,FINALS_WEEK_FRIDAY_PERIOD_SCHEDULE[],2,TRUE),
       VLOOKUP(Attendance!$G1653,REGULAR_WEEK_SCHEDULE[[Friday]:[Period]],2,TRUE))))))))))</f>
        <v/>
      </c>
      <c r="J1653" s="41" t="str">
        <f t="shared" ca="1" si="80"/>
        <v/>
      </c>
      <c r="K1653" s="41" t="str">
        <f>IF($A1653 &lt;&gt; "",VLOOKUP($A1653,'Student reference sheet'!$A$2:$V$2329, 7,FALSE), "")</f>
        <v/>
      </c>
      <c r="L1653" s="30" t="str">
        <f>IF($A1653 ="", "", VLOOKUP($A1653, 'Student reference sheet'!$A$2:$Z$2603,23,FALSE))</f>
        <v/>
      </c>
      <c r="M1653" s="30" t="str">
        <f>IF($A1653 ="", "", VLOOKUP($A1653, 'Student reference sheet'!$A$2:$Z$2603,24,FALSE))</f>
        <v/>
      </c>
      <c r="N1653" s="30" t="str">
        <f>IF($A1653 ="", "", VLOOKUP($A1653, 'Student reference sheet'!$A$2:$Z$2603,26,FALSE))</f>
        <v/>
      </c>
      <c r="O1653" s="30" t="str">
        <f>IF($A1653 ="", "", VLOOKUP($A1653, 'Student reference sheet'!$A$2:$Z$2603,25,FALSE))</f>
        <v/>
      </c>
      <c r="P1653" s="39" t="str">
        <f>IF($A1653 = "", "", IF(OR(VLOOKUP($A1653,'Student reference sheet'!$A$2:$V$2400,8,FALSE) = "R",  VLOOKUP($A1653,'Student reference sheet'!$A$2:$V$2400,8,FALSE) = "L"), "X", ""))</f>
        <v/>
      </c>
      <c r="Q1653" s="39" t="str">
        <f>IF($A1653 ="", "", VLOOKUP($A1653, 'Student reference sheet'!$A$2:$V$2603,22,FALSE))</f>
        <v/>
      </c>
      <c r="R1653" s="39" t="str">
        <f>IF($A1653 &lt;&gt; "",VLOOKUP($A1653,'Student reference sheet'!$A$2:$V$2329, 5,FALSE), "")</f>
        <v/>
      </c>
      <c r="S1653" s="39" t="str">
        <f>IF($A1653 &lt;&gt; "",VLOOKUP($A1653,'Student reference sheet'!$A$2:$V$2329, 6,FALSE), "")</f>
        <v/>
      </c>
      <c r="T1653" s="30" t="str">
        <f>IF($A1653 = "","",
IF(VLOOKUP($A1653,'Student reference sheet'!$A$2:$V$2329, 10,FALSE) = "Y", "Hispanic",
IF(VLOOKUP($A1653,'Student reference sheet'!$A$2:$V$2329,11,FALSE) &lt;&gt; "",
IF(VLOOKUP($A1653,'Student reference sheet'!$A$2:$V$2329,11,FALSE) = "UNK", "Unknown", VLOOKUP(VALUE(VLOOKUP($A1653,'Student reference sheet'!$A$2:$V$2329,11,FALSE)),'Ethnicity Reference'!$A$2:$B$22,2,FALSE)),
IF(VLOOKUP($A1653,'Student reference sheet'!$A$2:$V$2329,9,FALSE) &lt;&gt; "", VLOOKUP(VALUE(VLOOKUP($A1653,'Student reference sheet'!$A$2:$V$2329,9,FALSE)),'Ethnicity Reference'!$A$2:$B$22,2,FALSE),"Unknown"))))</f>
        <v/>
      </c>
      <c r="U1653" s="35"/>
    </row>
    <row r="1654" spans="1:21" ht="15.75">
      <c r="A1654" s="47"/>
      <c r="B1654" s="33"/>
      <c r="C1654" s="39" t="str">
        <f>IF($A1654 &lt;&gt; "",VLOOKUP($A1654,'Student reference sheet'!$A$2:$V$2329, 3,FALSE), "")</f>
        <v/>
      </c>
      <c r="D1654" s="39" t="str">
        <f>IF($A1654 &lt;&gt; "",VLOOKUP($A1654,'Student reference sheet'!$A$2:$V$2329, 2,FALSE), "")</f>
        <v/>
      </c>
      <c r="E1654" s="35"/>
      <c r="F1654" s="34"/>
      <c r="G1654" s="40" t="str">
        <f t="shared" ca="1" si="78"/>
        <v/>
      </c>
      <c r="H1654" s="40" t="str">
        <f t="shared" ca="1" si="79"/>
        <v/>
      </c>
      <c r="I1654" s="36" t="str">
        <f>IF($A1654 = "", "",
IF(COUNTIF(MINIMUM_DAY_DATES[], Attendance!J1654) &gt; 0, VLOOKUP(Attendance!$G1654,MINIMUM_DAY_PERIOD_SCHEDULE[], 2,TRUE),
IF(COUNTIF(RALLY_DATES[], Attendance!J1654) &gt; 0, VLOOKUP(Attendance!$G1654,RALLY_PERIOD_SCHEDULE[], 2,TRUE),
IF(WEEKDAY(Attendance!$J1654) = 2,
       IF(COUNTIF(FINALS_WEEK_MONDAY_DATE[],Attendance!$J1654) &gt; 0, VLOOKUP(Attendance!$G1654,FINALS_WEEK_MONDAY_PERIOD_SCHEDULE[],2,TRUE),
       VLOOKUP(Attendance!$G1654,REGULAR_WEEK_SCHEDULE[],6,TRUE)),
IF(WEEKDAY($J1654) = 3,
       IF(COUNTIF(FINALS_WEEK_TUESDAY_DATE[],Attendance!$J1654) &gt; 0, VLOOKUP(Attendance!$G1654,FINALS_WEEK_TUESDAY_PERIOD_SCHEDULE[],2,TRUE),
       VLOOKUP(Attendance!$G1654,REGULAR_WEEK_SCHEDULE[[Tuesday]:[Period]],5,TRUE)),
IF(WEEKDAY(Attendance!$J1654) = 4,
        IF(COUNTIF(BLOCK_WEDNESDAY_DATES[],Attendance!$J1654) &gt; 0, VLOOKUP(Attendance!$G1654,BLOCK_WEDNESDAY_PERIOD_SCHEDULE[],2,TRUE),
        IF(COUNTIF(FINALS_WEEK_WEDNESDAY_DATE[],Attendance!$J1654) &gt; 0, VLOOKUP(Attendance!$G1654,FINALS_WEEK_WEDNESDAY_PERIOD_SCHEDULE[],2,TRUE),
       VLOOKUP(Attendance!$G1654,REGULAR_WEEK_SCHEDULE[[Wednesday]:[Period]],4,TRUE))),
IF(WEEKDAY($J1654) = 5,
       IF(COUNTIF(BLOCK_THURSDAY_DATES[],Attendance!$J1654) &gt; 0, VLOOKUP(Attendance!$G1654,BLOCK_THURSDAY_PERIOD_SCHEDULE[],2,TRUE),
       IF(COUNTIF(FINALS_WEEK_THURSDAY_DATE[],Attendance!$J1654) &gt; 0, VLOOKUP(Attendance!$G1654,FINALS_WEEK_THURSDAY_PERIOD_SCHEDULE[],2,TRUE),
       VLOOKUP(Attendance!$G1654,REGULAR_WEEK_SCHEDULE[[Thursday]:[Period]],3,TRUE))),
IF(WEEKDAY(Attendance!$J1654) = 6,
       IF(COUNTIF(FINALS_WEEK_FRIDAY_DATE[],Attendance!$J1654) &gt; 0, VLOOKUP(Attendance!$G1654,FINALS_WEEK_FRIDAY_PERIOD_SCHEDULE[],2,TRUE),
       VLOOKUP(Attendance!$G1654,REGULAR_WEEK_SCHEDULE[[Friday]:[Period]],2,TRUE))))))))))</f>
        <v/>
      </c>
      <c r="J1654" s="41" t="str">
        <f t="shared" ca="1" si="80"/>
        <v/>
      </c>
      <c r="K1654" s="41" t="str">
        <f>IF($A1654 &lt;&gt; "",VLOOKUP($A1654,'Student reference sheet'!$A$2:$V$2329, 7,FALSE), "")</f>
        <v/>
      </c>
      <c r="L1654" s="30" t="str">
        <f>IF($A1654 ="", "", VLOOKUP($A1654, 'Student reference sheet'!$A$2:$Z$2603,23,FALSE))</f>
        <v/>
      </c>
      <c r="M1654" s="30" t="str">
        <f>IF($A1654 ="", "", VLOOKUP($A1654, 'Student reference sheet'!$A$2:$Z$2603,24,FALSE))</f>
        <v/>
      </c>
      <c r="N1654" s="30" t="str">
        <f>IF($A1654 ="", "", VLOOKUP($A1654, 'Student reference sheet'!$A$2:$Z$2603,26,FALSE))</f>
        <v/>
      </c>
      <c r="O1654" s="30" t="str">
        <f>IF($A1654 ="", "", VLOOKUP($A1654, 'Student reference sheet'!$A$2:$Z$2603,25,FALSE))</f>
        <v/>
      </c>
      <c r="P1654" s="39" t="str">
        <f>IF($A1654 = "", "", IF(OR(VLOOKUP($A1654,'Student reference sheet'!$A$2:$V$2400,8,FALSE) = "R",  VLOOKUP($A1654,'Student reference sheet'!$A$2:$V$2400,8,FALSE) = "L"), "X", ""))</f>
        <v/>
      </c>
      <c r="Q1654" s="39" t="str">
        <f>IF($A1654 ="", "", VLOOKUP($A1654, 'Student reference sheet'!$A$2:$V$2603,22,FALSE))</f>
        <v/>
      </c>
      <c r="R1654" s="39" t="str">
        <f>IF($A1654 &lt;&gt; "",VLOOKUP($A1654,'Student reference sheet'!$A$2:$V$2329, 5,FALSE), "")</f>
        <v/>
      </c>
      <c r="S1654" s="39" t="str">
        <f>IF($A1654 &lt;&gt; "",VLOOKUP($A1654,'Student reference sheet'!$A$2:$V$2329, 6,FALSE), "")</f>
        <v/>
      </c>
      <c r="T1654" s="30" t="str">
        <f>IF($A1654 = "","",
IF(VLOOKUP($A1654,'Student reference sheet'!$A$2:$V$2329, 10,FALSE) = "Y", "Hispanic",
IF(VLOOKUP($A1654,'Student reference sheet'!$A$2:$V$2329,11,FALSE) &lt;&gt; "",
IF(VLOOKUP($A1654,'Student reference sheet'!$A$2:$V$2329,11,FALSE) = "UNK", "Unknown", VLOOKUP(VALUE(VLOOKUP($A1654,'Student reference sheet'!$A$2:$V$2329,11,FALSE)),'Ethnicity Reference'!$A$2:$B$22,2,FALSE)),
IF(VLOOKUP($A1654,'Student reference sheet'!$A$2:$V$2329,9,FALSE) &lt;&gt; "", VLOOKUP(VALUE(VLOOKUP($A1654,'Student reference sheet'!$A$2:$V$2329,9,FALSE)),'Ethnicity Reference'!$A$2:$B$22,2,FALSE),"Unknown"))))</f>
        <v/>
      </c>
      <c r="U1654" s="35"/>
    </row>
    <row r="1655" spans="1:21" ht="15.75">
      <c r="A1655" s="47"/>
      <c r="B1655" s="33"/>
      <c r="C1655" s="39" t="str">
        <f>IF($A1655 &lt;&gt; "",VLOOKUP($A1655,'Student reference sheet'!$A$2:$V$2329, 3,FALSE), "")</f>
        <v/>
      </c>
      <c r="D1655" s="39" t="str">
        <f>IF($A1655 &lt;&gt; "",VLOOKUP($A1655,'Student reference sheet'!$A$2:$V$2329, 2,FALSE), "")</f>
        <v/>
      </c>
      <c r="E1655" s="35"/>
      <c r="F1655" s="34"/>
      <c r="G1655" s="40" t="str">
        <f t="shared" ca="1" si="78"/>
        <v/>
      </c>
      <c r="H1655" s="40" t="str">
        <f t="shared" ca="1" si="79"/>
        <v/>
      </c>
      <c r="I1655" s="36" t="str">
        <f>IF($A1655 = "", "",
IF(COUNTIF(MINIMUM_DAY_DATES[], Attendance!J1655) &gt; 0, VLOOKUP(Attendance!$G1655,MINIMUM_DAY_PERIOD_SCHEDULE[], 2,TRUE),
IF(COUNTIF(RALLY_DATES[], Attendance!J1655) &gt; 0, VLOOKUP(Attendance!$G1655,RALLY_PERIOD_SCHEDULE[], 2,TRUE),
IF(WEEKDAY(Attendance!$J1655) = 2,
       IF(COUNTIF(FINALS_WEEK_MONDAY_DATE[],Attendance!$J1655) &gt; 0, VLOOKUP(Attendance!$G1655,FINALS_WEEK_MONDAY_PERIOD_SCHEDULE[],2,TRUE),
       VLOOKUP(Attendance!$G1655,REGULAR_WEEK_SCHEDULE[],6,TRUE)),
IF(WEEKDAY($J1655) = 3,
       IF(COUNTIF(FINALS_WEEK_TUESDAY_DATE[],Attendance!$J1655) &gt; 0, VLOOKUP(Attendance!$G1655,FINALS_WEEK_TUESDAY_PERIOD_SCHEDULE[],2,TRUE),
       VLOOKUP(Attendance!$G1655,REGULAR_WEEK_SCHEDULE[[Tuesday]:[Period]],5,TRUE)),
IF(WEEKDAY(Attendance!$J1655) = 4,
        IF(COUNTIF(BLOCK_WEDNESDAY_DATES[],Attendance!$J1655) &gt; 0, VLOOKUP(Attendance!$G1655,BLOCK_WEDNESDAY_PERIOD_SCHEDULE[],2,TRUE),
        IF(COUNTIF(FINALS_WEEK_WEDNESDAY_DATE[],Attendance!$J1655) &gt; 0, VLOOKUP(Attendance!$G1655,FINALS_WEEK_WEDNESDAY_PERIOD_SCHEDULE[],2,TRUE),
       VLOOKUP(Attendance!$G1655,REGULAR_WEEK_SCHEDULE[[Wednesday]:[Period]],4,TRUE))),
IF(WEEKDAY($J1655) = 5,
       IF(COUNTIF(BLOCK_THURSDAY_DATES[],Attendance!$J1655) &gt; 0, VLOOKUP(Attendance!$G1655,BLOCK_THURSDAY_PERIOD_SCHEDULE[],2,TRUE),
       IF(COUNTIF(FINALS_WEEK_THURSDAY_DATE[],Attendance!$J1655) &gt; 0, VLOOKUP(Attendance!$G1655,FINALS_WEEK_THURSDAY_PERIOD_SCHEDULE[],2,TRUE),
       VLOOKUP(Attendance!$G1655,REGULAR_WEEK_SCHEDULE[[Thursday]:[Period]],3,TRUE))),
IF(WEEKDAY(Attendance!$J1655) = 6,
       IF(COUNTIF(FINALS_WEEK_FRIDAY_DATE[],Attendance!$J1655) &gt; 0, VLOOKUP(Attendance!$G1655,FINALS_WEEK_FRIDAY_PERIOD_SCHEDULE[],2,TRUE),
       VLOOKUP(Attendance!$G1655,REGULAR_WEEK_SCHEDULE[[Friday]:[Period]],2,TRUE))))))))))</f>
        <v/>
      </c>
      <c r="J1655" s="41" t="str">
        <f t="shared" ca="1" si="80"/>
        <v/>
      </c>
      <c r="K1655" s="41" t="str">
        <f>IF($A1655 &lt;&gt; "",VLOOKUP($A1655,'Student reference sheet'!$A$2:$V$2329, 7,FALSE), "")</f>
        <v/>
      </c>
      <c r="L1655" s="30" t="str">
        <f>IF($A1655 ="", "", VLOOKUP($A1655, 'Student reference sheet'!$A$2:$Z$2603,23,FALSE))</f>
        <v/>
      </c>
      <c r="M1655" s="30" t="str">
        <f>IF($A1655 ="", "", VLOOKUP($A1655, 'Student reference sheet'!$A$2:$Z$2603,24,FALSE))</f>
        <v/>
      </c>
      <c r="N1655" s="30" t="str">
        <f>IF($A1655 ="", "", VLOOKUP($A1655, 'Student reference sheet'!$A$2:$Z$2603,26,FALSE))</f>
        <v/>
      </c>
      <c r="O1655" s="30" t="str">
        <f>IF($A1655 ="", "", VLOOKUP($A1655, 'Student reference sheet'!$A$2:$Z$2603,25,FALSE))</f>
        <v/>
      </c>
      <c r="P1655" s="39" t="str">
        <f>IF($A1655 = "", "", IF(OR(VLOOKUP($A1655,'Student reference sheet'!$A$2:$V$2400,8,FALSE) = "R",  VLOOKUP($A1655,'Student reference sheet'!$A$2:$V$2400,8,FALSE) = "L"), "X", ""))</f>
        <v/>
      </c>
      <c r="Q1655" s="39" t="str">
        <f>IF($A1655 ="", "", VLOOKUP($A1655, 'Student reference sheet'!$A$2:$V$2603,22,FALSE))</f>
        <v/>
      </c>
      <c r="R1655" s="39" t="str">
        <f>IF($A1655 &lt;&gt; "",VLOOKUP($A1655,'Student reference sheet'!$A$2:$V$2329, 5,FALSE), "")</f>
        <v/>
      </c>
      <c r="S1655" s="39" t="str">
        <f>IF($A1655 &lt;&gt; "",VLOOKUP($A1655,'Student reference sheet'!$A$2:$V$2329, 6,FALSE), "")</f>
        <v/>
      </c>
      <c r="T1655" s="30" t="str">
        <f>IF($A1655 = "","",
IF(VLOOKUP($A1655,'Student reference sheet'!$A$2:$V$2329, 10,FALSE) = "Y", "Hispanic",
IF(VLOOKUP($A1655,'Student reference sheet'!$A$2:$V$2329,11,FALSE) &lt;&gt; "",
IF(VLOOKUP($A1655,'Student reference sheet'!$A$2:$V$2329,11,FALSE) = "UNK", "Unknown", VLOOKUP(VALUE(VLOOKUP($A1655,'Student reference sheet'!$A$2:$V$2329,11,FALSE)),'Ethnicity Reference'!$A$2:$B$22,2,FALSE)),
IF(VLOOKUP($A1655,'Student reference sheet'!$A$2:$V$2329,9,FALSE) &lt;&gt; "", VLOOKUP(VALUE(VLOOKUP($A1655,'Student reference sheet'!$A$2:$V$2329,9,FALSE)),'Ethnicity Reference'!$A$2:$B$22,2,FALSE),"Unknown"))))</f>
        <v/>
      </c>
      <c r="U1655" s="35"/>
    </row>
    <row r="1656" spans="1:21" ht="15.75">
      <c r="A1656" s="47"/>
      <c r="B1656" s="33"/>
      <c r="C1656" s="39" t="str">
        <f>IF($A1656 &lt;&gt; "",VLOOKUP($A1656,'Student reference sheet'!$A$2:$V$2329, 3,FALSE), "")</f>
        <v/>
      </c>
      <c r="D1656" s="39" t="str">
        <f>IF($A1656 &lt;&gt; "",VLOOKUP($A1656,'Student reference sheet'!$A$2:$V$2329, 2,FALSE), "")</f>
        <v/>
      </c>
      <c r="E1656" s="35"/>
      <c r="F1656" s="34"/>
      <c r="G1656" s="40" t="str">
        <f t="shared" ca="1" si="78"/>
        <v/>
      </c>
      <c r="H1656" s="40" t="str">
        <f t="shared" ca="1" si="79"/>
        <v/>
      </c>
      <c r="I1656" s="36" t="str">
        <f>IF($A1656 = "", "",
IF(COUNTIF(MINIMUM_DAY_DATES[], Attendance!J1656) &gt; 0, VLOOKUP(Attendance!$G1656,MINIMUM_DAY_PERIOD_SCHEDULE[], 2,TRUE),
IF(COUNTIF(RALLY_DATES[], Attendance!J1656) &gt; 0, VLOOKUP(Attendance!$G1656,RALLY_PERIOD_SCHEDULE[], 2,TRUE),
IF(WEEKDAY(Attendance!$J1656) = 2,
       IF(COUNTIF(FINALS_WEEK_MONDAY_DATE[],Attendance!$J1656) &gt; 0, VLOOKUP(Attendance!$G1656,FINALS_WEEK_MONDAY_PERIOD_SCHEDULE[],2,TRUE),
       VLOOKUP(Attendance!$G1656,REGULAR_WEEK_SCHEDULE[],6,TRUE)),
IF(WEEKDAY($J1656) = 3,
       IF(COUNTIF(FINALS_WEEK_TUESDAY_DATE[],Attendance!$J1656) &gt; 0, VLOOKUP(Attendance!$G1656,FINALS_WEEK_TUESDAY_PERIOD_SCHEDULE[],2,TRUE),
       VLOOKUP(Attendance!$G1656,REGULAR_WEEK_SCHEDULE[[Tuesday]:[Period]],5,TRUE)),
IF(WEEKDAY(Attendance!$J1656) = 4,
        IF(COUNTIF(BLOCK_WEDNESDAY_DATES[],Attendance!$J1656) &gt; 0, VLOOKUP(Attendance!$G1656,BLOCK_WEDNESDAY_PERIOD_SCHEDULE[],2,TRUE),
        IF(COUNTIF(FINALS_WEEK_WEDNESDAY_DATE[],Attendance!$J1656) &gt; 0, VLOOKUP(Attendance!$G1656,FINALS_WEEK_WEDNESDAY_PERIOD_SCHEDULE[],2,TRUE),
       VLOOKUP(Attendance!$G1656,REGULAR_WEEK_SCHEDULE[[Wednesday]:[Period]],4,TRUE))),
IF(WEEKDAY($J1656) = 5,
       IF(COUNTIF(BLOCK_THURSDAY_DATES[],Attendance!$J1656) &gt; 0, VLOOKUP(Attendance!$G1656,BLOCK_THURSDAY_PERIOD_SCHEDULE[],2,TRUE),
       IF(COUNTIF(FINALS_WEEK_THURSDAY_DATE[],Attendance!$J1656) &gt; 0, VLOOKUP(Attendance!$G1656,FINALS_WEEK_THURSDAY_PERIOD_SCHEDULE[],2,TRUE),
       VLOOKUP(Attendance!$G1656,REGULAR_WEEK_SCHEDULE[[Thursday]:[Period]],3,TRUE))),
IF(WEEKDAY(Attendance!$J1656) = 6,
       IF(COUNTIF(FINALS_WEEK_FRIDAY_DATE[],Attendance!$J1656) &gt; 0, VLOOKUP(Attendance!$G1656,FINALS_WEEK_FRIDAY_PERIOD_SCHEDULE[],2,TRUE),
       VLOOKUP(Attendance!$G1656,REGULAR_WEEK_SCHEDULE[[Friday]:[Period]],2,TRUE))))))))))</f>
        <v/>
      </c>
      <c r="J1656" s="41" t="str">
        <f t="shared" ca="1" si="80"/>
        <v/>
      </c>
      <c r="K1656" s="41" t="str">
        <f>IF($A1656 &lt;&gt; "",VLOOKUP($A1656,'Student reference sheet'!$A$2:$V$2329, 7,FALSE), "")</f>
        <v/>
      </c>
      <c r="L1656" s="30" t="str">
        <f>IF($A1656 ="", "", VLOOKUP($A1656, 'Student reference sheet'!$A$2:$Z$2603,23,FALSE))</f>
        <v/>
      </c>
      <c r="M1656" s="30" t="str">
        <f>IF($A1656 ="", "", VLOOKUP($A1656, 'Student reference sheet'!$A$2:$Z$2603,24,FALSE))</f>
        <v/>
      </c>
      <c r="N1656" s="30" t="str">
        <f>IF($A1656 ="", "", VLOOKUP($A1656, 'Student reference sheet'!$A$2:$Z$2603,26,FALSE))</f>
        <v/>
      </c>
      <c r="O1656" s="30" t="str">
        <f>IF($A1656 ="", "", VLOOKUP($A1656, 'Student reference sheet'!$A$2:$Z$2603,25,FALSE))</f>
        <v/>
      </c>
      <c r="P1656" s="39" t="str">
        <f>IF($A1656 = "", "", IF(OR(VLOOKUP($A1656,'Student reference sheet'!$A$2:$V$2400,8,FALSE) = "R",  VLOOKUP($A1656,'Student reference sheet'!$A$2:$V$2400,8,FALSE) = "L"), "X", ""))</f>
        <v/>
      </c>
      <c r="Q1656" s="39" t="str">
        <f>IF($A1656 ="", "", VLOOKUP($A1656, 'Student reference sheet'!$A$2:$V$2603,22,FALSE))</f>
        <v/>
      </c>
      <c r="R1656" s="39" t="str">
        <f>IF($A1656 &lt;&gt; "",VLOOKUP($A1656,'Student reference sheet'!$A$2:$V$2329, 5,FALSE), "")</f>
        <v/>
      </c>
      <c r="S1656" s="39" t="str">
        <f>IF($A1656 &lt;&gt; "",VLOOKUP($A1656,'Student reference sheet'!$A$2:$V$2329, 6,FALSE), "")</f>
        <v/>
      </c>
      <c r="T1656" s="30" t="str">
        <f>IF($A1656 = "","",
IF(VLOOKUP($A1656,'Student reference sheet'!$A$2:$V$2329, 10,FALSE) = "Y", "Hispanic",
IF(VLOOKUP($A1656,'Student reference sheet'!$A$2:$V$2329,11,FALSE) &lt;&gt; "",
IF(VLOOKUP($A1656,'Student reference sheet'!$A$2:$V$2329,11,FALSE) = "UNK", "Unknown", VLOOKUP(VALUE(VLOOKUP($A1656,'Student reference sheet'!$A$2:$V$2329,11,FALSE)),'Ethnicity Reference'!$A$2:$B$22,2,FALSE)),
IF(VLOOKUP($A1656,'Student reference sheet'!$A$2:$V$2329,9,FALSE) &lt;&gt; "", VLOOKUP(VALUE(VLOOKUP($A1656,'Student reference sheet'!$A$2:$V$2329,9,FALSE)),'Ethnicity Reference'!$A$2:$B$22,2,FALSE),"Unknown"))))</f>
        <v/>
      </c>
      <c r="U1656" s="35"/>
    </row>
    <row r="1657" spans="1:21" ht="15.75">
      <c r="A1657" s="47"/>
      <c r="B1657" s="33"/>
      <c r="C1657" s="39" t="str">
        <f>IF($A1657 &lt;&gt; "",VLOOKUP($A1657,'Student reference sheet'!$A$2:$V$2329, 3,FALSE), "")</f>
        <v/>
      </c>
      <c r="D1657" s="39" t="str">
        <f>IF($A1657 &lt;&gt; "",VLOOKUP($A1657,'Student reference sheet'!$A$2:$V$2329, 2,FALSE), "")</f>
        <v/>
      </c>
      <c r="E1657" s="35"/>
      <c r="F1657" s="34"/>
      <c r="G1657" s="40" t="str">
        <f t="shared" ca="1" si="78"/>
        <v/>
      </c>
      <c r="H1657" s="40" t="str">
        <f t="shared" ca="1" si="79"/>
        <v/>
      </c>
      <c r="I1657" s="36" t="str">
        <f>IF($A1657 = "", "",
IF(COUNTIF(MINIMUM_DAY_DATES[], Attendance!J1657) &gt; 0, VLOOKUP(Attendance!$G1657,MINIMUM_DAY_PERIOD_SCHEDULE[], 2,TRUE),
IF(COUNTIF(RALLY_DATES[], Attendance!J1657) &gt; 0, VLOOKUP(Attendance!$G1657,RALLY_PERIOD_SCHEDULE[], 2,TRUE),
IF(WEEKDAY(Attendance!$J1657) = 2,
       IF(COUNTIF(FINALS_WEEK_MONDAY_DATE[],Attendance!$J1657) &gt; 0, VLOOKUP(Attendance!$G1657,FINALS_WEEK_MONDAY_PERIOD_SCHEDULE[],2,TRUE),
       VLOOKUP(Attendance!$G1657,REGULAR_WEEK_SCHEDULE[],6,TRUE)),
IF(WEEKDAY($J1657) = 3,
       IF(COUNTIF(FINALS_WEEK_TUESDAY_DATE[],Attendance!$J1657) &gt; 0, VLOOKUP(Attendance!$G1657,FINALS_WEEK_TUESDAY_PERIOD_SCHEDULE[],2,TRUE),
       VLOOKUP(Attendance!$G1657,REGULAR_WEEK_SCHEDULE[[Tuesday]:[Period]],5,TRUE)),
IF(WEEKDAY(Attendance!$J1657) = 4,
        IF(COUNTIF(BLOCK_WEDNESDAY_DATES[],Attendance!$J1657) &gt; 0, VLOOKUP(Attendance!$G1657,BLOCK_WEDNESDAY_PERIOD_SCHEDULE[],2,TRUE),
        IF(COUNTIF(FINALS_WEEK_WEDNESDAY_DATE[],Attendance!$J1657) &gt; 0, VLOOKUP(Attendance!$G1657,FINALS_WEEK_WEDNESDAY_PERIOD_SCHEDULE[],2,TRUE),
       VLOOKUP(Attendance!$G1657,REGULAR_WEEK_SCHEDULE[[Wednesday]:[Period]],4,TRUE))),
IF(WEEKDAY($J1657) = 5,
       IF(COUNTIF(BLOCK_THURSDAY_DATES[],Attendance!$J1657) &gt; 0, VLOOKUP(Attendance!$G1657,BLOCK_THURSDAY_PERIOD_SCHEDULE[],2,TRUE),
       IF(COUNTIF(FINALS_WEEK_THURSDAY_DATE[],Attendance!$J1657) &gt; 0, VLOOKUP(Attendance!$G1657,FINALS_WEEK_THURSDAY_PERIOD_SCHEDULE[],2,TRUE),
       VLOOKUP(Attendance!$G1657,REGULAR_WEEK_SCHEDULE[[Thursday]:[Period]],3,TRUE))),
IF(WEEKDAY(Attendance!$J1657) = 6,
       IF(COUNTIF(FINALS_WEEK_FRIDAY_DATE[],Attendance!$J1657) &gt; 0, VLOOKUP(Attendance!$G1657,FINALS_WEEK_FRIDAY_PERIOD_SCHEDULE[],2,TRUE),
       VLOOKUP(Attendance!$G1657,REGULAR_WEEK_SCHEDULE[[Friday]:[Period]],2,TRUE))))))))))</f>
        <v/>
      </c>
      <c r="J1657" s="41" t="str">
        <f t="shared" ca="1" si="80"/>
        <v/>
      </c>
      <c r="K1657" s="41" t="str">
        <f>IF($A1657 &lt;&gt; "",VLOOKUP($A1657,'Student reference sheet'!$A$2:$V$2329, 7,FALSE), "")</f>
        <v/>
      </c>
      <c r="L1657" s="30" t="str">
        <f>IF($A1657 ="", "", VLOOKUP($A1657, 'Student reference sheet'!$A$2:$Z$2603,23,FALSE))</f>
        <v/>
      </c>
      <c r="M1657" s="30" t="str">
        <f>IF($A1657 ="", "", VLOOKUP($A1657, 'Student reference sheet'!$A$2:$Z$2603,24,FALSE))</f>
        <v/>
      </c>
      <c r="N1657" s="30" t="str">
        <f>IF($A1657 ="", "", VLOOKUP($A1657, 'Student reference sheet'!$A$2:$Z$2603,26,FALSE))</f>
        <v/>
      </c>
      <c r="O1657" s="30" t="str">
        <f>IF($A1657 ="", "", VLOOKUP($A1657, 'Student reference sheet'!$A$2:$Z$2603,25,FALSE))</f>
        <v/>
      </c>
      <c r="P1657" s="39" t="str">
        <f>IF($A1657 = "", "", IF(OR(VLOOKUP($A1657,'Student reference sheet'!$A$2:$V$2400,8,FALSE) = "R",  VLOOKUP($A1657,'Student reference sheet'!$A$2:$V$2400,8,FALSE) = "L"), "X", ""))</f>
        <v/>
      </c>
      <c r="Q1657" s="39" t="str">
        <f>IF($A1657 ="", "", VLOOKUP($A1657, 'Student reference sheet'!$A$2:$V$2603,22,FALSE))</f>
        <v/>
      </c>
      <c r="R1657" s="39" t="str">
        <f>IF($A1657 &lt;&gt; "",VLOOKUP($A1657,'Student reference sheet'!$A$2:$V$2329, 5,FALSE), "")</f>
        <v/>
      </c>
      <c r="S1657" s="39" t="str">
        <f>IF($A1657 &lt;&gt; "",VLOOKUP($A1657,'Student reference sheet'!$A$2:$V$2329, 6,FALSE), "")</f>
        <v/>
      </c>
      <c r="T1657" s="30" t="str">
        <f>IF($A1657 = "","",
IF(VLOOKUP($A1657,'Student reference sheet'!$A$2:$V$2329, 10,FALSE) = "Y", "Hispanic",
IF(VLOOKUP($A1657,'Student reference sheet'!$A$2:$V$2329,11,FALSE) &lt;&gt; "",
IF(VLOOKUP($A1657,'Student reference sheet'!$A$2:$V$2329,11,FALSE) = "UNK", "Unknown", VLOOKUP(VALUE(VLOOKUP($A1657,'Student reference sheet'!$A$2:$V$2329,11,FALSE)),'Ethnicity Reference'!$A$2:$B$22,2,FALSE)),
IF(VLOOKUP($A1657,'Student reference sheet'!$A$2:$V$2329,9,FALSE) &lt;&gt; "", VLOOKUP(VALUE(VLOOKUP($A1657,'Student reference sheet'!$A$2:$V$2329,9,FALSE)),'Ethnicity Reference'!$A$2:$B$22,2,FALSE),"Unknown"))))</f>
        <v/>
      </c>
      <c r="U1657" s="35"/>
    </row>
    <row r="1658" spans="1:21" ht="15.75">
      <c r="A1658" s="47"/>
      <c r="B1658" s="33"/>
      <c r="C1658" s="39" t="str">
        <f>IF($A1658 &lt;&gt; "",VLOOKUP($A1658,'Student reference sheet'!$A$2:$V$2329, 3,FALSE), "")</f>
        <v/>
      </c>
      <c r="D1658" s="39" t="str">
        <f>IF($A1658 &lt;&gt; "",VLOOKUP($A1658,'Student reference sheet'!$A$2:$V$2329, 2,FALSE), "")</f>
        <v/>
      </c>
      <c r="E1658" s="35"/>
      <c r="F1658" s="34"/>
      <c r="G1658" s="40" t="str">
        <f t="shared" ca="1" si="78"/>
        <v/>
      </c>
      <c r="H1658" s="40" t="str">
        <f t="shared" ca="1" si="79"/>
        <v/>
      </c>
      <c r="I1658" s="36" t="str">
        <f>IF($A1658 = "", "",
IF(COUNTIF(MINIMUM_DAY_DATES[], Attendance!J1658) &gt; 0, VLOOKUP(Attendance!$G1658,MINIMUM_DAY_PERIOD_SCHEDULE[], 2,TRUE),
IF(COUNTIF(RALLY_DATES[], Attendance!J1658) &gt; 0, VLOOKUP(Attendance!$G1658,RALLY_PERIOD_SCHEDULE[], 2,TRUE),
IF(WEEKDAY(Attendance!$J1658) = 2,
       IF(COUNTIF(FINALS_WEEK_MONDAY_DATE[],Attendance!$J1658) &gt; 0, VLOOKUP(Attendance!$G1658,FINALS_WEEK_MONDAY_PERIOD_SCHEDULE[],2,TRUE),
       VLOOKUP(Attendance!$G1658,REGULAR_WEEK_SCHEDULE[],6,TRUE)),
IF(WEEKDAY($J1658) = 3,
       IF(COUNTIF(FINALS_WEEK_TUESDAY_DATE[],Attendance!$J1658) &gt; 0, VLOOKUP(Attendance!$G1658,FINALS_WEEK_TUESDAY_PERIOD_SCHEDULE[],2,TRUE),
       VLOOKUP(Attendance!$G1658,REGULAR_WEEK_SCHEDULE[[Tuesday]:[Period]],5,TRUE)),
IF(WEEKDAY(Attendance!$J1658) = 4,
        IF(COUNTIF(BLOCK_WEDNESDAY_DATES[],Attendance!$J1658) &gt; 0, VLOOKUP(Attendance!$G1658,BLOCK_WEDNESDAY_PERIOD_SCHEDULE[],2,TRUE),
        IF(COUNTIF(FINALS_WEEK_WEDNESDAY_DATE[],Attendance!$J1658) &gt; 0, VLOOKUP(Attendance!$G1658,FINALS_WEEK_WEDNESDAY_PERIOD_SCHEDULE[],2,TRUE),
       VLOOKUP(Attendance!$G1658,REGULAR_WEEK_SCHEDULE[[Wednesday]:[Period]],4,TRUE))),
IF(WEEKDAY($J1658) = 5,
       IF(COUNTIF(BLOCK_THURSDAY_DATES[],Attendance!$J1658) &gt; 0, VLOOKUP(Attendance!$G1658,BLOCK_THURSDAY_PERIOD_SCHEDULE[],2,TRUE),
       IF(COUNTIF(FINALS_WEEK_THURSDAY_DATE[],Attendance!$J1658) &gt; 0, VLOOKUP(Attendance!$G1658,FINALS_WEEK_THURSDAY_PERIOD_SCHEDULE[],2,TRUE),
       VLOOKUP(Attendance!$G1658,REGULAR_WEEK_SCHEDULE[[Thursday]:[Period]],3,TRUE))),
IF(WEEKDAY(Attendance!$J1658) = 6,
       IF(COUNTIF(FINALS_WEEK_FRIDAY_DATE[],Attendance!$J1658) &gt; 0, VLOOKUP(Attendance!$G1658,FINALS_WEEK_FRIDAY_PERIOD_SCHEDULE[],2,TRUE),
       VLOOKUP(Attendance!$G1658,REGULAR_WEEK_SCHEDULE[[Friday]:[Period]],2,TRUE))))))))))</f>
        <v/>
      </c>
      <c r="J1658" s="41" t="str">
        <f t="shared" ca="1" si="80"/>
        <v/>
      </c>
      <c r="K1658" s="41" t="str">
        <f>IF($A1658 &lt;&gt; "",VLOOKUP($A1658,'Student reference sheet'!$A$2:$V$2329, 7,FALSE), "")</f>
        <v/>
      </c>
      <c r="L1658" s="30" t="str">
        <f>IF($A1658 ="", "", VLOOKUP($A1658, 'Student reference sheet'!$A$2:$Z$2603,23,FALSE))</f>
        <v/>
      </c>
      <c r="M1658" s="30" t="str">
        <f>IF($A1658 ="", "", VLOOKUP($A1658, 'Student reference sheet'!$A$2:$Z$2603,24,FALSE))</f>
        <v/>
      </c>
      <c r="N1658" s="30" t="str">
        <f>IF($A1658 ="", "", VLOOKUP($A1658, 'Student reference sheet'!$A$2:$Z$2603,26,FALSE))</f>
        <v/>
      </c>
      <c r="O1658" s="30" t="str">
        <f>IF($A1658 ="", "", VLOOKUP($A1658, 'Student reference sheet'!$A$2:$Z$2603,25,FALSE))</f>
        <v/>
      </c>
      <c r="P1658" s="39" t="str">
        <f>IF($A1658 = "", "", IF(OR(VLOOKUP($A1658,'Student reference sheet'!$A$2:$V$2400,8,FALSE) = "R",  VLOOKUP($A1658,'Student reference sheet'!$A$2:$V$2400,8,FALSE) = "L"), "X", ""))</f>
        <v/>
      </c>
      <c r="Q1658" s="39" t="str">
        <f>IF($A1658 ="", "", VLOOKUP($A1658, 'Student reference sheet'!$A$2:$V$2603,22,FALSE))</f>
        <v/>
      </c>
      <c r="R1658" s="39" t="str">
        <f>IF($A1658 &lt;&gt; "",VLOOKUP($A1658,'Student reference sheet'!$A$2:$V$2329, 5,FALSE), "")</f>
        <v/>
      </c>
      <c r="S1658" s="39" t="str">
        <f>IF($A1658 &lt;&gt; "",VLOOKUP($A1658,'Student reference sheet'!$A$2:$V$2329, 6,FALSE), "")</f>
        <v/>
      </c>
      <c r="T1658" s="30" t="str">
        <f>IF($A1658 = "","",
IF(VLOOKUP($A1658,'Student reference sheet'!$A$2:$V$2329, 10,FALSE) = "Y", "Hispanic",
IF(VLOOKUP($A1658,'Student reference sheet'!$A$2:$V$2329,11,FALSE) &lt;&gt; "",
IF(VLOOKUP($A1658,'Student reference sheet'!$A$2:$V$2329,11,FALSE) = "UNK", "Unknown", VLOOKUP(VALUE(VLOOKUP($A1658,'Student reference sheet'!$A$2:$V$2329,11,FALSE)),'Ethnicity Reference'!$A$2:$B$22,2,FALSE)),
IF(VLOOKUP($A1658,'Student reference sheet'!$A$2:$V$2329,9,FALSE) &lt;&gt; "", VLOOKUP(VALUE(VLOOKUP($A1658,'Student reference sheet'!$A$2:$V$2329,9,FALSE)),'Ethnicity Reference'!$A$2:$B$22,2,FALSE),"Unknown"))))</f>
        <v/>
      </c>
      <c r="U1658" s="35"/>
    </row>
    <row r="1659" spans="1:21" ht="15.75">
      <c r="A1659" s="47"/>
      <c r="B1659" s="33"/>
      <c r="C1659" s="39" t="str">
        <f>IF($A1659 &lt;&gt; "",VLOOKUP($A1659,'Student reference sheet'!$A$2:$V$2329, 3,FALSE), "")</f>
        <v/>
      </c>
      <c r="D1659" s="39" t="str">
        <f>IF($A1659 &lt;&gt; "",VLOOKUP($A1659,'Student reference sheet'!$A$2:$V$2329, 2,FALSE), "")</f>
        <v/>
      </c>
      <c r="E1659" s="35"/>
      <c r="F1659" s="34"/>
      <c r="G1659" s="40" t="str">
        <f t="shared" ca="1" si="78"/>
        <v/>
      </c>
      <c r="H1659" s="40" t="str">
        <f t="shared" ca="1" si="79"/>
        <v/>
      </c>
      <c r="I1659" s="36" t="str">
        <f>IF($A1659 = "", "",
IF(COUNTIF(MINIMUM_DAY_DATES[], Attendance!J1659) &gt; 0, VLOOKUP(Attendance!$G1659,MINIMUM_DAY_PERIOD_SCHEDULE[], 2,TRUE),
IF(COUNTIF(RALLY_DATES[], Attendance!J1659) &gt; 0, VLOOKUP(Attendance!$G1659,RALLY_PERIOD_SCHEDULE[], 2,TRUE),
IF(WEEKDAY(Attendance!$J1659) = 2,
       IF(COUNTIF(FINALS_WEEK_MONDAY_DATE[],Attendance!$J1659) &gt; 0, VLOOKUP(Attendance!$G1659,FINALS_WEEK_MONDAY_PERIOD_SCHEDULE[],2,TRUE),
       VLOOKUP(Attendance!$G1659,REGULAR_WEEK_SCHEDULE[],6,TRUE)),
IF(WEEKDAY($J1659) = 3,
       IF(COUNTIF(FINALS_WEEK_TUESDAY_DATE[],Attendance!$J1659) &gt; 0, VLOOKUP(Attendance!$G1659,FINALS_WEEK_TUESDAY_PERIOD_SCHEDULE[],2,TRUE),
       VLOOKUP(Attendance!$G1659,REGULAR_WEEK_SCHEDULE[[Tuesday]:[Period]],5,TRUE)),
IF(WEEKDAY(Attendance!$J1659) = 4,
        IF(COUNTIF(BLOCK_WEDNESDAY_DATES[],Attendance!$J1659) &gt; 0, VLOOKUP(Attendance!$G1659,BLOCK_WEDNESDAY_PERIOD_SCHEDULE[],2,TRUE),
        IF(COUNTIF(FINALS_WEEK_WEDNESDAY_DATE[],Attendance!$J1659) &gt; 0, VLOOKUP(Attendance!$G1659,FINALS_WEEK_WEDNESDAY_PERIOD_SCHEDULE[],2,TRUE),
       VLOOKUP(Attendance!$G1659,REGULAR_WEEK_SCHEDULE[[Wednesday]:[Period]],4,TRUE))),
IF(WEEKDAY($J1659) = 5,
       IF(COUNTIF(BLOCK_THURSDAY_DATES[],Attendance!$J1659) &gt; 0, VLOOKUP(Attendance!$G1659,BLOCK_THURSDAY_PERIOD_SCHEDULE[],2,TRUE),
       IF(COUNTIF(FINALS_WEEK_THURSDAY_DATE[],Attendance!$J1659) &gt; 0, VLOOKUP(Attendance!$G1659,FINALS_WEEK_THURSDAY_PERIOD_SCHEDULE[],2,TRUE),
       VLOOKUP(Attendance!$G1659,REGULAR_WEEK_SCHEDULE[[Thursday]:[Period]],3,TRUE))),
IF(WEEKDAY(Attendance!$J1659) = 6,
       IF(COUNTIF(FINALS_WEEK_FRIDAY_DATE[],Attendance!$J1659) &gt; 0, VLOOKUP(Attendance!$G1659,FINALS_WEEK_FRIDAY_PERIOD_SCHEDULE[],2,TRUE),
       VLOOKUP(Attendance!$G1659,REGULAR_WEEK_SCHEDULE[[Friday]:[Period]],2,TRUE))))))))))</f>
        <v/>
      </c>
      <c r="J1659" s="41" t="str">
        <f t="shared" ca="1" si="80"/>
        <v/>
      </c>
      <c r="K1659" s="41" t="str">
        <f>IF($A1659 &lt;&gt; "",VLOOKUP($A1659,'Student reference sheet'!$A$2:$V$2329, 7,FALSE), "")</f>
        <v/>
      </c>
      <c r="L1659" s="30" t="str">
        <f>IF($A1659 ="", "", VLOOKUP($A1659, 'Student reference sheet'!$A$2:$Z$2603,23,FALSE))</f>
        <v/>
      </c>
      <c r="M1659" s="30" t="str">
        <f>IF($A1659 ="", "", VLOOKUP($A1659, 'Student reference sheet'!$A$2:$Z$2603,24,FALSE))</f>
        <v/>
      </c>
      <c r="N1659" s="30" t="str">
        <f>IF($A1659 ="", "", VLOOKUP($A1659, 'Student reference sheet'!$A$2:$Z$2603,26,FALSE))</f>
        <v/>
      </c>
      <c r="O1659" s="30" t="str">
        <f>IF($A1659 ="", "", VLOOKUP($A1659, 'Student reference sheet'!$A$2:$Z$2603,25,FALSE))</f>
        <v/>
      </c>
      <c r="P1659" s="39" t="str">
        <f>IF($A1659 = "", "", IF(OR(VLOOKUP($A1659,'Student reference sheet'!$A$2:$V$2400,8,FALSE) = "R",  VLOOKUP($A1659,'Student reference sheet'!$A$2:$V$2400,8,FALSE) = "L"), "X", ""))</f>
        <v/>
      </c>
      <c r="Q1659" s="39" t="str">
        <f>IF($A1659 ="", "", VLOOKUP($A1659, 'Student reference sheet'!$A$2:$V$2603,22,FALSE))</f>
        <v/>
      </c>
      <c r="R1659" s="39" t="str">
        <f>IF($A1659 &lt;&gt; "",VLOOKUP($A1659,'Student reference sheet'!$A$2:$V$2329, 5,FALSE), "")</f>
        <v/>
      </c>
      <c r="S1659" s="39" t="str">
        <f>IF($A1659 &lt;&gt; "",VLOOKUP($A1659,'Student reference sheet'!$A$2:$V$2329, 6,FALSE), "")</f>
        <v/>
      </c>
      <c r="T1659" s="30" t="str">
        <f>IF($A1659 = "","",
IF(VLOOKUP($A1659,'Student reference sheet'!$A$2:$V$2329, 10,FALSE) = "Y", "Hispanic",
IF(VLOOKUP($A1659,'Student reference sheet'!$A$2:$V$2329,11,FALSE) &lt;&gt; "",
IF(VLOOKUP($A1659,'Student reference sheet'!$A$2:$V$2329,11,FALSE) = "UNK", "Unknown", VLOOKUP(VALUE(VLOOKUP($A1659,'Student reference sheet'!$A$2:$V$2329,11,FALSE)),'Ethnicity Reference'!$A$2:$B$22,2,FALSE)),
IF(VLOOKUP($A1659,'Student reference sheet'!$A$2:$V$2329,9,FALSE) &lt;&gt; "", VLOOKUP(VALUE(VLOOKUP($A1659,'Student reference sheet'!$A$2:$V$2329,9,FALSE)),'Ethnicity Reference'!$A$2:$B$22,2,FALSE),"Unknown"))))</f>
        <v/>
      </c>
      <c r="U1659" s="35"/>
    </row>
    <row r="1660" spans="1:21" ht="15.75">
      <c r="A1660" s="47"/>
      <c r="B1660" s="33"/>
      <c r="C1660" s="39" t="str">
        <f>IF($A1660 &lt;&gt; "",VLOOKUP($A1660,'Student reference sheet'!$A$2:$V$2329, 3,FALSE), "")</f>
        <v/>
      </c>
      <c r="D1660" s="39" t="str">
        <f>IF($A1660 &lt;&gt; "",VLOOKUP($A1660,'Student reference sheet'!$A$2:$V$2329, 2,FALSE), "")</f>
        <v/>
      </c>
      <c r="E1660" s="35"/>
      <c r="F1660" s="34"/>
      <c r="G1660" s="40" t="str">
        <f t="shared" ca="1" si="78"/>
        <v/>
      </c>
      <c r="H1660" s="40" t="str">
        <f t="shared" ca="1" si="79"/>
        <v/>
      </c>
      <c r="I1660" s="36" t="str">
        <f>IF($A1660 = "", "",
IF(COUNTIF(MINIMUM_DAY_DATES[], Attendance!J1660) &gt; 0, VLOOKUP(Attendance!$G1660,MINIMUM_DAY_PERIOD_SCHEDULE[], 2,TRUE),
IF(COUNTIF(RALLY_DATES[], Attendance!J1660) &gt; 0, VLOOKUP(Attendance!$G1660,RALLY_PERIOD_SCHEDULE[], 2,TRUE),
IF(WEEKDAY(Attendance!$J1660) = 2,
       IF(COUNTIF(FINALS_WEEK_MONDAY_DATE[],Attendance!$J1660) &gt; 0, VLOOKUP(Attendance!$G1660,FINALS_WEEK_MONDAY_PERIOD_SCHEDULE[],2,TRUE),
       VLOOKUP(Attendance!$G1660,REGULAR_WEEK_SCHEDULE[],6,TRUE)),
IF(WEEKDAY($J1660) = 3,
       IF(COUNTIF(FINALS_WEEK_TUESDAY_DATE[],Attendance!$J1660) &gt; 0, VLOOKUP(Attendance!$G1660,FINALS_WEEK_TUESDAY_PERIOD_SCHEDULE[],2,TRUE),
       VLOOKUP(Attendance!$G1660,REGULAR_WEEK_SCHEDULE[[Tuesday]:[Period]],5,TRUE)),
IF(WEEKDAY(Attendance!$J1660) = 4,
        IF(COUNTIF(BLOCK_WEDNESDAY_DATES[],Attendance!$J1660) &gt; 0, VLOOKUP(Attendance!$G1660,BLOCK_WEDNESDAY_PERIOD_SCHEDULE[],2,TRUE),
        IF(COUNTIF(FINALS_WEEK_WEDNESDAY_DATE[],Attendance!$J1660) &gt; 0, VLOOKUP(Attendance!$G1660,FINALS_WEEK_WEDNESDAY_PERIOD_SCHEDULE[],2,TRUE),
       VLOOKUP(Attendance!$G1660,REGULAR_WEEK_SCHEDULE[[Wednesday]:[Period]],4,TRUE))),
IF(WEEKDAY($J1660) = 5,
       IF(COUNTIF(BLOCK_THURSDAY_DATES[],Attendance!$J1660) &gt; 0, VLOOKUP(Attendance!$G1660,BLOCK_THURSDAY_PERIOD_SCHEDULE[],2,TRUE),
       IF(COUNTIF(FINALS_WEEK_THURSDAY_DATE[],Attendance!$J1660) &gt; 0, VLOOKUP(Attendance!$G1660,FINALS_WEEK_THURSDAY_PERIOD_SCHEDULE[],2,TRUE),
       VLOOKUP(Attendance!$G1660,REGULAR_WEEK_SCHEDULE[[Thursday]:[Period]],3,TRUE))),
IF(WEEKDAY(Attendance!$J1660) = 6,
       IF(COUNTIF(FINALS_WEEK_FRIDAY_DATE[],Attendance!$J1660) &gt; 0, VLOOKUP(Attendance!$G1660,FINALS_WEEK_FRIDAY_PERIOD_SCHEDULE[],2,TRUE),
       VLOOKUP(Attendance!$G1660,REGULAR_WEEK_SCHEDULE[[Friday]:[Period]],2,TRUE))))))))))</f>
        <v/>
      </c>
      <c r="J1660" s="41" t="str">
        <f t="shared" ca="1" si="80"/>
        <v/>
      </c>
      <c r="K1660" s="41" t="str">
        <f>IF($A1660 &lt;&gt; "",VLOOKUP($A1660,'Student reference sheet'!$A$2:$V$2329, 7,FALSE), "")</f>
        <v/>
      </c>
      <c r="L1660" s="30" t="str">
        <f>IF($A1660 ="", "", VLOOKUP($A1660, 'Student reference sheet'!$A$2:$Z$2603,23,FALSE))</f>
        <v/>
      </c>
      <c r="M1660" s="30" t="str">
        <f>IF($A1660 ="", "", VLOOKUP($A1660, 'Student reference sheet'!$A$2:$Z$2603,24,FALSE))</f>
        <v/>
      </c>
      <c r="N1660" s="30" t="str">
        <f>IF($A1660 ="", "", VLOOKUP($A1660, 'Student reference sheet'!$A$2:$Z$2603,26,FALSE))</f>
        <v/>
      </c>
      <c r="O1660" s="30" t="str">
        <f>IF($A1660 ="", "", VLOOKUP($A1660, 'Student reference sheet'!$A$2:$Z$2603,25,FALSE))</f>
        <v/>
      </c>
      <c r="P1660" s="39" t="str">
        <f>IF($A1660 = "", "", IF(OR(VLOOKUP($A1660,'Student reference sheet'!$A$2:$V$2400,8,FALSE) = "R",  VLOOKUP($A1660,'Student reference sheet'!$A$2:$V$2400,8,FALSE) = "L"), "X", ""))</f>
        <v/>
      </c>
      <c r="Q1660" s="39" t="str">
        <f>IF($A1660 ="", "", VLOOKUP($A1660, 'Student reference sheet'!$A$2:$V$2603,22,FALSE))</f>
        <v/>
      </c>
      <c r="R1660" s="39" t="str">
        <f>IF($A1660 &lt;&gt; "",VLOOKUP($A1660,'Student reference sheet'!$A$2:$V$2329, 5,FALSE), "")</f>
        <v/>
      </c>
      <c r="S1660" s="39" t="str">
        <f>IF($A1660 &lt;&gt; "",VLOOKUP($A1660,'Student reference sheet'!$A$2:$V$2329, 6,FALSE), "")</f>
        <v/>
      </c>
      <c r="T1660" s="30" t="str">
        <f>IF($A1660 = "","",
IF(VLOOKUP($A1660,'Student reference sheet'!$A$2:$V$2329, 10,FALSE) = "Y", "Hispanic",
IF(VLOOKUP($A1660,'Student reference sheet'!$A$2:$V$2329,11,FALSE) &lt;&gt; "",
IF(VLOOKUP($A1660,'Student reference sheet'!$A$2:$V$2329,11,FALSE) = "UNK", "Unknown", VLOOKUP(VALUE(VLOOKUP($A1660,'Student reference sheet'!$A$2:$V$2329,11,FALSE)),'Ethnicity Reference'!$A$2:$B$22,2,FALSE)),
IF(VLOOKUP($A1660,'Student reference sheet'!$A$2:$V$2329,9,FALSE) &lt;&gt; "", VLOOKUP(VALUE(VLOOKUP($A1660,'Student reference sheet'!$A$2:$V$2329,9,FALSE)),'Ethnicity Reference'!$A$2:$B$22,2,FALSE),"Unknown"))))</f>
        <v/>
      </c>
      <c r="U1660" s="35"/>
    </row>
    <row r="1661" spans="1:21" ht="15.75">
      <c r="A1661" s="47"/>
      <c r="B1661" s="33"/>
      <c r="C1661" s="39" t="str">
        <f>IF($A1661 &lt;&gt; "",VLOOKUP($A1661,'Student reference sheet'!$A$2:$V$2329, 3,FALSE), "")</f>
        <v/>
      </c>
      <c r="D1661" s="39" t="str">
        <f>IF($A1661 &lt;&gt; "",VLOOKUP($A1661,'Student reference sheet'!$A$2:$V$2329, 2,FALSE), "")</f>
        <v/>
      </c>
      <c r="E1661" s="35"/>
      <c r="F1661" s="34"/>
      <c r="G1661" s="40" t="str">
        <f t="shared" ca="1" si="78"/>
        <v/>
      </c>
      <c r="H1661" s="40" t="str">
        <f t="shared" ca="1" si="79"/>
        <v/>
      </c>
      <c r="I1661" s="36" t="str">
        <f>IF($A1661 = "", "",
IF(COUNTIF(MINIMUM_DAY_DATES[], Attendance!J1661) &gt; 0, VLOOKUP(Attendance!$G1661,MINIMUM_DAY_PERIOD_SCHEDULE[], 2,TRUE),
IF(COUNTIF(RALLY_DATES[], Attendance!J1661) &gt; 0, VLOOKUP(Attendance!$G1661,RALLY_PERIOD_SCHEDULE[], 2,TRUE),
IF(WEEKDAY(Attendance!$J1661) = 2,
       IF(COUNTIF(FINALS_WEEK_MONDAY_DATE[],Attendance!$J1661) &gt; 0, VLOOKUP(Attendance!$G1661,FINALS_WEEK_MONDAY_PERIOD_SCHEDULE[],2,TRUE),
       VLOOKUP(Attendance!$G1661,REGULAR_WEEK_SCHEDULE[],6,TRUE)),
IF(WEEKDAY($J1661) = 3,
       IF(COUNTIF(FINALS_WEEK_TUESDAY_DATE[],Attendance!$J1661) &gt; 0, VLOOKUP(Attendance!$G1661,FINALS_WEEK_TUESDAY_PERIOD_SCHEDULE[],2,TRUE),
       VLOOKUP(Attendance!$G1661,REGULAR_WEEK_SCHEDULE[[Tuesday]:[Period]],5,TRUE)),
IF(WEEKDAY(Attendance!$J1661) = 4,
        IF(COUNTIF(BLOCK_WEDNESDAY_DATES[],Attendance!$J1661) &gt; 0, VLOOKUP(Attendance!$G1661,BLOCK_WEDNESDAY_PERIOD_SCHEDULE[],2,TRUE),
        IF(COUNTIF(FINALS_WEEK_WEDNESDAY_DATE[],Attendance!$J1661) &gt; 0, VLOOKUP(Attendance!$G1661,FINALS_WEEK_WEDNESDAY_PERIOD_SCHEDULE[],2,TRUE),
       VLOOKUP(Attendance!$G1661,REGULAR_WEEK_SCHEDULE[[Wednesday]:[Period]],4,TRUE))),
IF(WEEKDAY($J1661) = 5,
       IF(COUNTIF(BLOCK_THURSDAY_DATES[],Attendance!$J1661) &gt; 0, VLOOKUP(Attendance!$G1661,BLOCK_THURSDAY_PERIOD_SCHEDULE[],2,TRUE),
       IF(COUNTIF(FINALS_WEEK_THURSDAY_DATE[],Attendance!$J1661) &gt; 0, VLOOKUP(Attendance!$G1661,FINALS_WEEK_THURSDAY_PERIOD_SCHEDULE[],2,TRUE),
       VLOOKUP(Attendance!$G1661,REGULAR_WEEK_SCHEDULE[[Thursday]:[Period]],3,TRUE))),
IF(WEEKDAY(Attendance!$J1661) = 6,
       IF(COUNTIF(FINALS_WEEK_FRIDAY_DATE[],Attendance!$J1661) &gt; 0, VLOOKUP(Attendance!$G1661,FINALS_WEEK_FRIDAY_PERIOD_SCHEDULE[],2,TRUE),
       VLOOKUP(Attendance!$G1661,REGULAR_WEEK_SCHEDULE[[Friday]:[Period]],2,TRUE))))))))))</f>
        <v/>
      </c>
      <c r="J1661" s="41" t="str">
        <f t="shared" ca="1" si="80"/>
        <v/>
      </c>
      <c r="K1661" s="41" t="str">
        <f>IF($A1661 &lt;&gt; "",VLOOKUP($A1661,'Student reference sheet'!$A$2:$V$2329, 7,FALSE), "")</f>
        <v/>
      </c>
      <c r="L1661" s="30" t="str">
        <f>IF($A1661 ="", "", VLOOKUP($A1661, 'Student reference sheet'!$A$2:$Z$2603,23,FALSE))</f>
        <v/>
      </c>
      <c r="M1661" s="30" t="str">
        <f>IF($A1661 ="", "", VLOOKUP($A1661, 'Student reference sheet'!$A$2:$Z$2603,24,FALSE))</f>
        <v/>
      </c>
      <c r="N1661" s="30" t="str">
        <f>IF($A1661 ="", "", VLOOKUP($A1661, 'Student reference sheet'!$A$2:$Z$2603,26,FALSE))</f>
        <v/>
      </c>
      <c r="O1661" s="30" t="str">
        <f>IF($A1661 ="", "", VLOOKUP($A1661, 'Student reference sheet'!$A$2:$Z$2603,25,FALSE))</f>
        <v/>
      </c>
      <c r="P1661" s="39" t="str">
        <f>IF($A1661 = "", "", IF(OR(VLOOKUP($A1661,'Student reference sheet'!$A$2:$V$2400,8,FALSE) = "R",  VLOOKUP($A1661,'Student reference sheet'!$A$2:$V$2400,8,FALSE) = "L"), "X", ""))</f>
        <v/>
      </c>
      <c r="Q1661" s="39" t="str">
        <f>IF($A1661 ="", "", VLOOKUP($A1661, 'Student reference sheet'!$A$2:$V$2603,22,FALSE))</f>
        <v/>
      </c>
      <c r="R1661" s="39" t="str">
        <f>IF($A1661 &lt;&gt; "",VLOOKUP($A1661,'Student reference sheet'!$A$2:$V$2329, 5,FALSE), "")</f>
        <v/>
      </c>
      <c r="S1661" s="39" t="str">
        <f>IF($A1661 &lt;&gt; "",VLOOKUP($A1661,'Student reference sheet'!$A$2:$V$2329, 6,FALSE), "")</f>
        <v/>
      </c>
      <c r="T1661" s="30" t="str">
        <f>IF($A1661 = "","",
IF(VLOOKUP($A1661,'Student reference sheet'!$A$2:$V$2329, 10,FALSE) = "Y", "Hispanic",
IF(VLOOKUP($A1661,'Student reference sheet'!$A$2:$V$2329,11,FALSE) &lt;&gt; "",
IF(VLOOKUP($A1661,'Student reference sheet'!$A$2:$V$2329,11,FALSE) = "UNK", "Unknown", VLOOKUP(VALUE(VLOOKUP($A1661,'Student reference sheet'!$A$2:$V$2329,11,FALSE)),'Ethnicity Reference'!$A$2:$B$22,2,FALSE)),
IF(VLOOKUP($A1661,'Student reference sheet'!$A$2:$V$2329,9,FALSE) &lt;&gt; "", VLOOKUP(VALUE(VLOOKUP($A1661,'Student reference sheet'!$A$2:$V$2329,9,FALSE)),'Ethnicity Reference'!$A$2:$B$22,2,FALSE),"Unknown"))))</f>
        <v/>
      </c>
      <c r="U1661" s="35"/>
    </row>
    <row r="1662" spans="1:21" ht="15.75">
      <c r="A1662" s="47"/>
      <c r="B1662" s="33"/>
      <c r="C1662" s="39" t="str">
        <f>IF($A1662 &lt;&gt; "",VLOOKUP($A1662,'Student reference sheet'!$A$2:$V$2329, 3,FALSE), "")</f>
        <v/>
      </c>
      <c r="D1662" s="39" t="str">
        <f>IF($A1662 &lt;&gt; "",VLOOKUP($A1662,'Student reference sheet'!$A$2:$V$2329, 2,FALSE), "")</f>
        <v/>
      </c>
      <c r="E1662" s="35"/>
      <c r="F1662" s="34"/>
      <c r="G1662" s="40" t="str">
        <f t="shared" ca="1" si="78"/>
        <v/>
      </c>
      <c r="H1662" s="40" t="str">
        <f t="shared" ca="1" si="79"/>
        <v/>
      </c>
      <c r="I1662" s="36" t="str">
        <f>IF($A1662 = "", "",
IF(COUNTIF(MINIMUM_DAY_DATES[], Attendance!J1662) &gt; 0, VLOOKUP(Attendance!$G1662,MINIMUM_DAY_PERIOD_SCHEDULE[], 2,TRUE),
IF(COUNTIF(RALLY_DATES[], Attendance!J1662) &gt; 0, VLOOKUP(Attendance!$G1662,RALLY_PERIOD_SCHEDULE[], 2,TRUE),
IF(WEEKDAY(Attendance!$J1662) = 2,
       IF(COUNTIF(FINALS_WEEK_MONDAY_DATE[],Attendance!$J1662) &gt; 0, VLOOKUP(Attendance!$G1662,FINALS_WEEK_MONDAY_PERIOD_SCHEDULE[],2,TRUE),
       VLOOKUP(Attendance!$G1662,REGULAR_WEEK_SCHEDULE[],6,TRUE)),
IF(WEEKDAY($J1662) = 3,
       IF(COUNTIF(FINALS_WEEK_TUESDAY_DATE[],Attendance!$J1662) &gt; 0, VLOOKUP(Attendance!$G1662,FINALS_WEEK_TUESDAY_PERIOD_SCHEDULE[],2,TRUE),
       VLOOKUP(Attendance!$G1662,REGULAR_WEEK_SCHEDULE[[Tuesday]:[Period]],5,TRUE)),
IF(WEEKDAY(Attendance!$J1662) = 4,
        IF(COUNTIF(BLOCK_WEDNESDAY_DATES[],Attendance!$J1662) &gt; 0, VLOOKUP(Attendance!$G1662,BLOCK_WEDNESDAY_PERIOD_SCHEDULE[],2,TRUE),
        IF(COUNTIF(FINALS_WEEK_WEDNESDAY_DATE[],Attendance!$J1662) &gt; 0, VLOOKUP(Attendance!$G1662,FINALS_WEEK_WEDNESDAY_PERIOD_SCHEDULE[],2,TRUE),
       VLOOKUP(Attendance!$G1662,REGULAR_WEEK_SCHEDULE[[Wednesday]:[Period]],4,TRUE))),
IF(WEEKDAY($J1662) = 5,
       IF(COUNTIF(BLOCK_THURSDAY_DATES[],Attendance!$J1662) &gt; 0, VLOOKUP(Attendance!$G1662,BLOCK_THURSDAY_PERIOD_SCHEDULE[],2,TRUE),
       IF(COUNTIF(FINALS_WEEK_THURSDAY_DATE[],Attendance!$J1662) &gt; 0, VLOOKUP(Attendance!$G1662,FINALS_WEEK_THURSDAY_PERIOD_SCHEDULE[],2,TRUE),
       VLOOKUP(Attendance!$G1662,REGULAR_WEEK_SCHEDULE[[Thursday]:[Period]],3,TRUE))),
IF(WEEKDAY(Attendance!$J1662) = 6,
       IF(COUNTIF(FINALS_WEEK_FRIDAY_DATE[],Attendance!$J1662) &gt; 0, VLOOKUP(Attendance!$G1662,FINALS_WEEK_FRIDAY_PERIOD_SCHEDULE[],2,TRUE),
       VLOOKUP(Attendance!$G1662,REGULAR_WEEK_SCHEDULE[[Friday]:[Period]],2,TRUE))))))))))</f>
        <v/>
      </c>
      <c r="J1662" s="41" t="str">
        <f t="shared" ca="1" si="80"/>
        <v/>
      </c>
      <c r="K1662" s="41" t="str">
        <f>IF($A1662 &lt;&gt; "",VLOOKUP($A1662,'Student reference sheet'!$A$2:$V$2329, 7,FALSE), "")</f>
        <v/>
      </c>
      <c r="L1662" s="30" t="str">
        <f>IF($A1662 ="", "", VLOOKUP($A1662, 'Student reference sheet'!$A$2:$Z$2603,23,FALSE))</f>
        <v/>
      </c>
      <c r="M1662" s="30" t="str">
        <f>IF($A1662 ="", "", VLOOKUP($A1662, 'Student reference sheet'!$A$2:$Z$2603,24,FALSE))</f>
        <v/>
      </c>
      <c r="N1662" s="30" t="str">
        <f>IF($A1662 ="", "", VLOOKUP($A1662, 'Student reference sheet'!$A$2:$Z$2603,26,FALSE))</f>
        <v/>
      </c>
      <c r="O1662" s="30" t="str">
        <f>IF($A1662 ="", "", VLOOKUP($A1662, 'Student reference sheet'!$A$2:$Z$2603,25,FALSE))</f>
        <v/>
      </c>
      <c r="P1662" s="39" t="str">
        <f>IF($A1662 = "", "", IF(OR(VLOOKUP($A1662,'Student reference sheet'!$A$2:$V$2400,8,FALSE) = "R",  VLOOKUP($A1662,'Student reference sheet'!$A$2:$V$2400,8,FALSE) = "L"), "X", ""))</f>
        <v/>
      </c>
      <c r="Q1662" s="39" t="str">
        <f>IF($A1662 ="", "", VLOOKUP($A1662, 'Student reference sheet'!$A$2:$V$2603,22,FALSE))</f>
        <v/>
      </c>
      <c r="R1662" s="39" t="str">
        <f>IF($A1662 &lt;&gt; "",VLOOKUP($A1662,'Student reference sheet'!$A$2:$V$2329, 5,FALSE), "")</f>
        <v/>
      </c>
      <c r="S1662" s="39" t="str">
        <f>IF($A1662 &lt;&gt; "",VLOOKUP($A1662,'Student reference sheet'!$A$2:$V$2329, 6,FALSE), "")</f>
        <v/>
      </c>
      <c r="T1662" s="30" t="str">
        <f>IF($A1662 = "","",
IF(VLOOKUP($A1662,'Student reference sheet'!$A$2:$V$2329, 10,FALSE) = "Y", "Hispanic",
IF(VLOOKUP($A1662,'Student reference sheet'!$A$2:$V$2329,11,FALSE) &lt;&gt; "",
IF(VLOOKUP($A1662,'Student reference sheet'!$A$2:$V$2329,11,FALSE) = "UNK", "Unknown", VLOOKUP(VALUE(VLOOKUP($A1662,'Student reference sheet'!$A$2:$V$2329,11,FALSE)),'Ethnicity Reference'!$A$2:$B$22,2,FALSE)),
IF(VLOOKUP($A1662,'Student reference sheet'!$A$2:$V$2329,9,FALSE) &lt;&gt; "", VLOOKUP(VALUE(VLOOKUP($A1662,'Student reference sheet'!$A$2:$V$2329,9,FALSE)),'Ethnicity Reference'!$A$2:$B$22,2,FALSE),"Unknown"))))</f>
        <v/>
      </c>
      <c r="U1662" s="35"/>
    </row>
    <row r="1663" spans="1:21" ht="15.75">
      <c r="A1663" s="47"/>
      <c r="B1663" s="33"/>
      <c r="C1663" s="39" t="str">
        <f>IF($A1663 &lt;&gt; "",VLOOKUP($A1663,'Student reference sheet'!$A$2:$V$2329, 3,FALSE), "")</f>
        <v/>
      </c>
      <c r="D1663" s="39" t="str">
        <f>IF($A1663 &lt;&gt; "",VLOOKUP($A1663,'Student reference sheet'!$A$2:$V$2329, 2,FALSE), "")</f>
        <v/>
      </c>
      <c r="E1663" s="35"/>
      <c r="F1663" s="34"/>
      <c r="G1663" s="40" t="str">
        <f t="shared" ca="1" si="78"/>
        <v/>
      </c>
      <c r="H1663" s="40" t="str">
        <f t="shared" ca="1" si="79"/>
        <v/>
      </c>
      <c r="I1663" s="36" t="str">
        <f>IF($A1663 = "", "",
IF(COUNTIF(MINIMUM_DAY_DATES[], Attendance!J1663) &gt; 0, VLOOKUP(Attendance!$G1663,MINIMUM_DAY_PERIOD_SCHEDULE[], 2,TRUE),
IF(COUNTIF(RALLY_DATES[], Attendance!J1663) &gt; 0, VLOOKUP(Attendance!$G1663,RALLY_PERIOD_SCHEDULE[], 2,TRUE),
IF(WEEKDAY(Attendance!$J1663) = 2,
       IF(COUNTIF(FINALS_WEEK_MONDAY_DATE[],Attendance!$J1663) &gt; 0, VLOOKUP(Attendance!$G1663,FINALS_WEEK_MONDAY_PERIOD_SCHEDULE[],2,TRUE),
       VLOOKUP(Attendance!$G1663,REGULAR_WEEK_SCHEDULE[],6,TRUE)),
IF(WEEKDAY($J1663) = 3,
       IF(COUNTIF(FINALS_WEEK_TUESDAY_DATE[],Attendance!$J1663) &gt; 0, VLOOKUP(Attendance!$G1663,FINALS_WEEK_TUESDAY_PERIOD_SCHEDULE[],2,TRUE),
       VLOOKUP(Attendance!$G1663,REGULAR_WEEK_SCHEDULE[[Tuesday]:[Period]],5,TRUE)),
IF(WEEKDAY(Attendance!$J1663) = 4,
        IF(COUNTIF(BLOCK_WEDNESDAY_DATES[],Attendance!$J1663) &gt; 0, VLOOKUP(Attendance!$G1663,BLOCK_WEDNESDAY_PERIOD_SCHEDULE[],2,TRUE),
        IF(COUNTIF(FINALS_WEEK_WEDNESDAY_DATE[],Attendance!$J1663) &gt; 0, VLOOKUP(Attendance!$G1663,FINALS_WEEK_WEDNESDAY_PERIOD_SCHEDULE[],2,TRUE),
       VLOOKUP(Attendance!$G1663,REGULAR_WEEK_SCHEDULE[[Wednesday]:[Period]],4,TRUE))),
IF(WEEKDAY($J1663) = 5,
       IF(COUNTIF(BLOCK_THURSDAY_DATES[],Attendance!$J1663) &gt; 0, VLOOKUP(Attendance!$G1663,BLOCK_THURSDAY_PERIOD_SCHEDULE[],2,TRUE),
       IF(COUNTIF(FINALS_WEEK_THURSDAY_DATE[],Attendance!$J1663) &gt; 0, VLOOKUP(Attendance!$G1663,FINALS_WEEK_THURSDAY_PERIOD_SCHEDULE[],2,TRUE),
       VLOOKUP(Attendance!$G1663,REGULAR_WEEK_SCHEDULE[[Thursday]:[Period]],3,TRUE))),
IF(WEEKDAY(Attendance!$J1663) = 6,
       IF(COUNTIF(FINALS_WEEK_FRIDAY_DATE[],Attendance!$J1663) &gt; 0, VLOOKUP(Attendance!$G1663,FINALS_WEEK_FRIDAY_PERIOD_SCHEDULE[],2,TRUE),
       VLOOKUP(Attendance!$G1663,REGULAR_WEEK_SCHEDULE[[Friday]:[Period]],2,TRUE))))))))))</f>
        <v/>
      </c>
      <c r="J1663" s="41" t="str">
        <f t="shared" ca="1" si="80"/>
        <v/>
      </c>
      <c r="K1663" s="41" t="str">
        <f>IF($A1663 &lt;&gt; "",VLOOKUP($A1663,'Student reference sheet'!$A$2:$V$2329, 7,FALSE), "")</f>
        <v/>
      </c>
      <c r="L1663" s="30" t="str">
        <f>IF($A1663 ="", "", VLOOKUP($A1663, 'Student reference sheet'!$A$2:$Z$2603,23,FALSE))</f>
        <v/>
      </c>
      <c r="M1663" s="30" t="str">
        <f>IF($A1663 ="", "", VLOOKUP($A1663, 'Student reference sheet'!$A$2:$Z$2603,24,FALSE))</f>
        <v/>
      </c>
      <c r="N1663" s="30" t="str">
        <f>IF($A1663 ="", "", VLOOKUP($A1663, 'Student reference sheet'!$A$2:$Z$2603,26,FALSE))</f>
        <v/>
      </c>
      <c r="O1663" s="30" t="str">
        <f>IF($A1663 ="", "", VLOOKUP($A1663, 'Student reference sheet'!$A$2:$Z$2603,25,FALSE))</f>
        <v/>
      </c>
      <c r="P1663" s="39" t="str">
        <f>IF($A1663 = "", "", IF(OR(VLOOKUP($A1663,'Student reference sheet'!$A$2:$V$2400,8,FALSE) = "R",  VLOOKUP($A1663,'Student reference sheet'!$A$2:$V$2400,8,FALSE) = "L"), "X", ""))</f>
        <v/>
      </c>
      <c r="Q1663" s="39" t="str">
        <f>IF($A1663 ="", "", VLOOKUP($A1663, 'Student reference sheet'!$A$2:$V$2603,22,FALSE))</f>
        <v/>
      </c>
      <c r="R1663" s="39" t="str">
        <f>IF($A1663 &lt;&gt; "",VLOOKUP($A1663,'Student reference sheet'!$A$2:$V$2329, 5,FALSE), "")</f>
        <v/>
      </c>
      <c r="S1663" s="39" t="str">
        <f>IF($A1663 &lt;&gt; "",VLOOKUP($A1663,'Student reference sheet'!$A$2:$V$2329, 6,FALSE), "")</f>
        <v/>
      </c>
      <c r="T1663" s="30" t="str">
        <f>IF($A1663 = "","",
IF(VLOOKUP($A1663,'Student reference sheet'!$A$2:$V$2329, 10,FALSE) = "Y", "Hispanic",
IF(VLOOKUP($A1663,'Student reference sheet'!$A$2:$V$2329,11,FALSE) &lt;&gt; "",
IF(VLOOKUP($A1663,'Student reference sheet'!$A$2:$V$2329,11,FALSE) = "UNK", "Unknown", VLOOKUP(VALUE(VLOOKUP($A1663,'Student reference sheet'!$A$2:$V$2329,11,FALSE)),'Ethnicity Reference'!$A$2:$B$22,2,FALSE)),
IF(VLOOKUP($A1663,'Student reference sheet'!$A$2:$V$2329,9,FALSE) &lt;&gt; "", VLOOKUP(VALUE(VLOOKUP($A1663,'Student reference sheet'!$A$2:$V$2329,9,FALSE)),'Ethnicity Reference'!$A$2:$B$22,2,FALSE),"Unknown"))))</f>
        <v/>
      </c>
      <c r="U1663" s="35"/>
    </row>
    <row r="1664" spans="1:21" ht="15.75">
      <c r="A1664" s="47"/>
      <c r="B1664" s="33"/>
      <c r="C1664" s="39" t="str">
        <f>IF($A1664 &lt;&gt; "",VLOOKUP($A1664,'Student reference sheet'!$A$2:$V$2329, 3,FALSE), "")</f>
        <v/>
      </c>
      <c r="D1664" s="39" t="str">
        <f>IF($A1664 &lt;&gt; "",VLOOKUP($A1664,'Student reference sheet'!$A$2:$V$2329, 2,FALSE), "")</f>
        <v/>
      </c>
      <c r="E1664" s="35"/>
      <c r="F1664" s="34"/>
      <c r="G1664" s="40" t="str">
        <f t="shared" ca="1" si="78"/>
        <v/>
      </c>
      <c r="H1664" s="40" t="str">
        <f t="shared" ca="1" si="79"/>
        <v/>
      </c>
      <c r="I1664" s="36" t="str">
        <f>IF($A1664 = "", "",
IF(COUNTIF(MINIMUM_DAY_DATES[], Attendance!J1664) &gt; 0, VLOOKUP(Attendance!$G1664,MINIMUM_DAY_PERIOD_SCHEDULE[], 2,TRUE),
IF(COUNTIF(RALLY_DATES[], Attendance!J1664) &gt; 0, VLOOKUP(Attendance!$G1664,RALLY_PERIOD_SCHEDULE[], 2,TRUE),
IF(WEEKDAY(Attendance!$J1664) = 2,
       IF(COUNTIF(FINALS_WEEK_MONDAY_DATE[],Attendance!$J1664) &gt; 0, VLOOKUP(Attendance!$G1664,FINALS_WEEK_MONDAY_PERIOD_SCHEDULE[],2,TRUE),
       VLOOKUP(Attendance!$G1664,REGULAR_WEEK_SCHEDULE[],6,TRUE)),
IF(WEEKDAY($J1664) = 3,
       IF(COUNTIF(FINALS_WEEK_TUESDAY_DATE[],Attendance!$J1664) &gt; 0, VLOOKUP(Attendance!$G1664,FINALS_WEEK_TUESDAY_PERIOD_SCHEDULE[],2,TRUE),
       VLOOKUP(Attendance!$G1664,REGULAR_WEEK_SCHEDULE[[Tuesday]:[Period]],5,TRUE)),
IF(WEEKDAY(Attendance!$J1664) = 4,
        IF(COUNTIF(BLOCK_WEDNESDAY_DATES[],Attendance!$J1664) &gt; 0, VLOOKUP(Attendance!$G1664,BLOCK_WEDNESDAY_PERIOD_SCHEDULE[],2,TRUE),
        IF(COUNTIF(FINALS_WEEK_WEDNESDAY_DATE[],Attendance!$J1664) &gt; 0, VLOOKUP(Attendance!$G1664,FINALS_WEEK_WEDNESDAY_PERIOD_SCHEDULE[],2,TRUE),
       VLOOKUP(Attendance!$G1664,REGULAR_WEEK_SCHEDULE[[Wednesday]:[Period]],4,TRUE))),
IF(WEEKDAY($J1664) = 5,
       IF(COUNTIF(BLOCK_THURSDAY_DATES[],Attendance!$J1664) &gt; 0, VLOOKUP(Attendance!$G1664,BLOCK_THURSDAY_PERIOD_SCHEDULE[],2,TRUE),
       IF(COUNTIF(FINALS_WEEK_THURSDAY_DATE[],Attendance!$J1664) &gt; 0, VLOOKUP(Attendance!$G1664,FINALS_WEEK_THURSDAY_PERIOD_SCHEDULE[],2,TRUE),
       VLOOKUP(Attendance!$G1664,REGULAR_WEEK_SCHEDULE[[Thursday]:[Period]],3,TRUE))),
IF(WEEKDAY(Attendance!$J1664) = 6,
       IF(COUNTIF(FINALS_WEEK_FRIDAY_DATE[],Attendance!$J1664) &gt; 0, VLOOKUP(Attendance!$G1664,FINALS_WEEK_FRIDAY_PERIOD_SCHEDULE[],2,TRUE),
       VLOOKUP(Attendance!$G1664,REGULAR_WEEK_SCHEDULE[[Friday]:[Period]],2,TRUE))))))))))</f>
        <v/>
      </c>
      <c r="J1664" s="41" t="str">
        <f t="shared" ca="1" si="80"/>
        <v/>
      </c>
      <c r="K1664" s="41" t="str">
        <f>IF($A1664 &lt;&gt; "",VLOOKUP($A1664,'Student reference sheet'!$A$2:$V$2329, 7,FALSE), "")</f>
        <v/>
      </c>
      <c r="L1664" s="30" t="str">
        <f>IF($A1664 ="", "", VLOOKUP($A1664, 'Student reference sheet'!$A$2:$Z$2603,23,FALSE))</f>
        <v/>
      </c>
      <c r="M1664" s="30" t="str">
        <f>IF($A1664 ="", "", VLOOKUP($A1664, 'Student reference sheet'!$A$2:$Z$2603,24,FALSE))</f>
        <v/>
      </c>
      <c r="N1664" s="30" t="str">
        <f>IF($A1664 ="", "", VLOOKUP($A1664, 'Student reference sheet'!$A$2:$Z$2603,26,FALSE))</f>
        <v/>
      </c>
      <c r="O1664" s="30" t="str">
        <f>IF($A1664 ="", "", VLOOKUP($A1664, 'Student reference sheet'!$A$2:$Z$2603,25,FALSE))</f>
        <v/>
      </c>
      <c r="P1664" s="39" t="str">
        <f>IF($A1664 = "", "", IF(OR(VLOOKUP($A1664,'Student reference sheet'!$A$2:$V$2400,8,FALSE) = "R",  VLOOKUP($A1664,'Student reference sheet'!$A$2:$V$2400,8,FALSE) = "L"), "X", ""))</f>
        <v/>
      </c>
      <c r="Q1664" s="39" t="str">
        <f>IF($A1664 ="", "", VLOOKUP($A1664, 'Student reference sheet'!$A$2:$V$2603,22,FALSE))</f>
        <v/>
      </c>
      <c r="R1664" s="39" t="str">
        <f>IF($A1664 &lt;&gt; "",VLOOKUP($A1664,'Student reference sheet'!$A$2:$V$2329, 5,FALSE), "")</f>
        <v/>
      </c>
      <c r="S1664" s="39" t="str">
        <f>IF($A1664 &lt;&gt; "",VLOOKUP($A1664,'Student reference sheet'!$A$2:$V$2329, 6,FALSE), "")</f>
        <v/>
      </c>
      <c r="T1664" s="30" t="str">
        <f>IF($A1664 = "","",
IF(VLOOKUP($A1664,'Student reference sheet'!$A$2:$V$2329, 10,FALSE) = "Y", "Hispanic",
IF(VLOOKUP($A1664,'Student reference sheet'!$A$2:$V$2329,11,FALSE) &lt;&gt; "",
IF(VLOOKUP($A1664,'Student reference sheet'!$A$2:$V$2329,11,FALSE) = "UNK", "Unknown", VLOOKUP(VALUE(VLOOKUP($A1664,'Student reference sheet'!$A$2:$V$2329,11,FALSE)),'Ethnicity Reference'!$A$2:$B$22,2,FALSE)),
IF(VLOOKUP($A1664,'Student reference sheet'!$A$2:$V$2329,9,FALSE) &lt;&gt; "", VLOOKUP(VALUE(VLOOKUP($A1664,'Student reference sheet'!$A$2:$V$2329,9,FALSE)),'Ethnicity Reference'!$A$2:$B$22,2,FALSE),"Unknown"))))</f>
        <v/>
      </c>
      <c r="U1664" s="35"/>
    </row>
    <row r="1665" spans="1:21" ht="15.75">
      <c r="A1665" s="47"/>
      <c r="B1665" s="33"/>
      <c r="C1665" s="39" t="str">
        <f>IF($A1665 &lt;&gt; "",VLOOKUP($A1665,'Student reference sheet'!$A$2:$V$2329, 3,FALSE), "")</f>
        <v/>
      </c>
      <c r="D1665" s="39" t="str">
        <f>IF($A1665 &lt;&gt; "",VLOOKUP($A1665,'Student reference sheet'!$A$2:$V$2329, 2,FALSE), "")</f>
        <v/>
      </c>
      <c r="E1665" s="35"/>
      <c r="F1665" s="34"/>
      <c r="G1665" s="40" t="str">
        <f t="shared" ca="1" si="78"/>
        <v/>
      </c>
      <c r="H1665" s="40" t="str">
        <f t="shared" ca="1" si="79"/>
        <v/>
      </c>
      <c r="I1665" s="36" t="str">
        <f>IF($A1665 = "", "",
IF(COUNTIF(MINIMUM_DAY_DATES[], Attendance!J1665) &gt; 0, VLOOKUP(Attendance!$G1665,MINIMUM_DAY_PERIOD_SCHEDULE[], 2,TRUE),
IF(COUNTIF(RALLY_DATES[], Attendance!J1665) &gt; 0, VLOOKUP(Attendance!$G1665,RALLY_PERIOD_SCHEDULE[], 2,TRUE),
IF(WEEKDAY(Attendance!$J1665) = 2,
       IF(COUNTIF(FINALS_WEEK_MONDAY_DATE[],Attendance!$J1665) &gt; 0, VLOOKUP(Attendance!$G1665,FINALS_WEEK_MONDAY_PERIOD_SCHEDULE[],2,TRUE),
       VLOOKUP(Attendance!$G1665,REGULAR_WEEK_SCHEDULE[],6,TRUE)),
IF(WEEKDAY($J1665) = 3,
       IF(COUNTIF(FINALS_WEEK_TUESDAY_DATE[],Attendance!$J1665) &gt; 0, VLOOKUP(Attendance!$G1665,FINALS_WEEK_TUESDAY_PERIOD_SCHEDULE[],2,TRUE),
       VLOOKUP(Attendance!$G1665,REGULAR_WEEK_SCHEDULE[[Tuesday]:[Period]],5,TRUE)),
IF(WEEKDAY(Attendance!$J1665) = 4,
        IF(COUNTIF(BLOCK_WEDNESDAY_DATES[],Attendance!$J1665) &gt; 0, VLOOKUP(Attendance!$G1665,BLOCK_WEDNESDAY_PERIOD_SCHEDULE[],2,TRUE),
        IF(COUNTIF(FINALS_WEEK_WEDNESDAY_DATE[],Attendance!$J1665) &gt; 0, VLOOKUP(Attendance!$G1665,FINALS_WEEK_WEDNESDAY_PERIOD_SCHEDULE[],2,TRUE),
       VLOOKUP(Attendance!$G1665,REGULAR_WEEK_SCHEDULE[[Wednesday]:[Period]],4,TRUE))),
IF(WEEKDAY($J1665) = 5,
       IF(COUNTIF(BLOCK_THURSDAY_DATES[],Attendance!$J1665) &gt; 0, VLOOKUP(Attendance!$G1665,BLOCK_THURSDAY_PERIOD_SCHEDULE[],2,TRUE),
       IF(COUNTIF(FINALS_WEEK_THURSDAY_DATE[],Attendance!$J1665) &gt; 0, VLOOKUP(Attendance!$G1665,FINALS_WEEK_THURSDAY_PERIOD_SCHEDULE[],2,TRUE),
       VLOOKUP(Attendance!$G1665,REGULAR_WEEK_SCHEDULE[[Thursday]:[Period]],3,TRUE))),
IF(WEEKDAY(Attendance!$J1665) = 6,
       IF(COUNTIF(FINALS_WEEK_FRIDAY_DATE[],Attendance!$J1665) &gt; 0, VLOOKUP(Attendance!$G1665,FINALS_WEEK_FRIDAY_PERIOD_SCHEDULE[],2,TRUE),
       VLOOKUP(Attendance!$G1665,REGULAR_WEEK_SCHEDULE[[Friday]:[Period]],2,TRUE))))))))))</f>
        <v/>
      </c>
      <c r="J1665" s="41" t="str">
        <f t="shared" ca="1" si="80"/>
        <v/>
      </c>
      <c r="K1665" s="41" t="str">
        <f>IF($A1665 &lt;&gt; "",VLOOKUP($A1665,'Student reference sheet'!$A$2:$V$2329, 7,FALSE), "")</f>
        <v/>
      </c>
      <c r="L1665" s="30" t="str">
        <f>IF($A1665 ="", "", VLOOKUP($A1665, 'Student reference sheet'!$A$2:$Z$2603,23,FALSE))</f>
        <v/>
      </c>
      <c r="M1665" s="30" t="str">
        <f>IF($A1665 ="", "", VLOOKUP($A1665, 'Student reference sheet'!$A$2:$Z$2603,24,FALSE))</f>
        <v/>
      </c>
      <c r="N1665" s="30" t="str">
        <f>IF($A1665 ="", "", VLOOKUP($A1665, 'Student reference sheet'!$A$2:$Z$2603,26,FALSE))</f>
        <v/>
      </c>
      <c r="O1665" s="30" t="str">
        <f>IF($A1665 ="", "", VLOOKUP($A1665, 'Student reference sheet'!$A$2:$Z$2603,25,FALSE))</f>
        <v/>
      </c>
      <c r="P1665" s="39" t="str">
        <f>IF($A1665 = "", "", IF(OR(VLOOKUP($A1665,'Student reference sheet'!$A$2:$V$2400,8,FALSE) = "R",  VLOOKUP($A1665,'Student reference sheet'!$A$2:$V$2400,8,FALSE) = "L"), "X", ""))</f>
        <v/>
      </c>
      <c r="Q1665" s="39" t="str">
        <f>IF($A1665 ="", "", VLOOKUP($A1665, 'Student reference sheet'!$A$2:$V$2603,22,FALSE))</f>
        <v/>
      </c>
      <c r="R1665" s="39" t="str">
        <f>IF($A1665 &lt;&gt; "",VLOOKUP($A1665,'Student reference sheet'!$A$2:$V$2329, 5,FALSE), "")</f>
        <v/>
      </c>
      <c r="S1665" s="39" t="str">
        <f>IF($A1665 &lt;&gt; "",VLOOKUP($A1665,'Student reference sheet'!$A$2:$V$2329, 6,FALSE), "")</f>
        <v/>
      </c>
      <c r="T1665" s="30" t="str">
        <f>IF($A1665 = "","",
IF(VLOOKUP($A1665,'Student reference sheet'!$A$2:$V$2329, 10,FALSE) = "Y", "Hispanic",
IF(VLOOKUP($A1665,'Student reference sheet'!$A$2:$V$2329,11,FALSE) &lt;&gt; "",
IF(VLOOKUP($A1665,'Student reference sheet'!$A$2:$V$2329,11,FALSE) = "UNK", "Unknown", VLOOKUP(VALUE(VLOOKUP($A1665,'Student reference sheet'!$A$2:$V$2329,11,FALSE)),'Ethnicity Reference'!$A$2:$B$22,2,FALSE)),
IF(VLOOKUP($A1665,'Student reference sheet'!$A$2:$V$2329,9,FALSE) &lt;&gt; "", VLOOKUP(VALUE(VLOOKUP($A1665,'Student reference sheet'!$A$2:$V$2329,9,FALSE)),'Ethnicity Reference'!$A$2:$B$22,2,FALSE),"Unknown"))))</f>
        <v/>
      </c>
      <c r="U1665" s="35"/>
    </row>
    <row r="1666" spans="1:21" ht="15.75">
      <c r="A1666" s="47"/>
      <c r="B1666" s="33"/>
      <c r="C1666" s="39" t="str">
        <f>IF($A1666 &lt;&gt; "",VLOOKUP($A1666,'Student reference sheet'!$A$2:$V$2329, 3,FALSE), "")</f>
        <v/>
      </c>
      <c r="D1666" s="39" t="str">
        <f>IF($A1666 &lt;&gt; "",VLOOKUP($A1666,'Student reference sheet'!$A$2:$V$2329, 2,FALSE), "")</f>
        <v/>
      </c>
      <c r="E1666" s="35"/>
      <c r="F1666" s="34"/>
      <c r="G1666" s="40" t="str">
        <f t="shared" ca="1" si="78"/>
        <v/>
      </c>
      <c r="H1666" s="40" t="str">
        <f t="shared" ca="1" si="79"/>
        <v/>
      </c>
      <c r="I1666" s="36" t="str">
        <f>IF($A1666 = "", "",
IF(COUNTIF(MINIMUM_DAY_DATES[], Attendance!J1666) &gt; 0, VLOOKUP(Attendance!$G1666,MINIMUM_DAY_PERIOD_SCHEDULE[], 2,TRUE),
IF(COUNTIF(RALLY_DATES[], Attendance!J1666) &gt; 0, VLOOKUP(Attendance!$G1666,RALLY_PERIOD_SCHEDULE[], 2,TRUE),
IF(WEEKDAY(Attendance!$J1666) = 2,
       IF(COUNTIF(FINALS_WEEK_MONDAY_DATE[],Attendance!$J1666) &gt; 0, VLOOKUP(Attendance!$G1666,FINALS_WEEK_MONDAY_PERIOD_SCHEDULE[],2,TRUE),
       VLOOKUP(Attendance!$G1666,REGULAR_WEEK_SCHEDULE[],6,TRUE)),
IF(WEEKDAY($J1666) = 3,
       IF(COUNTIF(FINALS_WEEK_TUESDAY_DATE[],Attendance!$J1666) &gt; 0, VLOOKUP(Attendance!$G1666,FINALS_WEEK_TUESDAY_PERIOD_SCHEDULE[],2,TRUE),
       VLOOKUP(Attendance!$G1666,REGULAR_WEEK_SCHEDULE[[Tuesday]:[Period]],5,TRUE)),
IF(WEEKDAY(Attendance!$J1666) = 4,
        IF(COUNTIF(BLOCK_WEDNESDAY_DATES[],Attendance!$J1666) &gt; 0, VLOOKUP(Attendance!$G1666,BLOCK_WEDNESDAY_PERIOD_SCHEDULE[],2,TRUE),
        IF(COUNTIF(FINALS_WEEK_WEDNESDAY_DATE[],Attendance!$J1666) &gt; 0, VLOOKUP(Attendance!$G1666,FINALS_WEEK_WEDNESDAY_PERIOD_SCHEDULE[],2,TRUE),
       VLOOKUP(Attendance!$G1666,REGULAR_WEEK_SCHEDULE[[Wednesday]:[Period]],4,TRUE))),
IF(WEEKDAY($J1666) = 5,
       IF(COUNTIF(BLOCK_THURSDAY_DATES[],Attendance!$J1666) &gt; 0, VLOOKUP(Attendance!$G1666,BLOCK_THURSDAY_PERIOD_SCHEDULE[],2,TRUE),
       IF(COUNTIF(FINALS_WEEK_THURSDAY_DATE[],Attendance!$J1666) &gt; 0, VLOOKUP(Attendance!$G1666,FINALS_WEEK_THURSDAY_PERIOD_SCHEDULE[],2,TRUE),
       VLOOKUP(Attendance!$G1666,REGULAR_WEEK_SCHEDULE[[Thursday]:[Period]],3,TRUE))),
IF(WEEKDAY(Attendance!$J1666) = 6,
       IF(COUNTIF(FINALS_WEEK_FRIDAY_DATE[],Attendance!$J1666) &gt; 0, VLOOKUP(Attendance!$G1666,FINALS_WEEK_FRIDAY_PERIOD_SCHEDULE[],2,TRUE),
       VLOOKUP(Attendance!$G1666,REGULAR_WEEK_SCHEDULE[[Friday]:[Period]],2,TRUE))))))))))</f>
        <v/>
      </c>
      <c r="J1666" s="41" t="str">
        <f t="shared" ca="1" si="80"/>
        <v/>
      </c>
      <c r="K1666" s="41" t="str">
        <f>IF($A1666 &lt;&gt; "",VLOOKUP($A1666,'Student reference sheet'!$A$2:$V$2329, 7,FALSE), "")</f>
        <v/>
      </c>
      <c r="L1666" s="30" t="str">
        <f>IF($A1666 ="", "", VLOOKUP($A1666, 'Student reference sheet'!$A$2:$Z$2603,23,FALSE))</f>
        <v/>
      </c>
      <c r="M1666" s="30" t="str">
        <f>IF($A1666 ="", "", VLOOKUP($A1666, 'Student reference sheet'!$A$2:$Z$2603,24,FALSE))</f>
        <v/>
      </c>
      <c r="N1666" s="30" t="str">
        <f>IF($A1666 ="", "", VLOOKUP($A1666, 'Student reference sheet'!$A$2:$Z$2603,26,FALSE))</f>
        <v/>
      </c>
      <c r="O1666" s="30" t="str">
        <f>IF($A1666 ="", "", VLOOKUP($A1666, 'Student reference sheet'!$A$2:$Z$2603,25,FALSE))</f>
        <v/>
      </c>
      <c r="P1666" s="39" t="str">
        <f>IF($A1666 = "", "", IF(OR(VLOOKUP($A1666,'Student reference sheet'!$A$2:$V$2400,8,FALSE) = "R",  VLOOKUP($A1666,'Student reference sheet'!$A$2:$V$2400,8,FALSE) = "L"), "X", ""))</f>
        <v/>
      </c>
      <c r="Q1666" s="39" t="str">
        <f>IF($A1666 ="", "", VLOOKUP($A1666, 'Student reference sheet'!$A$2:$V$2603,22,FALSE))</f>
        <v/>
      </c>
      <c r="R1666" s="39" t="str">
        <f>IF($A1666 &lt;&gt; "",VLOOKUP($A1666,'Student reference sheet'!$A$2:$V$2329, 5,FALSE), "")</f>
        <v/>
      </c>
      <c r="S1666" s="39" t="str">
        <f>IF($A1666 &lt;&gt; "",VLOOKUP($A1666,'Student reference sheet'!$A$2:$V$2329, 6,FALSE), "")</f>
        <v/>
      </c>
      <c r="T1666" s="30" t="str">
        <f>IF($A1666 = "","",
IF(VLOOKUP($A1666,'Student reference sheet'!$A$2:$V$2329, 10,FALSE) = "Y", "Hispanic",
IF(VLOOKUP($A1666,'Student reference sheet'!$A$2:$V$2329,11,FALSE) &lt;&gt; "",
IF(VLOOKUP($A1666,'Student reference sheet'!$A$2:$V$2329,11,FALSE) = "UNK", "Unknown", VLOOKUP(VALUE(VLOOKUP($A1666,'Student reference sheet'!$A$2:$V$2329,11,FALSE)),'Ethnicity Reference'!$A$2:$B$22,2,FALSE)),
IF(VLOOKUP($A1666,'Student reference sheet'!$A$2:$V$2329,9,FALSE) &lt;&gt; "", VLOOKUP(VALUE(VLOOKUP($A1666,'Student reference sheet'!$A$2:$V$2329,9,FALSE)),'Ethnicity Reference'!$A$2:$B$22,2,FALSE),"Unknown"))))</f>
        <v/>
      </c>
      <c r="U1666" s="35"/>
    </row>
    <row r="1667" spans="1:21" ht="15.75">
      <c r="A1667" s="47"/>
      <c r="B1667" s="33"/>
      <c r="C1667" s="39" t="str">
        <f>IF($A1667 &lt;&gt; "",VLOOKUP($A1667,'Student reference sheet'!$A$2:$V$2329, 3,FALSE), "")</f>
        <v/>
      </c>
      <c r="D1667" s="39" t="str">
        <f>IF($A1667 &lt;&gt; "",VLOOKUP($A1667,'Student reference sheet'!$A$2:$V$2329, 2,FALSE), "")</f>
        <v/>
      </c>
      <c r="E1667" s="35"/>
      <c r="F1667" s="34"/>
      <c r="G1667" s="40" t="str">
        <f t="shared" ca="1" si="78"/>
        <v/>
      </c>
      <c r="H1667" s="40" t="str">
        <f t="shared" ca="1" si="79"/>
        <v/>
      </c>
      <c r="I1667" s="36" t="str">
        <f>IF($A1667 = "", "",
IF(COUNTIF(MINIMUM_DAY_DATES[], Attendance!J1667) &gt; 0, VLOOKUP(Attendance!$G1667,MINIMUM_DAY_PERIOD_SCHEDULE[], 2,TRUE),
IF(COUNTIF(RALLY_DATES[], Attendance!J1667) &gt; 0, VLOOKUP(Attendance!$G1667,RALLY_PERIOD_SCHEDULE[], 2,TRUE),
IF(WEEKDAY(Attendance!$J1667) = 2,
       IF(COUNTIF(FINALS_WEEK_MONDAY_DATE[],Attendance!$J1667) &gt; 0, VLOOKUP(Attendance!$G1667,FINALS_WEEK_MONDAY_PERIOD_SCHEDULE[],2,TRUE),
       VLOOKUP(Attendance!$G1667,REGULAR_WEEK_SCHEDULE[],6,TRUE)),
IF(WEEKDAY($J1667) = 3,
       IF(COUNTIF(FINALS_WEEK_TUESDAY_DATE[],Attendance!$J1667) &gt; 0, VLOOKUP(Attendance!$G1667,FINALS_WEEK_TUESDAY_PERIOD_SCHEDULE[],2,TRUE),
       VLOOKUP(Attendance!$G1667,REGULAR_WEEK_SCHEDULE[[Tuesday]:[Period]],5,TRUE)),
IF(WEEKDAY(Attendance!$J1667) = 4,
        IF(COUNTIF(BLOCK_WEDNESDAY_DATES[],Attendance!$J1667) &gt; 0, VLOOKUP(Attendance!$G1667,BLOCK_WEDNESDAY_PERIOD_SCHEDULE[],2,TRUE),
        IF(COUNTIF(FINALS_WEEK_WEDNESDAY_DATE[],Attendance!$J1667) &gt; 0, VLOOKUP(Attendance!$G1667,FINALS_WEEK_WEDNESDAY_PERIOD_SCHEDULE[],2,TRUE),
       VLOOKUP(Attendance!$G1667,REGULAR_WEEK_SCHEDULE[[Wednesday]:[Period]],4,TRUE))),
IF(WEEKDAY($J1667) = 5,
       IF(COUNTIF(BLOCK_THURSDAY_DATES[],Attendance!$J1667) &gt; 0, VLOOKUP(Attendance!$G1667,BLOCK_THURSDAY_PERIOD_SCHEDULE[],2,TRUE),
       IF(COUNTIF(FINALS_WEEK_THURSDAY_DATE[],Attendance!$J1667) &gt; 0, VLOOKUP(Attendance!$G1667,FINALS_WEEK_THURSDAY_PERIOD_SCHEDULE[],2,TRUE),
       VLOOKUP(Attendance!$G1667,REGULAR_WEEK_SCHEDULE[[Thursday]:[Period]],3,TRUE))),
IF(WEEKDAY(Attendance!$J1667) = 6,
       IF(COUNTIF(FINALS_WEEK_FRIDAY_DATE[],Attendance!$J1667) &gt; 0, VLOOKUP(Attendance!$G1667,FINALS_WEEK_FRIDAY_PERIOD_SCHEDULE[],2,TRUE),
       VLOOKUP(Attendance!$G1667,REGULAR_WEEK_SCHEDULE[[Friday]:[Period]],2,TRUE))))))))))</f>
        <v/>
      </c>
      <c r="J1667" s="41" t="str">
        <f t="shared" ca="1" si="80"/>
        <v/>
      </c>
      <c r="K1667" s="41" t="str">
        <f>IF($A1667 &lt;&gt; "",VLOOKUP($A1667,'Student reference sheet'!$A$2:$V$2329, 7,FALSE), "")</f>
        <v/>
      </c>
      <c r="L1667" s="30" t="str">
        <f>IF($A1667 ="", "", VLOOKUP($A1667, 'Student reference sheet'!$A$2:$Z$2603,23,FALSE))</f>
        <v/>
      </c>
      <c r="M1667" s="30" t="str">
        <f>IF($A1667 ="", "", VLOOKUP($A1667, 'Student reference sheet'!$A$2:$Z$2603,24,FALSE))</f>
        <v/>
      </c>
      <c r="N1667" s="30" t="str">
        <f>IF($A1667 ="", "", VLOOKUP($A1667, 'Student reference sheet'!$A$2:$Z$2603,26,FALSE))</f>
        <v/>
      </c>
      <c r="O1667" s="30" t="str">
        <f>IF($A1667 ="", "", VLOOKUP($A1667, 'Student reference sheet'!$A$2:$Z$2603,25,FALSE))</f>
        <v/>
      </c>
      <c r="P1667" s="39" t="str">
        <f>IF($A1667 = "", "", IF(OR(VLOOKUP($A1667,'Student reference sheet'!$A$2:$V$2400,8,FALSE) = "R",  VLOOKUP($A1667,'Student reference sheet'!$A$2:$V$2400,8,FALSE) = "L"), "X", ""))</f>
        <v/>
      </c>
      <c r="Q1667" s="39" t="str">
        <f>IF($A1667 ="", "", VLOOKUP($A1667, 'Student reference sheet'!$A$2:$V$2603,22,FALSE))</f>
        <v/>
      </c>
      <c r="R1667" s="39" t="str">
        <f>IF($A1667 &lt;&gt; "",VLOOKUP($A1667,'Student reference sheet'!$A$2:$V$2329, 5,FALSE), "")</f>
        <v/>
      </c>
      <c r="S1667" s="39" t="str">
        <f>IF($A1667 &lt;&gt; "",VLOOKUP($A1667,'Student reference sheet'!$A$2:$V$2329, 6,FALSE), "")</f>
        <v/>
      </c>
      <c r="T1667" s="30" t="str">
        <f>IF($A1667 = "","",
IF(VLOOKUP($A1667,'Student reference sheet'!$A$2:$V$2329, 10,FALSE) = "Y", "Hispanic",
IF(VLOOKUP($A1667,'Student reference sheet'!$A$2:$V$2329,11,FALSE) &lt;&gt; "",
IF(VLOOKUP($A1667,'Student reference sheet'!$A$2:$V$2329,11,FALSE) = "UNK", "Unknown", VLOOKUP(VALUE(VLOOKUP($A1667,'Student reference sheet'!$A$2:$V$2329,11,FALSE)),'Ethnicity Reference'!$A$2:$B$22,2,FALSE)),
IF(VLOOKUP($A1667,'Student reference sheet'!$A$2:$V$2329,9,FALSE) &lt;&gt; "", VLOOKUP(VALUE(VLOOKUP($A1667,'Student reference sheet'!$A$2:$V$2329,9,FALSE)),'Ethnicity Reference'!$A$2:$B$22,2,FALSE),"Unknown"))))</f>
        <v/>
      </c>
      <c r="U1667" s="35"/>
    </row>
    <row r="1668" spans="1:21" ht="15.75">
      <c r="A1668" s="47"/>
      <c r="B1668" s="33"/>
      <c r="C1668" s="39" t="str">
        <f>IF($A1668 &lt;&gt; "",VLOOKUP($A1668,'Student reference sheet'!$A$2:$V$2329, 3,FALSE), "")</f>
        <v/>
      </c>
      <c r="D1668" s="39" t="str">
        <f>IF($A1668 &lt;&gt; "",VLOOKUP($A1668,'Student reference sheet'!$A$2:$V$2329, 2,FALSE), "")</f>
        <v/>
      </c>
      <c r="E1668" s="35"/>
      <c r="F1668" s="34"/>
      <c r="G1668" s="40" t="str">
        <f t="shared" ca="1" si="78"/>
        <v/>
      </c>
      <c r="H1668" s="40" t="str">
        <f t="shared" ca="1" si="79"/>
        <v/>
      </c>
      <c r="I1668" s="36" t="str">
        <f>IF($A1668 = "", "",
IF(COUNTIF(MINIMUM_DAY_DATES[], Attendance!J1668) &gt; 0, VLOOKUP(Attendance!$G1668,MINIMUM_DAY_PERIOD_SCHEDULE[], 2,TRUE),
IF(COUNTIF(RALLY_DATES[], Attendance!J1668) &gt; 0, VLOOKUP(Attendance!$G1668,RALLY_PERIOD_SCHEDULE[], 2,TRUE),
IF(WEEKDAY(Attendance!$J1668) = 2,
       IF(COUNTIF(FINALS_WEEK_MONDAY_DATE[],Attendance!$J1668) &gt; 0, VLOOKUP(Attendance!$G1668,FINALS_WEEK_MONDAY_PERIOD_SCHEDULE[],2,TRUE),
       VLOOKUP(Attendance!$G1668,REGULAR_WEEK_SCHEDULE[],6,TRUE)),
IF(WEEKDAY($J1668) = 3,
       IF(COUNTIF(FINALS_WEEK_TUESDAY_DATE[],Attendance!$J1668) &gt; 0, VLOOKUP(Attendance!$G1668,FINALS_WEEK_TUESDAY_PERIOD_SCHEDULE[],2,TRUE),
       VLOOKUP(Attendance!$G1668,REGULAR_WEEK_SCHEDULE[[Tuesday]:[Period]],5,TRUE)),
IF(WEEKDAY(Attendance!$J1668) = 4,
        IF(COUNTIF(BLOCK_WEDNESDAY_DATES[],Attendance!$J1668) &gt; 0, VLOOKUP(Attendance!$G1668,BLOCK_WEDNESDAY_PERIOD_SCHEDULE[],2,TRUE),
        IF(COUNTIF(FINALS_WEEK_WEDNESDAY_DATE[],Attendance!$J1668) &gt; 0, VLOOKUP(Attendance!$G1668,FINALS_WEEK_WEDNESDAY_PERIOD_SCHEDULE[],2,TRUE),
       VLOOKUP(Attendance!$G1668,REGULAR_WEEK_SCHEDULE[[Wednesday]:[Period]],4,TRUE))),
IF(WEEKDAY($J1668) = 5,
       IF(COUNTIF(BLOCK_THURSDAY_DATES[],Attendance!$J1668) &gt; 0, VLOOKUP(Attendance!$G1668,BLOCK_THURSDAY_PERIOD_SCHEDULE[],2,TRUE),
       IF(COUNTIF(FINALS_WEEK_THURSDAY_DATE[],Attendance!$J1668) &gt; 0, VLOOKUP(Attendance!$G1668,FINALS_WEEK_THURSDAY_PERIOD_SCHEDULE[],2,TRUE),
       VLOOKUP(Attendance!$G1668,REGULAR_WEEK_SCHEDULE[[Thursday]:[Period]],3,TRUE))),
IF(WEEKDAY(Attendance!$J1668) = 6,
       IF(COUNTIF(FINALS_WEEK_FRIDAY_DATE[],Attendance!$J1668) &gt; 0, VLOOKUP(Attendance!$G1668,FINALS_WEEK_FRIDAY_PERIOD_SCHEDULE[],2,TRUE),
       VLOOKUP(Attendance!$G1668,REGULAR_WEEK_SCHEDULE[[Friday]:[Period]],2,TRUE))))))))))</f>
        <v/>
      </c>
      <c r="J1668" s="41" t="str">
        <f t="shared" ca="1" si="80"/>
        <v/>
      </c>
      <c r="K1668" s="41" t="str">
        <f>IF($A1668 &lt;&gt; "",VLOOKUP($A1668,'Student reference sheet'!$A$2:$V$2329, 7,FALSE), "")</f>
        <v/>
      </c>
      <c r="L1668" s="30" t="str">
        <f>IF($A1668 ="", "", VLOOKUP($A1668, 'Student reference sheet'!$A$2:$Z$2603,23,FALSE))</f>
        <v/>
      </c>
      <c r="M1668" s="30" t="str">
        <f>IF($A1668 ="", "", VLOOKUP($A1668, 'Student reference sheet'!$A$2:$Z$2603,24,FALSE))</f>
        <v/>
      </c>
      <c r="N1668" s="30" t="str">
        <f>IF($A1668 ="", "", VLOOKUP($A1668, 'Student reference sheet'!$A$2:$Z$2603,26,FALSE))</f>
        <v/>
      </c>
      <c r="O1668" s="30" t="str">
        <f>IF($A1668 ="", "", VLOOKUP($A1668, 'Student reference sheet'!$A$2:$Z$2603,25,FALSE))</f>
        <v/>
      </c>
      <c r="P1668" s="39" t="str">
        <f>IF($A1668 = "", "", IF(OR(VLOOKUP($A1668,'Student reference sheet'!$A$2:$V$2400,8,FALSE) = "R",  VLOOKUP($A1668,'Student reference sheet'!$A$2:$V$2400,8,FALSE) = "L"), "X", ""))</f>
        <v/>
      </c>
      <c r="Q1668" s="39" t="str">
        <f>IF($A1668 ="", "", VLOOKUP($A1668, 'Student reference sheet'!$A$2:$V$2603,22,FALSE))</f>
        <v/>
      </c>
      <c r="R1668" s="39" t="str">
        <f>IF($A1668 &lt;&gt; "",VLOOKUP($A1668,'Student reference sheet'!$A$2:$V$2329, 5,FALSE), "")</f>
        <v/>
      </c>
      <c r="S1668" s="39" t="str">
        <f>IF($A1668 &lt;&gt; "",VLOOKUP($A1668,'Student reference sheet'!$A$2:$V$2329, 6,FALSE), "")</f>
        <v/>
      </c>
      <c r="T1668" s="30" t="str">
        <f>IF($A1668 = "","",
IF(VLOOKUP($A1668,'Student reference sheet'!$A$2:$V$2329, 10,FALSE) = "Y", "Hispanic",
IF(VLOOKUP($A1668,'Student reference sheet'!$A$2:$V$2329,11,FALSE) &lt;&gt; "",
IF(VLOOKUP($A1668,'Student reference sheet'!$A$2:$V$2329,11,FALSE) = "UNK", "Unknown", VLOOKUP(VALUE(VLOOKUP($A1668,'Student reference sheet'!$A$2:$V$2329,11,FALSE)),'Ethnicity Reference'!$A$2:$B$22,2,FALSE)),
IF(VLOOKUP($A1668,'Student reference sheet'!$A$2:$V$2329,9,FALSE) &lt;&gt; "", VLOOKUP(VALUE(VLOOKUP($A1668,'Student reference sheet'!$A$2:$V$2329,9,FALSE)),'Ethnicity Reference'!$A$2:$B$22,2,FALSE),"Unknown"))))</f>
        <v/>
      </c>
      <c r="U1668" s="35"/>
    </row>
    <row r="1669" spans="1:21" ht="15.75">
      <c r="A1669" s="47"/>
      <c r="B1669" s="33"/>
      <c r="C1669" s="39" t="str">
        <f>IF($A1669 &lt;&gt; "",VLOOKUP($A1669,'Student reference sheet'!$A$2:$V$2329, 3,FALSE), "")</f>
        <v/>
      </c>
      <c r="D1669" s="39" t="str">
        <f>IF($A1669 &lt;&gt; "",VLOOKUP($A1669,'Student reference sheet'!$A$2:$V$2329, 2,FALSE), "")</f>
        <v/>
      </c>
      <c r="E1669" s="35"/>
      <c r="F1669" s="34"/>
      <c r="G1669" s="40" t="str">
        <f t="shared" ca="1" si="78"/>
        <v/>
      </c>
      <c r="H1669" s="40" t="str">
        <f t="shared" ca="1" si="79"/>
        <v/>
      </c>
      <c r="I1669" s="36" t="str">
        <f>IF($A1669 = "", "",
IF(COUNTIF(MINIMUM_DAY_DATES[], Attendance!J1669) &gt; 0, VLOOKUP(Attendance!$G1669,MINIMUM_DAY_PERIOD_SCHEDULE[], 2,TRUE),
IF(COUNTIF(RALLY_DATES[], Attendance!J1669) &gt; 0, VLOOKUP(Attendance!$G1669,RALLY_PERIOD_SCHEDULE[], 2,TRUE),
IF(WEEKDAY(Attendance!$J1669) = 2,
       IF(COUNTIF(FINALS_WEEK_MONDAY_DATE[],Attendance!$J1669) &gt; 0, VLOOKUP(Attendance!$G1669,FINALS_WEEK_MONDAY_PERIOD_SCHEDULE[],2,TRUE),
       VLOOKUP(Attendance!$G1669,REGULAR_WEEK_SCHEDULE[],6,TRUE)),
IF(WEEKDAY($J1669) = 3,
       IF(COUNTIF(FINALS_WEEK_TUESDAY_DATE[],Attendance!$J1669) &gt; 0, VLOOKUP(Attendance!$G1669,FINALS_WEEK_TUESDAY_PERIOD_SCHEDULE[],2,TRUE),
       VLOOKUP(Attendance!$G1669,REGULAR_WEEK_SCHEDULE[[Tuesday]:[Period]],5,TRUE)),
IF(WEEKDAY(Attendance!$J1669) = 4,
        IF(COUNTIF(BLOCK_WEDNESDAY_DATES[],Attendance!$J1669) &gt; 0, VLOOKUP(Attendance!$G1669,BLOCK_WEDNESDAY_PERIOD_SCHEDULE[],2,TRUE),
        IF(COUNTIF(FINALS_WEEK_WEDNESDAY_DATE[],Attendance!$J1669) &gt; 0, VLOOKUP(Attendance!$G1669,FINALS_WEEK_WEDNESDAY_PERIOD_SCHEDULE[],2,TRUE),
       VLOOKUP(Attendance!$G1669,REGULAR_WEEK_SCHEDULE[[Wednesday]:[Period]],4,TRUE))),
IF(WEEKDAY($J1669) = 5,
       IF(COUNTIF(BLOCK_THURSDAY_DATES[],Attendance!$J1669) &gt; 0, VLOOKUP(Attendance!$G1669,BLOCK_THURSDAY_PERIOD_SCHEDULE[],2,TRUE),
       IF(COUNTIF(FINALS_WEEK_THURSDAY_DATE[],Attendance!$J1669) &gt; 0, VLOOKUP(Attendance!$G1669,FINALS_WEEK_THURSDAY_PERIOD_SCHEDULE[],2,TRUE),
       VLOOKUP(Attendance!$G1669,REGULAR_WEEK_SCHEDULE[[Thursday]:[Period]],3,TRUE))),
IF(WEEKDAY(Attendance!$J1669) = 6,
       IF(COUNTIF(FINALS_WEEK_FRIDAY_DATE[],Attendance!$J1669) &gt; 0, VLOOKUP(Attendance!$G1669,FINALS_WEEK_FRIDAY_PERIOD_SCHEDULE[],2,TRUE),
       VLOOKUP(Attendance!$G1669,REGULAR_WEEK_SCHEDULE[[Friday]:[Period]],2,TRUE))))))))))</f>
        <v/>
      </c>
      <c r="J1669" s="41" t="str">
        <f t="shared" ca="1" si="80"/>
        <v/>
      </c>
      <c r="K1669" s="41" t="str">
        <f>IF($A1669 &lt;&gt; "",VLOOKUP($A1669,'Student reference sheet'!$A$2:$V$2329, 7,FALSE), "")</f>
        <v/>
      </c>
      <c r="L1669" s="30" t="str">
        <f>IF($A1669 ="", "", VLOOKUP($A1669, 'Student reference sheet'!$A$2:$Z$2603,23,FALSE))</f>
        <v/>
      </c>
      <c r="M1669" s="30" t="str">
        <f>IF($A1669 ="", "", VLOOKUP($A1669, 'Student reference sheet'!$A$2:$Z$2603,24,FALSE))</f>
        <v/>
      </c>
      <c r="N1669" s="30" t="str">
        <f>IF($A1669 ="", "", VLOOKUP($A1669, 'Student reference sheet'!$A$2:$Z$2603,26,FALSE))</f>
        <v/>
      </c>
      <c r="O1669" s="30" t="str">
        <f>IF($A1669 ="", "", VLOOKUP($A1669, 'Student reference sheet'!$A$2:$Z$2603,25,FALSE))</f>
        <v/>
      </c>
      <c r="P1669" s="39" t="str">
        <f>IF($A1669 = "", "", IF(OR(VLOOKUP($A1669,'Student reference sheet'!$A$2:$V$2400,8,FALSE) = "R",  VLOOKUP($A1669,'Student reference sheet'!$A$2:$V$2400,8,FALSE) = "L"), "X", ""))</f>
        <v/>
      </c>
      <c r="Q1669" s="39" t="str">
        <f>IF($A1669 ="", "", VLOOKUP($A1669, 'Student reference sheet'!$A$2:$V$2603,22,FALSE))</f>
        <v/>
      </c>
      <c r="R1669" s="39" t="str">
        <f>IF($A1669 &lt;&gt; "",VLOOKUP($A1669,'Student reference sheet'!$A$2:$V$2329, 5,FALSE), "")</f>
        <v/>
      </c>
      <c r="S1669" s="39" t="str">
        <f>IF($A1669 &lt;&gt; "",VLOOKUP($A1669,'Student reference sheet'!$A$2:$V$2329, 6,FALSE), "")</f>
        <v/>
      </c>
      <c r="T1669" s="30" t="str">
        <f>IF($A1669 = "","",
IF(VLOOKUP($A1669,'Student reference sheet'!$A$2:$V$2329, 10,FALSE) = "Y", "Hispanic",
IF(VLOOKUP($A1669,'Student reference sheet'!$A$2:$V$2329,11,FALSE) &lt;&gt; "",
IF(VLOOKUP($A1669,'Student reference sheet'!$A$2:$V$2329,11,FALSE) = "UNK", "Unknown", VLOOKUP(VALUE(VLOOKUP($A1669,'Student reference sheet'!$A$2:$V$2329,11,FALSE)),'Ethnicity Reference'!$A$2:$B$22,2,FALSE)),
IF(VLOOKUP($A1669,'Student reference sheet'!$A$2:$V$2329,9,FALSE) &lt;&gt; "", VLOOKUP(VALUE(VLOOKUP($A1669,'Student reference sheet'!$A$2:$V$2329,9,FALSE)),'Ethnicity Reference'!$A$2:$B$22,2,FALSE),"Unknown"))))</f>
        <v/>
      </c>
      <c r="U1669" s="35"/>
    </row>
    <row r="1670" spans="1:21" ht="15.75">
      <c r="A1670" s="47"/>
      <c r="B1670" s="33"/>
      <c r="C1670" s="39" t="str">
        <f>IF($A1670 &lt;&gt; "",VLOOKUP($A1670,'Student reference sheet'!$A$2:$V$2329, 3,FALSE), "")</f>
        <v/>
      </c>
      <c r="D1670" s="39" t="str">
        <f>IF($A1670 &lt;&gt; "",VLOOKUP($A1670,'Student reference sheet'!$A$2:$V$2329, 2,FALSE), "")</f>
        <v/>
      </c>
      <c r="E1670" s="35"/>
      <c r="F1670" s="34"/>
      <c r="G1670" s="40" t="str">
        <f t="shared" ca="1" si="78"/>
        <v/>
      </c>
      <c r="H1670" s="40" t="str">
        <f t="shared" ca="1" si="79"/>
        <v/>
      </c>
      <c r="I1670" s="36" t="str">
        <f>IF($A1670 = "", "",
IF(COUNTIF(MINIMUM_DAY_DATES[], Attendance!J1670) &gt; 0, VLOOKUP(Attendance!$G1670,MINIMUM_DAY_PERIOD_SCHEDULE[], 2,TRUE),
IF(COUNTIF(RALLY_DATES[], Attendance!J1670) &gt; 0, VLOOKUP(Attendance!$G1670,RALLY_PERIOD_SCHEDULE[], 2,TRUE),
IF(WEEKDAY(Attendance!$J1670) = 2,
       IF(COUNTIF(FINALS_WEEK_MONDAY_DATE[],Attendance!$J1670) &gt; 0, VLOOKUP(Attendance!$G1670,FINALS_WEEK_MONDAY_PERIOD_SCHEDULE[],2,TRUE),
       VLOOKUP(Attendance!$G1670,REGULAR_WEEK_SCHEDULE[],6,TRUE)),
IF(WEEKDAY($J1670) = 3,
       IF(COUNTIF(FINALS_WEEK_TUESDAY_DATE[],Attendance!$J1670) &gt; 0, VLOOKUP(Attendance!$G1670,FINALS_WEEK_TUESDAY_PERIOD_SCHEDULE[],2,TRUE),
       VLOOKUP(Attendance!$G1670,REGULAR_WEEK_SCHEDULE[[Tuesday]:[Period]],5,TRUE)),
IF(WEEKDAY(Attendance!$J1670) = 4,
        IF(COUNTIF(BLOCK_WEDNESDAY_DATES[],Attendance!$J1670) &gt; 0, VLOOKUP(Attendance!$G1670,BLOCK_WEDNESDAY_PERIOD_SCHEDULE[],2,TRUE),
        IF(COUNTIF(FINALS_WEEK_WEDNESDAY_DATE[],Attendance!$J1670) &gt; 0, VLOOKUP(Attendance!$G1670,FINALS_WEEK_WEDNESDAY_PERIOD_SCHEDULE[],2,TRUE),
       VLOOKUP(Attendance!$G1670,REGULAR_WEEK_SCHEDULE[[Wednesday]:[Period]],4,TRUE))),
IF(WEEKDAY($J1670) = 5,
       IF(COUNTIF(BLOCK_THURSDAY_DATES[],Attendance!$J1670) &gt; 0, VLOOKUP(Attendance!$G1670,BLOCK_THURSDAY_PERIOD_SCHEDULE[],2,TRUE),
       IF(COUNTIF(FINALS_WEEK_THURSDAY_DATE[],Attendance!$J1670) &gt; 0, VLOOKUP(Attendance!$G1670,FINALS_WEEK_THURSDAY_PERIOD_SCHEDULE[],2,TRUE),
       VLOOKUP(Attendance!$G1670,REGULAR_WEEK_SCHEDULE[[Thursday]:[Period]],3,TRUE))),
IF(WEEKDAY(Attendance!$J1670) = 6,
       IF(COUNTIF(FINALS_WEEK_FRIDAY_DATE[],Attendance!$J1670) &gt; 0, VLOOKUP(Attendance!$G1670,FINALS_WEEK_FRIDAY_PERIOD_SCHEDULE[],2,TRUE),
       VLOOKUP(Attendance!$G1670,REGULAR_WEEK_SCHEDULE[[Friday]:[Period]],2,TRUE))))))))))</f>
        <v/>
      </c>
      <c r="J1670" s="41" t="str">
        <f t="shared" ca="1" si="80"/>
        <v/>
      </c>
      <c r="K1670" s="41" t="str">
        <f>IF($A1670 &lt;&gt; "",VLOOKUP($A1670,'Student reference sheet'!$A$2:$V$2329, 7,FALSE), "")</f>
        <v/>
      </c>
      <c r="L1670" s="30" t="str">
        <f>IF($A1670 ="", "", VLOOKUP($A1670, 'Student reference sheet'!$A$2:$Z$2603,23,FALSE))</f>
        <v/>
      </c>
      <c r="M1670" s="30" t="str">
        <f>IF($A1670 ="", "", VLOOKUP($A1670, 'Student reference sheet'!$A$2:$Z$2603,24,FALSE))</f>
        <v/>
      </c>
      <c r="N1670" s="30" t="str">
        <f>IF($A1670 ="", "", VLOOKUP($A1670, 'Student reference sheet'!$A$2:$Z$2603,26,FALSE))</f>
        <v/>
      </c>
      <c r="O1670" s="30" t="str">
        <f>IF($A1670 ="", "", VLOOKUP($A1670, 'Student reference sheet'!$A$2:$Z$2603,25,FALSE))</f>
        <v/>
      </c>
      <c r="P1670" s="39" t="str">
        <f>IF($A1670 = "", "", IF(OR(VLOOKUP($A1670,'Student reference sheet'!$A$2:$V$2400,8,FALSE) = "R",  VLOOKUP($A1670,'Student reference sheet'!$A$2:$V$2400,8,FALSE) = "L"), "X", ""))</f>
        <v/>
      </c>
      <c r="Q1670" s="39" t="str">
        <f>IF($A1670 ="", "", VLOOKUP($A1670, 'Student reference sheet'!$A$2:$V$2603,22,FALSE))</f>
        <v/>
      </c>
      <c r="R1670" s="39" t="str">
        <f>IF($A1670 &lt;&gt; "",VLOOKUP($A1670,'Student reference sheet'!$A$2:$V$2329, 5,FALSE), "")</f>
        <v/>
      </c>
      <c r="S1670" s="39" t="str">
        <f>IF($A1670 &lt;&gt; "",VLOOKUP($A1670,'Student reference sheet'!$A$2:$V$2329, 6,FALSE), "")</f>
        <v/>
      </c>
      <c r="T1670" s="30" t="str">
        <f>IF($A1670 = "","",
IF(VLOOKUP($A1670,'Student reference sheet'!$A$2:$V$2329, 10,FALSE) = "Y", "Hispanic",
IF(VLOOKUP($A1670,'Student reference sheet'!$A$2:$V$2329,11,FALSE) &lt;&gt; "",
IF(VLOOKUP($A1670,'Student reference sheet'!$A$2:$V$2329,11,FALSE) = "UNK", "Unknown", VLOOKUP(VALUE(VLOOKUP($A1670,'Student reference sheet'!$A$2:$V$2329,11,FALSE)),'Ethnicity Reference'!$A$2:$B$22,2,FALSE)),
IF(VLOOKUP($A1670,'Student reference sheet'!$A$2:$V$2329,9,FALSE) &lt;&gt; "", VLOOKUP(VALUE(VLOOKUP($A1670,'Student reference sheet'!$A$2:$V$2329,9,FALSE)),'Ethnicity Reference'!$A$2:$B$22,2,FALSE),"Unknown"))))</f>
        <v/>
      </c>
      <c r="U1670" s="35"/>
    </row>
    <row r="1671" spans="1:21" ht="15.75">
      <c r="A1671" s="47"/>
      <c r="B1671" s="33"/>
      <c r="C1671" s="39" t="str">
        <f>IF($A1671 &lt;&gt; "",VLOOKUP($A1671,'Student reference sheet'!$A$2:$V$2329, 3,FALSE), "")</f>
        <v/>
      </c>
      <c r="D1671" s="39" t="str">
        <f>IF($A1671 &lt;&gt; "",VLOOKUP($A1671,'Student reference sheet'!$A$2:$V$2329, 2,FALSE), "")</f>
        <v/>
      </c>
      <c r="E1671" s="35"/>
      <c r="F1671" s="34"/>
      <c r="G1671" s="40" t="str">
        <f t="shared" ca="1" si="78"/>
        <v/>
      </c>
      <c r="H1671" s="40" t="str">
        <f t="shared" ca="1" si="79"/>
        <v/>
      </c>
      <c r="I1671" s="36" t="str">
        <f>IF($A1671 = "", "",
IF(COUNTIF(MINIMUM_DAY_DATES[], Attendance!J1671) &gt; 0, VLOOKUP(Attendance!$G1671,MINIMUM_DAY_PERIOD_SCHEDULE[], 2,TRUE),
IF(COUNTIF(RALLY_DATES[], Attendance!J1671) &gt; 0, VLOOKUP(Attendance!$G1671,RALLY_PERIOD_SCHEDULE[], 2,TRUE),
IF(WEEKDAY(Attendance!$J1671) = 2,
       IF(COUNTIF(FINALS_WEEK_MONDAY_DATE[],Attendance!$J1671) &gt; 0, VLOOKUP(Attendance!$G1671,FINALS_WEEK_MONDAY_PERIOD_SCHEDULE[],2,TRUE),
       VLOOKUP(Attendance!$G1671,REGULAR_WEEK_SCHEDULE[],6,TRUE)),
IF(WEEKDAY($J1671) = 3,
       IF(COUNTIF(FINALS_WEEK_TUESDAY_DATE[],Attendance!$J1671) &gt; 0, VLOOKUP(Attendance!$G1671,FINALS_WEEK_TUESDAY_PERIOD_SCHEDULE[],2,TRUE),
       VLOOKUP(Attendance!$G1671,REGULAR_WEEK_SCHEDULE[[Tuesday]:[Period]],5,TRUE)),
IF(WEEKDAY(Attendance!$J1671) = 4,
        IF(COUNTIF(BLOCK_WEDNESDAY_DATES[],Attendance!$J1671) &gt; 0, VLOOKUP(Attendance!$G1671,BLOCK_WEDNESDAY_PERIOD_SCHEDULE[],2,TRUE),
        IF(COUNTIF(FINALS_WEEK_WEDNESDAY_DATE[],Attendance!$J1671) &gt; 0, VLOOKUP(Attendance!$G1671,FINALS_WEEK_WEDNESDAY_PERIOD_SCHEDULE[],2,TRUE),
       VLOOKUP(Attendance!$G1671,REGULAR_WEEK_SCHEDULE[[Wednesday]:[Period]],4,TRUE))),
IF(WEEKDAY($J1671) = 5,
       IF(COUNTIF(BLOCK_THURSDAY_DATES[],Attendance!$J1671) &gt; 0, VLOOKUP(Attendance!$G1671,BLOCK_THURSDAY_PERIOD_SCHEDULE[],2,TRUE),
       IF(COUNTIF(FINALS_WEEK_THURSDAY_DATE[],Attendance!$J1671) &gt; 0, VLOOKUP(Attendance!$G1671,FINALS_WEEK_THURSDAY_PERIOD_SCHEDULE[],2,TRUE),
       VLOOKUP(Attendance!$G1671,REGULAR_WEEK_SCHEDULE[[Thursday]:[Period]],3,TRUE))),
IF(WEEKDAY(Attendance!$J1671) = 6,
       IF(COUNTIF(FINALS_WEEK_FRIDAY_DATE[],Attendance!$J1671) &gt; 0, VLOOKUP(Attendance!$G1671,FINALS_WEEK_FRIDAY_PERIOD_SCHEDULE[],2,TRUE),
       VLOOKUP(Attendance!$G1671,REGULAR_WEEK_SCHEDULE[[Friday]:[Period]],2,TRUE))))))))))</f>
        <v/>
      </c>
      <c r="J1671" s="41" t="str">
        <f t="shared" ca="1" si="80"/>
        <v/>
      </c>
      <c r="K1671" s="41" t="str">
        <f>IF($A1671 &lt;&gt; "",VLOOKUP($A1671,'Student reference sheet'!$A$2:$V$2329, 7,FALSE), "")</f>
        <v/>
      </c>
      <c r="L1671" s="30" t="str">
        <f>IF($A1671 ="", "", VLOOKUP($A1671, 'Student reference sheet'!$A$2:$Z$2603,23,FALSE))</f>
        <v/>
      </c>
      <c r="M1671" s="30" t="str">
        <f>IF($A1671 ="", "", VLOOKUP($A1671, 'Student reference sheet'!$A$2:$Z$2603,24,FALSE))</f>
        <v/>
      </c>
      <c r="N1671" s="30" t="str">
        <f>IF($A1671 ="", "", VLOOKUP($A1671, 'Student reference sheet'!$A$2:$Z$2603,26,FALSE))</f>
        <v/>
      </c>
      <c r="O1671" s="30" t="str">
        <f>IF($A1671 ="", "", VLOOKUP($A1671, 'Student reference sheet'!$A$2:$Z$2603,25,FALSE))</f>
        <v/>
      </c>
      <c r="P1671" s="39" t="str">
        <f>IF($A1671 = "", "", IF(OR(VLOOKUP($A1671,'Student reference sheet'!$A$2:$V$2400,8,FALSE) = "R",  VLOOKUP($A1671,'Student reference sheet'!$A$2:$V$2400,8,FALSE) = "L"), "X", ""))</f>
        <v/>
      </c>
      <c r="Q1671" s="39" t="str">
        <f>IF($A1671 ="", "", VLOOKUP($A1671, 'Student reference sheet'!$A$2:$V$2603,22,FALSE))</f>
        <v/>
      </c>
      <c r="R1671" s="39" t="str">
        <f>IF($A1671 &lt;&gt; "",VLOOKUP($A1671,'Student reference sheet'!$A$2:$V$2329, 5,FALSE), "")</f>
        <v/>
      </c>
      <c r="S1671" s="39" t="str">
        <f>IF($A1671 &lt;&gt; "",VLOOKUP($A1671,'Student reference sheet'!$A$2:$V$2329, 6,FALSE), "")</f>
        <v/>
      </c>
      <c r="T1671" s="30" t="str">
        <f>IF($A1671 = "","",
IF(VLOOKUP($A1671,'Student reference sheet'!$A$2:$V$2329, 10,FALSE) = "Y", "Hispanic",
IF(VLOOKUP($A1671,'Student reference sheet'!$A$2:$V$2329,11,FALSE) &lt;&gt; "",
IF(VLOOKUP($A1671,'Student reference sheet'!$A$2:$V$2329,11,FALSE) = "UNK", "Unknown", VLOOKUP(VALUE(VLOOKUP($A1671,'Student reference sheet'!$A$2:$V$2329,11,FALSE)),'Ethnicity Reference'!$A$2:$B$22,2,FALSE)),
IF(VLOOKUP($A1671,'Student reference sheet'!$A$2:$V$2329,9,FALSE) &lt;&gt; "", VLOOKUP(VALUE(VLOOKUP($A1671,'Student reference sheet'!$A$2:$V$2329,9,FALSE)),'Ethnicity Reference'!$A$2:$B$22,2,FALSE),"Unknown"))))</f>
        <v/>
      </c>
      <c r="U1671" s="35"/>
    </row>
    <row r="1672" spans="1:21" ht="15.75">
      <c r="A1672" s="47"/>
      <c r="B1672" s="33"/>
      <c r="C1672" s="39" t="str">
        <f>IF($A1672 &lt;&gt; "",VLOOKUP($A1672,'Student reference sheet'!$A$2:$V$2329, 3,FALSE), "")</f>
        <v/>
      </c>
      <c r="D1672" s="39" t="str">
        <f>IF($A1672 &lt;&gt; "",VLOOKUP($A1672,'Student reference sheet'!$A$2:$V$2329, 2,FALSE), "")</f>
        <v/>
      </c>
      <c r="E1672" s="35"/>
      <c r="F1672" s="34"/>
      <c r="G1672" s="40" t="str">
        <f t="shared" ca="1" si="78"/>
        <v/>
      </c>
      <c r="H1672" s="40" t="str">
        <f t="shared" ca="1" si="79"/>
        <v/>
      </c>
      <c r="I1672" s="36" t="str">
        <f>IF($A1672 = "", "",
IF(COUNTIF(MINIMUM_DAY_DATES[], Attendance!J1672) &gt; 0, VLOOKUP(Attendance!$G1672,MINIMUM_DAY_PERIOD_SCHEDULE[], 2,TRUE),
IF(COUNTIF(RALLY_DATES[], Attendance!J1672) &gt; 0, VLOOKUP(Attendance!$G1672,RALLY_PERIOD_SCHEDULE[], 2,TRUE),
IF(WEEKDAY(Attendance!$J1672) = 2,
       IF(COUNTIF(FINALS_WEEK_MONDAY_DATE[],Attendance!$J1672) &gt; 0, VLOOKUP(Attendance!$G1672,FINALS_WEEK_MONDAY_PERIOD_SCHEDULE[],2,TRUE),
       VLOOKUP(Attendance!$G1672,REGULAR_WEEK_SCHEDULE[],6,TRUE)),
IF(WEEKDAY($J1672) = 3,
       IF(COUNTIF(FINALS_WEEK_TUESDAY_DATE[],Attendance!$J1672) &gt; 0, VLOOKUP(Attendance!$G1672,FINALS_WEEK_TUESDAY_PERIOD_SCHEDULE[],2,TRUE),
       VLOOKUP(Attendance!$G1672,REGULAR_WEEK_SCHEDULE[[Tuesday]:[Period]],5,TRUE)),
IF(WEEKDAY(Attendance!$J1672) = 4,
        IF(COUNTIF(BLOCK_WEDNESDAY_DATES[],Attendance!$J1672) &gt; 0, VLOOKUP(Attendance!$G1672,BLOCK_WEDNESDAY_PERIOD_SCHEDULE[],2,TRUE),
        IF(COUNTIF(FINALS_WEEK_WEDNESDAY_DATE[],Attendance!$J1672) &gt; 0, VLOOKUP(Attendance!$G1672,FINALS_WEEK_WEDNESDAY_PERIOD_SCHEDULE[],2,TRUE),
       VLOOKUP(Attendance!$G1672,REGULAR_WEEK_SCHEDULE[[Wednesday]:[Period]],4,TRUE))),
IF(WEEKDAY($J1672) = 5,
       IF(COUNTIF(BLOCK_THURSDAY_DATES[],Attendance!$J1672) &gt; 0, VLOOKUP(Attendance!$G1672,BLOCK_THURSDAY_PERIOD_SCHEDULE[],2,TRUE),
       IF(COUNTIF(FINALS_WEEK_THURSDAY_DATE[],Attendance!$J1672) &gt; 0, VLOOKUP(Attendance!$G1672,FINALS_WEEK_THURSDAY_PERIOD_SCHEDULE[],2,TRUE),
       VLOOKUP(Attendance!$G1672,REGULAR_WEEK_SCHEDULE[[Thursday]:[Period]],3,TRUE))),
IF(WEEKDAY(Attendance!$J1672) = 6,
       IF(COUNTIF(FINALS_WEEK_FRIDAY_DATE[],Attendance!$J1672) &gt; 0, VLOOKUP(Attendance!$G1672,FINALS_WEEK_FRIDAY_PERIOD_SCHEDULE[],2,TRUE),
       VLOOKUP(Attendance!$G1672,REGULAR_WEEK_SCHEDULE[[Friday]:[Period]],2,TRUE))))))))))</f>
        <v/>
      </c>
      <c r="J1672" s="41" t="str">
        <f t="shared" ca="1" si="80"/>
        <v/>
      </c>
      <c r="K1672" s="41" t="str">
        <f>IF($A1672 &lt;&gt; "",VLOOKUP($A1672,'Student reference sheet'!$A$2:$V$2329, 7,FALSE), "")</f>
        <v/>
      </c>
      <c r="L1672" s="30" t="str">
        <f>IF($A1672 ="", "", VLOOKUP($A1672, 'Student reference sheet'!$A$2:$Z$2603,23,FALSE))</f>
        <v/>
      </c>
      <c r="M1672" s="30" t="str">
        <f>IF($A1672 ="", "", VLOOKUP($A1672, 'Student reference sheet'!$A$2:$Z$2603,24,FALSE))</f>
        <v/>
      </c>
      <c r="N1672" s="30" t="str">
        <f>IF($A1672 ="", "", VLOOKUP($A1672, 'Student reference sheet'!$A$2:$Z$2603,26,FALSE))</f>
        <v/>
      </c>
      <c r="O1672" s="30" t="str">
        <f>IF($A1672 ="", "", VLOOKUP($A1672, 'Student reference sheet'!$A$2:$Z$2603,25,FALSE))</f>
        <v/>
      </c>
      <c r="P1672" s="39" t="str">
        <f>IF($A1672 = "", "", IF(OR(VLOOKUP($A1672,'Student reference sheet'!$A$2:$V$2400,8,FALSE) = "R",  VLOOKUP($A1672,'Student reference sheet'!$A$2:$V$2400,8,FALSE) = "L"), "X", ""))</f>
        <v/>
      </c>
      <c r="Q1672" s="39" t="str">
        <f>IF($A1672 ="", "", VLOOKUP($A1672, 'Student reference sheet'!$A$2:$V$2603,22,FALSE))</f>
        <v/>
      </c>
      <c r="R1672" s="39" t="str">
        <f>IF($A1672 &lt;&gt; "",VLOOKUP($A1672,'Student reference sheet'!$A$2:$V$2329, 5,FALSE), "")</f>
        <v/>
      </c>
      <c r="S1672" s="39" t="str">
        <f>IF($A1672 &lt;&gt; "",VLOOKUP($A1672,'Student reference sheet'!$A$2:$V$2329, 6,FALSE), "")</f>
        <v/>
      </c>
      <c r="T1672" s="30" t="str">
        <f>IF($A1672 = "","",
IF(VLOOKUP($A1672,'Student reference sheet'!$A$2:$V$2329, 10,FALSE) = "Y", "Hispanic",
IF(VLOOKUP($A1672,'Student reference sheet'!$A$2:$V$2329,11,FALSE) &lt;&gt; "",
IF(VLOOKUP($A1672,'Student reference sheet'!$A$2:$V$2329,11,FALSE) = "UNK", "Unknown", VLOOKUP(VALUE(VLOOKUP($A1672,'Student reference sheet'!$A$2:$V$2329,11,FALSE)),'Ethnicity Reference'!$A$2:$B$22,2,FALSE)),
IF(VLOOKUP($A1672,'Student reference sheet'!$A$2:$V$2329,9,FALSE) &lt;&gt; "", VLOOKUP(VALUE(VLOOKUP($A1672,'Student reference sheet'!$A$2:$V$2329,9,FALSE)),'Ethnicity Reference'!$A$2:$B$22,2,FALSE),"Unknown"))))</f>
        <v/>
      </c>
      <c r="U1672" s="35"/>
    </row>
    <row r="1673" spans="1:21" ht="15.75">
      <c r="A1673" s="47"/>
      <c r="B1673" s="33"/>
      <c r="C1673" s="39" t="str">
        <f>IF($A1673 &lt;&gt; "",VLOOKUP($A1673,'Student reference sheet'!$A$2:$V$2329, 3,FALSE), "")</f>
        <v/>
      </c>
      <c r="D1673" s="39" t="str">
        <f>IF($A1673 &lt;&gt; "",VLOOKUP($A1673,'Student reference sheet'!$A$2:$V$2329, 2,FALSE), "")</f>
        <v/>
      </c>
      <c r="E1673" s="35"/>
      <c r="F1673" s="34"/>
      <c r="G1673" s="40" t="str">
        <f t="shared" ca="1" si="78"/>
        <v/>
      </c>
      <c r="H1673" s="40" t="str">
        <f t="shared" ca="1" si="79"/>
        <v/>
      </c>
      <c r="I1673" s="36" t="str">
        <f>IF($A1673 = "", "",
IF(COUNTIF(MINIMUM_DAY_DATES[], Attendance!J1673) &gt; 0, VLOOKUP(Attendance!$G1673,MINIMUM_DAY_PERIOD_SCHEDULE[], 2,TRUE),
IF(COUNTIF(RALLY_DATES[], Attendance!J1673) &gt; 0, VLOOKUP(Attendance!$G1673,RALLY_PERIOD_SCHEDULE[], 2,TRUE),
IF(WEEKDAY(Attendance!$J1673) = 2,
       IF(COUNTIF(FINALS_WEEK_MONDAY_DATE[],Attendance!$J1673) &gt; 0, VLOOKUP(Attendance!$G1673,FINALS_WEEK_MONDAY_PERIOD_SCHEDULE[],2,TRUE),
       VLOOKUP(Attendance!$G1673,REGULAR_WEEK_SCHEDULE[],6,TRUE)),
IF(WEEKDAY($J1673) = 3,
       IF(COUNTIF(FINALS_WEEK_TUESDAY_DATE[],Attendance!$J1673) &gt; 0, VLOOKUP(Attendance!$G1673,FINALS_WEEK_TUESDAY_PERIOD_SCHEDULE[],2,TRUE),
       VLOOKUP(Attendance!$G1673,REGULAR_WEEK_SCHEDULE[[Tuesday]:[Period]],5,TRUE)),
IF(WEEKDAY(Attendance!$J1673) = 4,
        IF(COUNTIF(BLOCK_WEDNESDAY_DATES[],Attendance!$J1673) &gt; 0, VLOOKUP(Attendance!$G1673,BLOCK_WEDNESDAY_PERIOD_SCHEDULE[],2,TRUE),
        IF(COUNTIF(FINALS_WEEK_WEDNESDAY_DATE[],Attendance!$J1673) &gt; 0, VLOOKUP(Attendance!$G1673,FINALS_WEEK_WEDNESDAY_PERIOD_SCHEDULE[],2,TRUE),
       VLOOKUP(Attendance!$G1673,REGULAR_WEEK_SCHEDULE[[Wednesday]:[Period]],4,TRUE))),
IF(WEEKDAY($J1673) = 5,
       IF(COUNTIF(BLOCK_THURSDAY_DATES[],Attendance!$J1673) &gt; 0, VLOOKUP(Attendance!$G1673,BLOCK_THURSDAY_PERIOD_SCHEDULE[],2,TRUE),
       IF(COUNTIF(FINALS_WEEK_THURSDAY_DATE[],Attendance!$J1673) &gt; 0, VLOOKUP(Attendance!$G1673,FINALS_WEEK_THURSDAY_PERIOD_SCHEDULE[],2,TRUE),
       VLOOKUP(Attendance!$G1673,REGULAR_WEEK_SCHEDULE[[Thursday]:[Period]],3,TRUE))),
IF(WEEKDAY(Attendance!$J1673) = 6,
       IF(COUNTIF(FINALS_WEEK_FRIDAY_DATE[],Attendance!$J1673) &gt; 0, VLOOKUP(Attendance!$G1673,FINALS_WEEK_FRIDAY_PERIOD_SCHEDULE[],2,TRUE),
       VLOOKUP(Attendance!$G1673,REGULAR_WEEK_SCHEDULE[[Friday]:[Period]],2,TRUE))))))))))</f>
        <v/>
      </c>
      <c r="J1673" s="41" t="str">
        <f t="shared" ca="1" si="80"/>
        <v/>
      </c>
      <c r="K1673" s="41" t="str">
        <f>IF($A1673 &lt;&gt; "",VLOOKUP($A1673,'Student reference sheet'!$A$2:$V$2329, 7,FALSE), "")</f>
        <v/>
      </c>
      <c r="L1673" s="30" t="str">
        <f>IF($A1673 ="", "", VLOOKUP($A1673, 'Student reference sheet'!$A$2:$Z$2603,23,FALSE))</f>
        <v/>
      </c>
      <c r="M1673" s="30" t="str">
        <f>IF($A1673 ="", "", VLOOKUP($A1673, 'Student reference sheet'!$A$2:$Z$2603,24,FALSE))</f>
        <v/>
      </c>
      <c r="N1673" s="30" t="str">
        <f>IF($A1673 ="", "", VLOOKUP($A1673, 'Student reference sheet'!$A$2:$Z$2603,26,FALSE))</f>
        <v/>
      </c>
      <c r="O1673" s="30" t="str">
        <f>IF($A1673 ="", "", VLOOKUP($A1673, 'Student reference sheet'!$A$2:$Z$2603,25,FALSE))</f>
        <v/>
      </c>
      <c r="P1673" s="39" t="str">
        <f>IF($A1673 = "", "", IF(OR(VLOOKUP($A1673,'Student reference sheet'!$A$2:$V$2400,8,FALSE) = "R",  VLOOKUP($A1673,'Student reference sheet'!$A$2:$V$2400,8,FALSE) = "L"), "X", ""))</f>
        <v/>
      </c>
      <c r="Q1673" s="39" t="str">
        <f>IF($A1673 ="", "", VLOOKUP($A1673, 'Student reference sheet'!$A$2:$V$2603,22,FALSE))</f>
        <v/>
      </c>
      <c r="R1673" s="39" t="str">
        <f>IF($A1673 &lt;&gt; "",VLOOKUP($A1673,'Student reference sheet'!$A$2:$V$2329, 5,FALSE), "")</f>
        <v/>
      </c>
      <c r="S1673" s="39" t="str">
        <f>IF($A1673 &lt;&gt; "",VLOOKUP($A1673,'Student reference sheet'!$A$2:$V$2329, 6,FALSE), "")</f>
        <v/>
      </c>
      <c r="T1673" s="30" t="str">
        <f>IF($A1673 = "","",
IF(VLOOKUP($A1673,'Student reference sheet'!$A$2:$V$2329, 10,FALSE) = "Y", "Hispanic",
IF(VLOOKUP($A1673,'Student reference sheet'!$A$2:$V$2329,11,FALSE) &lt;&gt; "",
IF(VLOOKUP($A1673,'Student reference sheet'!$A$2:$V$2329,11,FALSE) = "UNK", "Unknown", VLOOKUP(VALUE(VLOOKUP($A1673,'Student reference sheet'!$A$2:$V$2329,11,FALSE)),'Ethnicity Reference'!$A$2:$B$22,2,FALSE)),
IF(VLOOKUP($A1673,'Student reference sheet'!$A$2:$V$2329,9,FALSE) &lt;&gt; "", VLOOKUP(VALUE(VLOOKUP($A1673,'Student reference sheet'!$A$2:$V$2329,9,FALSE)),'Ethnicity Reference'!$A$2:$B$22,2,FALSE),"Unknown"))))</f>
        <v/>
      </c>
      <c r="U1673" s="35"/>
    </row>
    <row r="1674" spans="1:21" ht="15.75">
      <c r="A1674" s="47"/>
      <c r="B1674" s="33"/>
      <c r="C1674" s="39" t="str">
        <f>IF($A1674 &lt;&gt; "",VLOOKUP($A1674,'Student reference sheet'!$A$2:$V$2329, 3,FALSE), "")</f>
        <v/>
      </c>
      <c r="D1674" s="39" t="str">
        <f>IF($A1674 &lt;&gt; "",VLOOKUP($A1674,'Student reference sheet'!$A$2:$V$2329, 2,FALSE), "")</f>
        <v/>
      </c>
      <c r="E1674" s="35"/>
      <c r="F1674" s="34"/>
      <c r="G1674" s="40" t="str">
        <f t="shared" ref="G1674:G1737" ca="1" si="81">IF(A1674 &lt;&gt;"", IF(G1674 = "",NOW() - TODAY(), G1674), "")</f>
        <v/>
      </c>
      <c r="H1674" s="40" t="str">
        <f t="shared" ref="H1674:H1737" ca="1" si="82">IF(B1674 &lt;&gt;"", IF(H1674 = "",NOW() - TODAY(), H1674), "")</f>
        <v/>
      </c>
      <c r="I1674" s="36" t="str">
        <f>IF($A1674 = "", "",
IF(COUNTIF(MINIMUM_DAY_DATES[], Attendance!J1674) &gt; 0, VLOOKUP(Attendance!$G1674,MINIMUM_DAY_PERIOD_SCHEDULE[], 2,TRUE),
IF(COUNTIF(RALLY_DATES[], Attendance!J1674) &gt; 0, VLOOKUP(Attendance!$G1674,RALLY_PERIOD_SCHEDULE[], 2,TRUE),
IF(WEEKDAY(Attendance!$J1674) = 2,
       IF(COUNTIF(FINALS_WEEK_MONDAY_DATE[],Attendance!$J1674) &gt; 0, VLOOKUP(Attendance!$G1674,FINALS_WEEK_MONDAY_PERIOD_SCHEDULE[],2,TRUE),
       VLOOKUP(Attendance!$G1674,REGULAR_WEEK_SCHEDULE[],6,TRUE)),
IF(WEEKDAY($J1674) = 3,
       IF(COUNTIF(FINALS_WEEK_TUESDAY_DATE[],Attendance!$J1674) &gt; 0, VLOOKUP(Attendance!$G1674,FINALS_WEEK_TUESDAY_PERIOD_SCHEDULE[],2,TRUE),
       VLOOKUP(Attendance!$G1674,REGULAR_WEEK_SCHEDULE[[Tuesday]:[Period]],5,TRUE)),
IF(WEEKDAY(Attendance!$J1674) = 4,
        IF(COUNTIF(BLOCK_WEDNESDAY_DATES[],Attendance!$J1674) &gt; 0, VLOOKUP(Attendance!$G1674,BLOCK_WEDNESDAY_PERIOD_SCHEDULE[],2,TRUE),
        IF(COUNTIF(FINALS_WEEK_WEDNESDAY_DATE[],Attendance!$J1674) &gt; 0, VLOOKUP(Attendance!$G1674,FINALS_WEEK_WEDNESDAY_PERIOD_SCHEDULE[],2,TRUE),
       VLOOKUP(Attendance!$G1674,REGULAR_WEEK_SCHEDULE[[Wednesday]:[Period]],4,TRUE))),
IF(WEEKDAY($J1674) = 5,
       IF(COUNTIF(BLOCK_THURSDAY_DATES[],Attendance!$J1674) &gt; 0, VLOOKUP(Attendance!$G1674,BLOCK_THURSDAY_PERIOD_SCHEDULE[],2,TRUE),
       IF(COUNTIF(FINALS_WEEK_THURSDAY_DATE[],Attendance!$J1674) &gt; 0, VLOOKUP(Attendance!$G1674,FINALS_WEEK_THURSDAY_PERIOD_SCHEDULE[],2,TRUE),
       VLOOKUP(Attendance!$G1674,REGULAR_WEEK_SCHEDULE[[Thursday]:[Period]],3,TRUE))),
IF(WEEKDAY(Attendance!$J1674) = 6,
       IF(COUNTIF(FINALS_WEEK_FRIDAY_DATE[],Attendance!$J1674) &gt; 0, VLOOKUP(Attendance!$G1674,FINALS_WEEK_FRIDAY_PERIOD_SCHEDULE[],2,TRUE),
       VLOOKUP(Attendance!$G1674,REGULAR_WEEK_SCHEDULE[[Friday]:[Period]],2,TRUE))))))))))</f>
        <v/>
      </c>
      <c r="J1674" s="41" t="str">
        <f t="shared" ref="J1674:J1737" ca="1" si="83">IF(A1674 &lt;&gt;"", IF(J1674 = "",TODAY(), J1674), "")</f>
        <v/>
      </c>
      <c r="K1674" s="41" t="str">
        <f>IF($A1674 &lt;&gt; "",VLOOKUP($A1674,'Student reference sheet'!$A$2:$V$2329, 7,FALSE), "")</f>
        <v/>
      </c>
      <c r="L1674" s="30" t="str">
        <f>IF($A1674 ="", "", VLOOKUP($A1674, 'Student reference sheet'!$A$2:$Z$2603,23,FALSE))</f>
        <v/>
      </c>
      <c r="M1674" s="30" t="str">
        <f>IF($A1674 ="", "", VLOOKUP($A1674, 'Student reference sheet'!$A$2:$Z$2603,24,FALSE))</f>
        <v/>
      </c>
      <c r="N1674" s="30" t="str">
        <f>IF($A1674 ="", "", VLOOKUP($A1674, 'Student reference sheet'!$A$2:$Z$2603,26,FALSE))</f>
        <v/>
      </c>
      <c r="O1674" s="30" t="str">
        <f>IF($A1674 ="", "", VLOOKUP($A1674, 'Student reference sheet'!$A$2:$Z$2603,25,FALSE))</f>
        <v/>
      </c>
      <c r="P1674" s="39" t="str">
        <f>IF($A1674 = "", "", IF(OR(VLOOKUP($A1674,'Student reference sheet'!$A$2:$V$2400,8,FALSE) = "R",  VLOOKUP($A1674,'Student reference sheet'!$A$2:$V$2400,8,FALSE) = "L"), "X", ""))</f>
        <v/>
      </c>
      <c r="Q1674" s="39" t="str">
        <f>IF($A1674 ="", "", VLOOKUP($A1674, 'Student reference sheet'!$A$2:$V$2603,22,FALSE))</f>
        <v/>
      </c>
      <c r="R1674" s="39" t="str">
        <f>IF($A1674 &lt;&gt; "",VLOOKUP($A1674,'Student reference sheet'!$A$2:$V$2329, 5,FALSE), "")</f>
        <v/>
      </c>
      <c r="S1674" s="39" t="str">
        <f>IF($A1674 &lt;&gt; "",VLOOKUP($A1674,'Student reference sheet'!$A$2:$V$2329, 6,FALSE), "")</f>
        <v/>
      </c>
      <c r="T1674" s="30" t="str">
        <f>IF($A1674 = "","",
IF(VLOOKUP($A1674,'Student reference sheet'!$A$2:$V$2329, 10,FALSE) = "Y", "Hispanic",
IF(VLOOKUP($A1674,'Student reference sheet'!$A$2:$V$2329,11,FALSE) &lt;&gt; "",
IF(VLOOKUP($A1674,'Student reference sheet'!$A$2:$V$2329,11,FALSE) = "UNK", "Unknown", VLOOKUP(VALUE(VLOOKUP($A1674,'Student reference sheet'!$A$2:$V$2329,11,FALSE)),'Ethnicity Reference'!$A$2:$B$22,2,FALSE)),
IF(VLOOKUP($A1674,'Student reference sheet'!$A$2:$V$2329,9,FALSE) &lt;&gt; "", VLOOKUP(VALUE(VLOOKUP($A1674,'Student reference sheet'!$A$2:$V$2329,9,FALSE)),'Ethnicity Reference'!$A$2:$B$22,2,FALSE),"Unknown"))))</f>
        <v/>
      </c>
      <c r="U1674" s="35"/>
    </row>
    <row r="1675" spans="1:21" ht="15.75">
      <c r="A1675" s="47"/>
      <c r="B1675" s="33"/>
      <c r="C1675" s="39" t="str">
        <f>IF($A1675 &lt;&gt; "",VLOOKUP($A1675,'Student reference sheet'!$A$2:$V$2329, 3,FALSE), "")</f>
        <v/>
      </c>
      <c r="D1675" s="39" t="str">
        <f>IF($A1675 &lt;&gt; "",VLOOKUP($A1675,'Student reference sheet'!$A$2:$V$2329, 2,FALSE), "")</f>
        <v/>
      </c>
      <c r="E1675" s="35"/>
      <c r="F1675" s="34"/>
      <c r="G1675" s="40" t="str">
        <f t="shared" ca="1" si="81"/>
        <v/>
      </c>
      <c r="H1675" s="40" t="str">
        <f t="shared" ca="1" si="82"/>
        <v/>
      </c>
      <c r="I1675" s="36" t="str">
        <f>IF($A1675 = "", "",
IF(COUNTIF(MINIMUM_DAY_DATES[], Attendance!J1675) &gt; 0, VLOOKUP(Attendance!$G1675,MINIMUM_DAY_PERIOD_SCHEDULE[], 2,TRUE),
IF(COUNTIF(RALLY_DATES[], Attendance!J1675) &gt; 0, VLOOKUP(Attendance!$G1675,RALLY_PERIOD_SCHEDULE[], 2,TRUE),
IF(WEEKDAY(Attendance!$J1675) = 2,
       IF(COUNTIF(FINALS_WEEK_MONDAY_DATE[],Attendance!$J1675) &gt; 0, VLOOKUP(Attendance!$G1675,FINALS_WEEK_MONDAY_PERIOD_SCHEDULE[],2,TRUE),
       VLOOKUP(Attendance!$G1675,REGULAR_WEEK_SCHEDULE[],6,TRUE)),
IF(WEEKDAY($J1675) = 3,
       IF(COUNTIF(FINALS_WEEK_TUESDAY_DATE[],Attendance!$J1675) &gt; 0, VLOOKUP(Attendance!$G1675,FINALS_WEEK_TUESDAY_PERIOD_SCHEDULE[],2,TRUE),
       VLOOKUP(Attendance!$G1675,REGULAR_WEEK_SCHEDULE[[Tuesday]:[Period]],5,TRUE)),
IF(WEEKDAY(Attendance!$J1675) = 4,
        IF(COUNTIF(BLOCK_WEDNESDAY_DATES[],Attendance!$J1675) &gt; 0, VLOOKUP(Attendance!$G1675,BLOCK_WEDNESDAY_PERIOD_SCHEDULE[],2,TRUE),
        IF(COUNTIF(FINALS_WEEK_WEDNESDAY_DATE[],Attendance!$J1675) &gt; 0, VLOOKUP(Attendance!$G1675,FINALS_WEEK_WEDNESDAY_PERIOD_SCHEDULE[],2,TRUE),
       VLOOKUP(Attendance!$G1675,REGULAR_WEEK_SCHEDULE[[Wednesday]:[Period]],4,TRUE))),
IF(WEEKDAY($J1675) = 5,
       IF(COUNTIF(BLOCK_THURSDAY_DATES[],Attendance!$J1675) &gt; 0, VLOOKUP(Attendance!$G1675,BLOCK_THURSDAY_PERIOD_SCHEDULE[],2,TRUE),
       IF(COUNTIF(FINALS_WEEK_THURSDAY_DATE[],Attendance!$J1675) &gt; 0, VLOOKUP(Attendance!$G1675,FINALS_WEEK_THURSDAY_PERIOD_SCHEDULE[],2,TRUE),
       VLOOKUP(Attendance!$G1675,REGULAR_WEEK_SCHEDULE[[Thursday]:[Period]],3,TRUE))),
IF(WEEKDAY(Attendance!$J1675) = 6,
       IF(COUNTIF(FINALS_WEEK_FRIDAY_DATE[],Attendance!$J1675) &gt; 0, VLOOKUP(Attendance!$G1675,FINALS_WEEK_FRIDAY_PERIOD_SCHEDULE[],2,TRUE),
       VLOOKUP(Attendance!$G1675,REGULAR_WEEK_SCHEDULE[[Friday]:[Period]],2,TRUE))))))))))</f>
        <v/>
      </c>
      <c r="J1675" s="41" t="str">
        <f t="shared" ca="1" si="83"/>
        <v/>
      </c>
      <c r="K1675" s="41" t="str">
        <f>IF($A1675 &lt;&gt; "",VLOOKUP($A1675,'Student reference sheet'!$A$2:$V$2329, 7,FALSE), "")</f>
        <v/>
      </c>
      <c r="L1675" s="30" t="str">
        <f>IF($A1675 ="", "", VLOOKUP($A1675, 'Student reference sheet'!$A$2:$Z$2603,23,FALSE))</f>
        <v/>
      </c>
      <c r="M1675" s="30" t="str">
        <f>IF($A1675 ="", "", VLOOKUP($A1675, 'Student reference sheet'!$A$2:$Z$2603,24,FALSE))</f>
        <v/>
      </c>
      <c r="N1675" s="30" t="str">
        <f>IF($A1675 ="", "", VLOOKUP($A1675, 'Student reference sheet'!$A$2:$Z$2603,26,FALSE))</f>
        <v/>
      </c>
      <c r="O1675" s="30" t="str">
        <f>IF($A1675 ="", "", VLOOKUP($A1675, 'Student reference sheet'!$A$2:$Z$2603,25,FALSE))</f>
        <v/>
      </c>
      <c r="P1675" s="39" t="str">
        <f>IF($A1675 = "", "", IF(OR(VLOOKUP($A1675,'Student reference sheet'!$A$2:$V$2400,8,FALSE) = "R",  VLOOKUP($A1675,'Student reference sheet'!$A$2:$V$2400,8,FALSE) = "L"), "X", ""))</f>
        <v/>
      </c>
      <c r="Q1675" s="39" t="str">
        <f>IF($A1675 ="", "", VLOOKUP($A1675, 'Student reference sheet'!$A$2:$V$2603,22,FALSE))</f>
        <v/>
      </c>
      <c r="R1675" s="39" t="str">
        <f>IF($A1675 &lt;&gt; "",VLOOKUP($A1675,'Student reference sheet'!$A$2:$V$2329, 5,FALSE), "")</f>
        <v/>
      </c>
      <c r="S1675" s="39" t="str">
        <f>IF($A1675 &lt;&gt; "",VLOOKUP($A1675,'Student reference sheet'!$A$2:$V$2329, 6,FALSE), "")</f>
        <v/>
      </c>
      <c r="T1675" s="30" t="str">
        <f>IF($A1675 = "","",
IF(VLOOKUP($A1675,'Student reference sheet'!$A$2:$V$2329, 10,FALSE) = "Y", "Hispanic",
IF(VLOOKUP($A1675,'Student reference sheet'!$A$2:$V$2329,11,FALSE) &lt;&gt; "",
IF(VLOOKUP($A1675,'Student reference sheet'!$A$2:$V$2329,11,FALSE) = "UNK", "Unknown", VLOOKUP(VALUE(VLOOKUP($A1675,'Student reference sheet'!$A$2:$V$2329,11,FALSE)),'Ethnicity Reference'!$A$2:$B$22,2,FALSE)),
IF(VLOOKUP($A1675,'Student reference sheet'!$A$2:$V$2329,9,FALSE) &lt;&gt; "", VLOOKUP(VALUE(VLOOKUP($A1675,'Student reference sheet'!$A$2:$V$2329,9,FALSE)),'Ethnicity Reference'!$A$2:$B$22,2,FALSE),"Unknown"))))</f>
        <v/>
      </c>
      <c r="U1675" s="35"/>
    </row>
    <row r="1676" spans="1:21" ht="15.75">
      <c r="A1676" s="47"/>
      <c r="B1676" s="33"/>
      <c r="C1676" s="39" t="str">
        <f>IF($A1676 &lt;&gt; "",VLOOKUP($A1676,'Student reference sheet'!$A$2:$V$2329, 3,FALSE), "")</f>
        <v/>
      </c>
      <c r="D1676" s="39" t="str">
        <f>IF($A1676 &lt;&gt; "",VLOOKUP($A1676,'Student reference sheet'!$A$2:$V$2329, 2,FALSE), "")</f>
        <v/>
      </c>
      <c r="E1676" s="35"/>
      <c r="F1676" s="34"/>
      <c r="G1676" s="40" t="str">
        <f t="shared" ca="1" si="81"/>
        <v/>
      </c>
      <c r="H1676" s="40" t="str">
        <f t="shared" ca="1" si="82"/>
        <v/>
      </c>
      <c r="I1676" s="36" t="str">
        <f>IF($A1676 = "", "",
IF(COUNTIF(MINIMUM_DAY_DATES[], Attendance!J1676) &gt; 0, VLOOKUP(Attendance!$G1676,MINIMUM_DAY_PERIOD_SCHEDULE[], 2,TRUE),
IF(COUNTIF(RALLY_DATES[], Attendance!J1676) &gt; 0, VLOOKUP(Attendance!$G1676,RALLY_PERIOD_SCHEDULE[], 2,TRUE),
IF(WEEKDAY(Attendance!$J1676) = 2,
       IF(COUNTIF(FINALS_WEEK_MONDAY_DATE[],Attendance!$J1676) &gt; 0, VLOOKUP(Attendance!$G1676,FINALS_WEEK_MONDAY_PERIOD_SCHEDULE[],2,TRUE),
       VLOOKUP(Attendance!$G1676,REGULAR_WEEK_SCHEDULE[],6,TRUE)),
IF(WEEKDAY($J1676) = 3,
       IF(COUNTIF(FINALS_WEEK_TUESDAY_DATE[],Attendance!$J1676) &gt; 0, VLOOKUP(Attendance!$G1676,FINALS_WEEK_TUESDAY_PERIOD_SCHEDULE[],2,TRUE),
       VLOOKUP(Attendance!$G1676,REGULAR_WEEK_SCHEDULE[[Tuesday]:[Period]],5,TRUE)),
IF(WEEKDAY(Attendance!$J1676) = 4,
        IF(COUNTIF(BLOCK_WEDNESDAY_DATES[],Attendance!$J1676) &gt; 0, VLOOKUP(Attendance!$G1676,BLOCK_WEDNESDAY_PERIOD_SCHEDULE[],2,TRUE),
        IF(COUNTIF(FINALS_WEEK_WEDNESDAY_DATE[],Attendance!$J1676) &gt; 0, VLOOKUP(Attendance!$G1676,FINALS_WEEK_WEDNESDAY_PERIOD_SCHEDULE[],2,TRUE),
       VLOOKUP(Attendance!$G1676,REGULAR_WEEK_SCHEDULE[[Wednesday]:[Period]],4,TRUE))),
IF(WEEKDAY($J1676) = 5,
       IF(COUNTIF(BLOCK_THURSDAY_DATES[],Attendance!$J1676) &gt; 0, VLOOKUP(Attendance!$G1676,BLOCK_THURSDAY_PERIOD_SCHEDULE[],2,TRUE),
       IF(COUNTIF(FINALS_WEEK_THURSDAY_DATE[],Attendance!$J1676) &gt; 0, VLOOKUP(Attendance!$G1676,FINALS_WEEK_THURSDAY_PERIOD_SCHEDULE[],2,TRUE),
       VLOOKUP(Attendance!$G1676,REGULAR_WEEK_SCHEDULE[[Thursday]:[Period]],3,TRUE))),
IF(WEEKDAY(Attendance!$J1676) = 6,
       IF(COUNTIF(FINALS_WEEK_FRIDAY_DATE[],Attendance!$J1676) &gt; 0, VLOOKUP(Attendance!$G1676,FINALS_WEEK_FRIDAY_PERIOD_SCHEDULE[],2,TRUE),
       VLOOKUP(Attendance!$G1676,REGULAR_WEEK_SCHEDULE[[Friday]:[Period]],2,TRUE))))))))))</f>
        <v/>
      </c>
      <c r="J1676" s="41" t="str">
        <f t="shared" ca="1" si="83"/>
        <v/>
      </c>
      <c r="K1676" s="41" t="str">
        <f>IF($A1676 &lt;&gt; "",VLOOKUP($A1676,'Student reference sheet'!$A$2:$V$2329, 7,FALSE), "")</f>
        <v/>
      </c>
      <c r="L1676" s="30" t="str">
        <f>IF($A1676 ="", "", VLOOKUP($A1676, 'Student reference sheet'!$A$2:$Z$2603,23,FALSE))</f>
        <v/>
      </c>
      <c r="M1676" s="30" t="str">
        <f>IF($A1676 ="", "", VLOOKUP($A1676, 'Student reference sheet'!$A$2:$Z$2603,24,FALSE))</f>
        <v/>
      </c>
      <c r="N1676" s="30" t="str">
        <f>IF($A1676 ="", "", VLOOKUP($A1676, 'Student reference sheet'!$A$2:$Z$2603,26,FALSE))</f>
        <v/>
      </c>
      <c r="O1676" s="30" t="str">
        <f>IF($A1676 ="", "", VLOOKUP($A1676, 'Student reference sheet'!$A$2:$Z$2603,25,FALSE))</f>
        <v/>
      </c>
      <c r="P1676" s="39" t="str">
        <f>IF($A1676 = "", "", IF(OR(VLOOKUP($A1676,'Student reference sheet'!$A$2:$V$2400,8,FALSE) = "R",  VLOOKUP($A1676,'Student reference sheet'!$A$2:$V$2400,8,FALSE) = "L"), "X", ""))</f>
        <v/>
      </c>
      <c r="Q1676" s="39" t="str">
        <f>IF($A1676 ="", "", VLOOKUP($A1676, 'Student reference sheet'!$A$2:$V$2603,22,FALSE))</f>
        <v/>
      </c>
      <c r="R1676" s="39" t="str">
        <f>IF($A1676 &lt;&gt; "",VLOOKUP($A1676,'Student reference sheet'!$A$2:$V$2329, 5,FALSE), "")</f>
        <v/>
      </c>
      <c r="S1676" s="39" t="str">
        <f>IF($A1676 &lt;&gt; "",VLOOKUP($A1676,'Student reference sheet'!$A$2:$V$2329, 6,FALSE), "")</f>
        <v/>
      </c>
      <c r="T1676" s="30" t="str">
        <f>IF($A1676 = "","",
IF(VLOOKUP($A1676,'Student reference sheet'!$A$2:$V$2329, 10,FALSE) = "Y", "Hispanic",
IF(VLOOKUP($A1676,'Student reference sheet'!$A$2:$V$2329,11,FALSE) &lt;&gt; "",
IF(VLOOKUP($A1676,'Student reference sheet'!$A$2:$V$2329,11,FALSE) = "UNK", "Unknown", VLOOKUP(VALUE(VLOOKUP($A1676,'Student reference sheet'!$A$2:$V$2329,11,FALSE)),'Ethnicity Reference'!$A$2:$B$22,2,FALSE)),
IF(VLOOKUP($A1676,'Student reference sheet'!$A$2:$V$2329,9,FALSE) &lt;&gt; "", VLOOKUP(VALUE(VLOOKUP($A1676,'Student reference sheet'!$A$2:$V$2329,9,FALSE)),'Ethnicity Reference'!$A$2:$B$22,2,FALSE),"Unknown"))))</f>
        <v/>
      </c>
      <c r="U1676" s="35"/>
    </row>
    <row r="1677" spans="1:21" ht="15.75">
      <c r="A1677" s="47"/>
      <c r="B1677" s="33"/>
      <c r="C1677" s="39" t="str">
        <f>IF($A1677 &lt;&gt; "",VLOOKUP($A1677,'Student reference sheet'!$A$2:$V$2329, 3,FALSE), "")</f>
        <v/>
      </c>
      <c r="D1677" s="39" t="str">
        <f>IF($A1677 &lt;&gt; "",VLOOKUP($A1677,'Student reference sheet'!$A$2:$V$2329, 2,FALSE), "")</f>
        <v/>
      </c>
      <c r="E1677" s="35"/>
      <c r="F1677" s="34"/>
      <c r="G1677" s="40" t="str">
        <f t="shared" ca="1" si="81"/>
        <v/>
      </c>
      <c r="H1677" s="40" t="str">
        <f t="shared" ca="1" si="82"/>
        <v/>
      </c>
      <c r="I1677" s="36" t="str">
        <f>IF($A1677 = "", "",
IF(COUNTIF(MINIMUM_DAY_DATES[], Attendance!J1677) &gt; 0, VLOOKUP(Attendance!$G1677,MINIMUM_DAY_PERIOD_SCHEDULE[], 2,TRUE),
IF(COUNTIF(RALLY_DATES[], Attendance!J1677) &gt; 0, VLOOKUP(Attendance!$G1677,RALLY_PERIOD_SCHEDULE[], 2,TRUE),
IF(WEEKDAY(Attendance!$J1677) = 2,
       IF(COUNTIF(FINALS_WEEK_MONDAY_DATE[],Attendance!$J1677) &gt; 0, VLOOKUP(Attendance!$G1677,FINALS_WEEK_MONDAY_PERIOD_SCHEDULE[],2,TRUE),
       VLOOKUP(Attendance!$G1677,REGULAR_WEEK_SCHEDULE[],6,TRUE)),
IF(WEEKDAY($J1677) = 3,
       IF(COUNTIF(FINALS_WEEK_TUESDAY_DATE[],Attendance!$J1677) &gt; 0, VLOOKUP(Attendance!$G1677,FINALS_WEEK_TUESDAY_PERIOD_SCHEDULE[],2,TRUE),
       VLOOKUP(Attendance!$G1677,REGULAR_WEEK_SCHEDULE[[Tuesday]:[Period]],5,TRUE)),
IF(WEEKDAY(Attendance!$J1677) = 4,
        IF(COUNTIF(BLOCK_WEDNESDAY_DATES[],Attendance!$J1677) &gt; 0, VLOOKUP(Attendance!$G1677,BLOCK_WEDNESDAY_PERIOD_SCHEDULE[],2,TRUE),
        IF(COUNTIF(FINALS_WEEK_WEDNESDAY_DATE[],Attendance!$J1677) &gt; 0, VLOOKUP(Attendance!$G1677,FINALS_WEEK_WEDNESDAY_PERIOD_SCHEDULE[],2,TRUE),
       VLOOKUP(Attendance!$G1677,REGULAR_WEEK_SCHEDULE[[Wednesday]:[Period]],4,TRUE))),
IF(WEEKDAY($J1677) = 5,
       IF(COUNTIF(BLOCK_THURSDAY_DATES[],Attendance!$J1677) &gt; 0, VLOOKUP(Attendance!$G1677,BLOCK_THURSDAY_PERIOD_SCHEDULE[],2,TRUE),
       IF(COUNTIF(FINALS_WEEK_THURSDAY_DATE[],Attendance!$J1677) &gt; 0, VLOOKUP(Attendance!$G1677,FINALS_WEEK_THURSDAY_PERIOD_SCHEDULE[],2,TRUE),
       VLOOKUP(Attendance!$G1677,REGULAR_WEEK_SCHEDULE[[Thursday]:[Period]],3,TRUE))),
IF(WEEKDAY(Attendance!$J1677) = 6,
       IF(COUNTIF(FINALS_WEEK_FRIDAY_DATE[],Attendance!$J1677) &gt; 0, VLOOKUP(Attendance!$G1677,FINALS_WEEK_FRIDAY_PERIOD_SCHEDULE[],2,TRUE),
       VLOOKUP(Attendance!$G1677,REGULAR_WEEK_SCHEDULE[[Friday]:[Period]],2,TRUE))))))))))</f>
        <v/>
      </c>
      <c r="J1677" s="41" t="str">
        <f t="shared" ca="1" si="83"/>
        <v/>
      </c>
      <c r="K1677" s="41" t="str">
        <f>IF($A1677 &lt;&gt; "",VLOOKUP($A1677,'Student reference sheet'!$A$2:$V$2329, 7,FALSE), "")</f>
        <v/>
      </c>
      <c r="L1677" s="30" t="str">
        <f>IF($A1677 ="", "", VLOOKUP($A1677, 'Student reference sheet'!$A$2:$Z$2603,23,FALSE))</f>
        <v/>
      </c>
      <c r="M1677" s="30" t="str">
        <f>IF($A1677 ="", "", VLOOKUP($A1677, 'Student reference sheet'!$A$2:$Z$2603,24,FALSE))</f>
        <v/>
      </c>
      <c r="N1677" s="30" t="str">
        <f>IF($A1677 ="", "", VLOOKUP($A1677, 'Student reference sheet'!$A$2:$Z$2603,26,FALSE))</f>
        <v/>
      </c>
      <c r="O1677" s="30" t="str">
        <f>IF($A1677 ="", "", VLOOKUP($A1677, 'Student reference sheet'!$A$2:$Z$2603,25,FALSE))</f>
        <v/>
      </c>
      <c r="P1677" s="39" t="str">
        <f>IF($A1677 = "", "", IF(OR(VLOOKUP($A1677,'Student reference sheet'!$A$2:$V$2400,8,FALSE) = "R",  VLOOKUP($A1677,'Student reference sheet'!$A$2:$V$2400,8,FALSE) = "L"), "X", ""))</f>
        <v/>
      </c>
      <c r="Q1677" s="39" t="str">
        <f>IF($A1677 ="", "", VLOOKUP($A1677, 'Student reference sheet'!$A$2:$V$2603,22,FALSE))</f>
        <v/>
      </c>
      <c r="R1677" s="39" t="str">
        <f>IF($A1677 &lt;&gt; "",VLOOKUP($A1677,'Student reference sheet'!$A$2:$V$2329, 5,FALSE), "")</f>
        <v/>
      </c>
      <c r="S1677" s="39" t="str">
        <f>IF($A1677 &lt;&gt; "",VLOOKUP($A1677,'Student reference sheet'!$A$2:$V$2329, 6,FALSE), "")</f>
        <v/>
      </c>
      <c r="T1677" s="30" t="str">
        <f>IF($A1677 = "","",
IF(VLOOKUP($A1677,'Student reference sheet'!$A$2:$V$2329, 10,FALSE) = "Y", "Hispanic",
IF(VLOOKUP($A1677,'Student reference sheet'!$A$2:$V$2329,11,FALSE) &lt;&gt; "",
IF(VLOOKUP($A1677,'Student reference sheet'!$A$2:$V$2329,11,FALSE) = "UNK", "Unknown", VLOOKUP(VALUE(VLOOKUP($A1677,'Student reference sheet'!$A$2:$V$2329,11,FALSE)),'Ethnicity Reference'!$A$2:$B$22,2,FALSE)),
IF(VLOOKUP($A1677,'Student reference sheet'!$A$2:$V$2329,9,FALSE) &lt;&gt; "", VLOOKUP(VALUE(VLOOKUP($A1677,'Student reference sheet'!$A$2:$V$2329,9,FALSE)),'Ethnicity Reference'!$A$2:$B$22,2,FALSE),"Unknown"))))</f>
        <v/>
      </c>
      <c r="U1677" s="35"/>
    </row>
    <row r="1678" spans="1:21" ht="15.75">
      <c r="A1678" s="47"/>
      <c r="B1678" s="33"/>
      <c r="C1678" s="39" t="str">
        <f>IF($A1678 &lt;&gt; "",VLOOKUP($A1678,'Student reference sheet'!$A$2:$V$2329, 3,FALSE), "")</f>
        <v/>
      </c>
      <c r="D1678" s="39" t="str">
        <f>IF($A1678 &lt;&gt; "",VLOOKUP($A1678,'Student reference sheet'!$A$2:$V$2329, 2,FALSE), "")</f>
        <v/>
      </c>
      <c r="E1678" s="35"/>
      <c r="F1678" s="34"/>
      <c r="G1678" s="40" t="str">
        <f t="shared" ca="1" si="81"/>
        <v/>
      </c>
      <c r="H1678" s="40" t="str">
        <f t="shared" ca="1" si="82"/>
        <v/>
      </c>
      <c r="I1678" s="36" t="str">
        <f>IF($A1678 = "", "",
IF(COUNTIF(MINIMUM_DAY_DATES[], Attendance!J1678) &gt; 0, VLOOKUP(Attendance!$G1678,MINIMUM_DAY_PERIOD_SCHEDULE[], 2,TRUE),
IF(COUNTIF(RALLY_DATES[], Attendance!J1678) &gt; 0, VLOOKUP(Attendance!$G1678,RALLY_PERIOD_SCHEDULE[], 2,TRUE),
IF(WEEKDAY(Attendance!$J1678) = 2,
       IF(COUNTIF(FINALS_WEEK_MONDAY_DATE[],Attendance!$J1678) &gt; 0, VLOOKUP(Attendance!$G1678,FINALS_WEEK_MONDAY_PERIOD_SCHEDULE[],2,TRUE),
       VLOOKUP(Attendance!$G1678,REGULAR_WEEK_SCHEDULE[],6,TRUE)),
IF(WEEKDAY($J1678) = 3,
       IF(COUNTIF(FINALS_WEEK_TUESDAY_DATE[],Attendance!$J1678) &gt; 0, VLOOKUP(Attendance!$G1678,FINALS_WEEK_TUESDAY_PERIOD_SCHEDULE[],2,TRUE),
       VLOOKUP(Attendance!$G1678,REGULAR_WEEK_SCHEDULE[[Tuesday]:[Period]],5,TRUE)),
IF(WEEKDAY(Attendance!$J1678) = 4,
        IF(COUNTIF(BLOCK_WEDNESDAY_DATES[],Attendance!$J1678) &gt; 0, VLOOKUP(Attendance!$G1678,BLOCK_WEDNESDAY_PERIOD_SCHEDULE[],2,TRUE),
        IF(COUNTIF(FINALS_WEEK_WEDNESDAY_DATE[],Attendance!$J1678) &gt; 0, VLOOKUP(Attendance!$G1678,FINALS_WEEK_WEDNESDAY_PERIOD_SCHEDULE[],2,TRUE),
       VLOOKUP(Attendance!$G1678,REGULAR_WEEK_SCHEDULE[[Wednesday]:[Period]],4,TRUE))),
IF(WEEKDAY($J1678) = 5,
       IF(COUNTIF(BLOCK_THURSDAY_DATES[],Attendance!$J1678) &gt; 0, VLOOKUP(Attendance!$G1678,BLOCK_THURSDAY_PERIOD_SCHEDULE[],2,TRUE),
       IF(COUNTIF(FINALS_WEEK_THURSDAY_DATE[],Attendance!$J1678) &gt; 0, VLOOKUP(Attendance!$G1678,FINALS_WEEK_THURSDAY_PERIOD_SCHEDULE[],2,TRUE),
       VLOOKUP(Attendance!$G1678,REGULAR_WEEK_SCHEDULE[[Thursday]:[Period]],3,TRUE))),
IF(WEEKDAY(Attendance!$J1678) = 6,
       IF(COUNTIF(FINALS_WEEK_FRIDAY_DATE[],Attendance!$J1678) &gt; 0, VLOOKUP(Attendance!$G1678,FINALS_WEEK_FRIDAY_PERIOD_SCHEDULE[],2,TRUE),
       VLOOKUP(Attendance!$G1678,REGULAR_WEEK_SCHEDULE[[Friday]:[Period]],2,TRUE))))))))))</f>
        <v/>
      </c>
      <c r="J1678" s="41" t="str">
        <f t="shared" ca="1" si="83"/>
        <v/>
      </c>
      <c r="K1678" s="41" t="str">
        <f>IF($A1678 &lt;&gt; "",VLOOKUP($A1678,'Student reference sheet'!$A$2:$V$2329, 7,FALSE), "")</f>
        <v/>
      </c>
      <c r="L1678" s="30" t="str">
        <f>IF($A1678 ="", "", VLOOKUP($A1678, 'Student reference sheet'!$A$2:$Z$2603,23,FALSE))</f>
        <v/>
      </c>
      <c r="M1678" s="30" t="str">
        <f>IF($A1678 ="", "", VLOOKUP($A1678, 'Student reference sheet'!$A$2:$Z$2603,24,FALSE))</f>
        <v/>
      </c>
      <c r="N1678" s="30" t="str">
        <f>IF($A1678 ="", "", VLOOKUP($A1678, 'Student reference sheet'!$A$2:$Z$2603,26,FALSE))</f>
        <v/>
      </c>
      <c r="O1678" s="30" t="str">
        <f>IF($A1678 ="", "", VLOOKUP($A1678, 'Student reference sheet'!$A$2:$Z$2603,25,FALSE))</f>
        <v/>
      </c>
      <c r="P1678" s="39" t="str">
        <f>IF($A1678 = "", "", IF(OR(VLOOKUP($A1678,'Student reference sheet'!$A$2:$V$2400,8,FALSE) = "R",  VLOOKUP($A1678,'Student reference sheet'!$A$2:$V$2400,8,FALSE) = "L"), "X", ""))</f>
        <v/>
      </c>
      <c r="Q1678" s="39" t="str">
        <f>IF($A1678 ="", "", VLOOKUP($A1678, 'Student reference sheet'!$A$2:$V$2603,22,FALSE))</f>
        <v/>
      </c>
      <c r="R1678" s="39" t="str">
        <f>IF($A1678 &lt;&gt; "",VLOOKUP($A1678,'Student reference sheet'!$A$2:$V$2329, 5,FALSE), "")</f>
        <v/>
      </c>
      <c r="S1678" s="39" t="str">
        <f>IF($A1678 &lt;&gt; "",VLOOKUP($A1678,'Student reference sheet'!$A$2:$V$2329, 6,FALSE), "")</f>
        <v/>
      </c>
      <c r="T1678" s="30" t="str">
        <f>IF($A1678 = "","",
IF(VLOOKUP($A1678,'Student reference sheet'!$A$2:$V$2329, 10,FALSE) = "Y", "Hispanic",
IF(VLOOKUP($A1678,'Student reference sheet'!$A$2:$V$2329,11,FALSE) &lt;&gt; "",
IF(VLOOKUP($A1678,'Student reference sheet'!$A$2:$V$2329,11,FALSE) = "UNK", "Unknown", VLOOKUP(VALUE(VLOOKUP($A1678,'Student reference sheet'!$A$2:$V$2329,11,FALSE)),'Ethnicity Reference'!$A$2:$B$22,2,FALSE)),
IF(VLOOKUP($A1678,'Student reference sheet'!$A$2:$V$2329,9,FALSE) &lt;&gt; "", VLOOKUP(VALUE(VLOOKUP($A1678,'Student reference sheet'!$A$2:$V$2329,9,FALSE)),'Ethnicity Reference'!$A$2:$B$22,2,FALSE),"Unknown"))))</f>
        <v/>
      </c>
      <c r="U1678" s="35"/>
    </row>
    <row r="1679" spans="1:21" ht="15.75">
      <c r="A1679" s="47"/>
      <c r="B1679" s="33"/>
      <c r="C1679" s="39" t="str">
        <f>IF($A1679 &lt;&gt; "",VLOOKUP($A1679,'Student reference sheet'!$A$2:$V$2329, 3,FALSE), "")</f>
        <v/>
      </c>
      <c r="D1679" s="39" t="str">
        <f>IF($A1679 &lt;&gt; "",VLOOKUP($A1679,'Student reference sheet'!$A$2:$V$2329, 2,FALSE), "")</f>
        <v/>
      </c>
      <c r="E1679" s="35"/>
      <c r="F1679" s="34"/>
      <c r="G1679" s="40" t="str">
        <f t="shared" ca="1" si="81"/>
        <v/>
      </c>
      <c r="H1679" s="40" t="str">
        <f t="shared" ca="1" si="82"/>
        <v/>
      </c>
      <c r="I1679" s="36" t="str">
        <f>IF($A1679 = "", "",
IF(COUNTIF(MINIMUM_DAY_DATES[], Attendance!J1679) &gt; 0, VLOOKUP(Attendance!$G1679,MINIMUM_DAY_PERIOD_SCHEDULE[], 2,TRUE),
IF(COUNTIF(RALLY_DATES[], Attendance!J1679) &gt; 0, VLOOKUP(Attendance!$G1679,RALLY_PERIOD_SCHEDULE[], 2,TRUE),
IF(WEEKDAY(Attendance!$J1679) = 2,
       IF(COUNTIF(FINALS_WEEK_MONDAY_DATE[],Attendance!$J1679) &gt; 0, VLOOKUP(Attendance!$G1679,FINALS_WEEK_MONDAY_PERIOD_SCHEDULE[],2,TRUE),
       VLOOKUP(Attendance!$G1679,REGULAR_WEEK_SCHEDULE[],6,TRUE)),
IF(WEEKDAY($J1679) = 3,
       IF(COUNTIF(FINALS_WEEK_TUESDAY_DATE[],Attendance!$J1679) &gt; 0, VLOOKUP(Attendance!$G1679,FINALS_WEEK_TUESDAY_PERIOD_SCHEDULE[],2,TRUE),
       VLOOKUP(Attendance!$G1679,REGULAR_WEEK_SCHEDULE[[Tuesday]:[Period]],5,TRUE)),
IF(WEEKDAY(Attendance!$J1679) = 4,
        IF(COUNTIF(BLOCK_WEDNESDAY_DATES[],Attendance!$J1679) &gt; 0, VLOOKUP(Attendance!$G1679,BLOCK_WEDNESDAY_PERIOD_SCHEDULE[],2,TRUE),
        IF(COUNTIF(FINALS_WEEK_WEDNESDAY_DATE[],Attendance!$J1679) &gt; 0, VLOOKUP(Attendance!$G1679,FINALS_WEEK_WEDNESDAY_PERIOD_SCHEDULE[],2,TRUE),
       VLOOKUP(Attendance!$G1679,REGULAR_WEEK_SCHEDULE[[Wednesday]:[Period]],4,TRUE))),
IF(WEEKDAY($J1679) = 5,
       IF(COUNTIF(BLOCK_THURSDAY_DATES[],Attendance!$J1679) &gt; 0, VLOOKUP(Attendance!$G1679,BLOCK_THURSDAY_PERIOD_SCHEDULE[],2,TRUE),
       IF(COUNTIF(FINALS_WEEK_THURSDAY_DATE[],Attendance!$J1679) &gt; 0, VLOOKUP(Attendance!$G1679,FINALS_WEEK_THURSDAY_PERIOD_SCHEDULE[],2,TRUE),
       VLOOKUP(Attendance!$G1679,REGULAR_WEEK_SCHEDULE[[Thursday]:[Period]],3,TRUE))),
IF(WEEKDAY(Attendance!$J1679) = 6,
       IF(COUNTIF(FINALS_WEEK_FRIDAY_DATE[],Attendance!$J1679) &gt; 0, VLOOKUP(Attendance!$G1679,FINALS_WEEK_FRIDAY_PERIOD_SCHEDULE[],2,TRUE),
       VLOOKUP(Attendance!$G1679,REGULAR_WEEK_SCHEDULE[[Friday]:[Period]],2,TRUE))))))))))</f>
        <v/>
      </c>
      <c r="J1679" s="41" t="str">
        <f t="shared" ca="1" si="83"/>
        <v/>
      </c>
      <c r="K1679" s="41" t="str">
        <f>IF($A1679 &lt;&gt; "",VLOOKUP($A1679,'Student reference sheet'!$A$2:$V$2329, 7,FALSE), "")</f>
        <v/>
      </c>
      <c r="L1679" s="30" t="str">
        <f>IF($A1679 ="", "", VLOOKUP($A1679, 'Student reference sheet'!$A$2:$Z$2603,23,FALSE))</f>
        <v/>
      </c>
      <c r="M1679" s="30" t="str">
        <f>IF($A1679 ="", "", VLOOKUP($A1679, 'Student reference sheet'!$A$2:$Z$2603,24,FALSE))</f>
        <v/>
      </c>
      <c r="N1679" s="30" t="str">
        <f>IF($A1679 ="", "", VLOOKUP($A1679, 'Student reference sheet'!$A$2:$Z$2603,26,FALSE))</f>
        <v/>
      </c>
      <c r="O1679" s="30" t="str">
        <f>IF($A1679 ="", "", VLOOKUP($A1679, 'Student reference sheet'!$A$2:$Z$2603,25,FALSE))</f>
        <v/>
      </c>
      <c r="P1679" s="39" t="str">
        <f>IF($A1679 = "", "", IF(OR(VLOOKUP($A1679,'Student reference sheet'!$A$2:$V$2400,8,FALSE) = "R",  VLOOKUP($A1679,'Student reference sheet'!$A$2:$V$2400,8,FALSE) = "L"), "X", ""))</f>
        <v/>
      </c>
      <c r="Q1679" s="39" t="str">
        <f>IF($A1679 ="", "", VLOOKUP($A1679, 'Student reference sheet'!$A$2:$V$2603,22,FALSE))</f>
        <v/>
      </c>
      <c r="R1679" s="39" t="str">
        <f>IF($A1679 &lt;&gt; "",VLOOKUP($A1679,'Student reference sheet'!$A$2:$V$2329, 5,FALSE), "")</f>
        <v/>
      </c>
      <c r="S1679" s="39" t="str">
        <f>IF($A1679 &lt;&gt; "",VLOOKUP($A1679,'Student reference sheet'!$A$2:$V$2329, 6,FALSE), "")</f>
        <v/>
      </c>
      <c r="T1679" s="30" t="str">
        <f>IF($A1679 = "","",
IF(VLOOKUP($A1679,'Student reference sheet'!$A$2:$V$2329, 10,FALSE) = "Y", "Hispanic",
IF(VLOOKUP($A1679,'Student reference sheet'!$A$2:$V$2329,11,FALSE) &lt;&gt; "",
IF(VLOOKUP($A1679,'Student reference sheet'!$A$2:$V$2329,11,FALSE) = "UNK", "Unknown", VLOOKUP(VALUE(VLOOKUP($A1679,'Student reference sheet'!$A$2:$V$2329,11,FALSE)),'Ethnicity Reference'!$A$2:$B$22,2,FALSE)),
IF(VLOOKUP($A1679,'Student reference sheet'!$A$2:$V$2329,9,FALSE) &lt;&gt; "", VLOOKUP(VALUE(VLOOKUP($A1679,'Student reference sheet'!$A$2:$V$2329,9,FALSE)),'Ethnicity Reference'!$A$2:$B$22,2,FALSE),"Unknown"))))</f>
        <v/>
      </c>
      <c r="U1679" s="35"/>
    </row>
    <row r="1680" spans="1:21" ht="15.75">
      <c r="A1680" s="47"/>
      <c r="B1680" s="33"/>
      <c r="C1680" s="39" t="str">
        <f>IF($A1680 &lt;&gt; "",VLOOKUP($A1680,'Student reference sheet'!$A$2:$V$2329, 3,FALSE), "")</f>
        <v/>
      </c>
      <c r="D1680" s="39" t="str">
        <f>IF($A1680 &lt;&gt; "",VLOOKUP($A1680,'Student reference sheet'!$A$2:$V$2329, 2,FALSE), "")</f>
        <v/>
      </c>
      <c r="E1680" s="35"/>
      <c r="F1680" s="34"/>
      <c r="G1680" s="40" t="str">
        <f t="shared" ca="1" si="81"/>
        <v/>
      </c>
      <c r="H1680" s="40" t="str">
        <f t="shared" ca="1" si="82"/>
        <v/>
      </c>
      <c r="I1680" s="36" t="str">
        <f>IF($A1680 = "", "",
IF(COUNTIF(MINIMUM_DAY_DATES[], Attendance!J1680) &gt; 0, VLOOKUP(Attendance!$G1680,MINIMUM_DAY_PERIOD_SCHEDULE[], 2,TRUE),
IF(COUNTIF(RALLY_DATES[], Attendance!J1680) &gt; 0, VLOOKUP(Attendance!$G1680,RALLY_PERIOD_SCHEDULE[], 2,TRUE),
IF(WEEKDAY(Attendance!$J1680) = 2,
       IF(COUNTIF(FINALS_WEEK_MONDAY_DATE[],Attendance!$J1680) &gt; 0, VLOOKUP(Attendance!$G1680,FINALS_WEEK_MONDAY_PERIOD_SCHEDULE[],2,TRUE),
       VLOOKUP(Attendance!$G1680,REGULAR_WEEK_SCHEDULE[],6,TRUE)),
IF(WEEKDAY($J1680) = 3,
       IF(COUNTIF(FINALS_WEEK_TUESDAY_DATE[],Attendance!$J1680) &gt; 0, VLOOKUP(Attendance!$G1680,FINALS_WEEK_TUESDAY_PERIOD_SCHEDULE[],2,TRUE),
       VLOOKUP(Attendance!$G1680,REGULAR_WEEK_SCHEDULE[[Tuesday]:[Period]],5,TRUE)),
IF(WEEKDAY(Attendance!$J1680) = 4,
        IF(COUNTIF(BLOCK_WEDNESDAY_DATES[],Attendance!$J1680) &gt; 0, VLOOKUP(Attendance!$G1680,BLOCK_WEDNESDAY_PERIOD_SCHEDULE[],2,TRUE),
        IF(COUNTIF(FINALS_WEEK_WEDNESDAY_DATE[],Attendance!$J1680) &gt; 0, VLOOKUP(Attendance!$G1680,FINALS_WEEK_WEDNESDAY_PERIOD_SCHEDULE[],2,TRUE),
       VLOOKUP(Attendance!$G1680,REGULAR_WEEK_SCHEDULE[[Wednesday]:[Period]],4,TRUE))),
IF(WEEKDAY($J1680) = 5,
       IF(COUNTIF(BLOCK_THURSDAY_DATES[],Attendance!$J1680) &gt; 0, VLOOKUP(Attendance!$G1680,BLOCK_THURSDAY_PERIOD_SCHEDULE[],2,TRUE),
       IF(COUNTIF(FINALS_WEEK_THURSDAY_DATE[],Attendance!$J1680) &gt; 0, VLOOKUP(Attendance!$G1680,FINALS_WEEK_THURSDAY_PERIOD_SCHEDULE[],2,TRUE),
       VLOOKUP(Attendance!$G1680,REGULAR_WEEK_SCHEDULE[[Thursday]:[Period]],3,TRUE))),
IF(WEEKDAY(Attendance!$J1680) = 6,
       IF(COUNTIF(FINALS_WEEK_FRIDAY_DATE[],Attendance!$J1680) &gt; 0, VLOOKUP(Attendance!$G1680,FINALS_WEEK_FRIDAY_PERIOD_SCHEDULE[],2,TRUE),
       VLOOKUP(Attendance!$G1680,REGULAR_WEEK_SCHEDULE[[Friday]:[Period]],2,TRUE))))))))))</f>
        <v/>
      </c>
      <c r="J1680" s="41" t="str">
        <f t="shared" ca="1" si="83"/>
        <v/>
      </c>
      <c r="K1680" s="41" t="str">
        <f>IF($A1680 &lt;&gt; "",VLOOKUP($A1680,'Student reference sheet'!$A$2:$V$2329, 7,FALSE), "")</f>
        <v/>
      </c>
      <c r="L1680" s="30" t="str">
        <f>IF($A1680 ="", "", VLOOKUP($A1680, 'Student reference sheet'!$A$2:$Z$2603,23,FALSE))</f>
        <v/>
      </c>
      <c r="M1680" s="30" t="str">
        <f>IF($A1680 ="", "", VLOOKUP($A1680, 'Student reference sheet'!$A$2:$Z$2603,24,FALSE))</f>
        <v/>
      </c>
      <c r="N1680" s="30" t="str">
        <f>IF($A1680 ="", "", VLOOKUP($A1680, 'Student reference sheet'!$A$2:$Z$2603,26,FALSE))</f>
        <v/>
      </c>
      <c r="O1680" s="30" t="str">
        <f>IF($A1680 ="", "", VLOOKUP($A1680, 'Student reference sheet'!$A$2:$Z$2603,25,FALSE))</f>
        <v/>
      </c>
      <c r="P1680" s="39" t="str">
        <f>IF($A1680 = "", "", IF(OR(VLOOKUP($A1680,'Student reference sheet'!$A$2:$V$2400,8,FALSE) = "R",  VLOOKUP($A1680,'Student reference sheet'!$A$2:$V$2400,8,FALSE) = "L"), "X", ""))</f>
        <v/>
      </c>
      <c r="Q1680" s="39" t="str">
        <f>IF($A1680 ="", "", VLOOKUP($A1680, 'Student reference sheet'!$A$2:$V$2603,22,FALSE))</f>
        <v/>
      </c>
      <c r="R1680" s="39" t="str">
        <f>IF($A1680 &lt;&gt; "",VLOOKUP($A1680,'Student reference sheet'!$A$2:$V$2329, 5,FALSE), "")</f>
        <v/>
      </c>
      <c r="S1680" s="39" t="str">
        <f>IF($A1680 &lt;&gt; "",VLOOKUP($A1680,'Student reference sheet'!$A$2:$V$2329, 6,FALSE), "")</f>
        <v/>
      </c>
      <c r="T1680" s="30" t="str">
        <f>IF($A1680 = "","",
IF(VLOOKUP($A1680,'Student reference sheet'!$A$2:$V$2329, 10,FALSE) = "Y", "Hispanic",
IF(VLOOKUP($A1680,'Student reference sheet'!$A$2:$V$2329,11,FALSE) &lt;&gt; "",
IF(VLOOKUP($A1680,'Student reference sheet'!$A$2:$V$2329,11,FALSE) = "UNK", "Unknown", VLOOKUP(VALUE(VLOOKUP($A1680,'Student reference sheet'!$A$2:$V$2329,11,FALSE)),'Ethnicity Reference'!$A$2:$B$22,2,FALSE)),
IF(VLOOKUP($A1680,'Student reference sheet'!$A$2:$V$2329,9,FALSE) &lt;&gt; "", VLOOKUP(VALUE(VLOOKUP($A1680,'Student reference sheet'!$A$2:$V$2329,9,FALSE)),'Ethnicity Reference'!$A$2:$B$22,2,FALSE),"Unknown"))))</f>
        <v/>
      </c>
      <c r="U1680" s="35"/>
    </row>
    <row r="1681" spans="1:21" ht="15.75">
      <c r="A1681" s="47"/>
      <c r="B1681" s="33"/>
      <c r="C1681" s="39" t="str">
        <f>IF($A1681 &lt;&gt; "",VLOOKUP($A1681,'Student reference sheet'!$A$2:$V$2329, 3,FALSE), "")</f>
        <v/>
      </c>
      <c r="D1681" s="39" t="str">
        <f>IF($A1681 &lt;&gt; "",VLOOKUP($A1681,'Student reference sheet'!$A$2:$V$2329, 2,FALSE), "")</f>
        <v/>
      </c>
      <c r="E1681" s="35"/>
      <c r="F1681" s="34"/>
      <c r="G1681" s="40" t="str">
        <f t="shared" ca="1" si="81"/>
        <v/>
      </c>
      <c r="H1681" s="40" t="str">
        <f t="shared" ca="1" si="82"/>
        <v/>
      </c>
      <c r="I1681" s="36" t="str">
        <f>IF($A1681 = "", "",
IF(COUNTIF(MINIMUM_DAY_DATES[], Attendance!J1681) &gt; 0, VLOOKUP(Attendance!$G1681,MINIMUM_DAY_PERIOD_SCHEDULE[], 2,TRUE),
IF(COUNTIF(RALLY_DATES[], Attendance!J1681) &gt; 0, VLOOKUP(Attendance!$G1681,RALLY_PERIOD_SCHEDULE[], 2,TRUE),
IF(WEEKDAY(Attendance!$J1681) = 2,
       IF(COUNTIF(FINALS_WEEK_MONDAY_DATE[],Attendance!$J1681) &gt; 0, VLOOKUP(Attendance!$G1681,FINALS_WEEK_MONDAY_PERIOD_SCHEDULE[],2,TRUE),
       VLOOKUP(Attendance!$G1681,REGULAR_WEEK_SCHEDULE[],6,TRUE)),
IF(WEEKDAY($J1681) = 3,
       IF(COUNTIF(FINALS_WEEK_TUESDAY_DATE[],Attendance!$J1681) &gt; 0, VLOOKUP(Attendance!$G1681,FINALS_WEEK_TUESDAY_PERIOD_SCHEDULE[],2,TRUE),
       VLOOKUP(Attendance!$G1681,REGULAR_WEEK_SCHEDULE[[Tuesday]:[Period]],5,TRUE)),
IF(WEEKDAY(Attendance!$J1681) = 4,
        IF(COUNTIF(BLOCK_WEDNESDAY_DATES[],Attendance!$J1681) &gt; 0, VLOOKUP(Attendance!$G1681,BLOCK_WEDNESDAY_PERIOD_SCHEDULE[],2,TRUE),
        IF(COUNTIF(FINALS_WEEK_WEDNESDAY_DATE[],Attendance!$J1681) &gt; 0, VLOOKUP(Attendance!$G1681,FINALS_WEEK_WEDNESDAY_PERIOD_SCHEDULE[],2,TRUE),
       VLOOKUP(Attendance!$G1681,REGULAR_WEEK_SCHEDULE[[Wednesday]:[Period]],4,TRUE))),
IF(WEEKDAY($J1681) = 5,
       IF(COUNTIF(BLOCK_THURSDAY_DATES[],Attendance!$J1681) &gt; 0, VLOOKUP(Attendance!$G1681,BLOCK_THURSDAY_PERIOD_SCHEDULE[],2,TRUE),
       IF(COUNTIF(FINALS_WEEK_THURSDAY_DATE[],Attendance!$J1681) &gt; 0, VLOOKUP(Attendance!$G1681,FINALS_WEEK_THURSDAY_PERIOD_SCHEDULE[],2,TRUE),
       VLOOKUP(Attendance!$G1681,REGULAR_WEEK_SCHEDULE[[Thursday]:[Period]],3,TRUE))),
IF(WEEKDAY(Attendance!$J1681) = 6,
       IF(COUNTIF(FINALS_WEEK_FRIDAY_DATE[],Attendance!$J1681) &gt; 0, VLOOKUP(Attendance!$G1681,FINALS_WEEK_FRIDAY_PERIOD_SCHEDULE[],2,TRUE),
       VLOOKUP(Attendance!$G1681,REGULAR_WEEK_SCHEDULE[[Friday]:[Period]],2,TRUE))))))))))</f>
        <v/>
      </c>
      <c r="J1681" s="41" t="str">
        <f t="shared" ca="1" si="83"/>
        <v/>
      </c>
      <c r="K1681" s="41" t="str">
        <f>IF($A1681 &lt;&gt; "",VLOOKUP($A1681,'Student reference sheet'!$A$2:$V$2329, 7,FALSE), "")</f>
        <v/>
      </c>
      <c r="L1681" s="30" t="str">
        <f>IF($A1681 ="", "", VLOOKUP($A1681, 'Student reference sheet'!$A$2:$Z$2603,23,FALSE))</f>
        <v/>
      </c>
      <c r="M1681" s="30" t="str">
        <f>IF($A1681 ="", "", VLOOKUP($A1681, 'Student reference sheet'!$A$2:$Z$2603,24,FALSE))</f>
        <v/>
      </c>
      <c r="N1681" s="30" t="str">
        <f>IF($A1681 ="", "", VLOOKUP($A1681, 'Student reference sheet'!$A$2:$Z$2603,26,FALSE))</f>
        <v/>
      </c>
      <c r="O1681" s="30" t="str">
        <f>IF($A1681 ="", "", VLOOKUP($A1681, 'Student reference sheet'!$A$2:$Z$2603,25,FALSE))</f>
        <v/>
      </c>
      <c r="P1681" s="39" t="str">
        <f>IF($A1681 = "", "", IF(OR(VLOOKUP($A1681,'Student reference sheet'!$A$2:$V$2400,8,FALSE) = "R",  VLOOKUP($A1681,'Student reference sheet'!$A$2:$V$2400,8,FALSE) = "L"), "X", ""))</f>
        <v/>
      </c>
      <c r="Q1681" s="39" t="str">
        <f>IF($A1681 ="", "", VLOOKUP($A1681, 'Student reference sheet'!$A$2:$V$2603,22,FALSE))</f>
        <v/>
      </c>
      <c r="R1681" s="39" t="str">
        <f>IF($A1681 &lt;&gt; "",VLOOKUP($A1681,'Student reference sheet'!$A$2:$V$2329, 5,FALSE), "")</f>
        <v/>
      </c>
      <c r="S1681" s="39" t="str">
        <f>IF($A1681 &lt;&gt; "",VLOOKUP($A1681,'Student reference sheet'!$A$2:$V$2329, 6,FALSE), "")</f>
        <v/>
      </c>
      <c r="T1681" s="30" t="str">
        <f>IF($A1681 = "","",
IF(VLOOKUP($A1681,'Student reference sheet'!$A$2:$V$2329, 10,FALSE) = "Y", "Hispanic",
IF(VLOOKUP($A1681,'Student reference sheet'!$A$2:$V$2329,11,FALSE) &lt;&gt; "",
IF(VLOOKUP($A1681,'Student reference sheet'!$A$2:$V$2329,11,FALSE) = "UNK", "Unknown", VLOOKUP(VALUE(VLOOKUP($A1681,'Student reference sheet'!$A$2:$V$2329,11,FALSE)),'Ethnicity Reference'!$A$2:$B$22,2,FALSE)),
IF(VLOOKUP($A1681,'Student reference sheet'!$A$2:$V$2329,9,FALSE) &lt;&gt; "", VLOOKUP(VALUE(VLOOKUP($A1681,'Student reference sheet'!$A$2:$V$2329,9,FALSE)),'Ethnicity Reference'!$A$2:$B$22,2,FALSE),"Unknown"))))</f>
        <v/>
      </c>
      <c r="U1681" s="35"/>
    </row>
    <row r="1682" spans="1:21" ht="15.75">
      <c r="A1682" s="47"/>
      <c r="B1682" s="33"/>
      <c r="C1682" s="39" t="str">
        <f>IF($A1682 &lt;&gt; "",VLOOKUP($A1682,'Student reference sheet'!$A$2:$V$2329, 3,FALSE), "")</f>
        <v/>
      </c>
      <c r="D1682" s="39" t="str">
        <f>IF($A1682 &lt;&gt; "",VLOOKUP($A1682,'Student reference sheet'!$A$2:$V$2329, 2,FALSE), "")</f>
        <v/>
      </c>
      <c r="E1682" s="35"/>
      <c r="F1682" s="34"/>
      <c r="G1682" s="40" t="str">
        <f t="shared" ca="1" si="81"/>
        <v/>
      </c>
      <c r="H1682" s="40" t="str">
        <f t="shared" ca="1" si="82"/>
        <v/>
      </c>
      <c r="I1682" s="36" t="str">
        <f>IF($A1682 = "", "",
IF(COUNTIF(MINIMUM_DAY_DATES[], Attendance!J1682) &gt; 0, VLOOKUP(Attendance!$G1682,MINIMUM_DAY_PERIOD_SCHEDULE[], 2,TRUE),
IF(COUNTIF(RALLY_DATES[], Attendance!J1682) &gt; 0, VLOOKUP(Attendance!$G1682,RALLY_PERIOD_SCHEDULE[], 2,TRUE),
IF(WEEKDAY(Attendance!$J1682) = 2,
       IF(COUNTIF(FINALS_WEEK_MONDAY_DATE[],Attendance!$J1682) &gt; 0, VLOOKUP(Attendance!$G1682,FINALS_WEEK_MONDAY_PERIOD_SCHEDULE[],2,TRUE),
       VLOOKUP(Attendance!$G1682,REGULAR_WEEK_SCHEDULE[],6,TRUE)),
IF(WEEKDAY($J1682) = 3,
       IF(COUNTIF(FINALS_WEEK_TUESDAY_DATE[],Attendance!$J1682) &gt; 0, VLOOKUP(Attendance!$G1682,FINALS_WEEK_TUESDAY_PERIOD_SCHEDULE[],2,TRUE),
       VLOOKUP(Attendance!$G1682,REGULAR_WEEK_SCHEDULE[[Tuesday]:[Period]],5,TRUE)),
IF(WEEKDAY(Attendance!$J1682) = 4,
        IF(COUNTIF(BLOCK_WEDNESDAY_DATES[],Attendance!$J1682) &gt; 0, VLOOKUP(Attendance!$G1682,BLOCK_WEDNESDAY_PERIOD_SCHEDULE[],2,TRUE),
        IF(COUNTIF(FINALS_WEEK_WEDNESDAY_DATE[],Attendance!$J1682) &gt; 0, VLOOKUP(Attendance!$G1682,FINALS_WEEK_WEDNESDAY_PERIOD_SCHEDULE[],2,TRUE),
       VLOOKUP(Attendance!$G1682,REGULAR_WEEK_SCHEDULE[[Wednesday]:[Period]],4,TRUE))),
IF(WEEKDAY($J1682) = 5,
       IF(COUNTIF(BLOCK_THURSDAY_DATES[],Attendance!$J1682) &gt; 0, VLOOKUP(Attendance!$G1682,BLOCK_THURSDAY_PERIOD_SCHEDULE[],2,TRUE),
       IF(COUNTIF(FINALS_WEEK_THURSDAY_DATE[],Attendance!$J1682) &gt; 0, VLOOKUP(Attendance!$G1682,FINALS_WEEK_THURSDAY_PERIOD_SCHEDULE[],2,TRUE),
       VLOOKUP(Attendance!$G1682,REGULAR_WEEK_SCHEDULE[[Thursday]:[Period]],3,TRUE))),
IF(WEEKDAY(Attendance!$J1682) = 6,
       IF(COUNTIF(FINALS_WEEK_FRIDAY_DATE[],Attendance!$J1682) &gt; 0, VLOOKUP(Attendance!$G1682,FINALS_WEEK_FRIDAY_PERIOD_SCHEDULE[],2,TRUE),
       VLOOKUP(Attendance!$G1682,REGULAR_WEEK_SCHEDULE[[Friday]:[Period]],2,TRUE))))))))))</f>
        <v/>
      </c>
      <c r="J1682" s="41" t="str">
        <f t="shared" ca="1" si="83"/>
        <v/>
      </c>
      <c r="K1682" s="41" t="str">
        <f>IF($A1682 &lt;&gt; "",VLOOKUP($A1682,'Student reference sheet'!$A$2:$V$2329, 7,FALSE), "")</f>
        <v/>
      </c>
      <c r="L1682" s="30" t="str">
        <f>IF($A1682 ="", "", VLOOKUP($A1682, 'Student reference sheet'!$A$2:$Z$2603,23,FALSE))</f>
        <v/>
      </c>
      <c r="M1682" s="30" t="str">
        <f>IF($A1682 ="", "", VLOOKUP($A1682, 'Student reference sheet'!$A$2:$Z$2603,24,FALSE))</f>
        <v/>
      </c>
      <c r="N1682" s="30" t="str">
        <f>IF($A1682 ="", "", VLOOKUP($A1682, 'Student reference sheet'!$A$2:$Z$2603,26,FALSE))</f>
        <v/>
      </c>
      <c r="O1682" s="30" t="str">
        <f>IF($A1682 ="", "", VLOOKUP($A1682, 'Student reference sheet'!$A$2:$Z$2603,25,FALSE))</f>
        <v/>
      </c>
      <c r="P1682" s="39" t="str">
        <f>IF($A1682 = "", "", IF(OR(VLOOKUP($A1682,'Student reference sheet'!$A$2:$V$2400,8,FALSE) = "R",  VLOOKUP($A1682,'Student reference sheet'!$A$2:$V$2400,8,FALSE) = "L"), "X", ""))</f>
        <v/>
      </c>
      <c r="Q1682" s="39" t="str">
        <f>IF($A1682 ="", "", VLOOKUP($A1682, 'Student reference sheet'!$A$2:$V$2603,22,FALSE))</f>
        <v/>
      </c>
      <c r="R1682" s="39" t="str">
        <f>IF($A1682 &lt;&gt; "",VLOOKUP($A1682,'Student reference sheet'!$A$2:$V$2329, 5,FALSE), "")</f>
        <v/>
      </c>
      <c r="S1682" s="39" t="str">
        <f>IF($A1682 &lt;&gt; "",VLOOKUP($A1682,'Student reference sheet'!$A$2:$V$2329, 6,FALSE), "")</f>
        <v/>
      </c>
      <c r="T1682" s="30" t="str">
        <f>IF($A1682 = "","",
IF(VLOOKUP($A1682,'Student reference sheet'!$A$2:$V$2329, 10,FALSE) = "Y", "Hispanic",
IF(VLOOKUP($A1682,'Student reference sheet'!$A$2:$V$2329,11,FALSE) &lt;&gt; "",
IF(VLOOKUP($A1682,'Student reference sheet'!$A$2:$V$2329,11,FALSE) = "UNK", "Unknown", VLOOKUP(VALUE(VLOOKUP($A1682,'Student reference sheet'!$A$2:$V$2329,11,FALSE)),'Ethnicity Reference'!$A$2:$B$22,2,FALSE)),
IF(VLOOKUP($A1682,'Student reference sheet'!$A$2:$V$2329,9,FALSE) &lt;&gt; "", VLOOKUP(VALUE(VLOOKUP($A1682,'Student reference sheet'!$A$2:$V$2329,9,FALSE)),'Ethnicity Reference'!$A$2:$B$22,2,FALSE),"Unknown"))))</f>
        <v/>
      </c>
      <c r="U1682" s="35"/>
    </row>
    <row r="1683" spans="1:21" ht="15.75">
      <c r="A1683" s="47"/>
      <c r="B1683" s="33"/>
      <c r="C1683" s="39" t="str">
        <f>IF($A1683 &lt;&gt; "",VLOOKUP($A1683,'Student reference sheet'!$A$2:$V$2329, 3,FALSE), "")</f>
        <v/>
      </c>
      <c r="D1683" s="39" t="str">
        <f>IF($A1683 &lt;&gt; "",VLOOKUP($A1683,'Student reference sheet'!$A$2:$V$2329, 2,FALSE), "")</f>
        <v/>
      </c>
      <c r="E1683" s="35"/>
      <c r="F1683" s="34"/>
      <c r="G1683" s="40" t="str">
        <f t="shared" ca="1" si="81"/>
        <v/>
      </c>
      <c r="H1683" s="40" t="str">
        <f t="shared" ca="1" si="82"/>
        <v/>
      </c>
      <c r="I1683" s="36" t="str">
        <f>IF($A1683 = "", "",
IF(COUNTIF(MINIMUM_DAY_DATES[], Attendance!J1683) &gt; 0, VLOOKUP(Attendance!$G1683,MINIMUM_DAY_PERIOD_SCHEDULE[], 2,TRUE),
IF(COUNTIF(RALLY_DATES[], Attendance!J1683) &gt; 0, VLOOKUP(Attendance!$G1683,RALLY_PERIOD_SCHEDULE[], 2,TRUE),
IF(WEEKDAY(Attendance!$J1683) = 2,
       IF(COUNTIF(FINALS_WEEK_MONDAY_DATE[],Attendance!$J1683) &gt; 0, VLOOKUP(Attendance!$G1683,FINALS_WEEK_MONDAY_PERIOD_SCHEDULE[],2,TRUE),
       VLOOKUP(Attendance!$G1683,REGULAR_WEEK_SCHEDULE[],6,TRUE)),
IF(WEEKDAY($J1683) = 3,
       IF(COUNTIF(FINALS_WEEK_TUESDAY_DATE[],Attendance!$J1683) &gt; 0, VLOOKUP(Attendance!$G1683,FINALS_WEEK_TUESDAY_PERIOD_SCHEDULE[],2,TRUE),
       VLOOKUP(Attendance!$G1683,REGULAR_WEEK_SCHEDULE[[Tuesday]:[Period]],5,TRUE)),
IF(WEEKDAY(Attendance!$J1683) = 4,
        IF(COUNTIF(BLOCK_WEDNESDAY_DATES[],Attendance!$J1683) &gt; 0, VLOOKUP(Attendance!$G1683,BLOCK_WEDNESDAY_PERIOD_SCHEDULE[],2,TRUE),
        IF(COUNTIF(FINALS_WEEK_WEDNESDAY_DATE[],Attendance!$J1683) &gt; 0, VLOOKUP(Attendance!$G1683,FINALS_WEEK_WEDNESDAY_PERIOD_SCHEDULE[],2,TRUE),
       VLOOKUP(Attendance!$G1683,REGULAR_WEEK_SCHEDULE[[Wednesday]:[Period]],4,TRUE))),
IF(WEEKDAY($J1683) = 5,
       IF(COUNTIF(BLOCK_THURSDAY_DATES[],Attendance!$J1683) &gt; 0, VLOOKUP(Attendance!$G1683,BLOCK_THURSDAY_PERIOD_SCHEDULE[],2,TRUE),
       IF(COUNTIF(FINALS_WEEK_THURSDAY_DATE[],Attendance!$J1683) &gt; 0, VLOOKUP(Attendance!$G1683,FINALS_WEEK_THURSDAY_PERIOD_SCHEDULE[],2,TRUE),
       VLOOKUP(Attendance!$G1683,REGULAR_WEEK_SCHEDULE[[Thursday]:[Period]],3,TRUE))),
IF(WEEKDAY(Attendance!$J1683) = 6,
       IF(COUNTIF(FINALS_WEEK_FRIDAY_DATE[],Attendance!$J1683) &gt; 0, VLOOKUP(Attendance!$G1683,FINALS_WEEK_FRIDAY_PERIOD_SCHEDULE[],2,TRUE),
       VLOOKUP(Attendance!$G1683,REGULAR_WEEK_SCHEDULE[[Friday]:[Period]],2,TRUE))))))))))</f>
        <v/>
      </c>
      <c r="J1683" s="41" t="str">
        <f t="shared" ca="1" si="83"/>
        <v/>
      </c>
      <c r="K1683" s="41" t="str">
        <f>IF($A1683 &lt;&gt; "",VLOOKUP($A1683,'Student reference sheet'!$A$2:$V$2329, 7,FALSE), "")</f>
        <v/>
      </c>
      <c r="L1683" s="30" t="str">
        <f>IF($A1683 ="", "", VLOOKUP($A1683, 'Student reference sheet'!$A$2:$Z$2603,23,FALSE))</f>
        <v/>
      </c>
      <c r="M1683" s="30" t="str">
        <f>IF($A1683 ="", "", VLOOKUP($A1683, 'Student reference sheet'!$A$2:$Z$2603,24,FALSE))</f>
        <v/>
      </c>
      <c r="N1683" s="30" t="str">
        <f>IF($A1683 ="", "", VLOOKUP($A1683, 'Student reference sheet'!$A$2:$Z$2603,26,FALSE))</f>
        <v/>
      </c>
      <c r="O1683" s="30" t="str">
        <f>IF($A1683 ="", "", VLOOKUP($A1683, 'Student reference sheet'!$A$2:$Z$2603,25,FALSE))</f>
        <v/>
      </c>
      <c r="P1683" s="39" t="str">
        <f>IF($A1683 = "", "", IF(OR(VLOOKUP($A1683,'Student reference sheet'!$A$2:$V$2400,8,FALSE) = "R",  VLOOKUP($A1683,'Student reference sheet'!$A$2:$V$2400,8,FALSE) = "L"), "X", ""))</f>
        <v/>
      </c>
      <c r="Q1683" s="39" t="str">
        <f>IF($A1683 ="", "", VLOOKUP($A1683, 'Student reference sheet'!$A$2:$V$2603,22,FALSE))</f>
        <v/>
      </c>
      <c r="R1683" s="39" t="str">
        <f>IF($A1683 &lt;&gt; "",VLOOKUP($A1683,'Student reference sheet'!$A$2:$V$2329, 5,FALSE), "")</f>
        <v/>
      </c>
      <c r="S1683" s="39" t="str">
        <f>IF($A1683 &lt;&gt; "",VLOOKUP($A1683,'Student reference sheet'!$A$2:$V$2329, 6,FALSE), "")</f>
        <v/>
      </c>
      <c r="T1683" s="30" t="str">
        <f>IF($A1683 = "","",
IF(VLOOKUP($A1683,'Student reference sheet'!$A$2:$V$2329, 10,FALSE) = "Y", "Hispanic",
IF(VLOOKUP($A1683,'Student reference sheet'!$A$2:$V$2329,11,FALSE) &lt;&gt; "",
IF(VLOOKUP($A1683,'Student reference sheet'!$A$2:$V$2329,11,FALSE) = "UNK", "Unknown", VLOOKUP(VALUE(VLOOKUP($A1683,'Student reference sheet'!$A$2:$V$2329,11,FALSE)),'Ethnicity Reference'!$A$2:$B$22,2,FALSE)),
IF(VLOOKUP($A1683,'Student reference sheet'!$A$2:$V$2329,9,FALSE) &lt;&gt; "", VLOOKUP(VALUE(VLOOKUP($A1683,'Student reference sheet'!$A$2:$V$2329,9,FALSE)),'Ethnicity Reference'!$A$2:$B$22,2,FALSE),"Unknown"))))</f>
        <v/>
      </c>
      <c r="U1683" s="35"/>
    </row>
    <row r="1684" spans="1:21" ht="15.75">
      <c r="A1684" s="47"/>
      <c r="B1684" s="33"/>
      <c r="C1684" s="39" t="str">
        <f>IF($A1684 &lt;&gt; "",VLOOKUP($A1684,'Student reference sheet'!$A$2:$V$2329, 3,FALSE), "")</f>
        <v/>
      </c>
      <c r="D1684" s="39" t="str">
        <f>IF($A1684 &lt;&gt; "",VLOOKUP($A1684,'Student reference sheet'!$A$2:$V$2329, 2,FALSE), "")</f>
        <v/>
      </c>
      <c r="E1684" s="35"/>
      <c r="F1684" s="34"/>
      <c r="G1684" s="40" t="str">
        <f t="shared" ca="1" si="81"/>
        <v/>
      </c>
      <c r="H1684" s="40" t="str">
        <f t="shared" ca="1" si="82"/>
        <v/>
      </c>
      <c r="I1684" s="36" t="str">
        <f>IF($A1684 = "", "",
IF(COUNTIF(MINIMUM_DAY_DATES[], Attendance!J1684) &gt; 0, VLOOKUP(Attendance!$G1684,MINIMUM_DAY_PERIOD_SCHEDULE[], 2,TRUE),
IF(COUNTIF(RALLY_DATES[], Attendance!J1684) &gt; 0, VLOOKUP(Attendance!$G1684,RALLY_PERIOD_SCHEDULE[], 2,TRUE),
IF(WEEKDAY(Attendance!$J1684) = 2,
       IF(COUNTIF(FINALS_WEEK_MONDAY_DATE[],Attendance!$J1684) &gt; 0, VLOOKUP(Attendance!$G1684,FINALS_WEEK_MONDAY_PERIOD_SCHEDULE[],2,TRUE),
       VLOOKUP(Attendance!$G1684,REGULAR_WEEK_SCHEDULE[],6,TRUE)),
IF(WEEKDAY($J1684) = 3,
       IF(COUNTIF(FINALS_WEEK_TUESDAY_DATE[],Attendance!$J1684) &gt; 0, VLOOKUP(Attendance!$G1684,FINALS_WEEK_TUESDAY_PERIOD_SCHEDULE[],2,TRUE),
       VLOOKUP(Attendance!$G1684,REGULAR_WEEK_SCHEDULE[[Tuesday]:[Period]],5,TRUE)),
IF(WEEKDAY(Attendance!$J1684) = 4,
        IF(COUNTIF(BLOCK_WEDNESDAY_DATES[],Attendance!$J1684) &gt; 0, VLOOKUP(Attendance!$G1684,BLOCK_WEDNESDAY_PERIOD_SCHEDULE[],2,TRUE),
        IF(COUNTIF(FINALS_WEEK_WEDNESDAY_DATE[],Attendance!$J1684) &gt; 0, VLOOKUP(Attendance!$G1684,FINALS_WEEK_WEDNESDAY_PERIOD_SCHEDULE[],2,TRUE),
       VLOOKUP(Attendance!$G1684,REGULAR_WEEK_SCHEDULE[[Wednesday]:[Period]],4,TRUE))),
IF(WEEKDAY($J1684) = 5,
       IF(COUNTIF(BLOCK_THURSDAY_DATES[],Attendance!$J1684) &gt; 0, VLOOKUP(Attendance!$G1684,BLOCK_THURSDAY_PERIOD_SCHEDULE[],2,TRUE),
       IF(COUNTIF(FINALS_WEEK_THURSDAY_DATE[],Attendance!$J1684) &gt; 0, VLOOKUP(Attendance!$G1684,FINALS_WEEK_THURSDAY_PERIOD_SCHEDULE[],2,TRUE),
       VLOOKUP(Attendance!$G1684,REGULAR_WEEK_SCHEDULE[[Thursday]:[Period]],3,TRUE))),
IF(WEEKDAY(Attendance!$J1684) = 6,
       IF(COUNTIF(FINALS_WEEK_FRIDAY_DATE[],Attendance!$J1684) &gt; 0, VLOOKUP(Attendance!$G1684,FINALS_WEEK_FRIDAY_PERIOD_SCHEDULE[],2,TRUE),
       VLOOKUP(Attendance!$G1684,REGULAR_WEEK_SCHEDULE[[Friday]:[Period]],2,TRUE))))))))))</f>
        <v/>
      </c>
      <c r="J1684" s="41" t="str">
        <f t="shared" ca="1" si="83"/>
        <v/>
      </c>
      <c r="K1684" s="41" t="str">
        <f>IF($A1684 &lt;&gt; "",VLOOKUP($A1684,'Student reference sheet'!$A$2:$V$2329, 7,FALSE), "")</f>
        <v/>
      </c>
      <c r="L1684" s="30" t="str">
        <f>IF($A1684 ="", "", VLOOKUP($A1684, 'Student reference sheet'!$A$2:$Z$2603,23,FALSE))</f>
        <v/>
      </c>
      <c r="M1684" s="30" t="str">
        <f>IF($A1684 ="", "", VLOOKUP($A1684, 'Student reference sheet'!$A$2:$Z$2603,24,FALSE))</f>
        <v/>
      </c>
      <c r="N1684" s="30" t="str">
        <f>IF($A1684 ="", "", VLOOKUP($A1684, 'Student reference sheet'!$A$2:$Z$2603,26,FALSE))</f>
        <v/>
      </c>
      <c r="O1684" s="30" t="str">
        <f>IF($A1684 ="", "", VLOOKUP($A1684, 'Student reference sheet'!$A$2:$Z$2603,25,FALSE))</f>
        <v/>
      </c>
      <c r="P1684" s="39" t="str">
        <f>IF($A1684 = "", "", IF(OR(VLOOKUP($A1684,'Student reference sheet'!$A$2:$V$2400,8,FALSE) = "R",  VLOOKUP($A1684,'Student reference sheet'!$A$2:$V$2400,8,FALSE) = "L"), "X", ""))</f>
        <v/>
      </c>
      <c r="Q1684" s="39" t="str">
        <f>IF($A1684 ="", "", VLOOKUP($A1684, 'Student reference sheet'!$A$2:$V$2603,22,FALSE))</f>
        <v/>
      </c>
      <c r="R1684" s="39" t="str">
        <f>IF($A1684 &lt;&gt; "",VLOOKUP($A1684,'Student reference sheet'!$A$2:$V$2329, 5,FALSE), "")</f>
        <v/>
      </c>
      <c r="S1684" s="39" t="str">
        <f>IF($A1684 &lt;&gt; "",VLOOKUP($A1684,'Student reference sheet'!$A$2:$V$2329, 6,FALSE), "")</f>
        <v/>
      </c>
      <c r="T1684" s="30" t="str">
        <f>IF($A1684 = "","",
IF(VLOOKUP($A1684,'Student reference sheet'!$A$2:$V$2329, 10,FALSE) = "Y", "Hispanic",
IF(VLOOKUP($A1684,'Student reference sheet'!$A$2:$V$2329,11,FALSE) &lt;&gt; "",
IF(VLOOKUP($A1684,'Student reference sheet'!$A$2:$V$2329,11,FALSE) = "UNK", "Unknown", VLOOKUP(VALUE(VLOOKUP($A1684,'Student reference sheet'!$A$2:$V$2329,11,FALSE)),'Ethnicity Reference'!$A$2:$B$22,2,FALSE)),
IF(VLOOKUP($A1684,'Student reference sheet'!$A$2:$V$2329,9,FALSE) &lt;&gt; "", VLOOKUP(VALUE(VLOOKUP($A1684,'Student reference sheet'!$A$2:$V$2329,9,FALSE)),'Ethnicity Reference'!$A$2:$B$22,2,FALSE),"Unknown"))))</f>
        <v/>
      </c>
      <c r="U1684" s="35"/>
    </row>
    <row r="1685" spans="1:21" ht="15.75">
      <c r="A1685" s="47"/>
      <c r="B1685" s="33"/>
      <c r="C1685" s="39" t="str">
        <f>IF($A1685 &lt;&gt; "",VLOOKUP($A1685,'Student reference sheet'!$A$2:$V$2329, 3,FALSE), "")</f>
        <v/>
      </c>
      <c r="D1685" s="39" t="str">
        <f>IF($A1685 &lt;&gt; "",VLOOKUP($A1685,'Student reference sheet'!$A$2:$V$2329, 2,FALSE), "")</f>
        <v/>
      </c>
      <c r="E1685" s="35"/>
      <c r="F1685" s="34"/>
      <c r="G1685" s="40" t="str">
        <f t="shared" ca="1" si="81"/>
        <v/>
      </c>
      <c r="H1685" s="40" t="str">
        <f t="shared" ca="1" si="82"/>
        <v/>
      </c>
      <c r="I1685" s="36" t="str">
        <f>IF($A1685 = "", "",
IF(COUNTIF(MINIMUM_DAY_DATES[], Attendance!J1685) &gt; 0, VLOOKUP(Attendance!$G1685,MINIMUM_DAY_PERIOD_SCHEDULE[], 2,TRUE),
IF(COUNTIF(RALLY_DATES[], Attendance!J1685) &gt; 0, VLOOKUP(Attendance!$G1685,RALLY_PERIOD_SCHEDULE[], 2,TRUE),
IF(WEEKDAY(Attendance!$J1685) = 2,
       IF(COUNTIF(FINALS_WEEK_MONDAY_DATE[],Attendance!$J1685) &gt; 0, VLOOKUP(Attendance!$G1685,FINALS_WEEK_MONDAY_PERIOD_SCHEDULE[],2,TRUE),
       VLOOKUP(Attendance!$G1685,REGULAR_WEEK_SCHEDULE[],6,TRUE)),
IF(WEEKDAY($J1685) = 3,
       IF(COUNTIF(FINALS_WEEK_TUESDAY_DATE[],Attendance!$J1685) &gt; 0, VLOOKUP(Attendance!$G1685,FINALS_WEEK_TUESDAY_PERIOD_SCHEDULE[],2,TRUE),
       VLOOKUP(Attendance!$G1685,REGULAR_WEEK_SCHEDULE[[Tuesday]:[Period]],5,TRUE)),
IF(WEEKDAY(Attendance!$J1685) = 4,
        IF(COUNTIF(BLOCK_WEDNESDAY_DATES[],Attendance!$J1685) &gt; 0, VLOOKUP(Attendance!$G1685,BLOCK_WEDNESDAY_PERIOD_SCHEDULE[],2,TRUE),
        IF(COUNTIF(FINALS_WEEK_WEDNESDAY_DATE[],Attendance!$J1685) &gt; 0, VLOOKUP(Attendance!$G1685,FINALS_WEEK_WEDNESDAY_PERIOD_SCHEDULE[],2,TRUE),
       VLOOKUP(Attendance!$G1685,REGULAR_WEEK_SCHEDULE[[Wednesday]:[Period]],4,TRUE))),
IF(WEEKDAY($J1685) = 5,
       IF(COUNTIF(BLOCK_THURSDAY_DATES[],Attendance!$J1685) &gt; 0, VLOOKUP(Attendance!$G1685,BLOCK_THURSDAY_PERIOD_SCHEDULE[],2,TRUE),
       IF(COUNTIF(FINALS_WEEK_THURSDAY_DATE[],Attendance!$J1685) &gt; 0, VLOOKUP(Attendance!$G1685,FINALS_WEEK_THURSDAY_PERIOD_SCHEDULE[],2,TRUE),
       VLOOKUP(Attendance!$G1685,REGULAR_WEEK_SCHEDULE[[Thursday]:[Period]],3,TRUE))),
IF(WEEKDAY(Attendance!$J1685) = 6,
       IF(COUNTIF(FINALS_WEEK_FRIDAY_DATE[],Attendance!$J1685) &gt; 0, VLOOKUP(Attendance!$G1685,FINALS_WEEK_FRIDAY_PERIOD_SCHEDULE[],2,TRUE),
       VLOOKUP(Attendance!$G1685,REGULAR_WEEK_SCHEDULE[[Friday]:[Period]],2,TRUE))))))))))</f>
        <v/>
      </c>
      <c r="J1685" s="41" t="str">
        <f t="shared" ca="1" si="83"/>
        <v/>
      </c>
      <c r="K1685" s="41" t="str">
        <f>IF($A1685 &lt;&gt; "",VLOOKUP($A1685,'Student reference sheet'!$A$2:$V$2329, 7,FALSE), "")</f>
        <v/>
      </c>
      <c r="L1685" s="30" t="str">
        <f>IF($A1685 ="", "", VLOOKUP($A1685, 'Student reference sheet'!$A$2:$Z$2603,23,FALSE))</f>
        <v/>
      </c>
      <c r="M1685" s="30" t="str">
        <f>IF($A1685 ="", "", VLOOKUP($A1685, 'Student reference sheet'!$A$2:$Z$2603,24,FALSE))</f>
        <v/>
      </c>
      <c r="N1685" s="30" t="str">
        <f>IF($A1685 ="", "", VLOOKUP($A1685, 'Student reference sheet'!$A$2:$Z$2603,26,FALSE))</f>
        <v/>
      </c>
      <c r="O1685" s="30" t="str">
        <f>IF($A1685 ="", "", VLOOKUP($A1685, 'Student reference sheet'!$A$2:$Z$2603,25,FALSE))</f>
        <v/>
      </c>
      <c r="P1685" s="39" t="str">
        <f>IF($A1685 = "", "", IF(OR(VLOOKUP($A1685,'Student reference sheet'!$A$2:$V$2400,8,FALSE) = "R",  VLOOKUP($A1685,'Student reference sheet'!$A$2:$V$2400,8,FALSE) = "L"), "X", ""))</f>
        <v/>
      </c>
      <c r="Q1685" s="39" t="str">
        <f>IF($A1685 ="", "", VLOOKUP($A1685, 'Student reference sheet'!$A$2:$V$2603,22,FALSE))</f>
        <v/>
      </c>
      <c r="R1685" s="39" t="str">
        <f>IF($A1685 &lt;&gt; "",VLOOKUP($A1685,'Student reference sheet'!$A$2:$V$2329, 5,FALSE), "")</f>
        <v/>
      </c>
      <c r="S1685" s="39" t="str">
        <f>IF($A1685 &lt;&gt; "",VLOOKUP($A1685,'Student reference sheet'!$A$2:$V$2329, 6,FALSE), "")</f>
        <v/>
      </c>
      <c r="T1685" s="30" t="str">
        <f>IF($A1685 = "","",
IF(VLOOKUP($A1685,'Student reference sheet'!$A$2:$V$2329, 10,FALSE) = "Y", "Hispanic",
IF(VLOOKUP($A1685,'Student reference sheet'!$A$2:$V$2329,11,FALSE) &lt;&gt; "",
IF(VLOOKUP($A1685,'Student reference sheet'!$A$2:$V$2329,11,FALSE) = "UNK", "Unknown", VLOOKUP(VALUE(VLOOKUP($A1685,'Student reference sheet'!$A$2:$V$2329,11,FALSE)),'Ethnicity Reference'!$A$2:$B$22,2,FALSE)),
IF(VLOOKUP($A1685,'Student reference sheet'!$A$2:$V$2329,9,FALSE) &lt;&gt; "", VLOOKUP(VALUE(VLOOKUP($A1685,'Student reference sheet'!$A$2:$V$2329,9,FALSE)),'Ethnicity Reference'!$A$2:$B$22,2,FALSE),"Unknown"))))</f>
        <v/>
      </c>
      <c r="U1685" s="35"/>
    </row>
    <row r="1686" spans="1:21" ht="15.75">
      <c r="A1686" s="47"/>
      <c r="B1686" s="33"/>
      <c r="C1686" s="39" t="str">
        <f>IF($A1686 &lt;&gt; "",VLOOKUP($A1686,'Student reference sheet'!$A$2:$V$2329, 3,FALSE), "")</f>
        <v/>
      </c>
      <c r="D1686" s="39" t="str">
        <f>IF($A1686 &lt;&gt; "",VLOOKUP($A1686,'Student reference sheet'!$A$2:$V$2329, 2,FALSE), "")</f>
        <v/>
      </c>
      <c r="E1686" s="35"/>
      <c r="F1686" s="34"/>
      <c r="G1686" s="40" t="str">
        <f t="shared" ca="1" si="81"/>
        <v/>
      </c>
      <c r="H1686" s="40" t="str">
        <f t="shared" ca="1" si="82"/>
        <v/>
      </c>
      <c r="I1686" s="36" t="str">
        <f>IF($A1686 = "", "",
IF(COUNTIF(MINIMUM_DAY_DATES[], Attendance!J1686) &gt; 0, VLOOKUP(Attendance!$G1686,MINIMUM_DAY_PERIOD_SCHEDULE[], 2,TRUE),
IF(COUNTIF(RALLY_DATES[], Attendance!J1686) &gt; 0, VLOOKUP(Attendance!$G1686,RALLY_PERIOD_SCHEDULE[], 2,TRUE),
IF(WEEKDAY(Attendance!$J1686) = 2,
       IF(COUNTIF(FINALS_WEEK_MONDAY_DATE[],Attendance!$J1686) &gt; 0, VLOOKUP(Attendance!$G1686,FINALS_WEEK_MONDAY_PERIOD_SCHEDULE[],2,TRUE),
       VLOOKUP(Attendance!$G1686,REGULAR_WEEK_SCHEDULE[],6,TRUE)),
IF(WEEKDAY($J1686) = 3,
       IF(COUNTIF(FINALS_WEEK_TUESDAY_DATE[],Attendance!$J1686) &gt; 0, VLOOKUP(Attendance!$G1686,FINALS_WEEK_TUESDAY_PERIOD_SCHEDULE[],2,TRUE),
       VLOOKUP(Attendance!$G1686,REGULAR_WEEK_SCHEDULE[[Tuesday]:[Period]],5,TRUE)),
IF(WEEKDAY(Attendance!$J1686) = 4,
        IF(COUNTIF(BLOCK_WEDNESDAY_DATES[],Attendance!$J1686) &gt; 0, VLOOKUP(Attendance!$G1686,BLOCK_WEDNESDAY_PERIOD_SCHEDULE[],2,TRUE),
        IF(COUNTIF(FINALS_WEEK_WEDNESDAY_DATE[],Attendance!$J1686) &gt; 0, VLOOKUP(Attendance!$G1686,FINALS_WEEK_WEDNESDAY_PERIOD_SCHEDULE[],2,TRUE),
       VLOOKUP(Attendance!$G1686,REGULAR_WEEK_SCHEDULE[[Wednesday]:[Period]],4,TRUE))),
IF(WEEKDAY($J1686) = 5,
       IF(COUNTIF(BLOCK_THURSDAY_DATES[],Attendance!$J1686) &gt; 0, VLOOKUP(Attendance!$G1686,BLOCK_THURSDAY_PERIOD_SCHEDULE[],2,TRUE),
       IF(COUNTIF(FINALS_WEEK_THURSDAY_DATE[],Attendance!$J1686) &gt; 0, VLOOKUP(Attendance!$G1686,FINALS_WEEK_THURSDAY_PERIOD_SCHEDULE[],2,TRUE),
       VLOOKUP(Attendance!$G1686,REGULAR_WEEK_SCHEDULE[[Thursday]:[Period]],3,TRUE))),
IF(WEEKDAY(Attendance!$J1686) = 6,
       IF(COUNTIF(FINALS_WEEK_FRIDAY_DATE[],Attendance!$J1686) &gt; 0, VLOOKUP(Attendance!$G1686,FINALS_WEEK_FRIDAY_PERIOD_SCHEDULE[],2,TRUE),
       VLOOKUP(Attendance!$G1686,REGULAR_WEEK_SCHEDULE[[Friday]:[Period]],2,TRUE))))))))))</f>
        <v/>
      </c>
      <c r="J1686" s="41" t="str">
        <f t="shared" ca="1" si="83"/>
        <v/>
      </c>
      <c r="K1686" s="41" t="str">
        <f>IF($A1686 &lt;&gt; "",VLOOKUP($A1686,'Student reference sheet'!$A$2:$V$2329, 7,FALSE), "")</f>
        <v/>
      </c>
      <c r="L1686" s="30" t="str">
        <f>IF($A1686 ="", "", VLOOKUP($A1686, 'Student reference sheet'!$A$2:$Z$2603,23,FALSE))</f>
        <v/>
      </c>
      <c r="M1686" s="30" t="str">
        <f>IF($A1686 ="", "", VLOOKUP($A1686, 'Student reference sheet'!$A$2:$Z$2603,24,FALSE))</f>
        <v/>
      </c>
      <c r="N1686" s="30" t="str">
        <f>IF($A1686 ="", "", VLOOKUP($A1686, 'Student reference sheet'!$A$2:$Z$2603,26,FALSE))</f>
        <v/>
      </c>
      <c r="O1686" s="30" t="str">
        <f>IF($A1686 ="", "", VLOOKUP($A1686, 'Student reference sheet'!$A$2:$Z$2603,25,FALSE))</f>
        <v/>
      </c>
      <c r="P1686" s="39" t="str">
        <f>IF($A1686 = "", "", IF(OR(VLOOKUP($A1686,'Student reference sheet'!$A$2:$V$2400,8,FALSE) = "R",  VLOOKUP($A1686,'Student reference sheet'!$A$2:$V$2400,8,FALSE) = "L"), "X", ""))</f>
        <v/>
      </c>
      <c r="Q1686" s="39" t="str">
        <f>IF($A1686 ="", "", VLOOKUP($A1686, 'Student reference sheet'!$A$2:$V$2603,22,FALSE))</f>
        <v/>
      </c>
      <c r="R1686" s="39" t="str">
        <f>IF($A1686 &lt;&gt; "",VLOOKUP($A1686,'Student reference sheet'!$A$2:$V$2329, 5,FALSE), "")</f>
        <v/>
      </c>
      <c r="S1686" s="39" t="str">
        <f>IF($A1686 &lt;&gt; "",VLOOKUP($A1686,'Student reference sheet'!$A$2:$V$2329, 6,FALSE), "")</f>
        <v/>
      </c>
      <c r="T1686" s="30" t="str">
        <f>IF($A1686 = "","",
IF(VLOOKUP($A1686,'Student reference sheet'!$A$2:$V$2329, 10,FALSE) = "Y", "Hispanic",
IF(VLOOKUP($A1686,'Student reference sheet'!$A$2:$V$2329,11,FALSE) &lt;&gt; "",
IF(VLOOKUP($A1686,'Student reference sheet'!$A$2:$V$2329,11,FALSE) = "UNK", "Unknown", VLOOKUP(VALUE(VLOOKUP($A1686,'Student reference sheet'!$A$2:$V$2329,11,FALSE)),'Ethnicity Reference'!$A$2:$B$22,2,FALSE)),
IF(VLOOKUP($A1686,'Student reference sheet'!$A$2:$V$2329,9,FALSE) &lt;&gt; "", VLOOKUP(VALUE(VLOOKUP($A1686,'Student reference sheet'!$A$2:$V$2329,9,FALSE)),'Ethnicity Reference'!$A$2:$B$22,2,FALSE),"Unknown"))))</f>
        <v/>
      </c>
      <c r="U1686" s="35"/>
    </row>
    <row r="1687" spans="1:21" ht="15.75">
      <c r="A1687" s="47"/>
      <c r="B1687" s="33"/>
      <c r="C1687" s="39" t="str">
        <f>IF($A1687 &lt;&gt; "",VLOOKUP($A1687,'Student reference sheet'!$A$2:$V$2329, 3,FALSE), "")</f>
        <v/>
      </c>
      <c r="D1687" s="39" t="str">
        <f>IF($A1687 &lt;&gt; "",VLOOKUP($A1687,'Student reference sheet'!$A$2:$V$2329, 2,FALSE), "")</f>
        <v/>
      </c>
      <c r="E1687" s="35"/>
      <c r="F1687" s="34"/>
      <c r="G1687" s="40" t="str">
        <f t="shared" ca="1" si="81"/>
        <v/>
      </c>
      <c r="H1687" s="40" t="str">
        <f t="shared" ca="1" si="82"/>
        <v/>
      </c>
      <c r="I1687" s="36" t="str">
        <f>IF($A1687 = "", "",
IF(COUNTIF(MINIMUM_DAY_DATES[], Attendance!J1687) &gt; 0, VLOOKUP(Attendance!$G1687,MINIMUM_DAY_PERIOD_SCHEDULE[], 2,TRUE),
IF(COUNTIF(RALLY_DATES[], Attendance!J1687) &gt; 0, VLOOKUP(Attendance!$G1687,RALLY_PERIOD_SCHEDULE[], 2,TRUE),
IF(WEEKDAY(Attendance!$J1687) = 2,
       IF(COUNTIF(FINALS_WEEK_MONDAY_DATE[],Attendance!$J1687) &gt; 0, VLOOKUP(Attendance!$G1687,FINALS_WEEK_MONDAY_PERIOD_SCHEDULE[],2,TRUE),
       VLOOKUP(Attendance!$G1687,REGULAR_WEEK_SCHEDULE[],6,TRUE)),
IF(WEEKDAY($J1687) = 3,
       IF(COUNTIF(FINALS_WEEK_TUESDAY_DATE[],Attendance!$J1687) &gt; 0, VLOOKUP(Attendance!$G1687,FINALS_WEEK_TUESDAY_PERIOD_SCHEDULE[],2,TRUE),
       VLOOKUP(Attendance!$G1687,REGULAR_WEEK_SCHEDULE[[Tuesday]:[Period]],5,TRUE)),
IF(WEEKDAY(Attendance!$J1687) = 4,
        IF(COUNTIF(BLOCK_WEDNESDAY_DATES[],Attendance!$J1687) &gt; 0, VLOOKUP(Attendance!$G1687,BLOCK_WEDNESDAY_PERIOD_SCHEDULE[],2,TRUE),
        IF(COUNTIF(FINALS_WEEK_WEDNESDAY_DATE[],Attendance!$J1687) &gt; 0, VLOOKUP(Attendance!$G1687,FINALS_WEEK_WEDNESDAY_PERIOD_SCHEDULE[],2,TRUE),
       VLOOKUP(Attendance!$G1687,REGULAR_WEEK_SCHEDULE[[Wednesday]:[Period]],4,TRUE))),
IF(WEEKDAY($J1687) = 5,
       IF(COUNTIF(BLOCK_THURSDAY_DATES[],Attendance!$J1687) &gt; 0, VLOOKUP(Attendance!$G1687,BLOCK_THURSDAY_PERIOD_SCHEDULE[],2,TRUE),
       IF(COUNTIF(FINALS_WEEK_THURSDAY_DATE[],Attendance!$J1687) &gt; 0, VLOOKUP(Attendance!$G1687,FINALS_WEEK_THURSDAY_PERIOD_SCHEDULE[],2,TRUE),
       VLOOKUP(Attendance!$G1687,REGULAR_WEEK_SCHEDULE[[Thursday]:[Period]],3,TRUE))),
IF(WEEKDAY(Attendance!$J1687) = 6,
       IF(COUNTIF(FINALS_WEEK_FRIDAY_DATE[],Attendance!$J1687) &gt; 0, VLOOKUP(Attendance!$G1687,FINALS_WEEK_FRIDAY_PERIOD_SCHEDULE[],2,TRUE),
       VLOOKUP(Attendance!$G1687,REGULAR_WEEK_SCHEDULE[[Friday]:[Period]],2,TRUE))))))))))</f>
        <v/>
      </c>
      <c r="J1687" s="41" t="str">
        <f t="shared" ca="1" si="83"/>
        <v/>
      </c>
      <c r="K1687" s="41" t="str">
        <f>IF($A1687 &lt;&gt; "",VLOOKUP($A1687,'Student reference sheet'!$A$2:$V$2329, 7,FALSE), "")</f>
        <v/>
      </c>
      <c r="L1687" s="30" t="str">
        <f>IF($A1687 ="", "", VLOOKUP($A1687, 'Student reference sheet'!$A$2:$Z$2603,23,FALSE))</f>
        <v/>
      </c>
      <c r="M1687" s="30" t="str">
        <f>IF($A1687 ="", "", VLOOKUP($A1687, 'Student reference sheet'!$A$2:$Z$2603,24,FALSE))</f>
        <v/>
      </c>
      <c r="N1687" s="30" t="str">
        <f>IF($A1687 ="", "", VLOOKUP($A1687, 'Student reference sheet'!$A$2:$Z$2603,26,FALSE))</f>
        <v/>
      </c>
      <c r="O1687" s="30" t="str">
        <f>IF($A1687 ="", "", VLOOKUP($A1687, 'Student reference sheet'!$A$2:$Z$2603,25,FALSE))</f>
        <v/>
      </c>
      <c r="P1687" s="39" t="str">
        <f>IF($A1687 = "", "", IF(OR(VLOOKUP($A1687,'Student reference sheet'!$A$2:$V$2400,8,FALSE) = "R",  VLOOKUP($A1687,'Student reference sheet'!$A$2:$V$2400,8,FALSE) = "L"), "X", ""))</f>
        <v/>
      </c>
      <c r="Q1687" s="39" t="str">
        <f>IF($A1687 ="", "", VLOOKUP($A1687, 'Student reference sheet'!$A$2:$V$2603,22,FALSE))</f>
        <v/>
      </c>
      <c r="R1687" s="39" t="str">
        <f>IF($A1687 &lt;&gt; "",VLOOKUP($A1687,'Student reference sheet'!$A$2:$V$2329, 5,FALSE), "")</f>
        <v/>
      </c>
      <c r="S1687" s="39" t="str">
        <f>IF($A1687 &lt;&gt; "",VLOOKUP($A1687,'Student reference sheet'!$A$2:$V$2329, 6,FALSE), "")</f>
        <v/>
      </c>
      <c r="T1687" s="30" t="str">
        <f>IF($A1687 = "","",
IF(VLOOKUP($A1687,'Student reference sheet'!$A$2:$V$2329, 10,FALSE) = "Y", "Hispanic",
IF(VLOOKUP($A1687,'Student reference sheet'!$A$2:$V$2329,11,FALSE) &lt;&gt; "",
IF(VLOOKUP($A1687,'Student reference sheet'!$A$2:$V$2329,11,FALSE) = "UNK", "Unknown", VLOOKUP(VALUE(VLOOKUP($A1687,'Student reference sheet'!$A$2:$V$2329,11,FALSE)),'Ethnicity Reference'!$A$2:$B$22,2,FALSE)),
IF(VLOOKUP($A1687,'Student reference sheet'!$A$2:$V$2329,9,FALSE) &lt;&gt; "", VLOOKUP(VALUE(VLOOKUP($A1687,'Student reference sheet'!$A$2:$V$2329,9,FALSE)),'Ethnicity Reference'!$A$2:$B$22,2,FALSE),"Unknown"))))</f>
        <v/>
      </c>
      <c r="U1687" s="35"/>
    </row>
    <row r="1688" spans="1:21" ht="15.75">
      <c r="A1688" s="47"/>
      <c r="B1688" s="33"/>
      <c r="C1688" s="39" t="str">
        <f>IF($A1688 &lt;&gt; "",VLOOKUP($A1688,'Student reference sheet'!$A$2:$V$2329, 3,FALSE), "")</f>
        <v/>
      </c>
      <c r="D1688" s="39" t="str">
        <f>IF($A1688 &lt;&gt; "",VLOOKUP($A1688,'Student reference sheet'!$A$2:$V$2329, 2,FALSE), "")</f>
        <v/>
      </c>
      <c r="E1688" s="35"/>
      <c r="F1688" s="34"/>
      <c r="G1688" s="40" t="str">
        <f t="shared" ca="1" si="81"/>
        <v/>
      </c>
      <c r="H1688" s="40" t="str">
        <f t="shared" ca="1" si="82"/>
        <v/>
      </c>
      <c r="I1688" s="36" t="str">
        <f>IF($A1688 = "", "",
IF(COUNTIF(MINIMUM_DAY_DATES[], Attendance!J1688) &gt; 0, VLOOKUP(Attendance!$G1688,MINIMUM_DAY_PERIOD_SCHEDULE[], 2,TRUE),
IF(COUNTIF(RALLY_DATES[], Attendance!J1688) &gt; 0, VLOOKUP(Attendance!$G1688,RALLY_PERIOD_SCHEDULE[], 2,TRUE),
IF(WEEKDAY(Attendance!$J1688) = 2,
       IF(COUNTIF(FINALS_WEEK_MONDAY_DATE[],Attendance!$J1688) &gt; 0, VLOOKUP(Attendance!$G1688,FINALS_WEEK_MONDAY_PERIOD_SCHEDULE[],2,TRUE),
       VLOOKUP(Attendance!$G1688,REGULAR_WEEK_SCHEDULE[],6,TRUE)),
IF(WEEKDAY($J1688) = 3,
       IF(COUNTIF(FINALS_WEEK_TUESDAY_DATE[],Attendance!$J1688) &gt; 0, VLOOKUP(Attendance!$G1688,FINALS_WEEK_TUESDAY_PERIOD_SCHEDULE[],2,TRUE),
       VLOOKUP(Attendance!$G1688,REGULAR_WEEK_SCHEDULE[[Tuesday]:[Period]],5,TRUE)),
IF(WEEKDAY(Attendance!$J1688) = 4,
        IF(COUNTIF(BLOCK_WEDNESDAY_DATES[],Attendance!$J1688) &gt; 0, VLOOKUP(Attendance!$G1688,BLOCK_WEDNESDAY_PERIOD_SCHEDULE[],2,TRUE),
        IF(COUNTIF(FINALS_WEEK_WEDNESDAY_DATE[],Attendance!$J1688) &gt; 0, VLOOKUP(Attendance!$G1688,FINALS_WEEK_WEDNESDAY_PERIOD_SCHEDULE[],2,TRUE),
       VLOOKUP(Attendance!$G1688,REGULAR_WEEK_SCHEDULE[[Wednesday]:[Period]],4,TRUE))),
IF(WEEKDAY($J1688) = 5,
       IF(COUNTIF(BLOCK_THURSDAY_DATES[],Attendance!$J1688) &gt; 0, VLOOKUP(Attendance!$G1688,BLOCK_THURSDAY_PERIOD_SCHEDULE[],2,TRUE),
       IF(COUNTIF(FINALS_WEEK_THURSDAY_DATE[],Attendance!$J1688) &gt; 0, VLOOKUP(Attendance!$G1688,FINALS_WEEK_THURSDAY_PERIOD_SCHEDULE[],2,TRUE),
       VLOOKUP(Attendance!$G1688,REGULAR_WEEK_SCHEDULE[[Thursday]:[Period]],3,TRUE))),
IF(WEEKDAY(Attendance!$J1688) = 6,
       IF(COUNTIF(FINALS_WEEK_FRIDAY_DATE[],Attendance!$J1688) &gt; 0, VLOOKUP(Attendance!$G1688,FINALS_WEEK_FRIDAY_PERIOD_SCHEDULE[],2,TRUE),
       VLOOKUP(Attendance!$G1688,REGULAR_WEEK_SCHEDULE[[Friday]:[Period]],2,TRUE))))))))))</f>
        <v/>
      </c>
      <c r="J1688" s="41" t="str">
        <f t="shared" ca="1" si="83"/>
        <v/>
      </c>
      <c r="K1688" s="41" t="str">
        <f>IF($A1688 &lt;&gt; "",VLOOKUP($A1688,'Student reference sheet'!$A$2:$V$2329, 7,FALSE), "")</f>
        <v/>
      </c>
      <c r="L1688" s="30" t="str">
        <f>IF($A1688 ="", "", VLOOKUP($A1688, 'Student reference sheet'!$A$2:$Z$2603,23,FALSE))</f>
        <v/>
      </c>
      <c r="M1688" s="30" t="str">
        <f>IF($A1688 ="", "", VLOOKUP($A1688, 'Student reference sheet'!$A$2:$Z$2603,24,FALSE))</f>
        <v/>
      </c>
      <c r="N1688" s="30" t="str">
        <f>IF($A1688 ="", "", VLOOKUP($A1688, 'Student reference sheet'!$A$2:$Z$2603,26,FALSE))</f>
        <v/>
      </c>
      <c r="O1688" s="30" t="str">
        <f>IF($A1688 ="", "", VLOOKUP($A1688, 'Student reference sheet'!$A$2:$Z$2603,25,FALSE))</f>
        <v/>
      </c>
      <c r="P1688" s="39" t="str">
        <f>IF($A1688 = "", "", IF(OR(VLOOKUP($A1688,'Student reference sheet'!$A$2:$V$2400,8,FALSE) = "R",  VLOOKUP($A1688,'Student reference sheet'!$A$2:$V$2400,8,FALSE) = "L"), "X", ""))</f>
        <v/>
      </c>
      <c r="Q1688" s="39" t="str">
        <f>IF($A1688 ="", "", VLOOKUP($A1688, 'Student reference sheet'!$A$2:$V$2603,22,FALSE))</f>
        <v/>
      </c>
      <c r="R1688" s="39" t="str">
        <f>IF($A1688 &lt;&gt; "",VLOOKUP($A1688,'Student reference sheet'!$A$2:$V$2329, 5,FALSE), "")</f>
        <v/>
      </c>
      <c r="S1688" s="39" t="str">
        <f>IF($A1688 &lt;&gt; "",VLOOKUP($A1688,'Student reference sheet'!$A$2:$V$2329, 6,FALSE), "")</f>
        <v/>
      </c>
      <c r="T1688" s="30" t="str">
        <f>IF($A1688 = "","",
IF(VLOOKUP($A1688,'Student reference sheet'!$A$2:$V$2329, 10,FALSE) = "Y", "Hispanic",
IF(VLOOKUP($A1688,'Student reference sheet'!$A$2:$V$2329,11,FALSE) &lt;&gt; "",
IF(VLOOKUP($A1688,'Student reference sheet'!$A$2:$V$2329,11,FALSE) = "UNK", "Unknown", VLOOKUP(VALUE(VLOOKUP($A1688,'Student reference sheet'!$A$2:$V$2329,11,FALSE)),'Ethnicity Reference'!$A$2:$B$22,2,FALSE)),
IF(VLOOKUP($A1688,'Student reference sheet'!$A$2:$V$2329,9,FALSE) &lt;&gt; "", VLOOKUP(VALUE(VLOOKUP($A1688,'Student reference sheet'!$A$2:$V$2329,9,FALSE)),'Ethnicity Reference'!$A$2:$B$22,2,FALSE),"Unknown"))))</f>
        <v/>
      </c>
      <c r="U1688" s="35"/>
    </row>
    <row r="1689" spans="1:21" ht="15.75">
      <c r="A1689" s="47"/>
      <c r="B1689" s="33"/>
      <c r="C1689" s="39" t="str">
        <f>IF($A1689 &lt;&gt; "",VLOOKUP($A1689,'Student reference sheet'!$A$2:$V$2329, 3,FALSE), "")</f>
        <v/>
      </c>
      <c r="D1689" s="39" t="str">
        <f>IF($A1689 &lt;&gt; "",VLOOKUP($A1689,'Student reference sheet'!$A$2:$V$2329, 2,FALSE), "")</f>
        <v/>
      </c>
      <c r="E1689" s="35"/>
      <c r="F1689" s="34"/>
      <c r="G1689" s="40" t="str">
        <f t="shared" ca="1" si="81"/>
        <v/>
      </c>
      <c r="H1689" s="40" t="str">
        <f t="shared" ca="1" si="82"/>
        <v/>
      </c>
      <c r="I1689" s="36" t="str">
        <f>IF($A1689 = "", "",
IF(COUNTIF(MINIMUM_DAY_DATES[], Attendance!J1689) &gt; 0, VLOOKUP(Attendance!$G1689,MINIMUM_DAY_PERIOD_SCHEDULE[], 2,TRUE),
IF(COUNTIF(RALLY_DATES[], Attendance!J1689) &gt; 0, VLOOKUP(Attendance!$G1689,RALLY_PERIOD_SCHEDULE[], 2,TRUE),
IF(WEEKDAY(Attendance!$J1689) = 2,
       IF(COUNTIF(FINALS_WEEK_MONDAY_DATE[],Attendance!$J1689) &gt; 0, VLOOKUP(Attendance!$G1689,FINALS_WEEK_MONDAY_PERIOD_SCHEDULE[],2,TRUE),
       VLOOKUP(Attendance!$G1689,REGULAR_WEEK_SCHEDULE[],6,TRUE)),
IF(WEEKDAY($J1689) = 3,
       IF(COUNTIF(FINALS_WEEK_TUESDAY_DATE[],Attendance!$J1689) &gt; 0, VLOOKUP(Attendance!$G1689,FINALS_WEEK_TUESDAY_PERIOD_SCHEDULE[],2,TRUE),
       VLOOKUP(Attendance!$G1689,REGULAR_WEEK_SCHEDULE[[Tuesday]:[Period]],5,TRUE)),
IF(WEEKDAY(Attendance!$J1689) = 4,
        IF(COUNTIF(BLOCK_WEDNESDAY_DATES[],Attendance!$J1689) &gt; 0, VLOOKUP(Attendance!$G1689,BLOCK_WEDNESDAY_PERIOD_SCHEDULE[],2,TRUE),
        IF(COUNTIF(FINALS_WEEK_WEDNESDAY_DATE[],Attendance!$J1689) &gt; 0, VLOOKUP(Attendance!$G1689,FINALS_WEEK_WEDNESDAY_PERIOD_SCHEDULE[],2,TRUE),
       VLOOKUP(Attendance!$G1689,REGULAR_WEEK_SCHEDULE[[Wednesday]:[Period]],4,TRUE))),
IF(WEEKDAY($J1689) = 5,
       IF(COUNTIF(BLOCK_THURSDAY_DATES[],Attendance!$J1689) &gt; 0, VLOOKUP(Attendance!$G1689,BLOCK_THURSDAY_PERIOD_SCHEDULE[],2,TRUE),
       IF(COUNTIF(FINALS_WEEK_THURSDAY_DATE[],Attendance!$J1689) &gt; 0, VLOOKUP(Attendance!$G1689,FINALS_WEEK_THURSDAY_PERIOD_SCHEDULE[],2,TRUE),
       VLOOKUP(Attendance!$G1689,REGULAR_WEEK_SCHEDULE[[Thursday]:[Period]],3,TRUE))),
IF(WEEKDAY(Attendance!$J1689) = 6,
       IF(COUNTIF(FINALS_WEEK_FRIDAY_DATE[],Attendance!$J1689) &gt; 0, VLOOKUP(Attendance!$G1689,FINALS_WEEK_FRIDAY_PERIOD_SCHEDULE[],2,TRUE),
       VLOOKUP(Attendance!$G1689,REGULAR_WEEK_SCHEDULE[[Friday]:[Period]],2,TRUE))))))))))</f>
        <v/>
      </c>
      <c r="J1689" s="41" t="str">
        <f t="shared" ca="1" si="83"/>
        <v/>
      </c>
      <c r="K1689" s="41" t="str">
        <f>IF($A1689 &lt;&gt; "",VLOOKUP($A1689,'Student reference sheet'!$A$2:$V$2329, 7,FALSE), "")</f>
        <v/>
      </c>
      <c r="L1689" s="30" t="str">
        <f>IF($A1689 ="", "", VLOOKUP($A1689, 'Student reference sheet'!$A$2:$Z$2603,23,FALSE))</f>
        <v/>
      </c>
      <c r="M1689" s="30" t="str">
        <f>IF($A1689 ="", "", VLOOKUP($A1689, 'Student reference sheet'!$A$2:$Z$2603,24,FALSE))</f>
        <v/>
      </c>
      <c r="N1689" s="30" t="str">
        <f>IF($A1689 ="", "", VLOOKUP($A1689, 'Student reference sheet'!$A$2:$Z$2603,26,FALSE))</f>
        <v/>
      </c>
      <c r="O1689" s="30" t="str">
        <f>IF($A1689 ="", "", VLOOKUP($A1689, 'Student reference sheet'!$A$2:$Z$2603,25,FALSE))</f>
        <v/>
      </c>
      <c r="P1689" s="39" t="str">
        <f>IF($A1689 = "", "", IF(OR(VLOOKUP($A1689,'Student reference sheet'!$A$2:$V$2400,8,FALSE) = "R",  VLOOKUP($A1689,'Student reference sheet'!$A$2:$V$2400,8,FALSE) = "L"), "X", ""))</f>
        <v/>
      </c>
      <c r="Q1689" s="39" t="str">
        <f>IF($A1689 ="", "", VLOOKUP($A1689, 'Student reference sheet'!$A$2:$V$2603,22,FALSE))</f>
        <v/>
      </c>
      <c r="R1689" s="39" t="str">
        <f>IF($A1689 &lt;&gt; "",VLOOKUP($A1689,'Student reference sheet'!$A$2:$V$2329, 5,FALSE), "")</f>
        <v/>
      </c>
      <c r="S1689" s="39" t="str">
        <f>IF($A1689 &lt;&gt; "",VLOOKUP($A1689,'Student reference sheet'!$A$2:$V$2329, 6,FALSE), "")</f>
        <v/>
      </c>
      <c r="T1689" s="30" t="str">
        <f>IF($A1689 = "","",
IF(VLOOKUP($A1689,'Student reference sheet'!$A$2:$V$2329, 10,FALSE) = "Y", "Hispanic",
IF(VLOOKUP($A1689,'Student reference sheet'!$A$2:$V$2329,11,FALSE) &lt;&gt; "",
IF(VLOOKUP($A1689,'Student reference sheet'!$A$2:$V$2329,11,FALSE) = "UNK", "Unknown", VLOOKUP(VALUE(VLOOKUP($A1689,'Student reference sheet'!$A$2:$V$2329,11,FALSE)),'Ethnicity Reference'!$A$2:$B$22,2,FALSE)),
IF(VLOOKUP($A1689,'Student reference sheet'!$A$2:$V$2329,9,FALSE) &lt;&gt; "", VLOOKUP(VALUE(VLOOKUP($A1689,'Student reference sheet'!$A$2:$V$2329,9,FALSE)),'Ethnicity Reference'!$A$2:$B$22,2,FALSE),"Unknown"))))</f>
        <v/>
      </c>
      <c r="U1689" s="35"/>
    </row>
    <row r="1690" spans="1:21" ht="15.75">
      <c r="A1690" s="47"/>
      <c r="B1690" s="33"/>
      <c r="C1690" s="39" t="str">
        <f>IF($A1690 &lt;&gt; "",VLOOKUP($A1690,'Student reference sheet'!$A$2:$V$2329, 3,FALSE), "")</f>
        <v/>
      </c>
      <c r="D1690" s="39" t="str">
        <f>IF($A1690 &lt;&gt; "",VLOOKUP($A1690,'Student reference sheet'!$A$2:$V$2329, 2,FALSE), "")</f>
        <v/>
      </c>
      <c r="E1690" s="35"/>
      <c r="F1690" s="34"/>
      <c r="G1690" s="40" t="str">
        <f t="shared" ca="1" si="81"/>
        <v/>
      </c>
      <c r="H1690" s="40" t="str">
        <f t="shared" ca="1" si="82"/>
        <v/>
      </c>
      <c r="I1690" s="36" t="str">
        <f>IF($A1690 = "", "",
IF(COUNTIF(MINIMUM_DAY_DATES[], Attendance!J1690) &gt; 0, VLOOKUP(Attendance!$G1690,MINIMUM_DAY_PERIOD_SCHEDULE[], 2,TRUE),
IF(COUNTIF(RALLY_DATES[], Attendance!J1690) &gt; 0, VLOOKUP(Attendance!$G1690,RALLY_PERIOD_SCHEDULE[], 2,TRUE),
IF(WEEKDAY(Attendance!$J1690) = 2,
       IF(COUNTIF(FINALS_WEEK_MONDAY_DATE[],Attendance!$J1690) &gt; 0, VLOOKUP(Attendance!$G1690,FINALS_WEEK_MONDAY_PERIOD_SCHEDULE[],2,TRUE),
       VLOOKUP(Attendance!$G1690,REGULAR_WEEK_SCHEDULE[],6,TRUE)),
IF(WEEKDAY($J1690) = 3,
       IF(COUNTIF(FINALS_WEEK_TUESDAY_DATE[],Attendance!$J1690) &gt; 0, VLOOKUP(Attendance!$G1690,FINALS_WEEK_TUESDAY_PERIOD_SCHEDULE[],2,TRUE),
       VLOOKUP(Attendance!$G1690,REGULAR_WEEK_SCHEDULE[[Tuesday]:[Period]],5,TRUE)),
IF(WEEKDAY(Attendance!$J1690) = 4,
        IF(COUNTIF(BLOCK_WEDNESDAY_DATES[],Attendance!$J1690) &gt; 0, VLOOKUP(Attendance!$G1690,BLOCK_WEDNESDAY_PERIOD_SCHEDULE[],2,TRUE),
        IF(COUNTIF(FINALS_WEEK_WEDNESDAY_DATE[],Attendance!$J1690) &gt; 0, VLOOKUP(Attendance!$G1690,FINALS_WEEK_WEDNESDAY_PERIOD_SCHEDULE[],2,TRUE),
       VLOOKUP(Attendance!$G1690,REGULAR_WEEK_SCHEDULE[[Wednesday]:[Period]],4,TRUE))),
IF(WEEKDAY($J1690) = 5,
       IF(COUNTIF(BLOCK_THURSDAY_DATES[],Attendance!$J1690) &gt; 0, VLOOKUP(Attendance!$G1690,BLOCK_THURSDAY_PERIOD_SCHEDULE[],2,TRUE),
       IF(COUNTIF(FINALS_WEEK_THURSDAY_DATE[],Attendance!$J1690) &gt; 0, VLOOKUP(Attendance!$G1690,FINALS_WEEK_THURSDAY_PERIOD_SCHEDULE[],2,TRUE),
       VLOOKUP(Attendance!$G1690,REGULAR_WEEK_SCHEDULE[[Thursday]:[Period]],3,TRUE))),
IF(WEEKDAY(Attendance!$J1690) = 6,
       IF(COUNTIF(FINALS_WEEK_FRIDAY_DATE[],Attendance!$J1690) &gt; 0, VLOOKUP(Attendance!$G1690,FINALS_WEEK_FRIDAY_PERIOD_SCHEDULE[],2,TRUE),
       VLOOKUP(Attendance!$G1690,REGULAR_WEEK_SCHEDULE[[Friday]:[Period]],2,TRUE))))))))))</f>
        <v/>
      </c>
      <c r="J1690" s="41" t="str">
        <f t="shared" ca="1" si="83"/>
        <v/>
      </c>
      <c r="K1690" s="41" t="str">
        <f>IF($A1690 &lt;&gt; "",VLOOKUP($A1690,'Student reference sheet'!$A$2:$V$2329, 7,FALSE), "")</f>
        <v/>
      </c>
      <c r="L1690" s="30" t="str">
        <f>IF($A1690 ="", "", VLOOKUP($A1690, 'Student reference sheet'!$A$2:$Z$2603,23,FALSE))</f>
        <v/>
      </c>
      <c r="M1690" s="30" t="str">
        <f>IF($A1690 ="", "", VLOOKUP($A1690, 'Student reference sheet'!$A$2:$Z$2603,24,FALSE))</f>
        <v/>
      </c>
      <c r="N1690" s="30" t="str">
        <f>IF($A1690 ="", "", VLOOKUP($A1690, 'Student reference sheet'!$A$2:$Z$2603,26,FALSE))</f>
        <v/>
      </c>
      <c r="O1690" s="30" t="str">
        <f>IF($A1690 ="", "", VLOOKUP($A1690, 'Student reference sheet'!$A$2:$Z$2603,25,FALSE))</f>
        <v/>
      </c>
      <c r="P1690" s="39" t="str">
        <f>IF($A1690 = "", "", IF(OR(VLOOKUP($A1690,'Student reference sheet'!$A$2:$V$2400,8,FALSE) = "R",  VLOOKUP($A1690,'Student reference sheet'!$A$2:$V$2400,8,FALSE) = "L"), "X", ""))</f>
        <v/>
      </c>
      <c r="Q1690" s="39" t="str">
        <f>IF($A1690 ="", "", VLOOKUP($A1690, 'Student reference sheet'!$A$2:$V$2603,22,FALSE))</f>
        <v/>
      </c>
      <c r="R1690" s="39" t="str">
        <f>IF($A1690 &lt;&gt; "",VLOOKUP($A1690,'Student reference sheet'!$A$2:$V$2329, 5,FALSE), "")</f>
        <v/>
      </c>
      <c r="S1690" s="39" t="str">
        <f>IF($A1690 &lt;&gt; "",VLOOKUP($A1690,'Student reference sheet'!$A$2:$V$2329, 6,FALSE), "")</f>
        <v/>
      </c>
      <c r="T1690" s="30" t="str">
        <f>IF($A1690 = "","",
IF(VLOOKUP($A1690,'Student reference sheet'!$A$2:$V$2329, 10,FALSE) = "Y", "Hispanic",
IF(VLOOKUP($A1690,'Student reference sheet'!$A$2:$V$2329,11,FALSE) &lt;&gt; "",
IF(VLOOKUP($A1690,'Student reference sheet'!$A$2:$V$2329,11,FALSE) = "UNK", "Unknown", VLOOKUP(VALUE(VLOOKUP($A1690,'Student reference sheet'!$A$2:$V$2329,11,FALSE)),'Ethnicity Reference'!$A$2:$B$22,2,FALSE)),
IF(VLOOKUP($A1690,'Student reference sheet'!$A$2:$V$2329,9,FALSE) &lt;&gt; "", VLOOKUP(VALUE(VLOOKUP($A1690,'Student reference sheet'!$A$2:$V$2329,9,FALSE)),'Ethnicity Reference'!$A$2:$B$22,2,FALSE),"Unknown"))))</f>
        <v/>
      </c>
      <c r="U1690" s="35"/>
    </row>
    <row r="1691" spans="1:21" ht="15.75">
      <c r="A1691" s="47"/>
      <c r="B1691" s="33"/>
      <c r="C1691" s="39" t="str">
        <f>IF($A1691 &lt;&gt; "",VLOOKUP($A1691,'Student reference sheet'!$A$2:$V$2329, 3,FALSE), "")</f>
        <v/>
      </c>
      <c r="D1691" s="39" t="str">
        <f>IF($A1691 &lt;&gt; "",VLOOKUP($A1691,'Student reference sheet'!$A$2:$V$2329, 2,FALSE), "")</f>
        <v/>
      </c>
      <c r="E1691" s="35"/>
      <c r="F1691" s="34"/>
      <c r="G1691" s="40" t="str">
        <f t="shared" ca="1" si="81"/>
        <v/>
      </c>
      <c r="H1691" s="40" t="str">
        <f t="shared" ca="1" si="82"/>
        <v/>
      </c>
      <c r="I1691" s="36" t="str">
        <f>IF($A1691 = "", "",
IF(COUNTIF(MINIMUM_DAY_DATES[], Attendance!J1691) &gt; 0, VLOOKUP(Attendance!$G1691,MINIMUM_DAY_PERIOD_SCHEDULE[], 2,TRUE),
IF(COUNTIF(RALLY_DATES[], Attendance!J1691) &gt; 0, VLOOKUP(Attendance!$G1691,RALLY_PERIOD_SCHEDULE[], 2,TRUE),
IF(WEEKDAY(Attendance!$J1691) = 2,
       IF(COUNTIF(FINALS_WEEK_MONDAY_DATE[],Attendance!$J1691) &gt; 0, VLOOKUP(Attendance!$G1691,FINALS_WEEK_MONDAY_PERIOD_SCHEDULE[],2,TRUE),
       VLOOKUP(Attendance!$G1691,REGULAR_WEEK_SCHEDULE[],6,TRUE)),
IF(WEEKDAY($J1691) = 3,
       IF(COUNTIF(FINALS_WEEK_TUESDAY_DATE[],Attendance!$J1691) &gt; 0, VLOOKUP(Attendance!$G1691,FINALS_WEEK_TUESDAY_PERIOD_SCHEDULE[],2,TRUE),
       VLOOKUP(Attendance!$G1691,REGULAR_WEEK_SCHEDULE[[Tuesday]:[Period]],5,TRUE)),
IF(WEEKDAY(Attendance!$J1691) = 4,
        IF(COUNTIF(BLOCK_WEDNESDAY_DATES[],Attendance!$J1691) &gt; 0, VLOOKUP(Attendance!$G1691,BLOCK_WEDNESDAY_PERIOD_SCHEDULE[],2,TRUE),
        IF(COUNTIF(FINALS_WEEK_WEDNESDAY_DATE[],Attendance!$J1691) &gt; 0, VLOOKUP(Attendance!$G1691,FINALS_WEEK_WEDNESDAY_PERIOD_SCHEDULE[],2,TRUE),
       VLOOKUP(Attendance!$G1691,REGULAR_WEEK_SCHEDULE[[Wednesday]:[Period]],4,TRUE))),
IF(WEEKDAY($J1691) = 5,
       IF(COUNTIF(BLOCK_THURSDAY_DATES[],Attendance!$J1691) &gt; 0, VLOOKUP(Attendance!$G1691,BLOCK_THURSDAY_PERIOD_SCHEDULE[],2,TRUE),
       IF(COUNTIF(FINALS_WEEK_THURSDAY_DATE[],Attendance!$J1691) &gt; 0, VLOOKUP(Attendance!$G1691,FINALS_WEEK_THURSDAY_PERIOD_SCHEDULE[],2,TRUE),
       VLOOKUP(Attendance!$G1691,REGULAR_WEEK_SCHEDULE[[Thursday]:[Period]],3,TRUE))),
IF(WEEKDAY(Attendance!$J1691) = 6,
       IF(COUNTIF(FINALS_WEEK_FRIDAY_DATE[],Attendance!$J1691) &gt; 0, VLOOKUP(Attendance!$G1691,FINALS_WEEK_FRIDAY_PERIOD_SCHEDULE[],2,TRUE),
       VLOOKUP(Attendance!$G1691,REGULAR_WEEK_SCHEDULE[[Friday]:[Period]],2,TRUE))))))))))</f>
        <v/>
      </c>
      <c r="J1691" s="41" t="str">
        <f t="shared" ca="1" si="83"/>
        <v/>
      </c>
      <c r="K1691" s="41" t="str">
        <f>IF($A1691 &lt;&gt; "",VLOOKUP($A1691,'Student reference sheet'!$A$2:$V$2329, 7,FALSE), "")</f>
        <v/>
      </c>
      <c r="L1691" s="30" t="str">
        <f>IF($A1691 ="", "", VLOOKUP($A1691, 'Student reference sheet'!$A$2:$Z$2603,23,FALSE))</f>
        <v/>
      </c>
      <c r="M1691" s="30" t="str">
        <f>IF($A1691 ="", "", VLOOKUP($A1691, 'Student reference sheet'!$A$2:$Z$2603,24,FALSE))</f>
        <v/>
      </c>
      <c r="N1691" s="30" t="str">
        <f>IF($A1691 ="", "", VLOOKUP($A1691, 'Student reference sheet'!$A$2:$Z$2603,26,FALSE))</f>
        <v/>
      </c>
      <c r="O1691" s="30" t="str">
        <f>IF($A1691 ="", "", VLOOKUP($A1691, 'Student reference sheet'!$A$2:$Z$2603,25,FALSE))</f>
        <v/>
      </c>
      <c r="P1691" s="39" t="str">
        <f>IF($A1691 = "", "", IF(OR(VLOOKUP($A1691,'Student reference sheet'!$A$2:$V$2400,8,FALSE) = "R",  VLOOKUP($A1691,'Student reference sheet'!$A$2:$V$2400,8,FALSE) = "L"), "X", ""))</f>
        <v/>
      </c>
      <c r="Q1691" s="39" t="str">
        <f>IF($A1691 ="", "", VLOOKUP($A1691, 'Student reference sheet'!$A$2:$V$2603,22,FALSE))</f>
        <v/>
      </c>
      <c r="R1691" s="39" t="str">
        <f>IF($A1691 &lt;&gt; "",VLOOKUP($A1691,'Student reference sheet'!$A$2:$V$2329, 5,FALSE), "")</f>
        <v/>
      </c>
      <c r="S1691" s="39" t="str">
        <f>IF($A1691 &lt;&gt; "",VLOOKUP($A1691,'Student reference sheet'!$A$2:$V$2329, 6,FALSE), "")</f>
        <v/>
      </c>
      <c r="T1691" s="30" t="str">
        <f>IF($A1691 = "","",
IF(VLOOKUP($A1691,'Student reference sheet'!$A$2:$V$2329, 10,FALSE) = "Y", "Hispanic",
IF(VLOOKUP($A1691,'Student reference sheet'!$A$2:$V$2329,11,FALSE) &lt;&gt; "",
IF(VLOOKUP($A1691,'Student reference sheet'!$A$2:$V$2329,11,FALSE) = "UNK", "Unknown", VLOOKUP(VALUE(VLOOKUP($A1691,'Student reference sheet'!$A$2:$V$2329,11,FALSE)),'Ethnicity Reference'!$A$2:$B$22,2,FALSE)),
IF(VLOOKUP($A1691,'Student reference sheet'!$A$2:$V$2329,9,FALSE) &lt;&gt; "", VLOOKUP(VALUE(VLOOKUP($A1691,'Student reference sheet'!$A$2:$V$2329,9,FALSE)),'Ethnicity Reference'!$A$2:$B$22,2,FALSE),"Unknown"))))</f>
        <v/>
      </c>
      <c r="U1691" s="35"/>
    </row>
    <row r="1692" spans="1:21" ht="15.75">
      <c r="A1692" s="47"/>
      <c r="B1692" s="33"/>
      <c r="C1692" s="39" t="str">
        <f>IF($A1692 &lt;&gt; "",VLOOKUP($A1692,'Student reference sheet'!$A$2:$V$2329, 3,FALSE), "")</f>
        <v/>
      </c>
      <c r="D1692" s="39" t="str">
        <f>IF($A1692 &lt;&gt; "",VLOOKUP($A1692,'Student reference sheet'!$A$2:$V$2329, 2,FALSE), "")</f>
        <v/>
      </c>
      <c r="E1692" s="35"/>
      <c r="F1692" s="34"/>
      <c r="G1692" s="40" t="str">
        <f t="shared" ca="1" si="81"/>
        <v/>
      </c>
      <c r="H1692" s="40" t="str">
        <f t="shared" ca="1" si="82"/>
        <v/>
      </c>
      <c r="I1692" s="36" t="str">
        <f>IF($A1692 = "", "",
IF(COUNTIF(MINIMUM_DAY_DATES[], Attendance!J1692) &gt; 0, VLOOKUP(Attendance!$G1692,MINIMUM_DAY_PERIOD_SCHEDULE[], 2,TRUE),
IF(COUNTIF(RALLY_DATES[], Attendance!J1692) &gt; 0, VLOOKUP(Attendance!$G1692,RALLY_PERIOD_SCHEDULE[], 2,TRUE),
IF(WEEKDAY(Attendance!$J1692) = 2,
       IF(COUNTIF(FINALS_WEEK_MONDAY_DATE[],Attendance!$J1692) &gt; 0, VLOOKUP(Attendance!$G1692,FINALS_WEEK_MONDAY_PERIOD_SCHEDULE[],2,TRUE),
       VLOOKUP(Attendance!$G1692,REGULAR_WEEK_SCHEDULE[],6,TRUE)),
IF(WEEKDAY($J1692) = 3,
       IF(COUNTIF(FINALS_WEEK_TUESDAY_DATE[],Attendance!$J1692) &gt; 0, VLOOKUP(Attendance!$G1692,FINALS_WEEK_TUESDAY_PERIOD_SCHEDULE[],2,TRUE),
       VLOOKUP(Attendance!$G1692,REGULAR_WEEK_SCHEDULE[[Tuesday]:[Period]],5,TRUE)),
IF(WEEKDAY(Attendance!$J1692) = 4,
        IF(COUNTIF(BLOCK_WEDNESDAY_DATES[],Attendance!$J1692) &gt; 0, VLOOKUP(Attendance!$G1692,BLOCK_WEDNESDAY_PERIOD_SCHEDULE[],2,TRUE),
        IF(COUNTIF(FINALS_WEEK_WEDNESDAY_DATE[],Attendance!$J1692) &gt; 0, VLOOKUP(Attendance!$G1692,FINALS_WEEK_WEDNESDAY_PERIOD_SCHEDULE[],2,TRUE),
       VLOOKUP(Attendance!$G1692,REGULAR_WEEK_SCHEDULE[[Wednesday]:[Period]],4,TRUE))),
IF(WEEKDAY($J1692) = 5,
       IF(COUNTIF(BLOCK_THURSDAY_DATES[],Attendance!$J1692) &gt; 0, VLOOKUP(Attendance!$G1692,BLOCK_THURSDAY_PERIOD_SCHEDULE[],2,TRUE),
       IF(COUNTIF(FINALS_WEEK_THURSDAY_DATE[],Attendance!$J1692) &gt; 0, VLOOKUP(Attendance!$G1692,FINALS_WEEK_THURSDAY_PERIOD_SCHEDULE[],2,TRUE),
       VLOOKUP(Attendance!$G1692,REGULAR_WEEK_SCHEDULE[[Thursday]:[Period]],3,TRUE))),
IF(WEEKDAY(Attendance!$J1692) = 6,
       IF(COUNTIF(FINALS_WEEK_FRIDAY_DATE[],Attendance!$J1692) &gt; 0, VLOOKUP(Attendance!$G1692,FINALS_WEEK_FRIDAY_PERIOD_SCHEDULE[],2,TRUE),
       VLOOKUP(Attendance!$G1692,REGULAR_WEEK_SCHEDULE[[Friday]:[Period]],2,TRUE))))))))))</f>
        <v/>
      </c>
      <c r="J1692" s="41" t="str">
        <f t="shared" ca="1" si="83"/>
        <v/>
      </c>
      <c r="K1692" s="41" t="str">
        <f>IF($A1692 &lt;&gt; "",VLOOKUP($A1692,'Student reference sheet'!$A$2:$V$2329, 7,FALSE), "")</f>
        <v/>
      </c>
      <c r="L1692" s="30" t="str">
        <f>IF($A1692 ="", "", VLOOKUP($A1692, 'Student reference sheet'!$A$2:$Z$2603,23,FALSE))</f>
        <v/>
      </c>
      <c r="M1692" s="30" t="str">
        <f>IF($A1692 ="", "", VLOOKUP($A1692, 'Student reference sheet'!$A$2:$Z$2603,24,FALSE))</f>
        <v/>
      </c>
      <c r="N1692" s="30" t="str">
        <f>IF($A1692 ="", "", VLOOKUP($A1692, 'Student reference sheet'!$A$2:$Z$2603,26,FALSE))</f>
        <v/>
      </c>
      <c r="O1692" s="30" t="str">
        <f>IF($A1692 ="", "", VLOOKUP($A1692, 'Student reference sheet'!$A$2:$Z$2603,25,FALSE))</f>
        <v/>
      </c>
      <c r="P1692" s="39" t="str">
        <f>IF($A1692 = "", "", IF(OR(VLOOKUP($A1692,'Student reference sheet'!$A$2:$V$2400,8,FALSE) = "R",  VLOOKUP($A1692,'Student reference sheet'!$A$2:$V$2400,8,FALSE) = "L"), "X", ""))</f>
        <v/>
      </c>
      <c r="Q1692" s="39" t="str">
        <f>IF($A1692 ="", "", VLOOKUP($A1692, 'Student reference sheet'!$A$2:$V$2603,22,FALSE))</f>
        <v/>
      </c>
      <c r="R1692" s="39" t="str">
        <f>IF($A1692 &lt;&gt; "",VLOOKUP($A1692,'Student reference sheet'!$A$2:$V$2329, 5,FALSE), "")</f>
        <v/>
      </c>
      <c r="S1692" s="39" t="str">
        <f>IF($A1692 &lt;&gt; "",VLOOKUP($A1692,'Student reference sheet'!$A$2:$V$2329, 6,FALSE), "")</f>
        <v/>
      </c>
      <c r="T1692" s="30" t="str">
        <f>IF($A1692 = "","",
IF(VLOOKUP($A1692,'Student reference sheet'!$A$2:$V$2329, 10,FALSE) = "Y", "Hispanic",
IF(VLOOKUP($A1692,'Student reference sheet'!$A$2:$V$2329,11,FALSE) &lt;&gt; "",
IF(VLOOKUP($A1692,'Student reference sheet'!$A$2:$V$2329,11,FALSE) = "UNK", "Unknown", VLOOKUP(VALUE(VLOOKUP($A1692,'Student reference sheet'!$A$2:$V$2329,11,FALSE)),'Ethnicity Reference'!$A$2:$B$22,2,FALSE)),
IF(VLOOKUP($A1692,'Student reference sheet'!$A$2:$V$2329,9,FALSE) &lt;&gt; "", VLOOKUP(VALUE(VLOOKUP($A1692,'Student reference sheet'!$A$2:$V$2329,9,FALSE)),'Ethnicity Reference'!$A$2:$B$22,2,FALSE),"Unknown"))))</f>
        <v/>
      </c>
      <c r="U1692" s="35"/>
    </row>
    <row r="1693" spans="1:21" ht="15.75">
      <c r="A1693" s="47"/>
      <c r="B1693" s="33"/>
      <c r="C1693" s="39" t="str">
        <f>IF($A1693 &lt;&gt; "",VLOOKUP($A1693,'Student reference sheet'!$A$2:$V$2329, 3,FALSE), "")</f>
        <v/>
      </c>
      <c r="D1693" s="39" t="str">
        <f>IF($A1693 &lt;&gt; "",VLOOKUP($A1693,'Student reference sheet'!$A$2:$V$2329, 2,FALSE), "")</f>
        <v/>
      </c>
      <c r="E1693" s="35"/>
      <c r="F1693" s="34"/>
      <c r="G1693" s="40" t="str">
        <f t="shared" ca="1" si="81"/>
        <v/>
      </c>
      <c r="H1693" s="40" t="str">
        <f t="shared" ca="1" si="82"/>
        <v/>
      </c>
      <c r="I1693" s="36" t="str">
        <f>IF($A1693 = "", "",
IF(COUNTIF(MINIMUM_DAY_DATES[], Attendance!J1693) &gt; 0, VLOOKUP(Attendance!$G1693,MINIMUM_DAY_PERIOD_SCHEDULE[], 2,TRUE),
IF(COUNTIF(RALLY_DATES[], Attendance!J1693) &gt; 0, VLOOKUP(Attendance!$G1693,RALLY_PERIOD_SCHEDULE[], 2,TRUE),
IF(WEEKDAY(Attendance!$J1693) = 2,
       IF(COUNTIF(FINALS_WEEK_MONDAY_DATE[],Attendance!$J1693) &gt; 0, VLOOKUP(Attendance!$G1693,FINALS_WEEK_MONDAY_PERIOD_SCHEDULE[],2,TRUE),
       VLOOKUP(Attendance!$G1693,REGULAR_WEEK_SCHEDULE[],6,TRUE)),
IF(WEEKDAY($J1693) = 3,
       IF(COUNTIF(FINALS_WEEK_TUESDAY_DATE[],Attendance!$J1693) &gt; 0, VLOOKUP(Attendance!$G1693,FINALS_WEEK_TUESDAY_PERIOD_SCHEDULE[],2,TRUE),
       VLOOKUP(Attendance!$G1693,REGULAR_WEEK_SCHEDULE[[Tuesday]:[Period]],5,TRUE)),
IF(WEEKDAY(Attendance!$J1693) = 4,
        IF(COUNTIF(BLOCK_WEDNESDAY_DATES[],Attendance!$J1693) &gt; 0, VLOOKUP(Attendance!$G1693,BLOCK_WEDNESDAY_PERIOD_SCHEDULE[],2,TRUE),
        IF(COUNTIF(FINALS_WEEK_WEDNESDAY_DATE[],Attendance!$J1693) &gt; 0, VLOOKUP(Attendance!$G1693,FINALS_WEEK_WEDNESDAY_PERIOD_SCHEDULE[],2,TRUE),
       VLOOKUP(Attendance!$G1693,REGULAR_WEEK_SCHEDULE[[Wednesday]:[Period]],4,TRUE))),
IF(WEEKDAY($J1693) = 5,
       IF(COUNTIF(BLOCK_THURSDAY_DATES[],Attendance!$J1693) &gt; 0, VLOOKUP(Attendance!$G1693,BLOCK_THURSDAY_PERIOD_SCHEDULE[],2,TRUE),
       IF(COUNTIF(FINALS_WEEK_THURSDAY_DATE[],Attendance!$J1693) &gt; 0, VLOOKUP(Attendance!$G1693,FINALS_WEEK_THURSDAY_PERIOD_SCHEDULE[],2,TRUE),
       VLOOKUP(Attendance!$G1693,REGULAR_WEEK_SCHEDULE[[Thursday]:[Period]],3,TRUE))),
IF(WEEKDAY(Attendance!$J1693) = 6,
       IF(COUNTIF(FINALS_WEEK_FRIDAY_DATE[],Attendance!$J1693) &gt; 0, VLOOKUP(Attendance!$G1693,FINALS_WEEK_FRIDAY_PERIOD_SCHEDULE[],2,TRUE),
       VLOOKUP(Attendance!$G1693,REGULAR_WEEK_SCHEDULE[[Friday]:[Period]],2,TRUE))))))))))</f>
        <v/>
      </c>
      <c r="J1693" s="41" t="str">
        <f t="shared" ca="1" si="83"/>
        <v/>
      </c>
      <c r="K1693" s="41" t="str">
        <f>IF($A1693 &lt;&gt; "",VLOOKUP($A1693,'Student reference sheet'!$A$2:$V$2329, 7,FALSE), "")</f>
        <v/>
      </c>
      <c r="L1693" s="30" t="str">
        <f>IF($A1693 ="", "", VLOOKUP($A1693, 'Student reference sheet'!$A$2:$Z$2603,23,FALSE))</f>
        <v/>
      </c>
      <c r="M1693" s="30" t="str">
        <f>IF($A1693 ="", "", VLOOKUP($A1693, 'Student reference sheet'!$A$2:$Z$2603,24,FALSE))</f>
        <v/>
      </c>
      <c r="N1693" s="30" t="str">
        <f>IF($A1693 ="", "", VLOOKUP($A1693, 'Student reference sheet'!$A$2:$Z$2603,26,FALSE))</f>
        <v/>
      </c>
      <c r="O1693" s="30" t="str">
        <f>IF($A1693 ="", "", VLOOKUP($A1693, 'Student reference sheet'!$A$2:$Z$2603,25,FALSE))</f>
        <v/>
      </c>
      <c r="P1693" s="39" t="str">
        <f>IF($A1693 = "", "", IF(OR(VLOOKUP($A1693,'Student reference sheet'!$A$2:$V$2400,8,FALSE) = "R",  VLOOKUP($A1693,'Student reference sheet'!$A$2:$V$2400,8,FALSE) = "L"), "X", ""))</f>
        <v/>
      </c>
      <c r="Q1693" s="39" t="str">
        <f>IF($A1693 ="", "", VLOOKUP($A1693, 'Student reference sheet'!$A$2:$V$2603,22,FALSE))</f>
        <v/>
      </c>
      <c r="R1693" s="39" t="str">
        <f>IF($A1693 &lt;&gt; "",VLOOKUP($A1693,'Student reference sheet'!$A$2:$V$2329, 5,FALSE), "")</f>
        <v/>
      </c>
      <c r="S1693" s="39" t="str">
        <f>IF($A1693 &lt;&gt; "",VLOOKUP($A1693,'Student reference sheet'!$A$2:$V$2329, 6,FALSE), "")</f>
        <v/>
      </c>
      <c r="T1693" s="30" t="str">
        <f>IF($A1693 = "","",
IF(VLOOKUP($A1693,'Student reference sheet'!$A$2:$V$2329, 10,FALSE) = "Y", "Hispanic",
IF(VLOOKUP($A1693,'Student reference sheet'!$A$2:$V$2329,11,FALSE) &lt;&gt; "",
IF(VLOOKUP($A1693,'Student reference sheet'!$A$2:$V$2329,11,FALSE) = "UNK", "Unknown", VLOOKUP(VALUE(VLOOKUP($A1693,'Student reference sheet'!$A$2:$V$2329,11,FALSE)),'Ethnicity Reference'!$A$2:$B$22,2,FALSE)),
IF(VLOOKUP($A1693,'Student reference sheet'!$A$2:$V$2329,9,FALSE) &lt;&gt; "", VLOOKUP(VALUE(VLOOKUP($A1693,'Student reference sheet'!$A$2:$V$2329,9,FALSE)),'Ethnicity Reference'!$A$2:$B$22,2,FALSE),"Unknown"))))</f>
        <v/>
      </c>
      <c r="U1693" s="35"/>
    </row>
    <row r="1694" spans="1:21" ht="15.75">
      <c r="A1694" s="47"/>
      <c r="B1694" s="33"/>
      <c r="C1694" s="39" t="str">
        <f>IF($A1694 &lt;&gt; "",VLOOKUP($A1694,'Student reference sheet'!$A$2:$V$2329, 3,FALSE), "")</f>
        <v/>
      </c>
      <c r="D1694" s="39" t="str">
        <f>IF($A1694 &lt;&gt; "",VLOOKUP($A1694,'Student reference sheet'!$A$2:$V$2329, 2,FALSE), "")</f>
        <v/>
      </c>
      <c r="E1694" s="35"/>
      <c r="F1694" s="34"/>
      <c r="G1694" s="40" t="str">
        <f t="shared" ca="1" si="81"/>
        <v/>
      </c>
      <c r="H1694" s="40" t="str">
        <f t="shared" ca="1" si="82"/>
        <v/>
      </c>
      <c r="I1694" s="36" t="str">
        <f>IF($A1694 = "", "",
IF(COUNTIF(MINIMUM_DAY_DATES[], Attendance!J1694) &gt; 0, VLOOKUP(Attendance!$G1694,MINIMUM_DAY_PERIOD_SCHEDULE[], 2,TRUE),
IF(COUNTIF(RALLY_DATES[], Attendance!J1694) &gt; 0, VLOOKUP(Attendance!$G1694,RALLY_PERIOD_SCHEDULE[], 2,TRUE),
IF(WEEKDAY(Attendance!$J1694) = 2,
       IF(COUNTIF(FINALS_WEEK_MONDAY_DATE[],Attendance!$J1694) &gt; 0, VLOOKUP(Attendance!$G1694,FINALS_WEEK_MONDAY_PERIOD_SCHEDULE[],2,TRUE),
       VLOOKUP(Attendance!$G1694,REGULAR_WEEK_SCHEDULE[],6,TRUE)),
IF(WEEKDAY($J1694) = 3,
       IF(COUNTIF(FINALS_WEEK_TUESDAY_DATE[],Attendance!$J1694) &gt; 0, VLOOKUP(Attendance!$G1694,FINALS_WEEK_TUESDAY_PERIOD_SCHEDULE[],2,TRUE),
       VLOOKUP(Attendance!$G1694,REGULAR_WEEK_SCHEDULE[[Tuesday]:[Period]],5,TRUE)),
IF(WEEKDAY(Attendance!$J1694) = 4,
        IF(COUNTIF(BLOCK_WEDNESDAY_DATES[],Attendance!$J1694) &gt; 0, VLOOKUP(Attendance!$G1694,BLOCK_WEDNESDAY_PERIOD_SCHEDULE[],2,TRUE),
        IF(COUNTIF(FINALS_WEEK_WEDNESDAY_DATE[],Attendance!$J1694) &gt; 0, VLOOKUP(Attendance!$G1694,FINALS_WEEK_WEDNESDAY_PERIOD_SCHEDULE[],2,TRUE),
       VLOOKUP(Attendance!$G1694,REGULAR_WEEK_SCHEDULE[[Wednesday]:[Period]],4,TRUE))),
IF(WEEKDAY($J1694) = 5,
       IF(COUNTIF(BLOCK_THURSDAY_DATES[],Attendance!$J1694) &gt; 0, VLOOKUP(Attendance!$G1694,BLOCK_THURSDAY_PERIOD_SCHEDULE[],2,TRUE),
       IF(COUNTIF(FINALS_WEEK_THURSDAY_DATE[],Attendance!$J1694) &gt; 0, VLOOKUP(Attendance!$G1694,FINALS_WEEK_THURSDAY_PERIOD_SCHEDULE[],2,TRUE),
       VLOOKUP(Attendance!$G1694,REGULAR_WEEK_SCHEDULE[[Thursday]:[Period]],3,TRUE))),
IF(WEEKDAY(Attendance!$J1694) = 6,
       IF(COUNTIF(FINALS_WEEK_FRIDAY_DATE[],Attendance!$J1694) &gt; 0, VLOOKUP(Attendance!$G1694,FINALS_WEEK_FRIDAY_PERIOD_SCHEDULE[],2,TRUE),
       VLOOKUP(Attendance!$G1694,REGULAR_WEEK_SCHEDULE[[Friday]:[Period]],2,TRUE))))))))))</f>
        <v/>
      </c>
      <c r="J1694" s="41" t="str">
        <f t="shared" ca="1" si="83"/>
        <v/>
      </c>
      <c r="K1694" s="41" t="str">
        <f>IF($A1694 &lt;&gt; "",VLOOKUP($A1694,'Student reference sheet'!$A$2:$V$2329, 7,FALSE), "")</f>
        <v/>
      </c>
      <c r="L1694" s="30" t="str">
        <f>IF($A1694 ="", "", VLOOKUP($A1694, 'Student reference sheet'!$A$2:$Z$2603,23,FALSE))</f>
        <v/>
      </c>
      <c r="M1694" s="30" t="str">
        <f>IF($A1694 ="", "", VLOOKUP($A1694, 'Student reference sheet'!$A$2:$Z$2603,24,FALSE))</f>
        <v/>
      </c>
      <c r="N1694" s="30" t="str">
        <f>IF($A1694 ="", "", VLOOKUP($A1694, 'Student reference sheet'!$A$2:$Z$2603,26,FALSE))</f>
        <v/>
      </c>
      <c r="O1694" s="30" t="str">
        <f>IF($A1694 ="", "", VLOOKUP($A1694, 'Student reference sheet'!$A$2:$Z$2603,25,FALSE))</f>
        <v/>
      </c>
      <c r="P1694" s="39" t="str">
        <f>IF($A1694 = "", "", IF(OR(VLOOKUP($A1694,'Student reference sheet'!$A$2:$V$2400,8,FALSE) = "R",  VLOOKUP($A1694,'Student reference sheet'!$A$2:$V$2400,8,FALSE) = "L"), "X", ""))</f>
        <v/>
      </c>
      <c r="Q1694" s="39" t="str">
        <f>IF($A1694 ="", "", VLOOKUP($A1694, 'Student reference sheet'!$A$2:$V$2603,22,FALSE))</f>
        <v/>
      </c>
      <c r="R1694" s="39" t="str">
        <f>IF($A1694 &lt;&gt; "",VLOOKUP($A1694,'Student reference sheet'!$A$2:$V$2329, 5,FALSE), "")</f>
        <v/>
      </c>
      <c r="S1694" s="39" t="str">
        <f>IF($A1694 &lt;&gt; "",VLOOKUP($A1694,'Student reference sheet'!$A$2:$V$2329, 6,FALSE), "")</f>
        <v/>
      </c>
      <c r="T1694" s="30" t="str">
        <f>IF($A1694 = "","",
IF(VLOOKUP($A1694,'Student reference sheet'!$A$2:$V$2329, 10,FALSE) = "Y", "Hispanic",
IF(VLOOKUP($A1694,'Student reference sheet'!$A$2:$V$2329,11,FALSE) &lt;&gt; "",
IF(VLOOKUP($A1694,'Student reference sheet'!$A$2:$V$2329,11,FALSE) = "UNK", "Unknown", VLOOKUP(VALUE(VLOOKUP($A1694,'Student reference sheet'!$A$2:$V$2329,11,FALSE)),'Ethnicity Reference'!$A$2:$B$22,2,FALSE)),
IF(VLOOKUP($A1694,'Student reference sheet'!$A$2:$V$2329,9,FALSE) &lt;&gt; "", VLOOKUP(VALUE(VLOOKUP($A1694,'Student reference sheet'!$A$2:$V$2329,9,FALSE)),'Ethnicity Reference'!$A$2:$B$22,2,FALSE),"Unknown"))))</f>
        <v/>
      </c>
      <c r="U1694" s="35"/>
    </row>
    <row r="1695" spans="1:21" ht="15.75">
      <c r="A1695" s="47"/>
      <c r="B1695" s="33"/>
      <c r="C1695" s="39" t="str">
        <f>IF($A1695 &lt;&gt; "",VLOOKUP($A1695,'Student reference sheet'!$A$2:$V$2329, 3,FALSE), "")</f>
        <v/>
      </c>
      <c r="D1695" s="39" t="str">
        <f>IF($A1695 &lt;&gt; "",VLOOKUP($A1695,'Student reference sheet'!$A$2:$V$2329, 2,FALSE), "")</f>
        <v/>
      </c>
      <c r="E1695" s="35"/>
      <c r="F1695" s="34"/>
      <c r="G1695" s="40" t="str">
        <f t="shared" ca="1" si="81"/>
        <v/>
      </c>
      <c r="H1695" s="40" t="str">
        <f t="shared" ca="1" si="82"/>
        <v/>
      </c>
      <c r="I1695" s="36" t="str">
        <f>IF($A1695 = "", "",
IF(COUNTIF(MINIMUM_DAY_DATES[], Attendance!J1695) &gt; 0, VLOOKUP(Attendance!$G1695,MINIMUM_DAY_PERIOD_SCHEDULE[], 2,TRUE),
IF(COUNTIF(RALLY_DATES[], Attendance!J1695) &gt; 0, VLOOKUP(Attendance!$G1695,RALLY_PERIOD_SCHEDULE[], 2,TRUE),
IF(WEEKDAY(Attendance!$J1695) = 2,
       IF(COUNTIF(FINALS_WEEK_MONDAY_DATE[],Attendance!$J1695) &gt; 0, VLOOKUP(Attendance!$G1695,FINALS_WEEK_MONDAY_PERIOD_SCHEDULE[],2,TRUE),
       VLOOKUP(Attendance!$G1695,REGULAR_WEEK_SCHEDULE[],6,TRUE)),
IF(WEEKDAY($J1695) = 3,
       IF(COUNTIF(FINALS_WEEK_TUESDAY_DATE[],Attendance!$J1695) &gt; 0, VLOOKUP(Attendance!$G1695,FINALS_WEEK_TUESDAY_PERIOD_SCHEDULE[],2,TRUE),
       VLOOKUP(Attendance!$G1695,REGULAR_WEEK_SCHEDULE[[Tuesday]:[Period]],5,TRUE)),
IF(WEEKDAY(Attendance!$J1695) = 4,
        IF(COUNTIF(BLOCK_WEDNESDAY_DATES[],Attendance!$J1695) &gt; 0, VLOOKUP(Attendance!$G1695,BLOCK_WEDNESDAY_PERIOD_SCHEDULE[],2,TRUE),
        IF(COUNTIF(FINALS_WEEK_WEDNESDAY_DATE[],Attendance!$J1695) &gt; 0, VLOOKUP(Attendance!$G1695,FINALS_WEEK_WEDNESDAY_PERIOD_SCHEDULE[],2,TRUE),
       VLOOKUP(Attendance!$G1695,REGULAR_WEEK_SCHEDULE[[Wednesday]:[Period]],4,TRUE))),
IF(WEEKDAY($J1695) = 5,
       IF(COUNTIF(BLOCK_THURSDAY_DATES[],Attendance!$J1695) &gt; 0, VLOOKUP(Attendance!$G1695,BLOCK_THURSDAY_PERIOD_SCHEDULE[],2,TRUE),
       IF(COUNTIF(FINALS_WEEK_THURSDAY_DATE[],Attendance!$J1695) &gt; 0, VLOOKUP(Attendance!$G1695,FINALS_WEEK_THURSDAY_PERIOD_SCHEDULE[],2,TRUE),
       VLOOKUP(Attendance!$G1695,REGULAR_WEEK_SCHEDULE[[Thursday]:[Period]],3,TRUE))),
IF(WEEKDAY(Attendance!$J1695) = 6,
       IF(COUNTIF(FINALS_WEEK_FRIDAY_DATE[],Attendance!$J1695) &gt; 0, VLOOKUP(Attendance!$G1695,FINALS_WEEK_FRIDAY_PERIOD_SCHEDULE[],2,TRUE),
       VLOOKUP(Attendance!$G1695,REGULAR_WEEK_SCHEDULE[[Friday]:[Period]],2,TRUE))))))))))</f>
        <v/>
      </c>
      <c r="J1695" s="41" t="str">
        <f t="shared" ca="1" si="83"/>
        <v/>
      </c>
      <c r="K1695" s="41" t="str">
        <f>IF($A1695 &lt;&gt; "",VLOOKUP($A1695,'Student reference sheet'!$A$2:$V$2329, 7,FALSE), "")</f>
        <v/>
      </c>
      <c r="L1695" s="30" t="str">
        <f>IF($A1695 ="", "", VLOOKUP($A1695, 'Student reference sheet'!$A$2:$Z$2603,23,FALSE))</f>
        <v/>
      </c>
      <c r="M1695" s="30" t="str">
        <f>IF($A1695 ="", "", VLOOKUP($A1695, 'Student reference sheet'!$A$2:$Z$2603,24,FALSE))</f>
        <v/>
      </c>
      <c r="N1695" s="30" t="str">
        <f>IF($A1695 ="", "", VLOOKUP($A1695, 'Student reference sheet'!$A$2:$Z$2603,26,FALSE))</f>
        <v/>
      </c>
      <c r="O1695" s="30" t="str">
        <f>IF($A1695 ="", "", VLOOKUP($A1695, 'Student reference sheet'!$A$2:$Z$2603,25,FALSE))</f>
        <v/>
      </c>
      <c r="P1695" s="39" t="str">
        <f>IF($A1695 = "", "", IF(OR(VLOOKUP($A1695,'Student reference sheet'!$A$2:$V$2400,8,FALSE) = "R",  VLOOKUP($A1695,'Student reference sheet'!$A$2:$V$2400,8,FALSE) = "L"), "X", ""))</f>
        <v/>
      </c>
      <c r="Q1695" s="39" t="str">
        <f>IF($A1695 ="", "", VLOOKUP($A1695, 'Student reference sheet'!$A$2:$V$2603,22,FALSE))</f>
        <v/>
      </c>
      <c r="R1695" s="39" t="str">
        <f>IF($A1695 &lt;&gt; "",VLOOKUP($A1695,'Student reference sheet'!$A$2:$V$2329, 5,FALSE), "")</f>
        <v/>
      </c>
      <c r="S1695" s="39" t="str">
        <f>IF($A1695 &lt;&gt; "",VLOOKUP($A1695,'Student reference sheet'!$A$2:$V$2329, 6,FALSE), "")</f>
        <v/>
      </c>
      <c r="T1695" s="30" t="str">
        <f>IF($A1695 = "","",
IF(VLOOKUP($A1695,'Student reference sheet'!$A$2:$V$2329, 10,FALSE) = "Y", "Hispanic",
IF(VLOOKUP($A1695,'Student reference sheet'!$A$2:$V$2329,11,FALSE) &lt;&gt; "",
IF(VLOOKUP($A1695,'Student reference sheet'!$A$2:$V$2329,11,FALSE) = "UNK", "Unknown", VLOOKUP(VALUE(VLOOKUP($A1695,'Student reference sheet'!$A$2:$V$2329,11,FALSE)),'Ethnicity Reference'!$A$2:$B$22,2,FALSE)),
IF(VLOOKUP($A1695,'Student reference sheet'!$A$2:$V$2329,9,FALSE) &lt;&gt; "", VLOOKUP(VALUE(VLOOKUP($A1695,'Student reference sheet'!$A$2:$V$2329,9,FALSE)),'Ethnicity Reference'!$A$2:$B$22,2,FALSE),"Unknown"))))</f>
        <v/>
      </c>
      <c r="U1695" s="35"/>
    </row>
    <row r="1696" spans="1:21" ht="15.75">
      <c r="A1696" s="47"/>
      <c r="B1696" s="33"/>
      <c r="C1696" s="39" t="str">
        <f>IF($A1696 &lt;&gt; "",VLOOKUP($A1696,'Student reference sheet'!$A$2:$V$2329, 3,FALSE), "")</f>
        <v/>
      </c>
      <c r="D1696" s="39" t="str">
        <f>IF($A1696 &lt;&gt; "",VLOOKUP($A1696,'Student reference sheet'!$A$2:$V$2329, 2,FALSE), "")</f>
        <v/>
      </c>
      <c r="E1696" s="35"/>
      <c r="F1696" s="34"/>
      <c r="G1696" s="40" t="str">
        <f t="shared" ca="1" si="81"/>
        <v/>
      </c>
      <c r="H1696" s="40" t="str">
        <f t="shared" ca="1" si="82"/>
        <v/>
      </c>
      <c r="I1696" s="36" t="str">
        <f>IF($A1696 = "", "",
IF(COUNTIF(MINIMUM_DAY_DATES[], Attendance!J1696) &gt; 0, VLOOKUP(Attendance!$G1696,MINIMUM_DAY_PERIOD_SCHEDULE[], 2,TRUE),
IF(COUNTIF(RALLY_DATES[], Attendance!J1696) &gt; 0, VLOOKUP(Attendance!$G1696,RALLY_PERIOD_SCHEDULE[], 2,TRUE),
IF(WEEKDAY(Attendance!$J1696) = 2,
       IF(COUNTIF(FINALS_WEEK_MONDAY_DATE[],Attendance!$J1696) &gt; 0, VLOOKUP(Attendance!$G1696,FINALS_WEEK_MONDAY_PERIOD_SCHEDULE[],2,TRUE),
       VLOOKUP(Attendance!$G1696,REGULAR_WEEK_SCHEDULE[],6,TRUE)),
IF(WEEKDAY($J1696) = 3,
       IF(COUNTIF(FINALS_WEEK_TUESDAY_DATE[],Attendance!$J1696) &gt; 0, VLOOKUP(Attendance!$G1696,FINALS_WEEK_TUESDAY_PERIOD_SCHEDULE[],2,TRUE),
       VLOOKUP(Attendance!$G1696,REGULAR_WEEK_SCHEDULE[[Tuesday]:[Period]],5,TRUE)),
IF(WEEKDAY(Attendance!$J1696) = 4,
        IF(COUNTIF(BLOCK_WEDNESDAY_DATES[],Attendance!$J1696) &gt; 0, VLOOKUP(Attendance!$G1696,BLOCK_WEDNESDAY_PERIOD_SCHEDULE[],2,TRUE),
        IF(COUNTIF(FINALS_WEEK_WEDNESDAY_DATE[],Attendance!$J1696) &gt; 0, VLOOKUP(Attendance!$G1696,FINALS_WEEK_WEDNESDAY_PERIOD_SCHEDULE[],2,TRUE),
       VLOOKUP(Attendance!$G1696,REGULAR_WEEK_SCHEDULE[[Wednesday]:[Period]],4,TRUE))),
IF(WEEKDAY($J1696) = 5,
       IF(COUNTIF(BLOCK_THURSDAY_DATES[],Attendance!$J1696) &gt; 0, VLOOKUP(Attendance!$G1696,BLOCK_THURSDAY_PERIOD_SCHEDULE[],2,TRUE),
       IF(COUNTIF(FINALS_WEEK_THURSDAY_DATE[],Attendance!$J1696) &gt; 0, VLOOKUP(Attendance!$G1696,FINALS_WEEK_THURSDAY_PERIOD_SCHEDULE[],2,TRUE),
       VLOOKUP(Attendance!$G1696,REGULAR_WEEK_SCHEDULE[[Thursday]:[Period]],3,TRUE))),
IF(WEEKDAY(Attendance!$J1696) = 6,
       IF(COUNTIF(FINALS_WEEK_FRIDAY_DATE[],Attendance!$J1696) &gt; 0, VLOOKUP(Attendance!$G1696,FINALS_WEEK_FRIDAY_PERIOD_SCHEDULE[],2,TRUE),
       VLOOKUP(Attendance!$G1696,REGULAR_WEEK_SCHEDULE[[Friday]:[Period]],2,TRUE))))))))))</f>
        <v/>
      </c>
      <c r="J1696" s="41" t="str">
        <f t="shared" ca="1" si="83"/>
        <v/>
      </c>
      <c r="K1696" s="41" t="str">
        <f>IF($A1696 &lt;&gt; "",VLOOKUP($A1696,'Student reference sheet'!$A$2:$V$2329, 7,FALSE), "")</f>
        <v/>
      </c>
      <c r="L1696" s="30" t="str">
        <f>IF($A1696 ="", "", VLOOKUP($A1696, 'Student reference sheet'!$A$2:$Z$2603,23,FALSE))</f>
        <v/>
      </c>
      <c r="M1696" s="30" t="str">
        <f>IF($A1696 ="", "", VLOOKUP($A1696, 'Student reference sheet'!$A$2:$Z$2603,24,FALSE))</f>
        <v/>
      </c>
      <c r="N1696" s="30" t="str">
        <f>IF($A1696 ="", "", VLOOKUP($A1696, 'Student reference sheet'!$A$2:$Z$2603,26,FALSE))</f>
        <v/>
      </c>
      <c r="O1696" s="30" t="str">
        <f>IF($A1696 ="", "", VLOOKUP($A1696, 'Student reference sheet'!$A$2:$Z$2603,25,FALSE))</f>
        <v/>
      </c>
      <c r="P1696" s="39" t="str">
        <f>IF($A1696 = "", "", IF(OR(VLOOKUP($A1696,'Student reference sheet'!$A$2:$V$2400,8,FALSE) = "R",  VLOOKUP($A1696,'Student reference sheet'!$A$2:$V$2400,8,FALSE) = "L"), "X", ""))</f>
        <v/>
      </c>
      <c r="Q1696" s="39" t="str">
        <f>IF($A1696 ="", "", VLOOKUP($A1696, 'Student reference sheet'!$A$2:$V$2603,22,FALSE))</f>
        <v/>
      </c>
      <c r="R1696" s="39" t="str">
        <f>IF($A1696 &lt;&gt; "",VLOOKUP($A1696,'Student reference sheet'!$A$2:$V$2329, 5,FALSE), "")</f>
        <v/>
      </c>
      <c r="S1696" s="39" t="str">
        <f>IF($A1696 &lt;&gt; "",VLOOKUP($A1696,'Student reference sheet'!$A$2:$V$2329, 6,FALSE), "")</f>
        <v/>
      </c>
      <c r="T1696" s="30" t="str">
        <f>IF($A1696 = "","",
IF(VLOOKUP($A1696,'Student reference sheet'!$A$2:$V$2329, 10,FALSE) = "Y", "Hispanic",
IF(VLOOKUP($A1696,'Student reference sheet'!$A$2:$V$2329,11,FALSE) &lt;&gt; "",
IF(VLOOKUP($A1696,'Student reference sheet'!$A$2:$V$2329,11,FALSE) = "UNK", "Unknown", VLOOKUP(VALUE(VLOOKUP($A1696,'Student reference sheet'!$A$2:$V$2329,11,FALSE)),'Ethnicity Reference'!$A$2:$B$22,2,FALSE)),
IF(VLOOKUP($A1696,'Student reference sheet'!$A$2:$V$2329,9,FALSE) &lt;&gt; "", VLOOKUP(VALUE(VLOOKUP($A1696,'Student reference sheet'!$A$2:$V$2329,9,FALSE)),'Ethnicity Reference'!$A$2:$B$22,2,FALSE),"Unknown"))))</f>
        <v/>
      </c>
      <c r="U1696" s="35"/>
    </row>
    <row r="1697" spans="1:21" ht="15.75">
      <c r="A1697" s="47"/>
      <c r="B1697" s="33"/>
      <c r="C1697" s="39" t="str">
        <f>IF($A1697 &lt;&gt; "",VLOOKUP($A1697,'Student reference sheet'!$A$2:$V$2329, 3,FALSE), "")</f>
        <v/>
      </c>
      <c r="D1697" s="39" t="str">
        <f>IF($A1697 &lt;&gt; "",VLOOKUP($A1697,'Student reference sheet'!$A$2:$V$2329, 2,FALSE), "")</f>
        <v/>
      </c>
      <c r="E1697" s="35"/>
      <c r="F1697" s="34"/>
      <c r="G1697" s="40" t="str">
        <f t="shared" ca="1" si="81"/>
        <v/>
      </c>
      <c r="H1697" s="40" t="str">
        <f t="shared" ca="1" si="82"/>
        <v/>
      </c>
      <c r="I1697" s="36" t="str">
        <f>IF($A1697 = "", "",
IF(COUNTIF(MINIMUM_DAY_DATES[], Attendance!J1697) &gt; 0, VLOOKUP(Attendance!$G1697,MINIMUM_DAY_PERIOD_SCHEDULE[], 2,TRUE),
IF(COUNTIF(RALLY_DATES[], Attendance!J1697) &gt; 0, VLOOKUP(Attendance!$G1697,RALLY_PERIOD_SCHEDULE[], 2,TRUE),
IF(WEEKDAY(Attendance!$J1697) = 2,
       IF(COUNTIF(FINALS_WEEK_MONDAY_DATE[],Attendance!$J1697) &gt; 0, VLOOKUP(Attendance!$G1697,FINALS_WEEK_MONDAY_PERIOD_SCHEDULE[],2,TRUE),
       VLOOKUP(Attendance!$G1697,REGULAR_WEEK_SCHEDULE[],6,TRUE)),
IF(WEEKDAY($J1697) = 3,
       IF(COUNTIF(FINALS_WEEK_TUESDAY_DATE[],Attendance!$J1697) &gt; 0, VLOOKUP(Attendance!$G1697,FINALS_WEEK_TUESDAY_PERIOD_SCHEDULE[],2,TRUE),
       VLOOKUP(Attendance!$G1697,REGULAR_WEEK_SCHEDULE[[Tuesday]:[Period]],5,TRUE)),
IF(WEEKDAY(Attendance!$J1697) = 4,
        IF(COUNTIF(BLOCK_WEDNESDAY_DATES[],Attendance!$J1697) &gt; 0, VLOOKUP(Attendance!$G1697,BLOCK_WEDNESDAY_PERIOD_SCHEDULE[],2,TRUE),
        IF(COUNTIF(FINALS_WEEK_WEDNESDAY_DATE[],Attendance!$J1697) &gt; 0, VLOOKUP(Attendance!$G1697,FINALS_WEEK_WEDNESDAY_PERIOD_SCHEDULE[],2,TRUE),
       VLOOKUP(Attendance!$G1697,REGULAR_WEEK_SCHEDULE[[Wednesday]:[Period]],4,TRUE))),
IF(WEEKDAY($J1697) = 5,
       IF(COUNTIF(BLOCK_THURSDAY_DATES[],Attendance!$J1697) &gt; 0, VLOOKUP(Attendance!$G1697,BLOCK_THURSDAY_PERIOD_SCHEDULE[],2,TRUE),
       IF(COUNTIF(FINALS_WEEK_THURSDAY_DATE[],Attendance!$J1697) &gt; 0, VLOOKUP(Attendance!$G1697,FINALS_WEEK_THURSDAY_PERIOD_SCHEDULE[],2,TRUE),
       VLOOKUP(Attendance!$G1697,REGULAR_WEEK_SCHEDULE[[Thursday]:[Period]],3,TRUE))),
IF(WEEKDAY(Attendance!$J1697) = 6,
       IF(COUNTIF(FINALS_WEEK_FRIDAY_DATE[],Attendance!$J1697) &gt; 0, VLOOKUP(Attendance!$G1697,FINALS_WEEK_FRIDAY_PERIOD_SCHEDULE[],2,TRUE),
       VLOOKUP(Attendance!$G1697,REGULAR_WEEK_SCHEDULE[[Friday]:[Period]],2,TRUE))))))))))</f>
        <v/>
      </c>
      <c r="J1697" s="41" t="str">
        <f t="shared" ca="1" si="83"/>
        <v/>
      </c>
      <c r="K1697" s="41" t="str">
        <f>IF($A1697 &lt;&gt; "",VLOOKUP($A1697,'Student reference sheet'!$A$2:$V$2329, 7,FALSE), "")</f>
        <v/>
      </c>
      <c r="L1697" s="30" t="str">
        <f>IF($A1697 ="", "", VLOOKUP($A1697, 'Student reference sheet'!$A$2:$Z$2603,23,FALSE))</f>
        <v/>
      </c>
      <c r="M1697" s="30" t="str">
        <f>IF($A1697 ="", "", VLOOKUP($A1697, 'Student reference sheet'!$A$2:$Z$2603,24,FALSE))</f>
        <v/>
      </c>
      <c r="N1697" s="30" t="str">
        <f>IF($A1697 ="", "", VLOOKUP($A1697, 'Student reference sheet'!$A$2:$Z$2603,26,FALSE))</f>
        <v/>
      </c>
      <c r="O1697" s="30" t="str">
        <f>IF($A1697 ="", "", VLOOKUP($A1697, 'Student reference sheet'!$A$2:$Z$2603,25,FALSE))</f>
        <v/>
      </c>
      <c r="P1697" s="39" t="str">
        <f>IF($A1697 = "", "", IF(OR(VLOOKUP($A1697,'Student reference sheet'!$A$2:$V$2400,8,FALSE) = "R",  VLOOKUP($A1697,'Student reference sheet'!$A$2:$V$2400,8,FALSE) = "L"), "X", ""))</f>
        <v/>
      </c>
      <c r="Q1697" s="39" t="str">
        <f>IF($A1697 ="", "", VLOOKUP($A1697, 'Student reference sheet'!$A$2:$V$2603,22,FALSE))</f>
        <v/>
      </c>
      <c r="R1697" s="39" t="str">
        <f>IF($A1697 &lt;&gt; "",VLOOKUP($A1697,'Student reference sheet'!$A$2:$V$2329, 5,FALSE), "")</f>
        <v/>
      </c>
      <c r="S1697" s="39" t="str">
        <f>IF($A1697 &lt;&gt; "",VLOOKUP($A1697,'Student reference sheet'!$A$2:$V$2329, 6,FALSE), "")</f>
        <v/>
      </c>
      <c r="T1697" s="30" t="str">
        <f>IF($A1697 = "","",
IF(VLOOKUP($A1697,'Student reference sheet'!$A$2:$V$2329, 10,FALSE) = "Y", "Hispanic",
IF(VLOOKUP($A1697,'Student reference sheet'!$A$2:$V$2329,11,FALSE) &lt;&gt; "",
IF(VLOOKUP($A1697,'Student reference sheet'!$A$2:$V$2329,11,FALSE) = "UNK", "Unknown", VLOOKUP(VALUE(VLOOKUP($A1697,'Student reference sheet'!$A$2:$V$2329,11,FALSE)),'Ethnicity Reference'!$A$2:$B$22,2,FALSE)),
IF(VLOOKUP($A1697,'Student reference sheet'!$A$2:$V$2329,9,FALSE) &lt;&gt; "", VLOOKUP(VALUE(VLOOKUP($A1697,'Student reference sheet'!$A$2:$V$2329,9,FALSE)),'Ethnicity Reference'!$A$2:$B$22,2,FALSE),"Unknown"))))</f>
        <v/>
      </c>
      <c r="U1697" s="35"/>
    </row>
    <row r="1698" spans="1:21" ht="15.75">
      <c r="A1698" s="47"/>
      <c r="B1698" s="33"/>
      <c r="C1698" s="39" t="str">
        <f>IF($A1698 &lt;&gt; "",VLOOKUP($A1698,'Student reference sheet'!$A$2:$V$2329, 3,FALSE), "")</f>
        <v/>
      </c>
      <c r="D1698" s="39" t="str">
        <f>IF($A1698 &lt;&gt; "",VLOOKUP($A1698,'Student reference sheet'!$A$2:$V$2329, 2,FALSE), "")</f>
        <v/>
      </c>
      <c r="E1698" s="35"/>
      <c r="F1698" s="34"/>
      <c r="G1698" s="40" t="str">
        <f t="shared" ca="1" si="81"/>
        <v/>
      </c>
      <c r="H1698" s="40" t="str">
        <f t="shared" ca="1" si="82"/>
        <v/>
      </c>
      <c r="I1698" s="36" t="str">
        <f>IF($A1698 = "", "",
IF(COUNTIF(MINIMUM_DAY_DATES[], Attendance!J1698) &gt; 0, VLOOKUP(Attendance!$G1698,MINIMUM_DAY_PERIOD_SCHEDULE[], 2,TRUE),
IF(COUNTIF(RALLY_DATES[], Attendance!J1698) &gt; 0, VLOOKUP(Attendance!$G1698,RALLY_PERIOD_SCHEDULE[], 2,TRUE),
IF(WEEKDAY(Attendance!$J1698) = 2,
       IF(COUNTIF(FINALS_WEEK_MONDAY_DATE[],Attendance!$J1698) &gt; 0, VLOOKUP(Attendance!$G1698,FINALS_WEEK_MONDAY_PERIOD_SCHEDULE[],2,TRUE),
       VLOOKUP(Attendance!$G1698,REGULAR_WEEK_SCHEDULE[],6,TRUE)),
IF(WEEKDAY($J1698) = 3,
       IF(COUNTIF(FINALS_WEEK_TUESDAY_DATE[],Attendance!$J1698) &gt; 0, VLOOKUP(Attendance!$G1698,FINALS_WEEK_TUESDAY_PERIOD_SCHEDULE[],2,TRUE),
       VLOOKUP(Attendance!$G1698,REGULAR_WEEK_SCHEDULE[[Tuesday]:[Period]],5,TRUE)),
IF(WEEKDAY(Attendance!$J1698) = 4,
        IF(COUNTIF(BLOCK_WEDNESDAY_DATES[],Attendance!$J1698) &gt; 0, VLOOKUP(Attendance!$G1698,BLOCK_WEDNESDAY_PERIOD_SCHEDULE[],2,TRUE),
        IF(COUNTIF(FINALS_WEEK_WEDNESDAY_DATE[],Attendance!$J1698) &gt; 0, VLOOKUP(Attendance!$G1698,FINALS_WEEK_WEDNESDAY_PERIOD_SCHEDULE[],2,TRUE),
       VLOOKUP(Attendance!$G1698,REGULAR_WEEK_SCHEDULE[[Wednesday]:[Period]],4,TRUE))),
IF(WEEKDAY($J1698) = 5,
       IF(COUNTIF(BLOCK_THURSDAY_DATES[],Attendance!$J1698) &gt; 0, VLOOKUP(Attendance!$G1698,BLOCK_THURSDAY_PERIOD_SCHEDULE[],2,TRUE),
       IF(COUNTIF(FINALS_WEEK_THURSDAY_DATE[],Attendance!$J1698) &gt; 0, VLOOKUP(Attendance!$G1698,FINALS_WEEK_THURSDAY_PERIOD_SCHEDULE[],2,TRUE),
       VLOOKUP(Attendance!$G1698,REGULAR_WEEK_SCHEDULE[[Thursday]:[Period]],3,TRUE))),
IF(WEEKDAY(Attendance!$J1698) = 6,
       IF(COUNTIF(FINALS_WEEK_FRIDAY_DATE[],Attendance!$J1698) &gt; 0, VLOOKUP(Attendance!$G1698,FINALS_WEEK_FRIDAY_PERIOD_SCHEDULE[],2,TRUE),
       VLOOKUP(Attendance!$G1698,REGULAR_WEEK_SCHEDULE[[Friday]:[Period]],2,TRUE))))))))))</f>
        <v/>
      </c>
      <c r="J1698" s="41" t="str">
        <f t="shared" ca="1" si="83"/>
        <v/>
      </c>
      <c r="K1698" s="41" t="str">
        <f>IF($A1698 &lt;&gt; "",VLOOKUP($A1698,'Student reference sheet'!$A$2:$V$2329, 7,FALSE), "")</f>
        <v/>
      </c>
      <c r="L1698" s="30" t="str">
        <f>IF($A1698 ="", "", VLOOKUP($A1698, 'Student reference sheet'!$A$2:$Z$2603,23,FALSE))</f>
        <v/>
      </c>
      <c r="M1698" s="30" t="str">
        <f>IF($A1698 ="", "", VLOOKUP($A1698, 'Student reference sheet'!$A$2:$Z$2603,24,FALSE))</f>
        <v/>
      </c>
      <c r="N1698" s="30" t="str">
        <f>IF($A1698 ="", "", VLOOKUP($A1698, 'Student reference sheet'!$A$2:$Z$2603,26,FALSE))</f>
        <v/>
      </c>
      <c r="O1698" s="30" t="str">
        <f>IF($A1698 ="", "", VLOOKUP($A1698, 'Student reference sheet'!$A$2:$Z$2603,25,FALSE))</f>
        <v/>
      </c>
      <c r="P1698" s="39" t="str">
        <f>IF($A1698 = "", "", IF(OR(VLOOKUP($A1698,'Student reference sheet'!$A$2:$V$2400,8,FALSE) = "R",  VLOOKUP($A1698,'Student reference sheet'!$A$2:$V$2400,8,FALSE) = "L"), "X", ""))</f>
        <v/>
      </c>
      <c r="Q1698" s="39" t="str">
        <f>IF($A1698 ="", "", VLOOKUP($A1698, 'Student reference sheet'!$A$2:$V$2603,22,FALSE))</f>
        <v/>
      </c>
      <c r="R1698" s="39" t="str">
        <f>IF($A1698 &lt;&gt; "",VLOOKUP($A1698,'Student reference sheet'!$A$2:$V$2329, 5,FALSE), "")</f>
        <v/>
      </c>
      <c r="S1698" s="39" t="str">
        <f>IF($A1698 &lt;&gt; "",VLOOKUP($A1698,'Student reference sheet'!$A$2:$V$2329, 6,FALSE), "")</f>
        <v/>
      </c>
      <c r="T1698" s="30" t="str">
        <f>IF($A1698 = "","",
IF(VLOOKUP($A1698,'Student reference sheet'!$A$2:$V$2329, 10,FALSE) = "Y", "Hispanic",
IF(VLOOKUP($A1698,'Student reference sheet'!$A$2:$V$2329,11,FALSE) &lt;&gt; "",
IF(VLOOKUP($A1698,'Student reference sheet'!$A$2:$V$2329,11,FALSE) = "UNK", "Unknown", VLOOKUP(VALUE(VLOOKUP($A1698,'Student reference sheet'!$A$2:$V$2329,11,FALSE)),'Ethnicity Reference'!$A$2:$B$22,2,FALSE)),
IF(VLOOKUP($A1698,'Student reference sheet'!$A$2:$V$2329,9,FALSE) &lt;&gt; "", VLOOKUP(VALUE(VLOOKUP($A1698,'Student reference sheet'!$A$2:$V$2329,9,FALSE)),'Ethnicity Reference'!$A$2:$B$22,2,FALSE),"Unknown"))))</f>
        <v/>
      </c>
      <c r="U1698" s="35"/>
    </row>
    <row r="1699" spans="1:21" ht="15.75">
      <c r="A1699" s="47"/>
      <c r="B1699" s="33"/>
      <c r="C1699" s="39" t="str">
        <f>IF($A1699 &lt;&gt; "",VLOOKUP($A1699,'Student reference sheet'!$A$2:$V$2329, 3,FALSE), "")</f>
        <v/>
      </c>
      <c r="D1699" s="39" t="str">
        <f>IF($A1699 &lt;&gt; "",VLOOKUP($A1699,'Student reference sheet'!$A$2:$V$2329, 2,FALSE), "")</f>
        <v/>
      </c>
      <c r="E1699" s="35"/>
      <c r="F1699" s="34"/>
      <c r="G1699" s="40" t="str">
        <f t="shared" ca="1" si="81"/>
        <v/>
      </c>
      <c r="H1699" s="40" t="str">
        <f t="shared" ca="1" si="82"/>
        <v/>
      </c>
      <c r="I1699" s="36" t="str">
        <f>IF($A1699 = "", "",
IF(COUNTIF(MINIMUM_DAY_DATES[], Attendance!J1699) &gt; 0, VLOOKUP(Attendance!$G1699,MINIMUM_DAY_PERIOD_SCHEDULE[], 2,TRUE),
IF(COUNTIF(RALLY_DATES[], Attendance!J1699) &gt; 0, VLOOKUP(Attendance!$G1699,RALLY_PERIOD_SCHEDULE[], 2,TRUE),
IF(WEEKDAY(Attendance!$J1699) = 2,
       IF(COUNTIF(FINALS_WEEK_MONDAY_DATE[],Attendance!$J1699) &gt; 0, VLOOKUP(Attendance!$G1699,FINALS_WEEK_MONDAY_PERIOD_SCHEDULE[],2,TRUE),
       VLOOKUP(Attendance!$G1699,REGULAR_WEEK_SCHEDULE[],6,TRUE)),
IF(WEEKDAY($J1699) = 3,
       IF(COUNTIF(FINALS_WEEK_TUESDAY_DATE[],Attendance!$J1699) &gt; 0, VLOOKUP(Attendance!$G1699,FINALS_WEEK_TUESDAY_PERIOD_SCHEDULE[],2,TRUE),
       VLOOKUP(Attendance!$G1699,REGULAR_WEEK_SCHEDULE[[Tuesday]:[Period]],5,TRUE)),
IF(WEEKDAY(Attendance!$J1699) = 4,
        IF(COUNTIF(BLOCK_WEDNESDAY_DATES[],Attendance!$J1699) &gt; 0, VLOOKUP(Attendance!$G1699,BLOCK_WEDNESDAY_PERIOD_SCHEDULE[],2,TRUE),
        IF(COUNTIF(FINALS_WEEK_WEDNESDAY_DATE[],Attendance!$J1699) &gt; 0, VLOOKUP(Attendance!$G1699,FINALS_WEEK_WEDNESDAY_PERIOD_SCHEDULE[],2,TRUE),
       VLOOKUP(Attendance!$G1699,REGULAR_WEEK_SCHEDULE[[Wednesday]:[Period]],4,TRUE))),
IF(WEEKDAY($J1699) = 5,
       IF(COUNTIF(BLOCK_THURSDAY_DATES[],Attendance!$J1699) &gt; 0, VLOOKUP(Attendance!$G1699,BLOCK_THURSDAY_PERIOD_SCHEDULE[],2,TRUE),
       IF(COUNTIF(FINALS_WEEK_THURSDAY_DATE[],Attendance!$J1699) &gt; 0, VLOOKUP(Attendance!$G1699,FINALS_WEEK_THURSDAY_PERIOD_SCHEDULE[],2,TRUE),
       VLOOKUP(Attendance!$G1699,REGULAR_WEEK_SCHEDULE[[Thursday]:[Period]],3,TRUE))),
IF(WEEKDAY(Attendance!$J1699) = 6,
       IF(COUNTIF(FINALS_WEEK_FRIDAY_DATE[],Attendance!$J1699) &gt; 0, VLOOKUP(Attendance!$G1699,FINALS_WEEK_FRIDAY_PERIOD_SCHEDULE[],2,TRUE),
       VLOOKUP(Attendance!$G1699,REGULAR_WEEK_SCHEDULE[[Friday]:[Period]],2,TRUE))))))))))</f>
        <v/>
      </c>
      <c r="J1699" s="41" t="str">
        <f t="shared" ca="1" si="83"/>
        <v/>
      </c>
      <c r="K1699" s="41" t="str">
        <f>IF($A1699 &lt;&gt; "",VLOOKUP($A1699,'Student reference sheet'!$A$2:$V$2329, 7,FALSE), "")</f>
        <v/>
      </c>
      <c r="L1699" s="30" t="str">
        <f>IF($A1699 ="", "", VLOOKUP($A1699, 'Student reference sheet'!$A$2:$Z$2603,23,FALSE))</f>
        <v/>
      </c>
      <c r="M1699" s="30" t="str">
        <f>IF($A1699 ="", "", VLOOKUP($A1699, 'Student reference sheet'!$A$2:$Z$2603,24,FALSE))</f>
        <v/>
      </c>
      <c r="N1699" s="30" t="str">
        <f>IF($A1699 ="", "", VLOOKUP($A1699, 'Student reference sheet'!$A$2:$Z$2603,26,FALSE))</f>
        <v/>
      </c>
      <c r="O1699" s="30" t="str">
        <f>IF($A1699 ="", "", VLOOKUP($A1699, 'Student reference sheet'!$A$2:$Z$2603,25,FALSE))</f>
        <v/>
      </c>
      <c r="P1699" s="39" t="str">
        <f>IF($A1699 = "", "", IF(OR(VLOOKUP($A1699,'Student reference sheet'!$A$2:$V$2400,8,FALSE) = "R",  VLOOKUP($A1699,'Student reference sheet'!$A$2:$V$2400,8,FALSE) = "L"), "X", ""))</f>
        <v/>
      </c>
      <c r="Q1699" s="39" t="str">
        <f>IF($A1699 ="", "", VLOOKUP($A1699, 'Student reference sheet'!$A$2:$V$2603,22,FALSE))</f>
        <v/>
      </c>
      <c r="R1699" s="39" t="str">
        <f>IF($A1699 &lt;&gt; "",VLOOKUP($A1699,'Student reference sheet'!$A$2:$V$2329, 5,FALSE), "")</f>
        <v/>
      </c>
      <c r="S1699" s="39" t="str">
        <f>IF($A1699 &lt;&gt; "",VLOOKUP($A1699,'Student reference sheet'!$A$2:$V$2329, 6,FALSE), "")</f>
        <v/>
      </c>
      <c r="T1699" s="30" t="str">
        <f>IF($A1699 = "","",
IF(VLOOKUP($A1699,'Student reference sheet'!$A$2:$V$2329, 10,FALSE) = "Y", "Hispanic",
IF(VLOOKUP($A1699,'Student reference sheet'!$A$2:$V$2329,11,FALSE) &lt;&gt; "",
IF(VLOOKUP($A1699,'Student reference sheet'!$A$2:$V$2329,11,FALSE) = "UNK", "Unknown", VLOOKUP(VALUE(VLOOKUP($A1699,'Student reference sheet'!$A$2:$V$2329,11,FALSE)),'Ethnicity Reference'!$A$2:$B$22,2,FALSE)),
IF(VLOOKUP($A1699,'Student reference sheet'!$A$2:$V$2329,9,FALSE) &lt;&gt; "", VLOOKUP(VALUE(VLOOKUP($A1699,'Student reference sheet'!$A$2:$V$2329,9,FALSE)),'Ethnicity Reference'!$A$2:$B$22,2,FALSE),"Unknown"))))</f>
        <v/>
      </c>
      <c r="U1699" s="35"/>
    </row>
    <row r="1700" spans="1:21" ht="15.75">
      <c r="A1700" s="47"/>
      <c r="B1700" s="33"/>
      <c r="C1700" s="39" t="str">
        <f>IF($A1700 &lt;&gt; "",VLOOKUP($A1700,'Student reference sheet'!$A$2:$V$2329, 3,FALSE), "")</f>
        <v/>
      </c>
      <c r="D1700" s="39" t="str">
        <f>IF($A1700 &lt;&gt; "",VLOOKUP($A1700,'Student reference sheet'!$A$2:$V$2329, 2,FALSE), "")</f>
        <v/>
      </c>
      <c r="E1700" s="35"/>
      <c r="F1700" s="34"/>
      <c r="G1700" s="40" t="str">
        <f t="shared" ca="1" si="81"/>
        <v/>
      </c>
      <c r="H1700" s="40" t="str">
        <f t="shared" ca="1" si="82"/>
        <v/>
      </c>
      <c r="I1700" s="36" t="str">
        <f>IF($A1700 = "", "",
IF(COUNTIF(MINIMUM_DAY_DATES[], Attendance!J1700) &gt; 0, VLOOKUP(Attendance!$G1700,MINIMUM_DAY_PERIOD_SCHEDULE[], 2,TRUE),
IF(COUNTIF(RALLY_DATES[], Attendance!J1700) &gt; 0, VLOOKUP(Attendance!$G1700,RALLY_PERIOD_SCHEDULE[], 2,TRUE),
IF(WEEKDAY(Attendance!$J1700) = 2,
       IF(COUNTIF(FINALS_WEEK_MONDAY_DATE[],Attendance!$J1700) &gt; 0, VLOOKUP(Attendance!$G1700,FINALS_WEEK_MONDAY_PERIOD_SCHEDULE[],2,TRUE),
       VLOOKUP(Attendance!$G1700,REGULAR_WEEK_SCHEDULE[],6,TRUE)),
IF(WEEKDAY($J1700) = 3,
       IF(COUNTIF(FINALS_WEEK_TUESDAY_DATE[],Attendance!$J1700) &gt; 0, VLOOKUP(Attendance!$G1700,FINALS_WEEK_TUESDAY_PERIOD_SCHEDULE[],2,TRUE),
       VLOOKUP(Attendance!$G1700,REGULAR_WEEK_SCHEDULE[[Tuesday]:[Period]],5,TRUE)),
IF(WEEKDAY(Attendance!$J1700) = 4,
        IF(COUNTIF(BLOCK_WEDNESDAY_DATES[],Attendance!$J1700) &gt; 0, VLOOKUP(Attendance!$G1700,BLOCK_WEDNESDAY_PERIOD_SCHEDULE[],2,TRUE),
        IF(COUNTIF(FINALS_WEEK_WEDNESDAY_DATE[],Attendance!$J1700) &gt; 0, VLOOKUP(Attendance!$G1700,FINALS_WEEK_WEDNESDAY_PERIOD_SCHEDULE[],2,TRUE),
       VLOOKUP(Attendance!$G1700,REGULAR_WEEK_SCHEDULE[[Wednesday]:[Period]],4,TRUE))),
IF(WEEKDAY($J1700) = 5,
       IF(COUNTIF(BLOCK_THURSDAY_DATES[],Attendance!$J1700) &gt; 0, VLOOKUP(Attendance!$G1700,BLOCK_THURSDAY_PERIOD_SCHEDULE[],2,TRUE),
       IF(COUNTIF(FINALS_WEEK_THURSDAY_DATE[],Attendance!$J1700) &gt; 0, VLOOKUP(Attendance!$G1700,FINALS_WEEK_THURSDAY_PERIOD_SCHEDULE[],2,TRUE),
       VLOOKUP(Attendance!$G1700,REGULAR_WEEK_SCHEDULE[[Thursday]:[Period]],3,TRUE))),
IF(WEEKDAY(Attendance!$J1700) = 6,
       IF(COUNTIF(FINALS_WEEK_FRIDAY_DATE[],Attendance!$J1700) &gt; 0, VLOOKUP(Attendance!$G1700,FINALS_WEEK_FRIDAY_PERIOD_SCHEDULE[],2,TRUE),
       VLOOKUP(Attendance!$G1700,REGULAR_WEEK_SCHEDULE[[Friday]:[Period]],2,TRUE))))))))))</f>
        <v/>
      </c>
      <c r="J1700" s="41" t="str">
        <f t="shared" ca="1" si="83"/>
        <v/>
      </c>
      <c r="K1700" s="41" t="str">
        <f>IF($A1700 &lt;&gt; "",VLOOKUP($A1700,'Student reference sheet'!$A$2:$V$2329, 7,FALSE), "")</f>
        <v/>
      </c>
      <c r="L1700" s="30" t="str">
        <f>IF($A1700 ="", "", VLOOKUP($A1700, 'Student reference sheet'!$A$2:$Z$2603,23,FALSE))</f>
        <v/>
      </c>
      <c r="M1700" s="30" t="str">
        <f>IF($A1700 ="", "", VLOOKUP($A1700, 'Student reference sheet'!$A$2:$Z$2603,24,FALSE))</f>
        <v/>
      </c>
      <c r="N1700" s="30" t="str">
        <f>IF($A1700 ="", "", VLOOKUP($A1700, 'Student reference sheet'!$A$2:$Z$2603,26,FALSE))</f>
        <v/>
      </c>
      <c r="O1700" s="30" t="str">
        <f>IF($A1700 ="", "", VLOOKUP($A1700, 'Student reference sheet'!$A$2:$Z$2603,25,FALSE))</f>
        <v/>
      </c>
      <c r="P1700" s="39" t="str">
        <f>IF($A1700 = "", "", IF(OR(VLOOKUP($A1700,'Student reference sheet'!$A$2:$V$2400,8,FALSE) = "R",  VLOOKUP($A1700,'Student reference sheet'!$A$2:$V$2400,8,FALSE) = "L"), "X", ""))</f>
        <v/>
      </c>
      <c r="Q1700" s="39" t="str">
        <f>IF($A1700 ="", "", VLOOKUP($A1700, 'Student reference sheet'!$A$2:$V$2603,22,FALSE))</f>
        <v/>
      </c>
      <c r="R1700" s="39" t="str">
        <f>IF($A1700 &lt;&gt; "",VLOOKUP($A1700,'Student reference sheet'!$A$2:$V$2329, 5,FALSE), "")</f>
        <v/>
      </c>
      <c r="S1700" s="39" t="str">
        <f>IF($A1700 &lt;&gt; "",VLOOKUP($A1700,'Student reference sheet'!$A$2:$V$2329, 6,FALSE), "")</f>
        <v/>
      </c>
      <c r="T1700" s="30" t="str">
        <f>IF($A1700 = "","",
IF(VLOOKUP($A1700,'Student reference sheet'!$A$2:$V$2329, 10,FALSE) = "Y", "Hispanic",
IF(VLOOKUP($A1700,'Student reference sheet'!$A$2:$V$2329,11,FALSE) &lt;&gt; "",
IF(VLOOKUP($A1700,'Student reference sheet'!$A$2:$V$2329,11,FALSE) = "UNK", "Unknown", VLOOKUP(VALUE(VLOOKUP($A1700,'Student reference sheet'!$A$2:$V$2329,11,FALSE)),'Ethnicity Reference'!$A$2:$B$22,2,FALSE)),
IF(VLOOKUP($A1700,'Student reference sheet'!$A$2:$V$2329,9,FALSE) &lt;&gt; "", VLOOKUP(VALUE(VLOOKUP($A1700,'Student reference sheet'!$A$2:$V$2329,9,FALSE)),'Ethnicity Reference'!$A$2:$B$22,2,FALSE),"Unknown"))))</f>
        <v/>
      </c>
      <c r="U1700" s="35"/>
    </row>
    <row r="1701" spans="1:21" ht="15.75">
      <c r="A1701" s="47"/>
      <c r="B1701" s="33"/>
      <c r="C1701" s="39" t="str">
        <f>IF($A1701 &lt;&gt; "",VLOOKUP($A1701,'Student reference sheet'!$A$2:$V$2329, 3,FALSE), "")</f>
        <v/>
      </c>
      <c r="D1701" s="39" t="str">
        <f>IF($A1701 &lt;&gt; "",VLOOKUP($A1701,'Student reference sheet'!$A$2:$V$2329, 2,FALSE), "")</f>
        <v/>
      </c>
      <c r="E1701" s="35"/>
      <c r="F1701" s="34"/>
      <c r="G1701" s="40" t="str">
        <f t="shared" ca="1" si="81"/>
        <v/>
      </c>
      <c r="H1701" s="40" t="str">
        <f t="shared" ca="1" si="82"/>
        <v/>
      </c>
      <c r="I1701" s="36" t="str">
        <f>IF($A1701 = "", "",
IF(COUNTIF(MINIMUM_DAY_DATES[], Attendance!J1701) &gt; 0, VLOOKUP(Attendance!$G1701,MINIMUM_DAY_PERIOD_SCHEDULE[], 2,TRUE),
IF(COUNTIF(RALLY_DATES[], Attendance!J1701) &gt; 0, VLOOKUP(Attendance!$G1701,RALLY_PERIOD_SCHEDULE[], 2,TRUE),
IF(WEEKDAY(Attendance!$J1701) = 2,
       IF(COUNTIF(FINALS_WEEK_MONDAY_DATE[],Attendance!$J1701) &gt; 0, VLOOKUP(Attendance!$G1701,FINALS_WEEK_MONDAY_PERIOD_SCHEDULE[],2,TRUE),
       VLOOKUP(Attendance!$G1701,REGULAR_WEEK_SCHEDULE[],6,TRUE)),
IF(WEEKDAY($J1701) = 3,
       IF(COUNTIF(FINALS_WEEK_TUESDAY_DATE[],Attendance!$J1701) &gt; 0, VLOOKUP(Attendance!$G1701,FINALS_WEEK_TUESDAY_PERIOD_SCHEDULE[],2,TRUE),
       VLOOKUP(Attendance!$G1701,REGULAR_WEEK_SCHEDULE[[Tuesday]:[Period]],5,TRUE)),
IF(WEEKDAY(Attendance!$J1701) = 4,
        IF(COUNTIF(BLOCK_WEDNESDAY_DATES[],Attendance!$J1701) &gt; 0, VLOOKUP(Attendance!$G1701,BLOCK_WEDNESDAY_PERIOD_SCHEDULE[],2,TRUE),
        IF(COUNTIF(FINALS_WEEK_WEDNESDAY_DATE[],Attendance!$J1701) &gt; 0, VLOOKUP(Attendance!$G1701,FINALS_WEEK_WEDNESDAY_PERIOD_SCHEDULE[],2,TRUE),
       VLOOKUP(Attendance!$G1701,REGULAR_WEEK_SCHEDULE[[Wednesday]:[Period]],4,TRUE))),
IF(WEEKDAY($J1701) = 5,
       IF(COUNTIF(BLOCK_THURSDAY_DATES[],Attendance!$J1701) &gt; 0, VLOOKUP(Attendance!$G1701,BLOCK_THURSDAY_PERIOD_SCHEDULE[],2,TRUE),
       IF(COUNTIF(FINALS_WEEK_THURSDAY_DATE[],Attendance!$J1701) &gt; 0, VLOOKUP(Attendance!$G1701,FINALS_WEEK_THURSDAY_PERIOD_SCHEDULE[],2,TRUE),
       VLOOKUP(Attendance!$G1701,REGULAR_WEEK_SCHEDULE[[Thursday]:[Period]],3,TRUE))),
IF(WEEKDAY(Attendance!$J1701) = 6,
       IF(COUNTIF(FINALS_WEEK_FRIDAY_DATE[],Attendance!$J1701) &gt; 0, VLOOKUP(Attendance!$G1701,FINALS_WEEK_FRIDAY_PERIOD_SCHEDULE[],2,TRUE),
       VLOOKUP(Attendance!$G1701,REGULAR_WEEK_SCHEDULE[[Friday]:[Period]],2,TRUE))))))))))</f>
        <v/>
      </c>
      <c r="J1701" s="41" t="str">
        <f t="shared" ca="1" si="83"/>
        <v/>
      </c>
      <c r="K1701" s="41" t="str">
        <f>IF($A1701 &lt;&gt; "",VLOOKUP($A1701,'Student reference sheet'!$A$2:$V$2329, 7,FALSE), "")</f>
        <v/>
      </c>
      <c r="L1701" s="30" t="str">
        <f>IF($A1701 ="", "", VLOOKUP($A1701, 'Student reference sheet'!$A$2:$Z$2603,23,FALSE))</f>
        <v/>
      </c>
      <c r="M1701" s="30" t="str">
        <f>IF($A1701 ="", "", VLOOKUP($A1701, 'Student reference sheet'!$A$2:$Z$2603,24,FALSE))</f>
        <v/>
      </c>
      <c r="N1701" s="30" t="str">
        <f>IF($A1701 ="", "", VLOOKUP($A1701, 'Student reference sheet'!$A$2:$Z$2603,26,FALSE))</f>
        <v/>
      </c>
      <c r="O1701" s="30" t="str">
        <f>IF($A1701 ="", "", VLOOKUP($A1701, 'Student reference sheet'!$A$2:$Z$2603,25,FALSE))</f>
        <v/>
      </c>
      <c r="P1701" s="39" t="str">
        <f>IF($A1701 = "", "", IF(OR(VLOOKUP($A1701,'Student reference sheet'!$A$2:$V$2400,8,FALSE) = "R",  VLOOKUP($A1701,'Student reference sheet'!$A$2:$V$2400,8,FALSE) = "L"), "X", ""))</f>
        <v/>
      </c>
      <c r="Q1701" s="39" t="str">
        <f>IF($A1701 ="", "", VLOOKUP($A1701, 'Student reference sheet'!$A$2:$V$2603,22,FALSE))</f>
        <v/>
      </c>
      <c r="R1701" s="39" t="str">
        <f>IF($A1701 &lt;&gt; "",VLOOKUP($A1701,'Student reference sheet'!$A$2:$V$2329, 5,FALSE), "")</f>
        <v/>
      </c>
      <c r="S1701" s="39" t="str">
        <f>IF($A1701 &lt;&gt; "",VLOOKUP($A1701,'Student reference sheet'!$A$2:$V$2329, 6,FALSE), "")</f>
        <v/>
      </c>
      <c r="T1701" s="30" t="str">
        <f>IF($A1701 = "","",
IF(VLOOKUP($A1701,'Student reference sheet'!$A$2:$V$2329, 10,FALSE) = "Y", "Hispanic",
IF(VLOOKUP($A1701,'Student reference sheet'!$A$2:$V$2329,11,FALSE) &lt;&gt; "",
IF(VLOOKUP($A1701,'Student reference sheet'!$A$2:$V$2329,11,FALSE) = "UNK", "Unknown", VLOOKUP(VALUE(VLOOKUP($A1701,'Student reference sheet'!$A$2:$V$2329,11,FALSE)),'Ethnicity Reference'!$A$2:$B$22,2,FALSE)),
IF(VLOOKUP($A1701,'Student reference sheet'!$A$2:$V$2329,9,FALSE) &lt;&gt; "", VLOOKUP(VALUE(VLOOKUP($A1701,'Student reference sheet'!$A$2:$V$2329,9,FALSE)),'Ethnicity Reference'!$A$2:$B$22,2,FALSE),"Unknown"))))</f>
        <v/>
      </c>
      <c r="U1701" s="35"/>
    </row>
    <row r="1702" spans="1:21" ht="15.75">
      <c r="A1702" s="47"/>
      <c r="B1702" s="33"/>
      <c r="C1702" s="39" t="str">
        <f>IF($A1702 &lt;&gt; "",VLOOKUP($A1702,'Student reference sheet'!$A$2:$V$2329, 3,FALSE), "")</f>
        <v/>
      </c>
      <c r="D1702" s="39" t="str">
        <f>IF($A1702 &lt;&gt; "",VLOOKUP($A1702,'Student reference sheet'!$A$2:$V$2329, 2,FALSE), "")</f>
        <v/>
      </c>
      <c r="E1702" s="35"/>
      <c r="F1702" s="34"/>
      <c r="G1702" s="40" t="str">
        <f t="shared" ca="1" si="81"/>
        <v/>
      </c>
      <c r="H1702" s="40" t="str">
        <f t="shared" ca="1" si="82"/>
        <v/>
      </c>
      <c r="I1702" s="36" t="str">
        <f>IF($A1702 = "", "",
IF(COUNTIF(MINIMUM_DAY_DATES[], Attendance!J1702) &gt; 0, VLOOKUP(Attendance!$G1702,MINIMUM_DAY_PERIOD_SCHEDULE[], 2,TRUE),
IF(COUNTIF(RALLY_DATES[], Attendance!J1702) &gt; 0, VLOOKUP(Attendance!$G1702,RALLY_PERIOD_SCHEDULE[], 2,TRUE),
IF(WEEKDAY(Attendance!$J1702) = 2,
       IF(COUNTIF(FINALS_WEEK_MONDAY_DATE[],Attendance!$J1702) &gt; 0, VLOOKUP(Attendance!$G1702,FINALS_WEEK_MONDAY_PERIOD_SCHEDULE[],2,TRUE),
       VLOOKUP(Attendance!$G1702,REGULAR_WEEK_SCHEDULE[],6,TRUE)),
IF(WEEKDAY($J1702) = 3,
       IF(COUNTIF(FINALS_WEEK_TUESDAY_DATE[],Attendance!$J1702) &gt; 0, VLOOKUP(Attendance!$G1702,FINALS_WEEK_TUESDAY_PERIOD_SCHEDULE[],2,TRUE),
       VLOOKUP(Attendance!$G1702,REGULAR_WEEK_SCHEDULE[[Tuesday]:[Period]],5,TRUE)),
IF(WEEKDAY(Attendance!$J1702) = 4,
        IF(COUNTIF(BLOCK_WEDNESDAY_DATES[],Attendance!$J1702) &gt; 0, VLOOKUP(Attendance!$G1702,BLOCK_WEDNESDAY_PERIOD_SCHEDULE[],2,TRUE),
        IF(COUNTIF(FINALS_WEEK_WEDNESDAY_DATE[],Attendance!$J1702) &gt; 0, VLOOKUP(Attendance!$G1702,FINALS_WEEK_WEDNESDAY_PERIOD_SCHEDULE[],2,TRUE),
       VLOOKUP(Attendance!$G1702,REGULAR_WEEK_SCHEDULE[[Wednesday]:[Period]],4,TRUE))),
IF(WEEKDAY($J1702) = 5,
       IF(COUNTIF(BLOCK_THURSDAY_DATES[],Attendance!$J1702) &gt; 0, VLOOKUP(Attendance!$G1702,BLOCK_THURSDAY_PERIOD_SCHEDULE[],2,TRUE),
       IF(COUNTIF(FINALS_WEEK_THURSDAY_DATE[],Attendance!$J1702) &gt; 0, VLOOKUP(Attendance!$G1702,FINALS_WEEK_THURSDAY_PERIOD_SCHEDULE[],2,TRUE),
       VLOOKUP(Attendance!$G1702,REGULAR_WEEK_SCHEDULE[[Thursday]:[Period]],3,TRUE))),
IF(WEEKDAY(Attendance!$J1702) = 6,
       IF(COUNTIF(FINALS_WEEK_FRIDAY_DATE[],Attendance!$J1702) &gt; 0, VLOOKUP(Attendance!$G1702,FINALS_WEEK_FRIDAY_PERIOD_SCHEDULE[],2,TRUE),
       VLOOKUP(Attendance!$G1702,REGULAR_WEEK_SCHEDULE[[Friday]:[Period]],2,TRUE))))))))))</f>
        <v/>
      </c>
      <c r="J1702" s="41" t="str">
        <f t="shared" ca="1" si="83"/>
        <v/>
      </c>
      <c r="K1702" s="41" t="str">
        <f>IF($A1702 &lt;&gt; "",VLOOKUP($A1702,'Student reference sheet'!$A$2:$V$2329, 7,FALSE), "")</f>
        <v/>
      </c>
      <c r="L1702" s="30" t="str">
        <f>IF($A1702 ="", "", VLOOKUP($A1702, 'Student reference sheet'!$A$2:$Z$2603,23,FALSE))</f>
        <v/>
      </c>
      <c r="M1702" s="30" t="str">
        <f>IF($A1702 ="", "", VLOOKUP($A1702, 'Student reference sheet'!$A$2:$Z$2603,24,FALSE))</f>
        <v/>
      </c>
      <c r="N1702" s="30" t="str">
        <f>IF($A1702 ="", "", VLOOKUP($A1702, 'Student reference sheet'!$A$2:$Z$2603,26,FALSE))</f>
        <v/>
      </c>
      <c r="O1702" s="30" t="str">
        <f>IF($A1702 ="", "", VLOOKUP($A1702, 'Student reference sheet'!$A$2:$Z$2603,25,FALSE))</f>
        <v/>
      </c>
      <c r="P1702" s="39" t="str">
        <f>IF($A1702 = "", "", IF(OR(VLOOKUP($A1702,'Student reference sheet'!$A$2:$V$2400,8,FALSE) = "R",  VLOOKUP($A1702,'Student reference sheet'!$A$2:$V$2400,8,FALSE) = "L"), "X", ""))</f>
        <v/>
      </c>
      <c r="Q1702" s="39" t="str">
        <f>IF($A1702 ="", "", VLOOKUP($A1702, 'Student reference sheet'!$A$2:$V$2603,22,FALSE))</f>
        <v/>
      </c>
      <c r="R1702" s="39" t="str">
        <f>IF($A1702 &lt;&gt; "",VLOOKUP($A1702,'Student reference sheet'!$A$2:$V$2329, 5,FALSE), "")</f>
        <v/>
      </c>
      <c r="S1702" s="39" t="str">
        <f>IF($A1702 &lt;&gt; "",VLOOKUP($A1702,'Student reference sheet'!$A$2:$V$2329, 6,FALSE), "")</f>
        <v/>
      </c>
      <c r="T1702" s="30" t="str">
        <f>IF($A1702 = "","",
IF(VLOOKUP($A1702,'Student reference sheet'!$A$2:$V$2329, 10,FALSE) = "Y", "Hispanic",
IF(VLOOKUP($A1702,'Student reference sheet'!$A$2:$V$2329,11,FALSE) &lt;&gt; "",
IF(VLOOKUP($A1702,'Student reference sheet'!$A$2:$V$2329,11,FALSE) = "UNK", "Unknown", VLOOKUP(VALUE(VLOOKUP($A1702,'Student reference sheet'!$A$2:$V$2329,11,FALSE)),'Ethnicity Reference'!$A$2:$B$22,2,FALSE)),
IF(VLOOKUP($A1702,'Student reference sheet'!$A$2:$V$2329,9,FALSE) &lt;&gt; "", VLOOKUP(VALUE(VLOOKUP($A1702,'Student reference sheet'!$A$2:$V$2329,9,FALSE)),'Ethnicity Reference'!$A$2:$B$22,2,FALSE),"Unknown"))))</f>
        <v/>
      </c>
      <c r="U1702" s="35"/>
    </row>
    <row r="1703" spans="1:21" ht="15.75">
      <c r="A1703" s="47"/>
      <c r="B1703" s="33"/>
      <c r="C1703" s="39" t="str">
        <f>IF($A1703 &lt;&gt; "",VLOOKUP($A1703,'Student reference sheet'!$A$2:$V$2329, 3,FALSE), "")</f>
        <v/>
      </c>
      <c r="D1703" s="39" t="str">
        <f>IF($A1703 &lt;&gt; "",VLOOKUP($A1703,'Student reference sheet'!$A$2:$V$2329, 2,FALSE), "")</f>
        <v/>
      </c>
      <c r="E1703" s="35"/>
      <c r="F1703" s="34"/>
      <c r="G1703" s="40" t="str">
        <f t="shared" ca="1" si="81"/>
        <v/>
      </c>
      <c r="H1703" s="40" t="str">
        <f t="shared" ca="1" si="82"/>
        <v/>
      </c>
      <c r="I1703" s="36" t="str">
        <f>IF($A1703 = "", "",
IF(COUNTIF(MINIMUM_DAY_DATES[], Attendance!J1703) &gt; 0, VLOOKUP(Attendance!$G1703,MINIMUM_DAY_PERIOD_SCHEDULE[], 2,TRUE),
IF(COUNTIF(RALLY_DATES[], Attendance!J1703) &gt; 0, VLOOKUP(Attendance!$G1703,RALLY_PERIOD_SCHEDULE[], 2,TRUE),
IF(WEEKDAY(Attendance!$J1703) = 2,
       IF(COUNTIF(FINALS_WEEK_MONDAY_DATE[],Attendance!$J1703) &gt; 0, VLOOKUP(Attendance!$G1703,FINALS_WEEK_MONDAY_PERIOD_SCHEDULE[],2,TRUE),
       VLOOKUP(Attendance!$G1703,REGULAR_WEEK_SCHEDULE[],6,TRUE)),
IF(WEEKDAY($J1703) = 3,
       IF(COUNTIF(FINALS_WEEK_TUESDAY_DATE[],Attendance!$J1703) &gt; 0, VLOOKUP(Attendance!$G1703,FINALS_WEEK_TUESDAY_PERIOD_SCHEDULE[],2,TRUE),
       VLOOKUP(Attendance!$G1703,REGULAR_WEEK_SCHEDULE[[Tuesday]:[Period]],5,TRUE)),
IF(WEEKDAY(Attendance!$J1703) = 4,
        IF(COUNTIF(BLOCK_WEDNESDAY_DATES[],Attendance!$J1703) &gt; 0, VLOOKUP(Attendance!$G1703,BLOCK_WEDNESDAY_PERIOD_SCHEDULE[],2,TRUE),
        IF(COUNTIF(FINALS_WEEK_WEDNESDAY_DATE[],Attendance!$J1703) &gt; 0, VLOOKUP(Attendance!$G1703,FINALS_WEEK_WEDNESDAY_PERIOD_SCHEDULE[],2,TRUE),
       VLOOKUP(Attendance!$G1703,REGULAR_WEEK_SCHEDULE[[Wednesday]:[Period]],4,TRUE))),
IF(WEEKDAY($J1703) = 5,
       IF(COUNTIF(BLOCK_THURSDAY_DATES[],Attendance!$J1703) &gt; 0, VLOOKUP(Attendance!$G1703,BLOCK_THURSDAY_PERIOD_SCHEDULE[],2,TRUE),
       IF(COUNTIF(FINALS_WEEK_THURSDAY_DATE[],Attendance!$J1703) &gt; 0, VLOOKUP(Attendance!$G1703,FINALS_WEEK_THURSDAY_PERIOD_SCHEDULE[],2,TRUE),
       VLOOKUP(Attendance!$G1703,REGULAR_WEEK_SCHEDULE[[Thursday]:[Period]],3,TRUE))),
IF(WEEKDAY(Attendance!$J1703) = 6,
       IF(COUNTIF(FINALS_WEEK_FRIDAY_DATE[],Attendance!$J1703) &gt; 0, VLOOKUP(Attendance!$G1703,FINALS_WEEK_FRIDAY_PERIOD_SCHEDULE[],2,TRUE),
       VLOOKUP(Attendance!$G1703,REGULAR_WEEK_SCHEDULE[[Friday]:[Period]],2,TRUE))))))))))</f>
        <v/>
      </c>
      <c r="J1703" s="41" t="str">
        <f t="shared" ca="1" si="83"/>
        <v/>
      </c>
      <c r="K1703" s="41" t="str">
        <f>IF($A1703 &lt;&gt; "",VLOOKUP($A1703,'Student reference sheet'!$A$2:$V$2329, 7,FALSE), "")</f>
        <v/>
      </c>
      <c r="L1703" s="30" t="str">
        <f>IF($A1703 ="", "", VLOOKUP($A1703, 'Student reference sheet'!$A$2:$Z$2603,23,FALSE))</f>
        <v/>
      </c>
      <c r="M1703" s="30" t="str">
        <f>IF($A1703 ="", "", VLOOKUP($A1703, 'Student reference sheet'!$A$2:$Z$2603,24,FALSE))</f>
        <v/>
      </c>
      <c r="N1703" s="30" t="str">
        <f>IF($A1703 ="", "", VLOOKUP($A1703, 'Student reference sheet'!$A$2:$Z$2603,26,FALSE))</f>
        <v/>
      </c>
      <c r="O1703" s="30" t="str">
        <f>IF($A1703 ="", "", VLOOKUP($A1703, 'Student reference sheet'!$A$2:$Z$2603,25,FALSE))</f>
        <v/>
      </c>
      <c r="P1703" s="39" t="str">
        <f>IF($A1703 = "", "", IF(OR(VLOOKUP($A1703,'Student reference sheet'!$A$2:$V$2400,8,FALSE) = "R",  VLOOKUP($A1703,'Student reference sheet'!$A$2:$V$2400,8,FALSE) = "L"), "X", ""))</f>
        <v/>
      </c>
      <c r="Q1703" s="39" t="str">
        <f>IF($A1703 ="", "", VLOOKUP($A1703, 'Student reference sheet'!$A$2:$V$2603,22,FALSE))</f>
        <v/>
      </c>
      <c r="R1703" s="39" t="str">
        <f>IF($A1703 &lt;&gt; "",VLOOKUP($A1703,'Student reference sheet'!$A$2:$V$2329, 5,FALSE), "")</f>
        <v/>
      </c>
      <c r="S1703" s="39" t="str">
        <f>IF($A1703 &lt;&gt; "",VLOOKUP($A1703,'Student reference sheet'!$A$2:$V$2329, 6,FALSE), "")</f>
        <v/>
      </c>
      <c r="T1703" s="30" t="str">
        <f>IF($A1703 = "","",
IF(VLOOKUP($A1703,'Student reference sheet'!$A$2:$V$2329, 10,FALSE) = "Y", "Hispanic",
IF(VLOOKUP($A1703,'Student reference sheet'!$A$2:$V$2329,11,FALSE) &lt;&gt; "",
IF(VLOOKUP($A1703,'Student reference sheet'!$A$2:$V$2329,11,FALSE) = "UNK", "Unknown", VLOOKUP(VALUE(VLOOKUP($A1703,'Student reference sheet'!$A$2:$V$2329,11,FALSE)),'Ethnicity Reference'!$A$2:$B$22,2,FALSE)),
IF(VLOOKUP($A1703,'Student reference sheet'!$A$2:$V$2329,9,FALSE) &lt;&gt; "", VLOOKUP(VALUE(VLOOKUP($A1703,'Student reference sheet'!$A$2:$V$2329,9,FALSE)),'Ethnicity Reference'!$A$2:$B$22,2,FALSE),"Unknown"))))</f>
        <v/>
      </c>
      <c r="U1703" s="35"/>
    </row>
    <row r="1704" spans="1:21" ht="15.75">
      <c r="A1704" s="47"/>
      <c r="B1704" s="33"/>
      <c r="C1704" s="39" t="str">
        <f>IF($A1704 &lt;&gt; "",VLOOKUP($A1704,'Student reference sheet'!$A$2:$V$2329, 3,FALSE), "")</f>
        <v/>
      </c>
      <c r="D1704" s="39" t="str">
        <f>IF($A1704 &lt;&gt; "",VLOOKUP($A1704,'Student reference sheet'!$A$2:$V$2329, 2,FALSE), "")</f>
        <v/>
      </c>
      <c r="E1704" s="35"/>
      <c r="F1704" s="34"/>
      <c r="G1704" s="40" t="str">
        <f t="shared" ca="1" si="81"/>
        <v/>
      </c>
      <c r="H1704" s="40" t="str">
        <f t="shared" ca="1" si="82"/>
        <v/>
      </c>
      <c r="I1704" s="36" t="str">
        <f>IF($A1704 = "", "",
IF(COUNTIF(MINIMUM_DAY_DATES[], Attendance!J1704) &gt; 0, VLOOKUP(Attendance!$G1704,MINIMUM_DAY_PERIOD_SCHEDULE[], 2,TRUE),
IF(COUNTIF(RALLY_DATES[], Attendance!J1704) &gt; 0, VLOOKUP(Attendance!$G1704,RALLY_PERIOD_SCHEDULE[], 2,TRUE),
IF(WEEKDAY(Attendance!$J1704) = 2,
       IF(COUNTIF(FINALS_WEEK_MONDAY_DATE[],Attendance!$J1704) &gt; 0, VLOOKUP(Attendance!$G1704,FINALS_WEEK_MONDAY_PERIOD_SCHEDULE[],2,TRUE),
       VLOOKUP(Attendance!$G1704,REGULAR_WEEK_SCHEDULE[],6,TRUE)),
IF(WEEKDAY($J1704) = 3,
       IF(COUNTIF(FINALS_WEEK_TUESDAY_DATE[],Attendance!$J1704) &gt; 0, VLOOKUP(Attendance!$G1704,FINALS_WEEK_TUESDAY_PERIOD_SCHEDULE[],2,TRUE),
       VLOOKUP(Attendance!$G1704,REGULAR_WEEK_SCHEDULE[[Tuesday]:[Period]],5,TRUE)),
IF(WEEKDAY(Attendance!$J1704) = 4,
        IF(COUNTIF(BLOCK_WEDNESDAY_DATES[],Attendance!$J1704) &gt; 0, VLOOKUP(Attendance!$G1704,BLOCK_WEDNESDAY_PERIOD_SCHEDULE[],2,TRUE),
        IF(COUNTIF(FINALS_WEEK_WEDNESDAY_DATE[],Attendance!$J1704) &gt; 0, VLOOKUP(Attendance!$G1704,FINALS_WEEK_WEDNESDAY_PERIOD_SCHEDULE[],2,TRUE),
       VLOOKUP(Attendance!$G1704,REGULAR_WEEK_SCHEDULE[[Wednesday]:[Period]],4,TRUE))),
IF(WEEKDAY($J1704) = 5,
       IF(COUNTIF(BLOCK_THURSDAY_DATES[],Attendance!$J1704) &gt; 0, VLOOKUP(Attendance!$G1704,BLOCK_THURSDAY_PERIOD_SCHEDULE[],2,TRUE),
       IF(COUNTIF(FINALS_WEEK_THURSDAY_DATE[],Attendance!$J1704) &gt; 0, VLOOKUP(Attendance!$G1704,FINALS_WEEK_THURSDAY_PERIOD_SCHEDULE[],2,TRUE),
       VLOOKUP(Attendance!$G1704,REGULAR_WEEK_SCHEDULE[[Thursday]:[Period]],3,TRUE))),
IF(WEEKDAY(Attendance!$J1704) = 6,
       IF(COUNTIF(FINALS_WEEK_FRIDAY_DATE[],Attendance!$J1704) &gt; 0, VLOOKUP(Attendance!$G1704,FINALS_WEEK_FRIDAY_PERIOD_SCHEDULE[],2,TRUE),
       VLOOKUP(Attendance!$G1704,REGULAR_WEEK_SCHEDULE[[Friday]:[Period]],2,TRUE))))))))))</f>
        <v/>
      </c>
      <c r="J1704" s="41" t="str">
        <f t="shared" ca="1" si="83"/>
        <v/>
      </c>
      <c r="K1704" s="41" t="str">
        <f>IF($A1704 &lt;&gt; "",VLOOKUP($A1704,'Student reference sheet'!$A$2:$V$2329, 7,FALSE), "")</f>
        <v/>
      </c>
      <c r="L1704" s="30" t="str">
        <f>IF($A1704 ="", "", VLOOKUP($A1704, 'Student reference sheet'!$A$2:$Z$2603,23,FALSE))</f>
        <v/>
      </c>
      <c r="M1704" s="30" t="str">
        <f>IF($A1704 ="", "", VLOOKUP($A1704, 'Student reference sheet'!$A$2:$Z$2603,24,FALSE))</f>
        <v/>
      </c>
      <c r="N1704" s="30" t="str">
        <f>IF($A1704 ="", "", VLOOKUP($A1704, 'Student reference sheet'!$A$2:$Z$2603,26,FALSE))</f>
        <v/>
      </c>
      <c r="O1704" s="30" t="str">
        <f>IF($A1704 ="", "", VLOOKUP($A1704, 'Student reference sheet'!$A$2:$Z$2603,25,FALSE))</f>
        <v/>
      </c>
      <c r="P1704" s="39" t="str">
        <f>IF($A1704 = "", "", IF(OR(VLOOKUP($A1704,'Student reference sheet'!$A$2:$V$2400,8,FALSE) = "R",  VLOOKUP($A1704,'Student reference sheet'!$A$2:$V$2400,8,FALSE) = "L"), "X", ""))</f>
        <v/>
      </c>
      <c r="Q1704" s="39" t="str">
        <f>IF($A1704 ="", "", VLOOKUP($A1704, 'Student reference sheet'!$A$2:$V$2603,22,FALSE))</f>
        <v/>
      </c>
      <c r="R1704" s="39" t="str">
        <f>IF($A1704 &lt;&gt; "",VLOOKUP($A1704,'Student reference sheet'!$A$2:$V$2329, 5,FALSE), "")</f>
        <v/>
      </c>
      <c r="S1704" s="39" t="str">
        <f>IF($A1704 &lt;&gt; "",VLOOKUP($A1704,'Student reference sheet'!$A$2:$V$2329, 6,FALSE), "")</f>
        <v/>
      </c>
      <c r="T1704" s="30" t="str">
        <f>IF($A1704 = "","",
IF(VLOOKUP($A1704,'Student reference sheet'!$A$2:$V$2329, 10,FALSE) = "Y", "Hispanic",
IF(VLOOKUP($A1704,'Student reference sheet'!$A$2:$V$2329,11,FALSE) &lt;&gt; "",
IF(VLOOKUP($A1704,'Student reference sheet'!$A$2:$V$2329,11,FALSE) = "UNK", "Unknown", VLOOKUP(VALUE(VLOOKUP($A1704,'Student reference sheet'!$A$2:$V$2329,11,FALSE)),'Ethnicity Reference'!$A$2:$B$22,2,FALSE)),
IF(VLOOKUP($A1704,'Student reference sheet'!$A$2:$V$2329,9,FALSE) &lt;&gt; "", VLOOKUP(VALUE(VLOOKUP($A1704,'Student reference sheet'!$A$2:$V$2329,9,FALSE)),'Ethnicity Reference'!$A$2:$B$22,2,FALSE),"Unknown"))))</f>
        <v/>
      </c>
      <c r="U1704" s="35"/>
    </row>
    <row r="1705" spans="1:21" ht="15.75">
      <c r="A1705" s="47"/>
      <c r="B1705" s="33"/>
      <c r="C1705" s="39" t="str">
        <f>IF($A1705 &lt;&gt; "",VLOOKUP($A1705,'Student reference sheet'!$A$2:$V$2329, 3,FALSE), "")</f>
        <v/>
      </c>
      <c r="D1705" s="39" t="str">
        <f>IF($A1705 &lt;&gt; "",VLOOKUP($A1705,'Student reference sheet'!$A$2:$V$2329, 2,FALSE), "")</f>
        <v/>
      </c>
      <c r="E1705" s="35"/>
      <c r="F1705" s="34"/>
      <c r="G1705" s="40" t="str">
        <f t="shared" ca="1" si="81"/>
        <v/>
      </c>
      <c r="H1705" s="40" t="str">
        <f t="shared" ca="1" si="82"/>
        <v/>
      </c>
      <c r="I1705" s="36" t="str">
        <f>IF($A1705 = "", "",
IF(COUNTIF(MINIMUM_DAY_DATES[], Attendance!J1705) &gt; 0, VLOOKUP(Attendance!$G1705,MINIMUM_DAY_PERIOD_SCHEDULE[], 2,TRUE),
IF(COUNTIF(RALLY_DATES[], Attendance!J1705) &gt; 0, VLOOKUP(Attendance!$G1705,RALLY_PERIOD_SCHEDULE[], 2,TRUE),
IF(WEEKDAY(Attendance!$J1705) = 2,
       IF(COUNTIF(FINALS_WEEK_MONDAY_DATE[],Attendance!$J1705) &gt; 0, VLOOKUP(Attendance!$G1705,FINALS_WEEK_MONDAY_PERIOD_SCHEDULE[],2,TRUE),
       VLOOKUP(Attendance!$G1705,REGULAR_WEEK_SCHEDULE[],6,TRUE)),
IF(WEEKDAY($J1705) = 3,
       IF(COUNTIF(FINALS_WEEK_TUESDAY_DATE[],Attendance!$J1705) &gt; 0, VLOOKUP(Attendance!$G1705,FINALS_WEEK_TUESDAY_PERIOD_SCHEDULE[],2,TRUE),
       VLOOKUP(Attendance!$G1705,REGULAR_WEEK_SCHEDULE[[Tuesday]:[Period]],5,TRUE)),
IF(WEEKDAY(Attendance!$J1705) = 4,
        IF(COUNTIF(BLOCK_WEDNESDAY_DATES[],Attendance!$J1705) &gt; 0, VLOOKUP(Attendance!$G1705,BLOCK_WEDNESDAY_PERIOD_SCHEDULE[],2,TRUE),
        IF(COUNTIF(FINALS_WEEK_WEDNESDAY_DATE[],Attendance!$J1705) &gt; 0, VLOOKUP(Attendance!$G1705,FINALS_WEEK_WEDNESDAY_PERIOD_SCHEDULE[],2,TRUE),
       VLOOKUP(Attendance!$G1705,REGULAR_WEEK_SCHEDULE[[Wednesday]:[Period]],4,TRUE))),
IF(WEEKDAY($J1705) = 5,
       IF(COUNTIF(BLOCK_THURSDAY_DATES[],Attendance!$J1705) &gt; 0, VLOOKUP(Attendance!$G1705,BLOCK_THURSDAY_PERIOD_SCHEDULE[],2,TRUE),
       IF(COUNTIF(FINALS_WEEK_THURSDAY_DATE[],Attendance!$J1705) &gt; 0, VLOOKUP(Attendance!$G1705,FINALS_WEEK_THURSDAY_PERIOD_SCHEDULE[],2,TRUE),
       VLOOKUP(Attendance!$G1705,REGULAR_WEEK_SCHEDULE[[Thursday]:[Period]],3,TRUE))),
IF(WEEKDAY(Attendance!$J1705) = 6,
       IF(COUNTIF(FINALS_WEEK_FRIDAY_DATE[],Attendance!$J1705) &gt; 0, VLOOKUP(Attendance!$G1705,FINALS_WEEK_FRIDAY_PERIOD_SCHEDULE[],2,TRUE),
       VLOOKUP(Attendance!$G1705,REGULAR_WEEK_SCHEDULE[[Friday]:[Period]],2,TRUE))))))))))</f>
        <v/>
      </c>
      <c r="J1705" s="41" t="str">
        <f t="shared" ca="1" si="83"/>
        <v/>
      </c>
      <c r="K1705" s="41" t="str">
        <f>IF($A1705 &lt;&gt; "",VLOOKUP($A1705,'Student reference sheet'!$A$2:$V$2329, 7,FALSE), "")</f>
        <v/>
      </c>
      <c r="L1705" s="30" t="str">
        <f>IF($A1705 ="", "", VLOOKUP($A1705, 'Student reference sheet'!$A$2:$Z$2603,23,FALSE))</f>
        <v/>
      </c>
      <c r="M1705" s="30" t="str">
        <f>IF($A1705 ="", "", VLOOKUP($A1705, 'Student reference sheet'!$A$2:$Z$2603,24,FALSE))</f>
        <v/>
      </c>
      <c r="N1705" s="30" t="str">
        <f>IF($A1705 ="", "", VLOOKUP($A1705, 'Student reference sheet'!$A$2:$Z$2603,26,FALSE))</f>
        <v/>
      </c>
      <c r="O1705" s="30" t="str">
        <f>IF($A1705 ="", "", VLOOKUP($A1705, 'Student reference sheet'!$A$2:$Z$2603,25,FALSE))</f>
        <v/>
      </c>
      <c r="P1705" s="39" t="str">
        <f>IF($A1705 = "", "", IF(OR(VLOOKUP($A1705,'Student reference sheet'!$A$2:$V$2400,8,FALSE) = "R",  VLOOKUP($A1705,'Student reference sheet'!$A$2:$V$2400,8,FALSE) = "L"), "X", ""))</f>
        <v/>
      </c>
      <c r="Q1705" s="39" t="str">
        <f>IF($A1705 ="", "", VLOOKUP($A1705, 'Student reference sheet'!$A$2:$V$2603,22,FALSE))</f>
        <v/>
      </c>
      <c r="R1705" s="39" t="str">
        <f>IF($A1705 &lt;&gt; "",VLOOKUP($A1705,'Student reference sheet'!$A$2:$V$2329, 5,FALSE), "")</f>
        <v/>
      </c>
      <c r="S1705" s="39" t="str">
        <f>IF($A1705 &lt;&gt; "",VLOOKUP($A1705,'Student reference sheet'!$A$2:$V$2329, 6,FALSE), "")</f>
        <v/>
      </c>
      <c r="T1705" s="30" t="str">
        <f>IF($A1705 = "","",
IF(VLOOKUP($A1705,'Student reference sheet'!$A$2:$V$2329, 10,FALSE) = "Y", "Hispanic",
IF(VLOOKUP($A1705,'Student reference sheet'!$A$2:$V$2329,11,FALSE) &lt;&gt; "",
IF(VLOOKUP($A1705,'Student reference sheet'!$A$2:$V$2329,11,FALSE) = "UNK", "Unknown", VLOOKUP(VALUE(VLOOKUP($A1705,'Student reference sheet'!$A$2:$V$2329,11,FALSE)),'Ethnicity Reference'!$A$2:$B$22,2,FALSE)),
IF(VLOOKUP($A1705,'Student reference sheet'!$A$2:$V$2329,9,FALSE) &lt;&gt; "", VLOOKUP(VALUE(VLOOKUP($A1705,'Student reference sheet'!$A$2:$V$2329,9,FALSE)),'Ethnicity Reference'!$A$2:$B$22,2,FALSE),"Unknown"))))</f>
        <v/>
      </c>
      <c r="U1705" s="35"/>
    </row>
    <row r="1706" spans="1:21" ht="15.75">
      <c r="A1706" s="47"/>
      <c r="B1706" s="33"/>
      <c r="C1706" s="39" t="str">
        <f>IF($A1706 &lt;&gt; "",VLOOKUP($A1706,'Student reference sheet'!$A$2:$V$2329, 3,FALSE), "")</f>
        <v/>
      </c>
      <c r="D1706" s="39" t="str">
        <f>IF($A1706 &lt;&gt; "",VLOOKUP($A1706,'Student reference sheet'!$A$2:$V$2329, 2,FALSE), "")</f>
        <v/>
      </c>
      <c r="E1706" s="35"/>
      <c r="F1706" s="34"/>
      <c r="G1706" s="40" t="str">
        <f t="shared" ca="1" si="81"/>
        <v/>
      </c>
      <c r="H1706" s="40" t="str">
        <f t="shared" ca="1" si="82"/>
        <v/>
      </c>
      <c r="I1706" s="36" t="str">
        <f>IF($A1706 = "", "",
IF(COUNTIF(MINIMUM_DAY_DATES[], Attendance!J1706) &gt; 0, VLOOKUP(Attendance!$G1706,MINIMUM_DAY_PERIOD_SCHEDULE[], 2,TRUE),
IF(COUNTIF(RALLY_DATES[], Attendance!J1706) &gt; 0, VLOOKUP(Attendance!$G1706,RALLY_PERIOD_SCHEDULE[], 2,TRUE),
IF(WEEKDAY(Attendance!$J1706) = 2,
       IF(COUNTIF(FINALS_WEEK_MONDAY_DATE[],Attendance!$J1706) &gt; 0, VLOOKUP(Attendance!$G1706,FINALS_WEEK_MONDAY_PERIOD_SCHEDULE[],2,TRUE),
       VLOOKUP(Attendance!$G1706,REGULAR_WEEK_SCHEDULE[],6,TRUE)),
IF(WEEKDAY($J1706) = 3,
       IF(COUNTIF(FINALS_WEEK_TUESDAY_DATE[],Attendance!$J1706) &gt; 0, VLOOKUP(Attendance!$G1706,FINALS_WEEK_TUESDAY_PERIOD_SCHEDULE[],2,TRUE),
       VLOOKUP(Attendance!$G1706,REGULAR_WEEK_SCHEDULE[[Tuesday]:[Period]],5,TRUE)),
IF(WEEKDAY(Attendance!$J1706) = 4,
        IF(COUNTIF(BLOCK_WEDNESDAY_DATES[],Attendance!$J1706) &gt; 0, VLOOKUP(Attendance!$G1706,BLOCK_WEDNESDAY_PERIOD_SCHEDULE[],2,TRUE),
        IF(COUNTIF(FINALS_WEEK_WEDNESDAY_DATE[],Attendance!$J1706) &gt; 0, VLOOKUP(Attendance!$G1706,FINALS_WEEK_WEDNESDAY_PERIOD_SCHEDULE[],2,TRUE),
       VLOOKUP(Attendance!$G1706,REGULAR_WEEK_SCHEDULE[[Wednesday]:[Period]],4,TRUE))),
IF(WEEKDAY($J1706) = 5,
       IF(COUNTIF(BLOCK_THURSDAY_DATES[],Attendance!$J1706) &gt; 0, VLOOKUP(Attendance!$G1706,BLOCK_THURSDAY_PERIOD_SCHEDULE[],2,TRUE),
       IF(COUNTIF(FINALS_WEEK_THURSDAY_DATE[],Attendance!$J1706) &gt; 0, VLOOKUP(Attendance!$G1706,FINALS_WEEK_THURSDAY_PERIOD_SCHEDULE[],2,TRUE),
       VLOOKUP(Attendance!$G1706,REGULAR_WEEK_SCHEDULE[[Thursday]:[Period]],3,TRUE))),
IF(WEEKDAY(Attendance!$J1706) = 6,
       IF(COUNTIF(FINALS_WEEK_FRIDAY_DATE[],Attendance!$J1706) &gt; 0, VLOOKUP(Attendance!$G1706,FINALS_WEEK_FRIDAY_PERIOD_SCHEDULE[],2,TRUE),
       VLOOKUP(Attendance!$G1706,REGULAR_WEEK_SCHEDULE[[Friday]:[Period]],2,TRUE))))))))))</f>
        <v/>
      </c>
      <c r="J1706" s="41" t="str">
        <f t="shared" ca="1" si="83"/>
        <v/>
      </c>
      <c r="K1706" s="41" t="str">
        <f>IF($A1706 &lt;&gt; "",VLOOKUP($A1706,'Student reference sheet'!$A$2:$V$2329, 7,FALSE), "")</f>
        <v/>
      </c>
      <c r="L1706" s="30" t="str">
        <f>IF($A1706 ="", "", VLOOKUP($A1706, 'Student reference sheet'!$A$2:$Z$2603,23,FALSE))</f>
        <v/>
      </c>
      <c r="M1706" s="30" t="str">
        <f>IF($A1706 ="", "", VLOOKUP($A1706, 'Student reference sheet'!$A$2:$Z$2603,24,FALSE))</f>
        <v/>
      </c>
      <c r="N1706" s="30" t="str">
        <f>IF($A1706 ="", "", VLOOKUP($A1706, 'Student reference sheet'!$A$2:$Z$2603,26,FALSE))</f>
        <v/>
      </c>
      <c r="O1706" s="30" t="str">
        <f>IF($A1706 ="", "", VLOOKUP($A1706, 'Student reference sheet'!$A$2:$Z$2603,25,FALSE))</f>
        <v/>
      </c>
      <c r="P1706" s="39" t="str">
        <f>IF($A1706 = "", "", IF(OR(VLOOKUP($A1706,'Student reference sheet'!$A$2:$V$2400,8,FALSE) = "R",  VLOOKUP($A1706,'Student reference sheet'!$A$2:$V$2400,8,FALSE) = "L"), "X", ""))</f>
        <v/>
      </c>
      <c r="Q1706" s="39" t="str">
        <f>IF($A1706 ="", "", VLOOKUP($A1706, 'Student reference sheet'!$A$2:$V$2603,22,FALSE))</f>
        <v/>
      </c>
      <c r="R1706" s="39" t="str">
        <f>IF($A1706 &lt;&gt; "",VLOOKUP($A1706,'Student reference sheet'!$A$2:$V$2329, 5,FALSE), "")</f>
        <v/>
      </c>
      <c r="S1706" s="39" t="str">
        <f>IF($A1706 &lt;&gt; "",VLOOKUP($A1706,'Student reference sheet'!$A$2:$V$2329, 6,FALSE), "")</f>
        <v/>
      </c>
      <c r="T1706" s="30" t="str">
        <f>IF($A1706 = "","",
IF(VLOOKUP($A1706,'Student reference sheet'!$A$2:$V$2329, 10,FALSE) = "Y", "Hispanic",
IF(VLOOKUP($A1706,'Student reference sheet'!$A$2:$V$2329,11,FALSE) &lt;&gt; "",
IF(VLOOKUP($A1706,'Student reference sheet'!$A$2:$V$2329,11,FALSE) = "UNK", "Unknown", VLOOKUP(VALUE(VLOOKUP($A1706,'Student reference sheet'!$A$2:$V$2329,11,FALSE)),'Ethnicity Reference'!$A$2:$B$22,2,FALSE)),
IF(VLOOKUP($A1706,'Student reference sheet'!$A$2:$V$2329,9,FALSE) &lt;&gt; "", VLOOKUP(VALUE(VLOOKUP($A1706,'Student reference sheet'!$A$2:$V$2329,9,FALSE)),'Ethnicity Reference'!$A$2:$B$22,2,FALSE),"Unknown"))))</f>
        <v/>
      </c>
      <c r="U1706" s="35"/>
    </row>
    <row r="1707" spans="1:21" ht="15.75">
      <c r="A1707" s="47"/>
      <c r="B1707" s="33"/>
      <c r="C1707" s="39" t="str">
        <f>IF($A1707 &lt;&gt; "",VLOOKUP($A1707,'Student reference sheet'!$A$2:$V$2329, 3,FALSE), "")</f>
        <v/>
      </c>
      <c r="D1707" s="39" t="str">
        <f>IF($A1707 &lt;&gt; "",VLOOKUP($A1707,'Student reference sheet'!$A$2:$V$2329, 2,FALSE), "")</f>
        <v/>
      </c>
      <c r="E1707" s="35"/>
      <c r="F1707" s="34"/>
      <c r="G1707" s="40" t="str">
        <f t="shared" ca="1" si="81"/>
        <v/>
      </c>
      <c r="H1707" s="40" t="str">
        <f t="shared" ca="1" si="82"/>
        <v/>
      </c>
      <c r="I1707" s="36" t="str">
        <f>IF($A1707 = "", "",
IF(COUNTIF(MINIMUM_DAY_DATES[], Attendance!J1707) &gt; 0, VLOOKUP(Attendance!$G1707,MINIMUM_DAY_PERIOD_SCHEDULE[], 2,TRUE),
IF(COUNTIF(RALLY_DATES[], Attendance!J1707) &gt; 0, VLOOKUP(Attendance!$G1707,RALLY_PERIOD_SCHEDULE[], 2,TRUE),
IF(WEEKDAY(Attendance!$J1707) = 2,
       IF(COUNTIF(FINALS_WEEK_MONDAY_DATE[],Attendance!$J1707) &gt; 0, VLOOKUP(Attendance!$G1707,FINALS_WEEK_MONDAY_PERIOD_SCHEDULE[],2,TRUE),
       VLOOKUP(Attendance!$G1707,REGULAR_WEEK_SCHEDULE[],6,TRUE)),
IF(WEEKDAY($J1707) = 3,
       IF(COUNTIF(FINALS_WEEK_TUESDAY_DATE[],Attendance!$J1707) &gt; 0, VLOOKUP(Attendance!$G1707,FINALS_WEEK_TUESDAY_PERIOD_SCHEDULE[],2,TRUE),
       VLOOKUP(Attendance!$G1707,REGULAR_WEEK_SCHEDULE[[Tuesday]:[Period]],5,TRUE)),
IF(WEEKDAY(Attendance!$J1707) = 4,
        IF(COUNTIF(BLOCK_WEDNESDAY_DATES[],Attendance!$J1707) &gt; 0, VLOOKUP(Attendance!$G1707,BLOCK_WEDNESDAY_PERIOD_SCHEDULE[],2,TRUE),
        IF(COUNTIF(FINALS_WEEK_WEDNESDAY_DATE[],Attendance!$J1707) &gt; 0, VLOOKUP(Attendance!$G1707,FINALS_WEEK_WEDNESDAY_PERIOD_SCHEDULE[],2,TRUE),
       VLOOKUP(Attendance!$G1707,REGULAR_WEEK_SCHEDULE[[Wednesday]:[Period]],4,TRUE))),
IF(WEEKDAY($J1707) = 5,
       IF(COUNTIF(BLOCK_THURSDAY_DATES[],Attendance!$J1707) &gt; 0, VLOOKUP(Attendance!$G1707,BLOCK_THURSDAY_PERIOD_SCHEDULE[],2,TRUE),
       IF(COUNTIF(FINALS_WEEK_THURSDAY_DATE[],Attendance!$J1707) &gt; 0, VLOOKUP(Attendance!$G1707,FINALS_WEEK_THURSDAY_PERIOD_SCHEDULE[],2,TRUE),
       VLOOKUP(Attendance!$G1707,REGULAR_WEEK_SCHEDULE[[Thursday]:[Period]],3,TRUE))),
IF(WEEKDAY(Attendance!$J1707) = 6,
       IF(COUNTIF(FINALS_WEEK_FRIDAY_DATE[],Attendance!$J1707) &gt; 0, VLOOKUP(Attendance!$G1707,FINALS_WEEK_FRIDAY_PERIOD_SCHEDULE[],2,TRUE),
       VLOOKUP(Attendance!$G1707,REGULAR_WEEK_SCHEDULE[[Friday]:[Period]],2,TRUE))))))))))</f>
        <v/>
      </c>
      <c r="J1707" s="41" t="str">
        <f t="shared" ca="1" si="83"/>
        <v/>
      </c>
      <c r="K1707" s="41" t="str">
        <f>IF($A1707 &lt;&gt; "",VLOOKUP($A1707,'Student reference sheet'!$A$2:$V$2329, 7,FALSE), "")</f>
        <v/>
      </c>
      <c r="L1707" s="30" t="str">
        <f>IF($A1707 ="", "", VLOOKUP($A1707, 'Student reference sheet'!$A$2:$Z$2603,23,FALSE))</f>
        <v/>
      </c>
      <c r="M1707" s="30" t="str">
        <f>IF($A1707 ="", "", VLOOKUP($A1707, 'Student reference sheet'!$A$2:$Z$2603,24,FALSE))</f>
        <v/>
      </c>
      <c r="N1707" s="30" t="str">
        <f>IF($A1707 ="", "", VLOOKUP($A1707, 'Student reference sheet'!$A$2:$Z$2603,26,FALSE))</f>
        <v/>
      </c>
      <c r="O1707" s="30" t="str">
        <f>IF($A1707 ="", "", VLOOKUP($A1707, 'Student reference sheet'!$A$2:$Z$2603,25,FALSE))</f>
        <v/>
      </c>
      <c r="P1707" s="39" t="str">
        <f>IF($A1707 = "", "", IF(OR(VLOOKUP($A1707,'Student reference sheet'!$A$2:$V$2400,8,FALSE) = "R",  VLOOKUP($A1707,'Student reference sheet'!$A$2:$V$2400,8,FALSE) = "L"), "X", ""))</f>
        <v/>
      </c>
      <c r="Q1707" s="39" t="str">
        <f>IF($A1707 ="", "", VLOOKUP($A1707, 'Student reference sheet'!$A$2:$V$2603,22,FALSE))</f>
        <v/>
      </c>
      <c r="R1707" s="39" t="str">
        <f>IF($A1707 &lt;&gt; "",VLOOKUP($A1707,'Student reference sheet'!$A$2:$V$2329, 5,FALSE), "")</f>
        <v/>
      </c>
      <c r="S1707" s="39" t="str">
        <f>IF($A1707 &lt;&gt; "",VLOOKUP($A1707,'Student reference sheet'!$A$2:$V$2329, 6,FALSE), "")</f>
        <v/>
      </c>
      <c r="T1707" s="30" t="str">
        <f>IF($A1707 = "","",
IF(VLOOKUP($A1707,'Student reference sheet'!$A$2:$V$2329, 10,FALSE) = "Y", "Hispanic",
IF(VLOOKUP($A1707,'Student reference sheet'!$A$2:$V$2329,11,FALSE) &lt;&gt; "",
IF(VLOOKUP($A1707,'Student reference sheet'!$A$2:$V$2329,11,FALSE) = "UNK", "Unknown", VLOOKUP(VALUE(VLOOKUP($A1707,'Student reference sheet'!$A$2:$V$2329,11,FALSE)),'Ethnicity Reference'!$A$2:$B$22,2,FALSE)),
IF(VLOOKUP($A1707,'Student reference sheet'!$A$2:$V$2329,9,FALSE) &lt;&gt; "", VLOOKUP(VALUE(VLOOKUP($A1707,'Student reference sheet'!$A$2:$V$2329,9,FALSE)),'Ethnicity Reference'!$A$2:$B$22,2,FALSE),"Unknown"))))</f>
        <v/>
      </c>
      <c r="U1707" s="35"/>
    </row>
    <row r="1708" spans="1:21" ht="15.75">
      <c r="A1708" s="47"/>
      <c r="B1708" s="33"/>
      <c r="C1708" s="39" t="str">
        <f>IF($A1708 &lt;&gt; "",VLOOKUP($A1708,'Student reference sheet'!$A$2:$V$2329, 3,FALSE), "")</f>
        <v/>
      </c>
      <c r="D1708" s="39" t="str">
        <f>IF($A1708 &lt;&gt; "",VLOOKUP($A1708,'Student reference sheet'!$A$2:$V$2329, 2,FALSE), "")</f>
        <v/>
      </c>
      <c r="E1708" s="35"/>
      <c r="F1708" s="34"/>
      <c r="G1708" s="40" t="str">
        <f t="shared" ca="1" si="81"/>
        <v/>
      </c>
      <c r="H1708" s="40" t="str">
        <f t="shared" ca="1" si="82"/>
        <v/>
      </c>
      <c r="I1708" s="36" t="str">
        <f>IF($A1708 = "", "",
IF(COUNTIF(MINIMUM_DAY_DATES[], Attendance!J1708) &gt; 0, VLOOKUP(Attendance!$G1708,MINIMUM_DAY_PERIOD_SCHEDULE[], 2,TRUE),
IF(COUNTIF(RALLY_DATES[], Attendance!J1708) &gt; 0, VLOOKUP(Attendance!$G1708,RALLY_PERIOD_SCHEDULE[], 2,TRUE),
IF(WEEKDAY(Attendance!$J1708) = 2,
       IF(COUNTIF(FINALS_WEEK_MONDAY_DATE[],Attendance!$J1708) &gt; 0, VLOOKUP(Attendance!$G1708,FINALS_WEEK_MONDAY_PERIOD_SCHEDULE[],2,TRUE),
       VLOOKUP(Attendance!$G1708,REGULAR_WEEK_SCHEDULE[],6,TRUE)),
IF(WEEKDAY($J1708) = 3,
       IF(COUNTIF(FINALS_WEEK_TUESDAY_DATE[],Attendance!$J1708) &gt; 0, VLOOKUP(Attendance!$G1708,FINALS_WEEK_TUESDAY_PERIOD_SCHEDULE[],2,TRUE),
       VLOOKUP(Attendance!$G1708,REGULAR_WEEK_SCHEDULE[[Tuesday]:[Period]],5,TRUE)),
IF(WEEKDAY(Attendance!$J1708) = 4,
        IF(COUNTIF(BLOCK_WEDNESDAY_DATES[],Attendance!$J1708) &gt; 0, VLOOKUP(Attendance!$G1708,BLOCK_WEDNESDAY_PERIOD_SCHEDULE[],2,TRUE),
        IF(COUNTIF(FINALS_WEEK_WEDNESDAY_DATE[],Attendance!$J1708) &gt; 0, VLOOKUP(Attendance!$G1708,FINALS_WEEK_WEDNESDAY_PERIOD_SCHEDULE[],2,TRUE),
       VLOOKUP(Attendance!$G1708,REGULAR_WEEK_SCHEDULE[[Wednesday]:[Period]],4,TRUE))),
IF(WEEKDAY($J1708) = 5,
       IF(COUNTIF(BLOCK_THURSDAY_DATES[],Attendance!$J1708) &gt; 0, VLOOKUP(Attendance!$G1708,BLOCK_THURSDAY_PERIOD_SCHEDULE[],2,TRUE),
       IF(COUNTIF(FINALS_WEEK_THURSDAY_DATE[],Attendance!$J1708) &gt; 0, VLOOKUP(Attendance!$G1708,FINALS_WEEK_THURSDAY_PERIOD_SCHEDULE[],2,TRUE),
       VLOOKUP(Attendance!$G1708,REGULAR_WEEK_SCHEDULE[[Thursday]:[Period]],3,TRUE))),
IF(WEEKDAY(Attendance!$J1708) = 6,
       IF(COUNTIF(FINALS_WEEK_FRIDAY_DATE[],Attendance!$J1708) &gt; 0, VLOOKUP(Attendance!$G1708,FINALS_WEEK_FRIDAY_PERIOD_SCHEDULE[],2,TRUE),
       VLOOKUP(Attendance!$G1708,REGULAR_WEEK_SCHEDULE[[Friday]:[Period]],2,TRUE))))))))))</f>
        <v/>
      </c>
      <c r="J1708" s="41" t="str">
        <f t="shared" ca="1" si="83"/>
        <v/>
      </c>
      <c r="K1708" s="41" t="str">
        <f>IF($A1708 &lt;&gt; "",VLOOKUP($A1708,'Student reference sheet'!$A$2:$V$2329, 7,FALSE), "")</f>
        <v/>
      </c>
      <c r="L1708" s="30" t="str">
        <f>IF($A1708 ="", "", VLOOKUP($A1708, 'Student reference sheet'!$A$2:$Z$2603,23,FALSE))</f>
        <v/>
      </c>
      <c r="M1708" s="30" t="str">
        <f>IF($A1708 ="", "", VLOOKUP($A1708, 'Student reference sheet'!$A$2:$Z$2603,24,FALSE))</f>
        <v/>
      </c>
      <c r="N1708" s="30" t="str">
        <f>IF($A1708 ="", "", VLOOKUP($A1708, 'Student reference sheet'!$A$2:$Z$2603,26,FALSE))</f>
        <v/>
      </c>
      <c r="O1708" s="30" t="str">
        <f>IF($A1708 ="", "", VLOOKUP($A1708, 'Student reference sheet'!$A$2:$Z$2603,25,FALSE))</f>
        <v/>
      </c>
      <c r="P1708" s="39" t="str">
        <f>IF($A1708 = "", "", IF(OR(VLOOKUP($A1708,'Student reference sheet'!$A$2:$V$2400,8,FALSE) = "R",  VLOOKUP($A1708,'Student reference sheet'!$A$2:$V$2400,8,FALSE) = "L"), "X", ""))</f>
        <v/>
      </c>
      <c r="Q1708" s="39" t="str">
        <f>IF($A1708 ="", "", VLOOKUP($A1708, 'Student reference sheet'!$A$2:$V$2603,22,FALSE))</f>
        <v/>
      </c>
      <c r="R1708" s="39" t="str">
        <f>IF($A1708 &lt;&gt; "",VLOOKUP($A1708,'Student reference sheet'!$A$2:$V$2329, 5,FALSE), "")</f>
        <v/>
      </c>
      <c r="S1708" s="39" t="str">
        <f>IF($A1708 &lt;&gt; "",VLOOKUP($A1708,'Student reference sheet'!$A$2:$V$2329, 6,FALSE), "")</f>
        <v/>
      </c>
      <c r="T1708" s="30" t="str">
        <f>IF($A1708 = "","",
IF(VLOOKUP($A1708,'Student reference sheet'!$A$2:$V$2329, 10,FALSE) = "Y", "Hispanic",
IF(VLOOKUP($A1708,'Student reference sheet'!$A$2:$V$2329,11,FALSE) &lt;&gt; "",
IF(VLOOKUP($A1708,'Student reference sheet'!$A$2:$V$2329,11,FALSE) = "UNK", "Unknown", VLOOKUP(VALUE(VLOOKUP($A1708,'Student reference sheet'!$A$2:$V$2329,11,FALSE)),'Ethnicity Reference'!$A$2:$B$22,2,FALSE)),
IF(VLOOKUP($A1708,'Student reference sheet'!$A$2:$V$2329,9,FALSE) &lt;&gt; "", VLOOKUP(VALUE(VLOOKUP($A1708,'Student reference sheet'!$A$2:$V$2329,9,FALSE)),'Ethnicity Reference'!$A$2:$B$22,2,FALSE),"Unknown"))))</f>
        <v/>
      </c>
      <c r="U1708" s="35"/>
    </row>
    <row r="1709" spans="1:21" ht="15.75">
      <c r="A1709" s="47"/>
      <c r="B1709" s="33"/>
      <c r="C1709" s="39" t="str">
        <f>IF($A1709 &lt;&gt; "",VLOOKUP($A1709,'Student reference sheet'!$A$2:$V$2329, 3,FALSE), "")</f>
        <v/>
      </c>
      <c r="D1709" s="39" t="str">
        <f>IF($A1709 &lt;&gt; "",VLOOKUP($A1709,'Student reference sheet'!$A$2:$V$2329, 2,FALSE), "")</f>
        <v/>
      </c>
      <c r="E1709" s="35"/>
      <c r="F1709" s="34"/>
      <c r="G1709" s="40" t="str">
        <f t="shared" ca="1" si="81"/>
        <v/>
      </c>
      <c r="H1709" s="40" t="str">
        <f t="shared" ca="1" si="82"/>
        <v/>
      </c>
      <c r="I1709" s="36" t="str">
        <f>IF($A1709 = "", "",
IF(COUNTIF(MINIMUM_DAY_DATES[], Attendance!J1709) &gt; 0, VLOOKUP(Attendance!$G1709,MINIMUM_DAY_PERIOD_SCHEDULE[], 2,TRUE),
IF(COUNTIF(RALLY_DATES[], Attendance!J1709) &gt; 0, VLOOKUP(Attendance!$G1709,RALLY_PERIOD_SCHEDULE[], 2,TRUE),
IF(WEEKDAY(Attendance!$J1709) = 2,
       IF(COUNTIF(FINALS_WEEK_MONDAY_DATE[],Attendance!$J1709) &gt; 0, VLOOKUP(Attendance!$G1709,FINALS_WEEK_MONDAY_PERIOD_SCHEDULE[],2,TRUE),
       VLOOKUP(Attendance!$G1709,REGULAR_WEEK_SCHEDULE[],6,TRUE)),
IF(WEEKDAY($J1709) = 3,
       IF(COUNTIF(FINALS_WEEK_TUESDAY_DATE[],Attendance!$J1709) &gt; 0, VLOOKUP(Attendance!$G1709,FINALS_WEEK_TUESDAY_PERIOD_SCHEDULE[],2,TRUE),
       VLOOKUP(Attendance!$G1709,REGULAR_WEEK_SCHEDULE[[Tuesday]:[Period]],5,TRUE)),
IF(WEEKDAY(Attendance!$J1709) = 4,
        IF(COUNTIF(BLOCK_WEDNESDAY_DATES[],Attendance!$J1709) &gt; 0, VLOOKUP(Attendance!$G1709,BLOCK_WEDNESDAY_PERIOD_SCHEDULE[],2,TRUE),
        IF(COUNTIF(FINALS_WEEK_WEDNESDAY_DATE[],Attendance!$J1709) &gt; 0, VLOOKUP(Attendance!$G1709,FINALS_WEEK_WEDNESDAY_PERIOD_SCHEDULE[],2,TRUE),
       VLOOKUP(Attendance!$G1709,REGULAR_WEEK_SCHEDULE[[Wednesday]:[Period]],4,TRUE))),
IF(WEEKDAY($J1709) = 5,
       IF(COUNTIF(BLOCK_THURSDAY_DATES[],Attendance!$J1709) &gt; 0, VLOOKUP(Attendance!$G1709,BLOCK_THURSDAY_PERIOD_SCHEDULE[],2,TRUE),
       IF(COUNTIF(FINALS_WEEK_THURSDAY_DATE[],Attendance!$J1709) &gt; 0, VLOOKUP(Attendance!$G1709,FINALS_WEEK_THURSDAY_PERIOD_SCHEDULE[],2,TRUE),
       VLOOKUP(Attendance!$G1709,REGULAR_WEEK_SCHEDULE[[Thursday]:[Period]],3,TRUE))),
IF(WEEKDAY(Attendance!$J1709) = 6,
       IF(COUNTIF(FINALS_WEEK_FRIDAY_DATE[],Attendance!$J1709) &gt; 0, VLOOKUP(Attendance!$G1709,FINALS_WEEK_FRIDAY_PERIOD_SCHEDULE[],2,TRUE),
       VLOOKUP(Attendance!$G1709,REGULAR_WEEK_SCHEDULE[[Friday]:[Period]],2,TRUE))))))))))</f>
        <v/>
      </c>
      <c r="J1709" s="41" t="str">
        <f t="shared" ca="1" si="83"/>
        <v/>
      </c>
      <c r="K1709" s="41" t="str">
        <f>IF($A1709 &lt;&gt; "",VLOOKUP($A1709,'Student reference sheet'!$A$2:$V$2329, 7,FALSE), "")</f>
        <v/>
      </c>
      <c r="L1709" s="30" t="str">
        <f>IF($A1709 ="", "", VLOOKUP($A1709, 'Student reference sheet'!$A$2:$Z$2603,23,FALSE))</f>
        <v/>
      </c>
      <c r="M1709" s="30" t="str">
        <f>IF($A1709 ="", "", VLOOKUP($A1709, 'Student reference sheet'!$A$2:$Z$2603,24,FALSE))</f>
        <v/>
      </c>
      <c r="N1709" s="30" t="str">
        <f>IF($A1709 ="", "", VLOOKUP($A1709, 'Student reference sheet'!$A$2:$Z$2603,26,FALSE))</f>
        <v/>
      </c>
      <c r="O1709" s="30" t="str">
        <f>IF($A1709 ="", "", VLOOKUP($A1709, 'Student reference sheet'!$A$2:$Z$2603,25,FALSE))</f>
        <v/>
      </c>
      <c r="P1709" s="39" t="str">
        <f>IF($A1709 = "", "", IF(OR(VLOOKUP($A1709,'Student reference sheet'!$A$2:$V$2400,8,FALSE) = "R",  VLOOKUP($A1709,'Student reference sheet'!$A$2:$V$2400,8,FALSE) = "L"), "X", ""))</f>
        <v/>
      </c>
      <c r="Q1709" s="39" t="str">
        <f>IF($A1709 ="", "", VLOOKUP($A1709, 'Student reference sheet'!$A$2:$V$2603,22,FALSE))</f>
        <v/>
      </c>
      <c r="R1709" s="39" t="str">
        <f>IF($A1709 &lt;&gt; "",VLOOKUP($A1709,'Student reference sheet'!$A$2:$V$2329, 5,FALSE), "")</f>
        <v/>
      </c>
      <c r="S1709" s="39" t="str">
        <f>IF($A1709 &lt;&gt; "",VLOOKUP($A1709,'Student reference sheet'!$A$2:$V$2329, 6,FALSE), "")</f>
        <v/>
      </c>
      <c r="T1709" s="30" t="str">
        <f>IF($A1709 = "","",
IF(VLOOKUP($A1709,'Student reference sheet'!$A$2:$V$2329, 10,FALSE) = "Y", "Hispanic",
IF(VLOOKUP($A1709,'Student reference sheet'!$A$2:$V$2329,11,FALSE) &lt;&gt; "",
IF(VLOOKUP($A1709,'Student reference sheet'!$A$2:$V$2329,11,FALSE) = "UNK", "Unknown", VLOOKUP(VALUE(VLOOKUP($A1709,'Student reference sheet'!$A$2:$V$2329,11,FALSE)),'Ethnicity Reference'!$A$2:$B$22,2,FALSE)),
IF(VLOOKUP($A1709,'Student reference sheet'!$A$2:$V$2329,9,FALSE) &lt;&gt; "", VLOOKUP(VALUE(VLOOKUP($A1709,'Student reference sheet'!$A$2:$V$2329,9,FALSE)),'Ethnicity Reference'!$A$2:$B$22,2,FALSE),"Unknown"))))</f>
        <v/>
      </c>
      <c r="U1709" s="35"/>
    </row>
    <row r="1710" spans="1:21" ht="15.75">
      <c r="A1710" s="47"/>
      <c r="B1710" s="33"/>
      <c r="C1710" s="39" t="str">
        <f>IF($A1710 &lt;&gt; "",VLOOKUP($A1710,'Student reference sheet'!$A$2:$V$2329, 3,FALSE), "")</f>
        <v/>
      </c>
      <c r="D1710" s="39" t="str">
        <f>IF($A1710 &lt;&gt; "",VLOOKUP($A1710,'Student reference sheet'!$A$2:$V$2329, 2,FALSE), "")</f>
        <v/>
      </c>
      <c r="E1710" s="35"/>
      <c r="F1710" s="34"/>
      <c r="G1710" s="40" t="str">
        <f t="shared" ca="1" si="81"/>
        <v/>
      </c>
      <c r="H1710" s="40" t="str">
        <f t="shared" ca="1" si="82"/>
        <v/>
      </c>
      <c r="I1710" s="36" t="str">
        <f>IF($A1710 = "", "",
IF(COUNTIF(MINIMUM_DAY_DATES[], Attendance!J1710) &gt; 0, VLOOKUP(Attendance!$G1710,MINIMUM_DAY_PERIOD_SCHEDULE[], 2,TRUE),
IF(COUNTIF(RALLY_DATES[], Attendance!J1710) &gt; 0, VLOOKUP(Attendance!$G1710,RALLY_PERIOD_SCHEDULE[], 2,TRUE),
IF(WEEKDAY(Attendance!$J1710) = 2,
       IF(COUNTIF(FINALS_WEEK_MONDAY_DATE[],Attendance!$J1710) &gt; 0, VLOOKUP(Attendance!$G1710,FINALS_WEEK_MONDAY_PERIOD_SCHEDULE[],2,TRUE),
       VLOOKUP(Attendance!$G1710,REGULAR_WEEK_SCHEDULE[],6,TRUE)),
IF(WEEKDAY($J1710) = 3,
       IF(COUNTIF(FINALS_WEEK_TUESDAY_DATE[],Attendance!$J1710) &gt; 0, VLOOKUP(Attendance!$G1710,FINALS_WEEK_TUESDAY_PERIOD_SCHEDULE[],2,TRUE),
       VLOOKUP(Attendance!$G1710,REGULAR_WEEK_SCHEDULE[[Tuesday]:[Period]],5,TRUE)),
IF(WEEKDAY(Attendance!$J1710) = 4,
        IF(COUNTIF(BLOCK_WEDNESDAY_DATES[],Attendance!$J1710) &gt; 0, VLOOKUP(Attendance!$G1710,BLOCK_WEDNESDAY_PERIOD_SCHEDULE[],2,TRUE),
        IF(COUNTIF(FINALS_WEEK_WEDNESDAY_DATE[],Attendance!$J1710) &gt; 0, VLOOKUP(Attendance!$G1710,FINALS_WEEK_WEDNESDAY_PERIOD_SCHEDULE[],2,TRUE),
       VLOOKUP(Attendance!$G1710,REGULAR_WEEK_SCHEDULE[[Wednesday]:[Period]],4,TRUE))),
IF(WEEKDAY($J1710) = 5,
       IF(COUNTIF(BLOCK_THURSDAY_DATES[],Attendance!$J1710) &gt; 0, VLOOKUP(Attendance!$G1710,BLOCK_THURSDAY_PERIOD_SCHEDULE[],2,TRUE),
       IF(COUNTIF(FINALS_WEEK_THURSDAY_DATE[],Attendance!$J1710) &gt; 0, VLOOKUP(Attendance!$G1710,FINALS_WEEK_THURSDAY_PERIOD_SCHEDULE[],2,TRUE),
       VLOOKUP(Attendance!$G1710,REGULAR_WEEK_SCHEDULE[[Thursday]:[Period]],3,TRUE))),
IF(WEEKDAY(Attendance!$J1710) = 6,
       IF(COUNTIF(FINALS_WEEK_FRIDAY_DATE[],Attendance!$J1710) &gt; 0, VLOOKUP(Attendance!$G1710,FINALS_WEEK_FRIDAY_PERIOD_SCHEDULE[],2,TRUE),
       VLOOKUP(Attendance!$G1710,REGULAR_WEEK_SCHEDULE[[Friday]:[Period]],2,TRUE))))))))))</f>
        <v/>
      </c>
      <c r="J1710" s="41" t="str">
        <f t="shared" ca="1" si="83"/>
        <v/>
      </c>
      <c r="K1710" s="41" t="str">
        <f>IF($A1710 &lt;&gt; "",VLOOKUP($A1710,'Student reference sheet'!$A$2:$V$2329, 7,FALSE), "")</f>
        <v/>
      </c>
      <c r="L1710" s="30" t="str">
        <f>IF($A1710 ="", "", VLOOKUP($A1710, 'Student reference sheet'!$A$2:$Z$2603,23,FALSE))</f>
        <v/>
      </c>
      <c r="M1710" s="30" t="str">
        <f>IF($A1710 ="", "", VLOOKUP($A1710, 'Student reference sheet'!$A$2:$Z$2603,24,FALSE))</f>
        <v/>
      </c>
      <c r="N1710" s="30" t="str">
        <f>IF($A1710 ="", "", VLOOKUP($A1710, 'Student reference sheet'!$A$2:$Z$2603,26,FALSE))</f>
        <v/>
      </c>
      <c r="O1710" s="30" t="str">
        <f>IF($A1710 ="", "", VLOOKUP($A1710, 'Student reference sheet'!$A$2:$Z$2603,25,FALSE))</f>
        <v/>
      </c>
      <c r="P1710" s="39" t="str">
        <f>IF($A1710 = "", "", IF(OR(VLOOKUP($A1710,'Student reference sheet'!$A$2:$V$2400,8,FALSE) = "R",  VLOOKUP($A1710,'Student reference sheet'!$A$2:$V$2400,8,FALSE) = "L"), "X", ""))</f>
        <v/>
      </c>
      <c r="Q1710" s="39" t="str">
        <f>IF($A1710 ="", "", VLOOKUP($A1710, 'Student reference sheet'!$A$2:$V$2603,22,FALSE))</f>
        <v/>
      </c>
      <c r="R1710" s="39" t="str">
        <f>IF($A1710 &lt;&gt; "",VLOOKUP($A1710,'Student reference sheet'!$A$2:$V$2329, 5,FALSE), "")</f>
        <v/>
      </c>
      <c r="S1710" s="39" t="str">
        <f>IF($A1710 &lt;&gt; "",VLOOKUP($A1710,'Student reference sheet'!$A$2:$V$2329, 6,FALSE), "")</f>
        <v/>
      </c>
      <c r="T1710" s="30" t="str">
        <f>IF($A1710 = "","",
IF(VLOOKUP($A1710,'Student reference sheet'!$A$2:$V$2329, 10,FALSE) = "Y", "Hispanic",
IF(VLOOKUP($A1710,'Student reference sheet'!$A$2:$V$2329,11,FALSE) &lt;&gt; "",
IF(VLOOKUP($A1710,'Student reference sheet'!$A$2:$V$2329,11,FALSE) = "UNK", "Unknown", VLOOKUP(VALUE(VLOOKUP($A1710,'Student reference sheet'!$A$2:$V$2329,11,FALSE)),'Ethnicity Reference'!$A$2:$B$22,2,FALSE)),
IF(VLOOKUP($A1710,'Student reference sheet'!$A$2:$V$2329,9,FALSE) &lt;&gt; "", VLOOKUP(VALUE(VLOOKUP($A1710,'Student reference sheet'!$A$2:$V$2329,9,FALSE)),'Ethnicity Reference'!$A$2:$B$22,2,FALSE),"Unknown"))))</f>
        <v/>
      </c>
      <c r="U1710" s="35"/>
    </row>
    <row r="1711" spans="1:21" ht="15.75">
      <c r="A1711" s="47"/>
      <c r="B1711" s="33"/>
      <c r="C1711" s="39" t="str">
        <f>IF($A1711 &lt;&gt; "",VLOOKUP($A1711,'Student reference sheet'!$A$2:$V$2329, 3,FALSE), "")</f>
        <v/>
      </c>
      <c r="D1711" s="39" t="str">
        <f>IF($A1711 &lt;&gt; "",VLOOKUP($A1711,'Student reference sheet'!$A$2:$V$2329, 2,FALSE), "")</f>
        <v/>
      </c>
      <c r="E1711" s="35"/>
      <c r="F1711" s="34"/>
      <c r="G1711" s="40" t="str">
        <f t="shared" ca="1" si="81"/>
        <v/>
      </c>
      <c r="H1711" s="40" t="str">
        <f t="shared" ca="1" si="82"/>
        <v/>
      </c>
      <c r="I1711" s="36" t="str">
        <f>IF($A1711 = "", "",
IF(COUNTIF(MINIMUM_DAY_DATES[], Attendance!J1711) &gt; 0, VLOOKUP(Attendance!$G1711,MINIMUM_DAY_PERIOD_SCHEDULE[], 2,TRUE),
IF(COUNTIF(RALLY_DATES[], Attendance!J1711) &gt; 0, VLOOKUP(Attendance!$G1711,RALLY_PERIOD_SCHEDULE[], 2,TRUE),
IF(WEEKDAY(Attendance!$J1711) = 2,
       IF(COUNTIF(FINALS_WEEK_MONDAY_DATE[],Attendance!$J1711) &gt; 0, VLOOKUP(Attendance!$G1711,FINALS_WEEK_MONDAY_PERIOD_SCHEDULE[],2,TRUE),
       VLOOKUP(Attendance!$G1711,REGULAR_WEEK_SCHEDULE[],6,TRUE)),
IF(WEEKDAY($J1711) = 3,
       IF(COUNTIF(FINALS_WEEK_TUESDAY_DATE[],Attendance!$J1711) &gt; 0, VLOOKUP(Attendance!$G1711,FINALS_WEEK_TUESDAY_PERIOD_SCHEDULE[],2,TRUE),
       VLOOKUP(Attendance!$G1711,REGULAR_WEEK_SCHEDULE[[Tuesday]:[Period]],5,TRUE)),
IF(WEEKDAY(Attendance!$J1711) = 4,
        IF(COUNTIF(BLOCK_WEDNESDAY_DATES[],Attendance!$J1711) &gt; 0, VLOOKUP(Attendance!$G1711,BLOCK_WEDNESDAY_PERIOD_SCHEDULE[],2,TRUE),
        IF(COUNTIF(FINALS_WEEK_WEDNESDAY_DATE[],Attendance!$J1711) &gt; 0, VLOOKUP(Attendance!$G1711,FINALS_WEEK_WEDNESDAY_PERIOD_SCHEDULE[],2,TRUE),
       VLOOKUP(Attendance!$G1711,REGULAR_WEEK_SCHEDULE[[Wednesday]:[Period]],4,TRUE))),
IF(WEEKDAY($J1711) = 5,
       IF(COUNTIF(BLOCK_THURSDAY_DATES[],Attendance!$J1711) &gt; 0, VLOOKUP(Attendance!$G1711,BLOCK_THURSDAY_PERIOD_SCHEDULE[],2,TRUE),
       IF(COUNTIF(FINALS_WEEK_THURSDAY_DATE[],Attendance!$J1711) &gt; 0, VLOOKUP(Attendance!$G1711,FINALS_WEEK_THURSDAY_PERIOD_SCHEDULE[],2,TRUE),
       VLOOKUP(Attendance!$G1711,REGULAR_WEEK_SCHEDULE[[Thursday]:[Period]],3,TRUE))),
IF(WEEKDAY(Attendance!$J1711) = 6,
       IF(COUNTIF(FINALS_WEEK_FRIDAY_DATE[],Attendance!$J1711) &gt; 0, VLOOKUP(Attendance!$G1711,FINALS_WEEK_FRIDAY_PERIOD_SCHEDULE[],2,TRUE),
       VLOOKUP(Attendance!$G1711,REGULAR_WEEK_SCHEDULE[[Friday]:[Period]],2,TRUE))))))))))</f>
        <v/>
      </c>
      <c r="J1711" s="41" t="str">
        <f t="shared" ca="1" si="83"/>
        <v/>
      </c>
      <c r="K1711" s="41" t="str">
        <f>IF($A1711 &lt;&gt; "",VLOOKUP($A1711,'Student reference sheet'!$A$2:$V$2329, 7,FALSE), "")</f>
        <v/>
      </c>
      <c r="L1711" s="30" t="str">
        <f>IF($A1711 ="", "", VLOOKUP($A1711, 'Student reference sheet'!$A$2:$Z$2603,23,FALSE))</f>
        <v/>
      </c>
      <c r="M1711" s="30" t="str">
        <f>IF($A1711 ="", "", VLOOKUP($A1711, 'Student reference sheet'!$A$2:$Z$2603,24,FALSE))</f>
        <v/>
      </c>
      <c r="N1711" s="30" t="str">
        <f>IF($A1711 ="", "", VLOOKUP($A1711, 'Student reference sheet'!$A$2:$Z$2603,26,FALSE))</f>
        <v/>
      </c>
      <c r="O1711" s="30" t="str">
        <f>IF($A1711 ="", "", VLOOKUP($A1711, 'Student reference sheet'!$A$2:$Z$2603,25,FALSE))</f>
        <v/>
      </c>
      <c r="P1711" s="39" t="str">
        <f>IF($A1711 = "", "", IF(OR(VLOOKUP($A1711,'Student reference sheet'!$A$2:$V$2400,8,FALSE) = "R",  VLOOKUP($A1711,'Student reference sheet'!$A$2:$V$2400,8,FALSE) = "L"), "X", ""))</f>
        <v/>
      </c>
      <c r="Q1711" s="39" t="str">
        <f>IF($A1711 ="", "", VLOOKUP($A1711, 'Student reference sheet'!$A$2:$V$2603,22,FALSE))</f>
        <v/>
      </c>
      <c r="R1711" s="39" t="str">
        <f>IF($A1711 &lt;&gt; "",VLOOKUP($A1711,'Student reference sheet'!$A$2:$V$2329, 5,FALSE), "")</f>
        <v/>
      </c>
      <c r="S1711" s="39" t="str">
        <f>IF($A1711 &lt;&gt; "",VLOOKUP($A1711,'Student reference sheet'!$A$2:$V$2329, 6,FALSE), "")</f>
        <v/>
      </c>
      <c r="T1711" s="30" t="str">
        <f>IF($A1711 = "","",
IF(VLOOKUP($A1711,'Student reference sheet'!$A$2:$V$2329, 10,FALSE) = "Y", "Hispanic",
IF(VLOOKUP($A1711,'Student reference sheet'!$A$2:$V$2329,11,FALSE) &lt;&gt; "",
IF(VLOOKUP($A1711,'Student reference sheet'!$A$2:$V$2329,11,FALSE) = "UNK", "Unknown", VLOOKUP(VALUE(VLOOKUP($A1711,'Student reference sheet'!$A$2:$V$2329,11,FALSE)),'Ethnicity Reference'!$A$2:$B$22,2,FALSE)),
IF(VLOOKUP($A1711,'Student reference sheet'!$A$2:$V$2329,9,FALSE) &lt;&gt; "", VLOOKUP(VALUE(VLOOKUP($A1711,'Student reference sheet'!$A$2:$V$2329,9,FALSE)),'Ethnicity Reference'!$A$2:$B$22,2,FALSE),"Unknown"))))</f>
        <v/>
      </c>
      <c r="U1711" s="35"/>
    </row>
    <row r="1712" spans="1:21" ht="15.75">
      <c r="A1712" s="47"/>
      <c r="B1712" s="33"/>
      <c r="C1712" s="39" t="str">
        <f>IF($A1712 &lt;&gt; "",VLOOKUP($A1712,'Student reference sheet'!$A$2:$V$2329, 3,FALSE), "")</f>
        <v/>
      </c>
      <c r="D1712" s="39" t="str">
        <f>IF($A1712 &lt;&gt; "",VLOOKUP($A1712,'Student reference sheet'!$A$2:$V$2329, 2,FALSE), "")</f>
        <v/>
      </c>
      <c r="E1712" s="35"/>
      <c r="F1712" s="34"/>
      <c r="G1712" s="40" t="str">
        <f t="shared" ca="1" si="81"/>
        <v/>
      </c>
      <c r="H1712" s="40" t="str">
        <f t="shared" ca="1" si="82"/>
        <v/>
      </c>
      <c r="I1712" s="36" t="str">
        <f>IF($A1712 = "", "",
IF(COUNTIF(MINIMUM_DAY_DATES[], Attendance!J1712) &gt; 0, VLOOKUP(Attendance!$G1712,MINIMUM_DAY_PERIOD_SCHEDULE[], 2,TRUE),
IF(COUNTIF(RALLY_DATES[], Attendance!J1712) &gt; 0, VLOOKUP(Attendance!$G1712,RALLY_PERIOD_SCHEDULE[], 2,TRUE),
IF(WEEKDAY(Attendance!$J1712) = 2,
       IF(COUNTIF(FINALS_WEEK_MONDAY_DATE[],Attendance!$J1712) &gt; 0, VLOOKUP(Attendance!$G1712,FINALS_WEEK_MONDAY_PERIOD_SCHEDULE[],2,TRUE),
       VLOOKUP(Attendance!$G1712,REGULAR_WEEK_SCHEDULE[],6,TRUE)),
IF(WEEKDAY($J1712) = 3,
       IF(COUNTIF(FINALS_WEEK_TUESDAY_DATE[],Attendance!$J1712) &gt; 0, VLOOKUP(Attendance!$G1712,FINALS_WEEK_TUESDAY_PERIOD_SCHEDULE[],2,TRUE),
       VLOOKUP(Attendance!$G1712,REGULAR_WEEK_SCHEDULE[[Tuesday]:[Period]],5,TRUE)),
IF(WEEKDAY(Attendance!$J1712) = 4,
        IF(COUNTIF(BLOCK_WEDNESDAY_DATES[],Attendance!$J1712) &gt; 0, VLOOKUP(Attendance!$G1712,BLOCK_WEDNESDAY_PERIOD_SCHEDULE[],2,TRUE),
        IF(COUNTIF(FINALS_WEEK_WEDNESDAY_DATE[],Attendance!$J1712) &gt; 0, VLOOKUP(Attendance!$G1712,FINALS_WEEK_WEDNESDAY_PERIOD_SCHEDULE[],2,TRUE),
       VLOOKUP(Attendance!$G1712,REGULAR_WEEK_SCHEDULE[[Wednesday]:[Period]],4,TRUE))),
IF(WEEKDAY($J1712) = 5,
       IF(COUNTIF(BLOCK_THURSDAY_DATES[],Attendance!$J1712) &gt; 0, VLOOKUP(Attendance!$G1712,BLOCK_THURSDAY_PERIOD_SCHEDULE[],2,TRUE),
       IF(COUNTIF(FINALS_WEEK_THURSDAY_DATE[],Attendance!$J1712) &gt; 0, VLOOKUP(Attendance!$G1712,FINALS_WEEK_THURSDAY_PERIOD_SCHEDULE[],2,TRUE),
       VLOOKUP(Attendance!$G1712,REGULAR_WEEK_SCHEDULE[[Thursday]:[Period]],3,TRUE))),
IF(WEEKDAY(Attendance!$J1712) = 6,
       IF(COUNTIF(FINALS_WEEK_FRIDAY_DATE[],Attendance!$J1712) &gt; 0, VLOOKUP(Attendance!$G1712,FINALS_WEEK_FRIDAY_PERIOD_SCHEDULE[],2,TRUE),
       VLOOKUP(Attendance!$G1712,REGULAR_WEEK_SCHEDULE[[Friday]:[Period]],2,TRUE))))))))))</f>
        <v/>
      </c>
      <c r="J1712" s="41" t="str">
        <f t="shared" ca="1" si="83"/>
        <v/>
      </c>
      <c r="K1712" s="41" t="str">
        <f>IF($A1712 &lt;&gt; "",VLOOKUP($A1712,'Student reference sheet'!$A$2:$V$2329, 7,FALSE), "")</f>
        <v/>
      </c>
      <c r="L1712" s="30" t="str">
        <f>IF($A1712 ="", "", VLOOKUP($A1712, 'Student reference sheet'!$A$2:$Z$2603,23,FALSE))</f>
        <v/>
      </c>
      <c r="M1712" s="30" t="str">
        <f>IF($A1712 ="", "", VLOOKUP($A1712, 'Student reference sheet'!$A$2:$Z$2603,24,FALSE))</f>
        <v/>
      </c>
      <c r="N1712" s="30" t="str">
        <f>IF($A1712 ="", "", VLOOKUP($A1712, 'Student reference sheet'!$A$2:$Z$2603,26,FALSE))</f>
        <v/>
      </c>
      <c r="O1712" s="30" t="str">
        <f>IF($A1712 ="", "", VLOOKUP($A1712, 'Student reference sheet'!$A$2:$Z$2603,25,FALSE))</f>
        <v/>
      </c>
      <c r="P1712" s="39" t="str">
        <f>IF($A1712 = "", "", IF(OR(VLOOKUP($A1712,'Student reference sheet'!$A$2:$V$2400,8,FALSE) = "R",  VLOOKUP($A1712,'Student reference sheet'!$A$2:$V$2400,8,FALSE) = "L"), "X", ""))</f>
        <v/>
      </c>
      <c r="Q1712" s="39" t="str">
        <f>IF($A1712 ="", "", VLOOKUP($A1712, 'Student reference sheet'!$A$2:$V$2603,22,FALSE))</f>
        <v/>
      </c>
      <c r="R1712" s="39" t="str">
        <f>IF($A1712 &lt;&gt; "",VLOOKUP($A1712,'Student reference sheet'!$A$2:$V$2329, 5,FALSE), "")</f>
        <v/>
      </c>
      <c r="S1712" s="39" t="str">
        <f>IF($A1712 &lt;&gt; "",VLOOKUP($A1712,'Student reference sheet'!$A$2:$V$2329, 6,FALSE), "")</f>
        <v/>
      </c>
      <c r="T1712" s="30" t="str">
        <f>IF($A1712 = "","",
IF(VLOOKUP($A1712,'Student reference sheet'!$A$2:$V$2329, 10,FALSE) = "Y", "Hispanic",
IF(VLOOKUP($A1712,'Student reference sheet'!$A$2:$V$2329,11,FALSE) &lt;&gt; "",
IF(VLOOKUP($A1712,'Student reference sheet'!$A$2:$V$2329,11,FALSE) = "UNK", "Unknown", VLOOKUP(VALUE(VLOOKUP($A1712,'Student reference sheet'!$A$2:$V$2329,11,FALSE)),'Ethnicity Reference'!$A$2:$B$22,2,FALSE)),
IF(VLOOKUP($A1712,'Student reference sheet'!$A$2:$V$2329,9,FALSE) &lt;&gt; "", VLOOKUP(VALUE(VLOOKUP($A1712,'Student reference sheet'!$A$2:$V$2329,9,FALSE)),'Ethnicity Reference'!$A$2:$B$22,2,FALSE),"Unknown"))))</f>
        <v/>
      </c>
      <c r="U1712" s="35"/>
    </row>
    <row r="1713" spans="1:21" ht="15.75">
      <c r="A1713" s="47"/>
      <c r="B1713" s="33"/>
      <c r="C1713" s="39" t="str">
        <f>IF($A1713 &lt;&gt; "",VLOOKUP($A1713,'Student reference sheet'!$A$2:$V$2329, 3,FALSE), "")</f>
        <v/>
      </c>
      <c r="D1713" s="39" t="str">
        <f>IF($A1713 &lt;&gt; "",VLOOKUP($A1713,'Student reference sheet'!$A$2:$V$2329, 2,FALSE), "")</f>
        <v/>
      </c>
      <c r="E1713" s="35"/>
      <c r="F1713" s="34"/>
      <c r="G1713" s="40" t="str">
        <f t="shared" ca="1" si="81"/>
        <v/>
      </c>
      <c r="H1713" s="40" t="str">
        <f t="shared" ca="1" si="82"/>
        <v/>
      </c>
      <c r="I1713" s="36" t="str">
        <f>IF($A1713 = "", "",
IF(COUNTIF(MINIMUM_DAY_DATES[], Attendance!J1713) &gt; 0, VLOOKUP(Attendance!$G1713,MINIMUM_DAY_PERIOD_SCHEDULE[], 2,TRUE),
IF(COUNTIF(RALLY_DATES[], Attendance!J1713) &gt; 0, VLOOKUP(Attendance!$G1713,RALLY_PERIOD_SCHEDULE[], 2,TRUE),
IF(WEEKDAY(Attendance!$J1713) = 2,
       IF(COUNTIF(FINALS_WEEK_MONDAY_DATE[],Attendance!$J1713) &gt; 0, VLOOKUP(Attendance!$G1713,FINALS_WEEK_MONDAY_PERIOD_SCHEDULE[],2,TRUE),
       VLOOKUP(Attendance!$G1713,REGULAR_WEEK_SCHEDULE[],6,TRUE)),
IF(WEEKDAY($J1713) = 3,
       IF(COUNTIF(FINALS_WEEK_TUESDAY_DATE[],Attendance!$J1713) &gt; 0, VLOOKUP(Attendance!$G1713,FINALS_WEEK_TUESDAY_PERIOD_SCHEDULE[],2,TRUE),
       VLOOKUP(Attendance!$G1713,REGULAR_WEEK_SCHEDULE[[Tuesday]:[Period]],5,TRUE)),
IF(WEEKDAY(Attendance!$J1713) = 4,
        IF(COUNTIF(BLOCK_WEDNESDAY_DATES[],Attendance!$J1713) &gt; 0, VLOOKUP(Attendance!$G1713,BLOCK_WEDNESDAY_PERIOD_SCHEDULE[],2,TRUE),
        IF(COUNTIF(FINALS_WEEK_WEDNESDAY_DATE[],Attendance!$J1713) &gt; 0, VLOOKUP(Attendance!$G1713,FINALS_WEEK_WEDNESDAY_PERIOD_SCHEDULE[],2,TRUE),
       VLOOKUP(Attendance!$G1713,REGULAR_WEEK_SCHEDULE[[Wednesday]:[Period]],4,TRUE))),
IF(WEEKDAY($J1713) = 5,
       IF(COUNTIF(BLOCK_THURSDAY_DATES[],Attendance!$J1713) &gt; 0, VLOOKUP(Attendance!$G1713,BLOCK_THURSDAY_PERIOD_SCHEDULE[],2,TRUE),
       IF(COUNTIF(FINALS_WEEK_THURSDAY_DATE[],Attendance!$J1713) &gt; 0, VLOOKUP(Attendance!$G1713,FINALS_WEEK_THURSDAY_PERIOD_SCHEDULE[],2,TRUE),
       VLOOKUP(Attendance!$G1713,REGULAR_WEEK_SCHEDULE[[Thursday]:[Period]],3,TRUE))),
IF(WEEKDAY(Attendance!$J1713) = 6,
       IF(COUNTIF(FINALS_WEEK_FRIDAY_DATE[],Attendance!$J1713) &gt; 0, VLOOKUP(Attendance!$G1713,FINALS_WEEK_FRIDAY_PERIOD_SCHEDULE[],2,TRUE),
       VLOOKUP(Attendance!$G1713,REGULAR_WEEK_SCHEDULE[[Friday]:[Period]],2,TRUE))))))))))</f>
        <v/>
      </c>
      <c r="J1713" s="41" t="str">
        <f t="shared" ca="1" si="83"/>
        <v/>
      </c>
      <c r="K1713" s="41" t="str">
        <f>IF($A1713 &lt;&gt; "",VLOOKUP($A1713,'Student reference sheet'!$A$2:$V$2329, 7,FALSE), "")</f>
        <v/>
      </c>
      <c r="L1713" s="30" t="str">
        <f>IF($A1713 ="", "", VLOOKUP($A1713, 'Student reference sheet'!$A$2:$Z$2603,23,FALSE))</f>
        <v/>
      </c>
      <c r="M1713" s="30" t="str">
        <f>IF($A1713 ="", "", VLOOKUP($A1713, 'Student reference sheet'!$A$2:$Z$2603,24,FALSE))</f>
        <v/>
      </c>
      <c r="N1713" s="30" t="str">
        <f>IF($A1713 ="", "", VLOOKUP($A1713, 'Student reference sheet'!$A$2:$Z$2603,26,FALSE))</f>
        <v/>
      </c>
      <c r="O1713" s="30" t="str">
        <f>IF($A1713 ="", "", VLOOKUP($A1713, 'Student reference sheet'!$A$2:$Z$2603,25,FALSE))</f>
        <v/>
      </c>
      <c r="P1713" s="39" t="str">
        <f>IF($A1713 = "", "", IF(OR(VLOOKUP($A1713,'Student reference sheet'!$A$2:$V$2400,8,FALSE) = "R",  VLOOKUP($A1713,'Student reference sheet'!$A$2:$V$2400,8,FALSE) = "L"), "X", ""))</f>
        <v/>
      </c>
      <c r="Q1713" s="39" t="str">
        <f>IF($A1713 ="", "", VLOOKUP($A1713, 'Student reference sheet'!$A$2:$V$2603,22,FALSE))</f>
        <v/>
      </c>
      <c r="R1713" s="39" t="str">
        <f>IF($A1713 &lt;&gt; "",VLOOKUP($A1713,'Student reference sheet'!$A$2:$V$2329, 5,FALSE), "")</f>
        <v/>
      </c>
      <c r="S1713" s="39" t="str">
        <f>IF($A1713 &lt;&gt; "",VLOOKUP($A1713,'Student reference sheet'!$A$2:$V$2329, 6,FALSE), "")</f>
        <v/>
      </c>
      <c r="T1713" s="30" t="str">
        <f>IF($A1713 = "","",
IF(VLOOKUP($A1713,'Student reference sheet'!$A$2:$V$2329, 10,FALSE) = "Y", "Hispanic",
IF(VLOOKUP($A1713,'Student reference sheet'!$A$2:$V$2329,11,FALSE) &lt;&gt; "",
IF(VLOOKUP($A1713,'Student reference sheet'!$A$2:$V$2329,11,FALSE) = "UNK", "Unknown", VLOOKUP(VALUE(VLOOKUP($A1713,'Student reference sheet'!$A$2:$V$2329,11,FALSE)),'Ethnicity Reference'!$A$2:$B$22,2,FALSE)),
IF(VLOOKUP($A1713,'Student reference sheet'!$A$2:$V$2329,9,FALSE) &lt;&gt; "", VLOOKUP(VALUE(VLOOKUP($A1713,'Student reference sheet'!$A$2:$V$2329,9,FALSE)),'Ethnicity Reference'!$A$2:$B$22,2,FALSE),"Unknown"))))</f>
        <v/>
      </c>
      <c r="U1713" s="35"/>
    </row>
    <row r="1714" spans="1:21" ht="15.75">
      <c r="A1714" s="47"/>
      <c r="B1714" s="33"/>
      <c r="C1714" s="39" t="str">
        <f>IF($A1714 &lt;&gt; "",VLOOKUP($A1714,'Student reference sheet'!$A$2:$V$2329, 3,FALSE), "")</f>
        <v/>
      </c>
      <c r="D1714" s="39" t="str">
        <f>IF($A1714 &lt;&gt; "",VLOOKUP($A1714,'Student reference sheet'!$A$2:$V$2329, 2,FALSE), "")</f>
        <v/>
      </c>
      <c r="E1714" s="35"/>
      <c r="F1714" s="34"/>
      <c r="G1714" s="40" t="str">
        <f t="shared" ca="1" si="81"/>
        <v/>
      </c>
      <c r="H1714" s="40" t="str">
        <f t="shared" ca="1" si="82"/>
        <v/>
      </c>
      <c r="I1714" s="36" t="str">
        <f>IF($A1714 = "", "",
IF(COUNTIF(MINIMUM_DAY_DATES[], Attendance!J1714) &gt; 0, VLOOKUP(Attendance!$G1714,MINIMUM_DAY_PERIOD_SCHEDULE[], 2,TRUE),
IF(COUNTIF(RALLY_DATES[], Attendance!J1714) &gt; 0, VLOOKUP(Attendance!$G1714,RALLY_PERIOD_SCHEDULE[], 2,TRUE),
IF(WEEKDAY(Attendance!$J1714) = 2,
       IF(COUNTIF(FINALS_WEEK_MONDAY_DATE[],Attendance!$J1714) &gt; 0, VLOOKUP(Attendance!$G1714,FINALS_WEEK_MONDAY_PERIOD_SCHEDULE[],2,TRUE),
       VLOOKUP(Attendance!$G1714,REGULAR_WEEK_SCHEDULE[],6,TRUE)),
IF(WEEKDAY($J1714) = 3,
       IF(COUNTIF(FINALS_WEEK_TUESDAY_DATE[],Attendance!$J1714) &gt; 0, VLOOKUP(Attendance!$G1714,FINALS_WEEK_TUESDAY_PERIOD_SCHEDULE[],2,TRUE),
       VLOOKUP(Attendance!$G1714,REGULAR_WEEK_SCHEDULE[[Tuesday]:[Period]],5,TRUE)),
IF(WEEKDAY(Attendance!$J1714) = 4,
        IF(COUNTIF(BLOCK_WEDNESDAY_DATES[],Attendance!$J1714) &gt; 0, VLOOKUP(Attendance!$G1714,BLOCK_WEDNESDAY_PERIOD_SCHEDULE[],2,TRUE),
        IF(COUNTIF(FINALS_WEEK_WEDNESDAY_DATE[],Attendance!$J1714) &gt; 0, VLOOKUP(Attendance!$G1714,FINALS_WEEK_WEDNESDAY_PERIOD_SCHEDULE[],2,TRUE),
       VLOOKUP(Attendance!$G1714,REGULAR_WEEK_SCHEDULE[[Wednesday]:[Period]],4,TRUE))),
IF(WEEKDAY($J1714) = 5,
       IF(COUNTIF(BLOCK_THURSDAY_DATES[],Attendance!$J1714) &gt; 0, VLOOKUP(Attendance!$G1714,BLOCK_THURSDAY_PERIOD_SCHEDULE[],2,TRUE),
       IF(COUNTIF(FINALS_WEEK_THURSDAY_DATE[],Attendance!$J1714) &gt; 0, VLOOKUP(Attendance!$G1714,FINALS_WEEK_THURSDAY_PERIOD_SCHEDULE[],2,TRUE),
       VLOOKUP(Attendance!$G1714,REGULAR_WEEK_SCHEDULE[[Thursday]:[Period]],3,TRUE))),
IF(WEEKDAY(Attendance!$J1714) = 6,
       IF(COUNTIF(FINALS_WEEK_FRIDAY_DATE[],Attendance!$J1714) &gt; 0, VLOOKUP(Attendance!$G1714,FINALS_WEEK_FRIDAY_PERIOD_SCHEDULE[],2,TRUE),
       VLOOKUP(Attendance!$G1714,REGULAR_WEEK_SCHEDULE[[Friday]:[Period]],2,TRUE))))))))))</f>
        <v/>
      </c>
      <c r="J1714" s="41" t="str">
        <f t="shared" ca="1" si="83"/>
        <v/>
      </c>
      <c r="K1714" s="41" t="str">
        <f>IF($A1714 &lt;&gt; "",VLOOKUP($A1714,'Student reference sheet'!$A$2:$V$2329, 7,FALSE), "")</f>
        <v/>
      </c>
      <c r="L1714" s="30" t="str">
        <f>IF($A1714 ="", "", VLOOKUP($A1714, 'Student reference sheet'!$A$2:$Z$2603,23,FALSE))</f>
        <v/>
      </c>
      <c r="M1714" s="30" t="str">
        <f>IF($A1714 ="", "", VLOOKUP($A1714, 'Student reference sheet'!$A$2:$Z$2603,24,FALSE))</f>
        <v/>
      </c>
      <c r="N1714" s="30" t="str">
        <f>IF($A1714 ="", "", VLOOKUP($A1714, 'Student reference sheet'!$A$2:$Z$2603,26,FALSE))</f>
        <v/>
      </c>
      <c r="O1714" s="30" t="str">
        <f>IF($A1714 ="", "", VLOOKUP($A1714, 'Student reference sheet'!$A$2:$Z$2603,25,FALSE))</f>
        <v/>
      </c>
      <c r="P1714" s="39" t="str">
        <f>IF($A1714 = "", "", IF(OR(VLOOKUP($A1714,'Student reference sheet'!$A$2:$V$2400,8,FALSE) = "R",  VLOOKUP($A1714,'Student reference sheet'!$A$2:$V$2400,8,FALSE) = "L"), "X", ""))</f>
        <v/>
      </c>
      <c r="Q1714" s="39" t="str">
        <f>IF($A1714 ="", "", VLOOKUP($A1714, 'Student reference sheet'!$A$2:$V$2603,22,FALSE))</f>
        <v/>
      </c>
      <c r="R1714" s="39" t="str">
        <f>IF($A1714 &lt;&gt; "",VLOOKUP($A1714,'Student reference sheet'!$A$2:$V$2329, 5,FALSE), "")</f>
        <v/>
      </c>
      <c r="S1714" s="39" t="str">
        <f>IF($A1714 &lt;&gt; "",VLOOKUP($A1714,'Student reference sheet'!$A$2:$V$2329, 6,FALSE), "")</f>
        <v/>
      </c>
      <c r="T1714" s="30" t="str">
        <f>IF($A1714 = "","",
IF(VLOOKUP($A1714,'Student reference sheet'!$A$2:$V$2329, 10,FALSE) = "Y", "Hispanic",
IF(VLOOKUP($A1714,'Student reference sheet'!$A$2:$V$2329,11,FALSE) &lt;&gt; "",
IF(VLOOKUP($A1714,'Student reference sheet'!$A$2:$V$2329,11,FALSE) = "UNK", "Unknown", VLOOKUP(VALUE(VLOOKUP($A1714,'Student reference sheet'!$A$2:$V$2329,11,FALSE)),'Ethnicity Reference'!$A$2:$B$22,2,FALSE)),
IF(VLOOKUP($A1714,'Student reference sheet'!$A$2:$V$2329,9,FALSE) &lt;&gt; "", VLOOKUP(VALUE(VLOOKUP($A1714,'Student reference sheet'!$A$2:$V$2329,9,FALSE)),'Ethnicity Reference'!$A$2:$B$22,2,FALSE),"Unknown"))))</f>
        <v/>
      </c>
      <c r="U1714" s="35"/>
    </row>
    <row r="1715" spans="1:21" ht="15.75">
      <c r="A1715" s="47"/>
      <c r="B1715" s="33"/>
      <c r="C1715" s="39" t="str">
        <f>IF($A1715 &lt;&gt; "",VLOOKUP($A1715,'Student reference sheet'!$A$2:$V$2329, 3,FALSE), "")</f>
        <v/>
      </c>
      <c r="D1715" s="39" t="str">
        <f>IF($A1715 &lt;&gt; "",VLOOKUP($A1715,'Student reference sheet'!$A$2:$V$2329, 2,FALSE), "")</f>
        <v/>
      </c>
      <c r="E1715" s="35"/>
      <c r="F1715" s="34"/>
      <c r="G1715" s="40" t="str">
        <f t="shared" ca="1" si="81"/>
        <v/>
      </c>
      <c r="H1715" s="40" t="str">
        <f t="shared" ca="1" si="82"/>
        <v/>
      </c>
      <c r="I1715" s="36" t="str">
        <f>IF($A1715 = "", "",
IF(COUNTIF(MINIMUM_DAY_DATES[], Attendance!J1715) &gt; 0, VLOOKUP(Attendance!$G1715,MINIMUM_DAY_PERIOD_SCHEDULE[], 2,TRUE),
IF(COUNTIF(RALLY_DATES[], Attendance!J1715) &gt; 0, VLOOKUP(Attendance!$G1715,RALLY_PERIOD_SCHEDULE[], 2,TRUE),
IF(WEEKDAY(Attendance!$J1715) = 2,
       IF(COUNTIF(FINALS_WEEK_MONDAY_DATE[],Attendance!$J1715) &gt; 0, VLOOKUP(Attendance!$G1715,FINALS_WEEK_MONDAY_PERIOD_SCHEDULE[],2,TRUE),
       VLOOKUP(Attendance!$G1715,REGULAR_WEEK_SCHEDULE[],6,TRUE)),
IF(WEEKDAY($J1715) = 3,
       IF(COUNTIF(FINALS_WEEK_TUESDAY_DATE[],Attendance!$J1715) &gt; 0, VLOOKUP(Attendance!$G1715,FINALS_WEEK_TUESDAY_PERIOD_SCHEDULE[],2,TRUE),
       VLOOKUP(Attendance!$G1715,REGULAR_WEEK_SCHEDULE[[Tuesday]:[Period]],5,TRUE)),
IF(WEEKDAY(Attendance!$J1715) = 4,
        IF(COUNTIF(BLOCK_WEDNESDAY_DATES[],Attendance!$J1715) &gt; 0, VLOOKUP(Attendance!$G1715,BLOCK_WEDNESDAY_PERIOD_SCHEDULE[],2,TRUE),
        IF(COUNTIF(FINALS_WEEK_WEDNESDAY_DATE[],Attendance!$J1715) &gt; 0, VLOOKUP(Attendance!$G1715,FINALS_WEEK_WEDNESDAY_PERIOD_SCHEDULE[],2,TRUE),
       VLOOKUP(Attendance!$G1715,REGULAR_WEEK_SCHEDULE[[Wednesday]:[Period]],4,TRUE))),
IF(WEEKDAY($J1715) = 5,
       IF(COUNTIF(BLOCK_THURSDAY_DATES[],Attendance!$J1715) &gt; 0, VLOOKUP(Attendance!$G1715,BLOCK_THURSDAY_PERIOD_SCHEDULE[],2,TRUE),
       IF(COUNTIF(FINALS_WEEK_THURSDAY_DATE[],Attendance!$J1715) &gt; 0, VLOOKUP(Attendance!$G1715,FINALS_WEEK_THURSDAY_PERIOD_SCHEDULE[],2,TRUE),
       VLOOKUP(Attendance!$G1715,REGULAR_WEEK_SCHEDULE[[Thursday]:[Period]],3,TRUE))),
IF(WEEKDAY(Attendance!$J1715) = 6,
       IF(COUNTIF(FINALS_WEEK_FRIDAY_DATE[],Attendance!$J1715) &gt; 0, VLOOKUP(Attendance!$G1715,FINALS_WEEK_FRIDAY_PERIOD_SCHEDULE[],2,TRUE),
       VLOOKUP(Attendance!$G1715,REGULAR_WEEK_SCHEDULE[[Friday]:[Period]],2,TRUE))))))))))</f>
        <v/>
      </c>
      <c r="J1715" s="41" t="str">
        <f t="shared" ca="1" si="83"/>
        <v/>
      </c>
      <c r="K1715" s="41" t="str">
        <f>IF($A1715 &lt;&gt; "",VLOOKUP($A1715,'Student reference sheet'!$A$2:$V$2329, 7,FALSE), "")</f>
        <v/>
      </c>
      <c r="L1715" s="30" t="str">
        <f>IF($A1715 ="", "", VLOOKUP($A1715, 'Student reference sheet'!$A$2:$Z$2603,23,FALSE))</f>
        <v/>
      </c>
      <c r="M1715" s="30" t="str">
        <f>IF($A1715 ="", "", VLOOKUP($A1715, 'Student reference sheet'!$A$2:$Z$2603,24,FALSE))</f>
        <v/>
      </c>
      <c r="N1715" s="30" t="str">
        <f>IF($A1715 ="", "", VLOOKUP($A1715, 'Student reference sheet'!$A$2:$Z$2603,26,FALSE))</f>
        <v/>
      </c>
      <c r="O1715" s="30" t="str">
        <f>IF($A1715 ="", "", VLOOKUP($A1715, 'Student reference sheet'!$A$2:$Z$2603,25,FALSE))</f>
        <v/>
      </c>
      <c r="P1715" s="39" t="str">
        <f>IF($A1715 = "", "", IF(OR(VLOOKUP($A1715,'Student reference sheet'!$A$2:$V$2400,8,FALSE) = "R",  VLOOKUP($A1715,'Student reference sheet'!$A$2:$V$2400,8,FALSE) = "L"), "X", ""))</f>
        <v/>
      </c>
      <c r="Q1715" s="39" t="str">
        <f>IF($A1715 ="", "", VLOOKUP($A1715, 'Student reference sheet'!$A$2:$V$2603,22,FALSE))</f>
        <v/>
      </c>
      <c r="R1715" s="39" t="str">
        <f>IF($A1715 &lt;&gt; "",VLOOKUP($A1715,'Student reference sheet'!$A$2:$V$2329, 5,FALSE), "")</f>
        <v/>
      </c>
      <c r="S1715" s="39" t="str">
        <f>IF($A1715 &lt;&gt; "",VLOOKUP($A1715,'Student reference sheet'!$A$2:$V$2329, 6,FALSE), "")</f>
        <v/>
      </c>
      <c r="T1715" s="30" t="str">
        <f>IF($A1715 = "","",
IF(VLOOKUP($A1715,'Student reference sheet'!$A$2:$V$2329, 10,FALSE) = "Y", "Hispanic",
IF(VLOOKUP($A1715,'Student reference sheet'!$A$2:$V$2329,11,FALSE) &lt;&gt; "",
IF(VLOOKUP($A1715,'Student reference sheet'!$A$2:$V$2329,11,FALSE) = "UNK", "Unknown", VLOOKUP(VALUE(VLOOKUP($A1715,'Student reference sheet'!$A$2:$V$2329,11,FALSE)),'Ethnicity Reference'!$A$2:$B$22,2,FALSE)),
IF(VLOOKUP($A1715,'Student reference sheet'!$A$2:$V$2329,9,FALSE) &lt;&gt; "", VLOOKUP(VALUE(VLOOKUP($A1715,'Student reference sheet'!$A$2:$V$2329,9,FALSE)),'Ethnicity Reference'!$A$2:$B$22,2,FALSE),"Unknown"))))</f>
        <v/>
      </c>
      <c r="U1715" s="35"/>
    </row>
    <row r="1716" spans="1:21" ht="15.75">
      <c r="A1716" s="47"/>
      <c r="B1716" s="33"/>
      <c r="C1716" s="39" t="str">
        <f>IF($A1716 &lt;&gt; "",VLOOKUP($A1716,'Student reference sheet'!$A$2:$V$2329, 3,FALSE), "")</f>
        <v/>
      </c>
      <c r="D1716" s="39" t="str">
        <f>IF($A1716 &lt;&gt; "",VLOOKUP($A1716,'Student reference sheet'!$A$2:$V$2329, 2,FALSE), "")</f>
        <v/>
      </c>
      <c r="E1716" s="35"/>
      <c r="F1716" s="34"/>
      <c r="G1716" s="40" t="str">
        <f t="shared" ca="1" si="81"/>
        <v/>
      </c>
      <c r="H1716" s="40" t="str">
        <f t="shared" ca="1" si="82"/>
        <v/>
      </c>
      <c r="I1716" s="36" t="str">
        <f>IF($A1716 = "", "",
IF(COUNTIF(MINIMUM_DAY_DATES[], Attendance!J1716) &gt; 0, VLOOKUP(Attendance!$G1716,MINIMUM_DAY_PERIOD_SCHEDULE[], 2,TRUE),
IF(COUNTIF(RALLY_DATES[], Attendance!J1716) &gt; 0, VLOOKUP(Attendance!$G1716,RALLY_PERIOD_SCHEDULE[], 2,TRUE),
IF(WEEKDAY(Attendance!$J1716) = 2,
       IF(COUNTIF(FINALS_WEEK_MONDAY_DATE[],Attendance!$J1716) &gt; 0, VLOOKUP(Attendance!$G1716,FINALS_WEEK_MONDAY_PERIOD_SCHEDULE[],2,TRUE),
       VLOOKUP(Attendance!$G1716,REGULAR_WEEK_SCHEDULE[],6,TRUE)),
IF(WEEKDAY($J1716) = 3,
       IF(COUNTIF(FINALS_WEEK_TUESDAY_DATE[],Attendance!$J1716) &gt; 0, VLOOKUP(Attendance!$G1716,FINALS_WEEK_TUESDAY_PERIOD_SCHEDULE[],2,TRUE),
       VLOOKUP(Attendance!$G1716,REGULAR_WEEK_SCHEDULE[[Tuesday]:[Period]],5,TRUE)),
IF(WEEKDAY(Attendance!$J1716) = 4,
        IF(COUNTIF(BLOCK_WEDNESDAY_DATES[],Attendance!$J1716) &gt; 0, VLOOKUP(Attendance!$G1716,BLOCK_WEDNESDAY_PERIOD_SCHEDULE[],2,TRUE),
        IF(COUNTIF(FINALS_WEEK_WEDNESDAY_DATE[],Attendance!$J1716) &gt; 0, VLOOKUP(Attendance!$G1716,FINALS_WEEK_WEDNESDAY_PERIOD_SCHEDULE[],2,TRUE),
       VLOOKUP(Attendance!$G1716,REGULAR_WEEK_SCHEDULE[[Wednesday]:[Period]],4,TRUE))),
IF(WEEKDAY($J1716) = 5,
       IF(COUNTIF(BLOCK_THURSDAY_DATES[],Attendance!$J1716) &gt; 0, VLOOKUP(Attendance!$G1716,BLOCK_THURSDAY_PERIOD_SCHEDULE[],2,TRUE),
       IF(COUNTIF(FINALS_WEEK_THURSDAY_DATE[],Attendance!$J1716) &gt; 0, VLOOKUP(Attendance!$G1716,FINALS_WEEK_THURSDAY_PERIOD_SCHEDULE[],2,TRUE),
       VLOOKUP(Attendance!$G1716,REGULAR_WEEK_SCHEDULE[[Thursday]:[Period]],3,TRUE))),
IF(WEEKDAY(Attendance!$J1716) = 6,
       IF(COUNTIF(FINALS_WEEK_FRIDAY_DATE[],Attendance!$J1716) &gt; 0, VLOOKUP(Attendance!$G1716,FINALS_WEEK_FRIDAY_PERIOD_SCHEDULE[],2,TRUE),
       VLOOKUP(Attendance!$G1716,REGULAR_WEEK_SCHEDULE[[Friday]:[Period]],2,TRUE))))))))))</f>
        <v/>
      </c>
      <c r="J1716" s="41" t="str">
        <f t="shared" ca="1" si="83"/>
        <v/>
      </c>
      <c r="K1716" s="41" t="str">
        <f>IF($A1716 &lt;&gt; "",VLOOKUP($A1716,'Student reference sheet'!$A$2:$V$2329, 7,FALSE), "")</f>
        <v/>
      </c>
      <c r="L1716" s="30" t="str">
        <f>IF($A1716 ="", "", VLOOKUP($A1716, 'Student reference sheet'!$A$2:$Z$2603,23,FALSE))</f>
        <v/>
      </c>
      <c r="M1716" s="30" t="str">
        <f>IF($A1716 ="", "", VLOOKUP($A1716, 'Student reference sheet'!$A$2:$Z$2603,24,FALSE))</f>
        <v/>
      </c>
      <c r="N1716" s="30" t="str">
        <f>IF($A1716 ="", "", VLOOKUP($A1716, 'Student reference sheet'!$A$2:$Z$2603,26,FALSE))</f>
        <v/>
      </c>
      <c r="O1716" s="30" t="str">
        <f>IF($A1716 ="", "", VLOOKUP($A1716, 'Student reference sheet'!$A$2:$Z$2603,25,FALSE))</f>
        <v/>
      </c>
      <c r="P1716" s="39" t="str">
        <f>IF($A1716 = "", "", IF(OR(VLOOKUP($A1716,'Student reference sheet'!$A$2:$V$2400,8,FALSE) = "R",  VLOOKUP($A1716,'Student reference sheet'!$A$2:$V$2400,8,FALSE) = "L"), "X", ""))</f>
        <v/>
      </c>
      <c r="Q1716" s="39" t="str">
        <f>IF($A1716 ="", "", VLOOKUP($A1716, 'Student reference sheet'!$A$2:$V$2603,22,FALSE))</f>
        <v/>
      </c>
      <c r="R1716" s="39" t="str">
        <f>IF($A1716 &lt;&gt; "",VLOOKUP($A1716,'Student reference sheet'!$A$2:$V$2329, 5,FALSE), "")</f>
        <v/>
      </c>
      <c r="S1716" s="39" t="str">
        <f>IF($A1716 &lt;&gt; "",VLOOKUP($A1716,'Student reference sheet'!$A$2:$V$2329, 6,FALSE), "")</f>
        <v/>
      </c>
      <c r="T1716" s="30" t="str">
        <f>IF($A1716 = "","",
IF(VLOOKUP($A1716,'Student reference sheet'!$A$2:$V$2329, 10,FALSE) = "Y", "Hispanic",
IF(VLOOKUP($A1716,'Student reference sheet'!$A$2:$V$2329,11,FALSE) &lt;&gt; "",
IF(VLOOKUP($A1716,'Student reference sheet'!$A$2:$V$2329,11,FALSE) = "UNK", "Unknown", VLOOKUP(VALUE(VLOOKUP($A1716,'Student reference sheet'!$A$2:$V$2329,11,FALSE)),'Ethnicity Reference'!$A$2:$B$22,2,FALSE)),
IF(VLOOKUP($A1716,'Student reference sheet'!$A$2:$V$2329,9,FALSE) &lt;&gt; "", VLOOKUP(VALUE(VLOOKUP($A1716,'Student reference sheet'!$A$2:$V$2329,9,FALSE)),'Ethnicity Reference'!$A$2:$B$22,2,FALSE),"Unknown"))))</f>
        <v/>
      </c>
      <c r="U1716" s="35"/>
    </row>
    <row r="1717" spans="1:21" ht="15.75">
      <c r="A1717" s="47"/>
      <c r="B1717" s="33"/>
      <c r="C1717" s="39" t="str">
        <f>IF($A1717 &lt;&gt; "",VLOOKUP($A1717,'Student reference sheet'!$A$2:$V$2329, 3,FALSE), "")</f>
        <v/>
      </c>
      <c r="D1717" s="39" t="str">
        <f>IF($A1717 &lt;&gt; "",VLOOKUP($A1717,'Student reference sheet'!$A$2:$V$2329, 2,FALSE), "")</f>
        <v/>
      </c>
      <c r="E1717" s="35"/>
      <c r="F1717" s="34"/>
      <c r="G1717" s="40" t="str">
        <f t="shared" ca="1" si="81"/>
        <v/>
      </c>
      <c r="H1717" s="40" t="str">
        <f t="shared" ca="1" si="82"/>
        <v/>
      </c>
      <c r="I1717" s="36" t="str">
        <f>IF($A1717 = "", "",
IF(COUNTIF(MINIMUM_DAY_DATES[], Attendance!J1717) &gt; 0, VLOOKUP(Attendance!$G1717,MINIMUM_DAY_PERIOD_SCHEDULE[], 2,TRUE),
IF(COUNTIF(RALLY_DATES[], Attendance!J1717) &gt; 0, VLOOKUP(Attendance!$G1717,RALLY_PERIOD_SCHEDULE[], 2,TRUE),
IF(WEEKDAY(Attendance!$J1717) = 2,
       IF(COUNTIF(FINALS_WEEK_MONDAY_DATE[],Attendance!$J1717) &gt; 0, VLOOKUP(Attendance!$G1717,FINALS_WEEK_MONDAY_PERIOD_SCHEDULE[],2,TRUE),
       VLOOKUP(Attendance!$G1717,REGULAR_WEEK_SCHEDULE[],6,TRUE)),
IF(WEEKDAY($J1717) = 3,
       IF(COUNTIF(FINALS_WEEK_TUESDAY_DATE[],Attendance!$J1717) &gt; 0, VLOOKUP(Attendance!$G1717,FINALS_WEEK_TUESDAY_PERIOD_SCHEDULE[],2,TRUE),
       VLOOKUP(Attendance!$G1717,REGULAR_WEEK_SCHEDULE[[Tuesday]:[Period]],5,TRUE)),
IF(WEEKDAY(Attendance!$J1717) = 4,
        IF(COUNTIF(BLOCK_WEDNESDAY_DATES[],Attendance!$J1717) &gt; 0, VLOOKUP(Attendance!$G1717,BLOCK_WEDNESDAY_PERIOD_SCHEDULE[],2,TRUE),
        IF(COUNTIF(FINALS_WEEK_WEDNESDAY_DATE[],Attendance!$J1717) &gt; 0, VLOOKUP(Attendance!$G1717,FINALS_WEEK_WEDNESDAY_PERIOD_SCHEDULE[],2,TRUE),
       VLOOKUP(Attendance!$G1717,REGULAR_WEEK_SCHEDULE[[Wednesday]:[Period]],4,TRUE))),
IF(WEEKDAY($J1717) = 5,
       IF(COUNTIF(BLOCK_THURSDAY_DATES[],Attendance!$J1717) &gt; 0, VLOOKUP(Attendance!$G1717,BLOCK_THURSDAY_PERIOD_SCHEDULE[],2,TRUE),
       IF(COUNTIF(FINALS_WEEK_THURSDAY_DATE[],Attendance!$J1717) &gt; 0, VLOOKUP(Attendance!$G1717,FINALS_WEEK_THURSDAY_PERIOD_SCHEDULE[],2,TRUE),
       VLOOKUP(Attendance!$G1717,REGULAR_WEEK_SCHEDULE[[Thursday]:[Period]],3,TRUE))),
IF(WEEKDAY(Attendance!$J1717) = 6,
       IF(COUNTIF(FINALS_WEEK_FRIDAY_DATE[],Attendance!$J1717) &gt; 0, VLOOKUP(Attendance!$G1717,FINALS_WEEK_FRIDAY_PERIOD_SCHEDULE[],2,TRUE),
       VLOOKUP(Attendance!$G1717,REGULAR_WEEK_SCHEDULE[[Friday]:[Period]],2,TRUE))))))))))</f>
        <v/>
      </c>
      <c r="J1717" s="41" t="str">
        <f t="shared" ca="1" si="83"/>
        <v/>
      </c>
      <c r="K1717" s="41" t="str">
        <f>IF($A1717 &lt;&gt; "",VLOOKUP($A1717,'Student reference sheet'!$A$2:$V$2329, 7,FALSE), "")</f>
        <v/>
      </c>
      <c r="L1717" s="30" t="str">
        <f>IF($A1717 ="", "", VLOOKUP($A1717, 'Student reference sheet'!$A$2:$Z$2603,23,FALSE))</f>
        <v/>
      </c>
      <c r="M1717" s="30" t="str">
        <f>IF($A1717 ="", "", VLOOKUP($A1717, 'Student reference sheet'!$A$2:$Z$2603,24,FALSE))</f>
        <v/>
      </c>
      <c r="N1717" s="30" t="str">
        <f>IF($A1717 ="", "", VLOOKUP($A1717, 'Student reference sheet'!$A$2:$Z$2603,26,FALSE))</f>
        <v/>
      </c>
      <c r="O1717" s="30" t="str">
        <f>IF($A1717 ="", "", VLOOKUP($A1717, 'Student reference sheet'!$A$2:$Z$2603,25,FALSE))</f>
        <v/>
      </c>
      <c r="P1717" s="39" t="str">
        <f>IF($A1717 = "", "", IF(OR(VLOOKUP($A1717,'Student reference sheet'!$A$2:$V$2400,8,FALSE) = "R",  VLOOKUP($A1717,'Student reference sheet'!$A$2:$V$2400,8,FALSE) = "L"), "X", ""))</f>
        <v/>
      </c>
      <c r="Q1717" s="39" t="str">
        <f>IF($A1717 ="", "", VLOOKUP($A1717, 'Student reference sheet'!$A$2:$V$2603,22,FALSE))</f>
        <v/>
      </c>
      <c r="R1717" s="39" t="str">
        <f>IF($A1717 &lt;&gt; "",VLOOKUP($A1717,'Student reference sheet'!$A$2:$V$2329, 5,FALSE), "")</f>
        <v/>
      </c>
      <c r="S1717" s="39" t="str">
        <f>IF($A1717 &lt;&gt; "",VLOOKUP($A1717,'Student reference sheet'!$A$2:$V$2329, 6,FALSE), "")</f>
        <v/>
      </c>
      <c r="T1717" s="30" t="str">
        <f>IF($A1717 = "","",
IF(VLOOKUP($A1717,'Student reference sheet'!$A$2:$V$2329, 10,FALSE) = "Y", "Hispanic",
IF(VLOOKUP($A1717,'Student reference sheet'!$A$2:$V$2329,11,FALSE) &lt;&gt; "",
IF(VLOOKUP($A1717,'Student reference sheet'!$A$2:$V$2329,11,FALSE) = "UNK", "Unknown", VLOOKUP(VALUE(VLOOKUP($A1717,'Student reference sheet'!$A$2:$V$2329,11,FALSE)),'Ethnicity Reference'!$A$2:$B$22,2,FALSE)),
IF(VLOOKUP($A1717,'Student reference sheet'!$A$2:$V$2329,9,FALSE) &lt;&gt; "", VLOOKUP(VALUE(VLOOKUP($A1717,'Student reference sheet'!$A$2:$V$2329,9,FALSE)),'Ethnicity Reference'!$A$2:$B$22,2,FALSE),"Unknown"))))</f>
        <v/>
      </c>
      <c r="U1717" s="35"/>
    </row>
    <row r="1718" spans="1:21" ht="15.75">
      <c r="A1718" s="47"/>
      <c r="B1718" s="33"/>
      <c r="C1718" s="39" t="str">
        <f>IF($A1718 &lt;&gt; "",VLOOKUP($A1718,'Student reference sheet'!$A$2:$V$2329, 3,FALSE), "")</f>
        <v/>
      </c>
      <c r="D1718" s="39" t="str">
        <f>IF($A1718 &lt;&gt; "",VLOOKUP($A1718,'Student reference sheet'!$A$2:$V$2329, 2,FALSE), "")</f>
        <v/>
      </c>
      <c r="E1718" s="35"/>
      <c r="F1718" s="34"/>
      <c r="G1718" s="40" t="str">
        <f t="shared" ca="1" si="81"/>
        <v/>
      </c>
      <c r="H1718" s="40" t="str">
        <f t="shared" ca="1" si="82"/>
        <v/>
      </c>
      <c r="I1718" s="36" t="str">
        <f>IF($A1718 = "", "",
IF(COUNTIF(MINIMUM_DAY_DATES[], Attendance!J1718) &gt; 0, VLOOKUP(Attendance!$G1718,MINIMUM_DAY_PERIOD_SCHEDULE[], 2,TRUE),
IF(COUNTIF(RALLY_DATES[], Attendance!J1718) &gt; 0, VLOOKUP(Attendance!$G1718,RALLY_PERIOD_SCHEDULE[], 2,TRUE),
IF(WEEKDAY(Attendance!$J1718) = 2,
       IF(COUNTIF(FINALS_WEEK_MONDAY_DATE[],Attendance!$J1718) &gt; 0, VLOOKUP(Attendance!$G1718,FINALS_WEEK_MONDAY_PERIOD_SCHEDULE[],2,TRUE),
       VLOOKUP(Attendance!$G1718,REGULAR_WEEK_SCHEDULE[],6,TRUE)),
IF(WEEKDAY($J1718) = 3,
       IF(COUNTIF(FINALS_WEEK_TUESDAY_DATE[],Attendance!$J1718) &gt; 0, VLOOKUP(Attendance!$G1718,FINALS_WEEK_TUESDAY_PERIOD_SCHEDULE[],2,TRUE),
       VLOOKUP(Attendance!$G1718,REGULAR_WEEK_SCHEDULE[[Tuesday]:[Period]],5,TRUE)),
IF(WEEKDAY(Attendance!$J1718) = 4,
        IF(COUNTIF(BLOCK_WEDNESDAY_DATES[],Attendance!$J1718) &gt; 0, VLOOKUP(Attendance!$G1718,BLOCK_WEDNESDAY_PERIOD_SCHEDULE[],2,TRUE),
        IF(COUNTIF(FINALS_WEEK_WEDNESDAY_DATE[],Attendance!$J1718) &gt; 0, VLOOKUP(Attendance!$G1718,FINALS_WEEK_WEDNESDAY_PERIOD_SCHEDULE[],2,TRUE),
       VLOOKUP(Attendance!$G1718,REGULAR_WEEK_SCHEDULE[[Wednesday]:[Period]],4,TRUE))),
IF(WEEKDAY($J1718) = 5,
       IF(COUNTIF(BLOCK_THURSDAY_DATES[],Attendance!$J1718) &gt; 0, VLOOKUP(Attendance!$G1718,BLOCK_THURSDAY_PERIOD_SCHEDULE[],2,TRUE),
       IF(COUNTIF(FINALS_WEEK_THURSDAY_DATE[],Attendance!$J1718) &gt; 0, VLOOKUP(Attendance!$G1718,FINALS_WEEK_THURSDAY_PERIOD_SCHEDULE[],2,TRUE),
       VLOOKUP(Attendance!$G1718,REGULAR_WEEK_SCHEDULE[[Thursday]:[Period]],3,TRUE))),
IF(WEEKDAY(Attendance!$J1718) = 6,
       IF(COUNTIF(FINALS_WEEK_FRIDAY_DATE[],Attendance!$J1718) &gt; 0, VLOOKUP(Attendance!$G1718,FINALS_WEEK_FRIDAY_PERIOD_SCHEDULE[],2,TRUE),
       VLOOKUP(Attendance!$G1718,REGULAR_WEEK_SCHEDULE[[Friday]:[Period]],2,TRUE))))))))))</f>
        <v/>
      </c>
      <c r="J1718" s="41" t="str">
        <f t="shared" ca="1" si="83"/>
        <v/>
      </c>
      <c r="K1718" s="41" t="str">
        <f>IF($A1718 &lt;&gt; "",VLOOKUP($A1718,'Student reference sheet'!$A$2:$V$2329, 7,FALSE), "")</f>
        <v/>
      </c>
      <c r="L1718" s="30" t="str">
        <f>IF($A1718 ="", "", VLOOKUP($A1718, 'Student reference sheet'!$A$2:$Z$2603,23,FALSE))</f>
        <v/>
      </c>
      <c r="M1718" s="30" t="str">
        <f>IF($A1718 ="", "", VLOOKUP($A1718, 'Student reference sheet'!$A$2:$Z$2603,24,FALSE))</f>
        <v/>
      </c>
      <c r="N1718" s="30" t="str">
        <f>IF($A1718 ="", "", VLOOKUP($A1718, 'Student reference sheet'!$A$2:$Z$2603,26,FALSE))</f>
        <v/>
      </c>
      <c r="O1718" s="30" t="str">
        <f>IF($A1718 ="", "", VLOOKUP($A1718, 'Student reference sheet'!$A$2:$Z$2603,25,FALSE))</f>
        <v/>
      </c>
      <c r="P1718" s="39" t="str">
        <f>IF($A1718 = "", "", IF(OR(VLOOKUP($A1718,'Student reference sheet'!$A$2:$V$2400,8,FALSE) = "R",  VLOOKUP($A1718,'Student reference sheet'!$A$2:$V$2400,8,FALSE) = "L"), "X", ""))</f>
        <v/>
      </c>
      <c r="Q1718" s="39" t="str">
        <f>IF($A1718 ="", "", VLOOKUP($A1718, 'Student reference sheet'!$A$2:$V$2603,22,FALSE))</f>
        <v/>
      </c>
      <c r="R1718" s="39" t="str">
        <f>IF($A1718 &lt;&gt; "",VLOOKUP($A1718,'Student reference sheet'!$A$2:$V$2329, 5,FALSE), "")</f>
        <v/>
      </c>
      <c r="S1718" s="39" t="str">
        <f>IF($A1718 &lt;&gt; "",VLOOKUP($A1718,'Student reference sheet'!$A$2:$V$2329, 6,FALSE), "")</f>
        <v/>
      </c>
      <c r="T1718" s="30" t="str">
        <f>IF($A1718 = "","",
IF(VLOOKUP($A1718,'Student reference sheet'!$A$2:$V$2329, 10,FALSE) = "Y", "Hispanic",
IF(VLOOKUP($A1718,'Student reference sheet'!$A$2:$V$2329,11,FALSE) &lt;&gt; "",
IF(VLOOKUP($A1718,'Student reference sheet'!$A$2:$V$2329,11,FALSE) = "UNK", "Unknown", VLOOKUP(VALUE(VLOOKUP($A1718,'Student reference sheet'!$A$2:$V$2329,11,FALSE)),'Ethnicity Reference'!$A$2:$B$22,2,FALSE)),
IF(VLOOKUP($A1718,'Student reference sheet'!$A$2:$V$2329,9,FALSE) &lt;&gt; "", VLOOKUP(VALUE(VLOOKUP($A1718,'Student reference sheet'!$A$2:$V$2329,9,FALSE)),'Ethnicity Reference'!$A$2:$B$22,2,FALSE),"Unknown"))))</f>
        <v/>
      </c>
      <c r="U1718" s="35"/>
    </row>
    <row r="1719" spans="1:21" ht="15.75">
      <c r="A1719" s="47"/>
      <c r="B1719" s="33"/>
      <c r="C1719" s="39" t="str">
        <f>IF($A1719 &lt;&gt; "",VLOOKUP($A1719,'Student reference sheet'!$A$2:$V$2329, 3,FALSE), "")</f>
        <v/>
      </c>
      <c r="D1719" s="39" t="str">
        <f>IF($A1719 &lt;&gt; "",VLOOKUP($A1719,'Student reference sheet'!$A$2:$V$2329, 2,FALSE), "")</f>
        <v/>
      </c>
      <c r="E1719" s="35"/>
      <c r="F1719" s="34"/>
      <c r="G1719" s="40" t="str">
        <f t="shared" ca="1" si="81"/>
        <v/>
      </c>
      <c r="H1719" s="40" t="str">
        <f t="shared" ca="1" si="82"/>
        <v/>
      </c>
      <c r="I1719" s="36" t="str">
        <f>IF($A1719 = "", "",
IF(COUNTIF(MINIMUM_DAY_DATES[], Attendance!J1719) &gt; 0, VLOOKUP(Attendance!$G1719,MINIMUM_DAY_PERIOD_SCHEDULE[], 2,TRUE),
IF(COUNTIF(RALLY_DATES[], Attendance!J1719) &gt; 0, VLOOKUP(Attendance!$G1719,RALLY_PERIOD_SCHEDULE[], 2,TRUE),
IF(WEEKDAY(Attendance!$J1719) = 2,
       IF(COUNTIF(FINALS_WEEK_MONDAY_DATE[],Attendance!$J1719) &gt; 0, VLOOKUP(Attendance!$G1719,FINALS_WEEK_MONDAY_PERIOD_SCHEDULE[],2,TRUE),
       VLOOKUP(Attendance!$G1719,REGULAR_WEEK_SCHEDULE[],6,TRUE)),
IF(WEEKDAY($J1719) = 3,
       IF(COUNTIF(FINALS_WEEK_TUESDAY_DATE[],Attendance!$J1719) &gt; 0, VLOOKUP(Attendance!$G1719,FINALS_WEEK_TUESDAY_PERIOD_SCHEDULE[],2,TRUE),
       VLOOKUP(Attendance!$G1719,REGULAR_WEEK_SCHEDULE[[Tuesday]:[Period]],5,TRUE)),
IF(WEEKDAY(Attendance!$J1719) = 4,
        IF(COUNTIF(BLOCK_WEDNESDAY_DATES[],Attendance!$J1719) &gt; 0, VLOOKUP(Attendance!$G1719,BLOCK_WEDNESDAY_PERIOD_SCHEDULE[],2,TRUE),
        IF(COUNTIF(FINALS_WEEK_WEDNESDAY_DATE[],Attendance!$J1719) &gt; 0, VLOOKUP(Attendance!$G1719,FINALS_WEEK_WEDNESDAY_PERIOD_SCHEDULE[],2,TRUE),
       VLOOKUP(Attendance!$G1719,REGULAR_WEEK_SCHEDULE[[Wednesday]:[Period]],4,TRUE))),
IF(WEEKDAY($J1719) = 5,
       IF(COUNTIF(BLOCK_THURSDAY_DATES[],Attendance!$J1719) &gt; 0, VLOOKUP(Attendance!$G1719,BLOCK_THURSDAY_PERIOD_SCHEDULE[],2,TRUE),
       IF(COUNTIF(FINALS_WEEK_THURSDAY_DATE[],Attendance!$J1719) &gt; 0, VLOOKUP(Attendance!$G1719,FINALS_WEEK_THURSDAY_PERIOD_SCHEDULE[],2,TRUE),
       VLOOKUP(Attendance!$G1719,REGULAR_WEEK_SCHEDULE[[Thursday]:[Period]],3,TRUE))),
IF(WEEKDAY(Attendance!$J1719) = 6,
       IF(COUNTIF(FINALS_WEEK_FRIDAY_DATE[],Attendance!$J1719) &gt; 0, VLOOKUP(Attendance!$G1719,FINALS_WEEK_FRIDAY_PERIOD_SCHEDULE[],2,TRUE),
       VLOOKUP(Attendance!$G1719,REGULAR_WEEK_SCHEDULE[[Friday]:[Period]],2,TRUE))))))))))</f>
        <v/>
      </c>
      <c r="J1719" s="41" t="str">
        <f t="shared" ca="1" si="83"/>
        <v/>
      </c>
      <c r="K1719" s="41" t="str">
        <f>IF($A1719 &lt;&gt; "",VLOOKUP($A1719,'Student reference sheet'!$A$2:$V$2329, 7,FALSE), "")</f>
        <v/>
      </c>
      <c r="L1719" s="30" t="str">
        <f>IF($A1719 ="", "", VLOOKUP($A1719, 'Student reference sheet'!$A$2:$Z$2603,23,FALSE))</f>
        <v/>
      </c>
      <c r="M1719" s="30" t="str">
        <f>IF($A1719 ="", "", VLOOKUP($A1719, 'Student reference sheet'!$A$2:$Z$2603,24,FALSE))</f>
        <v/>
      </c>
      <c r="N1719" s="30" t="str">
        <f>IF($A1719 ="", "", VLOOKUP($A1719, 'Student reference sheet'!$A$2:$Z$2603,26,FALSE))</f>
        <v/>
      </c>
      <c r="O1719" s="30" t="str">
        <f>IF($A1719 ="", "", VLOOKUP($A1719, 'Student reference sheet'!$A$2:$Z$2603,25,FALSE))</f>
        <v/>
      </c>
      <c r="P1719" s="39" t="str">
        <f>IF($A1719 = "", "", IF(OR(VLOOKUP($A1719,'Student reference sheet'!$A$2:$V$2400,8,FALSE) = "R",  VLOOKUP($A1719,'Student reference sheet'!$A$2:$V$2400,8,FALSE) = "L"), "X", ""))</f>
        <v/>
      </c>
      <c r="Q1719" s="39" t="str">
        <f>IF($A1719 ="", "", VLOOKUP($A1719, 'Student reference sheet'!$A$2:$V$2603,22,FALSE))</f>
        <v/>
      </c>
      <c r="R1719" s="39" t="str">
        <f>IF($A1719 &lt;&gt; "",VLOOKUP($A1719,'Student reference sheet'!$A$2:$V$2329, 5,FALSE), "")</f>
        <v/>
      </c>
      <c r="S1719" s="39" t="str">
        <f>IF($A1719 &lt;&gt; "",VLOOKUP($A1719,'Student reference sheet'!$A$2:$V$2329, 6,FALSE), "")</f>
        <v/>
      </c>
      <c r="T1719" s="30" t="str">
        <f>IF($A1719 = "","",
IF(VLOOKUP($A1719,'Student reference sheet'!$A$2:$V$2329, 10,FALSE) = "Y", "Hispanic",
IF(VLOOKUP($A1719,'Student reference sheet'!$A$2:$V$2329,11,FALSE) &lt;&gt; "",
IF(VLOOKUP($A1719,'Student reference sheet'!$A$2:$V$2329,11,FALSE) = "UNK", "Unknown", VLOOKUP(VALUE(VLOOKUP($A1719,'Student reference sheet'!$A$2:$V$2329,11,FALSE)),'Ethnicity Reference'!$A$2:$B$22,2,FALSE)),
IF(VLOOKUP($A1719,'Student reference sheet'!$A$2:$V$2329,9,FALSE) &lt;&gt; "", VLOOKUP(VALUE(VLOOKUP($A1719,'Student reference sheet'!$A$2:$V$2329,9,FALSE)),'Ethnicity Reference'!$A$2:$B$22,2,FALSE),"Unknown"))))</f>
        <v/>
      </c>
      <c r="U1719" s="35"/>
    </row>
    <row r="1720" spans="1:21" ht="15.75">
      <c r="A1720" s="47"/>
      <c r="B1720" s="33"/>
      <c r="C1720" s="39" t="str">
        <f>IF($A1720 &lt;&gt; "",VLOOKUP($A1720,'Student reference sheet'!$A$2:$V$2329, 3,FALSE), "")</f>
        <v/>
      </c>
      <c r="D1720" s="39" t="str">
        <f>IF($A1720 &lt;&gt; "",VLOOKUP($A1720,'Student reference sheet'!$A$2:$V$2329, 2,FALSE), "")</f>
        <v/>
      </c>
      <c r="E1720" s="35"/>
      <c r="F1720" s="34"/>
      <c r="G1720" s="40" t="str">
        <f t="shared" ca="1" si="81"/>
        <v/>
      </c>
      <c r="H1720" s="40" t="str">
        <f t="shared" ca="1" si="82"/>
        <v/>
      </c>
      <c r="I1720" s="36" t="str">
        <f>IF($A1720 = "", "",
IF(COUNTIF(MINIMUM_DAY_DATES[], Attendance!J1720) &gt; 0, VLOOKUP(Attendance!$G1720,MINIMUM_DAY_PERIOD_SCHEDULE[], 2,TRUE),
IF(COUNTIF(RALLY_DATES[], Attendance!J1720) &gt; 0, VLOOKUP(Attendance!$G1720,RALLY_PERIOD_SCHEDULE[], 2,TRUE),
IF(WEEKDAY(Attendance!$J1720) = 2,
       IF(COUNTIF(FINALS_WEEK_MONDAY_DATE[],Attendance!$J1720) &gt; 0, VLOOKUP(Attendance!$G1720,FINALS_WEEK_MONDAY_PERIOD_SCHEDULE[],2,TRUE),
       VLOOKUP(Attendance!$G1720,REGULAR_WEEK_SCHEDULE[],6,TRUE)),
IF(WEEKDAY($J1720) = 3,
       IF(COUNTIF(FINALS_WEEK_TUESDAY_DATE[],Attendance!$J1720) &gt; 0, VLOOKUP(Attendance!$G1720,FINALS_WEEK_TUESDAY_PERIOD_SCHEDULE[],2,TRUE),
       VLOOKUP(Attendance!$G1720,REGULAR_WEEK_SCHEDULE[[Tuesday]:[Period]],5,TRUE)),
IF(WEEKDAY(Attendance!$J1720) = 4,
        IF(COUNTIF(BLOCK_WEDNESDAY_DATES[],Attendance!$J1720) &gt; 0, VLOOKUP(Attendance!$G1720,BLOCK_WEDNESDAY_PERIOD_SCHEDULE[],2,TRUE),
        IF(COUNTIF(FINALS_WEEK_WEDNESDAY_DATE[],Attendance!$J1720) &gt; 0, VLOOKUP(Attendance!$G1720,FINALS_WEEK_WEDNESDAY_PERIOD_SCHEDULE[],2,TRUE),
       VLOOKUP(Attendance!$G1720,REGULAR_WEEK_SCHEDULE[[Wednesday]:[Period]],4,TRUE))),
IF(WEEKDAY($J1720) = 5,
       IF(COUNTIF(BLOCK_THURSDAY_DATES[],Attendance!$J1720) &gt; 0, VLOOKUP(Attendance!$G1720,BLOCK_THURSDAY_PERIOD_SCHEDULE[],2,TRUE),
       IF(COUNTIF(FINALS_WEEK_THURSDAY_DATE[],Attendance!$J1720) &gt; 0, VLOOKUP(Attendance!$G1720,FINALS_WEEK_THURSDAY_PERIOD_SCHEDULE[],2,TRUE),
       VLOOKUP(Attendance!$G1720,REGULAR_WEEK_SCHEDULE[[Thursday]:[Period]],3,TRUE))),
IF(WEEKDAY(Attendance!$J1720) = 6,
       IF(COUNTIF(FINALS_WEEK_FRIDAY_DATE[],Attendance!$J1720) &gt; 0, VLOOKUP(Attendance!$G1720,FINALS_WEEK_FRIDAY_PERIOD_SCHEDULE[],2,TRUE),
       VLOOKUP(Attendance!$G1720,REGULAR_WEEK_SCHEDULE[[Friday]:[Period]],2,TRUE))))))))))</f>
        <v/>
      </c>
      <c r="J1720" s="41" t="str">
        <f t="shared" ca="1" si="83"/>
        <v/>
      </c>
      <c r="K1720" s="41" t="str">
        <f>IF($A1720 &lt;&gt; "",VLOOKUP($A1720,'Student reference sheet'!$A$2:$V$2329, 7,FALSE), "")</f>
        <v/>
      </c>
      <c r="L1720" s="30" t="str">
        <f>IF($A1720 ="", "", VLOOKUP($A1720, 'Student reference sheet'!$A$2:$Z$2603,23,FALSE))</f>
        <v/>
      </c>
      <c r="M1720" s="30" t="str">
        <f>IF($A1720 ="", "", VLOOKUP($A1720, 'Student reference sheet'!$A$2:$Z$2603,24,FALSE))</f>
        <v/>
      </c>
      <c r="N1720" s="30" t="str">
        <f>IF($A1720 ="", "", VLOOKUP($A1720, 'Student reference sheet'!$A$2:$Z$2603,26,FALSE))</f>
        <v/>
      </c>
      <c r="O1720" s="30" t="str">
        <f>IF($A1720 ="", "", VLOOKUP($A1720, 'Student reference sheet'!$A$2:$Z$2603,25,FALSE))</f>
        <v/>
      </c>
      <c r="P1720" s="39" t="str">
        <f>IF($A1720 = "", "", IF(OR(VLOOKUP($A1720,'Student reference sheet'!$A$2:$V$2400,8,FALSE) = "R",  VLOOKUP($A1720,'Student reference sheet'!$A$2:$V$2400,8,FALSE) = "L"), "X", ""))</f>
        <v/>
      </c>
      <c r="Q1720" s="39" t="str">
        <f>IF($A1720 ="", "", VLOOKUP($A1720, 'Student reference sheet'!$A$2:$V$2603,22,FALSE))</f>
        <v/>
      </c>
      <c r="R1720" s="39" t="str">
        <f>IF($A1720 &lt;&gt; "",VLOOKUP($A1720,'Student reference sheet'!$A$2:$V$2329, 5,FALSE), "")</f>
        <v/>
      </c>
      <c r="S1720" s="39" t="str">
        <f>IF($A1720 &lt;&gt; "",VLOOKUP($A1720,'Student reference sheet'!$A$2:$V$2329, 6,FALSE), "")</f>
        <v/>
      </c>
      <c r="T1720" s="30" t="str">
        <f>IF($A1720 = "","",
IF(VLOOKUP($A1720,'Student reference sheet'!$A$2:$V$2329, 10,FALSE) = "Y", "Hispanic",
IF(VLOOKUP($A1720,'Student reference sheet'!$A$2:$V$2329,11,FALSE) &lt;&gt; "",
IF(VLOOKUP($A1720,'Student reference sheet'!$A$2:$V$2329,11,FALSE) = "UNK", "Unknown", VLOOKUP(VALUE(VLOOKUP($A1720,'Student reference sheet'!$A$2:$V$2329,11,FALSE)),'Ethnicity Reference'!$A$2:$B$22,2,FALSE)),
IF(VLOOKUP($A1720,'Student reference sheet'!$A$2:$V$2329,9,FALSE) &lt;&gt; "", VLOOKUP(VALUE(VLOOKUP($A1720,'Student reference sheet'!$A$2:$V$2329,9,FALSE)),'Ethnicity Reference'!$A$2:$B$22,2,FALSE),"Unknown"))))</f>
        <v/>
      </c>
      <c r="U1720" s="35"/>
    </row>
    <row r="1721" spans="1:21" ht="15.75">
      <c r="A1721" s="47"/>
      <c r="B1721" s="33"/>
      <c r="C1721" s="39" t="str">
        <f>IF($A1721 &lt;&gt; "",VLOOKUP($A1721,'Student reference sheet'!$A$2:$V$2329, 3,FALSE), "")</f>
        <v/>
      </c>
      <c r="D1721" s="39" t="str">
        <f>IF($A1721 &lt;&gt; "",VLOOKUP($A1721,'Student reference sheet'!$A$2:$V$2329, 2,FALSE), "")</f>
        <v/>
      </c>
      <c r="E1721" s="35"/>
      <c r="F1721" s="34"/>
      <c r="G1721" s="40" t="str">
        <f t="shared" ca="1" si="81"/>
        <v/>
      </c>
      <c r="H1721" s="40" t="str">
        <f t="shared" ca="1" si="82"/>
        <v/>
      </c>
      <c r="I1721" s="36" t="str">
        <f>IF($A1721 = "", "",
IF(COUNTIF(MINIMUM_DAY_DATES[], Attendance!J1721) &gt; 0, VLOOKUP(Attendance!$G1721,MINIMUM_DAY_PERIOD_SCHEDULE[], 2,TRUE),
IF(COUNTIF(RALLY_DATES[], Attendance!J1721) &gt; 0, VLOOKUP(Attendance!$G1721,RALLY_PERIOD_SCHEDULE[], 2,TRUE),
IF(WEEKDAY(Attendance!$J1721) = 2,
       IF(COUNTIF(FINALS_WEEK_MONDAY_DATE[],Attendance!$J1721) &gt; 0, VLOOKUP(Attendance!$G1721,FINALS_WEEK_MONDAY_PERIOD_SCHEDULE[],2,TRUE),
       VLOOKUP(Attendance!$G1721,REGULAR_WEEK_SCHEDULE[],6,TRUE)),
IF(WEEKDAY($J1721) = 3,
       IF(COUNTIF(FINALS_WEEK_TUESDAY_DATE[],Attendance!$J1721) &gt; 0, VLOOKUP(Attendance!$G1721,FINALS_WEEK_TUESDAY_PERIOD_SCHEDULE[],2,TRUE),
       VLOOKUP(Attendance!$G1721,REGULAR_WEEK_SCHEDULE[[Tuesday]:[Period]],5,TRUE)),
IF(WEEKDAY(Attendance!$J1721) = 4,
        IF(COUNTIF(BLOCK_WEDNESDAY_DATES[],Attendance!$J1721) &gt; 0, VLOOKUP(Attendance!$G1721,BLOCK_WEDNESDAY_PERIOD_SCHEDULE[],2,TRUE),
        IF(COUNTIF(FINALS_WEEK_WEDNESDAY_DATE[],Attendance!$J1721) &gt; 0, VLOOKUP(Attendance!$G1721,FINALS_WEEK_WEDNESDAY_PERIOD_SCHEDULE[],2,TRUE),
       VLOOKUP(Attendance!$G1721,REGULAR_WEEK_SCHEDULE[[Wednesday]:[Period]],4,TRUE))),
IF(WEEKDAY($J1721) = 5,
       IF(COUNTIF(BLOCK_THURSDAY_DATES[],Attendance!$J1721) &gt; 0, VLOOKUP(Attendance!$G1721,BLOCK_THURSDAY_PERIOD_SCHEDULE[],2,TRUE),
       IF(COUNTIF(FINALS_WEEK_THURSDAY_DATE[],Attendance!$J1721) &gt; 0, VLOOKUP(Attendance!$G1721,FINALS_WEEK_THURSDAY_PERIOD_SCHEDULE[],2,TRUE),
       VLOOKUP(Attendance!$G1721,REGULAR_WEEK_SCHEDULE[[Thursday]:[Period]],3,TRUE))),
IF(WEEKDAY(Attendance!$J1721) = 6,
       IF(COUNTIF(FINALS_WEEK_FRIDAY_DATE[],Attendance!$J1721) &gt; 0, VLOOKUP(Attendance!$G1721,FINALS_WEEK_FRIDAY_PERIOD_SCHEDULE[],2,TRUE),
       VLOOKUP(Attendance!$G1721,REGULAR_WEEK_SCHEDULE[[Friday]:[Period]],2,TRUE))))))))))</f>
        <v/>
      </c>
      <c r="J1721" s="41" t="str">
        <f t="shared" ca="1" si="83"/>
        <v/>
      </c>
      <c r="K1721" s="41" t="str">
        <f>IF($A1721 &lt;&gt; "",VLOOKUP($A1721,'Student reference sheet'!$A$2:$V$2329, 7,FALSE), "")</f>
        <v/>
      </c>
      <c r="L1721" s="30" t="str">
        <f>IF($A1721 ="", "", VLOOKUP($A1721, 'Student reference sheet'!$A$2:$Z$2603,23,FALSE))</f>
        <v/>
      </c>
      <c r="M1721" s="30" t="str">
        <f>IF($A1721 ="", "", VLOOKUP($A1721, 'Student reference sheet'!$A$2:$Z$2603,24,FALSE))</f>
        <v/>
      </c>
      <c r="N1721" s="30" t="str">
        <f>IF($A1721 ="", "", VLOOKUP($A1721, 'Student reference sheet'!$A$2:$Z$2603,26,FALSE))</f>
        <v/>
      </c>
      <c r="O1721" s="30" t="str">
        <f>IF($A1721 ="", "", VLOOKUP($A1721, 'Student reference sheet'!$A$2:$Z$2603,25,FALSE))</f>
        <v/>
      </c>
      <c r="P1721" s="39" t="str">
        <f>IF($A1721 = "", "", IF(OR(VLOOKUP($A1721,'Student reference sheet'!$A$2:$V$2400,8,FALSE) = "R",  VLOOKUP($A1721,'Student reference sheet'!$A$2:$V$2400,8,FALSE) = "L"), "X", ""))</f>
        <v/>
      </c>
      <c r="Q1721" s="39" t="str">
        <f>IF($A1721 ="", "", VLOOKUP($A1721, 'Student reference sheet'!$A$2:$V$2603,22,FALSE))</f>
        <v/>
      </c>
      <c r="R1721" s="39" t="str">
        <f>IF($A1721 &lt;&gt; "",VLOOKUP($A1721,'Student reference sheet'!$A$2:$V$2329, 5,FALSE), "")</f>
        <v/>
      </c>
      <c r="S1721" s="39" t="str">
        <f>IF($A1721 &lt;&gt; "",VLOOKUP($A1721,'Student reference sheet'!$A$2:$V$2329, 6,FALSE), "")</f>
        <v/>
      </c>
      <c r="T1721" s="30" t="str">
        <f>IF($A1721 = "","",
IF(VLOOKUP($A1721,'Student reference sheet'!$A$2:$V$2329, 10,FALSE) = "Y", "Hispanic",
IF(VLOOKUP($A1721,'Student reference sheet'!$A$2:$V$2329,11,FALSE) &lt;&gt; "",
IF(VLOOKUP($A1721,'Student reference sheet'!$A$2:$V$2329,11,FALSE) = "UNK", "Unknown", VLOOKUP(VALUE(VLOOKUP($A1721,'Student reference sheet'!$A$2:$V$2329,11,FALSE)),'Ethnicity Reference'!$A$2:$B$22,2,FALSE)),
IF(VLOOKUP($A1721,'Student reference sheet'!$A$2:$V$2329,9,FALSE) &lt;&gt; "", VLOOKUP(VALUE(VLOOKUP($A1721,'Student reference sheet'!$A$2:$V$2329,9,FALSE)),'Ethnicity Reference'!$A$2:$B$22,2,FALSE),"Unknown"))))</f>
        <v/>
      </c>
      <c r="U1721" s="35"/>
    </row>
    <row r="1722" spans="1:21" ht="15.75">
      <c r="A1722" s="47"/>
      <c r="B1722" s="33"/>
      <c r="C1722" s="39" t="str">
        <f>IF($A1722 &lt;&gt; "",VLOOKUP($A1722,'Student reference sheet'!$A$2:$V$2329, 3,FALSE), "")</f>
        <v/>
      </c>
      <c r="D1722" s="39" t="str">
        <f>IF($A1722 &lt;&gt; "",VLOOKUP($A1722,'Student reference sheet'!$A$2:$V$2329, 2,FALSE), "")</f>
        <v/>
      </c>
      <c r="E1722" s="35"/>
      <c r="F1722" s="34"/>
      <c r="G1722" s="40" t="str">
        <f t="shared" ca="1" si="81"/>
        <v/>
      </c>
      <c r="H1722" s="40" t="str">
        <f t="shared" ca="1" si="82"/>
        <v/>
      </c>
      <c r="I1722" s="36" t="str">
        <f>IF($A1722 = "", "",
IF(COUNTIF(MINIMUM_DAY_DATES[], Attendance!J1722) &gt; 0, VLOOKUP(Attendance!$G1722,MINIMUM_DAY_PERIOD_SCHEDULE[], 2,TRUE),
IF(COUNTIF(RALLY_DATES[], Attendance!J1722) &gt; 0, VLOOKUP(Attendance!$G1722,RALLY_PERIOD_SCHEDULE[], 2,TRUE),
IF(WEEKDAY(Attendance!$J1722) = 2,
       IF(COUNTIF(FINALS_WEEK_MONDAY_DATE[],Attendance!$J1722) &gt; 0, VLOOKUP(Attendance!$G1722,FINALS_WEEK_MONDAY_PERIOD_SCHEDULE[],2,TRUE),
       VLOOKUP(Attendance!$G1722,REGULAR_WEEK_SCHEDULE[],6,TRUE)),
IF(WEEKDAY($J1722) = 3,
       IF(COUNTIF(FINALS_WEEK_TUESDAY_DATE[],Attendance!$J1722) &gt; 0, VLOOKUP(Attendance!$G1722,FINALS_WEEK_TUESDAY_PERIOD_SCHEDULE[],2,TRUE),
       VLOOKUP(Attendance!$G1722,REGULAR_WEEK_SCHEDULE[[Tuesday]:[Period]],5,TRUE)),
IF(WEEKDAY(Attendance!$J1722) = 4,
        IF(COUNTIF(BLOCK_WEDNESDAY_DATES[],Attendance!$J1722) &gt; 0, VLOOKUP(Attendance!$G1722,BLOCK_WEDNESDAY_PERIOD_SCHEDULE[],2,TRUE),
        IF(COUNTIF(FINALS_WEEK_WEDNESDAY_DATE[],Attendance!$J1722) &gt; 0, VLOOKUP(Attendance!$G1722,FINALS_WEEK_WEDNESDAY_PERIOD_SCHEDULE[],2,TRUE),
       VLOOKUP(Attendance!$G1722,REGULAR_WEEK_SCHEDULE[[Wednesday]:[Period]],4,TRUE))),
IF(WEEKDAY($J1722) = 5,
       IF(COUNTIF(BLOCK_THURSDAY_DATES[],Attendance!$J1722) &gt; 0, VLOOKUP(Attendance!$G1722,BLOCK_THURSDAY_PERIOD_SCHEDULE[],2,TRUE),
       IF(COUNTIF(FINALS_WEEK_THURSDAY_DATE[],Attendance!$J1722) &gt; 0, VLOOKUP(Attendance!$G1722,FINALS_WEEK_THURSDAY_PERIOD_SCHEDULE[],2,TRUE),
       VLOOKUP(Attendance!$G1722,REGULAR_WEEK_SCHEDULE[[Thursday]:[Period]],3,TRUE))),
IF(WEEKDAY(Attendance!$J1722) = 6,
       IF(COUNTIF(FINALS_WEEK_FRIDAY_DATE[],Attendance!$J1722) &gt; 0, VLOOKUP(Attendance!$G1722,FINALS_WEEK_FRIDAY_PERIOD_SCHEDULE[],2,TRUE),
       VLOOKUP(Attendance!$G1722,REGULAR_WEEK_SCHEDULE[[Friday]:[Period]],2,TRUE))))))))))</f>
        <v/>
      </c>
      <c r="J1722" s="41" t="str">
        <f t="shared" ca="1" si="83"/>
        <v/>
      </c>
      <c r="K1722" s="41" t="str">
        <f>IF($A1722 &lt;&gt; "",VLOOKUP($A1722,'Student reference sheet'!$A$2:$V$2329, 7,FALSE), "")</f>
        <v/>
      </c>
      <c r="L1722" s="30" t="str">
        <f>IF($A1722 ="", "", VLOOKUP($A1722, 'Student reference sheet'!$A$2:$Z$2603,23,FALSE))</f>
        <v/>
      </c>
      <c r="M1722" s="30" t="str">
        <f>IF($A1722 ="", "", VLOOKUP($A1722, 'Student reference sheet'!$A$2:$Z$2603,24,FALSE))</f>
        <v/>
      </c>
      <c r="N1722" s="30" t="str">
        <f>IF($A1722 ="", "", VLOOKUP($A1722, 'Student reference sheet'!$A$2:$Z$2603,26,FALSE))</f>
        <v/>
      </c>
      <c r="O1722" s="30" t="str">
        <f>IF($A1722 ="", "", VLOOKUP($A1722, 'Student reference sheet'!$A$2:$Z$2603,25,FALSE))</f>
        <v/>
      </c>
      <c r="P1722" s="39" t="str">
        <f>IF($A1722 = "", "", IF(OR(VLOOKUP($A1722,'Student reference sheet'!$A$2:$V$2400,8,FALSE) = "R",  VLOOKUP($A1722,'Student reference sheet'!$A$2:$V$2400,8,FALSE) = "L"), "X", ""))</f>
        <v/>
      </c>
      <c r="Q1722" s="39" t="str">
        <f>IF($A1722 ="", "", VLOOKUP($A1722, 'Student reference sheet'!$A$2:$V$2603,22,FALSE))</f>
        <v/>
      </c>
      <c r="R1722" s="39" t="str">
        <f>IF($A1722 &lt;&gt; "",VLOOKUP($A1722,'Student reference sheet'!$A$2:$V$2329, 5,FALSE), "")</f>
        <v/>
      </c>
      <c r="S1722" s="39" t="str">
        <f>IF($A1722 &lt;&gt; "",VLOOKUP($A1722,'Student reference sheet'!$A$2:$V$2329, 6,FALSE), "")</f>
        <v/>
      </c>
      <c r="T1722" s="30" t="str">
        <f>IF($A1722 = "","",
IF(VLOOKUP($A1722,'Student reference sheet'!$A$2:$V$2329, 10,FALSE) = "Y", "Hispanic",
IF(VLOOKUP($A1722,'Student reference sheet'!$A$2:$V$2329,11,FALSE) &lt;&gt; "",
IF(VLOOKUP($A1722,'Student reference sheet'!$A$2:$V$2329,11,FALSE) = "UNK", "Unknown", VLOOKUP(VALUE(VLOOKUP($A1722,'Student reference sheet'!$A$2:$V$2329,11,FALSE)),'Ethnicity Reference'!$A$2:$B$22,2,FALSE)),
IF(VLOOKUP($A1722,'Student reference sheet'!$A$2:$V$2329,9,FALSE) &lt;&gt; "", VLOOKUP(VALUE(VLOOKUP($A1722,'Student reference sheet'!$A$2:$V$2329,9,FALSE)),'Ethnicity Reference'!$A$2:$B$22,2,FALSE),"Unknown"))))</f>
        <v/>
      </c>
      <c r="U1722" s="35"/>
    </row>
    <row r="1723" spans="1:21" ht="15.75">
      <c r="A1723" s="47"/>
      <c r="B1723" s="33"/>
      <c r="C1723" s="39" t="str">
        <f>IF($A1723 &lt;&gt; "",VLOOKUP($A1723,'Student reference sheet'!$A$2:$V$2329, 3,FALSE), "")</f>
        <v/>
      </c>
      <c r="D1723" s="39" t="str">
        <f>IF($A1723 &lt;&gt; "",VLOOKUP($A1723,'Student reference sheet'!$A$2:$V$2329, 2,FALSE), "")</f>
        <v/>
      </c>
      <c r="E1723" s="35"/>
      <c r="F1723" s="34"/>
      <c r="G1723" s="40" t="str">
        <f t="shared" ca="1" si="81"/>
        <v/>
      </c>
      <c r="H1723" s="40" t="str">
        <f t="shared" ca="1" si="82"/>
        <v/>
      </c>
      <c r="I1723" s="36" t="str">
        <f>IF($A1723 = "", "",
IF(COUNTIF(MINIMUM_DAY_DATES[], Attendance!J1723) &gt; 0, VLOOKUP(Attendance!$G1723,MINIMUM_DAY_PERIOD_SCHEDULE[], 2,TRUE),
IF(COUNTIF(RALLY_DATES[], Attendance!J1723) &gt; 0, VLOOKUP(Attendance!$G1723,RALLY_PERIOD_SCHEDULE[], 2,TRUE),
IF(WEEKDAY(Attendance!$J1723) = 2,
       IF(COUNTIF(FINALS_WEEK_MONDAY_DATE[],Attendance!$J1723) &gt; 0, VLOOKUP(Attendance!$G1723,FINALS_WEEK_MONDAY_PERIOD_SCHEDULE[],2,TRUE),
       VLOOKUP(Attendance!$G1723,REGULAR_WEEK_SCHEDULE[],6,TRUE)),
IF(WEEKDAY($J1723) = 3,
       IF(COUNTIF(FINALS_WEEK_TUESDAY_DATE[],Attendance!$J1723) &gt; 0, VLOOKUP(Attendance!$G1723,FINALS_WEEK_TUESDAY_PERIOD_SCHEDULE[],2,TRUE),
       VLOOKUP(Attendance!$G1723,REGULAR_WEEK_SCHEDULE[[Tuesday]:[Period]],5,TRUE)),
IF(WEEKDAY(Attendance!$J1723) = 4,
        IF(COUNTIF(BLOCK_WEDNESDAY_DATES[],Attendance!$J1723) &gt; 0, VLOOKUP(Attendance!$G1723,BLOCK_WEDNESDAY_PERIOD_SCHEDULE[],2,TRUE),
        IF(COUNTIF(FINALS_WEEK_WEDNESDAY_DATE[],Attendance!$J1723) &gt; 0, VLOOKUP(Attendance!$G1723,FINALS_WEEK_WEDNESDAY_PERIOD_SCHEDULE[],2,TRUE),
       VLOOKUP(Attendance!$G1723,REGULAR_WEEK_SCHEDULE[[Wednesday]:[Period]],4,TRUE))),
IF(WEEKDAY($J1723) = 5,
       IF(COUNTIF(BLOCK_THURSDAY_DATES[],Attendance!$J1723) &gt; 0, VLOOKUP(Attendance!$G1723,BLOCK_THURSDAY_PERIOD_SCHEDULE[],2,TRUE),
       IF(COUNTIF(FINALS_WEEK_THURSDAY_DATE[],Attendance!$J1723) &gt; 0, VLOOKUP(Attendance!$G1723,FINALS_WEEK_THURSDAY_PERIOD_SCHEDULE[],2,TRUE),
       VLOOKUP(Attendance!$G1723,REGULAR_WEEK_SCHEDULE[[Thursday]:[Period]],3,TRUE))),
IF(WEEKDAY(Attendance!$J1723) = 6,
       IF(COUNTIF(FINALS_WEEK_FRIDAY_DATE[],Attendance!$J1723) &gt; 0, VLOOKUP(Attendance!$G1723,FINALS_WEEK_FRIDAY_PERIOD_SCHEDULE[],2,TRUE),
       VLOOKUP(Attendance!$G1723,REGULAR_WEEK_SCHEDULE[[Friday]:[Period]],2,TRUE))))))))))</f>
        <v/>
      </c>
      <c r="J1723" s="41" t="str">
        <f t="shared" ca="1" si="83"/>
        <v/>
      </c>
      <c r="K1723" s="41" t="str">
        <f>IF($A1723 &lt;&gt; "",VLOOKUP($A1723,'Student reference sheet'!$A$2:$V$2329, 7,FALSE), "")</f>
        <v/>
      </c>
      <c r="L1723" s="30" t="str">
        <f>IF($A1723 ="", "", VLOOKUP($A1723, 'Student reference sheet'!$A$2:$Z$2603,23,FALSE))</f>
        <v/>
      </c>
      <c r="M1723" s="30" t="str">
        <f>IF($A1723 ="", "", VLOOKUP($A1723, 'Student reference sheet'!$A$2:$Z$2603,24,FALSE))</f>
        <v/>
      </c>
      <c r="N1723" s="30" t="str">
        <f>IF($A1723 ="", "", VLOOKUP($A1723, 'Student reference sheet'!$A$2:$Z$2603,26,FALSE))</f>
        <v/>
      </c>
      <c r="O1723" s="30" t="str">
        <f>IF($A1723 ="", "", VLOOKUP($A1723, 'Student reference sheet'!$A$2:$Z$2603,25,FALSE))</f>
        <v/>
      </c>
      <c r="P1723" s="39" t="str">
        <f>IF($A1723 = "", "", IF(OR(VLOOKUP($A1723,'Student reference sheet'!$A$2:$V$2400,8,FALSE) = "R",  VLOOKUP($A1723,'Student reference sheet'!$A$2:$V$2400,8,FALSE) = "L"), "X", ""))</f>
        <v/>
      </c>
      <c r="Q1723" s="39" t="str">
        <f>IF($A1723 ="", "", VLOOKUP($A1723, 'Student reference sheet'!$A$2:$V$2603,22,FALSE))</f>
        <v/>
      </c>
      <c r="R1723" s="39" t="str">
        <f>IF($A1723 &lt;&gt; "",VLOOKUP($A1723,'Student reference sheet'!$A$2:$V$2329, 5,FALSE), "")</f>
        <v/>
      </c>
      <c r="S1723" s="39" t="str">
        <f>IF($A1723 &lt;&gt; "",VLOOKUP($A1723,'Student reference sheet'!$A$2:$V$2329, 6,FALSE), "")</f>
        <v/>
      </c>
      <c r="T1723" s="30" t="str">
        <f>IF($A1723 = "","",
IF(VLOOKUP($A1723,'Student reference sheet'!$A$2:$V$2329, 10,FALSE) = "Y", "Hispanic",
IF(VLOOKUP($A1723,'Student reference sheet'!$A$2:$V$2329,11,FALSE) &lt;&gt; "",
IF(VLOOKUP($A1723,'Student reference sheet'!$A$2:$V$2329,11,FALSE) = "UNK", "Unknown", VLOOKUP(VALUE(VLOOKUP($A1723,'Student reference sheet'!$A$2:$V$2329,11,FALSE)),'Ethnicity Reference'!$A$2:$B$22,2,FALSE)),
IF(VLOOKUP($A1723,'Student reference sheet'!$A$2:$V$2329,9,FALSE) &lt;&gt; "", VLOOKUP(VALUE(VLOOKUP($A1723,'Student reference sheet'!$A$2:$V$2329,9,FALSE)),'Ethnicity Reference'!$A$2:$B$22,2,FALSE),"Unknown"))))</f>
        <v/>
      </c>
      <c r="U1723" s="35"/>
    </row>
    <row r="1724" spans="1:21" ht="15.75">
      <c r="A1724" s="47"/>
      <c r="B1724" s="33"/>
      <c r="C1724" s="39" t="str">
        <f>IF($A1724 &lt;&gt; "",VLOOKUP($A1724,'Student reference sheet'!$A$2:$V$2329, 3,FALSE), "")</f>
        <v/>
      </c>
      <c r="D1724" s="39" t="str">
        <f>IF($A1724 &lt;&gt; "",VLOOKUP($A1724,'Student reference sheet'!$A$2:$V$2329, 2,FALSE), "")</f>
        <v/>
      </c>
      <c r="E1724" s="35"/>
      <c r="F1724" s="34"/>
      <c r="G1724" s="40" t="str">
        <f t="shared" ca="1" si="81"/>
        <v/>
      </c>
      <c r="H1724" s="40" t="str">
        <f t="shared" ca="1" si="82"/>
        <v/>
      </c>
      <c r="I1724" s="36" t="str">
        <f>IF($A1724 = "", "",
IF(COUNTIF(MINIMUM_DAY_DATES[], Attendance!J1724) &gt; 0, VLOOKUP(Attendance!$G1724,MINIMUM_DAY_PERIOD_SCHEDULE[], 2,TRUE),
IF(COUNTIF(RALLY_DATES[], Attendance!J1724) &gt; 0, VLOOKUP(Attendance!$G1724,RALLY_PERIOD_SCHEDULE[], 2,TRUE),
IF(WEEKDAY(Attendance!$J1724) = 2,
       IF(COUNTIF(FINALS_WEEK_MONDAY_DATE[],Attendance!$J1724) &gt; 0, VLOOKUP(Attendance!$G1724,FINALS_WEEK_MONDAY_PERIOD_SCHEDULE[],2,TRUE),
       VLOOKUP(Attendance!$G1724,REGULAR_WEEK_SCHEDULE[],6,TRUE)),
IF(WEEKDAY($J1724) = 3,
       IF(COUNTIF(FINALS_WEEK_TUESDAY_DATE[],Attendance!$J1724) &gt; 0, VLOOKUP(Attendance!$G1724,FINALS_WEEK_TUESDAY_PERIOD_SCHEDULE[],2,TRUE),
       VLOOKUP(Attendance!$G1724,REGULAR_WEEK_SCHEDULE[[Tuesday]:[Period]],5,TRUE)),
IF(WEEKDAY(Attendance!$J1724) = 4,
        IF(COUNTIF(BLOCK_WEDNESDAY_DATES[],Attendance!$J1724) &gt; 0, VLOOKUP(Attendance!$G1724,BLOCK_WEDNESDAY_PERIOD_SCHEDULE[],2,TRUE),
        IF(COUNTIF(FINALS_WEEK_WEDNESDAY_DATE[],Attendance!$J1724) &gt; 0, VLOOKUP(Attendance!$G1724,FINALS_WEEK_WEDNESDAY_PERIOD_SCHEDULE[],2,TRUE),
       VLOOKUP(Attendance!$G1724,REGULAR_WEEK_SCHEDULE[[Wednesday]:[Period]],4,TRUE))),
IF(WEEKDAY($J1724) = 5,
       IF(COUNTIF(BLOCK_THURSDAY_DATES[],Attendance!$J1724) &gt; 0, VLOOKUP(Attendance!$G1724,BLOCK_THURSDAY_PERIOD_SCHEDULE[],2,TRUE),
       IF(COUNTIF(FINALS_WEEK_THURSDAY_DATE[],Attendance!$J1724) &gt; 0, VLOOKUP(Attendance!$G1724,FINALS_WEEK_THURSDAY_PERIOD_SCHEDULE[],2,TRUE),
       VLOOKUP(Attendance!$G1724,REGULAR_WEEK_SCHEDULE[[Thursday]:[Period]],3,TRUE))),
IF(WEEKDAY(Attendance!$J1724) = 6,
       IF(COUNTIF(FINALS_WEEK_FRIDAY_DATE[],Attendance!$J1724) &gt; 0, VLOOKUP(Attendance!$G1724,FINALS_WEEK_FRIDAY_PERIOD_SCHEDULE[],2,TRUE),
       VLOOKUP(Attendance!$G1724,REGULAR_WEEK_SCHEDULE[[Friday]:[Period]],2,TRUE))))))))))</f>
        <v/>
      </c>
      <c r="J1724" s="41" t="str">
        <f t="shared" ca="1" si="83"/>
        <v/>
      </c>
      <c r="K1724" s="41" t="str">
        <f>IF($A1724 &lt;&gt; "",VLOOKUP($A1724,'Student reference sheet'!$A$2:$V$2329, 7,FALSE), "")</f>
        <v/>
      </c>
      <c r="L1724" s="30" t="str">
        <f>IF($A1724 ="", "", VLOOKUP($A1724, 'Student reference sheet'!$A$2:$Z$2603,23,FALSE))</f>
        <v/>
      </c>
      <c r="M1724" s="30" t="str">
        <f>IF($A1724 ="", "", VLOOKUP($A1724, 'Student reference sheet'!$A$2:$Z$2603,24,FALSE))</f>
        <v/>
      </c>
      <c r="N1724" s="30" t="str">
        <f>IF($A1724 ="", "", VLOOKUP($A1724, 'Student reference sheet'!$A$2:$Z$2603,26,FALSE))</f>
        <v/>
      </c>
      <c r="O1724" s="30" t="str">
        <f>IF($A1724 ="", "", VLOOKUP($A1724, 'Student reference sheet'!$A$2:$Z$2603,25,FALSE))</f>
        <v/>
      </c>
      <c r="P1724" s="39" t="str">
        <f>IF($A1724 = "", "", IF(OR(VLOOKUP($A1724,'Student reference sheet'!$A$2:$V$2400,8,FALSE) = "R",  VLOOKUP($A1724,'Student reference sheet'!$A$2:$V$2400,8,FALSE) = "L"), "X", ""))</f>
        <v/>
      </c>
      <c r="Q1724" s="39" t="str">
        <f>IF($A1724 ="", "", VLOOKUP($A1724, 'Student reference sheet'!$A$2:$V$2603,22,FALSE))</f>
        <v/>
      </c>
      <c r="R1724" s="39" t="str">
        <f>IF($A1724 &lt;&gt; "",VLOOKUP($A1724,'Student reference sheet'!$A$2:$V$2329, 5,FALSE), "")</f>
        <v/>
      </c>
      <c r="S1724" s="39" t="str">
        <f>IF($A1724 &lt;&gt; "",VLOOKUP($A1724,'Student reference sheet'!$A$2:$V$2329, 6,FALSE), "")</f>
        <v/>
      </c>
      <c r="T1724" s="30" t="str">
        <f>IF($A1724 = "","",
IF(VLOOKUP($A1724,'Student reference sheet'!$A$2:$V$2329, 10,FALSE) = "Y", "Hispanic",
IF(VLOOKUP($A1724,'Student reference sheet'!$A$2:$V$2329,11,FALSE) &lt;&gt; "",
IF(VLOOKUP($A1724,'Student reference sheet'!$A$2:$V$2329,11,FALSE) = "UNK", "Unknown", VLOOKUP(VALUE(VLOOKUP($A1724,'Student reference sheet'!$A$2:$V$2329,11,FALSE)),'Ethnicity Reference'!$A$2:$B$22,2,FALSE)),
IF(VLOOKUP($A1724,'Student reference sheet'!$A$2:$V$2329,9,FALSE) &lt;&gt; "", VLOOKUP(VALUE(VLOOKUP($A1724,'Student reference sheet'!$A$2:$V$2329,9,FALSE)),'Ethnicity Reference'!$A$2:$B$22,2,FALSE),"Unknown"))))</f>
        <v/>
      </c>
      <c r="U1724" s="35"/>
    </row>
    <row r="1725" spans="1:21" ht="15.75">
      <c r="A1725" s="47"/>
      <c r="B1725" s="33"/>
      <c r="C1725" s="39" t="str">
        <f>IF($A1725 &lt;&gt; "",VLOOKUP($A1725,'Student reference sheet'!$A$2:$V$2329, 3,FALSE), "")</f>
        <v/>
      </c>
      <c r="D1725" s="39" t="str">
        <f>IF($A1725 &lt;&gt; "",VLOOKUP($A1725,'Student reference sheet'!$A$2:$V$2329, 2,FALSE), "")</f>
        <v/>
      </c>
      <c r="E1725" s="35"/>
      <c r="F1725" s="34"/>
      <c r="G1725" s="40" t="str">
        <f t="shared" ca="1" si="81"/>
        <v/>
      </c>
      <c r="H1725" s="40" t="str">
        <f t="shared" ca="1" si="82"/>
        <v/>
      </c>
      <c r="I1725" s="36" t="str">
        <f>IF($A1725 = "", "",
IF(COUNTIF(MINIMUM_DAY_DATES[], Attendance!J1725) &gt; 0, VLOOKUP(Attendance!$G1725,MINIMUM_DAY_PERIOD_SCHEDULE[], 2,TRUE),
IF(COUNTIF(RALLY_DATES[], Attendance!J1725) &gt; 0, VLOOKUP(Attendance!$G1725,RALLY_PERIOD_SCHEDULE[], 2,TRUE),
IF(WEEKDAY(Attendance!$J1725) = 2,
       IF(COUNTIF(FINALS_WEEK_MONDAY_DATE[],Attendance!$J1725) &gt; 0, VLOOKUP(Attendance!$G1725,FINALS_WEEK_MONDAY_PERIOD_SCHEDULE[],2,TRUE),
       VLOOKUP(Attendance!$G1725,REGULAR_WEEK_SCHEDULE[],6,TRUE)),
IF(WEEKDAY($J1725) = 3,
       IF(COUNTIF(FINALS_WEEK_TUESDAY_DATE[],Attendance!$J1725) &gt; 0, VLOOKUP(Attendance!$G1725,FINALS_WEEK_TUESDAY_PERIOD_SCHEDULE[],2,TRUE),
       VLOOKUP(Attendance!$G1725,REGULAR_WEEK_SCHEDULE[[Tuesday]:[Period]],5,TRUE)),
IF(WEEKDAY(Attendance!$J1725) = 4,
        IF(COUNTIF(BLOCK_WEDNESDAY_DATES[],Attendance!$J1725) &gt; 0, VLOOKUP(Attendance!$G1725,BLOCK_WEDNESDAY_PERIOD_SCHEDULE[],2,TRUE),
        IF(COUNTIF(FINALS_WEEK_WEDNESDAY_DATE[],Attendance!$J1725) &gt; 0, VLOOKUP(Attendance!$G1725,FINALS_WEEK_WEDNESDAY_PERIOD_SCHEDULE[],2,TRUE),
       VLOOKUP(Attendance!$G1725,REGULAR_WEEK_SCHEDULE[[Wednesday]:[Period]],4,TRUE))),
IF(WEEKDAY($J1725) = 5,
       IF(COUNTIF(BLOCK_THURSDAY_DATES[],Attendance!$J1725) &gt; 0, VLOOKUP(Attendance!$G1725,BLOCK_THURSDAY_PERIOD_SCHEDULE[],2,TRUE),
       IF(COUNTIF(FINALS_WEEK_THURSDAY_DATE[],Attendance!$J1725) &gt; 0, VLOOKUP(Attendance!$G1725,FINALS_WEEK_THURSDAY_PERIOD_SCHEDULE[],2,TRUE),
       VLOOKUP(Attendance!$G1725,REGULAR_WEEK_SCHEDULE[[Thursday]:[Period]],3,TRUE))),
IF(WEEKDAY(Attendance!$J1725) = 6,
       IF(COUNTIF(FINALS_WEEK_FRIDAY_DATE[],Attendance!$J1725) &gt; 0, VLOOKUP(Attendance!$G1725,FINALS_WEEK_FRIDAY_PERIOD_SCHEDULE[],2,TRUE),
       VLOOKUP(Attendance!$G1725,REGULAR_WEEK_SCHEDULE[[Friday]:[Period]],2,TRUE))))))))))</f>
        <v/>
      </c>
      <c r="J1725" s="41" t="str">
        <f t="shared" ca="1" si="83"/>
        <v/>
      </c>
      <c r="K1725" s="41" t="str">
        <f>IF($A1725 &lt;&gt; "",VLOOKUP($A1725,'Student reference sheet'!$A$2:$V$2329, 7,FALSE), "")</f>
        <v/>
      </c>
      <c r="L1725" s="30" t="str">
        <f>IF($A1725 ="", "", VLOOKUP($A1725, 'Student reference sheet'!$A$2:$Z$2603,23,FALSE))</f>
        <v/>
      </c>
      <c r="M1725" s="30" t="str">
        <f>IF($A1725 ="", "", VLOOKUP($A1725, 'Student reference sheet'!$A$2:$Z$2603,24,FALSE))</f>
        <v/>
      </c>
      <c r="N1725" s="30" t="str">
        <f>IF($A1725 ="", "", VLOOKUP($A1725, 'Student reference sheet'!$A$2:$Z$2603,26,FALSE))</f>
        <v/>
      </c>
      <c r="O1725" s="30" t="str">
        <f>IF($A1725 ="", "", VLOOKUP($A1725, 'Student reference sheet'!$A$2:$Z$2603,25,FALSE))</f>
        <v/>
      </c>
      <c r="P1725" s="39" t="str">
        <f>IF($A1725 = "", "", IF(OR(VLOOKUP($A1725,'Student reference sheet'!$A$2:$V$2400,8,FALSE) = "R",  VLOOKUP($A1725,'Student reference sheet'!$A$2:$V$2400,8,FALSE) = "L"), "X", ""))</f>
        <v/>
      </c>
      <c r="Q1725" s="39" t="str">
        <f>IF($A1725 ="", "", VLOOKUP($A1725, 'Student reference sheet'!$A$2:$V$2603,22,FALSE))</f>
        <v/>
      </c>
      <c r="R1725" s="39" t="str">
        <f>IF($A1725 &lt;&gt; "",VLOOKUP($A1725,'Student reference sheet'!$A$2:$V$2329, 5,FALSE), "")</f>
        <v/>
      </c>
      <c r="S1725" s="39" t="str">
        <f>IF($A1725 &lt;&gt; "",VLOOKUP($A1725,'Student reference sheet'!$A$2:$V$2329, 6,FALSE), "")</f>
        <v/>
      </c>
      <c r="T1725" s="30" t="str">
        <f>IF($A1725 = "","",
IF(VLOOKUP($A1725,'Student reference sheet'!$A$2:$V$2329, 10,FALSE) = "Y", "Hispanic",
IF(VLOOKUP($A1725,'Student reference sheet'!$A$2:$V$2329,11,FALSE) &lt;&gt; "",
IF(VLOOKUP($A1725,'Student reference sheet'!$A$2:$V$2329,11,FALSE) = "UNK", "Unknown", VLOOKUP(VALUE(VLOOKUP($A1725,'Student reference sheet'!$A$2:$V$2329,11,FALSE)),'Ethnicity Reference'!$A$2:$B$22,2,FALSE)),
IF(VLOOKUP($A1725,'Student reference sheet'!$A$2:$V$2329,9,FALSE) &lt;&gt; "", VLOOKUP(VALUE(VLOOKUP($A1725,'Student reference sheet'!$A$2:$V$2329,9,FALSE)),'Ethnicity Reference'!$A$2:$B$22,2,FALSE),"Unknown"))))</f>
        <v/>
      </c>
      <c r="U1725" s="35"/>
    </row>
    <row r="1726" spans="1:21" ht="15.75">
      <c r="A1726" s="47"/>
      <c r="B1726" s="33"/>
      <c r="C1726" s="39" t="str">
        <f>IF($A1726 &lt;&gt; "",VLOOKUP($A1726,'Student reference sheet'!$A$2:$V$2329, 3,FALSE), "")</f>
        <v/>
      </c>
      <c r="D1726" s="39" t="str">
        <f>IF($A1726 &lt;&gt; "",VLOOKUP($A1726,'Student reference sheet'!$A$2:$V$2329, 2,FALSE), "")</f>
        <v/>
      </c>
      <c r="E1726" s="35"/>
      <c r="F1726" s="34"/>
      <c r="G1726" s="40" t="str">
        <f t="shared" ca="1" si="81"/>
        <v/>
      </c>
      <c r="H1726" s="40" t="str">
        <f t="shared" ca="1" si="82"/>
        <v/>
      </c>
      <c r="I1726" s="36" t="str">
        <f>IF($A1726 = "", "",
IF(COUNTIF(MINIMUM_DAY_DATES[], Attendance!J1726) &gt; 0, VLOOKUP(Attendance!$G1726,MINIMUM_DAY_PERIOD_SCHEDULE[], 2,TRUE),
IF(COUNTIF(RALLY_DATES[], Attendance!J1726) &gt; 0, VLOOKUP(Attendance!$G1726,RALLY_PERIOD_SCHEDULE[], 2,TRUE),
IF(WEEKDAY(Attendance!$J1726) = 2,
       IF(COUNTIF(FINALS_WEEK_MONDAY_DATE[],Attendance!$J1726) &gt; 0, VLOOKUP(Attendance!$G1726,FINALS_WEEK_MONDAY_PERIOD_SCHEDULE[],2,TRUE),
       VLOOKUP(Attendance!$G1726,REGULAR_WEEK_SCHEDULE[],6,TRUE)),
IF(WEEKDAY($J1726) = 3,
       IF(COUNTIF(FINALS_WEEK_TUESDAY_DATE[],Attendance!$J1726) &gt; 0, VLOOKUP(Attendance!$G1726,FINALS_WEEK_TUESDAY_PERIOD_SCHEDULE[],2,TRUE),
       VLOOKUP(Attendance!$G1726,REGULAR_WEEK_SCHEDULE[[Tuesday]:[Period]],5,TRUE)),
IF(WEEKDAY(Attendance!$J1726) = 4,
        IF(COUNTIF(BLOCK_WEDNESDAY_DATES[],Attendance!$J1726) &gt; 0, VLOOKUP(Attendance!$G1726,BLOCK_WEDNESDAY_PERIOD_SCHEDULE[],2,TRUE),
        IF(COUNTIF(FINALS_WEEK_WEDNESDAY_DATE[],Attendance!$J1726) &gt; 0, VLOOKUP(Attendance!$G1726,FINALS_WEEK_WEDNESDAY_PERIOD_SCHEDULE[],2,TRUE),
       VLOOKUP(Attendance!$G1726,REGULAR_WEEK_SCHEDULE[[Wednesday]:[Period]],4,TRUE))),
IF(WEEKDAY($J1726) = 5,
       IF(COUNTIF(BLOCK_THURSDAY_DATES[],Attendance!$J1726) &gt; 0, VLOOKUP(Attendance!$G1726,BLOCK_THURSDAY_PERIOD_SCHEDULE[],2,TRUE),
       IF(COUNTIF(FINALS_WEEK_THURSDAY_DATE[],Attendance!$J1726) &gt; 0, VLOOKUP(Attendance!$G1726,FINALS_WEEK_THURSDAY_PERIOD_SCHEDULE[],2,TRUE),
       VLOOKUP(Attendance!$G1726,REGULAR_WEEK_SCHEDULE[[Thursday]:[Period]],3,TRUE))),
IF(WEEKDAY(Attendance!$J1726) = 6,
       IF(COUNTIF(FINALS_WEEK_FRIDAY_DATE[],Attendance!$J1726) &gt; 0, VLOOKUP(Attendance!$G1726,FINALS_WEEK_FRIDAY_PERIOD_SCHEDULE[],2,TRUE),
       VLOOKUP(Attendance!$G1726,REGULAR_WEEK_SCHEDULE[[Friday]:[Period]],2,TRUE))))))))))</f>
        <v/>
      </c>
      <c r="J1726" s="41" t="str">
        <f t="shared" ca="1" si="83"/>
        <v/>
      </c>
      <c r="K1726" s="41" t="str">
        <f>IF($A1726 &lt;&gt; "",VLOOKUP($A1726,'Student reference sheet'!$A$2:$V$2329, 7,FALSE), "")</f>
        <v/>
      </c>
      <c r="L1726" s="30" t="str">
        <f>IF($A1726 ="", "", VLOOKUP($A1726, 'Student reference sheet'!$A$2:$Z$2603,23,FALSE))</f>
        <v/>
      </c>
      <c r="M1726" s="30" t="str">
        <f>IF($A1726 ="", "", VLOOKUP($A1726, 'Student reference sheet'!$A$2:$Z$2603,24,FALSE))</f>
        <v/>
      </c>
      <c r="N1726" s="30" t="str">
        <f>IF($A1726 ="", "", VLOOKUP($A1726, 'Student reference sheet'!$A$2:$Z$2603,26,FALSE))</f>
        <v/>
      </c>
      <c r="O1726" s="30" t="str">
        <f>IF($A1726 ="", "", VLOOKUP($A1726, 'Student reference sheet'!$A$2:$Z$2603,25,FALSE))</f>
        <v/>
      </c>
      <c r="P1726" s="39" t="str">
        <f>IF($A1726 = "", "", IF(OR(VLOOKUP($A1726,'Student reference sheet'!$A$2:$V$2400,8,FALSE) = "R",  VLOOKUP($A1726,'Student reference sheet'!$A$2:$V$2400,8,FALSE) = "L"), "X", ""))</f>
        <v/>
      </c>
      <c r="Q1726" s="39" t="str">
        <f>IF($A1726 ="", "", VLOOKUP($A1726, 'Student reference sheet'!$A$2:$V$2603,22,FALSE))</f>
        <v/>
      </c>
      <c r="R1726" s="39" t="str">
        <f>IF($A1726 &lt;&gt; "",VLOOKUP($A1726,'Student reference sheet'!$A$2:$V$2329, 5,FALSE), "")</f>
        <v/>
      </c>
      <c r="S1726" s="39" t="str">
        <f>IF($A1726 &lt;&gt; "",VLOOKUP($A1726,'Student reference sheet'!$A$2:$V$2329, 6,FALSE), "")</f>
        <v/>
      </c>
      <c r="T1726" s="30" t="str">
        <f>IF($A1726 = "","",
IF(VLOOKUP($A1726,'Student reference sheet'!$A$2:$V$2329, 10,FALSE) = "Y", "Hispanic",
IF(VLOOKUP($A1726,'Student reference sheet'!$A$2:$V$2329,11,FALSE) &lt;&gt; "",
IF(VLOOKUP($A1726,'Student reference sheet'!$A$2:$V$2329,11,FALSE) = "UNK", "Unknown", VLOOKUP(VALUE(VLOOKUP($A1726,'Student reference sheet'!$A$2:$V$2329,11,FALSE)),'Ethnicity Reference'!$A$2:$B$22,2,FALSE)),
IF(VLOOKUP($A1726,'Student reference sheet'!$A$2:$V$2329,9,FALSE) &lt;&gt; "", VLOOKUP(VALUE(VLOOKUP($A1726,'Student reference sheet'!$A$2:$V$2329,9,FALSE)),'Ethnicity Reference'!$A$2:$B$22,2,FALSE),"Unknown"))))</f>
        <v/>
      </c>
      <c r="U1726" s="35"/>
    </row>
    <row r="1727" spans="1:21" ht="15.75">
      <c r="A1727" s="47"/>
      <c r="B1727" s="33"/>
      <c r="C1727" s="39" t="str">
        <f>IF($A1727 &lt;&gt; "",VLOOKUP($A1727,'Student reference sheet'!$A$2:$V$2329, 3,FALSE), "")</f>
        <v/>
      </c>
      <c r="D1727" s="39" t="str">
        <f>IF($A1727 &lt;&gt; "",VLOOKUP($A1727,'Student reference sheet'!$A$2:$V$2329, 2,FALSE), "")</f>
        <v/>
      </c>
      <c r="E1727" s="35"/>
      <c r="F1727" s="34"/>
      <c r="G1727" s="40" t="str">
        <f t="shared" ca="1" si="81"/>
        <v/>
      </c>
      <c r="H1727" s="40" t="str">
        <f t="shared" ca="1" si="82"/>
        <v/>
      </c>
      <c r="I1727" s="36" t="str">
        <f>IF($A1727 = "", "",
IF(COUNTIF(MINIMUM_DAY_DATES[], Attendance!J1727) &gt; 0, VLOOKUP(Attendance!$G1727,MINIMUM_DAY_PERIOD_SCHEDULE[], 2,TRUE),
IF(COUNTIF(RALLY_DATES[], Attendance!J1727) &gt; 0, VLOOKUP(Attendance!$G1727,RALLY_PERIOD_SCHEDULE[], 2,TRUE),
IF(WEEKDAY(Attendance!$J1727) = 2,
       IF(COUNTIF(FINALS_WEEK_MONDAY_DATE[],Attendance!$J1727) &gt; 0, VLOOKUP(Attendance!$G1727,FINALS_WEEK_MONDAY_PERIOD_SCHEDULE[],2,TRUE),
       VLOOKUP(Attendance!$G1727,REGULAR_WEEK_SCHEDULE[],6,TRUE)),
IF(WEEKDAY($J1727) = 3,
       IF(COUNTIF(FINALS_WEEK_TUESDAY_DATE[],Attendance!$J1727) &gt; 0, VLOOKUP(Attendance!$G1727,FINALS_WEEK_TUESDAY_PERIOD_SCHEDULE[],2,TRUE),
       VLOOKUP(Attendance!$G1727,REGULAR_WEEK_SCHEDULE[[Tuesday]:[Period]],5,TRUE)),
IF(WEEKDAY(Attendance!$J1727) = 4,
        IF(COUNTIF(BLOCK_WEDNESDAY_DATES[],Attendance!$J1727) &gt; 0, VLOOKUP(Attendance!$G1727,BLOCK_WEDNESDAY_PERIOD_SCHEDULE[],2,TRUE),
        IF(COUNTIF(FINALS_WEEK_WEDNESDAY_DATE[],Attendance!$J1727) &gt; 0, VLOOKUP(Attendance!$G1727,FINALS_WEEK_WEDNESDAY_PERIOD_SCHEDULE[],2,TRUE),
       VLOOKUP(Attendance!$G1727,REGULAR_WEEK_SCHEDULE[[Wednesday]:[Period]],4,TRUE))),
IF(WEEKDAY($J1727) = 5,
       IF(COUNTIF(BLOCK_THURSDAY_DATES[],Attendance!$J1727) &gt; 0, VLOOKUP(Attendance!$G1727,BLOCK_THURSDAY_PERIOD_SCHEDULE[],2,TRUE),
       IF(COUNTIF(FINALS_WEEK_THURSDAY_DATE[],Attendance!$J1727) &gt; 0, VLOOKUP(Attendance!$G1727,FINALS_WEEK_THURSDAY_PERIOD_SCHEDULE[],2,TRUE),
       VLOOKUP(Attendance!$G1727,REGULAR_WEEK_SCHEDULE[[Thursday]:[Period]],3,TRUE))),
IF(WEEKDAY(Attendance!$J1727) = 6,
       IF(COUNTIF(FINALS_WEEK_FRIDAY_DATE[],Attendance!$J1727) &gt; 0, VLOOKUP(Attendance!$G1727,FINALS_WEEK_FRIDAY_PERIOD_SCHEDULE[],2,TRUE),
       VLOOKUP(Attendance!$G1727,REGULAR_WEEK_SCHEDULE[[Friday]:[Period]],2,TRUE))))))))))</f>
        <v/>
      </c>
      <c r="J1727" s="41" t="str">
        <f t="shared" ca="1" si="83"/>
        <v/>
      </c>
      <c r="K1727" s="41" t="str">
        <f>IF($A1727 &lt;&gt; "",VLOOKUP($A1727,'Student reference sheet'!$A$2:$V$2329, 7,FALSE), "")</f>
        <v/>
      </c>
      <c r="L1727" s="30" t="str">
        <f>IF($A1727 ="", "", VLOOKUP($A1727, 'Student reference sheet'!$A$2:$Z$2603,23,FALSE))</f>
        <v/>
      </c>
      <c r="M1727" s="30" t="str">
        <f>IF($A1727 ="", "", VLOOKUP($A1727, 'Student reference sheet'!$A$2:$Z$2603,24,FALSE))</f>
        <v/>
      </c>
      <c r="N1727" s="30" t="str">
        <f>IF($A1727 ="", "", VLOOKUP($A1727, 'Student reference sheet'!$A$2:$Z$2603,26,FALSE))</f>
        <v/>
      </c>
      <c r="O1727" s="30" t="str">
        <f>IF($A1727 ="", "", VLOOKUP($A1727, 'Student reference sheet'!$A$2:$Z$2603,25,FALSE))</f>
        <v/>
      </c>
      <c r="P1727" s="39" t="str">
        <f>IF($A1727 = "", "", IF(OR(VLOOKUP($A1727,'Student reference sheet'!$A$2:$V$2400,8,FALSE) = "R",  VLOOKUP($A1727,'Student reference sheet'!$A$2:$V$2400,8,FALSE) = "L"), "X", ""))</f>
        <v/>
      </c>
      <c r="Q1727" s="39" t="str">
        <f>IF($A1727 ="", "", VLOOKUP($A1727, 'Student reference sheet'!$A$2:$V$2603,22,FALSE))</f>
        <v/>
      </c>
      <c r="R1727" s="39" t="str">
        <f>IF($A1727 &lt;&gt; "",VLOOKUP($A1727,'Student reference sheet'!$A$2:$V$2329, 5,FALSE), "")</f>
        <v/>
      </c>
      <c r="S1727" s="39" t="str">
        <f>IF($A1727 &lt;&gt; "",VLOOKUP($A1727,'Student reference sheet'!$A$2:$V$2329, 6,FALSE), "")</f>
        <v/>
      </c>
      <c r="T1727" s="30" t="str">
        <f>IF($A1727 = "","",
IF(VLOOKUP($A1727,'Student reference sheet'!$A$2:$V$2329, 10,FALSE) = "Y", "Hispanic",
IF(VLOOKUP($A1727,'Student reference sheet'!$A$2:$V$2329,11,FALSE) &lt;&gt; "",
IF(VLOOKUP($A1727,'Student reference sheet'!$A$2:$V$2329,11,FALSE) = "UNK", "Unknown", VLOOKUP(VALUE(VLOOKUP($A1727,'Student reference sheet'!$A$2:$V$2329,11,FALSE)),'Ethnicity Reference'!$A$2:$B$22,2,FALSE)),
IF(VLOOKUP($A1727,'Student reference sheet'!$A$2:$V$2329,9,FALSE) &lt;&gt; "", VLOOKUP(VALUE(VLOOKUP($A1727,'Student reference sheet'!$A$2:$V$2329,9,FALSE)),'Ethnicity Reference'!$A$2:$B$22,2,FALSE),"Unknown"))))</f>
        <v/>
      </c>
      <c r="U1727" s="35"/>
    </row>
    <row r="1728" spans="1:21" ht="15.75">
      <c r="A1728" s="47"/>
      <c r="B1728" s="33"/>
      <c r="C1728" s="39" t="str">
        <f>IF($A1728 &lt;&gt; "",VLOOKUP($A1728,'Student reference sheet'!$A$2:$V$2329, 3,FALSE), "")</f>
        <v/>
      </c>
      <c r="D1728" s="39" t="str">
        <f>IF($A1728 &lt;&gt; "",VLOOKUP($A1728,'Student reference sheet'!$A$2:$V$2329, 2,FALSE), "")</f>
        <v/>
      </c>
      <c r="E1728" s="35"/>
      <c r="F1728" s="34"/>
      <c r="G1728" s="40" t="str">
        <f t="shared" ca="1" si="81"/>
        <v/>
      </c>
      <c r="H1728" s="40" t="str">
        <f t="shared" ca="1" si="82"/>
        <v/>
      </c>
      <c r="I1728" s="36" t="str">
        <f>IF($A1728 = "", "",
IF(COUNTIF(MINIMUM_DAY_DATES[], Attendance!J1728) &gt; 0, VLOOKUP(Attendance!$G1728,MINIMUM_DAY_PERIOD_SCHEDULE[], 2,TRUE),
IF(COUNTIF(RALLY_DATES[], Attendance!J1728) &gt; 0, VLOOKUP(Attendance!$G1728,RALLY_PERIOD_SCHEDULE[], 2,TRUE),
IF(WEEKDAY(Attendance!$J1728) = 2,
       IF(COUNTIF(FINALS_WEEK_MONDAY_DATE[],Attendance!$J1728) &gt; 0, VLOOKUP(Attendance!$G1728,FINALS_WEEK_MONDAY_PERIOD_SCHEDULE[],2,TRUE),
       VLOOKUP(Attendance!$G1728,REGULAR_WEEK_SCHEDULE[],6,TRUE)),
IF(WEEKDAY($J1728) = 3,
       IF(COUNTIF(FINALS_WEEK_TUESDAY_DATE[],Attendance!$J1728) &gt; 0, VLOOKUP(Attendance!$G1728,FINALS_WEEK_TUESDAY_PERIOD_SCHEDULE[],2,TRUE),
       VLOOKUP(Attendance!$G1728,REGULAR_WEEK_SCHEDULE[[Tuesday]:[Period]],5,TRUE)),
IF(WEEKDAY(Attendance!$J1728) = 4,
        IF(COUNTIF(BLOCK_WEDNESDAY_DATES[],Attendance!$J1728) &gt; 0, VLOOKUP(Attendance!$G1728,BLOCK_WEDNESDAY_PERIOD_SCHEDULE[],2,TRUE),
        IF(COUNTIF(FINALS_WEEK_WEDNESDAY_DATE[],Attendance!$J1728) &gt; 0, VLOOKUP(Attendance!$G1728,FINALS_WEEK_WEDNESDAY_PERIOD_SCHEDULE[],2,TRUE),
       VLOOKUP(Attendance!$G1728,REGULAR_WEEK_SCHEDULE[[Wednesday]:[Period]],4,TRUE))),
IF(WEEKDAY($J1728) = 5,
       IF(COUNTIF(BLOCK_THURSDAY_DATES[],Attendance!$J1728) &gt; 0, VLOOKUP(Attendance!$G1728,BLOCK_THURSDAY_PERIOD_SCHEDULE[],2,TRUE),
       IF(COUNTIF(FINALS_WEEK_THURSDAY_DATE[],Attendance!$J1728) &gt; 0, VLOOKUP(Attendance!$G1728,FINALS_WEEK_THURSDAY_PERIOD_SCHEDULE[],2,TRUE),
       VLOOKUP(Attendance!$G1728,REGULAR_WEEK_SCHEDULE[[Thursday]:[Period]],3,TRUE))),
IF(WEEKDAY(Attendance!$J1728) = 6,
       IF(COUNTIF(FINALS_WEEK_FRIDAY_DATE[],Attendance!$J1728) &gt; 0, VLOOKUP(Attendance!$G1728,FINALS_WEEK_FRIDAY_PERIOD_SCHEDULE[],2,TRUE),
       VLOOKUP(Attendance!$G1728,REGULAR_WEEK_SCHEDULE[[Friday]:[Period]],2,TRUE))))))))))</f>
        <v/>
      </c>
      <c r="J1728" s="41" t="str">
        <f t="shared" ca="1" si="83"/>
        <v/>
      </c>
      <c r="K1728" s="41" t="str">
        <f>IF($A1728 &lt;&gt; "",VLOOKUP($A1728,'Student reference sheet'!$A$2:$V$2329, 7,FALSE), "")</f>
        <v/>
      </c>
      <c r="L1728" s="30" t="str">
        <f>IF($A1728 ="", "", VLOOKUP($A1728, 'Student reference sheet'!$A$2:$Z$2603,23,FALSE))</f>
        <v/>
      </c>
      <c r="M1728" s="30" t="str">
        <f>IF($A1728 ="", "", VLOOKUP($A1728, 'Student reference sheet'!$A$2:$Z$2603,24,FALSE))</f>
        <v/>
      </c>
      <c r="N1728" s="30" t="str">
        <f>IF($A1728 ="", "", VLOOKUP($A1728, 'Student reference sheet'!$A$2:$Z$2603,26,FALSE))</f>
        <v/>
      </c>
      <c r="O1728" s="30" t="str">
        <f>IF($A1728 ="", "", VLOOKUP($A1728, 'Student reference sheet'!$A$2:$Z$2603,25,FALSE))</f>
        <v/>
      </c>
      <c r="P1728" s="39" t="str">
        <f>IF($A1728 = "", "", IF(OR(VLOOKUP($A1728,'Student reference sheet'!$A$2:$V$2400,8,FALSE) = "R",  VLOOKUP($A1728,'Student reference sheet'!$A$2:$V$2400,8,FALSE) = "L"), "X", ""))</f>
        <v/>
      </c>
      <c r="Q1728" s="39" t="str">
        <f>IF($A1728 ="", "", VLOOKUP($A1728, 'Student reference sheet'!$A$2:$V$2603,22,FALSE))</f>
        <v/>
      </c>
      <c r="R1728" s="39" t="str">
        <f>IF($A1728 &lt;&gt; "",VLOOKUP($A1728,'Student reference sheet'!$A$2:$V$2329, 5,FALSE), "")</f>
        <v/>
      </c>
      <c r="S1728" s="39" t="str">
        <f>IF($A1728 &lt;&gt; "",VLOOKUP($A1728,'Student reference sheet'!$A$2:$V$2329, 6,FALSE), "")</f>
        <v/>
      </c>
      <c r="T1728" s="30" t="str">
        <f>IF($A1728 = "","",
IF(VLOOKUP($A1728,'Student reference sheet'!$A$2:$V$2329, 10,FALSE) = "Y", "Hispanic",
IF(VLOOKUP($A1728,'Student reference sheet'!$A$2:$V$2329,11,FALSE) &lt;&gt; "",
IF(VLOOKUP($A1728,'Student reference sheet'!$A$2:$V$2329,11,FALSE) = "UNK", "Unknown", VLOOKUP(VALUE(VLOOKUP($A1728,'Student reference sheet'!$A$2:$V$2329,11,FALSE)),'Ethnicity Reference'!$A$2:$B$22,2,FALSE)),
IF(VLOOKUP($A1728,'Student reference sheet'!$A$2:$V$2329,9,FALSE) &lt;&gt; "", VLOOKUP(VALUE(VLOOKUP($A1728,'Student reference sheet'!$A$2:$V$2329,9,FALSE)),'Ethnicity Reference'!$A$2:$B$22,2,FALSE),"Unknown"))))</f>
        <v/>
      </c>
      <c r="U1728" s="35"/>
    </row>
    <row r="1729" spans="1:21" ht="15.75">
      <c r="A1729" s="47"/>
      <c r="B1729" s="33"/>
      <c r="C1729" s="39" t="str">
        <f>IF($A1729 &lt;&gt; "",VLOOKUP($A1729,'Student reference sheet'!$A$2:$V$2329, 3,FALSE), "")</f>
        <v/>
      </c>
      <c r="D1729" s="39" t="str">
        <f>IF($A1729 &lt;&gt; "",VLOOKUP($A1729,'Student reference sheet'!$A$2:$V$2329, 2,FALSE), "")</f>
        <v/>
      </c>
      <c r="E1729" s="35"/>
      <c r="F1729" s="34"/>
      <c r="G1729" s="40" t="str">
        <f t="shared" ca="1" si="81"/>
        <v/>
      </c>
      <c r="H1729" s="40" t="str">
        <f t="shared" ca="1" si="82"/>
        <v/>
      </c>
      <c r="I1729" s="36" t="str">
        <f>IF($A1729 = "", "",
IF(COUNTIF(MINIMUM_DAY_DATES[], Attendance!J1729) &gt; 0, VLOOKUP(Attendance!$G1729,MINIMUM_DAY_PERIOD_SCHEDULE[], 2,TRUE),
IF(COUNTIF(RALLY_DATES[], Attendance!J1729) &gt; 0, VLOOKUP(Attendance!$G1729,RALLY_PERIOD_SCHEDULE[], 2,TRUE),
IF(WEEKDAY(Attendance!$J1729) = 2,
       IF(COUNTIF(FINALS_WEEK_MONDAY_DATE[],Attendance!$J1729) &gt; 0, VLOOKUP(Attendance!$G1729,FINALS_WEEK_MONDAY_PERIOD_SCHEDULE[],2,TRUE),
       VLOOKUP(Attendance!$G1729,REGULAR_WEEK_SCHEDULE[],6,TRUE)),
IF(WEEKDAY($J1729) = 3,
       IF(COUNTIF(FINALS_WEEK_TUESDAY_DATE[],Attendance!$J1729) &gt; 0, VLOOKUP(Attendance!$G1729,FINALS_WEEK_TUESDAY_PERIOD_SCHEDULE[],2,TRUE),
       VLOOKUP(Attendance!$G1729,REGULAR_WEEK_SCHEDULE[[Tuesday]:[Period]],5,TRUE)),
IF(WEEKDAY(Attendance!$J1729) = 4,
        IF(COUNTIF(BLOCK_WEDNESDAY_DATES[],Attendance!$J1729) &gt; 0, VLOOKUP(Attendance!$G1729,BLOCK_WEDNESDAY_PERIOD_SCHEDULE[],2,TRUE),
        IF(COUNTIF(FINALS_WEEK_WEDNESDAY_DATE[],Attendance!$J1729) &gt; 0, VLOOKUP(Attendance!$G1729,FINALS_WEEK_WEDNESDAY_PERIOD_SCHEDULE[],2,TRUE),
       VLOOKUP(Attendance!$G1729,REGULAR_WEEK_SCHEDULE[[Wednesday]:[Period]],4,TRUE))),
IF(WEEKDAY($J1729) = 5,
       IF(COUNTIF(BLOCK_THURSDAY_DATES[],Attendance!$J1729) &gt; 0, VLOOKUP(Attendance!$G1729,BLOCK_THURSDAY_PERIOD_SCHEDULE[],2,TRUE),
       IF(COUNTIF(FINALS_WEEK_THURSDAY_DATE[],Attendance!$J1729) &gt; 0, VLOOKUP(Attendance!$G1729,FINALS_WEEK_THURSDAY_PERIOD_SCHEDULE[],2,TRUE),
       VLOOKUP(Attendance!$G1729,REGULAR_WEEK_SCHEDULE[[Thursday]:[Period]],3,TRUE))),
IF(WEEKDAY(Attendance!$J1729) = 6,
       IF(COUNTIF(FINALS_WEEK_FRIDAY_DATE[],Attendance!$J1729) &gt; 0, VLOOKUP(Attendance!$G1729,FINALS_WEEK_FRIDAY_PERIOD_SCHEDULE[],2,TRUE),
       VLOOKUP(Attendance!$G1729,REGULAR_WEEK_SCHEDULE[[Friday]:[Period]],2,TRUE))))))))))</f>
        <v/>
      </c>
      <c r="J1729" s="41" t="str">
        <f t="shared" ca="1" si="83"/>
        <v/>
      </c>
      <c r="K1729" s="41" t="str">
        <f>IF($A1729 &lt;&gt; "",VLOOKUP($A1729,'Student reference sheet'!$A$2:$V$2329, 7,FALSE), "")</f>
        <v/>
      </c>
      <c r="L1729" s="30" t="str">
        <f>IF($A1729 ="", "", VLOOKUP($A1729, 'Student reference sheet'!$A$2:$Z$2603,23,FALSE))</f>
        <v/>
      </c>
      <c r="M1729" s="30" t="str">
        <f>IF($A1729 ="", "", VLOOKUP($A1729, 'Student reference sheet'!$A$2:$Z$2603,24,FALSE))</f>
        <v/>
      </c>
      <c r="N1729" s="30" t="str">
        <f>IF($A1729 ="", "", VLOOKUP($A1729, 'Student reference sheet'!$A$2:$Z$2603,26,FALSE))</f>
        <v/>
      </c>
      <c r="O1729" s="30" t="str">
        <f>IF($A1729 ="", "", VLOOKUP($A1729, 'Student reference sheet'!$A$2:$Z$2603,25,FALSE))</f>
        <v/>
      </c>
      <c r="P1729" s="39" t="str">
        <f>IF($A1729 = "", "", IF(OR(VLOOKUP($A1729,'Student reference sheet'!$A$2:$V$2400,8,FALSE) = "R",  VLOOKUP($A1729,'Student reference sheet'!$A$2:$V$2400,8,FALSE) = "L"), "X", ""))</f>
        <v/>
      </c>
      <c r="Q1729" s="39" t="str">
        <f>IF($A1729 ="", "", VLOOKUP($A1729, 'Student reference sheet'!$A$2:$V$2603,22,FALSE))</f>
        <v/>
      </c>
      <c r="R1729" s="39" t="str">
        <f>IF($A1729 &lt;&gt; "",VLOOKUP($A1729,'Student reference sheet'!$A$2:$V$2329, 5,FALSE), "")</f>
        <v/>
      </c>
      <c r="S1729" s="39" t="str">
        <f>IF($A1729 &lt;&gt; "",VLOOKUP($A1729,'Student reference sheet'!$A$2:$V$2329, 6,FALSE), "")</f>
        <v/>
      </c>
      <c r="T1729" s="30" t="str">
        <f>IF($A1729 = "","",
IF(VLOOKUP($A1729,'Student reference sheet'!$A$2:$V$2329, 10,FALSE) = "Y", "Hispanic",
IF(VLOOKUP($A1729,'Student reference sheet'!$A$2:$V$2329,11,FALSE) &lt;&gt; "",
IF(VLOOKUP($A1729,'Student reference sheet'!$A$2:$V$2329,11,FALSE) = "UNK", "Unknown", VLOOKUP(VALUE(VLOOKUP($A1729,'Student reference sheet'!$A$2:$V$2329,11,FALSE)),'Ethnicity Reference'!$A$2:$B$22,2,FALSE)),
IF(VLOOKUP($A1729,'Student reference sheet'!$A$2:$V$2329,9,FALSE) &lt;&gt; "", VLOOKUP(VALUE(VLOOKUP($A1729,'Student reference sheet'!$A$2:$V$2329,9,FALSE)),'Ethnicity Reference'!$A$2:$B$22,2,FALSE),"Unknown"))))</f>
        <v/>
      </c>
      <c r="U1729" s="35"/>
    </row>
    <row r="1730" spans="1:21" ht="15.75">
      <c r="A1730" s="47"/>
      <c r="B1730" s="33"/>
      <c r="C1730" s="39" t="str">
        <f>IF($A1730 &lt;&gt; "",VLOOKUP($A1730,'Student reference sheet'!$A$2:$V$2329, 3,FALSE), "")</f>
        <v/>
      </c>
      <c r="D1730" s="39" t="str">
        <f>IF($A1730 &lt;&gt; "",VLOOKUP($A1730,'Student reference sheet'!$A$2:$V$2329, 2,FALSE), "")</f>
        <v/>
      </c>
      <c r="E1730" s="35"/>
      <c r="F1730" s="34"/>
      <c r="G1730" s="40" t="str">
        <f t="shared" ca="1" si="81"/>
        <v/>
      </c>
      <c r="H1730" s="40" t="str">
        <f t="shared" ca="1" si="82"/>
        <v/>
      </c>
      <c r="I1730" s="36" t="str">
        <f>IF($A1730 = "", "",
IF(COUNTIF(MINIMUM_DAY_DATES[], Attendance!J1730) &gt; 0, VLOOKUP(Attendance!$G1730,MINIMUM_DAY_PERIOD_SCHEDULE[], 2,TRUE),
IF(COUNTIF(RALLY_DATES[], Attendance!J1730) &gt; 0, VLOOKUP(Attendance!$G1730,RALLY_PERIOD_SCHEDULE[], 2,TRUE),
IF(WEEKDAY(Attendance!$J1730) = 2,
       IF(COUNTIF(FINALS_WEEK_MONDAY_DATE[],Attendance!$J1730) &gt; 0, VLOOKUP(Attendance!$G1730,FINALS_WEEK_MONDAY_PERIOD_SCHEDULE[],2,TRUE),
       VLOOKUP(Attendance!$G1730,REGULAR_WEEK_SCHEDULE[],6,TRUE)),
IF(WEEKDAY($J1730) = 3,
       IF(COUNTIF(FINALS_WEEK_TUESDAY_DATE[],Attendance!$J1730) &gt; 0, VLOOKUP(Attendance!$G1730,FINALS_WEEK_TUESDAY_PERIOD_SCHEDULE[],2,TRUE),
       VLOOKUP(Attendance!$G1730,REGULAR_WEEK_SCHEDULE[[Tuesday]:[Period]],5,TRUE)),
IF(WEEKDAY(Attendance!$J1730) = 4,
        IF(COUNTIF(BLOCK_WEDNESDAY_DATES[],Attendance!$J1730) &gt; 0, VLOOKUP(Attendance!$G1730,BLOCK_WEDNESDAY_PERIOD_SCHEDULE[],2,TRUE),
        IF(COUNTIF(FINALS_WEEK_WEDNESDAY_DATE[],Attendance!$J1730) &gt; 0, VLOOKUP(Attendance!$G1730,FINALS_WEEK_WEDNESDAY_PERIOD_SCHEDULE[],2,TRUE),
       VLOOKUP(Attendance!$G1730,REGULAR_WEEK_SCHEDULE[[Wednesday]:[Period]],4,TRUE))),
IF(WEEKDAY($J1730) = 5,
       IF(COUNTIF(BLOCK_THURSDAY_DATES[],Attendance!$J1730) &gt; 0, VLOOKUP(Attendance!$G1730,BLOCK_THURSDAY_PERIOD_SCHEDULE[],2,TRUE),
       IF(COUNTIF(FINALS_WEEK_THURSDAY_DATE[],Attendance!$J1730) &gt; 0, VLOOKUP(Attendance!$G1730,FINALS_WEEK_THURSDAY_PERIOD_SCHEDULE[],2,TRUE),
       VLOOKUP(Attendance!$G1730,REGULAR_WEEK_SCHEDULE[[Thursday]:[Period]],3,TRUE))),
IF(WEEKDAY(Attendance!$J1730) = 6,
       IF(COUNTIF(FINALS_WEEK_FRIDAY_DATE[],Attendance!$J1730) &gt; 0, VLOOKUP(Attendance!$G1730,FINALS_WEEK_FRIDAY_PERIOD_SCHEDULE[],2,TRUE),
       VLOOKUP(Attendance!$G1730,REGULAR_WEEK_SCHEDULE[[Friday]:[Period]],2,TRUE))))))))))</f>
        <v/>
      </c>
      <c r="J1730" s="41" t="str">
        <f t="shared" ca="1" si="83"/>
        <v/>
      </c>
      <c r="K1730" s="41" t="str">
        <f>IF($A1730 &lt;&gt; "",VLOOKUP($A1730,'Student reference sheet'!$A$2:$V$2329, 7,FALSE), "")</f>
        <v/>
      </c>
      <c r="L1730" s="30" t="str">
        <f>IF($A1730 ="", "", VLOOKUP($A1730, 'Student reference sheet'!$A$2:$Z$2603,23,FALSE))</f>
        <v/>
      </c>
      <c r="M1730" s="30" t="str">
        <f>IF($A1730 ="", "", VLOOKUP($A1730, 'Student reference sheet'!$A$2:$Z$2603,24,FALSE))</f>
        <v/>
      </c>
      <c r="N1730" s="30" t="str">
        <f>IF($A1730 ="", "", VLOOKUP($A1730, 'Student reference sheet'!$A$2:$Z$2603,26,FALSE))</f>
        <v/>
      </c>
      <c r="O1730" s="30" t="str">
        <f>IF($A1730 ="", "", VLOOKUP($A1730, 'Student reference sheet'!$A$2:$Z$2603,25,FALSE))</f>
        <v/>
      </c>
      <c r="P1730" s="39" t="str">
        <f>IF($A1730 = "", "", IF(OR(VLOOKUP($A1730,'Student reference sheet'!$A$2:$V$2400,8,FALSE) = "R",  VLOOKUP($A1730,'Student reference sheet'!$A$2:$V$2400,8,FALSE) = "L"), "X", ""))</f>
        <v/>
      </c>
      <c r="Q1730" s="39" t="str">
        <f>IF($A1730 ="", "", VLOOKUP($A1730, 'Student reference sheet'!$A$2:$V$2603,22,FALSE))</f>
        <v/>
      </c>
      <c r="R1730" s="39" t="str">
        <f>IF($A1730 &lt;&gt; "",VLOOKUP($A1730,'Student reference sheet'!$A$2:$V$2329, 5,FALSE), "")</f>
        <v/>
      </c>
      <c r="S1730" s="39" t="str">
        <f>IF($A1730 &lt;&gt; "",VLOOKUP($A1730,'Student reference sheet'!$A$2:$V$2329, 6,FALSE), "")</f>
        <v/>
      </c>
      <c r="T1730" s="30" t="str">
        <f>IF($A1730 = "","",
IF(VLOOKUP($A1730,'Student reference sheet'!$A$2:$V$2329, 10,FALSE) = "Y", "Hispanic",
IF(VLOOKUP($A1730,'Student reference sheet'!$A$2:$V$2329,11,FALSE) &lt;&gt; "",
IF(VLOOKUP($A1730,'Student reference sheet'!$A$2:$V$2329,11,FALSE) = "UNK", "Unknown", VLOOKUP(VALUE(VLOOKUP($A1730,'Student reference sheet'!$A$2:$V$2329,11,FALSE)),'Ethnicity Reference'!$A$2:$B$22,2,FALSE)),
IF(VLOOKUP($A1730,'Student reference sheet'!$A$2:$V$2329,9,FALSE) &lt;&gt; "", VLOOKUP(VALUE(VLOOKUP($A1730,'Student reference sheet'!$A$2:$V$2329,9,FALSE)),'Ethnicity Reference'!$A$2:$B$22,2,FALSE),"Unknown"))))</f>
        <v/>
      </c>
      <c r="U1730" s="35"/>
    </row>
    <row r="1731" spans="1:21" ht="15.75">
      <c r="A1731" s="47"/>
      <c r="B1731" s="33"/>
      <c r="C1731" s="39" t="str">
        <f>IF($A1731 &lt;&gt; "",VLOOKUP($A1731,'Student reference sheet'!$A$2:$V$2329, 3,FALSE), "")</f>
        <v/>
      </c>
      <c r="D1731" s="39" t="str">
        <f>IF($A1731 &lt;&gt; "",VLOOKUP($A1731,'Student reference sheet'!$A$2:$V$2329, 2,FALSE), "")</f>
        <v/>
      </c>
      <c r="E1731" s="35"/>
      <c r="F1731" s="34"/>
      <c r="G1731" s="40" t="str">
        <f t="shared" ca="1" si="81"/>
        <v/>
      </c>
      <c r="H1731" s="40" t="str">
        <f t="shared" ca="1" si="82"/>
        <v/>
      </c>
      <c r="I1731" s="36" t="str">
        <f>IF($A1731 = "", "",
IF(COUNTIF(MINIMUM_DAY_DATES[], Attendance!J1731) &gt; 0, VLOOKUP(Attendance!$G1731,MINIMUM_DAY_PERIOD_SCHEDULE[], 2,TRUE),
IF(COUNTIF(RALLY_DATES[], Attendance!J1731) &gt; 0, VLOOKUP(Attendance!$G1731,RALLY_PERIOD_SCHEDULE[], 2,TRUE),
IF(WEEKDAY(Attendance!$J1731) = 2,
       IF(COUNTIF(FINALS_WEEK_MONDAY_DATE[],Attendance!$J1731) &gt; 0, VLOOKUP(Attendance!$G1731,FINALS_WEEK_MONDAY_PERIOD_SCHEDULE[],2,TRUE),
       VLOOKUP(Attendance!$G1731,REGULAR_WEEK_SCHEDULE[],6,TRUE)),
IF(WEEKDAY($J1731) = 3,
       IF(COUNTIF(FINALS_WEEK_TUESDAY_DATE[],Attendance!$J1731) &gt; 0, VLOOKUP(Attendance!$G1731,FINALS_WEEK_TUESDAY_PERIOD_SCHEDULE[],2,TRUE),
       VLOOKUP(Attendance!$G1731,REGULAR_WEEK_SCHEDULE[[Tuesday]:[Period]],5,TRUE)),
IF(WEEKDAY(Attendance!$J1731) = 4,
        IF(COUNTIF(BLOCK_WEDNESDAY_DATES[],Attendance!$J1731) &gt; 0, VLOOKUP(Attendance!$G1731,BLOCK_WEDNESDAY_PERIOD_SCHEDULE[],2,TRUE),
        IF(COUNTIF(FINALS_WEEK_WEDNESDAY_DATE[],Attendance!$J1731) &gt; 0, VLOOKUP(Attendance!$G1731,FINALS_WEEK_WEDNESDAY_PERIOD_SCHEDULE[],2,TRUE),
       VLOOKUP(Attendance!$G1731,REGULAR_WEEK_SCHEDULE[[Wednesday]:[Period]],4,TRUE))),
IF(WEEKDAY($J1731) = 5,
       IF(COUNTIF(BLOCK_THURSDAY_DATES[],Attendance!$J1731) &gt; 0, VLOOKUP(Attendance!$G1731,BLOCK_THURSDAY_PERIOD_SCHEDULE[],2,TRUE),
       IF(COUNTIF(FINALS_WEEK_THURSDAY_DATE[],Attendance!$J1731) &gt; 0, VLOOKUP(Attendance!$G1731,FINALS_WEEK_THURSDAY_PERIOD_SCHEDULE[],2,TRUE),
       VLOOKUP(Attendance!$G1731,REGULAR_WEEK_SCHEDULE[[Thursday]:[Period]],3,TRUE))),
IF(WEEKDAY(Attendance!$J1731) = 6,
       IF(COUNTIF(FINALS_WEEK_FRIDAY_DATE[],Attendance!$J1731) &gt; 0, VLOOKUP(Attendance!$G1731,FINALS_WEEK_FRIDAY_PERIOD_SCHEDULE[],2,TRUE),
       VLOOKUP(Attendance!$G1731,REGULAR_WEEK_SCHEDULE[[Friday]:[Period]],2,TRUE))))))))))</f>
        <v/>
      </c>
      <c r="J1731" s="41" t="str">
        <f t="shared" ca="1" si="83"/>
        <v/>
      </c>
      <c r="K1731" s="41" t="str">
        <f>IF($A1731 &lt;&gt; "",VLOOKUP($A1731,'Student reference sheet'!$A$2:$V$2329, 7,FALSE), "")</f>
        <v/>
      </c>
      <c r="L1731" s="30" t="str">
        <f>IF($A1731 ="", "", VLOOKUP($A1731, 'Student reference sheet'!$A$2:$Z$2603,23,FALSE))</f>
        <v/>
      </c>
      <c r="M1731" s="30" t="str">
        <f>IF($A1731 ="", "", VLOOKUP($A1731, 'Student reference sheet'!$A$2:$Z$2603,24,FALSE))</f>
        <v/>
      </c>
      <c r="N1731" s="30" t="str">
        <f>IF($A1731 ="", "", VLOOKUP($A1731, 'Student reference sheet'!$A$2:$Z$2603,26,FALSE))</f>
        <v/>
      </c>
      <c r="O1731" s="30" t="str">
        <f>IF($A1731 ="", "", VLOOKUP($A1731, 'Student reference sheet'!$A$2:$Z$2603,25,FALSE))</f>
        <v/>
      </c>
      <c r="P1731" s="39" t="str">
        <f>IF($A1731 = "", "", IF(OR(VLOOKUP($A1731,'Student reference sheet'!$A$2:$V$2400,8,FALSE) = "R",  VLOOKUP($A1731,'Student reference sheet'!$A$2:$V$2400,8,FALSE) = "L"), "X", ""))</f>
        <v/>
      </c>
      <c r="Q1731" s="39" t="str">
        <f>IF($A1731 ="", "", VLOOKUP($A1731, 'Student reference sheet'!$A$2:$V$2603,22,FALSE))</f>
        <v/>
      </c>
      <c r="R1731" s="39" t="str">
        <f>IF($A1731 &lt;&gt; "",VLOOKUP($A1731,'Student reference sheet'!$A$2:$V$2329, 5,FALSE), "")</f>
        <v/>
      </c>
      <c r="S1731" s="39" t="str">
        <f>IF($A1731 &lt;&gt; "",VLOOKUP($A1731,'Student reference sheet'!$A$2:$V$2329, 6,FALSE), "")</f>
        <v/>
      </c>
      <c r="T1731" s="30" t="str">
        <f>IF($A1731 = "","",
IF(VLOOKUP($A1731,'Student reference sheet'!$A$2:$V$2329, 10,FALSE) = "Y", "Hispanic",
IF(VLOOKUP($A1731,'Student reference sheet'!$A$2:$V$2329,11,FALSE) &lt;&gt; "",
IF(VLOOKUP($A1731,'Student reference sheet'!$A$2:$V$2329,11,FALSE) = "UNK", "Unknown", VLOOKUP(VALUE(VLOOKUP($A1731,'Student reference sheet'!$A$2:$V$2329,11,FALSE)),'Ethnicity Reference'!$A$2:$B$22,2,FALSE)),
IF(VLOOKUP($A1731,'Student reference sheet'!$A$2:$V$2329,9,FALSE) &lt;&gt; "", VLOOKUP(VALUE(VLOOKUP($A1731,'Student reference sheet'!$A$2:$V$2329,9,FALSE)),'Ethnicity Reference'!$A$2:$B$22,2,FALSE),"Unknown"))))</f>
        <v/>
      </c>
      <c r="U1731" s="35"/>
    </row>
    <row r="1732" spans="1:21" ht="15.75">
      <c r="A1732" s="47"/>
      <c r="B1732" s="33"/>
      <c r="C1732" s="39" t="str">
        <f>IF($A1732 &lt;&gt; "",VLOOKUP($A1732,'Student reference sheet'!$A$2:$V$2329, 3,FALSE), "")</f>
        <v/>
      </c>
      <c r="D1732" s="39" t="str">
        <f>IF($A1732 &lt;&gt; "",VLOOKUP($A1732,'Student reference sheet'!$A$2:$V$2329, 2,FALSE), "")</f>
        <v/>
      </c>
      <c r="E1732" s="35"/>
      <c r="F1732" s="34"/>
      <c r="G1732" s="40" t="str">
        <f t="shared" ca="1" si="81"/>
        <v/>
      </c>
      <c r="H1732" s="40" t="str">
        <f t="shared" ca="1" si="82"/>
        <v/>
      </c>
      <c r="I1732" s="36" t="str">
        <f>IF($A1732 = "", "",
IF(COUNTIF(MINIMUM_DAY_DATES[], Attendance!J1732) &gt; 0, VLOOKUP(Attendance!$G1732,MINIMUM_DAY_PERIOD_SCHEDULE[], 2,TRUE),
IF(COUNTIF(RALLY_DATES[], Attendance!J1732) &gt; 0, VLOOKUP(Attendance!$G1732,RALLY_PERIOD_SCHEDULE[], 2,TRUE),
IF(WEEKDAY(Attendance!$J1732) = 2,
       IF(COUNTIF(FINALS_WEEK_MONDAY_DATE[],Attendance!$J1732) &gt; 0, VLOOKUP(Attendance!$G1732,FINALS_WEEK_MONDAY_PERIOD_SCHEDULE[],2,TRUE),
       VLOOKUP(Attendance!$G1732,REGULAR_WEEK_SCHEDULE[],6,TRUE)),
IF(WEEKDAY($J1732) = 3,
       IF(COUNTIF(FINALS_WEEK_TUESDAY_DATE[],Attendance!$J1732) &gt; 0, VLOOKUP(Attendance!$G1732,FINALS_WEEK_TUESDAY_PERIOD_SCHEDULE[],2,TRUE),
       VLOOKUP(Attendance!$G1732,REGULAR_WEEK_SCHEDULE[[Tuesday]:[Period]],5,TRUE)),
IF(WEEKDAY(Attendance!$J1732) = 4,
        IF(COUNTIF(BLOCK_WEDNESDAY_DATES[],Attendance!$J1732) &gt; 0, VLOOKUP(Attendance!$G1732,BLOCK_WEDNESDAY_PERIOD_SCHEDULE[],2,TRUE),
        IF(COUNTIF(FINALS_WEEK_WEDNESDAY_DATE[],Attendance!$J1732) &gt; 0, VLOOKUP(Attendance!$G1732,FINALS_WEEK_WEDNESDAY_PERIOD_SCHEDULE[],2,TRUE),
       VLOOKUP(Attendance!$G1732,REGULAR_WEEK_SCHEDULE[[Wednesday]:[Period]],4,TRUE))),
IF(WEEKDAY($J1732) = 5,
       IF(COUNTIF(BLOCK_THURSDAY_DATES[],Attendance!$J1732) &gt; 0, VLOOKUP(Attendance!$G1732,BLOCK_THURSDAY_PERIOD_SCHEDULE[],2,TRUE),
       IF(COUNTIF(FINALS_WEEK_THURSDAY_DATE[],Attendance!$J1732) &gt; 0, VLOOKUP(Attendance!$G1732,FINALS_WEEK_THURSDAY_PERIOD_SCHEDULE[],2,TRUE),
       VLOOKUP(Attendance!$G1732,REGULAR_WEEK_SCHEDULE[[Thursday]:[Period]],3,TRUE))),
IF(WEEKDAY(Attendance!$J1732) = 6,
       IF(COUNTIF(FINALS_WEEK_FRIDAY_DATE[],Attendance!$J1732) &gt; 0, VLOOKUP(Attendance!$G1732,FINALS_WEEK_FRIDAY_PERIOD_SCHEDULE[],2,TRUE),
       VLOOKUP(Attendance!$G1732,REGULAR_WEEK_SCHEDULE[[Friday]:[Period]],2,TRUE))))))))))</f>
        <v/>
      </c>
      <c r="J1732" s="41" t="str">
        <f t="shared" ca="1" si="83"/>
        <v/>
      </c>
      <c r="K1732" s="41" t="str">
        <f>IF($A1732 &lt;&gt; "",VLOOKUP($A1732,'Student reference sheet'!$A$2:$V$2329, 7,FALSE), "")</f>
        <v/>
      </c>
      <c r="L1732" s="30" t="str">
        <f>IF($A1732 ="", "", VLOOKUP($A1732, 'Student reference sheet'!$A$2:$Z$2603,23,FALSE))</f>
        <v/>
      </c>
      <c r="M1732" s="30" t="str">
        <f>IF($A1732 ="", "", VLOOKUP($A1732, 'Student reference sheet'!$A$2:$Z$2603,24,FALSE))</f>
        <v/>
      </c>
      <c r="N1732" s="30" t="str">
        <f>IF($A1732 ="", "", VLOOKUP($A1732, 'Student reference sheet'!$A$2:$Z$2603,26,FALSE))</f>
        <v/>
      </c>
      <c r="O1732" s="30" t="str">
        <f>IF($A1732 ="", "", VLOOKUP($A1732, 'Student reference sheet'!$A$2:$Z$2603,25,FALSE))</f>
        <v/>
      </c>
      <c r="P1732" s="39" t="str">
        <f>IF($A1732 = "", "", IF(OR(VLOOKUP($A1732,'Student reference sheet'!$A$2:$V$2400,8,FALSE) = "R",  VLOOKUP($A1732,'Student reference sheet'!$A$2:$V$2400,8,FALSE) = "L"), "X", ""))</f>
        <v/>
      </c>
      <c r="Q1732" s="39" t="str">
        <f>IF($A1732 ="", "", VLOOKUP($A1732, 'Student reference sheet'!$A$2:$V$2603,22,FALSE))</f>
        <v/>
      </c>
      <c r="R1732" s="39" t="str">
        <f>IF($A1732 &lt;&gt; "",VLOOKUP($A1732,'Student reference sheet'!$A$2:$V$2329, 5,FALSE), "")</f>
        <v/>
      </c>
      <c r="S1732" s="39" t="str">
        <f>IF($A1732 &lt;&gt; "",VLOOKUP($A1732,'Student reference sheet'!$A$2:$V$2329, 6,FALSE), "")</f>
        <v/>
      </c>
      <c r="T1732" s="30" t="str">
        <f>IF($A1732 = "","",
IF(VLOOKUP($A1732,'Student reference sheet'!$A$2:$V$2329, 10,FALSE) = "Y", "Hispanic",
IF(VLOOKUP($A1732,'Student reference sheet'!$A$2:$V$2329,11,FALSE) &lt;&gt; "",
IF(VLOOKUP($A1732,'Student reference sheet'!$A$2:$V$2329,11,FALSE) = "UNK", "Unknown", VLOOKUP(VALUE(VLOOKUP($A1732,'Student reference sheet'!$A$2:$V$2329,11,FALSE)),'Ethnicity Reference'!$A$2:$B$22,2,FALSE)),
IF(VLOOKUP($A1732,'Student reference sheet'!$A$2:$V$2329,9,FALSE) &lt;&gt; "", VLOOKUP(VALUE(VLOOKUP($A1732,'Student reference sheet'!$A$2:$V$2329,9,FALSE)),'Ethnicity Reference'!$A$2:$B$22,2,FALSE),"Unknown"))))</f>
        <v/>
      </c>
      <c r="U1732" s="35"/>
    </row>
    <row r="1733" spans="1:21" ht="15.75">
      <c r="A1733" s="47"/>
      <c r="B1733" s="33"/>
      <c r="C1733" s="39" t="str">
        <f>IF($A1733 &lt;&gt; "",VLOOKUP($A1733,'Student reference sheet'!$A$2:$V$2329, 3,FALSE), "")</f>
        <v/>
      </c>
      <c r="D1733" s="39" t="str">
        <f>IF($A1733 &lt;&gt; "",VLOOKUP($A1733,'Student reference sheet'!$A$2:$V$2329, 2,FALSE), "")</f>
        <v/>
      </c>
      <c r="E1733" s="35"/>
      <c r="F1733" s="34"/>
      <c r="G1733" s="40" t="str">
        <f t="shared" ca="1" si="81"/>
        <v/>
      </c>
      <c r="H1733" s="40" t="str">
        <f t="shared" ca="1" si="82"/>
        <v/>
      </c>
      <c r="I1733" s="36" t="str">
        <f>IF($A1733 = "", "",
IF(COUNTIF(MINIMUM_DAY_DATES[], Attendance!J1733) &gt; 0, VLOOKUP(Attendance!$G1733,MINIMUM_DAY_PERIOD_SCHEDULE[], 2,TRUE),
IF(COUNTIF(RALLY_DATES[], Attendance!J1733) &gt; 0, VLOOKUP(Attendance!$G1733,RALLY_PERIOD_SCHEDULE[], 2,TRUE),
IF(WEEKDAY(Attendance!$J1733) = 2,
       IF(COUNTIF(FINALS_WEEK_MONDAY_DATE[],Attendance!$J1733) &gt; 0, VLOOKUP(Attendance!$G1733,FINALS_WEEK_MONDAY_PERIOD_SCHEDULE[],2,TRUE),
       VLOOKUP(Attendance!$G1733,REGULAR_WEEK_SCHEDULE[],6,TRUE)),
IF(WEEKDAY($J1733) = 3,
       IF(COUNTIF(FINALS_WEEK_TUESDAY_DATE[],Attendance!$J1733) &gt; 0, VLOOKUP(Attendance!$G1733,FINALS_WEEK_TUESDAY_PERIOD_SCHEDULE[],2,TRUE),
       VLOOKUP(Attendance!$G1733,REGULAR_WEEK_SCHEDULE[[Tuesday]:[Period]],5,TRUE)),
IF(WEEKDAY(Attendance!$J1733) = 4,
        IF(COUNTIF(BLOCK_WEDNESDAY_DATES[],Attendance!$J1733) &gt; 0, VLOOKUP(Attendance!$G1733,BLOCK_WEDNESDAY_PERIOD_SCHEDULE[],2,TRUE),
        IF(COUNTIF(FINALS_WEEK_WEDNESDAY_DATE[],Attendance!$J1733) &gt; 0, VLOOKUP(Attendance!$G1733,FINALS_WEEK_WEDNESDAY_PERIOD_SCHEDULE[],2,TRUE),
       VLOOKUP(Attendance!$G1733,REGULAR_WEEK_SCHEDULE[[Wednesday]:[Period]],4,TRUE))),
IF(WEEKDAY($J1733) = 5,
       IF(COUNTIF(BLOCK_THURSDAY_DATES[],Attendance!$J1733) &gt; 0, VLOOKUP(Attendance!$G1733,BLOCK_THURSDAY_PERIOD_SCHEDULE[],2,TRUE),
       IF(COUNTIF(FINALS_WEEK_THURSDAY_DATE[],Attendance!$J1733) &gt; 0, VLOOKUP(Attendance!$G1733,FINALS_WEEK_THURSDAY_PERIOD_SCHEDULE[],2,TRUE),
       VLOOKUP(Attendance!$G1733,REGULAR_WEEK_SCHEDULE[[Thursday]:[Period]],3,TRUE))),
IF(WEEKDAY(Attendance!$J1733) = 6,
       IF(COUNTIF(FINALS_WEEK_FRIDAY_DATE[],Attendance!$J1733) &gt; 0, VLOOKUP(Attendance!$G1733,FINALS_WEEK_FRIDAY_PERIOD_SCHEDULE[],2,TRUE),
       VLOOKUP(Attendance!$G1733,REGULAR_WEEK_SCHEDULE[[Friday]:[Period]],2,TRUE))))))))))</f>
        <v/>
      </c>
      <c r="J1733" s="41" t="str">
        <f t="shared" ca="1" si="83"/>
        <v/>
      </c>
      <c r="K1733" s="41" t="str">
        <f>IF($A1733 &lt;&gt; "",VLOOKUP($A1733,'Student reference sheet'!$A$2:$V$2329, 7,FALSE), "")</f>
        <v/>
      </c>
      <c r="L1733" s="30" t="str">
        <f>IF($A1733 ="", "", VLOOKUP($A1733, 'Student reference sheet'!$A$2:$Z$2603,23,FALSE))</f>
        <v/>
      </c>
      <c r="M1733" s="30" t="str">
        <f>IF($A1733 ="", "", VLOOKUP($A1733, 'Student reference sheet'!$A$2:$Z$2603,24,FALSE))</f>
        <v/>
      </c>
      <c r="N1733" s="30" t="str">
        <f>IF($A1733 ="", "", VLOOKUP($A1733, 'Student reference sheet'!$A$2:$Z$2603,26,FALSE))</f>
        <v/>
      </c>
      <c r="O1733" s="30" t="str">
        <f>IF($A1733 ="", "", VLOOKUP($A1733, 'Student reference sheet'!$A$2:$Z$2603,25,FALSE))</f>
        <v/>
      </c>
      <c r="P1733" s="39" t="str">
        <f>IF($A1733 = "", "", IF(OR(VLOOKUP($A1733,'Student reference sheet'!$A$2:$V$2400,8,FALSE) = "R",  VLOOKUP($A1733,'Student reference sheet'!$A$2:$V$2400,8,FALSE) = "L"), "X", ""))</f>
        <v/>
      </c>
      <c r="Q1733" s="39" t="str">
        <f>IF($A1733 ="", "", VLOOKUP($A1733, 'Student reference sheet'!$A$2:$V$2603,22,FALSE))</f>
        <v/>
      </c>
      <c r="R1733" s="39" t="str">
        <f>IF($A1733 &lt;&gt; "",VLOOKUP($A1733,'Student reference sheet'!$A$2:$V$2329, 5,FALSE), "")</f>
        <v/>
      </c>
      <c r="S1733" s="39" t="str">
        <f>IF($A1733 &lt;&gt; "",VLOOKUP($A1733,'Student reference sheet'!$A$2:$V$2329, 6,FALSE), "")</f>
        <v/>
      </c>
      <c r="T1733" s="30" t="str">
        <f>IF($A1733 = "","",
IF(VLOOKUP($A1733,'Student reference sheet'!$A$2:$V$2329, 10,FALSE) = "Y", "Hispanic",
IF(VLOOKUP($A1733,'Student reference sheet'!$A$2:$V$2329,11,FALSE) &lt;&gt; "",
IF(VLOOKUP($A1733,'Student reference sheet'!$A$2:$V$2329,11,FALSE) = "UNK", "Unknown", VLOOKUP(VALUE(VLOOKUP($A1733,'Student reference sheet'!$A$2:$V$2329,11,FALSE)),'Ethnicity Reference'!$A$2:$B$22,2,FALSE)),
IF(VLOOKUP($A1733,'Student reference sheet'!$A$2:$V$2329,9,FALSE) &lt;&gt; "", VLOOKUP(VALUE(VLOOKUP($A1733,'Student reference sheet'!$A$2:$V$2329,9,FALSE)),'Ethnicity Reference'!$A$2:$B$22,2,FALSE),"Unknown"))))</f>
        <v/>
      </c>
      <c r="U1733" s="35"/>
    </row>
    <row r="1734" spans="1:21" ht="15.75">
      <c r="A1734" s="47"/>
      <c r="B1734" s="33"/>
      <c r="C1734" s="39" t="str">
        <f>IF($A1734 &lt;&gt; "",VLOOKUP($A1734,'Student reference sheet'!$A$2:$V$2329, 3,FALSE), "")</f>
        <v/>
      </c>
      <c r="D1734" s="39" t="str">
        <f>IF($A1734 &lt;&gt; "",VLOOKUP($A1734,'Student reference sheet'!$A$2:$V$2329, 2,FALSE), "")</f>
        <v/>
      </c>
      <c r="E1734" s="35"/>
      <c r="F1734" s="34"/>
      <c r="G1734" s="40" t="str">
        <f t="shared" ca="1" si="81"/>
        <v/>
      </c>
      <c r="H1734" s="40" t="str">
        <f t="shared" ca="1" si="82"/>
        <v/>
      </c>
      <c r="I1734" s="36" t="str">
        <f>IF($A1734 = "", "",
IF(COUNTIF(MINIMUM_DAY_DATES[], Attendance!J1734) &gt; 0, VLOOKUP(Attendance!$G1734,MINIMUM_DAY_PERIOD_SCHEDULE[], 2,TRUE),
IF(COUNTIF(RALLY_DATES[], Attendance!J1734) &gt; 0, VLOOKUP(Attendance!$G1734,RALLY_PERIOD_SCHEDULE[], 2,TRUE),
IF(WEEKDAY(Attendance!$J1734) = 2,
       IF(COUNTIF(FINALS_WEEK_MONDAY_DATE[],Attendance!$J1734) &gt; 0, VLOOKUP(Attendance!$G1734,FINALS_WEEK_MONDAY_PERIOD_SCHEDULE[],2,TRUE),
       VLOOKUP(Attendance!$G1734,REGULAR_WEEK_SCHEDULE[],6,TRUE)),
IF(WEEKDAY($J1734) = 3,
       IF(COUNTIF(FINALS_WEEK_TUESDAY_DATE[],Attendance!$J1734) &gt; 0, VLOOKUP(Attendance!$G1734,FINALS_WEEK_TUESDAY_PERIOD_SCHEDULE[],2,TRUE),
       VLOOKUP(Attendance!$G1734,REGULAR_WEEK_SCHEDULE[[Tuesday]:[Period]],5,TRUE)),
IF(WEEKDAY(Attendance!$J1734) = 4,
        IF(COUNTIF(BLOCK_WEDNESDAY_DATES[],Attendance!$J1734) &gt; 0, VLOOKUP(Attendance!$G1734,BLOCK_WEDNESDAY_PERIOD_SCHEDULE[],2,TRUE),
        IF(COUNTIF(FINALS_WEEK_WEDNESDAY_DATE[],Attendance!$J1734) &gt; 0, VLOOKUP(Attendance!$G1734,FINALS_WEEK_WEDNESDAY_PERIOD_SCHEDULE[],2,TRUE),
       VLOOKUP(Attendance!$G1734,REGULAR_WEEK_SCHEDULE[[Wednesday]:[Period]],4,TRUE))),
IF(WEEKDAY($J1734) = 5,
       IF(COUNTIF(BLOCK_THURSDAY_DATES[],Attendance!$J1734) &gt; 0, VLOOKUP(Attendance!$G1734,BLOCK_THURSDAY_PERIOD_SCHEDULE[],2,TRUE),
       IF(COUNTIF(FINALS_WEEK_THURSDAY_DATE[],Attendance!$J1734) &gt; 0, VLOOKUP(Attendance!$G1734,FINALS_WEEK_THURSDAY_PERIOD_SCHEDULE[],2,TRUE),
       VLOOKUP(Attendance!$G1734,REGULAR_WEEK_SCHEDULE[[Thursday]:[Period]],3,TRUE))),
IF(WEEKDAY(Attendance!$J1734) = 6,
       IF(COUNTIF(FINALS_WEEK_FRIDAY_DATE[],Attendance!$J1734) &gt; 0, VLOOKUP(Attendance!$G1734,FINALS_WEEK_FRIDAY_PERIOD_SCHEDULE[],2,TRUE),
       VLOOKUP(Attendance!$G1734,REGULAR_WEEK_SCHEDULE[[Friday]:[Period]],2,TRUE))))))))))</f>
        <v/>
      </c>
      <c r="J1734" s="41" t="str">
        <f t="shared" ca="1" si="83"/>
        <v/>
      </c>
      <c r="K1734" s="41" t="str">
        <f>IF($A1734 &lt;&gt; "",VLOOKUP($A1734,'Student reference sheet'!$A$2:$V$2329, 7,FALSE), "")</f>
        <v/>
      </c>
      <c r="L1734" s="30" t="str">
        <f>IF($A1734 ="", "", VLOOKUP($A1734, 'Student reference sheet'!$A$2:$Z$2603,23,FALSE))</f>
        <v/>
      </c>
      <c r="M1734" s="30" t="str">
        <f>IF($A1734 ="", "", VLOOKUP($A1734, 'Student reference sheet'!$A$2:$Z$2603,24,FALSE))</f>
        <v/>
      </c>
      <c r="N1734" s="30" t="str">
        <f>IF($A1734 ="", "", VLOOKUP($A1734, 'Student reference sheet'!$A$2:$Z$2603,26,FALSE))</f>
        <v/>
      </c>
      <c r="O1734" s="30" t="str">
        <f>IF($A1734 ="", "", VLOOKUP($A1734, 'Student reference sheet'!$A$2:$Z$2603,25,FALSE))</f>
        <v/>
      </c>
      <c r="P1734" s="39" t="str">
        <f>IF($A1734 = "", "", IF(OR(VLOOKUP($A1734,'Student reference sheet'!$A$2:$V$2400,8,FALSE) = "R",  VLOOKUP($A1734,'Student reference sheet'!$A$2:$V$2400,8,FALSE) = "L"), "X", ""))</f>
        <v/>
      </c>
      <c r="Q1734" s="39" t="str">
        <f>IF($A1734 ="", "", VLOOKUP($A1734, 'Student reference sheet'!$A$2:$V$2603,22,FALSE))</f>
        <v/>
      </c>
      <c r="R1734" s="39" t="str">
        <f>IF($A1734 &lt;&gt; "",VLOOKUP($A1734,'Student reference sheet'!$A$2:$V$2329, 5,FALSE), "")</f>
        <v/>
      </c>
      <c r="S1734" s="39" t="str">
        <f>IF($A1734 &lt;&gt; "",VLOOKUP($A1734,'Student reference sheet'!$A$2:$V$2329, 6,FALSE), "")</f>
        <v/>
      </c>
      <c r="T1734" s="30" t="str">
        <f>IF($A1734 = "","",
IF(VLOOKUP($A1734,'Student reference sheet'!$A$2:$V$2329, 10,FALSE) = "Y", "Hispanic",
IF(VLOOKUP($A1734,'Student reference sheet'!$A$2:$V$2329,11,FALSE) &lt;&gt; "",
IF(VLOOKUP($A1734,'Student reference sheet'!$A$2:$V$2329,11,FALSE) = "UNK", "Unknown", VLOOKUP(VALUE(VLOOKUP($A1734,'Student reference sheet'!$A$2:$V$2329,11,FALSE)),'Ethnicity Reference'!$A$2:$B$22,2,FALSE)),
IF(VLOOKUP($A1734,'Student reference sheet'!$A$2:$V$2329,9,FALSE) &lt;&gt; "", VLOOKUP(VALUE(VLOOKUP($A1734,'Student reference sheet'!$A$2:$V$2329,9,FALSE)),'Ethnicity Reference'!$A$2:$B$22,2,FALSE),"Unknown"))))</f>
        <v/>
      </c>
      <c r="U1734" s="35"/>
    </row>
    <row r="1735" spans="1:21" ht="15.75">
      <c r="A1735" s="47"/>
      <c r="B1735" s="33"/>
      <c r="C1735" s="39" t="str">
        <f>IF($A1735 &lt;&gt; "",VLOOKUP($A1735,'Student reference sheet'!$A$2:$V$2329, 3,FALSE), "")</f>
        <v/>
      </c>
      <c r="D1735" s="39" t="str">
        <f>IF($A1735 &lt;&gt; "",VLOOKUP($A1735,'Student reference sheet'!$A$2:$V$2329, 2,FALSE), "")</f>
        <v/>
      </c>
      <c r="E1735" s="35"/>
      <c r="F1735" s="34"/>
      <c r="G1735" s="40" t="str">
        <f t="shared" ca="1" si="81"/>
        <v/>
      </c>
      <c r="H1735" s="40" t="str">
        <f t="shared" ca="1" si="82"/>
        <v/>
      </c>
      <c r="I1735" s="36" t="str">
        <f>IF($A1735 = "", "",
IF(COUNTIF(MINIMUM_DAY_DATES[], Attendance!J1735) &gt; 0, VLOOKUP(Attendance!$G1735,MINIMUM_DAY_PERIOD_SCHEDULE[], 2,TRUE),
IF(COUNTIF(RALLY_DATES[], Attendance!J1735) &gt; 0, VLOOKUP(Attendance!$G1735,RALLY_PERIOD_SCHEDULE[], 2,TRUE),
IF(WEEKDAY(Attendance!$J1735) = 2,
       IF(COUNTIF(FINALS_WEEK_MONDAY_DATE[],Attendance!$J1735) &gt; 0, VLOOKUP(Attendance!$G1735,FINALS_WEEK_MONDAY_PERIOD_SCHEDULE[],2,TRUE),
       VLOOKUP(Attendance!$G1735,REGULAR_WEEK_SCHEDULE[],6,TRUE)),
IF(WEEKDAY($J1735) = 3,
       IF(COUNTIF(FINALS_WEEK_TUESDAY_DATE[],Attendance!$J1735) &gt; 0, VLOOKUP(Attendance!$G1735,FINALS_WEEK_TUESDAY_PERIOD_SCHEDULE[],2,TRUE),
       VLOOKUP(Attendance!$G1735,REGULAR_WEEK_SCHEDULE[[Tuesday]:[Period]],5,TRUE)),
IF(WEEKDAY(Attendance!$J1735) = 4,
        IF(COUNTIF(BLOCK_WEDNESDAY_DATES[],Attendance!$J1735) &gt; 0, VLOOKUP(Attendance!$G1735,BLOCK_WEDNESDAY_PERIOD_SCHEDULE[],2,TRUE),
        IF(COUNTIF(FINALS_WEEK_WEDNESDAY_DATE[],Attendance!$J1735) &gt; 0, VLOOKUP(Attendance!$G1735,FINALS_WEEK_WEDNESDAY_PERIOD_SCHEDULE[],2,TRUE),
       VLOOKUP(Attendance!$G1735,REGULAR_WEEK_SCHEDULE[[Wednesday]:[Period]],4,TRUE))),
IF(WEEKDAY($J1735) = 5,
       IF(COUNTIF(BLOCK_THURSDAY_DATES[],Attendance!$J1735) &gt; 0, VLOOKUP(Attendance!$G1735,BLOCK_THURSDAY_PERIOD_SCHEDULE[],2,TRUE),
       IF(COUNTIF(FINALS_WEEK_THURSDAY_DATE[],Attendance!$J1735) &gt; 0, VLOOKUP(Attendance!$G1735,FINALS_WEEK_THURSDAY_PERIOD_SCHEDULE[],2,TRUE),
       VLOOKUP(Attendance!$G1735,REGULAR_WEEK_SCHEDULE[[Thursday]:[Period]],3,TRUE))),
IF(WEEKDAY(Attendance!$J1735) = 6,
       IF(COUNTIF(FINALS_WEEK_FRIDAY_DATE[],Attendance!$J1735) &gt; 0, VLOOKUP(Attendance!$G1735,FINALS_WEEK_FRIDAY_PERIOD_SCHEDULE[],2,TRUE),
       VLOOKUP(Attendance!$G1735,REGULAR_WEEK_SCHEDULE[[Friday]:[Period]],2,TRUE))))))))))</f>
        <v/>
      </c>
      <c r="J1735" s="41" t="str">
        <f t="shared" ca="1" si="83"/>
        <v/>
      </c>
      <c r="K1735" s="41" t="str">
        <f>IF($A1735 &lt;&gt; "",VLOOKUP($A1735,'Student reference sheet'!$A$2:$V$2329, 7,FALSE), "")</f>
        <v/>
      </c>
      <c r="L1735" s="30" t="str">
        <f>IF($A1735 ="", "", VLOOKUP($A1735, 'Student reference sheet'!$A$2:$Z$2603,23,FALSE))</f>
        <v/>
      </c>
      <c r="M1735" s="30" t="str">
        <f>IF($A1735 ="", "", VLOOKUP($A1735, 'Student reference sheet'!$A$2:$Z$2603,24,FALSE))</f>
        <v/>
      </c>
      <c r="N1735" s="30" t="str">
        <f>IF($A1735 ="", "", VLOOKUP($A1735, 'Student reference sheet'!$A$2:$Z$2603,26,FALSE))</f>
        <v/>
      </c>
      <c r="O1735" s="30" t="str">
        <f>IF($A1735 ="", "", VLOOKUP($A1735, 'Student reference sheet'!$A$2:$Z$2603,25,FALSE))</f>
        <v/>
      </c>
      <c r="P1735" s="39" t="str">
        <f>IF($A1735 = "", "", IF(OR(VLOOKUP($A1735,'Student reference sheet'!$A$2:$V$2400,8,FALSE) = "R",  VLOOKUP($A1735,'Student reference sheet'!$A$2:$V$2400,8,FALSE) = "L"), "X", ""))</f>
        <v/>
      </c>
      <c r="Q1735" s="39" t="str">
        <f>IF($A1735 ="", "", VLOOKUP($A1735, 'Student reference sheet'!$A$2:$V$2603,22,FALSE))</f>
        <v/>
      </c>
      <c r="R1735" s="39" t="str">
        <f>IF($A1735 &lt;&gt; "",VLOOKUP($A1735,'Student reference sheet'!$A$2:$V$2329, 5,FALSE), "")</f>
        <v/>
      </c>
      <c r="S1735" s="39" t="str">
        <f>IF($A1735 &lt;&gt; "",VLOOKUP($A1735,'Student reference sheet'!$A$2:$V$2329, 6,FALSE), "")</f>
        <v/>
      </c>
      <c r="T1735" s="30" t="str">
        <f>IF($A1735 = "","",
IF(VLOOKUP($A1735,'Student reference sheet'!$A$2:$V$2329, 10,FALSE) = "Y", "Hispanic",
IF(VLOOKUP($A1735,'Student reference sheet'!$A$2:$V$2329,11,FALSE) &lt;&gt; "",
IF(VLOOKUP($A1735,'Student reference sheet'!$A$2:$V$2329,11,FALSE) = "UNK", "Unknown", VLOOKUP(VALUE(VLOOKUP($A1735,'Student reference sheet'!$A$2:$V$2329,11,FALSE)),'Ethnicity Reference'!$A$2:$B$22,2,FALSE)),
IF(VLOOKUP($A1735,'Student reference sheet'!$A$2:$V$2329,9,FALSE) &lt;&gt; "", VLOOKUP(VALUE(VLOOKUP($A1735,'Student reference sheet'!$A$2:$V$2329,9,FALSE)),'Ethnicity Reference'!$A$2:$B$22,2,FALSE),"Unknown"))))</f>
        <v/>
      </c>
      <c r="U1735" s="35"/>
    </row>
    <row r="1736" spans="1:21" ht="15.75">
      <c r="A1736" s="47"/>
      <c r="B1736" s="33"/>
      <c r="C1736" s="39" t="str">
        <f>IF($A1736 &lt;&gt; "",VLOOKUP($A1736,'Student reference sheet'!$A$2:$V$2329, 3,FALSE), "")</f>
        <v/>
      </c>
      <c r="D1736" s="39" t="str">
        <f>IF($A1736 &lt;&gt; "",VLOOKUP($A1736,'Student reference sheet'!$A$2:$V$2329, 2,FALSE), "")</f>
        <v/>
      </c>
      <c r="E1736" s="35"/>
      <c r="F1736" s="34"/>
      <c r="G1736" s="40" t="str">
        <f t="shared" ca="1" si="81"/>
        <v/>
      </c>
      <c r="H1736" s="40" t="str">
        <f t="shared" ca="1" si="82"/>
        <v/>
      </c>
      <c r="I1736" s="36" t="str">
        <f>IF($A1736 = "", "",
IF(COUNTIF(MINIMUM_DAY_DATES[], Attendance!J1736) &gt; 0, VLOOKUP(Attendance!$G1736,MINIMUM_DAY_PERIOD_SCHEDULE[], 2,TRUE),
IF(COUNTIF(RALLY_DATES[], Attendance!J1736) &gt; 0, VLOOKUP(Attendance!$G1736,RALLY_PERIOD_SCHEDULE[], 2,TRUE),
IF(WEEKDAY(Attendance!$J1736) = 2,
       IF(COUNTIF(FINALS_WEEK_MONDAY_DATE[],Attendance!$J1736) &gt; 0, VLOOKUP(Attendance!$G1736,FINALS_WEEK_MONDAY_PERIOD_SCHEDULE[],2,TRUE),
       VLOOKUP(Attendance!$G1736,REGULAR_WEEK_SCHEDULE[],6,TRUE)),
IF(WEEKDAY($J1736) = 3,
       IF(COUNTIF(FINALS_WEEK_TUESDAY_DATE[],Attendance!$J1736) &gt; 0, VLOOKUP(Attendance!$G1736,FINALS_WEEK_TUESDAY_PERIOD_SCHEDULE[],2,TRUE),
       VLOOKUP(Attendance!$G1736,REGULAR_WEEK_SCHEDULE[[Tuesday]:[Period]],5,TRUE)),
IF(WEEKDAY(Attendance!$J1736) = 4,
        IF(COUNTIF(BLOCK_WEDNESDAY_DATES[],Attendance!$J1736) &gt; 0, VLOOKUP(Attendance!$G1736,BLOCK_WEDNESDAY_PERIOD_SCHEDULE[],2,TRUE),
        IF(COUNTIF(FINALS_WEEK_WEDNESDAY_DATE[],Attendance!$J1736) &gt; 0, VLOOKUP(Attendance!$G1736,FINALS_WEEK_WEDNESDAY_PERIOD_SCHEDULE[],2,TRUE),
       VLOOKUP(Attendance!$G1736,REGULAR_WEEK_SCHEDULE[[Wednesday]:[Period]],4,TRUE))),
IF(WEEKDAY($J1736) = 5,
       IF(COUNTIF(BLOCK_THURSDAY_DATES[],Attendance!$J1736) &gt; 0, VLOOKUP(Attendance!$G1736,BLOCK_THURSDAY_PERIOD_SCHEDULE[],2,TRUE),
       IF(COUNTIF(FINALS_WEEK_THURSDAY_DATE[],Attendance!$J1736) &gt; 0, VLOOKUP(Attendance!$G1736,FINALS_WEEK_THURSDAY_PERIOD_SCHEDULE[],2,TRUE),
       VLOOKUP(Attendance!$G1736,REGULAR_WEEK_SCHEDULE[[Thursday]:[Period]],3,TRUE))),
IF(WEEKDAY(Attendance!$J1736) = 6,
       IF(COUNTIF(FINALS_WEEK_FRIDAY_DATE[],Attendance!$J1736) &gt; 0, VLOOKUP(Attendance!$G1736,FINALS_WEEK_FRIDAY_PERIOD_SCHEDULE[],2,TRUE),
       VLOOKUP(Attendance!$G1736,REGULAR_WEEK_SCHEDULE[[Friday]:[Period]],2,TRUE))))))))))</f>
        <v/>
      </c>
      <c r="J1736" s="41" t="str">
        <f t="shared" ca="1" si="83"/>
        <v/>
      </c>
      <c r="K1736" s="41" t="str">
        <f>IF($A1736 &lt;&gt; "",VLOOKUP($A1736,'Student reference sheet'!$A$2:$V$2329, 7,FALSE), "")</f>
        <v/>
      </c>
      <c r="L1736" s="30" t="str">
        <f>IF($A1736 ="", "", VLOOKUP($A1736, 'Student reference sheet'!$A$2:$Z$2603,23,FALSE))</f>
        <v/>
      </c>
      <c r="M1736" s="30" t="str">
        <f>IF($A1736 ="", "", VLOOKUP($A1736, 'Student reference sheet'!$A$2:$Z$2603,24,FALSE))</f>
        <v/>
      </c>
      <c r="N1736" s="30" t="str">
        <f>IF($A1736 ="", "", VLOOKUP($A1736, 'Student reference sheet'!$A$2:$Z$2603,26,FALSE))</f>
        <v/>
      </c>
      <c r="O1736" s="30" t="str">
        <f>IF($A1736 ="", "", VLOOKUP($A1736, 'Student reference sheet'!$A$2:$Z$2603,25,FALSE))</f>
        <v/>
      </c>
      <c r="P1736" s="39" t="str">
        <f>IF($A1736 = "", "", IF(OR(VLOOKUP($A1736,'Student reference sheet'!$A$2:$V$2400,8,FALSE) = "R",  VLOOKUP($A1736,'Student reference sheet'!$A$2:$V$2400,8,FALSE) = "L"), "X", ""))</f>
        <v/>
      </c>
      <c r="Q1736" s="39" t="str">
        <f>IF($A1736 ="", "", VLOOKUP($A1736, 'Student reference sheet'!$A$2:$V$2603,22,FALSE))</f>
        <v/>
      </c>
      <c r="R1736" s="39" t="str">
        <f>IF($A1736 &lt;&gt; "",VLOOKUP($A1736,'Student reference sheet'!$A$2:$V$2329, 5,FALSE), "")</f>
        <v/>
      </c>
      <c r="S1736" s="39" t="str">
        <f>IF($A1736 &lt;&gt; "",VLOOKUP($A1736,'Student reference sheet'!$A$2:$V$2329, 6,FALSE), "")</f>
        <v/>
      </c>
      <c r="T1736" s="30" t="str">
        <f>IF($A1736 = "","",
IF(VLOOKUP($A1736,'Student reference sheet'!$A$2:$V$2329, 10,FALSE) = "Y", "Hispanic",
IF(VLOOKUP($A1736,'Student reference sheet'!$A$2:$V$2329,11,FALSE) &lt;&gt; "",
IF(VLOOKUP($A1736,'Student reference sheet'!$A$2:$V$2329,11,FALSE) = "UNK", "Unknown", VLOOKUP(VALUE(VLOOKUP($A1736,'Student reference sheet'!$A$2:$V$2329,11,FALSE)),'Ethnicity Reference'!$A$2:$B$22,2,FALSE)),
IF(VLOOKUP($A1736,'Student reference sheet'!$A$2:$V$2329,9,FALSE) &lt;&gt; "", VLOOKUP(VALUE(VLOOKUP($A1736,'Student reference sheet'!$A$2:$V$2329,9,FALSE)),'Ethnicity Reference'!$A$2:$B$22,2,FALSE),"Unknown"))))</f>
        <v/>
      </c>
      <c r="U1736" s="35"/>
    </row>
    <row r="1737" spans="1:21" ht="15.75">
      <c r="A1737" s="47"/>
      <c r="B1737" s="33"/>
      <c r="C1737" s="39" t="str">
        <f>IF($A1737 &lt;&gt; "",VLOOKUP($A1737,'Student reference sheet'!$A$2:$V$2329, 3,FALSE), "")</f>
        <v/>
      </c>
      <c r="D1737" s="39" t="str">
        <f>IF($A1737 &lt;&gt; "",VLOOKUP($A1737,'Student reference sheet'!$A$2:$V$2329, 2,FALSE), "")</f>
        <v/>
      </c>
      <c r="E1737" s="35"/>
      <c r="F1737" s="34"/>
      <c r="G1737" s="40" t="str">
        <f t="shared" ca="1" si="81"/>
        <v/>
      </c>
      <c r="H1737" s="40" t="str">
        <f t="shared" ca="1" si="82"/>
        <v/>
      </c>
      <c r="I1737" s="36" t="str">
        <f>IF($A1737 = "", "",
IF(COUNTIF(MINIMUM_DAY_DATES[], Attendance!J1737) &gt; 0, VLOOKUP(Attendance!$G1737,MINIMUM_DAY_PERIOD_SCHEDULE[], 2,TRUE),
IF(COUNTIF(RALLY_DATES[], Attendance!J1737) &gt; 0, VLOOKUP(Attendance!$G1737,RALLY_PERIOD_SCHEDULE[], 2,TRUE),
IF(WEEKDAY(Attendance!$J1737) = 2,
       IF(COUNTIF(FINALS_WEEK_MONDAY_DATE[],Attendance!$J1737) &gt; 0, VLOOKUP(Attendance!$G1737,FINALS_WEEK_MONDAY_PERIOD_SCHEDULE[],2,TRUE),
       VLOOKUP(Attendance!$G1737,REGULAR_WEEK_SCHEDULE[],6,TRUE)),
IF(WEEKDAY($J1737) = 3,
       IF(COUNTIF(FINALS_WEEK_TUESDAY_DATE[],Attendance!$J1737) &gt; 0, VLOOKUP(Attendance!$G1737,FINALS_WEEK_TUESDAY_PERIOD_SCHEDULE[],2,TRUE),
       VLOOKUP(Attendance!$G1737,REGULAR_WEEK_SCHEDULE[[Tuesday]:[Period]],5,TRUE)),
IF(WEEKDAY(Attendance!$J1737) = 4,
        IF(COUNTIF(BLOCK_WEDNESDAY_DATES[],Attendance!$J1737) &gt; 0, VLOOKUP(Attendance!$G1737,BLOCK_WEDNESDAY_PERIOD_SCHEDULE[],2,TRUE),
        IF(COUNTIF(FINALS_WEEK_WEDNESDAY_DATE[],Attendance!$J1737) &gt; 0, VLOOKUP(Attendance!$G1737,FINALS_WEEK_WEDNESDAY_PERIOD_SCHEDULE[],2,TRUE),
       VLOOKUP(Attendance!$G1737,REGULAR_WEEK_SCHEDULE[[Wednesday]:[Period]],4,TRUE))),
IF(WEEKDAY($J1737) = 5,
       IF(COUNTIF(BLOCK_THURSDAY_DATES[],Attendance!$J1737) &gt; 0, VLOOKUP(Attendance!$G1737,BLOCK_THURSDAY_PERIOD_SCHEDULE[],2,TRUE),
       IF(COUNTIF(FINALS_WEEK_THURSDAY_DATE[],Attendance!$J1737) &gt; 0, VLOOKUP(Attendance!$G1737,FINALS_WEEK_THURSDAY_PERIOD_SCHEDULE[],2,TRUE),
       VLOOKUP(Attendance!$G1737,REGULAR_WEEK_SCHEDULE[[Thursday]:[Period]],3,TRUE))),
IF(WEEKDAY(Attendance!$J1737) = 6,
       IF(COUNTIF(FINALS_WEEK_FRIDAY_DATE[],Attendance!$J1737) &gt; 0, VLOOKUP(Attendance!$G1737,FINALS_WEEK_FRIDAY_PERIOD_SCHEDULE[],2,TRUE),
       VLOOKUP(Attendance!$G1737,REGULAR_WEEK_SCHEDULE[[Friday]:[Period]],2,TRUE))))))))))</f>
        <v/>
      </c>
      <c r="J1737" s="41" t="str">
        <f t="shared" ca="1" si="83"/>
        <v/>
      </c>
      <c r="K1737" s="41" t="str">
        <f>IF($A1737 &lt;&gt; "",VLOOKUP($A1737,'Student reference sheet'!$A$2:$V$2329, 7,FALSE), "")</f>
        <v/>
      </c>
      <c r="L1737" s="30" t="str">
        <f>IF($A1737 ="", "", VLOOKUP($A1737, 'Student reference sheet'!$A$2:$Z$2603,23,FALSE))</f>
        <v/>
      </c>
      <c r="M1737" s="30" t="str">
        <f>IF($A1737 ="", "", VLOOKUP($A1737, 'Student reference sheet'!$A$2:$Z$2603,24,FALSE))</f>
        <v/>
      </c>
      <c r="N1737" s="30" t="str">
        <f>IF($A1737 ="", "", VLOOKUP($A1737, 'Student reference sheet'!$A$2:$Z$2603,26,FALSE))</f>
        <v/>
      </c>
      <c r="O1737" s="30" t="str">
        <f>IF($A1737 ="", "", VLOOKUP($A1737, 'Student reference sheet'!$A$2:$Z$2603,25,FALSE))</f>
        <v/>
      </c>
      <c r="P1737" s="39" t="str">
        <f>IF($A1737 = "", "", IF(OR(VLOOKUP($A1737,'Student reference sheet'!$A$2:$V$2400,8,FALSE) = "R",  VLOOKUP($A1737,'Student reference sheet'!$A$2:$V$2400,8,FALSE) = "L"), "X", ""))</f>
        <v/>
      </c>
      <c r="Q1737" s="39" t="str">
        <f>IF($A1737 ="", "", VLOOKUP($A1737, 'Student reference sheet'!$A$2:$V$2603,22,FALSE))</f>
        <v/>
      </c>
      <c r="R1737" s="39" t="str">
        <f>IF($A1737 &lt;&gt; "",VLOOKUP($A1737,'Student reference sheet'!$A$2:$V$2329, 5,FALSE), "")</f>
        <v/>
      </c>
      <c r="S1737" s="39" t="str">
        <f>IF($A1737 &lt;&gt; "",VLOOKUP($A1737,'Student reference sheet'!$A$2:$V$2329, 6,FALSE), "")</f>
        <v/>
      </c>
      <c r="T1737" s="30" t="str">
        <f>IF($A1737 = "","",
IF(VLOOKUP($A1737,'Student reference sheet'!$A$2:$V$2329, 10,FALSE) = "Y", "Hispanic",
IF(VLOOKUP($A1737,'Student reference sheet'!$A$2:$V$2329,11,FALSE) &lt;&gt; "",
IF(VLOOKUP($A1737,'Student reference sheet'!$A$2:$V$2329,11,FALSE) = "UNK", "Unknown", VLOOKUP(VALUE(VLOOKUP($A1737,'Student reference sheet'!$A$2:$V$2329,11,FALSE)),'Ethnicity Reference'!$A$2:$B$22,2,FALSE)),
IF(VLOOKUP($A1737,'Student reference sheet'!$A$2:$V$2329,9,FALSE) &lt;&gt; "", VLOOKUP(VALUE(VLOOKUP($A1737,'Student reference sheet'!$A$2:$V$2329,9,FALSE)),'Ethnicity Reference'!$A$2:$B$22,2,FALSE),"Unknown"))))</f>
        <v/>
      </c>
      <c r="U1737" s="35"/>
    </row>
    <row r="1738" spans="1:21" ht="15.75">
      <c r="A1738" s="47"/>
      <c r="B1738" s="33"/>
      <c r="C1738" s="39" t="str">
        <f>IF($A1738 &lt;&gt; "",VLOOKUP($A1738,'Student reference sheet'!$A$2:$V$2329, 3,FALSE), "")</f>
        <v/>
      </c>
      <c r="D1738" s="39" t="str">
        <f>IF($A1738 &lt;&gt; "",VLOOKUP($A1738,'Student reference sheet'!$A$2:$V$2329, 2,FALSE), "")</f>
        <v/>
      </c>
      <c r="E1738" s="35"/>
      <c r="F1738" s="34"/>
      <c r="G1738" s="40" t="str">
        <f t="shared" ref="G1738:G1801" ca="1" si="84">IF(A1738 &lt;&gt;"", IF(G1738 = "",NOW() - TODAY(), G1738), "")</f>
        <v/>
      </c>
      <c r="H1738" s="40" t="str">
        <f t="shared" ref="H1738:H1801" ca="1" si="85">IF(B1738 &lt;&gt;"", IF(H1738 = "",NOW() - TODAY(), H1738), "")</f>
        <v/>
      </c>
      <c r="I1738" s="36" t="str">
        <f>IF($A1738 = "", "",
IF(COUNTIF(MINIMUM_DAY_DATES[], Attendance!J1738) &gt; 0, VLOOKUP(Attendance!$G1738,MINIMUM_DAY_PERIOD_SCHEDULE[], 2,TRUE),
IF(COUNTIF(RALLY_DATES[], Attendance!J1738) &gt; 0, VLOOKUP(Attendance!$G1738,RALLY_PERIOD_SCHEDULE[], 2,TRUE),
IF(WEEKDAY(Attendance!$J1738) = 2,
       IF(COUNTIF(FINALS_WEEK_MONDAY_DATE[],Attendance!$J1738) &gt; 0, VLOOKUP(Attendance!$G1738,FINALS_WEEK_MONDAY_PERIOD_SCHEDULE[],2,TRUE),
       VLOOKUP(Attendance!$G1738,REGULAR_WEEK_SCHEDULE[],6,TRUE)),
IF(WEEKDAY($J1738) = 3,
       IF(COUNTIF(FINALS_WEEK_TUESDAY_DATE[],Attendance!$J1738) &gt; 0, VLOOKUP(Attendance!$G1738,FINALS_WEEK_TUESDAY_PERIOD_SCHEDULE[],2,TRUE),
       VLOOKUP(Attendance!$G1738,REGULAR_WEEK_SCHEDULE[[Tuesday]:[Period]],5,TRUE)),
IF(WEEKDAY(Attendance!$J1738) = 4,
        IF(COUNTIF(BLOCK_WEDNESDAY_DATES[],Attendance!$J1738) &gt; 0, VLOOKUP(Attendance!$G1738,BLOCK_WEDNESDAY_PERIOD_SCHEDULE[],2,TRUE),
        IF(COUNTIF(FINALS_WEEK_WEDNESDAY_DATE[],Attendance!$J1738) &gt; 0, VLOOKUP(Attendance!$G1738,FINALS_WEEK_WEDNESDAY_PERIOD_SCHEDULE[],2,TRUE),
       VLOOKUP(Attendance!$G1738,REGULAR_WEEK_SCHEDULE[[Wednesday]:[Period]],4,TRUE))),
IF(WEEKDAY($J1738) = 5,
       IF(COUNTIF(BLOCK_THURSDAY_DATES[],Attendance!$J1738) &gt; 0, VLOOKUP(Attendance!$G1738,BLOCK_THURSDAY_PERIOD_SCHEDULE[],2,TRUE),
       IF(COUNTIF(FINALS_WEEK_THURSDAY_DATE[],Attendance!$J1738) &gt; 0, VLOOKUP(Attendance!$G1738,FINALS_WEEK_THURSDAY_PERIOD_SCHEDULE[],2,TRUE),
       VLOOKUP(Attendance!$G1738,REGULAR_WEEK_SCHEDULE[[Thursday]:[Period]],3,TRUE))),
IF(WEEKDAY(Attendance!$J1738) = 6,
       IF(COUNTIF(FINALS_WEEK_FRIDAY_DATE[],Attendance!$J1738) &gt; 0, VLOOKUP(Attendance!$G1738,FINALS_WEEK_FRIDAY_PERIOD_SCHEDULE[],2,TRUE),
       VLOOKUP(Attendance!$G1738,REGULAR_WEEK_SCHEDULE[[Friday]:[Period]],2,TRUE))))))))))</f>
        <v/>
      </c>
      <c r="J1738" s="41" t="str">
        <f t="shared" ref="J1738:J1801" ca="1" si="86">IF(A1738 &lt;&gt;"", IF(J1738 = "",TODAY(), J1738), "")</f>
        <v/>
      </c>
      <c r="K1738" s="41" t="str">
        <f>IF($A1738 &lt;&gt; "",VLOOKUP($A1738,'Student reference sheet'!$A$2:$V$2329, 7,FALSE), "")</f>
        <v/>
      </c>
      <c r="L1738" s="30" t="str">
        <f>IF($A1738 ="", "", VLOOKUP($A1738, 'Student reference sheet'!$A$2:$Z$2603,23,FALSE))</f>
        <v/>
      </c>
      <c r="M1738" s="30" t="str">
        <f>IF($A1738 ="", "", VLOOKUP($A1738, 'Student reference sheet'!$A$2:$Z$2603,24,FALSE))</f>
        <v/>
      </c>
      <c r="N1738" s="30" t="str">
        <f>IF($A1738 ="", "", VLOOKUP($A1738, 'Student reference sheet'!$A$2:$Z$2603,26,FALSE))</f>
        <v/>
      </c>
      <c r="O1738" s="30" t="str">
        <f>IF($A1738 ="", "", VLOOKUP($A1738, 'Student reference sheet'!$A$2:$Z$2603,25,FALSE))</f>
        <v/>
      </c>
      <c r="P1738" s="39" t="str">
        <f>IF($A1738 = "", "", IF(OR(VLOOKUP($A1738,'Student reference sheet'!$A$2:$V$2400,8,FALSE) = "R",  VLOOKUP($A1738,'Student reference sheet'!$A$2:$V$2400,8,FALSE) = "L"), "X", ""))</f>
        <v/>
      </c>
      <c r="Q1738" s="39" t="str">
        <f>IF($A1738 ="", "", VLOOKUP($A1738, 'Student reference sheet'!$A$2:$V$2603,22,FALSE))</f>
        <v/>
      </c>
      <c r="R1738" s="39" t="str">
        <f>IF($A1738 &lt;&gt; "",VLOOKUP($A1738,'Student reference sheet'!$A$2:$V$2329, 5,FALSE), "")</f>
        <v/>
      </c>
      <c r="S1738" s="39" t="str">
        <f>IF($A1738 &lt;&gt; "",VLOOKUP($A1738,'Student reference sheet'!$A$2:$V$2329, 6,FALSE), "")</f>
        <v/>
      </c>
      <c r="T1738" s="30" t="str">
        <f>IF($A1738 = "","",
IF(VLOOKUP($A1738,'Student reference sheet'!$A$2:$V$2329, 10,FALSE) = "Y", "Hispanic",
IF(VLOOKUP($A1738,'Student reference sheet'!$A$2:$V$2329,11,FALSE) &lt;&gt; "",
IF(VLOOKUP($A1738,'Student reference sheet'!$A$2:$V$2329,11,FALSE) = "UNK", "Unknown", VLOOKUP(VALUE(VLOOKUP($A1738,'Student reference sheet'!$A$2:$V$2329,11,FALSE)),'Ethnicity Reference'!$A$2:$B$22,2,FALSE)),
IF(VLOOKUP($A1738,'Student reference sheet'!$A$2:$V$2329,9,FALSE) &lt;&gt; "", VLOOKUP(VALUE(VLOOKUP($A1738,'Student reference sheet'!$A$2:$V$2329,9,FALSE)),'Ethnicity Reference'!$A$2:$B$22,2,FALSE),"Unknown"))))</f>
        <v/>
      </c>
      <c r="U1738" s="35"/>
    </row>
    <row r="1739" spans="1:21" ht="15.75">
      <c r="A1739" s="47"/>
      <c r="B1739" s="33"/>
      <c r="C1739" s="39" t="str">
        <f>IF($A1739 &lt;&gt; "",VLOOKUP($A1739,'Student reference sheet'!$A$2:$V$2329, 3,FALSE), "")</f>
        <v/>
      </c>
      <c r="D1739" s="39" t="str">
        <f>IF($A1739 &lt;&gt; "",VLOOKUP($A1739,'Student reference sheet'!$A$2:$V$2329, 2,FALSE), "")</f>
        <v/>
      </c>
      <c r="E1739" s="35"/>
      <c r="F1739" s="34"/>
      <c r="G1739" s="40" t="str">
        <f t="shared" ca="1" si="84"/>
        <v/>
      </c>
      <c r="H1739" s="40" t="str">
        <f t="shared" ca="1" si="85"/>
        <v/>
      </c>
      <c r="I1739" s="36" t="str">
        <f>IF($A1739 = "", "",
IF(COUNTIF(MINIMUM_DAY_DATES[], Attendance!J1739) &gt; 0, VLOOKUP(Attendance!$G1739,MINIMUM_DAY_PERIOD_SCHEDULE[], 2,TRUE),
IF(COUNTIF(RALLY_DATES[], Attendance!J1739) &gt; 0, VLOOKUP(Attendance!$G1739,RALLY_PERIOD_SCHEDULE[], 2,TRUE),
IF(WEEKDAY(Attendance!$J1739) = 2,
       IF(COUNTIF(FINALS_WEEK_MONDAY_DATE[],Attendance!$J1739) &gt; 0, VLOOKUP(Attendance!$G1739,FINALS_WEEK_MONDAY_PERIOD_SCHEDULE[],2,TRUE),
       VLOOKUP(Attendance!$G1739,REGULAR_WEEK_SCHEDULE[],6,TRUE)),
IF(WEEKDAY($J1739) = 3,
       IF(COUNTIF(FINALS_WEEK_TUESDAY_DATE[],Attendance!$J1739) &gt; 0, VLOOKUP(Attendance!$G1739,FINALS_WEEK_TUESDAY_PERIOD_SCHEDULE[],2,TRUE),
       VLOOKUP(Attendance!$G1739,REGULAR_WEEK_SCHEDULE[[Tuesday]:[Period]],5,TRUE)),
IF(WEEKDAY(Attendance!$J1739) = 4,
        IF(COUNTIF(BLOCK_WEDNESDAY_DATES[],Attendance!$J1739) &gt; 0, VLOOKUP(Attendance!$G1739,BLOCK_WEDNESDAY_PERIOD_SCHEDULE[],2,TRUE),
        IF(COUNTIF(FINALS_WEEK_WEDNESDAY_DATE[],Attendance!$J1739) &gt; 0, VLOOKUP(Attendance!$G1739,FINALS_WEEK_WEDNESDAY_PERIOD_SCHEDULE[],2,TRUE),
       VLOOKUP(Attendance!$G1739,REGULAR_WEEK_SCHEDULE[[Wednesday]:[Period]],4,TRUE))),
IF(WEEKDAY($J1739) = 5,
       IF(COUNTIF(BLOCK_THURSDAY_DATES[],Attendance!$J1739) &gt; 0, VLOOKUP(Attendance!$G1739,BLOCK_THURSDAY_PERIOD_SCHEDULE[],2,TRUE),
       IF(COUNTIF(FINALS_WEEK_THURSDAY_DATE[],Attendance!$J1739) &gt; 0, VLOOKUP(Attendance!$G1739,FINALS_WEEK_THURSDAY_PERIOD_SCHEDULE[],2,TRUE),
       VLOOKUP(Attendance!$G1739,REGULAR_WEEK_SCHEDULE[[Thursday]:[Period]],3,TRUE))),
IF(WEEKDAY(Attendance!$J1739) = 6,
       IF(COUNTIF(FINALS_WEEK_FRIDAY_DATE[],Attendance!$J1739) &gt; 0, VLOOKUP(Attendance!$G1739,FINALS_WEEK_FRIDAY_PERIOD_SCHEDULE[],2,TRUE),
       VLOOKUP(Attendance!$G1739,REGULAR_WEEK_SCHEDULE[[Friday]:[Period]],2,TRUE))))))))))</f>
        <v/>
      </c>
      <c r="J1739" s="41" t="str">
        <f t="shared" ca="1" si="86"/>
        <v/>
      </c>
      <c r="K1739" s="41" t="str">
        <f>IF($A1739 &lt;&gt; "",VLOOKUP($A1739,'Student reference sheet'!$A$2:$V$2329, 7,FALSE), "")</f>
        <v/>
      </c>
      <c r="L1739" s="30" t="str">
        <f>IF($A1739 ="", "", VLOOKUP($A1739, 'Student reference sheet'!$A$2:$Z$2603,23,FALSE))</f>
        <v/>
      </c>
      <c r="M1739" s="30" t="str">
        <f>IF($A1739 ="", "", VLOOKUP($A1739, 'Student reference sheet'!$A$2:$Z$2603,24,FALSE))</f>
        <v/>
      </c>
      <c r="N1739" s="30" t="str">
        <f>IF($A1739 ="", "", VLOOKUP($A1739, 'Student reference sheet'!$A$2:$Z$2603,26,FALSE))</f>
        <v/>
      </c>
      <c r="O1739" s="30" t="str">
        <f>IF($A1739 ="", "", VLOOKUP($A1739, 'Student reference sheet'!$A$2:$Z$2603,25,FALSE))</f>
        <v/>
      </c>
      <c r="P1739" s="39" t="str">
        <f>IF($A1739 = "", "", IF(OR(VLOOKUP($A1739,'Student reference sheet'!$A$2:$V$2400,8,FALSE) = "R",  VLOOKUP($A1739,'Student reference sheet'!$A$2:$V$2400,8,FALSE) = "L"), "X", ""))</f>
        <v/>
      </c>
      <c r="Q1739" s="39" t="str">
        <f>IF($A1739 ="", "", VLOOKUP($A1739, 'Student reference sheet'!$A$2:$V$2603,22,FALSE))</f>
        <v/>
      </c>
      <c r="R1739" s="39" t="str">
        <f>IF($A1739 &lt;&gt; "",VLOOKUP($A1739,'Student reference sheet'!$A$2:$V$2329, 5,FALSE), "")</f>
        <v/>
      </c>
      <c r="S1739" s="39" t="str">
        <f>IF($A1739 &lt;&gt; "",VLOOKUP($A1739,'Student reference sheet'!$A$2:$V$2329, 6,FALSE), "")</f>
        <v/>
      </c>
      <c r="T1739" s="30" t="str">
        <f>IF($A1739 = "","",
IF(VLOOKUP($A1739,'Student reference sheet'!$A$2:$V$2329, 10,FALSE) = "Y", "Hispanic",
IF(VLOOKUP($A1739,'Student reference sheet'!$A$2:$V$2329,11,FALSE) &lt;&gt; "",
IF(VLOOKUP($A1739,'Student reference sheet'!$A$2:$V$2329,11,FALSE) = "UNK", "Unknown", VLOOKUP(VALUE(VLOOKUP($A1739,'Student reference sheet'!$A$2:$V$2329,11,FALSE)),'Ethnicity Reference'!$A$2:$B$22,2,FALSE)),
IF(VLOOKUP($A1739,'Student reference sheet'!$A$2:$V$2329,9,FALSE) &lt;&gt; "", VLOOKUP(VALUE(VLOOKUP($A1739,'Student reference sheet'!$A$2:$V$2329,9,FALSE)),'Ethnicity Reference'!$A$2:$B$22,2,FALSE),"Unknown"))))</f>
        <v/>
      </c>
      <c r="U1739" s="35"/>
    </row>
    <row r="1740" spans="1:21" ht="15.75">
      <c r="A1740" s="47"/>
      <c r="B1740" s="33"/>
      <c r="C1740" s="39" t="str">
        <f>IF($A1740 &lt;&gt; "",VLOOKUP($A1740,'Student reference sheet'!$A$2:$V$2329, 3,FALSE), "")</f>
        <v/>
      </c>
      <c r="D1740" s="39" t="str">
        <f>IF($A1740 &lt;&gt; "",VLOOKUP($A1740,'Student reference sheet'!$A$2:$V$2329, 2,FALSE), "")</f>
        <v/>
      </c>
      <c r="E1740" s="35"/>
      <c r="F1740" s="34"/>
      <c r="G1740" s="40" t="str">
        <f t="shared" ca="1" si="84"/>
        <v/>
      </c>
      <c r="H1740" s="40" t="str">
        <f t="shared" ca="1" si="85"/>
        <v/>
      </c>
      <c r="I1740" s="36" t="str">
        <f>IF($A1740 = "", "",
IF(COUNTIF(MINIMUM_DAY_DATES[], Attendance!J1740) &gt; 0, VLOOKUP(Attendance!$G1740,MINIMUM_DAY_PERIOD_SCHEDULE[], 2,TRUE),
IF(COUNTIF(RALLY_DATES[], Attendance!J1740) &gt; 0, VLOOKUP(Attendance!$G1740,RALLY_PERIOD_SCHEDULE[], 2,TRUE),
IF(WEEKDAY(Attendance!$J1740) = 2,
       IF(COUNTIF(FINALS_WEEK_MONDAY_DATE[],Attendance!$J1740) &gt; 0, VLOOKUP(Attendance!$G1740,FINALS_WEEK_MONDAY_PERIOD_SCHEDULE[],2,TRUE),
       VLOOKUP(Attendance!$G1740,REGULAR_WEEK_SCHEDULE[],6,TRUE)),
IF(WEEKDAY($J1740) = 3,
       IF(COUNTIF(FINALS_WEEK_TUESDAY_DATE[],Attendance!$J1740) &gt; 0, VLOOKUP(Attendance!$G1740,FINALS_WEEK_TUESDAY_PERIOD_SCHEDULE[],2,TRUE),
       VLOOKUP(Attendance!$G1740,REGULAR_WEEK_SCHEDULE[[Tuesday]:[Period]],5,TRUE)),
IF(WEEKDAY(Attendance!$J1740) = 4,
        IF(COUNTIF(BLOCK_WEDNESDAY_DATES[],Attendance!$J1740) &gt; 0, VLOOKUP(Attendance!$G1740,BLOCK_WEDNESDAY_PERIOD_SCHEDULE[],2,TRUE),
        IF(COUNTIF(FINALS_WEEK_WEDNESDAY_DATE[],Attendance!$J1740) &gt; 0, VLOOKUP(Attendance!$G1740,FINALS_WEEK_WEDNESDAY_PERIOD_SCHEDULE[],2,TRUE),
       VLOOKUP(Attendance!$G1740,REGULAR_WEEK_SCHEDULE[[Wednesday]:[Period]],4,TRUE))),
IF(WEEKDAY($J1740) = 5,
       IF(COUNTIF(BLOCK_THURSDAY_DATES[],Attendance!$J1740) &gt; 0, VLOOKUP(Attendance!$G1740,BLOCK_THURSDAY_PERIOD_SCHEDULE[],2,TRUE),
       IF(COUNTIF(FINALS_WEEK_THURSDAY_DATE[],Attendance!$J1740) &gt; 0, VLOOKUP(Attendance!$G1740,FINALS_WEEK_THURSDAY_PERIOD_SCHEDULE[],2,TRUE),
       VLOOKUP(Attendance!$G1740,REGULAR_WEEK_SCHEDULE[[Thursday]:[Period]],3,TRUE))),
IF(WEEKDAY(Attendance!$J1740) = 6,
       IF(COUNTIF(FINALS_WEEK_FRIDAY_DATE[],Attendance!$J1740) &gt; 0, VLOOKUP(Attendance!$G1740,FINALS_WEEK_FRIDAY_PERIOD_SCHEDULE[],2,TRUE),
       VLOOKUP(Attendance!$G1740,REGULAR_WEEK_SCHEDULE[[Friday]:[Period]],2,TRUE))))))))))</f>
        <v/>
      </c>
      <c r="J1740" s="41" t="str">
        <f t="shared" ca="1" si="86"/>
        <v/>
      </c>
      <c r="K1740" s="41" t="str">
        <f>IF($A1740 &lt;&gt; "",VLOOKUP($A1740,'Student reference sheet'!$A$2:$V$2329, 7,FALSE), "")</f>
        <v/>
      </c>
      <c r="L1740" s="30" t="str">
        <f>IF($A1740 ="", "", VLOOKUP($A1740, 'Student reference sheet'!$A$2:$Z$2603,23,FALSE))</f>
        <v/>
      </c>
      <c r="M1740" s="30" t="str">
        <f>IF($A1740 ="", "", VLOOKUP($A1740, 'Student reference sheet'!$A$2:$Z$2603,24,FALSE))</f>
        <v/>
      </c>
      <c r="N1740" s="30" t="str">
        <f>IF($A1740 ="", "", VLOOKUP($A1740, 'Student reference sheet'!$A$2:$Z$2603,26,FALSE))</f>
        <v/>
      </c>
      <c r="O1740" s="30" t="str">
        <f>IF($A1740 ="", "", VLOOKUP($A1740, 'Student reference sheet'!$A$2:$Z$2603,25,FALSE))</f>
        <v/>
      </c>
      <c r="P1740" s="39" t="str">
        <f>IF($A1740 = "", "", IF(OR(VLOOKUP($A1740,'Student reference sheet'!$A$2:$V$2400,8,FALSE) = "R",  VLOOKUP($A1740,'Student reference sheet'!$A$2:$V$2400,8,FALSE) = "L"), "X", ""))</f>
        <v/>
      </c>
      <c r="Q1740" s="39" t="str">
        <f>IF($A1740 ="", "", VLOOKUP($A1740, 'Student reference sheet'!$A$2:$V$2603,22,FALSE))</f>
        <v/>
      </c>
      <c r="R1740" s="39" t="str">
        <f>IF($A1740 &lt;&gt; "",VLOOKUP($A1740,'Student reference sheet'!$A$2:$V$2329, 5,FALSE), "")</f>
        <v/>
      </c>
      <c r="S1740" s="39" t="str">
        <f>IF($A1740 &lt;&gt; "",VLOOKUP($A1740,'Student reference sheet'!$A$2:$V$2329, 6,FALSE), "")</f>
        <v/>
      </c>
      <c r="T1740" s="30" t="str">
        <f>IF($A1740 = "","",
IF(VLOOKUP($A1740,'Student reference sheet'!$A$2:$V$2329, 10,FALSE) = "Y", "Hispanic",
IF(VLOOKUP($A1740,'Student reference sheet'!$A$2:$V$2329,11,FALSE) &lt;&gt; "",
IF(VLOOKUP($A1740,'Student reference sheet'!$A$2:$V$2329,11,FALSE) = "UNK", "Unknown", VLOOKUP(VALUE(VLOOKUP($A1740,'Student reference sheet'!$A$2:$V$2329,11,FALSE)),'Ethnicity Reference'!$A$2:$B$22,2,FALSE)),
IF(VLOOKUP($A1740,'Student reference sheet'!$A$2:$V$2329,9,FALSE) &lt;&gt; "", VLOOKUP(VALUE(VLOOKUP($A1740,'Student reference sheet'!$A$2:$V$2329,9,FALSE)),'Ethnicity Reference'!$A$2:$B$22,2,FALSE),"Unknown"))))</f>
        <v/>
      </c>
      <c r="U1740" s="35"/>
    </row>
    <row r="1741" spans="1:21" ht="15.75">
      <c r="A1741" s="47"/>
      <c r="B1741" s="33"/>
      <c r="C1741" s="39" t="str">
        <f>IF($A1741 &lt;&gt; "",VLOOKUP($A1741,'Student reference sheet'!$A$2:$V$2329, 3,FALSE), "")</f>
        <v/>
      </c>
      <c r="D1741" s="39" t="str">
        <f>IF($A1741 &lt;&gt; "",VLOOKUP($A1741,'Student reference sheet'!$A$2:$V$2329, 2,FALSE), "")</f>
        <v/>
      </c>
      <c r="E1741" s="35"/>
      <c r="F1741" s="34"/>
      <c r="G1741" s="40" t="str">
        <f t="shared" ca="1" si="84"/>
        <v/>
      </c>
      <c r="H1741" s="40" t="str">
        <f t="shared" ca="1" si="85"/>
        <v/>
      </c>
      <c r="I1741" s="36" t="str">
        <f>IF($A1741 = "", "",
IF(COUNTIF(MINIMUM_DAY_DATES[], Attendance!J1741) &gt; 0, VLOOKUP(Attendance!$G1741,MINIMUM_DAY_PERIOD_SCHEDULE[], 2,TRUE),
IF(COUNTIF(RALLY_DATES[], Attendance!J1741) &gt; 0, VLOOKUP(Attendance!$G1741,RALLY_PERIOD_SCHEDULE[], 2,TRUE),
IF(WEEKDAY(Attendance!$J1741) = 2,
       IF(COUNTIF(FINALS_WEEK_MONDAY_DATE[],Attendance!$J1741) &gt; 0, VLOOKUP(Attendance!$G1741,FINALS_WEEK_MONDAY_PERIOD_SCHEDULE[],2,TRUE),
       VLOOKUP(Attendance!$G1741,REGULAR_WEEK_SCHEDULE[],6,TRUE)),
IF(WEEKDAY($J1741) = 3,
       IF(COUNTIF(FINALS_WEEK_TUESDAY_DATE[],Attendance!$J1741) &gt; 0, VLOOKUP(Attendance!$G1741,FINALS_WEEK_TUESDAY_PERIOD_SCHEDULE[],2,TRUE),
       VLOOKUP(Attendance!$G1741,REGULAR_WEEK_SCHEDULE[[Tuesday]:[Period]],5,TRUE)),
IF(WEEKDAY(Attendance!$J1741) = 4,
        IF(COUNTIF(BLOCK_WEDNESDAY_DATES[],Attendance!$J1741) &gt; 0, VLOOKUP(Attendance!$G1741,BLOCK_WEDNESDAY_PERIOD_SCHEDULE[],2,TRUE),
        IF(COUNTIF(FINALS_WEEK_WEDNESDAY_DATE[],Attendance!$J1741) &gt; 0, VLOOKUP(Attendance!$G1741,FINALS_WEEK_WEDNESDAY_PERIOD_SCHEDULE[],2,TRUE),
       VLOOKUP(Attendance!$G1741,REGULAR_WEEK_SCHEDULE[[Wednesday]:[Period]],4,TRUE))),
IF(WEEKDAY($J1741) = 5,
       IF(COUNTIF(BLOCK_THURSDAY_DATES[],Attendance!$J1741) &gt; 0, VLOOKUP(Attendance!$G1741,BLOCK_THURSDAY_PERIOD_SCHEDULE[],2,TRUE),
       IF(COUNTIF(FINALS_WEEK_THURSDAY_DATE[],Attendance!$J1741) &gt; 0, VLOOKUP(Attendance!$G1741,FINALS_WEEK_THURSDAY_PERIOD_SCHEDULE[],2,TRUE),
       VLOOKUP(Attendance!$G1741,REGULAR_WEEK_SCHEDULE[[Thursday]:[Period]],3,TRUE))),
IF(WEEKDAY(Attendance!$J1741) = 6,
       IF(COUNTIF(FINALS_WEEK_FRIDAY_DATE[],Attendance!$J1741) &gt; 0, VLOOKUP(Attendance!$G1741,FINALS_WEEK_FRIDAY_PERIOD_SCHEDULE[],2,TRUE),
       VLOOKUP(Attendance!$G1741,REGULAR_WEEK_SCHEDULE[[Friday]:[Period]],2,TRUE))))))))))</f>
        <v/>
      </c>
      <c r="J1741" s="41" t="str">
        <f t="shared" ca="1" si="86"/>
        <v/>
      </c>
      <c r="K1741" s="41" t="str">
        <f>IF($A1741 &lt;&gt; "",VLOOKUP($A1741,'Student reference sheet'!$A$2:$V$2329, 7,FALSE), "")</f>
        <v/>
      </c>
      <c r="L1741" s="30" t="str">
        <f>IF($A1741 ="", "", VLOOKUP($A1741, 'Student reference sheet'!$A$2:$Z$2603,23,FALSE))</f>
        <v/>
      </c>
      <c r="M1741" s="30" t="str">
        <f>IF($A1741 ="", "", VLOOKUP($A1741, 'Student reference sheet'!$A$2:$Z$2603,24,FALSE))</f>
        <v/>
      </c>
      <c r="N1741" s="30" t="str">
        <f>IF($A1741 ="", "", VLOOKUP($A1741, 'Student reference sheet'!$A$2:$Z$2603,26,FALSE))</f>
        <v/>
      </c>
      <c r="O1741" s="30" t="str">
        <f>IF($A1741 ="", "", VLOOKUP($A1741, 'Student reference sheet'!$A$2:$Z$2603,25,FALSE))</f>
        <v/>
      </c>
      <c r="P1741" s="39" t="str">
        <f>IF($A1741 = "", "", IF(OR(VLOOKUP($A1741,'Student reference sheet'!$A$2:$V$2400,8,FALSE) = "R",  VLOOKUP($A1741,'Student reference sheet'!$A$2:$V$2400,8,FALSE) = "L"), "X", ""))</f>
        <v/>
      </c>
      <c r="Q1741" s="39" t="str">
        <f>IF($A1741 ="", "", VLOOKUP($A1741, 'Student reference sheet'!$A$2:$V$2603,22,FALSE))</f>
        <v/>
      </c>
      <c r="R1741" s="39" t="str">
        <f>IF($A1741 &lt;&gt; "",VLOOKUP($A1741,'Student reference sheet'!$A$2:$V$2329, 5,FALSE), "")</f>
        <v/>
      </c>
      <c r="S1741" s="39" t="str">
        <f>IF($A1741 &lt;&gt; "",VLOOKUP($A1741,'Student reference sheet'!$A$2:$V$2329, 6,FALSE), "")</f>
        <v/>
      </c>
      <c r="T1741" s="30" t="str">
        <f>IF($A1741 = "","",
IF(VLOOKUP($A1741,'Student reference sheet'!$A$2:$V$2329, 10,FALSE) = "Y", "Hispanic",
IF(VLOOKUP($A1741,'Student reference sheet'!$A$2:$V$2329,11,FALSE) &lt;&gt; "",
IF(VLOOKUP($A1741,'Student reference sheet'!$A$2:$V$2329,11,FALSE) = "UNK", "Unknown", VLOOKUP(VALUE(VLOOKUP($A1741,'Student reference sheet'!$A$2:$V$2329,11,FALSE)),'Ethnicity Reference'!$A$2:$B$22,2,FALSE)),
IF(VLOOKUP($A1741,'Student reference sheet'!$A$2:$V$2329,9,FALSE) &lt;&gt; "", VLOOKUP(VALUE(VLOOKUP($A1741,'Student reference sheet'!$A$2:$V$2329,9,FALSE)),'Ethnicity Reference'!$A$2:$B$22,2,FALSE),"Unknown"))))</f>
        <v/>
      </c>
      <c r="U1741" s="35"/>
    </row>
    <row r="1742" spans="1:21" ht="15.75">
      <c r="A1742" s="47"/>
      <c r="B1742" s="33"/>
      <c r="C1742" s="39" t="str">
        <f>IF($A1742 &lt;&gt; "",VLOOKUP($A1742,'Student reference sheet'!$A$2:$V$2329, 3,FALSE), "")</f>
        <v/>
      </c>
      <c r="D1742" s="39" t="str">
        <f>IF($A1742 &lt;&gt; "",VLOOKUP($A1742,'Student reference sheet'!$A$2:$V$2329, 2,FALSE), "")</f>
        <v/>
      </c>
      <c r="E1742" s="35"/>
      <c r="F1742" s="34"/>
      <c r="G1742" s="40" t="str">
        <f t="shared" ca="1" si="84"/>
        <v/>
      </c>
      <c r="H1742" s="40" t="str">
        <f t="shared" ca="1" si="85"/>
        <v/>
      </c>
      <c r="I1742" s="36" t="str">
        <f>IF($A1742 = "", "",
IF(COUNTIF(MINIMUM_DAY_DATES[], Attendance!J1742) &gt; 0, VLOOKUP(Attendance!$G1742,MINIMUM_DAY_PERIOD_SCHEDULE[], 2,TRUE),
IF(COUNTIF(RALLY_DATES[], Attendance!J1742) &gt; 0, VLOOKUP(Attendance!$G1742,RALLY_PERIOD_SCHEDULE[], 2,TRUE),
IF(WEEKDAY(Attendance!$J1742) = 2,
       IF(COUNTIF(FINALS_WEEK_MONDAY_DATE[],Attendance!$J1742) &gt; 0, VLOOKUP(Attendance!$G1742,FINALS_WEEK_MONDAY_PERIOD_SCHEDULE[],2,TRUE),
       VLOOKUP(Attendance!$G1742,REGULAR_WEEK_SCHEDULE[],6,TRUE)),
IF(WEEKDAY($J1742) = 3,
       IF(COUNTIF(FINALS_WEEK_TUESDAY_DATE[],Attendance!$J1742) &gt; 0, VLOOKUP(Attendance!$G1742,FINALS_WEEK_TUESDAY_PERIOD_SCHEDULE[],2,TRUE),
       VLOOKUP(Attendance!$G1742,REGULAR_WEEK_SCHEDULE[[Tuesday]:[Period]],5,TRUE)),
IF(WEEKDAY(Attendance!$J1742) = 4,
        IF(COUNTIF(BLOCK_WEDNESDAY_DATES[],Attendance!$J1742) &gt; 0, VLOOKUP(Attendance!$G1742,BLOCK_WEDNESDAY_PERIOD_SCHEDULE[],2,TRUE),
        IF(COUNTIF(FINALS_WEEK_WEDNESDAY_DATE[],Attendance!$J1742) &gt; 0, VLOOKUP(Attendance!$G1742,FINALS_WEEK_WEDNESDAY_PERIOD_SCHEDULE[],2,TRUE),
       VLOOKUP(Attendance!$G1742,REGULAR_WEEK_SCHEDULE[[Wednesday]:[Period]],4,TRUE))),
IF(WEEKDAY($J1742) = 5,
       IF(COUNTIF(BLOCK_THURSDAY_DATES[],Attendance!$J1742) &gt; 0, VLOOKUP(Attendance!$G1742,BLOCK_THURSDAY_PERIOD_SCHEDULE[],2,TRUE),
       IF(COUNTIF(FINALS_WEEK_THURSDAY_DATE[],Attendance!$J1742) &gt; 0, VLOOKUP(Attendance!$G1742,FINALS_WEEK_THURSDAY_PERIOD_SCHEDULE[],2,TRUE),
       VLOOKUP(Attendance!$G1742,REGULAR_WEEK_SCHEDULE[[Thursday]:[Period]],3,TRUE))),
IF(WEEKDAY(Attendance!$J1742) = 6,
       IF(COUNTIF(FINALS_WEEK_FRIDAY_DATE[],Attendance!$J1742) &gt; 0, VLOOKUP(Attendance!$G1742,FINALS_WEEK_FRIDAY_PERIOD_SCHEDULE[],2,TRUE),
       VLOOKUP(Attendance!$G1742,REGULAR_WEEK_SCHEDULE[[Friday]:[Period]],2,TRUE))))))))))</f>
        <v/>
      </c>
      <c r="J1742" s="41" t="str">
        <f t="shared" ca="1" si="86"/>
        <v/>
      </c>
      <c r="K1742" s="41" t="str">
        <f>IF($A1742 &lt;&gt; "",VLOOKUP($A1742,'Student reference sheet'!$A$2:$V$2329, 7,FALSE), "")</f>
        <v/>
      </c>
      <c r="L1742" s="30" t="str">
        <f>IF($A1742 ="", "", VLOOKUP($A1742, 'Student reference sheet'!$A$2:$Z$2603,23,FALSE))</f>
        <v/>
      </c>
      <c r="M1742" s="30" t="str">
        <f>IF($A1742 ="", "", VLOOKUP($A1742, 'Student reference sheet'!$A$2:$Z$2603,24,FALSE))</f>
        <v/>
      </c>
      <c r="N1742" s="30" t="str">
        <f>IF($A1742 ="", "", VLOOKUP($A1742, 'Student reference sheet'!$A$2:$Z$2603,26,FALSE))</f>
        <v/>
      </c>
      <c r="O1742" s="30" t="str">
        <f>IF($A1742 ="", "", VLOOKUP($A1742, 'Student reference sheet'!$A$2:$Z$2603,25,FALSE))</f>
        <v/>
      </c>
      <c r="P1742" s="39" t="str">
        <f>IF($A1742 = "", "", IF(OR(VLOOKUP($A1742,'Student reference sheet'!$A$2:$V$2400,8,FALSE) = "R",  VLOOKUP($A1742,'Student reference sheet'!$A$2:$V$2400,8,FALSE) = "L"), "X", ""))</f>
        <v/>
      </c>
      <c r="Q1742" s="39" t="str">
        <f>IF($A1742 ="", "", VLOOKUP($A1742, 'Student reference sheet'!$A$2:$V$2603,22,FALSE))</f>
        <v/>
      </c>
      <c r="R1742" s="39" t="str">
        <f>IF($A1742 &lt;&gt; "",VLOOKUP($A1742,'Student reference sheet'!$A$2:$V$2329, 5,FALSE), "")</f>
        <v/>
      </c>
      <c r="S1742" s="39" t="str">
        <f>IF($A1742 &lt;&gt; "",VLOOKUP($A1742,'Student reference sheet'!$A$2:$V$2329, 6,FALSE), "")</f>
        <v/>
      </c>
      <c r="T1742" s="30" t="str">
        <f>IF($A1742 = "","",
IF(VLOOKUP($A1742,'Student reference sheet'!$A$2:$V$2329, 10,FALSE) = "Y", "Hispanic",
IF(VLOOKUP($A1742,'Student reference sheet'!$A$2:$V$2329,11,FALSE) &lt;&gt; "",
IF(VLOOKUP($A1742,'Student reference sheet'!$A$2:$V$2329,11,FALSE) = "UNK", "Unknown", VLOOKUP(VALUE(VLOOKUP($A1742,'Student reference sheet'!$A$2:$V$2329,11,FALSE)),'Ethnicity Reference'!$A$2:$B$22,2,FALSE)),
IF(VLOOKUP($A1742,'Student reference sheet'!$A$2:$V$2329,9,FALSE) &lt;&gt; "", VLOOKUP(VALUE(VLOOKUP($A1742,'Student reference sheet'!$A$2:$V$2329,9,FALSE)),'Ethnicity Reference'!$A$2:$B$22,2,FALSE),"Unknown"))))</f>
        <v/>
      </c>
      <c r="U1742" s="35"/>
    </row>
    <row r="1743" spans="1:21" ht="15.75">
      <c r="A1743" s="47"/>
      <c r="B1743" s="33"/>
      <c r="C1743" s="39" t="str">
        <f>IF($A1743 &lt;&gt; "",VLOOKUP($A1743,'Student reference sheet'!$A$2:$V$2329, 3,FALSE), "")</f>
        <v/>
      </c>
      <c r="D1743" s="39" t="str">
        <f>IF($A1743 &lt;&gt; "",VLOOKUP($A1743,'Student reference sheet'!$A$2:$V$2329, 2,FALSE), "")</f>
        <v/>
      </c>
      <c r="E1743" s="35"/>
      <c r="F1743" s="34"/>
      <c r="G1743" s="40" t="str">
        <f t="shared" ca="1" si="84"/>
        <v/>
      </c>
      <c r="H1743" s="40" t="str">
        <f t="shared" ca="1" si="85"/>
        <v/>
      </c>
      <c r="I1743" s="36" t="str">
        <f>IF($A1743 = "", "",
IF(COUNTIF(MINIMUM_DAY_DATES[], Attendance!J1743) &gt; 0, VLOOKUP(Attendance!$G1743,MINIMUM_DAY_PERIOD_SCHEDULE[], 2,TRUE),
IF(COUNTIF(RALLY_DATES[], Attendance!J1743) &gt; 0, VLOOKUP(Attendance!$G1743,RALLY_PERIOD_SCHEDULE[], 2,TRUE),
IF(WEEKDAY(Attendance!$J1743) = 2,
       IF(COUNTIF(FINALS_WEEK_MONDAY_DATE[],Attendance!$J1743) &gt; 0, VLOOKUP(Attendance!$G1743,FINALS_WEEK_MONDAY_PERIOD_SCHEDULE[],2,TRUE),
       VLOOKUP(Attendance!$G1743,REGULAR_WEEK_SCHEDULE[],6,TRUE)),
IF(WEEKDAY($J1743) = 3,
       IF(COUNTIF(FINALS_WEEK_TUESDAY_DATE[],Attendance!$J1743) &gt; 0, VLOOKUP(Attendance!$G1743,FINALS_WEEK_TUESDAY_PERIOD_SCHEDULE[],2,TRUE),
       VLOOKUP(Attendance!$G1743,REGULAR_WEEK_SCHEDULE[[Tuesday]:[Period]],5,TRUE)),
IF(WEEKDAY(Attendance!$J1743) = 4,
        IF(COUNTIF(BLOCK_WEDNESDAY_DATES[],Attendance!$J1743) &gt; 0, VLOOKUP(Attendance!$G1743,BLOCK_WEDNESDAY_PERIOD_SCHEDULE[],2,TRUE),
        IF(COUNTIF(FINALS_WEEK_WEDNESDAY_DATE[],Attendance!$J1743) &gt; 0, VLOOKUP(Attendance!$G1743,FINALS_WEEK_WEDNESDAY_PERIOD_SCHEDULE[],2,TRUE),
       VLOOKUP(Attendance!$G1743,REGULAR_WEEK_SCHEDULE[[Wednesday]:[Period]],4,TRUE))),
IF(WEEKDAY($J1743) = 5,
       IF(COUNTIF(BLOCK_THURSDAY_DATES[],Attendance!$J1743) &gt; 0, VLOOKUP(Attendance!$G1743,BLOCK_THURSDAY_PERIOD_SCHEDULE[],2,TRUE),
       IF(COUNTIF(FINALS_WEEK_THURSDAY_DATE[],Attendance!$J1743) &gt; 0, VLOOKUP(Attendance!$G1743,FINALS_WEEK_THURSDAY_PERIOD_SCHEDULE[],2,TRUE),
       VLOOKUP(Attendance!$G1743,REGULAR_WEEK_SCHEDULE[[Thursday]:[Period]],3,TRUE))),
IF(WEEKDAY(Attendance!$J1743) = 6,
       IF(COUNTIF(FINALS_WEEK_FRIDAY_DATE[],Attendance!$J1743) &gt; 0, VLOOKUP(Attendance!$G1743,FINALS_WEEK_FRIDAY_PERIOD_SCHEDULE[],2,TRUE),
       VLOOKUP(Attendance!$G1743,REGULAR_WEEK_SCHEDULE[[Friday]:[Period]],2,TRUE))))))))))</f>
        <v/>
      </c>
      <c r="J1743" s="41" t="str">
        <f t="shared" ca="1" si="86"/>
        <v/>
      </c>
      <c r="K1743" s="41" t="str">
        <f>IF($A1743 &lt;&gt; "",VLOOKUP($A1743,'Student reference sheet'!$A$2:$V$2329, 7,FALSE), "")</f>
        <v/>
      </c>
      <c r="L1743" s="30" t="str">
        <f>IF($A1743 ="", "", VLOOKUP($A1743, 'Student reference sheet'!$A$2:$Z$2603,23,FALSE))</f>
        <v/>
      </c>
      <c r="M1743" s="30" t="str">
        <f>IF($A1743 ="", "", VLOOKUP($A1743, 'Student reference sheet'!$A$2:$Z$2603,24,FALSE))</f>
        <v/>
      </c>
      <c r="N1743" s="30" t="str">
        <f>IF($A1743 ="", "", VLOOKUP($A1743, 'Student reference sheet'!$A$2:$Z$2603,26,FALSE))</f>
        <v/>
      </c>
      <c r="O1743" s="30" t="str">
        <f>IF($A1743 ="", "", VLOOKUP($A1743, 'Student reference sheet'!$A$2:$Z$2603,25,FALSE))</f>
        <v/>
      </c>
      <c r="P1743" s="39" t="str">
        <f>IF($A1743 = "", "", IF(OR(VLOOKUP($A1743,'Student reference sheet'!$A$2:$V$2400,8,FALSE) = "R",  VLOOKUP($A1743,'Student reference sheet'!$A$2:$V$2400,8,FALSE) = "L"), "X", ""))</f>
        <v/>
      </c>
      <c r="Q1743" s="39" t="str">
        <f>IF($A1743 ="", "", VLOOKUP($A1743, 'Student reference sheet'!$A$2:$V$2603,22,FALSE))</f>
        <v/>
      </c>
      <c r="R1743" s="39" t="str">
        <f>IF($A1743 &lt;&gt; "",VLOOKUP($A1743,'Student reference sheet'!$A$2:$V$2329, 5,FALSE), "")</f>
        <v/>
      </c>
      <c r="S1743" s="39" t="str">
        <f>IF($A1743 &lt;&gt; "",VLOOKUP($A1743,'Student reference sheet'!$A$2:$V$2329, 6,FALSE), "")</f>
        <v/>
      </c>
      <c r="T1743" s="30" t="str">
        <f>IF($A1743 = "","",
IF(VLOOKUP($A1743,'Student reference sheet'!$A$2:$V$2329, 10,FALSE) = "Y", "Hispanic",
IF(VLOOKUP($A1743,'Student reference sheet'!$A$2:$V$2329,11,FALSE) &lt;&gt; "",
IF(VLOOKUP($A1743,'Student reference sheet'!$A$2:$V$2329,11,FALSE) = "UNK", "Unknown", VLOOKUP(VALUE(VLOOKUP($A1743,'Student reference sheet'!$A$2:$V$2329,11,FALSE)),'Ethnicity Reference'!$A$2:$B$22,2,FALSE)),
IF(VLOOKUP($A1743,'Student reference sheet'!$A$2:$V$2329,9,FALSE) &lt;&gt; "", VLOOKUP(VALUE(VLOOKUP($A1743,'Student reference sheet'!$A$2:$V$2329,9,FALSE)),'Ethnicity Reference'!$A$2:$B$22,2,FALSE),"Unknown"))))</f>
        <v/>
      </c>
      <c r="U1743" s="35"/>
    </row>
    <row r="1744" spans="1:21" ht="15.75">
      <c r="A1744" s="47"/>
      <c r="B1744" s="33"/>
      <c r="C1744" s="39" t="str">
        <f>IF($A1744 &lt;&gt; "",VLOOKUP($A1744,'Student reference sheet'!$A$2:$V$2329, 3,FALSE), "")</f>
        <v/>
      </c>
      <c r="D1744" s="39" t="str">
        <f>IF($A1744 &lt;&gt; "",VLOOKUP($A1744,'Student reference sheet'!$A$2:$V$2329, 2,FALSE), "")</f>
        <v/>
      </c>
      <c r="E1744" s="35"/>
      <c r="F1744" s="34"/>
      <c r="G1744" s="40" t="str">
        <f t="shared" ca="1" si="84"/>
        <v/>
      </c>
      <c r="H1744" s="40" t="str">
        <f t="shared" ca="1" si="85"/>
        <v/>
      </c>
      <c r="I1744" s="36" t="str">
        <f>IF($A1744 = "", "",
IF(COUNTIF(MINIMUM_DAY_DATES[], Attendance!J1744) &gt; 0, VLOOKUP(Attendance!$G1744,MINIMUM_DAY_PERIOD_SCHEDULE[], 2,TRUE),
IF(COUNTIF(RALLY_DATES[], Attendance!J1744) &gt; 0, VLOOKUP(Attendance!$G1744,RALLY_PERIOD_SCHEDULE[], 2,TRUE),
IF(WEEKDAY(Attendance!$J1744) = 2,
       IF(COUNTIF(FINALS_WEEK_MONDAY_DATE[],Attendance!$J1744) &gt; 0, VLOOKUP(Attendance!$G1744,FINALS_WEEK_MONDAY_PERIOD_SCHEDULE[],2,TRUE),
       VLOOKUP(Attendance!$G1744,REGULAR_WEEK_SCHEDULE[],6,TRUE)),
IF(WEEKDAY($J1744) = 3,
       IF(COUNTIF(FINALS_WEEK_TUESDAY_DATE[],Attendance!$J1744) &gt; 0, VLOOKUP(Attendance!$G1744,FINALS_WEEK_TUESDAY_PERIOD_SCHEDULE[],2,TRUE),
       VLOOKUP(Attendance!$G1744,REGULAR_WEEK_SCHEDULE[[Tuesday]:[Period]],5,TRUE)),
IF(WEEKDAY(Attendance!$J1744) = 4,
        IF(COUNTIF(BLOCK_WEDNESDAY_DATES[],Attendance!$J1744) &gt; 0, VLOOKUP(Attendance!$G1744,BLOCK_WEDNESDAY_PERIOD_SCHEDULE[],2,TRUE),
        IF(COUNTIF(FINALS_WEEK_WEDNESDAY_DATE[],Attendance!$J1744) &gt; 0, VLOOKUP(Attendance!$G1744,FINALS_WEEK_WEDNESDAY_PERIOD_SCHEDULE[],2,TRUE),
       VLOOKUP(Attendance!$G1744,REGULAR_WEEK_SCHEDULE[[Wednesday]:[Period]],4,TRUE))),
IF(WEEKDAY($J1744) = 5,
       IF(COUNTIF(BLOCK_THURSDAY_DATES[],Attendance!$J1744) &gt; 0, VLOOKUP(Attendance!$G1744,BLOCK_THURSDAY_PERIOD_SCHEDULE[],2,TRUE),
       IF(COUNTIF(FINALS_WEEK_THURSDAY_DATE[],Attendance!$J1744) &gt; 0, VLOOKUP(Attendance!$G1744,FINALS_WEEK_THURSDAY_PERIOD_SCHEDULE[],2,TRUE),
       VLOOKUP(Attendance!$G1744,REGULAR_WEEK_SCHEDULE[[Thursday]:[Period]],3,TRUE))),
IF(WEEKDAY(Attendance!$J1744) = 6,
       IF(COUNTIF(FINALS_WEEK_FRIDAY_DATE[],Attendance!$J1744) &gt; 0, VLOOKUP(Attendance!$G1744,FINALS_WEEK_FRIDAY_PERIOD_SCHEDULE[],2,TRUE),
       VLOOKUP(Attendance!$G1744,REGULAR_WEEK_SCHEDULE[[Friday]:[Period]],2,TRUE))))))))))</f>
        <v/>
      </c>
      <c r="J1744" s="41" t="str">
        <f t="shared" ca="1" si="86"/>
        <v/>
      </c>
      <c r="K1744" s="41" t="str">
        <f>IF($A1744 &lt;&gt; "",VLOOKUP($A1744,'Student reference sheet'!$A$2:$V$2329, 7,FALSE), "")</f>
        <v/>
      </c>
      <c r="L1744" s="30" t="str">
        <f>IF($A1744 ="", "", VLOOKUP($A1744, 'Student reference sheet'!$A$2:$Z$2603,23,FALSE))</f>
        <v/>
      </c>
      <c r="M1744" s="30" t="str">
        <f>IF($A1744 ="", "", VLOOKUP($A1744, 'Student reference sheet'!$A$2:$Z$2603,24,FALSE))</f>
        <v/>
      </c>
      <c r="N1744" s="30" t="str">
        <f>IF($A1744 ="", "", VLOOKUP($A1744, 'Student reference sheet'!$A$2:$Z$2603,26,FALSE))</f>
        <v/>
      </c>
      <c r="O1744" s="30" t="str">
        <f>IF($A1744 ="", "", VLOOKUP($A1744, 'Student reference sheet'!$A$2:$Z$2603,25,FALSE))</f>
        <v/>
      </c>
      <c r="P1744" s="39" t="str">
        <f>IF($A1744 = "", "", IF(OR(VLOOKUP($A1744,'Student reference sheet'!$A$2:$V$2400,8,FALSE) = "R",  VLOOKUP($A1744,'Student reference sheet'!$A$2:$V$2400,8,FALSE) = "L"), "X", ""))</f>
        <v/>
      </c>
      <c r="Q1744" s="39" t="str">
        <f>IF($A1744 ="", "", VLOOKUP($A1744, 'Student reference sheet'!$A$2:$V$2603,22,FALSE))</f>
        <v/>
      </c>
      <c r="R1744" s="39" t="str">
        <f>IF($A1744 &lt;&gt; "",VLOOKUP($A1744,'Student reference sheet'!$A$2:$V$2329, 5,FALSE), "")</f>
        <v/>
      </c>
      <c r="S1744" s="39" t="str">
        <f>IF($A1744 &lt;&gt; "",VLOOKUP($A1744,'Student reference sheet'!$A$2:$V$2329, 6,FALSE), "")</f>
        <v/>
      </c>
      <c r="T1744" s="30" t="str">
        <f>IF($A1744 = "","",
IF(VLOOKUP($A1744,'Student reference sheet'!$A$2:$V$2329, 10,FALSE) = "Y", "Hispanic",
IF(VLOOKUP($A1744,'Student reference sheet'!$A$2:$V$2329,11,FALSE) &lt;&gt; "",
IF(VLOOKUP($A1744,'Student reference sheet'!$A$2:$V$2329,11,FALSE) = "UNK", "Unknown", VLOOKUP(VALUE(VLOOKUP($A1744,'Student reference sheet'!$A$2:$V$2329,11,FALSE)),'Ethnicity Reference'!$A$2:$B$22,2,FALSE)),
IF(VLOOKUP($A1744,'Student reference sheet'!$A$2:$V$2329,9,FALSE) &lt;&gt; "", VLOOKUP(VALUE(VLOOKUP($A1744,'Student reference sheet'!$A$2:$V$2329,9,FALSE)),'Ethnicity Reference'!$A$2:$B$22,2,FALSE),"Unknown"))))</f>
        <v/>
      </c>
      <c r="U1744" s="35"/>
    </row>
    <row r="1745" spans="1:21" ht="15.75">
      <c r="A1745" s="47"/>
      <c r="B1745" s="33"/>
      <c r="C1745" s="39" t="str">
        <f>IF($A1745 &lt;&gt; "",VLOOKUP($A1745,'Student reference sheet'!$A$2:$V$2329, 3,FALSE), "")</f>
        <v/>
      </c>
      <c r="D1745" s="39" t="str">
        <f>IF($A1745 &lt;&gt; "",VLOOKUP($A1745,'Student reference sheet'!$A$2:$V$2329, 2,FALSE), "")</f>
        <v/>
      </c>
      <c r="E1745" s="35"/>
      <c r="F1745" s="34"/>
      <c r="G1745" s="40" t="str">
        <f t="shared" ca="1" si="84"/>
        <v/>
      </c>
      <c r="H1745" s="40" t="str">
        <f t="shared" ca="1" si="85"/>
        <v/>
      </c>
      <c r="I1745" s="36" t="str">
        <f>IF($A1745 = "", "",
IF(COUNTIF(MINIMUM_DAY_DATES[], Attendance!J1745) &gt; 0, VLOOKUP(Attendance!$G1745,MINIMUM_DAY_PERIOD_SCHEDULE[], 2,TRUE),
IF(COUNTIF(RALLY_DATES[], Attendance!J1745) &gt; 0, VLOOKUP(Attendance!$G1745,RALLY_PERIOD_SCHEDULE[], 2,TRUE),
IF(WEEKDAY(Attendance!$J1745) = 2,
       IF(COUNTIF(FINALS_WEEK_MONDAY_DATE[],Attendance!$J1745) &gt; 0, VLOOKUP(Attendance!$G1745,FINALS_WEEK_MONDAY_PERIOD_SCHEDULE[],2,TRUE),
       VLOOKUP(Attendance!$G1745,REGULAR_WEEK_SCHEDULE[],6,TRUE)),
IF(WEEKDAY($J1745) = 3,
       IF(COUNTIF(FINALS_WEEK_TUESDAY_DATE[],Attendance!$J1745) &gt; 0, VLOOKUP(Attendance!$G1745,FINALS_WEEK_TUESDAY_PERIOD_SCHEDULE[],2,TRUE),
       VLOOKUP(Attendance!$G1745,REGULAR_WEEK_SCHEDULE[[Tuesday]:[Period]],5,TRUE)),
IF(WEEKDAY(Attendance!$J1745) = 4,
        IF(COUNTIF(BLOCK_WEDNESDAY_DATES[],Attendance!$J1745) &gt; 0, VLOOKUP(Attendance!$G1745,BLOCK_WEDNESDAY_PERIOD_SCHEDULE[],2,TRUE),
        IF(COUNTIF(FINALS_WEEK_WEDNESDAY_DATE[],Attendance!$J1745) &gt; 0, VLOOKUP(Attendance!$G1745,FINALS_WEEK_WEDNESDAY_PERIOD_SCHEDULE[],2,TRUE),
       VLOOKUP(Attendance!$G1745,REGULAR_WEEK_SCHEDULE[[Wednesday]:[Period]],4,TRUE))),
IF(WEEKDAY($J1745) = 5,
       IF(COUNTIF(BLOCK_THURSDAY_DATES[],Attendance!$J1745) &gt; 0, VLOOKUP(Attendance!$G1745,BLOCK_THURSDAY_PERIOD_SCHEDULE[],2,TRUE),
       IF(COUNTIF(FINALS_WEEK_THURSDAY_DATE[],Attendance!$J1745) &gt; 0, VLOOKUP(Attendance!$G1745,FINALS_WEEK_THURSDAY_PERIOD_SCHEDULE[],2,TRUE),
       VLOOKUP(Attendance!$G1745,REGULAR_WEEK_SCHEDULE[[Thursday]:[Period]],3,TRUE))),
IF(WEEKDAY(Attendance!$J1745) = 6,
       IF(COUNTIF(FINALS_WEEK_FRIDAY_DATE[],Attendance!$J1745) &gt; 0, VLOOKUP(Attendance!$G1745,FINALS_WEEK_FRIDAY_PERIOD_SCHEDULE[],2,TRUE),
       VLOOKUP(Attendance!$G1745,REGULAR_WEEK_SCHEDULE[[Friday]:[Period]],2,TRUE))))))))))</f>
        <v/>
      </c>
      <c r="J1745" s="41" t="str">
        <f t="shared" ca="1" si="86"/>
        <v/>
      </c>
      <c r="K1745" s="41" t="str">
        <f>IF($A1745 &lt;&gt; "",VLOOKUP($A1745,'Student reference sheet'!$A$2:$V$2329, 7,FALSE), "")</f>
        <v/>
      </c>
      <c r="L1745" s="30" t="str">
        <f>IF($A1745 ="", "", VLOOKUP($A1745, 'Student reference sheet'!$A$2:$Z$2603,23,FALSE))</f>
        <v/>
      </c>
      <c r="M1745" s="30" t="str">
        <f>IF($A1745 ="", "", VLOOKUP($A1745, 'Student reference sheet'!$A$2:$Z$2603,24,FALSE))</f>
        <v/>
      </c>
      <c r="N1745" s="30" t="str">
        <f>IF($A1745 ="", "", VLOOKUP($A1745, 'Student reference sheet'!$A$2:$Z$2603,26,FALSE))</f>
        <v/>
      </c>
      <c r="O1745" s="30" t="str">
        <f>IF($A1745 ="", "", VLOOKUP($A1745, 'Student reference sheet'!$A$2:$Z$2603,25,FALSE))</f>
        <v/>
      </c>
      <c r="P1745" s="39" t="str">
        <f>IF($A1745 = "", "", IF(OR(VLOOKUP($A1745,'Student reference sheet'!$A$2:$V$2400,8,FALSE) = "R",  VLOOKUP($A1745,'Student reference sheet'!$A$2:$V$2400,8,FALSE) = "L"), "X", ""))</f>
        <v/>
      </c>
      <c r="Q1745" s="39" t="str">
        <f>IF($A1745 ="", "", VLOOKUP($A1745, 'Student reference sheet'!$A$2:$V$2603,22,FALSE))</f>
        <v/>
      </c>
      <c r="R1745" s="39" t="str">
        <f>IF($A1745 &lt;&gt; "",VLOOKUP($A1745,'Student reference sheet'!$A$2:$V$2329, 5,FALSE), "")</f>
        <v/>
      </c>
      <c r="S1745" s="39" t="str">
        <f>IF($A1745 &lt;&gt; "",VLOOKUP($A1745,'Student reference sheet'!$A$2:$V$2329, 6,FALSE), "")</f>
        <v/>
      </c>
      <c r="T1745" s="30" t="str">
        <f>IF($A1745 = "","",
IF(VLOOKUP($A1745,'Student reference sheet'!$A$2:$V$2329, 10,FALSE) = "Y", "Hispanic",
IF(VLOOKUP($A1745,'Student reference sheet'!$A$2:$V$2329,11,FALSE) &lt;&gt; "",
IF(VLOOKUP($A1745,'Student reference sheet'!$A$2:$V$2329,11,FALSE) = "UNK", "Unknown", VLOOKUP(VALUE(VLOOKUP($A1745,'Student reference sheet'!$A$2:$V$2329,11,FALSE)),'Ethnicity Reference'!$A$2:$B$22,2,FALSE)),
IF(VLOOKUP($A1745,'Student reference sheet'!$A$2:$V$2329,9,FALSE) &lt;&gt; "", VLOOKUP(VALUE(VLOOKUP($A1745,'Student reference sheet'!$A$2:$V$2329,9,FALSE)),'Ethnicity Reference'!$A$2:$B$22,2,FALSE),"Unknown"))))</f>
        <v/>
      </c>
      <c r="U1745" s="35"/>
    </row>
    <row r="1746" spans="1:21" ht="15.75">
      <c r="A1746" s="47"/>
      <c r="B1746" s="33"/>
      <c r="C1746" s="39" t="str">
        <f>IF($A1746 &lt;&gt; "",VLOOKUP($A1746,'Student reference sheet'!$A$2:$V$2329, 3,FALSE), "")</f>
        <v/>
      </c>
      <c r="D1746" s="39" t="str">
        <f>IF($A1746 &lt;&gt; "",VLOOKUP($A1746,'Student reference sheet'!$A$2:$V$2329, 2,FALSE), "")</f>
        <v/>
      </c>
      <c r="E1746" s="35"/>
      <c r="F1746" s="34"/>
      <c r="G1746" s="40" t="str">
        <f t="shared" ca="1" si="84"/>
        <v/>
      </c>
      <c r="H1746" s="40" t="str">
        <f t="shared" ca="1" si="85"/>
        <v/>
      </c>
      <c r="I1746" s="36" t="str">
        <f>IF($A1746 = "", "",
IF(COUNTIF(MINIMUM_DAY_DATES[], Attendance!J1746) &gt; 0, VLOOKUP(Attendance!$G1746,MINIMUM_DAY_PERIOD_SCHEDULE[], 2,TRUE),
IF(COUNTIF(RALLY_DATES[], Attendance!J1746) &gt; 0, VLOOKUP(Attendance!$G1746,RALLY_PERIOD_SCHEDULE[], 2,TRUE),
IF(WEEKDAY(Attendance!$J1746) = 2,
       IF(COUNTIF(FINALS_WEEK_MONDAY_DATE[],Attendance!$J1746) &gt; 0, VLOOKUP(Attendance!$G1746,FINALS_WEEK_MONDAY_PERIOD_SCHEDULE[],2,TRUE),
       VLOOKUP(Attendance!$G1746,REGULAR_WEEK_SCHEDULE[],6,TRUE)),
IF(WEEKDAY($J1746) = 3,
       IF(COUNTIF(FINALS_WEEK_TUESDAY_DATE[],Attendance!$J1746) &gt; 0, VLOOKUP(Attendance!$G1746,FINALS_WEEK_TUESDAY_PERIOD_SCHEDULE[],2,TRUE),
       VLOOKUP(Attendance!$G1746,REGULAR_WEEK_SCHEDULE[[Tuesday]:[Period]],5,TRUE)),
IF(WEEKDAY(Attendance!$J1746) = 4,
        IF(COUNTIF(BLOCK_WEDNESDAY_DATES[],Attendance!$J1746) &gt; 0, VLOOKUP(Attendance!$G1746,BLOCK_WEDNESDAY_PERIOD_SCHEDULE[],2,TRUE),
        IF(COUNTIF(FINALS_WEEK_WEDNESDAY_DATE[],Attendance!$J1746) &gt; 0, VLOOKUP(Attendance!$G1746,FINALS_WEEK_WEDNESDAY_PERIOD_SCHEDULE[],2,TRUE),
       VLOOKUP(Attendance!$G1746,REGULAR_WEEK_SCHEDULE[[Wednesday]:[Period]],4,TRUE))),
IF(WEEKDAY($J1746) = 5,
       IF(COUNTIF(BLOCK_THURSDAY_DATES[],Attendance!$J1746) &gt; 0, VLOOKUP(Attendance!$G1746,BLOCK_THURSDAY_PERIOD_SCHEDULE[],2,TRUE),
       IF(COUNTIF(FINALS_WEEK_THURSDAY_DATE[],Attendance!$J1746) &gt; 0, VLOOKUP(Attendance!$G1746,FINALS_WEEK_THURSDAY_PERIOD_SCHEDULE[],2,TRUE),
       VLOOKUP(Attendance!$G1746,REGULAR_WEEK_SCHEDULE[[Thursday]:[Period]],3,TRUE))),
IF(WEEKDAY(Attendance!$J1746) = 6,
       IF(COUNTIF(FINALS_WEEK_FRIDAY_DATE[],Attendance!$J1746) &gt; 0, VLOOKUP(Attendance!$G1746,FINALS_WEEK_FRIDAY_PERIOD_SCHEDULE[],2,TRUE),
       VLOOKUP(Attendance!$G1746,REGULAR_WEEK_SCHEDULE[[Friday]:[Period]],2,TRUE))))))))))</f>
        <v/>
      </c>
      <c r="J1746" s="41" t="str">
        <f t="shared" ca="1" si="86"/>
        <v/>
      </c>
      <c r="K1746" s="41" t="str">
        <f>IF($A1746 &lt;&gt; "",VLOOKUP($A1746,'Student reference sheet'!$A$2:$V$2329, 7,FALSE), "")</f>
        <v/>
      </c>
      <c r="L1746" s="30" t="str">
        <f>IF($A1746 ="", "", VLOOKUP($A1746, 'Student reference sheet'!$A$2:$Z$2603,23,FALSE))</f>
        <v/>
      </c>
      <c r="M1746" s="30" t="str">
        <f>IF($A1746 ="", "", VLOOKUP($A1746, 'Student reference sheet'!$A$2:$Z$2603,24,FALSE))</f>
        <v/>
      </c>
      <c r="N1746" s="30" t="str">
        <f>IF($A1746 ="", "", VLOOKUP($A1746, 'Student reference sheet'!$A$2:$Z$2603,26,FALSE))</f>
        <v/>
      </c>
      <c r="O1746" s="30" t="str">
        <f>IF($A1746 ="", "", VLOOKUP($A1746, 'Student reference sheet'!$A$2:$Z$2603,25,FALSE))</f>
        <v/>
      </c>
      <c r="P1746" s="39" t="str">
        <f>IF($A1746 = "", "", IF(OR(VLOOKUP($A1746,'Student reference sheet'!$A$2:$V$2400,8,FALSE) = "R",  VLOOKUP($A1746,'Student reference sheet'!$A$2:$V$2400,8,FALSE) = "L"), "X", ""))</f>
        <v/>
      </c>
      <c r="Q1746" s="39" t="str">
        <f>IF($A1746 ="", "", VLOOKUP($A1746, 'Student reference sheet'!$A$2:$V$2603,22,FALSE))</f>
        <v/>
      </c>
      <c r="R1746" s="39" t="str">
        <f>IF($A1746 &lt;&gt; "",VLOOKUP($A1746,'Student reference sheet'!$A$2:$V$2329, 5,FALSE), "")</f>
        <v/>
      </c>
      <c r="S1746" s="39" t="str">
        <f>IF($A1746 &lt;&gt; "",VLOOKUP($A1746,'Student reference sheet'!$A$2:$V$2329, 6,FALSE), "")</f>
        <v/>
      </c>
      <c r="T1746" s="30" t="str">
        <f>IF($A1746 = "","",
IF(VLOOKUP($A1746,'Student reference sheet'!$A$2:$V$2329, 10,FALSE) = "Y", "Hispanic",
IF(VLOOKUP($A1746,'Student reference sheet'!$A$2:$V$2329,11,FALSE) &lt;&gt; "",
IF(VLOOKUP($A1746,'Student reference sheet'!$A$2:$V$2329,11,FALSE) = "UNK", "Unknown", VLOOKUP(VALUE(VLOOKUP($A1746,'Student reference sheet'!$A$2:$V$2329,11,FALSE)),'Ethnicity Reference'!$A$2:$B$22,2,FALSE)),
IF(VLOOKUP($A1746,'Student reference sheet'!$A$2:$V$2329,9,FALSE) &lt;&gt; "", VLOOKUP(VALUE(VLOOKUP($A1746,'Student reference sheet'!$A$2:$V$2329,9,FALSE)),'Ethnicity Reference'!$A$2:$B$22,2,FALSE),"Unknown"))))</f>
        <v/>
      </c>
      <c r="U1746" s="35"/>
    </row>
    <row r="1747" spans="1:21" ht="15.75">
      <c r="A1747" s="47"/>
      <c r="B1747" s="33"/>
      <c r="C1747" s="39" t="str">
        <f>IF($A1747 &lt;&gt; "",VLOOKUP($A1747,'Student reference sheet'!$A$2:$V$2329, 3,FALSE), "")</f>
        <v/>
      </c>
      <c r="D1747" s="39" t="str">
        <f>IF($A1747 &lt;&gt; "",VLOOKUP($A1747,'Student reference sheet'!$A$2:$V$2329, 2,FALSE), "")</f>
        <v/>
      </c>
      <c r="E1747" s="35"/>
      <c r="F1747" s="34"/>
      <c r="G1747" s="40" t="str">
        <f t="shared" ca="1" si="84"/>
        <v/>
      </c>
      <c r="H1747" s="40" t="str">
        <f t="shared" ca="1" si="85"/>
        <v/>
      </c>
      <c r="I1747" s="36" t="str">
        <f>IF($A1747 = "", "",
IF(COUNTIF(MINIMUM_DAY_DATES[], Attendance!J1747) &gt; 0, VLOOKUP(Attendance!$G1747,MINIMUM_DAY_PERIOD_SCHEDULE[], 2,TRUE),
IF(COUNTIF(RALLY_DATES[], Attendance!J1747) &gt; 0, VLOOKUP(Attendance!$G1747,RALLY_PERIOD_SCHEDULE[], 2,TRUE),
IF(WEEKDAY(Attendance!$J1747) = 2,
       IF(COUNTIF(FINALS_WEEK_MONDAY_DATE[],Attendance!$J1747) &gt; 0, VLOOKUP(Attendance!$G1747,FINALS_WEEK_MONDAY_PERIOD_SCHEDULE[],2,TRUE),
       VLOOKUP(Attendance!$G1747,REGULAR_WEEK_SCHEDULE[],6,TRUE)),
IF(WEEKDAY($J1747) = 3,
       IF(COUNTIF(FINALS_WEEK_TUESDAY_DATE[],Attendance!$J1747) &gt; 0, VLOOKUP(Attendance!$G1747,FINALS_WEEK_TUESDAY_PERIOD_SCHEDULE[],2,TRUE),
       VLOOKUP(Attendance!$G1747,REGULAR_WEEK_SCHEDULE[[Tuesday]:[Period]],5,TRUE)),
IF(WEEKDAY(Attendance!$J1747) = 4,
        IF(COUNTIF(BLOCK_WEDNESDAY_DATES[],Attendance!$J1747) &gt; 0, VLOOKUP(Attendance!$G1747,BLOCK_WEDNESDAY_PERIOD_SCHEDULE[],2,TRUE),
        IF(COUNTIF(FINALS_WEEK_WEDNESDAY_DATE[],Attendance!$J1747) &gt; 0, VLOOKUP(Attendance!$G1747,FINALS_WEEK_WEDNESDAY_PERIOD_SCHEDULE[],2,TRUE),
       VLOOKUP(Attendance!$G1747,REGULAR_WEEK_SCHEDULE[[Wednesday]:[Period]],4,TRUE))),
IF(WEEKDAY($J1747) = 5,
       IF(COUNTIF(BLOCK_THURSDAY_DATES[],Attendance!$J1747) &gt; 0, VLOOKUP(Attendance!$G1747,BLOCK_THURSDAY_PERIOD_SCHEDULE[],2,TRUE),
       IF(COUNTIF(FINALS_WEEK_THURSDAY_DATE[],Attendance!$J1747) &gt; 0, VLOOKUP(Attendance!$G1747,FINALS_WEEK_THURSDAY_PERIOD_SCHEDULE[],2,TRUE),
       VLOOKUP(Attendance!$G1747,REGULAR_WEEK_SCHEDULE[[Thursday]:[Period]],3,TRUE))),
IF(WEEKDAY(Attendance!$J1747) = 6,
       IF(COUNTIF(FINALS_WEEK_FRIDAY_DATE[],Attendance!$J1747) &gt; 0, VLOOKUP(Attendance!$G1747,FINALS_WEEK_FRIDAY_PERIOD_SCHEDULE[],2,TRUE),
       VLOOKUP(Attendance!$G1747,REGULAR_WEEK_SCHEDULE[[Friday]:[Period]],2,TRUE))))))))))</f>
        <v/>
      </c>
      <c r="J1747" s="41" t="str">
        <f t="shared" ca="1" si="86"/>
        <v/>
      </c>
      <c r="K1747" s="41" t="str">
        <f>IF($A1747 &lt;&gt; "",VLOOKUP($A1747,'Student reference sheet'!$A$2:$V$2329, 7,FALSE), "")</f>
        <v/>
      </c>
      <c r="L1747" s="30" t="str">
        <f>IF($A1747 ="", "", VLOOKUP($A1747, 'Student reference sheet'!$A$2:$Z$2603,23,FALSE))</f>
        <v/>
      </c>
      <c r="M1747" s="30" t="str">
        <f>IF($A1747 ="", "", VLOOKUP($A1747, 'Student reference sheet'!$A$2:$Z$2603,24,FALSE))</f>
        <v/>
      </c>
      <c r="N1747" s="30" t="str">
        <f>IF($A1747 ="", "", VLOOKUP($A1747, 'Student reference sheet'!$A$2:$Z$2603,26,FALSE))</f>
        <v/>
      </c>
      <c r="O1747" s="30" t="str">
        <f>IF($A1747 ="", "", VLOOKUP($A1747, 'Student reference sheet'!$A$2:$Z$2603,25,FALSE))</f>
        <v/>
      </c>
      <c r="P1747" s="39" t="str">
        <f>IF($A1747 = "", "", IF(OR(VLOOKUP($A1747,'Student reference sheet'!$A$2:$V$2400,8,FALSE) = "R",  VLOOKUP($A1747,'Student reference sheet'!$A$2:$V$2400,8,FALSE) = "L"), "X", ""))</f>
        <v/>
      </c>
      <c r="Q1747" s="39" t="str">
        <f>IF($A1747 ="", "", VLOOKUP($A1747, 'Student reference sheet'!$A$2:$V$2603,22,FALSE))</f>
        <v/>
      </c>
      <c r="R1747" s="39" t="str">
        <f>IF($A1747 &lt;&gt; "",VLOOKUP($A1747,'Student reference sheet'!$A$2:$V$2329, 5,FALSE), "")</f>
        <v/>
      </c>
      <c r="S1747" s="39" t="str">
        <f>IF($A1747 &lt;&gt; "",VLOOKUP($A1747,'Student reference sheet'!$A$2:$V$2329, 6,FALSE), "")</f>
        <v/>
      </c>
      <c r="T1747" s="30" t="str">
        <f>IF($A1747 = "","",
IF(VLOOKUP($A1747,'Student reference sheet'!$A$2:$V$2329, 10,FALSE) = "Y", "Hispanic",
IF(VLOOKUP($A1747,'Student reference sheet'!$A$2:$V$2329,11,FALSE) &lt;&gt; "",
IF(VLOOKUP($A1747,'Student reference sheet'!$A$2:$V$2329,11,FALSE) = "UNK", "Unknown", VLOOKUP(VALUE(VLOOKUP($A1747,'Student reference sheet'!$A$2:$V$2329,11,FALSE)),'Ethnicity Reference'!$A$2:$B$22,2,FALSE)),
IF(VLOOKUP($A1747,'Student reference sheet'!$A$2:$V$2329,9,FALSE) &lt;&gt; "", VLOOKUP(VALUE(VLOOKUP($A1747,'Student reference sheet'!$A$2:$V$2329,9,FALSE)),'Ethnicity Reference'!$A$2:$B$22,2,FALSE),"Unknown"))))</f>
        <v/>
      </c>
      <c r="U1747" s="35"/>
    </row>
    <row r="1748" spans="1:21" ht="15.75">
      <c r="A1748" s="47"/>
      <c r="B1748" s="33"/>
      <c r="C1748" s="39" t="str">
        <f>IF($A1748 &lt;&gt; "",VLOOKUP($A1748,'Student reference sheet'!$A$2:$V$2329, 3,FALSE), "")</f>
        <v/>
      </c>
      <c r="D1748" s="39" t="str">
        <f>IF($A1748 &lt;&gt; "",VLOOKUP($A1748,'Student reference sheet'!$A$2:$V$2329, 2,FALSE), "")</f>
        <v/>
      </c>
      <c r="E1748" s="35"/>
      <c r="F1748" s="34"/>
      <c r="G1748" s="40" t="str">
        <f t="shared" ca="1" si="84"/>
        <v/>
      </c>
      <c r="H1748" s="40" t="str">
        <f t="shared" ca="1" si="85"/>
        <v/>
      </c>
      <c r="I1748" s="36" t="str">
        <f>IF($A1748 = "", "",
IF(COUNTIF(MINIMUM_DAY_DATES[], Attendance!J1748) &gt; 0, VLOOKUP(Attendance!$G1748,MINIMUM_DAY_PERIOD_SCHEDULE[], 2,TRUE),
IF(COUNTIF(RALLY_DATES[], Attendance!J1748) &gt; 0, VLOOKUP(Attendance!$G1748,RALLY_PERIOD_SCHEDULE[], 2,TRUE),
IF(WEEKDAY(Attendance!$J1748) = 2,
       IF(COUNTIF(FINALS_WEEK_MONDAY_DATE[],Attendance!$J1748) &gt; 0, VLOOKUP(Attendance!$G1748,FINALS_WEEK_MONDAY_PERIOD_SCHEDULE[],2,TRUE),
       VLOOKUP(Attendance!$G1748,REGULAR_WEEK_SCHEDULE[],6,TRUE)),
IF(WEEKDAY($J1748) = 3,
       IF(COUNTIF(FINALS_WEEK_TUESDAY_DATE[],Attendance!$J1748) &gt; 0, VLOOKUP(Attendance!$G1748,FINALS_WEEK_TUESDAY_PERIOD_SCHEDULE[],2,TRUE),
       VLOOKUP(Attendance!$G1748,REGULAR_WEEK_SCHEDULE[[Tuesday]:[Period]],5,TRUE)),
IF(WEEKDAY(Attendance!$J1748) = 4,
        IF(COUNTIF(BLOCK_WEDNESDAY_DATES[],Attendance!$J1748) &gt; 0, VLOOKUP(Attendance!$G1748,BLOCK_WEDNESDAY_PERIOD_SCHEDULE[],2,TRUE),
        IF(COUNTIF(FINALS_WEEK_WEDNESDAY_DATE[],Attendance!$J1748) &gt; 0, VLOOKUP(Attendance!$G1748,FINALS_WEEK_WEDNESDAY_PERIOD_SCHEDULE[],2,TRUE),
       VLOOKUP(Attendance!$G1748,REGULAR_WEEK_SCHEDULE[[Wednesday]:[Period]],4,TRUE))),
IF(WEEKDAY($J1748) = 5,
       IF(COUNTIF(BLOCK_THURSDAY_DATES[],Attendance!$J1748) &gt; 0, VLOOKUP(Attendance!$G1748,BLOCK_THURSDAY_PERIOD_SCHEDULE[],2,TRUE),
       IF(COUNTIF(FINALS_WEEK_THURSDAY_DATE[],Attendance!$J1748) &gt; 0, VLOOKUP(Attendance!$G1748,FINALS_WEEK_THURSDAY_PERIOD_SCHEDULE[],2,TRUE),
       VLOOKUP(Attendance!$G1748,REGULAR_WEEK_SCHEDULE[[Thursday]:[Period]],3,TRUE))),
IF(WEEKDAY(Attendance!$J1748) = 6,
       IF(COUNTIF(FINALS_WEEK_FRIDAY_DATE[],Attendance!$J1748) &gt; 0, VLOOKUP(Attendance!$G1748,FINALS_WEEK_FRIDAY_PERIOD_SCHEDULE[],2,TRUE),
       VLOOKUP(Attendance!$G1748,REGULAR_WEEK_SCHEDULE[[Friday]:[Period]],2,TRUE))))))))))</f>
        <v/>
      </c>
      <c r="J1748" s="41" t="str">
        <f t="shared" ca="1" si="86"/>
        <v/>
      </c>
      <c r="K1748" s="41" t="str">
        <f>IF($A1748 &lt;&gt; "",VLOOKUP($A1748,'Student reference sheet'!$A$2:$V$2329, 7,FALSE), "")</f>
        <v/>
      </c>
      <c r="L1748" s="30" t="str">
        <f>IF($A1748 ="", "", VLOOKUP($A1748, 'Student reference sheet'!$A$2:$Z$2603,23,FALSE))</f>
        <v/>
      </c>
      <c r="M1748" s="30" t="str">
        <f>IF($A1748 ="", "", VLOOKUP($A1748, 'Student reference sheet'!$A$2:$Z$2603,24,FALSE))</f>
        <v/>
      </c>
      <c r="N1748" s="30" t="str">
        <f>IF($A1748 ="", "", VLOOKUP($A1748, 'Student reference sheet'!$A$2:$Z$2603,26,FALSE))</f>
        <v/>
      </c>
      <c r="O1748" s="30" t="str">
        <f>IF($A1748 ="", "", VLOOKUP($A1748, 'Student reference sheet'!$A$2:$Z$2603,25,FALSE))</f>
        <v/>
      </c>
      <c r="P1748" s="39" t="str">
        <f>IF($A1748 = "", "", IF(OR(VLOOKUP($A1748,'Student reference sheet'!$A$2:$V$2400,8,FALSE) = "R",  VLOOKUP($A1748,'Student reference sheet'!$A$2:$V$2400,8,FALSE) = "L"), "X", ""))</f>
        <v/>
      </c>
      <c r="Q1748" s="39" t="str">
        <f>IF($A1748 ="", "", VLOOKUP($A1748, 'Student reference sheet'!$A$2:$V$2603,22,FALSE))</f>
        <v/>
      </c>
      <c r="R1748" s="39" t="str">
        <f>IF($A1748 &lt;&gt; "",VLOOKUP($A1748,'Student reference sheet'!$A$2:$V$2329, 5,FALSE), "")</f>
        <v/>
      </c>
      <c r="S1748" s="39" t="str">
        <f>IF($A1748 &lt;&gt; "",VLOOKUP($A1748,'Student reference sheet'!$A$2:$V$2329, 6,FALSE), "")</f>
        <v/>
      </c>
      <c r="T1748" s="30" t="str">
        <f>IF($A1748 = "","",
IF(VLOOKUP($A1748,'Student reference sheet'!$A$2:$V$2329, 10,FALSE) = "Y", "Hispanic",
IF(VLOOKUP($A1748,'Student reference sheet'!$A$2:$V$2329,11,FALSE) &lt;&gt; "",
IF(VLOOKUP($A1748,'Student reference sheet'!$A$2:$V$2329,11,FALSE) = "UNK", "Unknown", VLOOKUP(VALUE(VLOOKUP($A1748,'Student reference sheet'!$A$2:$V$2329,11,FALSE)),'Ethnicity Reference'!$A$2:$B$22,2,FALSE)),
IF(VLOOKUP($A1748,'Student reference sheet'!$A$2:$V$2329,9,FALSE) &lt;&gt; "", VLOOKUP(VALUE(VLOOKUP($A1748,'Student reference sheet'!$A$2:$V$2329,9,FALSE)),'Ethnicity Reference'!$A$2:$B$22,2,FALSE),"Unknown"))))</f>
        <v/>
      </c>
      <c r="U1748" s="35"/>
    </row>
    <row r="1749" spans="1:21" ht="15.75">
      <c r="A1749" s="47"/>
      <c r="B1749" s="33"/>
      <c r="C1749" s="39" t="str">
        <f>IF($A1749 &lt;&gt; "",VLOOKUP($A1749,'Student reference sheet'!$A$2:$V$2329, 3,FALSE), "")</f>
        <v/>
      </c>
      <c r="D1749" s="39" t="str">
        <f>IF($A1749 &lt;&gt; "",VLOOKUP($A1749,'Student reference sheet'!$A$2:$V$2329, 2,FALSE), "")</f>
        <v/>
      </c>
      <c r="E1749" s="35"/>
      <c r="F1749" s="34"/>
      <c r="G1749" s="40" t="str">
        <f t="shared" ca="1" si="84"/>
        <v/>
      </c>
      <c r="H1749" s="40" t="str">
        <f t="shared" ca="1" si="85"/>
        <v/>
      </c>
      <c r="I1749" s="36" t="str">
        <f>IF($A1749 = "", "",
IF(COUNTIF(MINIMUM_DAY_DATES[], Attendance!J1749) &gt; 0, VLOOKUP(Attendance!$G1749,MINIMUM_DAY_PERIOD_SCHEDULE[], 2,TRUE),
IF(COUNTIF(RALLY_DATES[], Attendance!J1749) &gt; 0, VLOOKUP(Attendance!$G1749,RALLY_PERIOD_SCHEDULE[], 2,TRUE),
IF(WEEKDAY(Attendance!$J1749) = 2,
       IF(COUNTIF(FINALS_WEEK_MONDAY_DATE[],Attendance!$J1749) &gt; 0, VLOOKUP(Attendance!$G1749,FINALS_WEEK_MONDAY_PERIOD_SCHEDULE[],2,TRUE),
       VLOOKUP(Attendance!$G1749,REGULAR_WEEK_SCHEDULE[],6,TRUE)),
IF(WEEKDAY($J1749) = 3,
       IF(COUNTIF(FINALS_WEEK_TUESDAY_DATE[],Attendance!$J1749) &gt; 0, VLOOKUP(Attendance!$G1749,FINALS_WEEK_TUESDAY_PERIOD_SCHEDULE[],2,TRUE),
       VLOOKUP(Attendance!$G1749,REGULAR_WEEK_SCHEDULE[[Tuesday]:[Period]],5,TRUE)),
IF(WEEKDAY(Attendance!$J1749) = 4,
        IF(COUNTIF(BLOCK_WEDNESDAY_DATES[],Attendance!$J1749) &gt; 0, VLOOKUP(Attendance!$G1749,BLOCK_WEDNESDAY_PERIOD_SCHEDULE[],2,TRUE),
        IF(COUNTIF(FINALS_WEEK_WEDNESDAY_DATE[],Attendance!$J1749) &gt; 0, VLOOKUP(Attendance!$G1749,FINALS_WEEK_WEDNESDAY_PERIOD_SCHEDULE[],2,TRUE),
       VLOOKUP(Attendance!$G1749,REGULAR_WEEK_SCHEDULE[[Wednesday]:[Period]],4,TRUE))),
IF(WEEKDAY($J1749) = 5,
       IF(COUNTIF(BLOCK_THURSDAY_DATES[],Attendance!$J1749) &gt; 0, VLOOKUP(Attendance!$G1749,BLOCK_THURSDAY_PERIOD_SCHEDULE[],2,TRUE),
       IF(COUNTIF(FINALS_WEEK_THURSDAY_DATE[],Attendance!$J1749) &gt; 0, VLOOKUP(Attendance!$G1749,FINALS_WEEK_THURSDAY_PERIOD_SCHEDULE[],2,TRUE),
       VLOOKUP(Attendance!$G1749,REGULAR_WEEK_SCHEDULE[[Thursday]:[Period]],3,TRUE))),
IF(WEEKDAY(Attendance!$J1749) = 6,
       IF(COUNTIF(FINALS_WEEK_FRIDAY_DATE[],Attendance!$J1749) &gt; 0, VLOOKUP(Attendance!$G1749,FINALS_WEEK_FRIDAY_PERIOD_SCHEDULE[],2,TRUE),
       VLOOKUP(Attendance!$G1749,REGULAR_WEEK_SCHEDULE[[Friday]:[Period]],2,TRUE))))))))))</f>
        <v/>
      </c>
      <c r="J1749" s="41" t="str">
        <f t="shared" ca="1" si="86"/>
        <v/>
      </c>
      <c r="K1749" s="41" t="str">
        <f>IF($A1749 &lt;&gt; "",VLOOKUP($A1749,'Student reference sheet'!$A$2:$V$2329, 7,FALSE), "")</f>
        <v/>
      </c>
      <c r="L1749" s="30" t="str">
        <f>IF($A1749 ="", "", VLOOKUP($A1749, 'Student reference sheet'!$A$2:$Z$2603,23,FALSE))</f>
        <v/>
      </c>
      <c r="M1749" s="30" t="str">
        <f>IF($A1749 ="", "", VLOOKUP($A1749, 'Student reference sheet'!$A$2:$Z$2603,24,FALSE))</f>
        <v/>
      </c>
      <c r="N1749" s="30" t="str">
        <f>IF($A1749 ="", "", VLOOKUP($A1749, 'Student reference sheet'!$A$2:$Z$2603,26,FALSE))</f>
        <v/>
      </c>
      <c r="O1749" s="30" t="str">
        <f>IF($A1749 ="", "", VLOOKUP($A1749, 'Student reference sheet'!$A$2:$Z$2603,25,FALSE))</f>
        <v/>
      </c>
      <c r="P1749" s="39" t="str">
        <f>IF($A1749 = "", "", IF(OR(VLOOKUP($A1749,'Student reference sheet'!$A$2:$V$2400,8,FALSE) = "R",  VLOOKUP($A1749,'Student reference sheet'!$A$2:$V$2400,8,FALSE) = "L"), "X", ""))</f>
        <v/>
      </c>
      <c r="Q1749" s="39" t="str">
        <f>IF($A1749 ="", "", VLOOKUP($A1749, 'Student reference sheet'!$A$2:$V$2603,22,FALSE))</f>
        <v/>
      </c>
      <c r="R1749" s="39" t="str">
        <f>IF($A1749 &lt;&gt; "",VLOOKUP($A1749,'Student reference sheet'!$A$2:$V$2329, 5,FALSE), "")</f>
        <v/>
      </c>
      <c r="S1749" s="39" t="str">
        <f>IF($A1749 &lt;&gt; "",VLOOKUP($A1749,'Student reference sheet'!$A$2:$V$2329, 6,FALSE), "")</f>
        <v/>
      </c>
      <c r="T1749" s="30" t="str">
        <f>IF($A1749 = "","",
IF(VLOOKUP($A1749,'Student reference sheet'!$A$2:$V$2329, 10,FALSE) = "Y", "Hispanic",
IF(VLOOKUP($A1749,'Student reference sheet'!$A$2:$V$2329,11,FALSE) &lt;&gt; "",
IF(VLOOKUP($A1749,'Student reference sheet'!$A$2:$V$2329,11,FALSE) = "UNK", "Unknown", VLOOKUP(VALUE(VLOOKUP($A1749,'Student reference sheet'!$A$2:$V$2329,11,FALSE)),'Ethnicity Reference'!$A$2:$B$22,2,FALSE)),
IF(VLOOKUP($A1749,'Student reference sheet'!$A$2:$V$2329,9,FALSE) &lt;&gt; "", VLOOKUP(VALUE(VLOOKUP($A1749,'Student reference sheet'!$A$2:$V$2329,9,FALSE)),'Ethnicity Reference'!$A$2:$B$22,2,FALSE),"Unknown"))))</f>
        <v/>
      </c>
      <c r="U1749" s="35"/>
    </row>
    <row r="1750" spans="1:21" ht="15.75">
      <c r="A1750" s="47"/>
      <c r="B1750" s="33"/>
      <c r="C1750" s="39" t="str">
        <f>IF($A1750 &lt;&gt; "",VLOOKUP($A1750,'Student reference sheet'!$A$2:$V$2329, 3,FALSE), "")</f>
        <v/>
      </c>
      <c r="D1750" s="39" t="str">
        <f>IF($A1750 &lt;&gt; "",VLOOKUP($A1750,'Student reference sheet'!$A$2:$V$2329, 2,FALSE), "")</f>
        <v/>
      </c>
      <c r="E1750" s="35"/>
      <c r="F1750" s="34"/>
      <c r="G1750" s="40" t="str">
        <f t="shared" ca="1" si="84"/>
        <v/>
      </c>
      <c r="H1750" s="40" t="str">
        <f t="shared" ca="1" si="85"/>
        <v/>
      </c>
      <c r="I1750" s="36" t="str">
        <f>IF($A1750 = "", "",
IF(COUNTIF(MINIMUM_DAY_DATES[], Attendance!J1750) &gt; 0, VLOOKUP(Attendance!$G1750,MINIMUM_DAY_PERIOD_SCHEDULE[], 2,TRUE),
IF(COUNTIF(RALLY_DATES[], Attendance!J1750) &gt; 0, VLOOKUP(Attendance!$G1750,RALLY_PERIOD_SCHEDULE[], 2,TRUE),
IF(WEEKDAY(Attendance!$J1750) = 2,
       IF(COUNTIF(FINALS_WEEK_MONDAY_DATE[],Attendance!$J1750) &gt; 0, VLOOKUP(Attendance!$G1750,FINALS_WEEK_MONDAY_PERIOD_SCHEDULE[],2,TRUE),
       VLOOKUP(Attendance!$G1750,REGULAR_WEEK_SCHEDULE[],6,TRUE)),
IF(WEEKDAY($J1750) = 3,
       IF(COUNTIF(FINALS_WEEK_TUESDAY_DATE[],Attendance!$J1750) &gt; 0, VLOOKUP(Attendance!$G1750,FINALS_WEEK_TUESDAY_PERIOD_SCHEDULE[],2,TRUE),
       VLOOKUP(Attendance!$G1750,REGULAR_WEEK_SCHEDULE[[Tuesday]:[Period]],5,TRUE)),
IF(WEEKDAY(Attendance!$J1750) = 4,
        IF(COUNTIF(BLOCK_WEDNESDAY_DATES[],Attendance!$J1750) &gt; 0, VLOOKUP(Attendance!$G1750,BLOCK_WEDNESDAY_PERIOD_SCHEDULE[],2,TRUE),
        IF(COUNTIF(FINALS_WEEK_WEDNESDAY_DATE[],Attendance!$J1750) &gt; 0, VLOOKUP(Attendance!$G1750,FINALS_WEEK_WEDNESDAY_PERIOD_SCHEDULE[],2,TRUE),
       VLOOKUP(Attendance!$G1750,REGULAR_WEEK_SCHEDULE[[Wednesday]:[Period]],4,TRUE))),
IF(WEEKDAY($J1750) = 5,
       IF(COUNTIF(BLOCK_THURSDAY_DATES[],Attendance!$J1750) &gt; 0, VLOOKUP(Attendance!$G1750,BLOCK_THURSDAY_PERIOD_SCHEDULE[],2,TRUE),
       IF(COUNTIF(FINALS_WEEK_THURSDAY_DATE[],Attendance!$J1750) &gt; 0, VLOOKUP(Attendance!$G1750,FINALS_WEEK_THURSDAY_PERIOD_SCHEDULE[],2,TRUE),
       VLOOKUP(Attendance!$G1750,REGULAR_WEEK_SCHEDULE[[Thursday]:[Period]],3,TRUE))),
IF(WEEKDAY(Attendance!$J1750) = 6,
       IF(COUNTIF(FINALS_WEEK_FRIDAY_DATE[],Attendance!$J1750) &gt; 0, VLOOKUP(Attendance!$G1750,FINALS_WEEK_FRIDAY_PERIOD_SCHEDULE[],2,TRUE),
       VLOOKUP(Attendance!$G1750,REGULAR_WEEK_SCHEDULE[[Friday]:[Period]],2,TRUE))))))))))</f>
        <v/>
      </c>
      <c r="J1750" s="41" t="str">
        <f t="shared" ca="1" si="86"/>
        <v/>
      </c>
      <c r="K1750" s="41" t="str">
        <f>IF($A1750 &lt;&gt; "",VLOOKUP($A1750,'Student reference sheet'!$A$2:$V$2329, 7,FALSE), "")</f>
        <v/>
      </c>
      <c r="L1750" s="30" t="str">
        <f>IF($A1750 ="", "", VLOOKUP($A1750, 'Student reference sheet'!$A$2:$Z$2603,23,FALSE))</f>
        <v/>
      </c>
      <c r="M1750" s="30" t="str">
        <f>IF($A1750 ="", "", VLOOKUP($A1750, 'Student reference sheet'!$A$2:$Z$2603,24,FALSE))</f>
        <v/>
      </c>
      <c r="N1750" s="30" t="str">
        <f>IF($A1750 ="", "", VLOOKUP($A1750, 'Student reference sheet'!$A$2:$Z$2603,26,FALSE))</f>
        <v/>
      </c>
      <c r="O1750" s="30" t="str">
        <f>IF($A1750 ="", "", VLOOKUP($A1750, 'Student reference sheet'!$A$2:$Z$2603,25,FALSE))</f>
        <v/>
      </c>
      <c r="P1750" s="39" t="str">
        <f>IF($A1750 = "", "", IF(OR(VLOOKUP($A1750,'Student reference sheet'!$A$2:$V$2400,8,FALSE) = "R",  VLOOKUP($A1750,'Student reference sheet'!$A$2:$V$2400,8,FALSE) = "L"), "X", ""))</f>
        <v/>
      </c>
      <c r="Q1750" s="39" t="str">
        <f>IF($A1750 ="", "", VLOOKUP($A1750, 'Student reference sheet'!$A$2:$V$2603,22,FALSE))</f>
        <v/>
      </c>
      <c r="R1750" s="39" t="str">
        <f>IF($A1750 &lt;&gt; "",VLOOKUP($A1750,'Student reference sheet'!$A$2:$V$2329, 5,FALSE), "")</f>
        <v/>
      </c>
      <c r="S1750" s="39" t="str">
        <f>IF($A1750 &lt;&gt; "",VLOOKUP($A1750,'Student reference sheet'!$A$2:$V$2329, 6,FALSE), "")</f>
        <v/>
      </c>
      <c r="T1750" s="30" t="str">
        <f>IF($A1750 = "","",
IF(VLOOKUP($A1750,'Student reference sheet'!$A$2:$V$2329, 10,FALSE) = "Y", "Hispanic",
IF(VLOOKUP($A1750,'Student reference sheet'!$A$2:$V$2329,11,FALSE) &lt;&gt; "",
IF(VLOOKUP($A1750,'Student reference sheet'!$A$2:$V$2329,11,FALSE) = "UNK", "Unknown", VLOOKUP(VALUE(VLOOKUP($A1750,'Student reference sheet'!$A$2:$V$2329,11,FALSE)),'Ethnicity Reference'!$A$2:$B$22,2,FALSE)),
IF(VLOOKUP($A1750,'Student reference sheet'!$A$2:$V$2329,9,FALSE) &lt;&gt; "", VLOOKUP(VALUE(VLOOKUP($A1750,'Student reference sheet'!$A$2:$V$2329,9,FALSE)),'Ethnicity Reference'!$A$2:$B$22,2,FALSE),"Unknown"))))</f>
        <v/>
      </c>
      <c r="U1750" s="35"/>
    </row>
    <row r="1751" spans="1:21" ht="15.75">
      <c r="A1751" s="47"/>
      <c r="B1751" s="33"/>
      <c r="C1751" s="39" t="str">
        <f>IF($A1751 &lt;&gt; "",VLOOKUP($A1751,'Student reference sheet'!$A$2:$V$2329, 3,FALSE), "")</f>
        <v/>
      </c>
      <c r="D1751" s="39" t="str">
        <f>IF($A1751 &lt;&gt; "",VLOOKUP($A1751,'Student reference sheet'!$A$2:$V$2329, 2,FALSE), "")</f>
        <v/>
      </c>
      <c r="E1751" s="35"/>
      <c r="F1751" s="34"/>
      <c r="G1751" s="40" t="str">
        <f t="shared" ca="1" si="84"/>
        <v/>
      </c>
      <c r="H1751" s="40" t="str">
        <f t="shared" ca="1" si="85"/>
        <v/>
      </c>
      <c r="I1751" s="36" t="str">
        <f>IF($A1751 = "", "",
IF(COUNTIF(MINIMUM_DAY_DATES[], Attendance!J1751) &gt; 0, VLOOKUP(Attendance!$G1751,MINIMUM_DAY_PERIOD_SCHEDULE[], 2,TRUE),
IF(COUNTIF(RALLY_DATES[], Attendance!J1751) &gt; 0, VLOOKUP(Attendance!$G1751,RALLY_PERIOD_SCHEDULE[], 2,TRUE),
IF(WEEKDAY(Attendance!$J1751) = 2,
       IF(COUNTIF(FINALS_WEEK_MONDAY_DATE[],Attendance!$J1751) &gt; 0, VLOOKUP(Attendance!$G1751,FINALS_WEEK_MONDAY_PERIOD_SCHEDULE[],2,TRUE),
       VLOOKUP(Attendance!$G1751,REGULAR_WEEK_SCHEDULE[],6,TRUE)),
IF(WEEKDAY($J1751) = 3,
       IF(COUNTIF(FINALS_WEEK_TUESDAY_DATE[],Attendance!$J1751) &gt; 0, VLOOKUP(Attendance!$G1751,FINALS_WEEK_TUESDAY_PERIOD_SCHEDULE[],2,TRUE),
       VLOOKUP(Attendance!$G1751,REGULAR_WEEK_SCHEDULE[[Tuesday]:[Period]],5,TRUE)),
IF(WEEKDAY(Attendance!$J1751) = 4,
        IF(COUNTIF(BLOCK_WEDNESDAY_DATES[],Attendance!$J1751) &gt; 0, VLOOKUP(Attendance!$G1751,BLOCK_WEDNESDAY_PERIOD_SCHEDULE[],2,TRUE),
        IF(COUNTIF(FINALS_WEEK_WEDNESDAY_DATE[],Attendance!$J1751) &gt; 0, VLOOKUP(Attendance!$G1751,FINALS_WEEK_WEDNESDAY_PERIOD_SCHEDULE[],2,TRUE),
       VLOOKUP(Attendance!$G1751,REGULAR_WEEK_SCHEDULE[[Wednesday]:[Period]],4,TRUE))),
IF(WEEKDAY($J1751) = 5,
       IF(COUNTIF(BLOCK_THURSDAY_DATES[],Attendance!$J1751) &gt; 0, VLOOKUP(Attendance!$G1751,BLOCK_THURSDAY_PERIOD_SCHEDULE[],2,TRUE),
       IF(COUNTIF(FINALS_WEEK_THURSDAY_DATE[],Attendance!$J1751) &gt; 0, VLOOKUP(Attendance!$G1751,FINALS_WEEK_THURSDAY_PERIOD_SCHEDULE[],2,TRUE),
       VLOOKUP(Attendance!$G1751,REGULAR_WEEK_SCHEDULE[[Thursday]:[Period]],3,TRUE))),
IF(WEEKDAY(Attendance!$J1751) = 6,
       IF(COUNTIF(FINALS_WEEK_FRIDAY_DATE[],Attendance!$J1751) &gt; 0, VLOOKUP(Attendance!$G1751,FINALS_WEEK_FRIDAY_PERIOD_SCHEDULE[],2,TRUE),
       VLOOKUP(Attendance!$G1751,REGULAR_WEEK_SCHEDULE[[Friday]:[Period]],2,TRUE))))))))))</f>
        <v/>
      </c>
      <c r="J1751" s="41" t="str">
        <f t="shared" ca="1" si="86"/>
        <v/>
      </c>
      <c r="K1751" s="41" t="str">
        <f>IF($A1751 &lt;&gt; "",VLOOKUP($A1751,'Student reference sheet'!$A$2:$V$2329, 7,FALSE), "")</f>
        <v/>
      </c>
      <c r="L1751" s="30" t="str">
        <f>IF($A1751 ="", "", VLOOKUP($A1751, 'Student reference sheet'!$A$2:$Z$2603,23,FALSE))</f>
        <v/>
      </c>
      <c r="M1751" s="30" t="str">
        <f>IF($A1751 ="", "", VLOOKUP($A1751, 'Student reference sheet'!$A$2:$Z$2603,24,FALSE))</f>
        <v/>
      </c>
      <c r="N1751" s="30" t="str">
        <f>IF($A1751 ="", "", VLOOKUP($A1751, 'Student reference sheet'!$A$2:$Z$2603,26,FALSE))</f>
        <v/>
      </c>
      <c r="O1751" s="30" t="str">
        <f>IF($A1751 ="", "", VLOOKUP($A1751, 'Student reference sheet'!$A$2:$Z$2603,25,FALSE))</f>
        <v/>
      </c>
      <c r="P1751" s="39" t="str">
        <f>IF($A1751 = "", "", IF(OR(VLOOKUP($A1751,'Student reference sheet'!$A$2:$V$2400,8,FALSE) = "R",  VLOOKUP($A1751,'Student reference sheet'!$A$2:$V$2400,8,FALSE) = "L"), "X", ""))</f>
        <v/>
      </c>
      <c r="Q1751" s="39" t="str">
        <f>IF($A1751 ="", "", VLOOKUP($A1751, 'Student reference sheet'!$A$2:$V$2603,22,FALSE))</f>
        <v/>
      </c>
      <c r="R1751" s="39" t="str">
        <f>IF($A1751 &lt;&gt; "",VLOOKUP($A1751,'Student reference sheet'!$A$2:$V$2329, 5,FALSE), "")</f>
        <v/>
      </c>
      <c r="S1751" s="39" t="str">
        <f>IF($A1751 &lt;&gt; "",VLOOKUP($A1751,'Student reference sheet'!$A$2:$V$2329, 6,FALSE), "")</f>
        <v/>
      </c>
      <c r="T1751" s="30" t="str">
        <f>IF($A1751 = "","",
IF(VLOOKUP($A1751,'Student reference sheet'!$A$2:$V$2329, 10,FALSE) = "Y", "Hispanic",
IF(VLOOKUP($A1751,'Student reference sheet'!$A$2:$V$2329,11,FALSE) &lt;&gt; "",
IF(VLOOKUP($A1751,'Student reference sheet'!$A$2:$V$2329,11,FALSE) = "UNK", "Unknown", VLOOKUP(VALUE(VLOOKUP($A1751,'Student reference sheet'!$A$2:$V$2329,11,FALSE)),'Ethnicity Reference'!$A$2:$B$22,2,FALSE)),
IF(VLOOKUP($A1751,'Student reference sheet'!$A$2:$V$2329,9,FALSE) &lt;&gt; "", VLOOKUP(VALUE(VLOOKUP($A1751,'Student reference sheet'!$A$2:$V$2329,9,FALSE)),'Ethnicity Reference'!$A$2:$B$22,2,FALSE),"Unknown"))))</f>
        <v/>
      </c>
      <c r="U1751" s="35"/>
    </row>
    <row r="1752" spans="1:21" ht="15.75">
      <c r="A1752" s="47"/>
      <c r="B1752" s="33"/>
      <c r="C1752" s="39" t="str">
        <f>IF($A1752 &lt;&gt; "",VLOOKUP($A1752,'Student reference sheet'!$A$2:$V$2329, 3,FALSE), "")</f>
        <v/>
      </c>
      <c r="D1752" s="39" t="str">
        <f>IF($A1752 &lt;&gt; "",VLOOKUP($A1752,'Student reference sheet'!$A$2:$V$2329, 2,FALSE), "")</f>
        <v/>
      </c>
      <c r="E1752" s="35"/>
      <c r="F1752" s="34"/>
      <c r="G1752" s="40" t="str">
        <f t="shared" ca="1" si="84"/>
        <v/>
      </c>
      <c r="H1752" s="40" t="str">
        <f t="shared" ca="1" si="85"/>
        <v/>
      </c>
      <c r="I1752" s="36" t="str">
        <f>IF($A1752 = "", "",
IF(COUNTIF(MINIMUM_DAY_DATES[], Attendance!J1752) &gt; 0, VLOOKUP(Attendance!$G1752,MINIMUM_DAY_PERIOD_SCHEDULE[], 2,TRUE),
IF(COUNTIF(RALLY_DATES[], Attendance!J1752) &gt; 0, VLOOKUP(Attendance!$G1752,RALLY_PERIOD_SCHEDULE[], 2,TRUE),
IF(WEEKDAY(Attendance!$J1752) = 2,
       IF(COUNTIF(FINALS_WEEK_MONDAY_DATE[],Attendance!$J1752) &gt; 0, VLOOKUP(Attendance!$G1752,FINALS_WEEK_MONDAY_PERIOD_SCHEDULE[],2,TRUE),
       VLOOKUP(Attendance!$G1752,REGULAR_WEEK_SCHEDULE[],6,TRUE)),
IF(WEEKDAY($J1752) = 3,
       IF(COUNTIF(FINALS_WEEK_TUESDAY_DATE[],Attendance!$J1752) &gt; 0, VLOOKUP(Attendance!$G1752,FINALS_WEEK_TUESDAY_PERIOD_SCHEDULE[],2,TRUE),
       VLOOKUP(Attendance!$G1752,REGULAR_WEEK_SCHEDULE[[Tuesday]:[Period]],5,TRUE)),
IF(WEEKDAY(Attendance!$J1752) = 4,
        IF(COUNTIF(BLOCK_WEDNESDAY_DATES[],Attendance!$J1752) &gt; 0, VLOOKUP(Attendance!$G1752,BLOCK_WEDNESDAY_PERIOD_SCHEDULE[],2,TRUE),
        IF(COUNTIF(FINALS_WEEK_WEDNESDAY_DATE[],Attendance!$J1752) &gt; 0, VLOOKUP(Attendance!$G1752,FINALS_WEEK_WEDNESDAY_PERIOD_SCHEDULE[],2,TRUE),
       VLOOKUP(Attendance!$G1752,REGULAR_WEEK_SCHEDULE[[Wednesday]:[Period]],4,TRUE))),
IF(WEEKDAY($J1752) = 5,
       IF(COUNTIF(BLOCK_THURSDAY_DATES[],Attendance!$J1752) &gt; 0, VLOOKUP(Attendance!$G1752,BLOCK_THURSDAY_PERIOD_SCHEDULE[],2,TRUE),
       IF(COUNTIF(FINALS_WEEK_THURSDAY_DATE[],Attendance!$J1752) &gt; 0, VLOOKUP(Attendance!$G1752,FINALS_WEEK_THURSDAY_PERIOD_SCHEDULE[],2,TRUE),
       VLOOKUP(Attendance!$G1752,REGULAR_WEEK_SCHEDULE[[Thursday]:[Period]],3,TRUE))),
IF(WEEKDAY(Attendance!$J1752) = 6,
       IF(COUNTIF(FINALS_WEEK_FRIDAY_DATE[],Attendance!$J1752) &gt; 0, VLOOKUP(Attendance!$G1752,FINALS_WEEK_FRIDAY_PERIOD_SCHEDULE[],2,TRUE),
       VLOOKUP(Attendance!$G1752,REGULAR_WEEK_SCHEDULE[[Friday]:[Period]],2,TRUE))))))))))</f>
        <v/>
      </c>
      <c r="J1752" s="41" t="str">
        <f t="shared" ca="1" si="86"/>
        <v/>
      </c>
      <c r="K1752" s="41" t="str">
        <f>IF($A1752 &lt;&gt; "",VLOOKUP($A1752,'Student reference sheet'!$A$2:$V$2329, 7,FALSE), "")</f>
        <v/>
      </c>
      <c r="L1752" s="30" t="str">
        <f>IF($A1752 ="", "", VLOOKUP($A1752, 'Student reference sheet'!$A$2:$Z$2603,23,FALSE))</f>
        <v/>
      </c>
      <c r="M1752" s="30" t="str">
        <f>IF($A1752 ="", "", VLOOKUP($A1752, 'Student reference sheet'!$A$2:$Z$2603,24,FALSE))</f>
        <v/>
      </c>
      <c r="N1752" s="30" t="str">
        <f>IF($A1752 ="", "", VLOOKUP($A1752, 'Student reference sheet'!$A$2:$Z$2603,26,FALSE))</f>
        <v/>
      </c>
      <c r="O1752" s="30" t="str">
        <f>IF($A1752 ="", "", VLOOKUP($A1752, 'Student reference sheet'!$A$2:$Z$2603,25,FALSE))</f>
        <v/>
      </c>
      <c r="P1752" s="39" t="str">
        <f>IF($A1752 = "", "", IF(OR(VLOOKUP($A1752,'Student reference sheet'!$A$2:$V$2400,8,FALSE) = "R",  VLOOKUP($A1752,'Student reference sheet'!$A$2:$V$2400,8,FALSE) = "L"), "X", ""))</f>
        <v/>
      </c>
      <c r="Q1752" s="39" t="str">
        <f>IF($A1752 ="", "", VLOOKUP($A1752, 'Student reference sheet'!$A$2:$V$2603,22,FALSE))</f>
        <v/>
      </c>
      <c r="R1752" s="39" t="str">
        <f>IF($A1752 &lt;&gt; "",VLOOKUP($A1752,'Student reference sheet'!$A$2:$V$2329, 5,FALSE), "")</f>
        <v/>
      </c>
      <c r="S1752" s="39" t="str">
        <f>IF($A1752 &lt;&gt; "",VLOOKUP($A1752,'Student reference sheet'!$A$2:$V$2329, 6,FALSE), "")</f>
        <v/>
      </c>
      <c r="T1752" s="30" t="str">
        <f>IF($A1752 = "","",
IF(VLOOKUP($A1752,'Student reference sheet'!$A$2:$V$2329, 10,FALSE) = "Y", "Hispanic",
IF(VLOOKUP($A1752,'Student reference sheet'!$A$2:$V$2329,11,FALSE) &lt;&gt; "",
IF(VLOOKUP($A1752,'Student reference sheet'!$A$2:$V$2329,11,FALSE) = "UNK", "Unknown", VLOOKUP(VALUE(VLOOKUP($A1752,'Student reference sheet'!$A$2:$V$2329,11,FALSE)),'Ethnicity Reference'!$A$2:$B$22,2,FALSE)),
IF(VLOOKUP($A1752,'Student reference sheet'!$A$2:$V$2329,9,FALSE) &lt;&gt; "", VLOOKUP(VALUE(VLOOKUP($A1752,'Student reference sheet'!$A$2:$V$2329,9,FALSE)),'Ethnicity Reference'!$A$2:$B$22,2,FALSE),"Unknown"))))</f>
        <v/>
      </c>
      <c r="U1752" s="35"/>
    </row>
    <row r="1753" spans="1:21" ht="15.75">
      <c r="A1753" s="47"/>
      <c r="B1753" s="33"/>
      <c r="C1753" s="39" t="str">
        <f>IF($A1753 &lt;&gt; "",VLOOKUP($A1753,'Student reference sheet'!$A$2:$V$2329, 3,FALSE), "")</f>
        <v/>
      </c>
      <c r="D1753" s="39" t="str">
        <f>IF($A1753 &lt;&gt; "",VLOOKUP($A1753,'Student reference sheet'!$A$2:$V$2329, 2,FALSE), "")</f>
        <v/>
      </c>
      <c r="E1753" s="35"/>
      <c r="F1753" s="34"/>
      <c r="G1753" s="40" t="str">
        <f t="shared" ca="1" si="84"/>
        <v/>
      </c>
      <c r="H1753" s="40" t="str">
        <f t="shared" ca="1" si="85"/>
        <v/>
      </c>
      <c r="I1753" s="36" t="str">
        <f>IF($A1753 = "", "",
IF(COUNTIF(MINIMUM_DAY_DATES[], Attendance!J1753) &gt; 0, VLOOKUP(Attendance!$G1753,MINIMUM_DAY_PERIOD_SCHEDULE[], 2,TRUE),
IF(COUNTIF(RALLY_DATES[], Attendance!J1753) &gt; 0, VLOOKUP(Attendance!$G1753,RALLY_PERIOD_SCHEDULE[], 2,TRUE),
IF(WEEKDAY(Attendance!$J1753) = 2,
       IF(COUNTIF(FINALS_WEEK_MONDAY_DATE[],Attendance!$J1753) &gt; 0, VLOOKUP(Attendance!$G1753,FINALS_WEEK_MONDAY_PERIOD_SCHEDULE[],2,TRUE),
       VLOOKUP(Attendance!$G1753,REGULAR_WEEK_SCHEDULE[],6,TRUE)),
IF(WEEKDAY($J1753) = 3,
       IF(COUNTIF(FINALS_WEEK_TUESDAY_DATE[],Attendance!$J1753) &gt; 0, VLOOKUP(Attendance!$G1753,FINALS_WEEK_TUESDAY_PERIOD_SCHEDULE[],2,TRUE),
       VLOOKUP(Attendance!$G1753,REGULAR_WEEK_SCHEDULE[[Tuesday]:[Period]],5,TRUE)),
IF(WEEKDAY(Attendance!$J1753) = 4,
        IF(COUNTIF(BLOCK_WEDNESDAY_DATES[],Attendance!$J1753) &gt; 0, VLOOKUP(Attendance!$G1753,BLOCK_WEDNESDAY_PERIOD_SCHEDULE[],2,TRUE),
        IF(COUNTIF(FINALS_WEEK_WEDNESDAY_DATE[],Attendance!$J1753) &gt; 0, VLOOKUP(Attendance!$G1753,FINALS_WEEK_WEDNESDAY_PERIOD_SCHEDULE[],2,TRUE),
       VLOOKUP(Attendance!$G1753,REGULAR_WEEK_SCHEDULE[[Wednesday]:[Period]],4,TRUE))),
IF(WEEKDAY($J1753) = 5,
       IF(COUNTIF(BLOCK_THURSDAY_DATES[],Attendance!$J1753) &gt; 0, VLOOKUP(Attendance!$G1753,BLOCK_THURSDAY_PERIOD_SCHEDULE[],2,TRUE),
       IF(COUNTIF(FINALS_WEEK_THURSDAY_DATE[],Attendance!$J1753) &gt; 0, VLOOKUP(Attendance!$G1753,FINALS_WEEK_THURSDAY_PERIOD_SCHEDULE[],2,TRUE),
       VLOOKUP(Attendance!$G1753,REGULAR_WEEK_SCHEDULE[[Thursday]:[Period]],3,TRUE))),
IF(WEEKDAY(Attendance!$J1753) = 6,
       IF(COUNTIF(FINALS_WEEK_FRIDAY_DATE[],Attendance!$J1753) &gt; 0, VLOOKUP(Attendance!$G1753,FINALS_WEEK_FRIDAY_PERIOD_SCHEDULE[],2,TRUE),
       VLOOKUP(Attendance!$G1753,REGULAR_WEEK_SCHEDULE[[Friday]:[Period]],2,TRUE))))))))))</f>
        <v/>
      </c>
      <c r="J1753" s="41" t="str">
        <f t="shared" ca="1" si="86"/>
        <v/>
      </c>
      <c r="K1753" s="41" t="str">
        <f>IF($A1753 &lt;&gt; "",VLOOKUP($A1753,'Student reference sheet'!$A$2:$V$2329, 7,FALSE), "")</f>
        <v/>
      </c>
      <c r="L1753" s="30" t="str">
        <f>IF($A1753 ="", "", VLOOKUP($A1753, 'Student reference sheet'!$A$2:$Z$2603,23,FALSE))</f>
        <v/>
      </c>
      <c r="M1753" s="30" t="str">
        <f>IF($A1753 ="", "", VLOOKUP($A1753, 'Student reference sheet'!$A$2:$Z$2603,24,FALSE))</f>
        <v/>
      </c>
      <c r="N1753" s="30" t="str">
        <f>IF($A1753 ="", "", VLOOKUP($A1753, 'Student reference sheet'!$A$2:$Z$2603,26,FALSE))</f>
        <v/>
      </c>
      <c r="O1753" s="30" t="str">
        <f>IF($A1753 ="", "", VLOOKUP($A1753, 'Student reference sheet'!$A$2:$Z$2603,25,FALSE))</f>
        <v/>
      </c>
      <c r="P1753" s="39" t="str">
        <f>IF($A1753 = "", "", IF(OR(VLOOKUP($A1753,'Student reference sheet'!$A$2:$V$2400,8,FALSE) = "R",  VLOOKUP($A1753,'Student reference sheet'!$A$2:$V$2400,8,FALSE) = "L"), "X", ""))</f>
        <v/>
      </c>
      <c r="Q1753" s="39" t="str">
        <f>IF($A1753 ="", "", VLOOKUP($A1753, 'Student reference sheet'!$A$2:$V$2603,22,FALSE))</f>
        <v/>
      </c>
      <c r="R1753" s="39" t="str">
        <f>IF($A1753 &lt;&gt; "",VLOOKUP($A1753,'Student reference sheet'!$A$2:$V$2329, 5,FALSE), "")</f>
        <v/>
      </c>
      <c r="S1753" s="39" t="str">
        <f>IF($A1753 &lt;&gt; "",VLOOKUP($A1753,'Student reference sheet'!$A$2:$V$2329, 6,FALSE), "")</f>
        <v/>
      </c>
      <c r="T1753" s="30" t="str">
        <f>IF($A1753 = "","",
IF(VLOOKUP($A1753,'Student reference sheet'!$A$2:$V$2329, 10,FALSE) = "Y", "Hispanic",
IF(VLOOKUP($A1753,'Student reference sheet'!$A$2:$V$2329,11,FALSE) &lt;&gt; "",
IF(VLOOKUP($A1753,'Student reference sheet'!$A$2:$V$2329,11,FALSE) = "UNK", "Unknown", VLOOKUP(VALUE(VLOOKUP($A1753,'Student reference sheet'!$A$2:$V$2329,11,FALSE)),'Ethnicity Reference'!$A$2:$B$22,2,FALSE)),
IF(VLOOKUP($A1753,'Student reference sheet'!$A$2:$V$2329,9,FALSE) &lt;&gt; "", VLOOKUP(VALUE(VLOOKUP($A1753,'Student reference sheet'!$A$2:$V$2329,9,FALSE)),'Ethnicity Reference'!$A$2:$B$22,2,FALSE),"Unknown"))))</f>
        <v/>
      </c>
      <c r="U1753" s="35"/>
    </row>
    <row r="1754" spans="1:21" ht="15.75">
      <c r="A1754" s="47"/>
      <c r="B1754" s="33"/>
      <c r="C1754" s="39" t="str">
        <f>IF($A1754 &lt;&gt; "",VLOOKUP($A1754,'Student reference sheet'!$A$2:$V$2329, 3,FALSE), "")</f>
        <v/>
      </c>
      <c r="D1754" s="39" t="str">
        <f>IF($A1754 &lt;&gt; "",VLOOKUP($A1754,'Student reference sheet'!$A$2:$V$2329, 2,FALSE), "")</f>
        <v/>
      </c>
      <c r="E1754" s="35"/>
      <c r="F1754" s="34"/>
      <c r="G1754" s="40" t="str">
        <f t="shared" ca="1" si="84"/>
        <v/>
      </c>
      <c r="H1754" s="40" t="str">
        <f t="shared" ca="1" si="85"/>
        <v/>
      </c>
      <c r="I1754" s="36" t="str">
        <f>IF($A1754 = "", "",
IF(COUNTIF(MINIMUM_DAY_DATES[], Attendance!J1754) &gt; 0, VLOOKUP(Attendance!$G1754,MINIMUM_DAY_PERIOD_SCHEDULE[], 2,TRUE),
IF(COUNTIF(RALLY_DATES[], Attendance!J1754) &gt; 0, VLOOKUP(Attendance!$G1754,RALLY_PERIOD_SCHEDULE[], 2,TRUE),
IF(WEEKDAY(Attendance!$J1754) = 2,
       IF(COUNTIF(FINALS_WEEK_MONDAY_DATE[],Attendance!$J1754) &gt; 0, VLOOKUP(Attendance!$G1754,FINALS_WEEK_MONDAY_PERIOD_SCHEDULE[],2,TRUE),
       VLOOKUP(Attendance!$G1754,REGULAR_WEEK_SCHEDULE[],6,TRUE)),
IF(WEEKDAY($J1754) = 3,
       IF(COUNTIF(FINALS_WEEK_TUESDAY_DATE[],Attendance!$J1754) &gt; 0, VLOOKUP(Attendance!$G1754,FINALS_WEEK_TUESDAY_PERIOD_SCHEDULE[],2,TRUE),
       VLOOKUP(Attendance!$G1754,REGULAR_WEEK_SCHEDULE[[Tuesday]:[Period]],5,TRUE)),
IF(WEEKDAY(Attendance!$J1754) = 4,
        IF(COUNTIF(BLOCK_WEDNESDAY_DATES[],Attendance!$J1754) &gt; 0, VLOOKUP(Attendance!$G1754,BLOCK_WEDNESDAY_PERIOD_SCHEDULE[],2,TRUE),
        IF(COUNTIF(FINALS_WEEK_WEDNESDAY_DATE[],Attendance!$J1754) &gt; 0, VLOOKUP(Attendance!$G1754,FINALS_WEEK_WEDNESDAY_PERIOD_SCHEDULE[],2,TRUE),
       VLOOKUP(Attendance!$G1754,REGULAR_WEEK_SCHEDULE[[Wednesday]:[Period]],4,TRUE))),
IF(WEEKDAY($J1754) = 5,
       IF(COUNTIF(BLOCK_THURSDAY_DATES[],Attendance!$J1754) &gt; 0, VLOOKUP(Attendance!$G1754,BLOCK_THURSDAY_PERIOD_SCHEDULE[],2,TRUE),
       IF(COUNTIF(FINALS_WEEK_THURSDAY_DATE[],Attendance!$J1754) &gt; 0, VLOOKUP(Attendance!$G1754,FINALS_WEEK_THURSDAY_PERIOD_SCHEDULE[],2,TRUE),
       VLOOKUP(Attendance!$G1754,REGULAR_WEEK_SCHEDULE[[Thursday]:[Period]],3,TRUE))),
IF(WEEKDAY(Attendance!$J1754) = 6,
       IF(COUNTIF(FINALS_WEEK_FRIDAY_DATE[],Attendance!$J1754) &gt; 0, VLOOKUP(Attendance!$G1754,FINALS_WEEK_FRIDAY_PERIOD_SCHEDULE[],2,TRUE),
       VLOOKUP(Attendance!$G1754,REGULAR_WEEK_SCHEDULE[[Friday]:[Period]],2,TRUE))))))))))</f>
        <v/>
      </c>
      <c r="J1754" s="41" t="str">
        <f t="shared" ca="1" si="86"/>
        <v/>
      </c>
      <c r="K1754" s="41" t="str">
        <f>IF($A1754 &lt;&gt; "",VLOOKUP($A1754,'Student reference sheet'!$A$2:$V$2329, 7,FALSE), "")</f>
        <v/>
      </c>
      <c r="L1754" s="30" t="str">
        <f>IF($A1754 ="", "", VLOOKUP($A1754, 'Student reference sheet'!$A$2:$Z$2603,23,FALSE))</f>
        <v/>
      </c>
      <c r="M1754" s="30" t="str">
        <f>IF($A1754 ="", "", VLOOKUP($A1754, 'Student reference sheet'!$A$2:$Z$2603,24,FALSE))</f>
        <v/>
      </c>
      <c r="N1754" s="30" t="str">
        <f>IF($A1754 ="", "", VLOOKUP($A1754, 'Student reference sheet'!$A$2:$Z$2603,26,FALSE))</f>
        <v/>
      </c>
      <c r="O1754" s="30" t="str">
        <f>IF($A1754 ="", "", VLOOKUP($A1754, 'Student reference sheet'!$A$2:$Z$2603,25,FALSE))</f>
        <v/>
      </c>
      <c r="P1754" s="39" t="str">
        <f>IF($A1754 = "", "", IF(OR(VLOOKUP($A1754,'Student reference sheet'!$A$2:$V$2400,8,FALSE) = "R",  VLOOKUP($A1754,'Student reference sheet'!$A$2:$V$2400,8,FALSE) = "L"), "X", ""))</f>
        <v/>
      </c>
      <c r="Q1754" s="39" t="str">
        <f>IF($A1754 ="", "", VLOOKUP($A1754, 'Student reference sheet'!$A$2:$V$2603,22,FALSE))</f>
        <v/>
      </c>
      <c r="R1754" s="39" t="str">
        <f>IF($A1754 &lt;&gt; "",VLOOKUP($A1754,'Student reference sheet'!$A$2:$V$2329, 5,FALSE), "")</f>
        <v/>
      </c>
      <c r="S1754" s="39" t="str">
        <f>IF($A1754 &lt;&gt; "",VLOOKUP($A1754,'Student reference sheet'!$A$2:$V$2329, 6,FALSE), "")</f>
        <v/>
      </c>
      <c r="T1754" s="30" t="str">
        <f>IF($A1754 = "","",
IF(VLOOKUP($A1754,'Student reference sheet'!$A$2:$V$2329, 10,FALSE) = "Y", "Hispanic",
IF(VLOOKUP($A1754,'Student reference sheet'!$A$2:$V$2329,11,FALSE) &lt;&gt; "",
IF(VLOOKUP($A1754,'Student reference sheet'!$A$2:$V$2329,11,FALSE) = "UNK", "Unknown", VLOOKUP(VALUE(VLOOKUP($A1754,'Student reference sheet'!$A$2:$V$2329,11,FALSE)),'Ethnicity Reference'!$A$2:$B$22,2,FALSE)),
IF(VLOOKUP($A1754,'Student reference sheet'!$A$2:$V$2329,9,FALSE) &lt;&gt; "", VLOOKUP(VALUE(VLOOKUP($A1754,'Student reference sheet'!$A$2:$V$2329,9,FALSE)),'Ethnicity Reference'!$A$2:$B$22,2,FALSE),"Unknown"))))</f>
        <v/>
      </c>
      <c r="U1754" s="35"/>
    </row>
    <row r="1755" spans="1:21" ht="15.75">
      <c r="A1755" s="47"/>
      <c r="B1755" s="33"/>
      <c r="C1755" s="39" t="str">
        <f>IF($A1755 &lt;&gt; "",VLOOKUP($A1755,'Student reference sheet'!$A$2:$V$2329, 3,FALSE), "")</f>
        <v/>
      </c>
      <c r="D1755" s="39" t="str">
        <f>IF($A1755 &lt;&gt; "",VLOOKUP($A1755,'Student reference sheet'!$A$2:$V$2329, 2,FALSE), "")</f>
        <v/>
      </c>
      <c r="E1755" s="35"/>
      <c r="F1755" s="34"/>
      <c r="G1755" s="40" t="str">
        <f t="shared" ca="1" si="84"/>
        <v/>
      </c>
      <c r="H1755" s="40" t="str">
        <f t="shared" ca="1" si="85"/>
        <v/>
      </c>
      <c r="I1755" s="36" t="str">
        <f>IF($A1755 = "", "",
IF(COUNTIF(MINIMUM_DAY_DATES[], Attendance!J1755) &gt; 0, VLOOKUP(Attendance!$G1755,MINIMUM_DAY_PERIOD_SCHEDULE[], 2,TRUE),
IF(COUNTIF(RALLY_DATES[], Attendance!J1755) &gt; 0, VLOOKUP(Attendance!$G1755,RALLY_PERIOD_SCHEDULE[], 2,TRUE),
IF(WEEKDAY(Attendance!$J1755) = 2,
       IF(COUNTIF(FINALS_WEEK_MONDAY_DATE[],Attendance!$J1755) &gt; 0, VLOOKUP(Attendance!$G1755,FINALS_WEEK_MONDAY_PERIOD_SCHEDULE[],2,TRUE),
       VLOOKUP(Attendance!$G1755,REGULAR_WEEK_SCHEDULE[],6,TRUE)),
IF(WEEKDAY($J1755) = 3,
       IF(COUNTIF(FINALS_WEEK_TUESDAY_DATE[],Attendance!$J1755) &gt; 0, VLOOKUP(Attendance!$G1755,FINALS_WEEK_TUESDAY_PERIOD_SCHEDULE[],2,TRUE),
       VLOOKUP(Attendance!$G1755,REGULAR_WEEK_SCHEDULE[[Tuesday]:[Period]],5,TRUE)),
IF(WEEKDAY(Attendance!$J1755) = 4,
        IF(COUNTIF(BLOCK_WEDNESDAY_DATES[],Attendance!$J1755) &gt; 0, VLOOKUP(Attendance!$G1755,BLOCK_WEDNESDAY_PERIOD_SCHEDULE[],2,TRUE),
        IF(COUNTIF(FINALS_WEEK_WEDNESDAY_DATE[],Attendance!$J1755) &gt; 0, VLOOKUP(Attendance!$G1755,FINALS_WEEK_WEDNESDAY_PERIOD_SCHEDULE[],2,TRUE),
       VLOOKUP(Attendance!$G1755,REGULAR_WEEK_SCHEDULE[[Wednesday]:[Period]],4,TRUE))),
IF(WEEKDAY($J1755) = 5,
       IF(COUNTIF(BLOCK_THURSDAY_DATES[],Attendance!$J1755) &gt; 0, VLOOKUP(Attendance!$G1755,BLOCK_THURSDAY_PERIOD_SCHEDULE[],2,TRUE),
       IF(COUNTIF(FINALS_WEEK_THURSDAY_DATE[],Attendance!$J1755) &gt; 0, VLOOKUP(Attendance!$G1755,FINALS_WEEK_THURSDAY_PERIOD_SCHEDULE[],2,TRUE),
       VLOOKUP(Attendance!$G1755,REGULAR_WEEK_SCHEDULE[[Thursday]:[Period]],3,TRUE))),
IF(WEEKDAY(Attendance!$J1755) = 6,
       IF(COUNTIF(FINALS_WEEK_FRIDAY_DATE[],Attendance!$J1755) &gt; 0, VLOOKUP(Attendance!$G1755,FINALS_WEEK_FRIDAY_PERIOD_SCHEDULE[],2,TRUE),
       VLOOKUP(Attendance!$G1755,REGULAR_WEEK_SCHEDULE[[Friday]:[Period]],2,TRUE))))))))))</f>
        <v/>
      </c>
      <c r="J1755" s="41" t="str">
        <f t="shared" ca="1" si="86"/>
        <v/>
      </c>
      <c r="K1755" s="41" t="str">
        <f>IF($A1755 &lt;&gt; "",VLOOKUP($A1755,'Student reference sheet'!$A$2:$V$2329, 7,FALSE), "")</f>
        <v/>
      </c>
      <c r="L1755" s="30" t="str">
        <f>IF($A1755 ="", "", VLOOKUP($A1755, 'Student reference sheet'!$A$2:$Z$2603,23,FALSE))</f>
        <v/>
      </c>
      <c r="M1755" s="30" t="str">
        <f>IF($A1755 ="", "", VLOOKUP($A1755, 'Student reference sheet'!$A$2:$Z$2603,24,FALSE))</f>
        <v/>
      </c>
      <c r="N1755" s="30" t="str">
        <f>IF($A1755 ="", "", VLOOKUP($A1755, 'Student reference sheet'!$A$2:$Z$2603,26,FALSE))</f>
        <v/>
      </c>
      <c r="O1755" s="30" t="str">
        <f>IF($A1755 ="", "", VLOOKUP($A1755, 'Student reference sheet'!$A$2:$Z$2603,25,FALSE))</f>
        <v/>
      </c>
      <c r="P1755" s="39" t="str">
        <f>IF($A1755 = "", "", IF(OR(VLOOKUP($A1755,'Student reference sheet'!$A$2:$V$2400,8,FALSE) = "R",  VLOOKUP($A1755,'Student reference sheet'!$A$2:$V$2400,8,FALSE) = "L"), "X", ""))</f>
        <v/>
      </c>
      <c r="Q1755" s="39" t="str">
        <f>IF($A1755 ="", "", VLOOKUP($A1755, 'Student reference sheet'!$A$2:$V$2603,22,FALSE))</f>
        <v/>
      </c>
      <c r="R1755" s="39" t="str">
        <f>IF($A1755 &lt;&gt; "",VLOOKUP($A1755,'Student reference sheet'!$A$2:$V$2329, 5,FALSE), "")</f>
        <v/>
      </c>
      <c r="S1755" s="39" t="str">
        <f>IF($A1755 &lt;&gt; "",VLOOKUP($A1755,'Student reference sheet'!$A$2:$V$2329, 6,FALSE), "")</f>
        <v/>
      </c>
      <c r="T1755" s="30" t="str">
        <f>IF($A1755 = "","",
IF(VLOOKUP($A1755,'Student reference sheet'!$A$2:$V$2329, 10,FALSE) = "Y", "Hispanic",
IF(VLOOKUP($A1755,'Student reference sheet'!$A$2:$V$2329,11,FALSE) &lt;&gt; "",
IF(VLOOKUP($A1755,'Student reference sheet'!$A$2:$V$2329,11,FALSE) = "UNK", "Unknown", VLOOKUP(VALUE(VLOOKUP($A1755,'Student reference sheet'!$A$2:$V$2329,11,FALSE)),'Ethnicity Reference'!$A$2:$B$22,2,FALSE)),
IF(VLOOKUP($A1755,'Student reference sheet'!$A$2:$V$2329,9,FALSE) &lt;&gt; "", VLOOKUP(VALUE(VLOOKUP($A1755,'Student reference sheet'!$A$2:$V$2329,9,FALSE)),'Ethnicity Reference'!$A$2:$B$22,2,FALSE),"Unknown"))))</f>
        <v/>
      </c>
      <c r="U1755" s="35"/>
    </row>
    <row r="1756" spans="1:21" ht="15.75">
      <c r="A1756" s="47"/>
      <c r="B1756" s="33"/>
      <c r="C1756" s="39" t="str">
        <f>IF($A1756 &lt;&gt; "",VLOOKUP($A1756,'Student reference sheet'!$A$2:$V$2329, 3,FALSE), "")</f>
        <v/>
      </c>
      <c r="D1756" s="39" t="str">
        <f>IF($A1756 &lt;&gt; "",VLOOKUP($A1756,'Student reference sheet'!$A$2:$V$2329, 2,FALSE), "")</f>
        <v/>
      </c>
      <c r="E1756" s="35"/>
      <c r="F1756" s="34"/>
      <c r="G1756" s="40" t="str">
        <f t="shared" ca="1" si="84"/>
        <v/>
      </c>
      <c r="H1756" s="40" t="str">
        <f t="shared" ca="1" si="85"/>
        <v/>
      </c>
      <c r="I1756" s="36" t="str">
        <f>IF($A1756 = "", "",
IF(COUNTIF(MINIMUM_DAY_DATES[], Attendance!J1756) &gt; 0, VLOOKUP(Attendance!$G1756,MINIMUM_DAY_PERIOD_SCHEDULE[], 2,TRUE),
IF(COUNTIF(RALLY_DATES[], Attendance!J1756) &gt; 0, VLOOKUP(Attendance!$G1756,RALLY_PERIOD_SCHEDULE[], 2,TRUE),
IF(WEEKDAY(Attendance!$J1756) = 2,
       IF(COUNTIF(FINALS_WEEK_MONDAY_DATE[],Attendance!$J1756) &gt; 0, VLOOKUP(Attendance!$G1756,FINALS_WEEK_MONDAY_PERIOD_SCHEDULE[],2,TRUE),
       VLOOKUP(Attendance!$G1756,REGULAR_WEEK_SCHEDULE[],6,TRUE)),
IF(WEEKDAY($J1756) = 3,
       IF(COUNTIF(FINALS_WEEK_TUESDAY_DATE[],Attendance!$J1756) &gt; 0, VLOOKUP(Attendance!$G1756,FINALS_WEEK_TUESDAY_PERIOD_SCHEDULE[],2,TRUE),
       VLOOKUP(Attendance!$G1756,REGULAR_WEEK_SCHEDULE[[Tuesday]:[Period]],5,TRUE)),
IF(WEEKDAY(Attendance!$J1756) = 4,
        IF(COUNTIF(BLOCK_WEDNESDAY_DATES[],Attendance!$J1756) &gt; 0, VLOOKUP(Attendance!$G1756,BLOCK_WEDNESDAY_PERIOD_SCHEDULE[],2,TRUE),
        IF(COUNTIF(FINALS_WEEK_WEDNESDAY_DATE[],Attendance!$J1756) &gt; 0, VLOOKUP(Attendance!$G1756,FINALS_WEEK_WEDNESDAY_PERIOD_SCHEDULE[],2,TRUE),
       VLOOKUP(Attendance!$G1756,REGULAR_WEEK_SCHEDULE[[Wednesday]:[Period]],4,TRUE))),
IF(WEEKDAY($J1756) = 5,
       IF(COUNTIF(BLOCK_THURSDAY_DATES[],Attendance!$J1756) &gt; 0, VLOOKUP(Attendance!$G1756,BLOCK_THURSDAY_PERIOD_SCHEDULE[],2,TRUE),
       IF(COUNTIF(FINALS_WEEK_THURSDAY_DATE[],Attendance!$J1756) &gt; 0, VLOOKUP(Attendance!$G1756,FINALS_WEEK_THURSDAY_PERIOD_SCHEDULE[],2,TRUE),
       VLOOKUP(Attendance!$G1756,REGULAR_WEEK_SCHEDULE[[Thursday]:[Period]],3,TRUE))),
IF(WEEKDAY(Attendance!$J1756) = 6,
       IF(COUNTIF(FINALS_WEEK_FRIDAY_DATE[],Attendance!$J1756) &gt; 0, VLOOKUP(Attendance!$G1756,FINALS_WEEK_FRIDAY_PERIOD_SCHEDULE[],2,TRUE),
       VLOOKUP(Attendance!$G1756,REGULAR_WEEK_SCHEDULE[[Friday]:[Period]],2,TRUE))))))))))</f>
        <v/>
      </c>
      <c r="J1756" s="41" t="str">
        <f t="shared" ca="1" si="86"/>
        <v/>
      </c>
      <c r="K1756" s="41" t="str">
        <f>IF($A1756 &lt;&gt; "",VLOOKUP($A1756,'Student reference sheet'!$A$2:$V$2329, 7,FALSE), "")</f>
        <v/>
      </c>
      <c r="L1756" s="30" t="str">
        <f>IF($A1756 ="", "", VLOOKUP($A1756, 'Student reference sheet'!$A$2:$Z$2603,23,FALSE))</f>
        <v/>
      </c>
      <c r="M1756" s="30" t="str">
        <f>IF($A1756 ="", "", VLOOKUP($A1756, 'Student reference sheet'!$A$2:$Z$2603,24,FALSE))</f>
        <v/>
      </c>
      <c r="N1756" s="30" t="str">
        <f>IF($A1756 ="", "", VLOOKUP($A1756, 'Student reference sheet'!$A$2:$Z$2603,26,FALSE))</f>
        <v/>
      </c>
      <c r="O1756" s="30" t="str">
        <f>IF($A1756 ="", "", VLOOKUP($A1756, 'Student reference sheet'!$A$2:$Z$2603,25,FALSE))</f>
        <v/>
      </c>
      <c r="P1756" s="39" t="str">
        <f>IF($A1756 = "", "", IF(OR(VLOOKUP($A1756,'Student reference sheet'!$A$2:$V$2400,8,FALSE) = "R",  VLOOKUP($A1756,'Student reference sheet'!$A$2:$V$2400,8,FALSE) = "L"), "X", ""))</f>
        <v/>
      </c>
      <c r="Q1756" s="39" t="str">
        <f>IF($A1756 ="", "", VLOOKUP($A1756, 'Student reference sheet'!$A$2:$V$2603,22,FALSE))</f>
        <v/>
      </c>
      <c r="R1756" s="39" t="str">
        <f>IF($A1756 &lt;&gt; "",VLOOKUP($A1756,'Student reference sheet'!$A$2:$V$2329, 5,FALSE), "")</f>
        <v/>
      </c>
      <c r="S1756" s="39" t="str">
        <f>IF($A1756 &lt;&gt; "",VLOOKUP($A1756,'Student reference sheet'!$A$2:$V$2329, 6,FALSE), "")</f>
        <v/>
      </c>
      <c r="T1756" s="30" t="str">
        <f>IF($A1756 = "","",
IF(VLOOKUP($A1756,'Student reference sheet'!$A$2:$V$2329, 10,FALSE) = "Y", "Hispanic",
IF(VLOOKUP($A1756,'Student reference sheet'!$A$2:$V$2329,11,FALSE) &lt;&gt; "",
IF(VLOOKUP($A1756,'Student reference sheet'!$A$2:$V$2329,11,FALSE) = "UNK", "Unknown", VLOOKUP(VALUE(VLOOKUP($A1756,'Student reference sheet'!$A$2:$V$2329,11,FALSE)),'Ethnicity Reference'!$A$2:$B$22,2,FALSE)),
IF(VLOOKUP($A1756,'Student reference sheet'!$A$2:$V$2329,9,FALSE) &lt;&gt; "", VLOOKUP(VALUE(VLOOKUP($A1756,'Student reference sheet'!$A$2:$V$2329,9,FALSE)),'Ethnicity Reference'!$A$2:$B$22,2,FALSE),"Unknown"))))</f>
        <v/>
      </c>
      <c r="U1756" s="35"/>
    </row>
    <row r="1757" spans="1:21" ht="15.75">
      <c r="A1757" s="47"/>
      <c r="B1757" s="33"/>
      <c r="C1757" s="39" t="str">
        <f>IF($A1757 &lt;&gt; "",VLOOKUP($A1757,'Student reference sheet'!$A$2:$V$2329, 3,FALSE), "")</f>
        <v/>
      </c>
      <c r="D1757" s="39" t="str">
        <f>IF($A1757 &lt;&gt; "",VLOOKUP($A1757,'Student reference sheet'!$A$2:$V$2329, 2,FALSE), "")</f>
        <v/>
      </c>
      <c r="E1757" s="35"/>
      <c r="F1757" s="34"/>
      <c r="G1757" s="40" t="str">
        <f t="shared" ca="1" si="84"/>
        <v/>
      </c>
      <c r="H1757" s="40" t="str">
        <f t="shared" ca="1" si="85"/>
        <v/>
      </c>
      <c r="I1757" s="36" t="str">
        <f>IF($A1757 = "", "",
IF(COUNTIF(MINIMUM_DAY_DATES[], Attendance!J1757) &gt; 0, VLOOKUP(Attendance!$G1757,MINIMUM_DAY_PERIOD_SCHEDULE[], 2,TRUE),
IF(COUNTIF(RALLY_DATES[], Attendance!J1757) &gt; 0, VLOOKUP(Attendance!$G1757,RALLY_PERIOD_SCHEDULE[], 2,TRUE),
IF(WEEKDAY(Attendance!$J1757) = 2,
       IF(COUNTIF(FINALS_WEEK_MONDAY_DATE[],Attendance!$J1757) &gt; 0, VLOOKUP(Attendance!$G1757,FINALS_WEEK_MONDAY_PERIOD_SCHEDULE[],2,TRUE),
       VLOOKUP(Attendance!$G1757,REGULAR_WEEK_SCHEDULE[],6,TRUE)),
IF(WEEKDAY($J1757) = 3,
       IF(COUNTIF(FINALS_WEEK_TUESDAY_DATE[],Attendance!$J1757) &gt; 0, VLOOKUP(Attendance!$G1757,FINALS_WEEK_TUESDAY_PERIOD_SCHEDULE[],2,TRUE),
       VLOOKUP(Attendance!$G1757,REGULAR_WEEK_SCHEDULE[[Tuesday]:[Period]],5,TRUE)),
IF(WEEKDAY(Attendance!$J1757) = 4,
        IF(COUNTIF(BLOCK_WEDNESDAY_DATES[],Attendance!$J1757) &gt; 0, VLOOKUP(Attendance!$G1757,BLOCK_WEDNESDAY_PERIOD_SCHEDULE[],2,TRUE),
        IF(COUNTIF(FINALS_WEEK_WEDNESDAY_DATE[],Attendance!$J1757) &gt; 0, VLOOKUP(Attendance!$G1757,FINALS_WEEK_WEDNESDAY_PERIOD_SCHEDULE[],2,TRUE),
       VLOOKUP(Attendance!$G1757,REGULAR_WEEK_SCHEDULE[[Wednesday]:[Period]],4,TRUE))),
IF(WEEKDAY($J1757) = 5,
       IF(COUNTIF(BLOCK_THURSDAY_DATES[],Attendance!$J1757) &gt; 0, VLOOKUP(Attendance!$G1757,BLOCK_THURSDAY_PERIOD_SCHEDULE[],2,TRUE),
       IF(COUNTIF(FINALS_WEEK_THURSDAY_DATE[],Attendance!$J1757) &gt; 0, VLOOKUP(Attendance!$G1757,FINALS_WEEK_THURSDAY_PERIOD_SCHEDULE[],2,TRUE),
       VLOOKUP(Attendance!$G1757,REGULAR_WEEK_SCHEDULE[[Thursday]:[Period]],3,TRUE))),
IF(WEEKDAY(Attendance!$J1757) = 6,
       IF(COUNTIF(FINALS_WEEK_FRIDAY_DATE[],Attendance!$J1757) &gt; 0, VLOOKUP(Attendance!$G1757,FINALS_WEEK_FRIDAY_PERIOD_SCHEDULE[],2,TRUE),
       VLOOKUP(Attendance!$G1757,REGULAR_WEEK_SCHEDULE[[Friday]:[Period]],2,TRUE))))))))))</f>
        <v/>
      </c>
      <c r="J1757" s="41" t="str">
        <f t="shared" ca="1" si="86"/>
        <v/>
      </c>
      <c r="K1757" s="41" t="str">
        <f>IF($A1757 &lt;&gt; "",VLOOKUP($A1757,'Student reference sheet'!$A$2:$V$2329, 7,FALSE), "")</f>
        <v/>
      </c>
      <c r="L1757" s="30" t="str">
        <f>IF($A1757 ="", "", VLOOKUP($A1757, 'Student reference sheet'!$A$2:$Z$2603,23,FALSE))</f>
        <v/>
      </c>
      <c r="M1757" s="30" t="str">
        <f>IF($A1757 ="", "", VLOOKUP($A1757, 'Student reference sheet'!$A$2:$Z$2603,24,FALSE))</f>
        <v/>
      </c>
      <c r="N1757" s="30" t="str">
        <f>IF($A1757 ="", "", VLOOKUP($A1757, 'Student reference sheet'!$A$2:$Z$2603,26,FALSE))</f>
        <v/>
      </c>
      <c r="O1757" s="30" t="str">
        <f>IF($A1757 ="", "", VLOOKUP($A1757, 'Student reference sheet'!$A$2:$Z$2603,25,FALSE))</f>
        <v/>
      </c>
      <c r="P1757" s="39" t="str">
        <f>IF($A1757 = "", "", IF(OR(VLOOKUP($A1757,'Student reference sheet'!$A$2:$V$2400,8,FALSE) = "R",  VLOOKUP($A1757,'Student reference sheet'!$A$2:$V$2400,8,FALSE) = "L"), "X", ""))</f>
        <v/>
      </c>
      <c r="Q1757" s="39" t="str">
        <f>IF($A1757 ="", "", VLOOKUP($A1757, 'Student reference sheet'!$A$2:$V$2603,22,FALSE))</f>
        <v/>
      </c>
      <c r="R1757" s="39" t="str">
        <f>IF($A1757 &lt;&gt; "",VLOOKUP($A1757,'Student reference sheet'!$A$2:$V$2329, 5,FALSE), "")</f>
        <v/>
      </c>
      <c r="S1757" s="39" t="str">
        <f>IF($A1757 &lt;&gt; "",VLOOKUP($A1757,'Student reference sheet'!$A$2:$V$2329, 6,FALSE), "")</f>
        <v/>
      </c>
      <c r="T1757" s="30" t="str">
        <f>IF($A1757 = "","",
IF(VLOOKUP($A1757,'Student reference sheet'!$A$2:$V$2329, 10,FALSE) = "Y", "Hispanic",
IF(VLOOKUP($A1757,'Student reference sheet'!$A$2:$V$2329,11,FALSE) &lt;&gt; "",
IF(VLOOKUP($A1757,'Student reference sheet'!$A$2:$V$2329,11,FALSE) = "UNK", "Unknown", VLOOKUP(VALUE(VLOOKUP($A1757,'Student reference sheet'!$A$2:$V$2329,11,FALSE)),'Ethnicity Reference'!$A$2:$B$22,2,FALSE)),
IF(VLOOKUP($A1757,'Student reference sheet'!$A$2:$V$2329,9,FALSE) &lt;&gt; "", VLOOKUP(VALUE(VLOOKUP($A1757,'Student reference sheet'!$A$2:$V$2329,9,FALSE)),'Ethnicity Reference'!$A$2:$B$22,2,FALSE),"Unknown"))))</f>
        <v/>
      </c>
      <c r="U1757" s="35"/>
    </row>
    <row r="1758" spans="1:21" ht="15.75">
      <c r="A1758" s="47"/>
      <c r="B1758" s="33"/>
      <c r="C1758" s="39" t="str">
        <f>IF($A1758 &lt;&gt; "",VLOOKUP($A1758,'Student reference sheet'!$A$2:$V$2329, 3,FALSE), "")</f>
        <v/>
      </c>
      <c r="D1758" s="39" t="str">
        <f>IF($A1758 &lt;&gt; "",VLOOKUP($A1758,'Student reference sheet'!$A$2:$V$2329, 2,FALSE), "")</f>
        <v/>
      </c>
      <c r="E1758" s="35"/>
      <c r="F1758" s="34"/>
      <c r="G1758" s="40" t="str">
        <f t="shared" ca="1" si="84"/>
        <v/>
      </c>
      <c r="H1758" s="40" t="str">
        <f t="shared" ca="1" si="85"/>
        <v/>
      </c>
      <c r="I1758" s="36" t="str">
        <f>IF($A1758 = "", "",
IF(COUNTIF(MINIMUM_DAY_DATES[], Attendance!J1758) &gt; 0, VLOOKUP(Attendance!$G1758,MINIMUM_DAY_PERIOD_SCHEDULE[], 2,TRUE),
IF(COUNTIF(RALLY_DATES[], Attendance!J1758) &gt; 0, VLOOKUP(Attendance!$G1758,RALLY_PERIOD_SCHEDULE[], 2,TRUE),
IF(WEEKDAY(Attendance!$J1758) = 2,
       IF(COUNTIF(FINALS_WEEK_MONDAY_DATE[],Attendance!$J1758) &gt; 0, VLOOKUP(Attendance!$G1758,FINALS_WEEK_MONDAY_PERIOD_SCHEDULE[],2,TRUE),
       VLOOKUP(Attendance!$G1758,REGULAR_WEEK_SCHEDULE[],6,TRUE)),
IF(WEEKDAY($J1758) = 3,
       IF(COUNTIF(FINALS_WEEK_TUESDAY_DATE[],Attendance!$J1758) &gt; 0, VLOOKUP(Attendance!$G1758,FINALS_WEEK_TUESDAY_PERIOD_SCHEDULE[],2,TRUE),
       VLOOKUP(Attendance!$G1758,REGULAR_WEEK_SCHEDULE[[Tuesday]:[Period]],5,TRUE)),
IF(WEEKDAY(Attendance!$J1758) = 4,
        IF(COUNTIF(BLOCK_WEDNESDAY_DATES[],Attendance!$J1758) &gt; 0, VLOOKUP(Attendance!$G1758,BLOCK_WEDNESDAY_PERIOD_SCHEDULE[],2,TRUE),
        IF(COUNTIF(FINALS_WEEK_WEDNESDAY_DATE[],Attendance!$J1758) &gt; 0, VLOOKUP(Attendance!$G1758,FINALS_WEEK_WEDNESDAY_PERIOD_SCHEDULE[],2,TRUE),
       VLOOKUP(Attendance!$G1758,REGULAR_WEEK_SCHEDULE[[Wednesday]:[Period]],4,TRUE))),
IF(WEEKDAY($J1758) = 5,
       IF(COUNTIF(BLOCK_THURSDAY_DATES[],Attendance!$J1758) &gt; 0, VLOOKUP(Attendance!$G1758,BLOCK_THURSDAY_PERIOD_SCHEDULE[],2,TRUE),
       IF(COUNTIF(FINALS_WEEK_THURSDAY_DATE[],Attendance!$J1758) &gt; 0, VLOOKUP(Attendance!$G1758,FINALS_WEEK_THURSDAY_PERIOD_SCHEDULE[],2,TRUE),
       VLOOKUP(Attendance!$G1758,REGULAR_WEEK_SCHEDULE[[Thursday]:[Period]],3,TRUE))),
IF(WEEKDAY(Attendance!$J1758) = 6,
       IF(COUNTIF(FINALS_WEEK_FRIDAY_DATE[],Attendance!$J1758) &gt; 0, VLOOKUP(Attendance!$G1758,FINALS_WEEK_FRIDAY_PERIOD_SCHEDULE[],2,TRUE),
       VLOOKUP(Attendance!$G1758,REGULAR_WEEK_SCHEDULE[[Friday]:[Period]],2,TRUE))))))))))</f>
        <v/>
      </c>
      <c r="J1758" s="41" t="str">
        <f t="shared" ca="1" si="86"/>
        <v/>
      </c>
      <c r="K1758" s="41" t="str">
        <f>IF($A1758 &lt;&gt; "",VLOOKUP($A1758,'Student reference sheet'!$A$2:$V$2329, 7,FALSE), "")</f>
        <v/>
      </c>
      <c r="L1758" s="30" t="str">
        <f>IF($A1758 ="", "", VLOOKUP($A1758, 'Student reference sheet'!$A$2:$Z$2603,23,FALSE))</f>
        <v/>
      </c>
      <c r="M1758" s="30" t="str">
        <f>IF($A1758 ="", "", VLOOKUP($A1758, 'Student reference sheet'!$A$2:$Z$2603,24,FALSE))</f>
        <v/>
      </c>
      <c r="N1758" s="30" t="str">
        <f>IF($A1758 ="", "", VLOOKUP($A1758, 'Student reference sheet'!$A$2:$Z$2603,26,FALSE))</f>
        <v/>
      </c>
      <c r="O1758" s="30" t="str">
        <f>IF($A1758 ="", "", VLOOKUP($A1758, 'Student reference sheet'!$A$2:$Z$2603,25,FALSE))</f>
        <v/>
      </c>
      <c r="P1758" s="39" t="str">
        <f>IF($A1758 = "", "", IF(OR(VLOOKUP($A1758,'Student reference sheet'!$A$2:$V$2400,8,FALSE) = "R",  VLOOKUP($A1758,'Student reference sheet'!$A$2:$V$2400,8,FALSE) = "L"), "X", ""))</f>
        <v/>
      </c>
      <c r="Q1758" s="39" t="str">
        <f>IF($A1758 ="", "", VLOOKUP($A1758, 'Student reference sheet'!$A$2:$V$2603,22,FALSE))</f>
        <v/>
      </c>
      <c r="R1758" s="39" t="str">
        <f>IF($A1758 &lt;&gt; "",VLOOKUP($A1758,'Student reference sheet'!$A$2:$V$2329, 5,FALSE), "")</f>
        <v/>
      </c>
      <c r="S1758" s="39" t="str">
        <f>IF($A1758 &lt;&gt; "",VLOOKUP($A1758,'Student reference sheet'!$A$2:$V$2329, 6,FALSE), "")</f>
        <v/>
      </c>
      <c r="T1758" s="30" t="str">
        <f>IF($A1758 = "","",
IF(VLOOKUP($A1758,'Student reference sheet'!$A$2:$V$2329, 10,FALSE) = "Y", "Hispanic",
IF(VLOOKUP($A1758,'Student reference sheet'!$A$2:$V$2329,11,FALSE) &lt;&gt; "",
IF(VLOOKUP($A1758,'Student reference sheet'!$A$2:$V$2329,11,FALSE) = "UNK", "Unknown", VLOOKUP(VALUE(VLOOKUP($A1758,'Student reference sheet'!$A$2:$V$2329,11,FALSE)),'Ethnicity Reference'!$A$2:$B$22,2,FALSE)),
IF(VLOOKUP($A1758,'Student reference sheet'!$A$2:$V$2329,9,FALSE) &lt;&gt; "", VLOOKUP(VALUE(VLOOKUP($A1758,'Student reference sheet'!$A$2:$V$2329,9,FALSE)),'Ethnicity Reference'!$A$2:$B$22,2,FALSE),"Unknown"))))</f>
        <v/>
      </c>
      <c r="U1758" s="35"/>
    </row>
    <row r="1759" spans="1:21" ht="15.75">
      <c r="A1759" s="47"/>
      <c r="B1759" s="33"/>
      <c r="C1759" s="39" t="str">
        <f>IF($A1759 &lt;&gt; "",VLOOKUP($A1759,'Student reference sheet'!$A$2:$V$2329, 3,FALSE), "")</f>
        <v/>
      </c>
      <c r="D1759" s="39" t="str">
        <f>IF($A1759 &lt;&gt; "",VLOOKUP($A1759,'Student reference sheet'!$A$2:$V$2329, 2,FALSE), "")</f>
        <v/>
      </c>
      <c r="E1759" s="35"/>
      <c r="F1759" s="34"/>
      <c r="G1759" s="40" t="str">
        <f t="shared" ca="1" si="84"/>
        <v/>
      </c>
      <c r="H1759" s="40" t="str">
        <f t="shared" ca="1" si="85"/>
        <v/>
      </c>
      <c r="I1759" s="36" t="str">
        <f>IF($A1759 = "", "",
IF(COUNTIF(MINIMUM_DAY_DATES[], Attendance!J1759) &gt; 0, VLOOKUP(Attendance!$G1759,MINIMUM_DAY_PERIOD_SCHEDULE[], 2,TRUE),
IF(COUNTIF(RALLY_DATES[], Attendance!J1759) &gt; 0, VLOOKUP(Attendance!$G1759,RALLY_PERIOD_SCHEDULE[], 2,TRUE),
IF(WEEKDAY(Attendance!$J1759) = 2,
       IF(COUNTIF(FINALS_WEEK_MONDAY_DATE[],Attendance!$J1759) &gt; 0, VLOOKUP(Attendance!$G1759,FINALS_WEEK_MONDAY_PERIOD_SCHEDULE[],2,TRUE),
       VLOOKUP(Attendance!$G1759,REGULAR_WEEK_SCHEDULE[],6,TRUE)),
IF(WEEKDAY($J1759) = 3,
       IF(COUNTIF(FINALS_WEEK_TUESDAY_DATE[],Attendance!$J1759) &gt; 0, VLOOKUP(Attendance!$G1759,FINALS_WEEK_TUESDAY_PERIOD_SCHEDULE[],2,TRUE),
       VLOOKUP(Attendance!$G1759,REGULAR_WEEK_SCHEDULE[[Tuesday]:[Period]],5,TRUE)),
IF(WEEKDAY(Attendance!$J1759) = 4,
        IF(COUNTIF(BLOCK_WEDNESDAY_DATES[],Attendance!$J1759) &gt; 0, VLOOKUP(Attendance!$G1759,BLOCK_WEDNESDAY_PERIOD_SCHEDULE[],2,TRUE),
        IF(COUNTIF(FINALS_WEEK_WEDNESDAY_DATE[],Attendance!$J1759) &gt; 0, VLOOKUP(Attendance!$G1759,FINALS_WEEK_WEDNESDAY_PERIOD_SCHEDULE[],2,TRUE),
       VLOOKUP(Attendance!$G1759,REGULAR_WEEK_SCHEDULE[[Wednesday]:[Period]],4,TRUE))),
IF(WEEKDAY($J1759) = 5,
       IF(COUNTIF(BLOCK_THURSDAY_DATES[],Attendance!$J1759) &gt; 0, VLOOKUP(Attendance!$G1759,BLOCK_THURSDAY_PERIOD_SCHEDULE[],2,TRUE),
       IF(COUNTIF(FINALS_WEEK_THURSDAY_DATE[],Attendance!$J1759) &gt; 0, VLOOKUP(Attendance!$G1759,FINALS_WEEK_THURSDAY_PERIOD_SCHEDULE[],2,TRUE),
       VLOOKUP(Attendance!$G1759,REGULAR_WEEK_SCHEDULE[[Thursday]:[Period]],3,TRUE))),
IF(WEEKDAY(Attendance!$J1759) = 6,
       IF(COUNTIF(FINALS_WEEK_FRIDAY_DATE[],Attendance!$J1759) &gt; 0, VLOOKUP(Attendance!$G1759,FINALS_WEEK_FRIDAY_PERIOD_SCHEDULE[],2,TRUE),
       VLOOKUP(Attendance!$G1759,REGULAR_WEEK_SCHEDULE[[Friday]:[Period]],2,TRUE))))))))))</f>
        <v/>
      </c>
      <c r="J1759" s="41" t="str">
        <f t="shared" ca="1" si="86"/>
        <v/>
      </c>
      <c r="K1759" s="41" t="str">
        <f>IF($A1759 &lt;&gt; "",VLOOKUP($A1759,'Student reference sheet'!$A$2:$V$2329, 7,FALSE), "")</f>
        <v/>
      </c>
      <c r="L1759" s="30" t="str">
        <f>IF($A1759 ="", "", VLOOKUP($A1759, 'Student reference sheet'!$A$2:$Z$2603,23,FALSE))</f>
        <v/>
      </c>
      <c r="M1759" s="30" t="str">
        <f>IF($A1759 ="", "", VLOOKUP($A1759, 'Student reference sheet'!$A$2:$Z$2603,24,FALSE))</f>
        <v/>
      </c>
      <c r="N1759" s="30" t="str">
        <f>IF($A1759 ="", "", VLOOKUP($A1759, 'Student reference sheet'!$A$2:$Z$2603,26,FALSE))</f>
        <v/>
      </c>
      <c r="O1759" s="30" t="str">
        <f>IF($A1759 ="", "", VLOOKUP($A1759, 'Student reference sheet'!$A$2:$Z$2603,25,FALSE))</f>
        <v/>
      </c>
      <c r="P1759" s="39" t="str">
        <f>IF($A1759 = "", "", IF(OR(VLOOKUP($A1759,'Student reference sheet'!$A$2:$V$2400,8,FALSE) = "R",  VLOOKUP($A1759,'Student reference sheet'!$A$2:$V$2400,8,FALSE) = "L"), "X", ""))</f>
        <v/>
      </c>
      <c r="Q1759" s="39" t="str">
        <f>IF($A1759 ="", "", VLOOKUP($A1759, 'Student reference sheet'!$A$2:$V$2603,22,FALSE))</f>
        <v/>
      </c>
      <c r="R1759" s="39" t="str">
        <f>IF($A1759 &lt;&gt; "",VLOOKUP($A1759,'Student reference sheet'!$A$2:$V$2329, 5,FALSE), "")</f>
        <v/>
      </c>
      <c r="S1759" s="39" t="str">
        <f>IF($A1759 &lt;&gt; "",VLOOKUP($A1759,'Student reference sheet'!$A$2:$V$2329, 6,FALSE), "")</f>
        <v/>
      </c>
      <c r="T1759" s="30" t="str">
        <f>IF($A1759 = "","",
IF(VLOOKUP($A1759,'Student reference sheet'!$A$2:$V$2329, 10,FALSE) = "Y", "Hispanic",
IF(VLOOKUP($A1759,'Student reference sheet'!$A$2:$V$2329,11,FALSE) &lt;&gt; "",
IF(VLOOKUP($A1759,'Student reference sheet'!$A$2:$V$2329,11,FALSE) = "UNK", "Unknown", VLOOKUP(VALUE(VLOOKUP($A1759,'Student reference sheet'!$A$2:$V$2329,11,FALSE)),'Ethnicity Reference'!$A$2:$B$22,2,FALSE)),
IF(VLOOKUP($A1759,'Student reference sheet'!$A$2:$V$2329,9,FALSE) &lt;&gt; "", VLOOKUP(VALUE(VLOOKUP($A1759,'Student reference sheet'!$A$2:$V$2329,9,FALSE)),'Ethnicity Reference'!$A$2:$B$22,2,FALSE),"Unknown"))))</f>
        <v/>
      </c>
      <c r="U1759" s="35"/>
    </row>
    <row r="1760" spans="1:21" ht="15.75">
      <c r="A1760" s="47"/>
      <c r="B1760" s="33"/>
      <c r="C1760" s="39" t="str">
        <f>IF($A1760 &lt;&gt; "",VLOOKUP($A1760,'Student reference sheet'!$A$2:$V$2329, 3,FALSE), "")</f>
        <v/>
      </c>
      <c r="D1760" s="39" t="str">
        <f>IF($A1760 &lt;&gt; "",VLOOKUP($A1760,'Student reference sheet'!$A$2:$V$2329, 2,FALSE), "")</f>
        <v/>
      </c>
      <c r="E1760" s="35"/>
      <c r="F1760" s="34"/>
      <c r="G1760" s="40" t="str">
        <f t="shared" ca="1" si="84"/>
        <v/>
      </c>
      <c r="H1760" s="40" t="str">
        <f t="shared" ca="1" si="85"/>
        <v/>
      </c>
      <c r="I1760" s="36" t="str">
        <f>IF($A1760 = "", "",
IF(COUNTIF(MINIMUM_DAY_DATES[], Attendance!J1760) &gt; 0, VLOOKUP(Attendance!$G1760,MINIMUM_DAY_PERIOD_SCHEDULE[], 2,TRUE),
IF(COUNTIF(RALLY_DATES[], Attendance!J1760) &gt; 0, VLOOKUP(Attendance!$G1760,RALLY_PERIOD_SCHEDULE[], 2,TRUE),
IF(WEEKDAY(Attendance!$J1760) = 2,
       IF(COUNTIF(FINALS_WEEK_MONDAY_DATE[],Attendance!$J1760) &gt; 0, VLOOKUP(Attendance!$G1760,FINALS_WEEK_MONDAY_PERIOD_SCHEDULE[],2,TRUE),
       VLOOKUP(Attendance!$G1760,REGULAR_WEEK_SCHEDULE[],6,TRUE)),
IF(WEEKDAY($J1760) = 3,
       IF(COUNTIF(FINALS_WEEK_TUESDAY_DATE[],Attendance!$J1760) &gt; 0, VLOOKUP(Attendance!$G1760,FINALS_WEEK_TUESDAY_PERIOD_SCHEDULE[],2,TRUE),
       VLOOKUP(Attendance!$G1760,REGULAR_WEEK_SCHEDULE[[Tuesday]:[Period]],5,TRUE)),
IF(WEEKDAY(Attendance!$J1760) = 4,
        IF(COUNTIF(BLOCK_WEDNESDAY_DATES[],Attendance!$J1760) &gt; 0, VLOOKUP(Attendance!$G1760,BLOCK_WEDNESDAY_PERIOD_SCHEDULE[],2,TRUE),
        IF(COUNTIF(FINALS_WEEK_WEDNESDAY_DATE[],Attendance!$J1760) &gt; 0, VLOOKUP(Attendance!$G1760,FINALS_WEEK_WEDNESDAY_PERIOD_SCHEDULE[],2,TRUE),
       VLOOKUP(Attendance!$G1760,REGULAR_WEEK_SCHEDULE[[Wednesday]:[Period]],4,TRUE))),
IF(WEEKDAY($J1760) = 5,
       IF(COUNTIF(BLOCK_THURSDAY_DATES[],Attendance!$J1760) &gt; 0, VLOOKUP(Attendance!$G1760,BLOCK_THURSDAY_PERIOD_SCHEDULE[],2,TRUE),
       IF(COUNTIF(FINALS_WEEK_THURSDAY_DATE[],Attendance!$J1760) &gt; 0, VLOOKUP(Attendance!$G1760,FINALS_WEEK_THURSDAY_PERIOD_SCHEDULE[],2,TRUE),
       VLOOKUP(Attendance!$G1760,REGULAR_WEEK_SCHEDULE[[Thursday]:[Period]],3,TRUE))),
IF(WEEKDAY(Attendance!$J1760) = 6,
       IF(COUNTIF(FINALS_WEEK_FRIDAY_DATE[],Attendance!$J1760) &gt; 0, VLOOKUP(Attendance!$G1760,FINALS_WEEK_FRIDAY_PERIOD_SCHEDULE[],2,TRUE),
       VLOOKUP(Attendance!$G1760,REGULAR_WEEK_SCHEDULE[[Friday]:[Period]],2,TRUE))))))))))</f>
        <v/>
      </c>
      <c r="J1760" s="41" t="str">
        <f t="shared" ca="1" si="86"/>
        <v/>
      </c>
      <c r="K1760" s="41" t="str">
        <f>IF($A1760 &lt;&gt; "",VLOOKUP($A1760,'Student reference sheet'!$A$2:$V$2329, 7,FALSE), "")</f>
        <v/>
      </c>
      <c r="L1760" s="30" t="str">
        <f>IF($A1760 ="", "", VLOOKUP($A1760, 'Student reference sheet'!$A$2:$Z$2603,23,FALSE))</f>
        <v/>
      </c>
      <c r="M1760" s="30" t="str">
        <f>IF($A1760 ="", "", VLOOKUP($A1760, 'Student reference sheet'!$A$2:$Z$2603,24,FALSE))</f>
        <v/>
      </c>
      <c r="N1760" s="30" t="str">
        <f>IF($A1760 ="", "", VLOOKUP($A1760, 'Student reference sheet'!$A$2:$Z$2603,26,FALSE))</f>
        <v/>
      </c>
      <c r="O1760" s="30" t="str">
        <f>IF($A1760 ="", "", VLOOKUP($A1760, 'Student reference sheet'!$A$2:$Z$2603,25,FALSE))</f>
        <v/>
      </c>
      <c r="P1760" s="39" t="str">
        <f>IF($A1760 = "", "", IF(OR(VLOOKUP($A1760,'Student reference sheet'!$A$2:$V$2400,8,FALSE) = "R",  VLOOKUP($A1760,'Student reference sheet'!$A$2:$V$2400,8,FALSE) = "L"), "X", ""))</f>
        <v/>
      </c>
      <c r="Q1760" s="39" t="str">
        <f>IF($A1760 ="", "", VLOOKUP($A1760, 'Student reference sheet'!$A$2:$V$2603,22,FALSE))</f>
        <v/>
      </c>
      <c r="R1760" s="39" t="str">
        <f>IF($A1760 &lt;&gt; "",VLOOKUP($A1760,'Student reference sheet'!$A$2:$V$2329, 5,FALSE), "")</f>
        <v/>
      </c>
      <c r="S1760" s="39" t="str">
        <f>IF($A1760 &lt;&gt; "",VLOOKUP($A1760,'Student reference sheet'!$A$2:$V$2329, 6,FALSE), "")</f>
        <v/>
      </c>
      <c r="T1760" s="30" t="str">
        <f>IF($A1760 = "","",
IF(VLOOKUP($A1760,'Student reference sheet'!$A$2:$V$2329, 10,FALSE) = "Y", "Hispanic",
IF(VLOOKUP($A1760,'Student reference sheet'!$A$2:$V$2329,11,FALSE) &lt;&gt; "",
IF(VLOOKUP($A1760,'Student reference sheet'!$A$2:$V$2329,11,FALSE) = "UNK", "Unknown", VLOOKUP(VALUE(VLOOKUP($A1760,'Student reference sheet'!$A$2:$V$2329,11,FALSE)),'Ethnicity Reference'!$A$2:$B$22,2,FALSE)),
IF(VLOOKUP($A1760,'Student reference sheet'!$A$2:$V$2329,9,FALSE) &lt;&gt; "", VLOOKUP(VALUE(VLOOKUP($A1760,'Student reference sheet'!$A$2:$V$2329,9,FALSE)),'Ethnicity Reference'!$A$2:$B$22,2,FALSE),"Unknown"))))</f>
        <v/>
      </c>
      <c r="U1760" s="35"/>
    </row>
    <row r="1761" spans="1:21" ht="15.75">
      <c r="A1761" s="47"/>
      <c r="B1761" s="33"/>
      <c r="C1761" s="39" t="str">
        <f>IF($A1761 &lt;&gt; "",VLOOKUP($A1761,'Student reference sheet'!$A$2:$V$2329, 3,FALSE), "")</f>
        <v/>
      </c>
      <c r="D1761" s="39" t="str">
        <f>IF($A1761 &lt;&gt; "",VLOOKUP($A1761,'Student reference sheet'!$A$2:$V$2329, 2,FALSE), "")</f>
        <v/>
      </c>
      <c r="E1761" s="35"/>
      <c r="F1761" s="34"/>
      <c r="G1761" s="40" t="str">
        <f t="shared" ca="1" si="84"/>
        <v/>
      </c>
      <c r="H1761" s="40" t="str">
        <f t="shared" ca="1" si="85"/>
        <v/>
      </c>
      <c r="I1761" s="36" t="str">
        <f>IF($A1761 = "", "",
IF(COUNTIF(MINIMUM_DAY_DATES[], Attendance!J1761) &gt; 0, VLOOKUP(Attendance!$G1761,MINIMUM_DAY_PERIOD_SCHEDULE[], 2,TRUE),
IF(COUNTIF(RALLY_DATES[], Attendance!J1761) &gt; 0, VLOOKUP(Attendance!$G1761,RALLY_PERIOD_SCHEDULE[], 2,TRUE),
IF(WEEKDAY(Attendance!$J1761) = 2,
       IF(COUNTIF(FINALS_WEEK_MONDAY_DATE[],Attendance!$J1761) &gt; 0, VLOOKUP(Attendance!$G1761,FINALS_WEEK_MONDAY_PERIOD_SCHEDULE[],2,TRUE),
       VLOOKUP(Attendance!$G1761,REGULAR_WEEK_SCHEDULE[],6,TRUE)),
IF(WEEKDAY($J1761) = 3,
       IF(COUNTIF(FINALS_WEEK_TUESDAY_DATE[],Attendance!$J1761) &gt; 0, VLOOKUP(Attendance!$G1761,FINALS_WEEK_TUESDAY_PERIOD_SCHEDULE[],2,TRUE),
       VLOOKUP(Attendance!$G1761,REGULAR_WEEK_SCHEDULE[[Tuesday]:[Period]],5,TRUE)),
IF(WEEKDAY(Attendance!$J1761) = 4,
        IF(COUNTIF(BLOCK_WEDNESDAY_DATES[],Attendance!$J1761) &gt; 0, VLOOKUP(Attendance!$G1761,BLOCK_WEDNESDAY_PERIOD_SCHEDULE[],2,TRUE),
        IF(COUNTIF(FINALS_WEEK_WEDNESDAY_DATE[],Attendance!$J1761) &gt; 0, VLOOKUP(Attendance!$G1761,FINALS_WEEK_WEDNESDAY_PERIOD_SCHEDULE[],2,TRUE),
       VLOOKUP(Attendance!$G1761,REGULAR_WEEK_SCHEDULE[[Wednesday]:[Period]],4,TRUE))),
IF(WEEKDAY($J1761) = 5,
       IF(COUNTIF(BLOCK_THURSDAY_DATES[],Attendance!$J1761) &gt; 0, VLOOKUP(Attendance!$G1761,BLOCK_THURSDAY_PERIOD_SCHEDULE[],2,TRUE),
       IF(COUNTIF(FINALS_WEEK_THURSDAY_DATE[],Attendance!$J1761) &gt; 0, VLOOKUP(Attendance!$G1761,FINALS_WEEK_THURSDAY_PERIOD_SCHEDULE[],2,TRUE),
       VLOOKUP(Attendance!$G1761,REGULAR_WEEK_SCHEDULE[[Thursday]:[Period]],3,TRUE))),
IF(WEEKDAY(Attendance!$J1761) = 6,
       IF(COUNTIF(FINALS_WEEK_FRIDAY_DATE[],Attendance!$J1761) &gt; 0, VLOOKUP(Attendance!$G1761,FINALS_WEEK_FRIDAY_PERIOD_SCHEDULE[],2,TRUE),
       VLOOKUP(Attendance!$G1761,REGULAR_WEEK_SCHEDULE[[Friday]:[Period]],2,TRUE))))))))))</f>
        <v/>
      </c>
      <c r="J1761" s="41" t="str">
        <f t="shared" ca="1" si="86"/>
        <v/>
      </c>
      <c r="K1761" s="41" t="str">
        <f>IF($A1761 &lt;&gt; "",VLOOKUP($A1761,'Student reference sheet'!$A$2:$V$2329, 7,FALSE), "")</f>
        <v/>
      </c>
      <c r="L1761" s="30" t="str">
        <f>IF($A1761 ="", "", VLOOKUP($A1761, 'Student reference sheet'!$A$2:$Z$2603,23,FALSE))</f>
        <v/>
      </c>
      <c r="M1761" s="30" t="str">
        <f>IF($A1761 ="", "", VLOOKUP($A1761, 'Student reference sheet'!$A$2:$Z$2603,24,FALSE))</f>
        <v/>
      </c>
      <c r="N1761" s="30" t="str">
        <f>IF($A1761 ="", "", VLOOKUP($A1761, 'Student reference sheet'!$A$2:$Z$2603,26,FALSE))</f>
        <v/>
      </c>
      <c r="O1761" s="30" t="str">
        <f>IF($A1761 ="", "", VLOOKUP($A1761, 'Student reference sheet'!$A$2:$Z$2603,25,FALSE))</f>
        <v/>
      </c>
      <c r="P1761" s="39" t="str">
        <f>IF($A1761 = "", "", IF(OR(VLOOKUP($A1761,'Student reference sheet'!$A$2:$V$2400,8,FALSE) = "R",  VLOOKUP($A1761,'Student reference sheet'!$A$2:$V$2400,8,FALSE) = "L"), "X", ""))</f>
        <v/>
      </c>
      <c r="Q1761" s="39" t="str">
        <f>IF($A1761 ="", "", VLOOKUP($A1761, 'Student reference sheet'!$A$2:$V$2603,22,FALSE))</f>
        <v/>
      </c>
      <c r="R1761" s="39" t="str">
        <f>IF($A1761 &lt;&gt; "",VLOOKUP($A1761,'Student reference sheet'!$A$2:$V$2329, 5,FALSE), "")</f>
        <v/>
      </c>
      <c r="S1761" s="39" t="str">
        <f>IF($A1761 &lt;&gt; "",VLOOKUP($A1761,'Student reference sheet'!$A$2:$V$2329, 6,FALSE), "")</f>
        <v/>
      </c>
      <c r="T1761" s="30" t="str">
        <f>IF($A1761 = "","",
IF(VLOOKUP($A1761,'Student reference sheet'!$A$2:$V$2329, 10,FALSE) = "Y", "Hispanic",
IF(VLOOKUP($A1761,'Student reference sheet'!$A$2:$V$2329,11,FALSE) &lt;&gt; "",
IF(VLOOKUP($A1761,'Student reference sheet'!$A$2:$V$2329,11,FALSE) = "UNK", "Unknown", VLOOKUP(VALUE(VLOOKUP($A1761,'Student reference sheet'!$A$2:$V$2329,11,FALSE)),'Ethnicity Reference'!$A$2:$B$22,2,FALSE)),
IF(VLOOKUP($A1761,'Student reference sheet'!$A$2:$V$2329,9,FALSE) &lt;&gt; "", VLOOKUP(VALUE(VLOOKUP($A1761,'Student reference sheet'!$A$2:$V$2329,9,FALSE)),'Ethnicity Reference'!$A$2:$B$22,2,FALSE),"Unknown"))))</f>
        <v/>
      </c>
      <c r="U1761" s="35"/>
    </row>
    <row r="1762" spans="1:21" ht="15.75">
      <c r="A1762" s="47"/>
      <c r="B1762" s="33"/>
      <c r="C1762" s="39" t="str">
        <f>IF($A1762 &lt;&gt; "",VLOOKUP($A1762,'Student reference sheet'!$A$2:$V$2329, 3,FALSE), "")</f>
        <v/>
      </c>
      <c r="D1762" s="39" t="str">
        <f>IF($A1762 &lt;&gt; "",VLOOKUP($A1762,'Student reference sheet'!$A$2:$V$2329, 2,FALSE), "")</f>
        <v/>
      </c>
      <c r="E1762" s="35"/>
      <c r="F1762" s="34"/>
      <c r="G1762" s="40" t="str">
        <f t="shared" ca="1" si="84"/>
        <v/>
      </c>
      <c r="H1762" s="40" t="str">
        <f t="shared" ca="1" si="85"/>
        <v/>
      </c>
      <c r="I1762" s="36" t="str">
        <f>IF($A1762 = "", "",
IF(COUNTIF(MINIMUM_DAY_DATES[], Attendance!J1762) &gt; 0, VLOOKUP(Attendance!$G1762,MINIMUM_DAY_PERIOD_SCHEDULE[], 2,TRUE),
IF(COUNTIF(RALLY_DATES[], Attendance!J1762) &gt; 0, VLOOKUP(Attendance!$G1762,RALLY_PERIOD_SCHEDULE[], 2,TRUE),
IF(WEEKDAY(Attendance!$J1762) = 2,
       IF(COUNTIF(FINALS_WEEK_MONDAY_DATE[],Attendance!$J1762) &gt; 0, VLOOKUP(Attendance!$G1762,FINALS_WEEK_MONDAY_PERIOD_SCHEDULE[],2,TRUE),
       VLOOKUP(Attendance!$G1762,REGULAR_WEEK_SCHEDULE[],6,TRUE)),
IF(WEEKDAY($J1762) = 3,
       IF(COUNTIF(FINALS_WEEK_TUESDAY_DATE[],Attendance!$J1762) &gt; 0, VLOOKUP(Attendance!$G1762,FINALS_WEEK_TUESDAY_PERIOD_SCHEDULE[],2,TRUE),
       VLOOKUP(Attendance!$G1762,REGULAR_WEEK_SCHEDULE[[Tuesday]:[Period]],5,TRUE)),
IF(WEEKDAY(Attendance!$J1762) = 4,
        IF(COUNTIF(BLOCK_WEDNESDAY_DATES[],Attendance!$J1762) &gt; 0, VLOOKUP(Attendance!$G1762,BLOCK_WEDNESDAY_PERIOD_SCHEDULE[],2,TRUE),
        IF(COUNTIF(FINALS_WEEK_WEDNESDAY_DATE[],Attendance!$J1762) &gt; 0, VLOOKUP(Attendance!$G1762,FINALS_WEEK_WEDNESDAY_PERIOD_SCHEDULE[],2,TRUE),
       VLOOKUP(Attendance!$G1762,REGULAR_WEEK_SCHEDULE[[Wednesday]:[Period]],4,TRUE))),
IF(WEEKDAY($J1762) = 5,
       IF(COUNTIF(BLOCK_THURSDAY_DATES[],Attendance!$J1762) &gt; 0, VLOOKUP(Attendance!$G1762,BLOCK_THURSDAY_PERIOD_SCHEDULE[],2,TRUE),
       IF(COUNTIF(FINALS_WEEK_THURSDAY_DATE[],Attendance!$J1762) &gt; 0, VLOOKUP(Attendance!$G1762,FINALS_WEEK_THURSDAY_PERIOD_SCHEDULE[],2,TRUE),
       VLOOKUP(Attendance!$G1762,REGULAR_WEEK_SCHEDULE[[Thursday]:[Period]],3,TRUE))),
IF(WEEKDAY(Attendance!$J1762) = 6,
       IF(COUNTIF(FINALS_WEEK_FRIDAY_DATE[],Attendance!$J1762) &gt; 0, VLOOKUP(Attendance!$G1762,FINALS_WEEK_FRIDAY_PERIOD_SCHEDULE[],2,TRUE),
       VLOOKUP(Attendance!$G1762,REGULAR_WEEK_SCHEDULE[[Friday]:[Period]],2,TRUE))))))))))</f>
        <v/>
      </c>
      <c r="J1762" s="41" t="str">
        <f t="shared" ca="1" si="86"/>
        <v/>
      </c>
      <c r="K1762" s="41" t="str">
        <f>IF($A1762 &lt;&gt; "",VLOOKUP($A1762,'Student reference sheet'!$A$2:$V$2329, 7,FALSE), "")</f>
        <v/>
      </c>
      <c r="L1762" s="30" t="str">
        <f>IF($A1762 ="", "", VLOOKUP($A1762, 'Student reference sheet'!$A$2:$Z$2603,23,FALSE))</f>
        <v/>
      </c>
      <c r="M1762" s="30" t="str">
        <f>IF($A1762 ="", "", VLOOKUP($A1762, 'Student reference sheet'!$A$2:$Z$2603,24,FALSE))</f>
        <v/>
      </c>
      <c r="N1762" s="30" t="str">
        <f>IF($A1762 ="", "", VLOOKUP($A1762, 'Student reference sheet'!$A$2:$Z$2603,26,FALSE))</f>
        <v/>
      </c>
      <c r="O1762" s="30" t="str">
        <f>IF($A1762 ="", "", VLOOKUP($A1762, 'Student reference sheet'!$A$2:$Z$2603,25,FALSE))</f>
        <v/>
      </c>
      <c r="P1762" s="39" t="str">
        <f>IF($A1762 = "", "", IF(OR(VLOOKUP($A1762,'Student reference sheet'!$A$2:$V$2400,8,FALSE) = "R",  VLOOKUP($A1762,'Student reference sheet'!$A$2:$V$2400,8,FALSE) = "L"), "X", ""))</f>
        <v/>
      </c>
      <c r="Q1762" s="39" t="str">
        <f>IF($A1762 ="", "", VLOOKUP($A1762, 'Student reference sheet'!$A$2:$V$2603,22,FALSE))</f>
        <v/>
      </c>
      <c r="R1762" s="39" t="str">
        <f>IF($A1762 &lt;&gt; "",VLOOKUP($A1762,'Student reference sheet'!$A$2:$V$2329, 5,FALSE), "")</f>
        <v/>
      </c>
      <c r="S1762" s="39" t="str">
        <f>IF($A1762 &lt;&gt; "",VLOOKUP($A1762,'Student reference sheet'!$A$2:$V$2329, 6,FALSE), "")</f>
        <v/>
      </c>
      <c r="T1762" s="30" t="str">
        <f>IF($A1762 = "","",
IF(VLOOKUP($A1762,'Student reference sheet'!$A$2:$V$2329, 10,FALSE) = "Y", "Hispanic",
IF(VLOOKUP($A1762,'Student reference sheet'!$A$2:$V$2329,11,FALSE) &lt;&gt; "",
IF(VLOOKUP($A1762,'Student reference sheet'!$A$2:$V$2329,11,FALSE) = "UNK", "Unknown", VLOOKUP(VALUE(VLOOKUP($A1762,'Student reference sheet'!$A$2:$V$2329,11,FALSE)),'Ethnicity Reference'!$A$2:$B$22,2,FALSE)),
IF(VLOOKUP($A1762,'Student reference sheet'!$A$2:$V$2329,9,FALSE) &lt;&gt; "", VLOOKUP(VALUE(VLOOKUP($A1762,'Student reference sheet'!$A$2:$V$2329,9,FALSE)),'Ethnicity Reference'!$A$2:$B$22,2,FALSE),"Unknown"))))</f>
        <v/>
      </c>
      <c r="U1762" s="35"/>
    </row>
    <row r="1763" spans="1:21" ht="15.75">
      <c r="A1763" s="47"/>
      <c r="B1763" s="33"/>
      <c r="C1763" s="39" t="str">
        <f>IF($A1763 &lt;&gt; "",VLOOKUP($A1763,'Student reference sheet'!$A$2:$V$2329, 3,FALSE), "")</f>
        <v/>
      </c>
      <c r="D1763" s="39" t="str">
        <f>IF($A1763 &lt;&gt; "",VLOOKUP($A1763,'Student reference sheet'!$A$2:$V$2329, 2,FALSE), "")</f>
        <v/>
      </c>
      <c r="E1763" s="35"/>
      <c r="F1763" s="34"/>
      <c r="G1763" s="40" t="str">
        <f t="shared" ca="1" si="84"/>
        <v/>
      </c>
      <c r="H1763" s="40" t="str">
        <f t="shared" ca="1" si="85"/>
        <v/>
      </c>
      <c r="I1763" s="36" t="str">
        <f>IF($A1763 = "", "",
IF(COUNTIF(MINIMUM_DAY_DATES[], Attendance!J1763) &gt; 0, VLOOKUP(Attendance!$G1763,MINIMUM_DAY_PERIOD_SCHEDULE[], 2,TRUE),
IF(COUNTIF(RALLY_DATES[], Attendance!J1763) &gt; 0, VLOOKUP(Attendance!$G1763,RALLY_PERIOD_SCHEDULE[], 2,TRUE),
IF(WEEKDAY(Attendance!$J1763) = 2,
       IF(COUNTIF(FINALS_WEEK_MONDAY_DATE[],Attendance!$J1763) &gt; 0, VLOOKUP(Attendance!$G1763,FINALS_WEEK_MONDAY_PERIOD_SCHEDULE[],2,TRUE),
       VLOOKUP(Attendance!$G1763,REGULAR_WEEK_SCHEDULE[],6,TRUE)),
IF(WEEKDAY($J1763) = 3,
       IF(COUNTIF(FINALS_WEEK_TUESDAY_DATE[],Attendance!$J1763) &gt; 0, VLOOKUP(Attendance!$G1763,FINALS_WEEK_TUESDAY_PERIOD_SCHEDULE[],2,TRUE),
       VLOOKUP(Attendance!$G1763,REGULAR_WEEK_SCHEDULE[[Tuesday]:[Period]],5,TRUE)),
IF(WEEKDAY(Attendance!$J1763) = 4,
        IF(COUNTIF(BLOCK_WEDNESDAY_DATES[],Attendance!$J1763) &gt; 0, VLOOKUP(Attendance!$G1763,BLOCK_WEDNESDAY_PERIOD_SCHEDULE[],2,TRUE),
        IF(COUNTIF(FINALS_WEEK_WEDNESDAY_DATE[],Attendance!$J1763) &gt; 0, VLOOKUP(Attendance!$G1763,FINALS_WEEK_WEDNESDAY_PERIOD_SCHEDULE[],2,TRUE),
       VLOOKUP(Attendance!$G1763,REGULAR_WEEK_SCHEDULE[[Wednesday]:[Period]],4,TRUE))),
IF(WEEKDAY($J1763) = 5,
       IF(COUNTIF(BLOCK_THURSDAY_DATES[],Attendance!$J1763) &gt; 0, VLOOKUP(Attendance!$G1763,BLOCK_THURSDAY_PERIOD_SCHEDULE[],2,TRUE),
       IF(COUNTIF(FINALS_WEEK_THURSDAY_DATE[],Attendance!$J1763) &gt; 0, VLOOKUP(Attendance!$G1763,FINALS_WEEK_THURSDAY_PERIOD_SCHEDULE[],2,TRUE),
       VLOOKUP(Attendance!$G1763,REGULAR_WEEK_SCHEDULE[[Thursday]:[Period]],3,TRUE))),
IF(WEEKDAY(Attendance!$J1763) = 6,
       IF(COUNTIF(FINALS_WEEK_FRIDAY_DATE[],Attendance!$J1763) &gt; 0, VLOOKUP(Attendance!$G1763,FINALS_WEEK_FRIDAY_PERIOD_SCHEDULE[],2,TRUE),
       VLOOKUP(Attendance!$G1763,REGULAR_WEEK_SCHEDULE[[Friday]:[Period]],2,TRUE))))))))))</f>
        <v/>
      </c>
      <c r="J1763" s="41" t="str">
        <f t="shared" ca="1" si="86"/>
        <v/>
      </c>
      <c r="K1763" s="41" t="str">
        <f>IF($A1763 &lt;&gt; "",VLOOKUP($A1763,'Student reference sheet'!$A$2:$V$2329, 7,FALSE), "")</f>
        <v/>
      </c>
      <c r="L1763" s="30" t="str">
        <f>IF($A1763 ="", "", VLOOKUP($A1763, 'Student reference sheet'!$A$2:$Z$2603,23,FALSE))</f>
        <v/>
      </c>
      <c r="M1763" s="30" t="str">
        <f>IF($A1763 ="", "", VLOOKUP($A1763, 'Student reference sheet'!$A$2:$Z$2603,24,FALSE))</f>
        <v/>
      </c>
      <c r="N1763" s="30" t="str">
        <f>IF($A1763 ="", "", VLOOKUP($A1763, 'Student reference sheet'!$A$2:$Z$2603,26,FALSE))</f>
        <v/>
      </c>
      <c r="O1763" s="30" t="str">
        <f>IF($A1763 ="", "", VLOOKUP($A1763, 'Student reference sheet'!$A$2:$Z$2603,25,FALSE))</f>
        <v/>
      </c>
      <c r="P1763" s="39" t="str">
        <f>IF($A1763 = "", "", IF(OR(VLOOKUP($A1763,'Student reference sheet'!$A$2:$V$2400,8,FALSE) = "R",  VLOOKUP($A1763,'Student reference sheet'!$A$2:$V$2400,8,FALSE) = "L"), "X", ""))</f>
        <v/>
      </c>
      <c r="Q1763" s="39" t="str">
        <f>IF($A1763 ="", "", VLOOKUP($A1763, 'Student reference sheet'!$A$2:$V$2603,22,FALSE))</f>
        <v/>
      </c>
      <c r="R1763" s="39" t="str">
        <f>IF($A1763 &lt;&gt; "",VLOOKUP($A1763,'Student reference sheet'!$A$2:$V$2329, 5,FALSE), "")</f>
        <v/>
      </c>
      <c r="S1763" s="39" t="str">
        <f>IF($A1763 &lt;&gt; "",VLOOKUP($A1763,'Student reference sheet'!$A$2:$V$2329, 6,FALSE), "")</f>
        <v/>
      </c>
      <c r="T1763" s="30" t="str">
        <f>IF($A1763 = "","",
IF(VLOOKUP($A1763,'Student reference sheet'!$A$2:$V$2329, 10,FALSE) = "Y", "Hispanic",
IF(VLOOKUP($A1763,'Student reference sheet'!$A$2:$V$2329,11,FALSE) &lt;&gt; "",
IF(VLOOKUP($A1763,'Student reference sheet'!$A$2:$V$2329,11,FALSE) = "UNK", "Unknown", VLOOKUP(VALUE(VLOOKUP($A1763,'Student reference sheet'!$A$2:$V$2329,11,FALSE)),'Ethnicity Reference'!$A$2:$B$22,2,FALSE)),
IF(VLOOKUP($A1763,'Student reference sheet'!$A$2:$V$2329,9,FALSE) &lt;&gt; "", VLOOKUP(VALUE(VLOOKUP($A1763,'Student reference sheet'!$A$2:$V$2329,9,FALSE)),'Ethnicity Reference'!$A$2:$B$22,2,FALSE),"Unknown"))))</f>
        <v/>
      </c>
      <c r="U1763" s="35"/>
    </row>
    <row r="1764" spans="1:21" ht="15.75">
      <c r="A1764" s="47"/>
      <c r="B1764" s="33"/>
      <c r="C1764" s="39" t="str">
        <f>IF($A1764 &lt;&gt; "",VLOOKUP($A1764,'Student reference sheet'!$A$2:$V$2329, 3,FALSE), "")</f>
        <v/>
      </c>
      <c r="D1764" s="39" t="str">
        <f>IF($A1764 &lt;&gt; "",VLOOKUP($A1764,'Student reference sheet'!$A$2:$V$2329, 2,FALSE), "")</f>
        <v/>
      </c>
      <c r="E1764" s="35"/>
      <c r="F1764" s="34"/>
      <c r="G1764" s="40" t="str">
        <f t="shared" ca="1" si="84"/>
        <v/>
      </c>
      <c r="H1764" s="40" t="str">
        <f t="shared" ca="1" si="85"/>
        <v/>
      </c>
      <c r="I1764" s="36" t="str">
        <f>IF($A1764 = "", "",
IF(COUNTIF(MINIMUM_DAY_DATES[], Attendance!J1764) &gt; 0, VLOOKUP(Attendance!$G1764,MINIMUM_DAY_PERIOD_SCHEDULE[], 2,TRUE),
IF(COUNTIF(RALLY_DATES[], Attendance!J1764) &gt; 0, VLOOKUP(Attendance!$G1764,RALLY_PERIOD_SCHEDULE[], 2,TRUE),
IF(WEEKDAY(Attendance!$J1764) = 2,
       IF(COUNTIF(FINALS_WEEK_MONDAY_DATE[],Attendance!$J1764) &gt; 0, VLOOKUP(Attendance!$G1764,FINALS_WEEK_MONDAY_PERIOD_SCHEDULE[],2,TRUE),
       VLOOKUP(Attendance!$G1764,REGULAR_WEEK_SCHEDULE[],6,TRUE)),
IF(WEEKDAY($J1764) = 3,
       IF(COUNTIF(FINALS_WEEK_TUESDAY_DATE[],Attendance!$J1764) &gt; 0, VLOOKUP(Attendance!$G1764,FINALS_WEEK_TUESDAY_PERIOD_SCHEDULE[],2,TRUE),
       VLOOKUP(Attendance!$G1764,REGULAR_WEEK_SCHEDULE[[Tuesday]:[Period]],5,TRUE)),
IF(WEEKDAY(Attendance!$J1764) = 4,
        IF(COUNTIF(BLOCK_WEDNESDAY_DATES[],Attendance!$J1764) &gt; 0, VLOOKUP(Attendance!$G1764,BLOCK_WEDNESDAY_PERIOD_SCHEDULE[],2,TRUE),
        IF(COUNTIF(FINALS_WEEK_WEDNESDAY_DATE[],Attendance!$J1764) &gt; 0, VLOOKUP(Attendance!$G1764,FINALS_WEEK_WEDNESDAY_PERIOD_SCHEDULE[],2,TRUE),
       VLOOKUP(Attendance!$G1764,REGULAR_WEEK_SCHEDULE[[Wednesday]:[Period]],4,TRUE))),
IF(WEEKDAY($J1764) = 5,
       IF(COUNTIF(BLOCK_THURSDAY_DATES[],Attendance!$J1764) &gt; 0, VLOOKUP(Attendance!$G1764,BLOCK_THURSDAY_PERIOD_SCHEDULE[],2,TRUE),
       IF(COUNTIF(FINALS_WEEK_THURSDAY_DATE[],Attendance!$J1764) &gt; 0, VLOOKUP(Attendance!$G1764,FINALS_WEEK_THURSDAY_PERIOD_SCHEDULE[],2,TRUE),
       VLOOKUP(Attendance!$G1764,REGULAR_WEEK_SCHEDULE[[Thursday]:[Period]],3,TRUE))),
IF(WEEKDAY(Attendance!$J1764) = 6,
       IF(COUNTIF(FINALS_WEEK_FRIDAY_DATE[],Attendance!$J1764) &gt; 0, VLOOKUP(Attendance!$G1764,FINALS_WEEK_FRIDAY_PERIOD_SCHEDULE[],2,TRUE),
       VLOOKUP(Attendance!$G1764,REGULAR_WEEK_SCHEDULE[[Friday]:[Period]],2,TRUE))))))))))</f>
        <v/>
      </c>
      <c r="J1764" s="41" t="str">
        <f t="shared" ca="1" si="86"/>
        <v/>
      </c>
      <c r="K1764" s="41" t="str">
        <f>IF($A1764 &lt;&gt; "",VLOOKUP($A1764,'Student reference sheet'!$A$2:$V$2329, 7,FALSE), "")</f>
        <v/>
      </c>
      <c r="L1764" s="30" t="str">
        <f>IF($A1764 ="", "", VLOOKUP($A1764, 'Student reference sheet'!$A$2:$Z$2603,23,FALSE))</f>
        <v/>
      </c>
      <c r="M1764" s="30" t="str">
        <f>IF($A1764 ="", "", VLOOKUP($A1764, 'Student reference sheet'!$A$2:$Z$2603,24,FALSE))</f>
        <v/>
      </c>
      <c r="N1764" s="30" t="str">
        <f>IF($A1764 ="", "", VLOOKUP($A1764, 'Student reference sheet'!$A$2:$Z$2603,26,FALSE))</f>
        <v/>
      </c>
      <c r="O1764" s="30" t="str">
        <f>IF($A1764 ="", "", VLOOKUP($A1764, 'Student reference sheet'!$A$2:$Z$2603,25,FALSE))</f>
        <v/>
      </c>
      <c r="P1764" s="39" t="str">
        <f>IF($A1764 = "", "", IF(OR(VLOOKUP($A1764,'Student reference sheet'!$A$2:$V$2400,8,FALSE) = "R",  VLOOKUP($A1764,'Student reference sheet'!$A$2:$V$2400,8,FALSE) = "L"), "X", ""))</f>
        <v/>
      </c>
      <c r="Q1764" s="39" t="str">
        <f>IF($A1764 ="", "", VLOOKUP($A1764, 'Student reference sheet'!$A$2:$V$2603,22,FALSE))</f>
        <v/>
      </c>
      <c r="R1764" s="39" t="str">
        <f>IF($A1764 &lt;&gt; "",VLOOKUP($A1764,'Student reference sheet'!$A$2:$V$2329, 5,FALSE), "")</f>
        <v/>
      </c>
      <c r="S1764" s="39" t="str">
        <f>IF($A1764 &lt;&gt; "",VLOOKUP($A1764,'Student reference sheet'!$A$2:$V$2329, 6,FALSE), "")</f>
        <v/>
      </c>
      <c r="T1764" s="30" t="str">
        <f>IF($A1764 = "","",
IF(VLOOKUP($A1764,'Student reference sheet'!$A$2:$V$2329, 10,FALSE) = "Y", "Hispanic",
IF(VLOOKUP($A1764,'Student reference sheet'!$A$2:$V$2329,11,FALSE) &lt;&gt; "",
IF(VLOOKUP($A1764,'Student reference sheet'!$A$2:$V$2329,11,FALSE) = "UNK", "Unknown", VLOOKUP(VALUE(VLOOKUP($A1764,'Student reference sheet'!$A$2:$V$2329,11,FALSE)),'Ethnicity Reference'!$A$2:$B$22,2,FALSE)),
IF(VLOOKUP($A1764,'Student reference sheet'!$A$2:$V$2329,9,FALSE) &lt;&gt; "", VLOOKUP(VALUE(VLOOKUP($A1764,'Student reference sheet'!$A$2:$V$2329,9,FALSE)),'Ethnicity Reference'!$A$2:$B$22,2,FALSE),"Unknown"))))</f>
        <v/>
      </c>
      <c r="U1764" s="35"/>
    </row>
    <row r="1765" spans="1:21" ht="15.75">
      <c r="A1765" s="47"/>
      <c r="B1765" s="33"/>
      <c r="C1765" s="39" t="str">
        <f>IF($A1765 &lt;&gt; "",VLOOKUP($A1765,'Student reference sheet'!$A$2:$V$2329, 3,FALSE), "")</f>
        <v/>
      </c>
      <c r="D1765" s="39" t="str">
        <f>IF($A1765 &lt;&gt; "",VLOOKUP($A1765,'Student reference sheet'!$A$2:$V$2329, 2,FALSE), "")</f>
        <v/>
      </c>
      <c r="E1765" s="35"/>
      <c r="F1765" s="34"/>
      <c r="G1765" s="40" t="str">
        <f t="shared" ca="1" si="84"/>
        <v/>
      </c>
      <c r="H1765" s="40" t="str">
        <f t="shared" ca="1" si="85"/>
        <v/>
      </c>
      <c r="I1765" s="36" t="str">
        <f>IF($A1765 = "", "",
IF(COUNTIF(MINIMUM_DAY_DATES[], Attendance!J1765) &gt; 0, VLOOKUP(Attendance!$G1765,MINIMUM_DAY_PERIOD_SCHEDULE[], 2,TRUE),
IF(COUNTIF(RALLY_DATES[], Attendance!J1765) &gt; 0, VLOOKUP(Attendance!$G1765,RALLY_PERIOD_SCHEDULE[], 2,TRUE),
IF(WEEKDAY(Attendance!$J1765) = 2,
       IF(COUNTIF(FINALS_WEEK_MONDAY_DATE[],Attendance!$J1765) &gt; 0, VLOOKUP(Attendance!$G1765,FINALS_WEEK_MONDAY_PERIOD_SCHEDULE[],2,TRUE),
       VLOOKUP(Attendance!$G1765,REGULAR_WEEK_SCHEDULE[],6,TRUE)),
IF(WEEKDAY($J1765) = 3,
       IF(COUNTIF(FINALS_WEEK_TUESDAY_DATE[],Attendance!$J1765) &gt; 0, VLOOKUP(Attendance!$G1765,FINALS_WEEK_TUESDAY_PERIOD_SCHEDULE[],2,TRUE),
       VLOOKUP(Attendance!$G1765,REGULAR_WEEK_SCHEDULE[[Tuesday]:[Period]],5,TRUE)),
IF(WEEKDAY(Attendance!$J1765) = 4,
        IF(COUNTIF(BLOCK_WEDNESDAY_DATES[],Attendance!$J1765) &gt; 0, VLOOKUP(Attendance!$G1765,BLOCK_WEDNESDAY_PERIOD_SCHEDULE[],2,TRUE),
        IF(COUNTIF(FINALS_WEEK_WEDNESDAY_DATE[],Attendance!$J1765) &gt; 0, VLOOKUP(Attendance!$G1765,FINALS_WEEK_WEDNESDAY_PERIOD_SCHEDULE[],2,TRUE),
       VLOOKUP(Attendance!$G1765,REGULAR_WEEK_SCHEDULE[[Wednesday]:[Period]],4,TRUE))),
IF(WEEKDAY($J1765) = 5,
       IF(COUNTIF(BLOCK_THURSDAY_DATES[],Attendance!$J1765) &gt; 0, VLOOKUP(Attendance!$G1765,BLOCK_THURSDAY_PERIOD_SCHEDULE[],2,TRUE),
       IF(COUNTIF(FINALS_WEEK_THURSDAY_DATE[],Attendance!$J1765) &gt; 0, VLOOKUP(Attendance!$G1765,FINALS_WEEK_THURSDAY_PERIOD_SCHEDULE[],2,TRUE),
       VLOOKUP(Attendance!$G1765,REGULAR_WEEK_SCHEDULE[[Thursday]:[Period]],3,TRUE))),
IF(WEEKDAY(Attendance!$J1765) = 6,
       IF(COUNTIF(FINALS_WEEK_FRIDAY_DATE[],Attendance!$J1765) &gt; 0, VLOOKUP(Attendance!$G1765,FINALS_WEEK_FRIDAY_PERIOD_SCHEDULE[],2,TRUE),
       VLOOKUP(Attendance!$G1765,REGULAR_WEEK_SCHEDULE[[Friday]:[Period]],2,TRUE))))))))))</f>
        <v/>
      </c>
      <c r="J1765" s="41" t="str">
        <f t="shared" ca="1" si="86"/>
        <v/>
      </c>
      <c r="K1765" s="41" t="str">
        <f>IF($A1765 &lt;&gt; "",VLOOKUP($A1765,'Student reference sheet'!$A$2:$V$2329, 7,FALSE), "")</f>
        <v/>
      </c>
      <c r="L1765" s="30" t="str">
        <f>IF($A1765 ="", "", VLOOKUP($A1765, 'Student reference sheet'!$A$2:$Z$2603,23,FALSE))</f>
        <v/>
      </c>
      <c r="M1765" s="30" t="str">
        <f>IF($A1765 ="", "", VLOOKUP($A1765, 'Student reference sheet'!$A$2:$Z$2603,24,FALSE))</f>
        <v/>
      </c>
      <c r="N1765" s="30" t="str">
        <f>IF($A1765 ="", "", VLOOKUP($A1765, 'Student reference sheet'!$A$2:$Z$2603,26,FALSE))</f>
        <v/>
      </c>
      <c r="O1765" s="30" t="str">
        <f>IF($A1765 ="", "", VLOOKUP($A1765, 'Student reference sheet'!$A$2:$Z$2603,25,FALSE))</f>
        <v/>
      </c>
      <c r="P1765" s="39" t="str">
        <f>IF($A1765 = "", "", IF(OR(VLOOKUP($A1765,'Student reference sheet'!$A$2:$V$2400,8,FALSE) = "R",  VLOOKUP($A1765,'Student reference sheet'!$A$2:$V$2400,8,FALSE) = "L"), "X", ""))</f>
        <v/>
      </c>
      <c r="Q1765" s="39" t="str">
        <f>IF($A1765 ="", "", VLOOKUP($A1765, 'Student reference sheet'!$A$2:$V$2603,22,FALSE))</f>
        <v/>
      </c>
      <c r="R1765" s="39" t="str">
        <f>IF($A1765 &lt;&gt; "",VLOOKUP($A1765,'Student reference sheet'!$A$2:$V$2329, 5,FALSE), "")</f>
        <v/>
      </c>
      <c r="S1765" s="39" t="str">
        <f>IF($A1765 &lt;&gt; "",VLOOKUP($A1765,'Student reference sheet'!$A$2:$V$2329, 6,FALSE), "")</f>
        <v/>
      </c>
      <c r="T1765" s="30" t="str">
        <f>IF($A1765 = "","",
IF(VLOOKUP($A1765,'Student reference sheet'!$A$2:$V$2329, 10,FALSE) = "Y", "Hispanic",
IF(VLOOKUP($A1765,'Student reference sheet'!$A$2:$V$2329,11,FALSE) &lt;&gt; "",
IF(VLOOKUP($A1765,'Student reference sheet'!$A$2:$V$2329,11,FALSE) = "UNK", "Unknown", VLOOKUP(VALUE(VLOOKUP($A1765,'Student reference sheet'!$A$2:$V$2329,11,FALSE)),'Ethnicity Reference'!$A$2:$B$22,2,FALSE)),
IF(VLOOKUP($A1765,'Student reference sheet'!$A$2:$V$2329,9,FALSE) &lt;&gt; "", VLOOKUP(VALUE(VLOOKUP($A1765,'Student reference sheet'!$A$2:$V$2329,9,FALSE)),'Ethnicity Reference'!$A$2:$B$22,2,FALSE),"Unknown"))))</f>
        <v/>
      </c>
      <c r="U1765" s="35"/>
    </row>
    <row r="1766" spans="1:21" ht="15.75">
      <c r="A1766" s="47"/>
      <c r="B1766" s="33"/>
      <c r="C1766" s="39" t="str">
        <f>IF($A1766 &lt;&gt; "",VLOOKUP($A1766,'Student reference sheet'!$A$2:$V$2329, 3,FALSE), "")</f>
        <v/>
      </c>
      <c r="D1766" s="39" t="str">
        <f>IF($A1766 &lt;&gt; "",VLOOKUP($A1766,'Student reference sheet'!$A$2:$V$2329, 2,FALSE), "")</f>
        <v/>
      </c>
      <c r="E1766" s="35"/>
      <c r="F1766" s="34"/>
      <c r="G1766" s="40" t="str">
        <f t="shared" ca="1" si="84"/>
        <v/>
      </c>
      <c r="H1766" s="40" t="str">
        <f t="shared" ca="1" si="85"/>
        <v/>
      </c>
      <c r="I1766" s="36" t="str">
        <f>IF($A1766 = "", "",
IF(COUNTIF(MINIMUM_DAY_DATES[], Attendance!J1766) &gt; 0, VLOOKUP(Attendance!$G1766,MINIMUM_DAY_PERIOD_SCHEDULE[], 2,TRUE),
IF(COUNTIF(RALLY_DATES[], Attendance!J1766) &gt; 0, VLOOKUP(Attendance!$G1766,RALLY_PERIOD_SCHEDULE[], 2,TRUE),
IF(WEEKDAY(Attendance!$J1766) = 2,
       IF(COUNTIF(FINALS_WEEK_MONDAY_DATE[],Attendance!$J1766) &gt; 0, VLOOKUP(Attendance!$G1766,FINALS_WEEK_MONDAY_PERIOD_SCHEDULE[],2,TRUE),
       VLOOKUP(Attendance!$G1766,REGULAR_WEEK_SCHEDULE[],6,TRUE)),
IF(WEEKDAY($J1766) = 3,
       IF(COUNTIF(FINALS_WEEK_TUESDAY_DATE[],Attendance!$J1766) &gt; 0, VLOOKUP(Attendance!$G1766,FINALS_WEEK_TUESDAY_PERIOD_SCHEDULE[],2,TRUE),
       VLOOKUP(Attendance!$G1766,REGULAR_WEEK_SCHEDULE[[Tuesday]:[Period]],5,TRUE)),
IF(WEEKDAY(Attendance!$J1766) = 4,
        IF(COUNTIF(BLOCK_WEDNESDAY_DATES[],Attendance!$J1766) &gt; 0, VLOOKUP(Attendance!$G1766,BLOCK_WEDNESDAY_PERIOD_SCHEDULE[],2,TRUE),
        IF(COUNTIF(FINALS_WEEK_WEDNESDAY_DATE[],Attendance!$J1766) &gt; 0, VLOOKUP(Attendance!$G1766,FINALS_WEEK_WEDNESDAY_PERIOD_SCHEDULE[],2,TRUE),
       VLOOKUP(Attendance!$G1766,REGULAR_WEEK_SCHEDULE[[Wednesday]:[Period]],4,TRUE))),
IF(WEEKDAY($J1766) = 5,
       IF(COUNTIF(BLOCK_THURSDAY_DATES[],Attendance!$J1766) &gt; 0, VLOOKUP(Attendance!$G1766,BLOCK_THURSDAY_PERIOD_SCHEDULE[],2,TRUE),
       IF(COUNTIF(FINALS_WEEK_THURSDAY_DATE[],Attendance!$J1766) &gt; 0, VLOOKUP(Attendance!$G1766,FINALS_WEEK_THURSDAY_PERIOD_SCHEDULE[],2,TRUE),
       VLOOKUP(Attendance!$G1766,REGULAR_WEEK_SCHEDULE[[Thursday]:[Period]],3,TRUE))),
IF(WEEKDAY(Attendance!$J1766) = 6,
       IF(COUNTIF(FINALS_WEEK_FRIDAY_DATE[],Attendance!$J1766) &gt; 0, VLOOKUP(Attendance!$G1766,FINALS_WEEK_FRIDAY_PERIOD_SCHEDULE[],2,TRUE),
       VLOOKUP(Attendance!$G1766,REGULAR_WEEK_SCHEDULE[[Friday]:[Period]],2,TRUE))))))))))</f>
        <v/>
      </c>
      <c r="J1766" s="41" t="str">
        <f t="shared" ca="1" si="86"/>
        <v/>
      </c>
      <c r="K1766" s="41" t="str">
        <f>IF($A1766 &lt;&gt; "",VLOOKUP($A1766,'Student reference sheet'!$A$2:$V$2329, 7,FALSE), "")</f>
        <v/>
      </c>
      <c r="L1766" s="30" t="str">
        <f>IF($A1766 ="", "", VLOOKUP($A1766, 'Student reference sheet'!$A$2:$Z$2603,23,FALSE))</f>
        <v/>
      </c>
      <c r="M1766" s="30" t="str">
        <f>IF($A1766 ="", "", VLOOKUP($A1766, 'Student reference sheet'!$A$2:$Z$2603,24,FALSE))</f>
        <v/>
      </c>
      <c r="N1766" s="30" t="str">
        <f>IF($A1766 ="", "", VLOOKUP($A1766, 'Student reference sheet'!$A$2:$Z$2603,26,FALSE))</f>
        <v/>
      </c>
      <c r="O1766" s="30" t="str">
        <f>IF($A1766 ="", "", VLOOKUP($A1766, 'Student reference sheet'!$A$2:$Z$2603,25,FALSE))</f>
        <v/>
      </c>
      <c r="P1766" s="39" t="str">
        <f>IF($A1766 = "", "", IF(OR(VLOOKUP($A1766,'Student reference sheet'!$A$2:$V$2400,8,FALSE) = "R",  VLOOKUP($A1766,'Student reference sheet'!$A$2:$V$2400,8,FALSE) = "L"), "X", ""))</f>
        <v/>
      </c>
      <c r="Q1766" s="39" t="str">
        <f>IF($A1766 ="", "", VLOOKUP($A1766, 'Student reference sheet'!$A$2:$V$2603,22,FALSE))</f>
        <v/>
      </c>
      <c r="R1766" s="39" t="str">
        <f>IF($A1766 &lt;&gt; "",VLOOKUP($A1766,'Student reference sheet'!$A$2:$V$2329, 5,FALSE), "")</f>
        <v/>
      </c>
      <c r="S1766" s="39" t="str">
        <f>IF($A1766 &lt;&gt; "",VLOOKUP($A1766,'Student reference sheet'!$A$2:$V$2329, 6,FALSE), "")</f>
        <v/>
      </c>
      <c r="T1766" s="30" t="str">
        <f>IF($A1766 = "","",
IF(VLOOKUP($A1766,'Student reference sheet'!$A$2:$V$2329, 10,FALSE) = "Y", "Hispanic",
IF(VLOOKUP($A1766,'Student reference sheet'!$A$2:$V$2329,11,FALSE) &lt;&gt; "",
IF(VLOOKUP($A1766,'Student reference sheet'!$A$2:$V$2329,11,FALSE) = "UNK", "Unknown", VLOOKUP(VALUE(VLOOKUP($A1766,'Student reference sheet'!$A$2:$V$2329,11,FALSE)),'Ethnicity Reference'!$A$2:$B$22,2,FALSE)),
IF(VLOOKUP($A1766,'Student reference sheet'!$A$2:$V$2329,9,FALSE) &lt;&gt; "", VLOOKUP(VALUE(VLOOKUP($A1766,'Student reference sheet'!$A$2:$V$2329,9,FALSE)),'Ethnicity Reference'!$A$2:$B$22,2,FALSE),"Unknown"))))</f>
        <v/>
      </c>
      <c r="U1766" s="35"/>
    </row>
    <row r="1767" spans="1:21" ht="15.75">
      <c r="A1767" s="47"/>
      <c r="B1767" s="33"/>
      <c r="C1767" s="39" t="str">
        <f>IF($A1767 &lt;&gt; "",VLOOKUP($A1767,'Student reference sheet'!$A$2:$V$2329, 3,FALSE), "")</f>
        <v/>
      </c>
      <c r="D1767" s="39" t="str">
        <f>IF($A1767 &lt;&gt; "",VLOOKUP($A1767,'Student reference sheet'!$A$2:$V$2329, 2,FALSE), "")</f>
        <v/>
      </c>
      <c r="E1767" s="35"/>
      <c r="F1767" s="34"/>
      <c r="G1767" s="40" t="str">
        <f t="shared" ca="1" si="84"/>
        <v/>
      </c>
      <c r="H1767" s="40" t="str">
        <f t="shared" ca="1" si="85"/>
        <v/>
      </c>
      <c r="I1767" s="36" t="str">
        <f>IF($A1767 = "", "",
IF(COUNTIF(MINIMUM_DAY_DATES[], Attendance!J1767) &gt; 0, VLOOKUP(Attendance!$G1767,MINIMUM_DAY_PERIOD_SCHEDULE[], 2,TRUE),
IF(COUNTIF(RALLY_DATES[], Attendance!J1767) &gt; 0, VLOOKUP(Attendance!$G1767,RALLY_PERIOD_SCHEDULE[], 2,TRUE),
IF(WEEKDAY(Attendance!$J1767) = 2,
       IF(COUNTIF(FINALS_WEEK_MONDAY_DATE[],Attendance!$J1767) &gt; 0, VLOOKUP(Attendance!$G1767,FINALS_WEEK_MONDAY_PERIOD_SCHEDULE[],2,TRUE),
       VLOOKUP(Attendance!$G1767,REGULAR_WEEK_SCHEDULE[],6,TRUE)),
IF(WEEKDAY($J1767) = 3,
       IF(COUNTIF(FINALS_WEEK_TUESDAY_DATE[],Attendance!$J1767) &gt; 0, VLOOKUP(Attendance!$G1767,FINALS_WEEK_TUESDAY_PERIOD_SCHEDULE[],2,TRUE),
       VLOOKUP(Attendance!$G1767,REGULAR_WEEK_SCHEDULE[[Tuesday]:[Period]],5,TRUE)),
IF(WEEKDAY(Attendance!$J1767) = 4,
        IF(COUNTIF(BLOCK_WEDNESDAY_DATES[],Attendance!$J1767) &gt; 0, VLOOKUP(Attendance!$G1767,BLOCK_WEDNESDAY_PERIOD_SCHEDULE[],2,TRUE),
        IF(COUNTIF(FINALS_WEEK_WEDNESDAY_DATE[],Attendance!$J1767) &gt; 0, VLOOKUP(Attendance!$G1767,FINALS_WEEK_WEDNESDAY_PERIOD_SCHEDULE[],2,TRUE),
       VLOOKUP(Attendance!$G1767,REGULAR_WEEK_SCHEDULE[[Wednesday]:[Period]],4,TRUE))),
IF(WEEKDAY($J1767) = 5,
       IF(COUNTIF(BLOCK_THURSDAY_DATES[],Attendance!$J1767) &gt; 0, VLOOKUP(Attendance!$G1767,BLOCK_THURSDAY_PERIOD_SCHEDULE[],2,TRUE),
       IF(COUNTIF(FINALS_WEEK_THURSDAY_DATE[],Attendance!$J1767) &gt; 0, VLOOKUP(Attendance!$G1767,FINALS_WEEK_THURSDAY_PERIOD_SCHEDULE[],2,TRUE),
       VLOOKUP(Attendance!$G1767,REGULAR_WEEK_SCHEDULE[[Thursday]:[Period]],3,TRUE))),
IF(WEEKDAY(Attendance!$J1767) = 6,
       IF(COUNTIF(FINALS_WEEK_FRIDAY_DATE[],Attendance!$J1767) &gt; 0, VLOOKUP(Attendance!$G1767,FINALS_WEEK_FRIDAY_PERIOD_SCHEDULE[],2,TRUE),
       VLOOKUP(Attendance!$G1767,REGULAR_WEEK_SCHEDULE[[Friday]:[Period]],2,TRUE))))))))))</f>
        <v/>
      </c>
      <c r="J1767" s="41" t="str">
        <f t="shared" ca="1" si="86"/>
        <v/>
      </c>
      <c r="K1767" s="41" t="str">
        <f>IF($A1767 &lt;&gt; "",VLOOKUP($A1767,'Student reference sheet'!$A$2:$V$2329, 7,FALSE), "")</f>
        <v/>
      </c>
      <c r="L1767" s="30" t="str">
        <f>IF($A1767 ="", "", VLOOKUP($A1767, 'Student reference sheet'!$A$2:$Z$2603,23,FALSE))</f>
        <v/>
      </c>
      <c r="M1767" s="30" t="str">
        <f>IF($A1767 ="", "", VLOOKUP($A1767, 'Student reference sheet'!$A$2:$Z$2603,24,FALSE))</f>
        <v/>
      </c>
      <c r="N1767" s="30" t="str">
        <f>IF($A1767 ="", "", VLOOKUP($A1767, 'Student reference sheet'!$A$2:$Z$2603,26,FALSE))</f>
        <v/>
      </c>
      <c r="O1767" s="30" t="str">
        <f>IF($A1767 ="", "", VLOOKUP($A1767, 'Student reference sheet'!$A$2:$Z$2603,25,FALSE))</f>
        <v/>
      </c>
      <c r="P1767" s="39" t="str">
        <f>IF($A1767 = "", "", IF(OR(VLOOKUP($A1767,'Student reference sheet'!$A$2:$V$2400,8,FALSE) = "R",  VLOOKUP($A1767,'Student reference sheet'!$A$2:$V$2400,8,FALSE) = "L"), "X", ""))</f>
        <v/>
      </c>
      <c r="Q1767" s="39" t="str">
        <f>IF($A1767 ="", "", VLOOKUP($A1767, 'Student reference sheet'!$A$2:$V$2603,22,FALSE))</f>
        <v/>
      </c>
      <c r="R1767" s="39" t="str">
        <f>IF($A1767 &lt;&gt; "",VLOOKUP($A1767,'Student reference sheet'!$A$2:$V$2329, 5,FALSE), "")</f>
        <v/>
      </c>
      <c r="S1767" s="39" t="str">
        <f>IF($A1767 &lt;&gt; "",VLOOKUP($A1767,'Student reference sheet'!$A$2:$V$2329, 6,FALSE), "")</f>
        <v/>
      </c>
      <c r="T1767" s="30" t="str">
        <f>IF($A1767 = "","",
IF(VLOOKUP($A1767,'Student reference sheet'!$A$2:$V$2329, 10,FALSE) = "Y", "Hispanic",
IF(VLOOKUP($A1767,'Student reference sheet'!$A$2:$V$2329,11,FALSE) &lt;&gt; "",
IF(VLOOKUP($A1767,'Student reference sheet'!$A$2:$V$2329,11,FALSE) = "UNK", "Unknown", VLOOKUP(VALUE(VLOOKUP($A1767,'Student reference sheet'!$A$2:$V$2329,11,FALSE)),'Ethnicity Reference'!$A$2:$B$22,2,FALSE)),
IF(VLOOKUP($A1767,'Student reference sheet'!$A$2:$V$2329,9,FALSE) &lt;&gt; "", VLOOKUP(VALUE(VLOOKUP($A1767,'Student reference sheet'!$A$2:$V$2329,9,FALSE)),'Ethnicity Reference'!$A$2:$B$22,2,FALSE),"Unknown"))))</f>
        <v/>
      </c>
      <c r="U1767" s="35"/>
    </row>
    <row r="1768" spans="1:21" ht="15.75">
      <c r="A1768" s="47"/>
      <c r="B1768" s="33"/>
      <c r="C1768" s="39" t="str">
        <f>IF($A1768 &lt;&gt; "",VLOOKUP($A1768,'Student reference sheet'!$A$2:$V$2329, 3,FALSE), "")</f>
        <v/>
      </c>
      <c r="D1768" s="39" t="str">
        <f>IF($A1768 &lt;&gt; "",VLOOKUP($A1768,'Student reference sheet'!$A$2:$V$2329, 2,FALSE), "")</f>
        <v/>
      </c>
      <c r="E1768" s="35"/>
      <c r="F1768" s="34"/>
      <c r="G1768" s="40" t="str">
        <f t="shared" ca="1" si="84"/>
        <v/>
      </c>
      <c r="H1768" s="40" t="str">
        <f t="shared" ca="1" si="85"/>
        <v/>
      </c>
      <c r="I1768" s="36" t="str">
        <f>IF($A1768 = "", "",
IF(COUNTIF(MINIMUM_DAY_DATES[], Attendance!J1768) &gt; 0, VLOOKUP(Attendance!$G1768,MINIMUM_DAY_PERIOD_SCHEDULE[], 2,TRUE),
IF(COUNTIF(RALLY_DATES[], Attendance!J1768) &gt; 0, VLOOKUP(Attendance!$G1768,RALLY_PERIOD_SCHEDULE[], 2,TRUE),
IF(WEEKDAY(Attendance!$J1768) = 2,
       IF(COUNTIF(FINALS_WEEK_MONDAY_DATE[],Attendance!$J1768) &gt; 0, VLOOKUP(Attendance!$G1768,FINALS_WEEK_MONDAY_PERIOD_SCHEDULE[],2,TRUE),
       VLOOKUP(Attendance!$G1768,REGULAR_WEEK_SCHEDULE[],6,TRUE)),
IF(WEEKDAY($J1768) = 3,
       IF(COUNTIF(FINALS_WEEK_TUESDAY_DATE[],Attendance!$J1768) &gt; 0, VLOOKUP(Attendance!$G1768,FINALS_WEEK_TUESDAY_PERIOD_SCHEDULE[],2,TRUE),
       VLOOKUP(Attendance!$G1768,REGULAR_WEEK_SCHEDULE[[Tuesday]:[Period]],5,TRUE)),
IF(WEEKDAY(Attendance!$J1768) = 4,
        IF(COUNTIF(BLOCK_WEDNESDAY_DATES[],Attendance!$J1768) &gt; 0, VLOOKUP(Attendance!$G1768,BLOCK_WEDNESDAY_PERIOD_SCHEDULE[],2,TRUE),
        IF(COUNTIF(FINALS_WEEK_WEDNESDAY_DATE[],Attendance!$J1768) &gt; 0, VLOOKUP(Attendance!$G1768,FINALS_WEEK_WEDNESDAY_PERIOD_SCHEDULE[],2,TRUE),
       VLOOKUP(Attendance!$G1768,REGULAR_WEEK_SCHEDULE[[Wednesday]:[Period]],4,TRUE))),
IF(WEEKDAY($J1768) = 5,
       IF(COUNTIF(BLOCK_THURSDAY_DATES[],Attendance!$J1768) &gt; 0, VLOOKUP(Attendance!$G1768,BLOCK_THURSDAY_PERIOD_SCHEDULE[],2,TRUE),
       IF(COUNTIF(FINALS_WEEK_THURSDAY_DATE[],Attendance!$J1768) &gt; 0, VLOOKUP(Attendance!$G1768,FINALS_WEEK_THURSDAY_PERIOD_SCHEDULE[],2,TRUE),
       VLOOKUP(Attendance!$G1768,REGULAR_WEEK_SCHEDULE[[Thursday]:[Period]],3,TRUE))),
IF(WEEKDAY(Attendance!$J1768) = 6,
       IF(COUNTIF(FINALS_WEEK_FRIDAY_DATE[],Attendance!$J1768) &gt; 0, VLOOKUP(Attendance!$G1768,FINALS_WEEK_FRIDAY_PERIOD_SCHEDULE[],2,TRUE),
       VLOOKUP(Attendance!$G1768,REGULAR_WEEK_SCHEDULE[[Friday]:[Period]],2,TRUE))))))))))</f>
        <v/>
      </c>
      <c r="J1768" s="41" t="str">
        <f t="shared" ca="1" si="86"/>
        <v/>
      </c>
      <c r="K1768" s="41" t="str">
        <f>IF($A1768 &lt;&gt; "",VLOOKUP($A1768,'Student reference sheet'!$A$2:$V$2329, 7,FALSE), "")</f>
        <v/>
      </c>
      <c r="L1768" s="30" t="str">
        <f>IF($A1768 ="", "", VLOOKUP($A1768, 'Student reference sheet'!$A$2:$Z$2603,23,FALSE))</f>
        <v/>
      </c>
      <c r="M1768" s="30" t="str">
        <f>IF($A1768 ="", "", VLOOKUP($A1768, 'Student reference sheet'!$A$2:$Z$2603,24,FALSE))</f>
        <v/>
      </c>
      <c r="N1768" s="30" t="str">
        <f>IF($A1768 ="", "", VLOOKUP($A1768, 'Student reference sheet'!$A$2:$Z$2603,26,FALSE))</f>
        <v/>
      </c>
      <c r="O1768" s="30" t="str">
        <f>IF($A1768 ="", "", VLOOKUP($A1768, 'Student reference sheet'!$A$2:$Z$2603,25,FALSE))</f>
        <v/>
      </c>
      <c r="P1768" s="39" t="str">
        <f>IF($A1768 = "", "", IF(OR(VLOOKUP($A1768,'Student reference sheet'!$A$2:$V$2400,8,FALSE) = "R",  VLOOKUP($A1768,'Student reference sheet'!$A$2:$V$2400,8,FALSE) = "L"), "X", ""))</f>
        <v/>
      </c>
      <c r="Q1768" s="39" t="str">
        <f>IF($A1768 ="", "", VLOOKUP($A1768, 'Student reference sheet'!$A$2:$V$2603,22,FALSE))</f>
        <v/>
      </c>
      <c r="R1768" s="39" t="str">
        <f>IF($A1768 &lt;&gt; "",VLOOKUP($A1768,'Student reference sheet'!$A$2:$V$2329, 5,FALSE), "")</f>
        <v/>
      </c>
      <c r="S1768" s="39" t="str">
        <f>IF($A1768 &lt;&gt; "",VLOOKUP($A1768,'Student reference sheet'!$A$2:$V$2329, 6,FALSE), "")</f>
        <v/>
      </c>
      <c r="T1768" s="30" t="str">
        <f>IF($A1768 = "","",
IF(VLOOKUP($A1768,'Student reference sheet'!$A$2:$V$2329, 10,FALSE) = "Y", "Hispanic",
IF(VLOOKUP($A1768,'Student reference sheet'!$A$2:$V$2329,11,FALSE) &lt;&gt; "",
IF(VLOOKUP($A1768,'Student reference sheet'!$A$2:$V$2329,11,FALSE) = "UNK", "Unknown", VLOOKUP(VALUE(VLOOKUP($A1768,'Student reference sheet'!$A$2:$V$2329,11,FALSE)),'Ethnicity Reference'!$A$2:$B$22,2,FALSE)),
IF(VLOOKUP($A1768,'Student reference sheet'!$A$2:$V$2329,9,FALSE) &lt;&gt; "", VLOOKUP(VALUE(VLOOKUP($A1768,'Student reference sheet'!$A$2:$V$2329,9,FALSE)),'Ethnicity Reference'!$A$2:$B$22,2,FALSE),"Unknown"))))</f>
        <v/>
      </c>
      <c r="U1768" s="35"/>
    </row>
    <row r="1769" spans="1:21" ht="15.75">
      <c r="A1769" s="47"/>
      <c r="B1769" s="33"/>
      <c r="C1769" s="39" t="str">
        <f>IF($A1769 &lt;&gt; "",VLOOKUP($A1769,'Student reference sheet'!$A$2:$V$2329, 3,FALSE), "")</f>
        <v/>
      </c>
      <c r="D1769" s="39" t="str">
        <f>IF($A1769 &lt;&gt; "",VLOOKUP($A1769,'Student reference sheet'!$A$2:$V$2329, 2,FALSE), "")</f>
        <v/>
      </c>
      <c r="E1769" s="35"/>
      <c r="F1769" s="34"/>
      <c r="G1769" s="40" t="str">
        <f t="shared" ca="1" si="84"/>
        <v/>
      </c>
      <c r="H1769" s="40" t="str">
        <f t="shared" ca="1" si="85"/>
        <v/>
      </c>
      <c r="I1769" s="36" t="str">
        <f>IF($A1769 = "", "",
IF(COUNTIF(MINIMUM_DAY_DATES[], Attendance!J1769) &gt; 0, VLOOKUP(Attendance!$G1769,MINIMUM_DAY_PERIOD_SCHEDULE[], 2,TRUE),
IF(COUNTIF(RALLY_DATES[], Attendance!J1769) &gt; 0, VLOOKUP(Attendance!$G1769,RALLY_PERIOD_SCHEDULE[], 2,TRUE),
IF(WEEKDAY(Attendance!$J1769) = 2,
       IF(COUNTIF(FINALS_WEEK_MONDAY_DATE[],Attendance!$J1769) &gt; 0, VLOOKUP(Attendance!$G1769,FINALS_WEEK_MONDAY_PERIOD_SCHEDULE[],2,TRUE),
       VLOOKUP(Attendance!$G1769,REGULAR_WEEK_SCHEDULE[],6,TRUE)),
IF(WEEKDAY($J1769) = 3,
       IF(COUNTIF(FINALS_WEEK_TUESDAY_DATE[],Attendance!$J1769) &gt; 0, VLOOKUP(Attendance!$G1769,FINALS_WEEK_TUESDAY_PERIOD_SCHEDULE[],2,TRUE),
       VLOOKUP(Attendance!$G1769,REGULAR_WEEK_SCHEDULE[[Tuesday]:[Period]],5,TRUE)),
IF(WEEKDAY(Attendance!$J1769) = 4,
        IF(COUNTIF(BLOCK_WEDNESDAY_DATES[],Attendance!$J1769) &gt; 0, VLOOKUP(Attendance!$G1769,BLOCK_WEDNESDAY_PERIOD_SCHEDULE[],2,TRUE),
        IF(COUNTIF(FINALS_WEEK_WEDNESDAY_DATE[],Attendance!$J1769) &gt; 0, VLOOKUP(Attendance!$G1769,FINALS_WEEK_WEDNESDAY_PERIOD_SCHEDULE[],2,TRUE),
       VLOOKUP(Attendance!$G1769,REGULAR_WEEK_SCHEDULE[[Wednesday]:[Period]],4,TRUE))),
IF(WEEKDAY($J1769) = 5,
       IF(COUNTIF(BLOCK_THURSDAY_DATES[],Attendance!$J1769) &gt; 0, VLOOKUP(Attendance!$G1769,BLOCK_THURSDAY_PERIOD_SCHEDULE[],2,TRUE),
       IF(COUNTIF(FINALS_WEEK_THURSDAY_DATE[],Attendance!$J1769) &gt; 0, VLOOKUP(Attendance!$G1769,FINALS_WEEK_THURSDAY_PERIOD_SCHEDULE[],2,TRUE),
       VLOOKUP(Attendance!$G1769,REGULAR_WEEK_SCHEDULE[[Thursday]:[Period]],3,TRUE))),
IF(WEEKDAY(Attendance!$J1769) = 6,
       IF(COUNTIF(FINALS_WEEK_FRIDAY_DATE[],Attendance!$J1769) &gt; 0, VLOOKUP(Attendance!$G1769,FINALS_WEEK_FRIDAY_PERIOD_SCHEDULE[],2,TRUE),
       VLOOKUP(Attendance!$G1769,REGULAR_WEEK_SCHEDULE[[Friday]:[Period]],2,TRUE))))))))))</f>
        <v/>
      </c>
      <c r="J1769" s="41" t="str">
        <f t="shared" ca="1" si="86"/>
        <v/>
      </c>
      <c r="K1769" s="41" t="str">
        <f>IF($A1769 &lt;&gt; "",VLOOKUP($A1769,'Student reference sheet'!$A$2:$V$2329, 7,FALSE), "")</f>
        <v/>
      </c>
      <c r="L1769" s="30" t="str">
        <f>IF($A1769 ="", "", VLOOKUP($A1769, 'Student reference sheet'!$A$2:$Z$2603,23,FALSE))</f>
        <v/>
      </c>
      <c r="M1769" s="30" t="str">
        <f>IF($A1769 ="", "", VLOOKUP($A1769, 'Student reference sheet'!$A$2:$Z$2603,24,FALSE))</f>
        <v/>
      </c>
      <c r="N1769" s="30" t="str">
        <f>IF($A1769 ="", "", VLOOKUP($A1769, 'Student reference sheet'!$A$2:$Z$2603,26,FALSE))</f>
        <v/>
      </c>
      <c r="O1769" s="30" t="str">
        <f>IF($A1769 ="", "", VLOOKUP($A1769, 'Student reference sheet'!$A$2:$Z$2603,25,FALSE))</f>
        <v/>
      </c>
      <c r="P1769" s="39" t="str">
        <f>IF($A1769 = "", "", IF(OR(VLOOKUP($A1769,'Student reference sheet'!$A$2:$V$2400,8,FALSE) = "R",  VLOOKUP($A1769,'Student reference sheet'!$A$2:$V$2400,8,FALSE) = "L"), "X", ""))</f>
        <v/>
      </c>
      <c r="Q1769" s="39" t="str">
        <f>IF($A1769 ="", "", VLOOKUP($A1769, 'Student reference sheet'!$A$2:$V$2603,22,FALSE))</f>
        <v/>
      </c>
      <c r="R1769" s="39" t="str">
        <f>IF($A1769 &lt;&gt; "",VLOOKUP($A1769,'Student reference sheet'!$A$2:$V$2329, 5,FALSE), "")</f>
        <v/>
      </c>
      <c r="S1769" s="39" t="str">
        <f>IF($A1769 &lt;&gt; "",VLOOKUP($A1769,'Student reference sheet'!$A$2:$V$2329, 6,FALSE), "")</f>
        <v/>
      </c>
      <c r="T1769" s="30" t="str">
        <f>IF($A1769 = "","",
IF(VLOOKUP($A1769,'Student reference sheet'!$A$2:$V$2329, 10,FALSE) = "Y", "Hispanic",
IF(VLOOKUP($A1769,'Student reference sheet'!$A$2:$V$2329,11,FALSE) &lt;&gt; "",
IF(VLOOKUP($A1769,'Student reference sheet'!$A$2:$V$2329,11,FALSE) = "UNK", "Unknown", VLOOKUP(VALUE(VLOOKUP($A1769,'Student reference sheet'!$A$2:$V$2329,11,FALSE)),'Ethnicity Reference'!$A$2:$B$22,2,FALSE)),
IF(VLOOKUP($A1769,'Student reference sheet'!$A$2:$V$2329,9,FALSE) &lt;&gt; "", VLOOKUP(VALUE(VLOOKUP($A1769,'Student reference sheet'!$A$2:$V$2329,9,FALSE)),'Ethnicity Reference'!$A$2:$B$22,2,FALSE),"Unknown"))))</f>
        <v/>
      </c>
      <c r="U1769" s="35"/>
    </row>
    <row r="1770" spans="1:21" ht="15.75">
      <c r="A1770" s="47"/>
      <c r="B1770" s="33"/>
      <c r="C1770" s="39" t="str">
        <f>IF($A1770 &lt;&gt; "",VLOOKUP($A1770,'Student reference sheet'!$A$2:$V$2329, 3,FALSE), "")</f>
        <v/>
      </c>
      <c r="D1770" s="39" t="str">
        <f>IF($A1770 &lt;&gt; "",VLOOKUP($A1770,'Student reference sheet'!$A$2:$V$2329, 2,FALSE), "")</f>
        <v/>
      </c>
      <c r="E1770" s="35"/>
      <c r="F1770" s="34"/>
      <c r="G1770" s="40" t="str">
        <f t="shared" ca="1" si="84"/>
        <v/>
      </c>
      <c r="H1770" s="40" t="str">
        <f t="shared" ca="1" si="85"/>
        <v/>
      </c>
      <c r="I1770" s="36" t="str">
        <f>IF($A1770 = "", "",
IF(COUNTIF(MINIMUM_DAY_DATES[], Attendance!J1770) &gt; 0, VLOOKUP(Attendance!$G1770,MINIMUM_DAY_PERIOD_SCHEDULE[], 2,TRUE),
IF(COUNTIF(RALLY_DATES[], Attendance!J1770) &gt; 0, VLOOKUP(Attendance!$G1770,RALLY_PERIOD_SCHEDULE[], 2,TRUE),
IF(WEEKDAY(Attendance!$J1770) = 2,
       IF(COUNTIF(FINALS_WEEK_MONDAY_DATE[],Attendance!$J1770) &gt; 0, VLOOKUP(Attendance!$G1770,FINALS_WEEK_MONDAY_PERIOD_SCHEDULE[],2,TRUE),
       VLOOKUP(Attendance!$G1770,REGULAR_WEEK_SCHEDULE[],6,TRUE)),
IF(WEEKDAY($J1770) = 3,
       IF(COUNTIF(FINALS_WEEK_TUESDAY_DATE[],Attendance!$J1770) &gt; 0, VLOOKUP(Attendance!$G1770,FINALS_WEEK_TUESDAY_PERIOD_SCHEDULE[],2,TRUE),
       VLOOKUP(Attendance!$G1770,REGULAR_WEEK_SCHEDULE[[Tuesday]:[Period]],5,TRUE)),
IF(WEEKDAY(Attendance!$J1770) = 4,
        IF(COUNTIF(BLOCK_WEDNESDAY_DATES[],Attendance!$J1770) &gt; 0, VLOOKUP(Attendance!$G1770,BLOCK_WEDNESDAY_PERIOD_SCHEDULE[],2,TRUE),
        IF(COUNTIF(FINALS_WEEK_WEDNESDAY_DATE[],Attendance!$J1770) &gt; 0, VLOOKUP(Attendance!$G1770,FINALS_WEEK_WEDNESDAY_PERIOD_SCHEDULE[],2,TRUE),
       VLOOKUP(Attendance!$G1770,REGULAR_WEEK_SCHEDULE[[Wednesday]:[Period]],4,TRUE))),
IF(WEEKDAY($J1770) = 5,
       IF(COUNTIF(BLOCK_THURSDAY_DATES[],Attendance!$J1770) &gt; 0, VLOOKUP(Attendance!$G1770,BLOCK_THURSDAY_PERIOD_SCHEDULE[],2,TRUE),
       IF(COUNTIF(FINALS_WEEK_THURSDAY_DATE[],Attendance!$J1770) &gt; 0, VLOOKUP(Attendance!$G1770,FINALS_WEEK_THURSDAY_PERIOD_SCHEDULE[],2,TRUE),
       VLOOKUP(Attendance!$G1770,REGULAR_WEEK_SCHEDULE[[Thursday]:[Period]],3,TRUE))),
IF(WEEKDAY(Attendance!$J1770) = 6,
       IF(COUNTIF(FINALS_WEEK_FRIDAY_DATE[],Attendance!$J1770) &gt; 0, VLOOKUP(Attendance!$G1770,FINALS_WEEK_FRIDAY_PERIOD_SCHEDULE[],2,TRUE),
       VLOOKUP(Attendance!$G1770,REGULAR_WEEK_SCHEDULE[[Friday]:[Period]],2,TRUE))))))))))</f>
        <v/>
      </c>
      <c r="J1770" s="41" t="str">
        <f t="shared" ca="1" si="86"/>
        <v/>
      </c>
      <c r="K1770" s="41" t="str">
        <f>IF($A1770 &lt;&gt; "",VLOOKUP($A1770,'Student reference sheet'!$A$2:$V$2329, 7,FALSE), "")</f>
        <v/>
      </c>
      <c r="L1770" s="30" t="str">
        <f>IF($A1770 ="", "", VLOOKUP($A1770, 'Student reference sheet'!$A$2:$Z$2603,23,FALSE))</f>
        <v/>
      </c>
      <c r="M1770" s="30" t="str">
        <f>IF($A1770 ="", "", VLOOKUP($A1770, 'Student reference sheet'!$A$2:$Z$2603,24,FALSE))</f>
        <v/>
      </c>
      <c r="N1770" s="30" t="str">
        <f>IF($A1770 ="", "", VLOOKUP($A1770, 'Student reference sheet'!$A$2:$Z$2603,26,FALSE))</f>
        <v/>
      </c>
      <c r="O1770" s="30" t="str">
        <f>IF($A1770 ="", "", VLOOKUP($A1770, 'Student reference sheet'!$A$2:$Z$2603,25,FALSE))</f>
        <v/>
      </c>
      <c r="P1770" s="39" t="str">
        <f>IF($A1770 = "", "", IF(OR(VLOOKUP($A1770,'Student reference sheet'!$A$2:$V$2400,8,FALSE) = "R",  VLOOKUP($A1770,'Student reference sheet'!$A$2:$V$2400,8,FALSE) = "L"), "X", ""))</f>
        <v/>
      </c>
      <c r="Q1770" s="39" t="str">
        <f>IF($A1770 ="", "", VLOOKUP($A1770, 'Student reference sheet'!$A$2:$V$2603,22,FALSE))</f>
        <v/>
      </c>
      <c r="R1770" s="39" t="str">
        <f>IF($A1770 &lt;&gt; "",VLOOKUP($A1770,'Student reference sheet'!$A$2:$V$2329, 5,FALSE), "")</f>
        <v/>
      </c>
      <c r="S1770" s="39" t="str">
        <f>IF($A1770 &lt;&gt; "",VLOOKUP($A1770,'Student reference sheet'!$A$2:$V$2329, 6,FALSE), "")</f>
        <v/>
      </c>
      <c r="T1770" s="30" t="str">
        <f>IF($A1770 = "","",
IF(VLOOKUP($A1770,'Student reference sheet'!$A$2:$V$2329, 10,FALSE) = "Y", "Hispanic",
IF(VLOOKUP($A1770,'Student reference sheet'!$A$2:$V$2329,11,FALSE) &lt;&gt; "",
IF(VLOOKUP($A1770,'Student reference sheet'!$A$2:$V$2329,11,FALSE) = "UNK", "Unknown", VLOOKUP(VALUE(VLOOKUP($A1770,'Student reference sheet'!$A$2:$V$2329,11,FALSE)),'Ethnicity Reference'!$A$2:$B$22,2,FALSE)),
IF(VLOOKUP($A1770,'Student reference sheet'!$A$2:$V$2329,9,FALSE) &lt;&gt; "", VLOOKUP(VALUE(VLOOKUP($A1770,'Student reference sheet'!$A$2:$V$2329,9,FALSE)),'Ethnicity Reference'!$A$2:$B$22,2,FALSE),"Unknown"))))</f>
        <v/>
      </c>
      <c r="U1770" s="35"/>
    </row>
    <row r="1771" spans="1:21" ht="15.75">
      <c r="A1771" s="47"/>
      <c r="B1771" s="33"/>
      <c r="C1771" s="39" t="str">
        <f>IF($A1771 &lt;&gt; "",VLOOKUP($A1771,'Student reference sheet'!$A$2:$V$2329, 3,FALSE), "")</f>
        <v/>
      </c>
      <c r="D1771" s="39" t="str">
        <f>IF($A1771 &lt;&gt; "",VLOOKUP($A1771,'Student reference sheet'!$A$2:$V$2329, 2,FALSE), "")</f>
        <v/>
      </c>
      <c r="E1771" s="35"/>
      <c r="F1771" s="34"/>
      <c r="G1771" s="40" t="str">
        <f t="shared" ca="1" si="84"/>
        <v/>
      </c>
      <c r="H1771" s="40" t="str">
        <f t="shared" ca="1" si="85"/>
        <v/>
      </c>
      <c r="I1771" s="36" t="str">
        <f>IF($A1771 = "", "",
IF(COUNTIF(MINIMUM_DAY_DATES[], Attendance!J1771) &gt; 0, VLOOKUP(Attendance!$G1771,MINIMUM_DAY_PERIOD_SCHEDULE[], 2,TRUE),
IF(COUNTIF(RALLY_DATES[], Attendance!J1771) &gt; 0, VLOOKUP(Attendance!$G1771,RALLY_PERIOD_SCHEDULE[], 2,TRUE),
IF(WEEKDAY(Attendance!$J1771) = 2,
       IF(COUNTIF(FINALS_WEEK_MONDAY_DATE[],Attendance!$J1771) &gt; 0, VLOOKUP(Attendance!$G1771,FINALS_WEEK_MONDAY_PERIOD_SCHEDULE[],2,TRUE),
       VLOOKUP(Attendance!$G1771,REGULAR_WEEK_SCHEDULE[],6,TRUE)),
IF(WEEKDAY($J1771) = 3,
       IF(COUNTIF(FINALS_WEEK_TUESDAY_DATE[],Attendance!$J1771) &gt; 0, VLOOKUP(Attendance!$G1771,FINALS_WEEK_TUESDAY_PERIOD_SCHEDULE[],2,TRUE),
       VLOOKUP(Attendance!$G1771,REGULAR_WEEK_SCHEDULE[[Tuesday]:[Period]],5,TRUE)),
IF(WEEKDAY(Attendance!$J1771) = 4,
        IF(COUNTIF(BLOCK_WEDNESDAY_DATES[],Attendance!$J1771) &gt; 0, VLOOKUP(Attendance!$G1771,BLOCK_WEDNESDAY_PERIOD_SCHEDULE[],2,TRUE),
        IF(COUNTIF(FINALS_WEEK_WEDNESDAY_DATE[],Attendance!$J1771) &gt; 0, VLOOKUP(Attendance!$G1771,FINALS_WEEK_WEDNESDAY_PERIOD_SCHEDULE[],2,TRUE),
       VLOOKUP(Attendance!$G1771,REGULAR_WEEK_SCHEDULE[[Wednesday]:[Period]],4,TRUE))),
IF(WEEKDAY($J1771) = 5,
       IF(COUNTIF(BLOCK_THURSDAY_DATES[],Attendance!$J1771) &gt; 0, VLOOKUP(Attendance!$G1771,BLOCK_THURSDAY_PERIOD_SCHEDULE[],2,TRUE),
       IF(COUNTIF(FINALS_WEEK_THURSDAY_DATE[],Attendance!$J1771) &gt; 0, VLOOKUP(Attendance!$G1771,FINALS_WEEK_THURSDAY_PERIOD_SCHEDULE[],2,TRUE),
       VLOOKUP(Attendance!$G1771,REGULAR_WEEK_SCHEDULE[[Thursday]:[Period]],3,TRUE))),
IF(WEEKDAY(Attendance!$J1771) = 6,
       IF(COUNTIF(FINALS_WEEK_FRIDAY_DATE[],Attendance!$J1771) &gt; 0, VLOOKUP(Attendance!$G1771,FINALS_WEEK_FRIDAY_PERIOD_SCHEDULE[],2,TRUE),
       VLOOKUP(Attendance!$G1771,REGULAR_WEEK_SCHEDULE[[Friday]:[Period]],2,TRUE))))))))))</f>
        <v/>
      </c>
      <c r="J1771" s="41" t="str">
        <f t="shared" ca="1" si="86"/>
        <v/>
      </c>
      <c r="K1771" s="41" t="str">
        <f>IF($A1771 &lt;&gt; "",VLOOKUP($A1771,'Student reference sheet'!$A$2:$V$2329, 7,FALSE), "")</f>
        <v/>
      </c>
      <c r="L1771" s="30" t="str">
        <f>IF($A1771 ="", "", VLOOKUP($A1771, 'Student reference sheet'!$A$2:$Z$2603,23,FALSE))</f>
        <v/>
      </c>
      <c r="M1771" s="30" t="str">
        <f>IF($A1771 ="", "", VLOOKUP($A1771, 'Student reference sheet'!$A$2:$Z$2603,24,FALSE))</f>
        <v/>
      </c>
      <c r="N1771" s="30" t="str">
        <f>IF($A1771 ="", "", VLOOKUP($A1771, 'Student reference sheet'!$A$2:$Z$2603,26,FALSE))</f>
        <v/>
      </c>
      <c r="O1771" s="30" t="str">
        <f>IF($A1771 ="", "", VLOOKUP($A1771, 'Student reference sheet'!$A$2:$Z$2603,25,FALSE))</f>
        <v/>
      </c>
      <c r="P1771" s="39" t="str">
        <f>IF($A1771 = "", "", IF(OR(VLOOKUP($A1771,'Student reference sheet'!$A$2:$V$2400,8,FALSE) = "R",  VLOOKUP($A1771,'Student reference sheet'!$A$2:$V$2400,8,FALSE) = "L"), "X", ""))</f>
        <v/>
      </c>
      <c r="Q1771" s="39" t="str">
        <f>IF($A1771 ="", "", VLOOKUP($A1771, 'Student reference sheet'!$A$2:$V$2603,22,FALSE))</f>
        <v/>
      </c>
      <c r="R1771" s="39" t="str">
        <f>IF($A1771 &lt;&gt; "",VLOOKUP($A1771,'Student reference sheet'!$A$2:$V$2329, 5,FALSE), "")</f>
        <v/>
      </c>
      <c r="S1771" s="39" t="str">
        <f>IF($A1771 &lt;&gt; "",VLOOKUP($A1771,'Student reference sheet'!$A$2:$V$2329, 6,FALSE), "")</f>
        <v/>
      </c>
      <c r="T1771" s="30" t="str">
        <f>IF($A1771 = "","",
IF(VLOOKUP($A1771,'Student reference sheet'!$A$2:$V$2329, 10,FALSE) = "Y", "Hispanic",
IF(VLOOKUP($A1771,'Student reference sheet'!$A$2:$V$2329,11,FALSE) &lt;&gt; "",
IF(VLOOKUP($A1771,'Student reference sheet'!$A$2:$V$2329,11,FALSE) = "UNK", "Unknown", VLOOKUP(VALUE(VLOOKUP($A1771,'Student reference sheet'!$A$2:$V$2329,11,FALSE)),'Ethnicity Reference'!$A$2:$B$22,2,FALSE)),
IF(VLOOKUP($A1771,'Student reference sheet'!$A$2:$V$2329,9,FALSE) &lt;&gt; "", VLOOKUP(VALUE(VLOOKUP($A1771,'Student reference sheet'!$A$2:$V$2329,9,FALSE)),'Ethnicity Reference'!$A$2:$B$22,2,FALSE),"Unknown"))))</f>
        <v/>
      </c>
      <c r="U1771" s="35"/>
    </row>
    <row r="1772" spans="1:21" ht="15.75">
      <c r="A1772" s="47"/>
      <c r="B1772" s="33"/>
      <c r="C1772" s="39" t="str">
        <f>IF($A1772 &lt;&gt; "",VLOOKUP($A1772,'Student reference sheet'!$A$2:$V$2329, 3,FALSE), "")</f>
        <v/>
      </c>
      <c r="D1772" s="39" t="str">
        <f>IF($A1772 &lt;&gt; "",VLOOKUP($A1772,'Student reference sheet'!$A$2:$V$2329, 2,FALSE), "")</f>
        <v/>
      </c>
      <c r="E1772" s="35"/>
      <c r="F1772" s="34"/>
      <c r="G1772" s="40" t="str">
        <f t="shared" ca="1" si="84"/>
        <v/>
      </c>
      <c r="H1772" s="40" t="str">
        <f t="shared" ca="1" si="85"/>
        <v/>
      </c>
      <c r="I1772" s="36" t="str">
        <f>IF($A1772 = "", "",
IF(COUNTIF(MINIMUM_DAY_DATES[], Attendance!J1772) &gt; 0, VLOOKUP(Attendance!$G1772,MINIMUM_DAY_PERIOD_SCHEDULE[], 2,TRUE),
IF(COUNTIF(RALLY_DATES[], Attendance!J1772) &gt; 0, VLOOKUP(Attendance!$G1772,RALLY_PERIOD_SCHEDULE[], 2,TRUE),
IF(WEEKDAY(Attendance!$J1772) = 2,
       IF(COUNTIF(FINALS_WEEK_MONDAY_DATE[],Attendance!$J1772) &gt; 0, VLOOKUP(Attendance!$G1772,FINALS_WEEK_MONDAY_PERIOD_SCHEDULE[],2,TRUE),
       VLOOKUP(Attendance!$G1772,REGULAR_WEEK_SCHEDULE[],6,TRUE)),
IF(WEEKDAY($J1772) = 3,
       IF(COUNTIF(FINALS_WEEK_TUESDAY_DATE[],Attendance!$J1772) &gt; 0, VLOOKUP(Attendance!$G1772,FINALS_WEEK_TUESDAY_PERIOD_SCHEDULE[],2,TRUE),
       VLOOKUP(Attendance!$G1772,REGULAR_WEEK_SCHEDULE[[Tuesday]:[Period]],5,TRUE)),
IF(WEEKDAY(Attendance!$J1772) = 4,
        IF(COUNTIF(BLOCK_WEDNESDAY_DATES[],Attendance!$J1772) &gt; 0, VLOOKUP(Attendance!$G1772,BLOCK_WEDNESDAY_PERIOD_SCHEDULE[],2,TRUE),
        IF(COUNTIF(FINALS_WEEK_WEDNESDAY_DATE[],Attendance!$J1772) &gt; 0, VLOOKUP(Attendance!$G1772,FINALS_WEEK_WEDNESDAY_PERIOD_SCHEDULE[],2,TRUE),
       VLOOKUP(Attendance!$G1772,REGULAR_WEEK_SCHEDULE[[Wednesday]:[Period]],4,TRUE))),
IF(WEEKDAY($J1772) = 5,
       IF(COUNTIF(BLOCK_THURSDAY_DATES[],Attendance!$J1772) &gt; 0, VLOOKUP(Attendance!$G1772,BLOCK_THURSDAY_PERIOD_SCHEDULE[],2,TRUE),
       IF(COUNTIF(FINALS_WEEK_THURSDAY_DATE[],Attendance!$J1772) &gt; 0, VLOOKUP(Attendance!$G1772,FINALS_WEEK_THURSDAY_PERIOD_SCHEDULE[],2,TRUE),
       VLOOKUP(Attendance!$G1772,REGULAR_WEEK_SCHEDULE[[Thursday]:[Period]],3,TRUE))),
IF(WEEKDAY(Attendance!$J1772) = 6,
       IF(COUNTIF(FINALS_WEEK_FRIDAY_DATE[],Attendance!$J1772) &gt; 0, VLOOKUP(Attendance!$G1772,FINALS_WEEK_FRIDAY_PERIOD_SCHEDULE[],2,TRUE),
       VLOOKUP(Attendance!$G1772,REGULAR_WEEK_SCHEDULE[[Friday]:[Period]],2,TRUE))))))))))</f>
        <v/>
      </c>
      <c r="J1772" s="41" t="str">
        <f t="shared" ca="1" si="86"/>
        <v/>
      </c>
      <c r="K1772" s="41" t="str">
        <f>IF($A1772 &lt;&gt; "",VLOOKUP($A1772,'Student reference sheet'!$A$2:$V$2329, 7,FALSE), "")</f>
        <v/>
      </c>
      <c r="L1772" s="30" t="str">
        <f>IF($A1772 ="", "", VLOOKUP($A1772, 'Student reference sheet'!$A$2:$Z$2603,23,FALSE))</f>
        <v/>
      </c>
      <c r="M1772" s="30" t="str">
        <f>IF($A1772 ="", "", VLOOKUP($A1772, 'Student reference sheet'!$A$2:$Z$2603,24,FALSE))</f>
        <v/>
      </c>
      <c r="N1772" s="30" t="str">
        <f>IF($A1772 ="", "", VLOOKUP($A1772, 'Student reference sheet'!$A$2:$Z$2603,26,FALSE))</f>
        <v/>
      </c>
      <c r="O1772" s="30" t="str">
        <f>IF($A1772 ="", "", VLOOKUP($A1772, 'Student reference sheet'!$A$2:$Z$2603,25,FALSE))</f>
        <v/>
      </c>
      <c r="P1772" s="39" t="str">
        <f>IF($A1772 = "", "", IF(OR(VLOOKUP($A1772,'Student reference sheet'!$A$2:$V$2400,8,FALSE) = "R",  VLOOKUP($A1772,'Student reference sheet'!$A$2:$V$2400,8,FALSE) = "L"), "X", ""))</f>
        <v/>
      </c>
      <c r="Q1772" s="39" t="str">
        <f>IF($A1772 ="", "", VLOOKUP($A1772, 'Student reference sheet'!$A$2:$V$2603,22,FALSE))</f>
        <v/>
      </c>
      <c r="R1772" s="39" t="str">
        <f>IF($A1772 &lt;&gt; "",VLOOKUP($A1772,'Student reference sheet'!$A$2:$V$2329, 5,FALSE), "")</f>
        <v/>
      </c>
      <c r="S1772" s="39" t="str">
        <f>IF($A1772 &lt;&gt; "",VLOOKUP($A1772,'Student reference sheet'!$A$2:$V$2329, 6,FALSE), "")</f>
        <v/>
      </c>
      <c r="T1772" s="30" t="str">
        <f>IF($A1772 = "","",
IF(VLOOKUP($A1772,'Student reference sheet'!$A$2:$V$2329, 10,FALSE) = "Y", "Hispanic",
IF(VLOOKUP($A1772,'Student reference sheet'!$A$2:$V$2329,11,FALSE) &lt;&gt; "",
IF(VLOOKUP($A1772,'Student reference sheet'!$A$2:$V$2329,11,FALSE) = "UNK", "Unknown", VLOOKUP(VALUE(VLOOKUP($A1772,'Student reference sheet'!$A$2:$V$2329,11,FALSE)),'Ethnicity Reference'!$A$2:$B$22,2,FALSE)),
IF(VLOOKUP($A1772,'Student reference sheet'!$A$2:$V$2329,9,FALSE) &lt;&gt; "", VLOOKUP(VALUE(VLOOKUP($A1772,'Student reference sheet'!$A$2:$V$2329,9,FALSE)),'Ethnicity Reference'!$A$2:$B$22,2,FALSE),"Unknown"))))</f>
        <v/>
      </c>
      <c r="U1772" s="35"/>
    </row>
    <row r="1773" spans="1:21" ht="15.75">
      <c r="A1773" s="47"/>
      <c r="B1773" s="33"/>
      <c r="C1773" s="39" t="str">
        <f>IF($A1773 &lt;&gt; "",VLOOKUP($A1773,'Student reference sheet'!$A$2:$V$2329, 3,FALSE), "")</f>
        <v/>
      </c>
      <c r="D1773" s="39" t="str">
        <f>IF($A1773 &lt;&gt; "",VLOOKUP($A1773,'Student reference sheet'!$A$2:$V$2329, 2,FALSE), "")</f>
        <v/>
      </c>
      <c r="E1773" s="35"/>
      <c r="F1773" s="34"/>
      <c r="G1773" s="40" t="str">
        <f t="shared" ca="1" si="84"/>
        <v/>
      </c>
      <c r="H1773" s="40" t="str">
        <f t="shared" ca="1" si="85"/>
        <v/>
      </c>
      <c r="I1773" s="36" t="str">
        <f>IF($A1773 = "", "",
IF(COUNTIF(MINIMUM_DAY_DATES[], Attendance!J1773) &gt; 0, VLOOKUP(Attendance!$G1773,MINIMUM_DAY_PERIOD_SCHEDULE[], 2,TRUE),
IF(COUNTIF(RALLY_DATES[], Attendance!J1773) &gt; 0, VLOOKUP(Attendance!$G1773,RALLY_PERIOD_SCHEDULE[], 2,TRUE),
IF(WEEKDAY(Attendance!$J1773) = 2,
       IF(COUNTIF(FINALS_WEEK_MONDAY_DATE[],Attendance!$J1773) &gt; 0, VLOOKUP(Attendance!$G1773,FINALS_WEEK_MONDAY_PERIOD_SCHEDULE[],2,TRUE),
       VLOOKUP(Attendance!$G1773,REGULAR_WEEK_SCHEDULE[],6,TRUE)),
IF(WEEKDAY($J1773) = 3,
       IF(COUNTIF(FINALS_WEEK_TUESDAY_DATE[],Attendance!$J1773) &gt; 0, VLOOKUP(Attendance!$G1773,FINALS_WEEK_TUESDAY_PERIOD_SCHEDULE[],2,TRUE),
       VLOOKUP(Attendance!$G1773,REGULAR_WEEK_SCHEDULE[[Tuesday]:[Period]],5,TRUE)),
IF(WEEKDAY(Attendance!$J1773) = 4,
        IF(COUNTIF(BLOCK_WEDNESDAY_DATES[],Attendance!$J1773) &gt; 0, VLOOKUP(Attendance!$G1773,BLOCK_WEDNESDAY_PERIOD_SCHEDULE[],2,TRUE),
        IF(COUNTIF(FINALS_WEEK_WEDNESDAY_DATE[],Attendance!$J1773) &gt; 0, VLOOKUP(Attendance!$G1773,FINALS_WEEK_WEDNESDAY_PERIOD_SCHEDULE[],2,TRUE),
       VLOOKUP(Attendance!$G1773,REGULAR_WEEK_SCHEDULE[[Wednesday]:[Period]],4,TRUE))),
IF(WEEKDAY($J1773) = 5,
       IF(COUNTIF(BLOCK_THURSDAY_DATES[],Attendance!$J1773) &gt; 0, VLOOKUP(Attendance!$G1773,BLOCK_THURSDAY_PERIOD_SCHEDULE[],2,TRUE),
       IF(COUNTIF(FINALS_WEEK_THURSDAY_DATE[],Attendance!$J1773) &gt; 0, VLOOKUP(Attendance!$G1773,FINALS_WEEK_THURSDAY_PERIOD_SCHEDULE[],2,TRUE),
       VLOOKUP(Attendance!$G1773,REGULAR_WEEK_SCHEDULE[[Thursday]:[Period]],3,TRUE))),
IF(WEEKDAY(Attendance!$J1773) = 6,
       IF(COUNTIF(FINALS_WEEK_FRIDAY_DATE[],Attendance!$J1773) &gt; 0, VLOOKUP(Attendance!$G1773,FINALS_WEEK_FRIDAY_PERIOD_SCHEDULE[],2,TRUE),
       VLOOKUP(Attendance!$G1773,REGULAR_WEEK_SCHEDULE[[Friday]:[Period]],2,TRUE))))))))))</f>
        <v/>
      </c>
      <c r="J1773" s="41" t="str">
        <f t="shared" ca="1" si="86"/>
        <v/>
      </c>
      <c r="K1773" s="41" t="str">
        <f>IF($A1773 &lt;&gt; "",VLOOKUP($A1773,'Student reference sheet'!$A$2:$V$2329, 7,FALSE), "")</f>
        <v/>
      </c>
      <c r="L1773" s="30" t="str">
        <f>IF($A1773 ="", "", VLOOKUP($A1773, 'Student reference sheet'!$A$2:$Z$2603,23,FALSE))</f>
        <v/>
      </c>
      <c r="M1773" s="30" t="str">
        <f>IF($A1773 ="", "", VLOOKUP($A1773, 'Student reference sheet'!$A$2:$Z$2603,24,FALSE))</f>
        <v/>
      </c>
      <c r="N1773" s="30" t="str">
        <f>IF($A1773 ="", "", VLOOKUP($A1773, 'Student reference sheet'!$A$2:$Z$2603,26,FALSE))</f>
        <v/>
      </c>
      <c r="O1773" s="30" t="str">
        <f>IF($A1773 ="", "", VLOOKUP($A1773, 'Student reference sheet'!$A$2:$Z$2603,25,FALSE))</f>
        <v/>
      </c>
      <c r="P1773" s="39" t="str">
        <f>IF($A1773 = "", "", IF(OR(VLOOKUP($A1773,'Student reference sheet'!$A$2:$V$2400,8,FALSE) = "R",  VLOOKUP($A1773,'Student reference sheet'!$A$2:$V$2400,8,FALSE) = "L"), "X", ""))</f>
        <v/>
      </c>
      <c r="Q1773" s="39" t="str">
        <f>IF($A1773 ="", "", VLOOKUP($A1773, 'Student reference sheet'!$A$2:$V$2603,22,FALSE))</f>
        <v/>
      </c>
      <c r="R1773" s="39" t="str">
        <f>IF($A1773 &lt;&gt; "",VLOOKUP($A1773,'Student reference sheet'!$A$2:$V$2329, 5,FALSE), "")</f>
        <v/>
      </c>
      <c r="S1773" s="39" t="str">
        <f>IF($A1773 &lt;&gt; "",VLOOKUP($A1773,'Student reference sheet'!$A$2:$V$2329, 6,FALSE), "")</f>
        <v/>
      </c>
      <c r="T1773" s="30" t="str">
        <f>IF($A1773 = "","",
IF(VLOOKUP($A1773,'Student reference sheet'!$A$2:$V$2329, 10,FALSE) = "Y", "Hispanic",
IF(VLOOKUP($A1773,'Student reference sheet'!$A$2:$V$2329,11,FALSE) &lt;&gt; "",
IF(VLOOKUP($A1773,'Student reference sheet'!$A$2:$V$2329,11,FALSE) = "UNK", "Unknown", VLOOKUP(VALUE(VLOOKUP($A1773,'Student reference sheet'!$A$2:$V$2329,11,FALSE)),'Ethnicity Reference'!$A$2:$B$22,2,FALSE)),
IF(VLOOKUP($A1773,'Student reference sheet'!$A$2:$V$2329,9,FALSE) &lt;&gt; "", VLOOKUP(VALUE(VLOOKUP($A1773,'Student reference sheet'!$A$2:$V$2329,9,FALSE)),'Ethnicity Reference'!$A$2:$B$22,2,FALSE),"Unknown"))))</f>
        <v/>
      </c>
      <c r="U1773" s="35"/>
    </row>
    <row r="1774" spans="1:21" ht="15.75">
      <c r="A1774" s="47"/>
      <c r="B1774" s="33"/>
      <c r="C1774" s="39" t="str">
        <f>IF($A1774 &lt;&gt; "",VLOOKUP($A1774,'Student reference sheet'!$A$2:$V$2329, 3,FALSE), "")</f>
        <v/>
      </c>
      <c r="D1774" s="39" t="str">
        <f>IF($A1774 &lt;&gt; "",VLOOKUP($A1774,'Student reference sheet'!$A$2:$V$2329, 2,FALSE), "")</f>
        <v/>
      </c>
      <c r="E1774" s="35"/>
      <c r="F1774" s="34"/>
      <c r="G1774" s="40" t="str">
        <f t="shared" ca="1" si="84"/>
        <v/>
      </c>
      <c r="H1774" s="40" t="str">
        <f t="shared" ca="1" si="85"/>
        <v/>
      </c>
      <c r="I1774" s="36" t="str">
        <f>IF($A1774 = "", "",
IF(COUNTIF(MINIMUM_DAY_DATES[], Attendance!J1774) &gt; 0, VLOOKUP(Attendance!$G1774,MINIMUM_DAY_PERIOD_SCHEDULE[], 2,TRUE),
IF(COUNTIF(RALLY_DATES[], Attendance!J1774) &gt; 0, VLOOKUP(Attendance!$G1774,RALLY_PERIOD_SCHEDULE[], 2,TRUE),
IF(WEEKDAY(Attendance!$J1774) = 2,
       IF(COUNTIF(FINALS_WEEK_MONDAY_DATE[],Attendance!$J1774) &gt; 0, VLOOKUP(Attendance!$G1774,FINALS_WEEK_MONDAY_PERIOD_SCHEDULE[],2,TRUE),
       VLOOKUP(Attendance!$G1774,REGULAR_WEEK_SCHEDULE[],6,TRUE)),
IF(WEEKDAY($J1774) = 3,
       IF(COUNTIF(FINALS_WEEK_TUESDAY_DATE[],Attendance!$J1774) &gt; 0, VLOOKUP(Attendance!$G1774,FINALS_WEEK_TUESDAY_PERIOD_SCHEDULE[],2,TRUE),
       VLOOKUP(Attendance!$G1774,REGULAR_WEEK_SCHEDULE[[Tuesday]:[Period]],5,TRUE)),
IF(WEEKDAY(Attendance!$J1774) = 4,
        IF(COUNTIF(BLOCK_WEDNESDAY_DATES[],Attendance!$J1774) &gt; 0, VLOOKUP(Attendance!$G1774,BLOCK_WEDNESDAY_PERIOD_SCHEDULE[],2,TRUE),
        IF(COUNTIF(FINALS_WEEK_WEDNESDAY_DATE[],Attendance!$J1774) &gt; 0, VLOOKUP(Attendance!$G1774,FINALS_WEEK_WEDNESDAY_PERIOD_SCHEDULE[],2,TRUE),
       VLOOKUP(Attendance!$G1774,REGULAR_WEEK_SCHEDULE[[Wednesday]:[Period]],4,TRUE))),
IF(WEEKDAY($J1774) = 5,
       IF(COUNTIF(BLOCK_THURSDAY_DATES[],Attendance!$J1774) &gt; 0, VLOOKUP(Attendance!$G1774,BLOCK_THURSDAY_PERIOD_SCHEDULE[],2,TRUE),
       IF(COUNTIF(FINALS_WEEK_THURSDAY_DATE[],Attendance!$J1774) &gt; 0, VLOOKUP(Attendance!$G1774,FINALS_WEEK_THURSDAY_PERIOD_SCHEDULE[],2,TRUE),
       VLOOKUP(Attendance!$G1774,REGULAR_WEEK_SCHEDULE[[Thursday]:[Period]],3,TRUE))),
IF(WEEKDAY(Attendance!$J1774) = 6,
       IF(COUNTIF(FINALS_WEEK_FRIDAY_DATE[],Attendance!$J1774) &gt; 0, VLOOKUP(Attendance!$G1774,FINALS_WEEK_FRIDAY_PERIOD_SCHEDULE[],2,TRUE),
       VLOOKUP(Attendance!$G1774,REGULAR_WEEK_SCHEDULE[[Friday]:[Period]],2,TRUE))))))))))</f>
        <v/>
      </c>
      <c r="J1774" s="41" t="str">
        <f t="shared" ca="1" si="86"/>
        <v/>
      </c>
      <c r="K1774" s="41" t="str">
        <f>IF($A1774 &lt;&gt; "",VLOOKUP($A1774,'Student reference sheet'!$A$2:$V$2329, 7,FALSE), "")</f>
        <v/>
      </c>
      <c r="L1774" s="30" t="str">
        <f>IF($A1774 ="", "", VLOOKUP($A1774, 'Student reference sheet'!$A$2:$Z$2603,23,FALSE))</f>
        <v/>
      </c>
      <c r="M1774" s="30" t="str">
        <f>IF($A1774 ="", "", VLOOKUP($A1774, 'Student reference sheet'!$A$2:$Z$2603,24,FALSE))</f>
        <v/>
      </c>
      <c r="N1774" s="30" t="str">
        <f>IF($A1774 ="", "", VLOOKUP($A1774, 'Student reference sheet'!$A$2:$Z$2603,26,FALSE))</f>
        <v/>
      </c>
      <c r="O1774" s="30" t="str">
        <f>IF($A1774 ="", "", VLOOKUP($A1774, 'Student reference sheet'!$A$2:$Z$2603,25,FALSE))</f>
        <v/>
      </c>
      <c r="P1774" s="39" t="str">
        <f>IF($A1774 = "", "", IF(OR(VLOOKUP($A1774,'Student reference sheet'!$A$2:$V$2400,8,FALSE) = "R",  VLOOKUP($A1774,'Student reference sheet'!$A$2:$V$2400,8,FALSE) = "L"), "X", ""))</f>
        <v/>
      </c>
      <c r="Q1774" s="39" t="str">
        <f>IF($A1774 ="", "", VLOOKUP($A1774, 'Student reference sheet'!$A$2:$V$2603,22,FALSE))</f>
        <v/>
      </c>
      <c r="R1774" s="39" t="str">
        <f>IF($A1774 &lt;&gt; "",VLOOKUP($A1774,'Student reference sheet'!$A$2:$V$2329, 5,FALSE), "")</f>
        <v/>
      </c>
      <c r="S1774" s="39" t="str">
        <f>IF($A1774 &lt;&gt; "",VLOOKUP($A1774,'Student reference sheet'!$A$2:$V$2329, 6,FALSE), "")</f>
        <v/>
      </c>
      <c r="T1774" s="30" t="str">
        <f>IF($A1774 = "","",
IF(VLOOKUP($A1774,'Student reference sheet'!$A$2:$V$2329, 10,FALSE) = "Y", "Hispanic",
IF(VLOOKUP($A1774,'Student reference sheet'!$A$2:$V$2329,11,FALSE) &lt;&gt; "",
IF(VLOOKUP($A1774,'Student reference sheet'!$A$2:$V$2329,11,FALSE) = "UNK", "Unknown", VLOOKUP(VALUE(VLOOKUP($A1774,'Student reference sheet'!$A$2:$V$2329,11,FALSE)),'Ethnicity Reference'!$A$2:$B$22,2,FALSE)),
IF(VLOOKUP($A1774,'Student reference sheet'!$A$2:$V$2329,9,FALSE) &lt;&gt; "", VLOOKUP(VALUE(VLOOKUP($A1774,'Student reference sheet'!$A$2:$V$2329,9,FALSE)),'Ethnicity Reference'!$A$2:$B$22,2,FALSE),"Unknown"))))</f>
        <v/>
      </c>
      <c r="U1774" s="35"/>
    </row>
    <row r="1775" spans="1:21" ht="15.75">
      <c r="A1775" s="47"/>
      <c r="B1775" s="33"/>
      <c r="C1775" s="39" t="str">
        <f>IF($A1775 &lt;&gt; "",VLOOKUP($A1775,'Student reference sheet'!$A$2:$V$2329, 3,FALSE), "")</f>
        <v/>
      </c>
      <c r="D1775" s="39" t="str">
        <f>IF($A1775 &lt;&gt; "",VLOOKUP($A1775,'Student reference sheet'!$A$2:$V$2329, 2,FALSE), "")</f>
        <v/>
      </c>
      <c r="E1775" s="35"/>
      <c r="F1775" s="34"/>
      <c r="G1775" s="40" t="str">
        <f t="shared" ca="1" si="84"/>
        <v/>
      </c>
      <c r="H1775" s="40" t="str">
        <f t="shared" ca="1" si="85"/>
        <v/>
      </c>
      <c r="I1775" s="36" t="str">
        <f>IF($A1775 = "", "",
IF(COUNTIF(MINIMUM_DAY_DATES[], Attendance!J1775) &gt; 0, VLOOKUP(Attendance!$G1775,MINIMUM_DAY_PERIOD_SCHEDULE[], 2,TRUE),
IF(COUNTIF(RALLY_DATES[], Attendance!J1775) &gt; 0, VLOOKUP(Attendance!$G1775,RALLY_PERIOD_SCHEDULE[], 2,TRUE),
IF(WEEKDAY(Attendance!$J1775) = 2,
       IF(COUNTIF(FINALS_WEEK_MONDAY_DATE[],Attendance!$J1775) &gt; 0, VLOOKUP(Attendance!$G1775,FINALS_WEEK_MONDAY_PERIOD_SCHEDULE[],2,TRUE),
       VLOOKUP(Attendance!$G1775,REGULAR_WEEK_SCHEDULE[],6,TRUE)),
IF(WEEKDAY($J1775) = 3,
       IF(COUNTIF(FINALS_WEEK_TUESDAY_DATE[],Attendance!$J1775) &gt; 0, VLOOKUP(Attendance!$G1775,FINALS_WEEK_TUESDAY_PERIOD_SCHEDULE[],2,TRUE),
       VLOOKUP(Attendance!$G1775,REGULAR_WEEK_SCHEDULE[[Tuesday]:[Period]],5,TRUE)),
IF(WEEKDAY(Attendance!$J1775) = 4,
        IF(COUNTIF(BLOCK_WEDNESDAY_DATES[],Attendance!$J1775) &gt; 0, VLOOKUP(Attendance!$G1775,BLOCK_WEDNESDAY_PERIOD_SCHEDULE[],2,TRUE),
        IF(COUNTIF(FINALS_WEEK_WEDNESDAY_DATE[],Attendance!$J1775) &gt; 0, VLOOKUP(Attendance!$G1775,FINALS_WEEK_WEDNESDAY_PERIOD_SCHEDULE[],2,TRUE),
       VLOOKUP(Attendance!$G1775,REGULAR_WEEK_SCHEDULE[[Wednesday]:[Period]],4,TRUE))),
IF(WEEKDAY($J1775) = 5,
       IF(COUNTIF(BLOCK_THURSDAY_DATES[],Attendance!$J1775) &gt; 0, VLOOKUP(Attendance!$G1775,BLOCK_THURSDAY_PERIOD_SCHEDULE[],2,TRUE),
       IF(COUNTIF(FINALS_WEEK_THURSDAY_DATE[],Attendance!$J1775) &gt; 0, VLOOKUP(Attendance!$G1775,FINALS_WEEK_THURSDAY_PERIOD_SCHEDULE[],2,TRUE),
       VLOOKUP(Attendance!$G1775,REGULAR_WEEK_SCHEDULE[[Thursday]:[Period]],3,TRUE))),
IF(WEEKDAY(Attendance!$J1775) = 6,
       IF(COUNTIF(FINALS_WEEK_FRIDAY_DATE[],Attendance!$J1775) &gt; 0, VLOOKUP(Attendance!$G1775,FINALS_WEEK_FRIDAY_PERIOD_SCHEDULE[],2,TRUE),
       VLOOKUP(Attendance!$G1775,REGULAR_WEEK_SCHEDULE[[Friday]:[Period]],2,TRUE))))))))))</f>
        <v/>
      </c>
      <c r="J1775" s="41" t="str">
        <f t="shared" ca="1" si="86"/>
        <v/>
      </c>
      <c r="K1775" s="41" t="str">
        <f>IF($A1775 &lt;&gt; "",VLOOKUP($A1775,'Student reference sheet'!$A$2:$V$2329, 7,FALSE), "")</f>
        <v/>
      </c>
      <c r="L1775" s="30" t="str">
        <f>IF($A1775 ="", "", VLOOKUP($A1775, 'Student reference sheet'!$A$2:$Z$2603,23,FALSE))</f>
        <v/>
      </c>
      <c r="M1775" s="30" t="str">
        <f>IF($A1775 ="", "", VLOOKUP($A1775, 'Student reference sheet'!$A$2:$Z$2603,24,FALSE))</f>
        <v/>
      </c>
      <c r="N1775" s="30" t="str">
        <f>IF($A1775 ="", "", VLOOKUP($A1775, 'Student reference sheet'!$A$2:$Z$2603,26,FALSE))</f>
        <v/>
      </c>
      <c r="O1775" s="30" t="str">
        <f>IF($A1775 ="", "", VLOOKUP($A1775, 'Student reference sheet'!$A$2:$Z$2603,25,FALSE))</f>
        <v/>
      </c>
      <c r="P1775" s="39" t="str">
        <f>IF($A1775 = "", "", IF(OR(VLOOKUP($A1775,'Student reference sheet'!$A$2:$V$2400,8,FALSE) = "R",  VLOOKUP($A1775,'Student reference sheet'!$A$2:$V$2400,8,FALSE) = "L"), "X", ""))</f>
        <v/>
      </c>
      <c r="Q1775" s="39" t="str">
        <f>IF($A1775 ="", "", VLOOKUP($A1775, 'Student reference sheet'!$A$2:$V$2603,22,FALSE))</f>
        <v/>
      </c>
      <c r="R1775" s="39" t="str">
        <f>IF($A1775 &lt;&gt; "",VLOOKUP($A1775,'Student reference sheet'!$A$2:$V$2329, 5,FALSE), "")</f>
        <v/>
      </c>
      <c r="S1775" s="39" t="str">
        <f>IF($A1775 &lt;&gt; "",VLOOKUP($A1775,'Student reference sheet'!$A$2:$V$2329, 6,FALSE), "")</f>
        <v/>
      </c>
      <c r="T1775" s="30" t="str">
        <f>IF($A1775 = "","",
IF(VLOOKUP($A1775,'Student reference sheet'!$A$2:$V$2329, 10,FALSE) = "Y", "Hispanic",
IF(VLOOKUP($A1775,'Student reference sheet'!$A$2:$V$2329,11,FALSE) &lt;&gt; "",
IF(VLOOKUP($A1775,'Student reference sheet'!$A$2:$V$2329,11,FALSE) = "UNK", "Unknown", VLOOKUP(VALUE(VLOOKUP($A1775,'Student reference sheet'!$A$2:$V$2329,11,FALSE)),'Ethnicity Reference'!$A$2:$B$22,2,FALSE)),
IF(VLOOKUP($A1775,'Student reference sheet'!$A$2:$V$2329,9,FALSE) &lt;&gt; "", VLOOKUP(VALUE(VLOOKUP($A1775,'Student reference sheet'!$A$2:$V$2329,9,FALSE)),'Ethnicity Reference'!$A$2:$B$22,2,FALSE),"Unknown"))))</f>
        <v/>
      </c>
      <c r="U1775" s="35"/>
    </row>
    <row r="1776" spans="1:21" ht="15.75">
      <c r="A1776" s="47"/>
      <c r="B1776" s="33"/>
      <c r="C1776" s="39" t="str">
        <f>IF($A1776 &lt;&gt; "",VLOOKUP($A1776,'Student reference sheet'!$A$2:$V$2329, 3,FALSE), "")</f>
        <v/>
      </c>
      <c r="D1776" s="39" t="str">
        <f>IF($A1776 &lt;&gt; "",VLOOKUP($A1776,'Student reference sheet'!$A$2:$V$2329, 2,FALSE), "")</f>
        <v/>
      </c>
      <c r="E1776" s="35"/>
      <c r="F1776" s="34"/>
      <c r="G1776" s="40" t="str">
        <f t="shared" ca="1" si="84"/>
        <v/>
      </c>
      <c r="H1776" s="40" t="str">
        <f t="shared" ca="1" si="85"/>
        <v/>
      </c>
      <c r="I1776" s="36" t="str">
        <f>IF($A1776 = "", "",
IF(COUNTIF(MINIMUM_DAY_DATES[], Attendance!J1776) &gt; 0, VLOOKUP(Attendance!$G1776,MINIMUM_DAY_PERIOD_SCHEDULE[], 2,TRUE),
IF(COUNTIF(RALLY_DATES[], Attendance!J1776) &gt; 0, VLOOKUP(Attendance!$G1776,RALLY_PERIOD_SCHEDULE[], 2,TRUE),
IF(WEEKDAY(Attendance!$J1776) = 2,
       IF(COUNTIF(FINALS_WEEK_MONDAY_DATE[],Attendance!$J1776) &gt; 0, VLOOKUP(Attendance!$G1776,FINALS_WEEK_MONDAY_PERIOD_SCHEDULE[],2,TRUE),
       VLOOKUP(Attendance!$G1776,REGULAR_WEEK_SCHEDULE[],6,TRUE)),
IF(WEEKDAY($J1776) = 3,
       IF(COUNTIF(FINALS_WEEK_TUESDAY_DATE[],Attendance!$J1776) &gt; 0, VLOOKUP(Attendance!$G1776,FINALS_WEEK_TUESDAY_PERIOD_SCHEDULE[],2,TRUE),
       VLOOKUP(Attendance!$G1776,REGULAR_WEEK_SCHEDULE[[Tuesday]:[Period]],5,TRUE)),
IF(WEEKDAY(Attendance!$J1776) = 4,
        IF(COUNTIF(BLOCK_WEDNESDAY_DATES[],Attendance!$J1776) &gt; 0, VLOOKUP(Attendance!$G1776,BLOCK_WEDNESDAY_PERIOD_SCHEDULE[],2,TRUE),
        IF(COUNTIF(FINALS_WEEK_WEDNESDAY_DATE[],Attendance!$J1776) &gt; 0, VLOOKUP(Attendance!$G1776,FINALS_WEEK_WEDNESDAY_PERIOD_SCHEDULE[],2,TRUE),
       VLOOKUP(Attendance!$G1776,REGULAR_WEEK_SCHEDULE[[Wednesday]:[Period]],4,TRUE))),
IF(WEEKDAY($J1776) = 5,
       IF(COUNTIF(BLOCK_THURSDAY_DATES[],Attendance!$J1776) &gt; 0, VLOOKUP(Attendance!$G1776,BLOCK_THURSDAY_PERIOD_SCHEDULE[],2,TRUE),
       IF(COUNTIF(FINALS_WEEK_THURSDAY_DATE[],Attendance!$J1776) &gt; 0, VLOOKUP(Attendance!$G1776,FINALS_WEEK_THURSDAY_PERIOD_SCHEDULE[],2,TRUE),
       VLOOKUP(Attendance!$G1776,REGULAR_WEEK_SCHEDULE[[Thursday]:[Period]],3,TRUE))),
IF(WEEKDAY(Attendance!$J1776) = 6,
       IF(COUNTIF(FINALS_WEEK_FRIDAY_DATE[],Attendance!$J1776) &gt; 0, VLOOKUP(Attendance!$G1776,FINALS_WEEK_FRIDAY_PERIOD_SCHEDULE[],2,TRUE),
       VLOOKUP(Attendance!$G1776,REGULAR_WEEK_SCHEDULE[[Friday]:[Period]],2,TRUE))))))))))</f>
        <v/>
      </c>
      <c r="J1776" s="41" t="str">
        <f t="shared" ca="1" si="86"/>
        <v/>
      </c>
      <c r="K1776" s="41" t="str">
        <f>IF($A1776 &lt;&gt; "",VLOOKUP($A1776,'Student reference sheet'!$A$2:$V$2329, 7,FALSE), "")</f>
        <v/>
      </c>
      <c r="L1776" s="30" t="str">
        <f>IF($A1776 ="", "", VLOOKUP($A1776, 'Student reference sheet'!$A$2:$Z$2603,23,FALSE))</f>
        <v/>
      </c>
      <c r="M1776" s="30" t="str">
        <f>IF($A1776 ="", "", VLOOKUP($A1776, 'Student reference sheet'!$A$2:$Z$2603,24,FALSE))</f>
        <v/>
      </c>
      <c r="N1776" s="30" t="str">
        <f>IF($A1776 ="", "", VLOOKUP($A1776, 'Student reference sheet'!$A$2:$Z$2603,26,FALSE))</f>
        <v/>
      </c>
      <c r="O1776" s="30" t="str">
        <f>IF($A1776 ="", "", VLOOKUP($A1776, 'Student reference sheet'!$A$2:$Z$2603,25,FALSE))</f>
        <v/>
      </c>
      <c r="P1776" s="39" t="str">
        <f>IF($A1776 = "", "", IF(OR(VLOOKUP($A1776,'Student reference sheet'!$A$2:$V$2400,8,FALSE) = "R",  VLOOKUP($A1776,'Student reference sheet'!$A$2:$V$2400,8,FALSE) = "L"), "X", ""))</f>
        <v/>
      </c>
      <c r="Q1776" s="39" t="str">
        <f>IF($A1776 ="", "", VLOOKUP($A1776, 'Student reference sheet'!$A$2:$V$2603,22,FALSE))</f>
        <v/>
      </c>
      <c r="R1776" s="39" t="str">
        <f>IF($A1776 &lt;&gt; "",VLOOKUP($A1776,'Student reference sheet'!$A$2:$V$2329, 5,FALSE), "")</f>
        <v/>
      </c>
      <c r="S1776" s="39" t="str">
        <f>IF($A1776 &lt;&gt; "",VLOOKUP($A1776,'Student reference sheet'!$A$2:$V$2329, 6,FALSE), "")</f>
        <v/>
      </c>
      <c r="T1776" s="30" t="str">
        <f>IF($A1776 = "","",
IF(VLOOKUP($A1776,'Student reference sheet'!$A$2:$V$2329, 10,FALSE) = "Y", "Hispanic",
IF(VLOOKUP($A1776,'Student reference sheet'!$A$2:$V$2329,11,FALSE) &lt;&gt; "",
IF(VLOOKUP($A1776,'Student reference sheet'!$A$2:$V$2329,11,FALSE) = "UNK", "Unknown", VLOOKUP(VALUE(VLOOKUP($A1776,'Student reference sheet'!$A$2:$V$2329,11,FALSE)),'Ethnicity Reference'!$A$2:$B$22,2,FALSE)),
IF(VLOOKUP($A1776,'Student reference sheet'!$A$2:$V$2329,9,FALSE) &lt;&gt; "", VLOOKUP(VALUE(VLOOKUP($A1776,'Student reference sheet'!$A$2:$V$2329,9,FALSE)),'Ethnicity Reference'!$A$2:$B$22,2,FALSE),"Unknown"))))</f>
        <v/>
      </c>
      <c r="U1776" s="35"/>
    </row>
    <row r="1777" spans="1:21" ht="15.75">
      <c r="A1777" s="47"/>
      <c r="B1777" s="33"/>
      <c r="C1777" s="39" t="str">
        <f>IF($A1777 &lt;&gt; "",VLOOKUP($A1777,'Student reference sheet'!$A$2:$V$2329, 3,FALSE), "")</f>
        <v/>
      </c>
      <c r="D1777" s="39" t="str">
        <f>IF($A1777 &lt;&gt; "",VLOOKUP($A1777,'Student reference sheet'!$A$2:$V$2329, 2,FALSE), "")</f>
        <v/>
      </c>
      <c r="E1777" s="35"/>
      <c r="F1777" s="34"/>
      <c r="G1777" s="40" t="str">
        <f t="shared" ca="1" si="84"/>
        <v/>
      </c>
      <c r="H1777" s="40" t="str">
        <f t="shared" ca="1" si="85"/>
        <v/>
      </c>
      <c r="I1777" s="36" t="str">
        <f>IF($A1777 = "", "",
IF(COUNTIF(MINIMUM_DAY_DATES[], Attendance!J1777) &gt; 0, VLOOKUP(Attendance!$G1777,MINIMUM_DAY_PERIOD_SCHEDULE[], 2,TRUE),
IF(COUNTIF(RALLY_DATES[], Attendance!J1777) &gt; 0, VLOOKUP(Attendance!$G1777,RALLY_PERIOD_SCHEDULE[], 2,TRUE),
IF(WEEKDAY(Attendance!$J1777) = 2,
       IF(COUNTIF(FINALS_WEEK_MONDAY_DATE[],Attendance!$J1777) &gt; 0, VLOOKUP(Attendance!$G1777,FINALS_WEEK_MONDAY_PERIOD_SCHEDULE[],2,TRUE),
       VLOOKUP(Attendance!$G1777,REGULAR_WEEK_SCHEDULE[],6,TRUE)),
IF(WEEKDAY($J1777) = 3,
       IF(COUNTIF(FINALS_WEEK_TUESDAY_DATE[],Attendance!$J1777) &gt; 0, VLOOKUP(Attendance!$G1777,FINALS_WEEK_TUESDAY_PERIOD_SCHEDULE[],2,TRUE),
       VLOOKUP(Attendance!$G1777,REGULAR_WEEK_SCHEDULE[[Tuesday]:[Period]],5,TRUE)),
IF(WEEKDAY(Attendance!$J1777) = 4,
        IF(COUNTIF(BLOCK_WEDNESDAY_DATES[],Attendance!$J1777) &gt; 0, VLOOKUP(Attendance!$G1777,BLOCK_WEDNESDAY_PERIOD_SCHEDULE[],2,TRUE),
        IF(COUNTIF(FINALS_WEEK_WEDNESDAY_DATE[],Attendance!$J1777) &gt; 0, VLOOKUP(Attendance!$G1777,FINALS_WEEK_WEDNESDAY_PERIOD_SCHEDULE[],2,TRUE),
       VLOOKUP(Attendance!$G1777,REGULAR_WEEK_SCHEDULE[[Wednesday]:[Period]],4,TRUE))),
IF(WEEKDAY($J1777) = 5,
       IF(COUNTIF(BLOCK_THURSDAY_DATES[],Attendance!$J1777) &gt; 0, VLOOKUP(Attendance!$G1777,BLOCK_THURSDAY_PERIOD_SCHEDULE[],2,TRUE),
       IF(COUNTIF(FINALS_WEEK_THURSDAY_DATE[],Attendance!$J1777) &gt; 0, VLOOKUP(Attendance!$G1777,FINALS_WEEK_THURSDAY_PERIOD_SCHEDULE[],2,TRUE),
       VLOOKUP(Attendance!$G1777,REGULAR_WEEK_SCHEDULE[[Thursday]:[Period]],3,TRUE))),
IF(WEEKDAY(Attendance!$J1777) = 6,
       IF(COUNTIF(FINALS_WEEK_FRIDAY_DATE[],Attendance!$J1777) &gt; 0, VLOOKUP(Attendance!$G1777,FINALS_WEEK_FRIDAY_PERIOD_SCHEDULE[],2,TRUE),
       VLOOKUP(Attendance!$G1777,REGULAR_WEEK_SCHEDULE[[Friday]:[Period]],2,TRUE))))))))))</f>
        <v/>
      </c>
      <c r="J1777" s="41" t="str">
        <f t="shared" ca="1" si="86"/>
        <v/>
      </c>
      <c r="K1777" s="41" t="str">
        <f>IF($A1777 &lt;&gt; "",VLOOKUP($A1777,'Student reference sheet'!$A$2:$V$2329, 7,FALSE), "")</f>
        <v/>
      </c>
      <c r="L1777" s="30" t="str">
        <f>IF($A1777 ="", "", VLOOKUP($A1777, 'Student reference sheet'!$A$2:$Z$2603,23,FALSE))</f>
        <v/>
      </c>
      <c r="M1777" s="30" t="str">
        <f>IF($A1777 ="", "", VLOOKUP($A1777, 'Student reference sheet'!$A$2:$Z$2603,24,FALSE))</f>
        <v/>
      </c>
      <c r="N1777" s="30" t="str">
        <f>IF($A1777 ="", "", VLOOKUP($A1777, 'Student reference sheet'!$A$2:$Z$2603,26,FALSE))</f>
        <v/>
      </c>
      <c r="O1777" s="30" t="str">
        <f>IF($A1777 ="", "", VLOOKUP($A1777, 'Student reference sheet'!$A$2:$Z$2603,25,FALSE))</f>
        <v/>
      </c>
      <c r="P1777" s="39" t="str">
        <f>IF($A1777 = "", "", IF(OR(VLOOKUP($A1777,'Student reference sheet'!$A$2:$V$2400,8,FALSE) = "R",  VLOOKUP($A1777,'Student reference sheet'!$A$2:$V$2400,8,FALSE) = "L"), "X", ""))</f>
        <v/>
      </c>
      <c r="Q1777" s="39" t="str">
        <f>IF($A1777 ="", "", VLOOKUP($A1777, 'Student reference sheet'!$A$2:$V$2603,22,FALSE))</f>
        <v/>
      </c>
      <c r="R1777" s="39" t="str">
        <f>IF($A1777 &lt;&gt; "",VLOOKUP($A1777,'Student reference sheet'!$A$2:$V$2329, 5,FALSE), "")</f>
        <v/>
      </c>
      <c r="S1777" s="39" t="str">
        <f>IF($A1777 &lt;&gt; "",VLOOKUP($A1777,'Student reference sheet'!$A$2:$V$2329, 6,FALSE), "")</f>
        <v/>
      </c>
      <c r="T1777" s="30" t="str">
        <f>IF($A1777 = "","",
IF(VLOOKUP($A1777,'Student reference sheet'!$A$2:$V$2329, 10,FALSE) = "Y", "Hispanic",
IF(VLOOKUP($A1777,'Student reference sheet'!$A$2:$V$2329,11,FALSE) &lt;&gt; "",
IF(VLOOKUP($A1777,'Student reference sheet'!$A$2:$V$2329,11,FALSE) = "UNK", "Unknown", VLOOKUP(VALUE(VLOOKUP($A1777,'Student reference sheet'!$A$2:$V$2329,11,FALSE)),'Ethnicity Reference'!$A$2:$B$22,2,FALSE)),
IF(VLOOKUP($A1777,'Student reference sheet'!$A$2:$V$2329,9,FALSE) &lt;&gt; "", VLOOKUP(VALUE(VLOOKUP($A1777,'Student reference sheet'!$A$2:$V$2329,9,FALSE)),'Ethnicity Reference'!$A$2:$B$22,2,FALSE),"Unknown"))))</f>
        <v/>
      </c>
      <c r="U1777" s="35"/>
    </row>
    <row r="1778" spans="1:21" ht="15.75">
      <c r="A1778" s="47"/>
      <c r="B1778" s="33"/>
      <c r="C1778" s="39" t="str">
        <f>IF($A1778 &lt;&gt; "",VLOOKUP($A1778,'Student reference sheet'!$A$2:$V$2329, 3,FALSE), "")</f>
        <v/>
      </c>
      <c r="D1778" s="39" t="str">
        <f>IF($A1778 &lt;&gt; "",VLOOKUP($A1778,'Student reference sheet'!$A$2:$V$2329, 2,FALSE), "")</f>
        <v/>
      </c>
      <c r="E1778" s="35"/>
      <c r="F1778" s="34"/>
      <c r="G1778" s="40" t="str">
        <f t="shared" ca="1" si="84"/>
        <v/>
      </c>
      <c r="H1778" s="40" t="str">
        <f t="shared" ca="1" si="85"/>
        <v/>
      </c>
      <c r="I1778" s="36" t="str">
        <f>IF($A1778 = "", "",
IF(COUNTIF(MINIMUM_DAY_DATES[], Attendance!J1778) &gt; 0, VLOOKUP(Attendance!$G1778,MINIMUM_DAY_PERIOD_SCHEDULE[], 2,TRUE),
IF(COUNTIF(RALLY_DATES[], Attendance!J1778) &gt; 0, VLOOKUP(Attendance!$G1778,RALLY_PERIOD_SCHEDULE[], 2,TRUE),
IF(WEEKDAY(Attendance!$J1778) = 2,
       IF(COUNTIF(FINALS_WEEK_MONDAY_DATE[],Attendance!$J1778) &gt; 0, VLOOKUP(Attendance!$G1778,FINALS_WEEK_MONDAY_PERIOD_SCHEDULE[],2,TRUE),
       VLOOKUP(Attendance!$G1778,REGULAR_WEEK_SCHEDULE[],6,TRUE)),
IF(WEEKDAY($J1778) = 3,
       IF(COUNTIF(FINALS_WEEK_TUESDAY_DATE[],Attendance!$J1778) &gt; 0, VLOOKUP(Attendance!$G1778,FINALS_WEEK_TUESDAY_PERIOD_SCHEDULE[],2,TRUE),
       VLOOKUP(Attendance!$G1778,REGULAR_WEEK_SCHEDULE[[Tuesday]:[Period]],5,TRUE)),
IF(WEEKDAY(Attendance!$J1778) = 4,
        IF(COUNTIF(BLOCK_WEDNESDAY_DATES[],Attendance!$J1778) &gt; 0, VLOOKUP(Attendance!$G1778,BLOCK_WEDNESDAY_PERIOD_SCHEDULE[],2,TRUE),
        IF(COUNTIF(FINALS_WEEK_WEDNESDAY_DATE[],Attendance!$J1778) &gt; 0, VLOOKUP(Attendance!$G1778,FINALS_WEEK_WEDNESDAY_PERIOD_SCHEDULE[],2,TRUE),
       VLOOKUP(Attendance!$G1778,REGULAR_WEEK_SCHEDULE[[Wednesday]:[Period]],4,TRUE))),
IF(WEEKDAY($J1778) = 5,
       IF(COUNTIF(BLOCK_THURSDAY_DATES[],Attendance!$J1778) &gt; 0, VLOOKUP(Attendance!$G1778,BLOCK_THURSDAY_PERIOD_SCHEDULE[],2,TRUE),
       IF(COUNTIF(FINALS_WEEK_THURSDAY_DATE[],Attendance!$J1778) &gt; 0, VLOOKUP(Attendance!$G1778,FINALS_WEEK_THURSDAY_PERIOD_SCHEDULE[],2,TRUE),
       VLOOKUP(Attendance!$G1778,REGULAR_WEEK_SCHEDULE[[Thursday]:[Period]],3,TRUE))),
IF(WEEKDAY(Attendance!$J1778) = 6,
       IF(COUNTIF(FINALS_WEEK_FRIDAY_DATE[],Attendance!$J1778) &gt; 0, VLOOKUP(Attendance!$G1778,FINALS_WEEK_FRIDAY_PERIOD_SCHEDULE[],2,TRUE),
       VLOOKUP(Attendance!$G1778,REGULAR_WEEK_SCHEDULE[[Friday]:[Period]],2,TRUE))))))))))</f>
        <v/>
      </c>
      <c r="J1778" s="41" t="str">
        <f t="shared" ca="1" si="86"/>
        <v/>
      </c>
      <c r="K1778" s="41" t="str">
        <f>IF($A1778 &lt;&gt; "",VLOOKUP($A1778,'Student reference sheet'!$A$2:$V$2329, 7,FALSE), "")</f>
        <v/>
      </c>
      <c r="L1778" s="30" t="str">
        <f>IF($A1778 ="", "", VLOOKUP($A1778, 'Student reference sheet'!$A$2:$Z$2603,23,FALSE))</f>
        <v/>
      </c>
      <c r="M1778" s="30" t="str">
        <f>IF($A1778 ="", "", VLOOKUP($A1778, 'Student reference sheet'!$A$2:$Z$2603,24,FALSE))</f>
        <v/>
      </c>
      <c r="N1778" s="30" t="str">
        <f>IF($A1778 ="", "", VLOOKUP($A1778, 'Student reference sheet'!$A$2:$Z$2603,26,FALSE))</f>
        <v/>
      </c>
      <c r="O1778" s="30" t="str">
        <f>IF($A1778 ="", "", VLOOKUP($A1778, 'Student reference sheet'!$A$2:$Z$2603,25,FALSE))</f>
        <v/>
      </c>
      <c r="P1778" s="39" t="str">
        <f>IF($A1778 = "", "", IF(OR(VLOOKUP($A1778,'Student reference sheet'!$A$2:$V$2400,8,FALSE) = "R",  VLOOKUP($A1778,'Student reference sheet'!$A$2:$V$2400,8,FALSE) = "L"), "X", ""))</f>
        <v/>
      </c>
      <c r="Q1778" s="39" t="str">
        <f>IF($A1778 ="", "", VLOOKUP($A1778, 'Student reference sheet'!$A$2:$V$2603,22,FALSE))</f>
        <v/>
      </c>
      <c r="R1778" s="39" t="str">
        <f>IF($A1778 &lt;&gt; "",VLOOKUP($A1778,'Student reference sheet'!$A$2:$V$2329, 5,FALSE), "")</f>
        <v/>
      </c>
      <c r="S1778" s="39" t="str">
        <f>IF($A1778 &lt;&gt; "",VLOOKUP($A1778,'Student reference sheet'!$A$2:$V$2329, 6,FALSE), "")</f>
        <v/>
      </c>
      <c r="T1778" s="30" t="str">
        <f>IF($A1778 = "","",
IF(VLOOKUP($A1778,'Student reference sheet'!$A$2:$V$2329, 10,FALSE) = "Y", "Hispanic",
IF(VLOOKUP($A1778,'Student reference sheet'!$A$2:$V$2329,11,FALSE) &lt;&gt; "",
IF(VLOOKUP($A1778,'Student reference sheet'!$A$2:$V$2329,11,FALSE) = "UNK", "Unknown", VLOOKUP(VALUE(VLOOKUP($A1778,'Student reference sheet'!$A$2:$V$2329,11,FALSE)),'Ethnicity Reference'!$A$2:$B$22,2,FALSE)),
IF(VLOOKUP($A1778,'Student reference sheet'!$A$2:$V$2329,9,FALSE) &lt;&gt; "", VLOOKUP(VALUE(VLOOKUP($A1778,'Student reference sheet'!$A$2:$V$2329,9,FALSE)),'Ethnicity Reference'!$A$2:$B$22,2,FALSE),"Unknown"))))</f>
        <v/>
      </c>
      <c r="U1778" s="35"/>
    </row>
    <row r="1779" spans="1:21" ht="15.75">
      <c r="A1779" s="47"/>
      <c r="B1779" s="33"/>
      <c r="C1779" s="39" t="str">
        <f>IF($A1779 &lt;&gt; "",VLOOKUP($A1779,'Student reference sheet'!$A$2:$V$2329, 3,FALSE), "")</f>
        <v/>
      </c>
      <c r="D1779" s="39" t="str">
        <f>IF($A1779 &lt;&gt; "",VLOOKUP($A1779,'Student reference sheet'!$A$2:$V$2329, 2,FALSE), "")</f>
        <v/>
      </c>
      <c r="E1779" s="35"/>
      <c r="F1779" s="34"/>
      <c r="G1779" s="40" t="str">
        <f t="shared" ca="1" si="84"/>
        <v/>
      </c>
      <c r="H1779" s="40" t="str">
        <f t="shared" ca="1" si="85"/>
        <v/>
      </c>
      <c r="I1779" s="36" t="str">
        <f>IF($A1779 = "", "",
IF(COUNTIF(MINIMUM_DAY_DATES[], Attendance!J1779) &gt; 0, VLOOKUP(Attendance!$G1779,MINIMUM_DAY_PERIOD_SCHEDULE[], 2,TRUE),
IF(COUNTIF(RALLY_DATES[], Attendance!J1779) &gt; 0, VLOOKUP(Attendance!$G1779,RALLY_PERIOD_SCHEDULE[], 2,TRUE),
IF(WEEKDAY(Attendance!$J1779) = 2,
       IF(COUNTIF(FINALS_WEEK_MONDAY_DATE[],Attendance!$J1779) &gt; 0, VLOOKUP(Attendance!$G1779,FINALS_WEEK_MONDAY_PERIOD_SCHEDULE[],2,TRUE),
       VLOOKUP(Attendance!$G1779,REGULAR_WEEK_SCHEDULE[],6,TRUE)),
IF(WEEKDAY($J1779) = 3,
       IF(COUNTIF(FINALS_WEEK_TUESDAY_DATE[],Attendance!$J1779) &gt; 0, VLOOKUP(Attendance!$G1779,FINALS_WEEK_TUESDAY_PERIOD_SCHEDULE[],2,TRUE),
       VLOOKUP(Attendance!$G1779,REGULAR_WEEK_SCHEDULE[[Tuesday]:[Period]],5,TRUE)),
IF(WEEKDAY(Attendance!$J1779) = 4,
        IF(COUNTIF(BLOCK_WEDNESDAY_DATES[],Attendance!$J1779) &gt; 0, VLOOKUP(Attendance!$G1779,BLOCK_WEDNESDAY_PERIOD_SCHEDULE[],2,TRUE),
        IF(COUNTIF(FINALS_WEEK_WEDNESDAY_DATE[],Attendance!$J1779) &gt; 0, VLOOKUP(Attendance!$G1779,FINALS_WEEK_WEDNESDAY_PERIOD_SCHEDULE[],2,TRUE),
       VLOOKUP(Attendance!$G1779,REGULAR_WEEK_SCHEDULE[[Wednesday]:[Period]],4,TRUE))),
IF(WEEKDAY($J1779) = 5,
       IF(COUNTIF(BLOCK_THURSDAY_DATES[],Attendance!$J1779) &gt; 0, VLOOKUP(Attendance!$G1779,BLOCK_THURSDAY_PERIOD_SCHEDULE[],2,TRUE),
       IF(COUNTIF(FINALS_WEEK_THURSDAY_DATE[],Attendance!$J1779) &gt; 0, VLOOKUP(Attendance!$G1779,FINALS_WEEK_THURSDAY_PERIOD_SCHEDULE[],2,TRUE),
       VLOOKUP(Attendance!$G1779,REGULAR_WEEK_SCHEDULE[[Thursday]:[Period]],3,TRUE))),
IF(WEEKDAY(Attendance!$J1779) = 6,
       IF(COUNTIF(FINALS_WEEK_FRIDAY_DATE[],Attendance!$J1779) &gt; 0, VLOOKUP(Attendance!$G1779,FINALS_WEEK_FRIDAY_PERIOD_SCHEDULE[],2,TRUE),
       VLOOKUP(Attendance!$G1779,REGULAR_WEEK_SCHEDULE[[Friday]:[Period]],2,TRUE))))))))))</f>
        <v/>
      </c>
      <c r="J1779" s="41" t="str">
        <f t="shared" ca="1" si="86"/>
        <v/>
      </c>
      <c r="K1779" s="41" t="str">
        <f>IF($A1779 &lt;&gt; "",VLOOKUP($A1779,'Student reference sheet'!$A$2:$V$2329, 7,FALSE), "")</f>
        <v/>
      </c>
      <c r="L1779" s="30" t="str">
        <f>IF($A1779 ="", "", VLOOKUP($A1779, 'Student reference sheet'!$A$2:$Z$2603,23,FALSE))</f>
        <v/>
      </c>
      <c r="M1779" s="30" t="str">
        <f>IF($A1779 ="", "", VLOOKUP($A1779, 'Student reference sheet'!$A$2:$Z$2603,24,FALSE))</f>
        <v/>
      </c>
      <c r="N1779" s="30" t="str">
        <f>IF($A1779 ="", "", VLOOKUP($A1779, 'Student reference sheet'!$A$2:$Z$2603,26,FALSE))</f>
        <v/>
      </c>
      <c r="O1779" s="30" t="str">
        <f>IF($A1779 ="", "", VLOOKUP($A1779, 'Student reference sheet'!$A$2:$Z$2603,25,FALSE))</f>
        <v/>
      </c>
      <c r="P1779" s="39" t="str">
        <f>IF($A1779 = "", "", IF(OR(VLOOKUP($A1779,'Student reference sheet'!$A$2:$V$2400,8,FALSE) = "R",  VLOOKUP($A1779,'Student reference sheet'!$A$2:$V$2400,8,FALSE) = "L"), "X", ""))</f>
        <v/>
      </c>
      <c r="Q1779" s="39" t="str">
        <f>IF($A1779 ="", "", VLOOKUP($A1779, 'Student reference sheet'!$A$2:$V$2603,22,FALSE))</f>
        <v/>
      </c>
      <c r="R1779" s="39" t="str">
        <f>IF($A1779 &lt;&gt; "",VLOOKUP($A1779,'Student reference sheet'!$A$2:$V$2329, 5,FALSE), "")</f>
        <v/>
      </c>
      <c r="S1779" s="39" t="str">
        <f>IF($A1779 &lt;&gt; "",VLOOKUP($A1779,'Student reference sheet'!$A$2:$V$2329, 6,FALSE), "")</f>
        <v/>
      </c>
      <c r="T1779" s="30" t="str">
        <f>IF($A1779 = "","",
IF(VLOOKUP($A1779,'Student reference sheet'!$A$2:$V$2329, 10,FALSE) = "Y", "Hispanic",
IF(VLOOKUP($A1779,'Student reference sheet'!$A$2:$V$2329,11,FALSE) &lt;&gt; "",
IF(VLOOKUP($A1779,'Student reference sheet'!$A$2:$V$2329,11,FALSE) = "UNK", "Unknown", VLOOKUP(VALUE(VLOOKUP($A1779,'Student reference sheet'!$A$2:$V$2329,11,FALSE)),'Ethnicity Reference'!$A$2:$B$22,2,FALSE)),
IF(VLOOKUP($A1779,'Student reference sheet'!$A$2:$V$2329,9,FALSE) &lt;&gt; "", VLOOKUP(VALUE(VLOOKUP($A1779,'Student reference sheet'!$A$2:$V$2329,9,FALSE)),'Ethnicity Reference'!$A$2:$B$22,2,FALSE),"Unknown"))))</f>
        <v/>
      </c>
      <c r="U1779" s="35"/>
    </row>
    <row r="1780" spans="1:21" ht="15.75">
      <c r="A1780" s="47"/>
      <c r="B1780" s="33"/>
      <c r="C1780" s="39" t="str">
        <f>IF($A1780 &lt;&gt; "",VLOOKUP($A1780,'Student reference sheet'!$A$2:$V$2329, 3,FALSE), "")</f>
        <v/>
      </c>
      <c r="D1780" s="39" t="str">
        <f>IF($A1780 &lt;&gt; "",VLOOKUP($A1780,'Student reference sheet'!$A$2:$V$2329, 2,FALSE), "")</f>
        <v/>
      </c>
      <c r="E1780" s="35"/>
      <c r="F1780" s="34"/>
      <c r="G1780" s="40" t="str">
        <f t="shared" ca="1" si="84"/>
        <v/>
      </c>
      <c r="H1780" s="40" t="str">
        <f t="shared" ca="1" si="85"/>
        <v/>
      </c>
      <c r="I1780" s="36" t="str">
        <f>IF($A1780 = "", "",
IF(COUNTIF(MINIMUM_DAY_DATES[], Attendance!J1780) &gt; 0, VLOOKUP(Attendance!$G1780,MINIMUM_DAY_PERIOD_SCHEDULE[], 2,TRUE),
IF(COUNTIF(RALLY_DATES[], Attendance!J1780) &gt; 0, VLOOKUP(Attendance!$G1780,RALLY_PERIOD_SCHEDULE[], 2,TRUE),
IF(WEEKDAY(Attendance!$J1780) = 2,
       IF(COUNTIF(FINALS_WEEK_MONDAY_DATE[],Attendance!$J1780) &gt; 0, VLOOKUP(Attendance!$G1780,FINALS_WEEK_MONDAY_PERIOD_SCHEDULE[],2,TRUE),
       VLOOKUP(Attendance!$G1780,REGULAR_WEEK_SCHEDULE[],6,TRUE)),
IF(WEEKDAY($J1780) = 3,
       IF(COUNTIF(FINALS_WEEK_TUESDAY_DATE[],Attendance!$J1780) &gt; 0, VLOOKUP(Attendance!$G1780,FINALS_WEEK_TUESDAY_PERIOD_SCHEDULE[],2,TRUE),
       VLOOKUP(Attendance!$G1780,REGULAR_WEEK_SCHEDULE[[Tuesday]:[Period]],5,TRUE)),
IF(WEEKDAY(Attendance!$J1780) = 4,
        IF(COUNTIF(BLOCK_WEDNESDAY_DATES[],Attendance!$J1780) &gt; 0, VLOOKUP(Attendance!$G1780,BLOCK_WEDNESDAY_PERIOD_SCHEDULE[],2,TRUE),
        IF(COUNTIF(FINALS_WEEK_WEDNESDAY_DATE[],Attendance!$J1780) &gt; 0, VLOOKUP(Attendance!$G1780,FINALS_WEEK_WEDNESDAY_PERIOD_SCHEDULE[],2,TRUE),
       VLOOKUP(Attendance!$G1780,REGULAR_WEEK_SCHEDULE[[Wednesday]:[Period]],4,TRUE))),
IF(WEEKDAY($J1780) = 5,
       IF(COUNTIF(BLOCK_THURSDAY_DATES[],Attendance!$J1780) &gt; 0, VLOOKUP(Attendance!$G1780,BLOCK_THURSDAY_PERIOD_SCHEDULE[],2,TRUE),
       IF(COUNTIF(FINALS_WEEK_THURSDAY_DATE[],Attendance!$J1780) &gt; 0, VLOOKUP(Attendance!$G1780,FINALS_WEEK_THURSDAY_PERIOD_SCHEDULE[],2,TRUE),
       VLOOKUP(Attendance!$G1780,REGULAR_WEEK_SCHEDULE[[Thursday]:[Period]],3,TRUE))),
IF(WEEKDAY(Attendance!$J1780) = 6,
       IF(COUNTIF(FINALS_WEEK_FRIDAY_DATE[],Attendance!$J1780) &gt; 0, VLOOKUP(Attendance!$G1780,FINALS_WEEK_FRIDAY_PERIOD_SCHEDULE[],2,TRUE),
       VLOOKUP(Attendance!$G1780,REGULAR_WEEK_SCHEDULE[[Friday]:[Period]],2,TRUE))))))))))</f>
        <v/>
      </c>
      <c r="J1780" s="41" t="str">
        <f t="shared" ca="1" si="86"/>
        <v/>
      </c>
      <c r="K1780" s="41" t="str">
        <f>IF($A1780 &lt;&gt; "",VLOOKUP($A1780,'Student reference sheet'!$A$2:$V$2329, 7,FALSE), "")</f>
        <v/>
      </c>
      <c r="L1780" s="30" t="str">
        <f>IF($A1780 ="", "", VLOOKUP($A1780, 'Student reference sheet'!$A$2:$Z$2603,23,FALSE))</f>
        <v/>
      </c>
      <c r="M1780" s="30" t="str">
        <f>IF($A1780 ="", "", VLOOKUP($A1780, 'Student reference sheet'!$A$2:$Z$2603,24,FALSE))</f>
        <v/>
      </c>
      <c r="N1780" s="30" t="str">
        <f>IF($A1780 ="", "", VLOOKUP($A1780, 'Student reference sheet'!$A$2:$Z$2603,26,FALSE))</f>
        <v/>
      </c>
      <c r="O1780" s="30" t="str">
        <f>IF($A1780 ="", "", VLOOKUP($A1780, 'Student reference sheet'!$A$2:$Z$2603,25,FALSE))</f>
        <v/>
      </c>
      <c r="P1780" s="39" t="str">
        <f>IF($A1780 = "", "", IF(OR(VLOOKUP($A1780,'Student reference sheet'!$A$2:$V$2400,8,FALSE) = "R",  VLOOKUP($A1780,'Student reference sheet'!$A$2:$V$2400,8,FALSE) = "L"), "X", ""))</f>
        <v/>
      </c>
      <c r="Q1780" s="39" t="str">
        <f>IF($A1780 ="", "", VLOOKUP($A1780, 'Student reference sheet'!$A$2:$V$2603,22,FALSE))</f>
        <v/>
      </c>
      <c r="R1780" s="39" t="str">
        <f>IF($A1780 &lt;&gt; "",VLOOKUP($A1780,'Student reference sheet'!$A$2:$V$2329, 5,FALSE), "")</f>
        <v/>
      </c>
      <c r="S1780" s="39" t="str">
        <f>IF($A1780 &lt;&gt; "",VLOOKUP($A1780,'Student reference sheet'!$A$2:$V$2329, 6,FALSE), "")</f>
        <v/>
      </c>
      <c r="T1780" s="30" t="str">
        <f>IF($A1780 = "","",
IF(VLOOKUP($A1780,'Student reference sheet'!$A$2:$V$2329, 10,FALSE) = "Y", "Hispanic",
IF(VLOOKUP($A1780,'Student reference sheet'!$A$2:$V$2329,11,FALSE) &lt;&gt; "",
IF(VLOOKUP($A1780,'Student reference sheet'!$A$2:$V$2329,11,FALSE) = "UNK", "Unknown", VLOOKUP(VALUE(VLOOKUP($A1780,'Student reference sheet'!$A$2:$V$2329,11,FALSE)),'Ethnicity Reference'!$A$2:$B$22,2,FALSE)),
IF(VLOOKUP($A1780,'Student reference sheet'!$A$2:$V$2329,9,FALSE) &lt;&gt; "", VLOOKUP(VALUE(VLOOKUP($A1780,'Student reference sheet'!$A$2:$V$2329,9,FALSE)),'Ethnicity Reference'!$A$2:$B$22,2,FALSE),"Unknown"))))</f>
        <v/>
      </c>
      <c r="U1780" s="35"/>
    </row>
    <row r="1781" spans="1:21" ht="15.75">
      <c r="A1781" s="47"/>
      <c r="B1781" s="33"/>
      <c r="C1781" s="39" t="str">
        <f>IF($A1781 &lt;&gt; "",VLOOKUP($A1781,'Student reference sheet'!$A$2:$V$2329, 3,FALSE), "")</f>
        <v/>
      </c>
      <c r="D1781" s="39" t="str">
        <f>IF($A1781 &lt;&gt; "",VLOOKUP($A1781,'Student reference sheet'!$A$2:$V$2329, 2,FALSE), "")</f>
        <v/>
      </c>
      <c r="E1781" s="35"/>
      <c r="F1781" s="34"/>
      <c r="G1781" s="40" t="str">
        <f t="shared" ca="1" si="84"/>
        <v/>
      </c>
      <c r="H1781" s="40" t="str">
        <f t="shared" ca="1" si="85"/>
        <v/>
      </c>
      <c r="I1781" s="36" t="str">
        <f>IF($A1781 = "", "",
IF(COUNTIF(MINIMUM_DAY_DATES[], Attendance!J1781) &gt; 0, VLOOKUP(Attendance!$G1781,MINIMUM_DAY_PERIOD_SCHEDULE[], 2,TRUE),
IF(COUNTIF(RALLY_DATES[], Attendance!J1781) &gt; 0, VLOOKUP(Attendance!$G1781,RALLY_PERIOD_SCHEDULE[], 2,TRUE),
IF(WEEKDAY(Attendance!$J1781) = 2,
       IF(COUNTIF(FINALS_WEEK_MONDAY_DATE[],Attendance!$J1781) &gt; 0, VLOOKUP(Attendance!$G1781,FINALS_WEEK_MONDAY_PERIOD_SCHEDULE[],2,TRUE),
       VLOOKUP(Attendance!$G1781,REGULAR_WEEK_SCHEDULE[],6,TRUE)),
IF(WEEKDAY($J1781) = 3,
       IF(COUNTIF(FINALS_WEEK_TUESDAY_DATE[],Attendance!$J1781) &gt; 0, VLOOKUP(Attendance!$G1781,FINALS_WEEK_TUESDAY_PERIOD_SCHEDULE[],2,TRUE),
       VLOOKUP(Attendance!$G1781,REGULAR_WEEK_SCHEDULE[[Tuesday]:[Period]],5,TRUE)),
IF(WEEKDAY(Attendance!$J1781) = 4,
        IF(COUNTIF(BLOCK_WEDNESDAY_DATES[],Attendance!$J1781) &gt; 0, VLOOKUP(Attendance!$G1781,BLOCK_WEDNESDAY_PERIOD_SCHEDULE[],2,TRUE),
        IF(COUNTIF(FINALS_WEEK_WEDNESDAY_DATE[],Attendance!$J1781) &gt; 0, VLOOKUP(Attendance!$G1781,FINALS_WEEK_WEDNESDAY_PERIOD_SCHEDULE[],2,TRUE),
       VLOOKUP(Attendance!$G1781,REGULAR_WEEK_SCHEDULE[[Wednesday]:[Period]],4,TRUE))),
IF(WEEKDAY($J1781) = 5,
       IF(COUNTIF(BLOCK_THURSDAY_DATES[],Attendance!$J1781) &gt; 0, VLOOKUP(Attendance!$G1781,BLOCK_THURSDAY_PERIOD_SCHEDULE[],2,TRUE),
       IF(COUNTIF(FINALS_WEEK_THURSDAY_DATE[],Attendance!$J1781) &gt; 0, VLOOKUP(Attendance!$G1781,FINALS_WEEK_THURSDAY_PERIOD_SCHEDULE[],2,TRUE),
       VLOOKUP(Attendance!$G1781,REGULAR_WEEK_SCHEDULE[[Thursday]:[Period]],3,TRUE))),
IF(WEEKDAY(Attendance!$J1781) = 6,
       IF(COUNTIF(FINALS_WEEK_FRIDAY_DATE[],Attendance!$J1781) &gt; 0, VLOOKUP(Attendance!$G1781,FINALS_WEEK_FRIDAY_PERIOD_SCHEDULE[],2,TRUE),
       VLOOKUP(Attendance!$G1781,REGULAR_WEEK_SCHEDULE[[Friday]:[Period]],2,TRUE))))))))))</f>
        <v/>
      </c>
      <c r="J1781" s="41" t="str">
        <f t="shared" ca="1" si="86"/>
        <v/>
      </c>
      <c r="K1781" s="41" t="str">
        <f>IF($A1781 &lt;&gt; "",VLOOKUP($A1781,'Student reference sheet'!$A$2:$V$2329, 7,FALSE), "")</f>
        <v/>
      </c>
      <c r="L1781" s="30" t="str">
        <f>IF($A1781 ="", "", VLOOKUP($A1781, 'Student reference sheet'!$A$2:$Z$2603,23,FALSE))</f>
        <v/>
      </c>
      <c r="M1781" s="30" t="str">
        <f>IF($A1781 ="", "", VLOOKUP($A1781, 'Student reference sheet'!$A$2:$Z$2603,24,FALSE))</f>
        <v/>
      </c>
      <c r="N1781" s="30" t="str">
        <f>IF($A1781 ="", "", VLOOKUP($A1781, 'Student reference sheet'!$A$2:$Z$2603,26,FALSE))</f>
        <v/>
      </c>
      <c r="O1781" s="30" t="str">
        <f>IF($A1781 ="", "", VLOOKUP($A1781, 'Student reference sheet'!$A$2:$Z$2603,25,FALSE))</f>
        <v/>
      </c>
      <c r="P1781" s="39" t="str">
        <f>IF($A1781 = "", "", IF(OR(VLOOKUP($A1781,'Student reference sheet'!$A$2:$V$2400,8,FALSE) = "R",  VLOOKUP($A1781,'Student reference sheet'!$A$2:$V$2400,8,FALSE) = "L"), "X", ""))</f>
        <v/>
      </c>
      <c r="Q1781" s="39" t="str">
        <f>IF($A1781 ="", "", VLOOKUP($A1781, 'Student reference sheet'!$A$2:$V$2603,22,FALSE))</f>
        <v/>
      </c>
      <c r="R1781" s="39" t="str">
        <f>IF($A1781 &lt;&gt; "",VLOOKUP($A1781,'Student reference sheet'!$A$2:$V$2329, 5,FALSE), "")</f>
        <v/>
      </c>
      <c r="S1781" s="39" t="str">
        <f>IF($A1781 &lt;&gt; "",VLOOKUP($A1781,'Student reference sheet'!$A$2:$V$2329, 6,FALSE), "")</f>
        <v/>
      </c>
      <c r="T1781" s="30" t="str">
        <f>IF($A1781 = "","",
IF(VLOOKUP($A1781,'Student reference sheet'!$A$2:$V$2329, 10,FALSE) = "Y", "Hispanic",
IF(VLOOKUP($A1781,'Student reference sheet'!$A$2:$V$2329,11,FALSE) &lt;&gt; "",
IF(VLOOKUP($A1781,'Student reference sheet'!$A$2:$V$2329,11,FALSE) = "UNK", "Unknown", VLOOKUP(VALUE(VLOOKUP($A1781,'Student reference sheet'!$A$2:$V$2329,11,FALSE)),'Ethnicity Reference'!$A$2:$B$22,2,FALSE)),
IF(VLOOKUP($A1781,'Student reference sheet'!$A$2:$V$2329,9,FALSE) &lt;&gt; "", VLOOKUP(VALUE(VLOOKUP($A1781,'Student reference sheet'!$A$2:$V$2329,9,FALSE)),'Ethnicity Reference'!$A$2:$B$22,2,FALSE),"Unknown"))))</f>
        <v/>
      </c>
      <c r="U1781" s="35"/>
    </row>
    <row r="1782" spans="1:21" ht="15.75">
      <c r="A1782" s="47"/>
      <c r="B1782" s="33"/>
      <c r="C1782" s="39" t="str">
        <f>IF($A1782 &lt;&gt; "",VLOOKUP($A1782,'Student reference sheet'!$A$2:$V$2329, 3,FALSE), "")</f>
        <v/>
      </c>
      <c r="D1782" s="39" t="str">
        <f>IF($A1782 &lt;&gt; "",VLOOKUP($A1782,'Student reference sheet'!$A$2:$V$2329, 2,FALSE), "")</f>
        <v/>
      </c>
      <c r="E1782" s="35"/>
      <c r="F1782" s="34"/>
      <c r="G1782" s="40" t="str">
        <f t="shared" ca="1" si="84"/>
        <v/>
      </c>
      <c r="H1782" s="40" t="str">
        <f t="shared" ca="1" si="85"/>
        <v/>
      </c>
      <c r="I1782" s="36" t="str">
        <f>IF($A1782 = "", "",
IF(COUNTIF(MINIMUM_DAY_DATES[], Attendance!J1782) &gt; 0, VLOOKUP(Attendance!$G1782,MINIMUM_DAY_PERIOD_SCHEDULE[], 2,TRUE),
IF(COUNTIF(RALLY_DATES[], Attendance!J1782) &gt; 0, VLOOKUP(Attendance!$G1782,RALLY_PERIOD_SCHEDULE[], 2,TRUE),
IF(WEEKDAY(Attendance!$J1782) = 2,
       IF(COUNTIF(FINALS_WEEK_MONDAY_DATE[],Attendance!$J1782) &gt; 0, VLOOKUP(Attendance!$G1782,FINALS_WEEK_MONDAY_PERIOD_SCHEDULE[],2,TRUE),
       VLOOKUP(Attendance!$G1782,REGULAR_WEEK_SCHEDULE[],6,TRUE)),
IF(WEEKDAY($J1782) = 3,
       IF(COUNTIF(FINALS_WEEK_TUESDAY_DATE[],Attendance!$J1782) &gt; 0, VLOOKUP(Attendance!$G1782,FINALS_WEEK_TUESDAY_PERIOD_SCHEDULE[],2,TRUE),
       VLOOKUP(Attendance!$G1782,REGULAR_WEEK_SCHEDULE[[Tuesday]:[Period]],5,TRUE)),
IF(WEEKDAY(Attendance!$J1782) = 4,
        IF(COUNTIF(BLOCK_WEDNESDAY_DATES[],Attendance!$J1782) &gt; 0, VLOOKUP(Attendance!$G1782,BLOCK_WEDNESDAY_PERIOD_SCHEDULE[],2,TRUE),
        IF(COUNTIF(FINALS_WEEK_WEDNESDAY_DATE[],Attendance!$J1782) &gt; 0, VLOOKUP(Attendance!$G1782,FINALS_WEEK_WEDNESDAY_PERIOD_SCHEDULE[],2,TRUE),
       VLOOKUP(Attendance!$G1782,REGULAR_WEEK_SCHEDULE[[Wednesday]:[Period]],4,TRUE))),
IF(WEEKDAY($J1782) = 5,
       IF(COUNTIF(BLOCK_THURSDAY_DATES[],Attendance!$J1782) &gt; 0, VLOOKUP(Attendance!$G1782,BLOCK_THURSDAY_PERIOD_SCHEDULE[],2,TRUE),
       IF(COUNTIF(FINALS_WEEK_THURSDAY_DATE[],Attendance!$J1782) &gt; 0, VLOOKUP(Attendance!$G1782,FINALS_WEEK_THURSDAY_PERIOD_SCHEDULE[],2,TRUE),
       VLOOKUP(Attendance!$G1782,REGULAR_WEEK_SCHEDULE[[Thursday]:[Period]],3,TRUE))),
IF(WEEKDAY(Attendance!$J1782) = 6,
       IF(COUNTIF(FINALS_WEEK_FRIDAY_DATE[],Attendance!$J1782) &gt; 0, VLOOKUP(Attendance!$G1782,FINALS_WEEK_FRIDAY_PERIOD_SCHEDULE[],2,TRUE),
       VLOOKUP(Attendance!$G1782,REGULAR_WEEK_SCHEDULE[[Friday]:[Period]],2,TRUE))))))))))</f>
        <v/>
      </c>
      <c r="J1782" s="41" t="str">
        <f t="shared" ca="1" si="86"/>
        <v/>
      </c>
      <c r="K1782" s="41" t="str">
        <f>IF($A1782 &lt;&gt; "",VLOOKUP($A1782,'Student reference sheet'!$A$2:$V$2329, 7,FALSE), "")</f>
        <v/>
      </c>
      <c r="L1782" s="30" t="str">
        <f>IF($A1782 ="", "", VLOOKUP($A1782, 'Student reference sheet'!$A$2:$Z$2603,23,FALSE))</f>
        <v/>
      </c>
      <c r="M1782" s="30" t="str">
        <f>IF($A1782 ="", "", VLOOKUP($A1782, 'Student reference sheet'!$A$2:$Z$2603,24,FALSE))</f>
        <v/>
      </c>
      <c r="N1782" s="30" t="str">
        <f>IF($A1782 ="", "", VLOOKUP($A1782, 'Student reference sheet'!$A$2:$Z$2603,26,FALSE))</f>
        <v/>
      </c>
      <c r="O1782" s="30" t="str">
        <f>IF($A1782 ="", "", VLOOKUP($A1782, 'Student reference sheet'!$A$2:$Z$2603,25,FALSE))</f>
        <v/>
      </c>
      <c r="P1782" s="39" t="str">
        <f>IF($A1782 = "", "", IF(OR(VLOOKUP($A1782,'Student reference sheet'!$A$2:$V$2400,8,FALSE) = "R",  VLOOKUP($A1782,'Student reference sheet'!$A$2:$V$2400,8,FALSE) = "L"), "X", ""))</f>
        <v/>
      </c>
      <c r="Q1782" s="39" t="str">
        <f>IF($A1782 ="", "", VLOOKUP($A1782, 'Student reference sheet'!$A$2:$V$2603,22,FALSE))</f>
        <v/>
      </c>
      <c r="R1782" s="39" t="str">
        <f>IF($A1782 &lt;&gt; "",VLOOKUP($A1782,'Student reference sheet'!$A$2:$V$2329, 5,FALSE), "")</f>
        <v/>
      </c>
      <c r="S1782" s="39" t="str">
        <f>IF($A1782 &lt;&gt; "",VLOOKUP($A1782,'Student reference sheet'!$A$2:$V$2329, 6,FALSE), "")</f>
        <v/>
      </c>
      <c r="T1782" s="30" t="str">
        <f>IF($A1782 = "","",
IF(VLOOKUP($A1782,'Student reference sheet'!$A$2:$V$2329, 10,FALSE) = "Y", "Hispanic",
IF(VLOOKUP($A1782,'Student reference sheet'!$A$2:$V$2329,11,FALSE) &lt;&gt; "",
IF(VLOOKUP($A1782,'Student reference sheet'!$A$2:$V$2329,11,FALSE) = "UNK", "Unknown", VLOOKUP(VALUE(VLOOKUP($A1782,'Student reference sheet'!$A$2:$V$2329,11,FALSE)),'Ethnicity Reference'!$A$2:$B$22,2,FALSE)),
IF(VLOOKUP($A1782,'Student reference sheet'!$A$2:$V$2329,9,FALSE) &lt;&gt; "", VLOOKUP(VALUE(VLOOKUP($A1782,'Student reference sheet'!$A$2:$V$2329,9,FALSE)),'Ethnicity Reference'!$A$2:$B$22,2,FALSE),"Unknown"))))</f>
        <v/>
      </c>
      <c r="U1782" s="35"/>
    </row>
    <row r="1783" spans="1:21" ht="15.75">
      <c r="A1783" s="47"/>
      <c r="B1783" s="33"/>
      <c r="C1783" s="39" t="str">
        <f>IF($A1783 &lt;&gt; "",VLOOKUP($A1783,'Student reference sheet'!$A$2:$V$2329, 3,FALSE), "")</f>
        <v/>
      </c>
      <c r="D1783" s="39" t="str">
        <f>IF($A1783 &lt;&gt; "",VLOOKUP($A1783,'Student reference sheet'!$A$2:$V$2329, 2,FALSE), "")</f>
        <v/>
      </c>
      <c r="E1783" s="35"/>
      <c r="F1783" s="34"/>
      <c r="G1783" s="40" t="str">
        <f t="shared" ca="1" si="84"/>
        <v/>
      </c>
      <c r="H1783" s="40" t="str">
        <f t="shared" ca="1" si="85"/>
        <v/>
      </c>
      <c r="I1783" s="36" t="str">
        <f>IF($A1783 = "", "",
IF(COUNTIF(MINIMUM_DAY_DATES[], Attendance!J1783) &gt; 0, VLOOKUP(Attendance!$G1783,MINIMUM_DAY_PERIOD_SCHEDULE[], 2,TRUE),
IF(COUNTIF(RALLY_DATES[], Attendance!J1783) &gt; 0, VLOOKUP(Attendance!$G1783,RALLY_PERIOD_SCHEDULE[], 2,TRUE),
IF(WEEKDAY(Attendance!$J1783) = 2,
       IF(COUNTIF(FINALS_WEEK_MONDAY_DATE[],Attendance!$J1783) &gt; 0, VLOOKUP(Attendance!$G1783,FINALS_WEEK_MONDAY_PERIOD_SCHEDULE[],2,TRUE),
       VLOOKUP(Attendance!$G1783,REGULAR_WEEK_SCHEDULE[],6,TRUE)),
IF(WEEKDAY($J1783) = 3,
       IF(COUNTIF(FINALS_WEEK_TUESDAY_DATE[],Attendance!$J1783) &gt; 0, VLOOKUP(Attendance!$G1783,FINALS_WEEK_TUESDAY_PERIOD_SCHEDULE[],2,TRUE),
       VLOOKUP(Attendance!$G1783,REGULAR_WEEK_SCHEDULE[[Tuesday]:[Period]],5,TRUE)),
IF(WEEKDAY(Attendance!$J1783) = 4,
        IF(COUNTIF(BLOCK_WEDNESDAY_DATES[],Attendance!$J1783) &gt; 0, VLOOKUP(Attendance!$G1783,BLOCK_WEDNESDAY_PERIOD_SCHEDULE[],2,TRUE),
        IF(COUNTIF(FINALS_WEEK_WEDNESDAY_DATE[],Attendance!$J1783) &gt; 0, VLOOKUP(Attendance!$G1783,FINALS_WEEK_WEDNESDAY_PERIOD_SCHEDULE[],2,TRUE),
       VLOOKUP(Attendance!$G1783,REGULAR_WEEK_SCHEDULE[[Wednesday]:[Period]],4,TRUE))),
IF(WEEKDAY($J1783) = 5,
       IF(COUNTIF(BLOCK_THURSDAY_DATES[],Attendance!$J1783) &gt; 0, VLOOKUP(Attendance!$G1783,BLOCK_THURSDAY_PERIOD_SCHEDULE[],2,TRUE),
       IF(COUNTIF(FINALS_WEEK_THURSDAY_DATE[],Attendance!$J1783) &gt; 0, VLOOKUP(Attendance!$G1783,FINALS_WEEK_THURSDAY_PERIOD_SCHEDULE[],2,TRUE),
       VLOOKUP(Attendance!$G1783,REGULAR_WEEK_SCHEDULE[[Thursday]:[Period]],3,TRUE))),
IF(WEEKDAY(Attendance!$J1783) = 6,
       IF(COUNTIF(FINALS_WEEK_FRIDAY_DATE[],Attendance!$J1783) &gt; 0, VLOOKUP(Attendance!$G1783,FINALS_WEEK_FRIDAY_PERIOD_SCHEDULE[],2,TRUE),
       VLOOKUP(Attendance!$G1783,REGULAR_WEEK_SCHEDULE[[Friday]:[Period]],2,TRUE))))))))))</f>
        <v/>
      </c>
      <c r="J1783" s="41" t="str">
        <f t="shared" ca="1" si="86"/>
        <v/>
      </c>
      <c r="K1783" s="41" t="str">
        <f>IF($A1783 &lt;&gt; "",VLOOKUP($A1783,'Student reference sheet'!$A$2:$V$2329, 7,FALSE), "")</f>
        <v/>
      </c>
      <c r="L1783" s="30" t="str">
        <f>IF($A1783 ="", "", VLOOKUP($A1783, 'Student reference sheet'!$A$2:$Z$2603,23,FALSE))</f>
        <v/>
      </c>
      <c r="M1783" s="30" t="str">
        <f>IF($A1783 ="", "", VLOOKUP($A1783, 'Student reference sheet'!$A$2:$Z$2603,24,FALSE))</f>
        <v/>
      </c>
      <c r="N1783" s="30" t="str">
        <f>IF($A1783 ="", "", VLOOKUP($A1783, 'Student reference sheet'!$A$2:$Z$2603,26,FALSE))</f>
        <v/>
      </c>
      <c r="O1783" s="30" t="str">
        <f>IF($A1783 ="", "", VLOOKUP($A1783, 'Student reference sheet'!$A$2:$Z$2603,25,FALSE))</f>
        <v/>
      </c>
      <c r="P1783" s="39" t="str">
        <f>IF($A1783 = "", "", IF(OR(VLOOKUP($A1783,'Student reference sheet'!$A$2:$V$2400,8,FALSE) = "R",  VLOOKUP($A1783,'Student reference sheet'!$A$2:$V$2400,8,FALSE) = "L"), "X", ""))</f>
        <v/>
      </c>
      <c r="Q1783" s="39" t="str">
        <f>IF($A1783 ="", "", VLOOKUP($A1783, 'Student reference sheet'!$A$2:$V$2603,22,FALSE))</f>
        <v/>
      </c>
      <c r="R1783" s="39" t="str">
        <f>IF($A1783 &lt;&gt; "",VLOOKUP($A1783,'Student reference sheet'!$A$2:$V$2329, 5,FALSE), "")</f>
        <v/>
      </c>
      <c r="S1783" s="39" t="str">
        <f>IF($A1783 &lt;&gt; "",VLOOKUP($A1783,'Student reference sheet'!$A$2:$V$2329, 6,FALSE), "")</f>
        <v/>
      </c>
      <c r="T1783" s="30" t="str">
        <f>IF($A1783 = "","",
IF(VLOOKUP($A1783,'Student reference sheet'!$A$2:$V$2329, 10,FALSE) = "Y", "Hispanic",
IF(VLOOKUP($A1783,'Student reference sheet'!$A$2:$V$2329,11,FALSE) &lt;&gt; "",
IF(VLOOKUP($A1783,'Student reference sheet'!$A$2:$V$2329,11,FALSE) = "UNK", "Unknown", VLOOKUP(VALUE(VLOOKUP($A1783,'Student reference sheet'!$A$2:$V$2329,11,FALSE)),'Ethnicity Reference'!$A$2:$B$22,2,FALSE)),
IF(VLOOKUP($A1783,'Student reference sheet'!$A$2:$V$2329,9,FALSE) &lt;&gt; "", VLOOKUP(VALUE(VLOOKUP($A1783,'Student reference sheet'!$A$2:$V$2329,9,FALSE)),'Ethnicity Reference'!$A$2:$B$22,2,FALSE),"Unknown"))))</f>
        <v/>
      </c>
      <c r="U1783" s="35"/>
    </row>
    <row r="1784" spans="1:21" ht="15.75">
      <c r="A1784" s="47"/>
      <c r="B1784" s="33"/>
      <c r="C1784" s="39" t="str">
        <f>IF($A1784 &lt;&gt; "",VLOOKUP($A1784,'Student reference sheet'!$A$2:$V$2329, 3,FALSE), "")</f>
        <v/>
      </c>
      <c r="D1784" s="39" t="str">
        <f>IF($A1784 &lt;&gt; "",VLOOKUP($A1784,'Student reference sheet'!$A$2:$V$2329, 2,FALSE), "")</f>
        <v/>
      </c>
      <c r="E1784" s="35"/>
      <c r="F1784" s="34"/>
      <c r="G1784" s="40" t="str">
        <f t="shared" ca="1" si="84"/>
        <v/>
      </c>
      <c r="H1784" s="40" t="str">
        <f t="shared" ca="1" si="85"/>
        <v/>
      </c>
      <c r="I1784" s="36" t="str">
        <f>IF($A1784 = "", "",
IF(COUNTIF(MINIMUM_DAY_DATES[], Attendance!J1784) &gt; 0, VLOOKUP(Attendance!$G1784,MINIMUM_DAY_PERIOD_SCHEDULE[], 2,TRUE),
IF(COUNTIF(RALLY_DATES[], Attendance!J1784) &gt; 0, VLOOKUP(Attendance!$G1784,RALLY_PERIOD_SCHEDULE[], 2,TRUE),
IF(WEEKDAY(Attendance!$J1784) = 2,
       IF(COUNTIF(FINALS_WEEK_MONDAY_DATE[],Attendance!$J1784) &gt; 0, VLOOKUP(Attendance!$G1784,FINALS_WEEK_MONDAY_PERIOD_SCHEDULE[],2,TRUE),
       VLOOKUP(Attendance!$G1784,REGULAR_WEEK_SCHEDULE[],6,TRUE)),
IF(WEEKDAY($J1784) = 3,
       IF(COUNTIF(FINALS_WEEK_TUESDAY_DATE[],Attendance!$J1784) &gt; 0, VLOOKUP(Attendance!$G1784,FINALS_WEEK_TUESDAY_PERIOD_SCHEDULE[],2,TRUE),
       VLOOKUP(Attendance!$G1784,REGULAR_WEEK_SCHEDULE[[Tuesday]:[Period]],5,TRUE)),
IF(WEEKDAY(Attendance!$J1784) = 4,
        IF(COUNTIF(BLOCK_WEDNESDAY_DATES[],Attendance!$J1784) &gt; 0, VLOOKUP(Attendance!$G1784,BLOCK_WEDNESDAY_PERIOD_SCHEDULE[],2,TRUE),
        IF(COUNTIF(FINALS_WEEK_WEDNESDAY_DATE[],Attendance!$J1784) &gt; 0, VLOOKUP(Attendance!$G1784,FINALS_WEEK_WEDNESDAY_PERIOD_SCHEDULE[],2,TRUE),
       VLOOKUP(Attendance!$G1784,REGULAR_WEEK_SCHEDULE[[Wednesday]:[Period]],4,TRUE))),
IF(WEEKDAY($J1784) = 5,
       IF(COUNTIF(BLOCK_THURSDAY_DATES[],Attendance!$J1784) &gt; 0, VLOOKUP(Attendance!$G1784,BLOCK_THURSDAY_PERIOD_SCHEDULE[],2,TRUE),
       IF(COUNTIF(FINALS_WEEK_THURSDAY_DATE[],Attendance!$J1784) &gt; 0, VLOOKUP(Attendance!$G1784,FINALS_WEEK_THURSDAY_PERIOD_SCHEDULE[],2,TRUE),
       VLOOKUP(Attendance!$G1784,REGULAR_WEEK_SCHEDULE[[Thursday]:[Period]],3,TRUE))),
IF(WEEKDAY(Attendance!$J1784) = 6,
       IF(COUNTIF(FINALS_WEEK_FRIDAY_DATE[],Attendance!$J1784) &gt; 0, VLOOKUP(Attendance!$G1784,FINALS_WEEK_FRIDAY_PERIOD_SCHEDULE[],2,TRUE),
       VLOOKUP(Attendance!$G1784,REGULAR_WEEK_SCHEDULE[[Friday]:[Period]],2,TRUE))))))))))</f>
        <v/>
      </c>
      <c r="J1784" s="41" t="str">
        <f t="shared" ca="1" si="86"/>
        <v/>
      </c>
      <c r="K1784" s="41" t="str">
        <f>IF($A1784 &lt;&gt; "",VLOOKUP($A1784,'Student reference sheet'!$A$2:$V$2329, 7,FALSE), "")</f>
        <v/>
      </c>
      <c r="L1784" s="30" t="str">
        <f>IF($A1784 ="", "", VLOOKUP($A1784, 'Student reference sheet'!$A$2:$Z$2603,23,FALSE))</f>
        <v/>
      </c>
      <c r="M1784" s="30" t="str">
        <f>IF($A1784 ="", "", VLOOKUP($A1784, 'Student reference sheet'!$A$2:$Z$2603,24,FALSE))</f>
        <v/>
      </c>
      <c r="N1784" s="30" t="str">
        <f>IF($A1784 ="", "", VLOOKUP($A1784, 'Student reference sheet'!$A$2:$Z$2603,26,FALSE))</f>
        <v/>
      </c>
      <c r="O1784" s="30" t="str">
        <f>IF($A1784 ="", "", VLOOKUP($A1784, 'Student reference sheet'!$A$2:$Z$2603,25,FALSE))</f>
        <v/>
      </c>
      <c r="P1784" s="39" t="str">
        <f>IF($A1784 = "", "", IF(OR(VLOOKUP($A1784,'Student reference sheet'!$A$2:$V$2400,8,FALSE) = "R",  VLOOKUP($A1784,'Student reference sheet'!$A$2:$V$2400,8,FALSE) = "L"), "X", ""))</f>
        <v/>
      </c>
      <c r="Q1784" s="39" t="str">
        <f>IF($A1784 ="", "", VLOOKUP($A1784, 'Student reference sheet'!$A$2:$V$2603,22,FALSE))</f>
        <v/>
      </c>
      <c r="R1784" s="39" t="str">
        <f>IF($A1784 &lt;&gt; "",VLOOKUP($A1784,'Student reference sheet'!$A$2:$V$2329, 5,FALSE), "")</f>
        <v/>
      </c>
      <c r="S1784" s="39" t="str">
        <f>IF($A1784 &lt;&gt; "",VLOOKUP($A1784,'Student reference sheet'!$A$2:$V$2329, 6,FALSE), "")</f>
        <v/>
      </c>
      <c r="T1784" s="30" t="str">
        <f>IF($A1784 = "","",
IF(VLOOKUP($A1784,'Student reference sheet'!$A$2:$V$2329, 10,FALSE) = "Y", "Hispanic",
IF(VLOOKUP($A1784,'Student reference sheet'!$A$2:$V$2329,11,FALSE) &lt;&gt; "",
IF(VLOOKUP($A1784,'Student reference sheet'!$A$2:$V$2329,11,FALSE) = "UNK", "Unknown", VLOOKUP(VALUE(VLOOKUP($A1784,'Student reference sheet'!$A$2:$V$2329,11,FALSE)),'Ethnicity Reference'!$A$2:$B$22,2,FALSE)),
IF(VLOOKUP($A1784,'Student reference sheet'!$A$2:$V$2329,9,FALSE) &lt;&gt; "", VLOOKUP(VALUE(VLOOKUP($A1784,'Student reference sheet'!$A$2:$V$2329,9,FALSE)),'Ethnicity Reference'!$A$2:$B$22,2,FALSE),"Unknown"))))</f>
        <v/>
      </c>
      <c r="U1784" s="35"/>
    </row>
    <row r="1785" spans="1:21" ht="15.75">
      <c r="A1785" s="47"/>
      <c r="B1785" s="33"/>
      <c r="C1785" s="39" t="str">
        <f>IF($A1785 &lt;&gt; "",VLOOKUP($A1785,'Student reference sheet'!$A$2:$V$2329, 3,FALSE), "")</f>
        <v/>
      </c>
      <c r="D1785" s="39" t="str">
        <f>IF($A1785 &lt;&gt; "",VLOOKUP($A1785,'Student reference sheet'!$A$2:$V$2329, 2,FALSE), "")</f>
        <v/>
      </c>
      <c r="E1785" s="35"/>
      <c r="F1785" s="34"/>
      <c r="G1785" s="40" t="str">
        <f t="shared" ca="1" si="84"/>
        <v/>
      </c>
      <c r="H1785" s="40" t="str">
        <f t="shared" ca="1" si="85"/>
        <v/>
      </c>
      <c r="I1785" s="36" t="str">
        <f>IF($A1785 = "", "",
IF(COUNTIF(MINIMUM_DAY_DATES[], Attendance!J1785) &gt; 0, VLOOKUP(Attendance!$G1785,MINIMUM_DAY_PERIOD_SCHEDULE[], 2,TRUE),
IF(COUNTIF(RALLY_DATES[], Attendance!J1785) &gt; 0, VLOOKUP(Attendance!$G1785,RALLY_PERIOD_SCHEDULE[], 2,TRUE),
IF(WEEKDAY(Attendance!$J1785) = 2,
       IF(COUNTIF(FINALS_WEEK_MONDAY_DATE[],Attendance!$J1785) &gt; 0, VLOOKUP(Attendance!$G1785,FINALS_WEEK_MONDAY_PERIOD_SCHEDULE[],2,TRUE),
       VLOOKUP(Attendance!$G1785,REGULAR_WEEK_SCHEDULE[],6,TRUE)),
IF(WEEKDAY($J1785) = 3,
       IF(COUNTIF(FINALS_WEEK_TUESDAY_DATE[],Attendance!$J1785) &gt; 0, VLOOKUP(Attendance!$G1785,FINALS_WEEK_TUESDAY_PERIOD_SCHEDULE[],2,TRUE),
       VLOOKUP(Attendance!$G1785,REGULAR_WEEK_SCHEDULE[[Tuesday]:[Period]],5,TRUE)),
IF(WEEKDAY(Attendance!$J1785) = 4,
        IF(COUNTIF(BLOCK_WEDNESDAY_DATES[],Attendance!$J1785) &gt; 0, VLOOKUP(Attendance!$G1785,BLOCK_WEDNESDAY_PERIOD_SCHEDULE[],2,TRUE),
        IF(COUNTIF(FINALS_WEEK_WEDNESDAY_DATE[],Attendance!$J1785) &gt; 0, VLOOKUP(Attendance!$G1785,FINALS_WEEK_WEDNESDAY_PERIOD_SCHEDULE[],2,TRUE),
       VLOOKUP(Attendance!$G1785,REGULAR_WEEK_SCHEDULE[[Wednesday]:[Period]],4,TRUE))),
IF(WEEKDAY($J1785) = 5,
       IF(COUNTIF(BLOCK_THURSDAY_DATES[],Attendance!$J1785) &gt; 0, VLOOKUP(Attendance!$G1785,BLOCK_THURSDAY_PERIOD_SCHEDULE[],2,TRUE),
       IF(COUNTIF(FINALS_WEEK_THURSDAY_DATE[],Attendance!$J1785) &gt; 0, VLOOKUP(Attendance!$G1785,FINALS_WEEK_THURSDAY_PERIOD_SCHEDULE[],2,TRUE),
       VLOOKUP(Attendance!$G1785,REGULAR_WEEK_SCHEDULE[[Thursday]:[Period]],3,TRUE))),
IF(WEEKDAY(Attendance!$J1785) = 6,
       IF(COUNTIF(FINALS_WEEK_FRIDAY_DATE[],Attendance!$J1785) &gt; 0, VLOOKUP(Attendance!$G1785,FINALS_WEEK_FRIDAY_PERIOD_SCHEDULE[],2,TRUE),
       VLOOKUP(Attendance!$G1785,REGULAR_WEEK_SCHEDULE[[Friday]:[Period]],2,TRUE))))))))))</f>
        <v/>
      </c>
      <c r="J1785" s="41" t="str">
        <f t="shared" ca="1" si="86"/>
        <v/>
      </c>
      <c r="K1785" s="41" t="str">
        <f>IF($A1785 &lt;&gt; "",VLOOKUP($A1785,'Student reference sheet'!$A$2:$V$2329, 7,FALSE), "")</f>
        <v/>
      </c>
      <c r="L1785" s="30" t="str">
        <f>IF($A1785 ="", "", VLOOKUP($A1785, 'Student reference sheet'!$A$2:$Z$2603,23,FALSE))</f>
        <v/>
      </c>
      <c r="M1785" s="30" t="str">
        <f>IF($A1785 ="", "", VLOOKUP($A1785, 'Student reference sheet'!$A$2:$Z$2603,24,FALSE))</f>
        <v/>
      </c>
      <c r="N1785" s="30" t="str">
        <f>IF($A1785 ="", "", VLOOKUP($A1785, 'Student reference sheet'!$A$2:$Z$2603,26,FALSE))</f>
        <v/>
      </c>
      <c r="O1785" s="30" t="str">
        <f>IF($A1785 ="", "", VLOOKUP($A1785, 'Student reference sheet'!$A$2:$Z$2603,25,FALSE))</f>
        <v/>
      </c>
      <c r="P1785" s="39" t="str">
        <f>IF($A1785 = "", "", IF(OR(VLOOKUP($A1785,'Student reference sheet'!$A$2:$V$2400,8,FALSE) = "R",  VLOOKUP($A1785,'Student reference sheet'!$A$2:$V$2400,8,FALSE) = "L"), "X", ""))</f>
        <v/>
      </c>
      <c r="Q1785" s="39" t="str">
        <f>IF($A1785 ="", "", VLOOKUP($A1785, 'Student reference sheet'!$A$2:$V$2603,22,FALSE))</f>
        <v/>
      </c>
      <c r="R1785" s="39" t="str">
        <f>IF($A1785 &lt;&gt; "",VLOOKUP($A1785,'Student reference sheet'!$A$2:$V$2329, 5,FALSE), "")</f>
        <v/>
      </c>
      <c r="S1785" s="39" t="str">
        <f>IF($A1785 &lt;&gt; "",VLOOKUP($A1785,'Student reference sheet'!$A$2:$V$2329, 6,FALSE), "")</f>
        <v/>
      </c>
      <c r="T1785" s="30" t="str">
        <f>IF($A1785 = "","",
IF(VLOOKUP($A1785,'Student reference sheet'!$A$2:$V$2329, 10,FALSE) = "Y", "Hispanic",
IF(VLOOKUP($A1785,'Student reference sheet'!$A$2:$V$2329,11,FALSE) &lt;&gt; "",
IF(VLOOKUP($A1785,'Student reference sheet'!$A$2:$V$2329,11,FALSE) = "UNK", "Unknown", VLOOKUP(VALUE(VLOOKUP($A1785,'Student reference sheet'!$A$2:$V$2329,11,FALSE)),'Ethnicity Reference'!$A$2:$B$22,2,FALSE)),
IF(VLOOKUP($A1785,'Student reference sheet'!$A$2:$V$2329,9,FALSE) &lt;&gt; "", VLOOKUP(VALUE(VLOOKUP($A1785,'Student reference sheet'!$A$2:$V$2329,9,FALSE)),'Ethnicity Reference'!$A$2:$B$22,2,FALSE),"Unknown"))))</f>
        <v/>
      </c>
      <c r="U1785" s="35"/>
    </row>
    <row r="1786" spans="1:21" ht="15.75">
      <c r="A1786" s="47"/>
      <c r="B1786" s="33"/>
      <c r="C1786" s="39" t="str">
        <f>IF($A1786 &lt;&gt; "",VLOOKUP($A1786,'Student reference sheet'!$A$2:$V$2329, 3,FALSE), "")</f>
        <v/>
      </c>
      <c r="D1786" s="39" t="str">
        <f>IF($A1786 &lt;&gt; "",VLOOKUP($A1786,'Student reference sheet'!$A$2:$V$2329, 2,FALSE), "")</f>
        <v/>
      </c>
      <c r="E1786" s="35"/>
      <c r="F1786" s="34"/>
      <c r="G1786" s="40" t="str">
        <f t="shared" ca="1" si="84"/>
        <v/>
      </c>
      <c r="H1786" s="40" t="str">
        <f t="shared" ca="1" si="85"/>
        <v/>
      </c>
      <c r="I1786" s="36" t="str">
        <f>IF($A1786 = "", "",
IF(COUNTIF(MINIMUM_DAY_DATES[], Attendance!J1786) &gt; 0, VLOOKUP(Attendance!$G1786,MINIMUM_DAY_PERIOD_SCHEDULE[], 2,TRUE),
IF(COUNTIF(RALLY_DATES[], Attendance!J1786) &gt; 0, VLOOKUP(Attendance!$G1786,RALLY_PERIOD_SCHEDULE[], 2,TRUE),
IF(WEEKDAY(Attendance!$J1786) = 2,
       IF(COUNTIF(FINALS_WEEK_MONDAY_DATE[],Attendance!$J1786) &gt; 0, VLOOKUP(Attendance!$G1786,FINALS_WEEK_MONDAY_PERIOD_SCHEDULE[],2,TRUE),
       VLOOKUP(Attendance!$G1786,REGULAR_WEEK_SCHEDULE[],6,TRUE)),
IF(WEEKDAY($J1786) = 3,
       IF(COUNTIF(FINALS_WEEK_TUESDAY_DATE[],Attendance!$J1786) &gt; 0, VLOOKUP(Attendance!$G1786,FINALS_WEEK_TUESDAY_PERIOD_SCHEDULE[],2,TRUE),
       VLOOKUP(Attendance!$G1786,REGULAR_WEEK_SCHEDULE[[Tuesday]:[Period]],5,TRUE)),
IF(WEEKDAY(Attendance!$J1786) = 4,
        IF(COUNTIF(BLOCK_WEDNESDAY_DATES[],Attendance!$J1786) &gt; 0, VLOOKUP(Attendance!$G1786,BLOCK_WEDNESDAY_PERIOD_SCHEDULE[],2,TRUE),
        IF(COUNTIF(FINALS_WEEK_WEDNESDAY_DATE[],Attendance!$J1786) &gt; 0, VLOOKUP(Attendance!$G1786,FINALS_WEEK_WEDNESDAY_PERIOD_SCHEDULE[],2,TRUE),
       VLOOKUP(Attendance!$G1786,REGULAR_WEEK_SCHEDULE[[Wednesday]:[Period]],4,TRUE))),
IF(WEEKDAY($J1786) = 5,
       IF(COUNTIF(BLOCK_THURSDAY_DATES[],Attendance!$J1786) &gt; 0, VLOOKUP(Attendance!$G1786,BLOCK_THURSDAY_PERIOD_SCHEDULE[],2,TRUE),
       IF(COUNTIF(FINALS_WEEK_THURSDAY_DATE[],Attendance!$J1786) &gt; 0, VLOOKUP(Attendance!$G1786,FINALS_WEEK_THURSDAY_PERIOD_SCHEDULE[],2,TRUE),
       VLOOKUP(Attendance!$G1786,REGULAR_WEEK_SCHEDULE[[Thursday]:[Period]],3,TRUE))),
IF(WEEKDAY(Attendance!$J1786) = 6,
       IF(COUNTIF(FINALS_WEEK_FRIDAY_DATE[],Attendance!$J1786) &gt; 0, VLOOKUP(Attendance!$G1786,FINALS_WEEK_FRIDAY_PERIOD_SCHEDULE[],2,TRUE),
       VLOOKUP(Attendance!$G1786,REGULAR_WEEK_SCHEDULE[[Friday]:[Period]],2,TRUE))))))))))</f>
        <v/>
      </c>
      <c r="J1786" s="41" t="str">
        <f t="shared" ca="1" si="86"/>
        <v/>
      </c>
      <c r="K1786" s="41" t="str">
        <f>IF($A1786 &lt;&gt; "",VLOOKUP($A1786,'Student reference sheet'!$A$2:$V$2329, 7,FALSE), "")</f>
        <v/>
      </c>
      <c r="L1786" s="30" t="str">
        <f>IF($A1786 ="", "", VLOOKUP($A1786, 'Student reference sheet'!$A$2:$Z$2603,23,FALSE))</f>
        <v/>
      </c>
      <c r="M1786" s="30" t="str">
        <f>IF($A1786 ="", "", VLOOKUP($A1786, 'Student reference sheet'!$A$2:$Z$2603,24,FALSE))</f>
        <v/>
      </c>
      <c r="N1786" s="30" t="str">
        <f>IF($A1786 ="", "", VLOOKUP($A1786, 'Student reference sheet'!$A$2:$Z$2603,26,FALSE))</f>
        <v/>
      </c>
      <c r="O1786" s="30" t="str">
        <f>IF($A1786 ="", "", VLOOKUP($A1786, 'Student reference sheet'!$A$2:$Z$2603,25,FALSE))</f>
        <v/>
      </c>
      <c r="P1786" s="39" t="str">
        <f>IF($A1786 = "", "", IF(OR(VLOOKUP($A1786,'Student reference sheet'!$A$2:$V$2400,8,FALSE) = "R",  VLOOKUP($A1786,'Student reference sheet'!$A$2:$V$2400,8,FALSE) = "L"), "X", ""))</f>
        <v/>
      </c>
      <c r="Q1786" s="39" t="str">
        <f>IF($A1786 ="", "", VLOOKUP($A1786, 'Student reference sheet'!$A$2:$V$2603,22,FALSE))</f>
        <v/>
      </c>
      <c r="R1786" s="39" t="str">
        <f>IF($A1786 &lt;&gt; "",VLOOKUP($A1786,'Student reference sheet'!$A$2:$V$2329, 5,FALSE), "")</f>
        <v/>
      </c>
      <c r="S1786" s="39" t="str">
        <f>IF($A1786 &lt;&gt; "",VLOOKUP($A1786,'Student reference sheet'!$A$2:$V$2329, 6,FALSE), "")</f>
        <v/>
      </c>
      <c r="T1786" s="30" t="str">
        <f>IF($A1786 = "","",
IF(VLOOKUP($A1786,'Student reference sheet'!$A$2:$V$2329, 10,FALSE) = "Y", "Hispanic",
IF(VLOOKUP($A1786,'Student reference sheet'!$A$2:$V$2329,11,FALSE) &lt;&gt; "",
IF(VLOOKUP($A1786,'Student reference sheet'!$A$2:$V$2329,11,FALSE) = "UNK", "Unknown", VLOOKUP(VALUE(VLOOKUP($A1786,'Student reference sheet'!$A$2:$V$2329,11,FALSE)),'Ethnicity Reference'!$A$2:$B$22,2,FALSE)),
IF(VLOOKUP($A1786,'Student reference sheet'!$A$2:$V$2329,9,FALSE) &lt;&gt; "", VLOOKUP(VALUE(VLOOKUP($A1786,'Student reference sheet'!$A$2:$V$2329,9,FALSE)),'Ethnicity Reference'!$A$2:$B$22,2,FALSE),"Unknown"))))</f>
        <v/>
      </c>
      <c r="U1786" s="35"/>
    </row>
    <row r="1787" spans="1:21" ht="15.75">
      <c r="A1787" s="47"/>
      <c r="B1787" s="33"/>
      <c r="C1787" s="39" t="str">
        <f>IF($A1787 &lt;&gt; "",VLOOKUP($A1787,'Student reference sheet'!$A$2:$V$2329, 3,FALSE), "")</f>
        <v/>
      </c>
      <c r="D1787" s="39" t="str">
        <f>IF($A1787 &lt;&gt; "",VLOOKUP($A1787,'Student reference sheet'!$A$2:$V$2329, 2,FALSE), "")</f>
        <v/>
      </c>
      <c r="E1787" s="35"/>
      <c r="F1787" s="34"/>
      <c r="G1787" s="40" t="str">
        <f t="shared" ca="1" si="84"/>
        <v/>
      </c>
      <c r="H1787" s="40" t="str">
        <f t="shared" ca="1" si="85"/>
        <v/>
      </c>
      <c r="I1787" s="36" t="str">
        <f>IF($A1787 = "", "",
IF(COUNTIF(MINIMUM_DAY_DATES[], Attendance!J1787) &gt; 0, VLOOKUP(Attendance!$G1787,MINIMUM_DAY_PERIOD_SCHEDULE[], 2,TRUE),
IF(COUNTIF(RALLY_DATES[], Attendance!J1787) &gt; 0, VLOOKUP(Attendance!$G1787,RALLY_PERIOD_SCHEDULE[], 2,TRUE),
IF(WEEKDAY(Attendance!$J1787) = 2,
       IF(COUNTIF(FINALS_WEEK_MONDAY_DATE[],Attendance!$J1787) &gt; 0, VLOOKUP(Attendance!$G1787,FINALS_WEEK_MONDAY_PERIOD_SCHEDULE[],2,TRUE),
       VLOOKUP(Attendance!$G1787,REGULAR_WEEK_SCHEDULE[],6,TRUE)),
IF(WEEKDAY($J1787) = 3,
       IF(COUNTIF(FINALS_WEEK_TUESDAY_DATE[],Attendance!$J1787) &gt; 0, VLOOKUP(Attendance!$G1787,FINALS_WEEK_TUESDAY_PERIOD_SCHEDULE[],2,TRUE),
       VLOOKUP(Attendance!$G1787,REGULAR_WEEK_SCHEDULE[[Tuesday]:[Period]],5,TRUE)),
IF(WEEKDAY(Attendance!$J1787) = 4,
        IF(COUNTIF(BLOCK_WEDNESDAY_DATES[],Attendance!$J1787) &gt; 0, VLOOKUP(Attendance!$G1787,BLOCK_WEDNESDAY_PERIOD_SCHEDULE[],2,TRUE),
        IF(COUNTIF(FINALS_WEEK_WEDNESDAY_DATE[],Attendance!$J1787) &gt; 0, VLOOKUP(Attendance!$G1787,FINALS_WEEK_WEDNESDAY_PERIOD_SCHEDULE[],2,TRUE),
       VLOOKUP(Attendance!$G1787,REGULAR_WEEK_SCHEDULE[[Wednesday]:[Period]],4,TRUE))),
IF(WEEKDAY($J1787) = 5,
       IF(COUNTIF(BLOCK_THURSDAY_DATES[],Attendance!$J1787) &gt; 0, VLOOKUP(Attendance!$G1787,BLOCK_THURSDAY_PERIOD_SCHEDULE[],2,TRUE),
       IF(COUNTIF(FINALS_WEEK_THURSDAY_DATE[],Attendance!$J1787) &gt; 0, VLOOKUP(Attendance!$G1787,FINALS_WEEK_THURSDAY_PERIOD_SCHEDULE[],2,TRUE),
       VLOOKUP(Attendance!$G1787,REGULAR_WEEK_SCHEDULE[[Thursday]:[Period]],3,TRUE))),
IF(WEEKDAY(Attendance!$J1787) = 6,
       IF(COUNTIF(FINALS_WEEK_FRIDAY_DATE[],Attendance!$J1787) &gt; 0, VLOOKUP(Attendance!$G1787,FINALS_WEEK_FRIDAY_PERIOD_SCHEDULE[],2,TRUE),
       VLOOKUP(Attendance!$G1787,REGULAR_WEEK_SCHEDULE[[Friday]:[Period]],2,TRUE))))))))))</f>
        <v/>
      </c>
      <c r="J1787" s="41" t="str">
        <f t="shared" ca="1" si="86"/>
        <v/>
      </c>
      <c r="K1787" s="41" t="str">
        <f>IF($A1787 &lt;&gt; "",VLOOKUP($A1787,'Student reference sheet'!$A$2:$V$2329, 7,FALSE), "")</f>
        <v/>
      </c>
      <c r="L1787" s="30" t="str">
        <f>IF($A1787 ="", "", VLOOKUP($A1787, 'Student reference sheet'!$A$2:$Z$2603,23,FALSE))</f>
        <v/>
      </c>
      <c r="M1787" s="30" t="str">
        <f>IF($A1787 ="", "", VLOOKUP($A1787, 'Student reference sheet'!$A$2:$Z$2603,24,FALSE))</f>
        <v/>
      </c>
      <c r="N1787" s="30" t="str">
        <f>IF($A1787 ="", "", VLOOKUP($A1787, 'Student reference sheet'!$A$2:$Z$2603,26,FALSE))</f>
        <v/>
      </c>
      <c r="O1787" s="30" t="str">
        <f>IF($A1787 ="", "", VLOOKUP($A1787, 'Student reference sheet'!$A$2:$Z$2603,25,FALSE))</f>
        <v/>
      </c>
      <c r="P1787" s="39" t="str">
        <f>IF($A1787 = "", "", IF(OR(VLOOKUP($A1787,'Student reference sheet'!$A$2:$V$2400,8,FALSE) = "R",  VLOOKUP($A1787,'Student reference sheet'!$A$2:$V$2400,8,FALSE) = "L"), "X", ""))</f>
        <v/>
      </c>
      <c r="Q1787" s="39" t="str">
        <f>IF($A1787 ="", "", VLOOKUP($A1787, 'Student reference sheet'!$A$2:$V$2603,22,FALSE))</f>
        <v/>
      </c>
      <c r="R1787" s="39" t="str">
        <f>IF($A1787 &lt;&gt; "",VLOOKUP($A1787,'Student reference sheet'!$A$2:$V$2329, 5,FALSE), "")</f>
        <v/>
      </c>
      <c r="S1787" s="39" t="str">
        <f>IF($A1787 &lt;&gt; "",VLOOKUP($A1787,'Student reference sheet'!$A$2:$V$2329, 6,FALSE), "")</f>
        <v/>
      </c>
      <c r="T1787" s="30" t="str">
        <f>IF($A1787 = "","",
IF(VLOOKUP($A1787,'Student reference sheet'!$A$2:$V$2329, 10,FALSE) = "Y", "Hispanic",
IF(VLOOKUP($A1787,'Student reference sheet'!$A$2:$V$2329,11,FALSE) &lt;&gt; "",
IF(VLOOKUP($A1787,'Student reference sheet'!$A$2:$V$2329,11,FALSE) = "UNK", "Unknown", VLOOKUP(VALUE(VLOOKUP($A1787,'Student reference sheet'!$A$2:$V$2329,11,FALSE)),'Ethnicity Reference'!$A$2:$B$22,2,FALSE)),
IF(VLOOKUP($A1787,'Student reference sheet'!$A$2:$V$2329,9,FALSE) &lt;&gt; "", VLOOKUP(VALUE(VLOOKUP($A1787,'Student reference sheet'!$A$2:$V$2329,9,FALSE)),'Ethnicity Reference'!$A$2:$B$22,2,FALSE),"Unknown"))))</f>
        <v/>
      </c>
      <c r="U1787" s="35"/>
    </row>
    <row r="1788" spans="1:21" ht="15.75">
      <c r="A1788" s="47"/>
      <c r="B1788" s="33"/>
      <c r="C1788" s="39" t="str">
        <f>IF($A1788 &lt;&gt; "",VLOOKUP($A1788,'Student reference sheet'!$A$2:$V$2329, 3,FALSE), "")</f>
        <v/>
      </c>
      <c r="D1788" s="39" t="str">
        <f>IF($A1788 &lt;&gt; "",VLOOKUP($A1788,'Student reference sheet'!$A$2:$V$2329, 2,FALSE), "")</f>
        <v/>
      </c>
      <c r="E1788" s="35"/>
      <c r="F1788" s="34"/>
      <c r="G1788" s="40" t="str">
        <f t="shared" ca="1" si="84"/>
        <v/>
      </c>
      <c r="H1788" s="40" t="str">
        <f t="shared" ca="1" si="85"/>
        <v/>
      </c>
      <c r="I1788" s="36" t="str">
        <f>IF($A1788 = "", "",
IF(COUNTIF(MINIMUM_DAY_DATES[], Attendance!J1788) &gt; 0, VLOOKUP(Attendance!$G1788,MINIMUM_DAY_PERIOD_SCHEDULE[], 2,TRUE),
IF(COUNTIF(RALLY_DATES[], Attendance!J1788) &gt; 0, VLOOKUP(Attendance!$G1788,RALLY_PERIOD_SCHEDULE[], 2,TRUE),
IF(WEEKDAY(Attendance!$J1788) = 2,
       IF(COUNTIF(FINALS_WEEK_MONDAY_DATE[],Attendance!$J1788) &gt; 0, VLOOKUP(Attendance!$G1788,FINALS_WEEK_MONDAY_PERIOD_SCHEDULE[],2,TRUE),
       VLOOKUP(Attendance!$G1788,REGULAR_WEEK_SCHEDULE[],6,TRUE)),
IF(WEEKDAY($J1788) = 3,
       IF(COUNTIF(FINALS_WEEK_TUESDAY_DATE[],Attendance!$J1788) &gt; 0, VLOOKUP(Attendance!$G1788,FINALS_WEEK_TUESDAY_PERIOD_SCHEDULE[],2,TRUE),
       VLOOKUP(Attendance!$G1788,REGULAR_WEEK_SCHEDULE[[Tuesday]:[Period]],5,TRUE)),
IF(WEEKDAY(Attendance!$J1788) = 4,
        IF(COUNTIF(BLOCK_WEDNESDAY_DATES[],Attendance!$J1788) &gt; 0, VLOOKUP(Attendance!$G1788,BLOCK_WEDNESDAY_PERIOD_SCHEDULE[],2,TRUE),
        IF(COUNTIF(FINALS_WEEK_WEDNESDAY_DATE[],Attendance!$J1788) &gt; 0, VLOOKUP(Attendance!$G1788,FINALS_WEEK_WEDNESDAY_PERIOD_SCHEDULE[],2,TRUE),
       VLOOKUP(Attendance!$G1788,REGULAR_WEEK_SCHEDULE[[Wednesday]:[Period]],4,TRUE))),
IF(WEEKDAY($J1788) = 5,
       IF(COUNTIF(BLOCK_THURSDAY_DATES[],Attendance!$J1788) &gt; 0, VLOOKUP(Attendance!$G1788,BLOCK_THURSDAY_PERIOD_SCHEDULE[],2,TRUE),
       IF(COUNTIF(FINALS_WEEK_THURSDAY_DATE[],Attendance!$J1788) &gt; 0, VLOOKUP(Attendance!$G1788,FINALS_WEEK_THURSDAY_PERIOD_SCHEDULE[],2,TRUE),
       VLOOKUP(Attendance!$G1788,REGULAR_WEEK_SCHEDULE[[Thursday]:[Period]],3,TRUE))),
IF(WEEKDAY(Attendance!$J1788) = 6,
       IF(COUNTIF(FINALS_WEEK_FRIDAY_DATE[],Attendance!$J1788) &gt; 0, VLOOKUP(Attendance!$G1788,FINALS_WEEK_FRIDAY_PERIOD_SCHEDULE[],2,TRUE),
       VLOOKUP(Attendance!$G1788,REGULAR_WEEK_SCHEDULE[[Friday]:[Period]],2,TRUE))))))))))</f>
        <v/>
      </c>
      <c r="J1788" s="41" t="str">
        <f t="shared" ca="1" si="86"/>
        <v/>
      </c>
      <c r="K1788" s="41" t="str">
        <f>IF($A1788 &lt;&gt; "",VLOOKUP($A1788,'Student reference sheet'!$A$2:$V$2329, 7,FALSE), "")</f>
        <v/>
      </c>
      <c r="L1788" s="30" t="str">
        <f>IF($A1788 ="", "", VLOOKUP($A1788, 'Student reference sheet'!$A$2:$Z$2603,23,FALSE))</f>
        <v/>
      </c>
      <c r="M1788" s="30" t="str">
        <f>IF($A1788 ="", "", VLOOKUP($A1788, 'Student reference sheet'!$A$2:$Z$2603,24,FALSE))</f>
        <v/>
      </c>
      <c r="N1788" s="30" t="str">
        <f>IF($A1788 ="", "", VLOOKUP($A1788, 'Student reference sheet'!$A$2:$Z$2603,26,FALSE))</f>
        <v/>
      </c>
      <c r="O1788" s="30" t="str">
        <f>IF($A1788 ="", "", VLOOKUP($A1788, 'Student reference sheet'!$A$2:$Z$2603,25,FALSE))</f>
        <v/>
      </c>
      <c r="P1788" s="39" t="str">
        <f>IF($A1788 = "", "", IF(OR(VLOOKUP($A1788,'Student reference sheet'!$A$2:$V$2400,8,FALSE) = "R",  VLOOKUP($A1788,'Student reference sheet'!$A$2:$V$2400,8,FALSE) = "L"), "X", ""))</f>
        <v/>
      </c>
      <c r="Q1788" s="39" t="str">
        <f>IF($A1788 ="", "", VLOOKUP($A1788, 'Student reference sheet'!$A$2:$V$2603,22,FALSE))</f>
        <v/>
      </c>
      <c r="R1788" s="39" t="str">
        <f>IF($A1788 &lt;&gt; "",VLOOKUP($A1788,'Student reference sheet'!$A$2:$V$2329, 5,FALSE), "")</f>
        <v/>
      </c>
      <c r="S1788" s="39" t="str">
        <f>IF($A1788 &lt;&gt; "",VLOOKUP($A1788,'Student reference sheet'!$A$2:$V$2329, 6,FALSE), "")</f>
        <v/>
      </c>
      <c r="T1788" s="30" t="str">
        <f>IF($A1788 = "","",
IF(VLOOKUP($A1788,'Student reference sheet'!$A$2:$V$2329, 10,FALSE) = "Y", "Hispanic",
IF(VLOOKUP($A1788,'Student reference sheet'!$A$2:$V$2329,11,FALSE) &lt;&gt; "",
IF(VLOOKUP($A1788,'Student reference sheet'!$A$2:$V$2329,11,FALSE) = "UNK", "Unknown", VLOOKUP(VALUE(VLOOKUP($A1788,'Student reference sheet'!$A$2:$V$2329,11,FALSE)),'Ethnicity Reference'!$A$2:$B$22,2,FALSE)),
IF(VLOOKUP($A1788,'Student reference sheet'!$A$2:$V$2329,9,FALSE) &lt;&gt; "", VLOOKUP(VALUE(VLOOKUP($A1788,'Student reference sheet'!$A$2:$V$2329,9,FALSE)),'Ethnicity Reference'!$A$2:$B$22,2,FALSE),"Unknown"))))</f>
        <v/>
      </c>
      <c r="U1788" s="35"/>
    </row>
    <row r="1789" spans="1:21" ht="15.75">
      <c r="A1789" s="47"/>
      <c r="B1789" s="33"/>
      <c r="C1789" s="39" t="str">
        <f>IF($A1789 &lt;&gt; "",VLOOKUP($A1789,'Student reference sheet'!$A$2:$V$2329, 3,FALSE), "")</f>
        <v/>
      </c>
      <c r="D1789" s="39" t="str">
        <f>IF($A1789 &lt;&gt; "",VLOOKUP($A1789,'Student reference sheet'!$A$2:$V$2329, 2,FALSE), "")</f>
        <v/>
      </c>
      <c r="E1789" s="35"/>
      <c r="F1789" s="34"/>
      <c r="G1789" s="40" t="str">
        <f t="shared" ca="1" si="84"/>
        <v/>
      </c>
      <c r="H1789" s="40" t="str">
        <f t="shared" ca="1" si="85"/>
        <v/>
      </c>
      <c r="I1789" s="36" t="str">
        <f>IF($A1789 = "", "",
IF(COUNTIF(MINIMUM_DAY_DATES[], Attendance!J1789) &gt; 0, VLOOKUP(Attendance!$G1789,MINIMUM_DAY_PERIOD_SCHEDULE[], 2,TRUE),
IF(COUNTIF(RALLY_DATES[], Attendance!J1789) &gt; 0, VLOOKUP(Attendance!$G1789,RALLY_PERIOD_SCHEDULE[], 2,TRUE),
IF(WEEKDAY(Attendance!$J1789) = 2,
       IF(COUNTIF(FINALS_WEEK_MONDAY_DATE[],Attendance!$J1789) &gt; 0, VLOOKUP(Attendance!$G1789,FINALS_WEEK_MONDAY_PERIOD_SCHEDULE[],2,TRUE),
       VLOOKUP(Attendance!$G1789,REGULAR_WEEK_SCHEDULE[],6,TRUE)),
IF(WEEKDAY($J1789) = 3,
       IF(COUNTIF(FINALS_WEEK_TUESDAY_DATE[],Attendance!$J1789) &gt; 0, VLOOKUP(Attendance!$G1789,FINALS_WEEK_TUESDAY_PERIOD_SCHEDULE[],2,TRUE),
       VLOOKUP(Attendance!$G1789,REGULAR_WEEK_SCHEDULE[[Tuesday]:[Period]],5,TRUE)),
IF(WEEKDAY(Attendance!$J1789) = 4,
        IF(COUNTIF(BLOCK_WEDNESDAY_DATES[],Attendance!$J1789) &gt; 0, VLOOKUP(Attendance!$G1789,BLOCK_WEDNESDAY_PERIOD_SCHEDULE[],2,TRUE),
        IF(COUNTIF(FINALS_WEEK_WEDNESDAY_DATE[],Attendance!$J1789) &gt; 0, VLOOKUP(Attendance!$G1789,FINALS_WEEK_WEDNESDAY_PERIOD_SCHEDULE[],2,TRUE),
       VLOOKUP(Attendance!$G1789,REGULAR_WEEK_SCHEDULE[[Wednesday]:[Period]],4,TRUE))),
IF(WEEKDAY($J1789) = 5,
       IF(COUNTIF(BLOCK_THURSDAY_DATES[],Attendance!$J1789) &gt; 0, VLOOKUP(Attendance!$G1789,BLOCK_THURSDAY_PERIOD_SCHEDULE[],2,TRUE),
       IF(COUNTIF(FINALS_WEEK_THURSDAY_DATE[],Attendance!$J1789) &gt; 0, VLOOKUP(Attendance!$G1789,FINALS_WEEK_THURSDAY_PERIOD_SCHEDULE[],2,TRUE),
       VLOOKUP(Attendance!$G1789,REGULAR_WEEK_SCHEDULE[[Thursday]:[Period]],3,TRUE))),
IF(WEEKDAY(Attendance!$J1789) = 6,
       IF(COUNTIF(FINALS_WEEK_FRIDAY_DATE[],Attendance!$J1789) &gt; 0, VLOOKUP(Attendance!$G1789,FINALS_WEEK_FRIDAY_PERIOD_SCHEDULE[],2,TRUE),
       VLOOKUP(Attendance!$G1789,REGULAR_WEEK_SCHEDULE[[Friday]:[Period]],2,TRUE))))))))))</f>
        <v/>
      </c>
      <c r="J1789" s="41" t="str">
        <f t="shared" ca="1" si="86"/>
        <v/>
      </c>
      <c r="K1789" s="41" t="str">
        <f>IF($A1789 &lt;&gt; "",VLOOKUP($A1789,'Student reference sheet'!$A$2:$V$2329, 7,FALSE), "")</f>
        <v/>
      </c>
      <c r="L1789" s="30" t="str">
        <f>IF($A1789 ="", "", VLOOKUP($A1789, 'Student reference sheet'!$A$2:$Z$2603,23,FALSE))</f>
        <v/>
      </c>
      <c r="M1789" s="30" t="str">
        <f>IF($A1789 ="", "", VLOOKUP($A1789, 'Student reference sheet'!$A$2:$Z$2603,24,FALSE))</f>
        <v/>
      </c>
      <c r="N1789" s="30" t="str">
        <f>IF($A1789 ="", "", VLOOKUP($A1789, 'Student reference sheet'!$A$2:$Z$2603,26,FALSE))</f>
        <v/>
      </c>
      <c r="O1789" s="30" t="str">
        <f>IF($A1789 ="", "", VLOOKUP($A1789, 'Student reference sheet'!$A$2:$Z$2603,25,FALSE))</f>
        <v/>
      </c>
      <c r="P1789" s="39" t="str">
        <f>IF($A1789 = "", "", IF(OR(VLOOKUP($A1789,'Student reference sheet'!$A$2:$V$2400,8,FALSE) = "R",  VLOOKUP($A1789,'Student reference sheet'!$A$2:$V$2400,8,FALSE) = "L"), "X", ""))</f>
        <v/>
      </c>
      <c r="Q1789" s="39" t="str">
        <f>IF($A1789 ="", "", VLOOKUP($A1789, 'Student reference sheet'!$A$2:$V$2603,22,FALSE))</f>
        <v/>
      </c>
      <c r="R1789" s="39" t="str">
        <f>IF($A1789 &lt;&gt; "",VLOOKUP($A1789,'Student reference sheet'!$A$2:$V$2329, 5,FALSE), "")</f>
        <v/>
      </c>
      <c r="S1789" s="39" t="str">
        <f>IF($A1789 &lt;&gt; "",VLOOKUP($A1789,'Student reference sheet'!$A$2:$V$2329, 6,FALSE), "")</f>
        <v/>
      </c>
      <c r="T1789" s="30" t="str">
        <f>IF($A1789 = "","",
IF(VLOOKUP($A1789,'Student reference sheet'!$A$2:$V$2329, 10,FALSE) = "Y", "Hispanic",
IF(VLOOKUP($A1789,'Student reference sheet'!$A$2:$V$2329,11,FALSE) &lt;&gt; "",
IF(VLOOKUP($A1789,'Student reference sheet'!$A$2:$V$2329,11,FALSE) = "UNK", "Unknown", VLOOKUP(VALUE(VLOOKUP($A1789,'Student reference sheet'!$A$2:$V$2329,11,FALSE)),'Ethnicity Reference'!$A$2:$B$22,2,FALSE)),
IF(VLOOKUP($A1789,'Student reference sheet'!$A$2:$V$2329,9,FALSE) &lt;&gt; "", VLOOKUP(VALUE(VLOOKUP($A1789,'Student reference sheet'!$A$2:$V$2329,9,FALSE)),'Ethnicity Reference'!$A$2:$B$22,2,FALSE),"Unknown"))))</f>
        <v/>
      </c>
      <c r="U1789" s="35"/>
    </row>
    <row r="1790" spans="1:21" ht="15.75">
      <c r="A1790" s="47"/>
      <c r="B1790" s="33"/>
      <c r="C1790" s="39" t="str">
        <f>IF($A1790 &lt;&gt; "",VLOOKUP($A1790,'Student reference sheet'!$A$2:$V$2329, 3,FALSE), "")</f>
        <v/>
      </c>
      <c r="D1790" s="39" t="str">
        <f>IF($A1790 &lt;&gt; "",VLOOKUP($A1790,'Student reference sheet'!$A$2:$V$2329, 2,FALSE), "")</f>
        <v/>
      </c>
      <c r="E1790" s="35"/>
      <c r="F1790" s="34"/>
      <c r="G1790" s="40" t="str">
        <f t="shared" ca="1" si="84"/>
        <v/>
      </c>
      <c r="H1790" s="40" t="str">
        <f t="shared" ca="1" si="85"/>
        <v/>
      </c>
      <c r="I1790" s="36" t="str">
        <f>IF($A1790 = "", "",
IF(COUNTIF(MINIMUM_DAY_DATES[], Attendance!J1790) &gt; 0, VLOOKUP(Attendance!$G1790,MINIMUM_DAY_PERIOD_SCHEDULE[], 2,TRUE),
IF(COUNTIF(RALLY_DATES[], Attendance!J1790) &gt; 0, VLOOKUP(Attendance!$G1790,RALLY_PERIOD_SCHEDULE[], 2,TRUE),
IF(WEEKDAY(Attendance!$J1790) = 2,
       IF(COUNTIF(FINALS_WEEK_MONDAY_DATE[],Attendance!$J1790) &gt; 0, VLOOKUP(Attendance!$G1790,FINALS_WEEK_MONDAY_PERIOD_SCHEDULE[],2,TRUE),
       VLOOKUP(Attendance!$G1790,REGULAR_WEEK_SCHEDULE[],6,TRUE)),
IF(WEEKDAY($J1790) = 3,
       IF(COUNTIF(FINALS_WEEK_TUESDAY_DATE[],Attendance!$J1790) &gt; 0, VLOOKUP(Attendance!$G1790,FINALS_WEEK_TUESDAY_PERIOD_SCHEDULE[],2,TRUE),
       VLOOKUP(Attendance!$G1790,REGULAR_WEEK_SCHEDULE[[Tuesday]:[Period]],5,TRUE)),
IF(WEEKDAY(Attendance!$J1790) = 4,
        IF(COUNTIF(BLOCK_WEDNESDAY_DATES[],Attendance!$J1790) &gt; 0, VLOOKUP(Attendance!$G1790,BLOCK_WEDNESDAY_PERIOD_SCHEDULE[],2,TRUE),
        IF(COUNTIF(FINALS_WEEK_WEDNESDAY_DATE[],Attendance!$J1790) &gt; 0, VLOOKUP(Attendance!$G1790,FINALS_WEEK_WEDNESDAY_PERIOD_SCHEDULE[],2,TRUE),
       VLOOKUP(Attendance!$G1790,REGULAR_WEEK_SCHEDULE[[Wednesday]:[Period]],4,TRUE))),
IF(WEEKDAY($J1790) = 5,
       IF(COUNTIF(BLOCK_THURSDAY_DATES[],Attendance!$J1790) &gt; 0, VLOOKUP(Attendance!$G1790,BLOCK_THURSDAY_PERIOD_SCHEDULE[],2,TRUE),
       IF(COUNTIF(FINALS_WEEK_THURSDAY_DATE[],Attendance!$J1790) &gt; 0, VLOOKUP(Attendance!$G1790,FINALS_WEEK_THURSDAY_PERIOD_SCHEDULE[],2,TRUE),
       VLOOKUP(Attendance!$G1790,REGULAR_WEEK_SCHEDULE[[Thursday]:[Period]],3,TRUE))),
IF(WEEKDAY(Attendance!$J1790) = 6,
       IF(COUNTIF(FINALS_WEEK_FRIDAY_DATE[],Attendance!$J1790) &gt; 0, VLOOKUP(Attendance!$G1790,FINALS_WEEK_FRIDAY_PERIOD_SCHEDULE[],2,TRUE),
       VLOOKUP(Attendance!$G1790,REGULAR_WEEK_SCHEDULE[[Friday]:[Period]],2,TRUE))))))))))</f>
        <v/>
      </c>
      <c r="J1790" s="41" t="str">
        <f t="shared" ca="1" si="86"/>
        <v/>
      </c>
      <c r="K1790" s="41" t="str">
        <f>IF($A1790 &lt;&gt; "",VLOOKUP($A1790,'Student reference sheet'!$A$2:$V$2329, 7,FALSE), "")</f>
        <v/>
      </c>
      <c r="L1790" s="30" t="str">
        <f>IF($A1790 ="", "", VLOOKUP($A1790, 'Student reference sheet'!$A$2:$Z$2603,23,FALSE))</f>
        <v/>
      </c>
      <c r="M1790" s="30" t="str">
        <f>IF($A1790 ="", "", VLOOKUP($A1790, 'Student reference sheet'!$A$2:$Z$2603,24,FALSE))</f>
        <v/>
      </c>
      <c r="N1790" s="30" t="str">
        <f>IF($A1790 ="", "", VLOOKUP($A1790, 'Student reference sheet'!$A$2:$Z$2603,26,FALSE))</f>
        <v/>
      </c>
      <c r="O1790" s="30" t="str">
        <f>IF($A1790 ="", "", VLOOKUP($A1790, 'Student reference sheet'!$A$2:$Z$2603,25,FALSE))</f>
        <v/>
      </c>
      <c r="P1790" s="39" t="str">
        <f>IF($A1790 = "", "", IF(OR(VLOOKUP($A1790,'Student reference sheet'!$A$2:$V$2400,8,FALSE) = "R",  VLOOKUP($A1790,'Student reference sheet'!$A$2:$V$2400,8,FALSE) = "L"), "X", ""))</f>
        <v/>
      </c>
      <c r="Q1790" s="39" t="str">
        <f>IF($A1790 ="", "", VLOOKUP($A1790, 'Student reference sheet'!$A$2:$V$2603,22,FALSE))</f>
        <v/>
      </c>
      <c r="R1790" s="39" t="str">
        <f>IF($A1790 &lt;&gt; "",VLOOKUP($A1790,'Student reference sheet'!$A$2:$V$2329, 5,FALSE), "")</f>
        <v/>
      </c>
      <c r="S1790" s="39" t="str">
        <f>IF($A1790 &lt;&gt; "",VLOOKUP($A1790,'Student reference sheet'!$A$2:$V$2329, 6,FALSE), "")</f>
        <v/>
      </c>
      <c r="T1790" s="30" t="str">
        <f>IF($A1790 = "","",
IF(VLOOKUP($A1790,'Student reference sheet'!$A$2:$V$2329, 10,FALSE) = "Y", "Hispanic",
IF(VLOOKUP($A1790,'Student reference sheet'!$A$2:$V$2329,11,FALSE) &lt;&gt; "",
IF(VLOOKUP($A1790,'Student reference sheet'!$A$2:$V$2329,11,FALSE) = "UNK", "Unknown", VLOOKUP(VALUE(VLOOKUP($A1790,'Student reference sheet'!$A$2:$V$2329,11,FALSE)),'Ethnicity Reference'!$A$2:$B$22,2,FALSE)),
IF(VLOOKUP($A1790,'Student reference sheet'!$A$2:$V$2329,9,FALSE) &lt;&gt; "", VLOOKUP(VALUE(VLOOKUP($A1790,'Student reference sheet'!$A$2:$V$2329,9,FALSE)),'Ethnicity Reference'!$A$2:$B$22,2,FALSE),"Unknown"))))</f>
        <v/>
      </c>
      <c r="U1790" s="35"/>
    </row>
    <row r="1791" spans="1:21" ht="15.75">
      <c r="A1791" s="47"/>
      <c r="B1791" s="33"/>
      <c r="C1791" s="39" t="str">
        <f>IF($A1791 &lt;&gt; "",VLOOKUP($A1791,'Student reference sheet'!$A$2:$V$2329, 3,FALSE), "")</f>
        <v/>
      </c>
      <c r="D1791" s="39" t="str">
        <f>IF($A1791 &lt;&gt; "",VLOOKUP($A1791,'Student reference sheet'!$A$2:$V$2329, 2,FALSE), "")</f>
        <v/>
      </c>
      <c r="E1791" s="35"/>
      <c r="F1791" s="34"/>
      <c r="G1791" s="40" t="str">
        <f t="shared" ca="1" si="84"/>
        <v/>
      </c>
      <c r="H1791" s="40" t="str">
        <f t="shared" ca="1" si="85"/>
        <v/>
      </c>
      <c r="I1791" s="36" t="str">
        <f>IF($A1791 = "", "",
IF(COUNTIF(MINIMUM_DAY_DATES[], Attendance!J1791) &gt; 0, VLOOKUP(Attendance!$G1791,MINIMUM_DAY_PERIOD_SCHEDULE[], 2,TRUE),
IF(COUNTIF(RALLY_DATES[], Attendance!J1791) &gt; 0, VLOOKUP(Attendance!$G1791,RALLY_PERIOD_SCHEDULE[], 2,TRUE),
IF(WEEKDAY(Attendance!$J1791) = 2,
       IF(COUNTIF(FINALS_WEEK_MONDAY_DATE[],Attendance!$J1791) &gt; 0, VLOOKUP(Attendance!$G1791,FINALS_WEEK_MONDAY_PERIOD_SCHEDULE[],2,TRUE),
       VLOOKUP(Attendance!$G1791,REGULAR_WEEK_SCHEDULE[],6,TRUE)),
IF(WEEKDAY($J1791) = 3,
       IF(COUNTIF(FINALS_WEEK_TUESDAY_DATE[],Attendance!$J1791) &gt; 0, VLOOKUP(Attendance!$G1791,FINALS_WEEK_TUESDAY_PERIOD_SCHEDULE[],2,TRUE),
       VLOOKUP(Attendance!$G1791,REGULAR_WEEK_SCHEDULE[[Tuesday]:[Period]],5,TRUE)),
IF(WEEKDAY(Attendance!$J1791) = 4,
        IF(COUNTIF(BLOCK_WEDNESDAY_DATES[],Attendance!$J1791) &gt; 0, VLOOKUP(Attendance!$G1791,BLOCK_WEDNESDAY_PERIOD_SCHEDULE[],2,TRUE),
        IF(COUNTIF(FINALS_WEEK_WEDNESDAY_DATE[],Attendance!$J1791) &gt; 0, VLOOKUP(Attendance!$G1791,FINALS_WEEK_WEDNESDAY_PERIOD_SCHEDULE[],2,TRUE),
       VLOOKUP(Attendance!$G1791,REGULAR_WEEK_SCHEDULE[[Wednesday]:[Period]],4,TRUE))),
IF(WEEKDAY($J1791) = 5,
       IF(COUNTIF(BLOCK_THURSDAY_DATES[],Attendance!$J1791) &gt; 0, VLOOKUP(Attendance!$G1791,BLOCK_THURSDAY_PERIOD_SCHEDULE[],2,TRUE),
       IF(COUNTIF(FINALS_WEEK_THURSDAY_DATE[],Attendance!$J1791) &gt; 0, VLOOKUP(Attendance!$G1791,FINALS_WEEK_THURSDAY_PERIOD_SCHEDULE[],2,TRUE),
       VLOOKUP(Attendance!$G1791,REGULAR_WEEK_SCHEDULE[[Thursday]:[Period]],3,TRUE))),
IF(WEEKDAY(Attendance!$J1791) = 6,
       IF(COUNTIF(FINALS_WEEK_FRIDAY_DATE[],Attendance!$J1791) &gt; 0, VLOOKUP(Attendance!$G1791,FINALS_WEEK_FRIDAY_PERIOD_SCHEDULE[],2,TRUE),
       VLOOKUP(Attendance!$G1791,REGULAR_WEEK_SCHEDULE[[Friday]:[Period]],2,TRUE))))))))))</f>
        <v/>
      </c>
      <c r="J1791" s="41" t="str">
        <f t="shared" ca="1" si="86"/>
        <v/>
      </c>
      <c r="K1791" s="41" t="str">
        <f>IF($A1791 &lt;&gt; "",VLOOKUP($A1791,'Student reference sheet'!$A$2:$V$2329, 7,FALSE), "")</f>
        <v/>
      </c>
      <c r="L1791" s="30" t="str">
        <f>IF($A1791 ="", "", VLOOKUP($A1791, 'Student reference sheet'!$A$2:$Z$2603,23,FALSE))</f>
        <v/>
      </c>
      <c r="M1791" s="30" t="str">
        <f>IF($A1791 ="", "", VLOOKUP($A1791, 'Student reference sheet'!$A$2:$Z$2603,24,FALSE))</f>
        <v/>
      </c>
      <c r="N1791" s="30" t="str">
        <f>IF($A1791 ="", "", VLOOKUP($A1791, 'Student reference sheet'!$A$2:$Z$2603,26,FALSE))</f>
        <v/>
      </c>
      <c r="O1791" s="30" t="str">
        <f>IF($A1791 ="", "", VLOOKUP($A1791, 'Student reference sheet'!$A$2:$Z$2603,25,FALSE))</f>
        <v/>
      </c>
      <c r="P1791" s="39" t="str">
        <f>IF($A1791 = "", "", IF(OR(VLOOKUP($A1791,'Student reference sheet'!$A$2:$V$2400,8,FALSE) = "R",  VLOOKUP($A1791,'Student reference sheet'!$A$2:$V$2400,8,FALSE) = "L"), "X", ""))</f>
        <v/>
      </c>
      <c r="Q1791" s="39" t="str">
        <f>IF($A1791 ="", "", VLOOKUP($A1791, 'Student reference sheet'!$A$2:$V$2603,22,FALSE))</f>
        <v/>
      </c>
      <c r="R1791" s="39" t="str">
        <f>IF($A1791 &lt;&gt; "",VLOOKUP($A1791,'Student reference sheet'!$A$2:$V$2329, 5,FALSE), "")</f>
        <v/>
      </c>
      <c r="S1791" s="39" t="str">
        <f>IF($A1791 &lt;&gt; "",VLOOKUP($A1791,'Student reference sheet'!$A$2:$V$2329, 6,FALSE), "")</f>
        <v/>
      </c>
      <c r="T1791" s="30" t="str">
        <f>IF($A1791 = "","",
IF(VLOOKUP($A1791,'Student reference sheet'!$A$2:$V$2329, 10,FALSE) = "Y", "Hispanic",
IF(VLOOKUP($A1791,'Student reference sheet'!$A$2:$V$2329,11,FALSE) &lt;&gt; "",
IF(VLOOKUP($A1791,'Student reference sheet'!$A$2:$V$2329,11,FALSE) = "UNK", "Unknown", VLOOKUP(VALUE(VLOOKUP($A1791,'Student reference sheet'!$A$2:$V$2329,11,FALSE)),'Ethnicity Reference'!$A$2:$B$22,2,FALSE)),
IF(VLOOKUP($A1791,'Student reference sheet'!$A$2:$V$2329,9,FALSE) &lt;&gt; "", VLOOKUP(VALUE(VLOOKUP($A1791,'Student reference sheet'!$A$2:$V$2329,9,FALSE)),'Ethnicity Reference'!$A$2:$B$22,2,FALSE),"Unknown"))))</f>
        <v/>
      </c>
      <c r="U1791" s="35"/>
    </row>
    <row r="1792" spans="1:21" ht="15.75">
      <c r="A1792" s="47"/>
      <c r="B1792" s="33"/>
      <c r="C1792" s="39" t="str">
        <f>IF($A1792 &lt;&gt; "",VLOOKUP($A1792,'Student reference sheet'!$A$2:$V$2329, 3,FALSE), "")</f>
        <v/>
      </c>
      <c r="D1792" s="39" t="str">
        <f>IF($A1792 &lt;&gt; "",VLOOKUP($A1792,'Student reference sheet'!$A$2:$V$2329, 2,FALSE), "")</f>
        <v/>
      </c>
      <c r="E1792" s="35"/>
      <c r="F1792" s="34"/>
      <c r="G1792" s="40" t="str">
        <f t="shared" ca="1" si="84"/>
        <v/>
      </c>
      <c r="H1792" s="40" t="str">
        <f t="shared" ca="1" si="85"/>
        <v/>
      </c>
      <c r="I1792" s="36" t="str">
        <f>IF($A1792 = "", "",
IF(COUNTIF(MINIMUM_DAY_DATES[], Attendance!J1792) &gt; 0, VLOOKUP(Attendance!$G1792,MINIMUM_DAY_PERIOD_SCHEDULE[], 2,TRUE),
IF(COUNTIF(RALLY_DATES[], Attendance!J1792) &gt; 0, VLOOKUP(Attendance!$G1792,RALLY_PERIOD_SCHEDULE[], 2,TRUE),
IF(WEEKDAY(Attendance!$J1792) = 2,
       IF(COUNTIF(FINALS_WEEK_MONDAY_DATE[],Attendance!$J1792) &gt; 0, VLOOKUP(Attendance!$G1792,FINALS_WEEK_MONDAY_PERIOD_SCHEDULE[],2,TRUE),
       VLOOKUP(Attendance!$G1792,REGULAR_WEEK_SCHEDULE[],6,TRUE)),
IF(WEEKDAY($J1792) = 3,
       IF(COUNTIF(FINALS_WEEK_TUESDAY_DATE[],Attendance!$J1792) &gt; 0, VLOOKUP(Attendance!$G1792,FINALS_WEEK_TUESDAY_PERIOD_SCHEDULE[],2,TRUE),
       VLOOKUP(Attendance!$G1792,REGULAR_WEEK_SCHEDULE[[Tuesday]:[Period]],5,TRUE)),
IF(WEEKDAY(Attendance!$J1792) = 4,
        IF(COUNTIF(BLOCK_WEDNESDAY_DATES[],Attendance!$J1792) &gt; 0, VLOOKUP(Attendance!$G1792,BLOCK_WEDNESDAY_PERIOD_SCHEDULE[],2,TRUE),
        IF(COUNTIF(FINALS_WEEK_WEDNESDAY_DATE[],Attendance!$J1792) &gt; 0, VLOOKUP(Attendance!$G1792,FINALS_WEEK_WEDNESDAY_PERIOD_SCHEDULE[],2,TRUE),
       VLOOKUP(Attendance!$G1792,REGULAR_WEEK_SCHEDULE[[Wednesday]:[Period]],4,TRUE))),
IF(WEEKDAY($J1792) = 5,
       IF(COUNTIF(BLOCK_THURSDAY_DATES[],Attendance!$J1792) &gt; 0, VLOOKUP(Attendance!$G1792,BLOCK_THURSDAY_PERIOD_SCHEDULE[],2,TRUE),
       IF(COUNTIF(FINALS_WEEK_THURSDAY_DATE[],Attendance!$J1792) &gt; 0, VLOOKUP(Attendance!$G1792,FINALS_WEEK_THURSDAY_PERIOD_SCHEDULE[],2,TRUE),
       VLOOKUP(Attendance!$G1792,REGULAR_WEEK_SCHEDULE[[Thursday]:[Period]],3,TRUE))),
IF(WEEKDAY(Attendance!$J1792) = 6,
       IF(COUNTIF(FINALS_WEEK_FRIDAY_DATE[],Attendance!$J1792) &gt; 0, VLOOKUP(Attendance!$G1792,FINALS_WEEK_FRIDAY_PERIOD_SCHEDULE[],2,TRUE),
       VLOOKUP(Attendance!$G1792,REGULAR_WEEK_SCHEDULE[[Friday]:[Period]],2,TRUE))))))))))</f>
        <v/>
      </c>
      <c r="J1792" s="41" t="str">
        <f t="shared" ca="1" si="86"/>
        <v/>
      </c>
      <c r="K1792" s="41" t="str">
        <f>IF($A1792 &lt;&gt; "",VLOOKUP($A1792,'Student reference sheet'!$A$2:$V$2329, 7,FALSE), "")</f>
        <v/>
      </c>
      <c r="L1792" s="30" t="str">
        <f>IF($A1792 ="", "", VLOOKUP($A1792, 'Student reference sheet'!$A$2:$Z$2603,23,FALSE))</f>
        <v/>
      </c>
      <c r="M1792" s="30" t="str">
        <f>IF($A1792 ="", "", VLOOKUP($A1792, 'Student reference sheet'!$A$2:$Z$2603,24,FALSE))</f>
        <v/>
      </c>
      <c r="N1792" s="30" t="str">
        <f>IF($A1792 ="", "", VLOOKUP($A1792, 'Student reference sheet'!$A$2:$Z$2603,26,FALSE))</f>
        <v/>
      </c>
      <c r="O1792" s="30" t="str">
        <f>IF($A1792 ="", "", VLOOKUP($A1792, 'Student reference sheet'!$A$2:$Z$2603,25,FALSE))</f>
        <v/>
      </c>
      <c r="P1792" s="39" t="str">
        <f>IF($A1792 = "", "", IF(OR(VLOOKUP($A1792,'Student reference sheet'!$A$2:$V$2400,8,FALSE) = "R",  VLOOKUP($A1792,'Student reference sheet'!$A$2:$V$2400,8,FALSE) = "L"), "X", ""))</f>
        <v/>
      </c>
      <c r="Q1792" s="39" t="str">
        <f>IF($A1792 ="", "", VLOOKUP($A1792, 'Student reference sheet'!$A$2:$V$2603,22,FALSE))</f>
        <v/>
      </c>
      <c r="R1792" s="39" t="str">
        <f>IF($A1792 &lt;&gt; "",VLOOKUP($A1792,'Student reference sheet'!$A$2:$V$2329, 5,FALSE), "")</f>
        <v/>
      </c>
      <c r="S1792" s="39" t="str">
        <f>IF($A1792 &lt;&gt; "",VLOOKUP($A1792,'Student reference sheet'!$A$2:$V$2329, 6,FALSE), "")</f>
        <v/>
      </c>
      <c r="T1792" s="30" t="str">
        <f>IF($A1792 = "","",
IF(VLOOKUP($A1792,'Student reference sheet'!$A$2:$V$2329, 10,FALSE) = "Y", "Hispanic",
IF(VLOOKUP($A1792,'Student reference sheet'!$A$2:$V$2329,11,FALSE) &lt;&gt; "",
IF(VLOOKUP($A1792,'Student reference sheet'!$A$2:$V$2329,11,FALSE) = "UNK", "Unknown", VLOOKUP(VALUE(VLOOKUP($A1792,'Student reference sheet'!$A$2:$V$2329,11,FALSE)),'Ethnicity Reference'!$A$2:$B$22,2,FALSE)),
IF(VLOOKUP($A1792,'Student reference sheet'!$A$2:$V$2329,9,FALSE) &lt;&gt; "", VLOOKUP(VALUE(VLOOKUP($A1792,'Student reference sheet'!$A$2:$V$2329,9,FALSE)),'Ethnicity Reference'!$A$2:$B$22,2,FALSE),"Unknown"))))</f>
        <v/>
      </c>
      <c r="U1792" s="35"/>
    </row>
    <row r="1793" spans="1:21" ht="15.75">
      <c r="A1793" s="47"/>
      <c r="B1793" s="33"/>
      <c r="C1793" s="39" t="str">
        <f>IF($A1793 &lt;&gt; "",VLOOKUP($A1793,'Student reference sheet'!$A$2:$V$2329, 3,FALSE), "")</f>
        <v/>
      </c>
      <c r="D1793" s="39" t="str">
        <f>IF($A1793 &lt;&gt; "",VLOOKUP($A1793,'Student reference sheet'!$A$2:$V$2329, 2,FALSE), "")</f>
        <v/>
      </c>
      <c r="E1793" s="35"/>
      <c r="F1793" s="34"/>
      <c r="G1793" s="40" t="str">
        <f t="shared" ca="1" si="84"/>
        <v/>
      </c>
      <c r="H1793" s="40" t="str">
        <f t="shared" ca="1" si="85"/>
        <v/>
      </c>
      <c r="I1793" s="36" t="str">
        <f>IF($A1793 = "", "",
IF(COUNTIF(MINIMUM_DAY_DATES[], Attendance!J1793) &gt; 0, VLOOKUP(Attendance!$G1793,MINIMUM_DAY_PERIOD_SCHEDULE[], 2,TRUE),
IF(COUNTIF(RALLY_DATES[], Attendance!J1793) &gt; 0, VLOOKUP(Attendance!$G1793,RALLY_PERIOD_SCHEDULE[], 2,TRUE),
IF(WEEKDAY(Attendance!$J1793) = 2,
       IF(COUNTIF(FINALS_WEEK_MONDAY_DATE[],Attendance!$J1793) &gt; 0, VLOOKUP(Attendance!$G1793,FINALS_WEEK_MONDAY_PERIOD_SCHEDULE[],2,TRUE),
       VLOOKUP(Attendance!$G1793,REGULAR_WEEK_SCHEDULE[],6,TRUE)),
IF(WEEKDAY($J1793) = 3,
       IF(COUNTIF(FINALS_WEEK_TUESDAY_DATE[],Attendance!$J1793) &gt; 0, VLOOKUP(Attendance!$G1793,FINALS_WEEK_TUESDAY_PERIOD_SCHEDULE[],2,TRUE),
       VLOOKUP(Attendance!$G1793,REGULAR_WEEK_SCHEDULE[[Tuesday]:[Period]],5,TRUE)),
IF(WEEKDAY(Attendance!$J1793) = 4,
        IF(COUNTIF(BLOCK_WEDNESDAY_DATES[],Attendance!$J1793) &gt; 0, VLOOKUP(Attendance!$G1793,BLOCK_WEDNESDAY_PERIOD_SCHEDULE[],2,TRUE),
        IF(COUNTIF(FINALS_WEEK_WEDNESDAY_DATE[],Attendance!$J1793) &gt; 0, VLOOKUP(Attendance!$G1793,FINALS_WEEK_WEDNESDAY_PERIOD_SCHEDULE[],2,TRUE),
       VLOOKUP(Attendance!$G1793,REGULAR_WEEK_SCHEDULE[[Wednesday]:[Period]],4,TRUE))),
IF(WEEKDAY($J1793) = 5,
       IF(COUNTIF(BLOCK_THURSDAY_DATES[],Attendance!$J1793) &gt; 0, VLOOKUP(Attendance!$G1793,BLOCK_THURSDAY_PERIOD_SCHEDULE[],2,TRUE),
       IF(COUNTIF(FINALS_WEEK_THURSDAY_DATE[],Attendance!$J1793) &gt; 0, VLOOKUP(Attendance!$G1793,FINALS_WEEK_THURSDAY_PERIOD_SCHEDULE[],2,TRUE),
       VLOOKUP(Attendance!$G1793,REGULAR_WEEK_SCHEDULE[[Thursday]:[Period]],3,TRUE))),
IF(WEEKDAY(Attendance!$J1793) = 6,
       IF(COUNTIF(FINALS_WEEK_FRIDAY_DATE[],Attendance!$J1793) &gt; 0, VLOOKUP(Attendance!$G1793,FINALS_WEEK_FRIDAY_PERIOD_SCHEDULE[],2,TRUE),
       VLOOKUP(Attendance!$G1793,REGULAR_WEEK_SCHEDULE[[Friday]:[Period]],2,TRUE))))))))))</f>
        <v/>
      </c>
      <c r="J1793" s="41" t="str">
        <f t="shared" ca="1" si="86"/>
        <v/>
      </c>
      <c r="K1793" s="41" t="str">
        <f>IF($A1793 &lt;&gt; "",VLOOKUP($A1793,'Student reference sheet'!$A$2:$V$2329, 7,FALSE), "")</f>
        <v/>
      </c>
      <c r="L1793" s="30" t="str">
        <f>IF($A1793 ="", "", VLOOKUP($A1793, 'Student reference sheet'!$A$2:$Z$2603,23,FALSE))</f>
        <v/>
      </c>
      <c r="M1793" s="30" t="str">
        <f>IF($A1793 ="", "", VLOOKUP($A1793, 'Student reference sheet'!$A$2:$Z$2603,24,FALSE))</f>
        <v/>
      </c>
      <c r="N1793" s="30" t="str">
        <f>IF($A1793 ="", "", VLOOKUP($A1793, 'Student reference sheet'!$A$2:$Z$2603,26,FALSE))</f>
        <v/>
      </c>
      <c r="O1793" s="30" t="str">
        <f>IF($A1793 ="", "", VLOOKUP($A1793, 'Student reference sheet'!$A$2:$Z$2603,25,FALSE))</f>
        <v/>
      </c>
      <c r="P1793" s="39" t="str">
        <f>IF($A1793 = "", "", IF(OR(VLOOKUP($A1793,'Student reference sheet'!$A$2:$V$2400,8,FALSE) = "R",  VLOOKUP($A1793,'Student reference sheet'!$A$2:$V$2400,8,FALSE) = "L"), "X", ""))</f>
        <v/>
      </c>
      <c r="Q1793" s="39" t="str">
        <f>IF($A1793 ="", "", VLOOKUP($A1793, 'Student reference sheet'!$A$2:$V$2603,22,FALSE))</f>
        <v/>
      </c>
      <c r="R1793" s="39" t="str">
        <f>IF($A1793 &lt;&gt; "",VLOOKUP($A1793,'Student reference sheet'!$A$2:$V$2329, 5,FALSE), "")</f>
        <v/>
      </c>
      <c r="S1793" s="39" t="str">
        <f>IF($A1793 &lt;&gt; "",VLOOKUP($A1793,'Student reference sheet'!$A$2:$V$2329, 6,FALSE), "")</f>
        <v/>
      </c>
      <c r="T1793" s="30" t="str">
        <f>IF($A1793 = "","",
IF(VLOOKUP($A1793,'Student reference sheet'!$A$2:$V$2329, 10,FALSE) = "Y", "Hispanic",
IF(VLOOKUP($A1793,'Student reference sheet'!$A$2:$V$2329,11,FALSE) &lt;&gt; "",
IF(VLOOKUP($A1793,'Student reference sheet'!$A$2:$V$2329,11,FALSE) = "UNK", "Unknown", VLOOKUP(VALUE(VLOOKUP($A1793,'Student reference sheet'!$A$2:$V$2329,11,FALSE)),'Ethnicity Reference'!$A$2:$B$22,2,FALSE)),
IF(VLOOKUP($A1793,'Student reference sheet'!$A$2:$V$2329,9,FALSE) &lt;&gt; "", VLOOKUP(VALUE(VLOOKUP($A1793,'Student reference sheet'!$A$2:$V$2329,9,FALSE)),'Ethnicity Reference'!$A$2:$B$22,2,FALSE),"Unknown"))))</f>
        <v/>
      </c>
      <c r="U1793" s="35"/>
    </row>
    <row r="1794" spans="1:21" ht="15.75">
      <c r="A1794" s="47"/>
      <c r="B1794" s="33"/>
      <c r="C1794" s="39" t="str">
        <f>IF($A1794 &lt;&gt; "",VLOOKUP($A1794,'Student reference sheet'!$A$2:$V$2329, 3,FALSE), "")</f>
        <v/>
      </c>
      <c r="D1794" s="39" t="str">
        <f>IF($A1794 &lt;&gt; "",VLOOKUP($A1794,'Student reference sheet'!$A$2:$V$2329, 2,FALSE), "")</f>
        <v/>
      </c>
      <c r="E1794" s="35"/>
      <c r="F1794" s="34"/>
      <c r="G1794" s="40" t="str">
        <f t="shared" ca="1" si="84"/>
        <v/>
      </c>
      <c r="H1794" s="40" t="str">
        <f t="shared" ca="1" si="85"/>
        <v/>
      </c>
      <c r="I1794" s="36" t="str">
        <f>IF($A1794 = "", "",
IF(COUNTIF(MINIMUM_DAY_DATES[], Attendance!J1794) &gt; 0, VLOOKUP(Attendance!$G1794,MINIMUM_DAY_PERIOD_SCHEDULE[], 2,TRUE),
IF(COUNTIF(RALLY_DATES[], Attendance!J1794) &gt; 0, VLOOKUP(Attendance!$G1794,RALLY_PERIOD_SCHEDULE[], 2,TRUE),
IF(WEEKDAY(Attendance!$J1794) = 2,
       IF(COUNTIF(FINALS_WEEK_MONDAY_DATE[],Attendance!$J1794) &gt; 0, VLOOKUP(Attendance!$G1794,FINALS_WEEK_MONDAY_PERIOD_SCHEDULE[],2,TRUE),
       VLOOKUP(Attendance!$G1794,REGULAR_WEEK_SCHEDULE[],6,TRUE)),
IF(WEEKDAY($J1794) = 3,
       IF(COUNTIF(FINALS_WEEK_TUESDAY_DATE[],Attendance!$J1794) &gt; 0, VLOOKUP(Attendance!$G1794,FINALS_WEEK_TUESDAY_PERIOD_SCHEDULE[],2,TRUE),
       VLOOKUP(Attendance!$G1794,REGULAR_WEEK_SCHEDULE[[Tuesday]:[Period]],5,TRUE)),
IF(WEEKDAY(Attendance!$J1794) = 4,
        IF(COUNTIF(BLOCK_WEDNESDAY_DATES[],Attendance!$J1794) &gt; 0, VLOOKUP(Attendance!$G1794,BLOCK_WEDNESDAY_PERIOD_SCHEDULE[],2,TRUE),
        IF(COUNTIF(FINALS_WEEK_WEDNESDAY_DATE[],Attendance!$J1794) &gt; 0, VLOOKUP(Attendance!$G1794,FINALS_WEEK_WEDNESDAY_PERIOD_SCHEDULE[],2,TRUE),
       VLOOKUP(Attendance!$G1794,REGULAR_WEEK_SCHEDULE[[Wednesday]:[Period]],4,TRUE))),
IF(WEEKDAY($J1794) = 5,
       IF(COUNTIF(BLOCK_THURSDAY_DATES[],Attendance!$J1794) &gt; 0, VLOOKUP(Attendance!$G1794,BLOCK_THURSDAY_PERIOD_SCHEDULE[],2,TRUE),
       IF(COUNTIF(FINALS_WEEK_THURSDAY_DATE[],Attendance!$J1794) &gt; 0, VLOOKUP(Attendance!$G1794,FINALS_WEEK_THURSDAY_PERIOD_SCHEDULE[],2,TRUE),
       VLOOKUP(Attendance!$G1794,REGULAR_WEEK_SCHEDULE[[Thursday]:[Period]],3,TRUE))),
IF(WEEKDAY(Attendance!$J1794) = 6,
       IF(COUNTIF(FINALS_WEEK_FRIDAY_DATE[],Attendance!$J1794) &gt; 0, VLOOKUP(Attendance!$G1794,FINALS_WEEK_FRIDAY_PERIOD_SCHEDULE[],2,TRUE),
       VLOOKUP(Attendance!$G1794,REGULAR_WEEK_SCHEDULE[[Friday]:[Period]],2,TRUE))))))))))</f>
        <v/>
      </c>
      <c r="J1794" s="41" t="str">
        <f t="shared" ca="1" si="86"/>
        <v/>
      </c>
      <c r="K1794" s="41" t="str">
        <f>IF($A1794 &lt;&gt; "",VLOOKUP($A1794,'Student reference sheet'!$A$2:$V$2329, 7,FALSE), "")</f>
        <v/>
      </c>
      <c r="L1794" s="30" t="str">
        <f>IF($A1794 ="", "", VLOOKUP($A1794, 'Student reference sheet'!$A$2:$Z$2603,23,FALSE))</f>
        <v/>
      </c>
      <c r="M1794" s="30" t="str">
        <f>IF($A1794 ="", "", VLOOKUP($A1794, 'Student reference sheet'!$A$2:$Z$2603,24,FALSE))</f>
        <v/>
      </c>
      <c r="N1794" s="30" t="str">
        <f>IF($A1794 ="", "", VLOOKUP($A1794, 'Student reference sheet'!$A$2:$Z$2603,26,FALSE))</f>
        <v/>
      </c>
      <c r="O1794" s="30" t="str">
        <f>IF($A1794 ="", "", VLOOKUP($A1794, 'Student reference sheet'!$A$2:$Z$2603,25,FALSE))</f>
        <v/>
      </c>
      <c r="P1794" s="39" t="str">
        <f>IF($A1794 = "", "", IF(OR(VLOOKUP($A1794,'Student reference sheet'!$A$2:$V$2400,8,FALSE) = "R",  VLOOKUP($A1794,'Student reference sheet'!$A$2:$V$2400,8,FALSE) = "L"), "X", ""))</f>
        <v/>
      </c>
      <c r="Q1794" s="39" t="str">
        <f>IF($A1794 ="", "", VLOOKUP($A1794, 'Student reference sheet'!$A$2:$V$2603,22,FALSE))</f>
        <v/>
      </c>
      <c r="R1794" s="39" t="str">
        <f>IF($A1794 &lt;&gt; "",VLOOKUP($A1794,'Student reference sheet'!$A$2:$V$2329, 5,FALSE), "")</f>
        <v/>
      </c>
      <c r="S1794" s="39" t="str">
        <f>IF($A1794 &lt;&gt; "",VLOOKUP($A1794,'Student reference sheet'!$A$2:$V$2329, 6,FALSE), "")</f>
        <v/>
      </c>
      <c r="T1794" s="30" t="str">
        <f>IF($A1794 = "","",
IF(VLOOKUP($A1794,'Student reference sheet'!$A$2:$V$2329, 10,FALSE) = "Y", "Hispanic",
IF(VLOOKUP($A1794,'Student reference sheet'!$A$2:$V$2329,11,FALSE) &lt;&gt; "",
IF(VLOOKUP($A1794,'Student reference sheet'!$A$2:$V$2329,11,FALSE) = "UNK", "Unknown", VLOOKUP(VALUE(VLOOKUP($A1794,'Student reference sheet'!$A$2:$V$2329,11,FALSE)),'Ethnicity Reference'!$A$2:$B$22,2,FALSE)),
IF(VLOOKUP($A1794,'Student reference sheet'!$A$2:$V$2329,9,FALSE) &lt;&gt; "", VLOOKUP(VALUE(VLOOKUP($A1794,'Student reference sheet'!$A$2:$V$2329,9,FALSE)),'Ethnicity Reference'!$A$2:$B$22,2,FALSE),"Unknown"))))</f>
        <v/>
      </c>
      <c r="U1794" s="35"/>
    </row>
    <row r="1795" spans="1:21" ht="15.75">
      <c r="A1795" s="47"/>
      <c r="B1795" s="33"/>
      <c r="C1795" s="39" t="str">
        <f>IF($A1795 &lt;&gt; "",VLOOKUP($A1795,'Student reference sheet'!$A$2:$V$2329, 3,FALSE), "")</f>
        <v/>
      </c>
      <c r="D1795" s="39" t="str">
        <f>IF($A1795 &lt;&gt; "",VLOOKUP($A1795,'Student reference sheet'!$A$2:$V$2329, 2,FALSE), "")</f>
        <v/>
      </c>
      <c r="E1795" s="35"/>
      <c r="F1795" s="34"/>
      <c r="G1795" s="40" t="str">
        <f t="shared" ca="1" si="84"/>
        <v/>
      </c>
      <c r="H1795" s="40" t="str">
        <f t="shared" ca="1" si="85"/>
        <v/>
      </c>
      <c r="I1795" s="36" t="str">
        <f>IF($A1795 = "", "",
IF(COUNTIF(MINIMUM_DAY_DATES[], Attendance!J1795) &gt; 0, VLOOKUP(Attendance!$G1795,MINIMUM_DAY_PERIOD_SCHEDULE[], 2,TRUE),
IF(COUNTIF(RALLY_DATES[], Attendance!J1795) &gt; 0, VLOOKUP(Attendance!$G1795,RALLY_PERIOD_SCHEDULE[], 2,TRUE),
IF(WEEKDAY(Attendance!$J1795) = 2,
       IF(COUNTIF(FINALS_WEEK_MONDAY_DATE[],Attendance!$J1795) &gt; 0, VLOOKUP(Attendance!$G1795,FINALS_WEEK_MONDAY_PERIOD_SCHEDULE[],2,TRUE),
       VLOOKUP(Attendance!$G1795,REGULAR_WEEK_SCHEDULE[],6,TRUE)),
IF(WEEKDAY($J1795) = 3,
       IF(COUNTIF(FINALS_WEEK_TUESDAY_DATE[],Attendance!$J1795) &gt; 0, VLOOKUP(Attendance!$G1795,FINALS_WEEK_TUESDAY_PERIOD_SCHEDULE[],2,TRUE),
       VLOOKUP(Attendance!$G1795,REGULAR_WEEK_SCHEDULE[[Tuesday]:[Period]],5,TRUE)),
IF(WEEKDAY(Attendance!$J1795) = 4,
        IF(COUNTIF(BLOCK_WEDNESDAY_DATES[],Attendance!$J1795) &gt; 0, VLOOKUP(Attendance!$G1795,BLOCK_WEDNESDAY_PERIOD_SCHEDULE[],2,TRUE),
        IF(COUNTIF(FINALS_WEEK_WEDNESDAY_DATE[],Attendance!$J1795) &gt; 0, VLOOKUP(Attendance!$G1795,FINALS_WEEK_WEDNESDAY_PERIOD_SCHEDULE[],2,TRUE),
       VLOOKUP(Attendance!$G1795,REGULAR_WEEK_SCHEDULE[[Wednesday]:[Period]],4,TRUE))),
IF(WEEKDAY($J1795) = 5,
       IF(COUNTIF(BLOCK_THURSDAY_DATES[],Attendance!$J1795) &gt; 0, VLOOKUP(Attendance!$G1795,BLOCK_THURSDAY_PERIOD_SCHEDULE[],2,TRUE),
       IF(COUNTIF(FINALS_WEEK_THURSDAY_DATE[],Attendance!$J1795) &gt; 0, VLOOKUP(Attendance!$G1795,FINALS_WEEK_THURSDAY_PERIOD_SCHEDULE[],2,TRUE),
       VLOOKUP(Attendance!$G1795,REGULAR_WEEK_SCHEDULE[[Thursday]:[Period]],3,TRUE))),
IF(WEEKDAY(Attendance!$J1795) = 6,
       IF(COUNTIF(FINALS_WEEK_FRIDAY_DATE[],Attendance!$J1795) &gt; 0, VLOOKUP(Attendance!$G1795,FINALS_WEEK_FRIDAY_PERIOD_SCHEDULE[],2,TRUE),
       VLOOKUP(Attendance!$G1795,REGULAR_WEEK_SCHEDULE[[Friday]:[Period]],2,TRUE))))))))))</f>
        <v/>
      </c>
      <c r="J1795" s="41" t="str">
        <f t="shared" ca="1" si="86"/>
        <v/>
      </c>
      <c r="K1795" s="41" t="str">
        <f>IF($A1795 &lt;&gt; "",VLOOKUP($A1795,'Student reference sheet'!$A$2:$V$2329, 7,FALSE), "")</f>
        <v/>
      </c>
      <c r="L1795" s="30" t="str">
        <f>IF($A1795 ="", "", VLOOKUP($A1795, 'Student reference sheet'!$A$2:$Z$2603,23,FALSE))</f>
        <v/>
      </c>
      <c r="M1795" s="30" t="str">
        <f>IF($A1795 ="", "", VLOOKUP($A1795, 'Student reference sheet'!$A$2:$Z$2603,24,FALSE))</f>
        <v/>
      </c>
      <c r="N1795" s="30" t="str">
        <f>IF($A1795 ="", "", VLOOKUP($A1795, 'Student reference sheet'!$A$2:$Z$2603,26,FALSE))</f>
        <v/>
      </c>
      <c r="O1795" s="30" t="str">
        <f>IF($A1795 ="", "", VLOOKUP($A1795, 'Student reference sheet'!$A$2:$Z$2603,25,FALSE))</f>
        <v/>
      </c>
      <c r="P1795" s="39" t="str">
        <f>IF($A1795 = "", "", IF(OR(VLOOKUP($A1795,'Student reference sheet'!$A$2:$V$2400,8,FALSE) = "R",  VLOOKUP($A1795,'Student reference sheet'!$A$2:$V$2400,8,FALSE) = "L"), "X", ""))</f>
        <v/>
      </c>
      <c r="Q1795" s="39" t="str">
        <f>IF($A1795 ="", "", VLOOKUP($A1795, 'Student reference sheet'!$A$2:$V$2603,22,FALSE))</f>
        <v/>
      </c>
      <c r="R1795" s="39" t="str">
        <f>IF($A1795 &lt;&gt; "",VLOOKUP($A1795,'Student reference sheet'!$A$2:$V$2329, 5,FALSE), "")</f>
        <v/>
      </c>
      <c r="S1795" s="39" t="str">
        <f>IF($A1795 &lt;&gt; "",VLOOKUP($A1795,'Student reference sheet'!$A$2:$V$2329, 6,FALSE), "")</f>
        <v/>
      </c>
      <c r="T1795" s="30" t="str">
        <f>IF($A1795 = "","",
IF(VLOOKUP($A1795,'Student reference sheet'!$A$2:$V$2329, 10,FALSE) = "Y", "Hispanic",
IF(VLOOKUP($A1795,'Student reference sheet'!$A$2:$V$2329,11,FALSE) &lt;&gt; "",
IF(VLOOKUP($A1795,'Student reference sheet'!$A$2:$V$2329,11,FALSE) = "UNK", "Unknown", VLOOKUP(VALUE(VLOOKUP($A1795,'Student reference sheet'!$A$2:$V$2329,11,FALSE)),'Ethnicity Reference'!$A$2:$B$22,2,FALSE)),
IF(VLOOKUP($A1795,'Student reference sheet'!$A$2:$V$2329,9,FALSE) &lt;&gt; "", VLOOKUP(VALUE(VLOOKUP($A1795,'Student reference sheet'!$A$2:$V$2329,9,FALSE)),'Ethnicity Reference'!$A$2:$B$22,2,FALSE),"Unknown"))))</f>
        <v/>
      </c>
      <c r="U1795" s="35"/>
    </row>
    <row r="1796" spans="1:21" ht="15.75">
      <c r="A1796" s="47"/>
      <c r="B1796" s="33"/>
      <c r="C1796" s="39" t="str">
        <f>IF($A1796 &lt;&gt; "",VLOOKUP($A1796,'Student reference sheet'!$A$2:$V$2329, 3,FALSE), "")</f>
        <v/>
      </c>
      <c r="D1796" s="39" t="str">
        <f>IF($A1796 &lt;&gt; "",VLOOKUP($A1796,'Student reference sheet'!$A$2:$V$2329, 2,FALSE), "")</f>
        <v/>
      </c>
      <c r="E1796" s="35"/>
      <c r="F1796" s="34"/>
      <c r="G1796" s="40" t="str">
        <f t="shared" ca="1" si="84"/>
        <v/>
      </c>
      <c r="H1796" s="40" t="str">
        <f t="shared" ca="1" si="85"/>
        <v/>
      </c>
      <c r="I1796" s="36" t="str">
        <f>IF($A1796 = "", "",
IF(COUNTIF(MINIMUM_DAY_DATES[], Attendance!J1796) &gt; 0, VLOOKUP(Attendance!$G1796,MINIMUM_DAY_PERIOD_SCHEDULE[], 2,TRUE),
IF(COUNTIF(RALLY_DATES[], Attendance!J1796) &gt; 0, VLOOKUP(Attendance!$G1796,RALLY_PERIOD_SCHEDULE[], 2,TRUE),
IF(WEEKDAY(Attendance!$J1796) = 2,
       IF(COUNTIF(FINALS_WEEK_MONDAY_DATE[],Attendance!$J1796) &gt; 0, VLOOKUP(Attendance!$G1796,FINALS_WEEK_MONDAY_PERIOD_SCHEDULE[],2,TRUE),
       VLOOKUP(Attendance!$G1796,REGULAR_WEEK_SCHEDULE[],6,TRUE)),
IF(WEEKDAY($J1796) = 3,
       IF(COUNTIF(FINALS_WEEK_TUESDAY_DATE[],Attendance!$J1796) &gt; 0, VLOOKUP(Attendance!$G1796,FINALS_WEEK_TUESDAY_PERIOD_SCHEDULE[],2,TRUE),
       VLOOKUP(Attendance!$G1796,REGULAR_WEEK_SCHEDULE[[Tuesday]:[Period]],5,TRUE)),
IF(WEEKDAY(Attendance!$J1796) = 4,
        IF(COUNTIF(BLOCK_WEDNESDAY_DATES[],Attendance!$J1796) &gt; 0, VLOOKUP(Attendance!$G1796,BLOCK_WEDNESDAY_PERIOD_SCHEDULE[],2,TRUE),
        IF(COUNTIF(FINALS_WEEK_WEDNESDAY_DATE[],Attendance!$J1796) &gt; 0, VLOOKUP(Attendance!$G1796,FINALS_WEEK_WEDNESDAY_PERIOD_SCHEDULE[],2,TRUE),
       VLOOKUP(Attendance!$G1796,REGULAR_WEEK_SCHEDULE[[Wednesday]:[Period]],4,TRUE))),
IF(WEEKDAY($J1796) = 5,
       IF(COUNTIF(BLOCK_THURSDAY_DATES[],Attendance!$J1796) &gt; 0, VLOOKUP(Attendance!$G1796,BLOCK_THURSDAY_PERIOD_SCHEDULE[],2,TRUE),
       IF(COUNTIF(FINALS_WEEK_THURSDAY_DATE[],Attendance!$J1796) &gt; 0, VLOOKUP(Attendance!$G1796,FINALS_WEEK_THURSDAY_PERIOD_SCHEDULE[],2,TRUE),
       VLOOKUP(Attendance!$G1796,REGULAR_WEEK_SCHEDULE[[Thursday]:[Period]],3,TRUE))),
IF(WEEKDAY(Attendance!$J1796) = 6,
       IF(COUNTIF(FINALS_WEEK_FRIDAY_DATE[],Attendance!$J1796) &gt; 0, VLOOKUP(Attendance!$G1796,FINALS_WEEK_FRIDAY_PERIOD_SCHEDULE[],2,TRUE),
       VLOOKUP(Attendance!$G1796,REGULAR_WEEK_SCHEDULE[[Friday]:[Period]],2,TRUE))))))))))</f>
        <v/>
      </c>
      <c r="J1796" s="41" t="str">
        <f t="shared" ca="1" si="86"/>
        <v/>
      </c>
      <c r="K1796" s="41" t="str">
        <f>IF($A1796 &lt;&gt; "",VLOOKUP($A1796,'Student reference sheet'!$A$2:$V$2329, 7,FALSE), "")</f>
        <v/>
      </c>
      <c r="L1796" s="30" t="str">
        <f>IF($A1796 ="", "", VLOOKUP($A1796, 'Student reference sheet'!$A$2:$Z$2603,23,FALSE))</f>
        <v/>
      </c>
      <c r="M1796" s="30" t="str">
        <f>IF($A1796 ="", "", VLOOKUP($A1796, 'Student reference sheet'!$A$2:$Z$2603,24,FALSE))</f>
        <v/>
      </c>
      <c r="N1796" s="30" t="str">
        <f>IF($A1796 ="", "", VLOOKUP($A1796, 'Student reference sheet'!$A$2:$Z$2603,26,FALSE))</f>
        <v/>
      </c>
      <c r="O1796" s="30" t="str">
        <f>IF($A1796 ="", "", VLOOKUP($A1796, 'Student reference sheet'!$A$2:$Z$2603,25,FALSE))</f>
        <v/>
      </c>
      <c r="P1796" s="39" t="str">
        <f>IF($A1796 = "", "", IF(OR(VLOOKUP($A1796,'Student reference sheet'!$A$2:$V$2400,8,FALSE) = "R",  VLOOKUP($A1796,'Student reference sheet'!$A$2:$V$2400,8,FALSE) = "L"), "X", ""))</f>
        <v/>
      </c>
      <c r="Q1796" s="39" t="str">
        <f>IF($A1796 ="", "", VLOOKUP($A1796, 'Student reference sheet'!$A$2:$V$2603,22,FALSE))</f>
        <v/>
      </c>
      <c r="R1796" s="39" t="str">
        <f>IF($A1796 &lt;&gt; "",VLOOKUP($A1796,'Student reference sheet'!$A$2:$V$2329, 5,FALSE), "")</f>
        <v/>
      </c>
      <c r="S1796" s="39" t="str">
        <f>IF($A1796 &lt;&gt; "",VLOOKUP($A1796,'Student reference sheet'!$A$2:$V$2329, 6,FALSE), "")</f>
        <v/>
      </c>
      <c r="T1796" s="30" t="str">
        <f>IF($A1796 = "","",
IF(VLOOKUP($A1796,'Student reference sheet'!$A$2:$V$2329, 10,FALSE) = "Y", "Hispanic",
IF(VLOOKUP($A1796,'Student reference sheet'!$A$2:$V$2329,11,FALSE) &lt;&gt; "",
IF(VLOOKUP($A1796,'Student reference sheet'!$A$2:$V$2329,11,FALSE) = "UNK", "Unknown", VLOOKUP(VALUE(VLOOKUP($A1796,'Student reference sheet'!$A$2:$V$2329,11,FALSE)),'Ethnicity Reference'!$A$2:$B$22,2,FALSE)),
IF(VLOOKUP($A1796,'Student reference sheet'!$A$2:$V$2329,9,FALSE) &lt;&gt; "", VLOOKUP(VALUE(VLOOKUP($A1796,'Student reference sheet'!$A$2:$V$2329,9,FALSE)),'Ethnicity Reference'!$A$2:$B$22,2,FALSE),"Unknown"))))</f>
        <v/>
      </c>
      <c r="U1796" s="35"/>
    </row>
    <row r="1797" spans="1:21" ht="15.75">
      <c r="A1797" s="47"/>
      <c r="B1797" s="33"/>
      <c r="C1797" s="39" t="str">
        <f>IF($A1797 &lt;&gt; "",VLOOKUP($A1797,'Student reference sheet'!$A$2:$V$2329, 3,FALSE), "")</f>
        <v/>
      </c>
      <c r="D1797" s="39" t="str">
        <f>IF($A1797 &lt;&gt; "",VLOOKUP($A1797,'Student reference sheet'!$A$2:$V$2329, 2,FALSE), "")</f>
        <v/>
      </c>
      <c r="E1797" s="35"/>
      <c r="F1797" s="34"/>
      <c r="G1797" s="40" t="str">
        <f t="shared" ca="1" si="84"/>
        <v/>
      </c>
      <c r="H1797" s="40" t="str">
        <f t="shared" ca="1" si="85"/>
        <v/>
      </c>
      <c r="I1797" s="36" t="str">
        <f>IF($A1797 = "", "",
IF(COUNTIF(MINIMUM_DAY_DATES[], Attendance!J1797) &gt; 0, VLOOKUP(Attendance!$G1797,MINIMUM_DAY_PERIOD_SCHEDULE[], 2,TRUE),
IF(COUNTIF(RALLY_DATES[], Attendance!J1797) &gt; 0, VLOOKUP(Attendance!$G1797,RALLY_PERIOD_SCHEDULE[], 2,TRUE),
IF(WEEKDAY(Attendance!$J1797) = 2,
       IF(COUNTIF(FINALS_WEEK_MONDAY_DATE[],Attendance!$J1797) &gt; 0, VLOOKUP(Attendance!$G1797,FINALS_WEEK_MONDAY_PERIOD_SCHEDULE[],2,TRUE),
       VLOOKUP(Attendance!$G1797,REGULAR_WEEK_SCHEDULE[],6,TRUE)),
IF(WEEKDAY($J1797) = 3,
       IF(COUNTIF(FINALS_WEEK_TUESDAY_DATE[],Attendance!$J1797) &gt; 0, VLOOKUP(Attendance!$G1797,FINALS_WEEK_TUESDAY_PERIOD_SCHEDULE[],2,TRUE),
       VLOOKUP(Attendance!$G1797,REGULAR_WEEK_SCHEDULE[[Tuesday]:[Period]],5,TRUE)),
IF(WEEKDAY(Attendance!$J1797) = 4,
        IF(COUNTIF(BLOCK_WEDNESDAY_DATES[],Attendance!$J1797) &gt; 0, VLOOKUP(Attendance!$G1797,BLOCK_WEDNESDAY_PERIOD_SCHEDULE[],2,TRUE),
        IF(COUNTIF(FINALS_WEEK_WEDNESDAY_DATE[],Attendance!$J1797) &gt; 0, VLOOKUP(Attendance!$G1797,FINALS_WEEK_WEDNESDAY_PERIOD_SCHEDULE[],2,TRUE),
       VLOOKUP(Attendance!$G1797,REGULAR_WEEK_SCHEDULE[[Wednesday]:[Period]],4,TRUE))),
IF(WEEKDAY($J1797) = 5,
       IF(COUNTIF(BLOCK_THURSDAY_DATES[],Attendance!$J1797) &gt; 0, VLOOKUP(Attendance!$G1797,BLOCK_THURSDAY_PERIOD_SCHEDULE[],2,TRUE),
       IF(COUNTIF(FINALS_WEEK_THURSDAY_DATE[],Attendance!$J1797) &gt; 0, VLOOKUP(Attendance!$G1797,FINALS_WEEK_THURSDAY_PERIOD_SCHEDULE[],2,TRUE),
       VLOOKUP(Attendance!$G1797,REGULAR_WEEK_SCHEDULE[[Thursday]:[Period]],3,TRUE))),
IF(WEEKDAY(Attendance!$J1797) = 6,
       IF(COUNTIF(FINALS_WEEK_FRIDAY_DATE[],Attendance!$J1797) &gt; 0, VLOOKUP(Attendance!$G1797,FINALS_WEEK_FRIDAY_PERIOD_SCHEDULE[],2,TRUE),
       VLOOKUP(Attendance!$G1797,REGULAR_WEEK_SCHEDULE[[Friday]:[Period]],2,TRUE))))))))))</f>
        <v/>
      </c>
      <c r="J1797" s="41" t="str">
        <f t="shared" ca="1" si="86"/>
        <v/>
      </c>
      <c r="K1797" s="41" t="str">
        <f>IF($A1797 &lt;&gt; "",VLOOKUP($A1797,'Student reference sheet'!$A$2:$V$2329, 7,FALSE), "")</f>
        <v/>
      </c>
      <c r="L1797" s="30" t="str">
        <f>IF($A1797 ="", "", VLOOKUP($A1797, 'Student reference sheet'!$A$2:$Z$2603,23,FALSE))</f>
        <v/>
      </c>
      <c r="M1797" s="30" t="str">
        <f>IF($A1797 ="", "", VLOOKUP($A1797, 'Student reference sheet'!$A$2:$Z$2603,24,FALSE))</f>
        <v/>
      </c>
      <c r="N1797" s="30" t="str">
        <f>IF($A1797 ="", "", VLOOKUP($A1797, 'Student reference sheet'!$A$2:$Z$2603,26,FALSE))</f>
        <v/>
      </c>
      <c r="O1797" s="30" t="str">
        <f>IF($A1797 ="", "", VLOOKUP($A1797, 'Student reference sheet'!$A$2:$Z$2603,25,FALSE))</f>
        <v/>
      </c>
      <c r="P1797" s="39" t="str">
        <f>IF($A1797 = "", "", IF(OR(VLOOKUP($A1797,'Student reference sheet'!$A$2:$V$2400,8,FALSE) = "R",  VLOOKUP($A1797,'Student reference sheet'!$A$2:$V$2400,8,FALSE) = "L"), "X", ""))</f>
        <v/>
      </c>
      <c r="Q1797" s="39" t="str">
        <f>IF($A1797 ="", "", VLOOKUP($A1797, 'Student reference sheet'!$A$2:$V$2603,22,FALSE))</f>
        <v/>
      </c>
      <c r="R1797" s="39" t="str">
        <f>IF($A1797 &lt;&gt; "",VLOOKUP($A1797,'Student reference sheet'!$A$2:$V$2329, 5,FALSE), "")</f>
        <v/>
      </c>
      <c r="S1797" s="39" t="str">
        <f>IF($A1797 &lt;&gt; "",VLOOKUP($A1797,'Student reference sheet'!$A$2:$V$2329, 6,FALSE), "")</f>
        <v/>
      </c>
      <c r="T1797" s="30" t="str">
        <f>IF($A1797 = "","",
IF(VLOOKUP($A1797,'Student reference sheet'!$A$2:$V$2329, 10,FALSE) = "Y", "Hispanic",
IF(VLOOKUP($A1797,'Student reference sheet'!$A$2:$V$2329,11,FALSE) &lt;&gt; "",
IF(VLOOKUP($A1797,'Student reference sheet'!$A$2:$V$2329,11,FALSE) = "UNK", "Unknown", VLOOKUP(VALUE(VLOOKUP($A1797,'Student reference sheet'!$A$2:$V$2329,11,FALSE)),'Ethnicity Reference'!$A$2:$B$22,2,FALSE)),
IF(VLOOKUP($A1797,'Student reference sheet'!$A$2:$V$2329,9,FALSE) &lt;&gt; "", VLOOKUP(VALUE(VLOOKUP($A1797,'Student reference sheet'!$A$2:$V$2329,9,FALSE)),'Ethnicity Reference'!$A$2:$B$22,2,FALSE),"Unknown"))))</f>
        <v/>
      </c>
      <c r="U1797" s="35"/>
    </row>
    <row r="1798" spans="1:21" ht="15.75">
      <c r="A1798" s="47"/>
      <c r="B1798" s="33"/>
      <c r="C1798" s="39" t="str">
        <f>IF($A1798 &lt;&gt; "",VLOOKUP($A1798,'Student reference sheet'!$A$2:$V$2329, 3,FALSE), "")</f>
        <v/>
      </c>
      <c r="D1798" s="39" t="str">
        <f>IF($A1798 &lt;&gt; "",VLOOKUP($A1798,'Student reference sheet'!$A$2:$V$2329, 2,FALSE), "")</f>
        <v/>
      </c>
      <c r="E1798" s="35"/>
      <c r="F1798" s="34"/>
      <c r="G1798" s="40" t="str">
        <f t="shared" ca="1" si="84"/>
        <v/>
      </c>
      <c r="H1798" s="40" t="str">
        <f t="shared" ca="1" si="85"/>
        <v/>
      </c>
      <c r="I1798" s="36" t="str">
        <f>IF($A1798 = "", "",
IF(COUNTIF(MINIMUM_DAY_DATES[], Attendance!J1798) &gt; 0, VLOOKUP(Attendance!$G1798,MINIMUM_DAY_PERIOD_SCHEDULE[], 2,TRUE),
IF(COUNTIF(RALLY_DATES[], Attendance!J1798) &gt; 0, VLOOKUP(Attendance!$G1798,RALLY_PERIOD_SCHEDULE[], 2,TRUE),
IF(WEEKDAY(Attendance!$J1798) = 2,
       IF(COUNTIF(FINALS_WEEK_MONDAY_DATE[],Attendance!$J1798) &gt; 0, VLOOKUP(Attendance!$G1798,FINALS_WEEK_MONDAY_PERIOD_SCHEDULE[],2,TRUE),
       VLOOKUP(Attendance!$G1798,REGULAR_WEEK_SCHEDULE[],6,TRUE)),
IF(WEEKDAY($J1798) = 3,
       IF(COUNTIF(FINALS_WEEK_TUESDAY_DATE[],Attendance!$J1798) &gt; 0, VLOOKUP(Attendance!$G1798,FINALS_WEEK_TUESDAY_PERIOD_SCHEDULE[],2,TRUE),
       VLOOKUP(Attendance!$G1798,REGULAR_WEEK_SCHEDULE[[Tuesday]:[Period]],5,TRUE)),
IF(WEEKDAY(Attendance!$J1798) = 4,
        IF(COUNTIF(BLOCK_WEDNESDAY_DATES[],Attendance!$J1798) &gt; 0, VLOOKUP(Attendance!$G1798,BLOCK_WEDNESDAY_PERIOD_SCHEDULE[],2,TRUE),
        IF(COUNTIF(FINALS_WEEK_WEDNESDAY_DATE[],Attendance!$J1798) &gt; 0, VLOOKUP(Attendance!$G1798,FINALS_WEEK_WEDNESDAY_PERIOD_SCHEDULE[],2,TRUE),
       VLOOKUP(Attendance!$G1798,REGULAR_WEEK_SCHEDULE[[Wednesday]:[Period]],4,TRUE))),
IF(WEEKDAY($J1798) = 5,
       IF(COUNTIF(BLOCK_THURSDAY_DATES[],Attendance!$J1798) &gt; 0, VLOOKUP(Attendance!$G1798,BLOCK_THURSDAY_PERIOD_SCHEDULE[],2,TRUE),
       IF(COUNTIF(FINALS_WEEK_THURSDAY_DATE[],Attendance!$J1798) &gt; 0, VLOOKUP(Attendance!$G1798,FINALS_WEEK_THURSDAY_PERIOD_SCHEDULE[],2,TRUE),
       VLOOKUP(Attendance!$G1798,REGULAR_WEEK_SCHEDULE[[Thursday]:[Period]],3,TRUE))),
IF(WEEKDAY(Attendance!$J1798) = 6,
       IF(COUNTIF(FINALS_WEEK_FRIDAY_DATE[],Attendance!$J1798) &gt; 0, VLOOKUP(Attendance!$G1798,FINALS_WEEK_FRIDAY_PERIOD_SCHEDULE[],2,TRUE),
       VLOOKUP(Attendance!$G1798,REGULAR_WEEK_SCHEDULE[[Friday]:[Period]],2,TRUE))))))))))</f>
        <v/>
      </c>
      <c r="J1798" s="41" t="str">
        <f t="shared" ca="1" si="86"/>
        <v/>
      </c>
      <c r="K1798" s="41" t="str">
        <f>IF($A1798 &lt;&gt; "",VLOOKUP($A1798,'Student reference sheet'!$A$2:$V$2329, 7,FALSE), "")</f>
        <v/>
      </c>
      <c r="L1798" s="30" t="str">
        <f>IF($A1798 ="", "", VLOOKUP($A1798, 'Student reference sheet'!$A$2:$Z$2603,23,FALSE))</f>
        <v/>
      </c>
      <c r="M1798" s="30" t="str">
        <f>IF($A1798 ="", "", VLOOKUP($A1798, 'Student reference sheet'!$A$2:$Z$2603,24,FALSE))</f>
        <v/>
      </c>
      <c r="N1798" s="30" t="str">
        <f>IF($A1798 ="", "", VLOOKUP($A1798, 'Student reference sheet'!$A$2:$Z$2603,26,FALSE))</f>
        <v/>
      </c>
      <c r="O1798" s="30" t="str">
        <f>IF($A1798 ="", "", VLOOKUP($A1798, 'Student reference sheet'!$A$2:$Z$2603,25,FALSE))</f>
        <v/>
      </c>
      <c r="P1798" s="39" t="str">
        <f>IF($A1798 = "", "", IF(OR(VLOOKUP($A1798,'Student reference sheet'!$A$2:$V$2400,8,FALSE) = "R",  VLOOKUP($A1798,'Student reference sheet'!$A$2:$V$2400,8,FALSE) = "L"), "X", ""))</f>
        <v/>
      </c>
      <c r="Q1798" s="39" t="str">
        <f>IF($A1798 ="", "", VLOOKUP($A1798, 'Student reference sheet'!$A$2:$V$2603,22,FALSE))</f>
        <v/>
      </c>
      <c r="R1798" s="39" t="str">
        <f>IF($A1798 &lt;&gt; "",VLOOKUP($A1798,'Student reference sheet'!$A$2:$V$2329, 5,FALSE), "")</f>
        <v/>
      </c>
      <c r="S1798" s="39" t="str">
        <f>IF($A1798 &lt;&gt; "",VLOOKUP($A1798,'Student reference sheet'!$A$2:$V$2329, 6,FALSE), "")</f>
        <v/>
      </c>
      <c r="T1798" s="30" t="str">
        <f>IF($A1798 = "","",
IF(VLOOKUP($A1798,'Student reference sheet'!$A$2:$V$2329, 10,FALSE) = "Y", "Hispanic",
IF(VLOOKUP($A1798,'Student reference sheet'!$A$2:$V$2329,11,FALSE) &lt;&gt; "",
IF(VLOOKUP($A1798,'Student reference sheet'!$A$2:$V$2329,11,FALSE) = "UNK", "Unknown", VLOOKUP(VALUE(VLOOKUP($A1798,'Student reference sheet'!$A$2:$V$2329,11,FALSE)),'Ethnicity Reference'!$A$2:$B$22,2,FALSE)),
IF(VLOOKUP($A1798,'Student reference sheet'!$A$2:$V$2329,9,FALSE) &lt;&gt; "", VLOOKUP(VALUE(VLOOKUP($A1798,'Student reference sheet'!$A$2:$V$2329,9,FALSE)),'Ethnicity Reference'!$A$2:$B$22,2,FALSE),"Unknown"))))</f>
        <v/>
      </c>
      <c r="U1798" s="35"/>
    </row>
    <row r="1799" spans="1:21" ht="15.75">
      <c r="A1799" s="47"/>
      <c r="B1799" s="33"/>
      <c r="C1799" s="39" t="str">
        <f>IF($A1799 &lt;&gt; "",VLOOKUP($A1799,'Student reference sheet'!$A$2:$V$2329, 3,FALSE), "")</f>
        <v/>
      </c>
      <c r="D1799" s="39" t="str">
        <f>IF($A1799 &lt;&gt; "",VLOOKUP($A1799,'Student reference sheet'!$A$2:$V$2329, 2,FALSE), "")</f>
        <v/>
      </c>
      <c r="E1799" s="35"/>
      <c r="F1799" s="34"/>
      <c r="G1799" s="40" t="str">
        <f t="shared" ca="1" si="84"/>
        <v/>
      </c>
      <c r="H1799" s="40" t="str">
        <f t="shared" ca="1" si="85"/>
        <v/>
      </c>
      <c r="I1799" s="36" t="str">
        <f>IF($A1799 = "", "",
IF(COUNTIF(MINIMUM_DAY_DATES[], Attendance!J1799) &gt; 0, VLOOKUP(Attendance!$G1799,MINIMUM_DAY_PERIOD_SCHEDULE[], 2,TRUE),
IF(COUNTIF(RALLY_DATES[], Attendance!J1799) &gt; 0, VLOOKUP(Attendance!$G1799,RALLY_PERIOD_SCHEDULE[], 2,TRUE),
IF(WEEKDAY(Attendance!$J1799) = 2,
       IF(COUNTIF(FINALS_WEEK_MONDAY_DATE[],Attendance!$J1799) &gt; 0, VLOOKUP(Attendance!$G1799,FINALS_WEEK_MONDAY_PERIOD_SCHEDULE[],2,TRUE),
       VLOOKUP(Attendance!$G1799,REGULAR_WEEK_SCHEDULE[],6,TRUE)),
IF(WEEKDAY($J1799) = 3,
       IF(COUNTIF(FINALS_WEEK_TUESDAY_DATE[],Attendance!$J1799) &gt; 0, VLOOKUP(Attendance!$G1799,FINALS_WEEK_TUESDAY_PERIOD_SCHEDULE[],2,TRUE),
       VLOOKUP(Attendance!$G1799,REGULAR_WEEK_SCHEDULE[[Tuesday]:[Period]],5,TRUE)),
IF(WEEKDAY(Attendance!$J1799) = 4,
        IF(COUNTIF(BLOCK_WEDNESDAY_DATES[],Attendance!$J1799) &gt; 0, VLOOKUP(Attendance!$G1799,BLOCK_WEDNESDAY_PERIOD_SCHEDULE[],2,TRUE),
        IF(COUNTIF(FINALS_WEEK_WEDNESDAY_DATE[],Attendance!$J1799) &gt; 0, VLOOKUP(Attendance!$G1799,FINALS_WEEK_WEDNESDAY_PERIOD_SCHEDULE[],2,TRUE),
       VLOOKUP(Attendance!$G1799,REGULAR_WEEK_SCHEDULE[[Wednesday]:[Period]],4,TRUE))),
IF(WEEKDAY($J1799) = 5,
       IF(COUNTIF(BLOCK_THURSDAY_DATES[],Attendance!$J1799) &gt; 0, VLOOKUP(Attendance!$G1799,BLOCK_THURSDAY_PERIOD_SCHEDULE[],2,TRUE),
       IF(COUNTIF(FINALS_WEEK_THURSDAY_DATE[],Attendance!$J1799) &gt; 0, VLOOKUP(Attendance!$G1799,FINALS_WEEK_THURSDAY_PERIOD_SCHEDULE[],2,TRUE),
       VLOOKUP(Attendance!$G1799,REGULAR_WEEK_SCHEDULE[[Thursday]:[Period]],3,TRUE))),
IF(WEEKDAY(Attendance!$J1799) = 6,
       IF(COUNTIF(FINALS_WEEK_FRIDAY_DATE[],Attendance!$J1799) &gt; 0, VLOOKUP(Attendance!$G1799,FINALS_WEEK_FRIDAY_PERIOD_SCHEDULE[],2,TRUE),
       VLOOKUP(Attendance!$G1799,REGULAR_WEEK_SCHEDULE[[Friday]:[Period]],2,TRUE))))))))))</f>
        <v/>
      </c>
      <c r="J1799" s="41" t="str">
        <f t="shared" ca="1" si="86"/>
        <v/>
      </c>
      <c r="K1799" s="41" t="str">
        <f>IF($A1799 &lt;&gt; "",VLOOKUP($A1799,'Student reference sheet'!$A$2:$V$2329, 7,FALSE), "")</f>
        <v/>
      </c>
      <c r="L1799" s="30" t="str">
        <f>IF($A1799 ="", "", VLOOKUP($A1799, 'Student reference sheet'!$A$2:$Z$2603,23,FALSE))</f>
        <v/>
      </c>
      <c r="M1799" s="30" t="str">
        <f>IF($A1799 ="", "", VLOOKUP($A1799, 'Student reference sheet'!$A$2:$Z$2603,24,FALSE))</f>
        <v/>
      </c>
      <c r="N1799" s="30" t="str">
        <f>IF($A1799 ="", "", VLOOKUP($A1799, 'Student reference sheet'!$A$2:$Z$2603,26,FALSE))</f>
        <v/>
      </c>
      <c r="O1799" s="30" t="str">
        <f>IF($A1799 ="", "", VLOOKUP($A1799, 'Student reference sheet'!$A$2:$Z$2603,25,FALSE))</f>
        <v/>
      </c>
      <c r="P1799" s="39" t="str">
        <f>IF($A1799 = "", "", IF(OR(VLOOKUP($A1799,'Student reference sheet'!$A$2:$V$2400,8,FALSE) = "R",  VLOOKUP($A1799,'Student reference sheet'!$A$2:$V$2400,8,FALSE) = "L"), "X", ""))</f>
        <v/>
      </c>
      <c r="Q1799" s="39" t="str">
        <f>IF($A1799 ="", "", VLOOKUP($A1799, 'Student reference sheet'!$A$2:$V$2603,22,FALSE))</f>
        <v/>
      </c>
      <c r="R1799" s="39" t="str">
        <f>IF($A1799 &lt;&gt; "",VLOOKUP($A1799,'Student reference sheet'!$A$2:$V$2329, 5,FALSE), "")</f>
        <v/>
      </c>
      <c r="S1799" s="39" t="str">
        <f>IF($A1799 &lt;&gt; "",VLOOKUP($A1799,'Student reference sheet'!$A$2:$V$2329, 6,FALSE), "")</f>
        <v/>
      </c>
      <c r="T1799" s="30" t="str">
        <f>IF($A1799 = "","",
IF(VLOOKUP($A1799,'Student reference sheet'!$A$2:$V$2329, 10,FALSE) = "Y", "Hispanic",
IF(VLOOKUP($A1799,'Student reference sheet'!$A$2:$V$2329,11,FALSE) &lt;&gt; "",
IF(VLOOKUP($A1799,'Student reference sheet'!$A$2:$V$2329,11,FALSE) = "UNK", "Unknown", VLOOKUP(VALUE(VLOOKUP($A1799,'Student reference sheet'!$A$2:$V$2329,11,FALSE)),'Ethnicity Reference'!$A$2:$B$22,2,FALSE)),
IF(VLOOKUP($A1799,'Student reference sheet'!$A$2:$V$2329,9,FALSE) &lt;&gt; "", VLOOKUP(VALUE(VLOOKUP($A1799,'Student reference sheet'!$A$2:$V$2329,9,FALSE)),'Ethnicity Reference'!$A$2:$B$22,2,FALSE),"Unknown"))))</f>
        <v/>
      </c>
      <c r="U1799" s="35"/>
    </row>
    <row r="1800" spans="1:21" ht="15.75">
      <c r="A1800" s="47"/>
      <c r="B1800" s="33"/>
      <c r="C1800" s="39" t="str">
        <f>IF($A1800 &lt;&gt; "",VLOOKUP($A1800,'Student reference sheet'!$A$2:$V$2329, 3,FALSE), "")</f>
        <v/>
      </c>
      <c r="D1800" s="39" t="str">
        <f>IF($A1800 &lt;&gt; "",VLOOKUP($A1800,'Student reference sheet'!$A$2:$V$2329, 2,FALSE), "")</f>
        <v/>
      </c>
      <c r="E1800" s="35"/>
      <c r="F1800" s="34"/>
      <c r="G1800" s="40" t="str">
        <f t="shared" ca="1" si="84"/>
        <v/>
      </c>
      <c r="H1800" s="40" t="str">
        <f t="shared" ca="1" si="85"/>
        <v/>
      </c>
      <c r="I1800" s="36" t="str">
        <f>IF($A1800 = "", "",
IF(COUNTIF(MINIMUM_DAY_DATES[], Attendance!J1800) &gt; 0, VLOOKUP(Attendance!$G1800,MINIMUM_DAY_PERIOD_SCHEDULE[], 2,TRUE),
IF(COUNTIF(RALLY_DATES[], Attendance!J1800) &gt; 0, VLOOKUP(Attendance!$G1800,RALLY_PERIOD_SCHEDULE[], 2,TRUE),
IF(WEEKDAY(Attendance!$J1800) = 2,
       IF(COUNTIF(FINALS_WEEK_MONDAY_DATE[],Attendance!$J1800) &gt; 0, VLOOKUP(Attendance!$G1800,FINALS_WEEK_MONDAY_PERIOD_SCHEDULE[],2,TRUE),
       VLOOKUP(Attendance!$G1800,REGULAR_WEEK_SCHEDULE[],6,TRUE)),
IF(WEEKDAY($J1800) = 3,
       IF(COUNTIF(FINALS_WEEK_TUESDAY_DATE[],Attendance!$J1800) &gt; 0, VLOOKUP(Attendance!$G1800,FINALS_WEEK_TUESDAY_PERIOD_SCHEDULE[],2,TRUE),
       VLOOKUP(Attendance!$G1800,REGULAR_WEEK_SCHEDULE[[Tuesday]:[Period]],5,TRUE)),
IF(WEEKDAY(Attendance!$J1800) = 4,
        IF(COUNTIF(BLOCK_WEDNESDAY_DATES[],Attendance!$J1800) &gt; 0, VLOOKUP(Attendance!$G1800,BLOCK_WEDNESDAY_PERIOD_SCHEDULE[],2,TRUE),
        IF(COUNTIF(FINALS_WEEK_WEDNESDAY_DATE[],Attendance!$J1800) &gt; 0, VLOOKUP(Attendance!$G1800,FINALS_WEEK_WEDNESDAY_PERIOD_SCHEDULE[],2,TRUE),
       VLOOKUP(Attendance!$G1800,REGULAR_WEEK_SCHEDULE[[Wednesday]:[Period]],4,TRUE))),
IF(WEEKDAY($J1800) = 5,
       IF(COUNTIF(BLOCK_THURSDAY_DATES[],Attendance!$J1800) &gt; 0, VLOOKUP(Attendance!$G1800,BLOCK_THURSDAY_PERIOD_SCHEDULE[],2,TRUE),
       IF(COUNTIF(FINALS_WEEK_THURSDAY_DATE[],Attendance!$J1800) &gt; 0, VLOOKUP(Attendance!$G1800,FINALS_WEEK_THURSDAY_PERIOD_SCHEDULE[],2,TRUE),
       VLOOKUP(Attendance!$G1800,REGULAR_WEEK_SCHEDULE[[Thursday]:[Period]],3,TRUE))),
IF(WEEKDAY(Attendance!$J1800) = 6,
       IF(COUNTIF(FINALS_WEEK_FRIDAY_DATE[],Attendance!$J1800) &gt; 0, VLOOKUP(Attendance!$G1800,FINALS_WEEK_FRIDAY_PERIOD_SCHEDULE[],2,TRUE),
       VLOOKUP(Attendance!$G1800,REGULAR_WEEK_SCHEDULE[[Friday]:[Period]],2,TRUE))))))))))</f>
        <v/>
      </c>
      <c r="J1800" s="41" t="str">
        <f t="shared" ca="1" si="86"/>
        <v/>
      </c>
      <c r="K1800" s="41" t="str">
        <f>IF($A1800 &lt;&gt; "",VLOOKUP($A1800,'Student reference sheet'!$A$2:$V$2329, 7,FALSE), "")</f>
        <v/>
      </c>
      <c r="L1800" s="30" t="str">
        <f>IF($A1800 ="", "", VLOOKUP($A1800, 'Student reference sheet'!$A$2:$Z$2603,23,FALSE))</f>
        <v/>
      </c>
      <c r="M1800" s="30" t="str">
        <f>IF($A1800 ="", "", VLOOKUP($A1800, 'Student reference sheet'!$A$2:$Z$2603,24,FALSE))</f>
        <v/>
      </c>
      <c r="N1800" s="30" t="str">
        <f>IF($A1800 ="", "", VLOOKUP($A1800, 'Student reference sheet'!$A$2:$Z$2603,26,FALSE))</f>
        <v/>
      </c>
      <c r="O1800" s="30" t="str">
        <f>IF($A1800 ="", "", VLOOKUP($A1800, 'Student reference sheet'!$A$2:$Z$2603,25,FALSE))</f>
        <v/>
      </c>
      <c r="P1800" s="39" t="str">
        <f>IF($A1800 = "", "", IF(OR(VLOOKUP($A1800,'Student reference sheet'!$A$2:$V$2400,8,FALSE) = "R",  VLOOKUP($A1800,'Student reference sheet'!$A$2:$V$2400,8,FALSE) = "L"), "X", ""))</f>
        <v/>
      </c>
      <c r="Q1800" s="39" t="str">
        <f>IF($A1800 ="", "", VLOOKUP($A1800, 'Student reference sheet'!$A$2:$V$2603,22,FALSE))</f>
        <v/>
      </c>
      <c r="R1800" s="39" t="str">
        <f>IF($A1800 &lt;&gt; "",VLOOKUP($A1800,'Student reference sheet'!$A$2:$V$2329, 5,FALSE), "")</f>
        <v/>
      </c>
      <c r="S1800" s="39" t="str">
        <f>IF($A1800 &lt;&gt; "",VLOOKUP($A1800,'Student reference sheet'!$A$2:$V$2329, 6,FALSE), "")</f>
        <v/>
      </c>
      <c r="T1800" s="30" t="str">
        <f>IF($A1800 = "","",
IF(VLOOKUP($A1800,'Student reference sheet'!$A$2:$V$2329, 10,FALSE) = "Y", "Hispanic",
IF(VLOOKUP($A1800,'Student reference sheet'!$A$2:$V$2329,11,FALSE) &lt;&gt; "",
IF(VLOOKUP($A1800,'Student reference sheet'!$A$2:$V$2329,11,FALSE) = "UNK", "Unknown", VLOOKUP(VALUE(VLOOKUP($A1800,'Student reference sheet'!$A$2:$V$2329,11,FALSE)),'Ethnicity Reference'!$A$2:$B$22,2,FALSE)),
IF(VLOOKUP($A1800,'Student reference sheet'!$A$2:$V$2329,9,FALSE) &lt;&gt; "", VLOOKUP(VALUE(VLOOKUP($A1800,'Student reference sheet'!$A$2:$V$2329,9,FALSE)),'Ethnicity Reference'!$A$2:$B$22,2,FALSE),"Unknown"))))</f>
        <v/>
      </c>
      <c r="U1800" s="35"/>
    </row>
    <row r="1801" spans="1:21" ht="15.75">
      <c r="A1801" s="47"/>
      <c r="B1801" s="33"/>
      <c r="C1801" s="39" t="str">
        <f>IF($A1801 &lt;&gt; "",VLOOKUP($A1801,'Student reference sheet'!$A$2:$V$2329, 3,FALSE), "")</f>
        <v/>
      </c>
      <c r="D1801" s="39" t="str">
        <f>IF($A1801 &lt;&gt; "",VLOOKUP($A1801,'Student reference sheet'!$A$2:$V$2329, 2,FALSE), "")</f>
        <v/>
      </c>
      <c r="E1801" s="35"/>
      <c r="F1801" s="34"/>
      <c r="G1801" s="40" t="str">
        <f t="shared" ca="1" si="84"/>
        <v/>
      </c>
      <c r="H1801" s="40" t="str">
        <f t="shared" ca="1" si="85"/>
        <v/>
      </c>
      <c r="I1801" s="36" t="str">
        <f>IF($A1801 = "", "",
IF(COUNTIF(MINIMUM_DAY_DATES[], Attendance!J1801) &gt; 0, VLOOKUP(Attendance!$G1801,MINIMUM_DAY_PERIOD_SCHEDULE[], 2,TRUE),
IF(COUNTIF(RALLY_DATES[], Attendance!J1801) &gt; 0, VLOOKUP(Attendance!$G1801,RALLY_PERIOD_SCHEDULE[], 2,TRUE),
IF(WEEKDAY(Attendance!$J1801) = 2,
       IF(COUNTIF(FINALS_WEEK_MONDAY_DATE[],Attendance!$J1801) &gt; 0, VLOOKUP(Attendance!$G1801,FINALS_WEEK_MONDAY_PERIOD_SCHEDULE[],2,TRUE),
       VLOOKUP(Attendance!$G1801,REGULAR_WEEK_SCHEDULE[],6,TRUE)),
IF(WEEKDAY($J1801) = 3,
       IF(COUNTIF(FINALS_WEEK_TUESDAY_DATE[],Attendance!$J1801) &gt; 0, VLOOKUP(Attendance!$G1801,FINALS_WEEK_TUESDAY_PERIOD_SCHEDULE[],2,TRUE),
       VLOOKUP(Attendance!$G1801,REGULAR_WEEK_SCHEDULE[[Tuesday]:[Period]],5,TRUE)),
IF(WEEKDAY(Attendance!$J1801) = 4,
        IF(COUNTIF(BLOCK_WEDNESDAY_DATES[],Attendance!$J1801) &gt; 0, VLOOKUP(Attendance!$G1801,BLOCK_WEDNESDAY_PERIOD_SCHEDULE[],2,TRUE),
        IF(COUNTIF(FINALS_WEEK_WEDNESDAY_DATE[],Attendance!$J1801) &gt; 0, VLOOKUP(Attendance!$G1801,FINALS_WEEK_WEDNESDAY_PERIOD_SCHEDULE[],2,TRUE),
       VLOOKUP(Attendance!$G1801,REGULAR_WEEK_SCHEDULE[[Wednesday]:[Period]],4,TRUE))),
IF(WEEKDAY($J1801) = 5,
       IF(COUNTIF(BLOCK_THURSDAY_DATES[],Attendance!$J1801) &gt; 0, VLOOKUP(Attendance!$G1801,BLOCK_THURSDAY_PERIOD_SCHEDULE[],2,TRUE),
       IF(COUNTIF(FINALS_WEEK_THURSDAY_DATE[],Attendance!$J1801) &gt; 0, VLOOKUP(Attendance!$G1801,FINALS_WEEK_THURSDAY_PERIOD_SCHEDULE[],2,TRUE),
       VLOOKUP(Attendance!$G1801,REGULAR_WEEK_SCHEDULE[[Thursday]:[Period]],3,TRUE))),
IF(WEEKDAY(Attendance!$J1801) = 6,
       IF(COUNTIF(FINALS_WEEK_FRIDAY_DATE[],Attendance!$J1801) &gt; 0, VLOOKUP(Attendance!$G1801,FINALS_WEEK_FRIDAY_PERIOD_SCHEDULE[],2,TRUE),
       VLOOKUP(Attendance!$G1801,REGULAR_WEEK_SCHEDULE[[Friday]:[Period]],2,TRUE))))))))))</f>
        <v/>
      </c>
      <c r="J1801" s="41" t="str">
        <f t="shared" ca="1" si="86"/>
        <v/>
      </c>
      <c r="K1801" s="41" t="str">
        <f>IF($A1801 &lt;&gt; "",VLOOKUP($A1801,'Student reference sheet'!$A$2:$V$2329, 7,FALSE), "")</f>
        <v/>
      </c>
      <c r="L1801" s="30" t="str">
        <f>IF($A1801 ="", "", VLOOKUP($A1801, 'Student reference sheet'!$A$2:$Z$2603,23,FALSE))</f>
        <v/>
      </c>
      <c r="M1801" s="30" t="str">
        <f>IF($A1801 ="", "", VLOOKUP($A1801, 'Student reference sheet'!$A$2:$Z$2603,24,FALSE))</f>
        <v/>
      </c>
      <c r="N1801" s="30" t="str">
        <f>IF($A1801 ="", "", VLOOKUP($A1801, 'Student reference sheet'!$A$2:$Z$2603,26,FALSE))</f>
        <v/>
      </c>
      <c r="O1801" s="30" t="str">
        <f>IF($A1801 ="", "", VLOOKUP($A1801, 'Student reference sheet'!$A$2:$Z$2603,25,FALSE))</f>
        <v/>
      </c>
      <c r="P1801" s="39" t="str">
        <f>IF($A1801 = "", "", IF(OR(VLOOKUP($A1801,'Student reference sheet'!$A$2:$V$2400,8,FALSE) = "R",  VLOOKUP($A1801,'Student reference sheet'!$A$2:$V$2400,8,FALSE) = "L"), "X", ""))</f>
        <v/>
      </c>
      <c r="Q1801" s="39" t="str">
        <f>IF($A1801 ="", "", VLOOKUP($A1801, 'Student reference sheet'!$A$2:$V$2603,22,FALSE))</f>
        <v/>
      </c>
      <c r="R1801" s="39" t="str">
        <f>IF($A1801 &lt;&gt; "",VLOOKUP($A1801,'Student reference sheet'!$A$2:$V$2329, 5,FALSE), "")</f>
        <v/>
      </c>
      <c r="S1801" s="39" t="str">
        <f>IF($A1801 &lt;&gt; "",VLOOKUP($A1801,'Student reference sheet'!$A$2:$V$2329, 6,FALSE), "")</f>
        <v/>
      </c>
      <c r="T1801" s="30" t="str">
        <f>IF($A1801 = "","",
IF(VLOOKUP($A1801,'Student reference sheet'!$A$2:$V$2329, 10,FALSE) = "Y", "Hispanic",
IF(VLOOKUP($A1801,'Student reference sheet'!$A$2:$V$2329,11,FALSE) &lt;&gt; "",
IF(VLOOKUP($A1801,'Student reference sheet'!$A$2:$V$2329,11,FALSE) = "UNK", "Unknown", VLOOKUP(VALUE(VLOOKUP($A1801,'Student reference sheet'!$A$2:$V$2329,11,FALSE)),'Ethnicity Reference'!$A$2:$B$22,2,FALSE)),
IF(VLOOKUP($A1801,'Student reference sheet'!$A$2:$V$2329,9,FALSE) &lt;&gt; "", VLOOKUP(VALUE(VLOOKUP($A1801,'Student reference sheet'!$A$2:$V$2329,9,FALSE)),'Ethnicity Reference'!$A$2:$B$22,2,FALSE),"Unknown"))))</f>
        <v/>
      </c>
      <c r="U1801" s="35"/>
    </row>
    <row r="1802" spans="1:21" ht="15.75">
      <c r="A1802" s="47"/>
      <c r="B1802" s="33"/>
      <c r="C1802" s="39" t="str">
        <f>IF($A1802 &lt;&gt; "",VLOOKUP($A1802,'Student reference sheet'!$A$2:$V$2329, 3,FALSE), "")</f>
        <v/>
      </c>
      <c r="D1802" s="39" t="str">
        <f>IF($A1802 &lt;&gt; "",VLOOKUP($A1802,'Student reference sheet'!$A$2:$V$2329, 2,FALSE), "")</f>
        <v/>
      </c>
      <c r="E1802" s="35"/>
      <c r="F1802" s="34"/>
      <c r="G1802" s="40" t="str">
        <f t="shared" ref="G1802:G1865" ca="1" si="87">IF(A1802 &lt;&gt;"", IF(G1802 = "",NOW() - TODAY(), G1802), "")</f>
        <v/>
      </c>
      <c r="H1802" s="40" t="str">
        <f t="shared" ref="H1802:H1865" ca="1" si="88">IF(B1802 &lt;&gt;"", IF(H1802 = "",NOW() - TODAY(), H1802), "")</f>
        <v/>
      </c>
      <c r="I1802" s="36" t="str">
        <f>IF($A1802 = "", "",
IF(COUNTIF(MINIMUM_DAY_DATES[], Attendance!J1802) &gt; 0, VLOOKUP(Attendance!$G1802,MINIMUM_DAY_PERIOD_SCHEDULE[], 2,TRUE),
IF(COUNTIF(RALLY_DATES[], Attendance!J1802) &gt; 0, VLOOKUP(Attendance!$G1802,RALLY_PERIOD_SCHEDULE[], 2,TRUE),
IF(WEEKDAY(Attendance!$J1802) = 2,
       IF(COUNTIF(FINALS_WEEK_MONDAY_DATE[],Attendance!$J1802) &gt; 0, VLOOKUP(Attendance!$G1802,FINALS_WEEK_MONDAY_PERIOD_SCHEDULE[],2,TRUE),
       VLOOKUP(Attendance!$G1802,REGULAR_WEEK_SCHEDULE[],6,TRUE)),
IF(WEEKDAY($J1802) = 3,
       IF(COUNTIF(FINALS_WEEK_TUESDAY_DATE[],Attendance!$J1802) &gt; 0, VLOOKUP(Attendance!$G1802,FINALS_WEEK_TUESDAY_PERIOD_SCHEDULE[],2,TRUE),
       VLOOKUP(Attendance!$G1802,REGULAR_WEEK_SCHEDULE[[Tuesday]:[Period]],5,TRUE)),
IF(WEEKDAY(Attendance!$J1802) = 4,
        IF(COUNTIF(BLOCK_WEDNESDAY_DATES[],Attendance!$J1802) &gt; 0, VLOOKUP(Attendance!$G1802,BLOCK_WEDNESDAY_PERIOD_SCHEDULE[],2,TRUE),
        IF(COUNTIF(FINALS_WEEK_WEDNESDAY_DATE[],Attendance!$J1802) &gt; 0, VLOOKUP(Attendance!$G1802,FINALS_WEEK_WEDNESDAY_PERIOD_SCHEDULE[],2,TRUE),
       VLOOKUP(Attendance!$G1802,REGULAR_WEEK_SCHEDULE[[Wednesday]:[Period]],4,TRUE))),
IF(WEEKDAY($J1802) = 5,
       IF(COUNTIF(BLOCK_THURSDAY_DATES[],Attendance!$J1802) &gt; 0, VLOOKUP(Attendance!$G1802,BLOCK_THURSDAY_PERIOD_SCHEDULE[],2,TRUE),
       IF(COUNTIF(FINALS_WEEK_THURSDAY_DATE[],Attendance!$J1802) &gt; 0, VLOOKUP(Attendance!$G1802,FINALS_WEEK_THURSDAY_PERIOD_SCHEDULE[],2,TRUE),
       VLOOKUP(Attendance!$G1802,REGULAR_WEEK_SCHEDULE[[Thursday]:[Period]],3,TRUE))),
IF(WEEKDAY(Attendance!$J1802) = 6,
       IF(COUNTIF(FINALS_WEEK_FRIDAY_DATE[],Attendance!$J1802) &gt; 0, VLOOKUP(Attendance!$G1802,FINALS_WEEK_FRIDAY_PERIOD_SCHEDULE[],2,TRUE),
       VLOOKUP(Attendance!$G1802,REGULAR_WEEK_SCHEDULE[[Friday]:[Period]],2,TRUE))))))))))</f>
        <v/>
      </c>
      <c r="J1802" s="41" t="str">
        <f t="shared" ref="J1802:J1865" ca="1" si="89">IF(A1802 &lt;&gt;"", IF(J1802 = "",TODAY(), J1802), "")</f>
        <v/>
      </c>
      <c r="K1802" s="41" t="str">
        <f>IF($A1802 &lt;&gt; "",VLOOKUP($A1802,'Student reference sheet'!$A$2:$V$2329, 7,FALSE), "")</f>
        <v/>
      </c>
      <c r="L1802" s="30" t="str">
        <f>IF($A1802 ="", "", VLOOKUP($A1802, 'Student reference sheet'!$A$2:$Z$2603,23,FALSE))</f>
        <v/>
      </c>
      <c r="M1802" s="30" t="str">
        <f>IF($A1802 ="", "", VLOOKUP($A1802, 'Student reference sheet'!$A$2:$Z$2603,24,FALSE))</f>
        <v/>
      </c>
      <c r="N1802" s="30" t="str">
        <f>IF($A1802 ="", "", VLOOKUP($A1802, 'Student reference sheet'!$A$2:$Z$2603,26,FALSE))</f>
        <v/>
      </c>
      <c r="O1802" s="30" t="str">
        <f>IF($A1802 ="", "", VLOOKUP($A1802, 'Student reference sheet'!$A$2:$Z$2603,25,FALSE))</f>
        <v/>
      </c>
      <c r="P1802" s="39" t="str">
        <f>IF($A1802 = "", "", IF(OR(VLOOKUP($A1802,'Student reference sheet'!$A$2:$V$2400,8,FALSE) = "R",  VLOOKUP($A1802,'Student reference sheet'!$A$2:$V$2400,8,FALSE) = "L"), "X", ""))</f>
        <v/>
      </c>
      <c r="Q1802" s="39" t="str">
        <f>IF($A1802 ="", "", VLOOKUP($A1802, 'Student reference sheet'!$A$2:$V$2603,22,FALSE))</f>
        <v/>
      </c>
      <c r="R1802" s="39" t="str">
        <f>IF($A1802 &lt;&gt; "",VLOOKUP($A1802,'Student reference sheet'!$A$2:$V$2329, 5,FALSE), "")</f>
        <v/>
      </c>
      <c r="S1802" s="39" t="str">
        <f>IF($A1802 &lt;&gt; "",VLOOKUP($A1802,'Student reference sheet'!$A$2:$V$2329, 6,FALSE), "")</f>
        <v/>
      </c>
      <c r="T1802" s="30" t="str">
        <f>IF($A1802 = "","",
IF(VLOOKUP($A1802,'Student reference sheet'!$A$2:$V$2329, 10,FALSE) = "Y", "Hispanic",
IF(VLOOKUP($A1802,'Student reference sheet'!$A$2:$V$2329,11,FALSE) &lt;&gt; "",
IF(VLOOKUP($A1802,'Student reference sheet'!$A$2:$V$2329,11,FALSE) = "UNK", "Unknown", VLOOKUP(VALUE(VLOOKUP($A1802,'Student reference sheet'!$A$2:$V$2329,11,FALSE)),'Ethnicity Reference'!$A$2:$B$22,2,FALSE)),
IF(VLOOKUP($A1802,'Student reference sheet'!$A$2:$V$2329,9,FALSE) &lt;&gt; "", VLOOKUP(VALUE(VLOOKUP($A1802,'Student reference sheet'!$A$2:$V$2329,9,FALSE)),'Ethnicity Reference'!$A$2:$B$22,2,FALSE),"Unknown"))))</f>
        <v/>
      </c>
      <c r="U1802" s="35"/>
    </row>
    <row r="1803" spans="1:21" ht="15.75">
      <c r="A1803" s="47"/>
      <c r="B1803" s="33"/>
      <c r="C1803" s="39" t="str">
        <f>IF($A1803 &lt;&gt; "",VLOOKUP($A1803,'Student reference sheet'!$A$2:$V$2329, 3,FALSE), "")</f>
        <v/>
      </c>
      <c r="D1803" s="39" t="str">
        <f>IF($A1803 &lt;&gt; "",VLOOKUP($A1803,'Student reference sheet'!$A$2:$V$2329, 2,FALSE), "")</f>
        <v/>
      </c>
      <c r="E1803" s="35"/>
      <c r="F1803" s="34"/>
      <c r="G1803" s="40" t="str">
        <f t="shared" ca="1" si="87"/>
        <v/>
      </c>
      <c r="H1803" s="40" t="str">
        <f t="shared" ca="1" si="88"/>
        <v/>
      </c>
      <c r="I1803" s="36" t="str">
        <f>IF($A1803 = "", "",
IF(COUNTIF(MINIMUM_DAY_DATES[], Attendance!J1803) &gt; 0, VLOOKUP(Attendance!$G1803,MINIMUM_DAY_PERIOD_SCHEDULE[], 2,TRUE),
IF(COUNTIF(RALLY_DATES[], Attendance!J1803) &gt; 0, VLOOKUP(Attendance!$G1803,RALLY_PERIOD_SCHEDULE[], 2,TRUE),
IF(WEEKDAY(Attendance!$J1803) = 2,
       IF(COUNTIF(FINALS_WEEK_MONDAY_DATE[],Attendance!$J1803) &gt; 0, VLOOKUP(Attendance!$G1803,FINALS_WEEK_MONDAY_PERIOD_SCHEDULE[],2,TRUE),
       VLOOKUP(Attendance!$G1803,REGULAR_WEEK_SCHEDULE[],6,TRUE)),
IF(WEEKDAY($J1803) = 3,
       IF(COUNTIF(FINALS_WEEK_TUESDAY_DATE[],Attendance!$J1803) &gt; 0, VLOOKUP(Attendance!$G1803,FINALS_WEEK_TUESDAY_PERIOD_SCHEDULE[],2,TRUE),
       VLOOKUP(Attendance!$G1803,REGULAR_WEEK_SCHEDULE[[Tuesday]:[Period]],5,TRUE)),
IF(WEEKDAY(Attendance!$J1803) = 4,
        IF(COUNTIF(BLOCK_WEDNESDAY_DATES[],Attendance!$J1803) &gt; 0, VLOOKUP(Attendance!$G1803,BLOCK_WEDNESDAY_PERIOD_SCHEDULE[],2,TRUE),
        IF(COUNTIF(FINALS_WEEK_WEDNESDAY_DATE[],Attendance!$J1803) &gt; 0, VLOOKUP(Attendance!$G1803,FINALS_WEEK_WEDNESDAY_PERIOD_SCHEDULE[],2,TRUE),
       VLOOKUP(Attendance!$G1803,REGULAR_WEEK_SCHEDULE[[Wednesday]:[Period]],4,TRUE))),
IF(WEEKDAY($J1803) = 5,
       IF(COUNTIF(BLOCK_THURSDAY_DATES[],Attendance!$J1803) &gt; 0, VLOOKUP(Attendance!$G1803,BLOCK_THURSDAY_PERIOD_SCHEDULE[],2,TRUE),
       IF(COUNTIF(FINALS_WEEK_THURSDAY_DATE[],Attendance!$J1803) &gt; 0, VLOOKUP(Attendance!$G1803,FINALS_WEEK_THURSDAY_PERIOD_SCHEDULE[],2,TRUE),
       VLOOKUP(Attendance!$G1803,REGULAR_WEEK_SCHEDULE[[Thursday]:[Period]],3,TRUE))),
IF(WEEKDAY(Attendance!$J1803) = 6,
       IF(COUNTIF(FINALS_WEEK_FRIDAY_DATE[],Attendance!$J1803) &gt; 0, VLOOKUP(Attendance!$G1803,FINALS_WEEK_FRIDAY_PERIOD_SCHEDULE[],2,TRUE),
       VLOOKUP(Attendance!$G1803,REGULAR_WEEK_SCHEDULE[[Friday]:[Period]],2,TRUE))))))))))</f>
        <v/>
      </c>
      <c r="J1803" s="41" t="str">
        <f t="shared" ca="1" si="89"/>
        <v/>
      </c>
      <c r="K1803" s="41" t="str">
        <f>IF($A1803 &lt;&gt; "",VLOOKUP($A1803,'Student reference sheet'!$A$2:$V$2329, 7,FALSE), "")</f>
        <v/>
      </c>
      <c r="L1803" s="30" t="str">
        <f>IF($A1803 ="", "", VLOOKUP($A1803, 'Student reference sheet'!$A$2:$Z$2603,23,FALSE))</f>
        <v/>
      </c>
      <c r="M1803" s="30" t="str">
        <f>IF($A1803 ="", "", VLOOKUP($A1803, 'Student reference sheet'!$A$2:$Z$2603,24,FALSE))</f>
        <v/>
      </c>
      <c r="N1803" s="30" t="str">
        <f>IF($A1803 ="", "", VLOOKUP($A1803, 'Student reference sheet'!$A$2:$Z$2603,26,FALSE))</f>
        <v/>
      </c>
      <c r="O1803" s="30" t="str">
        <f>IF($A1803 ="", "", VLOOKUP($A1803, 'Student reference sheet'!$A$2:$Z$2603,25,FALSE))</f>
        <v/>
      </c>
      <c r="P1803" s="39" t="str">
        <f>IF($A1803 = "", "", IF(OR(VLOOKUP($A1803,'Student reference sheet'!$A$2:$V$2400,8,FALSE) = "R",  VLOOKUP($A1803,'Student reference sheet'!$A$2:$V$2400,8,FALSE) = "L"), "X", ""))</f>
        <v/>
      </c>
      <c r="Q1803" s="39" t="str">
        <f>IF($A1803 ="", "", VLOOKUP($A1803, 'Student reference sheet'!$A$2:$V$2603,22,FALSE))</f>
        <v/>
      </c>
      <c r="R1803" s="39" t="str">
        <f>IF($A1803 &lt;&gt; "",VLOOKUP($A1803,'Student reference sheet'!$A$2:$V$2329, 5,FALSE), "")</f>
        <v/>
      </c>
      <c r="S1803" s="39" t="str">
        <f>IF($A1803 &lt;&gt; "",VLOOKUP($A1803,'Student reference sheet'!$A$2:$V$2329, 6,FALSE), "")</f>
        <v/>
      </c>
      <c r="T1803" s="30" t="str">
        <f>IF($A1803 = "","",
IF(VLOOKUP($A1803,'Student reference sheet'!$A$2:$V$2329, 10,FALSE) = "Y", "Hispanic",
IF(VLOOKUP($A1803,'Student reference sheet'!$A$2:$V$2329,11,FALSE) &lt;&gt; "",
IF(VLOOKUP($A1803,'Student reference sheet'!$A$2:$V$2329,11,FALSE) = "UNK", "Unknown", VLOOKUP(VALUE(VLOOKUP($A1803,'Student reference sheet'!$A$2:$V$2329,11,FALSE)),'Ethnicity Reference'!$A$2:$B$22,2,FALSE)),
IF(VLOOKUP($A1803,'Student reference sheet'!$A$2:$V$2329,9,FALSE) &lt;&gt; "", VLOOKUP(VALUE(VLOOKUP($A1803,'Student reference sheet'!$A$2:$V$2329,9,FALSE)),'Ethnicity Reference'!$A$2:$B$22,2,FALSE),"Unknown"))))</f>
        <v/>
      </c>
      <c r="U1803" s="35"/>
    </row>
    <row r="1804" spans="1:21" ht="15.75">
      <c r="A1804" s="47"/>
      <c r="B1804" s="33"/>
      <c r="C1804" s="39" t="str">
        <f>IF($A1804 &lt;&gt; "",VLOOKUP($A1804,'Student reference sheet'!$A$2:$V$2329, 3,FALSE), "")</f>
        <v/>
      </c>
      <c r="D1804" s="39" t="str">
        <f>IF($A1804 &lt;&gt; "",VLOOKUP($A1804,'Student reference sheet'!$A$2:$V$2329, 2,FALSE), "")</f>
        <v/>
      </c>
      <c r="E1804" s="35"/>
      <c r="F1804" s="34"/>
      <c r="G1804" s="40" t="str">
        <f t="shared" ca="1" si="87"/>
        <v/>
      </c>
      <c r="H1804" s="40" t="str">
        <f t="shared" ca="1" si="88"/>
        <v/>
      </c>
      <c r="I1804" s="36" t="str">
        <f>IF($A1804 = "", "",
IF(COUNTIF(MINIMUM_DAY_DATES[], Attendance!J1804) &gt; 0, VLOOKUP(Attendance!$G1804,MINIMUM_DAY_PERIOD_SCHEDULE[], 2,TRUE),
IF(COUNTIF(RALLY_DATES[], Attendance!J1804) &gt; 0, VLOOKUP(Attendance!$G1804,RALLY_PERIOD_SCHEDULE[], 2,TRUE),
IF(WEEKDAY(Attendance!$J1804) = 2,
       IF(COUNTIF(FINALS_WEEK_MONDAY_DATE[],Attendance!$J1804) &gt; 0, VLOOKUP(Attendance!$G1804,FINALS_WEEK_MONDAY_PERIOD_SCHEDULE[],2,TRUE),
       VLOOKUP(Attendance!$G1804,REGULAR_WEEK_SCHEDULE[],6,TRUE)),
IF(WEEKDAY($J1804) = 3,
       IF(COUNTIF(FINALS_WEEK_TUESDAY_DATE[],Attendance!$J1804) &gt; 0, VLOOKUP(Attendance!$G1804,FINALS_WEEK_TUESDAY_PERIOD_SCHEDULE[],2,TRUE),
       VLOOKUP(Attendance!$G1804,REGULAR_WEEK_SCHEDULE[[Tuesday]:[Period]],5,TRUE)),
IF(WEEKDAY(Attendance!$J1804) = 4,
        IF(COUNTIF(BLOCK_WEDNESDAY_DATES[],Attendance!$J1804) &gt; 0, VLOOKUP(Attendance!$G1804,BLOCK_WEDNESDAY_PERIOD_SCHEDULE[],2,TRUE),
        IF(COUNTIF(FINALS_WEEK_WEDNESDAY_DATE[],Attendance!$J1804) &gt; 0, VLOOKUP(Attendance!$G1804,FINALS_WEEK_WEDNESDAY_PERIOD_SCHEDULE[],2,TRUE),
       VLOOKUP(Attendance!$G1804,REGULAR_WEEK_SCHEDULE[[Wednesday]:[Period]],4,TRUE))),
IF(WEEKDAY($J1804) = 5,
       IF(COUNTIF(BLOCK_THURSDAY_DATES[],Attendance!$J1804) &gt; 0, VLOOKUP(Attendance!$G1804,BLOCK_THURSDAY_PERIOD_SCHEDULE[],2,TRUE),
       IF(COUNTIF(FINALS_WEEK_THURSDAY_DATE[],Attendance!$J1804) &gt; 0, VLOOKUP(Attendance!$G1804,FINALS_WEEK_THURSDAY_PERIOD_SCHEDULE[],2,TRUE),
       VLOOKUP(Attendance!$G1804,REGULAR_WEEK_SCHEDULE[[Thursday]:[Period]],3,TRUE))),
IF(WEEKDAY(Attendance!$J1804) = 6,
       IF(COUNTIF(FINALS_WEEK_FRIDAY_DATE[],Attendance!$J1804) &gt; 0, VLOOKUP(Attendance!$G1804,FINALS_WEEK_FRIDAY_PERIOD_SCHEDULE[],2,TRUE),
       VLOOKUP(Attendance!$G1804,REGULAR_WEEK_SCHEDULE[[Friday]:[Period]],2,TRUE))))))))))</f>
        <v/>
      </c>
      <c r="J1804" s="41" t="str">
        <f t="shared" ca="1" si="89"/>
        <v/>
      </c>
      <c r="K1804" s="41" t="str">
        <f>IF($A1804 &lt;&gt; "",VLOOKUP($A1804,'Student reference sheet'!$A$2:$V$2329, 7,FALSE), "")</f>
        <v/>
      </c>
      <c r="L1804" s="30" t="str">
        <f>IF($A1804 ="", "", VLOOKUP($A1804, 'Student reference sheet'!$A$2:$Z$2603,23,FALSE))</f>
        <v/>
      </c>
      <c r="M1804" s="30" t="str">
        <f>IF($A1804 ="", "", VLOOKUP($A1804, 'Student reference sheet'!$A$2:$Z$2603,24,FALSE))</f>
        <v/>
      </c>
      <c r="N1804" s="30" t="str">
        <f>IF($A1804 ="", "", VLOOKUP($A1804, 'Student reference sheet'!$A$2:$Z$2603,26,FALSE))</f>
        <v/>
      </c>
      <c r="O1804" s="30" t="str">
        <f>IF($A1804 ="", "", VLOOKUP($A1804, 'Student reference sheet'!$A$2:$Z$2603,25,FALSE))</f>
        <v/>
      </c>
      <c r="P1804" s="39" t="str">
        <f>IF($A1804 = "", "", IF(OR(VLOOKUP($A1804,'Student reference sheet'!$A$2:$V$2400,8,FALSE) = "R",  VLOOKUP($A1804,'Student reference sheet'!$A$2:$V$2400,8,FALSE) = "L"), "X", ""))</f>
        <v/>
      </c>
      <c r="Q1804" s="39" t="str">
        <f>IF($A1804 ="", "", VLOOKUP($A1804, 'Student reference sheet'!$A$2:$V$2603,22,FALSE))</f>
        <v/>
      </c>
      <c r="R1804" s="39" t="str">
        <f>IF($A1804 &lt;&gt; "",VLOOKUP($A1804,'Student reference sheet'!$A$2:$V$2329, 5,FALSE), "")</f>
        <v/>
      </c>
      <c r="S1804" s="39" t="str">
        <f>IF($A1804 &lt;&gt; "",VLOOKUP($A1804,'Student reference sheet'!$A$2:$V$2329, 6,FALSE), "")</f>
        <v/>
      </c>
      <c r="T1804" s="30" t="str">
        <f>IF($A1804 = "","",
IF(VLOOKUP($A1804,'Student reference sheet'!$A$2:$V$2329, 10,FALSE) = "Y", "Hispanic",
IF(VLOOKUP($A1804,'Student reference sheet'!$A$2:$V$2329,11,FALSE) &lt;&gt; "",
IF(VLOOKUP($A1804,'Student reference sheet'!$A$2:$V$2329,11,FALSE) = "UNK", "Unknown", VLOOKUP(VALUE(VLOOKUP($A1804,'Student reference sheet'!$A$2:$V$2329,11,FALSE)),'Ethnicity Reference'!$A$2:$B$22,2,FALSE)),
IF(VLOOKUP($A1804,'Student reference sheet'!$A$2:$V$2329,9,FALSE) &lt;&gt; "", VLOOKUP(VALUE(VLOOKUP($A1804,'Student reference sheet'!$A$2:$V$2329,9,FALSE)),'Ethnicity Reference'!$A$2:$B$22,2,FALSE),"Unknown"))))</f>
        <v/>
      </c>
      <c r="U1804" s="35"/>
    </row>
    <row r="1805" spans="1:21" ht="15.75">
      <c r="A1805" s="47"/>
      <c r="B1805" s="33"/>
      <c r="C1805" s="39" t="str">
        <f>IF($A1805 &lt;&gt; "",VLOOKUP($A1805,'Student reference sheet'!$A$2:$V$2329, 3,FALSE), "")</f>
        <v/>
      </c>
      <c r="D1805" s="39" t="str">
        <f>IF($A1805 &lt;&gt; "",VLOOKUP($A1805,'Student reference sheet'!$A$2:$V$2329, 2,FALSE), "")</f>
        <v/>
      </c>
      <c r="E1805" s="35"/>
      <c r="F1805" s="34"/>
      <c r="G1805" s="40" t="str">
        <f t="shared" ca="1" si="87"/>
        <v/>
      </c>
      <c r="H1805" s="40" t="str">
        <f t="shared" ca="1" si="88"/>
        <v/>
      </c>
      <c r="I1805" s="36" t="str">
        <f>IF($A1805 = "", "",
IF(COUNTIF(MINIMUM_DAY_DATES[], Attendance!J1805) &gt; 0, VLOOKUP(Attendance!$G1805,MINIMUM_DAY_PERIOD_SCHEDULE[], 2,TRUE),
IF(COUNTIF(RALLY_DATES[], Attendance!J1805) &gt; 0, VLOOKUP(Attendance!$G1805,RALLY_PERIOD_SCHEDULE[], 2,TRUE),
IF(WEEKDAY(Attendance!$J1805) = 2,
       IF(COUNTIF(FINALS_WEEK_MONDAY_DATE[],Attendance!$J1805) &gt; 0, VLOOKUP(Attendance!$G1805,FINALS_WEEK_MONDAY_PERIOD_SCHEDULE[],2,TRUE),
       VLOOKUP(Attendance!$G1805,REGULAR_WEEK_SCHEDULE[],6,TRUE)),
IF(WEEKDAY($J1805) = 3,
       IF(COUNTIF(FINALS_WEEK_TUESDAY_DATE[],Attendance!$J1805) &gt; 0, VLOOKUP(Attendance!$G1805,FINALS_WEEK_TUESDAY_PERIOD_SCHEDULE[],2,TRUE),
       VLOOKUP(Attendance!$G1805,REGULAR_WEEK_SCHEDULE[[Tuesday]:[Period]],5,TRUE)),
IF(WEEKDAY(Attendance!$J1805) = 4,
        IF(COUNTIF(BLOCK_WEDNESDAY_DATES[],Attendance!$J1805) &gt; 0, VLOOKUP(Attendance!$G1805,BLOCK_WEDNESDAY_PERIOD_SCHEDULE[],2,TRUE),
        IF(COUNTIF(FINALS_WEEK_WEDNESDAY_DATE[],Attendance!$J1805) &gt; 0, VLOOKUP(Attendance!$G1805,FINALS_WEEK_WEDNESDAY_PERIOD_SCHEDULE[],2,TRUE),
       VLOOKUP(Attendance!$G1805,REGULAR_WEEK_SCHEDULE[[Wednesday]:[Period]],4,TRUE))),
IF(WEEKDAY($J1805) = 5,
       IF(COUNTIF(BLOCK_THURSDAY_DATES[],Attendance!$J1805) &gt; 0, VLOOKUP(Attendance!$G1805,BLOCK_THURSDAY_PERIOD_SCHEDULE[],2,TRUE),
       IF(COUNTIF(FINALS_WEEK_THURSDAY_DATE[],Attendance!$J1805) &gt; 0, VLOOKUP(Attendance!$G1805,FINALS_WEEK_THURSDAY_PERIOD_SCHEDULE[],2,TRUE),
       VLOOKUP(Attendance!$G1805,REGULAR_WEEK_SCHEDULE[[Thursday]:[Period]],3,TRUE))),
IF(WEEKDAY(Attendance!$J1805) = 6,
       IF(COUNTIF(FINALS_WEEK_FRIDAY_DATE[],Attendance!$J1805) &gt; 0, VLOOKUP(Attendance!$G1805,FINALS_WEEK_FRIDAY_PERIOD_SCHEDULE[],2,TRUE),
       VLOOKUP(Attendance!$G1805,REGULAR_WEEK_SCHEDULE[[Friday]:[Period]],2,TRUE))))))))))</f>
        <v/>
      </c>
      <c r="J1805" s="41" t="str">
        <f t="shared" ca="1" si="89"/>
        <v/>
      </c>
      <c r="K1805" s="41" t="str">
        <f>IF($A1805 &lt;&gt; "",VLOOKUP($A1805,'Student reference sheet'!$A$2:$V$2329, 7,FALSE), "")</f>
        <v/>
      </c>
      <c r="L1805" s="30" t="str">
        <f>IF($A1805 ="", "", VLOOKUP($A1805, 'Student reference sheet'!$A$2:$Z$2603,23,FALSE))</f>
        <v/>
      </c>
      <c r="M1805" s="30" t="str">
        <f>IF($A1805 ="", "", VLOOKUP($A1805, 'Student reference sheet'!$A$2:$Z$2603,24,FALSE))</f>
        <v/>
      </c>
      <c r="N1805" s="30" t="str">
        <f>IF($A1805 ="", "", VLOOKUP($A1805, 'Student reference sheet'!$A$2:$Z$2603,26,FALSE))</f>
        <v/>
      </c>
      <c r="O1805" s="30" t="str">
        <f>IF($A1805 ="", "", VLOOKUP($A1805, 'Student reference sheet'!$A$2:$Z$2603,25,FALSE))</f>
        <v/>
      </c>
      <c r="P1805" s="39" t="str">
        <f>IF($A1805 = "", "", IF(OR(VLOOKUP($A1805,'Student reference sheet'!$A$2:$V$2400,8,FALSE) = "R",  VLOOKUP($A1805,'Student reference sheet'!$A$2:$V$2400,8,FALSE) = "L"), "X", ""))</f>
        <v/>
      </c>
      <c r="Q1805" s="39" t="str">
        <f>IF($A1805 ="", "", VLOOKUP($A1805, 'Student reference sheet'!$A$2:$V$2603,22,FALSE))</f>
        <v/>
      </c>
      <c r="R1805" s="39" t="str">
        <f>IF($A1805 &lt;&gt; "",VLOOKUP($A1805,'Student reference sheet'!$A$2:$V$2329, 5,FALSE), "")</f>
        <v/>
      </c>
      <c r="S1805" s="39" t="str">
        <f>IF($A1805 &lt;&gt; "",VLOOKUP($A1805,'Student reference sheet'!$A$2:$V$2329, 6,FALSE), "")</f>
        <v/>
      </c>
      <c r="T1805" s="30" t="str">
        <f>IF($A1805 = "","",
IF(VLOOKUP($A1805,'Student reference sheet'!$A$2:$V$2329, 10,FALSE) = "Y", "Hispanic",
IF(VLOOKUP($A1805,'Student reference sheet'!$A$2:$V$2329,11,FALSE) &lt;&gt; "",
IF(VLOOKUP($A1805,'Student reference sheet'!$A$2:$V$2329,11,FALSE) = "UNK", "Unknown", VLOOKUP(VALUE(VLOOKUP($A1805,'Student reference sheet'!$A$2:$V$2329,11,FALSE)),'Ethnicity Reference'!$A$2:$B$22,2,FALSE)),
IF(VLOOKUP($A1805,'Student reference sheet'!$A$2:$V$2329,9,FALSE) &lt;&gt; "", VLOOKUP(VALUE(VLOOKUP($A1805,'Student reference sheet'!$A$2:$V$2329,9,FALSE)),'Ethnicity Reference'!$A$2:$B$22,2,FALSE),"Unknown"))))</f>
        <v/>
      </c>
      <c r="U1805" s="35"/>
    </row>
    <row r="1806" spans="1:21" ht="15.75">
      <c r="A1806" s="47"/>
      <c r="B1806" s="33"/>
      <c r="C1806" s="39" t="str">
        <f>IF($A1806 &lt;&gt; "",VLOOKUP($A1806,'Student reference sheet'!$A$2:$V$2329, 3,FALSE), "")</f>
        <v/>
      </c>
      <c r="D1806" s="39" t="str">
        <f>IF($A1806 &lt;&gt; "",VLOOKUP($A1806,'Student reference sheet'!$A$2:$V$2329, 2,FALSE), "")</f>
        <v/>
      </c>
      <c r="E1806" s="35"/>
      <c r="F1806" s="34"/>
      <c r="G1806" s="40" t="str">
        <f t="shared" ca="1" si="87"/>
        <v/>
      </c>
      <c r="H1806" s="40" t="str">
        <f t="shared" ca="1" si="88"/>
        <v/>
      </c>
      <c r="I1806" s="36" t="str">
        <f>IF($A1806 = "", "",
IF(COUNTIF(MINIMUM_DAY_DATES[], Attendance!J1806) &gt; 0, VLOOKUP(Attendance!$G1806,MINIMUM_DAY_PERIOD_SCHEDULE[], 2,TRUE),
IF(COUNTIF(RALLY_DATES[], Attendance!J1806) &gt; 0, VLOOKUP(Attendance!$G1806,RALLY_PERIOD_SCHEDULE[], 2,TRUE),
IF(WEEKDAY(Attendance!$J1806) = 2,
       IF(COUNTIF(FINALS_WEEK_MONDAY_DATE[],Attendance!$J1806) &gt; 0, VLOOKUP(Attendance!$G1806,FINALS_WEEK_MONDAY_PERIOD_SCHEDULE[],2,TRUE),
       VLOOKUP(Attendance!$G1806,REGULAR_WEEK_SCHEDULE[],6,TRUE)),
IF(WEEKDAY($J1806) = 3,
       IF(COUNTIF(FINALS_WEEK_TUESDAY_DATE[],Attendance!$J1806) &gt; 0, VLOOKUP(Attendance!$G1806,FINALS_WEEK_TUESDAY_PERIOD_SCHEDULE[],2,TRUE),
       VLOOKUP(Attendance!$G1806,REGULAR_WEEK_SCHEDULE[[Tuesday]:[Period]],5,TRUE)),
IF(WEEKDAY(Attendance!$J1806) = 4,
        IF(COUNTIF(BLOCK_WEDNESDAY_DATES[],Attendance!$J1806) &gt; 0, VLOOKUP(Attendance!$G1806,BLOCK_WEDNESDAY_PERIOD_SCHEDULE[],2,TRUE),
        IF(COUNTIF(FINALS_WEEK_WEDNESDAY_DATE[],Attendance!$J1806) &gt; 0, VLOOKUP(Attendance!$G1806,FINALS_WEEK_WEDNESDAY_PERIOD_SCHEDULE[],2,TRUE),
       VLOOKUP(Attendance!$G1806,REGULAR_WEEK_SCHEDULE[[Wednesday]:[Period]],4,TRUE))),
IF(WEEKDAY($J1806) = 5,
       IF(COUNTIF(BLOCK_THURSDAY_DATES[],Attendance!$J1806) &gt; 0, VLOOKUP(Attendance!$G1806,BLOCK_THURSDAY_PERIOD_SCHEDULE[],2,TRUE),
       IF(COUNTIF(FINALS_WEEK_THURSDAY_DATE[],Attendance!$J1806) &gt; 0, VLOOKUP(Attendance!$G1806,FINALS_WEEK_THURSDAY_PERIOD_SCHEDULE[],2,TRUE),
       VLOOKUP(Attendance!$G1806,REGULAR_WEEK_SCHEDULE[[Thursday]:[Period]],3,TRUE))),
IF(WEEKDAY(Attendance!$J1806) = 6,
       IF(COUNTIF(FINALS_WEEK_FRIDAY_DATE[],Attendance!$J1806) &gt; 0, VLOOKUP(Attendance!$G1806,FINALS_WEEK_FRIDAY_PERIOD_SCHEDULE[],2,TRUE),
       VLOOKUP(Attendance!$G1806,REGULAR_WEEK_SCHEDULE[[Friday]:[Period]],2,TRUE))))))))))</f>
        <v/>
      </c>
      <c r="J1806" s="41" t="str">
        <f t="shared" ca="1" si="89"/>
        <v/>
      </c>
      <c r="K1806" s="41" t="str">
        <f>IF($A1806 &lt;&gt; "",VLOOKUP($A1806,'Student reference sheet'!$A$2:$V$2329, 7,FALSE), "")</f>
        <v/>
      </c>
      <c r="L1806" s="30" t="str">
        <f>IF($A1806 ="", "", VLOOKUP($A1806, 'Student reference sheet'!$A$2:$Z$2603,23,FALSE))</f>
        <v/>
      </c>
      <c r="M1806" s="30" t="str">
        <f>IF($A1806 ="", "", VLOOKUP($A1806, 'Student reference sheet'!$A$2:$Z$2603,24,FALSE))</f>
        <v/>
      </c>
      <c r="N1806" s="30" t="str">
        <f>IF($A1806 ="", "", VLOOKUP($A1806, 'Student reference sheet'!$A$2:$Z$2603,26,FALSE))</f>
        <v/>
      </c>
      <c r="O1806" s="30" t="str">
        <f>IF($A1806 ="", "", VLOOKUP($A1806, 'Student reference sheet'!$A$2:$Z$2603,25,FALSE))</f>
        <v/>
      </c>
      <c r="P1806" s="39" t="str">
        <f>IF($A1806 = "", "", IF(OR(VLOOKUP($A1806,'Student reference sheet'!$A$2:$V$2400,8,FALSE) = "R",  VLOOKUP($A1806,'Student reference sheet'!$A$2:$V$2400,8,FALSE) = "L"), "X", ""))</f>
        <v/>
      </c>
      <c r="Q1806" s="39" t="str">
        <f>IF($A1806 ="", "", VLOOKUP($A1806, 'Student reference sheet'!$A$2:$V$2603,22,FALSE))</f>
        <v/>
      </c>
      <c r="R1806" s="39" t="str">
        <f>IF($A1806 &lt;&gt; "",VLOOKUP($A1806,'Student reference sheet'!$A$2:$V$2329, 5,FALSE), "")</f>
        <v/>
      </c>
      <c r="S1806" s="39" t="str">
        <f>IF($A1806 &lt;&gt; "",VLOOKUP($A1806,'Student reference sheet'!$A$2:$V$2329, 6,FALSE), "")</f>
        <v/>
      </c>
      <c r="T1806" s="30" t="str">
        <f>IF($A1806 = "","",
IF(VLOOKUP($A1806,'Student reference sheet'!$A$2:$V$2329, 10,FALSE) = "Y", "Hispanic",
IF(VLOOKUP($A1806,'Student reference sheet'!$A$2:$V$2329,11,FALSE) &lt;&gt; "",
IF(VLOOKUP($A1806,'Student reference sheet'!$A$2:$V$2329,11,FALSE) = "UNK", "Unknown", VLOOKUP(VALUE(VLOOKUP($A1806,'Student reference sheet'!$A$2:$V$2329,11,FALSE)),'Ethnicity Reference'!$A$2:$B$22,2,FALSE)),
IF(VLOOKUP($A1806,'Student reference sheet'!$A$2:$V$2329,9,FALSE) &lt;&gt; "", VLOOKUP(VALUE(VLOOKUP($A1806,'Student reference sheet'!$A$2:$V$2329,9,FALSE)),'Ethnicity Reference'!$A$2:$B$22,2,FALSE),"Unknown"))))</f>
        <v/>
      </c>
      <c r="U1806" s="35"/>
    </row>
    <row r="1807" spans="1:21" ht="15.75">
      <c r="A1807" s="47"/>
      <c r="B1807" s="33"/>
      <c r="C1807" s="39" t="str">
        <f>IF($A1807 &lt;&gt; "",VLOOKUP($A1807,'Student reference sheet'!$A$2:$V$2329, 3,FALSE), "")</f>
        <v/>
      </c>
      <c r="D1807" s="39" t="str">
        <f>IF($A1807 &lt;&gt; "",VLOOKUP($A1807,'Student reference sheet'!$A$2:$V$2329, 2,FALSE), "")</f>
        <v/>
      </c>
      <c r="E1807" s="35"/>
      <c r="F1807" s="34"/>
      <c r="G1807" s="40" t="str">
        <f t="shared" ca="1" si="87"/>
        <v/>
      </c>
      <c r="H1807" s="40" t="str">
        <f t="shared" ca="1" si="88"/>
        <v/>
      </c>
      <c r="I1807" s="36" t="str">
        <f>IF($A1807 = "", "",
IF(COUNTIF(MINIMUM_DAY_DATES[], Attendance!J1807) &gt; 0, VLOOKUP(Attendance!$G1807,MINIMUM_DAY_PERIOD_SCHEDULE[], 2,TRUE),
IF(COUNTIF(RALLY_DATES[], Attendance!J1807) &gt; 0, VLOOKUP(Attendance!$G1807,RALLY_PERIOD_SCHEDULE[], 2,TRUE),
IF(WEEKDAY(Attendance!$J1807) = 2,
       IF(COUNTIF(FINALS_WEEK_MONDAY_DATE[],Attendance!$J1807) &gt; 0, VLOOKUP(Attendance!$G1807,FINALS_WEEK_MONDAY_PERIOD_SCHEDULE[],2,TRUE),
       VLOOKUP(Attendance!$G1807,REGULAR_WEEK_SCHEDULE[],6,TRUE)),
IF(WEEKDAY($J1807) = 3,
       IF(COUNTIF(FINALS_WEEK_TUESDAY_DATE[],Attendance!$J1807) &gt; 0, VLOOKUP(Attendance!$G1807,FINALS_WEEK_TUESDAY_PERIOD_SCHEDULE[],2,TRUE),
       VLOOKUP(Attendance!$G1807,REGULAR_WEEK_SCHEDULE[[Tuesday]:[Period]],5,TRUE)),
IF(WEEKDAY(Attendance!$J1807) = 4,
        IF(COUNTIF(BLOCK_WEDNESDAY_DATES[],Attendance!$J1807) &gt; 0, VLOOKUP(Attendance!$G1807,BLOCK_WEDNESDAY_PERIOD_SCHEDULE[],2,TRUE),
        IF(COUNTIF(FINALS_WEEK_WEDNESDAY_DATE[],Attendance!$J1807) &gt; 0, VLOOKUP(Attendance!$G1807,FINALS_WEEK_WEDNESDAY_PERIOD_SCHEDULE[],2,TRUE),
       VLOOKUP(Attendance!$G1807,REGULAR_WEEK_SCHEDULE[[Wednesday]:[Period]],4,TRUE))),
IF(WEEKDAY($J1807) = 5,
       IF(COUNTIF(BLOCK_THURSDAY_DATES[],Attendance!$J1807) &gt; 0, VLOOKUP(Attendance!$G1807,BLOCK_THURSDAY_PERIOD_SCHEDULE[],2,TRUE),
       IF(COUNTIF(FINALS_WEEK_THURSDAY_DATE[],Attendance!$J1807) &gt; 0, VLOOKUP(Attendance!$G1807,FINALS_WEEK_THURSDAY_PERIOD_SCHEDULE[],2,TRUE),
       VLOOKUP(Attendance!$G1807,REGULAR_WEEK_SCHEDULE[[Thursday]:[Period]],3,TRUE))),
IF(WEEKDAY(Attendance!$J1807) = 6,
       IF(COUNTIF(FINALS_WEEK_FRIDAY_DATE[],Attendance!$J1807) &gt; 0, VLOOKUP(Attendance!$G1807,FINALS_WEEK_FRIDAY_PERIOD_SCHEDULE[],2,TRUE),
       VLOOKUP(Attendance!$G1807,REGULAR_WEEK_SCHEDULE[[Friday]:[Period]],2,TRUE))))))))))</f>
        <v/>
      </c>
      <c r="J1807" s="41" t="str">
        <f t="shared" ca="1" si="89"/>
        <v/>
      </c>
      <c r="K1807" s="41" t="str">
        <f>IF($A1807 &lt;&gt; "",VLOOKUP($A1807,'Student reference sheet'!$A$2:$V$2329, 7,FALSE), "")</f>
        <v/>
      </c>
      <c r="L1807" s="30" t="str">
        <f>IF($A1807 ="", "", VLOOKUP($A1807, 'Student reference sheet'!$A$2:$Z$2603,23,FALSE))</f>
        <v/>
      </c>
      <c r="M1807" s="30" t="str">
        <f>IF($A1807 ="", "", VLOOKUP($A1807, 'Student reference sheet'!$A$2:$Z$2603,24,FALSE))</f>
        <v/>
      </c>
      <c r="N1807" s="30" t="str">
        <f>IF($A1807 ="", "", VLOOKUP($A1807, 'Student reference sheet'!$A$2:$Z$2603,26,FALSE))</f>
        <v/>
      </c>
      <c r="O1807" s="30" t="str">
        <f>IF($A1807 ="", "", VLOOKUP($A1807, 'Student reference sheet'!$A$2:$Z$2603,25,FALSE))</f>
        <v/>
      </c>
      <c r="P1807" s="39" t="str">
        <f>IF($A1807 = "", "", IF(OR(VLOOKUP($A1807,'Student reference sheet'!$A$2:$V$2400,8,FALSE) = "R",  VLOOKUP($A1807,'Student reference sheet'!$A$2:$V$2400,8,FALSE) = "L"), "X", ""))</f>
        <v/>
      </c>
      <c r="Q1807" s="39" t="str">
        <f>IF($A1807 ="", "", VLOOKUP($A1807, 'Student reference sheet'!$A$2:$V$2603,22,FALSE))</f>
        <v/>
      </c>
      <c r="R1807" s="39" t="str">
        <f>IF($A1807 &lt;&gt; "",VLOOKUP($A1807,'Student reference sheet'!$A$2:$V$2329, 5,FALSE), "")</f>
        <v/>
      </c>
      <c r="S1807" s="39" t="str">
        <f>IF($A1807 &lt;&gt; "",VLOOKUP($A1807,'Student reference sheet'!$A$2:$V$2329, 6,FALSE), "")</f>
        <v/>
      </c>
      <c r="T1807" s="30" t="str">
        <f>IF($A1807 = "","",
IF(VLOOKUP($A1807,'Student reference sheet'!$A$2:$V$2329, 10,FALSE) = "Y", "Hispanic",
IF(VLOOKUP($A1807,'Student reference sheet'!$A$2:$V$2329,11,FALSE) &lt;&gt; "",
IF(VLOOKUP($A1807,'Student reference sheet'!$A$2:$V$2329,11,FALSE) = "UNK", "Unknown", VLOOKUP(VALUE(VLOOKUP($A1807,'Student reference sheet'!$A$2:$V$2329,11,FALSE)),'Ethnicity Reference'!$A$2:$B$22,2,FALSE)),
IF(VLOOKUP($A1807,'Student reference sheet'!$A$2:$V$2329,9,FALSE) &lt;&gt; "", VLOOKUP(VALUE(VLOOKUP($A1807,'Student reference sheet'!$A$2:$V$2329,9,FALSE)),'Ethnicity Reference'!$A$2:$B$22,2,FALSE),"Unknown"))))</f>
        <v/>
      </c>
      <c r="U1807" s="35"/>
    </row>
    <row r="1808" spans="1:21" ht="15.75">
      <c r="A1808" s="47"/>
      <c r="B1808" s="33"/>
      <c r="C1808" s="39" t="str">
        <f>IF($A1808 &lt;&gt; "",VLOOKUP($A1808,'Student reference sheet'!$A$2:$V$2329, 3,FALSE), "")</f>
        <v/>
      </c>
      <c r="D1808" s="39" t="str">
        <f>IF($A1808 &lt;&gt; "",VLOOKUP($A1808,'Student reference sheet'!$A$2:$V$2329, 2,FALSE), "")</f>
        <v/>
      </c>
      <c r="E1808" s="35"/>
      <c r="F1808" s="34"/>
      <c r="G1808" s="40" t="str">
        <f t="shared" ca="1" si="87"/>
        <v/>
      </c>
      <c r="H1808" s="40" t="str">
        <f t="shared" ca="1" si="88"/>
        <v/>
      </c>
      <c r="I1808" s="36" t="str">
        <f>IF($A1808 = "", "",
IF(COUNTIF(MINIMUM_DAY_DATES[], Attendance!J1808) &gt; 0, VLOOKUP(Attendance!$G1808,MINIMUM_DAY_PERIOD_SCHEDULE[], 2,TRUE),
IF(COUNTIF(RALLY_DATES[], Attendance!J1808) &gt; 0, VLOOKUP(Attendance!$G1808,RALLY_PERIOD_SCHEDULE[], 2,TRUE),
IF(WEEKDAY(Attendance!$J1808) = 2,
       IF(COUNTIF(FINALS_WEEK_MONDAY_DATE[],Attendance!$J1808) &gt; 0, VLOOKUP(Attendance!$G1808,FINALS_WEEK_MONDAY_PERIOD_SCHEDULE[],2,TRUE),
       VLOOKUP(Attendance!$G1808,REGULAR_WEEK_SCHEDULE[],6,TRUE)),
IF(WEEKDAY($J1808) = 3,
       IF(COUNTIF(FINALS_WEEK_TUESDAY_DATE[],Attendance!$J1808) &gt; 0, VLOOKUP(Attendance!$G1808,FINALS_WEEK_TUESDAY_PERIOD_SCHEDULE[],2,TRUE),
       VLOOKUP(Attendance!$G1808,REGULAR_WEEK_SCHEDULE[[Tuesday]:[Period]],5,TRUE)),
IF(WEEKDAY(Attendance!$J1808) = 4,
        IF(COUNTIF(BLOCK_WEDNESDAY_DATES[],Attendance!$J1808) &gt; 0, VLOOKUP(Attendance!$G1808,BLOCK_WEDNESDAY_PERIOD_SCHEDULE[],2,TRUE),
        IF(COUNTIF(FINALS_WEEK_WEDNESDAY_DATE[],Attendance!$J1808) &gt; 0, VLOOKUP(Attendance!$G1808,FINALS_WEEK_WEDNESDAY_PERIOD_SCHEDULE[],2,TRUE),
       VLOOKUP(Attendance!$G1808,REGULAR_WEEK_SCHEDULE[[Wednesday]:[Period]],4,TRUE))),
IF(WEEKDAY($J1808) = 5,
       IF(COUNTIF(BLOCK_THURSDAY_DATES[],Attendance!$J1808) &gt; 0, VLOOKUP(Attendance!$G1808,BLOCK_THURSDAY_PERIOD_SCHEDULE[],2,TRUE),
       IF(COUNTIF(FINALS_WEEK_THURSDAY_DATE[],Attendance!$J1808) &gt; 0, VLOOKUP(Attendance!$G1808,FINALS_WEEK_THURSDAY_PERIOD_SCHEDULE[],2,TRUE),
       VLOOKUP(Attendance!$G1808,REGULAR_WEEK_SCHEDULE[[Thursday]:[Period]],3,TRUE))),
IF(WEEKDAY(Attendance!$J1808) = 6,
       IF(COUNTIF(FINALS_WEEK_FRIDAY_DATE[],Attendance!$J1808) &gt; 0, VLOOKUP(Attendance!$G1808,FINALS_WEEK_FRIDAY_PERIOD_SCHEDULE[],2,TRUE),
       VLOOKUP(Attendance!$G1808,REGULAR_WEEK_SCHEDULE[[Friday]:[Period]],2,TRUE))))))))))</f>
        <v/>
      </c>
      <c r="J1808" s="41" t="str">
        <f t="shared" ca="1" si="89"/>
        <v/>
      </c>
      <c r="K1808" s="41" t="str">
        <f>IF($A1808 &lt;&gt; "",VLOOKUP($A1808,'Student reference sheet'!$A$2:$V$2329, 7,FALSE), "")</f>
        <v/>
      </c>
      <c r="L1808" s="30" t="str">
        <f>IF($A1808 ="", "", VLOOKUP($A1808, 'Student reference sheet'!$A$2:$Z$2603,23,FALSE))</f>
        <v/>
      </c>
      <c r="M1808" s="30" t="str">
        <f>IF($A1808 ="", "", VLOOKUP($A1808, 'Student reference sheet'!$A$2:$Z$2603,24,FALSE))</f>
        <v/>
      </c>
      <c r="N1808" s="30" t="str">
        <f>IF($A1808 ="", "", VLOOKUP($A1808, 'Student reference sheet'!$A$2:$Z$2603,26,FALSE))</f>
        <v/>
      </c>
      <c r="O1808" s="30" t="str">
        <f>IF($A1808 ="", "", VLOOKUP($A1808, 'Student reference sheet'!$A$2:$Z$2603,25,FALSE))</f>
        <v/>
      </c>
      <c r="P1808" s="39" t="str">
        <f>IF($A1808 = "", "", IF(OR(VLOOKUP($A1808,'Student reference sheet'!$A$2:$V$2400,8,FALSE) = "R",  VLOOKUP($A1808,'Student reference sheet'!$A$2:$V$2400,8,FALSE) = "L"), "X", ""))</f>
        <v/>
      </c>
      <c r="Q1808" s="39" t="str">
        <f>IF($A1808 ="", "", VLOOKUP($A1808, 'Student reference sheet'!$A$2:$V$2603,22,FALSE))</f>
        <v/>
      </c>
      <c r="R1808" s="39" t="str">
        <f>IF($A1808 &lt;&gt; "",VLOOKUP($A1808,'Student reference sheet'!$A$2:$V$2329, 5,FALSE), "")</f>
        <v/>
      </c>
      <c r="S1808" s="39" t="str">
        <f>IF($A1808 &lt;&gt; "",VLOOKUP($A1808,'Student reference sheet'!$A$2:$V$2329, 6,FALSE), "")</f>
        <v/>
      </c>
      <c r="T1808" s="30" t="str">
        <f>IF($A1808 = "","",
IF(VLOOKUP($A1808,'Student reference sheet'!$A$2:$V$2329, 10,FALSE) = "Y", "Hispanic",
IF(VLOOKUP($A1808,'Student reference sheet'!$A$2:$V$2329,11,FALSE) &lt;&gt; "",
IF(VLOOKUP($A1808,'Student reference sheet'!$A$2:$V$2329,11,FALSE) = "UNK", "Unknown", VLOOKUP(VALUE(VLOOKUP($A1808,'Student reference sheet'!$A$2:$V$2329,11,FALSE)),'Ethnicity Reference'!$A$2:$B$22,2,FALSE)),
IF(VLOOKUP($A1808,'Student reference sheet'!$A$2:$V$2329,9,FALSE) &lt;&gt; "", VLOOKUP(VALUE(VLOOKUP($A1808,'Student reference sheet'!$A$2:$V$2329,9,FALSE)),'Ethnicity Reference'!$A$2:$B$22,2,FALSE),"Unknown"))))</f>
        <v/>
      </c>
      <c r="U1808" s="35"/>
    </row>
    <row r="1809" spans="1:21" ht="15.75">
      <c r="A1809" s="47"/>
      <c r="B1809" s="33"/>
      <c r="C1809" s="39" t="str">
        <f>IF($A1809 &lt;&gt; "",VLOOKUP($A1809,'Student reference sheet'!$A$2:$V$2329, 3,FALSE), "")</f>
        <v/>
      </c>
      <c r="D1809" s="39" t="str">
        <f>IF($A1809 &lt;&gt; "",VLOOKUP($A1809,'Student reference sheet'!$A$2:$V$2329, 2,FALSE), "")</f>
        <v/>
      </c>
      <c r="E1809" s="35"/>
      <c r="F1809" s="34"/>
      <c r="G1809" s="40" t="str">
        <f t="shared" ca="1" si="87"/>
        <v/>
      </c>
      <c r="H1809" s="40" t="str">
        <f t="shared" ca="1" si="88"/>
        <v/>
      </c>
      <c r="I1809" s="36" t="str">
        <f>IF($A1809 = "", "",
IF(COUNTIF(MINIMUM_DAY_DATES[], Attendance!J1809) &gt; 0, VLOOKUP(Attendance!$G1809,MINIMUM_DAY_PERIOD_SCHEDULE[], 2,TRUE),
IF(COUNTIF(RALLY_DATES[], Attendance!J1809) &gt; 0, VLOOKUP(Attendance!$G1809,RALLY_PERIOD_SCHEDULE[], 2,TRUE),
IF(WEEKDAY(Attendance!$J1809) = 2,
       IF(COUNTIF(FINALS_WEEK_MONDAY_DATE[],Attendance!$J1809) &gt; 0, VLOOKUP(Attendance!$G1809,FINALS_WEEK_MONDAY_PERIOD_SCHEDULE[],2,TRUE),
       VLOOKUP(Attendance!$G1809,REGULAR_WEEK_SCHEDULE[],6,TRUE)),
IF(WEEKDAY($J1809) = 3,
       IF(COUNTIF(FINALS_WEEK_TUESDAY_DATE[],Attendance!$J1809) &gt; 0, VLOOKUP(Attendance!$G1809,FINALS_WEEK_TUESDAY_PERIOD_SCHEDULE[],2,TRUE),
       VLOOKUP(Attendance!$G1809,REGULAR_WEEK_SCHEDULE[[Tuesday]:[Period]],5,TRUE)),
IF(WEEKDAY(Attendance!$J1809) = 4,
        IF(COUNTIF(BLOCK_WEDNESDAY_DATES[],Attendance!$J1809) &gt; 0, VLOOKUP(Attendance!$G1809,BLOCK_WEDNESDAY_PERIOD_SCHEDULE[],2,TRUE),
        IF(COUNTIF(FINALS_WEEK_WEDNESDAY_DATE[],Attendance!$J1809) &gt; 0, VLOOKUP(Attendance!$G1809,FINALS_WEEK_WEDNESDAY_PERIOD_SCHEDULE[],2,TRUE),
       VLOOKUP(Attendance!$G1809,REGULAR_WEEK_SCHEDULE[[Wednesday]:[Period]],4,TRUE))),
IF(WEEKDAY($J1809) = 5,
       IF(COUNTIF(BLOCK_THURSDAY_DATES[],Attendance!$J1809) &gt; 0, VLOOKUP(Attendance!$G1809,BLOCK_THURSDAY_PERIOD_SCHEDULE[],2,TRUE),
       IF(COUNTIF(FINALS_WEEK_THURSDAY_DATE[],Attendance!$J1809) &gt; 0, VLOOKUP(Attendance!$G1809,FINALS_WEEK_THURSDAY_PERIOD_SCHEDULE[],2,TRUE),
       VLOOKUP(Attendance!$G1809,REGULAR_WEEK_SCHEDULE[[Thursday]:[Period]],3,TRUE))),
IF(WEEKDAY(Attendance!$J1809) = 6,
       IF(COUNTIF(FINALS_WEEK_FRIDAY_DATE[],Attendance!$J1809) &gt; 0, VLOOKUP(Attendance!$G1809,FINALS_WEEK_FRIDAY_PERIOD_SCHEDULE[],2,TRUE),
       VLOOKUP(Attendance!$G1809,REGULAR_WEEK_SCHEDULE[[Friday]:[Period]],2,TRUE))))))))))</f>
        <v/>
      </c>
      <c r="J1809" s="41" t="str">
        <f t="shared" ca="1" si="89"/>
        <v/>
      </c>
      <c r="K1809" s="41" t="str">
        <f>IF($A1809 &lt;&gt; "",VLOOKUP($A1809,'Student reference sheet'!$A$2:$V$2329, 7,FALSE), "")</f>
        <v/>
      </c>
      <c r="L1809" s="30" t="str">
        <f>IF($A1809 ="", "", VLOOKUP($A1809, 'Student reference sheet'!$A$2:$Z$2603,23,FALSE))</f>
        <v/>
      </c>
      <c r="M1809" s="30" t="str">
        <f>IF($A1809 ="", "", VLOOKUP($A1809, 'Student reference sheet'!$A$2:$Z$2603,24,FALSE))</f>
        <v/>
      </c>
      <c r="N1809" s="30" t="str">
        <f>IF($A1809 ="", "", VLOOKUP($A1809, 'Student reference sheet'!$A$2:$Z$2603,26,FALSE))</f>
        <v/>
      </c>
      <c r="O1809" s="30" t="str">
        <f>IF($A1809 ="", "", VLOOKUP($A1809, 'Student reference sheet'!$A$2:$Z$2603,25,FALSE))</f>
        <v/>
      </c>
      <c r="P1809" s="39" t="str">
        <f>IF($A1809 = "", "", IF(OR(VLOOKUP($A1809,'Student reference sheet'!$A$2:$V$2400,8,FALSE) = "R",  VLOOKUP($A1809,'Student reference sheet'!$A$2:$V$2400,8,FALSE) = "L"), "X", ""))</f>
        <v/>
      </c>
      <c r="Q1809" s="39" t="str">
        <f>IF($A1809 ="", "", VLOOKUP($A1809, 'Student reference sheet'!$A$2:$V$2603,22,FALSE))</f>
        <v/>
      </c>
      <c r="R1809" s="39" t="str">
        <f>IF($A1809 &lt;&gt; "",VLOOKUP($A1809,'Student reference sheet'!$A$2:$V$2329, 5,FALSE), "")</f>
        <v/>
      </c>
      <c r="S1809" s="39" t="str">
        <f>IF($A1809 &lt;&gt; "",VLOOKUP($A1809,'Student reference sheet'!$A$2:$V$2329, 6,FALSE), "")</f>
        <v/>
      </c>
      <c r="T1809" s="30" t="str">
        <f>IF($A1809 = "","",
IF(VLOOKUP($A1809,'Student reference sheet'!$A$2:$V$2329, 10,FALSE) = "Y", "Hispanic",
IF(VLOOKUP($A1809,'Student reference sheet'!$A$2:$V$2329,11,FALSE) &lt;&gt; "",
IF(VLOOKUP($A1809,'Student reference sheet'!$A$2:$V$2329,11,FALSE) = "UNK", "Unknown", VLOOKUP(VALUE(VLOOKUP($A1809,'Student reference sheet'!$A$2:$V$2329,11,FALSE)),'Ethnicity Reference'!$A$2:$B$22,2,FALSE)),
IF(VLOOKUP($A1809,'Student reference sheet'!$A$2:$V$2329,9,FALSE) &lt;&gt; "", VLOOKUP(VALUE(VLOOKUP($A1809,'Student reference sheet'!$A$2:$V$2329,9,FALSE)),'Ethnicity Reference'!$A$2:$B$22,2,FALSE),"Unknown"))))</f>
        <v/>
      </c>
      <c r="U1809" s="35"/>
    </row>
    <row r="1810" spans="1:21" ht="15.75">
      <c r="A1810" s="47"/>
      <c r="B1810" s="33"/>
      <c r="C1810" s="39" t="str">
        <f>IF($A1810 &lt;&gt; "",VLOOKUP($A1810,'Student reference sheet'!$A$2:$V$2329, 3,FALSE), "")</f>
        <v/>
      </c>
      <c r="D1810" s="39" t="str">
        <f>IF($A1810 &lt;&gt; "",VLOOKUP($A1810,'Student reference sheet'!$A$2:$V$2329, 2,FALSE), "")</f>
        <v/>
      </c>
      <c r="E1810" s="35"/>
      <c r="F1810" s="34"/>
      <c r="G1810" s="40" t="str">
        <f t="shared" ca="1" si="87"/>
        <v/>
      </c>
      <c r="H1810" s="40" t="str">
        <f t="shared" ca="1" si="88"/>
        <v/>
      </c>
      <c r="I1810" s="36" t="str">
        <f>IF($A1810 = "", "",
IF(COUNTIF(MINIMUM_DAY_DATES[], Attendance!J1810) &gt; 0, VLOOKUP(Attendance!$G1810,MINIMUM_DAY_PERIOD_SCHEDULE[], 2,TRUE),
IF(COUNTIF(RALLY_DATES[], Attendance!J1810) &gt; 0, VLOOKUP(Attendance!$G1810,RALLY_PERIOD_SCHEDULE[], 2,TRUE),
IF(WEEKDAY(Attendance!$J1810) = 2,
       IF(COUNTIF(FINALS_WEEK_MONDAY_DATE[],Attendance!$J1810) &gt; 0, VLOOKUP(Attendance!$G1810,FINALS_WEEK_MONDAY_PERIOD_SCHEDULE[],2,TRUE),
       VLOOKUP(Attendance!$G1810,REGULAR_WEEK_SCHEDULE[],6,TRUE)),
IF(WEEKDAY($J1810) = 3,
       IF(COUNTIF(FINALS_WEEK_TUESDAY_DATE[],Attendance!$J1810) &gt; 0, VLOOKUP(Attendance!$G1810,FINALS_WEEK_TUESDAY_PERIOD_SCHEDULE[],2,TRUE),
       VLOOKUP(Attendance!$G1810,REGULAR_WEEK_SCHEDULE[[Tuesday]:[Period]],5,TRUE)),
IF(WEEKDAY(Attendance!$J1810) = 4,
        IF(COUNTIF(BLOCK_WEDNESDAY_DATES[],Attendance!$J1810) &gt; 0, VLOOKUP(Attendance!$G1810,BLOCK_WEDNESDAY_PERIOD_SCHEDULE[],2,TRUE),
        IF(COUNTIF(FINALS_WEEK_WEDNESDAY_DATE[],Attendance!$J1810) &gt; 0, VLOOKUP(Attendance!$G1810,FINALS_WEEK_WEDNESDAY_PERIOD_SCHEDULE[],2,TRUE),
       VLOOKUP(Attendance!$G1810,REGULAR_WEEK_SCHEDULE[[Wednesday]:[Period]],4,TRUE))),
IF(WEEKDAY($J1810) = 5,
       IF(COUNTIF(BLOCK_THURSDAY_DATES[],Attendance!$J1810) &gt; 0, VLOOKUP(Attendance!$G1810,BLOCK_THURSDAY_PERIOD_SCHEDULE[],2,TRUE),
       IF(COUNTIF(FINALS_WEEK_THURSDAY_DATE[],Attendance!$J1810) &gt; 0, VLOOKUP(Attendance!$G1810,FINALS_WEEK_THURSDAY_PERIOD_SCHEDULE[],2,TRUE),
       VLOOKUP(Attendance!$G1810,REGULAR_WEEK_SCHEDULE[[Thursday]:[Period]],3,TRUE))),
IF(WEEKDAY(Attendance!$J1810) = 6,
       IF(COUNTIF(FINALS_WEEK_FRIDAY_DATE[],Attendance!$J1810) &gt; 0, VLOOKUP(Attendance!$G1810,FINALS_WEEK_FRIDAY_PERIOD_SCHEDULE[],2,TRUE),
       VLOOKUP(Attendance!$G1810,REGULAR_WEEK_SCHEDULE[[Friday]:[Period]],2,TRUE))))))))))</f>
        <v/>
      </c>
      <c r="J1810" s="41" t="str">
        <f t="shared" ca="1" si="89"/>
        <v/>
      </c>
      <c r="K1810" s="41" t="str">
        <f>IF($A1810 &lt;&gt; "",VLOOKUP($A1810,'Student reference sheet'!$A$2:$V$2329, 7,FALSE), "")</f>
        <v/>
      </c>
      <c r="L1810" s="30" t="str">
        <f>IF($A1810 ="", "", VLOOKUP($A1810, 'Student reference sheet'!$A$2:$Z$2603,23,FALSE))</f>
        <v/>
      </c>
      <c r="M1810" s="30" t="str">
        <f>IF($A1810 ="", "", VLOOKUP($A1810, 'Student reference sheet'!$A$2:$Z$2603,24,FALSE))</f>
        <v/>
      </c>
      <c r="N1810" s="30" t="str">
        <f>IF($A1810 ="", "", VLOOKUP($A1810, 'Student reference sheet'!$A$2:$Z$2603,26,FALSE))</f>
        <v/>
      </c>
      <c r="O1810" s="30" t="str">
        <f>IF($A1810 ="", "", VLOOKUP($A1810, 'Student reference sheet'!$A$2:$Z$2603,25,FALSE))</f>
        <v/>
      </c>
      <c r="P1810" s="39" t="str">
        <f>IF($A1810 = "", "", IF(OR(VLOOKUP($A1810,'Student reference sheet'!$A$2:$V$2400,8,FALSE) = "R",  VLOOKUP($A1810,'Student reference sheet'!$A$2:$V$2400,8,FALSE) = "L"), "X", ""))</f>
        <v/>
      </c>
      <c r="Q1810" s="39" t="str">
        <f>IF($A1810 ="", "", VLOOKUP($A1810, 'Student reference sheet'!$A$2:$V$2603,22,FALSE))</f>
        <v/>
      </c>
      <c r="R1810" s="39" t="str">
        <f>IF($A1810 &lt;&gt; "",VLOOKUP($A1810,'Student reference sheet'!$A$2:$V$2329, 5,FALSE), "")</f>
        <v/>
      </c>
      <c r="S1810" s="39" t="str">
        <f>IF($A1810 &lt;&gt; "",VLOOKUP($A1810,'Student reference sheet'!$A$2:$V$2329, 6,FALSE), "")</f>
        <v/>
      </c>
      <c r="T1810" s="30" t="str">
        <f>IF($A1810 = "","",
IF(VLOOKUP($A1810,'Student reference sheet'!$A$2:$V$2329, 10,FALSE) = "Y", "Hispanic",
IF(VLOOKUP($A1810,'Student reference sheet'!$A$2:$V$2329,11,FALSE) &lt;&gt; "",
IF(VLOOKUP($A1810,'Student reference sheet'!$A$2:$V$2329,11,FALSE) = "UNK", "Unknown", VLOOKUP(VALUE(VLOOKUP($A1810,'Student reference sheet'!$A$2:$V$2329,11,FALSE)),'Ethnicity Reference'!$A$2:$B$22,2,FALSE)),
IF(VLOOKUP($A1810,'Student reference sheet'!$A$2:$V$2329,9,FALSE) &lt;&gt; "", VLOOKUP(VALUE(VLOOKUP($A1810,'Student reference sheet'!$A$2:$V$2329,9,FALSE)),'Ethnicity Reference'!$A$2:$B$22,2,FALSE),"Unknown"))))</f>
        <v/>
      </c>
      <c r="U1810" s="35"/>
    </row>
    <row r="1811" spans="1:21" ht="15.75">
      <c r="A1811" s="47"/>
      <c r="B1811" s="33"/>
      <c r="C1811" s="39" t="str">
        <f>IF($A1811 &lt;&gt; "",VLOOKUP($A1811,'Student reference sheet'!$A$2:$V$2329, 3,FALSE), "")</f>
        <v/>
      </c>
      <c r="D1811" s="39" t="str">
        <f>IF($A1811 &lt;&gt; "",VLOOKUP($A1811,'Student reference sheet'!$A$2:$V$2329, 2,FALSE), "")</f>
        <v/>
      </c>
      <c r="E1811" s="35"/>
      <c r="F1811" s="34"/>
      <c r="G1811" s="40" t="str">
        <f t="shared" ca="1" si="87"/>
        <v/>
      </c>
      <c r="H1811" s="40" t="str">
        <f t="shared" ca="1" si="88"/>
        <v/>
      </c>
      <c r="I1811" s="36" t="str">
        <f>IF($A1811 = "", "",
IF(COUNTIF(MINIMUM_DAY_DATES[], Attendance!J1811) &gt; 0, VLOOKUP(Attendance!$G1811,MINIMUM_DAY_PERIOD_SCHEDULE[], 2,TRUE),
IF(COUNTIF(RALLY_DATES[], Attendance!J1811) &gt; 0, VLOOKUP(Attendance!$G1811,RALLY_PERIOD_SCHEDULE[], 2,TRUE),
IF(WEEKDAY(Attendance!$J1811) = 2,
       IF(COUNTIF(FINALS_WEEK_MONDAY_DATE[],Attendance!$J1811) &gt; 0, VLOOKUP(Attendance!$G1811,FINALS_WEEK_MONDAY_PERIOD_SCHEDULE[],2,TRUE),
       VLOOKUP(Attendance!$G1811,REGULAR_WEEK_SCHEDULE[],6,TRUE)),
IF(WEEKDAY($J1811) = 3,
       IF(COUNTIF(FINALS_WEEK_TUESDAY_DATE[],Attendance!$J1811) &gt; 0, VLOOKUP(Attendance!$G1811,FINALS_WEEK_TUESDAY_PERIOD_SCHEDULE[],2,TRUE),
       VLOOKUP(Attendance!$G1811,REGULAR_WEEK_SCHEDULE[[Tuesday]:[Period]],5,TRUE)),
IF(WEEKDAY(Attendance!$J1811) = 4,
        IF(COUNTIF(BLOCK_WEDNESDAY_DATES[],Attendance!$J1811) &gt; 0, VLOOKUP(Attendance!$G1811,BLOCK_WEDNESDAY_PERIOD_SCHEDULE[],2,TRUE),
        IF(COUNTIF(FINALS_WEEK_WEDNESDAY_DATE[],Attendance!$J1811) &gt; 0, VLOOKUP(Attendance!$G1811,FINALS_WEEK_WEDNESDAY_PERIOD_SCHEDULE[],2,TRUE),
       VLOOKUP(Attendance!$G1811,REGULAR_WEEK_SCHEDULE[[Wednesday]:[Period]],4,TRUE))),
IF(WEEKDAY($J1811) = 5,
       IF(COUNTIF(BLOCK_THURSDAY_DATES[],Attendance!$J1811) &gt; 0, VLOOKUP(Attendance!$G1811,BLOCK_THURSDAY_PERIOD_SCHEDULE[],2,TRUE),
       IF(COUNTIF(FINALS_WEEK_THURSDAY_DATE[],Attendance!$J1811) &gt; 0, VLOOKUP(Attendance!$G1811,FINALS_WEEK_THURSDAY_PERIOD_SCHEDULE[],2,TRUE),
       VLOOKUP(Attendance!$G1811,REGULAR_WEEK_SCHEDULE[[Thursday]:[Period]],3,TRUE))),
IF(WEEKDAY(Attendance!$J1811) = 6,
       IF(COUNTIF(FINALS_WEEK_FRIDAY_DATE[],Attendance!$J1811) &gt; 0, VLOOKUP(Attendance!$G1811,FINALS_WEEK_FRIDAY_PERIOD_SCHEDULE[],2,TRUE),
       VLOOKUP(Attendance!$G1811,REGULAR_WEEK_SCHEDULE[[Friday]:[Period]],2,TRUE))))))))))</f>
        <v/>
      </c>
      <c r="J1811" s="41" t="str">
        <f t="shared" ca="1" si="89"/>
        <v/>
      </c>
      <c r="K1811" s="41" t="str">
        <f>IF($A1811 &lt;&gt; "",VLOOKUP($A1811,'Student reference sheet'!$A$2:$V$2329, 7,FALSE), "")</f>
        <v/>
      </c>
      <c r="L1811" s="30" t="str">
        <f>IF($A1811 ="", "", VLOOKUP($A1811, 'Student reference sheet'!$A$2:$Z$2603,23,FALSE))</f>
        <v/>
      </c>
      <c r="M1811" s="30" t="str">
        <f>IF($A1811 ="", "", VLOOKUP($A1811, 'Student reference sheet'!$A$2:$Z$2603,24,FALSE))</f>
        <v/>
      </c>
      <c r="N1811" s="30" t="str">
        <f>IF($A1811 ="", "", VLOOKUP($A1811, 'Student reference sheet'!$A$2:$Z$2603,26,FALSE))</f>
        <v/>
      </c>
      <c r="O1811" s="30" t="str">
        <f>IF($A1811 ="", "", VLOOKUP($A1811, 'Student reference sheet'!$A$2:$Z$2603,25,FALSE))</f>
        <v/>
      </c>
      <c r="P1811" s="39" t="str">
        <f>IF($A1811 = "", "", IF(OR(VLOOKUP($A1811,'Student reference sheet'!$A$2:$V$2400,8,FALSE) = "R",  VLOOKUP($A1811,'Student reference sheet'!$A$2:$V$2400,8,FALSE) = "L"), "X", ""))</f>
        <v/>
      </c>
      <c r="Q1811" s="39" t="str">
        <f>IF($A1811 ="", "", VLOOKUP($A1811, 'Student reference sheet'!$A$2:$V$2603,22,FALSE))</f>
        <v/>
      </c>
      <c r="R1811" s="39" t="str">
        <f>IF($A1811 &lt;&gt; "",VLOOKUP($A1811,'Student reference sheet'!$A$2:$V$2329, 5,FALSE), "")</f>
        <v/>
      </c>
      <c r="S1811" s="39" t="str">
        <f>IF($A1811 &lt;&gt; "",VLOOKUP($A1811,'Student reference sheet'!$A$2:$V$2329, 6,FALSE), "")</f>
        <v/>
      </c>
      <c r="T1811" s="30" t="str">
        <f>IF($A1811 = "","",
IF(VLOOKUP($A1811,'Student reference sheet'!$A$2:$V$2329, 10,FALSE) = "Y", "Hispanic",
IF(VLOOKUP($A1811,'Student reference sheet'!$A$2:$V$2329,11,FALSE) &lt;&gt; "",
IF(VLOOKUP($A1811,'Student reference sheet'!$A$2:$V$2329,11,FALSE) = "UNK", "Unknown", VLOOKUP(VALUE(VLOOKUP($A1811,'Student reference sheet'!$A$2:$V$2329,11,FALSE)),'Ethnicity Reference'!$A$2:$B$22,2,FALSE)),
IF(VLOOKUP($A1811,'Student reference sheet'!$A$2:$V$2329,9,FALSE) &lt;&gt; "", VLOOKUP(VALUE(VLOOKUP($A1811,'Student reference sheet'!$A$2:$V$2329,9,FALSE)),'Ethnicity Reference'!$A$2:$B$22,2,FALSE),"Unknown"))))</f>
        <v/>
      </c>
      <c r="U1811" s="35"/>
    </row>
    <row r="1812" spans="1:21" ht="15.75">
      <c r="A1812" s="47"/>
      <c r="B1812" s="33"/>
      <c r="C1812" s="39" t="str">
        <f>IF($A1812 &lt;&gt; "",VLOOKUP($A1812,'Student reference sheet'!$A$2:$V$2329, 3,FALSE), "")</f>
        <v/>
      </c>
      <c r="D1812" s="39" t="str">
        <f>IF($A1812 &lt;&gt; "",VLOOKUP($A1812,'Student reference sheet'!$A$2:$V$2329, 2,FALSE), "")</f>
        <v/>
      </c>
      <c r="E1812" s="35"/>
      <c r="F1812" s="34"/>
      <c r="G1812" s="40" t="str">
        <f t="shared" ca="1" si="87"/>
        <v/>
      </c>
      <c r="H1812" s="40" t="str">
        <f t="shared" ca="1" si="88"/>
        <v/>
      </c>
      <c r="I1812" s="36" t="str">
        <f>IF($A1812 = "", "",
IF(COUNTIF(MINIMUM_DAY_DATES[], Attendance!J1812) &gt; 0, VLOOKUP(Attendance!$G1812,MINIMUM_DAY_PERIOD_SCHEDULE[], 2,TRUE),
IF(COUNTIF(RALLY_DATES[], Attendance!J1812) &gt; 0, VLOOKUP(Attendance!$G1812,RALLY_PERIOD_SCHEDULE[], 2,TRUE),
IF(WEEKDAY(Attendance!$J1812) = 2,
       IF(COUNTIF(FINALS_WEEK_MONDAY_DATE[],Attendance!$J1812) &gt; 0, VLOOKUP(Attendance!$G1812,FINALS_WEEK_MONDAY_PERIOD_SCHEDULE[],2,TRUE),
       VLOOKUP(Attendance!$G1812,REGULAR_WEEK_SCHEDULE[],6,TRUE)),
IF(WEEKDAY($J1812) = 3,
       IF(COUNTIF(FINALS_WEEK_TUESDAY_DATE[],Attendance!$J1812) &gt; 0, VLOOKUP(Attendance!$G1812,FINALS_WEEK_TUESDAY_PERIOD_SCHEDULE[],2,TRUE),
       VLOOKUP(Attendance!$G1812,REGULAR_WEEK_SCHEDULE[[Tuesday]:[Period]],5,TRUE)),
IF(WEEKDAY(Attendance!$J1812) = 4,
        IF(COUNTIF(BLOCK_WEDNESDAY_DATES[],Attendance!$J1812) &gt; 0, VLOOKUP(Attendance!$G1812,BLOCK_WEDNESDAY_PERIOD_SCHEDULE[],2,TRUE),
        IF(COUNTIF(FINALS_WEEK_WEDNESDAY_DATE[],Attendance!$J1812) &gt; 0, VLOOKUP(Attendance!$G1812,FINALS_WEEK_WEDNESDAY_PERIOD_SCHEDULE[],2,TRUE),
       VLOOKUP(Attendance!$G1812,REGULAR_WEEK_SCHEDULE[[Wednesday]:[Period]],4,TRUE))),
IF(WEEKDAY($J1812) = 5,
       IF(COUNTIF(BLOCK_THURSDAY_DATES[],Attendance!$J1812) &gt; 0, VLOOKUP(Attendance!$G1812,BLOCK_THURSDAY_PERIOD_SCHEDULE[],2,TRUE),
       IF(COUNTIF(FINALS_WEEK_THURSDAY_DATE[],Attendance!$J1812) &gt; 0, VLOOKUP(Attendance!$G1812,FINALS_WEEK_THURSDAY_PERIOD_SCHEDULE[],2,TRUE),
       VLOOKUP(Attendance!$G1812,REGULAR_WEEK_SCHEDULE[[Thursday]:[Period]],3,TRUE))),
IF(WEEKDAY(Attendance!$J1812) = 6,
       IF(COUNTIF(FINALS_WEEK_FRIDAY_DATE[],Attendance!$J1812) &gt; 0, VLOOKUP(Attendance!$G1812,FINALS_WEEK_FRIDAY_PERIOD_SCHEDULE[],2,TRUE),
       VLOOKUP(Attendance!$G1812,REGULAR_WEEK_SCHEDULE[[Friday]:[Period]],2,TRUE))))))))))</f>
        <v/>
      </c>
      <c r="J1812" s="41" t="str">
        <f t="shared" ca="1" si="89"/>
        <v/>
      </c>
      <c r="K1812" s="41" t="str">
        <f>IF($A1812 &lt;&gt; "",VLOOKUP($A1812,'Student reference sheet'!$A$2:$V$2329, 7,FALSE), "")</f>
        <v/>
      </c>
      <c r="L1812" s="30" t="str">
        <f>IF($A1812 ="", "", VLOOKUP($A1812, 'Student reference sheet'!$A$2:$Z$2603,23,FALSE))</f>
        <v/>
      </c>
      <c r="M1812" s="30" t="str">
        <f>IF($A1812 ="", "", VLOOKUP($A1812, 'Student reference sheet'!$A$2:$Z$2603,24,FALSE))</f>
        <v/>
      </c>
      <c r="N1812" s="30" t="str">
        <f>IF($A1812 ="", "", VLOOKUP($A1812, 'Student reference sheet'!$A$2:$Z$2603,26,FALSE))</f>
        <v/>
      </c>
      <c r="O1812" s="30" t="str">
        <f>IF($A1812 ="", "", VLOOKUP($A1812, 'Student reference sheet'!$A$2:$Z$2603,25,FALSE))</f>
        <v/>
      </c>
      <c r="P1812" s="39" t="str">
        <f>IF($A1812 = "", "", IF(OR(VLOOKUP($A1812,'Student reference sheet'!$A$2:$V$2400,8,FALSE) = "R",  VLOOKUP($A1812,'Student reference sheet'!$A$2:$V$2400,8,FALSE) = "L"), "X", ""))</f>
        <v/>
      </c>
      <c r="Q1812" s="39" t="str">
        <f>IF($A1812 ="", "", VLOOKUP($A1812, 'Student reference sheet'!$A$2:$V$2603,22,FALSE))</f>
        <v/>
      </c>
      <c r="R1812" s="39" t="str">
        <f>IF($A1812 &lt;&gt; "",VLOOKUP($A1812,'Student reference sheet'!$A$2:$V$2329, 5,FALSE), "")</f>
        <v/>
      </c>
      <c r="S1812" s="39" t="str">
        <f>IF($A1812 &lt;&gt; "",VLOOKUP($A1812,'Student reference sheet'!$A$2:$V$2329, 6,FALSE), "")</f>
        <v/>
      </c>
      <c r="T1812" s="30" t="str">
        <f>IF($A1812 = "","",
IF(VLOOKUP($A1812,'Student reference sheet'!$A$2:$V$2329, 10,FALSE) = "Y", "Hispanic",
IF(VLOOKUP($A1812,'Student reference sheet'!$A$2:$V$2329,11,FALSE) &lt;&gt; "",
IF(VLOOKUP($A1812,'Student reference sheet'!$A$2:$V$2329,11,FALSE) = "UNK", "Unknown", VLOOKUP(VALUE(VLOOKUP($A1812,'Student reference sheet'!$A$2:$V$2329,11,FALSE)),'Ethnicity Reference'!$A$2:$B$22,2,FALSE)),
IF(VLOOKUP($A1812,'Student reference sheet'!$A$2:$V$2329,9,FALSE) &lt;&gt; "", VLOOKUP(VALUE(VLOOKUP($A1812,'Student reference sheet'!$A$2:$V$2329,9,FALSE)),'Ethnicity Reference'!$A$2:$B$22,2,FALSE),"Unknown"))))</f>
        <v/>
      </c>
      <c r="U1812" s="35"/>
    </row>
    <row r="1813" spans="1:21" ht="15.75">
      <c r="A1813" s="47"/>
      <c r="B1813" s="33"/>
      <c r="C1813" s="39" t="str">
        <f>IF($A1813 &lt;&gt; "",VLOOKUP($A1813,'Student reference sheet'!$A$2:$V$2329, 3,FALSE), "")</f>
        <v/>
      </c>
      <c r="D1813" s="39" t="str">
        <f>IF($A1813 &lt;&gt; "",VLOOKUP($A1813,'Student reference sheet'!$A$2:$V$2329, 2,FALSE), "")</f>
        <v/>
      </c>
      <c r="E1813" s="35"/>
      <c r="F1813" s="34"/>
      <c r="G1813" s="40" t="str">
        <f t="shared" ca="1" si="87"/>
        <v/>
      </c>
      <c r="H1813" s="40" t="str">
        <f t="shared" ca="1" si="88"/>
        <v/>
      </c>
      <c r="I1813" s="36" t="str">
        <f>IF($A1813 = "", "",
IF(COUNTIF(MINIMUM_DAY_DATES[], Attendance!J1813) &gt; 0, VLOOKUP(Attendance!$G1813,MINIMUM_DAY_PERIOD_SCHEDULE[], 2,TRUE),
IF(COUNTIF(RALLY_DATES[], Attendance!J1813) &gt; 0, VLOOKUP(Attendance!$G1813,RALLY_PERIOD_SCHEDULE[], 2,TRUE),
IF(WEEKDAY(Attendance!$J1813) = 2,
       IF(COUNTIF(FINALS_WEEK_MONDAY_DATE[],Attendance!$J1813) &gt; 0, VLOOKUP(Attendance!$G1813,FINALS_WEEK_MONDAY_PERIOD_SCHEDULE[],2,TRUE),
       VLOOKUP(Attendance!$G1813,REGULAR_WEEK_SCHEDULE[],6,TRUE)),
IF(WEEKDAY($J1813) = 3,
       IF(COUNTIF(FINALS_WEEK_TUESDAY_DATE[],Attendance!$J1813) &gt; 0, VLOOKUP(Attendance!$G1813,FINALS_WEEK_TUESDAY_PERIOD_SCHEDULE[],2,TRUE),
       VLOOKUP(Attendance!$G1813,REGULAR_WEEK_SCHEDULE[[Tuesday]:[Period]],5,TRUE)),
IF(WEEKDAY(Attendance!$J1813) = 4,
        IF(COUNTIF(BLOCK_WEDNESDAY_DATES[],Attendance!$J1813) &gt; 0, VLOOKUP(Attendance!$G1813,BLOCK_WEDNESDAY_PERIOD_SCHEDULE[],2,TRUE),
        IF(COUNTIF(FINALS_WEEK_WEDNESDAY_DATE[],Attendance!$J1813) &gt; 0, VLOOKUP(Attendance!$G1813,FINALS_WEEK_WEDNESDAY_PERIOD_SCHEDULE[],2,TRUE),
       VLOOKUP(Attendance!$G1813,REGULAR_WEEK_SCHEDULE[[Wednesday]:[Period]],4,TRUE))),
IF(WEEKDAY($J1813) = 5,
       IF(COUNTIF(BLOCK_THURSDAY_DATES[],Attendance!$J1813) &gt; 0, VLOOKUP(Attendance!$G1813,BLOCK_THURSDAY_PERIOD_SCHEDULE[],2,TRUE),
       IF(COUNTIF(FINALS_WEEK_THURSDAY_DATE[],Attendance!$J1813) &gt; 0, VLOOKUP(Attendance!$G1813,FINALS_WEEK_THURSDAY_PERIOD_SCHEDULE[],2,TRUE),
       VLOOKUP(Attendance!$G1813,REGULAR_WEEK_SCHEDULE[[Thursday]:[Period]],3,TRUE))),
IF(WEEKDAY(Attendance!$J1813) = 6,
       IF(COUNTIF(FINALS_WEEK_FRIDAY_DATE[],Attendance!$J1813) &gt; 0, VLOOKUP(Attendance!$G1813,FINALS_WEEK_FRIDAY_PERIOD_SCHEDULE[],2,TRUE),
       VLOOKUP(Attendance!$G1813,REGULAR_WEEK_SCHEDULE[[Friday]:[Period]],2,TRUE))))))))))</f>
        <v/>
      </c>
      <c r="J1813" s="41" t="str">
        <f t="shared" ca="1" si="89"/>
        <v/>
      </c>
      <c r="K1813" s="41" t="str">
        <f>IF($A1813 &lt;&gt; "",VLOOKUP($A1813,'Student reference sheet'!$A$2:$V$2329, 7,FALSE), "")</f>
        <v/>
      </c>
      <c r="L1813" s="30" t="str">
        <f>IF($A1813 ="", "", VLOOKUP($A1813, 'Student reference sheet'!$A$2:$Z$2603,23,FALSE))</f>
        <v/>
      </c>
      <c r="M1813" s="30" t="str">
        <f>IF($A1813 ="", "", VLOOKUP($A1813, 'Student reference sheet'!$A$2:$Z$2603,24,FALSE))</f>
        <v/>
      </c>
      <c r="N1813" s="30" t="str">
        <f>IF($A1813 ="", "", VLOOKUP($A1813, 'Student reference sheet'!$A$2:$Z$2603,26,FALSE))</f>
        <v/>
      </c>
      <c r="O1813" s="30" t="str">
        <f>IF($A1813 ="", "", VLOOKUP($A1813, 'Student reference sheet'!$A$2:$Z$2603,25,FALSE))</f>
        <v/>
      </c>
      <c r="P1813" s="39" t="str">
        <f>IF($A1813 = "", "", IF(OR(VLOOKUP($A1813,'Student reference sheet'!$A$2:$V$2400,8,FALSE) = "R",  VLOOKUP($A1813,'Student reference sheet'!$A$2:$V$2400,8,FALSE) = "L"), "X", ""))</f>
        <v/>
      </c>
      <c r="Q1813" s="39" t="str">
        <f>IF($A1813 ="", "", VLOOKUP($A1813, 'Student reference sheet'!$A$2:$V$2603,22,FALSE))</f>
        <v/>
      </c>
      <c r="R1813" s="39" t="str">
        <f>IF($A1813 &lt;&gt; "",VLOOKUP($A1813,'Student reference sheet'!$A$2:$V$2329, 5,FALSE), "")</f>
        <v/>
      </c>
      <c r="S1813" s="39" t="str">
        <f>IF($A1813 &lt;&gt; "",VLOOKUP($A1813,'Student reference sheet'!$A$2:$V$2329, 6,FALSE), "")</f>
        <v/>
      </c>
      <c r="T1813" s="30" t="str">
        <f>IF($A1813 = "","",
IF(VLOOKUP($A1813,'Student reference sheet'!$A$2:$V$2329, 10,FALSE) = "Y", "Hispanic",
IF(VLOOKUP($A1813,'Student reference sheet'!$A$2:$V$2329,11,FALSE) &lt;&gt; "",
IF(VLOOKUP($A1813,'Student reference sheet'!$A$2:$V$2329,11,FALSE) = "UNK", "Unknown", VLOOKUP(VALUE(VLOOKUP($A1813,'Student reference sheet'!$A$2:$V$2329,11,FALSE)),'Ethnicity Reference'!$A$2:$B$22,2,FALSE)),
IF(VLOOKUP($A1813,'Student reference sheet'!$A$2:$V$2329,9,FALSE) &lt;&gt; "", VLOOKUP(VALUE(VLOOKUP($A1813,'Student reference sheet'!$A$2:$V$2329,9,FALSE)),'Ethnicity Reference'!$A$2:$B$22,2,FALSE),"Unknown"))))</f>
        <v/>
      </c>
      <c r="U1813" s="35"/>
    </row>
    <row r="1814" spans="1:21" ht="15.75">
      <c r="A1814" s="47"/>
      <c r="B1814" s="33"/>
      <c r="C1814" s="39" t="str">
        <f>IF($A1814 &lt;&gt; "",VLOOKUP($A1814,'Student reference sheet'!$A$2:$V$2329, 3,FALSE), "")</f>
        <v/>
      </c>
      <c r="D1814" s="39" t="str">
        <f>IF($A1814 &lt;&gt; "",VLOOKUP($A1814,'Student reference sheet'!$A$2:$V$2329, 2,FALSE), "")</f>
        <v/>
      </c>
      <c r="E1814" s="35"/>
      <c r="F1814" s="34"/>
      <c r="G1814" s="40" t="str">
        <f t="shared" ca="1" si="87"/>
        <v/>
      </c>
      <c r="H1814" s="40" t="str">
        <f t="shared" ca="1" si="88"/>
        <v/>
      </c>
      <c r="I1814" s="36" t="str">
        <f>IF($A1814 = "", "",
IF(COUNTIF(MINIMUM_DAY_DATES[], Attendance!J1814) &gt; 0, VLOOKUP(Attendance!$G1814,MINIMUM_DAY_PERIOD_SCHEDULE[], 2,TRUE),
IF(COUNTIF(RALLY_DATES[], Attendance!J1814) &gt; 0, VLOOKUP(Attendance!$G1814,RALLY_PERIOD_SCHEDULE[], 2,TRUE),
IF(WEEKDAY(Attendance!$J1814) = 2,
       IF(COUNTIF(FINALS_WEEK_MONDAY_DATE[],Attendance!$J1814) &gt; 0, VLOOKUP(Attendance!$G1814,FINALS_WEEK_MONDAY_PERIOD_SCHEDULE[],2,TRUE),
       VLOOKUP(Attendance!$G1814,REGULAR_WEEK_SCHEDULE[],6,TRUE)),
IF(WEEKDAY($J1814) = 3,
       IF(COUNTIF(FINALS_WEEK_TUESDAY_DATE[],Attendance!$J1814) &gt; 0, VLOOKUP(Attendance!$G1814,FINALS_WEEK_TUESDAY_PERIOD_SCHEDULE[],2,TRUE),
       VLOOKUP(Attendance!$G1814,REGULAR_WEEK_SCHEDULE[[Tuesday]:[Period]],5,TRUE)),
IF(WEEKDAY(Attendance!$J1814) = 4,
        IF(COUNTIF(BLOCK_WEDNESDAY_DATES[],Attendance!$J1814) &gt; 0, VLOOKUP(Attendance!$G1814,BLOCK_WEDNESDAY_PERIOD_SCHEDULE[],2,TRUE),
        IF(COUNTIF(FINALS_WEEK_WEDNESDAY_DATE[],Attendance!$J1814) &gt; 0, VLOOKUP(Attendance!$G1814,FINALS_WEEK_WEDNESDAY_PERIOD_SCHEDULE[],2,TRUE),
       VLOOKUP(Attendance!$G1814,REGULAR_WEEK_SCHEDULE[[Wednesday]:[Period]],4,TRUE))),
IF(WEEKDAY($J1814) = 5,
       IF(COUNTIF(BLOCK_THURSDAY_DATES[],Attendance!$J1814) &gt; 0, VLOOKUP(Attendance!$G1814,BLOCK_THURSDAY_PERIOD_SCHEDULE[],2,TRUE),
       IF(COUNTIF(FINALS_WEEK_THURSDAY_DATE[],Attendance!$J1814) &gt; 0, VLOOKUP(Attendance!$G1814,FINALS_WEEK_THURSDAY_PERIOD_SCHEDULE[],2,TRUE),
       VLOOKUP(Attendance!$G1814,REGULAR_WEEK_SCHEDULE[[Thursday]:[Period]],3,TRUE))),
IF(WEEKDAY(Attendance!$J1814) = 6,
       IF(COUNTIF(FINALS_WEEK_FRIDAY_DATE[],Attendance!$J1814) &gt; 0, VLOOKUP(Attendance!$G1814,FINALS_WEEK_FRIDAY_PERIOD_SCHEDULE[],2,TRUE),
       VLOOKUP(Attendance!$G1814,REGULAR_WEEK_SCHEDULE[[Friday]:[Period]],2,TRUE))))))))))</f>
        <v/>
      </c>
      <c r="J1814" s="41" t="str">
        <f t="shared" ca="1" si="89"/>
        <v/>
      </c>
      <c r="K1814" s="41" t="str">
        <f>IF($A1814 &lt;&gt; "",VLOOKUP($A1814,'Student reference sheet'!$A$2:$V$2329, 7,FALSE), "")</f>
        <v/>
      </c>
      <c r="L1814" s="30" t="str">
        <f>IF($A1814 ="", "", VLOOKUP($A1814, 'Student reference sheet'!$A$2:$Z$2603,23,FALSE))</f>
        <v/>
      </c>
      <c r="M1814" s="30" t="str">
        <f>IF($A1814 ="", "", VLOOKUP($A1814, 'Student reference sheet'!$A$2:$Z$2603,24,FALSE))</f>
        <v/>
      </c>
      <c r="N1814" s="30" t="str">
        <f>IF($A1814 ="", "", VLOOKUP($A1814, 'Student reference sheet'!$A$2:$Z$2603,26,FALSE))</f>
        <v/>
      </c>
      <c r="O1814" s="30" t="str">
        <f>IF($A1814 ="", "", VLOOKUP($A1814, 'Student reference sheet'!$A$2:$Z$2603,25,FALSE))</f>
        <v/>
      </c>
      <c r="P1814" s="39" t="str">
        <f>IF($A1814 = "", "", IF(OR(VLOOKUP($A1814,'Student reference sheet'!$A$2:$V$2400,8,FALSE) = "R",  VLOOKUP($A1814,'Student reference sheet'!$A$2:$V$2400,8,FALSE) = "L"), "X", ""))</f>
        <v/>
      </c>
      <c r="Q1814" s="39" t="str">
        <f>IF($A1814 ="", "", VLOOKUP($A1814, 'Student reference sheet'!$A$2:$V$2603,22,FALSE))</f>
        <v/>
      </c>
      <c r="R1814" s="39" t="str">
        <f>IF($A1814 &lt;&gt; "",VLOOKUP($A1814,'Student reference sheet'!$A$2:$V$2329, 5,FALSE), "")</f>
        <v/>
      </c>
      <c r="S1814" s="39" t="str">
        <f>IF($A1814 &lt;&gt; "",VLOOKUP($A1814,'Student reference sheet'!$A$2:$V$2329, 6,FALSE), "")</f>
        <v/>
      </c>
      <c r="T1814" s="30" t="str">
        <f>IF($A1814 = "","",
IF(VLOOKUP($A1814,'Student reference sheet'!$A$2:$V$2329, 10,FALSE) = "Y", "Hispanic",
IF(VLOOKUP($A1814,'Student reference sheet'!$A$2:$V$2329,11,FALSE) &lt;&gt; "",
IF(VLOOKUP($A1814,'Student reference sheet'!$A$2:$V$2329,11,FALSE) = "UNK", "Unknown", VLOOKUP(VALUE(VLOOKUP($A1814,'Student reference sheet'!$A$2:$V$2329,11,FALSE)),'Ethnicity Reference'!$A$2:$B$22,2,FALSE)),
IF(VLOOKUP($A1814,'Student reference sheet'!$A$2:$V$2329,9,FALSE) &lt;&gt; "", VLOOKUP(VALUE(VLOOKUP($A1814,'Student reference sheet'!$A$2:$V$2329,9,FALSE)),'Ethnicity Reference'!$A$2:$B$22,2,FALSE),"Unknown"))))</f>
        <v/>
      </c>
      <c r="U1814" s="35"/>
    </row>
    <row r="1815" spans="1:21" ht="15.75">
      <c r="A1815" s="47"/>
      <c r="B1815" s="33"/>
      <c r="C1815" s="39" t="str">
        <f>IF($A1815 &lt;&gt; "",VLOOKUP($A1815,'Student reference sheet'!$A$2:$V$2329, 3,FALSE), "")</f>
        <v/>
      </c>
      <c r="D1815" s="39" t="str">
        <f>IF($A1815 &lt;&gt; "",VLOOKUP($A1815,'Student reference sheet'!$A$2:$V$2329, 2,FALSE), "")</f>
        <v/>
      </c>
      <c r="E1815" s="35"/>
      <c r="F1815" s="34"/>
      <c r="G1815" s="40" t="str">
        <f t="shared" ca="1" si="87"/>
        <v/>
      </c>
      <c r="H1815" s="40" t="str">
        <f t="shared" ca="1" si="88"/>
        <v/>
      </c>
      <c r="I1815" s="36" t="str">
        <f>IF($A1815 = "", "",
IF(COUNTIF(MINIMUM_DAY_DATES[], Attendance!J1815) &gt; 0, VLOOKUP(Attendance!$G1815,MINIMUM_DAY_PERIOD_SCHEDULE[], 2,TRUE),
IF(COUNTIF(RALLY_DATES[], Attendance!J1815) &gt; 0, VLOOKUP(Attendance!$G1815,RALLY_PERIOD_SCHEDULE[], 2,TRUE),
IF(WEEKDAY(Attendance!$J1815) = 2,
       IF(COUNTIF(FINALS_WEEK_MONDAY_DATE[],Attendance!$J1815) &gt; 0, VLOOKUP(Attendance!$G1815,FINALS_WEEK_MONDAY_PERIOD_SCHEDULE[],2,TRUE),
       VLOOKUP(Attendance!$G1815,REGULAR_WEEK_SCHEDULE[],6,TRUE)),
IF(WEEKDAY($J1815) = 3,
       IF(COUNTIF(FINALS_WEEK_TUESDAY_DATE[],Attendance!$J1815) &gt; 0, VLOOKUP(Attendance!$G1815,FINALS_WEEK_TUESDAY_PERIOD_SCHEDULE[],2,TRUE),
       VLOOKUP(Attendance!$G1815,REGULAR_WEEK_SCHEDULE[[Tuesday]:[Period]],5,TRUE)),
IF(WEEKDAY(Attendance!$J1815) = 4,
        IF(COUNTIF(BLOCK_WEDNESDAY_DATES[],Attendance!$J1815) &gt; 0, VLOOKUP(Attendance!$G1815,BLOCK_WEDNESDAY_PERIOD_SCHEDULE[],2,TRUE),
        IF(COUNTIF(FINALS_WEEK_WEDNESDAY_DATE[],Attendance!$J1815) &gt; 0, VLOOKUP(Attendance!$G1815,FINALS_WEEK_WEDNESDAY_PERIOD_SCHEDULE[],2,TRUE),
       VLOOKUP(Attendance!$G1815,REGULAR_WEEK_SCHEDULE[[Wednesday]:[Period]],4,TRUE))),
IF(WEEKDAY($J1815) = 5,
       IF(COUNTIF(BLOCK_THURSDAY_DATES[],Attendance!$J1815) &gt; 0, VLOOKUP(Attendance!$G1815,BLOCK_THURSDAY_PERIOD_SCHEDULE[],2,TRUE),
       IF(COUNTIF(FINALS_WEEK_THURSDAY_DATE[],Attendance!$J1815) &gt; 0, VLOOKUP(Attendance!$G1815,FINALS_WEEK_THURSDAY_PERIOD_SCHEDULE[],2,TRUE),
       VLOOKUP(Attendance!$G1815,REGULAR_WEEK_SCHEDULE[[Thursday]:[Period]],3,TRUE))),
IF(WEEKDAY(Attendance!$J1815) = 6,
       IF(COUNTIF(FINALS_WEEK_FRIDAY_DATE[],Attendance!$J1815) &gt; 0, VLOOKUP(Attendance!$G1815,FINALS_WEEK_FRIDAY_PERIOD_SCHEDULE[],2,TRUE),
       VLOOKUP(Attendance!$G1815,REGULAR_WEEK_SCHEDULE[[Friday]:[Period]],2,TRUE))))))))))</f>
        <v/>
      </c>
      <c r="J1815" s="41" t="str">
        <f t="shared" ca="1" si="89"/>
        <v/>
      </c>
      <c r="K1815" s="41" t="str">
        <f>IF($A1815 &lt;&gt; "",VLOOKUP($A1815,'Student reference sheet'!$A$2:$V$2329, 7,FALSE), "")</f>
        <v/>
      </c>
      <c r="L1815" s="30" t="str">
        <f>IF($A1815 ="", "", VLOOKUP($A1815, 'Student reference sheet'!$A$2:$Z$2603,23,FALSE))</f>
        <v/>
      </c>
      <c r="M1815" s="30" t="str">
        <f>IF($A1815 ="", "", VLOOKUP($A1815, 'Student reference sheet'!$A$2:$Z$2603,24,FALSE))</f>
        <v/>
      </c>
      <c r="N1815" s="30" t="str">
        <f>IF($A1815 ="", "", VLOOKUP($A1815, 'Student reference sheet'!$A$2:$Z$2603,26,FALSE))</f>
        <v/>
      </c>
      <c r="O1815" s="30" t="str">
        <f>IF($A1815 ="", "", VLOOKUP($A1815, 'Student reference sheet'!$A$2:$Z$2603,25,FALSE))</f>
        <v/>
      </c>
      <c r="P1815" s="39" t="str">
        <f>IF($A1815 = "", "", IF(OR(VLOOKUP($A1815,'Student reference sheet'!$A$2:$V$2400,8,FALSE) = "R",  VLOOKUP($A1815,'Student reference sheet'!$A$2:$V$2400,8,FALSE) = "L"), "X", ""))</f>
        <v/>
      </c>
      <c r="Q1815" s="39" t="str">
        <f>IF($A1815 ="", "", VLOOKUP($A1815, 'Student reference sheet'!$A$2:$V$2603,22,FALSE))</f>
        <v/>
      </c>
      <c r="R1815" s="39" t="str">
        <f>IF($A1815 &lt;&gt; "",VLOOKUP($A1815,'Student reference sheet'!$A$2:$V$2329, 5,FALSE), "")</f>
        <v/>
      </c>
      <c r="S1815" s="39" t="str">
        <f>IF($A1815 &lt;&gt; "",VLOOKUP($A1815,'Student reference sheet'!$A$2:$V$2329, 6,FALSE), "")</f>
        <v/>
      </c>
      <c r="T1815" s="30" t="str">
        <f>IF($A1815 = "","",
IF(VLOOKUP($A1815,'Student reference sheet'!$A$2:$V$2329, 10,FALSE) = "Y", "Hispanic",
IF(VLOOKUP($A1815,'Student reference sheet'!$A$2:$V$2329,11,FALSE) &lt;&gt; "",
IF(VLOOKUP($A1815,'Student reference sheet'!$A$2:$V$2329,11,FALSE) = "UNK", "Unknown", VLOOKUP(VALUE(VLOOKUP($A1815,'Student reference sheet'!$A$2:$V$2329,11,FALSE)),'Ethnicity Reference'!$A$2:$B$22,2,FALSE)),
IF(VLOOKUP($A1815,'Student reference sheet'!$A$2:$V$2329,9,FALSE) &lt;&gt; "", VLOOKUP(VALUE(VLOOKUP($A1815,'Student reference sheet'!$A$2:$V$2329,9,FALSE)),'Ethnicity Reference'!$A$2:$B$22,2,FALSE),"Unknown"))))</f>
        <v/>
      </c>
      <c r="U1815" s="35"/>
    </row>
    <row r="1816" spans="1:21" ht="15.75">
      <c r="A1816" s="47"/>
      <c r="B1816" s="33"/>
      <c r="C1816" s="39" t="str">
        <f>IF($A1816 &lt;&gt; "",VLOOKUP($A1816,'Student reference sheet'!$A$2:$V$2329, 3,FALSE), "")</f>
        <v/>
      </c>
      <c r="D1816" s="39" t="str">
        <f>IF($A1816 &lt;&gt; "",VLOOKUP($A1816,'Student reference sheet'!$A$2:$V$2329, 2,FALSE), "")</f>
        <v/>
      </c>
      <c r="E1816" s="35"/>
      <c r="F1816" s="34"/>
      <c r="G1816" s="40" t="str">
        <f t="shared" ca="1" si="87"/>
        <v/>
      </c>
      <c r="H1816" s="40" t="str">
        <f t="shared" ca="1" si="88"/>
        <v/>
      </c>
      <c r="I1816" s="36" t="str">
        <f>IF($A1816 = "", "",
IF(COUNTIF(MINIMUM_DAY_DATES[], Attendance!J1816) &gt; 0, VLOOKUP(Attendance!$G1816,MINIMUM_DAY_PERIOD_SCHEDULE[], 2,TRUE),
IF(COUNTIF(RALLY_DATES[], Attendance!J1816) &gt; 0, VLOOKUP(Attendance!$G1816,RALLY_PERIOD_SCHEDULE[], 2,TRUE),
IF(WEEKDAY(Attendance!$J1816) = 2,
       IF(COUNTIF(FINALS_WEEK_MONDAY_DATE[],Attendance!$J1816) &gt; 0, VLOOKUP(Attendance!$G1816,FINALS_WEEK_MONDAY_PERIOD_SCHEDULE[],2,TRUE),
       VLOOKUP(Attendance!$G1816,REGULAR_WEEK_SCHEDULE[],6,TRUE)),
IF(WEEKDAY($J1816) = 3,
       IF(COUNTIF(FINALS_WEEK_TUESDAY_DATE[],Attendance!$J1816) &gt; 0, VLOOKUP(Attendance!$G1816,FINALS_WEEK_TUESDAY_PERIOD_SCHEDULE[],2,TRUE),
       VLOOKUP(Attendance!$G1816,REGULAR_WEEK_SCHEDULE[[Tuesday]:[Period]],5,TRUE)),
IF(WEEKDAY(Attendance!$J1816) = 4,
        IF(COUNTIF(BLOCK_WEDNESDAY_DATES[],Attendance!$J1816) &gt; 0, VLOOKUP(Attendance!$G1816,BLOCK_WEDNESDAY_PERIOD_SCHEDULE[],2,TRUE),
        IF(COUNTIF(FINALS_WEEK_WEDNESDAY_DATE[],Attendance!$J1816) &gt; 0, VLOOKUP(Attendance!$G1816,FINALS_WEEK_WEDNESDAY_PERIOD_SCHEDULE[],2,TRUE),
       VLOOKUP(Attendance!$G1816,REGULAR_WEEK_SCHEDULE[[Wednesday]:[Period]],4,TRUE))),
IF(WEEKDAY($J1816) = 5,
       IF(COUNTIF(BLOCK_THURSDAY_DATES[],Attendance!$J1816) &gt; 0, VLOOKUP(Attendance!$G1816,BLOCK_THURSDAY_PERIOD_SCHEDULE[],2,TRUE),
       IF(COUNTIF(FINALS_WEEK_THURSDAY_DATE[],Attendance!$J1816) &gt; 0, VLOOKUP(Attendance!$G1816,FINALS_WEEK_THURSDAY_PERIOD_SCHEDULE[],2,TRUE),
       VLOOKUP(Attendance!$G1816,REGULAR_WEEK_SCHEDULE[[Thursday]:[Period]],3,TRUE))),
IF(WEEKDAY(Attendance!$J1816) = 6,
       IF(COUNTIF(FINALS_WEEK_FRIDAY_DATE[],Attendance!$J1816) &gt; 0, VLOOKUP(Attendance!$G1816,FINALS_WEEK_FRIDAY_PERIOD_SCHEDULE[],2,TRUE),
       VLOOKUP(Attendance!$G1816,REGULAR_WEEK_SCHEDULE[[Friday]:[Period]],2,TRUE))))))))))</f>
        <v/>
      </c>
      <c r="J1816" s="41" t="str">
        <f t="shared" ca="1" si="89"/>
        <v/>
      </c>
      <c r="K1816" s="41" t="str">
        <f>IF($A1816 &lt;&gt; "",VLOOKUP($A1816,'Student reference sheet'!$A$2:$V$2329, 7,FALSE), "")</f>
        <v/>
      </c>
      <c r="L1816" s="30" t="str">
        <f>IF($A1816 ="", "", VLOOKUP($A1816, 'Student reference sheet'!$A$2:$Z$2603,23,FALSE))</f>
        <v/>
      </c>
      <c r="M1816" s="30" t="str">
        <f>IF($A1816 ="", "", VLOOKUP($A1816, 'Student reference sheet'!$A$2:$Z$2603,24,FALSE))</f>
        <v/>
      </c>
      <c r="N1816" s="30" t="str">
        <f>IF($A1816 ="", "", VLOOKUP($A1816, 'Student reference sheet'!$A$2:$Z$2603,26,FALSE))</f>
        <v/>
      </c>
      <c r="O1816" s="30" t="str">
        <f>IF($A1816 ="", "", VLOOKUP($A1816, 'Student reference sheet'!$A$2:$Z$2603,25,FALSE))</f>
        <v/>
      </c>
      <c r="P1816" s="39" t="str">
        <f>IF($A1816 = "", "", IF(OR(VLOOKUP($A1816,'Student reference sheet'!$A$2:$V$2400,8,FALSE) = "R",  VLOOKUP($A1816,'Student reference sheet'!$A$2:$V$2400,8,FALSE) = "L"), "X", ""))</f>
        <v/>
      </c>
      <c r="Q1816" s="39" t="str">
        <f>IF($A1816 ="", "", VLOOKUP($A1816, 'Student reference sheet'!$A$2:$V$2603,22,FALSE))</f>
        <v/>
      </c>
      <c r="R1816" s="39" t="str">
        <f>IF($A1816 &lt;&gt; "",VLOOKUP($A1816,'Student reference sheet'!$A$2:$V$2329, 5,FALSE), "")</f>
        <v/>
      </c>
      <c r="S1816" s="39" t="str">
        <f>IF($A1816 &lt;&gt; "",VLOOKUP($A1816,'Student reference sheet'!$A$2:$V$2329, 6,FALSE), "")</f>
        <v/>
      </c>
      <c r="T1816" s="30" t="str">
        <f>IF($A1816 = "","",
IF(VLOOKUP($A1816,'Student reference sheet'!$A$2:$V$2329, 10,FALSE) = "Y", "Hispanic",
IF(VLOOKUP($A1816,'Student reference sheet'!$A$2:$V$2329,11,FALSE) &lt;&gt; "",
IF(VLOOKUP($A1816,'Student reference sheet'!$A$2:$V$2329,11,FALSE) = "UNK", "Unknown", VLOOKUP(VALUE(VLOOKUP($A1816,'Student reference sheet'!$A$2:$V$2329,11,FALSE)),'Ethnicity Reference'!$A$2:$B$22,2,FALSE)),
IF(VLOOKUP($A1816,'Student reference sheet'!$A$2:$V$2329,9,FALSE) &lt;&gt; "", VLOOKUP(VALUE(VLOOKUP($A1816,'Student reference sheet'!$A$2:$V$2329,9,FALSE)),'Ethnicity Reference'!$A$2:$B$22,2,FALSE),"Unknown"))))</f>
        <v/>
      </c>
      <c r="U1816" s="35"/>
    </row>
    <row r="1817" spans="1:21" ht="15.75">
      <c r="A1817" s="47"/>
      <c r="B1817" s="33"/>
      <c r="C1817" s="39" t="str">
        <f>IF($A1817 &lt;&gt; "",VLOOKUP($A1817,'Student reference sheet'!$A$2:$V$2329, 3,FALSE), "")</f>
        <v/>
      </c>
      <c r="D1817" s="39" t="str">
        <f>IF($A1817 &lt;&gt; "",VLOOKUP($A1817,'Student reference sheet'!$A$2:$V$2329, 2,FALSE), "")</f>
        <v/>
      </c>
      <c r="E1817" s="35"/>
      <c r="F1817" s="34"/>
      <c r="G1817" s="40" t="str">
        <f t="shared" ca="1" si="87"/>
        <v/>
      </c>
      <c r="H1817" s="40" t="str">
        <f t="shared" ca="1" si="88"/>
        <v/>
      </c>
      <c r="I1817" s="36" t="str">
        <f>IF($A1817 = "", "",
IF(COUNTIF(MINIMUM_DAY_DATES[], Attendance!J1817) &gt; 0, VLOOKUP(Attendance!$G1817,MINIMUM_DAY_PERIOD_SCHEDULE[], 2,TRUE),
IF(COUNTIF(RALLY_DATES[], Attendance!J1817) &gt; 0, VLOOKUP(Attendance!$G1817,RALLY_PERIOD_SCHEDULE[], 2,TRUE),
IF(WEEKDAY(Attendance!$J1817) = 2,
       IF(COUNTIF(FINALS_WEEK_MONDAY_DATE[],Attendance!$J1817) &gt; 0, VLOOKUP(Attendance!$G1817,FINALS_WEEK_MONDAY_PERIOD_SCHEDULE[],2,TRUE),
       VLOOKUP(Attendance!$G1817,REGULAR_WEEK_SCHEDULE[],6,TRUE)),
IF(WEEKDAY($J1817) = 3,
       IF(COUNTIF(FINALS_WEEK_TUESDAY_DATE[],Attendance!$J1817) &gt; 0, VLOOKUP(Attendance!$G1817,FINALS_WEEK_TUESDAY_PERIOD_SCHEDULE[],2,TRUE),
       VLOOKUP(Attendance!$G1817,REGULAR_WEEK_SCHEDULE[[Tuesday]:[Period]],5,TRUE)),
IF(WEEKDAY(Attendance!$J1817) = 4,
        IF(COUNTIF(BLOCK_WEDNESDAY_DATES[],Attendance!$J1817) &gt; 0, VLOOKUP(Attendance!$G1817,BLOCK_WEDNESDAY_PERIOD_SCHEDULE[],2,TRUE),
        IF(COUNTIF(FINALS_WEEK_WEDNESDAY_DATE[],Attendance!$J1817) &gt; 0, VLOOKUP(Attendance!$G1817,FINALS_WEEK_WEDNESDAY_PERIOD_SCHEDULE[],2,TRUE),
       VLOOKUP(Attendance!$G1817,REGULAR_WEEK_SCHEDULE[[Wednesday]:[Period]],4,TRUE))),
IF(WEEKDAY($J1817) = 5,
       IF(COUNTIF(BLOCK_THURSDAY_DATES[],Attendance!$J1817) &gt; 0, VLOOKUP(Attendance!$G1817,BLOCK_THURSDAY_PERIOD_SCHEDULE[],2,TRUE),
       IF(COUNTIF(FINALS_WEEK_THURSDAY_DATE[],Attendance!$J1817) &gt; 0, VLOOKUP(Attendance!$G1817,FINALS_WEEK_THURSDAY_PERIOD_SCHEDULE[],2,TRUE),
       VLOOKUP(Attendance!$G1817,REGULAR_WEEK_SCHEDULE[[Thursday]:[Period]],3,TRUE))),
IF(WEEKDAY(Attendance!$J1817) = 6,
       IF(COUNTIF(FINALS_WEEK_FRIDAY_DATE[],Attendance!$J1817) &gt; 0, VLOOKUP(Attendance!$G1817,FINALS_WEEK_FRIDAY_PERIOD_SCHEDULE[],2,TRUE),
       VLOOKUP(Attendance!$G1817,REGULAR_WEEK_SCHEDULE[[Friday]:[Period]],2,TRUE))))))))))</f>
        <v/>
      </c>
      <c r="J1817" s="41" t="str">
        <f t="shared" ca="1" si="89"/>
        <v/>
      </c>
      <c r="K1817" s="41" t="str">
        <f>IF($A1817 &lt;&gt; "",VLOOKUP($A1817,'Student reference sheet'!$A$2:$V$2329, 7,FALSE), "")</f>
        <v/>
      </c>
      <c r="L1817" s="30" t="str">
        <f>IF($A1817 ="", "", VLOOKUP($A1817, 'Student reference sheet'!$A$2:$Z$2603,23,FALSE))</f>
        <v/>
      </c>
      <c r="M1817" s="30" t="str">
        <f>IF($A1817 ="", "", VLOOKUP($A1817, 'Student reference sheet'!$A$2:$Z$2603,24,FALSE))</f>
        <v/>
      </c>
      <c r="N1817" s="30" t="str">
        <f>IF($A1817 ="", "", VLOOKUP($A1817, 'Student reference sheet'!$A$2:$Z$2603,26,FALSE))</f>
        <v/>
      </c>
      <c r="O1817" s="30" t="str">
        <f>IF($A1817 ="", "", VLOOKUP($A1817, 'Student reference sheet'!$A$2:$Z$2603,25,FALSE))</f>
        <v/>
      </c>
      <c r="P1817" s="39" t="str">
        <f>IF($A1817 = "", "", IF(OR(VLOOKUP($A1817,'Student reference sheet'!$A$2:$V$2400,8,FALSE) = "R",  VLOOKUP($A1817,'Student reference sheet'!$A$2:$V$2400,8,FALSE) = "L"), "X", ""))</f>
        <v/>
      </c>
      <c r="Q1817" s="39" t="str">
        <f>IF($A1817 ="", "", VLOOKUP($A1817, 'Student reference sheet'!$A$2:$V$2603,22,FALSE))</f>
        <v/>
      </c>
      <c r="R1817" s="39" t="str">
        <f>IF($A1817 &lt;&gt; "",VLOOKUP($A1817,'Student reference sheet'!$A$2:$V$2329, 5,FALSE), "")</f>
        <v/>
      </c>
      <c r="S1817" s="39" t="str">
        <f>IF($A1817 &lt;&gt; "",VLOOKUP($A1817,'Student reference sheet'!$A$2:$V$2329, 6,FALSE), "")</f>
        <v/>
      </c>
      <c r="T1817" s="30" t="str">
        <f>IF($A1817 = "","",
IF(VLOOKUP($A1817,'Student reference sheet'!$A$2:$V$2329, 10,FALSE) = "Y", "Hispanic",
IF(VLOOKUP($A1817,'Student reference sheet'!$A$2:$V$2329,11,FALSE) &lt;&gt; "",
IF(VLOOKUP($A1817,'Student reference sheet'!$A$2:$V$2329,11,FALSE) = "UNK", "Unknown", VLOOKUP(VALUE(VLOOKUP($A1817,'Student reference sheet'!$A$2:$V$2329,11,FALSE)),'Ethnicity Reference'!$A$2:$B$22,2,FALSE)),
IF(VLOOKUP($A1817,'Student reference sheet'!$A$2:$V$2329,9,FALSE) &lt;&gt; "", VLOOKUP(VALUE(VLOOKUP($A1817,'Student reference sheet'!$A$2:$V$2329,9,FALSE)),'Ethnicity Reference'!$A$2:$B$22,2,FALSE),"Unknown"))))</f>
        <v/>
      </c>
      <c r="U1817" s="35"/>
    </row>
    <row r="1818" spans="1:21" ht="15.75">
      <c r="A1818" s="47"/>
      <c r="B1818" s="33"/>
      <c r="C1818" s="39" t="str">
        <f>IF($A1818 &lt;&gt; "",VLOOKUP($A1818,'Student reference sheet'!$A$2:$V$2329, 3,FALSE), "")</f>
        <v/>
      </c>
      <c r="D1818" s="39" t="str">
        <f>IF($A1818 &lt;&gt; "",VLOOKUP($A1818,'Student reference sheet'!$A$2:$V$2329, 2,FALSE), "")</f>
        <v/>
      </c>
      <c r="E1818" s="35"/>
      <c r="F1818" s="34"/>
      <c r="G1818" s="40" t="str">
        <f t="shared" ca="1" si="87"/>
        <v/>
      </c>
      <c r="H1818" s="40" t="str">
        <f t="shared" ca="1" si="88"/>
        <v/>
      </c>
      <c r="I1818" s="36" t="str">
        <f>IF($A1818 = "", "",
IF(COUNTIF(MINIMUM_DAY_DATES[], Attendance!J1818) &gt; 0, VLOOKUP(Attendance!$G1818,MINIMUM_DAY_PERIOD_SCHEDULE[], 2,TRUE),
IF(COUNTIF(RALLY_DATES[], Attendance!J1818) &gt; 0, VLOOKUP(Attendance!$G1818,RALLY_PERIOD_SCHEDULE[], 2,TRUE),
IF(WEEKDAY(Attendance!$J1818) = 2,
       IF(COUNTIF(FINALS_WEEK_MONDAY_DATE[],Attendance!$J1818) &gt; 0, VLOOKUP(Attendance!$G1818,FINALS_WEEK_MONDAY_PERIOD_SCHEDULE[],2,TRUE),
       VLOOKUP(Attendance!$G1818,REGULAR_WEEK_SCHEDULE[],6,TRUE)),
IF(WEEKDAY($J1818) = 3,
       IF(COUNTIF(FINALS_WEEK_TUESDAY_DATE[],Attendance!$J1818) &gt; 0, VLOOKUP(Attendance!$G1818,FINALS_WEEK_TUESDAY_PERIOD_SCHEDULE[],2,TRUE),
       VLOOKUP(Attendance!$G1818,REGULAR_WEEK_SCHEDULE[[Tuesday]:[Period]],5,TRUE)),
IF(WEEKDAY(Attendance!$J1818) = 4,
        IF(COUNTIF(BLOCK_WEDNESDAY_DATES[],Attendance!$J1818) &gt; 0, VLOOKUP(Attendance!$G1818,BLOCK_WEDNESDAY_PERIOD_SCHEDULE[],2,TRUE),
        IF(COUNTIF(FINALS_WEEK_WEDNESDAY_DATE[],Attendance!$J1818) &gt; 0, VLOOKUP(Attendance!$G1818,FINALS_WEEK_WEDNESDAY_PERIOD_SCHEDULE[],2,TRUE),
       VLOOKUP(Attendance!$G1818,REGULAR_WEEK_SCHEDULE[[Wednesday]:[Period]],4,TRUE))),
IF(WEEKDAY($J1818) = 5,
       IF(COUNTIF(BLOCK_THURSDAY_DATES[],Attendance!$J1818) &gt; 0, VLOOKUP(Attendance!$G1818,BLOCK_THURSDAY_PERIOD_SCHEDULE[],2,TRUE),
       IF(COUNTIF(FINALS_WEEK_THURSDAY_DATE[],Attendance!$J1818) &gt; 0, VLOOKUP(Attendance!$G1818,FINALS_WEEK_THURSDAY_PERIOD_SCHEDULE[],2,TRUE),
       VLOOKUP(Attendance!$G1818,REGULAR_WEEK_SCHEDULE[[Thursday]:[Period]],3,TRUE))),
IF(WEEKDAY(Attendance!$J1818) = 6,
       IF(COUNTIF(FINALS_WEEK_FRIDAY_DATE[],Attendance!$J1818) &gt; 0, VLOOKUP(Attendance!$G1818,FINALS_WEEK_FRIDAY_PERIOD_SCHEDULE[],2,TRUE),
       VLOOKUP(Attendance!$G1818,REGULAR_WEEK_SCHEDULE[[Friday]:[Period]],2,TRUE))))))))))</f>
        <v/>
      </c>
      <c r="J1818" s="41" t="str">
        <f t="shared" ca="1" si="89"/>
        <v/>
      </c>
      <c r="K1818" s="41" t="str">
        <f>IF($A1818 &lt;&gt; "",VLOOKUP($A1818,'Student reference sheet'!$A$2:$V$2329, 7,FALSE), "")</f>
        <v/>
      </c>
      <c r="L1818" s="30" t="str">
        <f>IF($A1818 ="", "", VLOOKUP($A1818, 'Student reference sheet'!$A$2:$Z$2603,23,FALSE))</f>
        <v/>
      </c>
      <c r="M1818" s="30" t="str">
        <f>IF($A1818 ="", "", VLOOKUP($A1818, 'Student reference sheet'!$A$2:$Z$2603,24,FALSE))</f>
        <v/>
      </c>
      <c r="N1818" s="30" t="str">
        <f>IF($A1818 ="", "", VLOOKUP($A1818, 'Student reference sheet'!$A$2:$Z$2603,26,FALSE))</f>
        <v/>
      </c>
      <c r="O1818" s="30" t="str">
        <f>IF($A1818 ="", "", VLOOKUP($A1818, 'Student reference sheet'!$A$2:$Z$2603,25,FALSE))</f>
        <v/>
      </c>
      <c r="P1818" s="39" t="str">
        <f>IF($A1818 = "", "", IF(OR(VLOOKUP($A1818,'Student reference sheet'!$A$2:$V$2400,8,FALSE) = "R",  VLOOKUP($A1818,'Student reference sheet'!$A$2:$V$2400,8,FALSE) = "L"), "X", ""))</f>
        <v/>
      </c>
      <c r="Q1818" s="39" t="str">
        <f>IF($A1818 ="", "", VLOOKUP($A1818, 'Student reference sheet'!$A$2:$V$2603,22,FALSE))</f>
        <v/>
      </c>
      <c r="R1818" s="39" t="str">
        <f>IF($A1818 &lt;&gt; "",VLOOKUP($A1818,'Student reference sheet'!$A$2:$V$2329, 5,FALSE), "")</f>
        <v/>
      </c>
      <c r="S1818" s="39" t="str">
        <f>IF($A1818 &lt;&gt; "",VLOOKUP($A1818,'Student reference sheet'!$A$2:$V$2329, 6,FALSE), "")</f>
        <v/>
      </c>
      <c r="T1818" s="30" t="str">
        <f>IF($A1818 = "","",
IF(VLOOKUP($A1818,'Student reference sheet'!$A$2:$V$2329, 10,FALSE) = "Y", "Hispanic",
IF(VLOOKUP($A1818,'Student reference sheet'!$A$2:$V$2329,11,FALSE) &lt;&gt; "",
IF(VLOOKUP($A1818,'Student reference sheet'!$A$2:$V$2329,11,FALSE) = "UNK", "Unknown", VLOOKUP(VALUE(VLOOKUP($A1818,'Student reference sheet'!$A$2:$V$2329,11,FALSE)),'Ethnicity Reference'!$A$2:$B$22,2,FALSE)),
IF(VLOOKUP($A1818,'Student reference sheet'!$A$2:$V$2329,9,FALSE) &lt;&gt; "", VLOOKUP(VALUE(VLOOKUP($A1818,'Student reference sheet'!$A$2:$V$2329,9,FALSE)),'Ethnicity Reference'!$A$2:$B$22,2,FALSE),"Unknown"))))</f>
        <v/>
      </c>
      <c r="U1818" s="35"/>
    </row>
    <row r="1819" spans="1:21" ht="15.75">
      <c r="A1819" s="47"/>
      <c r="B1819" s="33"/>
      <c r="C1819" s="39" t="str">
        <f>IF($A1819 &lt;&gt; "",VLOOKUP($A1819,'Student reference sheet'!$A$2:$V$2329, 3,FALSE), "")</f>
        <v/>
      </c>
      <c r="D1819" s="39" t="str">
        <f>IF($A1819 &lt;&gt; "",VLOOKUP($A1819,'Student reference sheet'!$A$2:$V$2329, 2,FALSE), "")</f>
        <v/>
      </c>
      <c r="E1819" s="35"/>
      <c r="F1819" s="34"/>
      <c r="G1819" s="40" t="str">
        <f t="shared" ca="1" si="87"/>
        <v/>
      </c>
      <c r="H1819" s="40" t="str">
        <f t="shared" ca="1" si="88"/>
        <v/>
      </c>
      <c r="I1819" s="36" t="str">
        <f>IF($A1819 = "", "",
IF(COUNTIF(MINIMUM_DAY_DATES[], Attendance!J1819) &gt; 0, VLOOKUP(Attendance!$G1819,MINIMUM_DAY_PERIOD_SCHEDULE[], 2,TRUE),
IF(COUNTIF(RALLY_DATES[], Attendance!J1819) &gt; 0, VLOOKUP(Attendance!$G1819,RALLY_PERIOD_SCHEDULE[], 2,TRUE),
IF(WEEKDAY(Attendance!$J1819) = 2,
       IF(COUNTIF(FINALS_WEEK_MONDAY_DATE[],Attendance!$J1819) &gt; 0, VLOOKUP(Attendance!$G1819,FINALS_WEEK_MONDAY_PERIOD_SCHEDULE[],2,TRUE),
       VLOOKUP(Attendance!$G1819,REGULAR_WEEK_SCHEDULE[],6,TRUE)),
IF(WEEKDAY($J1819) = 3,
       IF(COUNTIF(FINALS_WEEK_TUESDAY_DATE[],Attendance!$J1819) &gt; 0, VLOOKUP(Attendance!$G1819,FINALS_WEEK_TUESDAY_PERIOD_SCHEDULE[],2,TRUE),
       VLOOKUP(Attendance!$G1819,REGULAR_WEEK_SCHEDULE[[Tuesday]:[Period]],5,TRUE)),
IF(WEEKDAY(Attendance!$J1819) = 4,
        IF(COUNTIF(BLOCK_WEDNESDAY_DATES[],Attendance!$J1819) &gt; 0, VLOOKUP(Attendance!$G1819,BLOCK_WEDNESDAY_PERIOD_SCHEDULE[],2,TRUE),
        IF(COUNTIF(FINALS_WEEK_WEDNESDAY_DATE[],Attendance!$J1819) &gt; 0, VLOOKUP(Attendance!$G1819,FINALS_WEEK_WEDNESDAY_PERIOD_SCHEDULE[],2,TRUE),
       VLOOKUP(Attendance!$G1819,REGULAR_WEEK_SCHEDULE[[Wednesday]:[Period]],4,TRUE))),
IF(WEEKDAY($J1819) = 5,
       IF(COUNTIF(BLOCK_THURSDAY_DATES[],Attendance!$J1819) &gt; 0, VLOOKUP(Attendance!$G1819,BLOCK_THURSDAY_PERIOD_SCHEDULE[],2,TRUE),
       IF(COUNTIF(FINALS_WEEK_THURSDAY_DATE[],Attendance!$J1819) &gt; 0, VLOOKUP(Attendance!$G1819,FINALS_WEEK_THURSDAY_PERIOD_SCHEDULE[],2,TRUE),
       VLOOKUP(Attendance!$G1819,REGULAR_WEEK_SCHEDULE[[Thursday]:[Period]],3,TRUE))),
IF(WEEKDAY(Attendance!$J1819) = 6,
       IF(COUNTIF(FINALS_WEEK_FRIDAY_DATE[],Attendance!$J1819) &gt; 0, VLOOKUP(Attendance!$G1819,FINALS_WEEK_FRIDAY_PERIOD_SCHEDULE[],2,TRUE),
       VLOOKUP(Attendance!$G1819,REGULAR_WEEK_SCHEDULE[[Friday]:[Period]],2,TRUE))))))))))</f>
        <v/>
      </c>
      <c r="J1819" s="41" t="str">
        <f t="shared" ca="1" si="89"/>
        <v/>
      </c>
      <c r="K1819" s="41" t="str">
        <f>IF($A1819 &lt;&gt; "",VLOOKUP($A1819,'Student reference sheet'!$A$2:$V$2329, 7,FALSE), "")</f>
        <v/>
      </c>
      <c r="L1819" s="30" t="str">
        <f>IF($A1819 ="", "", VLOOKUP($A1819, 'Student reference sheet'!$A$2:$Z$2603,23,FALSE))</f>
        <v/>
      </c>
      <c r="M1819" s="30" t="str">
        <f>IF($A1819 ="", "", VLOOKUP($A1819, 'Student reference sheet'!$A$2:$Z$2603,24,FALSE))</f>
        <v/>
      </c>
      <c r="N1819" s="30" t="str">
        <f>IF($A1819 ="", "", VLOOKUP($A1819, 'Student reference sheet'!$A$2:$Z$2603,26,FALSE))</f>
        <v/>
      </c>
      <c r="O1819" s="30" t="str">
        <f>IF($A1819 ="", "", VLOOKUP($A1819, 'Student reference sheet'!$A$2:$Z$2603,25,FALSE))</f>
        <v/>
      </c>
      <c r="P1819" s="39" t="str">
        <f>IF($A1819 = "", "", IF(OR(VLOOKUP($A1819,'Student reference sheet'!$A$2:$V$2400,8,FALSE) = "R",  VLOOKUP($A1819,'Student reference sheet'!$A$2:$V$2400,8,FALSE) = "L"), "X", ""))</f>
        <v/>
      </c>
      <c r="Q1819" s="39" t="str">
        <f>IF($A1819 ="", "", VLOOKUP($A1819, 'Student reference sheet'!$A$2:$V$2603,22,FALSE))</f>
        <v/>
      </c>
      <c r="R1819" s="39" t="str">
        <f>IF($A1819 &lt;&gt; "",VLOOKUP($A1819,'Student reference sheet'!$A$2:$V$2329, 5,FALSE), "")</f>
        <v/>
      </c>
      <c r="S1819" s="39" t="str">
        <f>IF($A1819 &lt;&gt; "",VLOOKUP($A1819,'Student reference sheet'!$A$2:$V$2329, 6,FALSE), "")</f>
        <v/>
      </c>
      <c r="T1819" s="30" t="str">
        <f>IF($A1819 = "","",
IF(VLOOKUP($A1819,'Student reference sheet'!$A$2:$V$2329, 10,FALSE) = "Y", "Hispanic",
IF(VLOOKUP($A1819,'Student reference sheet'!$A$2:$V$2329,11,FALSE) &lt;&gt; "",
IF(VLOOKUP($A1819,'Student reference sheet'!$A$2:$V$2329,11,FALSE) = "UNK", "Unknown", VLOOKUP(VALUE(VLOOKUP($A1819,'Student reference sheet'!$A$2:$V$2329,11,FALSE)),'Ethnicity Reference'!$A$2:$B$22,2,FALSE)),
IF(VLOOKUP($A1819,'Student reference sheet'!$A$2:$V$2329,9,FALSE) &lt;&gt; "", VLOOKUP(VALUE(VLOOKUP($A1819,'Student reference sheet'!$A$2:$V$2329,9,FALSE)),'Ethnicity Reference'!$A$2:$B$22,2,FALSE),"Unknown"))))</f>
        <v/>
      </c>
      <c r="U1819" s="35"/>
    </row>
    <row r="1820" spans="1:21" ht="15.75">
      <c r="A1820" s="47"/>
      <c r="B1820" s="33"/>
      <c r="C1820" s="39" t="str">
        <f>IF($A1820 &lt;&gt; "",VLOOKUP($A1820,'Student reference sheet'!$A$2:$V$2329, 3,FALSE), "")</f>
        <v/>
      </c>
      <c r="D1820" s="39" t="str">
        <f>IF($A1820 &lt;&gt; "",VLOOKUP($A1820,'Student reference sheet'!$A$2:$V$2329, 2,FALSE), "")</f>
        <v/>
      </c>
      <c r="E1820" s="35"/>
      <c r="F1820" s="34"/>
      <c r="G1820" s="40" t="str">
        <f t="shared" ca="1" si="87"/>
        <v/>
      </c>
      <c r="H1820" s="40" t="str">
        <f t="shared" ca="1" si="88"/>
        <v/>
      </c>
      <c r="I1820" s="36" t="str">
        <f>IF($A1820 = "", "",
IF(COUNTIF(MINIMUM_DAY_DATES[], Attendance!J1820) &gt; 0, VLOOKUP(Attendance!$G1820,MINIMUM_DAY_PERIOD_SCHEDULE[], 2,TRUE),
IF(COUNTIF(RALLY_DATES[], Attendance!J1820) &gt; 0, VLOOKUP(Attendance!$G1820,RALLY_PERIOD_SCHEDULE[], 2,TRUE),
IF(WEEKDAY(Attendance!$J1820) = 2,
       IF(COUNTIF(FINALS_WEEK_MONDAY_DATE[],Attendance!$J1820) &gt; 0, VLOOKUP(Attendance!$G1820,FINALS_WEEK_MONDAY_PERIOD_SCHEDULE[],2,TRUE),
       VLOOKUP(Attendance!$G1820,REGULAR_WEEK_SCHEDULE[],6,TRUE)),
IF(WEEKDAY($J1820) = 3,
       IF(COUNTIF(FINALS_WEEK_TUESDAY_DATE[],Attendance!$J1820) &gt; 0, VLOOKUP(Attendance!$G1820,FINALS_WEEK_TUESDAY_PERIOD_SCHEDULE[],2,TRUE),
       VLOOKUP(Attendance!$G1820,REGULAR_WEEK_SCHEDULE[[Tuesday]:[Period]],5,TRUE)),
IF(WEEKDAY(Attendance!$J1820) = 4,
        IF(COUNTIF(BLOCK_WEDNESDAY_DATES[],Attendance!$J1820) &gt; 0, VLOOKUP(Attendance!$G1820,BLOCK_WEDNESDAY_PERIOD_SCHEDULE[],2,TRUE),
        IF(COUNTIF(FINALS_WEEK_WEDNESDAY_DATE[],Attendance!$J1820) &gt; 0, VLOOKUP(Attendance!$G1820,FINALS_WEEK_WEDNESDAY_PERIOD_SCHEDULE[],2,TRUE),
       VLOOKUP(Attendance!$G1820,REGULAR_WEEK_SCHEDULE[[Wednesday]:[Period]],4,TRUE))),
IF(WEEKDAY($J1820) = 5,
       IF(COUNTIF(BLOCK_THURSDAY_DATES[],Attendance!$J1820) &gt; 0, VLOOKUP(Attendance!$G1820,BLOCK_THURSDAY_PERIOD_SCHEDULE[],2,TRUE),
       IF(COUNTIF(FINALS_WEEK_THURSDAY_DATE[],Attendance!$J1820) &gt; 0, VLOOKUP(Attendance!$G1820,FINALS_WEEK_THURSDAY_PERIOD_SCHEDULE[],2,TRUE),
       VLOOKUP(Attendance!$G1820,REGULAR_WEEK_SCHEDULE[[Thursday]:[Period]],3,TRUE))),
IF(WEEKDAY(Attendance!$J1820) = 6,
       IF(COUNTIF(FINALS_WEEK_FRIDAY_DATE[],Attendance!$J1820) &gt; 0, VLOOKUP(Attendance!$G1820,FINALS_WEEK_FRIDAY_PERIOD_SCHEDULE[],2,TRUE),
       VLOOKUP(Attendance!$G1820,REGULAR_WEEK_SCHEDULE[[Friday]:[Period]],2,TRUE))))))))))</f>
        <v/>
      </c>
      <c r="J1820" s="41" t="str">
        <f t="shared" ca="1" si="89"/>
        <v/>
      </c>
      <c r="K1820" s="41" t="str">
        <f>IF($A1820 &lt;&gt; "",VLOOKUP($A1820,'Student reference sheet'!$A$2:$V$2329, 7,FALSE), "")</f>
        <v/>
      </c>
      <c r="L1820" s="30" t="str">
        <f>IF($A1820 ="", "", VLOOKUP($A1820, 'Student reference sheet'!$A$2:$Z$2603,23,FALSE))</f>
        <v/>
      </c>
      <c r="M1820" s="30" t="str">
        <f>IF($A1820 ="", "", VLOOKUP($A1820, 'Student reference sheet'!$A$2:$Z$2603,24,FALSE))</f>
        <v/>
      </c>
      <c r="N1820" s="30" t="str">
        <f>IF($A1820 ="", "", VLOOKUP($A1820, 'Student reference sheet'!$A$2:$Z$2603,26,FALSE))</f>
        <v/>
      </c>
      <c r="O1820" s="30" t="str">
        <f>IF($A1820 ="", "", VLOOKUP($A1820, 'Student reference sheet'!$A$2:$Z$2603,25,FALSE))</f>
        <v/>
      </c>
      <c r="P1820" s="39" t="str">
        <f>IF($A1820 = "", "", IF(OR(VLOOKUP($A1820,'Student reference sheet'!$A$2:$V$2400,8,FALSE) = "R",  VLOOKUP($A1820,'Student reference sheet'!$A$2:$V$2400,8,FALSE) = "L"), "X", ""))</f>
        <v/>
      </c>
      <c r="Q1820" s="39" t="str">
        <f>IF($A1820 ="", "", VLOOKUP($A1820, 'Student reference sheet'!$A$2:$V$2603,22,FALSE))</f>
        <v/>
      </c>
      <c r="R1820" s="39" t="str">
        <f>IF($A1820 &lt;&gt; "",VLOOKUP($A1820,'Student reference sheet'!$A$2:$V$2329, 5,FALSE), "")</f>
        <v/>
      </c>
      <c r="S1820" s="39" t="str">
        <f>IF($A1820 &lt;&gt; "",VLOOKUP($A1820,'Student reference sheet'!$A$2:$V$2329, 6,FALSE), "")</f>
        <v/>
      </c>
      <c r="T1820" s="30" t="str">
        <f>IF($A1820 = "","",
IF(VLOOKUP($A1820,'Student reference sheet'!$A$2:$V$2329, 10,FALSE) = "Y", "Hispanic",
IF(VLOOKUP($A1820,'Student reference sheet'!$A$2:$V$2329,11,FALSE) &lt;&gt; "",
IF(VLOOKUP($A1820,'Student reference sheet'!$A$2:$V$2329,11,FALSE) = "UNK", "Unknown", VLOOKUP(VALUE(VLOOKUP($A1820,'Student reference sheet'!$A$2:$V$2329,11,FALSE)),'Ethnicity Reference'!$A$2:$B$22,2,FALSE)),
IF(VLOOKUP($A1820,'Student reference sheet'!$A$2:$V$2329,9,FALSE) &lt;&gt; "", VLOOKUP(VALUE(VLOOKUP($A1820,'Student reference sheet'!$A$2:$V$2329,9,FALSE)),'Ethnicity Reference'!$A$2:$B$22,2,FALSE),"Unknown"))))</f>
        <v/>
      </c>
      <c r="U1820" s="35"/>
    </row>
    <row r="1821" spans="1:21" ht="15.75">
      <c r="A1821" s="47"/>
      <c r="B1821" s="33"/>
      <c r="C1821" s="39" t="str">
        <f>IF($A1821 &lt;&gt; "",VLOOKUP($A1821,'Student reference sheet'!$A$2:$V$2329, 3,FALSE), "")</f>
        <v/>
      </c>
      <c r="D1821" s="39" t="str">
        <f>IF($A1821 &lt;&gt; "",VLOOKUP($A1821,'Student reference sheet'!$A$2:$V$2329, 2,FALSE), "")</f>
        <v/>
      </c>
      <c r="E1821" s="35"/>
      <c r="F1821" s="34"/>
      <c r="G1821" s="40" t="str">
        <f t="shared" ca="1" si="87"/>
        <v/>
      </c>
      <c r="H1821" s="40" t="str">
        <f t="shared" ca="1" si="88"/>
        <v/>
      </c>
      <c r="I1821" s="36" t="str">
        <f>IF($A1821 = "", "",
IF(COUNTIF(MINIMUM_DAY_DATES[], Attendance!J1821) &gt; 0, VLOOKUP(Attendance!$G1821,MINIMUM_DAY_PERIOD_SCHEDULE[], 2,TRUE),
IF(COUNTIF(RALLY_DATES[], Attendance!J1821) &gt; 0, VLOOKUP(Attendance!$G1821,RALLY_PERIOD_SCHEDULE[], 2,TRUE),
IF(WEEKDAY(Attendance!$J1821) = 2,
       IF(COUNTIF(FINALS_WEEK_MONDAY_DATE[],Attendance!$J1821) &gt; 0, VLOOKUP(Attendance!$G1821,FINALS_WEEK_MONDAY_PERIOD_SCHEDULE[],2,TRUE),
       VLOOKUP(Attendance!$G1821,REGULAR_WEEK_SCHEDULE[],6,TRUE)),
IF(WEEKDAY($J1821) = 3,
       IF(COUNTIF(FINALS_WEEK_TUESDAY_DATE[],Attendance!$J1821) &gt; 0, VLOOKUP(Attendance!$G1821,FINALS_WEEK_TUESDAY_PERIOD_SCHEDULE[],2,TRUE),
       VLOOKUP(Attendance!$G1821,REGULAR_WEEK_SCHEDULE[[Tuesday]:[Period]],5,TRUE)),
IF(WEEKDAY(Attendance!$J1821) = 4,
        IF(COUNTIF(BLOCK_WEDNESDAY_DATES[],Attendance!$J1821) &gt; 0, VLOOKUP(Attendance!$G1821,BLOCK_WEDNESDAY_PERIOD_SCHEDULE[],2,TRUE),
        IF(COUNTIF(FINALS_WEEK_WEDNESDAY_DATE[],Attendance!$J1821) &gt; 0, VLOOKUP(Attendance!$G1821,FINALS_WEEK_WEDNESDAY_PERIOD_SCHEDULE[],2,TRUE),
       VLOOKUP(Attendance!$G1821,REGULAR_WEEK_SCHEDULE[[Wednesday]:[Period]],4,TRUE))),
IF(WEEKDAY($J1821) = 5,
       IF(COUNTIF(BLOCK_THURSDAY_DATES[],Attendance!$J1821) &gt; 0, VLOOKUP(Attendance!$G1821,BLOCK_THURSDAY_PERIOD_SCHEDULE[],2,TRUE),
       IF(COUNTIF(FINALS_WEEK_THURSDAY_DATE[],Attendance!$J1821) &gt; 0, VLOOKUP(Attendance!$G1821,FINALS_WEEK_THURSDAY_PERIOD_SCHEDULE[],2,TRUE),
       VLOOKUP(Attendance!$G1821,REGULAR_WEEK_SCHEDULE[[Thursday]:[Period]],3,TRUE))),
IF(WEEKDAY(Attendance!$J1821) = 6,
       IF(COUNTIF(FINALS_WEEK_FRIDAY_DATE[],Attendance!$J1821) &gt; 0, VLOOKUP(Attendance!$G1821,FINALS_WEEK_FRIDAY_PERIOD_SCHEDULE[],2,TRUE),
       VLOOKUP(Attendance!$G1821,REGULAR_WEEK_SCHEDULE[[Friday]:[Period]],2,TRUE))))))))))</f>
        <v/>
      </c>
      <c r="J1821" s="41" t="str">
        <f t="shared" ca="1" si="89"/>
        <v/>
      </c>
      <c r="K1821" s="41" t="str">
        <f>IF($A1821 &lt;&gt; "",VLOOKUP($A1821,'Student reference sheet'!$A$2:$V$2329, 7,FALSE), "")</f>
        <v/>
      </c>
      <c r="L1821" s="30" t="str">
        <f>IF($A1821 ="", "", VLOOKUP($A1821, 'Student reference sheet'!$A$2:$Z$2603,23,FALSE))</f>
        <v/>
      </c>
      <c r="M1821" s="30" t="str">
        <f>IF($A1821 ="", "", VLOOKUP($A1821, 'Student reference sheet'!$A$2:$Z$2603,24,FALSE))</f>
        <v/>
      </c>
      <c r="N1821" s="30" t="str">
        <f>IF($A1821 ="", "", VLOOKUP($A1821, 'Student reference sheet'!$A$2:$Z$2603,26,FALSE))</f>
        <v/>
      </c>
      <c r="O1821" s="30" t="str">
        <f>IF($A1821 ="", "", VLOOKUP($A1821, 'Student reference sheet'!$A$2:$Z$2603,25,FALSE))</f>
        <v/>
      </c>
      <c r="P1821" s="39" t="str">
        <f>IF($A1821 = "", "", IF(OR(VLOOKUP($A1821,'Student reference sheet'!$A$2:$V$2400,8,FALSE) = "R",  VLOOKUP($A1821,'Student reference sheet'!$A$2:$V$2400,8,FALSE) = "L"), "X", ""))</f>
        <v/>
      </c>
      <c r="Q1821" s="39" t="str">
        <f>IF($A1821 ="", "", VLOOKUP($A1821, 'Student reference sheet'!$A$2:$V$2603,22,FALSE))</f>
        <v/>
      </c>
      <c r="R1821" s="39" t="str">
        <f>IF($A1821 &lt;&gt; "",VLOOKUP($A1821,'Student reference sheet'!$A$2:$V$2329, 5,FALSE), "")</f>
        <v/>
      </c>
      <c r="S1821" s="39" t="str">
        <f>IF($A1821 &lt;&gt; "",VLOOKUP($A1821,'Student reference sheet'!$A$2:$V$2329, 6,FALSE), "")</f>
        <v/>
      </c>
      <c r="T1821" s="30" t="str">
        <f>IF($A1821 = "","",
IF(VLOOKUP($A1821,'Student reference sheet'!$A$2:$V$2329, 10,FALSE) = "Y", "Hispanic",
IF(VLOOKUP($A1821,'Student reference sheet'!$A$2:$V$2329,11,FALSE) &lt;&gt; "",
IF(VLOOKUP($A1821,'Student reference sheet'!$A$2:$V$2329,11,FALSE) = "UNK", "Unknown", VLOOKUP(VALUE(VLOOKUP($A1821,'Student reference sheet'!$A$2:$V$2329,11,FALSE)),'Ethnicity Reference'!$A$2:$B$22,2,FALSE)),
IF(VLOOKUP($A1821,'Student reference sheet'!$A$2:$V$2329,9,FALSE) &lt;&gt; "", VLOOKUP(VALUE(VLOOKUP($A1821,'Student reference sheet'!$A$2:$V$2329,9,FALSE)),'Ethnicity Reference'!$A$2:$B$22,2,FALSE),"Unknown"))))</f>
        <v/>
      </c>
      <c r="U1821" s="35"/>
    </row>
    <row r="1822" spans="1:21" ht="15.75">
      <c r="A1822" s="47"/>
      <c r="B1822" s="33"/>
      <c r="C1822" s="39" t="str">
        <f>IF($A1822 &lt;&gt; "",VLOOKUP($A1822,'Student reference sheet'!$A$2:$V$2329, 3,FALSE), "")</f>
        <v/>
      </c>
      <c r="D1822" s="39" t="str">
        <f>IF($A1822 &lt;&gt; "",VLOOKUP($A1822,'Student reference sheet'!$A$2:$V$2329, 2,FALSE), "")</f>
        <v/>
      </c>
      <c r="E1822" s="35"/>
      <c r="F1822" s="34"/>
      <c r="G1822" s="40" t="str">
        <f t="shared" ca="1" si="87"/>
        <v/>
      </c>
      <c r="H1822" s="40" t="str">
        <f t="shared" ca="1" si="88"/>
        <v/>
      </c>
      <c r="I1822" s="36" t="str">
        <f>IF($A1822 = "", "",
IF(COUNTIF(MINIMUM_DAY_DATES[], Attendance!J1822) &gt; 0, VLOOKUP(Attendance!$G1822,MINIMUM_DAY_PERIOD_SCHEDULE[], 2,TRUE),
IF(COUNTIF(RALLY_DATES[], Attendance!J1822) &gt; 0, VLOOKUP(Attendance!$G1822,RALLY_PERIOD_SCHEDULE[], 2,TRUE),
IF(WEEKDAY(Attendance!$J1822) = 2,
       IF(COUNTIF(FINALS_WEEK_MONDAY_DATE[],Attendance!$J1822) &gt; 0, VLOOKUP(Attendance!$G1822,FINALS_WEEK_MONDAY_PERIOD_SCHEDULE[],2,TRUE),
       VLOOKUP(Attendance!$G1822,REGULAR_WEEK_SCHEDULE[],6,TRUE)),
IF(WEEKDAY($J1822) = 3,
       IF(COUNTIF(FINALS_WEEK_TUESDAY_DATE[],Attendance!$J1822) &gt; 0, VLOOKUP(Attendance!$G1822,FINALS_WEEK_TUESDAY_PERIOD_SCHEDULE[],2,TRUE),
       VLOOKUP(Attendance!$G1822,REGULAR_WEEK_SCHEDULE[[Tuesday]:[Period]],5,TRUE)),
IF(WEEKDAY(Attendance!$J1822) = 4,
        IF(COUNTIF(BLOCK_WEDNESDAY_DATES[],Attendance!$J1822) &gt; 0, VLOOKUP(Attendance!$G1822,BLOCK_WEDNESDAY_PERIOD_SCHEDULE[],2,TRUE),
        IF(COUNTIF(FINALS_WEEK_WEDNESDAY_DATE[],Attendance!$J1822) &gt; 0, VLOOKUP(Attendance!$G1822,FINALS_WEEK_WEDNESDAY_PERIOD_SCHEDULE[],2,TRUE),
       VLOOKUP(Attendance!$G1822,REGULAR_WEEK_SCHEDULE[[Wednesday]:[Period]],4,TRUE))),
IF(WEEKDAY($J1822) = 5,
       IF(COUNTIF(BLOCK_THURSDAY_DATES[],Attendance!$J1822) &gt; 0, VLOOKUP(Attendance!$G1822,BLOCK_THURSDAY_PERIOD_SCHEDULE[],2,TRUE),
       IF(COUNTIF(FINALS_WEEK_THURSDAY_DATE[],Attendance!$J1822) &gt; 0, VLOOKUP(Attendance!$G1822,FINALS_WEEK_THURSDAY_PERIOD_SCHEDULE[],2,TRUE),
       VLOOKUP(Attendance!$G1822,REGULAR_WEEK_SCHEDULE[[Thursday]:[Period]],3,TRUE))),
IF(WEEKDAY(Attendance!$J1822) = 6,
       IF(COUNTIF(FINALS_WEEK_FRIDAY_DATE[],Attendance!$J1822) &gt; 0, VLOOKUP(Attendance!$G1822,FINALS_WEEK_FRIDAY_PERIOD_SCHEDULE[],2,TRUE),
       VLOOKUP(Attendance!$G1822,REGULAR_WEEK_SCHEDULE[[Friday]:[Period]],2,TRUE))))))))))</f>
        <v/>
      </c>
      <c r="J1822" s="41" t="str">
        <f t="shared" ca="1" si="89"/>
        <v/>
      </c>
      <c r="K1822" s="41" t="str">
        <f>IF($A1822 &lt;&gt; "",VLOOKUP($A1822,'Student reference sheet'!$A$2:$V$2329, 7,FALSE), "")</f>
        <v/>
      </c>
      <c r="L1822" s="30" t="str">
        <f>IF($A1822 ="", "", VLOOKUP($A1822, 'Student reference sheet'!$A$2:$Z$2603,23,FALSE))</f>
        <v/>
      </c>
      <c r="M1822" s="30" t="str">
        <f>IF($A1822 ="", "", VLOOKUP($A1822, 'Student reference sheet'!$A$2:$Z$2603,24,FALSE))</f>
        <v/>
      </c>
      <c r="N1822" s="30" t="str">
        <f>IF($A1822 ="", "", VLOOKUP($A1822, 'Student reference sheet'!$A$2:$Z$2603,26,FALSE))</f>
        <v/>
      </c>
      <c r="O1822" s="30" t="str">
        <f>IF($A1822 ="", "", VLOOKUP($A1822, 'Student reference sheet'!$A$2:$Z$2603,25,FALSE))</f>
        <v/>
      </c>
      <c r="P1822" s="39" t="str">
        <f>IF($A1822 = "", "", IF(OR(VLOOKUP($A1822,'Student reference sheet'!$A$2:$V$2400,8,FALSE) = "R",  VLOOKUP($A1822,'Student reference sheet'!$A$2:$V$2400,8,FALSE) = "L"), "X", ""))</f>
        <v/>
      </c>
      <c r="Q1822" s="39" t="str">
        <f>IF($A1822 ="", "", VLOOKUP($A1822, 'Student reference sheet'!$A$2:$V$2603,22,FALSE))</f>
        <v/>
      </c>
      <c r="R1822" s="39" t="str">
        <f>IF($A1822 &lt;&gt; "",VLOOKUP($A1822,'Student reference sheet'!$A$2:$V$2329, 5,FALSE), "")</f>
        <v/>
      </c>
      <c r="S1822" s="39" t="str">
        <f>IF($A1822 &lt;&gt; "",VLOOKUP($A1822,'Student reference sheet'!$A$2:$V$2329, 6,FALSE), "")</f>
        <v/>
      </c>
      <c r="T1822" s="30" t="str">
        <f>IF($A1822 = "","",
IF(VLOOKUP($A1822,'Student reference sheet'!$A$2:$V$2329, 10,FALSE) = "Y", "Hispanic",
IF(VLOOKUP($A1822,'Student reference sheet'!$A$2:$V$2329,11,FALSE) &lt;&gt; "",
IF(VLOOKUP($A1822,'Student reference sheet'!$A$2:$V$2329,11,FALSE) = "UNK", "Unknown", VLOOKUP(VALUE(VLOOKUP($A1822,'Student reference sheet'!$A$2:$V$2329,11,FALSE)),'Ethnicity Reference'!$A$2:$B$22,2,FALSE)),
IF(VLOOKUP($A1822,'Student reference sheet'!$A$2:$V$2329,9,FALSE) &lt;&gt; "", VLOOKUP(VALUE(VLOOKUP($A1822,'Student reference sheet'!$A$2:$V$2329,9,FALSE)),'Ethnicity Reference'!$A$2:$B$22,2,FALSE),"Unknown"))))</f>
        <v/>
      </c>
      <c r="U1822" s="35"/>
    </row>
    <row r="1823" spans="1:21" ht="15.75">
      <c r="A1823" s="47"/>
      <c r="B1823" s="33"/>
      <c r="C1823" s="39" t="str">
        <f>IF($A1823 &lt;&gt; "",VLOOKUP($A1823,'Student reference sheet'!$A$2:$V$2329, 3,FALSE), "")</f>
        <v/>
      </c>
      <c r="D1823" s="39" t="str">
        <f>IF($A1823 &lt;&gt; "",VLOOKUP($A1823,'Student reference sheet'!$A$2:$V$2329, 2,FALSE), "")</f>
        <v/>
      </c>
      <c r="E1823" s="35"/>
      <c r="F1823" s="34"/>
      <c r="G1823" s="40" t="str">
        <f t="shared" ca="1" si="87"/>
        <v/>
      </c>
      <c r="H1823" s="40" t="str">
        <f t="shared" ca="1" si="88"/>
        <v/>
      </c>
      <c r="I1823" s="36" t="str">
        <f>IF($A1823 = "", "",
IF(COUNTIF(MINIMUM_DAY_DATES[], Attendance!J1823) &gt; 0, VLOOKUP(Attendance!$G1823,MINIMUM_DAY_PERIOD_SCHEDULE[], 2,TRUE),
IF(COUNTIF(RALLY_DATES[], Attendance!J1823) &gt; 0, VLOOKUP(Attendance!$G1823,RALLY_PERIOD_SCHEDULE[], 2,TRUE),
IF(WEEKDAY(Attendance!$J1823) = 2,
       IF(COUNTIF(FINALS_WEEK_MONDAY_DATE[],Attendance!$J1823) &gt; 0, VLOOKUP(Attendance!$G1823,FINALS_WEEK_MONDAY_PERIOD_SCHEDULE[],2,TRUE),
       VLOOKUP(Attendance!$G1823,REGULAR_WEEK_SCHEDULE[],6,TRUE)),
IF(WEEKDAY($J1823) = 3,
       IF(COUNTIF(FINALS_WEEK_TUESDAY_DATE[],Attendance!$J1823) &gt; 0, VLOOKUP(Attendance!$G1823,FINALS_WEEK_TUESDAY_PERIOD_SCHEDULE[],2,TRUE),
       VLOOKUP(Attendance!$G1823,REGULAR_WEEK_SCHEDULE[[Tuesday]:[Period]],5,TRUE)),
IF(WEEKDAY(Attendance!$J1823) = 4,
        IF(COUNTIF(BLOCK_WEDNESDAY_DATES[],Attendance!$J1823) &gt; 0, VLOOKUP(Attendance!$G1823,BLOCK_WEDNESDAY_PERIOD_SCHEDULE[],2,TRUE),
        IF(COUNTIF(FINALS_WEEK_WEDNESDAY_DATE[],Attendance!$J1823) &gt; 0, VLOOKUP(Attendance!$G1823,FINALS_WEEK_WEDNESDAY_PERIOD_SCHEDULE[],2,TRUE),
       VLOOKUP(Attendance!$G1823,REGULAR_WEEK_SCHEDULE[[Wednesday]:[Period]],4,TRUE))),
IF(WEEKDAY($J1823) = 5,
       IF(COUNTIF(BLOCK_THURSDAY_DATES[],Attendance!$J1823) &gt; 0, VLOOKUP(Attendance!$G1823,BLOCK_THURSDAY_PERIOD_SCHEDULE[],2,TRUE),
       IF(COUNTIF(FINALS_WEEK_THURSDAY_DATE[],Attendance!$J1823) &gt; 0, VLOOKUP(Attendance!$G1823,FINALS_WEEK_THURSDAY_PERIOD_SCHEDULE[],2,TRUE),
       VLOOKUP(Attendance!$G1823,REGULAR_WEEK_SCHEDULE[[Thursday]:[Period]],3,TRUE))),
IF(WEEKDAY(Attendance!$J1823) = 6,
       IF(COUNTIF(FINALS_WEEK_FRIDAY_DATE[],Attendance!$J1823) &gt; 0, VLOOKUP(Attendance!$G1823,FINALS_WEEK_FRIDAY_PERIOD_SCHEDULE[],2,TRUE),
       VLOOKUP(Attendance!$G1823,REGULAR_WEEK_SCHEDULE[[Friday]:[Period]],2,TRUE))))))))))</f>
        <v/>
      </c>
      <c r="J1823" s="41" t="str">
        <f t="shared" ca="1" si="89"/>
        <v/>
      </c>
      <c r="K1823" s="41" t="str">
        <f>IF($A1823 &lt;&gt; "",VLOOKUP($A1823,'Student reference sheet'!$A$2:$V$2329, 7,FALSE), "")</f>
        <v/>
      </c>
      <c r="L1823" s="30" t="str">
        <f>IF($A1823 ="", "", VLOOKUP($A1823, 'Student reference sheet'!$A$2:$Z$2603,23,FALSE))</f>
        <v/>
      </c>
      <c r="M1823" s="30" t="str">
        <f>IF($A1823 ="", "", VLOOKUP($A1823, 'Student reference sheet'!$A$2:$Z$2603,24,FALSE))</f>
        <v/>
      </c>
      <c r="N1823" s="30" t="str">
        <f>IF($A1823 ="", "", VLOOKUP($A1823, 'Student reference sheet'!$A$2:$Z$2603,26,FALSE))</f>
        <v/>
      </c>
      <c r="O1823" s="30" t="str">
        <f>IF($A1823 ="", "", VLOOKUP($A1823, 'Student reference sheet'!$A$2:$Z$2603,25,FALSE))</f>
        <v/>
      </c>
      <c r="P1823" s="39" t="str">
        <f>IF($A1823 = "", "", IF(OR(VLOOKUP($A1823,'Student reference sheet'!$A$2:$V$2400,8,FALSE) = "R",  VLOOKUP($A1823,'Student reference sheet'!$A$2:$V$2400,8,FALSE) = "L"), "X", ""))</f>
        <v/>
      </c>
      <c r="Q1823" s="39" t="str">
        <f>IF($A1823 ="", "", VLOOKUP($A1823, 'Student reference sheet'!$A$2:$V$2603,22,FALSE))</f>
        <v/>
      </c>
      <c r="R1823" s="39" t="str">
        <f>IF($A1823 &lt;&gt; "",VLOOKUP($A1823,'Student reference sheet'!$A$2:$V$2329, 5,FALSE), "")</f>
        <v/>
      </c>
      <c r="S1823" s="39" t="str">
        <f>IF($A1823 &lt;&gt; "",VLOOKUP($A1823,'Student reference sheet'!$A$2:$V$2329, 6,FALSE), "")</f>
        <v/>
      </c>
      <c r="T1823" s="30" t="str">
        <f>IF($A1823 = "","",
IF(VLOOKUP($A1823,'Student reference sheet'!$A$2:$V$2329, 10,FALSE) = "Y", "Hispanic",
IF(VLOOKUP($A1823,'Student reference sheet'!$A$2:$V$2329,11,FALSE) &lt;&gt; "",
IF(VLOOKUP($A1823,'Student reference sheet'!$A$2:$V$2329,11,FALSE) = "UNK", "Unknown", VLOOKUP(VALUE(VLOOKUP($A1823,'Student reference sheet'!$A$2:$V$2329,11,FALSE)),'Ethnicity Reference'!$A$2:$B$22,2,FALSE)),
IF(VLOOKUP($A1823,'Student reference sheet'!$A$2:$V$2329,9,FALSE) &lt;&gt; "", VLOOKUP(VALUE(VLOOKUP($A1823,'Student reference sheet'!$A$2:$V$2329,9,FALSE)),'Ethnicity Reference'!$A$2:$B$22,2,FALSE),"Unknown"))))</f>
        <v/>
      </c>
      <c r="U1823" s="35"/>
    </row>
    <row r="1824" spans="1:21" ht="15.75">
      <c r="A1824" s="47"/>
      <c r="B1824" s="33"/>
      <c r="C1824" s="39" t="str">
        <f>IF($A1824 &lt;&gt; "",VLOOKUP($A1824,'Student reference sheet'!$A$2:$V$2329, 3,FALSE), "")</f>
        <v/>
      </c>
      <c r="D1824" s="39" t="str">
        <f>IF($A1824 &lt;&gt; "",VLOOKUP($A1824,'Student reference sheet'!$A$2:$V$2329, 2,FALSE), "")</f>
        <v/>
      </c>
      <c r="E1824" s="35"/>
      <c r="F1824" s="34"/>
      <c r="G1824" s="40" t="str">
        <f t="shared" ca="1" si="87"/>
        <v/>
      </c>
      <c r="H1824" s="40" t="str">
        <f t="shared" ca="1" si="88"/>
        <v/>
      </c>
      <c r="I1824" s="36" t="str">
        <f>IF($A1824 = "", "",
IF(COUNTIF(MINIMUM_DAY_DATES[], Attendance!J1824) &gt; 0, VLOOKUP(Attendance!$G1824,MINIMUM_DAY_PERIOD_SCHEDULE[], 2,TRUE),
IF(COUNTIF(RALLY_DATES[], Attendance!J1824) &gt; 0, VLOOKUP(Attendance!$G1824,RALLY_PERIOD_SCHEDULE[], 2,TRUE),
IF(WEEKDAY(Attendance!$J1824) = 2,
       IF(COUNTIF(FINALS_WEEK_MONDAY_DATE[],Attendance!$J1824) &gt; 0, VLOOKUP(Attendance!$G1824,FINALS_WEEK_MONDAY_PERIOD_SCHEDULE[],2,TRUE),
       VLOOKUP(Attendance!$G1824,REGULAR_WEEK_SCHEDULE[],6,TRUE)),
IF(WEEKDAY($J1824) = 3,
       IF(COUNTIF(FINALS_WEEK_TUESDAY_DATE[],Attendance!$J1824) &gt; 0, VLOOKUP(Attendance!$G1824,FINALS_WEEK_TUESDAY_PERIOD_SCHEDULE[],2,TRUE),
       VLOOKUP(Attendance!$G1824,REGULAR_WEEK_SCHEDULE[[Tuesday]:[Period]],5,TRUE)),
IF(WEEKDAY(Attendance!$J1824) = 4,
        IF(COUNTIF(BLOCK_WEDNESDAY_DATES[],Attendance!$J1824) &gt; 0, VLOOKUP(Attendance!$G1824,BLOCK_WEDNESDAY_PERIOD_SCHEDULE[],2,TRUE),
        IF(COUNTIF(FINALS_WEEK_WEDNESDAY_DATE[],Attendance!$J1824) &gt; 0, VLOOKUP(Attendance!$G1824,FINALS_WEEK_WEDNESDAY_PERIOD_SCHEDULE[],2,TRUE),
       VLOOKUP(Attendance!$G1824,REGULAR_WEEK_SCHEDULE[[Wednesday]:[Period]],4,TRUE))),
IF(WEEKDAY($J1824) = 5,
       IF(COUNTIF(BLOCK_THURSDAY_DATES[],Attendance!$J1824) &gt; 0, VLOOKUP(Attendance!$G1824,BLOCK_THURSDAY_PERIOD_SCHEDULE[],2,TRUE),
       IF(COUNTIF(FINALS_WEEK_THURSDAY_DATE[],Attendance!$J1824) &gt; 0, VLOOKUP(Attendance!$G1824,FINALS_WEEK_THURSDAY_PERIOD_SCHEDULE[],2,TRUE),
       VLOOKUP(Attendance!$G1824,REGULAR_WEEK_SCHEDULE[[Thursday]:[Period]],3,TRUE))),
IF(WEEKDAY(Attendance!$J1824) = 6,
       IF(COUNTIF(FINALS_WEEK_FRIDAY_DATE[],Attendance!$J1824) &gt; 0, VLOOKUP(Attendance!$G1824,FINALS_WEEK_FRIDAY_PERIOD_SCHEDULE[],2,TRUE),
       VLOOKUP(Attendance!$G1824,REGULAR_WEEK_SCHEDULE[[Friday]:[Period]],2,TRUE))))))))))</f>
        <v/>
      </c>
      <c r="J1824" s="41" t="str">
        <f t="shared" ca="1" si="89"/>
        <v/>
      </c>
      <c r="K1824" s="41" t="str">
        <f>IF($A1824 &lt;&gt; "",VLOOKUP($A1824,'Student reference sheet'!$A$2:$V$2329, 7,FALSE), "")</f>
        <v/>
      </c>
      <c r="L1824" s="30" t="str">
        <f>IF($A1824 ="", "", VLOOKUP($A1824, 'Student reference sheet'!$A$2:$Z$2603,23,FALSE))</f>
        <v/>
      </c>
      <c r="M1824" s="30" t="str">
        <f>IF($A1824 ="", "", VLOOKUP($A1824, 'Student reference sheet'!$A$2:$Z$2603,24,FALSE))</f>
        <v/>
      </c>
      <c r="N1824" s="30" t="str">
        <f>IF($A1824 ="", "", VLOOKUP($A1824, 'Student reference sheet'!$A$2:$Z$2603,26,FALSE))</f>
        <v/>
      </c>
      <c r="O1824" s="30" t="str">
        <f>IF($A1824 ="", "", VLOOKUP($A1824, 'Student reference sheet'!$A$2:$Z$2603,25,FALSE))</f>
        <v/>
      </c>
      <c r="P1824" s="39" t="str">
        <f>IF($A1824 = "", "", IF(OR(VLOOKUP($A1824,'Student reference sheet'!$A$2:$V$2400,8,FALSE) = "R",  VLOOKUP($A1824,'Student reference sheet'!$A$2:$V$2400,8,FALSE) = "L"), "X", ""))</f>
        <v/>
      </c>
      <c r="Q1824" s="39" t="str">
        <f>IF($A1824 ="", "", VLOOKUP($A1824, 'Student reference sheet'!$A$2:$V$2603,22,FALSE))</f>
        <v/>
      </c>
      <c r="R1824" s="39" t="str">
        <f>IF($A1824 &lt;&gt; "",VLOOKUP($A1824,'Student reference sheet'!$A$2:$V$2329, 5,FALSE), "")</f>
        <v/>
      </c>
      <c r="S1824" s="39" t="str">
        <f>IF($A1824 &lt;&gt; "",VLOOKUP($A1824,'Student reference sheet'!$A$2:$V$2329, 6,FALSE), "")</f>
        <v/>
      </c>
      <c r="T1824" s="30" t="str">
        <f>IF($A1824 = "","",
IF(VLOOKUP($A1824,'Student reference sheet'!$A$2:$V$2329, 10,FALSE) = "Y", "Hispanic",
IF(VLOOKUP($A1824,'Student reference sheet'!$A$2:$V$2329,11,FALSE) &lt;&gt; "",
IF(VLOOKUP($A1824,'Student reference sheet'!$A$2:$V$2329,11,FALSE) = "UNK", "Unknown", VLOOKUP(VALUE(VLOOKUP($A1824,'Student reference sheet'!$A$2:$V$2329,11,FALSE)),'Ethnicity Reference'!$A$2:$B$22,2,FALSE)),
IF(VLOOKUP($A1824,'Student reference sheet'!$A$2:$V$2329,9,FALSE) &lt;&gt; "", VLOOKUP(VALUE(VLOOKUP($A1824,'Student reference sheet'!$A$2:$V$2329,9,FALSE)),'Ethnicity Reference'!$A$2:$B$22,2,FALSE),"Unknown"))))</f>
        <v/>
      </c>
      <c r="U1824" s="35"/>
    </row>
    <row r="1825" spans="1:21" ht="15.75">
      <c r="A1825" s="47"/>
      <c r="B1825" s="33"/>
      <c r="C1825" s="39" t="str">
        <f>IF($A1825 &lt;&gt; "",VLOOKUP($A1825,'Student reference sheet'!$A$2:$V$2329, 3,FALSE), "")</f>
        <v/>
      </c>
      <c r="D1825" s="39" t="str">
        <f>IF($A1825 &lt;&gt; "",VLOOKUP($A1825,'Student reference sheet'!$A$2:$V$2329, 2,FALSE), "")</f>
        <v/>
      </c>
      <c r="E1825" s="35"/>
      <c r="F1825" s="34"/>
      <c r="G1825" s="40" t="str">
        <f t="shared" ca="1" si="87"/>
        <v/>
      </c>
      <c r="H1825" s="40" t="str">
        <f t="shared" ca="1" si="88"/>
        <v/>
      </c>
      <c r="I1825" s="36" t="str">
        <f>IF($A1825 = "", "",
IF(COUNTIF(MINIMUM_DAY_DATES[], Attendance!J1825) &gt; 0, VLOOKUP(Attendance!$G1825,MINIMUM_DAY_PERIOD_SCHEDULE[], 2,TRUE),
IF(COUNTIF(RALLY_DATES[], Attendance!J1825) &gt; 0, VLOOKUP(Attendance!$G1825,RALLY_PERIOD_SCHEDULE[], 2,TRUE),
IF(WEEKDAY(Attendance!$J1825) = 2,
       IF(COUNTIF(FINALS_WEEK_MONDAY_DATE[],Attendance!$J1825) &gt; 0, VLOOKUP(Attendance!$G1825,FINALS_WEEK_MONDAY_PERIOD_SCHEDULE[],2,TRUE),
       VLOOKUP(Attendance!$G1825,REGULAR_WEEK_SCHEDULE[],6,TRUE)),
IF(WEEKDAY($J1825) = 3,
       IF(COUNTIF(FINALS_WEEK_TUESDAY_DATE[],Attendance!$J1825) &gt; 0, VLOOKUP(Attendance!$G1825,FINALS_WEEK_TUESDAY_PERIOD_SCHEDULE[],2,TRUE),
       VLOOKUP(Attendance!$G1825,REGULAR_WEEK_SCHEDULE[[Tuesday]:[Period]],5,TRUE)),
IF(WEEKDAY(Attendance!$J1825) = 4,
        IF(COUNTIF(BLOCK_WEDNESDAY_DATES[],Attendance!$J1825) &gt; 0, VLOOKUP(Attendance!$G1825,BLOCK_WEDNESDAY_PERIOD_SCHEDULE[],2,TRUE),
        IF(COUNTIF(FINALS_WEEK_WEDNESDAY_DATE[],Attendance!$J1825) &gt; 0, VLOOKUP(Attendance!$G1825,FINALS_WEEK_WEDNESDAY_PERIOD_SCHEDULE[],2,TRUE),
       VLOOKUP(Attendance!$G1825,REGULAR_WEEK_SCHEDULE[[Wednesday]:[Period]],4,TRUE))),
IF(WEEKDAY($J1825) = 5,
       IF(COUNTIF(BLOCK_THURSDAY_DATES[],Attendance!$J1825) &gt; 0, VLOOKUP(Attendance!$G1825,BLOCK_THURSDAY_PERIOD_SCHEDULE[],2,TRUE),
       IF(COUNTIF(FINALS_WEEK_THURSDAY_DATE[],Attendance!$J1825) &gt; 0, VLOOKUP(Attendance!$G1825,FINALS_WEEK_THURSDAY_PERIOD_SCHEDULE[],2,TRUE),
       VLOOKUP(Attendance!$G1825,REGULAR_WEEK_SCHEDULE[[Thursday]:[Period]],3,TRUE))),
IF(WEEKDAY(Attendance!$J1825) = 6,
       IF(COUNTIF(FINALS_WEEK_FRIDAY_DATE[],Attendance!$J1825) &gt; 0, VLOOKUP(Attendance!$G1825,FINALS_WEEK_FRIDAY_PERIOD_SCHEDULE[],2,TRUE),
       VLOOKUP(Attendance!$G1825,REGULAR_WEEK_SCHEDULE[[Friday]:[Period]],2,TRUE))))))))))</f>
        <v/>
      </c>
      <c r="J1825" s="41" t="str">
        <f t="shared" ca="1" si="89"/>
        <v/>
      </c>
      <c r="K1825" s="41" t="str">
        <f>IF($A1825 &lt;&gt; "",VLOOKUP($A1825,'Student reference sheet'!$A$2:$V$2329, 7,FALSE), "")</f>
        <v/>
      </c>
      <c r="L1825" s="30" t="str">
        <f>IF($A1825 ="", "", VLOOKUP($A1825, 'Student reference sheet'!$A$2:$Z$2603,23,FALSE))</f>
        <v/>
      </c>
      <c r="M1825" s="30" t="str">
        <f>IF($A1825 ="", "", VLOOKUP($A1825, 'Student reference sheet'!$A$2:$Z$2603,24,FALSE))</f>
        <v/>
      </c>
      <c r="N1825" s="30" t="str">
        <f>IF($A1825 ="", "", VLOOKUP($A1825, 'Student reference sheet'!$A$2:$Z$2603,26,FALSE))</f>
        <v/>
      </c>
      <c r="O1825" s="30" t="str">
        <f>IF($A1825 ="", "", VLOOKUP($A1825, 'Student reference sheet'!$A$2:$Z$2603,25,FALSE))</f>
        <v/>
      </c>
      <c r="P1825" s="39" t="str">
        <f>IF($A1825 = "", "", IF(OR(VLOOKUP($A1825,'Student reference sheet'!$A$2:$V$2400,8,FALSE) = "R",  VLOOKUP($A1825,'Student reference sheet'!$A$2:$V$2400,8,FALSE) = "L"), "X", ""))</f>
        <v/>
      </c>
      <c r="Q1825" s="39" t="str">
        <f>IF($A1825 ="", "", VLOOKUP($A1825, 'Student reference sheet'!$A$2:$V$2603,22,FALSE))</f>
        <v/>
      </c>
      <c r="R1825" s="39" t="str">
        <f>IF($A1825 &lt;&gt; "",VLOOKUP($A1825,'Student reference sheet'!$A$2:$V$2329, 5,FALSE), "")</f>
        <v/>
      </c>
      <c r="S1825" s="39" t="str">
        <f>IF($A1825 &lt;&gt; "",VLOOKUP($A1825,'Student reference sheet'!$A$2:$V$2329, 6,FALSE), "")</f>
        <v/>
      </c>
      <c r="T1825" s="30" t="str">
        <f>IF($A1825 = "","",
IF(VLOOKUP($A1825,'Student reference sheet'!$A$2:$V$2329, 10,FALSE) = "Y", "Hispanic",
IF(VLOOKUP($A1825,'Student reference sheet'!$A$2:$V$2329,11,FALSE) &lt;&gt; "",
IF(VLOOKUP($A1825,'Student reference sheet'!$A$2:$V$2329,11,FALSE) = "UNK", "Unknown", VLOOKUP(VALUE(VLOOKUP($A1825,'Student reference sheet'!$A$2:$V$2329,11,FALSE)),'Ethnicity Reference'!$A$2:$B$22,2,FALSE)),
IF(VLOOKUP($A1825,'Student reference sheet'!$A$2:$V$2329,9,FALSE) &lt;&gt; "", VLOOKUP(VALUE(VLOOKUP($A1825,'Student reference sheet'!$A$2:$V$2329,9,FALSE)),'Ethnicity Reference'!$A$2:$B$22,2,FALSE),"Unknown"))))</f>
        <v/>
      </c>
      <c r="U1825" s="35"/>
    </row>
    <row r="1826" spans="1:21" ht="15.75">
      <c r="A1826" s="47"/>
      <c r="B1826" s="33"/>
      <c r="C1826" s="39" t="str">
        <f>IF($A1826 &lt;&gt; "",VLOOKUP($A1826,'Student reference sheet'!$A$2:$V$2329, 3,FALSE), "")</f>
        <v/>
      </c>
      <c r="D1826" s="39" t="str">
        <f>IF($A1826 &lt;&gt; "",VLOOKUP($A1826,'Student reference sheet'!$A$2:$V$2329, 2,FALSE), "")</f>
        <v/>
      </c>
      <c r="E1826" s="35"/>
      <c r="F1826" s="34"/>
      <c r="G1826" s="40" t="str">
        <f t="shared" ca="1" si="87"/>
        <v/>
      </c>
      <c r="H1826" s="40" t="str">
        <f t="shared" ca="1" si="88"/>
        <v/>
      </c>
      <c r="I1826" s="36" t="str">
        <f>IF($A1826 = "", "",
IF(COUNTIF(MINIMUM_DAY_DATES[], Attendance!J1826) &gt; 0, VLOOKUP(Attendance!$G1826,MINIMUM_DAY_PERIOD_SCHEDULE[], 2,TRUE),
IF(COUNTIF(RALLY_DATES[], Attendance!J1826) &gt; 0, VLOOKUP(Attendance!$G1826,RALLY_PERIOD_SCHEDULE[], 2,TRUE),
IF(WEEKDAY(Attendance!$J1826) = 2,
       IF(COUNTIF(FINALS_WEEK_MONDAY_DATE[],Attendance!$J1826) &gt; 0, VLOOKUP(Attendance!$G1826,FINALS_WEEK_MONDAY_PERIOD_SCHEDULE[],2,TRUE),
       VLOOKUP(Attendance!$G1826,REGULAR_WEEK_SCHEDULE[],6,TRUE)),
IF(WEEKDAY($J1826) = 3,
       IF(COUNTIF(FINALS_WEEK_TUESDAY_DATE[],Attendance!$J1826) &gt; 0, VLOOKUP(Attendance!$G1826,FINALS_WEEK_TUESDAY_PERIOD_SCHEDULE[],2,TRUE),
       VLOOKUP(Attendance!$G1826,REGULAR_WEEK_SCHEDULE[[Tuesday]:[Period]],5,TRUE)),
IF(WEEKDAY(Attendance!$J1826) = 4,
        IF(COUNTIF(BLOCK_WEDNESDAY_DATES[],Attendance!$J1826) &gt; 0, VLOOKUP(Attendance!$G1826,BLOCK_WEDNESDAY_PERIOD_SCHEDULE[],2,TRUE),
        IF(COUNTIF(FINALS_WEEK_WEDNESDAY_DATE[],Attendance!$J1826) &gt; 0, VLOOKUP(Attendance!$G1826,FINALS_WEEK_WEDNESDAY_PERIOD_SCHEDULE[],2,TRUE),
       VLOOKUP(Attendance!$G1826,REGULAR_WEEK_SCHEDULE[[Wednesday]:[Period]],4,TRUE))),
IF(WEEKDAY($J1826) = 5,
       IF(COUNTIF(BLOCK_THURSDAY_DATES[],Attendance!$J1826) &gt; 0, VLOOKUP(Attendance!$G1826,BLOCK_THURSDAY_PERIOD_SCHEDULE[],2,TRUE),
       IF(COUNTIF(FINALS_WEEK_THURSDAY_DATE[],Attendance!$J1826) &gt; 0, VLOOKUP(Attendance!$G1826,FINALS_WEEK_THURSDAY_PERIOD_SCHEDULE[],2,TRUE),
       VLOOKUP(Attendance!$G1826,REGULAR_WEEK_SCHEDULE[[Thursday]:[Period]],3,TRUE))),
IF(WEEKDAY(Attendance!$J1826) = 6,
       IF(COUNTIF(FINALS_WEEK_FRIDAY_DATE[],Attendance!$J1826) &gt; 0, VLOOKUP(Attendance!$G1826,FINALS_WEEK_FRIDAY_PERIOD_SCHEDULE[],2,TRUE),
       VLOOKUP(Attendance!$G1826,REGULAR_WEEK_SCHEDULE[[Friday]:[Period]],2,TRUE))))))))))</f>
        <v/>
      </c>
      <c r="J1826" s="41" t="str">
        <f t="shared" ca="1" si="89"/>
        <v/>
      </c>
      <c r="K1826" s="41" t="str">
        <f>IF($A1826 &lt;&gt; "",VLOOKUP($A1826,'Student reference sheet'!$A$2:$V$2329, 7,FALSE), "")</f>
        <v/>
      </c>
      <c r="L1826" s="30" t="str">
        <f>IF($A1826 ="", "", VLOOKUP($A1826, 'Student reference sheet'!$A$2:$Z$2603,23,FALSE))</f>
        <v/>
      </c>
      <c r="M1826" s="30" t="str">
        <f>IF($A1826 ="", "", VLOOKUP($A1826, 'Student reference sheet'!$A$2:$Z$2603,24,FALSE))</f>
        <v/>
      </c>
      <c r="N1826" s="30" t="str">
        <f>IF($A1826 ="", "", VLOOKUP($A1826, 'Student reference sheet'!$A$2:$Z$2603,26,FALSE))</f>
        <v/>
      </c>
      <c r="O1826" s="30" t="str">
        <f>IF($A1826 ="", "", VLOOKUP($A1826, 'Student reference sheet'!$A$2:$Z$2603,25,FALSE))</f>
        <v/>
      </c>
      <c r="P1826" s="39" t="str">
        <f>IF($A1826 = "", "", IF(OR(VLOOKUP($A1826,'Student reference sheet'!$A$2:$V$2400,8,FALSE) = "R",  VLOOKUP($A1826,'Student reference sheet'!$A$2:$V$2400,8,FALSE) = "L"), "X", ""))</f>
        <v/>
      </c>
      <c r="Q1826" s="39" t="str">
        <f>IF($A1826 ="", "", VLOOKUP($A1826, 'Student reference sheet'!$A$2:$V$2603,22,FALSE))</f>
        <v/>
      </c>
      <c r="R1826" s="39" t="str">
        <f>IF($A1826 &lt;&gt; "",VLOOKUP($A1826,'Student reference sheet'!$A$2:$V$2329, 5,FALSE), "")</f>
        <v/>
      </c>
      <c r="S1826" s="39" t="str">
        <f>IF($A1826 &lt;&gt; "",VLOOKUP($A1826,'Student reference sheet'!$A$2:$V$2329, 6,FALSE), "")</f>
        <v/>
      </c>
      <c r="T1826" s="30" t="str">
        <f>IF($A1826 = "","",
IF(VLOOKUP($A1826,'Student reference sheet'!$A$2:$V$2329, 10,FALSE) = "Y", "Hispanic",
IF(VLOOKUP($A1826,'Student reference sheet'!$A$2:$V$2329,11,FALSE) &lt;&gt; "",
IF(VLOOKUP($A1826,'Student reference sheet'!$A$2:$V$2329,11,FALSE) = "UNK", "Unknown", VLOOKUP(VALUE(VLOOKUP($A1826,'Student reference sheet'!$A$2:$V$2329,11,FALSE)),'Ethnicity Reference'!$A$2:$B$22,2,FALSE)),
IF(VLOOKUP($A1826,'Student reference sheet'!$A$2:$V$2329,9,FALSE) &lt;&gt; "", VLOOKUP(VALUE(VLOOKUP($A1826,'Student reference sheet'!$A$2:$V$2329,9,FALSE)),'Ethnicity Reference'!$A$2:$B$22,2,FALSE),"Unknown"))))</f>
        <v/>
      </c>
      <c r="U1826" s="35"/>
    </row>
    <row r="1827" spans="1:21" ht="15.75">
      <c r="A1827" s="47"/>
      <c r="B1827" s="33"/>
      <c r="C1827" s="39" t="str">
        <f>IF($A1827 &lt;&gt; "",VLOOKUP($A1827,'Student reference sheet'!$A$2:$V$2329, 3,FALSE), "")</f>
        <v/>
      </c>
      <c r="D1827" s="39" t="str">
        <f>IF($A1827 &lt;&gt; "",VLOOKUP($A1827,'Student reference sheet'!$A$2:$V$2329, 2,FALSE), "")</f>
        <v/>
      </c>
      <c r="E1827" s="35"/>
      <c r="F1827" s="34"/>
      <c r="G1827" s="40" t="str">
        <f t="shared" ca="1" si="87"/>
        <v/>
      </c>
      <c r="H1827" s="40" t="str">
        <f t="shared" ca="1" si="88"/>
        <v/>
      </c>
      <c r="I1827" s="36" t="str">
        <f>IF($A1827 = "", "",
IF(COUNTIF(MINIMUM_DAY_DATES[], Attendance!J1827) &gt; 0, VLOOKUP(Attendance!$G1827,MINIMUM_DAY_PERIOD_SCHEDULE[], 2,TRUE),
IF(COUNTIF(RALLY_DATES[], Attendance!J1827) &gt; 0, VLOOKUP(Attendance!$G1827,RALLY_PERIOD_SCHEDULE[], 2,TRUE),
IF(WEEKDAY(Attendance!$J1827) = 2,
       IF(COUNTIF(FINALS_WEEK_MONDAY_DATE[],Attendance!$J1827) &gt; 0, VLOOKUP(Attendance!$G1827,FINALS_WEEK_MONDAY_PERIOD_SCHEDULE[],2,TRUE),
       VLOOKUP(Attendance!$G1827,REGULAR_WEEK_SCHEDULE[],6,TRUE)),
IF(WEEKDAY($J1827) = 3,
       IF(COUNTIF(FINALS_WEEK_TUESDAY_DATE[],Attendance!$J1827) &gt; 0, VLOOKUP(Attendance!$G1827,FINALS_WEEK_TUESDAY_PERIOD_SCHEDULE[],2,TRUE),
       VLOOKUP(Attendance!$G1827,REGULAR_WEEK_SCHEDULE[[Tuesday]:[Period]],5,TRUE)),
IF(WEEKDAY(Attendance!$J1827) = 4,
        IF(COUNTIF(BLOCK_WEDNESDAY_DATES[],Attendance!$J1827) &gt; 0, VLOOKUP(Attendance!$G1827,BLOCK_WEDNESDAY_PERIOD_SCHEDULE[],2,TRUE),
        IF(COUNTIF(FINALS_WEEK_WEDNESDAY_DATE[],Attendance!$J1827) &gt; 0, VLOOKUP(Attendance!$G1827,FINALS_WEEK_WEDNESDAY_PERIOD_SCHEDULE[],2,TRUE),
       VLOOKUP(Attendance!$G1827,REGULAR_WEEK_SCHEDULE[[Wednesday]:[Period]],4,TRUE))),
IF(WEEKDAY($J1827) = 5,
       IF(COUNTIF(BLOCK_THURSDAY_DATES[],Attendance!$J1827) &gt; 0, VLOOKUP(Attendance!$G1827,BLOCK_THURSDAY_PERIOD_SCHEDULE[],2,TRUE),
       IF(COUNTIF(FINALS_WEEK_THURSDAY_DATE[],Attendance!$J1827) &gt; 0, VLOOKUP(Attendance!$G1827,FINALS_WEEK_THURSDAY_PERIOD_SCHEDULE[],2,TRUE),
       VLOOKUP(Attendance!$G1827,REGULAR_WEEK_SCHEDULE[[Thursday]:[Period]],3,TRUE))),
IF(WEEKDAY(Attendance!$J1827) = 6,
       IF(COUNTIF(FINALS_WEEK_FRIDAY_DATE[],Attendance!$J1827) &gt; 0, VLOOKUP(Attendance!$G1827,FINALS_WEEK_FRIDAY_PERIOD_SCHEDULE[],2,TRUE),
       VLOOKUP(Attendance!$G1827,REGULAR_WEEK_SCHEDULE[[Friday]:[Period]],2,TRUE))))))))))</f>
        <v/>
      </c>
      <c r="J1827" s="41" t="str">
        <f t="shared" ca="1" si="89"/>
        <v/>
      </c>
      <c r="K1827" s="41" t="str">
        <f>IF($A1827 &lt;&gt; "",VLOOKUP($A1827,'Student reference sheet'!$A$2:$V$2329, 7,FALSE), "")</f>
        <v/>
      </c>
      <c r="L1827" s="30" t="str">
        <f>IF($A1827 ="", "", VLOOKUP($A1827, 'Student reference sheet'!$A$2:$Z$2603,23,FALSE))</f>
        <v/>
      </c>
      <c r="M1827" s="30" t="str">
        <f>IF($A1827 ="", "", VLOOKUP($A1827, 'Student reference sheet'!$A$2:$Z$2603,24,FALSE))</f>
        <v/>
      </c>
      <c r="N1827" s="30" t="str">
        <f>IF($A1827 ="", "", VLOOKUP($A1827, 'Student reference sheet'!$A$2:$Z$2603,26,FALSE))</f>
        <v/>
      </c>
      <c r="O1827" s="30" t="str">
        <f>IF($A1827 ="", "", VLOOKUP($A1827, 'Student reference sheet'!$A$2:$Z$2603,25,FALSE))</f>
        <v/>
      </c>
      <c r="P1827" s="39" t="str">
        <f>IF($A1827 = "", "", IF(OR(VLOOKUP($A1827,'Student reference sheet'!$A$2:$V$2400,8,FALSE) = "R",  VLOOKUP($A1827,'Student reference sheet'!$A$2:$V$2400,8,FALSE) = "L"), "X", ""))</f>
        <v/>
      </c>
      <c r="Q1827" s="39" t="str">
        <f>IF($A1827 ="", "", VLOOKUP($A1827, 'Student reference sheet'!$A$2:$V$2603,22,FALSE))</f>
        <v/>
      </c>
      <c r="R1827" s="39" t="str">
        <f>IF($A1827 &lt;&gt; "",VLOOKUP($A1827,'Student reference sheet'!$A$2:$V$2329, 5,FALSE), "")</f>
        <v/>
      </c>
      <c r="S1827" s="39" t="str">
        <f>IF($A1827 &lt;&gt; "",VLOOKUP($A1827,'Student reference sheet'!$A$2:$V$2329, 6,FALSE), "")</f>
        <v/>
      </c>
      <c r="T1827" s="30" t="str">
        <f>IF($A1827 = "","",
IF(VLOOKUP($A1827,'Student reference sheet'!$A$2:$V$2329, 10,FALSE) = "Y", "Hispanic",
IF(VLOOKUP($A1827,'Student reference sheet'!$A$2:$V$2329,11,FALSE) &lt;&gt; "",
IF(VLOOKUP($A1827,'Student reference sheet'!$A$2:$V$2329,11,FALSE) = "UNK", "Unknown", VLOOKUP(VALUE(VLOOKUP($A1827,'Student reference sheet'!$A$2:$V$2329,11,FALSE)),'Ethnicity Reference'!$A$2:$B$22,2,FALSE)),
IF(VLOOKUP($A1827,'Student reference sheet'!$A$2:$V$2329,9,FALSE) &lt;&gt; "", VLOOKUP(VALUE(VLOOKUP($A1827,'Student reference sheet'!$A$2:$V$2329,9,FALSE)),'Ethnicity Reference'!$A$2:$B$22,2,FALSE),"Unknown"))))</f>
        <v/>
      </c>
      <c r="U1827" s="35"/>
    </row>
    <row r="1828" spans="1:21" ht="15.75">
      <c r="A1828" s="47"/>
      <c r="B1828" s="33"/>
      <c r="C1828" s="39" t="str">
        <f>IF($A1828 &lt;&gt; "",VLOOKUP($A1828,'Student reference sheet'!$A$2:$V$2329, 3,FALSE), "")</f>
        <v/>
      </c>
      <c r="D1828" s="39" t="str">
        <f>IF($A1828 &lt;&gt; "",VLOOKUP($A1828,'Student reference sheet'!$A$2:$V$2329, 2,FALSE), "")</f>
        <v/>
      </c>
      <c r="E1828" s="35"/>
      <c r="F1828" s="34"/>
      <c r="G1828" s="40" t="str">
        <f t="shared" ca="1" si="87"/>
        <v/>
      </c>
      <c r="H1828" s="40" t="str">
        <f t="shared" ca="1" si="88"/>
        <v/>
      </c>
      <c r="I1828" s="36" t="str">
        <f>IF($A1828 = "", "",
IF(COUNTIF(MINIMUM_DAY_DATES[], Attendance!J1828) &gt; 0, VLOOKUP(Attendance!$G1828,MINIMUM_DAY_PERIOD_SCHEDULE[], 2,TRUE),
IF(COUNTIF(RALLY_DATES[], Attendance!J1828) &gt; 0, VLOOKUP(Attendance!$G1828,RALLY_PERIOD_SCHEDULE[], 2,TRUE),
IF(WEEKDAY(Attendance!$J1828) = 2,
       IF(COUNTIF(FINALS_WEEK_MONDAY_DATE[],Attendance!$J1828) &gt; 0, VLOOKUP(Attendance!$G1828,FINALS_WEEK_MONDAY_PERIOD_SCHEDULE[],2,TRUE),
       VLOOKUP(Attendance!$G1828,REGULAR_WEEK_SCHEDULE[],6,TRUE)),
IF(WEEKDAY($J1828) = 3,
       IF(COUNTIF(FINALS_WEEK_TUESDAY_DATE[],Attendance!$J1828) &gt; 0, VLOOKUP(Attendance!$G1828,FINALS_WEEK_TUESDAY_PERIOD_SCHEDULE[],2,TRUE),
       VLOOKUP(Attendance!$G1828,REGULAR_WEEK_SCHEDULE[[Tuesday]:[Period]],5,TRUE)),
IF(WEEKDAY(Attendance!$J1828) = 4,
        IF(COUNTIF(BLOCK_WEDNESDAY_DATES[],Attendance!$J1828) &gt; 0, VLOOKUP(Attendance!$G1828,BLOCK_WEDNESDAY_PERIOD_SCHEDULE[],2,TRUE),
        IF(COUNTIF(FINALS_WEEK_WEDNESDAY_DATE[],Attendance!$J1828) &gt; 0, VLOOKUP(Attendance!$G1828,FINALS_WEEK_WEDNESDAY_PERIOD_SCHEDULE[],2,TRUE),
       VLOOKUP(Attendance!$G1828,REGULAR_WEEK_SCHEDULE[[Wednesday]:[Period]],4,TRUE))),
IF(WEEKDAY($J1828) = 5,
       IF(COUNTIF(BLOCK_THURSDAY_DATES[],Attendance!$J1828) &gt; 0, VLOOKUP(Attendance!$G1828,BLOCK_THURSDAY_PERIOD_SCHEDULE[],2,TRUE),
       IF(COUNTIF(FINALS_WEEK_THURSDAY_DATE[],Attendance!$J1828) &gt; 0, VLOOKUP(Attendance!$G1828,FINALS_WEEK_THURSDAY_PERIOD_SCHEDULE[],2,TRUE),
       VLOOKUP(Attendance!$G1828,REGULAR_WEEK_SCHEDULE[[Thursday]:[Period]],3,TRUE))),
IF(WEEKDAY(Attendance!$J1828) = 6,
       IF(COUNTIF(FINALS_WEEK_FRIDAY_DATE[],Attendance!$J1828) &gt; 0, VLOOKUP(Attendance!$G1828,FINALS_WEEK_FRIDAY_PERIOD_SCHEDULE[],2,TRUE),
       VLOOKUP(Attendance!$G1828,REGULAR_WEEK_SCHEDULE[[Friday]:[Period]],2,TRUE))))))))))</f>
        <v/>
      </c>
      <c r="J1828" s="41" t="str">
        <f t="shared" ca="1" si="89"/>
        <v/>
      </c>
      <c r="K1828" s="41" t="str">
        <f>IF($A1828 &lt;&gt; "",VLOOKUP($A1828,'Student reference sheet'!$A$2:$V$2329, 7,FALSE), "")</f>
        <v/>
      </c>
      <c r="L1828" s="30" t="str">
        <f>IF($A1828 ="", "", VLOOKUP($A1828, 'Student reference sheet'!$A$2:$Z$2603,23,FALSE))</f>
        <v/>
      </c>
      <c r="M1828" s="30" t="str">
        <f>IF($A1828 ="", "", VLOOKUP($A1828, 'Student reference sheet'!$A$2:$Z$2603,24,FALSE))</f>
        <v/>
      </c>
      <c r="N1828" s="30" t="str">
        <f>IF($A1828 ="", "", VLOOKUP($A1828, 'Student reference sheet'!$A$2:$Z$2603,26,FALSE))</f>
        <v/>
      </c>
      <c r="O1828" s="30" t="str">
        <f>IF($A1828 ="", "", VLOOKUP($A1828, 'Student reference sheet'!$A$2:$Z$2603,25,FALSE))</f>
        <v/>
      </c>
      <c r="P1828" s="39" t="str">
        <f>IF($A1828 = "", "", IF(OR(VLOOKUP($A1828,'Student reference sheet'!$A$2:$V$2400,8,FALSE) = "R",  VLOOKUP($A1828,'Student reference sheet'!$A$2:$V$2400,8,FALSE) = "L"), "X", ""))</f>
        <v/>
      </c>
      <c r="Q1828" s="39" t="str">
        <f>IF($A1828 ="", "", VLOOKUP($A1828, 'Student reference sheet'!$A$2:$V$2603,22,FALSE))</f>
        <v/>
      </c>
      <c r="R1828" s="39" t="str">
        <f>IF($A1828 &lt;&gt; "",VLOOKUP($A1828,'Student reference sheet'!$A$2:$V$2329, 5,FALSE), "")</f>
        <v/>
      </c>
      <c r="S1828" s="39" t="str">
        <f>IF($A1828 &lt;&gt; "",VLOOKUP($A1828,'Student reference sheet'!$A$2:$V$2329, 6,FALSE), "")</f>
        <v/>
      </c>
      <c r="T1828" s="30" t="str">
        <f>IF($A1828 = "","",
IF(VLOOKUP($A1828,'Student reference sheet'!$A$2:$V$2329, 10,FALSE) = "Y", "Hispanic",
IF(VLOOKUP($A1828,'Student reference sheet'!$A$2:$V$2329,11,FALSE) &lt;&gt; "",
IF(VLOOKUP($A1828,'Student reference sheet'!$A$2:$V$2329,11,FALSE) = "UNK", "Unknown", VLOOKUP(VALUE(VLOOKUP($A1828,'Student reference sheet'!$A$2:$V$2329,11,FALSE)),'Ethnicity Reference'!$A$2:$B$22,2,FALSE)),
IF(VLOOKUP($A1828,'Student reference sheet'!$A$2:$V$2329,9,FALSE) &lt;&gt; "", VLOOKUP(VALUE(VLOOKUP($A1828,'Student reference sheet'!$A$2:$V$2329,9,FALSE)),'Ethnicity Reference'!$A$2:$B$22,2,FALSE),"Unknown"))))</f>
        <v/>
      </c>
      <c r="U1828" s="35"/>
    </row>
    <row r="1829" spans="1:21" ht="15.75">
      <c r="A1829" s="47"/>
      <c r="B1829" s="33"/>
      <c r="C1829" s="39" t="str">
        <f>IF($A1829 &lt;&gt; "",VLOOKUP($A1829,'Student reference sheet'!$A$2:$V$2329, 3,FALSE), "")</f>
        <v/>
      </c>
      <c r="D1829" s="39" t="str">
        <f>IF($A1829 &lt;&gt; "",VLOOKUP($A1829,'Student reference sheet'!$A$2:$V$2329, 2,FALSE), "")</f>
        <v/>
      </c>
      <c r="E1829" s="35"/>
      <c r="F1829" s="34"/>
      <c r="G1829" s="40" t="str">
        <f t="shared" ca="1" si="87"/>
        <v/>
      </c>
      <c r="H1829" s="40" t="str">
        <f t="shared" ca="1" si="88"/>
        <v/>
      </c>
      <c r="I1829" s="36" t="str">
        <f>IF($A1829 = "", "",
IF(COUNTIF(MINIMUM_DAY_DATES[], Attendance!J1829) &gt; 0, VLOOKUP(Attendance!$G1829,MINIMUM_DAY_PERIOD_SCHEDULE[], 2,TRUE),
IF(COUNTIF(RALLY_DATES[], Attendance!J1829) &gt; 0, VLOOKUP(Attendance!$G1829,RALLY_PERIOD_SCHEDULE[], 2,TRUE),
IF(WEEKDAY(Attendance!$J1829) = 2,
       IF(COUNTIF(FINALS_WEEK_MONDAY_DATE[],Attendance!$J1829) &gt; 0, VLOOKUP(Attendance!$G1829,FINALS_WEEK_MONDAY_PERIOD_SCHEDULE[],2,TRUE),
       VLOOKUP(Attendance!$G1829,REGULAR_WEEK_SCHEDULE[],6,TRUE)),
IF(WEEKDAY($J1829) = 3,
       IF(COUNTIF(FINALS_WEEK_TUESDAY_DATE[],Attendance!$J1829) &gt; 0, VLOOKUP(Attendance!$G1829,FINALS_WEEK_TUESDAY_PERIOD_SCHEDULE[],2,TRUE),
       VLOOKUP(Attendance!$G1829,REGULAR_WEEK_SCHEDULE[[Tuesday]:[Period]],5,TRUE)),
IF(WEEKDAY(Attendance!$J1829) = 4,
        IF(COUNTIF(BLOCK_WEDNESDAY_DATES[],Attendance!$J1829) &gt; 0, VLOOKUP(Attendance!$G1829,BLOCK_WEDNESDAY_PERIOD_SCHEDULE[],2,TRUE),
        IF(COUNTIF(FINALS_WEEK_WEDNESDAY_DATE[],Attendance!$J1829) &gt; 0, VLOOKUP(Attendance!$G1829,FINALS_WEEK_WEDNESDAY_PERIOD_SCHEDULE[],2,TRUE),
       VLOOKUP(Attendance!$G1829,REGULAR_WEEK_SCHEDULE[[Wednesday]:[Period]],4,TRUE))),
IF(WEEKDAY($J1829) = 5,
       IF(COUNTIF(BLOCK_THURSDAY_DATES[],Attendance!$J1829) &gt; 0, VLOOKUP(Attendance!$G1829,BLOCK_THURSDAY_PERIOD_SCHEDULE[],2,TRUE),
       IF(COUNTIF(FINALS_WEEK_THURSDAY_DATE[],Attendance!$J1829) &gt; 0, VLOOKUP(Attendance!$G1829,FINALS_WEEK_THURSDAY_PERIOD_SCHEDULE[],2,TRUE),
       VLOOKUP(Attendance!$G1829,REGULAR_WEEK_SCHEDULE[[Thursday]:[Period]],3,TRUE))),
IF(WEEKDAY(Attendance!$J1829) = 6,
       IF(COUNTIF(FINALS_WEEK_FRIDAY_DATE[],Attendance!$J1829) &gt; 0, VLOOKUP(Attendance!$G1829,FINALS_WEEK_FRIDAY_PERIOD_SCHEDULE[],2,TRUE),
       VLOOKUP(Attendance!$G1829,REGULAR_WEEK_SCHEDULE[[Friday]:[Period]],2,TRUE))))))))))</f>
        <v/>
      </c>
      <c r="J1829" s="41" t="str">
        <f t="shared" ca="1" si="89"/>
        <v/>
      </c>
      <c r="K1829" s="41" t="str">
        <f>IF($A1829 &lt;&gt; "",VLOOKUP($A1829,'Student reference sheet'!$A$2:$V$2329, 7,FALSE), "")</f>
        <v/>
      </c>
      <c r="L1829" s="30" t="str">
        <f>IF($A1829 ="", "", VLOOKUP($A1829, 'Student reference sheet'!$A$2:$Z$2603,23,FALSE))</f>
        <v/>
      </c>
      <c r="M1829" s="30" t="str">
        <f>IF($A1829 ="", "", VLOOKUP($A1829, 'Student reference sheet'!$A$2:$Z$2603,24,FALSE))</f>
        <v/>
      </c>
      <c r="N1829" s="30" t="str">
        <f>IF($A1829 ="", "", VLOOKUP($A1829, 'Student reference sheet'!$A$2:$Z$2603,26,FALSE))</f>
        <v/>
      </c>
      <c r="O1829" s="30" t="str">
        <f>IF($A1829 ="", "", VLOOKUP($A1829, 'Student reference sheet'!$A$2:$Z$2603,25,FALSE))</f>
        <v/>
      </c>
      <c r="P1829" s="39" t="str">
        <f>IF($A1829 = "", "", IF(OR(VLOOKUP($A1829,'Student reference sheet'!$A$2:$V$2400,8,FALSE) = "R",  VLOOKUP($A1829,'Student reference sheet'!$A$2:$V$2400,8,FALSE) = "L"), "X", ""))</f>
        <v/>
      </c>
      <c r="Q1829" s="39" t="str">
        <f>IF($A1829 ="", "", VLOOKUP($A1829, 'Student reference sheet'!$A$2:$V$2603,22,FALSE))</f>
        <v/>
      </c>
      <c r="R1829" s="39" t="str">
        <f>IF($A1829 &lt;&gt; "",VLOOKUP($A1829,'Student reference sheet'!$A$2:$V$2329, 5,FALSE), "")</f>
        <v/>
      </c>
      <c r="S1829" s="39" t="str">
        <f>IF($A1829 &lt;&gt; "",VLOOKUP($A1829,'Student reference sheet'!$A$2:$V$2329, 6,FALSE), "")</f>
        <v/>
      </c>
      <c r="T1829" s="30" t="str">
        <f>IF($A1829 = "","",
IF(VLOOKUP($A1829,'Student reference sheet'!$A$2:$V$2329, 10,FALSE) = "Y", "Hispanic",
IF(VLOOKUP($A1829,'Student reference sheet'!$A$2:$V$2329,11,FALSE) &lt;&gt; "",
IF(VLOOKUP($A1829,'Student reference sheet'!$A$2:$V$2329,11,FALSE) = "UNK", "Unknown", VLOOKUP(VALUE(VLOOKUP($A1829,'Student reference sheet'!$A$2:$V$2329,11,FALSE)),'Ethnicity Reference'!$A$2:$B$22,2,FALSE)),
IF(VLOOKUP($A1829,'Student reference sheet'!$A$2:$V$2329,9,FALSE) &lt;&gt; "", VLOOKUP(VALUE(VLOOKUP($A1829,'Student reference sheet'!$A$2:$V$2329,9,FALSE)),'Ethnicity Reference'!$A$2:$B$22,2,FALSE),"Unknown"))))</f>
        <v/>
      </c>
      <c r="U1829" s="35"/>
    </row>
    <row r="1830" spans="1:21" ht="15.75">
      <c r="A1830" s="47"/>
      <c r="B1830" s="33"/>
      <c r="C1830" s="39" t="str">
        <f>IF($A1830 &lt;&gt; "",VLOOKUP($A1830,'Student reference sheet'!$A$2:$V$2329, 3,FALSE), "")</f>
        <v/>
      </c>
      <c r="D1830" s="39" t="str">
        <f>IF($A1830 &lt;&gt; "",VLOOKUP($A1830,'Student reference sheet'!$A$2:$V$2329, 2,FALSE), "")</f>
        <v/>
      </c>
      <c r="E1830" s="35"/>
      <c r="F1830" s="34"/>
      <c r="G1830" s="40" t="str">
        <f t="shared" ca="1" si="87"/>
        <v/>
      </c>
      <c r="H1830" s="40" t="str">
        <f t="shared" ca="1" si="88"/>
        <v/>
      </c>
      <c r="I1830" s="36" t="str">
        <f>IF($A1830 = "", "",
IF(COUNTIF(MINIMUM_DAY_DATES[], Attendance!J1830) &gt; 0, VLOOKUP(Attendance!$G1830,MINIMUM_DAY_PERIOD_SCHEDULE[], 2,TRUE),
IF(COUNTIF(RALLY_DATES[], Attendance!J1830) &gt; 0, VLOOKUP(Attendance!$G1830,RALLY_PERIOD_SCHEDULE[], 2,TRUE),
IF(WEEKDAY(Attendance!$J1830) = 2,
       IF(COUNTIF(FINALS_WEEK_MONDAY_DATE[],Attendance!$J1830) &gt; 0, VLOOKUP(Attendance!$G1830,FINALS_WEEK_MONDAY_PERIOD_SCHEDULE[],2,TRUE),
       VLOOKUP(Attendance!$G1830,REGULAR_WEEK_SCHEDULE[],6,TRUE)),
IF(WEEKDAY($J1830) = 3,
       IF(COUNTIF(FINALS_WEEK_TUESDAY_DATE[],Attendance!$J1830) &gt; 0, VLOOKUP(Attendance!$G1830,FINALS_WEEK_TUESDAY_PERIOD_SCHEDULE[],2,TRUE),
       VLOOKUP(Attendance!$G1830,REGULAR_WEEK_SCHEDULE[[Tuesday]:[Period]],5,TRUE)),
IF(WEEKDAY(Attendance!$J1830) = 4,
        IF(COUNTIF(BLOCK_WEDNESDAY_DATES[],Attendance!$J1830) &gt; 0, VLOOKUP(Attendance!$G1830,BLOCK_WEDNESDAY_PERIOD_SCHEDULE[],2,TRUE),
        IF(COUNTIF(FINALS_WEEK_WEDNESDAY_DATE[],Attendance!$J1830) &gt; 0, VLOOKUP(Attendance!$G1830,FINALS_WEEK_WEDNESDAY_PERIOD_SCHEDULE[],2,TRUE),
       VLOOKUP(Attendance!$G1830,REGULAR_WEEK_SCHEDULE[[Wednesday]:[Period]],4,TRUE))),
IF(WEEKDAY($J1830) = 5,
       IF(COUNTIF(BLOCK_THURSDAY_DATES[],Attendance!$J1830) &gt; 0, VLOOKUP(Attendance!$G1830,BLOCK_THURSDAY_PERIOD_SCHEDULE[],2,TRUE),
       IF(COUNTIF(FINALS_WEEK_THURSDAY_DATE[],Attendance!$J1830) &gt; 0, VLOOKUP(Attendance!$G1830,FINALS_WEEK_THURSDAY_PERIOD_SCHEDULE[],2,TRUE),
       VLOOKUP(Attendance!$G1830,REGULAR_WEEK_SCHEDULE[[Thursday]:[Period]],3,TRUE))),
IF(WEEKDAY(Attendance!$J1830) = 6,
       IF(COUNTIF(FINALS_WEEK_FRIDAY_DATE[],Attendance!$J1830) &gt; 0, VLOOKUP(Attendance!$G1830,FINALS_WEEK_FRIDAY_PERIOD_SCHEDULE[],2,TRUE),
       VLOOKUP(Attendance!$G1830,REGULAR_WEEK_SCHEDULE[[Friday]:[Period]],2,TRUE))))))))))</f>
        <v/>
      </c>
      <c r="J1830" s="41" t="str">
        <f t="shared" ca="1" si="89"/>
        <v/>
      </c>
      <c r="K1830" s="41" t="str">
        <f>IF($A1830 &lt;&gt; "",VLOOKUP($A1830,'Student reference sheet'!$A$2:$V$2329, 7,FALSE), "")</f>
        <v/>
      </c>
      <c r="L1830" s="30" t="str">
        <f>IF($A1830 ="", "", VLOOKUP($A1830, 'Student reference sheet'!$A$2:$Z$2603,23,FALSE))</f>
        <v/>
      </c>
      <c r="M1830" s="30" t="str">
        <f>IF($A1830 ="", "", VLOOKUP($A1830, 'Student reference sheet'!$A$2:$Z$2603,24,FALSE))</f>
        <v/>
      </c>
      <c r="N1830" s="30" t="str">
        <f>IF($A1830 ="", "", VLOOKUP($A1830, 'Student reference sheet'!$A$2:$Z$2603,26,FALSE))</f>
        <v/>
      </c>
      <c r="O1830" s="30" t="str">
        <f>IF($A1830 ="", "", VLOOKUP($A1830, 'Student reference sheet'!$A$2:$Z$2603,25,FALSE))</f>
        <v/>
      </c>
      <c r="P1830" s="39" t="str">
        <f>IF($A1830 = "", "", IF(OR(VLOOKUP($A1830,'Student reference sheet'!$A$2:$V$2400,8,FALSE) = "R",  VLOOKUP($A1830,'Student reference sheet'!$A$2:$V$2400,8,FALSE) = "L"), "X", ""))</f>
        <v/>
      </c>
      <c r="Q1830" s="39" t="str">
        <f>IF($A1830 ="", "", VLOOKUP($A1830, 'Student reference sheet'!$A$2:$V$2603,22,FALSE))</f>
        <v/>
      </c>
      <c r="R1830" s="39" t="str">
        <f>IF($A1830 &lt;&gt; "",VLOOKUP($A1830,'Student reference sheet'!$A$2:$V$2329, 5,FALSE), "")</f>
        <v/>
      </c>
      <c r="S1830" s="39" t="str">
        <f>IF($A1830 &lt;&gt; "",VLOOKUP($A1830,'Student reference sheet'!$A$2:$V$2329, 6,FALSE), "")</f>
        <v/>
      </c>
      <c r="T1830" s="30" t="str">
        <f>IF($A1830 = "","",
IF(VLOOKUP($A1830,'Student reference sheet'!$A$2:$V$2329, 10,FALSE) = "Y", "Hispanic",
IF(VLOOKUP($A1830,'Student reference sheet'!$A$2:$V$2329,11,FALSE) &lt;&gt; "",
IF(VLOOKUP($A1830,'Student reference sheet'!$A$2:$V$2329,11,FALSE) = "UNK", "Unknown", VLOOKUP(VALUE(VLOOKUP($A1830,'Student reference sheet'!$A$2:$V$2329,11,FALSE)),'Ethnicity Reference'!$A$2:$B$22,2,FALSE)),
IF(VLOOKUP($A1830,'Student reference sheet'!$A$2:$V$2329,9,FALSE) &lt;&gt; "", VLOOKUP(VALUE(VLOOKUP($A1830,'Student reference sheet'!$A$2:$V$2329,9,FALSE)),'Ethnicity Reference'!$A$2:$B$22,2,FALSE),"Unknown"))))</f>
        <v/>
      </c>
      <c r="U1830" s="35"/>
    </row>
    <row r="1831" spans="1:21" ht="15.75">
      <c r="A1831" s="47"/>
      <c r="B1831" s="33"/>
      <c r="C1831" s="39" t="str">
        <f>IF($A1831 &lt;&gt; "",VLOOKUP($A1831,'Student reference sheet'!$A$2:$V$2329, 3,FALSE), "")</f>
        <v/>
      </c>
      <c r="D1831" s="39" t="str">
        <f>IF($A1831 &lt;&gt; "",VLOOKUP($A1831,'Student reference sheet'!$A$2:$V$2329, 2,FALSE), "")</f>
        <v/>
      </c>
      <c r="E1831" s="35"/>
      <c r="F1831" s="34"/>
      <c r="G1831" s="40" t="str">
        <f t="shared" ca="1" si="87"/>
        <v/>
      </c>
      <c r="H1831" s="40" t="str">
        <f t="shared" ca="1" si="88"/>
        <v/>
      </c>
      <c r="I1831" s="36" t="str">
        <f>IF($A1831 = "", "",
IF(COUNTIF(MINIMUM_DAY_DATES[], Attendance!J1831) &gt; 0, VLOOKUP(Attendance!$G1831,MINIMUM_DAY_PERIOD_SCHEDULE[], 2,TRUE),
IF(COUNTIF(RALLY_DATES[], Attendance!J1831) &gt; 0, VLOOKUP(Attendance!$G1831,RALLY_PERIOD_SCHEDULE[], 2,TRUE),
IF(WEEKDAY(Attendance!$J1831) = 2,
       IF(COUNTIF(FINALS_WEEK_MONDAY_DATE[],Attendance!$J1831) &gt; 0, VLOOKUP(Attendance!$G1831,FINALS_WEEK_MONDAY_PERIOD_SCHEDULE[],2,TRUE),
       VLOOKUP(Attendance!$G1831,REGULAR_WEEK_SCHEDULE[],6,TRUE)),
IF(WEEKDAY($J1831) = 3,
       IF(COUNTIF(FINALS_WEEK_TUESDAY_DATE[],Attendance!$J1831) &gt; 0, VLOOKUP(Attendance!$G1831,FINALS_WEEK_TUESDAY_PERIOD_SCHEDULE[],2,TRUE),
       VLOOKUP(Attendance!$G1831,REGULAR_WEEK_SCHEDULE[[Tuesday]:[Period]],5,TRUE)),
IF(WEEKDAY(Attendance!$J1831) = 4,
        IF(COUNTIF(BLOCK_WEDNESDAY_DATES[],Attendance!$J1831) &gt; 0, VLOOKUP(Attendance!$G1831,BLOCK_WEDNESDAY_PERIOD_SCHEDULE[],2,TRUE),
        IF(COUNTIF(FINALS_WEEK_WEDNESDAY_DATE[],Attendance!$J1831) &gt; 0, VLOOKUP(Attendance!$G1831,FINALS_WEEK_WEDNESDAY_PERIOD_SCHEDULE[],2,TRUE),
       VLOOKUP(Attendance!$G1831,REGULAR_WEEK_SCHEDULE[[Wednesday]:[Period]],4,TRUE))),
IF(WEEKDAY($J1831) = 5,
       IF(COUNTIF(BLOCK_THURSDAY_DATES[],Attendance!$J1831) &gt; 0, VLOOKUP(Attendance!$G1831,BLOCK_THURSDAY_PERIOD_SCHEDULE[],2,TRUE),
       IF(COUNTIF(FINALS_WEEK_THURSDAY_DATE[],Attendance!$J1831) &gt; 0, VLOOKUP(Attendance!$G1831,FINALS_WEEK_THURSDAY_PERIOD_SCHEDULE[],2,TRUE),
       VLOOKUP(Attendance!$G1831,REGULAR_WEEK_SCHEDULE[[Thursday]:[Period]],3,TRUE))),
IF(WEEKDAY(Attendance!$J1831) = 6,
       IF(COUNTIF(FINALS_WEEK_FRIDAY_DATE[],Attendance!$J1831) &gt; 0, VLOOKUP(Attendance!$G1831,FINALS_WEEK_FRIDAY_PERIOD_SCHEDULE[],2,TRUE),
       VLOOKUP(Attendance!$G1831,REGULAR_WEEK_SCHEDULE[[Friday]:[Period]],2,TRUE))))))))))</f>
        <v/>
      </c>
      <c r="J1831" s="41" t="str">
        <f t="shared" ca="1" si="89"/>
        <v/>
      </c>
      <c r="K1831" s="41" t="str">
        <f>IF($A1831 &lt;&gt; "",VLOOKUP($A1831,'Student reference sheet'!$A$2:$V$2329, 7,FALSE), "")</f>
        <v/>
      </c>
      <c r="L1831" s="30" t="str">
        <f>IF($A1831 ="", "", VLOOKUP($A1831, 'Student reference sheet'!$A$2:$Z$2603,23,FALSE))</f>
        <v/>
      </c>
      <c r="M1831" s="30" t="str">
        <f>IF($A1831 ="", "", VLOOKUP($A1831, 'Student reference sheet'!$A$2:$Z$2603,24,FALSE))</f>
        <v/>
      </c>
      <c r="N1831" s="30" t="str">
        <f>IF($A1831 ="", "", VLOOKUP($A1831, 'Student reference sheet'!$A$2:$Z$2603,26,FALSE))</f>
        <v/>
      </c>
      <c r="O1831" s="30" t="str">
        <f>IF($A1831 ="", "", VLOOKUP($A1831, 'Student reference sheet'!$A$2:$Z$2603,25,FALSE))</f>
        <v/>
      </c>
      <c r="P1831" s="39" t="str">
        <f>IF($A1831 = "", "", IF(OR(VLOOKUP($A1831,'Student reference sheet'!$A$2:$V$2400,8,FALSE) = "R",  VLOOKUP($A1831,'Student reference sheet'!$A$2:$V$2400,8,FALSE) = "L"), "X", ""))</f>
        <v/>
      </c>
      <c r="Q1831" s="39" t="str">
        <f>IF($A1831 ="", "", VLOOKUP($A1831, 'Student reference sheet'!$A$2:$V$2603,22,FALSE))</f>
        <v/>
      </c>
      <c r="R1831" s="39" t="str">
        <f>IF($A1831 &lt;&gt; "",VLOOKUP($A1831,'Student reference sheet'!$A$2:$V$2329, 5,FALSE), "")</f>
        <v/>
      </c>
      <c r="S1831" s="39" t="str">
        <f>IF($A1831 &lt;&gt; "",VLOOKUP($A1831,'Student reference sheet'!$A$2:$V$2329, 6,FALSE), "")</f>
        <v/>
      </c>
      <c r="T1831" s="30" t="str">
        <f>IF($A1831 = "","",
IF(VLOOKUP($A1831,'Student reference sheet'!$A$2:$V$2329, 10,FALSE) = "Y", "Hispanic",
IF(VLOOKUP($A1831,'Student reference sheet'!$A$2:$V$2329,11,FALSE) &lt;&gt; "",
IF(VLOOKUP($A1831,'Student reference sheet'!$A$2:$V$2329,11,FALSE) = "UNK", "Unknown", VLOOKUP(VALUE(VLOOKUP($A1831,'Student reference sheet'!$A$2:$V$2329,11,FALSE)),'Ethnicity Reference'!$A$2:$B$22,2,FALSE)),
IF(VLOOKUP($A1831,'Student reference sheet'!$A$2:$V$2329,9,FALSE) &lt;&gt; "", VLOOKUP(VALUE(VLOOKUP($A1831,'Student reference sheet'!$A$2:$V$2329,9,FALSE)),'Ethnicity Reference'!$A$2:$B$22,2,FALSE),"Unknown"))))</f>
        <v/>
      </c>
      <c r="U1831" s="35"/>
    </row>
    <row r="1832" spans="1:21" ht="15.75">
      <c r="A1832" s="47"/>
      <c r="B1832" s="33"/>
      <c r="C1832" s="39" t="str">
        <f>IF($A1832 &lt;&gt; "",VLOOKUP($A1832,'Student reference sheet'!$A$2:$V$2329, 3,FALSE), "")</f>
        <v/>
      </c>
      <c r="D1832" s="39" t="str">
        <f>IF($A1832 &lt;&gt; "",VLOOKUP($A1832,'Student reference sheet'!$A$2:$V$2329, 2,FALSE), "")</f>
        <v/>
      </c>
      <c r="E1832" s="35"/>
      <c r="F1832" s="34"/>
      <c r="G1832" s="40" t="str">
        <f t="shared" ca="1" si="87"/>
        <v/>
      </c>
      <c r="H1832" s="40" t="str">
        <f t="shared" ca="1" si="88"/>
        <v/>
      </c>
      <c r="I1832" s="36" t="str">
        <f>IF($A1832 = "", "",
IF(COUNTIF(MINIMUM_DAY_DATES[], Attendance!J1832) &gt; 0, VLOOKUP(Attendance!$G1832,MINIMUM_DAY_PERIOD_SCHEDULE[], 2,TRUE),
IF(COUNTIF(RALLY_DATES[], Attendance!J1832) &gt; 0, VLOOKUP(Attendance!$G1832,RALLY_PERIOD_SCHEDULE[], 2,TRUE),
IF(WEEKDAY(Attendance!$J1832) = 2,
       IF(COUNTIF(FINALS_WEEK_MONDAY_DATE[],Attendance!$J1832) &gt; 0, VLOOKUP(Attendance!$G1832,FINALS_WEEK_MONDAY_PERIOD_SCHEDULE[],2,TRUE),
       VLOOKUP(Attendance!$G1832,REGULAR_WEEK_SCHEDULE[],6,TRUE)),
IF(WEEKDAY($J1832) = 3,
       IF(COUNTIF(FINALS_WEEK_TUESDAY_DATE[],Attendance!$J1832) &gt; 0, VLOOKUP(Attendance!$G1832,FINALS_WEEK_TUESDAY_PERIOD_SCHEDULE[],2,TRUE),
       VLOOKUP(Attendance!$G1832,REGULAR_WEEK_SCHEDULE[[Tuesday]:[Period]],5,TRUE)),
IF(WEEKDAY(Attendance!$J1832) = 4,
        IF(COUNTIF(BLOCK_WEDNESDAY_DATES[],Attendance!$J1832) &gt; 0, VLOOKUP(Attendance!$G1832,BLOCK_WEDNESDAY_PERIOD_SCHEDULE[],2,TRUE),
        IF(COUNTIF(FINALS_WEEK_WEDNESDAY_DATE[],Attendance!$J1832) &gt; 0, VLOOKUP(Attendance!$G1832,FINALS_WEEK_WEDNESDAY_PERIOD_SCHEDULE[],2,TRUE),
       VLOOKUP(Attendance!$G1832,REGULAR_WEEK_SCHEDULE[[Wednesday]:[Period]],4,TRUE))),
IF(WEEKDAY($J1832) = 5,
       IF(COUNTIF(BLOCK_THURSDAY_DATES[],Attendance!$J1832) &gt; 0, VLOOKUP(Attendance!$G1832,BLOCK_THURSDAY_PERIOD_SCHEDULE[],2,TRUE),
       IF(COUNTIF(FINALS_WEEK_THURSDAY_DATE[],Attendance!$J1832) &gt; 0, VLOOKUP(Attendance!$G1832,FINALS_WEEK_THURSDAY_PERIOD_SCHEDULE[],2,TRUE),
       VLOOKUP(Attendance!$G1832,REGULAR_WEEK_SCHEDULE[[Thursday]:[Period]],3,TRUE))),
IF(WEEKDAY(Attendance!$J1832) = 6,
       IF(COUNTIF(FINALS_WEEK_FRIDAY_DATE[],Attendance!$J1832) &gt; 0, VLOOKUP(Attendance!$G1832,FINALS_WEEK_FRIDAY_PERIOD_SCHEDULE[],2,TRUE),
       VLOOKUP(Attendance!$G1832,REGULAR_WEEK_SCHEDULE[[Friday]:[Period]],2,TRUE))))))))))</f>
        <v/>
      </c>
      <c r="J1832" s="41" t="str">
        <f t="shared" ca="1" si="89"/>
        <v/>
      </c>
      <c r="K1832" s="41" t="str">
        <f>IF($A1832 &lt;&gt; "",VLOOKUP($A1832,'Student reference sheet'!$A$2:$V$2329, 7,FALSE), "")</f>
        <v/>
      </c>
      <c r="L1832" s="30" t="str">
        <f>IF($A1832 ="", "", VLOOKUP($A1832, 'Student reference sheet'!$A$2:$Z$2603,23,FALSE))</f>
        <v/>
      </c>
      <c r="M1832" s="30" t="str">
        <f>IF($A1832 ="", "", VLOOKUP($A1832, 'Student reference sheet'!$A$2:$Z$2603,24,FALSE))</f>
        <v/>
      </c>
      <c r="N1832" s="30" t="str">
        <f>IF($A1832 ="", "", VLOOKUP($A1832, 'Student reference sheet'!$A$2:$Z$2603,26,FALSE))</f>
        <v/>
      </c>
      <c r="O1832" s="30" t="str">
        <f>IF($A1832 ="", "", VLOOKUP($A1832, 'Student reference sheet'!$A$2:$Z$2603,25,FALSE))</f>
        <v/>
      </c>
      <c r="P1832" s="39" t="str">
        <f>IF($A1832 = "", "", IF(OR(VLOOKUP($A1832,'Student reference sheet'!$A$2:$V$2400,8,FALSE) = "R",  VLOOKUP($A1832,'Student reference sheet'!$A$2:$V$2400,8,FALSE) = "L"), "X", ""))</f>
        <v/>
      </c>
      <c r="Q1832" s="39" t="str">
        <f>IF($A1832 ="", "", VLOOKUP($A1832, 'Student reference sheet'!$A$2:$V$2603,22,FALSE))</f>
        <v/>
      </c>
      <c r="R1832" s="39" t="str">
        <f>IF($A1832 &lt;&gt; "",VLOOKUP($A1832,'Student reference sheet'!$A$2:$V$2329, 5,FALSE), "")</f>
        <v/>
      </c>
      <c r="S1832" s="39" t="str">
        <f>IF($A1832 &lt;&gt; "",VLOOKUP($A1832,'Student reference sheet'!$A$2:$V$2329, 6,FALSE), "")</f>
        <v/>
      </c>
      <c r="T1832" s="30" t="str">
        <f>IF($A1832 = "","",
IF(VLOOKUP($A1832,'Student reference sheet'!$A$2:$V$2329, 10,FALSE) = "Y", "Hispanic",
IF(VLOOKUP($A1832,'Student reference sheet'!$A$2:$V$2329,11,FALSE) &lt;&gt; "",
IF(VLOOKUP($A1832,'Student reference sheet'!$A$2:$V$2329,11,FALSE) = "UNK", "Unknown", VLOOKUP(VALUE(VLOOKUP($A1832,'Student reference sheet'!$A$2:$V$2329,11,FALSE)),'Ethnicity Reference'!$A$2:$B$22,2,FALSE)),
IF(VLOOKUP($A1832,'Student reference sheet'!$A$2:$V$2329,9,FALSE) &lt;&gt; "", VLOOKUP(VALUE(VLOOKUP($A1832,'Student reference sheet'!$A$2:$V$2329,9,FALSE)),'Ethnicity Reference'!$A$2:$B$22,2,FALSE),"Unknown"))))</f>
        <v/>
      </c>
      <c r="U1832" s="35"/>
    </row>
    <row r="1833" spans="1:21" ht="15.75">
      <c r="A1833" s="47"/>
      <c r="B1833" s="33"/>
      <c r="C1833" s="39" t="str">
        <f>IF($A1833 &lt;&gt; "",VLOOKUP($A1833,'Student reference sheet'!$A$2:$V$2329, 3,FALSE), "")</f>
        <v/>
      </c>
      <c r="D1833" s="39" t="str">
        <f>IF($A1833 &lt;&gt; "",VLOOKUP($A1833,'Student reference sheet'!$A$2:$V$2329, 2,FALSE), "")</f>
        <v/>
      </c>
      <c r="E1833" s="35"/>
      <c r="F1833" s="34"/>
      <c r="G1833" s="40" t="str">
        <f t="shared" ca="1" si="87"/>
        <v/>
      </c>
      <c r="H1833" s="40" t="str">
        <f t="shared" ca="1" si="88"/>
        <v/>
      </c>
      <c r="I1833" s="36" t="str">
        <f>IF($A1833 = "", "",
IF(COUNTIF(MINIMUM_DAY_DATES[], Attendance!J1833) &gt; 0, VLOOKUP(Attendance!$G1833,MINIMUM_DAY_PERIOD_SCHEDULE[], 2,TRUE),
IF(COUNTIF(RALLY_DATES[], Attendance!J1833) &gt; 0, VLOOKUP(Attendance!$G1833,RALLY_PERIOD_SCHEDULE[], 2,TRUE),
IF(WEEKDAY(Attendance!$J1833) = 2,
       IF(COUNTIF(FINALS_WEEK_MONDAY_DATE[],Attendance!$J1833) &gt; 0, VLOOKUP(Attendance!$G1833,FINALS_WEEK_MONDAY_PERIOD_SCHEDULE[],2,TRUE),
       VLOOKUP(Attendance!$G1833,REGULAR_WEEK_SCHEDULE[],6,TRUE)),
IF(WEEKDAY($J1833) = 3,
       IF(COUNTIF(FINALS_WEEK_TUESDAY_DATE[],Attendance!$J1833) &gt; 0, VLOOKUP(Attendance!$G1833,FINALS_WEEK_TUESDAY_PERIOD_SCHEDULE[],2,TRUE),
       VLOOKUP(Attendance!$G1833,REGULAR_WEEK_SCHEDULE[[Tuesday]:[Period]],5,TRUE)),
IF(WEEKDAY(Attendance!$J1833) = 4,
        IF(COUNTIF(BLOCK_WEDNESDAY_DATES[],Attendance!$J1833) &gt; 0, VLOOKUP(Attendance!$G1833,BLOCK_WEDNESDAY_PERIOD_SCHEDULE[],2,TRUE),
        IF(COUNTIF(FINALS_WEEK_WEDNESDAY_DATE[],Attendance!$J1833) &gt; 0, VLOOKUP(Attendance!$G1833,FINALS_WEEK_WEDNESDAY_PERIOD_SCHEDULE[],2,TRUE),
       VLOOKUP(Attendance!$G1833,REGULAR_WEEK_SCHEDULE[[Wednesday]:[Period]],4,TRUE))),
IF(WEEKDAY($J1833) = 5,
       IF(COUNTIF(BLOCK_THURSDAY_DATES[],Attendance!$J1833) &gt; 0, VLOOKUP(Attendance!$G1833,BLOCK_THURSDAY_PERIOD_SCHEDULE[],2,TRUE),
       IF(COUNTIF(FINALS_WEEK_THURSDAY_DATE[],Attendance!$J1833) &gt; 0, VLOOKUP(Attendance!$G1833,FINALS_WEEK_THURSDAY_PERIOD_SCHEDULE[],2,TRUE),
       VLOOKUP(Attendance!$G1833,REGULAR_WEEK_SCHEDULE[[Thursday]:[Period]],3,TRUE))),
IF(WEEKDAY(Attendance!$J1833) = 6,
       IF(COUNTIF(FINALS_WEEK_FRIDAY_DATE[],Attendance!$J1833) &gt; 0, VLOOKUP(Attendance!$G1833,FINALS_WEEK_FRIDAY_PERIOD_SCHEDULE[],2,TRUE),
       VLOOKUP(Attendance!$G1833,REGULAR_WEEK_SCHEDULE[[Friday]:[Period]],2,TRUE))))))))))</f>
        <v/>
      </c>
      <c r="J1833" s="41" t="str">
        <f t="shared" ca="1" si="89"/>
        <v/>
      </c>
      <c r="K1833" s="41" t="str">
        <f>IF($A1833 &lt;&gt; "",VLOOKUP($A1833,'Student reference sheet'!$A$2:$V$2329, 7,FALSE), "")</f>
        <v/>
      </c>
      <c r="L1833" s="30" t="str">
        <f>IF($A1833 ="", "", VLOOKUP($A1833, 'Student reference sheet'!$A$2:$Z$2603,23,FALSE))</f>
        <v/>
      </c>
      <c r="M1833" s="30" t="str">
        <f>IF($A1833 ="", "", VLOOKUP($A1833, 'Student reference sheet'!$A$2:$Z$2603,24,FALSE))</f>
        <v/>
      </c>
      <c r="N1833" s="30" t="str">
        <f>IF($A1833 ="", "", VLOOKUP($A1833, 'Student reference sheet'!$A$2:$Z$2603,26,FALSE))</f>
        <v/>
      </c>
      <c r="O1833" s="30" t="str">
        <f>IF($A1833 ="", "", VLOOKUP($A1833, 'Student reference sheet'!$A$2:$Z$2603,25,FALSE))</f>
        <v/>
      </c>
      <c r="P1833" s="39" t="str">
        <f>IF($A1833 = "", "", IF(OR(VLOOKUP($A1833,'Student reference sheet'!$A$2:$V$2400,8,FALSE) = "R",  VLOOKUP($A1833,'Student reference sheet'!$A$2:$V$2400,8,FALSE) = "L"), "X", ""))</f>
        <v/>
      </c>
      <c r="Q1833" s="39" t="str">
        <f>IF($A1833 ="", "", VLOOKUP($A1833, 'Student reference sheet'!$A$2:$V$2603,22,FALSE))</f>
        <v/>
      </c>
      <c r="R1833" s="39" t="str">
        <f>IF($A1833 &lt;&gt; "",VLOOKUP($A1833,'Student reference sheet'!$A$2:$V$2329, 5,FALSE), "")</f>
        <v/>
      </c>
      <c r="S1833" s="39" t="str">
        <f>IF($A1833 &lt;&gt; "",VLOOKUP($A1833,'Student reference sheet'!$A$2:$V$2329, 6,FALSE), "")</f>
        <v/>
      </c>
      <c r="T1833" s="30" t="str">
        <f>IF($A1833 = "","",
IF(VLOOKUP($A1833,'Student reference sheet'!$A$2:$V$2329, 10,FALSE) = "Y", "Hispanic",
IF(VLOOKUP($A1833,'Student reference sheet'!$A$2:$V$2329,11,FALSE) &lt;&gt; "",
IF(VLOOKUP($A1833,'Student reference sheet'!$A$2:$V$2329,11,FALSE) = "UNK", "Unknown", VLOOKUP(VALUE(VLOOKUP($A1833,'Student reference sheet'!$A$2:$V$2329,11,FALSE)),'Ethnicity Reference'!$A$2:$B$22,2,FALSE)),
IF(VLOOKUP($A1833,'Student reference sheet'!$A$2:$V$2329,9,FALSE) &lt;&gt; "", VLOOKUP(VALUE(VLOOKUP($A1833,'Student reference sheet'!$A$2:$V$2329,9,FALSE)),'Ethnicity Reference'!$A$2:$B$22,2,FALSE),"Unknown"))))</f>
        <v/>
      </c>
      <c r="U1833" s="35"/>
    </row>
    <row r="1834" spans="1:21" ht="15.75">
      <c r="A1834" s="47"/>
      <c r="B1834" s="33"/>
      <c r="C1834" s="39" t="str">
        <f>IF($A1834 &lt;&gt; "",VLOOKUP($A1834,'Student reference sheet'!$A$2:$V$2329, 3,FALSE), "")</f>
        <v/>
      </c>
      <c r="D1834" s="39" t="str">
        <f>IF($A1834 &lt;&gt; "",VLOOKUP($A1834,'Student reference sheet'!$A$2:$V$2329, 2,FALSE), "")</f>
        <v/>
      </c>
      <c r="E1834" s="35"/>
      <c r="F1834" s="34"/>
      <c r="G1834" s="40" t="str">
        <f t="shared" ca="1" si="87"/>
        <v/>
      </c>
      <c r="H1834" s="40" t="str">
        <f t="shared" ca="1" si="88"/>
        <v/>
      </c>
      <c r="I1834" s="36" t="str">
        <f>IF($A1834 = "", "",
IF(COUNTIF(MINIMUM_DAY_DATES[], Attendance!J1834) &gt; 0, VLOOKUP(Attendance!$G1834,MINIMUM_DAY_PERIOD_SCHEDULE[], 2,TRUE),
IF(COUNTIF(RALLY_DATES[], Attendance!J1834) &gt; 0, VLOOKUP(Attendance!$G1834,RALLY_PERIOD_SCHEDULE[], 2,TRUE),
IF(WEEKDAY(Attendance!$J1834) = 2,
       IF(COUNTIF(FINALS_WEEK_MONDAY_DATE[],Attendance!$J1834) &gt; 0, VLOOKUP(Attendance!$G1834,FINALS_WEEK_MONDAY_PERIOD_SCHEDULE[],2,TRUE),
       VLOOKUP(Attendance!$G1834,REGULAR_WEEK_SCHEDULE[],6,TRUE)),
IF(WEEKDAY($J1834) = 3,
       IF(COUNTIF(FINALS_WEEK_TUESDAY_DATE[],Attendance!$J1834) &gt; 0, VLOOKUP(Attendance!$G1834,FINALS_WEEK_TUESDAY_PERIOD_SCHEDULE[],2,TRUE),
       VLOOKUP(Attendance!$G1834,REGULAR_WEEK_SCHEDULE[[Tuesday]:[Period]],5,TRUE)),
IF(WEEKDAY(Attendance!$J1834) = 4,
        IF(COUNTIF(BLOCK_WEDNESDAY_DATES[],Attendance!$J1834) &gt; 0, VLOOKUP(Attendance!$G1834,BLOCK_WEDNESDAY_PERIOD_SCHEDULE[],2,TRUE),
        IF(COUNTIF(FINALS_WEEK_WEDNESDAY_DATE[],Attendance!$J1834) &gt; 0, VLOOKUP(Attendance!$G1834,FINALS_WEEK_WEDNESDAY_PERIOD_SCHEDULE[],2,TRUE),
       VLOOKUP(Attendance!$G1834,REGULAR_WEEK_SCHEDULE[[Wednesday]:[Period]],4,TRUE))),
IF(WEEKDAY($J1834) = 5,
       IF(COUNTIF(BLOCK_THURSDAY_DATES[],Attendance!$J1834) &gt; 0, VLOOKUP(Attendance!$G1834,BLOCK_THURSDAY_PERIOD_SCHEDULE[],2,TRUE),
       IF(COUNTIF(FINALS_WEEK_THURSDAY_DATE[],Attendance!$J1834) &gt; 0, VLOOKUP(Attendance!$G1834,FINALS_WEEK_THURSDAY_PERIOD_SCHEDULE[],2,TRUE),
       VLOOKUP(Attendance!$G1834,REGULAR_WEEK_SCHEDULE[[Thursday]:[Period]],3,TRUE))),
IF(WEEKDAY(Attendance!$J1834) = 6,
       IF(COUNTIF(FINALS_WEEK_FRIDAY_DATE[],Attendance!$J1834) &gt; 0, VLOOKUP(Attendance!$G1834,FINALS_WEEK_FRIDAY_PERIOD_SCHEDULE[],2,TRUE),
       VLOOKUP(Attendance!$G1834,REGULAR_WEEK_SCHEDULE[[Friday]:[Period]],2,TRUE))))))))))</f>
        <v/>
      </c>
      <c r="J1834" s="41" t="str">
        <f t="shared" ca="1" si="89"/>
        <v/>
      </c>
      <c r="K1834" s="41" t="str">
        <f>IF($A1834 &lt;&gt; "",VLOOKUP($A1834,'Student reference sheet'!$A$2:$V$2329, 7,FALSE), "")</f>
        <v/>
      </c>
      <c r="L1834" s="30" t="str">
        <f>IF($A1834 ="", "", VLOOKUP($A1834, 'Student reference sheet'!$A$2:$Z$2603,23,FALSE))</f>
        <v/>
      </c>
      <c r="M1834" s="30" t="str">
        <f>IF($A1834 ="", "", VLOOKUP($A1834, 'Student reference sheet'!$A$2:$Z$2603,24,FALSE))</f>
        <v/>
      </c>
      <c r="N1834" s="30" t="str">
        <f>IF($A1834 ="", "", VLOOKUP($A1834, 'Student reference sheet'!$A$2:$Z$2603,26,FALSE))</f>
        <v/>
      </c>
      <c r="O1834" s="30" t="str">
        <f>IF($A1834 ="", "", VLOOKUP($A1834, 'Student reference sheet'!$A$2:$Z$2603,25,FALSE))</f>
        <v/>
      </c>
      <c r="P1834" s="39" t="str">
        <f>IF($A1834 = "", "", IF(OR(VLOOKUP($A1834,'Student reference sheet'!$A$2:$V$2400,8,FALSE) = "R",  VLOOKUP($A1834,'Student reference sheet'!$A$2:$V$2400,8,FALSE) = "L"), "X", ""))</f>
        <v/>
      </c>
      <c r="Q1834" s="39" t="str">
        <f>IF($A1834 ="", "", VLOOKUP($A1834, 'Student reference sheet'!$A$2:$V$2603,22,FALSE))</f>
        <v/>
      </c>
      <c r="R1834" s="39" t="str">
        <f>IF($A1834 &lt;&gt; "",VLOOKUP($A1834,'Student reference sheet'!$A$2:$V$2329, 5,FALSE), "")</f>
        <v/>
      </c>
      <c r="S1834" s="39" t="str">
        <f>IF($A1834 &lt;&gt; "",VLOOKUP($A1834,'Student reference sheet'!$A$2:$V$2329, 6,FALSE), "")</f>
        <v/>
      </c>
      <c r="T1834" s="30" t="str">
        <f>IF($A1834 = "","",
IF(VLOOKUP($A1834,'Student reference sheet'!$A$2:$V$2329, 10,FALSE) = "Y", "Hispanic",
IF(VLOOKUP($A1834,'Student reference sheet'!$A$2:$V$2329,11,FALSE) &lt;&gt; "",
IF(VLOOKUP($A1834,'Student reference sheet'!$A$2:$V$2329,11,FALSE) = "UNK", "Unknown", VLOOKUP(VALUE(VLOOKUP($A1834,'Student reference sheet'!$A$2:$V$2329,11,FALSE)),'Ethnicity Reference'!$A$2:$B$22,2,FALSE)),
IF(VLOOKUP($A1834,'Student reference sheet'!$A$2:$V$2329,9,FALSE) &lt;&gt; "", VLOOKUP(VALUE(VLOOKUP($A1834,'Student reference sheet'!$A$2:$V$2329,9,FALSE)),'Ethnicity Reference'!$A$2:$B$22,2,FALSE),"Unknown"))))</f>
        <v/>
      </c>
      <c r="U1834" s="35"/>
    </row>
    <row r="1835" spans="1:21" ht="15.75">
      <c r="A1835" s="47"/>
      <c r="B1835" s="33"/>
      <c r="C1835" s="39" t="str">
        <f>IF($A1835 &lt;&gt; "",VLOOKUP($A1835,'Student reference sheet'!$A$2:$V$2329, 3,FALSE), "")</f>
        <v/>
      </c>
      <c r="D1835" s="39" t="str">
        <f>IF($A1835 &lt;&gt; "",VLOOKUP($A1835,'Student reference sheet'!$A$2:$V$2329, 2,FALSE), "")</f>
        <v/>
      </c>
      <c r="E1835" s="35"/>
      <c r="F1835" s="34"/>
      <c r="G1835" s="40" t="str">
        <f t="shared" ca="1" si="87"/>
        <v/>
      </c>
      <c r="H1835" s="40" t="str">
        <f t="shared" ca="1" si="88"/>
        <v/>
      </c>
      <c r="I1835" s="36" t="str">
        <f>IF($A1835 = "", "",
IF(COUNTIF(MINIMUM_DAY_DATES[], Attendance!J1835) &gt; 0, VLOOKUP(Attendance!$G1835,MINIMUM_DAY_PERIOD_SCHEDULE[], 2,TRUE),
IF(COUNTIF(RALLY_DATES[], Attendance!J1835) &gt; 0, VLOOKUP(Attendance!$G1835,RALLY_PERIOD_SCHEDULE[], 2,TRUE),
IF(WEEKDAY(Attendance!$J1835) = 2,
       IF(COUNTIF(FINALS_WEEK_MONDAY_DATE[],Attendance!$J1835) &gt; 0, VLOOKUP(Attendance!$G1835,FINALS_WEEK_MONDAY_PERIOD_SCHEDULE[],2,TRUE),
       VLOOKUP(Attendance!$G1835,REGULAR_WEEK_SCHEDULE[],6,TRUE)),
IF(WEEKDAY($J1835) = 3,
       IF(COUNTIF(FINALS_WEEK_TUESDAY_DATE[],Attendance!$J1835) &gt; 0, VLOOKUP(Attendance!$G1835,FINALS_WEEK_TUESDAY_PERIOD_SCHEDULE[],2,TRUE),
       VLOOKUP(Attendance!$G1835,REGULAR_WEEK_SCHEDULE[[Tuesday]:[Period]],5,TRUE)),
IF(WEEKDAY(Attendance!$J1835) = 4,
        IF(COUNTIF(BLOCK_WEDNESDAY_DATES[],Attendance!$J1835) &gt; 0, VLOOKUP(Attendance!$G1835,BLOCK_WEDNESDAY_PERIOD_SCHEDULE[],2,TRUE),
        IF(COUNTIF(FINALS_WEEK_WEDNESDAY_DATE[],Attendance!$J1835) &gt; 0, VLOOKUP(Attendance!$G1835,FINALS_WEEK_WEDNESDAY_PERIOD_SCHEDULE[],2,TRUE),
       VLOOKUP(Attendance!$G1835,REGULAR_WEEK_SCHEDULE[[Wednesday]:[Period]],4,TRUE))),
IF(WEEKDAY($J1835) = 5,
       IF(COUNTIF(BLOCK_THURSDAY_DATES[],Attendance!$J1835) &gt; 0, VLOOKUP(Attendance!$G1835,BLOCK_THURSDAY_PERIOD_SCHEDULE[],2,TRUE),
       IF(COUNTIF(FINALS_WEEK_THURSDAY_DATE[],Attendance!$J1835) &gt; 0, VLOOKUP(Attendance!$G1835,FINALS_WEEK_THURSDAY_PERIOD_SCHEDULE[],2,TRUE),
       VLOOKUP(Attendance!$G1835,REGULAR_WEEK_SCHEDULE[[Thursday]:[Period]],3,TRUE))),
IF(WEEKDAY(Attendance!$J1835) = 6,
       IF(COUNTIF(FINALS_WEEK_FRIDAY_DATE[],Attendance!$J1835) &gt; 0, VLOOKUP(Attendance!$G1835,FINALS_WEEK_FRIDAY_PERIOD_SCHEDULE[],2,TRUE),
       VLOOKUP(Attendance!$G1835,REGULAR_WEEK_SCHEDULE[[Friday]:[Period]],2,TRUE))))))))))</f>
        <v/>
      </c>
      <c r="J1835" s="41" t="str">
        <f t="shared" ca="1" si="89"/>
        <v/>
      </c>
      <c r="K1835" s="41" t="str">
        <f>IF($A1835 &lt;&gt; "",VLOOKUP($A1835,'Student reference sheet'!$A$2:$V$2329, 7,FALSE), "")</f>
        <v/>
      </c>
      <c r="L1835" s="30" t="str">
        <f>IF($A1835 ="", "", VLOOKUP($A1835, 'Student reference sheet'!$A$2:$Z$2603,23,FALSE))</f>
        <v/>
      </c>
      <c r="M1835" s="30" t="str">
        <f>IF($A1835 ="", "", VLOOKUP($A1835, 'Student reference sheet'!$A$2:$Z$2603,24,FALSE))</f>
        <v/>
      </c>
      <c r="N1835" s="30" t="str">
        <f>IF($A1835 ="", "", VLOOKUP($A1835, 'Student reference sheet'!$A$2:$Z$2603,26,FALSE))</f>
        <v/>
      </c>
      <c r="O1835" s="30" t="str">
        <f>IF($A1835 ="", "", VLOOKUP($A1835, 'Student reference sheet'!$A$2:$Z$2603,25,FALSE))</f>
        <v/>
      </c>
      <c r="P1835" s="39" t="str">
        <f>IF($A1835 = "", "", IF(OR(VLOOKUP($A1835,'Student reference sheet'!$A$2:$V$2400,8,FALSE) = "R",  VLOOKUP($A1835,'Student reference sheet'!$A$2:$V$2400,8,FALSE) = "L"), "X", ""))</f>
        <v/>
      </c>
      <c r="Q1835" s="39" t="str">
        <f>IF($A1835 ="", "", VLOOKUP($A1835, 'Student reference sheet'!$A$2:$V$2603,22,FALSE))</f>
        <v/>
      </c>
      <c r="R1835" s="39" t="str">
        <f>IF($A1835 &lt;&gt; "",VLOOKUP($A1835,'Student reference sheet'!$A$2:$V$2329, 5,FALSE), "")</f>
        <v/>
      </c>
      <c r="S1835" s="39" t="str">
        <f>IF($A1835 &lt;&gt; "",VLOOKUP($A1835,'Student reference sheet'!$A$2:$V$2329, 6,FALSE), "")</f>
        <v/>
      </c>
      <c r="T1835" s="30" t="str">
        <f>IF($A1835 = "","",
IF(VLOOKUP($A1835,'Student reference sheet'!$A$2:$V$2329, 10,FALSE) = "Y", "Hispanic",
IF(VLOOKUP($A1835,'Student reference sheet'!$A$2:$V$2329,11,FALSE) &lt;&gt; "",
IF(VLOOKUP($A1835,'Student reference sheet'!$A$2:$V$2329,11,FALSE) = "UNK", "Unknown", VLOOKUP(VALUE(VLOOKUP($A1835,'Student reference sheet'!$A$2:$V$2329,11,FALSE)),'Ethnicity Reference'!$A$2:$B$22,2,FALSE)),
IF(VLOOKUP($A1835,'Student reference sheet'!$A$2:$V$2329,9,FALSE) &lt;&gt; "", VLOOKUP(VALUE(VLOOKUP($A1835,'Student reference sheet'!$A$2:$V$2329,9,FALSE)),'Ethnicity Reference'!$A$2:$B$22,2,FALSE),"Unknown"))))</f>
        <v/>
      </c>
      <c r="U1835" s="35"/>
    </row>
    <row r="1836" spans="1:21" ht="15.75">
      <c r="A1836" s="47"/>
      <c r="B1836" s="33"/>
      <c r="C1836" s="39" t="str">
        <f>IF($A1836 &lt;&gt; "",VLOOKUP($A1836,'Student reference sheet'!$A$2:$V$2329, 3,FALSE), "")</f>
        <v/>
      </c>
      <c r="D1836" s="39" t="str">
        <f>IF($A1836 &lt;&gt; "",VLOOKUP($A1836,'Student reference sheet'!$A$2:$V$2329, 2,FALSE), "")</f>
        <v/>
      </c>
      <c r="E1836" s="35"/>
      <c r="F1836" s="34"/>
      <c r="G1836" s="40" t="str">
        <f t="shared" ca="1" si="87"/>
        <v/>
      </c>
      <c r="H1836" s="40" t="str">
        <f t="shared" ca="1" si="88"/>
        <v/>
      </c>
      <c r="I1836" s="36" t="str">
        <f>IF($A1836 = "", "",
IF(COUNTIF(MINIMUM_DAY_DATES[], Attendance!J1836) &gt; 0, VLOOKUP(Attendance!$G1836,MINIMUM_DAY_PERIOD_SCHEDULE[], 2,TRUE),
IF(COUNTIF(RALLY_DATES[], Attendance!J1836) &gt; 0, VLOOKUP(Attendance!$G1836,RALLY_PERIOD_SCHEDULE[], 2,TRUE),
IF(WEEKDAY(Attendance!$J1836) = 2,
       IF(COUNTIF(FINALS_WEEK_MONDAY_DATE[],Attendance!$J1836) &gt; 0, VLOOKUP(Attendance!$G1836,FINALS_WEEK_MONDAY_PERIOD_SCHEDULE[],2,TRUE),
       VLOOKUP(Attendance!$G1836,REGULAR_WEEK_SCHEDULE[],6,TRUE)),
IF(WEEKDAY($J1836) = 3,
       IF(COUNTIF(FINALS_WEEK_TUESDAY_DATE[],Attendance!$J1836) &gt; 0, VLOOKUP(Attendance!$G1836,FINALS_WEEK_TUESDAY_PERIOD_SCHEDULE[],2,TRUE),
       VLOOKUP(Attendance!$G1836,REGULAR_WEEK_SCHEDULE[[Tuesday]:[Period]],5,TRUE)),
IF(WEEKDAY(Attendance!$J1836) = 4,
        IF(COUNTIF(BLOCK_WEDNESDAY_DATES[],Attendance!$J1836) &gt; 0, VLOOKUP(Attendance!$G1836,BLOCK_WEDNESDAY_PERIOD_SCHEDULE[],2,TRUE),
        IF(COUNTIF(FINALS_WEEK_WEDNESDAY_DATE[],Attendance!$J1836) &gt; 0, VLOOKUP(Attendance!$G1836,FINALS_WEEK_WEDNESDAY_PERIOD_SCHEDULE[],2,TRUE),
       VLOOKUP(Attendance!$G1836,REGULAR_WEEK_SCHEDULE[[Wednesday]:[Period]],4,TRUE))),
IF(WEEKDAY($J1836) = 5,
       IF(COUNTIF(BLOCK_THURSDAY_DATES[],Attendance!$J1836) &gt; 0, VLOOKUP(Attendance!$G1836,BLOCK_THURSDAY_PERIOD_SCHEDULE[],2,TRUE),
       IF(COUNTIF(FINALS_WEEK_THURSDAY_DATE[],Attendance!$J1836) &gt; 0, VLOOKUP(Attendance!$G1836,FINALS_WEEK_THURSDAY_PERIOD_SCHEDULE[],2,TRUE),
       VLOOKUP(Attendance!$G1836,REGULAR_WEEK_SCHEDULE[[Thursday]:[Period]],3,TRUE))),
IF(WEEKDAY(Attendance!$J1836) = 6,
       IF(COUNTIF(FINALS_WEEK_FRIDAY_DATE[],Attendance!$J1836) &gt; 0, VLOOKUP(Attendance!$G1836,FINALS_WEEK_FRIDAY_PERIOD_SCHEDULE[],2,TRUE),
       VLOOKUP(Attendance!$G1836,REGULAR_WEEK_SCHEDULE[[Friday]:[Period]],2,TRUE))))))))))</f>
        <v/>
      </c>
      <c r="J1836" s="41" t="str">
        <f t="shared" ca="1" si="89"/>
        <v/>
      </c>
      <c r="K1836" s="41" t="str">
        <f>IF($A1836 &lt;&gt; "",VLOOKUP($A1836,'Student reference sheet'!$A$2:$V$2329, 7,FALSE), "")</f>
        <v/>
      </c>
      <c r="L1836" s="30" t="str">
        <f>IF($A1836 ="", "", VLOOKUP($A1836, 'Student reference sheet'!$A$2:$Z$2603,23,FALSE))</f>
        <v/>
      </c>
      <c r="M1836" s="30" t="str">
        <f>IF($A1836 ="", "", VLOOKUP($A1836, 'Student reference sheet'!$A$2:$Z$2603,24,FALSE))</f>
        <v/>
      </c>
      <c r="N1836" s="30" t="str">
        <f>IF($A1836 ="", "", VLOOKUP($A1836, 'Student reference sheet'!$A$2:$Z$2603,26,FALSE))</f>
        <v/>
      </c>
      <c r="O1836" s="30" t="str">
        <f>IF($A1836 ="", "", VLOOKUP($A1836, 'Student reference sheet'!$A$2:$Z$2603,25,FALSE))</f>
        <v/>
      </c>
      <c r="P1836" s="39" t="str">
        <f>IF($A1836 = "", "", IF(OR(VLOOKUP($A1836,'Student reference sheet'!$A$2:$V$2400,8,FALSE) = "R",  VLOOKUP($A1836,'Student reference sheet'!$A$2:$V$2400,8,FALSE) = "L"), "X", ""))</f>
        <v/>
      </c>
      <c r="Q1836" s="39" t="str">
        <f>IF($A1836 ="", "", VLOOKUP($A1836, 'Student reference sheet'!$A$2:$V$2603,22,FALSE))</f>
        <v/>
      </c>
      <c r="R1836" s="39" t="str">
        <f>IF($A1836 &lt;&gt; "",VLOOKUP($A1836,'Student reference sheet'!$A$2:$V$2329, 5,FALSE), "")</f>
        <v/>
      </c>
      <c r="S1836" s="39" t="str">
        <f>IF($A1836 &lt;&gt; "",VLOOKUP($A1836,'Student reference sheet'!$A$2:$V$2329, 6,FALSE), "")</f>
        <v/>
      </c>
      <c r="T1836" s="30" t="str">
        <f>IF($A1836 = "","",
IF(VLOOKUP($A1836,'Student reference sheet'!$A$2:$V$2329, 10,FALSE) = "Y", "Hispanic",
IF(VLOOKUP($A1836,'Student reference sheet'!$A$2:$V$2329,11,FALSE) &lt;&gt; "",
IF(VLOOKUP($A1836,'Student reference sheet'!$A$2:$V$2329,11,FALSE) = "UNK", "Unknown", VLOOKUP(VALUE(VLOOKUP($A1836,'Student reference sheet'!$A$2:$V$2329,11,FALSE)),'Ethnicity Reference'!$A$2:$B$22,2,FALSE)),
IF(VLOOKUP($A1836,'Student reference sheet'!$A$2:$V$2329,9,FALSE) &lt;&gt; "", VLOOKUP(VALUE(VLOOKUP($A1836,'Student reference sheet'!$A$2:$V$2329,9,FALSE)),'Ethnicity Reference'!$A$2:$B$22,2,FALSE),"Unknown"))))</f>
        <v/>
      </c>
      <c r="U1836" s="35"/>
    </row>
    <row r="1837" spans="1:21" ht="15.75">
      <c r="A1837" s="47"/>
      <c r="B1837" s="33"/>
      <c r="C1837" s="39" t="str">
        <f>IF($A1837 &lt;&gt; "",VLOOKUP($A1837,'Student reference sheet'!$A$2:$V$2329, 3,FALSE), "")</f>
        <v/>
      </c>
      <c r="D1837" s="39" t="str">
        <f>IF($A1837 &lt;&gt; "",VLOOKUP($A1837,'Student reference sheet'!$A$2:$V$2329, 2,FALSE), "")</f>
        <v/>
      </c>
      <c r="E1837" s="35"/>
      <c r="F1837" s="34"/>
      <c r="G1837" s="40" t="str">
        <f t="shared" ca="1" si="87"/>
        <v/>
      </c>
      <c r="H1837" s="40" t="str">
        <f t="shared" ca="1" si="88"/>
        <v/>
      </c>
      <c r="I1837" s="36" t="str">
        <f>IF($A1837 = "", "",
IF(COUNTIF(MINIMUM_DAY_DATES[], Attendance!J1837) &gt; 0, VLOOKUP(Attendance!$G1837,MINIMUM_DAY_PERIOD_SCHEDULE[], 2,TRUE),
IF(COUNTIF(RALLY_DATES[], Attendance!J1837) &gt; 0, VLOOKUP(Attendance!$G1837,RALLY_PERIOD_SCHEDULE[], 2,TRUE),
IF(WEEKDAY(Attendance!$J1837) = 2,
       IF(COUNTIF(FINALS_WEEK_MONDAY_DATE[],Attendance!$J1837) &gt; 0, VLOOKUP(Attendance!$G1837,FINALS_WEEK_MONDAY_PERIOD_SCHEDULE[],2,TRUE),
       VLOOKUP(Attendance!$G1837,REGULAR_WEEK_SCHEDULE[],6,TRUE)),
IF(WEEKDAY($J1837) = 3,
       IF(COUNTIF(FINALS_WEEK_TUESDAY_DATE[],Attendance!$J1837) &gt; 0, VLOOKUP(Attendance!$G1837,FINALS_WEEK_TUESDAY_PERIOD_SCHEDULE[],2,TRUE),
       VLOOKUP(Attendance!$G1837,REGULAR_WEEK_SCHEDULE[[Tuesday]:[Period]],5,TRUE)),
IF(WEEKDAY(Attendance!$J1837) = 4,
        IF(COUNTIF(BLOCK_WEDNESDAY_DATES[],Attendance!$J1837) &gt; 0, VLOOKUP(Attendance!$G1837,BLOCK_WEDNESDAY_PERIOD_SCHEDULE[],2,TRUE),
        IF(COUNTIF(FINALS_WEEK_WEDNESDAY_DATE[],Attendance!$J1837) &gt; 0, VLOOKUP(Attendance!$G1837,FINALS_WEEK_WEDNESDAY_PERIOD_SCHEDULE[],2,TRUE),
       VLOOKUP(Attendance!$G1837,REGULAR_WEEK_SCHEDULE[[Wednesday]:[Period]],4,TRUE))),
IF(WEEKDAY($J1837) = 5,
       IF(COUNTIF(BLOCK_THURSDAY_DATES[],Attendance!$J1837) &gt; 0, VLOOKUP(Attendance!$G1837,BLOCK_THURSDAY_PERIOD_SCHEDULE[],2,TRUE),
       IF(COUNTIF(FINALS_WEEK_THURSDAY_DATE[],Attendance!$J1837) &gt; 0, VLOOKUP(Attendance!$G1837,FINALS_WEEK_THURSDAY_PERIOD_SCHEDULE[],2,TRUE),
       VLOOKUP(Attendance!$G1837,REGULAR_WEEK_SCHEDULE[[Thursday]:[Period]],3,TRUE))),
IF(WEEKDAY(Attendance!$J1837) = 6,
       IF(COUNTIF(FINALS_WEEK_FRIDAY_DATE[],Attendance!$J1837) &gt; 0, VLOOKUP(Attendance!$G1837,FINALS_WEEK_FRIDAY_PERIOD_SCHEDULE[],2,TRUE),
       VLOOKUP(Attendance!$G1837,REGULAR_WEEK_SCHEDULE[[Friday]:[Period]],2,TRUE))))))))))</f>
        <v/>
      </c>
      <c r="J1837" s="41" t="str">
        <f t="shared" ca="1" si="89"/>
        <v/>
      </c>
      <c r="K1837" s="41" t="str">
        <f>IF($A1837 &lt;&gt; "",VLOOKUP($A1837,'Student reference sheet'!$A$2:$V$2329, 7,FALSE), "")</f>
        <v/>
      </c>
      <c r="L1837" s="30" t="str">
        <f>IF($A1837 ="", "", VLOOKUP($A1837, 'Student reference sheet'!$A$2:$Z$2603,23,FALSE))</f>
        <v/>
      </c>
      <c r="M1837" s="30" t="str">
        <f>IF($A1837 ="", "", VLOOKUP($A1837, 'Student reference sheet'!$A$2:$Z$2603,24,FALSE))</f>
        <v/>
      </c>
      <c r="N1837" s="30" t="str">
        <f>IF($A1837 ="", "", VLOOKUP($A1837, 'Student reference sheet'!$A$2:$Z$2603,26,FALSE))</f>
        <v/>
      </c>
      <c r="O1837" s="30" t="str">
        <f>IF($A1837 ="", "", VLOOKUP($A1837, 'Student reference sheet'!$A$2:$Z$2603,25,FALSE))</f>
        <v/>
      </c>
      <c r="P1837" s="39" t="str">
        <f>IF($A1837 = "", "", IF(OR(VLOOKUP($A1837,'Student reference sheet'!$A$2:$V$2400,8,FALSE) = "R",  VLOOKUP($A1837,'Student reference sheet'!$A$2:$V$2400,8,FALSE) = "L"), "X", ""))</f>
        <v/>
      </c>
      <c r="Q1837" s="39" t="str">
        <f>IF($A1837 ="", "", VLOOKUP($A1837, 'Student reference sheet'!$A$2:$V$2603,22,FALSE))</f>
        <v/>
      </c>
      <c r="R1837" s="39" t="str">
        <f>IF($A1837 &lt;&gt; "",VLOOKUP($A1837,'Student reference sheet'!$A$2:$V$2329, 5,FALSE), "")</f>
        <v/>
      </c>
      <c r="S1837" s="39" t="str">
        <f>IF($A1837 &lt;&gt; "",VLOOKUP($A1837,'Student reference sheet'!$A$2:$V$2329, 6,FALSE), "")</f>
        <v/>
      </c>
      <c r="T1837" s="30" t="str">
        <f>IF($A1837 = "","",
IF(VLOOKUP($A1837,'Student reference sheet'!$A$2:$V$2329, 10,FALSE) = "Y", "Hispanic",
IF(VLOOKUP($A1837,'Student reference sheet'!$A$2:$V$2329,11,FALSE) &lt;&gt; "",
IF(VLOOKUP($A1837,'Student reference sheet'!$A$2:$V$2329,11,FALSE) = "UNK", "Unknown", VLOOKUP(VALUE(VLOOKUP($A1837,'Student reference sheet'!$A$2:$V$2329,11,FALSE)),'Ethnicity Reference'!$A$2:$B$22,2,FALSE)),
IF(VLOOKUP($A1837,'Student reference sheet'!$A$2:$V$2329,9,FALSE) &lt;&gt; "", VLOOKUP(VALUE(VLOOKUP($A1837,'Student reference sheet'!$A$2:$V$2329,9,FALSE)),'Ethnicity Reference'!$A$2:$B$22,2,FALSE),"Unknown"))))</f>
        <v/>
      </c>
      <c r="U1837" s="35"/>
    </row>
    <row r="1838" spans="1:21" ht="15.75">
      <c r="A1838" s="47"/>
      <c r="B1838" s="33"/>
      <c r="C1838" s="39" t="str">
        <f>IF($A1838 &lt;&gt; "",VLOOKUP($A1838,'Student reference sheet'!$A$2:$V$2329, 3,FALSE), "")</f>
        <v/>
      </c>
      <c r="D1838" s="39" t="str">
        <f>IF($A1838 &lt;&gt; "",VLOOKUP($A1838,'Student reference sheet'!$A$2:$V$2329, 2,FALSE), "")</f>
        <v/>
      </c>
      <c r="E1838" s="35"/>
      <c r="F1838" s="34"/>
      <c r="G1838" s="40" t="str">
        <f t="shared" ca="1" si="87"/>
        <v/>
      </c>
      <c r="H1838" s="40" t="str">
        <f t="shared" ca="1" si="88"/>
        <v/>
      </c>
      <c r="I1838" s="36" t="str">
        <f>IF($A1838 = "", "",
IF(COUNTIF(MINIMUM_DAY_DATES[], Attendance!J1838) &gt; 0, VLOOKUP(Attendance!$G1838,MINIMUM_DAY_PERIOD_SCHEDULE[], 2,TRUE),
IF(COUNTIF(RALLY_DATES[], Attendance!J1838) &gt; 0, VLOOKUP(Attendance!$G1838,RALLY_PERIOD_SCHEDULE[], 2,TRUE),
IF(WEEKDAY(Attendance!$J1838) = 2,
       IF(COUNTIF(FINALS_WEEK_MONDAY_DATE[],Attendance!$J1838) &gt; 0, VLOOKUP(Attendance!$G1838,FINALS_WEEK_MONDAY_PERIOD_SCHEDULE[],2,TRUE),
       VLOOKUP(Attendance!$G1838,REGULAR_WEEK_SCHEDULE[],6,TRUE)),
IF(WEEKDAY($J1838) = 3,
       IF(COUNTIF(FINALS_WEEK_TUESDAY_DATE[],Attendance!$J1838) &gt; 0, VLOOKUP(Attendance!$G1838,FINALS_WEEK_TUESDAY_PERIOD_SCHEDULE[],2,TRUE),
       VLOOKUP(Attendance!$G1838,REGULAR_WEEK_SCHEDULE[[Tuesday]:[Period]],5,TRUE)),
IF(WEEKDAY(Attendance!$J1838) = 4,
        IF(COUNTIF(BLOCK_WEDNESDAY_DATES[],Attendance!$J1838) &gt; 0, VLOOKUP(Attendance!$G1838,BLOCK_WEDNESDAY_PERIOD_SCHEDULE[],2,TRUE),
        IF(COUNTIF(FINALS_WEEK_WEDNESDAY_DATE[],Attendance!$J1838) &gt; 0, VLOOKUP(Attendance!$G1838,FINALS_WEEK_WEDNESDAY_PERIOD_SCHEDULE[],2,TRUE),
       VLOOKUP(Attendance!$G1838,REGULAR_WEEK_SCHEDULE[[Wednesday]:[Period]],4,TRUE))),
IF(WEEKDAY($J1838) = 5,
       IF(COUNTIF(BLOCK_THURSDAY_DATES[],Attendance!$J1838) &gt; 0, VLOOKUP(Attendance!$G1838,BLOCK_THURSDAY_PERIOD_SCHEDULE[],2,TRUE),
       IF(COUNTIF(FINALS_WEEK_THURSDAY_DATE[],Attendance!$J1838) &gt; 0, VLOOKUP(Attendance!$G1838,FINALS_WEEK_THURSDAY_PERIOD_SCHEDULE[],2,TRUE),
       VLOOKUP(Attendance!$G1838,REGULAR_WEEK_SCHEDULE[[Thursday]:[Period]],3,TRUE))),
IF(WEEKDAY(Attendance!$J1838) = 6,
       IF(COUNTIF(FINALS_WEEK_FRIDAY_DATE[],Attendance!$J1838) &gt; 0, VLOOKUP(Attendance!$G1838,FINALS_WEEK_FRIDAY_PERIOD_SCHEDULE[],2,TRUE),
       VLOOKUP(Attendance!$G1838,REGULAR_WEEK_SCHEDULE[[Friday]:[Period]],2,TRUE))))))))))</f>
        <v/>
      </c>
      <c r="J1838" s="41" t="str">
        <f t="shared" ca="1" si="89"/>
        <v/>
      </c>
      <c r="K1838" s="41" t="str">
        <f>IF($A1838 &lt;&gt; "",VLOOKUP($A1838,'Student reference sheet'!$A$2:$V$2329, 7,FALSE), "")</f>
        <v/>
      </c>
      <c r="L1838" s="30" t="str">
        <f>IF($A1838 ="", "", VLOOKUP($A1838, 'Student reference sheet'!$A$2:$Z$2603,23,FALSE))</f>
        <v/>
      </c>
      <c r="M1838" s="30" t="str">
        <f>IF($A1838 ="", "", VLOOKUP($A1838, 'Student reference sheet'!$A$2:$Z$2603,24,FALSE))</f>
        <v/>
      </c>
      <c r="N1838" s="30" t="str">
        <f>IF($A1838 ="", "", VLOOKUP($A1838, 'Student reference sheet'!$A$2:$Z$2603,26,FALSE))</f>
        <v/>
      </c>
      <c r="O1838" s="30" t="str">
        <f>IF($A1838 ="", "", VLOOKUP($A1838, 'Student reference sheet'!$A$2:$Z$2603,25,FALSE))</f>
        <v/>
      </c>
      <c r="P1838" s="39" t="str">
        <f>IF($A1838 = "", "", IF(OR(VLOOKUP($A1838,'Student reference sheet'!$A$2:$V$2400,8,FALSE) = "R",  VLOOKUP($A1838,'Student reference sheet'!$A$2:$V$2400,8,FALSE) = "L"), "X", ""))</f>
        <v/>
      </c>
      <c r="Q1838" s="39" t="str">
        <f>IF($A1838 ="", "", VLOOKUP($A1838, 'Student reference sheet'!$A$2:$V$2603,22,FALSE))</f>
        <v/>
      </c>
      <c r="R1838" s="39" t="str">
        <f>IF($A1838 &lt;&gt; "",VLOOKUP($A1838,'Student reference sheet'!$A$2:$V$2329, 5,FALSE), "")</f>
        <v/>
      </c>
      <c r="S1838" s="39" t="str">
        <f>IF($A1838 &lt;&gt; "",VLOOKUP($A1838,'Student reference sheet'!$A$2:$V$2329, 6,FALSE), "")</f>
        <v/>
      </c>
      <c r="T1838" s="30" t="str">
        <f>IF($A1838 = "","",
IF(VLOOKUP($A1838,'Student reference sheet'!$A$2:$V$2329, 10,FALSE) = "Y", "Hispanic",
IF(VLOOKUP($A1838,'Student reference sheet'!$A$2:$V$2329,11,FALSE) &lt;&gt; "",
IF(VLOOKUP($A1838,'Student reference sheet'!$A$2:$V$2329,11,FALSE) = "UNK", "Unknown", VLOOKUP(VALUE(VLOOKUP($A1838,'Student reference sheet'!$A$2:$V$2329,11,FALSE)),'Ethnicity Reference'!$A$2:$B$22,2,FALSE)),
IF(VLOOKUP($A1838,'Student reference sheet'!$A$2:$V$2329,9,FALSE) &lt;&gt; "", VLOOKUP(VALUE(VLOOKUP($A1838,'Student reference sheet'!$A$2:$V$2329,9,FALSE)),'Ethnicity Reference'!$A$2:$B$22,2,FALSE),"Unknown"))))</f>
        <v/>
      </c>
      <c r="U1838" s="35"/>
    </row>
    <row r="1839" spans="1:21" ht="15.75">
      <c r="A1839" s="47"/>
      <c r="B1839" s="33"/>
      <c r="C1839" s="39" t="str">
        <f>IF($A1839 &lt;&gt; "",VLOOKUP($A1839,'Student reference sheet'!$A$2:$V$2329, 3,FALSE), "")</f>
        <v/>
      </c>
      <c r="D1839" s="39" t="str">
        <f>IF($A1839 &lt;&gt; "",VLOOKUP($A1839,'Student reference sheet'!$A$2:$V$2329, 2,FALSE), "")</f>
        <v/>
      </c>
      <c r="E1839" s="35"/>
      <c r="F1839" s="34"/>
      <c r="G1839" s="40" t="str">
        <f t="shared" ca="1" si="87"/>
        <v/>
      </c>
      <c r="H1839" s="40" t="str">
        <f t="shared" ca="1" si="88"/>
        <v/>
      </c>
      <c r="I1839" s="36" t="str">
        <f>IF($A1839 = "", "",
IF(COUNTIF(MINIMUM_DAY_DATES[], Attendance!J1839) &gt; 0, VLOOKUP(Attendance!$G1839,MINIMUM_DAY_PERIOD_SCHEDULE[], 2,TRUE),
IF(COUNTIF(RALLY_DATES[], Attendance!J1839) &gt; 0, VLOOKUP(Attendance!$G1839,RALLY_PERIOD_SCHEDULE[], 2,TRUE),
IF(WEEKDAY(Attendance!$J1839) = 2,
       IF(COUNTIF(FINALS_WEEK_MONDAY_DATE[],Attendance!$J1839) &gt; 0, VLOOKUP(Attendance!$G1839,FINALS_WEEK_MONDAY_PERIOD_SCHEDULE[],2,TRUE),
       VLOOKUP(Attendance!$G1839,REGULAR_WEEK_SCHEDULE[],6,TRUE)),
IF(WEEKDAY($J1839) = 3,
       IF(COUNTIF(FINALS_WEEK_TUESDAY_DATE[],Attendance!$J1839) &gt; 0, VLOOKUP(Attendance!$G1839,FINALS_WEEK_TUESDAY_PERIOD_SCHEDULE[],2,TRUE),
       VLOOKUP(Attendance!$G1839,REGULAR_WEEK_SCHEDULE[[Tuesday]:[Period]],5,TRUE)),
IF(WEEKDAY(Attendance!$J1839) = 4,
        IF(COUNTIF(BLOCK_WEDNESDAY_DATES[],Attendance!$J1839) &gt; 0, VLOOKUP(Attendance!$G1839,BLOCK_WEDNESDAY_PERIOD_SCHEDULE[],2,TRUE),
        IF(COUNTIF(FINALS_WEEK_WEDNESDAY_DATE[],Attendance!$J1839) &gt; 0, VLOOKUP(Attendance!$G1839,FINALS_WEEK_WEDNESDAY_PERIOD_SCHEDULE[],2,TRUE),
       VLOOKUP(Attendance!$G1839,REGULAR_WEEK_SCHEDULE[[Wednesday]:[Period]],4,TRUE))),
IF(WEEKDAY($J1839) = 5,
       IF(COUNTIF(BLOCK_THURSDAY_DATES[],Attendance!$J1839) &gt; 0, VLOOKUP(Attendance!$G1839,BLOCK_THURSDAY_PERIOD_SCHEDULE[],2,TRUE),
       IF(COUNTIF(FINALS_WEEK_THURSDAY_DATE[],Attendance!$J1839) &gt; 0, VLOOKUP(Attendance!$G1839,FINALS_WEEK_THURSDAY_PERIOD_SCHEDULE[],2,TRUE),
       VLOOKUP(Attendance!$G1839,REGULAR_WEEK_SCHEDULE[[Thursday]:[Period]],3,TRUE))),
IF(WEEKDAY(Attendance!$J1839) = 6,
       IF(COUNTIF(FINALS_WEEK_FRIDAY_DATE[],Attendance!$J1839) &gt; 0, VLOOKUP(Attendance!$G1839,FINALS_WEEK_FRIDAY_PERIOD_SCHEDULE[],2,TRUE),
       VLOOKUP(Attendance!$G1839,REGULAR_WEEK_SCHEDULE[[Friday]:[Period]],2,TRUE))))))))))</f>
        <v/>
      </c>
      <c r="J1839" s="41" t="str">
        <f t="shared" ca="1" si="89"/>
        <v/>
      </c>
      <c r="K1839" s="41" t="str">
        <f>IF($A1839 &lt;&gt; "",VLOOKUP($A1839,'Student reference sheet'!$A$2:$V$2329, 7,FALSE), "")</f>
        <v/>
      </c>
      <c r="L1839" s="30" t="str">
        <f>IF($A1839 ="", "", VLOOKUP($A1839, 'Student reference sheet'!$A$2:$Z$2603,23,FALSE))</f>
        <v/>
      </c>
      <c r="M1839" s="30" t="str">
        <f>IF($A1839 ="", "", VLOOKUP($A1839, 'Student reference sheet'!$A$2:$Z$2603,24,FALSE))</f>
        <v/>
      </c>
      <c r="N1839" s="30" t="str">
        <f>IF($A1839 ="", "", VLOOKUP($A1839, 'Student reference sheet'!$A$2:$Z$2603,26,FALSE))</f>
        <v/>
      </c>
      <c r="O1839" s="30" t="str">
        <f>IF($A1839 ="", "", VLOOKUP($A1839, 'Student reference sheet'!$A$2:$Z$2603,25,FALSE))</f>
        <v/>
      </c>
      <c r="P1839" s="39" t="str">
        <f>IF($A1839 = "", "", IF(OR(VLOOKUP($A1839,'Student reference sheet'!$A$2:$V$2400,8,FALSE) = "R",  VLOOKUP($A1839,'Student reference sheet'!$A$2:$V$2400,8,FALSE) = "L"), "X", ""))</f>
        <v/>
      </c>
      <c r="Q1839" s="39" t="str">
        <f>IF($A1839 ="", "", VLOOKUP($A1839, 'Student reference sheet'!$A$2:$V$2603,22,FALSE))</f>
        <v/>
      </c>
      <c r="R1839" s="39" t="str">
        <f>IF($A1839 &lt;&gt; "",VLOOKUP($A1839,'Student reference sheet'!$A$2:$V$2329, 5,FALSE), "")</f>
        <v/>
      </c>
      <c r="S1839" s="39" t="str">
        <f>IF($A1839 &lt;&gt; "",VLOOKUP($A1839,'Student reference sheet'!$A$2:$V$2329, 6,FALSE), "")</f>
        <v/>
      </c>
      <c r="T1839" s="30" t="str">
        <f>IF($A1839 = "","",
IF(VLOOKUP($A1839,'Student reference sheet'!$A$2:$V$2329, 10,FALSE) = "Y", "Hispanic",
IF(VLOOKUP($A1839,'Student reference sheet'!$A$2:$V$2329,11,FALSE) &lt;&gt; "",
IF(VLOOKUP($A1839,'Student reference sheet'!$A$2:$V$2329,11,FALSE) = "UNK", "Unknown", VLOOKUP(VALUE(VLOOKUP($A1839,'Student reference sheet'!$A$2:$V$2329,11,FALSE)),'Ethnicity Reference'!$A$2:$B$22,2,FALSE)),
IF(VLOOKUP($A1839,'Student reference sheet'!$A$2:$V$2329,9,FALSE) &lt;&gt; "", VLOOKUP(VALUE(VLOOKUP($A1839,'Student reference sheet'!$A$2:$V$2329,9,FALSE)),'Ethnicity Reference'!$A$2:$B$22,2,FALSE),"Unknown"))))</f>
        <v/>
      </c>
      <c r="U1839" s="35"/>
    </row>
    <row r="1840" spans="1:21" ht="15.75">
      <c r="A1840" s="47"/>
      <c r="B1840" s="33"/>
      <c r="C1840" s="39" t="str">
        <f>IF($A1840 &lt;&gt; "",VLOOKUP($A1840,'Student reference sheet'!$A$2:$V$2329, 3,FALSE), "")</f>
        <v/>
      </c>
      <c r="D1840" s="39" t="str">
        <f>IF($A1840 &lt;&gt; "",VLOOKUP($A1840,'Student reference sheet'!$A$2:$V$2329, 2,FALSE), "")</f>
        <v/>
      </c>
      <c r="E1840" s="35"/>
      <c r="F1840" s="34"/>
      <c r="G1840" s="40" t="str">
        <f t="shared" ca="1" si="87"/>
        <v/>
      </c>
      <c r="H1840" s="40" t="str">
        <f t="shared" ca="1" si="88"/>
        <v/>
      </c>
      <c r="I1840" s="36" t="str">
        <f>IF($A1840 = "", "",
IF(COUNTIF(MINIMUM_DAY_DATES[], Attendance!J1840) &gt; 0, VLOOKUP(Attendance!$G1840,MINIMUM_DAY_PERIOD_SCHEDULE[], 2,TRUE),
IF(COUNTIF(RALLY_DATES[], Attendance!J1840) &gt; 0, VLOOKUP(Attendance!$G1840,RALLY_PERIOD_SCHEDULE[], 2,TRUE),
IF(WEEKDAY(Attendance!$J1840) = 2,
       IF(COUNTIF(FINALS_WEEK_MONDAY_DATE[],Attendance!$J1840) &gt; 0, VLOOKUP(Attendance!$G1840,FINALS_WEEK_MONDAY_PERIOD_SCHEDULE[],2,TRUE),
       VLOOKUP(Attendance!$G1840,REGULAR_WEEK_SCHEDULE[],6,TRUE)),
IF(WEEKDAY($J1840) = 3,
       IF(COUNTIF(FINALS_WEEK_TUESDAY_DATE[],Attendance!$J1840) &gt; 0, VLOOKUP(Attendance!$G1840,FINALS_WEEK_TUESDAY_PERIOD_SCHEDULE[],2,TRUE),
       VLOOKUP(Attendance!$G1840,REGULAR_WEEK_SCHEDULE[[Tuesday]:[Period]],5,TRUE)),
IF(WEEKDAY(Attendance!$J1840) = 4,
        IF(COUNTIF(BLOCK_WEDNESDAY_DATES[],Attendance!$J1840) &gt; 0, VLOOKUP(Attendance!$G1840,BLOCK_WEDNESDAY_PERIOD_SCHEDULE[],2,TRUE),
        IF(COUNTIF(FINALS_WEEK_WEDNESDAY_DATE[],Attendance!$J1840) &gt; 0, VLOOKUP(Attendance!$G1840,FINALS_WEEK_WEDNESDAY_PERIOD_SCHEDULE[],2,TRUE),
       VLOOKUP(Attendance!$G1840,REGULAR_WEEK_SCHEDULE[[Wednesday]:[Period]],4,TRUE))),
IF(WEEKDAY($J1840) = 5,
       IF(COUNTIF(BLOCK_THURSDAY_DATES[],Attendance!$J1840) &gt; 0, VLOOKUP(Attendance!$G1840,BLOCK_THURSDAY_PERIOD_SCHEDULE[],2,TRUE),
       IF(COUNTIF(FINALS_WEEK_THURSDAY_DATE[],Attendance!$J1840) &gt; 0, VLOOKUP(Attendance!$G1840,FINALS_WEEK_THURSDAY_PERIOD_SCHEDULE[],2,TRUE),
       VLOOKUP(Attendance!$G1840,REGULAR_WEEK_SCHEDULE[[Thursday]:[Period]],3,TRUE))),
IF(WEEKDAY(Attendance!$J1840) = 6,
       IF(COUNTIF(FINALS_WEEK_FRIDAY_DATE[],Attendance!$J1840) &gt; 0, VLOOKUP(Attendance!$G1840,FINALS_WEEK_FRIDAY_PERIOD_SCHEDULE[],2,TRUE),
       VLOOKUP(Attendance!$G1840,REGULAR_WEEK_SCHEDULE[[Friday]:[Period]],2,TRUE))))))))))</f>
        <v/>
      </c>
      <c r="J1840" s="41" t="str">
        <f t="shared" ca="1" si="89"/>
        <v/>
      </c>
      <c r="K1840" s="41" t="str">
        <f>IF($A1840 &lt;&gt; "",VLOOKUP($A1840,'Student reference sheet'!$A$2:$V$2329, 7,FALSE), "")</f>
        <v/>
      </c>
      <c r="L1840" s="30" t="str">
        <f>IF($A1840 ="", "", VLOOKUP($A1840, 'Student reference sheet'!$A$2:$Z$2603,23,FALSE))</f>
        <v/>
      </c>
      <c r="M1840" s="30" t="str">
        <f>IF($A1840 ="", "", VLOOKUP($A1840, 'Student reference sheet'!$A$2:$Z$2603,24,FALSE))</f>
        <v/>
      </c>
      <c r="N1840" s="30" t="str">
        <f>IF($A1840 ="", "", VLOOKUP($A1840, 'Student reference sheet'!$A$2:$Z$2603,26,FALSE))</f>
        <v/>
      </c>
      <c r="O1840" s="30" t="str">
        <f>IF($A1840 ="", "", VLOOKUP($A1840, 'Student reference sheet'!$A$2:$Z$2603,25,FALSE))</f>
        <v/>
      </c>
      <c r="P1840" s="39" t="str">
        <f>IF($A1840 = "", "", IF(OR(VLOOKUP($A1840,'Student reference sheet'!$A$2:$V$2400,8,FALSE) = "R",  VLOOKUP($A1840,'Student reference sheet'!$A$2:$V$2400,8,FALSE) = "L"), "X", ""))</f>
        <v/>
      </c>
      <c r="Q1840" s="39" t="str">
        <f>IF($A1840 ="", "", VLOOKUP($A1840, 'Student reference sheet'!$A$2:$V$2603,22,FALSE))</f>
        <v/>
      </c>
      <c r="R1840" s="39" t="str">
        <f>IF($A1840 &lt;&gt; "",VLOOKUP($A1840,'Student reference sheet'!$A$2:$V$2329, 5,FALSE), "")</f>
        <v/>
      </c>
      <c r="S1840" s="39" t="str">
        <f>IF($A1840 &lt;&gt; "",VLOOKUP($A1840,'Student reference sheet'!$A$2:$V$2329, 6,FALSE), "")</f>
        <v/>
      </c>
      <c r="T1840" s="30" t="str">
        <f>IF($A1840 = "","",
IF(VLOOKUP($A1840,'Student reference sheet'!$A$2:$V$2329, 10,FALSE) = "Y", "Hispanic",
IF(VLOOKUP($A1840,'Student reference sheet'!$A$2:$V$2329,11,FALSE) &lt;&gt; "",
IF(VLOOKUP($A1840,'Student reference sheet'!$A$2:$V$2329,11,FALSE) = "UNK", "Unknown", VLOOKUP(VALUE(VLOOKUP($A1840,'Student reference sheet'!$A$2:$V$2329,11,FALSE)),'Ethnicity Reference'!$A$2:$B$22,2,FALSE)),
IF(VLOOKUP($A1840,'Student reference sheet'!$A$2:$V$2329,9,FALSE) &lt;&gt; "", VLOOKUP(VALUE(VLOOKUP($A1840,'Student reference sheet'!$A$2:$V$2329,9,FALSE)),'Ethnicity Reference'!$A$2:$B$22,2,FALSE),"Unknown"))))</f>
        <v/>
      </c>
      <c r="U1840" s="35"/>
    </row>
    <row r="1841" spans="1:21" ht="15.75">
      <c r="A1841" s="47"/>
      <c r="B1841" s="33"/>
      <c r="C1841" s="39" t="str">
        <f>IF($A1841 &lt;&gt; "",VLOOKUP($A1841,'Student reference sheet'!$A$2:$V$2329, 3,FALSE), "")</f>
        <v/>
      </c>
      <c r="D1841" s="39" t="str">
        <f>IF($A1841 &lt;&gt; "",VLOOKUP($A1841,'Student reference sheet'!$A$2:$V$2329, 2,FALSE), "")</f>
        <v/>
      </c>
      <c r="E1841" s="35"/>
      <c r="F1841" s="34"/>
      <c r="G1841" s="40" t="str">
        <f t="shared" ca="1" si="87"/>
        <v/>
      </c>
      <c r="H1841" s="40" t="str">
        <f t="shared" ca="1" si="88"/>
        <v/>
      </c>
      <c r="I1841" s="36" t="str">
        <f>IF($A1841 = "", "",
IF(COUNTIF(MINIMUM_DAY_DATES[], Attendance!J1841) &gt; 0, VLOOKUP(Attendance!$G1841,MINIMUM_DAY_PERIOD_SCHEDULE[], 2,TRUE),
IF(COUNTIF(RALLY_DATES[], Attendance!J1841) &gt; 0, VLOOKUP(Attendance!$G1841,RALLY_PERIOD_SCHEDULE[], 2,TRUE),
IF(WEEKDAY(Attendance!$J1841) = 2,
       IF(COUNTIF(FINALS_WEEK_MONDAY_DATE[],Attendance!$J1841) &gt; 0, VLOOKUP(Attendance!$G1841,FINALS_WEEK_MONDAY_PERIOD_SCHEDULE[],2,TRUE),
       VLOOKUP(Attendance!$G1841,REGULAR_WEEK_SCHEDULE[],6,TRUE)),
IF(WEEKDAY($J1841) = 3,
       IF(COUNTIF(FINALS_WEEK_TUESDAY_DATE[],Attendance!$J1841) &gt; 0, VLOOKUP(Attendance!$G1841,FINALS_WEEK_TUESDAY_PERIOD_SCHEDULE[],2,TRUE),
       VLOOKUP(Attendance!$G1841,REGULAR_WEEK_SCHEDULE[[Tuesday]:[Period]],5,TRUE)),
IF(WEEKDAY(Attendance!$J1841) = 4,
        IF(COUNTIF(BLOCK_WEDNESDAY_DATES[],Attendance!$J1841) &gt; 0, VLOOKUP(Attendance!$G1841,BLOCK_WEDNESDAY_PERIOD_SCHEDULE[],2,TRUE),
        IF(COUNTIF(FINALS_WEEK_WEDNESDAY_DATE[],Attendance!$J1841) &gt; 0, VLOOKUP(Attendance!$G1841,FINALS_WEEK_WEDNESDAY_PERIOD_SCHEDULE[],2,TRUE),
       VLOOKUP(Attendance!$G1841,REGULAR_WEEK_SCHEDULE[[Wednesday]:[Period]],4,TRUE))),
IF(WEEKDAY($J1841) = 5,
       IF(COUNTIF(BLOCK_THURSDAY_DATES[],Attendance!$J1841) &gt; 0, VLOOKUP(Attendance!$G1841,BLOCK_THURSDAY_PERIOD_SCHEDULE[],2,TRUE),
       IF(COUNTIF(FINALS_WEEK_THURSDAY_DATE[],Attendance!$J1841) &gt; 0, VLOOKUP(Attendance!$G1841,FINALS_WEEK_THURSDAY_PERIOD_SCHEDULE[],2,TRUE),
       VLOOKUP(Attendance!$G1841,REGULAR_WEEK_SCHEDULE[[Thursday]:[Period]],3,TRUE))),
IF(WEEKDAY(Attendance!$J1841) = 6,
       IF(COUNTIF(FINALS_WEEK_FRIDAY_DATE[],Attendance!$J1841) &gt; 0, VLOOKUP(Attendance!$G1841,FINALS_WEEK_FRIDAY_PERIOD_SCHEDULE[],2,TRUE),
       VLOOKUP(Attendance!$G1841,REGULAR_WEEK_SCHEDULE[[Friday]:[Period]],2,TRUE))))))))))</f>
        <v/>
      </c>
      <c r="J1841" s="41" t="str">
        <f t="shared" ca="1" si="89"/>
        <v/>
      </c>
      <c r="K1841" s="41" t="str">
        <f>IF($A1841 &lt;&gt; "",VLOOKUP($A1841,'Student reference sheet'!$A$2:$V$2329, 7,FALSE), "")</f>
        <v/>
      </c>
      <c r="L1841" s="30" t="str">
        <f>IF($A1841 ="", "", VLOOKUP($A1841, 'Student reference sheet'!$A$2:$Z$2603,23,FALSE))</f>
        <v/>
      </c>
      <c r="M1841" s="30" t="str">
        <f>IF($A1841 ="", "", VLOOKUP($A1841, 'Student reference sheet'!$A$2:$Z$2603,24,FALSE))</f>
        <v/>
      </c>
      <c r="N1841" s="30" t="str">
        <f>IF($A1841 ="", "", VLOOKUP($A1841, 'Student reference sheet'!$A$2:$Z$2603,26,FALSE))</f>
        <v/>
      </c>
      <c r="O1841" s="30" t="str">
        <f>IF($A1841 ="", "", VLOOKUP($A1841, 'Student reference sheet'!$A$2:$Z$2603,25,FALSE))</f>
        <v/>
      </c>
      <c r="P1841" s="39" t="str">
        <f>IF($A1841 = "", "", IF(OR(VLOOKUP($A1841,'Student reference sheet'!$A$2:$V$2400,8,FALSE) = "R",  VLOOKUP($A1841,'Student reference sheet'!$A$2:$V$2400,8,FALSE) = "L"), "X", ""))</f>
        <v/>
      </c>
      <c r="Q1841" s="39" t="str">
        <f>IF($A1841 ="", "", VLOOKUP($A1841, 'Student reference sheet'!$A$2:$V$2603,22,FALSE))</f>
        <v/>
      </c>
      <c r="R1841" s="39" t="str">
        <f>IF($A1841 &lt;&gt; "",VLOOKUP($A1841,'Student reference sheet'!$A$2:$V$2329, 5,FALSE), "")</f>
        <v/>
      </c>
      <c r="S1841" s="39" t="str">
        <f>IF($A1841 &lt;&gt; "",VLOOKUP($A1841,'Student reference sheet'!$A$2:$V$2329, 6,FALSE), "")</f>
        <v/>
      </c>
      <c r="T1841" s="30" t="str">
        <f>IF($A1841 = "","",
IF(VLOOKUP($A1841,'Student reference sheet'!$A$2:$V$2329, 10,FALSE) = "Y", "Hispanic",
IF(VLOOKUP($A1841,'Student reference sheet'!$A$2:$V$2329,11,FALSE) &lt;&gt; "",
IF(VLOOKUP($A1841,'Student reference sheet'!$A$2:$V$2329,11,FALSE) = "UNK", "Unknown", VLOOKUP(VALUE(VLOOKUP($A1841,'Student reference sheet'!$A$2:$V$2329,11,FALSE)),'Ethnicity Reference'!$A$2:$B$22,2,FALSE)),
IF(VLOOKUP($A1841,'Student reference sheet'!$A$2:$V$2329,9,FALSE) &lt;&gt; "", VLOOKUP(VALUE(VLOOKUP($A1841,'Student reference sheet'!$A$2:$V$2329,9,FALSE)),'Ethnicity Reference'!$A$2:$B$22,2,FALSE),"Unknown"))))</f>
        <v/>
      </c>
      <c r="U1841" s="35"/>
    </row>
    <row r="1842" spans="1:21" ht="15.75">
      <c r="A1842" s="47"/>
      <c r="B1842" s="33"/>
      <c r="C1842" s="39" t="str">
        <f>IF($A1842 &lt;&gt; "",VLOOKUP($A1842,'Student reference sheet'!$A$2:$V$2329, 3,FALSE), "")</f>
        <v/>
      </c>
      <c r="D1842" s="39" t="str">
        <f>IF($A1842 &lt;&gt; "",VLOOKUP($A1842,'Student reference sheet'!$A$2:$V$2329, 2,FALSE), "")</f>
        <v/>
      </c>
      <c r="E1842" s="35"/>
      <c r="F1842" s="34"/>
      <c r="G1842" s="40" t="str">
        <f t="shared" ca="1" si="87"/>
        <v/>
      </c>
      <c r="H1842" s="40" t="str">
        <f t="shared" ca="1" si="88"/>
        <v/>
      </c>
      <c r="I1842" s="36" t="str">
        <f>IF($A1842 = "", "",
IF(COUNTIF(MINIMUM_DAY_DATES[], Attendance!J1842) &gt; 0, VLOOKUP(Attendance!$G1842,MINIMUM_DAY_PERIOD_SCHEDULE[], 2,TRUE),
IF(COUNTIF(RALLY_DATES[], Attendance!J1842) &gt; 0, VLOOKUP(Attendance!$G1842,RALLY_PERIOD_SCHEDULE[], 2,TRUE),
IF(WEEKDAY(Attendance!$J1842) = 2,
       IF(COUNTIF(FINALS_WEEK_MONDAY_DATE[],Attendance!$J1842) &gt; 0, VLOOKUP(Attendance!$G1842,FINALS_WEEK_MONDAY_PERIOD_SCHEDULE[],2,TRUE),
       VLOOKUP(Attendance!$G1842,REGULAR_WEEK_SCHEDULE[],6,TRUE)),
IF(WEEKDAY($J1842) = 3,
       IF(COUNTIF(FINALS_WEEK_TUESDAY_DATE[],Attendance!$J1842) &gt; 0, VLOOKUP(Attendance!$G1842,FINALS_WEEK_TUESDAY_PERIOD_SCHEDULE[],2,TRUE),
       VLOOKUP(Attendance!$G1842,REGULAR_WEEK_SCHEDULE[[Tuesday]:[Period]],5,TRUE)),
IF(WEEKDAY(Attendance!$J1842) = 4,
        IF(COUNTIF(BLOCK_WEDNESDAY_DATES[],Attendance!$J1842) &gt; 0, VLOOKUP(Attendance!$G1842,BLOCK_WEDNESDAY_PERIOD_SCHEDULE[],2,TRUE),
        IF(COUNTIF(FINALS_WEEK_WEDNESDAY_DATE[],Attendance!$J1842) &gt; 0, VLOOKUP(Attendance!$G1842,FINALS_WEEK_WEDNESDAY_PERIOD_SCHEDULE[],2,TRUE),
       VLOOKUP(Attendance!$G1842,REGULAR_WEEK_SCHEDULE[[Wednesday]:[Period]],4,TRUE))),
IF(WEEKDAY($J1842) = 5,
       IF(COUNTIF(BLOCK_THURSDAY_DATES[],Attendance!$J1842) &gt; 0, VLOOKUP(Attendance!$G1842,BLOCK_THURSDAY_PERIOD_SCHEDULE[],2,TRUE),
       IF(COUNTIF(FINALS_WEEK_THURSDAY_DATE[],Attendance!$J1842) &gt; 0, VLOOKUP(Attendance!$G1842,FINALS_WEEK_THURSDAY_PERIOD_SCHEDULE[],2,TRUE),
       VLOOKUP(Attendance!$G1842,REGULAR_WEEK_SCHEDULE[[Thursday]:[Period]],3,TRUE))),
IF(WEEKDAY(Attendance!$J1842) = 6,
       IF(COUNTIF(FINALS_WEEK_FRIDAY_DATE[],Attendance!$J1842) &gt; 0, VLOOKUP(Attendance!$G1842,FINALS_WEEK_FRIDAY_PERIOD_SCHEDULE[],2,TRUE),
       VLOOKUP(Attendance!$G1842,REGULAR_WEEK_SCHEDULE[[Friday]:[Period]],2,TRUE))))))))))</f>
        <v/>
      </c>
      <c r="J1842" s="41" t="str">
        <f t="shared" ca="1" si="89"/>
        <v/>
      </c>
      <c r="K1842" s="41" t="str">
        <f>IF($A1842 &lt;&gt; "",VLOOKUP($A1842,'Student reference sheet'!$A$2:$V$2329, 7,FALSE), "")</f>
        <v/>
      </c>
      <c r="L1842" s="30" t="str">
        <f>IF($A1842 ="", "", VLOOKUP($A1842, 'Student reference sheet'!$A$2:$Z$2603,23,FALSE))</f>
        <v/>
      </c>
      <c r="M1842" s="30" t="str">
        <f>IF($A1842 ="", "", VLOOKUP($A1842, 'Student reference sheet'!$A$2:$Z$2603,24,FALSE))</f>
        <v/>
      </c>
      <c r="N1842" s="30" t="str">
        <f>IF($A1842 ="", "", VLOOKUP($A1842, 'Student reference sheet'!$A$2:$Z$2603,26,FALSE))</f>
        <v/>
      </c>
      <c r="O1842" s="30" t="str">
        <f>IF($A1842 ="", "", VLOOKUP($A1842, 'Student reference sheet'!$A$2:$Z$2603,25,FALSE))</f>
        <v/>
      </c>
      <c r="P1842" s="39" t="str">
        <f>IF($A1842 = "", "", IF(OR(VLOOKUP($A1842,'Student reference sheet'!$A$2:$V$2400,8,FALSE) = "R",  VLOOKUP($A1842,'Student reference sheet'!$A$2:$V$2400,8,FALSE) = "L"), "X", ""))</f>
        <v/>
      </c>
      <c r="Q1842" s="39" t="str">
        <f>IF($A1842 ="", "", VLOOKUP($A1842, 'Student reference sheet'!$A$2:$V$2603,22,FALSE))</f>
        <v/>
      </c>
      <c r="R1842" s="39" t="str">
        <f>IF($A1842 &lt;&gt; "",VLOOKUP($A1842,'Student reference sheet'!$A$2:$V$2329, 5,FALSE), "")</f>
        <v/>
      </c>
      <c r="S1842" s="39" t="str">
        <f>IF($A1842 &lt;&gt; "",VLOOKUP($A1842,'Student reference sheet'!$A$2:$V$2329, 6,FALSE), "")</f>
        <v/>
      </c>
      <c r="T1842" s="30" t="str">
        <f>IF($A1842 = "","",
IF(VLOOKUP($A1842,'Student reference sheet'!$A$2:$V$2329, 10,FALSE) = "Y", "Hispanic",
IF(VLOOKUP($A1842,'Student reference sheet'!$A$2:$V$2329,11,FALSE) &lt;&gt; "",
IF(VLOOKUP($A1842,'Student reference sheet'!$A$2:$V$2329,11,FALSE) = "UNK", "Unknown", VLOOKUP(VALUE(VLOOKUP($A1842,'Student reference sheet'!$A$2:$V$2329,11,FALSE)),'Ethnicity Reference'!$A$2:$B$22,2,FALSE)),
IF(VLOOKUP($A1842,'Student reference sheet'!$A$2:$V$2329,9,FALSE) &lt;&gt; "", VLOOKUP(VALUE(VLOOKUP($A1842,'Student reference sheet'!$A$2:$V$2329,9,FALSE)),'Ethnicity Reference'!$A$2:$B$22,2,FALSE),"Unknown"))))</f>
        <v/>
      </c>
      <c r="U1842" s="35"/>
    </row>
    <row r="1843" spans="1:21" ht="15.75">
      <c r="A1843" s="47"/>
      <c r="B1843" s="33"/>
      <c r="C1843" s="39" t="str">
        <f>IF($A1843 &lt;&gt; "",VLOOKUP($A1843,'Student reference sheet'!$A$2:$V$2329, 3,FALSE), "")</f>
        <v/>
      </c>
      <c r="D1843" s="39" t="str">
        <f>IF($A1843 &lt;&gt; "",VLOOKUP($A1843,'Student reference sheet'!$A$2:$V$2329, 2,FALSE), "")</f>
        <v/>
      </c>
      <c r="E1843" s="35"/>
      <c r="F1843" s="34"/>
      <c r="G1843" s="40" t="str">
        <f t="shared" ca="1" si="87"/>
        <v/>
      </c>
      <c r="H1843" s="40" t="str">
        <f t="shared" ca="1" si="88"/>
        <v/>
      </c>
      <c r="I1843" s="36" t="str">
        <f>IF($A1843 = "", "",
IF(COUNTIF(MINIMUM_DAY_DATES[], Attendance!J1843) &gt; 0, VLOOKUP(Attendance!$G1843,MINIMUM_DAY_PERIOD_SCHEDULE[], 2,TRUE),
IF(COUNTIF(RALLY_DATES[], Attendance!J1843) &gt; 0, VLOOKUP(Attendance!$G1843,RALLY_PERIOD_SCHEDULE[], 2,TRUE),
IF(WEEKDAY(Attendance!$J1843) = 2,
       IF(COUNTIF(FINALS_WEEK_MONDAY_DATE[],Attendance!$J1843) &gt; 0, VLOOKUP(Attendance!$G1843,FINALS_WEEK_MONDAY_PERIOD_SCHEDULE[],2,TRUE),
       VLOOKUP(Attendance!$G1843,REGULAR_WEEK_SCHEDULE[],6,TRUE)),
IF(WEEKDAY($J1843) = 3,
       IF(COUNTIF(FINALS_WEEK_TUESDAY_DATE[],Attendance!$J1843) &gt; 0, VLOOKUP(Attendance!$G1843,FINALS_WEEK_TUESDAY_PERIOD_SCHEDULE[],2,TRUE),
       VLOOKUP(Attendance!$G1843,REGULAR_WEEK_SCHEDULE[[Tuesday]:[Period]],5,TRUE)),
IF(WEEKDAY(Attendance!$J1843) = 4,
        IF(COUNTIF(BLOCK_WEDNESDAY_DATES[],Attendance!$J1843) &gt; 0, VLOOKUP(Attendance!$G1843,BLOCK_WEDNESDAY_PERIOD_SCHEDULE[],2,TRUE),
        IF(COUNTIF(FINALS_WEEK_WEDNESDAY_DATE[],Attendance!$J1843) &gt; 0, VLOOKUP(Attendance!$G1843,FINALS_WEEK_WEDNESDAY_PERIOD_SCHEDULE[],2,TRUE),
       VLOOKUP(Attendance!$G1843,REGULAR_WEEK_SCHEDULE[[Wednesday]:[Period]],4,TRUE))),
IF(WEEKDAY($J1843) = 5,
       IF(COUNTIF(BLOCK_THURSDAY_DATES[],Attendance!$J1843) &gt; 0, VLOOKUP(Attendance!$G1843,BLOCK_THURSDAY_PERIOD_SCHEDULE[],2,TRUE),
       IF(COUNTIF(FINALS_WEEK_THURSDAY_DATE[],Attendance!$J1843) &gt; 0, VLOOKUP(Attendance!$G1843,FINALS_WEEK_THURSDAY_PERIOD_SCHEDULE[],2,TRUE),
       VLOOKUP(Attendance!$G1843,REGULAR_WEEK_SCHEDULE[[Thursday]:[Period]],3,TRUE))),
IF(WEEKDAY(Attendance!$J1843) = 6,
       IF(COUNTIF(FINALS_WEEK_FRIDAY_DATE[],Attendance!$J1843) &gt; 0, VLOOKUP(Attendance!$G1843,FINALS_WEEK_FRIDAY_PERIOD_SCHEDULE[],2,TRUE),
       VLOOKUP(Attendance!$G1843,REGULAR_WEEK_SCHEDULE[[Friday]:[Period]],2,TRUE))))))))))</f>
        <v/>
      </c>
      <c r="J1843" s="41" t="str">
        <f t="shared" ca="1" si="89"/>
        <v/>
      </c>
      <c r="K1843" s="41" t="str">
        <f>IF($A1843 &lt;&gt; "",VLOOKUP($A1843,'Student reference sheet'!$A$2:$V$2329, 7,FALSE), "")</f>
        <v/>
      </c>
      <c r="L1843" s="30" t="str">
        <f>IF($A1843 ="", "", VLOOKUP($A1843, 'Student reference sheet'!$A$2:$Z$2603,23,FALSE))</f>
        <v/>
      </c>
      <c r="M1843" s="30" t="str">
        <f>IF($A1843 ="", "", VLOOKUP($A1843, 'Student reference sheet'!$A$2:$Z$2603,24,FALSE))</f>
        <v/>
      </c>
      <c r="N1843" s="30" t="str">
        <f>IF($A1843 ="", "", VLOOKUP($A1843, 'Student reference sheet'!$A$2:$Z$2603,26,FALSE))</f>
        <v/>
      </c>
      <c r="O1843" s="30" t="str">
        <f>IF($A1843 ="", "", VLOOKUP($A1843, 'Student reference sheet'!$A$2:$Z$2603,25,FALSE))</f>
        <v/>
      </c>
      <c r="P1843" s="39" t="str">
        <f>IF($A1843 = "", "", IF(OR(VLOOKUP($A1843,'Student reference sheet'!$A$2:$V$2400,8,FALSE) = "R",  VLOOKUP($A1843,'Student reference sheet'!$A$2:$V$2400,8,FALSE) = "L"), "X", ""))</f>
        <v/>
      </c>
      <c r="Q1843" s="39" t="str">
        <f>IF($A1843 ="", "", VLOOKUP($A1843, 'Student reference sheet'!$A$2:$V$2603,22,FALSE))</f>
        <v/>
      </c>
      <c r="R1843" s="39" t="str">
        <f>IF($A1843 &lt;&gt; "",VLOOKUP($A1843,'Student reference sheet'!$A$2:$V$2329, 5,FALSE), "")</f>
        <v/>
      </c>
      <c r="S1843" s="39" t="str">
        <f>IF($A1843 &lt;&gt; "",VLOOKUP($A1843,'Student reference sheet'!$A$2:$V$2329, 6,FALSE), "")</f>
        <v/>
      </c>
      <c r="T1843" s="30" t="str">
        <f>IF($A1843 = "","",
IF(VLOOKUP($A1843,'Student reference sheet'!$A$2:$V$2329, 10,FALSE) = "Y", "Hispanic",
IF(VLOOKUP($A1843,'Student reference sheet'!$A$2:$V$2329,11,FALSE) &lt;&gt; "",
IF(VLOOKUP($A1843,'Student reference sheet'!$A$2:$V$2329,11,FALSE) = "UNK", "Unknown", VLOOKUP(VALUE(VLOOKUP($A1843,'Student reference sheet'!$A$2:$V$2329,11,FALSE)),'Ethnicity Reference'!$A$2:$B$22,2,FALSE)),
IF(VLOOKUP($A1843,'Student reference sheet'!$A$2:$V$2329,9,FALSE) &lt;&gt; "", VLOOKUP(VALUE(VLOOKUP($A1843,'Student reference sheet'!$A$2:$V$2329,9,FALSE)),'Ethnicity Reference'!$A$2:$B$22,2,FALSE),"Unknown"))))</f>
        <v/>
      </c>
      <c r="U1843" s="35"/>
    </row>
    <row r="1844" spans="1:21" ht="15.75">
      <c r="A1844" s="47"/>
      <c r="B1844" s="33"/>
      <c r="C1844" s="39" t="str">
        <f>IF($A1844 &lt;&gt; "",VLOOKUP($A1844,'Student reference sheet'!$A$2:$V$2329, 3,FALSE), "")</f>
        <v/>
      </c>
      <c r="D1844" s="39" t="str">
        <f>IF($A1844 &lt;&gt; "",VLOOKUP($A1844,'Student reference sheet'!$A$2:$V$2329, 2,FALSE), "")</f>
        <v/>
      </c>
      <c r="E1844" s="35"/>
      <c r="F1844" s="34"/>
      <c r="G1844" s="40" t="str">
        <f t="shared" ca="1" si="87"/>
        <v/>
      </c>
      <c r="H1844" s="40" t="str">
        <f t="shared" ca="1" si="88"/>
        <v/>
      </c>
      <c r="I1844" s="36" t="str">
        <f>IF($A1844 = "", "",
IF(COUNTIF(MINIMUM_DAY_DATES[], Attendance!J1844) &gt; 0, VLOOKUP(Attendance!$G1844,MINIMUM_DAY_PERIOD_SCHEDULE[], 2,TRUE),
IF(COUNTIF(RALLY_DATES[], Attendance!J1844) &gt; 0, VLOOKUP(Attendance!$G1844,RALLY_PERIOD_SCHEDULE[], 2,TRUE),
IF(WEEKDAY(Attendance!$J1844) = 2,
       IF(COUNTIF(FINALS_WEEK_MONDAY_DATE[],Attendance!$J1844) &gt; 0, VLOOKUP(Attendance!$G1844,FINALS_WEEK_MONDAY_PERIOD_SCHEDULE[],2,TRUE),
       VLOOKUP(Attendance!$G1844,REGULAR_WEEK_SCHEDULE[],6,TRUE)),
IF(WEEKDAY($J1844) = 3,
       IF(COUNTIF(FINALS_WEEK_TUESDAY_DATE[],Attendance!$J1844) &gt; 0, VLOOKUP(Attendance!$G1844,FINALS_WEEK_TUESDAY_PERIOD_SCHEDULE[],2,TRUE),
       VLOOKUP(Attendance!$G1844,REGULAR_WEEK_SCHEDULE[[Tuesday]:[Period]],5,TRUE)),
IF(WEEKDAY(Attendance!$J1844) = 4,
        IF(COUNTIF(BLOCK_WEDNESDAY_DATES[],Attendance!$J1844) &gt; 0, VLOOKUP(Attendance!$G1844,BLOCK_WEDNESDAY_PERIOD_SCHEDULE[],2,TRUE),
        IF(COUNTIF(FINALS_WEEK_WEDNESDAY_DATE[],Attendance!$J1844) &gt; 0, VLOOKUP(Attendance!$G1844,FINALS_WEEK_WEDNESDAY_PERIOD_SCHEDULE[],2,TRUE),
       VLOOKUP(Attendance!$G1844,REGULAR_WEEK_SCHEDULE[[Wednesday]:[Period]],4,TRUE))),
IF(WEEKDAY($J1844) = 5,
       IF(COUNTIF(BLOCK_THURSDAY_DATES[],Attendance!$J1844) &gt; 0, VLOOKUP(Attendance!$G1844,BLOCK_THURSDAY_PERIOD_SCHEDULE[],2,TRUE),
       IF(COUNTIF(FINALS_WEEK_THURSDAY_DATE[],Attendance!$J1844) &gt; 0, VLOOKUP(Attendance!$G1844,FINALS_WEEK_THURSDAY_PERIOD_SCHEDULE[],2,TRUE),
       VLOOKUP(Attendance!$G1844,REGULAR_WEEK_SCHEDULE[[Thursday]:[Period]],3,TRUE))),
IF(WEEKDAY(Attendance!$J1844) = 6,
       IF(COUNTIF(FINALS_WEEK_FRIDAY_DATE[],Attendance!$J1844) &gt; 0, VLOOKUP(Attendance!$G1844,FINALS_WEEK_FRIDAY_PERIOD_SCHEDULE[],2,TRUE),
       VLOOKUP(Attendance!$G1844,REGULAR_WEEK_SCHEDULE[[Friday]:[Period]],2,TRUE))))))))))</f>
        <v/>
      </c>
      <c r="J1844" s="41" t="str">
        <f t="shared" ca="1" si="89"/>
        <v/>
      </c>
      <c r="K1844" s="41" t="str">
        <f>IF($A1844 &lt;&gt; "",VLOOKUP($A1844,'Student reference sheet'!$A$2:$V$2329, 7,FALSE), "")</f>
        <v/>
      </c>
      <c r="L1844" s="30" t="str">
        <f>IF($A1844 ="", "", VLOOKUP($A1844, 'Student reference sheet'!$A$2:$Z$2603,23,FALSE))</f>
        <v/>
      </c>
      <c r="M1844" s="30" t="str">
        <f>IF($A1844 ="", "", VLOOKUP($A1844, 'Student reference sheet'!$A$2:$Z$2603,24,FALSE))</f>
        <v/>
      </c>
      <c r="N1844" s="30" t="str">
        <f>IF($A1844 ="", "", VLOOKUP($A1844, 'Student reference sheet'!$A$2:$Z$2603,26,FALSE))</f>
        <v/>
      </c>
      <c r="O1844" s="30" t="str">
        <f>IF($A1844 ="", "", VLOOKUP($A1844, 'Student reference sheet'!$A$2:$Z$2603,25,FALSE))</f>
        <v/>
      </c>
      <c r="P1844" s="39" t="str">
        <f>IF($A1844 = "", "", IF(OR(VLOOKUP($A1844,'Student reference sheet'!$A$2:$V$2400,8,FALSE) = "R",  VLOOKUP($A1844,'Student reference sheet'!$A$2:$V$2400,8,FALSE) = "L"), "X", ""))</f>
        <v/>
      </c>
      <c r="Q1844" s="39" t="str">
        <f>IF($A1844 ="", "", VLOOKUP($A1844, 'Student reference sheet'!$A$2:$V$2603,22,FALSE))</f>
        <v/>
      </c>
      <c r="R1844" s="39" t="str">
        <f>IF($A1844 &lt;&gt; "",VLOOKUP($A1844,'Student reference sheet'!$A$2:$V$2329, 5,FALSE), "")</f>
        <v/>
      </c>
      <c r="S1844" s="39" t="str">
        <f>IF($A1844 &lt;&gt; "",VLOOKUP($A1844,'Student reference sheet'!$A$2:$V$2329, 6,FALSE), "")</f>
        <v/>
      </c>
      <c r="T1844" s="30" t="str">
        <f>IF($A1844 = "","",
IF(VLOOKUP($A1844,'Student reference sheet'!$A$2:$V$2329, 10,FALSE) = "Y", "Hispanic",
IF(VLOOKUP($A1844,'Student reference sheet'!$A$2:$V$2329,11,FALSE) &lt;&gt; "",
IF(VLOOKUP($A1844,'Student reference sheet'!$A$2:$V$2329,11,FALSE) = "UNK", "Unknown", VLOOKUP(VALUE(VLOOKUP($A1844,'Student reference sheet'!$A$2:$V$2329,11,FALSE)),'Ethnicity Reference'!$A$2:$B$22,2,FALSE)),
IF(VLOOKUP($A1844,'Student reference sheet'!$A$2:$V$2329,9,FALSE) &lt;&gt; "", VLOOKUP(VALUE(VLOOKUP($A1844,'Student reference sheet'!$A$2:$V$2329,9,FALSE)),'Ethnicity Reference'!$A$2:$B$22,2,FALSE),"Unknown"))))</f>
        <v/>
      </c>
      <c r="U1844" s="35"/>
    </row>
    <row r="1845" spans="1:21" ht="15.75">
      <c r="A1845" s="47"/>
      <c r="B1845" s="33"/>
      <c r="C1845" s="39" t="str">
        <f>IF($A1845 &lt;&gt; "",VLOOKUP($A1845,'Student reference sheet'!$A$2:$V$2329, 3,FALSE), "")</f>
        <v/>
      </c>
      <c r="D1845" s="39" t="str">
        <f>IF($A1845 &lt;&gt; "",VLOOKUP($A1845,'Student reference sheet'!$A$2:$V$2329, 2,FALSE), "")</f>
        <v/>
      </c>
      <c r="E1845" s="35"/>
      <c r="F1845" s="34"/>
      <c r="G1845" s="40" t="str">
        <f t="shared" ca="1" si="87"/>
        <v/>
      </c>
      <c r="H1845" s="40" t="str">
        <f t="shared" ca="1" si="88"/>
        <v/>
      </c>
      <c r="I1845" s="36" t="str">
        <f>IF($A1845 = "", "",
IF(COUNTIF(MINIMUM_DAY_DATES[], Attendance!J1845) &gt; 0, VLOOKUP(Attendance!$G1845,MINIMUM_DAY_PERIOD_SCHEDULE[], 2,TRUE),
IF(COUNTIF(RALLY_DATES[], Attendance!J1845) &gt; 0, VLOOKUP(Attendance!$G1845,RALLY_PERIOD_SCHEDULE[], 2,TRUE),
IF(WEEKDAY(Attendance!$J1845) = 2,
       IF(COUNTIF(FINALS_WEEK_MONDAY_DATE[],Attendance!$J1845) &gt; 0, VLOOKUP(Attendance!$G1845,FINALS_WEEK_MONDAY_PERIOD_SCHEDULE[],2,TRUE),
       VLOOKUP(Attendance!$G1845,REGULAR_WEEK_SCHEDULE[],6,TRUE)),
IF(WEEKDAY($J1845) = 3,
       IF(COUNTIF(FINALS_WEEK_TUESDAY_DATE[],Attendance!$J1845) &gt; 0, VLOOKUP(Attendance!$G1845,FINALS_WEEK_TUESDAY_PERIOD_SCHEDULE[],2,TRUE),
       VLOOKUP(Attendance!$G1845,REGULAR_WEEK_SCHEDULE[[Tuesday]:[Period]],5,TRUE)),
IF(WEEKDAY(Attendance!$J1845) = 4,
        IF(COUNTIF(BLOCK_WEDNESDAY_DATES[],Attendance!$J1845) &gt; 0, VLOOKUP(Attendance!$G1845,BLOCK_WEDNESDAY_PERIOD_SCHEDULE[],2,TRUE),
        IF(COUNTIF(FINALS_WEEK_WEDNESDAY_DATE[],Attendance!$J1845) &gt; 0, VLOOKUP(Attendance!$G1845,FINALS_WEEK_WEDNESDAY_PERIOD_SCHEDULE[],2,TRUE),
       VLOOKUP(Attendance!$G1845,REGULAR_WEEK_SCHEDULE[[Wednesday]:[Period]],4,TRUE))),
IF(WEEKDAY($J1845) = 5,
       IF(COUNTIF(BLOCK_THURSDAY_DATES[],Attendance!$J1845) &gt; 0, VLOOKUP(Attendance!$G1845,BLOCK_THURSDAY_PERIOD_SCHEDULE[],2,TRUE),
       IF(COUNTIF(FINALS_WEEK_THURSDAY_DATE[],Attendance!$J1845) &gt; 0, VLOOKUP(Attendance!$G1845,FINALS_WEEK_THURSDAY_PERIOD_SCHEDULE[],2,TRUE),
       VLOOKUP(Attendance!$G1845,REGULAR_WEEK_SCHEDULE[[Thursday]:[Period]],3,TRUE))),
IF(WEEKDAY(Attendance!$J1845) = 6,
       IF(COUNTIF(FINALS_WEEK_FRIDAY_DATE[],Attendance!$J1845) &gt; 0, VLOOKUP(Attendance!$G1845,FINALS_WEEK_FRIDAY_PERIOD_SCHEDULE[],2,TRUE),
       VLOOKUP(Attendance!$G1845,REGULAR_WEEK_SCHEDULE[[Friday]:[Period]],2,TRUE))))))))))</f>
        <v/>
      </c>
      <c r="J1845" s="41" t="str">
        <f t="shared" ca="1" si="89"/>
        <v/>
      </c>
      <c r="K1845" s="41" t="str">
        <f>IF($A1845 &lt;&gt; "",VLOOKUP($A1845,'Student reference sheet'!$A$2:$V$2329, 7,FALSE), "")</f>
        <v/>
      </c>
      <c r="L1845" s="30" t="str">
        <f>IF($A1845 ="", "", VLOOKUP($A1845, 'Student reference sheet'!$A$2:$Z$2603,23,FALSE))</f>
        <v/>
      </c>
      <c r="M1845" s="30" t="str">
        <f>IF($A1845 ="", "", VLOOKUP($A1845, 'Student reference sheet'!$A$2:$Z$2603,24,FALSE))</f>
        <v/>
      </c>
      <c r="N1845" s="30" t="str">
        <f>IF($A1845 ="", "", VLOOKUP($A1845, 'Student reference sheet'!$A$2:$Z$2603,26,FALSE))</f>
        <v/>
      </c>
      <c r="O1845" s="30" t="str">
        <f>IF($A1845 ="", "", VLOOKUP($A1845, 'Student reference sheet'!$A$2:$Z$2603,25,FALSE))</f>
        <v/>
      </c>
      <c r="P1845" s="39" t="str">
        <f>IF($A1845 = "", "", IF(OR(VLOOKUP($A1845,'Student reference sheet'!$A$2:$V$2400,8,FALSE) = "R",  VLOOKUP($A1845,'Student reference sheet'!$A$2:$V$2400,8,FALSE) = "L"), "X", ""))</f>
        <v/>
      </c>
      <c r="Q1845" s="39" t="str">
        <f>IF($A1845 ="", "", VLOOKUP($A1845, 'Student reference sheet'!$A$2:$V$2603,22,FALSE))</f>
        <v/>
      </c>
      <c r="R1845" s="39" t="str">
        <f>IF($A1845 &lt;&gt; "",VLOOKUP($A1845,'Student reference sheet'!$A$2:$V$2329, 5,FALSE), "")</f>
        <v/>
      </c>
      <c r="S1845" s="39" t="str">
        <f>IF($A1845 &lt;&gt; "",VLOOKUP($A1845,'Student reference sheet'!$A$2:$V$2329, 6,FALSE), "")</f>
        <v/>
      </c>
      <c r="T1845" s="30" t="str">
        <f>IF($A1845 = "","",
IF(VLOOKUP($A1845,'Student reference sheet'!$A$2:$V$2329, 10,FALSE) = "Y", "Hispanic",
IF(VLOOKUP($A1845,'Student reference sheet'!$A$2:$V$2329,11,FALSE) &lt;&gt; "",
IF(VLOOKUP($A1845,'Student reference sheet'!$A$2:$V$2329,11,FALSE) = "UNK", "Unknown", VLOOKUP(VALUE(VLOOKUP($A1845,'Student reference sheet'!$A$2:$V$2329,11,FALSE)),'Ethnicity Reference'!$A$2:$B$22,2,FALSE)),
IF(VLOOKUP($A1845,'Student reference sheet'!$A$2:$V$2329,9,FALSE) &lt;&gt; "", VLOOKUP(VALUE(VLOOKUP($A1845,'Student reference sheet'!$A$2:$V$2329,9,FALSE)),'Ethnicity Reference'!$A$2:$B$22,2,FALSE),"Unknown"))))</f>
        <v/>
      </c>
      <c r="U1845" s="35"/>
    </row>
    <row r="1846" spans="1:21" ht="15.75">
      <c r="A1846" s="47"/>
      <c r="B1846" s="33"/>
      <c r="C1846" s="39" t="str">
        <f>IF($A1846 &lt;&gt; "",VLOOKUP($A1846,'Student reference sheet'!$A$2:$V$2329, 3,FALSE), "")</f>
        <v/>
      </c>
      <c r="D1846" s="39" t="str">
        <f>IF($A1846 &lt;&gt; "",VLOOKUP($A1846,'Student reference sheet'!$A$2:$V$2329, 2,FALSE), "")</f>
        <v/>
      </c>
      <c r="E1846" s="35"/>
      <c r="F1846" s="34"/>
      <c r="G1846" s="40" t="str">
        <f t="shared" ca="1" si="87"/>
        <v/>
      </c>
      <c r="H1846" s="40" t="str">
        <f t="shared" ca="1" si="88"/>
        <v/>
      </c>
      <c r="I1846" s="36" t="str">
        <f>IF($A1846 = "", "",
IF(COUNTIF(MINIMUM_DAY_DATES[], Attendance!J1846) &gt; 0, VLOOKUP(Attendance!$G1846,MINIMUM_DAY_PERIOD_SCHEDULE[], 2,TRUE),
IF(COUNTIF(RALLY_DATES[], Attendance!J1846) &gt; 0, VLOOKUP(Attendance!$G1846,RALLY_PERIOD_SCHEDULE[], 2,TRUE),
IF(WEEKDAY(Attendance!$J1846) = 2,
       IF(COUNTIF(FINALS_WEEK_MONDAY_DATE[],Attendance!$J1846) &gt; 0, VLOOKUP(Attendance!$G1846,FINALS_WEEK_MONDAY_PERIOD_SCHEDULE[],2,TRUE),
       VLOOKUP(Attendance!$G1846,REGULAR_WEEK_SCHEDULE[],6,TRUE)),
IF(WEEKDAY($J1846) = 3,
       IF(COUNTIF(FINALS_WEEK_TUESDAY_DATE[],Attendance!$J1846) &gt; 0, VLOOKUP(Attendance!$G1846,FINALS_WEEK_TUESDAY_PERIOD_SCHEDULE[],2,TRUE),
       VLOOKUP(Attendance!$G1846,REGULAR_WEEK_SCHEDULE[[Tuesday]:[Period]],5,TRUE)),
IF(WEEKDAY(Attendance!$J1846) = 4,
        IF(COUNTIF(BLOCK_WEDNESDAY_DATES[],Attendance!$J1846) &gt; 0, VLOOKUP(Attendance!$G1846,BLOCK_WEDNESDAY_PERIOD_SCHEDULE[],2,TRUE),
        IF(COUNTIF(FINALS_WEEK_WEDNESDAY_DATE[],Attendance!$J1846) &gt; 0, VLOOKUP(Attendance!$G1846,FINALS_WEEK_WEDNESDAY_PERIOD_SCHEDULE[],2,TRUE),
       VLOOKUP(Attendance!$G1846,REGULAR_WEEK_SCHEDULE[[Wednesday]:[Period]],4,TRUE))),
IF(WEEKDAY($J1846) = 5,
       IF(COUNTIF(BLOCK_THURSDAY_DATES[],Attendance!$J1846) &gt; 0, VLOOKUP(Attendance!$G1846,BLOCK_THURSDAY_PERIOD_SCHEDULE[],2,TRUE),
       IF(COUNTIF(FINALS_WEEK_THURSDAY_DATE[],Attendance!$J1846) &gt; 0, VLOOKUP(Attendance!$G1846,FINALS_WEEK_THURSDAY_PERIOD_SCHEDULE[],2,TRUE),
       VLOOKUP(Attendance!$G1846,REGULAR_WEEK_SCHEDULE[[Thursday]:[Period]],3,TRUE))),
IF(WEEKDAY(Attendance!$J1846) = 6,
       IF(COUNTIF(FINALS_WEEK_FRIDAY_DATE[],Attendance!$J1846) &gt; 0, VLOOKUP(Attendance!$G1846,FINALS_WEEK_FRIDAY_PERIOD_SCHEDULE[],2,TRUE),
       VLOOKUP(Attendance!$G1846,REGULAR_WEEK_SCHEDULE[[Friday]:[Period]],2,TRUE))))))))))</f>
        <v/>
      </c>
      <c r="J1846" s="41" t="str">
        <f t="shared" ca="1" si="89"/>
        <v/>
      </c>
      <c r="K1846" s="41" t="str">
        <f>IF($A1846 &lt;&gt; "",VLOOKUP($A1846,'Student reference sheet'!$A$2:$V$2329, 7,FALSE), "")</f>
        <v/>
      </c>
      <c r="L1846" s="30" t="str">
        <f>IF($A1846 ="", "", VLOOKUP($A1846, 'Student reference sheet'!$A$2:$Z$2603,23,FALSE))</f>
        <v/>
      </c>
      <c r="M1846" s="30" t="str">
        <f>IF($A1846 ="", "", VLOOKUP($A1846, 'Student reference sheet'!$A$2:$Z$2603,24,FALSE))</f>
        <v/>
      </c>
      <c r="N1846" s="30" t="str">
        <f>IF($A1846 ="", "", VLOOKUP($A1846, 'Student reference sheet'!$A$2:$Z$2603,26,FALSE))</f>
        <v/>
      </c>
      <c r="O1846" s="30" t="str">
        <f>IF($A1846 ="", "", VLOOKUP($A1846, 'Student reference sheet'!$A$2:$Z$2603,25,FALSE))</f>
        <v/>
      </c>
      <c r="P1846" s="39" t="str">
        <f>IF($A1846 = "", "", IF(OR(VLOOKUP($A1846,'Student reference sheet'!$A$2:$V$2400,8,FALSE) = "R",  VLOOKUP($A1846,'Student reference sheet'!$A$2:$V$2400,8,FALSE) = "L"), "X", ""))</f>
        <v/>
      </c>
      <c r="Q1846" s="39" t="str">
        <f>IF($A1846 ="", "", VLOOKUP($A1846, 'Student reference sheet'!$A$2:$V$2603,22,FALSE))</f>
        <v/>
      </c>
      <c r="R1846" s="39" t="str">
        <f>IF($A1846 &lt;&gt; "",VLOOKUP($A1846,'Student reference sheet'!$A$2:$V$2329, 5,FALSE), "")</f>
        <v/>
      </c>
      <c r="S1846" s="39" t="str">
        <f>IF($A1846 &lt;&gt; "",VLOOKUP($A1846,'Student reference sheet'!$A$2:$V$2329, 6,FALSE), "")</f>
        <v/>
      </c>
      <c r="T1846" s="30" t="str">
        <f>IF($A1846 = "","",
IF(VLOOKUP($A1846,'Student reference sheet'!$A$2:$V$2329, 10,FALSE) = "Y", "Hispanic",
IF(VLOOKUP($A1846,'Student reference sheet'!$A$2:$V$2329,11,FALSE) &lt;&gt; "",
IF(VLOOKUP($A1846,'Student reference sheet'!$A$2:$V$2329,11,FALSE) = "UNK", "Unknown", VLOOKUP(VALUE(VLOOKUP($A1846,'Student reference sheet'!$A$2:$V$2329,11,FALSE)),'Ethnicity Reference'!$A$2:$B$22,2,FALSE)),
IF(VLOOKUP($A1846,'Student reference sheet'!$A$2:$V$2329,9,FALSE) &lt;&gt; "", VLOOKUP(VALUE(VLOOKUP($A1846,'Student reference sheet'!$A$2:$V$2329,9,FALSE)),'Ethnicity Reference'!$A$2:$B$22,2,FALSE),"Unknown"))))</f>
        <v/>
      </c>
      <c r="U1846" s="35"/>
    </row>
    <row r="1847" spans="1:21" ht="15.75">
      <c r="A1847" s="47"/>
      <c r="B1847" s="33"/>
      <c r="C1847" s="39" t="str">
        <f>IF($A1847 &lt;&gt; "",VLOOKUP($A1847,'Student reference sheet'!$A$2:$V$2329, 3,FALSE), "")</f>
        <v/>
      </c>
      <c r="D1847" s="39" t="str">
        <f>IF($A1847 &lt;&gt; "",VLOOKUP($A1847,'Student reference sheet'!$A$2:$V$2329, 2,FALSE), "")</f>
        <v/>
      </c>
      <c r="E1847" s="35"/>
      <c r="F1847" s="34"/>
      <c r="G1847" s="40" t="str">
        <f t="shared" ca="1" si="87"/>
        <v/>
      </c>
      <c r="H1847" s="40" t="str">
        <f t="shared" ca="1" si="88"/>
        <v/>
      </c>
      <c r="I1847" s="36" t="str">
        <f>IF($A1847 = "", "",
IF(COUNTIF(MINIMUM_DAY_DATES[], Attendance!J1847) &gt; 0, VLOOKUP(Attendance!$G1847,MINIMUM_DAY_PERIOD_SCHEDULE[], 2,TRUE),
IF(COUNTIF(RALLY_DATES[], Attendance!J1847) &gt; 0, VLOOKUP(Attendance!$G1847,RALLY_PERIOD_SCHEDULE[], 2,TRUE),
IF(WEEKDAY(Attendance!$J1847) = 2,
       IF(COUNTIF(FINALS_WEEK_MONDAY_DATE[],Attendance!$J1847) &gt; 0, VLOOKUP(Attendance!$G1847,FINALS_WEEK_MONDAY_PERIOD_SCHEDULE[],2,TRUE),
       VLOOKUP(Attendance!$G1847,REGULAR_WEEK_SCHEDULE[],6,TRUE)),
IF(WEEKDAY($J1847) = 3,
       IF(COUNTIF(FINALS_WEEK_TUESDAY_DATE[],Attendance!$J1847) &gt; 0, VLOOKUP(Attendance!$G1847,FINALS_WEEK_TUESDAY_PERIOD_SCHEDULE[],2,TRUE),
       VLOOKUP(Attendance!$G1847,REGULAR_WEEK_SCHEDULE[[Tuesday]:[Period]],5,TRUE)),
IF(WEEKDAY(Attendance!$J1847) = 4,
        IF(COUNTIF(BLOCK_WEDNESDAY_DATES[],Attendance!$J1847) &gt; 0, VLOOKUP(Attendance!$G1847,BLOCK_WEDNESDAY_PERIOD_SCHEDULE[],2,TRUE),
        IF(COUNTIF(FINALS_WEEK_WEDNESDAY_DATE[],Attendance!$J1847) &gt; 0, VLOOKUP(Attendance!$G1847,FINALS_WEEK_WEDNESDAY_PERIOD_SCHEDULE[],2,TRUE),
       VLOOKUP(Attendance!$G1847,REGULAR_WEEK_SCHEDULE[[Wednesday]:[Period]],4,TRUE))),
IF(WEEKDAY($J1847) = 5,
       IF(COUNTIF(BLOCK_THURSDAY_DATES[],Attendance!$J1847) &gt; 0, VLOOKUP(Attendance!$G1847,BLOCK_THURSDAY_PERIOD_SCHEDULE[],2,TRUE),
       IF(COUNTIF(FINALS_WEEK_THURSDAY_DATE[],Attendance!$J1847) &gt; 0, VLOOKUP(Attendance!$G1847,FINALS_WEEK_THURSDAY_PERIOD_SCHEDULE[],2,TRUE),
       VLOOKUP(Attendance!$G1847,REGULAR_WEEK_SCHEDULE[[Thursday]:[Period]],3,TRUE))),
IF(WEEKDAY(Attendance!$J1847) = 6,
       IF(COUNTIF(FINALS_WEEK_FRIDAY_DATE[],Attendance!$J1847) &gt; 0, VLOOKUP(Attendance!$G1847,FINALS_WEEK_FRIDAY_PERIOD_SCHEDULE[],2,TRUE),
       VLOOKUP(Attendance!$G1847,REGULAR_WEEK_SCHEDULE[[Friday]:[Period]],2,TRUE))))))))))</f>
        <v/>
      </c>
      <c r="J1847" s="41" t="str">
        <f t="shared" ca="1" si="89"/>
        <v/>
      </c>
      <c r="K1847" s="41" t="str">
        <f>IF($A1847 &lt;&gt; "",VLOOKUP($A1847,'Student reference sheet'!$A$2:$V$2329, 7,FALSE), "")</f>
        <v/>
      </c>
      <c r="L1847" s="30" t="str">
        <f>IF($A1847 ="", "", VLOOKUP($A1847, 'Student reference sheet'!$A$2:$Z$2603,23,FALSE))</f>
        <v/>
      </c>
      <c r="M1847" s="30" t="str">
        <f>IF($A1847 ="", "", VLOOKUP($A1847, 'Student reference sheet'!$A$2:$Z$2603,24,FALSE))</f>
        <v/>
      </c>
      <c r="N1847" s="30" t="str">
        <f>IF($A1847 ="", "", VLOOKUP($A1847, 'Student reference sheet'!$A$2:$Z$2603,26,FALSE))</f>
        <v/>
      </c>
      <c r="O1847" s="30" t="str">
        <f>IF($A1847 ="", "", VLOOKUP($A1847, 'Student reference sheet'!$A$2:$Z$2603,25,FALSE))</f>
        <v/>
      </c>
      <c r="P1847" s="39" t="str">
        <f>IF($A1847 = "", "", IF(OR(VLOOKUP($A1847,'Student reference sheet'!$A$2:$V$2400,8,FALSE) = "R",  VLOOKUP($A1847,'Student reference sheet'!$A$2:$V$2400,8,FALSE) = "L"), "X", ""))</f>
        <v/>
      </c>
      <c r="Q1847" s="39" t="str">
        <f>IF($A1847 ="", "", VLOOKUP($A1847, 'Student reference sheet'!$A$2:$V$2603,22,FALSE))</f>
        <v/>
      </c>
      <c r="R1847" s="39" t="str">
        <f>IF($A1847 &lt;&gt; "",VLOOKUP($A1847,'Student reference sheet'!$A$2:$V$2329, 5,FALSE), "")</f>
        <v/>
      </c>
      <c r="S1847" s="39" t="str">
        <f>IF($A1847 &lt;&gt; "",VLOOKUP($A1847,'Student reference sheet'!$A$2:$V$2329, 6,FALSE), "")</f>
        <v/>
      </c>
      <c r="T1847" s="30" t="str">
        <f>IF($A1847 = "","",
IF(VLOOKUP($A1847,'Student reference sheet'!$A$2:$V$2329, 10,FALSE) = "Y", "Hispanic",
IF(VLOOKUP($A1847,'Student reference sheet'!$A$2:$V$2329,11,FALSE) &lt;&gt; "",
IF(VLOOKUP($A1847,'Student reference sheet'!$A$2:$V$2329,11,FALSE) = "UNK", "Unknown", VLOOKUP(VALUE(VLOOKUP($A1847,'Student reference sheet'!$A$2:$V$2329,11,FALSE)),'Ethnicity Reference'!$A$2:$B$22,2,FALSE)),
IF(VLOOKUP($A1847,'Student reference sheet'!$A$2:$V$2329,9,FALSE) &lt;&gt; "", VLOOKUP(VALUE(VLOOKUP($A1847,'Student reference sheet'!$A$2:$V$2329,9,FALSE)),'Ethnicity Reference'!$A$2:$B$22,2,FALSE),"Unknown"))))</f>
        <v/>
      </c>
      <c r="U1847" s="35"/>
    </row>
    <row r="1848" spans="1:21" ht="15.75">
      <c r="A1848" s="47"/>
      <c r="B1848" s="33"/>
      <c r="C1848" s="39" t="str">
        <f>IF($A1848 &lt;&gt; "",VLOOKUP($A1848,'Student reference sheet'!$A$2:$V$2329, 3,FALSE), "")</f>
        <v/>
      </c>
      <c r="D1848" s="39" t="str">
        <f>IF($A1848 &lt;&gt; "",VLOOKUP($A1848,'Student reference sheet'!$A$2:$V$2329, 2,FALSE), "")</f>
        <v/>
      </c>
      <c r="E1848" s="35"/>
      <c r="F1848" s="34"/>
      <c r="G1848" s="40" t="str">
        <f t="shared" ca="1" si="87"/>
        <v/>
      </c>
      <c r="H1848" s="40" t="str">
        <f t="shared" ca="1" si="88"/>
        <v/>
      </c>
      <c r="I1848" s="36" t="str">
        <f>IF($A1848 = "", "",
IF(COUNTIF(MINIMUM_DAY_DATES[], Attendance!J1848) &gt; 0, VLOOKUP(Attendance!$G1848,MINIMUM_DAY_PERIOD_SCHEDULE[], 2,TRUE),
IF(COUNTIF(RALLY_DATES[], Attendance!J1848) &gt; 0, VLOOKUP(Attendance!$G1848,RALLY_PERIOD_SCHEDULE[], 2,TRUE),
IF(WEEKDAY(Attendance!$J1848) = 2,
       IF(COUNTIF(FINALS_WEEK_MONDAY_DATE[],Attendance!$J1848) &gt; 0, VLOOKUP(Attendance!$G1848,FINALS_WEEK_MONDAY_PERIOD_SCHEDULE[],2,TRUE),
       VLOOKUP(Attendance!$G1848,REGULAR_WEEK_SCHEDULE[],6,TRUE)),
IF(WEEKDAY($J1848) = 3,
       IF(COUNTIF(FINALS_WEEK_TUESDAY_DATE[],Attendance!$J1848) &gt; 0, VLOOKUP(Attendance!$G1848,FINALS_WEEK_TUESDAY_PERIOD_SCHEDULE[],2,TRUE),
       VLOOKUP(Attendance!$G1848,REGULAR_WEEK_SCHEDULE[[Tuesday]:[Period]],5,TRUE)),
IF(WEEKDAY(Attendance!$J1848) = 4,
        IF(COUNTIF(BLOCK_WEDNESDAY_DATES[],Attendance!$J1848) &gt; 0, VLOOKUP(Attendance!$G1848,BLOCK_WEDNESDAY_PERIOD_SCHEDULE[],2,TRUE),
        IF(COUNTIF(FINALS_WEEK_WEDNESDAY_DATE[],Attendance!$J1848) &gt; 0, VLOOKUP(Attendance!$G1848,FINALS_WEEK_WEDNESDAY_PERIOD_SCHEDULE[],2,TRUE),
       VLOOKUP(Attendance!$G1848,REGULAR_WEEK_SCHEDULE[[Wednesday]:[Period]],4,TRUE))),
IF(WEEKDAY($J1848) = 5,
       IF(COUNTIF(BLOCK_THURSDAY_DATES[],Attendance!$J1848) &gt; 0, VLOOKUP(Attendance!$G1848,BLOCK_THURSDAY_PERIOD_SCHEDULE[],2,TRUE),
       IF(COUNTIF(FINALS_WEEK_THURSDAY_DATE[],Attendance!$J1848) &gt; 0, VLOOKUP(Attendance!$G1848,FINALS_WEEK_THURSDAY_PERIOD_SCHEDULE[],2,TRUE),
       VLOOKUP(Attendance!$G1848,REGULAR_WEEK_SCHEDULE[[Thursday]:[Period]],3,TRUE))),
IF(WEEKDAY(Attendance!$J1848) = 6,
       IF(COUNTIF(FINALS_WEEK_FRIDAY_DATE[],Attendance!$J1848) &gt; 0, VLOOKUP(Attendance!$G1848,FINALS_WEEK_FRIDAY_PERIOD_SCHEDULE[],2,TRUE),
       VLOOKUP(Attendance!$G1848,REGULAR_WEEK_SCHEDULE[[Friday]:[Period]],2,TRUE))))))))))</f>
        <v/>
      </c>
      <c r="J1848" s="41" t="str">
        <f t="shared" ca="1" si="89"/>
        <v/>
      </c>
      <c r="K1848" s="41" t="str">
        <f>IF($A1848 &lt;&gt; "",VLOOKUP($A1848,'Student reference sheet'!$A$2:$V$2329, 7,FALSE), "")</f>
        <v/>
      </c>
      <c r="L1848" s="30" t="str">
        <f>IF($A1848 ="", "", VLOOKUP($A1848, 'Student reference sheet'!$A$2:$Z$2603,23,FALSE))</f>
        <v/>
      </c>
      <c r="M1848" s="30" t="str">
        <f>IF($A1848 ="", "", VLOOKUP($A1848, 'Student reference sheet'!$A$2:$Z$2603,24,FALSE))</f>
        <v/>
      </c>
      <c r="N1848" s="30" t="str">
        <f>IF($A1848 ="", "", VLOOKUP($A1848, 'Student reference sheet'!$A$2:$Z$2603,26,FALSE))</f>
        <v/>
      </c>
      <c r="O1848" s="30" t="str">
        <f>IF($A1848 ="", "", VLOOKUP($A1848, 'Student reference sheet'!$A$2:$Z$2603,25,FALSE))</f>
        <v/>
      </c>
      <c r="P1848" s="39" t="str">
        <f>IF($A1848 = "", "", IF(OR(VLOOKUP($A1848,'Student reference sheet'!$A$2:$V$2400,8,FALSE) = "R",  VLOOKUP($A1848,'Student reference sheet'!$A$2:$V$2400,8,FALSE) = "L"), "X", ""))</f>
        <v/>
      </c>
      <c r="Q1848" s="39" t="str">
        <f>IF($A1848 ="", "", VLOOKUP($A1848, 'Student reference sheet'!$A$2:$V$2603,22,FALSE))</f>
        <v/>
      </c>
      <c r="R1848" s="39" t="str">
        <f>IF($A1848 &lt;&gt; "",VLOOKUP($A1848,'Student reference sheet'!$A$2:$V$2329, 5,FALSE), "")</f>
        <v/>
      </c>
      <c r="S1848" s="39" t="str">
        <f>IF($A1848 &lt;&gt; "",VLOOKUP($A1848,'Student reference sheet'!$A$2:$V$2329, 6,FALSE), "")</f>
        <v/>
      </c>
      <c r="T1848" s="30" t="str">
        <f>IF($A1848 = "","",
IF(VLOOKUP($A1848,'Student reference sheet'!$A$2:$V$2329, 10,FALSE) = "Y", "Hispanic",
IF(VLOOKUP($A1848,'Student reference sheet'!$A$2:$V$2329,11,FALSE) &lt;&gt; "",
IF(VLOOKUP($A1848,'Student reference sheet'!$A$2:$V$2329,11,FALSE) = "UNK", "Unknown", VLOOKUP(VALUE(VLOOKUP($A1848,'Student reference sheet'!$A$2:$V$2329,11,FALSE)),'Ethnicity Reference'!$A$2:$B$22,2,FALSE)),
IF(VLOOKUP($A1848,'Student reference sheet'!$A$2:$V$2329,9,FALSE) &lt;&gt; "", VLOOKUP(VALUE(VLOOKUP($A1848,'Student reference sheet'!$A$2:$V$2329,9,FALSE)),'Ethnicity Reference'!$A$2:$B$22,2,FALSE),"Unknown"))))</f>
        <v/>
      </c>
      <c r="U1848" s="35"/>
    </row>
    <row r="1849" spans="1:21" ht="15.75">
      <c r="A1849" s="47"/>
      <c r="B1849" s="33"/>
      <c r="C1849" s="39" t="str">
        <f>IF($A1849 &lt;&gt; "",VLOOKUP($A1849,'Student reference sheet'!$A$2:$V$2329, 3,FALSE), "")</f>
        <v/>
      </c>
      <c r="D1849" s="39" t="str">
        <f>IF($A1849 &lt;&gt; "",VLOOKUP($A1849,'Student reference sheet'!$A$2:$V$2329, 2,FALSE), "")</f>
        <v/>
      </c>
      <c r="E1849" s="35"/>
      <c r="F1849" s="34"/>
      <c r="G1849" s="40" t="str">
        <f t="shared" ca="1" si="87"/>
        <v/>
      </c>
      <c r="H1849" s="40" t="str">
        <f t="shared" ca="1" si="88"/>
        <v/>
      </c>
      <c r="I1849" s="36" t="str">
        <f>IF($A1849 = "", "",
IF(COUNTIF(MINIMUM_DAY_DATES[], Attendance!J1849) &gt; 0, VLOOKUP(Attendance!$G1849,MINIMUM_DAY_PERIOD_SCHEDULE[], 2,TRUE),
IF(COUNTIF(RALLY_DATES[], Attendance!J1849) &gt; 0, VLOOKUP(Attendance!$G1849,RALLY_PERIOD_SCHEDULE[], 2,TRUE),
IF(WEEKDAY(Attendance!$J1849) = 2,
       IF(COUNTIF(FINALS_WEEK_MONDAY_DATE[],Attendance!$J1849) &gt; 0, VLOOKUP(Attendance!$G1849,FINALS_WEEK_MONDAY_PERIOD_SCHEDULE[],2,TRUE),
       VLOOKUP(Attendance!$G1849,REGULAR_WEEK_SCHEDULE[],6,TRUE)),
IF(WEEKDAY($J1849) = 3,
       IF(COUNTIF(FINALS_WEEK_TUESDAY_DATE[],Attendance!$J1849) &gt; 0, VLOOKUP(Attendance!$G1849,FINALS_WEEK_TUESDAY_PERIOD_SCHEDULE[],2,TRUE),
       VLOOKUP(Attendance!$G1849,REGULAR_WEEK_SCHEDULE[[Tuesday]:[Period]],5,TRUE)),
IF(WEEKDAY(Attendance!$J1849) = 4,
        IF(COUNTIF(BLOCK_WEDNESDAY_DATES[],Attendance!$J1849) &gt; 0, VLOOKUP(Attendance!$G1849,BLOCK_WEDNESDAY_PERIOD_SCHEDULE[],2,TRUE),
        IF(COUNTIF(FINALS_WEEK_WEDNESDAY_DATE[],Attendance!$J1849) &gt; 0, VLOOKUP(Attendance!$G1849,FINALS_WEEK_WEDNESDAY_PERIOD_SCHEDULE[],2,TRUE),
       VLOOKUP(Attendance!$G1849,REGULAR_WEEK_SCHEDULE[[Wednesday]:[Period]],4,TRUE))),
IF(WEEKDAY($J1849) = 5,
       IF(COUNTIF(BLOCK_THURSDAY_DATES[],Attendance!$J1849) &gt; 0, VLOOKUP(Attendance!$G1849,BLOCK_THURSDAY_PERIOD_SCHEDULE[],2,TRUE),
       IF(COUNTIF(FINALS_WEEK_THURSDAY_DATE[],Attendance!$J1849) &gt; 0, VLOOKUP(Attendance!$G1849,FINALS_WEEK_THURSDAY_PERIOD_SCHEDULE[],2,TRUE),
       VLOOKUP(Attendance!$G1849,REGULAR_WEEK_SCHEDULE[[Thursday]:[Period]],3,TRUE))),
IF(WEEKDAY(Attendance!$J1849) = 6,
       IF(COUNTIF(FINALS_WEEK_FRIDAY_DATE[],Attendance!$J1849) &gt; 0, VLOOKUP(Attendance!$G1849,FINALS_WEEK_FRIDAY_PERIOD_SCHEDULE[],2,TRUE),
       VLOOKUP(Attendance!$G1849,REGULAR_WEEK_SCHEDULE[[Friday]:[Period]],2,TRUE))))))))))</f>
        <v/>
      </c>
      <c r="J1849" s="41" t="str">
        <f t="shared" ca="1" si="89"/>
        <v/>
      </c>
      <c r="K1849" s="41" t="str">
        <f>IF($A1849 &lt;&gt; "",VLOOKUP($A1849,'Student reference sheet'!$A$2:$V$2329, 7,FALSE), "")</f>
        <v/>
      </c>
      <c r="L1849" s="30" t="str">
        <f>IF($A1849 ="", "", VLOOKUP($A1849, 'Student reference sheet'!$A$2:$Z$2603,23,FALSE))</f>
        <v/>
      </c>
      <c r="M1849" s="30" t="str">
        <f>IF($A1849 ="", "", VLOOKUP($A1849, 'Student reference sheet'!$A$2:$Z$2603,24,FALSE))</f>
        <v/>
      </c>
      <c r="N1849" s="30" t="str">
        <f>IF($A1849 ="", "", VLOOKUP($A1849, 'Student reference sheet'!$A$2:$Z$2603,26,FALSE))</f>
        <v/>
      </c>
      <c r="O1849" s="30" t="str">
        <f>IF($A1849 ="", "", VLOOKUP($A1849, 'Student reference sheet'!$A$2:$Z$2603,25,FALSE))</f>
        <v/>
      </c>
      <c r="P1849" s="39" t="str">
        <f>IF($A1849 = "", "", IF(OR(VLOOKUP($A1849,'Student reference sheet'!$A$2:$V$2400,8,FALSE) = "R",  VLOOKUP($A1849,'Student reference sheet'!$A$2:$V$2400,8,FALSE) = "L"), "X", ""))</f>
        <v/>
      </c>
      <c r="Q1849" s="39" t="str">
        <f>IF($A1849 ="", "", VLOOKUP($A1849, 'Student reference sheet'!$A$2:$V$2603,22,FALSE))</f>
        <v/>
      </c>
      <c r="R1849" s="39" t="str">
        <f>IF($A1849 &lt;&gt; "",VLOOKUP($A1849,'Student reference sheet'!$A$2:$V$2329, 5,FALSE), "")</f>
        <v/>
      </c>
      <c r="S1849" s="39" t="str">
        <f>IF($A1849 &lt;&gt; "",VLOOKUP($A1849,'Student reference sheet'!$A$2:$V$2329, 6,FALSE), "")</f>
        <v/>
      </c>
      <c r="T1849" s="30" t="str">
        <f>IF($A1849 = "","",
IF(VLOOKUP($A1849,'Student reference sheet'!$A$2:$V$2329, 10,FALSE) = "Y", "Hispanic",
IF(VLOOKUP($A1849,'Student reference sheet'!$A$2:$V$2329,11,FALSE) &lt;&gt; "",
IF(VLOOKUP($A1849,'Student reference sheet'!$A$2:$V$2329,11,FALSE) = "UNK", "Unknown", VLOOKUP(VALUE(VLOOKUP($A1849,'Student reference sheet'!$A$2:$V$2329,11,FALSE)),'Ethnicity Reference'!$A$2:$B$22,2,FALSE)),
IF(VLOOKUP($A1849,'Student reference sheet'!$A$2:$V$2329,9,FALSE) &lt;&gt; "", VLOOKUP(VALUE(VLOOKUP($A1849,'Student reference sheet'!$A$2:$V$2329,9,FALSE)),'Ethnicity Reference'!$A$2:$B$22,2,FALSE),"Unknown"))))</f>
        <v/>
      </c>
      <c r="U1849" s="35"/>
    </row>
    <row r="1850" spans="1:21" ht="15.75">
      <c r="A1850" s="47"/>
      <c r="B1850" s="33"/>
      <c r="C1850" s="39" t="str">
        <f>IF($A1850 &lt;&gt; "",VLOOKUP($A1850,'Student reference sheet'!$A$2:$V$2329, 3,FALSE), "")</f>
        <v/>
      </c>
      <c r="D1850" s="39" t="str">
        <f>IF($A1850 &lt;&gt; "",VLOOKUP($A1850,'Student reference sheet'!$A$2:$V$2329, 2,FALSE), "")</f>
        <v/>
      </c>
      <c r="E1850" s="35"/>
      <c r="F1850" s="34"/>
      <c r="G1850" s="40" t="str">
        <f t="shared" ca="1" si="87"/>
        <v/>
      </c>
      <c r="H1850" s="40" t="str">
        <f t="shared" ca="1" si="88"/>
        <v/>
      </c>
      <c r="I1850" s="36" t="str">
        <f>IF($A1850 = "", "",
IF(COUNTIF(MINIMUM_DAY_DATES[], Attendance!J1850) &gt; 0, VLOOKUP(Attendance!$G1850,MINIMUM_DAY_PERIOD_SCHEDULE[], 2,TRUE),
IF(COUNTIF(RALLY_DATES[], Attendance!J1850) &gt; 0, VLOOKUP(Attendance!$G1850,RALLY_PERIOD_SCHEDULE[], 2,TRUE),
IF(WEEKDAY(Attendance!$J1850) = 2,
       IF(COUNTIF(FINALS_WEEK_MONDAY_DATE[],Attendance!$J1850) &gt; 0, VLOOKUP(Attendance!$G1850,FINALS_WEEK_MONDAY_PERIOD_SCHEDULE[],2,TRUE),
       VLOOKUP(Attendance!$G1850,REGULAR_WEEK_SCHEDULE[],6,TRUE)),
IF(WEEKDAY($J1850) = 3,
       IF(COUNTIF(FINALS_WEEK_TUESDAY_DATE[],Attendance!$J1850) &gt; 0, VLOOKUP(Attendance!$G1850,FINALS_WEEK_TUESDAY_PERIOD_SCHEDULE[],2,TRUE),
       VLOOKUP(Attendance!$G1850,REGULAR_WEEK_SCHEDULE[[Tuesday]:[Period]],5,TRUE)),
IF(WEEKDAY(Attendance!$J1850) = 4,
        IF(COUNTIF(BLOCK_WEDNESDAY_DATES[],Attendance!$J1850) &gt; 0, VLOOKUP(Attendance!$G1850,BLOCK_WEDNESDAY_PERIOD_SCHEDULE[],2,TRUE),
        IF(COUNTIF(FINALS_WEEK_WEDNESDAY_DATE[],Attendance!$J1850) &gt; 0, VLOOKUP(Attendance!$G1850,FINALS_WEEK_WEDNESDAY_PERIOD_SCHEDULE[],2,TRUE),
       VLOOKUP(Attendance!$G1850,REGULAR_WEEK_SCHEDULE[[Wednesday]:[Period]],4,TRUE))),
IF(WEEKDAY($J1850) = 5,
       IF(COUNTIF(BLOCK_THURSDAY_DATES[],Attendance!$J1850) &gt; 0, VLOOKUP(Attendance!$G1850,BLOCK_THURSDAY_PERIOD_SCHEDULE[],2,TRUE),
       IF(COUNTIF(FINALS_WEEK_THURSDAY_DATE[],Attendance!$J1850) &gt; 0, VLOOKUP(Attendance!$G1850,FINALS_WEEK_THURSDAY_PERIOD_SCHEDULE[],2,TRUE),
       VLOOKUP(Attendance!$G1850,REGULAR_WEEK_SCHEDULE[[Thursday]:[Period]],3,TRUE))),
IF(WEEKDAY(Attendance!$J1850) = 6,
       IF(COUNTIF(FINALS_WEEK_FRIDAY_DATE[],Attendance!$J1850) &gt; 0, VLOOKUP(Attendance!$G1850,FINALS_WEEK_FRIDAY_PERIOD_SCHEDULE[],2,TRUE),
       VLOOKUP(Attendance!$G1850,REGULAR_WEEK_SCHEDULE[[Friday]:[Period]],2,TRUE))))))))))</f>
        <v/>
      </c>
      <c r="J1850" s="41" t="str">
        <f t="shared" ca="1" si="89"/>
        <v/>
      </c>
      <c r="K1850" s="41" t="str">
        <f>IF($A1850 &lt;&gt; "",VLOOKUP($A1850,'Student reference sheet'!$A$2:$V$2329, 7,FALSE), "")</f>
        <v/>
      </c>
      <c r="L1850" s="30" t="str">
        <f>IF($A1850 ="", "", VLOOKUP($A1850, 'Student reference sheet'!$A$2:$Z$2603,23,FALSE))</f>
        <v/>
      </c>
      <c r="M1850" s="30" t="str">
        <f>IF($A1850 ="", "", VLOOKUP($A1850, 'Student reference sheet'!$A$2:$Z$2603,24,FALSE))</f>
        <v/>
      </c>
      <c r="N1850" s="30" t="str">
        <f>IF($A1850 ="", "", VLOOKUP($A1850, 'Student reference sheet'!$A$2:$Z$2603,26,FALSE))</f>
        <v/>
      </c>
      <c r="O1850" s="30" t="str">
        <f>IF($A1850 ="", "", VLOOKUP($A1850, 'Student reference sheet'!$A$2:$Z$2603,25,FALSE))</f>
        <v/>
      </c>
      <c r="P1850" s="39" t="str">
        <f>IF($A1850 = "", "", IF(OR(VLOOKUP($A1850,'Student reference sheet'!$A$2:$V$2400,8,FALSE) = "R",  VLOOKUP($A1850,'Student reference sheet'!$A$2:$V$2400,8,FALSE) = "L"), "X", ""))</f>
        <v/>
      </c>
      <c r="Q1850" s="39" t="str">
        <f>IF($A1850 ="", "", VLOOKUP($A1850, 'Student reference sheet'!$A$2:$V$2603,22,FALSE))</f>
        <v/>
      </c>
      <c r="R1850" s="39" t="str">
        <f>IF($A1850 &lt;&gt; "",VLOOKUP($A1850,'Student reference sheet'!$A$2:$V$2329, 5,FALSE), "")</f>
        <v/>
      </c>
      <c r="S1850" s="39" t="str">
        <f>IF($A1850 &lt;&gt; "",VLOOKUP($A1850,'Student reference sheet'!$A$2:$V$2329, 6,FALSE), "")</f>
        <v/>
      </c>
      <c r="T1850" s="30" t="str">
        <f>IF($A1850 = "","",
IF(VLOOKUP($A1850,'Student reference sheet'!$A$2:$V$2329, 10,FALSE) = "Y", "Hispanic",
IF(VLOOKUP($A1850,'Student reference sheet'!$A$2:$V$2329,11,FALSE) &lt;&gt; "",
IF(VLOOKUP($A1850,'Student reference sheet'!$A$2:$V$2329,11,FALSE) = "UNK", "Unknown", VLOOKUP(VALUE(VLOOKUP($A1850,'Student reference sheet'!$A$2:$V$2329,11,FALSE)),'Ethnicity Reference'!$A$2:$B$22,2,FALSE)),
IF(VLOOKUP($A1850,'Student reference sheet'!$A$2:$V$2329,9,FALSE) &lt;&gt; "", VLOOKUP(VALUE(VLOOKUP($A1850,'Student reference sheet'!$A$2:$V$2329,9,FALSE)),'Ethnicity Reference'!$A$2:$B$22,2,FALSE),"Unknown"))))</f>
        <v/>
      </c>
      <c r="U1850" s="35"/>
    </row>
    <row r="1851" spans="1:21" ht="15.75">
      <c r="A1851" s="47"/>
      <c r="B1851" s="33"/>
      <c r="C1851" s="39" t="str">
        <f>IF($A1851 &lt;&gt; "",VLOOKUP($A1851,'Student reference sheet'!$A$2:$V$2329, 3,FALSE), "")</f>
        <v/>
      </c>
      <c r="D1851" s="39" t="str">
        <f>IF($A1851 &lt;&gt; "",VLOOKUP($A1851,'Student reference sheet'!$A$2:$V$2329, 2,FALSE), "")</f>
        <v/>
      </c>
      <c r="E1851" s="35"/>
      <c r="F1851" s="34"/>
      <c r="G1851" s="40" t="str">
        <f t="shared" ca="1" si="87"/>
        <v/>
      </c>
      <c r="H1851" s="40" t="str">
        <f t="shared" ca="1" si="88"/>
        <v/>
      </c>
      <c r="I1851" s="36" t="str">
        <f>IF($A1851 = "", "",
IF(COUNTIF(MINIMUM_DAY_DATES[], Attendance!J1851) &gt; 0, VLOOKUP(Attendance!$G1851,MINIMUM_DAY_PERIOD_SCHEDULE[], 2,TRUE),
IF(COUNTIF(RALLY_DATES[], Attendance!J1851) &gt; 0, VLOOKUP(Attendance!$G1851,RALLY_PERIOD_SCHEDULE[], 2,TRUE),
IF(WEEKDAY(Attendance!$J1851) = 2,
       IF(COUNTIF(FINALS_WEEK_MONDAY_DATE[],Attendance!$J1851) &gt; 0, VLOOKUP(Attendance!$G1851,FINALS_WEEK_MONDAY_PERIOD_SCHEDULE[],2,TRUE),
       VLOOKUP(Attendance!$G1851,REGULAR_WEEK_SCHEDULE[],6,TRUE)),
IF(WEEKDAY($J1851) = 3,
       IF(COUNTIF(FINALS_WEEK_TUESDAY_DATE[],Attendance!$J1851) &gt; 0, VLOOKUP(Attendance!$G1851,FINALS_WEEK_TUESDAY_PERIOD_SCHEDULE[],2,TRUE),
       VLOOKUP(Attendance!$G1851,REGULAR_WEEK_SCHEDULE[[Tuesday]:[Period]],5,TRUE)),
IF(WEEKDAY(Attendance!$J1851) = 4,
        IF(COUNTIF(BLOCK_WEDNESDAY_DATES[],Attendance!$J1851) &gt; 0, VLOOKUP(Attendance!$G1851,BLOCK_WEDNESDAY_PERIOD_SCHEDULE[],2,TRUE),
        IF(COUNTIF(FINALS_WEEK_WEDNESDAY_DATE[],Attendance!$J1851) &gt; 0, VLOOKUP(Attendance!$G1851,FINALS_WEEK_WEDNESDAY_PERIOD_SCHEDULE[],2,TRUE),
       VLOOKUP(Attendance!$G1851,REGULAR_WEEK_SCHEDULE[[Wednesday]:[Period]],4,TRUE))),
IF(WEEKDAY($J1851) = 5,
       IF(COUNTIF(BLOCK_THURSDAY_DATES[],Attendance!$J1851) &gt; 0, VLOOKUP(Attendance!$G1851,BLOCK_THURSDAY_PERIOD_SCHEDULE[],2,TRUE),
       IF(COUNTIF(FINALS_WEEK_THURSDAY_DATE[],Attendance!$J1851) &gt; 0, VLOOKUP(Attendance!$G1851,FINALS_WEEK_THURSDAY_PERIOD_SCHEDULE[],2,TRUE),
       VLOOKUP(Attendance!$G1851,REGULAR_WEEK_SCHEDULE[[Thursday]:[Period]],3,TRUE))),
IF(WEEKDAY(Attendance!$J1851) = 6,
       IF(COUNTIF(FINALS_WEEK_FRIDAY_DATE[],Attendance!$J1851) &gt; 0, VLOOKUP(Attendance!$G1851,FINALS_WEEK_FRIDAY_PERIOD_SCHEDULE[],2,TRUE),
       VLOOKUP(Attendance!$G1851,REGULAR_WEEK_SCHEDULE[[Friday]:[Period]],2,TRUE))))))))))</f>
        <v/>
      </c>
      <c r="J1851" s="41" t="str">
        <f t="shared" ca="1" si="89"/>
        <v/>
      </c>
      <c r="K1851" s="41" t="str">
        <f>IF($A1851 &lt;&gt; "",VLOOKUP($A1851,'Student reference sheet'!$A$2:$V$2329, 7,FALSE), "")</f>
        <v/>
      </c>
      <c r="L1851" s="30" t="str">
        <f>IF($A1851 ="", "", VLOOKUP($A1851, 'Student reference sheet'!$A$2:$Z$2603,23,FALSE))</f>
        <v/>
      </c>
      <c r="M1851" s="30" t="str">
        <f>IF($A1851 ="", "", VLOOKUP($A1851, 'Student reference sheet'!$A$2:$Z$2603,24,FALSE))</f>
        <v/>
      </c>
      <c r="N1851" s="30" t="str">
        <f>IF($A1851 ="", "", VLOOKUP($A1851, 'Student reference sheet'!$A$2:$Z$2603,26,FALSE))</f>
        <v/>
      </c>
      <c r="O1851" s="30" t="str">
        <f>IF($A1851 ="", "", VLOOKUP($A1851, 'Student reference sheet'!$A$2:$Z$2603,25,FALSE))</f>
        <v/>
      </c>
      <c r="P1851" s="39" t="str">
        <f>IF($A1851 = "", "", IF(OR(VLOOKUP($A1851,'Student reference sheet'!$A$2:$V$2400,8,FALSE) = "R",  VLOOKUP($A1851,'Student reference sheet'!$A$2:$V$2400,8,FALSE) = "L"), "X", ""))</f>
        <v/>
      </c>
      <c r="Q1851" s="39" t="str">
        <f>IF($A1851 ="", "", VLOOKUP($A1851, 'Student reference sheet'!$A$2:$V$2603,22,FALSE))</f>
        <v/>
      </c>
      <c r="R1851" s="39" t="str">
        <f>IF($A1851 &lt;&gt; "",VLOOKUP($A1851,'Student reference sheet'!$A$2:$V$2329, 5,FALSE), "")</f>
        <v/>
      </c>
      <c r="S1851" s="39" t="str">
        <f>IF($A1851 &lt;&gt; "",VLOOKUP($A1851,'Student reference sheet'!$A$2:$V$2329, 6,FALSE), "")</f>
        <v/>
      </c>
      <c r="T1851" s="30" t="str">
        <f>IF($A1851 = "","",
IF(VLOOKUP($A1851,'Student reference sheet'!$A$2:$V$2329, 10,FALSE) = "Y", "Hispanic",
IF(VLOOKUP($A1851,'Student reference sheet'!$A$2:$V$2329,11,FALSE) &lt;&gt; "",
IF(VLOOKUP($A1851,'Student reference sheet'!$A$2:$V$2329,11,FALSE) = "UNK", "Unknown", VLOOKUP(VALUE(VLOOKUP($A1851,'Student reference sheet'!$A$2:$V$2329,11,FALSE)),'Ethnicity Reference'!$A$2:$B$22,2,FALSE)),
IF(VLOOKUP($A1851,'Student reference sheet'!$A$2:$V$2329,9,FALSE) &lt;&gt; "", VLOOKUP(VALUE(VLOOKUP($A1851,'Student reference sheet'!$A$2:$V$2329,9,FALSE)),'Ethnicity Reference'!$A$2:$B$22,2,FALSE),"Unknown"))))</f>
        <v/>
      </c>
      <c r="U1851" s="35"/>
    </row>
    <row r="1852" spans="1:21" ht="15.75">
      <c r="A1852" s="47"/>
      <c r="B1852" s="33"/>
      <c r="C1852" s="39" t="str">
        <f>IF($A1852 &lt;&gt; "",VLOOKUP($A1852,'Student reference sheet'!$A$2:$V$2329, 3,FALSE), "")</f>
        <v/>
      </c>
      <c r="D1852" s="39" t="str">
        <f>IF($A1852 &lt;&gt; "",VLOOKUP($A1852,'Student reference sheet'!$A$2:$V$2329, 2,FALSE), "")</f>
        <v/>
      </c>
      <c r="E1852" s="35"/>
      <c r="F1852" s="34"/>
      <c r="G1852" s="40" t="str">
        <f t="shared" ca="1" si="87"/>
        <v/>
      </c>
      <c r="H1852" s="40" t="str">
        <f t="shared" ca="1" si="88"/>
        <v/>
      </c>
      <c r="I1852" s="36" t="str">
        <f>IF($A1852 = "", "",
IF(COUNTIF(MINIMUM_DAY_DATES[], Attendance!J1852) &gt; 0, VLOOKUP(Attendance!$G1852,MINIMUM_DAY_PERIOD_SCHEDULE[], 2,TRUE),
IF(COUNTIF(RALLY_DATES[], Attendance!J1852) &gt; 0, VLOOKUP(Attendance!$G1852,RALLY_PERIOD_SCHEDULE[], 2,TRUE),
IF(WEEKDAY(Attendance!$J1852) = 2,
       IF(COUNTIF(FINALS_WEEK_MONDAY_DATE[],Attendance!$J1852) &gt; 0, VLOOKUP(Attendance!$G1852,FINALS_WEEK_MONDAY_PERIOD_SCHEDULE[],2,TRUE),
       VLOOKUP(Attendance!$G1852,REGULAR_WEEK_SCHEDULE[],6,TRUE)),
IF(WEEKDAY($J1852) = 3,
       IF(COUNTIF(FINALS_WEEK_TUESDAY_DATE[],Attendance!$J1852) &gt; 0, VLOOKUP(Attendance!$G1852,FINALS_WEEK_TUESDAY_PERIOD_SCHEDULE[],2,TRUE),
       VLOOKUP(Attendance!$G1852,REGULAR_WEEK_SCHEDULE[[Tuesday]:[Period]],5,TRUE)),
IF(WEEKDAY(Attendance!$J1852) = 4,
        IF(COUNTIF(BLOCK_WEDNESDAY_DATES[],Attendance!$J1852) &gt; 0, VLOOKUP(Attendance!$G1852,BLOCK_WEDNESDAY_PERIOD_SCHEDULE[],2,TRUE),
        IF(COUNTIF(FINALS_WEEK_WEDNESDAY_DATE[],Attendance!$J1852) &gt; 0, VLOOKUP(Attendance!$G1852,FINALS_WEEK_WEDNESDAY_PERIOD_SCHEDULE[],2,TRUE),
       VLOOKUP(Attendance!$G1852,REGULAR_WEEK_SCHEDULE[[Wednesday]:[Period]],4,TRUE))),
IF(WEEKDAY($J1852) = 5,
       IF(COUNTIF(BLOCK_THURSDAY_DATES[],Attendance!$J1852) &gt; 0, VLOOKUP(Attendance!$G1852,BLOCK_THURSDAY_PERIOD_SCHEDULE[],2,TRUE),
       IF(COUNTIF(FINALS_WEEK_THURSDAY_DATE[],Attendance!$J1852) &gt; 0, VLOOKUP(Attendance!$G1852,FINALS_WEEK_THURSDAY_PERIOD_SCHEDULE[],2,TRUE),
       VLOOKUP(Attendance!$G1852,REGULAR_WEEK_SCHEDULE[[Thursday]:[Period]],3,TRUE))),
IF(WEEKDAY(Attendance!$J1852) = 6,
       IF(COUNTIF(FINALS_WEEK_FRIDAY_DATE[],Attendance!$J1852) &gt; 0, VLOOKUP(Attendance!$G1852,FINALS_WEEK_FRIDAY_PERIOD_SCHEDULE[],2,TRUE),
       VLOOKUP(Attendance!$G1852,REGULAR_WEEK_SCHEDULE[[Friday]:[Period]],2,TRUE))))))))))</f>
        <v/>
      </c>
      <c r="J1852" s="41" t="str">
        <f t="shared" ca="1" si="89"/>
        <v/>
      </c>
      <c r="K1852" s="41" t="str">
        <f>IF($A1852 &lt;&gt; "",VLOOKUP($A1852,'Student reference sheet'!$A$2:$V$2329, 7,FALSE), "")</f>
        <v/>
      </c>
      <c r="L1852" s="30" t="str">
        <f>IF($A1852 ="", "", VLOOKUP($A1852, 'Student reference sheet'!$A$2:$Z$2603,23,FALSE))</f>
        <v/>
      </c>
      <c r="M1852" s="30" t="str">
        <f>IF($A1852 ="", "", VLOOKUP($A1852, 'Student reference sheet'!$A$2:$Z$2603,24,FALSE))</f>
        <v/>
      </c>
      <c r="N1852" s="30" t="str">
        <f>IF($A1852 ="", "", VLOOKUP($A1852, 'Student reference sheet'!$A$2:$Z$2603,26,FALSE))</f>
        <v/>
      </c>
      <c r="O1852" s="30" t="str">
        <f>IF($A1852 ="", "", VLOOKUP($A1852, 'Student reference sheet'!$A$2:$Z$2603,25,FALSE))</f>
        <v/>
      </c>
      <c r="P1852" s="39" t="str">
        <f>IF($A1852 = "", "", IF(OR(VLOOKUP($A1852,'Student reference sheet'!$A$2:$V$2400,8,FALSE) = "R",  VLOOKUP($A1852,'Student reference sheet'!$A$2:$V$2400,8,FALSE) = "L"), "X", ""))</f>
        <v/>
      </c>
      <c r="Q1852" s="39" t="str">
        <f>IF($A1852 ="", "", VLOOKUP($A1852, 'Student reference sheet'!$A$2:$V$2603,22,FALSE))</f>
        <v/>
      </c>
      <c r="R1852" s="39" t="str">
        <f>IF($A1852 &lt;&gt; "",VLOOKUP($A1852,'Student reference sheet'!$A$2:$V$2329, 5,FALSE), "")</f>
        <v/>
      </c>
      <c r="S1852" s="39" t="str">
        <f>IF($A1852 &lt;&gt; "",VLOOKUP($A1852,'Student reference sheet'!$A$2:$V$2329, 6,FALSE), "")</f>
        <v/>
      </c>
      <c r="T1852" s="30" t="str">
        <f>IF($A1852 = "","",
IF(VLOOKUP($A1852,'Student reference sheet'!$A$2:$V$2329, 10,FALSE) = "Y", "Hispanic",
IF(VLOOKUP($A1852,'Student reference sheet'!$A$2:$V$2329,11,FALSE) &lt;&gt; "",
IF(VLOOKUP($A1852,'Student reference sheet'!$A$2:$V$2329,11,FALSE) = "UNK", "Unknown", VLOOKUP(VALUE(VLOOKUP($A1852,'Student reference sheet'!$A$2:$V$2329,11,FALSE)),'Ethnicity Reference'!$A$2:$B$22,2,FALSE)),
IF(VLOOKUP($A1852,'Student reference sheet'!$A$2:$V$2329,9,FALSE) &lt;&gt; "", VLOOKUP(VALUE(VLOOKUP($A1852,'Student reference sheet'!$A$2:$V$2329,9,FALSE)),'Ethnicity Reference'!$A$2:$B$22,2,FALSE),"Unknown"))))</f>
        <v/>
      </c>
      <c r="U1852" s="35"/>
    </row>
    <row r="1853" spans="1:21" ht="15.75">
      <c r="A1853" s="47"/>
      <c r="B1853" s="33"/>
      <c r="C1853" s="39" t="str">
        <f>IF($A1853 &lt;&gt; "",VLOOKUP($A1853,'Student reference sheet'!$A$2:$V$2329, 3,FALSE), "")</f>
        <v/>
      </c>
      <c r="D1853" s="39" t="str">
        <f>IF($A1853 &lt;&gt; "",VLOOKUP($A1853,'Student reference sheet'!$A$2:$V$2329, 2,FALSE), "")</f>
        <v/>
      </c>
      <c r="E1853" s="35"/>
      <c r="F1853" s="34"/>
      <c r="G1853" s="40" t="str">
        <f t="shared" ca="1" si="87"/>
        <v/>
      </c>
      <c r="H1853" s="40" t="str">
        <f t="shared" ca="1" si="88"/>
        <v/>
      </c>
      <c r="I1853" s="36" t="str">
        <f>IF($A1853 = "", "",
IF(COUNTIF(MINIMUM_DAY_DATES[], Attendance!J1853) &gt; 0, VLOOKUP(Attendance!$G1853,MINIMUM_DAY_PERIOD_SCHEDULE[], 2,TRUE),
IF(COUNTIF(RALLY_DATES[], Attendance!J1853) &gt; 0, VLOOKUP(Attendance!$G1853,RALLY_PERIOD_SCHEDULE[], 2,TRUE),
IF(WEEKDAY(Attendance!$J1853) = 2,
       IF(COUNTIF(FINALS_WEEK_MONDAY_DATE[],Attendance!$J1853) &gt; 0, VLOOKUP(Attendance!$G1853,FINALS_WEEK_MONDAY_PERIOD_SCHEDULE[],2,TRUE),
       VLOOKUP(Attendance!$G1853,REGULAR_WEEK_SCHEDULE[],6,TRUE)),
IF(WEEKDAY($J1853) = 3,
       IF(COUNTIF(FINALS_WEEK_TUESDAY_DATE[],Attendance!$J1853) &gt; 0, VLOOKUP(Attendance!$G1853,FINALS_WEEK_TUESDAY_PERIOD_SCHEDULE[],2,TRUE),
       VLOOKUP(Attendance!$G1853,REGULAR_WEEK_SCHEDULE[[Tuesday]:[Period]],5,TRUE)),
IF(WEEKDAY(Attendance!$J1853) = 4,
        IF(COUNTIF(BLOCK_WEDNESDAY_DATES[],Attendance!$J1853) &gt; 0, VLOOKUP(Attendance!$G1853,BLOCK_WEDNESDAY_PERIOD_SCHEDULE[],2,TRUE),
        IF(COUNTIF(FINALS_WEEK_WEDNESDAY_DATE[],Attendance!$J1853) &gt; 0, VLOOKUP(Attendance!$G1853,FINALS_WEEK_WEDNESDAY_PERIOD_SCHEDULE[],2,TRUE),
       VLOOKUP(Attendance!$G1853,REGULAR_WEEK_SCHEDULE[[Wednesday]:[Period]],4,TRUE))),
IF(WEEKDAY($J1853) = 5,
       IF(COUNTIF(BLOCK_THURSDAY_DATES[],Attendance!$J1853) &gt; 0, VLOOKUP(Attendance!$G1853,BLOCK_THURSDAY_PERIOD_SCHEDULE[],2,TRUE),
       IF(COUNTIF(FINALS_WEEK_THURSDAY_DATE[],Attendance!$J1853) &gt; 0, VLOOKUP(Attendance!$G1853,FINALS_WEEK_THURSDAY_PERIOD_SCHEDULE[],2,TRUE),
       VLOOKUP(Attendance!$G1853,REGULAR_WEEK_SCHEDULE[[Thursday]:[Period]],3,TRUE))),
IF(WEEKDAY(Attendance!$J1853) = 6,
       IF(COUNTIF(FINALS_WEEK_FRIDAY_DATE[],Attendance!$J1853) &gt; 0, VLOOKUP(Attendance!$G1853,FINALS_WEEK_FRIDAY_PERIOD_SCHEDULE[],2,TRUE),
       VLOOKUP(Attendance!$G1853,REGULAR_WEEK_SCHEDULE[[Friday]:[Period]],2,TRUE))))))))))</f>
        <v/>
      </c>
      <c r="J1853" s="41" t="str">
        <f t="shared" ca="1" si="89"/>
        <v/>
      </c>
      <c r="K1853" s="41" t="str">
        <f>IF($A1853 &lt;&gt; "",VLOOKUP($A1853,'Student reference sheet'!$A$2:$V$2329, 7,FALSE), "")</f>
        <v/>
      </c>
      <c r="L1853" s="30" t="str">
        <f>IF($A1853 ="", "", VLOOKUP($A1853, 'Student reference sheet'!$A$2:$Z$2603,23,FALSE))</f>
        <v/>
      </c>
      <c r="M1853" s="30" t="str">
        <f>IF($A1853 ="", "", VLOOKUP($A1853, 'Student reference sheet'!$A$2:$Z$2603,24,FALSE))</f>
        <v/>
      </c>
      <c r="N1853" s="30" t="str">
        <f>IF($A1853 ="", "", VLOOKUP($A1853, 'Student reference sheet'!$A$2:$Z$2603,26,FALSE))</f>
        <v/>
      </c>
      <c r="O1853" s="30" t="str">
        <f>IF($A1853 ="", "", VLOOKUP($A1853, 'Student reference sheet'!$A$2:$Z$2603,25,FALSE))</f>
        <v/>
      </c>
      <c r="P1853" s="39" t="str">
        <f>IF($A1853 = "", "", IF(OR(VLOOKUP($A1853,'Student reference sheet'!$A$2:$V$2400,8,FALSE) = "R",  VLOOKUP($A1853,'Student reference sheet'!$A$2:$V$2400,8,FALSE) = "L"), "X", ""))</f>
        <v/>
      </c>
      <c r="Q1853" s="39" t="str">
        <f>IF($A1853 ="", "", VLOOKUP($A1853, 'Student reference sheet'!$A$2:$V$2603,22,FALSE))</f>
        <v/>
      </c>
      <c r="R1853" s="39" t="str">
        <f>IF($A1853 &lt;&gt; "",VLOOKUP($A1853,'Student reference sheet'!$A$2:$V$2329, 5,FALSE), "")</f>
        <v/>
      </c>
      <c r="S1853" s="39" t="str">
        <f>IF($A1853 &lt;&gt; "",VLOOKUP($A1853,'Student reference sheet'!$A$2:$V$2329, 6,FALSE), "")</f>
        <v/>
      </c>
      <c r="T1853" s="30" t="str">
        <f>IF($A1853 = "","",
IF(VLOOKUP($A1853,'Student reference sheet'!$A$2:$V$2329, 10,FALSE) = "Y", "Hispanic",
IF(VLOOKUP($A1853,'Student reference sheet'!$A$2:$V$2329,11,FALSE) &lt;&gt; "",
IF(VLOOKUP($A1853,'Student reference sheet'!$A$2:$V$2329,11,FALSE) = "UNK", "Unknown", VLOOKUP(VALUE(VLOOKUP($A1853,'Student reference sheet'!$A$2:$V$2329,11,FALSE)),'Ethnicity Reference'!$A$2:$B$22,2,FALSE)),
IF(VLOOKUP($A1853,'Student reference sheet'!$A$2:$V$2329,9,FALSE) &lt;&gt; "", VLOOKUP(VALUE(VLOOKUP($A1853,'Student reference sheet'!$A$2:$V$2329,9,FALSE)),'Ethnicity Reference'!$A$2:$B$22,2,FALSE),"Unknown"))))</f>
        <v/>
      </c>
      <c r="U1853" s="35"/>
    </row>
    <row r="1854" spans="1:21" ht="15.75">
      <c r="A1854" s="47"/>
      <c r="B1854" s="33"/>
      <c r="C1854" s="39" t="str">
        <f>IF($A1854 &lt;&gt; "",VLOOKUP($A1854,'Student reference sheet'!$A$2:$V$2329, 3,FALSE), "")</f>
        <v/>
      </c>
      <c r="D1854" s="39" t="str">
        <f>IF($A1854 &lt;&gt; "",VLOOKUP($A1854,'Student reference sheet'!$A$2:$V$2329, 2,FALSE), "")</f>
        <v/>
      </c>
      <c r="E1854" s="35"/>
      <c r="F1854" s="34"/>
      <c r="G1854" s="40" t="str">
        <f t="shared" ca="1" si="87"/>
        <v/>
      </c>
      <c r="H1854" s="40" t="str">
        <f t="shared" ca="1" si="88"/>
        <v/>
      </c>
      <c r="I1854" s="36" t="str">
        <f>IF($A1854 = "", "",
IF(COUNTIF(MINIMUM_DAY_DATES[], Attendance!J1854) &gt; 0, VLOOKUP(Attendance!$G1854,MINIMUM_DAY_PERIOD_SCHEDULE[], 2,TRUE),
IF(COUNTIF(RALLY_DATES[], Attendance!J1854) &gt; 0, VLOOKUP(Attendance!$G1854,RALLY_PERIOD_SCHEDULE[], 2,TRUE),
IF(WEEKDAY(Attendance!$J1854) = 2,
       IF(COUNTIF(FINALS_WEEK_MONDAY_DATE[],Attendance!$J1854) &gt; 0, VLOOKUP(Attendance!$G1854,FINALS_WEEK_MONDAY_PERIOD_SCHEDULE[],2,TRUE),
       VLOOKUP(Attendance!$G1854,REGULAR_WEEK_SCHEDULE[],6,TRUE)),
IF(WEEKDAY($J1854) = 3,
       IF(COUNTIF(FINALS_WEEK_TUESDAY_DATE[],Attendance!$J1854) &gt; 0, VLOOKUP(Attendance!$G1854,FINALS_WEEK_TUESDAY_PERIOD_SCHEDULE[],2,TRUE),
       VLOOKUP(Attendance!$G1854,REGULAR_WEEK_SCHEDULE[[Tuesday]:[Period]],5,TRUE)),
IF(WEEKDAY(Attendance!$J1854) = 4,
        IF(COUNTIF(BLOCK_WEDNESDAY_DATES[],Attendance!$J1854) &gt; 0, VLOOKUP(Attendance!$G1854,BLOCK_WEDNESDAY_PERIOD_SCHEDULE[],2,TRUE),
        IF(COUNTIF(FINALS_WEEK_WEDNESDAY_DATE[],Attendance!$J1854) &gt; 0, VLOOKUP(Attendance!$G1854,FINALS_WEEK_WEDNESDAY_PERIOD_SCHEDULE[],2,TRUE),
       VLOOKUP(Attendance!$G1854,REGULAR_WEEK_SCHEDULE[[Wednesday]:[Period]],4,TRUE))),
IF(WEEKDAY($J1854) = 5,
       IF(COUNTIF(BLOCK_THURSDAY_DATES[],Attendance!$J1854) &gt; 0, VLOOKUP(Attendance!$G1854,BLOCK_THURSDAY_PERIOD_SCHEDULE[],2,TRUE),
       IF(COUNTIF(FINALS_WEEK_THURSDAY_DATE[],Attendance!$J1854) &gt; 0, VLOOKUP(Attendance!$G1854,FINALS_WEEK_THURSDAY_PERIOD_SCHEDULE[],2,TRUE),
       VLOOKUP(Attendance!$G1854,REGULAR_WEEK_SCHEDULE[[Thursday]:[Period]],3,TRUE))),
IF(WEEKDAY(Attendance!$J1854) = 6,
       IF(COUNTIF(FINALS_WEEK_FRIDAY_DATE[],Attendance!$J1854) &gt; 0, VLOOKUP(Attendance!$G1854,FINALS_WEEK_FRIDAY_PERIOD_SCHEDULE[],2,TRUE),
       VLOOKUP(Attendance!$G1854,REGULAR_WEEK_SCHEDULE[[Friday]:[Period]],2,TRUE))))))))))</f>
        <v/>
      </c>
      <c r="J1854" s="41" t="str">
        <f t="shared" ca="1" si="89"/>
        <v/>
      </c>
      <c r="K1854" s="41" t="str">
        <f>IF($A1854 &lt;&gt; "",VLOOKUP($A1854,'Student reference sheet'!$A$2:$V$2329, 7,FALSE), "")</f>
        <v/>
      </c>
      <c r="L1854" s="30" t="str">
        <f>IF($A1854 ="", "", VLOOKUP($A1854, 'Student reference sheet'!$A$2:$Z$2603,23,FALSE))</f>
        <v/>
      </c>
      <c r="M1854" s="30" t="str">
        <f>IF($A1854 ="", "", VLOOKUP($A1854, 'Student reference sheet'!$A$2:$Z$2603,24,FALSE))</f>
        <v/>
      </c>
      <c r="N1854" s="30" t="str">
        <f>IF($A1854 ="", "", VLOOKUP($A1854, 'Student reference sheet'!$A$2:$Z$2603,26,FALSE))</f>
        <v/>
      </c>
      <c r="O1854" s="30" t="str">
        <f>IF($A1854 ="", "", VLOOKUP($A1854, 'Student reference sheet'!$A$2:$Z$2603,25,FALSE))</f>
        <v/>
      </c>
      <c r="P1854" s="39" t="str">
        <f>IF($A1854 = "", "", IF(OR(VLOOKUP($A1854,'Student reference sheet'!$A$2:$V$2400,8,FALSE) = "R",  VLOOKUP($A1854,'Student reference sheet'!$A$2:$V$2400,8,FALSE) = "L"), "X", ""))</f>
        <v/>
      </c>
      <c r="Q1854" s="39" t="str">
        <f>IF($A1854 ="", "", VLOOKUP($A1854, 'Student reference sheet'!$A$2:$V$2603,22,FALSE))</f>
        <v/>
      </c>
      <c r="R1854" s="39" t="str">
        <f>IF($A1854 &lt;&gt; "",VLOOKUP($A1854,'Student reference sheet'!$A$2:$V$2329, 5,FALSE), "")</f>
        <v/>
      </c>
      <c r="S1854" s="39" t="str">
        <f>IF($A1854 &lt;&gt; "",VLOOKUP($A1854,'Student reference sheet'!$A$2:$V$2329, 6,FALSE), "")</f>
        <v/>
      </c>
      <c r="T1854" s="30" t="str">
        <f>IF($A1854 = "","",
IF(VLOOKUP($A1854,'Student reference sheet'!$A$2:$V$2329, 10,FALSE) = "Y", "Hispanic",
IF(VLOOKUP($A1854,'Student reference sheet'!$A$2:$V$2329,11,FALSE) &lt;&gt; "",
IF(VLOOKUP($A1854,'Student reference sheet'!$A$2:$V$2329,11,FALSE) = "UNK", "Unknown", VLOOKUP(VALUE(VLOOKUP($A1854,'Student reference sheet'!$A$2:$V$2329,11,FALSE)),'Ethnicity Reference'!$A$2:$B$22,2,FALSE)),
IF(VLOOKUP($A1854,'Student reference sheet'!$A$2:$V$2329,9,FALSE) &lt;&gt; "", VLOOKUP(VALUE(VLOOKUP($A1854,'Student reference sheet'!$A$2:$V$2329,9,FALSE)),'Ethnicity Reference'!$A$2:$B$22,2,FALSE),"Unknown"))))</f>
        <v/>
      </c>
      <c r="U1854" s="35"/>
    </row>
    <row r="1855" spans="1:21" ht="15.75">
      <c r="A1855" s="47"/>
      <c r="B1855" s="33"/>
      <c r="C1855" s="39" t="str">
        <f>IF($A1855 &lt;&gt; "",VLOOKUP($A1855,'Student reference sheet'!$A$2:$V$2329, 3,FALSE), "")</f>
        <v/>
      </c>
      <c r="D1855" s="39" t="str">
        <f>IF($A1855 &lt;&gt; "",VLOOKUP($A1855,'Student reference sheet'!$A$2:$V$2329, 2,FALSE), "")</f>
        <v/>
      </c>
      <c r="E1855" s="35"/>
      <c r="F1855" s="34"/>
      <c r="G1855" s="40" t="str">
        <f t="shared" ca="1" si="87"/>
        <v/>
      </c>
      <c r="H1855" s="40" t="str">
        <f t="shared" ca="1" si="88"/>
        <v/>
      </c>
      <c r="I1855" s="36" t="str">
        <f>IF($A1855 = "", "",
IF(COUNTIF(MINIMUM_DAY_DATES[], Attendance!J1855) &gt; 0, VLOOKUP(Attendance!$G1855,MINIMUM_DAY_PERIOD_SCHEDULE[], 2,TRUE),
IF(COUNTIF(RALLY_DATES[], Attendance!J1855) &gt; 0, VLOOKUP(Attendance!$G1855,RALLY_PERIOD_SCHEDULE[], 2,TRUE),
IF(WEEKDAY(Attendance!$J1855) = 2,
       IF(COUNTIF(FINALS_WEEK_MONDAY_DATE[],Attendance!$J1855) &gt; 0, VLOOKUP(Attendance!$G1855,FINALS_WEEK_MONDAY_PERIOD_SCHEDULE[],2,TRUE),
       VLOOKUP(Attendance!$G1855,REGULAR_WEEK_SCHEDULE[],6,TRUE)),
IF(WEEKDAY($J1855) = 3,
       IF(COUNTIF(FINALS_WEEK_TUESDAY_DATE[],Attendance!$J1855) &gt; 0, VLOOKUP(Attendance!$G1855,FINALS_WEEK_TUESDAY_PERIOD_SCHEDULE[],2,TRUE),
       VLOOKUP(Attendance!$G1855,REGULAR_WEEK_SCHEDULE[[Tuesday]:[Period]],5,TRUE)),
IF(WEEKDAY(Attendance!$J1855) = 4,
        IF(COUNTIF(BLOCK_WEDNESDAY_DATES[],Attendance!$J1855) &gt; 0, VLOOKUP(Attendance!$G1855,BLOCK_WEDNESDAY_PERIOD_SCHEDULE[],2,TRUE),
        IF(COUNTIF(FINALS_WEEK_WEDNESDAY_DATE[],Attendance!$J1855) &gt; 0, VLOOKUP(Attendance!$G1855,FINALS_WEEK_WEDNESDAY_PERIOD_SCHEDULE[],2,TRUE),
       VLOOKUP(Attendance!$G1855,REGULAR_WEEK_SCHEDULE[[Wednesday]:[Period]],4,TRUE))),
IF(WEEKDAY($J1855) = 5,
       IF(COUNTIF(BLOCK_THURSDAY_DATES[],Attendance!$J1855) &gt; 0, VLOOKUP(Attendance!$G1855,BLOCK_THURSDAY_PERIOD_SCHEDULE[],2,TRUE),
       IF(COUNTIF(FINALS_WEEK_THURSDAY_DATE[],Attendance!$J1855) &gt; 0, VLOOKUP(Attendance!$G1855,FINALS_WEEK_THURSDAY_PERIOD_SCHEDULE[],2,TRUE),
       VLOOKUP(Attendance!$G1855,REGULAR_WEEK_SCHEDULE[[Thursday]:[Period]],3,TRUE))),
IF(WEEKDAY(Attendance!$J1855) = 6,
       IF(COUNTIF(FINALS_WEEK_FRIDAY_DATE[],Attendance!$J1855) &gt; 0, VLOOKUP(Attendance!$G1855,FINALS_WEEK_FRIDAY_PERIOD_SCHEDULE[],2,TRUE),
       VLOOKUP(Attendance!$G1855,REGULAR_WEEK_SCHEDULE[[Friday]:[Period]],2,TRUE))))))))))</f>
        <v/>
      </c>
      <c r="J1855" s="41" t="str">
        <f t="shared" ca="1" si="89"/>
        <v/>
      </c>
      <c r="K1855" s="41" t="str">
        <f>IF($A1855 &lt;&gt; "",VLOOKUP($A1855,'Student reference sheet'!$A$2:$V$2329, 7,FALSE), "")</f>
        <v/>
      </c>
      <c r="L1855" s="30" t="str">
        <f>IF($A1855 ="", "", VLOOKUP($A1855, 'Student reference sheet'!$A$2:$Z$2603,23,FALSE))</f>
        <v/>
      </c>
      <c r="M1855" s="30" t="str">
        <f>IF($A1855 ="", "", VLOOKUP($A1855, 'Student reference sheet'!$A$2:$Z$2603,24,FALSE))</f>
        <v/>
      </c>
      <c r="N1855" s="30" t="str">
        <f>IF($A1855 ="", "", VLOOKUP($A1855, 'Student reference sheet'!$A$2:$Z$2603,26,FALSE))</f>
        <v/>
      </c>
      <c r="O1855" s="30" t="str">
        <f>IF($A1855 ="", "", VLOOKUP($A1855, 'Student reference sheet'!$A$2:$Z$2603,25,FALSE))</f>
        <v/>
      </c>
      <c r="P1855" s="39" t="str">
        <f>IF($A1855 = "", "", IF(OR(VLOOKUP($A1855,'Student reference sheet'!$A$2:$V$2400,8,FALSE) = "R",  VLOOKUP($A1855,'Student reference sheet'!$A$2:$V$2400,8,FALSE) = "L"), "X", ""))</f>
        <v/>
      </c>
      <c r="Q1855" s="39" t="str">
        <f>IF($A1855 ="", "", VLOOKUP($A1855, 'Student reference sheet'!$A$2:$V$2603,22,FALSE))</f>
        <v/>
      </c>
      <c r="R1855" s="39" t="str">
        <f>IF($A1855 &lt;&gt; "",VLOOKUP($A1855,'Student reference sheet'!$A$2:$V$2329, 5,FALSE), "")</f>
        <v/>
      </c>
      <c r="S1855" s="39" t="str">
        <f>IF($A1855 &lt;&gt; "",VLOOKUP($A1855,'Student reference sheet'!$A$2:$V$2329, 6,FALSE), "")</f>
        <v/>
      </c>
      <c r="T1855" s="30" t="str">
        <f>IF($A1855 = "","",
IF(VLOOKUP($A1855,'Student reference sheet'!$A$2:$V$2329, 10,FALSE) = "Y", "Hispanic",
IF(VLOOKUP($A1855,'Student reference sheet'!$A$2:$V$2329,11,FALSE) &lt;&gt; "",
IF(VLOOKUP($A1855,'Student reference sheet'!$A$2:$V$2329,11,FALSE) = "UNK", "Unknown", VLOOKUP(VALUE(VLOOKUP($A1855,'Student reference sheet'!$A$2:$V$2329,11,FALSE)),'Ethnicity Reference'!$A$2:$B$22,2,FALSE)),
IF(VLOOKUP($A1855,'Student reference sheet'!$A$2:$V$2329,9,FALSE) &lt;&gt; "", VLOOKUP(VALUE(VLOOKUP($A1855,'Student reference sheet'!$A$2:$V$2329,9,FALSE)),'Ethnicity Reference'!$A$2:$B$22,2,FALSE),"Unknown"))))</f>
        <v/>
      </c>
      <c r="U1855" s="35"/>
    </row>
    <row r="1856" spans="1:21" ht="15.75">
      <c r="A1856" s="47"/>
      <c r="B1856" s="33"/>
      <c r="C1856" s="39" t="str">
        <f>IF($A1856 &lt;&gt; "",VLOOKUP($A1856,'Student reference sheet'!$A$2:$V$2329, 3,FALSE), "")</f>
        <v/>
      </c>
      <c r="D1856" s="39" t="str">
        <f>IF($A1856 &lt;&gt; "",VLOOKUP($A1856,'Student reference sheet'!$A$2:$V$2329, 2,FALSE), "")</f>
        <v/>
      </c>
      <c r="E1856" s="35"/>
      <c r="F1856" s="34"/>
      <c r="G1856" s="40" t="str">
        <f t="shared" ca="1" si="87"/>
        <v/>
      </c>
      <c r="H1856" s="40" t="str">
        <f t="shared" ca="1" si="88"/>
        <v/>
      </c>
      <c r="I1856" s="36" t="str">
        <f>IF($A1856 = "", "",
IF(COUNTIF(MINIMUM_DAY_DATES[], Attendance!J1856) &gt; 0, VLOOKUP(Attendance!$G1856,MINIMUM_DAY_PERIOD_SCHEDULE[], 2,TRUE),
IF(COUNTIF(RALLY_DATES[], Attendance!J1856) &gt; 0, VLOOKUP(Attendance!$G1856,RALLY_PERIOD_SCHEDULE[], 2,TRUE),
IF(WEEKDAY(Attendance!$J1856) = 2,
       IF(COUNTIF(FINALS_WEEK_MONDAY_DATE[],Attendance!$J1856) &gt; 0, VLOOKUP(Attendance!$G1856,FINALS_WEEK_MONDAY_PERIOD_SCHEDULE[],2,TRUE),
       VLOOKUP(Attendance!$G1856,REGULAR_WEEK_SCHEDULE[],6,TRUE)),
IF(WEEKDAY($J1856) = 3,
       IF(COUNTIF(FINALS_WEEK_TUESDAY_DATE[],Attendance!$J1856) &gt; 0, VLOOKUP(Attendance!$G1856,FINALS_WEEK_TUESDAY_PERIOD_SCHEDULE[],2,TRUE),
       VLOOKUP(Attendance!$G1856,REGULAR_WEEK_SCHEDULE[[Tuesday]:[Period]],5,TRUE)),
IF(WEEKDAY(Attendance!$J1856) = 4,
        IF(COUNTIF(BLOCK_WEDNESDAY_DATES[],Attendance!$J1856) &gt; 0, VLOOKUP(Attendance!$G1856,BLOCK_WEDNESDAY_PERIOD_SCHEDULE[],2,TRUE),
        IF(COUNTIF(FINALS_WEEK_WEDNESDAY_DATE[],Attendance!$J1856) &gt; 0, VLOOKUP(Attendance!$G1856,FINALS_WEEK_WEDNESDAY_PERIOD_SCHEDULE[],2,TRUE),
       VLOOKUP(Attendance!$G1856,REGULAR_WEEK_SCHEDULE[[Wednesday]:[Period]],4,TRUE))),
IF(WEEKDAY($J1856) = 5,
       IF(COUNTIF(BLOCK_THURSDAY_DATES[],Attendance!$J1856) &gt; 0, VLOOKUP(Attendance!$G1856,BLOCK_THURSDAY_PERIOD_SCHEDULE[],2,TRUE),
       IF(COUNTIF(FINALS_WEEK_THURSDAY_DATE[],Attendance!$J1856) &gt; 0, VLOOKUP(Attendance!$G1856,FINALS_WEEK_THURSDAY_PERIOD_SCHEDULE[],2,TRUE),
       VLOOKUP(Attendance!$G1856,REGULAR_WEEK_SCHEDULE[[Thursday]:[Period]],3,TRUE))),
IF(WEEKDAY(Attendance!$J1856) = 6,
       IF(COUNTIF(FINALS_WEEK_FRIDAY_DATE[],Attendance!$J1856) &gt; 0, VLOOKUP(Attendance!$G1856,FINALS_WEEK_FRIDAY_PERIOD_SCHEDULE[],2,TRUE),
       VLOOKUP(Attendance!$G1856,REGULAR_WEEK_SCHEDULE[[Friday]:[Period]],2,TRUE))))))))))</f>
        <v/>
      </c>
      <c r="J1856" s="41" t="str">
        <f t="shared" ca="1" si="89"/>
        <v/>
      </c>
      <c r="K1856" s="41" t="str">
        <f>IF($A1856 &lt;&gt; "",VLOOKUP($A1856,'Student reference sheet'!$A$2:$V$2329, 7,FALSE), "")</f>
        <v/>
      </c>
      <c r="L1856" s="30" t="str">
        <f>IF($A1856 ="", "", VLOOKUP($A1856, 'Student reference sheet'!$A$2:$Z$2603,23,FALSE))</f>
        <v/>
      </c>
      <c r="M1856" s="30" t="str">
        <f>IF($A1856 ="", "", VLOOKUP($A1856, 'Student reference sheet'!$A$2:$Z$2603,24,FALSE))</f>
        <v/>
      </c>
      <c r="N1856" s="30" t="str">
        <f>IF($A1856 ="", "", VLOOKUP($A1856, 'Student reference sheet'!$A$2:$Z$2603,26,FALSE))</f>
        <v/>
      </c>
      <c r="O1856" s="30" t="str">
        <f>IF($A1856 ="", "", VLOOKUP($A1856, 'Student reference sheet'!$A$2:$Z$2603,25,FALSE))</f>
        <v/>
      </c>
      <c r="P1856" s="39" t="str">
        <f>IF($A1856 = "", "", IF(OR(VLOOKUP($A1856,'Student reference sheet'!$A$2:$V$2400,8,FALSE) = "R",  VLOOKUP($A1856,'Student reference sheet'!$A$2:$V$2400,8,FALSE) = "L"), "X", ""))</f>
        <v/>
      </c>
      <c r="Q1856" s="39" t="str">
        <f>IF($A1856 ="", "", VLOOKUP($A1856, 'Student reference sheet'!$A$2:$V$2603,22,FALSE))</f>
        <v/>
      </c>
      <c r="R1856" s="39" t="str">
        <f>IF($A1856 &lt;&gt; "",VLOOKUP($A1856,'Student reference sheet'!$A$2:$V$2329, 5,FALSE), "")</f>
        <v/>
      </c>
      <c r="S1856" s="39" t="str">
        <f>IF($A1856 &lt;&gt; "",VLOOKUP($A1856,'Student reference sheet'!$A$2:$V$2329, 6,FALSE), "")</f>
        <v/>
      </c>
      <c r="T1856" s="30" t="str">
        <f>IF($A1856 = "","",
IF(VLOOKUP($A1856,'Student reference sheet'!$A$2:$V$2329, 10,FALSE) = "Y", "Hispanic",
IF(VLOOKUP($A1856,'Student reference sheet'!$A$2:$V$2329,11,FALSE) &lt;&gt; "",
IF(VLOOKUP($A1856,'Student reference sheet'!$A$2:$V$2329,11,FALSE) = "UNK", "Unknown", VLOOKUP(VALUE(VLOOKUP($A1856,'Student reference sheet'!$A$2:$V$2329,11,FALSE)),'Ethnicity Reference'!$A$2:$B$22,2,FALSE)),
IF(VLOOKUP($A1856,'Student reference sheet'!$A$2:$V$2329,9,FALSE) &lt;&gt; "", VLOOKUP(VALUE(VLOOKUP($A1856,'Student reference sheet'!$A$2:$V$2329,9,FALSE)),'Ethnicity Reference'!$A$2:$B$22,2,FALSE),"Unknown"))))</f>
        <v/>
      </c>
      <c r="U1856" s="35"/>
    </row>
    <row r="1857" spans="1:21" ht="15.75">
      <c r="A1857" s="47"/>
      <c r="B1857" s="33"/>
      <c r="C1857" s="39" t="str">
        <f>IF($A1857 &lt;&gt; "",VLOOKUP($A1857,'Student reference sheet'!$A$2:$V$2329, 3,FALSE), "")</f>
        <v/>
      </c>
      <c r="D1857" s="39" t="str">
        <f>IF($A1857 &lt;&gt; "",VLOOKUP($A1857,'Student reference sheet'!$A$2:$V$2329, 2,FALSE), "")</f>
        <v/>
      </c>
      <c r="E1857" s="35"/>
      <c r="F1857" s="34"/>
      <c r="G1857" s="40" t="str">
        <f t="shared" ca="1" si="87"/>
        <v/>
      </c>
      <c r="H1857" s="40" t="str">
        <f t="shared" ca="1" si="88"/>
        <v/>
      </c>
      <c r="I1857" s="36" t="str">
        <f>IF($A1857 = "", "",
IF(COUNTIF(MINIMUM_DAY_DATES[], Attendance!J1857) &gt; 0, VLOOKUP(Attendance!$G1857,MINIMUM_DAY_PERIOD_SCHEDULE[], 2,TRUE),
IF(COUNTIF(RALLY_DATES[], Attendance!J1857) &gt; 0, VLOOKUP(Attendance!$G1857,RALLY_PERIOD_SCHEDULE[], 2,TRUE),
IF(WEEKDAY(Attendance!$J1857) = 2,
       IF(COUNTIF(FINALS_WEEK_MONDAY_DATE[],Attendance!$J1857) &gt; 0, VLOOKUP(Attendance!$G1857,FINALS_WEEK_MONDAY_PERIOD_SCHEDULE[],2,TRUE),
       VLOOKUP(Attendance!$G1857,REGULAR_WEEK_SCHEDULE[],6,TRUE)),
IF(WEEKDAY($J1857) = 3,
       IF(COUNTIF(FINALS_WEEK_TUESDAY_DATE[],Attendance!$J1857) &gt; 0, VLOOKUP(Attendance!$G1857,FINALS_WEEK_TUESDAY_PERIOD_SCHEDULE[],2,TRUE),
       VLOOKUP(Attendance!$G1857,REGULAR_WEEK_SCHEDULE[[Tuesday]:[Period]],5,TRUE)),
IF(WEEKDAY(Attendance!$J1857) = 4,
        IF(COUNTIF(BLOCK_WEDNESDAY_DATES[],Attendance!$J1857) &gt; 0, VLOOKUP(Attendance!$G1857,BLOCK_WEDNESDAY_PERIOD_SCHEDULE[],2,TRUE),
        IF(COUNTIF(FINALS_WEEK_WEDNESDAY_DATE[],Attendance!$J1857) &gt; 0, VLOOKUP(Attendance!$G1857,FINALS_WEEK_WEDNESDAY_PERIOD_SCHEDULE[],2,TRUE),
       VLOOKUP(Attendance!$G1857,REGULAR_WEEK_SCHEDULE[[Wednesday]:[Period]],4,TRUE))),
IF(WEEKDAY($J1857) = 5,
       IF(COUNTIF(BLOCK_THURSDAY_DATES[],Attendance!$J1857) &gt; 0, VLOOKUP(Attendance!$G1857,BLOCK_THURSDAY_PERIOD_SCHEDULE[],2,TRUE),
       IF(COUNTIF(FINALS_WEEK_THURSDAY_DATE[],Attendance!$J1857) &gt; 0, VLOOKUP(Attendance!$G1857,FINALS_WEEK_THURSDAY_PERIOD_SCHEDULE[],2,TRUE),
       VLOOKUP(Attendance!$G1857,REGULAR_WEEK_SCHEDULE[[Thursday]:[Period]],3,TRUE))),
IF(WEEKDAY(Attendance!$J1857) = 6,
       IF(COUNTIF(FINALS_WEEK_FRIDAY_DATE[],Attendance!$J1857) &gt; 0, VLOOKUP(Attendance!$G1857,FINALS_WEEK_FRIDAY_PERIOD_SCHEDULE[],2,TRUE),
       VLOOKUP(Attendance!$G1857,REGULAR_WEEK_SCHEDULE[[Friday]:[Period]],2,TRUE))))))))))</f>
        <v/>
      </c>
      <c r="J1857" s="41" t="str">
        <f t="shared" ca="1" si="89"/>
        <v/>
      </c>
      <c r="K1857" s="41" t="str">
        <f>IF($A1857 &lt;&gt; "",VLOOKUP($A1857,'Student reference sheet'!$A$2:$V$2329, 7,FALSE), "")</f>
        <v/>
      </c>
      <c r="L1857" s="30" t="str">
        <f>IF($A1857 ="", "", VLOOKUP($A1857, 'Student reference sheet'!$A$2:$Z$2603,23,FALSE))</f>
        <v/>
      </c>
      <c r="M1857" s="30" t="str">
        <f>IF($A1857 ="", "", VLOOKUP($A1857, 'Student reference sheet'!$A$2:$Z$2603,24,FALSE))</f>
        <v/>
      </c>
      <c r="N1857" s="30" t="str">
        <f>IF($A1857 ="", "", VLOOKUP($A1857, 'Student reference sheet'!$A$2:$Z$2603,26,FALSE))</f>
        <v/>
      </c>
      <c r="O1857" s="30" t="str">
        <f>IF($A1857 ="", "", VLOOKUP($A1857, 'Student reference sheet'!$A$2:$Z$2603,25,FALSE))</f>
        <v/>
      </c>
      <c r="P1857" s="39" t="str">
        <f>IF($A1857 = "", "", IF(OR(VLOOKUP($A1857,'Student reference sheet'!$A$2:$V$2400,8,FALSE) = "R",  VLOOKUP($A1857,'Student reference sheet'!$A$2:$V$2400,8,FALSE) = "L"), "X", ""))</f>
        <v/>
      </c>
      <c r="Q1857" s="39" t="str">
        <f>IF($A1857 ="", "", VLOOKUP($A1857, 'Student reference sheet'!$A$2:$V$2603,22,FALSE))</f>
        <v/>
      </c>
      <c r="R1857" s="39" t="str">
        <f>IF($A1857 &lt;&gt; "",VLOOKUP($A1857,'Student reference sheet'!$A$2:$V$2329, 5,FALSE), "")</f>
        <v/>
      </c>
      <c r="S1857" s="39" t="str">
        <f>IF($A1857 &lt;&gt; "",VLOOKUP($A1857,'Student reference sheet'!$A$2:$V$2329, 6,FALSE), "")</f>
        <v/>
      </c>
      <c r="T1857" s="30" t="str">
        <f>IF($A1857 = "","",
IF(VLOOKUP($A1857,'Student reference sheet'!$A$2:$V$2329, 10,FALSE) = "Y", "Hispanic",
IF(VLOOKUP($A1857,'Student reference sheet'!$A$2:$V$2329,11,FALSE) &lt;&gt; "",
IF(VLOOKUP($A1857,'Student reference sheet'!$A$2:$V$2329,11,FALSE) = "UNK", "Unknown", VLOOKUP(VALUE(VLOOKUP($A1857,'Student reference sheet'!$A$2:$V$2329,11,FALSE)),'Ethnicity Reference'!$A$2:$B$22,2,FALSE)),
IF(VLOOKUP($A1857,'Student reference sheet'!$A$2:$V$2329,9,FALSE) &lt;&gt; "", VLOOKUP(VALUE(VLOOKUP($A1857,'Student reference sheet'!$A$2:$V$2329,9,FALSE)),'Ethnicity Reference'!$A$2:$B$22,2,FALSE),"Unknown"))))</f>
        <v/>
      </c>
      <c r="U1857" s="35"/>
    </row>
    <row r="1858" spans="1:21" ht="15.75">
      <c r="A1858" s="47"/>
      <c r="B1858" s="33"/>
      <c r="C1858" s="39" t="str">
        <f>IF($A1858 &lt;&gt; "",VLOOKUP($A1858,'Student reference sheet'!$A$2:$V$2329, 3,FALSE), "")</f>
        <v/>
      </c>
      <c r="D1858" s="39" t="str">
        <f>IF($A1858 &lt;&gt; "",VLOOKUP($A1858,'Student reference sheet'!$A$2:$V$2329, 2,FALSE), "")</f>
        <v/>
      </c>
      <c r="E1858" s="35"/>
      <c r="F1858" s="34"/>
      <c r="G1858" s="40" t="str">
        <f t="shared" ca="1" si="87"/>
        <v/>
      </c>
      <c r="H1858" s="40" t="str">
        <f t="shared" ca="1" si="88"/>
        <v/>
      </c>
      <c r="I1858" s="36" t="str">
        <f>IF($A1858 = "", "",
IF(COUNTIF(MINIMUM_DAY_DATES[], Attendance!J1858) &gt; 0, VLOOKUP(Attendance!$G1858,MINIMUM_DAY_PERIOD_SCHEDULE[], 2,TRUE),
IF(COUNTIF(RALLY_DATES[], Attendance!J1858) &gt; 0, VLOOKUP(Attendance!$G1858,RALLY_PERIOD_SCHEDULE[], 2,TRUE),
IF(WEEKDAY(Attendance!$J1858) = 2,
       IF(COUNTIF(FINALS_WEEK_MONDAY_DATE[],Attendance!$J1858) &gt; 0, VLOOKUP(Attendance!$G1858,FINALS_WEEK_MONDAY_PERIOD_SCHEDULE[],2,TRUE),
       VLOOKUP(Attendance!$G1858,REGULAR_WEEK_SCHEDULE[],6,TRUE)),
IF(WEEKDAY($J1858) = 3,
       IF(COUNTIF(FINALS_WEEK_TUESDAY_DATE[],Attendance!$J1858) &gt; 0, VLOOKUP(Attendance!$G1858,FINALS_WEEK_TUESDAY_PERIOD_SCHEDULE[],2,TRUE),
       VLOOKUP(Attendance!$G1858,REGULAR_WEEK_SCHEDULE[[Tuesday]:[Period]],5,TRUE)),
IF(WEEKDAY(Attendance!$J1858) = 4,
        IF(COUNTIF(BLOCK_WEDNESDAY_DATES[],Attendance!$J1858) &gt; 0, VLOOKUP(Attendance!$G1858,BLOCK_WEDNESDAY_PERIOD_SCHEDULE[],2,TRUE),
        IF(COUNTIF(FINALS_WEEK_WEDNESDAY_DATE[],Attendance!$J1858) &gt; 0, VLOOKUP(Attendance!$G1858,FINALS_WEEK_WEDNESDAY_PERIOD_SCHEDULE[],2,TRUE),
       VLOOKUP(Attendance!$G1858,REGULAR_WEEK_SCHEDULE[[Wednesday]:[Period]],4,TRUE))),
IF(WEEKDAY($J1858) = 5,
       IF(COUNTIF(BLOCK_THURSDAY_DATES[],Attendance!$J1858) &gt; 0, VLOOKUP(Attendance!$G1858,BLOCK_THURSDAY_PERIOD_SCHEDULE[],2,TRUE),
       IF(COUNTIF(FINALS_WEEK_THURSDAY_DATE[],Attendance!$J1858) &gt; 0, VLOOKUP(Attendance!$G1858,FINALS_WEEK_THURSDAY_PERIOD_SCHEDULE[],2,TRUE),
       VLOOKUP(Attendance!$G1858,REGULAR_WEEK_SCHEDULE[[Thursday]:[Period]],3,TRUE))),
IF(WEEKDAY(Attendance!$J1858) = 6,
       IF(COUNTIF(FINALS_WEEK_FRIDAY_DATE[],Attendance!$J1858) &gt; 0, VLOOKUP(Attendance!$G1858,FINALS_WEEK_FRIDAY_PERIOD_SCHEDULE[],2,TRUE),
       VLOOKUP(Attendance!$G1858,REGULAR_WEEK_SCHEDULE[[Friday]:[Period]],2,TRUE))))))))))</f>
        <v/>
      </c>
      <c r="J1858" s="41" t="str">
        <f t="shared" ca="1" si="89"/>
        <v/>
      </c>
      <c r="K1858" s="41" t="str">
        <f>IF($A1858 &lt;&gt; "",VLOOKUP($A1858,'Student reference sheet'!$A$2:$V$2329, 7,FALSE), "")</f>
        <v/>
      </c>
      <c r="L1858" s="30" t="str">
        <f>IF($A1858 ="", "", VLOOKUP($A1858, 'Student reference sheet'!$A$2:$Z$2603,23,FALSE))</f>
        <v/>
      </c>
      <c r="M1858" s="30" t="str">
        <f>IF($A1858 ="", "", VLOOKUP($A1858, 'Student reference sheet'!$A$2:$Z$2603,24,FALSE))</f>
        <v/>
      </c>
      <c r="N1858" s="30" t="str">
        <f>IF($A1858 ="", "", VLOOKUP($A1858, 'Student reference sheet'!$A$2:$Z$2603,26,FALSE))</f>
        <v/>
      </c>
      <c r="O1858" s="30" t="str">
        <f>IF($A1858 ="", "", VLOOKUP($A1858, 'Student reference sheet'!$A$2:$Z$2603,25,FALSE))</f>
        <v/>
      </c>
      <c r="P1858" s="39" t="str">
        <f>IF($A1858 = "", "", IF(OR(VLOOKUP($A1858,'Student reference sheet'!$A$2:$V$2400,8,FALSE) = "R",  VLOOKUP($A1858,'Student reference sheet'!$A$2:$V$2400,8,FALSE) = "L"), "X", ""))</f>
        <v/>
      </c>
      <c r="Q1858" s="39" t="str">
        <f>IF($A1858 ="", "", VLOOKUP($A1858, 'Student reference sheet'!$A$2:$V$2603,22,FALSE))</f>
        <v/>
      </c>
      <c r="R1858" s="39" t="str">
        <f>IF($A1858 &lt;&gt; "",VLOOKUP($A1858,'Student reference sheet'!$A$2:$V$2329, 5,FALSE), "")</f>
        <v/>
      </c>
      <c r="S1858" s="39" t="str">
        <f>IF($A1858 &lt;&gt; "",VLOOKUP($A1858,'Student reference sheet'!$A$2:$V$2329, 6,FALSE), "")</f>
        <v/>
      </c>
      <c r="T1858" s="30" t="str">
        <f>IF($A1858 = "","",
IF(VLOOKUP($A1858,'Student reference sheet'!$A$2:$V$2329, 10,FALSE) = "Y", "Hispanic",
IF(VLOOKUP($A1858,'Student reference sheet'!$A$2:$V$2329,11,FALSE) &lt;&gt; "",
IF(VLOOKUP($A1858,'Student reference sheet'!$A$2:$V$2329,11,FALSE) = "UNK", "Unknown", VLOOKUP(VALUE(VLOOKUP($A1858,'Student reference sheet'!$A$2:$V$2329,11,FALSE)),'Ethnicity Reference'!$A$2:$B$22,2,FALSE)),
IF(VLOOKUP($A1858,'Student reference sheet'!$A$2:$V$2329,9,FALSE) &lt;&gt; "", VLOOKUP(VALUE(VLOOKUP($A1858,'Student reference sheet'!$A$2:$V$2329,9,FALSE)),'Ethnicity Reference'!$A$2:$B$22,2,FALSE),"Unknown"))))</f>
        <v/>
      </c>
      <c r="U1858" s="35"/>
    </row>
    <row r="1859" spans="1:21" ht="15.75">
      <c r="A1859" s="47"/>
      <c r="B1859" s="33"/>
      <c r="C1859" s="39" t="str">
        <f>IF($A1859 &lt;&gt; "",VLOOKUP($A1859,'Student reference sheet'!$A$2:$V$2329, 3,FALSE), "")</f>
        <v/>
      </c>
      <c r="D1859" s="39" t="str">
        <f>IF($A1859 &lt;&gt; "",VLOOKUP($A1859,'Student reference sheet'!$A$2:$V$2329, 2,FALSE), "")</f>
        <v/>
      </c>
      <c r="E1859" s="35"/>
      <c r="F1859" s="34"/>
      <c r="G1859" s="40" t="str">
        <f t="shared" ca="1" si="87"/>
        <v/>
      </c>
      <c r="H1859" s="40" t="str">
        <f t="shared" ca="1" si="88"/>
        <v/>
      </c>
      <c r="I1859" s="36" t="str">
        <f>IF($A1859 = "", "",
IF(COUNTIF(MINIMUM_DAY_DATES[], Attendance!J1859) &gt; 0, VLOOKUP(Attendance!$G1859,MINIMUM_DAY_PERIOD_SCHEDULE[], 2,TRUE),
IF(COUNTIF(RALLY_DATES[], Attendance!J1859) &gt; 0, VLOOKUP(Attendance!$G1859,RALLY_PERIOD_SCHEDULE[], 2,TRUE),
IF(WEEKDAY(Attendance!$J1859) = 2,
       IF(COUNTIF(FINALS_WEEK_MONDAY_DATE[],Attendance!$J1859) &gt; 0, VLOOKUP(Attendance!$G1859,FINALS_WEEK_MONDAY_PERIOD_SCHEDULE[],2,TRUE),
       VLOOKUP(Attendance!$G1859,REGULAR_WEEK_SCHEDULE[],6,TRUE)),
IF(WEEKDAY($J1859) = 3,
       IF(COUNTIF(FINALS_WEEK_TUESDAY_DATE[],Attendance!$J1859) &gt; 0, VLOOKUP(Attendance!$G1859,FINALS_WEEK_TUESDAY_PERIOD_SCHEDULE[],2,TRUE),
       VLOOKUP(Attendance!$G1859,REGULAR_WEEK_SCHEDULE[[Tuesday]:[Period]],5,TRUE)),
IF(WEEKDAY(Attendance!$J1859) = 4,
        IF(COUNTIF(BLOCK_WEDNESDAY_DATES[],Attendance!$J1859) &gt; 0, VLOOKUP(Attendance!$G1859,BLOCK_WEDNESDAY_PERIOD_SCHEDULE[],2,TRUE),
        IF(COUNTIF(FINALS_WEEK_WEDNESDAY_DATE[],Attendance!$J1859) &gt; 0, VLOOKUP(Attendance!$G1859,FINALS_WEEK_WEDNESDAY_PERIOD_SCHEDULE[],2,TRUE),
       VLOOKUP(Attendance!$G1859,REGULAR_WEEK_SCHEDULE[[Wednesday]:[Period]],4,TRUE))),
IF(WEEKDAY($J1859) = 5,
       IF(COUNTIF(BLOCK_THURSDAY_DATES[],Attendance!$J1859) &gt; 0, VLOOKUP(Attendance!$G1859,BLOCK_THURSDAY_PERIOD_SCHEDULE[],2,TRUE),
       IF(COUNTIF(FINALS_WEEK_THURSDAY_DATE[],Attendance!$J1859) &gt; 0, VLOOKUP(Attendance!$G1859,FINALS_WEEK_THURSDAY_PERIOD_SCHEDULE[],2,TRUE),
       VLOOKUP(Attendance!$G1859,REGULAR_WEEK_SCHEDULE[[Thursday]:[Period]],3,TRUE))),
IF(WEEKDAY(Attendance!$J1859) = 6,
       IF(COUNTIF(FINALS_WEEK_FRIDAY_DATE[],Attendance!$J1859) &gt; 0, VLOOKUP(Attendance!$G1859,FINALS_WEEK_FRIDAY_PERIOD_SCHEDULE[],2,TRUE),
       VLOOKUP(Attendance!$G1859,REGULAR_WEEK_SCHEDULE[[Friday]:[Period]],2,TRUE))))))))))</f>
        <v/>
      </c>
      <c r="J1859" s="41" t="str">
        <f t="shared" ca="1" si="89"/>
        <v/>
      </c>
      <c r="K1859" s="41" t="str">
        <f>IF($A1859 &lt;&gt; "",VLOOKUP($A1859,'Student reference sheet'!$A$2:$V$2329, 7,FALSE), "")</f>
        <v/>
      </c>
      <c r="L1859" s="30" t="str">
        <f>IF($A1859 ="", "", VLOOKUP($A1859, 'Student reference sheet'!$A$2:$Z$2603,23,FALSE))</f>
        <v/>
      </c>
      <c r="M1859" s="30" t="str">
        <f>IF($A1859 ="", "", VLOOKUP($A1859, 'Student reference sheet'!$A$2:$Z$2603,24,FALSE))</f>
        <v/>
      </c>
      <c r="N1859" s="30" t="str">
        <f>IF($A1859 ="", "", VLOOKUP($A1859, 'Student reference sheet'!$A$2:$Z$2603,26,FALSE))</f>
        <v/>
      </c>
      <c r="O1859" s="30" t="str">
        <f>IF($A1859 ="", "", VLOOKUP($A1859, 'Student reference sheet'!$A$2:$Z$2603,25,FALSE))</f>
        <v/>
      </c>
      <c r="P1859" s="39" t="str">
        <f>IF($A1859 = "", "", IF(OR(VLOOKUP($A1859,'Student reference sheet'!$A$2:$V$2400,8,FALSE) = "R",  VLOOKUP($A1859,'Student reference sheet'!$A$2:$V$2400,8,FALSE) = "L"), "X", ""))</f>
        <v/>
      </c>
      <c r="Q1859" s="39" t="str">
        <f>IF($A1859 ="", "", VLOOKUP($A1859, 'Student reference sheet'!$A$2:$V$2603,22,FALSE))</f>
        <v/>
      </c>
      <c r="R1859" s="39" t="str">
        <f>IF($A1859 &lt;&gt; "",VLOOKUP($A1859,'Student reference sheet'!$A$2:$V$2329, 5,FALSE), "")</f>
        <v/>
      </c>
      <c r="S1859" s="39" t="str">
        <f>IF($A1859 &lt;&gt; "",VLOOKUP($A1859,'Student reference sheet'!$A$2:$V$2329, 6,FALSE), "")</f>
        <v/>
      </c>
      <c r="T1859" s="30" t="str">
        <f>IF($A1859 = "","",
IF(VLOOKUP($A1859,'Student reference sheet'!$A$2:$V$2329, 10,FALSE) = "Y", "Hispanic",
IF(VLOOKUP($A1859,'Student reference sheet'!$A$2:$V$2329,11,FALSE) &lt;&gt; "",
IF(VLOOKUP($A1859,'Student reference sheet'!$A$2:$V$2329,11,FALSE) = "UNK", "Unknown", VLOOKUP(VALUE(VLOOKUP($A1859,'Student reference sheet'!$A$2:$V$2329,11,FALSE)),'Ethnicity Reference'!$A$2:$B$22,2,FALSE)),
IF(VLOOKUP($A1859,'Student reference sheet'!$A$2:$V$2329,9,FALSE) &lt;&gt; "", VLOOKUP(VALUE(VLOOKUP($A1859,'Student reference sheet'!$A$2:$V$2329,9,FALSE)),'Ethnicity Reference'!$A$2:$B$22,2,FALSE),"Unknown"))))</f>
        <v/>
      </c>
      <c r="U1859" s="35"/>
    </row>
    <row r="1860" spans="1:21" ht="15.75">
      <c r="A1860" s="47"/>
      <c r="B1860" s="33"/>
      <c r="C1860" s="39" t="str">
        <f>IF($A1860 &lt;&gt; "",VLOOKUP($A1860,'Student reference sheet'!$A$2:$V$2329, 3,FALSE), "")</f>
        <v/>
      </c>
      <c r="D1860" s="39" t="str">
        <f>IF($A1860 &lt;&gt; "",VLOOKUP($A1860,'Student reference sheet'!$A$2:$V$2329, 2,FALSE), "")</f>
        <v/>
      </c>
      <c r="E1860" s="35"/>
      <c r="F1860" s="34"/>
      <c r="G1860" s="40" t="str">
        <f t="shared" ca="1" si="87"/>
        <v/>
      </c>
      <c r="H1860" s="40" t="str">
        <f t="shared" ca="1" si="88"/>
        <v/>
      </c>
      <c r="I1860" s="36" t="str">
        <f>IF($A1860 = "", "",
IF(COUNTIF(MINIMUM_DAY_DATES[], Attendance!J1860) &gt; 0, VLOOKUP(Attendance!$G1860,MINIMUM_DAY_PERIOD_SCHEDULE[], 2,TRUE),
IF(COUNTIF(RALLY_DATES[], Attendance!J1860) &gt; 0, VLOOKUP(Attendance!$G1860,RALLY_PERIOD_SCHEDULE[], 2,TRUE),
IF(WEEKDAY(Attendance!$J1860) = 2,
       IF(COUNTIF(FINALS_WEEK_MONDAY_DATE[],Attendance!$J1860) &gt; 0, VLOOKUP(Attendance!$G1860,FINALS_WEEK_MONDAY_PERIOD_SCHEDULE[],2,TRUE),
       VLOOKUP(Attendance!$G1860,REGULAR_WEEK_SCHEDULE[],6,TRUE)),
IF(WEEKDAY($J1860) = 3,
       IF(COUNTIF(FINALS_WEEK_TUESDAY_DATE[],Attendance!$J1860) &gt; 0, VLOOKUP(Attendance!$G1860,FINALS_WEEK_TUESDAY_PERIOD_SCHEDULE[],2,TRUE),
       VLOOKUP(Attendance!$G1860,REGULAR_WEEK_SCHEDULE[[Tuesday]:[Period]],5,TRUE)),
IF(WEEKDAY(Attendance!$J1860) = 4,
        IF(COUNTIF(BLOCK_WEDNESDAY_DATES[],Attendance!$J1860) &gt; 0, VLOOKUP(Attendance!$G1860,BLOCK_WEDNESDAY_PERIOD_SCHEDULE[],2,TRUE),
        IF(COUNTIF(FINALS_WEEK_WEDNESDAY_DATE[],Attendance!$J1860) &gt; 0, VLOOKUP(Attendance!$G1860,FINALS_WEEK_WEDNESDAY_PERIOD_SCHEDULE[],2,TRUE),
       VLOOKUP(Attendance!$G1860,REGULAR_WEEK_SCHEDULE[[Wednesday]:[Period]],4,TRUE))),
IF(WEEKDAY($J1860) = 5,
       IF(COUNTIF(BLOCK_THURSDAY_DATES[],Attendance!$J1860) &gt; 0, VLOOKUP(Attendance!$G1860,BLOCK_THURSDAY_PERIOD_SCHEDULE[],2,TRUE),
       IF(COUNTIF(FINALS_WEEK_THURSDAY_DATE[],Attendance!$J1860) &gt; 0, VLOOKUP(Attendance!$G1860,FINALS_WEEK_THURSDAY_PERIOD_SCHEDULE[],2,TRUE),
       VLOOKUP(Attendance!$G1860,REGULAR_WEEK_SCHEDULE[[Thursday]:[Period]],3,TRUE))),
IF(WEEKDAY(Attendance!$J1860) = 6,
       IF(COUNTIF(FINALS_WEEK_FRIDAY_DATE[],Attendance!$J1860) &gt; 0, VLOOKUP(Attendance!$G1860,FINALS_WEEK_FRIDAY_PERIOD_SCHEDULE[],2,TRUE),
       VLOOKUP(Attendance!$G1860,REGULAR_WEEK_SCHEDULE[[Friday]:[Period]],2,TRUE))))))))))</f>
        <v/>
      </c>
      <c r="J1860" s="41" t="str">
        <f t="shared" ca="1" si="89"/>
        <v/>
      </c>
      <c r="K1860" s="41" t="str">
        <f>IF($A1860 &lt;&gt; "",VLOOKUP($A1860,'Student reference sheet'!$A$2:$V$2329, 7,FALSE), "")</f>
        <v/>
      </c>
      <c r="L1860" s="30" t="str">
        <f>IF($A1860 ="", "", VLOOKUP($A1860, 'Student reference sheet'!$A$2:$Z$2603,23,FALSE))</f>
        <v/>
      </c>
      <c r="M1860" s="30" t="str">
        <f>IF($A1860 ="", "", VLOOKUP($A1860, 'Student reference sheet'!$A$2:$Z$2603,24,FALSE))</f>
        <v/>
      </c>
      <c r="N1860" s="30" t="str">
        <f>IF($A1860 ="", "", VLOOKUP($A1860, 'Student reference sheet'!$A$2:$Z$2603,26,FALSE))</f>
        <v/>
      </c>
      <c r="O1860" s="30" t="str">
        <f>IF($A1860 ="", "", VLOOKUP($A1860, 'Student reference sheet'!$A$2:$Z$2603,25,FALSE))</f>
        <v/>
      </c>
      <c r="P1860" s="39" t="str">
        <f>IF($A1860 = "", "", IF(OR(VLOOKUP($A1860,'Student reference sheet'!$A$2:$V$2400,8,FALSE) = "R",  VLOOKUP($A1860,'Student reference sheet'!$A$2:$V$2400,8,FALSE) = "L"), "X", ""))</f>
        <v/>
      </c>
      <c r="Q1860" s="39" t="str">
        <f>IF($A1860 ="", "", VLOOKUP($A1860, 'Student reference sheet'!$A$2:$V$2603,22,FALSE))</f>
        <v/>
      </c>
      <c r="R1860" s="39" t="str">
        <f>IF($A1860 &lt;&gt; "",VLOOKUP($A1860,'Student reference sheet'!$A$2:$V$2329, 5,FALSE), "")</f>
        <v/>
      </c>
      <c r="S1860" s="39" t="str">
        <f>IF($A1860 &lt;&gt; "",VLOOKUP($A1860,'Student reference sheet'!$A$2:$V$2329, 6,FALSE), "")</f>
        <v/>
      </c>
      <c r="T1860" s="30" t="str">
        <f>IF($A1860 = "","",
IF(VLOOKUP($A1860,'Student reference sheet'!$A$2:$V$2329, 10,FALSE) = "Y", "Hispanic",
IF(VLOOKUP($A1860,'Student reference sheet'!$A$2:$V$2329,11,FALSE) &lt;&gt; "",
IF(VLOOKUP($A1860,'Student reference sheet'!$A$2:$V$2329,11,FALSE) = "UNK", "Unknown", VLOOKUP(VALUE(VLOOKUP($A1860,'Student reference sheet'!$A$2:$V$2329,11,FALSE)),'Ethnicity Reference'!$A$2:$B$22,2,FALSE)),
IF(VLOOKUP($A1860,'Student reference sheet'!$A$2:$V$2329,9,FALSE) &lt;&gt; "", VLOOKUP(VALUE(VLOOKUP($A1860,'Student reference sheet'!$A$2:$V$2329,9,FALSE)),'Ethnicity Reference'!$A$2:$B$22,2,FALSE),"Unknown"))))</f>
        <v/>
      </c>
      <c r="U1860" s="35"/>
    </row>
    <row r="1861" spans="1:21" ht="15.75">
      <c r="A1861" s="47"/>
      <c r="B1861" s="33"/>
      <c r="C1861" s="39" t="str">
        <f>IF($A1861 &lt;&gt; "",VLOOKUP($A1861,'Student reference sheet'!$A$2:$V$2329, 3,FALSE), "")</f>
        <v/>
      </c>
      <c r="D1861" s="39" t="str">
        <f>IF($A1861 &lt;&gt; "",VLOOKUP($A1861,'Student reference sheet'!$A$2:$V$2329, 2,FALSE), "")</f>
        <v/>
      </c>
      <c r="E1861" s="35"/>
      <c r="F1861" s="34"/>
      <c r="G1861" s="40" t="str">
        <f t="shared" ca="1" si="87"/>
        <v/>
      </c>
      <c r="H1861" s="40" t="str">
        <f t="shared" ca="1" si="88"/>
        <v/>
      </c>
      <c r="I1861" s="36" t="str">
        <f>IF($A1861 = "", "",
IF(COUNTIF(MINIMUM_DAY_DATES[], Attendance!J1861) &gt; 0, VLOOKUP(Attendance!$G1861,MINIMUM_DAY_PERIOD_SCHEDULE[], 2,TRUE),
IF(COUNTIF(RALLY_DATES[], Attendance!J1861) &gt; 0, VLOOKUP(Attendance!$G1861,RALLY_PERIOD_SCHEDULE[], 2,TRUE),
IF(WEEKDAY(Attendance!$J1861) = 2,
       IF(COUNTIF(FINALS_WEEK_MONDAY_DATE[],Attendance!$J1861) &gt; 0, VLOOKUP(Attendance!$G1861,FINALS_WEEK_MONDAY_PERIOD_SCHEDULE[],2,TRUE),
       VLOOKUP(Attendance!$G1861,REGULAR_WEEK_SCHEDULE[],6,TRUE)),
IF(WEEKDAY($J1861) = 3,
       IF(COUNTIF(FINALS_WEEK_TUESDAY_DATE[],Attendance!$J1861) &gt; 0, VLOOKUP(Attendance!$G1861,FINALS_WEEK_TUESDAY_PERIOD_SCHEDULE[],2,TRUE),
       VLOOKUP(Attendance!$G1861,REGULAR_WEEK_SCHEDULE[[Tuesday]:[Period]],5,TRUE)),
IF(WEEKDAY(Attendance!$J1861) = 4,
        IF(COUNTIF(BLOCK_WEDNESDAY_DATES[],Attendance!$J1861) &gt; 0, VLOOKUP(Attendance!$G1861,BLOCK_WEDNESDAY_PERIOD_SCHEDULE[],2,TRUE),
        IF(COUNTIF(FINALS_WEEK_WEDNESDAY_DATE[],Attendance!$J1861) &gt; 0, VLOOKUP(Attendance!$G1861,FINALS_WEEK_WEDNESDAY_PERIOD_SCHEDULE[],2,TRUE),
       VLOOKUP(Attendance!$G1861,REGULAR_WEEK_SCHEDULE[[Wednesday]:[Period]],4,TRUE))),
IF(WEEKDAY($J1861) = 5,
       IF(COUNTIF(BLOCK_THURSDAY_DATES[],Attendance!$J1861) &gt; 0, VLOOKUP(Attendance!$G1861,BLOCK_THURSDAY_PERIOD_SCHEDULE[],2,TRUE),
       IF(COUNTIF(FINALS_WEEK_THURSDAY_DATE[],Attendance!$J1861) &gt; 0, VLOOKUP(Attendance!$G1861,FINALS_WEEK_THURSDAY_PERIOD_SCHEDULE[],2,TRUE),
       VLOOKUP(Attendance!$G1861,REGULAR_WEEK_SCHEDULE[[Thursday]:[Period]],3,TRUE))),
IF(WEEKDAY(Attendance!$J1861) = 6,
       IF(COUNTIF(FINALS_WEEK_FRIDAY_DATE[],Attendance!$J1861) &gt; 0, VLOOKUP(Attendance!$G1861,FINALS_WEEK_FRIDAY_PERIOD_SCHEDULE[],2,TRUE),
       VLOOKUP(Attendance!$G1861,REGULAR_WEEK_SCHEDULE[[Friday]:[Period]],2,TRUE))))))))))</f>
        <v/>
      </c>
      <c r="J1861" s="41" t="str">
        <f t="shared" ca="1" si="89"/>
        <v/>
      </c>
      <c r="K1861" s="41" t="str">
        <f>IF($A1861 &lt;&gt; "",VLOOKUP($A1861,'Student reference sheet'!$A$2:$V$2329, 7,FALSE), "")</f>
        <v/>
      </c>
      <c r="L1861" s="30" t="str">
        <f>IF($A1861 ="", "", VLOOKUP($A1861, 'Student reference sheet'!$A$2:$Z$2603,23,FALSE))</f>
        <v/>
      </c>
      <c r="M1861" s="30" t="str">
        <f>IF($A1861 ="", "", VLOOKUP($A1861, 'Student reference sheet'!$A$2:$Z$2603,24,FALSE))</f>
        <v/>
      </c>
      <c r="N1861" s="30" t="str">
        <f>IF($A1861 ="", "", VLOOKUP($A1861, 'Student reference sheet'!$A$2:$Z$2603,26,FALSE))</f>
        <v/>
      </c>
      <c r="O1861" s="30" t="str">
        <f>IF($A1861 ="", "", VLOOKUP($A1861, 'Student reference sheet'!$A$2:$Z$2603,25,FALSE))</f>
        <v/>
      </c>
      <c r="P1861" s="39" t="str">
        <f>IF($A1861 = "", "", IF(OR(VLOOKUP($A1861,'Student reference sheet'!$A$2:$V$2400,8,FALSE) = "R",  VLOOKUP($A1861,'Student reference sheet'!$A$2:$V$2400,8,FALSE) = "L"), "X", ""))</f>
        <v/>
      </c>
      <c r="Q1861" s="39" t="str">
        <f>IF($A1861 ="", "", VLOOKUP($A1861, 'Student reference sheet'!$A$2:$V$2603,22,FALSE))</f>
        <v/>
      </c>
      <c r="R1861" s="39" t="str">
        <f>IF($A1861 &lt;&gt; "",VLOOKUP($A1861,'Student reference sheet'!$A$2:$V$2329, 5,FALSE), "")</f>
        <v/>
      </c>
      <c r="S1861" s="39" t="str">
        <f>IF($A1861 &lt;&gt; "",VLOOKUP($A1861,'Student reference sheet'!$A$2:$V$2329, 6,FALSE), "")</f>
        <v/>
      </c>
      <c r="T1861" s="30" t="str">
        <f>IF($A1861 = "","",
IF(VLOOKUP($A1861,'Student reference sheet'!$A$2:$V$2329, 10,FALSE) = "Y", "Hispanic",
IF(VLOOKUP($A1861,'Student reference sheet'!$A$2:$V$2329,11,FALSE) &lt;&gt; "",
IF(VLOOKUP($A1861,'Student reference sheet'!$A$2:$V$2329,11,FALSE) = "UNK", "Unknown", VLOOKUP(VALUE(VLOOKUP($A1861,'Student reference sheet'!$A$2:$V$2329,11,FALSE)),'Ethnicity Reference'!$A$2:$B$22,2,FALSE)),
IF(VLOOKUP($A1861,'Student reference sheet'!$A$2:$V$2329,9,FALSE) &lt;&gt; "", VLOOKUP(VALUE(VLOOKUP($A1861,'Student reference sheet'!$A$2:$V$2329,9,FALSE)),'Ethnicity Reference'!$A$2:$B$22,2,FALSE),"Unknown"))))</f>
        <v/>
      </c>
      <c r="U1861" s="35"/>
    </row>
    <row r="1862" spans="1:21" ht="15.75">
      <c r="A1862" s="47"/>
      <c r="B1862" s="33"/>
      <c r="C1862" s="39" t="str">
        <f>IF($A1862 &lt;&gt; "",VLOOKUP($A1862,'Student reference sheet'!$A$2:$V$2329, 3,FALSE), "")</f>
        <v/>
      </c>
      <c r="D1862" s="39" t="str">
        <f>IF($A1862 &lt;&gt; "",VLOOKUP($A1862,'Student reference sheet'!$A$2:$V$2329, 2,FALSE), "")</f>
        <v/>
      </c>
      <c r="E1862" s="35"/>
      <c r="F1862" s="34"/>
      <c r="G1862" s="40" t="str">
        <f t="shared" ca="1" si="87"/>
        <v/>
      </c>
      <c r="H1862" s="40" t="str">
        <f t="shared" ca="1" si="88"/>
        <v/>
      </c>
      <c r="I1862" s="36" t="str">
        <f>IF($A1862 = "", "",
IF(COUNTIF(MINIMUM_DAY_DATES[], Attendance!J1862) &gt; 0, VLOOKUP(Attendance!$G1862,MINIMUM_DAY_PERIOD_SCHEDULE[], 2,TRUE),
IF(COUNTIF(RALLY_DATES[], Attendance!J1862) &gt; 0, VLOOKUP(Attendance!$G1862,RALLY_PERIOD_SCHEDULE[], 2,TRUE),
IF(WEEKDAY(Attendance!$J1862) = 2,
       IF(COUNTIF(FINALS_WEEK_MONDAY_DATE[],Attendance!$J1862) &gt; 0, VLOOKUP(Attendance!$G1862,FINALS_WEEK_MONDAY_PERIOD_SCHEDULE[],2,TRUE),
       VLOOKUP(Attendance!$G1862,REGULAR_WEEK_SCHEDULE[],6,TRUE)),
IF(WEEKDAY($J1862) = 3,
       IF(COUNTIF(FINALS_WEEK_TUESDAY_DATE[],Attendance!$J1862) &gt; 0, VLOOKUP(Attendance!$G1862,FINALS_WEEK_TUESDAY_PERIOD_SCHEDULE[],2,TRUE),
       VLOOKUP(Attendance!$G1862,REGULAR_WEEK_SCHEDULE[[Tuesday]:[Period]],5,TRUE)),
IF(WEEKDAY(Attendance!$J1862) = 4,
        IF(COUNTIF(BLOCK_WEDNESDAY_DATES[],Attendance!$J1862) &gt; 0, VLOOKUP(Attendance!$G1862,BLOCK_WEDNESDAY_PERIOD_SCHEDULE[],2,TRUE),
        IF(COUNTIF(FINALS_WEEK_WEDNESDAY_DATE[],Attendance!$J1862) &gt; 0, VLOOKUP(Attendance!$G1862,FINALS_WEEK_WEDNESDAY_PERIOD_SCHEDULE[],2,TRUE),
       VLOOKUP(Attendance!$G1862,REGULAR_WEEK_SCHEDULE[[Wednesday]:[Period]],4,TRUE))),
IF(WEEKDAY($J1862) = 5,
       IF(COUNTIF(BLOCK_THURSDAY_DATES[],Attendance!$J1862) &gt; 0, VLOOKUP(Attendance!$G1862,BLOCK_THURSDAY_PERIOD_SCHEDULE[],2,TRUE),
       IF(COUNTIF(FINALS_WEEK_THURSDAY_DATE[],Attendance!$J1862) &gt; 0, VLOOKUP(Attendance!$G1862,FINALS_WEEK_THURSDAY_PERIOD_SCHEDULE[],2,TRUE),
       VLOOKUP(Attendance!$G1862,REGULAR_WEEK_SCHEDULE[[Thursday]:[Period]],3,TRUE))),
IF(WEEKDAY(Attendance!$J1862) = 6,
       IF(COUNTIF(FINALS_WEEK_FRIDAY_DATE[],Attendance!$J1862) &gt; 0, VLOOKUP(Attendance!$G1862,FINALS_WEEK_FRIDAY_PERIOD_SCHEDULE[],2,TRUE),
       VLOOKUP(Attendance!$G1862,REGULAR_WEEK_SCHEDULE[[Friday]:[Period]],2,TRUE))))))))))</f>
        <v/>
      </c>
      <c r="J1862" s="41" t="str">
        <f t="shared" ca="1" si="89"/>
        <v/>
      </c>
      <c r="K1862" s="41" t="str">
        <f>IF($A1862 &lt;&gt; "",VLOOKUP($A1862,'Student reference sheet'!$A$2:$V$2329, 7,FALSE), "")</f>
        <v/>
      </c>
      <c r="L1862" s="30" t="str">
        <f>IF($A1862 ="", "", VLOOKUP($A1862, 'Student reference sheet'!$A$2:$Z$2603,23,FALSE))</f>
        <v/>
      </c>
      <c r="M1862" s="30" t="str">
        <f>IF($A1862 ="", "", VLOOKUP($A1862, 'Student reference sheet'!$A$2:$Z$2603,24,FALSE))</f>
        <v/>
      </c>
      <c r="N1862" s="30" t="str">
        <f>IF($A1862 ="", "", VLOOKUP($A1862, 'Student reference sheet'!$A$2:$Z$2603,26,FALSE))</f>
        <v/>
      </c>
      <c r="O1862" s="30" t="str">
        <f>IF($A1862 ="", "", VLOOKUP($A1862, 'Student reference sheet'!$A$2:$Z$2603,25,FALSE))</f>
        <v/>
      </c>
      <c r="P1862" s="39" t="str">
        <f>IF($A1862 = "", "", IF(OR(VLOOKUP($A1862,'Student reference sheet'!$A$2:$V$2400,8,FALSE) = "R",  VLOOKUP($A1862,'Student reference sheet'!$A$2:$V$2400,8,FALSE) = "L"), "X", ""))</f>
        <v/>
      </c>
      <c r="Q1862" s="39" t="str">
        <f>IF($A1862 ="", "", VLOOKUP($A1862, 'Student reference sheet'!$A$2:$V$2603,22,FALSE))</f>
        <v/>
      </c>
      <c r="R1862" s="39" t="str">
        <f>IF($A1862 &lt;&gt; "",VLOOKUP($A1862,'Student reference sheet'!$A$2:$V$2329, 5,FALSE), "")</f>
        <v/>
      </c>
      <c r="S1862" s="39" t="str">
        <f>IF($A1862 &lt;&gt; "",VLOOKUP($A1862,'Student reference sheet'!$A$2:$V$2329, 6,FALSE), "")</f>
        <v/>
      </c>
      <c r="T1862" s="30" t="str">
        <f>IF($A1862 = "","",
IF(VLOOKUP($A1862,'Student reference sheet'!$A$2:$V$2329, 10,FALSE) = "Y", "Hispanic",
IF(VLOOKUP($A1862,'Student reference sheet'!$A$2:$V$2329,11,FALSE) &lt;&gt; "",
IF(VLOOKUP($A1862,'Student reference sheet'!$A$2:$V$2329,11,FALSE) = "UNK", "Unknown", VLOOKUP(VALUE(VLOOKUP($A1862,'Student reference sheet'!$A$2:$V$2329,11,FALSE)),'Ethnicity Reference'!$A$2:$B$22,2,FALSE)),
IF(VLOOKUP($A1862,'Student reference sheet'!$A$2:$V$2329,9,FALSE) &lt;&gt; "", VLOOKUP(VALUE(VLOOKUP($A1862,'Student reference sheet'!$A$2:$V$2329,9,FALSE)),'Ethnicity Reference'!$A$2:$B$22,2,FALSE),"Unknown"))))</f>
        <v/>
      </c>
      <c r="U1862" s="35"/>
    </row>
    <row r="1863" spans="1:21" ht="15.75">
      <c r="A1863" s="47"/>
      <c r="B1863" s="33"/>
      <c r="C1863" s="39" t="str">
        <f>IF($A1863 &lt;&gt; "",VLOOKUP($A1863,'Student reference sheet'!$A$2:$V$2329, 3,FALSE), "")</f>
        <v/>
      </c>
      <c r="D1863" s="39" t="str">
        <f>IF($A1863 &lt;&gt; "",VLOOKUP($A1863,'Student reference sheet'!$A$2:$V$2329, 2,FALSE), "")</f>
        <v/>
      </c>
      <c r="E1863" s="35"/>
      <c r="F1863" s="34"/>
      <c r="G1863" s="40" t="str">
        <f t="shared" ca="1" si="87"/>
        <v/>
      </c>
      <c r="H1863" s="40" t="str">
        <f t="shared" ca="1" si="88"/>
        <v/>
      </c>
      <c r="I1863" s="36" t="str">
        <f>IF($A1863 = "", "",
IF(COUNTIF(MINIMUM_DAY_DATES[], Attendance!J1863) &gt; 0, VLOOKUP(Attendance!$G1863,MINIMUM_DAY_PERIOD_SCHEDULE[], 2,TRUE),
IF(COUNTIF(RALLY_DATES[], Attendance!J1863) &gt; 0, VLOOKUP(Attendance!$G1863,RALLY_PERIOD_SCHEDULE[], 2,TRUE),
IF(WEEKDAY(Attendance!$J1863) = 2,
       IF(COUNTIF(FINALS_WEEK_MONDAY_DATE[],Attendance!$J1863) &gt; 0, VLOOKUP(Attendance!$G1863,FINALS_WEEK_MONDAY_PERIOD_SCHEDULE[],2,TRUE),
       VLOOKUP(Attendance!$G1863,REGULAR_WEEK_SCHEDULE[],6,TRUE)),
IF(WEEKDAY($J1863) = 3,
       IF(COUNTIF(FINALS_WEEK_TUESDAY_DATE[],Attendance!$J1863) &gt; 0, VLOOKUP(Attendance!$G1863,FINALS_WEEK_TUESDAY_PERIOD_SCHEDULE[],2,TRUE),
       VLOOKUP(Attendance!$G1863,REGULAR_WEEK_SCHEDULE[[Tuesday]:[Period]],5,TRUE)),
IF(WEEKDAY(Attendance!$J1863) = 4,
        IF(COUNTIF(BLOCK_WEDNESDAY_DATES[],Attendance!$J1863) &gt; 0, VLOOKUP(Attendance!$G1863,BLOCK_WEDNESDAY_PERIOD_SCHEDULE[],2,TRUE),
        IF(COUNTIF(FINALS_WEEK_WEDNESDAY_DATE[],Attendance!$J1863) &gt; 0, VLOOKUP(Attendance!$G1863,FINALS_WEEK_WEDNESDAY_PERIOD_SCHEDULE[],2,TRUE),
       VLOOKUP(Attendance!$G1863,REGULAR_WEEK_SCHEDULE[[Wednesday]:[Period]],4,TRUE))),
IF(WEEKDAY($J1863) = 5,
       IF(COUNTIF(BLOCK_THURSDAY_DATES[],Attendance!$J1863) &gt; 0, VLOOKUP(Attendance!$G1863,BLOCK_THURSDAY_PERIOD_SCHEDULE[],2,TRUE),
       IF(COUNTIF(FINALS_WEEK_THURSDAY_DATE[],Attendance!$J1863) &gt; 0, VLOOKUP(Attendance!$G1863,FINALS_WEEK_THURSDAY_PERIOD_SCHEDULE[],2,TRUE),
       VLOOKUP(Attendance!$G1863,REGULAR_WEEK_SCHEDULE[[Thursday]:[Period]],3,TRUE))),
IF(WEEKDAY(Attendance!$J1863) = 6,
       IF(COUNTIF(FINALS_WEEK_FRIDAY_DATE[],Attendance!$J1863) &gt; 0, VLOOKUP(Attendance!$G1863,FINALS_WEEK_FRIDAY_PERIOD_SCHEDULE[],2,TRUE),
       VLOOKUP(Attendance!$G1863,REGULAR_WEEK_SCHEDULE[[Friday]:[Period]],2,TRUE))))))))))</f>
        <v/>
      </c>
      <c r="J1863" s="41" t="str">
        <f t="shared" ca="1" si="89"/>
        <v/>
      </c>
      <c r="K1863" s="41" t="str">
        <f>IF($A1863 &lt;&gt; "",VLOOKUP($A1863,'Student reference sheet'!$A$2:$V$2329, 7,FALSE), "")</f>
        <v/>
      </c>
      <c r="L1863" s="30" t="str">
        <f>IF($A1863 ="", "", VLOOKUP($A1863, 'Student reference sheet'!$A$2:$Z$2603,23,FALSE))</f>
        <v/>
      </c>
      <c r="M1863" s="30" t="str">
        <f>IF($A1863 ="", "", VLOOKUP($A1863, 'Student reference sheet'!$A$2:$Z$2603,24,FALSE))</f>
        <v/>
      </c>
      <c r="N1863" s="30" t="str">
        <f>IF($A1863 ="", "", VLOOKUP($A1863, 'Student reference sheet'!$A$2:$Z$2603,26,FALSE))</f>
        <v/>
      </c>
      <c r="O1863" s="30" t="str">
        <f>IF($A1863 ="", "", VLOOKUP($A1863, 'Student reference sheet'!$A$2:$Z$2603,25,FALSE))</f>
        <v/>
      </c>
      <c r="P1863" s="39" t="str">
        <f>IF($A1863 = "", "", IF(OR(VLOOKUP($A1863,'Student reference sheet'!$A$2:$V$2400,8,FALSE) = "R",  VLOOKUP($A1863,'Student reference sheet'!$A$2:$V$2400,8,FALSE) = "L"), "X", ""))</f>
        <v/>
      </c>
      <c r="Q1863" s="39" t="str">
        <f>IF($A1863 ="", "", VLOOKUP($A1863, 'Student reference sheet'!$A$2:$V$2603,22,FALSE))</f>
        <v/>
      </c>
      <c r="R1863" s="39" t="str">
        <f>IF($A1863 &lt;&gt; "",VLOOKUP($A1863,'Student reference sheet'!$A$2:$V$2329, 5,FALSE), "")</f>
        <v/>
      </c>
      <c r="S1863" s="39" t="str">
        <f>IF($A1863 &lt;&gt; "",VLOOKUP($A1863,'Student reference sheet'!$A$2:$V$2329, 6,FALSE), "")</f>
        <v/>
      </c>
      <c r="T1863" s="30" t="str">
        <f>IF($A1863 = "","",
IF(VLOOKUP($A1863,'Student reference sheet'!$A$2:$V$2329, 10,FALSE) = "Y", "Hispanic",
IF(VLOOKUP($A1863,'Student reference sheet'!$A$2:$V$2329,11,FALSE) &lt;&gt; "",
IF(VLOOKUP($A1863,'Student reference sheet'!$A$2:$V$2329,11,FALSE) = "UNK", "Unknown", VLOOKUP(VALUE(VLOOKUP($A1863,'Student reference sheet'!$A$2:$V$2329,11,FALSE)),'Ethnicity Reference'!$A$2:$B$22,2,FALSE)),
IF(VLOOKUP($A1863,'Student reference sheet'!$A$2:$V$2329,9,FALSE) &lt;&gt; "", VLOOKUP(VALUE(VLOOKUP($A1863,'Student reference sheet'!$A$2:$V$2329,9,FALSE)),'Ethnicity Reference'!$A$2:$B$22,2,FALSE),"Unknown"))))</f>
        <v/>
      </c>
      <c r="U1863" s="35"/>
    </row>
    <row r="1864" spans="1:21" ht="15.75">
      <c r="A1864" s="47"/>
      <c r="B1864" s="33"/>
      <c r="C1864" s="39" t="str">
        <f>IF($A1864 &lt;&gt; "",VLOOKUP($A1864,'Student reference sheet'!$A$2:$V$2329, 3,FALSE), "")</f>
        <v/>
      </c>
      <c r="D1864" s="39" t="str">
        <f>IF($A1864 &lt;&gt; "",VLOOKUP($A1864,'Student reference sheet'!$A$2:$V$2329, 2,FALSE), "")</f>
        <v/>
      </c>
      <c r="E1864" s="35"/>
      <c r="F1864" s="34"/>
      <c r="G1864" s="40" t="str">
        <f t="shared" ca="1" si="87"/>
        <v/>
      </c>
      <c r="H1864" s="40" t="str">
        <f t="shared" ca="1" si="88"/>
        <v/>
      </c>
      <c r="I1864" s="36" t="str">
        <f>IF($A1864 = "", "",
IF(COUNTIF(MINIMUM_DAY_DATES[], Attendance!J1864) &gt; 0, VLOOKUP(Attendance!$G1864,MINIMUM_DAY_PERIOD_SCHEDULE[], 2,TRUE),
IF(COUNTIF(RALLY_DATES[], Attendance!J1864) &gt; 0, VLOOKUP(Attendance!$G1864,RALLY_PERIOD_SCHEDULE[], 2,TRUE),
IF(WEEKDAY(Attendance!$J1864) = 2,
       IF(COUNTIF(FINALS_WEEK_MONDAY_DATE[],Attendance!$J1864) &gt; 0, VLOOKUP(Attendance!$G1864,FINALS_WEEK_MONDAY_PERIOD_SCHEDULE[],2,TRUE),
       VLOOKUP(Attendance!$G1864,REGULAR_WEEK_SCHEDULE[],6,TRUE)),
IF(WEEKDAY($J1864) = 3,
       IF(COUNTIF(FINALS_WEEK_TUESDAY_DATE[],Attendance!$J1864) &gt; 0, VLOOKUP(Attendance!$G1864,FINALS_WEEK_TUESDAY_PERIOD_SCHEDULE[],2,TRUE),
       VLOOKUP(Attendance!$G1864,REGULAR_WEEK_SCHEDULE[[Tuesday]:[Period]],5,TRUE)),
IF(WEEKDAY(Attendance!$J1864) = 4,
        IF(COUNTIF(BLOCK_WEDNESDAY_DATES[],Attendance!$J1864) &gt; 0, VLOOKUP(Attendance!$G1864,BLOCK_WEDNESDAY_PERIOD_SCHEDULE[],2,TRUE),
        IF(COUNTIF(FINALS_WEEK_WEDNESDAY_DATE[],Attendance!$J1864) &gt; 0, VLOOKUP(Attendance!$G1864,FINALS_WEEK_WEDNESDAY_PERIOD_SCHEDULE[],2,TRUE),
       VLOOKUP(Attendance!$G1864,REGULAR_WEEK_SCHEDULE[[Wednesday]:[Period]],4,TRUE))),
IF(WEEKDAY($J1864) = 5,
       IF(COUNTIF(BLOCK_THURSDAY_DATES[],Attendance!$J1864) &gt; 0, VLOOKUP(Attendance!$G1864,BLOCK_THURSDAY_PERIOD_SCHEDULE[],2,TRUE),
       IF(COUNTIF(FINALS_WEEK_THURSDAY_DATE[],Attendance!$J1864) &gt; 0, VLOOKUP(Attendance!$G1864,FINALS_WEEK_THURSDAY_PERIOD_SCHEDULE[],2,TRUE),
       VLOOKUP(Attendance!$G1864,REGULAR_WEEK_SCHEDULE[[Thursday]:[Period]],3,TRUE))),
IF(WEEKDAY(Attendance!$J1864) = 6,
       IF(COUNTIF(FINALS_WEEK_FRIDAY_DATE[],Attendance!$J1864) &gt; 0, VLOOKUP(Attendance!$G1864,FINALS_WEEK_FRIDAY_PERIOD_SCHEDULE[],2,TRUE),
       VLOOKUP(Attendance!$G1864,REGULAR_WEEK_SCHEDULE[[Friday]:[Period]],2,TRUE))))))))))</f>
        <v/>
      </c>
      <c r="J1864" s="41" t="str">
        <f t="shared" ca="1" si="89"/>
        <v/>
      </c>
      <c r="K1864" s="41" t="str">
        <f>IF($A1864 &lt;&gt; "",VLOOKUP($A1864,'Student reference sheet'!$A$2:$V$2329, 7,FALSE), "")</f>
        <v/>
      </c>
      <c r="L1864" s="30" t="str">
        <f>IF($A1864 ="", "", VLOOKUP($A1864, 'Student reference sheet'!$A$2:$Z$2603,23,FALSE))</f>
        <v/>
      </c>
      <c r="M1864" s="30" t="str">
        <f>IF($A1864 ="", "", VLOOKUP($A1864, 'Student reference sheet'!$A$2:$Z$2603,24,FALSE))</f>
        <v/>
      </c>
      <c r="N1864" s="30" t="str">
        <f>IF($A1864 ="", "", VLOOKUP($A1864, 'Student reference sheet'!$A$2:$Z$2603,26,FALSE))</f>
        <v/>
      </c>
      <c r="O1864" s="30" t="str">
        <f>IF($A1864 ="", "", VLOOKUP($A1864, 'Student reference sheet'!$A$2:$Z$2603,25,FALSE))</f>
        <v/>
      </c>
      <c r="P1864" s="39" t="str">
        <f>IF($A1864 = "", "", IF(OR(VLOOKUP($A1864,'Student reference sheet'!$A$2:$V$2400,8,FALSE) = "R",  VLOOKUP($A1864,'Student reference sheet'!$A$2:$V$2400,8,FALSE) = "L"), "X", ""))</f>
        <v/>
      </c>
      <c r="Q1864" s="39" t="str">
        <f>IF($A1864 ="", "", VLOOKUP($A1864, 'Student reference sheet'!$A$2:$V$2603,22,FALSE))</f>
        <v/>
      </c>
      <c r="R1864" s="39" t="str">
        <f>IF($A1864 &lt;&gt; "",VLOOKUP($A1864,'Student reference sheet'!$A$2:$V$2329, 5,FALSE), "")</f>
        <v/>
      </c>
      <c r="S1864" s="39" t="str">
        <f>IF($A1864 &lt;&gt; "",VLOOKUP($A1864,'Student reference sheet'!$A$2:$V$2329, 6,FALSE), "")</f>
        <v/>
      </c>
      <c r="T1864" s="30" t="str">
        <f>IF($A1864 = "","",
IF(VLOOKUP($A1864,'Student reference sheet'!$A$2:$V$2329, 10,FALSE) = "Y", "Hispanic",
IF(VLOOKUP($A1864,'Student reference sheet'!$A$2:$V$2329,11,FALSE) &lt;&gt; "",
IF(VLOOKUP($A1864,'Student reference sheet'!$A$2:$V$2329,11,FALSE) = "UNK", "Unknown", VLOOKUP(VALUE(VLOOKUP($A1864,'Student reference sheet'!$A$2:$V$2329,11,FALSE)),'Ethnicity Reference'!$A$2:$B$22,2,FALSE)),
IF(VLOOKUP($A1864,'Student reference sheet'!$A$2:$V$2329,9,FALSE) &lt;&gt; "", VLOOKUP(VALUE(VLOOKUP($A1864,'Student reference sheet'!$A$2:$V$2329,9,FALSE)),'Ethnicity Reference'!$A$2:$B$22,2,FALSE),"Unknown"))))</f>
        <v/>
      </c>
      <c r="U1864" s="35"/>
    </row>
    <row r="1865" spans="1:21" ht="15.75">
      <c r="A1865" s="47"/>
      <c r="B1865" s="33"/>
      <c r="C1865" s="39" t="str">
        <f>IF($A1865 &lt;&gt; "",VLOOKUP($A1865,'Student reference sheet'!$A$2:$V$2329, 3,FALSE), "")</f>
        <v/>
      </c>
      <c r="D1865" s="39" t="str">
        <f>IF($A1865 &lt;&gt; "",VLOOKUP($A1865,'Student reference sheet'!$A$2:$V$2329, 2,FALSE), "")</f>
        <v/>
      </c>
      <c r="E1865" s="35"/>
      <c r="F1865" s="34"/>
      <c r="G1865" s="40" t="str">
        <f t="shared" ca="1" si="87"/>
        <v/>
      </c>
      <c r="H1865" s="40" t="str">
        <f t="shared" ca="1" si="88"/>
        <v/>
      </c>
      <c r="I1865" s="36" t="str">
        <f>IF($A1865 = "", "",
IF(COUNTIF(MINIMUM_DAY_DATES[], Attendance!J1865) &gt; 0, VLOOKUP(Attendance!$G1865,MINIMUM_DAY_PERIOD_SCHEDULE[], 2,TRUE),
IF(COUNTIF(RALLY_DATES[], Attendance!J1865) &gt; 0, VLOOKUP(Attendance!$G1865,RALLY_PERIOD_SCHEDULE[], 2,TRUE),
IF(WEEKDAY(Attendance!$J1865) = 2,
       IF(COUNTIF(FINALS_WEEK_MONDAY_DATE[],Attendance!$J1865) &gt; 0, VLOOKUP(Attendance!$G1865,FINALS_WEEK_MONDAY_PERIOD_SCHEDULE[],2,TRUE),
       VLOOKUP(Attendance!$G1865,REGULAR_WEEK_SCHEDULE[],6,TRUE)),
IF(WEEKDAY($J1865) = 3,
       IF(COUNTIF(FINALS_WEEK_TUESDAY_DATE[],Attendance!$J1865) &gt; 0, VLOOKUP(Attendance!$G1865,FINALS_WEEK_TUESDAY_PERIOD_SCHEDULE[],2,TRUE),
       VLOOKUP(Attendance!$G1865,REGULAR_WEEK_SCHEDULE[[Tuesday]:[Period]],5,TRUE)),
IF(WEEKDAY(Attendance!$J1865) = 4,
        IF(COUNTIF(BLOCK_WEDNESDAY_DATES[],Attendance!$J1865) &gt; 0, VLOOKUP(Attendance!$G1865,BLOCK_WEDNESDAY_PERIOD_SCHEDULE[],2,TRUE),
        IF(COUNTIF(FINALS_WEEK_WEDNESDAY_DATE[],Attendance!$J1865) &gt; 0, VLOOKUP(Attendance!$G1865,FINALS_WEEK_WEDNESDAY_PERIOD_SCHEDULE[],2,TRUE),
       VLOOKUP(Attendance!$G1865,REGULAR_WEEK_SCHEDULE[[Wednesday]:[Period]],4,TRUE))),
IF(WEEKDAY($J1865) = 5,
       IF(COUNTIF(BLOCK_THURSDAY_DATES[],Attendance!$J1865) &gt; 0, VLOOKUP(Attendance!$G1865,BLOCK_THURSDAY_PERIOD_SCHEDULE[],2,TRUE),
       IF(COUNTIF(FINALS_WEEK_THURSDAY_DATE[],Attendance!$J1865) &gt; 0, VLOOKUP(Attendance!$G1865,FINALS_WEEK_THURSDAY_PERIOD_SCHEDULE[],2,TRUE),
       VLOOKUP(Attendance!$G1865,REGULAR_WEEK_SCHEDULE[[Thursday]:[Period]],3,TRUE))),
IF(WEEKDAY(Attendance!$J1865) = 6,
       IF(COUNTIF(FINALS_WEEK_FRIDAY_DATE[],Attendance!$J1865) &gt; 0, VLOOKUP(Attendance!$G1865,FINALS_WEEK_FRIDAY_PERIOD_SCHEDULE[],2,TRUE),
       VLOOKUP(Attendance!$G1865,REGULAR_WEEK_SCHEDULE[[Friday]:[Period]],2,TRUE))))))))))</f>
        <v/>
      </c>
      <c r="J1865" s="41" t="str">
        <f t="shared" ca="1" si="89"/>
        <v/>
      </c>
      <c r="K1865" s="41" t="str">
        <f>IF($A1865 &lt;&gt; "",VLOOKUP($A1865,'Student reference sheet'!$A$2:$V$2329, 7,FALSE), "")</f>
        <v/>
      </c>
      <c r="L1865" s="30" t="str">
        <f>IF($A1865 ="", "", VLOOKUP($A1865, 'Student reference sheet'!$A$2:$Z$2603,23,FALSE))</f>
        <v/>
      </c>
      <c r="M1865" s="30" t="str">
        <f>IF($A1865 ="", "", VLOOKUP($A1865, 'Student reference sheet'!$A$2:$Z$2603,24,FALSE))</f>
        <v/>
      </c>
      <c r="N1865" s="30" t="str">
        <f>IF($A1865 ="", "", VLOOKUP($A1865, 'Student reference sheet'!$A$2:$Z$2603,26,FALSE))</f>
        <v/>
      </c>
      <c r="O1865" s="30" t="str">
        <f>IF($A1865 ="", "", VLOOKUP($A1865, 'Student reference sheet'!$A$2:$Z$2603,25,FALSE))</f>
        <v/>
      </c>
      <c r="P1865" s="39" t="str">
        <f>IF($A1865 = "", "", IF(OR(VLOOKUP($A1865,'Student reference sheet'!$A$2:$V$2400,8,FALSE) = "R",  VLOOKUP($A1865,'Student reference sheet'!$A$2:$V$2400,8,FALSE) = "L"), "X", ""))</f>
        <v/>
      </c>
      <c r="Q1865" s="39" t="str">
        <f>IF($A1865 ="", "", VLOOKUP($A1865, 'Student reference sheet'!$A$2:$V$2603,22,FALSE))</f>
        <v/>
      </c>
      <c r="R1865" s="39" t="str">
        <f>IF($A1865 &lt;&gt; "",VLOOKUP($A1865,'Student reference sheet'!$A$2:$V$2329, 5,FALSE), "")</f>
        <v/>
      </c>
      <c r="S1865" s="39" t="str">
        <f>IF($A1865 &lt;&gt; "",VLOOKUP($A1865,'Student reference sheet'!$A$2:$V$2329, 6,FALSE), "")</f>
        <v/>
      </c>
      <c r="T1865" s="30" t="str">
        <f>IF($A1865 = "","",
IF(VLOOKUP($A1865,'Student reference sheet'!$A$2:$V$2329, 10,FALSE) = "Y", "Hispanic",
IF(VLOOKUP($A1865,'Student reference sheet'!$A$2:$V$2329,11,FALSE) &lt;&gt; "",
IF(VLOOKUP($A1865,'Student reference sheet'!$A$2:$V$2329,11,FALSE) = "UNK", "Unknown", VLOOKUP(VALUE(VLOOKUP($A1865,'Student reference sheet'!$A$2:$V$2329,11,FALSE)),'Ethnicity Reference'!$A$2:$B$22,2,FALSE)),
IF(VLOOKUP($A1865,'Student reference sheet'!$A$2:$V$2329,9,FALSE) &lt;&gt; "", VLOOKUP(VALUE(VLOOKUP($A1865,'Student reference sheet'!$A$2:$V$2329,9,FALSE)),'Ethnicity Reference'!$A$2:$B$22,2,FALSE),"Unknown"))))</f>
        <v/>
      </c>
      <c r="U1865" s="35"/>
    </row>
    <row r="1866" spans="1:21" ht="15.75">
      <c r="A1866" s="47"/>
      <c r="B1866" s="33"/>
      <c r="C1866" s="39" t="str">
        <f>IF($A1866 &lt;&gt; "",VLOOKUP($A1866,'Student reference sheet'!$A$2:$V$2329, 3,FALSE), "")</f>
        <v/>
      </c>
      <c r="D1866" s="39" t="str">
        <f>IF($A1866 &lt;&gt; "",VLOOKUP($A1866,'Student reference sheet'!$A$2:$V$2329, 2,FALSE), "")</f>
        <v/>
      </c>
      <c r="E1866" s="35"/>
      <c r="F1866" s="34"/>
      <c r="G1866" s="40" t="str">
        <f t="shared" ref="G1866:G1929" ca="1" si="90">IF(A1866 &lt;&gt;"", IF(G1866 = "",NOW() - TODAY(), G1866), "")</f>
        <v/>
      </c>
      <c r="H1866" s="40" t="str">
        <f t="shared" ref="H1866:H1929" ca="1" si="91">IF(B1866 &lt;&gt;"", IF(H1866 = "",NOW() - TODAY(), H1866), "")</f>
        <v/>
      </c>
      <c r="I1866" s="36" t="str">
        <f>IF($A1866 = "", "",
IF(COUNTIF(MINIMUM_DAY_DATES[], Attendance!J1866) &gt; 0, VLOOKUP(Attendance!$G1866,MINIMUM_DAY_PERIOD_SCHEDULE[], 2,TRUE),
IF(COUNTIF(RALLY_DATES[], Attendance!J1866) &gt; 0, VLOOKUP(Attendance!$G1866,RALLY_PERIOD_SCHEDULE[], 2,TRUE),
IF(WEEKDAY(Attendance!$J1866) = 2,
       IF(COUNTIF(FINALS_WEEK_MONDAY_DATE[],Attendance!$J1866) &gt; 0, VLOOKUP(Attendance!$G1866,FINALS_WEEK_MONDAY_PERIOD_SCHEDULE[],2,TRUE),
       VLOOKUP(Attendance!$G1866,REGULAR_WEEK_SCHEDULE[],6,TRUE)),
IF(WEEKDAY($J1866) = 3,
       IF(COUNTIF(FINALS_WEEK_TUESDAY_DATE[],Attendance!$J1866) &gt; 0, VLOOKUP(Attendance!$G1866,FINALS_WEEK_TUESDAY_PERIOD_SCHEDULE[],2,TRUE),
       VLOOKUP(Attendance!$G1866,REGULAR_WEEK_SCHEDULE[[Tuesday]:[Period]],5,TRUE)),
IF(WEEKDAY(Attendance!$J1866) = 4,
        IF(COUNTIF(BLOCK_WEDNESDAY_DATES[],Attendance!$J1866) &gt; 0, VLOOKUP(Attendance!$G1866,BLOCK_WEDNESDAY_PERIOD_SCHEDULE[],2,TRUE),
        IF(COUNTIF(FINALS_WEEK_WEDNESDAY_DATE[],Attendance!$J1866) &gt; 0, VLOOKUP(Attendance!$G1866,FINALS_WEEK_WEDNESDAY_PERIOD_SCHEDULE[],2,TRUE),
       VLOOKUP(Attendance!$G1866,REGULAR_WEEK_SCHEDULE[[Wednesday]:[Period]],4,TRUE))),
IF(WEEKDAY($J1866) = 5,
       IF(COUNTIF(BLOCK_THURSDAY_DATES[],Attendance!$J1866) &gt; 0, VLOOKUP(Attendance!$G1866,BLOCK_THURSDAY_PERIOD_SCHEDULE[],2,TRUE),
       IF(COUNTIF(FINALS_WEEK_THURSDAY_DATE[],Attendance!$J1866) &gt; 0, VLOOKUP(Attendance!$G1866,FINALS_WEEK_THURSDAY_PERIOD_SCHEDULE[],2,TRUE),
       VLOOKUP(Attendance!$G1866,REGULAR_WEEK_SCHEDULE[[Thursday]:[Period]],3,TRUE))),
IF(WEEKDAY(Attendance!$J1866) = 6,
       IF(COUNTIF(FINALS_WEEK_FRIDAY_DATE[],Attendance!$J1866) &gt; 0, VLOOKUP(Attendance!$G1866,FINALS_WEEK_FRIDAY_PERIOD_SCHEDULE[],2,TRUE),
       VLOOKUP(Attendance!$G1866,REGULAR_WEEK_SCHEDULE[[Friday]:[Period]],2,TRUE))))))))))</f>
        <v/>
      </c>
      <c r="J1866" s="41" t="str">
        <f t="shared" ref="J1866:J1929" ca="1" si="92">IF(A1866 &lt;&gt;"", IF(J1866 = "",TODAY(), J1866), "")</f>
        <v/>
      </c>
      <c r="K1866" s="41" t="str">
        <f>IF($A1866 &lt;&gt; "",VLOOKUP($A1866,'Student reference sheet'!$A$2:$V$2329, 7,FALSE), "")</f>
        <v/>
      </c>
      <c r="L1866" s="30" t="str">
        <f>IF($A1866 ="", "", VLOOKUP($A1866, 'Student reference sheet'!$A$2:$Z$2603,23,FALSE))</f>
        <v/>
      </c>
      <c r="M1866" s="30" t="str">
        <f>IF($A1866 ="", "", VLOOKUP($A1866, 'Student reference sheet'!$A$2:$Z$2603,24,FALSE))</f>
        <v/>
      </c>
      <c r="N1866" s="30" t="str">
        <f>IF($A1866 ="", "", VLOOKUP($A1866, 'Student reference sheet'!$A$2:$Z$2603,26,FALSE))</f>
        <v/>
      </c>
      <c r="O1866" s="30" t="str">
        <f>IF($A1866 ="", "", VLOOKUP($A1866, 'Student reference sheet'!$A$2:$Z$2603,25,FALSE))</f>
        <v/>
      </c>
      <c r="P1866" s="39" t="str">
        <f>IF($A1866 = "", "", IF(OR(VLOOKUP($A1866,'Student reference sheet'!$A$2:$V$2400,8,FALSE) = "R",  VLOOKUP($A1866,'Student reference sheet'!$A$2:$V$2400,8,FALSE) = "L"), "X", ""))</f>
        <v/>
      </c>
      <c r="Q1866" s="39" t="str">
        <f>IF($A1866 ="", "", VLOOKUP($A1866, 'Student reference sheet'!$A$2:$V$2603,22,FALSE))</f>
        <v/>
      </c>
      <c r="R1866" s="39" t="str">
        <f>IF($A1866 &lt;&gt; "",VLOOKUP($A1866,'Student reference sheet'!$A$2:$V$2329, 5,FALSE), "")</f>
        <v/>
      </c>
      <c r="S1866" s="39" t="str">
        <f>IF($A1866 &lt;&gt; "",VLOOKUP($A1866,'Student reference sheet'!$A$2:$V$2329, 6,FALSE), "")</f>
        <v/>
      </c>
      <c r="T1866" s="30" t="str">
        <f>IF($A1866 = "","",
IF(VLOOKUP($A1866,'Student reference sheet'!$A$2:$V$2329, 10,FALSE) = "Y", "Hispanic",
IF(VLOOKUP($A1866,'Student reference sheet'!$A$2:$V$2329,11,FALSE) &lt;&gt; "",
IF(VLOOKUP($A1866,'Student reference sheet'!$A$2:$V$2329,11,FALSE) = "UNK", "Unknown", VLOOKUP(VALUE(VLOOKUP($A1866,'Student reference sheet'!$A$2:$V$2329,11,FALSE)),'Ethnicity Reference'!$A$2:$B$22,2,FALSE)),
IF(VLOOKUP($A1866,'Student reference sheet'!$A$2:$V$2329,9,FALSE) &lt;&gt; "", VLOOKUP(VALUE(VLOOKUP($A1866,'Student reference sheet'!$A$2:$V$2329,9,FALSE)),'Ethnicity Reference'!$A$2:$B$22,2,FALSE),"Unknown"))))</f>
        <v/>
      </c>
      <c r="U1866" s="35"/>
    </row>
    <row r="1867" spans="1:21" ht="15.75">
      <c r="A1867" s="47"/>
      <c r="B1867" s="33"/>
      <c r="C1867" s="39" t="str">
        <f>IF($A1867 &lt;&gt; "",VLOOKUP($A1867,'Student reference sheet'!$A$2:$V$2329, 3,FALSE), "")</f>
        <v/>
      </c>
      <c r="D1867" s="39" t="str">
        <f>IF($A1867 &lt;&gt; "",VLOOKUP($A1867,'Student reference sheet'!$A$2:$V$2329, 2,FALSE), "")</f>
        <v/>
      </c>
      <c r="E1867" s="35"/>
      <c r="F1867" s="34"/>
      <c r="G1867" s="40" t="str">
        <f t="shared" ca="1" si="90"/>
        <v/>
      </c>
      <c r="H1867" s="40" t="str">
        <f t="shared" ca="1" si="91"/>
        <v/>
      </c>
      <c r="I1867" s="36" t="str">
        <f>IF($A1867 = "", "",
IF(COUNTIF(MINIMUM_DAY_DATES[], Attendance!J1867) &gt; 0, VLOOKUP(Attendance!$G1867,MINIMUM_DAY_PERIOD_SCHEDULE[], 2,TRUE),
IF(COUNTIF(RALLY_DATES[], Attendance!J1867) &gt; 0, VLOOKUP(Attendance!$G1867,RALLY_PERIOD_SCHEDULE[], 2,TRUE),
IF(WEEKDAY(Attendance!$J1867) = 2,
       IF(COUNTIF(FINALS_WEEK_MONDAY_DATE[],Attendance!$J1867) &gt; 0, VLOOKUP(Attendance!$G1867,FINALS_WEEK_MONDAY_PERIOD_SCHEDULE[],2,TRUE),
       VLOOKUP(Attendance!$G1867,REGULAR_WEEK_SCHEDULE[],6,TRUE)),
IF(WEEKDAY($J1867) = 3,
       IF(COUNTIF(FINALS_WEEK_TUESDAY_DATE[],Attendance!$J1867) &gt; 0, VLOOKUP(Attendance!$G1867,FINALS_WEEK_TUESDAY_PERIOD_SCHEDULE[],2,TRUE),
       VLOOKUP(Attendance!$G1867,REGULAR_WEEK_SCHEDULE[[Tuesday]:[Period]],5,TRUE)),
IF(WEEKDAY(Attendance!$J1867) = 4,
        IF(COUNTIF(BLOCK_WEDNESDAY_DATES[],Attendance!$J1867) &gt; 0, VLOOKUP(Attendance!$G1867,BLOCK_WEDNESDAY_PERIOD_SCHEDULE[],2,TRUE),
        IF(COUNTIF(FINALS_WEEK_WEDNESDAY_DATE[],Attendance!$J1867) &gt; 0, VLOOKUP(Attendance!$G1867,FINALS_WEEK_WEDNESDAY_PERIOD_SCHEDULE[],2,TRUE),
       VLOOKUP(Attendance!$G1867,REGULAR_WEEK_SCHEDULE[[Wednesday]:[Period]],4,TRUE))),
IF(WEEKDAY($J1867) = 5,
       IF(COUNTIF(BLOCK_THURSDAY_DATES[],Attendance!$J1867) &gt; 0, VLOOKUP(Attendance!$G1867,BLOCK_THURSDAY_PERIOD_SCHEDULE[],2,TRUE),
       IF(COUNTIF(FINALS_WEEK_THURSDAY_DATE[],Attendance!$J1867) &gt; 0, VLOOKUP(Attendance!$G1867,FINALS_WEEK_THURSDAY_PERIOD_SCHEDULE[],2,TRUE),
       VLOOKUP(Attendance!$G1867,REGULAR_WEEK_SCHEDULE[[Thursday]:[Period]],3,TRUE))),
IF(WEEKDAY(Attendance!$J1867) = 6,
       IF(COUNTIF(FINALS_WEEK_FRIDAY_DATE[],Attendance!$J1867) &gt; 0, VLOOKUP(Attendance!$G1867,FINALS_WEEK_FRIDAY_PERIOD_SCHEDULE[],2,TRUE),
       VLOOKUP(Attendance!$G1867,REGULAR_WEEK_SCHEDULE[[Friday]:[Period]],2,TRUE))))))))))</f>
        <v/>
      </c>
      <c r="J1867" s="41" t="str">
        <f t="shared" ca="1" si="92"/>
        <v/>
      </c>
      <c r="K1867" s="41" t="str">
        <f>IF($A1867 &lt;&gt; "",VLOOKUP($A1867,'Student reference sheet'!$A$2:$V$2329, 7,FALSE), "")</f>
        <v/>
      </c>
      <c r="L1867" s="30" t="str">
        <f>IF($A1867 ="", "", VLOOKUP($A1867, 'Student reference sheet'!$A$2:$Z$2603,23,FALSE))</f>
        <v/>
      </c>
      <c r="M1867" s="30" t="str">
        <f>IF($A1867 ="", "", VLOOKUP($A1867, 'Student reference sheet'!$A$2:$Z$2603,24,FALSE))</f>
        <v/>
      </c>
      <c r="N1867" s="30" t="str">
        <f>IF($A1867 ="", "", VLOOKUP($A1867, 'Student reference sheet'!$A$2:$Z$2603,26,FALSE))</f>
        <v/>
      </c>
      <c r="O1867" s="30" t="str">
        <f>IF($A1867 ="", "", VLOOKUP($A1867, 'Student reference sheet'!$A$2:$Z$2603,25,FALSE))</f>
        <v/>
      </c>
      <c r="P1867" s="39" t="str">
        <f>IF($A1867 = "", "", IF(OR(VLOOKUP($A1867,'Student reference sheet'!$A$2:$V$2400,8,FALSE) = "R",  VLOOKUP($A1867,'Student reference sheet'!$A$2:$V$2400,8,FALSE) = "L"), "X", ""))</f>
        <v/>
      </c>
      <c r="Q1867" s="39" t="str">
        <f>IF($A1867 ="", "", VLOOKUP($A1867, 'Student reference sheet'!$A$2:$V$2603,22,FALSE))</f>
        <v/>
      </c>
      <c r="R1867" s="39" t="str">
        <f>IF($A1867 &lt;&gt; "",VLOOKUP($A1867,'Student reference sheet'!$A$2:$V$2329, 5,FALSE), "")</f>
        <v/>
      </c>
      <c r="S1867" s="39" t="str">
        <f>IF($A1867 &lt;&gt; "",VLOOKUP($A1867,'Student reference sheet'!$A$2:$V$2329, 6,FALSE), "")</f>
        <v/>
      </c>
      <c r="T1867" s="30" t="str">
        <f>IF($A1867 = "","",
IF(VLOOKUP($A1867,'Student reference sheet'!$A$2:$V$2329, 10,FALSE) = "Y", "Hispanic",
IF(VLOOKUP($A1867,'Student reference sheet'!$A$2:$V$2329,11,FALSE) &lt;&gt; "",
IF(VLOOKUP($A1867,'Student reference sheet'!$A$2:$V$2329,11,FALSE) = "UNK", "Unknown", VLOOKUP(VALUE(VLOOKUP($A1867,'Student reference sheet'!$A$2:$V$2329,11,FALSE)),'Ethnicity Reference'!$A$2:$B$22,2,FALSE)),
IF(VLOOKUP($A1867,'Student reference sheet'!$A$2:$V$2329,9,FALSE) &lt;&gt; "", VLOOKUP(VALUE(VLOOKUP($A1867,'Student reference sheet'!$A$2:$V$2329,9,FALSE)),'Ethnicity Reference'!$A$2:$B$22,2,FALSE),"Unknown"))))</f>
        <v/>
      </c>
      <c r="U1867" s="35"/>
    </row>
    <row r="1868" spans="1:21" ht="15.75">
      <c r="A1868" s="47"/>
      <c r="B1868" s="33"/>
      <c r="C1868" s="39" t="str">
        <f>IF($A1868 &lt;&gt; "",VLOOKUP($A1868,'Student reference sheet'!$A$2:$V$2329, 3,FALSE), "")</f>
        <v/>
      </c>
      <c r="D1868" s="39" t="str">
        <f>IF($A1868 &lt;&gt; "",VLOOKUP($A1868,'Student reference sheet'!$A$2:$V$2329, 2,FALSE), "")</f>
        <v/>
      </c>
      <c r="E1868" s="35"/>
      <c r="F1868" s="34"/>
      <c r="G1868" s="40" t="str">
        <f t="shared" ca="1" si="90"/>
        <v/>
      </c>
      <c r="H1868" s="40" t="str">
        <f t="shared" ca="1" si="91"/>
        <v/>
      </c>
      <c r="I1868" s="36" t="str">
        <f>IF($A1868 = "", "",
IF(COUNTIF(MINIMUM_DAY_DATES[], Attendance!J1868) &gt; 0, VLOOKUP(Attendance!$G1868,MINIMUM_DAY_PERIOD_SCHEDULE[], 2,TRUE),
IF(COUNTIF(RALLY_DATES[], Attendance!J1868) &gt; 0, VLOOKUP(Attendance!$G1868,RALLY_PERIOD_SCHEDULE[], 2,TRUE),
IF(WEEKDAY(Attendance!$J1868) = 2,
       IF(COUNTIF(FINALS_WEEK_MONDAY_DATE[],Attendance!$J1868) &gt; 0, VLOOKUP(Attendance!$G1868,FINALS_WEEK_MONDAY_PERIOD_SCHEDULE[],2,TRUE),
       VLOOKUP(Attendance!$G1868,REGULAR_WEEK_SCHEDULE[],6,TRUE)),
IF(WEEKDAY($J1868) = 3,
       IF(COUNTIF(FINALS_WEEK_TUESDAY_DATE[],Attendance!$J1868) &gt; 0, VLOOKUP(Attendance!$G1868,FINALS_WEEK_TUESDAY_PERIOD_SCHEDULE[],2,TRUE),
       VLOOKUP(Attendance!$G1868,REGULAR_WEEK_SCHEDULE[[Tuesday]:[Period]],5,TRUE)),
IF(WEEKDAY(Attendance!$J1868) = 4,
        IF(COUNTIF(BLOCK_WEDNESDAY_DATES[],Attendance!$J1868) &gt; 0, VLOOKUP(Attendance!$G1868,BLOCK_WEDNESDAY_PERIOD_SCHEDULE[],2,TRUE),
        IF(COUNTIF(FINALS_WEEK_WEDNESDAY_DATE[],Attendance!$J1868) &gt; 0, VLOOKUP(Attendance!$G1868,FINALS_WEEK_WEDNESDAY_PERIOD_SCHEDULE[],2,TRUE),
       VLOOKUP(Attendance!$G1868,REGULAR_WEEK_SCHEDULE[[Wednesday]:[Period]],4,TRUE))),
IF(WEEKDAY($J1868) = 5,
       IF(COUNTIF(BLOCK_THURSDAY_DATES[],Attendance!$J1868) &gt; 0, VLOOKUP(Attendance!$G1868,BLOCK_THURSDAY_PERIOD_SCHEDULE[],2,TRUE),
       IF(COUNTIF(FINALS_WEEK_THURSDAY_DATE[],Attendance!$J1868) &gt; 0, VLOOKUP(Attendance!$G1868,FINALS_WEEK_THURSDAY_PERIOD_SCHEDULE[],2,TRUE),
       VLOOKUP(Attendance!$G1868,REGULAR_WEEK_SCHEDULE[[Thursday]:[Period]],3,TRUE))),
IF(WEEKDAY(Attendance!$J1868) = 6,
       IF(COUNTIF(FINALS_WEEK_FRIDAY_DATE[],Attendance!$J1868) &gt; 0, VLOOKUP(Attendance!$G1868,FINALS_WEEK_FRIDAY_PERIOD_SCHEDULE[],2,TRUE),
       VLOOKUP(Attendance!$G1868,REGULAR_WEEK_SCHEDULE[[Friday]:[Period]],2,TRUE))))))))))</f>
        <v/>
      </c>
      <c r="J1868" s="41" t="str">
        <f t="shared" ca="1" si="92"/>
        <v/>
      </c>
      <c r="K1868" s="41" t="str">
        <f>IF($A1868 &lt;&gt; "",VLOOKUP($A1868,'Student reference sheet'!$A$2:$V$2329, 7,FALSE), "")</f>
        <v/>
      </c>
      <c r="L1868" s="30" t="str">
        <f>IF($A1868 ="", "", VLOOKUP($A1868, 'Student reference sheet'!$A$2:$Z$2603,23,FALSE))</f>
        <v/>
      </c>
      <c r="M1868" s="30" t="str">
        <f>IF($A1868 ="", "", VLOOKUP($A1868, 'Student reference sheet'!$A$2:$Z$2603,24,FALSE))</f>
        <v/>
      </c>
      <c r="N1868" s="30" t="str">
        <f>IF($A1868 ="", "", VLOOKUP($A1868, 'Student reference sheet'!$A$2:$Z$2603,26,FALSE))</f>
        <v/>
      </c>
      <c r="O1868" s="30" t="str">
        <f>IF($A1868 ="", "", VLOOKUP($A1868, 'Student reference sheet'!$A$2:$Z$2603,25,FALSE))</f>
        <v/>
      </c>
      <c r="P1868" s="39" t="str">
        <f>IF($A1868 = "", "", IF(OR(VLOOKUP($A1868,'Student reference sheet'!$A$2:$V$2400,8,FALSE) = "R",  VLOOKUP($A1868,'Student reference sheet'!$A$2:$V$2400,8,FALSE) = "L"), "X", ""))</f>
        <v/>
      </c>
      <c r="Q1868" s="39" t="str">
        <f>IF($A1868 ="", "", VLOOKUP($A1868, 'Student reference sheet'!$A$2:$V$2603,22,FALSE))</f>
        <v/>
      </c>
      <c r="R1868" s="39" t="str">
        <f>IF($A1868 &lt;&gt; "",VLOOKUP($A1868,'Student reference sheet'!$A$2:$V$2329, 5,FALSE), "")</f>
        <v/>
      </c>
      <c r="S1868" s="39" t="str">
        <f>IF($A1868 &lt;&gt; "",VLOOKUP($A1868,'Student reference sheet'!$A$2:$V$2329, 6,FALSE), "")</f>
        <v/>
      </c>
      <c r="T1868" s="30" t="str">
        <f>IF($A1868 = "","",
IF(VLOOKUP($A1868,'Student reference sheet'!$A$2:$V$2329, 10,FALSE) = "Y", "Hispanic",
IF(VLOOKUP($A1868,'Student reference sheet'!$A$2:$V$2329,11,FALSE) &lt;&gt; "",
IF(VLOOKUP($A1868,'Student reference sheet'!$A$2:$V$2329,11,FALSE) = "UNK", "Unknown", VLOOKUP(VALUE(VLOOKUP($A1868,'Student reference sheet'!$A$2:$V$2329,11,FALSE)),'Ethnicity Reference'!$A$2:$B$22,2,FALSE)),
IF(VLOOKUP($A1868,'Student reference sheet'!$A$2:$V$2329,9,FALSE) &lt;&gt; "", VLOOKUP(VALUE(VLOOKUP($A1868,'Student reference sheet'!$A$2:$V$2329,9,FALSE)),'Ethnicity Reference'!$A$2:$B$22,2,FALSE),"Unknown"))))</f>
        <v/>
      </c>
      <c r="U1868" s="35"/>
    </row>
    <row r="1869" spans="1:21" ht="15.75">
      <c r="A1869" s="47"/>
      <c r="B1869" s="33"/>
      <c r="C1869" s="39" t="str">
        <f>IF($A1869 &lt;&gt; "",VLOOKUP($A1869,'Student reference sheet'!$A$2:$V$2329, 3,FALSE), "")</f>
        <v/>
      </c>
      <c r="D1869" s="39" t="str">
        <f>IF($A1869 &lt;&gt; "",VLOOKUP($A1869,'Student reference sheet'!$A$2:$V$2329, 2,FALSE), "")</f>
        <v/>
      </c>
      <c r="E1869" s="35"/>
      <c r="F1869" s="34"/>
      <c r="G1869" s="40" t="str">
        <f t="shared" ca="1" si="90"/>
        <v/>
      </c>
      <c r="H1869" s="40" t="str">
        <f t="shared" ca="1" si="91"/>
        <v/>
      </c>
      <c r="I1869" s="36" t="str">
        <f>IF($A1869 = "", "",
IF(COUNTIF(MINIMUM_DAY_DATES[], Attendance!J1869) &gt; 0, VLOOKUP(Attendance!$G1869,MINIMUM_DAY_PERIOD_SCHEDULE[], 2,TRUE),
IF(COUNTIF(RALLY_DATES[], Attendance!J1869) &gt; 0, VLOOKUP(Attendance!$G1869,RALLY_PERIOD_SCHEDULE[], 2,TRUE),
IF(WEEKDAY(Attendance!$J1869) = 2,
       IF(COUNTIF(FINALS_WEEK_MONDAY_DATE[],Attendance!$J1869) &gt; 0, VLOOKUP(Attendance!$G1869,FINALS_WEEK_MONDAY_PERIOD_SCHEDULE[],2,TRUE),
       VLOOKUP(Attendance!$G1869,REGULAR_WEEK_SCHEDULE[],6,TRUE)),
IF(WEEKDAY($J1869) = 3,
       IF(COUNTIF(FINALS_WEEK_TUESDAY_DATE[],Attendance!$J1869) &gt; 0, VLOOKUP(Attendance!$G1869,FINALS_WEEK_TUESDAY_PERIOD_SCHEDULE[],2,TRUE),
       VLOOKUP(Attendance!$G1869,REGULAR_WEEK_SCHEDULE[[Tuesday]:[Period]],5,TRUE)),
IF(WEEKDAY(Attendance!$J1869) = 4,
        IF(COUNTIF(BLOCK_WEDNESDAY_DATES[],Attendance!$J1869) &gt; 0, VLOOKUP(Attendance!$G1869,BLOCK_WEDNESDAY_PERIOD_SCHEDULE[],2,TRUE),
        IF(COUNTIF(FINALS_WEEK_WEDNESDAY_DATE[],Attendance!$J1869) &gt; 0, VLOOKUP(Attendance!$G1869,FINALS_WEEK_WEDNESDAY_PERIOD_SCHEDULE[],2,TRUE),
       VLOOKUP(Attendance!$G1869,REGULAR_WEEK_SCHEDULE[[Wednesday]:[Period]],4,TRUE))),
IF(WEEKDAY($J1869) = 5,
       IF(COUNTIF(BLOCK_THURSDAY_DATES[],Attendance!$J1869) &gt; 0, VLOOKUP(Attendance!$G1869,BLOCK_THURSDAY_PERIOD_SCHEDULE[],2,TRUE),
       IF(COUNTIF(FINALS_WEEK_THURSDAY_DATE[],Attendance!$J1869) &gt; 0, VLOOKUP(Attendance!$G1869,FINALS_WEEK_THURSDAY_PERIOD_SCHEDULE[],2,TRUE),
       VLOOKUP(Attendance!$G1869,REGULAR_WEEK_SCHEDULE[[Thursday]:[Period]],3,TRUE))),
IF(WEEKDAY(Attendance!$J1869) = 6,
       IF(COUNTIF(FINALS_WEEK_FRIDAY_DATE[],Attendance!$J1869) &gt; 0, VLOOKUP(Attendance!$G1869,FINALS_WEEK_FRIDAY_PERIOD_SCHEDULE[],2,TRUE),
       VLOOKUP(Attendance!$G1869,REGULAR_WEEK_SCHEDULE[[Friday]:[Period]],2,TRUE))))))))))</f>
        <v/>
      </c>
      <c r="J1869" s="41" t="str">
        <f t="shared" ca="1" si="92"/>
        <v/>
      </c>
      <c r="K1869" s="41" t="str">
        <f>IF($A1869 &lt;&gt; "",VLOOKUP($A1869,'Student reference sheet'!$A$2:$V$2329, 7,FALSE), "")</f>
        <v/>
      </c>
      <c r="L1869" s="30" t="str">
        <f>IF($A1869 ="", "", VLOOKUP($A1869, 'Student reference sheet'!$A$2:$Z$2603,23,FALSE))</f>
        <v/>
      </c>
      <c r="M1869" s="30" t="str">
        <f>IF($A1869 ="", "", VLOOKUP($A1869, 'Student reference sheet'!$A$2:$Z$2603,24,FALSE))</f>
        <v/>
      </c>
      <c r="N1869" s="30" t="str">
        <f>IF($A1869 ="", "", VLOOKUP($A1869, 'Student reference sheet'!$A$2:$Z$2603,26,FALSE))</f>
        <v/>
      </c>
      <c r="O1869" s="30" t="str">
        <f>IF($A1869 ="", "", VLOOKUP($A1869, 'Student reference sheet'!$A$2:$Z$2603,25,FALSE))</f>
        <v/>
      </c>
      <c r="P1869" s="39" t="str">
        <f>IF($A1869 = "", "", IF(OR(VLOOKUP($A1869,'Student reference sheet'!$A$2:$V$2400,8,FALSE) = "R",  VLOOKUP($A1869,'Student reference sheet'!$A$2:$V$2400,8,FALSE) = "L"), "X", ""))</f>
        <v/>
      </c>
      <c r="Q1869" s="39" t="str">
        <f>IF($A1869 ="", "", VLOOKUP($A1869, 'Student reference sheet'!$A$2:$V$2603,22,FALSE))</f>
        <v/>
      </c>
      <c r="R1869" s="39" t="str">
        <f>IF($A1869 &lt;&gt; "",VLOOKUP($A1869,'Student reference sheet'!$A$2:$V$2329, 5,FALSE), "")</f>
        <v/>
      </c>
      <c r="S1869" s="39" t="str">
        <f>IF($A1869 &lt;&gt; "",VLOOKUP($A1869,'Student reference sheet'!$A$2:$V$2329, 6,FALSE), "")</f>
        <v/>
      </c>
      <c r="T1869" s="30" t="str">
        <f>IF($A1869 = "","",
IF(VLOOKUP($A1869,'Student reference sheet'!$A$2:$V$2329, 10,FALSE) = "Y", "Hispanic",
IF(VLOOKUP($A1869,'Student reference sheet'!$A$2:$V$2329,11,FALSE) &lt;&gt; "",
IF(VLOOKUP($A1869,'Student reference sheet'!$A$2:$V$2329,11,FALSE) = "UNK", "Unknown", VLOOKUP(VALUE(VLOOKUP($A1869,'Student reference sheet'!$A$2:$V$2329,11,FALSE)),'Ethnicity Reference'!$A$2:$B$22,2,FALSE)),
IF(VLOOKUP($A1869,'Student reference sheet'!$A$2:$V$2329,9,FALSE) &lt;&gt; "", VLOOKUP(VALUE(VLOOKUP($A1869,'Student reference sheet'!$A$2:$V$2329,9,FALSE)),'Ethnicity Reference'!$A$2:$B$22,2,FALSE),"Unknown"))))</f>
        <v/>
      </c>
      <c r="U1869" s="35"/>
    </row>
    <row r="1870" spans="1:21" ht="15.75">
      <c r="A1870" s="47"/>
      <c r="B1870" s="33"/>
      <c r="C1870" s="39" t="str">
        <f>IF($A1870 &lt;&gt; "",VLOOKUP($A1870,'Student reference sheet'!$A$2:$V$2329, 3,FALSE), "")</f>
        <v/>
      </c>
      <c r="D1870" s="39" t="str">
        <f>IF($A1870 &lt;&gt; "",VLOOKUP($A1870,'Student reference sheet'!$A$2:$V$2329, 2,FALSE), "")</f>
        <v/>
      </c>
      <c r="E1870" s="35"/>
      <c r="F1870" s="34"/>
      <c r="G1870" s="40" t="str">
        <f t="shared" ca="1" si="90"/>
        <v/>
      </c>
      <c r="H1870" s="40" t="str">
        <f t="shared" ca="1" si="91"/>
        <v/>
      </c>
      <c r="I1870" s="36" t="str">
        <f>IF($A1870 = "", "",
IF(COUNTIF(MINIMUM_DAY_DATES[], Attendance!J1870) &gt; 0, VLOOKUP(Attendance!$G1870,MINIMUM_DAY_PERIOD_SCHEDULE[], 2,TRUE),
IF(COUNTIF(RALLY_DATES[], Attendance!J1870) &gt; 0, VLOOKUP(Attendance!$G1870,RALLY_PERIOD_SCHEDULE[], 2,TRUE),
IF(WEEKDAY(Attendance!$J1870) = 2,
       IF(COUNTIF(FINALS_WEEK_MONDAY_DATE[],Attendance!$J1870) &gt; 0, VLOOKUP(Attendance!$G1870,FINALS_WEEK_MONDAY_PERIOD_SCHEDULE[],2,TRUE),
       VLOOKUP(Attendance!$G1870,REGULAR_WEEK_SCHEDULE[],6,TRUE)),
IF(WEEKDAY($J1870) = 3,
       IF(COUNTIF(FINALS_WEEK_TUESDAY_DATE[],Attendance!$J1870) &gt; 0, VLOOKUP(Attendance!$G1870,FINALS_WEEK_TUESDAY_PERIOD_SCHEDULE[],2,TRUE),
       VLOOKUP(Attendance!$G1870,REGULAR_WEEK_SCHEDULE[[Tuesday]:[Period]],5,TRUE)),
IF(WEEKDAY(Attendance!$J1870) = 4,
        IF(COUNTIF(BLOCK_WEDNESDAY_DATES[],Attendance!$J1870) &gt; 0, VLOOKUP(Attendance!$G1870,BLOCK_WEDNESDAY_PERIOD_SCHEDULE[],2,TRUE),
        IF(COUNTIF(FINALS_WEEK_WEDNESDAY_DATE[],Attendance!$J1870) &gt; 0, VLOOKUP(Attendance!$G1870,FINALS_WEEK_WEDNESDAY_PERIOD_SCHEDULE[],2,TRUE),
       VLOOKUP(Attendance!$G1870,REGULAR_WEEK_SCHEDULE[[Wednesday]:[Period]],4,TRUE))),
IF(WEEKDAY($J1870) = 5,
       IF(COUNTIF(BLOCK_THURSDAY_DATES[],Attendance!$J1870) &gt; 0, VLOOKUP(Attendance!$G1870,BLOCK_THURSDAY_PERIOD_SCHEDULE[],2,TRUE),
       IF(COUNTIF(FINALS_WEEK_THURSDAY_DATE[],Attendance!$J1870) &gt; 0, VLOOKUP(Attendance!$G1870,FINALS_WEEK_THURSDAY_PERIOD_SCHEDULE[],2,TRUE),
       VLOOKUP(Attendance!$G1870,REGULAR_WEEK_SCHEDULE[[Thursday]:[Period]],3,TRUE))),
IF(WEEKDAY(Attendance!$J1870) = 6,
       IF(COUNTIF(FINALS_WEEK_FRIDAY_DATE[],Attendance!$J1870) &gt; 0, VLOOKUP(Attendance!$G1870,FINALS_WEEK_FRIDAY_PERIOD_SCHEDULE[],2,TRUE),
       VLOOKUP(Attendance!$G1870,REGULAR_WEEK_SCHEDULE[[Friday]:[Period]],2,TRUE))))))))))</f>
        <v/>
      </c>
      <c r="J1870" s="41" t="str">
        <f t="shared" ca="1" si="92"/>
        <v/>
      </c>
      <c r="K1870" s="41" t="str">
        <f>IF($A1870 &lt;&gt; "",VLOOKUP($A1870,'Student reference sheet'!$A$2:$V$2329, 7,FALSE), "")</f>
        <v/>
      </c>
      <c r="L1870" s="30" t="str">
        <f>IF($A1870 ="", "", VLOOKUP($A1870, 'Student reference sheet'!$A$2:$Z$2603,23,FALSE))</f>
        <v/>
      </c>
      <c r="M1870" s="30" t="str">
        <f>IF($A1870 ="", "", VLOOKUP($A1870, 'Student reference sheet'!$A$2:$Z$2603,24,FALSE))</f>
        <v/>
      </c>
      <c r="N1870" s="30" t="str">
        <f>IF($A1870 ="", "", VLOOKUP($A1870, 'Student reference sheet'!$A$2:$Z$2603,26,FALSE))</f>
        <v/>
      </c>
      <c r="O1870" s="30" t="str">
        <f>IF($A1870 ="", "", VLOOKUP($A1870, 'Student reference sheet'!$A$2:$Z$2603,25,FALSE))</f>
        <v/>
      </c>
      <c r="P1870" s="39" t="str">
        <f>IF($A1870 = "", "", IF(OR(VLOOKUP($A1870,'Student reference sheet'!$A$2:$V$2400,8,FALSE) = "R",  VLOOKUP($A1870,'Student reference sheet'!$A$2:$V$2400,8,FALSE) = "L"), "X", ""))</f>
        <v/>
      </c>
      <c r="Q1870" s="39" t="str">
        <f>IF($A1870 ="", "", VLOOKUP($A1870, 'Student reference sheet'!$A$2:$V$2603,22,FALSE))</f>
        <v/>
      </c>
      <c r="R1870" s="39" t="str">
        <f>IF($A1870 &lt;&gt; "",VLOOKUP($A1870,'Student reference sheet'!$A$2:$V$2329, 5,FALSE), "")</f>
        <v/>
      </c>
      <c r="S1870" s="39" t="str">
        <f>IF($A1870 &lt;&gt; "",VLOOKUP($A1870,'Student reference sheet'!$A$2:$V$2329, 6,FALSE), "")</f>
        <v/>
      </c>
      <c r="T1870" s="30" t="str">
        <f>IF($A1870 = "","",
IF(VLOOKUP($A1870,'Student reference sheet'!$A$2:$V$2329, 10,FALSE) = "Y", "Hispanic",
IF(VLOOKUP($A1870,'Student reference sheet'!$A$2:$V$2329,11,FALSE) &lt;&gt; "",
IF(VLOOKUP($A1870,'Student reference sheet'!$A$2:$V$2329,11,FALSE) = "UNK", "Unknown", VLOOKUP(VALUE(VLOOKUP($A1870,'Student reference sheet'!$A$2:$V$2329,11,FALSE)),'Ethnicity Reference'!$A$2:$B$22,2,FALSE)),
IF(VLOOKUP($A1870,'Student reference sheet'!$A$2:$V$2329,9,FALSE) &lt;&gt; "", VLOOKUP(VALUE(VLOOKUP($A1870,'Student reference sheet'!$A$2:$V$2329,9,FALSE)),'Ethnicity Reference'!$A$2:$B$22,2,FALSE),"Unknown"))))</f>
        <v/>
      </c>
      <c r="U1870" s="35"/>
    </row>
    <row r="1871" spans="1:21" ht="15.75">
      <c r="A1871" s="47"/>
      <c r="B1871" s="33"/>
      <c r="C1871" s="39" t="str">
        <f>IF($A1871 &lt;&gt; "",VLOOKUP($A1871,'Student reference sheet'!$A$2:$V$2329, 3,FALSE), "")</f>
        <v/>
      </c>
      <c r="D1871" s="39" t="str">
        <f>IF($A1871 &lt;&gt; "",VLOOKUP($A1871,'Student reference sheet'!$A$2:$V$2329, 2,FALSE), "")</f>
        <v/>
      </c>
      <c r="E1871" s="35"/>
      <c r="F1871" s="34"/>
      <c r="G1871" s="40" t="str">
        <f t="shared" ca="1" si="90"/>
        <v/>
      </c>
      <c r="H1871" s="40" t="str">
        <f t="shared" ca="1" si="91"/>
        <v/>
      </c>
      <c r="I1871" s="36" t="str">
        <f>IF($A1871 = "", "",
IF(COUNTIF(MINIMUM_DAY_DATES[], Attendance!J1871) &gt; 0, VLOOKUP(Attendance!$G1871,MINIMUM_DAY_PERIOD_SCHEDULE[], 2,TRUE),
IF(COUNTIF(RALLY_DATES[], Attendance!J1871) &gt; 0, VLOOKUP(Attendance!$G1871,RALLY_PERIOD_SCHEDULE[], 2,TRUE),
IF(WEEKDAY(Attendance!$J1871) = 2,
       IF(COUNTIF(FINALS_WEEK_MONDAY_DATE[],Attendance!$J1871) &gt; 0, VLOOKUP(Attendance!$G1871,FINALS_WEEK_MONDAY_PERIOD_SCHEDULE[],2,TRUE),
       VLOOKUP(Attendance!$G1871,REGULAR_WEEK_SCHEDULE[],6,TRUE)),
IF(WEEKDAY($J1871) = 3,
       IF(COUNTIF(FINALS_WEEK_TUESDAY_DATE[],Attendance!$J1871) &gt; 0, VLOOKUP(Attendance!$G1871,FINALS_WEEK_TUESDAY_PERIOD_SCHEDULE[],2,TRUE),
       VLOOKUP(Attendance!$G1871,REGULAR_WEEK_SCHEDULE[[Tuesday]:[Period]],5,TRUE)),
IF(WEEKDAY(Attendance!$J1871) = 4,
        IF(COUNTIF(BLOCK_WEDNESDAY_DATES[],Attendance!$J1871) &gt; 0, VLOOKUP(Attendance!$G1871,BLOCK_WEDNESDAY_PERIOD_SCHEDULE[],2,TRUE),
        IF(COUNTIF(FINALS_WEEK_WEDNESDAY_DATE[],Attendance!$J1871) &gt; 0, VLOOKUP(Attendance!$G1871,FINALS_WEEK_WEDNESDAY_PERIOD_SCHEDULE[],2,TRUE),
       VLOOKUP(Attendance!$G1871,REGULAR_WEEK_SCHEDULE[[Wednesday]:[Period]],4,TRUE))),
IF(WEEKDAY($J1871) = 5,
       IF(COUNTIF(BLOCK_THURSDAY_DATES[],Attendance!$J1871) &gt; 0, VLOOKUP(Attendance!$G1871,BLOCK_THURSDAY_PERIOD_SCHEDULE[],2,TRUE),
       IF(COUNTIF(FINALS_WEEK_THURSDAY_DATE[],Attendance!$J1871) &gt; 0, VLOOKUP(Attendance!$G1871,FINALS_WEEK_THURSDAY_PERIOD_SCHEDULE[],2,TRUE),
       VLOOKUP(Attendance!$G1871,REGULAR_WEEK_SCHEDULE[[Thursday]:[Period]],3,TRUE))),
IF(WEEKDAY(Attendance!$J1871) = 6,
       IF(COUNTIF(FINALS_WEEK_FRIDAY_DATE[],Attendance!$J1871) &gt; 0, VLOOKUP(Attendance!$G1871,FINALS_WEEK_FRIDAY_PERIOD_SCHEDULE[],2,TRUE),
       VLOOKUP(Attendance!$G1871,REGULAR_WEEK_SCHEDULE[[Friday]:[Period]],2,TRUE))))))))))</f>
        <v/>
      </c>
      <c r="J1871" s="41" t="str">
        <f t="shared" ca="1" si="92"/>
        <v/>
      </c>
      <c r="K1871" s="41" t="str">
        <f>IF($A1871 &lt;&gt; "",VLOOKUP($A1871,'Student reference sheet'!$A$2:$V$2329, 7,FALSE), "")</f>
        <v/>
      </c>
      <c r="L1871" s="30" t="str">
        <f>IF($A1871 ="", "", VLOOKUP($A1871, 'Student reference sheet'!$A$2:$Z$2603,23,FALSE))</f>
        <v/>
      </c>
      <c r="M1871" s="30" t="str">
        <f>IF($A1871 ="", "", VLOOKUP($A1871, 'Student reference sheet'!$A$2:$Z$2603,24,FALSE))</f>
        <v/>
      </c>
      <c r="N1871" s="30" t="str">
        <f>IF($A1871 ="", "", VLOOKUP($A1871, 'Student reference sheet'!$A$2:$Z$2603,26,FALSE))</f>
        <v/>
      </c>
      <c r="O1871" s="30" t="str">
        <f>IF($A1871 ="", "", VLOOKUP($A1871, 'Student reference sheet'!$A$2:$Z$2603,25,FALSE))</f>
        <v/>
      </c>
      <c r="P1871" s="39" t="str">
        <f>IF($A1871 = "", "", IF(OR(VLOOKUP($A1871,'Student reference sheet'!$A$2:$V$2400,8,FALSE) = "R",  VLOOKUP($A1871,'Student reference sheet'!$A$2:$V$2400,8,FALSE) = "L"), "X", ""))</f>
        <v/>
      </c>
      <c r="Q1871" s="39" t="str">
        <f>IF($A1871 ="", "", VLOOKUP($A1871, 'Student reference sheet'!$A$2:$V$2603,22,FALSE))</f>
        <v/>
      </c>
      <c r="R1871" s="39" t="str">
        <f>IF($A1871 &lt;&gt; "",VLOOKUP($A1871,'Student reference sheet'!$A$2:$V$2329, 5,FALSE), "")</f>
        <v/>
      </c>
      <c r="S1871" s="39" t="str">
        <f>IF($A1871 &lt;&gt; "",VLOOKUP($A1871,'Student reference sheet'!$A$2:$V$2329, 6,FALSE), "")</f>
        <v/>
      </c>
      <c r="T1871" s="30" t="str">
        <f>IF($A1871 = "","",
IF(VLOOKUP($A1871,'Student reference sheet'!$A$2:$V$2329, 10,FALSE) = "Y", "Hispanic",
IF(VLOOKUP($A1871,'Student reference sheet'!$A$2:$V$2329,11,FALSE) &lt;&gt; "",
IF(VLOOKUP($A1871,'Student reference sheet'!$A$2:$V$2329,11,FALSE) = "UNK", "Unknown", VLOOKUP(VALUE(VLOOKUP($A1871,'Student reference sheet'!$A$2:$V$2329,11,FALSE)),'Ethnicity Reference'!$A$2:$B$22,2,FALSE)),
IF(VLOOKUP($A1871,'Student reference sheet'!$A$2:$V$2329,9,FALSE) &lt;&gt; "", VLOOKUP(VALUE(VLOOKUP($A1871,'Student reference sheet'!$A$2:$V$2329,9,FALSE)),'Ethnicity Reference'!$A$2:$B$22,2,FALSE),"Unknown"))))</f>
        <v/>
      </c>
      <c r="U1871" s="35"/>
    </row>
    <row r="1872" spans="1:21" ht="15.75">
      <c r="A1872" s="47"/>
      <c r="B1872" s="33"/>
      <c r="C1872" s="39" t="str">
        <f>IF($A1872 &lt;&gt; "",VLOOKUP($A1872,'Student reference sheet'!$A$2:$V$2329, 3,FALSE), "")</f>
        <v/>
      </c>
      <c r="D1872" s="39" t="str">
        <f>IF($A1872 &lt;&gt; "",VLOOKUP($A1872,'Student reference sheet'!$A$2:$V$2329, 2,FALSE), "")</f>
        <v/>
      </c>
      <c r="E1872" s="35"/>
      <c r="F1872" s="34"/>
      <c r="G1872" s="40" t="str">
        <f t="shared" ca="1" si="90"/>
        <v/>
      </c>
      <c r="H1872" s="40" t="str">
        <f t="shared" ca="1" si="91"/>
        <v/>
      </c>
      <c r="I1872" s="36" t="str">
        <f>IF($A1872 = "", "",
IF(COUNTIF(MINIMUM_DAY_DATES[], Attendance!J1872) &gt; 0, VLOOKUP(Attendance!$G1872,MINIMUM_DAY_PERIOD_SCHEDULE[], 2,TRUE),
IF(COUNTIF(RALLY_DATES[], Attendance!J1872) &gt; 0, VLOOKUP(Attendance!$G1872,RALLY_PERIOD_SCHEDULE[], 2,TRUE),
IF(WEEKDAY(Attendance!$J1872) = 2,
       IF(COUNTIF(FINALS_WEEK_MONDAY_DATE[],Attendance!$J1872) &gt; 0, VLOOKUP(Attendance!$G1872,FINALS_WEEK_MONDAY_PERIOD_SCHEDULE[],2,TRUE),
       VLOOKUP(Attendance!$G1872,REGULAR_WEEK_SCHEDULE[],6,TRUE)),
IF(WEEKDAY($J1872) = 3,
       IF(COUNTIF(FINALS_WEEK_TUESDAY_DATE[],Attendance!$J1872) &gt; 0, VLOOKUP(Attendance!$G1872,FINALS_WEEK_TUESDAY_PERIOD_SCHEDULE[],2,TRUE),
       VLOOKUP(Attendance!$G1872,REGULAR_WEEK_SCHEDULE[[Tuesday]:[Period]],5,TRUE)),
IF(WEEKDAY(Attendance!$J1872) = 4,
        IF(COUNTIF(BLOCK_WEDNESDAY_DATES[],Attendance!$J1872) &gt; 0, VLOOKUP(Attendance!$G1872,BLOCK_WEDNESDAY_PERIOD_SCHEDULE[],2,TRUE),
        IF(COUNTIF(FINALS_WEEK_WEDNESDAY_DATE[],Attendance!$J1872) &gt; 0, VLOOKUP(Attendance!$G1872,FINALS_WEEK_WEDNESDAY_PERIOD_SCHEDULE[],2,TRUE),
       VLOOKUP(Attendance!$G1872,REGULAR_WEEK_SCHEDULE[[Wednesday]:[Period]],4,TRUE))),
IF(WEEKDAY($J1872) = 5,
       IF(COUNTIF(BLOCK_THURSDAY_DATES[],Attendance!$J1872) &gt; 0, VLOOKUP(Attendance!$G1872,BLOCK_THURSDAY_PERIOD_SCHEDULE[],2,TRUE),
       IF(COUNTIF(FINALS_WEEK_THURSDAY_DATE[],Attendance!$J1872) &gt; 0, VLOOKUP(Attendance!$G1872,FINALS_WEEK_THURSDAY_PERIOD_SCHEDULE[],2,TRUE),
       VLOOKUP(Attendance!$G1872,REGULAR_WEEK_SCHEDULE[[Thursday]:[Period]],3,TRUE))),
IF(WEEKDAY(Attendance!$J1872) = 6,
       IF(COUNTIF(FINALS_WEEK_FRIDAY_DATE[],Attendance!$J1872) &gt; 0, VLOOKUP(Attendance!$G1872,FINALS_WEEK_FRIDAY_PERIOD_SCHEDULE[],2,TRUE),
       VLOOKUP(Attendance!$G1872,REGULAR_WEEK_SCHEDULE[[Friday]:[Period]],2,TRUE))))))))))</f>
        <v/>
      </c>
      <c r="J1872" s="41" t="str">
        <f t="shared" ca="1" si="92"/>
        <v/>
      </c>
      <c r="K1872" s="41" t="str">
        <f>IF($A1872 &lt;&gt; "",VLOOKUP($A1872,'Student reference sheet'!$A$2:$V$2329, 7,FALSE), "")</f>
        <v/>
      </c>
      <c r="L1872" s="30" t="str">
        <f>IF($A1872 ="", "", VLOOKUP($A1872, 'Student reference sheet'!$A$2:$Z$2603,23,FALSE))</f>
        <v/>
      </c>
      <c r="M1872" s="30" t="str">
        <f>IF($A1872 ="", "", VLOOKUP($A1872, 'Student reference sheet'!$A$2:$Z$2603,24,FALSE))</f>
        <v/>
      </c>
      <c r="N1872" s="30" t="str">
        <f>IF($A1872 ="", "", VLOOKUP($A1872, 'Student reference sheet'!$A$2:$Z$2603,26,FALSE))</f>
        <v/>
      </c>
      <c r="O1872" s="30" t="str">
        <f>IF($A1872 ="", "", VLOOKUP($A1872, 'Student reference sheet'!$A$2:$Z$2603,25,FALSE))</f>
        <v/>
      </c>
      <c r="P1872" s="39" t="str">
        <f>IF($A1872 = "", "", IF(OR(VLOOKUP($A1872,'Student reference sheet'!$A$2:$V$2400,8,FALSE) = "R",  VLOOKUP($A1872,'Student reference sheet'!$A$2:$V$2400,8,FALSE) = "L"), "X", ""))</f>
        <v/>
      </c>
      <c r="Q1872" s="39" t="str">
        <f>IF($A1872 ="", "", VLOOKUP($A1872, 'Student reference sheet'!$A$2:$V$2603,22,FALSE))</f>
        <v/>
      </c>
      <c r="R1872" s="39" t="str">
        <f>IF($A1872 &lt;&gt; "",VLOOKUP($A1872,'Student reference sheet'!$A$2:$V$2329, 5,FALSE), "")</f>
        <v/>
      </c>
      <c r="S1872" s="39" t="str">
        <f>IF($A1872 &lt;&gt; "",VLOOKUP($A1872,'Student reference sheet'!$A$2:$V$2329, 6,FALSE), "")</f>
        <v/>
      </c>
      <c r="T1872" s="30" t="str">
        <f>IF($A1872 = "","",
IF(VLOOKUP($A1872,'Student reference sheet'!$A$2:$V$2329, 10,FALSE) = "Y", "Hispanic",
IF(VLOOKUP($A1872,'Student reference sheet'!$A$2:$V$2329,11,FALSE) &lt;&gt; "",
IF(VLOOKUP($A1872,'Student reference sheet'!$A$2:$V$2329,11,FALSE) = "UNK", "Unknown", VLOOKUP(VALUE(VLOOKUP($A1872,'Student reference sheet'!$A$2:$V$2329,11,FALSE)),'Ethnicity Reference'!$A$2:$B$22,2,FALSE)),
IF(VLOOKUP($A1872,'Student reference sheet'!$A$2:$V$2329,9,FALSE) &lt;&gt; "", VLOOKUP(VALUE(VLOOKUP($A1872,'Student reference sheet'!$A$2:$V$2329,9,FALSE)),'Ethnicity Reference'!$A$2:$B$22,2,FALSE),"Unknown"))))</f>
        <v/>
      </c>
      <c r="U1872" s="35"/>
    </row>
    <row r="1873" spans="1:21" ht="15.75">
      <c r="A1873" s="47"/>
      <c r="B1873" s="33"/>
      <c r="C1873" s="39" t="str">
        <f>IF($A1873 &lt;&gt; "",VLOOKUP($A1873,'Student reference sheet'!$A$2:$V$2329, 3,FALSE), "")</f>
        <v/>
      </c>
      <c r="D1873" s="39" t="str">
        <f>IF($A1873 &lt;&gt; "",VLOOKUP($A1873,'Student reference sheet'!$A$2:$V$2329, 2,FALSE), "")</f>
        <v/>
      </c>
      <c r="E1873" s="35"/>
      <c r="F1873" s="34"/>
      <c r="G1873" s="40" t="str">
        <f t="shared" ca="1" si="90"/>
        <v/>
      </c>
      <c r="H1873" s="40" t="str">
        <f t="shared" ca="1" si="91"/>
        <v/>
      </c>
      <c r="I1873" s="36" t="str">
        <f>IF($A1873 = "", "",
IF(COUNTIF(MINIMUM_DAY_DATES[], Attendance!J1873) &gt; 0, VLOOKUP(Attendance!$G1873,MINIMUM_DAY_PERIOD_SCHEDULE[], 2,TRUE),
IF(COUNTIF(RALLY_DATES[], Attendance!J1873) &gt; 0, VLOOKUP(Attendance!$G1873,RALLY_PERIOD_SCHEDULE[], 2,TRUE),
IF(WEEKDAY(Attendance!$J1873) = 2,
       IF(COUNTIF(FINALS_WEEK_MONDAY_DATE[],Attendance!$J1873) &gt; 0, VLOOKUP(Attendance!$G1873,FINALS_WEEK_MONDAY_PERIOD_SCHEDULE[],2,TRUE),
       VLOOKUP(Attendance!$G1873,REGULAR_WEEK_SCHEDULE[],6,TRUE)),
IF(WEEKDAY($J1873) = 3,
       IF(COUNTIF(FINALS_WEEK_TUESDAY_DATE[],Attendance!$J1873) &gt; 0, VLOOKUP(Attendance!$G1873,FINALS_WEEK_TUESDAY_PERIOD_SCHEDULE[],2,TRUE),
       VLOOKUP(Attendance!$G1873,REGULAR_WEEK_SCHEDULE[[Tuesday]:[Period]],5,TRUE)),
IF(WEEKDAY(Attendance!$J1873) = 4,
        IF(COUNTIF(BLOCK_WEDNESDAY_DATES[],Attendance!$J1873) &gt; 0, VLOOKUP(Attendance!$G1873,BLOCK_WEDNESDAY_PERIOD_SCHEDULE[],2,TRUE),
        IF(COUNTIF(FINALS_WEEK_WEDNESDAY_DATE[],Attendance!$J1873) &gt; 0, VLOOKUP(Attendance!$G1873,FINALS_WEEK_WEDNESDAY_PERIOD_SCHEDULE[],2,TRUE),
       VLOOKUP(Attendance!$G1873,REGULAR_WEEK_SCHEDULE[[Wednesday]:[Period]],4,TRUE))),
IF(WEEKDAY($J1873) = 5,
       IF(COUNTIF(BLOCK_THURSDAY_DATES[],Attendance!$J1873) &gt; 0, VLOOKUP(Attendance!$G1873,BLOCK_THURSDAY_PERIOD_SCHEDULE[],2,TRUE),
       IF(COUNTIF(FINALS_WEEK_THURSDAY_DATE[],Attendance!$J1873) &gt; 0, VLOOKUP(Attendance!$G1873,FINALS_WEEK_THURSDAY_PERIOD_SCHEDULE[],2,TRUE),
       VLOOKUP(Attendance!$G1873,REGULAR_WEEK_SCHEDULE[[Thursday]:[Period]],3,TRUE))),
IF(WEEKDAY(Attendance!$J1873) = 6,
       IF(COUNTIF(FINALS_WEEK_FRIDAY_DATE[],Attendance!$J1873) &gt; 0, VLOOKUP(Attendance!$G1873,FINALS_WEEK_FRIDAY_PERIOD_SCHEDULE[],2,TRUE),
       VLOOKUP(Attendance!$G1873,REGULAR_WEEK_SCHEDULE[[Friday]:[Period]],2,TRUE))))))))))</f>
        <v/>
      </c>
      <c r="J1873" s="41" t="str">
        <f t="shared" ca="1" si="92"/>
        <v/>
      </c>
      <c r="K1873" s="41" t="str">
        <f>IF($A1873 &lt;&gt; "",VLOOKUP($A1873,'Student reference sheet'!$A$2:$V$2329, 7,FALSE), "")</f>
        <v/>
      </c>
      <c r="L1873" s="30" t="str">
        <f>IF($A1873 ="", "", VLOOKUP($A1873, 'Student reference sheet'!$A$2:$Z$2603,23,FALSE))</f>
        <v/>
      </c>
      <c r="M1873" s="30" t="str">
        <f>IF($A1873 ="", "", VLOOKUP($A1873, 'Student reference sheet'!$A$2:$Z$2603,24,FALSE))</f>
        <v/>
      </c>
      <c r="N1873" s="30" t="str">
        <f>IF($A1873 ="", "", VLOOKUP($A1873, 'Student reference sheet'!$A$2:$Z$2603,26,FALSE))</f>
        <v/>
      </c>
      <c r="O1873" s="30" t="str">
        <f>IF($A1873 ="", "", VLOOKUP($A1873, 'Student reference sheet'!$A$2:$Z$2603,25,FALSE))</f>
        <v/>
      </c>
      <c r="P1873" s="39" t="str">
        <f>IF($A1873 = "", "", IF(OR(VLOOKUP($A1873,'Student reference sheet'!$A$2:$V$2400,8,FALSE) = "R",  VLOOKUP($A1873,'Student reference sheet'!$A$2:$V$2400,8,FALSE) = "L"), "X", ""))</f>
        <v/>
      </c>
      <c r="Q1873" s="39" t="str">
        <f>IF($A1873 ="", "", VLOOKUP($A1873, 'Student reference sheet'!$A$2:$V$2603,22,FALSE))</f>
        <v/>
      </c>
      <c r="R1873" s="39" t="str">
        <f>IF($A1873 &lt;&gt; "",VLOOKUP($A1873,'Student reference sheet'!$A$2:$V$2329, 5,FALSE), "")</f>
        <v/>
      </c>
      <c r="S1873" s="39" t="str">
        <f>IF($A1873 &lt;&gt; "",VLOOKUP($A1873,'Student reference sheet'!$A$2:$V$2329, 6,FALSE), "")</f>
        <v/>
      </c>
      <c r="T1873" s="30" t="str">
        <f>IF($A1873 = "","",
IF(VLOOKUP($A1873,'Student reference sheet'!$A$2:$V$2329, 10,FALSE) = "Y", "Hispanic",
IF(VLOOKUP($A1873,'Student reference sheet'!$A$2:$V$2329,11,FALSE) &lt;&gt; "",
IF(VLOOKUP($A1873,'Student reference sheet'!$A$2:$V$2329,11,FALSE) = "UNK", "Unknown", VLOOKUP(VALUE(VLOOKUP($A1873,'Student reference sheet'!$A$2:$V$2329,11,FALSE)),'Ethnicity Reference'!$A$2:$B$22,2,FALSE)),
IF(VLOOKUP($A1873,'Student reference sheet'!$A$2:$V$2329,9,FALSE) &lt;&gt; "", VLOOKUP(VALUE(VLOOKUP($A1873,'Student reference sheet'!$A$2:$V$2329,9,FALSE)),'Ethnicity Reference'!$A$2:$B$22,2,FALSE),"Unknown"))))</f>
        <v/>
      </c>
      <c r="U1873" s="35"/>
    </row>
    <row r="1874" spans="1:21" ht="15.75">
      <c r="A1874" s="47"/>
      <c r="B1874" s="33"/>
      <c r="C1874" s="39" t="str">
        <f>IF($A1874 &lt;&gt; "",VLOOKUP($A1874,'Student reference sheet'!$A$2:$V$2329, 3,FALSE), "")</f>
        <v/>
      </c>
      <c r="D1874" s="39" t="str">
        <f>IF($A1874 &lt;&gt; "",VLOOKUP($A1874,'Student reference sheet'!$A$2:$V$2329, 2,FALSE), "")</f>
        <v/>
      </c>
      <c r="E1874" s="35"/>
      <c r="F1874" s="34"/>
      <c r="G1874" s="40" t="str">
        <f t="shared" ca="1" si="90"/>
        <v/>
      </c>
      <c r="H1874" s="40" t="str">
        <f t="shared" ca="1" si="91"/>
        <v/>
      </c>
      <c r="I1874" s="36" t="str">
        <f>IF($A1874 = "", "",
IF(COUNTIF(MINIMUM_DAY_DATES[], Attendance!J1874) &gt; 0, VLOOKUP(Attendance!$G1874,MINIMUM_DAY_PERIOD_SCHEDULE[], 2,TRUE),
IF(COUNTIF(RALLY_DATES[], Attendance!J1874) &gt; 0, VLOOKUP(Attendance!$G1874,RALLY_PERIOD_SCHEDULE[], 2,TRUE),
IF(WEEKDAY(Attendance!$J1874) = 2,
       IF(COUNTIF(FINALS_WEEK_MONDAY_DATE[],Attendance!$J1874) &gt; 0, VLOOKUP(Attendance!$G1874,FINALS_WEEK_MONDAY_PERIOD_SCHEDULE[],2,TRUE),
       VLOOKUP(Attendance!$G1874,REGULAR_WEEK_SCHEDULE[],6,TRUE)),
IF(WEEKDAY($J1874) = 3,
       IF(COUNTIF(FINALS_WEEK_TUESDAY_DATE[],Attendance!$J1874) &gt; 0, VLOOKUP(Attendance!$G1874,FINALS_WEEK_TUESDAY_PERIOD_SCHEDULE[],2,TRUE),
       VLOOKUP(Attendance!$G1874,REGULAR_WEEK_SCHEDULE[[Tuesday]:[Period]],5,TRUE)),
IF(WEEKDAY(Attendance!$J1874) = 4,
        IF(COUNTIF(BLOCK_WEDNESDAY_DATES[],Attendance!$J1874) &gt; 0, VLOOKUP(Attendance!$G1874,BLOCK_WEDNESDAY_PERIOD_SCHEDULE[],2,TRUE),
        IF(COUNTIF(FINALS_WEEK_WEDNESDAY_DATE[],Attendance!$J1874) &gt; 0, VLOOKUP(Attendance!$G1874,FINALS_WEEK_WEDNESDAY_PERIOD_SCHEDULE[],2,TRUE),
       VLOOKUP(Attendance!$G1874,REGULAR_WEEK_SCHEDULE[[Wednesday]:[Period]],4,TRUE))),
IF(WEEKDAY($J1874) = 5,
       IF(COUNTIF(BLOCK_THURSDAY_DATES[],Attendance!$J1874) &gt; 0, VLOOKUP(Attendance!$G1874,BLOCK_THURSDAY_PERIOD_SCHEDULE[],2,TRUE),
       IF(COUNTIF(FINALS_WEEK_THURSDAY_DATE[],Attendance!$J1874) &gt; 0, VLOOKUP(Attendance!$G1874,FINALS_WEEK_THURSDAY_PERIOD_SCHEDULE[],2,TRUE),
       VLOOKUP(Attendance!$G1874,REGULAR_WEEK_SCHEDULE[[Thursday]:[Period]],3,TRUE))),
IF(WEEKDAY(Attendance!$J1874) = 6,
       IF(COUNTIF(FINALS_WEEK_FRIDAY_DATE[],Attendance!$J1874) &gt; 0, VLOOKUP(Attendance!$G1874,FINALS_WEEK_FRIDAY_PERIOD_SCHEDULE[],2,TRUE),
       VLOOKUP(Attendance!$G1874,REGULAR_WEEK_SCHEDULE[[Friday]:[Period]],2,TRUE))))))))))</f>
        <v/>
      </c>
      <c r="J1874" s="41" t="str">
        <f t="shared" ca="1" si="92"/>
        <v/>
      </c>
      <c r="K1874" s="41" t="str">
        <f>IF($A1874 &lt;&gt; "",VLOOKUP($A1874,'Student reference sheet'!$A$2:$V$2329, 7,FALSE), "")</f>
        <v/>
      </c>
      <c r="L1874" s="30" t="str">
        <f>IF($A1874 ="", "", VLOOKUP($A1874, 'Student reference sheet'!$A$2:$Z$2603,23,FALSE))</f>
        <v/>
      </c>
      <c r="M1874" s="30" t="str">
        <f>IF($A1874 ="", "", VLOOKUP($A1874, 'Student reference sheet'!$A$2:$Z$2603,24,FALSE))</f>
        <v/>
      </c>
      <c r="N1874" s="30" t="str">
        <f>IF($A1874 ="", "", VLOOKUP($A1874, 'Student reference sheet'!$A$2:$Z$2603,26,FALSE))</f>
        <v/>
      </c>
      <c r="O1874" s="30" t="str">
        <f>IF($A1874 ="", "", VLOOKUP($A1874, 'Student reference sheet'!$A$2:$Z$2603,25,FALSE))</f>
        <v/>
      </c>
      <c r="P1874" s="39" t="str">
        <f>IF($A1874 = "", "", IF(OR(VLOOKUP($A1874,'Student reference sheet'!$A$2:$V$2400,8,FALSE) = "R",  VLOOKUP($A1874,'Student reference sheet'!$A$2:$V$2400,8,FALSE) = "L"), "X", ""))</f>
        <v/>
      </c>
      <c r="Q1874" s="39" t="str">
        <f>IF($A1874 ="", "", VLOOKUP($A1874, 'Student reference sheet'!$A$2:$V$2603,22,FALSE))</f>
        <v/>
      </c>
      <c r="R1874" s="39" t="str">
        <f>IF($A1874 &lt;&gt; "",VLOOKUP($A1874,'Student reference sheet'!$A$2:$V$2329, 5,FALSE), "")</f>
        <v/>
      </c>
      <c r="S1874" s="39" t="str">
        <f>IF($A1874 &lt;&gt; "",VLOOKUP($A1874,'Student reference sheet'!$A$2:$V$2329, 6,FALSE), "")</f>
        <v/>
      </c>
      <c r="T1874" s="30" t="str">
        <f>IF($A1874 = "","",
IF(VLOOKUP($A1874,'Student reference sheet'!$A$2:$V$2329, 10,FALSE) = "Y", "Hispanic",
IF(VLOOKUP($A1874,'Student reference sheet'!$A$2:$V$2329,11,FALSE) &lt;&gt; "",
IF(VLOOKUP($A1874,'Student reference sheet'!$A$2:$V$2329,11,FALSE) = "UNK", "Unknown", VLOOKUP(VALUE(VLOOKUP($A1874,'Student reference sheet'!$A$2:$V$2329,11,FALSE)),'Ethnicity Reference'!$A$2:$B$22,2,FALSE)),
IF(VLOOKUP($A1874,'Student reference sheet'!$A$2:$V$2329,9,FALSE) &lt;&gt; "", VLOOKUP(VALUE(VLOOKUP($A1874,'Student reference sheet'!$A$2:$V$2329,9,FALSE)),'Ethnicity Reference'!$A$2:$B$22,2,FALSE),"Unknown"))))</f>
        <v/>
      </c>
      <c r="U1874" s="35"/>
    </row>
    <row r="1875" spans="1:21" ht="15.75">
      <c r="A1875" s="47"/>
      <c r="B1875" s="33"/>
      <c r="C1875" s="39" t="str">
        <f>IF($A1875 &lt;&gt; "",VLOOKUP($A1875,'Student reference sheet'!$A$2:$V$2329, 3,FALSE), "")</f>
        <v/>
      </c>
      <c r="D1875" s="39" t="str">
        <f>IF($A1875 &lt;&gt; "",VLOOKUP($A1875,'Student reference sheet'!$A$2:$V$2329, 2,FALSE), "")</f>
        <v/>
      </c>
      <c r="E1875" s="35"/>
      <c r="F1875" s="34"/>
      <c r="G1875" s="40" t="str">
        <f t="shared" ca="1" si="90"/>
        <v/>
      </c>
      <c r="H1875" s="40" t="str">
        <f t="shared" ca="1" si="91"/>
        <v/>
      </c>
      <c r="I1875" s="36" t="str">
        <f>IF($A1875 = "", "",
IF(COUNTIF(MINIMUM_DAY_DATES[], Attendance!J1875) &gt; 0, VLOOKUP(Attendance!$G1875,MINIMUM_DAY_PERIOD_SCHEDULE[], 2,TRUE),
IF(COUNTIF(RALLY_DATES[], Attendance!J1875) &gt; 0, VLOOKUP(Attendance!$G1875,RALLY_PERIOD_SCHEDULE[], 2,TRUE),
IF(WEEKDAY(Attendance!$J1875) = 2,
       IF(COUNTIF(FINALS_WEEK_MONDAY_DATE[],Attendance!$J1875) &gt; 0, VLOOKUP(Attendance!$G1875,FINALS_WEEK_MONDAY_PERIOD_SCHEDULE[],2,TRUE),
       VLOOKUP(Attendance!$G1875,REGULAR_WEEK_SCHEDULE[],6,TRUE)),
IF(WEEKDAY($J1875) = 3,
       IF(COUNTIF(FINALS_WEEK_TUESDAY_DATE[],Attendance!$J1875) &gt; 0, VLOOKUP(Attendance!$G1875,FINALS_WEEK_TUESDAY_PERIOD_SCHEDULE[],2,TRUE),
       VLOOKUP(Attendance!$G1875,REGULAR_WEEK_SCHEDULE[[Tuesday]:[Period]],5,TRUE)),
IF(WEEKDAY(Attendance!$J1875) = 4,
        IF(COUNTIF(BLOCK_WEDNESDAY_DATES[],Attendance!$J1875) &gt; 0, VLOOKUP(Attendance!$G1875,BLOCK_WEDNESDAY_PERIOD_SCHEDULE[],2,TRUE),
        IF(COUNTIF(FINALS_WEEK_WEDNESDAY_DATE[],Attendance!$J1875) &gt; 0, VLOOKUP(Attendance!$G1875,FINALS_WEEK_WEDNESDAY_PERIOD_SCHEDULE[],2,TRUE),
       VLOOKUP(Attendance!$G1875,REGULAR_WEEK_SCHEDULE[[Wednesday]:[Period]],4,TRUE))),
IF(WEEKDAY($J1875) = 5,
       IF(COUNTIF(BLOCK_THURSDAY_DATES[],Attendance!$J1875) &gt; 0, VLOOKUP(Attendance!$G1875,BLOCK_THURSDAY_PERIOD_SCHEDULE[],2,TRUE),
       IF(COUNTIF(FINALS_WEEK_THURSDAY_DATE[],Attendance!$J1875) &gt; 0, VLOOKUP(Attendance!$G1875,FINALS_WEEK_THURSDAY_PERIOD_SCHEDULE[],2,TRUE),
       VLOOKUP(Attendance!$G1875,REGULAR_WEEK_SCHEDULE[[Thursday]:[Period]],3,TRUE))),
IF(WEEKDAY(Attendance!$J1875) = 6,
       IF(COUNTIF(FINALS_WEEK_FRIDAY_DATE[],Attendance!$J1875) &gt; 0, VLOOKUP(Attendance!$G1875,FINALS_WEEK_FRIDAY_PERIOD_SCHEDULE[],2,TRUE),
       VLOOKUP(Attendance!$G1875,REGULAR_WEEK_SCHEDULE[[Friday]:[Period]],2,TRUE))))))))))</f>
        <v/>
      </c>
      <c r="J1875" s="41" t="str">
        <f t="shared" ca="1" si="92"/>
        <v/>
      </c>
      <c r="K1875" s="41" t="str">
        <f>IF($A1875 &lt;&gt; "",VLOOKUP($A1875,'Student reference sheet'!$A$2:$V$2329, 7,FALSE), "")</f>
        <v/>
      </c>
      <c r="L1875" s="30" t="str">
        <f>IF($A1875 ="", "", VLOOKUP($A1875, 'Student reference sheet'!$A$2:$Z$2603,23,FALSE))</f>
        <v/>
      </c>
      <c r="M1875" s="30" t="str">
        <f>IF($A1875 ="", "", VLOOKUP($A1875, 'Student reference sheet'!$A$2:$Z$2603,24,FALSE))</f>
        <v/>
      </c>
      <c r="N1875" s="30" t="str">
        <f>IF($A1875 ="", "", VLOOKUP($A1875, 'Student reference sheet'!$A$2:$Z$2603,26,FALSE))</f>
        <v/>
      </c>
      <c r="O1875" s="30" t="str">
        <f>IF($A1875 ="", "", VLOOKUP($A1875, 'Student reference sheet'!$A$2:$Z$2603,25,FALSE))</f>
        <v/>
      </c>
      <c r="P1875" s="39" t="str">
        <f>IF($A1875 = "", "", IF(OR(VLOOKUP($A1875,'Student reference sheet'!$A$2:$V$2400,8,FALSE) = "R",  VLOOKUP($A1875,'Student reference sheet'!$A$2:$V$2400,8,FALSE) = "L"), "X", ""))</f>
        <v/>
      </c>
      <c r="Q1875" s="39" t="str">
        <f>IF($A1875 ="", "", VLOOKUP($A1875, 'Student reference sheet'!$A$2:$V$2603,22,FALSE))</f>
        <v/>
      </c>
      <c r="R1875" s="39" t="str">
        <f>IF($A1875 &lt;&gt; "",VLOOKUP($A1875,'Student reference sheet'!$A$2:$V$2329, 5,FALSE), "")</f>
        <v/>
      </c>
      <c r="S1875" s="39" t="str">
        <f>IF($A1875 &lt;&gt; "",VLOOKUP($A1875,'Student reference sheet'!$A$2:$V$2329, 6,FALSE), "")</f>
        <v/>
      </c>
      <c r="T1875" s="30" t="str">
        <f>IF($A1875 = "","",
IF(VLOOKUP($A1875,'Student reference sheet'!$A$2:$V$2329, 10,FALSE) = "Y", "Hispanic",
IF(VLOOKUP($A1875,'Student reference sheet'!$A$2:$V$2329,11,FALSE) &lt;&gt; "",
IF(VLOOKUP($A1875,'Student reference sheet'!$A$2:$V$2329,11,FALSE) = "UNK", "Unknown", VLOOKUP(VALUE(VLOOKUP($A1875,'Student reference sheet'!$A$2:$V$2329,11,FALSE)),'Ethnicity Reference'!$A$2:$B$22,2,FALSE)),
IF(VLOOKUP($A1875,'Student reference sheet'!$A$2:$V$2329,9,FALSE) &lt;&gt; "", VLOOKUP(VALUE(VLOOKUP($A1875,'Student reference sheet'!$A$2:$V$2329,9,FALSE)),'Ethnicity Reference'!$A$2:$B$22,2,FALSE),"Unknown"))))</f>
        <v/>
      </c>
      <c r="U1875" s="35"/>
    </row>
    <row r="1876" spans="1:21" ht="15.75">
      <c r="A1876" s="47"/>
      <c r="B1876" s="33"/>
      <c r="C1876" s="39" t="str">
        <f>IF($A1876 &lt;&gt; "",VLOOKUP($A1876,'Student reference sheet'!$A$2:$V$2329, 3,FALSE), "")</f>
        <v/>
      </c>
      <c r="D1876" s="39" t="str">
        <f>IF($A1876 &lt;&gt; "",VLOOKUP($A1876,'Student reference sheet'!$A$2:$V$2329, 2,FALSE), "")</f>
        <v/>
      </c>
      <c r="E1876" s="35"/>
      <c r="F1876" s="34"/>
      <c r="G1876" s="40" t="str">
        <f t="shared" ca="1" si="90"/>
        <v/>
      </c>
      <c r="H1876" s="40" t="str">
        <f t="shared" ca="1" si="91"/>
        <v/>
      </c>
      <c r="I1876" s="36" t="str">
        <f>IF($A1876 = "", "",
IF(COUNTIF(MINIMUM_DAY_DATES[], Attendance!J1876) &gt; 0, VLOOKUP(Attendance!$G1876,MINIMUM_DAY_PERIOD_SCHEDULE[], 2,TRUE),
IF(COUNTIF(RALLY_DATES[], Attendance!J1876) &gt; 0, VLOOKUP(Attendance!$G1876,RALLY_PERIOD_SCHEDULE[], 2,TRUE),
IF(WEEKDAY(Attendance!$J1876) = 2,
       IF(COUNTIF(FINALS_WEEK_MONDAY_DATE[],Attendance!$J1876) &gt; 0, VLOOKUP(Attendance!$G1876,FINALS_WEEK_MONDAY_PERIOD_SCHEDULE[],2,TRUE),
       VLOOKUP(Attendance!$G1876,REGULAR_WEEK_SCHEDULE[],6,TRUE)),
IF(WEEKDAY($J1876) = 3,
       IF(COUNTIF(FINALS_WEEK_TUESDAY_DATE[],Attendance!$J1876) &gt; 0, VLOOKUP(Attendance!$G1876,FINALS_WEEK_TUESDAY_PERIOD_SCHEDULE[],2,TRUE),
       VLOOKUP(Attendance!$G1876,REGULAR_WEEK_SCHEDULE[[Tuesday]:[Period]],5,TRUE)),
IF(WEEKDAY(Attendance!$J1876) = 4,
        IF(COUNTIF(BLOCK_WEDNESDAY_DATES[],Attendance!$J1876) &gt; 0, VLOOKUP(Attendance!$G1876,BLOCK_WEDNESDAY_PERIOD_SCHEDULE[],2,TRUE),
        IF(COUNTIF(FINALS_WEEK_WEDNESDAY_DATE[],Attendance!$J1876) &gt; 0, VLOOKUP(Attendance!$G1876,FINALS_WEEK_WEDNESDAY_PERIOD_SCHEDULE[],2,TRUE),
       VLOOKUP(Attendance!$G1876,REGULAR_WEEK_SCHEDULE[[Wednesday]:[Period]],4,TRUE))),
IF(WEEKDAY($J1876) = 5,
       IF(COUNTIF(BLOCK_THURSDAY_DATES[],Attendance!$J1876) &gt; 0, VLOOKUP(Attendance!$G1876,BLOCK_THURSDAY_PERIOD_SCHEDULE[],2,TRUE),
       IF(COUNTIF(FINALS_WEEK_THURSDAY_DATE[],Attendance!$J1876) &gt; 0, VLOOKUP(Attendance!$G1876,FINALS_WEEK_THURSDAY_PERIOD_SCHEDULE[],2,TRUE),
       VLOOKUP(Attendance!$G1876,REGULAR_WEEK_SCHEDULE[[Thursday]:[Period]],3,TRUE))),
IF(WEEKDAY(Attendance!$J1876) = 6,
       IF(COUNTIF(FINALS_WEEK_FRIDAY_DATE[],Attendance!$J1876) &gt; 0, VLOOKUP(Attendance!$G1876,FINALS_WEEK_FRIDAY_PERIOD_SCHEDULE[],2,TRUE),
       VLOOKUP(Attendance!$G1876,REGULAR_WEEK_SCHEDULE[[Friday]:[Period]],2,TRUE))))))))))</f>
        <v/>
      </c>
      <c r="J1876" s="41" t="str">
        <f t="shared" ca="1" si="92"/>
        <v/>
      </c>
      <c r="K1876" s="41" t="str">
        <f>IF($A1876 &lt;&gt; "",VLOOKUP($A1876,'Student reference sheet'!$A$2:$V$2329, 7,FALSE), "")</f>
        <v/>
      </c>
      <c r="L1876" s="30" t="str">
        <f>IF($A1876 ="", "", VLOOKUP($A1876, 'Student reference sheet'!$A$2:$Z$2603,23,FALSE))</f>
        <v/>
      </c>
      <c r="M1876" s="30" t="str">
        <f>IF($A1876 ="", "", VLOOKUP($A1876, 'Student reference sheet'!$A$2:$Z$2603,24,FALSE))</f>
        <v/>
      </c>
      <c r="N1876" s="30" t="str">
        <f>IF($A1876 ="", "", VLOOKUP($A1876, 'Student reference sheet'!$A$2:$Z$2603,26,FALSE))</f>
        <v/>
      </c>
      <c r="O1876" s="30" t="str">
        <f>IF($A1876 ="", "", VLOOKUP($A1876, 'Student reference sheet'!$A$2:$Z$2603,25,FALSE))</f>
        <v/>
      </c>
      <c r="P1876" s="39" t="str">
        <f>IF($A1876 = "", "", IF(OR(VLOOKUP($A1876,'Student reference sheet'!$A$2:$V$2400,8,FALSE) = "R",  VLOOKUP($A1876,'Student reference sheet'!$A$2:$V$2400,8,FALSE) = "L"), "X", ""))</f>
        <v/>
      </c>
      <c r="Q1876" s="39" t="str">
        <f>IF($A1876 ="", "", VLOOKUP($A1876, 'Student reference sheet'!$A$2:$V$2603,22,FALSE))</f>
        <v/>
      </c>
      <c r="R1876" s="39" t="str">
        <f>IF($A1876 &lt;&gt; "",VLOOKUP($A1876,'Student reference sheet'!$A$2:$V$2329, 5,FALSE), "")</f>
        <v/>
      </c>
      <c r="S1876" s="39" t="str">
        <f>IF($A1876 &lt;&gt; "",VLOOKUP($A1876,'Student reference sheet'!$A$2:$V$2329, 6,FALSE), "")</f>
        <v/>
      </c>
      <c r="T1876" s="30" t="str">
        <f>IF($A1876 = "","",
IF(VLOOKUP($A1876,'Student reference sheet'!$A$2:$V$2329, 10,FALSE) = "Y", "Hispanic",
IF(VLOOKUP($A1876,'Student reference sheet'!$A$2:$V$2329,11,FALSE) &lt;&gt; "",
IF(VLOOKUP($A1876,'Student reference sheet'!$A$2:$V$2329,11,FALSE) = "UNK", "Unknown", VLOOKUP(VALUE(VLOOKUP($A1876,'Student reference sheet'!$A$2:$V$2329,11,FALSE)),'Ethnicity Reference'!$A$2:$B$22,2,FALSE)),
IF(VLOOKUP($A1876,'Student reference sheet'!$A$2:$V$2329,9,FALSE) &lt;&gt; "", VLOOKUP(VALUE(VLOOKUP($A1876,'Student reference sheet'!$A$2:$V$2329,9,FALSE)),'Ethnicity Reference'!$A$2:$B$22,2,FALSE),"Unknown"))))</f>
        <v/>
      </c>
      <c r="U1876" s="35"/>
    </row>
    <row r="1877" spans="1:21" ht="15.75">
      <c r="A1877" s="47"/>
      <c r="B1877" s="33"/>
      <c r="C1877" s="39" t="str">
        <f>IF($A1877 &lt;&gt; "",VLOOKUP($A1877,'Student reference sheet'!$A$2:$V$2329, 3,FALSE), "")</f>
        <v/>
      </c>
      <c r="D1877" s="39" t="str">
        <f>IF($A1877 &lt;&gt; "",VLOOKUP($A1877,'Student reference sheet'!$A$2:$V$2329, 2,FALSE), "")</f>
        <v/>
      </c>
      <c r="E1877" s="35"/>
      <c r="F1877" s="34"/>
      <c r="G1877" s="40" t="str">
        <f t="shared" ca="1" si="90"/>
        <v/>
      </c>
      <c r="H1877" s="40" t="str">
        <f t="shared" ca="1" si="91"/>
        <v/>
      </c>
      <c r="I1877" s="36" t="str">
        <f>IF($A1877 = "", "",
IF(COUNTIF(MINIMUM_DAY_DATES[], Attendance!J1877) &gt; 0, VLOOKUP(Attendance!$G1877,MINIMUM_DAY_PERIOD_SCHEDULE[], 2,TRUE),
IF(COUNTIF(RALLY_DATES[], Attendance!J1877) &gt; 0, VLOOKUP(Attendance!$G1877,RALLY_PERIOD_SCHEDULE[], 2,TRUE),
IF(WEEKDAY(Attendance!$J1877) = 2,
       IF(COUNTIF(FINALS_WEEK_MONDAY_DATE[],Attendance!$J1877) &gt; 0, VLOOKUP(Attendance!$G1877,FINALS_WEEK_MONDAY_PERIOD_SCHEDULE[],2,TRUE),
       VLOOKUP(Attendance!$G1877,REGULAR_WEEK_SCHEDULE[],6,TRUE)),
IF(WEEKDAY($J1877) = 3,
       IF(COUNTIF(FINALS_WEEK_TUESDAY_DATE[],Attendance!$J1877) &gt; 0, VLOOKUP(Attendance!$G1877,FINALS_WEEK_TUESDAY_PERIOD_SCHEDULE[],2,TRUE),
       VLOOKUP(Attendance!$G1877,REGULAR_WEEK_SCHEDULE[[Tuesday]:[Period]],5,TRUE)),
IF(WEEKDAY(Attendance!$J1877) = 4,
        IF(COUNTIF(BLOCK_WEDNESDAY_DATES[],Attendance!$J1877) &gt; 0, VLOOKUP(Attendance!$G1877,BLOCK_WEDNESDAY_PERIOD_SCHEDULE[],2,TRUE),
        IF(COUNTIF(FINALS_WEEK_WEDNESDAY_DATE[],Attendance!$J1877) &gt; 0, VLOOKUP(Attendance!$G1877,FINALS_WEEK_WEDNESDAY_PERIOD_SCHEDULE[],2,TRUE),
       VLOOKUP(Attendance!$G1877,REGULAR_WEEK_SCHEDULE[[Wednesday]:[Period]],4,TRUE))),
IF(WEEKDAY($J1877) = 5,
       IF(COUNTIF(BLOCK_THURSDAY_DATES[],Attendance!$J1877) &gt; 0, VLOOKUP(Attendance!$G1877,BLOCK_THURSDAY_PERIOD_SCHEDULE[],2,TRUE),
       IF(COUNTIF(FINALS_WEEK_THURSDAY_DATE[],Attendance!$J1877) &gt; 0, VLOOKUP(Attendance!$G1877,FINALS_WEEK_THURSDAY_PERIOD_SCHEDULE[],2,TRUE),
       VLOOKUP(Attendance!$G1877,REGULAR_WEEK_SCHEDULE[[Thursday]:[Period]],3,TRUE))),
IF(WEEKDAY(Attendance!$J1877) = 6,
       IF(COUNTIF(FINALS_WEEK_FRIDAY_DATE[],Attendance!$J1877) &gt; 0, VLOOKUP(Attendance!$G1877,FINALS_WEEK_FRIDAY_PERIOD_SCHEDULE[],2,TRUE),
       VLOOKUP(Attendance!$G1877,REGULAR_WEEK_SCHEDULE[[Friday]:[Period]],2,TRUE))))))))))</f>
        <v/>
      </c>
      <c r="J1877" s="41" t="str">
        <f t="shared" ca="1" si="92"/>
        <v/>
      </c>
      <c r="K1877" s="41" t="str">
        <f>IF($A1877 &lt;&gt; "",VLOOKUP($A1877,'Student reference sheet'!$A$2:$V$2329, 7,FALSE), "")</f>
        <v/>
      </c>
      <c r="L1877" s="30" t="str">
        <f>IF($A1877 ="", "", VLOOKUP($A1877, 'Student reference sheet'!$A$2:$Z$2603,23,FALSE))</f>
        <v/>
      </c>
      <c r="M1877" s="30" t="str">
        <f>IF($A1877 ="", "", VLOOKUP($A1877, 'Student reference sheet'!$A$2:$Z$2603,24,FALSE))</f>
        <v/>
      </c>
      <c r="N1877" s="30" t="str">
        <f>IF($A1877 ="", "", VLOOKUP($A1877, 'Student reference sheet'!$A$2:$Z$2603,26,FALSE))</f>
        <v/>
      </c>
      <c r="O1877" s="30" t="str">
        <f>IF($A1877 ="", "", VLOOKUP($A1877, 'Student reference sheet'!$A$2:$Z$2603,25,FALSE))</f>
        <v/>
      </c>
      <c r="P1877" s="39" t="str">
        <f>IF($A1877 = "", "", IF(OR(VLOOKUP($A1877,'Student reference sheet'!$A$2:$V$2400,8,FALSE) = "R",  VLOOKUP($A1877,'Student reference sheet'!$A$2:$V$2400,8,FALSE) = "L"), "X", ""))</f>
        <v/>
      </c>
      <c r="Q1877" s="39" t="str">
        <f>IF($A1877 ="", "", VLOOKUP($A1877, 'Student reference sheet'!$A$2:$V$2603,22,FALSE))</f>
        <v/>
      </c>
      <c r="R1877" s="39" t="str">
        <f>IF($A1877 &lt;&gt; "",VLOOKUP($A1877,'Student reference sheet'!$A$2:$V$2329, 5,FALSE), "")</f>
        <v/>
      </c>
      <c r="S1877" s="39" t="str">
        <f>IF($A1877 &lt;&gt; "",VLOOKUP($A1877,'Student reference sheet'!$A$2:$V$2329, 6,FALSE), "")</f>
        <v/>
      </c>
      <c r="T1877" s="30" t="str">
        <f>IF($A1877 = "","",
IF(VLOOKUP($A1877,'Student reference sheet'!$A$2:$V$2329, 10,FALSE) = "Y", "Hispanic",
IF(VLOOKUP($A1877,'Student reference sheet'!$A$2:$V$2329,11,FALSE) &lt;&gt; "",
IF(VLOOKUP($A1877,'Student reference sheet'!$A$2:$V$2329,11,FALSE) = "UNK", "Unknown", VLOOKUP(VALUE(VLOOKUP($A1877,'Student reference sheet'!$A$2:$V$2329,11,FALSE)),'Ethnicity Reference'!$A$2:$B$22,2,FALSE)),
IF(VLOOKUP($A1877,'Student reference sheet'!$A$2:$V$2329,9,FALSE) &lt;&gt; "", VLOOKUP(VALUE(VLOOKUP($A1877,'Student reference sheet'!$A$2:$V$2329,9,FALSE)),'Ethnicity Reference'!$A$2:$B$22,2,FALSE),"Unknown"))))</f>
        <v/>
      </c>
      <c r="U1877" s="35"/>
    </row>
    <row r="1878" spans="1:21" ht="15.75">
      <c r="A1878" s="47"/>
      <c r="B1878" s="33"/>
      <c r="C1878" s="39" t="str">
        <f>IF($A1878 &lt;&gt; "",VLOOKUP($A1878,'Student reference sheet'!$A$2:$V$2329, 3,FALSE), "")</f>
        <v/>
      </c>
      <c r="D1878" s="39" t="str">
        <f>IF($A1878 &lt;&gt; "",VLOOKUP($A1878,'Student reference sheet'!$A$2:$V$2329, 2,FALSE), "")</f>
        <v/>
      </c>
      <c r="E1878" s="35"/>
      <c r="F1878" s="34"/>
      <c r="G1878" s="40" t="str">
        <f t="shared" ca="1" si="90"/>
        <v/>
      </c>
      <c r="H1878" s="40" t="str">
        <f t="shared" ca="1" si="91"/>
        <v/>
      </c>
      <c r="I1878" s="36" t="str">
        <f>IF($A1878 = "", "",
IF(COUNTIF(MINIMUM_DAY_DATES[], Attendance!J1878) &gt; 0, VLOOKUP(Attendance!$G1878,MINIMUM_DAY_PERIOD_SCHEDULE[], 2,TRUE),
IF(COUNTIF(RALLY_DATES[], Attendance!J1878) &gt; 0, VLOOKUP(Attendance!$G1878,RALLY_PERIOD_SCHEDULE[], 2,TRUE),
IF(WEEKDAY(Attendance!$J1878) = 2,
       IF(COUNTIF(FINALS_WEEK_MONDAY_DATE[],Attendance!$J1878) &gt; 0, VLOOKUP(Attendance!$G1878,FINALS_WEEK_MONDAY_PERIOD_SCHEDULE[],2,TRUE),
       VLOOKUP(Attendance!$G1878,REGULAR_WEEK_SCHEDULE[],6,TRUE)),
IF(WEEKDAY($J1878) = 3,
       IF(COUNTIF(FINALS_WEEK_TUESDAY_DATE[],Attendance!$J1878) &gt; 0, VLOOKUP(Attendance!$G1878,FINALS_WEEK_TUESDAY_PERIOD_SCHEDULE[],2,TRUE),
       VLOOKUP(Attendance!$G1878,REGULAR_WEEK_SCHEDULE[[Tuesday]:[Period]],5,TRUE)),
IF(WEEKDAY(Attendance!$J1878) = 4,
        IF(COUNTIF(BLOCK_WEDNESDAY_DATES[],Attendance!$J1878) &gt; 0, VLOOKUP(Attendance!$G1878,BLOCK_WEDNESDAY_PERIOD_SCHEDULE[],2,TRUE),
        IF(COUNTIF(FINALS_WEEK_WEDNESDAY_DATE[],Attendance!$J1878) &gt; 0, VLOOKUP(Attendance!$G1878,FINALS_WEEK_WEDNESDAY_PERIOD_SCHEDULE[],2,TRUE),
       VLOOKUP(Attendance!$G1878,REGULAR_WEEK_SCHEDULE[[Wednesday]:[Period]],4,TRUE))),
IF(WEEKDAY($J1878) = 5,
       IF(COUNTIF(BLOCK_THURSDAY_DATES[],Attendance!$J1878) &gt; 0, VLOOKUP(Attendance!$G1878,BLOCK_THURSDAY_PERIOD_SCHEDULE[],2,TRUE),
       IF(COUNTIF(FINALS_WEEK_THURSDAY_DATE[],Attendance!$J1878) &gt; 0, VLOOKUP(Attendance!$G1878,FINALS_WEEK_THURSDAY_PERIOD_SCHEDULE[],2,TRUE),
       VLOOKUP(Attendance!$G1878,REGULAR_WEEK_SCHEDULE[[Thursday]:[Period]],3,TRUE))),
IF(WEEKDAY(Attendance!$J1878) = 6,
       IF(COUNTIF(FINALS_WEEK_FRIDAY_DATE[],Attendance!$J1878) &gt; 0, VLOOKUP(Attendance!$G1878,FINALS_WEEK_FRIDAY_PERIOD_SCHEDULE[],2,TRUE),
       VLOOKUP(Attendance!$G1878,REGULAR_WEEK_SCHEDULE[[Friday]:[Period]],2,TRUE))))))))))</f>
        <v/>
      </c>
      <c r="J1878" s="41" t="str">
        <f t="shared" ca="1" si="92"/>
        <v/>
      </c>
      <c r="K1878" s="41" t="str">
        <f>IF($A1878 &lt;&gt; "",VLOOKUP($A1878,'Student reference sheet'!$A$2:$V$2329, 7,FALSE), "")</f>
        <v/>
      </c>
      <c r="L1878" s="30" t="str">
        <f>IF($A1878 ="", "", VLOOKUP($A1878, 'Student reference sheet'!$A$2:$Z$2603,23,FALSE))</f>
        <v/>
      </c>
      <c r="M1878" s="30" t="str">
        <f>IF($A1878 ="", "", VLOOKUP($A1878, 'Student reference sheet'!$A$2:$Z$2603,24,FALSE))</f>
        <v/>
      </c>
      <c r="N1878" s="30" t="str">
        <f>IF($A1878 ="", "", VLOOKUP($A1878, 'Student reference sheet'!$A$2:$Z$2603,26,FALSE))</f>
        <v/>
      </c>
      <c r="O1878" s="30" t="str">
        <f>IF($A1878 ="", "", VLOOKUP($A1878, 'Student reference sheet'!$A$2:$Z$2603,25,FALSE))</f>
        <v/>
      </c>
      <c r="P1878" s="39" t="str">
        <f>IF($A1878 = "", "", IF(OR(VLOOKUP($A1878,'Student reference sheet'!$A$2:$V$2400,8,FALSE) = "R",  VLOOKUP($A1878,'Student reference sheet'!$A$2:$V$2400,8,FALSE) = "L"), "X", ""))</f>
        <v/>
      </c>
      <c r="Q1878" s="39" t="str">
        <f>IF($A1878 ="", "", VLOOKUP($A1878, 'Student reference sheet'!$A$2:$V$2603,22,FALSE))</f>
        <v/>
      </c>
      <c r="R1878" s="39" t="str">
        <f>IF($A1878 &lt;&gt; "",VLOOKUP($A1878,'Student reference sheet'!$A$2:$V$2329, 5,FALSE), "")</f>
        <v/>
      </c>
      <c r="S1878" s="39" t="str">
        <f>IF($A1878 &lt;&gt; "",VLOOKUP($A1878,'Student reference sheet'!$A$2:$V$2329, 6,FALSE), "")</f>
        <v/>
      </c>
      <c r="T1878" s="30" t="str">
        <f>IF($A1878 = "","",
IF(VLOOKUP($A1878,'Student reference sheet'!$A$2:$V$2329, 10,FALSE) = "Y", "Hispanic",
IF(VLOOKUP($A1878,'Student reference sheet'!$A$2:$V$2329,11,FALSE) &lt;&gt; "",
IF(VLOOKUP($A1878,'Student reference sheet'!$A$2:$V$2329,11,FALSE) = "UNK", "Unknown", VLOOKUP(VALUE(VLOOKUP($A1878,'Student reference sheet'!$A$2:$V$2329,11,FALSE)),'Ethnicity Reference'!$A$2:$B$22,2,FALSE)),
IF(VLOOKUP($A1878,'Student reference sheet'!$A$2:$V$2329,9,FALSE) &lt;&gt; "", VLOOKUP(VALUE(VLOOKUP($A1878,'Student reference sheet'!$A$2:$V$2329,9,FALSE)),'Ethnicity Reference'!$A$2:$B$22,2,FALSE),"Unknown"))))</f>
        <v/>
      </c>
      <c r="U1878" s="35"/>
    </row>
    <row r="1879" spans="1:21" ht="15.75">
      <c r="A1879" s="47"/>
      <c r="B1879" s="33"/>
      <c r="C1879" s="39" t="str">
        <f>IF($A1879 &lt;&gt; "",VLOOKUP($A1879,'Student reference sheet'!$A$2:$V$2329, 3,FALSE), "")</f>
        <v/>
      </c>
      <c r="D1879" s="39" t="str">
        <f>IF($A1879 &lt;&gt; "",VLOOKUP($A1879,'Student reference sheet'!$A$2:$V$2329, 2,FALSE), "")</f>
        <v/>
      </c>
      <c r="E1879" s="35"/>
      <c r="F1879" s="34"/>
      <c r="G1879" s="40" t="str">
        <f t="shared" ca="1" si="90"/>
        <v/>
      </c>
      <c r="H1879" s="40" t="str">
        <f t="shared" ca="1" si="91"/>
        <v/>
      </c>
      <c r="I1879" s="36" t="str">
        <f>IF($A1879 = "", "",
IF(COUNTIF(MINIMUM_DAY_DATES[], Attendance!J1879) &gt; 0, VLOOKUP(Attendance!$G1879,MINIMUM_DAY_PERIOD_SCHEDULE[], 2,TRUE),
IF(COUNTIF(RALLY_DATES[], Attendance!J1879) &gt; 0, VLOOKUP(Attendance!$G1879,RALLY_PERIOD_SCHEDULE[], 2,TRUE),
IF(WEEKDAY(Attendance!$J1879) = 2,
       IF(COUNTIF(FINALS_WEEK_MONDAY_DATE[],Attendance!$J1879) &gt; 0, VLOOKUP(Attendance!$G1879,FINALS_WEEK_MONDAY_PERIOD_SCHEDULE[],2,TRUE),
       VLOOKUP(Attendance!$G1879,REGULAR_WEEK_SCHEDULE[],6,TRUE)),
IF(WEEKDAY($J1879) = 3,
       IF(COUNTIF(FINALS_WEEK_TUESDAY_DATE[],Attendance!$J1879) &gt; 0, VLOOKUP(Attendance!$G1879,FINALS_WEEK_TUESDAY_PERIOD_SCHEDULE[],2,TRUE),
       VLOOKUP(Attendance!$G1879,REGULAR_WEEK_SCHEDULE[[Tuesday]:[Period]],5,TRUE)),
IF(WEEKDAY(Attendance!$J1879) = 4,
        IF(COUNTIF(BLOCK_WEDNESDAY_DATES[],Attendance!$J1879) &gt; 0, VLOOKUP(Attendance!$G1879,BLOCK_WEDNESDAY_PERIOD_SCHEDULE[],2,TRUE),
        IF(COUNTIF(FINALS_WEEK_WEDNESDAY_DATE[],Attendance!$J1879) &gt; 0, VLOOKUP(Attendance!$G1879,FINALS_WEEK_WEDNESDAY_PERIOD_SCHEDULE[],2,TRUE),
       VLOOKUP(Attendance!$G1879,REGULAR_WEEK_SCHEDULE[[Wednesday]:[Period]],4,TRUE))),
IF(WEEKDAY($J1879) = 5,
       IF(COUNTIF(BLOCK_THURSDAY_DATES[],Attendance!$J1879) &gt; 0, VLOOKUP(Attendance!$G1879,BLOCK_THURSDAY_PERIOD_SCHEDULE[],2,TRUE),
       IF(COUNTIF(FINALS_WEEK_THURSDAY_DATE[],Attendance!$J1879) &gt; 0, VLOOKUP(Attendance!$G1879,FINALS_WEEK_THURSDAY_PERIOD_SCHEDULE[],2,TRUE),
       VLOOKUP(Attendance!$G1879,REGULAR_WEEK_SCHEDULE[[Thursday]:[Period]],3,TRUE))),
IF(WEEKDAY(Attendance!$J1879) = 6,
       IF(COUNTIF(FINALS_WEEK_FRIDAY_DATE[],Attendance!$J1879) &gt; 0, VLOOKUP(Attendance!$G1879,FINALS_WEEK_FRIDAY_PERIOD_SCHEDULE[],2,TRUE),
       VLOOKUP(Attendance!$G1879,REGULAR_WEEK_SCHEDULE[[Friday]:[Period]],2,TRUE))))))))))</f>
        <v/>
      </c>
      <c r="J1879" s="41" t="str">
        <f t="shared" ca="1" si="92"/>
        <v/>
      </c>
      <c r="K1879" s="41" t="str">
        <f>IF($A1879 &lt;&gt; "",VLOOKUP($A1879,'Student reference sheet'!$A$2:$V$2329, 7,FALSE), "")</f>
        <v/>
      </c>
      <c r="L1879" s="30" t="str">
        <f>IF($A1879 ="", "", VLOOKUP($A1879, 'Student reference sheet'!$A$2:$Z$2603,23,FALSE))</f>
        <v/>
      </c>
      <c r="M1879" s="30" t="str">
        <f>IF($A1879 ="", "", VLOOKUP($A1879, 'Student reference sheet'!$A$2:$Z$2603,24,FALSE))</f>
        <v/>
      </c>
      <c r="N1879" s="30" t="str">
        <f>IF($A1879 ="", "", VLOOKUP($A1879, 'Student reference sheet'!$A$2:$Z$2603,26,FALSE))</f>
        <v/>
      </c>
      <c r="O1879" s="30" t="str">
        <f>IF($A1879 ="", "", VLOOKUP($A1879, 'Student reference sheet'!$A$2:$Z$2603,25,FALSE))</f>
        <v/>
      </c>
      <c r="P1879" s="39" t="str">
        <f>IF($A1879 = "", "", IF(OR(VLOOKUP($A1879,'Student reference sheet'!$A$2:$V$2400,8,FALSE) = "R",  VLOOKUP($A1879,'Student reference sheet'!$A$2:$V$2400,8,FALSE) = "L"), "X", ""))</f>
        <v/>
      </c>
      <c r="Q1879" s="39" t="str">
        <f>IF($A1879 ="", "", VLOOKUP($A1879, 'Student reference sheet'!$A$2:$V$2603,22,FALSE))</f>
        <v/>
      </c>
      <c r="R1879" s="39" t="str">
        <f>IF($A1879 &lt;&gt; "",VLOOKUP($A1879,'Student reference sheet'!$A$2:$V$2329, 5,FALSE), "")</f>
        <v/>
      </c>
      <c r="S1879" s="39" t="str">
        <f>IF($A1879 &lt;&gt; "",VLOOKUP($A1879,'Student reference sheet'!$A$2:$V$2329, 6,FALSE), "")</f>
        <v/>
      </c>
      <c r="T1879" s="30" t="str">
        <f>IF($A1879 = "","",
IF(VLOOKUP($A1879,'Student reference sheet'!$A$2:$V$2329, 10,FALSE) = "Y", "Hispanic",
IF(VLOOKUP($A1879,'Student reference sheet'!$A$2:$V$2329,11,FALSE) &lt;&gt; "",
IF(VLOOKUP($A1879,'Student reference sheet'!$A$2:$V$2329,11,FALSE) = "UNK", "Unknown", VLOOKUP(VALUE(VLOOKUP($A1879,'Student reference sheet'!$A$2:$V$2329,11,FALSE)),'Ethnicity Reference'!$A$2:$B$22,2,FALSE)),
IF(VLOOKUP($A1879,'Student reference sheet'!$A$2:$V$2329,9,FALSE) &lt;&gt; "", VLOOKUP(VALUE(VLOOKUP($A1879,'Student reference sheet'!$A$2:$V$2329,9,FALSE)),'Ethnicity Reference'!$A$2:$B$22,2,FALSE),"Unknown"))))</f>
        <v/>
      </c>
      <c r="U1879" s="35"/>
    </row>
    <row r="1880" spans="1:21" ht="15.75">
      <c r="A1880" s="47"/>
      <c r="B1880" s="33"/>
      <c r="C1880" s="39" t="str">
        <f>IF($A1880 &lt;&gt; "",VLOOKUP($A1880,'Student reference sheet'!$A$2:$V$2329, 3,FALSE), "")</f>
        <v/>
      </c>
      <c r="D1880" s="39" t="str">
        <f>IF($A1880 &lt;&gt; "",VLOOKUP($A1880,'Student reference sheet'!$A$2:$V$2329, 2,FALSE), "")</f>
        <v/>
      </c>
      <c r="E1880" s="35"/>
      <c r="F1880" s="34"/>
      <c r="G1880" s="40" t="str">
        <f t="shared" ca="1" si="90"/>
        <v/>
      </c>
      <c r="H1880" s="40" t="str">
        <f t="shared" ca="1" si="91"/>
        <v/>
      </c>
      <c r="I1880" s="36" t="str">
        <f>IF($A1880 = "", "",
IF(COUNTIF(MINIMUM_DAY_DATES[], Attendance!J1880) &gt; 0, VLOOKUP(Attendance!$G1880,MINIMUM_DAY_PERIOD_SCHEDULE[], 2,TRUE),
IF(COUNTIF(RALLY_DATES[], Attendance!J1880) &gt; 0, VLOOKUP(Attendance!$G1880,RALLY_PERIOD_SCHEDULE[], 2,TRUE),
IF(WEEKDAY(Attendance!$J1880) = 2,
       IF(COUNTIF(FINALS_WEEK_MONDAY_DATE[],Attendance!$J1880) &gt; 0, VLOOKUP(Attendance!$G1880,FINALS_WEEK_MONDAY_PERIOD_SCHEDULE[],2,TRUE),
       VLOOKUP(Attendance!$G1880,REGULAR_WEEK_SCHEDULE[],6,TRUE)),
IF(WEEKDAY($J1880) = 3,
       IF(COUNTIF(FINALS_WEEK_TUESDAY_DATE[],Attendance!$J1880) &gt; 0, VLOOKUP(Attendance!$G1880,FINALS_WEEK_TUESDAY_PERIOD_SCHEDULE[],2,TRUE),
       VLOOKUP(Attendance!$G1880,REGULAR_WEEK_SCHEDULE[[Tuesday]:[Period]],5,TRUE)),
IF(WEEKDAY(Attendance!$J1880) = 4,
        IF(COUNTIF(BLOCK_WEDNESDAY_DATES[],Attendance!$J1880) &gt; 0, VLOOKUP(Attendance!$G1880,BLOCK_WEDNESDAY_PERIOD_SCHEDULE[],2,TRUE),
        IF(COUNTIF(FINALS_WEEK_WEDNESDAY_DATE[],Attendance!$J1880) &gt; 0, VLOOKUP(Attendance!$G1880,FINALS_WEEK_WEDNESDAY_PERIOD_SCHEDULE[],2,TRUE),
       VLOOKUP(Attendance!$G1880,REGULAR_WEEK_SCHEDULE[[Wednesday]:[Period]],4,TRUE))),
IF(WEEKDAY($J1880) = 5,
       IF(COUNTIF(BLOCK_THURSDAY_DATES[],Attendance!$J1880) &gt; 0, VLOOKUP(Attendance!$G1880,BLOCK_THURSDAY_PERIOD_SCHEDULE[],2,TRUE),
       IF(COUNTIF(FINALS_WEEK_THURSDAY_DATE[],Attendance!$J1880) &gt; 0, VLOOKUP(Attendance!$G1880,FINALS_WEEK_THURSDAY_PERIOD_SCHEDULE[],2,TRUE),
       VLOOKUP(Attendance!$G1880,REGULAR_WEEK_SCHEDULE[[Thursday]:[Period]],3,TRUE))),
IF(WEEKDAY(Attendance!$J1880) = 6,
       IF(COUNTIF(FINALS_WEEK_FRIDAY_DATE[],Attendance!$J1880) &gt; 0, VLOOKUP(Attendance!$G1880,FINALS_WEEK_FRIDAY_PERIOD_SCHEDULE[],2,TRUE),
       VLOOKUP(Attendance!$G1880,REGULAR_WEEK_SCHEDULE[[Friday]:[Period]],2,TRUE))))))))))</f>
        <v/>
      </c>
      <c r="J1880" s="41" t="str">
        <f t="shared" ca="1" si="92"/>
        <v/>
      </c>
      <c r="K1880" s="41" t="str">
        <f>IF($A1880 &lt;&gt; "",VLOOKUP($A1880,'Student reference sheet'!$A$2:$V$2329, 7,FALSE), "")</f>
        <v/>
      </c>
      <c r="L1880" s="30" t="str">
        <f>IF($A1880 ="", "", VLOOKUP($A1880, 'Student reference sheet'!$A$2:$Z$2603,23,FALSE))</f>
        <v/>
      </c>
      <c r="M1880" s="30" t="str">
        <f>IF($A1880 ="", "", VLOOKUP($A1880, 'Student reference sheet'!$A$2:$Z$2603,24,FALSE))</f>
        <v/>
      </c>
      <c r="N1880" s="30" t="str">
        <f>IF($A1880 ="", "", VLOOKUP($A1880, 'Student reference sheet'!$A$2:$Z$2603,26,FALSE))</f>
        <v/>
      </c>
      <c r="O1880" s="30" t="str">
        <f>IF($A1880 ="", "", VLOOKUP($A1880, 'Student reference sheet'!$A$2:$Z$2603,25,FALSE))</f>
        <v/>
      </c>
      <c r="P1880" s="39" t="str">
        <f>IF($A1880 = "", "", IF(OR(VLOOKUP($A1880,'Student reference sheet'!$A$2:$V$2400,8,FALSE) = "R",  VLOOKUP($A1880,'Student reference sheet'!$A$2:$V$2400,8,FALSE) = "L"), "X", ""))</f>
        <v/>
      </c>
      <c r="Q1880" s="39" t="str">
        <f>IF($A1880 ="", "", VLOOKUP($A1880, 'Student reference sheet'!$A$2:$V$2603,22,FALSE))</f>
        <v/>
      </c>
      <c r="R1880" s="39" t="str">
        <f>IF($A1880 &lt;&gt; "",VLOOKUP($A1880,'Student reference sheet'!$A$2:$V$2329, 5,FALSE), "")</f>
        <v/>
      </c>
      <c r="S1880" s="39" t="str">
        <f>IF($A1880 &lt;&gt; "",VLOOKUP($A1880,'Student reference sheet'!$A$2:$V$2329, 6,FALSE), "")</f>
        <v/>
      </c>
      <c r="T1880" s="30" t="str">
        <f>IF($A1880 = "","",
IF(VLOOKUP($A1880,'Student reference sheet'!$A$2:$V$2329, 10,FALSE) = "Y", "Hispanic",
IF(VLOOKUP($A1880,'Student reference sheet'!$A$2:$V$2329,11,FALSE) &lt;&gt; "",
IF(VLOOKUP($A1880,'Student reference sheet'!$A$2:$V$2329,11,FALSE) = "UNK", "Unknown", VLOOKUP(VALUE(VLOOKUP($A1880,'Student reference sheet'!$A$2:$V$2329,11,FALSE)),'Ethnicity Reference'!$A$2:$B$22,2,FALSE)),
IF(VLOOKUP($A1880,'Student reference sheet'!$A$2:$V$2329,9,FALSE) &lt;&gt; "", VLOOKUP(VALUE(VLOOKUP($A1880,'Student reference sheet'!$A$2:$V$2329,9,FALSE)),'Ethnicity Reference'!$A$2:$B$22,2,FALSE),"Unknown"))))</f>
        <v/>
      </c>
      <c r="U1880" s="35"/>
    </row>
    <row r="1881" spans="1:21" ht="15.75">
      <c r="A1881" s="47"/>
      <c r="B1881" s="33"/>
      <c r="C1881" s="39" t="str">
        <f>IF($A1881 &lt;&gt; "",VLOOKUP($A1881,'Student reference sheet'!$A$2:$V$2329, 3,FALSE), "")</f>
        <v/>
      </c>
      <c r="D1881" s="39" t="str">
        <f>IF($A1881 &lt;&gt; "",VLOOKUP($A1881,'Student reference sheet'!$A$2:$V$2329, 2,FALSE), "")</f>
        <v/>
      </c>
      <c r="E1881" s="35"/>
      <c r="F1881" s="34"/>
      <c r="G1881" s="40" t="str">
        <f t="shared" ca="1" si="90"/>
        <v/>
      </c>
      <c r="H1881" s="40" t="str">
        <f t="shared" ca="1" si="91"/>
        <v/>
      </c>
      <c r="I1881" s="36" t="str">
        <f>IF($A1881 = "", "",
IF(COUNTIF(MINIMUM_DAY_DATES[], Attendance!J1881) &gt; 0, VLOOKUP(Attendance!$G1881,MINIMUM_DAY_PERIOD_SCHEDULE[], 2,TRUE),
IF(COUNTIF(RALLY_DATES[], Attendance!J1881) &gt; 0, VLOOKUP(Attendance!$G1881,RALLY_PERIOD_SCHEDULE[], 2,TRUE),
IF(WEEKDAY(Attendance!$J1881) = 2,
       IF(COUNTIF(FINALS_WEEK_MONDAY_DATE[],Attendance!$J1881) &gt; 0, VLOOKUP(Attendance!$G1881,FINALS_WEEK_MONDAY_PERIOD_SCHEDULE[],2,TRUE),
       VLOOKUP(Attendance!$G1881,REGULAR_WEEK_SCHEDULE[],6,TRUE)),
IF(WEEKDAY($J1881) = 3,
       IF(COUNTIF(FINALS_WEEK_TUESDAY_DATE[],Attendance!$J1881) &gt; 0, VLOOKUP(Attendance!$G1881,FINALS_WEEK_TUESDAY_PERIOD_SCHEDULE[],2,TRUE),
       VLOOKUP(Attendance!$G1881,REGULAR_WEEK_SCHEDULE[[Tuesday]:[Period]],5,TRUE)),
IF(WEEKDAY(Attendance!$J1881) = 4,
        IF(COUNTIF(BLOCK_WEDNESDAY_DATES[],Attendance!$J1881) &gt; 0, VLOOKUP(Attendance!$G1881,BLOCK_WEDNESDAY_PERIOD_SCHEDULE[],2,TRUE),
        IF(COUNTIF(FINALS_WEEK_WEDNESDAY_DATE[],Attendance!$J1881) &gt; 0, VLOOKUP(Attendance!$G1881,FINALS_WEEK_WEDNESDAY_PERIOD_SCHEDULE[],2,TRUE),
       VLOOKUP(Attendance!$G1881,REGULAR_WEEK_SCHEDULE[[Wednesday]:[Period]],4,TRUE))),
IF(WEEKDAY($J1881) = 5,
       IF(COUNTIF(BLOCK_THURSDAY_DATES[],Attendance!$J1881) &gt; 0, VLOOKUP(Attendance!$G1881,BLOCK_THURSDAY_PERIOD_SCHEDULE[],2,TRUE),
       IF(COUNTIF(FINALS_WEEK_THURSDAY_DATE[],Attendance!$J1881) &gt; 0, VLOOKUP(Attendance!$G1881,FINALS_WEEK_THURSDAY_PERIOD_SCHEDULE[],2,TRUE),
       VLOOKUP(Attendance!$G1881,REGULAR_WEEK_SCHEDULE[[Thursday]:[Period]],3,TRUE))),
IF(WEEKDAY(Attendance!$J1881) = 6,
       IF(COUNTIF(FINALS_WEEK_FRIDAY_DATE[],Attendance!$J1881) &gt; 0, VLOOKUP(Attendance!$G1881,FINALS_WEEK_FRIDAY_PERIOD_SCHEDULE[],2,TRUE),
       VLOOKUP(Attendance!$G1881,REGULAR_WEEK_SCHEDULE[[Friday]:[Period]],2,TRUE))))))))))</f>
        <v/>
      </c>
      <c r="J1881" s="41" t="str">
        <f t="shared" ca="1" si="92"/>
        <v/>
      </c>
      <c r="K1881" s="41" t="str">
        <f>IF($A1881 &lt;&gt; "",VLOOKUP($A1881,'Student reference sheet'!$A$2:$V$2329, 7,FALSE), "")</f>
        <v/>
      </c>
      <c r="L1881" s="30" t="str">
        <f>IF($A1881 ="", "", VLOOKUP($A1881, 'Student reference sheet'!$A$2:$Z$2603,23,FALSE))</f>
        <v/>
      </c>
      <c r="M1881" s="30" t="str">
        <f>IF($A1881 ="", "", VLOOKUP($A1881, 'Student reference sheet'!$A$2:$Z$2603,24,FALSE))</f>
        <v/>
      </c>
      <c r="N1881" s="30" t="str">
        <f>IF($A1881 ="", "", VLOOKUP($A1881, 'Student reference sheet'!$A$2:$Z$2603,26,FALSE))</f>
        <v/>
      </c>
      <c r="O1881" s="30" t="str">
        <f>IF($A1881 ="", "", VLOOKUP($A1881, 'Student reference sheet'!$A$2:$Z$2603,25,FALSE))</f>
        <v/>
      </c>
      <c r="P1881" s="39" t="str">
        <f>IF($A1881 = "", "", IF(OR(VLOOKUP($A1881,'Student reference sheet'!$A$2:$V$2400,8,FALSE) = "R",  VLOOKUP($A1881,'Student reference sheet'!$A$2:$V$2400,8,FALSE) = "L"), "X", ""))</f>
        <v/>
      </c>
      <c r="Q1881" s="39" t="str">
        <f>IF($A1881 ="", "", VLOOKUP($A1881, 'Student reference sheet'!$A$2:$V$2603,22,FALSE))</f>
        <v/>
      </c>
      <c r="R1881" s="39" t="str">
        <f>IF($A1881 &lt;&gt; "",VLOOKUP($A1881,'Student reference sheet'!$A$2:$V$2329, 5,FALSE), "")</f>
        <v/>
      </c>
      <c r="S1881" s="39" t="str">
        <f>IF($A1881 &lt;&gt; "",VLOOKUP($A1881,'Student reference sheet'!$A$2:$V$2329, 6,FALSE), "")</f>
        <v/>
      </c>
      <c r="T1881" s="30" t="str">
        <f>IF($A1881 = "","",
IF(VLOOKUP($A1881,'Student reference sheet'!$A$2:$V$2329, 10,FALSE) = "Y", "Hispanic",
IF(VLOOKUP($A1881,'Student reference sheet'!$A$2:$V$2329,11,FALSE) &lt;&gt; "",
IF(VLOOKUP($A1881,'Student reference sheet'!$A$2:$V$2329,11,FALSE) = "UNK", "Unknown", VLOOKUP(VALUE(VLOOKUP($A1881,'Student reference sheet'!$A$2:$V$2329,11,FALSE)),'Ethnicity Reference'!$A$2:$B$22,2,FALSE)),
IF(VLOOKUP($A1881,'Student reference sheet'!$A$2:$V$2329,9,FALSE) &lt;&gt; "", VLOOKUP(VALUE(VLOOKUP($A1881,'Student reference sheet'!$A$2:$V$2329,9,FALSE)),'Ethnicity Reference'!$A$2:$B$22,2,FALSE),"Unknown"))))</f>
        <v/>
      </c>
      <c r="U1881" s="35"/>
    </row>
    <row r="1882" spans="1:21" ht="15.75">
      <c r="A1882" s="47"/>
      <c r="B1882" s="33"/>
      <c r="C1882" s="39" t="str">
        <f>IF($A1882 &lt;&gt; "",VLOOKUP($A1882,'Student reference sheet'!$A$2:$V$2329, 3,FALSE), "")</f>
        <v/>
      </c>
      <c r="D1882" s="39" t="str">
        <f>IF($A1882 &lt;&gt; "",VLOOKUP($A1882,'Student reference sheet'!$A$2:$V$2329, 2,FALSE), "")</f>
        <v/>
      </c>
      <c r="E1882" s="35"/>
      <c r="F1882" s="34"/>
      <c r="G1882" s="40" t="str">
        <f t="shared" ca="1" si="90"/>
        <v/>
      </c>
      <c r="H1882" s="40" t="str">
        <f t="shared" ca="1" si="91"/>
        <v/>
      </c>
      <c r="I1882" s="36" t="str">
        <f>IF($A1882 = "", "",
IF(COUNTIF(MINIMUM_DAY_DATES[], Attendance!J1882) &gt; 0, VLOOKUP(Attendance!$G1882,MINIMUM_DAY_PERIOD_SCHEDULE[], 2,TRUE),
IF(COUNTIF(RALLY_DATES[], Attendance!J1882) &gt; 0, VLOOKUP(Attendance!$G1882,RALLY_PERIOD_SCHEDULE[], 2,TRUE),
IF(WEEKDAY(Attendance!$J1882) = 2,
       IF(COUNTIF(FINALS_WEEK_MONDAY_DATE[],Attendance!$J1882) &gt; 0, VLOOKUP(Attendance!$G1882,FINALS_WEEK_MONDAY_PERIOD_SCHEDULE[],2,TRUE),
       VLOOKUP(Attendance!$G1882,REGULAR_WEEK_SCHEDULE[],6,TRUE)),
IF(WEEKDAY($J1882) = 3,
       IF(COUNTIF(FINALS_WEEK_TUESDAY_DATE[],Attendance!$J1882) &gt; 0, VLOOKUP(Attendance!$G1882,FINALS_WEEK_TUESDAY_PERIOD_SCHEDULE[],2,TRUE),
       VLOOKUP(Attendance!$G1882,REGULAR_WEEK_SCHEDULE[[Tuesday]:[Period]],5,TRUE)),
IF(WEEKDAY(Attendance!$J1882) = 4,
        IF(COUNTIF(BLOCK_WEDNESDAY_DATES[],Attendance!$J1882) &gt; 0, VLOOKUP(Attendance!$G1882,BLOCK_WEDNESDAY_PERIOD_SCHEDULE[],2,TRUE),
        IF(COUNTIF(FINALS_WEEK_WEDNESDAY_DATE[],Attendance!$J1882) &gt; 0, VLOOKUP(Attendance!$G1882,FINALS_WEEK_WEDNESDAY_PERIOD_SCHEDULE[],2,TRUE),
       VLOOKUP(Attendance!$G1882,REGULAR_WEEK_SCHEDULE[[Wednesday]:[Period]],4,TRUE))),
IF(WEEKDAY($J1882) = 5,
       IF(COUNTIF(BLOCK_THURSDAY_DATES[],Attendance!$J1882) &gt; 0, VLOOKUP(Attendance!$G1882,BLOCK_THURSDAY_PERIOD_SCHEDULE[],2,TRUE),
       IF(COUNTIF(FINALS_WEEK_THURSDAY_DATE[],Attendance!$J1882) &gt; 0, VLOOKUP(Attendance!$G1882,FINALS_WEEK_THURSDAY_PERIOD_SCHEDULE[],2,TRUE),
       VLOOKUP(Attendance!$G1882,REGULAR_WEEK_SCHEDULE[[Thursday]:[Period]],3,TRUE))),
IF(WEEKDAY(Attendance!$J1882) = 6,
       IF(COUNTIF(FINALS_WEEK_FRIDAY_DATE[],Attendance!$J1882) &gt; 0, VLOOKUP(Attendance!$G1882,FINALS_WEEK_FRIDAY_PERIOD_SCHEDULE[],2,TRUE),
       VLOOKUP(Attendance!$G1882,REGULAR_WEEK_SCHEDULE[[Friday]:[Period]],2,TRUE))))))))))</f>
        <v/>
      </c>
      <c r="J1882" s="41" t="str">
        <f t="shared" ca="1" si="92"/>
        <v/>
      </c>
      <c r="K1882" s="41" t="str">
        <f>IF($A1882 &lt;&gt; "",VLOOKUP($A1882,'Student reference sheet'!$A$2:$V$2329, 7,FALSE), "")</f>
        <v/>
      </c>
      <c r="L1882" s="30" t="str">
        <f>IF($A1882 ="", "", VLOOKUP($A1882, 'Student reference sheet'!$A$2:$Z$2603,23,FALSE))</f>
        <v/>
      </c>
      <c r="M1882" s="30" t="str">
        <f>IF($A1882 ="", "", VLOOKUP($A1882, 'Student reference sheet'!$A$2:$Z$2603,24,FALSE))</f>
        <v/>
      </c>
      <c r="N1882" s="30" t="str">
        <f>IF($A1882 ="", "", VLOOKUP($A1882, 'Student reference sheet'!$A$2:$Z$2603,26,FALSE))</f>
        <v/>
      </c>
      <c r="O1882" s="30" t="str">
        <f>IF($A1882 ="", "", VLOOKUP($A1882, 'Student reference sheet'!$A$2:$Z$2603,25,FALSE))</f>
        <v/>
      </c>
      <c r="P1882" s="39" t="str">
        <f>IF($A1882 = "", "", IF(OR(VLOOKUP($A1882,'Student reference sheet'!$A$2:$V$2400,8,FALSE) = "R",  VLOOKUP($A1882,'Student reference sheet'!$A$2:$V$2400,8,FALSE) = "L"), "X", ""))</f>
        <v/>
      </c>
      <c r="Q1882" s="39" t="str">
        <f>IF($A1882 ="", "", VLOOKUP($A1882, 'Student reference sheet'!$A$2:$V$2603,22,FALSE))</f>
        <v/>
      </c>
      <c r="R1882" s="39" t="str">
        <f>IF($A1882 &lt;&gt; "",VLOOKUP($A1882,'Student reference sheet'!$A$2:$V$2329, 5,FALSE), "")</f>
        <v/>
      </c>
      <c r="S1882" s="39" t="str">
        <f>IF($A1882 &lt;&gt; "",VLOOKUP($A1882,'Student reference sheet'!$A$2:$V$2329, 6,FALSE), "")</f>
        <v/>
      </c>
      <c r="T1882" s="30" t="str">
        <f>IF($A1882 = "","",
IF(VLOOKUP($A1882,'Student reference sheet'!$A$2:$V$2329, 10,FALSE) = "Y", "Hispanic",
IF(VLOOKUP($A1882,'Student reference sheet'!$A$2:$V$2329,11,FALSE) &lt;&gt; "",
IF(VLOOKUP($A1882,'Student reference sheet'!$A$2:$V$2329,11,FALSE) = "UNK", "Unknown", VLOOKUP(VALUE(VLOOKUP($A1882,'Student reference sheet'!$A$2:$V$2329,11,FALSE)),'Ethnicity Reference'!$A$2:$B$22,2,FALSE)),
IF(VLOOKUP($A1882,'Student reference sheet'!$A$2:$V$2329,9,FALSE) &lt;&gt; "", VLOOKUP(VALUE(VLOOKUP($A1882,'Student reference sheet'!$A$2:$V$2329,9,FALSE)),'Ethnicity Reference'!$A$2:$B$22,2,FALSE),"Unknown"))))</f>
        <v/>
      </c>
      <c r="U1882" s="35"/>
    </row>
    <row r="1883" spans="1:21" ht="15.75">
      <c r="A1883" s="47"/>
      <c r="B1883" s="33"/>
      <c r="C1883" s="39" t="str">
        <f>IF($A1883 &lt;&gt; "",VLOOKUP($A1883,'Student reference sheet'!$A$2:$V$2329, 3,FALSE), "")</f>
        <v/>
      </c>
      <c r="D1883" s="39" t="str">
        <f>IF($A1883 &lt;&gt; "",VLOOKUP($A1883,'Student reference sheet'!$A$2:$V$2329, 2,FALSE), "")</f>
        <v/>
      </c>
      <c r="E1883" s="35"/>
      <c r="F1883" s="34"/>
      <c r="G1883" s="40" t="str">
        <f t="shared" ca="1" si="90"/>
        <v/>
      </c>
      <c r="H1883" s="40" t="str">
        <f t="shared" ca="1" si="91"/>
        <v/>
      </c>
      <c r="I1883" s="36" t="str">
        <f>IF($A1883 = "", "",
IF(COUNTIF(MINIMUM_DAY_DATES[], Attendance!J1883) &gt; 0, VLOOKUP(Attendance!$G1883,MINIMUM_DAY_PERIOD_SCHEDULE[], 2,TRUE),
IF(COUNTIF(RALLY_DATES[], Attendance!J1883) &gt; 0, VLOOKUP(Attendance!$G1883,RALLY_PERIOD_SCHEDULE[], 2,TRUE),
IF(WEEKDAY(Attendance!$J1883) = 2,
       IF(COUNTIF(FINALS_WEEK_MONDAY_DATE[],Attendance!$J1883) &gt; 0, VLOOKUP(Attendance!$G1883,FINALS_WEEK_MONDAY_PERIOD_SCHEDULE[],2,TRUE),
       VLOOKUP(Attendance!$G1883,REGULAR_WEEK_SCHEDULE[],6,TRUE)),
IF(WEEKDAY($J1883) = 3,
       IF(COUNTIF(FINALS_WEEK_TUESDAY_DATE[],Attendance!$J1883) &gt; 0, VLOOKUP(Attendance!$G1883,FINALS_WEEK_TUESDAY_PERIOD_SCHEDULE[],2,TRUE),
       VLOOKUP(Attendance!$G1883,REGULAR_WEEK_SCHEDULE[[Tuesday]:[Period]],5,TRUE)),
IF(WEEKDAY(Attendance!$J1883) = 4,
        IF(COUNTIF(BLOCK_WEDNESDAY_DATES[],Attendance!$J1883) &gt; 0, VLOOKUP(Attendance!$G1883,BLOCK_WEDNESDAY_PERIOD_SCHEDULE[],2,TRUE),
        IF(COUNTIF(FINALS_WEEK_WEDNESDAY_DATE[],Attendance!$J1883) &gt; 0, VLOOKUP(Attendance!$G1883,FINALS_WEEK_WEDNESDAY_PERIOD_SCHEDULE[],2,TRUE),
       VLOOKUP(Attendance!$G1883,REGULAR_WEEK_SCHEDULE[[Wednesday]:[Period]],4,TRUE))),
IF(WEEKDAY($J1883) = 5,
       IF(COUNTIF(BLOCK_THURSDAY_DATES[],Attendance!$J1883) &gt; 0, VLOOKUP(Attendance!$G1883,BLOCK_THURSDAY_PERIOD_SCHEDULE[],2,TRUE),
       IF(COUNTIF(FINALS_WEEK_THURSDAY_DATE[],Attendance!$J1883) &gt; 0, VLOOKUP(Attendance!$G1883,FINALS_WEEK_THURSDAY_PERIOD_SCHEDULE[],2,TRUE),
       VLOOKUP(Attendance!$G1883,REGULAR_WEEK_SCHEDULE[[Thursday]:[Period]],3,TRUE))),
IF(WEEKDAY(Attendance!$J1883) = 6,
       IF(COUNTIF(FINALS_WEEK_FRIDAY_DATE[],Attendance!$J1883) &gt; 0, VLOOKUP(Attendance!$G1883,FINALS_WEEK_FRIDAY_PERIOD_SCHEDULE[],2,TRUE),
       VLOOKUP(Attendance!$G1883,REGULAR_WEEK_SCHEDULE[[Friday]:[Period]],2,TRUE))))))))))</f>
        <v/>
      </c>
      <c r="J1883" s="41" t="str">
        <f t="shared" ca="1" si="92"/>
        <v/>
      </c>
      <c r="K1883" s="41" t="str">
        <f>IF($A1883 &lt;&gt; "",VLOOKUP($A1883,'Student reference sheet'!$A$2:$V$2329, 7,FALSE), "")</f>
        <v/>
      </c>
      <c r="L1883" s="30" t="str">
        <f>IF($A1883 ="", "", VLOOKUP($A1883, 'Student reference sheet'!$A$2:$Z$2603,23,FALSE))</f>
        <v/>
      </c>
      <c r="M1883" s="30" t="str">
        <f>IF($A1883 ="", "", VLOOKUP($A1883, 'Student reference sheet'!$A$2:$Z$2603,24,FALSE))</f>
        <v/>
      </c>
      <c r="N1883" s="30" t="str">
        <f>IF($A1883 ="", "", VLOOKUP($A1883, 'Student reference sheet'!$A$2:$Z$2603,26,FALSE))</f>
        <v/>
      </c>
      <c r="O1883" s="30" t="str">
        <f>IF($A1883 ="", "", VLOOKUP($A1883, 'Student reference sheet'!$A$2:$Z$2603,25,FALSE))</f>
        <v/>
      </c>
      <c r="P1883" s="39" t="str">
        <f>IF($A1883 = "", "", IF(OR(VLOOKUP($A1883,'Student reference sheet'!$A$2:$V$2400,8,FALSE) = "R",  VLOOKUP($A1883,'Student reference sheet'!$A$2:$V$2400,8,FALSE) = "L"), "X", ""))</f>
        <v/>
      </c>
      <c r="Q1883" s="39" t="str">
        <f>IF($A1883 ="", "", VLOOKUP($A1883, 'Student reference sheet'!$A$2:$V$2603,22,FALSE))</f>
        <v/>
      </c>
      <c r="R1883" s="39" t="str">
        <f>IF($A1883 &lt;&gt; "",VLOOKUP($A1883,'Student reference sheet'!$A$2:$V$2329, 5,FALSE), "")</f>
        <v/>
      </c>
      <c r="S1883" s="39" t="str">
        <f>IF($A1883 &lt;&gt; "",VLOOKUP($A1883,'Student reference sheet'!$A$2:$V$2329, 6,FALSE), "")</f>
        <v/>
      </c>
      <c r="T1883" s="30" t="str">
        <f>IF($A1883 = "","",
IF(VLOOKUP($A1883,'Student reference sheet'!$A$2:$V$2329, 10,FALSE) = "Y", "Hispanic",
IF(VLOOKUP($A1883,'Student reference sheet'!$A$2:$V$2329,11,FALSE) &lt;&gt; "",
IF(VLOOKUP($A1883,'Student reference sheet'!$A$2:$V$2329,11,FALSE) = "UNK", "Unknown", VLOOKUP(VALUE(VLOOKUP($A1883,'Student reference sheet'!$A$2:$V$2329,11,FALSE)),'Ethnicity Reference'!$A$2:$B$22,2,FALSE)),
IF(VLOOKUP($A1883,'Student reference sheet'!$A$2:$V$2329,9,FALSE) &lt;&gt; "", VLOOKUP(VALUE(VLOOKUP($A1883,'Student reference sheet'!$A$2:$V$2329,9,FALSE)),'Ethnicity Reference'!$A$2:$B$22,2,FALSE),"Unknown"))))</f>
        <v/>
      </c>
      <c r="U1883" s="35"/>
    </row>
    <row r="1884" spans="1:21" ht="15.75">
      <c r="A1884" s="47"/>
      <c r="B1884" s="33"/>
      <c r="C1884" s="39" t="str">
        <f>IF($A1884 &lt;&gt; "",VLOOKUP($A1884,'Student reference sheet'!$A$2:$V$2329, 3,FALSE), "")</f>
        <v/>
      </c>
      <c r="D1884" s="39" t="str">
        <f>IF($A1884 &lt;&gt; "",VLOOKUP($A1884,'Student reference sheet'!$A$2:$V$2329, 2,FALSE), "")</f>
        <v/>
      </c>
      <c r="E1884" s="35"/>
      <c r="F1884" s="34"/>
      <c r="G1884" s="40" t="str">
        <f t="shared" ca="1" si="90"/>
        <v/>
      </c>
      <c r="H1884" s="40" t="str">
        <f t="shared" ca="1" si="91"/>
        <v/>
      </c>
      <c r="I1884" s="36" t="str">
        <f>IF($A1884 = "", "",
IF(COUNTIF(MINIMUM_DAY_DATES[], Attendance!J1884) &gt; 0, VLOOKUP(Attendance!$G1884,MINIMUM_DAY_PERIOD_SCHEDULE[], 2,TRUE),
IF(COUNTIF(RALLY_DATES[], Attendance!J1884) &gt; 0, VLOOKUP(Attendance!$G1884,RALLY_PERIOD_SCHEDULE[], 2,TRUE),
IF(WEEKDAY(Attendance!$J1884) = 2,
       IF(COUNTIF(FINALS_WEEK_MONDAY_DATE[],Attendance!$J1884) &gt; 0, VLOOKUP(Attendance!$G1884,FINALS_WEEK_MONDAY_PERIOD_SCHEDULE[],2,TRUE),
       VLOOKUP(Attendance!$G1884,REGULAR_WEEK_SCHEDULE[],6,TRUE)),
IF(WEEKDAY($J1884) = 3,
       IF(COUNTIF(FINALS_WEEK_TUESDAY_DATE[],Attendance!$J1884) &gt; 0, VLOOKUP(Attendance!$G1884,FINALS_WEEK_TUESDAY_PERIOD_SCHEDULE[],2,TRUE),
       VLOOKUP(Attendance!$G1884,REGULAR_WEEK_SCHEDULE[[Tuesday]:[Period]],5,TRUE)),
IF(WEEKDAY(Attendance!$J1884) = 4,
        IF(COUNTIF(BLOCK_WEDNESDAY_DATES[],Attendance!$J1884) &gt; 0, VLOOKUP(Attendance!$G1884,BLOCK_WEDNESDAY_PERIOD_SCHEDULE[],2,TRUE),
        IF(COUNTIF(FINALS_WEEK_WEDNESDAY_DATE[],Attendance!$J1884) &gt; 0, VLOOKUP(Attendance!$G1884,FINALS_WEEK_WEDNESDAY_PERIOD_SCHEDULE[],2,TRUE),
       VLOOKUP(Attendance!$G1884,REGULAR_WEEK_SCHEDULE[[Wednesday]:[Period]],4,TRUE))),
IF(WEEKDAY($J1884) = 5,
       IF(COUNTIF(BLOCK_THURSDAY_DATES[],Attendance!$J1884) &gt; 0, VLOOKUP(Attendance!$G1884,BLOCK_THURSDAY_PERIOD_SCHEDULE[],2,TRUE),
       IF(COUNTIF(FINALS_WEEK_THURSDAY_DATE[],Attendance!$J1884) &gt; 0, VLOOKUP(Attendance!$G1884,FINALS_WEEK_THURSDAY_PERIOD_SCHEDULE[],2,TRUE),
       VLOOKUP(Attendance!$G1884,REGULAR_WEEK_SCHEDULE[[Thursday]:[Period]],3,TRUE))),
IF(WEEKDAY(Attendance!$J1884) = 6,
       IF(COUNTIF(FINALS_WEEK_FRIDAY_DATE[],Attendance!$J1884) &gt; 0, VLOOKUP(Attendance!$G1884,FINALS_WEEK_FRIDAY_PERIOD_SCHEDULE[],2,TRUE),
       VLOOKUP(Attendance!$G1884,REGULAR_WEEK_SCHEDULE[[Friday]:[Period]],2,TRUE))))))))))</f>
        <v/>
      </c>
      <c r="J1884" s="41" t="str">
        <f t="shared" ca="1" si="92"/>
        <v/>
      </c>
      <c r="K1884" s="41" t="str">
        <f>IF($A1884 &lt;&gt; "",VLOOKUP($A1884,'Student reference sheet'!$A$2:$V$2329, 7,FALSE), "")</f>
        <v/>
      </c>
      <c r="L1884" s="30" t="str">
        <f>IF($A1884 ="", "", VLOOKUP($A1884, 'Student reference sheet'!$A$2:$Z$2603,23,FALSE))</f>
        <v/>
      </c>
      <c r="M1884" s="30" t="str">
        <f>IF($A1884 ="", "", VLOOKUP($A1884, 'Student reference sheet'!$A$2:$Z$2603,24,FALSE))</f>
        <v/>
      </c>
      <c r="N1884" s="30" t="str">
        <f>IF($A1884 ="", "", VLOOKUP($A1884, 'Student reference sheet'!$A$2:$Z$2603,26,FALSE))</f>
        <v/>
      </c>
      <c r="O1884" s="30" t="str">
        <f>IF($A1884 ="", "", VLOOKUP($A1884, 'Student reference sheet'!$A$2:$Z$2603,25,FALSE))</f>
        <v/>
      </c>
      <c r="P1884" s="39" t="str">
        <f>IF($A1884 = "", "", IF(OR(VLOOKUP($A1884,'Student reference sheet'!$A$2:$V$2400,8,FALSE) = "R",  VLOOKUP($A1884,'Student reference sheet'!$A$2:$V$2400,8,FALSE) = "L"), "X", ""))</f>
        <v/>
      </c>
      <c r="Q1884" s="39" t="str">
        <f>IF($A1884 ="", "", VLOOKUP($A1884, 'Student reference sheet'!$A$2:$V$2603,22,FALSE))</f>
        <v/>
      </c>
      <c r="R1884" s="39" t="str">
        <f>IF($A1884 &lt;&gt; "",VLOOKUP($A1884,'Student reference sheet'!$A$2:$V$2329, 5,FALSE), "")</f>
        <v/>
      </c>
      <c r="S1884" s="39" t="str">
        <f>IF($A1884 &lt;&gt; "",VLOOKUP($A1884,'Student reference sheet'!$A$2:$V$2329, 6,FALSE), "")</f>
        <v/>
      </c>
      <c r="T1884" s="30" t="str">
        <f>IF($A1884 = "","",
IF(VLOOKUP($A1884,'Student reference sheet'!$A$2:$V$2329, 10,FALSE) = "Y", "Hispanic",
IF(VLOOKUP($A1884,'Student reference sheet'!$A$2:$V$2329,11,FALSE) &lt;&gt; "",
IF(VLOOKUP($A1884,'Student reference sheet'!$A$2:$V$2329,11,FALSE) = "UNK", "Unknown", VLOOKUP(VALUE(VLOOKUP($A1884,'Student reference sheet'!$A$2:$V$2329,11,FALSE)),'Ethnicity Reference'!$A$2:$B$22,2,FALSE)),
IF(VLOOKUP($A1884,'Student reference sheet'!$A$2:$V$2329,9,FALSE) &lt;&gt; "", VLOOKUP(VALUE(VLOOKUP($A1884,'Student reference sheet'!$A$2:$V$2329,9,FALSE)),'Ethnicity Reference'!$A$2:$B$22,2,FALSE),"Unknown"))))</f>
        <v/>
      </c>
      <c r="U1884" s="35"/>
    </row>
    <row r="1885" spans="1:21" ht="15.75">
      <c r="A1885" s="47"/>
      <c r="B1885" s="33"/>
      <c r="C1885" s="39" t="str">
        <f>IF($A1885 &lt;&gt; "",VLOOKUP($A1885,'Student reference sheet'!$A$2:$V$2329, 3,FALSE), "")</f>
        <v/>
      </c>
      <c r="D1885" s="39" t="str">
        <f>IF($A1885 &lt;&gt; "",VLOOKUP($A1885,'Student reference sheet'!$A$2:$V$2329, 2,FALSE), "")</f>
        <v/>
      </c>
      <c r="E1885" s="35"/>
      <c r="F1885" s="34"/>
      <c r="G1885" s="40" t="str">
        <f t="shared" ca="1" si="90"/>
        <v/>
      </c>
      <c r="H1885" s="40" t="str">
        <f t="shared" ca="1" si="91"/>
        <v/>
      </c>
      <c r="I1885" s="36" t="str">
        <f>IF($A1885 = "", "",
IF(COUNTIF(MINIMUM_DAY_DATES[], Attendance!J1885) &gt; 0, VLOOKUP(Attendance!$G1885,MINIMUM_DAY_PERIOD_SCHEDULE[], 2,TRUE),
IF(COUNTIF(RALLY_DATES[], Attendance!J1885) &gt; 0, VLOOKUP(Attendance!$G1885,RALLY_PERIOD_SCHEDULE[], 2,TRUE),
IF(WEEKDAY(Attendance!$J1885) = 2,
       IF(COUNTIF(FINALS_WEEK_MONDAY_DATE[],Attendance!$J1885) &gt; 0, VLOOKUP(Attendance!$G1885,FINALS_WEEK_MONDAY_PERIOD_SCHEDULE[],2,TRUE),
       VLOOKUP(Attendance!$G1885,REGULAR_WEEK_SCHEDULE[],6,TRUE)),
IF(WEEKDAY($J1885) = 3,
       IF(COUNTIF(FINALS_WEEK_TUESDAY_DATE[],Attendance!$J1885) &gt; 0, VLOOKUP(Attendance!$G1885,FINALS_WEEK_TUESDAY_PERIOD_SCHEDULE[],2,TRUE),
       VLOOKUP(Attendance!$G1885,REGULAR_WEEK_SCHEDULE[[Tuesday]:[Period]],5,TRUE)),
IF(WEEKDAY(Attendance!$J1885) = 4,
        IF(COUNTIF(BLOCK_WEDNESDAY_DATES[],Attendance!$J1885) &gt; 0, VLOOKUP(Attendance!$G1885,BLOCK_WEDNESDAY_PERIOD_SCHEDULE[],2,TRUE),
        IF(COUNTIF(FINALS_WEEK_WEDNESDAY_DATE[],Attendance!$J1885) &gt; 0, VLOOKUP(Attendance!$G1885,FINALS_WEEK_WEDNESDAY_PERIOD_SCHEDULE[],2,TRUE),
       VLOOKUP(Attendance!$G1885,REGULAR_WEEK_SCHEDULE[[Wednesday]:[Period]],4,TRUE))),
IF(WEEKDAY($J1885) = 5,
       IF(COUNTIF(BLOCK_THURSDAY_DATES[],Attendance!$J1885) &gt; 0, VLOOKUP(Attendance!$G1885,BLOCK_THURSDAY_PERIOD_SCHEDULE[],2,TRUE),
       IF(COUNTIF(FINALS_WEEK_THURSDAY_DATE[],Attendance!$J1885) &gt; 0, VLOOKUP(Attendance!$G1885,FINALS_WEEK_THURSDAY_PERIOD_SCHEDULE[],2,TRUE),
       VLOOKUP(Attendance!$G1885,REGULAR_WEEK_SCHEDULE[[Thursday]:[Period]],3,TRUE))),
IF(WEEKDAY(Attendance!$J1885) = 6,
       IF(COUNTIF(FINALS_WEEK_FRIDAY_DATE[],Attendance!$J1885) &gt; 0, VLOOKUP(Attendance!$G1885,FINALS_WEEK_FRIDAY_PERIOD_SCHEDULE[],2,TRUE),
       VLOOKUP(Attendance!$G1885,REGULAR_WEEK_SCHEDULE[[Friday]:[Period]],2,TRUE))))))))))</f>
        <v/>
      </c>
      <c r="J1885" s="41" t="str">
        <f t="shared" ca="1" si="92"/>
        <v/>
      </c>
      <c r="K1885" s="41" t="str">
        <f>IF($A1885 &lt;&gt; "",VLOOKUP($A1885,'Student reference sheet'!$A$2:$V$2329, 7,FALSE), "")</f>
        <v/>
      </c>
      <c r="L1885" s="30" t="str">
        <f>IF($A1885 ="", "", VLOOKUP($A1885, 'Student reference sheet'!$A$2:$Z$2603,23,FALSE))</f>
        <v/>
      </c>
      <c r="M1885" s="30" t="str">
        <f>IF($A1885 ="", "", VLOOKUP($A1885, 'Student reference sheet'!$A$2:$Z$2603,24,FALSE))</f>
        <v/>
      </c>
      <c r="N1885" s="30" t="str">
        <f>IF($A1885 ="", "", VLOOKUP($A1885, 'Student reference sheet'!$A$2:$Z$2603,26,FALSE))</f>
        <v/>
      </c>
      <c r="O1885" s="30" t="str">
        <f>IF($A1885 ="", "", VLOOKUP($A1885, 'Student reference sheet'!$A$2:$Z$2603,25,FALSE))</f>
        <v/>
      </c>
      <c r="P1885" s="39" t="str">
        <f>IF($A1885 = "", "", IF(OR(VLOOKUP($A1885,'Student reference sheet'!$A$2:$V$2400,8,FALSE) = "R",  VLOOKUP($A1885,'Student reference sheet'!$A$2:$V$2400,8,FALSE) = "L"), "X", ""))</f>
        <v/>
      </c>
      <c r="Q1885" s="39" t="str">
        <f>IF($A1885 ="", "", VLOOKUP($A1885, 'Student reference sheet'!$A$2:$V$2603,22,FALSE))</f>
        <v/>
      </c>
      <c r="R1885" s="39" t="str">
        <f>IF($A1885 &lt;&gt; "",VLOOKUP($A1885,'Student reference sheet'!$A$2:$V$2329, 5,FALSE), "")</f>
        <v/>
      </c>
      <c r="S1885" s="39" t="str">
        <f>IF($A1885 &lt;&gt; "",VLOOKUP($A1885,'Student reference sheet'!$A$2:$V$2329, 6,FALSE), "")</f>
        <v/>
      </c>
      <c r="T1885" s="30" t="str">
        <f>IF($A1885 = "","",
IF(VLOOKUP($A1885,'Student reference sheet'!$A$2:$V$2329, 10,FALSE) = "Y", "Hispanic",
IF(VLOOKUP($A1885,'Student reference sheet'!$A$2:$V$2329,11,FALSE) &lt;&gt; "",
IF(VLOOKUP($A1885,'Student reference sheet'!$A$2:$V$2329,11,FALSE) = "UNK", "Unknown", VLOOKUP(VALUE(VLOOKUP($A1885,'Student reference sheet'!$A$2:$V$2329,11,FALSE)),'Ethnicity Reference'!$A$2:$B$22,2,FALSE)),
IF(VLOOKUP($A1885,'Student reference sheet'!$A$2:$V$2329,9,FALSE) &lt;&gt; "", VLOOKUP(VALUE(VLOOKUP($A1885,'Student reference sheet'!$A$2:$V$2329,9,FALSE)),'Ethnicity Reference'!$A$2:$B$22,2,FALSE),"Unknown"))))</f>
        <v/>
      </c>
      <c r="U1885" s="35"/>
    </row>
    <row r="1886" spans="1:21" ht="15.75">
      <c r="A1886" s="47"/>
      <c r="B1886" s="33"/>
      <c r="C1886" s="39" t="str">
        <f>IF($A1886 &lt;&gt; "",VLOOKUP($A1886,'Student reference sheet'!$A$2:$V$2329, 3,FALSE), "")</f>
        <v/>
      </c>
      <c r="D1886" s="39" t="str">
        <f>IF($A1886 &lt;&gt; "",VLOOKUP($A1886,'Student reference sheet'!$A$2:$V$2329, 2,FALSE), "")</f>
        <v/>
      </c>
      <c r="E1886" s="35"/>
      <c r="F1886" s="34"/>
      <c r="G1886" s="40" t="str">
        <f t="shared" ca="1" si="90"/>
        <v/>
      </c>
      <c r="H1886" s="40" t="str">
        <f t="shared" ca="1" si="91"/>
        <v/>
      </c>
      <c r="I1886" s="36" t="str">
        <f>IF($A1886 = "", "",
IF(COUNTIF(MINIMUM_DAY_DATES[], Attendance!J1886) &gt; 0, VLOOKUP(Attendance!$G1886,MINIMUM_DAY_PERIOD_SCHEDULE[], 2,TRUE),
IF(COUNTIF(RALLY_DATES[], Attendance!J1886) &gt; 0, VLOOKUP(Attendance!$G1886,RALLY_PERIOD_SCHEDULE[], 2,TRUE),
IF(WEEKDAY(Attendance!$J1886) = 2,
       IF(COUNTIF(FINALS_WEEK_MONDAY_DATE[],Attendance!$J1886) &gt; 0, VLOOKUP(Attendance!$G1886,FINALS_WEEK_MONDAY_PERIOD_SCHEDULE[],2,TRUE),
       VLOOKUP(Attendance!$G1886,REGULAR_WEEK_SCHEDULE[],6,TRUE)),
IF(WEEKDAY($J1886) = 3,
       IF(COUNTIF(FINALS_WEEK_TUESDAY_DATE[],Attendance!$J1886) &gt; 0, VLOOKUP(Attendance!$G1886,FINALS_WEEK_TUESDAY_PERIOD_SCHEDULE[],2,TRUE),
       VLOOKUP(Attendance!$G1886,REGULAR_WEEK_SCHEDULE[[Tuesday]:[Period]],5,TRUE)),
IF(WEEKDAY(Attendance!$J1886) = 4,
        IF(COUNTIF(BLOCK_WEDNESDAY_DATES[],Attendance!$J1886) &gt; 0, VLOOKUP(Attendance!$G1886,BLOCK_WEDNESDAY_PERIOD_SCHEDULE[],2,TRUE),
        IF(COUNTIF(FINALS_WEEK_WEDNESDAY_DATE[],Attendance!$J1886) &gt; 0, VLOOKUP(Attendance!$G1886,FINALS_WEEK_WEDNESDAY_PERIOD_SCHEDULE[],2,TRUE),
       VLOOKUP(Attendance!$G1886,REGULAR_WEEK_SCHEDULE[[Wednesday]:[Period]],4,TRUE))),
IF(WEEKDAY($J1886) = 5,
       IF(COUNTIF(BLOCK_THURSDAY_DATES[],Attendance!$J1886) &gt; 0, VLOOKUP(Attendance!$G1886,BLOCK_THURSDAY_PERIOD_SCHEDULE[],2,TRUE),
       IF(COUNTIF(FINALS_WEEK_THURSDAY_DATE[],Attendance!$J1886) &gt; 0, VLOOKUP(Attendance!$G1886,FINALS_WEEK_THURSDAY_PERIOD_SCHEDULE[],2,TRUE),
       VLOOKUP(Attendance!$G1886,REGULAR_WEEK_SCHEDULE[[Thursday]:[Period]],3,TRUE))),
IF(WEEKDAY(Attendance!$J1886) = 6,
       IF(COUNTIF(FINALS_WEEK_FRIDAY_DATE[],Attendance!$J1886) &gt; 0, VLOOKUP(Attendance!$G1886,FINALS_WEEK_FRIDAY_PERIOD_SCHEDULE[],2,TRUE),
       VLOOKUP(Attendance!$G1886,REGULAR_WEEK_SCHEDULE[[Friday]:[Period]],2,TRUE))))))))))</f>
        <v/>
      </c>
      <c r="J1886" s="41" t="str">
        <f t="shared" ca="1" si="92"/>
        <v/>
      </c>
      <c r="K1886" s="41" t="str">
        <f>IF($A1886 &lt;&gt; "",VLOOKUP($A1886,'Student reference sheet'!$A$2:$V$2329, 7,FALSE), "")</f>
        <v/>
      </c>
      <c r="L1886" s="30" t="str">
        <f>IF($A1886 ="", "", VLOOKUP($A1886, 'Student reference sheet'!$A$2:$Z$2603,23,FALSE))</f>
        <v/>
      </c>
      <c r="M1886" s="30" t="str">
        <f>IF($A1886 ="", "", VLOOKUP($A1886, 'Student reference sheet'!$A$2:$Z$2603,24,FALSE))</f>
        <v/>
      </c>
      <c r="N1886" s="30" t="str">
        <f>IF($A1886 ="", "", VLOOKUP($A1886, 'Student reference sheet'!$A$2:$Z$2603,26,FALSE))</f>
        <v/>
      </c>
      <c r="O1886" s="30" t="str">
        <f>IF($A1886 ="", "", VLOOKUP($A1886, 'Student reference sheet'!$A$2:$Z$2603,25,FALSE))</f>
        <v/>
      </c>
      <c r="P1886" s="39" t="str">
        <f>IF($A1886 = "", "", IF(OR(VLOOKUP($A1886,'Student reference sheet'!$A$2:$V$2400,8,FALSE) = "R",  VLOOKUP($A1886,'Student reference sheet'!$A$2:$V$2400,8,FALSE) = "L"), "X", ""))</f>
        <v/>
      </c>
      <c r="Q1886" s="39" t="str">
        <f>IF($A1886 ="", "", VLOOKUP($A1886, 'Student reference sheet'!$A$2:$V$2603,22,FALSE))</f>
        <v/>
      </c>
      <c r="R1886" s="39" t="str">
        <f>IF($A1886 &lt;&gt; "",VLOOKUP($A1886,'Student reference sheet'!$A$2:$V$2329, 5,FALSE), "")</f>
        <v/>
      </c>
      <c r="S1886" s="39" t="str">
        <f>IF($A1886 &lt;&gt; "",VLOOKUP($A1886,'Student reference sheet'!$A$2:$V$2329, 6,FALSE), "")</f>
        <v/>
      </c>
      <c r="T1886" s="30" t="str">
        <f>IF($A1886 = "","",
IF(VLOOKUP($A1886,'Student reference sheet'!$A$2:$V$2329, 10,FALSE) = "Y", "Hispanic",
IF(VLOOKUP($A1886,'Student reference sheet'!$A$2:$V$2329,11,FALSE) &lt;&gt; "",
IF(VLOOKUP($A1886,'Student reference sheet'!$A$2:$V$2329,11,FALSE) = "UNK", "Unknown", VLOOKUP(VALUE(VLOOKUP($A1886,'Student reference sheet'!$A$2:$V$2329,11,FALSE)),'Ethnicity Reference'!$A$2:$B$22,2,FALSE)),
IF(VLOOKUP($A1886,'Student reference sheet'!$A$2:$V$2329,9,FALSE) &lt;&gt; "", VLOOKUP(VALUE(VLOOKUP($A1886,'Student reference sheet'!$A$2:$V$2329,9,FALSE)),'Ethnicity Reference'!$A$2:$B$22,2,FALSE),"Unknown"))))</f>
        <v/>
      </c>
      <c r="U1886" s="35"/>
    </row>
    <row r="1887" spans="1:21" ht="15.75">
      <c r="A1887" s="47"/>
      <c r="B1887" s="33"/>
      <c r="C1887" s="39" t="str">
        <f>IF($A1887 &lt;&gt; "",VLOOKUP($A1887,'Student reference sheet'!$A$2:$V$2329, 3,FALSE), "")</f>
        <v/>
      </c>
      <c r="D1887" s="39" t="str">
        <f>IF($A1887 &lt;&gt; "",VLOOKUP($A1887,'Student reference sheet'!$A$2:$V$2329, 2,FALSE), "")</f>
        <v/>
      </c>
      <c r="E1887" s="35"/>
      <c r="F1887" s="34"/>
      <c r="G1887" s="40" t="str">
        <f t="shared" ca="1" si="90"/>
        <v/>
      </c>
      <c r="H1887" s="40" t="str">
        <f t="shared" ca="1" si="91"/>
        <v/>
      </c>
      <c r="I1887" s="36" t="str">
        <f>IF($A1887 = "", "",
IF(COUNTIF(MINIMUM_DAY_DATES[], Attendance!J1887) &gt; 0, VLOOKUP(Attendance!$G1887,MINIMUM_DAY_PERIOD_SCHEDULE[], 2,TRUE),
IF(COUNTIF(RALLY_DATES[], Attendance!J1887) &gt; 0, VLOOKUP(Attendance!$G1887,RALLY_PERIOD_SCHEDULE[], 2,TRUE),
IF(WEEKDAY(Attendance!$J1887) = 2,
       IF(COUNTIF(FINALS_WEEK_MONDAY_DATE[],Attendance!$J1887) &gt; 0, VLOOKUP(Attendance!$G1887,FINALS_WEEK_MONDAY_PERIOD_SCHEDULE[],2,TRUE),
       VLOOKUP(Attendance!$G1887,REGULAR_WEEK_SCHEDULE[],6,TRUE)),
IF(WEEKDAY($J1887) = 3,
       IF(COUNTIF(FINALS_WEEK_TUESDAY_DATE[],Attendance!$J1887) &gt; 0, VLOOKUP(Attendance!$G1887,FINALS_WEEK_TUESDAY_PERIOD_SCHEDULE[],2,TRUE),
       VLOOKUP(Attendance!$G1887,REGULAR_WEEK_SCHEDULE[[Tuesday]:[Period]],5,TRUE)),
IF(WEEKDAY(Attendance!$J1887) = 4,
        IF(COUNTIF(BLOCK_WEDNESDAY_DATES[],Attendance!$J1887) &gt; 0, VLOOKUP(Attendance!$G1887,BLOCK_WEDNESDAY_PERIOD_SCHEDULE[],2,TRUE),
        IF(COUNTIF(FINALS_WEEK_WEDNESDAY_DATE[],Attendance!$J1887) &gt; 0, VLOOKUP(Attendance!$G1887,FINALS_WEEK_WEDNESDAY_PERIOD_SCHEDULE[],2,TRUE),
       VLOOKUP(Attendance!$G1887,REGULAR_WEEK_SCHEDULE[[Wednesday]:[Period]],4,TRUE))),
IF(WEEKDAY($J1887) = 5,
       IF(COUNTIF(BLOCK_THURSDAY_DATES[],Attendance!$J1887) &gt; 0, VLOOKUP(Attendance!$G1887,BLOCK_THURSDAY_PERIOD_SCHEDULE[],2,TRUE),
       IF(COUNTIF(FINALS_WEEK_THURSDAY_DATE[],Attendance!$J1887) &gt; 0, VLOOKUP(Attendance!$G1887,FINALS_WEEK_THURSDAY_PERIOD_SCHEDULE[],2,TRUE),
       VLOOKUP(Attendance!$G1887,REGULAR_WEEK_SCHEDULE[[Thursday]:[Period]],3,TRUE))),
IF(WEEKDAY(Attendance!$J1887) = 6,
       IF(COUNTIF(FINALS_WEEK_FRIDAY_DATE[],Attendance!$J1887) &gt; 0, VLOOKUP(Attendance!$G1887,FINALS_WEEK_FRIDAY_PERIOD_SCHEDULE[],2,TRUE),
       VLOOKUP(Attendance!$G1887,REGULAR_WEEK_SCHEDULE[[Friday]:[Period]],2,TRUE))))))))))</f>
        <v/>
      </c>
      <c r="J1887" s="41" t="str">
        <f t="shared" ca="1" si="92"/>
        <v/>
      </c>
      <c r="K1887" s="41" t="str">
        <f>IF($A1887 &lt;&gt; "",VLOOKUP($A1887,'Student reference sheet'!$A$2:$V$2329, 7,FALSE), "")</f>
        <v/>
      </c>
      <c r="L1887" s="30" t="str">
        <f>IF($A1887 ="", "", VLOOKUP($A1887, 'Student reference sheet'!$A$2:$Z$2603,23,FALSE))</f>
        <v/>
      </c>
      <c r="M1887" s="30" t="str">
        <f>IF($A1887 ="", "", VLOOKUP($A1887, 'Student reference sheet'!$A$2:$Z$2603,24,FALSE))</f>
        <v/>
      </c>
      <c r="N1887" s="30" t="str">
        <f>IF($A1887 ="", "", VLOOKUP($A1887, 'Student reference sheet'!$A$2:$Z$2603,26,FALSE))</f>
        <v/>
      </c>
      <c r="O1887" s="30" t="str">
        <f>IF($A1887 ="", "", VLOOKUP($A1887, 'Student reference sheet'!$A$2:$Z$2603,25,FALSE))</f>
        <v/>
      </c>
      <c r="P1887" s="39" t="str">
        <f>IF($A1887 = "", "", IF(OR(VLOOKUP($A1887,'Student reference sheet'!$A$2:$V$2400,8,FALSE) = "R",  VLOOKUP($A1887,'Student reference sheet'!$A$2:$V$2400,8,FALSE) = "L"), "X", ""))</f>
        <v/>
      </c>
      <c r="Q1887" s="39" t="str">
        <f>IF($A1887 ="", "", VLOOKUP($A1887, 'Student reference sheet'!$A$2:$V$2603,22,FALSE))</f>
        <v/>
      </c>
      <c r="R1887" s="39" t="str">
        <f>IF($A1887 &lt;&gt; "",VLOOKUP($A1887,'Student reference sheet'!$A$2:$V$2329, 5,FALSE), "")</f>
        <v/>
      </c>
      <c r="S1887" s="39" t="str">
        <f>IF($A1887 &lt;&gt; "",VLOOKUP($A1887,'Student reference sheet'!$A$2:$V$2329, 6,FALSE), "")</f>
        <v/>
      </c>
      <c r="T1887" s="30" t="str">
        <f>IF($A1887 = "","",
IF(VLOOKUP($A1887,'Student reference sheet'!$A$2:$V$2329, 10,FALSE) = "Y", "Hispanic",
IF(VLOOKUP($A1887,'Student reference sheet'!$A$2:$V$2329,11,FALSE) &lt;&gt; "",
IF(VLOOKUP($A1887,'Student reference sheet'!$A$2:$V$2329,11,FALSE) = "UNK", "Unknown", VLOOKUP(VALUE(VLOOKUP($A1887,'Student reference sheet'!$A$2:$V$2329,11,FALSE)),'Ethnicity Reference'!$A$2:$B$22,2,FALSE)),
IF(VLOOKUP($A1887,'Student reference sheet'!$A$2:$V$2329,9,FALSE) &lt;&gt; "", VLOOKUP(VALUE(VLOOKUP($A1887,'Student reference sheet'!$A$2:$V$2329,9,FALSE)),'Ethnicity Reference'!$A$2:$B$22,2,FALSE),"Unknown"))))</f>
        <v/>
      </c>
      <c r="U1887" s="35"/>
    </row>
    <row r="1888" spans="1:21" ht="15.75">
      <c r="A1888" s="47"/>
      <c r="B1888" s="33"/>
      <c r="C1888" s="39" t="str">
        <f>IF($A1888 &lt;&gt; "",VLOOKUP($A1888,'Student reference sheet'!$A$2:$V$2329, 3,FALSE), "")</f>
        <v/>
      </c>
      <c r="D1888" s="39" t="str">
        <f>IF($A1888 &lt;&gt; "",VLOOKUP($A1888,'Student reference sheet'!$A$2:$V$2329, 2,FALSE), "")</f>
        <v/>
      </c>
      <c r="E1888" s="35"/>
      <c r="F1888" s="34"/>
      <c r="G1888" s="40" t="str">
        <f t="shared" ca="1" si="90"/>
        <v/>
      </c>
      <c r="H1888" s="40" t="str">
        <f t="shared" ca="1" si="91"/>
        <v/>
      </c>
      <c r="I1888" s="36" t="str">
        <f>IF($A1888 = "", "",
IF(COUNTIF(MINIMUM_DAY_DATES[], Attendance!J1888) &gt; 0, VLOOKUP(Attendance!$G1888,MINIMUM_DAY_PERIOD_SCHEDULE[], 2,TRUE),
IF(COUNTIF(RALLY_DATES[], Attendance!J1888) &gt; 0, VLOOKUP(Attendance!$G1888,RALLY_PERIOD_SCHEDULE[], 2,TRUE),
IF(WEEKDAY(Attendance!$J1888) = 2,
       IF(COUNTIF(FINALS_WEEK_MONDAY_DATE[],Attendance!$J1888) &gt; 0, VLOOKUP(Attendance!$G1888,FINALS_WEEK_MONDAY_PERIOD_SCHEDULE[],2,TRUE),
       VLOOKUP(Attendance!$G1888,REGULAR_WEEK_SCHEDULE[],6,TRUE)),
IF(WEEKDAY($J1888) = 3,
       IF(COUNTIF(FINALS_WEEK_TUESDAY_DATE[],Attendance!$J1888) &gt; 0, VLOOKUP(Attendance!$G1888,FINALS_WEEK_TUESDAY_PERIOD_SCHEDULE[],2,TRUE),
       VLOOKUP(Attendance!$G1888,REGULAR_WEEK_SCHEDULE[[Tuesday]:[Period]],5,TRUE)),
IF(WEEKDAY(Attendance!$J1888) = 4,
        IF(COUNTIF(BLOCK_WEDNESDAY_DATES[],Attendance!$J1888) &gt; 0, VLOOKUP(Attendance!$G1888,BLOCK_WEDNESDAY_PERIOD_SCHEDULE[],2,TRUE),
        IF(COUNTIF(FINALS_WEEK_WEDNESDAY_DATE[],Attendance!$J1888) &gt; 0, VLOOKUP(Attendance!$G1888,FINALS_WEEK_WEDNESDAY_PERIOD_SCHEDULE[],2,TRUE),
       VLOOKUP(Attendance!$G1888,REGULAR_WEEK_SCHEDULE[[Wednesday]:[Period]],4,TRUE))),
IF(WEEKDAY($J1888) = 5,
       IF(COUNTIF(BLOCK_THURSDAY_DATES[],Attendance!$J1888) &gt; 0, VLOOKUP(Attendance!$G1888,BLOCK_THURSDAY_PERIOD_SCHEDULE[],2,TRUE),
       IF(COUNTIF(FINALS_WEEK_THURSDAY_DATE[],Attendance!$J1888) &gt; 0, VLOOKUP(Attendance!$G1888,FINALS_WEEK_THURSDAY_PERIOD_SCHEDULE[],2,TRUE),
       VLOOKUP(Attendance!$G1888,REGULAR_WEEK_SCHEDULE[[Thursday]:[Period]],3,TRUE))),
IF(WEEKDAY(Attendance!$J1888) = 6,
       IF(COUNTIF(FINALS_WEEK_FRIDAY_DATE[],Attendance!$J1888) &gt; 0, VLOOKUP(Attendance!$G1888,FINALS_WEEK_FRIDAY_PERIOD_SCHEDULE[],2,TRUE),
       VLOOKUP(Attendance!$G1888,REGULAR_WEEK_SCHEDULE[[Friday]:[Period]],2,TRUE))))))))))</f>
        <v/>
      </c>
      <c r="J1888" s="41" t="str">
        <f t="shared" ca="1" si="92"/>
        <v/>
      </c>
      <c r="K1888" s="41" t="str">
        <f>IF($A1888 &lt;&gt; "",VLOOKUP($A1888,'Student reference sheet'!$A$2:$V$2329, 7,FALSE), "")</f>
        <v/>
      </c>
      <c r="L1888" s="30" t="str">
        <f>IF($A1888 ="", "", VLOOKUP($A1888, 'Student reference sheet'!$A$2:$Z$2603,23,FALSE))</f>
        <v/>
      </c>
      <c r="M1888" s="30" t="str">
        <f>IF($A1888 ="", "", VLOOKUP($A1888, 'Student reference sheet'!$A$2:$Z$2603,24,FALSE))</f>
        <v/>
      </c>
      <c r="N1888" s="30" t="str">
        <f>IF($A1888 ="", "", VLOOKUP($A1888, 'Student reference sheet'!$A$2:$Z$2603,26,FALSE))</f>
        <v/>
      </c>
      <c r="O1888" s="30" t="str">
        <f>IF($A1888 ="", "", VLOOKUP($A1888, 'Student reference sheet'!$A$2:$Z$2603,25,FALSE))</f>
        <v/>
      </c>
      <c r="P1888" s="39" t="str">
        <f>IF($A1888 = "", "", IF(OR(VLOOKUP($A1888,'Student reference sheet'!$A$2:$V$2400,8,FALSE) = "R",  VLOOKUP($A1888,'Student reference sheet'!$A$2:$V$2400,8,FALSE) = "L"), "X", ""))</f>
        <v/>
      </c>
      <c r="Q1888" s="39" t="str">
        <f>IF($A1888 ="", "", VLOOKUP($A1888, 'Student reference sheet'!$A$2:$V$2603,22,FALSE))</f>
        <v/>
      </c>
      <c r="R1888" s="39" t="str">
        <f>IF($A1888 &lt;&gt; "",VLOOKUP($A1888,'Student reference sheet'!$A$2:$V$2329, 5,FALSE), "")</f>
        <v/>
      </c>
      <c r="S1888" s="39" t="str">
        <f>IF($A1888 &lt;&gt; "",VLOOKUP($A1888,'Student reference sheet'!$A$2:$V$2329, 6,FALSE), "")</f>
        <v/>
      </c>
      <c r="T1888" s="30" t="str">
        <f>IF($A1888 = "","",
IF(VLOOKUP($A1888,'Student reference sheet'!$A$2:$V$2329, 10,FALSE) = "Y", "Hispanic",
IF(VLOOKUP($A1888,'Student reference sheet'!$A$2:$V$2329,11,FALSE) &lt;&gt; "",
IF(VLOOKUP($A1888,'Student reference sheet'!$A$2:$V$2329,11,FALSE) = "UNK", "Unknown", VLOOKUP(VALUE(VLOOKUP($A1888,'Student reference sheet'!$A$2:$V$2329,11,FALSE)),'Ethnicity Reference'!$A$2:$B$22,2,FALSE)),
IF(VLOOKUP($A1888,'Student reference sheet'!$A$2:$V$2329,9,FALSE) &lt;&gt; "", VLOOKUP(VALUE(VLOOKUP($A1888,'Student reference sheet'!$A$2:$V$2329,9,FALSE)),'Ethnicity Reference'!$A$2:$B$22,2,FALSE),"Unknown"))))</f>
        <v/>
      </c>
      <c r="U1888" s="35"/>
    </row>
    <row r="1889" spans="1:21" ht="15.75">
      <c r="A1889" s="47"/>
      <c r="B1889" s="33"/>
      <c r="C1889" s="39" t="str">
        <f>IF($A1889 &lt;&gt; "",VLOOKUP($A1889,'Student reference sheet'!$A$2:$V$2329, 3,FALSE), "")</f>
        <v/>
      </c>
      <c r="D1889" s="39" t="str">
        <f>IF($A1889 &lt;&gt; "",VLOOKUP($A1889,'Student reference sheet'!$A$2:$V$2329, 2,FALSE), "")</f>
        <v/>
      </c>
      <c r="E1889" s="35"/>
      <c r="F1889" s="34"/>
      <c r="G1889" s="40" t="str">
        <f t="shared" ca="1" si="90"/>
        <v/>
      </c>
      <c r="H1889" s="40" t="str">
        <f t="shared" ca="1" si="91"/>
        <v/>
      </c>
      <c r="I1889" s="36" t="str">
        <f>IF($A1889 = "", "",
IF(COUNTIF(MINIMUM_DAY_DATES[], Attendance!J1889) &gt; 0, VLOOKUP(Attendance!$G1889,MINIMUM_DAY_PERIOD_SCHEDULE[], 2,TRUE),
IF(COUNTIF(RALLY_DATES[], Attendance!J1889) &gt; 0, VLOOKUP(Attendance!$G1889,RALLY_PERIOD_SCHEDULE[], 2,TRUE),
IF(WEEKDAY(Attendance!$J1889) = 2,
       IF(COUNTIF(FINALS_WEEK_MONDAY_DATE[],Attendance!$J1889) &gt; 0, VLOOKUP(Attendance!$G1889,FINALS_WEEK_MONDAY_PERIOD_SCHEDULE[],2,TRUE),
       VLOOKUP(Attendance!$G1889,REGULAR_WEEK_SCHEDULE[],6,TRUE)),
IF(WEEKDAY($J1889) = 3,
       IF(COUNTIF(FINALS_WEEK_TUESDAY_DATE[],Attendance!$J1889) &gt; 0, VLOOKUP(Attendance!$G1889,FINALS_WEEK_TUESDAY_PERIOD_SCHEDULE[],2,TRUE),
       VLOOKUP(Attendance!$G1889,REGULAR_WEEK_SCHEDULE[[Tuesday]:[Period]],5,TRUE)),
IF(WEEKDAY(Attendance!$J1889) = 4,
        IF(COUNTIF(BLOCK_WEDNESDAY_DATES[],Attendance!$J1889) &gt; 0, VLOOKUP(Attendance!$G1889,BLOCK_WEDNESDAY_PERIOD_SCHEDULE[],2,TRUE),
        IF(COUNTIF(FINALS_WEEK_WEDNESDAY_DATE[],Attendance!$J1889) &gt; 0, VLOOKUP(Attendance!$G1889,FINALS_WEEK_WEDNESDAY_PERIOD_SCHEDULE[],2,TRUE),
       VLOOKUP(Attendance!$G1889,REGULAR_WEEK_SCHEDULE[[Wednesday]:[Period]],4,TRUE))),
IF(WEEKDAY($J1889) = 5,
       IF(COUNTIF(BLOCK_THURSDAY_DATES[],Attendance!$J1889) &gt; 0, VLOOKUP(Attendance!$G1889,BLOCK_THURSDAY_PERIOD_SCHEDULE[],2,TRUE),
       IF(COUNTIF(FINALS_WEEK_THURSDAY_DATE[],Attendance!$J1889) &gt; 0, VLOOKUP(Attendance!$G1889,FINALS_WEEK_THURSDAY_PERIOD_SCHEDULE[],2,TRUE),
       VLOOKUP(Attendance!$G1889,REGULAR_WEEK_SCHEDULE[[Thursday]:[Period]],3,TRUE))),
IF(WEEKDAY(Attendance!$J1889) = 6,
       IF(COUNTIF(FINALS_WEEK_FRIDAY_DATE[],Attendance!$J1889) &gt; 0, VLOOKUP(Attendance!$G1889,FINALS_WEEK_FRIDAY_PERIOD_SCHEDULE[],2,TRUE),
       VLOOKUP(Attendance!$G1889,REGULAR_WEEK_SCHEDULE[[Friday]:[Period]],2,TRUE))))))))))</f>
        <v/>
      </c>
      <c r="J1889" s="41" t="str">
        <f t="shared" ca="1" si="92"/>
        <v/>
      </c>
      <c r="K1889" s="41" t="str">
        <f>IF($A1889 &lt;&gt; "",VLOOKUP($A1889,'Student reference sheet'!$A$2:$V$2329, 7,FALSE), "")</f>
        <v/>
      </c>
      <c r="L1889" s="30" t="str">
        <f>IF($A1889 ="", "", VLOOKUP($A1889, 'Student reference sheet'!$A$2:$Z$2603,23,FALSE))</f>
        <v/>
      </c>
      <c r="M1889" s="30" t="str">
        <f>IF($A1889 ="", "", VLOOKUP($A1889, 'Student reference sheet'!$A$2:$Z$2603,24,FALSE))</f>
        <v/>
      </c>
      <c r="N1889" s="30" t="str">
        <f>IF($A1889 ="", "", VLOOKUP($A1889, 'Student reference sheet'!$A$2:$Z$2603,26,FALSE))</f>
        <v/>
      </c>
      <c r="O1889" s="30" t="str">
        <f>IF($A1889 ="", "", VLOOKUP($A1889, 'Student reference sheet'!$A$2:$Z$2603,25,FALSE))</f>
        <v/>
      </c>
      <c r="P1889" s="39" t="str">
        <f>IF($A1889 = "", "", IF(OR(VLOOKUP($A1889,'Student reference sheet'!$A$2:$V$2400,8,FALSE) = "R",  VLOOKUP($A1889,'Student reference sheet'!$A$2:$V$2400,8,FALSE) = "L"), "X", ""))</f>
        <v/>
      </c>
      <c r="Q1889" s="39" t="str">
        <f>IF($A1889 ="", "", VLOOKUP($A1889, 'Student reference sheet'!$A$2:$V$2603,22,FALSE))</f>
        <v/>
      </c>
      <c r="R1889" s="39" t="str">
        <f>IF($A1889 &lt;&gt; "",VLOOKUP($A1889,'Student reference sheet'!$A$2:$V$2329, 5,FALSE), "")</f>
        <v/>
      </c>
      <c r="S1889" s="39" t="str">
        <f>IF($A1889 &lt;&gt; "",VLOOKUP($A1889,'Student reference sheet'!$A$2:$V$2329, 6,FALSE), "")</f>
        <v/>
      </c>
      <c r="T1889" s="30" t="str">
        <f>IF($A1889 = "","",
IF(VLOOKUP($A1889,'Student reference sheet'!$A$2:$V$2329, 10,FALSE) = "Y", "Hispanic",
IF(VLOOKUP($A1889,'Student reference sheet'!$A$2:$V$2329,11,FALSE) &lt;&gt; "",
IF(VLOOKUP($A1889,'Student reference sheet'!$A$2:$V$2329,11,FALSE) = "UNK", "Unknown", VLOOKUP(VALUE(VLOOKUP($A1889,'Student reference sheet'!$A$2:$V$2329,11,FALSE)),'Ethnicity Reference'!$A$2:$B$22,2,FALSE)),
IF(VLOOKUP($A1889,'Student reference sheet'!$A$2:$V$2329,9,FALSE) &lt;&gt; "", VLOOKUP(VALUE(VLOOKUP($A1889,'Student reference sheet'!$A$2:$V$2329,9,FALSE)),'Ethnicity Reference'!$A$2:$B$22,2,FALSE),"Unknown"))))</f>
        <v/>
      </c>
      <c r="U1889" s="35"/>
    </row>
    <row r="1890" spans="1:21" ht="15.75">
      <c r="A1890" s="47"/>
      <c r="B1890" s="33"/>
      <c r="C1890" s="39" t="str">
        <f>IF($A1890 &lt;&gt; "",VLOOKUP($A1890,'Student reference sheet'!$A$2:$V$2329, 3,FALSE), "")</f>
        <v/>
      </c>
      <c r="D1890" s="39" t="str">
        <f>IF($A1890 &lt;&gt; "",VLOOKUP($A1890,'Student reference sheet'!$A$2:$V$2329, 2,FALSE), "")</f>
        <v/>
      </c>
      <c r="E1890" s="35"/>
      <c r="F1890" s="34"/>
      <c r="G1890" s="40" t="str">
        <f t="shared" ca="1" si="90"/>
        <v/>
      </c>
      <c r="H1890" s="40" t="str">
        <f t="shared" ca="1" si="91"/>
        <v/>
      </c>
      <c r="I1890" s="36" t="str">
        <f>IF($A1890 = "", "",
IF(COUNTIF(MINIMUM_DAY_DATES[], Attendance!J1890) &gt; 0, VLOOKUP(Attendance!$G1890,MINIMUM_DAY_PERIOD_SCHEDULE[], 2,TRUE),
IF(COUNTIF(RALLY_DATES[], Attendance!J1890) &gt; 0, VLOOKUP(Attendance!$G1890,RALLY_PERIOD_SCHEDULE[], 2,TRUE),
IF(WEEKDAY(Attendance!$J1890) = 2,
       IF(COUNTIF(FINALS_WEEK_MONDAY_DATE[],Attendance!$J1890) &gt; 0, VLOOKUP(Attendance!$G1890,FINALS_WEEK_MONDAY_PERIOD_SCHEDULE[],2,TRUE),
       VLOOKUP(Attendance!$G1890,REGULAR_WEEK_SCHEDULE[],6,TRUE)),
IF(WEEKDAY($J1890) = 3,
       IF(COUNTIF(FINALS_WEEK_TUESDAY_DATE[],Attendance!$J1890) &gt; 0, VLOOKUP(Attendance!$G1890,FINALS_WEEK_TUESDAY_PERIOD_SCHEDULE[],2,TRUE),
       VLOOKUP(Attendance!$G1890,REGULAR_WEEK_SCHEDULE[[Tuesday]:[Period]],5,TRUE)),
IF(WEEKDAY(Attendance!$J1890) = 4,
        IF(COUNTIF(BLOCK_WEDNESDAY_DATES[],Attendance!$J1890) &gt; 0, VLOOKUP(Attendance!$G1890,BLOCK_WEDNESDAY_PERIOD_SCHEDULE[],2,TRUE),
        IF(COUNTIF(FINALS_WEEK_WEDNESDAY_DATE[],Attendance!$J1890) &gt; 0, VLOOKUP(Attendance!$G1890,FINALS_WEEK_WEDNESDAY_PERIOD_SCHEDULE[],2,TRUE),
       VLOOKUP(Attendance!$G1890,REGULAR_WEEK_SCHEDULE[[Wednesday]:[Period]],4,TRUE))),
IF(WEEKDAY($J1890) = 5,
       IF(COUNTIF(BLOCK_THURSDAY_DATES[],Attendance!$J1890) &gt; 0, VLOOKUP(Attendance!$G1890,BLOCK_THURSDAY_PERIOD_SCHEDULE[],2,TRUE),
       IF(COUNTIF(FINALS_WEEK_THURSDAY_DATE[],Attendance!$J1890) &gt; 0, VLOOKUP(Attendance!$G1890,FINALS_WEEK_THURSDAY_PERIOD_SCHEDULE[],2,TRUE),
       VLOOKUP(Attendance!$G1890,REGULAR_WEEK_SCHEDULE[[Thursday]:[Period]],3,TRUE))),
IF(WEEKDAY(Attendance!$J1890) = 6,
       IF(COUNTIF(FINALS_WEEK_FRIDAY_DATE[],Attendance!$J1890) &gt; 0, VLOOKUP(Attendance!$G1890,FINALS_WEEK_FRIDAY_PERIOD_SCHEDULE[],2,TRUE),
       VLOOKUP(Attendance!$G1890,REGULAR_WEEK_SCHEDULE[[Friday]:[Period]],2,TRUE))))))))))</f>
        <v/>
      </c>
      <c r="J1890" s="41" t="str">
        <f t="shared" ca="1" si="92"/>
        <v/>
      </c>
      <c r="K1890" s="41" t="str">
        <f>IF($A1890 &lt;&gt; "",VLOOKUP($A1890,'Student reference sheet'!$A$2:$V$2329, 7,FALSE), "")</f>
        <v/>
      </c>
      <c r="L1890" s="30" t="str">
        <f>IF($A1890 ="", "", VLOOKUP($A1890, 'Student reference sheet'!$A$2:$Z$2603,23,FALSE))</f>
        <v/>
      </c>
      <c r="M1890" s="30" t="str">
        <f>IF($A1890 ="", "", VLOOKUP($A1890, 'Student reference sheet'!$A$2:$Z$2603,24,FALSE))</f>
        <v/>
      </c>
      <c r="N1890" s="30" t="str">
        <f>IF($A1890 ="", "", VLOOKUP($A1890, 'Student reference sheet'!$A$2:$Z$2603,26,FALSE))</f>
        <v/>
      </c>
      <c r="O1890" s="30" t="str">
        <f>IF($A1890 ="", "", VLOOKUP($A1890, 'Student reference sheet'!$A$2:$Z$2603,25,FALSE))</f>
        <v/>
      </c>
      <c r="P1890" s="39" t="str">
        <f>IF($A1890 = "", "", IF(OR(VLOOKUP($A1890,'Student reference sheet'!$A$2:$V$2400,8,FALSE) = "R",  VLOOKUP($A1890,'Student reference sheet'!$A$2:$V$2400,8,FALSE) = "L"), "X", ""))</f>
        <v/>
      </c>
      <c r="Q1890" s="39" t="str">
        <f>IF($A1890 ="", "", VLOOKUP($A1890, 'Student reference sheet'!$A$2:$V$2603,22,FALSE))</f>
        <v/>
      </c>
      <c r="R1890" s="39" t="str">
        <f>IF($A1890 &lt;&gt; "",VLOOKUP($A1890,'Student reference sheet'!$A$2:$V$2329, 5,FALSE), "")</f>
        <v/>
      </c>
      <c r="S1890" s="39" t="str">
        <f>IF($A1890 &lt;&gt; "",VLOOKUP($A1890,'Student reference sheet'!$A$2:$V$2329, 6,FALSE), "")</f>
        <v/>
      </c>
      <c r="T1890" s="30" t="str">
        <f>IF($A1890 = "","",
IF(VLOOKUP($A1890,'Student reference sheet'!$A$2:$V$2329, 10,FALSE) = "Y", "Hispanic",
IF(VLOOKUP($A1890,'Student reference sheet'!$A$2:$V$2329,11,FALSE) &lt;&gt; "",
IF(VLOOKUP($A1890,'Student reference sheet'!$A$2:$V$2329,11,FALSE) = "UNK", "Unknown", VLOOKUP(VALUE(VLOOKUP($A1890,'Student reference sheet'!$A$2:$V$2329,11,FALSE)),'Ethnicity Reference'!$A$2:$B$22,2,FALSE)),
IF(VLOOKUP($A1890,'Student reference sheet'!$A$2:$V$2329,9,FALSE) &lt;&gt; "", VLOOKUP(VALUE(VLOOKUP($A1890,'Student reference sheet'!$A$2:$V$2329,9,FALSE)),'Ethnicity Reference'!$A$2:$B$22,2,FALSE),"Unknown"))))</f>
        <v/>
      </c>
      <c r="U1890" s="35"/>
    </row>
    <row r="1891" spans="1:21" ht="15.75">
      <c r="A1891" s="47"/>
      <c r="B1891" s="33"/>
      <c r="C1891" s="39" t="str">
        <f>IF($A1891 &lt;&gt; "",VLOOKUP($A1891,'Student reference sheet'!$A$2:$V$2329, 3,FALSE), "")</f>
        <v/>
      </c>
      <c r="D1891" s="39" t="str">
        <f>IF($A1891 &lt;&gt; "",VLOOKUP($A1891,'Student reference sheet'!$A$2:$V$2329, 2,FALSE), "")</f>
        <v/>
      </c>
      <c r="E1891" s="35"/>
      <c r="F1891" s="34"/>
      <c r="G1891" s="40" t="str">
        <f t="shared" ca="1" si="90"/>
        <v/>
      </c>
      <c r="H1891" s="40" t="str">
        <f t="shared" ca="1" si="91"/>
        <v/>
      </c>
      <c r="I1891" s="36" t="str">
        <f>IF($A1891 = "", "",
IF(COUNTIF(MINIMUM_DAY_DATES[], Attendance!J1891) &gt; 0, VLOOKUP(Attendance!$G1891,MINIMUM_DAY_PERIOD_SCHEDULE[], 2,TRUE),
IF(COUNTIF(RALLY_DATES[], Attendance!J1891) &gt; 0, VLOOKUP(Attendance!$G1891,RALLY_PERIOD_SCHEDULE[], 2,TRUE),
IF(WEEKDAY(Attendance!$J1891) = 2,
       IF(COUNTIF(FINALS_WEEK_MONDAY_DATE[],Attendance!$J1891) &gt; 0, VLOOKUP(Attendance!$G1891,FINALS_WEEK_MONDAY_PERIOD_SCHEDULE[],2,TRUE),
       VLOOKUP(Attendance!$G1891,REGULAR_WEEK_SCHEDULE[],6,TRUE)),
IF(WEEKDAY($J1891) = 3,
       IF(COUNTIF(FINALS_WEEK_TUESDAY_DATE[],Attendance!$J1891) &gt; 0, VLOOKUP(Attendance!$G1891,FINALS_WEEK_TUESDAY_PERIOD_SCHEDULE[],2,TRUE),
       VLOOKUP(Attendance!$G1891,REGULAR_WEEK_SCHEDULE[[Tuesday]:[Period]],5,TRUE)),
IF(WEEKDAY(Attendance!$J1891) = 4,
        IF(COUNTIF(BLOCK_WEDNESDAY_DATES[],Attendance!$J1891) &gt; 0, VLOOKUP(Attendance!$G1891,BLOCK_WEDNESDAY_PERIOD_SCHEDULE[],2,TRUE),
        IF(COUNTIF(FINALS_WEEK_WEDNESDAY_DATE[],Attendance!$J1891) &gt; 0, VLOOKUP(Attendance!$G1891,FINALS_WEEK_WEDNESDAY_PERIOD_SCHEDULE[],2,TRUE),
       VLOOKUP(Attendance!$G1891,REGULAR_WEEK_SCHEDULE[[Wednesday]:[Period]],4,TRUE))),
IF(WEEKDAY($J1891) = 5,
       IF(COUNTIF(BLOCK_THURSDAY_DATES[],Attendance!$J1891) &gt; 0, VLOOKUP(Attendance!$G1891,BLOCK_THURSDAY_PERIOD_SCHEDULE[],2,TRUE),
       IF(COUNTIF(FINALS_WEEK_THURSDAY_DATE[],Attendance!$J1891) &gt; 0, VLOOKUP(Attendance!$G1891,FINALS_WEEK_THURSDAY_PERIOD_SCHEDULE[],2,TRUE),
       VLOOKUP(Attendance!$G1891,REGULAR_WEEK_SCHEDULE[[Thursday]:[Period]],3,TRUE))),
IF(WEEKDAY(Attendance!$J1891) = 6,
       IF(COUNTIF(FINALS_WEEK_FRIDAY_DATE[],Attendance!$J1891) &gt; 0, VLOOKUP(Attendance!$G1891,FINALS_WEEK_FRIDAY_PERIOD_SCHEDULE[],2,TRUE),
       VLOOKUP(Attendance!$G1891,REGULAR_WEEK_SCHEDULE[[Friday]:[Period]],2,TRUE))))))))))</f>
        <v/>
      </c>
      <c r="J1891" s="41" t="str">
        <f t="shared" ca="1" si="92"/>
        <v/>
      </c>
      <c r="K1891" s="41" t="str">
        <f>IF($A1891 &lt;&gt; "",VLOOKUP($A1891,'Student reference sheet'!$A$2:$V$2329, 7,FALSE), "")</f>
        <v/>
      </c>
      <c r="L1891" s="30" t="str">
        <f>IF($A1891 ="", "", VLOOKUP($A1891, 'Student reference sheet'!$A$2:$Z$2603,23,FALSE))</f>
        <v/>
      </c>
      <c r="M1891" s="30" t="str">
        <f>IF($A1891 ="", "", VLOOKUP($A1891, 'Student reference sheet'!$A$2:$Z$2603,24,FALSE))</f>
        <v/>
      </c>
      <c r="N1891" s="30" t="str">
        <f>IF($A1891 ="", "", VLOOKUP($A1891, 'Student reference sheet'!$A$2:$Z$2603,26,FALSE))</f>
        <v/>
      </c>
      <c r="O1891" s="30" t="str">
        <f>IF($A1891 ="", "", VLOOKUP($A1891, 'Student reference sheet'!$A$2:$Z$2603,25,FALSE))</f>
        <v/>
      </c>
      <c r="P1891" s="39" t="str">
        <f>IF($A1891 = "", "", IF(OR(VLOOKUP($A1891,'Student reference sheet'!$A$2:$V$2400,8,FALSE) = "R",  VLOOKUP($A1891,'Student reference sheet'!$A$2:$V$2400,8,FALSE) = "L"), "X", ""))</f>
        <v/>
      </c>
      <c r="Q1891" s="39" t="str">
        <f>IF($A1891 ="", "", VLOOKUP($A1891, 'Student reference sheet'!$A$2:$V$2603,22,FALSE))</f>
        <v/>
      </c>
      <c r="R1891" s="39" t="str">
        <f>IF($A1891 &lt;&gt; "",VLOOKUP($A1891,'Student reference sheet'!$A$2:$V$2329, 5,FALSE), "")</f>
        <v/>
      </c>
      <c r="S1891" s="39" t="str">
        <f>IF($A1891 &lt;&gt; "",VLOOKUP($A1891,'Student reference sheet'!$A$2:$V$2329, 6,FALSE), "")</f>
        <v/>
      </c>
      <c r="T1891" s="30" t="str">
        <f>IF($A1891 = "","",
IF(VLOOKUP($A1891,'Student reference sheet'!$A$2:$V$2329, 10,FALSE) = "Y", "Hispanic",
IF(VLOOKUP($A1891,'Student reference sheet'!$A$2:$V$2329,11,FALSE) &lt;&gt; "",
IF(VLOOKUP($A1891,'Student reference sheet'!$A$2:$V$2329,11,FALSE) = "UNK", "Unknown", VLOOKUP(VALUE(VLOOKUP($A1891,'Student reference sheet'!$A$2:$V$2329,11,FALSE)),'Ethnicity Reference'!$A$2:$B$22,2,FALSE)),
IF(VLOOKUP($A1891,'Student reference sheet'!$A$2:$V$2329,9,FALSE) &lt;&gt; "", VLOOKUP(VALUE(VLOOKUP($A1891,'Student reference sheet'!$A$2:$V$2329,9,FALSE)),'Ethnicity Reference'!$A$2:$B$22,2,FALSE),"Unknown"))))</f>
        <v/>
      </c>
      <c r="U1891" s="35"/>
    </row>
    <row r="1892" spans="1:21" ht="15.75">
      <c r="A1892" s="47"/>
      <c r="B1892" s="33"/>
      <c r="C1892" s="39" t="str">
        <f>IF($A1892 &lt;&gt; "",VLOOKUP($A1892,'Student reference sheet'!$A$2:$V$2329, 3,FALSE), "")</f>
        <v/>
      </c>
      <c r="D1892" s="39" t="str">
        <f>IF($A1892 &lt;&gt; "",VLOOKUP($A1892,'Student reference sheet'!$A$2:$V$2329, 2,FALSE), "")</f>
        <v/>
      </c>
      <c r="E1892" s="35"/>
      <c r="F1892" s="34"/>
      <c r="G1892" s="40" t="str">
        <f t="shared" ca="1" si="90"/>
        <v/>
      </c>
      <c r="H1892" s="40" t="str">
        <f t="shared" ca="1" si="91"/>
        <v/>
      </c>
      <c r="I1892" s="36" t="str">
        <f>IF($A1892 = "", "",
IF(COUNTIF(MINIMUM_DAY_DATES[], Attendance!J1892) &gt; 0, VLOOKUP(Attendance!$G1892,MINIMUM_DAY_PERIOD_SCHEDULE[], 2,TRUE),
IF(COUNTIF(RALLY_DATES[], Attendance!J1892) &gt; 0, VLOOKUP(Attendance!$G1892,RALLY_PERIOD_SCHEDULE[], 2,TRUE),
IF(WEEKDAY(Attendance!$J1892) = 2,
       IF(COUNTIF(FINALS_WEEK_MONDAY_DATE[],Attendance!$J1892) &gt; 0, VLOOKUP(Attendance!$G1892,FINALS_WEEK_MONDAY_PERIOD_SCHEDULE[],2,TRUE),
       VLOOKUP(Attendance!$G1892,REGULAR_WEEK_SCHEDULE[],6,TRUE)),
IF(WEEKDAY($J1892) = 3,
       IF(COUNTIF(FINALS_WEEK_TUESDAY_DATE[],Attendance!$J1892) &gt; 0, VLOOKUP(Attendance!$G1892,FINALS_WEEK_TUESDAY_PERIOD_SCHEDULE[],2,TRUE),
       VLOOKUP(Attendance!$G1892,REGULAR_WEEK_SCHEDULE[[Tuesday]:[Period]],5,TRUE)),
IF(WEEKDAY(Attendance!$J1892) = 4,
        IF(COUNTIF(BLOCK_WEDNESDAY_DATES[],Attendance!$J1892) &gt; 0, VLOOKUP(Attendance!$G1892,BLOCK_WEDNESDAY_PERIOD_SCHEDULE[],2,TRUE),
        IF(COUNTIF(FINALS_WEEK_WEDNESDAY_DATE[],Attendance!$J1892) &gt; 0, VLOOKUP(Attendance!$G1892,FINALS_WEEK_WEDNESDAY_PERIOD_SCHEDULE[],2,TRUE),
       VLOOKUP(Attendance!$G1892,REGULAR_WEEK_SCHEDULE[[Wednesday]:[Period]],4,TRUE))),
IF(WEEKDAY($J1892) = 5,
       IF(COUNTIF(BLOCK_THURSDAY_DATES[],Attendance!$J1892) &gt; 0, VLOOKUP(Attendance!$G1892,BLOCK_THURSDAY_PERIOD_SCHEDULE[],2,TRUE),
       IF(COUNTIF(FINALS_WEEK_THURSDAY_DATE[],Attendance!$J1892) &gt; 0, VLOOKUP(Attendance!$G1892,FINALS_WEEK_THURSDAY_PERIOD_SCHEDULE[],2,TRUE),
       VLOOKUP(Attendance!$G1892,REGULAR_WEEK_SCHEDULE[[Thursday]:[Period]],3,TRUE))),
IF(WEEKDAY(Attendance!$J1892) = 6,
       IF(COUNTIF(FINALS_WEEK_FRIDAY_DATE[],Attendance!$J1892) &gt; 0, VLOOKUP(Attendance!$G1892,FINALS_WEEK_FRIDAY_PERIOD_SCHEDULE[],2,TRUE),
       VLOOKUP(Attendance!$G1892,REGULAR_WEEK_SCHEDULE[[Friday]:[Period]],2,TRUE))))))))))</f>
        <v/>
      </c>
      <c r="J1892" s="41" t="str">
        <f t="shared" ca="1" si="92"/>
        <v/>
      </c>
      <c r="K1892" s="41" t="str">
        <f>IF($A1892 &lt;&gt; "",VLOOKUP($A1892,'Student reference sheet'!$A$2:$V$2329, 7,FALSE), "")</f>
        <v/>
      </c>
      <c r="L1892" s="30" t="str">
        <f>IF($A1892 ="", "", VLOOKUP($A1892, 'Student reference sheet'!$A$2:$Z$2603,23,FALSE))</f>
        <v/>
      </c>
      <c r="M1892" s="30" t="str">
        <f>IF($A1892 ="", "", VLOOKUP($A1892, 'Student reference sheet'!$A$2:$Z$2603,24,FALSE))</f>
        <v/>
      </c>
      <c r="N1892" s="30" t="str">
        <f>IF($A1892 ="", "", VLOOKUP($A1892, 'Student reference sheet'!$A$2:$Z$2603,26,FALSE))</f>
        <v/>
      </c>
      <c r="O1892" s="30" t="str">
        <f>IF($A1892 ="", "", VLOOKUP($A1892, 'Student reference sheet'!$A$2:$Z$2603,25,FALSE))</f>
        <v/>
      </c>
      <c r="P1892" s="39" t="str">
        <f>IF($A1892 = "", "", IF(OR(VLOOKUP($A1892,'Student reference sheet'!$A$2:$V$2400,8,FALSE) = "R",  VLOOKUP($A1892,'Student reference sheet'!$A$2:$V$2400,8,FALSE) = "L"), "X", ""))</f>
        <v/>
      </c>
      <c r="Q1892" s="39" t="str">
        <f>IF($A1892 ="", "", VLOOKUP($A1892, 'Student reference sheet'!$A$2:$V$2603,22,FALSE))</f>
        <v/>
      </c>
      <c r="R1892" s="39" t="str">
        <f>IF($A1892 &lt;&gt; "",VLOOKUP($A1892,'Student reference sheet'!$A$2:$V$2329, 5,FALSE), "")</f>
        <v/>
      </c>
      <c r="S1892" s="39" t="str">
        <f>IF($A1892 &lt;&gt; "",VLOOKUP($A1892,'Student reference sheet'!$A$2:$V$2329, 6,FALSE), "")</f>
        <v/>
      </c>
      <c r="T1892" s="30" t="str">
        <f>IF($A1892 = "","",
IF(VLOOKUP($A1892,'Student reference sheet'!$A$2:$V$2329, 10,FALSE) = "Y", "Hispanic",
IF(VLOOKUP($A1892,'Student reference sheet'!$A$2:$V$2329,11,FALSE) &lt;&gt; "",
IF(VLOOKUP($A1892,'Student reference sheet'!$A$2:$V$2329,11,FALSE) = "UNK", "Unknown", VLOOKUP(VALUE(VLOOKUP($A1892,'Student reference sheet'!$A$2:$V$2329,11,FALSE)),'Ethnicity Reference'!$A$2:$B$22,2,FALSE)),
IF(VLOOKUP($A1892,'Student reference sheet'!$A$2:$V$2329,9,FALSE) &lt;&gt; "", VLOOKUP(VALUE(VLOOKUP($A1892,'Student reference sheet'!$A$2:$V$2329,9,FALSE)),'Ethnicity Reference'!$A$2:$B$22,2,FALSE),"Unknown"))))</f>
        <v/>
      </c>
      <c r="U1892" s="35"/>
    </row>
    <row r="1893" spans="1:21" ht="15.75">
      <c r="A1893" s="47"/>
      <c r="B1893" s="33"/>
      <c r="C1893" s="39" t="str">
        <f>IF($A1893 &lt;&gt; "",VLOOKUP($A1893,'Student reference sheet'!$A$2:$V$2329, 3,FALSE), "")</f>
        <v/>
      </c>
      <c r="D1893" s="39" t="str">
        <f>IF($A1893 &lt;&gt; "",VLOOKUP($A1893,'Student reference sheet'!$A$2:$V$2329, 2,FALSE), "")</f>
        <v/>
      </c>
      <c r="E1893" s="35"/>
      <c r="F1893" s="34"/>
      <c r="G1893" s="40" t="str">
        <f t="shared" ca="1" si="90"/>
        <v/>
      </c>
      <c r="H1893" s="40" t="str">
        <f t="shared" ca="1" si="91"/>
        <v/>
      </c>
      <c r="I1893" s="36" t="str">
        <f>IF($A1893 = "", "",
IF(COUNTIF(MINIMUM_DAY_DATES[], Attendance!J1893) &gt; 0, VLOOKUP(Attendance!$G1893,MINIMUM_DAY_PERIOD_SCHEDULE[], 2,TRUE),
IF(COUNTIF(RALLY_DATES[], Attendance!J1893) &gt; 0, VLOOKUP(Attendance!$G1893,RALLY_PERIOD_SCHEDULE[], 2,TRUE),
IF(WEEKDAY(Attendance!$J1893) = 2,
       IF(COUNTIF(FINALS_WEEK_MONDAY_DATE[],Attendance!$J1893) &gt; 0, VLOOKUP(Attendance!$G1893,FINALS_WEEK_MONDAY_PERIOD_SCHEDULE[],2,TRUE),
       VLOOKUP(Attendance!$G1893,REGULAR_WEEK_SCHEDULE[],6,TRUE)),
IF(WEEKDAY($J1893) = 3,
       IF(COUNTIF(FINALS_WEEK_TUESDAY_DATE[],Attendance!$J1893) &gt; 0, VLOOKUP(Attendance!$G1893,FINALS_WEEK_TUESDAY_PERIOD_SCHEDULE[],2,TRUE),
       VLOOKUP(Attendance!$G1893,REGULAR_WEEK_SCHEDULE[[Tuesday]:[Period]],5,TRUE)),
IF(WEEKDAY(Attendance!$J1893) = 4,
        IF(COUNTIF(BLOCK_WEDNESDAY_DATES[],Attendance!$J1893) &gt; 0, VLOOKUP(Attendance!$G1893,BLOCK_WEDNESDAY_PERIOD_SCHEDULE[],2,TRUE),
        IF(COUNTIF(FINALS_WEEK_WEDNESDAY_DATE[],Attendance!$J1893) &gt; 0, VLOOKUP(Attendance!$G1893,FINALS_WEEK_WEDNESDAY_PERIOD_SCHEDULE[],2,TRUE),
       VLOOKUP(Attendance!$G1893,REGULAR_WEEK_SCHEDULE[[Wednesday]:[Period]],4,TRUE))),
IF(WEEKDAY($J1893) = 5,
       IF(COUNTIF(BLOCK_THURSDAY_DATES[],Attendance!$J1893) &gt; 0, VLOOKUP(Attendance!$G1893,BLOCK_THURSDAY_PERIOD_SCHEDULE[],2,TRUE),
       IF(COUNTIF(FINALS_WEEK_THURSDAY_DATE[],Attendance!$J1893) &gt; 0, VLOOKUP(Attendance!$G1893,FINALS_WEEK_THURSDAY_PERIOD_SCHEDULE[],2,TRUE),
       VLOOKUP(Attendance!$G1893,REGULAR_WEEK_SCHEDULE[[Thursday]:[Period]],3,TRUE))),
IF(WEEKDAY(Attendance!$J1893) = 6,
       IF(COUNTIF(FINALS_WEEK_FRIDAY_DATE[],Attendance!$J1893) &gt; 0, VLOOKUP(Attendance!$G1893,FINALS_WEEK_FRIDAY_PERIOD_SCHEDULE[],2,TRUE),
       VLOOKUP(Attendance!$G1893,REGULAR_WEEK_SCHEDULE[[Friday]:[Period]],2,TRUE))))))))))</f>
        <v/>
      </c>
      <c r="J1893" s="41" t="str">
        <f t="shared" ca="1" si="92"/>
        <v/>
      </c>
      <c r="K1893" s="41" t="str">
        <f>IF($A1893 &lt;&gt; "",VLOOKUP($A1893,'Student reference sheet'!$A$2:$V$2329, 7,FALSE), "")</f>
        <v/>
      </c>
      <c r="L1893" s="30" t="str">
        <f>IF($A1893 ="", "", VLOOKUP($A1893, 'Student reference sheet'!$A$2:$Z$2603,23,FALSE))</f>
        <v/>
      </c>
      <c r="M1893" s="30" t="str">
        <f>IF($A1893 ="", "", VLOOKUP($A1893, 'Student reference sheet'!$A$2:$Z$2603,24,FALSE))</f>
        <v/>
      </c>
      <c r="N1893" s="30" t="str">
        <f>IF($A1893 ="", "", VLOOKUP($A1893, 'Student reference sheet'!$A$2:$Z$2603,26,FALSE))</f>
        <v/>
      </c>
      <c r="O1893" s="30" t="str">
        <f>IF($A1893 ="", "", VLOOKUP($A1893, 'Student reference sheet'!$A$2:$Z$2603,25,FALSE))</f>
        <v/>
      </c>
      <c r="P1893" s="39" t="str">
        <f>IF($A1893 = "", "", IF(OR(VLOOKUP($A1893,'Student reference sheet'!$A$2:$V$2400,8,FALSE) = "R",  VLOOKUP($A1893,'Student reference sheet'!$A$2:$V$2400,8,FALSE) = "L"), "X", ""))</f>
        <v/>
      </c>
      <c r="Q1893" s="39" t="str">
        <f>IF($A1893 ="", "", VLOOKUP($A1893, 'Student reference sheet'!$A$2:$V$2603,22,FALSE))</f>
        <v/>
      </c>
      <c r="R1893" s="39" t="str">
        <f>IF($A1893 &lt;&gt; "",VLOOKUP($A1893,'Student reference sheet'!$A$2:$V$2329, 5,FALSE), "")</f>
        <v/>
      </c>
      <c r="S1893" s="39" t="str">
        <f>IF($A1893 &lt;&gt; "",VLOOKUP($A1893,'Student reference sheet'!$A$2:$V$2329, 6,FALSE), "")</f>
        <v/>
      </c>
      <c r="T1893" s="30" t="str">
        <f>IF($A1893 = "","",
IF(VLOOKUP($A1893,'Student reference sheet'!$A$2:$V$2329, 10,FALSE) = "Y", "Hispanic",
IF(VLOOKUP($A1893,'Student reference sheet'!$A$2:$V$2329,11,FALSE) &lt;&gt; "",
IF(VLOOKUP($A1893,'Student reference sheet'!$A$2:$V$2329,11,FALSE) = "UNK", "Unknown", VLOOKUP(VALUE(VLOOKUP($A1893,'Student reference sheet'!$A$2:$V$2329,11,FALSE)),'Ethnicity Reference'!$A$2:$B$22,2,FALSE)),
IF(VLOOKUP($A1893,'Student reference sheet'!$A$2:$V$2329,9,FALSE) &lt;&gt; "", VLOOKUP(VALUE(VLOOKUP($A1893,'Student reference sheet'!$A$2:$V$2329,9,FALSE)),'Ethnicity Reference'!$A$2:$B$22,2,FALSE),"Unknown"))))</f>
        <v/>
      </c>
      <c r="U1893" s="35"/>
    </row>
    <row r="1894" spans="1:21" ht="15.75">
      <c r="A1894" s="47"/>
      <c r="B1894" s="33"/>
      <c r="C1894" s="39" t="str">
        <f>IF($A1894 &lt;&gt; "",VLOOKUP($A1894,'Student reference sheet'!$A$2:$V$2329, 3,FALSE), "")</f>
        <v/>
      </c>
      <c r="D1894" s="39" t="str">
        <f>IF($A1894 &lt;&gt; "",VLOOKUP($A1894,'Student reference sheet'!$A$2:$V$2329, 2,FALSE), "")</f>
        <v/>
      </c>
      <c r="E1894" s="35"/>
      <c r="F1894" s="34"/>
      <c r="G1894" s="40" t="str">
        <f t="shared" ca="1" si="90"/>
        <v/>
      </c>
      <c r="H1894" s="40" t="str">
        <f t="shared" ca="1" si="91"/>
        <v/>
      </c>
      <c r="I1894" s="36" t="str">
        <f>IF($A1894 = "", "",
IF(COUNTIF(MINIMUM_DAY_DATES[], Attendance!J1894) &gt; 0, VLOOKUP(Attendance!$G1894,MINIMUM_DAY_PERIOD_SCHEDULE[], 2,TRUE),
IF(COUNTIF(RALLY_DATES[], Attendance!J1894) &gt; 0, VLOOKUP(Attendance!$G1894,RALLY_PERIOD_SCHEDULE[], 2,TRUE),
IF(WEEKDAY(Attendance!$J1894) = 2,
       IF(COUNTIF(FINALS_WEEK_MONDAY_DATE[],Attendance!$J1894) &gt; 0, VLOOKUP(Attendance!$G1894,FINALS_WEEK_MONDAY_PERIOD_SCHEDULE[],2,TRUE),
       VLOOKUP(Attendance!$G1894,REGULAR_WEEK_SCHEDULE[],6,TRUE)),
IF(WEEKDAY($J1894) = 3,
       IF(COUNTIF(FINALS_WEEK_TUESDAY_DATE[],Attendance!$J1894) &gt; 0, VLOOKUP(Attendance!$G1894,FINALS_WEEK_TUESDAY_PERIOD_SCHEDULE[],2,TRUE),
       VLOOKUP(Attendance!$G1894,REGULAR_WEEK_SCHEDULE[[Tuesday]:[Period]],5,TRUE)),
IF(WEEKDAY(Attendance!$J1894) = 4,
        IF(COUNTIF(BLOCK_WEDNESDAY_DATES[],Attendance!$J1894) &gt; 0, VLOOKUP(Attendance!$G1894,BLOCK_WEDNESDAY_PERIOD_SCHEDULE[],2,TRUE),
        IF(COUNTIF(FINALS_WEEK_WEDNESDAY_DATE[],Attendance!$J1894) &gt; 0, VLOOKUP(Attendance!$G1894,FINALS_WEEK_WEDNESDAY_PERIOD_SCHEDULE[],2,TRUE),
       VLOOKUP(Attendance!$G1894,REGULAR_WEEK_SCHEDULE[[Wednesday]:[Period]],4,TRUE))),
IF(WEEKDAY($J1894) = 5,
       IF(COUNTIF(BLOCK_THURSDAY_DATES[],Attendance!$J1894) &gt; 0, VLOOKUP(Attendance!$G1894,BLOCK_THURSDAY_PERIOD_SCHEDULE[],2,TRUE),
       IF(COUNTIF(FINALS_WEEK_THURSDAY_DATE[],Attendance!$J1894) &gt; 0, VLOOKUP(Attendance!$G1894,FINALS_WEEK_THURSDAY_PERIOD_SCHEDULE[],2,TRUE),
       VLOOKUP(Attendance!$G1894,REGULAR_WEEK_SCHEDULE[[Thursday]:[Period]],3,TRUE))),
IF(WEEKDAY(Attendance!$J1894) = 6,
       IF(COUNTIF(FINALS_WEEK_FRIDAY_DATE[],Attendance!$J1894) &gt; 0, VLOOKUP(Attendance!$G1894,FINALS_WEEK_FRIDAY_PERIOD_SCHEDULE[],2,TRUE),
       VLOOKUP(Attendance!$G1894,REGULAR_WEEK_SCHEDULE[[Friday]:[Period]],2,TRUE))))))))))</f>
        <v/>
      </c>
      <c r="J1894" s="41" t="str">
        <f t="shared" ca="1" si="92"/>
        <v/>
      </c>
      <c r="K1894" s="41" t="str">
        <f>IF($A1894 &lt;&gt; "",VLOOKUP($A1894,'Student reference sheet'!$A$2:$V$2329, 7,FALSE), "")</f>
        <v/>
      </c>
      <c r="L1894" s="30" t="str">
        <f>IF($A1894 ="", "", VLOOKUP($A1894, 'Student reference sheet'!$A$2:$Z$2603,23,FALSE))</f>
        <v/>
      </c>
      <c r="M1894" s="30" t="str">
        <f>IF($A1894 ="", "", VLOOKUP($A1894, 'Student reference sheet'!$A$2:$Z$2603,24,FALSE))</f>
        <v/>
      </c>
      <c r="N1894" s="30" t="str">
        <f>IF($A1894 ="", "", VLOOKUP($A1894, 'Student reference sheet'!$A$2:$Z$2603,26,FALSE))</f>
        <v/>
      </c>
      <c r="O1894" s="30" t="str">
        <f>IF($A1894 ="", "", VLOOKUP($A1894, 'Student reference sheet'!$A$2:$Z$2603,25,FALSE))</f>
        <v/>
      </c>
      <c r="P1894" s="39" t="str">
        <f>IF($A1894 = "", "", IF(OR(VLOOKUP($A1894,'Student reference sheet'!$A$2:$V$2400,8,FALSE) = "R",  VLOOKUP($A1894,'Student reference sheet'!$A$2:$V$2400,8,FALSE) = "L"), "X", ""))</f>
        <v/>
      </c>
      <c r="Q1894" s="39" t="str">
        <f>IF($A1894 ="", "", VLOOKUP($A1894, 'Student reference sheet'!$A$2:$V$2603,22,FALSE))</f>
        <v/>
      </c>
      <c r="R1894" s="39" t="str">
        <f>IF($A1894 &lt;&gt; "",VLOOKUP($A1894,'Student reference sheet'!$A$2:$V$2329, 5,FALSE), "")</f>
        <v/>
      </c>
      <c r="S1894" s="39" t="str">
        <f>IF($A1894 &lt;&gt; "",VLOOKUP($A1894,'Student reference sheet'!$A$2:$V$2329, 6,FALSE), "")</f>
        <v/>
      </c>
      <c r="T1894" s="30" t="str">
        <f>IF($A1894 = "","",
IF(VLOOKUP($A1894,'Student reference sheet'!$A$2:$V$2329, 10,FALSE) = "Y", "Hispanic",
IF(VLOOKUP($A1894,'Student reference sheet'!$A$2:$V$2329,11,FALSE) &lt;&gt; "",
IF(VLOOKUP($A1894,'Student reference sheet'!$A$2:$V$2329,11,FALSE) = "UNK", "Unknown", VLOOKUP(VALUE(VLOOKUP($A1894,'Student reference sheet'!$A$2:$V$2329,11,FALSE)),'Ethnicity Reference'!$A$2:$B$22,2,FALSE)),
IF(VLOOKUP($A1894,'Student reference sheet'!$A$2:$V$2329,9,FALSE) &lt;&gt; "", VLOOKUP(VALUE(VLOOKUP($A1894,'Student reference sheet'!$A$2:$V$2329,9,FALSE)),'Ethnicity Reference'!$A$2:$B$22,2,FALSE),"Unknown"))))</f>
        <v/>
      </c>
      <c r="U1894" s="35"/>
    </row>
    <row r="1895" spans="1:21" ht="15.75">
      <c r="A1895" s="47"/>
      <c r="B1895" s="33"/>
      <c r="C1895" s="39" t="str">
        <f>IF($A1895 &lt;&gt; "",VLOOKUP($A1895,'Student reference sheet'!$A$2:$V$2329, 3,FALSE), "")</f>
        <v/>
      </c>
      <c r="D1895" s="39" t="str">
        <f>IF($A1895 &lt;&gt; "",VLOOKUP($A1895,'Student reference sheet'!$A$2:$V$2329, 2,FALSE), "")</f>
        <v/>
      </c>
      <c r="E1895" s="35"/>
      <c r="F1895" s="34"/>
      <c r="G1895" s="40" t="str">
        <f t="shared" ca="1" si="90"/>
        <v/>
      </c>
      <c r="H1895" s="40" t="str">
        <f t="shared" ca="1" si="91"/>
        <v/>
      </c>
      <c r="I1895" s="36" t="str">
        <f>IF($A1895 = "", "",
IF(COUNTIF(MINIMUM_DAY_DATES[], Attendance!J1895) &gt; 0, VLOOKUP(Attendance!$G1895,MINIMUM_DAY_PERIOD_SCHEDULE[], 2,TRUE),
IF(COUNTIF(RALLY_DATES[], Attendance!J1895) &gt; 0, VLOOKUP(Attendance!$G1895,RALLY_PERIOD_SCHEDULE[], 2,TRUE),
IF(WEEKDAY(Attendance!$J1895) = 2,
       IF(COUNTIF(FINALS_WEEK_MONDAY_DATE[],Attendance!$J1895) &gt; 0, VLOOKUP(Attendance!$G1895,FINALS_WEEK_MONDAY_PERIOD_SCHEDULE[],2,TRUE),
       VLOOKUP(Attendance!$G1895,REGULAR_WEEK_SCHEDULE[],6,TRUE)),
IF(WEEKDAY($J1895) = 3,
       IF(COUNTIF(FINALS_WEEK_TUESDAY_DATE[],Attendance!$J1895) &gt; 0, VLOOKUP(Attendance!$G1895,FINALS_WEEK_TUESDAY_PERIOD_SCHEDULE[],2,TRUE),
       VLOOKUP(Attendance!$G1895,REGULAR_WEEK_SCHEDULE[[Tuesday]:[Period]],5,TRUE)),
IF(WEEKDAY(Attendance!$J1895) = 4,
        IF(COUNTIF(BLOCK_WEDNESDAY_DATES[],Attendance!$J1895) &gt; 0, VLOOKUP(Attendance!$G1895,BLOCK_WEDNESDAY_PERIOD_SCHEDULE[],2,TRUE),
        IF(COUNTIF(FINALS_WEEK_WEDNESDAY_DATE[],Attendance!$J1895) &gt; 0, VLOOKUP(Attendance!$G1895,FINALS_WEEK_WEDNESDAY_PERIOD_SCHEDULE[],2,TRUE),
       VLOOKUP(Attendance!$G1895,REGULAR_WEEK_SCHEDULE[[Wednesday]:[Period]],4,TRUE))),
IF(WEEKDAY($J1895) = 5,
       IF(COUNTIF(BLOCK_THURSDAY_DATES[],Attendance!$J1895) &gt; 0, VLOOKUP(Attendance!$G1895,BLOCK_THURSDAY_PERIOD_SCHEDULE[],2,TRUE),
       IF(COUNTIF(FINALS_WEEK_THURSDAY_DATE[],Attendance!$J1895) &gt; 0, VLOOKUP(Attendance!$G1895,FINALS_WEEK_THURSDAY_PERIOD_SCHEDULE[],2,TRUE),
       VLOOKUP(Attendance!$G1895,REGULAR_WEEK_SCHEDULE[[Thursday]:[Period]],3,TRUE))),
IF(WEEKDAY(Attendance!$J1895) = 6,
       IF(COUNTIF(FINALS_WEEK_FRIDAY_DATE[],Attendance!$J1895) &gt; 0, VLOOKUP(Attendance!$G1895,FINALS_WEEK_FRIDAY_PERIOD_SCHEDULE[],2,TRUE),
       VLOOKUP(Attendance!$G1895,REGULAR_WEEK_SCHEDULE[[Friday]:[Period]],2,TRUE))))))))))</f>
        <v/>
      </c>
      <c r="J1895" s="41" t="str">
        <f t="shared" ca="1" si="92"/>
        <v/>
      </c>
      <c r="K1895" s="41" t="str">
        <f>IF($A1895 &lt;&gt; "",VLOOKUP($A1895,'Student reference sheet'!$A$2:$V$2329, 7,FALSE), "")</f>
        <v/>
      </c>
      <c r="L1895" s="30" t="str">
        <f>IF($A1895 ="", "", VLOOKUP($A1895, 'Student reference sheet'!$A$2:$Z$2603,23,FALSE))</f>
        <v/>
      </c>
      <c r="M1895" s="30" t="str">
        <f>IF($A1895 ="", "", VLOOKUP($A1895, 'Student reference sheet'!$A$2:$Z$2603,24,FALSE))</f>
        <v/>
      </c>
      <c r="N1895" s="30" t="str">
        <f>IF($A1895 ="", "", VLOOKUP($A1895, 'Student reference sheet'!$A$2:$Z$2603,26,FALSE))</f>
        <v/>
      </c>
      <c r="O1895" s="30" t="str">
        <f>IF($A1895 ="", "", VLOOKUP($A1895, 'Student reference sheet'!$A$2:$Z$2603,25,FALSE))</f>
        <v/>
      </c>
      <c r="P1895" s="39" t="str">
        <f>IF($A1895 = "", "", IF(OR(VLOOKUP($A1895,'Student reference sheet'!$A$2:$V$2400,8,FALSE) = "R",  VLOOKUP($A1895,'Student reference sheet'!$A$2:$V$2400,8,FALSE) = "L"), "X", ""))</f>
        <v/>
      </c>
      <c r="Q1895" s="39" t="str">
        <f>IF($A1895 ="", "", VLOOKUP($A1895, 'Student reference sheet'!$A$2:$V$2603,22,FALSE))</f>
        <v/>
      </c>
      <c r="R1895" s="39" t="str">
        <f>IF($A1895 &lt;&gt; "",VLOOKUP($A1895,'Student reference sheet'!$A$2:$V$2329, 5,FALSE), "")</f>
        <v/>
      </c>
      <c r="S1895" s="39" t="str">
        <f>IF($A1895 &lt;&gt; "",VLOOKUP($A1895,'Student reference sheet'!$A$2:$V$2329, 6,FALSE), "")</f>
        <v/>
      </c>
      <c r="T1895" s="30" t="str">
        <f>IF($A1895 = "","",
IF(VLOOKUP($A1895,'Student reference sheet'!$A$2:$V$2329, 10,FALSE) = "Y", "Hispanic",
IF(VLOOKUP($A1895,'Student reference sheet'!$A$2:$V$2329,11,FALSE) &lt;&gt; "",
IF(VLOOKUP($A1895,'Student reference sheet'!$A$2:$V$2329,11,FALSE) = "UNK", "Unknown", VLOOKUP(VALUE(VLOOKUP($A1895,'Student reference sheet'!$A$2:$V$2329,11,FALSE)),'Ethnicity Reference'!$A$2:$B$22,2,FALSE)),
IF(VLOOKUP($A1895,'Student reference sheet'!$A$2:$V$2329,9,FALSE) &lt;&gt; "", VLOOKUP(VALUE(VLOOKUP($A1895,'Student reference sheet'!$A$2:$V$2329,9,FALSE)),'Ethnicity Reference'!$A$2:$B$22,2,FALSE),"Unknown"))))</f>
        <v/>
      </c>
      <c r="U1895" s="35"/>
    </row>
    <row r="1896" spans="1:21" ht="15.75">
      <c r="A1896" s="47"/>
      <c r="B1896" s="33"/>
      <c r="C1896" s="39" t="str">
        <f>IF($A1896 &lt;&gt; "",VLOOKUP($A1896,'Student reference sheet'!$A$2:$V$2329, 3,FALSE), "")</f>
        <v/>
      </c>
      <c r="D1896" s="39" t="str">
        <f>IF($A1896 &lt;&gt; "",VLOOKUP($A1896,'Student reference sheet'!$A$2:$V$2329, 2,FALSE), "")</f>
        <v/>
      </c>
      <c r="E1896" s="35"/>
      <c r="F1896" s="34"/>
      <c r="G1896" s="40" t="str">
        <f t="shared" ca="1" si="90"/>
        <v/>
      </c>
      <c r="H1896" s="40" t="str">
        <f t="shared" ca="1" si="91"/>
        <v/>
      </c>
      <c r="I1896" s="36" t="str">
        <f>IF($A1896 = "", "",
IF(COUNTIF(MINIMUM_DAY_DATES[], Attendance!J1896) &gt; 0, VLOOKUP(Attendance!$G1896,MINIMUM_DAY_PERIOD_SCHEDULE[], 2,TRUE),
IF(COUNTIF(RALLY_DATES[], Attendance!J1896) &gt; 0, VLOOKUP(Attendance!$G1896,RALLY_PERIOD_SCHEDULE[], 2,TRUE),
IF(WEEKDAY(Attendance!$J1896) = 2,
       IF(COUNTIF(FINALS_WEEK_MONDAY_DATE[],Attendance!$J1896) &gt; 0, VLOOKUP(Attendance!$G1896,FINALS_WEEK_MONDAY_PERIOD_SCHEDULE[],2,TRUE),
       VLOOKUP(Attendance!$G1896,REGULAR_WEEK_SCHEDULE[],6,TRUE)),
IF(WEEKDAY($J1896) = 3,
       IF(COUNTIF(FINALS_WEEK_TUESDAY_DATE[],Attendance!$J1896) &gt; 0, VLOOKUP(Attendance!$G1896,FINALS_WEEK_TUESDAY_PERIOD_SCHEDULE[],2,TRUE),
       VLOOKUP(Attendance!$G1896,REGULAR_WEEK_SCHEDULE[[Tuesday]:[Period]],5,TRUE)),
IF(WEEKDAY(Attendance!$J1896) = 4,
        IF(COUNTIF(BLOCK_WEDNESDAY_DATES[],Attendance!$J1896) &gt; 0, VLOOKUP(Attendance!$G1896,BLOCK_WEDNESDAY_PERIOD_SCHEDULE[],2,TRUE),
        IF(COUNTIF(FINALS_WEEK_WEDNESDAY_DATE[],Attendance!$J1896) &gt; 0, VLOOKUP(Attendance!$G1896,FINALS_WEEK_WEDNESDAY_PERIOD_SCHEDULE[],2,TRUE),
       VLOOKUP(Attendance!$G1896,REGULAR_WEEK_SCHEDULE[[Wednesday]:[Period]],4,TRUE))),
IF(WEEKDAY($J1896) = 5,
       IF(COUNTIF(BLOCK_THURSDAY_DATES[],Attendance!$J1896) &gt; 0, VLOOKUP(Attendance!$G1896,BLOCK_THURSDAY_PERIOD_SCHEDULE[],2,TRUE),
       IF(COUNTIF(FINALS_WEEK_THURSDAY_DATE[],Attendance!$J1896) &gt; 0, VLOOKUP(Attendance!$G1896,FINALS_WEEK_THURSDAY_PERIOD_SCHEDULE[],2,TRUE),
       VLOOKUP(Attendance!$G1896,REGULAR_WEEK_SCHEDULE[[Thursday]:[Period]],3,TRUE))),
IF(WEEKDAY(Attendance!$J1896) = 6,
       IF(COUNTIF(FINALS_WEEK_FRIDAY_DATE[],Attendance!$J1896) &gt; 0, VLOOKUP(Attendance!$G1896,FINALS_WEEK_FRIDAY_PERIOD_SCHEDULE[],2,TRUE),
       VLOOKUP(Attendance!$G1896,REGULAR_WEEK_SCHEDULE[[Friday]:[Period]],2,TRUE))))))))))</f>
        <v/>
      </c>
      <c r="J1896" s="41" t="str">
        <f t="shared" ca="1" si="92"/>
        <v/>
      </c>
      <c r="K1896" s="41" t="str">
        <f>IF($A1896 &lt;&gt; "",VLOOKUP($A1896,'Student reference sheet'!$A$2:$V$2329, 7,FALSE), "")</f>
        <v/>
      </c>
      <c r="L1896" s="30" t="str">
        <f>IF($A1896 ="", "", VLOOKUP($A1896, 'Student reference sheet'!$A$2:$Z$2603,23,FALSE))</f>
        <v/>
      </c>
      <c r="M1896" s="30" t="str">
        <f>IF($A1896 ="", "", VLOOKUP($A1896, 'Student reference sheet'!$A$2:$Z$2603,24,FALSE))</f>
        <v/>
      </c>
      <c r="N1896" s="30" t="str">
        <f>IF($A1896 ="", "", VLOOKUP($A1896, 'Student reference sheet'!$A$2:$Z$2603,26,FALSE))</f>
        <v/>
      </c>
      <c r="O1896" s="30" t="str">
        <f>IF($A1896 ="", "", VLOOKUP($A1896, 'Student reference sheet'!$A$2:$Z$2603,25,FALSE))</f>
        <v/>
      </c>
      <c r="P1896" s="39" t="str">
        <f>IF($A1896 = "", "", IF(OR(VLOOKUP($A1896,'Student reference sheet'!$A$2:$V$2400,8,FALSE) = "R",  VLOOKUP($A1896,'Student reference sheet'!$A$2:$V$2400,8,FALSE) = "L"), "X", ""))</f>
        <v/>
      </c>
      <c r="Q1896" s="39" t="str">
        <f>IF($A1896 ="", "", VLOOKUP($A1896, 'Student reference sheet'!$A$2:$V$2603,22,FALSE))</f>
        <v/>
      </c>
      <c r="R1896" s="39" t="str">
        <f>IF($A1896 &lt;&gt; "",VLOOKUP($A1896,'Student reference sheet'!$A$2:$V$2329, 5,FALSE), "")</f>
        <v/>
      </c>
      <c r="S1896" s="39" t="str">
        <f>IF($A1896 &lt;&gt; "",VLOOKUP($A1896,'Student reference sheet'!$A$2:$V$2329, 6,FALSE), "")</f>
        <v/>
      </c>
      <c r="T1896" s="30" t="str">
        <f>IF($A1896 = "","",
IF(VLOOKUP($A1896,'Student reference sheet'!$A$2:$V$2329, 10,FALSE) = "Y", "Hispanic",
IF(VLOOKUP($A1896,'Student reference sheet'!$A$2:$V$2329,11,FALSE) &lt;&gt; "",
IF(VLOOKUP($A1896,'Student reference sheet'!$A$2:$V$2329,11,FALSE) = "UNK", "Unknown", VLOOKUP(VALUE(VLOOKUP($A1896,'Student reference sheet'!$A$2:$V$2329,11,FALSE)),'Ethnicity Reference'!$A$2:$B$22,2,FALSE)),
IF(VLOOKUP($A1896,'Student reference sheet'!$A$2:$V$2329,9,FALSE) &lt;&gt; "", VLOOKUP(VALUE(VLOOKUP($A1896,'Student reference sheet'!$A$2:$V$2329,9,FALSE)),'Ethnicity Reference'!$A$2:$B$22,2,FALSE),"Unknown"))))</f>
        <v/>
      </c>
      <c r="U1896" s="35"/>
    </row>
    <row r="1897" spans="1:21" ht="15.75">
      <c r="A1897" s="47"/>
      <c r="B1897" s="33"/>
      <c r="C1897" s="39" t="str">
        <f>IF($A1897 &lt;&gt; "",VLOOKUP($A1897,'Student reference sheet'!$A$2:$V$2329, 3,FALSE), "")</f>
        <v/>
      </c>
      <c r="D1897" s="39" t="str">
        <f>IF($A1897 &lt;&gt; "",VLOOKUP($A1897,'Student reference sheet'!$A$2:$V$2329, 2,FALSE), "")</f>
        <v/>
      </c>
      <c r="E1897" s="35"/>
      <c r="F1897" s="34"/>
      <c r="G1897" s="40" t="str">
        <f t="shared" ca="1" si="90"/>
        <v/>
      </c>
      <c r="H1897" s="40" t="str">
        <f t="shared" ca="1" si="91"/>
        <v/>
      </c>
      <c r="I1897" s="36" t="str">
        <f>IF($A1897 = "", "",
IF(COUNTIF(MINIMUM_DAY_DATES[], Attendance!J1897) &gt; 0, VLOOKUP(Attendance!$G1897,MINIMUM_DAY_PERIOD_SCHEDULE[], 2,TRUE),
IF(COUNTIF(RALLY_DATES[], Attendance!J1897) &gt; 0, VLOOKUP(Attendance!$G1897,RALLY_PERIOD_SCHEDULE[], 2,TRUE),
IF(WEEKDAY(Attendance!$J1897) = 2,
       IF(COUNTIF(FINALS_WEEK_MONDAY_DATE[],Attendance!$J1897) &gt; 0, VLOOKUP(Attendance!$G1897,FINALS_WEEK_MONDAY_PERIOD_SCHEDULE[],2,TRUE),
       VLOOKUP(Attendance!$G1897,REGULAR_WEEK_SCHEDULE[],6,TRUE)),
IF(WEEKDAY($J1897) = 3,
       IF(COUNTIF(FINALS_WEEK_TUESDAY_DATE[],Attendance!$J1897) &gt; 0, VLOOKUP(Attendance!$G1897,FINALS_WEEK_TUESDAY_PERIOD_SCHEDULE[],2,TRUE),
       VLOOKUP(Attendance!$G1897,REGULAR_WEEK_SCHEDULE[[Tuesday]:[Period]],5,TRUE)),
IF(WEEKDAY(Attendance!$J1897) = 4,
        IF(COUNTIF(BLOCK_WEDNESDAY_DATES[],Attendance!$J1897) &gt; 0, VLOOKUP(Attendance!$G1897,BLOCK_WEDNESDAY_PERIOD_SCHEDULE[],2,TRUE),
        IF(COUNTIF(FINALS_WEEK_WEDNESDAY_DATE[],Attendance!$J1897) &gt; 0, VLOOKUP(Attendance!$G1897,FINALS_WEEK_WEDNESDAY_PERIOD_SCHEDULE[],2,TRUE),
       VLOOKUP(Attendance!$G1897,REGULAR_WEEK_SCHEDULE[[Wednesday]:[Period]],4,TRUE))),
IF(WEEKDAY($J1897) = 5,
       IF(COUNTIF(BLOCK_THURSDAY_DATES[],Attendance!$J1897) &gt; 0, VLOOKUP(Attendance!$G1897,BLOCK_THURSDAY_PERIOD_SCHEDULE[],2,TRUE),
       IF(COUNTIF(FINALS_WEEK_THURSDAY_DATE[],Attendance!$J1897) &gt; 0, VLOOKUP(Attendance!$G1897,FINALS_WEEK_THURSDAY_PERIOD_SCHEDULE[],2,TRUE),
       VLOOKUP(Attendance!$G1897,REGULAR_WEEK_SCHEDULE[[Thursday]:[Period]],3,TRUE))),
IF(WEEKDAY(Attendance!$J1897) = 6,
       IF(COUNTIF(FINALS_WEEK_FRIDAY_DATE[],Attendance!$J1897) &gt; 0, VLOOKUP(Attendance!$G1897,FINALS_WEEK_FRIDAY_PERIOD_SCHEDULE[],2,TRUE),
       VLOOKUP(Attendance!$G1897,REGULAR_WEEK_SCHEDULE[[Friday]:[Period]],2,TRUE))))))))))</f>
        <v/>
      </c>
      <c r="J1897" s="41" t="str">
        <f t="shared" ca="1" si="92"/>
        <v/>
      </c>
      <c r="K1897" s="41" t="str">
        <f>IF($A1897 &lt;&gt; "",VLOOKUP($A1897,'Student reference sheet'!$A$2:$V$2329, 7,FALSE), "")</f>
        <v/>
      </c>
      <c r="L1897" s="30" t="str">
        <f>IF($A1897 ="", "", VLOOKUP($A1897, 'Student reference sheet'!$A$2:$Z$2603,23,FALSE))</f>
        <v/>
      </c>
      <c r="M1897" s="30" t="str">
        <f>IF($A1897 ="", "", VLOOKUP($A1897, 'Student reference sheet'!$A$2:$Z$2603,24,FALSE))</f>
        <v/>
      </c>
      <c r="N1897" s="30" t="str">
        <f>IF($A1897 ="", "", VLOOKUP($A1897, 'Student reference sheet'!$A$2:$Z$2603,26,FALSE))</f>
        <v/>
      </c>
      <c r="O1897" s="30" t="str">
        <f>IF($A1897 ="", "", VLOOKUP($A1897, 'Student reference sheet'!$A$2:$Z$2603,25,FALSE))</f>
        <v/>
      </c>
      <c r="P1897" s="39" t="str">
        <f>IF($A1897 = "", "", IF(OR(VLOOKUP($A1897,'Student reference sheet'!$A$2:$V$2400,8,FALSE) = "R",  VLOOKUP($A1897,'Student reference sheet'!$A$2:$V$2400,8,FALSE) = "L"), "X", ""))</f>
        <v/>
      </c>
      <c r="Q1897" s="39" t="str">
        <f>IF($A1897 ="", "", VLOOKUP($A1897, 'Student reference sheet'!$A$2:$V$2603,22,FALSE))</f>
        <v/>
      </c>
      <c r="R1897" s="39" t="str">
        <f>IF($A1897 &lt;&gt; "",VLOOKUP($A1897,'Student reference sheet'!$A$2:$V$2329, 5,FALSE), "")</f>
        <v/>
      </c>
      <c r="S1897" s="39" t="str">
        <f>IF($A1897 &lt;&gt; "",VLOOKUP($A1897,'Student reference sheet'!$A$2:$V$2329, 6,FALSE), "")</f>
        <v/>
      </c>
      <c r="T1897" s="30" t="str">
        <f>IF($A1897 = "","",
IF(VLOOKUP($A1897,'Student reference sheet'!$A$2:$V$2329, 10,FALSE) = "Y", "Hispanic",
IF(VLOOKUP($A1897,'Student reference sheet'!$A$2:$V$2329,11,FALSE) &lt;&gt; "",
IF(VLOOKUP($A1897,'Student reference sheet'!$A$2:$V$2329,11,FALSE) = "UNK", "Unknown", VLOOKUP(VALUE(VLOOKUP($A1897,'Student reference sheet'!$A$2:$V$2329,11,FALSE)),'Ethnicity Reference'!$A$2:$B$22,2,FALSE)),
IF(VLOOKUP($A1897,'Student reference sheet'!$A$2:$V$2329,9,FALSE) &lt;&gt; "", VLOOKUP(VALUE(VLOOKUP($A1897,'Student reference sheet'!$A$2:$V$2329,9,FALSE)),'Ethnicity Reference'!$A$2:$B$22,2,FALSE),"Unknown"))))</f>
        <v/>
      </c>
      <c r="U1897" s="35"/>
    </row>
    <row r="1898" spans="1:21" ht="15.75">
      <c r="A1898" s="47"/>
      <c r="B1898" s="33"/>
      <c r="C1898" s="39" t="str">
        <f>IF($A1898 &lt;&gt; "",VLOOKUP($A1898,'Student reference sheet'!$A$2:$V$2329, 3,FALSE), "")</f>
        <v/>
      </c>
      <c r="D1898" s="39" t="str">
        <f>IF($A1898 &lt;&gt; "",VLOOKUP($A1898,'Student reference sheet'!$A$2:$V$2329, 2,FALSE), "")</f>
        <v/>
      </c>
      <c r="E1898" s="35"/>
      <c r="F1898" s="34"/>
      <c r="G1898" s="40" t="str">
        <f t="shared" ca="1" si="90"/>
        <v/>
      </c>
      <c r="H1898" s="40" t="str">
        <f t="shared" ca="1" si="91"/>
        <v/>
      </c>
      <c r="I1898" s="36" t="str">
        <f>IF($A1898 = "", "",
IF(COUNTIF(MINIMUM_DAY_DATES[], Attendance!J1898) &gt; 0, VLOOKUP(Attendance!$G1898,MINIMUM_DAY_PERIOD_SCHEDULE[], 2,TRUE),
IF(COUNTIF(RALLY_DATES[], Attendance!J1898) &gt; 0, VLOOKUP(Attendance!$G1898,RALLY_PERIOD_SCHEDULE[], 2,TRUE),
IF(WEEKDAY(Attendance!$J1898) = 2,
       IF(COUNTIF(FINALS_WEEK_MONDAY_DATE[],Attendance!$J1898) &gt; 0, VLOOKUP(Attendance!$G1898,FINALS_WEEK_MONDAY_PERIOD_SCHEDULE[],2,TRUE),
       VLOOKUP(Attendance!$G1898,REGULAR_WEEK_SCHEDULE[],6,TRUE)),
IF(WEEKDAY($J1898) = 3,
       IF(COUNTIF(FINALS_WEEK_TUESDAY_DATE[],Attendance!$J1898) &gt; 0, VLOOKUP(Attendance!$G1898,FINALS_WEEK_TUESDAY_PERIOD_SCHEDULE[],2,TRUE),
       VLOOKUP(Attendance!$G1898,REGULAR_WEEK_SCHEDULE[[Tuesday]:[Period]],5,TRUE)),
IF(WEEKDAY(Attendance!$J1898) = 4,
        IF(COUNTIF(BLOCK_WEDNESDAY_DATES[],Attendance!$J1898) &gt; 0, VLOOKUP(Attendance!$G1898,BLOCK_WEDNESDAY_PERIOD_SCHEDULE[],2,TRUE),
        IF(COUNTIF(FINALS_WEEK_WEDNESDAY_DATE[],Attendance!$J1898) &gt; 0, VLOOKUP(Attendance!$G1898,FINALS_WEEK_WEDNESDAY_PERIOD_SCHEDULE[],2,TRUE),
       VLOOKUP(Attendance!$G1898,REGULAR_WEEK_SCHEDULE[[Wednesday]:[Period]],4,TRUE))),
IF(WEEKDAY($J1898) = 5,
       IF(COUNTIF(BLOCK_THURSDAY_DATES[],Attendance!$J1898) &gt; 0, VLOOKUP(Attendance!$G1898,BLOCK_THURSDAY_PERIOD_SCHEDULE[],2,TRUE),
       IF(COUNTIF(FINALS_WEEK_THURSDAY_DATE[],Attendance!$J1898) &gt; 0, VLOOKUP(Attendance!$G1898,FINALS_WEEK_THURSDAY_PERIOD_SCHEDULE[],2,TRUE),
       VLOOKUP(Attendance!$G1898,REGULAR_WEEK_SCHEDULE[[Thursday]:[Period]],3,TRUE))),
IF(WEEKDAY(Attendance!$J1898) = 6,
       IF(COUNTIF(FINALS_WEEK_FRIDAY_DATE[],Attendance!$J1898) &gt; 0, VLOOKUP(Attendance!$G1898,FINALS_WEEK_FRIDAY_PERIOD_SCHEDULE[],2,TRUE),
       VLOOKUP(Attendance!$G1898,REGULAR_WEEK_SCHEDULE[[Friday]:[Period]],2,TRUE))))))))))</f>
        <v/>
      </c>
      <c r="J1898" s="41" t="str">
        <f t="shared" ca="1" si="92"/>
        <v/>
      </c>
      <c r="K1898" s="41" t="str">
        <f>IF($A1898 &lt;&gt; "",VLOOKUP($A1898,'Student reference sheet'!$A$2:$V$2329, 7,FALSE), "")</f>
        <v/>
      </c>
      <c r="L1898" s="30" t="str">
        <f>IF($A1898 ="", "", VLOOKUP($A1898, 'Student reference sheet'!$A$2:$Z$2603,23,FALSE))</f>
        <v/>
      </c>
      <c r="M1898" s="30" t="str">
        <f>IF($A1898 ="", "", VLOOKUP($A1898, 'Student reference sheet'!$A$2:$Z$2603,24,FALSE))</f>
        <v/>
      </c>
      <c r="N1898" s="30" t="str">
        <f>IF($A1898 ="", "", VLOOKUP($A1898, 'Student reference sheet'!$A$2:$Z$2603,26,FALSE))</f>
        <v/>
      </c>
      <c r="O1898" s="30" t="str">
        <f>IF($A1898 ="", "", VLOOKUP($A1898, 'Student reference sheet'!$A$2:$Z$2603,25,FALSE))</f>
        <v/>
      </c>
      <c r="P1898" s="39" t="str">
        <f>IF($A1898 = "", "", IF(OR(VLOOKUP($A1898,'Student reference sheet'!$A$2:$V$2400,8,FALSE) = "R",  VLOOKUP($A1898,'Student reference sheet'!$A$2:$V$2400,8,FALSE) = "L"), "X", ""))</f>
        <v/>
      </c>
      <c r="Q1898" s="39" t="str">
        <f>IF($A1898 ="", "", VLOOKUP($A1898, 'Student reference sheet'!$A$2:$V$2603,22,FALSE))</f>
        <v/>
      </c>
      <c r="R1898" s="39" t="str">
        <f>IF($A1898 &lt;&gt; "",VLOOKUP($A1898,'Student reference sheet'!$A$2:$V$2329, 5,FALSE), "")</f>
        <v/>
      </c>
      <c r="S1898" s="39" t="str">
        <f>IF($A1898 &lt;&gt; "",VLOOKUP($A1898,'Student reference sheet'!$A$2:$V$2329, 6,FALSE), "")</f>
        <v/>
      </c>
      <c r="T1898" s="30" t="str">
        <f>IF($A1898 = "","",
IF(VLOOKUP($A1898,'Student reference sheet'!$A$2:$V$2329, 10,FALSE) = "Y", "Hispanic",
IF(VLOOKUP($A1898,'Student reference sheet'!$A$2:$V$2329,11,FALSE) &lt;&gt; "",
IF(VLOOKUP($A1898,'Student reference sheet'!$A$2:$V$2329,11,FALSE) = "UNK", "Unknown", VLOOKUP(VALUE(VLOOKUP($A1898,'Student reference sheet'!$A$2:$V$2329,11,FALSE)),'Ethnicity Reference'!$A$2:$B$22,2,FALSE)),
IF(VLOOKUP($A1898,'Student reference sheet'!$A$2:$V$2329,9,FALSE) &lt;&gt; "", VLOOKUP(VALUE(VLOOKUP($A1898,'Student reference sheet'!$A$2:$V$2329,9,FALSE)),'Ethnicity Reference'!$A$2:$B$22,2,FALSE),"Unknown"))))</f>
        <v/>
      </c>
      <c r="U1898" s="35"/>
    </row>
    <row r="1899" spans="1:21" ht="15.75">
      <c r="A1899" s="47"/>
      <c r="B1899" s="33"/>
      <c r="C1899" s="39" t="str">
        <f>IF($A1899 &lt;&gt; "",VLOOKUP($A1899,'Student reference sheet'!$A$2:$V$2329, 3,FALSE), "")</f>
        <v/>
      </c>
      <c r="D1899" s="39" t="str">
        <f>IF($A1899 &lt;&gt; "",VLOOKUP($A1899,'Student reference sheet'!$A$2:$V$2329, 2,FALSE), "")</f>
        <v/>
      </c>
      <c r="E1899" s="35"/>
      <c r="F1899" s="34"/>
      <c r="G1899" s="40" t="str">
        <f t="shared" ca="1" si="90"/>
        <v/>
      </c>
      <c r="H1899" s="40" t="str">
        <f t="shared" ca="1" si="91"/>
        <v/>
      </c>
      <c r="I1899" s="36" t="str">
        <f>IF($A1899 = "", "",
IF(COUNTIF(MINIMUM_DAY_DATES[], Attendance!J1899) &gt; 0, VLOOKUP(Attendance!$G1899,MINIMUM_DAY_PERIOD_SCHEDULE[], 2,TRUE),
IF(COUNTIF(RALLY_DATES[], Attendance!J1899) &gt; 0, VLOOKUP(Attendance!$G1899,RALLY_PERIOD_SCHEDULE[], 2,TRUE),
IF(WEEKDAY(Attendance!$J1899) = 2,
       IF(COUNTIF(FINALS_WEEK_MONDAY_DATE[],Attendance!$J1899) &gt; 0, VLOOKUP(Attendance!$G1899,FINALS_WEEK_MONDAY_PERIOD_SCHEDULE[],2,TRUE),
       VLOOKUP(Attendance!$G1899,REGULAR_WEEK_SCHEDULE[],6,TRUE)),
IF(WEEKDAY($J1899) = 3,
       IF(COUNTIF(FINALS_WEEK_TUESDAY_DATE[],Attendance!$J1899) &gt; 0, VLOOKUP(Attendance!$G1899,FINALS_WEEK_TUESDAY_PERIOD_SCHEDULE[],2,TRUE),
       VLOOKUP(Attendance!$G1899,REGULAR_WEEK_SCHEDULE[[Tuesday]:[Period]],5,TRUE)),
IF(WEEKDAY(Attendance!$J1899) = 4,
        IF(COUNTIF(BLOCK_WEDNESDAY_DATES[],Attendance!$J1899) &gt; 0, VLOOKUP(Attendance!$G1899,BLOCK_WEDNESDAY_PERIOD_SCHEDULE[],2,TRUE),
        IF(COUNTIF(FINALS_WEEK_WEDNESDAY_DATE[],Attendance!$J1899) &gt; 0, VLOOKUP(Attendance!$G1899,FINALS_WEEK_WEDNESDAY_PERIOD_SCHEDULE[],2,TRUE),
       VLOOKUP(Attendance!$G1899,REGULAR_WEEK_SCHEDULE[[Wednesday]:[Period]],4,TRUE))),
IF(WEEKDAY($J1899) = 5,
       IF(COUNTIF(BLOCK_THURSDAY_DATES[],Attendance!$J1899) &gt; 0, VLOOKUP(Attendance!$G1899,BLOCK_THURSDAY_PERIOD_SCHEDULE[],2,TRUE),
       IF(COUNTIF(FINALS_WEEK_THURSDAY_DATE[],Attendance!$J1899) &gt; 0, VLOOKUP(Attendance!$G1899,FINALS_WEEK_THURSDAY_PERIOD_SCHEDULE[],2,TRUE),
       VLOOKUP(Attendance!$G1899,REGULAR_WEEK_SCHEDULE[[Thursday]:[Period]],3,TRUE))),
IF(WEEKDAY(Attendance!$J1899) = 6,
       IF(COUNTIF(FINALS_WEEK_FRIDAY_DATE[],Attendance!$J1899) &gt; 0, VLOOKUP(Attendance!$G1899,FINALS_WEEK_FRIDAY_PERIOD_SCHEDULE[],2,TRUE),
       VLOOKUP(Attendance!$G1899,REGULAR_WEEK_SCHEDULE[[Friday]:[Period]],2,TRUE))))))))))</f>
        <v/>
      </c>
      <c r="J1899" s="41" t="str">
        <f t="shared" ca="1" si="92"/>
        <v/>
      </c>
      <c r="K1899" s="41" t="str">
        <f>IF($A1899 &lt;&gt; "",VLOOKUP($A1899,'Student reference sheet'!$A$2:$V$2329, 7,FALSE), "")</f>
        <v/>
      </c>
      <c r="L1899" s="30" t="str">
        <f>IF($A1899 ="", "", VLOOKUP($A1899, 'Student reference sheet'!$A$2:$Z$2603,23,FALSE))</f>
        <v/>
      </c>
      <c r="M1899" s="30" t="str">
        <f>IF($A1899 ="", "", VLOOKUP($A1899, 'Student reference sheet'!$A$2:$Z$2603,24,FALSE))</f>
        <v/>
      </c>
      <c r="N1899" s="30" t="str">
        <f>IF($A1899 ="", "", VLOOKUP($A1899, 'Student reference sheet'!$A$2:$Z$2603,26,FALSE))</f>
        <v/>
      </c>
      <c r="O1899" s="30" t="str">
        <f>IF($A1899 ="", "", VLOOKUP($A1899, 'Student reference sheet'!$A$2:$Z$2603,25,FALSE))</f>
        <v/>
      </c>
      <c r="P1899" s="39" t="str">
        <f>IF($A1899 = "", "", IF(OR(VLOOKUP($A1899,'Student reference sheet'!$A$2:$V$2400,8,FALSE) = "R",  VLOOKUP($A1899,'Student reference sheet'!$A$2:$V$2400,8,FALSE) = "L"), "X", ""))</f>
        <v/>
      </c>
      <c r="Q1899" s="39" t="str">
        <f>IF($A1899 ="", "", VLOOKUP($A1899, 'Student reference sheet'!$A$2:$V$2603,22,FALSE))</f>
        <v/>
      </c>
      <c r="R1899" s="39" t="str">
        <f>IF($A1899 &lt;&gt; "",VLOOKUP($A1899,'Student reference sheet'!$A$2:$V$2329, 5,FALSE), "")</f>
        <v/>
      </c>
      <c r="S1899" s="39" t="str">
        <f>IF($A1899 &lt;&gt; "",VLOOKUP($A1899,'Student reference sheet'!$A$2:$V$2329, 6,FALSE), "")</f>
        <v/>
      </c>
      <c r="T1899" s="30" t="str">
        <f>IF($A1899 = "","",
IF(VLOOKUP($A1899,'Student reference sheet'!$A$2:$V$2329, 10,FALSE) = "Y", "Hispanic",
IF(VLOOKUP($A1899,'Student reference sheet'!$A$2:$V$2329,11,FALSE) &lt;&gt; "",
IF(VLOOKUP($A1899,'Student reference sheet'!$A$2:$V$2329,11,FALSE) = "UNK", "Unknown", VLOOKUP(VALUE(VLOOKUP($A1899,'Student reference sheet'!$A$2:$V$2329,11,FALSE)),'Ethnicity Reference'!$A$2:$B$22,2,FALSE)),
IF(VLOOKUP($A1899,'Student reference sheet'!$A$2:$V$2329,9,FALSE) &lt;&gt; "", VLOOKUP(VALUE(VLOOKUP($A1899,'Student reference sheet'!$A$2:$V$2329,9,FALSE)),'Ethnicity Reference'!$A$2:$B$22,2,FALSE),"Unknown"))))</f>
        <v/>
      </c>
      <c r="U1899" s="35"/>
    </row>
    <row r="1900" spans="1:21" ht="15.75">
      <c r="A1900" s="47"/>
      <c r="B1900" s="33"/>
      <c r="C1900" s="39" t="str">
        <f>IF($A1900 &lt;&gt; "",VLOOKUP($A1900,'Student reference sheet'!$A$2:$V$2329, 3,FALSE), "")</f>
        <v/>
      </c>
      <c r="D1900" s="39" t="str">
        <f>IF($A1900 &lt;&gt; "",VLOOKUP($A1900,'Student reference sheet'!$A$2:$V$2329, 2,FALSE), "")</f>
        <v/>
      </c>
      <c r="E1900" s="35"/>
      <c r="F1900" s="34"/>
      <c r="G1900" s="40" t="str">
        <f t="shared" ca="1" si="90"/>
        <v/>
      </c>
      <c r="H1900" s="40" t="str">
        <f t="shared" ca="1" si="91"/>
        <v/>
      </c>
      <c r="I1900" s="36" t="str">
        <f>IF($A1900 = "", "",
IF(COUNTIF(MINIMUM_DAY_DATES[], Attendance!J1900) &gt; 0, VLOOKUP(Attendance!$G1900,MINIMUM_DAY_PERIOD_SCHEDULE[], 2,TRUE),
IF(COUNTIF(RALLY_DATES[], Attendance!J1900) &gt; 0, VLOOKUP(Attendance!$G1900,RALLY_PERIOD_SCHEDULE[], 2,TRUE),
IF(WEEKDAY(Attendance!$J1900) = 2,
       IF(COUNTIF(FINALS_WEEK_MONDAY_DATE[],Attendance!$J1900) &gt; 0, VLOOKUP(Attendance!$G1900,FINALS_WEEK_MONDAY_PERIOD_SCHEDULE[],2,TRUE),
       VLOOKUP(Attendance!$G1900,REGULAR_WEEK_SCHEDULE[],6,TRUE)),
IF(WEEKDAY($J1900) = 3,
       IF(COUNTIF(FINALS_WEEK_TUESDAY_DATE[],Attendance!$J1900) &gt; 0, VLOOKUP(Attendance!$G1900,FINALS_WEEK_TUESDAY_PERIOD_SCHEDULE[],2,TRUE),
       VLOOKUP(Attendance!$G1900,REGULAR_WEEK_SCHEDULE[[Tuesday]:[Period]],5,TRUE)),
IF(WEEKDAY(Attendance!$J1900) = 4,
        IF(COUNTIF(BLOCK_WEDNESDAY_DATES[],Attendance!$J1900) &gt; 0, VLOOKUP(Attendance!$G1900,BLOCK_WEDNESDAY_PERIOD_SCHEDULE[],2,TRUE),
        IF(COUNTIF(FINALS_WEEK_WEDNESDAY_DATE[],Attendance!$J1900) &gt; 0, VLOOKUP(Attendance!$G1900,FINALS_WEEK_WEDNESDAY_PERIOD_SCHEDULE[],2,TRUE),
       VLOOKUP(Attendance!$G1900,REGULAR_WEEK_SCHEDULE[[Wednesday]:[Period]],4,TRUE))),
IF(WEEKDAY($J1900) = 5,
       IF(COUNTIF(BLOCK_THURSDAY_DATES[],Attendance!$J1900) &gt; 0, VLOOKUP(Attendance!$G1900,BLOCK_THURSDAY_PERIOD_SCHEDULE[],2,TRUE),
       IF(COUNTIF(FINALS_WEEK_THURSDAY_DATE[],Attendance!$J1900) &gt; 0, VLOOKUP(Attendance!$G1900,FINALS_WEEK_THURSDAY_PERIOD_SCHEDULE[],2,TRUE),
       VLOOKUP(Attendance!$G1900,REGULAR_WEEK_SCHEDULE[[Thursday]:[Period]],3,TRUE))),
IF(WEEKDAY(Attendance!$J1900) = 6,
       IF(COUNTIF(FINALS_WEEK_FRIDAY_DATE[],Attendance!$J1900) &gt; 0, VLOOKUP(Attendance!$G1900,FINALS_WEEK_FRIDAY_PERIOD_SCHEDULE[],2,TRUE),
       VLOOKUP(Attendance!$G1900,REGULAR_WEEK_SCHEDULE[[Friday]:[Period]],2,TRUE))))))))))</f>
        <v/>
      </c>
      <c r="J1900" s="41" t="str">
        <f t="shared" ca="1" si="92"/>
        <v/>
      </c>
      <c r="K1900" s="41" t="str">
        <f>IF($A1900 &lt;&gt; "",VLOOKUP($A1900,'Student reference sheet'!$A$2:$V$2329, 7,FALSE), "")</f>
        <v/>
      </c>
      <c r="L1900" s="30" t="str">
        <f>IF($A1900 ="", "", VLOOKUP($A1900, 'Student reference sheet'!$A$2:$Z$2603,23,FALSE))</f>
        <v/>
      </c>
      <c r="M1900" s="30" t="str">
        <f>IF($A1900 ="", "", VLOOKUP($A1900, 'Student reference sheet'!$A$2:$Z$2603,24,FALSE))</f>
        <v/>
      </c>
      <c r="N1900" s="30" t="str">
        <f>IF($A1900 ="", "", VLOOKUP($A1900, 'Student reference sheet'!$A$2:$Z$2603,26,FALSE))</f>
        <v/>
      </c>
      <c r="O1900" s="30" t="str">
        <f>IF($A1900 ="", "", VLOOKUP($A1900, 'Student reference sheet'!$A$2:$Z$2603,25,FALSE))</f>
        <v/>
      </c>
      <c r="P1900" s="39" t="str">
        <f>IF($A1900 = "", "", IF(OR(VLOOKUP($A1900,'Student reference sheet'!$A$2:$V$2400,8,FALSE) = "R",  VLOOKUP($A1900,'Student reference sheet'!$A$2:$V$2400,8,FALSE) = "L"), "X", ""))</f>
        <v/>
      </c>
      <c r="Q1900" s="39" t="str">
        <f>IF($A1900 ="", "", VLOOKUP($A1900, 'Student reference sheet'!$A$2:$V$2603,22,FALSE))</f>
        <v/>
      </c>
      <c r="R1900" s="39" t="str">
        <f>IF($A1900 &lt;&gt; "",VLOOKUP($A1900,'Student reference sheet'!$A$2:$V$2329, 5,FALSE), "")</f>
        <v/>
      </c>
      <c r="S1900" s="39" t="str">
        <f>IF($A1900 &lt;&gt; "",VLOOKUP($A1900,'Student reference sheet'!$A$2:$V$2329, 6,FALSE), "")</f>
        <v/>
      </c>
      <c r="T1900" s="30" t="str">
        <f>IF($A1900 = "","",
IF(VLOOKUP($A1900,'Student reference sheet'!$A$2:$V$2329, 10,FALSE) = "Y", "Hispanic",
IF(VLOOKUP($A1900,'Student reference sheet'!$A$2:$V$2329,11,FALSE) &lt;&gt; "",
IF(VLOOKUP($A1900,'Student reference sheet'!$A$2:$V$2329,11,FALSE) = "UNK", "Unknown", VLOOKUP(VALUE(VLOOKUP($A1900,'Student reference sheet'!$A$2:$V$2329,11,FALSE)),'Ethnicity Reference'!$A$2:$B$22,2,FALSE)),
IF(VLOOKUP($A1900,'Student reference sheet'!$A$2:$V$2329,9,FALSE) &lt;&gt; "", VLOOKUP(VALUE(VLOOKUP($A1900,'Student reference sheet'!$A$2:$V$2329,9,FALSE)),'Ethnicity Reference'!$A$2:$B$22,2,FALSE),"Unknown"))))</f>
        <v/>
      </c>
      <c r="U1900" s="35"/>
    </row>
    <row r="1901" spans="1:21" ht="15.75">
      <c r="A1901" s="47"/>
      <c r="B1901" s="33"/>
      <c r="C1901" s="39" t="str">
        <f>IF($A1901 &lt;&gt; "",VLOOKUP($A1901,'Student reference sheet'!$A$2:$V$2329, 3,FALSE), "")</f>
        <v/>
      </c>
      <c r="D1901" s="39" t="str">
        <f>IF($A1901 &lt;&gt; "",VLOOKUP($A1901,'Student reference sheet'!$A$2:$V$2329, 2,FALSE), "")</f>
        <v/>
      </c>
      <c r="E1901" s="35"/>
      <c r="F1901" s="34"/>
      <c r="G1901" s="40" t="str">
        <f t="shared" ca="1" si="90"/>
        <v/>
      </c>
      <c r="H1901" s="40" t="str">
        <f t="shared" ca="1" si="91"/>
        <v/>
      </c>
      <c r="I1901" s="36" t="str">
        <f>IF($A1901 = "", "",
IF(COUNTIF(MINIMUM_DAY_DATES[], Attendance!J1901) &gt; 0, VLOOKUP(Attendance!$G1901,MINIMUM_DAY_PERIOD_SCHEDULE[], 2,TRUE),
IF(COUNTIF(RALLY_DATES[], Attendance!J1901) &gt; 0, VLOOKUP(Attendance!$G1901,RALLY_PERIOD_SCHEDULE[], 2,TRUE),
IF(WEEKDAY(Attendance!$J1901) = 2,
       IF(COUNTIF(FINALS_WEEK_MONDAY_DATE[],Attendance!$J1901) &gt; 0, VLOOKUP(Attendance!$G1901,FINALS_WEEK_MONDAY_PERIOD_SCHEDULE[],2,TRUE),
       VLOOKUP(Attendance!$G1901,REGULAR_WEEK_SCHEDULE[],6,TRUE)),
IF(WEEKDAY($J1901) = 3,
       IF(COUNTIF(FINALS_WEEK_TUESDAY_DATE[],Attendance!$J1901) &gt; 0, VLOOKUP(Attendance!$G1901,FINALS_WEEK_TUESDAY_PERIOD_SCHEDULE[],2,TRUE),
       VLOOKUP(Attendance!$G1901,REGULAR_WEEK_SCHEDULE[[Tuesday]:[Period]],5,TRUE)),
IF(WEEKDAY(Attendance!$J1901) = 4,
        IF(COUNTIF(BLOCK_WEDNESDAY_DATES[],Attendance!$J1901) &gt; 0, VLOOKUP(Attendance!$G1901,BLOCK_WEDNESDAY_PERIOD_SCHEDULE[],2,TRUE),
        IF(COUNTIF(FINALS_WEEK_WEDNESDAY_DATE[],Attendance!$J1901) &gt; 0, VLOOKUP(Attendance!$G1901,FINALS_WEEK_WEDNESDAY_PERIOD_SCHEDULE[],2,TRUE),
       VLOOKUP(Attendance!$G1901,REGULAR_WEEK_SCHEDULE[[Wednesday]:[Period]],4,TRUE))),
IF(WEEKDAY($J1901) = 5,
       IF(COUNTIF(BLOCK_THURSDAY_DATES[],Attendance!$J1901) &gt; 0, VLOOKUP(Attendance!$G1901,BLOCK_THURSDAY_PERIOD_SCHEDULE[],2,TRUE),
       IF(COUNTIF(FINALS_WEEK_THURSDAY_DATE[],Attendance!$J1901) &gt; 0, VLOOKUP(Attendance!$G1901,FINALS_WEEK_THURSDAY_PERIOD_SCHEDULE[],2,TRUE),
       VLOOKUP(Attendance!$G1901,REGULAR_WEEK_SCHEDULE[[Thursday]:[Period]],3,TRUE))),
IF(WEEKDAY(Attendance!$J1901) = 6,
       IF(COUNTIF(FINALS_WEEK_FRIDAY_DATE[],Attendance!$J1901) &gt; 0, VLOOKUP(Attendance!$G1901,FINALS_WEEK_FRIDAY_PERIOD_SCHEDULE[],2,TRUE),
       VLOOKUP(Attendance!$G1901,REGULAR_WEEK_SCHEDULE[[Friday]:[Period]],2,TRUE))))))))))</f>
        <v/>
      </c>
      <c r="J1901" s="41" t="str">
        <f t="shared" ca="1" si="92"/>
        <v/>
      </c>
      <c r="K1901" s="41" t="str">
        <f>IF($A1901 &lt;&gt; "",VLOOKUP($A1901,'Student reference sheet'!$A$2:$V$2329, 7,FALSE), "")</f>
        <v/>
      </c>
      <c r="L1901" s="30" t="str">
        <f>IF($A1901 ="", "", VLOOKUP($A1901, 'Student reference sheet'!$A$2:$Z$2603,23,FALSE))</f>
        <v/>
      </c>
      <c r="M1901" s="30" t="str">
        <f>IF($A1901 ="", "", VLOOKUP($A1901, 'Student reference sheet'!$A$2:$Z$2603,24,FALSE))</f>
        <v/>
      </c>
      <c r="N1901" s="30" t="str">
        <f>IF($A1901 ="", "", VLOOKUP($A1901, 'Student reference sheet'!$A$2:$Z$2603,26,FALSE))</f>
        <v/>
      </c>
      <c r="O1901" s="30" t="str">
        <f>IF($A1901 ="", "", VLOOKUP($A1901, 'Student reference sheet'!$A$2:$Z$2603,25,FALSE))</f>
        <v/>
      </c>
      <c r="P1901" s="39" t="str">
        <f>IF($A1901 = "", "", IF(OR(VLOOKUP($A1901,'Student reference sheet'!$A$2:$V$2400,8,FALSE) = "R",  VLOOKUP($A1901,'Student reference sheet'!$A$2:$V$2400,8,FALSE) = "L"), "X", ""))</f>
        <v/>
      </c>
      <c r="Q1901" s="39" t="str">
        <f>IF($A1901 ="", "", VLOOKUP($A1901, 'Student reference sheet'!$A$2:$V$2603,22,FALSE))</f>
        <v/>
      </c>
      <c r="R1901" s="39" t="str">
        <f>IF($A1901 &lt;&gt; "",VLOOKUP($A1901,'Student reference sheet'!$A$2:$V$2329, 5,FALSE), "")</f>
        <v/>
      </c>
      <c r="S1901" s="39" t="str">
        <f>IF($A1901 &lt;&gt; "",VLOOKUP($A1901,'Student reference sheet'!$A$2:$V$2329, 6,FALSE), "")</f>
        <v/>
      </c>
      <c r="T1901" s="30" t="str">
        <f>IF($A1901 = "","",
IF(VLOOKUP($A1901,'Student reference sheet'!$A$2:$V$2329, 10,FALSE) = "Y", "Hispanic",
IF(VLOOKUP($A1901,'Student reference sheet'!$A$2:$V$2329,11,FALSE) &lt;&gt; "",
IF(VLOOKUP($A1901,'Student reference sheet'!$A$2:$V$2329,11,FALSE) = "UNK", "Unknown", VLOOKUP(VALUE(VLOOKUP($A1901,'Student reference sheet'!$A$2:$V$2329,11,FALSE)),'Ethnicity Reference'!$A$2:$B$22,2,FALSE)),
IF(VLOOKUP($A1901,'Student reference sheet'!$A$2:$V$2329,9,FALSE) &lt;&gt; "", VLOOKUP(VALUE(VLOOKUP($A1901,'Student reference sheet'!$A$2:$V$2329,9,FALSE)),'Ethnicity Reference'!$A$2:$B$22,2,FALSE),"Unknown"))))</f>
        <v/>
      </c>
      <c r="U1901" s="35"/>
    </row>
    <row r="1902" spans="1:21" ht="15.75">
      <c r="A1902" s="47"/>
      <c r="B1902" s="33"/>
      <c r="C1902" s="39" t="str">
        <f>IF($A1902 &lt;&gt; "",VLOOKUP($A1902,'Student reference sheet'!$A$2:$V$2329, 3,FALSE), "")</f>
        <v/>
      </c>
      <c r="D1902" s="39" t="str">
        <f>IF($A1902 &lt;&gt; "",VLOOKUP($A1902,'Student reference sheet'!$A$2:$V$2329, 2,FALSE), "")</f>
        <v/>
      </c>
      <c r="E1902" s="35"/>
      <c r="F1902" s="34"/>
      <c r="G1902" s="40" t="str">
        <f t="shared" ca="1" si="90"/>
        <v/>
      </c>
      <c r="H1902" s="40" t="str">
        <f t="shared" ca="1" si="91"/>
        <v/>
      </c>
      <c r="I1902" s="36" t="str">
        <f>IF($A1902 = "", "",
IF(COUNTIF(MINIMUM_DAY_DATES[], Attendance!J1902) &gt; 0, VLOOKUP(Attendance!$G1902,MINIMUM_DAY_PERIOD_SCHEDULE[], 2,TRUE),
IF(COUNTIF(RALLY_DATES[], Attendance!J1902) &gt; 0, VLOOKUP(Attendance!$G1902,RALLY_PERIOD_SCHEDULE[], 2,TRUE),
IF(WEEKDAY(Attendance!$J1902) = 2,
       IF(COUNTIF(FINALS_WEEK_MONDAY_DATE[],Attendance!$J1902) &gt; 0, VLOOKUP(Attendance!$G1902,FINALS_WEEK_MONDAY_PERIOD_SCHEDULE[],2,TRUE),
       VLOOKUP(Attendance!$G1902,REGULAR_WEEK_SCHEDULE[],6,TRUE)),
IF(WEEKDAY($J1902) = 3,
       IF(COUNTIF(FINALS_WEEK_TUESDAY_DATE[],Attendance!$J1902) &gt; 0, VLOOKUP(Attendance!$G1902,FINALS_WEEK_TUESDAY_PERIOD_SCHEDULE[],2,TRUE),
       VLOOKUP(Attendance!$G1902,REGULAR_WEEK_SCHEDULE[[Tuesday]:[Period]],5,TRUE)),
IF(WEEKDAY(Attendance!$J1902) = 4,
        IF(COUNTIF(BLOCK_WEDNESDAY_DATES[],Attendance!$J1902) &gt; 0, VLOOKUP(Attendance!$G1902,BLOCK_WEDNESDAY_PERIOD_SCHEDULE[],2,TRUE),
        IF(COUNTIF(FINALS_WEEK_WEDNESDAY_DATE[],Attendance!$J1902) &gt; 0, VLOOKUP(Attendance!$G1902,FINALS_WEEK_WEDNESDAY_PERIOD_SCHEDULE[],2,TRUE),
       VLOOKUP(Attendance!$G1902,REGULAR_WEEK_SCHEDULE[[Wednesday]:[Period]],4,TRUE))),
IF(WEEKDAY($J1902) = 5,
       IF(COUNTIF(BLOCK_THURSDAY_DATES[],Attendance!$J1902) &gt; 0, VLOOKUP(Attendance!$G1902,BLOCK_THURSDAY_PERIOD_SCHEDULE[],2,TRUE),
       IF(COUNTIF(FINALS_WEEK_THURSDAY_DATE[],Attendance!$J1902) &gt; 0, VLOOKUP(Attendance!$G1902,FINALS_WEEK_THURSDAY_PERIOD_SCHEDULE[],2,TRUE),
       VLOOKUP(Attendance!$G1902,REGULAR_WEEK_SCHEDULE[[Thursday]:[Period]],3,TRUE))),
IF(WEEKDAY(Attendance!$J1902) = 6,
       IF(COUNTIF(FINALS_WEEK_FRIDAY_DATE[],Attendance!$J1902) &gt; 0, VLOOKUP(Attendance!$G1902,FINALS_WEEK_FRIDAY_PERIOD_SCHEDULE[],2,TRUE),
       VLOOKUP(Attendance!$G1902,REGULAR_WEEK_SCHEDULE[[Friday]:[Period]],2,TRUE))))))))))</f>
        <v/>
      </c>
      <c r="J1902" s="41" t="str">
        <f t="shared" ca="1" si="92"/>
        <v/>
      </c>
      <c r="K1902" s="41" t="str">
        <f>IF($A1902 &lt;&gt; "",VLOOKUP($A1902,'Student reference sheet'!$A$2:$V$2329, 7,FALSE), "")</f>
        <v/>
      </c>
      <c r="L1902" s="30" t="str">
        <f>IF($A1902 ="", "", VLOOKUP($A1902, 'Student reference sheet'!$A$2:$Z$2603,23,FALSE))</f>
        <v/>
      </c>
      <c r="M1902" s="30" t="str">
        <f>IF($A1902 ="", "", VLOOKUP($A1902, 'Student reference sheet'!$A$2:$Z$2603,24,FALSE))</f>
        <v/>
      </c>
      <c r="N1902" s="30" t="str">
        <f>IF($A1902 ="", "", VLOOKUP($A1902, 'Student reference sheet'!$A$2:$Z$2603,26,FALSE))</f>
        <v/>
      </c>
      <c r="O1902" s="30" t="str">
        <f>IF($A1902 ="", "", VLOOKUP($A1902, 'Student reference sheet'!$A$2:$Z$2603,25,FALSE))</f>
        <v/>
      </c>
      <c r="P1902" s="39" t="str">
        <f>IF($A1902 = "", "", IF(OR(VLOOKUP($A1902,'Student reference sheet'!$A$2:$V$2400,8,FALSE) = "R",  VLOOKUP($A1902,'Student reference sheet'!$A$2:$V$2400,8,FALSE) = "L"), "X", ""))</f>
        <v/>
      </c>
      <c r="Q1902" s="39" t="str">
        <f>IF($A1902 ="", "", VLOOKUP($A1902, 'Student reference sheet'!$A$2:$V$2603,22,FALSE))</f>
        <v/>
      </c>
      <c r="R1902" s="39" t="str">
        <f>IF($A1902 &lt;&gt; "",VLOOKUP($A1902,'Student reference sheet'!$A$2:$V$2329, 5,FALSE), "")</f>
        <v/>
      </c>
      <c r="S1902" s="39" t="str">
        <f>IF($A1902 &lt;&gt; "",VLOOKUP($A1902,'Student reference sheet'!$A$2:$V$2329, 6,FALSE), "")</f>
        <v/>
      </c>
      <c r="T1902" s="30" t="str">
        <f>IF($A1902 = "","",
IF(VLOOKUP($A1902,'Student reference sheet'!$A$2:$V$2329, 10,FALSE) = "Y", "Hispanic",
IF(VLOOKUP($A1902,'Student reference sheet'!$A$2:$V$2329,11,FALSE) &lt;&gt; "",
IF(VLOOKUP($A1902,'Student reference sheet'!$A$2:$V$2329,11,FALSE) = "UNK", "Unknown", VLOOKUP(VALUE(VLOOKUP($A1902,'Student reference sheet'!$A$2:$V$2329,11,FALSE)),'Ethnicity Reference'!$A$2:$B$22,2,FALSE)),
IF(VLOOKUP($A1902,'Student reference sheet'!$A$2:$V$2329,9,FALSE) &lt;&gt; "", VLOOKUP(VALUE(VLOOKUP($A1902,'Student reference sheet'!$A$2:$V$2329,9,FALSE)),'Ethnicity Reference'!$A$2:$B$22,2,FALSE),"Unknown"))))</f>
        <v/>
      </c>
      <c r="U1902" s="35"/>
    </row>
    <row r="1903" spans="1:21" ht="15.75">
      <c r="A1903" s="47"/>
      <c r="B1903" s="33"/>
      <c r="C1903" s="39" t="str">
        <f>IF($A1903 &lt;&gt; "",VLOOKUP($A1903,'Student reference sheet'!$A$2:$V$2329, 3,FALSE), "")</f>
        <v/>
      </c>
      <c r="D1903" s="39" t="str">
        <f>IF($A1903 &lt;&gt; "",VLOOKUP($A1903,'Student reference sheet'!$A$2:$V$2329, 2,FALSE), "")</f>
        <v/>
      </c>
      <c r="E1903" s="35"/>
      <c r="F1903" s="34"/>
      <c r="G1903" s="40" t="str">
        <f t="shared" ca="1" si="90"/>
        <v/>
      </c>
      <c r="H1903" s="40" t="str">
        <f t="shared" ca="1" si="91"/>
        <v/>
      </c>
      <c r="I1903" s="36" t="str">
        <f>IF($A1903 = "", "",
IF(COUNTIF(MINIMUM_DAY_DATES[], Attendance!J1903) &gt; 0, VLOOKUP(Attendance!$G1903,MINIMUM_DAY_PERIOD_SCHEDULE[], 2,TRUE),
IF(COUNTIF(RALLY_DATES[], Attendance!J1903) &gt; 0, VLOOKUP(Attendance!$G1903,RALLY_PERIOD_SCHEDULE[], 2,TRUE),
IF(WEEKDAY(Attendance!$J1903) = 2,
       IF(COUNTIF(FINALS_WEEK_MONDAY_DATE[],Attendance!$J1903) &gt; 0, VLOOKUP(Attendance!$G1903,FINALS_WEEK_MONDAY_PERIOD_SCHEDULE[],2,TRUE),
       VLOOKUP(Attendance!$G1903,REGULAR_WEEK_SCHEDULE[],6,TRUE)),
IF(WEEKDAY($J1903) = 3,
       IF(COUNTIF(FINALS_WEEK_TUESDAY_DATE[],Attendance!$J1903) &gt; 0, VLOOKUP(Attendance!$G1903,FINALS_WEEK_TUESDAY_PERIOD_SCHEDULE[],2,TRUE),
       VLOOKUP(Attendance!$G1903,REGULAR_WEEK_SCHEDULE[[Tuesday]:[Period]],5,TRUE)),
IF(WEEKDAY(Attendance!$J1903) = 4,
        IF(COUNTIF(BLOCK_WEDNESDAY_DATES[],Attendance!$J1903) &gt; 0, VLOOKUP(Attendance!$G1903,BLOCK_WEDNESDAY_PERIOD_SCHEDULE[],2,TRUE),
        IF(COUNTIF(FINALS_WEEK_WEDNESDAY_DATE[],Attendance!$J1903) &gt; 0, VLOOKUP(Attendance!$G1903,FINALS_WEEK_WEDNESDAY_PERIOD_SCHEDULE[],2,TRUE),
       VLOOKUP(Attendance!$G1903,REGULAR_WEEK_SCHEDULE[[Wednesday]:[Period]],4,TRUE))),
IF(WEEKDAY($J1903) = 5,
       IF(COUNTIF(BLOCK_THURSDAY_DATES[],Attendance!$J1903) &gt; 0, VLOOKUP(Attendance!$G1903,BLOCK_THURSDAY_PERIOD_SCHEDULE[],2,TRUE),
       IF(COUNTIF(FINALS_WEEK_THURSDAY_DATE[],Attendance!$J1903) &gt; 0, VLOOKUP(Attendance!$G1903,FINALS_WEEK_THURSDAY_PERIOD_SCHEDULE[],2,TRUE),
       VLOOKUP(Attendance!$G1903,REGULAR_WEEK_SCHEDULE[[Thursday]:[Period]],3,TRUE))),
IF(WEEKDAY(Attendance!$J1903) = 6,
       IF(COUNTIF(FINALS_WEEK_FRIDAY_DATE[],Attendance!$J1903) &gt; 0, VLOOKUP(Attendance!$G1903,FINALS_WEEK_FRIDAY_PERIOD_SCHEDULE[],2,TRUE),
       VLOOKUP(Attendance!$G1903,REGULAR_WEEK_SCHEDULE[[Friday]:[Period]],2,TRUE))))))))))</f>
        <v/>
      </c>
      <c r="J1903" s="41" t="str">
        <f t="shared" ca="1" si="92"/>
        <v/>
      </c>
      <c r="K1903" s="41" t="str">
        <f>IF($A1903 &lt;&gt; "",VLOOKUP($A1903,'Student reference sheet'!$A$2:$V$2329, 7,FALSE), "")</f>
        <v/>
      </c>
      <c r="L1903" s="30" t="str">
        <f>IF($A1903 ="", "", VLOOKUP($A1903, 'Student reference sheet'!$A$2:$Z$2603,23,FALSE))</f>
        <v/>
      </c>
      <c r="M1903" s="30" t="str">
        <f>IF($A1903 ="", "", VLOOKUP($A1903, 'Student reference sheet'!$A$2:$Z$2603,24,FALSE))</f>
        <v/>
      </c>
      <c r="N1903" s="30" t="str">
        <f>IF($A1903 ="", "", VLOOKUP($A1903, 'Student reference sheet'!$A$2:$Z$2603,26,FALSE))</f>
        <v/>
      </c>
      <c r="O1903" s="30" t="str">
        <f>IF($A1903 ="", "", VLOOKUP($A1903, 'Student reference sheet'!$A$2:$Z$2603,25,FALSE))</f>
        <v/>
      </c>
      <c r="P1903" s="39" t="str">
        <f>IF($A1903 = "", "", IF(OR(VLOOKUP($A1903,'Student reference sheet'!$A$2:$V$2400,8,FALSE) = "R",  VLOOKUP($A1903,'Student reference sheet'!$A$2:$V$2400,8,FALSE) = "L"), "X", ""))</f>
        <v/>
      </c>
      <c r="Q1903" s="39" t="str">
        <f>IF($A1903 ="", "", VLOOKUP($A1903, 'Student reference sheet'!$A$2:$V$2603,22,FALSE))</f>
        <v/>
      </c>
      <c r="R1903" s="39" t="str">
        <f>IF($A1903 &lt;&gt; "",VLOOKUP($A1903,'Student reference sheet'!$A$2:$V$2329, 5,FALSE), "")</f>
        <v/>
      </c>
      <c r="S1903" s="39" t="str">
        <f>IF($A1903 &lt;&gt; "",VLOOKUP($A1903,'Student reference sheet'!$A$2:$V$2329, 6,FALSE), "")</f>
        <v/>
      </c>
      <c r="T1903" s="30" t="str">
        <f>IF($A1903 = "","",
IF(VLOOKUP($A1903,'Student reference sheet'!$A$2:$V$2329, 10,FALSE) = "Y", "Hispanic",
IF(VLOOKUP($A1903,'Student reference sheet'!$A$2:$V$2329,11,FALSE) &lt;&gt; "",
IF(VLOOKUP($A1903,'Student reference sheet'!$A$2:$V$2329,11,FALSE) = "UNK", "Unknown", VLOOKUP(VALUE(VLOOKUP($A1903,'Student reference sheet'!$A$2:$V$2329,11,FALSE)),'Ethnicity Reference'!$A$2:$B$22,2,FALSE)),
IF(VLOOKUP($A1903,'Student reference sheet'!$A$2:$V$2329,9,FALSE) &lt;&gt; "", VLOOKUP(VALUE(VLOOKUP($A1903,'Student reference sheet'!$A$2:$V$2329,9,FALSE)),'Ethnicity Reference'!$A$2:$B$22,2,FALSE),"Unknown"))))</f>
        <v/>
      </c>
      <c r="U1903" s="35"/>
    </row>
    <row r="1904" spans="1:21" ht="15.75">
      <c r="A1904" s="47"/>
      <c r="B1904" s="33"/>
      <c r="C1904" s="39" t="str">
        <f>IF($A1904 &lt;&gt; "",VLOOKUP($A1904,'Student reference sheet'!$A$2:$V$2329, 3,FALSE), "")</f>
        <v/>
      </c>
      <c r="D1904" s="39" t="str">
        <f>IF($A1904 &lt;&gt; "",VLOOKUP($A1904,'Student reference sheet'!$A$2:$V$2329, 2,FALSE), "")</f>
        <v/>
      </c>
      <c r="E1904" s="35"/>
      <c r="F1904" s="34"/>
      <c r="G1904" s="40" t="str">
        <f t="shared" ca="1" si="90"/>
        <v/>
      </c>
      <c r="H1904" s="40" t="str">
        <f t="shared" ca="1" si="91"/>
        <v/>
      </c>
      <c r="I1904" s="36" t="str">
        <f>IF($A1904 = "", "",
IF(COUNTIF(MINIMUM_DAY_DATES[], Attendance!J1904) &gt; 0, VLOOKUP(Attendance!$G1904,MINIMUM_DAY_PERIOD_SCHEDULE[], 2,TRUE),
IF(COUNTIF(RALLY_DATES[], Attendance!J1904) &gt; 0, VLOOKUP(Attendance!$G1904,RALLY_PERIOD_SCHEDULE[], 2,TRUE),
IF(WEEKDAY(Attendance!$J1904) = 2,
       IF(COUNTIF(FINALS_WEEK_MONDAY_DATE[],Attendance!$J1904) &gt; 0, VLOOKUP(Attendance!$G1904,FINALS_WEEK_MONDAY_PERIOD_SCHEDULE[],2,TRUE),
       VLOOKUP(Attendance!$G1904,REGULAR_WEEK_SCHEDULE[],6,TRUE)),
IF(WEEKDAY($J1904) = 3,
       IF(COUNTIF(FINALS_WEEK_TUESDAY_DATE[],Attendance!$J1904) &gt; 0, VLOOKUP(Attendance!$G1904,FINALS_WEEK_TUESDAY_PERIOD_SCHEDULE[],2,TRUE),
       VLOOKUP(Attendance!$G1904,REGULAR_WEEK_SCHEDULE[[Tuesday]:[Period]],5,TRUE)),
IF(WEEKDAY(Attendance!$J1904) = 4,
        IF(COUNTIF(BLOCK_WEDNESDAY_DATES[],Attendance!$J1904) &gt; 0, VLOOKUP(Attendance!$G1904,BLOCK_WEDNESDAY_PERIOD_SCHEDULE[],2,TRUE),
        IF(COUNTIF(FINALS_WEEK_WEDNESDAY_DATE[],Attendance!$J1904) &gt; 0, VLOOKUP(Attendance!$G1904,FINALS_WEEK_WEDNESDAY_PERIOD_SCHEDULE[],2,TRUE),
       VLOOKUP(Attendance!$G1904,REGULAR_WEEK_SCHEDULE[[Wednesday]:[Period]],4,TRUE))),
IF(WEEKDAY($J1904) = 5,
       IF(COUNTIF(BLOCK_THURSDAY_DATES[],Attendance!$J1904) &gt; 0, VLOOKUP(Attendance!$G1904,BLOCK_THURSDAY_PERIOD_SCHEDULE[],2,TRUE),
       IF(COUNTIF(FINALS_WEEK_THURSDAY_DATE[],Attendance!$J1904) &gt; 0, VLOOKUP(Attendance!$G1904,FINALS_WEEK_THURSDAY_PERIOD_SCHEDULE[],2,TRUE),
       VLOOKUP(Attendance!$G1904,REGULAR_WEEK_SCHEDULE[[Thursday]:[Period]],3,TRUE))),
IF(WEEKDAY(Attendance!$J1904) = 6,
       IF(COUNTIF(FINALS_WEEK_FRIDAY_DATE[],Attendance!$J1904) &gt; 0, VLOOKUP(Attendance!$G1904,FINALS_WEEK_FRIDAY_PERIOD_SCHEDULE[],2,TRUE),
       VLOOKUP(Attendance!$G1904,REGULAR_WEEK_SCHEDULE[[Friday]:[Period]],2,TRUE))))))))))</f>
        <v/>
      </c>
      <c r="J1904" s="41" t="str">
        <f t="shared" ca="1" si="92"/>
        <v/>
      </c>
      <c r="K1904" s="41" t="str">
        <f>IF($A1904 &lt;&gt; "",VLOOKUP($A1904,'Student reference sheet'!$A$2:$V$2329, 7,FALSE), "")</f>
        <v/>
      </c>
      <c r="L1904" s="30" t="str">
        <f>IF($A1904 ="", "", VLOOKUP($A1904, 'Student reference sheet'!$A$2:$Z$2603,23,FALSE))</f>
        <v/>
      </c>
      <c r="M1904" s="30" t="str">
        <f>IF($A1904 ="", "", VLOOKUP($A1904, 'Student reference sheet'!$A$2:$Z$2603,24,FALSE))</f>
        <v/>
      </c>
      <c r="N1904" s="30" t="str">
        <f>IF($A1904 ="", "", VLOOKUP($A1904, 'Student reference sheet'!$A$2:$Z$2603,26,FALSE))</f>
        <v/>
      </c>
      <c r="O1904" s="30" t="str">
        <f>IF($A1904 ="", "", VLOOKUP($A1904, 'Student reference sheet'!$A$2:$Z$2603,25,FALSE))</f>
        <v/>
      </c>
      <c r="P1904" s="39" t="str">
        <f>IF($A1904 = "", "", IF(OR(VLOOKUP($A1904,'Student reference sheet'!$A$2:$V$2400,8,FALSE) = "R",  VLOOKUP($A1904,'Student reference sheet'!$A$2:$V$2400,8,FALSE) = "L"), "X", ""))</f>
        <v/>
      </c>
      <c r="Q1904" s="39" t="str">
        <f>IF($A1904 ="", "", VLOOKUP($A1904, 'Student reference sheet'!$A$2:$V$2603,22,FALSE))</f>
        <v/>
      </c>
      <c r="R1904" s="39" t="str">
        <f>IF($A1904 &lt;&gt; "",VLOOKUP($A1904,'Student reference sheet'!$A$2:$V$2329, 5,FALSE), "")</f>
        <v/>
      </c>
      <c r="S1904" s="39" t="str">
        <f>IF($A1904 &lt;&gt; "",VLOOKUP($A1904,'Student reference sheet'!$A$2:$V$2329, 6,FALSE), "")</f>
        <v/>
      </c>
      <c r="T1904" s="30" t="str">
        <f>IF($A1904 = "","",
IF(VLOOKUP($A1904,'Student reference sheet'!$A$2:$V$2329, 10,FALSE) = "Y", "Hispanic",
IF(VLOOKUP($A1904,'Student reference sheet'!$A$2:$V$2329,11,FALSE) &lt;&gt; "",
IF(VLOOKUP($A1904,'Student reference sheet'!$A$2:$V$2329,11,FALSE) = "UNK", "Unknown", VLOOKUP(VALUE(VLOOKUP($A1904,'Student reference sheet'!$A$2:$V$2329,11,FALSE)),'Ethnicity Reference'!$A$2:$B$22,2,FALSE)),
IF(VLOOKUP($A1904,'Student reference sheet'!$A$2:$V$2329,9,FALSE) &lt;&gt; "", VLOOKUP(VALUE(VLOOKUP($A1904,'Student reference sheet'!$A$2:$V$2329,9,FALSE)),'Ethnicity Reference'!$A$2:$B$22,2,FALSE),"Unknown"))))</f>
        <v/>
      </c>
      <c r="U1904" s="35"/>
    </row>
    <row r="1905" spans="1:21" ht="15.75">
      <c r="A1905" s="47"/>
      <c r="B1905" s="33"/>
      <c r="C1905" s="39" t="str">
        <f>IF($A1905 &lt;&gt; "",VLOOKUP($A1905,'Student reference sheet'!$A$2:$V$2329, 3,FALSE), "")</f>
        <v/>
      </c>
      <c r="D1905" s="39" t="str">
        <f>IF($A1905 &lt;&gt; "",VLOOKUP($A1905,'Student reference sheet'!$A$2:$V$2329, 2,FALSE), "")</f>
        <v/>
      </c>
      <c r="E1905" s="35"/>
      <c r="F1905" s="34"/>
      <c r="G1905" s="40" t="str">
        <f t="shared" ca="1" si="90"/>
        <v/>
      </c>
      <c r="H1905" s="40" t="str">
        <f t="shared" ca="1" si="91"/>
        <v/>
      </c>
      <c r="I1905" s="36" t="str">
        <f>IF($A1905 = "", "",
IF(COUNTIF(MINIMUM_DAY_DATES[], Attendance!J1905) &gt; 0, VLOOKUP(Attendance!$G1905,MINIMUM_DAY_PERIOD_SCHEDULE[], 2,TRUE),
IF(COUNTIF(RALLY_DATES[], Attendance!J1905) &gt; 0, VLOOKUP(Attendance!$G1905,RALLY_PERIOD_SCHEDULE[], 2,TRUE),
IF(WEEKDAY(Attendance!$J1905) = 2,
       IF(COUNTIF(FINALS_WEEK_MONDAY_DATE[],Attendance!$J1905) &gt; 0, VLOOKUP(Attendance!$G1905,FINALS_WEEK_MONDAY_PERIOD_SCHEDULE[],2,TRUE),
       VLOOKUP(Attendance!$G1905,REGULAR_WEEK_SCHEDULE[],6,TRUE)),
IF(WEEKDAY($J1905) = 3,
       IF(COUNTIF(FINALS_WEEK_TUESDAY_DATE[],Attendance!$J1905) &gt; 0, VLOOKUP(Attendance!$G1905,FINALS_WEEK_TUESDAY_PERIOD_SCHEDULE[],2,TRUE),
       VLOOKUP(Attendance!$G1905,REGULAR_WEEK_SCHEDULE[[Tuesday]:[Period]],5,TRUE)),
IF(WEEKDAY(Attendance!$J1905) = 4,
        IF(COUNTIF(BLOCK_WEDNESDAY_DATES[],Attendance!$J1905) &gt; 0, VLOOKUP(Attendance!$G1905,BLOCK_WEDNESDAY_PERIOD_SCHEDULE[],2,TRUE),
        IF(COUNTIF(FINALS_WEEK_WEDNESDAY_DATE[],Attendance!$J1905) &gt; 0, VLOOKUP(Attendance!$G1905,FINALS_WEEK_WEDNESDAY_PERIOD_SCHEDULE[],2,TRUE),
       VLOOKUP(Attendance!$G1905,REGULAR_WEEK_SCHEDULE[[Wednesday]:[Period]],4,TRUE))),
IF(WEEKDAY($J1905) = 5,
       IF(COUNTIF(BLOCK_THURSDAY_DATES[],Attendance!$J1905) &gt; 0, VLOOKUP(Attendance!$G1905,BLOCK_THURSDAY_PERIOD_SCHEDULE[],2,TRUE),
       IF(COUNTIF(FINALS_WEEK_THURSDAY_DATE[],Attendance!$J1905) &gt; 0, VLOOKUP(Attendance!$G1905,FINALS_WEEK_THURSDAY_PERIOD_SCHEDULE[],2,TRUE),
       VLOOKUP(Attendance!$G1905,REGULAR_WEEK_SCHEDULE[[Thursday]:[Period]],3,TRUE))),
IF(WEEKDAY(Attendance!$J1905) = 6,
       IF(COUNTIF(FINALS_WEEK_FRIDAY_DATE[],Attendance!$J1905) &gt; 0, VLOOKUP(Attendance!$G1905,FINALS_WEEK_FRIDAY_PERIOD_SCHEDULE[],2,TRUE),
       VLOOKUP(Attendance!$G1905,REGULAR_WEEK_SCHEDULE[[Friday]:[Period]],2,TRUE))))))))))</f>
        <v/>
      </c>
      <c r="J1905" s="41" t="str">
        <f t="shared" ca="1" si="92"/>
        <v/>
      </c>
      <c r="K1905" s="41" t="str">
        <f>IF($A1905 &lt;&gt; "",VLOOKUP($A1905,'Student reference sheet'!$A$2:$V$2329, 7,FALSE), "")</f>
        <v/>
      </c>
      <c r="L1905" s="30" t="str">
        <f>IF($A1905 ="", "", VLOOKUP($A1905, 'Student reference sheet'!$A$2:$Z$2603,23,FALSE))</f>
        <v/>
      </c>
      <c r="M1905" s="30" t="str">
        <f>IF($A1905 ="", "", VLOOKUP($A1905, 'Student reference sheet'!$A$2:$Z$2603,24,FALSE))</f>
        <v/>
      </c>
      <c r="N1905" s="30" t="str">
        <f>IF($A1905 ="", "", VLOOKUP($A1905, 'Student reference sheet'!$A$2:$Z$2603,26,FALSE))</f>
        <v/>
      </c>
      <c r="O1905" s="30" t="str">
        <f>IF($A1905 ="", "", VLOOKUP($A1905, 'Student reference sheet'!$A$2:$Z$2603,25,FALSE))</f>
        <v/>
      </c>
      <c r="P1905" s="39" t="str">
        <f>IF($A1905 = "", "", IF(OR(VLOOKUP($A1905,'Student reference sheet'!$A$2:$V$2400,8,FALSE) = "R",  VLOOKUP($A1905,'Student reference sheet'!$A$2:$V$2400,8,FALSE) = "L"), "X", ""))</f>
        <v/>
      </c>
      <c r="Q1905" s="39" t="str">
        <f>IF($A1905 ="", "", VLOOKUP($A1905, 'Student reference sheet'!$A$2:$V$2603,22,FALSE))</f>
        <v/>
      </c>
      <c r="R1905" s="39" t="str">
        <f>IF($A1905 &lt;&gt; "",VLOOKUP($A1905,'Student reference sheet'!$A$2:$V$2329, 5,FALSE), "")</f>
        <v/>
      </c>
      <c r="S1905" s="39" t="str">
        <f>IF($A1905 &lt;&gt; "",VLOOKUP($A1905,'Student reference sheet'!$A$2:$V$2329, 6,FALSE), "")</f>
        <v/>
      </c>
      <c r="T1905" s="30" t="str">
        <f>IF($A1905 = "","",
IF(VLOOKUP($A1905,'Student reference sheet'!$A$2:$V$2329, 10,FALSE) = "Y", "Hispanic",
IF(VLOOKUP($A1905,'Student reference sheet'!$A$2:$V$2329,11,FALSE) &lt;&gt; "",
IF(VLOOKUP($A1905,'Student reference sheet'!$A$2:$V$2329,11,FALSE) = "UNK", "Unknown", VLOOKUP(VALUE(VLOOKUP($A1905,'Student reference sheet'!$A$2:$V$2329,11,FALSE)),'Ethnicity Reference'!$A$2:$B$22,2,FALSE)),
IF(VLOOKUP($A1905,'Student reference sheet'!$A$2:$V$2329,9,FALSE) &lt;&gt; "", VLOOKUP(VALUE(VLOOKUP($A1905,'Student reference sheet'!$A$2:$V$2329,9,FALSE)),'Ethnicity Reference'!$A$2:$B$22,2,FALSE),"Unknown"))))</f>
        <v/>
      </c>
      <c r="U1905" s="35"/>
    </row>
    <row r="1906" spans="1:21" ht="15.75">
      <c r="A1906" s="47"/>
      <c r="B1906" s="33"/>
      <c r="C1906" s="39" t="str">
        <f>IF($A1906 &lt;&gt; "",VLOOKUP($A1906,'Student reference sheet'!$A$2:$V$2329, 3,FALSE), "")</f>
        <v/>
      </c>
      <c r="D1906" s="39" t="str">
        <f>IF($A1906 &lt;&gt; "",VLOOKUP($A1906,'Student reference sheet'!$A$2:$V$2329, 2,FALSE), "")</f>
        <v/>
      </c>
      <c r="E1906" s="35"/>
      <c r="F1906" s="34"/>
      <c r="G1906" s="40" t="str">
        <f t="shared" ca="1" si="90"/>
        <v/>
      </c>
      <c r="H1906" s="40" t="str">
        <f t="shared" ca="1" si="91"/>
        <v/>
      </c>
      <c r="I1906" s="36" t="str">
        <f>IF($A1906 = "", "",
IF(COUNTIF(MINIMUM_DAY_DATES[], Attendance!J1906) &gt; 0, VLOOKUP(Attendance!$G1906,MINIMUM_DAY_PERIOD_SCHEDULE[], 2,TRUE),
IF(COUNTIF(RALLY_DATES[], Attendance!J1906) &gt; 0, VLOOKUP(Attendance!$G1906,RALLY_PERIOD_SCHEDULE[], 2,TRUE),
IF(WEEKDAY(Attendance!$J1906) = 2,
       IF(COUNTIF(FINALS_WEEK_MONDAY_DATE[],Attendance!$J1906) &gt; 0, VLOOKUP(Attendance!$G1906,FINALS_WEEK_MONDAY_PERIOD_SCHEDULE[],2,TRUE),
       VLOOKUP(Attendance!$G1906,REGULAR_WEEK_SCHEDULE[],6,TRUE)),
IF(WEEKDAY($J1906) = 3,
       IF(COUNTIF(FINALS_WEEK_TUESDAY_DATE[],Attendance!$J1906) &gt; 0, VLOOKUP(Attendance!$G1906,FINALS_WEEK_TUESDAY_PERIOD_SCHEDULE[],2,TRUE),
       VLOOKUP(Attendance!$G1906,REGULAR_WEEK_SCHEDULE[[Tuesday]:[Period]],5,TRUE)),
IF(WEEKDAY(Attendance!$J1906) = 4,
        IF(COUNTIF(BLOCK_WEDNESDAY_DATES[],Attendance!$J1906) &gt; 0, VLOOKUP(Attendance!$G1906,BLOCK_WEDNESDAY_PERIOD_SCHEDULE[],2,TRUE),
        IF(COUNTIF(FINALS_WEEK_WEDNESDAY_DATE[],Attendance!$J1906) &gt; 0, VLOOKUP(Attendance!$G1906,FINALS_WEEK_WEDNESDAY_PERIOD_SCHEDULE[],2,TRUE),
       VLOOKUP(Attendance!$G1906,REGULAR_WEEK_SCHEDULE[[Wednesday]:[Period]],4,TRUE))),
IF(WEEKDAY($J1906) = 5,
       IF(COUNTIF(BLOCK_THURSDAY_DATES[],Attendance!$J1906) &gt; 0, VLOOKUP(Attendance!$G1906,BLOCK_THURSDAY_PERIOD_SCHEDULE[],2,TRUE),
       IF(COUNTIF(FINALS_WEEK_THURSDAY_DATE[],Attendance!$J1906) &gt; 0, VLOOKUP(Attendance!$G1906,FINALS_WEEK_THURSDAY_PERIOD_SCHEDULE[],2,TRUE),
       VLOOKUP(Attendance!$G1906,REGULAR_WEEK_SCHEDULE[[Thursday]:[Period]],3,TRUE))),
IF(WEEKDAY(Attendance!$J1906) = 6,
       IF(COUNTIF(FINALS_WEEK_FRIDAY_DATE[],Attendance!$J1906) &gt; 0, VLOOKUP(Attendance!$G1906,FINALS_WEEK_FRIDAY_PERIOD_SCHEDULE[],2,TRUE),
       VLOOKUP(Attendance!$G1906,REGULAR_WEEK_SCHEDULE[[Friday]:[Period]],2,TRUE))))))))))</f>
        <v/>
      </c>
      <c r="J1906" s="41" t="str">
        <f t="shared" ca="1" si="92"/>
        <v/>
      </c>
      <c r="K1906" s="41" t="str">
        <f>IF($A1906 &lt;&gt; "",VLOOKUP($A1906,'Student reference sheet'!$A$2:$V$2329, 7,FALSE), "")</f>
        <v/>
      </c>
      <c r="L1906" s="30" t="str">
        <f>IF($A1906 ="", "", VLOOKUP($A1906, 'Student reference sheet'!$A$2:$Z$2603,23,FALSE))</f>
        <v/>
      </c>
      <c r="M1906" s="30" t="str">
        <f>IF($A1906 ="", "", VLOOKUP($A1906, 'Student reference sheet'!$A$2:$Z$2603,24,FALSE))</f>
        <v/>
      </c>
      <c r="N1906" s="30" t="str">
        <f>IF($A1906 ="", "", VLOOKUP($A1906, 'Student reference sheet'!$A$2:$Z$2603,26,FALSE))</f>
        <v/>
      </c>
      <c r="O1906" s="30" t="str">
        <f>IF($A1906 ="", "", VLOOKUP($A1906, 'Student reference sheet'!$A$2:$Z$2603,25,FALSE))</f>
        <v/>
      </c>
      <c r="P1906" s="39" t="str">
        <f>IF($A1906 = "", "", IF(OR(VLOOKUP($A1906,'Student reference sheet'!$A$2:$V$2400,8,FALSE) = "R",  VLOOKUP($A1906,'Student reference sheet'!$A$2:$V$2400,8,FALSE) = "L"), "X", ""))</f>
        <v/>
      </c>
      <c r="Q1906" s="39" t="str">
        <f>IF($A1906 ="", "", VLOOKUP($A1906, 'Student reference sheet'!$A$2:$V$2603,22,FALSE))</f>
        <v/>
      </c>
      <c r="R1906" s="39" t="str">
        <f>IF($A1906 &lt;&gt; "",VLOOKUP($A1906,'Student reference sheet'!$A$2:$V$2329, 5,FALSE), "")</f>
        <v/>
      </c>
      <c r="S1906" s="39" t="str">
        <f>IF($A1906 &lt;&gt; "",VLOOKUP($A1906,'Student reference sheet'!$A$2:$V$2329, 6,FALSE), "")</f>
        <v/>
      </c>
      <c r="T1906" s="30" t="str">
        <f>IF($A1906 = "","",
IF(VLOOKUP($A1906,'Student reference sheet'!$A$2:$V$2329, 10,FALSE) = "Y", "Hispanic",
IF(VLOOKUP($A1906,'Student reference sheet'!$A$2:$V$2329,11,FALSE) &lt;&gt; "",
IF(VLOOKUP($A1906,'Student reference sheet'!$A$2:$V$2329,11,FALSE) = "UNK", "Unknown", VLOOKUP(VALUE(VLOOKUP($A1906,'Student reference sheet'!$A$2:$V$2329,11,FALSE)),'Ethnicity Reference'!$A$2:$B$22,2,FALSE)),
IF(VLOOKUP($A1906,'Student reference sheet'!$A$2:$V$2329,9,FALSE) &lt;&gt; "", VLOOKUP(VALUE(VLOOKUP($A1906,'Student reference sheet'!$A$2:$V$2329,9,FALSE)),'Ethnicity Reference'!$A$2:$B$22,2,FALSE),"Unknown"))))</f>
        <v/>
      </c>
      <c r="U1906" s="35"/>
    </row>
    <row r="1907" spans="1:21" ht="15.75">
      <c r="A1907" s="47"/>
      <c r="B1907" s="33"/>
      <c r="C1907" s="39" t="str">
        <f>IF($A1907 &lt;&gt; "",VLOOKUP($A1907,'Student reference sheet'!$A$2:$V$2329, 3,FALSE), "")</f>
        <v/>
      </c>
      <c r="D1907" s="39" t="str">
        <f>IF($A1907 &lt;&gt; "",VLOOKUP($A1907,'Student reference sheet'!$A$2:$V$2329, 2,FALSE), "")</f>
        <v/>
      </c>
      <c r="E1907" s="35"/>
      <c r="F1907" s="34"/>
      <c r="G1907" s="40" t="str">
        <f t="shared" ca="1" si="90"/>
        <v/>
      </c>
      <c r="H1907" s="40" t="str">
        <f t="shared" ca="1" si="91"/>
        <v/>
      </c>
      <c r="I1907" s="36" t="str">
        <f>IF($A1907 = "", "",
IF(COUNTIF(MINIMUM_DAY_DATES[], Attendance!J1907) &gt; 0, VLOOKUP(Attendance!$G1907,MINIMUM_DAY_PERIOD_SCHEDULE[], 2,TRUE),
IF(COUNTIF(RALLY_DATES[], Attendance!J1907) &gt; 0, VLOOKUP(Attendance!$G1907,RALLY_PERIOD_SCHEDULE[], 2,TRUE),
IF(WEEKDAY(Attendance!$J1907) = 2,
       IF(COUNTIF(FINALS_WEEK_MONDAY_DATE[],Attendance!$J1907) &gt; 0, VLOOKUP(Attendance!$G1907,FINALS_WEEK_MONDAY_PERIOD_SCHEDULE[],2,TRUE),
       VLOOKUP(Attendance!$G1907,REGULAR_WEEK_SCHEDULE[],6,TRUE)),
IF(WEEKDAY($J1907) = 3,
       IF(COUNTIF(FINALS_WEEK_TUESDAY_DATE[],Attendance!$J1907) &gt; 0, VLOOKUP(Attendance!$G1907,FINALS_WEEK_TUESDAY_PERIOD_SCHEDULE[],2,TRUE),
       VLOOKUP(Attendance!$G1907,REGULAR_WEEK_SCHEDULE[[Tuesday]:[Period]],5,TRUE)),
IF(WEEKDAY(Attendance!$J1907) = 4,
        IF(COUNTIF(BLOCK_WEDNESDAY_DATES[],Attendance!$J1907) &gt; 0, VLOOKUP(Attendance!$G1907,BLOCK_WEDNESDAY_PERIOD_SCHEDULE[],2,TRUE),
        IF(COUNTIF(FINALS_WEEK_WEDNESDAY_DATE[],Attendance!$J1907) &gt; 0, VLOOKUP(Attendance!$G1907,FINALS_WEEK_WEDNESDAY_PERIOD_SCHEDULE[],2,TRUE),
       VLOOKUP(Attendance!$G1907,REGULAR_WEEK_SCHEDULE[[Wednesday]:[Period]],4,TRUE))),
IF(WEEKDAY($J1907) = 5,
       IF(COUNTIF(BLOCK_THURSDAY_DATES[],Attendance!$J1907) &gt; 0, VLOOKUP(Attendance!$G1907,BLOCK_THURSDAY_PERIOD_SCHEDULE[],2,TRUE),
       IF(COUNTIF(FINALS_WEEK_THURSDAY_DATE[],Attendance!$J1907) &gt; 0, VLOOKUP(Attendance!$G1907,FINALS_WEEK_THURSDAY_PERIOD_SCHEDULE[],2,TRUE),
       VLOOKUP(Attendance!$G1907,REGULAR_WEEK_SCHEDULE[[Thursday]:[Period]],3,TRUE))),
IF(WEEKDAY(Attendance!$J1907) = 6,
       IF(COUNTIF(FINALS_WEEK_FRIDAY_DATE[],Attendance!$J1907) &gt; 0, VLOOKUP(Attendance!$G1907,FINALS_WEEK_FRIDAY_PERIOD_SCHEDULE[],2,TRUE),
       VLOOKUP(Attendance!$G1907,REGULAR_WEEK_SCHEDULE[[Friday]:[Period]],2,TRUE))))))))))</f>
        <v/>
      </c>
      <c r="J1907" s="41" t="str">
        <f t="shared" ca="1" si="92"/>
        <v/>
      </c>
      <c r="K1907" s="41" t="str">
        <f>IF($A1907 &lt;&gt; "",VLOOKUP($A1907,'Student reference sheet'!$A$2:$V$2329, 7,FALSE), "")</f>
        <v/>
      </c>
      <c r="L1907" s="30" t="str">
        <f>IF($A1907 ="", "", VLOOKUP($A1907, 'Student reference sheet'!$A$2:$Z$2603,23,FALSE))</f>
        <v/>
      </c>
      <c r="M1907" s="30" t="str">
        <f>IF($A1907 ="", "", VLOOKUP($A1907, 'Student reference sheet'!$A$2:$Z$2603,24,FALSE))</f>
        <v/>
      </c>
      <c r="N1907" s="30" t="str">
        <f>IF($A1907 ="", "", VLOOKUP($A1907, 'Student reference sheet'!$A$2:$Z$2603,26,FALSE))</f>
        <v/>
      </c>
      <c r="O1907" s="30" t="str">
        <f>IF($A1907 ="", "", VLOOKUP($A1907, 'Student reference sheet'!$A$2:$Z$2603,25,FALSE))</f>
        <v/>
      </c>
      <c r="P1907" s="39" t="str">
        <f>IF($A1907 = "", "", IF(OR(VLOOKUP($A1907,'Student reference sheet'!$A$2:$V$2400,8,FALSE) = "R",  VLOOKUP($A1907,'Student reference sheet'!$A$2:$V$2400,8,FALSE) = "L"), "X", ""))</f>
        <v/>
      </c>
      <c r="Q1907" s="39" t="str">
        <f>IF($A1907 ="", "", VLOOKUP($A1907, 'Student reference sheet'!$A$2:$V$2603,22,FALSE))</f>
        <v/>
      </c>
      <c r="R1907" s="39" t="str">
        <f>IF($A1907 &lt;&gt; "",VLOOKUP($A1907,'Student reference sheet'!$A$2:$V$2329, 5,FALSE), "")</f>
        <v/>
      </c>
      <c r="S1907" s="39" t="str">
        <f>IF($A1907 &lt;&gt; "",VLOOKUP($A1907,'Student reference sheet'!$A$2:$V$2329, 6,FALSE), "")</f>
        <v/>
      </c>
      <c r="T1907" s="30" t="str">
        <f>IF($A1907 = "","",
IF(VLOOKUP($A1907,'Student reference sheet'!$A$2:$V$2329, 10,FALSE) = "Y", "Hispanic",
IF(VLOOKUP($A1907,'Student reference sheet'!$A$2:$V$2329,11,FALSE) &lt;&gt; "",
IF(VLOOKUP($A1907,'Student reference sheet'!$A$2:$V$2329,11,FALSE) = "UNK", "Unknown", VLOOKUP(VALUE(VLOOKUP($A1907,'Student reference sheet'!$A$2:$V$2329,11,FALSE)),'Ethnicity Reference'!$A$2:$B$22,2,FALSE)),
IF(VLOOKUP($A1907,'Student reference sheet'!$A$2:$V$2329,9,FALSE) &lt;&gt; "", VLOOKUP(VALUE(VLOOKUP($A1907,'Student reference sheet'!$A$2:$V$2329,9,FALSE)),'Ethnicity Reference'!$A$2:$B$22,2,FALSE),"Unknown"))))</f>
        <v/>
      </c>
      <c r="U1907" s="35"/>
    </row>
    <row r="1908" spans="1:21" ht="15.75">
      <c r="A1908" s="47"/>
      <c r="B1908" s="33"/>
      <c r="C1908" s="39" t="str">
        <f>IF($A1908 &lt;&gt; "",VLOOKUP($A1908,'Student reference sheet'!$A$2:$V$2329, 3,FALSE), "")</f>
        <v/>
      </c>
      <c r="D1908" s="39" t="str">
        <f>IF($A1908 &lt;&gt; "",VLOOKUP($A1908,'Student reference sheet'!$A$2:$V$2329, 2,FALSE), "")</f>
        <v/>
      </c>
      <c r="E1908" s="35"/>
      <c r="F1908" s="34"/>
      <c r="G1908" s="40" t="str">
        <f t="shared" ca="1" si="90"/>
        <v/>
      </c>
      <c r="H1908" s="40" t="str">
        <f t="shared" ca="1" si="91"/>
        <v/>
      </c>
      <c r="I1908" s="36" t="str">
        <f>IF($A1908 = "", "",
IF(COUNTIF(MINIMUM_DAY_DATES[], Attendance!J1908) &gt; 0, VLOOKUP(Attendance!$G1908,MINIMUM_DAY_PERIOD_SCHEDULE[], 2,TRUE),
IF(COUNTIF(RALLY_DATES[], Attendance!J1908) &gt; 0, VLOOKUP(Attendance!$G1908,RALLY_PERIOD_SCHEDULE[], 2,TRUE),
IF(WEEKDAY(Attendance!$J1908) = 2,
       IF(COUNTIF(FINALS_WEEK_MONDAY_DATE[],Attendance!$J1908) &gt; 0, VLOOKUP(Attendance!$G1908,FINALS_WEEK_MONDAY_PERIOD_SCHEDULE[],2,TRUE),
       VLOOKUP(Attendance!$G1908,REGULAR_WEEK_SCHEDULE[],6,TRUE)),
IF(WEEKDAY($J1908) = 3,
       IF(COUNTIF(FINALS_WEEK_TUESDAY_DATE[],Attendance!$J1908) &gt; 0, VLOOKUP(Attendance!$G1908,FINALS_WEEK_TUESDAY_PERIOD_SCHEDULE[],2,TRUE),
       VLOOKUP(Attendance!$G1908,REGULAR_WEEK_SCHEDULE[[Tuesday]:[Period]],5,TRUE)),
IF(WEEKDAY(Attendance!$J1908) = 4,
        IF(COUNTIF(BLOCK_WEDNESDAY_DATES[],Attendance!$J1908) &gt; 0, VLOOKUP(Attendance!$G1908,BLOCK_WEDNESDAY_PERIOD_SCHEDULE[],2,TRUE),
        IF(COUNTIF(FINALS_WEEK_WEDNESDAY_DATE[],Attendance!$J1908) &gt; 0, VLOOKUP(Attendance!$G1908,FINALS_WEEK_WEDNESDAY_PERIOD_SCHEDULE[],2,TRUE),
       VLOOKUP(Attendance!$G1908,REGULAR_WEEK_SCHEDULE[[Wednesday]:[Period]],4,TRUE))),
IF(WEEKDAY($J1908) = 5,
       IF(COUNTIF(BLOCK_THURSDAY_DATES[],Attendance!$J1908) &gt; 0, VLOOKUP(Attendance!$G1908,BLOCK_THURSDAY_PERIOD_SCHEDULE[],2,TRUE),
       IF(COUNTIF(FINALS_WEEK_THURSDAY_DATE[],Attendance!$J1908) &gt; 0, VLOOKUP(Attendance!$G1908,FINALS_WEEK_THURSDAY_PERIOD_SCHEDULE[],2,TRUE),
       VLOOKUP(Attendance!$G1908,REGULAR_WEEK_SCHEDULE[[Thursday]:[Period]],3,TRUE))),
IF(WEEKDAY(Attendance!$J1908) = 6,
       IF(COUNTIF(FINALS_WEEK_FRIDAY_DATE[],Attendance!$J1908) &gt; 0, VLOOKUP(Attendance!$G1908,FINALS_WEEK_FRIDAY_PERIOD_SCHEDULE[],2,TRUE),
       VLOOKUP(Attendance!$G1908,REGULAR_WEEK_SCHEDULE[[Friday]:[Period]],2,TRUE))))))))))</f>
        <v/>
      </c>
      <c r="J1908" s="41" t="str">
        <f t="shared" ca="1" si="92"/>
        <v/>
      </c>
      <c r="K1908" s="41" t="str">
        <f>IF($A1908 &lt;&gt; "",VLOOKUP($A1908,'Student reference sheet'!$A$2:$V$2329, 7,FALSE), "")</f>
        <v/>
      </c>
      <c r="L1908" s="30" t="str">
        <f>IF($A1908 ="", "", VLOOKUP($A1908, 'Student reference sheet'!$A$2:$Z$2603,23,FALSE))</f>
        <v/>
      </c>
      <c r="M1908" s="30" t="str">
        <f>IF($A1908 ="", "", VLOOKUP($A1908, 'Student reference sheet'!$A$2:$Z$2603,24,FALSE))</f>
        <v/>
      </c>
      <c r="N1908" s="30" t="str">
        <f>IF($A1908 ="", "", VLOOKUP($A1908, 'Student reference sheet'!$A$2:$Z$2603,26,FALSE))</f>
        <v/>
      </c>
      <c r="O1908" s="30" t="str">
        <f>IF($A1908 ="", "", VLOOKUP($A1908, 'Student reference sheet'!$A$2:$Z$2603,25,FALSE))</f>
        <v/>
      </c>
      <c r="P1908" s="39" t="str">
        <f>IF($A1908 = "", "", IF(OR(VLOOKUP($A1908,'Student reference sheet'!$A$2:$V$2400,8,FALSE) = "R",  VLOOKUP($A1908,'Student reference sheet'!$A$2:$V$2400,8,FALSE) = "L"), "X", ""))</f>
        <v/>
      </c>
      <c r="Q1908" s="39" t="str">
        <f>IF($A1908 ="", "", VLOOKUP($A1908, 'Student reference sheet'!$A$2:$V$2603,22,FALSE))</f>
        <v/>
      </c>
      <c r="R1908" s="39" t="str">
        <f>IF($A1908 &lt;&gt; "",VLOOKUP($A1908,'Student reference sheet'!$A$2:$V$2329, 5,FALSE), "")</f>
        <v/>
      </c>
      <c r="S1908" s="39" t="str">
        <f>IF($A1908 &lt;&gt; "",VLOOKUP($A1908,'Student reference sheet'!$A$2:$V$2329, 6,FALSE), "")</f>
        <v/>
      </c>
      <c r="T1908" s="30" t="str">
        <f>IF($A1908 = "","",
IF(VLOOKUP($A1908,'Student reference sheet'!$A$2:$V$2329, 10,FALSE) = "Y", "Hispanic",
IF(VLOOKUP($A1908,'Student reference sheet'!$A$2:$V$2329,11,FALSE) &lt;&gt; "",
IF(VLOOKUP($A1908,'Student reference sheet'!$A$2:$V$2329,11,FALSE) = "UNK", "Unknown", VLOOKUP(VALUE(VLOOKUP($A1908,'Student reference sheet'!$A$2:$V$2329,11,FALSE)),'Ethnicity Reference'!$A$2:$B$22,2,FALSE)),
IF(VLOOKUP($A1908,'Student reference sheet'!$A$2:$V$2329,9,FALSE) &lt;&gt; "", VLOOKUP(VALUE(VLOOKUP($A1908,'Student reference sheet'!$A$2:$V$2329,9,FALSE)),'Ethnicity Reference'!$A$2:$B$22,2,FALSE),"Unknown"))))</f>
        <v/>
      </c>
      <c r="U1908" s="35"/>
    </row>
    <row r="1909" spans="1:21" ht="15.75">
      <c r="A1909" s="47"/>
      <c r="B1909" s="33"/>
      <c r="C1909" s="39" t="str">
        <f>IF($A1909 &lt;&gt; "",VLOOKUP($A1909,'Student reference sheet'!$A$2:$V$2329, 3,FALSE), "")</f>
        <v/>
      </c>
      <c r="D1909" s="39" t="str">
        <f>IF($A1909 &lt;&gt; "",VLOOKUP($A1909,'Student reference sheet'!$A$2:$V$2329, 2,FALSE), "")</f>
        <v/>
      </c>
      <c r="E1909" s="35"/>
      <c r="F1909" s="34"/>
      <c r="G1909" s="40" t="str">
        <f t="shared" ca="1" si="90"/>
        <v/>
      </c>
      <c r="H1909" s="40" t="str">
        <f t="shared" ca="1" si="91"/>
        <v/>
      </c>
      <c r="I1909" s="36" t="str">
        <f>IF($A1909 = "", "",
IF(COUNTIF(MINIMUM_DAY_DATES[], Attendance!J1909) &gt; 0, VLOOKUP(Attendance!$G1909,MINIMUM_DAY_PERIOD_SCHEDULE[], 2,TRUE),
IF(COUNTIF(RALLY_DATES[], Attendance!J1909) &gt; 0, VLOOKUP(Attendance!$G1909,RALLY_PERIOD_SCHEDULE[], 2,TRUE),
IF(WEEKDAY(Attendance!$J1909) = 2,
       IF(COUNTIF(FINALS_WEEK_MONDAY_DATE[],Attendance!$J1909) &gt; 0, VLOOKUP(Attendance!$G1909,FINALS_WEEK_MONDAY_PERIOD_SCHEDULE[],2,TRUE),
       VLOOKUP(Attendance!$G1909,REGULAR_WEEK_SCHEDULE[],6,TRUE)),
IF(WEEKDAY($J1909) = 3,
       IF(COUNTIF(FINALS_WEEK_TUESDAY_DATE[],Attendance!$J1909) &gt; 0, VLOOKUP(Attendance!$G1909,FINALS_WEEK_TUESDAY_PERIOD_SCHEDULE[],2,TRUE),
       VLOOKUP(Attendance!$G1909,REGULAR_WEEK_SCHEDULE[[Tuesday]:[Period]],5,TRUE)),
IF(WEEKDAY(Attendance!$J1909) = 4,
        IF(COUNTIF(BLOCK_WEDNESDAY_DATES[],Attendance!$J1909) &gt; 0, VLOOKUP(Attendance!$G1909,BLOCK_WEDNESDAY_PERIOD_SCHEDULE[],2,TRUE),
        IF(COUNTIF(FINALS_WEEK_WEDNESDAY_DATE[],Attendance!$J1909) &gt; 0, VLOOKUP(Attendance!$G1909,FINALS_WEEK_WEDNESDAY_PERIOD_SCHEDULE[],2,TRUE),
       VLOOKUP(Attendance!$G1909,REGULAR_WEEK_SCHEDULE[[Wednesday]:[Period]],4,TRUE))),
IF(WEEKDAY($J1909) = 5,
       IF(COUNTIF(BLOCK_THURSDAY_DATES[],Attendance!$J1909) &gt; 0, VLOOKUP(Attendance!$G1909,BLOCK_THURSDAY_PERIOD_SCHEDULE[],2,TRUE),
       IF(COUNTIF(FINALS_WEEK_THURSDAY_DATE[],Attendance!$J1909) &gt; 0, VLOOKUP(Attendance!$G1909,FINALS_WEEK_THURSDAY_PERIOD_SCHEDULE[],2,TRUE),
       VLOOKUP(Attendance!$G1909,REGULAR_WEEK_SCHEDULE[[Thursday]:[Period]],3,TRUE))),
IF(WEEKDAY(Attendance!$J1909) = 6,
       IF(COUNTIF(FINALS_WEEK_FRIDAY_DATE[],Attendance!$J1909) &gt; 0, VLOOKUP(Attendance!$G1909,FINALS_WEEK_FRIDAY_PERIOD_SCHEDULE[],2,TRUE),
       VLOOKUP(Attendance!$G1909,REGULAR_WEEK_SCHEDULE[[Friday]:[Period]],2,TRUE))))))))))</f>
        <v/>
      </c>
      <c r="J1909" s="41" t="str">
        <f t="shared" ca="1" si="92"/>
        <v/>
      </c>
      <c r="K1909" s="41" t="str">
        <f>IF($A1909 &lt;&gt; "",VLOOKUP($A1909,'Student reference sheet'!$A$2:$V$2329, 7,FALSE), "")</f>
        <v/>
      </c>
      <c r="L1909" s="30" t="str">
        <f>IF($A1909 ="", "", VLOOKUP($A1909, 'Student reference sheet'!$A$2:$Z$2603,23,FALSE))</f>
        <v/>
      </c>
      <c r="M1909" s="30" t="str">
        <f>IF($A1909 ="", "", VLOOKUP($A1909, 'Student reference sheet'!$A$2:$Z$2603,24,FALSE))</f>
        <v/>
      </c>
      <c r="N1909" s="30" t="str">
        <f>IF($A1909 ="", "", VLOOKUP($A1909, 'Student reference sheet'!$A$2:$Z$2603,26,FALSE))</f>
        <v/>
      </c>
      <c r="O1909" s="30" t="str">
        <f>IF($A1909 ="", "", VLOOKUP($A1909, 'Student reference sheet'!$A$2:$Z$2603,25,FALSE))</f>
        <v/>
      </c>
      <c r="P1909" s="39" t="str">
        <f>IF($A1909 = "", "", IF(OR(VLOOKUP($A1909,'Student reference sheet'!$A$2:$V$2400,8,FALSE) = "R",  VLOOKUP($A1909,'Student reference sheet'!$A$2:$V$2400,8,FALSE) = "L"), "X", ""))</f>
        <v/>
      </c>
      <c r="Q1909" s="39" t="str">
        <f>IF($A1909 ="", "", VLOOKUP($A1909, 'Student reference sheet'!$A$2:$V$2603,22,FALSE))</f>
        <v/>
      </c>
      <c r="R1909" s="39" t="str">
        <f>IF($A1909 &lt;&gt; "",VLOOKUP($A1909,'Student reference sheet'!$A$2:$V$2329, 5,FALSE), "")</f>
        <v/>
      </c>
      <c r="S1909" s="39" t="str">
        <f>IF($A1909 &lt;&gt; "",VLOOKUP($A1909,'Student reference sheet'!$A$2:$V$2329, 6,FALSE), "")</f>
        <v/>
      </c>
      <c r="T1909" s="30" t="str">
        <f>IF($A1909 = "","",
IF(VLOOKUP($A1909,'Student reference sheet'!$A$2:$V$2329, 10,FALSE) = "Y", "Hispanic",
IF(VLOOKUP($A1909,'Student reference sheet'!$A$2:$V$2329,11,FALSE) &lt;&gt; "",
IF(VLOOKUP($A1909,'Student reference sheet'!$A$2:$V$2329,11,FALSE) = "UNK", "Unknown", VLOOKUP(VALUE(VLOOKUP($A1909,'Student reference sheet'!$A$2:$V$2329,11,FALSE)),'Ethnicity Reference'!$A$2:$B$22,2,FALSE)),
IF(VLOOKUP($A1909,'Student reference sheet'!$A$2:$V$2329,9,FALSE) &lt;&gt; "", VLOOKUP(VALUE(VLOOKUP($A1909,'Student reference sheet'!$A$2:$V$2329,9,FALSE)),'Ethnicity Reference'!$A$2:$B$22,2,FALSE),"Unknown"))))</f>
        <v/>
      </c>
      <c r="U1909" s="35"/>
    </row>
    <row r="1910" spans="1:21" ht="15.75">
      <c r="A1910" s="47"/>
      <c r="B1910" s="33"/>
      <c r="C1910" s="39" t="str">
        <f>IF($A1910 &lt;&gt; "",VLOOKUP($A1910,'Student reference sheet'!$A$2:$V$2329, 3,FALSE), "")</f>
        <v/>
      </c>
      <c r="D1910" s="39" t="str">
        <f>IF($A1910 &lt;&gt; "",VLOOKUP($A1910,'Student reference sheet'!$A$2:$V$2329, 2,FALSE), "")</f>
        <v/>
      </c>
      <c r="E1910" s="35"/>
      <c r="F1910" s="34"/>
      <c r="G1910" s="40" t="str">
        <f t="shared" ca="1" si="90"/>
        <v/>
      </c>
      <c r="H1910" s="40" t="str">
        <f t="shared" ca="1" si="91"/>
        <v/>
      </c>
      <c r="I1910" s="36" t="str">
        <f>IF($A1910 = "", "",
IF(COUNTIF(MINIMUM_DAY_DATES[], Attendance!J1910) &gt; 0, VLOOKUP(Attendance!$G1910,MINIMUM_DAY_PERIOD_SCHEDULE[], 2,TRUE),
IF(COUNTIF(RALLY_DATES[], Attendance!J1910) &gt; 0, VLOOKUP(Attendance!$G1910,RALLY_PERIOD_SCHEDULE[], 2,TRUE),
IF(WEEKDAY(Attendance!$J1910) = 2,
       IF(COUNTIF(FINALS_WEEK_MONDAY_DATE[],Attendance!$J1910) &gt; 0, VLOOKUP(Attendance!$G1910,FINALS_WEEK_MONDAY_PERIOD_SCHEDULE[],2,TRUE),
       VLOOKUP(Attendance!$G1910,REGULAR_WEEK_SCHEDULE[],6,TRUE)),
IF(WEEKDAY($J1910) = 3,
       IF(COUNTIF(FINALS_WEEK_TUESDAY_DATE[],Attendance!$J1910) &gt; 0, VLOOKUP(Attendance!$G1910,FINALS_WEEK_TUESDAY_PERIOD_SCHEDULE[],2,TRUE),
       VLOOKUP(Attendance!$G1910,REGULAR_WEEK_SCHEDULE[[Tuesday]:[Period]],5,TRUE)),
IF(WEEKDAY(Attendance!$J1910) = 4,
        IF(COUNTIF(BLOCK_WEDNESDAY_DATES[],Attendance!$J1910) &gt; 0, VLOOKUP(Attendance!$G1910,BLOCK_WEDNESDAY_PERIOD_SCHEDULE[],2,TRUE),
        IF(COUNTIF(FINALS_WEEK_WEDNESDAY_DATE[],Attendance!$J1910) &gt; 0, VLOOKUP(Attendance!$G1910,FINALS_WEEK_WEDNESDAY_PERIOD_SCHEDULE[],2,TRUE),
       VLOOKUP(Attendance!$G1910,REGULAR_WEEK_SCHEDULE[[Wednesday]:[Period]],4,TRUE))),
IF(WEEKDAY($J1910) = 5,
       IF(COUNTIF(BLOCK_THURSDAY_DATES[],Attendance!$J1910) &gt; 0, VLOOKUP(Attendance!$G1910,BLOCK_THURSDAY_PERIOD_SCHEDULE[],2,TRUE),
       IF(COUNTIF(FINALS_WEEK_THURSDAY_DATE[],Attendance!$J1910) &gt; 0, VLOOKUP(Attendance!$G1910,FINALS_WEEK_THURSDAY_PERIOD_SCHEDULE[],2,TRUE),
       VLOOKUP(Attendance!$G1910,REGULAR_WEEK_SCHEDULE[[Thursday]:[Period]],3,TRUE))),
IF(WEEKDAY(Attendance!$J1910) = 6,
       IF(COUNTIF(FINALS_WEEK_FRIDAY_DATE[],Attendance!$J1910) &gt; 0, VLOOKUP(Attendance!$G1910,FINALS_WEEK_FRIDAY_PERIOD_SCHEDULE[],2,TRUE),
       VLOOKUP(Attendance!$G1910,REGULAR_WEEK_SCHEDULE[[Friday]:[Period]],2,TRUE))))))))))</f>
        <v/>
      </c>
      <c r="J1910" s="41" t="str">
        <f t="shared" ca="1" si="92"/>
        <v/>
      </c>
      <c r="K1910" s="41" t="str">
        <f>IF($A1910 &lt;&gt; "",VLOOKUP($A1910,'Student reference sheet'!$A$2:$V$2329, 7,FALSE), "")</f>
        <v/>
      </c>
      <c r="L1910" s="30" t="str">
        <f>IF($A1910 ="", "", VLOOKUP($A1910, 'Student reference sheet'!$A$2:$Z$2603,23,FALSE))</f>
        <v/>
      </c>
      <c r="M1910" s="30" t="str">
        <f>IF($A1910 ="", "", VLOOKUP($A1910, 'Student reference sheet'!$A$2:$Z$2603,24,FALSE))</f>
        <v/>
      </c>
      <c r="N1910" s="30" t="str">
        <f>IF($A1910 ="", "", VLOOKUP($A1910, 'Student reference sheet'!$A$2:$Z$2603,26,FALSE))</f>
        <v/>
      </c>
      <c r="O1910" s="30" t="str">
        <f>IF($A1910 ="", "", VLOOKUP($A1910, 'Student reference sheet'!$A$2:$Z$2603,25,FALSE))</f>
        <v/>
      </c>
      <c r="P1910" s="39" t="str">
        <f>IF($A1910 = "", "", IF(OR(VLOOKUP($A1910,'Student reference sheet'!$A$2:$V$2400,8,FALSE) = "R",  VLOOKUP($A1910,'Student reference sheet'!$A$2:$V$2400,8,FALSE) = "L"), "X", ""))</f>
        <v/>
      </c>
      <c r="Q1910" s="39" t="str">
        <f>IF($A1910 ="", "", VLOOKUP($A1910, 'Student reference sheet'!$A$2:$V$2603,22,FALSE))</f>
        <v/>
      </c>
      <c r="R1910" s="39" t="str">
        <f>IF($A1910 &lt;&gt; "",VLOOKUP($A1910,'Student reference sheet'!$A$2:$V$2329, 5,FALSE), "")</f>
        <v/>
      </c>
      <c r="S1910" s="39" t="str">
        <f>IF($A1910 &lt;&gt; "",VLOOKUP($A1910,'Student reference sheet'!$A$2:$V$2329, 6,FALSE), "")</f>
        <v/>
      </c>
      <c r="T1910" s="30" t="str">
        <f>IF($A1910 = "","",
IF(VLOOKUP($A1910,'Student reference sheet'!$A$2:$V$2329, 10,FALSE) = "Y", "Hispanic",
IF(VLOOKUP($A1910,'Student reference sheet'!$A$2:$V$2329,11,FALSE) &lt;&gt; "",
IF(VLOOKUP($A1910,'Student reference sheet'!$A$2:$V$2329,11,FALSE) = "UNK", "Unknown", VLOOKUP(VALUE(VLOOKUP($A1910,'Student reference sheet'!$A$2:$V$2329,11,FALSE)),'Ethnicity Reference'!$A$2:$B$22,2,FALSE)),
IF(VLOOKUP($A1910,'Student reference sheet'!$A$2:$V$2329,9,FALSE) &lt;&gt; "", VLOOKUP(VALUE(VLOOKUP($A1910,'Student reference sheet'!$A$2:$V$2329,9,FALSE)),'Ethnicity Reference'!$A$2:$B$22,2,FALSE),"Unknown"))))</f>
        <v/>
      </c>
      <c r="U1910" s="35"/>
    </row>
    <row r="1911" spans="1:21" ht="15.75">
      <c r="A1911" s="47"/>
      <c r="B1911" s="33"/>
      <c r="C1911" s="39" t="str">
        <f>IF($A1911 &lt;&gt; "",VLOOKUP($A1911,'Student reference sheet'!$A$2:$V$2329, 3,FALSE), "")</f>
        <v/>
      </c>
      <c r="D1911" s="39" t="str">
        <f>IF($A1911 &lt;&gt; "",VLOOKUP($A1911,'Student reference sheet'!$A$2:$V$2329, 2,FALSE), "")</f>
        <v/>
      </c>
      <c r="E1911" s="35"/>
      <c r="F1911" s="34"/>
      <c r="G1911" s="40" t="str">
        <f t="shared" ca="1" si="90"/>
        <v/>
      </c>
      <c r="H1911" s="40" t="str">
        <f t="shared" ca="1" si="91"/>
        <v/>
      </c>
      <c r="I1911" s="36" t="str">
        <f>IF($A1911 = "", "",
IF(COUNTIF(MINIMUM_DAY_DATES[], Attendance!J1911) &gt; 0, VLOOKUP(Attendance!$G1911,MINIMUM_DAY_PERIOD_SCHEDULE[], 2,TRUE),
IF(COUNTIF(RALLY_DATES[], Attendance!J1911) &gt; 0, VLOOKUP(Attendance!$G1911,RALLY_PERIOD_SCHEDULE[], 2,TRUE),
IF(WEEKDAY(Attendance!$J1911) = 2,
       IF(COUNTIF(FINALS_WEEK_MONDAY_DATE[],Attendance!$J1911) &gt; 0, VLOOKUP(Attendance!$G1911,FINALS_WEEK_MONDAY_PERIOD_SCHEDULE[],2,TRUE),
       VLOOKUP(Attendance!$G1911,REGULAR_WEEK_SCHEDULE[],6,TRUE)),
IF(WEEKDAY($J1911) = 3,
       IF(COUNTIF(FINALS_WEEK_TUESDAY_DATE[],Attendance!$J1911) &gt; 0, VLOOKUP(Attendance!$G1911,FINALS_WEEK_TUESDAY_PERIOD_SCHEDULE[],2,TRUE),
       VLOOKUP(Attendance!$G1911,REGULAR_WEEK_SCHEDULE[[Tuesday]:[Period]],5,TRUE)),
IF(WEEKDAY(Attendance!$J1911) = 4,
        IF(COUNTIF(BLOCK_WEDNESDAY_DATES[],Attendance!$J1911) &gt; 0, VLOOKUP(Attendance!$G1911,BLOCK_WEDNESDAY_PERIOD_SCHEDULE[],2,TRUE),
        IF(COUNTIF(FINALS_WEEK_WEDNESDAY_DATE[],Attendance!$J1911) &gt; 0, VLOOKUP(Attendance!$G1911,FINALS_WEEK_WEDNESDAY_PERIOD_SCHEDULE[],2,TRUE),
       VLOOKUP(Attendance!$G1911,REGULAR_WEEK_SCHEDULE[[Wednesday]:[Period]],4,TRUE))),
IF(WEEKDAY($J1911) = 5,
       IF(COUNTIF(BLOCK_THURSDAY_DATES[],Attendance!$J1911) &gt; 0, VLOOKUP(Attendance!$G1911,BLOCK_THURSDAY_PERIOD_SCHEDULE[],2,TRUE),
       IF(COUNTIF(FINALS_WEEK_THURSDAY_DATE[],Attendance!$J1911) &gt; 0, VLOOKUP(Attendance!$G1911,FINALS_WEEK_THURSDAY_PERIOD_SCHEDULE[],2,TRUE),
       VLOOKUP(Attendance!$G1911,REGULAR_WEEK_SCHEDULE[[Thursday]:[Period]],3,TRUE))),
IF(WEEKDAY(Attendance!$J1911) = 6,
       IF(COUNTIF(FINALS_WEEK_FRIDAY_DATE[],Attendance!$J1911) &gt; 0, VLOOKUP(Attendance!$G1911,FINALS_WEEK_FRIDAY_PERIOD_SCHEDULE[],2,TRUE),
       VLOOKUP(Attendance!$G1911,REGULAR_WEEK_SCHEDULE[[Friday]:[Period]],2,TRUE))))))))))</f>
        <v/>
      </c>
      <c r="J1911" s="41" t="str">
        <f t="shared" ca="1" si="92"/>
        <v/>
      </c>
      <c r="K1911" s="41" t="str">
        <f>IF($A1911 &lt;&gt; "",VLOOKUP($A1911,'Student reference sheet'!$A$2:$V$2329, 7,FALSE), "")</f>
        <v/>
      </c>
      <c r="L1911" s="30" t="str">
        <f>IF($A1911 ="", "", VLOOKUP($A1911, 'Student reference sheet'!$A$2:$Z$2603,23,FALSE))</f>
        <v/>
      </c>
      <c r="M1911" s="30" t="str">
        <f>IF($A1911 ="", "", VLOOKUP($A1911, 'Student reference sheet'!$A$2:$Z$2603,24,FALSE))</f>
        <v/>
      </c>
      <c r="N1911" s="30" t="str">
        <f>IF($A1911 ="", "", VLOOKUP($A1911, 'Student reference sheet'!$A$2:$Z$2603,26,FALSE))</f>
        <v/>
      </c>
      <c r="O1911" s="30" t="str">
        <f>IF($A1911 ="", "", VLOOKUP($A1911, 'Student reference sheet'!$A$2:$Z$2603,25,FALSE))</f>
        <v/>
      </c>
      <c r="P1911" s="39" t="str">
        <f>IF($A1911 = "", "", IF(OR(VLOOKUP($A1911,'Student reference sheet'!$A$2:$V$2400,8,FALSE) = "R",  VLOOKUP($A1911,'Student reference sheet'!$A$2:$V$2400,8,FALSE) = "L"), "X", ""))</f>
        <v/>
      </c>
      <c r="Q1911" s="39" t="str">
        <f>IF($A1911 ="", "", VLOOKUP($A1911, 'Student reference sheet'!$A$2:$V$2603,22,FALSE))</f>
        <v/>
      </c>
      <c r="R1911" s="39" t="str">
        <f>IF($A1911 &lt;&gt; "",VLOOKUP($A1911,'Student reference sheet'!$A$2:$V$2329, 5,FALSE), "")</f>
        <v/>
      </c>
      <c r="S1911" s="39" t="str">
        <f>IF($A1911 &lt;&gt; "",VLOOKUP($A1911,'Student reference sheet'!$A$2:$V$2329, 6,FALSE), "")</f>
        <v/>
      </c>
      <c r="T1911" s="30" t="str">
        <f>IF($A1911 = "","",
IF(VLOOKUP($A1911,'Student reference sheet'!$A$2:$V$2329, 10,FALSE) = "Y", "Hispanic",
IF(VLOOKUP($A1911,'Student reference sheet'!$A$2:$V$2329,11,FALSE) &lt;&gt; "",
IF(VLOOKUP($A1911,'Student reference sheet'!$A$2:$V$2329,11,FALSE) = "UNK", "Unknown", VLOOKUP(VALUE(VLOOKUP($A1911,'Student reference sheet'!$A$2:$V$2329,11,FALSE)),'Ethnicity Reference'!$A$2:$B$22,2,FALSE)),
IF(VLOOKUP($A1911,'Student reference sheet'!$A$2:$V$2329,9,FALSE) &lt;&gt; "", VLOOKUP(VALUE(VLOOKUP($A1911,'Student reference sheet'!$A$2:$V$2329,9,FALSE)),'Ethnicity Reference'!$A$2:$B$22,2,FALSE),"Unknown"))))</f>
        <v/>
      </c>
      <c r="U1911" s="35"/>
    </row>
    <row r="1912" spans="1:21" ht="15.75">
      <c r="A1912" s="47"/>
      <c r="B1912" s="33"/>
      <c r="C1912" s="39" t="str">
        <f>IF($A1912 &lt;&gt; "",VLOOKUP($A1912,'Student reference sheet'!$A$2:$V$2329, 3,FALSE), "")</f>
        <v/>
      </c>
      <c r="D1912" s="39" t="str">
        <f>IF($A1912 &lt;&gt; "",VLOOKUP($A1912,'Student reference sheet'!$A$2:$V$2329, 2,FALSE), "")</f>
        <v/>
      </c>
      <c r="E1912" s="35"/>
      <c r="F1912" s="34"/>
      <c r="G1912" s="40" t="str">
        <f t="shared" ca="1" si="90"/>
        <v/>
      </c>
      <c r="H1912" s="40" t="str">
        <f t="shared" ca="1" si="91"/>
        <v/>
      </c>
      <c r="I1912" s="36" t="str">
        <f>IF($A1912 = "", "",
IF(COUNTIF(MINIMUM_DAY_DATES[], Attendance!J1912) &gt; 0, VLOOKUP(Attendance!$G1912,MINIMUM_DAY_PERIOD_SCHEDULE[], 2,TRUE),
IF(COUNTIF(RALLY_DATES[], Attendance!J1912) &gt; 0, VLOOKUP(Attendance!$G1912,RALLY_PERIOD_SCHEDULE[], 2,TRUE),
IF(WEEKDAY(Attendance!$J1912) = 2,
       IF(COUNTIF(FINALS_WEEK_MONDAY_DATE[],Attendance!$J1912) &gt; 0, VLOOKUP(Attendance!$G1912,FINALS_WEEK_MONDAY_PERIOD_SCHEDULE[],2,TRUE),
       VLOOKUP(Attendance!$G1912,REGULAR_WEEK_SCHEDULE[],6,TRUE)),
IF(WEEKDAY($J1912) = 3,
       IF(COUNTIF(FINALS_WEEK_TUESDAY_DATE[],Attendance!$J1912) &gt; 0, VLOOKUP(Attendance!$G1912,FINALS_WEEK_TUESDAY_PERIOD_SCHEDULE[],2,TRUE),
       VLOOKUP(Attendance!$G1912,REGULAR_WEEK_SCHEDULE[[Tuesday]:[Period]],5,TRUE)),
IF(WEEKDAY(Attendance!$J1912) = 4,
        IF(COUNTIF(BLOCK_WEDNESDAY_DATES[],Attendance!$J1912) &gt; 0, VLOOKUP(Attendance!$G1912,BLOCK_WEDNESDAY_PERIOD_SCHEDULE[],2,TRUE),
        IF(COUNTIF(FINALS_WEEK_WEDNESDAY_DATE[],Attendance!$J1912) &gt; 0, VLOOKUP(Attendance!$G1912,FINALS_WEEK_WEDNESDAY_PERIOD_SCHEDULE[],2,TRUE),
       VLOOKUP(Attendance!$G1912,REGULAR_WEEK_SCHEDULE[[Wednesday]:[Period]],4,TRUE))),
IF(WEEKDAY($J1912) = 5,
       IF(COUNTIF(BLOCK_THURSDAY_DATES[],Attendance!$J1912) &gt; 0, VLOOKUP(Attendance!$G1912,BLOCK_THURSDAY_PERIOD_SCHEDULE[],2,TRUE),
       IF(COUNTIF(FINALS_WEEK_THURSDAY_DATE[],Attendance!$J1912) &gt; 0, VLOOKUP(Attendance!$G1912,FINALS_WEEK_THURSDAY_PERIOD_SCHEDULE[],2,TRUE),
       VLOOKUP(Attendance!$G1912,REGULAR_WEEK_SCHEDULE[[Thursday]:[Period]],3,TRUE))),
IF(WEEKDAY(Attendance!$J1912) = 6,
       IF(COUNTIF(FINALS_WEEK_FRIDAY_DATE[],Attendance!$J1912) &gt; 0, VLOOKUP(Attendance!$G1912,FINALS_WEEK_FRIDAY_PERIOD_SCHEDULE[],2,TRUE),
       VLOOKUP(Attendance!$G1912,REGULAR_WEEK_SCHEDULE[[Friday]:[Period]],2,TRUE))))))))))</f>
        <v/>
      </c>
      <c r="J1912" s="41" t="str">
        <f t="shared" ca="1" si="92"/>
        <v/>
      </c>
      <c r="K1912" s="41" t="str">
        <f>IF($A1912 &lt;&gt; "",VLOOKUP($A1912,'Student reference sheet'!$A$2:$V$2329, 7,FALSE), "")</f>
        <v/>
      </c>
      <c r="L1912" s="30" t="str">
        <f>IF($A1912 ="", "", VLOOKUP($A1912, 'Student reference sheet'!$A$2:$Z$2603,23,FALSE))</f>
        <v/>
      </c>
      <c r="M1912" s="30" t="str">
        <f>IF($A1912 ="", "", VLOOKUP($A1912, 'Student reference sheet'!$A$2:$Z$2603,24,FALSE))</f>
        <v/>
      </c>
      <c r="N1912" s="30" t="str">
        <f>IF($A1912 ="", "", VLOOKUP($A1912, 'Student reference sheet'!$A$2:$Z$2603,26,FALSE))</f>
        <v/>
      </c>
      <c r="O1912" s="30" t="str">
        <f>IF($A1912 ="", "", VLOOKUP($A1912, 'Student reference sheet'!$A$2:$Z$2603,25,FALSE))</f>
        <v/>
      </c>
      <c r="P1912" s="39" t="str">
        <f>IF($A1912 = "", "", IF(OR(VLOOKUP($A1912,'Student reference sheet'!$A$2:$V$2400,8,FALSE) = "R",  VLOOKUP($A1912,'Student reference sheet'!$A$2:$V$2400,8,FALSE) = "L"), "X", ""))</f>
        <v/>
      </c>
      <c r="Q1912" s="39" t="str">
        <f>IF($A1912 ="", "", VLOOKUP($A1912, 'Student reference sheet'!$A$2:$V$2603,22,FALSE))</f>
        <v/>
      </c>
      <c r="R1912" s="39" t="str">
        <f>IF($A1912 &lt;&gt; "",VLOOKUP($A1912,'Student reference sheet'!$A$2:$V$2329, 5,FALSE), "")</f>
        <v/>
      </c>
      <c r="S1912" s="39" t="str">
        <f>IF($A1912 &lt;&gt; "",VLOOKUP($A1912,'Student reference sheet'!$A$2:$V$2329, 6,FALSE), "")</f>
        <v/>
      </c>
      <c r="T1912" s="30" t="str">
        <f>IF($A1912 = "","",
IF(VLOOKUP($A1912,'Student reference sheet'!$A$2:$V$2329, 10,FALSE) = "Y", "Hispanic",
IF(VLOOKUP($A1912,'Student reference sheet'!$A$2:$V$2329,11,FALSE) &lt;&gt; "",
IF(VLOOKUP($A1912,'Student reference sheet'!$A$2:$V$2329,11,FALSE) = "UNK", "Unknown", VLOOKUP(VALUE(VLOOKUP($A1912,'Student reference sheet'!$A$2:$V$2329,11,FALSE)),'Ethnicity Reference'!$A$2:$B$22,2,FALSE)),
IF(VLOOKUP($A1912,'Student reference sheet'!$A$2:$V$2329,9,FALSE) &lt;&gt; "", VLOOKUP(VALUE(VLOOKUP($A1912,'Student reference sheet'!$A$2:$V$2329,9,FALSE)),'Ethnicity Reference'!$A$2:$B$22,2,FALSE),"Unknown"))))</f>
        <v/>
      </c>
      <c r="U1912" s="35"/>
    </row>
    <row r="1913" spans="1:21" ht="15.75">
      <c r="A1913" s="47"/>
      <c r="B1913" s="33"/>
      <c r="C1913" s="39" t="str">
        <f>IF($A1913 &lt;&gt; "",VLOOKUP($A1913,'Student reference sheet'!$A$2:$V$2329, 3,FALSE), "")</f>
        <v/>
      </c>
      <c r="D1913" s="39" t="str">
        <f>IF($A1913 &lt;&gt; "",VLOOKUP($A1913,'Student reference sheet'!$A$2:$V$2329, 2,FALSE), "")</f>
        <v/>
      </c>
      <c r="E1913" s="35"/>
      <c r="F1913" s="34"/>
      <c r="G1913" s="40" t="str">
        <f t="shared" ca="1" si="90"/>
        <v/>
      </c>
      <c r="H1913" s="40" t="str">
        <f t="shared" ca="1" si="91"/>
        <v/>
      </c>
      <c r="I1913" s="36" t="str">
        <f>IF($A1913 = "", "",
IF(COUNTIF(MINIMUM_DAY_DATES[], Attendance!J1913) &gt; 0, VLOOKUP(Attendance!$G1913,MINIMUM_DAY_PERIOD_SCHEDULE[], 2,TRUE),
IF(COUNTIF(RALLY_DATES[], Attendance!J1913) &gt; 0, VLOOKUP(Attendance!$G1913,RALLY_PERIOD_SCHEDULE[], 2,TRUE),
IF(WEEKDAY(Attendance!$J1913) = 2,
       IF(COUNTIF(FINALS_WEEK_MONDAY_DATE[],Attendance!$J1913) &gt; 0, VLOOKUP(Attendance!$G1913,FINALS_WEEK_MONDAY_PERIOD_SCHEDULE[],2,TRUE),
       VLOOKUP(Attendance!$G1913,REGULAR_WEEK_SCHEDULE[],6,TRUE)),
IF(WEEKDAY($J1913) = 3,
       IF(COUNTIF(FINALS_WEEK_TUESDAY_DATE[],Attendance!$J1913) &gt; 0, VLOOKUP(Attendance!$G1913,FINALS_WEEK_TUESDAY_PERIOD_SCHEDULE[],2,TRUE),
       VLOOKUP(Attendance!$G1913,REGULAR_WEEK_SCHEDULE[[Tuesday]:[Period]],5,TRUE)),
IF(WEEKDAY(Attendance!$J1913) = 4,
        IF(COUNTIF(BLOCK_WEDNESDAY_DATES[],Attendance!$J1913) &gt; 0, VLOOKUP(Attendance!$G1913,BLOCK_WEDNESDAY_PERIOD_SCHEDULE[],2,TRUE),
        IF(COUNTIF(FINALS_WEEK_WEDNESDAY_DATE[],Attendance!$J1913) &gt; 0, VLOOKUP(Attendance!$G1913,FINALS_WEEK_WEDNESDAY_PERIOD_SCHEDULE[],2,TRUE),
       VLOOKUP(Attendance!$G1913,REGULAR_WEEK_SCHEDULE[[Wednesday]:[Period]],4,TRUE))),
IF(WEEKDAY($J1913) = 5,
       IF(COUNTIF(BLOCK_THURSDAY_DATES[],Attendance!$J1913) &gt; 0, VLOOKUP(Attendance!$G1913,BLOCK_THURSDAY_PERIOD_SCHEDULE[],2,TRUE),
       IF(COUNTIF(FINALS_WEEK_THURSDAY_DATE[],Attendance!$J1913) &gt; 0, VLOOKUP(Attendance!$G1913,FINALS_WEEK_THURSDAY_PERIOD_SCHEDULE[],2,TRUE),
       VLOOKUP(Attendance!$G1913,REGULAR_WEEK_SCHEDULE[[Thursday]:[Period]],3,TRUE))),
IF(WEEKDAY(Attendance!$J1913) = 6,
       IF(COUNTIF(FINALS_WEEK_FRIDAY_DATE[],Attendance!$J1913) &gt; 0, VLOOKUP(Attendance!$G1913,FINALS_WEEK_FRIDAY_PERIOD_SCHEDULE[],2,TRUE),
       VLOOKUP(Attendance!$G1913,REGULAR_WEEK_SCHEDULE[[Friday]:[Period]],2,TRUE))))))))))</f>
        <v/>
      </c>
      <c r="J1913" s="41" t="str">
        <f t="shared" ca="1" si="92"/>
        <v/>
      </c>
      <c r="K1913" s="41" t="str">
        <f>IF($A1913 &lt;&gt; "",VLOOKUP($A1913,'Student reference sheet'!$A$2:$V$2329, 7,FALSE), "")</f>
        <v/>
      </c>
      <c r="L1913" s="30" t="str">
        <f>IF($A1913 ="", "", VLOOKUP($A1913, 'Student reference sheet'!$A$2:$Z$2603,23,FALSE))</f>
        <v/>
      </c>
      <c r="M1913" s="30" t="str">
        <f>IF($A1913 ="", "", VLOOKUP($A1913, 'Student reference sheet'!$A$2:$Z$2603,24,FALSE))</f>
        <v/>
      </c>
      <c r="N1913" s="30" t="str">
        <f>IF($A1913 ="", "", VLOOKUP($A1913, 'Student reference sheet'!$A$2:$Z$2603,26,FALSE))</f>
        <v/>
      </c>
      <c r="O1913" s="30" t="str">
        <f>IF($A1913 ="", "", VLOOKUP($A1913, 'Student reference sheet'!$A$2:$Z$2603,25,FALSE))</f>
        <v/>
      </c>
      <c r="P1913" s="39" t="str">
        <f>IF($A1913 = "", "", IF(OR(VLOOKUP($A1913,'Student reference sheet'!$A$2:$V$2400,8,FALSE) = "R",  VLOOKUP($A1913,'Student reference sheet'!$A$2:$V$2400,8,FALSE) = "L"), "X", ""))</f>
        <v/>
      </c>
      <c r="Q1913" s="39" t="str">
        <f>IF($A1913 ="", "", VLOOKUP($A1913, 'Student reference sheet'!$A$2:$V$2603,22,FALSE))</f>
        <v/>
      </c>
      <c r="R1913" s="39" t="str">
        <f>IF($A1913 &lt;&gt; "",VLOOKUP($A1913,'Student reference sheet'!$A$2:$V$2329, 5,FALSE), "")</f>
        <v/>
      </c>
      <c r="S1913" s="39" t="str">
        <f>IF($A1913 &lt;&gt; "",VLOOKUP($A1913,'Student reference sheet'!$A$2:$V$2329, 6,FALSE), "")</f>
        <v/>
      </c>
      <c r="T1913" s="30" t="str">
        <f>IF($A1913 = "","",
IF(VLOOKUP($A1913,'Student reference sheet'!$A$2:$V$2329, 10,FALSE) = "Y", "Hispanic",
IF(VLOOKUP($A1913,'Student reference sheet'!$A$2:$V$2329,11,FALSE) &lt;&gt; "",
IF(VLOOKUP($A1913,'Student reference sheet'!$A$2:$V$2329,11,FALSE) = "UNK", "Unknown", VLOOKUP(VALUE(VLOOKUP($A1913,'Student reference sheet'!$A$2:$V$2329,11,FALSE)),'Ethnicity Reference'!$A$2:$B$22,2,FALSE)),
IF(VLOOKUP($A1913,'Student reference sheet'!$A$2:$V$2329,9,FALSE) &lt;&gt; "", VLOOKUP(VALUE(VLOOKUP($A1913,'Student reference sheet'!$A$2:$V$2329,9,FALSE)),'Ethnicity Reference'!$A$2:$B$22,2,FALSE),"Unknown"))))</f>
        <v/>
      </c>
      <c r="U1913" s="35"/>
    </row>
    <row r="1914" spans="1:21" ht="15.75">
      <c r="A1914" s="47"/>
      <c r="B1914" s="33"/>
      <c r="C1914" s="39" t="str">
        <f>IF($A1914 &lt;&gt; "",VLOOKUP($A1914,'Student reference sheet'!$A$2:$V$2329, 3,FALSE), "")</f>
        <v/>
      </c>
      <c r="D1914" s="39" t="str">
        <f>IF($A1914 &lt;&gt; "",VLOOKUP($A1914,'Student reference sheet'!$A$2:$V$2329, 2,FALSE), "")</f>
        <v/>
      </c>
      <c r="E1914" s="35"/>
      <c r="F1914" s="34"/>
      <c r="G1914" s="40" t="str">
        <f t="shared" ca="1" si="90"/>
        <v/>
      </c>
      <c r="H1914" s="40" t="str">
        <f t="shared" ca="1" si="91"/>
        <v/>
      </c>
      <c r="I1914" s="36" t="str">
        <f>IF($A1914 = "", "",
IF(COUNTIF(MINIMUM_DAY_DATES[], Attendance!J1914) &gt; 0, VLOOKUP(Attendance!$G1914,MINIMUM_DAY_PERIOD_SCHEDULE[], 2,TRUE),
IF(COUNTIF(RALLY_DATES[], Attendance!J1914) &gt; 0, VLOOKUP(Attendance!$G1914,RALLY_PERIOD_SCHEDULE[], 2,TRUE),
IF(WEEKDAY(Attendance!$J1914) = 2,
       IF(COUNTIF(FINALS_WEEK_MONDAY_DATE[],Attendance!$J1914) &gt; 0, VLOOKUP(Attendance!$G1914,FINALS_WEEK_MONDAY_PERIOD_SCHEDULE[],2,TRUE),
       VLOOKUP(Attendance!$G1914,REGULAR_WEEK_SCHEDULE[],6,TRUE)),
IF(WEEKDAY($J1914) = 3,
       IF(COUNTIF(FINALS_WEEK_TUESDAY_DATE[],Attendance!$J1914) &gt; 0, VLOOKUP(Attendance!$G1914,FINALS_WEEK_TUESDAY_PERIOD_SCHEDULE[],2,TRUE),
       VLOOKUP(Attendance!$G1914,REGULAR_WEEK_SCHEDULE[[Tuesday]:[Period]],5,TRUE)),
IF(WEEKDAY(Attendance!$J1914) = 4,
        IF(COUNTIF(BLOCK_WEDNESDAY_DATES[],Attendance!$J1914) &gt; 0, VLOOKUP(Attendance!$G1914,BLOCK_WEDNESDAY_PERIOD_SCHEDULE[],2,TRUE),
        IF(COUNTIF(FINALS_WEEK_WEDNESDAY_DATE[],Attendance!$J1914) &gt; 0, VLOOKUP(Attendance!$G1914,FINALS_WEEK_WEDNESDAY_PERIOD_SCHEDULE[],2,TRUE),
       VLOOKUP(Attendance!$G1914,REGULAR_WEEK_SCHEDULE[[Wednesday]:[Period]],4,TRUE))),
IF(WEEKDAY($J1914) = 5,
       IF(COUNTIF(BLOCK_THURSDAY_DATES[],Attendance!$J1914) &gt; 0, VLOOKUP(Attendance!$G1914,BLOCK_THURSDAY_PERIOD_SCHEDULE[],2,TRUE),
       IF(COUNTIF(FINALS_WEEK_THURSDAY_DATE[],Attendance!$J1914) &gt; 0, VLOOKUP(Attendance!$G1914,FINALS_WEEK_THURSDAY_PERIOD_SCHEDULE[],2,TRUE),
       VLOOKUP(Attendance!$G1914,REGULAR_WEEK_SCHEDULE[[Thursday]:[Period]],3,TRUE))),
IF(WEEKDAY(Attendance!$J1914) = 6,
       IF(COUNTIF(FINALS_WEEK_FRIDAY_DATE[],Attendance!$J1914) &gt; 0, VLOOKUP(Attendance!$G1914,FINALS_WEEK_FRIDAY_PERIOD_SCHEDULE[],2,TRUE),
       VLOOKUP(Attendance!$G1914,REGULAR_WEEK_SCHEDULE[[Friday]:[Period]],2,TRUE))))))))))</f>
        <v/>
      </c>
      <c r="J1914" s="41" t="str">
        <f t="shared" ca="1" si="92"/>
        <v/>
      </c>
      <c r="K1914" s="41" t="str">
        <f>IF($A1914 &lt;&gt; "",VLOOKUP($A1914,'Student reference sheet'!$A$2:$V$2329, 7,FALSE), "")</f>
        <v/>
      </c>
      <c r="L1914" s="30" t="str">
        <f>IF($A1914 ="", "", VLOOKUP($A1914, 'Student reference sheet'!$A$2:$Z$2603,23,FALSE))</f>
        <v/>
      </c>
      <c r="M1914" s="30" t="str">
        <f>IF($A1914 ="", "", VLOOKUP($A1914, 'Student reference sheet'!$A$2:$Z$2603,24,FALSE))</f>
        <v/>
      </c>
      <c r="N1914" s="30" t="str">
        <f>IF($A1914 ="", "", VLOOKUP($A1914, 'Student reference sheet'!$A$2:$Z$2603,26,FALSE))</f>
        <v/>
      </c>
      <c r="O1914" s="30" t="str">
        <f>IF($A1914 ="", "", VLOOKUP($A1914, 'Student reference sheet'!$A$2:$Z$2603,25,FALSE))</f>
        <v/>
      </c>
      <c r="P1914" s="39" t="str">
        <f>IF($A1914 = "", "", IF(OR(VLOOKUP($A1914,'Student reference sheet'!$A$2:$V$2400,8,FALSE) = "R",  VLOOKUP($A1914,'Student reference sheet'!$A$2:$V$2400,8,FALSE) = "L"), "X", ""))</f>
        <v/>
      </c>
      <c r="Q1914" s="39" t="str">
        <f>IF($A1914 ="", "", VLOOKUP($A1914, 'Student reference sheet'!$A$2:$V$2603,22,FALSE))</f>
        <v/>
      </c>
      <c r="R1914" s="39" t="str">
        <f>IF($A1914 &lt;&gt; "",VLOOKUP($A1914,'Student reference sheet'!$A$2:$V$2329, 5,FALSE), "")</f>
        <v/>
      </c>
      <c r="S1914" s="39" t="str">
        <f>IF($A1914 &lt;&gt; "",VLOOKUP($A1914,'Student reference sheet'!$A$2:$V$2329, 6,FALSE), "")</f>
        <v/>
      </c>
      <c r="T1914" s="30" t="str">
        <f>IF($A1914 = "","",
IF(VLOOKUP($A1914,'Student reference sheet'!$A$2:$V$2329, 10,FALSE) = "Y", "Hispanic",
IF(VLOOKUP($A1914,'Student reference sheet'!$A$2:$V$2329,11,FALSE) &lt;&gt; "",
IF(VLOOKUP($A1914,'Student reference sheet'!$A$2:$V$2329,11,FALSE) = "UNK", "Unknown", VLOOKUP(VALUE(VLOOKUP($A1914,'Student reference sheet'!$A$2:$V$2329,11,FALSE)),'Ethnicity Reference'!$A$2:$B$22,2,FALSE)),
IF(VLOOKUP($A1914,'Student reference sheet'!$A$2:$V$2329,9,FALSE) &lt;&gt; "", VLOOKUP(VALUE(VLOOKUP($A1914,'Student reference sheet'!$A$2:$V$2329,9,FALSE)),'Ethnicity Reference'!$A$2:$B$22,2,FALSE),"Unknown"))))</f>
        <v/>
      </c>
      <c r="U1914" s="35"/>
    </row>
    <row r="1915" spans="1:21" ht="15.75">
      <c r="A1915" s="47"/>
      <c r="B1915" s="33"/>
      <c r="C1915" s="39" t="str">
        <f>IF($A1915 &lt;&gt; "",VLOOKUP($A1915,'Student reference sheet'!$A$2:$V$2329, 3,FALSE), "")</f>
        <v/>
      </c>
      <c r="D1915" s="39" t="str">
        <f>IF($A1915 &lt;&gt; "",VLOOKUP($A1915,'Student reference sheet'!$A$2:$V$2329, 2,FALSE), "")</f>
        <v/>
      </c>
      <c r="E1915" s="35"/>
      <c r="F1915" s="34"/>
      <c r="G1915" s="40" t="str">
        <f t="shared" ca="1" si="90"/>
        <v/>
      </c>
      <c r="H1915" s="40" t="str">
        <f t="shared" ca="1" si="91"/>
        <v/>
      </c>
      <c r="I1915" s="36" t="str">
        <f>IF($A1915 = "", "",
IF(COUNTIF(MINIMUM_DAY_DATES[], Attendance!J1915) &gt; 0, VLOOKUP(Attendance!$G1915,MINIMUM_DAY_PERIOD_SCHEDULE[], 2,TRUE),
IF(COUNTIF(RALLY_DATES[], Attendance!J1915) &gt; 0, VLOOKUP(Attendance!$G1915,RALLY_PERIOD_SCHEDULE[], 2,TRUE),
IF(WEEKDAY(Attendance!$J1915) = 2,
       IF(COUNTIF(FINALS_WEEK_MONDAY_DATE[],Attendance!$J1915) &gt; 0, VLOOKUP(Attendance!$G1915,FINALS_WEEK_MONDAY_PERIOD_SCHEDULE[],2,TRUE),
       VLOOKUP(Attendance!$G1915,REGULAR_WEEK_SCHEDULE[],6,TRUE)),
IF(WEEKDAY($J1915) = 3,
       IF(COUNTIF(FINALS_WEEK_TUESDAY_DATE[],Attendance!$J1915) &gt; 0, VLOOKUP(Attendance!$G1915,FINALS_WEEK_TUESDAY_PERIOD_SCHEDULE[],2,TRUE),
       VLOOKUP(Attendance!$G1915,REGULAR_WEEK_SCHEDULE[[Tuesday]:[Period]],5,TRUE)),
IF(WEEKDAY(Attendance!$J1915) = 4,
        IF(COUNTIF(BLOCK_WEDNESDAY_DATES[],Attendance!$J1915) &gt; 0, VLOOKUP(Attendance!$G1915,BLOCK_WEDNESDAY_PERIOD_SCHEDULE[],2,TRUE),
        IF(COUNTIF(FINALS_WEEK_WEDNESDAY_DATE[],Attendance!$J1915) &gt; 0, VLOOKUP(Attendance!$G1915,FINALS_WEEK_WEDNESDAY_PERIOD_SCHEDULE[],2,TRUE),
       VLOOKUP(Attendance!$G1915,REGULAR_WEEK_SCHEDULE[[Wednesday]:[Period]],4,TRUE))),
IF(WEEKDAY($J1915) = 5,
       IF(COUNTIF(BLOCK_THURSDAY_DATES[],Attendance!$J1915) &gt; 0, VLOOKUP(Attendance!$G1915,BLOCK_THURSDAY_PERIOD_SCHEDULE[],2,TRUE),
       IF(COUNTIF(FINALS_WEEK_THURSDAY_DATE[],Attendance!$J1915) &gt; 0, VLOOKUP(Attendance!$G1915,FINALS_WEEK_THURSDAY_PERIOD_SCHEDULE[],2,TRUE),
       VLOOKUP(Attendance!$G1915,REGULAR_WEEK_SCHEDULE[[Thursday]:[Period]],3,TRUE))),
IF(WEEKDAY(Attendance!$J1915) = 6,
       IF(COUNTIF(FINALS_WEEK_FRIDAY_DATE[],Attendance!$J1915) &gt; 0, VLOOKUP(Attendance!$G1915,FINALS_WEEK_FRIDAY_PERIOD_SCHEDULE[],2,TRUE),
       VLOOKUP(Attendance!$G1915,REGULAR_WEEK_SCHEDULE[[Friday]:[Period]],2,TRUE))))))))))</f>
        <v/>
      </c>
      <c r="J1915" s="41" t="str">
        <f t="shared" ca="1" si="92"/>
        <v/>
      </c>
      <c r="K1915" s="41" t="str">
        <f>IF($A1915 &lt;&gt; "",VLOOKUP($A1915,'Student reference sheet'!$A$2:$V$2329, 7,FALSE), "")</f>
        <v/>
      </c>
      <c r="L1915" s="30" t="str">
        <f>IF($A1915 ="", "", VLOOKUP($A1915, 'Student reference sheet'!$A$2:$Z$2603,23,FALSE))</f>
        <v/>
      </c>
      <c r="M1915" s="30" t="str">
        <f>IF($A1915 ="", "", VLOOKUP($A1915, 'Student reference sheet'!$A$2:$Z$2603,24,FALSE))</f>
        <v/>
      </c>
      <c r="N1915" s="30" t="str">
        <f>IF($A1915 ="", "", VLOOKUP($A1915, 'Student reference sheet'!$A$2:$Z$2603,26,FALSE))</f>
        <v/>
      </c>
      <c r="O1915" s="30" t="str">
        <f>IF($A1915 ="", "", VLOOKUP($A1915, 'Student reference sheet'!$A$2:$Z$2603,25,FALSE))</f>
        <v/>
      </c>
      <c r="P1915" s="39" t="str">
        <f>IF($A1915 = "", "", IF(OR(VLOOKUP($A1915,'Student reference sheet'!$A$2:$V$2400,8,FALSE) = "R",  VLOOKUP($A1915,'Student reference sheet'!$A$2:$V$2400,8,FALSE) = "L"), "X", ""))</f>
        <v/>
      </c>
      <c r="Q1915" s="39" t="str">
        <f>IF($A1915 ="", "", VLOOKUP($A1915, 'Student reference sheet'!$A$2:$V$2603,22,FALSE))</f>
        <v/>
      </c>
      <c r="R1915" s="39" t="str">
        <f>IF($A1915 &lt;&gt; "",VLOOKUP($A1915,'Student reference sheet'!$A$2:$V$2329, 5,FALSE), "")</f>
        <v/>
      </c>
      <c r="S1915" s="39" t="str">
        <f>IF($A1915 &lt;&gt; "",VLOOKUP($A1915,'Student reference sheet'!$A$2:$V$2329, 6,FALSE), "")</f>
        <v/>
      </c>
      <c r="T1915" s="30" t="str">
        <f>IF($A1915 = "","",
IF(VLOOKUP($A1915,'Student reference sheet'!$A$2:$V$2329, 10,FALSE) = "Y", "Hispanic",
IF(VLOOKUP($A1915,'Student reference sheet'!$A$2:$V$2329,11,FALSE) &lt;&gt; "",
IF(VLOOKUP($A1915,'Student reference sheet'!$A$2:$V$2329,11,FALSE) = "UNK", "Unknown", VLOOKUP(VALUE(VLOOKUP($A1915,'Student reference sheet'!$A$2:$V$2329,11,FALSE)),'Ethnicity Reference'!$A$2:$B$22,2,FALSE)),
IF(VLOOKUP($A1915,'Student reference sheet'!$A$2:$V$2329,9,FALSE) &lt;&gt; "", VLOOKUP(VALUE(VLOOKUP($A1915,'Student reference sheet'!$A$2:$V$2329,9,FALSE)),'Ethnicity Reference'!$A$2:$B$22,2,FALSE),"Unknown"))))</f>
        <v/>
      </c>
      <c r="U1915" s="35"/>
    </row>
    <row r="1916" spans="1:21" ht="15.75">
      <c r="A1916" s="47"/>
      <c r="B1916" s="33"/>
      <c r="C1916" s="39" t="str">
        <f>IF($A1916 &lt;&gt; "",VLOOKUP($A1916,'Student reference sheet'!$A$2:$V$2329, 3,FALSE), "")</f>
        <v/>
      </c>
      <c r="D1916" s="39" t="str">
        <f>IF($A1916 &lt;&gt; "",VLOOKUP($A1916,'Student reference sheet'!$A$2:$V$2329, 2,FALSE), "")</f>
        <v/>
      </c>
      <c r="E1916" s="35"/>
      <c r="F1916" s="34"/>
      <c r="G1916" s="40" t="str">
        <f t="shared" ca="1" si="90"/>
        <v/>
      </c>
      <c r="H1916" s="40" t="str">
        <f t="shared" ca="1" si="91"/>
        <v/>
      </c>
      <c r="I1916" s="36" t="str">
        <f>IF($A1916 = "", "",
IF(COUNTIF(MINIMUM_DAY_DATES[], Attendance!J1916) &gt; 0, VLOOKUP(Attendance!$G1916,MINIMUM_DAY_PERIOD_SCHEDULE[], 2,TRUE),
IF(COUNTIF(RALLY_DATES[], Attendance!J1916) &gt; 0, VLOOKUP(Attendance!$G1916,RALLY_PERIOD_SCHEDULE[], 2,TRUE),
IF(WEEKDAY(Attendance!$J1916) = 2,
       IF(COUNTIF(FINALS_WEEK_MONDAY_DATE[],Attendance!$J1916) &gt; 0, VLOOKUP(Attendance!$G1916,FINALS_WEEK_MONDAY_PERIOD_SCHEDULE[],2,TRUE),
       VLOOKUP(Attendance!$G1916,REGULAR_WEEK_SCHEDULE[],6,TRUE)),
IF(WEEKDAY($J1916) = 3,
       IF(COUNTIF(FINALS_WEEK_TUESDAY_DATE[],Attendance!$J1916) &gt; 0, VLOOKUP(Attendance!$G1916,FINALS_WEEK_TUESDAY_PERIOD_SCHEDULE[],2,TRUE),
       VLOOKUP(Attendance!$G1916,REGULAR_WEEK_SCHEDULE[[Tuesday]:[Period]],5,TRUE)),
IF(WEEKDAY(Attendance!$J1916) = 4,
        IF(COUNTIF(BLOCK_WEDNESDAY_DATES[],Attendance!$J1916) &gt; 0, VLOOKUP(Attendance!$G1916,BLOCK_WEDNESDAY_PERIOD_SCHEDULE[],2,TRUE),
        IF(COUNTIF(FINALS_WEEK_WEDNESDAY_DATE[],Attendance!$J1916) &gt; 0, VLOOKUP(Attendance!$G1916,FINALS_WEEK_WEDNESDAY_PERIOD_SCHEDULE[],2,TRUE),
       VLOOKUP(Attendance!$G1916,REGULAR_WEEK_SCHEDULE[[Wednesday]:[Period]],4,TRUE))),
IF(WEEKDAY($J1916) = 5,
       IF(COUNTIF(BLOCK_THURSDAY_DATES[],Attendance!$J1916) &gt; 0, VLOOKUP(Attendance!$G1916,BLOCK_THURSDAY_PERIOD_SCHEDULE[],2,TRUE),
       IF(COUNTIF(FINALS_WEEK_THURSDAY_DATE[],Attendance!$J1916) &gt; 0, VLOOKUP(Attendance!$G1916,FINALS_WEEK_THURSDAY_PERIOD_SCHEDULE[],2,TRUE),
       VLOOKUP(Attendance!$G1916,REGULAR_WEEK_SCHEDULE[[Thursday]:[Period]],3,TRUE))),
IF(WEEKDAY(Attendance!$J1916) = 6,
       IF(COUNTIF(FINALS_WEEK_FRIDAY_DATE[],Attendance!$J1916) &gt; 0, VLOOKUP(Attendance!$G1916,FINALS_WEEK_FRIDAY_PERIOD_SCHEDULE[],2,TRUE),
       VLOOKUP(Attendance!$G1916,REGULAR_WEEK_SCHEDULE[[Friday]:[Period]],2,TRUE))))))))))</f>
        <v/>
      </c>
      <c r="J1916" s="41" t="str">
        <f t="shared" ca="1" si="92"/>
        <v/>
      </c>
      <c r="K1916" s="41" t="str">
        <f>IF($A1916 &lt;&gt; "",VLOOKUP($A1916,'Student reference sheet'!$A$2:$V$2329, 7,FALSE), "")</f>
        <v/>
      </c>
      <c r="L1916" s="30" t="str">
        <f>IF($A1916 ="", "", VLOOKUP($A1916, 'Student reference sheet'!$A$2:$Z$2603,23,FALSE))</f>
        <v/>
      </c>
      <c r="M1916" s="30" t="str">
        <f>IF($A1916 ="", "", VLOOKUP($A1916, 'Student reference sheet'!$A$2:$Z$2603,24,FALSE))</f>
        <v/>
      </c>
      <c r="N1916" s="30" t="str">
        <f>IF($A1916 ="", "", VLOOKUP($A1916, 'Student reference sheet'!$A$2:$Z$2603,26,FALSE))</f>
        <v/>
      </c>
      <c r="O1916" s="30" t="str">
        <f>IF($A1916 ="", "", VLOOKUP($A1916, 'Student reference sheet'!$A$2:$Z$2603,25,FALSE))</f>
        <v/>
      </c>
      <c r="P1916" s="39" t="str">
        <f>IF($A1916 = "", "", IF(OR(VLOOKUP($A1916,'Student reference sheet'!$A$2:$V$2400,8,FALSE) = "R",  VLOOKUP($A1916,'Student reference sheet'!$A$2:$V$2400,8,FALSE) = "L"), "X", ""))</f>
        <v/>
      </c>
      <c r="Q1916" s="39" t="str">
        <f>IF($A1916 ="", "", VLOOKUP($A1916, 'Student reference sheet'!$A$2:$V$2603,22,FALSE))</f>
        <v/>
      </c>
      <c r="R1916" s="39" t="str">
        <f>IF($A1916 &lt;&gt; "",VLOOKUP($A1916,'Student reference sheet'!$A$2:$V$2329, 5,FALSE), "")</f>
        <v/>
      </c>
      <c r="S1916" s="39" t="str">
        <f>IF($A1916 &lt;&gt; "",VLOOKUP($A1916,'Student reference sheet'!$A$2:$V$2329, 6,FALSE), "")</f>
        <v/>
      </c>
      <c r="T1916" s="30" t="str">
        <f>IF($A1916 = "","",
IF(VLOOKUP($A1916,'Student reference sheet'!$A$2:$V$2329, 10,FALSE) = "Y", "Hispanic",
IF(VLOOKUP($A1916,'Student reference sheet'!$A$2:$V$2329,11,FALSE) &lt;&gt; "",
IF(VLOOKUP($A1916,'Student reference sheet'!$A$2:$V$2329,11,FALSE) = "UNK", "Unknown", VLOOKUP(VALUE(VLOOKUP($A1916,'Student reference sheet'!$A$2:$V$2329,11,FALSE)),'Ethnicity Reference'!$A$2:$B$22,2,FALSE)),
IF(VLOOKUP($A1916,'Student reference sheet'!$A$2:$V$2329,9,FALSE) &lt;&gt; "", VLOOKUP(VALUE(VLOOKUP($A1916,'Student reference sheet'!$A$2:$V$2329,9,FALSE)),'Ethnicity Reference'!$A$2:$B$22,2,FALSE),"Unknown"))))</f>
        <v/>
      </c>
      <c r="U1916" s="35"/>
    </row>
    <row r="1917" spans="1:21" ht="15.75">
      <c r="A1917" s="47"/>
      <c r="B1917" s="33"/>
      <c r="C1917" s="39" t="str">
        <f>IF($A1917 &lt;&gt; "",VLOOKUP($A1917,'Student reference sheet'!$A$2:$V$2329, 3,FALSE), "")</f>
        <v/>
      </c>
      <c r="D1917" s="39" t="str">
        <f>IF($A1917 &lt;&gt; "",VLOOKUP($A1917,'Student reference sheet'!$A$2:$V$2329, 2,FALSE), "")</f>
        <v/>
      </c>
      <c r="E1917" s="35"/>
      <c r="F1917" s="34"/>
      <c r="G1917" s="40" t="str">
        <f t="shared" ca="1" si="90"/>
        <v/>
      </c>
      <c r="H1917" s="40" t="str">
        <f t="shared" ca="1" si="91"/>
        <v/>
      </c>
      <c r="I1917" s="36" t="str">
        <f>IF($A1917 = "", "",
IF(COUNTIF(MINIMUM_DAY_DATES[], Attendance!J1917) &gt; 0, VLOOKUP(Attendance!$G1917,MINIMUM_DAY_PERIOD_SCHEDULE[], 2,TRUE),
IF(COUNTIF(RALLY_DATES[], Attendance!J1917) &gt; 0, VLOOKUP(Attendance!$G1917,RALLY_PERIOD_SCHEDULE[], 2,TRUE),
IF(WEEKDAY(Attendance!$J1917) = 2,
       IF(COUNTIF(FINALS_WEEK_MONDAY_DATE[],Attendance!$J1917) &gt; 0, VLOOKUP(Attendance!$G1917,FINALS_WEEK_MONDAY_PERIOD_SCHEDULE[],2,TRUE),
       VLOOKUP(Attendance!$G1917,REGULAR_WEEK_SCHEDULE[],6,TRUE)),
IF(WEEKDAY($J1917) = 3,
       IF(COUNTIF(FINALS_WEEK_TUESDAY_DATE[],Attendance!$J1917) &gt; 0, VLOOKUP(Attendance!$G1917,FINALS_WEEK_TUESDAY_PERIOD_SCHEDULE[],2,TRUE),
       VLOOKUP(Attendance!$G1917,REGULAR_WEEK_SCHEDULE[[Tuesday]:[Period]],5,TRUE)),
IF(WEEKDAY(Attendance!$J1917) = 4,
        IF(COUNTIF(BLOCK_WEDNESDAY_DATES[],Attendance!$J1917) &gt; 0, VLOOKUP(Attendance!$G1917,BLOCK_WEDNESDAY_PERIOD_SCHEDULE[],2,TRUE),
        IF(COUNTIF(FINALS_WEEK_WEDNESDAY_DATE[],Attendance!$J1917) &gt; 0, VLOOKUP(Attendance!$G1917,FINALS_WEEK_WEDNESDAY_PERIOD_SCHEDULE[],2,TRUE),
       VLOOKUP(Attendance!$G1917,REGULAR_WEEK_SCHEDULE[[Wednesday]:[Period]],4,TRUE))),
IF(WEEKDAY($J1917) = 5,
       IF(COUNTIF(BLOCK_THURSDAY_DATES[],Attendance!$J1917) &gt; 0, VLOOKUP(Attendance!$G1917,BLOCK_THURSDAY_PERIOD_SCHEDULE[],2,TRUE),
       IF(COUNTIF(FINALS_WEEK_THURSDAY_DATE[],Attendance!$J1917) &gt; 0, VLOOKUP(Attendance!$G1917,FINALS_WEEK_THURSDAY_PERIOD_SCHEDULE[],2,TRUE),
       VLOOKUP(Attendance!$G1917,REGULAR_WEEK_SCHEDULE[[Thursday]:[Period]],3,TRUE))),
IF(WEEKDAY(Attendance!$J1917) = 6,
       IF(COUNTIF(FINALS_WEEK_FRIDAY_DATE[],Attendance!$J1917) &gt; 0, VLOOKUP(Attendance!$G1917,FINALS_WEEK_FRIDAY_PERIOD_SCHEDULE[],2,TRUE),
       VLOOKUP(Attendance!$G1917,REGULAR_WEEK_SCHEDULE[[Friday]:[Period]],2,TRUE))))))))))</f>
        <v/>
      </c>
      <c r="J1917" s="41" t="str">
        <f t="shared" ca="1" si="92"/>
        <v/>
      </c>
      <c r="K1917" s="41" t="str">
        <f>IF($A1917 &lt;&gt; "",VLOOKUP($A1917,'Student reference sheet'!$A$2:$V$2329, 7,FALSE), "")</f>
        <v/>
      </c>
      <c r="L1917" s="30" t="str">
        <f>IF($A1917 ="", "", VLOOKUP($A1917, 'Student reference sheet'!$A$2:$Z$2603,23,FALSE))</f>
        <v/>
      </c>
      <c r="M1917" s="30" t="str">
        <f>IF($A1917 ="", "", VLOOKUP($A1917, 'Student reference sheet'!$A$2:$Z$2603,24,FALSE))</f>
        <v/>
      </c>
      <c r="N1917" s="30" t="str">
        <f>IF($A1917 ="", "", VLOOKUP($A1917, 'Student reference sheet'!$A$2:$Z$2603,26,FALSE))</f>
        <v/>
      </c>
      <c r="O1917" s="30" t="str">
        <f>IF($A1917 ="", "", VLOOKUP($A1917, 'Student reference sheet'!$A$2:$Z$2603,25,FALSE))</f>
        <v/>
      </c>
      <c r="P1917" s="39" t="str">
        <f>IF($A1917 = "", "", IF(OR(VLOOKUP($A1917,'Student reference sheet'!$A$2:$V$2400,8,FALSE) = "R",  VLOOKUP($A1917,'Student reference sheet'!$A$2:$V$2400,8,FALSE) = "L"), "X", ""))</f>
        <v/>
      </c>
      <c r="Q1917" s="39" t="str">
        <f>IF($A1917 ="", "", VLOOKUP($A1917, 'Student reference sheet'!$A$2:$V$2603,22,FALSE))</f>
        <v/>
      </c>
      <c r="R1917" s="39" t="str">
        <f>IF($A1917 &lt;&gt; "",VLOOKUP($A1917,'Student reference sheet'!$A$2:$V$2329, 5,FALSE), "")</f>
        <v/>
      </c>
      <c r="S1917" s="39" t="str">
        <f>IF($A1917 &lt;&gt; "",VLOOKUP($A1917,'Student reference sheet'!$A$2:$V$2329, 6,FALSE), "")</f>
        <v/>
      </c>
      <c r="T1917" s="30" t="str">
        <f>IF($A1917 = "","",
IF(VLOOKUP($A1917,'Student reference sheet'!$A$2:$V$2329, 10,FALSE) = "Y", "Hispanic",
IF(VLOOKUP($A1917,'Student reference sheet'!$A$2:$V$2329,11,FALSE) &lt;&gt; "",
IF(VLOOKUP($A1917,'Student reference sheet'!$A$2:$V$2329,11,FALSE) = "UNK", "Unknown", VLOOKUP(VALUE(VLOOKUP($A1917,'Student reference sheet'!$A$2:$V$2329,11,FALSE)),'Ethnicity Reference'!$A$2:$B$22,2,FALSE)),
IF(VLOOKUP($A1917,'Student reference sheet'!$A$2:$V$2329,9,FALSE) &lt;&gt; "", VLOOKUP(VALUE(VLOOKUP($A1917,'Student reference sheet'!$A$2:$V$2329,9,FALSE)),'Ethnicity Reference'!$A$2:$B$22,2,FALSE),"Unknown"))))</f>
        <v/>
      </c>
      <c r="U1917" s="35"/>
    </row>
    <row r="1918" spans="1:21" ht="15.75">
      <c r="A1918" s="47"/>
      <c r="B1918" s="33"/>
      <c r="C1918" s="39" t="str">
        <f>IF($A1918 &lt;&gt; "",VLOOKUP($A1918,'Student reference sheet'!$A$2:$V$2329, 3,FALSE), "")</f>
        <v/>
      </c>
      <c r="D1918" s="39" t="str">
        <f>IF($A1918 &lt;&gt; "",VLOOKUP($A1918,'Student reference sheet'!$A$2:$V$2329, 2,FALSE), "")</f>
        <v/>
      </c>
      <c r="E1918" s="35"/>
      <c r="F1918" s="34"/>
      <c r="G1918" s="40" t="str">
        <f t="shared" ca="1" si="90"/>
        <v/>
      </c>
      <c r="H1918" s="40" t="str">
        <f t="shared" ca="1" si="91"/>
        <v/>
      </c>
      <c r="I1918" s="36" t="str">
        <f>IF($A1918 = "", "",
IF(COUNTIF(MINIMUM_DAY_DATES[], Attendance!J1918) &gt; 0, VLOOKUP(Attendance!$G1918,MINIMUM_DAY_PERIOD_SCHEDULE[], 2,TRUE),
IF(COUNTIF(RALLY_DATES[], Attendance!J1918) &gt; 0, VLOOKUP(Attendance!$G1918,RALLY_PERIOD_SCHEDULE[], 2,TRUE),
IF(WEEKDAY(Attendance!$J1918) = 2,
       IF(COUNTIF(FINALS_WEEK_MONDAY_DATE[],Attendance!$J1918) &gt; 0, VLOOKUP(Attendance!$G1918,FINALS_WEEK_MONDAY_PERIOD_SCHEDULE[],2,TRUE),
       VLOOKUP(Attendance!$G1918,REGULAR_WEEK_SCHEDULE[],6,TRUE)),
IF(WEEKDAY($J1918) = 3,
       IF(COUNTIF(FINALS_WEEK_TUESDAY_DATE[],Attendance!$J1918) &gt; 0, VLOOKUP(Attendance!$G1918,FINALS_WEEK_TUESDAY_PERIOD_SCHEDULE[],2,TRUE),
       VLOOKUP(Attendance!$G1918,REGULAR_WEEK_SCHEDULE[[Tuesday]:[Period]],5,TRUE)),
IF(WEEKDAY(Attendance!$J1918) = 4,
        IF(COUNTIF(BLOCK_WEDNESDAY_DATES[],Attendance!$J1918) &gt; 0, VLOOKUP(Attendance!$G1918,BLOCK_WEDNESDAY_PERIOD_SCHEDULE[],2,TRUE),
        IF(COUNTIF(FINALS_WEEK_WEDNESDAY_DATE[],Attendance!$J1918) &gt; 0, VLOOKUP(Attendance!$G1918,FINALS_WEEK_WEDNESDAY_PERIOD_SCHEDULE[],2,TRUE),
       VLOOKUP(Attendance!$G1918,REGULAR_WEEK_SCHEDULE[[Wednesday]:[Period]],4,TRUE))),
IF(WEEKDAY($J1918) = 5,
       IF(COUNTIF(BLOCK_THURSDAY_DATES[],Attendance!$J1918) &gt; 0, VLOOKUP(Attendance!$G1918,BLOCK_THURSDAY_PERIOD_SCHEDULE[],2,TRUE),
       IF(COUNTIF(FINALS_WEEK_THURSDAY_DATE[],Attendance!$J1918) &gt; 0, VLOOKUP(Attendance!$G1918,FINALS_WEEK_THURSDAY_PERIOD_SCHEDULE[],2,TRUE),
       VLOOKUP(Attendance!$G1918,REGULAR_WEEK_SCHEDULE[[Thursday]:[Period]],3,TRUE))),
IF(WEEKDAY(Attendance!$J1918) = 6,
       IF(COUNTIF(FINALS_WEEK_FRIDAY_DATE[],Attendance!$J1918) &gt; 0, VLOOKUP(Attendance!$G1918,FINALS_WEEK_FRIDAY_PERIOD_SCHEDULE[],2,TRUE),
       VLOOKUP(Attendance!$G1918,REGULAR_WEEK_SCHEDULE[[Friday]:[Period]],2,TRUE))))))))))</f>
        <v/>
      </c>
      <c r="J1918" s="41" t="str">
        <f t="shared" ca="1" si="92"/>
        <v/>
      </c>
      <c r="K1918" s="41" t="str">
        <f>IF($A1918 &lt;&gt; "",VLOOKUP($A1918,'Student reference sheet'!$A$2:$V$2329, 7,FALSE), "")</f>
        <v/>
      </c>
      <c r="L1918" s="30" t="str">
        <f>IF($A1918 ="", "", VLOOKUP($A1918, 'Student reference sheet'!$A$2:$Z$2603,23,FALSE))</f>
        <v/>
      </c>
      <c r="M1918" s="30" t="str">
        <f>IF($A1918 ="", "", VLOOKUP($A1918, 'Student reference sheet'!$A$2:$Z$2603,24,FALSE))</f>
        <v/>
      </c>
      <c r="N1918" s="30" t="str">
        <f>IF($A1918 ="", "", VLOOKUP($A1918, 'Student reference sheet'!$A$2:$Z$2603,26,FALSE))</f>
        <v/>
      </c>
      <c r="O1918" s="30" t="str">
        <f>IF($A1918 ="", "", VLOOKUP($A1918, 'Student reference sheet'!$A$2:$Z$2603,25,FALSE))</f>
        <v/>
      </c>
      <c r="P1918" s="39" t="str">
        <f>IF($A1918 = "", "", IF(OR(VLOOKUP($A1918,'Student reference sheet'!$A$2:$V$2400,8,FALSE) = "R",  VLOOKUP($A1918,'Student reference sheet'!$A$2:$V$2400,8,FALSE) = "L"), "X", ""))</f>
        <v/>
      </c>
      <c r="Q1918" s="39" t="str">
        <f>IF($A1918 ="", "", VLOOKUP($A1918, 'Student reference sheet'!$A$2:$V$2603,22,FALSE))</f>
        <v/>
      </c>
      <c r="R1918" s="39" t="str">
        <f>IF($A1918 &lt;&gt; "",VLOOKUP($A1918,'Student reference sheet'!$A$2:$V$2329, 5,FALSE), "")</f>
        <v/>
      </c>
      <c r="S1918" s="39" t="str">
        <f>IF($A1918 &lt;&gt; "",VLOOKUP($A1918,'Student reference sheet'!$A$2:$V$2329, 6,FALSE), "")</f>
        <v/>
      </c>
      <c r="T1918" s="30" t="str">
        <f>IF($A1918 = "","",
IF(VLOOKUP($A1918,'Student reference sheet'!$A$2:$V$2329, 10,FALSE) = "Y", "Hispanic",
IF(VLOOKUP($A1918,'Student reference sheet'!$A$2:$V$2329,11,FALSE) &lt;&gt; "",
IF(VLOOKUP($A1918,'Student reference sheet'!$A$2:$V$2329,11,FALSE) = "UNK", "Unknown", VLOOKUP(VALUE(VLOOKUP($A1918,'Student reference sheet'!$A$2:$V$2329,11,FALSE)),'Ethnicity Reference'!$A$2:$B$22,2,FALSE)),
IF(VLOOKUP($A1918,'Student reference sheet'!$A$2:$V$2329,9,FALSE) &lt;&gt; "", VLOOKUP(VALUE(VLOOKUP($A1918,'Student reference sheet'!$A$2:$V$2329,9,FALSE)),'Ethnicity Reference'!$A$2:$B$22,2,FALSE),"Unknown"))))</f>
        <v/>
      </c>
      <c r="U1918" s="35"/>
    </row>
    <row r="1919" spans="1:21" ht="15.75">
      <c r="A1919" s="47"/>
      <c r="B1919" s="33"/>
      <c r="C1919" s="39" t="str">
        <f>IF($A1919 &lt;&gt; "",VLOOKUP($A1919,'Student reference sheet'!$A$2:$V$2329, 3,FALSE), "")</f>
        <v/>
      </c>
      <c r="D1919" s="39" t="str">
        <f>IF($A1919 &lt;&gt; "",VLOOKUP($A1919,'Student reference sheet'!$A$2:$V$2329, 2,FALSE), "")</f>
        <v/>
      </c>
      <c r="E1919" s="35"/>
      <c r="F1919" s="34"/>
      <c r="G1919" s="40" t="str">
        <f t="shared" ca="1" si="90"/>
        <v/>
      </c>
      <c r="H1919" s="40" t="str">
        <f t="shared" ca="1" si="91"/>
        <v/>
      </c>
      <c r="I1919" s="36" t="str">
        <f>IF($A1919 = "", "",
IF(COUNTIF(MINIMUM_DAY_DATES[], Attendance!J1919) &gt; 0, VLOOKUP(Attendance!$G1919,MINIMUM_DAY_PERIOD_SCHEDULE[], 2,TRUE),
IF(COUNTIF(RALLY_DATES[], Attendance!J1919) &gt; 0, VLOOKUP(Attendance!$G1919,RALLY_PERIOD_SCHEDULE[], 2,TRUE),
IF(WEEKDAY(Attendance!$J1919) = 2,
       IF(COUNTIF(FINALS_WEEK_MONDAY_DATE[],Attendance!$J1919) &gt; 0, VLOOKUP(Attendance!$G1919,FINALS_WEEK_MONDAY_PERIOD_SCHEDULE[],2,TRUE),
       VLOOKUP(Attendance!$G1919,REGULAR_WEEK_SCHEDULE[],6,TRUE)),
IF(WEEKDAY($J1919) = 3,
       IF(COUNTIF(FINALS_WEEK_TUESDAY_DATE[],Attendance!$J1919) &gt; 0, VLOOKUP(Attendance!$G1919,FINALS_WEEK_TUESDAY_PERIOD_SCHEDULE[],2,TRUE),
       VLOOKUP(Attendance!$G1919,REGULAR_WEEK_SCHEDULE[[Tuesday]:[Period]],5,TRUE)),
IF(WEEKDAY(Attendance!$J1919) = 4,
        IF(COUNTIF(BLOCK_WEDNESDAY_DATES[],Attendance!$J1919) &gt; 0, VLOOKUP(Attendance!$G1919,BLOCK_WEDNESDAY_PERIOD_SCHEDULE[],2,TRUE),
        IF(COUNTIF(FINALS_WEEK_WEDNESDAY_DATE[],Attendance!$J1919) &gt; 0, VLOOKUP(Attendance!$G1919,FINALS_WEEK_WEDNESDAY_PERIOD_SCHEDULE[],2,TRUE),
       VLOOKUP(Attendance!$G1919,REGULAR_WEEK_SCHEDULE[[Wednesday]:[Period]],4,TRUE))),
IF(WEEKDAY($J1919) = 5,
       IF(COUNTIF(BLOCK_THURSDAY_DATES[],Attendance!$J1919) &gt; 0, VLOOKUP(Attendance!$G1919,BLOCK_THURSDAY_PERIOD_SCHEDULE[],2,TRUE),
       IF(COUNTIF(FINALS_WEEK_THURSDAY_DATE[],Attendance!$J1919) &gt; 0, VLOOKUP(Attendance!$G1919,FINALS_WEEK_THURSDAY_PERIOD_SCHEDULE[],2,TRUE),
       VLOOKUP(Attendance!$G1919,REGULAR_WEEK_SCHEDULE[[Thursday]:[Period]],3,TRUE))),
IF(WEEKDAY(Attendance!$J1919) = 6,
       IF(COUNTIF(FINALS_WEEK_FRIDAY_DATE[],Attendance!$J1919) &gt; 0, VLOOKUP(Attendance!$G1919,FINALS_WEEK_FRIDAY_PERIOD_SCHEDULE[],2,TRUE),
       VLOOKUP(Attendance!$G1919,REGULAR_WEEK_SCHEDULE[[Friday]:[Period]],2,TRUE))))))))))</f>
        <v/>
      </c>
      <c r="J1919" s="41" t="str">
        <f t="shared" ca="1" si="92"/>
        <v/>
      </c>
      <c r="K1919" s="41" t="str">
        <f>IF($A1919 &lt;&gt; "",VLOOKUP($A1919,'Student reference sheet'!$A$2:$V$2329, 7,FALSE), "")</f>
        <v/>
      </c>
      <c r="L1919" s="30" t="str">
        <f>IF($A1919 ="", "", VLOOKUP($A1919, 'Student reference sheet'!$A$2:$Z$2603,23,FALSE))</f>
        <v/>
      </c>
      <c r="M1919" s="30" t="str">
        <f>IF($A1919 ="", "", VLOOKUP($A1919, 'Student reference sheet'!$A$2:$Z$2603,24,FALSE))</f>
        <v/>
      </c>
      <c r="N1919" s="30" t="str">
        <f>IF($A1919 ="", "", VLOOKUP($A1919, 'Student reference sheet'!$A$2:$Z$2603,26,FALSE))</f>
        <v/>
      </c>
      <c r="O1919" s="30" t="str">
        <f>IF($A1919 ="", "", VLOOKUP($A1919, 'Student reference sheet'!$A$2:$Z$2603,25,FALSE))</f>
        <v/>
      </c>
      <c r="P1919" s="39" t="str">
        <f>IF($A1919 = "", "", IF(OR(VLOOKUP($A1919,'Student reference sheet'!$A$2:$V$2400,8,FALSE) = "R",  VLOOKUP($A1919,'Student reference sheet'!$A$2:$V$2400,8,FALSE) = "L"), "X", ""))</f>
        <v/>
      </c>
      <c r="Q1919" s="39" t="str">
        <f>IF($A1919 ="", "", VLOOKUP($A1919, 'Student reference sheet'!$A$2:$V$2603,22,FALSE))</f>
        <v/>
      </c>
      <c r="R1919" s="39" t="str">
        <f>IF($A1919 &lt;&gt; "",VLOOKUP($A1919,'Student reference sheet'!$A$2:$V$2329, 5,FALSE), "")</f>
        <v/>
      </c>
      <c r="S1919" s="39" t="str">
        <f>IF($A1919 &lt;&gt; "",VLOOKUP($A1919,'Student reference sheet'!$A$2:$V$2329, 6,FALSE), "")</f>
        <v/>
      </c>
      <c r="T1919" s="30" t="str">
        <f>IF($A1919 = "","",
IF(VLOOKUP($A1919,'Student reference sheet'!$A$2:$V$2329, 10,FALSE) = "Y", "Hispanic",
IF(VLOOKUP($A1919,'Student reference sheet'!$A$2:$V$2329,11,FALSE) &lt;&gt; "",
IF(VLOOKUP($A1919,'Student reference sheet'!$A$2:$V$2329,11,FALSE) = "UNK", "Unknown", VLOOKUP(VALUE(VLOOKUP($A1919,'Student reference sheet'!$A$2:$V$2329,11,FALSE)),'Ethnicity Reference'!$A$2:$B$22,2,FALSE)),
IF(VLOOKUP($A1919,'Student reference sheet'!$A$2:$V$2329,9,FALSE) &lt;&gt; "", VLOOKUP(VALUE(VLOOKUP($A1919,'Student reference sheet'!$A$2:$V$2329,9,FALSE)),'Ethnicity Reference'!$A$2:$B$22,2,FALSE),"Unknown"))))</f>
        <v/>
      </c>
      <c r="U1919" s="35"/>
    </row>
    <row r="1920" spans="1:21" ht="15.75">
      <c r="A1920" s="47"/>
      <c r="B1920" s="33"/>
      <c r="C1920" s="39" t="str">
        <f>IF($A1920 &lt;&gt; "",VLOOKUP($A1920,'Student reference sheet'!$A$2:$V$2329, 3,FALSE), "")</f>
        <v/>
      </c>
      <c r="D1920" s="39" t="str">
        <f>IF($A1920 &lt;&gt; "",VLOOKUP($A1920,'Student reference sheet'!$A$2:$V$2329, 2,FALSE), "")</f>
        <v/>
      </c>
      <c r="E1920" s="35"/>
      <c r="F1920" s="34"/>
      <c r="G1920" s="40" t="str">
        <f t="shared" ca="1" si="90"/>
        <v/>
      </c>
      <c r="H1920" s="40" t="str">
        <f t="shared" ca="1" si="91"/>
        <v/>
      </c>
      <c r="I1920" s="36" t="str">
        <f>IF($A1920 = "", "",
IF(COUNTIF(MINIMUM_DAY_DATES[], Attendance!J1920) &gt; 0, VLOOKUP(Attendance!$G1920,MINIMUM_DAY_PERIOD_SCHEDULE[], 2,TRUE),
IF(COUNTIF(RALLY_DATES[], Attendance!J1920) &gt; 0, VLOOKUP(Attendance!$G1920,RALLY_PERIOD_SCHEDULE[], 2,TRUE),
IF(WEEKDAY(Attendance!$J1920) = 2,
       IF(COUNTIF(FINALS_WEEK_MONDAY_DATE[],Attendance!$J1920) &gt; 0, VLOOKUP(Attendance!$G1920,FINALS_WEEK_MONDAY_PERIOD_SCHEDULE[],2,TRUE),
       VLOOKUP(Attendance!$G1920,REGULAR_WEEK_SCHEDULE[],6,TRUE)),
IF(WEEKDAY($J1920) = 3,
       IF(COUNTIF(FINALS_WEEK_TUESDAY_DATE[],Attendance!$J1920) &gt; 0, VLOOKUP(Attendance!$G1920,FINALS_WEEK_TUESDAY_PERIOD_SCHEDULE[],2,TRUE),
       VLOOKUP(Attendance!$G1920,REGULAR_WEEK_SCHEDULE[[Tuesday]:[Period]],5,TRUE)),
IF(WEEKDAY(Attendance!$J1920) = 4,
        IF(COUNTIF(BLOCK_WEDNESDAY_DATES[],Attendance!$J1920) &gt; 0, VLOOKUP(Attendance!$G1920,BLOCK_WEDNESDAY_PERIOD_SCHEDULE[],2,TRUE),
        IF(COUNTIF(FINALS_WEEK_WEDNESDAY_DATE[],Attendance!$J1920) &gt; 0, VLOOKUP(Attendance!$G1920,FINALS_WEEK_WEDNESDAY_PERIOD_SCHEDULE[],2,TRUE),
       VLOOKUP(Attendance!$G1920,REGULAR_WEEK_SCHEDULE[[Wednesday]:[Period]],4,TRUE))),
IF(WEEKDAY($J1920) = 5,
       IF(COUNTIF(BLOCK_THURSDAY_DATES[],Attendance!$J1920) &gt; 0, VLOOKUP(Attendance!$G1920,BLOCK_THURSDAY_PERIOD_SCHEDULE[],2,TRUE),
       IF(COUNTIF(FINALS_WEEK_THURSDAY_DATE[],Attendance!$J1920) &gt; 0, VLOOKUP(Attendance!$G1920,FINALS_WEEK_THURSDAY_PERIOD_SCHEDULE[],2,TRUE),
       VLOOKUP(Attendance!$G1920,REGULAR_WEEK_SCHEDULE[[Thursday]:[Period]],3,TRUE))),
IF(WEEKDAY(Attendance!$J1920) = 6,
       IF(COUNTIF(FINALS_WEEK_FRIDAY_DATE[],Attendance!$J1920) &gt; 0, VLOOKUP(Attendance!$G1920,FINALS_WEEK_FRIDAY_PERIOD_SCHEDULE[],2,TRUE),
       VLOOKUP(Attendance!$G1920,REGULAR_WEEK_SCHEDULE[[Friday]:[Period]],2,TRUE))))))))))</f>
        <v/>
      </c>
      <c r="J1920" s="41" t="str">
        <f t="shared" ca="1" si="92"/>
        <v/>
      </c>
      <c r="K1920" s="41" t="str">
        <f>IF($A1920 &lt;&gt; "",VLOOKUP($A1920,'Student reference sheet'!$A$2:$V$2329, 7,FALSE), "")</f>
        <v/>
      </c>
      <c r="L1920" s="30" t="str">
        <f>IF($A1920 ="", "", VLOOKUP($A1920, 'Student reference sheet'!$A$2:$Z$2603,23,FALSE))</f>
        <v/>
      </c>
      <c r="M1920" s="30" t="str">
        <f>IF($A1920 ="", "", VLOOKUP($A1920, 'Student reference sheet'!$A$2:$Z$2603,24,FALSE))</f>
        <v/>
      </c>
      <c r="N1920" s="30" t="str">
        <f>IF($A1920 ="", "", VLOOKUP($A1920, 'Student reference sheet'!$A$2:$Z$2603,26,FALSE))</f>
        <v/>
      </c>
      <c r="O1920" s="30" t="str">
        <f>IF($A1920 ="", "", VLOOKUP($A1920, 'Student reference sheet'!$A$2:$Z$2603,25,FALSE))</f>
        <v/>
      </c>
      <c r="P1920" s="39" t="str">
        <f>IF($A1920 = "", "", IF(OR(VLOOKUP($A1920,'Student reference sheet'!$A$2:$V$2400,8,FALSE) = "R",  VLOOKUP($A1920,'Student reference sheet'!$A$2:$V$2400,8,FALSE) = "L"), "X", ""))</f>
        <v/>
      </c>
      <c r="Q1920" s="39" t="str">
        <f>IF($A1920 ="", "", VLOOKUP($A1920, 'Student reference sheet'!$A$2:$V$2603,22,FALSE))</f>
        <v/>
      </c>
      <c r="R1920" s="39" t="str">
        <f>IF($A1920 &lt;&gt; "",VLOOKUP($A1920,'Student reference sheet'!$A$2:$V$2329, 5,FALSE), "")</f>
        <v/>
      </c>
      <c r="S1920" s="39" t="str">
        <f>IF($A1920 &lt;&gt; "",VLOOKUP($A1920,'Student reference sheet'!$A$2:$V$2329, 6,FALSE), "")</f>
        <v/>
      </c>
      <c r="T1920" s="30" t="str">
        <f>IF($A1920 = "","",
IF(VLOOKUP($A1920,'Student reference sheet'!$A$2:$V$2329, 10,FALSE) = "Y", "Hispanic",
IF(VLOOKUP($A1920,'Student reference sheet'!$A$2:$V$2329,11,FALSE) &lt;&gt; "",
IF(VLOOKUP($A1920,'Student reference sheet'!$A$2:$V$2329,11,FALSE) = "UNK", "Unknown", VLOOKUP(VALUE(VLOOKUP($A1920,'Student reference sheet'!$A$2:$V$2329,11,FALSE)),'Ethnicity Reference'!$A$2:$B$22,2,FALSE)),
IF(VLOOKUP($A1920,'Student reference sheet'!$A$2:$V$2329,9,FALSE) &lt;&gt; "", VLOOKUP(VALUE(VLOOKUP($A1920,'Student reference sheet'!$A$2:$V$2329,9,FALSE)),'Ethnicity Reference'!$A$2:$B$22,2,FALSE),"Unknown"))))</f>
        <v/>
      </c>
      <c r="U1920" s="35"/>
    </row>
    <row r="1921" spans="1:21" ht="15.75">
      <c r="A1921" s="47"/>
      <c r="B1921" s="33"/>
      <c r="C1921" s="39" t="str">
        <f>IF($A1921 &lt;&gt; "",VLOOKUP($A1921,'Student reference sheet'!$A$2:$V$2329, 3,FALSE), "")</f>
        <v/>
      </c>
      <c r="D1921" s="39" t="str">
        <f>IF($A1921 &lt;&gt; "",VLOOKUP($A1921,'Student reference sheet'!$A$2:$V$2329, 2,FALSE), "")</f>
        <v/>
      </c>
      <c r="E1921" s="35"/>
      <c r="F1921" s="34"/>
      <c r="G1921" s="40" t="str">
        <f t="shared" ca="1" si="90"/>
        <v/>
      </c>
      <c r="H1921" s="40" t="str">
        <f t="shared" ca="1" si="91"/>
        <v/>
      </c>
      <c r="I1921" s="36" t="str">
        <f>IF($A1921 = "", "",
IF(COUNTIF(MINIMUM_DAY_DATES[], Attendance!J1921) &gt; 0, VLOOKUP(Attendance!$G1921,MINIMUM_DAY_PERIOD_SCHEDULE[], 2,TRUE),
IF(COUNTIF(RALLY_DATES[], Attendance!J1921) &gt; 0, VLOOKUP(Attendance!$G1921,RALLY_PERIOD_SCHEDULE[], 2,TRUE),
IF(WEEKDAY(Attendance!$J1921) = 2,
       IF(COUNTIF(FINALS_WEEK_MONDAY_DATE[],Attendance!$J1921) &gt; 0, VLOOKUP(Attendance!$G1921,FINALS_WEEK_MONDAY_PERIOD_SCHEDULE[],2,TRUE),
       VLOOKUP(Attendance!$G1921,REGULAR_WEEK_SCHEDULE[],6,TRUE)),
IF(WEEKDAY($J1921) = 3,
       IF(COUNTIF(FINALS_WEEK_TUESDAY_DATE[],Attendance!$J1921) &gt; 0, VLOOKUP(Attendance!$G1921,FINALS_WEEK_TUESDAY_PERIOD_SCHEDULE[],2,TRUE),
       VLOOKUP(Attendance!$G1921,REGULAR_WEEK_SCHEDULE[[Tuesday]:[Period]],5,TRUE)),
IF(WEEKDAY(Attendance!$J1921) = 4,
        IF(COUNTIF(BLOCK_WEDNESDAY_DATES[],Attendance!$J1921) &gt; 0, VLOOKUP(Attendance!$G1921,BLOCK_WEDNESDAY_PERIOD_SCHEDULE[],2,TRUE),
        IF(COUNTIF(FINALS_WEEK_WEDNESDAY_DATE[],Attendance!$J1921) &gt; 0, VLOOKUP(Attendance!$G1921,FINALS_WEEK_WEDNESDAY_PERIOD_SCHEDULE[],2,TRUE),
       VLOOKUP(Attendance!$G1921,REGULAR_WEEK_SCHEDULE[[Wednesday]:[Period]],4,TRUE))),
IF(WEEKDAY($J1921) = 5,
       IF(COUNTIF(BLOCK_THURSDAY_DATES[],Attendance!$J1921) &gt; 0, VLOOKUP(Attendance!$G1921,BLOCK_THURSDAY_PERIOD_SCHEDULE[],2,TRUE),
       IF(COUNTIF(FINALS_WEEK_THURSDAY_DATE[],Attendance!$J1921) &gt; 0, VLOOKUP(Attendance!$G1921,FINALS_WEEK_THURSDAY_PERIOD_SCHEDULE[],2,TRUE),
       VLOOKUP(Attendance!$G1921,REGULAR_WEEK_SCHEDULE[[Thursday]:[Period]],3,TRUE))),
IF(WEEKDAY(Attendance!$J1921) = 6,
       IF(COUNTIF(FINALS_WEEK_FRIDAY_DATE[],Attendance!$J1921) &gt; 0, VLOOKUP(Attendance!$G1921,FINALS_WEEK_FRIDAY_PERIOD_SCHEDULE[],2,TRUE),
       VLOOKUP(Attendance!$G1921,REGULAR_WEEK_SCHEDULE[[Friday]:[Period]],2,TRUE))))))))))</f>
        <v/>
      </c>
      <c r="J1921" s="41" t="str">
        <f t="shared" ca="1" si="92"/>
        <v/>
      </c>
      <c r="K1921" s="41" t="str">
        <f>IF($A1921 &lt;&gt; "",VLOOKUP($A1921,'Student reference sheet'!$A$2:$V$2329, 7,FALSE), "")</f>
        <v/>
      </c>
      <c r="L1921" s="30" t="str">
        <f>IF($A1921 ="", "", VLOOKUP($A1921, 'Student reference sheet'!$A$2:$Z$2603,23,FALSE))</f>
        <v/>
      </c>
      <c r="M1921" s="30" t="str">
        <f>IF($A1921 ="", "", VLOOKUP($A1921, 'Student reference sheet'!$A$2:$Z$2603,24,FALSE))</f>
        <v/>
      </c>
      <c r="N1921" s="30" t="str">
        <f>IF($A1921 ="", "", VLOOKUP($A1921, 'Student reference sheet'!$A$2:$Z$2603,26,FALSE))</f>
        <v/>
      </c>
      <c r="O1921" s="30" t="str">
        <f>IF($A1921 ="", "", VLOOKUP($A1921, 'Student reference sheet'!$A$2:$Z$2603,25,FALSE))</f>
        <v/>
      </c>
      <c r="P1921" s="39" t="str">
        <f>IF($A1921 = "", "", IF(OR(VLOOKUP($A1921,'Student reference sheet'!$A$2:$V$2400,8,FALSE) = "R",  VLOOKUP($A1921,'Student reference sheet'!$A$2:$V$2400,8,FALSE) = "L"), "X", ""))</f>
        <v/>
      </c>
      <c r="Q1921" s="39" t="str">
        <f>IF($A1921 ="", "", VLOOKUP($A1921, 'Student reference sheet'!$A$2:$V$2603,22,FALSE))</f>
        <v/>
      </c>
      <c r="R1921" s="39" t="str">
        <f>IF($A1921 &lt;&gt; "",VLOOKUP($A1921,'Student reference sheet'!$A$2:$V$2329, 5,FALSE), "")</f>
        <v/>
      </c>
      <c r="S1921" s="39" t="str">
        <f>IF($A1921 &lt;&gt; "",VLOOKUP($A1921,'Student reference sheet'!$A$2:$V$2329, 6,FALSE), "")</f>
        <v/>
      </c>
      <c r="T1921" s="30" t="str">
        <f>IF($A1921 = "","",
IF(VLOOKUP($A1921,'Student reference sheet'!$A$2:$V$2329, 10,FALSE) = "Y", "Hispanic",
IF(VLOOKUP($A1921,'Student reference sheet'!$A$2:$V$2329,11,FALSE) &lt;&gt; "",
IF(VLOOKUP($A1921,'Student reference sheet'!$A$2:$V$2329,11,FALSE) = "UNK", "Unknown", VLOOKUP(VALUE(VLOOKUP($A1921,'Student reference sheet'!$A$2:$V$2329,11,FALSE)),'Ethnicity Reference'!$A$2:$B$22,2,FALSE)),
IF(VLOOKUP($A1921,'Student reference sheet'!$A$2:$V$2329,9,FALSE) &lt;&gt; "", VLOOKUP(VALUE(VLOOKUP($A1921,'Student reference sheet'!$A$2:$V$2329,9,FALSE)),'Ethnicity Reference'!$A$2:$B$22,2,FALSE),"Unknown"))))</f>
        <v/>
      </c>
      <c r="U1921" s="35"/>
    </row>
    <row r="1922" spans="1:21" ht="15.75">
      <c r="A1922" s="47"/>
      <c r="B1922" s="33"/>
      <c r="C1922" s="39" t="str">
        <f>IF($A1922 &lt;&gt; "",VLOOKUP($A1922,'Student reference sheet'!$A$2:$V$2329, 3,FALSE), "")</f>
        <v/>
      </c>
      <c r="D1922" s="39" t="str">
        <f>IF($A1922 &lt;&gt; "",VLOOKUP($A1922,'Student reference sheet'!$A$2:$V$2329, 2,FALSE), "")</f>
        <v/>
      </c>
      <c r="E1922" s="35"/>
      <c r="F1922" s="34"/>
      <c r="G1922" s="40" t="str">
        <f t="shared" ca="1" si="90"/>
        <v/>
      </c>
      <c r="H1922" s="40" t="str">
        <f t="shared" ca="1" si="91"/>
        <v/>
      </c>
      <c r="I1922" s="36" t="str">
        <f>IF($A1922 = "", "",
IF(COUNTIF(MINIMUM_DAY_DATES[], Attendance!J1922) &gt; 0, VLOOKUP(Attendance!$G1922,MINIMUM_DAY_PERIOD_SCHEDULE[], 2,TRUE),
IF(COUNTIF(RALLY_DATES[], Attendance!J1922) &gt; 0, VLOOKUP(Attendance!$G1922,RALLY_PERIOD_SCHEDULE[], 2,TRUE),
IF(WEEKDAY(Attendance!$J1922) = 2,
       IF(COUNTIF(FINALS_WEEK_MONDAY_DATE[],Attendance!$J1922) &gt; 0, VLOOKUP(Attendance!$G1922,FINALS_WEEK_MONDAY_PERIOD_SCHEDULE[],2,TRUE),
       VLOOKUP(Attendance!$G1922,REGULAR_WEEK_SCHEDULE[],6,TRUE)),
IF(WEEKDAY($J1922) = 3,
       IF(COUNTIF(FINALS_WEEK_TUESDAY_DATE[],Attendance!$J1922) &gt; 0, VLOOKUP(Attendance!$G1922,FINALS_WEEK_TUESDAY_PERIOD_SCHEDULE[],2,TRUE),
       VLOOKUP(Attendance!$G1922,REGULAR_WEEK_SCHEDULE[[Tuesday]:[Period]],5,TRUE)),
IF(WEEKDAY(Attendance!$J1922) = 4,
        IF(COUNTIF(BLOCK_WEDNESDAY_DATES[],Attendance!$J1922) &gt; 0, VLOOKUP(Attendance!$G1922,BLOCK_WEDNESDAY_PERIOD_SCHEDULE[],2,TRUE),
        IF(COUNTIF(FINALS_WEEK_WEDNESDAY_DATE[],Attendance!$J1922) &gt; 0, VLOOKUP(Attendance!$G1922,FINALS_WEEK_WEDNESDAY_PERIOD_SCHEDULE[],2,TRUE),
       VLOOKUP(Attendance!$G1922,REGULAR_WEEK_SCHEDULE[[Wednesday]:[Period]],4,TRUE))),
IF(WEEKDAY($J1922) = 5,
       IF(COUNTIF(BLOCK_THURSDAY_DATES[],Attendance!$J1922) &gt; 0, VLOOKUP(Attendance!$G1922,BLOCK_THURSDAY_PERIOD_SCHEDULE[],2,TRUE),
       IF(COUNTIF(FINALS_WEEK_THURSDAY_DATE[],Attendance!$J1922) &gt; 0, VLOOKUP(Attendance!$G1922,FINALS_WEEK_THURSDAY_PERIOD_SCHEDULE[],2,TRUE),
       VLOOKUP(Attendance!$G1922,REGULAR_WEEK_SCHEDULE[[Thursday]:[Period]],3,TRUE))),
IF(WEEKDAY(Attendance!$J1922) = 6,
       IF(COUNTIF(FINALS_WEEK_FRIDAY_DATE[],Attendance!$J1922) &gt; 0, VLOOKUP(Attendance!$G1922,FINALS_WEEK_FRIDAY_PERIOD_SCHEDULE[],2,TRUE),
       VLOOKUP(Attendance!$G1922,REGULAR_WEEK_SCHEDULE[[Friday]:[Period]],2,TRUE))))))))))</f>
        <v/>
      </c>
      <c r="J1922" s="41" t="str">
        <f t="shared" ca="1" si="92"/>
        <v/>
      </c>
      <c r="K1922" s="41" t="str">
        <f>IF($A1922 &lt;&gt; "",VLOOKUP($A1922,'Student reference sheet'!$A$2:$V$2329, 7,FALSE), "")</f>
        <v/>
      </c>
      <c r="L1922" s="30" t="str">
        <f>IF($A1922 ="", "", VLOOKUP($A1922, 'Student reference sheet'!$A$2:$Z$2603,23,FALSE))</f>
        <v/>
      </c>
      <c r="M1922" s="30" t="str">
        <f>IF($A1922 ="", "", VLOOKUP($A1922, 'Student reference sheet'!$A$2:$Z$2603,24,FALSE))</f>
        <v/>
      </c>
      <c r="N1922" s="30" t="str">
        <f>IF($A1922 ="", "", VLOOKUP($A1922, 'Student reference sheet'!$A$2:$Z$2603,26,FALSE))</f>
        <v/>
      </c>
      <c r="O1922" s="30" t="str">
        <f>IF($A1922 ="", "", VLOOKUP($A1922, 'Student reference sheet'!$A$2:$Z$2603,25,FALSE))</f>
        <v/>
      </c>
      <c r="P1922" s="39" t="str">
        <f>IF($A1922 = "", "", IF(OR(VLOOKUP($A1922,'Student reference sheet'!$A$2:$V$2400,8,FALSE) = "R",  VLOOKUP($A1922,'Student reference sheet'!$A$2:$V$2400,8,FALSE) = "L"), "X", ""))</f>
        <v/>
      </c>
      <c r="Q1922" s="39" t="str">
        <f>IF($A1922 ="", "", VLOOKUP($A1922, 'Student reference sheet'!$A$2:$V$2603,22,FALSE))</f>
        <v/>
      </c>
      <c r="R1922" s="39" t="str">
        <f>IF($A1922 &lt;&gt; "",VLOOKUP($A1922,'Student reference sheet'!$A$2:$V$2329, 5,FALSE), "")</f>
        <v/>
      </c>
      <c r="S1922" s="39" t="str">
        <f>IF($A1922 &lt;&gt; "",VLOOKUP($A1922,'Student reference sheet'!$A$2:$V$2329, 6,FALSE), "")</f>
        <v/>
      </c>
      <c r="T1922" s="30" t="str">
        <f>IF($A1922 = "","",
IF(VLOOKUP($A1922,'Student reference sheet'!$A$2:$V$2329, 10,FALSE) = "Y", "Hispanic",
IF(VLOOKUP($A1922,'Student reference sheet'!$A$2:$V$2329,11,FALSE) &lt;&gt; "",
IF(VLOOKUP($A1922,'Student reference sheet'!$A$2:$V$2329,11,FALSE) = "UNK", "Unknown", VLOOKUP(VALUE(VLOOKUP($A1922,'Student reference sheet'!$A$2:$V$2329,11,FALSE)),'Ethnicity Reference'!$A$2:$B$22,2,FALSE)),
IF(VLOOKUP($A1922,'Student reference sheet'!$A$2:$V$2329,9,FALSE) &lt;&gt; "", VLOOKUP(VALUE(VLOOKUP($A1922,'Student reference sheet'!$A$2:$V$2329,9,FALSE)),'Ethnicity Reference'!$A$2:$B$22,2,FALSE),"Unknown"))))</f>
        <v/>
      </c>
      <c r="U1922" s="35"/>
    </row>
    <row r="1923" spans="1:21" ht="15.75">
      <c r="A1923" s="47"/>
      <c r="B1923" s="33"/>
      <c r="C1923" s="39" t="str">
        <f>IF($A1923 &lt;&gt; "",VLOOKUP($A1923,'Student reference sheet'!$A$2:$V$2329, 3,FALSE), "")</f>
        <v/>
      </c>
      <c r="D1923" s="39" t="str">
        <f>IF($A1923 &lt;&gt; "",VLOOKUP($A1923,'Student reference sheet'!$A$2:$V$2329, 2,FALSE), "")</f>
        <v/>
      </c>
      <c r="E1923" s="35"/>
      <c r="F1923" s="34"/>
      <c r="G1923" s="40" t="str">
        <f t="shared" ca="1" si="90"/>
        <v/>
      </c>
      <c r="H1923" s="40" t="str">
        <f t="shared" ca="1" si="91"/>
        <v/>
      </c>
      <c r="I1923" s="36" t="str">
        <f>IF($A1923 = "", "",
IF(COUNTIF(MINIMUM_DAY_DATES[], Attendance!J1923) &gt; 0, VLOOKUP(Attendance!$G1923,MINIMUM_DAY_PERIOD_SCHEDULE[], 2,TRUE),
IF(COUNTIF(RALLY_DATES[], Attendance!J1923) &gt; 0, VLOOKUP(Attendance!$G1923,RALLY_PERIOD_SCHEDULE[], 2,TRUE),
IF(WEEKDAY(Attendance!$J1923) = 2,
       IF(COUNTIF(FINALS_WEEK_MONDAY_DATE[],Attendance!$J1923) &gt; 0, VLOOKUP(Attendance!$G1923,FINALS_WEEK_MONDAY_PERIOD_SCHEDULE[],2,TRUE),
       VLOOKUP(Attendance!$G1923,REGULAR_WEEK_SCHEDULE[],6,TRUE)),
IF(WEEKDAY($J1923) = 3,
       IF(COUNTIF(FINALS_WEEK_TUESDAY_DATE[],Attendance!$J1923) &gt; 0, VLOOKUP(Attendance!$G1923,FINALS_WEEK_TUESDAY_PERIOD_SCHEDULE[],2,TRUE),
       VLOOKUP(Attendance!$G1923,REGULAR_WEEK_SCHEDULE[[Tuesday]:[Period]],5,TRUE)),
IF(WEEKDAY(Attendance!$J1923) = 4,
        IF(COUNTIF(BLOCK_WEDNESDAY_DATES[],Attendance!$J1923) &gt; 0, VLOOKUP(Attendance!$G1923,BLOCK_WEDNESDAY_PERIOD_SCHEDULE[],2,TRUE),
        IF(COUNTIF(FINALS_WEEK_WEDNESDAY_DATE[],Attendance!$J1923) &gt; 0, VLOOKUP(Attendance!$G1923,FINALS_WEEK_WEDNESDAY_PERIOD_SCHEDULE[],2,TRUE),
       VLOOKUP(Attendance!$G1923,REGULAR_WEEK_SCHEDULE[[Wednesday]:[Period]],4,TRUE))),
IF(WEEKDAY($J1923) = 5,
       IF(COUNTIF(BLOCK_THURSDAY_DATES[],Attendance!$J1923) &gt; 0, VLOOKUP(Attendance!$G1923,BLOCK_THURSDAY_PERIOD_SCHEDULE[],2,TRUE),
       IF(COUNTIF(FINALS_WEEK_THURSDAY_DATE[],Attendance!$J1923) &gt; 0, VLOOKUP(Attendance!$G1923,FINALS_WEEK_THURSDAY_PERIOD_SCHEDULE[],2,TRUE),
       VLOOKUP(Attendance!$G1923,REGULAR_WEEK_SCHEDULE[[Thursday]:[Period]],3,TRUE))),
IF(WEEKDAY(Attendance!$J1923) = 6,
       IF(COUNTIF(FINALS_WEEK_FRIDAY_DATE[],Attendance!$J1923) &gt; 0, VLOOKUP(Attendance!$G1923,FINALS_WEEK_FRIDAY_PERIOD_SCHEDULE[],2,TRUE),
       VLOOKUP(Attendance!$G1923,REGULAR_WEEK_SCHEDULE[[Friday]:[Period]],2,TRUE))))))))))</f>
        <v/>
      </c>
      <c r="J1923" s="41" t="str">
        <f t="shared" ca="1" si="92"/>
        <v/>
      </c>
      <c r="K1923" s="41" t="str">
        <f>IF($A1923 &lt;&gt; "",VLOOKUP($A1923,'Student reference sheet'!$A$2:$V$2329, 7,FALSE), "")</f>
        <v/>
      </c>
      <c r="L1923" s="30" t="str">
        <f>IF($A1923 ="", "", VLOOKUP($A1923, 'Student reference sheet'!$A$2:$Z$2603,23,FALSE))</f>
        <v/>
      </c>
      <c r="M1923" s="30" t="str">
        <f>IF($A1923 ="", "", VLOOKUP($A1923, 'Student reference sheet'!$A$2:$Z$2603,24,FALSE))</f>
        <v/>
      </c>
      <c r="N1923" s="30" t="str">
        <f>IF($A1923 ="", "", VLOOKUP($A1923, 'Student reference sheet'!$A$2:$Z$2603,26,FALSE))</f>
        <v/>
      </c>
      <c r="O1923" s="30" t="str">
        <f>IF($A1923 ="", "", VLOOKUP($A1923, 'Student reference sheet'!$A$2:$Z$2603,25,FALSE))</f>
        <v/>
      </c>
      <c r="P1923" s="39" t="str">
        <f>IF($A1923 = "", "", IF(OR(VLOOKUP($A1923,'Student reference sheet'!$A$2:$V$2400,8,FALSE) = "R",  VLOOKUP($A1923,'Student reference sheet'!$A$2:$V$2400,8,FALSE) = "L"), "X", ""))</f>
        <v/>
      </c>
      <c r="Q1923" s="39" t="str">
        <f>IF($A1923 ="", "", VLOOKUP($A1923, 'Student reference sheet'!$A$2:$V$2603,22,FALSE))</f>
        <v/>
      </c>
      <c r="R1923" s="39" t="str">
        <f>IF($A1923 &lt;&gt; "",VLOOKUP($A1923,'Student reference sheet'!$A$2:$V$2329, 5,FALSE), "")</f>
        <v/>
      </c>
      <c r="S1923" s="39" t="str">
        <f>IF($A1923 &lt;&gt; "",VLOOKUP($A1923,'Student reference sheet'!$A$2:$V$2329, 6,FALSE), "")</f>
        <v/>
      </c>
      <c r="T1923" s="30" t="str">
        <f>IF($A1923 = "","",
IF(VLOOKUP($A1923,'Student reference sheet'!$A$2:$V$2329, 10,FALSE) = "Y", "Hispanic",
IF(VLOOKUP($A1923,'Student reference sheet'!$A$2:$V$2329,11,FALSE) &lt;&gt; "",
IF(VLOOKUP($A1923,'Student reference sheet'!$A$2:$V$2329,11,FALSE) = "UNK", "Unknown", VLOOKUP(VALUE(VLOOKUP($A1923,'Student reference sheet'!$A$2:$V$2329,11,FALSE)),'Ethnicity Reference'!$A$2:$B$22,2,FALSE)),
IF(VLOOKUP($A1923,'Student reference sheet'!$A$2:$V$2329,9,FALSE) &lt;&gt; "", VLOOKUP(VALUE(VLOOKUP($A1923,'Student reference sheet'!$A$2:$V$2329,9,FALSE)),'Ethnicity Reference'!$A$2:$B$22,2,FALSE),"Unknown"))))</f>
        <v/>
      </c>
      <c r="U1923" s="35"/>
    </row>
    <row r="1924" spans="1:21" ht="15.75">
      <c r="A1924" s="47"/>
      <c r="B1924" s="33"/>
      <c r="C1924" s="39" t="str">
        <f>IF($A1924 &lt;&gt; "",VLOOKUP($A1924,'Student reference sheet'!$A$2:$V$2329, 3,FALSE), "")</f>
        <v/>
      </c>
      <c r="D1924" s="39" t="str">
        <f>IF($A1924 &lt;&gt; "",VLOOKUP($A1924,'Student reference sheet'!$A$2:$V$2329, 2,FALSE), "")</f>
        <v/>
      </c>
      <c r="E1924" s="35"/>
      <c r="F1924" s="34"/>
      <c r="G1924" s="40" t="str">
        <f t="shared" ca="1" si="90"/>
        <v/>
      </c>
      <c r="H1924" s="40" t="str">
        <f t="shared" ca="1" si="91"/>
        <v/>
      </c>
      <c r="I1924" s="36" t="str">
        <f>IF($A1924 = "", "",
IF(COUNTIF(MINIMUM_DAY_DATES[], Attendance!J1924) &gt; 0, VLOOKUP(Attendance!$G1924,MINIMUM_DAY_PERIOD_SCHEDULE[], 2,TRUE),
IF(COUNTIF(RALLY_DATES[], Attendance!J1924) &gt; 0, VLOOKUP(Attendance!$G1924,RALLY_PERIOD_SCHEDULE[], 2,TRUE),
IF(WEEKDAY(Attendance!$J1924) = 2,
       IF(COUNTIF(FINALS_WEEK_MONDAY_DATE[],Attendance!$J1924) &gt; 0, VLOOKUP(Attendance!$G1924,FINALS_WEEK_MONDAY_PERIOD_SCHEDULE[],2,TRUE),
       VLOOKUP(Attendance!$G1924,REGULAR_WEEK_SCHEDULE[],6,TRUE)),
IF(WEEKDAY($J1924) = 3,
       IF(COUNTIF(FINALS_WEEK_TUESDAY_DATE[],Attendance!$J1924) &gt; 0, VLOOKUP(Attendance!$G1924,FINALS_WEEK_TUESDAY_PERIOD_SCHEDULE[],2,TRUE),
       VLOOKUP(Attendance!$G1924,REGULAR_WEEK_SCHEDULE[[Tuesday]:[Period]],5,TRUE)),
IF(WEEKDAY(Attendance!$J1924) = 4,
        IF(COUNTIF(BLOCK_WEDNESDAY_DATES[],Attendance!$J1924) &gt; 0, VLOOKUP(Attendance!$G1924,BLOCK_WEDNESDAY_PERIOD_SCHEDULE[],2,TRUE),
        IF(COUNTIF(FINALS_WEEK_WEDNESDAY_DATE[],Attendance!$J1924) &gt; 0, VLOOKUP(Attendance!$G1924,FINALS_WEEK_WEDNESDAY_PERIOD_SCHEDULE[],2,TRUE),
       VLOOKUP(Attendance!$G1924,REGULAR_WEEK_SCHEDULE[[Wednesday]:[Period]],4,TRUE))),
IF(WEEKDAY($J1924) = 5,
       IF(COUNTIF(BLOCK_THURSDAY_DATES[],Attendance!$J1924) &gt; 0, VLOOKUP(Attendance!$G1924,BLOCK_THURSDAY_PERIOD_SCHEDULE[],2,TRUE),
       IF(COUNTIF(FINALS_WEEK_THURSDAY_DATE[],Attendance!$J1924) &gt; 0, VLOOKUP(Attendance!$G1924,FINALS_WEEK_THURSDAY_PERIOD_SCHEDULE[],2,TRUE),
       VLOOKUP(Attendance!$G1924,REGULAR_WEEK_SCHEDULE[[Thursday]:[Period]],3,TRUE))),
IF(WEEKDAY(Attendance!$J1924) = 6,
       IF(COUNTIF(FINALS_WEEK_FRIDAY_DATE[],Attendance!$J1924) &gt; 0, VLOOKUP(Attendance!$G1924,FINALS_WEEK_FRIDAY_PERIOD_SCHEDULE[],2,TRUE),
       VLOOKUP(Attendance!$G1924,REGULAR_WEEK_SCHEDULE[[Friday]:[Period]],2,TRUE))))))))))</f>
        <v/>
      </c>
      <c r="J1924" s="41" t="str">
        <f t="shared" ca="1" si="92"/>
        <v/>
      </c>
      <c r="K1924" s="41" t="str">
        <f>IF($A1924 &lt;&gt; "",VLOOKUP($A1924,'Student reference sheet'!$A$2:$V$2329, 7,FALSE), "")</f>
        <v/>
      </c>
      <c r="L1924" s="30" t="str">
        <f>IF($A1924 ="", "", VLOOKUP($A1924, 'Student reference sheet'!$A$2:$Z$2603,23,FALSE))</f>
        <v/>
      </c>
      <c r="M1924" s="30" t="str">
        <f>IF($A1924 ="", "", VLOOKUP($A1924, 'Student reference sheet'!$A$2:$Z$2603,24,FALSE))</f>
        <v/>
      </c>
      <c r="N1924" s="30" t="str">
        <f>IF($A1924 ="", "", VLOOKUP($A1924, 'Student reference sheet'!$A$2:$Z$2603,26,FALSE))</f>
        <v/>
      </c>
      <c r="O1924" s="30" t="str">
        <f>IF($A1924 ="", "", VLOOKUP($A1924, 'Student reference sheet'!$A$2:$Z$2603,25,FALSE))</f>
        <v/>
      </c>
      <c r="P1924" s="39" t="str">
        <f>IF($A1924 = "", "", IF(OR(VLOOKUP($A1924,'Student reference sheet'!$A$2:$V$2400,8,FALSE) = "R",  VLOOKUP($A1924,'Student reference sheet'!$A$2:$V$2400,8,FALSE) = "L"), "X", ""))</f>
        <v/>
      </c>
      <c r="Q1924" s="39" t="str">
        <f>IF($A1924 ="", "", VLOOKUP($A1924, 'Student reference sheet'!$A$2:$V$2603,22,FALSE))</f>
        <v/>
      </c>
      <c r="R1924" s="39" t="str">
        <f>IF($A1924 &lt;&gt; "",VLOOKUP($A1924,'Student reference sheet'!$A$2:$V$2329, 5,FALSE), "")</f>
        <v/>
      </c>
      <c r="S1924" s="39" t="str">
        <f>IF($A1924 &lt;&gt; "",VLOOKUP($A1924,'Student reference sheet'!$A$2:$V$2329, 6,FALSE), "")</f>
        <v/>
      </c>
      <c r="T1924" s="30" t="str">
        <f>IF($A1924 = "","",
IF(VLOOKUP($A1924,'Student reference sheet'!$A$2:$V$2329, 10,FALSE) = "Y", "Hispanic",
IF(VLOOKUP($A1924,'Student reference sheet'!$A$2:$V$2329,11,FALSE) &lt;&gt; "",
IF(VLOOKUP($A1924,'Student reference sheet'!$A$2:$V$2329,11,FALSE) = "UNK", "Unknown", VLOOKUP(VALUE(VLOOKUP($A1924,'Student reference sheet'!$A$2:$V$2329,11,FALSE)),'Ethnicity Reference'!$A$2:$B$22,2,FALSE)),
IF(VLOOKUP($A1924,'Student reference sheet'!$A$2:$V$2329,9,FALSE) &lt;&gt; "", VLOOKUP(VALUE(VLOOKUP($A1924,'Student reference sheet'!$A$2:$V$2329,9,FALSE)),'Ethnicity Reference'!$A$2:$B$22,2,FALSE),"Unknown"))))</f>
        <v/>
      </c>
      <c r="U1924" s="35"/>
    </row>
    <row r="1925" spans="1:21" ht="15.75">
      <c r="A1925" s="47"/>
      <c r="B1925" s="33"/>
      <c r="C1925" s="39" t="str">
        <f>IF($A1925 &lt;&gt; "",VLOOKUP($A1925,'Student reference sheet'!$A$2:$V$2329, 3,FALSE), "")</f>
        <v/>
      </c>
      <c r="D1925" s="39" t="str">
        <f>IF($A1925 &lt;&gt; "",VLOOKUP($A1925,'Student reference sheet'!$A$2:$V$2329, 2,FALSE), "")</f>
        <v/>
      </c>
      <c r="E1925" s="35"/>
      <c r="F1925" s="34"/>
      <c r="G1925" s="40" t="str">
        <f t="shared" ca="1" si="90"/>
        <v/>
      </c>
      <c r="H1925" s="40" t="str">
        <f t="shared" ca="1" si="91"/>
        <v/>
      </c>
      <c r="I1925" s="36" t="str">
        <f>IF($A1925 = "", "",
IF(COUNTIF(MINIMUM_DAY_DATES[], Attendance!J1925) &gt; 0, VLOOKUP(Attendance!$G1925,MINIMUM_DAY_PERIOD_SCHEDULE[], 2,TRUE),
IF(COUNTIF(RALLY_DATES[], Attendance!J1925) &gt; 0, VLOOKUP(Attendance!$G1925,RALLY_PERIOD_SCHEDULE[], 2,TRUE),
IF(WEEKDAY(Attendance!$J1925) = 2,
       IF(COUNTIF(FINALS_WEEK_MONDAY_DATE[],Attendance!$J1925) &gt; 0, VLOOKUP(Attendance!$G1925,FINALS_WEEK_MONDAY_PERIOD_SCHEDULE[],2,TRUE),
       VLOOKUP(Attendance!$G1925,REGULAR_WEEK_SCHEDULE[],6,TRUE)),
IF(WEEKDAY($J1925) = 3,
       IF(COUNTIF(FINALS_WEEK_TUESDAY_DATE[],Attendance!$J1925) &gt; 0, VLOOKUP(Attendance!$G1925,FINALS_WEEK_TUESDAY_PERIOD_SCHEDULE[],2,TRUE),
       VLOOKUP(Attendance!$G1925,REGULAR_WEEK_SCHEDULE[[Tuesday]:[Period]],5,TRUE)),
IF(WEEKDAY(Attendance!$J1925) = 4,
        IF(COUNTIF(BLOCK_WEDNESDAY_DATES[],Attendance!$J1925) &gt; 0, VLOOKUP(Attendance!$G1925,BLOCK_WEDNESDAY_PERIOD_SCHEDULE[],2,TRUE),
        IF(COUNTIF(FINALS_WEEK_WEDNESDAY_DATE[],Attendance!$J1925) &gt; 0, VLOOKUP(Attendance!$G1925,FINALS_WEEK_WEDNESDAY_PERIOD_SCHEDULE[],2,TRUE),
       VLOOKUP(Attendance!$G1925,REGULAR_WEEK_SCHEDULE[[Wednesday]:[Period]],4,TRUE))),
IF(WEEKDAY($J1925) = 5,
       IF(COUNTIF(BLOCK_THURSDAY_DATES[],Attendance!$J1925) &gt; 0, VLOOKUP(Attendance!$G1925,BLOCK_THURSDAY_PERIOD_SCHEDULE[],2,TRUE),
       IF(COUNTIF(FINALS_WEEK_THURSDAY_DATE[],Attendance!$J1925) &gt; 0, VLOOKUP(Attendance!$G1925,FINALS_WEEK_THURSDAY_PERIOD_SCHEDULE[],2,TRUE),
       VLOOKUP(Attendance!$G1925,REGULAR_WEEK_SCHEDULE[[Thursday]:[Period]],3,TRUE))),
IF(WEEKDAY(Attendance!$J1925) = 6,
       IF(COUNTIF(FINALS_WEEK_FRIDAY_DATE[],Attendance!$J1925) &gt; 0, VLOOKUP(Attendance!$G1925,FINALS_WEEK_FRIDAY_PERIOD_SCHEDULE[],2,TRUE),
       VLOOKUP(Attendance!$G1925,REGULAR_WEEK_SCHEDULE[[Friday]:[Period]],2,TRUE))))))))))</f>
        <v/>
      </c>
      <c r="J1925" s="41" t="str">
        <f t="shared" ca="1" si="92"/>
        <v/>
      </c>
      <c r="K1925" s="41" t="str">
        <f>IF($A1925 &lt;&gt; "",VLOOKUP($A1925,'Student reference sheet'!$A$2:$V$2329, 7,FALSE), "")</f>
        <v/>
      </c>
      <c r="L1925" s="30" t="str">
        <f>IF($A1925 ="", "", VLOOKUP($A1925, 'Student reference sheet'!$A$2:$Z$2603,23,FALSE))</f>
        <v/>
      </c>
      <c r="M1925" s="30" t="str">
        <f>IF($A1925 ="", "", VLOOKUP($A1925, 'Student reference sheet'!$A$2:$Z$2603,24,FALSE))</f>
        <v/>
      </c>
      <c r="N1925" s="30" t="str">
        <f>IF($A1925 ="", "", VLOOKUP($A1925, 'Student reference sheet'!$A$2:$Z$2603,26,FALSE))</f>
        <v/>
      </c>
      <c r="O1925" s="30" t="str">
        <f>IF($A1925 ="", "", VLOOKUP($A1925, 'Student reference sheet'!$A$2:$Z$2603,25,FALSE))</f>
        <v/>
      </c>
      <c r="P1925" s="39" t="str">
        <f>IF($A1925 = "", "", IF(OR(VLOOKUP($A1925,'Student reference sheet'!$A$2:$V$2400,8,FALSE) = "R",  VLOOKUP($A1925,'Student reference sheet'!$A$2:$V$2400,8,FALSE) = "L"), "X", ""))</f>
        <v/>
      </c>
      <c r="Q1925" s="39" t="str">
        <f>IF($A1925 ="", "", VLOOKUP($A1925, 'Student reference sheet'!$A$2:$V$2603,22,FALSE))</f>
        <v/>
      </c>
      <c r="R1925" s="39" t="str">
        <f>IF($A1925 &lt;&gt; "",VLOOKUP($A1925,'Student reference sheet'!$A$2:$V$2329, 5,FALSE), "")</f>
        <v/>
      </c>
      <c r="S1925" s="39" t="str">
        <f>IF($A1925 &lt;&gt; "",VLOOKUP($A1925,'Student reference sheet'!$A$2:$V$2329, 6,FALSE), "")</f>
        <v/>
      </c>
      <c r="T1925" s="30" t="str">
        <f>IF($A1925 = "","",
IF(VLOOKUP($A1925,'Student reference sheet'!$A$2:$V$2329, 10,FALSE) = "Y", "Hispanic",
IF(VLOOKUP($A1925,'Student reference sheet'!$A$2:$V$2329,11,FALSE) &lt;&gt; "",
IF(VLOOKUP($A1925,'Student reference sheet'!$A$2:$V$2329,11,FALSE) = "UNK", "Unknown", VLOOKUP(VALUE(VLOOKUP($A1925,'Student reference sheet'!$A$2:$V$2329,11,FALSE)),'Ethnicity Reference'!$A$2:$B$22,2,FALSE)),
IF(VLOOKUP($A1925,'Student reference sheet'!$A$2:$V$2329,9,FALSE) &lt;&gt; "", VLOOKUP(VALUE(VLOOKUP($A1925,'Student reference sheet'!$A$2:$V$2329,9,FALSE)),'Ethnicity Reference'!$A$2:$B$22,2,FALSE),"Unknown"))))</f>
        <v/>
      </c>
      <c r="U1925" s="35"/>
    </row>
    <row r="1926" spans="1:21" ht="15.75">
      <c r="A1926" s="47"/>
      <c r="B1926" s="33"/>
      <c r="C1926" s="39" t="str">
        <f>IF($A1926 &lt;&gt; "",VLOOKUP($A1926,'Student reference sheet'!$A$2:$V$2329, 3,FALSE), "")</f>
        <v/>
      </c>
      <c r="D1926" s="39" t="str">
        <f>IF($A1926 &lt;&gt; "",VLOOKUP($A1926,'Student reference sheet'!$A$2:$V$2329, 2,FALSE), "")</f>
        <v/>
      </c>
      <c r="E1926" s="35"/>
      <c r="F1926" s="34"/>
      <c r="G1926" s="40" t="str">
        <f t="shared" ca="1" si="90"/>
        <v/>
      </c>
      <c r="H1926" s="40" t="str">
        <f t="shared" ca="1" si="91"/>
        <v/>
      </c>
      <c r="I1926" s="36" t="str">
        <f>IF($A1926 = "", "",
IF(COUNTIF(MINIMUM_DAY_DATES[], Attendance!J1926) &gt; 0, VLOOKUP(Attendance!$G1926,MINIMUM_DAY_PERIOD_SCHEDULE[], 2,TRUE),
IF(COUNTIF(RALLY_DATES[], Attendance!J1926) &gt; 0, VLOOKUP(Attendance!$G1926,RALLY_PERIOD_SCHEDULE[], 2,TRUE),
IF(WEEKDAY(Attendance!$J1926) = 2,
       IF(COUNTIF(FINALS_WEEK_MONDAY_DATE[],Attendance!$J1926) &gt; 0, VLOOKUP(Attendance!$G1926,FINALS_WEEK_MONDAY_PERIOD_SCHEDULE[],2,TRUE),
       VLOOKUP(Attendance!$G1926,REGULAR_WEEK_SCHEDULE[],6,TRUE)),
IF(WEEKDAY($J1926) = 3,
       IF(COUNTIF(FINALS_WEEK_TUESDAY_DATE[],Attendance!$J1926) &gt; 0, VLOOKUP(Attendance!$G1926,FINALS_WEEK_TUESDAY_PERIOD_SCHEDULE[],2,TRUE),
       VLOOKUP(Attendance!$G1926,REGULAR_WEEK_SCHEDULE[[Tuesday]:[Period]],5,TRUE)),
IF(WEEKDAY(Attendance!$J1926) = 4,
        IF(COUNTIF(BLOCK_WEDNESDAY_DATES[],Attendance!$J1926) &gt; 0, VLOOKUP(Attendance!$G1926,BLOCK_WEDNESDAY_PERIOD_SCHEDULE[],2,TRUE),
        IF(COUNTIF(FINALS_WEEK_WEDNESDAY_DATE[],Attendance!$J1926) &gt; 0, VLOOKUP(Attendance!$G1926,FINALS_WEEK_WEDNESDAY_PERIOD_SCHEDULE[],2,TRUE),
       VLOOKUP(Attendance!$G1926,REGULAR_WEEK_SCHEDULE[[Wednesday]:[Period]],4,TRUE))),
IF(WEEKDAY($J1926) = 5,
       IF(COUNTIF(BLOCK_THURSDAY_DATES[],Attendance!$J1926) &gt; 0, VLOOKUP(Attendance!$G1926,BLOCK_THURSDAY_PERIOD_SCHEDULE[],2,TRUE),
       IF(COUNTIF(FINALS_WEEK_THURSDAY_DATE[],Attendance!$J1926) &gt; 0, VLOOKUP(Attendance!$G1926,FINALS_WEEK_THURSDAY_PERIOD_SCHEDULE[],2,TRUE),
       VLOOKUP(Attendance!$G1926,REGULAR_WEEK_SCHEDULE[[Thursday]:[Period]],3,TRUE))),
IF(WEEKDAY(Attendance!$J1926) = 6,
       IF(COUNTIF(FINALS_WEEK_FRIDAY_DATE[],Attendance!$J1926) &gt; 0, VLOOKUP(Attendance!$G1926,FINALS_WEEK_FRIDAY_PERIOD_SCHEDULE[],2,TRUE),
       VLOOKUP(Attendance!$G1926,REGULAR_WEEK_SCHEDULE[[Friday]:[Period]],2,TRUE))))))))))</f>
        <v/>
      </c>
      <c r="J1926" s="41" t="str">
        <f t="shared" ca="1" si="92"/>
        <v/>
      </c>
      <c r="K1926" s="41" t="str">
        <f>IF($A1926 &lt;&gt; "",VLOOKUP($A1926,'Student reference sheet'!$A$2:$V$2329, 7,FALSE), "")</f>
        <v/>
      </c>
      <c r="L1926" s="30" t="str">
        <f>IF($A1926 ="", "", VLOOKUP($A1926, 'Student reference sheet'!$A$2:$Z$2603,23,FALSE))</f>
        <v/>
      </c>
      <c r="M1926" s="30" t="str">
        <f>IF($A1926 ="", "", VLOOKUP($A1926, 'Student reference sheet'!$A$2:$Z$2603,24,FALSE))</f>
        <v/>
      </c>
      <c r="N1926" s="30" t="str">
        <f>IF($A1926 ="", "", VLOOKUP($A1926, 'Student reference sheet'!$A$2:$Z$2603,26,FALSE))</f>
        <v/>
      </c>
      <c r="O1926" s="30" t="str">
        <f>IF($A1926 ="", "", VLOOKUP($A1926, 'Student reference sheet'!$A$2:$Z$2603,25,FALSE))</f>
        <v/>
      </c>
      <c r="P1926" s="39" t="str">
        <f>IF($A1926 = "", "", IF(OR(VLOOKUP($A1926,'Student reference sheet'!$A$2:$V$2400,8,FALSE) = "R",  VLOOKUP($A1926,'Student reference sheet'!$A$2:$V$2400,8,FALSE) = "L"), "X", ""))</f>
        <v/>
      </c>
      <c r="Q1926" s="39" t="str">
        <f>IF($A1926 ="", "", VLOOKUP($A1926, 'Student reference sheet'!$A$2:$V$2603,22,FALSE))</f>
        <v/>
      </c>
      <c r="R1926" s="39" t="str">
        <f>IF($A1926 &lt;&gt; "",VLOOKUP($A1926,'Student reference sheet'!$A$2:$V$2329, 5,FALSE), "")</f>
        <v/>
      </c>
      <c r="S1926" s="39" t="str">
        <f>IF($A1926 &lt;&gt; "",VLOOKUP($A1926,'Student reference sheet'!$A$2:$V$2329, 6,FALSE), "")</f>
        <v/>
      </c>
      <c r="T1926" s="30" t="str">
        <f>IF($A1926 = "","",
IF(VLOOKUP($A1926,'Student reference sheet'!$A$2:$V$2329, 10,FALSE) = "Y", "Hispanic",
IF(VLOOKUP($A1926,'Student reference sheet'!$A$2:$V$2329,11,FALSE) &lt;&gt; "",
IF(VLOOKUP($A1926,'Student reference sheet'!$A$2:$V$2329,11,FALSE) = "UNK", "Unknown", VLOOKUP(VALUE(VLOOKUP($A1926,'Student reference sheet'!$A$2:$V$2329,11,FALSE)),'Ethnicity Reference'!$A$2:$B$22,2,FALSE)),
IF(VLOOKUP($A1926,'Student reference sheet'!$A$2:$V$2329,9,FALSE) &lt;&gt; "", VLOOKUP(VALUE(VLOOKUP($A1926,'Student reference sheet'!$A$2:$V$2329,9,FALSE)),'Ethnicity Reference'!$A$2:$B$22,2,FALSE),"Unknown"))))</f>
        <v/>
      </c>
      <c r="U1926" s="35"/>
    </row>
    <row r="1927" spans="1:21" ht="15.75">
      <c r="A1927" s="47"/>
      <c r="B1927" s="33"/>
      <c r="C1927" s="39" t="str">
        <f>IF($A1927 &lt;&gt; "",VLOOKUP($A1927,'Student reference sheet'!$A$2:$V$2329, 3,FALSE), "")</f>
        <v/>
      </c>
      <c r="D1927" s="39" t="str">
        <f>IF($A1927 &lt;&gt; "",VLOOKUP($A1927,'Student reference sheet'!$A$2:$V$2329, 2,FALSE), "")</f>
        <v/>
      </c>
      <c r="E1927" s="35"/>
      <c r="F1927" s="34"/>
      <c r="G1927" s="40" t="str">
        <f t="shared" ca="1" si="90"/>
        <v/>
      </c>
      <c r="H1927" s="40" t="str">
        <f t="shared" ca="1" si="91"/>
        <v/>
      </c>
      <c r="I1927" s="36" t="str">
        <f>IF($A1927 = "", "",
IF(COUNTIF(MINIMUM_DAY_DATES[], Attendance!J1927) &gt; 0, VLOOKUP(Attendance!$G1927,MINIMUM_DAY_PERIOD_SCHEDULE[], 2,TRUE),
IF(COUNTIF(RALLY_DATES[], Attendance!J1927) &gt; 0, VLOOKUP(Attendance!$G1927,RALLY_PERIOD_SCHEDULE[], 2,TRUE),
IF(WEEKDAY(Attendance!$J1927) = 2,
       IF(COUNTIF(FINALS_WEEK_MONDAY_DATE[],Attendance!$J1927) &gt; 0, VLOOKUP(Attendance!$G1927,FINALS_WEEK_MONDAY_PERIOD_SCHEDULE[],2,TRUE),
       VLOOKUP(Attendance!$G1927,REGULAR_WEEK_SCHEDULE[],6,TRUE)),
IF(WEEKDAY($J1927) = 3,
       IF(COUNTIF(FINALS_WEEK_TUESDAY_DATE[],Attendance!$J1927) &gt; 0, VLOOKUP(Attendance!$G1927,FINALS_WEEK_TUESDAY_PERIOD_SCHEDULE[],2,TRUE),
       VLOOKUP(Attendance!$G1927,REGULAR_WEEK_SCHEDULE[[Tuesday]:[Period]],5,TRUE)),
IF(WEEKDAY(Attendance!$J1927) = 4,
        IF(COUNTIF(BLOCK_WEDNESDAY_DATES[],Attendance!$J1927) &gt; 0, VLOOKUP(Attendance!$G1927,BLOCK_WEDNESDAY_PERIOD_SCHEDULE[],2,TRUE),
        IF(COUNTIF(FINALS_WEEK_WEDNESDAY_DATE[],Attendance!$J1927) &gt; 0, VLOOKUP(Attendance!$G1927,FINALS_WEEK_WEDNESDAY_PERIOD_SCHEDULE[],2,TRUE),
       VLOOKUP(Attendance!$G1927,REGULAR_WEEK_SCHEDULE[[Wednesday]:[Period]],4,TRUE))),
IF(WEEKDAY($J1927) = 5,
       IF(COUNTIF(BLOCK_THURSDAY_DATES[],Attendance!$J1927) &gt; 0, VLOOKUP(Attendance!$G1927,BLOCK_THURSDAY_PERIOD_SCHEDULE[],2,TRUE),
       IF(COUNTIF(FINALS_WEEK_THURSDAY_DATE[],Attendance!$J1927) &gt; 0, VLOOKUP(Attendance!$G1927,FINALS_WEEK_THURSDAY_PERIOD_SCHEDULE[],2,TRUE),
       VLOOKUP(Attendance!$G1927,REGULAR_WEEK_SCHEDULE[[Thursday]:[Period]],3,TRUE))),
IF(WEEKDAY(Attendance!$J1927) = 6,
       IF(COUNTIF(FINALS_WEEK_FRIDAY_DATE[],Attendance!$J1927) &gt; 0, VLOOKUP(Attendance!$G1927,FINALS_WEEK_FRIDAY_PERIOD_SCHEDULE[],2,TRUE),
       VLOOKUP(Attendance!$G1927,REGULAR_WEEK_SCHEDULE[[Friday]:[Period]],2,TRUE))))))))))</f>
        <v/>
      </c>
      <c r="J1927" s="41" t="str">
        <f t="shared" ca="1" si="92"/>
        <v/>
      </c>
      <c r="K1927" s="41" t="str">
        <f>IF($A1927 &lt;&gt; "",VLOOKUP($A1927,'Student reference sheet'!$A$2:$V$2329, 7,FALSE), "")</f>
        <v/>
      </c>
      <c r="L1927" s="30" t="str">
        <f>IF($A1927 ="", "", VLOOKUP($A1927, 'Student reference sheet'!$A$2:$Z$2603,23,FALSE))</f>
        <v/>
      </c>
      <c r="M1927" s="30" t="str">
        <f>IF($A1927 ="", "", VLOOKUP($A1927, 'Student reference sheet'!$A$2:$Z$2603,24,FALSE))</f>
        <v/>
      </c>
      <c r="N1927" s="30" t="str">
        <f>IF($A1927 ="", "", VLOOKUP($A1927, 'Student reference sheet'!$A$2:$Z$2603,26,FALSE))</f>
        <v/>
      </c>
      <c r="O1927" s="30" t="str">
        <f>IF($A1927 ="", "", VLOOKUP($A1927, 'Student reference sheet'!$A$2:$Z$2603,25,FALSE))</f>
        <v/>
      </c>
      <c r="P1927" s="39" t="str">
        <f>IF($A1927 = "", "", IF(OR(VLOOKUP($A1927,'Student reference sheet'!$A$2:$V$2400,8,FALSE) = "R",  VLOOKUP($A1927,'Student reference sheet'!$A$2:$V$2400,8,FALSE) = "L"), "X", ""))</f>
        <v/>
      </c>
      <c r="Q1927" s="39" t="str">
        <f>IF($A1927 ="", "", VLOOKUP($A1927, 'Student reference sheet'!$A$2:$V$2603,22,FALSE))</f>
        <v/>
      </c>
      <c r="R1927" s="39" t="str">
        <f>IF($A1927 &lt;&gt; "",VLOOKUP($A1927,'Student reference sheet'!$A$2:$V$2329, 5,FALSE), "")</f>
        <v/>
      </c>
      <c r="S1927" s="39" t="str">
        <f>IF($A1927 &lt;&gt; "",VLOOKUP($A1927,'Student reference sheet'!$A$2:$V$2329, 6,FALSE), "")</f>
        <v/>
      </c>
      <c r="T1927" s="30" t="str">
        <f>IF($A1927 = "","",
IF(VLOOKUP($A1927,'Student reference sheet'!$A$2:$V$2329, 10,FALSE) = "Y", "Hispanic",
IF(VLOOKUP($A1927,'Student reference sheet'!$A$2:$V$2329,11,FALSE) &lt;&gt; "",
IF(VLOOKUP($A1927,'Student reference sheet'!$A$2:$V$2329,11,FALSE) = "UNK", "Unknown", VLOOKUP(VALUE(VLOOKUP($A1927,'Student reference sheet'!$A$2:$V$2329,11,FALSE)),'Ethnicity Reference'!$A$2:$B$22,2,FALSE)),
IF(VLOOKUP($A1927,'Student reference sheet'!$A$2:$V$2329,9,FALSE) &lt;&gt; "", VLOOKUP(VALUE(VLOOKUP($A1927,'Student reference sheet'!$A$2:$V$2329,9,FALSE)),'Ethnicity Reference'!$A$2:$B$22,2,FALSE),"Unknown"))))</f>
        <v/>
      </c>
      <c r="U1927" s="35"/>
    </row>
    <row r="1928" spans="1:21" ht="15.75">
      <c r="A1928" s="47"/>
      <c r="B1928" s="33"/>
      <c r="C1928" s="39" t="str">
        <f>IF($A1928 &lt;&gt; "",VLOOKUP($A1928,'Student reference sheet'!$A$2:$V$2329, 3,FALSE), "")</f>
        <v/>
      </c>
      <c r="D1928" s="39" t="str">
        <f>IF($A1928 &lt;&gt; "",VLOOKUP($A1928,'Student reference sheet'!$A$2:$V$2329, 2,FALSE), "")</f>
        <v/>
      </c>
      <c r="E1928" s="35"/>
      <c r="F1928" s="34"/>
      <c r="G1928" s="40" t="str">
        <f t="shared" ca="1" si="90"/>
        <v/>
      </c>
      <c r="H1928" s="40" t="str">
        <f t="shared" ca="1" si="91"/>
        <v/>
      </c>
      <c r="I1928" s="36" t="str">
        <f>IF($A1928 = "", "",
IF(COUNTIF(MINIMUM_DAY_DATES[], Attendance!J1928) &gt; 0, VLOOKUP(Attendance!$G1928,MINIMUM_DAY_PERIOD_SCHEDULE[], 2,TRUE),
IF(COUNTIF(RALLY_DATES[], Attendance!J1928) &gt; 0, VLOOKUP(Attendance!$G1928,RALLY_PERIOD_SCHEDULE[], 2,TRUE),
IF(WEEKDAY(Attendance!$J1928) = 2,
       IF(COUNTIF(FINALS_WEEK_MONDAY_DATE[],Attendance!$J1928) &gt; 0, VLOOKUP(Attendance!$G1928,FINALS_WEEK_MONDAY_PERIOD_SCHEDULE[],2,TRUE),
       VLOOKUP(Attendance!$G1928,REGULAR_WEEK_SCHEDULE[],6,TRUE)),
IF(WEEKDAY($J1928) = 3,
       IF(COUNTIF(FINALS_WEEK_TUESDAY_DATE[],Attendance!$J1928) &gt; 0, VLOOKUP(Attendance!$G1928,FINALS_WEEK_TUESDAY_PERIOD_SCHEDULE[],2,TRUE),
       VLOOKUP(Attendance!$G1928,REGULAR_WEEK_SCHEDULE[[Tuesday]:[Period]],5,TRUE)),
IF(WEEKDAY(Attendance!$J1928) = 4,
        IF(COUNTIF(BLOCK_WEDNESDAY_DATES[],Attendance!$J1928) &gt; 0, VLOOKUP(Attendance!$G1928,BLOCK_WEDNESDAY_PERIOD_SCHEDULE[],2,TRUE),
        IF(COUNTIF(FINALS_WEEK_WEDNESDAY_DATE[],Attendance!$J1928) &gt; 0, VLOOKUP(Attendance!$G1928,FINALS_WEEK_WEDNESDAY_PERIOD_SCHEDULE[],2,TRUE),
       VLOOKUP(Attendance!$G1928,REGULAR_WEEK_SCHEDULE[[Wednesday]:[Period]],4,TRUE))),
IF(WEEKDAY($J1928) = 5,
       IF(COUNTIF(BLOCK_THURSDAY_DATES[],Attendance!$J1928) &gt; 0, VLOOKUP(Attendance!$G1928,BLOCK_THURSDAY_PERIOD_SCHEDULE[],2,TRUE),
       IF(COUNTIF(FINALS_WEEK_THURSDAY_DATE[],Attendance!$J1928) &gt; 0, VLOOKUP(Attendance!$G1928,FINALS_WEEK_THURSDAY_PERIOD_SCHEDULE[],2,TRUE),
       VLOOKUP(Attendance!$G1928,REGULAR_WEEK_SCHEDULE[[Thursday]:[Period]],3,TRUE))),
IF(WEEKDAY(Attendance!$J1928) = 6,
       IF(COUNTIF(FINALS_WEEK_FRIDAY_DATE[],Attendance!$J1928) &gt; 0, VLOOKUP(Attendance!$G1928,FINALS_WEEK_FRIDAY_PERIOD_SCHEDULE[],2,TRUE),
       VLOOKUP(Attendance!$G1928,REGULAR_WEEK_SCHEDULE[[Friday]:[Period]],2,TRUE))))))))))</f>
        <v/>
      </c>
      <c r="J1928" s="41" t="str">
        <f t="shared" ca="1" si="92"/>
        <v/>
      </c>
      <c r="K1928" s="41" t="str">
        <f>IF($A1928 &lt;&gt; "",VLOOKUP($A1928,'Student reference sheet'!$A$2:$V$2329, 7,FALSE), "")</f>
        <v/>
      </c>
      <c r="L1928" s="30" t="str">
        <f>IF($A1928 ="", "", VLOOKUP($A1928, 'Student reference sheet'!$A$2:$Z$2603,23,FALSE))</f>
        <v/>
      </c>
      <c r="M1928" s="30" t="str">
        <f>IF($A1928 ="", "", VLOOKUP($A1928, 'Student reference sheet'!$A$2:$Z$2603,24,FALSE))</f>
        <v/>
      </c>
      <c r="N1928" s="30" t="str">
        <f>IF($A1928 ="", "", VLOOKUP($A1928, 'Student reference sheet'!$A$2:$Z$2603,26,FALSE))</f>
        <v/>
      </c>
      <c r="O1928" s="30" t="str">
        <f>IF($A1928 ="", "", VLOOKUP($A1928, 'Student reference sheet'!$A$2:$Z$2603,25,FALSE))</f>
        <v/>
      </c>
      <c r="P1928" s="39" t="str">
        <f>IF($A1928 = "", "", IF(OR(VLOOKUP($A1928,'Student reference sheet'!$A$2:$V$2400,8,FALSE) = "R",  VLOOKUP($A1928,'Student reference sheet'!$A$2:$V$2400,8,FALSE) = "L"), "X", ""))</f>
        <v/>
      </c>
      <c r="Q1928" s="39" t="str">
        <f>IF($A1928 ="", "", VLOOKUP($A1928, 'Student reference sheet'!$A$2:$V$2603,22,FALSE))</f>
        <v/>
      </c>
      <c r="R1928" s="39" t="str">
        <f>IF($A1928 &lt;&gt; "",VLOOKUP($A1928,'Student reference sheet'!$A$2:$V$2329, 5,FALSE), "")</f>
        <v/>
      </c>
      <c r="S1928" s="39" t="str">
        <f>IF($A1928 &lt;&gt; "",VLOOKUP($A1928,'Student reference sheet'!$A$2:$V$2329, 6,FALSE), "")</f>
        <v/>
      </c>
      <c r="T1928" s="30" t="str">
        <f>IF($A1928 = "","",
IF(VLOOKUP($A1928,'Student reference sheet'!$A$2:$V$2329, 10,FALSE) = "Y", "Hispanic",
IF(VLOOKUP($A1928,'Student reference sheet'!$A$2:$V$2329,11,FALSE) &lt;&gt; "",
IF(VLOOKUP($A1928,'Student reference sheet'!$A$2:$V$2329,11,FALSE) = "UNK", "Unknown", VLOOKUP(VALUE(VLOOKUP($A1928,'Student reference sheet'!$A$2:$V$2329,11,FALSE)),'Ethnicity Reference'!$A$2:$B$22,2,FALSE)),
IF(VLOOKUP($A1928,'Student reference sheet'!$A$2:$V$2329,9,FALSE) &lt;&gt; "", VLOOKUP(VALUE(VLOOKUP($A1928,'Student reference sheet'!$A$2:$V$2329,9,FALSE)),'Ethnicity Reference'!$A$2:$B$22,2,FALSE),"Unknown"))))</f>
        <v/>
      </c>
      <c r="U1928" s="35"/>
    </row>
    <row r="1929" spans="1:21" ht="15.75">
      <c r="A1929" s="47"/>
      <c r="B1929" s="33"/>
      <c r="C1929" s="39" t="str">
        <f>IF($A1929 &lt;&gt; "",VLOOKUP($A1929,'Student reference sheet'!$A$2:$V$2329, 3,FALSE), "")</f>
        <v/>
      </c>
      <c r="D1929" s="39" t="str">
        <f>IF($A1929 &lt;&gt; "",VLOOKUP($A1929,'Student reference sheet'!$A$2:$V$2329, 2,FALSE), "")</f>
        <v/>
      </c>
      <c r="E1929" s="35"/>
      <c r="F1929" s="34"/>
      <c r="G1929" s="40" t="str">
        <f t="shared" ca="1" si="90"/>
        <v/>
      </c>
      <c r="H1929" s="40" t="str">
        <f t="shared" ca="1" si="91"/>
        <v/>
      </c>
      <c r="I1929" s="36" t="str">
        <f>IF($A1929 = "", "",
IF(COUNTIF(MINIMUM_DAY_DATES[], Attendance!J1929) &gt; 0, VLOOKUP(Attendance!$G1929,MINIMUM_DAY_PERIOD_SCHEDULE[], 2,TRUE),
IF(COUNTIF(RALLY_DATES[], Attendance!J1929) &gt; 0, VLOOKUP(Attendance!$G1929,RALLY_PERIOD_SCHEDULE[], 2,TRUE),
IF(WEEKDAY(Attendance!$J1929) = 2,
       IF(COUNTIF(FINALS_WEEK_MONDAY_DATE[],Attendance!$J1929) &gt; 0, VLOOKUP(Attendance!$G1929,FINALS_WEEK_MONDAY_PERIOD_SCHEDULE[],2,TRUE),
       VLOOKUP(Attendance!$G1929,REGULAR_WEEK_SCHEDULE[],6,TRUE)),
IF(WEEKDAY($J1929) = 3,
       IF(COUNTIF(FINALS_WEEK_TUESDAY_DATE[],Attendance!$J1929) &gt; 0, VLOOKUP(Attendance!$G1929,FINALS_WEEK_TUESDAY_PERIOD_SCHEDULE[],2,TRUE),
       VLOOKUP(Attendance!$G1929,REGULAR_WEEK_SCHEDULE[[Tuesday]:[Period]],5,TRUE)),
IF(WEEKDAY(Attendance!$J1929) = 4,
        IF(COUNTIF(BLOCK_WEDNESDAY_DATES[],Attendance!$J1929) &gt; 0, VLOOKUP(Attendance!$G1929,BLOCK_WEDNESDAY_PERIOD_SCHEDULE[],2,TRUE),
        IF(COUNTIF(FINALS_WEEK_WEDNESDAY_DATE[],Attendance!$J1929) &gt; 0, VLOOKUP(Attendance!$G1929,FINALS_WEEK_WEDNESDAY_PERIOD_SCHEDULE[],2,TRUE),
       VLOOKUP(Attendance!$G1929,REGULAR_WEEK_SCHEDULE[[Wednesday]:[Period]],4,TRUE))),
IF(WEEKDAY($J1929) = 5,
       IF(COUNTIF(BLOCK_THURSDAY_DATES[],Attendance!$J1929) &gt; 0, VLOOKUP(Attendance!$G1929,BLOCK_THURSDAY_PERIOD_SCHEDULE[],2,TRUE),
       IF(COUNTIF(FINALS_WEEK_THURSDAY_DATE[],Attendance!$J1929) &gt; 0, VLOOKUP(Attendance!$G1929,FINALS_WEEK_THURSDAY_PERIOD_SCHEDULE[],2,TRUE),
       VLOOKUP(Attendance!$G1929,REGULAR_WEEK_SCHEDULE[[Thursday]:[Period]],3,TRUE))),
IF(WEEKDAY(Attendance!$J1929) = 6,
       IF(COUNTIF(FINALS_WEEK_FRIDAY_DATE[],Attendance!$J1929) &gt; 0, VLOOKUP(Attendance!$G1929,FINALS_WEEK_FRIDAY_PERIOD_SCHEDULE[],2,TRUE),
       VLOOKUP(Attendance!$G1929,REGULAR_WEEK_SCHEDULE[[Friday]:[Period]],2,TRUE))))))))))</f>
        <v/>
      </c>
      <c r="J1929" s="41" t="str">
        <f t="shared" ca="1" si="92"/>
        <v/>
      </c>
      <c r="K1929" s="41" t="str">
        <f>IF($A1929 &lt;&gt; "",VLOOKUP($A1929,'Student reference sheet'!$A$2:$V$2329, 7,FALSE), "")</f>
        <v/>
      </c>
      <c r="L1929" s="30" t="str">
        <f>IF($A1929 ="", "", VLOOKUP($A1929, 'Student reference sheet'!$A$2:$Z$2603,23,FALSE))</f>
        <v/>
      </c>
      <c r="M1929" s="30" t="str">
        <f>IF($A1929 ="", "", VLOOKUP($A1929, 'Student reference sheet'!$A$2:$Z$2603,24,FALSE))</f>
        <v/>
      </c>
      <c r="N1929" s="30" t="str">
        <f>IF($A1929 ="", "", VLOOKUP($A1929, 'Student reference sheet'!$A$2:$Z$2603,26,FALSE))</f>
        <v/>
      </c>
      <c r="O1929" s="30" t="str">
        <f>IF($A1929 ="", "", VLOOKUP($A1929, 'Student reference sheet'!$A$2:$Z$2603,25,FALSE))</f>
        <v/>
      </c>
      <c r="P1929" s="39" t="str">
        <f>IF($A1929 = "", "", IF(OR(VLOOKUP($A1929,'Student reference sheet'!$A$2:$V$2400,8,FALSE) = "R",  VLOOKUP($A1929,'Student reference sheet'!$A$2:$V$2400,8,FALSE) = "L"), "X", ""))</f>
        <v/>
      </c>
      <c r="Q1929" s="39" t="str">
        <f>IF($A1929 ="", "", VLOOKUP($A1929, 'Student reference sheet'!$A$2:$V$2603,22,FALSE))</f>
        <v/>
      </c>
      <c r="R1929" s="39" t="str">
        <f>IF($A1929 &lt;&gt; "",VLOOKUP($A1929,'Student reference sheet'!$A$2:$V$2329, 5,FALSE), "")</f>
        <v/>
      </c>
      <c r="S1929" s="39" t="str">
        <f>IF($A1929 &lt;&gt; "",VLOOKUP($A1929,'Student reference sheet'!$A$2:$V$2329, 6,FALSE), "")</f>
        <v/>
      </c>
      <c r="T1929" s="30" t="str">
        <f>IF($A1929 = "","",
IF(VLOOKUP($A1929,'Student reference sheet'!$A$2:$V$2329, 10,FALSE) = "Y", "Hispanic",
IF(VLOOKUP($A1929,'Student reference sheet'!$A$2:$V$2329,11,FALSE) &lt;&gt; "",
IF(VLOOKUP($A1929,'Student reference sheet'!$A$2:$V$2329,11,FALSE) = "UNK", "Unknown", VLOOKUP(VALUE(VLOOKUP($A1929,'Student reference sheet'!$A$2:$V$2329,11,FALSE)),'Ethnicity Reference'!$A$2:$B$22,2,FALSE)),
IF(VLOOKUP($A1929,'Student reference sheet'!$A$2:$V$2329,9,FALSE) &lt;&gt; "", VLOOKUP(VALUE(VLOOKUP($A1929,'Student reference sheet'!$A$2:$V$2329,9,FALSE)),'Ethnicity Reference'!$A$2:$B$22,2,FALSE),"Unknown"))))</f>
        <v/>
      </c>
      <c r="U1929" s="35"/>
    </row>
    <row r="1930" spans="1:21" ht="15.75">
      <c r="A1930" s="47"/>
      <c r="B1930" s="33"/>
      <c r="C1930" s="39" t="str">
        <f>IF($A1930 &lt;&gt; "",VLOOKUP($A1930,'Student reference sheet'!$A$2:$V$2329, 3,FALSE), "")</f>
        <v/>
      </c>
      <c r="D1930" s="39" t="str">
        <f>IF($A1930 &lt;&gt; "",VLOOKUP($A1930,'Student reference sheet'!$A$2:$V$2329, 2,FALSE), "")</f>
        <v/>
      </c>
      <c r="E1930" s="35"/>
      <c r="F1930" s="34"/>
      <c r="G1930" s="40" t="str">
        <f t="shared" ref="G1930:G1993" ca="1" si="93">IF(A1930 &lt;&gt;"", IF(G1930 = "",NOW() - TODAY(), G1930), "")</f>
        <v/>
      </c>
      <c r="H1930" s="40" t="str">
        <f t="shared" ref="H1930:H1993" ca="1" si="94">IF(B1930 &lt;&gt;"", IF(H1930 = "",NOW() - TODAY(), H1930), "")</f>
        <v/>
      </c>
      <c r="I1930" s="36" t="str">
        <f>IF($A1930 = "", "",
IF(COUNTIF(MINIMUM_DAY_DATES[], Attendance!J1930) &gt; 0, VLOOKUP(Attendance!$G1930,MINIMUM_DAY_PERIOD_SCHEDULE[], 2,TRUE),
IF(COUNTIF(RALLY_DATES[], Attendance!J1930) &gt; 0, VLOOKUP(Attendance!$G1930,RALLY_PERIOD_SCHEDULE[], 2,TRUE),
IF(WEEKDAY(Attendance!$J1930) = 2,
       IF(COUNTIF(FINALS_WEEK_MONDAY_DATE[],Attendance!$J1930) &gt; 0, VLOOKUP(Attendance!$G1930,FINALS_WEEK_MONDAY_PERIOD_SCHEDULE[],2,TRUE),
       VLOOKUP(Attendance!$G1930,REGULAR_WEEK_SCHEDULE[],6,TRUE)),
IF(WEEKDAY($J1930) = 3,
       IF(COUNTIF(FINALS_WEEK_TUESDAY_DATE[],Attendance!$J1930) &gt; 0, VLOOKUP(Attendance!$G1930,FINALS_WEEK_TUESDAY_PERIOD_SCHEDULE[],2,TRUE),
       VLOOKUP(Attendance!$G1930,REGULAR_WEEK_SCHEDULE[[Tuesday]:[Period]],5,TRUE)),
IF(WEEKDAY(Attendance!$J1930) = 4,
        IF(COUNTIF(BLOCK_WEDNESDAY_DATES[],Attendance!$J1930) &gt; 0, VLOOKUP(Attendance!$G1930,BLOCK_WEDNESDAY_PERIOD_SCHEDULE[],2,TRUE),
        IF(COUNTIF(FINALS_WEEK_WEDNESDAY_DATE[],Attendance!$J1930) &gt; 0, VLOOKUP(Attendance!$G1930,FINALS_WEEK_WEDNESDAY_PERIOD_SCHEDULE[],2,TRUE),
       VLOOKUP(Attendance!$G1930,REGULAR_WEEK_SCHEDULE[[Wednesday]:[Period]],4,TRUE))),
IF(WEEKDAY($J1930) = 5,
       IF(COUNTIF(BLOCK_THURSDAY_DATES[],Attendance!$J1930) &gt; 0, VLOOKUP(Attendance!$G1930,BLOCK_THURSDAY_PERIOD_SCHEDULE[],2,TRUE),
       IF(COUNTIF(FINALS_WEEK_THURSDAY_DATE[],Attendance!$J1930) &gt; 0, VLOOKUP(Attendance!$G1930,FINALS_WEEK_THURSDAY_PERIOD_SCHEDULE[],2,TRUE),
       VLOOKUP(Attendance!$G1930,REGULAR_WEEK_SCHEDULE[[Thursday]:[Period]],3,TRUE))),
IF(WEEKDAY(Attendance!$J1930) = 6,
       IF(COUNTIF(FINALS_WEEK_FRIDAY_DATE[],Attendance!$J1930) &gt; 0, VLOOKUP(Attendance!$G1930,FINALS_WEEK_FRIDAY_PERIOD_SCHEDULE[],2,TRUE),
       VLOOKUP(Attendance!$G1930,REGULAR_WEEK_SCHEDULE[[Friday]:[Period]],2,TRUE))))))))))</f>
        <v/>
      </c>
      <c r="J1930" s="41" t="str">
        <f t="shared" ref="J1930:J1993" ca="1" si="95">IF(A1930 &lt;&gt;"", IF(J1930 = "",TODAY(), J1930), "")</f>
        <v/>
      </c>
      <c r="K1930" s="41" t="str">
        <f>IF($A1930 &lt;&gt; "",VLOOKUP($A1930,'Student reference sheet'!$A$2:$V$2329, 7,FALSE), "")</f>
        <v/>
      </c>
      <c r="L1930" s="30" t="str">
        <f>IF($A1930 ="", "", VLOOKUP($A1930, 'Student reference sheet'!$A$2:$Z$2603,23,FALSE))</f>
        <v/>
      </c>
      <c r="M1930" s="30" t="str">
        <f>IF($A1930 ="", "", VLOOKUP($A1930, 'Student reference sheet'!$A$2:$Z$2603,24,FALSE))</f>
        <v/>
      </c>
      <c r="N1930" s="30" t="str">
        <f>IF($A1930 ="", "", VLOOKUP($A1930, 'Student reference sheet'!$A$2:$Z$2603,26,FALSE))</f>
        <v/>
      </c>
      <c r="O1930" s="30" t="str">
        <f>IF($A1930 ="", "", VLOOKUP($A1930, 'Student reference sheet'!$A$2:$Z$2603,25,FALSE))</f>
        <v/>
      </c>
      <c r="P1930" s="39" t="str">
        <f>IF($A1930 = "", "", IF(OR(VLOOKUP($A1930,'Student reference sheet'!$A$2:$V$2400,8,FALSE) = "R",  VLOOKUP($A1930,'Student reference sheet'!$A$2:$V$2400,8,FALSE) = "L"), "X", ""))</f>
        <v/>
      </c>
      <c r="Q1930" s="39" t="str">
        <f>IF($A1930 ="", "", VLOOKUP($A1930, 'Student reference sheet'!$A$2:$V$2603,22,FALSE))</f>
        <v/>
      </c>
      <c r="R1930" s="39" t="str">
        <f>IF($A1930 &lt;&gt; "",VLOOKUP($A1930,'Student reference sheet'!$A$2:$V$2329, 5,FALSE), "")</f>
        <v/>
      </c>
      <c r="S1930" s="39" t="str">
        <f>IF($A1930 &lt;&gt; "",VLOOKUP($A1930,'Student reference sheet'!$A$2:$V$2329, 6,FALSE), "")</f>
        <v/>
      </c>
      <c r="T1930" s="30" t="str">
        <f>IF($A1930 = "","",
IF(VLOOKUP($A1930,'Student reference sheet'!$A$2:$V$2329, 10,FALSE) = "Y", "Hispanic",
IF(VLOOKUP($A1930,'Student reference sheet'!$A$2:$V$2329,11,FALSE) &lt;&gt; "",
IF(VLOOKUP($A1930,'Student reference sheet'!$A$2:$V$2329,11,FALSE) = "UNK", "Unknown", VLOOKUP(VALUE(VLOOKUP($A1930,'Student reference sheet'!$A$2:$V$2329,11,FALSE)),'Ethnicity Reference'!$A$2:$B$22,2,FALSE)),
IF(VLOOKUP($A1930,'Student reference sheet'!$A$2:$V$2329,9,FALSE) &lt;&gt; "", VLOOKUP(VALUE(VLOOKUP($A1930,'Student reference sheet'!$A$2:$V$2329,9,FALSE)),'Ethnicity Reference'!$A$2:$B$22,2,FALSE),"Unknown"))))</f>
        <v/>
      </c>
      <c r="U1930" s="35"/>
    </row>
    <row r="1931" spans="1:21" ht="15.75">
      <c r="A1931" s="47"/>
      <c r="B1931" s="33"/>
      <c r="C1931" s="39" t="str">
        <f>IF($A1931 &lt;&gt; "",VLOOKUP($A1931,'Student reference sheet'!$A$2:$V$2329, 3,FALSE), "")</f>
        <v/>
      </c>
      <c r="D1931" s="39" t="str">
        <f>IF($A1931 &lt;&gt; "",VLOOKUP($A1931,'Student reference sheet'!$A$2:$V$2329, 2,FALSE), "")</f>
        <v/>
      </c>
      <c r="E1931" s="35"/>
      <c r="F1931" s="34"/>
      <c r="G1931" s="40" t="str">
        <f t="shared" ca="1" si="93"/>
        <v/>
      </c>
      <c r="H1931" s="40" t="str">
        <f t="shared" ca="1" si="94"/>
        <v/>
      </c>
      <c r="I1931" s="36" t="str">
        <f>IF($A1931 = "", "",
IF(COUNTIF(MINIMUM_DAY_DATES[], Attendance!J1931) &gt; 0, VLOOKUP(Attendance!$G1931,MINIMUM_DAY_PERIOD_SCHEDULE[], 2,TRUE),
IF(COUNTIF(RALLY_DATES[], Attendance!J1931) &gt; 0, VLOOKUP(Attendance!$G1931,RALLY_PERIOD_SCHEDULE[], 2,TRUE),
IF(WEEKDAY(Attendance!$J1931) = 2,
       IF(COUNTIF(FINALS_WEEK_MONDAY_DATE[],Attendance!$J1931) &gt; 0, VLOOKUP(Attendance!$G1931,FINALS_WEEK_MONDAY_PERIOD_SCHEDULE[],2,TRUE),
       VLOOKUP(Attendance!$G1931,REGULAR_WEEK_SCHEDULE[],6,TRUE)),
IF(WEEKDAY($J1931) = 3,
       IF(COUNTIF(FINALS_WEEK_TUESDAY_DATE[],Attendance!$J1931) &gt; 0, VLOOKUP(Attendance!$G1931,FINALS_WEEK_TUESDAY_PERIOD_SCHEDULE[],2,TRUE),
       VLOOKUP(Attendance!$G1931,REGULAR_WEEK_SCHEDULE[[Tuesday]:[Period]],5,TRUE)),
IF(WEEKDAY(Attendance!$J1931) = 4,
        IF(COUNTIF(BLOCK_WEDNESDAY_DATES[],Attendance!$J1931) &gt; 0, VLOOKUP(Attendance!$G1931,BLOCK_WEDNESDAY_PERIOD_SCHEDULE[],2,TRUE),
        IF(COUNTIF(FINALS_WEEK_WEDNESDAY_DATE[],Attendance!$J1931) &gt; 0, VLOOKUP(Attendance!$G1931,FINALS_WEEK_WEDNESDAY_PERIOD_SCHEDULE[],2,TRUE),
       VLOOKUP(Attendance!$G1931,REGULAR_WEEK_SCHEDULE[[Wednesday]:[Period]],4,TRUE))),
IF(WEEKDAY($J1931) = 5,
       IF(COUNTIF(BLOCK_THURSDAY_DATES[],Attendance!$J1931) &gt; 0, VLOOKUP(Attendance!$G1931,BLOCK_THURSDAY_PERIOD_SCHEDULE[],2,TRUE),
       IF(COUNTIF(FINALS_WEEK_THURSDAY_DATE[],Attendance!$J1931) &gt; 0, VLOOKUP(Attendance!$G1931,FINALS_WEEK_THURSDAY_PERIOD_SCHEDULE[],2,TRUE),
       VLOOKUP(Attendance!$G1931,REGULAR_WEEK_SCHEDULE[[Thursday]:[Period]],3,TRUE))),
IF(WEEKDAY(Attendance!$J1931) = 6,
       IF(COUNTIF(FINALS_WEEK_FRIDAY_DATE[],Attendance!$J1931) &gt; 0, VLOOKUP(Attendance!$G1931,FINALS_WEEK_FRIDAY_PERIOD_SCHEDULE[],2,TRUE),
       VLOOKUP(Attendance!$G1931,REGULAR_WEEK_SCHEDULE[[Friday]:[Period]],2,TRUE))))))))))</f>
        <v/>
      </c>
      <c r="J1931" s="41" t="str">
        <f t="shared" ca="1" si="95"/>
        <v/>
      </c>
      <c r="K1931" s="41" t="str">
        <f>IF($A1931 &lt;&gt; "",VLOOKUP($A1931,'Student reference sheet'!$A$2:$V$2329, 7,FALSE), "")</f>
        <v/>
      </c>
      <c r="L1931" s="30" t="str">
        <f>IF($A1931 ="", "", VLOOKUP($A1931, 'Student reference sheet'!$A$2:$Z$2603,23,FALSE))</f>
        <v/>
      </c>
      <c r="M1931" s="30" t="str">
        <f>IF($A1931 ="", "", VLOOKUP($A1931, 'Student reference sheet'!$A$2:$Z$2603,24,FALSE))</f>
        <v/>
      </c>
      <c r="N1931" s="30" t="str">
        <f>IF($A1931 ="", "", VLOOKUP($A1931, 'Student reference sheet'!$A$2:$Z$2603,26,FALSE))</f>
        <v/>
      </c>
      <c r="O1931" s="30" t="str">
        <f>IF($A1931 ="", "", VLOOKUP($A1931, 'Student reference sheet'!$A$2:$Z$2603,25,FALSE))</f>
        <v/>
      </c>
      <c r="P1931" s="39" t="str">
        <f>IF($A1931 = "", "", IF(OR(VLOOKUP($A1931,'Student reference sheet'!$A$2:$V$2400,8,FALSE) = "R",  VLOOKUP($A1931,'Student reference sheet'!$A$2:$V$2400,8,FALSE) = "L"), "X", ""))</f>
        <v/>
      </c>
      <c r="Q1931" s="39" t="str">
        <f>IF($A1931 ="", "", VLOOKUP($A1931, 'Student reference sheet'!$A$2:$V$2603,22,FALSE))</f>
        <v/>
      </c>
      <c r="R1931" s="39" t="str">
        <f>IF($A1931 &lt;&gt; "",VLOOKUP($A1931,'Student reference sheet'!$A$2:$V$2329, 5,FALSE), "")</f>
        <v/>
      </c>
      <c r="S1931" s="39" t="str">
        <f>IF($A1931 &lt;&gt; "",VLOOKUP($A1931,'Student reference sheet'!$A$2:$V$2329, 6,FALSE), "")</f>
        <v/>
      </c>
      <c r="T1931" s="30" t="str">
        <f>IF($A1931 = "","",
IF(VLOOKUP($A1931,'Student reference sheet'!$A$2:$V$2329, 10,FALSE) = "Y", "Hispanic",
IF(VLOOKUP($A1931,'Student reference sheet'!$A$2:$V$2329,11,FALSE) &lt;&gt; "",
IF(VLOOKUP($A1931,'Student reference sheet'!$A$2:$V$2329,11,FALSE) = "UNK", "Unknown", VLOOKUP(VALUE(VLOOKUP($A1931,'Student reference sheet'!$A$2:$V$2329,11,FALSE)),'Ethnicity Reference'!$A$2:$B$22,2,FALSE)),
IF(VLOOKUP($A1931,'Student reference sheet'!$A$2:$V$2329,9,FALSE) &lt;&gt; "", VLOOKUP(VALUE(VLOOKUP($A1931,'Student reference sheet'!$A$2:$V$2329,9,FALSE)),'Ethnicity Reference'!$A$2:$B$22,2,FALSE),"Unknown"))))</f>
        <v/>
      </c>
      <c r="U1931" s="35"/>
    </row>
    <row r="1932" spans="1:21" ht="15.75">
      <c r="A1932" s="47"/>
      <c r="B1932" s="33"/>
      <c r="C1932" s="39" t="str">
        <f>IF($A1932 &lt;&gt; "",VLOOKUP($A1932,'Student reference sheet'!$A$2:$V$2329, 3,FALSE), "")</f>
        <v/>
      </c>
      <c r="D1932" s="39" t="str">
        <f>IF($A1932 &lt;&gt; "",VLOOKUP($A1932,'Student reference sheet'!$A$2:$V$2329, 2,FALSE), "")</f>
        <v/>
      </c>
      <c r="E1932" s="35"/>
      <c r="F1932" s="34"/>
      <c r="G1932" s="40" t="str">
        <f t="shared" ca="1" si="93"/>
        <v/>
      </c>
      <c r="H1932" s="40" t="str">
        <f t="shared" ca="1" si="94"/>
        <v/>
      </c>
      <c r="I1932" s="36" t="str">
        <f>IF($A1932 = "", "",
IF(COUNTIF(MINIMUM_DAY_DATES[], Attendance!J1932) &gt; 0, VLOOKUP(Attendance!$G1932,MINIMUM_DAY_PERIOD_SCHEDULE[], 2,TRUE),
IF(COUNTIF(RALLY_DATES[], Attendance!J1932) &gt; 0, VLOOKUP(Attendance!$G1932,RALLY_PERIOD_SCHEDULE[], 2,TRUE),
IF(WEEKDAY(Attendance!$J1932) = 2,
       IF(COUNTIF(FINALS_WEEK_MONDAY_DATE[],Attendance!$J1932) &gt; 0, VLOOKUP(Attendance!$G1932,FINALS_WEEK_MONDAY_PERIOD_SCHEDULE[],2,TRUE),
       VLOOKUP(Attendance!$G1932,REGULAR_WEEK_SCHEDULE[],6,TRUE)),
IF(WEEKDAY($J1932) = 3,
       IF(COUNTIF(FINALS_WEEK_TUESDAY_DATE[],Attendance!$J1932) &gt; 0, VLOOKUP(Attendance!$G1932,FINALS_WEEK_TUESDAY_PERIOD_SCHEDULE[],2,TRUE),
       VLOOKUP(Attendance!$G1932,REGULAR_WEEK_SCHEDULE[[Tuesday]:[Period]],5,TRUE)),
IF(WEEKDAY(Attendance!$J1932) = 4,
        IF(COUNTIF(BLOCK_WEDNESDAY_DATES[],Attendance!$J1932) &gt; 0, VLOOKUP(Attendance!$G1932,BLOCK_WEDNESDAY_PERIOD_SCHEDULE[],2,TRUE),
        IF(COUNTIF(FINALS_WEEK_WEDNESDAY_DATE[],Attendance!$J1932) &gt; 0, VLOOKUP(Attendance!$G1932,FINALS_WEEK_WEDNESDAY_PERIOD_SCHEDULE[],2,TRUE),
       VLOOKUP(Attendance!$G1932,REGULAR_WEEK_SCHEDULE[[Wednesday]:[Period]],4,TRUE))),
IF(WEEKDAY($J1932) = 5,
       IF(COUNTIF(BLOCK_THURSDAY_DATES[],Attendance!$J1932) &gt; 0, VLOOKUP(Attendance!$G1932,BLOCK_THURSDAY_PERIOD_SCHEDULE[],2,TRUE),
       IF(COUNTIF(FINALS_WEEK_THURSDAY_DATE[],Attendance!$J1932) &gt; 0, VLOOKUP(Attendance!$G1932,FINALS_WEEK_THURSDAY_PERIOD_SCHEDULE[],2,TRUE),
       VLOOKUP(Attendance!$G1932,REGULAR_WEEK_SCHEDULE[[Thursday]:[Period]],3,TRUE))),
IF(WEEKDAY(Attendance!$J1932) = 6,
       IF(COUNTIF(FINALS_WEEK_FRIDAY_DATE[],Attendance!$J1932) &gt; 0, VLOOKUP(Attendance!$G1932,FINALS_WEEK_FRIDAY_PERIOD_SCHEDULE[],2,TRUE),
       VLOOKUP(Attendance!$G1932,REGULAR_WEEK_SCHEDULE[[Friday]:[Period]],2,TRUE))))))))))</f>
        <v/>
      </c>
      <c r="J1932" s="41" t="str">
        <f t="shared" ca="1" si="95"/>
        <v/>
      </c>
      <c r="K1932" s="41" t="str">
        <f>IF($A1932 &lt;&gt; "",VLOOKUP($A1932,'Student reference sheet'!$A$2:$V$2329, 7,FALSE), "")</f>
        <v/>
      </c>
      <c r="L1932" s="30" t="str">
        <f>IF($A1932 ="", "", VLOOKUP($A1932, 'Student reference sheet'!$A$2:$Z$2603,23,FALSE))</f>
        <v/>
      </c>
      <c r="M1932" s="30" t="str">
        <f>IF($A1932 ="", "", VLOOKUP($A1932, 'Student reference sheet'!$A$2:$Z$2603,24,FALSE))</f>
        <v/>
      </c>
      <c r="N1932" s="30" t="str">
        <f>IF($A1932 ="", "", VLOOKUP($A1932, 'Student reference sheet'!$A$2:$Z$2603,26,FALSE))</f>
        <v/>
      </c>
      <c r="O1932" s="30" t="str">
        <f>IF($A1932 ="", "", VLOOKUP($A1932, 'Student reference sheet'!$A$2:$Z$2603,25,FALSE))</f>
        <v/>
      </c>
      <c r="P1932" s="39" t="str">
        <f>IF($A1932 = "", "", IF(OR(VLOOKUP($A1932,'Student reference sheet'!$A$2:$V$2400,8,FALSE) = "R",  VLOOKUP($A1932,'Student reference sheet'!$A$2:$V$2400,8,FALSE) = "L"), "X", ""))</f>
        <v/>
      </c>
      <c r="Q1932" s="39" t="str">
        <f>IF($A1932 ="", "", VLOOKUP($A1932, 'Student reference sheet'!$A$2:$V$2603,22,FALSE))</f>
        <v/>
      </c>
      <c r="R1932" s="39" t="str">
        <f>IF($A1932 &lt;&gt; "",VLOOKUP($A1932,'Student reference sheet'!$A$2:$V$2329, 5,FALSE), "")</f>
        <v/>
      </c>
      <c r="S1932" s="39" t="str">
        <f>IF($A1932 &lt;&gt; "",VLOOKUP($A1932,'Student reference sheet'!$A$2:$V$2329, 6,FALSE), "")</f>
        <v/>
      </c>
      <c r="T1932" s="30" t="str">
        <f>IF($A1932 = "","",
IF(VLOOKUP($A1932,'Student reference sheet'!$A$2:$V$2329, 10,FALSE) = "Y", "Hispanic",
IF(VLOOKUP($A1932,'Student reference sheet'!$A$2:$V$2329,11,FALSE) &lt;&gt; "",
IF(VLOOKUP($A1932,'Student reference sheet'!$A$2:$V$2329,11,FALSE) = "UNK", "Unknown", VLOOKUP(VALUE(VLOOKUP($A1932,'Student reference sheet'!$A$2:$V$2329,11,FALSE)),'Ethnicity Reference'!$A$2:$B$22,2,FALSE)),
IF(VLOOKUP($A1932,'Student reference sheet'!$A$2:$V$2329,9,FALSE) &lt;&gt; "", VLOOKUP(VALUE(VLOOKUP($A1932,'Student reference sheet'!$A$2:$V$2329,9,FALSE)),'Ethnicity Reference'!$A$2:$B$22,2,FALSE),"Unknown"))))</f>
        <v/>
      </c>
      <c r="U1932" s="35"/>
    </row>
    <row r="1933" spans="1:21" ht="15.75">
      <c r="A1933" s="47"/>
      <c r="B1933" s="33"/>
      <c r="C1933" s="39" t="str">
        <f>IF($A1933 &lt;&gt; "",VLOOKUP($A1933,'Student reference sheet'!$A$2:$V$2329, 3,FALSE), "")</f>
        <v/>
      </c>
      <c r="D1933" s="39" t="str">
        <f>IF($A1933 &lt;&gt; "",VLOOKUP($A1933,'Student reference sheet'!$A$2:$V$2329, 2,FALSE), "")</f>
        <v/>
      </c>
      <c r="E1933" s="35"/>
      <c r="F1933" s="34"/>
      <c r="G1933" s="40" t="str">
        <f t="shared" ca="1" si="93"/>
        <v/>
      </c>
      <c r="H1933" s="40" t="str">
        <f t="shared" ca="1" si="94"/>
        <v/>
      </c>
      <c r="I1933" s="36" t="str">
        <f>IF($A1933 = "", "",
IF(COUNTIF(MINIMUM_DAY_DATES[], Attendance!J1933) &gt; 0, VLOOKUP(Attendance!$G1933,MINIMUM_DAY_PERIOD_SCHEDULE[], 2,TRUE),
IF(COUNTIF(RALLY_DATES[], Attendance!J1933) &gt; 0, VLOOKUP(Attendance!$G1933,RALLY_PERIOD_SCHEDULE[], 2,TRUE),
IF(WEEKDAY(Attendance!$J1933) = 2,
       IF(COUNTIF(FINALS_WEEK_MONDAY_DATE[],Attendance!$J1933) &gt; 0, VLOOKUP(Attendance!$G1933,FINALS_WEEK_MONDAY_PERIOD_SCHEDULE[],2,TRUE),
       VLOOKUP(Attendance!$G1933,REGULAR_WEEK_SCHEDULE[],6,TRUE)),
IF(WEEKDAY($J1933) = 3,
       IF(COUNTIF(FINALS_WEEK_TUESDAY_DATE[],Attendance!$J1933) &gt; 0, VLOOKUP(Attendance!$G1933,FINALS_WEEK_TUESDAY_PERIOD_SCHEDULE[],2,TRUE),
       VLOOKUP(Attendance!$G1933,REGULAR_WEEK_SCHEDULE[[Tuesday]:[Period]],5,TRUE)),
IF(WEEKDAY(Attendance!$J1933) = 4,
        IF(COUNTIF(BLOCK_WEDNESDAY_DATES[],Attendance!$J1933) &gt; 0, VLOOKUP(Attendance!$G1933,BLOCK_WEDNESDAY_PERIOD_SCHEDULE[],2,TRUE),
        IF(COUNTIF(FINALS_WEEK_WEDNESDAY_DATE[],Attendance!$J1933) &gt; 0, VLOOKUP(Attendance!$G1933,FINALS_WEEK_WEDNESDAY_PERIOD_SCHEDULE[],2,TRUE),
       VLOOKUP(Attendance!$G1933,REGULAR_WEEK_SCHEDULE[[Wednesday]:[Period]],4,TRUE))),
IF(WEEKDAY($J1933) = 5,
       IF(COUNTIF(BLOCK_THURSDAY_DATES[],Attendance!$J1933) &gt; 0, VLOOKUP(Attendance!$G1933,BLOCK_THURSDAY_PERIOD_SCHEDULE[],2,TRUE),
       IF(COUNTIF(FINALS_WEEK_THURSDAY_DATE[],Attendance!$J1933) &gt; 0, VLOOKUP(Attendance!$G1933,FINALS_WEEK_THURSDAY_PERIOD_SCHEDULE[],2,TRUE),
       VLOOKUP(Attendance!$G1933,REGULAR_WEEK_SCHEDULE[[Thursday]:[Period]],3,TRUE))),
IF(WEEKDAY(Attendance!$J1933) = 6,
       IF(COUNTIF(FINALS_WEEK_FRIDAY_DATE[],Attendance!$J1933) &gt; 0, VLOOKUP(Attendance!$G1933,FINALS_WEEK_FRIDAY_PERIOD_SCHEDULE[],2,TRUE),
       VLOOKUP(Attendance!$G1933,REGULAR_WEEK_SCHEDULE[[Friday]:[Period]],2,TRUE))))))))))</f>
        <v/>
      </c>
      <c r="J1933" s="41" t="str">
        <f t="shared" ca="1" si="95"/>
        <v/>
      </c>
      <c r="K1933" s="41" t="str">
        <f>IF($A1933 &lt;&gt; "",VLOOKUP($A1933,'Student reference sheet'!$A$2:$V$2329, 7,FALSE), "")</f>
        <v/>
      </c>
      <c r="L1933" s="30" t="str">
        <f>IF($A1933 ="", "", VLOOKUP($A1933, 'Student reference sheet'!$A$2:$Z$2603,23,FALSE))</f>
        <v/>
      </c>
      <c r="M1933" s="30" t="str">
        <f>IF($A1933 ="", "", VLOOKUP($A1933, 'Student reference sheet'!$A$2:$Z$2603,24,FALSE))</f>
        <v/>
      </c>
      <c r="N1933" s="30" t="str">
        <f>IF($A1933 ="", "", VLOOKUP($A1933, 'Student reference sheet'!$A$2:$Z$2603,26,FALSE))</f>
        <v/>
      </c>
      <c r="O1933" s="30" t="str">
        <f>IF($A1933 ="", "", VLOOKUP($A1933, 'Student reference sheet'!$A$2:$Z$2603,25,FALSE))</f>
        <v/>
      </c>
      <c r="P1933" s="39" t="str">
        <f>IF($A1933 = "", "", IF(OR(VLOOKUP($A1933,'Student reference sheet'!$A$2:$V$2400,8,FALSE) = "R",  VLOOKUP($A1933,'Student reference sheet'!$A$2:$V$2400,8,FALSE) = "L"), "X", ""))</f>
        <v/>
      </c>
      <c r="Q1933" s="39" t="str">
        <f>IF($A1933 ="", "", VLOOKUP($A1933, 'Student reference sheet'!$A$2:$V$2603,22,FALSE))</f>
        <v/>
      </c>
      <c r="R1933" s="39" t="str">
        <f>IF($A1933 &lt;&gt; "",VLOOKUP($A1933,'Student reference sheet'!$A$2:$V$2329, 5,FALSE), "")</f>
        <v/>
      </c>
      <c r="S1933" s="39" t="str">
        <f>IF($A1933 &lt;&gt; "",VLOOKUP($A1933,'Student reference sheet'!$A$2:$V$2329, 6,FALSE), "")</f>
        <v/>
      </c>
      <c r="T1933" s="30" t="str">
        <f>IF($A1933 = "","",
IF(VLOOKUP($A1933,'Student reference sheet'!$A$2:$V$2329, 10,FALSE) = "Y", "Hispanic",
IF(VLOOKUP($A1933,'Student reference sheet'!$A$2:$V$2329,11,FALSE) &lt;&gt; "",
IF(VLOOKUP($A1933,'Student reference sheet'!$A$2:$V$2329,11,FALSE) = "UNK", "Unknown", VLOOKUP(VALUE(VLOOKUP($A1933,'Student reference sheet'!$A$2:$V$2329,11,FALSE)),'Ethnicity Reference'!$A$2:$B$22,2,FALSE)),
IF(VLOOKUP($A1933,'Student reference sheet'!$A$2:$V$2329,9,FALSE) &lt;&gt; "", VLOOKUP(VALUE(VLOOKUP($A1933,'Student reference sheet'!$A$2:$V$2329,9,FALSE)),'Ethnicity Reference'!$A$2:$B$22,2,FALSE),"Unknown"))))</f>
        <v/>
      </c>
      <c r="U1933" s="35"/>
    </row>
    <row r="1934" spans="1:21" ht="15.75">
      <c r="A1934" s="47"/>
      <c r="B1934" s="33"/>
      <c r="C1934" s="39" t="str">
        <f>IF($A1934 &lt;&gt; "",VLOOKUP($A1934,'Student reference sheet'!$A$2:$V$2329, 3,FALSE), "")</f>
        <v/>
      </c>
      <c r="D1934" s="39" t="str">
        <f>IF($A1934 &lt;&gt; "",VLOOKUP($A1934,'Student reference sheet'!$A$2:$V$2329, 2,FALSE), "")</f>
        <v/>
      </c>
      <c r="E1934" s="35"/>
      <c r="F1934" s="34"/>
      <c r="G1934" s="40" t="str">
        <f t="shared" ca="1" si="93"/>
        <v/>
      </c>
      <c r="H1934" s="40" t="str">
        <f t="shared" ca="1" si="94"/>
        <v/>
      </c>
      <c r="I1934" s="36" t="str">
        <f>IF($A1934 = "", "",
IF(COUNTIF(MINIMUM_DAY_DATES[], Attendance!J1934) &gt; 0, VLOOKUP(Attendance!$G1934,MINIMUM_DAY_PERIOD_SCHEDULE[], 2,TRUE),
IF(COUNTIF(RALLY_DATES[], Attendance!J1934) &gt; 0, VLOOKUP(Attendance!$G1934,RALLY_PERIOD_SCHEDULE[], 2,TRUE),
IF(WEEKDAY(Attendance!$J1934) = 2,
       IF(COUNTIF(FINALS_WEEK_MONDAY_DATE[],Attendance!$J1934) &gt; 0, VLOOKUP(Attendance!$G1934,FINALS_WEEK_MONDAY_PERIOD_SCHEDULE[],2,TRUE),
       VLOOKUP(Attendance!$G1934,REGULAR_WEEK_SCHEDULE[],6,TRUE)),
IF(WEEKDAY($J1934) = 3,
       IF(COUNTIF(FINALS_WEEK_TUESDAY_DATE[],Attendance!$J1934) &gt; 0, VLOOKUP(Attendance!$G1934,FINALS_WEEK_TUESDAY_PERIOD_SCHEDULE[],2,TRUE),
       VLOOKUP(Attendance!$G1934,REGULAR_WEEK_SCHEDULE[[Tuesday]:[Period]],5,TRUE)),
IF(WEEKDAY(Attendance!$J1934) = 4,
        IF(COUNTIF(BLOCK_WEDNESDAY_DATES[],Attendance!$J1934) &gt; 0, VLOOKUP(Attendance!$G1934,BLOCK_WEDNESDAY_PERIOD_SCHEDULE[],2,TRUE),
        IF(COUNTIF(FINALS_WEEK_WEDNESDAY_DATE[],Attendance!$J1934) &gt; 0, VLOOKUP(Attendance!$G1934,FINALS_WEEK_WEDNESDAY_PERIOD_SCHEDULE[],2,TRUE),
       VLOOKUP(Attendance!$G1934,REGULAR_WEEK_SCHEDULE[[Wednesday]:[Period]],4,TRUE))),
IF(WEEKDAY($J1934) = 5,
       IF(COUNTIF(BLOCK_THURSDAY_DATES[],Attendance!$J1934) &gt; 0, VLOOKUP(Attendance!$G1934,BLOCK_THURSDAY_PERIOD_SCHEDULE[],2,TRUE),
       IF(COUNTIF(FINALS_WEEK_THURSDAY_DATE[],Attendance!$J1934) &gt; 0, VLOOKUP(Attendance!$G1934,FINALS_WEEK_THURSDAY_PERIOD_SCHEDULE[],2,TRUE),
       VLOOKUP(Attendance!$G1934,REGULAR_WEEK_SCHEDULE[[Thursday]:[Period]],3,TRUE))),
IF(WEEKDAY(Attendance!$J1934) = 6,
       IF(COUNTIF(FINALS_WEEK_FRIDAY_DATE[],Attendance!$J1934) &gt; 0, VLOOKUP(Attendance!$G1934,FINALS_WEEK_FRIDAY_PERIOD_SCHEDULE[],2,TRUE),
       VLOOKUP(Attendance!$G1934,REGULAR_WEEK_SCHEDULE[[Friday]:[Period]],2,TRUE))))))))))</f>
        <v/>
      </c>
      <c r="J1934" s="41" t="str">
        <f t="shared" ca="1" si="95"/>
        <v/>
      </c>
      <c r="K1934" s="41" t="str">
        <f>IF($A1934 &lt;&gt; "",VLOOKUP($A1934,'Student reference sheet'!$A$2:$V$2329, 7,FALSE), "")</f>
        <v/>
      </c>
      <c r="L1934" s="30" t="str">
        <f>IF($A1934 ="", "", VLOOKUP($A1934, 'Student reference sheet'!$A$2:$Z$2603,23,FALSE))</f>
        <v/>
      </c>
      <c r="M1934" s="30" t="str">
        <f>IF($A1934 ="", "", VLOOKUP($A1934, 'Student reference sheet'!$A$2:$Z$2603,24,FALSE))</f>
        <v/>
      </c>
      <c r="N1934" s="30" t="str">
        <f>IF($A1934 ="", "", VLOOKUP($A1934, 'Student reference sheet'!$A$2:$Z$2603,26,FALSE))</f>
        <v/>
      </c>
      <c r="O1934" s="30" t="str">
        <f>IF($A1934 ="", "", VLOOKUP($A1934, 'Student reference sheet'!$A$2:$Z$2603,25,FALSE))</f>
        <v/>
      </c>
      <c r="P1934" s="39" t="str">
        <f>IF($A1934 = "", "", IF(OR(VLOOKUP($A1934,'Student reference sheet'!$A$2:$V$2400,8,FALSE) = "R",  VLOOKUP($A1934,'Student reference sheet'!$A$2:$V$2400,8,FALSE) = "L"), "X", ""))</f>
        <v/>
      </c>
      <c r="Q1934" s="39" t="str">
        <f>IF($A1934 ="", "", VLOOKUP($A1934, 'Student reference sheet'!$A$2:$V$2603,22,FALSE))</f>
        <v/>
      </c>
      <c r="R1934" s="39" t="str">
        <f>IF($A1934 &lt;&gt; "",VLOOKUP($A1934,'Student reference sheet'!$A$2:$V$2329, 5,FALSE), "")</f>
        <v/>
      </c>
      <c r="S1934" s="39" t="str">
        <f>IF($A1934 &lt;&gt; "",VLOOKUP($A1934,'Student reference sheet'!$A$2:$V$2329, 6,FALSE), "")</f>
        <v/>
      </c>
      <c r="T1934" s="30" t="str">
        <f>IF($A1934 = "","",
IF(VLOOKUP($A1934,'Student reference sheet'!$A$2:$V$2329, 10,FALSE) = "Y", "Hispanic",
IF(VLOOKUP($A1934,'Student reference sheet'!$A$2:$V$2329,11,FALSE) &lt;&gt; "",
IF(VLOOKUP($A1934,'Student reference sheet'!$A$2:$V$2329,11,FALSE) = "UNK", "Unknown", VLOOKUP(VALUE(VLOOKUP($A1934,'Student reference sheet'!$A$2:$V$2329,11,FALSE)),'Ethnicity Reference'!$A$2:$B$22,2,FALSE)),
IF(VLOOKUP($A1934,'Student reference sheet'!$A$2:$V$2329,9,FALSE) &lt;&gt; "", VLOOKUP(VALUE(VLOOKUP($A1934,'Student reference sheet'!$A$2:$V$2329,9,FALSE)),'Ethnicity Reference'!$A$2:$B$22,2,FALSE),"Unknown"))))</f>
        <v/>
      </c>
      <c r="U1934" s="35"/>
    </row>
    <row r="1935" spans="1:21" ht="15.75">
      <c r="A1935" s="47"/>
      <c r="B1935" s="33"/>
      <c r="C1935" s="39" t="str">
        <f>IF($A1935 &lt;&gt; "",VLOOKUP($A1935,'Student reference sheet'!$A$2:$V$2329, 3,FALSE), "")</f>
        <v/>
      </c>
      <c r="D1935" s="39" t="str">
        <f>IF($A1935 &lt;&gt; "",VLOOKUP($A1935,'Student reference sheet'!$A$2:$V$2329, 2,FALSE), "")</f>
        <v/>
      </c>
      <c r="E1935" s="35"/>
      <c r="F1935" s="34"/>
      <c r="G1935" s="40" t="str">
        <f t="shared" ca="1" si="93"/>
        <v/>
      </c>
      <c r="H1935" s="40" t="str">
        <f t="shared" ca="1" si="94"/>
        <v/>
      </c>
      <c r="I1935" s="36" t="str">
        <f>IF($A1935 = "", "",
IF(COUNTIF(MINIMUM_DAY_DATES[], Attendance!J1935) &gt; 0, VLOOKUP(Attendance!$G1935,MINIMUM_DAY_PERIOD_SCHEDULE[], 2,TRUE),
IF(COUNTIF(RALLY_DATES[], Attendance!J1935) &gt; 0, VLOOKUP(Attendance!$G1935,RALLY_PERIOD_SCHEDULE[], 2,TRUE),
IF(WEEKDAY(Attendance!$J1935) = 2,
       IF(COUNTIF(FINALS_WEEK_MONDAY_DATE[],Attendance!$J1935) &gt; 0, VLOOKUP(Attendance!$G1935,FINALS_WEEK_MONDAY_PERIOD_SCHEDULE[],2,TRUE),
       VLOOKUP(Attendance!$G1935,REGULAR_WEEK_SCHEDULE[],6,TRUE)),
IF(WEEKDAY($J1935) = 3,
       IF(COUNTIF(FINALS_WEEK_TUESDAY_DATE[],Attendance!$J1935) &gt; 0, VLOOKUP(Attendance!$G1935,FINALS_WEEK_TUESDAY_PERIOD_SCHEDULE[],2,TRUE),
       VLOOKUP(Attendance!$G1935,REGULAR_WEEK_SCHEDULE[[Tuesday]:[Period]],5,TRUE)),
IF(WEEKDAY(Attendance!$J1935) = 4,
        IF(COUNTIF(BLOCK_WEDNESDAY_DATES[],Attendance!$J1935) &gt; 0, VLOOKUP(Attendance!$G1935,BLOCK_WEDNESDAY_PERIOD_SCHEDULE[],2,TRUE),
        IF(COUNTIF(FINALS_WEEK_WEDNESDAY_DATE[],Attendance!$J1935) &gt; 0, VLOOKUP(Attendance!$G1935,FINALS_WEEK_WEDNESDAY_PERIOD_SCHEDULE[],2,TRUE),
       VLOOKUP(Attendance!$G1935,REGULAR_WEEK_SCHEDULE[[Wednesday]:[Period]],4,TRUE))),
IF(WEEKDAY($J1935) = 5,
       IF(COUNTIF(BLOCK_THURSDAY_DATES[],Attendance!$J1935) &gt; 0, VLOOKUP(Attendance!$G1935,BLOCK_THURSDAY_PERIOD_SCHEDULE[],2,TRUE),
       IF(COUNTIF(FINALS_WEEK_THURSDAY_DATE[],Attendance!$J1935) &gt; 0, VLOOKUP(Attendance!$G1935,FINALS_WEEK_THURSDAY_PERIOD_SCHEDULE[],2,TRUE),
       VLOOKUP(Attendance!$G1935,REGULAR_WEEK_SCHEDULE[[Thursday]:[Period]],3,TRUE))),
IF(WEEKDAY(Attendance!$J1935) = 6,
       IF(COUNTIF(FINALS_WEEK_FRIDAY_DATE[],Attendance!$J1935) &gt; 0, VLOOKUP(Attendance!$G1935,FINALS_WEEK_FRIDAY_PERIOD_SCHEDULE[],2,TRUE),
       VLOOKUP(Attendance!$G1935,REGULAR_WEEK_SCHEDULE[[Friday]:[Period]],2,TRUE))))))))))</f>
        <v/>
      </c>
      <c r="J1935" s="41" t="str">
        <f t="shared" ca="1" si="95"/>
        <v/>
      </c>
      <c r="K1935" s="41" t="str">
        <f>IF($A1935 &lt;&gt; "",VLOOKUP($A1935,'Student reference sheet'!$A$2:$V$2329, 7,FALSE), "")</f>
        <v/>
      </c>
      <c r="L1935" s="30" t="str">
        <f>IF($A1935 ="", "", VLOOKUP($A1935, 'Student reference sheet'!$A$2:$Z$2603,23,FALSE))</f>
        <v/>
      </c>
      <c r="M1935" s="30" t="str">
        <f>IF($A1935 ="", "", VLOOKUP($A1935, 'Student reference sheet'!$A$2:$Z$2603,24,FALSE))</f>
        <v/>
      </c>
      <c r="N1935" s="30" t="str">
        <f>IF($A1935 ="", "", VLOOKUP($A1935, 'Student reference sheet'!$A$2:$Z$2603,26,FALSE))</f>
        <v/>
      </c>
      <c r="O1935" s="30" t="str">
        <f>IF($A1935 ="", "", VLOOKUP($A1935, 'Student reference sheet'!$A$2:$Z$2603,25,FALSE))</f>
        <v/>
      </c>
      <c r="P1935" s="39" t="str">
        <f>IF($A1935 = "", "", IF(OR(VLOOKUP($A1935,'Student reference sheet'!$A$2:$V$2400,8,FALSE) = "R",  VLOOKUP($A1935,'Student reference sheet'!$A$2:$V$2400,8,FALSE) = "L"), "X", ""))</f>
        <v/>
      </c>
      <c r="Q1935" s="39" t="str">
        <f>IF($A1935 ="", "", VLOOKUP($A1935, 'Student reference sheet'!$A$2:$V$2603,22,FALSE))</f>
        <v/>
      </c>
      <c r="R1935" s="39" t="str">
        <f>IF($A1935 &lt;&gt; "",VLOOKUP($A1935,'Student reference sheet'!$A$2:$V$2329, 5,FALSE), "")</f>
        <v/>
      </c>
      <c r="S1935" s="39" t="str">
        <f>IF($A1935 &lt;&gt; "",VLOOKUP($A1935,'Student reference sheet'!$A$2:$V$2329, 6,FALSE), "")</f>
        <v/>
      </c>
      <c r="T1935" s="30" t="str">
        <f>IF($A1935 = "","",
IF(VLOOKUP($A1935,'Student reference sheet'!$A$2:$V$2329, 10,FALSE) = "Y", "Hispanic",
IF(VLOOKUP($A1935,'Student reference sheet'!$A$2:$V$2329,11,FALSE) &lt;&gt; "",
IF(VLOOKUP($A1935,'Student reference sheet'!$A$2:$V$2329,11,FALSE) = "UNK", "Unknown", VLOOKUP(VALUE(VLOOKUP($A1935,'Student reference sheet'!$A$2:$V$2329,11,FALSE)),'Ethnicity Reference'!$A$2:$B$22,2,FALSE)),
IF(VLOOKUP($A1935,'Student reference sheet'!$A$2:$V$2329,9,FALSE) &lt;&gt; "", VLOOKUP(VALUE(VLOOKUP($A1935,'Student reference sheet'!$A$2:$V$2329,9,FALSE)),'Ethnicity Reference'!$A$2:$B$22,2,FALSE),"Unknown"))))</f>
        <v/>
      </c>
      <c r="U1935" s="35"/>
    </row>
    <row r="1936" spans="1:21" ht="15.75">
      <c r="A1936" s="47"/>
      <c r="B1936" s="33"/>
      <c r="C1936" s="39" t="str">
        <f>IF($A1936 &lt;&gt; "",VLOOKUP($A1936,'Student reference sheet'!$A$2:$V$2329, 3,FALSE), "")</f>
        <v/>
      </c>
      <c r="D1936" s="39" t="str">
        <f>IF($A1936 &lt;&gt; "",VLOOKUP($A1936,'Student reference sheet'!$A$2:$V$2329, 2,FALSE), "")</f>
        <v/>
      </c>
      <c r="E1936" s="35"/>
      <c r="F1936" s="34"/>
      <c r="G1936" s="40" t="str">
        <f t="shared" ca="1" si="93"/>
        <v/>
      </c>
      <c r="H1936" s="40" t="str">
        <f t="shared" ca="1" si="94"/>
        <v/>
      </c>
      <c r="I1936" s="36" t="str">
        <f>IF($A1936 = "", "",
IF(COUNTIF(MINIMUM_DAY_DATES[], Attendance!J1936) &gt; 0, VLOOKUP(Attendance!$G1936,MINIMUM_DAY_PERIOD_SCHEDULE[], 2,TRUE),
IF(COUNTIF(RALLY_DATES[], Attendance!J1936) &gt; 0, VLOOKUP(Attendance!$G1936,RALLY_PERIOD_SCHEDULE[], 2,TRUE),
IF(WEEKDAY(Attendance!$J1936) = 2,
       IF(COUNTIF(FINALS_WEEK_MONDAY_DATE[],Attendance!$J1936) &gt; 0, VLOOKUP(Attendance!$G1936,FINALS_WEEK_MONDAY_PERIOD_SCHEDULE[],2,TRUE),
       VLOOKUP(Attendance!$G1936,REGULAR_WEEK_SCHEDULE[],6,TRUE)),
IF(WEEKDAY($J1936) = 3,
       IF(COUNTIF(FINALS_WEEK_TUESDAY_DATE[],Attendance!$J1936) &gt; 0, VLOOKUP(Attendance!$G1936,FINALS_WEEK_TUESDAY_PERIOD_SCHEDULE[],2,TRUE),
       VLOOKUP(Attendance!$G1936,REGULAR_WEEK_SCHEDULE[[Tuesday]:[Period]],5,TRUE)),
IF(WEEKDAY(Attendance!$J1936) = 4,
        IF(COUNTIF(BLOCK_WEDNESDAY_DATES[],Attendance!$J1936) &gt; 0, VLOOKUP(Attendance!$G1936,BLOCK_WEDNESDAY_PERIOD_SCHEDULE[],2,TRUE),
        IF(COUNTIF(FINALS_WEEK_WEDNESDAY_DATE[],Attendance!$J1936) &gt; 0, VLOOKUP(Attendance!$G1936,FINALS_WEEK_WEDNESDAY_PERIOD_SCHEDULE[],2,TRUE),
       VLOOKUP(Attendance!$G1936,REGULAR_WEEK_SCHEDULE[[Wednesday]:[Period]],4,TRUE))),
IF(WEEKDAY($J1936) = 5,
       IF(COUNTIF(BLOCK_THURSDAY_DATES[],Attendance!$J1936) &gt; 0, VLOOKUP(Attendance!$G1936,BLOCK_THURSDAY_PERIOD_SCHEDULE[],2,TRUE),
       IF(COUNTIF(FINALS_WEEK_THURSDAY_DATE[],Attendance!$J1936) &gt; 0, VLOOKUP(Attendance!$G1936,FINALS_WEEK_THURSDAY_PERIOD_SCHEDULE[],2,TRUE),
       VLOOKUP(Attendance!$G1936,REGULAR_WEEK_SCHEDULE[[Thursday]:[Period]],3,TRUE))),
IF(WEEKDAY(Attendance!$J1936) = 6,
       IF(COUNTIF(FINALS_WEEK_FRIDAY_DATE[],Attendance!$J1936) &gt; 0, VLOOKUP(Attendance!$G1936,FINALS_WEEK_FRIDAY_PERIOD_SCHEDULE[],2,TRUE),
       VLOOKUP(Attendance!$G1936,REGULAR_WEEK_SCHEDULE[[Friday]:[Period]],2,TRUE))))))))))</f>
        <v/>
      </c>
      <c r="J1936" s="41" t="str">
        <f t="shared" ca="1" si="95"/>
        <v/>
      </c>
      <c r="K1936" s="41" t="str">
        <f>IF($A1936 &lt;&gt; "",VLOOKUP($A1936,'Student reference sheet'!$A$2:$V$2329, 7,FALSE), "")</f>
        <v/>
      </c>
      <c r="L1936" s="30" t="str">
        <f>IF($A1936 ="", "", VLOOKUP($A1936, 'Student reference sheet'!$A$2:$Z$2603,23,FALSE))</f>
        <v/>
      </c>
      <c r="M1936" s="30" t="str">
        <f>IF($A1936 ="", "", VLOOKUP($A1936, 'Student reference sheet'!$A$2:$Z$2603,24,FALSE))</f>
        <v/>
      </c>
      <c r="N1936" s="30" t="str">
        <f>IF($A1936 ="", "", VLOOKUP($A1936, 'Student reference sheet'!$A$2:$Z$2603,26,FALSE))</f>
        <v/>
      </c>
      <c r="O1936" s="30" t="str">
        <f>IF($A1936 ="", "", VLOOKUP($A1936, 'Student reference sheet'!$A$2:$Z$2603,25,FALSE))</f>
        <v/>
      </c>
      <c r="P1936" s="39" t="str">
        <f>IF($A1936 = "", "", IF(OR(VLOOKUP($A1936,'Student reference sheet'!$A$2:$V$2400,8,FALSE) = "R",  VLOOKUP($A1936,'Student reference sheet'!$A$2:$V$2400,8,FALSE) = "L"), "X", ""))</f>
        <v/>
      </c>
      <c r="Q1936" s="39" t="str">
        <f>IF($A1936 ="", "", VLOOKUP($A1936, 'Student reference sheet'!$A$2:$V$2603,22,FALSE))</f>
        <v/>
      </c>
      <c r="R1936" s="39" t="str">
        <f>IF($A1936 &lt;&gt; "",VLOOKUP($A1936,'Student reference sheet'!$A$2:$V$2329, 5,FALSE), "")</f>
        <v/>
      </c>
      <c r="S1936" s="39" t="str">
        <f>IF($A1936 &lt;&gt; "",VLOOKUP($A1936,'Student reference sheet'!$A$2:$V$2329, 6,FALSE), "")</f>
        <v/>
      </c>
      <c r="T1936" s="30" t="str">
        <f>IF($A1936 = "","",
IF(VLOOKUP($A1936,'Student reference sheet'!$A$2:$V$2329, 10,FALSE) = "Y", "Hispanic",
IF(VLOOKUP($A1936,'Student reference sheet'!$A$2:$V$2329,11,FALSE) &lt;&gt; "",
IF(VLOOKUP($A1936,'Student reference sheet'!$A$2:$V$2329,11,FALSE) = "UNK", "Unknown", VLOOKUP(VALUE(VLOOKUP($A1936,'Student reference sheet'!$A$2:$V$2329,11,FALSE)),'Ethnicity Reference'!$A$2:$B$22,2,FALSE)),
IF(VLOOKUP($A1936,'Student reference sheet'!$A$2:$V$2329,9,FALSE) &lt;&gt; "", VLOOKUP(VALUE(VLOOKUP($A1936,'Student reference sheet'!$A$2:$V$2329,9,FALSE)),'Ethnicity Reference'!$A$2:$B$22,2,FALSE),"Unknown"))))</f>
        <v/>
      </c>
      <c r="U1936" s="35"/>
    </row>
    <row r="1937" spans="1:21" ht="15.75">
      <c r="A1937" s="47"/>
      <c r="B1937" s="33"/>
      <c r="C1937" s="39" t="str">
        <f>IF($A1937 &lt;&gt; "",VLOOKUP($A1937,'Student reference sheet'!$A$2:$V$2329, 3,FALSE), "")</f>
        <v/>
      </c>
      <c r="D1937" s="39" t="str">
        <f>IF($A1937 &lt;&gt; "",VLOOKUP($A1937,'Student reference sheet'!$A$2:$V$2329, 2,FALSE), "")</f>
        <v/>
      </c>
      <c r="E1937" s="35"/>
      <c r="F1937" s="34"/>
      <c r="G1937" s="40" t="str">
        <f t="shared" ca="1" si="93"/>
        <v/>
      </c>
      <c r="H1937" s="40" t="str">
        <f t="shared" ca="1" si="94"/>
        <v/>
      </c>
      <c r="I1937" s="36" t="str">
        <f>IF($A1937 = "", "",
IF(COUNTIF(MINIMUM_DAY_DATES[], Attendance!J1937) &gt; 0, VLOOKUP(Attendance!$G1937,MINIMUM_DAY_PERIOD_SCHEDULE[], 2,TRUE),
IF(COUNTIF(RALLY_DATES[], Attendance!J1937) &gt; 0, VLOOKUP(Attendance!$G1937,RALLY_PERIOD_SCHEDULE[], 2,TRUE),
IF(WEEKDAY(Attendance!$J1937) = 2,
       IF(COUNTIF(FINALS_WEEK_MONDAY_DATE[],Attendance!$J1937) &gt; 0, VLOOKUP(Attendance!$G1937,FINALS_WEEK_MONDAY_PERIOD_SCHEDULE[],2,TRUE),
       VLOOKUP(Attendance!$G1937,REGULAR_WEEK_SCHEDULE[],6,TRUE)),
IF(WEEKDAY($J1937) = 3,
       IF(COUNTIF(FINALS_WEEK_TUESDAY_DATE[],Attendance!$J1937) &gt; 0, VLOOKUP(Attendance!$G1937,FINALS_WEEK_TUESDAY_PERIOD_SCHEDULE[],2,TRUE),
       VLOOKUP(Attendance!$G1937,REGULAR_WEEK_SCHEDULE[[Tuesday]:[Period]],5,TRUE)),
IF(WEEKDAY(Attendance!$J1937) = 4,
        IF(COUNTIF(BLOCK_WEDNESDAY_DATES[],Attendance!$J1937) &gt; 0, VLOOKUP(Attendance!$G1937,BLOCK_WEDNESDAY_PERIOD_SCHEDULE[],2,TRUE),
        IF(COUNTIF(FINALS_WEEK_WEDNESDAY_DATE[],Attendance!$J1937) &gt; 0, VLOOKUP(Attendance!$G1937,FINALS_WEEK_WEDNESDAY_PERIOD_SCHEDULE[],2,TRUE),
       VLOOKUP(Attendance!$G1937,REGULAR_WEEK_SCHEDULE[[Wednesday]:[Period]],4,TRUE))),
IF(WEEKDAY($J1937) = 5,
       IF(COUNTIF(BLOCK_THURSDAY_DATES[],Attendance!$J1937) &gt; 0, VLOOKUP(Attendance!$G1937,BLOCK_THURSDAY_PERIOD_SCHEDULE[],2,TRUE),
       IF(COUNTIF(FINALS_WEEK_THURSDAY_DATE[],Attendance!$J1937) &gt; 0, VLOOKUP(Attendance!$G1937,FINALS_WEEK_THURSDAY_PERIOD_SCHEDULE[],2,TRUE),
       VLOOKUP(Attendance!$G1937,REGULAR_WEEK_SCHEDULE[[Thursday]:[Period]],3,TRUE))),
IF(WEEKDAY(Attendance!$J1937) = 6,
       IF(COUNTIF(FINALS_WEEK_FRIDAY_DATE[],Attendance!$J1937) &gt; 0, VLOOKUP(Attendance!$G1937,FINALS_WEEK_FRIDAY_PERIOD_SCHEDULE[],2,TRUE),
       VLOOKUP(Attendance!$G1937,REGULAR_WEEK_SCHEDULE[[Friday]:[Period]],2,TRUE))))))))))</f>
        <v/>
      </c>
      <c r="J1937" s="41" t="str">
        <f t="shared" ca="1" si="95"/>
        <v/>
      </c>
      <c r="K1937" s="41" t="str">
        <f>IF($A1937 &lt;&gt; "",VLOOKUP($A1937,'Student reference sheet'!$A$2:$V$2329, 7,FALSE), "")</f>
        <v/>
      </c>
      <c r="L1937" s="30" t="str">
        <f>IF($A1937 ="", "", VLOOKUP($A1937, 'Student reference sheet'!$A$2:$Z$2603,23,FALSE))</f>
        <v/>
      </c>
      <c r="M1937" s="30" t="str">
        <f>IF($A1937 ="", "", VLOOKUP($A1937, 'Student reference sheet'!$A$2:$Z$2603,24,FALSE))</f>
        <v/>
      </c>
      <c r="N1937" s="30" t="str">
        <f>IF($A1937 ="", "", VLOOKUP($A1937, 'Student reference sheet'!$A$2:$Z$2603,26,FALSE))</f>
        <v/>
      </c>
      <c r="O1937" s="30" t="str">
        <f>IF($A1937 ="", "", VLOOKUP($A1937, 'Student reference sheet'!$A$2:$Z$2603,25,FALSE))</f>
        <v/>
      </c>
      <c r="P1937" s="39" t="str">
        <f>IF($A1937 = "", "", IF(OR(VLOOKUP($A1937,'Student reference sheet'!$A$2:$V$2400,8,FALSE) = "R",  VLOOKUP($A1937,'Student reference sheet'!$A$2:$V$2400,8,FALSE) = "L"), "X", ""))</f>
        <v/>
      </c>
      <c r="Q1937" s="39" t="str">
        <f>IF($A1937 ="", "", VLOOKUP($A1937, 'Student reference sheet'!$A$2:$V$2603,22,FALSE))</f>
        <v/>
      </c>
      <c r="R1937" s="39" t="str">
        <f>IF($A1937 &lt;&gt; "",VLOOKUP($A1937,'Student reference sheet'!$A$2:$V$2329, 5,FALSE), "")</f>
        <v/>
      </c>
      <c r="S1937" s="39" t="str">
        <f>IF($A1937 &lt;&gt; "",VLOOKUP($A1937,'Student reference sheet'!$A$2:$V$2329, 6,FALSE), "")</f>
        <v/>
      </c>
      <c r="T1937" s="30" t="str">
        <f>IF($A1937 = "","",
IF(VLOOKUP($A1937,'Student reference sheet'!$A$2:$V$2329, 10,FALSE) = "Y", "Hispanic",
IF(VLOOKUP($A1937,'Student reference sheet'!$A$2:$V$2329,11,FALSE) &lt;&gt; "",
IF(VLOOKUP($A1937,'Student reference sheet'!$A$2:$V$2329,11,FALSE) = "UNK", "Unknown", VLOOKUP(VALUE(VLOOKUP($A1937,'Student reference sheet'!$A$2:$V$2329,11,FALSE)),'Ethnicity Reference'!$A$2:$B$22,2,FALSE)),
IF(VLOOKUP($A1937,'Student reference sheet'!$A$2:$V$2329,9,FALSE) &lt;&gt; "", VLOOKUP(VALUE(VLOOKUP($A1937,'Student reference sheet'!$A$2:$V$2329,9,FALSE)),'Ethnicity Reference'!$A$2:$B$22,2,FALSE),"Unknown"))))</f>
        <v/>
      </c>
      <c r="U1937" s="35"/>
    </row>
    <row r="1938" spans="1:21" ht="15.75">
      <c r="A1938" s="47"/>
      <c r="B1938" s="33"/>
      <c r="C1938" s="39" t="str">
        <f>IF($A1938 &lt;&gt; "",VLOOKUP($A1938,'Student reference sheet'!$A$2:$V$2329, 3,FALSE), "")</f>
        <v/>
      </c>
      <c r="D1938" s="39" t="str">
        <f>IF($A1938 &lt;&gt; "",VLOOKUP($A1938,'Student reference sheet'!$A$2:$V$2329, 2,FALSE), "")</f>
        <v/>
      </c>
      <c r="E1938" s="35"/>
      <c r="F1938" s="34"/>
      <c r="G1938" s="40" t="str">
        <f t="shared" ca="1" si="93"/>
        <v/>
      </c>
      <c r="H1938" s="40" t="str">
        <f t="shared" ca="1" si="94"/>
        <v/>
      </c>
      <c r="I1938" s="36" t="str">
        <f>IF($A1938 = "", "",
IF(COUNTIF(MINIMUM_DAY_DATES[], Attendance!J1938) &gt; 0, VLOOKUP(Attendance!$G1938,MINIMUM_DAY_PERIOD_SCHEDULE[], 2,TRUE),
IF(COUNTIF(RALLY_DATES[], Attendance!J1938) &gt; 0, VLOOKUP(Attendance!$G1938,RALLY_PERIOD_SCHEDULE[], 2,TRUE),
IF(WEEKDAY(Attendance!$J1938) = 2,
       IF(COUNTIF(FINALS_WEEK_MONDAY_DATE[],Attendance!$J1938) &gt; 0, VLOOKUP(Attendance!$G1938,FINALS_WEEK_MONDAY_PERIOD_SCHEDULE[],2,TRUE),
       VLOOKUP(Attendance!$G1938,REGULAR_WEEK_SCHEDULE[],6,TRUE)),
IF(WEEKDAY($J1938) = 3,
       IF(COUNTIF(FINALS_WEEK_TUESDAY_DATE[],Attendance!$J1938) &gt; 0, VLOOKUP(Attendance!$G1938,FINALS_WEEK_TUESDAY_PERIOD_SCHEDULE[],2,TRUE),
       VLOOKUP(Attendance!$G1938,REGULAR_WEEK_SCHEDULE[[Tuesday]:[Period]],5,TRUE)),
IF(WEEKDAY(Attendance!$J1938) = 4,
        IF(COUNTIF(BLOCK_WEDNESDAY_DATES[],Attendance!$J1938) &gt; 0, VLOOKUP(Attendance!$G1938,BLOCK_WEDNESDAY_PERIOD_SCHEDULE[],2,TRUE),
        IF(COUNTIF(FINALS_WEEK_WEDNESDAY_DATE[],Attendance!$J1938) &gt; 0, VLOOKUP(Attendance!$G1938,FINALS_WEEK_WEDNESDAY_PERIOD_SCHEDULE[],2,TRUE),
       VLOOKUP(Attendance!$G1938,REGULAR_WEEK_SCHEDULE[[Wednesday]:[Period]],4,TRUE))),
IF(WEEKDAY($J1938) = 5,
       IF(COUNTIF(BLOCK_THURSDAY_DATES[],Attendance!$J1938) &gt; 0, VLOOKUP(Attendance!$G1938,BLOCK_THURSDAY_PERIOD_SCHEDULE[],2,TRUE),
       IF(COUNTIF(FINALS_WEEK_THURSDAY_DATE[],Attendance!$J1938) &gt; 0, VLOOKUP(Attendance!$G1938,FINALS_WEEK_THURSDAY_PERIOD_SCHEDULE[],2,TRUE),
       VLOOKUP(Attendance!$G1938,REGULAR_WEEK_SCHEDULE[[Thursday]:[Period]],3,TRUE))),
IF(WEEKDAY(Attendance!$J1938) = 6,
       IF(COUNTIF(FINALS_WEEK_FRIDAY_DATE[],Attendance!$J1938) &gt; 0, VLOOKUP(Attendance!$G1938,FINALS_WEEK_FRIDAY_PERIOD_SCHEDULE[],2,TRUE),
       VLOOKUP(Attendance!$G1938,REGULAR_WEEK_SCHEDULE[[Friday]:[Period]],2,TRUE))))))))))</f>
        <v/>
      </c>
      <c r="J1938" s="41" t="str">
        <f t="shared" ca="1" si="95"/>
        <v/>
      </c>
      <c r="K1938" s="41" t="str">
        <f>IF($A1938 &lt;&gt; "",VLOOKUP($A1938,'Student reference sheet'!$A$2:$V$2329, 7,FALSE), "")</f>
        <v/>
      </c>
      <c r="L1938" s="30" t="str">
        <f>IF($A1938 ="", "", VLOOKUP($A1938, 'Student reference sheet'!$A$2:$Z$2603,23,FALSE))</f>
        <v/>
      </c>
      <c r="M1938" s="30" t="str">
        <f>IF($A1938 ="", "", VLOOKUP($A1938, 'Student reference sheet'!$A$2:$Z$2603,24,FALSE))</f>
        <v/>
      </c>
      <c r="N1938" s="30" t="str">
        <f>IF($A1938 ="", "", VLOOKUP($A1938, 'Student reference sheet'!$A$2:$Z$2603,26,FALSE))</f>
        <v/>
      </c>
      <c r="O1938" s="30" t="str">
        <f>IF($A1938 ="", "", VLOOKUP($A1938, 'Student reference sheet'!$A$2:$Z$2603,25,FALSE))</f>
        <v/>
      </c>
      <c r="P1938" s="39" t="str">
        <f>IF($A1938 = "", "", IF(OR(VLOOKUP($A1938,'Student reference sheet'!$A$2:$V$2400,8,FALSE) = "R",  VLOOKUP($A1938,'Student reference sheet'!$A$2:$V$2400,8,FALSE) = "L"), "X", ""))</f>
        <v/>
      </c>
      <c r="Q1938" s="39" t="str">
        <f>IF($A1938 ="", "", VLOOKUP($A1938, 'Student reference sheet'!$A$2:$V$2603,22,FALSE))</f>
        <v/>
      </c>
      <c r="R1938" s="39" t="str">
        <f>IF($A1938 &lt;&gt; "",VLOOKUP($A1938,'Student reference sheet'!$A$2:$V$2329, 5,FALSE), "")</f>
        <v/>
      </c>
      <c r="S1938" s="39" t="str">
        <f>IF($A1938 &lt;&gt; "",VLOOKUP($A1938,'Student reference sheet'!$A$2:$V$2329, 6,FALSE), "")</f>
        <v/>
      </c>
      <c r="T1938" s="30" t="str">
        <f>IF($A1938 = "","",
IF(VLOOKUP($A1938,'Student reference sheet'!$A$2:$V$2329, 10,FALSE) = "Y", "Hispanic",
IF(VLOOKUP($A1938,'Student reference sheet'!$A$2:$V$2329,11,FALSE) &lt;&gt; "",
IF(VLOOKUP($A1938,'Student reference sheet'!$A$2:$V$2329,11,FALSE) = "UNK", "Unknown", VLOOKUP(VALUE(VLOOKUP($A1938,'Student reference sheet'!$A$2:$V$2329,11,FALSE)),'Ethnicity Reference'!$A$2:$B$22,2,FALSE)),
IF(VLOOKUP($A1938,'Student reference sheet'!$A$2:$V$2329,9,FALSE) &lt;&gt; "", VLOOKUP(VALUE(VLOOKUP($A1938,'Student reference sheet'!$A$2:$V$2329,9,FALSE)),'Ethnicity Reference'!$A$2:$B$22,2,FALSE),"Unknown"))))</f>
        <v/>
      </c>
      <c r="U1938" s="35"/>
    </row>
    <row r="1939" spans="1:21" ht="15.75">
      <c r="A1939" s="47"/>
      <c r="B1939" s="33"/>
      <c r="C1939" s="39" t="str">
        <f>IF($A1939 &lt;&gt; "",VLOOKUP($A1939,'Student reference sheet'!$A$2:$V$2329, 3,FALSE), "")</f>
        <v/>
      </c>
      <c r="D1939" s="39" t="str">
        <f>IF($A1939 &lt;&gt; "",VLOOKUP($A1939,'Student reference sheet'!$A$2:$V$2329, 2,FALSE), "")</f>
        <v/>
      </c>
      <c r="E1939" s="35"/>
      <c r="F1939" s="34"/>
      <c r="G1939" s="40" t="str">
        <f t="shared" ca="1" si="93"/>
        <v/>
      </c>
      <c r="H1939" s="40" t="str">
        <f t="shared" ca="1" si="94"/>
        <v/>
      </c>
      <c r="I1939" s="36" t="str">
        <f>IF($A1939 = "", "",
IF(COUNTIF(MINIMUM_DAY_DATES[], Attendance!J1939) &gt; 0, VLOOKUP(Attendance!$G1939,MINIMUM_DAY_PERIOD_SCHEDULE[], 2,TRUE),
IF(COUNTIF(RALLY_DATES[], Attendance!J1939) &gt; 0, VLOOKUP(Attendance!$G1939,RALLY_PERIOD_SCHEDULE[], 2,TRUE),
IF(WEEKDAY(Attendance!$J1939) = 2,
       IF(COUNTIF(FINALS_WEEK_MONDAY_DATE[],Attendance!$J1939) &gt; 0, VLOOKUP(Attendance!$G1939,FINALS_WEEK_MONDAY_PERIOD_SCHEDULE[],2,TRUE),
       VLOOKUP(Attendance!$G1939,REGULAR_WEEK_SCHEDULE[],6,TRUE)),
IF(WEEKDAY($J1939) = 3,
       IF(COUNTIF(FINALS_WEEK_TUESDAY_DATE[],Attendance!$J1939) &gt; 0, VLOOKUP(Attendance!$G1939,FINALS_WEEK_TUESDAY_PERIOD_SCHEDULE[],2,TRUE),
       VLOOKUP(Attendance!$G1939,REGULAR_WEEK_SCHEDULE[[Tuesday]:[Period]],5,TRUE)),
IF(WEEKDAY(Attendance!$J1939) = 4,
        IF(COUNTIF(BLOCK_WEDNESDAY_DATES[],Attendance!$J1939) &gt; 0, VLOOKUP(Attendance!$G1939,BLOCK_WEDNESDAY_PERIOD_SCHEDULE[],2,TRUE),
        IF(COUNTIF(FINALS_WEEK_WEDNESDAY_DATE[],Attendance!$J1939) &gt; 0, VLOOKUP(Attendance!$G1939,FINALS_WEEK_WEDNESDAY_PERIOD_SCHEDULE[],2,TRUE),
       VLOOKUP(Attendance!$G1939,REGULAR_WEEK_SCHEDULE[[Wednesday]:[Period]],4,TRUE))),
IF(WEEKDAY($J1939) = 5,
       IF(COUNTIF(BLOCK_THURSDAY_DATES[],Attendance!$J1939) &gt; 0, VLOOKUP(Attendance!$G1939,BLOCK_THURSDAY_PERIOD_SCHEDULE[],2,TRUE),
       IF(COUNTIF(FINALS_WEEK_THURSDAY_DATE[],Attendance!$J1939) &gt; 0, VLOOKUP(Attendance!$G1939,FINALS_WEEK_THURSDAY_PERIOD_SCHEDULE[],2,TRUE),
       VLOOKUP(Attendance!$G1939,REGULAR_WEEK_SCHEDULE[[Thursday]:[Period]],3,TRUE))),
IF(WEEKDAY(Attendance!$J1939) = 6,
       IF(COUNTIF(FINALS_WEEK_FRIDAY_DATE[],Attendance!$J1939) &gt; 0, VLOOKUP(Attendance!$G1939,FINALS_WEEK_FRIDAY_PERIOD_SCHEDULE[],2,TRUE),
       VLOOKUP(Attendance!$G1939,REGULAR_WEEK_SCHEDULE[[Friday]:[Period]],2,TRUE))))))))))</f>
        <v/>
      </c>
      <c r="J1939" s="41" t="str">
        <f t="shared" ca="1" si="95"/>
        <v/>
      </c>
      <c r="K1939" s="41" t="str">
        <f>IF($A1939 &lt;&gt; "",VLOOKUP($A1939,'Student reference sheet'!$A$2:$V$2329, 7,FALSE), "")</f>
        <v/>
      </c>
      <c r="L1939" s="30" t="str">
        <f>IF($A1939 ="", "", VLOOKUP($A1939, 'Student reference sheet'!$A$2:$Z$2603,23,FALSE))</f>
        <v/>
      </c>
      <c r="M1939" s="30" t="str">
        <f>IF($A1939 ="", "", VLOOKUP($A1939, 'Student reference sheet'!$A$2:$Z$2603,24,FALSE))</f>
        <v/>
      </c>
      <c r="N1939" s="30" t="str">
        <f>IF($A1939 ="", "", VLOOKUP($A1939, 'Student reference sheet'!$A$2:$Z$2603,26,FALSE))</f>
        <v/>
      </c>
      <c r="O1939" s="30" t="str">
        <f>IF($A1939 ="", "", VLOOKUP($A1939, 'Student reference sheet'!$A$2:$Z$2603,25,FALSE))</f>
        <v/>
      </c>
      <c r="P1939" s="39" t="str">
        <f>IF($A1939 = "", "", IF(OR(VLOOKUP($A1939,'Student reference sheet'!$A$2:$V$2400,8,FALSE) = "R",  VLOOKUP($A1939,'Student reference sheet'!$A$2:$V$2400,8,FALSE) = "L"), "X", ""))</f>
        <v/>
      </c>
      <c r="Q1939" s="39" t="str">
        <f>IF($A1939 ="", "", VLOOKUP($A1939, 'Student reference sheet'!$A$2:$V$2603,22,FALSE))</f>
        <v/>
      </c>
      <c r="R1939" s="39" t="str">
        <f>IF($A1939 &lt;&gt; "",VLOOKUP($A1939,'Student reference sheet'!$A$2:$V$2329, 5,FALSE), "")</f>
        <v/>
      </c>
      <c r="S1939" s="39" t="str">
        <f>IF($A1939 &lt;&gt; "",VLOOKUP($A1939,'Student reference sheet'!$A$2:$V$2329, 6,FALSE), "")</f>
        <v/>
      </c>
      <c r="T1939" s="30" t="str">
        <f>IF($A1939 = "","",
IF(VLOOKUP($A1939,'Student reference sheet'!$A$2:$V$2329, 10,FALSE) = "Y", "Hispanic",
IF(VLOOKUP($A1939,'Student reference sheet'!$A$2:$V$2329,11,FALSE) &lt;&gt; "",
IF(VLOOKUP($A1939,'Student reference sheet'!$A$2:$V$2329,11,FALSE) = "UNK", "Unknown", VLOOKUP(VALUE(VLOOKUP($A1939,'Student reference sheet'!$A$2:$V$2329,11,FALSE)),'Ethnicity Reference'!$A$2:$B$22,2,FALSE)),
IF(VLOOKUP($A1939,'Student reference sheet'!$A$2:$V$2329,9,FALSE) &lt;&gt; "", VLOOKUP(VALUE(VLOOKUP($A1939,'Student reference sheet'!$A$2:$V$2329,9,FALSE)),'Ethnicity Reference'!$A$2:$B$22,2,FALSE),"Unknown"))))</f>
        <v/>
      </c>
      <c r="U1939" s="35"/>
    </row>
    <row r="1940" spans="1:21" ht="15.75">
      <c r="A1940" s="47"/>
      <c r="B1940" s="33"/>
      <c r="C1940" s="39" t="str">
        <f>IF($A1940 &lt;&gt; "",VLOOKUP($A1940,'Student reference sheet'!$A$2:$V$2329, 3,FALSE), "")</f>
        <v/>
      </c>
      <c r="D1940" s="39" t="str">
        <f>IF($A1940 &lt;&gt; "",VLOOKUP($A1940,'Student reference sheet'!$A$2:$V$2329, 2,FALSE), "")</f>
        <v/>
      </c>
      <c r="E1940" s="35"/>
      <c r="F1940" s="34"/>
      <c r="G1940" s="40" t="str">
        <f t="shared" ca="1" si="93"/>
        <v/>
      </c>
      <c r="H1940" s="40" t="str">
        <f t="shared" ca="1" si="94"/>
        <v/>
      </c>
      <c r="I1940" s="36" t="str">
        <f>IF($A1940 = "", "",
IF(COUNTIF(MINIMUM_DAY_DATES[], Attendance!J1940) &gt; 0, VLOOKUP(Attendance!$G1940,MINIMUM_DAY_PERIOD_SCHEDULE[], 2,TRUE),
IF(COUNTIF(RALLY_DATES[], Attendance!J1940) &gt; 0, VLOOKUP(Attendance!$G1940,RALLY_PERIOD_SCHEDULE[], 2,TRUE),
IF(WEEKDAY(Attendance!$J1940) = 2,
       IF(COUNTIF(FINALS_WEEK_MONDAY_DATE[],Attendance!$J1940) &gt; 0, VLOOKUP(Attendance!$G1940,FINALS_WEEK_MONDAY_PERIOD_SCHEDULE[],2,TRUE),
       VLOOKUP(Attendance!$G1940,REGULAR_WEEK_SCHEDULE[],6,TRUE)),
IF(WEEKDAY($J1940) = 3,
       IF(COUNTIF(FINALS_WEEK_TUESDAY_DATE[],Attendance!$J1940) &gt; 0, VLOOKUP(Attendance!$G1940,FINALS_WEEK_TUESDAY_PERIOD_SCHEDULE[],2,TRUE),
       VLOOKUP(Attendance!$G1940,REGULAR_WEEK_SCHEDULE[[Tuesday]:[Period]],5,TRUE)),
IF(WEEKDAY(Attendance!$J1940) = 4,
        IF(COUNTIF(BLOCK_WEDNESDAY_DATES[],Attendance!$J1940) &gt; 0, VLOOKUP(Attendance!$G1940,BLOCK_WEDNESDAY_PERIOD_SCHEDULE[],2,TRUE),
        IF(COUNTIF(FINALS_WEEK_WEDNESDAY_DATE[],Attendance!$J1940) &gt; 0, VLOOKUP(Attendance!$G1940,FINALS_WEEK_WEDNESDAY_PERIOD_SCHEDULE[],2,TRUE),
       VLOOKUP(Attendance!$G1940,REGULAR_WEEK_SCHEDULE[[Wednesday]:[Period]],4,TRUE))),
IF(WEEKDAY($J1940) = 5,
       IF(COUNTIF(BLOCK_THURSDAY_DATES[],Attendance!$J1940) &gt; 0, VLOOKUP(Attendance!$G1940,BLOCK_THURSDAY_PERIOD_SCHEDULE[],2,TRUE),
       IF(COUNTIF(FINALS_WEEK_THURSDAY_DATE[],Attendance!$J1940) &gt; 0, VLOOKUP(Attendance!$G1940,FINALS_WEEK_THURSDAY_PERIOD_SCHEDULE[],2,TRUE),
       VLOOKUP(Attendance!$G1940,REGULAR_WEEK_SCHEDULE[[Thursday]:[Period]],3,TRUE))),
IF(WEEKDAY(Attendance!$J1940) = 6,
       IF(COUNTIF(FINALS_WEEK_FRIDAY_DATE[],Attendance!$J1940) &gt; 0, VLOOKUP(Attendance!$G1940,FINALS_WEEK_FRIDAY_PERIOD_SCHEDULE[],2,TRUE),
       VLOOKUP(Attendance!$G1940,REGULAR_WEEK_SCHEDULE[[Friday]:[Period]],2,TRUE))))))))))</f>
        <v/>
      </c>
      <c r="J1940" s="41" t="str">
        <f t="shared" ca="1" si="95"/>
        <v/>
      </c>
      <c r="K1940" s="41" t="str">
        <f>IF($A1940 &lt;&gt; "",VLOOKUP($A1940,'Student reference sheet'!$A$2:$V$2329, 7,FALSE), "")</f>
        <v/>
      </c>
      <c r="L1940" s="30" t="str">
        <f>IF($A1940 ="", "", VLOOKUP($A1940, 'Student reference sheet'!$A$2:$Z$2603,23,FALSE))</f>
        <v/>
      </c>
      <c r="M1940" s="30" t="str">
        <f>IF($A1940 ="", "", VLOOKUP($A1940, 'Student reference sheet'!$A$2:$Z$2603,24,FALSE))</f>
        <v/>
      </c>
      <c r="N1940" s="30" t="str">
        <f>IF($A1940 ="", "", VLOOKUP($A1940, 'Student reference sheet'!$A$2:$Z$2603,26,FALSE))</f>
        <v/>
      </c>
      <c r="O1940" s="30" t="str">
        <f>IF($A1940 ="", "", VLOOKUP($A1940, 'Student reference sheet'!$A$2:$Z$2603,25,FALSE))</f>
        <v/>
      </c>
      <c r="P1940" s="39" t="str">
        <f>IF($A1940 = "", "", IF(OR(VLOOKUP($A1940,'Student reference sheet'!$A$2:$V$2400,8,FALSE) = "R",  VLOOKUP($A1940,'Student reference sheet'!$A$2:$V$2400,8,FALSE) = "L"), "X", ""))</f>
        <v/>
      </c>
      <c r="Q1940" s="39" t="str">
        <f>IF($A1940 ="", "", VLOOKUP($A1940, 'Student reference sheet'!$A$2:$V$2603,22,FALSE))</f>
        <v/>
      </c>
      <c r="R1940" s="39" t="str">
        <f>IF($A1940 &lt;&gt; "",VLOOKUP($A1940,'Student reference sheet'!$A$2:$V$2329, 5,FALSE), "")</f>
        <v/>
      </c>
      <c r="S1940" s="39" t="str">
        <f>IF($A1940 &lt;&gt; "",VLOOKUP($A1940,'Student reference sheet'!$A$2:$V$2329, 6,FALSE), "")</f>
        <v/>
      </c>
      <c r="T1940" s="30" t="str">
        <f>IF($A1940 = "","",
IF(VLOOKUP($A1940,'Student reference sheet'!$A$2:$V$2329, 10,FALSE) = "Y", "Hispanic",
IF(VLOOKUP($A1940,'Student reference sheet'!$A$2:$V$2329,11,FALSE) &lt;&gt; "",
IF(VLOOKUP($A1940,'Student reference sheet'!$A$2:$V$2329,11,FALSE) = "UNK", "Unknown", VLOOKUP(VALUE(VLOOKUP($A1940,'Student reference sheet'!$A$2:$V$2329,11,FALSE)),'Ethnicity Reference'!$A$2:$B$22,2,FALSE)),
IF(VLOOKUP($A1940,'Student reference sheet'!$A$2:$V$2329,9,FALSE) &lt;&gt; "", VLOOKUP(VALUE(VLOOKUP($A1940,'Student reference sheet'!$A$2:$V$2329,9,FALSE)),'Ethnicity Reference'!$A$2:$B$22,2,FALSE),"Unknown"))))</f>
        <v/>
      </c>
      <c r="U1940" s="35"/>
    </row>
    <row r="1941" spans="1:21" ht="15.75">
      <c r="A1941" s="47"/>
      <c r="B1941" s="33"/>
      <c r="C1941" s="39" t="str">
        <f>IF($A1941 &lt;&gt; "",VLOOKUP($A1941,'Student reference sheet'!$A$2:$V$2329, 3,FALSE), "")</f>
        <v/>
      </c>
      <c r="D1941" s="39" t="str">
        <f>IF($A1941 &lt;&gt; "",VLOOKUP($A1941,'Student reference sheet'!$A$2:$V$2329, 2,FALSE), "")</f>
        <v/>
      </c>
      <c r="E1941" s="35"/>
      <c r="F1941" s="34"/>
      <c r="G1941" s="40" t="str">
        <f t="shared" ca="1" si="93"/>
        <v/>
      </c>
      <c r="H1941" s="40" t="str">
        <f t="shared" ca="1" si="94"/>
        <v/>
      </c>
      <c r="I1941" s="36" t="str">
        <f>IF($A1941 = "", "",
IF(COUNTIF(MINIMUM_DAY_DATES[], Attendance!J1941) &gt; 0, VLOOKUP(Attendance!$G1941,MINIMUM_DAY_PERIOD_SCHEDULE[], 2,TRUE),
IF(COUNTIF(RALLY_DATES[], Attendance!J1941) &gt; 0, VLOOKUP(Attendance!$G1941,RALLY_PERIOD_SCHEDULE[], 2,TRUE),
IF(WEEKDAY(Attendance!$J1941) = 2,
       IF(COUNTIF(FINALS_WEEK_MONDAY_DATE[],Attendance!$J1941) &gt; 0, VLOOKUP(Attendance!$G1941,FINALS_WEEK_MONDAY_PERIOD_SCHEDULE[],2,TRUE),
       VLOOKUP(Attendance!$G1941,REGULAR_WEEK_SCHEDULE[],6,TRUE)),
IF(WEEKDAY($J1941) = 3,
       IF(COUNTIF(FINALS_WEEK_TUESDAY_DATE[],Attendance!$J1941) &gt; 0, VLOOKUP(Attendance!$G1941,FINALS_WEEK_TUESDAY_PERIOD_SCHEDULE[],2,TRUE),
       VLOOKUP(Attendance!$G1941,REGULAR_WEEK_SCHEDULE[[Tuesday]:[Period]],5,TRUE)),
IF(WEEKDAY(Attendance!$J1941) = 4,
        IF(COUNTIF(BLOCK_WEDNESDAY_DATES[],Attendance!$J1941) &gt; 0, VLOOKUP(Attendance!$G1941,BLOCK_WEDNESDAY_PERIOD_SCHEDULE[],2,TRUE),
        IF(COUNTIF(FINALS_WEEK_WEDNESDAY_DATE[],Attendance!$J1941) &gt; 0, VLOOKUP(Attendance!$G1941,FINALS_WEEK_WEDNESDAY_PERIOD_SCHEDULE[],2,TRUE),
       VLOOKUP(Attendance!$G1941,REGULAR_WEEK_SCHEDULE[[Wednesday]:[Period]],4,TRUE))),
IF(WEEKDAY($J1941) = 5,
       IF(COUNTIF(BLOCK_THURSDAY_DATES[],Attendance!$J1941) &gt; 0, VLOOKUP(Attendance!$G1941,BLOCK_THURSDAY_PERIOD_SCHEDULE[],2,TRUE),
       IF(COUNTIF(FINALS_WEEK_THURSDAY_DATE[],Attendance!$J1941) &gt; 0, VLOOKUP(Attendance!$G1941,FINALS_WEEK_THURSDAY_PERIOD_SCHEDULE[],2,TRUE),
       VLOOKUP(Attendance!$G1941,REGULAR_WEEK_SCHEDULE[[Thursday]:[Period]],3,TRUE))),
IF(WEEKDAY(Attendance!$J1941) = 6,
       IF(COUNTIF(FINALS_WEEK_FRIDAY_DATE[],Attendance!$J1941) &gt; 0, VLOOKUP(Attendance!$G1941,FINALS_WEEK_FRIDAY_PERIOD_SCHEDULE[],2,TRUE),
       VLOOKUP(Attendance!$G1941,REGULAR_WEEK_SCHEDULE[[Friday]:[Period]],2,TRUE))))))))))</f>
        <v/>
      </c>
      <c r="J1941" s="41" t="str">
        <f t="shared" ca="1" si="95"/>
        <v/>
      </c>
      <c r="K1941" s="41" t="str">
        <f>IF($A1941 &lt;&gt; "",VLOOKUP($A1941,'Student reference sheet'!$A$2:$V$2329, 7,FALSE), "")</f>
        <v/>
      </c>
      <c r="L1941" s="30" t="str">
        <f>IF($A1941 ="", "", VLOOKUP($A1941, 'Student reference sheet'!$A$2:$Z$2603,23,FALSE))</f>
        <v/>
      </c>
      <c r="M1941" s="30" t="str">
        <f>IF($A1941 ="", "", VLOOKUP($A1941, 'Student reference sheet'!$A$2:$Z$2603,24,FALSE))</f>
        <v/>
      </c>
      <c r="N1941" s="30" t="str">
        <f>IF($A1941 ="", "", VLOOKUP($A1941, 'Student reference sheet'!$A$2:$Z$2603,26,FALSE))</f>
        <v/>
      </c>
      <c r="O1941" s="30" t="str">
        <f>IF($A1941 ="", "", VLOOKUP($A1941, 'Student reference sheet'!$A$2:$Z$2603,25,FALSE))</f>
        <v/>
      </c>
      <c r="P1941" s="39" t="str">
        <f>IF($A1941 = "", "", IF(OR(VLOOKUP($A1941,'Student reference sheet'!$A$2:$V$2400,8,FALSE) = "R",  VLOOKUP($A1941,'Student reference sheet'!$A$2:$V$2400,8,FALSE) = "L"), "X", ""))</f>
        <v/>
      </c>
      <c r="Q1941" s="39" t="str">
        <f>IF($A1941 ="", "", VLOOKUP($A1941, 'Student reference sheet'!$A$2:$V$2603,22,FALSE))</f>
        <v/>
      </c>
      <c r="R1941" s="39" t="str">
        <f>IF($A1941 &lt;&gt; "",VLOOKUP($A1941,'Student reference sheet'!$A$2:$V$2329, 5,FALSE), "")</f>
        <v/>
      </c>
      <c r="S1941" s="39" t="str">
        <f>IF($A1941 &lt;&gt; "",VLOOKUP($A1941,'Student reference sheet'!$A$2:$V$2329, 6,FALSE), "")</f>
        <v/>
      </c>
      <c r="T1941" s="30" t="str">
        <f>IF($A1941 = "","",
IF(VLOOKUP($A1941,'Student reference sheet'!$A$2:$V$2329, 10,FALSE) = "Y", "Hispanic",
IF(VLOOKUP($A1941,'Student reference sheet'!$A$2:$V$2329,11,FALSE) &lt;&gt; "",
IF(VLOOKUP($A1941,'Student reference sheet'!$A$2:$V$2329,11,FALSE) = "UNK", "Unknown", VLOOKUP(VALUE(VLOOKUP($A1941,'Student reference sheet'!$A$2:$V$2329,11,FALSE)),'Ethnicity Reference'!$A$2:$B$22,2,FALSE)),
IF(VLOOKUP($A1941,'Student reference sheet'!$A$2:$V$2329,9,FALSE) &lt;&gt; "", VLOOKUP(VALUE(VLOOKUP($A1941,'Student reference sheet'!$A$2:$V$2329,9,FALSE)),'Ethnicity Reference'!$A$2:$B$22,2,FALSE),"Unknown"))))</f>
        <v/>
      </c>
      <c r="U1941" s="35"/>
    </row>
    <row r="1942" spans="1:21" ht="15.75">
      <c r="A1942" s="47"/>
      <c r="B1942" s="33"/>
      <c r="C1942" s="39" t="str">
        <f>IF($A1942 &lt;&gt; "",VLOOKUP($A1942,'Student reference sheet'!$A$2:$V$2329, 3,FALSE), "")</f>
        <v/>
      </c>
      <c r="D1942" s="39" t="str">
        <f>IF($A1942 &lt;&gt; "",VLOOKUP($A1942,'Student reference sheet'!$A$2:$V$2329, 2,FALSE), "")</f>
        <v/>
      </c>
      <c r="E1942" s="35"/>
      <c r="F1942" s="34"/>
      <c r="G1942" s="40" t="str">
        <f t="shared" ca="1" si="93"/>
        <v/>
      </c>
      <c r="H1942" s="40" t="str">
        <f t="shared" ca="1" si="94"/>
        <v/>
      </c>
      <c r="I1942" s="36" t="str">
        <f>IF($A1942 = "", "",
IF(COUNTIF(MINIMUM_DAY_DATES[], Attendance!J1942) &gt; 0, VLOOKUP(Attendance!$G1942,MINIMUM_DAY_PERIOD_SCHEDULE[], 2,TRUE),
IF(COUNTIF(RALLY_DATES[], Attendance!J1942) &gt; 0, VLOOKUP(Attendance!$G1942,RALLY_PERIOD_SCHEDULE[], 2,TRUE),
IF(WEEKDAY(Attendance!$J1942) = 2,
       IF(COUNTIF(FINALS_WEEK_MONDAY_DATE[],Attendance!$J1942) &gt; 0, VLOOKUP(Attendance!$G1942,FINALS_WEEK_MONDAY_PERIOD_SCHEDULE[],2,TRUE),
       VLOOKUP(Attendance!$G1942,REGULAR_WEEK_SCHEDULE[],6,TRUE)),
IF(WEEKDAY($J1942) = 3,
       IF(COUNTIF(FINALS_WEEK_TUESDAY_DATE[],Attendance!$J1942) &gt; 0, VLOOKUP(Attendance!$G1942,FINALS_WEEK_TUESDAY_PERIOD_SCHEDULE[],2,TRUE),
       VLOOKUP(Attendance!$G1942,REGULAR_WEEK_SCHEDULE[[Tuesday]:[Period]],5,TRUE)),
IF(WEEKDAY(Attendance!$J1942) = 4,
        IF(COUNTIF(BLOCK_WEDNESDAY_DATES[],Attendance!$J1942) &gt; 0, VLOOKUP(Attendance!$G1942,BLOCK_WEDNESDAY_PERIOD_SCHEDULE[],2,TRUE),
        IF(COUNTIF(FINALS_WEEK_WEDNESDAY_DATE[],Attendance!$J1942) &gt; 0, VLOOKUP(Attendance!$G1942,FINALS_WEEK_WEDNESDAY_PERIOD_SCHEDULE[],2,TRUE),
       VLOOKUP(Attendance!$G1942,REGULAR_WEEK_SCHEDULE[[Wednesday]:[Period]],4,TRUE))),
IF(WEEKDAY($J1942) = 5,
       IF(COUNTIF(BLOCK_THURSDAY_DATES[],Attendance!$J1942) &gt; 0, VLOOKUP(Attendance!$G1942,BLOCK_THURSDAY_PERIOD_SCHEDULE[],2,TRUE),
       IF(COUNTIF(FINALS_WEEK_THURSDAY_DATE[],Attendance!$J1942) &gt; 0, VLOOKUP(Attendance!$G1942,FINALS_WEEK_THURSDAY_PERIOD_SCHEDULE[],2,TRUE),
       VLOOKUP(Attendance!$G1942,REGULAR_WEEK_SCHEDULE[[Thursday]:[Period]],3,TRUE))),
IF(WEEKDAY(Attendance!$J1942) = 6,
       IF(COUNTIF(FINALS_WEEK_FRIDAY_DATE[],Attendance!$J1942) &gt; 0, VLOOKUP(Attendance!$G1942,FINALS_WEEK_FRIDAY_PERIOD_SCHEDULE[],2,TRUE),
       VLOOKUP(Attendance!$G1942,REGULAR_WEEK_SCHEDULE[[Friday]:[Period]],2,TRUE))))))))))</f>
        <v/>
      </c>
      <c r="J1942" s="41" t="str">
        <f t="shared" ca="1" si="95"/>
        <v/>
      </c>
      <c r="K1942" s="41" t="str">
        <f>IF($A1942 &lt;&gt; "",VLOOKUP($A1942,'Student reference sheet'!$A$2:$V$2329, 7,FALSE), "")</f>
        <v/>
      </c>
      <c r="L1942" s="30" t="str">
        <f>IF($A1942 ="", "", VLOOKUP($A1942, 'Student reference sheet'!$A$2:$Z$2603,23,FALSE))</f>
        <v/>
      </c>
      <c r="M1942" s="30" t="str">
        <f>IF($A1942 ="", "", VLOOKUP($A1942, 'Student reference sheet'!$A$2:$Z$2603,24,FALSE))</f>
        <v/>
      </c>
      <c r="N1942" s="30" t="str">
        <f>IF($A1942 ="", "", VLOOKUP($A1942, 'Student reference sheet'!$A$2:$Z$2603,26,FALSE))</f>
        <v/>
      </c>
      <c r="O1942" s="30" t="str">
        <f>IF($A1942 ="", "", VLOOKUP($A1942, 'Student reference sheet'!$A$2:$Z$2603,25,FALSE))</f>
        <v/>
      </c>
      <c r="P1942" s="39" t="str">
        <f>IF($A1942 = "", "", IF(OR(VLOOKUP($A1942,'Student reference sheet'!$A$2:$V$2400,8,FALSE) = "R",  VLOOKUP($A1942,'Student reference sheet'!$A$2:$V$2400,8,FALSE) = "L"), "X", ""))</f>
        <v/>
      </c>
      <c r="Q1942" s="39" t="str">
        <f>IF($A1942 ="", "", VLOOKUP($A1942, 'Student reference sheet'!$A$2:$V$2603,22,FALSE))</f>
        <v/>
      </c>
      <c r="R1942" s="39" t="str">
        <f>IF($A1942 &lt;&gt; "",VLOOKUP($A1942,'Student reference sheet'!$A$2:$V$2329, 5,FALSE), "")</f>
        <v/>
      </c>
      <c r="S1942" s="39" t="str">
        <f>IF($A1942 &lt;&gt; "",VLOOKUP($A1942,'Student reference sheet'!$A$2:$V$2329, 6,FALSE), "")</f>
        <v/>
      </c>
      <c r="T1942" s="30" t="str">
        <f>IF($A1942 = "","",
IF(VLOOKUP($A1942,'Student reference sheet'!$A$2:$V$2329, 10,FALSE) = "Y", "Hispanic",
IF(VLOOKUP($A1942,'Student reference sheet'!$A$2:$V$2329,11,FALSE) &lt;&gt; "",
IF(VLOOKUP($A1942,'Student reference sheet'!$A$2:$V$2329,11,FALSE) = "UNK", "Unknown", VLOOKUP(VALUE(VLOOKUP($A1942,'Student reference sheet'!$A$2:$V$2329,11,FALSE)),'Ethnicity Reference'!$A$2:$B$22,2,FALSE)),
IF(VLOOKUP($A1942,'Student reference sheet'!$A$2:$V$2329,9,FALSE) &lt;&gt; "", VLOOKUP(VALUE(VLOOKUP($A1942,'Student reference sheet'!$A$2:$V$2329,9,FALSE)),'Ethnicity Reference'!$A$2:$B$22,2,FALSE),"Unknown"))))</f>
        <v/>
      </c>
      <c r="U1942" s="35"/>
    </row>
    <row r="1943" spans="1:21" ht="15.75">
      <c r="A1943" s="47"/>
      <c r="B1943" s="33"/>
      <c r="C1943" s="39" t="str">
        <f>IF($A1943 &lt;&gt; "",VLOOKUP($A1943,'Student reference sheet'!$A$2:$V$2329, 3,FALSE), "")</f>
        <v/>
      </c>
      <c r="D1943" s="39" t="str">
        <f>IF($A1943 &lt;&gt; "",VLOOKUP($A1943,'Student reference sheet'!$A$2:$V$2329, 2,FALSE), "")</f>
        <v/>
      </c>
      <c r="E1943" s="35"/>
      <c r="F1943" s="34"/>
      <c r="G1943" s="40" t="str">
        <f t="shared" ca="1" si="93"/>
        <v/>
      </c>
      <c r="H1943" s="40" t="str">
        <f t="shared" ca="1" si="94"/>
        <v/>
      </c>
      <c r="I1943" s="36" t="str">
        <f>IF($A1943 = "", "",
IF(COUNTIF(MINIMUM_DAY_DATES[], Attendance!J1943) &gt; 0, VLOOKUP(Attendance!$G1943,MINIMUM_DAY_PERIOD_SCHEDULE[], 2,TRUE),
IF(COUNTIF(RALLY_DATES[], Attendance!J1943) &gt; 0, VLOOKUP(Attendance!$G1943,RALLY_PERIOD_SCHEDULE[], 2,TRUE),
IF(WEEKDAY(Attendance!$J1943) = 2,
       IF(COUNTIF(FINALS_WEEK_MONDAY_DATE[],Attendance!$J1943) &gt; 0, VLOOKUP(Attendance!$G1943,FINALS_WEEK_MONDAY_PERIOD_SCHEDULE[],2,TRUE),
       VLOOKUP(Attendance!$G1943,REGULAR_WEEK_SCHEDULE[],6,TRUE)),
IF(WEEKDAY($J1943) = 3,
       IF(COUNTIF(FINALS_WEEK_TUESDAY_DATE[],Attendance!$J1943) &gt; 0, VLOOKUP(Attendance!$G1943,FINALS_WEEK_TUESDAY_PERIOD_SCHEDULE[],2,TRUE),
       VLOOKUP(Attendance!$G1943,REGULAR_WEEK_SCHEDULE[[Tuesday]:[Period]],5,TRUE)),
IF(WEEKDAY(Attendance!$J1943) = 4,
        IF(COUNTIF(BLOCK_WEDNESDAY_DATES[],Attendance!$J1943) &gt; 0, VLOOKUP(Attendance!$G1943,BLOCK_WEDNESDAY_PERIOD_SCHEDULE[],2,TRUE),
        IF(COUNTIF(FINALS_WEEK_WEDNESDAY_DATE[],Attendance!$J1943) &gt; 0, VLOOKUP(Attendance!$G1943,FINALS_WEEK_WEDNESDAY_PERIOD_SCHEDULE[],2,TRUE),
       VLOOKUP(Attendance!$G1943,REGULAR_WEEK_SCHEDULE[[Wednesday]:[Period]],4,TRUE))),
IF(WEEKDAY($J1943) = 5,
       IF(COUNTIF(BLOCK_THURSDAY_DATES[],Attendance!$J1943) &gt; 0, VLOOKUP(Attendance!$G1943,BLOCK_THURSDAY_PERIOD_SCHEDULE[],2,TRUE),
       IF(COUNTIF(FINALS_WEEK_THURSDAY_DATE[],Attendance!$J1943) &gt; 0, VLOOKUP(Attendance!$G1943,FINALS_WEEK_THURSDAY_PERIOD_SCHEDULE[],2,TRUE),
       VLOOKUP(Attendance!$G1943,REGULAR_WEEK_SCHEDULE[[Thursday]:[Period]],3,TRUE))),
IF(WEEKDAY(Attendance!$J1943) = 6,
       IF(COUNTIF(FINALS_WEEK_FRIDAY_DATE[],Attendance!$J1943) &gt; 0, VLOOKUP(Attendance!$G1943,FINALS_WEEK_FRIDAY_PERIOD_SCHEDULE[],2,TRUE),
       VLOOKUP(Attendance!$G1943,REGULAR_WEEK_SCHEDULE[[Friday]:[Period]],2,TRUE))))))))))</f>
        <v/>
      </c>
      <c r="J1943" s="41" t="str">
        <f t="shared" ca="1" si="95"/>
        <v/>
      </c>
      <c r="K1943" s="41" t="str">
        <f>IF($A1943 &lt;&gt; "",VLOOKUP($A1943,'Student reference sheet'!$A$2:$V$2329, 7,FALSE), "")</f>
        <v/>
      </c>
      <c r="L1943" s="30" t="str">
        <f>IF($A1943 ="", "", VLOOKUP($A1943, 'Student reference sheet'!$A$2:$Z$2603,23,FALSE))</f>
        <v/>
      </c>
      <c r="M1943" s="30" t="str">
        <f>IF($A1943 ="", "", VLOOKUP($A1943, 'Student reference sheet'!$A$2:$Z$2603,24,FALSE))</f>
        <v/>
      </c>
      <c r="N1943" s="30" t="str">
        <f>IF($A1943 ="", "", VLOOKUP($A1943, 'Student reference sheet'!$A$2:$Z$2603,26,FALSE))</f>
        <v/>
      </c>
      <c r="O1943" s="30" t="str">
        <f>IF($A1943 ="", "", VLOOKUP($A1943, 'Student reference sheet'!$A$2:$Z$2603,25,FALSE))</f>
        <v/>
      </c>
      <c r="P1943" s="39" t="str">
        <f>IF($A1943 = "", "", IF(OR(VLOOKUP($A1943,'Student reference sheet'!$A$2:$V$2400,8,FALSE) = "R",  VLOOKUP($A1943,'Student reference sheet'!$A$2:$V$2400,8,FALSE) = "L"), "X", ""))</f>
        <v/>
      </c>
      <c r="Q1943" s="39" t="str">
        <f>IF($A1943 ="", "", VLOOKUP($A1943, 'Student reference sheet'!$A$2:$V$2603,22,FALSE))</f>
        <v/>
      </c>
      <c r="R1943" s="39" t="str">
        <f>IF($A1943 &lt;&gt; "",VLOOKUP($A1943,'Student reference sheet'!$A$2:$V$2329, 5,FALSE), "")</f>
        <v/>
      </c>
      <c r="S1943" s="39" t="str">
        <f>IF($A1943 &lt;&gt; "",VLOOKUP($A1943,'Student reference sheet'!$A$2:$V$2329, 6,FALSE), "")</f>
        <v/>
      </c>
      <c r="T1943" s="30" t="str">
        <f>IF($A1943 = "","",
IF(VLOOKUP($A1943,'Student reference sheet'!$A$2:$V$2329, 10,FALSE) = "Y", "Hispanic",
IF(VLOOKUP($A1943,'Student reference sheet'!$A$2:$V$2329,11,FALSE) &lt;&gt; "",
IF(VLOOKUP($A1943,'Student reference sheet'!$A$2:$V$2329,11,FALSE) = "UNK", "Unknown", VLOOKUP(VALUE(VLOOKUP($A1943,'Student reference sheet'!$A$2:$V$2329,11,FALSE)),'Ethnicity Reference'!$A$2:$B$22,2,FALSE)),
IF(VLOOKUP($A1943,'Student reference sheet'!$A$2:$V$2329,9,FALSE) &lt;&gt; "", VLOOKUP(VALUE(VLOOKUP($A1943,'Student reference sheet'!$A$2:$V$2329,9,FALSE)),'Ethnicity Reference'!$A$2:$B$22,2,FALSE),"Unknown"))))</f>
        <v/>
      </c>
      <c r="U1943" s="35"/>
    </row>
    <row r="1944" spans="1:21" ht="15.75">
      <c r="A1944" s="47"/>
      <c r="B1944" s="33"/>
      <c r="C1944" s="39" t="str">
        <f>IF($A1944 &lt;&gt; "",VLOOKUP($A1944,'Student reference sheet'!$A$2:$V$2329, 3,FALSE), "")</f>
        <v/>
      </c>
      <c r="D1944" s="39" t="str">
        <f>IF($A1944 &lt;&gt; "",VLOOKUP($A1944,'Student reference sheet'!$A$2:$V$2329, 2,FALSE), "")</f>
        <v/>
      </c>
      <c r="E1944" s="35"/>
      <c r="F1944" s="34"/>
      <c r="G1944" s="40" t="str">
        <f t="shared" ca="1" si="93"/>
        <v/>
      </c>
      <c r="H1944" s="40" t="str">
        <f t="shared" ca="1" si="94"/>
        <v/>
      </c>
      <c r="I1944" s="36" t="str">
        <f>IF($A1944 = "", "",
IF(COUNTIF(MINIMUM_DAY_DATES[], Attendance!J1944) &gt; 0, VLOOKUP(Attendance!$G1944,MINIMUM_DAY_PERIOD_SCHEDULE[], 2,TRUE),
IF(COUNTIF(RALLY_DATES[], Attendance!J1944) &gt; 0, VLOOKUP(Attendance!$G1944,RALLY_PERIOD_SCHEDULE[], 2,TRUE),
IF(WEEKDAY(Attendance!$J1944) = 2,
       IF(COUNTIF(FINALS_WEEK_MONDAY_DATE[],Attendance!$J1944) &gt; 0, VLOOKUP(Attendance!$G1944,FINALS_WEEK_MONDAY_PERIOD_SCHEDULE[],2,TRUE),
       VLOOKUP(Attendance!$G1944,REGULAR_WEEK_SCHEDULE[],6,TRUE)),
IF(WEEKDAY($J1944) = 3,
       IF(COUNTIF(FINALS_WEEK_TUESDAY_DATE[],Attendance!$J1944) &gt; 0, VLOOKUP(Attendance!$G1944,FINALS_WEEK_TUESDAY_PERIOD_SCHEDULE[],2,TRUE),
       VLOOKUP(Attendance!$G1944,REGULAR_WEEK_SCHEDULE[[Tuesday]:[Period]],5,TRUE)),
IF(WEEKDAY(Attendance!$J1944) = 4,
        IF(COUNTIF(BLOCK_WEDNESDAY_DATES[],Attendance!$J1944) &gt; 0, VLOOKUP(Attendance!$G1944,BLOCK_WEDNESDAY_PERIOD_SCHEDULE[],2,TRUE),
        IF(COUNTIF(FINALS_WEEK_WEDNESDAY_DATE[],Attendance!$J1944) &gt; 0, VLOOKUP(Attendance!$G1944,FINALS_WEEK_WEDNESDAY_PERIOD_SCHEDULE[],2,TRUE),
       VLOOKUP(Attendance!$G1944,REGULAR_WEEK_SCHEDULE[[Wednesday]:[Period]],4,TRUE))),
IF(WEEKDAY($J1944) = 5,
       IF(COUNTIF(BLOCK_THURSDAY_DATES[],Attendance!$J1944) &gt; 0, VLOOKUP(Attendance!$G1944,BLOCK_THURSDAY_PERIOD_SCHEDULE[],2,TRUE),
       IF(COUNTIF(FINALS_WEEK_THURSDAY_DATE[],Attendance!$J1944) &gt; 0, VLOOKUP(Attendance!$G1944,FINALS_WEEK_THURSDAY_PERIOD_SCHEDULE[],2,TRUE),
       VLOOKUP(Attendance!$G1944,REGULAR_WEEK_SCHEDULE[[Thursday]:[Period]],3,TRUE))),
IF(WEEKDAY(Attendance!$J1944) = 6,
       IF(COUNTIF(FINALS_WEEK_FRIDAY_DATE[],Attendance!$J1944) &gt; 0, VLOOKUP(Attendance!$G1944,FINALS_WEEK_FRIDAY_PERIOD_SCHEDULE[],2,TRUE),
       VLOOKUP(Attendance!$G1944,REGULAR_WEEK_SCHEDULE[[Friday]:[Period]],2,TRUE))))))))))</f>
        <v/>
      </c>
      <c r="J1944" s="41" t="str">
        <f t="shared" ca="1" si="95"/>
        <v/>
      </c>
      <c r="K1944" s="41" t="str">
        <f>IF($A1944 &lt;&gt; "",VLOOKUP($A1944,'Student reference sheet'!$A$2:$V$2329, 7,FALSE), "")</f>
        <v/>
      </c>
      <c r="L1944" s="30" t="str">
        <f>IF($A1944 ="", "", VLOOKUP($A1944, 'Student reference sheet'!$A$2:$Z$2603,23,FALSE))</f>
        <v/>
      </c>
      <c r="M1944" s="30" t="str">
        <f>IF($A1944 ="", "", VLOOKUP($A1944, 'Student reference sheet'!$A$2:$Z$2603,24,FALSE))</f>
        <v/>
      </c>
      <c r="N1944" s="30" t="str">
        <f>IF($A1944 ="", "", VLOOKUP($A1944, 'Student reference sheet'!$A$2:$Z$2603,26,FALSE))</f>
        <v/>
      </c>
      <c r="O1944" s="30" t="str">
        <f>IF($A1944 ="", "", VLOOKUP($A1944, 'Student reference sheet'!$A$2:$Z$2603,25,FALSE))</f>
        <v/>
      </c>
      <c r="P1944" s="39" t="str">
        <f>IF($A1944 = "", "", IF(OR(VLOOKUP($A1944,'Student reference sheet'!$A$2:$V$2400,8,FALSE) = "R",  VLOOKUP($A1944,'Student reference sheet'!$A$2:$V$2400,8,FALSE) = "L"), "X", ""))</f>
        <v/>
      </c>
      <c r="Q1944" s="39" t="str">
        <f>IF($A1944 ="", "", VLOOKUP($A1944, 'Student reference sheet'!$A$2:$V$2603,22,FALSE))</f>
        <v/>
      </c>
      <c r="R1944" s="39" t="str">
        <f>IF($A1944 &lt;&gt; "",VLOOKUP($A1944,'Student reference sheet'!$A$2:$V$2329, 5,FALSE), "")</f>
        <v/>
      </c>
      <c r="S1944" s="39" t="str">
        <f>IF($A1944 &lt;&gt; "",VLOOKUP($A1944,'Student reference sheet'!$A$2:$V$2329, 6,FALSE), "")</f>
        <v/>
      </c>
      <c r="T1944" s="30" t="str">
        <f>IF($A1944 = "","",
IF(VLOOKUP($A1944,'Student reference sheet'!$A$2:$V$2329, 10,FALSE) = "Y", "Hispanic",
IF(VLOOKUP($A1944,'Student reference sheet'!$A$2:$V$2329,11,FALSE) &lt;&gt; "",
IF(VLOOKUP($A1944,'Student reference sheet'!$A$2:$V$2329,11,FALSE) = "UNK", "Unknown", VLOOKUP(VALUE(VLOOKUP($A1944,'Student reference sheet'!$A$2:$V$2329,11,FALSE)),'Ethnicity Reference'!$A$2:$B$22,2,FALSE)),
IF(VLOOKUP($A1944,'Student reference sheet'!$A$2:$V$2329,9,FALSE) &lt;&gt; "", VLOOKUP(VALUE(VLOOKUP($A1944,'Student reference sheet'!$A$2:$V$2329,9,FALSE)),'Ethnicity Reference'!$A$2:$B$22,2,FALSE),"Unknown"))))</f>
        <v/>
      </c>
      <c r="U1944" s="35"/>
    </row>
    <row r="1945" spans="1:21" ht="15.75">
      <c r="A1945" s="47"/>
      <c r="B1945" s="33"/>
      <c r="C1945" s="39" t="str">
        <f>IF($A1945 &lt;&gt; "",VLOOKUP($A1945,'Student reference sheet'!$A$2:$V$2329, 3,FALSE), "")</f>
        <v/>
      </c>
      <c r="D1945" s="39" t="str">
        <f>IF($A1945 &lt;&gt; "",VLOOKUP($A1945,'Student reference sheet'!$A$2:$V$2329, 2,FALSE), "")</f>
        <v/>
      </c>
      <c r="E1945" s="35"/>
      <c r="F1945" s="34"/>
      <c r="G1945" s="40" t="str">
        <f t="shared" ca="1" si="93"/>
        <v/>
      </c>
      <c r="H1945" s="40" t="str">
        <f t="shared" ca="1" si="94"/>
        <v/>
      </c>
      <c r="I1945" s="36" t="str">
        <f>IF($A1945 = "", "",
IF(COUNTIF(MINIMUM_DAY_DATES[], Attendance!J1945) &gt; 0, VLOOKUP(Attendance!$G1945,MINIMUM_DAY_PERIOD_SCHEDULE[], 2,TRUE),
IF(COUNTIF(RALLY_DATES[], Attendance!J1945) &gt; 0, VLOOKUP(Attendance!$G1945,RALLY_PERIOD_SCHEDULE[], 2,TRUE),
IF(WEEKDAY(Attendance!$J1945) = 2,
       IF(COUNTIF(FINALS_WEEK_MONDAY_DATE[],Attendance!$J1945) &gt; 0, VLOOKUP(Attendance!$G1945,FINALS_WEEK_MONDAY_PERIOD_SCHEDULE[],2,TRUE),
       VLOOKUP(Attendance!$G1945,REGULAR_WEEK_SCHEDULE[],6,TRUE)),
IF(WEEKDAY($J1945) = 3,
       IF(COUNTIF(FINALS_WEEK_TUESDAY_DATE[],Attendance!$J1945) &gt; 0, VLOOKUP(Attendance!$G1945,FINALS_WEEK_TUESDAY_PERIOD_SCHEDULE[],2,TRUE),
       VLOOKUP(Attendance!$G1945,REGULAR_WEEK_SCHEDULE[[Tuesday]:[Period]],5,TRUE)),
IF(WEEKDAY(Attendance!$J1945) = 4,
        IF(COUNTIF(BLOCK_WEDNESDAY_DATES[],Attendance!$J1945) &gt; 0, VLOOKUP(Attendance!$G1945,BLOCK_WEDNESDAY_PERIOD_SCHEDULE[],2,TRUE),
        IF(COUNTIF(FINALS_WEEK_WEDNESDAY_DATE[],Attendance!$J1945) &gt; 0, VLOOKUP(Attendance!$G1945,FINALS_WEEK_WEDNESDAY_PERIOD_SCHEDULE[],2,TRUE),
       VLOOKUP(Attendance!$G1945,REGULAR_WEEK_SCHEDULE[[Wednesday]:[Period]],4,TRUE))),
IF(WEEKDAY($J1945) = 5,
       IF(COUNTIF(BLOCK_THURSDAY_DATES[],Attendance!$J1945) &gt; 0, VLOOKUP(Attendance!$G1945,BLOCK_THURSDAY_PERIOD_SCHEDULE[],2,TRUE),
       IF(COUNTIF(FINALS_WEEK_THURSDAY_DATE[],Attendance!$J1945) &gt; 0, VLOOKUP(Attendance!$G1945,FINALS_WEEK_THURSDAY_PERIOD_SCHEDULE[],2,TRUE),
       VLOOKUP(Attendance!$G1945,REGULAR_WEEK_SCHEDULE[[Thursday]:[Period]],3,TRUE))),
IF(WEEKDAY(Attendance!$J1945) = 6,
       IF(COUNTIF(FINALS_WEEK_FRIDAY_DATE[],Attendance!$J1945) &gt; 0, VLOOKUP(Attendance!$G1945,FINALS_WEEK_FRIDAY_PERIOD_SCHEDULE[],2,TRUE),
       VLOOKUP(Attendance!$G1945,REGULAR_WEEK_SCHEDULE[[Friday]:[Period]],2,TRUE))))))))))</f>
        <v/>
      </c>
      <c r="J1945" s="41" t="str">
        <f t="shared" ca="1" si="95"/>
        <v/>
      </c>
      <c r="K1945" s="41" t="str">
        <f>IF($A1945 &lt;&gt; "",VLOOKUP($A1945,'Student reference sheet'!$A$2:$V$2329, 7,FALSE), "")</f>
        <v/>
      </c>
      <c r="L1945" s="30" t="str">
        <f>IF($A1945 ="", "", VLOOKUP($A1945, 'Student reference sheet'!$A$2:$Z$2603,23,FALSE))</f>
        <v/>
      </c>
      <c r="M1945" s="30" t="str">
        <f>IF($A1945 ="", "", VLOOKUP($A1945, 'Student reference sheet'!$A$2:$Z$2603,24,FALSE))</f>
        <v/>
      </c>
      <c r="N1945" s="30" t="str">
        <f>IF($A1945 ="", "", VLOOKUP($A1945, 'Student reference sheet'!$A$2:$Z$2603,26,FALSE))</f>
        <v/>
      </c>
      <c r="O1945" s="30" t="str">
        <f>IF($A1945 ="", "", VLOOKUP($A1945, 'Student reference sheet'!$A$2:$Z$2603,25,FALSE))</f>
        <v/>
      </c>
      <c r="P1945" s="39" t="str">
        <f>IF($A1945 = "", "", IF(OR(VLOOKUP($A1945,'Student reference sheet'!$A$2:$V$2400,8,FALSE) = "R",  VLOOKUP($A1945,'Student reference sheet'!$A$2:$V$2400,8,FALSE) = "L"), "X", ""))</f>
        <v/>
      </c>
      <c r="Q1945" s="39" t="str">
        <f>IF($A1945 ="", "", VLOOKUP($A1945, 'Student reference sheet'!$A$2:$V$2603,22,FALSE))</f>
        <v/>
      </c>
      <c r="R1945" s="39" t="str">
        <f>IF($A1945 &lt;&gt; "",VLOOKUP($A1945,'Student reference sheet'!$A$2:$V$2329, 5,FALSE), "")</f>
        <v/>
      </c>
      <c r="S1945" s="39" t="str">
        <f>IF($A1945 &lt;&gt; "",VLOOKUP($A1945,'Student reference sheet'!$A$2:$V$2329, 6,FALSE), "")</f>
        <v/>
      </c>
      <c r="T1945" s="30" t="str">
        <f>IF($A1945 = "","",
IF(VLOOKUP($A1945,'Student reference sheet'!$A$2:$V$2329, 10,FALSE) = "Y", "Hispanic",
IF(VLOOKUP($A1945,'Student reference sheet'!$A$2:$V$2329,11,FALSE) &lt;&gt; "",
IF(VLOOKUP($A1945,'Student reference sheet'!$A$2:$V$2329,11,FALSE) = "UNK", "Unknown", VLOOKUP(VALUE(VLOOKUP($A1945,'Student reference sheet'!$A$2:$V$2329,11,FALSE)),'Ethnicity Reference'!$A$2:$B$22,2,FALSE)),
IF(VLOOKUP($A1945,'Student reference sheet'!$A$2:$V$2329,9,FALSE) &lt;&gt; "", VLOOKUP(VALUE(VLOOKUP($A1945,'Student reference sheet'!$A$2:$V$2329,9,FALSE)),'Ethnicity Reference'!$A$2:$B$22,2,FALSE),"Unknown"))))</f>
        <v/>
      </c>
      <c r="U1945" s="35"/>
    </row>
    <row r="1946" spans="1:21" ht="15.75">
      <c r="A1946" s="47"/>
      <c r="B1946" s="33"/>
      <c r="C1946" s="39" t="str">
        <f>IF($A1946 &lt;&gt; "",VLOOKUP($A1946,'Student reference sheet'!$A$2:$V$2329, 3,FALSE), "")</f>
        <v/>
      </c>
      <c r="D1946" s="39" t="str">
        <f>IF($A1946 &lt;&gt; "",VLOOKUP($A1946,'Student reference sheet'!$A$2:$V$2329, 2,FALSE), "")</f>
        <v/>
      </c>
      <c r="E1946" s="35"/>
      <c r="F1946" s="34"/>
      <c r="G1946" s="40" t="str">
        <f t="shared" ca="1" si="93"/>
        <v/>
      </c>
      <c r="H1946" s="40" t="str">
        <f t="shared" ca="1" si="94"/>
        <v/>
      </c>
      <c r="I1946" s="36" t="str">
        <f>IF($A1946 = "", "",
IF(COUNTIF(MINIMUM_DAY_DATES[], Attendance!J1946) &gt; 0, VLOOKUP(Attendance!$G1946,MINIMUM_DAY_PERIOD_SCHEDULE[], 2,TRUE),
IF(COUNTIF(RALLY_DATES[], Attendance!J1946) &gt; 0, VLOOKUP(Attendance!$G1946,RALLY_PERIOD_SCHEDULE[], 2,TRUE),
IF(WEEKDAY(Attendance!$J1946) = 2,
       IF(COUNTIF(FINALS_WEEK_MONDAY_DATE[],Attendance!$J1946) &gt; 0, VLOOKUP(Attendance!$G1946,FINALS_WEEK_MONDAY_PERIOD_SCHEDULE[],2,TRUE),
       VLOOKUP(Attendance!$G1946,REGULAR_WEEK_SCHEDULE[],6,TRUE)),
IF(WEEKDAY($J1946) = 3,
       IF(COUNTIF(FINALS_WEEK_TUESDAY_DATE[],Attendance!$J1946) &gt; 0, VLOOKUP(Attendance!$G1946,FINALS_WEEK_TUESDAY_PERIOD_SCHEDULE[],2,TRUE),
       VLOOKUP(Attendance!$G1946,REGULAR_WEEK_SCHEDULE[[Tuesday]:[Period]],5,TRUE)),
IF(WEEKDAY(Attendance!$J1946) = 4,
        IF(COUNTIF(BLOCK_WEDNESDAY_DATES[],Attendance!$J1946) &gt; 0, VLOOKUP(Attendance!$G1946,BLOCK_WEDNESDAY_PERIOD_SCHEDULE[],2,TRUE),
        IF(COUNTIF(FINALS_WEEK_WEDNESDAY_DATE[],Attendance!$J1946) &gt; 0, VLOOKUP(Attendance!$G1946,FINALS_WEEK_WEDNESDAY_PERIOD_SCHEDULE[],2,TRUE),
       VLOOKUP(Attendance!$G1946,REGULAR_WEEK_SCHEDULE[[Wednesday]:[Period]],4,TRUE))),
IF(WEEKDAY($J1946) = 5,
       IF(COUNTIF(BLOCK_THURSDAY_DATES[],Attendance!$J1946) &gt; 0, VLOOKUP(Attendance!$G1946,BLOCK_THURSDAY_PERIOD_SCHEDULE[],2,TRUE),
       IF(COUNTIF(FINALS_WEEK_THURSDAY_DATE[],Attendance!$J1946) &gt; 0, VLOOKUP(Attendance!$G1946,FINALS_WEEK_THURSDAY_PERIOD_SCHEDULE[],2,TRUE),
       VLOOKUP(Attendance!$G1946,REGULAR_WEEK_SCHEDULE[[Thursday]:[Period]],3,TRUE))),
IF(WEEKDAY(Attendance!$J1946) = 6,
       IF(COUNTIF(FINALS_WEEK_FRIDAY_DATE[],Attendance!$J1946) &gt; 0, VLOOKUP(Attendance!$G1946,FINALS_WEEK_FRIDAY_PERIOD_SCHEDULE[],2,TRUE),
       VLOOKUP(Attendance!$G1946,REGULAR_WEEK_SCHEDULE[[Friday]:[Period]],2,TRUE))))))))))</f>
        <v/>
      </c>
      <c r="J1946" s="41" t="str">
        <f t="shared" ca="1" si="95"/>
        <v/>
      </c>
      <c r="K1946" s="41" t="str">
        <f>IF($A1946 &lt;&gt; "",VLOOKUP($A1946,'Student reference sheet'!$A$2:$V$2329, 7,FALSE), "")</f>
        <v/>
      </c>
      <c r="L1946" s="30" t="str">
        <f>IF($A1946 ="", "", VLOOKUP($A1946, 'Student reference sheet'!$A$2:$Z$2603,23,FALSE))</f>
        <v/>
      </c>
      <c r="M1946" s="30" t="str">
        <f>IF($A1946 ="", "", VLOOKUP($A1946, 'Student reference sheet'!$A$2:$Z$2603,24,FALSE))</f>
        <v/>
      </c>
      <c r="N1946" s="30" t="str">
        <f>IF($A1946 ="", "", VLOOKUP($A1946, 'Student reference sheet'!$A$2:$Z$2603,26,FALSE))</f>
        <v/>
      </c>
      <c r="O1946" s="30" t="str">
        <f>IF($A1946 ="", "", VLOOKUP($A1946, 'Student reference sheet'!$A$2:$Z$2603,25,FALSE))</f>
        <v/>
      </c>
      <c r="P1946" s="39" t="str">
        <f>IF($A1946 = "", "", IF(OR(VLOOKUP($A1946,'Student reference sheet'!$A$2:$V$2400,8,FALSE) = "R",  VLOOKUP($A1946,'Student reference sheet'!$A$2:$V$2400,8,FALSE) = "L"), "X", ""))</f>
        <v/>
      </c>
      <c r="Q1946" s="39" t="str">
        <f>IF($A1946 ="", "", VLOOKUP($A1946, 'Student reference sheet'!$A$2:$V$2603,22,FALSE))</f>
        <v/>
      </c>
      <c r="R1946" s="39" t="str">
        <f>IF($A1946 &lt;&gt; "",VLOOKUP($A1946,'Student reference sheet'!$A$2:$V$2329, 5,FALSE), "")</f>
        <v/>
      </c>
      <c r="S1946" s="39" t="str">
        <f>IF($A1946 &lt;&gt; "",VLOOKUP($A1946,'Student reference sheet'!$A$2:$V$2329, 6,FALSE), "")</f>
        <v/>
      </c>
      <c r="T1946" s="30" t="str">
        <f>IF($A1946 = "","",
IF(VLOOKUP($A1946,'Student reference sheet'!$A$2:$V$2329, 10,FALSE) = "Y", "Hispanic",
IF(VLOOKUP($A1946,'Student reference sheet'!$A$2:$V$2329,11,FALSE) &lt;&gt; "",
IF(VLOOKUP($A1946,'Student reference sheet'!$A$2:$V$2329,11,FALSE) = "UNK", "Unknown", VLOOKUP(VALUE(VLOOKUP($A1946,'Student reference sheet'!$A$2:$V$2329,11,FALSE)),'Ethnicity Reference'!$A$2:$B$22,2,FALSE)),
IF(VLOOKUP($A1946,'Student reference sheet'!$A$2:$V$2329,9,FALSE) &lt;&gt; "", VLOOKUP(VALUE(VLOOKUP($A1946,'Student reference sheet'!$A$2:$V$2329,9,FALSE)),'Ethnicity Reference'!$A$2:$B$22,2,FALSE),"Unknown"))))</f>
        <v/>
      </c>
      <c r="U1946" s="35"/>
    </row>
    <row r="1947" spans="1:21" ht="15.75">
      <c r="A1947" s="47"/>
      <c r="B1947" s="33"/>
      <c r="C1947" s="39" t="str">
        <f>IF($A1947 &lt;&gt; "",VLOOKUP($A1947,'Student reference sheet'!$A$2:$V$2329, 3,FALSE), "")</f>
        <v/>
      </c>
      <c r="D1947" s="39" t="str">
        <f>IF($A1947 &lt;&gt; "",VLOOKUP($A1947,'Student reference sheet'!$A$2:$V$2329, 2,FALSE), "")</f>
        <v/>
      </c>
      <c r="E1947" s="35"/>
      <c r="F1947" s="34"/>
      <c r="G1947" s="40" t="str">
        <f t="shared" ca="1" si="93"/>
        <v/>
      </c>
      <c r="H1947" s="40" t="str">
        <f t="shared" ca="1" si="94"/>
        <v/>
      </c>
      <c r="I1947" s="36" t="str">
        <f>IF($A1947 = "", "",
IF(COUNTIF(MINIMUM_DAY_DATES[], Attendance!J1947) &gt; 0, VLOOKUP(Attendance!$G1947,MINIMUM_DAY_PERIOD_SCHEDULE[], 2,TRUE),
IF(COUNTIF(RALLY_DATES[], Attendance!J1947) &gt; 0, VLOOKUP(Attendance!$G1947,RALLY_PERIOD_SCHEDULE[], 2,TRUE),
IF(WEEKDAY(Attendance!$J1947) = 2,
       IF(COUNTIF(FINALS_WEEK_MONDAY_DATE[],Attendance!$J1947) &gt; 0, VLOOKUP(Attendance!$G1947,FINALS_WEEK_MONDAY_PERIOD_SCHEDULE[],2,TRUE),
       VLOOKUP(Attendance!$G1947,REGULAR_WEEK_SCHEDULE[],6,TRUE)),
IF(WEEKDAY($J1947) = 3,
       IF(COUNTIF(FINALS_WEEK_TUESDAY_DATE[],Attendance!$J1947) &gt; 0, VLOOKUP(Attendance!$G1947,FINALS_WEEK_TUESDAY_PERIOD_SCHEDULE[],2,TRUE),
       VLOOKUP(Attendance!$G1947,REGULAR_WEEK_SCHEDULE[[Tuesday]:[Period]],5,TRUE)),
IF(WEEKDAY(Attendance!$J1947) = 4,
        IF(COUNTIF(BLOCK_WEDNESDAY_DATES[],Attendance!$J1947) &gt; 0, VLOOKUP(Attendance!$G1947,BLOCK_WEDNESDAY_PERIOD_SCHEDULE[],2,TRUE),
        IF(COUNTIF(FINALS_WEEK_WEDNESDAY_DATE[],Attendance!$J1947) &gt; 0, VLOOKUP(Attendance!$G1947,FINALS_WEEK_WEDNESDAY_PERIOD_SCHEDULE[],2,TRUE),
       VLOOKUP(Attendance!$G1947,REGULAR_WEEK_SCHEDULE[[Wednesday]:[Period]],4,TRUE))),
IF(WEEKDAY($J1947) = 5,
       IF(COUNTIF(BLOCK_THURSDAY_DATES[],Attendance!$J1947) &gt; 0, VLOOKUP(Attendance!$G1947,BLOCK_THURSDAY_PERIOD_SCHEDULE[],2,TRUE),
       IF(COUNTIF(FINALS_WEEK_THURSDAY_DATE[],Attendance!$J1947) &gt; 0, VLOOKUP(Attendance!$G1947,FINALS_WEEK_THURSDAY_PERIOD_SCHEDULE[],2,TRUE),
       VLOOKUP(Attendance!$G1947,REGULAR_WEEK_SCHEDULE[[Thursday]:[Period]],3,TRUE))),
IF(WEEKDAY(Attendance!$J1947) = 6,
       IF(COUNTIF(FINALS_WEEK_FRIDAY_DATE[],Attendance!$J1947) &gt; 0, VLOOKUP(Attendance!$G1947,FINALS_WEEK_FRIDAY_PERIOD_SCHEDULE[],2,TRUE),
       VLOOKUP(Attendance!$G1947,REGULAR_WEEK_SCHEDULE[[Friday]:[Period]],2,TRUE))))))))))</f>
        <v/>
      </c>
      <c r="J1947" s="41" t="str">
        <f t="shared" ca="1" si="95"/>
        <v/>
      </c>
      <c r="K1947" s="41" t="str">
        <f>IF($A1947 &lt;&gt; "",VLOOKUP($A1947,'Student reference sheet'!$A$2:$V$2329, 7,FALSE), "")</f>
        <v/>
      </c>
      <c r="L1947" s="30" t="str">
        <f>IF($A1947 ="", "", VLOOKUP($A1947, 'Student reference sheet'!$A$2:$Z$2603,23,FALSE))</f>
        <v/>
      </c>
      <c r="M1947" s="30" t="str">
        <f>IF($A1947 ="", "", VLOOKUP($A1947, 'Student reference sheet'!$A$2:$Z$2603,24,FALSE))</f>
        <v/>
      </c>
      <c r="N1947" s="30" t="str">
        <f>IF($A1947 ="", "", VLOOKUP($A1947, 'Student reference sheet'!$A$2:$Z$2603,26,FALSE))</f>
        <v/>
      </c>
      <c r="O1947" s="30" t="str">
        <f>IF($A1947 ="", "", VLOOKUP($A1947, 'Student reference sheet'!$A$2:$Z$2603,25,FALSE))</f>
        <v/>
      </c>
      <c r="P1947" s="39" t="str">
        <f>IF($A1947 = "", "", IF(OR(VLOOKUP($A1947,'Student reference sheet'!$A$2:$V$2400,8,FALSE) = "R",  VLOOKUP($A1947,'Student reference sheet'!$A$2:$V$2400,8,FALSE) = "L"), "X", ""))</f>
        <v/>
      </c>
      <c r="Q1947" s="39" t="str">
        <f>IF($A1947 ="", "", VLOOKUP($A1947, 'Student reference sheet'!$A$2:$V$2603,22,FALSE))</f>
        <v/>
      </c>
      <c r="R1947" s="39" t="str">
        <f>IF($A1947 &lt;&gt; "",VLOOKUP($A1947,'Student reference sheet'!$A$2:$V$2329, 5,FALSE), "")</f>
        <v/>
      </c>
      <c r="S1947" s="39" t="str">
        <f>IF($A1947 &lt;&gt; "",VLOOKUP($A1947,'Student reference sheet'!$A$2:$V$2329, 6,FALSE), "")</f>
        <v/>
      </c>
      <c r="T1947" s="30" t="str">
        <f>IF($A1947 = "","",
IF(VLOOKUP($A1947,'Student reference sheet'!$A$2:$V$2329, 10,FALSE) = "Y", "Hispanic",
IF(VLOOKUP($A1947,'Student reference sheet'!$A$2:$V$2329,11,FALSE) &lt;&gt; "",
IF(VLOOKUP($A1947,'Student reference sheet'!$A$2:$V$2329,11,FALSE) = "UNK", "Unknown", VLOOKUP(VALUE(VLOOKUP($A1947,'Student reference sheet'!$A$2:$V$2329,11,FALSE)),'Ethnicity Reference'!$A$2:$B$22,2,FALSE)),
IF(VLOOKUP($A1947,'Student reference sheet'!$A$2:$V$2329,9,FALSE) &lt;&gt; "", VLOOKUP(VALUE(VLOOKUP($A1947,'Student reference sheet'!$A$2:$V$2329,9,FALSE)),'Ethnicity Reference'!$A$2:$B$22,2,FALSE),"Unknown"))))</f>
        <v/>
      </c>
      <c r="U1947" s="35"/>
    </row>
    <row r="1948" spans="1:21" ht="15.75">
      <c r="A1948" s="47"/>
      <c r="B1948" s="33"/>
      <c r="C1948" s="39" t="str">
        <f>IF($A1948 &lt;&gt; "",VLOOKUP($A1948,'Student reference sheet'!$A$2:$V$2329, 3,FALSE), "")</f>
        <v/>
      </c>
      <c r="D1948" s="39" t="str">
        <f>IF($A1948 &lt;&gt; "",VLOOKUP($A1948,'Student reference sheet'!$A$2:$V$2329, 2,FALSE), "")</f>
        <v/>
      </c>
      <c r="E1948" s="35"/>
      <c r="F1948" s="34"/>
      <c r="G1948" s="40" t="str">
        <f t="shared" ca="1" si="93"/>
        <v/>
      </c>
      <c r="H1948" s="40" t="str">
        <f t="shared" ca="1" si="94"/>
        <v/>
      </c>
      <c r="I1948" s="36" t="str">
        <f>IF($A1948 = "", "",
IF(COUNTIF(MINIMUM_DAY_DATES[], Attendance!J1948) &gt; 0, VLOOKUP(Attendance!$G1948,MINIMUM_DAY_PERIOD_SCHEDULE[], 2,TRUE),
IF(COUNTIF(RALLY_DATES[], Attendance!J1948) &gt; 0, VLOOKUP(Attendance!$G1948,RALLY_PERIOD_SCHEDULE[], 2,TRUE),
IF(WEEKDAY(Attendance!$J1948) = 2,
       IF(COUNTIF(FINALS_WEEK_MONDAY_DATE[],Attendance!$J1948) &gt; 0, VLOOKUP(Attendance!$G1948,FINALS_WEEK_MONDAY_PERIOD_SCHEDULE[],2,TRUE),
       VLOOKUP(Attendance!$G1948,REGULAR_WEEK_SCHEDULE[],6,TRUE)),
IF(WEEKDAY($J1948) = 3,
       IF(COUNTIF(FINALS_WEEK_TUESDAY_DATE[],Attendance!$J1948) &gt; 0, VLOOKUP(Attendance!$G1948,FINALS_WEEK_TUESDAY_PERIOD_SCHEDULE[],2,TRUE),
       VLOOKUP(Attendance!$G1948,REGULAR_WEEK_SCHEDULE[[Tuesday]:[Period]],5,TRUE)),
IF(WEEKDAY(Attendance!$J1948) = 4,
        IF(COUNTIF(BLOCK_WEDNESDAY_DATES[],Attendance!$J1948) &gt; 0, VLOOKUP(Attendance!$G1948,BLOCK_WEDNESDAY_PERIOD_SCHEDULE[],2,TRUE),
        IF(COUNTIF(FINALS_WEEK_WEDNESDAY_DATE[],Attendance!$J1948) &gt; 0, VLOOKUP(Attendance!$G1948,FINALS_WEEK_WEDNESDAY_PERIOD_SCHEDULE[],2,TRUE),
       VLOOKUP(Attendance!$G1948,REGULAR_WEEK_SCHEDULE[[Wednesday]:[Period]],4,TRUE))),
IF(WEEKDAY($J1948) = 5,
       IF(COUNTIF(BLOCK_THURSDAY_DATES[],Attendance!$J1948) &gt; 0, VLOOKUP(Attendance!$G1948,BLOCK_THURSDAY_PERIOD_SCHEDULE[],2,TRUE),
       IF(COUNTIF(FINALS_WEEK_THURSDAY_DATE[],Attendance!$J1948) &gt; 0, VLOOKUP(Attendance!$G1948,FINALS_WEEK_THURSDAY_PERIOD_SCHEDULE[],2,TRUE),
       VLOOKUP(Attendance!$G1948,REGULAR_WEEK_SCHEDULE[[Thursday]:[Period]],3,TRUE))),
IF(WEEKDAY(Attendance!$J1948) = 6,
       IF(COUNTIF(FINALS_WEEK_FRIDAY_DATE[],Attendance!$J1948) &gt; 0, VLOOKUP(Attendance!$G1948,FINALS_WEEK_FRIDAY_PERIOD_SCHEDULE[],2,TRUE),
       VLOOKUP(Attendance!$G1948,REGULAR_WEEK_SCHEDULE[[Friday]:[Period]],2,TRUE))))))))))</f>
        <v/>
      </c>
      <c r="J1948" s="41" t="str">
        <f t="shared" ca="1" si="95"/>
        <v/>
      </c>
      <c r="K1948" s="41" t="str">
        <f>IF($A1948 &lt;&gt; "",VLOOKUP($A1948,'Student reference sheet'!$A$2:$V$2329, 7,FALSE), "")</f>
        <v/>
      </c>
      <c r="L1948" s="30" t="str">
        <f>IF($A1948 ="", "", VLOOKUP($A1948, 'Student reference sheet'!$A$2:$Z$2603,23,FALSE))</f>
        <v/>
      </c>
      <c r="M1948" s="30" t="str">
        <f>IF($A1948 ="", "", VLOOKUP($A1948, 'Student reference sheet'!$A$2:$Z$2603,24,FALSE))</f>
        <v/>
      </c>
      <c r="N1948" s="30" t="str">
        <f>IF($A1948 ="", "", VLOOKUP($A1948, 'Student reference sheet'!$A$2:$Z$2603,26,FALSE))</f>
        <v/>
      </c>
      <c r="O1948" s="30" t="str">
        <f>IF($A1948 ="", "", VLOOKUP($A1948, 'Student reference sheet'!$A$2:$Z$2603,25,FALSE))</f>
        <v/>
      </c>
      <c r="P1948" s="39" t="str">
        <f>IF($A1948 = "", "", IF(OR(VLOOKUP($A1948,'Student reference sheet'!$A$2:$V$2400,8,FALSE) = "R",  VLOOKUP($A1948,'Student reference sheet'!$A$2:$V$2400,8,FALSE) = "L"), "X", ""))</f>
        <v/>
      </c>
      <c r="Q1948" s="39" t="str">
        <f>IF($A1948 ="", "", VLOOKUP($A1948, 'Student reference sheet'!$A$2:$V$2603,22,FALSE))</f>
        <v/>
      </c>
      <c r="R1948" s="39" t="str">
        <f>IF($A1948 &lt;&gt; "",VLOOKUP($A1948,'Student reference sheet'!$A$2:$V$2329, 5,FALSE), "")</f>
        <v/>
      </c>
      <c r="S1948" s="39" t="str">
        <f>IF($A1948 &lt;&gt; "",VLOOKUP($A1948,'Student reference sheet'!$A$2:$V$2329, 6,FALSE), "")</f>
        <v/>
      </c>
      <c r="T1948" s="30" t="str">
        <f>IF($A1948 = "","",
IF(VLOOKUP($A1948,'Student reference sheet'!$A$2:$V$2329, 10,FALSE) = "Y", "Hispanic",
IF(VLOOKUP($A1948,'Student reference sheet'!$A$2:$V$2329,11,FALSE) &lt;&gt; "",
IF(VLOOKUP($A1948,'Student reference sheet'!$A$2:$V$2329,11,FALSE) = "UNK", "Unknown", VLOOKUP(VALUE(VLOOKUP($A1948,'Student reference sheet'!$A$2:$V$2329,11,FALSE)),'Ethnicity Reference'!$A$2:$B$22,2,FALSE)),
IF(VLOOKUP($A1948,'Student reference sheet'!$A$2:$V$2329,9,FALSE) &lt;&gt; "", VLOOKUP(VALUE(VLOOKUP($A1948,'Student reference sheet'!$A$2:$V$2329,9,FALSE)),'Ethnicity Reference'!$A$2:$B$22,2,FALSE),"Unknown"))))</f>
        <v/>
      </c>
      <c r="U1948" s="35"/>
    </row>
    <row r="1949" spans="1:21" ht="15.75">
      <c r="A1949" s="47"/>
      <c r="B1949" s="33"/>
      <c r="C1949" s="39" t="str">
        <f>IF($A1949 &lt;&gt; "",VLOOKUP($A1949,'Student reference sheet'!$A$2:$V$2329, 3,FALSE), "")</f>
        <v/>
      </c>
      <c r="D1949" s="39" t="str">
        <f>IF($A1949 &lt;&gt; "",VLOOKUP($A1949,'Student reference sheet'!$A$2:$V$2329, 2,FALSE), "")</f>
        <v/>
      </c>
      <c r="E1949" s="35"/>
      <c r="F1949" s="34"/>
      <c r="G1949" s="40" t="str">
        <f t="shared" ca="1" si="93"/>
        <v/>
      </c>
      <c r="H1949" s="40" t="str">
        <f t="shared" ca="1" si="94"/>
        <v/>
      </c>
      <c r="I1949" s="36" t="str">
        <f>IF($A1949 = "", "",
IF(COUNTIF(MINIMUM_DAY_DATES[], Attendance!J1949) &gt; 0, VLOOKUP(Attendance!$G1949,MINIMUM_DAY_PERIOD_SCHEDULE[], 2,TRUE),
IF(COUNTIF(RALLY_DATES[], Attendance!J1949) &gt; 0, VLOOKUP(Attendance!$G1949,RALLY_PERIOD_SCHEDULE[], 2,TRUE),
IF(WEEKDAY(Attendance!$J1949) = 2,
       IF(COUNTIF(FINALS_WEEK_MONDAY_DATE[],Attendance!$J1949) &gt; 0, VLOOKUP(Attendance!$G1949,FINALS_WEEK_MONDAY_PERIOD_SCHEDULE[],2,TRUE),
       VLOOKUP(Attendance!$G1949,REGULAR_WEEK_SCHEDULE[],6,TRUE)),
IF(WEEKDAY($J1949) = 3,
       IF(COUNTIF(FINALS_WEEK_TUESDAY_DATE[],Attendance!$J1949) &gt; 0, VLOOKUP(Attendance!$G1949,FINALS_WEEK_TUESDAY_PERIOD_SCHEDULE[],2,TRUE),
       VLOOKUP(Attendance!$G1949,REGULAR_WEEK_SCHEDULE[[Tuesday]:[Period]],5,TRUE)),
IF(WEEKDAY(Attendance!$J1949) = 4,
        IF(COUNTIF(BLOCK_WEDNESDAY_DATES[],Attendance!$J1949) &gt; 0, VLOOKUP(Attendance!$G1949,BLOCK_WEDNESDAY_PERIOD_SCHEDULE[],2,TRUE),
        IF(COUNTIF(FINALS_WEEK_WEDNESDAY_DATE[],Attendance!$J1949) &gt; 0, VLOOKUP(Attendance!$G1949,FINALS_WEEK_WEDNESDAY_PERIOD_SCHEDULE[],2,TRUE),
       VLOOKUP(Attendance!$G1949,REGULAR_WEEK_SCHEDULE[[Wednesday]:[Period]],4,TRUE))),
IF(WEEKDAY($J1949) = 5,
       IF(COUNTIF(BLOCK_THURSDAY_DATES[],Attendance!$J1949) &gt; 0, VLOOKUP(Attendance!$G1949,BLOCK_THURSDAY_PERIOD_SCHEDULE[],2,TRUE),
       IF(COUNTIF(FINALS_WEEK_THURSDAY_DATE[],Attendance!$J1949) &gt; 0, VLOOKUP(Attendance!$G1949,FINALS_WEEK_THURSDAY_PERIOD_SCHEDULE[],2,TRUE),
       VLOOKUP(Attendance!$G1949,REGULAR_WEEK_SCHEDULE[[Thursday]:[Period]],3,TRUE))),
IF(WEEKDAY(Attendance!$J1949) = 6,
       IF(COUNTIF(FINALS_WEEK_FRIDAY_DATE[],Attendance!$J1949) &gt; 0, VLOOKUP(Attendance!$G1949,FINALS_WEEK_FRIDAY_PERIOD_SCHEDULE[],2,TRUE),
       VLOOKUP(Attendance!$G1949,REGULAR_WEEK_SCHEDULE[[Friday]:[Period]],2,TRUE))))))))))</f>
        <v/>
      </c>
      <c r="J1949" s="41" t="str">
        <f t="shared" ca="1" si="95"/>
        <v/>
      </c>
      <c r="K1949" s="41" t="str">
        <f>IF($A1949 &lt;&gt; "",VLOOKUP($A1949,'Student reference sheet'!$A$2:$V$2329, 7,FALSE), "")</f>
        <v/>
      </c>
      <c r="L1949" s="30" t="str">
        <f>IF($A1949 ="", "", VLOOKUP($A1949, 'Student reference sheet'!$A$2:$Z$2603,23,FALSE))</f>
        <v/>
      </c>
      <c r="M1949" s="30" t="str">
        <f>IF($A1949 ="", "", VLOOKUP($A1949, 'Student reference sheet'!$A$2:$Z$2603,24,FALSE))</f>
        <v/>
      </c>
      <c r="N1949" s="30" t="str">
        <f>IF($A1949 ="", "", VLOOKUP($A1949, 'Student reference sheet'!$A$2:$Z$2603,26,FALSE))</f>
        <v/>
      </c>
      <c r="O1949" s="30" t="str">
        <f>IF($A1949 ="", "", VLOOKUP($A1949, 'Student reference sheet'!$A$2:$Z$2603,25,FALSE))</f>
        <v/>
      </c>
      <c r="P1949" s="39" t="str">
        <f>IF($A1949 = "", "", IF(OR(VLOOKUP($A1949,'Student reference sheet'!$A$2:$V$2400,8,FALSE) = "R",  VLOOKUP($A1949,'Student reference sheet'!$A$2:$V$2400,8,FALSE) = "L"), "X", ""))</f>
        <v/>
      </c>
      <c r="Q1949" s="39" t="str">
        <f>IF($A1949 ="", "", VLOOKUP($A1949, 'Student reference sheet'!$A$2:$V$2603,22,FALSE))</f>
        <v/>
      </c>
      <c r="R1949" s="39" t="str">
        <f>IF($A1949 &lt;&gt; "",VLOOKUP($A1949,'Student reference sheet'!$A$2:$V$2329, 5,FALSE), "")</f>
        <v/>
      </c>
      <c r="S1949" s="39" t="str">
        <f>IF($A1949 &lt;&gt; "",VLOOKUP($A1949,'Student reference sheet'!$A$2:$V$2329, 6,FALSE), "")</f>
        <v/>
      </c>
      <c r="T1949" s="30" t="str">
        <f>IF($A1949 = "","",
IF(VLOOKUP($A1949,'Student reference sheet'!$A$2:$V$2329, 10,FALSE) = "Y", "Hispanic",
IF(VLOOKUP($A1949,'Student reference sheet'!$A$2:$V$2329,11,FALSE) &lt;&gt; "",
IF(VLOOKUP($A1949,'Student reference sheet'!$A$2:$V$2329,11,FALSE) = "UNK", "Unknown", VLOOKUP(VALUE(VLOOKUP($A1949,'Student reference sheet'!$A$2:$V$2329,11,FALSE)),'Ethnicity Reference'!$A$2:$B$22,2,FALSE)),
IF(VLOOKUP($A1949,'Student reference sheet'!$A$2:$V$2329,9,FALSE) &lt;&gt; "", VLOOKUP(VALUE(VLOOKUP($A1949,'Student reference sheet'!$A$2:$V$2329,9,FALSE)),'Ethnicity Reference'!$A$2:$B$22,2,FALSE),"Unknown"))))</f>
        <v/>
      </c>
      <c r="U1949" s="35"/>
    </row>
    <row r="1950" spans="1:21" ht="15.75">
      <c r="A1950" s="47"/>
      <c r="B1950" s="33"/>
      <c r="C1950" s="39" t="str">
        <f>IF($A1950 &lt;&gt; "",VLOOKUP($A1950,'Student reference sheet'!$A$2:$V$2329, 3,FALSE), "")</f>
        <v/>
      </c>
      <c r="D1950" s="39" t="str">
        <f>IF($A1950 &lt;&gt; "",VLOOKUP($A1950,'Student reference sheet'!$A$2:$V$2329, 2,FALSE), "")</f>
        <v/>
      </c>
      <c r="E1950" s="35"/>
      <c r="F1950" s="34"/>
      <c r="G1950" s="40" t="str">
        <f t="shared" ca="1" si="93"/>
        <v/>
      </c>
      <c r="H1950" s="40" t="str">
        <f t="shared" ca="1" si="94"/>
        <v/>
      </c>
      <c r="I1950" s="36" t="str">
        <f>IF($A1950 = "", "",
IF(COUNTIF(MINIMUM_DAY_DATES[], Attendance!J1950) &gt; 0, VLOOKUP(Attendance!$G1950,MINIMUM_DAY_PERIOD_SCHEDULE[], 2,TRUE),
IF(COUNTIF(RALLY_DATES[], Attendance!J1950) &gt; 0, VLOOKUP(Attendance!$G1950,RALLY_PERIOD_SCHEDULE[], 2,TRUE),
IF(WEEKDAY(Attendance!$J1950) = 2,
       IF(COUNTIF(FINALS_WEEK_MONDAY_DATE[],Attendance!$J1950) &gt; 0, VLOOKUP(Attendance!$G1950,FINALS_WEEK_MONDAY_PERIOD_SCHEDULE[],2,TRUE),
       VLOOKUP(Attendance!$G1950,REGULAR_WEEK_SCHEDULE[],6,TRUE)),
IF(WEEKDAY($J1950) = 3,
       IF(COUNTIF(FINALS_WEEK_TUESDAY_DATE[],Attendance!$J1950) &gt; 0, VLOOKUP(Attendance!$G1950,FINALS_WEEK_TUESDAY_PERIOD_SCHEDULE[],2,TRUE),
       VLOOKUP(Attendance!$G1950,REGULAR_WEEK_SCHEDULE[[Tuesday]:[Period]],5,TRUE)),
IF(WEEKDAY(Attendance!$J1950) = 4,
        IF(COUNTIF(BLOCK_WEDNESDAY_DATES[],Attendance!$J1950) &gt; 0, VLOOKUP(Attendance!$G1950,BLOCK_WEDNESDAY_PERIOD_SCHEDULE[],2,TRUE),
        IF(COUNTIF(FINALS_WEEK_WEDNESDAY_DATE[],Attendance!$J1950) &gt; 0, VLOOKUP(Attendance!$G1950,FINALS_WEEK_WEDNESDAY_PERIOD_SCHEDULE[],2,TRUE),
       VLOOKUP(Attendance!$G1950,REGULAR_WEEK_SCHEDULE[[Wednesday]:[Period]],4,TRUE))),
IF(WEEKDAY($J1950) = 5,
       IF(COUNTIF(BLOCK_THURSDAY_DATES[],Attendance!$J1950) &gt; 0, VLOOKUP(Attendance!$G1950,BLOCK_THURSDAY_PERIOD_SCHEDULE[],2,TRUE),
       IF(COUNTIF(FINALS_WEEK_THURSDAY_DATE[],Attendance!$J1950) &gt; 0, VLOOKUP(Attendance!$G1950,FINALS_WEEK_THURSDAY_PERIOD_SCHEDULE[],2,TRUE),
       VLOOKUP(Attendance!$G1950,REGULAR_WEEK_SCHEDULE[[Thursday]:[Period]],3,TRUE))),
IF(WEEKDAY(Attendance!$J1950) = 6,
       IF(COUNTIF(FINALS_WEEK_FRIDAY_DATE[],Attendance!$J1950) &gt; 0, VLOOKUP(Attendance!$G1950,FINALS_WEEK_FRIDAY_PERIOD_SCHEDULE[],2,TRUE),
       VLOOKUP(Attendance!$G1950,REGULAR_WEEK_SCHEDULE[[Friday]:[Period]],2,TRUE))))))))))</f>
        <v/>
      </c>
      <c r="J1950" s="41" t="str">
        <f t="shared" ca="1" si="95"/>
        <v/>
      </c>
      <c r="K1950" s="41" t="str">
        <f>IF($A1950 &lt;&gt; "",VLOOKUP($A1950,'Student reference sheet'!$A$2:$V$2329, 7,FALSE), "")</f>
        <v/>
      </c>
      <c r="L1950" s="30" t="str">
        <f>IF($A1950 ="", "", VLOOKUP($A1950, 'Student reference sheet'!$A$2:$Z$2603,23,FALSE))</f>
        <v/>
      </c>
      <c r="M1950" s="30" t="str">
        <f>IF($A1950 ="", "", VLOOKUP($A1950, 'Student reference sheet'!$A$2:$Z$2603,24,FALSE))</f>
        <v/>
      </c>
      <c r="N1950" s="30" t="str">
        <f>IF($A1950 ="", "", VLOOKUP($A1950, 'Student reference sheet'!$A$2:$Z$2603,26,FALSE))</f>
        <v/>
      </c>
      <c r="O1950" s="30" t="str">
        <f>IF($A1950 ="", "", VLOOKUP($A1950, 'Student reference sheet'!$A$2:$Z$2603,25,FALSE))</f>
        <v/>
      </c>
      <c r="P1950" s="39" t="str">
        <f>IF($A1950 = "", "", IF(OR(VLOOKUP($A1950,'Student reference sheet'!$A$2:$V$2400,8,FALSE) = "R",  VLOOKUP($A1950,'Student reference sheet'!$A$2:$V$2400,8,FALSE) = "L"), "X", ""))</f>
        <v/>
      </c>
      <c r="Q1950" s="39" t="str">
        <f>IF($A1950 ="", "", VLOOKUP($A1950, 'Student reference sheet'!$A$2:$V$2603,22,FALSE))</f>
        <v/>
      </c>
      <c r="R1950" s="39" t="str">
        <f>IF($A1950 &lt;&gt; "",VLOOKUP($A1950,'Student reference sheet'!$A$2:$V$2329, 5,FALSE), "")</f>
        <v/>
      </c>
      <c r="S1950" s="39" t="str">
        <f>IF($A1950 &lt;&gt; "",VLOOKUP($A1950,'Student reference sheet'!$A$2:$V$2329, 6,FALSE), "")</f>
        <v/>
      </c>
      <c r="T1950" s="30" t="str">
        <f>IF($A1950 = "","",
IF(VLOOKUP($A1950,'Student reference sheet'!$A$2:$V$2329, 10,FALSE) = "Y", "Hispanic",
IF(VLOOKUP($A1950,'Student reference sheet'!$A$2:$V$2329,11,FALSE) &lt;&gt; "",
IF(VLOOKUP($A1950,'Student reference sheet'!$A$2:$V$2329,11,FALSE) = "UNK", "Unknown", VLOOKUP(VALUE(VLOOKUP($A1950,'Student reference sheet'!$A$2:$V$2329,11,FALSE)),'Ethnicity Reference'!$A$2:$B$22,2,FALSE)),
IF(VLOOKUP($A1950,'Student reference sheet'!$A$2:$V$2329,9,FALSE) &lt;&gt; "", VLOOKUP(VALUE(VLOOKUP($A1950,'Student reference sheet'!$A$2:$V$2329,9,FALSE)),'Ethnicity Reference'!$A$2:$B$22,2,FALSE),"Unknown"))))</f>
        <v/>
      </c>
      <c r="U1950" s="35"/>
    </row>
    <row r="1951" spans="1:21" ht="15.75">
      <c r="A1951" s="47"/>
      <c r="B1951" s="33"/>
      <c r="C1951" s="39" t="str">
        <f>IF($A1951 &lt;&gt; "",VLOOKUP($A1951,'Student reference sheet'!$A$2:$V$2329, 3,FALSE), "")</f>
        <v/>
      </c>
      <c r="D1951" s="39" t="str">
        <f>IF($A1951 &lt;&gt; "",VLOOKUP($A1951,'Student reference sheet'!$A$2:$V$2329, 2,FALSE), "")</f>
        <v/>
      </c>
      <c r="E1951" s="35"/>
      <c r="F1951" s="34"/>
      <c r="G1951" s="40" t="str">
        <f t="shared" ca="1" si="93"/>
        <v/>
      </c>
      <c r="H1951" s="40" t="str">
        <f t="shared" ca="1" si="94"/>
        <v/>
      </c>
      <c r="I1951" s="36" t="str">
        <f>IF($A1951 = "", "",
IF(COUNTIF(MINIMUM_DAY_DATES[], Attendance!J1951) &gt; 0, VLOOKUP(Attendance!$G1951,MINIMUM_DAY_PERIOD_SCHEDULE[], 2,TRUE),
IF(COUNTIF(RALLY_DATES[], Attendance!J1951) &gt; 0, VLOOKUP(Attendance!$G1951,RALLY_PERIOD_SCHEDULE[], 2,TRUE),
IF(WEEKDAY(Attendance!$J1951) = 2,
       IF(COUNTIF(FINALS_WEEK_MONDAY_DATE[],Attendance!$J1951) &gt; 0, VLOOKUP(Attendance!$G1951,FINALS_WEEK_MONDAY_PERIOD_SCHEDULE[],2,TRUE),
       VLOOKUP(Attendance!$G1951,REGULAR_WEEK_SCHEDULE[],6,TRUE)),
IF(WEEKDAY($J1951) = 3,
       IF(COUNTIF(FINALS_WEEK_TUESDAY_DATE[],Attendance!$J1951) &gt; 0, VLOOKUP(Attendance!$G1951,FINALS_WEEK_TUESDAY_PERIOD_SCHEDULE[],2,TRUE),
       VLOOKUP(Attendance!$G1951,REGULAR_WEEK_SCHEDULE[[Tuesday]:[Period]],5,TRUE)),
IF(WEEKDAY(Attendance!$J1951) = 4,
        IF(COUNTIF(BLOCK_WEDNESDAY_DATES[],Attendance!$J1951) &gt; 0, VLOOKUP(Attendance!$G1951,BLOCK_WEDNESDAY_PERIOD_SCHEDULE[],2,TRUE),
        IF(COUNTIF(FINALS_WEEK_WEDNESDAY_DATE[],Attendance!$J1951) &gt; 0, VLOOKUP(Attendance!$G1951,FINALS_WEEK_WEDNESDAY_PERIOD_SCHEDULE[],2,TRUE),
       VLOOKUP(Attendance!$G1951,REGULAR_WEEK_SCHEDULE[[Wednesday]:[Period]],4,TRUE))),
IF(WEEKDAY($J1951) = 5,
       IF(COUNTIF(BLOCK_THURSDAY_DATES[],Attendance!$J1951) &gt; 0, VLOOKUP(Attendance!$G1951,BLOCK_THURSDAY_PERIOD_SCHEDULE[],2,TRUE),
       IF(COUNTIF(FINALS_WEEK_THURSDAY_DATE[],Attendance!$J1951) &gt; 0, VLOOKUP(Attendance!$G1951,FINALS_WEEK_THURSDAY_PERIOD_SCHEDULE[],2,TRUE),
       VLOOKUP(Attendance!$G1951,REGULAR_WEEK_SCHEDULE[[Thursday]:[Period]],3,TRUE))),
IF(WEEKDAY(Attendance!$J1951) = 6,
       IF(COUNTIF(FINALS_WEEK_FRIDAY_DATE[],Attendance!$J1951) &gt; 0, VLOOKUP(Attendance!$G1951,FINALS_WEEK_FRIDAY_PERIOD_SCHEDULE[],2,TRUE),
       VLOOKUP(Attendance!$G1951,REGULAR_WEEK_SCHEDULE[[Friday]:[Period]],2,TRUE))))))))))</f>
        <v/>
      </c>
      <c r="J1951" s="41" t="str">
        <f t="shared" ca="1" si="95"/>
        <v/>
      </c>
      <c r="K1951" s="41" t="str">
        <f>IF($A1951 &lt;&gt; "",VLOOKUP($A1951,'Student reference sheet'!$A$2:$V$2329, 7,FALSE), "")</f>
        <v/>
      </c>
      <c r="L1951" s="30" t="str">
        <f>IF($A1951 ="", "", VLOOKUP($A1951, 'Student reference sheet'!$A$2:$Z$2603,23,FALSE))</f>
        <v/>
      </c>
      <c r="M1951" s="30" t="str">
        <f>IF($A1951 ="", "", VLOOKUP($A1951, 'Student reference sheet'!$A$2:$Z$2603,24,FALSE))</f>
        <v/>
      </c>
      <c r="N1951" s="30" t="str">
        <f>IF($A1951 ="", "", VLOOKUP($A1951, 'Student reference sheet'!$A$2:$Z$2603,26,FALSE))</f>
        <v/>
      </c>
      <c r="O1951" s="30" t="str">
        <f>IF($A1951 ="", "", VLOOKUP($A1951, 'Student reference sheet'!$A$2:$Z$2603,25,FALSE))</f>
        <v/>
      </c>
      <c r="P1951" s="39" t="str">
        <f>IF($A1951 = "", "", IF(OR(VLOOKUP($A1951,'Student reference sheet'!$A$2:$V$2400,8,FALSE) = "R",  VLOOKUP($A1951,'Student reference sheet'!$A$2:$V$2400,8,FALSE) = "L"), "X", ""))</f>
        <v/>
      </c>
      <c r="Q1951" s="39" t="str">
        <f>IF($A1951 ="", "", VLOOKUP($A1951, 'Student reference sheet'!$A$2:$V$2603,22,FALSE))</f>
        <v/>
      </c>
      <c r="R1951" s="39" t="str">
        <f>IF($A1951 &lt;&gt; "",VLOOKUP($A1951,'Student reference sheet'!$A$2:$V$2329, 5,FALSE), "")</f>
        <v/>
      </c>
      <c r="S1951" s="39" t="str">
        <f>IF($A1951 &lt;&gt; "",VLOOKUP($A1951,'Student reference sheet'!$A$2:$V$2329, 6,FALSE), "")</f>
        <v/>
      </c>
      <c r="T1951" s="30" t="str">
        <f>IF($A1951 = "","",
IF(VLOOKUP($A1951,'Student reference sheet'!$A$2:$V$2329, 10,FALSE) = "Y", "Hispanic",
IF(VLOOKUP($A1951,'Student reference sheet'!$A$2:$V$2329,11,FALSE) &lt;&gt; "",
IF(VLOOKUP($A1951,'Student reference sheet'!$A$2:$V$2329,11,FALSE) = "UNK", "Unknown", VLOOKUP(VALUE(VLOOKUP($A1951,'Student reference sheet'!$A$2:$V$2329,11,FALSE)),'Ethnicity Reference'!$A$2:$B$22,2,FALSE)),
IF(VLOOKUP($A1951,'Student reference sheet'!$A$2:$V$2329,9,FALSE) &lt;&gt; "", VLOOKUP(VALUE(VLOOKUP($A1951,'Student reference sheet'!$A$2:$V$2329,9,FALSE)),'Ethnicity Reference'!$A$2:$B$22,2,FALSE),"Unknown"))))</f>
        <v/>
      </c>
      <c r="U1951" s="35"/>
    </row>
    <row r="1952" spans="1:21" ht="15.75">
      <c r="A1952" s="47"/>
      <c r="B1952" s="33"/>
      <c r="C1952" s="39" t="str">
        <f>IF($A1952 &lt;&gt; "",VLOOKUP($A1952,'Student reference sheet'!$A$2:$V$2329, 3,FALSE), "")</f>
        <v/>
      </c>
      <c r="D1952" s="39" t="str">
        <f>IF($A1952 &lt;&gt; "",VLOOKUP($A1952,'Student reference sheet'!$A$2:$V$2329, 2,FALSE), "")</f>
        <v/>
      </c>
      <c r="E1952" s="35"/>
      <c r="F1952" s="34"/>
      <c r="G1952" s="40" t="str">
        <f t="shared" ca="1" si="93"/>
        <v/>
      </c>
      <c r="H1952" s="40" t="str">
        <f t="shared" ca="1" si="94"/>
        <v/>
      </c>
      <c r="I1952" s="36" t="str">
        <f>IF($A1952 = "", "",
IF(COUNTIF(MINIMUM_DAY_DATES[], Attendance!J1952) &gt; 0, VLOOKUP(Attendance!$G1952,MINIMUM_DAY_PERIOD_SCHEDULE[], 2,TRUE),
IF(COUNTIF(RALLY_DATES[], Attendance!J1952) &gt; 0, VLOOKUP(Attendance!$G1952,RALLY_PERIOD_SCHEDULE[], 2,TRUE),
IF(WEEKDAY(Attendance!$J1952) = 2,
       IF(COUNTIF(FINALS_WEEK_MONDAY_DATE[],Attendance!$J1952) &gt; 0, VLOOKUP(Attendance!$G1952,FINALS_WEEK_MONDAY_PERIOD_SCHEDULE[],2,TRUE),
       VLOOKUP(Attendance!$G1952,REGULAR_WEEK_SCHEDULE[],6,TRUE)),
IF(WEEKDAY($J1952) = 3,
       IF(COUNTIF(FINALS_WEEK_TUESDAY_DATE[],Attendance!$J1952) &gt; 0, VLOOKUP(Attendance!$G1952,FINALS_WEEK_TUESDAY_PERIOD_SCHEDULE[],2,TRUE),
       VLOOKUP(Attendance!$G1952,REGULAR_WEEK_SCHEDULE[[Tuesday]:[Period]],5,TRUE)),
IF(WEEKDAY(Attendance!$J1952) = 4,
        IF(COUNTIF(BLOCK_WEDNESDAY_DATES[],Attendance!$J1952) &gt; 0, VLOOKUP(Attendance!$G1952,BLOCK_WEDNESDAY_PERIOD_SCHEDULE[],2,TRUE),
        IF(COUNTIF(FINALS_WEEK_WEDNESDAY_DATE[],Attendance!$J1952) &gt; 0, VLOOKUP(Attendance!$G1952,FINALS_WEEK_WEDNESDAY_PERIOD_SCHEDULE[],2,TRUE),
       VLOOKUP(Attendance!$G1952,REGULAR_WEEK_SCHEDULE[[Wednesday]:[Period]],4,TRUE))),
IF(WEEKDAY($J1952) = 5,
       IF(COUNTIF(BLOCK_THURSDAY_DATES[],Attendance!$J1952) &gt; 0, VLOOKUP(Attendance!$G1952,BLOCK_THURSDAY_PERIOD_SCHEDULE[],2,TRUE),
       IF(COUNTIF(FINALS_WEEK_THURSDAY_DATE[],Attendance!$J1952) &gt; 0, VLOOKUP(Attendance!$G1952,FINALS_WEEK_THURSDAY_PERIOD_SCHEDULE[],2,TRUE),
       VLOOKUP(Attendance!$G1952,REGULAR_WEEK_SCHEDULE[[Thursday]:[Period]],3,TRUE))),
IF(WEEKDAY(Attendance!$J1952) = 6,
       IF(COUNTIF(FINALS_WEEK_FRIDAY_DATE[],Attendance!$J1952) &gt; 0, VLOOKUP(Attendance!$G1952,FINALS_WEEK_FRIDAY_PERIOD_SCHEDULE[],2,TRUE),
       VLOOKUP(Attendance!$G1952,REGULAR_WEEK_SCHEDULE[[Friday]:[Period]],2,TRUE))))))))))</f>
        <v/>
      </c>
      <c r="J1952" s="41" t="str">
        <f t="shared" ca="1" si="95"/>
        <v/>
      </c>
      <c r="K1952" s="41" t="str">
        <f>IF($A1952 &lt;&gt; "",VLOOKUP($A1952,'Student reference sheet'!$A$2:$V$2329, 7,FALSE), "")</f>
        <v/>
      </c>
      <c r="L1952" s="30" t="str">
        <f>IF($A1952 ="", "", VLOOKUP($A1952, 'Student reference sheet'!$A$2:$Z$2603,23,FALSE))</f>
        <v/>
      </c>
      <c r="M1952" s="30" t="str">
        <f>IF($A1952 ="", "", VLOOKUP($A1952, 'Student reference sheet'!$A$2:$Z$2603,24,FALSE))</f>
        <v/>
      </c>
      <c r="N1952" s="30" t="str">
        <f>IF($A1952 ="", "", VLOOKUP($A1952, 'Student reference sheet'!$A$2:$Z$2603,26,FALSE))</f>
        <v/>
      </c>
      <c r="O1952" s="30" t="str">
        <f>IF($A1952 ="", "", VLOOKUP($A1952, 'Student reference sheet'!$A$2:$Z$2603,25,FALSE))</f>
        <v/>
      </c>
      <c r="P1952" s="39" t="str">
        <f>IF($A1952 = "", "", IF(OR(VLOOKUP($A1952,'Student reference sheet'!$A$2:$V$2400,8,FALSE) = "R",  VLOOKUP($A1952,'Student reference sheet'!$A$2:$V$2400,8,FALSE) = "L"), "X", ""))</f>
        <v/>
      </c>
      <c r="Q1952" s="39" t="str">
        <f>IF($A1952 ="", "", VLOOKUP($A1952, 'Student reference sheet'!$A$2:$V$2603,22,FALSE))</f>
        <v/>
      </c>
      <c r="R1952" s="39" t="str">
        <f>IF($A1952 &lt;&gt; "",VLOOKUP($A1952,'Student reference sheet'!$A$2:$V$2329, 5,FALSE), "")</f>
        <v/>
      </c>
      <c r="S1952" s="39" t="str">
        <f>IF($A1952 &lt;&gt; "",VLOOKUP($A1952,'Student reference sheet'!$A$2:$V$2329, 6,FALSE), "")</f>
        <v/>
      </c>
      <c r="T1952" s="30" t="str">
        <f>IF($A1952 = "","",
IF(VLOOKUP($A1952,'Student reference sheet'!$A$2:$V$2329, 10,FALSE) = "Y", "Hispanic",
IF(VLOOKUP($A1952,'Student reference sheet'!$A$2:$V$2329,11,FALSE) &lt;&gt; "",
IF(VLOOKUP($A1952,'Student reference sheet'!$A$2:$V$2329,11,FALSE) = "UNK", "Unknown", VLOOKUP(VALUE(VLOOKUP($A1952,'Student reference sheet'!$A$2:$V$2329,11,FALSE)),'Ethnicity Reference'!$A$2:$B$22,2,FALSE)),
IF(VLOOKUP($A1952,'Student reference sheet'!$A$2:$V$2329,9,FALSE) &lt;&gt; "", VLOOKUP(VALUE(VLOOKUP($A1952,'Student reference sheet'!$A$2:$V$2329,9,FALSE)),'Ethnicity Reference'!$A$2:$B$22,2,FALSE),"Unknown"))))</f>
        <v/>
      </c>
      <c r="U1952" s="35"/>
    </row>
    <row r="1953" spans="1:21" ht="15.75">
      <c r="A1953" s="47"/>
      <c r="B1953" s="33"/>
      <c r="C1953" s="39" t="str">
        <f>IF($A1953 &lt;&gt; "",VLOOKUP($A1953,'Student reference sheet'!$A$2:$V$2329, 3,FALSE), "")</f>
        <v/>
      </c>
      <c r="D1953" s="39" t="str">
        <f>IF($A1953 &lt;&gt; "",VLOOKUP($A1953,'Student reference sheet'!$A$2:$V$2329, 2,FALSE), "")</f>
        <v/>
      </c>
      <c r="E1953" s="35"/>
      <c r="F1953" s="34"/>
      <c r="G1953" s="40" t="str">
        <f t="shared" ca="1" si="93"/>
        <v/>
      </c>
      <c r="H1953" s="40" t="str">
        <f t="shared" ca="1" si="94"/>
        <v/>
      </c>
      <c r="I1953" s="36" t="str">
        <f>IF($A1953 = "", "",
IF(COUNTIF(MINIMUM_DAY_DATES[], Attendance!J1953) &gt; 0, VLOOKUP(Attendance!$G1953,MINIMUM_DAY_PERIOD_SCHEDULE[], 2,TRUE),
IF(COUNTIF(RALLY_DATES[], Attendance!J1953) &gt; 0, VLOOKUP(Attendance!$G1953,RALLY_PERIOD_SCHEDULE[], 2,TRUE),
IF(WEEKDAY(Attendance!$J1953) = 2,
       IF(COUNTIF(FINALS_WEEK_MONDAY_DATE[],Attendance!$J1953) &gt; 0, VLOOKUP(Attendance!$G1953,FINALS_WEEK_MONDAY_PERIOD_SCHEDULE[],2,TRUE),
       VLOOKUP(Attendance!$G1953,REGULAR_WEEK_SCHEDULE[],6,TRUE)),
IF(WEEKDAY($J1953) = 3,
       IF(COUNTIF(FINALS_WEEK_TUESDAY_DATE[],Attendance!$J1953) &gt; 0, VLOOKUP(Attendance!$G1953,FINALS_WEEK_TUESDAY_PERIOD_SCHEDULE[],2,TRUE),
       VLOOKUP(Attendance!$G1953,REGULAR_WEEK_SCHEDULE[[Tuesday]:[Period]],5,TRUE)),
IF(WEEKDAY(Attendance!$J1953) = 4,
        IF(COUNTIF(BLOCK_WEDNESDAY_DATES[],Attendance!$J1953) &gt; 0, VLOOKUP(Attendance!$G1953,BLOCK_WEDNESDAY_PERIOD_SCHEDULE[],2,TRUE),
        IF(COUNTIF(FINALS_WEEK_WEDNESDAY_DATE[],Attendance!$J1953) &gt; 0, VLOOKUP(Attendance!$G1953,FINALS_WEEK_WEDNESDAY_PERIOD_SCHEDULE[],2,TRUE),
       VLOOKUP(Attendance!$G1953,REGULAR_WEEK_SCHEDULE[[Wednesday]:[Period]],4,TRUE))),
IF(WEEKDAY($J1953) = 5,
       IF(COUNTIF(BLOCK_THURSDAY_DATES[],Attendance!$J1953) &gt; 0, VLOOKUP(Attendance!$G1953,BLOCK_THURSDAY_PERIOD_SCHEDULE[],2,TRUE),
       IF(COUNTIF(FINALS_WEEK_THURSDAY_DATE[],Attendance!$J1953) &gt; 0, VLOOKUP(Attendance!$G1953,FINALS_WEEK_THURSDAY_PERIOD_SCHEDULE[],2,TRUE),
       VLOOKUP(Attendance!$G1953,REGULAR_WEEK_SCHEDULE[[Thursday]:[Period]],3,TRUE))),
IF(WEEKDAY(Attendance!$J1953) = 6,
       IF(COUNTIF(FINALS_WEEK_FRIDAY_DATE[],Attendance!$J1953) &gt; 0, VLOOKUP(Attendance!$G1953,FINALS_WEEK_FRIDAY_PERIOD_SCHEDULE[],2,TRUE),
       VLOOKUP(Attendance!$G1953,REGULAR_WEEK_SCHEDULE[[Friday]:[Period]],2,TRUE))))))))))</f>
        <v/>
      </c>
      <c r="J1953" s="41" t="str">
        <f t="shared" ca="1" si="95"/>
        <v/>
      </c>
      <c r="K1953" s="41" t="str">
        <f>IF($A1953 &lt;&gt; "",VLOOKUP($A1953,'Student reference sheet'!$A$2:$V$2329, 7,FALSE), "")</f>
        <v/>
      </c>
      <c r="L1953" s="30" t="str">
        <f>IF($A1953 ="", "", VLOOKUP($A1953, 'Student reference sheet'!$A$2:$Z$2603,23,FALSE))</f>
        <v/>
      </c>
      <c r="M1953" s="30" t="str">
        <f>IF($A1953 ="", "", VLOOKUP($A1953, 'Student reference sheet'!$A$2:$Z$2603,24,FALSE))</f>
        <v/>
      </c>
      <c r="N1953" s="30" t="str">
        <f>IF($A1953 ="", "", VLOOKUP($A1953, 'Student reference sheet'!$A$2:$Z$2603,26,FALSE))</f>
        <v/>
      </c>
      <c r="O1953" s="30" t="str">
        <f>IF($A1953 ="", "", VLOOKUP($A1953, 'Student reference sheet'!$A$2:$Z$2603,25,FALSE))</f>
        <v/>
      </c>
      <c r="P1953" s="39" t="str">
        <f>IF($A1953 = "", "", IF(OR(VLOOKUP($A1953,'Student reference sheet'!$A$2:$V$2400,8,FALSE) = "R",  VLOOKUP($A1953,'Student reference sheet'!$A$2:$V$2400,8,FALSE) = "L"), "X", ""))</f>
        <v/>
      </c>
      <c r="Q1953" s="39" t="str">
        <f>IF($A1953 ="", "", VLOOKUP($A1953, 'Student reference sheet'!$A$2:$V$2603,22,FALSE))</f>
        <v/>
      </c>
      <c r="R1953" s="39" t="str">
        <f>IF($A1953 &lt;&gt; "",VLOOKUP($A1953,'Student reference sheet'!$A$2:$V$2329, 5,FALSE), "")</f>
        <v/>
      </c>
      <c r="S1953" s="39" t="str">
        <f>IF($A1953 &lt;&gt; "",VLOOKUP($A1953,'Student reference sheet'!$A$2:$V$2329, 6,FALSE), "")</f>
        <v/>
      </c>
      <c r="T1953" s="30" t="str">
        <f>IF($A1953 = "","",
IF(VLOOKUP($A1953,'Student reference sheet'!$A$2:$V$2329, 10,FALSE) = "Y", "Hispanic",
IF(VLOOKUP($A1953,'Student reference sheet'!$A$2:$V$2329,11,FALSE) &lt;&gt; "",
IF(VLOOKUP($A1953,'Student reference sheet'!$A$2:$V$2329,11,FALSE) = "UNK", "Unknown", VLOOKUP(VALUE(VLOOKUP($A1953,'Student reference sheet'!$A$2:$V$2329,11,FALSE)),'Ethnicity Reference'!$A$2:$B$22,2,FALSE)),
IF(VLOOKUP($A1953,'Student reference sheet'!$A$2:$V$2329,9,FALSE) &lt;&gt; "", VLOOKUP(VALUE(VLOOKUP($A1953,'Student reference sheet'!$A$2:$V$2329,9,FALSE)),'Ethnicity Reference'!$A$2:$B$22,2,FALSE),"Unknown"))))</f>
        <v/>
      </c>
      <c r="U1953" s="35"/>
    </row>
    <row r="1954" spans="1:21" ht="15.75">
      <c r="A1954" s="47"/>
      <c r="B1954" s="33"/>
      <c r="C1954" s="39" t="str">
        <f>IF($A1954 &lt;&gt; "",VLOOKUP($A1954,'Student reference sheet'!$A$2:$V$2329, 3,FALSE), "")</f>
        <v/>
      </c>
      <c r="D1954" s="39" t="str">
        <f>IF($A1954 &lt;&gt; "",VLOOKUP($A1954,'Student reference sheet'!$A$2:$V$2329, 2,FALSE), "")</f>
        <v/>
      </c>
      <c r="E1954" s="35"/>
      <c r="F1954" s="34"/>
      <c r="G1954" s="40" t="str">
        <f t="shared" ca="1" si="93"/>
        <v/>
      </c>
      <c r="H1954" s="40" t="str">
        <f t="shared" ca="1" si="94"/>
        <v/>
      </c>
      <c r="I1954" s="36" t="str">
        <f>IF($A1954 = "", "",
IF(COUNTIF(MINIMUM_DAY_DATES[], Attendance!J1954) &gt; 0, VLOOKUP(Attendance!$G1954,MINIMUM_DAY_PERIOD_SCHEDULE[], 2,TRUE),
IF(COUNTIF(RALLY_DATES[], Attendance!J1954) &gt; 0, VLOOKUP(Attendance!$G1954,RALLY_PERIOD_SCHEDULE[], 2,TRUE),
IF(WEEKDAY(Attendance!$J1954) = 2,
       IF(COUNTIF(FINALS_WEEK_MONDAY_DATE[],Attendance!$J1954) &gt; 0, VLOOKUP(Attendance!$G1954,FINALS_WEEK_MONDAY_PERIOD_SCHEDULE[],2,TRUE),
       VLOOKUP(Attendance!$G1954,REGULAR_WEEK_SCHEDULE[],6,TRUE)),
IF(WEEKDAY($J1954) = 3,
       IF(COUNTIF(FINALS_WEEK_TUESDAY_DATE[],Attendance!$J1954) &gt; 0, VLOOKUP(Attendance!$G1954,FINALS_WEEK_TUESDAY_PERIOD_SCHEDULE[],2,TRUE),
       VLOOKUP(Attendance!$G1954,REGULAR_WEEK_SCHEDULE[[Tuesday]:[Period]],5,TRUE)),
IF(WEEKDAY(Attendance!$J1954) = 4,
        IF(COUNTIF(BLOCK_WEDNESDAY_DATES[],Attendance!$J1954) &gt; 0, VLOOKUP(Attendance!$G1954,BLOCK_WEDNESDAY_PERIOD_SCHEDULE[],2,TRUE),
        IF(COUNTIF(FINALS_WEEK_WEDNESDAY_DATE[],Attendance!$J1954) &gt; 0, VLOOKUP(Attendance!$G1954,FINALS_WEEK_WEDNESDAY_PERIOD_SCHEDULE[],2,TRUE),
       VLOOKUP(Attendance!$G1954,REGULAR_WEEK_SCHEDULE[[Wednesday]:[Period]],4,TRUE))),
IF(WEEKDAY($J1954) = 5,
       IF(COUNTIF(BLOCK_THURSDAY_DATES[],Attendance!$J1954) &gt; 0, VLOOKUP(Attendance!$G1954,BLOCK_THURSDAY_PERIOD_SCHEDULE[],2,TRUE),
       IF(COUNTIF(FINALS_WEEK_THURSDAY_DATE[],Attendance!$J1954) &gt; 0, VLOOKUP(Attendance!$G1954,FINALS_WEEK_THURSDAY_PERIOD_SCHEDULE[],2,TRUE),
       VLOOKUP(Attendance!$G1954,REGULAR_WEEK_SCHEDULE[[Thursday]:[Period]],3,TRUE))),
IF(WEEKDAY(Attendance!$J1954) = 6,
       IF(COUNTIF(FINALS_WEEK_FRIDAY_DATE[],Attendance!$J1954) &gt; 0, VLOOKUP(Attendance!$G1954,FINALS_WEEK_FRIDAY_PERIOD_SCHEDULE[],2,TRUE),
       VLOOKUP(Attendance!$G1954,REGULAR_WEEK_SCHEDULE[[Friday]:[Period]],2,TRUE))))))))))</f>
        <v/>
      </c>
      <c r="J1954" s="41" t="str">
        <f t="shared" ca="1" si="95"/>
        <v/>
      </c>
      <c r="K1954" s="41" t="str">
        <f>IF($A1954 &lt;&gt; "",VLOOKUP($A1954,'Student reference sheet'!$A$2:$V$2329, 7,FALSE), "")</f>
        <v/>
      </c>
      <c r="L1954" s="30" t="str">
        <f>IF($A1954 ="", "", VLOOKUP($A1954, 'Student reference sheet'!$A$2:$Z$2603,23,FALSE))</f>
        <v/>
      </c>
      <c r="M1954" s="30" t="str">
        <f>IF($A1954 ="", "", VLOOKUP($A1954, 'Student reference sheet'!$A$2:$Z$2603,24,FALSE))</f>
        <v/>
      </c>
      <c r="N1954" s="30" t="str">
        <f>IF($A1954 ="", "", VLOOKUP($A1954, 'Student reference sheet'!$A$2:$Z$2603,26,FALSE))</f>
        <v/>
      </c>
      <c r="O1954" s="30" t="str">
        <f>IF($A1954 ="", "", VLOOKUP($A1954, 'Student reference sheet'!$A$2:$Z$2603,25,FALSE))</f>
        <v/>
      </c>
      <c r="P1954" s="39" t="str">
        <f>IF($A1954 = "", "", IF(OR(VLOOKUP($A1954,'Student reference sheet'!$A$2:$V$2400,8,FALSE) = "R",  VLOOKUP($A1954,'Student reference sheet'!$A$2:$V$2400,8,FALSE) = "L"), "X", ""))</f>
        <v/>
      </c>
      <c r="Q1954" s="39" t="str">
        <f>IF($A1954 ="", "", VLOOKUP($A1954, 'Student reference sheet'!$A$2:$V$2603,22,FALSE))</f>
        <v/>
      </c>
      <c r="R1954" s="39" t="str">
        <f>IF($A1954 &lt;&gt; "",VLOOKUP($A1954,'Student reference sheet'!$A$2:$V$2329, 5,FALSE), "")</f>
        <v/>
      </c>
      <c r="S1954" s="39" t="str">
        <f>IF($A1954 &lt;&gt; "",VLOOKUP($A1954,'Student reference sheet'!$A$2:$V$2329, 6,FALSE), "")</f>
        <v/>
      </c>
      <c r="T1954" s="30" t="str">
        <f>IF($A1954 = "","",
IF(VLOOKUP($A1954,'Student reference sheet'!$A$2:$V$2329, 10,FALSE) = "Y", "Hispanic",
IF(VLOOKUP($A1954,'Student reference sheet'!$A$2:$V$2329,11,FALSE) &lt;&gt; "",
IF(VLOOKUP($A1954,'Student reference sheet'!$A$2:$V$2329,11,FALSE) = "UNK", "Unknown", VLOOKUP(VALUE(VLOOKUP($A1954,'Student reference sheet'!$A$2:$V$2329,11,FALSE)),'Ethnicity Reference'!$A$2:$B$22,2,FALSE)),
IF(VLOOKUP($A1954,'Student reference sheet'!$A$2:$V$2329,9,FALSE) &lt;&gt; "", VLOOKUP(VALUE(VLOOKUP($A1954,'Student reference sheet'!$A$2:$V$2329,9,FALSE)),'Ethnicity Reference'!$A$2:$B$22,2,FALSE),"Unknown"))))</f>
        <v/>
      </c>
      <c r="U1954" s="35"/>
    </row>
    <row r="1955" spans="1:21" ht="15.75">
      <c r="A1955" s="47"/>
      <c r="B1955" s="33"/>
      <c r="C1955" s="39" t="str">
        <f>IF($A1955 &lt;&gt; "",VLOOKUP($A1955,'Student reference sheet'!$A$2:$V$2329, 3,FALSE), "")</f>
        <v/>
      </c>
      <c r="D1955" s="39" t="str">
        <f>IF($A1955 &lt;&gt; "",VLOOKUP($A1955,'Student reference sheet'!$A$2:$V$2329, 2,FALSE), "")</f>
        <v/>
      </c>
      <c r="E1955" s="35"/>
      <c r="F1955" s="34"/>
      <c r="G1955" s="40" t="str">
        <f t="shared" ca="1" si="93"/>
        <v/>
      </c>
      <c r="H1955" s="40" t="str">
        <f t="shared" ca="1" si="94"/>
        <v/>
      </c>
      <c r="I1955" s="36" t="str">
        <f>IF($A1955 = "", "",
IF(COUNTIF(MINIMUM_DAY_DATES[], Attendance!J1955) &gt; 0, VLOOKUP(Attendance!$G1955,MINIMUM_DAY_PERIOD_SCHEDULE[], 2,TRUE),
IF(COUNTIF(RALLY_DATES[], Attendance!J1955) &gt; 0, VLOOKUP(Attendance!$G1955,RALLY_PERIOD_SCHEDULE[], 2,TRUE),
IF(WEEKDAY(Attendance!$J1955) = 2,
       IF(COUNTIF(FINALS_WEEK_MONDAY_DATE[],Attendance!$J1955) &gt; 0, VLOOKUP(Attendance!$G1955,FINALS_WEEK_MONDAY_PERIOD_SCHEDULE[],2,TRUE),
       VLOOKUP(Attendance!$G1955,REGULAR_WEEK_SCHEDULE[],6,TRUE)),
IF(WEEKDAY($J1955) = 3,
       IF(COUNTIF(FINALS_WEEK_TUESDAY_DATE[],Attendance!$J1955) &gt; 0, VLOOKUP(Attendance!$G1955,FINALS_WEEK_TUESDAY_PERIOD_SCHEDULE[],2,TRUE),
       VLOOKUP(Attendance!$G1955,REGULAR_WEEK_SCHEDULE[[Tuesday]:[Period]],5,TRUE)),
IF(WEEKDAY(Attendance!$J1955) = 4,
        IF(COUNTIF(BLOCK_WEDNESDAY_DATES[],Attendance!$J1955) &gt; 0, VLOOKUP(Attendance!$G1955,BLOCK_WEDNESDAY_PERIOD_SCHEDULE[],2,TRUE),
        IF(COUNTIF(FINALS_WEEK_WEDNESDAY_DATE[],Attendance!$J1955) &gt; 0, VLOOKUP(Attendance!$G1955,FINALS_WEEK_WEDNESDAY_PERIOD_SCHEDULE[],2,TRUE),
       VLOOKUP(Attendance!$G1955,REGULAR_WEEK_SCHEDULE[[Wednesday]:[Period]],4,TRUE))),
IF(WEEKDAY($J1955) = 5,
       IF(COUNTIF(BLOCK_THURSDAY_DATES[],Attendance!$J1955) &gt; 0, VLOOKUP(Attendance!$G1955,BLOCK_THURSDAY_PERIOD_SCHEDULE[],2,TRUE),
       IF(COUNTIF(FINALS_WEEK_THURSDAY_DATE[],Attendance!$J1955) &gt; 0, VLOOKUP(Attendance!$G1955,FINALS_WEEK_THURSDAY_PERIOD_SCHEDULE[],2,TRUE),
       VLOOKUP(Attendance!$G1955,REGULAR_WEEK_SCHEDULE[[Thursday]:[Period]],3,TRUE))),
IF(WEEKDAY(Attendance!$J1955) = 6,
       IF(COUNTIF(FINALS_WEEK_FRIDAY_DATE[],Attendance!$J1955) &gt; 0, VLOOKUP(Attendance!$G1955,FINALS_WEEK_FRIDAY_PERIOD_SCHEDULE[],2,TRUE),
       VLOOKUP(Attendance!$G1955,REGULAR_WEEK_SCHEDULE[[Friday]:[Period]],2,TRUE))))))))))</f>
        <v/>
      </c>
      <c r="J1955" s="41" t="str">
        <f t="shared" ca="1" si="95"/>
        <v/>
      </c>
      <c r="K1955" s="41" t="str">
        <f>IF($A1955 &lt;&gt; "",VLOOKUP($A1955,'Student reference sheet'!$A$2:$V$2329, 7,FALSE), "")</f>
        <v/>
      </c>
      <c r="L1955" s="30" t="str">
        <f>IF($A1955 ="", "", VLOOKUP($A1955, 'Student reference sheet'!$A$2:$Z$2603,23,FALSE))</f>
        <v/>
      </c>
      <c r="M1955" s="30" t="str">
        <f>IF($A1955 ="", "", VLOOKUP($A1955, 'Student reference sheet'!$A$2:$Z$2603,24,FALSE))</f>
        <v/>
      </c>
      <c r="N1955" s="30" t="str">
        <f>IF($A1955 ="", "", VLOOKUP($A1955, 'Student reference sheet'!$A$2:$Z$2603,26,FALSE))</f>
        <v/>
      </c>
      <c r="O1955" s="30" t="str">
        <f>IF($A1955 ="", "", VLOOKUP($A1955, 'Student reference sheet'!$A$2:$Z$2603,25,FALSE))</f>
        <v/>
      </c>
      <c r="P1955" s="39" t="str">
        <f>IF($A1955 = "", "", IF(OR(VLOOKUP($A1955,'Student reference sheet'!$A$2:$V$2400,8,FALSE) = "R",  VLOOKUP($A1955,'Student reference sheet'!$A$2:$V$2400,8,FALSE) = "L"), "X", ""))</f>
        <v/>
      </c>
      <c r="Q1955" s="39" t="str">
        <f>IF($A1955 ="", "", VLOOKUP($A1955, 'Student reference sheet'!$A$2:$V$2603,22,FALSE))</f>
        <v/>
      </c>
      <c r="R1955" s="39" t="str">
        <f>IF($A1955 &lt;&gt; "",VLOOKUP($A1955,'Student reference sheet'!$A$2:$V$2329, 5,FALSE), "")</f>
        <v/>
      </c>
      <c r="S1955" s="39" t="str">
        <f>IF($A1955 &lt;&gt; "",VLOOKUP($A1955,'Student reference sheet'!$A$2:$V$2329, 6,FALSE), "")</f>
        <v/>
      </c>
      <c r="T1955" s="30" t="str">
        <f>IF($A1955 = "","",
IF(VLOOKUP($A1955,'Student reference sheet'!$A$2:$V$2329, 10,FALSE) = "Y", "Hispanic",
IF(VLOOKUP($A1955,'Student reference sheet'!$A$2:$V$2329,11,FALSE) &lt;&gt; "",
IF(VLOOKUP($A1955,'Student reference sheet'!$A$2:$V$2329,11,FALSE) = "UNK", "Unknown", VLOOKUP(VALUE(VLOOKUP($A1955,'Student reference sheet'!$A$2:$V$2329,11,FALSE)),'Ethnicity Reference'!$A$2:$B$22,2,FALSE)),
IF(VLOOKUP($A1955,'Student reference sheet'!$A$2:$V$2329,9,FALSE) &lt;&gt; "", VLOOKUP(VALUE(VLOOKUP($A1955,'Student reference sheet'!$A$2:$V$2329,9,FALSE)),'Ethnicity Reference'!$A$2:$B$22,2,FALSE),"Unknown"))))</f>
        <v/>
      </c>
      <c r="U1955" s="35"/>
    </row>
    <row r="1956" spans="1:21" ht="15.75">
      <c r="A1956" s="47"/>
      <c r="B1956" s="33"/>
      <c r="C1956" s="39" t="str">
        <f>IF($A1956 &lt;&gt; "",VLOOKUP($A1956,'Student reference sheet'!$A$2:$V$2329, 3,FALSE), "")</f>
        <v/>
      </c>
      <c r="D1956" s="39" t="str">
        <f>IF($A1956 &lt;&gt; "",VLOOKUP($A1956,'Student reference sheet'!$A$2:$V$2329, 2,FALSE), "")</f>
        <v/>
      </c>
      <c r="E1956" s="35"/>
      <c r="F1956" s="34"/>
      <c r="G1956" s="40" t="str">
        <f t="shared" ca="1" si="93"/>
        <v/>
      </c>
      <c r="H1956" s="40" t="str">
        <f t="shared" ca="1" si="94"/>
        <v/>
      </c>
      <c r="I1956" s="36" t="str">
        <f>IF($A1956 = "", "",
IF(COUNTIF(MINIMUM_DAY_DATES[], Attendance!J1956) &gt; 0, VLOOKUP(Attendance!$G1956,MINIMUM_DAY_PERIOD_SCHEDULE[], 2,TRUE),
IF(COUNTIF(RALLY_DATES[], Attendance!J1956) &gt; 0, VLOOKUP(Attendance!$G1956,RALLY_PERIOD_SCHEDULE[], 2,TRUE),
IF(WEEKDAY(Attendance!$J1956) = 2,
       IF(COUNTIF(FINALS_WEEK_MONDAY_DATE[],Attendance!$J1956) &gt; 0, VLOOKUP(Attendance!$G1956,FINALS_WEEK_MONDAY_PERIOD_SCHEDULE[],2,TRUE),
       VLOOKUP(Attendance!$G1956,REGULAR_WEEK_SCHEDULE[],6,TRUE)),
IF(WEEKDAY($J1956) = 3,
       IF(COUNTIF(FINALS_WEEK_TUESDAY_DATE[],Attendance!$J1956) &gt; 0, VLOOKUP(Attendance!$G1956,FINALS_WEEK_TUESDAY_PERIOD_SCHEDULE[],2,TRUE),
       VLOOKUP(Attendance!$G1956,REGULAR_WEEK_SCHEDULE[[Tuesday]:[Period]],5,TRUE)),
IF(WEEKDAY(Attendance!$J1956) = 4,
        IF(COUNTIF(BLOCK_WEDNESDAY_DATES[],Attendance!$J1956) &gt; 0, VLOOKUP(Attendance!$G1956,BLOCK_WEDNESDAY_PERIOD_SCHEDULE[],2,TRUE),
        IF(COUNTIF(FINALS_WEEK_WEDNESDAY_DATE[],Attendance!$J1956) &gt; 0, VLOOKUP(Attendance!$G1956,FINALS_WEEK_WEDNESDAY_PERIOD_SCHEDULE[],2,TRUE),
       VLOOKUP(Attendance!$G1956,REGULAR_WEEK_SCHEDULE[[Wednesday]:[Period]],4,TRUE))),
IF(WEEKDAY($J1956) = 5,
       IF(COUNTIF(BLOCK_THURSDAY_DATES[],Attendance!$J1956) &gt; 0, VLOOKUP(Attendance!$G1956,BLOCK_THURSDAY_PERIOD_SCHEDULE[],2,TRUE),
       IF(COUNTIF(FINALS_WEEK_THURSDAY_DATE[],Attendance!$J1956) &gt; 0, VLOOKUP(Attendance!$G1956,FINALS_WEEK_THURSDAY_PERIOD_SCHEDULE[],2,TRUE),
       VLOOKUP(Attendance!$G1956,REGULAR_WEEK_SCHEDULE[[Thursday]:[Period]],3,TRUE))),
IF(WEEKDAY(Attendance!$J1956) = 6,
       IF(COUNTIF(FINALS_WEEK_FRIDAY_DATE[],Attendance!$J1956) &gt; 0, VLOOKUP(Attendance!$G1956,FINALS_WEEK_FRIDAY_PERIOD_SCHEDULE[],2,TRUE),
       VLOOKUP(Attendance!$G1956,REGULAR_WEEK_SCHEDULE[[Friday]:[Period]],2,TRUE))))))))))</f>
        <v/>
      </c>
      <c r="J1956" s="41" t="str">
        <f t="shared" ca="1" si="95"/>
        <v/>
      </c>
      <c r="K1956" s="41" t="str">
        <f>IF($A1956 &lt;&gt; "",VLOOKUP($A1956,'Student reference sheet'!$A$2:$V$2329, 7,FALSE), "")</f>
        <v/>
      </c>
      <c r="L1956" s="30" t="str">
        <f>IF($A1956 ="", "", VLOOKUP($A1956, 'Student reference sheet'!$A$2:$Z$2603,23,FALSE))</f>
        <v/>
      </c>
      <c r="M1956" s="30" t="str">
        <f>IF($A1956 ="", "", VLOOKUP($A1956, 'Student reference sheet'!$A$2:$Z$2603,24,FALSE))</f>
        <v/>
      </c>
      <c r="N1956" s="30" t="str">
        <f>IF($A1956 ="", "", VLOOKUP($A1956, 'Student reference sheet'!$A$2:$Z$2603,26,FALSE))</f>
        <v/>
      </c>
      <c r="O1956" s="30" t="str">
        <f>IF($A1956 ="", "", VLOOKUP($A1956, 'Student reference sheet'!$A$2:$Z$2603,25,FALSE))</f>
        <v/>
      </c>
      <c r="P1956" s="39" t="str">
        <f>IF($A1956 = "", "", IF(OR(VLOOKUP($A1956,'Student reference sheet'!$A$2:$V$2400,8,FALSE) = "R",  VLOOKUP($A1956,'Student reference sheet'!$A$2:$V$2400,8,FALSE) = "L"), "X", ""))</f>
        <v/>
      </c>
      <c r="Q1956" s="39" t="str">
        <f>IF($A1956 ="", "", VLOOKUP($A1956, 'Student reference sheet'!$A$2:$V$2603,22,FALSE))</f>
        <v/>
      </c>
      <c r="R1956" s="39" t="str">
        <f>IF($A1956 &lt;&gt; "",VLOOKUP($A1956,'Student reference sheet'!$A$2:$V$2329, 5,FALSE), "")</f>
        <v/>
      </c>
      <c r="S1956" s="39" t="str">
        <f>IF($A1956 &lt;&gt; "",VLOOKUP($A1956,'Student reference sheet'!$A$2:$V$2329, 6,FALSE), "")</f>
        <v/>
      </c>
      <c r="T1956" s="30" t="str">
        <f>IF($A1956 = "","",
IF(VLOOKUP($A1956,'Student reference sheet'!$A$2:$V$2329, 10,FALSE) = "Y", "Hispanic",
IF(VLOOKUP($A1956,'Student reference sheet'!$A$2:$V$2329,11,FALSE) &lt;&gt; "",
IF(VLOOKUP($A1956,'Student reference sheet'!$A$2:$V$2329,11,FALSE) = "UNK", "Unknown", VLOOKUP(VALUE(VLOOKUP($A1956,'Student reference sheet'!$A$2:$V$2329,11,FALSE)),'Ethnicity Reference'!$A$2:$B$22,2,FALSE)),
IF(VLOOKUP($A1956,'Student reference sheet'!$A$2:$V$2329,9,FALSE) &lt;&gt; "", VLOOKUP(VALUE(VLOOKUP($A1956,'Student reference sheet'!$A$2:$V$2329,9,FALSE)),'Ethnicity Reference'!$A$2:$B$22,2,FALSE),"Unknown"))))</f>
        <v/>
      </c>
      <c r="U1956" s="35"/>
    </row>
    <row r="1957" spans="1:21" ht="15.75">
      <c r="A1957" s="47"/>
      <c r="B1957" s="33"/>
      <c r="C1957" s="39" t="str">
        <f>IF($A1957 &lt;&gt; "",VLOOKUP($A1957,'Student reference sheet'!$A$2:$V$2329, 3,FALSE), "")</f>
        <v/>
      </c>
      <c r="D1957" s="39" t="str">
        <f>IF($A1957 &lt;&gt; "",VLOOKUP($A1957,'Student reference sheet'!$A$2:$V$2329, 2,FALSE), "")</f>
        <v/>
      </c>
      <c r="E1957" s="35"/>
      <c r="F1957" s="34"/>
      <c r="G1957" s="40" t="str">
        <f t="shared" ca="1" si="93"/>
        <v/>
      </c>
      <c r="H1957" s="40" t="str">
        <f t="shared" ca="1" si="94"/>
        <v/>
      </c>
      <c r="I1957" s="36" t="str">
        <f>IF($A1957 = "", "",
IF(COUNTIF(MINIMUM_DAY_DATES[], Attendance!J1957) &gt; 0, VLOOKUP(Attendance!$G1957,MINIMUM_DAY_PERIOD_SCHEDULE[], 2,TRUE),
IF(COUNTIF(RALLY_DATES[], Attendance!J1957) &gt; 0, VLOOKUP(Attendance!$G1957,RALLY_PERIOD_SCHEDULE[], 2,TRUE),
IF(WEEKDAY(Attendance!$J1957) = 2,
       IF(COUNTIF(FINALS_WEEK_MONDAY_DATE[],Attendance!$J1957) &gt; 0, VLOOKUP(Attendance!$G1957,FINALS_WEEK_MONDAY_PERIOD_SCHEDULE[],2,TRUE),
       VLOOKUP(Attendance!$G1957,REGULAR_WEEK_SCHEDULE[],6,TRUE)),
IF(WEEKDAY($J1957) = 3,
       IF(COUNTIF(FINALS_WEEK_TUESDAY_DATE[],Attendance!$J1957) &gt; 0, VLOOKUP(Attendance!$G1957,FINALS_WEEK_TUESDAY_PERIOD_SCHEDULE[],2,TRUE),
       VLOOKUP(Attendance!$G1957,REGULAR_WEEK_SCHEDULE[[Tuesday]:[Period]],5,TRUE)),
IF(WEEKDAY(Attendance!$J1957) = 4,
        IF(COUNTIF(BLOCK_WEDNESDAY_DATES[],Attendance!$J1957) &gt; 0, VLOOKUP(Attendance!$G1957,BLOCK_WEDNESDAY_PERIOD_SCHEDULE[],2,TRUE),
        IF(COUNTIF(FINALS_WEEK_WEDNESDAY_DATE[],Attendance!$J1957) &gt; 0, VLOOKUP(Attendance!$G1957,FINALS_WEEK_WEDNESDAY_PERIOD_SCHEDULE[],2,TRUE),
       VLOOKUP(Attendance!$G1957,REGULAR_WEEK_SCHEDULE[[Wednesday]:[Period]],4,TRUE))),
IF(WEEKDAY($J1957) = 5,
       IF(COUNTIF(BLOCK_THURSDAY_DATES[],Attendance!$J1957) &gt; 0, VLOOKUP(Attendance!$G1957,BLOCK_THURSDAY_PERIOD_SCHEDULE[],2,TRUE),
       IF(COUNTIF(FINALS_WEEK_THURSDAY_DATE[],Attendance!$J1957) &gt; 0, VLOOKUP(Attendance!$G1957,FINALS_WEEK_THURSDAY_PERIOD_SCHEDULE[],2,TRUE),
       VLOOKUP(Attendance!$G1957,REGULAR_WEEK_SCHEDULE[[Thursday]:[Period]],3,TRUE))),
IF(WEEKDAY(Attendance!$J1957) = 6,
       IF(COUNTIF(FINALS_WEEK_FRIDAY_DATE[],Attendance!$J1957) &gt; 0, VLOOKUP(Attendance!$G1957,FINALS_WEEK_FRIDAY_PERIOD_SCHEDULE[],2,TRUE),
       VLOOKUP(Attendance!$G1957,REGULAR_WEEK_SCHEDULE[[Friday]:[Period]],2,TRUE))))))))))</f>
        <v/>
      </c>
      <c r="J1957" s="41" t="str">
        <f t="shared" ca="1" si="95"/>
        <v/>
      </c>
      <c r="K1957" s="41" t="str">
        <f>IF($A1957 &lt;&gt; "",VLOOKUP($A1957,'Student reference sheet'!$A$2:$V$2329, 7,FALSE), "")</f>
        <v/>
      </c>
      <c r="L1957" s="30" t="str">
        <f>IF($A1957 ="", "", VLOOKUP($A1957, 'Student reference sheet'!$A$2:$Z$2603,23,FALSE))</f>
        <v/>
      </c>
      <c r="M1957" s="30" t="str">
        <f>IF($A1957 ="", "", VLOOKUP($A1957, 'Student reference sheet'!$A$2:$Z$2603,24,FALSE))</f>
        <v/>
      </c>
      <c r="N1957" s="30" t="str">
        <f>IF($A1957 ="", "", VLOOKUP($A1957, 'Student reference sheet'!$A$2:$Z$2603,26,FALSE))</f>
        <v/>
      </c>
      <c r="O1957" s="30" t="str">
        <f>IF($A1957 ="", "", VLOOKUP($A1957, 'Student reference sheet'!$A$2:$Z$2603,25,FALSE))</f>
        <v/>
      </c>
      <c r="P1957" s="39" t="str">
        <f>IF($A1957 = "", "", IF(OR(VLOOKUP($A1957,'Student reference sheet'!$A$2:$V$2400,8,FALSE) = "R",  VLOOKUP($A1957,'Student reference sheet'!$A$2:$V$2400,8,FALSE) = "L"), "X", ""))</f>
        <v/>
      </c>
      <c r="Q1957" s="39" t="str">
        <f>IF($A1957 ="", "", VLOOKUP($A1957, 'Student reference sheet'!$A$2:$V$2603,22,FALSE))</f>
        <v/>
      </c>
      <c r="R1957" s="39" t="str">
        <f>IF($A1957 &lt;&gt; "",VLOOKUP($A1957,'Student reference sheet'!$A$2:$V$2329, 5,FALSE), "")</f>
        <v/>
      </c>
      <c r="S1957" s="39" t="str">
        <f>IF($A1957 &lt;&gt; "",VLOOKUP($A1957,'Student reference sheet'!$A$2:$V$2329, 6,FALSE), "")</f>
        <v/>
      </c>
      <c r="T1957" s="30" t="str">
        <f>IF($A1957 = "","",
IF(VLOOKUP($A1957,'Student reference sheet'!$A$2:$V$2329, 10,FALSE) = "Y", "Hispanic",
IF(VLOOKUP($A1957,'Student reference sheet'!$A$2:$V$2329,11,FALSE) &lt;&gt; "",
IF(VLOOKUP($A1957,'Student reference sheet'!$A$2:$V$2329,11,FALSE) = "UNK", "Unknown", VLOOKUP(VALUE(VLOOKUP($A1957,'Student reference sheet'!$A$2:$V$2329,11,FALSE)),'Ethnicity Reference'!$A$2:$B$22,2,FALSE)),
IF(VLOOKUP($A1957,'Student reference sheet'!$A$2:$V$2329,9,FALSE) &lt;&gt; "", VLOOKUP(VALUE(VLOOKUP($A1957,'Student reference sheet'!$A$2:$V$2329,9,FALSE)),'Ethnicity Reference'!$A$2:$B$22,2,FALSE),"Unknown"))))</f>
        <v/>
      </c>
      <c r="U1957" s="35"/>
    </row>
    <row r="1958" spans="1:21" ht="15.75">
      <c r="A1958" s="47"/>
      <c r="B1958" s="33"/>
      <c r="C1958" s="39" t="str">
        <f>IF($A1958 &lt;&gt; "",VLOOKUP($A1958,'Student reference sheet'!$A$2:$V$2329, 3,FALSE), "")</f>
        <v/>
      </c>
      <c r="D1958" s="39" t="str">
        <f>IF($A1958 &lt;&gt; "",VLOOKUP($A1958,'Student reference sheet'!$A$2:$V$2329, 2,FALSE), "")</f>
        <v/>
      </c>
      <c r="E1958" s="35"/>
      <c r="F1958" s="34"/>
      <c r="G1958" s="40" t="str">
        <f t="shared" ca="1" si="93"/>
        <v/>
      </c>
      <c r="H1958" s="40" t="str">
        <f t="shared" ca="1" si="94"/>
        <v/>
      </c>
      <c r="I1958" s="36" t="str">
        <f>IF($A1958 = "", "",
IF(COUNTIF(MINIMUM_DAY_DATES[], Attendance!J1958) &gt; 0, VLOOKUP(Attendance!$G1958,MINIMUM_DAY_PERIOD_SCHEDULE[], 2,TRUE),
IF(COUNTIF(RALLY_DATES[], Attendance!J1958) &gt; 0, VLOOKUP(Attendance!$G1958,RALLY_PERIOD_SCHEDULE[], 2,TRUE),
IF(WEEKDAY(Attendance!$J1958) = 2,
       IF(COUNTIF(FINALS_WEEK_MONDAY_DATE[],Attendance!$J1958) &gt; 0, VLOOKUP(Attendance!$G1958,FINALS_WEEK_MONDAY_PERIOD_SCHEDULE[],2,TRUE),
       VLOOKUP(Attendance!$G1958,REGULAR_WEEK_SCHEDULE[],6,TRUE)),
IF(WEEKDAY($J1958) = 3,
       IF(COUNTIF(FINALS_WEEK_TUESDAY_DATE[],Attendance!$J1958) &gt; 0, VLOOKUP(Attendance!$G1958,FINALS_WEEK_TUESDAY_PERIOD_SCHEDULE[],2,TRUE),
       VLOOKUP(Attendance!$G1958,REGULAR_WEEK_SCHEDULE[[Tuesday]:[Period]],5,TRUE)),
IF(WEEKDAY(Attendance!$J1958) = 4,
        IF(COUNTIF(BLOCK_WEDNESDAY_DATES[],Attendance!$J1958) &gt; 0, VLOOKUP(Attendance!$G1958,BLOCK_WEDNESDAY_PERIOD_SCHEDULE[],2,TRUE),
        IF(COUNTIF(FINALS_WEEK_WEDNESDAY_DATE[],Attendance!$J1958) &gt; 0, VLOOKUP(Attendance!$G1958,FINALS_WEEK_WEDNESDAY_PERIOD_SCHEDULE[],2,TRUE),
       VLOOKUP(Attendance!$G1958,REGULAR_WEEK_SCHEDULE[[Wednesday]:[Period]],4,TRUE))),
IF(WEEKDAY($J1958) = 5,
       IF(COUNTIF(BLOCK_THURSDAY_DATES[],Attendance!$J1958) &gt; 0, VLOOKUP(Attendance!$G1958,BLOCK_THURSDAY_PERIOD_SCHEDULE[],2,TRUE),
       IF(COUNTIF(FINALS_WEEK_THURSDAY_DATE[],Attendance!$J1958) &gt; 0, VLOOKUP(Attendance!$G1958,FINALS_WEEK_THURSDAY_PERIOD_SCHEDULE[],2,TRUE),
       VLOOKUP(Attendance!$G1958,REGULAR_WEEK_SCHEDULE[[Thursday]:[Period]],3,TRUE))),
IF(WEEKDAY(Attendance!$J1958) = 6,
       IF(COUNTIF(FINALS_WEEK_FRIDAY_DATE[],Attendance!$J1958) &gt; 0, VLOOKUP(Attendance!$G1958,FINALS_WEEK_FRIDAY_PERIOD_SCHEDULE[],2,TRUE),
       VLOOKUP(Attendance!$G1958,REGULAR_WEEK_SCHEDULE[[Friday]:[Period]],2,TRUE))))))))))</f>
        <v/>
      </c>
      <c r="J1958" s="41" t="str">
        <f t="shared" ca="1" si="95"/>
        <v/>
      </c>
      <c r="K1958" s="41" t="str">
        <f>IF($A1958 &lt;&gt; "",VLOOKUP($A1958,'Student reference sheet'!$A$2:$V$2329, 7,FALSE), "")</f>
        <v/>
      </c>
      <c r="L1958" s="30" t="str">
        <f>IF($A1958 ="", "", VLOOKUP($A1958, 'Student reference sheet'!$A$2:$Z$2603,23,FALSE))</f>
        <v/>
      </c>
      <c r="M1958" s="30" t="str">
        <f>IF($A1958 ="", "", VLOOKUP($A1958, 'Student reference sheet'!$A$2:$Z$2603,24,FALSE))</f>
        <v/>
      </c>
      <c r="N1958" s="30" t="str">
        <f>IF($A1958 ="", "", VLOOKUP($A1958, 'Student reference sheet'!$A$2:$Z$2603,26,FALSE))</f>
        <v/>
      </c>
      <c r="O1958" s="30" t="str">
        <f>IF($A1958 ="", "", VLOOKUP($A1958, 'Student reference sheet'!$A$2:$Z$2603,25,FALSE))</f>
        <v/>
      </c>
      <c r="P1958" s="39" t="str">
        <f>IF($A1958 = "", "", IF(OR(VLOOKUP($A1958,'Student reference sheet'!$A$2:$V$2400,8,FALSE) = "R",  VLOOKUP($A1958,'Student reference sheet'!$A$2:$V$2400,8,FALSE) = "L"), "X", ""))</f>
        <v/>
      </c>
      <c r="Q1958" s="39" t="str">
        <f>IF($A1958 ="", "", VLOOKUP($A1958, 'Student reference sheet'!$A$2:$V$2603,22,FALSE))</f>
        <v/>
      </c>
      <c r="R1958" s="39" t="str">
        <f>IF($A1958 &lt;&gt; "",VLOOKUP($A1958,'Student reference sheet'!$A$2:$V$2329, 5,FALSE), "")</f>
        <v/>
      </c>
      <c r="S1958" s="39" t="str">
        <f>IF($A1958 &lt;&gt; "",VLOOKUP($A1958,'Student reference sheet'!$A$2:$V$2329, 6,FALSE), "")</f>
        <v/>
      </c>
      <c r="T1958" s="30" t="str">
        <f>IF($A1958 = "","",
IF(VLOOKUP($A1958,'Student reference sheet'!$A$2:$V$2329, 10,FALSE) = "Y", "Hispanic",
IF(VLOOKUP($A1958,'Student reference sheet'!$A$2:$V$2329,11,FALSE) &lt;&gt; "",
IF(VLOOKUP($A1958,'Student reference sheet'!$A$2:$V$2329,11,FALSE) = "UNK", "Unknown", VLOOKUP(VALUE(VLOOKUP($A1958,'Student reference sheet'!$A$2:$V$2329,11,FALSE)),'Ethnicity Reference'!$A$2:$B$22,2,FALSE)),
IF(VLOOKUP($A1958,'Student reference sheet'!$A$2:$V$2329,9,FALSE) &lt;&gt; "", VLOOKUP(VALUE(VLOOKUP($A1958,'Student reference sheet'!$A$2:$V$2329,9,FALSE)),'Ethnicity Reference'!$A$2:$B$22,2,FALSE),"Unknown"))))</f>
        <v/>
      </c>
      <c r="U1958" s="35"/>
    </row>
    <row r="1959" spans="1:21" ht="15.75">
      <c r="A1959" s="47"/>
      <c r="B1959" s="33"/>
      <c r="C1959" s="39" t="str">
        <f>IF($A1959 &lt;&gt; "",VLOOKUP($A1959,'Student reference sheet'!$A$2:$V$2329, 3,FALSE), "")</f>
        <v/>
      </c>
      <c r="D1959" s="39" t="str">
        <f>IF($A1959 &lt;&gt; "",VLOOKUP($A1959,'Student reference sheet'!$A$2:$V$2329, 2,FALSE), "")</f>
        <v/>
      </c>
      <c r="E1959" s="35"/>
      <c r="F1959" s="34"/>
      <c r="G1959" s="40" t="str">
        <f t="shared" ca="1" si="93"/>
        <v/>
      </c>
      <c r="H1959" s="40" t="str">
        <f t="shared" ca="1" si="94"/>
        <v/>
      </c>
      <c r="I1959" s="36" t="str">
        <f>IF($A1959 = "", "",
IF(COUNTIF(MINIMUM_DAY_DATES[], Attendance!J1959) &gt; 0, VLOOKUP(Attendance!$G1959,MINIMUM_DAY_PERIOD_SCHEDULE[], 2,TRUE),
IF(COUNTIF(RALLY_DATES[], Attendance!J1959) &gt; 0, VLOOKUP(Attendance!$G1959,RALLY_PERIOD_SCHEDULE[], 2,TRUE),
IF(WEEKDAY(Attendance!$J1959) = 2,
       IF(COUNTIF(FINALS_WEEK_MONDAY_DATE[],Attendance!$J1959) &gt; 0, VLOOKUP(Attendance!$G1959,FINALS_WEEK_MONDAY_PERIOD_SCHEDULE[],2,TRUE),
       VLOOKUP(Attendance!$G1959,REGULAR_WEEK_SCHEDULE[],6,TRUE)),
IF(WEEKDAY($J1959) = 3,
       IF(COUNTIF(FINALS_WEEK_TUESDAY_DATE[],Attendance!$J1959) &gt; 0, VLOOKUP(Attendance!$G1959,FINALS_WEEK_TUESDAY_PERIOD_SCHEDULE[],2,TRUE),
       VLOOKUP(Attendance!$G1959,REGULAR_WEEK_SCHEDULE[[Tuesday]:[Period]],5,TRUE)),
IF(WEEKDAY(Attendance!$J1959) = 4,
        IF(COUNTIF(BLOCK_WEDNESDAY_DATES[],Attendance!$J1959) &gt; 0, VLOOKUP(Attendance!$G1959,BLOCK_WEDNESDAY_PERIOD_SCHEDULE[],2,TRUE),
        IF(COUNTIF(FINALS_WEEK_WEDNESDAY_DATE[],Attendance!$J1959) &gt; 0, VLOOKUP(Attendance!$G1959,FINALS_WEEK_WEDNESDAY_PERIOD_SCHEDULE[],2,TRUE),
       VLOOKUP(Attendance!$G1959,REGULAR_WEEK_SCHEDULE[[Wednesday]:[Period]],4,TRUE))),
IF(WEEKDAY($J1959) = 5,
       IF(COUNTIF(BLOCK_THURSDAY_DATES[],Attendance!$J1959) &gt; 0, VLOOKUP(Attendance!$G1959,BLOCK_THURSDAY_PERIOD_SCHEDULE[],2,TRUE),
       IF(COUNTIF(FINALS_WEEK_THURSDAY_DATE[],Attendance!$J1959) &gt; 0, VLOOKUP(Attendance!$G1959,FINALS_WEEK_THURSDAY_PERIOD_SCHEDULE[],2,TRUE),
       VLOOKUP(Attendance!$G1959,REGULAR_WEEK_SCHEDULE[[Thursday]:[Period]],3,TRUE))),
IF(WEEKDAY(Attendance!$J1959) = 6,
       IF(COUNTIF(FINALS_WEEK_FRIDAY_DATE[],Attendance!$J1959) &gt; 0, VLOOKUP(Attendance!$G1959,FINALS_WEEK_FRIDAY_PERIOD_SCHEDULE[],2,TRUE),
       VLOOKUP(Attendance!$G1959,REGULAR_WEEK_SCHEDULE[[Friday]:[Period]],2,TRUE))))))))))</f>
        <v/>
      </c>
      <c r="J1959" s="41" t="str">
        <f t="shared" ca="1" si="95"/>
        <v/>
      </c>
      <c r="K1959" s="41" t="str">
        <f>IF($A1959 &lt;&gt; "",VLOOKUP($A1959,'Student reference sheet'!$A$2:$V$2329, 7,FALSE), "")</f>
        <v/>
      </c>
      <c r="L1959" s="30" t="str">
        <f>IF($A1959 ="", "", VLOOKUP($A1959, 'Student reference sheet'!$A$2:$Z$2603,23,FALSE))</f>
        <v/>
      </c>
      <c r="M1959" s="30" t="str">
        <f>IF($A1959 ="", "", VLOOKUP($A1959, 'Student reference sheet'!$A$2:$Z$2603,24,FALSE))</f>
        <v/>
      </c>
      <c r="N1959" s="30" t="str">
        <f>IF($A1959 ="", "", VLOOKUP($A1959, 'Student reference sheet'!$A$2:$Z$2603,26,FALSE))</f>
        <v/>
      </c>
      <c r="O1959" s="30" t="str">
        <f>IF($A1959 ="", "", VLOOKUP($A1959, 'Student reference sheet'!$A$2:$Z$2603,25,FALSE))</f>
        <v/>
      </c>
      <c r="P1959" s="39" t="str">
        <f>IF($A1959 = "", "", IF(OR(VLOOKUP($A1959,'Student reference sheet'!$A$2:$V$2400,8,FALSE) = "R",  VLOOKUP($A1959,'Student reference sheet'!$A$2:$V$2400,8,FALSE) = "L"), "X", ""))</f>
        <v/>
      </c>
      <c r="Q1959" s="39" t="str">
        <f>IF($A1959 ="", "", VLOOKUP($A1959, 'Student reference sheet'!$A$2:$V$2603,22,FALSE))</f>
        <v/>
      </c>
      <c r="R1959" s="39" t="str">
        <f>IF($A1959 &lt;&gt; "",VLOOKUP($A1959,'Student reference sheet'!$A$2:$V$2329, 5,FALSE), "")</f>
        <v/>
      </c>
      <c r="S1959" s="39" t="str">
        <f>IF($A1959 &lt;&gt; "",VLOOKUP($A1959,'Student reference sheet'!$A$2:$V$2329, 6,FALSE), "")</f>
        <v/>
      </c>
      <c r="T1959" s="30" t="str">
        <f>IF($A1959 = "","",
IF(VLOOKUP($A1959,'Student reference sheet'!$A$2:$V$2329, 10,FALSE) = "Y", "Hispanic",
IF(VLOOKUP($A1959,'Student reference sheet'!$A$2:$V$2329,11,FALSE) &lt;&gt; "",
IF(VLOOKUP($A1959,'Student reference sheet'!$A$2:$V$2329,11,FALSE) = "UNK", "Unknown", VLOOKUP(VALUE(VLOOKUP($A1959,'Student reference sheet'!$A$2:$V$2329,11,FALSE)),'Ethnicity Reference'!$A$2:$B$22,2,FALSE)),
IF(VLOOKUP($A1959,'Student reference sheet'!$A$2:$V$2329,9,FALSE) &lt;&gt; "", VLOOKUP(VALUE(VLOOKUP($A1959,'Student reference sheet'!$A$2:$V$2329,9,FALSE)),'Ethnicity Reference'!$A$2:$B$22,2,FALSE),"Unknown"))))</f>
        <v/>
      </c>
      <c r="U1959" s="35"/>
    </row>
    <row r="1960" spans="1:21" ht="15.75">
      <c r="A1960" s="47"/>
      <c r="B1960" s="33"/>
      <c r="C1960" s="39" t="str">
        <f>IF($A1960 &lt;&gt; "",VLOOKUP($A1960,'Student reference sheet'!$A$2:$V$2329, 3,FALSE), "")</f>
        <v/>
      </c>
      <c r="D1960" s="39" t="str">
        <f>IF($A1960 &lt;&gt; "",VLOOKUP($A1960,'Student reference sheet'!$A$2:$V$2329, 2,FALSE), "")</f>
        <v/>
      </c>
      <c r="E1960" s="35"/>
      <c r="F1960" s="34"/>
      <c r="G1960" s="40" t="str">
        <f t="shared" ca="1" si="93"/>
        <v/>
      </c>
      <c r="H1960" s="40" t="str">
        <f t="shared" ca="1" si="94"/>
        <v/>
      </c>
      <c r="I1960" s="36" t="str">
        <f>IF($A1960 = "", "",
IF(COUNTIF(MINIMUM_DAY_DATES[], Attendance!J1960) &gt; 0, VLOOKUP(Attendance!$G1960,MINIMUM_DAY_PERIOD_SCHEDULE[], 2,TRUE),
IF(COUNTIF(RALLY_DATES[], Attendance!J1960) &gt; 0, VLOOKUP(Attendance!$G1960,RALLY_PERIOD_SCHEDULE[], 2,TRUE),
IF(WEEKDAY(Attendance!$J1960) = 2,
       IF(COUNTIF(FINALS_WEEK_MONDAY_DATE[],Attendance!$J1960) &gt; 0, VLOOKUP(Attendance!$G1960,FINALS_WEEK_MONDAY_PERIOD_SCHEDULE[],2,TRUE),
       VLOOKUP(Attendance!$G1960,REGULAR_WEEK_SCHEDULE[],6,TRUE)),
IF(WEEKDAY($J1960) = 3,
       IF(COUNTIF(FINALS_WEEK_TUESDAY_DATE[],Attendance!$J1960) &gt; 0, VLOOKUP(Attendance!$G1960,FINALS_WEEK_TUESDAY_PERIOD_SCHEDULE[],2,TRUE),
       VLOOKUP(Attendance!$G1960,REGULAR_WEEK_SCHEDULE[[Tuesday]:[Period]],5,TRUE)),
IF(WEEKDAY(Attendance!$J1960) = 4,
        IF(COUNTIF(BLOCK_WEDNESDAY_DATES[],Attendance!$J1960) &gt; 0, VLOOKUP(Attendance!$G1960,BLOCK_WEDNESDAY_PERIOD_SCHEDULE[],2,TRUE),
        IF(COUNTIF(FINALS_WEEK_WEDNESDAY_DATE[],Attendance!$J1960) &gt; 0, VLOOKUP(Attendance!$G1960,FINALS_WEEK_WEDNESDAY_PERIOD_SCHEDULE[],2,TRUE),
       VLOOKUP(Attendance!$G1960,REGULAR_WEEK_SCHEDULE[[Wednesday]:[Period]],4,TRUE))),
IF(WEEKDAY($J1960) = 5,
       IF(COUNTIF(BLOCK_THURSDAY_DATES[],Attendance!$J1960) &gt; 0, VLOOKUP(Attendance!$G1960,BLOCK_THURSDAY_PERIOD_SCHEDULE[],2,TRUE),
       IF(COUNTIF(FINALS_WEEK_THURSDAY_DATE[],Attendance!$J1960) &gt; 0, VLOOKUP(Attendance!$G1960,FINALS_WEEK_THURSDAY_PERIOD_SCHEDULE[],2,TRUE),
       VLOOKUP(Attendance!$G1960,REGULAR_WEEK_SCHEDULE[[Thursday]:[Period]],3,TRUE))),
IF(WEEKDAY(Attendance!$J1960) = 6,
       IF(COUNTIF(FINALS_WEEK_FRIDAY_DATE[],Attendance!$J1960) &gt; 0, VLOOKUP(Attendance!$G1960,FINALS_WEEK_FRIDAY_PERIOD_SCHEDULE[],2,TRUE),
       VLOOKUP(Attendance!$G1960,REGULAR_WEEK_SCHEDULE[[Friday]:[Period]],2,TRUE))))))))))</f>
        <v/>
      </c>
      <c r="J1960" s="41" t="str">
        <f t="shared" ca="1" si="95"/>
        <v/>
      </c>
      <c r="K1960" s="41" t="str">
        <f>IF($A1960 &lt;&gt; "",VLOOKUP($A1960,'Student reference sheet'!$A$2:$V$2329, 7,FALSE), "")</f>
        <v/>
      </c>
      <c r="L1960" s="30" t="str">
        <f>IF($A1960 ="", "", VLOOKUP($A1960, 'Student reference sheet'!$A$2:$Z$2603,23,FALSE))</f>
        <v/>
      </c>
      <c r="M1960" s="30" t="str">
        <f>IF($A1960 ="", "", VLOOKUP($A1960, 'Student reference sheet'!$A$2:$Z$2603,24,FALSE))</f>
        <v/>
      </c>
      <c r="N1960" s="30" t="str">
        <f>IF($A1960 ="", "", VLOOKUP($A1960, 'Student reference sheet'!$A$2:$Z$2603,26,FALSE))</f>
        <v/>
      </c>
      <c r="O1960" s="30" t="str">
        <f>IF($A1960 ="", "", VLOOKUP($A1960, 'Student reference sheet'!$A$2:$Z$2603,25,FALSE))</f>
        <v/>
      </c>
      <c r="P1960" s="39" t="str">
        <f>IF($A1960 = "", "", IF(OR(VLOOKUP($A1960,'Student reference sheet'!$A$2:$V$2400,8,FALSE) = "R",  VLOOKUP($A1960,'Student reference sheet'!$A$2:$V$2400,8,FALSE) = "L"), "X", ""))</f>
        <v/>
      </c>
      <c r="Q1960" s="39" t="str">
        <f>IF($A1960 ="", "", VLOOKUP($A1960, 'Student reference sheet'!$A$2:$V$2603,22,FALSE))</f>
        <v/>
      </c>
      <c r="R1960" s="39" t="str">
        <f>IF($A1960 &lt;&gt; "",VLOOKUP($A1960,'Student reference sheet'!$A$2:$V$2329, 5,FALSE), "")</f>
        <v/>
      </c>
      <c r="S1960" s="39" t="str">
        <f>IF($A1960 &lt;&gt; "",VLOOKUP($A1960,'Student reference sheet'!$A$2:$V$2329, 6,FALSE), "")</f>
        <v/>
      </c>
      <c r="T1960" s="30" t="str">
        <f>IF($A1960 = "","",
IF(VLOOKUP($A1960,'Student reference sheet'!$A$2:$V$2329, 10,FALSE) = "Y", "Hispanic",
IF(VLOOKUP($A1960,'Student reference sheet'!$A$2:$V$2329,11,FALSE) &lt;&gt; "",
IF(VLOOKUP($A1960,'Student reference sheet'!$A$2:$V$2329,11,FALSE) = "UNK", "Unknown", VLOOKUP(VALUE(VLOOKUP($A1960,'Student reference sheet'!$A$2:$V$2329,11,FALSE)),'Ethnicity Reference'!$A$2:$B$22,2,FALSE)),
IF(VLOOKUP($A1960,'Student reference sheet'!$A$2:$V$2329,9,FALSE) &lt;&gt; "", VLOOKUP(VALUE(VLOOKUP($A1960,'Student reference sheet'!$A$2:$V$2329,9,FALSE)),'Ethnicity Reference'!$A$2:$B$22,2,FALSE),"Unknown"))))</f>
        <v/>
      </c>
      <c r="U1960" s="35"/>
    </row>
    <row r="1961" spans="1:21" ht="15.75">
      <c r="A1961" s="47"/>
      <c r="B1961" s="33"/>
      <c r="C1961" s="39" t="str">
        <f>IF($A1961 &lt;&gt; "",VLOOKUP($A1961,'Student reference sheet'!$A$2:$V$2329, 3,FALSE), "")</f>
        <v/>
      </c>
      <c r="D1961" s="39" t="str">
        <f>IF($A1961 &lt;&gt; "",VLOOKUP($A1961,'Student reference sheet'!$A$2:$V$2329, 2,FALSE), "")</f>
        <v/>
      </c>
      <c r="E1961" s="35"/>
      <c r="F1961" s="34"/>
      <c r="G1961" s="40" t="str">
        <f t="shared" ca="1" si="93"/>
        <v/>
      </c>
      <c r="H1961" s="40" t="str">
        <f t="shared" ca="1" si="94"/>
        <v/>
      </c>
      <c r="I1961" s="36" t="str">
        <f>IF($A1961 = "", "",
IF(COUNTIF(MINIMUM_DAY_DATES[], Attendance!J1961) &gt; 0, VLOOKUP(Attendance!$G1961,MINIMUM_DAY_PERIOD_SCHEDULE[], 2,TRUE),
IF(COUNTIF(RALLY_DATES[], Attendance!J1961) &gt; 0, VLOOKUP(Attendance!$G1961,RALLY_PERIOD_SCHEDULE[], 2,TRUE),
IF(WEEKDAY(Attendance!$J1961) = 2,
       IF(COUNTIF(FINALS_WEEK_MONDAY_DATE[],Attendance!$J1961) &gt; 0, VLOOKUP(Attendance!$G1961,FINALS_WEEK_MONDAY_PERIOD_SCHEDULE[],2,TRUE),
       VLOOKUP(Attendance!$G1961,REGULAR_WEEK_SCHEDULE[],6,TRUE)),
IF(WEEKDAY($J1961) = 3,
       IF(COUNTIF(FINALS_WEEK_TUESDAY_DATE[],Attendance!$J1961) &gt; 0, VLOOKUP(Attendance!$G1961,FINALS_WEEK_TUESDAY_PERIOD_SCHEDULE[],2,TRUE),
       VLOOKUP(Attendance!$G1961,REGULAR_WEEK_SCHEDULE[[Tuesday]:[Period]],5,TRUE)),
IF(WEEKDAY(Attendance!$J1961) = 4,
        IF(COUNTIF(BLOCK_WEDNESDAY_DATES[],Attendance!$J1961) &gt; 0, VLOOKUP(Attendance!$G1961,BLOCK_WEDNESDAY_PERIOD_SCHEDULE[],2,TRUE),
        IF(COUNTIF(FINALS_WEEK_WEDNESDAY_DATE[],Attendance!$J1961) &gt; 0, VLOOKUP(Attendance!$G1961,FINALS_WEEK_WEDNESDAY_PERIOD_SCHEDULE[],2,TRUE),
       VLOOKUP(Attendance!$G1961,REGULAR_WEEK_SCHEDULE[[Wednesday]:[Period]],4,TRUE))),
IF(WEEKDAY($J1961) = 5,
       IF(COUNTIF(BLOCK_THURSDAY_DATES[],Attendance!$J1961) &gt; 0, VLOOKUP(Attendance!$G1961,BLOCK_THURSDAY_PERIOD_SCHEDULE[],2,TRUE),
       IF(COUNTIF(FINALS_WEEK_THURSDAY_DATE[],Attendance!$J1961) &gt; 0, VLOOKUP(Attendance!$G1961,FINALS_WEEK_THURSDAY_PERIOD_SCHEDULE[],2,TRUE),
       VLOOKUP(Attendance!$G1961,REGULAR_WEEK_SCHEDULE[[Thursday]:[Period]],3,TRUE))),
IF(WEEKDAY(Attendance!$J1961) = 6,
       IF(COUNTIF(FINALS_WEEK_FRIDAY_DATE[],Attendance!$J1961) &gt; 0, VLOOKUP(Attendance!$G1961,FINALS_WEEK_FRIDAY_PERIOD_SCHEDULE[],2,TRUE),
       VLOOKUP(Attendance!$G1961,REGULAR_WEEK_SCHEDULE[[Friday]:[Period]],2,TRUE))))))))))</f>
        <v/>
      </c>
      <c r="J1961" s="41" t="str">
        <f t="shared" ca="1" si="95"/>
        <v/>
      </c>
      <c r="K1961" s="41" t="str">
        <f>IF($A1961 &lt;&gt; "",VLOOKUP($A1961,'Student reference sheet'!$A$2:$V$2329, 7,FALSE), "")</f>
        <v/>
      </c>
      <c r="L1961" s="30" t="str">
        <f>IF($A1961 ="", "", VLOOKUP($A1961, 'Student reference sheet'!$A$2:$Z$2603,23,FALSE))</f>
        <v/>
      </c>
      <c r="M1961" s="30" t="str">
        <f>IF($A1961 ="", "", VLOOKUP($A1961, 'Student reference sheet'!$A$2:$Z$2603,24,FALSE))</f>
        <v/>
      </c>
      <c r="N1961" s="30" t="str">
        <f>IF($A1961 ="", "", VLOOKUP($A1961, 'Student reference sheet'!$A$2:$Z$2603,26,FALSE))</f>
        <v/>
      </c>
      <c r="O1961" s="30" t="str">
        <f>IF($A1961 ="", "", VLOOKUP($A1961, 'Student reference sheet'!$A$2:$Z$2603,25,FALSE))</f>
        <v/>
      </c>
      <c r="P1961" s="39" t="str">
        <f>IF($A1961 = "", "", IF(OR(VLOOKUP($A1961,'Student reference sheet'!$A$2:$V$2400,8,FALSE) = "R",  VLOOKUP($A1961,'Student reference sheet'!$A$2:$V$2400,8,FALSE) = "L"), "X", ""))</f>
        <v/>
      </c>
      <c r="Q1961" s="39" t="str">
        <f>IF($A1961 ="", "", VLOOKUP($A1961, 'Student reference sheet'!$A$2:$V$2603,22,FALSE))</f>
        <v/>
      </c>
      <c r="R1961" s="39" t="str">
        <f>IF($A1961 &lt;&gt; "",VLOOKUP($A1961,'Student reference sheet'!$A$2:$V$2329, 5,FALSE), "")</f>
        <v/>
      </c>
      <c r="S1961" s="39" t="str">
        <f>IF($A1961 &lt;&gt; "",VLOOKUP($A1961,'Student reference sheet'!$A$2:$V$2329, 6,FALSE), "")</f>
        <v/>
      </c>
      <c r="T1961" s="30" t="str">
        <f>IF($A1961 = "","",
IF(VLOOKUP($A1961,'Student reference sheet'!$A$2:$V$2329, 10,FALSE) = "Y", "Hispanic",
IF(VLOOKUP($A1961,'Student reference sheet'!$A$2:$V$2329,11,FALSE) &lt;&gt; "",
IF(VLOOKUP($A1961,'Student reference sheet'!$A$2:$V$2329,11,FALSE) = "UNK", "Unknown", VLOOKUP(VALUE(VLOOKUP($A1961,'Student reference sheet'!$A$2:$V$2329,11,FALSE)),'Ethnicity Reference'!$A$2:$B$22,2,FALSE)),
IF(VLOOKUP($A1961,'Student reference sheet'!$A$2:$V$2329,9,FALSE) &lt;&gt; "", VLOOKUP(VALUE(VLOOKUP($A1961,'Student reference sheet'!$A$2:$V$2329,9,FALSE)),'Ethnicity Reference'!$A$2:$B$22,2,FALSE),"Unknown"))))</f>
        <v/>
      </c>
      <c r="U1961" s="35"/>
    </row>
    <row r="1962" spans="1:21" ht="15.75">
      <c r="A1962" s="47"/>
      <c r="B1962" s="33"/>
      <c r="C1962" s="39" t="str">
        <f>IF($A1962 &lt;&gt; "",VLOOKUP($A1962,'Student reference sheet'!$A$2:$V$2329, 3,FALSE), "")</f>
        <v/>
      </c>
      <c r="D1962" s="39" t="str">
        <f>IF($A1962 &lt;&gt; "",VLOOKUP($A1962,'Student reference sheet'!$A$2:$V$2329, 2,FALSE), "")</f>
        <v/>
      </c>
      <c r="E1962" s="35"/>
      <c r="F1962" s="34"/>
      <c r="G1962" s="40" t="str">
        <f t="shared" ca="1" si="93"/>
        <v/>
      </c>
      <c r="H1962" s="40" t="str">
        <f t="shared" ca="1" si="94"/>
        <v/>
      </c>
      <c r="I1962" s="36" t="str">
        <f>IF($A1962 = "", "",
IF(COUNTIF(MINIMUM_DAY_DATES[], Attendance!J1962) &gt; 0, VLOOKUP(Attendance!$G1962,MINIMUM_DAY_PERIOD_SCHEDULE[], 2,TRUE),
IF(COUNTIF(RALLY_DATES[], Attendance!J1962) &gt; 0, VLOOKUP(Attendance!$G1962,RALLY_PERIOD_SCHEDULE[], 2,TRUE),
IF(WEEKDAY(Attendance!$J1962) = 2,
       IF(COUNTIF(FINALS_WEEK_MONDAY_DATE[],Attendance!$J1962) &gt; 0, VLOOKUP(Attendance!$G1962,FINALS_WEEK_MONDAY_PERIOD_SCHEDULE[],2,TRUE),
       VLOOKUP(Attendance!$G1962,REGULAR_WEEK_SCHEDULE[],6,TRUE)),
IF(WEEKDAY($J1962) = 3,
       IF(COUNTIF(FINALS_WEEK_TUESDAY_DATE[],Attendance!$J1962) &gt; 0, VLOOKUP(Attendance!$G1962,FINALS_WEEK_TUESDAY_PERIOD_SCHEDULE[],2,TRUE),
       VLOOKUP(Attendance!$G1962,REGULAR_WEEK_SCHEDULE[[Tuesday]:[Period]],5,TRUE)),
IF(WEEKDAY(Attendance!$J1962) = 4,
        IF(COUNTIF(BLOCK_WEDNESDAY_DATES[],Attendance!$J1962) &gt; 0, VLOOKUP(Attendance!$G1962,BLOCK_WEDNESDAY_PERIOD_SCHEDULE[],2,TRUE),
        IF(COUNTIF(FINALS_WEEK_WEDNESDAY_DATE[],Attendance!$J1962) &gt; 0, VLOOKUP(Attendance!$G1962,FINALS_WEEK_WEDNESDAY_PERIOD_SCHEDULE[],2,TRUE),
       VLOOKUP(Attendance!$G1962,REGULAR_WEEK_SCHEDULE[[Wednesday]:[Period]],4,TRUE))),
IF(WEEKDAY($J1962) = 5,
       IF(COUNTIF(BLOCK_THURSDAY_DATES[],Attendance!$J1962) &gt; 0, VLOOKUP(Attendance!$G1962,BLOCK_THURSDAY_PERIOD_SCHEDULE[],2,TRUE),
       IF(COUNTIF(FINALS_WEEK_THURSDAY_DATE[],Attendance!$J1962) &gt; 0, VLOOKUP(Attendance!$G1962,FINALS_WEEK_THURSDAY_PERIOD_SCHEDULE[],2,TRUE),
       VLOOKUP(Attendance!$G1962,REGULAR_WEEK_SCHEDULE[[Thursday]:[Period]],3,TRUE))),
IF(WEEKDAY(Attendance!$J1962) = 6,
       IF(COUNTIF(FINALS_WEEK_FRIDAY_DATE[],Attendance!$J1962) &gt; 0, VLOOKUP(Attendance!$G1962,FINALS_WEEK_FRIDAY_PERIOD_SCHEDULE[],2,TRUE),
       VLOOKUP(Attendance!$G1962,REGULAR_WEEK_SCHEDULE[[Friday]:[Period]],2,TRUE))))))))))</f>
        <v/>
      </c>
      <c r="J1962" s="41" t="str">
        <f t="shared" ca="1" si="95"/>
        <v/>
      </c>
      <c r="K1962" s="41" t="str">
        <f>IF($A1962 &lt;&gt; "",VLOOKUP($A1962,'Student reference sheet'!$A$2:$V$2329, 7,FALSE), "")</f>
        <v/>
      </c>
      <c r="L1962" s="30" t="str">
        <f>IF($A1962 ="", "", VLOOKUP($A1962, 'Student reference sheet'!$A$2:$Z$2603,23,FALSE))</f>
        <v/>
      </c>
      <c r="M1962" s="30" t="str">
        <f>IF($A1962 ="", "", VLOOKUP($A1962, 'Student reference sheet'!$A$2:$Z$2603,24,FALSE))</f>
        <v/>
      </c>
      <c r="N1962" s="30" t="str">
        <f>IF($A1962 ="", "", VLOOKUP($A1962, 'Student reference sheet'!$A$2:$Z$2603,26,FALSE))</f>
        <v/>
      </c>
      <c r="O1962" s="30" t="str">
        <f>IF($A1962 ="", "", VLOOKUP($A1962, 'Student reference sheet'!$A$2:$Z$2603,25,FALSE))</f>
        <v/>
      </c>
      <c r="P1962" s="39" t="str">
        <f>IF($A1962 = "", "", IF(OR(VLOOKUP($A1962,'Student reference sheet'!$A$2:$V$2400,8,FALSE) = "R",  VLOOKUP($A1962,'Student reference sheet'!$A$2:$V$2400,8,FALSE) = "L"), "X", ""))</f>
        <v/>
      </c>
      <c r="Q1962" s="39" t="str">
        <f>IF($A1962 ="", "", VLOOKUP($A1962, 'Student reference sheet'!$A$2:$V$2603,22,FALSE))</f>
        <v/>
      </c>
      <c r="R1962" s="39" t="str">
        <f>IF($A1962 &lt;&gt; "",VLOOKUP($A1962,'Student reference sheet'!$A$2:$V$2329, 5,FALSE), "")</f>
        <v/>
      </c>
      <c r="S1962" s="39" t="str">
        <f>IF($A1962 &lt;&gt; "",VLOOKUP($A1962,'Student reference sheet'!$A$2:$V$2329, 6,FALSE), "")</f>
        <v/>
      </c>
      <c r="T1962" s="30" t="str">
        <f>IF($A1962 = "","",
IF(VLOOKUP($A1962,'Student reference sheet'!$A$2:$V$2329, 10,FALSE) = "Y", "Hispanic",
IF(VLOOKUP($A1962,'Student reference sheet'!$A$2:$V$2329,11,FALSE) &lt;&gt; "",
IF(VLOOKUP($A1962,'Student reference sheet'!$A$2:$V$2329,11,FALSE) = "UNK", "Unknown", VLOOKUP(VALUE(VLOOKUP($A1962,'Student reference sheet'!$A$2:$V$2329,11,FALSE)),'Ethnicity Reference'!$A$2:$B$22,2,FALSE)),
IF(VLOOKUP($A1962,'Student reference sheet'!$A$2:$V$2329,9,FALSE) &lt;&gt; "", VLOOKUP(VALUE(VLOOKUP($A1962,'Student reference sheet'!$A$2:$V$2329,9,FALSE)),'Ethnicity Reference'!$A$2:$B$22,2,FALSE),"Unknown"))))</f>
        <v/>
      </c>
      <c r="U1962" s="35"/>
    </row>
    <row r="1963" spans="1:21" ht="15.75">
      <c r="A1963" s="47"/>
      <c r="B1963" s="33"/>
      <c r="C1963" s="39" t="str">
        <f>IF($A1963 &lt;&gt; "",VLOOKUP($A1963,'Student reference sheet'!$A$2:$V$2329, 3,FALSE), "")</f>
        <v/>
      </c>
      <c r="D1963" s="39" t="str">
        <f>IF($A1963 &lt;&gt; "",VLOOKUP($A1963,'Student reference sheet'!$A$2:$V$2329, 2,FALSE), "")</f>
        <v/>
      </c>
      <c r="E1963" s="35"/>
      <c r="F1963" s="34"/>
      <c r="G1963" s="40" t="str">
        <f t="shared" ca="1" si="93"/>
        <v/>
      </c>
      <c r="H1963" s="40" t="str">
        <f t="shared" ca="1" si="94"/>
        <v/>
      </c>
      <c r="I1963" s="36" t="str">
        <f>IF($A1963 = "", "",
IF(COUNTIF(MINIMUM_DAY_DATES[], Attendance!J1963) &gt; 0, VLOOKUP(Attendance!$G1963,MINIMUM_DAY_PERIOD_SCHEDULE[], 2,TRUE),
IF(COUNTIF(RALLY_DATES[], Attendance!J1963) &gt; 0, VLOOKUP(Attendance!$G1963,RALLY_PERIOD_SCHEDULE[], 2,TRUE),
IF(WEEKDAY(Attendance!$J1963) = 2,
       IF(COUNTIF(FINALS_WEEK_MONDAY_DATE[],Attendance!$J1963) &gt; 0, VLOOKUP(Attendance!$G1963,FINALS_WEEK_MONDAY_PERIOD_SCHEDULE[],2,TRUE),
       VLOOKUP(Attendance!$G1963,REGULAR_WEEK_SCHEDULE[],6,TRUE)),
IF(WEEKDAY($J1963) = 3,
       IF(COUNTIF(FINALS_WEEK_TUESDAY_DATE[],Attendance!$J1963) &gt; 0, VLOOKUP(Attendance!$G1963,FINALS_WEEK_TUESDAY_PERIOD_SCHEDULE[],2,TRUE),
       VLOOKUP(Attendance!$G1963,REGULAR_WEEK_SCHEDULE[[Tuesday]:[Period]],5,TRUE)),
IF(WEEKDAY(Attendance!$J1963) = 4,
        IF(COUNTIF(BLOCK_WEDNESDAY_DATES[],Attendance!$J1963) &gt; 0, VLOOKUP(Attendance!$G1963,BLOCK_WEDNESDAY_PERIOD_SCHEDULE[],2,TRUE),
        IF(COUNTIF(FINALS_WEEK_WEDNESDAY_DATE[],Attendance!$J1963) &gt; 0, VLOOKUP(Attendance!$G1963,FINALS_WEEK_WEDNESDAY_PERIOD_SCHEDULE[],2,TRUE),
       VLOOKUP(Attendance!$G1963,REGULAR_WEEK_SCHEDULE[[Wednesday]:[Period]],4,TRUE))),
IF(WEEKDAY($J1963) = 5,
       IF(COUNTIF(BLOCK_THURSDAY_DATES[],Attendance!$J1963) &gt; 0, VLOOKUP(Attendance!$G1963,BLOCK_THURSDAY_PERIOD_SCHEDULE[],2,TRUE),
       IF(COUNTIF(FINALS_WEEK_THURSDAY_DATE[],Attendance!$J1963) &gt; 0, VLOOKUP(Attendance!$G1963,FINALS_WEEK_THURSDAY_PERIOD_SCHEDULE[],2,TRUE),
       VLOOKUP(Attendance!$G1963,REGULAR_WEEK_SCHEDULE[[Thursday]:[Period]],3,TRUE))),
IF(WEEKDAY(Attendance!$J1963) = 6,
       IF(COUNTIF(FINALS_WEEK_FRIDAY_DATE[],Attendance!$J1963) &gt; 0, VLOOKUP(Attendance!$G1963,FINALS_WEEK_FRIDAY_PERIOD_SCHEDULE[],2,TRUE),
       VLOOKUP(Attendance!$G1963,REGULAR_WEEK_SCHEDULE[[Friday]:[Period]],2,TRUE))))))))))</f>
        <v/>
      </c>
      <c r="J1963" s="41" t="str">
        <f t="shared" ca="1" si="95"/>
        <v/>
      </c>
      <c r="K1963" s="41" t="str">
        <f>IF($A1963 &lt;&gt; "",VLOOKUP($A1963,'Student reference sheet'!$A$2:$V$2329, 7,FALSE), "")</f>
        <v/>
      </c>
      <c r="L1963" s="30" t="str">
        <f>IF($A1963 ="", "", VLOOKUP($A1963, 'Student reference sheet'!$A$2:$Z$2603,23,FALSE))</f>
        <v/>
      </c>
      <c r="M1963" s="30" t="str">
        <f>IF($A1963 ="", "", VLOOKUP($A1963, 'Student reference sheet'!$A$2:$Z$2603,24,FALSE))</f>
        <v/>
      </c>
      <c r="N1963" s="30" t="str">
        <f>IF($A1963 ="", "", VLOOKUP($A1963, 'Student reference sheet'!$A$2:$Z$2603,26,FALSE))</f>
        <v/>
      </c>
      <c r="O1963" s="30" t="str">
        <f>IF($A1963 ="", "", VLOOKUP($A1963, 'Student reference sheet'!$A$2:$Z$2603,25,FALSE))</f>
        <v/>
      </c>
      <c r="P1963" s="39" t="str">
        <f>IF($A1963 = "", "", IF(OR(VLOOKUP($A1963,'Student reference sheet'!$A$2:$V$2400,8,FALSE) = "R",  VLOOKUP($A1963,'Student reference sheet'!$A$2:$V$2400,8,FALSE) = "L"), "X", ""))</f>
        <v/>
      </c>
      <c r="Q1963" s="39" t="str">
        <f>IF($A1963 ="", "", VLOOKUP($A1963, 'Student reference sheet'!$A$2:$V$2603,22,FALSE))</f>
        <v/>
      </c>
      <c r="R1963" s="39" t="str">
        <f>IF($A1963 &lt;&gt; "",VLOOKUP($A1963,'Student reference sheet'!$A$2:$V$2329, 5,FALSE), "")</f>
        <v/>
      </c>
      <c r="S1963" s="39" t="str">
        <f>IF($A1963 &lt;&gt; "",VLOOKUP($A1963,'Student reference sheet'!$A$2:$V$2329, 6,FALSE), "")</f>
        <v/>
      </c>
      <c r="T1963" s="30" t="str">
        <f>IF($A1963 = "","",
IF(VLOOKUP($A1963,'Student reference sheet'!$A$2:$V$2329, 10,FALSE) = "Y", "Hispanic",
IF(VLOOKUP($A1963,'Student reference sheet'!$A$2:$V$2329,11,FALSE) &lt;&gt; "",
IF(VLOOKUP($A1963,'Student reference sheet'!$A$2:$V$2329,11,FALSE) = "UNK", "Unknown", VLOOKUP(VALUE(VLOOKUP($A1963,'Student reference sheet'!$A$2:$V$2329,11,FALSE)),'Ethnicity Reference'!$A$2:$B$22,2,FALSE)),
IF(VLOOKUP($A1963,'Student reference sheet'!$A$2:$V$2329,9,FALSE) &lt;&gt; "", VLOOKUP(VALUE(VLOOKUP($A1963,'Student reference sheet'!$A$2:$V$2329,9,FALSE)),'Ethnicity Reference'!$A$2:$B$22,2,FALSE),"Unknown"))))</f>
        <v/>
      </c>
      <c r="U1963" s="35"/>
    </row>
    <row r="1964" spans="1:21" ht="15.75">
      <c r="A1964" s="47"/>
      <c r="B1964" s="33"/>
      <c r="C1964" s="39" t="str">
        <f>IF($A1964 &lt;&gt; "",VLOOKUP($A1964,'Student reference sheet'!$A$2:$V$2329, 3,FALSE), "")</f>
        <v/>
      </c>
      <c r="D1964" s="39" t="str">
        <f>IF($A1964 &lt;&gt; "",VLOOKUP($A1964,'Student reference sheet'!$A$2:$V$2329, 2,FALSE), "")</f>
        <v/>
      </c>
      <c r="E1964" s="35"/>
      <c r="F1964" s="34"/>
      <c r="G1964" s="40" t="str">
        <f t="shared" ca="1" si="93"/>
        <v/>
      </c>
      <c r="H1964" s="40" t="str">
        <f t="shared" ca="1" si="94"/>
        <v/>
      </c>
      <c r="I1964" s="36" t="str">
        <f>IF($A1964 = "", "",
IF(COUNTIF(MINIMUM_DAY_DATES[], Attendance!J1964) &gt; 0, VLOOKUP(Attendance!$G1964,MINIMUM_DAY_PERIOD_SCHEDULE[], 2,TRUE),
IF(COUNTIF(RALLY_DATES[], Attendance!J1964) &gt; 0, VLOOKUP(Attendance!$G1964,RALLY_PERIOD_SCHEDULE[], 2,TRUE),
IF(WEEKDAY(Attendance!$J1964) = 2,
       IF(COUNTIF(FINALS_WEEK_MONDAY_DATE[],Attendance!$J1964) &gt; 0, VLOOKUP(Attendance!$G1964,FINALS_WEEK_MONDAY_PERIOD_SCHEDULE[],2,TRUE),
       VLOOKUP(Attendance!$G1964,REGULAR_WEEK_SCHEDULE[],6,TRUE)),
IF(WEEKDAY($J1964) = 3,
       IF(COUNTIF(FINALS_WEEK_TUESDAY_DATE[],Attendance!$J1964) &gt; 0, VLOOKUP(Attendance!$G1964,FINALS_WEEK_TUESDAY_PERIOD_SCHEDULE[],2,TRUE),
       VLOOKUP(Attendance!$G1964,REGULAR_WEEK_SCHEDULE[[Tuesday]:[Period]],5,TRUE)),
IF(WEEKDAY(Attendance!$J1964) = 4,
        IF(COUNTIF(BLOCK_WEDNESDAY_DATES[],Attendance!$J1964) &gt; 0, VLOOKUP(Attendance!$G1964,BLOCK_WEDNESDAY_PERIOD_SCHEDULE[],2,TRUE),
        IF(COUNTIF(FINALS_WEEK_WEDNESDAY_DATE[],Attendance!$J1964) &gt; 0, VLOOKUP(Attendance!$G1964,FINALS_WEEK_WEDNESDAY_PERIOD_SCHEDULE[],2,TRUE),
       VLOOKUP(Attendance!$G1964,REGULAR_WEEK_SCHEDULE[[Wednesday]:[Period]],4,TRUE))),
IF(WEEKDAY($J1964) = 5,
       IF(COUNTIF(BLOCK_THURSDAY_DATES[],Attendance!$J1964) &gt; 0, VLOOKUP(Attendance!$G1964,BLOCK_THURSDAY_PERIOD_SCHEDULE[],2,TRUE),
       IF(COUNTIF(FINALS_WEEK_THURSDAY_DATE[],Attendance!$J1964) &gt; 0, VLOOKUP(Attendance!$G1964,FINALS_WEEK_THURSDAY_PERIOD_SCHEDULE[],2,TRUE),
       VLOOKUP(Attendance!$G1964,REGULAR_WEEK_SCHEDULE[[Thursday]:[Period]],3,TRUE))),
IF(WEEKDAY(Attendance!$J1964) = 6,
       IF(COUNTIF(FINALS_WEEK_FRIDAY_DATE[],Attendance!$J1964) &gt; 0, VLOOKUP(Attendance!$G1964,FINALS_WEEK_FRIDAY_PERIOD_SCHEDULE[],2,TRUE),
       VLOOKUP(Attendance!$G1964,REGULAR_WEEK_SCHEDULE[[Friday]:[Period]],2,TRUE))))))))))</f>
        <v/>
      </c>
      <c r="J1964" s="41" t="str">
        <f t="shared" ca="1" si="95"/>
        <v/>
      </c>
      <c r="K1964" s="41" t="str">
        <f>IF($A1964 &lt;&gt; "",VLOOKUP($A1964,'Student reference sheet'!$A$2:$V$2329, 7,FALSE), "")</f>
        <v/>
      </c>
      <c r="L1964" s="30" t="str">
        <f>IF($A1964 ="", "", VLOOKUP($A1964, 'Student reference sheet'!$A$2:$Z$2603,23,FALSE))</f>
        <v/>
      </c>
      <c r="M1964" s="30" t="str">
        <f>IF($A1964 ="", "", VLOOKUP($A1964, 'Student reference sheet'!$A$2:$Z$2603,24,FALSE))</f>
        <v/>
      </c>
      <c r="N1964" s="30" t="str">
        <f>IF($A1964 ="", "", VLOOKUP($A1964, 'Student reference sheet'!$A$2:$Z$2603,26,FALSE))</f>
        <v/>
      </c>
      <c r="O1964" s="30" t="str">
        <f>IF($A1964 ="", "", VLOOKUP($A1964, 'Student reference sheet'!$A$2:$Z$2603,25,FALSE))</f>
        <v/>
      </c>
      <c r="P1964" s="39" t="str">
        <f>IF($A1964 = "", "", IF(OR(VLOOKUP($A1964,'Student reference sheet'!$A$2:$V$2400,8,FALSE) = "R",  VLOOKUP($A1964,'Student reference sheet'!$A$2:$V$2400,8,FALSE) = "L"), "X", ""))</f>
        <v/>
      </c>
      <c r="Q1964" s="39" t="str">
        <f>IF($A1964 ="", "", VLOOKUP($A1964, 'Student reference sheet'!$A$2:$V$2603,22,FALSE))</f>
        <v/>
      </c>
      <c r="R1964" s="39" t="str">
        <f>IF($A1964 &lt;&gt; "",VLOOKUP($A1964,'Student reference sheet'!$A$2:$V$2329, 5,FALSE), "")</f>
        <v/>
      </c>
      <c r="S1964" s="39" t="str">
        <f>IF($A1964 &lt;&gt; "",VLOOKUP($A1964,'Student reference sheet'!$A$2:$V$2329, 6,FALSE), "")</f>
        <v/>
      </c>
      <c r="T1964" s="30" t="str">
        <f>IF($A1964 = "","",
IF(VLOOKUP($A1964,'Student reference sheet'!$A$2:$V$2329, 10,FALSE) = "Y", "Hispanic",
IF(VLOOKUP($A1964,'Student reference sheet'!$A$2:$V$2329,11,FALSE) &lt;&gt; "",
IF(VLOOKUP($A1964,'Student reference sheet'!$A$2:$V$2329,11,FALSE) = "UNK", "Unknown", VLOOKUP(VALUE(VLOOKUP($A1964,'Student reference sheet'!$A$2:$V$2329,11,FALSE)),'Ethnicity Reference'!$A$2:$B$22,2,FALSE)),
IF(VLOOKUP($A1964,'Student reference sheet'!$A$2:$V$2329,9,FALSE) &lt;&gt; "", VLOOKUP(VALUE(VLOOKUP($A1964,'Student reference sheet'!$A$2:$V$2329,9,FALSE)),'Ethnicity Reference'!$A$2:$B$22,2,FALSE),"Unknown"))))</f>
        <v/>
      </c>
      <c r="U1964" s="35"/>
    </row>
    <row r="1965" spans="1:21" ht="15.75">
      <c r="A1965" s="47"/>
      <c r="B1965" s="33"/>
      <c r="C1965" s="39" t="str">
        <f>IF($A1965 &lt;&gt; "",VLOOKUP($A1965,'Student reference sheet'!$A$2:$V$2329, 3,FALSE), "")</f>
        <v/>
      </c>
      <c r="D1965" s="39" t="str">
        <f>IF($A1965 &lt;&gt; "",VLOOKUP($A1965,'Student reference sheet'!$A$2:$V$2329, 2,FALSE), "")</f>
        <v/>
      </c>
      <c r="E1965" s="35"/>
      <c r="F1965" s="34"/>
      <c r="G1965" s="40" t="str">
        <f t="shared" ca="1" si="93"/>
        <v/>
      </c>
      <c r="H1965" s="40" t="str">
        <f t="shared" ca="1" si="94"/>
        <v/>
      </c>
      <c r="I1965" s="36" t="str">
        <f>IF($A1965 = "", "",
IF(COUNTIF(MINIMUM_DAY_DATES[], Attendance!J1965) &gt; 0, VLOOKUP(Attendance!$G1965,MINIMUM_DAY_PERIOD_SCHEDULE[], 2,TRUE),
IF(COUNTIF(RALLY_DATES[], Attendance!J1965) &gt; 0, VLOOKUP(Attendance!$G1965,RALLY_PERIOD_SCHEDULE[], 2,TRUE),
IF(WEEKDAY(Attendance!$J1965) = 2,
       IF(COUNTIF(FINALS_WEEK_MONDAY_DATE[],Attendance!$J1965) &gt; 0, VLOOKUP(Attendance!$G1965,FINALS_WEEK_MONDAY_PERIOD_SCHEDULE[],2,TRUE),
       VLOOKUP(Attendance!$G1965,REGULAR_WEEK_SCHEDULE[],6,TRUE)),
IF(WEEKDAY($J1965) = 3,
       IF(COUNTIF(FINALS_WEEK_TUESDAY_DATE[],Attendance!$J1965) &gt; 0, VLOOKUP(Attendance!$G1965,FINALS_WEEK_TUESDAY_PERIOD_SCHEDULE[],2,TRUE),
       VLOOKUP(Attendance!$G1965,REGULAR_WEEK_SCHEDULE[[Tuesday]:[Period]],5,TRUE)),
IF(WEEKDAY(Attendance!$J1965) = 4,
        IF(COUNTIF(BLOCK_WEDNESDAY_DATES[],Attendance!$J1965) &gt; 0, VLOOKUP(Attendance!$G1965,BLOCK_WEDNESDAY_PERIOD_SCHEDULE[],2,TRUE),
        IF(COUNTIF(FINALS_WEEK_WEDNESDAY_DATE[],Attendance!$J1965) &gt; 0, VLOOKUP(Attendance!$G1965,FINALS_WEEK_WEDNESDAY_PERIOD_SCHEDULE[],2,TRUE),
       VLOOKUP(Attendance!$G1965,REGULAR_WEEK_SCHEDULE[[Wednesday]:[Period]],4,TRUE))),
IF(WEEKDAY($J1965) = 5,
       IF(COUNTIF(BLOCK_THURSDAY_DATES[],Attendance!$J1965) &gt; 0, VLOOKUP(Attendance!$G1965,BLOCK_THURSDAY_PERIOD_SCHEDULE[],2,TRUE),
       IF(COUNTIF(FINALS_WEEK_THURSDAY_DATE[],Attendance!$J1965) &gt; 0, VLOOKUP(Attendance!$G1965,FINALS_WEEK_THURSDAY_PERIOD_SCHEDULE[],2,TRUE),
       VLOOKUP(Attendance!$G1965,REGULAR_WEEK_SCHEDULE[[Thursday]:[Period]],3,TRUE))),
IF(WEEKDAY(Attendance!$J1965) = 6,
       IF(COUNTIF(FINALS_WEEK_FRIDAY_DATE[],Attendance!$J1965) &gt; 0, VLOOKUP(Attendance!$G1965,FINALS_WEEK_FRIDAY_PERIOD_SCHEDULE[],2,TRUE),
       VLOOKUP(Attendance!$G1965,REGULAR_WEEK_SCHEDULE[[Friday]:[Period]],2,TRUE))))))))))</f>
        <v/>
      </c>
      <c r="J1965" s="41" t="str">
        <f t="shared" ca="1" si="95"/>
        <v/>
      </c>
      <c r="K1965" s="41" t="str">
        <f>IF($A1965 &lt;&gt; "",VLOOKUP($A1965,'Student reference sheet'!$A$2:$V$2329, 7,FALSE), "")</f>
        <v/>
      </c>
      <c r="L1965" s="30" t="str">
        <f>IF($A1965 ="", "", VLOOKUP($A1965, 'Student reference sheet'!$A$2:$Z$2603,23,FALSE))</f>
        <v/>
      </c>
      <c r="M1965" s="30" t="str">
        <f>IF($A1965 ="", "", VLOOKUP($A1965, 'Student reference sheet'!$A$2:$Z$2603,24,FALSE))</f>
        <v/>
      </c>
      <c r="N1965" s="30" t="str">
        <f>IF($A1965 ="", "", VLOOKUP($A1965, 'Student reference sheet'!$A$2:$Z$2603,26,FALSE))</f>
        <v/>
      </c>
      <c r="O1965" s="30" t="str">
        <f>IF($A1965 ="", "", VLOOKUP($A1965, 'Student reference sheet'!$A$2:$Z$2603,25,FALSE))</f>
        <v/>
      </c>
      <c r="P1965" s="39" t="str">
        <f>IF($A1965 = "", "", IF(OR(VLOOKUP($A1965,'Student reference sheet'!$A$2:$V$2400,8,FALSE) = "R",  VLOOKUP($A1965,'Student reference sheet'!$A$2:$V$2400,8,FALSE) = "L"), "X", ""))</f>
        <v/>
      </c>
      <c r="Q1965" s="39" t="str">
        <f>IF($A1965 ="", "", VLOOKUP($A1965, 'Student reference sheet'!$A$2:$V$2603,22,FALSE))</f>
        <v/>
      </c>
      <c r="R1965" s="39" t="str">
        <f>IF($A1965 &lt;&gt; "",VLOOKUP($A1965,'Student reference sheet'!$A$2:$V$2329, 5,FALSE), "")</f>
        <v/>
      </c>
      <c r="S1965" s="39" t="str">
        <f>IF($A1965 &lt;&gt; "",VLOOKUP($A1965,'Student reference sheet'!$A$2:$V$2329, 6,FALSE), "")</f>
        <v/>
      </c>
      <c r="T1965" s="30" t="str">
        <f>IF($A1965 = "","",
IF(VLOOKUP($A1965,'Student reference sheet'!$A$2:$V$2329, 10,FALSE) = "Y", "Hispanic",
IF(VLOOKUP($A1965,'Student reference sheet'!$A$2:$V$2329,11,FALSE) &lt;&gt; "",
IF(VLOOKUP($A1965,'Student reference sheet'!$A$2:$V$2329,11,FALSE) = "UNK", "Unknown", VLOOKUP(VALUE(VLOOKUP($A1965,'Student reference sheet'!$A$2:$V$2329,11,FALSE)),'Ethnicity Reference'!$A$2:$B$22,2,FALSE)),
IF(VLOOKUP($A1965,'Student reference sheet'!$A$2:$V$2329,9,FALSE) &lt;&gt; "", VLOOKUP(VALUE(VLOOKUP($A1965,'Student reference sheet'!$A$2:$V$2329,9,FALSE)),'Ethnicity Reference'!$A$2:$B$22,2,FALSE),"Unknown"))))</f>
        <v/>
      </c>
      <c r="U1965" s="35"/>
    </row>
    <row r="1966" spans="1:21" ht="15.75">
      <c r="A1966" s="47"/>
      <c r="B1966" s="33"/>
      <c r="C1966" s="39" t="str">
        <f>IF($A1966 &lt;&gt; "",VLOOKUP($A1966,'Student reference sheet'!$A$2:$V$2329, 3,FALSE), "")</f>
        <v/>
      </c>
      <c r="D1966" s="39" t="str">
        <f>IF($A1966 &lt;&gt; "",VLOOKUP($A1966,'Student reference sheet'!$A$2:$V$2329, 2,FALSE), "")</f>
        <v/>
      </c>
      <c r="E1966" s="35"/>
      <c r="F1966" s="34"/>
      <c r="G1966" s="40" t="str">
        <f t="shared" ca="1" si="93"/>
        <v/>
      </c>
      <c r="H1966" s="40" t="str">
        <f t="shared" ca="1" si="94"/>
        <v/>
      </c>
      <c r="I1966" s="36" t="str">
        <f>IF($A1966 = "", "",
IF(COUNTIF(MINIMUM_DAY_DATES[], Attendance!J1966) &gt; 0, VLOOKUP(Attendance!$G1966,MINIMUM_DAY_PERIOD_SCHEDULE[], 2,TRUE),
IF(COUNTIF(RALLY_DATES[], Attendance!J1966) &gt; 0, VLOOKUP(Attendance!$G1966,RALLY_PERIOD_SCHEDULE[], 2,TRUE),
IF(WEEKDAY(Attendance!$J1966) = 2,
       IF(COUNTIF(FINALS_WEEK_MONDAY_DATE[],Attendance!$J1966) &gt; 0, VLOOKUP(Attendance!$G1966,FINALS_WEEK_MONDAY_PERIOD_SCHEDULE[],2,TRUE),
       VLOOKUP(Attendance!$G1966,REGULAR_WEEK_SCHEDULE[],6,TRUE)),
IF(WEEKDAY($J1966) = 3,
       IF(COUNTIF(FINALS_WEEK_TUESDAY_DATE[],Attendance!$J1966) &gt; 0, VLOOKUP(Attendance!$G1966,FINALS_WEEK_TUESDAY_PERIOD_SCHEDULE[],2,TRUE),
       VLOOKUP(Attendance!$G1966,REGULAR_WEEK_SCHEDULE[[Tuesday]:[Period]],5,TRUE)),
IF(WEEKDAY(Attendance!$J1966) = 4,
        IF(COUNTIF(BLOCK_WEDNESDAY_DATES[],Attendance!$J1966) &gt; 0, VLOOKUP(Attendance!$G1966,BLOCK_WEDNESDAY_PERIOD_SCHEDULE[],2,TRUE),
        IF(COUNTIF(FINALS_WEEK_WEDNESDAY_DATE[],Attendance!$J1966) &gt; 0, VLOOKUP(Attendance!$G1966,FINALS_WEEK_WEDNESDAY_PERIOD_SCHEDULE[],2,TRUE),
       VLOOKUP(Attendance!$G1966,REGULAR_WEEK_SCHEDULE[[Wednesday]:[Period]],4,TRUE))),
IF(WEEKDAY($J1966) = 5,
       IF(COUNTIF(BLOCK_THURSDAY_DATES[],Attendance!$J1966) &gt; 0, VLOOKUP(Attendance!$G1966,BLOCK_THURSDAY_PERIOD_SCHEDULE[],2,TRUE),
       IF(COUNTIF(FINALS_WEEK_THURSDAY_DATE[],Attendance!$J1966) &gt; 0, VLOOKUP(Attendance!$G1966,FINALS_WEEK_THURSDAY_PERIOD_SCHEDULE[],2,TRUE),
       VLOOKUP(Attendance!$G1966,REGULAR_WEEK_SCHEDULE[[Thursday]:[Period]],3,TRUE))),
IF(WEEKDAY(Attendance!$J1966) = 6,
       IF(COUNTIF(FINALS_WEEK_FRIDAY_DATE[],Attendance!$J1966) &gt; 0, VLOOKUP(Attendance!$G1966,FINALS_WEEK_FRIDAY_PERIOD_SCHEDULE[],2,TRUE),
       VLOOKUP(Attendance!$G1966,REGULAR_WEEK_SCHEDULE[[Friday]:[Period]],2,TRUE))))))))))</f>
        <v/>
      </c>
      <c r="J1966" s="41" t="str">
        <f t="shared" ca="1" si="95"/>
        <v/>
      </c>
      <c r="K1966" s="41" t="str">
        <f>IF($A1966 &lt;&gt; "",VLOOKUP($A1966,'Student reference sheet'!$A$2:$V$2329, 7,FALSE), "")</f>
        <v/>
      </c>
      <c r="L1966" s="30" t="str">
        <f>IF($A1966 ="", "", VLOOKUP($A1966, 'Student reference sheet'!$A$2:$Z$2603,23,FALSE))</f>
        <v/>
      </c>
      <c r="M1966" s="30" t="str">
        <f>IF($A1966 ="", "", VLOOKUP($A1966, 'Student reference sheet'!$A$2:$Z$2603,24,FALSE))</f>
        <v/>
      </c>
      <c r="N1966" s="30" t="str">
        <f>IF($A1966 ="", "", VLOOKUP($A1966, 'Student reference sheet'!$A$2:$Z$2603,26,FALSE))</f>
        <v/>
      </c>
      <c r="O1966" s="30" t="str">
        <f>IF($A1966 ="", "", VLOOKUP($A1966, 'Student reference sheet'!$A$2:$Z$2603,25,FALSE))</f>
        <v/>
      </c>
      <c r="P1966" s="39" t="str">
        <f>IF($A1966 = "", "", IF(OR(VLOOKUP($A1966,'Student reference sheet'!$A$2:$V$2400,8,FALSE) = "R",  VLOOKUP($A1966,'Student reference sheet'!$A$2:$V$2400,8,FALSE) = "L"), "X", ""))</f>
        <v/>
      </c>
      <c r="Q1966" s="39" t="str">
        <f>IF($A1966 ="", "", VLOOKUP($A1966, 'Student reference sheet'!$A$2:$V$2603,22,FALSE))</f>
        <v/>
      </c>
      <c r="R1966" s="39" t="str">
        <f>IF($A1966 &lt;&gt; "",VLOOKUP($A1966,'Student reference sheet'!$A$2:$V$2329, 5,FALSE), "")</f>
        <v/>
      </c>
      <c r="S1966" s="39" t="str">
        <f>IF($A1966 &lt;&gt; "",VLOOKUP($A1966,'Student reference sheet'!$A$2:$V$2329, 6,FALSE), "")</f>
        <v/>
      </c>
      <c r="T1966" s="30" t="str">
        <f>IF($A1966 = "","",
IF(VLOOKUP($A1966,'Student reference sheet'!$A$2:$V$2329, 10,FALSE) = "Y", "Hispanic",
IF(VLOOKUP($A1966,'Student reference sheet'!$A$2:$V$2329,11,FALSE) &lt;&gt; "",
IF(VLOOKUP($A1966,'Student reference sheet'!$A$2:$V$2329,11,FALSE) = "UNK", "Unknown", VLOOKUP(VALUE(VLOOKUP($A1966,'Student reference sheet'!$A$2:$V$2329,11,FALSE)),'Ethnicity Reference'!$A$2:$B$22,2,FALSE)),
IF(VLOOKUP($A1966,'Student reference sheet'!$A$2:$V$2329,9,FALSE) &lt;&gt; "", VLOOKUP(VALUE(VLOOKUP($A1966,'Student reference sheet'!$A$2:$V$2329,9,FALSE)),'Ethnicity Reference'!$A$2:$B$22,2,FALSE),"Unknown"))))</f>
        <v/>
      </c>
      <c r="U1966" s="35"/>
    </row>
    <row r="1967" spans="1:21" ht="15.75">
      <c r="A1967" s="47"/>
      <c r="B1967" s="33"/>
      <c r="C1967" s="39" t="str">
        <f>IF($A1967 &lt;&gt; "",VLOOKUP($A1967,'Student reference sheet'!$A$2:$V$2329, 3,FALSE), "")</f>
        <v/>
      </c>
      <c r="D1967" s="39" t="str">
        <f>IF($A1967 &lt;&gt; "",VLOOKUP($A1967,'Student reference sheet'!$A$2:$V$2329, 2,FALSE), "")</f>
        <v/>
      </c>
      <c r="E1967" s="35"/>
      <c r="F1967" s="34"/>
      <c r="G1967" s="40" t="str">
        <f t="shared" ca="1" si="93"/>
        <v/>
      </c>
      <c r="H1967" s="40" t="str">
        <f t="shared" ca="1" si="94"/>
        <v/>
      </c>
      <c r="I1967" s="36" t="str">
        <f>IF($A1967 = "", "",
IF(COUNTIF(MINIMUM_DAY_DATES[], Attendance!J1967) &gt; 0, VLOOKUP(Attendance!$G1967,MINIMUM_DAY_PERIOD_SCHEDULE[], 2,TRUE),
IF(COUNTIF(RALLY_DATES[], Attendance!J1967) &gt; 0, VLOOKUP(Attendance!$G1967,RALLY_PERIOD_SCHEDULE[], 2,TRUE),
IF(WEEKDAY(Attendance!$J1967) = 2,
       IF(COUNTIF(FINALS_WEEK_MONDAY_DATE[],Attendance!$J1967) &gt; 0, VLOOKUP(Attendance!$G1967,FINALS_WEEK_MONDAY_PERIOD_SCHEDULE[],2,TRUE),
       VLOOKUP(Attendance!$G1967,REGULAR_WEEK_SCHEDULE[],6,TRUE)),
IF(WEEKDAY($J1967) = 3,
       IF(COUNTIF(FINALS_WEEK_TUESDAY_DATE[],Attendance!$J1967) &gt; 0, VLOOKUP(Attendance!$G1967,FINALS_WEEK_TUESDAY_PERIOD_SCHEDULE[],2,TRUE),
       VLOOKUP(Attendance!$G1967,REGULAR_WEEK_SCHEDULE[[Tuesday]:[Period]],5,TRUE)),
IF(WEEKDAY(Attendance!$J1967) = 4,
        IF(COUNTIF(BLOCK_WEDNESDAY_DATES[],Attendance!$J1967) &gt; 0, VLOOKUP(Attendance!$G1967,BLOCK_WEDNESDAY_PERIOD_SCHEDULE[],2,TRUE),
        IF(COUNTIF(FINALS_WEEK_WEDNESDAY_DATE[],Attendance!$J1967) &gt; 0, VLOOKUP(Attendance!$G1967,FINALS_WEEK_WEDNESDAY_PERIOD_SCHEDULE[],2,TRUE),
       VLOOKUP(Attendance!$G1967,REGULAR_WEEK_SCHEDULE[[Wednesday]:[Period]],4,TRUE))),
IF(WEEKDAY($J1967) = 5,
       IF(COUNTIF(BLOCK_THURSDAY_DATES[],Attendance!$J1967) &gt; 0, VLOOKUP(Attendance!$G1967,BLOCK_THURSDAY_PERIOD_SCHEDULE[],2,TRUE),
       IF(COUNTIF(FINALS_WEEK_THURSDAY_DATE[],Attendance!$J1967) &gt; 0, VLOOKUP(Attendance!$G1967,FINALS_WEEK_THURSDAY_PERIOD_SCHEDULE[],2,TRUE),
       VLOOKUP(Attendance!$G1967,REGULAR_WEEK_SCHEDULE[[Thursday]:[Period]],3,TRUE))),
IF(WEEKDAY(Attendance!$J1967) = 6,
       IF(COUNTIF(FINALS_WEEK_FRIDAY_DATE[],Attendance!$J1967) &gt; 0, VLOOKUP(Attendance!$G1967,FINALS_WEEK_FRIDAY_PERIOD_SCHEDULE[],2,TRUE),
       VLOOKUP(Attendance!$G1967,REGULAR_WEEK_SCHEDULE[[Friday]:[Period]],2,TRUE))))))))))</f>
        <v/>
      </c>
      <c r="J1967" s="41" t="str">
        <f t="shared" ca="1" si="95"/>
        <v/>
      </c>
      <c r="K1967" s="41" t="str">
        <f>IF($A1967 &lt;&gt; "",VLOOKUP($A1967,'Student reference sheet'!$A$2:$V$2329, 7,FALSE), "")</f>
        <v/>
      </c>
      <c r="L1967" s="30" t="str">
        <f>IF($A1967 ="", "", VLOOKUP($A1967, 'Student reference sheet'!$A$2:$Z$2603,23,FALSE))</f>
        <v/>
      </c>
      <c r="M1967" s="30" t="str">
        <f>IF($A1967 ="", "", VLOOKUP($A1967, 'Student reference sheet'!$A$2:$Z$2603,24,FALSE))</f>
        <v/>
      </c>
      <c r="N1967" s="30" t="str">
        <f>IF($A1967 ="", "", VLOOKUP($A1967, 'Student reference sheet'!$A$2:$Z$2603,26,FALSE))</f>
        <v/>
      </c>
      <c r="O1967" s="30" t="str">
        <f>IF($A1967 ="", "", VLOOKUP($A1967, 'Student reference sheet'!$A$2:$Z$2603,25,FALSE))</f>
        <v/>
      </c>
      <c r="P1967" s="39" t="str">
        <f>IF($A1967 = "", "", IF(OR(VLOOKUP($A1967,'Student reference sheet'!$A$2:$V$2400,8,FALSE) = "R",  VLOOKUP($A1967,'Student reference sheet'!$A$2:$V$2400,8,FALSE) = "L"), "X", ""))</f>
        <v/>
      </c>
      <c r="Q1967" s="39" t="str">
        <f>IF($A1967 ="", "", VLOOKUP($A1967, 'Student reference sheet'!$A$2:$V$2603,22,FALSE))</f>
        <v/>
      </c>
      <c r="R1967" s="39" t="str">
        <f>IF($A1967 &lt;&gt; "",VLOOKUP($A1967,'Student reference sheet'!$A$2:$V$2329, 5,FALSE), "")</f>
        <v/>
      </c>
      <c r="S1967" s="39" t="str">
        <f>IF($A1967 &lt;&gt; "",VLOOKUP($A1967,'Student reference sheet'!$A$2:$V$2329, 6,FALSE), "")</f>
        <v/>
      </c>
      <c r="T1967" s="30" t="str">
        <f>IF($A1967 = "","",
IF(VLOOKUP($A1967,'Student reference sheet'!$A$2:$V$2329, 10,FALSE) = "Y", "Hispanic",
IF(VLOOKUP($A1967,'Student reference sheet'!$A$2:$V$2329,11,FALSE) &lt;&gt; "",
IF(VLOOKUP($A1967,'Student reference sheet'!$A$2:$V$2329,11,FALSE) = "UNK", "Unknown", VLOOKUP(VALUE(VLOOKUP($A1967,'Student reference sheet'!$A$2:$V$2329,11,FALSE)),'Ethnicity Reference'!$A$2:$B$22,2,FALSE)),
IF(VLOOKUP($A1967,'Student reference sheet'!$A$2:$V$2329,9,FALSE) &lt;&gt; "", VLOOKUP(VALUE(VLOOKUP($A1967,'Student reference sheet'!$A$2:$V$2329,9,FALSE)),'Ethnicity Reference'!$A$2:$B$22,2,FALSE),"Unknown"))))</f>
        <v/>
      </c>
      <c r="U1967" s="35"/>
    </row>
    <row r="1968" spans="1:21" ht="15.75">
      <c r="A1968" s="47"/>
      <c r="B1968" s="33"/>
      <c r="C1968" s="39" t="str">
        <f>IF($A1968 &lt;&gt; "",VLOOKUP($A1968,'Student reference sheet'!$A$2:$V$2329, 3,FALSE), "")</f>
        <v/>
      </c>
      <c r="D1968" s="39" t="str">
        <f>IF($A1968 &lt;&gt; "",VLOOKUP($A1968,'Student reference sheet'!$A$2:$V$2329, 2,FALSE), "")</f>
        <v/>
      </c>
      <c r="E1968" s="35"/>
      <c r="F1968" s="34"/>
      <c r="G1968" s="40" t="str">
        <f t="shared" ca="1" si="93"/>
        <v/>
      </c>
      <c r="H1968" s="40" t="str">
        <f t="shared" ca="1" si="94"/>
        <v/>
      </c>
      <c r="I1968" s="36" t="str">
        <f>IF($A1968 = "", "",
IF(COUNTIF(MINIMUM_DAY_DATES[], Attendance!J1968) &gt; 0, VLOOKUP(Attendance!$G1968,MINIMUM_DAY_PERIOD_SCHEDULE[], 2,TRUE),
IF(COUNTIF(RALLY_DATES[], Attendance!J1968) &gt; 0, VLOOKUP(Attendance!$G1968,RALLY_PERIOD_SCHEDULE[], 2,TRUE),
IF(WEEKDAY(Attendance!$J1968) = 2,
       IF(COUNTIF(FINALS_WEEK_MONDAY_DATE[],Attendance!$J1968) &gt; 0, VLOOKUP(Attendance!$G1968,FINALS_WEEK_MONDAY_PERIOD_SCHEDULE[],2,TRUE),
       VLOOKUP(Attendance!$G1968,REGULAR_WEEK_SCHEDULE[],6,TRUE)),
IF(WEEKDAY($J1968) = 3,
       IF(COUNTIF(FINALS_WEEK_TUESDAY_DATE[],Attendance!$J1968) &gt; 0, VLOOKUP(Attendance!$G1968,FINALS_WEEK_TUESDAY_PERIOD_SCHEDULE[],2,TRUE),
       VLOOKUP(Attendance!$G1968,REGULAR_WEEK_SCHEDULE[[Tuesday]:[Period]],5,TRUE)),
IF(WEEKDAY(Attendance!$J1968) = 4,
        IF(COUNTIF(BLOCK_WEDNESDAY_DATES[],Attendance!$J1968) &gt; 0, VLOOKUP(Attendance!$G1968,BLOCK_WEDNESDAY_PERIOD_SCHEDULE[],2,TRUE),
        IF(COUNTIF(FINALS_WEEK_WEDNESDAY_DATE[],Attendance!$J1968) &gt; 0, VLOOKUP(Attendance!$G1968,FINALS_WEEK_WEDNESDAY_PERIOD_SCHEDULE[],2,TRUE),
       VLOOKUP(Attendance!$G1968,REGULAR_WEEK_SCHEDULE[[Wednesday]:[Period]],4,TRUE))),
IF(WEEKDAY($J1968) = 5,
       IF(COUNTIF(BLOCK_THURSDAY_DATES[],Attendance!$J1968) &gt; 0, VLOOKUP(Attendance!$G1968,BLOCK_THURSDAY_PERIOD_SCHEDULE[],2,TRUE),
       IF(COUNTIF(FINALS_WEEK_THURSDAY_DATE[],Attendance!$J1968) &gt; 0, VLOOKUP(Attendance!$G1968,FINALS_WEEK_THURSDAY_PERIOD_SCHEDULE[],2,TRUE),
       VLOOKUP(Attendance!$G1968,REGULAR_WEEK_SCHEDULE[[Thursday]:[Period]],3,TRUE))),
IF(WEEKDAY(Attendance!$J1968) = 6,
       IF(COUNTIF(FINALS_WEEK_FRIDAY_DATE[],Attendance!$J1968) &gt; 0, VLOOKUP(Attendance!$G1968,FINALS_WEEK_FRIDAY_PERIOD_SCHEDULE[],2,TRUE),
       VLOOKUP(Attendance!$G1968,REGULAR_WEEK_SCHEDULE[[Friday]:[Period]],2,TRUE))))))))))</f>
        <v/>
      </c>
      <c r="J1968" s="41" t="str">
        <f t="shared" ca="1" si="95"/>
        <v/>
      </c>
      <c r="K1968" s="41" t="str">
        <f>IF($A1968 &lt;&gt; "",VLOOKUP($A1968,'Student reference sheet'!$A$2:$V$2329, 7,FALSE), "")</f>
        <v/>
      </c>
      <c r="L1968" s="30" t="str">
        <f>IF($A1968 ="", "", VLOOKUP($A1968, 'Student reference sheet'!$A$2:$Z$2603,23,FALSE))</f>
        <v/>
      </c>
      <c r="M1968" s="30" t="str">
        <f>IF($A1968 ="", "", VLOOKUP($A1968, 'Student reference sheet'!$A$2:$Z$2603,24,FALSE))</f>
        <v/>
      </c>
      <c r="N1968" s="30" t="str">
        <f>IF($A1968 ="", "", VLOOKUP($A1968, 'Student reference sheet'!$A$2:$Z$2603,26,FALSE))</f>
        <v/>
      </c>
      <c r="O1968" s="30" t="str">
        <f>IF($A1968 ="", "", VLOOKUP($A1968, 'Student reference sheet'!$A$2:$Z$2603,25,FALSE))</f>
        <v/>
      </c>
      <c r="P1968" s="39" t="str">
        <f>IF($A1968 = "", "", IF(OR(VLOOKUP($A1968,'Student reference sheet'!$A$2:$V$2400,8,FALSE) = "R",  VLOOKUP($A1968,'Student reference sheet'!$A$2:$V$2400,8,FALSE) = "L"), "X", ""))</f>
        <v/>
      </c>
      <c r="Q1968" s="39" t="str">
        <f>IF($A1968 ="", "", VLOOKUP($A1968, 'Student reference sheet'!$A$2:$V$2603,22,FALSE))</f>
        <v/>
      </c>
      <c r="R1968" s="39" t="str">
        <f>IF($A1968 &lt;&gt; "",VLOOKUP($A1968,'Student reference sheet'!$A$2:$V$2329, 5,FALSE), "")</f>
        <v/>
      </c>
      <c r="S1968" s="39" t="str">
        <f>IF($A1968 &lt;&gt; "",VLOOKUP($A1968,'Student reference sheet'!$A$2:$V$2329, 6,FALSE), "")</f>
        <v/>
      </c>
      <c r="T1968" s="30" t="str">
        <f>IF($A1968 = "","",
IF(VLOOKUP($A1968,'Student reference sheet'!$A$2:$V$2329, 10,FALSE) = "Y", "Hispanic",
IF(VLOOKUP($A1968,'Student reference sheet'!$A$2:$V$2329,11,FALSE) &lt;&gt; "",
IF(VLOOKUP($A1968,'Student reference sheet'!$A$2:$V$2329,11,FALSE) = "UNK", "Unknown", VLOOKUP(VALUE(VLOOKUP($A1968,'Student reference sheet'!$A$2:$V$2329,11,FALSE)),'Ethnicity Reference'!$A$2:$B$22,2,FALSE)),
IF(VLOOKUP($A1968,'Student reference sheet'!$A$2:$V$2329,9,FALSE) &lt;&gt; "", VLOOKUP(VALUE(VLOOKUP($A1968,'Student reference sheet'!$A$2:$V$2329,9,FALSE)),'Ethnicity Reference'!$A$2:$B$22,2,FALSE),"Unknown"))))</f>
        <v/>
      </c>
      <c r="U1968" s="35"/>
    </row>
    <row r="1969" spans="1:21" ht="15.75">
      <c r="A1969" s="47"/>
      <c r="B1969" s="33"/>
      <c r="C1969" s="39" t="str">
        <f>IF($A1969 &lt;&gt; "",VLOOKUP($A1969,'Student reference sheet'!$A$2:$V$2329, 3,FALSE), "")</f>
        <v/>
      </c>
      <c r="D1969" s="39" t="str">
        <f>IF($A1969 &lt;&gt; "",VLOOKUP($A1969,'Student reference sheet'!$A$2:$V$2329, 2,FALSE), "")</f>
        <v/>
      </c>
      <c r="E1969" s="35"/>
      <c r="F1969" s="34"/>
      <c r="G1969" s="40" t="str">
        <f t="shared" ca="1" si="93"/>
        <v/>
      </c>
      <c r="H1969" s="40" t="str">
        <f t="shared" ca="1" si="94"/>
        <v/>
      </c>
      <c r="I1969" s="36" t="str">
        <f>IF($A1969 = "", "",
IF(COUNTIF(MINIMUM_DAY_DATES[], Attendance!J1969) &gt; 0, VLOOKUP(Attendance!$G1969,MINIMUM_DAY_PERIOD_SCHEDULE[], 2,TRUE),
IF(COUNTIF(RALLY_DATES[], Attendance!J1969) &gt; 0, VLOOKUP(Attendance!$G1969,RALLY_PERIOD_SCHEDULE[], 2,TRUE),
IF(WEEKDAY(Attendance!$J1969) = 2,
       IF(COUNTIF(FINALS_WEEK_MONDAY_DATE[],Attendance!$J1969) &gt; 0, VLOOKUP(Attendance!$G1969,FINALS_WEEK_MONDAY_PERIOD_SCHEDULE[],2,TRUE),
       VLOOKUP(Attendance!$G1969,REGULAR_WEEK_SCHEDULE[],6,TRUE)),
IF(WEEKDAY($J1969) = 3,
       IF(COUNTIF(FINALS_WEEK_TUESDAY_DATE[],Attendance!$J1969) &gt; 0, VLOOKUP(Attendance!$G1969,FINALS_WEEK_TUESDAY_PERIOD_SCHEDULE[],2,TRUE),
       VLOOKUP(Attendance!$G1969,REGULAR_WEEK_SCHEDULE[[Tuesday]:[Period]],5,TRUE)),
IF(WEEKDAY(Attendance!$J1969) = 4,
        IF(COUNTIF(BLOCK_WEDNESDAY_DATES[],Attendance!$J1969) &gt; 0, VLOOKUP(Attendance!$G1969,BLOCK_WEDNESDAY_PERIOD_SCHEDULE[],2,TRUE),
        IF(COUNTIF(FINALS_WEEK_WEDNESDAY_DATE[],Attendance!$J1969) &gt; 0, VLOOKUP(Attendance!$G1969,FINALS_WEEK_WEDNESDAY_PERIOD_SCHEDULE[],2,TRUE),
       VLOOKUP(Attendance!$G1969,REGULAR_WEEK_SCHEDULE[[Wednesday]:[Period]],4,TRUE))),
IF(WEEKDAY($J1969) = 5,
       IF(COUNTIF(BLOCK_THURSDAY_DATES[],Attendance!$J1969) &gt; 0, VLOOKUP(Attendance!$G1969,BLOCK_THURSDAY_PERIOD_SCHEDULE[],2,TRUE),
       IF(COUNTIF(FINALS_WEEK_THURSDAY_DATE[],Attendance!$J1969) &gt; 0, VLOOKUP(Attendance!$G1969,FINALS_WEEK_THURSDAY_PERIOD_SCHEDULE[],2,TRUE),
       VLOOKUP(Attendance!$G1969,REGULAR_WEEK_SCHEDULE[[Thursday]:[Period]],3,TRUE))),
IF(WEEKDAY(Attendance!$J1969) = 6,
       IF(COUNTIF(FINALS_WEEK_FRIDAY_DATE[],Attendance!$J1969) &gt; 0, VLOOKUP(Attendance!$G1969,FINALS_WEEK_FRIDAY_PERIOD_SCHEDULE[],2,TRUE),
       VLOOKUP(Attendance!$G1969,REGULAR_WEEK_SCHEDULE[[Friday]:[Period]],2,TRUE))))))))))</f>
        <v/>
      </c>
      <c r="J1969" s="41" t="str">
        <f t="shared" ca="1" si="95"/>
        <v/>
      </c>
      <c r="K1969" s="41" t="str">
        <f>IF($A1969 &lt;&gt; "",VLOOKUP($A1969,'Student reference sheet'!$A$2:$V$2329, 7,FALSE), "")</f>
        <v/>
      </c>
      <c r="L1969" s="30" t="str">
        <f>IF($A1969 ="", "", VLOOKUP($A1969, 'Student reference sheet'!$A$2:$Z$2603,23,FALSE))</f>
        <v/>
      </c>
      <c r="M1969" s="30" t="str">
        <f>IF($A1969 ="", "", VLOOKUP($A1969, 'Student reference sheet'!$A$2:$Z$2603,24,FALSE))</f>
        <v/>
      </c>
      <c r="N1969" s="30" t="str">
        <f>IF($A1969 ="", "", VLOOKUP($A1969, 'Student reference sheet'!$A$2:$Z$2603,26,FALSE))</f>
        <v/>
      </c>
      <c r="O1969" s="30" t="str">
        <f>IF($A1969 ="", "", VLOOKUP($A1969, 'Student reference sheet'!$A$2:$Z$2603,25,FALSE))</f>
        <v/>
      </c>
      <c r="P1969" s="39" t="str">
        <f>IF($A1969 = "", "", IF(OR(VLOOKUP($A1969,'Student reference sheet'!$A$2:$V$2400,8,FALSE) = "R",  VLOOKUP($A1969,'Student reference sheet'!$A$2:$V$2400,8,FALSE) = "L"), "X", ""))</f>
        <v/>
      </c>
      <c r="Q1969" s="39" t="str">
        <f>IF($A1969 ="", "", VLOOKUP($A1969, 'Student reference sheet'!$A$2:$V$2603,22,FALSE))</f>
        <v/>
      </c>
      <c r="R1969" s="39" t="str">
        <f>IF($A1969 &lt;&gt; "",VLOOKUP($A1969,'Student reference sheet'!$A$2:$V$2329, 5,FALSE), "")</f>
        <v/>
      </c>
      <c r="S1969" s="39" t="str">
        <f>IF($A1969 &lt;&gt; "",VLOOKUP($A1969,'Student reference sheet'!$A$2:$V$2329, 6,FALSE), "")</f>
        <v/>
      </c>
      <c r="T1969" s="30" t="str">
        <f>IF($A1969 = "","",
IF(VLOOKUP($A1969,'Student reference sheet'!$A$2:$V$2329, 10,FALSE) = "Y", "Hispanic",
IF(VLOOKUP($A1969,'Student reference sheet'!$A$2:$V$2329,11,FALSE) &lt;&gt; "",
IF(VLOOKUP($A1969,'Student reference sheet'!$A$2:$V$2329,11,FALSE) = "UNK", "Unknown", VLOOKUP(VALUE(VLOOKUP($A1969,'Student reference sheet'!$A$2:$V$2329,11,FALSE)),'Ethnicity Reference'!$A$2:$B$22,2,FALSE)),
IF(VLOOKUP($A1969,'Student reference sheet'!$A$2:$V$2329,9,FALSE) &lt;&gt; "", VLOOKUP(VALUE(VLOOKUP($A1969,'Student reference sheet'!$A$2:$V$2329,9,FALSE)),'Ethnicity Reference'!$A$2:$B$22,2,FALSE),"Unknown"))))</f>
        <v/>
      </c>
      <c r="U1969" s="35"/>
    </row>
    <row r="1970" spans="1:21" ht="15.75">
      <c r="A1970" s="47"/>
      <c r="B1970" s="33"/>
      <c r="C1970" s="39" t="str">
        <f>IF($A1970 &lt;&gt; "",VLOOKUP($A1970,'Student reference sheet'!$A$2:$V$2329, 3,FALSE), "")</f>
        <v/>
      </c>
      <c r="D1970" s="39" t="str">
        <f>IF($A1970 &lt;&gt; "",VLOOKUP($A1970,'Student reference sheet'!$A$2:$V$2329, 2,FALSE), "")</f>
        <v/>
      </c>
      <c r="E1970" s="35"/>
      <c r="F1970" s="34"/>
      <c r="G1970" s="40" t="str">
        <f t="shared" ca="1" si="93"/>
        <v/>
      </c>
      <c r="H1970" s="40" t="str">
        <f t="shared" ca="1" si="94"/>
        <v/>
      </c>
      <c r="I1970" s="36" t="str">
        <f>IF($A1970 = "", "",
IF(COUNTIF(MINIMUM_DAY_DATES[], Attendance!J1970) &gt; 0, VLOOKUP(Attendance!$G1970,MINIMUM_DAY_PERIOD_SCHEDULE[], 2,TRUE),
IF(COUNTIF(RALLY_DATES[], Attendance!J1970) &gt; 0, VLOOKUP(Attendance!$G1970,RALLY_PERIOD_SCHEDULE[], 2,TRUE),
IF(WEEKDAY(Attendance!$J1970) = 2,
       IF(COUNTIF(FINALS_WEEK_MONDAY_DATE[],Attendance!$J1970) &gt; 0, VLOOKUP(Attendance!$G1970,FINALS_WEEK_MONDAY_PERIOD_SCHEDULE[],2,TRUE),
       VLOOKUP(Attendance!$G1970,REGULAR_WEEK_SCHEDULE[],6,TRUE)),
IF(WEEKDAY($J1970) = 3,
       IF(COUNTIF(FINALS_WEEK_TUESDAY_DATE[],Attendance!$J1970) &gt; 0, VLOOKUP(Attendance!$G1970,FINALS_WEEK_TUESDAY_PERIOD_SCHEDULE[],2,TRUE),
       VLOOKUP(Attendance!$G1970,REGULAR_WEEK_SCHEDULE[[Tuesday]:[Period]],5,TRUE)),
IF(WEEKDAY(Attendance!$J1970) = 4,
        IF(COUNTIF(BLOCK_WEDNESDAY_DATES[],Attendance!$J1970) &gt; 0, VLOOKUP(Attendance!$G1970,BLOCK_WEDNESDAY_PERIOD_SCHEDULE[],2,TRUE),
        IF(COUNTIF(FINALS_WEEK_WEDNESDAY_DATE[],Attendance!$J1970) &gt; 0, VLOOKUP(Attendance!$G1970,FINALS_WEEK_WEDNESDAY_PERIOD_SCHEDULE[],2,TRUE),
       VLOOKUP(Attendance!$G1970,REGULAR_WEEK_SCHEDULE[[Wednesday]:[Period]],4,TRUE))),
IF(WEEKDAY($J1970) = 5,
       IF(COUNTIF(BLOCK_THURSDAY_DATES[],Attendance!$J1970) &gt; 0, VLOOKUP(Attendance!$G1970,BLOCK_THURSDAY_PERIOD_SCHEDULE[],2,TRUE),
       IF(COUNTIF(FINALS_WEEK_THURSDAY_DATE[],Attendance!$J1970) &gt; 0, VLOOKUP(Attendance!$G1970,FINALS_WEEK_THURSDAY_PERIOD_SCHEDULE[],2,TRUE),
       VLOOKUP(Attendance!$G1970,REGULAR_WEEK_SCHEDULE[[Thursday]:[Period]],3,TRUE))),
IF(WEEKDAY(Attendance!$J1970) = 6,
       IF(COUNTIF(FINALS_WEEK_FRIDAY_DATE[],Attendance!$J1970) &gt; 0, VLOOKUP(Attendance!$G1970,FINALS_WEEK_FRIDAY_PERIOD_SCHEDULE[],2,TRUE),
       VLOOKUP(Attendance!$G1970,REGULAR_WEEK_SCHEDULE[[Friday]:[Period]],2,TRUE))))))))))</f>
        <v/>
      </c>
      <c r="J1970" s="41" t="str">
        <f t="shared" ca="1" si="95"/>
        <v/>
      </c>
      <c r="K1970" s="41" t="str">
        <f>IF($A1970 &lt;&gt; "",VLOOKUP($A1970,'Student reference sheet'!$A$2:$V$2329, 7,FALSE), "")</f>
        <v/>
      </c>
      <c r="L1970" s="30" t="str">
        <f>IF($A1970 ="", "", VLOOKUP($A1970, 'Student reference sheet'!$A$2:$Z$2603,23,FALSE))</f>
        <v/>
      </c>
      <c r="M1970" s="30" t="str">
        <f>IF($A1970 ="", "", VLOOKUP($A1970, 'Student reference sheet'!$A$2:$Z$2603,24,FALSE))</f>
        <v/>
      </c>
      <c r="N1970" s="30" t="str">
        <f>IF($A1970 ="", "", VLOOKUP($A1970, 'Student reference sheet'!$A$2:$Z$2603,26,FALSE))</f>
        <v/>
      </c>
      <c r="O1970" s="30" t="str">
        <f>IF($A1970 ="", "", VLOOKUP($A1970, 'Student reference sheet'!$A$2:$Z$2603,25,FALSE))</f>
        <v/>
      </c>
      <c r="P1970" s="39" t="str">
        <f>IF($A1970 = "", "", IF(OR(VLOOKUP($A1970,'Student reference sheet'!$A$2:$V$2400,8,FALSE) = "R",  VLOOKUP($A1970,'Student reference sheet'!$A$2:$V$2400,8,FALSE) = "L"), "X", ""))</f>
        <v/>
      </c>
      <c r="Q1970" s="39" t="str">
        <f>IF($A1970 ="", "", VLOOKUP($A1970, 'Student reference sheet'!$A$2:$V$2603,22,FALSE))</f>
        <v/>
      </c>
      <c r="R1970" s="39" t="str">
        <f>IF($A1970 &lt;&gt; "",VLOOKUP($A1970,'Student reference sheet'!$A$2:$V$2329, 5,FALSE), "")</f>
        <v/>
      </c>
      <c r="S1970" s="39" t="str">
        <f>IF($A1970 &lt;&gt; "",VLOOKUP($A1970,'Student reference sheet'!$A$2:$V$2329, 6,FALSE), "")</f>
        <v/>
      </c>
      <c r="T1970" s="30" t="str">
        <f>IF($A1970 = "","",
IF(VLOOKUP($A1970,'Student reference sheet'!$A$2:$V$2329, 10,FALSE) = "Y", "Hispanic",
IF(VLOOKUP($A1970,'Student reference sheet'!$A$2:$V$2329,11,FALSE) &lt;&gt; "",
IF(VLOOKUP($A1970,'Student reference sheet'!$A$2:$V$2329,11,FALSE) = "UNK", "Unknown", VLOOKUP(VALUE(VLOOKUP($A1970,'Student reference sheet'!$A$2:$V$2329,11,FALSE)),'Ethnicity Reference'!$A$2:$B$22,2,FALSE)),
IF(VLOOKUP($A1970,'Student reference sheet'!$A$2:$V$2329,9,FALSE) &lt;&gt; "", VLOOKUP(VALUE(VLOOKUP($A1970,'Student reference sheet'!$A$2:$V$2329,9,FALSE)),'Ethnicity Reference'!$A$2:$B$22,2,FALSE),"Unknown"))))</f>
        <v/>
      </c>
      <c r="U1970" s="35"/>
    </row>
    <row r="1971" spans="1:21" ht="15.75">
      <c r="A1971" s="47"/>
      <c r="B1971" s="33"/>
      <c r="C1971" s="39" t="str">
        <f>IF($A1971 &lt;&gt; "",VLOOKUP($A1971,'Student reference sheet'!$A$2:$V$2329, 3,FALSE), "")</f>
        <v/>
      </c>
      <c r="D1971" s="39" t="str">
        <f>IF($A1971 &lt;&gt; "",VLOOKUP($A1971,'Student reference sheet'!$A$2:$V$2329, 2,FALSE), "")</f>
        <v/>
      </c>
      <c r="E1971" s="35"/>
      <c r="F1971" s="34"/>
      <c r="G1971" s="40" t="str">
        <f t="shared" ca="1" si="93"/>
        <v/>
      </c>
      <c r="H1971" s="40" t="str">
        <f t="shared" ca="1" si="94"/>
        <v/>
      </c>
      <c r="I1971" s="36" t="str">
        <f>IF($A1971 = "", "",
IF(COUNTIF(MINIMUM_DAY_DATES[], Attendance!J1971) &gt; 0, VLOOKUP(Attendance!$G1971,MINIMUM_DAY_PERIOD_SCHEDULE[], 2,TRUE),
IF(COUNTIF(RALLY_DATES[], Attendance!J1971) &gt; 0, VLOOKUP(Attendance!$G1971,RALLY_PERIOD_SCHEDULE[], 2,TRUE),
IF(WEEKDAY(Attendance!$J1971) = 2,
       IF(COUNTIF(FINALS_WEEK_MONDAY_DATE[],Attendance!$J1971) &gt; 0, VLOOKUP(Attendance!$G1971,FINALS_WEEK_MONDAY_PERIOD_SCHEDULE[],2,TRUE),
       VLOOKUP(Attendance!$G1971,REGULAR_WEEK_SCHEDULE[],6,TRUE)),
IF(WEEKDAY($J1971) = 3,
       IF(COUNTIF(FINALS_WEEK_TUESDAY_DATE[],Attendance!$J1971) &gt; 0, VLOOKUP(Attendance!$G1971,FINALS_WEEK_TUESDAY_PERIOD_SCHEDULE[],2,TRUE),
       VLOOKUP(Attendance!$G1971,REGULAR_WEEK_SCHEDULE[[Tuesday]:[Period]],5,TRUE)),
IF(WEEKDAY(Attendance!$J1971) = 4,
        IF(COUNTIF(BLOCK_WEDNESDAY_DATES[],Attendance!$J1971) &gt; 0, VLOOKUP(Attendance!$G1971,BLOCK_WEDNESDAY_PERIOD_SCHEDULE[],2,TRUE),
        IF(COUNTIF(FINALS_WEEK_WEDNESDAY_DATE[],Attendance!$J1971) &gt; 0, VLOOKUP(Attendance!$G1971,FINALS_WEEK_WEDNESDAY_PERIOD_SCHEDULE[],2,TRUE),
       VLOOKUP(Attendance!$G1971,REGULAR_WEEK_SCHEDULE[[Wednesday]:[Period]],4,TRUE))),
IF(WEEKDAY($J1971) = 5,
       IF(COUNTIF(BLOCK_THURSDAY_DATES[],Attendance!$J1971) &gt; 0, VLOOKUP(Attendance!$G1971,BLOCK_THURSDAY_PERIOD_SCHEDULE[],2,TRUE),
       IF(COUNTIF(FINALS_WEEK_THURSDAY_DATE[],Attendance!$J1971) &gt; 0, VLOOKUP(Attendance!$G1971,FINALS_WEEK_THURSDAY_PERIOD_SCHEDULE[],2,TRUE),
       VLOOKUP(Attendance!$G1971,REGULAR_WEEK_SCHEDULE[[Thursday]:[Period]],3,TRUE))),
IF(WEEKDAY(Attendance!$J1971) = 6,
       IF(COUNTIF(FINALS_WEEK_FRIDAY_DATE[],Attendance!$J1971) &gt; 0, VLOOKUP(Attendance!$G1971,FINALS_WEEK_FRIDAY_PERIOD_SCHEDULE[],2,TRUE),
       VLOOKUP(Attendance!$G1971,REGULAR_WEEK_SCHEDULE[[Friday]:[Period]],2,TRUE))))))))))</f>
        <v/>
      </c>
      <c r="J1971" s="41" t="str">
        <f t="shared" ca="1" si="95"/>
        <v/>
      </c>
      <c r="K1971" s="41" t="str">
        <f>IF($A1971 &lt;&gt; "",VLOOKUP($A1971,'Student reference sheet'!$A$2:$V$2329, 7,FALSE), "")</f>
        <v/>
      </c>
      <c r="L1971" s="30" t="str">
        <f>IF($A1971 ="", "", VLOOKUP($A1971, 'Student reference sheet'!$A$2:$Z$2603,23,FALSE))</f>
        <v/>
      </c>
      <c r="M1971" s="30" t="str">
        <f>IF($A1971 ="", "", VLOOKUP($A1971, 'Student reference sheet'!$A$2:$Z$2603,24,FALSE))</f>
        <v/>
      </c>
      <c r="N1971" s="30" t="str">
        <f>IF($A1971 ="", "", VLOOKUP($A1971, 'Student reference sheet'!$A$2:$Z$2603,26,FALSE))</f>
        <v/>
      </c>
      <c r="O1971" s="30" t="str">
        <f>IF($A1971 ="", "", VLOOKUP($A1971, 'Student reference sheet'!$A$2:$Z$2603,25,FALSE))</f>
        <v/>
      </c>
      <c r="P1971" s="39" t="str">
        <f>IF($A1971 = "", "", IF(OR(VLOOKUP($A1971,'Student reference sheet'!$A$2:$V$2400,8,FALSE) = "R",  VLOOKUP($A1971,'Student reference sheet'!$A$2:$V$2400,8,FALSE) = "L"), "X", ""))</f>
        <v/>
      </c>
      <c r="Q1971" s="39" t="str">
        <f>IF($A1971 ="", "", VLOOKUP($A1971, 'Student reference sheet'!$A$2:$V$2603,22,FALSE))</f>
        <v/>
      </c>
      <c r="R1971" s="39" t="str">
        <f>IF($A1971 &lt;&gt; "",VLOOKUP($A1971,'Student reference sheet'!$A$2:$V$2329, 5,FALSE), "")</f>
        <v/>
      </c>
      <c r="S1971" s="39" t="str">
        <f>IF($A1971 &lt;&gt; "",VLOOKUP($A1971,'Student reference sheet'!$A$2:$V$2329, 6,FALSE), "")</f>
        <v/>
      </c>
      <c r="T1971" s="30" t="str">
        <f>IF($A1971 = "","",
IF(VLOOKUP($A1971,'Student reference sheet'!$A$2:$V$2329, 10,FALSE) = "Y", "Hispanic",
IF(VLOOKUP($A1971,'Student reference sheet'!$A$2:$V$2329,11,FALSE) &lt;&gt; "",
IF(VLOOKUP($A1971,'Student reference sheet'!$A$2:$V$2329,11,FALSE) = "UNK", "Unknown", VLOOKUP(VALUE(VLOOKUP($A1971,'Student reference sheet'!$A$2:$V$2329,11,FALSE)),'Ethnicity Reference'!$A$2:$B$22,2,FALSE)),
IF(VLOOKUP($A1971,'Student reference sheet'!$A$2:$V$2329,9,FALSE) &lt;&gt; "", VLOOKUP(VALUE(VLOOKUP($A1971,'Student reference sheet'!$A$2:$V$2329,9,FALSE)),'Ethnicity Reference'!$A$2:$B$22,2,FALSE),"Unknown"))))</f>
        <v/>
      </c>
      <c r="U1971" s="35"/>
    </row>
    <row r="1972" spans="1:21" ht="15.75">
      <c r="A1972" s="47"/>
      <c r="B1972" s="33"/>
      <c r="C1972" s="39" t="str">
        <f>IF($A1972 &lt;&gt; "",VLOOKUP($A1972,'Student reference sheet'!$A$2:$V$2329, 3,FALSE), "")</f>
        <v/>
      </c>
      <c r="D1972" s="39" t="str">
        <f>IF($A1972 &lt;&gt; "",VLOOKUP($A1972,'Student reference sheet'!$A$2:$V$2329, 2,FALSE), "")</f>
        <v/>
      </c>
      <c r="E1972" s="35"/>
      <c r="F1972" s="34"/>
      <c r="G1972" s="40" t="str">
        <f t="shared" ca="1" si="93"/>
        <v/>
      </c>
      <c r="H1972" s="40" t="str">
        <f t="shared" ca="1" si="94"/>
        <v/>
      </c>
      <c r="I1972" s="36" t="str">
        <f>IF($A1972 = "", "",
IF(COUNTIF(MINIMUM_DAY_DATES[], Attendance!J1972) &gt; 0, VLOOKUP(Attendance!$G1972,MINIMUM_DAY_PERIOD_SCHEDULE[], 2,TRUE),
IF(COUNTIF(RALLY_DATES[], Attendance!J1972) &gt; 0, VLOOKUP(Attendance!$G1972,RALLY_PERIOD_SCHEDULE[], 2,TRUE),
IF(WEEKDAY(Attendance!$J1972) = 2,
       IF(COUNTIF(FINALS_WEEK_MONDAY_DATE[],Attendance!$J1972) &gt; 0, VLOOKUP(Attendance!$G1972,FINALS_WEEK_MONDAY_PERIOD_SCHEDULE[],2,TRUE),
       VLOOKUP(Attendance!$G1972,REGULAR_WEEK_SCHEDULE[],6,TRUE)),
IF(WEEKDAY($J1972) = 3,
       IF(COUNTIF(FINALS_WEEK_TUESDAY_DATE[],Attendance!$J1972) &gt; 0, VLOOKUP(Attendance!$G1972,FINALS_WEEK_TUESDAY_PERIOD_SCHEDULE[],2,TRUE),
       VLOOKUP(Attendance!$G1972,REGULAR_WEEK_SCHEDULE[[Tuesday]:[Period]],5,TRUE)),
IF(WEEKDAY(Attendance!$J1972) = 4,
        IF(COUNTIF(BLOCK_WEDNESDAY_DATES[],Attendance!$J1972) &gt; 0, VLOOKUP(Attendance!$G1972,BLOCK_WEDNESDAY_PERIOD_SCHEDULE[],2,TRUE),
        IF(COUNTIF(FINALS_WEEK_WEDNESDAY_DATE[],Attendance!$J1972) &gt; 0, VLOOKUP(Attendance!$G1972,FINALS_WEEK_WEDNESDAY_PERIOD_SCHEDULE[],2,TRUE),
       VLOOKUP(Attendance!$G1972,REGULAR_WEEK_SCHEDULE[[Wednesday]:[Period]],4,TRUE))),
IF(WEEKDAY($J1972) = 5,
       IF(COUNTIF(BLOCK_THURSDAY_DATES[],Attendance!$J1972) &gt; 0, VLOOKUP(Attendance!$G1972,BLOCK_THURSDAY_PERIOD_SCHEDULE[],2,TRUE),
       IF(COUNTIF(FINALS_WEEK_THURSDAY_DATE[],Attendance!$J1972) &gt; 0, VLOOKUP(Attendance!$G1972,FINALS_WEEK_THURSDAY_PERIOD_SCHEDULE[],2,TRUE),
       VLOOKUP(Attendance!$G1972,REGULAR_WEEK_SCHEDULE[[Thursday]:[Period]],3,TRUE))),
IF(WEEKDAY(Attendance!$J1972) = 6,
       IF(COUNTIF(FINALS_WEEK_FRIDAY_DATE[],Attendance!$J1972) &gt; 0, VLOOKUP(Attendance!$G1972,FINALS_WEEK_FRIDAY_PERIOD_SCHEDULE[],2,TRUE),
       VLOOKUP(Attendance!$G1972,REGULAR_WEEK_SCHEDULE[[Friday]:[Period]],2,TRUE))))))))))</f>
        <v/>
      </c>
      <c r="J1972" s="41" t="str">
        <f t="shared" ca="1" si="95"/>
        <v/>
      </c>
      <c r="K1972" s="41" t="str">
        <f>IF($A1972 &lt;&gt; "",VLOOKUP($A1972,'Student reference sheet'!$A$2:$V$2329, 7,FALSE), "")</f>
        <v/>
      </c>
      <c r="L1972" s="30" t="str">
        <f>IF($A1972 ="", "", VLOOKUP($A1972, 'Student reference sheet'!$A$2:$Z$2603,23,FALSE))</f>
        <v/>
      </c>
      <c r="M1972" s="30" t="str">
        <f>IF($A1972 ="", "", VLOOKUP($A1972, 'Student reference sheet'!$A$2:$Z$2603,24,FALSE))</f>
        <v/>
      </c>
      <c r="N1972" s="30" t="str">
        <f>IF($A1972 ="", "", VLOOKUP($A1972, 'Student reference sheet'!$A$2:$Z$2603,26,FALSE))</f>
        <v/>
      </c>
      <c r="O1972" s="30" t="str">
        <f>IF($A1972 ="", "", VLOOKUP($A1972, 'Student reference sheet'!$A$2:$Z$2603,25,FALSE))</f>
        <v/>
      </c>
      <c r="P1972" s="39" t="str">
        <f>IF($A1972 = "", "", IF(OR(VLOOKUP($A1972,'Student reference sheet'!$A$2:$V$2400,8,FALSE) = "R",  VLOOKUP($A1972,'Student reference sheet'!$A$2:$V$2400,8,FALSE) = "L"), "X", ""))</f>
        <v/>
      </c>
      <c r="Q1972" s="39" t="str">
        <f>IF($A1972 ="", "", VLOOKUP($A1972, 'Student reference sheet'!$A$2:$V$2603,22,FALSE))</f>
        <v/>
      </c>
      <c r="R1972" s="39" t="str">
        <f>IF($A1972 &lt;&gt; "",VLOOKUP($A1972,'Student reference sheet'!$A$2:$V$2329, 5,FALSE), "")</f>
        <v/>
      </c>
      <c r="S1972" s="39" t="str">
        <f>IF($A1972 &lt;&gt; "",VLOOKUP($A1972,'Student reference sheet'!$A$2:$V$2329, 6,FALSE), "")</f>
        <v/>
      </c>
      <c r="T1972" s="30" t="str">
        <f>IF($A1972 = "","",
IF(VLOOKUP($A1972,'Student reference sheet'!$A$2:$V$2329, 10,FALSE) = "Y", "Hispanic",
IF(VLOOKUP($A1972,'Student reference sheet'!$A$2:$V$2329,11,FALSE) &lt;&gt; "",
IF(VLOOKUP($A1972,'Student reference sheet'!$A$2:$V$2329,11,FALSE) = "UNK", "Unknown", VLOOKUP(VALUE(VLOOKUP($A1972,'Student reference sheet'!$A$2:$V$2329,11,FALSE)),'Ethnicity Reference'!$A$2:$B$22,2,FALSE)),
IF(VLOOKUP($A1972,'Student reference sheet'!$A$2:$V$2329,9,FALSE) &lt;&gt; "", VLOOKUP(VALUE(VLOOKUP($A1972,'Student reference sheet'!$A$2:$V$2329,9,FALSE)),'Ethnicity Reference'!$A$2:$B$22,2,FALSE),"Unknown"))))</f>
        <v/>
      </c>
      <c r="U1972" s="35"/>
    </row>
    <row r="1973" spans="1:21" ht="15.75">
      <c r="A1973" s="47"/>
      <c r="B1973" s="33"/>
      <c r="C1973" s="39" t="str">
        <f>IF($A1973 &lt;&gt; "",VLOOKUP($A1973,'Student reference sheet'!$A$2:$V$2329, 3,FALSE), "")</f>
        <v/>
      </c>
      <c r="D1973" s="39" t="str">
        <f>IF($A1973 &lt;&gt; "",VLOOKUP($A1973,'Student reference sheet'!$A$2:$V$2329, 2,FALSE), "")</f>
        <v/>
      </c>
      <c r="E1973" s="35"/>
      <c r="F1973" s="34"/>
      <c r="G1973" s="40" t="str">
        <f t="shared" ca="1" si="93"/>
        <v/>
      </c>
      <c r="H1973" s="40" t="str">
        <f t="shared" ca="1" si="94"/>
        <v/>
      </c>
      <c r="I1973" s="36" t="str">
        <f>IF($A1973 = "", "",
IF(COUNTIF(MINIMUM_DAY_DATES[], Attendance!J1973) &gt; 0, VLOOKUP(Attendance!$G1973,MINIMUM_DAY_PERIOD_SCHEDULE[], 2,TRUE),
IF(COUNTIF(RALLY_DATES[], Attendance!J1973) &gt; 0, VLOOKUP(Attendance!$G1973,RALLY_PERIOD_SCHEDULE[], 2,TRUE),
IF(WEEKDAY(Attendance!$J1973) = 2,
       IF(COUNTIF(FINALS_WEEK_MONDAY_DATE[],Attendance!$J1973) &gt; 0, VLOOKUP(Attendance!$G1973,FINALS_WEEK_MONDAY_PERIOD_SCHEDULE[],2,TRUE),
       VLOOKUP(Attendance!$G1973,REGULAR_WEEK_SCHEDULE[],6,TRUE)),
IF(WEEKDAY($J1973) = 3,
       IF(COUNTIF(FINALS_WEEK_TUESDAY_DATE[],Attendance!$J1973) &gt; 0, VLOOKUP(Attendance!$G1973,FINALS_WEEK_TUESDAY_PERIOD_SCHEDULE[],2,TRUE),
       VLOOKUP(Attendance!$G1973,REGULAR_WEEK_SCHEDULE[[Tuesday]:[Period]],5,TRUE)),
IF(WEEKDAY(Attendance!$J1973) = 4,
        IF(COUNTIF(BLOCK_WEDNESDAY_DATES[],Attendance!$J1973) &gt; 0, VLOOKUP(Attendance!$G1973,BLOCK_WEDNESDAY_PERIOD_SCHEDULE[],2,TRUE),
        IF(COUNTIF(FINALS_WEEK_WEDNESDAY_DATE[],Attendance!$J1973) &gt; 0, VLOOKUP(Attendance!$G1973,FINALS_WEEK_WEDNESDAY_PERIOD_SCHEDULE[],2,TRUE),
       VLOOKUP(Attendance!$G1973,REGULAR_WEEK_SCHEDULE[[Wednesday]:[Period]],4,TRUE))),
IF(WEEKDAY($J1973) = 5,
       IF(COUNTIF(BLOCK_THURSDAY_DATES[],Attendance!$J1973) &gt; 0, VLOOKUP(Attendance!$G1973,BLOCK_THURSDAY_PERIOD_SCHEDULE[],2,TRUE),
       IF(COUNTIF(FINALS_WEEK_THURSDAY_DATE[],Attendance!$J1973) &gt; 0, VLOOKUP(Attendance!$G1973,FINALS_WEEK_THURSDAY_PERIOD_SCHEDULE[],2,TRUE),
       VLOOKUP(Attendance!$G1973,REGULAR_WEEK_SCHEDULE[[Thursday]:[Period]],3,TRUE))),
IF(WEEKDAY(Attendance!$J1973) = 6,
       IF(COUNTIF(FINALS_WEEK_FRIDAY_DATE[],Attendance!$J1973) &gt; 0, VLOOKUP(Attendance!$G1973,FINALS_WEEK_FRIDAY_PERIOD_SCHEDULE[],2,TRUE),
       VLOOKUP(Attendance!$G1973,REGULAR_WEEK_SCHEDULE[[Friday]:[Period]],2,TRUE))))))))))</f>
        <v/>
      </c>
      <c r="J1973" s="41" t="str">
        <f t="shared" ca="1" si="95"/>
        <v/>
      </c>
      <c r="K1973" s="41" t="str">
        <f>IF($A1973 &lt;&gt; "",VLOOKUP($A1973,'Student reference sheet'!$A$2:$V$2329, 7,FALSE), "")</f>
        <v/>
      </c>
      <c r="L1973" s="30" t="str">
        <f>IF($A1973 ="", "", VLOOKUP($A1973, 'Student reference sheet'!$A$2:$Z$2603,23,FALSE))</f>
        <v/>
      </c>
      <c r="M1973" s="30" t="str">
        <f>IF($A1973 ="", "", VLOOKUP($A1973, 'Student reference sheet'!$A$2:$Z$2603,24,FALSE))</f>
        <v/>
      </c>
      <c r="N1973" s="30" t="str">
        <f>IF($A1973 ="", "", VLOOKUP($A1973, 'Student reference sheet'!$A$2:$Z$2603,26,FALSE))</f>
        <v/>
      </c>
      <c r="O1973" s="30" t="str">
        <f>IF($A1973 ="", "", VLOOKUP($A1973, 'Student reference sheet'!$A$2:$Z$2603,25,FALSE))</f>
        <v/>
      </c>
      <c r="P1973" s="39" t="str">
        <f>IF($A1973 = "", "", IF(OR(VLOOKUP($A1973,'Student reference sheet'!$A$2:$V$2400,8,FALSE) = "R",  VLOOKUP($A1973,'Student reference sheet'!$A$2:$V$2400,8,FALSE) = "L"), "X", ""))</f>
        <v/>
      </c>
      <c r="Q1973" s="39" t="str">
        <f>IF($A1973 ="", "", VLOOKUP($A1973, 'Student reference sheet'!$A$2:$V$2603,22,FALSE))</f>
        <v/>
      </c>
      <c r="R1973" s="39" t="str">
        <f>IF($A1973 &lt;&gt; "",VLOOKUP($A1973,'Student reference sheet'!$A$2:$V$2329, 5,FALSE), "")</f>
        <v/>
      </c>
      <c r="S1973" s="39" t="str">
        <f>IF($A1973 &lt;&gt; "",VLOOKUP($A1973,'Student reference sheet'!$A$2:$V$2329, 6,FALSE), "")</f>
        <v/>
      </c>
      <c r="T1973" s="30" t="str">
        <f>IF($A1973 = "","",
IF(VLOOKUP($A1973,'Student reference sheet'!$A$2:$V$2329, 10,FALSE) = "Y", "Hispanic",
IF(VLOOKUP($A1973,'Student reference sheet'!$A$2:$V$2329,11,FALSE) &lt;&gt; "",
IF(VLOOKUP($A1973,'Student reference sheet'!$A$2:$V$2329,11,FALSE) = "UNK", "Unknown", VLOOKUP(VALUE(VLOOKUP($A1973,'Student reference sheet'!$A$2:$V$2329,11,FALSE)),'Ethnicity Reference'!$A$2:$B$22,2,FALSE)),
IF(VLOOKUP($A1973,'Student reference sheet'!$A$2:$V$2329,9,FALSE) &lt;&gt; "", VLOOKUP(VALUE(VLOOKUP($A1973,'Student reference sheet'!$A$2:$V$2329,9,FALSE)),'Ethnicity Reference'!$A$2:$B$22,2,FALSE),"Unknown"))))</f>
        <v/>
      </c>
      <c r="U1973" s="35"/>
    </row>
    <row r="1974" spans="1:21" ht="15.75">
      <c r="A1974" s="47"/>
      <c r="B1974" s="33"/>
      <c r="C1974" s="39" t="str">
        <f>IF($A1974 &lt;&gt; "",VLOOKUP($A1974,'Student reference sheet'!$A$2:$V$2329, 3,FALSE), "")</f>
        <v/>
      </c>
      <c r="D1974" s="39" t="str">
        <f>IF($A1974 &lt;&gt; "",VLOOKUP($A1974,'Student reference sheet'!$A$2:$V$2329, 2,FALSE), "")</f>
        <v/>
      </c>
      <c r="E1974" s="35"/>
      <c r="F1974" s="34"/>
      <c r="G1974" s="40" t="str">
        <f t="shared" ca="1" si="93"/>
        <v/>
      </c>
      <c r="H1974" s="40" t="str">
        <f t="shared" ca="1" si="94"/>
        <v/>
      </c>
      <c r="I1974" s="36" t="str">
        <f>IF($A1974 = "", "",
IF(COUNTIF(MINIMUM_DAY_DATES[], Attendance!J1974) &gt; 0, VLOOKUP(Attendance!$G1974,MINIMUM_DAY_PERIOD_SCHEDULE[], 2,TRUE),
IF(COUNTIF(RALLY_DATES[], Attendance!J1974) &gt; 0, VLOOKUP(Attendance!$G1974,RALLY_PERIOD_SCHEDULE[], 2,TRUE),
IF(WEEKDAY(Attendance!$J1974) = 2,
       IF(COUNTIF(FINALS_WEEK_MONDAY_DATE[],Attendance!$J1974) &gt; 0, VLOOKUP(Attendance!$G1974,FINALS_WEEK_MONDAY_PERIOD_SCHEDULE[],2,TRUE),
       VLOOKUP(Attendance!$G1974,REGULAR_WEEK_SCHEDULE[],6,TRUE)),
IF(WEEKDAY($J1974) = 3,
       IF(COUNTIF(FINALS_WEEK_TUESDAY_DATE[],Attendance!$J1974) &gt; 0, VLOOKUP(Attendance!$G1974,FINALS_WEEK_TUESDAY_PERIOD_SCHEDULE[],2,TRUE),
       VLOOKUP(Attendance!$G1974,REGULAR_WEEK_SCHEDULE[[Tuesday]:[Period]],5,TRUE)),
IF(WEEKDAY(Attendance!$J1974) = 4,
        IF(COUNTIF(BLOCK_WEDNESDAY_DATES[],Attendance!$J1974) &gt; 0, VLOOKUP(Attendance!$G1974,BLOCK_WEDNESDAY_PERIOD_SCHEDULE[],2,TRUE),
        IF(COUNTIF(FINALS_WEEK_WEDNESDAY_DATE[],Attendance!$J1974) &gt; 0, VLOOKUP(Attendance!$G1974,FINALS_WEEK_WEDNESDAY_PERIOD_SCHEDULE[],2,TRUE),
       VLOOKUP(Attendance!$G1974,REGULAR_WEEK_SCHEDULE[[Wednesday]:[Period]],4,TRUE))),
IF(WEEKDAY($J1974) = 5,
       IF(COUNTIF(BLOCK_THURSDAY_DATES[],Attendance!$J1974) &gt; 0, VLOOKUP(Attendance!$G1974,BLOCK_THURSDAY_PERIOD_SCHEDULE[],2,TRUE),
       IF(COUNTIF(FINALS_WEEK_THURSDAY_DATE[],Attendance!$J1974) &gt; 0, VLOOKUP(Attendance!$G1974,FINALS_WEEK_THURSDAY_PERIOD_SCHEDULE[],2,TRUE),
       VLOOKUP(Attendance!$G1974,REGULAR_WEEK_SCHEDULE[[Thursday]:[Period]],3,TRUE))),
IF(WEEKDAY(Attendance!$J1974) = 6,
       IF(COUNTIF(FINALS_WEEK_FRIDAY_DATE[],Attendance!$J1974) &gt; 0, VLOOKUP(Attendance!$G1974,FINALS_WEEK_FRIDAY_PERIOD_SCHEDULE[],2,TRUE),
       VLOOKUP(Attendance!$G1974,REGULAR_WEEK_SCHEDULE[[Friday]:[Period]],2,TRUE))))))))))</f>
        <v/>
      </c>
      <c r="J1974" s="41" t="str">
        <f t="shared" ca="1" si="95"/>
        <v/>
      </c>
      <c r="K1974" s="41" t="str">
        <f>IF($A1974 &lt;&gt; "",VLOOKUP($A1974,'Student reference sheet'!$A$2:$V$2329, 7,FALSE), "")</f>
        <v/>
      </c>
      <c r="L1974" s="30" t="str">
        <f>IF($A1974 ="", "", VLOOKUP($A1974, 'Student reference sheet'!$A$2:$Z$2603,23,FALSE))</f>
        <v/>
      </c>
      <c r="M1974" s="30" t="str">
        <f>IF($A1974 ="", "", VLOOKUP($A1974, 'Student reference sheet'!$A$2:$Z$2603,24,FALSE))</f>
        <v/>
      </c>
      <c r="N1974" s="30" t="str">
        <f>IF($A1974 ="", "", VLOOKUP($A1974, 'Student reference sheet'!$A$2:$Z$2603,26,FALSE))</f>
        <v/>
      </c>
      <c r="O1974" s="30" t="str">
        <f>IF($A1974 ="", "", VLOOKUP($A1974, 'Student reference sheet'!$A$2:$Z$2603,25,FALSE))</f>
        <v/>
      </c>
      <c r="P1974" s="39" t="str">
        <f>IF($A1974 = "", "", IF(OR(VLOOKUP($A1974,'Student reference sheet'!$A$2:$V$2400,8,FALSE) = "R",  VLOOKUP($A1974,'Student reference sheet'!$A$2:$V$2400,8,FALSE) = "L"), "X", ""))</f>
        <v/>
      </c>
      <c r="Q1974" s="39" t="str">
        <f>IF($A1974 ="", "", VLOOKUP($A1974, 'Student reference sheet'!$A$2:$V$2603,22,FALSE))</f>
        <v/>
      </c>
      <c r="R1974" s="39" t="str">
        <f>IF($A1974 &lt;&gt; "",VLOOKUP($A1974,'Student reference sheet'!$A$2:$V$2329, 5,FALSE), "")</f>
        <v/>
      </c>
      <c r="S1974" s="39" t="str">
        <f>IF($A1974 &lt;&gt; "",VLOOKUP($A1974,'Student reference sheet'!$A$2:$V$2329, 6,FALSE), "")</f>
        <v/>
      </c>
      <c r="T1974" s="30" t="str">
        <f>IF($A1974 = "","",
IF(VLOOKUP($A1974,'Student reference sheet'!$A$2:$V$2329, 10,FALSE) = "Y", "Hispanic",
IF(VLOOKUP($A1974,'Student reference sheet'!$A$2:$V$2329,11,FALSE) &lt;&gt; "",
IF(VLOOKUP($A1974,'Student reference sheet'!$A$2:$V$2329,11,FALSE) = "UNK", "Unknown", VLOOKUP(VALUE(VLOOKUP($A1974,'Student reference sheet'!$A$2:$V$2329,11,FALSE)),'Ethnicity Reference'!$A$2:$B$22,2,FALSE)),
IF(VLOOKUP($A1974,'Student reference sheet'!$A$2:$V$2329,9,FALSE) &lt;&gt; "", VLOOKUP(VALUE(VLOOKUP($A1974,'Student reference sheet'!$A$2:$V$2329,9,FALSE)),'Ethnicity Reference'!$A$2:$B$22,2,FALSE),"Unknown"))))</f>
        <v/>
      </c>
      <c r="U1974" s="35"/>
    </row>
    <row r="1975" spans="1:21" ht="15.75">
      <c r="A1975" s="47"/>
      <c r="B1975" s="33"/>
      <c r="C1975" s="39" t="str">
        <f>IF($A1975 &lt;&gt; "",VLOOKUP($A1975,'Student reference sheet'!$A$2:$V$2329, 3,FALSE), "")</f>
        <v/>
      </c>
      <c r="D1975" s="39" t="str">
        <f>IF($A1975 &lt;&gt; "",VLOOKUP($A1975,'Student reference sheet'!$A$2:$V$2329, 2,FALSE), "")</f>
        <v/>
      </c>
      <c r="E1975" s="35"/>
      <c r="F1975" s="34"/>
      <c r="G1975" s="40" t="str">
        <f t="shared" ca="1" si="93"/>
        <v/>
      </c>
      <c r="H1975" s="40" t="str">
        <f t="shared" ca="1" si="94"/>
        <v/>
      </c>
      <c r="I1975" s="36" t="str">
        <f>IF($A1975 = "", "",
IF(COUNTIF(MINIMUM_DAY_DATES[], Attendance!J1975) &gt; 0, VLOOKUP(Attendance!$G1975,MINIMUM_DAY_PERIOD_SCHEDULE[], 2,TRUE),
IF(COUNTIF(RALLY_DATES[], Attendance!J1975) &gt; 0, VLOOKUP(Attendance!$G1975,RALLY_PERIOD_SCHEDULE[], 2,TRUE),
IF(WEEKDAY(Attendance!$J1975) = 2,
       IF(COUNTIF(FINALS_WEEK_MONDAY_DATE[],Attendance!$J1975) &gt; 0, VLOOKUP(Attendance!$G1975,FINALS_WEEK_MONDAY_PERIOD_SCHEDULE[],2,TRUE),
       VLOOKUP(Attendance!$G1975,REGULAR_WEEK_SCHEDULE[],6,TRUE)),
IF(WEEKDAY($J1975) = 3,
       IF(COUNTIF(FINALS_WEEK_TUESDAY_DATE[],Attendance!$J1975) &gt; 0, VLOOKUP(Attendance!$G1975,FINALS_WEEK_TUESDAY_PERIOD_SCHEDULE[],2,TRUE),
       VLOOKUP(Attendance!$G1975,REGULAR_WEEK_SCHEDULE[[Tuesday]:[Period]],5,TRUE)),
IF(WEEKDAY(Attendance!$J1975) = 4,
        IF(COUNTIF(BLOCK_WEDNESDAY_DATES[],Attendance!$J1975) &gt; 0, VLOOKUP(Attendance!$G1975,BLOCK_WEDNESDAY_PERIOD_SCHEDULE[],2,TRUE),
        IF(COUNTIF(FINALS_WEEK_WEDNESDAY_DATE[],Attendance!$J1975) &gt; 0, VLOOKUP(Attendance!$G1975,FINALS_WEEK_WEDNESDAY_PERIOD_SCHEDULE[],2,TRUE),
       VLOOKUP(Attendance!$G1975,REGULAR_WEEK_SCHEDULE[[Wednesday]:[Period]],4,TRUE))),
IF(WEEKDAY($J1975) = 5,
       IF(COUNTIF(BLOCK_THURSDAY_DATES[],Attendance!$J1975) &gt; 0, VLOOKUP(Attendance!$G1975,BLOCK_THURSDAY_PERIOD_SCHEDULE[],2,TRUE),
       IF(COUNTIF(FINALS_WEEK_THURSDAY_DATE[],Attendance!$J1975) &gt; 0, VLOOKUP(Attendance!$G1975,FINALS_WEEK_THURSDAY_PERIOD_SCHEDULE[],2,TRUE),
       VLOOKUP(Attendance!$G1975,REGULAR_WEEK_SCHEDULE[[Thursday]:[Period]],3,TRUE))),
IF(WEEKDAY(Attendance!$J1975) = 6,
       IF(COUNTIF(FINALS_WEEK_FRIDAY_DATE[],Attendance!$J1975) &gt; 0, VLOOKUP(Attendance!$G1975,FINALS_WEEK_FRIDAY_PERIOD_SCHEDULE[],2,TRUE),
       VLOOKUP(Attendance!$G1975,REGULAR_WEEK_SCHEDULE[[Friday]:[Period]],2,TRUE))))))))))</f>
        <v/>
      </c>
      <c r="J1975" s="41" t="str">
        <f t="shared" ca="1" si="95"/>
        <v/>
      </c>
      <c r="K1975" s="41" t="str">
        <f>IF($A1975 &lt;&gt; "",VLOOKUP($A1975,'Student reference sheet'!$A$2:$V$2329, 7,FALSE), "")</f>
        <v/>
      </c>
      <c r="L1975" s="30" t="str">
        <f>IF($A1975 ="", "", VLOOKUP($A1975, 'Student reference sheet'!$A$2:$Z$2603,23,FALSE))</f>
        <v/>
      </c>
      <c r="M1975" s="30" t="str">
        <f>IF($A1975 ="", "", VLOOKUP($A1975, 'Student reference sheet'!$A$2:$Z$2603,24,FALSE))</f>
        <v/>
      </c>
      <c r="N1975" s="30" t="str">
        <f>IF($A1975 ="", "", VLOOKUP($A1975, 'Student reference sheet'!$A$2:$Z$2603,26,FALSE))</f>
        <v/>
      </c>
      <c r="O1975" s="30" t="str">
        <f>IF($A1975 ="", "", VLOOKUP($A1975, 'Student reference sheet'!$A$2:$Z$2603,25,FALSE))</f>
        <v/>
      </c>
      <c r="P1975" s="39" t="str">
        <f>IF($A1975 = "", "", IF(OR(VLOOKUP($A1975,'Student reference sheet'!$A$2:$V$2400,8,FALSE) = "R",  VLOOKUP($A1975,'Student reference sheet'!$A$2:$V$2400,8,FALSE) = "L"), "X", ""))</f>
        <v/>
      </c>
      <c r="Q1975" s="39" t="str">
        <f>IF($A1975 ="", "", VLOOKUP($A1975, 'Student reference sheet'!$A$2:$V$2603,22,FALSE))</f>
        <v/>
      </c>
      <c r="R1975" s="39" t="str">
        <f>IF($A1975 &lt;&gt; "",VLOOKUP($A1975,'Student reference sheet'!$A$2:$V$2329, 5,FALSE), "")</f>
        <v/>
      </c>
      <c r="S1975" s="39" t="str">
        <f>IF($A1975 &lt;&gt; "",VLOOKUP($A1975,'Student reference sheet'!$A$2:$V$2329, 6,FALSE), "")</f>
        <v/>
      </c>
      <c r="T1975" s="30" t="str">
        <f>IF($A1975 = "","",
IF(VLOOKUP($A1975,'Student reference sheet'!$A$2:$V$2329, 10,FALSE) = "Y", "Hispanic",
IF(VLOOKUP($A1975,'Student reference sheet'!$A$2:$V$2329,11,FALSE) &lt;&gt; "",
IF(VLOOKUP($A1975,'Student reference sheet'!$A$2:$V$2329,11,FALSE) = "UNK", "Unknown", VLOOKUP(VALUE(VLOOKUP($A1975,'Student reference sheet'!$A$2:$V$2329,11,FALSE)),'Ethnicity Reference'!$A$2:$B$22,2,FALSE)),
IF(VLOOKUP($A1975,'Student reference sheet'!$A$2:$V$2329,9,FALSE) &lt;&gt; "", VLOOKUP(VALUE(VLOOKUP($A1975,'Student reference sheet'!$A$2:$V$2329,9,FALSE)),'Ethnicity Reference'!$A$2:$B$22,2,FALSE),"Unknown"))))</f>
        <v/>
      </c>
      <c r="U1975" s="35"/>
    </row>
    <row r="1976" spans="1:21" ht="15.75">
      <c r="A1976" s="47"/>
      <c r="B1976" s="33"/>
      <c r="C1976" s="39" t="str">
        <f>IF($A1976 &lt;&gt; "",VLOOKUP($A1976,'Student reference sheet'!$A$2:$V$2329, 3,FALSE), "")</f>
        <v/>
      </c>
      <c r="D1976" s="39" t="str">
        <f>IF($A1976 &lt;&gt; "",VLOOKUP($A1976,'Student reference sheet'!$A$2:$V$2329, 2,FALSE), "")</f>
        <v/>
      </c>
      <c r="E1976" s="35"/>
      <c r="F1976" s="34"/>
      <c r="G1976" s="40" t="str">
        <f t="shared" ca="1" si="93"/>
        <v/>
      </c>
      <c r="H1976" s="40" t="str">
        <f t="shared" ca="1" si="94"/>
        <v/>
      </c>
      <c r="I1976" s="36" t="str">
        <f>IF($A1976 = "", "",
IF(COUNTIF(MINIMUM_DAY_DATES[], Attendance!J1976) &gt; 0, VLOOKUP(Attendance!$G1976,MINIMUM_DAY_PERIOD_SCHEDULE[], 2,TRUE),
IF(COUNTIF(RALLY_DATES[], Attendance!J1976) &gt; 0, VLOOKUP(Attendance!$G1976,RALLY_PERIOD_SCHEDULE[], 2,TRUE),
IF(WEEKDAY(Attendance!$J1976) = 2,
       IF(COUNTIF(FINALS_WEEK_MONDAY_DATE[],Attendance!$J1976) &gt; 0, VLOOKUP(Attendance!$G1976,FINALS_WEEK_MONDAY_PERIOD_SCHEDULE[],2,TRUE),
       VLOOKUP(Attendance!$G1976,REGULAR_WEEK_SCHEDULE[],6,TRUE)),
IF(WEEKDAY($J1976) = 3,
       IF(COUNTIF(FINALS_WEEK_TUESDAY_DATE[],Attendance!$J1976) &gt; 0, VLOOKUP(Attendance!$G1976,FINALS_WEEK_TUESDAY_PERIOD_SCHEDULE[],2,TRUE),
       VLOOKUP(Attendance!$G1976,REGULAR_WEEK_SCHEDULE[[Tuesday]:[Period]],5,TRUE)),
IF(WEEKDAY(Attendance!$J1976) = 4,
        IF(COUNTIF(BLOCK_WEDNESDAY_DATES[],Attendance!$J1976) &gt; 0, VLOOKUP(Attendance!$G1976,BLOCK_WEDNESDAY_PERIOD_SCHEDULE[],2,TRUE),
        IF(COUNTIF(FINALS_WEEK_WEDNESDAY_DATE[],Attendance!$J1976) &gt; 0, VLOOKUP(Attendance!$G1976,FINALS_WEEK_WEDNESDAY_PERIOD_SCHEDULE[],2,TRUE),
       VLOOKUP(Attendance!$G1976,REGULAR_WEEK_SCHEDULE[[Wednesday]:[Period]],4,TRUE))),
IF(WEEKDAY($J1976) = 5,
       IF(COUNTIF(BLOCK_THURSDAY_DATES[],Attendance!$J1976) &gt; 0, VLOOKUP(Attendance!$G1976,BLOCK_THURSDAY_PERIOD_SCHEDULE[],2,TRUE),
       IF(COUNTIF(FINALS_WEEK_THURSDAY_DATE[],Attendance!$J1976) &gt; 0, VLOOKUP(Attendance!$G1976,FINALS_WEEK_THURSDAY_PERIOD_SCHEDULE[],2,TRUE),
       VLOOKUP(Attendance!$G1976,REGULAR_WEEK_SCHEDULE[[Thursday]:[Period]],3,TRUE))),
IF(WEEKDAY(Attendance!$J1976) = 6,
       IF(COUNTIF(FINALS_WEEK_FRIDAY_DATE[],Attendance!$J1976) &gt; 0, VLOOKUP(Attendance!$G1976,FINALS_WEEK_FRIDAY_PERIOD_SCHEDULE[],2,TRUE),
       VLOOKUP(Attendance!$G1976,REGULAR_WEEK_SCHEDULE[[Friday]:[Period]],2,TRUE))))))))))</f>
        <v/>
      </c>
      <c r="J1976" s="41" t="str">
        <f t="shared" ca="1" si="95"/>
        <v/>
      </c>
      <c r="K1976" s="41" t="str">
        <f>IF($A1976 &lt;&gt; "",VLOOKUP($A1976,'Student reference sheet'!$A$2:$V$2329, 7,FALSE), "")</f>
        <v/>
      </c>
      <c r="L1976" s="30" t="str">
        <f>IF($A1976 ="", "", VLOOKUP($A1976, 'Student reference sheet'!$A$2:$Z$2603,23,FALSE))</f>
        <v/>
      </c>
      <c r="M1976" s="30" t="str">
        <f>IF($A1976 ="", "", VLOOKUP($A1976, 'Student reference sheet'!$A$2:$Z$2603,24,FALSE))</f>
        <v/>
      </c>
      <c r="N1976" s="30" t="str">
        <f>IF($A1976 ="", "", VLOOKUP($A1976, 'Student reference sheet'!$A$2:$Z$2603,26,FALSE))</f>
        <v/>
      </c>
      <c r="O1976" s="30" t="str">
        <f>IF($A1976 ="", "", VLOOKUP($A1976, 'Student reference sheet'!$A$2:$Z$2603,25,FALSE))</f>
        <v/>
      </c>
      <c r="P1976" s="39" t="str">
        <f>IF($A1976 = "", "", IF(OR(VLOOKUP($A1976,'Student reference sheet'!$A$2:$V$2400,8,FALSE) = "R",  VLOOKUP($A1976,'Student reference sheet'!$A$2:$V$2400,8,FALSE) = "L"), "X", ""))</f>
        <v/>
      </c>
      <c r="Q1976" s="39" t="str">
        <f>IF($A1976 ="", "", VLOOKUP($A1976, 'Student reference sheet'!$A$2:$V$2603,22,FALSE))</f>
        <v/>
      </c>
      <c r="R1976" s="39" t="str">
        <f>IF($A1976 &lt;&gt; "",VLOOKUP($A1976,'Student reference sheet'!$A$2:$V$2329, 5,FALSE), "")</f>
        <v/>
      </c>
      <c r="S1976" s="39" t="str">
        <f>IF($A1976 &lt;&gt; "",VLOOKUP($A1976,'Student reference sheet'!$A$2:$V$2329, 6,FALSE), "")</f>
        <v/>
      </c>
      <c r="T1976" s="30" t="str">
        <f>IF($A1976 = "","",
IF(VLOOKUP($A1976,'Student reference sheet'!$A$2:$V$2329, 10,FALSE) = "Y", "Hispanic",
IF(VLOOKUP($A1976,'Student reference sheet'!$A$2:$V$2329,11,FALSE) &lt;&gt; "",
IF(VLOOKUP($A1976,'Student reference sheet'!$A$2:$V$2329,11,FALSE) = "UNK", "Unknown", VLOOKUP(VALUE(VLOOKUP($A1976,'Student reference sheet'!$A$2:$V$2329,11,FALSE)),'Ethnicity Reference'!$A$2:$B$22,2,FALSE)),
IF(VLOOKUP($A1976,'Student reference sheet'!$A$2:$V$2329,9,FALSE) &lt;&gt; "", VLOOKUP(VALUE(VLOOKUP($A1976,'Student reference sheet'!$A$2:$V$2329,9,FALSE)),'Ethnicity Reference'!$A$2:$B$22,2,FALSE),"Unknown"))))</f>
        <v/>
      </c>
      <c r="U1976" s="35"/>
    </row>
    <row r="1977" spans="1:21" ht="15.75">
      <c r="A1977" s="47"/>
      <c r="B1977" s="33"/>
      <c r="C1977" s="39" t="str">
        <f>IF($A1977 &lt;&gt; "",VLOOKUP($A1977,'Student reference sheet'!$A$2:$V$2329, 3,FALSE), "")</f>
        <v/>
      </c>
      <c r="D1977" s="39" t="str">
        <f>IF($A1977 &lt;&gt; "",VLOOKUP($A1977,'Student reference sheet'!$A$2:$V$2329, 2,FALSE), "")</f>
        <v/>
      </c>
      <c r="E1977" s="35"/>
      <c r="F1977" s="34"/>
      <c r="G1977" s="40" t="str">
        <f t="shared" ca="1" si="93"/>
        <v/>
      </c>
      <c r="H1977" s="40" t="str">
        <f t="shared" ca="1" si="94"/>
        <v/>
      </c>
      <c r="I1977" s="36" t="str">
        <f>IF($A1977 = "", "",
IF(COUNTIF(MINIMUM_DAY_DATES[], Attendance!J1977) &gt; 0, VLOOKUP(Attendance!$G1977,MINIMUM_DAY_PERIOD_SCHEDULE[], 2,TRUE),
IF(COUNTIF(RALLY_DATES[], Attendance!J1977) &gt; 0, VLOOKUP(Attendance!$G1977,RALLY_PERIOD_SCHEDULE[], 2,TRUE),
IF(WEEKDAY(Attendance!$J1977) = 2,
       IF(COUNTIF(FINALS_WEEK_MONDAY_DATE[],Attendance!$J1977) &gt; 0, VLOOKUP(Attendance!$G1977,FINALS_WEEK_MONDAY_PERIOD_SCHEDULE[],2,TRUE),
       VLOOKUP(Attendance!$G1977,REGULAR_WEEK_SCHEDULE[],6,TRUE)),
IF(WEEKDAY($J1977) = 3,
       IF(COUNTIF(FINALS_WEEK_TUESDAY_DATE[],Attendance!$J1977) &gt; 0, VLOOKUP(Attendance!$G1977,FINALS_WEEK_TUESDAY_PERIOD_SCHEDULE[],2,TRUE),
       VLOOKUP(Attendance!$G1977,REGULAR_WEEK_SCHEDULE[[Tuesday]:[Period]],5,TRUE)),
IF(WEEKDAY(Attendance!$J1977) = 4,
        IF(COUNTIF(BLOCK_WEDNESDAY_DATES[],Attendance!$J1977) &gt; 0, VLOOKUP(Attendance!$G1977,BLOCK_WEDNESDAY_PERIOD_SCHEDULE[],2,TRUE),
        IF(COUNTIF(FINALS_WEEK_WEDNESDAY_DATE[],Attendance!$J1977) &gt; 0, VLOOKUP(Attendance!$G1977,FINALS_WEEK_WEDNESDAY_PERIOD_SCHEDULE[],2,TRUE),
       VLOOKUP(Attendance!$G1977,REGULAR_WEEK_SCHEDULE[[Wednesday]:[Period]],4,TRUE))),
IF(WEEKDAY($J1977) = 5,
       IF(COUNTIF(BLOCK_THURSDAY_DATES[],Attendance!$J1977) &gt; 0, VLOOKUP(Attendance!$G1977,BLOCK_THURSDAY_PERIOD_SCHEDULE[],2,TRUE),
       IF(COUNTIF(FINALS_WEEK_THURSDAY_DATE[],Attendance!$J1977) &gt; 0, VLOOKUP(Attendance!$G1977,FINALS_WEEK_THURSDAY_PERIOD_SCHEDULE[],2,TRUE),
       VLOOKUP(Attendance!$G1977,REGULAR_WEEK_SCHEDULE[[Thursday]:[Period]],3,TRUE))),
IF(WEEKDAY(Attendance!$J1977) = 6,
       IF(COUNTIF(FINALS_WEEK_FRIDAY_DATE[],Attendance!$J1977) &gt; 0, VLOOKUP(Attendance!$G1977,FINALS_WEEK_FRIDAY_PERIOD_SCHEDULE[],2,TRUE),
       VLOOKUP(Attendance!$G1977,REGULAR_WEEK_SCHEDULE[[Friday]:[Period]],2,TRUE))))))))))</f>
        <v/>
      </c>
      <c r="J1977" s="41" t="str">
        <f t="shared" ca="1" si="95"/>
        <v/>
      </c>
      <c r="K1977" s="41" t="str">
        <f>IF($A1977 &lt;&gt; "",VLOOKUP($A1977,'Student reference sheet'!$A$2:$V$2329, 7,FALSE), "")</f>
        <v/>
      </c>
      <c r="L1977" s="30" t="str">
        <f>IF($A1977 ="", "", VLOOKUP($A1977, 'Student reference sheet'!$A$2:$Z$2603,23,FALSE))</f>
        <v/>
      </c>
      <c r="M1977" s="30" t="str">
        <f>IF($A1977 ="", "", VLOOKUP($A1977, 'Student reference sheet'!$A$2:$Z$2603,24,FALSE))</f>
        <v/>
      </c>
      <c r="N1977" s="30" t="str">
        <f>IF($A1977 ="", "", VLOOKUP($A1977, 'Student reference sheet'!$A$2:$Z$2603,26,FALSE))</f>
        <v/>
      </c>
      <c r="O1977" s="30" t="str">
        <f>IF($A1977 ="", "", VLOOKUP($A1977, 'Student reference sheet'!$A$2:$Z$2603,25,FALSE))</f>
        <v/>
      </c>
      <c r="P1977" s="39" t="str">
        <f>IF($A1977 = "", "", IF(OR(VLOOKUP($A1977,'Student reference sheet'!$A$2:$V$2400,8,FALSE) = "R",  VLOOKUP($A1977,'Student reference sheet'!$A$2:$V$2400,8,FALSE) = "L"), "X", ""))</f>
        <v/>
      </c>
      <c r="Q1977" s="39" t="str">
        <f>IF($A1977 ="", "", VLOOKUP($A1977, 'Student reference sheet'!$A$2:$V$2603,22,FALSE))</f>
        <v/>
      </c>
      <c r="R1977" s="39" t="str">
        <f>IF($A1977 &lt;&gt; "",VLOOKUP($A1977,'Student reference sheet'!$A$2:$V$2329, 5,FALSE), "")</f>
        <v/>
      </c>
      <c r="S1977" s="39" t="str">
        <f>IF($A1977 &lt;&gt; "",VLOOKUP($A1977,'Student reference sheet'!$A$2:$V$2329, 6,FALSE), "")</f>
        <v/>
      </c>
      <c r="T1977" s="30" t="str">
        <f>IF($A1977 = "","",
IF(VLOOKUP($A1977,'Student reference sheet'!$A$2:$V$2329, 10,FALSE) = "Y", "Hispanic",
IF(VLOOKUP($A1977,'Student reference sheet'!$A$2:$V$2329,11,FALSE) &lt;&gt; "",
IF(VLOOKUP($A1977,'Student reference sheet'!$A$2:$V$2329,11,FALSE) = "UNK", "Unknown", VLOOKUP(VALUE(VLOOKUP($A1977,'Student reference sheet'!$A$2:$V$2329,11,FALSE)),'Ethnicity Reference'!$A$2:$B$22,2,FALSE)),
IF(VLOOKUP($A1977,'Student reference sheet'!$A$2:$V$2329,9,FALSE) &lt;&gt; "", VLOOKUP(VALUE(VLOOKUP($A1977,'Student reference sheet'!$A$2:$V$2329,9,FALSE)),'Ethnicity Reference'!$A$2:$B$22,2,FALSE),"Unknown"))))</f>
        <v/>
      </c>
      <c r="U1977" s="35"/>
    </row>
    <row r="1978" spans="1:21" ht="15.75">
      <c r="A1978" s="47"/>
      <c r="B1978" s="33"/>
      <c r="C1978" s="39" t="str">
        <f>IF($A1978 &lt;&gt; "",VLOOKUP($A1978,'Student reference sheet'!$A$2:$V$2329, 3,FALSE), "")</f>
        <v/>
      </c>
      <c r="D1978" s="39" t="str">
        <f>IF($A1978 &lt;&gt; "",VLOOKUP($A1978,'Student reference sheet'!$A$2:$V$2329, 2,FALSE), "")</f>
        <v/>
      </c>
      <c r="E1978" s="35"/>
      <c r="F1978" s="34"/>
      <c r="G1978" s="40" t="str">
        <f t="shared" ca="1" si="93"/>
        <v/>
      </c>
      <c r="H1978" s="40" t="str">
        <f t="shared" ca="1" si="94"/>
        <v/>
      </c>
      <c r="I1978" s="36" t="str">
        <f>IF($A1978 = "", "",
IF(COUNTIF(MINIMUM_DAY_DATES[], Attendance!J1978) &gt; 0, VLOOKUP(Attendance!$G1978,MINIMUM_DAY_PERIOD_SCHEDULE[], 2,TRUE),
IF(COUNTIF(RALLY_DATES[], Attendance!J1978) &gt; 0, VLOOKUP(Attendance!$G1978,RALLY_PERIOD_SCHEDULE[], 2,TRUE),
IF(WEEKDAY(Attendance!$J1978) = 2,
       IF(COUNTIF(FINALS_WEEK_MONDAY_DATE[],Attendance!$J1978) &gt; 0, VLOOKUP(Attendance!$G1978,FINALS_WEEK_MONDAY_PERIOD_SCHEDULE[],2,TRUE),
       VLOOKUP(Attendance!$G1978,REGULAR_WEEK_SCHEDULE[],6,TRUE)),
IF(WEEKDAY($J1978) = 3,
       IF(COUNTIF(FINALS_WEEK_TUESDAY_DATE[],Attendance!$J1978) &gt; 0, VLOOKUP(Attendance!$G1978,FINALS_WEEK_TUESDAY_PERIOD_SCHEDULE[],2,TRUE),
       VLOOKUP(Attendance!$G1978,REGULAR_WEEK_SCHEDULE[[Tuesday]:[Period]],5,TRUE)),
IF(WEEKDAY(Attendance!$J1978) = 4,
        IF(COUNTIF(BLOCK_WEDNESDAY_DATES[],Attendance!$J1978) &gt; 0, VLOOKUP(Attendance!$G1978,BLOCK_WEDNESDAY_PERIOD_SCHEDULE[],2,TRUE),
        IF(COUNTIF(FINALS_WEEK_WEDNESDAY_DATE[],Attendance!$J1978) &gt; 0, VLOOKUP(Attendance!$G1978,FINALS_WEEK_WEDNESDAY_PERIOD_SCHEDULE[],2,TRUE),
       VLOOKUP(Attendance!$G1978,REGULAR_WEEK_SCHEDULE[[Wednesday]:[Period]],4,TRUE))),
IF(WEEKDAY($J1978) = 5,
       IF(COUNTIF(BLOCK_THURSDAY_DATES[],Attendance!$J1978) &gt; 0, VLOOKUP(Attendance!$G1978,BLOCK_THURSDAY_PERIOD_SCHEDULE[],2,TRUE),
       IF(COUNTIF(FINALS_WEEK_THURSDAY_DATE[],Attendance!$J1978) &gt; 0, VLOOKUP(Attendance!$G1978,FINALS_WEEK_THURSDAY_PERIOD_SCHEDULE[],2,TRUE),
       VLOOKUP(Attendance!$G1978,REGULAR_WEEK_SCHEDULE[[Thursday]:[Period]],3,TRUE))),
IF(WEEKDAY(Attendance!$J1978) = 6,
       IF(COUNTIF(FINALS_WEEK_FRIDAY_DATE[],Attendance!$J1978) &gt; 0, VLOOKUP(Attendance!$G1978,FINALS_WEEK_FRIDAY_PERIOD_SCHEDULE[],2,TRUE),
       VLOOKUP(Attendance!$G1978,REGULAR_WEEK_SCHEDULE[[Friday]:[Period]],2,TRUE))))))))))</f>
        <v/>
      </c>
      <c r="J1978" s="41" t="str">
        <f t="shared" ca="1" si="95"/>
        <v/>
      </c>
      <c r="K1978" s="41" t="str">
        <f>IF($A1978 &lt;&gt; "",VLOOKUP($A1978,'Student reference sheet'!$A$2:$V$2329, 7,FALSE), "")</f>
        <v/>
      </c>
      <c r="L1978" s="30" t="str">
        <f>IF($A1978 ="", "", VLOOKUP($A1978, 'Student reference sheet'!$A$2:$Z$2603,23,FALSE))</f>
        <v/>
      </c>
      <c r="M1978" s="30" t="str">
        <f>IF($A1978 ="", "", VLOOKUP($A1978, 'Student reference sheet'!$A$2:$Z$2603,24,FALSE))</f>
        <v/>
      </c>
      <c r="N1978" s="30" t="str">
        <f>IF($A1978 ="", "", VLOOKUP($A1978, 'Student reference sheet'!$A$2:$Z$2603,26,FALSE))</f>
        <v/>
      </c>
      <c r="O1978" s="30" t="str">
        <f>IF($A1978 ="", "", VLOOKUP($A1978, 'Student reference sheet'!$A$2:$Z$2603,25,FALSE))</f>
        <v/>
      </c>
      <c r="P1978" s="39" t="str">
        <f>IF($A1978 = "", "", IF(OR(VLOOKUP($A1978,'Student reference sheet'!$A$2:$V$2400,8,FALSE) = "R",  VLOOKUP($A1978,'Student reference sheet'!$A$2:$V$2400,8,FALSE) = "L"), "X", ""))</f>
        <v/>
      </c>
      <c r="Q1978" s="39" t="str">
        <f>IF($A1978 ="", "", VLOOKUP($A1978, 'Student reference sheet'!$A$2:$V$2603,22,FALSE))</f>
        <v/>
      </c>
      <c r="R1978" s="39" t="str">
        <f>IF($A1978 &lt;&gt; "",VLOOKUP($A1978,'Student reference sheet'!$A$2:$V$2329, 5,FALSE), "")</f>
        <v/>
      </c>
      <c r="S1978" s="39" t="str">
        <f>IF($A1978 &lt;&gt; "",VLOOKUP($A1978,'Student reference sheet'!$A$2:$V$2329, 6,FALSE), "")</f>
        <v/>
      </c>
      <c r="T1978" s="30" t="str">
        <f>IF($A1978 = "","",
IF(VLOOKUP($A1978,'Student reference sheet'!$A$2:$V$2329, 10,FALSE) = "Y", "Hispanic",
IF(VLOOKUP($A1978,'Student reference sheet'!$A$2:$V$2329,11,FALSE) &lt;&gt; "",
IF(VLOOKUP($A1978,'Student reference sheet'!$A$2:$V$2329,11,FALSE) = "UNK", "Unknown", VLOOKUP(VALUE(VLOOKUP($A1978,'Student reference sheet'!$A$2:$V$2329,11,FALSE)),'Ethnicity Reference'!$A$2:$B$22,2,FALSE)),
IF(VLOOKUP($A1978,'Student reference sheet'!$A$2:$V$2329,9,FALSE) &lt;&gt; "", VLOOKUP(VALUE(VLOOKUP($A1978,'Student reference sheet'!$A$2:$V$2329,9,FALSE)),'Ethnicity Reference'!$A$2:$B$22,2,FALSE),"Unknown"))))</f>
        <v/>
      </c>
      <c r="U1978" s="35"/>
    </row>
    <row r="1979" spans="1:21" ht="15.75">
      <c r="A1979" s="47"/>
      <c r="B1979" s="33"/>
      <c r="C1979" s="39" t="str">
        <f>IF($A1979 &lt;&gt; "",VLOOKUP($A1979,'Student reference sheet'!$A$2:$V$2329, 3,FALSE), "")</f>
        <v/>
      </c>
      <c r="D1979" s="39" t="str">
        <f>IF($A1979 &lt;&gt; "",VLOOKUP($A1979,'Student reference sheet'!$A$2:$V$2329, 2,FALSE), "")</f>
        <v/>
      </c>
      <c r="E1979" s="35"/>
      <c r="F1979" s="34"/>
      <c r="G1979" s="40" t="str">
        <f t="shared" ca="1" si="93"/>
        <v/>
      </c>
      <c r="H1979" s="40" t="str">
        <f t="shared" ca="1" si="94"/>
        <v/>
      </c>
      <c r="I1979" s="36" t="str">
        <f>IF($A1979 = "", "",
IF(COUNTIF(MINIMUM_DAY_DATES[], Attendance!J1979) &gt; 0, VLOOKUP(Attendance!$G1979,MINIMUM_DAY_PERIOD_SCHEDULE[], 2,TRUE),
IF(COUNTIF(RALLY_DATES[], Attendance!J1979) &gt; 0, VLOOKUP(Attendance!$G1979,RALLY_PERIOD_SCHEDULE[], 2,TRUE),
IF(WEEKDAY(Attendance!$J1979) = 2,
       IF(COUNTIF(FINALS_WEEK_MONDAY_DATE[],Attendance!$J1979) &gt; 0, VLOOKUP(Attendance!$G1979,FINALS_WEEK_MONDAY_PERIOD_SCHEDULE[],2,TRUE),
       VLOOKUP(Attendance!$G1979,REGULAR_WEEK_SCHEDULE[],6,TRUE)),
IF(WEEKDAY($J1979) = 3,
       IF(COUNTIF(FINALS_WEEK_TUESDAY_DATE[],Attendance!$J1979) &gt; 0, VLOOKUP(Attendance!$G1979,FINALS_WEEK_TUESDAY_PERIOD_SCHEDULE[],2,TRUE),
       VLOOKUP(Attendance!$G1979,REGULAR_WEEK_SCHEDULE[[Tuesday]:[Period]],5,TRUE)),
IF(WEEKDAY(Attendance!$J1979) = 4,
        IF(COUNTIF(BLOCK_WEDNESDAY_DATES[],Attendance!$J1979) &gt; 0, VLOOKUP(Attendance!$G1979,BLOCK_WEDNESDAY_PERIOD_SCHEDULE[],2,TRUE),
        IF(COUNTIF(FINALS_WEEK_WEDNESDAY_DATE[],Attendance!$J1979) &gt; 0, VLOOKUP(Attendance!$G1979,FINALS_WEEK_WEDNESDAY_PERIOD_SCHEDULE[],2,TRUE),
       VLOOKUP(Attendance!$G1979,REGULAR_WEEK_SCHEDULE[[Wednesday]:[Period]],4,TRUE))),
IF(WEEKDAY($J1979) = 5,
       IF(COUNTIF(BLOCK_THURSDAY_DATES[],Attendance!$J1979) &gt; 0, VLOOKUP(Attendance!$G1979,BLOCK_THURSDAY_PERIOD_SCHEDULE[],2,TRUE),
       IF(COUNTIF(FINALS_WEEK_THURSDAY_DATE[],Attendance!$J1979) &gt; 0, VLOOKUP(Attendance!$G1979,FINALS_WEEK_THURSDAY_PERIOD_SCHEDULE[],2,TRUE),
       VLOOKUP(Attendance!$G1979,REGULAR_WEEK_SCHEDULE[[Thursday]:[Period]],3,TRUE))),
IF(WEEKDAY(Attendance!$J1979) = 6,
       IF(COUNTIF(FINALS_WEEK_FRIDAY_DATE[],Attendance!$J1979) &gt; 0, VLOOKUP(Attendance!$G1979,FINALS_WEEK_FRIDAY_PERIOD_SCHEDULE[],2,TRUE),
       VLOOKUP(Attendance!$G1979,REGULAR_WEEK_SCHEDULE[[Friday]:[Period]],2,TRUE))))))))))</f>
        <v/>
      </c>
      <c r="J1979" s="41" t="str">
        <f t="shared" ca="1" si="95"/>
        <v/>
      </c>
      <c r="K1979" s="41" t="str">
        <f>IF($A1979 &lt;&gt; "",VLOOKUP($A1979,'Student reference sheet'!$A$2:$V$2329, 7,FALSE), "")</f>
        <v/>
      </c>
      <c r="L1979" s="30" t="str">
        <f>IF($A1979 ="", "", VLOOKUP($A1979, 'Student reference sheet'!$A$2:$Z$2603,23,FALSE))</f>
        <v/>
      </c>
      <c r="M1979" s="30" t="str">
        <f>IF($A1979 ="", "", VLOOKUP($A1979, 'Student reference sheet'!$A$2:$Z$2603,24,FALSE))</f>
        <v/>
      </c>
      <c r="N1979" s="30" t="str">
        <f>IF($A1979 ="", "", VLOOKUP($A1979, 'Student reference sheet'!$A$2:$Z$2603,26,FALSE))</f>
        <v/>
      </c>
      <c r="O1979" s="30" t="str">
        <f>IF($A1979 ="", "", VLOOKUP($A1979, 'Student reference sheet'!$A$2:$Z$2603,25,FALSE))</f>
        <v/>
      </c>
      <c r="P1979" s="39" t="str">
        <f>IF($A1979 = "", "", IF(OR(VLOOKUP($A1979,'Student reference sheet'!$A$2:$V$2400,8,FALSE) = "R",  VLOOKUP($A1979,'Student reference sheet'!$A$2:$V$2400,8,FALSE) = "L"), "X", ""))</f>
        <v/>
      </c>
      <c r="Q1979" s="39" t="str">
        <f>IF($A1979 ="", "", VLOOKUP($A1979, 'Student reference sheet'!$A$2:$V$2603,22,FALSE))</f>
        <v/>
      </c>
      <c r="R1979" s="39" t="str">
        <f>IF($A1979 &lt;&gt; "",VLOOKUP($A1979,'Student reference sheet'!$A$2:$V$2329, 5,FALSE), "")</f>
        <v/>
      </c>
      <c r="S1979" s="39" t="str">
        <f>IF($A1979 &lt;&gt; "",VLOOKUP($A1979,'Student reference sheet'!$A$2:$V$2329, 6,FALSE), "")</f>
        <v/>
      </c>
      <c r="T1979" s="30" t="str">
        <f>IF($A1979 = "","",
IF(VLOOKUP($A1979,'Student reference sheet'!$A$2:$V$2329, 10,FALSE) = "Y", "Hispanic",
IF(VLOOKUP($A1979,'Student reference sheet'!$A$2:$V$2329,11,FALSE) &lt;&gt; "",
IF(VLOOKUP($A1979,'Student reference sheet'!$A$2:$V$2329,11,FALSE) = "UNK", "Unknown", VLOOKUP(VALUE(VLOOKUP($A1979,'Student reference sheet'!$A$2:$V$2329,11,FALSE)),'Ethnicity Reference'!$A$2:$B$22,2,FALSE)),
IF(VLOOKUP($A1979,'Student reference sheet'!$A$2:$V$2329,9,FALSE) &lt;&gt; "", VLOOKUP(VALUE(VLOOKUP($A1979,'Student reference sheet'!$A$2:$V$2329,9,FALSE)),'Ethnicity Reference'!$A$2:$B$22,2,FALSE),"Unknown"))))</f>
        <v/>
      </c>
      <c r="U1979" s="35"/>
    </row>
    <row r="1980" spans="1:21" ht="15.75">
      <c r="A1980" s="47"/>
      <c r="B1980" s="33"/>
      <c r="C1980" s="39" t="str">
        <f>IF($A1980 &lt;&gt; "",VLOOKUP($A1980,'Student reference sheet'!$A$2:$V$2329, 3,FALSE), "")</f>
        <v/>
      </c>
      <c r="D1980" s="39" t="str">
        <f>IF($A1980 &lt;&gt; "",VLOOKUP($A1980,'Student reference sheet'!$A$2:$V$2329, 2,FALSE), "")</f>
        <v/>
      </c>
      <c r="E1980" s="35"/>
      <c r="F1980" s="34"/>
      <c r="G1980" s="40" t="str">
        <f t="shared" ca="1" si="93"/>
        <v/>
      </c>
      <c r="H1980" s="40" t="str">
        <f t="shared" ca="1" si="94"/>
        <v/>
      </c>
      <c r="I1980" s="36" t="str">
        <f>IF($A1980 = "", "",
IF(COUNTIF(MINIMUM_DAY_DATES[], Attendance!J1980) &gt; 0, VLOOKUP(Attendance!$G1980,MINIMUM_DAY_PERIOD_SCHEDULE[], 2,TRUE),
IF(COUNTIF(RALLY_DATES[], Attendance!J1980) &gt; 0, VLOOKUP(Attendance!$G1980,RALLY_PERIOD_SCHEDULE[], 2,TRUE),
IF(WEEKDAY(Attendance!$J1980) = 2,
       IF(COUNTIF(FINALS_WEEK_MONDAY_DATE[],Attendance!$J1980) &gt; 0, VLOOKUP(Attendance!$G1980,FINALS_WEEK_MONDAY_PERIOD_SCHEDULE[],2,TRUE),
       VLOOKUP(Attendance!$G1980,REGULAR_WEEK_SCHEDULE[],6,TRUE)),
IF(WEEKDAY($J1980) = 3,
       IF(COUNTIF(FINALS_WEEK_TUESDAY_DATE[],Attendance!$J1980) &gt; 0, VLOOKUP(Attendance!$G1980,FINALS_WEEK_TUESDAY_PERIOD_SCHEDULE[],2,TRUE),
       VLOOKUP(Attendance!$G1980,REGULAR_WEEK_SCHEDULE[[Tuesday]:[Period]],5,TRUE)),
IF(WEEKDAY(Attendance!$J1980) = 4,
        IF(COUNTIF(BLOCK_WEDNESDAY_DATES[],Attendance!$J1980) &gt; 0, VLOOKUP(Attendance!$G1980,BLOCK_WEDNESDAY_PERIOD_SCHEDULE[],2,TRUE),
        IF(COUNTIF(FINALS_WEEK_WEDNESDAY_DATE[],Attendance!$J1980) &gt; 0, VLOOKUP(Attendance!$G1980,FINALS_WEEK_WEDNESDAY_PERIOD_SCHEDULE[],2,TRUE),
       VLOOKUP(Attendance!$G1980,REGULAR_WEEK_SCHEDULE[[Wednesday]:[Period]],4,TRUE))),
IF(WEEKDAY($J1980) = 5,
       IF(COUNTIF(BLOCK_THURSDAY_DATES[],Attendance!$J1980) &gt; 0, VLOOKUP(Attendance!$G1980,BLOCK_THURSDAY_PERIOD_SCHEDULE[],2,TRUE),
       IF(COUNTIF(FINALS_WEEK_THURSDAY_DATE[],Attendance!$J1980) &gt; 0, VLOOKUP(Attendance!$G1980,FINALS_WEEK_THURSDAY_PERIOD_SCHEDULE[],2,TRUE),
       VLOOKUP(Attendance!$G1980,REGULAR_WEEK_SCHEDULE[[Thursday]:[Period]],3,TRUE))),
IF(WEEKDAY(Attendance!$J1980) = 6,
       IF(COUNTIF(FINALS_WEEK_FRIDAY_DATE[],Attendance!$J1980) &gt; 0, VLOOKUP(Attendance!$G1980,FINALS_WEEK_FRIDAY_PERIOD_SCHEDULE[],2,TRUE),
       VLOOKUP(Attendance!$G1980,REGULAR_WEEK_SCHEDULE[[Friday]:[Period]],2,TRUE))))))))))</f>
        <v/>
      </c>
      <c r="J1980" s="41" t="str">
        <f t="shared" ca="1" si="95"/>
        <v/>
      </c>
      <c r="K1980" s="41" t="str">
        <f>IF($A1980 &lt;&gt; "",VLOOKUP($A1980,'Student reference sheet'!$A$2:$V$2329, 7,FALSE), "")</f>
        <v/>
      </c>
      <c r="L1980" s="30" t="str">
        <f>IF($A1980 ="", "", VLOOKUP($A1980, 'Student reference sheet'!$A$2:$Z$2603,23,FALSE))</f>
        <v/>
      </c>
      <c r="M1980" s="30" t="str">
        <f>IF($A1980 ="", "", VLOOKUP($A1980, 'Student reference sheet'!$A$2:$Z$2603,24,FALSE))</f>
        <v/>
      </c>
      <c r="N1980" s="30" t="str">
        <f>IF($A1980 ="", "", VLOOKUP($A1980, 'Student reference sheet'!$A$2:$Z$2603,26,FALSE))</f>
        <v/>
      </c>
      <c r="O1980" s="30" t="str">
        <f>IF($A1980 ="", "", VLOOKUP($A1980, 'Student reference sheet'!$A$2:$Z$2603,25,FALSE))</f>
        <v/>
      </c>
      <c r="P1980" s="39" t="str">
        <f>IF($A1980 = "", "", IF(OR(VLOOKUP($A1980,'Student reference sheet'!$A$2:$V$2400,8,FALSE) = "R",  VLOOKUP($A1980,'Student reference sheet'!$A$2:$V$2400,8,FALSE) = "L"), "X", ""))</f>
        <v/>
      </c>
      <c r="Q1980" s="39" t="str">
        <f>IF($A1980 ="", "", VLOOKUP($A1980, 'Student reference sheet'!$A$2:$V$2603,22,FALSE))</f>
        <v/>
      </c>
      <c r="R1980" s="39" t="str">
        <f>IF($A1980 &lt;&gt; "",VLOOKUP($A1980,'Student reference sheet'!$A$2:$V$2329, 5,FALSE), "")</f>
        <v/>
      </c>
      <c r="S1980" s="39" t="str">
        <f>IF($A1980 &lt;&gt; "",VLOOKUP($A1980,'Student reference sheet'!$A$2:$V$2329, 6,FALSE), "")</f>
        <v/>
      </c>
      <c r="T1980" s="30" t="str">
        <f>IF($A1980 = "","",
IF(VLOOKUP($A1980,'Student reference sheet'!$A$2:$V$2329, 10,FALSE) = "Y", "Hispanic",
IF(VLOOKUP($A1980,'Student reference sheet'!$A$2:$V$2329,11,FALSE) &lt;&gt; "",
IF(VLOOKUP($A1980,'Student reference sheet'!$A$2:$V$2329,11,FALSE) = "UNK", "Unknown", VLOOKUP(VALUE(VLOOKUP($A1980,'Student reference sheet'!$A$2:$V$2329,11,FALSE)),'Ethnicity Reference'!$A$2:$B$22,2,FALSE)),
IF(VLOOKUP($A1980,'Student reference sheet'!$A$2:$V$2329,9,FALSE) &lt;&gt; "", VLOOKUP(VALUE(VLOOKUP($A1980,'Student reference sheet'!$A$2:$V$2329,9,FALSE)),'Ethnicity Reference'!$A$2:$B$22,2,FALSE),"Unknown"))))</f>
        <v/>
      </c>
      <c r="U1980" s="35"/>
    </row>
    <row r="1981" spans="1:21" ht="15.75">
      <c r="A1981" s="47"/>
      <c r="B1981" s="33"/>
      <c r="C1981" s="39" t="str">
        <f>IF($A1981 &lt;&gt; "",VLOOKUP($A1981,'Student reference sheet'!$A$2:$V$2329, 3,FALSE), "")</f>
        <v/>
      </c>
      <c r="D1981" s="39" t="str">
        <f>IF($A1981 &lt;&gt; "",VLOOKUP($A1981,'Student reference sheet'!$A$2:$V$2329, 2,FALSE), "")</f>
        <v/>
      </c>
      <c r="E1981" s="35"/>
      <c r="F1981" s="34"/>
      <c r="G1981" s="40" t="str">
        <f t="shared" ca="1" si="93"/>
        <v/>
      </c>
      <c r="H1981" s="40" t="str">
        <f t="shared" ca="1" si="94"/>
        <v/>
      </c>
      <c r="I1981" s="36" t="str">
        <f>IF($A1981 = "", "",
IF(COUNTIF(MINIMUM_DAY_DATES[], Attendance!J1981) &gt; 0, VLOOKUP(Attendance!$G1981,MINIMUM_DAY_PERIOD_SCHEDULE[], 2,TRUE),
IF(COUNTIF(RALLY_DATES[], Attendance!J1981) &gt; 0, VLOOKUP(Attendance!$G1981,RALLY_PERIOD_SCHEDULE[], 2,TRUE),
IF(WEEKDAY(Attendance!$J1981) = 2,
       IF(COUNTIF(FINALS_WEEK_MONDAY_DATE[],Attendance!$J1981) &gt; 0, VLOOKUP(Attendance!$G1981,FINALS_WEEK_MONDAY_PERIOD_SCHEDULE[],2,TRUE),
       VLOOKUP(Attendance!$G1981,REGULAR_WEEK_SCHEDULE[],6,TRUE)),
IF(WEEKDAY($J1981) = 3,
       IF(COUNTIF(FINALS_WEEK_TUESDAY_DATE[],Attendance!$J1981) &gt; 0, VLOOKUP(Attendance!$G1981,FINALS_WEEK_TUESDAY_PERIOD_SCHEDULE[],2,TRUE),
       VLOOKUP(Attendance!$G1981,REGULAR_WEEK_SCHEDULE[[Tuesday]:[Period]],5,TRUE)),
IF(WEEKDAY(Attendance!$J1981) = 4,
        IF(COUNTIF(BLOCK_WEDNESDAY_DATES[],Attendance!$J1981) &gt; 0, VLOOKUP(Attendance!$G1981,BLOCK_WEDNESDAY_PERIOD_SCHEDULE[],2,TRUE),
        IF(COUNTIF(FINALS_WEEK_WEDNESDAY_DATE[],Attendance!$J1981) &gt; 0, VLOOKUP(Attendance!$G1981,FINALS_WEEK_WEDNESDAY_PERIOD_SCHEDULE[],2,TRUE),
       VLOOKUP(Attendance!$G1981,REGULAR_WEEK_SCHEDULE[[Wednesday]:[Period]],4,TRUE))),
IF(WEEKDAY($J1981) = 5,
       IF(COUNTIF(BLOCK_THURSDAY_DATES[],Attendance!$J1981) &gt; 0, VLOOKUP(Attendance!$G1981,BLOCK_THURSDAY_PERIOD_SCHEDULE[],2,TRUE),
       IF(COUNTIF(FINALS_WEEK_THURSDAY_DATE[],Attendance!$J1981) &gt; 0, VLOOKUP(Attendance!$G1981,FINALS_WEEK_THURSDAY_PERIOD_SCHEDULE[],2,TRUE),
       VLOOKUP(Attendance!$G1981,REGULAR_WEEK_SCHEDULE[[Thursday]:[Period]],3,TRUE))),
IF(WEEKDAY(Attendance!$J1981) = 6,
       IF(COUNTIF(FINALS_WEEK_FRIDAY_DATE[],Attendance!$J1981) &gt; 0, VLOOKUP(Attendance!$G1981,FINALS_WEEK_FRIDAY_PERIOD_SCHEDULE[],2,TRUE),
       VLOOKUP(Attendance!$G1981,REGULAR_WEEK_SCHEDULE[[Friday]:[Period]],2,TRUE))))))))))</f>
        <v/>
      </c>
      <c r="J1981" s="41" t="str">
        <f t="shared" ca="1" si="95"/>
        <v/>
      </c>
      <c r="K1981" s="41" t="str">
        <f>IF($A1981 &lt;&gt; "",VLOOKUP($A1981,'Student reference sheet'!$A$2:$V$2329, 7,FALSE), "")</f>
        <v/>
      </c>
      <c r="L1981" s="30" t="str">
        <f>IF($A1981 ="", "", VLOOKUP($A1981, 'Student reference sheet'!$A$2:$Z$2603,23,FALSE))</f>
        <v/>
      </c>
      <c r="M1981" s="30" t="str">
        <f>IF($A1981 ="", "", VLOOKUP($A1981, 'Student reference sheet'!$A$2:$Z$2603,24,FALSE))</f>
        <v/>
      </c>
      <c r="N1981" s="30" t="str">
        <f>IF($A1981 ="", "", VLOOKUP($A1981, 'Student reference sheet'!$A$2:$Z$2603,26,FALSE))</f>
        <v/>
      </c>
      <c r="O1981" s="30" t="str">
        <f>IF($A1981 ="", "", VLOOKUP($A1981, 'Student reference sheet'!$A$2:$Z$2603,25,FALSE))</f>
        <v/>
      </c>
      <c r="P1981" s="39" t="str">
        <f>IF($A1981 = "", "", IF(OR(VLOOKUP($A1981,'Student reference sheet'!$A$2:$V$2400,8,FALSE) = "R",  VLOOKUP($A1981,'Student reference sheet'!$A$2:$V$2400,8,FALSE) = "L"), "X", ""))</f>
        <v/>
      </c>
      <c r="Q1981" s="39" t="str">
        <f>IF($A1981 ="", "", VLOOKUP($A1981, 'Student reference sheet'!$A$2:$V$2603,22,FALSE))</f>
        <v/>
      </c>
      <c r="R1981" s="39" t="str">
        <f>IF($A1981 &lt;&gt; "",VLOOKUP($A1981,'Student reference sheet'!$A$2:$V$2329, 5,FALSE), "")</f>
        <v/>
      </c>
      <c r="S1981" s="39" t="str">
        <f>IF($A1981 &lt;&gt; "",VLOOKUP($A1981,'Student reference sheet'!$A$2:$V$2329, 6,FALSE), "")</f>
        <v/>
      </c>
      <c r="T1981" s="30" t="str">
        <f>IF($A1981 = "","",
IF(VLOOKUP($A1981,'Student reference sheet'!$A$2:$V$2329, 10,FALSE) = "Y", "Hispanic",
IF(VLOOKUP($A1981,'Student reference sheet'!$A$2:$V$2329,11,FALSE) &lt;&gt; "",
IF(VLOOKUP($A1981,'Student reference sheet'!$A$2:$V$2329,11,FALSE) = "UNK", "Unknown", VLOOKUP(VALUE(VLOOKUP($A1981,'Student reference sheet'!$A$2:$V$2329,11,FALSE)),'Ethnicity Reference'!$A$2:$B$22,2,FALSE)),
IF(VLOOKUP($A1981,'Student reference sheet'!$A$2:$V$2329,9,FALSE) &lt;&gt; "", VLOOKUP(VALUE(VLOOKUP($A1981,'Student reference sheet'!$A$2:$V$2329,9,FALSE)),'Ethnicity Reference'!$A$2:$B$22,2,FALSE),"Unknown"))))</f>
        <v/>
      </c>
      <c r="U1981" s="35"/>
    </row>
    <row r="1982" spans="1:21" ht="15.75">
      <c r="A1982" s="47"/>
      <c r="B1982" s="33"/>
      <c r="C1982" s="39" t="str">
        <f>IF($A1982 &lt;&gt; "",VLOOKUP($A1982,'Student reference sheet'!$A$2:$V$2329, 3,FALSE), "")</f>
        <v/>
      </c>
      <c r="D1982" s="39" t="str">
        <f>IF($A1982 &lt;&gt; "",VLOOKUP($A1982,'Student reference sheet'!$A$2:$V$2329, 2,FALSE), "")</f>
        <v/>
      </c>
      <c r="E1982" s="35"/>
      <c r="F1982" s="34"/>
      <c r="G1982" s="40" t="str">
        <f t="shared" ca="1" si="93"/>
        <v/>
      </c>
      <c r="H1982" s="40" t="str">
        <f t="shared" ca="1" si="94"/>
        <v/>
      </c>
      <c r="I1982" s="36" t="str">
        <f>IF($A1982 = "", "",
IF(COUNTIF(MINIMUM_DAY_DATES[], Attendance!J1982) &gt; 0, VLOOKUP(Attendance!$G1982,MINIMUM_DAY_PERIOD_SCHEDULE[], 2,TRUE),
IF(COUNTIF(RALLY_DATES[], Attendance!J1982) &gt; 0, VLOOKUP(Attendance!$G1982,RALLY_PERIOD_SCHEDULE[], 2,TRUE),
IF(WEEKDAY(Attendance!$J1982) = 2,
       IF(COUNTIF(FINALS_WEEK_MONDAY_DATE[],Attendance!$J1982) &gt; 0, VLOOKUP(Attendance!$G1982,FINALS_WEEK_MONDAY_PERIOD_SCHEDULE[],2,TRUE),
       VLOOKUP(Attendance!$G1982,REGULAR_WEEK_SCHEDULE[],6,TRUE)),
IF(WEEKDAY($J1982) = 3,
       IF(COUNTIF(FINALS_WEEK_TUESDAY_DATE[],Attendance!$J1982) &gt; 0, VLOOKUP(Attendance!$G1982,FINALS_WEEK_TUESDAY_PERIOD_SCHEDULE[],2,TRUE),
       VLOOKUP(Attendance!$G1982,REGULAR_WEEK_SCHEDULE[[Tuesday]:[Period]],5,TRUE)),
IF(WEEKDAY(Attendance!$J1982) = 4,
        IF(COUNTIF(BLOCK_WEDNESDAY_DATES[],Attendance!$J1982) &gt; 0, VLOOKUP(Attendance!$G1982,BLOCK_WEDNESDAY_PERIOD_SCHEDULE[],2,TRUE),
        IF(COUNTIF(FINALS_WEEK_WEDNESDAY_DATE[],Attendance!$J1982) &gt; 0, VLOOKUP(Attendance!$G1982,FINALS_WEEK_WEDNESDAY_PERIOD_SCHEDULE[],2,TRUE),
       VLOOKUP(Attendance!$G1982,REGULAR_WEEK_SCHEDULE[[Wednesday]:[Period]],4,TRUE))),
IF(WEEKDAY($J1982) = 5,
       IF(COUNTIF(BLOCK_THURSDAY_DATES[],Attendance!$J1982) &gt; 0, VLOOKUP(Attendance!$G1982,BLOCK_THURSDAY_PERIOD_SCHEDULE[],2,TRUE),
       IF(COUNTIF(FINALS_WEEK_THURSDAY_DATE[],Attendance!$J1982) &gt; 0, VLOOKUP(Attendance!$G1982,FINALS_WEEK_THURSDAY_PERIOD_SCHEDULE[],2,TRUE),
       VLOOKUP(Attendance!$G1982,REGULAR_WEEK_SCHEDULE[[Thursday]:[Period]],3,TRUE))),
IF(WEEKDAY(Attendance!$J1982) = 6,
       IF(COUNTIF(FINALS_WEEK_FRIDAY_DATE[],Attendance!$J1982) &gt; 0, VLOOKUP(Attendance!$G1982,FINALS_WEEK_FRIDAY_PERIOD_SCHEDULE[],2,TRUE),
       VLOOKUP(Attendance!$G1982,REGULAR_WEEK_SCHEDULE[[Friday]:[Period]],2,TRUE))))))))))</f>
        <v/>
      </c>
      <c r="J1982" s="41" t="str">
        <f t="shared" ca="1" si="95"/>
        <v/>
      </c>
      <c r="K1982" s="41" t="str">
        <f>IF($A1982 &lt;&gt; "",VLOOKUP($A1982,'Student reference sheet'!$A$2:$V$2329, 7,FALSE), "")</f>
        <v/>
      </c>
      <c r="L1982" s="30" t="str">
        <f>IF($A1982 ="", "", VLOOKUP($A1982, 'Student reference sheet'!$A$2:$Z$2603,23,FALSE))</f>
        <v/>
      </c>
      <c r="M1982" s="30" t="str">
        <f>IF($A1982 ="", "", VLOOKUP($A1982, 'Student reference sheet'!$A$2:$Z$2603,24,FALSE))</f>
        <v/>
      </c>
      <c r="N1982" s="30" t="str">
        <f>IF($A1982 ="", "", VLOOKUP($A1982, 'Student reference sheet'!$A$2:$Z$2603,26,FALSE))</f>
        <v/>
      </c>
      <c r="O1982" s="30" t="str">
        <f>IF($A1982 ="", "", VLOOKUP($A1982, 'Student reference sheet'!$A$2:$Z$2603,25,FALSE))</f>
        <v/>
      </c>
      <c r="P1982" s="39" t="str">
        <f>IF($A1982 = "", "", IF(OR(VLOOKUP($A1982,'Student reference sheet'!$A$2:$V$2400,8,FALSE) = "R",  VLOOKUP($A1982,'Student reference sheet'!$A$2:$V$2400,8,FALSE) = "L"), "X", ""))</f>
        <v/>
      </c>
      <c r="Q1982" s="39" t="str">
        <f>IF($A1982 ="", "", VLOOKUP($A1982, 'Student reference sheet'!$A$2:$V$2603,22,FALSE))</f>
        <v/>
      </c>
      <c r="R1982" s="39" t="str">
        <f>IF($A1982 &lt;&gt; "",VLOOKUP($A1982,'Student reference sheet'!$A$2:$V$2329, 5,FALSE), "")</f>
        <v/>
      </c>
      <c r="S1982" s="39" t="str">
        <f>IF($A1982 &lt;&gt; "",VLOOKUP($A1982,'Student reference sheet'!$A$2:$V$2329, 6,FALSE), "")</f>
        <v/>
      </c>
      <c r="T1982" s="30" t="str">
        <f>IF($A1982 = "","",
IF(VLOOKUP($A1982,'Student reference sheet'!$A$2:$V$2329, 10,FALSE) = "Y", "Hispanic",
IF(VLOOKUP($A1982,'Student reference sheet'!$A$2:$V$2329,11,FALSE) &lt;&gt; "",
IF(VLOOKUP($A1982,'Student reference sheet'!$A$2:$V$2329,11,FALSE) = "UNK", "Unknown", VLOOKUP(VALUE(VLOOKUP($A1982,'Student reference sheet'!$A$2:$V$2329,11,FALSE)),'Ethnicity Reference'!$A$2:$B$22,2,FALSE)),
IF(VLOOKUP($A1982,'Student reference sheet'!$A$2:$V$2329,9,FALSE) &lt;&gt; "", VLOOKUP(VALUE(VLOOKUP($A1982,'Student reference sheet'!$A$2:$V$2329,9,FALSE)),'Ethnicity Reference'!$A$2:$B$22,2,FALSE),"Unknown"))))</f>
        <v/>
      </c>
      <c r="U1982" s="35"/>
    </row>
    <row r="1983" spans="1:21" ht="15.75">
      <c r="A1983" s="47"/>
      <c r="B1983" s="33"/>
      <c r="C1983" s="39" t="str">
        <f>IF($A1983 &lt;&gt; "",VLOOKUP($A1983,'Student reference sheet'!$A$2:$V$2329, 3,FALSE), "")</f>
        <v/>
      </c>
      <c r="D1983" s="39" t="str">
        <f>IF($A1983 &lt;&gt; "",VLOOKUP($A1983,'Student reference sheet'!$A$2:$V$2329, 2,FALSE), "")</f>
        <v/>
      </c>
      <c r="E1983" s="35"/>
      <c r="F1983" s="34"/>
      <c r="G1983" s="40" t="str">
        <f t="shared" ca="1" si="93"/>
        <v/>
      </c>
      <c r="H1983" s="40" t="str">
        <f t="shared" ca="1" si="94"/>
        <v/>
      </c>
      <c r="I1983" s="36" t="str">
        <f>IF($A1983 = "", "",
IF(COUNTIF(MINIMUM_DAY_DATES[], Attendance!J1983) &gt; 0, VLOOKUP(Attendance!$G1983,MINIMUM_DAY_PERIOD_SCHEDULE[], 2,TRUE),
IF(COUNTIF(RALLY_DATES[], Attendance!J1983) &gt; 0, VLOOKUP(Attendance!$G1983,RALLY_PERIOD_SCHEDULE[], 2,TRUE),
IF(WEEKDAY(Attendance!$J1983) = 2,
       IF(COUNTIF(FINALS_WEEK_MONDAY_DATE[],Attendance!$J1983) &gt; 0, VLOOKUP(Attendance!$G1983,FINALS_WEEK_MONDAY_PERIOD_SCHEDULE[],2,TRUE),
       VLOOKUP(Attendance!$G1983,REGULAR_WEEK_SCHEDULE[],6,TRUE)),
IF(WEEKDAY($J1983) = 3,
       IF(COUNTIF(FINALS_WEEK_TUESDAY_DATE[],Attendance!$J1983) &gt; 0, VLOOKUP(Attendance!$G1983,FINALS_WEEK_TUESDAY_PERIOD_SCHEDULE[],2,TRUE),
       VLOOKUP(Attendance!$G1983,REGULAR_WEEK_SCHEDULE[[Tuesday]:[Period]],5,TRUE)),
IF(WEEKDAY(Attendance!$J1983) = 4,
        IF(COUNTIF(BLOCK_WEDNESDAY_DATES[],Attendance!$J1983) &gt; 0, VLOOKUP(Attendance!$G1983,BLOCK_WEDNESDAY_PERIOD_SCHEDULE[],2,TRUE),
        IF(COUNTIF(FINALS_WEEK_WEDNESDAY_DATE[],Attendance!$J1983) &gt; 0, VLOOKUP(Attendance!$G1983,FINALS_WEEK_WEDNESDAY_PERIOD_SCHEDULE[],2,TRUE),
       VLOOKUP(Attendance!$G1983,REGULAR_WEEK_SCHEDULE[[Wednesday]:[Period]],4,TRUE))),
IF(WEEKDAY($J1983) = 5,
       IF(COUNTIF(BLOCK_THURSDAY_DATES[],Attendance!$J1983) &gt; 0, VLOOKUP(Attendance!$G1983,BLOCK_THURSDAY_PERIOD_SCHEDULE[],2,TRUE),
       IF(COUNTIF(FINALS_WEEK_THURSDAY_DATE[],Attendance!$J1983) &gt; 0, VLOOKUP(Attendance!$G1983,FINALS_WEEK_THURSDAY_PERIOD_SCHEDULE[],2,TRUE),
       VLOOKUP(Attendance!$G1983,REGULAR_WEEK_SCHEDULE[[Thursday]:[Period]],3,TRUE))),
IF(WEEKDAY(Attendance!$J1983) = 6,
       IF(COUNTIF(FINALS_WEEK_FRIDAY_DATE[],Attendance!$J1983) &gt; 0, VLOOKUP(Attendance!$G1983,FINALS_WEEK_FRIDAY_PERIOD_SCHEDULE[],2,TRUE),
       VLOOKUP(Attendance!$G1983,REGULAR_WEEK_SCHEDULE[[Friday]:[Period]],2,TRUE))))))))))</f>
        <v/>
      </c>
      <c r="J1983" s="41" t="str">
        <f t="shared" ca="1" si="95"/>
        <v/>
      </c>
      <c r="K1983" s="41" t="str">
        <f>IF($A1983 &lt;&gt; "",VLOOKUP($A1983,'Student reference sheet'!$A$2:$V$2329, 7,FALSE), "")</f>
        <v/>
      </c>
      <c r="L1983" s="30" t="str">
        <f>IF($A1983 ="", "", VLOOKUP($A1983, 'Student reference sheet'!$A$2:$Z$2603,23,FALSE))</f>
        <v/>
      </c>
      <c r="M1983" s="30" t="str">
        <f>IF($A1983 ="", "", VLOOKUP($A1983, 'Student reference sheet'!$A$2:$Z$2603,24,FALSE))</f>
        <v/>
      </c>
      <c r="N1983" s="30" t="str">
        <f>IF($A1983 ="", "", VLOOKUP($A1983, 'Student reference sheet'!$A$2:$Z$2603,26,FALSE))</f>
        <v/>
      </c>
      <c r="O1983" s="30" t="str">
        <f>IF($A1983 ="", "", VLOOKUP($A1983, 'Student reference sheet'!$A$2:$Z$2603,25,FALSE))</f>
        <v/>
      </c>
      <c r="P1983" s="39" t="str">
        <f>IF($A1983 = "", "", IF(OR(VLOOKUP($A1983,'Student reference sheet'!$A$2:$V$2400,8,FALSE) = "R",  VLOOKUP($A1983,'Student reference sheet'!$A$2:$V$2400,8,FALSE) = "L"), "X", ""))</f>
        <v/>
      </c>
      <c r="Q1983" s="39" t="str">
        <f>IF($A1983 ="", "", VLOOKUP($A1983, 'Student reference sheet'!$A$2:$V$2603,22,FALSE))</f>
        <v/>
      </c>
      <c r="R1983" s="39" t="str">
        <f>IF($A1983 &lt;&gt; "",VLOOKUP($A1983,'Student reference sheet'!$A$2:$V$2329, 5,FALSE), "")</f>
        <v/>
      </c>
      <c r="S1983" s="39" t="str">
        <f>IF($A1983 &lt;&gt; "",VLOOKUP($A1983,'Student reference sheet'!$A$2:$V$2329, 6,FALSE), "")</f>
        <v/>
      </c>
      <c r="T1983" s="30" t="str">
        <f>IF($A1983 = "","",
IF(VLOOKUP($A1983,'Student reference sheet'!$A$2:$V$2329, 10,FALSE) = "Y", "Hispanic",
IF(VLOOKUP($A1983,'Student reference sheet'!$A$2:$V$2329,11,FALSE) &lt;&gt; "",
IF(VLOOKUP($A1983,'Student reference sheet'!$A$2:$V$2329,11,FALSE) = "UNK", "Unknown", VLOOKUP(VALUE(VLOOKUP($A1983,'Student reference sheet'!$A$2:$V$2329,11,FALSE)),'Ethnicity Reference'!$A$2:$B$22,2,FALSE)),
IF(VLOOKUP($A1983,'Student reference sheet'!$A$2:$V$2329,9,FALSE) &lt;&gt; "", VLOOKUP(VALUE(VLOOKUP($A1983,'Student reference sheet'!$A$2:$V$2329,9,FALSE)),'Ethnicity Reference'!$A$2:$B$22,2,FALSE),"Unknown"))))</f>
        <v/>
      </c>
      <c r="U1983" s="35"/>
    </row>
    <row r="1984" spans="1:21" ht="15.75">
      <c r="A1984" s="47"/>
      <c r="B1984" s="33"/>
      <c r="C1984" s="39" t="str">
        <f>IF($A1984 &lt;&gt; "",VLOOKUP($A1984,'Student reference sheet'!$A$2:$V$2329, 3,FALSE), "")</f>
        <v/>
      </c>
      <c r="D1984" s="39" t="str">
        <f>IF($A1984 &lt;&gt; "",VLOOKUP($A1984,'Student reference sheet'!$A$2:$V$2329, 2,FALSE), "")</f>
        <v/>
      </c>
      <c r="E1984" s="35"/>
      <c r="F1984" s="34"/>
      <c r="G1984" s="40" t="str">
        <f t="shared" ca="1" si="93"/>
        <v/>
      </c>
      <c r="H1984" s="40" t="str">
        <f t="shared" ca="1" si="94"/>
        <v/>
      </c>
      <c r="I1984" s="36" t="str">
        <f>IF($A1984 = "", "",
IF(COUNTIF(MINIMUM_DAY_DATES[], Attendance!J1984) &gt; 0, VLOOKUP(Attendance!$G1984,MINIMUM_DAY_PERIOD_SCHEDULE[], 2,TRUE),
IF(COUNTIF(RALLY_DATES[], Attendance!J1984) &gt; 0, VLOOKUP(Attendance!$G1984,RALLY_PERIOD_SCHEDULE[], 2,TRUE),
IF(WEEKDAY(Attendance!$J1984) = 2,
       IF(COUNTIF(FINALS_WEEK_MONDAY_DATE[],Attendance!$J1984) &gt; 0, VLOOKUP(Attendance!$G1984,FINALS_WEEK_MONDAY_PERIOD_SCHEDULE[],2,TRUE),
       VLOOKUP(Attendance!$G1984,REGULAR_WEEK_SCHEDULE[],6,TRUE)),
IF(WEEKDAY($J1984) = 3,
       IF(COUNTIF(FINALS_WEEK_TUESDAY_DATE[],Attendance!$J1984) &gt; 0, VLOOKUP(Attendance!$G1984,FINALS_WEEK_TUESDAY_PERIOD_SCHEDULE[],2,TRUE),
       VLOOKUP(Attendance!$G1984,REGULAR_WEEK_SCHEDULE[[Tuesday]:[Period]],5,TRUE)),
IF(WEEKDAY(Attendance!$J1984) = 4,
        IF(COUNTIF(BLOCK_WEDNESDAY_DATES[],Attendance!$J1984) &gt; 0, VLOOKUP(Attendance!$G1984,BLOCK_WEDNESDAY_PERIOD_SCHEDULE[],2,TRUE),
        IF(COUNTIF(FINALS_WEEK_WEDNESDAY_DATE[],Attendance!$J1984) &gt; 0, VLOOKUP(Attendance!$G1984,FINALS_WEEK_WEDNESDAY_PERIOD_SCHEDULE[],2,TRUE),
       VLOOKUP(Attendance!$G1984,REGULAR_WEEK_SCHEDULE[[Wednesday]:[Period]],4,TRUE))),
IF(WEEKDAY($J1984) = 5,
       IF(COUNTIF(BLOCK_THURSDAY_DATES[],Attendance!$J1984) &gt; 0, VLOOKUP(Attendance!$G1984,BLOCK_THURSDAY_PERIOD_SCHEDULE[],2,TRUE),
       IF(COUNTIF(FINALS_WEEK_THURSDAY_DATE[],Attendance!$J1984) &gt; 0, VLOOKUP(Attendance!$G1984,FINALS_WEEK_THURSDAY_PERIOD_SCHEDULE[],2,TRUE),
       VLOOKUP(Attendance!$G1984,REGULAR_WEEK_SCHEDULE[[Thursday]:[Period]],3,TRUE))),
IF(WEEKDAY(Attendance!$J1984) = 6,
       IF(COUNTIF(FINALS_WEEK_FRIDAY_DATE[],Attendance!$J1984) &gt; 0, VLOOKUP(Attendance!$G1984,FINALS_WEEK_FRIDAY_PERIOD_SCHEDULE[],2,TRUE),
       VLOOKUP(Attendance!$G1984,REGULAR_WEEK_SCHEDULE[[Friday]:[Period]],2,TRUE))))))))))</f>
        <v/>
      </c>
      <c r="J1984" s="41" t="str">
        <f t="shared" ca="1" si="95"/>
        <v/>
      </c>
      <c r="K1984" s="41" t="str">
        <f>IF($A1984 &lt;&gt; "",VLOOKUP($A1984,'Student reference sheet'!$A$2:$V$2329, 7,FALSE), "")</f>
        <v/>
      </c>
      <c r="L1984" s="30" t="str">
        <f>IF($A1984 ="", "", VLOOKUP($A1984, 'Student reference sheet'!$A$2:$Z$2603,23,FALSE))</f>
        <v/>
      </c>
      <c r="M1984" s="30" t="str">
        <f>IF($A1984 ="", "", VLOOKUP($A1984, 'Student reference sheet'!$A$2:$Z$2603,24,FALSE))</f>
        <v/>
      </c>
      <c r="N1984" s="30" t="str">
        <f>IF($A1984 ="", "", VLOOKUP($A1984, 'Student reference sheet'!$A$2:$Z$2603,26,FALSE))</f>
        <v/>
      </c>
      <c r="O1984" s="30" t="str">
        <f>IF($A1984 ="", "", VLOOKUP($A1984, 'Student reference sheet'!$A$2:$Z$2603,25,FALSE))</f>
        <v/>
      </c>
      <c r="P1984" s="39" t="str">
        <f>IF($A1984 = "", "", IF(OR(VLOOKUP($A1984,'Student reference sheet'!$A$2:$V$2400,8,FALSE) = "R",  VLOOKUP($A1984,'Student reference sheet'!$A$2:$V$2400,8,FALSE) = "L"), "X", ""))</f>
        <v/>
      </c>
      <c r="Q1984" s="39" t="str">
        <f>IF($A1984 ="", "", VLOOKUP($A1984, 'Student reference sheet'!$A$2:$V$2603,22,FALSE))</f>
        <v/>
      </c>
      <c r="R1984" s="39" t="str">
        <f>IF($A1984 &lt;&gt; "",VLOOKUP($A1984,'Student reference sheet'!$A$2:$V$2329, 5,FALSE), "")</f>
        <v/>
      </c>
      <c r="S1984" s="39" t="str">
        <f>IF($A1984 &lt;&gt; "",VLOOKUP($A1984,'Student reference sheet'!$A$2:$V$2329, 6,FALSE), "")</f>
        <v/>
      </c>
      <c r="T1984" s="30" t="str">
        <f>IF($A1984 = "","",
IF(VLOOKUP($A1984,'Student reference sheet'!$A$2:$V$2329, 10,FALSE) = "Y", "Hispanic",
IF(VLOOKUP($A1984,'Student reference sheet'!$A$2:$V$2329,11,FALSE) &lt;&gt; "",
IF(VLOOKUP($A1984,'Student reference sheet'!$A$2:$V$2329,11,FALSE) = "UNK", "Unknown", VLOOKUP(VALUE(VLOOKUP($A1984,'Student reference sheet'!$A$2:$V$2329,11,FALSE)),'Ethnicity Reference'!$A$2:$B$22,2,FALSE)),
IF(VLOOKUP($A1984,'Student reference sheet'!$A$2:$V$2329,9,FALSE) &lt;&gt; "", VLOOKUP(VALUE(VLOOKUP($A1984,'Student reference sheet'!$A$2:$V$2329,9,FALSE)),'Ethnicity Reference'!$A$2:$B$22,2,FALSE),"Unknown"))))</f>
        <v/>
      </c>
      <c r="U1984" s="35"/>
    </row>
    <row r="1985" spans="1:21" ht="15.75">
      <c r="A1985" s="47"/>
      <c r="B1985" s="33"/>
      <c r="C1985" s="39" t="str">
        <f>IF($A1985 &lt;&gt; "",VLOOKUP($A1985,'Student reference sheet'!$A$2:$V$2329, 3,FALSE), "")</f>
        <v/>
      </c>
      <c r="D1985" s="39" t="str">
        <f>IF($A1985 &lt;&gt; "",VLOOKUP($A1985,'Student reference sheet'!$A$2:$V$2329, 2,FALSE), "")</f>
        <v/>
      </c>
      <c r="E1985" s="35"/>
      <c r="F1985" s="34"/>
      <c r="G1985" s="40" t="str">
        <f t="shared" ca="1" si="93"/>
        <v/>
      </c>
      <c r="H1985" s="40" t="str">
        <f t="shared" ca="1" si="94"/>
        <v/>
      </c>
      <c r="I1985" s="36" t="str">
        <f>IF($A1985 = "", "",
IF(COUNTIF(MINIMUM_DAY_DATES[], Attendance!J1985) &gt; 0, VLOOKUP(Attendance!$G1985,MINIMUM_DAY_PERIOD_SCHEDULE[], 2,TRUE),
IF(COUNTIF(RALLY_DATES[], Attendance!J1985) &gt; 0, VLOOKUP(Attendance!$G1985,RALLY_PERIOD_SCHEDULE[], 2,TRUE),
IF(WEEKDAY(Attendance!$J1985) = 2,
       IF(COUNTIF(FINALS_WEEK_MONDAY_DATE[],Attendance!$J1985) &gt; 0, VLOOKUP(Attendance!$G1985,FINALS_WEEK_MONDAY_PERIOD_SCHEDULE[],2,TRUE),
       VLOOKUP(Attendance!$G1985,REGULAR_WEEK_SCHEDULE[],6,TRUE)),
IF(WEEKDAY($J1985) = 3,
       IF(COUNTIF(FINALS_WEEK_TUESDAY_DATE[],Attendance!$J1985) &gt; 0, VLOOKUP(Attendance!$G1985,FINALS_WEEK_TUESDAY_PERIOD_SCHEDULE[],2,TRUE),
       VLOOKUP(Attendance!$G1985,REGULAR_WEEK_SCHEDULE[[Tuesday]:[Period]],5,TRUE)),
IF(WEEKDAY(Attendance!$J1985) = 4,
        IF(COUNTIF(BLOCK_WEDNESDAY_DATES[],Attendance!$J1985) &gt; 0, VLOOKUP(Attendance!$G1985,BLOCK_WEDNESDAY_PERIOD_SCHEDULE[],2,TRUE),
        IF(COUNTIF(FINALS_WEEK_WEDNESDAY_DATE[],Attendance!$J1985) &gt; 0, VLOOKUP(Attendance!$G1985,FINALS_WEEK_WEDNESDAY_PERIOD_SCHEDULE[],2,TRUE),
       VLOOKUP(Attendance!$G1985,REGULAR_WEEK_SCHEDULE[[Wednesday]:[Period]],4,TRUE))),
IF(WEEKDAY($J1985) = 5,
       IF(COUNTIF(BLOCK_THURSDAY_DATES[],Attendance!$J1985) &gt; 0, VLOOKUP(Attendance!$G1985,BLOCK_THURSDAY_PERIOD_SCHEDULE[],2,TRUE),
       IF(COUNTIF(FINALS_WEEK_THURSDAY_DATE[],Attendance!$J1985) &gt; 0, VLOOKUP(Attendance!$G1985,FINALS_WEEK_THURSDAY_PERIOD_SCHEDULE[],2,TRUE),
       VLOOKUP(Attendance!$G1985,REGULAR_WEEK_SCHEDULE[[Thursday]:[Period]],3,TRUE))),
IF(WEEKDAY(Attendance!$J1985) = 6,
       IF(COUNTIF(FINALS_WEEK_FRIDAY_DATE[],Attendance!$J1985) &gt; 0, VLOOKUP(Attendance!$G1985,FINALS_WEEK_FRIDAY_PERIOD_SCHEDULE[],2,TRUE),
       VLOOKUP(Attendance!$G1985,REGULAR_WEEK_SCHEDULE[[Friday]:[Period]],2,TRUE))))))))))</f>
        <v/>
      </c>
      <c r="J1985" s="41" t="str">
        <f t="shared" ca="1" si="95"/>
        <v/>
      </c>
      <c r="K1985" s="41" t="str">
        <f>IF($A1985 &lt;&gt; "",VLOOKUP($A1985,'Student reference sheet'!$A$2:$V$2329, 7,FALSE), "")</f>
        <v/>
      </c>
      <c r="L1985" s="30" t="str">
        <f>IF($A1985 ="", "", VLOOKUP($A1985, 'Student reference sheet'!$A$2:$Z$2603,23,FALSE))</f>
        <v/>
      </c>
      <c r="M1985" s="30" t="str">
        <f>IF($A1985 ="", "", VLOOKUP($A1985, 'Student reference sheet'!$A$2:$Z$2603,24,FALSE))</f>
        <v/>
      </c>
      <c r="N1985" s="30" t="str">
        <f>IF($A1985 ="", "", VLOOKUP($A1985, 'Student reference sheet'!$A$2:$Z$2603,26,FALSE))</f>
        <v/>
      </c>
      <c r="O1985" s="30" t="str">
        <f>IF($A1985 ="", "", VLOOKUP($A1985, 'Student reference sheet'!$A$2:$Z$2603,25,FALSE))</f>
        <v/>
      </c>
      <c r="P1985" s="39" t="str">
        <f>IF($A1985 = "", "", IF(OR(VLOOKUP($A1985,'Student reference sheet'!$A$2:$V$2400,8,FALSE) = "R",  VLOOKUP($A1985,'Student reference sheet'!$A$2:$V$2400,8,FALSE) = "L"), "X", ""))</f>
        <v/>
      </c>
      <c r="Q1985" s="39" t="str">
        <f>IF($A1985 ="", "", VLOOKUP($A1985, 'Student reference sheet'!$A$2:$V$2603,22,FALSE))</f>
        <v/>
      </c>
      <c r="R1985" s="39" t="str">
        <f>IF($A1985 &lt;&gt; "",VLOOKUP($A1985,'Student reference sheet'!$A$2:$V$2329, 5,FALSE), "")</f>
        <v/>
      </c>
      <c r="S1985" s="39" t="str">
        <f>IF($A1985 &lt;&gt; "",VLOOKUP($A1985,'Student reference sheet'!$A$2:$V$2329, 6,FALSE), "")</f>
        <v/>
      </c>
      <c r="T1985" s="30" t="str">
        <f>IF($A1985 = "","",
IF(VLOOKUP($A1985,'Student reference sheet'!$A$2:$V$2329, 10,FALSE) = "Y", "Hispanic",
IF(VLOOKUP($A1985,'Student reference sheet'!$A$2:$V$2329,11,FALSE) &lt;&gt; "",
IF(VLOOKUP($A1985,'Student reference sheet'!$A$2:$V$2329,11,FALSE) = "UNK", "Unknown", VLOOKUP(VALUE(VLOOKUP($A1985,'Student reference sheet'!$A$2:$V$2329,11,FALSE)),'Ethnicity Reference'!$A$2:$B$22,2,FALSE)),
IF(VLOOKUP($A1985,'Student reference sheet'!$A$2:$V$2329,9,FALSE) &lt;&gt; "", VLOOKUP(VALUE(VLOOKUP($A1985,'Student reference sheet'!$A$2:$V$2329,9,FALSE)),'Ethnicity Reference'!$A$2:$B$22,2,FALSE),"Unknown"))))</f>
        <v/>
      </c>
      <c r="U1985" s="35"/>
    </row>
    <row r="1986" spans="1:21" ht="15.75">
      <c r="A1986" s="47"/>
      <c r="B1986" s="33"/>
      <c r="C1986" s="39" t="str">
        <f>IF($A1986 &lt;&gt; "",VLOOKUP($A1986,'Student reference sheet'!$A$2:$V$2329, 3,FALSE), "")</f>
        <v/>
      </c>
      <c r="D1986" s="39" t="str">
        <f>IF($A1986 &lt;&gt; "",VLOOKUP($A1986,'Student reference sheet'!$A$2:$V$2329, 2,FALSE), "")</f>
        <v/>
      </c>
      <c r="E1986" s="35"/>
      <c r="F1986" s="34"/>
      <c r="G1986" s="40" t="str">
        <f t="shared" ca="1" si="93"/>
        <v/>
      </c>
      <c r="H1986" s="40" t="str">
        <f t="shared" ca="1" si="94"/>
        <v/>
      </c>
      <c r="I1986" s="36" t="str">
        <f>IF($A1986 = "", "",
IF(COUNTIF(MINIMUM_DAY_DATES[], Attendance!J1986) &gt; 0, VLOOKUP(Attendance!$G1986,MINIMUM_DAY_PERIOD_SCHEDULE[], 2,TRUE),
IF(COUNTIF(RALLY_DATES[], Attendance!J1986) &gt; 0, VLOOKUP(Attendance!$G1986,RALLY_PERIOD_SCHEDULE[], 2,TRUE),
IF(WEEKDAY(Attendance!$J1986) = 2,
       IF(COUNTIF(FINALS_WEEK_MONDAY_DATE[],Attendance!$J1986) &gt; 0, VLOOKUP(Attendance!$G1986,FINALS_WEEK_MONDAY_PERIOD_SCHEDULE[],2,TRUE),
       VLOOKUP(Attendance!$G1986,REGULAR_WEEK_SCHEDULE[],6,TRUE)),
IF(WEEKDAY($J1986) = 3,
       IF(COUNTIF(FINALS_WEEK_TUESDAY_DATE[],Attendance!$J1986) &gt; 0, VLOOKUP(Attendance!$G1986,FINALS_WEEK_TUESDAY_PERIOD_SCHEDULE[],2,TRUE),
       VLOOKUP(Attendance!$G1986,REGULAR_WEEK_SCHEDULE[[Tuesday]:[Period]],5,TRUE)),
IF(WEEKDAY(Attendance!$J1986) = 4,
        IF(COUNTIF(BLOCK_WEDNESDAY_DATES[],Attendance!$J1986) &gt; 0, VLOOKUP(Attendance!$G1986,BLOCK_WEDNESDAY_PERIOD_SCHEDULE[],2,TRUE),
        IF(COUNTIF(FINALS_WEEK_WEDNESDAY_DATE[],Attendance!$J1986) &gt; 0, VLOOKUP(Attendance!$G1986,FINALS_WEEK_WEDNESDAY_PERIOD_SCHEDULE[],2,TRUE),
       VLOOKUP(Attendance!$G1986,REGULAR_WEEK_SCHEDULE[[Wednesday]:[Period]],4,TRUE))),
IF(WEEKDAY($J1986) = 5,
       IF(COUNTIF(BLOCK_THURSDAY_DATES[],Attendance!$J1986) &gt; 0, VLOOKUP(Attendance!$G1986,BLOCK_THURSDAY_PERIOD_SCHEDULE[],2,TRUE),
       IF(COUNTIF(FINALS_WEEK_THURSDAY_DATE[],Attendance!$J1986) &gt; 0, VLOOKUP(Attendance!$G1986,FINALS_WEEK_THURSDAY_PERIOD_SCHEDULE[],2,TRUE),
       VLOOKUP(Attendance!$G1986,REGULAR_WEEK_SCHEDULE[[Thursday]:[Period]],3,TRUE))),
IF(WEEKDAY(Attendance!$J1986) = 6,
       IF(COUNTIF(FINALS_WEEK_FRIDAY_DATE[],Attendance!$J1986) &gt; 0, VLOOKUP(Attendance!$G1986,FINALS_WEEK_FRIDAY_PERIOD_SCHEDULE[],2,TRUE),
       VLOOKUP(Attendance!$G1986,REGULAR_WEEK_SCHEDULE[[Friday]:[Period]],2,TRUE))))))))))</f>
        <v/>
      </c>
      <c r="J1986" s="41" t="str">
        <f t="shared" ca="1" si="95"/>
        <v/>
      </c>
      <c r="K1986" s="41" t="str">
        <f>IF($A1986 &lt;&gt; "",VLOOKUP($A1986,'Student reference sheet'!$A$2:$V$2329, 7,FALSE), "")</f>
        <v/>
      </c>
      <c r="L1986" s="30" t="str">
        <f>IF($A1986 ="", "", VLOOKUP($A1986, 'Student reference sheet'!$A$2:$Z$2603,23,FALSE))</f>
        <v/>
      </c>
      <c r="M1986" s="30" t="str">
        <f>IF($A1986 ="", "", VLOOKUP($A1986, 'Student reference sheet'!$A$2:$Z$2603,24,FALSE))</f>
        <v/>
      </c>
      <c r="N1986" s="30" t="str">
        <f>IF($A1986 ="", "", VLOOKUP($A1986, 'Student reference sheet'!$A$2:$Z$2603,26,FALSE))</f>
        <v/>
      </c>
      <c r="O1986" s="30" t="str">
        <f>IF($A1986 ="", "", VLOOKUP($A1986, 'Student reference sheet'!$A$2:$Z$2603,25,FALSE))</f>
        <v/>
      </c>
      <c r="P1986" s="39" t="str">
        <f>IF($A1986 = "", "", IF(OR(VLOOKUP($A1986,'Student reference sheet'!$A$2:$V$2400,8,FALSE) = "R",  VLOOKUP($A1986,'Student reference sheet'!$A$2:$V$2400,8,FALSE) = "L"), "X", ""))</f>
        <v/>
      </c>
      <c r="Q1986" s="39" t="str">
        <f>IF($A1986 ="", "", VLOOKUP($A1986, 'Student reference sheet'!$A$2:$V$2603,22,FALSE))</f>
        <v/>
      </c>
      <c r="R1986" s="39" t="str">
        <f>IF($A1986 &lt;&gt; "",VLOOKUP($A1986,'Student reference sheet'!$A$2:$V$2329, 5,FALSE), "")</f>
        <v/>
      </c>
      <c r="S1986" s="39" t="str">
        <f>IF($A1986 &lt;&gt; "",VLOOKUP($A1986,'Student reference sheet'!$A$2:$V$2329, 6,FALSE), "")</f>
        <v/>
      </c>
      <c r="T1986" s="30" t="str">
        <f>IF($A1986 = "","",
IF(VLOOKUP($A1986,'Student reference sheet'!$A$2:$V$2329, 10,FALSE) = "Y", "Hispanic",
IF(VLOOKUP($A1986,'Student reference sheet'!$A$2:$V$2329,11,FALSE) &lt;&gt; "",
IF(VLOOKUP($A1986,'Student reference sheet'!$A$2:$V$2329,11,FALSE) = "UNK", "Unknown", VLOOKUP(VALUE(VLOOKUP($A1986,'Student reference sheet'!$A$2:$V$2329,11,FALSE)),'Ethnicity Reference'!$A$2:$B$22,2,FALSE)),
IF(VLOOKUP($A1986,'Student reference sheet'!$A$2:$V$2329,9,FALSE) &lt;&gt; "", VLOOKUP(VALUE(VLOOKUP($A1986,'Student reference sheet'!$A$2:$V$2329,9,FALSE)),'Ethnicity Reference'!$A$2:$B$22,2,FALSE),"Unknown"))))</f>
        <v/>
      </c>
      <c r="U1986" s="35"/>
    </row>
    <row r="1987" spans="1:21" ht="15.75">
      <c r="A1987" s="47"/>
      <c r="B1987" s="33"/>
      <c r="C1987" s="39" t="str">
        <f>IF($A1987 &lt;&gt; "",VLOOKUP($A1987,'Student reference sheet'!$A$2:$V$2329, 3,FALSE), "")</f>
        <v/>
      </c>
      <c r="D1987" s="39" t="str">
        <f>IF($A1987 &lt;&gt; "",VLOOKUP($A1987,'Student reference sheet'!$A$2:$V$2329, 2,FALSE), "")</f>
        <v/>
      </c>
      <c r="E1987" s="35"/>
      <c r="F1987" s="34"/>
      <c r="G1987" s="40" t="str">
        <f t="shared" ca="1" si="93"/>
        <v/>
      </c>
      <c r="H1987" s="40" t="str">
        <f t="shared" ca="1" si="94"/>
        <v/>
      </c>
      <c r="I1987" s="36" t="str">
        <f>IF($A1987 = "", "",
IF(COUNTIF(MINIMUM_DAY_DATES[], Attendance!J1987) &gt; 0, VLOOKUP(Attendance!$G1987,MINIMUM_DAY_PERIOD_SCHEDULE[], 2,TRUE),
IF(COUNTIF(RALLY_DATES[], Attendance!J1987) &gt; 0, VLOOKUP(Attendance!$G1987,RALLY_PERIOD_SCHEDULE[], 2,TRUE),
IF(WEEKDAY(Attendance!$J1987) = 2,
       IF(COUNTIF(FINALS_WEEK_MONDAY_DATE[],Attendance!$J1987) &gt; 0, VLOOKUP(Attendance!$G1987,FINALS_WEEK_MONDAY_PERIOD_SCHEDULE[],2,TRUE),
       VLOOKUP(Attendance!$G1987,REGULAR_WEEK_SCHEDULE[],6,TRUE)),
IF(WEEKDAY($J1987) = 3,
       IF(COUNTIF(FINALS_WEEK_TUESDAY_DATE[],Attendance!$J1987) &gt; 0, VLOOKUP(Attendance!$G1987,FINALS_WEEK_TUESDAY_PERIOD_SCHEDULE[],2,TRUE),
       VLOOKUP(Attendance!$G1987,REGULAR_WEEK_SCHEDULE[[Tuesday]:[Period]],5,TRUE)),
IF(WEEKDAY(Attendance!$J1987) = 4,
        IF(COUNTIF(BLOCK_WEDNESDAY_DATES[],Attendance!$J1987) &gt; 0, VLOOKUP(Attendance!$G1987,BLOCK_WEDNESDAY_PERIOD_SCHEDULE[],2,TRUE),
        IF(COUNTIF(FINALS_WEEK_WEDNESDAY_DATE[],Attendance!$J1987) &gt; 0, VLOOKUP(Attendance!$G1987,FINALS_WEEK_WEDNESDAY_PERIOD_SCHEDULE[],2,TRUE),
       VLOOKUP(Attendance!$G1987,REGULAR_WEEK_SCHEDULE[[Wednesday]:[Period]],4,TRUE))),
IF(WEEKDAY($J1987) = 5,
       IF(COUNTIF(BLOCK_THURSDAY_DATES[],Attendance!$J1987) &gt; 0, VLOOKUP(Attendance!$G1987,BLOCK_THURSDAY_PERIOD_SCHEDULE[],2,TRUE),
       IF(COUNTIF(FINALS_WEEK_THURSDAY_DATE[],Attendance!$J1987) &gt; 0, VLOOKUP(Attendance!$G1987,FINALS_WEEK_THURSDAY_PERIOD_SCHEDULE[],2,TRUE),
       VLOOKUP(Attendance!$G1987,REGULAR_WEEK_SCHEDULE[[Thursday]:[Period]],3,TRUE))),
IF(WEEKDAY(Attendance!$J1987) = 6,
       IF(COUNTIF(FINALS_WEEK_FRIDAY_DATE[],Attendance!$J1987) &gt; 0, VLOOKUP(Attendance!$G1987,FINALS_WEEK_FRIDAY_PERIOD_SCHEDULE[],2,TRUE),
       VLOOKUP(Attendance!$G1987,REGULAR_WEEK_SCHEDULE[[Friday]:[Period]],2,TRUE))))))))))</f>
        <v/>
      </c>
      <c r="J1987" s="41" t="str">
        <f t="shared" ca="1" si="95"/>
        <v/>
      </c>
      <c r="K1987" s="41" t="str">
        <f>IF($A1987 &lt;&gt; "",VLOOKUP($A1987,'Student reference sheet'!$A$2:$V$2329, 7,FALSE), "")</f>
        <v/>
      </c>
      <c r="L1987" s="30" t="str">
        <f>IF($A1987 ="", "", VLOOKUP($A1987, 'Student reference sheet'!$A$2:$Z$2603,23,FALSE))</f>
        <v/>
      </c>
      <c r="M1987" s="30" t="str">
        <f>IF($A1987 ="", "", VLOOKUP($A1987, 'Student reference sheet'!$A$2:$Z$2603,24,FALSE))</f>
        <v/>
      </c>
      <c r="N1987" s="30" t="str">
        <f>IF($A1987 ="", "", VLOOKUP($A1987, 'Student reference sheet'!$A$2:$Z$2603,26,FALSE))</f>
        <v/>
      </c>
      <c r="O1987" s="30" t="str">
        <f>IF($A1987 ="", "", VLOOKUP($A1987, 'Student reference sheet'!$A$2:$Z$2603,25,FALSE))</f>
        <v/>
      </c>
      <c r="P1987" s="39" t="str">
        <f>IF($A1987 = "", "", IF(OR(VLOOKUP($A1987,'Student reference sheet'!$A$2:$V$2400,8,FALSE) = "R",  VLOOKUP($A1987,'Student reference sheet'!$A$2:$V$2400,8,FALSE) = "L"), "X", ""))</f>
        <v/>
      </c>
      <c r="Q1987" s="39" t="str">
        <f>IF($A1987 ="", "", VLOOKUP($A1987, 'Student reference sheet'!$A$2:$V$2603,22,FALSE))</f>
        <v/>
      </c>
      <c r="R1987" s="39" t="str">
        <f>IF($A1987 &lt;&gt; "",VLOOKUP($A1987,'Student reference sheet'!$A$2:$V$2329, 5,FALSE), "")</f>
        <v/>
      </c>
      <c r="S1987" s="39" t="str">
        <f>IF($A1987 &lt;&gt; "",VLOOKUP($A1987,'Student reference sheet'!$A$2:$V$2329, 6,FALSE), "")</f>
        <v/>
      </c>
      <c r="T1987" s="30" t="str">
        <f>IF($A1987 = "","",
IF(VLOOKUP($A1987,'Student reference sheet'!$A$2:$V$2329, 10,FALSE) = "Y", "Hispanic",
IF(VLOOKUP($A1987,'Student reference sheet'!$A$2:$V$2329,11,FALSE) &lt;&gt; "",
IF(VLOOKUP($A1987,'Student reference sheet'!$A$2:$V$2329,11,FALSE) = "UNK", "Unknown", VLOOKUP(VALUE(VLOOKUP($A1987,'Student reference sheet'!$A$2:$V$2329,11,FALSE)),'Ethnicity Reference'!$A$2:$B$22,2,FALSE)),
IF(VLOOKUP($A1987,'Student reference sheet'!$A$2:$V$2329,9,FALSE) &lt;&gt; "", VLOOKUP(VALUE(VLOOKUP($A1987,'Student reference sheet'!$A$2:$V$2329,9,FALSE)),'Ethnicity Reference'!$A$2:$B$22,2,FALSE),"Unknown"))))</f>
        <v/>
      </c>
      <c r="U1987" s="35"/>
    </row>
    <row r="1988" spans="1:21" ht="15.75">
      <c r="A1988" s="47"/>
      <c r="B1988" s="33"/>
      <c r="C1988" s="39" t="str">
        <f>IF($A1988 &lt;&gt; "",VLOOKUP($A1988,'Student reference sheet'!$A$2:$V$2329, 3,FALSE), "")</f>
        <v/>
      </c>
      <c r="D1988" s="39" t="str">
        <f>IF($A1988 &lt;&gt; "",VLOOKUP($A1988,'Student reference sheet'!$A$2:$V$2329, 2,FALSE), "")</f>
        <v/>
      </c>
      <c r="E1988" s="35"/>
      <c r="F1988" s="34"/>
      <c r="G1988" s="40" t="str">
        <f t="shared" ca="1" si="93"/>
        <v/>
      </c>
      <c r="H1988" s="40" t="str">
        <f t="shared" ca="1" si="94"/>
        <v/>
      </c>
      <c r="I1988" s="36" t="str">
        <f>IF($A1988 = "", "",
IF(COUNTIF(MINIMUM_DAY_DATES[], Attendance!J1988) &gt; 0, VLOOKUP(Attendance!$G1988,MINIMUM_DAY_PERIOD_SCHEDULE[], 2,TRUE),
IF(COUNTIF(RALLY_DATES[], Attendance!J1988) &gt; 0, VLOOKUP(Attendance!$G1988,RALLY_PERIOD_SCHEDULE[], 2,TRUE),
IF(WEEKDAY(Attendance!$J1988) = 2,
       IF(COUNTIF(FINALS_WEEK_MONDAY_DATE[],Attendance!$J1988) &gt; 0, VLOOKUP(Attendance!$G1988,FINALS_WEEK_MONDAY_PERIOD_SCHEDULE[],2,TRUE),
       VLOOKUP(Attendance!$G1988,REGULAR_WEEK_SCHEDULE[],6,TRUE)),
IF(WEEKDAY($J1988) = 3,
       IF(COUNTIF(FINALS_WEEK_TUESDAY_DATE[],Attendance!$J1988) &gt; 0, VLOOKUP(Attendance!$G1988,FINALS_WEEK_TUESDAY_PERIOD_SCHEDULE[],2,TRUE),
       VLOOKUP(Attendance!$G1988,REGULAR_WEEK_SCHEDULE[[Tuesday]:[Period]],5,TRUE)),
IF(WEEKDAY(Attendance!$J1988) = 4,
        IF(COUNTIF(BLOCK_WEDNESDAY_DATES[],Attendance!$J1988) &gt; 0, VLOOKUP(Attendance!$G1988,BLOCK_WEDNESDAY_PERIOD_SCHEDULE[],2,TRUE),
        IF(COUNTIF(FINALS_WEEK_WEDNESDAY_DATE[],Attendance!$J1988) &gt; 0, VLOOKUP(Attendance!$G1988,FINALS_WEEK_WEDNESDAY_PERIOD_SCHEDULE[],2,TRUE),
       VLOOKUP(Attendance!$G1988,REGULAR_WEEK_SCHEDULE[[Wednesday]:[Period]],4,TRUE))),
IF(WEEKDAY($J1988) = 5,
       IF(COUNTIF(BLOCK_THURSDAY_DATES[],Attendance!$J1988) &gt; 0, VLOOKUP(Attendance!$G1988,BLOCK_THURSDAY_PERIOD_SCHEDULE[],2,TRUE),
       IF(COUNTIF(FINALS_WEEK_THURSDAY_DATE[],Attendance!$J1988) &gt; 0, VLOOKUP(Attendance!$G1988,FINALS_WEEK_THURSDAY_PERIOD_SCHEDULE[],2,TRUE),
       VLOOKUP(Attendance!$G1988,REGULAR_WEEK_SCHEDULE[[Thursday]:[Period]],3,TRUE))),
IF(WEEKDAY(Attendance!$J1988) = 6,
       IF(COUNTIF(FINALS_WEEK_FRIDAY_DATE[],Attendance!$J1988) &gt; 0, VLOOKUP(Attendance!$G1988,FINALS_WEEK_FRIDAY_PERIOD_SCHEDULE[],2,TRUE),
       VLOOKUP(Attendance!$G1988,REGULAR_WEEK_SCHEDULE[[Friday]:[Period]],2,TRUE))))))))))</f>
        <v/>
      </c>
      <c r="J1988" s="41" t="str">
        <f t="shared" ca="1" si="95"/>
        <v/>
      </c>
      <c r="K1988" s="41" t="str">
        <f>IF($A1988 &lt;&gt; "",VLOOKUP($A1988,'Student reference sheet'!$A$2:$V$2329, 7,FALSE), "")</f>
        <v/>
      </c>
      <c r="L1988" s="30" t="str">
        <f>IF($A1988 ="", "", VLOOKUP($A1988, 'Student reference sheet'!$A$2:$Z$2603,23,FALSE))</f>
        <v/>
      </c>
      <c r="M1988" s="30" t="str">
        <f>IF($A1988 ="", "", VLOOKUP($A1988, 'Student reference sheet'!$A$2:$Z$2603,24,FALSE))</f>
        <v/>
      </c>
      <c r="N1988" s="30" t="str">
        <f>IF($A1988 ="", "", VLOOKUP($A1988, 'Student reference sheet'!$A$2:$Z$2603,26,FALSE))</f>
        <v/>
      </c>
      <c r="O1988" s="30" t="str">
        <f>IF($A1988 ="", "", VLOOKUP($A1988, 'Student reference sheet'!$A$2:$Z$2603,25,FALSE))</f>
        <v/>
      </c>
      <c r="P1988" s="39" t="str">
        <f>IF($A1988 = "", "", IF(OR(VLOOKUP($A1988,'Student reference sheet'!$A$2:$V$2400,8,FALSE) = "R",  VLOOKUP($A1988,'Student reference sheet'!$A$2:$V$2400,8,FALSE) = "L"), "X", ""))</f>
        <v/>
      </c>
      <c r="Q1988" s="39" t="str">
        <f>IF($A1988 ="", "", VLOOKUP($A1988, 'Student reference sheet'!$A$2:$V$2603,22,FALSE))</f>
        <v/>
      </c>
      <c r="R1988" s="39" t="str">
        <f>IF($A1988 &lt;&gt; "",VLOOKUP($A1988,'Student reference sheet'!$A$2:$V$2329, 5,FALSE), "")</f>
        <v/>
      </c>
      <c r="S1988" s="39" t="str">
        <f>IF($A1988 &lt;&gt; "",VLOOKUP($A1988,'Student reference sheet'!$A$2:$V$2329, 6,FALSE), "")</f>
        <v/>
      </c>
      <c r="T1988" s="30" t="str">
        <f>IF($A1988 = "","",
IF(VLOOKUP($A1988,'Student reference sheet'!$A$2:$V$2329, 10,FALSE) = "Y", "Hispanic",
IF(VLOOKUP($A1988,'Student reference sheet'!$A$2:$V$2329,11,FALSE) &lt;&gt; "",
IF(VLOOKUP($A1988,'Student reference sheet'!$A$2:$V$2329,11,FALSE) = "UNK", "Unknown", VLOOKUP(VALUE(VLOOKUP($A1988,'Student reference sheet'!$A$2:$V$2329,11,FALSE)),'Ethnicity Reference'!$A$2:$B$22,2,FALSE)),
IF(VLOOKUP($A1988,'Student reference sheet'!$A$2:$V$2329,9,FALSE) &lt;&gt; "", VLOOKUP(VALUE(VLOOKUP($A1988,'Student reference sheet'!$A$2:$V$2329,9,FALSE)),'Ethnicity Reference'!$A$2:$B$22,2,FALSE),"Unknown"))))</f>
        <v/>
      </c>
      <c r="U1988" s="35"/>
    </row>
    <row r="1989" spans="1:21" ht="15.75">
      <c r="A1989" s="47"/>
      <c r="B1989" s="33"/>
      <c r="C1989" s="39" t="str">
        <f>IF($A1989 &lt;&gt; "",VLOOKUP($A1989,'Student reference sheet'!$A$2:$V$2329, 3,FALSE), "")</f>
        <v/>
      </c>
      <c r="D1989" s="39" t="str">
        <f>IF($A1989 &lt;&gt; "",VLOOKUP($A1989,'Student reference sheet'!$A$2:$V$2329, 2,FALSE), "")</f>
        <v/>
      </c>
      <c r="E1989" s="35"/>
      <c r="F1989" s="34"/>
      <c r="G1989" s="40" t="str">
        <f t="shared" ca="1" si="93"/>
        <v/>
      </c>
      <c r="H1989" s="40" t="str">
        <f t="shared" ca="1" si="94"/>
        <v/>
      </c>
      <c r="I1989" s="36" t="str">
        <f>IF($A1989 = "", "",
IF(COUNTIF(MINIMUM_DAY_DATES[], Attendance!J1989) &gt; 0, VLOOKUP(Attendance!$G1989,MINIMUM_DAY_PERIOD_SCHEDULE[], 2,TRUE),
IF(COUNTIF(RALLY_DATES[], Attendance!J1989) &gt; 0, VLOOKUP(Attendance!$G1989,RALLY_PERIOD_SCHEDULE[], 2,TRUE),
IF(WEEKDAY(Attendance!$J1989) = 2,
       IF(COUNTIF(FINALS_WEEK_MONDAY_DATE[],Attendance!$J1989) &gt; 0, VLOOKUP(Attendance!$G1989,FINALS_WEEK_MONDAY_PERIOD_SCHEDULE[],2,TRUE),
       VLOOKUP(Attendance!$G1989,REGULAR_WEEK_SCHEDULE[],6,TRUE)),
IF(WEEKDAY($J1989) = 3,
       IF(COUNTIF(FINALS_WEEK_TUESDAY_DATE[],Attendance!$J1989) &gt; 0, VLOOKUP(Attendance!$G1989,FINALS_WEEK_TUESDAY_PERIOD_SCHEDULE[],2,TRUE),
       VLOOKUP(Attendance!$G1989,REGULAR_WEEK_SCHEDULE[[Tuesday]:[Period]],5,TRUE)),
IF(WEEKDAY(Attendance!$J1989) = 4,
        IF(COUNTIF(BLOCK_WEDNESDAY_DATES[],Attendance!$J1989) &gt; 0, VLOOKUP(Attendance!$G1989,BLOCK_WEDNESDAY_PERIOD_SCHEDULE[],2,TRUE),
        IF(COUNTIF(FINALS_WEEK_WEDNESDAY_DATE[],Attendance!$J1989) &gt; 0, VLOOKUP(Attendance!$G1989,FINALS_WEEK_WEDNESDAY_PERIOD_SCHEDULE[],2,TRUE),
       VLOOKUP(Attendance!$G1989,REGULAR_WEEK_SCHEDULE[[Wednesday]:[Period]],4,TRUE))),
IF(WEEKDAY($J1989) = 5,
       IF(COUNTIF(BLOCK_THURSDAY_DATES[],Attendance!$J1989) &gt; 0, VLOOKUP(Attendance!$G1989,BLOCK_THURSDAY_PERIOD_SCHEDULE[],2,TRUE),
       IF(COUNTIF(FINALS_WEEK_THURSDAY_DATE[],Attendance!$J1989) &gt; 0, VLOOKUP(Attendance!$G1989,FINALS_WEEK_THURSDAY_PERIOD_SCHEDULE[],2,TRUE),
       VLOOKUP(Attendance!$G1989,REGULAR_WEEK_SCHEDULE[[Thursday]:[Period]],3,TRUE))),
IF(WEEKDAY(Attendance!$J1989) = 6,
       IF(COUNTIF(FINALS_WEEK_FRIDAY_DATE[],Attendance!$J1989) &gt; 0, VLOOKUP(Attendance!$G1989,FINALS_WEEK_FRIDAY_PERIOD_SCHEDULE[],2,TRUE),
       VLOOKUP(Attendance!$G1989,REGULAR_WEEK_SCHEDULE[[Friday]:[Period]],2,TRUE))))))))))</f>
        <v/>
      </c>
      <c r="J1989" s="41" t="str">
        <f t="shared" ca="1" si="95"/>
        <v/>
      </c>
      <c r="K1989" s="41" t="str">
        <f>IF($A1989 &lt;&gt; "",VLOOKUP($A1989,'Student reference sheet'!$A$2:$V$2329, 7,FALSE), "")</f>
        <v/>
      </c>
      <c r="L1989" s="30" t="str">
        <f>IF($A1989 ="", "", VLOOKUP($A1989, 'Student reference sheet'!$A$2:$Z$2603,23,FALSE))</f>
        <v/>
      </c>
      <c r="M1989" s="30" t="str">
        <f>IF($A1989 ="", "", VLOOKUP($A1989, 'Student reference sheet'!$A$2:$Z$2603,24,FALSE))</f>
        <v/>
      </c>
      <c r="N1989" s="30" t="str">
        <f>IF($A1989 ="", "", VLOOKUP($A1989, 'Student reference sheet'!$A$2:$Z$2603,26,FALSE))</f>
        <v/>
      </c>
      <c r="O1989" s="30" t="str">
        <f>IF($A1989 ="", "", VLOOKUP($A1989, 'Student reference sheet'!$A$2:$Z$2603,25,FALSE))</f>
        <v/>
      </c>
      <c r="P1989" s="39" t="str">
        <f>IF($A1989 = "", "", IF(OR(VLOOKUP($A1989,'Student reference sheet'!$A$2:$V$2400,8,FALSE) = "R",  VLOOKUP($A1989,'Student reference sheet'!$A$2:$V$2400,8,FALSE) = "L"), "X", ""))</f>
        <v/>
      </c>
      <c r="Q1989" s="39" t="str">
        <f>IF($A1989 ="", "", VLOOKUP($A1989, 'Student reference sheet'!$A$2:$V$2603,22,FALSE))</f>
        <v/>
      </c>
      <c r="R1989" s="39" t="str">
        <f>IF($A1989 &lt;&gt; "",VLOOKUP($A1989,'Student reference sheet'!$A$2:$V$2329, 5,FALSE), "")</f>
        <v/>
      </c>
      <c r="S1989" s="39" t="str">
        <f>IF($A1989 &lt;&gt; "",VLOOKUP($A1989,'Student reference sheet'!$A$2:$V$2329, 6,FALSE), "")</f>
        <v/>
      </c>
      <c r="T1989" s="30" t="str">
        <f>IF($A1989 = "","",
IF(VLOOKUP($A1989,'Student reference sheet'!$A$2:$V$2329, 10,FALSE) = "Y", "Hispanic",
IF(VLOOKUP($A1989,'Student reference sheet'!$A$2:$V$2329,11,FALSE) &lt;&gt; "",
IF(VLOOKUP($A1989,'Student reference sheet'!$A$2:$V$2329,11,FALSE) = "UNK", "Unknown", VLOOKUP(VALUE(VLOOKUP($A1989,'Student reference sheet'!$A$2:$V$2329,11,FALSE)),'Ethnicity Reference'!$A$2:$B$22,2,FALSE)),
IF(VLOOKUP($A1989,'Student reference sheet'!$A$2:$V$2329,9,FALSE) &lt;&gt; "", VLOOKUP(VALUE(VLOOKUP($A1989,'Student reference sheet'!$A$2:$V$2329,9,FALSE)),'Ethnicity Reference'!$A$2:$B$22,2,FALSE),"Unknown"))))</f>
        <v/>
      </c>
      <c r="U1989" s="35"/>
    </row>
    <row r="1990" spans="1:21" ht="15.75">
      <c r="A1990" s="47"/>
      <c r="B1990" s="33"/>
      <c r="C1990" s="39" t="str">
        <f>IF($A1990 &lt;&gt; "",VLOOKUP($A1990,'Student reference sheet'!$A$2:$V$2329, 3,FALSE), "")</f>
        <v/>
      </c>
      <c r="D1990" s="39" t="str">
        <f>IF($A1990 &lt;&gt; "",VLOOKUP($A1990,'Student reference sheet'!$A$2:$V$2329, 2,FALSE), "")</f>
        <v/>
      </c>
      <c r="E1990" s="35"/>
      <c r="F1990" s="34"/>
      <c r="G1990" s="40" t="str">
        <f t="shared" ca="1" si="93"/>
        <v/>
      </c>
      <c r="H1990" s="40" t="str">
        <f t="shared" ca="1" si="94"/>
        <v/>
      </c>
      <c r="I1990" s="36" t="str">
        <f>IF($A1990 = "", "",
IF(COUNTIF(MINIMUM_DAY_DATES[], Attendance!J1990) &gt; 0, VLOOKUP(Attendance!$G1990,MINIMUM_DAY_PERIOD_SCHEDULE[], 2,TRUE),
IF(COUNTIF(RALLY_DATES[], Attendance!J1990) &gt; 0, VLOOKUP(Attendance!$G1990,RALLY_PERIOD_SCHEDULE[], 2,TRUE),
IF(WEEKDAY(Attendance!$J1990) = 2,
       IF(COUNTIF(FINALS_WEEK_MONDAY_DATE[],Attendance!$J1990) &gt; 0, VLOOKUP(Attendance!$G1990,FINALS_WEEK_MONDAY_PERIOD_SCHEDULE[],2,TRUE),
       VLOOKUP(Attendance!$G1990,REGULAR_WEEK_SCHEDULE[],6,TRUE)),
IF(WEEKDAY($J1990) = 3,
       IF(COUNTIF(FINALS_WEEK_TUESDAY_DATE[],Attendance!$J1990) &gt; 0, VLOOKUP(Attendance!$G1990,FINALS_WEEK_TUESDAY_PERIOD_SCHEDULE[],2,TRUE),
       VLOOKUP(Attendance!$G1990,REGULAR_WEEK_SCHEDULE[[Tuesday]:[Period]],5,TRUE)),
IF(WEEKDAY(Attendance!$J1990) = 4,
        IF(COUNTIF(BLOCK_WEDNESDAY_DATES[],Attendance!$J1990) &gt; 0, VLOOKUP(Attendance!$G1990,BLOCK_WEDNESDAY_PERIOD_SCHEDULE[],2,TRUE),
        IF(COUNTIF(FINALS_WEEK_WEDNESDAY_DATE[],Attendance!$J1990) &gt; 0, VLOOKUP(Attendance!$G1990,FINALS_WEEK_WEDNESDAY_PERIOD_SCHEDULE[],2,TRUE),
       VLOOKUP(Attendance!$G1990,REGULAR_WEEK_SCHEDULE[[Wednesday]:[Period]],4,TRUE))),
IF(WEEKDAY($J1990) = 5,
       IF(COUNTIF(BLOCK_THURSDAY_DATES[],Attendance!$J1990) &gt; 0, VLOOKUP(Attendance!$G1990,BLOCK_THURSDAY_PERIOD_SCHEDULE[],2,TRUE),
       IF(COUNTIF(FINALS_WEEK_THURSDAY_DATE[],Attendance!$J1990) &gt; 0, VLOOKUP(Attendance!$G1990,FINALS_WEEK_THURSDAY_PERIOD_SCHEDULE[],2,TRUE),
       VLOOKUP(Attendance!$G1990,REGULAR_WEEK_SCHEDULE[[Thursday]:[Period]],3,TRUE))),
IF(WEEKDAY(Attendance!$J1990) = 6,
       IF(COUNTIF(FINALS_WEEK_FRIDAY_DATE[],Attendance!$J1990) &gt; 0, VLOOKUP(Attendance!$G1990,FINALS_WEEK_FRIDAY_PERIOD_SCHEDULE[],2,TRUE),
       VLOOKUP(Attendance!$G1990,REGULAR_WEEK_SCHEDULE[[Friday]:[Period]],2,TRUE))))))))))</f>
        <v/>
      </c>
      <c r="J1990" s="41" t="str">
        <f t="shared" ca="1" si="95"/>
        <v/>
      </c>
      <c r="K1990" s="41" t="str">
        <f>IF($A1990 &lt;&gt; "",VLOOKUP($A1990,'Student reference sheet'!$A$2:$V$2329, 7,FALSE), "")</f>
        <v/>
      </c>
      <c r="L1990" s="30" t="str">
        <f>IF($A1990 ="", "", VLOOKUP($A1990, 'Student reference sheet'!$A$2:$Z$2603,23,FALSE))</f>
        <v/>
      </c>
      <c r="M1990" s="30" t="str">
        <f>IF($A1990 ="", "", VLOOKUP($A1990, 'Student reference sheet'!$A$2:$Z$2603,24,FALSE))</f>
        <v/>
      </c>
      <c r="N1990" s="30" t="str">
        <f>IF($A1990 ="", "", VLOOKUP($A1990, 'Student reference sheet'!$A$2:$Z$2603,26,FALSE))</f>
        <v/>
      </c>
      <c r="O1990" s="30" t="str">
        <f>IF($A1990 ="", "", VLOOKUP($A1990, 'Student reference sheet'!$A$2:$Z$2603,25,FALSE))</f>
        <v/>
      </c>
      <c r="P1990" s="39" t="str">
        <f>IF($A1990 = "", "", IF(OR(VLOOKUP($A1990,'Student reference sheet'!$A$2:$V$2400,8,FALSE) = "R",  VLOOKUP($A1990,'Student reference sheet'!$A$2:$V$2400,8,FALSE) = "L"), "X", ""))</f>
        <v/>
      </c>
      <c r="Q1990" s="39" t="str">
        <f>IF($A1990 ="", "", VLOOKUP($A1990, 'Student reference sheet'!$A$2:$V$2603,22,FALSE))</f>
        <v/>
      </c>
      <c r="R1990" s="39" t="str">
        <f>IF($A1990 &lt;&gt; "",VLOOKUP($A1990,'Student reference sheet'!$A$2:$V$2329, 5,FALSE), "")</f>
        <v/>
      </c>
      <c r="S1990" s="39" t="str">
        <f>IF($A1990 &lt;&gt; "",VLOOKUP($A1990,'Student reference sheet'!$A$2:$V$2329, 6,FALSE), "")</f>
        <v/>
      </c>
      <c r="T1990" s="30" t="str">
        <f>IF($A1990 = "","",
IF(VLOOKUP($A1990,'Student reference sheet'!$A$2:$V$2329, 10,FALSE) = "Y", "Hispanic",
IF(VLOOKUP($A1990,'Student reference sheet'!$A$2:$V$2329,11,FALSE) &lt;&gt; "",
IF(VLOOKUP($A1990,'Student reference sheet'!$A$2:$V$2329,11,FALSE) = "UNK", "Unknown", VLOOKUP(VALUE(VLOOKUP($A1990,'Student reference sheet'!$A$2:$V$2329,11,FALSE)),'Ethnicity Reference'!$A$2:$B$22,2,FALSE)),
IF(VLOOKUP($A1990,'Student reference sheet'!$A$2:$V$2329,9,FALSE) &lt;&gt; "", VLOOKUP(VALUE(VLOOKUP($A1990,'Student reference sheet'!$A$2:$V$2329,9,FALSE)),'Ethnicity Reference'!$A$2:$B$22,2,FALSE),"Unknown"))))</f>
        <v/>
      </c>
      <c r="U1990" s="35"/>
    </row>
    <row r="1991" spans="1:21" ht="15.75">
      <c r="A1991" s="47"/>
      <c r="B1991" s="33"/>
      <c r="C1991" s="39" t="str">
        <f>IF($A1991 &lt;&gt; "",VLOOKUP($A1991,'Student reference sheet'!$A$2:$V$2329, 3,FALSE), "")</f>
        <v/>
      </c>
      <c r="D1991" s="39" t="str">
        <f>IF($A1991 &lt;&gt; "",VLOOKUP($A1991,'Student reference sheet'!$A$2:$V$2329, 2,FALSE), "")</f>
        <v/>
      </c>
      <c r="E1991" s="35"/>
      <c r="F1991" s="34"/>
      <c r="G1991" s="40" t="str">
        <f t="shared" ca="1" si="93"/>
        <v/>
      </c>
      <c r="H1991" s="40" t="str">
        <f t="shared" ca="1" si="94"/>
        <v/>
      </c>
      <c r="I1991" s="36" t="str">
        <f>IF($A1991 = "", "",
IF(COUNTIF(MINIMUM_DAY_DATES[], Attendance!J1991) &gt; 0, VLOOKUP(Attendance!$G1991,MINIMUM_DAY_PERIOD_SCHEDULE[], 2,TRUE),
IF(COUNTIF(RALLY_DATES[], Attendance!J1991) &gt; 0, VLOOKUP(Attendance!$G1991,RALLY_PERIOD_SCHEDULE[], 2,TRUE),
IF(WEEKDAY(Attendance!$J1991) = 2,
       IF(COUNTIF(FINALS_WEEK_MONDAY_DATE[],Attendance!$J1991) &gt; 0, VLOOKUP(Attendance!$G1991,FINALS_WEEK_MONDAY_PERIOD_SCHEDULE[],2,TRUE),
       VLOOKUP(Attendance!$G1991,REGULAR_WEEK_SCHEDULE[],6,TRUE)),
IF(WEEKDAY($J1991) = 3,
       IF(COUNTIF(FINALS_WEEK_TUESDAY_DATE[],Attendance!$J1991) &gt; 0, VLOOKUP(Attendance!$G1991,FINALS_WEEK_TUESDAY_PERIOD_SCHEDULE[],2,TRUE),
       VLOOKUP(Attendance!$G1991,REGULAR_WEEK_SCHEDULE[[Tuesday]:[Period]],5,TRUE)),
IF(WEEKDAY(Attendance!$J1991) = 4,
        IF(COUNTIF(BLOCK_WEDNESDAY_DATES[],Attendance!$J1991) &gt; 0, VLOOKUP(Attendance!$G1991,BLOCK_WEDNESDAY_PERIOD_SCHEDULE[],2,TRUE),
        IF(COUNTIF(FINALS_WEEK_WEDNESDAY_DATE[],Attendance!$J1991) &gt; 0, VLOOKUP(Attendance!$G1991,FINALS_WEEK_WEDNESDAY_PERIOD_SCHEDULE[],2,TRUE),
       VLOOKUP(Attendance!$G1991,REGULAR_WEEK_SCHEDULE[[Wednesday]:[Period]],4,TRUE))),
IF(WEEKDAY($J1991) = 5,
       IF(COUNTIF(BLOCK_THURSDAY_DATES[],Attendance!$J1991) &gt; 0, VLOOKUP(Attendance!$G1991,BLOCK_THURSDAY_PERIOD_SCHEDULE[],2,TRUE),
       IF(COUNTIF(FINALS_WEEK_THURSDAY_DATE[],Attendance!$J1991) &gt; 0, VLOOKUP(Attendance!$G1991,FINALS_WEEK_THURSDAY_PERIOD_SCHEDULE[],2,TRUE),
       VLOOKUP(Attendance!$G1991,REGULAR_WEEK_SCHEDULE[[Thursday]:[Period]],3,TRUE))),
IF(WEEKDAY(Attendance!$J1991) = 6,
       IF(COUNTIF(FINALS_WEEK_FRIDAY_DATE[],Attendance!$J1991) &gt; 0, VLOOKUP(Attendance!$G1991,FINALS_WEEK_FRIDAY_PERIOD_SCHEDULE[],2,TRUE),
       VLOOKUP(Attendance!$G1991,REGULAR_WEEK_SCHEDULE[[Friday]:[Period]],2,TRUE))))))))))</f>
        <v/>
      </c>
      <c r="J1991" s="41" t="str">
        <f t="shared" ca="1" si="95"/>
        <v/>
      </c>
      <c r="K1991" s="41" t="str">
        <f>IF($A1991 &lt;&gt; "",VLOOKUP($A1991,'Student reference sheet'!$A$2:$V$2329, 7,FALSE), "")</f>
        <v/>
      </c>
      <c r="L1991" s="30" t="str">
        <f>IF($A1991 ="", "", VLOOKUP($A1991, 'Student reference sheet'!$A$2:$Z$2603,23,FALSE))</f>
        <v/>
      </c>
      <c r="M1991" s="30" t="str">
        <f>IF($A1991 ="", "", VLOOKUP($A1991, 'Student reference sheet'!$A$2:$Z$2603,24,FALSE))</f>
        <v/>
      </c>
      <c r="N1991" s="30" t="str">
        <f>IF($A1991 ="", "", VLOOKUP($A1991, 'Student reference sheet'!$A$2:$Z$2603,26,FALSE))</f>
        <v/>
      </c>
      <c r="O1991" s="30" t="str">
        <f>IF($A1991 ="", "", VLOOKUP($A1991, 'Student reference sheet'!$A$2:$Z$2603,25,FALSE))</f>
        <v/>
      </c>
      <c r="P1991" s="39" t="str">
        <f>IF($A1991 = "", "", IF(OR(VLOOKUP($A1991,'Student reference sheet'!$A$2:$V$2400,8,FALSE) = "R",  VLOOKUP($A1991,'Student reference sheet'!$A$2:$V$2400,8,FALSE) = "L"), "X", ""))</f>
        <v/>
      </c>
      <c r="Q1991" s="39" t="str">
        <f>IF($A1991 ="", "", VLOOKUP($A1991, 'Student reference sheet'!$A$2:$V$2603,22,FALSE))</f>
        <v/>
      </c>
      <c r="R1991" s="39" t="str">
        <f>IF($A1991 &lt;&gt; "",VLOOKUP($A1991,'Student reference sheet'!$A$2:$V$2329, 5,FALSE), "")</f>
        <v/>
      </c>
      <c r="S1991" s="39" t="str">
        <f>IF($A1991 &lt;&gt; "",VLOOKUP($A1991,'Student reference sheet'!$A$2:$V$2329, 6,FALSE), "")</f>
        <v/>
      </c>
      <c r="T1991" s="30" t="str">
        <f>IF($A1991 = "","",
IF(VLOOKUP($A1991,'Student reference sheet'!$A$2:$V$2329, 10,FALSE) = "Y", "Hispanic",
IF(VLOOKUP($A1991,'Student reference sheet'!$A$2:$V$2329,11,FALSE) &lt;&gt; "",
IF(VLOOKUP($A1991,'Student reference sheet'!$A$2:$V$2329,11,FALSE) = "UNK", "Unknown", VLOOKUP(VALUE(VLOOKUP($A1991,'Student reference sheet'!$A$2:$V$2329,11,FALSE)),'Ethnicity Reference'!$A$2:$B$22,2,FALSE)),
IF(VLOOKUP($A1991,'Student reference sheet'!$A$2:$V$2329,9,FALSE) &lt;&gt; "", VLOOKUP(VALUE(VLOOKUP($A1991,'Student reference sheet'!$A$2:$V$2329,9,FALSE)),'Ethnicity Reference'!$A$2:$B$22,2,FALSE),"Unknown"))))</f>
        <v/>
      </c>
      <c r="U1991" s="35"/>
    </row>
    <row r="1992" spans="1:21" ht="15.75">
      <c r="A1992" s="47"/>
      <c r="B1992" s="33"/>
      <c r="C1992" s="39" t="str">
        <f>IF($A1992 &lt;&gt; "",VLOOKUP($A1992,'Student reference sheet'!$A$2:$V$2329, 3,FALSE), "")</f>
        <v/>
      </c>
      <c r="D1992" s="39" t="str">
        <f>IF($A1992 &lt;&gt; "",VLOOKUP($A1992,'Student reference sheet'!$A$2:$V$2329, 2,FALSE), "")</f>
        <v/>
      </c>
      <c r="E1992" s="35"/>
      <c r="F1992" s="34"/>
      <c r="G1992" s="40" t="str">
        <f t="shared" ca="1" si="93"/>
        <v/>
      </c>
      <c r="H1992" s="40" t="str">
        <f t="shared" ca="1" si="94"/>
        <v/>
      </c>
      <c r="I1992" s="36" t="str">
        <f>IF($A1992 = "", "",
IF(COUNTIF(MINIMUM_DAY_DATES[], Attendance!J1992) &gt; 0, VLOOKUP(Attendance!$G1992,MINIMUM_DAY_PERIOD_SCHEDULE[], 2,TRUE),
IF(COUNTIF(RALLY_DATES[], Attendance!J1992) &gt; 0, VLOOKUP(Attendance!$G1992,RALLY_PERIOD_SCHEDULE[], 2,TRUE),
IF(WEEKDAY(Attendance!$J1992) = 2,
       IF(COUNTIF(FINALS_WEEK_MONDAY_DATE[],Attendance!$J1992) &gt; 0, VLOOKUP(Attendance!$G1992,FINALS_WEEK_MONDAY_PERIOD_SCHEDULE[],2,TRUE),
       VLOOKUP(Attendance!$G1992,REGULAR_WEEK_SCHEDULE[],6,TRUE)),
IF(WEEKDAY($J1992) = 3,
       IF(COUNTIF(FINALS_WEEK_TUESDAY_DATE[],Attendance!$J1992) &gt; 0, VLOOKUP(Attendance!$G1992,FINALS_WEEK_TUESDAY_PERIOD_SCHEDULE[],2,TRUE),
       VLOOKUP(Attendance!$G1992,REGULAR_WEEK_SCHEDULE[[Tuesday]:[Period]],5,TRUE)),
IF(WEEKDAY(Attendance!$J1992) = 4,
        IF(COUNTIF(BLOCK_WEDNESDAY_DATES[],Attendance!$J1992) &gt; 0, VLOOKUP(Attendance!$G1992,BLOCK_WEDNESDAY_PERIOD_SCHEDULE[],2,TRUE),
        IF(COUNTIF(FINALS_WEEK_WEDNESDAY_DATE[],Attendance!$J1992) &gt; 0, VLOOKUP(Attendance!$G1992,FINALS_WEEK_WEDNESDAY_PERIOD_SCHEDULE[],2,TRUE),
       VLOOKUP(Attendance!$G1992,REGULAR_WEEK_SCHEDULE[[Wednesday]:[Period]],4,TRUE))),
IF(WEEKDAY($J1992) = 5,
       IF(COUNTIF(BLOCK_THURSDAY_DATES[],Attendance!$J1992) &gt; 0, VLOOKUP(Attendance!$G1992,BLOCK_THURSDAY_PERIOD_SCHEDULE[],2,TRUE),
       IF(COUNTIF(FINALS_WEEK_THURSDAY_DATE[],Attendance!$J1992) &gt; 0, VLOOKUP(Attendance!$G1992,FINALS_WEEK_THURSDAY_PERIOD_SCHEDULE[],2,TRUE),
       VLOOKUP(Attendance!$G1992,REGULAR_WEEK_SCHEDULE[[Thursday]:[Period]],3,TRUE))),
IF(WEEKDAY(Attendance!$J1992) = 6,
       IF(COUNTIF(FINALS_WEEK_FRIDAY_DATE[],Attendance!$J1992) &gt; 0, VLOOKUP(Attendance!$G1992,FINALS_WEEK_FRIDAY_PERIOD_SCHEDULE[],2,TRUE),
       VLOOKUP(Attendance!$G1992,REGULAR_WEEK_SCHEDULE[[Friday]:[Period]],2,TRUE))))))))))</f>
        <v/>
      </c>
      <c r="J1992" s="41" t="str">
        <f t="shared" ca="1" si="95"/>
        <v/>
      </c>
      <c r="K1992" s="41" t="str">
        <f>IF($A1992 &lt;&gt; "",VLOOKUP($A1992,'Student reference sheet'!$A$2:$V$2329, 7,FALSE), "")</f>
        <v/>
      </c>
      <c r="L1992" s="30" t="str">
        <f>IF($A1992 ="", "", VLOOKUP($A1992, 'Student reference sheet'!$A$2:$Z$2603,23,FALSE))</f>
        <v/>
      </c>
      <c r="M1992" s="30" t="str">
        <f>IF($A1992 ="", "", VLOOKUP($A1992, 'Student reference sheet'!$A$2:$Z$2603,24,FALSE))</f>
        <v/>
      </c>
      <c r="N1992" s="30" t="str">
        <f>IF($A1992 ="", "", VLOOKUP($A1992, 'Student reference sheet'!$A$2:$Z$2603,26,FALSE))</f>
        <v/>
      </c>
      <c r="O1992" s="30" t="str">
        <f>IF($A1992 ="", "", VLOOKUP($A1992, 'Student reference sheet'!$A$2:$Z$2603,25,FALSE))</f>
        <v/>
      </c>
      <c r="P1992" s="39" t="str">
        <f>IF($A1992 = "", "", IF(OR(VLOOKUP($A1992,'Student reference sheet'!$A$2:$V$2400,8,FALSE) = "R",  VLOOKUP($A1992,'Student reference sheet'!$A$2:$V$2400,8,FALSE) = "L"), "X", ""))</f>
        <v/>
      </c>
      <c r="Q1992" s="39" t="str">
        <f>IF($A1992 ="", "", VLOOKUP($A1992, 'Student reference sheet'!$A$2:$V$2603,22,FALSE))</f>
        <v/>
      </c>
      <c r="R1992" s="39" t="str">
        <f>IF($A1992 &lt;&gt; "",VLOOKUP($A1992,'Student reference sheet'!$A$2:$V$2329, 5,FALSE), "")</f>
        <v/>
      </c>
      <c r="S1992" s="39" t="str">
        <f>IF($A1992 &lt;&gt; "",VLOOKUP($A1992,'Student reference sheet'!$A$2:$V$2329, 6,FALSE), "")</f>
        <v/>
      </c>
      <c r="T1992" s="30" t="str">
        <f>IF($A1992 = "","",
IF(VLOOKUP($A1992,'Student reference sheet'!$A$2:$V$2329, 10,FALSE) = "Y", "Hispanic",
IF(VLOOKUP($A1992,'Student reference sheet'!$A$2:$V$2329,11,FALSE) &lt;&gt; "",
IF(VLOOKUP($A1992,'Student reference sheet'!$A$2:$V$2329,11,FALSE) = "UNK", "Unknown", VLOOKUP(VALUE(VLOOKUP($A1992,'Student reference sheet'!$A$2:$V$2329,11,FALSE)),'Ethnicity Reference'!$A$2:$B$22,2,FALSE)),
IF(VLOOKUP($A1992,'Student reference sheet'!$A$2:$V$2329,9,FALSE) &lt;&gt; "", VLOOKUP(VALUE(VLOOKUP($A1992,'Student reference sheet'!$A$2:$V$2329,9,FALSE)),'Ethnicity Reference'!$A$2:$B$22,2,FALSE),"Unknown"))))</f>
        <v/>
      </c>
      <c r="U1992" s="35"/>
    </row>
    <row r="1993" spans="1:21" ht="15.75">
      <c r="A1993" s="47"/>
      <c r="B1993" s="33"/>
      <c r="C1993" s="39" t="str">
        <f>IF($A1993 &lt;&gt; "",VLOOKUP($A1993,'Student reference sheet'!$A$2:$V$2329, 3,FALSE), "")</f>
        <v/>
      </c>
      <c r="D1993" s="39" t="str">
        <f>IF($A1993 &lt;&gt; "",VLOOKUP($A1993,'Student reference sheet'!$A$2:$V$2329, 2,FALSE), "")</f>
        <v/>
      </c>
      <c r="E1993" s="35"/>
      <c r="F1993" s="34"/>
      <c r="G1993" s="40" t="str">
        <f t="shared" ca="1" si="93"/>
        <v/>
      </c>
      <c r="H1993" s="40" t="str">
        <f t="shared" ca="1" si="94"/>
        <v/>
      </c>
      <c r="I1993" s="36" t="str">
        <f>IF($A1993 = "", "",
IF(COUNTIF(MINIMUM_DAY_DATES[], Attendance!J1993) &gt; 0, VLOOKUP(Attendance!$G1993,MINIMUM_DAY_PERIOD_SCHEDULE[], 2,TRUE),
IF(COUNTIF(RALLY_DATES[], Attendance!J1993) &gt; 0, VLOOKUP(Attendance!$G1993,RALLY_PERIOD_SCHEDULE[], 2,TRUE),
IF(WEEKDAY(Attendance!$J1993) = 2,
       IF(COUNTIF(FINALS_WEEK_MONDAY_DATE[],Attendance!$J1993) &gt; 0, VLOOKUP(Attendance!$G1993,FINALS_WEEK_MONDAY_PERIOD_SCHEDULE[],2,TRUE),
       VLOOKUP(Attendance!$G1993,REGULAR_WEEK_SCHEDULE[],6,TRUE)),
IF(WEEKDAY($J1993) = 3,
       IF(COUNTIF(FINALS_WEEK_TUESDAY_DATE[],Attendance!$J1993) &gt; 0, VLOOKUP(Attendance!$G1993,FINALS_WEEK_TUESDAY_PERIOD_SCHEDULE[],2,TRUE),
       VLOOKUP(Attendance!$G1993,REGULAR_WEEK_SCHEDULE[[Tuesday]:[Period]],5,TRUE)),
IF(WEEKDAY(Attendance!$J1993) = 4,
        IF(COUNTIF(BLOCK_WEDNESDAY_DATES[],Attendance!$J1993) &gt; 0, VLOOKUP(Attendance!$G1993,BLOCK_WEDNESDAY_PERIOD_SCHEDULE[],2,TRUE),
        IF(COUNTIF(FINALS_WEEK_WEDNESDAY_DATE[],Attendance!$J1993) &gt; 0, VLOOKUP(Attendance!$G1993,FINALS_WEEK_WEDNESDAY_PERIOD_SCHEDULE[],2,TRUE),
       VLOOKUP(Attendance!$G1993,REGULAR_WEEK_SCHEDULE[[Wednesday]:[Period]],4,TRUE))),
IF(WEEKDAY($J1993) = 5,
       IF(COUNTIF(BLOCK_THURSDAY_DATES[],Attendance!$J1993) &gt; 0, VLOOKUP(Attendance!$G1993,BLOCK_THURSDAY_PERIOD_SCHEDULE[],2,TRUE),
       IF(COUNTIF(FINALS_WEEK_THURSDAY_DATE[],Attendance!$J1993) &gt; 0, VLOOKUP(Attendance!$G1993,FINALS_WEEK_THURSDAY_PERIOD_SCHEDULE[],2,TRUE),
       VLOOKUP(Attendance!$G1993,REGULAR_WEEK_SCHEDULE[[Thursday]:[Period]],3,TRUE))),
IF(WEEKDAY(Attendance!$J1993) = 6,
       IF(COUNTIF(FINALS_WEEK_FRIDAY_DATE[],Attendance!$J1993) &gt; 0, VLOOKUP(Attendance!$G1993,FINALS_WEEK_FRIDAY_PERIOD_SCHEDULE[],2,TRUE),
       VLOOKUP(Attendance!$G1993,REGULAR_WEEK_SCHEDULE[[Friday]:[Period]],2,TRUE))))))))))</f>
        <v/>
      </c>
      <c r="J1993" s="41" t="str">
        <f t="shared" ca="1" si="95"/>
        <v/>
      </c>
      <c r="K1993" s="41" t="str">
        <f>IF($A1993 &lt;&gt; "",VLOOKUP($A1993,'Student reference sheet'!$A$2:$V$2329, 7,FALSE), "")</f>
        <v/>
      </c>
      <c r="L1993" s="30" t="str">
        <f>IF($A1993 ="", "", VLOOKUP($A1993, 'Student reference sheet'!$A$2:$Z$2603,23,FALSE))</f>
        <v/>
      </c>
      <c r="M1993" s="30" t="str">
        <f>IF($A1993 ="", "", VLOOKUP($A1993, 'Student reference sheet'!$A$2:$Z$2603,24,FALSE))</f>
        <v/>
      </c>
      <c r="N1993" s="30" t="str">
        <f>IF($A1993 ="", "", VLOOKUP($A1993, 'Student reference sheet'!$A$2:$Z$2603,26,FALSE))</f>
        <v/>
      </c>
      <c r="O1993" s="30" t="str">
        <f>IF($A1993 ="", "", VLOOKUP($A1993, 'Student reference sheet'!$A$2:$Z$2603,25,FALSE))</f>
        <v/>
      </c>
      <c r="P1993" s="39" t="str">
        <f>IF($A1993 = "", "", IF(OR(VLOOKUP($A1993,'Student reference sheet'!$A$2:$V$2400,8,FALSE) = "R",  VLOOKUP($A1993,'Student reference sheet'!$A$2:$V$2400,8,FALSE) = "L"), "X", ""))</f>
        <v/>
      </c>
      <c r="Q1993" s="39" t="str">
        <f>IF($A1993 ="", "", VLOOKUP($A1993, 'Student reference sheet'!$A$2:$V$2603,22,FALSE))</f>
        <v/>
      </c>
      <c r="R1993" s="39" t="str">
        <f>IF($A1993 &lt;&gt; "",VLOOKUP($A1993,'Student reference sheet'!$A$2:$V$2329, 5,FALSE), "")</f>
        <v/>
      </c>
      <c r="S1993" s="39" t="str">
        <f>IF($A1993 &lt;&gt; "",VLOOKUP($A1993,'Student reference sheet'!$A$2:$V$2329, 6,FALSE), "")</f>
        <v/>
      </c>
      <c r="T1993" s="30" t="str">
        <f>IF($A1993 = "","",
IF(VLOOKUP($A1993,'Student reference sheet'!$A$2:$V$2329, 10,FALSE) = "Y", "Hispanic",
IF(VLOOKUP($A1993,'Student reference sheet'!$A$2:$V$2329,11,FALSE) &lt;&gt; "",
IF(VLOOKUP($A1993,'Student reference sheet'!$A$2:$V$2329,11,FALSE) = "UNK", "Unknown", VLOOKUP(VALUE(VLOOKUP($A1993,'Student reference sheet'!$A$2:$V$2329,11,FALSE)),'Ethnicity Reference'!$A$2:$B$22,2,FALSE)),
IF(VLOOKUP($A1993,'Student reference sheet'!$A$2:$V$2329,9,FALSE) &lt;&gt; "", VLOOKUP(VALUE(VLOOKUP($A1993,'Student reference sheet'!$A$2:$V$2329,9,FALSE)),'Ethnicity Reference'!$A$2:$B$22,2,FALSE),"Unknown"))))</f>
        <v/>
      </c>
      <c r="U1993" s="35"/>
    </row>
    <row r="1994" spans="1:21" ht="15.75">
      <c r="A1994" s="47"/>
      <c r="B1994" s="33"/>
      <c r="C1994" s="39" t="str">
        <f>IF($A1994 &lt;&gt; "",VLOOKUP($A1994,'Student reference sheet'!$A$2:$V$2329, 3,FALSE), "")</f>
        <v/>
      </c>
      <c r="D1994" s="39" t="str">
        <f>IF($A1994 &lt;&gt; "",VLOOKUP($A1994,'Student reference sheet'!$A$2:$V$2329, 2,FALSE), "")</f>
        <v/>
      </c>
      <c r="E1994" s="35"/>
      <c r="F1994" s="34"/>
      <c r="G1994" s="40" t="str">
        <f t="shared" ref="G1994:G2057" ca="1" si="96">IF(A1994 &lt;&gt;"", IF(G1994 = "",NOW() - TODAY(), G1994), "")</f>
        <v/>
      </c>
      <c r="H1994" s="40" t="str">
        <f t="shared" ref="H1994:H2057" ca="1" si="97">IF(B1994 &lt;&gt;"", IF(H1994 = "",NOW() - TODAY(), H1994), "")</f>
        <v/>
      </c>
      <c r="I1994" s="36" t="str">
        <f>IF($A1994 = "", "",
IF(COUNTIF(MINIMUM_DAY_DATES[], Attendance!J1994) &gt; 0, VLOOKUP(Attendance!$G1994,MINIMUM_DAY_PERIOD_SCHEDULE[], 2,TRUE),
IF(COUNTIF(RALLY_DATES[], Attendance!J1994) &gt; 0, VLOOKUP(Attendance!$G1994,RALLY_PERIOD_SCHEDULE[], 2,TRUE),
IF(WEEKDAY(Attendance!$J1994) = 2,
       IF(COUNTIF(FINALS_WEEK_MONDAY_DATE[],Attendance!$J1994) &gt; 0, VLOOKUP(Attendance!$G1994,FINALS_WEEK_MONDAY_PERIOD_SCHEDULE[],2,TRUE),
       VLOOKUP(Attendance!$G1994,REGULAR_WEEK_SCHEDULE[],6,TRUE)),
IF(WEEKDAY($J1994) = 3,
       IF(COUNTIF(FINALS_WEEK_TUESDAY_DATE[],Attendance!$J1994) &gt; 0, VLOOKUP(Attendance!$G1994,FINALS_WEEK_TUESDAY_PERIOD_SCHEDULE[],2,TRUE),
       VLOOKUP(Attendance!$G1994,REGULAR_WEEK_SCHEDULE[[Tuesday]:[Period]],5,TRUE)),
IF(WEEKDAY(Attendance!$J1994) = 4,
        IF(COUNTIF(BLOCK_WEDNESDAY_DATES[],Attendance!$J1994) &gt; 0, VLOOKUP(Attendance!$G1994,BLOCK_WEDNESDAY_PERIOD_SCHEDULE[],2,TRUE),
        IF(COUNTIF(FINALS_WEEK_WEDNESDAY_DATE[],Attendance!$J1994) &gt; 0, VLOOKUP(Attendance!$G1994,FINALS_WEEK_WEDNESDAY_PERIOD_SCHEDULE[],2,TRUE),
       VLOOKUP(Attendance!$G1994,REGULAR_WEEK_SCHEDULE[[Wednesday]:[Period]],4,TRUE))),
IF(WEEKDAY($J1994) = 5,
       IF(COUNTIF(BLOCK_THURSDAY_DATES[],Attendance!$J1994) &gt; 0, VLOOKUP(Attendance!$G1994,BLOCK_THURSDAY_PERIOD_SCHEDULE[],2,TRUE),
       IF(COUNTIF(FINALS_WEEK_THURSDAY_DATE[],Attendance!$J1994) &gt; 0, VLOOKUP(Attendance!$G1994,FINALS_WEEK_THURSDAY_PERIOD_SCHEDULE[],2,TRUE),
       VLOOKUP(Attendance!$G1994,REGULAR_WEEK_SCHEDULE[[Thursday]:[Period]],3,TRUE))),
IF(WEEKDAY(Attendance!$J1994) = 6,
       IF(COUNTIF(FINALS_WEEK_FRIDAY_DATE[],Attendance!$J1994) &gt; 0, VLOOKUP(Attendance!$G1994,FINALS_WEEK_FRIDAY_PERIOD_SCHEDULE[],2,TRUE),
       VLOOKUP(Attendance!$G1994,REGULAR_WEEK_SCHEDULE[[Friday]:[Period]],2,TRUE))))))))))</f>
        <v/>
      </c>
      <c r="J1994" s="41" t="str">
        <f t="shared" ref="J1994:J2057" ca="1" si="98">IF(A1994 &lt;&gt;"", IF(J1994 = "",TODAY(), J1994), "")</f>
        <v/>
      </c>
      <c r="K1994" s="41" t="str">
        <f>IF($A1994 &lt;&gt; "",VLOOKUP($A1994,'Student reference sheet'!$A$2:$V$2329, 7,FALSE), "")</f>
        <v/>
      </c>
      <c r="L1994" s="30" t="str">
        <f>IF($A1994 ="", "", VLOOKUP($A1994, 'Student reference sheet'!$A$2:$Z$2603,23,FALSE))</f>
        <v/>
      </c>
      <c r="M1994" s="30" t="str">
        <f>IF($A1994 ="", "", VLOOKUP($A1994, 'Student reference sheet'!$A$2:$Z$2603,24,FALSE))</f>
        <v/>
      </c>
      <c r="N1994" s="30" t="str">
        <f>IF($A1994 ="", "", VLOOKUP($A1994, 'Student reference sheet'!$A$2:$Z$2603,26,FALSE))</f>
        <v/>
      </c>
      <c r="O1994" s="30" t="str">
        <f>IF($A1994 ="", "", VLOOKUP($A1994, 'Student reference sheet'!$A$2:$Z$2603,25,FALSE))</f>
        <v/>
      </c>
      <c r="P1994" s="39" t="str">
        <f>IF($A1994 = "", "", IF(OR(VLOOKUP($A1994,'Student reference sheet'!$A$2:$V$2400,8,FALSE) = "R",  VLOOKUP($A1994,'Student reference sheet'!$A$2:$V$2400,8,FALSE) = "L"), "X", ""))</f>
        <v/>
      </c>
      <c r="Q1994" s="39" t="str">
        <f>IF($A1994 ="", "", VLOOKUP($A1994, 'Student reference sheet'!$A$2:$V$2603,22,FALSE))</f>
        <v/>
      </c>
      <c r="R1994" s="39" t="str">
        <f>IF($A1994 &lt;&gt; "",VLOOKUP($A1994,'Student reference sheet'!$A$2:$V$2329, 5,FALSE), "")</f>
        <v/>
      </c>
      <c r="S1994" s="39" t="str">
        <f>IF($A1994 &lt;&gt; "",VLOOKUP($A1994,'Student reference sheet'!$A$2:$V$2329, 6,FALSE), "")</f>
        <v/>
      </c>
      <c r="T1994" s="30" t="str">
        <f>IF($A1994 = "","",
IF(VLOOKUP($A1994,'Student reference sheet'!$A$2:$V$2329, 10,FALSE) = "Y", "Hispanic",
IF(VLOOKUP($A1994,'Student reference sheet'!$A$2:$V$2329,11,FALSE) &lt;&gt; "",
IF(VLOOKUP($A1994,'Student reference sheet'!$A$2:$V$2329,11,FALSE) = "UNK", "Unknown", VLOOKUP(VALUE(VLOOKUP($A1994,'Student reference sheet'!$A$2:$V$2329,11,FALSE)),'Ethnicity Reference'!$A$2:$B$22,2,FALSE)),
IF(VLOOKUP($A1994,'Student reference sheet'!$A$2:$V$2329,9,FALSE) &lt;&gt; "", VLOOKUP(VALUE(VLOOKUP($A1994,'Student reference sheet'!$A$2:$V$2329,9,FALSE)),'Ethnicity Reference'!$A$2:$B$22,2,FALSE),"Unknown"))))</f>
        <v/>
      </c>
      <c r="U1994" s="35"/>
    </row>
    <row r="1995" spans="1:21" ht="15.75">
      <c r="A1995" s="47"/>
      <c r="B1995" s="33"/>
      <c r="C1995" s="39" t="str">
        <f>IF($A1995 &lt;&gt; "",VLOOKUP($A1995,'Student reference sheet'!$A$2:$V$2329, 3,FALSE), "")</f>
        <v/>
      </c>
      <c r="D1995" s="39" t="str">
        <f>IF($A1995 &lt;&gt; "",VLOOKUP($A1995,'Student reference sheet'!$A$2:$V$2329, 2,FALSE), "")</f>
        <v/>
      </c>
      <c r="E1995" s="35"/>
      <c r="F1995" s="34"/>
      <c r="G1995" s="40" t="str">
        <f t="shared" ca="1" si="96"/>
        <v/>
      </c>
      <c r="H1995" s="40" t="str">
        <f t="shared" ca="1" si="97"/>
        <v/>
      </c>
      <c r="I1995" s="36" t="str">
        <f>IF($A1995 = "", "",
IF(COUNTIF(MINIMUM_DAY_DATES[], Attendance!J1995) &gt; 0, VLOOKUP(Attendance!$G1995,MINIMUM_DAY_PERIOD_SCHEDULE[], 2,TRUE),
IF(COUNTIF(RALLY_DATES[], Attendance!J1995) &gt; 0, VLOOKUP(Attendance!$G1995,RALLY_PERIOD_SCHEDULE[], 2,TRUE),
IF(WEEKDAY(Attendance!$J1995) = 2,
       IF(COUNTIF(FINALS_WEEK_MONDAY_DATE[],Attendance!$J1995) &gt; 0, VLOOKUP(Attendance!$G1995,FINALS_WEEK_MONDAY_PERIOD_SCHEDULE[],2,TRUE),
       VLOOKUP(Attendance!$G1995,REGULAR_WEEK_SCHEDULE[],6,TRUE)),
IF(WEEKDAY($J1995) = 3,
       IF(COUNTIF(FINALS_WEEK_TUESDAY_DATE[],Attendance!$J1995) &gt; 0, VLOOKUP(Attendance!$G1995,FINALS_WEEK_TUESDAY_PERIOD_SCHEDULE[],2,TRUE),
       VLOOKUP(Attendance!$G1995,REGULAR_WEEK_SCHEDULE[[Tuesday]:[Period]],5,TRUE)),
IF(WEEKDAY(Attendance!$J1995) = 4,
        IF(COUNTIF(BLOCK_WEDNESDAY_DATES[],Attendance!$J1995) &gt; 0, VLOOKUP(Attendance!$G1995,BLOCK_WEDNESDAY_PERIOD_SCHEDULE[],2,TRUE),
        IF(COUNTIF(FINALS_WEEK_WEDNESDAY_DATE[],Attendance!$J1995) &gt; 0, VLOOKUP(Attendance!$G1995,FINALS_WEEK_WEDNESDAY_PERIOD_SCHEDULE[],2,TRUE),
       VLOOKUP(Attendance!$G1995,REGULAR_WEEK_SCHEDULE[[Wednesday]:[Period]],4,TRUE))),
IF(WEEKDAY($J1995) = 5,
       IF(COUNTIF(BLOCK_THURSDAY_DATES[],Attendance!$J1995) &gt; 0, VLOOKUP(Attendance!$G1995,BLOCK_THURSDAY_PERIOD_SCHEDULE[],2,TRUE),
       IF(COUNTIF(FINALS_WEEK_THURSDAY_DATE[],Attendance!$J1995) &gt; 0, VLOOKUP(Attendance!$G1995,FINALS_WEEK_THURSDAY_PERIOD_SCHEDULE[],2,TRUE),
       VLOOKUP(Attendance!$G1995,REGULAR_WEEK_SCHEDULE[[Thursday]:[Period]],3,TRUE))),
IF(WEEKDAY(Attendance!$J1995) = 6,
       IF(COUNTIF(FINALS_WEEK_FRIDAY_DATE[],Attendance!$J1995) &gt; 0, VLOOKUP(Attendance!$G1995,FINALS_WEEK_FRIDAY_PERIOD_SCHEDULE[],2,TRUE),
       VLOOKUP(Attendance!$G1995,REGULAR_WEEK_SCHEDULE[[Friday]:[Period]],2,TRUE))))))))))</f>
        <v/>
      </c>
      <c r="J1995" s="41" t="str">
        <f t="shared" ca="1" si="98"/>
        <v/>
      </c>
      <c r="K1995" s="41" t="str">
        <f>IF($A1995 &lt;&gt; "",VLOOKUP($A1995,'Student reference sheet'!$A$2:$V$2329, 7,FALSE), "")</f>
        <v/>
      </c>
      <c r="L1995" s="30" t="str">
        <f>IF($A1995 ="", "", VLOOKUP($A1995, 'Student reference sheet'!$A$2:$Z$2603,23,FALSE))</f>
        <v/>
      </c>
      <c r="M1995" s="30" t="str">
        <f>IF($A1995 ="", "", VLOOKUP($A1995, 'Student reference sheet'!$A$2:$Z$2603,24,FALSE))</f>
        <v/>
      </c>
      <c r="N1995" s="30" t="str">
        <f>IF($A1995 ="", "", VLOOKUP($A1995, 'Student reference sheet'!$A$2:$Z$2603,26,FALSE))</f>
        <v/>
      </c>
      <c r="O1995" s="30" t="str">
        <f>IF($A1995 ="", "", VLOOKUP($A1995, 'Student reference sheet'!$A$2:$Z$2603,25,FALSE))</f>
        <v/>
      </c>
      <c r="P1995" s="39" t="str">
        <f>IF($A1995 = "", "", IF(OR(VLOOKUP($A1995,'Student reference sheet'!$A$2:$V$2400,8,FALSE) = "R",  VLOOKUP($A1995,'Student reference sheet'!$A$2:$V$2400,8,FALSE) = "L"), "X", ""))</f>
        <v/>
      </c>
      <c r="Q1995" s="39" t="str">
        <f>IF($A1995 ="", "", VLOOKUP($A1995, 'Student reference sheet'!$A$2:$V$2603,22,FALSE))</f>
        <v/>
      </c>
      <c r="R1995" s="39" t="str">
        <f>IF($A1995 &lt;&gt; "",VLOOKUP($A1995,'Student reference sheet'!$A$2:$V$2329, 5,FALSE), "")</f>
        <v/>
      </c>
      <c r="S1995" s="39" t="str">
        <f>IF($A1995 &lt;&gt; "",VLOOKUP($A1995,'Student reference sheet'!$A$2:$V$2329, 6,FALSE), "")</f>
        <v/>
      </c>
      <c r="T1995" s="30" t="str">
        <f>IF($A1995 = "","",
IF(VLOOKUP($A1995,'Student reference sheet'!$A$2:$V$2329, 10,FALSE) = "Y", "Hispanic",
IF(VLOOKUP($A1995,'Student reference sheet'!$A$2:$V$2329,11,FALSE) &lt;&gt; "",
IF(VLOOKUP($A1995,'Student reference sheet'!$A$2:$V$2329,11,FALSE) = "UNK", "Unknown", VLOOKUP(VALUE(VLOOKUP($A1995,'Student reference sheet'!$A$2:$V$2329,11,FALSE)),'Ethnicity Reference'!$A$2:$B$22,2,FALSE)),
IF(VLOOKUP($A1995,'Student reference sheet'!$A$2:$V$2329,9,FALSE) &lt;&gt; "", VLOOKUP(VALUE(VLOOKUP($A1995,'Student reference sheet'!$A$2:$V$2329,9,FALSE)),'Ethnicity Reference'!$A$2:$B$22,2,FALSE),"Unknown"))))</f>
        <v/>
      </c>
      <c r="U1995" s="35"/>
    </row>
    <row r="1996" spans="1:21" ht="15.75">
      <c r="A1996" s="47"/>
      <c r="B1996" s="33"/>
      <c r="C1996" s="39" t="str">
        <f>IF($A1996 &lt;&gt; "",VLOOKUP($A1996,'Student reference sheet'!$A$2:$V$2329, 3,FALSE), "")</f>
        <v/>
      </c>
      <c r="D1996" s="39" t="str">
        <f>IF($A1996 &lt;&gt; "",VLOOKUP($A1996,'Student reference sheet'!$A$2:$V$2329, 2,FALSE), "")</f>
        <v/>
      </c>
      <c r="E1996" s="35"/>
      <c r="F1996" s="34"/>
      <c r="G1996" s="40" t="str">
        <f t="shared" ca="1" si="96"/>
        <v/>
      </c>
      <c r="H1996" s="40" t="str">
        <f t="shared" ca="1" si="97"/>
        <v/>
      </c>
      <c r="I1996" s="36" t="str">
        <f>IF($A1996 = "", "",
IF(COUNTIF(MINIMUM_DAY_DATES[], Attendance!J1996) &gt; 0, VLOOKUP(Attendance!$G1996,MINIMUM_DAY_PERIOD_SCHEDULE[], 2,TRUE),
IF(COUNTIF(RALLY_DATES[], Attendance!J1996) &gt; 0, VLOOKUP(Attendance!$G1996,RALLY_PERIOD_SCHEDULE[], 2,TRUE),
IF(WEEKDAY(Attendance!$J1996) = 2,
       IF(COUNTIF(FINALS_WEEK_MONDAY_DATE[],Attendance!$J1996) &gt; 0, VLOOKUP(Attendance!$G1996,FINALS_WEEK_MONDAY_PERIOD_SCHEDULE[],2,TRUE),
       VLOOKUP(Attendance!$G1996,REGULAR_WEEK_SCHEDULE[],6,TRUE)),
IF(WEEKDAY($J1996) = 3,
       IF(COUNTIF(FINALS_WEEK_TUESDAY_DATE[],Attendance!$J1996) &gt; 0, VLOOKUP(Attendance!$G1996,FINALS_WEEK_TUESDAY_PERIOD_SCHEDULE[],2,TRUE),
       VLOOKUP(Attendance!$G1996,REGULAR_WEEK_SCHEDULE[[Tuesday]:[Period]],5,TRUE)),
IF(WEEKDAY(Attendance!$J1996) = 4,
        IF(COUNTIF(BLOCK_WEDNESDAY_DATES[],Attendance!$J1996) &gt; 0, VLOOKUP(Attendance!$G1996,BLOCK_WEDNESDAY_PERIOD_SCHEDULE[],2,TRUE),
        IF(COUNTIF(FINALS_WEEK_WEDNESDAY_DATE[],Attendance!$J1996) &gt; 0, VLOOKUP(Attendance!$G1996,FINALS_WEEK_WEDNESDAY_PERIOD_SCHEDULE[],2,TRUE),
       VLOOKUP(Attendance!$G1996,REGULAR_WEEK_SCHEDULE[[Wednesday]:[Period]],4,TRUE))),
IF(WEEKDAY($J1996) = 5,
       IF(COUNTIF(BLOCK_THURSDAY_DATES[],Attendance!$J1996) &gt; 0, VLOOKUP(Attendance!$G1996,BLOCK_THURSDAY_PERIOD_SCHEDULE[],2,TRUE),
       IF(COUNTIF(FINALS_WEEK_THURSDAY_DATE[],Attendance!$J1996) &gt; 0, VLOOKUP(Attendance!$G1996,FINALS_WEEK_THURSDAY_PERIOD_SCHEDULE[],2,TRUE),
       VLOOKUP(Attendance!$G1996,REGULAR_WEEK_SCHEDULE[[Thursday]:[Period]],3,TRUE))),
IF(WEEKDAY(Attendance!$J1996) = 6,
       IF(COUNTIF(FINALS_WEEK_FRIDAY_DATE[],Attendance!$J1996) &gt; 0, VLOOKUP(Attendance!$G1996,FINALS_WEEK_FRIDAY_PERIOD_SCHEDULE[],2,TRUE),
       VLOOKUP(Attendance!$G1996,REGULAR_WEEK_SCHEDULE[[Friday]:[Period]],2,TRUE))))))))))</f>
        <v/>
      </c>
      <c r="J1996" s="41" t="str">
        <f t="shared" ca="1" si="98"/>
        <v/>
      </c>
      <c r="K1996" s="41" t="str">
        <f>IF($A1996 &lt;&gt; "",VLOOKUP($A1996,'Student reference sheet'!$A$2:$V$2329, 7,FALSE), "")</f>
        <v/>
      </c>
      <c r="L1996" s="30" t="str">
        <f>IF($A1996 ="", "", VLOOKUP($A1996, 'Student reference sheet'!$A$2:$Z$2603,23,FALSE))</f>
        <v/>
      </c>
      <c r="M1996" s="30" t="str">
        <f>IF($A1996 ="", "", VLOOKUP($A1996, 'Student reference sheet'!$A$2:$Z$2603,24,FALSE))</f>
        <v/>
      </c>
      <c r="N1996" s="30" t="str">
        <f>IF($A1996 ="", "", VLOOKUP($A1996, 'Student reference sheet'!$A$2:$Z$2603,26,FALSE))</f>
        <v/>
      </c>
      <c r="O1996" s="30" t="str">
        <f>IF($A1996 ="", "", VLOOKUP($A1996, 'Student reference sheet'!$A$2:$Z$2603,25,FALSE))</f>
        <v/>
      </c>
      <c r="P1996" s="39" t="str">
        <f>IF($A1996 = "", "", IF(OR(VLOOKUP($A1996,'Student reference sheet'!$A$2:$V$2400,8,FALSE) = "R",  VLOOKUP($A1996,'Student reference sheet'!$A$2:$V$2400,8,FALSE) = "L"), "X", ""))</f>
        <v/>
      </c>
      <c r="Q1996" s="39" t="str">
        <f>IF($A1996 ="", "", VLOOKUP($A1996, 'Student reference sheet'!$A$2:$V$2603,22,FALSE))</f>
        <v/>
      </c>
      <c r="R1996" s="39" t="str">
        <f>IF($A1996 &lt;&gt; "",VLOOKUP($A1996,'Student reference sheet'!$A$2:$V$2329, 5,FALSE), "")</f>
        <v/>
      </c>
      <c r="S1996" s="39" t="str">
        <f>IF($A1996 &lt;&gt; "",VLOOKUP($A1996,'Student reference sheet'!$A$2:$V$2329, 6,FALSE), "")</f>
        <v/>
      </c>
      <c r="T1996" s="30" t="str">
        <f>IF($A1996 = "","",
IF(VLOOKUP($A1996,'Student reference sheet'!$A$2:$V$2329, 10,FALSE) = "Y", "Hispanic",
IF(VLOOKUP($A1996,'Student reference sheet'!$A$2:$V$2329,11,FALSE) &lt;&gt; "",
IF(VLOOKUP($A1996,'Student reference sheet'!$A$2:$V$2329,11,FALSE) = "UNK", "Unknown", VLOOKUP(VALUE(VLOOKUP($A1996,'Student reference sheet'!$A$2:$V$2329,11,FALSE)),'Ethnicity Reference'!$A$2:$B$22,2,FALSE)),
IF(VLOOKUP($A1996,'Student reference sheet'!$A$2:$V$2329,9,FALSE) &lt;&gt; "", VLOOKUP(VALUE(VLOOKUP($A1996,'Student reference sheet'!$A$2:$V$2329,9,FALSE)),'Ethnicity Reference'!$A$2:$B$22,2,FALSE),"Unknown"))))</f>
        <v/>
      </c>
      <c r="U1996" s="35"/>
    </row>
    <row r="1997" spans="1:21" ht="15.75">
      <c r="A1997" s="47"/>
      <c r="B1997" s="33"/>
      <c r="C1997" s="39" t="str">
        <f>IF($A1997 &lt;&gt; "",VLOOKUP($A1997,'Student reference sheet'!$A$2:$V$2329, 3,FALSE), "")</f>
        <v/>
      </c>
      <c r="D1997" s="39" t="str">
        <f>IF($A1997 &lt;&gt; "",VLOOKUP($A1997,'Student reference sheet'!$A$2:$V$2329, 2,FALSE), "")</f>
        <v/>
      </c>
      <c r="E1997" s="35"/>
      <c r="F1997" s="34"/>
      <c r="G1997" s="40" t="str">
        <f t="shared" ca="1" si="96"/>
        <v/>
      </c>
      <c r="H1997" s="40" t="str">
        <f t="shared" ca="1" si="97"/>
        <v/>
      </c>
      <c r="I1997" s="36" t="str">
        <f>IF($A1997 = "", "",
IF(COUNTIF(MINIMUM_DAY_DATES[], Attendance!J1997) &gt; 0, VLOOKUP(Attendance!$G1997,MINIMUM_DAY_PERIOD_SCHEDULE[], 2,TRUE),
IF(COUNTIF(RALLY_DATES[], Attendance!J1997) &gt; 0, VLOOKUP(Attendance!$G1997,RALLY_PERIOD_SCHEDULE[], 2,TRUE),
IF(WEEKDAY(Attendance!$J1997) = 2,
       IF(COUNTIF(FINALS_WEEK_MONDAY_DATE[],Attendance!$J1997) &gt; 0, VLOOKUP(Attendance!$G1997,FINALS_WEEK_MONDAY_PERIOD_SCHEDULE[],2,TRUE),
       VLOOKUP(Attendance!$G1997,REGULAR_WEEK_SCHEDULE[],6,TRUE)),
IF(WEEKDAY($J1997) = 3,
       IF(COUNTIF(FINALS_WEEK_TUESDAY_DATE[],Attendance!$J1997) &gt; 0, VLOOKUP(Attendance!$G1997,FINALS_WEEK_TUESDAY_PERIOD_SCHEDULE[],2,TRUE),
       VLOOKUP(Attendance!$G1997,REGULAR_WEEK_SCHEDULE[[Tuesday]:[Period]],5,TRUE)),
IF(WEEKDAY(Attendance!$J1997) = 4,
        IF(COUNTIF(BLOCK_WEDNESDAY_DATES[],Attendance!$J1997) &gt; 0, VLOOKUP(Attendance!$G1997,BLOCK_WEDNESDAY_PERIOD_SCHEDULE[],2,TRUE),
        IF(COUNTIF(FINALS_WEEK_WEDNESDAY_DATE[],Attendance!$J1997) &gt; 0, VLOOKUP(Attendance!$G1997,FINALS_WEEK_WEDNESDAY_PERIOD_SCHEDULE[],2,TRUE),
       VLOOKUP(Attendance!$G1997,REGULAR_WEEK_SCHEDULE[[Wednesday]:[Period]],4,TRUE))),
IF(WEEKDAY($J1997) = 5,
       IF(COUNTIF(BLOCK_THURSDAY_DATES[],Attendance!$J1997) &gt; 0, VLOOKUP(Attendance!$G1997,BLOCK_THURSDAY_PERIOD_SCHEDULE[],2,TRUE),
       IF(COUNTIF(FINALS_WEEK_THURSDAY_DATE[],Attendance!$J1997) &gt; 0, VLOOKUP(Attendance!$G1997,FINALS_WEEK_THURSDAY_PERIOD_SCHEDULE[],2,TRUE),
       VLOOKUP(Attendance!$G1997,REGULAR_WEEK_SCHEDULE[[Thursday]:[Period]],3,TRUE))),
IF(WEEKDAY(Attendance!$J1997) = 6,
       IF(COUNTIF(FINALS_WEEK_FRIDAY_DATE[],Attendance!$J1997) &gt; 0, VLOOKUP(Attendance!$G1997,FINALS_WEEK_FRIDAY_PERIOD_SCHEDULE[],2,TRUE),
       VLOOKUP(Attendance!$G1997,REGULAR_WEEK_SCHEDULE[[Friday]:[Period]],2,TRUE))))))))))</f>
        <v/>
      </c>
      <c r="J1997" s="41" t="str">
        <f t="shared" ca="1" si="98"/>
        <v/>
      </c>
      <c r="K1997" s="41" t="str">
        <f>IF($A1997 &lt;&gt; "",VLOOKUP($A1997,'Student reference sheet'!$A$2:$V$2329, 7,FALSE), "")</f>
        <v/>
      </c>
      <c r="L1997" s="30" t="str">
        <f>IF($A1997 ="", "", VLOOKUP($A1997, 'Student reference sheet'!$A$2:$Z$2603,23,FALSE))</f>
        <v/>
      </c>
      <c r="M1997" s="30" t="str">
        <f>IF($A1997 ="", "", VLOOKUP($A1997, 'Student reference sheet'!$A$2:$Z$2603,24,FALSE))</f>
        <v/>
      </c>
      <c r="N1997" s="30" t="str">
        <f>IF($A1997 ="", "", VLOOKUP($A1997, 'Student reference sheet'!$A$2:$Z$2603,26,FALSE))</f>
        <v/>
      </c>
      <c r="O1997" s="30" t="str">
        <f>IF($A1997 ="", "", VLOOKUP($A1997, 'Student reference sheet'!$A$2:$Z$2603,25,FALSE))</f>
        <v/>
      </c>
      <c r="P1997" s="39" t="str">
        <f>IF($A1997 = "", "", IF(OR(VLOOKUP($A1997,'Student reference sheet'!$A$2:$V$2400,8,FALSE) = "R",  VLOOKUP($A1997,'Student reference sheet'!$A$2:$V$2400,8,FALSE) = "L"), "X", ""))</f>
        <v/>
      </c>
      <c r="Q1997" s="39" t="str">
        <f>IF($A1997 ="", "", VLOOKUP($A1997, 'Student reference sheet'!$A$2:$V$2603,22,FALSE))</f>
        <v/>
      </c>
      <c r="R1997" s="39" t="str">
        <f>IF($A1997 &lt;&gt; "",VLOOKUP($A1997,'Student reference sheet'!$A$2:$V$2329, 5,FALSE), "")</f>
        <v/>
      </c>
      <c r="S1997" s="39" t="str">
        <f>IF($A1997 &lt;&gt; "",VLOOKUP($A1997,'Student reference sheet'!$A$2:$V$2329, 6,FALSE), "")</f>
        <v/>
      </c>
      <c r="T1997" s="30" t="str">
        <f>IF($A1997 = "","",
IF(VLOOKUP($A1997,'Student reference sheet'!$A$2:$V$2329, 10,FALSE) = "Y", "Hispanic",
IF(VLOOKUP($A1997,'Student reference sheet'!$A$2:$V$2329,11,FALSE) &lt;&gt; "",
IF(VLOOKUP($A1997,'Student reference sheet'!$A$2:$V$2329,11,FALSE) = "UNK", "Unknown", VLOOKUP(VALUE(VLOOKUP($A1997,'Student reference sheet'!$A$2:$V$2329,11,FALSE)),'Ethnicity Reference'!$A$2:$B$22,2,FALSE)),
IF(VLOOKUP($A1997,'Student reference sheet'!$A$2:$V$2329,9,FALSE) &lt;&gt; "", VLOOKUP(VALUE(VLOOKUP($A1997,'Student reference sheet'!$A$2:$V$2329,9,FALSE)),'Ethnicity Reference'!$A$2:$B$22,2,FALSE),"Unknown"))))</f>
        <v/>
      </c>
      <c r="U1997" s="35"/>
    </row>
    <row r="1998" spans="1:21" ht="15.75">
      <c r="A1998" s="47"/>
      <c r="B1998" s="33"/>
      <c r="C1998" s="39" t="str">
        <f>IF($A1998 &lt;&gt; "",VLOOKUP($A1998,'Student reference sheet'!$A$2:$V$2329, 3,FALSE), "")</f>
        <v/>
      </c>
      <c r="D1998" s="39" t="str">
        <f>IF($A1998 &lt;&gt; "",VLOOKUP($A1998,'Student reference sheet'!$A$2:$V$2329, 2,FALSE), "")</f>
        <v/>
      </c>
      <c r="E1998" s="35"/>
      <c r="F1998" s="34"/>
      <c r="G1998" s="40" t="str">
        <f t="shared" ca="1" si="96"/>
        <v/>
      </c>
      <c r="H1998" s="40" t="str">
        <f t="shared" ca="1" si="97"/>
        <v/>
      </c>
      <c r="I1998" s="36" t="str">
        <f>IF($A1998 = "", "",
IF(COUNTIF(MINIMUM_DAY_DATES[], Attendance!J1998) &gt; 0, VLOOKUP(Attendance!$G1998,MINIMUM_DAY_PERIOD_SCHEDULE[], 2,TRUE),
IF(COUNTIF(RALLY_DATES[], Attendance!J1998) &gt; 0, VLOOKUP(Attendance!$G1998,RALLY_PERIOD_SCHEDULE[], 2,TRUE),
IF(WEEKDAY(Attendance!$J1998) = 2,
       IF(COUNTIF(FINALS_WEEK_MONDAY_DATE[],Attendance!$J1998) &gt; 0, VLOOKUP(Attendance!$G1998,FINALS_WEEK_MONDAY_PERIOD_SCHEDULE[],2,TRUE),
       VLOOKUP(Attendance!$G1998,REGULAR_WEEK_SCHEDULE[],6,TRUE)),
IF(WEEKDAY($J1998) = 3,
       IF(COUNTIF(FINALS_WEEK_TUESDAY_DATE[],Attendance!$J1998) &gt; 0, VLOOKUP(Attendance!$G1998,FINALS_WEEK_TUESDAY_PERIOD_SCHEDULE[],2,TRUE),
       VLOOKUP(Attendance!$G1998,REGULAR_WEEK_SCHEDULE[[Tuesday]:[Period]],5,TRUE)),
IF(WEEKDAY(Attendance!$J1998) = 4,
        IF(COUNTIF(BLOCK_WEDNESDAY_DATES[],Attendance!$J1998) &gt; 0, VLOOKUP(Attendance!$G1998,BLOCK_WEDNESDAY_PERIOD_SCHEDULE[],2,TRUE),
        IF(COUNTIF(FINALS_WEEK_WEDNESDAY_DATE[],Attendance!$J1998) &gt; 0, VLOOKUP(Attendance!$G1998,FINALS_WEEK_WEDNESDAY_PERIOD_SCHEDULE[],2,TRUE),
       VLOOKUP(Attendance!$G1998,REGULAR_WEEK_SCHEDULE[[Wednesday]:[Period]],4,TRUE))),
IF(WEEKDAY($J1998) = 5,
       IF(COUNTIF(BLOCK_THURSDAY_DATES[],Attendance!$J1998) &gt; 0, VLOOKUP(Attendance!$G1998,BLOCK_THURSDAY_PERIOD_SCHEDULE[],2,TRUE),
       IF(COUNTIF(FINALS_WEEK_THURSDAY_DATE[],Attendance!$J1998) &gt; 0, VLOOKUP(Attendance!$G1998,FINALS_WEEK_THURSDAY_PERIOD_SCHEDULE[],2,TRUE),
       VLOOKUP(Attendance!$G1998,REGULAR_WEEK_SCHEDULE[[Thursday]:[Period]],3,TRUE))),
IF(WEEKDAY(Attendance!$J1998) = 6,
       IF(COUNTIF(FINALS_WEEK_FRIDAY_DATE[],Attendance!$J1998) &gt; 0, VLOOKUP(Attendance!$G1998,FINALS_WEEK_FRIDAY_PERIOD_SCHEDULE[],2,TRUE),
       VLOOKUP(Attendance!$G1998,REGULAR_WEEK_SCHEDULE[[Friday]:[Period]],2,TRUE))))))))))</f>
        <v/>
      </c>
      <c r="J1998" s="41" t="str">
        <f t="shared" ca="1" si="98"/>
        <v/>
      </c>
      <c r="K1998" s="41" t="str">
        <f>IF($A1998 &lt;&gt; "",VLOOKUP($A1998,'Student reference sheet'!$A$2:$V$2329, 7,FALSE), "")</f>
        <v/>
      </c>
      <c r="L1998" s="30" t="str">
        <f>IF($A1998 ="", "", VLOOKUP($A1998, 'Student reference sheet'!$A$2:$Z$2603,23,FALSE))</f>
        <v/>
      </c>
      <c r="M1998" s="30" t="str">
        <f>IF($A1998 ="", "", VLOOKUP($A1998, 'Student reference sheet'!$A$2:$Z$2603,24,FALSE))</f>
        <v/>
      </c>
      <c r="N1998" s="30" t="str">
        <f>IF($A1998 ="", "", VLOOKUP($A1998, 'Student reference sheet'!$A$2:$Z$2603,26,FALSE))</f>
        <v/>
      </c>
      <c r="O1998" s="30" t="str">
        <f>IF($A1998 ="", "", VLOOKUP($A1998, 'Student reference sheet'!$A$2:$Z$2603,25,FALSE))</f>
        <v/>
      </c>
      <c r="P1998" s="39" t="str">
        <f>IF($A1998 = "", "", IF(OR(VLOOKUP($A1998,'Student reference sheet'!$A$2:$V$2400,8,FALSE) = "R",  VLOOKUP($A1998,'Student reference sheet'!$A$2:$V$2400,8,FALSE) = "L"), "X", ""))</f>
        <v/>
      </c>
      <c r="Q1998" s="39" t="str">
        <f>IF($A1998 ="", "", VLOOKUP($A1998, 'Student reference sheet'!$A$2:$V$2603,22,FALSE))</f>
        <v/>
      </c>
      <c r="R1998" s="39" t="str">
        <f>IF($A1998 &lt;&gt; "",VLOOKUP($A1998,'Student reference sheet'!$A$2:$V$2329, 5,FALSE), "")</f>
        <v/>
      </c>
      <c r="S1998" s="39" t="str">
        <f>IF($A1998 &lt;&gt; "",VLOOKUP($A1998,'Student reference sheet'!$A$2:$V$2329, 6,FALSE), "")</f>
        <v/>
      </c>
      <c r="T1998" s="30" t="str">
        <f>IF($A1998 = "","",
IF(VLOOKUP($A1998,'Student reference sheet'!$A$2:$V$2329, 10,FALSE) = "Y", "Hispanic",
IF(VLOOKUP($A1998,'Student reference sheet'!$A$2:$V$2329,11,FALSE) &lt;&gt; "",
IF(VLOOKUP($A1998,'Student reference sheet'!$A$2:$V$2329,11,FALSE) = "UNK", "Unknown", VLOOKUP(VALUE(VLOOKUP($A1998,'Student reference sheet'!$A$2:$V$2329,11,FALSE)),'Ethnicity Reference'!$A$2:$B$22,2,FALSE)),
IF(VLOOKUP($A1998,'Student reference sheet'!$A$2:$V$2329,9,FALSE) &lt;&gt; "", VLOOKUP(VALUE(VLOOKUP($A1998,'Student reference sheet'!$A$2:$V$2329,9,FALSE)),'Ethnicity Reference'!$A$2:$B$22,2,FALSE),"Unknown"))))</f>
        <v/>
      </c>
      <c r="U1998" s="35"/>
    </row>
    <row r="1999" spans="1:21" ht="15.75">
      <c r="A1999" s="47"/>
      <c r="B1999" s="33"/>
      <c r="C1999" s="39" t="str">
        <f>IF($A1999 &lt;&gt; "",VLOOKUP($A1999,'Student reference sheet'!$A$2:$V$2329, 3,FALSE), "")</f>
        <v/>
      </c>
      <c r="D1999" s="39" t="str">
        <f>IF($A1999 &lt;&gt; "",VLOOKUP($A1999,'Student reference sheet'!$A$2:$V$2329, 2,FALSE), "")</f>
        <v/>
      </c>
      <c r="E1999" s="35"/>
      <c r="F1999" s="34"/>
      <c r="G1999" s="40" t="str">
        <f t="shared" ca="1" si="96"/>
        <v/>
      </c>
      <c r="H1999" s="40" t="str">
        <f t="shared" ca="1" si="97"/>
        <v/>
      </c>
      <c r="I1999" s="36" t="str">
        <f>IF($A1999 = "", "",
IF(COUNTIF(MINIMUM_DAY_DATES[], Attendance!J1999) &gt; 0, VLOOKUP(Attendance!$G1999,MINIMUM_DAY_PERIOD_SCHEDULE[], 2,TRUE),
IF(COUNTIF(RALLY_DATES[], Attendance!J1999) &gt; 0, VLOOKUP(Attendance!$G1999,RALLY_PERIOD_SCHEDULE[], 2,TRUE),
IF(WEEKDAY(Attendance!$J1999) = 2,
       IF(COUNTIF(FINALS_WEEK_MONDAY_DATE[],Attendance!$J1999) &gt; 0, VLOOKUP(Attendance!$G1999,FINALS_WEEK_MONDAY_PERIOD_SCHEDULE[],2,TRUE),
       VLOOKUP(Attendance!$G1999,REGULAR_WEEK_SCHEDULE[],6,TRUE)),
IF(WEEKDAY($J1999) = 3,
       IF(COUNTIF(FINALS_WEEK_TUESDAY_DATE[],Attendance!$J1999) &gt; 0, VLOOKUP(Attendance!$G1999,FINALS_WEEK_TUESDAY_PERIOD_SCHEDULE[],2,TRUE),
       VLOOKUP(Attendance!$G1999,REGULAR_WEEK_SCHEDULE[[Tuesday]:[Period]],5,TRUE)),
IF(WEEKDAY(Attendance!$J1999) = 4,
        IF(COUNTIF(BLOCK_WEDNESDAY_DATES[],Attendance!$J1999) &gt; 0, VLOOKUP(Attendance!$G1999,BLOCK_WEDNESDAY_PERIOD_SCHEDULE[],2,TRUE),
        IF(COUNTIF(FINALS_WEEK_WEDNESDAY_DATE[],Attendance!$J1999) &gt; 0, VLOOKUP(Attendance!$G1999,FINALS_WEEK_WEDNESDAY_PERIOD_SCHEDULE[],2,TRUE),
       VLOOKUP(Attendance!$G1999,REGULAR_WEEK_SCHEDULE[[Wednesday]:[Period]],4,TRUE))),
IF(WEEKDAY($J1999) = 5,
       IF(COUNTIF(BLOCK_THURSDAY_DATES[],Attendance!$J1999) &gt; 0, VLOOKUP(Attendance!$G1999,BLOCK_THURSDAY_PERIOD_SCHEDULE[],2,TRUE),
       IF(COUNTIF(FINALS_WEEK_THURSDAY_DATE[],Attendance!$J1999) &gt; 0, VLOOKUP(Attendance!$G1999,FINALS_WEEK_THURSDAY_PERIOD_SCHEDULE[],2,TRUE),
       VLOOKUP(Attendance!$G1999,REGULAR_WEEK_SCHEDULE[[Thursday]:[Period]],3,TRUE))),
IF(WEEKDAY(Attendance!$J1999) = 6,
       IF(COUNTIF(FINALS_WEEK_FRIDAY_DATE[],Attendance!$J1999) &gt; 0, VLOOKUP(Attendance!$G1999,FINALS_WEEK_FRIDAY_PERIOD_SCHEDULE[],2,TRUE),
       VLOOKUP(Attendance!$G1999,REGULAR_WEEK_SCHEDULE[[Friday]:[Period]],2,TRUE))))))))))</f>
        <v/>
      </c>
      <c r="J1999" s="41" t="str">
        <f t="shared" ca="1" si="98"/>
        <v/>
      </c>
      <c r="K1999" s="41" t="str">
        <f>IF($A1999 &lt;&gt; "",VLOOKUP($A1999,'Student reference sheet'!$A$2:$V$2329, 7,FALSE), "")</f>
        <v/>
      </c>
      <c r="L1999" s="30" t="str">
        <f>IF($A1999 ="", "", VLOOKUP($A1999, 'Student reference sheet'!$A$2:$Z$2603,23,FALSE))</f>
        <v/>
      </c>
      <c r="M1999" s="30" t="str">
        <f>IF($A1999 ="", "", VLOOKUP($A1999, 'Student reference sheet'!$A$2:$Z$2603,24,FALSE))</f>
        <v/>
      </c>
      <c r="N1999" s="30" t="str">
        <f>IF($A1999 ="", "", VLOOKUP($A1999, 'Student reference sheet'!$A$2:$Z$2603,26,FALSE))</f>
        <v/>
      </c>
      <c r="O1999" s="30" t="str">
        <f>IF($A1999 ="", "", VLOOKUP($A1999, 'Student reference sheet'!$A$2:$Z$2603,25,FALSE))</f>
        <v/>
      </c>
      <c r="P1999" s="39" t="str">
        <f>IF($A1999 = "", "", IF(OR(VLOOKUP($A1999,'Student reference sheet'!$A$2:$V$2400,8,FALSE) = "R",  VLOOKUP($A1999,'Student reference sheet'!$A$2:$V$2400,8,FALSE) = "L"), "X", ""))</f>
        <v/>
      </c>
      <c r="Q1999" s="39" t="str">
        <f>IF($A1999 ="", "", VLOOKUP($A1999, 'Student reference sheet'!$A$2:$V$2603,22,FALSE))</f>
        <v/>
      </c>
      <c r="R1999" s="39" t="str">
        <f>IF($A1999 &lt;&gt; "",VLOOKUP($A1999,'Student reference sheet'!$A$2:$V$2329, 5,FALSE), "")</f>
        <v/>
      </c>
      <c r="S1999" s="39" t="str">
        <f>IF($A1999 &lt;&gt; "",VLOOKUP($A1999,'Student reference sheet'!$A$2:$V$2329, 6,FALSE), "")</f>
        <v/>
      </c>
      <c r="T1999" s="30" t="str">
        <f>IF($A1999 = "","",
IF(VLOOKUP($A1999,'Student reference sheet'!$A$2:$V$2329, 10,FALSE) = "Y", "Hispanic",
IF(VLOOKUP($A1999,'Student reference sheet'!$A$2:$V$2329,11,FALSE) &lt;&gt; "",
IF(VLOOKUP($A1999,'Student reference sheet'!$A$2:$V$2329,11,FALSE) = "UNK", "Unknown", VLOOKUP(VALUE(VLOOKUP($A1999,'Student reference sheet'!$A$2:$V$2329,11,FALSE)),'Ethnicity Reference'!$A$2:$B$22,2,FALSE)),
IF(VLOOKUP($A1999,'Student reference sheet'!$A$2:$V$2329,9,FALSE) &lt;&gt; "", VLOOKUP(VALUE(VLOOKUP($A1999,'Student reference sheet'!$A$2:$V$2329,9,FALSE)),'Ethnicity Reference'!$A$2:$B$22,2,FALSE),"Unknown"))))</f>
        <v/>
      </c>
      <c r="U1999" s="35"/>
    </row>
    <row r="2000" spans="1:21" ht="15.75">
      <c r="A2000" s="47"/>
      <c r="B2000" s="33"/>
      <c r="C2000" s="39" t="str">
        <f>IF($A2000 &lt;&gt; "",VLOOKUP($A2000,'Student reference sheet'!$A$2:$V$2329, 3,FALSE), "")</f>
        <v/>
      </c>
      <c r="D2000" s="39" t="str">
        <f>IF($A2000 &lt;&gt; "",VLOOKUP($A2000,'Student reference sheet'!$A$2:$V$2329, 2,FALSE), "")</f>
        <v/>
      </c>
      <c r="E2000" s="35"/>
      <c r="F2000" s="34"/>
      <c r="G2000" s="40" t="str">
        <f t="shared" ca="1" si="96"/>
        <v/>
      </c>
      <c r="H2000" s="40" t="str">
        <f t="shared" ca="1" si="97"/>
        <v/>
      </c>
      <c r="I2000" s="36" t="str">
        <f>IF($A2000 = "", "",
IF(COUNTIF(MINIMUM_DAY_DATES[], Attendance!J2000) &gt; 0, VLOOKUP(Attendance!$G2000,MINIMUM_DAY_PERIOD_SCHEDULE[], 2,TRUE),
IF(COUNTIF(RALLY_DATES[], Attendance!J2000) &gt; 0, VLOOKUP(Attendance!$G2000,RALLY_PERIOD_SCHEDULE[], 2,TRUE),
IF(WEEKDAY(Attendance!$J2000) = 2,
       IF(COUNTIF(FINALS_WEEK_MONDAY_DATE[],Attendance!$J2000) &gt; 0, VLOOKUP(Attendance!$G2000,FINALS_WEEK_MONDAY_PERIOD_SCHEDULE[],2,TRUE),
       VLOOKUP(Attendance!$G2000,REGULAR_WEEK_SCHEDULE[],6,TRUE)),
IF(WEEKDAY($J2000) = 3,
       IF(COUNTIF(FINALS_WEEK_TUESDAY_DATE[],Attendance!$J2000) &gt; 0, VLOOKUP(Attendance!$G2000,FINALS_WEEK_TUESDAY_PERIOD_SCHEDULE[],2,TRUE),
       VLOOKUP(Attendance!$G2000,REGULAR_WEEK_SCHEDULE[[Tuesday]:[Period]],5,TRUE)),
IF(WEEKDAY(Attendance!$J2000) = 4,
        IF(COUNTIF(BLOCK_WEDNESDAY_DATES[],Attendance!$J2000) &gt; 0, VLOOKUP(Attendance!$G2000,BLOCK_WEDNESDAY_PERIOD_SCHEDULE[],2,TRUE),
        IF(COUNTIF(FINALS_WEEK_WEDNESDAY_DATE[],Attendance!$J2000) &gt; 0, VLOOKUP(Attendance!$G2000,FINALS_WEEK_WEDNESDAY_PERIOD_SCHEDULE[],2,TRUE),
       VLOOKUP(Attendance!$G2000,REGULAR_WEEK_SCHEDULE[[Wednesday]:[Period]],4,TRUE))),
IF(WEEKDAY($J2000) = 5,
       IF(COUNTIF(BLOCK_THURSDAY_DATES[],Attendance!$J2000) &gt; 0, VLOOKUP(Attendance!$G2000,BLOCK_THURSDAY_PERIOD_SCHEDULE[],2,TRUE),
       IF(COUNTIF(FINALS_WEEK_THURSDAY_DATE[],Attendance!$J2000) &gt; 0, VLOOKUP(Attendance!$G2000,FINALS_WEEK_THURSDAY_PERIOD_SCHEDULE[],2,TRUE),
       VLOOKUP(Attendance!$G2000,REGULAR_WEEK_SCHEDULE[[Thursday]:[Period]],3,TRUE))),
IF(WEEKDAY(Attendance!$J2000) = 6,
       IF(COUNTIF(FINALS_WEEK_FRIDAY_DATE[],Attendance!$J2000) &gt; 0, VLOOKUP(Attendance!$G2000,FINALS_WEEK_FRIDAY_PERIOD_SCHEDULE[],2,TRUE),
       VLOOKUP(Attendance!$G2000,REGULAR_WEEK_SCHEDULE[[Friday]:[Period]],2,TRUE))))))))))</f>
        <v/>
      </c>
      <c r="J2000" s="41" t="str">
        <f t="shared" ca="1" si="98"/>
        <v/>
      </c>
      <c r="K2000" s="41" t="str">
        <f>IF($A2000 &lt;&gt; "",VLOOKUP($A2000,'Student reference sheet'!$A$2:$V$2329, 7,FALSE), "")</f>
        <v/>
      </c>
      <c r="L2000" s="30" t="str">
        <f>IF($A2000 ="", "", VLOOKUP($A2000, 'Student reference sheet'!$A$2:$Z$2603,23,FALSE))</f>
        <v/>
      </c>
      <c r="M2000" s="30" t="str">
        <f>IF($A2000 ="", "", VLOOKUP($A2000, 'Student reference sheet'!$A$2:$Z$2603,24,FALSE))</f>
        <v/>
      </c>
      <c r="N2000" s="30" t="str">
        <f>IF($A2000 ="", "", VLOOKUP($A2000, 'Student reference sheet'!$A$2:$Z$2603,26,FALSE))</f>
        <v/>
      </c>
      <c r="O2000" s="30" t="str">
        <f>IF($A2000 ="", "", VLOOKUP($A2000, 'Student reference sheet'!$A$2:$Z$2603,25,FALSE))</f>
        <v/>
      </c>
      <c r="P2000" s="39" t="str">
        <f>IF($A2000 = "", "", IF(OR(VLOOKUP($A2000,'Student reference sheet'!$A$2:$V$2400,8,FALSE) = "R",  VLOOKUP($A2000,'Student reference sheet'!$A$2:$V$2400,8,FALSE) = "L"), "X", ""))</f>
        <v/>
      </c>
      <c r="Q2000" s="39" t="str">
        <f>IF($A2000 ="", "", VLOOKUP($A2000, 'Student reference sheet'!$A$2:$V$2603,22,FALSE))</f>
        <v/>
      </c>
      <c r="R2000" s="39" t="str">
        <f>IF($A2000 &lt;&gt; "",VLOOKUP($A2000,'Student reference sheet'!$A$2:$V$2329, 5,FALSE), "")</f>
        <v/>
      </c>
      <c r="S2000" s="39" t="str">
        <f>IF($A2000 &lt;&gt; "",VLOOKUP($A2000,'Student reference sheet'!$A$2:$V$2329, 6,FALSE), "")</f>
        <v/>
      </c>
      <c r="T2000" s="30" t="str">
        <f>IF($A2000 = "","",
IF(VLOOKUP($A2000,'Student reference sheet'!$A$2:$V$2329, 10,FALSE) = "Y", "Hispanic",
IF(VLOOKUP($A2000,'Student reference sheet'!$A$2:$V$2329,11,FALSE) &lt;&gt; "",
IF(VLOOKUP($A2000,'Student reference sheet'!$A$2:$V$2329,11,FALSE) = "UNK", "Unknown", VLOOKUP(VALUE(VLOOKUP($A2000,'Student reference sheet'!$A$2:$V$2329,11,FALSE)),'Ethnicity Reference'!$A$2:$B$22,2,FALSE)),
IF(VLOOKUP($A2000,'Student reference sheet'!$A$2:$V$2329,9,FALSE) &lt;&gt; "", VLOOKUP(VALUE(VLOOKUP($A2000,'Student reference sheet'!$A$2:$V$2329,9,FALSE)),'Ethnicity Reference'!$A$2:$B$22,2,FALSE),"Unknown"))))</f>
        <v/>
      </c>
      <c r="U2000" s="35"/>
    </row>
    <row r="2001" spans="1:21" ht="15.75">
      <c r="A2001" s="47"/>
      <c r="B2001" s="33"/>
      <c r="C2001" s="39" t="str">
        <f>IF($A2001 &lt;&gt; "",VLOOKUP($A2001,'Student reference sheet'!$A$2:$V$2329, 3,FALSE), "")</f>
        <v/>
      </c>
      <c r="D2001" s="39" t="str">
        <f>IF($A2001 &lt;&gt; "",VLOOKUP($A2001,'Student reference sheet'!$A$2:$V$2329, 2,FALSE), "")</f>
        <v/>
      </c>
      <c r="E2001" s="35"/>
      <c r="F2001" s="34"/>
      <c r="G2001" s="40" t="str">
        <f t="shared" ca="1" si="96"/>
        <v/>
      </c>
      <c r="H2001" s="40" t="str">
        <f t="shared" ca="1" si="97"/>
        <v/>
      </c>
      <c r="I2001" s="36" t="str">
        <f>IF($A2001 = "", "",
IF(COUNTIF(MINIMUM_DAY_DATES[], Attendance!J2001) &gt; 0, VLOOKUP(Attendance!$G2001,MINIMUM_DAY_PERIOD_SCHEDULE[], 2,TRUE),
IF(COUNTIF(RALLY_DATES[], Attendance!J2001) &gt; 0, VLOOKUP(Attendance!$G2001,RALLY_PERIOD_SCHEDULE[], 2,TRUE),
IF(WEEKDAY(Attendance!$J2001) = 2,
       IF(COUNTIF(FINALS_WEEK_MONDAY_DATE[],Attendance!$J2001) &gt; 0, VLOOKUP(Attendance!$G2001,FINALS_WEEK_MONDAY_PERIOD_SCHEDULE[],2,TRUE),
       VLOOKUP(Attendance!$G2001,REGULAR_WEEK_SCHEDULE[],6,TRUE)),
IF(WEEKDAY($J2001) = 3,
       IF(COUNTIF(FINALS_WEEK_TUESDAY_DATE[],Attendance!$J2001) &gt; 0, VLOOKUP(Attendance!$G2001,FINALS_WEEK_TUESDAY_PERIOD_SCHEDULE[],2,TRUE),
       VLOOKUP(Attendance!$G2001,REGULAR_WEEK_SCHEDULE[[Tuesday]:[Period]],5,TRUE)),
IF(WEEKDAY(Attendance!$J2001) = 4,
        IF(COUNTIF(BLOCK_WEDNESDAY_DATES[],Attendance!$J2001) &gt; 0, VLOOKUP(Attendance!$G2001,BLOCK_WEDNESDAY_PERIOD_SCHEDULE[],2,TRUE),
        IF(COUNTIF(FINALS_WEEK_WEDNESDAY_DATE[],Attendance!$J2001) &gt; 0, VLOOKUP(Attendance!$G2001,FINALS_WEEK_WEDNESDAY_PERIOD_SCHEDULE[],2,TRUE),
       VLOOKUP(Attendance!$G2001,REGULAR_WEEK_SCHEDULE[[Wednesday]:[Period]],4,TRUE))),
IF(WEEKDAY($J2001) = 5,
       IF(COUNTIF(BLOCK_THURSDAY_DATES[],Attendance!$J2001) &gt; 0, VLOOKUP(Attendance!$G2001,BLOCK_THURSDAY_PERIOD_SCHEDULE[],2,TRUE),
       IF(COUNTIF(FINALS_WEEK_THURSDAY_DATE[],Attendance!$J2001) &gt; 0, VLOOKUP(Attendance!$G2001,FINALS_WEEK_THURSDAY_PERIOD_SCHEDULE[],2,TRUE),
       VLOOKUP(Attendance!$G2001,REGULAR_WEEK_SCHEDULE[[Thursday]:[Period]],3,TRUE))),
IF(WEEKDAY(Attendance!$J2001) = 6,
       IF(COUNTIF(FINALS_WEEK_FRIDAY_DATE[],Attendance!$J2001) &gt; 0, VLOOKUP(Attendance!$G2001,FINALS_WEEK_FRIDAY_PERIOD_SCHEDULE[],2,TRUE),
       VLOOKUP(Attendance!$G2001,REGULAR_WEEK_SCHEDULE[[Friday]:[Period]],2,TRUE))))))))))</f>
        <v/>
      </c>
      <c r="J2001" s="41" t="str">
        <f t="shared" ca="1" si="98"/>
        <v/>
      </c>
      <c r="K2001" s="41" t="str">
        <f>IF($A2001 &lt;&gt; "",VLOOKUP($A2001,'Student reference sheet'!$A$2:$V$2329, 7,FALSE), "")</f>
        <v/>
      </c>
      <c r="L2001" s="30" t="str">
        <f>IF($A2001 ="", "", VLOOKUP($A2001, 'Student reference sheet'!$A$2:$Z$2603,23,FALSE))</f>
        <v/>
      </c>
      <c r="M2001" s="30" t="str">
        <f>IF($A2001 ="", "", VLOOKUP($A2001, 'Student reference sheet'!$A$2:$Z$2603,24,FALSE))</f>
        <v/>
      </c>
      <c r="N2001" s="30" t="str">
        <f>IF($A2001 ="", "", VLOOKUP($A2001, 'Student reference sheet'!$A$2:$Z$2603,26,FALSE))</f>
        <v/>
      </c>
      <c r="O2001" s="30" t="str">
        <f>IF($A2001 ="", "", VLOOKUP($A2001, 'Student reference sheet'!$A$2:$Z$2603,25,FALSE))</f>
        <v/>
      </c>
      <c r="P2001" s="39" t="str">
        <f>IF($A2001 = "", "", IF(OR(VLOOKUP($A2001,'Student reference sheet'!$A$2:$V$2400,8,FALSE) = "R",  VLOOKUP($A2001,'Student reference sheet'!$A$2:$V$2400,8,FALSE) = "L"), "X", ""))</f>
        <v/>
      </c>
      <c r="Q2001" s="39" t="str">
        <f>IF($A2001 ="", "", VLOOKUP($A2001, 'Student reference sheet'!$A$2:$V$2603,22,FALSE))</f>
        <v/>
      </c>
      <c r="R2001" s="39" t="str">
        <f>IF($A2001 &lt;&gt; "",VLOOKUP($A2001,'Student reference sheet'!$A$2:$V$2329, 5,FALSE), "")</f>
        <v/>
      </c>
      <c r="S2001" s="39" t="str">
        <f>IF($A2001 &lt;&gt; "",VLOOKUP($A2001,'Student reference sheet'!$A$2:$V$2329, 6,FALSE), "")</f>
        <v/>
      </c>
      <c r="T2001" s="30" t="str">
        <f>IF($A2001 = "","",
IF(VLOOKUP($A2001,'Student reference sheet'!$A$2:$V$2329, 10,FALSE) = "Y", "Hispanic",
IF(VLOOKUP($A2001,'Student reference sheet'!$A$2:$V$2329,11,FALSE) &lt;&gt; "",
IF(VLOOKUP($A2001,'Student reference sheet'!$A$2:$V$2329,11,FALSE) = "UNK", "Unknown", VLOOKUP(VALUE(VLOOKUP($A2001,'Student reference sheet'!$A$2:$V$2329,11,FALSE)),'Ethnicity Reference'!$A$2:$B$22,2,FALSE)),
IF(VLOOKUP($A2001,'Student reference sheet'!$A$2:$V$2329,9,FALSE) &lt;&gt; "", VLOOKUP(VALUE(VLOOKUP($A2001,'Student reference sheet'!$A$2:$V$2329,9,FALSE)),'Ethnicity Reference'!$A$2:$B$22,2,FALSE),"Unknown"))))</f>
        <v/>
      </c>
      <c r="U2001" s="35"/>
    </row>
    <row r="2002" spans="1:21" ht="15.75">
      <c r="A2002" s="47"/>
      <c r="B2002" s="33"/>
      <c r="C2002" s="39" t="str">
        <f>IF($A2002 &lt;&gt; "",VLOOKUP($A2002,'Student reference sheet'!$A$2:$V$2329, 3,FALSE), "")</f>
        <v/>
      </c>
      <c r="D2002" s="39" t="str">
        <f>IF($A2002 &lt;&gt; "",VLOOKUP($A2002,'Student reference sheet'!$A$2:$V$2329, 2,FALSE), "")</f>
        <v/>
      </c>
      <c r="E2002" s="35"/>
      <c r="F2002" s="34"/>
      <c r="G2002" s="40" t="str">
        <f t="shared" ca="1" si="96"/>
        <v/>
      </c>
      <c r="H2002" s="40" t="str">
        <f t="shared" ca="1" si="97"/>
        <v/>
      </c>
      <c r="I2002" s="36" t="str">
        <f>IF($A2002 = "", "",
IF(COUNTIF(MINIMUM_DAY_DATES[], Attendance!J2002) &gt; 0, VLOOKUP(Attendance!$G2002,MINIMUM_DAY_PERIOD_SCHEDULE[], 2,TRUE),
IF(COUNTIF(RALLY_DATES[], Attendance!J2002) &gt; 0, VLOOKUP(Attendance!$G2002,RALLY_PERIOD_SCHEDULE[], 2,TRUE),
IF(WEEKDAY(Attendance!$J2002) = 2,
       IF(COUNTIF(FINALS_WEEK_MONDAY_DATE[],Attendance!$J2002) &gt; 0, VLOOKUP(Attendance!$G2002,FINALS_WEEK_MONDAY_PERIOD_SCHEDULE[],2,TRUE),
       VLOOKUP(Attendance!$G2002,REGULAR_WEEK_SCHEDULE[],6,TRUE)),
IF(WEEKDAY($J2002) = 3,
       IF(COUNTIF(FINALS_WEEK_TUESDAY_DATE[],Attendance!$J2002) &gt; 0, VLOOKUP(Attendance!$G2002,FINALS_WEEK_TUESDAY_PERIOD_SCHEDULE[],2,TRUE),
       VLOOKUP(Attendance!$G2002,REGULAR_WEEK_SCHEDULE[[Tuesday]:[Period]],5,TRUE)),
IF(WEEKDAY(Attendance!$J2002) = 4,
        IF(COUNTIF(BLOCK_WEDNESDAY_DATES[],Attendance!$J2002) &gt; 0, VLOOKUP(Attendance!$G2002,BLOCK_WEDNESDAY_PERIOD_SCHEDULE[],2,TRUE),
        IF(COUNTIF(FINALS_WEEK_WEDNESDAY_DATE[],Attendance!$J2002) &gt; 0, VLOOKUP(Attendance!$G2002,FINALS_WEEK_WEDNESDAY_PERIOD_SCHEDULE[],2,TRUE),
       VLOOKUP(Attendance!$G2002,REGULAR_WEEK_SCHEDULE[[Wednesday]:[Period]],4,TRUE))),
IF(WEEKDAY($J2002) = 5,
       IF(COUNTIF(BLOCK_THURSDAY_DATES[],Attendance!$J2002) &gt; 0, VLOOKUP(Attendance!$G2002,BLOCK_THURSDAY_PERIOD_SCHEDULE[],2,TRUE),
       IF(COUNTIF(FINALS_WEEK_THURSDAY_DATE[],Attendance!$J2002) &gt; 0, VLOOKUP(Attendance!$G2002,FINALS_WEEK_THURSDAY_PERIOD_SCHEDULE[],2,TRUE),
       VLOOKUP(Attendance!$G2002,REGULAR_WEEK_SCHEDULE[[Thursday]:[Period]],3,TRUE))),
IF(WEEKDAY(Attendance!$J2002) = 6,
       IF(COUNTIF(FINALS_WEEK_FRIDAY_DATE[],Attendance!$J2002) &gt; 0, VLOOKUP(Attendance!$G2002,FINALS_WEEK_FRIDAY_PERIOD_SCHEDULE[],2,TRUE),
       VLOOKUP(Attendance!$G2002,REGULAR_WEEK_SCHEDULE[[Friday]:[Period]],2,TRUE))))))))))</f>
        <v/>
      </c>
      <c r="J2002" s="41" t="str">
        <f t="shared" ca="1" si="98"/>
        <v/>
      </c>
      <c r="K2002" s="41" t="str">
        <f>IF($A2002 &lt;&gt; "",VLOOKUP($A2002,'Student reference sheet'!$A$2:$V$2329, 7,FALSE), "")</f>
        <v/>
      </c>
      <c r="L2002" s="30" t="str">
        <f>IF($A2002 ="", "", VLOOKUP($A2002, 'Student reference sheet'!$A$2:$Z$2603,23,FALSE))</f>
        <v/>
      </c>
      <c r="M2002" s="30" t="str">
        <f>IF($A2002 ="", "", VLOOKUP($A2002, 'Student reference sheet'!$A$2:$Z$2603,24,FALSE))</f>
        <v/>
      </c>
      <c r="N2002" s="30" t="str">
        <f>IF($A2002 ="", "", VLOOKUP($A2002, 'Student reference sheet'!$A$2:$Z$2603,26,FALSE))</f>
        <v/>
      </c>
      <c r="O2002" s="30" t="str">
        <f>IF($A2002 ="", "", VLOOKUP($A2002, 'Student reference sheet'!$A$2:$Z$2603,25,FALSE))</f>
        <v/>
      </c>
      <c r="P2002" s="39" t="str">
        <f>IF($A2002 = "", "", IF(OR(VLOOKUP($A2002,'Student reference sheet'!$A$2:$V$2400,8,FALSE) = "R",  VLOOKUP($A2002,'Student reference sheet'!$A$2:$V$2400,8,FALSE) = "L"), "X", ""))</f>
        <v/>
      </c>
      <c r="Q2002" s="39" t="str">
        <f>IF($A2002 ="", "", VLOOKUP($A2002, 'Student reference sheet'!$A$2:$V$2603,22,FALSE))</f>
        <v/>
      </c>
      <c r="R2002" s="39" t="str">
        <f>IF($A2002 &lt;&gt; "",VLOOKUP($A2002,'Student reference sheet'!$A$2:$V$2329, 5,FALSE), "")</f>
        <v/>
      </c>
      <c r="S2002" s="39" t="str">
        <f>IF($A2002 &lt;&gt; "",VLOOKUP($A2002,'Student reference sheet'!$A$2:$V$2329, 6,FALSE), "")</f>
        <v/>
      </c>
      <c r="T2002" s="30" t="str">
        <f>IF($A2002 = "","",
IF(VLOOKUP($A2002,'Student reference sheet'!$A$2:$V$2329, 10,FALSE) = "Y", "Hispanic",
IF(VLOOKUP($A2002,'Student reference sheet'!$A$2:$V$2329,11,FALSE) &lt;&gt; "",
IF(VLOOKUP($A2002,'Student reference sheet'!$A$2:$V$2329,11,FALSE) = "UNK", "Unknown", VLOOKUP(VALUE(VLOOKUP($A2002,'Student reference sheet'!$A$2:$V$2329,11,FALSE)),'Ethnicity Reference'!$A$2:$B$22,2,FALSE)),
IF(VLOOKUP($A2002,'Student reference sheet'!$A$2:$V$2329,9,FALSE) &lt;&gt; "", VLOOKUP(VALUE(VLOOKUP($A2002,'Student reference sheet'!$A$2:$V$2329,9,FALSE)),'Ethnicity Reference'!$A$2:$B$22,2,FALSE),"Unknown"))))</f>
        <v/>
      </c>
      <c r="U2002" s="35"/>
    </row>
    <row r="2003" spans="1:21" ht="15.75">
      <c r="A2003" s="47"/>
      <c r="B2003" s="33"/>
      <c r="C2003" s="39" t="str">
        <f>IF($A2003 &lt;&gt; "",VLOOKUP($A2003,'Student reference sheet'!$A$2:$V$2329, 3,FALSE), "")</f>
        <v/>
      </c>
      <c r="D2003" s="39" t="str">
        <f>IF($A2003 &lt;&gt; "",VLOOKUP($A2003,'Student reference sheet'!$A$2:$V$2329, 2,FALSE), "")</f>
        <v/>
      </c>
      <c r="E2003" s="35"/>
      <c r="F2003" s="34"/>
      <c r="G2003" s="40" t="str">
        <f t="shared" ca="1" si="96"/>
        <v/>
      </c>
      <c r="H2003" s="40" t="str">
        <f t="shared" ca="1" si="97"/>
        <v/>
      </c>
      <c r="I2003" s="36" t="str">
        <f>IF($A2003 = "", "",
IF(COUNTIF(MINIMUM_DAY_DATES[], Attendance!J2003) &gt; 0, VLOOKUP(Attendance!$G2003,MINIMUM_DAY_PERIOD_SCHEDULE[], 2,TRUE),
IF(COUNTIF(RALLY_DATES[], Attendance!J2003) &gt; 0, VLOOKUP(Attendance!$G2003,RALLY_PERIOD_SCHEDULE[], 2,TRUE),
IF(WEEKDAY(Attendance!$J2003) = 2,
       IF(COUNTIF(FINALS_WEEK_MONDAY_DATE[],Attendance!$J2003) &gt; 0, VLOOKUP(Attendance!$G2003,FINALS_WEEK_MONDAY_PERIOD_SCHEDULE[],2,TRUE),
       VLOOKUP(Attendance!$G2003,REGULAR_WEEK_SCHEDULE[],6,TRUE)),
IF(WEEKDAY($J2003) = 3,
       IF(COUNTIF(FINALS_WEEK_TUESDAY_DATE[],Attendance!$J2003) &gt; 0, VLOOKUP(Attendance!$G2003,FINALS_WEEK_TUESDAY_PERIOD_SCHEDULE[],2,TRUE),
       VLOOKUP(Attendance!$G2003,REGULAR_WEEK_SCHEDULE[[Tuesday]:[Period]],5,TRUE)),
IF(WEEKDAY(Attendance!$J2003) = 4,
        IF(COUNTIF(BLOCK_WEDNESDAY_DATES[],Attendance!$J2003) &gt; 0, VLOOKUP(Attendance!$G2003,BLOCK_WEDNESDAY_PERIOD_SCHEDULE[],2,TRUE),
        IF(COUNTIF(FINALS_WEEK_WEDNESDAY_DATE[],Attendance!$J2003) &gt; 0, VLOOKUP(Attendance!$G2003,FINALS_WEEK_WEDNESDAY_PERIOD_SCHEDULE[],2,TRUE),
       VLOOKUP(Attendance!$G2003,REGULAR_WEEK_SCHEDULE[[Wednesday]:[Period]],4,TRUE))),
IF(WEEKDAY($J2003) = 5,
       IF(COUNTIF(BLOCK_THURSDAY_DATES[],Attendance!$J2003) &gt; 0, VLOOKUP(Attendance!$G2003,BLOCK_THURSDAY_PERIOD_SCHEDULE[],2,TRUE),
       IF(COUNTIF(FINALS_WEEK_THURSDAY_DATE[],Attendance!$J2003) &gt; 0, VLOOKUP(Attendance!$G2003,FINALS_WEEK_THURSDAY_PERIOD_SCHEDULE[],2,TRUE),
       VLOOKUP(Attendance!$G2003,REGULAR_WEEK_SCHEDULE[[Thursday]:[Period]],3,TRUE))),
IF(WEEKDAY(Attendance!$J2003) = 6,
       IF(COUNTIF(FINALS_WEEK_FRIDAY_DATE[],Attendance!$J2003) &gt; 0, VLOOKUP(Attendance!$G2003,FINALS_WEEK_FRIDAY_PERIOD_SCHEDULE[],2,TRUE),
       VLOOKUP(Attendance!$G2003,REGULAR_WEEK_SCHEDULE[[Friday]:[Period]],2,TRUE))))))))))</f>
        <v/>
      </c>
      <c r="J2003" s="41" t="str">
        <f t="shared" ca="1" si="98"/>
        <v/>
      </c>
      <c r="K2003" s="41" t="str">
        <f>IF($A2003 &lt;&gt; "",VLOOKUP($A2003,'Student reference sheet'!$A$2:$V$2329, 7,FALSE), "")</f>
        <v/>
      </c>
      <c r="L2003" s="30" t="str">
        <f>IF($A2003 ="", "", VLOOKUP($A2003, 'Student reference sheet'!$A$2:$Z$2603,23,FALSE))</f>
        <v/>
      </c>
      <c r="M2003" s="30" t="str">
        <f>IF($A2003 ="", "", VLOOKUP($A2003, 'Student reference sheet'!$A$2:$Z$2603,24,FALSE))</f>
        <v/>
      </c>
      <c r="N2003" s="30" t="str">
        <f>IF($A2003 ="", "", VLOOKUP($A2003, 'Student reference sheet'!$A$2:$Z$2603,26,FALSE))</f>
        <v/>
      </c>
      <c r="O2003" s="30" t="str">
        <f>IF($A2003 ="", "", VLOOKUP($A2003, 'Student reference sheet'!$A$2:$Z$2603,25,FALSE))</f>
        <v/>
      </c>
      <c r="P2003" s="39" t="str">
        <f>IF($A2003 = "", "", IF(OR(VLOOKUP($A2003,'Student reference sheet'!$A$2:$V$2400,8,FALSE) = "R",  VLOOKUP($A2003,'Student reference sheet'!$A$2:$V$2400,8,FALSE) = "L"), "X", ""))</f>
        <v/>
      </c>
      <c r="Q2003" s="39" t="str">
        <f>IF($A2003 ="", "", VLOOKUP($A2003, 'Student reference sheet'!$A$2:$V$2603,22,FALSE))</f>
        <v/>
      </c>
      <c r="R2003" s="39" t="str">
        <f>IF($A2003 &lt;&gt; "",VLOOKUP($A2003,'Student reference sheet'!$A$2:$V$2329, 5,FALSE), "")</f>
        <v/>
      </c>
      <c r="S2003" s="39" t="str">
        <f>IF($A2003 &lt;&gt; "",VLOOKUP($A2003,'Student reference sheet'!$A$2:$V$2329, 6,FALSE), "")</f>
        <v/>
      </c>
      <c r="T2003" s="30" t="str">
        <f>IF($A2003 = "","",
IF(VLOOKUP($A2003,'Student reference sheet'!$A$2:$V$2329, 10,FALSE) = "Y", "Hispanic",
IF(VLOOKUP($A2003,'Student reference sheet'!$A$2:$V$2329,11,FALSE) &lt;&gt; "",
IF(VLOOKUP($A2003,'Student reference sheet'!$A$2:$V$2329,11,FALSE) = "UNK", "Unknown", VLOOKUP(VALUE(VLOOKUP($A2003,'Student reference sheet'!$A$2:$V$2329,11,FALSE)),'Ethnicity Reference'!$A$2:$B$22,2,FALSE)),
IF(VLOOKUP($A2003,'Student reference sheet'!$A$2:$V$2329,9,FALSE) &lt;&gt; "", VLOOKUP(VALUE(VLOOKUP($A2003,'Student reference sheet'!$A$2:$V$2329,9,FALSE)),'Ethnicity Reference'!$A$2:$B$22,2,FALSE),"Unknown"))))</f>
        <v/>
      </c>
      <c r="U2003" s="35"/>
    </row>
    <row r="2004" spans="1:21" ht="15.75">
      <c r="A2004" s="47"/>
      <c r="B2004" s="33"/>
      <c r="C2004" s="39" t="str">
        <f>IF($A2004 &lt;&gt; "",VLOOKUP($A2004,'Student reference sheet'!$A$2:$V$2329, 3,FALSE), "")</f>
        <v/>
      </c>
      <c r="D2004" s="39" t="str">
        <f>IF($A2004 &lt;&gt; "",VLOOKUP($A2004,'Student reference sheet'!$A$2:$V$2329, 2,FALSE), "")</f>
        <v/>
      </c>
      <c r="E2004" s="35"/>
      <c r="F2004" s="34"/>
      <c r="G2004" s="40" t="str">
        <f t="shared" ca="1" si="96"/>
        <v/>
      </c>
      <c r="H2004" s="40" t="str">
        <f t="shared" ca="1" si="97"/>
        <v/>
      </c>
      <c r="I2004" s="36" t="str">
        <f>IF($A2004 = "", "",
IF(COUNTIF(MINIMUM_DAY_DATES[], Attendance!J2004) &gt; 0, VLOOKUP(Attendance!$G2004,MINIMUM_DAY_PERIOD_SCHEDULE[], 2,TRUE),
IF(COUNTIF(RALLY_DATES[], Attendance!J2004) &gt; 0, VLOOKUP(Attendance!$G2004,RALLY_PERIOD_SCHEDULE[], 2,TRUE),
IF(WEEKDAY(Attendance!$J2004) = 2,
       IF(COUNTIF(FINALS_WEEK_MONDAY_DATE[],Attendance!$J2004) &gt; 0, VLOOKUP(Attendance!$G2004,FINALS_WEEK_MONDAY_PERIOD_SCHEDULE[],2,TRUE),
       VLOOKUP(Attendance!$G2004,REGULAR_WEEK_SCHEDULE[],6,TRUE)),
IF(WEEKDAY($J2004) = 3,
       IF(COUNTIF(FINALS_WEEK_TUESDAY_DATE[],Attendance!$J2004) &gt; 0, VLOOKUP(Attendance!$G2004,FINALS_WEEK_TUESDAY_PERIOD_SCHEDULE[],2,TRUE),
       VLOOKUP(Attendance!$G2004,REGULAR_WEEK_SCHEDULE[[Tuesday]:[Period]],5,TRUE)),
IF(WEEKDAY(Attendance!$J2004) = 4,
        IF(COUNTIF(BLOCK_WEDNESDAY_DATES[],Attendance!$J2004) &gt; 0, VLOOKUP(Attendance!$G2004,BLOCK_WEDNESDAY_PERIOD_SCHEDULE[],2,TRUE),
        IF(COUNTIF(FINALS_WEEK_WEDNESDAY_DATE[],Attendance!$J2004) &gt; 0, VLOOKUP(Attendance!$G2004,FINALS_WEEK_WEDNESDAY_PERIOD_SCHEDULE[],2,TRUE),
       VLOOKUP(Attendance!$G2004,REGULAR_WEEK_SCHEDULE[[Wednesday]:[Period]],4,TRUE))),
IF(WEEKDAY($J2004) = 5,
       IF(COUNTIF(BLOCK_THURSDAY_DATES[],Attendance!$J2004) &gt; 0, VLOOKUP(Attendance!$G2004,BLOCK_THURSDAY_PERIOD_SCHEDULE[],2,TRUE),
       IF(COUNTIF(FINALS_WEEK_THURSDAY_DATE[],Attendance!$J2004) &gt; 0, VLOOKUP(Attendance!$G2004,FINALS_WEEK_THURSDAY_PERIOD_SCHEDULE[],2,TRUE),
       VLOOKUP(Attendance!$G2004,REGULAR_WEEK_SCHEDULE[[Thursday]:[Period]],3,TRUE))),
IF(WEEKDAY(Attendance!$J2004) = 6,
       IF(COUNTIF(FINALS_WEEK_FRIDAY_DATE[],Attendance!$J2004) &gt; 0, VLOOKUP(Attendance!$G2004,FINALS_WEEK_FRIDAY_PERIOD_SCHEDULE[],2,TRUE),
       VLOOKUP(Attendance!$G2004,REGULAR_WEEK_SCHEDULE[[Friday]:[Period]],2,TRUE))))))))))</f>
        <v/>
      </c>
      <c r="J2004" s="41" t="str">
        <f t="shared" ca="1" si="98"/>
        <v/>
      </c>
      <c r="K2004" s="41" t="str">
        <f>IF($A2004 &lt;&gt; "",VLOOKUP($A2004,'Student reference sheet'!$A$2:$V$2329, 7,FALSE), "")</f>
        <v/>
      </c>
      <c r="L2004" s="30" t="str">
        <f>IF($A2004 ="", "", VLOOKUP($A2004, 'Student reference sheet'!$A$2:$Z$2603,23,FALSE))</f>
        <v/>
      </c>
      <c r="M2004" s="30" t="str">
        <f>IF($A2004 ="", "", VLOOKUP($A2004, 'Student reference sheet'!$A$2:$Z$2603,24,FALSE))</f>
        <v/>
      </c>
      <c r="N2004" s="30" t="str">
        <f>IF($A2004 ="", "", VLOOKUP($A2004, 'Student reference sheet'!$A$2:$Z$2603,26,FALSE))</f>
        <v/>
      </c>
      <c r="O2004" s="30" t="str">
        <f>IF($A2004 ="", "", VLOOKUP($A2004, 'Student reference sheet'!$A$2:$Z$2603,25,FALSE))</f>
        <v/>
      </c>
      <c r="P2004" s="39" t="str">
        <f>IF($A2004 = "", "", IF(OR(VLOOKUP($A2004,'Student reference sheet'!$A$2:$V$2400,8,FALSE) = "R",  VLOOKUP($A2004,'Student reference sheet'!$A$2:$V$2400,8,FALSE) = "L"), "X", ""))</f>
        <v/>
      </c>
      <c r="Q2004" s="39" t="str">
        <f>IF($A2004 ="", "", VLOOKUP($A2004, 'Student reference sheet'!$A$2:$V$2603,22,FALSE))</f>
        <v/>
      </c>
      <c r="R2004" s="39" t="str">
        <f>IF($A2004 &lt;&gt; "",VLOOKUP($A2004,'Student reference sheet'!$A$2:$V$2329, 5,FALSE), "")</f>
        <v/>
      </c>
      <c r="S2004" s="39" t="str">
        <f>IF($A2004 &lt;&gt; "",VLOOKUP($A2004,'Student reference sheet'!$A$2:$V$2329, 6,FALSE), "")</f>
        <v/>
      </c>
      <c r="T2004" s="30" t="str">
        <f>IF($A2004 = "","",
IF(VLOOKUP($A2004,'Student reference sheet'!$A$2:$V$2329, 10,FALSE) = "Y", "Hispanic",
IF(VLOOKUP($A2004,'Student reference sheet'!$A$2:$V$2329,11,FALSE) &lt;&gt; "",
IF(VLOOKUP($A2004,'Student reference sheet'!$A$2:$V$2329,11,FALSE) = "UNK", "Unknown", VLOOKUP(VALUE(VLOOKUP($A2004,'Student reference sheet'!$A$2:$V$2329,11,FALSE)),'Ethnicity Reference'!$A$2:$B$22,2,FALSE)),
IF(VLOOKUP($A2004,'Student reference sheet'!$A$2:$V$2329,9,FALSE) &lt;&gt; "", VLOOKUP(VALUE(VLOOKUP($A2004,'Student reference sheet'!$A$2:$V$2329,9,FALSE)),'Ethnicity Reference'!$A$2:$B$22,2,FALSE),"Unknown"))))</f>
        <v/>
      </c>
      <c r="U2004" s="35"/>
    </row>
    <row r="2005" spans="1:21" ht="15.75">
      <c r="A2005" s="47"/>
      <c r="B2005" s="33"/>
      <c r="C2005" s="39" t="str">
        <f>IF($A2005 &lt;&gt; "",VLOOKUP($A2005,'Student reference sheet'!$A$2:$V$2329, 3,FALSE), "")</f>
        <v/>
      </c>
      <c r="D2005" s="39" t="str">
        <f>IF($A2005 &lt;&gt; "",VLOOKUP($A2005,'Student reference sheet'!$A$2:$V$2329, 2,FALSE), "")</f>
        <v/>
      </c>
      <c r="E2005" s="35"/>
      <c r="F2005" s="34"/>
      <c r="G2005" s="40" t="str">
        <f t="shared" ca="1" si="96"/>
        <v/>
      </c>
      <c r="H2005" s="40" t="str">
        <f t="shared" ca="1" si="97"/>
        <v/>
      </c>
      <c r="I2005" s="36" t="str">
        <f>IF($A2005 = "", "",
IF(COUNTIF(MINIMUM_DAY_DATES[], Attendance!J2005) &gt; 0, VLOOKUP(Attendance!$G2005,MINIMUM_DAY_PERIOD_SCHEDULE[], 2,TRUE),
IF(COUNTIF(RALLY_DATES[], Attendance!J2005) &gt; 0, VLOOKUP(Attendance!$G2005,RALLY_PERIOD_SCHEDULE[], 2,TRUE),
IF(WEEKDAY(Attendance!$J2005) = 2,
       IF(COUNTIF(FINALS_WEEK_MONDAY_DATE[],Attendance!$J2005) &gt; 0, VLOOKUP(Attendance!$G2005,FINALS_WEEK_MONDAY_PERIOD_SCHEDULE[],2,TRUE),
       VLOOKUP(Attendance!$G2005,REGULAR_WEEK_SCHEDULE[],6,TRUE)),
IF(WEEKDAY($J2005) = 3,
       IF(COUNTIF(FINALS_WEEK_TUESDAY_DATE[],Attendance!$J2005) &gt; 0, VLOOKUP(Attendance!$G2005,FINALS_WEEK_TUESDAY_PERIOD_SCHEDULE[],2,TRUE),
       VLOOKUP(Attendance!$G2005,REGULAR_WEEK_SCHEDULE[[Tuesday]:[Period]],5,TRUE)),
IF(WEEKDAY(Attendance!$J2005) = 4,
        IF(COUNTIF(BLOCK_WEDNESDAY_DATES[],Attendance!$J2005) &gt; 0, VLOOKUP(Attendance!$G2005,BLOCK_WEDNESDAY_PERIOD_SCHEDULE[],2,TRUE),
        IF(COUNTIF(FINALS_WEEK_WEDNESDAY_DATE[],Attendance!$J2005) &gt; 0, VLOOKUP(Attendance!$G2005,FINALS_WEEK_WEDNESDAY_PERIOD_SCHEDULE[],2,TRUE),
       VLOOKUP(Attendance!$G2005,REGULAR_WEEK_SCHEDULE[[Wednesday]:[Period]],4,TRUE))),
IF(WEEKDAY($J2005) = 5,
       IF(COUNTIF(BLOCK_THURSDAY_DATES[],Attendance!$J2005) &gt; 0, VLOOKUP(Attendance!$G2005,BLOCK_THURSDAY_PERIOD_SCHEDULE[],2,TRUE),
       IF(COUNTIF(FINALS_WEEK_THURSDAY_DATE[],Attendance!$J2005) &gt; 0, VLOOKUP(Attendance!$G2005,FINALS_WEEK_THURSDAY_PERIOD_SCHEDULE[],2,TRUE),
       VLOOKUP(Attendance!$G2005,REGULAR_WEEK_SCHEDULE[[Thursday]:[Period]],3,TRUE))),
IF(WEEKDAY(Attendance!$J2005) = 6,
       IF(COUNTIF(FINALS_WEEK_FRIDAY_DATE[],Attendance!$J2005) &gt; 0, VLOOKUP(Attendance!$G2005,FINALS_WEEK_FRIDAY_PERIOD_SCHEDULE[],2,TRUE),
       VLOOKUP(Attendance!$G2005,REGULAR_WEEK_SCHEDULE[[Friday]:[Period]],2,TRUE))))))))))</f>
        <v/>
      </c>
      <c r="J2005" s="41" t="str">
        <f t="shared" ca="1" si="98"/>
        <v/>
      </c>
      <c r="K2005" s="41" t="str">
        <f>IF($A2005 &lt;&gt; "",VLOOKUP($A2005,'Student reference sheet'!$A$2:$V$2329, 7,FALSE), "")</f>
        <v/>
      </c>
      <c r="L2005" s="30" t="str">
        <f>IF($A2005 ="", "", VLOOKUP($A2005, 'Student reference sheet'!$A$2:$Z$2603,23,FALSE))</f>
        <v/>
      </c>
      <c r="M2005" s="30" t="str">
        <f>IF($A2005 ="", "", VLOOKUP($A2005, 'Student reference sheet'!$A$2:$Z$2603,24,FALSE))</f>
        <v/>
      </c>
      <c r="N2005" s="30" t="str">
        <f>IF($A2005 ="", "", VLOOKUP($A2005, 'Student reference sheet'!$A$2:$Z$2603,26,FALSE))</f>
        <v/>
      </c>
      <c r="O2005" s="30" t="str">
        <f>IF($A2005 ="", "", VLOOKUP($A2005, 'Student reference sheet'!$A$2:$Z$2603,25,FALSE))</f>
        <v/>
      </c>
      <c r="P2005" s="39" t="str">
        <f>IF($A2005 = "", "", IF(OR(VLOOKUP($A2005,'Student reference sheet'!$A$2:$V$2400,8,FALSE) = "R",  VLOOKUP($A2005,'Student reference sheet'!$A$2:$V$2400,8,FALSE) = "L"), "X", ""))</f>
        <v/>
      </c>
      <c r="Q2005" s="39" t="str">
        <f>IF($A2005 ="", "", VLOOKUP($A2005, 'Student reference sheet'!$A$2:$V$2603,22,FALSE))</f>
        <v/>
      </c>
      <c r="R2005" s="39" t="str">
        <f>IF($A2005 &lt;&gt; "",VLOOKUP($A2005,'Student reference sheet'!$A$2:$V$2329, 5,FALSE), "")</f>
        <v/>
      </c>
      <c r="S2005" s="39" t="str">
        <f>IF($A2005 &lt;&gt; "",VLOOKUP($A2005,'Student reference sheet'!$A$2:$V$2329, 6,FALSE), "")</f>
        <v/>
      </c>
      <c r="T2005" s="30" t="str">
        <f>IF($A2005 = "","",
IF(VLOOKUP($A2005,'Student reference sheet'!$A$2:$V$2329, 10,FALSE) = "Y", "Hispanic",
IF(VLOOKUP($A2005,'Student reference sheet'!$A$2:$V$2329,11,FALSE) &lt;&gt; "",
IF(VLOOKUP($A2005,'Student reference sheet'!$A$2:$V$2329,11,FALSE) = "UNK", "Unknown", VLOOKUP(VALUE(VLOOKUP($A2005,'Student reference sheet'!$A$2:$V$2329,11,FALSE)),'Ethnicity Reference'!$A$2:$B$22,2,FALSE)),
IF(VLOOKUP($A2005,'Student reference sheet'!$A$2:$V$2329,9,FALSE) &lt;&gt; "", VLOOKUP(VALUE(VLOOKUP($A2005,'Student reference sheet'!$A$2:$V$2329,9,FALSE)),'Ethnicity Reference'!$A$2:$B$22,2,FALSE),"Unknown"))))</f>
        <v/>
      </c>
      <c r="U2005" s="35"/>
    </row>
    <row r="2006" spans="1:21" ht="15.75">
      <c r="A2006" s="47"/>
      <c r="B2006" s="33"/>
      <c r="C2006" s="39" t="str">
        <f>IF($A2006 &lt;&gt; "",VLOOKUP($A2006,'Student reference sheet'!$A$2:$V$2329, 3,FALSE), "")</f>
        <v/>
      </c>
      <c r="D2006" s="39" t="str">
        <f>IF($A2006 &lt;&gt; "",VLOOKUP($A2006,'Student reference sheet'!$A$2:$V$2329, 2,FALSE), "")</f>
        <v/>
      </c>
      <c r="E2006" s="35"/>
      <c r="F2006" s="34"/>
      <c r="G2006" s="40" t="str">
        <f t="shared" ca="1" si="96"/>
        <v/>
      </c>
      <c r="H2006" s="40" t="str">
        <f t="shared" ca="1" si="97"/>
        <v/>
      </c>
      <c r="I2006" s="36" t="str">
        <f>IF($A2006 = "", "",
IF(COUNTIF(MINIMUM_DAY_DATES[], Attendance!J2006) &gt; 0, VLOOKUP(Attendance!$G2006,MINIMUM_DAY_PERIOD_SCHEDULE[], 2,TRUE),
IF(COUNTIF(RALLY_DATES[], Attendance!J2006) &gt; 0, VLOOKUP(Attendance!$G2006,RALLY_PERIOD_SCHEDULE[], 2,TRUE),
IF(WEEKDAY(Attendance!$J2006) = 2,
       IF(COUNTIF(FINALS_WEEK_MONDAY_DATE[],Attendance!$J2006) &gt; 0, VLOOKUP(Attendance!$G2006,FINALS_WEEK_MONDAY_PERIOD_SCHEDULE[],2,TRUE),
       VLOOKUP(Attendance!$G2006,REGULAR_WEEK_SCHEDULE[],6,TRUE)),
IF(WEEKDAY($J2006) = 3,
       IF(COUNTIF(FINALS_WEEK_TUESDAY_DATE[],Attendance!$J2006) &gt; 0, VLOOKUP(Attendance!$G2006,FINALS_WEEK_TUESDAY_PERIOD_SCHEDULE[],2,TRUE),
       VLOOKUP(Attendance!$G2006,REGULAR_WEEK_SCHEDULE[[Tuesday]:[Period]],5,TRUE)),
IF(WEEKDAY(Attendance!$J2006) = 4,
        IF(COUNTIF(BLOCK_WEDNESDAY_DATES[],Attendance!$J2006) &gt; 0, VLOOKUP(Attendance!$G2006,BLOCK_WEDNESDAY_PERIOD_SCHEDULE[],2,TRUE),
        IF(COUNTIF(FINALS_WEEK_WEDNESDAY_DATE[],Attendance!$J2006) &gt; 0, VLOOKUP(Attendance!$G2006,FINALS_WEEK_WEDNESDAY_PERIOD_SCHEDULE[],2,TRUE),
       VLOOKUP(Attendance!$G2006,REGULAR_WEEK_SCHEDULE[[Wednesday]:[Period]],4,TRUE))),
IF(WEEKDAY($J2006) = 5,
       IF(COUNTIF(BLOCK_THURSDAY_DATES[],Attendance!$J2006) &gt; 0, VLOOKUP(Attendance!$G2006,BLOCK_THURSDAY_PERIOD_SCHEDULE[],2,TRUE),
       IF(COUNTIF(FINALS_WEEK_THURSDAY_DATE[],Attendance!$J2006) &gt; 0, VLOOKUP(Attendance!$G2006,FINALS_WEEK_THURSDAY_PERIOD_SCHEDULE[],2,TRUE),
       VLOOKUP(Attendance!$G2006,REGULAR_WEEK_SCHEDULE[[Thursday]:[Period]],3,TRUE))),
IF(WEEKDAY(Attendance!$J2006) = 6,
       IF(COUNTIF(FINALS_WEEK_FRIDAY_DATE[],Attendance!$J2006) &gt; 0, VLOOKUP(Attendance!$G2006,FINALS_WEEK_FRIDAY_PERIOD_SCHEDULE[],2,TRUE),
       VLOOKUP(Attendance!$G2006,REGULAR_WEEK_SCHEDULE[[Friday]:[Period]],2,TRUE))))))))))</f>
        <v/>
      </c>
      <c r="J2006" s="41" t="str">
        <f t="shared" ca="1" si="98"/>
        <v/>
      </c>
      <c r="K2006" s="41" t="str">
        <f>IF($A2006 &lt;&gt; "",VLOOKUP($A2006,'Student reference sheet'!$A$2:$V$2329, 7,FALSE), "")</f>
        <v/>
      </c>
      <c r="L2006" s="30" t="str">
        <f>IF($A2006 ="", "", VLOOKUP($A2006, 'Student reference sheet'!$A$2:$Z$2603,23,FALSE))</f>
        <v/>
      </c>
      <c r="M2006" s="30" t="str">
        <f>IF($A2006 ="", "", VLOOKUP($A2006, 'Student reference sheet'!$A$2:$Z$2603,24,FALSE))</f>
        <v/>
      </c>
      <c r="N2006" s="30" t="str">
        <f>IF($A2006 ="", "", VLOOKUP($A2006, 'Student reference sheet'!$A$2:$Z$2603,26,FALSE))</f>
        <v/>
      </c>
      <c r="O2006" s="30" t="str">
        <f>IF($A2006 ="", "", VLOOKUP($A2006, 'Student reference sheet'!$A$2:$Z$2603,25,FALSE))</f>
        <v/>
      </c>
      <c r="P2006" s="39" t="str">
        <f>IF($A2006 = "", "", IF(OR(VLOOKUP($A2006,'Student reference sheet'!$A$2:$V$2400,8,FALSE) = "R",  VLOOKUP($A2006,'Student reference sheet'!$A$2:$V$2400,8,FALSE) = "L"), "X", ""))</f>
        <v/>
      </c>
      <c r="Q2006" s="39" t="str">
        <f>IF($A2006 ="", "", VLOOKUP($A2006, 'Student reference sheet'!$A$2:$V$2603,22,FALSE))</f>
        <v/>
      </c>
      <c r="R2006" s="39" t="str">
        <f>IF($A2006 &lt;&gt; "",VLOOKUP($A2006,'Student reference sheet'!$A$2:$V$2329, 5,FALSE), "")</f>
        <v/>
      </c>
      <c r="S2006" s="39" t="str">
        <f>IF($A2006 &lt;&gt; "",VLOOKUP($A2006,'Student reference sheet'!$A$2:$V$2329, 6,FALSE), "")</f>
        <v/>
      </c>
      <c r="T2006" s="30" t="str">
        <f>IF($A2006 = "","",
IF(VLOOKUP($A2006,'Student reference sheet'!$A$2:$V$2329, 10,FALSE) = "Y", "Hispanic",
IF(VLOOKUP($A2006,'Student reference sheet'!$A$2:$V$2329,11,FALSE) &lt;&gt; "",
IF(VLOOKUP($A2006,'Student reference sheet'!$A$2:$V$2329,11,FALSE) = "UNK", "Unknown", VLOOKUP(VALUE(VLOOKUP($A2006,'Student reference sheet'!$A$2:$V$2329,11,FALSE)),'Ethnicity Reference'!$A$2:$B$22,2,FALSE)),
IF(VLOOKUP($A2006,'Student reference sheet'!$A$2:$V$2329,9,FALSE) &lt;&gt; "", VLOOKUP(VALUE(VLOOKUP($A2006,'Student reference sheet'!$A$2:$V$2329,9,FALSE)),'Ethnicity Reference'!$A$2:$B$22,2,FALSE),"Unknown"))))</f>
        <v/>
      </c>
      <c r="U2006" s="35"/>
    </row>
    <row r="2007" spans="1:21" ht="15.75">
      <c r="A2007" s="47"/>
      <c r="B2007" s="33"/>
      <c r="C2007" s="39" t="str">
        <f>IF($A2007 &lt;&gt; "",VLOOKUP($A2007,'Student reference sheet'!$A$2:$V$2329, 3,FALSE), "")</f>
        <v/>
      </c>
      <c r="D2007" s="39" t="str">
        <f>IF($A2007 &lt;&gt; "",VLOOKUP($A2007,'Student reference sheet'!$A$2:$V$2329, 2,FALSE), "")</f>
        <v/>
      </c>
      <c r="E2007" s="35"/>
      <c r="F2007" s="34"/>
      <c r="G2007" s="40" t="str">
        <f t="shared" ca="1" si="96"/>
        <v/>
      </c>
      <c r="H2007" s="40" t="str">
        <f t="shared" ca="1" si="97"/>
        <v/>
      </c>
      <c r="I2007" s="36" t="str">
        <f>IF($A2007 = "", "",
IF(COUNTIF(MINIMUM_DAY_DATES[], Attendance!J2007) &gt; 0, VLOOKUP(Attendance!$G2007,MINIMUM_DAY_PERIOD_SCHEDULE[], 2,TRUE),
IF(COUNTIF(RALLY_DATES[], Attendance!J2007) &gt; 0, VLOOKUP(Attendance!$G2007,RALLY_PERIOD_SCHEDULE[], 2,TRUE),
IF(WEEKDAY(Attendance!$J2007) = 2,
       IF(COUNTIF(FINALS_WEEK_MONDAY_DATE[],Attendance!$J2007) &gt; 0, VLOOKUP(Attendance!$G2007,FINALS_WEEK_MONDAY_PERIOD_SCHEDULE[],2,TRUE),
       VLOOKUP(Attendance!$G2007,REGULAR_WEEK_SCHEDULE[],6,TRUE)),
IF(WEEKDAY($J2007) = 3,
       IF(COUNTIF(FINALS_WEEK_TUESDAY_DATE[],Attendance!$J2007) &gt; 0, VLOOKUP(Attendance!$G2007,FINALS_WEEK_TUESDAY_PERIOD_SCHEDULE[],2,TRUE),
       VLOOKUP(Attendance!$G2007,REGULAR_WEEK_SCHEDULE[[Tuesday]:[Period]],5,TRUE)),
IF(WEEKDAY(Attendance!$J2007) = 4,
        IF(COUNTIF(BLOCK_WEDNESDAY_DATES[],Attendance!$J2007) &gt; 0, VLOOKUP(Attendance!$G2007,BLOCK_WEDNESDAY_PERIOD_SCHEDULE[],2,TRUE),
        IF(COUNTIF(FINALS_WEEK_WEDNESDAY_DATE[],Attendance!$J2007) &gt; 0, VLOOKUP(Attendance!$G2007,FINALS_WEEK_WEDNESDAY_PERIOD_SCHEDULE[],2,TRUE),
       VLOOKUP(Attendance!$G2007,REGULAR_WEEK_SCHEDULE[[Wednesday]:[Period]],4,TRUE))),
IF(WEEKDAY($J2007) = 5,
       IF(COUNTIF(BLOCK_THURSDAY_DATES[],Attendance!$J2007) &gt; 0, VLOOKUP(Attendance!$G2007,BLOCK_THURSDAY_PERIOD_SCHEDULE[],2,TRUE),
       IF(COUNTIF(FINALS_WEEK_THURSDAY_DATE[],Attendance!$J2007) &gt; 0, VLOOKUP(Attendance!$G2007,FINALS_WEEK_THURSDAY_PERIOD_SCHEDULE[],2,TRUE),
       VLOOKUP(Attendance!$G2007,REGULAR_WEEK_SCHEDULE[[Thursday]:[Period]],3,TRUE))),
IF(WEEKDAY(Attendance!$J2007) = 6,
       IF(COUNTIF(FINALS_WEEK_FRIDAY_DATE[],Attendance!$J2007) &gt; 0, VLOOKUP(Attendance!$G2007,FINALS_WEEK_FRIDAY_PERIOD_SCHEDULE[],2,TRUE),
       VLOOKUP(Attendance!$G2007,REGULAR_WEEK_SCHEDULE[[Friday]:[Period]],2,TRUE))))))))))</f>
        <v/>
      </c>
      <c r="J2007" s="41" t="str">
        <f t="shared" ca="1" si="98"/>
        <v/>
      </c>
      <c r="K2007" s="41" t="str">
        <f>IF($A2007 &lt;&gt; "",VLOOKUP($A2007,'Student reference sheet'!$A$2:$V$2329, 7,FALSE), "")</f>
        <v/>
      </c>
      <c r="L2007" s="30" t="str">
        <f>IF($A2007 ="", "", VLOOKUP($A2007, 'Student reference sheet'!$A$2:$Z$2603,23,FALSE))</f>
        <v/>
      </c>
      <c r="M2007" s="30" t="str">
        <f>IF($A2007 ="", "", VLOOKUP($A2007, 'Student reference sheet'!$A$2:$Z$2603,24,FALSE))</f>
        <v/>
      </c>
      <c r="N2007" s="30" t="str">
        <f>IF($A2007 ="", "", VLOOKUP($A2007, 'Student reference sheet'!$A$2:$Z$2603,26,FALSE))</f>
        <v/>
      </c>
      <c r="O2007" s="30" t="str">
        <f>IF($A2007 ="", "", VLOOKUP($A2007, 'Student reference sheet'!$A$2:$Z$2603,25,FALSE))</f>
        <v/>
      </c>
      <c r="P2007" s="39" t="str">
        <f>IF($A2007 = "", "", IF(OR(VLOOKUP($A2007,'Student reference sheet'!$A$2:$V$2400,8,FALSE) = "R",  VLOOKUP($A2007,'Student reference sheet'!$A$2:$V$2400,8,FALSE) = "L"), "X", ""))</f>
        <v/>
      </c>
      <c r="Q2007" s="39" t="str">
        <f>IF($A2007 ="", "", VLOOKUP($A2007, 'Student reference sheet'!$A$2:$V$2603,22,FALSE))</f>
        <v/>
      </c>
      <c r="R2007" s="39" t="str">
        <f>IF($A2007 &lt;&gt; "",VLOOKUP($A2007,'Student reference sheet'!$A$2:$V$2329, 5,FALSE), "")</f>
        <v/>
      </c>
      <c r="S2007" s="39" t="str">
        <f>IF($A2007 &lt;&gt; "",VLOOKUP($A2007,'Student reference sheet'!$A$2:$V$2329, 6,FALSE), "")</f>
        <v/>
      </c>
      <c r="T2007" s="30" t="str">
        <f>IF($A2007 = "","",
IF(VLOOKUP($A2007,'Student reference sheet'!$A$2:$V$2329, 10,FALSE) = "Y", "Hispanic",
IF(VLOOKUP($A2007,'Student reference sheet'!$A$2:$V$2329,11,FALSE) &lt;&gt; "",
IF(VLOOKUP($A2007,'Student reference sheet'!$A$2:$V$2329,11,FALSE) = "UNK", "Unknown", VLOOKUP(VALUE(VLOOKUP($A2007,'Student reference sheet'!$A$2:$V$2329,11,FALSE)),'Ethnicity Reference'!$A$2:$B$22,2,FALSE)),
IF(VLOOKUP($A2007,'Student reference sheet'!$A$2:$V$2329,9,FALSE) &lt;&gt; "", VLOOKUP(VALUE(VLOOKUP($A2007,'Student reference sheet'!$A$2:$V$2329,9,FALSE)),'Ethnicity Reference'!$A$2:$B$22,2,FALSE),"Unknown"))))</f>
        <v/>
      </c>
      <c r="U2007" s="35"/>
    </row>
    <row r="2008" spans="1:21" ht="15.75">
      <c r="A2008" s="47"/>
      <c r="B2008" s="33"/>
      <c r="C2008" s="39" t="str">
        <f>IF($A2008 &lt;&gt; "",VLOOKUP($A2008,'Student reference sheet'!$A$2:$V$2329, 3,FALSE), "")</f>
        <v/>
      </c>
      <c r="D2008" s="39" t="str">
        <f>IF($A2008 &lt;&gt; "",VLOOKUP($A2008,'Student reference sheet'!$A$2:$V$2329, 2,FALSE), "")</f>
        <v/>
      </c>
      <c r="E2008" s="35"/>
      <c r="F2008" s="34"/>
      <c r="G2008" s="40" t="str">
        <f t="shared" ca="1" si="96"/>
        <v/>
      </c>
      <c r="H2008" s="40" t="str">
        <f t="shared" ca="1" si="97"/>
        <v/>
      </c>
      <c r="I2008" s="36" t="str">
        <f>IF($A2008 = "", "",
IF(COUNTIF(MINIMUM_DAY_DATES[], Attendance!J2008) &gt; 0, VLOOKUP(Attendance!$G2008,MINIMUM_DAY_PERIOD_SCHEDULE[], 2,TRUE),
IF(COUNTIF(RALLY_DATES[], Attendance!J2008) &gt; 0, VLOOKUP(Attendance!$G2008,RALLY_PERIOD_SCHEDULE[], 2,TRUE),
IF(WEEKDAY(Attendance!$J2008) = 2,
       IF(COUNTIF(FINALS_WEEK_MONDAY_DATE[],Attendance!$J2008) &gt; 0, VLOOKUP(Attendance!$G2008,FINALS_WEEK_MONDAY_PERIOD_SCHEDULE[],2,TRUE),
       VLOOKUP(Attendance!$G2008,REGULAR_WEEK_SCHEDULE[],6,TRUE)),
IF(WEEKDAY($J2008) = 3,
       IF(COUNTIF(FINALS_WEEK_TUESDAY_DATE[],Attendance!$J2008) &gt; 0, VLOOKUP(Attendance!$G2008,FINALS_WEEK_TUESDAY_PERIOD_SCHEDULE[],2,TRUE),
       VLOOKUP(Attendance!$G2008,REGULAR_WEEK_SCHEDULE[[Tuesday]:[Period]],5,TRUE)),
IF(WEEKDAY(Attendance!$J2008) = 4,
        IF(COUNTIF(BLOCK_WEDNESDAY_DATES[],Attendance!$J2008) &gt; 0, VLOOKUP(Attendance!$G2008,BLOCK_WEDNESDAY_PERIOD_SCHEDULE[],2,TRUE),
        IF(COUNTIF(FINALS_WEEK_WEDNESDAY_DATE[],Attendance!$J2008) &gt; 0, VLOOKUP(Attendance!$G2008,FINALS_WEEK_WEDNESDAY_PERIOD_SCHEDULE[],2,TRUE),
       VLOOKUP(Attendance!$G2008,REGULAR_WEEK_SCHEDULE[[Wednesday]:[Period]],4,TRUE))),
IF(WEEKDAY($J2008) = 5,
       IF(COUNTIF(BLOCK_THURSDAY_DATES[],Attendance!$J2008) &gt; 0, VLOOKUP(Attendance!$G2008,BLOCK_THURSDAY_PERIOD_SCHEDULE[],2,TRUE),
       IF(COUNTIF(FINALS_WEEK_THURSDAY_DATE[],Attendance!$J2008) &gt; 0, VLOOKUP(Attendance!$G2008,FINALS_WEEK_THURSDAY_PERIOD_SCHEDULE[],2,TRUE),
       VLOOKUP(Attendance!$G2008,REGULAR_WEEK_SCHEDULE[[Thursday]:[Period]],3,TRUE))),
IF(WEEKDAY(Attendance!$J2008) = 6,
       IF(COUNTIF(FINALS_WEEK_FRIDAY_DATE[],Attendance!$J2008) &gt; 0, VLOOKUP(Attendance!$G2008,FINALS_WEEK_FRIDAY_PERIOD_SCHEDULE[],2,TRUE),
       VLOOKUP(Attendance!$G2008,REGULAR_WEEK_SCHEDULE[[Friday]:[Period]],2,TRUE))))))))))</f>
        <v/>
      </c>
      <c r="J2008" s="41" t="str">
        <f t="shared" ca="1" si="98"/>
        <v/>
      </c>
      <c r="K2008" s="41" t="str">
        <f>IF($A2008 &lt;&gt; "",VLOOKUP($A2008,'Student reference sheet'!$A$2:$V$2329, 7,FALSE), "")</f>
        <v/>
      </c>
      <c r="L2008" s="30" t="str">
        <f>IF($A2008 ="", "", VLOOKUP($A2008, 'Student reference sheet'!$A$2:$Z$2603,23,FALSE))</f>
        <v/>
      </c>
      <c r="M2008" s="30" t="str">
        <f>IF($A2008 ="", "", VLOOKUP($A2008, 'Student reference sheet'!$A$2:$Z$2603,24,FALSE))</f>
        <v/>
      </c>
      <c r="N2008" s="30" t="str">
        <f>IF($A2008 ="", "", VLOOKUP($A2008, 'Student reference sheet'!$A$2:$Z$2603,26,FALSE))</f>
        <v/>
      </c>
      <c r="O2008" s="30" t="str">
        <f>IF($A2008 ="", "", VLOOKUP($A2008, 'Student reference sheet'!$A$2:$Z$2603,25,FALSE))</f>
        <v/>
      </c>
      <c r="P2008" s="39" t="str">
        <f>IF($A2008 = "", "", IF(OR(VLOOKUP($A2008,'Student reference sheet'!$A$2:$V$2400,8,FALSE) = "R",  VLOOKUP($A2008,'Student reference sheet'!$A$2:$V$2400,8,FALSE) = "L"), "X", ""))</f>
        <v/>
      </c>
      <c r="Q2008" s="39" t="str">
        <f>IF($A2008 ="", "", VLOOKUP($A2008, 'Student reference sheet'!$A$2:$V$2603,22,FALSE))</f>
        <v/>
      </c>
      <c r="R2008" s="39" t="str">
        <f>IF($A2008 &lt;&gt; "",VLOOKUP($A2008,'Student reference sheet'!$A$2:$V$2329, 5,FALSE), "")</f>
        <v/>
      </c>
      <c r="S2008" s="39" t="str">
        <f>IF($A2008 &lt;&gt; "",VLOOKUP($A2008,'Student reference sheet'!$A$2:$V$2329, 6,FALSE), "")</f>
        <v/>
      </c>
      <c r="T2008" s="30" t="str">
        <f>IF($A2008 = "","",
IF(VLOOKUP($A2008,'Student reference sheet'!$A$2:$V$2329, 10,FALSE) = "Y", "Hispanic",
IF(VLOOKUP($A2008,'Student reference sheet'!$A$2:$V$2329,11,FALSE) &lt;&gt; "",
IF(VLOOKUP($A2008,'Student reference sheet'!$A$2:$V$2329,11,FALSE) = "UNK", "Unknown", VLOOKUP(VALUE(VLOOKUP($A2008,'Student reference sheet'!$A$2:$V$2329,11,FALSE)),'Ethnicity Reference'!$A$2:$B$22,2,FALSE)),
IF(VLOOKUP($A2008,'Student reference sheet'!$A$2:$V$2329,9,FALSE) &lt;&gt; "", VLOOKUP(VALUE(VLOOKUP($A2008,'Student reference sheet'!$A$2:$V$2329,9,FALSE)),'Ethnicity Reference'!$A$2:$B$22,2,FALSE),"Unknown"))))</f>
        <v/>
      </c>
      <c r="U2008" s="35"/>
    </row>
    <row r="2009" spans="1:21" ht="15.75">
      <c r="A2009" s="47"/>
      <c r="B2009" s="33"/>
      <c r="C2009" s="39" t="str">
        <f>IF($A2009 &lt;&gt; "",VLOOKUP($A2009,'Student reference sheet'!$A$2:$V$2329, 3,FALSE), "")</f>
        <v/>
      </c>
      <c r="D2009" s="39" t="str">
        <f>IF($A2009 &lt;&gt; "",VLOOKUP($A2009,'Student reference sheet'!$A$2:$V$2329, 2,FALSE), "")</f>
        <v/>
      </c>
      <c r="E2009" s="35"/>
      <c r="F2009" s="34"/>
      <c r="G2009" s="40" t="str">
        <f t="shared" ca="1" si="96"/>
        <v/>
      </c>
      <c r="H2009" s="40" t="str">
        <f t="shared" ca="1" si="97"/>
        <v/>
      </c>
      <c r="I2009" s="36" t="str">
        <f>IF($A2009 = "", "",
IF(COUNTIF(MINIMUM_DAY_DATES[], Attendance!J2009) &gt; 0, VLOOKUP(Attendance!$G2009,MINIMUM_DAY_PERIOD_SCHEDULE[], 2,TRUE),
IF(COUNTIF(RALLY_DATES[], Attendance!J2009) &gt; 0, VLOOKUP(Attendance!$G2009,RALLY_PERIOD_SCHEDULE[], 2,TRUE),
IF(WEEKDAY(Attendance!$J2009) = 2,
       IF(COUNTIF(FINALS_WEEK_MONDAY_DATE[],Attendance!$J2009) &gt; 0, VLOOKUP(Attendance!$G2009,FINALS_WEEK_MONDAY_PERIOD_SCHEDULE[],2,TRUE),
       VLOOKUP(Attendance!$G2009,REGULAR_WEEK_SCHEDULE[],6,TRUE)),
IF(WEEKDAY($J2009) = 3,
       IF(COUNTIF(FINALS_WEEK_TUESDAY_DATE[],Attendance!$J2009) &gt; 0, VLOOKUP(Attendance!$G2009,FINALS_WEEK_TUESDAY_PERIOD_SCHEDULE[],2,TRUE),
       VLOOKUP(Attendance!$G2009,REGULAR_WEEK_SCHEDULE[[Tuesday]:[Period]],5,TRUE)),
IF(WEEKDAY(Attendance!$J2009) = 4,
        IF(COUNTIF(BLOCK_WEDNESDAY_DATES[],Attendance!$J2009) &gt; 0, VLOOKUP(Attendance!$G2009,BLOCK_WEDNESDAY_PERIOD_SCHEDULE[],2,TRUE),
        IF(COUNTIF(FINALS_WEEK_WEDNESDAY_DATE[],Attendance!$J2009) &gt; 0, VLOOKUP(Attendance!$G2009,FINALS_WEEK_WEDNESDAY_PERIOD_SCHEDULE[],2,TRUE),
       VLOOKUP(Attendance!$G2009,REGULAR_WEEK_SCHEDULE[[Wednesday]:[Period]],4,TRUE))),
IF(WEEKDAY($J2009) = 5,
       IF(COUNTIF(BLOCK_THURSDAY_DATES[],Attendance!$J2009) &gt; 0, VLOOKUP(Attendance!$G2009,BLOCK_THURSDAY_PERIOD_SCHEDULE[],2,TRUE),
       IF(COUNTIF(FINALS_WEEK_THURSDAY_DATE[],Attendance!$J2009) &gt; 0, VLOOKUP(Attendance!$G2009,FINALS_WEEK_THURSDAY_PERIOD_SCHEDULE[],2,TRUE),
       VLOOKUP(Attendance!$G2009,REGULAR_WEEK_SCHEDULE[[Thursday]:[Period]],3,TRUE))),
IF(WEEKDAY(Attendance!$J2009) = 6,
       IF(COUNTIF(FINALS_WEEK_FRIDAY_DATE[],Attendance!$J2009) &gt; 0, VLOOKUP(Attendance!$G2009,FINALS_WEEK_FRIDAY_PERIOD_SCHEDULE[],2,TRUE),
       VLOOKUP(Attendance!$G2009,REGULAR_WEEK_SCHEDULE[[Friday]:[Period]],2,TRUE))))))))))</f>
        <v/>
      </c>
      <c r="J2009" s="41" t="str">
        <f t="shared" ca="1" si="98"/>
        <v/>
      </c>
      <c r="K2009" s="41" t="str">
        <f>IF($A2009 &lt;&gt; "",VLOOKUP($A2009,'Student reference sheet'!$A$2:$V$2329, 7,FALSE), "")</f>
        <v/>
      </c>
      <c r="L2009" s="30" t="str">
        <f>IF($A2009 ="", "", VLOOKUP($A2009, 'Student reference sheet'!$A$2:$Z$2603,23,FALSE))</f>
        <v/>
      </c>
      <c r="M2009" s="30" t="str">
        <f>IF($A2009 ="", "", VLOOKUP($A2009, 'Student reference sheet'!$A$2:$Z$2603,24,FALSE))</f>
        <v/>
      </c>
      <c r="N2009" s="30" t="str">
        <f>IF($A2009 ="", "", VLOOKUP($A2009, 'Student reference sheet'!$A$2:$Z$2603,26,FALSE))</f>
        <v/>
      </c>
      <c r="O2009" s="30" t="str">
        <f>IF($A2009 ="", "", VLOOKUP($A2009, 'Student reference sheet'!$A$2:$Z$2603,25,FALSE))</f>
        <v/>
      </c>
      <c r="P2009" s="39" t="str">
        <f>IF($A2009 = "", "", IF(OR(VLOOKUP($A2009,'Student reference sheet'!$A$2:$V$2400,8,FALSE) = "R",  VLOOKUP($A2009,'Student reference sheet'!$A$2:$V$2400,8,FALSE) = "L"), "X", ""))</f>
        <v/>
      </c>
      <c r="Q2009" s="39" t="str">
        <f>IF($A2009 ="", "", VLOOKUP($A2009, 'Student reference sheet'!$A$2:$V$2603,22,FALSE))</f>
        <v/>
      </c>
      <c r="R2009" s="39" t="str">
        <f>IF($A2009 &lt;&gt; "",VLOOKUP($A2009,'Student reference sheet'!$A$2:$V$2329, 5,FALSE), "")</f>
        <v/>
      </c>
      <c r="S2009" s="39" t="str">
        <f>IF($A2009 &lt;&gt; "",VLOOKUP($A2009,'Student reference sheet'!$A$2:$V$2329, 6,FALSE), "")</f>
        <v/>
      </c>
      <c r="T2009" s="30" t="str">
        <f>IF($A2009 = "","",
IF(VLOOKUP($A2009,'Student reference sheet'!$A$2:$V$2329, 10,FALSE) = "Y", "Hispanic",
IF(VLOOKUP($A2009,'Student reference sheet'!$A$2:$V$2329,11,FALSE) &lt;&gt; "",
IF(VLOOKUP($A2009,'Student reference sheet'!$A$2:$V$2329,11,FALSE) = "UNK", "Unknown", VLOOKUP(VALUE(VLOOKUP($A2009,'Student reference sheet'!$A$2:$V$2329,11,FALSE)),'Ethnicity Reference'!$A$2:$B$22,2,FALSE)),
IF(VLOOKUP($A2009,'Student reference sheet'!$A$2:$V$2329,9,FALSE) &lt;&gt; "", VLOOKUP(VALUE(VLOOKUP($A2009,'Student reference sheet'!$A$2:$V$2329,9,FALSE)),'Ethnicity Reference'!$A$2:$B$22,2,FALSE),"Unknown"))))</f>
        <v/>
      </c>
      <c r="U2009" s="35"/>
    </row>
    <row r="2010" spans="1:21" ht="15.75">
      <c r="A2010" s="47"/>
      <c r="B2010" s="33"/>
      <c r="C2010" s="39" t="str">
        <f>IF($A2010 &lt;&gt; "",VLOOKUP($A2010,'Student reference sheet'!$A$2:$V$2329, 3,FALSE), "")</f>
        <v/>
      </c>
      <c r="D2010" s="39" t="str">
        <f>IF($A2010 &lt;&gt; "",VLOOKUP($A2010,'Student reference sheet'!$A$2:$V$2329, 2,FALSE), "")</f>
        <v/>
      </c>
      <c r="E2010" s="35"/>
      <c r="F2010" s="34"/>
      <c r="G2010" s="40" t="str">
        <f t="shared" ca="1" si="96"/>
        <v/>
      </c>
      <c r="H2010" s="40" t="str">
        <f t="shared" ca="1" si="97"/>
        <v/>
      </c>
      <c r="I2010" s="36" t="str">
        <f>IF($A2010 = "", "",
IF(COUNTIF(MINIMUM_DAY_DATES[], Attendance!J2010) &gt; 0, VLOOKUP(Attendance!$G2010,MINIMUM_DAY_PERIOD_SCHEDULE[], 2,TRUE),
IF(COUNTIF(RALLY_DATES[], Attendance!J2010) &gt; 0, VLOOKUP(Attendance!$G2010,RALLY_PERIOD_SCHEDULE[], 2,TRUE),
IF(WEEKDAY(Attendance!$J2010) = 2,
       IF(COUNTIF(FINALS_WEEK_MONDAY_DATE[],Attendance!$J2010) &gt; 0, VLOOKUP(Attendance!$G2010,FINALS_WEEK_MONDAY_PERIOD_SCHEDULE[],2,TRUE),
       VLOOKUP(Attendance!$G2010,REGULAR_WEEK_SCHEDULE[],6,TRUE)),
IF(WEEKDAY($J2010) = 3,
       IF(COUNTIF(FINALS_WEEK_TUESDAY_DATE[],Attendance!$J2010) &gt; 0, VLOOKUP(Attendance!$G2010,FINALS_WEEK_TUESDAY_PERIOD_SCHEDULE[],2,TRUE),
       VLOOKUP(Attendance!$G2010,REGULAR_WEEK_SCHEDULE[[Tuesday]:[Period]],5,TRUE)),
IF(WEEKDAY(Attendance!$J2010) = 4,
        IF(COUNTIF(BLOCK_WEDNESDAY_DATES[],Attendance!$J2010) &gt; 0, VLOOKUP(Attendance!$G2010,BLOCK_WEDNESDAY_PERIOD_SCHEDULE[],2,TRUE),
        IF(COUNTIF(FINALS_WEEK_WEDNESDAY_DATE[],Attendance!$J2010) &gt; 0, VLOOKUP(Attendance!$G2010,FINALS_WEEK_WEDNESDAY_PERIOD_SCHEDULE[],2,TRUE),
       VLOOKUP(Attendance!$G2010,REGULAR_WEEK_SCHEDULE[[Wednesday]:[Period]],4,TRUE))),
IF(WEEKDAY($J2010) = 5,
       IF(COUNTIF(BLOCK_THURSDAY_DATES[],Attendance!$J2010) &gt; 0, VLOOKUP(Attendance!$G2010,BLOCK_THURSDAY_PERIOD_SCHEDULE[],2,TRUE),
       IF(COUNTIF(FINALS_WEEK_THURSDAY_DATE[],Attendance!$J2010) &gt; 0, VLOOKUP(Attendance!$G2010,FINALS_WEEK_THURSDAY_PERIOD_SCHEDULE[],2,TRUE),
       VLOOKUP(Attendance!$G2010,REGULAR_WEEK_SCHEDULE[[Thursday]:[Period]],3,TRUE))),
IF(WEEKDAY(Attendance!$J2010) = 6,
       IF(COUNTIF(FINALS_WEEK_FRIDAY_DATE[],Attendance!$J2010) &gt; 0, VLOOKUP(Attendance!$G2010,FINALS_WEEK_FRIDAY_PERIOD_SCHEDULE[],2,TRUE),
       VLOOKUP(Attendance!$G2010,REGULAR_WEEK_SCHEDULE[[Friday]:[Period]],2,TRUE))))))))))</f>
        <v/>
      </c>
      <c r="J2010" s="41" t="str">
        <f t="shared" ca="1" si="98"/>
        <v/>
      </c>
      <c r="K2010" s="41" t="str">
        <f>IF($A2010 &lt;&gt; "",VLOOKUP($A2010,'Student reference sheet'!$A$2:$V$2329, 7,FALSE), "")</f>
        <v/>
      </c>
      <c r="L2010" s="30" t="str">
        <f>IF($A2010 ="", "", VLOOKUP($A2010, 'Student reference sheet'!$A$2:$Z$2603,23,FALSE))</f>
        <v/>
      </c>
      <c r="M2010" s="30" t="str">
        <f>IF($A2010 ="", "", VLOOKUP($A2010, 'Student reference sheet'!$A$2:$Z$2603,24,FALSE))</f>
        <v/>
      </c>
      <c r="N2010" s="30" t="str">
        <f>IF($A2010 ="", "", VLOOKUP($A2010, 'Student reference sheet'!$A$2:$Z$2603,26,FALSE))</f>
        <v/>
      </c>
      <c r="O2010" s="30" t="str">
        <f>IF($A2010 ="", "", VLOOKUP($A2010, 'Student reference sheet'!$A$2:$Z$2603,25,FALSE))</f>
        <v/>
      </c>
      <c r="P2010" s="39" t="str">
        <f>IF($A2010 = "", "", IF(OR(VLOOKUP($A2010,'Student reference sheet'!$A$2:$V$2400,8,FALSE) = "R",  VLOOKUP($A2010,'Student reference sheet'!$A$2:$V$2400,8,FALSE) = "L"), "X", ""))</f>
        <v/>
      </c>
      <c r="Q2010" s="39" t="str">
        <f>IF($A2010 ="", "", VLOOKUP($A2010, 'Student reference sheet'!$A$2:$V$2603,22,FALSE))</f>
        <v/>
      </c>
      <c r="R2010" s="39" t="str">
        <f>IF($A2010 &lt;&gt; "",VLOOKUP($A2010,'Student reference sheet'!$A$2:$V$2329, 5,FALSE), "")</f>
        <v/>
      </c>
      <c r="S2010" s="39" t="str">
        <f>IF($A2010 &lt;&gt; "",VLOOKUP($A2010,'Student reference sheet'!$A$2:$V$2329, 6,FALSE), "")</f>
        <v/>
      </c>
      <c r="T2010" s="30" t="str">
        <f>IF($A2010 = "","",
IF(VLOOKUP($A2010,'Student reference sheet'!$A$2:$V$2329, 10,FALSE) = "Y", "Hispanic",
IF(VLOOKUP($A2010,'Student reference sheet'!$A$2:$V$2329,11,FALSE) &lt;&gt; "",
IF(VLOOKUP($A2010,'Student reference sheet'!$A$2:$V$2329,11,FALSE) = "UNK", "Unknown", VLOOKUP(VALUE(VLOOKUP($A2010,'Student reference sheet'!$A$2:$V$2329,11,FALSE)),'Ethnicity Reference'!$A$2:$B$22,2,FALSE)),
IF(VLOOKUP($A2010,'Student reference sheet'!$A$2:$V$2329,9,FALSE) &lt;&gt; "", VLOOKUP(VALUE(VLOOKUP($A2010,'Student reference sheet'!$A$2:$V$2329,9,FALSE)),'Ethnicity Reference'!$A$2:$B$22,2,FALSE),"Unknown"))))</f>
        <v/>
      </c>
      <c r="U2010" s="35"/>
    </row>
    <row r="2011" spans="1:21" ht="15.75">
      <c r="A2011" s="47"/>
      <c r="B2011" s="33"/>
      <c r="C2011" s="39" t="str">
        <f>IF($A2011 &lt;&gt; "",VLOOKUP($A2011,'Student reference sheet'!$A$2:$V$2329, 3,FALSE), "")</f>
        <v/>
      </c>
      <c r="D2011" s="39" t="str">
        <f>IF($A2011 &lt;&gt; "",VLOOKUP($A2011,'Student reference sheet'!$A$2:$V$2329, 2,FALSE), "")</f>
        <v/>
      </c>
      <c r="E2011" s="35"/>
      <c r="F2011" s="34"/>
      <c r="G2011" s="40" t="str">
        <f t="shared" ca="1" si="96"/>
        <v/>
      </c>
      <c r="H2011" s="40" t="str">
        <f t="shared" ca="1" si="97"/>
        <v/>
      </c>
      <c r="I2011" s="36" t="str">
        <f>IF($A2011 = "", "",
IF(COUNTIF(MINIMUM_DAY_DATES[], Attendance!J2011) &gt; 0, VLOOKUP(Attendance!$G2011,MINIMUM_DAY_PERIOD_SCHEDULE[], 2,TRUE),
IF(COUNTIF(RALLY_DATES[], Attendance!J2011) &gt; 0, VLOOKUP(Attendance!$G2011,RALLY_PERIOD_SCHEDULE[], 2,TRUE),
IF(WEEKDAY(Attendance!$J2011) = 2,
       IF(COUNTIF(FINALS_WEEK_MONDAY_DATE[],Attendance!$J2011) &gt; 0, VLOOKUP(Attendance!$G2011,FINALS_WEEK_MONDAY_PERIOD_SCHEDULE[],2,TRUE),
       VLOOKUP(Attendance!$G2011,REGULAR_WEEK_SCHEDULE[],6,TRUE)),
IF(WEEKDAY($J2011) = 3,
       IF(COUNTIF(FINALS_WEEK_TUESDAY_DATE[],Attendance!$J2011) &gt; 0, VLOOKUP(Attendance!$G2011,FINALS_WEEK_TUESDAY_PERIOD_SCHEDULE[],2,TRUE),
       VLOOKUP(Attendance!$G2011,REGULAR_WEEK_SCHEDULE[[Tuesday]:[Period]],5,TRUE)),
IF(WEEKDAY(Attendance!$J2011) = 4,
        IF(COUNTIF(BLOCK_WEDNESDAY_DATES[],Attendance!$J2011) &gt; 0, VLOOKUP(Attendance!$G2011,BLOCK_WEDNESDAY_PERIOD_SCHEDULE[],2,TRUE),
        IF(COUNTIF(FINALS_WEEK_WEDNESDAY_DATE[],Attendance!$J2011) &gt; 0, VLOOKUP(Attendance!$G2011,FINALS_WEEK_WEDNESDAY_PERIOD_SCHEDULE[],2,TRUE),
       VLOOKUP(Attendance!$G2011,REGULAR_WEEK_SCHEDULE[[Wednesday]:[Period]],4,TRUE))),
IF(WEEKDAY($J2011) = 5,
       IF(COUNTIF(BLOCK_THURSDAY_DATES[],Attendance!$J2011) &gt; 0, VLOOKUP(Attendance!$G2011,BLOCK_THURSDAY_PERIOD_SCHEDULE[],2,TRUE),
       IF(COUNTIF(FINALS_WEEK_THURSDAY_DATE[],Attendance!$J2011) &gt; 0, VLOOKUP(Attendance!$G2011,FINALS_WEEK_THURSDAY_PERIOD_SCHEDULE[],2,TRUE),
       VLOOKUP(Attendance!$G2011,REGULAR_WEEK_SCHEDULE[[Thursday]:[Period]],3,TRUE))),
IF(WEEKDAY(Attendance!$J2011) = 6,
       IF(COUNTIF(FINALS_WEEK_FRIDAY_DATE[],Attendance!$J2011) &gt; 0, VLOOKUP(Attendance!$G2011,FINALS_WEEK_FRIDAY_PERIOD_SCHEDULE[],2,TRUE),
       VLOOKUP(Attendance!$G2011,REGULAR_WEEK_SCHEDULE[[Friday]:[Period]],2,TRUE))))))))))</f>
        <v/>
      </c>
      <c r="J2011" s="41" t="str">
        <f t="shared" ca="1" si="98"/>
        <v/>
      </c>
      <c r="K2011" s="41" t="str">
        <f>IF($A2011 &lt;&gt; "",VLOOKUP($A2011,'Student reference sheet'!$A$2:$V$2329, 7,FALSE), "")</f>
        <v/>
      </c>
      <c r="L2011" s="30" t="str">
        <f>IF($A2011 ="", "", VLOOKUP($A2011, 'Student reference sheet'!$A$2:$Z$2603,23,FALSE))</f>
        <v/>
      </c>
      <c r="M2011" s="30" t="str">
        <f>IF($A2011 ="", "", VLOOKUP($A2011, 'Student reference sheet'!$A$2:$Z$2603,24,FALSE))</f>
        <v/>
      </c>
      <c r="N2011" s="30" t="str">
        <f>IF($A2011 ="", "", VLOOKUP($A2011, 'Student reference sheet'!$A$2:$Z$2603,26,FALSE))</f>
        <v/>
      </c>
      <c r="O2011" s="30" t="str">
        <f>IF($A2011 ="", "", VLOOKUP($A2011, 'Student reference sheet'!$A$2:$Z$2603,25,FALSE))</f>
        <v/>
      </c>
      <c r="P2011" s="39" t="str">
        <f>IF($A2011 = "", "", IF(OR(VLOOKUP($A2011,'Student reference sheet'!$A$2:$V$2400,8,FALSE) = "R",  VLOOKUP($A2011,'Student reference sheet'!$A$2:$V$2400,8,FALSE) = "L"), "X", ""))</f>
        <v/>
      </c>
      <c r="Q2011" s="39" t="str">
        <f>IF($A2011 ="", "", VLOOKUP($A2011, 'Student reference sheet'!$A$2:$V$2603,22,FALSE))</f>
        <v/>
      </c>
      <c r="R2011" s="39" t="str">
        <f>IF($A2011 &lt;&gt; "",VLOOKUP($A2011,'Student reference sheet'!$A$2:$V$2329, 5,FALSE), "")</f>
        <v/>
      </c>
      <c r="S2011" s="39" t="str">
        <f>IF($A2011 &lt;&gt; "",VLOOKUP($A2011,'Student reference sheet'!$A$2:$V$2329, 6,FALSE), "")</f>
        <v/>
      </c>
      <c r="T2011" s="30" t="str">
        <f>IF($A2011 = "","",
IF(VLOOKUP($A2011,'Student reference sheet'!$A$2:$V$2329, 10,FALSE) = "Y", "Hispanic",
IF(VLOOKUP($A2011,'Student reference sheet'!$A$2:$V$2329,11,FALSE) &lt;&gt; "",
IF(VLOOKUP($A2011,'Student reference sheet'!$A$2:$V$2329,11,FALSE) = "UNK", "Unknown", VLOOKUP(VALUE(VLOOKUP($A2011,'Student reference sheet'!$A$2:$V$2329,11,FALSE)),'Ethnicity Reference'!$A$2:$B$22,2,FALSE)),
IF(VLOOKUP($A2011,'Student reference sheet'!$A$2:$V$2329,9,FALSE) &lt;&gt; "", VLOOKUP(VALUE(VLOOKUP($A2011,'Student reference sheet'!$A$2:$V$2329,9,FALSE)),'Ethnicity Reference'!$A$2:$B$22,2,FALSE),"Unknown"))))</f>
        <v/>
      </c>
      <c r="U2011" s="35"/>
    </row>
    <row r="2012" spans="1:21" ht="15.75">
      <c r="A2012" s="47"/>
      <c r="B2012" s="33"/>
      <c r="C2012" s="39" t="str">
        <f>IF($A2012 &lt;&gt; "",VLOOKUP($A2012,'Student reference sheet'!$A$2:$V$2329, 3,FALSE), "")</f>
        <v/>
      </c>
      <c r="D2012" s="39" t="str">
        <f>IF($A2012 &lt;&gt; "",VLOOKUP($A2012,'Student reference sheet'!$A$2:$V$2329, 2,FALSE), "")</f>
        <v/>
      </c>
      <c r="E2012" s="35"/>
      <c r="F2012" s="34"/>
      <c r="G2012" s="40" t="str">
        <f t="shared" ca="1" si="96"/>
        <v/>
      </c>
      <c r="H2012" s="40" t="str">
        <f t="shared" ca="1" si="97"/>
        <v/>
      </c>
      <c r="I2012" s="36" t="str">
        <f>IF($A2012 = "", "",
IF(COUNTIF(MINIMUM_DAY_DATES[], Attendance!J2012) &gt; 0, VLOOKUP(Attendance!$G2012,MINIMUM_DAY_PERIOD_SCHEDULE[], 2,TRUE),
IF(COUNTIF(RALLY_DATES[], Attendance!J2012) &gt; 0, VLOOKUP(Attendance!$G2012,RALLY_PERIOD_SCHEDULE[], 2,TRUE),
IF(WEEKDAY(Attendance!$J2012) = 2,
       IF(COUNTIF(FINALS_WEEK_MONDAY_DATE[],Attendance!$J2012) &gt; 0, VLOOKUP(Attendance!$G2012,FINALS_WEEK_MONDAY_PERIOD_SCHEDULE[],2,TRUE),
       VLOOKUP(Attendance!$G2012,REGULAR_WEEK_SCHEDULE[],6,TRUE)),
IF(WEEKDAY($J2012) = 3,
       IF(COUNTIF(FINALS_WEEK_TUESDAY_DATE[],Attendance!$J2012) &gt; 0, VLOOKUP(Attendance!$G2012,FINALS_WEEK_TUESDAY_PERIOD_SCHEDULE[],2,TRUE),
       VLOOKUP(Attendance!$G2012,REGULAR_WEEK_SCHEDULE[[Tuesday]:[Period]],5,TRUE)),
IF(WEEKDAY(Attendance!$J2012) = 4,
        IF(COUNTIF(BLOCK_WEDNESDAY_DATES[],Attendance!$J2012) &gt; 0, VLOOKUP(Attendance!$G2012,BLOCK_WEDNESDAY_PERIOD_SCHEDULE[],2,TRUE),
        IF(COUNTIF(FINALS_WEEK_WEDNESDAY_DATE[],Attendance!$J2012) &gt; 0, VLOOKUP(Attendance!$G2012,FINALS_WEEK_WEDNESDAY_PERIOD_SCHEDULE[],2,TRUE),
       VLOOKUP(Attendance!$G2012,REGULAR_WEEK_SCHEDULE[[Wednesday]:[Period]],4,TRUE))),
IF(WEEKDAY($J2012) = 5,
       IF(COUNTIF(BLOCK_THURSDAY_DATES[],Attendance!$J2012) &gt; 0, VLOOKUP(Attendance!$G2012,BLOCK_THURSDAY_PERIOD_SCHEDULE[],2,TRUE),
       IF(COUNTIF(FINALS_WEEK_THURSDAY_DATE[],Attendance!$J2012) &gt; 0, VLOOKUP(Attendance!$G2012,FINALS_WEEK_THURSDAY_PERIOD_SCHEDULE[],2,TRUE),
       VLOOKUP(Attendance!$G2012,REGULAR_WEEK_SCHEDULE[[Thursday]:[Period]],3,TRUE))),
IF(WEEKDAY(Attendance!$J2012) = 6,
       IF(COUNTIF(FINALS_WEEK_FRIDAY_DATE[],Attendance!$J2012) &gt; 0, VLOOKUP(Attendance!$G2012,FINALS_WEEK_FRIDAY_PERIOD_SCHEDULE[],2,TRUE),
       VLOOKUP(Attendance!$G2012,REGULAR_WEEK_SCHEDULE[[Friday]:[Period]],2,TRUE))))))))))</f>
        <v/>
      </c>
      <c r="J2012" s="41" t="str">
        <f t="shared" ca="1" si="98"/>
        <v/>
      </c>
      <c r="K2012" s="41" t="str">
        <f>IF($A2012 &lt;&gt; "",VLOOKUP($A2012,'Student reference sheet'!$A$2:$V$2329, 7,FALSE), "")</f>
        <v/>
      </c>
      <c r="L2012" s="30" t="str">
        <f>IF($A2012 ="", "", VLOOKUP($A2012, 'Student reference sheet'!$A$2:$Z$2603,23,FALSE))</f>
        <v/>
      </c>
      <c r="M2012" s="30" t="str">
        <f>IF($A2012 ="", "", VLOOKUP($A2012, 'Student reference sheet'!$A$2:$Z$2603,24,FALSE))</f>
        <v/>
      </c>
      <c r="N2012" s="30" t="str">
        <f>IF($A2012 ="", "", VLOOKUP($A2012, 'Student reference sheet'!$A$2:$Z$2603,26,FALSE))</f>
        <v/>
      </c>
      <c r="O2012" s="30" t="str">
        <f>IF($A2012 ="", "", VLOOKUP($A2012, 'Student reference sheet'!$A$2:$Z$2603,25,FALSE))</f>
        <v/>
      </c>
      <c r="P2012" s="39" t="str">
        <f>IF($A2012 = "", "", IF(OR(VLOOKUP($A2012,'Student reference sheet'!$A$2:$V$2400,8,FALSE) = "R",  VLOOKUP($A2012,'Student reference sheet'!$A$2:$V$2400,8,FALSE) = "L"), "X", ""))</f>
        <v/>
      </c>
      <c r="Q2012" s="39" t="str">
        <f>IF($A2012 ="", "", VLOOKUP($A2012, 'Student reference sheet'!$A$2:$V$2603,22,FALSE))</f>
        <v/>
      </c>
      <c r="R2012" s="39" t="str">
        <f>IF($A2012 &lt;&gt; "",VLOOKUP($A2012,'Student reference sheet'!$A$2:$V$2329, 5,FALSE), "")</f>
        <v/>
      </c>
      <c r="S2012" s="39" t="str">
        <f>IF($A2012 &lt;&gt; "",VLOOKUP($A2012,'Student reference sheet'!$A$2:$V$2329, 6,FALSE), "")</f>
        <v/>
      </c>
      <c r="T2012" s="30" t="str">
        <f>IF($A2012 = "","",
IF(VLOOKUP($A2012,'Student reference sheet'!$A$2:$V$2329, 10,FALSE) = "Y", "Hispanic",
IF(VLOOKUP($A2012,'Student reference sheet'!$A$2:$V$2329,11,FALSE) &lt;&gt; "",
IF(VLOOKUP($A2012,'Student reference sheet'!$A$2:$V$2329,11,FALSE) = "UNK", "Unknown", VLOOKUP(VALUE(VLOOKUP($A2012,'Student reference sheet'!$A$2:$V$2329,11,FALSE)),'Ethnicity Reference'!$A$2:$B$22,2,FALSE)),
IF(VLOOKUP($A2012,'Student reference sheet'!$A$2:$V$2329,9,FALSE) &lt;&gt; "", VLOOKUP(VALUE(VLOOKUP($A2012,'Student reference sheet'!$A$2:$V$2329,9,FALSE)),'Ethnicity Reference'!$A$2:$B$22,2,FALSE),"Unknown"))))</f>
        <v/>
      </c>
      <c r="U2012" s="35"/>
    </row>
    <row r="2013" spans="1:21" ht="15.75">
      <c r="A2013" s="47"/>
      <c r="B2013" s="33"/>
      <c r="C2013" s="39" t="str">
        <f>IF($A2013 &lt;&gt; "",VLOOKUP($A2013,'Student reference sheet'!$A$2:$V$2329, 3,FALSE), "")</f>
        <v/>
      </c>
      <c r="D2013" s="39" t="str">
        <f>IF($A2013 &lt;&gt; "",VLOOKUP($A2013,'Student reference sheet'!$A$2:$V$2329, 2,FALSE), "")</f>
        <v/>
      </c>
      <c r="E2013" s="35"/>
      <c r="F2013" s="34"/>
      <c r="G2013" s="40" t="str">
        <f t="shared" ca="1" si="96"/>
        <v/>
      </c>
      <c r="H2013" s="40" t="str">
        <f t="shared" ca="1" si="97"/>
        <v/>
      </c>
      <c r="I2013" s="36" t="str">
        <f>IF($A2013 = "", "",
IF(COUNTIF(MINIMUM_DAY_DATES[], Attendance!J2013) &gt; 0, VLOOKUP(Attendance!$G2013,MINIMUM_DAY_PERIOD_SCHEDULE[], 2,TRUE),
IF(COUNTIF(RALLY_DATES[], Attendance!J2013) &gt; 0, VLOOKUP(Attendance!$G2013,RALLY_PERIOD_SCHEDULE[], 2,TRUE),
IF(WEEKDAY(Attendance!$J2013) = 2,
       IF(COUNTIF(FINALS_WEEK_MONDAY_DATE[],Attendance!$J2013) &gt; 0, VLOOKUP(Attendance!$G2013,FINALS_WEEK_MONDAY_PERIOD_SCHEDULE[],2,TRUE),
       VLOOKUP(Attendance!$G2013,REGULAR_WEEK_SCHEDULE[],6,TRUE)),
IF(WEEKDAY($J2013) = 3,
       IF(COUNTIF(FINALS_WEEK_TUESDAY_DATE[],Attendance!$J2013) &gt; 0, VLOOKUP(Attendance!$G2013,FINALS_WEEK_TUESDAY_PERIOD_SCHEDULE[],2,TRUE),
       VLOOKUP(Attendance!$G2013,REGULAR_WEEK_SCHEDULE[[Tuesday]:[Period]],5,TRUE)),
IF(WEEKDAY(Attendance!$J2013) = 4,
        IF(COUNTIF(BLOCK_WEDNESDAY_DATES[],Attendance!$J2013) &gt; 0, VLOOKUP(Attendance!$G2013,BLOCK_WEDNESDAY_PERIOD_SCHEDULE[],2,TRUE),
        IF(COUNTIF(FINALS_WEEK_WEDNESDAY_DATE[],Attendance!$J2013) &gt; 0, VLOOKUP(Attendance!$G2013,FINALS_WEEK_WEDNESDAY_PERIOD_SCHEDULE[],2,TRUE),
       VLOOKUP(Attendance!$G2013,REGULAR_WEEK_SCHEDULE[[Wednesday]:[Period]],4,TRUE))),
IF(WEEKDAY($J2013) = 5,
       IF(COUNTIF(BLOCK_THURSDAY_DATES[],Attendance!$J2013) &gt; 0, VLOOKUP(Attendance!$G2013,BLOCK_THURSDAY_PERIOD_SCHEDULE[],2,TRUE),
       IF(COUNTIF(FINALS_WEEK_THURSDAY_DATE[],Attendance!$J2013) &gt; 0, VLOOKUP(Attendance!$G2013,FINALS_WEEK_THURSDAY_PERIOD_SCHEDULE[],2,TRUE),
       VLOOKUP(Attendance!$G2013,REGULAR_WEEK_SCHEDULE[[Thursday]:[Period]],3,TRUE))),
IF(WEEKDAY(Attendance!$J2013) = 6,
       IF(COUNTIF(FINALS_WEEK_FRIDAY_DATE[],Attendance!$J2013) &gt; 0, VLOOKUP(Attendance!$G2013,FINALS_WEEK_FRIDAY_PERIOD_SCHEDULE[],2,TRUE),
       VLOOKUP(Attendance!$G2013,REGULAR_WEEK_SCHEDULE[[Friday]:[Period]],2,TRUE))))))))))</f>
        <v/>
      </c>
      <c r="J2013" s="41" t="str">
        <f t="shared" ca="1" si="98"/>
        <v/>
      </c>
      <c r="K2013" s="41" t="str">
        <f>IF($A2013 &lt;&gt; "",VLOOKUP($A2013,'Student reference sheet'!$A$2:$V$2329, 7,FALSE), "")</f>
        <v/>
      </c>
      <c r="L2013" s="30" t="str">
        <f>IF($A2013 ="", "", VLOOKUP($A2013, 'Student reference sheet'!$A$2:$Z$2603,23,FALSE))</f>
        <v/>
      </c>
      <c r="M2013" s="30" t="str">
        <f>IF($A2013 ="", "", VLOOKUP($A2013, 'Student reference sheet'!$A$2:$Z$2603,24,FALSE))</f>
        <v/>
      </c>
      <c r="N2013" s="30" t="str">
        <f>IF($A2013 ="", "", VLOOKUP($A2013, 'Student reference sheet'!$A$2:$Z$2603,26,FALSE))</f>
        <v/>
      </c>
      <c r="O2013" s="30" t="str">
        <f>IF($A2013 ="", "", VLOOKUP($A2013, 'Student reference sheet'!$A$2:$Z$2603,25,FALSE))</f>
        <v/>
      </c>
      <c r="P2013" s="39" t="str">
        <f>IF($A2013 = "", "", IF(OR(VLOOKUP($A2013,'Student reference sheet'!$A$2:$V$2400,8,FALSE) = "R",  VLOOKUP($A2013,'Student reference sheet'!$A$2:$V$2400,8,FALSE) = "L"), "X", ""))</f>
        <v/>
      </c>
      <c r="Q2013" s="39" t="str">
        <f>IF($A2013 ="", "", VLOOKUP($A2013, 'Student reference sheet'!$A$2:$V$2603,22,FALSE))</f>
        <v/>
      </c>
      <c r="R2013" s="39" t="str">
        <f>IF($A2013 &lt;&gt; "",VLOOKUP($A2013,'Student reference sheet'!$A$2:$V$2329, 5,FALSE), "")</f>
        <v/>
      </c>
      <c r="S2013" s="39" t="str">
        <f>IF($A2013 &lt;&gt; "",VLOOKUP($A2013,'Student reference sheet'!$A$2:$V$2329, 6,FALSE), "")</f>
        <v/>
      </c>
      <c r="T2013" s="30" t="str">
        <f>IF($A2013 = "","",
IF(VLOOKUP($A2013,'Student reference sheet'!$A$2:$V$2329, 10,FALSE) = "Y", "Hispanic",
IF(VLOOKUP($A2013,'Student reference sheet'!$A$2:$V$2329,11,FALSE) &lt;&gt; "",
IF(VLOOKUP($A2013,'Student reference sheet'!$A$2:$V$2329,11,FALSE) = "UNK", "Unknown", VLOOKUP(VALUE(VLOOKUP($A2013,'Student reference sheet'!$A$2:$V$2329,11,FALSE)),'Ethnicity Reference'!$A$2:$B$22,2,FALSE)),
IF(VLOOKUP($A2013,'Student reference sheet'!$A$2:$V$2329,9,FALSE) &lt;&gt; "", VLOOKUP(VALUE(VLOOKUP($A2013,'Student reference sheet'!$A$2:$V$2329,9,FALSE)),'Ethnicity Reference'!$A$2:$B$22,2,FALSE),"Unknown"))))</f>
        <v/>
      </c>
      <c r="U2013" s="35"/>
    </row>
    <row r="2014" spans="1:21" ht="15.75">
      <c r="A2014" s="47"/>
      <c r="B2014" s="33"/>
      <c r="C2014" s="39" t="str">
        <f>IF($A2014 &lt;&gt; "",VLOOKUP($A2014,'Student reference sheet'!$A$2:$V$2329, 3,FALSE), "")</f>
        <v/>
      </c>
      <c r="D2014" s="39" t="str">
        <f>IF($A2014 &lt;&gt; "",VLOOKUP($A2014,'Student reference sheet'!$A$2:$V$2329, 2,FALSE), "")</f>
        <v/>
      </c>
      <c r="E2014" s="35"/>
      <c r="F2014" s="34"/>
      <c r="G2014" s="40" t="str">
        <f t="shared" ca="1" si="96"/>
        <v/>
      </c>
      <c r="H2014" s="40" t="str">
        <f t="shared" ca="1" si="97"/>
        <v/>
      </c>
      <c r="I2014" s="36" t="str">
        <f>IF($A2014 = "", "",
IF(COUNTIF(MINIMUM_DAY_DATES[], Attendance!J2014) &gt; 0, VLOOKUP(Attendance!$G2014,MINIMUM_DAY_PERIOD_SCHEDULE[], 2,TRUE),
IF(COUNTIF(RALLY_DATES[], Attendance!J2014) &gt; 0, VLOOKUP(Attendance!$G2014,RALLY_PERIOD_SCHEDULE[], 2,TRUE),
IF(WEEKDAY(Attendance!$J2014) = 2,
       IF(COUNTIF(FINALS_WEEK_MONDAY_DATE[],Attendance!$J2014) &gt; 0, VLOOKUP(Attendance!$G2014,FINALS_WEEK_MONDAY_PERIOD_SCHEDULE[],2,TRUE),
       VLOOKUP(Attendance!$G2014,REGULAR_WEEK_SCHEDULE[],6,TRUE)),
IF(WEEKDAY($J2014) = 3,
       IF(COUNTIF(FINALS_WEEK_TUESDAY_DATE[],Attendance!$J2014) &gt; 0, VLOOKUP(Attendance!$G2014,FINALS_WEEK_TUESDAY_PERIOD_SCHEDULE[],2,TRUE),
       VLOOKUP(Attendance!$G2014,REGULAR_WEEK_SCHEDULE[[Tuesday]:[Period]],5,TRUE)),
IF(WEEKDAY(Attendance!$J2014) = 4,
        IF(COUNTIF(BLOCK_WEDNESDAY_DATES[],Attendance!$J2014) &gt; 0, VLOOKUP(Attendance!$G2014,BLOCK_WEDNESDAY_PERIOD_SCHEDULE[],2,TRUE),
        IF(COUNTIF(FINALS_WEEK_WEDNESDAY_DATE[],Attendance!$J2014) &gt; 0, VLOOKUP(Attendance!$G2014,FINALS_WEEK_WEDNESDAY_PERIOD_SCHEDULE[],2,TRUE),
       VLOOKUP(Attendance!$G2014,REGULAR_WEEK_SCHEDULE[[Wednesday]:[Period]],4,TRUE))),
IF(WEEKDAY($J2014) = 5,
       IF(COUNTIF(BLOCK_THURSDAY_DATES[],Attendance!$J2014) &gt; 0, VLOOKUP(Attendance!$G2014,BLOCK_THURSDAY_PERIOD_SCHEDULE[],2,TRUE),
       IF(COUNTIF(FINALS_WEEK_THURSDAY_DATE[],Attendance!$J2014) &gt; 0, VLOOKUP(Attendance!$G2014,FINALS_WEEK_THURSDAY_PERIOD_SCHEDULE[],2,TRUE),
       VLOOKUP(Attendance!$G2014,REGULAR_WEEK_SCHEDULE[[Thursday]:[Period]],3,TRUE))),
IF(WEEKDAY(Attendance!$J2014) = 6,
       IF(COUNTIF(FINALS_WEEK_FRIDAY_DATE[],Attendance!$J2014) &gt; 0, VLOOKUP(Attendance!$G2014,FINALS_WEEK_FRIDAY_PERIOD_SCHEDULE[],2,TRUE),
       VLOOKUP(Attendance!$G2014,REGULAR_WEEK_SCHEDULE[[Friday]:[Period]],2,TRUE))))))))))</f>
        <v/>
      </c>
      <c r="J2014" s="41" t="str">
        <f t="shared" ca="1" si="98"/>
        <v/>
      </c>
      <c r="K2014" s="41" t="str">
        <f>IF($A2014 &lt;&gt; "",VLOOKUP($A2014,'Student reference sheet'!$A$2:$V$2329, 7,FALSE), "")</f>
        <v/>
      </c>
      <c r="L2014" s="30" t="str">
        <f>IF($A2014 ="", "", VLOOKUP($A2014, 'Student reference sheet'!$A$2:$Z$2603,23,FALSE))</f>
        <v/>
      </c>
      <c r="M2014" s="30" t="str">
        <f>IF($A2014 ="", "", VLOOKUP($A2014, 'Student reference sheet'!$A$2:$Z$2603,24,FALSE))</f>
        <v/>
      </c>
      <c r="N2014" s="30" t="str">
        <f>IF($A2014 ="", "", VLOOKUP($A2014, 'Student reference sheet'!$A$2:$Z$2603,26,FALSE))</f>
        <v/>
      </c>
      <c r="O2014" s="30" t="str">
        <f>IF($A2014 ="", "", VLOOKUP($A2014, 'Student reference sheet'!$A$2:$Z$2603,25,FALSE))</f>
        <v/>
      </c>
      <c r="P2014" s="39" t="str">
        <f>IF($A2014 = "", "", IF(OR(VLOOKUP($A2014,'Student reference sheet'!$A$2:$V$2400,8,FALSE) = "R",  VLOOKUP($A2014,'Student reference sheet'!$A$2:$V$2400,8,FALSE) = "L"), "X", ""))</f>
        <v/>
      </c>
      <c r="Q2014" s="39" t="str">
        <f>IF($A2014 ="", "", VLOOKUP($A2014, 'Student reference sheet'!$A$2:$V$2603,22,FALSE))</f>
        <v/>
      </c>
      <c r="R2014" s="39" t="str">
        <f>IF($A2014 &lt;&gt; "",VLOOKUP($A2014,'Student reference sheet'!$A$2:$V$2329, 5,FALSE), "")</f>
        <v/>
      </c>
      <c r="S2014" s="39" t="str">
        <f>IF($A2014 &lt;&gt; "",VLOOKUP($A2014,'Student reference sheet'!$A$2:$V$2329, 6,FALSE), "")</f>
        <v/>
      </c>
      <c r="T2014" s="30" t="str">
        <f>IF($A2014 = "","",
IF(VLOOKUP($A2014,'Student reference sheet'!$A$2:$V$2329, 10,FALSE) = "Y", "Hispanic",
IF(VLOOKUP($A2014,'Student reference sheet'!$A$2:$V$2329,11,FALSE) &lt;&gt; "",
IF(VLOOKUP($A2014,'Student reference sheet'!$A$2:$V$2329,11,FALSE) = "UNK", "Unknown", VLOOKUP(VALUE(VLOOKUP($A2014,'Student reference sheet'!$A$2:$V$2329,11,FALSE)),'Ethnicity Reference'!$A$2:$B$22,2,FALSE)),
IF(VLOOKUP($A2014,'Student reference sheet'!$A$2:$V$2329,9,FALSE) &lt;&gt; "", VLOOKUP(VALUE(VLOOKUP($A2014,'Student reference sheet'!$A$2:$V$2329,9,FALSE)),'Ethnicity Reference'!$A$2:$B$22,2,FALSE),"Unknown"))))</f>
        <v/>
      </c>
      <c r="U2014" s="35"/>
    </row>
    <row r="2015" spans="1:21" ht="15.75">
      <c r="A2015" s="47"/>
      <c r="B2015" s="33"/>
      <c r="C2015" s="39" t="str">
        <f>IF($A2015 &lt;&gt; "",VLOOKUP($A2015,'Student reference sheet'!$A$2:$V$2329, 3,FALSE), "")</f>
        <v/>
      </c>
      <c r="D2015" s="39" t="str">
        <f>IF($A2015 &lt;&gt; "",VLOOKUP($A2015,'Student reference sheet'!$A$2:$V$2329, 2,FALSE), "")</f>
        <v/>
      </c>
      <c r="E2015" s="35"/>
      <c r="F2015" s="34"/>
      <c r="G2015" s="40" t="str">
        <f t="shared" ca="1" si="96"/>
        <v/>
      </c>
      <c r="H2015" s="40" t="str">
        <f t="shared" ca="1" si="97"/>
        <v/>
      </c>
      <c r="I2015" s="36" t="str">
        <f>IF($A2015 = "", "",
IF(COUNTIF(MINIMUM_DAY_DATES[], Attendance!J2015) &gt; 0, VLOOKUP(Attendance!$G2015,MINIMUM_DAY_PERIOD_SCHEDULE[], 2,TRUE),
IF(COUNTIF(RALLY_DATES[], Attendance!J2015) &gt; 0, VLOOKUP(Attendance!$G2015,RALLY_PERIOD_SCHEDULE[], 2,TRUE),
IF(WEEKDAY(Attendance!$J2015) = 2,
       IF(COUNTIF(FINALS_WEEK_MONDAY_DATE[],Attendance!$J2015) &gt; 0, VLOOKUP(Attendance!$G2015,FINALS_WEEK_MONDAY_PERIOD_SCHEDULE[],2,TRUE),
       VLOOKUP(Attendance!$G2015,REGULAR_WEEK_SCHEDULE[],6,TRUE)),
IF(WEEKDAY($J2015) = 3,
       IF(COUNTIF(FINALS_WEEK_TUESDAY_DATE[],Attendance!$J2015) &gt; 0, VLOOKUP(Attendance!$G2015,FINALS_WEEK_TUESDAY_PERIOD_SCHEDULE[],2,TRUE),
       VLOOKUP(Attendance!$G2015,REGULAR_WEEK_SCHEDULE[[Tuesday]:[Period]],5,TRUE)),
IF(WEEKDAY(Attendance!$J2015) = 4,
        IF(COUNTIF(BLOCK_WEDNESDAY_DATES[],Attendance!$J2015) &gt; 0, VLOOKUP(Attendance!$G2015,BLOCK_WEDNESDAY_PERIOD_SCHEDULE[],2,TRUE),
        IF(COUNTIF(FINALS_WEEK_WEDNESDAY_DATE[],Attendance!$J2015) &gt; 0, VLOOKUP(Attendance!$G2015,FINALS_WEEK_WEDNESDAY_PERIOD_SCHEDULE[],2,TRUE),
       VLOOKUP(Attendance!$G2015,REGULAR_WEEK_SCHEDULE[[Wednesday]:[Period]],4,TRUE))),
IF(WEEKDAY($J2015) = 5,
       IF(COUNTIF(BLOCK_THURSDAY_DATES[],Attendance!$J2015) &gt; 0, VLOOKUP(Attendance!$G2015,BLOCK_THURSDAY_PERIOD_SCHEDULE[],2,TRUE),
       IF(COUNTIF(FINALS_WEEK_THURSDAY_DATE[],Attendance!$J2015) &gt; 0, VLOOKUP(Attendance!$G2015,FINALS_WEEK_THURSDAY_PERIOD_SCHEDULE[],2,TRUE),
       VLOOKUP(Attendance!$G2015,REGULAR_WEEK_SCHEDULE[[Thursday]:[Period]],3,TRUE))),
IF(WEEKDAY(Attendance!$J2015) = 6,
       IF(COUNTIF(FINALS_WEEK_FRIDAY_DATE[],Attendance!$J2015) &gt; 0, VLOOKUP(Attendance!$G2015,FINALS_WEEK_FRIDAY_PERIOD_SCHEDULE[],2,TRUE),
       VLOOKUP(Attendance!$G2015,REGULAR_WEEK_SCHEDULE[[Friday]:[Period]],2,TRUE))))))))))</f>
        <v/>
      </c>
      <c r="J2015" s="41" t="str">
        <f t="shared" ca="1" si="98"/>
        <v/>
      </c>
      <c r="K2015" s="41" t="str">
        <f>IF($A2015 &lt;&gt; "",VLOOKUP($A2015,'Student reference sheet'!$A$2:$V$2329, 7,FALSE), "")</f>
        <v/>
      </c>
      <c r="L2015" s="30" t="str">
        <f>IF($A2015 ="", "", VLOOKUP($A2015, 'Student reference sheet'!$A$2:$Z$2603,23,FALSE))</f>
        <v/>
      </c>
      <c r="M2015" s="30" t="str">
        <f>IF($A2015 ="", "", VLOOKUP($A2015, 'Student reference sheet'!$A$2:$Z$2603,24,FALSE))</f>
        <v/>
      </c>
      <c r="N2015" s="30" t="str">
        <f>IF($A2015 ="", "", VLOOKUP($A2015, 'Student reference sheet'!$A$2:$Z$2603,26,FALSE))</f>
        <v/>
      </c>
      <c r="O2015" s="30" t="str">
        <f>IF($A2015 ="", "", VLOOKUP($A2015, 'Student reference sheet'!$A$2:$Z$2603,25,FALSE))</f>
        <v/>
      </c>
      <c r="P2015" s="39" t="str">
        <f>IF($A2015 = "", "", IF(OR(VLOOKUP($A2015,'Student reference sheet'!$A$2:$V$2400,8,FALSE) = "R",  VLOOKUP($A2015,'Student reference sheet'!$A$2:$V$2400,8,FALSE) = "L"), "X", ""))</f>
        <v/>
      </c>
      <c r="Q2015" s="39" t="str">
        <f>IF($A2015 ="", "", VLOOKUP($A2015, 'Student reference sheet'!$A$2:$V$2603,22,FALSE))</f>
        <v/>
      </c>
      <c r="R2015" s="39" t="str">
        <f>IF($A2015 &lt;&gt; "",VLOOKUP($A2015,'Student reference sheet'!$A$2:$V$2329, 5,FALSE), "")</f>
        <v/>
      </c>
      <c r="S2015" s="39" t="str">
        <f>IF($A2015 &lt;&gt; "",VLOOKUP($A2015,'Student reference sheet'!$A$2:$V$2329, 6,FALSE), "")</f>
        <v/>
      </c>
      <c r="T2015" s="30" t="str">
        <f>IF($A2015 = "","",
IF(VLOOKUP($A2015,'Student reference sheet'!$A$2:$V$2329, 10,FALSE) = "Y", "Hispanic",
IF(VLOOKUP($A2015,'Student reference sheet'!$A$2:$V$2329,11,FALSE) &lt;&gt; "",
IF(VLOOKUP($A2015,'Student reference sheet'!$A$2:$V$2329,11,FALSE) = "UNK", "Unknown", VLOOKUP(VALUE(VLOOKUP($A2015,'Student reference sheet'!$A$2:$V$2329,11,FALSE)),'Ethnicity Reference'!$A$2:$B$22,2,FALSE)),
IF(VLOOKUP($A2015,'Student reference sheet'!$A$2:$V$2329,9,FALSE) &lt;&gt; "", VLOOKUP(VALUE(VLOOKUP($A2015,'Student reference sheet'!$A$2:$V$2329,9,FALSE)),'Ethnicity Reference'!$A$2:$B$22,2,FALSE),"Unknown"))))</f>
        <v/>
      </c>
      <c r="U2015" s="35"/>
    </row>
    <row r="2016" spans="1:21" ht="15.75">
      <c r="A2016" s="47"/>
      <c r="B2016" s="33"/>
      <c r="C2016" s="39" t="str">
        <f>IF($A2016 &lt;&gt; "",VLOOKUP($A2016,'Student reference sheet'!$A$2:$V$2329, 3,FALSE), "")</f>
        <v/>
      </c>
      <c r="D2016" s="39" t="str">
        <f>IF($A2016 &lt;&gt; "",VLOOKUP($A2016,'Student reference sheet'!$A$2:$V$2329, 2,FALSE), "")</f>
        <v/>
      </c>
      <c r="E2016" s="35"/>
      <c r="F2016" s="34"/>
      <c r="G2016" s="40" t="str">
        <f t="shared" ca="1" si="96"/>
        <v/>
      </c>
      <c r="H2016" s="40" t="str">
        <f t="shared" ca="1" si="97"/>
        <v/>
      </c>
      <c r="I2016" s="36" t="str">
        <f>IF($A2016 = "", "",
IF(COUNTIF(MINIMUM_DAY_DATES[], Attendance!J2016) &gt; 0, VLOOKUP(Attendance!$G2016,MINIMUM_DAY_PERIOD_SCHEDULE[], 2,TRUE),
IF(COUNTIF(RALLY_DATES[], Attendance!J2016) &gt; 0, VLOOKUP(Attendance!$G2016,RALLY_PERIOD_SCHEDULE[], 2,TRUE),
IF(WEEKDAY(Attendance!$J2016) = 2,
       IF(COUNTIF(FINALS_WEEK_MONDAY_DATE[],Attendance!$J2016) &gt; 0, VLOOKUP(Attendance!$G2016,FINALS_WEEK_MONDAY_PERIOD_SCHEDULE[],2,TRUE),
       VLOOKUP(Attendance!$G2016,REGULAR_WEEK_SCHEDULE[],6,TRUE)),
IF(WEEKDAY($J2016) = 3,
       IF(COUNTIF(FINALS_WEEK_TUESDAY_DATE[],Attendance!$J2016) &gt; 0, VLOOKUP(Attendance!$G2016,FINALS_WEEK_TUESDAY_PERIOD_SCHEDULE[],2,TRUE),
       VLOOKUP(Attendance!$G2016,REGULAR_WEEK_SCHEDULE[[Tuesday]:[Period]],5,TRUE)),
IF(WEEKDAY(Attendance!$J2016) = 4,
        IF(COUNTIF(BLOCK_WEDNESDAY_DATES[],Attendance!$J2016) &gt; 0, VLOOKUP(Attendance!$G2016,BLOCK_WEDNESDAY_PERIOD_SCHEDULE[],2,TRUE),
        IF(COUNTIF(FINALS_WEEK_WEDNESDAY_DATE[],Attendance!$J2016) &gt; 0, VLOOKUP(Attendance!$G2016,FINALS_WEEK_WEDNESDAY_PERIOD_SCHEDULE[],2,TRUE),
       VLOOKUP(Attendance!$G2016,REGULAR_WEEK_SCHEDULE[[Wednesday]:[Period]],4,TRUE))),
IF(WEEKDAY($J2016) = 5,
       IF(COUNTIF(BLOCK_THURSDAY_DATES[],Attendance!$J2016) &gt; 0, VLOOKUP(Attendance!$G2016,BLOCK_THURSDAY_PERIOD_SCHEDULE[],2,TRUE),
       IF(COUNTIF(FINALS_WEEK_THURSDAY_DATE[],Attendance!$J2016) &gt; 0, VLOOKUP(Attendance!$G2016,FINALS_WEEK_THURSDAY_PERIOD_SCHEDULE[],2,TRUE),
       VLOOKUP(Attendance!$G2016,REGULAR_WEEK_SCHEDULE[[Thursday]:[Period]],3,TRUE))),
IF(WEEKDAY(Attendance!$J2016) = 6,
       IF(COUNTIF(FINALS_WEEK_FRIDAY_DATE[],Attendance!$J2016) &gt; 0, VLOOKUP(Attendance!$G2016,FINALS_WEEK_FRIDAY_PERIOD_SCHEDULE[],2,TRUE),
       VLOOKUP(Attendance!$G2016,REGULAR_WEEK_SCHEDULE[[Friday]:[Period]],2,TRUE))))))))))</f>
        <v/>
      </c>
      <c r="J2016" s="41" t="str">
        <f t="shared" ca="1" si="98"/>
        <v/>
      </c>
      <c r="K2016" s="41" t="str">
        <f>IF($A2016 &lt;&gt; "",VLOOKUP($A2016,'Student reference sheet'!$A$2:$V$2329, 7,FALSE), "")</f>
        <v/>
      </c>
      <c r="L2016" s="30" t="str">
        <f>IF($A2016 ="", "", VLOOKUP($A2016, 'Student reference sheet'!$A$2:$Z$2603,23,FALSE))</f>
        <v/>
      </c>
      <c r="M2016" s="30" t="str">
        <f>IF($A2016 ="", "", VLOOKUP($A2016, 'Student reference sheet'!$A$2:$Z$2603,24,FALSE))</f>
        <v/>
      </c>
      <c r="N2016" s="30" t="str">
        <f>IF($A2016 ="", "", VLOOKUP($A2016, 'Student reference sheet'!$A$2:$Z$2603,26,FALSE))</f>
        <v/>
      </c>
      <c r="O2016" s="30" t="str">
        <f>IF($A2016 ="", "", VLOOKUP($A2016, 'Student reference sheet'!$A$2:$Z$2603,25,FALSE))</f>
        <v/>
      </c>
      <c r="P2016" s="39" t="str">
        <f>IF($A2016 = "", "", IF(OR(VLOOKUP($A2016,'Student reference sheet'!$A$2:$V$2400,8,FALSE) = "R",  VLOOKUP($A2016,'Student reference sheet'!$A$2:$V$2400,8,FALSE) = "L"), "X", ""))</f>
        <v/>
      </c>
      <c r="Q2016" s="39" t="str">
        <f>IF($A2016 ="", "", VLOOKUP($A2016, 'Student reference sheet'!$A$2:$V$2603,22,FALSE))</f>
        <v/>
      </c>
      <c r="R2016" s="39" t="str">
        <f>IF($A2016 &lt;&gt; "",VLOOKUP($A2016,'Student reference sheet'!$A$2:$V$2329, 5,FALSE), "")</f>
        <v/>
      </c>
      <c r="S2016" s="39" t="str">
        <f>IF($A2016 &lt;&gt; "",VLOOKUP($A2016,'Student reference sheet'!$A$2:$V$2329, 6,FALSE), "")</f>
        <v/>
      </c>
      <c r="T2016" s="30" t="str">
        <f>IF($A2016 = "","",
IF(VLOOKUP($A2016,'Student reference sheet'!$A$2:$V$2329, 10,FALSE) = "Y", "Hispanic",
IF(VLOOKUP($A2016,'Student reference sheet'!$A$2:$V$2329,11,FALSE) &lt;&gt; "",
IF(VLOOKUP($A2016,'Student reference sheet'!$A$2:$V$2329,11,FALSE) = "UNK", "Unknown", VLOOKUP(VALUE(VLOOKUP($A2016,'Student reference sheet'!$A$2:$V$2329,11,FALSE)),'Ethnicity Reference'!$A$2:$B$22,2,FALSE)),
IF(VLOOKUP($A2016,'Student reference sheet'!$A$2:$V$2329,9,FALSE) &lt;&gt; "", VLOOKUP(VALUE(VLOOKUP($A2016,'Student reference sheet'!$A$2:$V$2329,9,FALSE)),'Ethnicity Reference'!$A$2:$B$22,2,FALSE),"Unknown"))))</f>
        <v/>
      </c>
      <c r="U2016" s="35"/>
    </row>
    <row r="2017" spans="1:21" ht="15.75">
      <c r="A2017" s="47"/>
      <c r="B2017" s="33"/>
      <c r="C2017" s="39" t="str">
        <f>IF($A2017 &lt;&gt; "",VLOOKUP($A2017,'Student reference sheet'!$A$2:$V$2329, 3,FALSE), "")</f>
        <v/>
      </c>
      <c r="D2017" s="39" t="str">
        <f>IF($A2017 &lt;&gt; "",VLOOKUP($A2017,'Student reference sheet'!$A$2:$V$2329, 2,FALSE), "")</f>
        <v/>
      </c>
      <c r="E2017" s="35"/>
      <c r="F2017" s="34"/>
      <c r="G2017" s="40" t="str">
        <f t="shared" ca="1" si="96"/>
        <v/>
      </c>
      <c r="H2017" s="40" t="str">
        <f t="shared" ca="1" si="97"/>
        <v/>
      </c>
      <c r="I2017" s="36" t="str">
        <f>IF($A2017 = "", "",
IF(COUNTIF(MINIMUM_DAY_DATES[], Attendance!J2017) &gt; 0, VLOOKUP(Attendance!$G2017,MINIMUM_DAY_PERIOD_SCHEDULE[], 2,TRUE),
IF(COUNTIF(RALLY_DATES[], Attendance!J2017) &gt; 0, VLOOKUP(Attendance!$G2017,RALLY_PERIOD_SCHEDULE[], 2,TRUE),
IF(WEEKDAY(Attendance!$J2017) = 2,
       IF(COUNTIF(FINALS_WEEK_MONDAY_DATE[],Attendance!$J2017) &gt; 0, VLOOKUP(Attendance!$G2017,FINALS_WEEK_MONDAY_PERIOD_SCHEDULE[],2,TRUE),
       VLOOKUP(Attendance!$G2017,REGULAR_WEEK_SCHEDULE[],6,TRUE)),
IF(WEEKDAY($J2017) = 3,
       IF(COUNTIF(FINALS_WEEK_TUESDAY_DATE[],Attendance!$J2017) &gt; 0, VLOOKUP(Attendance!$G2017,FINALS_WEEK_TUESDAY_PERIOD_SCHEDULE[],2,TRUE),
       VLOOKUP(Attendance!$G2017,REGULAR_WEEK_SCHEDULE[[Tuesday]:[Period]],5,TRUE)),
IF(WEEKDAY(Attendance!$J2017) = 4,
        IF(COUNTIF(BLOCK_WEDNESDAY_DATES[],Attendance!$J2017) &gt; 0, VLOOKUP(Attendance!$G2017,BLOCK_WEDNESDAY_PERIOD_SCHEDULE[],2,TRUE),
        IF(COUNTIF(FINALS_WEEK_WEDNESDAY_DATE[],Attendance!$J2017) &gt; 0, VLOOKUP(Attendance!$G2017,FINALS_WEEK_WEDNESDAY_PERIOD_SCHEDULE[],2,TRUE),
       VLOOKUP(Attendance!$G2017,REGULAR_WEEK_SCHEDULE[[Wednesday]:[Period]],4,TRUE))),
IF(WEEKDAY($J2017) = 5,
       IF(COUNTIF(BLOCK_THURSDAY_DATES[],Attendance!$J2017) &gt; 0, VLOOKUP(Attendance!$G2017,BLOCK_THURSDAY_PERIOD_SCHEDULE[],2,TRUE),
       IF(COUNTIF(FINALS_WEEK_THURSDAY_DATE[],Attendance!$J2017) &gt; 0, VLOOKUP(Attendance!$G2017,FINALS_WEEK_THURSDAY_PERIOD_SCHEDULE[],2,TRUE),
       VLOOKUP(Attendance!$G2017,REGULAR_WEEK_SCHEDULE[[Thursday]:[Period]],3,TRUE))),
IF(WEEKDAY(Attendance!$J2017) = 6,
       IF(COUNTIF(FINALS_WEEK_FRIDAY_DATE[],Attendance!$J2017) &gt; 0, VLOOKUP(Attendance!$G2017,FINALS_WEEK_FRIDAY_PERIOD_SCHEDULE[],2,TRUE),
       VLOOKUP(Attendance!$G2017,REGULAR_WEEK_SCHEDULE[[Friday]:[Period]],2,TRUE))))))))))</f>
        <v/>
      </c>
      <c r="J2017" s="41" t="str">
        <f t="shared" ca="1" si="98"/>
        <v/>
      </c>
      <c r="K2017" s="41" t="str">
        <f>IF($A2017 &lt;&gt; "",VLOOKUP($A2017,'Student reference sheet'!$A$2:$V$2329, 7,FALSE), "")</f>
        <v/>
      </c>
      <c r="L2017" s="30" t="str">
        <f>IF($A2017 ="", "", VLOOKUP($A2017, 'Student reference sheet'!$A$2:$Z$2603,23,FALSE))</f>
        <v/>
      </c>
      <c r="M2017" s="30" t="str">
        <f>IF($A2017 ="", "", VLOOKUP($A2017, 'Student reference sheet'!$A$2:$Z$2603,24,FALSE))</f>
        <v/>
      </c>
      <c r="N2017" s="30" t="str">
        <f>IF($A2017 ="", "", VLOOKUP($A2017, 'Student reference sheet'!$A$2:$Z$2603,26,FALSE))</f>
        <v/>
      </c>
      <c r="O2017" s="30" t="str">
        <f>IF($A2017 ="", "", VLOOKUP($A2017, 'Student reference sheet'!$A$2:$Z$2603,25,FALSE))</f>
        <v/>
      </c>
      <c r="P2017" s="39" t="str">
        <f>IF($A2017 = "", "", IF(OR(VLOOKUP($A2017,'Student reference sheet'!$A$2:$V$2400,8,FALSE) = "R",  VLOOKUP($A2017,'Student reference sheet'!$A$2:$V$2400,8,FALSE) = "L"), "X", ""))</f>
        <v/>
      </c>
      <c r="Q2017" s="39" t="str">
        <f>IF($A2017 ="", "", VLOOKUP($A2017, 'Student reference sheet'!$A$2:$V$2603,22,FALSE))</f>
        <v/>
      </c>
      <c r="R2017" s="39" t="str">
        <f>IF($A2017 &lt;&gt; "",VLOOKUP($A2017,'Student reference sheet'!$A$2:$V$2329, 5,FALSE), "")</f>
        <v/>
      </c>
      <c r="S2017" s="39" t="str">
        <f>IF($A2017 &lt;&gt; "",VLOOKUP($A2017,'Student reference sheet'!$A$2:$V$2329, 6,FALSE), "")</f>
        <v/>
      </c>
      <c r="T2017" s="30" t="str">
        <f>IF($A2017 = "","",
IF(VLOOKUP($A2017,'Student reference sheet'!$A$2:$V$2329, 10,FALSE) = "Y", "Hispanic",
IF(VLOOKUP($A2017,'Student reference sheet'!$A$2:$V$2329,11,FALSE) &lt;&gt; "",
IF(VLOOKUP($A2017,'Student reference sheet'!$A$2:$V$2329,11,FALSE) = "UNK", "Unknown", VLOOKUP(VALUE(VLOOKUP($A2017,'Student reference sheet'!$A$2:$V$2329,11,FALSE)),'Ethnicity Reference'!$A$2:$B$22,2,FALSE)),
IF(VLOOKUP($A2017,'Student reference sheet'!$A$2:$V$2329,9,FALSE) &lt;&gt; "", VLOOKUP(VALUE(VLOOKUP($A2017,'Student reference sheet'!$A$2:$V$2329,9,FALSE)),'Ethnicity Reference'!$A$2:$B$22,2,FALSE),"Unknown"))))</f>
        <v/>
      </c>
      <c r="U2017" s="35"/>
    </row>
    <row r="2018" spans="1:21" ht="15.75">
      <c r="A2018" s="47"/>
      <c r="B2018" s="33"/>
      <c r="C2018" s="39" t="str">
        <f>IF($A2018 &lt;&gt; "",VLOOKUP($A2018,'Student reference sheet'!$A$2:$V$2329, 3,FALSE), "")</f>
        <v/>
      </c>
      <c r="D2018" s="39" t="str">
        <f>IF($A2018 &lt;&gt; "",VLOOKUP($A2018,'Student reference sheet'!$A$2:$V$2329, 2,FALSE), "")</f>
        <v/>
      </c>
      <c r="E2018" s="35"/>
      <c r="F2018" s="34"/>
      <c r="G2018" s="40" t="str">
        <f t="shared" ca="1" si="96"/>
        <v/>
      </c>
      <c r="H2018" s="40" t="str">
        <f t="shared" ca="1" si="97"/>
        <v/>
      </c>
      <c r="I2018" s="36" t="str">
        <f>IF($A2018 = "", "",
IF(COUNTIF(MINIMUM_DAY_DATES[], Attendance!J2018) &gt; 0, VLOOKUP(Attendance!$G2018,MINIMUM_DAY_PERIOD_SCHEDULE[], 2,TRUE),
IF(COUNTIF(RALLY_DATES[], Attendance!J2018) &gt; 0, VLOOKUP(Attendance!$G2018,RALLY_PERIOD_SCHEDULE[], 2,TRUE),
IF(WEEKDAY(Attendance!$J2018) = 2,
       IF(COUNTIF(FINALS_WEEK_MONDAY_DATE[],Attendance!$J2018) &gt; 0, VLOOKUP(Attendance!$G2018,FINALS_WEEK_MONDAY_PERIOD_SCHEDULE[],2,TRUE),
       VLOOKUP(Attendance!$G2018,REGULAR_WEEK_SCHEDULE[],6,TRUE)),
IF(WEEKDAY($J2018) = 3,
       IF(COUNTIF(FINALS_WEEK_TUESDAY_DATE[],Attendance!$J2018) &gt; 0, VLOOKUP(Attendance!$G2018,FINALS_WEEK_TUESDAY_PERIOD_SCHEDULE[],2,TRUE),
       VLOOKUP(Attendance!$G2018,REGULAR_WEEK_SCHEDULE[[Tuesday]:[Period]],5,TRUE)),
IF(WEEKDAY(Attendance!$J2018) = 4,
        IF(COUNTIF(BLOCK_WEDNESDAY_DATES[],Attendance!$J2018) &gt; 0, VLOOKUP(Attendance!$G2018,BLOCK_WEDNESDAY_PERIOD_SCHEDULE[],2,TRUE),
        IF(COUNTIF(FINALS_WEEK_WEDNESDAY_DATE[],Attendance!$J2018) &gt; 0, VLOOKUP(Attendance!$G2018,FINALS_WEEK_WEDNESDAY_PERIOD_SCHEDULE[],2,TRUE),
       VLOOKUP(Attendance!$G2018,REGULAR_WEEK_SCHEDULE[[Wednesday]:[Period]],4,TRUE))),
IF(WEEKDAY($J2018) = 5,
       IF(COUNTIF(BLOCK_THURSDAY_DATES[],Attendance!$J2018) &gt; 0, VLOOKUP(Attendance!$G2018,BLOCK_THURSDAY_PERIOD_SCHEDULE[],2,TRUE),
       IF(COUNTIF(FINALS_WEEK_THURSDAY_DATE[],Attendance!$J2018) &gt; 0, VLOOKUP(Attendance!$G2018,FINALS_WEEK_THURSDAY_PERIOD_SCHEDULE[],2,TRUE),
       VLOOKUP(Attendance!$G2018,REGULAR_WEEK_SCHEDULE[[Thursday]:[Period]],3,TRUE))),
IF(WEEKDAY(Attendance!$J2018) = 6,
       IF(COUNTIF(FINALS_WEEK_FRIDAY_DATE[],Attendance!$J2018) &gt; 0, VLOOKUP(Attendance!$G2018,FINALS_WEEK_FRIDAY_PERIOD_SCHEDULE[],2,TRUE),
       VLOOKUP(Attendance!$G2018,REGULAR_WEEK_SCHEDULE[[Friday]:[Period]],2,TRUE))))))))))</f>
        <v/>
      </c>
      <c r="J2018" s="41" t="str">
        <f t="shared" ca="1" si="98"/>
        <v/>
      </c>
      <c r="K2018" s="41" t="str">
        <f>IF($A2018 &lt;&gt; "",VLOOKUP($A2018,'Student reference sheet'!$A$2:$V$2329, 7,FALSE), "")</f>
        <v/>
      </c>
      <c r="L2018" s="30" t="str">
        <f>IF($A2018 ="", "", VLOOKUP($A2018, 'Student reference sheet'!$A$2:$Z$2603,23,FALSE))</f>
        <v/>
      </c>
      <c r="M2018" s="30" t="str">
        <f>IF($A2018 ="", "", VLOOKUP($A2018, 'Student reference sheet'!$A$2:$Z$2603,24,FALSE))</f>
        <v/>
      </c>
      <c r="N2018" s="30" t="str">
        <f>IF($A2018 ="", "", VLOOKUP($A2018, 'Student reference sheet'!$A$2:$Z$2603,26,FALSE))</f>
        <v/>
      </c>
      <c r="O2018" s="30" t="str">
        <f>IF($A2018 ="", "", VLOOKUP($A2018, 'Student reference sheet'!$A$2:$Z$2603,25,FALSE))</f>
        <v/>
      </c>
      <c r="P2018" s="39" t="str">
        <f>IF($A2018 = "", "", IF(OR(VLOOKUP($A2018,'Student reference sheet'!$A$2:$V$2400,8,FALSE) = "R",  VLOOKUP($A2018,'Student reference sheet'!$A$2:$V$2400,8,FALSE) = "L"), "X", ""))</f>
        <v/>
      </c>
      <c r="Q2018" s="39" t="str">
        <f>IF($A2018 ="", "", VLOOKUP($A2018, 'Student reference sheet'!$A$2:$V$2603,22,FALSE))</f>
        <v/>
      </c>
      <c r="R2018" s="39" t="str">
        <f>IF($A2018 &lt;&gt; "",VLOOKUP($A2018,'Student reference sheet'!$A$2:$V$2329, 5,FALSE), "")</f>
        <v/>
      </c>
      <c r="S2018" s="39" t="str">
        <f>IF($A2018 &lt;&gt; "",VLOOKUP($A2018,'Student reference sheet'!$A$2:$V$2329, 6,FALSE), "")</f>
        <v/>
      </c>
      <c r="T2018" s="30" t="str">
        <f>IF($A2018 = "","",
IF(VLOOKUP($A2018,'Student reference sheet'!$A$2:$V$2329, 10,FALSE) = "Y", "Hispanic",
IF(VLOOKUP($A2018,'Student reference sheet'!$A$2:$V$2329,11,FALSE) &lt;&gt; "",
IF(VLOOKUP($A2018,'Student reference sheet'!$A$2:$V$2329,11,FALSE) = "UNK", "Unknown", VLOOKUP(VALUE(VLOOKUP($A2018,'Student reference sheet'!$A$2:$V$2329,11,FALSE)),'Ethnicity Reference'!$A$2:$B$22,2,FALSE)),
IF(VLOOKUP($A2018,'Student reference sheet'!$A$2:$V$2329,9,FALSE) &lt;&gt; "", VLOOKUP(VALUE(VLOOKUP($A2018,'Student reference sheet'!$A$2:$V$2329,9,FALSE)),'Ethnicity Reference'!$A$2:$B$22,2,FALSE),"Unknown"))))</f>
        <v/>
      </c>
      <c r="U2018" s="35"/>
    </row>
    <row r="2019" spans="1:21" ht="15.75">
      <c r="A2019" s="47"/>
      <c r="B2019" s="33"/>
      <c r="C2019" s="39" t="str">
        <f>IF($A2019 &lt;&gt; "",VLOOKUP($A2019,'Student reference sheet'!$A$2:$V$2329, 3,FALSE), "")</f>
        <v/>
      </c>
      <c r="D2019" s="39" t="str">
        <f>IF($A2019 &lt;&gt; "",VLOOKUP($A2019,'Student reference sheet'!$A$2:$V$2329, 2,FALSE), "")</f>
        <v/>
      </c>
      <c r="E2019" s="35"/>
      <c r="F2019" s="34"/>
      <c r="G2019" s="40" t="str">
        <f t="shared" ca="1" si="96"/>
        <v/>
      </c>
      <c r="H2019" s="40" t="str">
        <f t="shared" ca="1" si="97"/>
        <v/>
      </c>
      <c r="I2019" s="36" t="str">
        <f>IF($A2019 = "", "",
IF(COUNTIF(MINIMUM_DAY_DATES[], Attendance!J2019) &gt; 0, VLOOKUP(Attendance!$G2019,MINIMUM_DAY_PERIOD_SCHEDULE[], 2,TRUE),
IF(COUNTIF(RALLY_DATES[], Attendance!J2019) &gt; 0, VLOOKUP(Attendance!$G2019,RALLY_PERIOD_SCHEDULE[], 2,TRUE),
IF(WEEKDAY(Attendance!$J2019) = 2,
       IF(COUNTIF(FINALS_WEEK_MONDAY_DATE[],Attendance!$J2019) &gt; 0, VLOOKUP(Attendance!$G2019,FINALS_WEEK_MONDAY_PERIOD_SCHEDULE[],2,TRUE),
       VLOOKUP(Attendance!$G2019,REGULAR_WEEK_SCHEDULE[],6,TRUE)),
IF(WEEKDAY($J2019) = 3,
       IF(COUNTIF(FINALS_WEEK_TUESDAY_DATE[],Attendance!$J2019) &gt; 0, VLOOKUP(Attendance!$G2019,FINALS_WEEK_TUESDAY_PERIOD_SCHEDULE[],2,TRUE),
       VLOOKUP(Attendance!$G2019,REGULAR_WEEK_SCHEDULE[[Tuesday]:[Period]],5,TRUE)),
IF(WEEKDAY(Attendance!$J2019) = 4,
        IF(COUNTIF(BLOCK_WEDNESDAY_DATES[],Attendance!$J2019) &gt; 0, VLOOKUP(Attendance!$G2019,BLOCK_WEDNESDAY_PERIOD_SCHEDULE[],2,TRUE),
        IF(COUNTIF(FINALS_WEEK_WEDNESDAY_DATE[],Attendance!$J2019) &gt; 0, VLOOKUP(Attendance!$G2019,FINALS_WEEK_WEDNESDAY_PERIOD_SCHEDULE[],2,TRUE),
       VLOOKUP(Attendance!$G2019,REGULAR_WEEK_SCHEDULE[[Wednesday]:[Period]],4,TRUE))),
IF(WEEKDAY($J2019) = 5,
       IF(COUNTIF(BLOCK_THURSDAY_DATES[],Attendance!$J2019) &gt; 0, VLOOKUP(Attendance!$G2019,BLOCK_THURSDAY_PERIOD_SCHEDULE[],2,TRUE),
       IF(COUNTIF(FINALS_WEEK_THURSDAY_DATE[],Attendance!$J2019) &gt; 0, VLOOKUP(Attendance!$G2019,FINALS_WEEK_THURSDAY_PERIOD_SCHEDULE[],2,TRUE),
       VLOOKUP(Attendance!$G2019,REGULAR_WEEK_SCHEDULE[[Thursday]:[Period]],3,TRUE))),
IF(WEEKDAY(Attendance!$J2019) = 6,
       IF(COUNTIF(FINALS_WEEK_FRIDAY_DATE[],Attendance!$J2019) &gt; 0, VLOOKUP(Attendance!$G2019,FINALS_WEEK_FRIDAY_PERIOD_SCHEDULE[],2,TRUE),
       VLOOKUP(Attendance!$G2019,REGULAR_WEEK_SCHEDULE[[Friday]:[Period]],2,TRUE))))))))))</f>
        <v/>
      </c>
      <c r="J2019" s="41" t="str">
        <f t="shared" ca="1" si="98"/>
        <v/>
      </c>
      <c r="K2019" s="41" t="str">
        <f>IF($A2019 &lt;&gt; "",VLOOKUP($A2019,'Student reference sheet'!$A$2:$V$2329, 7,FALSE), "")</f>
        <v/>
      </c>
      <c r="L2019" s="30" t="str">
        <f>IF($A2019 ="", "", VLOOKUP($A2019, 'Student reference sheet'!$A$2:$Z$2603,23,FALSE))</f>
        <v/>
      </c>
      <c r="M2019" s="30" t="str">
        <f>IF($A2019 ="", "", VLOOKUP($A2019, 'Student reference sheet'!$A$2:$Z$2603,24,FALSE))</f>
        <v/>
      </c>
      <c r="N2019" s="30" t="str">
        <f>IF($A2019 ="", "", VLOOKUP($A2019, 'Student reference sheet'!$A$2:$Z$2603,26,FALSE))</f>
        <v/>
      </c>
      <c r="O2019" s="30" t="str">
        <f>IF($A2019 ="", "", VLOOKUP($A2019, 'Student reference sheet'!$A$2:$Z$2603,25,FALSE))</f>
        <v/>
      </c>
      <c r="P2019" s="39" t="str">
        <f>IF($A2019 = "", "", IF(OR(VLOOKUP($A2019,'Student reference sheet'!$A$2:$V$2400,8,FALSE) = "R",  VLOOKUP($A2019,'Student reference sheet'!$A$2:$V$2400,8,FALSE) = "L"), "X", ""))</f>
        <v/>
      </c>
      <c r="Q2019" s="39" t="str">
        <f>IF($A2019 ="", "", VLOOKUP($A2019, 'Student reference sheet'!$A$2:$V$2603,22,FALSE))</f>
        <v/>
      </c>
      <c r="R2019" s="39" t="str">
        <f>IF($A2019 &lt;&gt; "",VLOOKUP($A2019,'Student reference sheet'!$A$2:$V$2329, 5,FALSE), "")</f>
        <v/>
      </c>
      <c r="S2019" s="39" t="str">
        <f>IF($A2019 &lt;&gt; "",VLOOKUP($A2019,'Student reference sheet'!$A$2:$V$2329, 6,FALSE), "")</f>
        <v/>
      </c>
      <c r="T2019" s="30" t="str">
        <f>IF($A2019 = "","",
IF(VLOOKUP($A2019,'Student reference sheet'!$A$2:$V$2329, 10,FALSE) = "Y", "Hispanic",
IF(VLOOKUP($A2019,'Student reference sheet'!$A$2:$V$2329,11,FALSE) &lt;&gt; "",
IF(VLOOKUP($A2019,'Student reference sheet'!$A$2:$V$2329,11,FALSE) = "UNK", "Unknown", VLOOKUP(VALUE(VLOOKUP($A2019,'Student reference sheet'!$A$2:$V$2329,11,FALSE)),'Ethnicity Reference'!$A$2:$B$22,2,FALSE)),
IF(VLOOKUP($A2019,'Student reference sheet'!$A$2:$V$2329,9,FALSE) &lt;&gt; "", VLOOKUP(VALUE(VLOOKUP($A2019,'Student reference sheet'!$A$2:$V$2329,9,FALSE)),'Ethnicity Reference'!$A$2:$B$22,2,FALSE),"Unknown"))))</f>
        <v/>
      </c>
      <c r="U2019" s="35"/>
    </row>
    <row r="2020" spans="1:21" ht="15.75">
      <c r="A2020" s="47"/>
      <c r="B2020" s="33"/>
      <c r="C2020" s="39" t="str">
        <f>IF($A2020 &lt;&gt; "",VLOOKUP($A2020,'Student reference sheet'!$A$2:$V$2329, 3,FALSE), "")</f>
        <v/>
      </c>
      <c r="D2020" s="39" t="str">
        <f>IF($A2020 &lt;&gt; "",VLOOKUP($A2020,'Student reference sheet'!$A$2:$V$2329, 2,FALSE), "")</f>
        <v/>
      </c>
      <c r="E2020" s="35"/>
      <c r="F2020" s="34"/>
      <c r="G2020" s="40" t="str">
        <f t="shared" ca="1" si="96"/>
        <v/>
      </c>
      <c r="H2020" s="40" t="str">
        <f t="shared" ca="1" si="97"/>
        <v/>
      </c>
      <c r="I2020" s="36" t="str">
        <f>IF($A2020 = "", "",
IF(COUNTIF(MINIMUM_DAY_DATES[], Attendance!J2020) &gt; 0, VLOOKUP(Attendance!$G2020,MINIMUM_DAY_PERIOD_SCHEDULE[], 2,TRUE),
IF(COUNTIF(RALLY_DATES[], Attendance!J2020) &gt; 0, VLOOKUP(Attendance!$G2020,RALLY_PERIOD_SCHEDULE[], 2,TRUE),
IF(WEEKDAY(Attendance!$J2020) = 2,
       IF(COUNTIF(FINALS_WEEK_MONDAY_DATE[],Attendance!$J2020) &gt; 0, VLOOKUP(Attendance!$G2020,FINALS_WEEK_MONDAY_PERIOD_SCHEDULE[],2,TRUE),
       VLOOKUP(Attendance!$G2020,REGULAR_WEEK_SCHEDULE[],6,TRUE)),
IF(WEEKDAY($J2020) = 3,
       IF(COUNTIF(FINALS_WEEK_TUESDAY_DATE[],Attendance!$J2020) &gt; 0, VLOOKUP(Attendance!$G2020,FINALS_WEEK_TUESDAY_PERIOD_SCHEDULE[],2,TRUE),
       VLOOKUP(Attendance!$G2020,REGULAR_WEEK_SCHEDULE[[Tuesday]:[Period]],5,TRUE)),
IF(WEEKDAY(Attendance!$J2020) = 4,
        IF(COUNTIF(BLOCK_WEDNESDAY_DATES[],Attendance!$J2020) &gt; 0, VLOOKUP(Attendance!$G2020,BLOCK_WEDNESDAY_PERIOD_SCHEDULE[],2,TRUE),
        IF(COUNTIF(FINALS_WEEK_WEDNESDAY_DATE[],Attendance!$J2020) &gt; 0, VLOOKUP(Attendance!$G2020,FINALS_WEEK_WEDNESDAY_PERIOD_SCHEDULE[],2,TRUE),
       VLOOKUP(Attendance!$G2020,REGULAR_WEEK_SCHEDULE[[Wednesday]:[Period]],4,TRUE))),
IF(WEEKDAY($J2020) = 5,
       IF(COUNTIF(BLOCK_THURSDAY_DATES[],Attendance!$J2020) &gt; 0, VLOOKUP(Attendance!$G2020,BLOCK_THURSDAY_PERIOD_SCHEDULE[],2,TRUE),
       IF(COUNTIF(FINALS_WEEK_THURSDAY_DATE[],Attendance!$J2020) &gt; 0, VLOOKUP(Attendance!$G2020,FINALS_WEEK_THURSDAY_PERIOD_SCHEDULE[],2,TRUE),
       VLOOKUP(Attendance!$G2020,REGULAR_WEEK_SCHEDULE[[Thursday]:[Period]],3,TRUE))),
IF(WEEKDAY(Attendance!$J2020) = 6,
       IF(COUNTIF(FINALS_WEEK_FRIDAY_DATE[],Attendance!$J2020) &gt; 0, VLOOKUP(Attendance!$G2020,FINALS_WEEK_FRIDAY_PERIOD_SCHEDULE[],2,TRUE),
       VLOOKUP(Attendance!$G2020,REGULAR_WEEK_SCHEDULE[[Friday]:[Period]],2,TRUE))))))))))</f>
        <v/>
      </c>
      <c r="J2020" s="41" t="str">
        <f t="shared" ca="1" si="98"/>
        <v/>
      </c>
      <c r="K2020" s="41" t="str">
        <f>IF($A2020 &lt;&gt; "",VLOOKUP($A2020,'Student reference sheet'!$A$2:$V$2329, 7,FALSE), "")</f>
        <v/>
      </c>
      <c r="L2020" s="30" t="str">
        <f>IF($A2020 ="", "", VLOOKUP($A2020, 'Student reference sheet'!$A$2:$Z$2603,23,FALSE))</f>
        <v/>
      </c>
      <c r="M2020" s="30" t="str">
        <f>IF($A2020 ="", "", VLOOKUP($A2020, 'Student reference sheet'!$A$2:$Z$2603,24,FALSE))</f>
        <v/>
      </c>
      <c r="N2020" s="30" t="str">
        <f>IF($A2020 ="", "", VLOOKUP($A2020, 'Student reference sheet'!$A$2:$Z$2603,26,FALSE))</f>
        <v/>
      </c>
      <c r="O2020" s="30" t="str">
        <f>IF($A2020 ="", "", VLOOKUP($A2020, 'Student reference sheet'!$A$2:$Z$2603,25,FALSE))</f>
        <v/>
      </c>
      <c r="P2020" s="39" t="str">
        <f>IF($A2020 = "", "", IF(OR(VLOOKUP($A2020,'Student reference sheet'!$A$2:$V$2400,8,FALSE) = "R",  VLOOKUP($A2020,'Student reference sheet'!$A$2:$V$2400,8,FALSE) = "L"), "X", ""))</f>
        <v/>
      </c>
      <c r="Q2020" s="39" t="str">
        <f>IF($A2020 ="", "", VLOOKUP($A2020, 'Student reference sheet'!$A$2:$V$2603,22,FALSE))</f>
        <v/>
      </c>
      <c r="R2020" s="39" t="str">
        <f>IF($A2020 &lt;&gt; "",VLOOKUP($A2020,'Student reference sheet'!$A$2:$V$2329, 5,FALSE), "")</f>
        <v/>
      </c>
      <c r="S2020" s="39" t="str">
        <f>IF($A2020 &lt;&gt; "",VLOOKUP($A2020,'Student reference sheet'!$A$2:$V$2329, 6,FALSE), "")</f>
        <v/>
      </c>
      <c r="T2020" s="30" t="str">
        <f>IF($A2020 = "","",
IF(VLOOKUP($A2020,'Student reference sheet'!$A$2:$V$2329, 10,FALSE) = "Y", "Hispanic",
IF(VLOOKUP($A2020,'Student reference sheet'!$A$2:$V$2329,11,FALSE) &lt;&gt; "",
IF(VLOOKUP($A2020,'Student reference sheet'!$A$2:$V$2329,11,FALSE) = "UNK", "Unknown", VLOOKUP(VALUE(VLOOKUP($A2020,'Student reference sheet'!$A$2:$V$2329,11,FALSE)),'Ethnicity Reference'!$A$2:$B$22,2,FALSE)),
IF(VLOOKUP($A2020,'Student reference sheet'!$A$2:$V$2329,9,FALSE) &lt;&gt; "", VLOOKUP(VALUE(VLOOKUP($A2020,'Student reference sheet'!$A$2:$V$2329,9,FALSE)),'Ethnicity Reference'!$A$2:$B$22,2,FALSE),"Unknown"))))</f>
        <v/>
      </c>
      <c r="U2020" s="35"/>
    </row>
    <row r="2021" spans="1:21" ht="15.75">
      <c r="A2021" s="47"/>
      <c r="B2021" s="33"/>
      <c r="C2021" s="39" t="str">
        <f>IF($A2021 &lt;&gt; "",VLOOKUP($A2021,'Student reference sheet'!$A$2:$V$2329, 3,FALSE), "")</f>
        <v/>
      </c>
      <c r="D2021" s="39" t="str">
        <f>IF($A2021 &lt;&gt; "",VLOOKUP($A2021,'Student reference sheet'!$A$2:$V$2329, 2,FALSE), "")</f>
        <v/>
      </c>
      <c r="E2021" s="35"/>
      <c r="F2021" s="34"/>
      <c r="G2021" s="40" t="str">
        <f t="shared" ca="1" si="96"/>
        <v/>
      </c>
      <c r="H2021" s="40" t="str">
        <f t="shared" ca="1" si="97"/>
        <v/>
      </c>
      <c r="I2021" s="36" t="str">
        <f>IF($A2021 = "", "",
IF(COUNTIF(MINIMUM_DAY_DATES[], Attendance!J2021) &gt; 0, VLOOKUP(Attendance!$G2021,MINIMUM_DAY_PERIOD_SCHEDULE[], 2,TRUE),
IF(COUNTIF(RALLY_DATES[], Attendance!J2021) &gt; 0, VLOOKUP(Attendance!$G2021,RALLY_PERIOD_SCHEDULE[], 2,TRUE),
IF(WEEKDAY(Attendance!$J2021) = 2,
       IF(COUNTIF(FINALS_WEEK_MONDAY_DATE[],Attendance!$J2021) &gt; 0, VLOOKUP(Attendance!$G2021,FINALS_WEEK_MONDAY_PERIOD_SCHEDULE[],2,TRUE),
       VLOOKUP(Attendance!$G2021,REGULAR_WEEK_SCHEDULE[],6,TRUE)),
IF(WEEKDAY($J2021) = 3,
       IF(COUNTIF(FINALS_WEEK_TUESDAY_DATE[],Attendance!$J2021) &gt; 0, VLOOKUP(Attendance!$G2021,FINALS_WEEK_TUESDAY_PERIOD_SCHEDULE[],2,TRUE),
       VLOOKUP(Attendance!$G2021,REGULAR_WEEK_SCHEDULE[[Tuesday]:[Period]],5,TRUE)),
IF(WEEKDAY(Attendance!$J2021) = 4,
        IF(COUNTIF(BLOCK_WEDNESDAY_DATES[],Attendance!$J2021) &gt; 0, VLOOKUP(Attendance!$G2021,BLOCK_WEDNESDAY_PERIOD_SCHEDULE[],2,TRUE),
        IF(COUNTIF(FINALS_WEEK_WEDNESDAY_DATE[],Attendance!$J2021) &gt; 0, VLOOKUP(Attendance!$G2021,FINALS_WEEK_WEDNESDAY_PERIOD_SCHEDULE[],2,TRUE),
       VLOOKUP(Attendance!$G2021,REGULAR_WEEK_SCHEDULE[[Wednesday]:[Period]],4,TRUE))),
IF(WEEKDAY($J2021) = 5,
       IF(COUNTIF(BLOCK_THURSDAY_DATES[],Attendance!$J2021) &gt; 0, VLOOKUP(Attendance!$G2021,BLOCK_THURSDAY_PERIOD_SCHEDULE[],2,TRUE),
       IF(COUNTIF(FINALS_WEEK_THURSDAY_DATE[],Attendance!$J2021) &gt; 0, VLOOKUP(Attendance!$G2021,FINALS_WEEK_THURSDAY_PERIOD_SCHEDULE[],2,TRUE),
       VLOOKUP(Attendance!$G2021,REGULAR_WEEK_SCHEDULE[[Thursday]:[Period]],3,TRUE))),
IF(WEEKDAY(Attendance!$J2021) = 6,
       IF(COUNTIF(FINALS_WEEK_FRIDAY_DATE[],Attendance!$J2021) &gt; 0, VLOOKUP(Attendance!$G2021,FINALS_WEEK_FRIDAY_PERIOD_SCHEDULE[],2,TRUE),
       VLOOKUP(Attendance!$G2021,REGULAR_WEEK_SCHEDULE[[Friday]:[Period]],2,TRUE))))))))))</f>
        <v/>
      </c>
      <c r="J2021" s="41" t="str">
        <f t="shared" ca="1" si="98"/>
        <v/>
      </c>
      <c r="K2021" s="41" t="str">
        <f>IF($A2021 &lt;&gt; "",VLOOKUP($A2021,'Student reference sheet'!$A$2:$V$2329, 7,FALSE), "")</f>
        <v/>
      </c>
      <c r="L2021" s="30" t="str">
        <f>IF($A2021 ="", "", VLOOKUP($A2021, 'Student reference sheet'!$A$2:$Z$2603,23,FALSE))</f>
        <v/>
      </c>
      <c r="M2021" s="30" t="str">
        <f>IF($A2021 ="", "", VLOOKUP($A2021, 'Student reference sheet'!$A$2:$Z$2603,24,FALSE))</f>
        <v/>
      </c>
      <c r="N2021" s="30" t="str">
        <f>IF($A2021 ="", "", VLOOKUP($A2021, 'Student reference sheet'!$A$2:$Z$2603,26,FALSE))</f>
        <v/>
      </c>
      <c r="O2021" s="30" t="str">
        <f>IF($A2021 ="", "", VLOOKUP($A2021, 'Student reference sheet'!$A$2:$Z$2603,25,FALSE))</f>
        <v/>
      </c>
      <c r="P2021" s="39" t="str">
        <f>IF($A2021 = "", "", IF(OR(VLOOKUP($A2021,'Student reference sheet'!$A$2:$V$2400,8,FALSE) = "R",  VLOOKUP($A2021,'Student reference sheet'!$A$2:$V$2400,8,FALSE) = "L"), "X", ""))</f>
        <v/>
      </c>
      <c r="Q2021" s="39" t="str">
        <f>IF($A2021 ="", "", VLOOKUP($A2021, 'Student reference sheet'!$A$2:$V$2603,22,FALSE))</f>
        <v/>
      </c>
      <c r="R2021" s="39" t="str">
        <f>IF($A2021 &lt;&gt; "",VLOOKUP($A2021,'Student reference sheet'!$A$2:$V$2329, 5,FALSE), "")</f>
        <v/>
      </c>
      <c r="S2021" s="39" t="str">
        <f>IF($A2021 &lt;&gt; "",VLOOKUP($A2021,'Student reference sheet'!$A$2:$V$2329, 6,FALSE), "")</f>
        <v/>
      </c>
      <c r="T2021" s="30" t="str">
        <f>IF($A2021 = "","",
IF(VLOOKUP($A2021,'Student reference sheet'!$A$2:$V$2329, 10,FALSE) = "Y", "Hispanic",
IF(VLOOKUP($A2021,'Student reference sheet'!$A$2:$V$2329,11,FALSE) &lt;&gt; "",
IF(VLOOKUP($A2021,'Student reference sheet'!$A$2:$V$2329,11,FALSE) = "UNK", "Unknown", VLOOKUP(VALUE(VLOOKUP($A2021,'Student reference sheet'!$A$2:$V$2329,11,FALSE)),'Ethnicity Reference'!$A$2:$B$22,2,FALSE)),
IF(VLOOKUP($A2021,'Student reference sheet'!$A$2:$V$2329,9,FALSE) &lt;&gt; "", VLOOKUP(VALUE(VLOOKUP($A2021,'Student reference sheet'!$A$2:$V$2329,9,FALSE)),'Ethnicity Reference'!$A$2:$B$22,2,FALSE),"Unknown"))))</f>
        <v/>
      </c>
      <c r="U2021" s="35"/>
    </row>
    <row r="2022" spans="1:21" ht="15.75">
      <c r="A2022" s="47"/>
      <c r="B2022" s="33"/>
      <c r="C2022" s="39" t="str">
        <f>IF($A2022 &lt;&gt; "",VLOOKUP($A2022,'Student reference sheet'!$A$2:$V$2329, 3,FALSE), "")</f>
        <v/>
      </c>
      <c r="D2022" s="39" t="str">
        <f>IF($A2022 &lt;&gt; "",VLOOKUP($A2022,'Student reference sheet'!$A$2:$V$2329, 2,FALSE), "")</f>
        <v/>
      </c>
      <c r="E2022" s="35"/>
      <c r="F2022" s="34"/>
      <c r="G2022" s="40" t="str">
        <f t="shared" ca="1" si="96"/>
        <v/>
      </c>
      <c r="H2022" s="40" t="str">
        <f t="shared" ca="1" si="97"/>
        <v/>
      </c>
      <c r="I2022" s="36" t="str">
        <f>IF($A2022 = "", "",
IF(COUNTIF(MINIMUM_DAY_DATES[], Attendance!J2022) &gt; 0, VLOOKUP(Attendance!$G2022,MINIMUM_DAY_PERIOD_SCHEDULE[], 2,TRUE),
IF(COUNTIF(RALLY_DATES[], Attendance!J2022) &gt; 0, VLOOKUP(Attendance!$G2022,RALLY_PERIOD_SCHEDULE[], 2,TRUE),
IF(WEEKDAY(Attendance!$J2022) = 2,
       IF(COUNTIF(FINALS_WEEK_MONDAY_DATE[],Attendance!$J2022) &gt; 0, VLOOKUP(Attendance!$G2022,FINALS_WEEK_MONDAY_PERIOD_SCHEDULE[],2,TRUE),
       VLOOKUP(Attendance!$G2022,REGULAR_WEEK_SCHEDULE[],6,TRUE)),
IF(WEEKDAY($J2022) = 3,
       IF(COUNTIF(FINALS_WEEK_TUESDAY_DATE[],Attendance!$J2022) &gt; 0, VLOOKUP(Attendance!$G2022,FINALS_WEEK_TUESDAY_PERIOD_SCHEDULE[],2,TRUE),
       VLOOKUP(Attendance!$G2022,REGULAR_WEEK_SCHEDULE[[Tuesday]:[Period]],5,TRUE)),
IF(WEEKDAY(Attendance!$J2022) = 4,
        IF(COUNTIF(BLOCK_WEDNESDAY_DATES[],Attendance!$J2022) &gt; 0, VLOOKUP(Attendance!$G2022,BLOCK_WEDNESDAY_PERIOD_SCHEDULE[],2,TRUE),
        IF(COUNTIF(FINALS_WEEK_WEDNESDAY_DATE[],Attendance!$J2022) &gt; 0, VLOOKUP(Attendance!$G2022,FINALS_WEEK_WEDNESDAY_PERIOD_SCHEDULE[],2,TRUE),
       VLOOKUP(Attendance!$G2022,REGULAR_WEEK_SCHEDULE[[Wednesday]:[Period]],4,TRUE))),
IF(WEEKDAY($J2022) = 5,
       IF(COUNTIF(BLOCK_THURSDAY_DATES[],Attendance!$J2022) &gt; 0, VLOOKUP(Attendance!$G2022,BLOCK_THURSDAY_PERIOD_SCHEDULE[],2,TRUE),
       IF(COUNTIF(FINALS_WEEK_THURSDAY_DATE[],Attendance!$J2022) &gt; 0, VLOOKUP(Attendance!$G2022,FINALS_WEEK_THURSDAY_PERIOD_SCHEDULE[],2,TRUE),
       VLOOKUP(Attendance!$G2022,REGULAR_WEEK_SCHEDULE[[Thursday]:[Period]],3,TRUE))),
IF(WEEKDAY(Attendance!$J2022) = 6,
       IF(COUNTIF(FINALS_WEEK_FRIDAY_DATE[],Attendance!$J2022) &gt; 0, VLOOKUP(Attendance!$G2022,FINALS_WEEK_FRIDAY_PERIOD_SCHEDULE[],2,TRUE),
       VLOOKUP(Attendance!$G2022,REGULAR_WEEK_SCHEDULE[[Friday]:[Period]],2,TRUE))))))))))</f>
        <v/>
      </c>
      <c r="J2022" s="41" t="str">
        <f t="shared" ca="1" si="98"/>
        <v/>
      </c>
      <c r="K2022" s="41" t="str">
        <f>IF($A2022 &lt;&gt; "",VLOOKUP($A2022,'Student reference sheet'!$A$2:$V$2329, 7,FALSE), "")</f>
        <v/>
      </c>
      <c r="L2022" s="30" t="str">
        <f>IF($A2022 ="", "", VLOOKUP($A2022, 'Student reference sheet'!$A$2:$Z$2603,23,FALSE))</f>
        <v/>
      </c>
      <c r="M2022" s="30" t="str">
        <f>IF($A2022 ="", "", VLOOKUP($A2022, 'Student reference sheet'!$A$2:$Z$2603,24,FALSE))</f>
        <v/>
      </c>
      <c r="N2022" s="30" t="str">
        <f>IF($A2022 ="", "", VLOOKUP($A2022, 'Student reference sheet'!$A$2:$Z$2603,26,FALSE))</f>
        <v/>
      </c>
      <c r="O2022" s="30" t="str">
        <f>IF($A2022 ="", "", VLOOKUP($A2022, 'Student reference sheet'!$A$2:$Z$2603,25,FALSE))</f>
        <v/>
      </c>
      <c r="P2022" s="39" t="str">
        <f>IF($A2022 = "", "", IF(OR(VLOOKUP($A2022,'Student reference sheet'!$A$2:$V$2400,8,FALSE) = "R",  VLOOKUP($A2022,'Student reference sheet'!$A$2:$V$2400,8,FALSE) = "L"), "X", ""))</f>
        <v/>
      </c>
      <c r="Q2022" s="39" t="str">
        <f>IF($A2022 ="", "", VLOOKUP($A2022, 'Student reference sheet'!$A$2:$V$2603,22,FALSE))</f>
        <v/>
      </c>
      <c r="R2022" s="39" t="str">
        <f>IF($A2022 &lt;&gt; "",VLOOKUP($A2022,'Student reference sheet'!$A$2:$V$2329, 5,FALSE), "")</f>
        <v/>
      </c>
      <c r="S2022" s="39" t="str">
        <f>IF($A2022 &lt;&gt; "",VLOOKUP($A2022,'Student reference sheet'!$A$2:$V$2329, 6,FALSE), "")</f>
        <v/>
      </c>
      <c r="T2022" s="30" t="str">
        <f>IF($A2022 = "","",
IF(VLOOKUP($A2022,'Student reference sheet'!$A$2:$V$2329, 10,FALSE) = "Y", "Hispanic",
IF(VLOOKUP($A2022,'Student reference sheet'!$A$2:$V$2329,11,FALSE) &lt;&gt; "",
IF(VLOOKUP($A2022,'Student reference sheet'!$A$2:$V$2329,11,FALSE) = "UNK", "Unknown", VLOOKUP(VALUE(VLOOKUP($A2022,'Student reference sheet'!$A$2:$V$2329,11,FALSE)),'Ethnicity Reference'!$A$2:$B$22,2,FALSE)),
IF(VLOOKUP($A2022,'Student reference sheet'!$A$2:$V$2329,9,FALSE) &lt;&gt; "", VLOOKUP(VALUE(VLOOKUP($A2022,'Student reference sheet'!$A$2:$V$2329,9,FALSE)),'Ethnicity Reference'!$A$2:$B$22,2,FALSE),"Unknown"))))</f>
        <v/>
      </c>
      <c r="U2022" s="35"/>
    </row>
    <row r="2023" spans="1:21" ht="15.75">
      <c r="A2023" s="47"/>
      <c r="B2023" s="33"/>
      <c r="C2023" s="39" t="str">
        <f>IF($A2023 &lt;&gt; "",VLOOKUP($A2023,'Student reference sheet'!$A$2:$V$2329, 3,FALSE), "")</f>
        <v/>
      </c>
      <c r="D2023" s="39" t="str">
        <f>IF($A2023 &lt;&gt; "",VLOOKUP($A2023,'Student reference sheet'!$A$2:$V$2329, 2,FALSE), "")</f>
        <v/>
      </c>
      <c r="E2023" s="35"/>
      <c r="F2023" s="34"/>
      <c r="G2023" s="40" t="str">
        <f t="shared" ca="1" si="96"/>
        <v/>
      </c>
      <c r="H2023" s="40" t="str">
        <f t="shared" ca="1" si="97"/>
        <v/>
      </c>
      <c r="I2023" s="36" t="str">
        <f>IF($A2023 = "", "",
IF(COUNTIF(MINIMUM_DAY_DATES[], Attendance!J2023) &gt; 0, VLOOKUP(Attendance!$G2023,MINIMUM_DAY_PERIOD_SCHEDULE[], 2,TRUE),
IF(COUNTIF(RALLY_DATES[], Attendance!J2023) &gt; 0, VLOOKUP(Attendance!$G2023,RALLY_PERIOD_SCHEDULE[], 2,TRUE),
IF(WEEKDAY(Attendance!$J2023) = 2,
       IF(COUNTIF(FINALS_WEEK_MONDAY_DATE[],Attendance!$J2023) &gt; 0, VLOOKUP(Attendance!$G2023,FINALS_WEEK_MONDAY_PERIOD_SCHEDULE[],2,TRUE),
       VLOOKUP(Attendance!$G2023,REGULAR_WEEK_SCHEDULE[],6,TRUE)),
IF(WEEKDAY($J2023) = 3,
       IF(COUNTIF(FINALS_WEEK_TUESDAY_DATE[],Attendance!$J2023) &gt; 0, VLOOKUP(Attendance!$G2023,FINALS_WEEK_TUESDAY_PERIOD_SCHEDULE[],2,TRUE),
       VLOOKUP(Attendance!$G2023,REGULAR_WEEK_SCHEDULE[[Tuesday]:[Period]],5,TRUE)),
IF(WEEKDAY(Attendance!$J2023) = 4,
        IF(COUNTIF(BLOCK_WEDNESDAY_DATES[],Attendance!$J2023) &gt; 0, VLOOKUP(Attendance!$G2023,BLOCK_WEDNESDAY_PERIOD_SCHEDULE[],2,TRUE),
        IF(COUNTIF(FINALS_WEEK_WEDNESDAY_DATE[],Attendance!$J2023) &gt; 0, VLOOKUP(Attendance!$G2023,FINALS_WEEK_WEDNESDAY_PERIOD_SCHEDULE[],2,TRUE),
       VLOOKUP(Attendance!$G2023,REGULAR_WEEK_SCHEDULE[[Wednesday]:[Period]],4,TRUE))),
IF(WEEKDAY($J2023) = 5,
       IF(COUNTIF(BLOCK_THURSDAY_DATES[],Attendance!$J2023) &gt; 0, VLOOKUP(Attendance!$G2023,BLOCK_THURSDAY_PERIOD_SCHEDULE[],2,TRUE),
       IF(COUNTIF(FINALS_WEEK_THURSDAY_DATE[],Attendance!$J2023) &gt; 0, VLOOKUP(Attendance!$G2023,FINALS_WEEK_THURSDAY_PERIOD_SCHEDULE[],2,TRUE),
       VLOOKUP(Attendance!$G2023,REGULAR_WEEK_SCHEDULE[[Thursday]:[Period]],3,TRUE))),
IF(WEEKDAY(Attendance!$J2023) = 6,
       IF(COUNTIF(FINALS_WEEK_FRIDAY_DATE[],Attendance!$J2023) &gt; 0, VLOOKUP(Attendance!$G2023,FINALS_WEEK_FRIDAY_PERIOD_SCHEDULE[],2,TRUE),
       VLOOKUP(Attendance!$G2023,REGULAR_WEEK_SCHEDULE[[Friday]:[Period]],2,TRUE))))))))))</f>
        <v/>
      </c>
      <c r="J2023" s="41" t="str">
        <f t="shared" ca="1" si="98"/>
        <v/>
      </c>
      <c r="K2023" s="41" t="str">
        <f>IF($A2023 &lt;&gt; "",VLOOKUP($A2023,'Student reference sheet'!$A$2:$V$2329, 7,FALSE), "")</f>
        <v/>
      </c>
      <c r="L2023" s="30" t="str">
        <f>IF($A2023 ="", "", VLOOKUP($A2023, 'Student reference sheet'!$A$2:$Z$2603,23,FALSE))</f>
        <v/>
      </c>
      <c r="M2023" s="30" t="str">
        <f>IF($A2023 ="", "", VLOOKUP($A2023, 'Student reference sheet'!$A$2:$Z$2603,24,FALSE))</f>
        <v/>
      </c>
      <c r="N2023" s="30" t="str">
        <f>IF($A2023 ="", "", VLOOKUP($A2023, 'Student reference sheet'!$A$2:$Z$2603,26,FALSE))</f>
        <v/>
      </c>
      <c r="O2023" s="30" t="str">
        <f>IF($A2023 ="", "", VLOOKUP($A2023, 'Student reference sheet'!$A$2:$Z$2603,25,FALSE))</f>
        <v/>
      </c>
      <c r="P2023" s="39" t="str">
        <f>IF($A2023 = "", "", IF(OR(VLOOKUP($A2023,'Student reference sheet'!$A$2:$V$2400,8,FALSE) = "R",  VLOOKUP($A2023,'Student reference sheet'!$A$2:$V$2400,8,FALSE) = "L"), "X", ""))</f>
        <v/>
      </c>
      <c r="Q2023" s="39" t="str">
        <f>IF($A2023 ="", "", VLOOKUP($A2023, 'Student reference sheet'!$A$2:$V$2603,22,FALSE))</f>
        <v/>
      </c>
      <c r="R2023" s="39" t="str">
        <f>IF($A2023 &lt;&gt; "",VLOOKUP($A2023,'Student reference sheet'!$A$2:$V$2329, 5,FALSE), "")</f>
        <v/>
      </c>
      <c r="S2023" s="39" t="str">
        <f>IF($A2023 &lt;&gt; "",VLOOKUP($A2023,'Student reference sheet'!$A$2:$V$2329, 6,FALSE), "")</f>
        <v/>
      </c>
      <c r="T2023" s="30" t="str">
        <f>IF($A2023 = "","",
IF(VLOOKUP($A2023,'Student reference sheet'!$A$2:$V$2329, 10,FALSE) = "Y", "Hispanic",
IF(VLOOKUP($A2023,'Student reference sheet'!$A$2:$V$2329,11,FALSE) &lt;&gt; "",
IF(VLOOKUP($A2023,'Student reference sheet'!$A$2:$V$2329,11,FALSE) = "UNK", "Unknown", VLOOKUP(VALUE(VLOOKUP($A2023,'Student reference sheet'!$A$2:$V$2329,11,FALSE)),'Ethnicity Reference'!$A$2:$B$22,2,FALSE)),
IF(VLOOKUP($A2023,'Student reference sheet'!$A$2:$V$2329,9,FALSE) &lt;&gt; "", VLOOKUP(VALUE(VLOOKUP($A2023,'Student reference sheet'!$A$2:$V$2329,9,FALSE)),'Ethnicity Reference'!$A$2:$B$22,2,FALSE),"Unknown"))))</f>
        <v/>
      </c>
      <c r="U2023" s="35"/>
    </row>
    <row r="2024" spans="1:21" ht="15.75">
      <c r="A2024" s="47"/>
      <c r="B2024" s="33"/>
      <c r="C2024" s="39" t="str">
        <f>IF($A2024 &lt;&gt; "",VLOOKUP($A2024,'Student reference sheet'!$A$2:$V$2329, 3,FALSE), "")</f>
        <v/>
      </c>
      <c r="D2024" s="39" t="str">
        <f>IF($A2024 &lt;&gt; "",VLOOKUP($A2024,'Student reference sheet'!$A$2:$V$2329, 2,FALSE), "")</f>
        <v/>
      </c>
      <c r="E2024" s="35"/>
      <c r="F2024" s="34"/>
      <c r="G2024" s="40" t="str">
        <f t="shared" ca="1" si="96"/>
        <v/>
      </c>
      <c r="H2024" s="40" t="str">
        <f t="shared" ca="1" si="97"/>
        <v/>
      </c>
      <c r="I2024" s="36" t="str">
        <f>IF($A2024 = "", "",
IF(COUNTIF(MINIMUM_DAY_DATES[], Attendance!J2024) &gt; 0, VLOOKUP(Attendance!$G2024,MINIMUM_DAY_PERIOD_SCHEDULE[], 2,TRUE),
IF(COUNTIF(RALLY_DATES[], Attendance!J2024) &gt; 0, VLOOKUP(Attendance!$G2024,RALLY_PERIOD_SCHEDULE[], 2,TRUE),
IF(WEEKDAY(Attendance!$J2024) = 2,
       IF(COUNTIF(FINALS_WEEK_MONDAY_DATE[],Attendance!$J2024) &gt; 0, VLOOKUP(Attendance!$G2024,FINALS_WEEK_MONDAY_PERIOD_SCHEDULE[],2,TRUE),
       VLOOKUP(Attendance!$G2024,REGULAR_WEEK_SCHEDULE[],6,TRUE)),
IF(WEEKDAY($J2024) = 3,
       IF(COUNTIF(FINALS_WEEK_TUESDAY_DATE[],Attendance!$J2024) &gt; 0, VLOOKUP(Attendance!$G2024,FINALS_WEEK_TUESDAY_PERIOD_SCHEDULE[],2,TRUE),
       VLOOKUP(Attendance!$G2024,REGULAR_WEEK_SCHEDULE[[Tuesday]:[Period]],5,TRUE)),
IF(WEEKDAY(Attendance!$J2024) = 4,
        IF(COUNTIF(BLOCK_WEDNESDAY_DATES[],Attendance!$J2024) &gt; 0, VLOOKUP(Attendance!$G2024,BLOCK_WEDNESDAY_PERIOD_SCHEDULE[],2,TRUE),
        IF(COUNTIF(FINALS_WEEK_WEDNESDAY_DATE[],Attendance!$J2024) &gt; 0, VLOOKUP(Attendance!$G2024,FINALS_WEEK_WEDNESDAY_PERIOD_SCHEDULE[],2,TRUE),
       VLOOKUP(Attendance!$G2024,REGULAR_WEEK_SCHEDULE[[Wednesday]:[Period]],4,TRUE))),
IF(WEEKDAY($J2024) = 5,
       IF(COUNTIF(BLOCK_THURSDAY_DATES[],Attendance!$J2024) &gt; 0, VLOOKUP(Attendance!$G2024,BLOCK_THURSDAY_PERIOD_SCHEDULE[],2,TRUE),
       IF(COUNTIF(FINALS_WEEK_THURSDAY_DATE[],Attendance!$J2024) &gt; 0, VLOOKUP(Attendance!$G2024,FINALS_WEEK_THURSDAY_PERIOD_SCHEDULE[],2,TRUE),
       VLOOKUP(Attendance!$G2024,REGULAR_WEEK_SCHEDULE[[Thursday]:[Period]],3,TRUE))),
IF(WEEKDAY(Attendance!$J2024) = 6,
       IF(COUNTIF(FINALS_WEEK_FRIDAY_DATE[],Attendance!$J2024) &gt; 0, VLOOKUP(Attendance!$G2024,FINALS_WEEK_FRIDAY_PERIOD_SCHEDULE[],2,TRUE),
       VLOOKUP(Attendance!$G2024,REGULAR_WEEK_SCHEDULE[[Friday]:[Period]],2,TRUE))))))))))</f>
        <v/>
      </c>
      <c r="J2024" s="41" t="str">
        <f t="shared" ca="1" si="98"/>
        <v/>
      </c>
      <c r="K2024" s="41" t="str">
        <f>IF($A2024 &lt;&gt; "",VLOOKUP($A2024,'Student reference sheet'!$A$2:$V$2329, 7,FALSE), "")</f>
        <v/>
      </c>
      <c r="L2024" s="30" t="str">
        <f>IF($A2024 ="", "", VLOOKUP($A2024, 'Student reference sheet'!$A$2:$Z$2603,23,FALSE))</f>
        <v/>
      </c>
      <c r="M2024" s="30" t="str">
        <f>IF($A2024 ="", "", VLOOKUP($A2024, 'Student reference sheet'!$A$2:$Z$2603,24,FALSE))</f>
        <v/>
      </c>
      <c r="N2024" s="30" t="str">
        <f>IF($A2024 ="", "", VLOOKUP($A2024, 'Student reference sheet'!$A$2:$Z$2603,26,FALSE))</f>
        <v/>
      </c>
      <c r="O2024" s="30" t="str">
        <f>IF($A2024 ="", "", VLOOKUP($A2024, 'Student reference sheet'!$A$2:$Z$2603,25,FALSE))</f>
        <v/>
      </c>
      <c r="P2024" s="39" t="str">
        <f>IF($A2024 = "", "", IF(OR(VLOOKUP($A2024,'Student reference sheet'!$A$2:$V$2400,8,FALSE) = "R",  VLOOKUP($A2024,'Student reference sheet'!$A$2:$V$2400,8,FALSE) = "L"), "X", ""))</f>
        <v/>
      </c>
      <c r="Q2024" s="39" t="str">
        <f>IF($A2024 ="", "", VLOOKUP($A2024, 'Student reference sheet'!$A$2:$V$2603,22,FALSE))</f>
        <v/>
      </c>
      <c r="R2024" s="39" t="str">
        <f>IF($A2024 &lt;&gt; "",VLOOKUP($A2024,'Student reference sheet'!$A$2:$V$2329, 5,FALSE), "")</f>
        <v/>
      </c>
      <c r="S2024" s="39" t="str">
        <f>IF($A2024 &lt;&gt; "",VLOOKUP($A2024,'Student reference sheet'!$A$2:$V$2329, 6,FALSE), "")</f>
        <v/>
      </c>
      <c r="T2024" s="30" t="str">
        <f>IF($A2024 = "","",
IF(VLOOKUP($A2024,'Student reference sheet'!$A$2:$V$2329, 10,FALSE) = "Y", "Hispanic",
IF(VLOOKUP($A2024,'Student reference sheet'!$A$2:$V$2329,11,FALSE) &lt;&gt; "",
IF(VLOOKUP($A2024,'Student reference sheet'!$A$2:$V$2329,11,FALSE) = "UNK", "Unknown", VLOOKUP(VALUE(VLOOKUP($A2024,'Student reference sheet'!$A$2:$V$2329,11,FALSE)),'Ethnicity Reference'!$A$2:$B$22,2,FALSE)),
IF(VLOOKUP($A2024,'Student reference sheet'!$A$2:$V$2329,9,FALSE) &lt;&gt; "", VLOOKUP(VALUE(VLOOKUP($A2024,'Student reference sheet'!$A$2:$V$2329,9,FALSE)),'Ethnicity Reference'!$A$2:$B$22,2,FALSE),"Unknown"))))</f>
        <v/>
      </c>
      <c r="U2024" s="35"/>
    </row>
    <row r="2025" spans="1:21" ht="15.75">
      <c r="A2025" s="47"/>
      <c r="B2025" s="33"/>
      <c r="C2025" s="39" t="str">
        <f>IF($A2025 &lt;&gt; "",VLOOKUP($A2025,'Student reference sheet'!$A$2:$V$2329, 3,FALSE), "")</f>
        <v/>
      </c>
      <c r="D2025" s="39" t="str">
        <f>IF($A2025 &lt;&gt; "",VLOOKUP($A2025,'Student reference sheet'!$A$2:$V$2329, 2,FALSE), "")</f>
        <v/>
      </c>
      <c r="E2025" s="35"/>
      <c r="F2025" s="34"/>
      <c r="G2025" s="40" t="str">
        <f t="shared" ca="1" si="96"/>
        <v/>
      </c>
      <c r="H2025" s="40" t="str">
        <f t="shared" ca="1" si="97"/>
        <v/>
      </c>
      <c r="I2025" s="36" t="str">
        <f>IF($A2025 = "", "",
IF(COUNTIF(MINIMUM_DAY_DATES[], Attendance!J2025) &gt; 0, VLOOKUP(Attendance!$G2025,MINIMUM_DAY_PERIOD_SCHEDULE[], 2,TRUE),
IF(COUNTIF(RALLY_DATES[], Attendance!J2025) &gt; 0, VLOOKUP(Attendance!$G2025,RALLY_PERIOD_SCHEDULE[], 2,TRUE),
IF(WEEKDAY(Attendance!$J2025) = 2,
       IF(COUNTIF(FINALS_WEEK_MONDAY_DATE[],Attendance!$J2025) &gt; 0, VLOOKUP(Attendance!$G2025,FINALS_WEEK_MONDAY_PERIOD_SCHEDULE[],2,TRUE),
       VLOOKUP(Attendance!$G2025,REGULAR_WEEK_SCHEDULE[],6,TRUE)),
IF(WEEKDAY($J2025) = 3,
       IF(COUNTIF(FINALS_WEEK_TUESDAY_DATE[],Attendance!$J2025) &gt; 0, VLOOKUP(Attendance!$G2025,FINALS_WEEK_TUESDAY_PERIOD_SCHEDULE[],2,TRUE),
       VLOOKUP(Attendance!$G2025,REGULAR_WEEK_SCHEDULE[[Tuesday]:[Period]],5,TRUE)),
IF(WEEKDAY(Attendance!$J2025) = 4,
        IF(COUNTIF(BLOCK_WEDNESDAY_DATES[],Attendance!$J2025) &gt; 0, VLOOKUP(Attendance!$G2025,BLOCK_WEDNESDAY_PERIOD_SCHEDULE[],2,TRUE),
        IF(COUNTIF(FINALS_WEEK_WEDNESDAY_DATE[],Attendance!$J2025) &gt; 0, VLOOKUP(Attendance!$G2025,FINALS_WEEK_WEDNESDAY_PERIOD_SCHEDULE[],2,TRUE),
       VLOOKUP(Attendance!$G2025,REGULAR_WEEK_SCHEDULE[[Wednesday]:[Period]],4,TRUE))),
IF(WEEKDAY($J2025) = 5,
       IF(COUNTIF(BLOCK_THURSDAY_DATES[],Attendance!$J2025) &gt; 0, VLOOKUP(Attendance!$G2025,BLOCK_THURSDAY_PERIOD_SCHEDULE[],2,TRUE),
       IF(COUNTIF(FINALS_WEEK_THURSDAY_DATE[],Attendance!$J2025) &gt; 0, VLOOKUP(Attendance!$G2025,FINALS_WEEK_THURSDAY_PERIOD_SCHEDULE[],2,TRUE),
       VLOOKUP(Attendance!$G2025,REGULAR_WEEK_SCHEDULE[[Thursday]:[Period]],3,TRUE))),
IF(WEEKDAY(Attendance!$J2025) = 6,
       IF(COUNTIF(FINALS_WEEK_FRIDAY_DATE[],Attendance!$J2025) &gt; 0, VLOOKUP(Attendance!$G2025,FINALS_WEEK_FRIDAY_PERIOD_SCHEDULE[],2,TRUE),
       VLOOKUP(Attendance!$G2025,REGULAR_WEEK_SCHEDULE[[Friday]:[Period]],2,TRUE))))))))))</f>
        <v/>
      </c>
      <c r="J2025" s="41" t="str">
        <f t="shared" ca="1" si="98"/>
        <v/>
      </c>
      <c r="K2025" s="41" t="str">
        <f>IF($A2025 &lt;&gt; "",VLOOKUP($A2025,'Student reference sheet'!$A$2:$V$2329, 7,FALSE), "")</f>
        <v/>
      </c>
      <c r="L2025" s="30" t="str">
        <f>IF($A2025 ="", "", VLOOKUP($A2025, 'Student reference sheet'!$A$2:$Z$2603,23,FALSE))</f>
        <v/>
      </c>
      <c r="M2025" s="30" t="str">
        <f>IF($A2025 ="", "", VLOOKUP($A2025, 'Student reference sheet'!$A$2:$Z$2603,24,FALSE))</f>
        <v/>
      </c>
      <c r="N2025" s="30" t="str">
        <f>IF($A2025 ="", "", VLOOKUP($A2025, 'Student reference sheet'!$A$2:$Z$2603,26,FALSE))</f>
        <v/>
      </c>
      <c r="O2025" s="30" t="str">
        <f>IF($A2025 ="", "", VLOOKUP($A2025, 'Student reference sheet'!$A$2:$Z$2603,25,FALSE))</f>
        <v/>
      </c>
      <c r="P2025" s="39" t="str">
        <f>IF($A2025 = "", "", IF(OR(VLOOKUP($A2025,'Student reference sheet'!$A$2:$V$2400,8,FALSE) = "R",  VLOOKUP($A2025,'Student reference sheet'!$A$2:$V$2400,8,FALSE) = "L"), "X", ""))</f>
        <v/>
      </c>
      <c r="Q2025" s="39" t="str">
        <f>IF($A2025 ="", "", VLOOKUP($A2025, 'Student reference sheet'!$A$2:$V$2603,22,FALSE))</f>
        <v/>
      </c>
      <c r="R2025" s="39" t="str">
        <f>IF($A2025 &lt;&gt; "",VLOOKUP($A2025,'Student reference sheet'!$A$2:$V$2329, 5,FALSE), "")</f>
        <v/>
      </c>
      <c r="S2025" s="39" t="str">
        <f>IF($A2025 &lt;&gt; "",VLOOKUP($A2025,'Student reference sheet'!$A$2:$V$2329, 6,FALSE), "")</f>
        <v/>
      </c>
      <c r="T2025" s="30" t="str">
        <f>IF($A2025 = "","",
IF(VLOOKUP($A2025,'Student reference sheet'!$A$2:$V$2329, 10,FALSE) = "Y", "Hispanic",
IF(VLOOKUP($A2025,'Student reference sheet'!$A$2:$V$2329,11,FALSE) &lt;&gt; "",
IF(VLOOKUP($A2025,'Student reference sheet'!$A$2:$V$2329,11,FALSE) = "UNK", "Unknown", VLOOKUP(VALUE(VLOOKUP($A2025,'Student reference sheet'!$A$2:$V$2329,11,FALSE)),'Ethnicity Reference'!$A$2:$B$22,2,FALSE)),
IF(VLOOKUP($A2025,'Student reference sheet'!$A$2:$V$2329,9,FALSE) &lt;&gt; "", VLOOKUP(VALUE(VLOOKUP($A2025,'Student reference sheet'!$A$2:$V$2329,9,FALSE)),'Ethnicity Reference'!$A$2:$B$22,2,FALSE),"Unknown"))))</f>
        <v/>
      </c>
      <c r="U2025" s="35"/>
    </row>
    <row r="2026" spans="1:21" ht="15.75">
      <c r="A2026" s="47"/>
      <c r="B2026" s="33"/>
      <c r="C2026" s="39" t="str">
        <f>IF($A2026 &lt;&gt; "",VLOOKUP($A2026,'Student reference sheet'!$A$2:$V$2329, 3,FALSE), "")</f>
        <v/>
      </c>
      <c r="D2026" s="39" t="str">
        <f>IF($A2026 &lt;&gt; "",VLOOKUP($A2026,'Student reference sheet'!$A$2:$V$2329, 2,FALSE), "")</f>
        <v/>
      </c>
      <c r="E2026" s="35"/>
      <c r="F2026" s="34"/>
      <c r="G2026" s="40" t="str">
        <f t="shared" ca="1" si="96"/>
        <v/>
      </c>
      <c r="H2026" s="40" t="str">
        <f t="shared" ca="1" si="97"/>
        <v/>
      </c>
      <c r="I2026" s="36" t="str">
        <f>IF($A2026 = "", "",
IF(COUNTIF(MINIMUM_DAY_DATES[], Attendance!J2026) &gt; 0, VLOOKUP(Attendance!$G2026,MINIMUM_DAY_PERIOD_SCHEDULE[], 2,TRUE),
IF(COUNTIF(RALLY_DATES[], Attendance!J2026) &gt; 0, VLOOKUP(Attendance!$G2026,RALLY_PERIOD_SCHEDULE[], 2,TRUE),
IF(WEEKDAY(Attendance!$J2026) = 2,
       IF(COUNTIF(FINALS_WEEK_MONDAY_DATE[],Attendance!$J2026) &gt; 0, VLOOKUP(Attendance!$G2026,FINALS_WEEK_MONDAY_PERIOD_SCHEDULE[],2,TRUE),
       VLOOKUP(Attendance!$G2026,REGULAR_WEEK_SCHEDULE[],6,TRUE)),
IF(WEEKDAY($J2026) = 3,
       IF(COUNTIF(FINALS_WEEK_TUESDAY_DATE[],Attendance!$J2026) &gt; 0, VLOOKUP(Attendance!$G2026,FINALS_WEEK_TUESDAY_PERIOD_SCHEDULE[],2,TRUE),
       VLOOKUP(Attendance!$G2026,REGULAR_WEEK_SCHEDULE[[Tuesday]:[Period]],5,TRUE)),
IF(WEEKDAY(Attendance!$J2026) = 4,
        IF(COUNTIF(BLOCK_WEDNESDAY_DATES[],Attendance!$J2026) &gt; 0, VLOOKUP(Attendance!$G2026,BLOCK_WEDNESDAY_PERIOD_SCHEDULE[],2,TRUE),
        IF(COUNTIF(FINALS_WEEK_WEDNESDAY_DATE[],Attendance!$J2026) &gt; 0, VLOOKUP(Attendance!$G2026,FINALS_WEEK_WEDNESDAY_PERIOD_SCHEDULE[],2,TRUE),
       VLOOKUP(Attendance!$G2026,REGULAR_WEEK_SCHEDULE[[Wednesday]:[Period]],4,TRUE))),
IF(WEEKDAY($J2026) = 5,
       IF(COUNTIF(BLOCK_THURSDAY_DATES[],Attendance!$J2026) &gt; 0, VLOOKUP(Attendance!$G2026,BLOCK_THURSDAY_PERIOD_SCHEDULE[],2,TRUE),
       IF(COUNTIF(FINALS_WEEK_THURSDAY_DATE[],Attendance!$J2026) &gt; 0, VLOOKUP(Attendance!$G2026,FINALS_WEEK_THURSDAY_PERIOD_SCHEDULE[],2,TRUE),
       VLOOKUP(Attendance!$G2026,REGULAR_WEEK_SCHEDULE[[Thursday]:[Period]],3,TRUE))),
IF(WEEKDAY(Attendance!$J2026) = 6,
       IF(COUNTIF(FINALS_WEEK_FRIDAY_DATE[],Attendance!$J2026) &gt; 0, VLOOKUP(Attendance!$G2026,FINALS_WEEK_FRIDAY_PERIOD_SCHEDULE[],2,TRUE),
       VLOOKUP(Attendance!$G2026,REGULAR_WEEK_SCHEDULE[[Friday]:[Period]],2,TRUE))))))))))</f>
        <v/>
      </c>
      <c r="J2026" s="41" t="str">
        <f t="shared" ca="1" si="98"/>
        <v/>
      </c>
      <c r="K2026" s="41" t="str">
        <f>IF($A2026 &lt;&gt; "",VLOOKUP($A2026,'Student reference sheet'!$A$2:$V$2329, 7,FALSE), "")</f>
        <v/>
      </c>
      <c r="L2026" s="30" t="str">
        <f>IF($A2026 ="", "", VLOOKUP($A2026, 'Student reference sheet'!$A$2:$Z$2603,23,FALSE))</f>
        <v/>
      </c>
      <c r="M2026" s="30" t="str">
        <f>IF($A2026 ="", "", VLOOKUP($A2026, 'Student reference sheet'!$A$2:$Z$2603,24,FALSE))</f>
        <v/>
      </c>
      <c r="N2026" s="30" t="str">
        <f>IF($A2026 ="", "", VLOOKUP($A2026, 'Student reference sheet'!$A$2:$Z$2603,26,FALSE))</f>
        <v/>
      </c>
      <c r="O2026" s="30" t="str">
        <f>IF($A2026 ="", "", VLOOKUP($A2026, 'Student reference sheet'!$A$2:$Z$2603,25,FALSE))</f>
        <v/>
      </c>
      <c r="P2026" s="39" t="str">
        <f>IF($A2026 = "", "", IF(OR(VLOOKUP($A2026,'Student reference sheet'!$A$2:$V$2400,8,FALSE) = "R",  VLOOKUP($A2026,'Student reference sheet'!$A$2:$V$2400,8,FALSE) = "L"), "X", ""))</f>
        <v/>
      </c>
      <c r="Q2026" s="39" t="str">
        <f>IF($A2026 ="", "", VLOOKUP($A2026, 'Student reference sheet'!$A$2:$V$2603,22,FALSE))</f>
        <v/>
      </c>
      <c r="R2026" s="39" t="str">
        <f>IF($A2026 &lt;&gt; "",VLOOKUP($A2026,'Student reference sheet'!$A$2:$V$2329, 5,FALSE), "")</f>
        <v/>
      </c>
      <c r="S2026" s="39" t="str">
        <f>IF($A2026 &lt;&gt; "",VLOOKUP($A2026,'Student reference sheet'!$A$2:$V$2329, 6,FALSE), "")</f>
        <v/>
      </c>
      <c r="T2026" s="30" t="str">
        <f>IF($A2026 = "","",
IF(VLOOKUP($A2026,'Student reference sheet'!$A$2:$V$2329, 10,FALSE) = "Y", "Hispanic",
IF(VLOOKUP($A2026,'Student reference sheet'!$A$2:$V$2329,11,FALSE) &lt;&gt; "",
IF(VLOOKUP($A2026,'Student reference sheet'!$A$2:$V$2329,11,FALSE) = "UNK", "Unknown", VLOOKUP(VALUE(VLOOKUP($A2026,'Student reference sheet'!$A$2:$V$2329,11,FALSE)),'Ethnicity Reference'!$A$2:$B$22,2,FALSE)),
IF(VLOOKUP($A2026,'Student reference sheet'!$A$2:$V$2329,9,FALSE) &lt;&gt; "", VLOOKUP(VALUE(VLOOKUP($A2026,'Student reference sheet'!$A$2:$V$2329,9,FALSE)),'Ethnicity Reference'!$A$2:$B$22,2,FALSE),"Unknown"))))</f>
        <v/>
      </c>
      <c r="U2026" s="35"/>
    </row>
    <row r="2027" spans="1:21" ht="15.75">
      <c r="A2027" s="47"/>
      <c r="B2027" s="33"/>
      <c r="C2027" s="39" t="str">
        <f>IF($A2027 &lt;&gt; "",VLOOKUP($A2027,'Student reference sheet'!$A$2:$V$2329, 3,FALSE), "")</f>
        <v/>
      </c>
      <c r="D2027" s="39" t="str">
        <f>IF($A2027 &lt;&gt; "",VLOOKUP($A2027,'Student reference sheet'!$A$2:$V$2329, 2,FALSE), "")</f>
        <v/>
      </c>
      <c r="E2027" s="35"/>
      <c r="F2027" s="34"/>
      <c r="G2027" s="40" t="str">
        <f t="shared" ca="1" si="96"/>
        <v/>
      </c>
      <c r="H2027" s="40" t="str">
        <f t="shared" ca="1" si="97"/>
        <v/>
      </c>
      <c r="I2027" s="36" t="str">
        <f>IF($A2027 = "", "",
IF(COUNTIF(MINIMUM_DAY_DATES[], Attendance!J2027) &gt; 0, VLOOKUP(Attendance!$G2027,MINIMUM_DAY_PERIOD_SCHEDULE[], 2,TRUE),
IF(COUNTIF(RALLY_DATES[], Attendance!J2027) &gt; 0, VLOOKUP(Attendance!$G2027,RALLY_PERIOD_SCHEDULE[], 2,TRUE),
IF(WEEKDAY(Attendance!$J2027) = 2,
       IF(COUNTIF(FINALS_WEEK_MONDAY_DATE[],Attendance!$J2027) &gt; 0, VLOOKUP(Attendance!$G2027,FINALS_WEEK_MONDAY_PERIOD_SCHEDULE[],2,TRUE),
       VLOOKUP(Attendance!$G2027,REGULAR_WEEK_SCHEDULE[],6,TRUE)),
IF(WEEKDAY($J2027) = 3,
       IF(COUNTIF(FINALS_WEEK_TUESDAY_DATE[],Attendance!$J2027) &gt; 0, VLOOKUP(Attendance!$G2027,FINALS_WEEK_TUESDAY_PERIOD_SCHEDULE[],2,TRUE),
       VLOOKUP(Attendance!$G2027,REGULAR_WEEK_SCHEDULE[[Tuesday]:[Period]],5,TRUE)),
IF(WEEKDAY(Attendance!$J2027) = 4,
        IF(COUNTIF(BLOCK_WEDNESDAY_DATES[],Attendance!$J2027) &gt; 0, VLOOKUP(Attendance!$G2027,BLOCK_WEDNESDAY_PERIOD_SCHEDULE[],2,TRUE),
        IF(COUNTIF(FINALS_WEEK_WEDNESDAY_DATE[],Attendance!$J2027) &gt; 0, VLOOKUP(Attendance!$G2027,FINALS_WEEK_WEDNESDAY_PERIOD_SCHEDULE[],2,TRUE),
       VLOOKUP(Attendance!$G2027,REGULAR_WEEK_SCHEDULE[[Wednesday]:[Period]],4,TRUE))),
IF(WEEKDAY($J2027) = 5,
       IF(COUNTIF(BLOCK_THURSDAY_DATES[],Attendance!$J2027) &gt; 0, VLOOKUP(Attendance!$G2027,BLOCK_THURSDAY_PERIOD_SCHEDULE[],2,TRUE),
       IF(COUNTIF(FINALS_WEEK_THURSDAY_DATE[],Attendance!$J2027) &gt; 0, VLOOKUP(Attendance!$G2027,FINALS_WEEK_THURSDAY_PERIOD_SCHEDULE[],2,TRUE),
       VLOOKUP(Attendance!$G2027,REGULAR_WEEK_SCHEDULE[[Thursday]:[Period]],3,TRUE))),
IF(WEEKDAY(Attendance!$J2027) = 6,
       IF(COUNTIF(FINALS_WEEK_FRIDAY_DATE[],Attendance!$J2027) &gt; 0, VLOOKUP(Attendance!$G2027,FINALS_WEEK_FRIDAY_PERIOD_SCHEDULE[],2,TRUE),
       VLOOKUP(Attendance!$G2027,REGULAR_WEEK_SCHEDULE[[Friday]:[Period]],2,TRUE))))))))))</f>
        <v/>
      </c>
      <c r="J2027" s="41" t="str">
        <f t="shared" ca="1" si="98"/>
        <v/>
      </c>
      <c r="K2027" s="41" t="str">
        <f>IF($A2027 &lt;&gt; "",VLOOKUP($A2027,'Student reference sheet'!$A$2:$V$2329, 7,FALSE), "")</f>
        <v/>
      </c>
      <c r="L2027" s="30" t="str">
        <f>IF($A2027 ="", "", VLOOKUP($A2027, 'Student reference sheet'!$A$2:$Z$2603,23,FALSE))</f>
        <v/>
      </c>
      <c r="M2027" s="30" t="str">
        <f>IF($A2027 ="", "", VLOOKUP($A2027, 'Student reference sheet'!$A$2:$Z$2603,24,FALSE))</f>
        <v/>
      </c>
      <c r="N2027" s="30" t="str">
        <f>IF($A2027 ="", "", VLOOKUP($A2027, 'Student reference sheet'!$A$2:$Z$2603,26,FALSE))</f>
        <v/>
      </c>
      <c r="O2027" s="30" t="str">
        <f>IF($A2027 ="", "", VLOOKUP($A2027, 'Student reference sheet'!$A$2:$Z$2603,25,FALSE))</f>
        <v/>
      </c>
      <c r="P2027" s="39" t="str">
        <f>IF($A2027 = "", "", IF(OR(VLOOKUP($A2027,'Student reference sheet'!$A$2:$V$2400,8,FALSE) = "R",  VLOOKUP($A2027,'Student reference sheet'!$A$2:$V$2400,8,FALSE) = "L"), "X", ""))</f>
        <v/>
      </c>
      <c r="Q2027" s="39" t="str">
        <f>IF($A2027 ="", "", VLOOKUP($A2027, 'Student reference sheet'!$A$2:$V$2603,22,FALSE))</f>
        <v/>
      </c>
      <c r="R2027" s="39" t="str">
        <f>IF($A2027 &lt;&gt; "",VLOOKUP($A2027,'Student reference sheet'!$A$2:$V$2329, 5,FALSE), "")</f>
        <v/>
      </c>
      <c r="S2027" s="39" t="str">
        <f>IF($A2027 &lt;&gt; "",VLOOKUP($A2027,'Student reference sheet'!$A$2:$V$2329, 6,FALSE), "")</f>
        <v/>
      </c>
      <c r="T2027" s="30" t="str">
        <f>IF($A2027 = "","",
IF(VLOOKUP($A2027,'Student reference sheet'!$A$2:$V$2329, 10,FALSE) = "Y", "Hispanic",
IF(VLOOKUP($A2027,'Student reference sheet'!$A$2:$V$2329,11,FALSE) &lt;&gt; "",
IF(VLOOKUP($A2027,'Student reference sheet'!$A$2:$V$2329,11,FALSE) = "UNK", "Unknown", VLOOKUP(VALUE(VLOOKUP($A2027,'Student reference sheet'!$A$2:$V$2329,11,FALSE)),'Ethnicity Reference'!$A$2:$B$22,2,FALSE)),
IF(VLOOKUP($A2027,'Student reference sheet'!$A$2:$V$2329,9,FALSE) &lt;&gt; "", VLOOKUP(VALUE(VLOOKUP($A2027,'Student reference sheet'!$A$2:$V$2329,9,FALSE)),'Ethnicity Reference'!$A$2:$B$22,2,FALSE),"Unknown"))))</f>
        <v/>
      </c>
      <c r="U2027" s="35"/>
    </row>
    <row r="2028" spans="1:21" ht="15.75">
      <c r="A2028" s="47"/>
      <c r="B2028" s="33"/>
      <c r="C2028" s="39" t="str">
        <f>IF($A2028 &lt;&gt; "",VLOOKUP($A2028,'Student reference sheet'!$A$2:$V$2329, 3,FALSE), "")</f>
        <v/>
      </c>
      <c r="D2028" s="39" t="str">
        <f>IF($A2028 &lt;&gt; "",VLOOKUP($A2028,'Student reference sheet'!$A$2:$V$2329, 2,FALSE), "")</f>
        <v/>
      </c>
      <c r="E2028" s="35"/>
      <c r="F2028" s="34"/>
      <c r="G2028" s="40" t="str">
        <f t="shared" ca="1" si="96"/>
        <v/>
      </c>
      <c r="H2028" s="40" t="str">
        <f t="shared" ca="1" si="97"/>
        <v/>
      </c>
      <c r="I2028" s="36" t="str">
        <f>IF($A2028 = "", "",
IF(COUNTIF(MINIMUM_DAY_DATES[], Attendance!J2028) &gt; 0, VLOOKUP(Attendance!$G2028,MINIMUM_DAY_PERIOD_SCHEDULE[], 2,TRUE),
IF(COUNTIF(RALLY_DATES[], Attendance!J2028) &gt; 0, VLOOKUP(Attendance!$G2028,RALLY_PERIOD_SCHEDULE[], 2,TRUE),
IF(WEEKDAY(Attendance!$J2028) = 2,
       IF(COUNTIF(FINALS_WEEK_MONDAY_DATE[],Attendance!$J2028) &gt; 0, VLOOKUP(Attendance!$G2028,FINALS_WEEK_MONDAY_PERIOD_SCHEDULE[],2,TRUE),
       VLOOKUP(Attendance!$G2028,REGULAR_WEEK_SCHEDULE[],6,TRUE)),
IF(WEEKDAY($J2028) = 3,
       IF(COUNTIF(FINALS_WEEK_TUESDAY_DATE[],Attendance!$J2028) &gt; 0, VLOOKUP(Attendance!$G2028,FINALS_WEEK_TUESDAY_PERIOD_SCHEDULE[],2,TRUE),
       VLOOKUP(Attendance!$G2028,REGULAR_WEEK_SCHEDULE[[Tuesday]:[Period]],5,TRUE)),
IF(WEEKDAY(Attendance!$J2028) = 4,
        IF(COUNTIF(BLOCK_WEDNESDAY_DATES[],Attendance!$J2028) &gt; 0, VLOOKUP(Attendance!$G2028,BLOCK_WEDNESDAY_PERIOD_SCHEDULE[],2,TRUE),
        IF(COUNTIF(FINALS_WEEK_WEDNESDAY_DATE[],Attendance!$J2028) &gt; 0, VLOOKUP(Attendance!$G2028,FINALS_WEEK_WEDNESDAY_PERIOD_SCHEDULE[],2,TRUE),
       VLOOKUP(Attendance!$G2028,REGULAR_WEEK_SCHEDULE[[Wednesday]:[Period]],4,TRUE))),
IF(WEEKDAY($J2028) = 5,
       IF(COUNTIF(BLOCK_THURSDAY_DATES[],Attendance!$J2028) &gt; 0, VLOOKUP(Attendance!$G2028,BLOCK_THURSDAY_PERIOD_SCHEDULE[],2,TRUE),
       IF(COUNTIF(FINALS_WEEK_THURSDAY_DATE[],Attendance!$J2028) &gt; 0, VLOOKUP(Attendance!$G2028,FINALS_WEEK_THURSDAY_PERIOD_SCHEDULE[],2,TRUE),
       VLOOKUP(Attendance!$G2028,REGULAR_WEEK_SCHEDULE[[Thursday]:[Period]],3,TRUE))),
IF(WEEKDAY(Attendance!$J2028) = 6,
       IF(COUNTIF(FINALS_WEEK_FRIDAY_DATE[],Attendance!$J2028) &gt; 0, VLOOKUP(Attendance!$G2028,FINALS_WEEK_FRIDAY_PERIOD_SCHEDULE[],2,TRUE),
       VLOOKUP(Attendance!$G2028,REGULAR_WEEK_SCHEDULE[[Friday]:[Period]],2,TRUE))))))))))</f>
        <v/>
      </c>
      <c r="J2028" s="41" t="str">
        <f t="shared" ca="1" si="98"/>
        <v/>
      </c>
      <c r="K2028" s="41" t="str">
        <f>IF($A2028 &lt;&gt; "",VLOOKUP($A2028,'Student reference sheet'!$A$2:$V$2329, 7,FALSE), "")</f>
        <v/>
      </c>
      <c r="L2028" s="30" t="str">
        <f>IF($A2028 ="", "", VLOOKUP($A2028, 'Student reference sheet'!$A$2:$Z$2603,23,FALSE))</f>
        <v/>
      </c>
      <c r="M2028" s="30" t="str">
        <f>IF($A2028 ="", "", VLOOKUP($A2028, 'Student reference sheet'!$A$2:$Z$2603,24,FALSE))</f>
        <v/>
      </c>
      <c r="N2028" s="30" t="str">
        <f>IF($A2028 ="", "", VLOOKUP($A2028, 'Student reference sheet'!$A$2:$Z$2603,26,FALSE))</f>
        <v/>
      </c>
      <c r="O2028" s="30" t="str">
        <f>IF($A2028 ="", "", VLOOKUP($A2028, 'Student reference sheet'!$A$2:$Z$2603,25,FALSE))</f>
        <v/>
      </c>
      <c r="P2028" s="39" t="str">
        <f>IF($A2028 = "", "", IF(OR(VLOOKUP($A2028,'Student reference sheet'!$A$2:$V$2400,8,FALSE) = "R",  VLOOKUP($A2028,'Student reference sheet'!$A$2:$V$2400,8,FALSE) = "L"), "X", ""))</f>
        <v/>
      </c>
      <c r="Q2028" s="39" t="str">
        <f>IF($A2028 ="", "", VLOOKUP($A2028, 'Student reference sheet'!$A$2:$V$2603,22,FALSE))</f>
        <v/>
      </c>
      <c r="R2028" s="39" t="str">
        <f>IF($A2028 &lt;&gt; "",VLOOKUP($A2028,'Student reference sheet'!$A$2:$V$2329, 5,FALSE), "")</f>
        <v/>
      </c>
      <c r="S2028" s="39" t="str">
        <f>IF($A2028 &lt;&gt; "",VLOOKUP($A2028,'Student reference sheet'!$A$2:$V$2329, 6,FALSE), "")</f>
        <v/>
      </c>
      <c r="T2028" s="30" t="str">
        <f>IF($A2028 = "","",
IF(VLOOKUP($A2028,'Student reference sheet'!$A$2:$V$2329, 10,FALSE) = "Y", "Hispanic",
IF(VLOOKUP($A2028,'Student reference sheet'!$A$2:$V$2329,11,FALSE) &lt;&gt; "",
IF(VLOOKUP($A2028,'Student reference sheet'!$A$2:$V$2329,11,FALSE) = "UNK", "Unknown", VLOOKUP(VALUE(VLOOKUP($A2028,'Student reference sheet'!$A$2:$V$2329,11,FALSE)),'Ethnicity Reference'!$A$2:$B$22,2,FALSE)),
IF(VLOOKUP($A2028,'Student reference sheet'!$A$2:$V$2329,9,FALSE) &lt;&gt; "", VLOOKUP(VALUE(VLOOKUP($A2028,'Student reference sheet'!$A$2:$V$2329,9,FALSE)),'Ethnicity Reference'!$A$2:$B$22,2,FALSE),"Unknown"))))</f>
        <v/>
      </c>
      <c r="U2028" s="35"/>
    </row>
    <row r="2029" spans="1:21" ht="15.75">
      <c r="A2029" s="47"/>
      <c r="B2029" s="33"/>
      <c r="C2029" s="39" t="str">
        <f>IF($A2029 &lt;&gt; "",VLOOKUP($A2029,'Student reference sheet'!$A$2:$V$2329, 3,FALSE), "")</f>
        <v/>
      </c>
      <c r="D2029" s="39" t="str">
        <f>IF($A2029 &lt;&gt; "",VLOOKUP($A2029,'Student reference sheet'!$A$2:$V$2329, 2,FALSE), "")</f>
        <v/>
      </c>
      <c r="E2029" s="35"/>
      <c r="F2029" s="34"/>
      <c r="G2029" s="40" t="str">
        <f t="shared" ca="1" si="96"/>
        <v/>
      </c>
      <c r="H2029" s="40" t="str">
        <f t="shared" ca="1" si="97"/>
        <v/>
      </c>
      <c r="I2029" s="36" t="str">
        <f>IF($A2029 = "", "",
IF(COUNTIF(MINIMUM_DAY_DATES[], Attendance!J2029) &gt; 0, VLOOKUP(Attendance!$G2029,MINIMUM_DAY_PERIOD_SCHEDULE[], 2,TRUE),
IF(COUNTIF(RALLY_DATES[], Attendance!J2029) &gt; 0, VLOOKUP(Attendance!$G2029,RALLY_PERIOD_SCHEDULE[], 2,TRUE),
IF(WEEKDAY(Attendance!$J2029) = 2,
       IF(COUNTIF(FINALS_WEEK_MONDAY_DATE[],Attendance!$J2029) &gt; 0, VLOOKUP(Attendance!$G2029,FINALS_WEEK_MONDAY_PERIOD_SCHEDULE[],2,TRUE),
       VLOOKUP(Attendance!$G2029,REGULAR_WEEK_SCHEDULE[],6,TRUE)),
IF(WEEKDAY($J2029) = 3,
       IF(COUNTIF(FINALS_WEEK_TUESDAY_DATE[],Attendance!$J2029) &gt; 0, VLOOKUP(Attendance!$G2029,FINALS_WEEK_TUESDAY_PERIOD_SCHEDULE[],2,TRUE),
       VLOOKUP(Attendance!$G2029,REGULAR_WEEK_SCHEDULE[[Tuesday]:[Period]],5,TRUE)),
IF(WEEKDAY(Attendance!$J2029) = 4,
        IF(COUNTIF(BLOCK_WEDNESDAY_DATES[],Attendance!$J2029) &gt; 0, VLOOKUP(Attendance!$G2029,BLOCK_WEDNESDAY_PERIOD_SCHEDULE[],2,TRUE),
        IF(COUNTIF(FINALS_WEEK_WEDNESDAY_DATE[],Attendance!$J2029) &gt; 0, VLOOKUP(Attendance!$G2029,FINALS_WEEK_WEDNESDAY_PERIOD_SCHEDULE[],2,TRUE),
       VLOOKUP(Attendance!$G2029,REGULAR_WEEK_SCHEDULE[[Wednesday]:[Period]],4,TRUE))),
IF(WEEKDAY($J2029) = 5,
       IF(COUNTIF(BLOCK_THURSDAY_DATES[],Attendance!$J2029) &gt; 0, VLOOKUP(Attendance!$G2029,BLOCK_THURSDAY_PERIOD_SCHEDULE[],2,TRUE),
       IF(COUNTIF(FINALS_WEEK_THURSDAY_DATE[],Attendance!$J2029) &gt; 0, VLOOKUP(Attendance!$G2029,FINALS_WEEK_THURSDAY_PERIOD_SCHEDULE[],2,TRUE),
       VLOOKUP(Attendance!$G2029,REGULAR_WEEK_SCHEDULE[[Thursday]:[Period]],3,TRUE))),
IF(WEEKDAY(Attendance!$J2029) = 6,
       IF(COUNTIF(FINALS_WEEK_FRIDAY_DATE[],Attendance!$J2029) &gt; 0, VLOOKUP(Attendance!$G2029,FINALS_WEEK_FRIDAY_PERIOD_SCHEDULE[],2,TRUE),
       VLOOKUP(Attendance!$G2029,REGULAR_WEEK_SCHEDULE[[Friday]:[Period]],2,TRUE))))))))))</f>
        <v/>
      </c>
      <c r="J2029" s="41" t="str">
        <f t="shared" ca="1" si="98"/>
        <v/>
      </c>
      <c r="K2029" s="41" t="str">
        <f>IF($A2029 &lt;&gt; "",VLOOKUP($A2029,'Student reference sheet'!$A$2:$V$2329, 7,FALSE), "")</f>
        <v/>
      </c>
      <c r="L2029" s="30" t="str">
        <f>IF($A2029 ="", "", VLOOKUP($A2029, 'Student reference sheet'!$A$2:$Z$2603,23,FALSE))</f>
        <v/>
      </c>
      <c r="M2029" s="30" t="str">
        <f>IF($A2029 ="", "", VLOOKUP($A2029, 'Student reference sheet'!$A$2:$Z$2603,24,FALSE))</f>
        <v/>
      </c>
      <c r="N2029" s="30" t="str">
        <f>IF($A2029 ="", "", VLOOKUP($A2029, 'Student reference sheet'!$A$2:$Z$2603,26,FALSE))</f>
        <v/>
      </c>
      <c r="O2029" s="30" t="str">
        <f>IF($A2029 ="", "", VLOOKUP($A2029, 'Student reference sheet'!$A$2:$Z$2603,25,FALSE))</f>
        <v/>
      </c>
      <c r="P2029" s="39" t="str">
        <f>IF($A2029 = "", "", IF(OR(VLOOKUP($A2029,'Student reference sheet'!$A$2:$V$2400,8,FALSE) = "R",  VLOOKUP($A2029,'Student reference sheet'!$A$2:$V$2400,8,FALSE) = "L"), "X", ""))</f>
        <v/>
      </c>
      <c r="Q2029" s="39" t="str">
        <f>IF($A2029 ="", "", VLOOKUP($A2029, 'Student reference sheet'!$A$2:$V$2603,22,FALSE))</f>
        <v/>
      </c>
      <c r="R2029" s="39" t="str">
        <f>IF($A2029 &lt;&gt; "",VLOOKUP($A2029,'Student reference sheet'!$A$2:$V$2329, 5,FALSE), "")</f>
        <v/>
      </c>
      <c r="S2029" s="39" t="str">
        <f>IF($A2029 &lt;&gt; "",VLOOKUP($A2029,'Student reference sheet'!$A$2:$V$2329, 6,FALSE), "")</f>
        <v/>
      </c>
      <c r="T2029" s="30" t="str">
        <f>IF($A2029 = "","",
IF(VLOOKUP($A2029,'Student reference sheet'!$A$2:$V$2329, 10,FALSE) = "Y", "Hispanic",
IF(VLOOKUP($A2029,'Student reference sheet'!$A$2:$V$2329,11,FALSE) &lt;&gt; "",
IF(VLOOKUP($A2029,'Student reference sheet'!$A$2:$V$2329,11,FALSE) = "UNK", "Unknown", VLOOKUP(VALUE(VLOOKUP($A2029,'Student reference sheet'!$A$2:$V$2329,11,FALSE)),'Ethnicity Reference'!$A$2:$B$22,2,FALSE)),
IF(VLOOKUP($A2029,'Student reference sheet'!$A$2:$V$2329,9,FALSE) &lt;&gt; "", VLOOKUP(VALUE(VLOOKUP($A2029,'Student reference sheet'!$A$2:$V$2329,9,FALSE)),'Ethnicity Reference'!$A$2:$B$22,2,FALSE),"Unknown"))))</f>
        <v/>
      </c>
      <c r="U2029" s="35"/>
    </row>
    <row r="2030" spans="1:21" ht="15.75">
      <c r="A2030" s="47"/>
      <c r="B2030" s="33"/>
      <c r="C2030" s="39" t="str">
        <f>IF($A2030 &lt;&gt; "",VLOOKUP($A2030,'Student reference sheet'!$A$2:$V$2329, 3,FALSE), "")</f>
        <v/>
      </c>
      <c r="D2030" s="39" t="str">
        <f>IF($A2030 &lt;&gt; "",VLOOKUP($A2030,'Student reference sheet'!$A$2:$V$2329, 2,FALSE), "")</f>
        <v/>
      </c>
      <c r="E2030" s="35"/>
      <c r="F2030" s="34"/>
      <c r="G2030" s="40" t="str">
        <f t="shared" ca="1" si="96"/>
        <v/>
      </c>
      <c r="H2030" s="40" t="str">
        <f t="shared" ca="1" si="97"/>
        <v/>
      </c>
      <c r="I2030" s="36" t="str">
        <f>IF($A2030 = "", "",
IF(COUNTIF(MINIMUM_DAY_DATES[], Attendance!J2030) &gt; 0, VLOOKUP(Attendance!$G2030,MINIMUM_DAY_PERIOD_SCHEDULE[], 2,TRUE),
IF(COUNTIF(RALLY_DATES[], Attendance!J2030) &gt; 0, VLOOKUP(Attendance!$G2030,RALLY_PERIOD_SCHEDULE[], 2,TRUE),
IF(WEEKDAY(Attendance!$J2030) = 2,
       IF(COUNTIF(FINALS_WEEK_MONDAY_DATE[],Attendance!$J2030) &gt; 0, VLOOKUP(Attendance!$G2030,FINALS_WEEK_MONDAY_PERIOD_SCHEDULE[],2,TRUE),
       VLOOKUP(Attendance!$G2030,REGULAR_WEEK_SCHEDULE[],6,TRUE)),
IF(WEEKDAY($J2030) = 3,
       IF(COUNTIF(FINALS_WEEK_TUESDAY_DATE[],Attendance!$J2030) &gt; 0, VLOOKUP(Attendance!$G2030,FINALS_WEEK_TUESDAY_PERIOD_SCHEDULE[],2,TRUE),
       VLOOKUP(Attendance!$G2030,REGULAR_WEEK_SCHEDULE[[Tuesday]:[Period]],5,TRUE)),
IF(WEEKDAY(Attendance!$J2030) = 4,
        IF(COUNTIF(BLOCK_WEDNESDAY_DATES[],Attendance!$J2030) &gt; 0, VLOOKUP(Attendance!$G2030,BLOCK_WEDNESDAY_PERIOD_SCHEDULE[],2,TRUE),
        IF(COUNTIF(FINALS_WEEK_WEDNESDAY_DATE[],Attendance!$J2030) &gt; 0, VLOOKUP(Attendance!$G2030,FINALS_WEEK_WEDNESDAY_PERIOD_SCHEDULE[],2,TRUE),
       VLOOKUP(Attendance!$G2030,REGULAR_WEEK_SCHEDULE[[Wednesday]:[Period]],4,TRUE))),
IF(WEEKDAY($J2030) = 5,
       IF(COUNTIF(BLOCK_THURSDAY_DATES[],Attendance!$J2030) &gt; 0, VLOOKUP(Attendance!$G2030,BLOCK_THURSDAY_PERIOD_SCHEDULE[],2,TRUE),
       IF(COUNTIF(FINALS_WEEK_THURSDAY_DATE[],Attendance!$J2030) &gt; 0, VLOOKUP(Attendance!$G2030,FINALS_WEEK_THURSDAY_PERIOD_SCHEDULE[],2,TRUE),
       VLOOKUP(Attendance!$G2030,REGULAR_WEEK_SCHEDULE[[Thursday]:[Period]],3,TRUE))),
IF(WEEKDAY(Attendance!$J2030) = 6,
       IF(COUNTIF(FINALS_WEEK_FRIDAY_DATE[],Attendance!$J2030) &gt; 0, VLOOKUP(Attendance!$G2030,FINALS_WEEK_FRIDAY_PERIOD_SCHEDULE[],2,TRUE),
       VLOOKUP(Attendance!$G2030,REGULAR_WEEK_SCHEDULE[[Friday]:[Period]],2,TRUE))))))))))</f>
        <v/>
      </c>
      <c r="J2030" s="41" t="str">
        <f t="shared" ca="1" si="98"/>
        <v/>
      </c>
      <c r="K2030" s="41" t="str">
        <f>IF($A2030 &lt;&gt; "",VLOOKUP($A2030,'Student reference sheet'!$A$2:$V$2329, 7,FALSE), "")</f>
        <v/>
      </c>
      <c r="L2030" s="30" t="str">
        <f>IF($A2030 ="", "", VLOOKUP($A2030, 'Student reference sheet'!$A$2:$Z$2603,23,FALSE))</f>
        <v/>
      </c>
      <c r="M2030" s="30" t="str">
        <f>IF($A2030 ="", "", VLOOKUP($A2030, 'Student reference sheet'!$A$2:$Z$2603,24,FALSE))</f>
        <v/>
      </c>
      <c r="N2030" s="30" t="str">
        <f>IF($A2030 ="", "", VLOOKUP($A2030, 'Student reference sheet'!$A$2:$Z$2603,26,FALSE))</f>
        <v/>
      </c>
      <c r="O2030" s="30" t="str">
        <f>IF($A2030 ="", "", VLOOKUP($A2030, 'Student reference sheet'!$A$2:$Z$2603,25,FALSE))</f>
        <v/>
      </c>
      <c r="P2030" s="39" t="str">
        <f>IF($A2030 = "", "", IF(OR(VLOOKUP($A2030,'Student reference sheet'!$A$2:$V$2400,8,FALSE) = "R",  VLOOKUP($A2030,'Student reference sheet'!$A$2:$V$2400,8,FALSE) = "L"), "X", ""))</f>
        <v/>
      </c>
      <c r="Q2030" s="39" t="str">
        <f>IF($A2030 ="", "", VLOOKUP($A2030, 'Student reference sheet'!$A$2:$V$2603,22,FALSE))</f>
        <v/>
      </c>
      <c r="R2030" s="39" t="str">
        <f>IF($A2030 &lt;&gt; "",VLOOKUP($A2030,'Student reference sheet'!$A$2:$V$2329, 5,FALSE), "")</f>
        <v/>
      </c>
      <c r="S2030" s="39" t="str">
        <f>IF($A2030 &lt;&gt; "",VLOOKUP($A2030,'Student reference sheet'!$A$2:$V$2329, 6,FALSE), "")</f>
        <v/>
      </c>
      <c r="T2030" s="30" t="str">
        <f>IF($A2030 = "","",
IF(VLOOKUP($A2030,'Student reference sheet'!$A$2:$V$2329, 10,FALSE) = "Y", "Hispanic",
IF(VLOOKUP($A2030,'Student reference sheet'!$A$2:$V$2329,11,FALSE) &lt;&gt; "",
IF(VLOOKUP($A2030,'Student reference sheet'!$A$2:$V$2329,11,FALSE) = "UNK", "Unknown", VLOOKUP(VALUE(VLOOKUP($A2030,'Student reference sheet'!$A$2:$V$2329,11,FALSE)),'Ethnicity Reference'!$A$2:$B$22,2,FALSE)),
IF(VLOOKUP($A2030,'Student reference sheet'!$A$2:$V$2329,9,FALSE) &lt;&gt; "", VLOOKUP(VALUE(VLOOKUP($A2030,'Student reference sheet'!$A$2:$V$2329,9,FALSE)),'Ethnicity Reference'!$A$2:$B$22,2,FALSE),"Unknown"))))</f>
        <v/>
      </c>
      <c r="U2030" s="35"/>
    </row>
    <row r="2031" spans="1:21" ht="15.75">
      <c r="A2031" s="47"/>
      <c r="B2031" s="33"/>
      <c r="C2031" s="39" t="str">
        <f>IF($A2031 &lt;&gt; "",VLOOKUP($A2031,'Student reference sheet'!$A$2:$V$2329, 3,FALSE), "")</f>
        <v/>
      </c>
      <c r="D2031" s="39" t="str">
        <f>IF($A2031 &lt;&gt; "",VLOOKUP($A2031,'Student reference sheet'!$A$2:$V$2329, 2,FALSE), "")</f>
        <v/>
      </c>
      <c r="E2031" s="35"/>
      <c r="F2031" s="34"/>
      <c r="G2031" s="40" t="str">
        <f t="shared" ca="1" si="96"/>
        <v/>
      </c>
      <c r="H2031" s="40" t="str">
        <f t="shared" ca="1" si="97"/>
        <v/>
      </c>
      <c r="I2031" s="36" t="str">
        <f>IF($A2031 = "", "",
IF(COUNTIF(MINIMUM_DAY_DATES[], Attendance!J2031) &gt; 0, VLOOKUP(Attendance!$G2031,MINIMUM_DAY_PERIOD_SCHEDULE[], 2,TRUE),
IF(COUNTIF(RALLY_DATES[], Attendance!J2031) &gt; 0, VLOOKUP(Attendance!$G2031,RALLY_PERIOD_SCHEDULE[], 2,TRUE),
IF(WEEKDAY(Attendance!$J2031) = 2,
       IF(COUNTIF(FINALS_WEEK_MONDAY_DATE[],Attendance!$J2031) &gt; 0, VLOOKUP(Attendance!$G2031,FINALS_WEEK_MONDAY_PERIOD_SCHEDULE[],2,TRUE),
       VLOOKUP(Attendance!$G2031,REGULAR_WEEK_SCHEDULE[],6,TRUE)),
IF(WEEKDAY($J2031) = 3,
       IF(COUNTIF(FINALS_WEEK_TUESDAY_DATE[],Attendance!$J2031) &gt; 0, VLOOKUP(Attendance!$G2031,FINALS_WEEK_TUESDAY_PERIOD_SCHEDULE[],2,TRUE),
       VLOOKUP(Attendance!$G2031,REGULAR_WEEK_SCHEDULE[[Tuesday]:[Period]],5,TRUE)),
IF(WEEKDAY(Attendance!$J2031) = 4,
        IF(COUNTIF(BLOCK_WEDNESDAY_DATES[],Attendance!$J2031) &gt; 0, VLOOKUP(Attendance!$G2031,BLOCK_WEDNESDAY_PERIOD_SCHEDULE[],2,TRUE),
        IF(COUNTIF(FINALS_WEEK_WEDNESDAY_DATE[],Attendance!$J2031) &gt; 0, VLOOKUP(Attendance!$G2031,FINALS_WEEK_WEDNESDAY_PERIOD_SCHEDULE[],2,TRUE),
       VLOOKUP(Attendance!$G2031,REGULAR_WEEK_SCHEDULE[[Wednesday]:[Period]],4,TRUE))),
IF(WEEKDAY($J2031) = 5,
       IF(COUNTIF(BLOCK_THURSDAY_DATES[],Attendance!$J2031) &gt; 0, VLOOKUP(Attendance!$G2031,BLOCK_THURSDAY_PERIOD_SCHEDULE[],2,TRUE),
       IF(COUNTIF(FINALS_WEEK_THURSDAY_DATE[],Attendance!$J2031) &gt; 0, VLOOKUP(Attendance!$G2031,FINALS_WEEK_THURSDAY_PERIOD_SCHEDULE[],2,TRUE),
       VLOOKUP(Attendance!$G2031,REGULAR_WEEK_SCHEDULE[[Thursday]:[Period]],3,TRUE))),
IF(WEEKDAY(Attendance!$J2031) = 6,
       IF(COUNTIF(FINALS_WEEK_FRIDAY_DATE[],Attendance!$J2031) &gt; 0, VLOOKUP(Attendance!$G2031,FINALS_WEEK_FRIDAY_PERIOD_SCHEDULE[],2,TRUE),
       VLOOKUP(Attendance!$G2031,REGULAR_WEEK_SCHEDULE[[Friday]:[Period]],2,TRUE))))))))))</f>
        <v/>
      </c>
      <c r="J2031" s="41" t="str">
        <f t="shared" ca="1" si="98"/>
        <v/>
      </c>
      <c r="K2031" s="41" t="str">
        <f>IF($A2031 &lt;&gt; "",VLOOKUP($A2031,'Student reference sheet'!$A$2:$V$2329, 7,FALSE), "")</f>
        <v/>
      </c>
      <c r="L2031" s="30" t="str">
        <f>IF($A2031 ="", "", VLOOKUP($A2031, 'Student reference sheet'!$A$2:$Z$2603,23,FALSE))</f>
        <v/>
      </c>
      <c r="M2031" s="30" t="str">
        <f>IF($A2031 ="", "", VLOOKUP($A2031, 'Student reference sheet'!$A$2:$Z$2603,24,FALSE))</f>
        <v/>
      </c>
      <c r="N2031" s="30" t="str">
        <f>IF($A2031 ="", "", VLOOKUP($A2031, 'Student reference sheet'!$A$2:$Z$2603,26,FALSE))</f>
        <v/>
      </c>
      <c r="O2031" s="30" t="str">
        <f>IF($A2031 ="", "", VLOOKUP($A2031, 'Student reference sheet'!$A$2:$Z$2603,25,FALSE))</f>
        <v/>
      </c>
      <c r="P2031" s="39" t="str">
        <f>IF($A2031 = "", "", IF(OR(VLOOKUP($A2031,'Student reference sheet'!$A$2:$V$2400,8,FALSE) = "R",  VLOOKUP($A2031,'Student reference sheet'!$A$2:$V$2400,8,FALSE) = "L"), "X", ""))</f>
        <v/>
      </c>
      <c r="Q2031" s="39" t="str">
        <f>IF($A2031 ="", "", VLOOKUP($A2031, 'Student reference sheet'!$A$2:$V$2603,22,FALSE))</f>
        <v/>
      </c>
      <c r="R2031" s="39" t="str">
        <f>IF($A2031 &lt;&gt; "",VLOOKUP($A2031,'Student reference sheet'!$A$2:$V$2329, 5,FALSE), "")</f>
        <v/>
      </c>
      <c r="S2031" s="39" t="str">
        <f>IF($A2031 &lt;&gt; "",VLOOKUP($A2031,'Student reference sheet'!$A$2:$V$2329, 6,FALSE), "")</f>
        <v/>
      </c>
      <c r="T2031" s="30" t="str">
        <f>IF($A2031 = "","",
IF(VLOOKUP($A2031,'Student reference sheet'!$A$2:$V$2329, 10,FALSE) = "Y", "Hispanic",
IF(VLOOKUP($A2031,'Student reference sheet'!$A$2:$V$2329,11,FALSE) &lt;&gt; "",
IF(VLOOKUP($A2031,'Student reference sheet'!$A$2:$V$2329,11,FALSE) = "UNK", "Unknown", VLOOKUP(VALUE(VLOOKUP($A2031,'Student reference sheet'!$A$2:$V$2329,11,FALSE)),'Ethnicity Reference'!$A$2:$B$22,2,FALSE)),
IF(VLOOKUP($A2031,'Student reference sheet'!$A$2:$V$2329,9,FALSE) &lt;&gt; "", VLOOKUP(VALUE(VLOOKUP($A2031,'Student reference sheet'!$A$2:$V$2329,9,FALSE)),'Ethnicity Reference'!$A$2:$B$22,2,FALSE),"Unknown"))))</f>
        <v/>
      </c>
      <c r="U2031" s="35"/>
    </row>
    <row r="2032" spans="1:21" ht="15.75">
      <c r="A2032" s="47"/>
      <c r="B2032" s="33"/>
      <c r="C2032" s="39" t="str">
        <f>IF($A2032 &lt;&gt; "",VLOOKUP($A2032,'Student reference sheet'!$A$2:$V$2329, 3,FALSE), "")</f>
        <v/>
      </c>
      <c r="D2032" s="39" t="str">
        <f>IF($A2032 &lt;&gt; "",VLOOKUP($A2032,'Student reference sheet'!$A$2:$V$2329, 2,FALSE), "")</f>
        <v/>
      </c>
      <c r="E2032" s="35"/>
      <c r="F2032" s="34"/>
      <c r="G2032" s="40" t="str">
        <f t="shared" ca="1" si="96"/>
        <v/>
      </c>
      <c r="H2032" s="40" t="str">
        <f t="shared" ca="1" si="97"/>
        <v/>
      </c>
      <c r="I2032" s="36" t="str">
        <f>IF($A2032 = "", "",
IF(COUNTIF(MINIMUM_DAY_DATES[], Attendance!J2032) &gt; 0, VLOOKUP(Attendance!$G2032,MINIMUM_DAY_PERIOD_SCHEDULE[], 2,TRUE),
IF(COUNTIF(RALLY_DATES[], Attendance!J2032) &gt; 0, VLOOKUP(Attendance!$G2032,RALLY_PERIOD_SCHEDULE[], 2,TRUE),
IF(WEEKDAY(Attendance!$J2032) = 2,
       IF(COUNTIF(FINALS_WEEK_MONDAY_DATE[],Attendance!$J2032) &gt; 0, VLOOKUP(Attendance!$G2032,FINALS_WEEK_MONDAY_PERIOD_SCHEDULE[],2,TRUE),
       VLOOKUP(Attendance!$G2032,REGULAR_WEEK_SCHEDULE[],6,TRUE)),
IF(WEEKDAY($J2032) = 3,
       IF(COUNTIF(FINALS_WEEK_TUESDAY_DATE[],Attendance!$J2032) &gt; 0, VLOOKUP(Attendance!$G2032,FINALS_WEEK_TUESDAY_PERIOD_SCHEDULE[],2,TRUE),
       VLOOKUP(Attendance!$G2032,REGULAR_WEEK_SCHEDULE[[Tuesday]:[Period]],5,TRUE)),
IF(WEEKDAY(Attendance!$J2032) = 4,
        IF(COUNTIF(BLOCK_WEDNESDAY_DATES[],Attendance!$J2032) &gt; 0, VLOOKUP(Attendance!$G2032,BLOCK_WEDNESDAY_PERIOD_SCHEDULE[],2,TRUE),
        IF(COUNTIF(FINALS_WEEK_WEDNESDAY_DATE[],Attendance!$J2032) &gt; 0, VLOOKUP(Attendance!$G2032,FINALS_WEEK_WEDNESDAY_PERIOD_SCHEDULE[],2,TRUE),
       VLOOKUP(Attendance!$G2032,REGULAR_WEEK_SCHEDULE[[Wednesday]:[Period]],4,TRUE))),
IF(WEEKDAY($J2032) = 5,
       IF(COUNTIF(BLOCK_THURSDAY_DATES[],Attendance!$J2032) &gt; 0, VLOOKUP(Attendance!$G2032,BLOCK_THURSDAY_PERIOD_SCHEDULE[],2,TRUE),
       IF(COUNTIF(FINALS_WEEK_THURSDAY_DATE[],Attendance!$J2032) &gt; 0, VLOOKUP(Attendance!$G2032,FINALS_WEEK_THURSDAY_PERIOD_SCHEDULE[],2,TRUE),
       VLOOKUP(Attendance!$G2032,REGULAR_WEEK_SCHEDULE[[Thursday]:[Period]],3,TRUE))),
IF(WEEKDAY(Attendance!$J2032) = 6,
       IF(COUNTIF(FINALS_WEEK_FRIDAY_DATE[],Attendance!$J2032) &gt; 0, VLOOKUP(Attendance!$G2032,FINALS_WEEK_FRIDAY_PERIOD_SCHEDULE[],2,TRUE),
       VLOOKUP(Attendance!$G2032,REGULAR_WEEK_SCHEDULE[[Friday]:[Period]],2,TRUE))))))))))</f>
        <v/>
      </c>
      <c r="J2032" s="41" t="str">
        <f t="shared" ca="1" si="98"/>
        <v/>
      </c>
      <c r="K2032" s="41" t="str">
        <f>IF($A2032 &lt;&gt; "",VLOOKUP($A2032,'Student reference sheet'!$A$2:$V$2329, 7,FALSE), "")</f>
        <v/>
      </c>
      <c r="L2032" s="30" t="str">
        <f>IF($A2032 ="", "", VLOOKUP($A2032, 'Student reference sheet'!$A$2:$Z$2603,23,FALSE))</f>
        <v/>
      </c>
      <c r="M2032" s="30" t="str">
        <f>IF($A2032 ="", "", VLOOKUP($A2032, 'Student reference sheet'!$A$2:$Z$2603,24,FALSE))</f>
        <v/>
      </c>
      <c r="N2032" s="30" t="str">
        <f>IF($A2032 ="", "", VLOOKUP($A2032, 'Student reference sheet'!$A$2:$Z$2603,26,FALSE))</f>
        <v/>
      </c>
      <c r="O2032" s="30" t="str">
        <f>IF($A2032 ="", "", VLOOKUP($A2032, 'Student reference sheet'!$A$2:$Z$2603,25,FALSE))</f>
        <v/>
      </c>
      <c r="P2032" s="39" t="str">
        <f>IF($A2032 = "", "", IF(OR(VLOOKUP($A2032,'Student reference sheet'!$A$2:$V$2400,8,FALSE) = "R",  VLOOKUP($A2032,'Student reference sheet'!$A$2:$V$2400,8,FALSE) = "L"), "X", ""))</f>
        <v/>
      </c>
      <c r="Q2032" s="39" t="str">
        <f>IF($A2032 ="", "", VLOOKUP($A2032, 'Student reference sheet'!$A$2:$V$2603,22,FALSE))</f>
        <v/>
      </c>
      <c r="R2032" s="39" t="str">
        <f>IF($A2032 &lt;&gt; "",VLOOKUP($A2032,'Student reference sheet'!$A$2:$V$2329, 5,FALSE), "")</f>
        <v/>
      </c>
      <c r="S2032" s="39" t="str">
        <f>IF($A2032 &lt;&gt; "",VLOOKUP($A2032,'Student reference sheet'!$A$2:$V$2329, 6,FALSE), "")</f>
        <v/>
      </c>
      <c r="T2032" s="30" t="str">
        <f>IF($A2032 = "","",
IF(VLOOKUP($A2032,'Student reference sheet'!$A$2:$V$2329, 10,FALSE) = "Y", "Hispanic",
IF(VLOOKUP($A2032,'Student reference sheet'!$A$2:$V$2329,11,FALSE) &lt;&gt; "",
IF(VLOOKUP($A2032,'Student reference sheet'!$A$2:$V$2329,11,FALSE) = "UNK", "Unknown", VLOOKUP(VALUE(VLOOKUP($A2032,'Student reference sheet'!$A$2:$V$2329,11,FALSE)),'Ethnicity Reference'!$A$2:$B$22,2,FALSE)),
IF(VLOOKUP($A2032,'Student reference sheet'!$A$2:$V$2329,9,FALSE) &lt;&gt; "", VLOOKUP(VALUE(VLOOKUP($A2032,'Student reference sheet'!$A$2:$V$2329,9,FALSE)),'Ethnicity Reference'!$A$2:$B$22,2,FALSE),"Unknown"))))</f>
        <v/>
      </c>
      <c r="U2032" s="35"/>
    </row>
    <row r="2033" spans="1:21" ht="15.75">
      <c r="A2033" s="47"/>
      <c r="B2033" s="33"/>
      <c r="C2033" s="39" t="str">
        <f>IF($A2033 &lt;&gt; "",VLOOKUP($A2033,'Student reference sheet'!$A$2:$V$2329, 3,FALSE), "")</f>
        <v/>
      </c>
      <c r="D2033" s="39" t="str">
        <f>IF($A2033 &lt;&gt; "",VLOOKUP($A2033,'Student reference sheet'!$A$2:$V$2329, 2,FALSE), "")</f>
        <v/>
      </c>
      <c r="E2033" s="35"/>
      <c r="F2033" s="34"/>
      <c r="G2033" s="40" t="str">
        <f t="shared" ca="1" si="96"/>
        <v/>
      </c>
      <c r="H2033" s="40" t="str">
        <f t="shared" ca="1" si="97"/>
        <v/>
      </c>
      <c r="I2033" s="36" t="str">
        <f>IF($A2033 = "", "",
IF(COUNTIF(MINIMUM_DAY_DATES[], Attendance!J2033) &gt; 0, VLOOKUP(Attendance!$G2033,MINIMUM_DAY_PERIOD_SCHEDULE[], 2,TRUE),
IF(COUNTIF(RALLY_DATES[], Attendance!J2033) &gt; 0, VLOOKUP(Attendance!$G2033,RALLY_PERIOD_SCHEDULE[], 2,TRUE),
IF(WEEKDAY(Attendance!$J2033) = 2,
       IF(COUNTIF(FINALS_WEEK_MONDAY_DATE[],Attendance!$J2033) &gt; 0, VLOOKUP(Attendance!$G2033,FINALS_WEEK_MONDAY_PERIOD_SCHEDULE[],2,TRUE),
       VLOOKUP(Attendance!$G2033,REGULAR_WEEK_SCHEDULE[],6,TRUE)),
IF(WEEKDAY($J2033) = 3,
       IF(COUNTIF(FINALS_WEEK_TUESDAY_DATE[],Attendance!$J2033) &gt; 0, VLOOKUP(Attendance!$G2033,FINALS_WEEK_TUESDAY_PERIOD_SCHEDULE[],2,TRUE),
       VLOOKUP(Attendance!$G2033,REGULAR_WEEK_SCHEDULE[[Tuesday]:[Period]],5,TRUE)),
IF(WEEKDAY(Attendance!$J2033) = 4,
        IF(COUNTIF(BLOCK_WEDNESDAY_DATES[],Attendance!$J2033) &gt; 0, VLOOKUP(Attendance!$G2033,BLOCK_WEDNESDAY_PERIOD_SCHEDULE[],2,TRUE),
        IF(COUNTIF(FINALS_WEEK_WEDNESDAY_DATE[],Attendance!$J2033) &gt; 0, VLOOKUP(Attendance!$G2033,FINALS_WEEK_WEDNESDAY_PERIOD_SCHEDULE[],2,TRUE),
       VLOOKUP(Attendance!$G2033,REGULAR_WEEK_SCHEDULE[[Wednesday]:[Period]],4,TRUE))),
IF(WEEKDAY($J2033) = 5,
       IF(COUNTIF(BLOCK_THURSDAY_DATES[],Attendance!$J2033) &gt; 0, VLOOKUP(Attendance!$G2033,BLOCK_THURSDAY_PERIOD_SCHEDULE[],2,TRUE),
       IF(COUNTIF(FINALS_WEEK_THURSDAY_DATE[],Attendance!$J2033) &gt; 0, VLOOKUP(Attendance!$G2033,FINALS_WEEK_THURSDAY_PERIOD_SCHEDULE[],2,TRUE),
       VLOOKUP(Attendance!$G2033,REGULAR_WEEK_SCHEDULE[[Thursday]:[Period]],3,TRUE))),
IF(WEEKDAY(Attendance!$J2033) = 6,
       IF(COUNTIF(FINALS_WEEK_FRIDAY_DATE[],Attendance!$J2033) &gt; 0, VLOOKUP(Attendance!$G2033,FINALS_WEEK_FRIDAY_PERIOD_SCHEDULE[],2,TRUE),
       VLOOKUP(Attendance!$G2033,REGULAR_WEEK_SCHEDULE[[Friday]:[Period]],2,TRUE))))))))))</f>
        <v/>
      </c>
      <c r="J2033" s="41" t="str">
        <f t="shared" ca="1" si="98"/>
        <v/>
      </c>
      <c r="K2033" s="41" t="str">
        <f>IF($A2033 &lt;&gt; "",VLOOKUP($A2033,'Student reference sheet'!$A$2:$V$2329, 7,FALSE), "")</f>
        <v/>
      </c>
      <c r="L2033" s="30" t="str">
        <f>IF($A2033 ="", "", VLOOKUP($A2033, 'Student reference sheet'!$A$2:$Z$2603,23,FALSE))</f>
        <v/>
      </c>
      <c r="M2033" s="30" t="str">
        <f>IF($A2033 ="", "", VLOOKUP($A2033, 'Student reference sheet'!$A$2:$Z$2603,24,FALSE))</f>
        <v/>
      </c>
      <c r="N2033" s="30" t="str">
        <f>IF($A2033 ="", "", VLOOKUP($A2033, 'Student reference sheet'!$A$2:$Z$2603,26,FALSE))</f>
        <v/>
      </c>
      <c r="O2033" s="30" t="str">
        <f>IF($A2033 ="", "", VLOOKUP($A2033, 'Student reference sheet'!$A$2:$Z$2603,25,FALSE))</f>
        <v/>
      </c>
      <c r="P2033" s="39" t="str">
        <f>IF($A2033 = "", "", IF(OR(VLOOKUP($A2033,'Student reference sheet'!$A$2:$V$2400,8,FALSE) = "R",  VLOOKUP($A2033,'Student reference sheet'!$A$2:$V$2400,8,FALSE) = "L"), "X", ""))</f>
        <v/>
      </c>
      <c r="Q2033" s="39" t="str">
        <f>IF($A2033 ="", "", VLOOKUP($A2033, 'Student reference sheet'!$A$2:$V$2603,22,FALSE))</f>
        <v/>
      </c>
      <c r="R2033" s="39" t="str">
        <f>IF($A2033 &lt;&gt; "",VLOOKUP($A2033,'Student reference sheet'!$A$2:$V$2329, 5,FALSE), "")</f>
        <v/>
      </c>
      <c r="S2033" s="39" t="str">
        <f>IF($A2033 &lt;&gt; "",VLOOKUP($A2033,'Student reference sheet'!$A$2:$V$2329, 6,FALSE), "")</f>
        <v/>
      </c>
      <c r="T2033" s="30" t="str">
        <f>IF($A2033 = "","",
IF(VLOOKUP($A2033,'Student reference sheet'!$A$2:$V$2329, 10,FALSE) = "Y", "Hispanic",
IF(VLOOKUP($A2033,'Student reference sheet'!$A$2:$V$2329,11,FALSE) &lt;&gt; "",
IF(VLOOKUP($A2033,'Student reference sheet'!$A$2:$V$2329,11,FALSE) = "UNK", "Unknown", VLOOKUP(VALUE(VLOOKUP($A2033,'Student reference sheet'!$A$2:$V$2329,11,FALSE)),'Ethnicity Reference'!$A$2:$B$22,2,FALSE)),
IF(VLOOKUP($A2033,'Student reference sheet'!$A$2:$V$2329,9,FALSE) &lt;&gt; "", VLOOKUP(VALUE(VLOOKUP($A2033,'Student reference sheet'!$A$2:$V$2329,9,FALSE)),'Ethnicity Reference'!$A$2:$B$22,2,FALSE),"Unknown"))))</f>
        <v/>
      </c>
      <c r="U2033" s="35"/>
    </row>
    <row r="2034" spans="1:21" ht="15.75">
      <c r="A2034" s="47"/>
      <c r="B2034" s="33"/>
      <c r="C2034" s="39" t="str">
        <f>IF($A2034 &lt;&gt; "",VLOOKUP($A2034,'Student reference sheet'!$A$2:$V$2329, 3,FALSE), "")</f>
        <v/>
      </c>
      <c r="D2034" s="39" t="str">
        <f>IF($A2034 &lt;&gt; "",VLOOKUP($A2034,'Student reference sheet'!$A$2:$V$2329, 2,FALSE), "")</f>
        <v/>
      </c>
      <c r="E2034" s="35"/>
      <c r="F2034" s="34"/>
      <c r="G2034" s="40" t="str">
        <f t="shared" ca="1" si="96"/>
        <v/>
      </c>
      <c r="H2034" s="40" t="str">
        <f t="shared" ca="1" si="97"/>
        <v/>
      </c>
      <c r="I2034" s="36" t="str">
        <f>IF($A2034 = "", "",
IF(COUNTIF(MINIMUM_DAY_DATES[], Attendance!J2034) &gt; 0, VLOOKUP(Attendance!$G2034,MINIMUM_DAY_PERIOD_SCHEDULE[], 2,TRUE),
IF(COUNTIF(RALLY_DATES[], Attendance!J2034) &gt; 0, VLOOKUP(Attendance!$G2034,RALLY_PERIOD_SCHEDULE[], 2,TRUE),
IF(WEEKDAY(Attendance!$J2034) = 2,
       IF(COUNTIF(FINALS_WEEK_MONDAY_DATE[],Attendance!$J2034) &gt; 0, VLOOKUP(Attendance!$G2034,FINALS_WEEK_MONDAY_PERIOD_SCHEDULE[],2,TRUE),
       VLOOKUP(Attendance!$G2034,REGULAR_WEEK_SCHEDULE[],6,TRUE)),
IF(WEEKDAY($J2034) = 3,
       IF(COUNTIF(FINALS_WEEK_TUESDAY_DATE[],Attendance!$J2034) &gt; 0, VLOOKUP(Attendance!$G2034,FINALS_WEEK_TUESDAY_PERIOD_SCHEDULE[],2,TRUE),
       VLOOKUP(Attendance!$G2034,REGULAR_WEEK_SCHEDULE[[Tuesday]:[Period]],5,TRUE)),
IF(WEEKDAY(Attendance!$J2034) = 4,
        IF(COUNTIF(BLOCK_WEDNESDAY_DATES[],Attendance!$J2034) &gt; 0, VLOOKUP(Attendance!$G2034,BLOCK_WEDNESDAY_PERIOD_SCHEDULE[],2,TRUE),
        IF(COUNTIF(FINALS_WEEK_WEDNESDAY_DATE[],Attendance!$J2034) &gt; 0, VLOOKUP(Attendance!$G2034,FINALS_WEEK_WEDNESDAY_PERIOD_SCHEDULE[],2,TRUE),
       VLOOKUP(Attendance!$G2034,REGULAR_WEEK_SCHEDULE[[Wednesday]:[Period]],4,TRUE))),
IF(WEEKDAY($J2034) = 5,
       IF(COUNTIF(BLOCK_THURSDAY_DATES[],Attendance!$J2034) &gt; 0, VLOOKUP(Attendance!$G2034,BLOCK_THURSDAY_PERIOD_SCHEDULE[],2,TRUE),
       IF(COUNTIF(FINALS_WEEK_THURSDAY_DATE[],Attendance!$J2034) &gt; 0, VLOOKUP(Attendance!$G2034,FINALS_WEEK_THURSDAY_PERIOD_SCHEDULE[],2,TRUE),
       VLOOKUP(Attendance!$G2034,REGULAR_WEEK_SCHEDULE[[Thursday]:[Period]],3,TRUE))),
IF(WEEKDAY(Attendance!$J2034) = 6,
       IF(COUNTIF(FINALS_WEEK_FRIDAY_DATE[],Attendance!$J2034) &gt; 0, VLOOKUP(Attendance!$G2034,FINALS_WEEK_FRIDAY_PERIOD_SCHEDULE[],2,TRUE),
       VLOOKUP(Attendance!$G2034,REGULAR_WEEK_SCHEDULE[[Friday]:[Period]],2,TRUE))))))))))</f>
        <v/>
      </c>
      <c r="J2034" s="41" t="str">
        <f t="shared" ca="1" si="98"/>
        <v/>
      </c>
      <c r="K2034" s="41" t="str">
        <f>IF($A2034 &lt;&gt; "",VLOOKUP($A2034,'Student reference sheet'!$A$2:$V$2329, 7,FALSE), "")</f>
        <v/>
      </c>
      <c r="L2034" s="30" t="str">
        <f>IF($A2034 ="", "", VLOOKUP($A2034, 'Student reference sheet'!$A$2:$Z$2603,23,FALSE))</f>
        <v/>
      </c>
      <c r="M2034" s="30" t="str">
        <f>IF($A2034 ="", "", VLOOKUP($A2034, 'Student reference sheet'!$A$2:$Z$2603,24,FALSE))</f>
        <v/>
      </c>
      <c r="N2034" s="30" t="str">
        <f>IF($A2034 ="", "", VLOOKUP($A2034, 'Student reference sheet'!$A$2:$Z$2603,26,FALSE))</f>
        <v/>
      </c>
      <c r="O2034" s="30" t="str">
        <f>IF($A2034 ="", "", VLOOKUP($A2034, 'Student reference sheet'!$A$2:$Z$2603,25,FALSE))</f>
        <v/>
      </c>
      <c r="P2034" s="39" t="str">
        <f>IF($A2034 = "", "", IF(OR(VLOOKUP($A2034,'Student reference sheet'!$A$2:$V$2400,8,FALSE) = "R",  VLOOKUP($A2034,'Student reference sheet'!$A$2:$V$2400,8,FALSE) = "L"), "X", ""))</f>
        <v/>
      </c>
      <c r="Q2034" s="39" t="str">
        <f>IF($A2034 ="", "", VLOOKUP($A2034, 'Student reference sheet'!$A$2:$V$2603,22,FALSE))</f>
        <v/>
      </c>
      <c r="R2034" s="39" t="str">
        <f>IF($A2034 &lt;&gt; "",VLOOKUP($A2034,'Student reference sheet'!$A$2:$V$2329, 5,FALSE), "")</f>
        <v/>
      </c>
      <c r="S2034" s="39" t="str">
        <f>IF($A2034 &lt;&gt; "",VLOOKUP($A2034,'Student reference sheet'!$A$2:$V$2329, 6,FALSE), "")</f>
        <v/>
      </c>
      <c r="T2034" s="30" t="str">
        <f>IF($A2034 = "","",
IF(VLOOKUP($A2034,'Student reference sheet'!$A$2:$V$2329, 10,FALSE) = "Y", "Hispanic",
IF(VLOOKUP($A2034,'Student reference sheet'!$A$2:$V$2329,11,FALSE) &lt;&gt; "",
IF(VLOOKUP($A2034,'Student reference sheet'!$A$2:$V$2329,11,FALSE) = "UNK", "Unknown", VLOOKUP(VALUE(VLOOKUP($A2034,'Student reference sheet'!$A$2:$V$2329,11,FALSE)),'Ethnicity Reference'!$A$2:$B$22,2,FALSE)),
IF(VLOOKUP($A2034,'Student reference sheet'!$A$2:$V$2329,9,FALSE) &lt;&gt; "", VLOOKUP(VALUE(VLOOKUP($A2034,'Student reference sheet'!$A$2:$V$2329,9,FALSE)),'Ethnicity Reference'!$A$2:$B$22,2,FALSE),"Unknown"))))</f>
        <v/>
      </c>
      <c r="U2034" s="35"/>
    </row>
    <row r="2035" spans="1:21" ht="15.75">
      <c r="A2035" s="47"/>
      <c r="B2035" s="33"/>
      <c r="C2035" s="39" t="str">
        <f>IF($A2035 &lt;&gt; "",VLOOKUP($A2035,'Student reference sheet'!$A$2:$V$2329, 3,FALSE), "")</f>
        <v/>
      </c>
      <c r="D2035" s="39" t="str">
        <f>IF($A2035 &lt;&gt; "",VLOOKUP($A2035,'Student reference sheet'!$A$2:$V$2329, 2,FALSE), "")</f>
        <v/>
      </c>
      <c r="E2035" s="35"/>
      <c r="F2035" s="34"/>
      <c r="G2035" s="40" t="str">
        <f t="shared" ca="1" si="96"/>
        <v/>
      </c>
      <c r="H2035" s="40" t="str">
        <f t="shared" ca="1" si="97"/>
        <v/>
      </c>
      <c r="I2035" s="36" t="str">
        <f>IF($A2035 = "", "",
IF(COUNTIF(MINIMUM_DAY_DATES[], Attendance!J2035) &gt; 0, VLOOKUP(Attendance!$G2035,MINIMUM_DAY_PERIOD_SCHEDULE[], 2,TRUE),
IF(COUNTIF(RALLY_DATES[], Attendance!J2035) &gt; 0, VLOOKUP(Attendance!$G2035,RALLY_PERIOD_SCHEDULE[], 2,TRUE),
IF(WEEKDAY(Attendance!$J2035) = 2,
       IF(COUNTIF(FINALS_WEEK_MONDAY_DATE[],Attendance!$J2035) &gt; 0, VLOOKUP(Attendance!$G2035,FINALS_WEEK_MONDAY_PERIOD_SCHEDULE[],2,TRUE),
       VLOOKUP(Attendance!$G2035,REGULAR_WEEK_SCHEDULE[],6,TRUE)),
IF(WEEKDAY($J2035) = 3,
       IF(COUNTIF(FINALS_WEEK_TUESDAY_DATE[],Attendance!$J2035) &gt; 0, VLOOKUP(Attendance!$G2035,FINALS_WEEK_TUESDAY_PERIOD_SCHEDULE[],2,TRUE),
       VLOOKUP(Attendance!$G2035,REGULAR_WEEK_SCHEDULE[[Tuesday]:[Period]],5,TRUE)),
IF(WEEKDAY(Attendance!$J2035) = 4,
        IF(COUNTIF(BLOCK_WEDNESDAY_DATES[],Attendance!$J2035) &gt; 0, VLOOKUP(Attendance!$G2035,BLOCK_WEDNESDAY_PERIOD_SCHEDULE[],2,TRUE),
        IF(COUNTIF(FINALS_WEEK_WEDNESDAY_DATE[],Attendance!$J2035) &gt; 0, VLOOKUP(Attendance!$G2035,FINALS_WEEK_WEDNESDAY_PERIOD_SCHEDULE[],2,TRUE),
       VLOOKUP(Attendance!$G2035,REGULAR_WEEK_SCHEDULE[[Wednesday]:[Period]],4,TRUE))),
IF(WEEKDAY($J2035) = 5,
       IF(COUNTIF(BLOCK_THURSDAY_DATES[],Attendance!$J2035) &gt; 0, VLOOKUP(Attendance!$G2035,BLOCK_THURSDAY_PERIOD_SCHEDULE[],2,TRUE),
       IF(COUNTIF(FINALS_WEEK_THURSDAY_DATE[],Attendance!$J2035) &gt; 0, VLOOKUP(Attendance!$G2035,FINALS_WEEK_THURSDAY_PERIOD_SCHEDULE[],2,TRUE),
       VLOOKUP(Attendance!$G2035,REGULAR_WEEK_SCHEDULE[[Thursday]:[Period]],3,TRUE))),
IF(WEEKDAY(Attendance!$J2035) = 6,
       IF(COUNTIF(FINALS_WEEK_FRIDAY_DATE[],Attendance!$J2035) &gt; 0, VLOOKUP(Attendance!$G2035,FINALS_WEEK_FRIDAY_PERIOD_SCHEDULE[],2,TRUE),
       VLOOKUP(Attendance!$G2035,REGULAR_WEEK_SCHEDULE[[Friday]:[Period]],2,TRUE))))))))))</f>
        <v/>
      </c>
      <c r="J2035" s="41" t="str">
        <f t="shared" ca="1" si="98"/>
        <v/>
      </c>
      <c r="K2035" s="41" t="str">
        <f>IF($A2035 &lt;&gt; "",VLOOKUP($A2035,'Student reference sheet'!$A$2:$V$2329, 7,FALSE), "")</f>
        <v/>
      </c>
      <c r="L2035" s="30" t="str">
        <f>IF($A2035 ="", "", VLOOKUP($A2035, 'Student reference sheet'!$A$2:$Z$2603,23,FALSE))</f>
        <v/>
      </c>
      <c r="M2035" s="30" t="str">
        <f>IF($A2035 ="", "", VLOOKUP($A2035, 'Student reference sheet'!$A$2:$Z$2603,24,FALSE))</f>
        <v/>
      </c>
      <c r="N2035" s="30" t="str">
        <f>IF($A2035 ="", "", VLOOKUP($A2035, 'Student reference sheet'!$A$2:$Z$2603,26,FALSE))</f>
        <v/>
      </c>
      <c r="O2035" s="30" t="str">
        <f>IF($A2035 ="", "", VLOOKUP($A2035, 'Student reference sheet'!$A$2:$Z$2603,25,FALSE))</f>
        <v/>
      </c>
      <c r="P2035" s="39" t="str">
        <f>IF($A2035 = "", "", IF(OR(VLOOKUP($A2035,'Student reference sheet'!$A$2:$V$2400,8,FALSE) = "R",  VLOOKUP($A2035,'Student reference sheet'!$A$2:$V$2400,8,FALSE) = "L"), "X", ""))</f>
        <v/>
      </c>
      <c r="Q2035" s="39" t="str">
        <f>IF($A2035 ="", "", VLOOKUP($A2035, 'Student reference sheet'!$A$2:$V$2603,22,FALSE))</f>
        <v/>
      </c>
      <c r="R2035" s="39" t="str">
        <f>IF($A2035 &lt;&gt; "",VLOOKUP($A2035,'Student reference sheet'!$A$2:$V$2329, 5,FALSE), "")</f>
        <v/>
      </c>
      <c r="S2035" s="39" t="str">
        <f>IF($A2035 &lt;&gt; "",VLOOKUP($A2035,'Student reference sheet'!$A$2:$V$2329, 6,FALSE), "")</f>
        <v/>
      </c>
      <c r="T2035" s="30" t="str">
        <f>IF($A2035 = "","",
IF(VLOOKUP($A2035,'Student reference sheet'!$A$2:$V$2329, 10,FALSE) = "Y", "Hispanic",
IF(VLOOKUP($A2035,'Student reference sheet'!$A$2:$V$2329,11,FALSE) &lt;&gt; "",
IF(VLOOKUP($A2035,'Student reference sheet'!$A$2:$V$2329,11,FALSE) = "UNK", "Unknown", VLOOKUP(VALUE(VLOOKUP($A2035,'Student reference sheet'!$A$2:$V$2329,11,FALSE)),'Ethnicity Reference'!$A$2:$B$22,2,FALSE)),
IF(VLOOKUP($A2035,'Student reference sheet'!$A$2:$V$2329,9,FALSE) &lt;&gt; "", VLOOKUP(VALUE(VLOOKUP($A2035,'Student reference sheet'!$A$2:$V$2329,9,FALSE)),'Ethnicity Reference'!$A$2:$B$22,2,FALSE),"Unknown"))))</f>
        <v/>
      </c>
      <c r="U2035" s="35"/>
    </row>
    <row r="2036" spans="1:21" ht="15.75">
      <c r="A2036" s="47"/>
      <c r="B2036" s="33"/>
      <c r="C2036" s="39" t="str">
        <f>IF($A2036 &lt;&gt; "",VLOOKUP($A2036,'Student reference sheet'!$A$2:$V$2329, 3,FALSE), "")</f>
        <v/>
      </c>
      <c r="D2036" s="39" t="str">
        <f>IF($A2036 &lt;&gt; "",VLOOKUP($A2036,'Student reference sheet'!$A$2:$V$2329, 2,FALSE), "")</f>
        <v/>
      </c>
      <c r="E2036" s="35"/>
      <c r="F2036" s="34"/>
      <c r="G2036" s="40" t="str">
        <f t="shared" ca="1" si="96"/>
        <v/>
      </c>
      <c r="H2036" s="40" t="str">
        <f t="shared" ca="1" si="97"/>
        <v/>
      </c>
      <c r="I2036" s="36" t="str">
        <f>IF($A2036 = "", "",
IF(COUNTIF(MINIMUM_DAY_DATES[], Attendance!J2036) &gt; 0, VLOOKUP(Attendance!$G2036,MINIMUM_DAY_PERIOD_SCHEDULE[], 2,TRUE),
IF(COUNTIF(RALLY_DATES[], Attendance!J2036) &gt; 0, VLOOKUP(Attendance!$G2036,RALLY_PERIOD_SCHEDULE[], 2,TRUE),
IF(WEEKDAY(Attendance!$J2036) = 2,
       IF(COUNTIF(FINALS_WEEK_MONDAY_DATE[],Attendance!$J2036) &gt; 0, VLOOKUP(Attendance!$G2036,FINALS_WEEK_MONDAY_PERIOD_SCHEDULE[],2,TRUE),
       VLOOKUP(Attendance!$G2036,REGULAR_WEEK_SCHEDULE[],6,TRUE)),
IF(WEEKDAY($J2036) = 3,
       IF(COUNTIF(FINALS_WEEK_TUESDAY_DATE[],Attendance!$J2036) &gt; 0, VLOOKUP(Attendance!$G2036,FINALS_WEEK_TUESDAY_PERIOD_SCHEDULE[],2,TRUE),
       VLOOKUP(Attendance!$G2036,REGULAR_WEEK_SCHEDULE[[Tuesday]:[Period]],5,TRUE)),
IF(WEEKDAY(Attendance!$J2036) = 4,
        IF(COUNTIF(BLOCK_WEDNESDAY_DATES[],Attendance!$J2036) &gt; 0, VLOOKUP(Attendance!$G2036,BLOCK_WEDNESDAY_PERIOD_SCHEDULE[],2,TRUE),
        IF(COUNTIF(FINALS_WEEK_WEDNESDAY_DATE[],Attendance!$J2036) &gt; 0, VLOOKUP(Attendance!$G2036,FINALS_WEEK_WEDNESDAY_PERIOD_SCHEDULE[],2,TRUE),
       VLOOKUP(Attendance!$G2036,REGULAR_WEEK_SCHEDULE[[Wednesday]:[Period]],4,TRUE))),
IF(WEEKDAY($J2036) = 5,
       IF(COUNTIF(BLOCK_THURSDAY_DATES[],Attendance!$J2036) &gt; 0, VLOOKUP(Attendance!$G2036,BLOCK_THURSDAY_PERIOD_SCHEDULE[],2,TRUE),
       IF(COUNTIF(FINALS_WEEK_THURSDAY_DATE[],Attendance!$J2036) &gt; 0, VLOOKUP(Attendance!$G2036,FINALS_WEEK_THURSDAY_PERIOD_SCHEDULE[],2,TRUE),
       VLOOKUP(Attendance!$G2036,REGULAR_WEEK_SCHEDULE[[Thursday]:[Period]],3,TRUE))),
IF(WEEKDAY(Attendance!$J2036) = 6,
       IF(COUNTIF(FINALS_WEEK_FRIDAY_DATE[],Attendance!$J2036) &gt; 0, VLOOKUP(Attendance!$G2036,FINALS_WEEK_FRIDAY_PERIOD_SCHEDULE[],2,TRUE),
       VLOOKUP(Attendance!$G2036,REGULAR_WEEK_SCHEDULE[[Friday]:[Period]],2,TRUE))))))))))</f>
        <v/>
      </c>
      <c r="J2036" s="41" t="str">
        <f t="shared" ca="1" si="98"/>
        <v/>
      </c>
      <c r="K2036" s="41" t="str">
        <f>IF($A2036 &lt;&gt; "",VLOOKUP($A2036,'Student reference sheet'!$A$2:$V$2329, 7,FALSE), "")</f>
        <v/>
      </c>
      <c r="L2036" s="30" t="str">
        <f>IF($A2036 ="", "", VLOOKUP($A2036, 'Student reference sheet'!$A$2:$Z$2603,23,FALSE))</f>
        <v/>
      </c>
      <c r="M2036" s="30" t="str">
        <f>IF($A2036 ="", "", VLOOKUP($A2036, 'Student reference sheet'!$A$2:$Z$2603,24,FALSE))</f>
        <v/>
      </c>
      <c r="N2036" s="30" t="str">
        <f>IF($A2036 ="", "", VLOOKUP($A2036, 'Student reference sheet'!$A$2:$Z$2603,26,FALSE))</f>
        <v/>
      </c>
      <c r="O2036" s="30" t="str">
        <f>IF($A2036 ="", "", VLOOKUP($A2036, 'Student reference sheet'!$A$2:$Z$2603,25,FALSE))</f>
        <v/>
      </c>
      <c r="P2036" s="39" t="str">
        <f>IF($A2036 = "", "", IF(OR(VLOOKUP($A2036,'Student reference sheet'!$A$2:$V$2400,8,FALSE) = "R",  VLOOKUP($A2036,'Student reference sheet'!$A$2:$V$2400,8,FALSE) = "L"), "X", ""))</f>
        <v/>
      </c>
      <c r="Q2036" s="39" t="str">
        <f>IF($A2036 ="", "", VLOOKUP($A2036, 'Student reference sheet'!$A$2:$V$2603,22,FALSE))</f>
        <v/>
      </c>
      <c r="R2036" s="39" t="str">
        <f>IF($A2036 &lt;&gt; "",VLOOKUP($A2036,'Student reference sheet'!$A$2:$V$2329, 5,FALSE), "")</f>
        <v/>
      </c>
      <c r="S2036" s="39" t="str">
        <f>IF($A2036 &lt;&gt; "",VLOOKUP($A2036,'Student reference sheet'!$A$2:$V$2329, 6,FALSE), "")</f>
        <v/>
      </c>
      <c r="T2036" s="30" t="str">
        <f>IF($A2036 = "","",
IF(VLOOKUP($A2036,'Student reference sheet'!$A$2:$V$2329, 10,FALSE) = "Y", "Hispanic",
IF(VLOOKUP($A2036,'Student reference sheet'!$A$2:$V$2329,11,FALSE) &lt;&gt; "",
IF(VLOOKUP($A2036,'Student reference sheet'!$A$2:$V$2329,11,FALSE) = "UNK", "Unknown", VLOOKUP(VALUE(VLOOKUP($A2036,'Student reference sheet'!$A$2:$V$2329,11,FALSE)),'Ethnicity Reference'!$A$2:$B$22,2,FALSE)),
IF(VLOOKUP($A2036,'Student reference sheet'!$A$2:$V$2329,9,FALSE) &lt;&gt; "", VLOOKUP(VALUE(VLOOKUP($A2036,'Student reference sheet'!$A$2:$V$2329,9,FALSE)),'Ethnicity Reference'!$A$2:$B$22,2,FALSE),"Unknown"))))</f>
        <v/>
      </c>
      <c r="U2036" s="35"/>
    </row>
    <row r="2037" spans="1:21" ht="15.75">
      <c r="A2037" s="47"/>
      <c r="B2037" s="33"/>
      <c r="C2037" s="39" t="str">
        <f>IF($A2037 &lt;&gt; "",VLOOKUP($A2037,'Student reference sheet'!$A$2:$V$2329, 3,FALSE), "")</f>
        <v/>
      </c>
      <c r="D2037" s="39" t="str">
        <f>IF($A2037 &lt;&gt; "",VLOOKUP($A2037,'Student reference sheet'!$A$2:$V$2329, 2,FALSE), "")</f>
        <v/>
      </c>
      <c r="E2037" s="35"/>
      <c r="F2037" s="34"/>
      <c r="G2037" s="40" t="str">
        <f t="shared" ca="1" si="96"/>
        <v/>
      </c>
      <c r="H2037" s="40" t="str">
        <f t="shared" ca="1" si="97"/>
        <v/>
      </c>
      <c r="I2037" s="36" t="str">
        <f>IF($A2037 = "", "",
IF(COUNTIF(MINIMUM_DAY_DATES[], Attendance!J2037) &gt; 0, VLOOKUP(Attendance!$G2037,MINIMUM_DAY_PERIOD_SCHEDULE[], 2,TRUE),
IF(COUNTIF(RALLY_DATES[], Attendance!J2037) &gt; 0, VLOOKUP(Attendance!$G2037,RALLY_PERIOD_SCHEDULE[], 2,TRUE),
IF(WEEKDAY(Attendance!$J2037) = 2,
       IF(COUNTIF(FINALS_WEEK_MONDAY_DATE[],Attendance!$J2037) &gt; 0, VLOOKUP(Attendance!$G2037,FINALS_WEEK_MONDAY_PERIOD_SCHEDULE[],2,TRUE),
       VLOOKUP(Attendance!$G2037,REGULAR_WEEK_SCHEDULE[],6,TRUE)),
IF(WEEKDAY($J2037) = 3,
       IF(COUNTIF(FINALS_WEEK_TUESDAY_DATE[],Attendance!$J2037) &gt; 0, VLOOKUP(Attendance!$G2037,FINALS_WEEK_TUESDAY_PERIOD_SCHEDULE[],2,TRUE),
       VLOOKUP(Attendance!$G2037,REGULAR_WEEK_SCHEDULE[[Tuesday]:[Period]],5,TRUE)),
IF(WEEKDAY(Attendance!$J2037) = 4,
        IF(COUNTIF(BLOCK_WEDNESDAY_DATES[],Attendance!$J2037) &gt; 0, VLOOKUP(Attendance!$G2037,BLOCK_WEDNESDAY_PERIOD_SCHEDULE[],2,TRUE),
        IF(COUNTIF(FINALS_WEEK_WEDNESDAY_DATE[],Attendance!$J2037) &gt; 0, VLOOKUP(Attendance!$G2037,FINALS_WEEK_WEDNESDAY_PERIOD_SCHEDULE[],2,TRUE),
       VLOOKUP(Attendance!$G2037,REGULAR_WEEK_SCHEDULE[[Wednesday]:[Period]],4,TRUE))),
IF(WEEKDAY($J2037) = 5,
       IF(COUNTIF(BLOCK_THURSDAY_DATES[],Attendance!$J2037) &gt; 0, VLOOKUP(Attendance!$G2037,BLOCK_THURSDAY_PERIOD_SCHEDULE[],2,TRUE),
       IF(COUNTIF(FINALS_WEEK_THURSDAY_DATE[],Attendance!$J2037) &gt; 0, VLOOKUP(Attendance!$G2037,FINALS_WEEK_THURSDAY_PERIOD_SCHEDULE[],2,TRUE),
       VLOOKUP(Attendance!$G2037,REGULAR_WEEK_SCHEDULE[[Thursday]:[Period]],3,TRUE))),
IF(WEEKDAY(Attendance!$J2037) = 6,
       IF(COUNTIF(FINALS_WEEK_FRIDAY_DATE[],Attendance!$J2037) &gt; 0, VLOOKUP(Attendance!$G2037,FINALS_WEEK_FRIDAY_PERIOD_SCHEDULE[],2,TRUE),
       VLOOKUP(Attendance!$G2037,REGULAR_WEEK_SCHEDULE[[Friday]:[Period]],2,TRUE))))))))))</f>
        <v/>
      </c>
      <c r="J2037" s="41" t="str">
        <f t="shared" ca="1" si="98"/>
        <v/>
      </c>
      <c r="K2037" s="41" t="str">
        <f>IF($A2037 &lt;&gt; "",VLOOKUP($A2037,'Student reference sheet'!$A$2:$V$2329, 7,FALSE), "")</f>
        <v/>
      </c>
      <c r="L2037" s="30" t="str">
        <f>IF($A2037 ="", "", VLOOKUP($A2037, 'Student reference sheet'!$A$2:$Z$2603,23,FALSE))</f>
        <v/>
      </c>
      <c r="M2037" s="30" t="str">
        <f>IF($A2037 ="", "", VLOOKUP($A2037, 'Student reference sheet'!$A$2:$Z$2603,24,FALSE))</f>
        <v/>
      </c>
      <c r="N2037" s="30" t="str">
        <f>IF($A2037 ="", "", VLOOKUP($A2037, 'Student reference sheet'!$A$2:$Z$2603,26,FALSE))</f>
        <v/>
      </c>
      <c r="O2037" s="30" t="str">
        <f>IF($A2037 ="", "", VLOOKUP($A2037, 'Student reference sheet'!$A$2:$Z$2603,25,FALSE))</f>
        <v/>
      </c>
      <c r="P2037" s="39" t="str">
        <f>IF($A2037 = "", "", IF(OR(VLOOKUP($A2037,'Student reference sheet'!$A$2:$V$2400,8,FALSE) = "R",  VLOOKUP($A2037,'Student reference sheet'!$A$2:$V$2400,8,FALSE) = "L"), "X", ""))</f>
        <v/>
      </c>
      <c r="Q2037" s="39" t="str">
        <f>IF($A2037 ="", "", VLOOKUP($A2037, 'Student reference sheet'!$A$2:$V$2603,22,FALSE))</f>
        <v/>
      </c>
      <c r="R2037" s="39" t="str">
        <f>IF($A2037 &lt;&gt; "",VLOOKUP($A2037,'Student reference sheet'!$A$2:$V$2329, 5,FALSE), "")</f>
        <v/>
      </c>
      <c r="S2037" s="39" t="str">
        <f>IF($A2037 &lt;&gt; "",VLOOKUP($A2037,'Student reference sheet'!$A$2:$V$2329, 6,FALSE), "")</f>
        <v/>
      </c>
      <c r="T2037" s="30" t="str">
        <f>IF($A2037 = "","",
IF(VLOOKUP($A2037,'Student reference sheet'!$A$2:$V$2329, 10,FALSE) = "Y", "Hispanic",
IF(VLOOKUP($A2037,'Student reference sheet'!$A$2:$V$2329,11,FALSE) &lt;&gt; "",
IF(VLOOKUP($A2037,'Student reference sheet'!$A$2:$V$2329,11,FALSE) = "UNK", "Unknown", VLOOKUP(VALUE(VLOOKUP($A2037,'Student reference sheet'!$A$2:$V$2329,11,FALSE)),'Ethnicity Reference'!$A$2:$B$22,2,FALSE)),
IF(VLOOKUP($A2037,'Student reference sheet'!$A$2:$V$2329,9,FALSE) &lt;&gt; "", VLOOKUP(VALUE(VLOOKUP($A2037,'Student reference sheet'!$A$2:$V$2329,9,FALSE)),'Ethnicity Reference'!$A$2:$B$22,2,FALSE),"Unknown"))))</f>
        <v/>
      </c>
      <c r="U2037" s="35"/>
    </row>
    <row r="2038" spans="1:21" ht="15.75">
      <c r="A2038" s="47"/>
      <c r="B2038" s="33"/>
      <c r="C2038" s="39" t="str">
        <f>IF($A2038 &lt;&gt; "",VLOOKUP($A2038,'Student reference sheet'!$A$2:$V$2329, 3,FALSE), "")</f>
        <v/>
      </c>
      <c r="D2038" s="39" t="str">
        <f>IF($A2038 &lt;&gt; "",VLOOKUP($A2038,'Student reference sheet'!$A$2:$V$2329, 2,FALSE), "")</f>
        <v/>
      </c>
      <c r="E2038" s="35"/>
      <c r="F2038" s="34"/>
      <c r="G2038" s="40" t="str">
        <f t="shared" ca="1" si="96"/>
        <v/>
      </c>
      <c r="H2038" s="40" t="str">
        <f t="shared" ca="1" si="97"/>
        <v/>
      </c>
      <c r="I2038" s="36" t="str">
        <f>IF($A2038 = "", "",
IF(COUNTIF(MINIMUM_DAY_DATES[], Attendance!J2038) &gt; 0, VLOOKUP(Attendance!$G2038,MINIMUM_DAY_PERIOD_SCHEDULE[], 2,TRUE),
IF(COUNTIF(RALLY_DATES[], Attendance!J2038) &gt; 0, VLOOKUP(Attendance!$G2038,RALLY_PERIOD_SCHEDULE[], 2,TRUE),
IF(WEEKDAY(Attendance!$J2038) = 2,
       IF(COUNTIF(FINALS_WEEK_MONDAY_DATE[],Attendance!$J2038) &gt; 0, VLOOKUP(Attendance!$G2038,FINALS_WEEK_MONDAY_PERIOD_SCHEDULE[],2,TRUE),
       VLOOKUP(Attendance!$G2038,REGULAR_WEEK_SCHEDULE[],6,TRUE)),
IF(WEEKDAY($J2038) = 3,
       IF(COUNTIF(FINALS_WEEK_TUESDAY_DATE[],Attendance!$J2038) &gt; 0, VLOOKUP(Attendance!$G2038,FINALS_WEEK_TUESDAY_PERIOD_SCHEDULE[],2,TRUE),
       VLOOKUP(Attendance!$G2038,REGULAR_WEEK_SCHEDULE[[Tuesday]:[Period]],5,TRUE)),
IF(WEEKDAY(Attendance!$J2038) = 4,
        IF(COUNTIF(BLOCK_WEDNESDAY_DATES[],Attendance!$J2038) &gt; 0, VLOOKUP(Attendance!$G2038,BLOCK_WEDNESDAY_PERIOD_SCHEDULE[],2,TRUE),
        IF(COUNTIF(FINALS_WEEK_WEDNESDAY_DATE[],Attendance!$J2038) &gt; 0, VLOOKUP(Attendance!$G2038,FINALS_WEEK_WEDNESDAY_PERIOD_SCHEDULE[],2,TRUE),
       VLOOKUP(Attendance!$G2038,REGULAR_WEEK_SCHEDULE[[Wednesday]:[Period]],4,TRUE))),
IF(WEEKDAY($J2038) = 5,
       IF(COUNTIF(BLOCK_THURSDAY_DATES[],Attendance!$J2038) &gt; 0, VLOOKUP(Attendance!$G2038,BLOCK_THURSDAY_PERIOD_SCHEDULE[],2,TRUE),
       IF(COUNTIF(FINALS_WEEK_THURSDAY_DATE[],Attendance!$J2038) &gt; 0, VLOOKUP(Attendance!$G2038,FINALS_WEEK_THURSDAY_PERIOD_SCHEDULE[],2,TRUE),
       VLOOKUP(Attendance!$G2038,REGULAR_WEEK_SCHEDULE[[Thursday]:[Period]],3,TRUE))),
IF(WEEKDAY(Attendance!$J2038) = 6,
       IF(COUNTIF(FINALS_WEEK_FRIDAY_DATE[],Attendance!$J2038) &gt; 0, VLOOKUP(Attendance!$G2038,FINALS_WEEK_FRIDAY_PERIOD_SCHEDULE[],2,TRUE),
       VLOOKUP(Attendance!$G2038,REGULAR_WEEK_SCHEDULE[[Friday]:[Period]],2,TRUE))))))))))</f>
        <v/>
      </c>
      <c r="J2038" s="41" t="str">
        <f t="shared" ca="1" si="98"/>
        <v/>
      </c>
      <c r="K2038" s="41" t="str">
        <f>IF($A2038 &lt;&gt; "",VLOOKUP($A2038,'Student reference sheet'!$A$2:$V$2329, 7,FALSE), "")</f>
        <v/>
      </c>
      <c r="L2038" s="30" t="str">
        <f>IF($A2038 ="", "", VLOOKUP($A2038, 'Student reference sheet'!$A$2:$Z$2603,23,FALSE))</f>
        <v/>
      </c>
      <c r="M2038" s="30" t="str">
        <f>IF($A2038 ="", "", VLOOKUP($A2038, 'Student reference sheet'!$A$2:$Z$2603,24,FALSE))</f>
        <v/>
      </c>
      <c r="N2038" s="30" t="str">
        <f>IF($A2038 ="", "", VLOOKUP($A2038, 'Student reference sheet'!$A$2:$Z$2603,26,FALSE))</f>
        <v/>
      </c>
      <c r="O2038" s="30" t="str">
        <f>IF($A2038 ="", "", VLOOKUP($A2038, 'Student reference sheet'!$A$2:$Z$2603,25,FALSE))</f>
        <v/>
      </c>
      <c r="P2038" s="39" t="str">
        <f>IF($A2038 = "", "", IF(OR(VLOOKUP($A2038,'Student reference sheet'!$A$2:$V$2400,8,FALSE) = "R",  VLOOKUP($A2038,'Student reference sheet'!$A$2:$V$2400,8,FALSE) = "L"), "X", ""))</f>
        <v/>
      </c>
      <c r="Q2038" s="39" t="str">
        <f>IF($A2038 ="", "", VLOOKUP($A2038, 'Student reference sheet'!$A$2:$V$2603,22,FALSE))</f>
        <v/>
      </c>
      <c r="R2038" s="39" t="str">
        <f>IF($A2038 &lt;&gt; "",VLOOKUP($A2038,'Student reference sheet'!$A$2:$V$2329, 5,FALSE), "")</f>
        <v/>
      </c>
      <c r="S2038" s="39" t="str">
        <f>IF($A2038 &lt;&gt; "",VLOOKUP($A2038,'Student reference sheet'!$A$2:$V$2329, 6,FALSE), "")</f>
        <v/>
      </c>
      <c r="T2038" s="30" t="str">
        <f>IF($A2038 = "","",
IF(VLOOKUP($A2038,'Student reference sheet'!$A$2:$V$2329, 10,FALSE) = "Y", "Hispanic",
IF(VLOOKUP($A2038,'Student reference sheet'!$A$2:$V$2329,11,FALSE) &lt;&gt; "",
IF(VLOOKUP($A2038,'Student reference sheet'!$A$2:$V$2329,11,FALSE) = "UNK", "Unknown", VLOOKUP(VALUE(VLOOKUP($A2038,'Student reference sheet'!$A$2:$V$2329,11,FALSE)),'Ethnicity Reference'!$A$2:$B$22,2,FALSE)),
IF(VLOOKUP($A2038,'Student reference sheet'!$A$2:$V$2329,9,FALSE) &lt;&gt; "", VLOOKUP(VALUE(VLOOKUP($A2038,'Student reference sheet'!$A$2:$V$2329,9,FALSE)),'Ethnicity Reference'!$A$2:$B$22,2,FALSE),"Unknown"))))</f>
        <v/>
      </c>
      <c r="U2038" s="35"/>
    </row>
    <row r="2039" spans="1:21" ht="15.75">
      <c r="A2039" s="47"/>
      <c r="B2039" s="33"/>
      <c r="C2039" s="39" t="str">
        <f>IF($A2039 &lt;&gt; "",VLOOKUP($A2039,'Student reference sheet'!$A$2:$V$2329, 3,FALSE), "")</f>
        <v/>
      </c>
      <c r="D2039" s="39" t="str">
        <f>IF($A2039 &lt;&gt; "",VLOOKUP($A2039,'Student reference sheet'!$A$2:$V$2329, 2,FALSE), "")</f>
        <v/>
      </c>
      <c r="E2039" s="35"/>
      <c r="F2039" s="34"/>
      <c r="G2039" s="40" t="str">
        <f t="shared" ca="1" si="96"/>
        <v/>
      </c>
      <c r="H2039" s="40" t="str">
        <f t="shared" ca="1" si="97"/>
        <v/>
      </c>
      <c r="I2039" s="36" t="str">
        <f>IF($A2039 = "", "",
IF(COUNTIF(MINIMUM_DAY_DATES[], Attendance!J2039) &gt; 0, VLOOKUP(Attendance!$G2039,MINIMUM_DAY_PERIOD_SCHEDULE[], 2,TRUE),
IF(COUNTIF(RALLY_DATES[], Attendance!J2039) &gt; 0, VLOOKUP(Attendance!$G2039,RALLY_PERIOD_SCHEDULE[], 2,TRUE),
IF(WEEKDAY(Attendance!$J2039) = 2,
       IF(COUNTIF(FINALS_WEEK_MONDAY_DATE[],Attendance!$J2039) &gt; 0, VLOOKUP(Attendance!$G2039,FINALS_WEEK_MONDAY_PERIOD_SCHEDULE[],2,TRUE),
       VLOOKUP(Attendance!$G2039,REGULAR_WEEK_SCHEDULE[],6,TRUE)),
IF(WEEKDAY($J2039) = 3,
       IF(COUNTIF(FINALS_WEEK_TUESDAY_DATE[],Attendance!$J2039) &gt; 0, VLOOKUP(Attendance!$G2039,FINALS_WEEK_TUESDAY_PERIOD_SCHEDULE[],2,TRUE),
       VLOOKUP(Attendance!$G2039,REGULAR_WEEK_SCHEDULE[[Tuesday]:[Period]],5,TRUE)),
IF(WEEKDAY(Attendance!$J2039) = 4,
        IF(COUNTIF(BLOCK_WEDNESDAY_DATES[],Attendance!$J2039) &gt; 0, VLOOKUP(Attendance!$G2039,BLOCK_WEDNESDAY_PERIOD_SCHEDULE[],2,TRUE),
        IF(COUNTIF(FINALS_WEEK_WEDNESDAY_DATE[],Attendance!$J2039) &gt; 0, VLOOKUP(Attendance!$G2039,FINALS_WEEK_WEDNESDAY_PERIOD_SCHEDULE[],2,TRUE),
       VLOOKUP(Attendance!$G2039,REGULAR_WEEK_SCHEDULE[[Wednesday]:[Period]],4,TRUE))),
IF(WEEKDAY($J2039) = 5,
       IF(COUNTIF(BLOCK_THURSDAY_DATES[],Attendance!$J2039) &gt; 0, VLOOKUP(Attendance!$G2039,BLOCK_THURSDAY_PERIOD_SCHEDULE[],2,TRUE),
       IF(COUNTIF(FINALS_WEEK_THURSDAY_DATE[],Attendance!$J2039) &gt; 0, VLOOKUP(Attendance!$G2039,FINALS_WEEK_THURSDAY_PERIOD_SCHEDULE[],2,TRUE),
       VLOOKUP(Attendance!$G2039,REGULAR_WEEK_SCHEDULE[[Thursday]:[Period]],3,TRUE))),
IF(WEEKDAY(Attendance!$J2039) = 6,
       IF(COUNTIF(FINALS_WEEK_FRIDAY_DATE[],Attendance!$J2039) &gt; 0, VLOOKUP(Attendance!$G2039,FINALS_WEEK_FRIDAY_PERIOD_SCHEDULE[],2,TRUE),
       VLOOKUP(Attendance!$G2039,REGULAR_WEEK_SCHEDULE[[Friday]:[Period]],2,TRUE))))))))))</f>
        <v/>
      </c>
      <c r="J2039" s="41" t="str">
        <f t="shared" ca="1" si="98"/>
        <v/>
      </c>
      <c r="K2039" s="41" t="str">
        <f>IF($A2039 &lt;&gt; "",VLOOKUP($A2039,'Student reference sheet'!$A$2:$V$2329, 7,FALSE), "")</f>
        <v/>
      </c>
      <c r="L2039" s="30" t="str">
        <f>IF($A2039 ="", "", VLOOKUP($A2039, 'Student reference sheet'!$A$2:$Z$2603,23,FALSE))</f>
        <v/>
      </c>
      <c r="M2039" s="30" t="str">
        <f>IF($A2039 ="", "", VLOOKUP($A2039, 'Student reference sheet'!$A$2:$Z$2603,24,FALSE))</f>
        <v/>
      </c>
      <c r="N2039" s="30" t="str">
        <f>IF($A2039 ="", "", VLOOKUP($A2039, 'Student reference sheet'!$A$2:$Z$2603,26,FALSE))</f>
        <v/>
      </c>
      <c r="O2039" s="30" t="str">
        <f>IF($A2039 ="", "", VLOOKUP($A2039, 'Student reference sheet'!$A$2:$Z$2603,25,FALSE))</f>
        <v/>
      </c>
      <c r="P2039" s="39" t="str">
        <f>IF($A2039 = "", "", IF(OR(VLOOKUP($A2039,'Student reference sheet'!$A$2:$V$2400,8,FALSE) = "R",  VLOOKUP($A2039,'Student reference sheet'!$A$2:$V$2400,8,FALSE) = "L"), "X", ""))</f>
        <v/>
      </c>
      <c r="Q2039" s="39" t="str">
        <f>IF($A2039 ="", "", VLOOKUP($A2039, 'Student reference sheet'!$A$2:$V$2603,22,FALSE))</f>
        <v/>
      </c>
      <c r="R2039" s="39" t="str">
        <f>IF($A2039 &lt;&gt; "",VLOOKUP($A2039,'Student reference sheet'!$A$2:$V$2329, 5,FALSE), "")</f>
        <v/>
      </c>
      <c r="S2039" s="39" t="str">
        <f>IF($A2039 &lt;&gt; "",VLOOKUP($A2039,'Student reference sheet'!$A$2:$V$2329, 6,FALSE), "")</f>
        <v/>
      </c>
      <c r="T2039" s="30" t="str">
        <f>IF($A2039 = "","",
IF(VLOOKUP($A2039,'Student reference sheet'!$A$2:$V$2329, 10,FALSE) = "Y", "Hispanic",
IF(VLOOKUP($A2039,'Student reference sheet'!$A$2:$V$2329,11,FALSE) &lt;&gt; "",
IF(VLOOKUP($A2039,'Student reference sheet'!$A$2:$V$2329,11,FALSE) = "UNK", "Unknown", VLOOKUP(VALUE(VLOOKUP($A2039,'Student reference sheet'!$A$2:$V$2329,11,FALSE)),'Ethnicity Reference'!$A$2:$B$22,2,FALSE)),
IF(VLOOKUP($A2039,'Student reference sheet'!$A$2:$V$2329,9,FALSE) &lt;&gt; "", VLOOKUP(VALUE(VLOOKUP($A2039,'Student reference sheet'!$A$2:$V$2329,9,FALSE)),'Ethnicity Reference'!$A$2:$B$22,2,FALSE),"Unknown"))))</f>
        <v/>
      </c>
      <c r="U2039" s="35"/>
    </row>
    <row r="2040" spans="1:21" ht="15.75">
      <c r="A2040" s="47"/>
      <c r="B2040" s="33"/>
      <c r="C2040" s="39" t="str">
        <f>IF($A2040 &lt;&gt; "",VLOOKUP($A2040,'Student reference sheet'!$A$2:$V$2329, 3,FALSE), "")</f>
        <v/>
      </c>
      <c r="D2040" s="39" t="str">
        <f>IF($A2040 &lt;&gt; "",VLOOKUP($A2040,'Student reference sheet'!$A$2:$V$2329, 2,FALSE), "")</f>
        <v/>
      </c>
      <c r="E2040" s="35"/>
      <c r="F2040" s="34"/>
      <c r="G2040" s="40" t="str">
        <f t="shared" ca="1" si="96"/>
        <v/>
      </c>
      <c r="H2040" s="40" t="str">
        <f t="shared" ca="1" si="97"/>
        <v/>
      </c>
      <c r="I2040" s="36" t="str">
        <f>IF($A2040 = "", "",
IF(COUNTIF(MINIMUM_DAY_DATES[], Attendance!J2040) &gt; 0, VLOOKUP(Attendance!$G2040,MINIMUM_DAY_PERIOD_SCHEDULE[], 2,TRUE),
IF(COUNTIF(RALLY_DATES[], Attendance!J2040) &gt; 0, VLOOKUP(Attendance!$G2040,RALLY_PERIOD_SCHEDULE[], 2,TRUE),
IF(WEEKDAY(Attendance!$J2040) = 2,
       IF(COUNTIF(FINALS_WEEK_MONDAY_DATE[],Attendance!$J2040) &gt; 0, VLOOKUP(Attendance!$G2040,FINALS_WEEK_MONDAY_PERIOD_SCHEDULE[],2,TRUE),
       VLOOKUP(Attendance!$G2040,REGULAR_WEEK_SCHEDULE[],6,TRUE)),
IF(WEEKDAY($J2040) = 3,
       IF(COUNTIF(FINALS_WEEK_TUESDAY_DATE[],Attendance!$J2040) &gt; 0, VLOOKUP(Attendance!$G2040,FINALS_WEEK_TUESDAY_PERIOD_SCHEDULE[],2,TRUE),
       VLOOKUP(Attendance!$G2040,REGULAR_WEEK_SCHEDULE[[Tuesday]:[Period]],5,TRUE)),
IF(WEEKDAY(Attendance!$J2040) = 4,
        IF(COUNTIF(BLOCK_WEDNESDAY_DATES[],Attendance!$J2040) &gt; 0, VLOOKUP(Attendance!$G2040,BLOCK_WEDNESDAY_PERIOD_SCHEDULE[],2,TRUE),
        IF(COUNTIF(FINALS_WEEK_WEDNESDAY_DATE[],Attendance!$J2040) &gt; 0, VLOOKUP(Attendance!$G2040,FINALS_WEEK_WEDNESDAY_PERIOD_SCHEDULE[],2,TRUE),
       VLOOKUP(Attendance!$G2040,REGULAR_WEEK_SCHEDULE[[Wednesday]:[Period]],4,TRUE))),
IF(WEEKDAY($J2040) = 5,
       IF(COUNTIF(BLOCK_THURSDAY_DATES[],Attendance!$J2040) &gt; 0, VLOOKUP(Attendance!$G2040,BLOCK_THURSDAY_PERIOD_SCHEDULE[],2,TRUE),
       IF(COUNTIF(FINALS_WEEK_THURSDAY_DATE[],Attendance!$J2040) &gt; 0, VLOOKUP(Attendance!$G2040,FINALS_WEEK_THURSDAY_PERIOD_SCHEDULE[],2,TRUE),
       VLOOKUP(Attendance!$G2040,REGULAR_WEEK_SCHEDULE[[Thursday]:[Period]],3,TRUE))),
IF(WEEKDAY(Attendance!$J2040) = 6,
       IF(COUNTIF(FINALS_WEEK_FRIDAY_DATE[],Attendance!$J2040) &gt; 0, VLOOKUP(Attendance!$G2040,FINALS_WEEK_FRIDAY_PERIOD_SCHEDULE[],2,TRUE),
       VLOOKUP(Attendance!$G2040,REGULAR_WEEK_SCHEDULE[[Friday]:[Period]],2,TRUE))))))))))</f>
        <v/>
      </c>
      <c r="J2040" s="41" t="str">
        <f t="shared" ca="1" si="98"/>
        <v/>
      </c>
      <c r="K2040" s="41" t="str">
        <f>IF($A2040 &lt;&gt; "",VLOOKUP($A2040,'Student reference sheet'!$A$2:$V$2329, 7,FALSE), "")</f>
        <v/>
      </c>
      <c r="L2040" s="30" t="str">
        <f>IF($A2040 ="", "", VLOOKUP($A2040, 'Student reference sheet'!$A$2:$Z$2603,23,FALSE))</f>
        <v/>
      </c>
      <c r="M2040" s="30" t="str">
        <f>IF($A2040 ="", "", VLOOKUP($A2040, 'Student reference sheet'!$A$2:$Z$2603,24,FALSE))</f>
        <v/>
      </c>
      <c r="N2040" s="30" t="str">
        <f>IF($A2040 ="", "", VLOOKUP($A2040, 'Student reference sheet'!$A$2:$Z$2603,26,FALSE))</f>
        <v/>
      </c>
      <c r="O2040" s="30" t="str">
        <f>IF($A2040 ="", "", VLOOKUP($A2040, 'Student reference sheet'!$A$2:$Z$2603,25,FALSE))</f>
        <v/>
      </c>
      <c r="P2040" s="39" t="str">
        <f>IF($A2040 = "", "", IF(OR(VLOOKUP($A2040,'Student reference sheet'!$A$2:$V$2400,8,FALSE) = "R",  VLOOKUP($A2040,'Student reference sheet'!$A$2:$V$2400,8,FALSE) = "L"), "X", ""))</f>
        <v/>
      </c>
      <c r="Q2040" s="39" t="str">
        <f>IF($A2040 ="", "", VLOOKUP($A2040, 'Student reference sheet'!$A$2:$V$2603,22,FALSE))</f>
        <v/>
      </c>
      <c r="R2040" s="39" t="str">
        <f>IF($A2040 &lt;&gt; "",VLOOKUP($A2040,'Student reference sheet'!$A$2:$V$2329, 5,FALSE), "")</f>
        <v/>
      </c>
      <c r="S2040" s="39" t="str">
        <f>IF($A2040 &lt;&gt; "",VLOOKUP($A2040,'Student reference sheet'!$A$2:$V$2329, 6,FALSE), "")</f>
        <v/>
      </c>
      <c r="T2040" s="30" t="str">
        <f>IF($A2040 = "","",
IF(VLOOKUP($A2040,'Student reference sheet'!$A$2:$V$2329, 10,FALSE) = "Y", "Hispanic",
IF(VLOOKUP($A2040,'Student reference sheet'!$A$2:$V$2329,11,FALSE) &lt;&gt; "",
IF(VLOOKUP($A2040,'Student reference sheet'!$A$2:$V$2329,11,FALSE) = "UNK", "Unknown", VLOOKUP(VALUE(VLOOKUP($A2040,'Student reference sheet'!$A$2:$V$2329,11,FALSE)),'Ethnicity Reference'!$A$2:$B$22,2,FALSE)),
IF(VLOOKUP($A2040,'Student reference sheet'!$A$2:$V$2329,9,FALSE) &lt;&gt; "", VLOOKUP(VALUE(VLOOKUP($A2040,'Student reference sheet'!$A$2:$V$2329,9,FALSE)),'Ethnicity Reference'!$A$2:$B$22,2,FALSE),"Unknown"))))</f>
        <v/>
      </c>
      <c r="U2040" s="35"/>
    </row>
    <row r="2041" spans="1:21" ht="15.75">
      <c r="A2041" s="47"/>
      <c r="B2041" s="33"/>
      <c r="C2041" s="39" t="str">
        <f>IF($A2041 &lt;&gt; "",VLOOKUP($A2041,'Student reference sheet'!$A$2:$V$2329, 3,FALSE), "")</f>
        <v/>
      </c>
      <c r="D2041" s="39" t="str">
        <f>IF($A2041 &lt;&gt; "",VLOOKUP($A2041,'Student reference sheet'!$A$2:$V$2329, 2,FALSE), "")</f>
        <v/>
      </c>
      <c r="E2041" s="35"/>
      <c r="F2041" s="34"/>
      <c r="G2041" s="40" t="str">
        <f t="shared" ca="1" si="96"/>
        <v/>
      </c>
      <c r="H2041" s="40" t="str">
        <f t="shared" ca="1" si="97"/>
        <v/>
      </c>
      <c r="I2041" s="36" t="str">
        <f>IF($A2041 = "", "",
IF(COUNTIF(MINIMUM_DAY_DATES[], Attendance!J2041) &gt; 0, VLOOKUP(Attendance!$G2041,MINIMUM_DAY_PERIOD_SCHEDULE[], 2,TRUE),
IF(COUNTIF(RALLY_DATES[], Attendance!J2041) &gt; 0, VLOOKUP(Attendance!$G2041,RALLY_PERIOD_SCHEDULE[], 2,TRUE),
IF(WEEKDAY(Attendance!$J2041) = 2,
       IF(COUNTIF(FINALS_WEEK_MONDAY_DATE[],Attendance!$J2041) &gt; 0, VLOOKUP(Attendance!$G2041,FINALS_WEEK_MONDAY_PERIOD_SCHEDULE[],2,TRUE),
       VLOOKUP(Attendance!$G2041,REGULAR_WEEK_SCHEDULE[],6,TRUE)),
IF(WEEKDAY($J2041) = 3,
       IF(COUNTIF(FINALS_WEEK_TUESDAY_DATE[],Attendance!$J2041) &gt; 0, VLOOKUP(Attendance!$G2041,FINALS_WEEK_TUESDAY_PERIOD_SCHEDULE[],2,TRUE),
       VLOOKUP(Attendance!$G2041,REGULAR_WEEK_SCHEDULE[[Tuesday]:[Period]],5,TRUE)),
IF(WEEKDAY(Attendance!$J2041) = 4,
        IF(COUNTIF(BLOCK_WEDNESDAY_DATES[],Attendance!$J2041) &gt; 0, VLOOKUP(Attendance!$G2041,BLOCK_WEDNESDAY_PERIOD_SCHEDULE[],2,TRUE),
        IF(COUNTIF(FINALS_WEEK_WEDNESDAY_DATE[],Attendance!$J2041) &gt; 0, VLOOKUP(Attendance!$G2041,FINALS_WEEK_WEDNESDAY_PERIOD_SCHEDULE[],2,TRUE),
       VLOOKUP(Attendance!$G2041,REGULAR_WEEK_SCHEDULE[[Wednesday]:[Period]],4,TRUE))),
IF(WEEKDAY($J2041) = 5,
       IF(COUNTIF(BLOCK_THURSDAY_DATES[],Attendance!$J2041) &gt; 0, VLOOKUP(Attendance!$G2041,BLOCK_THURSDAY_PERIOD_SCHEDULE[],2,TRUE),
       IF(COUNTIF(FINALS_WEEK_THURSDAY_DATE[],Attendance!$J2041) &gt; 0, VLOOKUP(Attendance!$G2041,FINALS_WEEK_THURSDAY_PERIOD_SCHEDULE[],2,TRUE),
       VLOOKUP(Attendance!$G2041,REGULAR_WEEK_SCHEDULE[[Thursday]:[Period]],3,TRUE))),
IF(WEEKDAY(Attendance!$J2041) = 6,
       IF(COUNTIF(FINALS_WEEK_FRIDAY_DATE[],Attendance!$J2041) &gt; 0, VLOOKUP(Attendance!$G2041,FINALS_WEEK_FRIDAY_PERIOD_SCHEDULE[],2,TRUE),
       VLOOKUP(Attendance!$G2041,REGULAR_WEEK_SCHEDULE[[Friday]:[Period]],2,TRUE))))))))))</f>
        <v/>
      </c>
      <c r="J2041" s="41" t="str">
        <f t="shared" ca="1" si="98"/>
        <v/>
      </c>
      <c r="K2041" s="41" t="str">
        <f>IF($A2041 &lt;&gt; "",VLOOKUP($A2041,'Student reference sheet'!$A$2:$V$2329, 7,FALSE), "")</f>
        <v/>
      </c>
      <c r="L2041" s="30" t="str">
        <f>IF($A2041 ="", "", VLOOKUP($A2041, 'Student reference sheet'!$A$2:$Z$2603,23,FALSE))</f>
        <v/>
      </c>
      <c r="M2041" s="30" t="str">
        <f>IF($A2041 ="", "", VLOOKUP($A2041, 'Student reference sheet'!$A$2:$Z$2603,24,FALSE))</f>
        <v/>
      </c>
      <c r="N2041" s="30" t="str">
        <f>IF($A2041 ="", "", VLOOKUP($A2041, 'Student reference sheet'!$A$2:$Z$2603,26,FALSE))</f>
        <v/>
      </c>
      <c r="O2041" s="30" t="str">
        <f>IF($A2041 ="", "", VLOOKUP($A2041, 'Student reference sheet'!$A$2:$Z$2603,25,FALSE))</f>
        <v/>
      </c>
      <c r="P2041" s="39" t="str">
        <f>IF($A2041 = "", "", IF(OR(VLOOKUP($A2041,'Student reference sheet'!$A$2:$V$2400,8,FALSE) = "R",  VLOOKUP($A2041,'Student reference sheet'!$A$2:$V$2400,8,FALSE) = "L"), "X", ""))</f>
        <v/>
      </c>
      <c r="Q2041" s="39" t="str">
        <f>IF($A2041 ="", "", VLOOKUP($A2041, 'Student reference sheet'!$A$2:$V$2603,22,FALSE))</f>
        <v/>
      </c>
      <c r="R2041" s="39" t="str">
        <f>IF($A2041 &lt;&gt; "",VLOOKUP($A2041,'Student reference sheet'!$A$2:$V$2329, 5,FALSE), "")</f>
        <v/>
      </c>
      <c r="S2041" s="39" t="str">
        <f>IF($A2041 &lt;&gt; "",VLOOKUP($A2041,'Student reference sheet'!$A$2:$V$2329, 6,FALSE), "")</f>
        <v/>
      </c>
      <c r="T2041" s="30" t="str">
        <f>IF($A2041 = "","",
IF(VLOOKUP($A2041,'Student reference sheet'!$A$2:$V$2329, 10,FALSE) = "Y", "Hispanic",
IF(VLOOKUP($A2041,'Student reference sheet'!$A$2:$V$2329,11,FALSE) &lt;&gt; "",
IF(VLOOKUP($A2041,'Student reference sheet'!$A$2:$V$2329,11,FALSE) = "UNK", "Unknown", VLOOKUP(VALUE(VLOOKUP($A2041,'Student reference sheet'!$A$2:$V$2329,11,FALSE)),'Ethnicity Reference'!$A$2:$B$22,2,FALSE)),
IF(VLOOKUP($A2041,'Student reference sheet'!$A$2:$V$2329,9,FALSE) &lt;&gt; "", VLOOKUP(VALUE(VLOOKUP($A2041,'Student reference sheet'!$A$2:$V$2329,9,FALSE)),'Ethnicity Reference'!$A$2:$B$22,2,FALSE),"Unknown"))))</f>
        <v/>
      </c>
      <c r="U2041" s="35"/>
    </row>
    <row r="2042" spans="1:21" ht="15.75">
      <c r="A2042" s="47"/>
      <c r="B2042" s="33"/>
      <c r="C2042" s="39" t="str">
        <f>IF($A2042 &lt;&gt; "",VLOOKUP($A2042,'Student reference sheet'!$A$2:$V$2329, 3,FALSE), "")</f>
        <v/>
      </c>
      <c r="D2042" s="39" t="str">
        <f>IF($A2042 &lt;&gt; "",VLOOKUP($A2042,'Student reference sheet'!$A$2:$V$2329, 2,FALSE), "")</f>
        <v/>
      </c>
      <c r="E2042" s="35"/>
      <c r="F2042" s="34"/>
      <c r="G2042" s="40" t="str">
        <f t="shared" ca="1" si="96"/>
        <v/>
      </c>
      <c r="H2042" s="40" t="str">
        <f t="shared" ca="1" si="97"/>
        <v/>
      </c>
      <c r="I2042" s="36" t="str">
        <f>IF($A2042 = "", "",
IF(COUNTIF(MINIMUM_DAY_DATES[], Attendance!J2042) &gt; 0, VLOOKUP(Attendance!$G2042,MINIMUM_DAY_PERIOD_SCHEDULE[], 2,TRUE),
IF(COUNTIF(RALLY_DATES[], Attendance!J2042) &gt; 0, VLOOKUP(Attendance!$G2042,RALLY_PERIOD_SCHEDULE[], 2,TRUE),
IF(WEEKDAY(Attendance!$J2042) = 2,
       IF(COUNTIF(FINALS_WEEK_MONDAY_DATE[],Attendance!$J2042) &gt; 0, VLOOKUP(Attendance!$G2042,FINALS_WEEK_MONDAY_PERIOD_SCHEDULE[],2,TRUE),
       VLOOKUP(Attendance!$G2042,REGULAR_WEEK_SCHEDULE[],6,TRUE)),
IF(WEEKDAY($J2042) = 3,
       IF(COUNTIF(FINALS_WEEK_TUESDAY_DATE[],Attendance!$J2042) &gt; 0, VLOOKUP(Attendance!$G2042,FINALS_WEEK_TUESDAY_PERIOD_SCHEDULE[],2,TRUE),
       VLOOKUP(Attendance!$G2042,REGULAR_WEEK_SCHEDULE[[Tuesday]:[Period]],5,TRUE)),
IF(WEEKDAY(Attendance!$J2042) = 4,
        IF(COUNTIF(BLOCK_WEDNESDAY_DATES[],Attendance!$J2042) &gt; 0, VLOOKUP(Attendance!$G2042,BLOCK_WEDNESDAY_PERIOD_SCHEDULE[],2,TRUE),
        IF(COUNTIF(FINALS_WEEK_WEDNESDAY_DATE[],Attendance!$J2042) &gt; 0, VLOOKUP(Attendance!$G2042,FINALS_WEEK_WEDNESDAY_PERIOD_SCHEDULE[],2,TRUE),
       VLOOKUP(Attendance!$G2042,REGULAR_WEEK_SCHEDULE[[Wednesday]:[Period]],4,TRUE))),
IF(WEEKDAY($J2042) = 5,
       IF(COUNTIF(BLOCK_THURSDAY_DATES[],Attendance!$J2042) &gt; 0, VLOOKUP(Attendance!$G2042,BLOCK_THURSDAY_PERIOD_SCHEDULE[],2,TRUE),
       IF(COUNTIF(FINALS_WEEK_THURSDAY_DATE[],Attendance!$J2042) &gt; 0, VLOOKUP(Attendance!$G2042,FINALS_WEEK_THURSDAY_PERIOD_SCHEDULE[],2,TRUE),
       VLOOKUP(Attendance!$G2042,REGULAR_WEEK_SCHEDULE[[Thursday]:[Period]],3,TRUE))),
IF(WEEKDAY(Attendance!$J2042) = 6,
       IF(COUNTIF(FINALS_WEEK_FRIDAY_DATE[],Attendance!$J2042) &gt; 0, VLOOKUP(Attendance!$G2042,FINALS_WEEK_FRIDAY_PERIOD_SCHEDULE[],2,TRUE),
       VLOOKUP(Attendance!$G2042,REGULAR_WEEK_SCHEDULE[[Friday]:[Period]],2,TRUE))))))))))</f>
        <v/>
      </c>
      <c r="J2042" s="41" t="str">
        <f t="shared" ca="1" si="98"/>
        <v/>
      </c>
      <c r="K2042" s="41" t="str">
        <f>IF($A2042 &lt;&gt; "",VLOOKUP($A2042,'Student reference sheet'!$A$2:$V$2329, 7,FALSE), "")</f>
        <v/>
      </c>
      <c r="L2042" s="30" t="str">
        <f>IF($A2042 ="", "", VLOOKUP($A2042, 'Student reference sheet'!$A$2:$Z$2603,23,FALSE))</f>
        <v/>
      </c>
      <c r="M2042" s="30" t="str">
        <f>IF($A2042 ="", "", VLOOKUP($A2042, 'Student reference sheet'!$A$2:$Z$2603,24,FALSE))</f>
        <v/>
      </c>
      <c r="N2042" s="30" t="str">
        <f>IF($A2042 ="", "", VLOOKUP($A2042, 'Student reference sheet'!$A$2:$Z$2603,26,FALSE))</f>
        <v/>
      </c>
      <c r="O2042" s="30" t="str">
        <f>IF($A2042 ="", "", VLOOKUP($A2042, 'Student reference sheet'!$A$2:$Z$2603,25,FALSE))</f>
        <v/>
      </c>
      <c r="P2042" s="39" t="str">
        <f>IF($A2042 = "", "", IF(OR(VLOOKUP($A2042,'Student reference sheet'!$A$2:$V$2400,8,FALSE) = "R",  VLOOKUP($A2042,'Student reference sheet'!$A$2:$V$2400,8,FALSE) = "L"), "X", ""))</f>
        <v/>
      </c>
      <c r="Q2042" s="39" t="str">
        <f>IF($A2042 ="", "", VLOOKUP($A2042, 'Student reference sheet'!$A$2:$V$2603,22,FALSE))</f>
        <v/>
      </c>
      <c r="R2042" s="39" t="str">
        <f>IF($A2042 &lt;&gt; "",VLOOKUP($A2042,'Student reference sheet'!$A$2:$V$2329, 5,FALSE), "")</f>
        <v/>
      </c>
      <c r="S2042" s="39" t="str">
        <f>IF($A2042 &lt;&gt; "",VLOOKUP($A2042,'Student reference sheet'!$A$2:$V$2329, 6,FALSE), "")</f>
        <v/>
      </c>
      <c r="T2042" s="30" t="str">
        <f>IF($A2042 = "","",
IF(VLOOKUP($A2042,'Student reference sheet'!$A$2:$V$2329, 10,FALSE) = "Y", "Hispanic",
IF(VLOOKUP($A2042,'Student reference sheet'!$A$2:$V$2329,11,FALSE) &lt;&gt; "",
IF(VLOOKUP($A2042,'Student reference sheet'!$A$2:$V$2329,11,FALSE) = "UNK", "Unknown", VLOOKUP(VALUE(VLOOKUP($A2042,'Student reference sheet'!$A$2:$V$2329,11,FALSE)),'Ethnicity Reference'!$A$2:$B$22,2,FALSE)),
IF(VLOOKUP($A2042,'Student reference sheet'!$A$2:$V$2329,9,FALSE) &lt;&gt; "", VLOOKUP(VALUE(VLOOKUP($A2042,'Student reference sheet'!$A$2:$V$2329,9,FALSE)),'Ethnicity Reference'!$A$2:$B$22,2,FALSE),"Unknown"))))</f>
        <v/>
      </c>
      <c r="U2042" s="35"/>
    </row>
    <row r="2043" spans="1:21" ht="15.75">
      <c r="A2043" s="47"/>
      <c r="B2043" s="33"/>
      <c r="C2043" s="39" t="str">
        <f>IF($A2043 &lt;&gt; "",VLOOKUP($A2043,'Student reference sheet'!$A$2:$V$2329, 3,FALSE), "")</f>
        <v/>
      </c>
      <c r="D2043" s="39" t="str">
        <f>IF($A2043 &lt;&gt; "",VLOOKUP($A2043,'Student reference sheet'!$A$2:$V$2329, 2,FALSE), "")</f>
        <v/>
      </c>
      <c r="E2043" s="35"/>
      <c r="F2043" s="34"/>
      <c r="G2043" s="40" t="str">
        <f t="shared" ca="1" si="96"/>
        <v/>
      </c>
      <c r="H2043" s="40" t="str">
        <f t="shared" ca="1" si="97"/>
        <v/>
      </c>
      <c r="I2043" s="36" t="str">
        <f>IF($A2043 = "", "",
IF(COUNTIF(MINIMUM_DAY_DATES[], Attendance!J2043) &gt; 0, VLOOKUP(Attendance!$G2043,MINIMUM_DAY_PERIOD_SCHEDULE[], 2,TRUE),
IF(COUNTIF(RALLY_DATES[], Attendance!J2043) &gt; 0, VLOOKUP(Attendance!$G2043,RALLY_PERIOD_SCHEDULE[], 2,TRUE),
IF(WEEKDAY(Attendance!$J2043) = 2,
       IF(COUNTIF(FINALS_WEEK_MONDAY_DATE[],Attendance!$J2043) &gt; 0, VLOOKUP(Attendance!$G2043,FINALS_WEEK_MONDAY_PERIOD_SCHEDULE[],2,TRUE),
       VLOOKUP(Attendance!$G2043,REGULAR_WEEK_SCHEDULE[],6,TRUE)),
IF(WEEKDAY($J2043) = 3,
       IF(COUNTIF(FINALS_WEEK_TUESDAY_DATE[],Attendance!$J2043) &gt; 0, VLOOKUP(Attendance!$G2043,FINALS_WEEK_TUESDAY_PERIOD_SCHEDULE[],2,TRUE),
       VLOOKUP(Attendance!$G2043,REGULAR_WEEK_SCHEDULE[[Tuesday]:[Period]],5,TRUE)),
IF(WEEKDAY(Attendance!$J2043) = 4,
        IF(COUNTIF(BLOCK_WEDNESDAY_DATES[],Attendance!$J2043) &gt; 0, VLOOKUP(Attendance!$G2043,BLOCK_WEDNESDAY_PERIOD_SCHEDULE[],2,TRUE),
        IF(COUNTIF(FINALS_WEEK_WEDNESDAY_DATE[],Attendance!$J2043) &gt; 0, VLOOKUP(Attendance!$G2043,FINALS_WEEK_WEDNESDAY_PERIOD_SCHEDULE[],2,TRUE),
       VLOOKUP(Attendance!$G2043,REGULAR_WEEK_SCHEDULE[[Wednesday]:[Period]],4,TRUE))),
IF(WEEKDAY($J2043) = 5,
       IF(COUNTIF(BLOCK_THURSDAY_DATES[],Attendance!$J2043) &gt; 0, VLOOKUP(Attendance!$G2043,BLOCK_THURSDAY_PERIOD_SCHEDULE[],2,TRUE),
       IF(COUNTIF(FINALS_WEEK_THURSDAY_DATE[],Attendance!$J2043) &gt; 0, VLOOKUP(Attendance!$G2043,FINALS_WEEK_THURSDAY_PERIOD_SCHEDULE[],2,TRUE),
       VLOOKUP(Attendance!$G2043,REGULAR_WEEK_SCHEDULE[[Thursday]:[Period]],3,TRUE))),
IF(WEEKDAY(Attendance!$J2043) = 6,
       IF(COUNTIF(FINALS_WEEK_FRIDAY_DATE[],Attendance!$J2043) &gt; 0, VLOOKUP(Attendance!$G2043,FINALS_WEEK_FRIDAY_PERIOD_SCHEDULE[],2,TRUE),
       VLOOKUP(Attendance!$G2043,REGULAR_WEEK_SCHEDULE[[Friday]:[Period]],2,TRUE))))))))))</f>
        <v/>
      </c>
      <c r="J2043" s="41" t="str">
        <f t="shared" ca="1" si="98"/>
        <v/>
      </c>
      <c r="K2043" s="41" t="str">
        <f>IF($A2043 &lt;&gt; "",VLOOKUP($A2043,'Student reference sheet'!$A$2:$V$2329, 7,FALSE), "")</f>
        <v/>
      </c>
      <c r="L2043" s="30" t="str">
        <f>IF($A2043 ="", "", VLOOKUP($A2043, 'Student reference sheet'!$A$2:$Z$2603,23,FALSE))</f>
        <v/>
      </c>
      <c r="M2043" s="30" t="str">
        <f>IF($A2043 ="", "", VLOOKUP($A2043, 'Student reference sheet'!$A$2:$Z$2603,24,FALSE))</f>
        <v/>
      </c>
      <c r="N2043" s="30" t="str">
        <f>IF($A2043 ="", "", VLOOKUP($A2043, 'Student reference sheet'!$A$2:$Z$2603,26,FALSE))</f>
        <v/>
      </c>
      <c r="O2043" s="30" t="str">
        <f>IF($A2043 ="", "", VLOOKUP($A2043, 'Student reference sheet'!$A$2:$Z$2603,25,FALSE))</f>
        <v/>
      </c>
      <c r="P2043" s="39" t="str">
        <f>IF($A2043 = "", "", IF(OR(VLOOKUP($A2043,'Student reference sheet'!$A$2:$V$2400,8,FALSE) = "R",  VLOOKUP($A2043,'Student reference sheet'!$A$2:$V$2400,8,FALSE) = "L"), "X", ""))</f>
        <v/>
      </c>
      <c r="Q2043" s="39" t="str">
        <f>IF($A2043 ="", "", VLOOKUP($A2043, 'Student reference sheet'!$A$2:$V$2603,22,FALSE))</f>
        <v/>
      </c>
      <c r="R2043" s="39" t="str">
        <f>IF($A2043 &lt;&gt; "",VLOOKUP($A2043,'Student reference sheet'!$A$2:$V$2329, 5,FALSE), "")</f>
        <v/>
      </c>
      <c r="S2043" s="39" t="str">
        <f>IF($A2043 &lt;&gt; "",VLOOKUP($A2043,'Student reference sheet'!$A$2:$V$2329, 6,FALSE), "")</f>
        <v/>
      </c>
      <c r="T2043" s="30" t="str">
        <f>IF($A2043 = "","",
IF(VLOOKUP($A2043,'Student reference sheet'!$A$2:$V$2329, 10,FALSE) = "Y", "Hispanic",
IF(VLOOKUP($A2043,'Student reference sheet'!$A$2:$V$2329,11,FALSE) &lt;&gt; "",
IF(VLOOKUP($A2043,'Student reference sheet'!$A$2:$V$2329,11,FALSE) = "UNK", "Unknown", VLOOKUP(VALUE(VLOOKUP($A2043,'Student reference sheet'!$A$2:$V$2329,11,FALSE)),'Ethnicity Reference'!$A$2:$B$22,2,FALSE)),
IF(VLOOKUP($A2043,'Student reference sheet'!$A$2:$V$2329,9,FALSE) &lt;&gt; "", VLOOKUP(VALUE(VLOOKUP($A2043,'Student reference sheet'!$A$2:$V$2329,9,FALSE)),'Ethnicity Reference'!$A$2:$B$22,2,FALSE),"Unknown"))))</f>
        <v/>
      </c>
      <c r="U2043" s="35"/>
    </row>
    <row r="2044" spans="1:21" ht="15.75">
      <c r="A2044" s="47"/>
      <c r="B2044" s="33"/>
      <c r="C2044" s="39" t="str">
        <f>IF($A2044 &lt;&gt; "",VLOOKUP($A2044,'Student reference sheet'!$A$2:$V$2329, 3,FALSE), "")</f>
        <v/>
      </c>
      <c r="D2044" s="39" t="str">
        <f>IF($A2044 &lt;&gt; "",VLOOKUP($A2044,'Student reference sheet'!$A$2:$V$2329, 2,FALSE), "")</f>
        <v/>
      </c>
      <c r="E2044" s="35"/>
      <c r="F2044" s="34"/>
      <c r="G2044" s="40" t="str">
        <f t="shared" ca="1" si="96"/>
        <v/>
      </c>
      <c r="H2044" s="40" t="str">
        <f t="shared" ca="1" si="97"/>
        <v/>
      </c>
      <c r="I2044" s="36" t="str">
        <f>IF($A2044 = "", "",
IF(COUNTIF(MINIMUM_DAY_DATES[], Attendance!J2044) &gt; 0, VLOOKUP(Attendance!$G2044,MINIMUM_DAY_PERIOD_SCHEDULE[], 2,TRUE),
IF(COUNTIF(RALLY_DATES[], Attendance!J2044) &gt; 0, VLOOKUP(Attendance!$G2044,RALLY_PERIOD_SCHEDULE[], 2,TRUE),
IF(WEEKDAY(Attendance!$J2044) = 2,
       IF(COUNTIF(FINALS_WEEK_MONDAY_DATE[],Attendance!$J2044) &gt; 0, VLOOKUP(Attendance!$G2044,FINALS_WEEK_MONDAY_PERIOD_SCHEDULE[],2,TRUE),
       VLOOKUP(Attendance!$G2044,REGULAR_WEEK_SCHEDULE[],6,TRUE)),
IF(WEEKDAY($J2044) = 3,
       IF(COUNTIF(FINALS_WEEK_TUESDAY_DATE[],Attendance!$J2044) &gt; 0, VLOOKUP(Attendance!$G2044,FINALS_WEEK_TUESDAY_PERIOD_SCHEDULE[],2,TRUE),
       VLOOKUP(Attendance!$G2044,REGULAR_WEEK_SCHEDULE[[Tuesday]:[Period]],5,TRUE)),
IF(WEEKDAY(Attendance!$J2044) = 4,
        IF(COUNTIF(BLOCK_WEDNESDAY_DATES[],Attendance!$J2044) &gt; 0, VLOOKUP(Attendance!$G2044,BLOCK_WEDNESDAY_PERIOD_SCHEDULE[],2,TRUE),
        IF(COUNTIF(FINALS_WEEK_WEDNESDAY_DATE[],Attendance!$J2044) &gt; 0, VLOOKUP(Attendance!$G2044,FINALS_WEEK_WEDNESDAY_PERIOD_SCHEDULE[],2,TRUE),
       VLOOKUP(Attendance!$G2044,REGULAR_WEEK_SCHEDULE[[Wednesday]:[Period]],4,TRUE))),
IF(WEEKDAY($J2044) = 5,
       IF(COUNTIF(BLOCK_THURSDAY_DATES[],Attendance!$J2044) &gt; 0, VLOOKUP(Attendance!$G2044,BLOCK_THURSDAY_PERIOD_SCHEDULE[],2,TRUE),
       IF(COUNTIF(FINALS_WEEK_THURSDAY_DATE[],Attendance!$J2044) &gt; 0, VLOOKUP(Attendance!$G2044,FINALS_WEEK_THURSDAY_PERIOD_SCHEDULE[],2,TRUE),
       VLOOKUP(Attendance!$G2044,REGULAR_WEEK_SCHEDULE[[Thursday]:[Period]],3,TRUE))),
IF(WEEKDAY(Attendance!$J2044) = 6,
       IF(COUNTIF(FINALS_WEEK_FRIDAY_DATE[],Attendance!$J2044) &gt; 0, VLOOKUP(Attendance!$G2044,FINALS_WEEK_FRIDAY_PERIOD_SCHEDULE[],2,TRUE),
       VLOOKUP(Attendance!$G2044,REGULAR_WEEK_SCHEDULE[[Friday]:[Period]],2,TRUE))))))))))</f>
        <v/>
      </c>
      <c r="J2044" s="41" t="str">
        <f t="shared" ca="1" si="98"/>
        <v/>
      </c>
      <c r="K2044" s="41" t="str">
        <f>IF($A2044 &lt;&gt; "",VLOOKUP($A2044,'Student reference sheet'!$A$2:$V$2329, 7,FALSE), "")</f>
        <v/>
      </c>
      <c r="L2044" s="30" t="str">
        <f>IF($A2044 ="", "", VLOOKUP($A2044, 'Student reference sheet'!$A$2:$Z$2603,23,FALSE))</f>
        <v/>
      </c>
      <c r="M2044" s="30" t="str">
        <f>IF($A2044 ="", "", VLOOKUP($A2044, 'Student reference sheet'!$A$2:$Z$2603,24,FALSE))</f>
        <v/>
      </c>
      <c r="N2044" s="30" t="str">
        <f>IF($A2044 ="", "", VLOOKUP($A2044, 'Student reference sheet'!$A$2:$Z$2603,26,FALSE))</f>
        <v/>
      </c>
      <c r="O2044" s="30" t="str">
        <f>IF($A2044 ="", "", VLOOKUP($A2044, 'Student reference sheet'!$A$2:$Z$2603,25,FALSE))</f>
        <v/>
      </c>
      <c r="P2044" s="39" t="str">
        <f>IF($A2044 = "", "", IF(OR(VLOOKUP($A2044,'Student reference sheet'!$A$2:$V$2400,8,FALSE) = "R",  VLOOKUP($A2044,'Student reference sheet'!$A$2:$V$2400,8,FALSE) = "L"), "X", ""))</f>
        <v/>
      </c>
      <c r="Q2044" s="39" t="str">
        <f>IF($A2044 ="", "", VLOOKUP($A2044, 'Student reference sheet'!$A$2:$V$2603,22,FALSE))</f>
        <v/>
      </c>
      <c r="R2044" s="39" t="str">
        <f>IF($A2044 &lt;&gt; "",VLOOKUP($A2044,'Student reference sheet'!$A$2:$V$2329, 5,FALSE), "")</f>
        <v/>
      </c>
      <c r="S2044" s="39" t="str">
        <f>IF($A2044 &lt;&gt; "",VLOOKUP($A2044,'Student reference sheet'!$A$2:$V$2329, 6,FALSE), "")</f>
        <v/>
      </c>
      <c r="T2044" s="30" t="str">
        <f>IF($A2044 = "","",
IF(VLOOKUP($A2044,'Student reference sheet'!$A$2:$V$2329, 10,FALSE) = "Y", "Hispanic",
IF(VLOOKUP($A2044,'Student reference sheet'!$A$2:$V$2329,11,FALSE) &lt;&gt; "",
IF(VLOOKUP($A2044,'Student reference sheet'!$A$2:$V$2329,11,FALSE) = "UNK", "Unknown", VLOOKUP(VALUE(VLOOKUP($A2044,'Student reference sheet'!$A$2:$V$2329,11,FALSE)),'Ethnicity Reference'!$A$2:$B$22,2,FALSE)),
IF(VLOOKUP($A2044,'Student reference sheet'!$A$2:$V$2329,9,FALSE) &lt;&gt; "", VLOOKUP(VALUE(VLOOKUP($A2044,'Student reference sheet'!$A$2:$V$2329,9,FALSE)),'Ethnicity Reference'!$A$2:$B$22,2,FALSE),"Unknown"))))</f>
        <v/>
      </c>
      <c r="U2044" s="35"/>
    </row>
    <row r="2045" spans="1:21" ht="15.75">
      <c r="A2045" s="47"/>
      <c r="B2045" s="33"/>
      <c r="C2045" s="39" t="str">
        <f>IF($A2045 &lt;&gt; "",VLOOKUP($A2045,'Student reference sheet'!$A$2:$V$2329, 3,FALSE), "")</f>
        <v/>
      </c>
      <c r="D2045" s="39" t="str">
        <f>IF($A2045 &lt;&gt; "",VLOOKUP($A2045,'Student reference sheet'!$A$2:$V$2329, 2,FALSE), "")</f>
        <v/>
      </c>
      <c r="E2045" s="35"/>
      <c r="F2045" s="34"/>
      <c r="G2045" s="40" t="str">
        <f t="shared" ca="1" si="96"/>
        <v/>
      </c>
      <c r="H2045" s="40" t="str">
        <f t="shared" ca="1" si="97"/>
        <v/>
      </c>
      <c r="I2045" s="36" t="str">
        <f>IF($A2045 = "", "",
IF(COUNTIF(MINIMUM_DAY_DATES[], Attendance!J2045) &gt; 0, VLOOKUP(Attendance!$G2045,MINIMUM_DAY_PERIOD_SCHEDULE[], 2,TRUE),
IF(COUNTIF(RALLY_DATES[], Attendance!J2045) &gt; 0, VLOOKUP(Attendance!$G2045,RALLY_PERIOD_SCHEDULE[], 2,TRUE),
IF(WEEKDAY(Attendance!$J2045) = 2,
       IF(COUNTIF(FINALS_WEEK_MONDAY_DATE[],Attendance!$J2045) &gt; 0, VLOOKUP(Attendance!$G2045,FINALS_WEEK_MONDAY_PERIOD_SCHEDULE[],2,TRUE),
       VLOOKUP(Attendance!$G2045,REGULAR_WEEK_SCHEDULE[],6,TRUE)),
IF(WEEKDAY($J2045) = 3,
       IF(COUNTIF(FINALS_WEEK_TUESDAY_DATE[],Attendance!$J2045) &gt; 0, VLOOKUP(Attendance!$G2045,FINALS_WEEK_TUESDAY_PERIOD_SCHEDULE[],2,TRUE),
       VLOOKUP(Attendance!$G2045,REGULAR_WEEK_SCHEDULE[[Tuesday]:[Period]],5,TRUE)),
IF(WEEKDAY(Attendance!$J2045) = 4,
        IF(COUNTIF(BLOCK_WEDNESDAY_DATES[],Attendance!$J2045) &gt; 0, VLOOKUP(Attendance!$G2045,BLOCK_WEDNESDAY_PERIOD_SCHEDULE[],2,TRUE),
        IF(COUNTIF(FINALS_WEEK_WEDNESDAY_DATE[],Attendance!$J2045) &gt; 0, VLOOKUP(Attendance!$G2045,FINALS_WEEK_WEDNESDAY_PERIOD_SCHEDULE[],2,TRUE),
       VLOOKUP(Attendance!$G2045,REGULAR_WEEK_SCHEDULE[[Wednesday]:[Period]],4,TRUE))),
IF(WEEKDAY($J2045) = 5,
       IF(COUNTIF(BLOCK_THURSDAY_DATES[],Attendance!$J2045) &gt; 0, VLOOKUP(Attendance!$G2045,BLOCK_THURSDAY_PERIOD_SCHEDULE[],2,TRUE),
       IF(COUNTIF(FINALS_WEEK_THURSDAY_DATE[],Attendance!$J2045) &gt; 0, VLOOKUP(Attendance!$G2045,FINALS_WEEK_THURSDAY_PERIOD_SCHEDULE[],2,TRUE),
       VLOOKUP(Attendance!$G2045,REGULAR_WEEK_SCHEDULE[[Thursday]:[Period]],3,TRUE))),
IF(WEEKDAY(Attendance!$J2045) = 6,
       IF(COUNTIF(FINALS_WEEK_FRIDAY_DATE[],Attendance!$J2045) &gt; 0, VLOOKUP(Attendance!$G2045,FINALS_WEEK_FRIDAY_PERIOD_SCHEDULE[],2,TRUE),
       VLOOKUP(Attendance!$G2045,REGULAR_WEEK_SCHEDULE[[Friday]:[Period]],2,TRUE))))))))))</f>
        <v/>
      </c>
      <c r="J2045" s="41" t="str">
        <f t="shared" ca="1" si="98"/>
        <v/>
      </c>
      <c r="K2045" s="41" t="str">
        <f>IF($A2045 &lt;&gt; "",VLOOKUP($A2045,'Student reference sheet'!$A$2:$V$2329, 7,FALSE), "")</f>
        <v/>
      </c>
      <c r="L2045" s="30" t="str">
        <f>IF($A2045 ="", "", VLOOKUP($A2045, 'Student reference sheet'!$A$2:$Z$2603,23,FALSE))</f>
        <v/>
      </c>
      <c r="M2045" s="30" t="str">
        <f>IF($A2045 ="", "", VLOOKUP($A2045, 'Student reference sheet'!$A$2:$Z$2603,24,FALSE))</f>
        <v/>
      </c>
      <c r="N2045" s="30" t="str">
        <f>IF($A2045 ="", "", VLOOKUP($A2045, 'Student reference sheet'!$A$2:$Z$2603,26,FALSE))</f>
        <v/>
      </c>
      <c r="O2045" s="30" t="str">
        <f>IF($A2045 ="", "", VLOOKUP($A2045, 'Student reference sheet'!$A$2:$Z$2603,25,FALSE))</f>
        <v/>
      </c>
      <c r="P2045" s="39" t="str">
        <f>IF($A2045 = "", "", IF(OR(VLOOKUP($A2045,'Student reference sheet'!$A$2:$V$2400,8,FALSE) = "R",  VLOOKUP($A2045,'Student reference sheet'!$A$2:$V$2400,8,FALSE) = "L"), "X", ""))</f>
        <v/>
      </c>
      <c r="Q2045" s="39" t="str">
        <f>IF($A2045 ="", "", VLOOKUP($A2045, 'Student reference sheet'!$A$2:$V$2603,22,FALSE))</f>
        <v/>
      </c>
      <c r="R2045" s="39" t="str">
        <f>IF($A2045 &lt;&gt; "",VLOOKUP($A2045,'Student reference sheet'!$A$2:$V$2329, 5,FALSE), "")</f>
        <v/>
      </c>
      <c r="S2045" s="39" t="str">
        <f>IF($A2045 &lt;&gt; "",VLOOKUP($A2045,'Student reference sheet'!$A$2:$V$2329, 6,FALSE), "")</f>
        <v/>
      </c>
      <c r="T2045" s="30" t="str">
        <f>IF($A2045 = "","",
IF(VLOOKUP($A2045,'Student reference sheet'!$A$2:$V$2329, 10,FALSE) = "Y", "Hispanic",
IF(VLOOKUP($A2045,'Student reference sheet'!$A$2:$V$2329,11,FALSE) &lt;&gt; "",
IF(VLOOKUP($A2045,'Student reference sheet'!$A$2:$V$2329,11,FALSE) = "UNK", "Unknown", VLOOKUP(VALUE(VLOOKUP($A2045,'Student reference sheet'!$A$2:$V$2329,11,FALSE)),'Ethnicity Reference'!$A$2:$B$22,2,FALSE)),
IF(VLOOKUP($A2045,'Student reference sheet'!$A$2:$V$2329,9,FALSE) &lt;&gt; "", VLOOKUP(VALUE(VLOOKUP($A2045,'Student reference sheet'!$A$2:$V$2329,9,FALSE)),'Ethnicity Reference'!$A$2:$B$22,2,FALSE),"Unknown"))))</f>
        <v/>
      </c>
      <c r="U2045" s="35"/>
    </row>
    <row r="2046" spans="1:21" ht="15.75">
      <c r="A2046" s="47"/>
      <c r="B2046" s="33"/>
      <c r="C2046" s="39" t="str">
        <f>IF($A2046 &lt;&gt; "",VLOOKUP($A2046,'Student reference sheet'!$A$2:$V$2329, 3,FALSE), "")</f>
        <v/>
      </c>
      <c r="D2046" s="39" t="str">
        <f>IF($A2046 &lt;&gt; "",VLOOKUP($A2046,'Student reference sheet'!$A$2:$V$2329, 2,FALSE), "")</f>
        <v/>
      </c>
      <c r="E2046" s="35"/>
      <c r="F2046" s="34"/>
      <c r="G2046" s="40" t="str">
        <f t="shared" ca="1" si="96"/>
        <v/>
      </c>
      <c r="H2046" s="40" t="str">
        <f t="shared" ca="1" si="97"/>
        <v/>
      </c>
      <c r="I2046" s="36" t="str">
        <f>IF($A2046 = "", "",
IF(COUNTIF(MINIMUM_DAY_DATES[], Attendance!J2046) &gt; 0, VLOOKUP(Attendance!$G2046,MINIMUM_DAY_PERIOD_SCHEDULE[], 2,TRUE),
IF(COUNTIF(RALLY_DATES[], Attendance!J2046) &gt; 0, VLOOKUP(Attendance!$G2046,RALLY_PERIOD_SCHEDULE[], 2,TRUE),
IF(WEEKDAY(Attendance!$J2046) = 2,
       IF(COUNTIF(FINALS_WEEK_MONDAY_DATE[],Attendance!$J2046) &gt; 0, VLOOKUP(Attendance!$G2046,FINALS_WEEK_MONDAY_PERIOD_SCHEDULE[],2,TRUE),
       VLOOKUP(Attendance!$G2046,REGULAR_WEEK_SCHEDULE[],6,TRUE)),
IF(WEEKDAY($J2046) = 3,
       IF(COUNTIF(FINALS_WEEK_TUESDAY_DATE[],Attendance!$J2046) &gt; 0, VLOOKUP(Attendance!$G2046,FINALS_WEEK_TUESDAY_PERIOD_SCHEDULE[],2,TRUE),
       VLOOKUP(Attendance!$G2046,REGULAR_WEEK_SCHEDULE[[Tuesday]:[Period]],5,TRUE)),
IF(WEEKDAY(Attendance!$J2046) = 4,
        IF(COUNTIF(BLOCK_WEDNESDAY_DATES[],Attendance!$J2046) &gt; 0, VLOOKUP(Attendance!$G2046,BLOCK_WEDNESDAY_PERIOD_SCHEDULE[],2,TRUE),
        IF(COUNTIF(FINALS_WEEK_WEDNESDAY_DATE[],Attendance!$J2046) &gt; 0, VLOOKUP(Attendance!$G2046,FINALS_WEEK_WEDNESDAY_PERIOD_SCHEDULE[],2,TRUE),
       VLOOKUP(Attendance!$G2046,REGULAR_WEEK_SCHEDULE[[Wednesday]:[Period]],4,TRUE))),
IF(WEEKDAY($J2046) = 5,
       IF(COUNTIF(BLOCK_THURSDAY_DATES[],Attendance!$J2046) &gt; 0, VLOOKUP(Attendance!$G2046,BLOCK_THURSDAY_PERIOD_SCHEDULE[],2,TRUE),
       IF(COUNTIF(FINALS_WEEK_THURSDAY_DATE[],Attendance!$J2046) &gt; 0, VLOOKUP(Attendance!$G2046,FINALS_WEEK_THURSDAY_PERIOD_SCHEDULE[],2,TRUE),
       VLOOKUP(Attendance!$G2046,REGULAR_WEEK_SCHEDULE[[Thursday]:[Period]],3,TRUE))),
IF(WEEKDAY(Attendance!$J2046) = 6,
       IF(COUNTIF(FINALS_WEEK_FRIDAY_DATE[],Attendance!$J2046) &gt; 0, VLOOKUP(Attendance!$G2046,FINALS_WEEK_FRIDAY_PERIOD_SCHEDULE[],2,TRUE),
       VLOOKUP(Attendance!$G2046,REGULAR_WEEK_SCHEDULE[[Friday]:[Period]],2,TRUE))))))))))</f>
        <v/>
      </c>
      <c r="J2046" s="41" t="str">
        <f t="shared" ca="1" si="98"/>
        <v/>
      </c>
      <c r="K2046" s="41" t="str">
        <f>IF($A2046 &lt;&gt; "",VLOOKUP($A2046,'Student reference sheet'!$A$2:$V$2329, 7,FALSE), "")</f>
        <v/>
      </c>
      <c r="L2046" s="30" t="str">
        <f>IF($A2046 ="", "", VLOOKUP($A2046, 'Student reference sheet'!$A$2:$Z$2603,23,FALSE))</f>
        <v/>
      </c>
      <c r="M2046" s="30" t="str">
        <f>IF($A2046 ="", "", VLOOKUP($A2046, 'Student reference sheet'!$A$2:$Z$2603,24,FALSE))</f>
        <v/>
      </c>
      <c r="N2046" s="30" t="str">
        <f>IF($A2046 ="", "", VLOOKUP($A2046, 'Student reference sheet'!$A$2:$Z$2603,26,FALSE))</f>
        <v/>
      </c>
      <c r="O2046" s="30" t="str">
        <f>IF($A2046 ="", "", VLOOKUP($A2046, 'Student reference sheet'!$A$2:$Z$2603,25,FALSE))</f>
        <v/>
      </c>
      <c r="P2046" s="39" t="str">
        <f>IF($A2046 = "", "", IF(OR(VLOOKUP($A2046,'Student reference sheet'!$A$2:$V$2400,8,FALSE) = "R",  VLOOKUP($A2046,'Student reference sheet'!$A$2:$V$2400,8,FALSE) = "L"), "X", ""))</f>
        <v/>
      </c>
      <c r="Q2046" s="39" t="str">
        <f>IF($A2046 ="", "", VLOOKUP($A2046, 'Student reference sheet'!$A$2:$V$2603,22,FALSE))</f>
        <v/>
      </c>
      <c r="R2046" s="39" t="str">
        <f>IF($A2046 &lt;&gt; "",VLOOKUP($A2046,'Student reference sheet'!$A$2:$V$2329, 5,FALSE), "")</f>
        <v/>
      </c>
      <c r="S2046" s="39" t="str">
        <f>IF($A2046 &lt;&gt; "",VLOOKUP($A2046,'Student reference sheet'!$A$2:$V$2329, 6,FALSE), "")</f>
        <v/>
      </c>
      <c r="T2046" s="30" t="str">
        <f>IF($A2046 = "","",
IF(VLOOKUP($A2046,'Student reference sheet'!$A$2:$V$2329, 10,FALSE) = "Y", "Hispanic",
IF(VLOOKUP($A2046,'Student reference sheet'!$A$2:$V$2329,11,FALSE) &lt;&gt; "",
IF(VLOOKUP($A2046,'Student reference sheet'!$A$2:$V$2329,11,FALSE) = "UNK", "Unknown", VLOOKUP(VALUE(VLOOKUP($A2046,'Student reference sheet'!$A$2:$V$2329,11,FALSE)),'Ethnicity Reference'!$A$2:$B$22,2,FALSE)),
IF(VLOOKUP($A2046,'Student reference sheet'!$A$2:$V$2329,9,FALSE) &lt;&gt; "", VLOOKUP(VALUE(VLOOKUP($A2046,'Student reference sheet'!$A$2:$V$2329,9,FALSE)),'Ethnicity Reference'!$A$2:$B$22,2,FALSE),"Unknown"))))</f>
        <v/>
      </c>
      <c r="U2046" s="35"/>
    </row>
    <row r="2047" spans="1:21" ht="15.75">
      <c r="A2047" s="47"/>
      <c r="B2047" s="33"/>
      <c r="C2047" s="39" t="str">
        <f>IF($A2047 &lt;&gt; "",VLOOKUP($A2047,'Student reference sheet'!$A$2:$V$2329, 3,FALSE), "")</f>
        <v/>
      </c>
      <c r="D2047" s="39" t="str">
        <f>IF($A2047 &lt;&gt; "",VLOOKUP($A2047,'Student reference sheet'!$A$2:$V$2329, 2,FALSE), "")</f>
        <v/>
      </c>
      <c r="E2047" s="35"/>
      <c r="F2047" s="34"/>
      <c r="G2047" s="40" t="str">
        <f t="shared" ca="1" si="96"/>
        <v/>
      </c>
      <c r="H2047" s="40" t="str">
        <f t="shared" ca="1" si="97"/>
        <v/>
      </c>
      <c r="I2047" s="36" t="str">
        <f>IF($A2047 = "", "",
IF(COUNTIF(MINIMUM_DAY_DATES[], Attendance!J2047) &gt; 0, VLOOKUP(Attendance!$G2047,MINIMUM_DAY_PERIOD_SCHEDULE[], 2,TRUE),
IF(COUNTIF(RALLY_DATES[], Attendance!J2047) &gt; 0, VLOOKUP(Attendance!$G2047,RALLY_PERIOD_SCHEDULE[], 2,TRUE),
IF(WEEKDAY(Attendance!$J2047) = 2,
       IF(COUNTIF(FINALS_WEEK_MONDAY_DATE[],Attendance!$J2047) &gt; 0, VLOOKUP(Attendance!$G2047,FINALS_WEEK_MONDAY_PERIOD_SCHEDULE[],2,TRUE),
       VLOOKUP(Attendance!$G2047,REGULAR_WEEK_SCHEDULE[],6,TRUE)),
IF(WEEKDAY($J2047) = 3,
       IF(COUNTIF(FINALS_WEEK_TUESDAY_DATE[],Attendance!$J2047) &gt; 0, VLOOKUP(Attendance!$G2047,FINALS_WEEK_TUESDAY_PERIOD_SCHEDULE[],2,TRUE),
       VLOOKUP(Attendance!$G2047,REGULAR_WEEK_SCHEDULE[[Tuesday]:[Period]],5,TRUE)),
IF(WEEKDAY(Attendance!$J2047) = 4,
        IF(COUNTIF(BLOCK_WEDNESDAY_DATES[],Attendance!$J2047) &gt; 0, VLOOKUP(Attendance!$G2047,BLOCK_WEDNESDAY_PERIOD_SCHEDULE[],2,TRUE),
        IF(COUNTIF(FINALS_WEEK_WEDNESDAY_DATE[],Attendance!$J2047) &gt; 0, VLOOKUP(Attendance!$G2047,FINALS_WEEK_WEDNESDAY_PERIOD_SCHEDULE[],2,TRUE),
       VLOOKUP(Attendance!$G2047,REGULAR_WEEK_SCHEDULE[[Wednesday]:[Period]],4,TRUE))),
IF(WEEKDAY($J2047) = 5,
       IF(COUNTIF(BLOCK_THURSDAY_DATES[],Attendance!$J2047) &gt; 0, VLOOKUP(Attendance!$G2047,BLOCK_THURSDAY_PERIOD_SCHEDULE[],2,TRUE),
       IF(COUNTIF(FINALS_WEEK_THURSDAY_DATE[],Attendance!$J2047) &gt; 0, VLOOKUP(Attendance!$G2047,FINALS_WEEK_THURSDAY_PERIOD_SCHEDULE[],2,TRUE),
       VLOOKUP(Attendance!$G2047,REGULAR_WEEK_SCHEDULE[[Thursday]:[Period]],3,TRUE))),
IF(WEEKDAY(Attendance!$J2047) = 6,
       IF(COUNTIF(FINALS_WEEK_FRIDAY_DATE[],Attendance!$J2047) &gt; 0, VLOOKUP(Attendance!$G2047,FINALS_WEEK_FRIDAY_PERIOD_SCHEDULE[],2,TRUE),
       VLOOKUP(Attendance!$G2047,REGULAR_WEEK_SCHEDULE[[Friday]:[Period]],2,TRUE))))))))))</f>
        <v/>
      </c>
      <c r="J2047" s="41" t="str">
        <f t="shared" ca="1" si="98"/>
        <v/>
      </c>
      <c r="K2047" s="41" t="str">
        <f>IF($A2047 &lt;&gt; "",VLOOKUP($A2047,'Student reference sheet'!$A$2:$V$2329, 7,FALSE), "")</f>
        <v/>
      </c>
      <c r="L2047" s="30" t="str">
        <f>IF($A2047 ="", "", VLOOKUP($A2047, 'Student reference sheet'!$A$2:$Z$2603,23,FALSE))</f>
        <v/>
      </c>
      <c r="M2047" s="30" t="str">
        <f>IF($A2047 ="", "", VLOOKUP($A2047, 'Student reference sheet'!$A$2:$Z$2603,24,FALSE))</f>
        <v/>
      </c>
      <c r="N2047" s="30" t="str">
        <f>IF($A2047 ="", "", VLOOKUP($A2047, 'Student reference sheet'!$A$2:$Z$2603,26,FALSE))</f>
        <v/>
      </c>
      <c r="O2047" s="30" t="str">
        <f>IF($A2047 ="", "", VLOOKUP($A2047, 'Student reference sheet'!$A$2:$Z$2603,25,FALSE))</f>
        <v/>
      </c>
      <c r="P2047" s="39" t="str">
        <f>IF($A2047 = "", "", IF(OR(VLOOKUP($A2047,'Student reference sheet'!$A$2:$V$2400,8,FALSE) = "R",  VLOOKUP($A2047,'Student reference sheet'!$A$2:$V$2400,8,FALSE) = "L"), "X", ""))</f>
        <v/>
      </c>
      <c r="Q2047" s="39" t="str">
        <f>IF($A2047 ="", "", VLOOKUP($A2047, 'Student reference sheet'!$A$2:$V$2603,22,FALSE))</f>
        <v/>
      </c>
      <c r="R2047" s="39" t="str">
        <f>IF($A2047 &lt;&gt; "",VLOOKUP($A2047,'Student reference sheet'!$A$2:$V$2329, 5,FALSE), "")</f>
        <v/>
      </c>
      <c r="S2047" s="39" t="str">
        <f>IF($A2047 &lt;&gt; "",VLOOKUP($A2047,'Student reference sheet'!$A$2:$V$2329, 6,FALSE), "")</f>
        <v/>
      </c>
      <c r="T2047" s="30" t="str">
        <f>IF($A2047 = "","",
IF(VLOOKUP($A2047,'Student reference sheet'!$A$2:$V$2329, 10,FALSE) = "Y", "Hispanic",
IF(VLOOKUP($A2047,'Student reference sheet'!$A$2:$V$2329,11,FALSE) &lt;&gt; "",
IF(VLOOKUP($A2047,'Student reference sheet'!$A$2:$V$2329,11,FALSE) = "UNK", "Unknown", VLOOKUP(VALUE(VLOOKUP($A2047,'Student reference sheet'!$A$2:$V$2329,11,FALSE)),'Ethnicity Reference'!$A$2:$B$22,2,FALSE)),
IF(VLOOKUP($A2047,'Student reference sheet'!$A$2:$V$2329,9,FALSE) &lt;&gt; "", VLOOKUP(VALUE(VLOOKUP($A2047,'Student reference sheet'!$A$2:$V$2329,9,FALSE)),'Ethnicity Reference'!$A$2:$B$22,2,FALSE),"Unknown"))))</f>
        <v/>
      </c>
      <c r="U2047" s="35"/>
    </row>
    <row r="2048" spans="1:21" ht="15.75">
      <c r="A2048" s="47"/>
      <c r="B2048" s="33"/>
      <c r="C2048" s="39" t="str">
        <f>IF($A2048 &lt;&gt; "",VLOOKUP($A2048,'Student reference sheet'!$A$2:$V$2329, 3,FALSE), "")</f>
        <v/>
      </c>
      <c r="D2048" s="39" t="str">
        <f>IF($A2048 &lt;&gt; "",VLOOKUP($A2048,'Student reference sheet'!$A$2:$V$2329, 2,FALSE), "")</f>
        <v/>
      </c>
      <c r="E2048" s="35"/>
      <c r="F2048" s="34"/>
      <c r="G2048" s="40" t="str">
        <f t="shared" ca="1" si="96"/>
        <v/>
      </c>
      <c r="H2048" s="40" t="str">
        <f t="shared" ca="1" si="97"/>
        <v/>
      </c>
      <c r="I2048" s="36" t="str">
        <f>IF($A2048 = "", "",
IF(COUNTIF(MINIMUM_DAY_DATES[], Attendance!J2048) &gt; 0, VLOOKUP(Attendance!$G2048,MINIMUM_DAY_PERIOD_SCHEDULE[], 2,TRUE),
IF(COUNTIF(RALLY_DATES[], Attendance!J2048) &gt; 0, VLOOKUP(Attendance!$G2048,RALLY_PERIOD_SCHEDULE[], 2,TRUE),
IF(WEEKDAY(Attendance!$J2048) = 2,
       IF(COUNTIF(FINALS_WEEK_MONDAY_DATE[],Attendance!$J2048) &gt; 0, VLOOKUP(Attendance!$G2048,FINALS_WEEK_MONDAY_PERIOD_SCHEDULE[],2,TRUE),
       VLOOKUP(Attendance!$G2048,REGULAR_WEEK_SCHEDULE[],6,TRUE)),
IF(WEEKDAY($J2048) = 3,
       IF(COUNTIF(FINALS_WEEK_TUESDAY_DATE[],Attendance!$J2048) &gt; 0, VLOOKUP(Attendance!$G2048,FINALS_WEEK_TUESDAY_PERIOD_SCHEDULE[],2,TRUE),
       VLOOKUP(Attendance!$G2048,REGULAR_WEEK_SCHEDULE[[Tuesday]:[Period]],5,TRUE)),
IF(WEEKDAY(Attendance!$J2048) = 4,
        IF(COUNTIF(BLOCK_WEDNESDAY_DATES[],Attendance!$J2048) &gt; 0, VLOOKUP(Attendance!$G2048,BLOCK_WEDNESDAY_PERIOD_SCHEDULE[],2,TRUE),
        IF(COUNTIF(FINALS_WEEK_WEDNESDAY_DATE[],Attendance!$J2048) &gt; 0, VLOOKUP(Attendance!$G2048,FINALS_WEEK_WEDNESDAY_PERIOD_SCHEDULE[],2,TRUE),
       VLOOKUP(Attendance!$G2048,REGULAR_WEEK_SCHEDULE[[Wednesday]:[Period]],4,TRUE))),
IF(WEEKDAY($J2048) = 5,
       IF(COUNTIF(BLOCK_THURSDAY_DATES[],Attendance!$J2048) &gt; 0, VLOOKUP(Attendance!$G2048,BLOCK_THURSDAY_PERIOD_SCHEDULE[],2,TRUE),
       IF(COUNTIF(FINALS_WEEK_THURSDAY_DATE[],Attendance!$J2048) &gt; 0, VLOOKUP(Attendance!$G2048,FINALS_WEEK_THURSDAY_PERIOD_SCHEDULE[],2,TRUE),
       VLOOKUP(Attendance!$G2048,REGULAR_WEEK_SCHEDULE[[Thursday]:[Period]],3,TRUE))),
IF(WEEKDAY(Attendance!$J2048) = 6,
       IF(COUNTIF(FINALS_WEEK_FRIDAY_DATE[],Attendance!$J2048) &gt; 0, VLOOKUP(Attendance!$G2048,FINALS_WEEK_FRIDAY_PERIOD_SCHEDULE[],2,TRUE),
       VLOOKUP(Attendance!$G2048,REGULAR_WEEK_SCHEDULE[[Friday]:[Period]],2,TRUE))))))))))</f>
        <v/>
      </c>
      <c r="J2048" s="41" t="str">
        <f t="shared" ca="1" si="98"/>
        <v/>
      </c>
      <c r="K2048" s="41" t="str">
        <f>IF($A2048 &lt;&gt; "",VLOOKUP($A2048,'Student reference sheet'!$A$2:$V$2329, 7,FALSE), "")</f>
        <v/>
      </c>
      <c r="L2048" s="30" t="str">
        <f>IF($A2048 ="", "", VLOOKUP($A2048, 'Student reference sheet'!$A$2:$Z$2603,23,FALSE))</f>
        <v/>
      </c>
      <c r="M2048" s="30" t="str">
        <f>IF($A2048 ="", "", VLOOKUP($A2048, 'Student reference sheet'!$A$2:$Z$2603,24,FALSE))</f>
        <v/>
      </c>
      <c r="N2048" s="30" t="str">
        <f>IF($A2048 ="", "", VLOOKUP($A2048, 'Student reference sheet'!$A$2:$Z$2603,26,FALSE))</f>
        <v/>
      </c>
      <c r="O2048" s="30" t="str">
        <f>IF($A2048 ="", "", VLOOKUP($A2048, 'Student reference sheet'!$A$2:$Z$2603,25,FALSE))</f>
        <v/>
      </c>
      <c r="P2048" s="39" t="str">
        <f>IF($A2048 = "", "", IF(OR(VLOOKUP($A2048,'Student reference sheet'!$A$2:$V$2400,8,FALSE) = "R",  VLOOKUP($A2048,'Student reference sheet'!$A$2:$V$2400,8,FALSE) = "L"), "X", ""))</f>
        <v/>
      </c>
      <c r="Q2048" s="39" t="str">
        <f>IF($A2048 ="", "", VLOOKUP($A2048, 'Student reference sheet'!$A$2:$V$2603,22,FALSE))</f>
        <v/>
      </c>
      <c r="R2048" s="39" t="str">
        <f>IF($A2048 &lt;&gt; "",VLOOKUP($A2048,'Student reference sheet'!$A$2:$V$2329, 5,FALSE), "")</f>
        <v/>
      </c>
      <c r="S2048" s="39" t="str">
        <f>IF($A2048 &lt;&gt; "",VLOOKUP($A2048,'Student reference sheet'!$A$2:$V$2329, 6,FALSE), "")</f>
        <v/>
      </c>
      <c r="T2048" s="30" t="str">
        <f>IF($A2048 = "","",
IF(VLOOKUP($A2048,'Student reference sheet'!$A$2:$V$2329, 10,FALSE) = "Y", "Hispanic",
IF(VLOOKUP($A2048,'Student reference sheet'!$A$2:$V$2329,11,FALSE) &lt;&gt; "",
IF(VLOOKUP($A2048,'Student reference sheet'!$A$2:$V$2329,11,FALSE) = "UNK", "Unknown", VLOOKUP(VALUE(VLOOKUP($A2048,'Student reference sheet'!$A$2:$V$2329,11,FALSE)),'Ethnicity Reference'!$A$2:$B$22,2,FALSE)),
IF(VLOOKUP($A2048,'Student reference sheet'!$A$2:$V$2329,9,FALSE) &lt;&gt; "", VLOOKUP(VALUE(VLOOKUP($A2048,'Student reference sheet'!$A$2:$V$2329,9,FALSE)),'Ethnicity Reference'!$A$2:$B$22,2,FALSE),"Unknown"))))</f>
        <v/>
      </c>
      <c r="U2048" s="35"/>
    </row>
    <row r="2049" spans="1:21" ht="15.75">
      <c r="A2049" s="47"/>
      <c r="B2049" s="33"/>
      <c r="C2049" s="39" t="str">
        <f>IF($A2049 &lt;&gt; "",VLOOKUP($A2049,'Student reference sheet'!$A$2:$V$2329, 3,FALSE), "")</f>
        <v/>
      </c>
      <c r="D2049" s="39" t="str">
        <f>IF($A2049 &lt;&gt; "",VLOOKUP($A2049,'Student reference sheet'!$A$2:$V$2329, 2,FALSE), "")</f>
        <v/>
      </c>
      <c r="E2049" s="35"/>
      <c r="F2049" s="34"/>
      <c r="G2049" s="40" t="str">
        <f t="shared" ca="1" si="96"/>
        <v/>
      </c>
      <c r="H2049" s="40" t="str">
        <f t="shared" ca="1" si="97"/>
        <v/>
      </c>
      <c r="I2049" s="36" t="str">
        <f>IF($A2049 = "", "",
IF(COUNTIF(MINIMUM_DAY_DATES[], Attendance!J2049) &gt; 0, VLOOKUP(Attendance!$G2049,MINIMUM_DAY_PERIOD_SCHEDULE[], 2,TRUE),
IF(COUNTIF(RALLY_DATES[], Attendance!J2049) &gt; 0, VLOOKUP(Attendance!$G2049,RALLY_PERIOD_SCHEDULE[], 2,TRUE),
IF(WEEKDAY(Attendance!$J2049) = 2,
       IF(COUNTIF(FINALS_WEEK_MONDAY_DATE[],Attendance!$J2049) &gt; 0, VLOOKUP(Attendance!$G2049,FINALS_WEEK_MONDAY_PERIOD_SCHEDULE[],2,TRUE),
       VLOOKUP(Attendance!$G2049,REGULAR_WEEK_SCHEDULE[],6,TRUE)),
IF(WEEKDAY($J2049) = 3,
       IF(COUNTIF(FINALS_WEEK_TUESDAY_DATE[],Attendance!$J2049) &gt; 0, VLOOKUP(Attendance!$G2049,FINALS_WEEK_TUESDAY_PERIOD_SCHEDULE[],2,TRUE),
       VLOOKUP(Attendance!$G2049,REGULAR_WEEK_SCHEDULE[[Tuesday]:[Period]],5,TRUE)),
IF(WEEKDAY(Attendance!$J2049) = 4,
        IF(COUNTIF(BLOCK_WEDNESDAY_DATES[],Attendance!$J2049) &gt; 0, VLOOKUP(Attendance!$G2049,BLOCK_WEDNESDAY_PERIOD_SCHEDULE[],2,TRUE),
        IF(COUNTIF(FINALS_WEEK_WEDNESDAY_DATE[],Attendance!$J2049) &gt; 0, VLOOKUP(Attendance!$G2049,FINALS_WEEK_WEDNESDAY_PERIOD_SCHEDULE[],2,TRUE),
       VLOOKUP(Attendance!$G2049,REGULAR_WEEK_SCHEDULE[[Wednesday]:[Period]],4,TRUE))),
IF(WEEKDAY($J2049) = 5,
       IF(COUNTIF(BLOCK_THURSDAY_DATES[],Attendance!$J2049) &gt; 0, VLOOKUP(Attendance!$G2049,BLOCK_THURSDAY_PERIOD_SCHEDULE[],2,TRUE),
       IF(COUNTIF(FINALS_WEEK_THURSDAY_DATE[],Attendance!$J2049) &gt; 0, VLOOKUP(Attendance!$G2049,FINALS_WEEK_THURSDAY_PERIOD_SCHEDULE[],2,TRUE),
       VLOOKUP(Attendance!$G2049,REGULAR_WEEK_SCHEDULE[[Thursday]:[Period]],3,TRUE))),
IF(WEEKDAY(Attendance!$J2049) = 6,
       IF(COUNTIF(FINALS_WEEK_FRIDAY_DATE[],Attendance!$J2049) &gt; 0, VLOOKUP(Attendance!$G2049,FINALS_WEEK_FRIDAY_PERIOD_SCHEDULE[],2,TRUE),
       VLOOKUP(Attendance!$G2049,REGULAR_WEEK_SCHEDULE[[Friday]:[Period]],2,TRUE))))))))))</f>
        <v/>
      </c>
      <c r="J2049" s="41" t="str">
        <f t="shared" ca="1" si="98"/>
        <v/>
      </c>
      <c r="K2049" s="41" t="str">
        <f>IF($A2049 &lt;&gt; "",VLOOKUP($A2049,'Student reference sheet'!$A$2:$V$2329, 7,FALSE), "")</f>
        <v/>
      </c>
      <c r="L2049" s="30" t="str">
        <f>IF($A2049 ="", "", VLOOKUP($A2049, 'Student reference sheet'!$A$2:$Z$2603,23,FALSE))</f>
        <v/>
      </c>
      <c r="M2049" s="30" t="str">
        <f>IF($A2049 ="", "", VLOOKUP($A2049, 'Student reference sheet'!$A$2:$Z$2603,24,FALSE))</f>
        <v/>
      </c>
      <c r="N2049" s="30" t="str">
        <f>IF($A2049 ="", "", VLOOKUP($A2049, 'Student reference sheet'!$A$2:$Z$2603,26,FALSE))</f>
        <v/>
      </c>
      <c r="O2049" s="30" t="str">
        <f>IF($A2049 ="", "", VLOOKUP($A2049, 'Student reference sheet'!$A$2:$Z$2603,25,FALSE))</f>
        <v/>
      </c>
      <c r="P2049" s="39" t="str">
        <f>IF($A2049 = "", "", IF(OR(VLOOKUP($A2049,'Student reference sheet'!$A$2:$V$2400,8,FALSE) = "R",  VLOOKUP($A2049,'Student reference sheet'!$A$2:$V$2400,8,FALSE) = "L"), "X", ""))</f>
        <v/>
      </c>
      <c r="Q2049" s="39" t="str">
        <f>IF($A2049 ="", "", VLOOKUP($A2049, 'Student reference sheet'!$A$2:$V$2603,22,FALSE))</f>
        <v/>
      </c>
      <c r="R2049" s="39" t="str">
        <f>IF($A2049 &lt;&gt; "",VLOOKUP($A2049,'Student reference sheet'!$A$2:$V$2329, 5,FALSE), "")</f>
        <v/>
      </c>
      <c r="S2049" s="39" t="str">
        <f>IF($A2049 &lt;&gt; "",VLOOKUP($A2049,'Student reference sheet'!$A$2:$V$2329, 6,FALSE), "")</f>
        <v/>
      </c>
      <c r="T2049" s="30" t="str">
        <f>IF($A2049 = "","",
IF(VLOOKUP($A2049,'Student reference sheet'!$A$2:$V$2329, 10,FALSE) = "Y", "Hispanic",
IF(VLOOKUP($A2049,'Student reference sheet'!$A$2:$V$2329,11,FALSE) &lt;&gt; "",
IF(VLOOKUP($A2049,'Student reference sheet'!$A$2:$V$2329,11,FALSE) = "UNK", "Unknown", VLOOKUP(VALUE(VLOOKUP($A2049,'Student reference sheet'!$A$2:$V$2329,11,FALSE)),'Ethnicity Reference'!$A$2:$B$22,2,FALSE)),
IF(VLOOKUP($A2049,'Student reference sheet'!$A$2:$V$2329,9,FALSE) &lt;&gt; "", VLOOKUP(VALUE(VLOOKUP($A2049,'Student reference sheet'!$A$2:$V$2329,9,FALSE)),'Ethnicity Reference'!$A$2:$B$22,2,FALSE),"Unknown"))))</f>
        <v/>
      </c>
      <c r="U2049" s="35"/>
    </row>
    <row r="2050" spans="1:21" ht="15.75">
      <c r="A2050" s="47"/>
      <c r="B2050" s="33"/>
      <c r="C2050" s="39" t="str">
        <f>IF($A2050 &lt;&gt; "",VLOOKUP($A2050,'Student reference sheet'!$A$2:$V$2329, 3,FALSE), "")</f>
        <v/>
      </c>
      <c r="D2050" s="39" t="str">
        <f>IF($A2050 &lt;&gt; "",VLOOKUP($A2050,'Student reference sheet'!$A$2:$V$2329, 2,FALSE), "")</f>
        <v/>
      </c>
      <c r="E2050" s="35"/>
      <c r="F2050" s="34"/>
      <c r="G2050" s="40" t="str">
        <f t="shared" ca="1" si="96"/>
        <v/>
      </c>
      <c r="H2050" s="40" t="str">
        <f t="shared" ca="1" si="97"/>
        <v/>
      </c>
      <c r="I2050" s="36" t="str">
        <f>IF($A2050 = "", "",
IF(COUNTIF(MINIMUM_DAY_DATES[], Attendance!J2050) &gt; 0, VLOOKUP(Attendance!$G2050,MINIMUM_DAY_PERIOD_SCHEDULE[], 2,TRUE),
IF(COUNTIF(RALLY_DATES[], Attendance!J2050) &gt; 0, VLOOKUP(Attendance!$G2050,RALLY_PERIOD_SCHEDULE[], 2,TRUE),
IF(WEEKDAY(Attendance!$J2050) = 2,
       IF(COUNTIF(FINALS_WEEK_MONDAY_DATE[],Attendance!$J2050) &gt; 0, VLOOKUP(Attendance!$G2050,FINALS_WEEK_MONDAY_PERIOD_SCHEDULE[],2,TRUE),
       VLOOKUP(Attendance!$G2050,REGULAR_WEEK_SCHEDULE[],6,TRUE)),
IF(WEEKDAY($J2050) = 3,
       IF(COUNTIF(FINALS_WEEK_TUESDAY_DATE[],Attendance!$J2050) &gt; 0, VLOOKUP(Attendance!$G2050,FINALS_WEEK_TUESDAY_PERIOD_SCHEDULE[],2,TRUE),
       VLOOKUP(Attendance!$G2050,REGULAR_WEEK_SCHEDULE[[Tuesday]:[Period]],5,TRUE)),
IF(WEEKDAY(Attendance!$J2050) = 4,
        IF(COUNTIF(BLOCK_WEDNESDAY_DATES[],Attendance!$J2050) &gt; 0, VLOOKUP(Attendance!$G2050,BLOCK_WEDNESDAY_PERIOD_SCHEDULE[],2,TRUE),
        IF(COUNTIF(FINALS_WEEK_WEDNESDAY_DATE[],Attendance!$J2050) &gt; 0, VLOOKUP(Attendance!$G2050,FINALS_WEEK_WEDNESDAY_PERIOD_SCHEDULE[],2,TRUE),
       VLOOKUP(Attendance!$G2050,REGULAR_WEEK_SCHEDULE[[Wednesday]:[Period]],4,TRUE))),
IF(WEEKDAY($J2050) = 5,
       IF(COUNTIF(BLOCK_THURSDAY_DATES[],Attendance!$J2050) &gt; 0, VLOOKUP(Attendance!$G2050,BLOCK_THURSDAY_PERIOD_SCHEDULE[],2,TRUE),
       IF(COUNTIF(FINALS_WEEK_THURSDAY_DATE[],Attendance!$J2050) &gt; 0, VLOOKUP(Attendance!$G2050,FINALS_WEEK_THURSDAY_PERIOD_SCHEDULE[],2,TRUE),
       VLOOKUP(Attendance!$G2050,REGULAR_WEEK_SCHEDULE[[Thursday]:[Period]],3,TRUE))),
IF(WEEKDAY(Attendance!$J2050) = 6,
       IF(COUNTIF(FINALS_WEEK_FRIDAY_DATE[],Attendance!$J2050) &gt; 0, VLOOKUP(Attendance!$G2050,FINALS_WEEK_FRIDAY_PERIOD_SCHEDULE[],2,TRUE),
       VLOOKUP(Attendance!$G2050,REGULAR_WEEK_SCHEDULE[[Friday]:[Period]],2,TRUE))))))))))</f>
        <v/>
      </c>
      <c r="J2050" s="41" t="str">
        <f t="shared" ca="1" si="98"/>
        <v/>
      </c>
      <c r="K2050" s="41" t="str">
        <f>IF($A2050 &lt;&gt; "",VLOOKUP($A2050,'Student reference sheet'!$A$2:$V$2329, 7,FALSE), "")</f>
        <v/>
      </c>
      <c r="L2050" s="30" t="str">
        <f>IF($A2050 ="", "", VLOOKUP($A2050, 'Student reference sheet'!$A$2:$Z$2603,23,FALSE))</f>
        <v/>
      </c>
      <c r="M2050" s="30" t="str">
        <f>IF($A2050 ="", "", VLOOKUP($A2050, 'Student reference sheet'!$A$2:$Z$2603,24,FALSE))</f>
        <v/>
      </c>
      <c r="N2050" s="30" t="str">
        <f>IF($A2050 ="", "", VLOOKUP($A2050, 'Student reference sheet'!$A$2:$Z$2603,26,FALSE))</f>
        <v/>
      </c>
      <c r="O2050" s="30" t="str">
        <f>IF($A2050 ="", "", VLOOKUP($A2050, 'Student reference sheet'!$A$2:$Z$2603,25,FALSE))</f>
        <v/>
      </c>
      <c r="P2050" s="39" t="str">
        <f>IF($A2050 = "", "", IF(OR(VLOOKUP($A2050,'Student reference sheet'!$A$2:$V$2400,8,FALSE) = "R",  VLOOKUP($A2050,'Student reference sheet'!$A$2:$V$2400,8,FALSE) = "L"), "X", ""))</f>
        <v/>
      </c>
      <c r="Q2050" s="39" t="str">
        <f>IF($A2050 ="", "", VLOOKUP($A2050, 'Student reference sheet'!$A$2:$V$2603,22,FALSE))</f>
        <v/>
      </c>
      <c r="R2050" s="39" t="str">
        <f>IF($A2050 &lt;&gt; "",VLOOKUP($A2050,'Student reference sheet'!$A$2:$V$2329, 5,FALSE), "")</f>
        <v/>
      </c>
      <c r="S2050" s="39" t="str">
        <f>IF($A2050 &lt;&gt; "",VLOOKUP($A2050,'Student reference sheet'!$A$2:$V$2329, 6,FALSE), "")</f>
        <v/>
      </c>
      <c r="T2050" s="30" t="str">
        <f>IF($A2050 = "","",
IF(VLOOKUP($A2050,'Student reference sheet'!$A$2:$V$2329, 10,FALSE) = "Y", "Hispanic",
IF(VLOOKUP($A2050,'Student reference sheet'!$A$2:$V$2329,11,FALSE) &lt;&gt; "",
IF(VLOOKUP($A2050,'Student reference sheet'!$A$2:$V$2329,11,FALSE) = "UNK", "Unknown", VLOOKUP(VALUE(VLOOKUP($A2050,'Student reference sheet'!$A$2:$V$2329,11,FALSE)),'Ethnicity Reference'!$A$2:$B$22,2,FALSE)),
IF(VLOOKUP($A2050,'Student reference sheet'!$A$2:$V$2329,9,FALSE) &lt;&gt; "", VLOOKUP(VALUE(VLOOKUP($A2050,'Student reference sheet'!$A$2:$V$2329,9,FALSE)),'Ethnicity Reference'!$A$2:$B$22,2,FALSE),"Unknown"))))</f>
        <v/>
      </c>
      <c r="U2050" s="35"/>
    </row>
    <row r="2051" spans="1:21" ht="15.75">
      <c r="A2051" s="47"/>
      <c r="B2051" s="33"/>
      <c r="C2051" s="39" t="str">
        <f>IF($A2051 &lt;&gt; "",VLOOKUP($A2051,'Student reference sheet'!$A$2:$V$2329, 3,FALSE), "")</f>
        <v/>
      </c>
      <c r="D2051" s="39" t="str">
        <f>IF($A2051 &lt;&gt; "",VLOOKUP($A2051,'Student reference sheet'!$A$2:$V$2329, 2,FALSE), "")</f>
        <v/>
      </c>
      <c r="E2051" s="35"/>
      <c r="F2051" s="34"/>
      <c r="G2051" s="40" t="str">
        <f t="shared" ca="1" si="96"/>
        <v/>
      </c>
      <c r="H2051" s="40" t="str">
        <f t="shared" ca="1" si="97"/>
        <v/>
      </c>
      <c r="I2051" s="36" t="str">
        <f>IF($A2051 = "", "",
IF(COUNTIF(MINIMUM_DAY_DATES[], Attendance!J2051) &gt; 0, VLOOKUP(Attendance!$G2051,MINIMUM_DAY_PERIOD_SCHEDULE[], 2,TRUE),
IF(COUNTIF(RALLY_DATES[], Attendance!J2051) &gt; 0, VLOOKUP(Attendance!$G2051,RALLY_PERIOD_SCHEDULE[], 2,TRUE),
IF(WEEKDAY(Attendance!$J2051) = 2,
       IF(COUNTIF(FINALS_WEEK_MONDAY_DATE[],Attendance!$J2051) &gt; 0, VLOOKUP(Attendance!$G2051,FINALS_WEEK_MONDAY_PERIOD_SCHEDULE[],2,TRUE),
       VLOOKUP(Attendance!$G2051,REGULAR_WEEK_SCHEDULE[],6,TRUE)),
IF(WEEKDAY($J2051) = 3,
       IF(COUNTIF(FINALS_WEEK_TUESDAY_DATE[],Attendance!$J2051) &gt; 0, VLOOKUP(Attendance!$G2051,FINALS_WEEK_TUESDAY_PERIOD_SCHEDULE[],2,TRUE),
       VLOOKUP(Attendance!$G2051,REGULAR_WEEK_SCHEDULE[[Tuesday]:[Period]],5,TRUE)),
IF(WEEKDAY(Attendance!$J2051) = 4,
        IF(COUNTIF(BLOCK_WEDNESDAY_DATES[],Attendance!$J2051) &gt; 0, VLOOKUP(Attendance!$G2051,BLOCK_WEDNESDAY_PERIOD_SCHEDULE[],2,TRUE),
        IF(COUNTIF(FINALS_WEEK_WEDNESDAY_DATE[],Attendance!$J2051) &gt; 0, VLOOKUP(Attendance!$G2051,FINALS_WEEK_WEDNESDAY_PERIOD_SCHEDULE[],2,TRUE),
       VLOOKUP(Attendance!$G2051,REGULAR_WEEK_SCHEDULE[[Wednesday]:[Period]],4,TRUE))),
IF(WEEKDAY($J2051) = 5,
       IF(COUNTIF(BLOCK_THURSDAY_DATES[],Attendance!$J2051) &gt; 0, VLOOKUP(Attendance!$G2051,BLOCK_THURSDAY_PERIOD_SCHEDULE[],2,TRUE),
       IF(COUNTIF(FINALS_WEEK_THURSDAY_DATE[],Attendance!$J2051) &gt; 0, VLOOKUP(Attendance!$G2051,FINALS_WEEK_THURSDAY_PERIOD_SCHEDULE[],2,TRUE),
       VLOOKUP(Attendance!$G2051,REGULAR_WEEK_SCHEDULE[[Thursday]:[Period]],3,TRUE))),
IF(WEEKDAY(Attendance!$J2051) = 6,
       IF(COUNTIF(FINALS_WEEK_FRIDAY_DATE[],Attendance!$J2051) &gt; 0, VLOOKUP(Attendance!$G2051,FINALS_WEEK_FRIDAY_PERIOD_SCHEDULE[],2,TRUE),
       VLOOKUP(Attendance!$G2051,REGULAR_WEEK_SCHEDULE[[Friday]:[Period]],2,TRUE))))))))))</f>
        <v/>
      </c>
      <c r="J2051" s="41" t="str">
        <f t="shared" ca="1" si="98"/>
        <v/>
      </c>
      <c r="K2051" s="41" t="str">
        <f>IF($A2051 &lt;&gt; "",VLOOKUP($A2051,'Student reference sheet'!$A$2:$V$2329, 7,FALSE), "")</f>
        <v/>
      </c>
      <c r="L2051" s="30" t="str">
        <f>IF($A2051 ="", "", VLOOKUP($A2051, 'Student reference sheet'!$A$2:$Z$2603,23,FALSE))</f>
        <v/>
      </c>
      <c r="M2051" s="30" t="str">
        <f>IF($A2051 ="", "", VLOOKUP($A2051, 'Student reference sheet'!$A$2:$Z$2603,24,FALSE))</f>
        <v/>
      </c>
      <c r="N2051" s="30" t="str">
        <f>IF($A2051 ="", "", VLOOKUP($A2051, 'Student reference sheet'!$A$2:$Z$2603,26,FALSE))</f>
        <v/>
      </c>
      <c r="O2051" s="30" t="str">
        <f>IF($A2051 ="", "", VLOOKUP($A2051, 'Student reference sheet'!$A$2:$Z$2603,25,FALSE))</f>
        <v/>
      </c>
      <c r="P2051" s="39" t="str">
        <f>IF($A2051 = "", "", IF(OR(VLOOKUP($A2051,'Student reference sheet'!$A$2:$V$2400,8,FALSE) = "R",  VLOOKUP($A2051,'Student reference sheet'!$A$2:$V$2400,8,FALSE) = "L"), "X", ""))</f>
        <v/>
      </c>
      <c r="Q2051" s="39" t="str">
        <f>IF($A2051 ="", "", VLOOKUP($A2051, 'Student reference sheet'!$A$2:$V$2603,22,FALSE))</f>
        <v/>
      </c>
      <c r="R2051" s="39" t="str">
        <f>IF($A2051 &lt;&gt; "",VLOOKUP($A2051,'Student reference sheet'!$A$2:$V$2329, 5,FALSE), "")</f>
        <v/>
      </c>
      <c r="S2051" s="39" t="str">
        <f>IF($A2051 &lt;&gt; "",VLOOKUP($A2051,'Student reference sheet'!$A$2:$V$2329, 6,FALSE), "")</f>
        <v/>
      </c>
      <c r="T2051" s="30" t="str">
        <f>IF($A2051 = "","",
IF(VLOOKUP($A2051,'Student reference sheet'!$A$2:$V$2329, 10,FALSE) = "Y", "Hispanic",
IF(VLOOKUP($A2051,'Student reference sheet'!$A$2:$V$2329,11,FALSE) &lt;&gt; "",
IF(VLOOKUP($A2051,'Student reference sheet'!$A$2:$V$2329,11,FALSE) = "UNK", "Unknown", VLOOKUP(VALUE(VLOOKUP($A2051,'Student reference sheet'!$A$2:$V$2329,11,FALSE)),'Ethnicity Reference'!$A$2:$B$22,2,FALSE)),
IF(VLOOKUP($A2051,'Student reference sheet'!$A$2:$V$2329,9,FALSE) &lt;&gt; "", VLOOKUP(VALUE(VLOOKUP($A2051,'Student reference sheet'!$A$2:$V$2329,9,FALSE)),'Ethnicity Reference'!$A$2:$B$22,2,FALSE),"Unknown"))))</f>
        <v/>
      </c>
      <c r="U2051" s="35"/>
    </row>
    <row r="2052" spans="1:21" ht="15.75">
      <c r="A2052" s="47"/>
      <c r="B2052" s="33"/>
      <c r="C2052" s="39" t="str">
        <f>IF($A2052 &lt;&gt; "",VLOOKUP($A2052,'Student reference sheet'!$A$2:$V$2329, 3,FALSE), "")</f>
        <v/>
      </c>
      <c r="D2052" s="39" t="str">
        <f>IF($A2052 &lt;&gt; "",VLOOKUP($A2052,'Student reference sheet'!$A$2:$V$2329, 2,FALSE), "")</f>
        <v/>
      </c>
      <c r="E2052" s="35"/>
      <c r="F2052" s="34"/>
      <c r="G2052" s="40" t="str">
        <f t="shared" ca="1" si="96"/>
        <v/>
      </c>
      <c r="H2052" s="40" t="str">
        <f t="shared" ca="1" si="97"/>
        <v/>
      </c>
      <c r="I2052" s="36" t="str">
        <f>IF($A2052 = "", "",
IF(COUNTIF(MINIMUM_DAY_DATES[], Attendance!J2052) &gt; 0, VLOOKUP(Attendance!$G2052,MINIMUM_DAY_PERIOD_SCHEDULE[], 2,TRUE),
IF(COUNTIF(RALLY_DATES[], Attendance!J2052) &gt; 0, VLOOKUP(Attendance!$G2052,RALLY_PERIOD_SCHEDULE[], 2,TRUE),
IF(WEEKDAY(Attendance!$J2052) = 2,
       IF(COUNTIF(FINALS_WEEK_MONDAY_DATE[],Attendance!$J2052) &gt; 0, VLOOKUP(Attendance!$G2052,FINALS_WEEK_MONDAY_PERIOD_SCHEDULE[],2,TRUE),
       VLOOKUP(Attendance!$G2052,REGULAR_WEEK_SCHEDULE[],6,TRUE)),
IF(WEEKDAY($J2052) = 3,
       IF(COUNTIF(FINALS_WEEK_TUESDAY_DATE[],Attendance!$J2052) &gt; 0, VLOOKUP(Attendance!$G2052,FINALS_WEEK_TUESDAY_PERIOD_SCHEDULE[],2,TRUE),
       VLOOKUP(Attendance!$G2052,REGULAR_WEEK_SCHEDULE[[Tuesday]:[Period]],5,TRUE)),
IF(WEEKDAY(Attendance!$J2052) = 4,
        IF(COUNTIF(BLOCK_WEDNESDAY_DATES[],Attendance!$J2052) &gt; 0, VLOOKUP(Attendance!$G2052,BLOCK_WEDNESDAY_PERIOD_SCHEDULE[],2,TRUE),
        IF(COUNTIF(FINALS_WEEK_WEDNESDAY_DATE[],Attendance!$J2052) &gt; 0, VLOOKUP(Attendance!$G2052,FINALS_WEEK_WEDNESDAY_PERIOD_SCHEDULE[],2,TRUE),
       VLOOKUP(Attendance!$G2052,REGULAR_WEEK_SCHEDULE[[Wednesday]:[Period]],4,TRUE))),
IF(WEEKDAY($J2052) = 5,
       IF(COUNTIF(BLOCK_THURSDAY_DATES[],Attendance!$J2052) &gt; 0, VLOOKUP(Attendance!$G2052,BLOCK_THURSDAY_PERIOD_SCHEDULE[],2,TRUE),
       IF(COUNTIF(FINALS_WEEK_THURSDAY_DATE[],Attendance!$J2052) &gt; 0, VLOOKUP(Attendance!$G2052,FINALS_WEEK_THURSDAY_PERIOD_SCHEDULE[],2,TRUE),
       VLOOKUP(Attendance!$G2052,REGULAR_WEEK_SCHEDULE[[Thursday]:[Period]],3,TRUE))),
IF(WEEKDAY(Attendance!$J2052) = 6,
       IF(COUNTIF(FINALS_WEEK_FRIDAY_DATE[],Attendance!$J2052) &gt; 0, VLOOKUP(Attendance!$G2052,FINALS_WEEK_FRIDAY_PERIOD_SCHEDULE[],2,TRUE),
       VLOOKUP(Attendance!$G2052,REGULAR_WEEK_SCHEDULE[[Friday]:[Period]],2,TRUE))))))))))</f>
        <v/>
      </c>
      <c r="J2052" s="41" t="str">
        <f t="shared" ca="1" si="98"/>
        <v/>
      </c>
      <c r="K2052" s="41" t="str">
        <f>IF($A2052 &lt;&gt; "",VLOOKUP($A2052,'Student reference sheet'!$A$2:$V$2329, 7,FALSE), "")</f>
        <v/>
      </c>
      <c r="L2052" s="30" t="str">
        <f>IF($A2052 ="", "", VLOOKUP($A2052, 'Student reference sheet'!$A$2:$Z$2603,23,FALSE))</f>
        <v/>
      </c>
      <c r="M2052" s="30" t="str">
        <f>IF($A2052 ="", "", VLOOKUP($A2052, 'Student reference sheet'!$A$2:$Z$2603,24,FALSE))</f>
        <v/>
      </c>
      <c r="N2052" s="30" t="str">
        <f>IF($A2052 ="", "", VLOOKUP($A2052, 'Student reference sheet'!$A$2:$Z$2603,26,FALSE))</f>
        <v/>
      </c>
      <c r="O2052" s="30" t="str">
        <f>IF($A2052 ="", "", VLOOKUP($A2052, 'Student reference sheet'!$A$2:$Z$2603,25,FALSE))</f>
        <v/>
      </c>
      <c r="P2052" s="39" t="str">
        <f>IF($A2052 = "", "", IF(OR(VLOOKUP($A2052,'Student reference sheet'!$A$2:$V$2400,8,FALSE) = "R",  VLOOKUP($A2052,'Student reference sheet'!$A$2:$V$2400,8,FALSE) = "L"), "X", ""))</f>
        <v/>
      </c>
      <c r="Q2052" s="39" t="str">
        <f>IF($A2052 ="", "", VLOOKUP($A2052, 'Student reference sheet'!$A$2:$V$2603,22,FALSE))</f>
        <v/>
      </c>
      <c r="R2052" s="39" t="str">
        <f>IF($A2052 &lt;&gt; "",VLOOKUP($A2052,'Student reference sheet'!$A$2:$V$2329, 5,FALSE), "")</f>
        <v/>
      </c>
      <c r="S2052" s="39" t="str">
        <f>IF($A2052 &lt;&gt; "",VLOOKUP($A2052,'Student reference sheet'!$A$2:$V$2329, 6,FALSE), "")</f>
        <v/>
      </c>
      <c r="T2052" s="30" t="str">
        <f>IF($A2052 = "","",
IF(VLOOKUP($A2052,'Student reference sheet'!$A$2:$V$2329, 10,FALSE) = "Y", "Hispanic",
IF(VLOOKUP($A2052,'Student reference sheet'!$A$2:$V$2329,11,FALSE) &lt;&gt; "",
IF(VLOOKUP($A2052,'Student reference sheet'!$A$2:$V$2329,11,FALSE) = "UNK", "Unknown", VLOOKUP(VALUE(VLOOKUP($A2052,'Student reference sheet'!$A$2:$V$2329,11,FALSE)),'Ethnicity Reference'!$A$2:$B$22,2,FALSE)),
IF(VLOOKUP($A2052,'Student reference sheet'!$A$2:$V$2329,9,FALSE) &lt;&gt; "", VLOOKUP(VALUE(VLOOKUP($A2052,'Student reference sheet'!$A$2:$V$2329,9,FALSE)),'Ethnicity Reference'!$A$2:$B$22,2,FALSE),"Unknown"))))</f>
        <v/>
      </c>
      <c r="U2052" s="35"/>
    </row>
    <row r="2053" spans="1:21" ht="15.75">
      <c r="A2053" s="47"/>
      <c r="B2053" s="33"/>
      <c r="C2053" s="39" t="str">
        <f>IF($A2053 &lt;&gt; "",VLOOKUP($A2053,'Student reference sheet'!$A$2:$V$2329, 3,FALSE), "")</f>
        <v/>
      </c>
      <c r="D2053" s="39" t="str">
        <f>IF($A2053 &lt;&gt; "",VLOOKUP($A2053,'Student reference sheet'!$A$2:$V$2329, 2,FALSE), "")</f>
        <v/>
      </c>
      <c r="E2053" s="35"/>
      <c r="F2053" s="34"/>
      <c r="G2053" s="40" t="str">
        <f t="shared" ca="1" si="96"/>
        <v/>
      </c>
      <c r="H2053" s="40" t="str">
        <f t="shared" ca="1" si="97"/>
        <v/>
      </c>
      <c r="I2053" s="36" t="str">
        <f>IF($A2053 = "", "",
IF(COUNTIF(MINIMUM_DAY_DATES[], Attendance!J2053) &gt; 0, VLOOKUP(Attendance!$G2053,MINIMUM_DAY_PERIOD_SCHEDULE[], 2,TRUE),
IF(COUNTIF(RALLY_DATES[], Attendance!J2053) &gt; 0, VLOOKUP(Attendance!$G2053,RALLY_PERIOD_SCHEDULE[], 2,TRUE),
IF(WEEKDAY(Attendance!$J2053) = 2,
       IF(COUNTIF(FINALS_WEEK_MONDAY_DATE[],Attendance!$J2053) &gt; 0, VLOOKUP(Attendance!$G2053,FINALS_WEEK_MONDAY_PERIOD_SCHEDULE[],2,TRUE),
       VLOOKUP(Attendance!$G2053,REGULAR_WEEK_SCHEDULE[],6,TRUE)),
IF(WEEKDAY($J2053) = 3,
       IF(COUNTIF(FINALS_WEEK_TUESDAY_DATE[],Attendance!$J2053) &gt; 0, VLOOKUP(Attendance!$G2053,FINALS_WEEK_TUESDAY_PERIOD_SCHEDULE[],2,TRUE),
       VLOOKUP(Attendance!$G2053,REGULAR_WEEK_SCHEDULE[[Tuesday]:[Period]],5,TRUE)),
IF(WEEKDAY(Attendance!$J2053) = 4,
        IF(COUNTIF(BLOCK_WEDNESDAY_DATES[],Attendance!$J2053) &gt; 0, VLOOKUP(Attendance!$G2053,BLOCK_WEDNESDAY_PERIOD_SCHEDULE[],2,TRUE),
        IF(COUNTIF(FINALS_WEEK_WEDNESDAY_DATE[],Attendance!$J2053) &gt; 0, VLOOKUP(Attendance!$G2053,FINALS_WEEK_WEDNESDAY_PERIOD_SCHEDULE[],2,TRUE),
       VLOOKUP(Attendance!$G2053,REGULAR_WEEK_SCHEDULE[[Wednesday]:[Period]],4,TRUE))),
IF(WEEKDAY($J2053) = 5,
       IF(COUNTIF(BLOCK_THURSDAY_DATES[],Attendance!$J2053) &gt; 0, VLOOKUP(Attendance!$G2053,BLOCK_THURSDAY_PERIOD_SCHEDULE[],2,TRUE),
       IF(COUNTIF(FINALS_WEEK_THURSDAY_DATE[],Attendance!$J2053) &gt; 0, VLOOKUP(Attendance!$G2053,FINALS_WEEK_THURSDAY_PERIOD_SCHEDULE[],2,TRUE),
       VLOOKUP(Attendance!$G2053,REGULAR_WEEK_SCHEDULE[[Thursday]:[Period]],3,TRUE))),
IF(WEEKDAY(Attendance!$J2053) = 6,
       IF(COUNTIF(FINALS_WEEK_FRIDAY_DATE[],Attendance!$J2053) &gt; 0, VLOOKUP(Attendance!$G2053,FINALS_WEEK_FRIDAY_PERIOD_SCHEDULE[],2,TRUE),
       VLOOKUP(Attendance!$G2053,REGULAR_WEEK_SCHEDULE[[Friday]:[Period]],2,TRUE))))))))))</f>
        <v/>
      </c>
      <c r="J2053" s="41" t="str">
        <f t="shared" ca="1" si="98"/>
        <v/>
      </c>
      <c r="K2053" s="41" t="str">
        <f>IF($A2053 &lt;&gt; "",VLOOKUP($A2053,'Student reference sheet'!$A$2:$V$2329, 7,FALSE), "")</f>
        <v/>
      </c>
      <c r="L2053" s="30" t="str">
        <f>IF($A2053 ="", "", VLOOKUP($A2053, 'Student reference sheet'!$A$2:$Z$2603,23,FALSE))</f>
        <v/>
      </c>
      <c r="M2053" s="30" t="str">
        <f>IF($A2053 ="", "", VLOOKUP($A2053, 'Student reference sheet'!$A$2:$Z$2603,24,FALSE))</f>
        <v/>
      </c>
      <c r="N2053" s="30" t="str">
        <f>IF($A2053 ="", "", VLOOKUP($A2053, 'Student reference sheet'!$A$2:$Z$2603,26,FALSE))</f>
        <v/>
      </c>
      <c r="O2053" s="30" t="str">
        <f>IF($A2053 ="", "", VLOOKUP($A2053, 'Student reference sheet'!$A$2:$Z$2603,25,FALSE))</f>
        <v/>
      </c>
      <c r="P2053" s="39" t="str">
        <f>IF($A2053 = "", "", IF(OR(VLOOKUP($A2053,'Student reference sheet'!$A$2:$V$2400,8,FALSE) = "R",  VLOOKUP($A2053,'Student reference sheet'!$A$2:$V$2400,8,FALSE) = "L"), "X", ""))</f>
        <v/>
      </c>
      <c r="Q2053" s="39" t="str">
        <f>IF($A2053 ="", "", VLOOKUP($A2053, 'Student reference sheet'!$A$2:$V$2603,22,FALSE))</f>
        <v/>
      </c>
      <c r="R2053" s="39" t="str">
        <f>IF($A2053 &lt;&gt; "",VLOOKUP($A2053,'Student reference sheet'!$A$2:$V$2329, 5,FALSE), "")</f>
        <v/>
      </c>
      <c r="S2053" s="39" t="str">
        <f>IF($A2053 &lt;&gt; "",VLOOKUP($A2053,'Student reference sheet'!$A$2:$V$2329, 6,FALSE), "")</f>
        <v/>
      </c>
      <c r="T2053" s="30" t="str">
        <f>IF($A2053 = "","",
IF(VLOOKUP($A2053,'Student reference sheet'!$A$2:$V$2329, 10,FALSE) = "Y", "Hispanic",
IF(VLOOKUP($A2053,'Student reference sheet'!$A$2:$V$2329,11,FALSE) &lt;&gt; "",
IF(VLOOKUP($A2053,'Student reference sheet'!$A$2:$V$2329,11,FALSE) = "UNK", "Unknown", VLOOKUP(VALUE(VLOOKUP($A2053,'Student reference sheet'!$A$2:$V$2329,11,FALSE)),'Ethnicity Reference'!$A$2:$B$22,2,FALSE)),
IF(VLOOKUP($A2053,'Student reference sheet'!$A$2:$V$2329,9,FALSE) &lt;&gt; "", VLOOKUP(VALUE(VLOOKUP($A2053,'Student reference sheet'!$A$2:$V$2329,9,FALSE)),'Ethnicity Reference'!$A$2:$B$22,2,FALSE),"Unknown"))))</f>
        <v/>
      </c>
      <c r="U2053" s="35"/>
    </row>
    <row r="2054" spans="1:21" ht="15.75">
      <c r="A2054" s="47"/>
      <c r="B2054" s="33"/>
      <c r="C2054" s="39" t="str">
        <f>IF($A2054 &lt;&gt; "",VLOOKUP($A2054,'Student reference sheet'!$A$2:$V$2329, 3,FALSE), "")</f>
        <v/>
      </c>
      <c r="D2054" s="39" t="str">
        <f>IF($A2054 &lt;&gt; "",VLOOKUP($A2054,'Student reference sheet'!$A$2:$V$2329, 2,FALSE), "")</f>
        <v/>
      </c>
      <c r="E2054" s="35"/>
      <c r="F2054" s="34"/>
      <c r="G2054" s="40" t="str">
        <f t="shared" ca="1" si="96"/>
        <v/>
      </c>
      <c r="H2054" s="40" t="str">
        <f t="shared" ca="1" si="97"/>
        <v/>
      </c>
      <c r="I2054" s="36" t="str">
        <f>IF($A2054 = "", "",
IF(COUNTIF(MINIMUM_DAY_DATES[], Attendance!J2054) &gt; 0, VLOOKUP(Attendance!$G2054,MINIMUM_DAY_PERIOD_SCHEDULE[], 2,TRUE),
IF(COUNTIF(RALLY_DATES[], Attendance!J2054) &gt; 0, VLOOKUP(Attendance!$G2054,RALLY_PERIOD_SCHEDULE[], 2,TRUE),
IF(WEEKDAY(Attendance!$J2054) = 2,
       IF(COUNTIF(FINALS_WEEK_MONDAY_DATE[],Attendance!$J2054) &gt; 0, VLOOKUP(Attendance!$G2054,FINALS_WEEK_MONDAY_PERIOD_SCHEDULE[],2,TRUE),
       VLOOKUP(Attendance!$G2054,REGULAR_WEEK_SCHEDULE[],6,TRUE)),
IF(WEEKDAY($J2054) = 3,
       IF(COUNTIF(FINALS_WEEK_TUESDAY_DATE[],Attendance!$J2054) &gt; 0, VLOOKUP(Attendance!$G2054,FINALS_WEEK_TUESDAY_PERIOD_SCHEDULE[],2,TRUE),
       VLOOKUP(Attendance!$G2054,REGULAR_WEEK_SCHEDULE[[Tuesday]:[Period]],5,TRUE)),
IF(WEEKDAY(Attendance!$J2054) = 4,
        IF(COUNTIF(BLOCK_WEDNESDAY_DATES[],Attendance!$J2054) &gt; 0, VLOOKUP(Attendance!$G2054,BLOCK_WEDNESDAY_PERIOD_SCHEDULE[],2,TRUE),
        IF(COUNTIF(FINALS_WEEK_WEDNESDAY_DATE[],Attendance!$J2054) &gt; 0, VLOOKUP(Attendance!$G2054,FINALS_WEEK_WEDNESDAY_PERIOD_SCHEDULE[],2,TRUE),
       VLOOKUP(Attendance!$G2054,REGULAR_WEEK_SCHEDULE[[Wednesday]:[Period]],4,TRUE))),
IF(WEEKDAY($J2054) = 5,
       IF(COUNTIF(BLOCK_THURSDAY_DATES[],Attendance!$J2054) &gt; 0, VLOOKUP(Attendance!$G2054,BLOCK_THURSDAY_PERIOD_SCHEDULE[],2,TRUE),
       IF(COUNTIF(FINALS_WEEK_THURSDAY_DATE[],Attendance!$J2054) &gt; 0, VLOOKUP(Attendance!$G2054,FINALS_WEEK_THURSDAY_PERIOD_SCHEDULE[],2,TRUE),
       VLOOKUP(Attendance!$G2054,REGULAR_WEEK_SCHEDULE[[Thursday]:[Period]],3,TRUE))),
IF(WEEKDAY(Attendance!$J2054) = 6,
       IF(COUNTIF(FINALS_WEEK_FRIDAY_DATE[],Attendance!$J2054) &gt; 0, VLOOKUP(Attendance!$G2054,FINALS_WEEK_FRIDAY_PERIOD_SCHEDULE[],2,TRUE),
       VLOOKUP(Attendance!$G2054,REGULAR_WEEK_SCHEDULE[[Friday]:[Period]],2,TRUE))))))))))</f>
        <v/>
      </c>
      <c r="J2054" s="41" t="str">
        <f t="shared" ca="1" si="98"/>
        <v/>
      </c>
      <c r="K2054" s="41" t="str">
        <f>IF($A2054 &lt;&gt; "",VLOOKUP($A2054,'Student reference sheet'!$A$2:$V$2329, 7,FALSE), "")</f>
        <v/>
      </c>
      <c r="L2054" s="30" t="str">
        <f>IF($A2054 ="", "", VLOOKUP($A2054, 'Student reference sheet'!$A$2:$Z$2603,23,FALSE))</f>
        <v/>
      </c>
      <c r="M2054" s="30" t="str">
        <f>IF($A2054 ="", "", VLOOKUP($A2054, 'Student reference sheet'!$A$2:$Z$2603,24,FALSE))</f>
        <v/>
      </c>
      <c r="N2054" s="30" t="str">
        <f>IF($A2054 ="", "", VLOOKUP($A2054, 'Student reference sheet'!$A$2:$Z$2603,26,FALSE))</f>
        <v/>
      </c>
      <c r="O2054" s="30" t="str">
        <f>IF($A2054 ="", "", VLOOKUP($A2054, 'Student reference sheet'!$A$2:$Z$2603,25,FALSE))</f>
        <v/>
      </c>
      <c r="P2054" s="39" t="str">
        <f>IF($A2054 = "", "", IF(OR(VLOOKUP($A2054,'Student reference sheet'!$A$2:$V$2400,8,FALSE) = "R",  VLOOKUP($A2054,'Student reference sheet'!$A$2:$V$2400,8,FALSE) = "L"), "X", ""))</f>
        <v/>
      </c>
      <c r="Q2054" s="39" t="str">
        <f>IF($A2054 ="", "", VLOOKUP($A2054, 'Student reference sheet'!$A$2:$V$2603,22,FALSE))</f>
        <v/>
      </c>
      <c r="R2054" s="39" t="str">
        <f>IF($A2054 &lt;&gt; "",VLOOKUP($A2054,'Student reference sheet'!$A$2:$V$2329, 5,FALSE), "")</f>
        <v/>
      </c>
      <c r="S2054" s="39" t="str">
        <f>IF($A2054 &lt;&gt; "",VLOOKUP($A2054,'Student reference sheet'!$A$2:$V$2329, 6,FALSE), "")</f>
        <v/>
      </c>
      <c r="T2054" s="30" t="str">
        <f>IF($A2054 = "","",
IF(VLOOKUP($A2054,'Student reference sheet'!$A$2:$V$2329, 10,FALSE) = "Y", "Hispanic",
IF(VLOOKUP($A2054,'Student reference sheet'!$A$2:$V$2329,11,FALSE) &lt;&gt; "",
IF(VLOOKUP($A2054,'Student reference sheet'!$A$2:$V$2329,11,FALSE) = "UNK", "Unknown", VLOOKUP(VALUE(VLOOKUP($A2054,'Student reference sheet'!$A$2:$V$2329,11,FALSE)),'Ethnicity Reference'!$A$2:$B$22,2,FALSE)),
IF(VLOOKUP($A2054,'Student reference sheet'!$A$2:$V$2329,9,FALSE) &lt;&gt; "", VLOOKUP(VALUE(VLOOKUP($A2054,'Student reference sheet'!$A$2:$V$2329,9,FALSE)),'Ethnicity Reference'!$A$2:$B$22,2,FALSE),"Unknown"))))</f>
        <v/>
      </c>
      <c r="U2054" s="35"/>
    </row>
    <row r="2055" spans="1:21" ht="15.75">
      <c r="A2055" s="47"/>
      <c r="B2055" s="33"/>
      <c r="C2055" s="39" t="str">
        <f>IF($A2055 &lt;&gt; "",VLOOKUP($A2055,'Student reference sheet'!$A$2:$V$2329, 3,FALSE), "")</f>
        <v/>
      </c>
      <c r="D2055" s="39" t="str">
        <f>IF($A2055 &lt;&gt; "",VLOOKUP($A2055,'Student reference sheet'!$A$2:$V$2329, 2,FALSE), "")</f>
        <v/>
      </c>
      <c r="E2055" s="35"/>
      <c r="F2055" s="34"/>
      <c r="G2055" s="40" t="str">
        <f t="shared" ca="1" si="96"/>
        <v/>
      </c>
      <c r="H2055" s="40" t="str">
        <f t="shared" ca="1" si="97"/>
        <v/>
      </c>
      <c r="I2055" s="36" t="str">
        <f>IF($A2055 = "", "",
IF(COUNTIF(MINIMUM_DAY_DATES[], Attendance!J2055) &gt; 0, VLOOKUP(Attendance!$G2055,MINIMUM_DAY_PERIOD_SCHEDULE[], 2,TRUE),
IF(COUNTIF(RALLY_DATES[], Attendance!J2055) &gt; 0, VLOOKUP(Attendance!$G2055,RALLY_PERIOD_SCHEDULE[], 2,TRUE),
IF(WEEKDAY(Attendance!$J2055) = 2,
       IF(COUNTIF(FINALS_WEEK_MONDAY_DATE[],Attendance!$J2055) &gt; 0, VLOOKUP(Attendance!$G2055,FINALS_WEEK_MONDAY_PERIOD_SCHEDULE[],2,TRUE),
       VLOOKUP(Attendance!$G2055,REGULAR_WEEK_SCHEDULE[],6,TRUE)),
IF(WEEKDAY($J2055) = 3,
       IF(COUNTIF(FINALS_WEEK_TUESDAY_DATE[],Attendance!$J2055) &gt; 0, VLOOKUP(Attendance!$G2055,FINALS_WEEK_TUESDAY_PERIOD_SCHEDULE[],2,TRUE),
       VLOOKUP(Attendance!$G2055,REGULAR_WEEK_SCHEDULE[[Tuesday]:[Period]],5,TRUE)),
IF(WEEKDAY(Attendance!$J2055) = 4,
        IF(COUNTIF(BLOCK_WEDNESDAY_DATES[],Attendance!$J2055) &gt; 0, VLOOKUP(Attendance!$G2055,BLOCK_WEDNESDAY_PERIOD_SCHEDULE[],2,TRUE),
        IF(COUNTIF(FINALS_WEEK_WEDNESDAY_DATE[],Attendance!$J2055) &gt; 0, VLOOKUP(Attendance!$G2055,FINALS_WEEK_WEDNESDAY_PERIOD_SCHEDULE[],2,TRUE),
       VLOOKUP(Attendance!$G2055,REGULAR_WEEK_SCHEDULE[[Wednesday]:[Period]],4,TRUE))),
IF(WEEKDAY($J2055) = 5,
       IF(COUNTIF(BLOCK_THURSDAY_DATES[],Attendance!$J2055) &gt; 0, VLOOKUP(Attendance!$G2055,BLOCK_THURSDAY_PERIOD_SCHEDULE[],2,TRUE),
       IF(COUNTIF(FINALS_WEEK_THURSDAY_DATE[],Attendance!$J2055) &gt; 0, VLOOKUP(Attendance!$G2055,FINALS_WEEK_THURSDAY_PERIOD_SCHEDULE[],2,TRUE),
       VLOOKUP(Attendance!$G2055,REGULAR_WEEK_SCHEDULE[[Thursday]:[Period]],3,TRUE))),
IF(WEEKDAY(Attendance!$J2055) = 6,
       IF(COUNTIF(FINALS_WEEK_FRIDAY_DATE[],Attendance!$J2055) &gt; 0, VLOOKUP(Attendance!$G2055,FINALS_WEEK_FRIDAY_PERIOD_SCHEDULE[],2,TRUE),
       VLOOKUP(Attendance!$G2055,REGULAR_WEEK_SCHEDULE[[Friday]:[Period]],2,TRUE))))))))))</f>
        <v/>
      </c>
      <c r="J2055" s="41" t="str">
        <f t="shared" ca="1" si="98"/>
        <v/>
      </c>
      <c r="K2055" s="41" t="str">
        <f>IF($A2055 &lt;&gt; "",VLOOKUP($A2055,'Student reference sheet'!$A$2:$V$2329, 7,FALSE), "")</f>
        <v/>
      </c>
      <c r="L2055" s="30" t="str">
        <f>IF($A2055 ="", "", VLOOKUP($A2055, 'Student reference sheet'!$A$2:$Z$2603,23,FALSE))</f>
        <v/>
      </c>
      <c r="M2055" s="30" t="str">
        <f>IF($A2055 ="", "", VLOOKUP($A2055, 'Student reference sheet'!$A$2:$Z$2603,24,FALSE))</f>
        <v/>
      </c>
      <c r="N2055" s="30" t="str">
        <f>IF($A2055 ="", "", VLOOKUP($A2055, 'Student reference sheet'!$A$2:$Z$2603,26,FALSE))</f>
        <v/>
      </c>
      <c r="O2055" s="30" t="str">
        <f>IF($A2055 ="", "", VLOOKUP($A2055, 'Student reference sheet'!$A$2:$Z$2603,25,FALSE))</f>
        <v/>
      </c>
      <c r="P2055" s="39" t="str">
        <f>IF($A2055 = "", "", IF(OR(VLOOKUP($A2055,'Student reference sheet'!$A$2:$V$2400,8,FALSE) = "R",  VLOOKUP($A2055,'Student reference sheet'!$A$2:$V$2400,8,FALSE) = "L"), "X", ""))</f>
        <v/>
      </c>
      <c r="Q2055" s="39" t="str">
        <f>IF($A2055 ="", "", VLOOKUP($A2055, 'Student reference sheet'!$A$2:$V$2603,22,FALSE))</f>
        <v/>
      </c>
      <c r="R2055" s="39" t="str">
        <f>IF($A2055 &lt;&gt; "",VLOOKUP($A2055,'Student reference sheet'!$A$2:$V$2329, 5,FALSE), "")</f>
        <v/>
      </c>
      <c r="S2055" s="39" t="str">
        <f>IF($A2055 &lt;&gt; "",VLOOKUP($A2055,'Student reference sheet'!$A$2:$V$2329, 6,FALSE), "")</f>
        <v/>
      </c>
      <c r="T2055" s="30" t="str">
        <f>IF($A2055 = "","",
IF(VLOOKUP($A2055,'Student reference sheet'!$A$2:$V$2329, 10,FALSE) = "Y", "Hispanic",
IF(VLOOKUP($A2055,'Student reference sheet'!$A$2:$V$2329,11,FALSE) &lt;&gt; "",
IF(VLOOKUP($A2055,'Student reference sheet'!$A$2:$V$2329,11,FALSE) = "UNK", "Unknown", VLOOKUP(VALUE(VLOOKUP($A2055,'Student reference sheet'!$A$2:$V$2329,11,FALSE)),'Ethnicity Reference'!$A$2:$B$22,2,FALSE)),
IF(VLOOKUP($A2055,'Student reference sheet'!$A$2:$V$2329,9,FALSE) &lt;&gt; "", VLOOKUP(VALUE(VLOOKUP($A2055,'Student reference sheet'!$A$2:$V$2329,9,FALSE)),'Ethnicity Reference'!$A$2:$B$22,2,FALSE),"Unknown"))))</f>
        <v/>
      </c>
      <c r="U2055" s="35"/>
    </row>
    <row r="2056" spans="1:21" ht="15.75">
      <c r="A2056" s="47"/>
      <c r="B2056" s="33"/>
      <c r="C2056" s="39" t="str">
        <f>IF($A2056 &lt;&gt; "",VLOOKUP($A2056,'Student reference sheet'!$A$2:$V$2329, 3,FALSE), "")</f>
        <v/>
      </c>
      <c r="D2056" s="39" t="str">
        <f>IF($A2056 &lt;&gt; "",VLOOKUP($A2056,'Student reference sheet'!$A$2:$V$2329, 2,FALSE), "")</f>
        <v/>
      </c>
      <c r="E2056" s="35"/>
      <c r="F2056" s="34"/>
      <c r="G2056" s="40" t="str">
        <f t="shared" ca="1" si="96"/>
        <v/>
      </c>
      <c r="H2056" s="40" t="str">
        <f t="shared" ca="1" si="97"/>
        <v/>
      </c>
      <c r="I2056" s="36" t="str">
        <f>IF($A2056 = "", "",
IF(COUNTIF(MINIMUM_DAY_DATES[], Attendance!J2056) &gt; 0, VLOOKUP(Attendance!$G2056,MINIMUM_DAY_PERIOD_SCHEDULE[], 2,TRUE),
IF(COUNTIF(RALLY_DATES[], Attendance!J2056) &gt; 0, VLOOKUP(Attendance!$G2056,RALLY_PERIOD_SCHEDULE[], 2,TRUE),
IF(WEEKDAY(Attendance!$J2056) = 2,
       IF(COUNTIF(FINALS_WEEK_MONDAY_DATE[],Attendance!$J2056) &gt; 0, VLOOKUP(Attendance!$G2056,FINALS_WEEK_MONDAY_PERIOD_SCHEDULE[],2,TRUE),
       VLOOKUP(Attendance!$G2056,REGULAR_WEEK_SCHEDULE[],6,TRUE)),
IF(WEEKDAY($J2056) = 3,
       IF(COUNTIF(FINALS_WEEK_TUESDAY_DATE[],Attendance!$J2056) &gt; 0, VLOOKUP(Attendance!$G2056,FINALS_WEEK_TUESDAY_PERIOD_SCHEDULE[],2,TRUE),
       VLOOKUP(Attendance!$G2056,REGULAR_WEEK_SCHEDULE[[Tuesday]:[Period]],5,TRUE)),
IF(WEEKDAY(Attendance!$J2056) = 4,
        IF(COUNTIF(BLOCK_WEDNESDAY_DATES[],Attendance!$J2056) &gt; 0, VLOOKUP(Attendance!$G2056,BLOCK_WEDNESDAY_PERIOD_SCHEDULE[],2,TRUE),
        IF(COUNTIF(FINALS_WEEK_WEDNESDAY_DATE[],Attendance!$J2056) &gt; 0, VLOOKUP(Attendance!$G2056,FINALS_WEEK_WEDNESDAY_PERIOD_SCHEDULE[],2,TRUE),
       VLOOKUP(Attendance!$G2056,REGULAR_WEEK_SCHEDULE[[Wednesday]:[Period]],4,TRUE))),
IF(WEEKDAY($J2056) = 5,
       IF(COUNTIF(BLOCK_THURSDAY_DATES[],Attendance!$J2056) &gt; 0, VLOOKUP(Attendance!$G2056,BLOCK_THURSDAY_PERIOD_SCHEDULE[],2,TRUE),
       IF(COUNTIF(FINALS_WEEK_THURSDAY_DATE[],Attendance!$J2056) &gt; 0, VLOOKUP(Attendance!$G2056,FINALS_WEEK_THURSDAY_PERIOD_SCHEDULE[],2,TRUE),
       VLOOKUP(Attendance!$G2056,REGULAR_WEEK_SCHEDULE[[Thursday]:[Period]],3,TRUE))),
IF(WEEKDAY(Attendance!$J2056) = 6,
       IF(COUNTIF(FINALS_WEEK_FRIDAY_DATE[],Attendance!$J2056) &gt; 0, VLOOKUP(Attendance!$G2056,FINALS_WEEK_FRIDAY_PERIOD_SCHEDULE[],2,TRUE),
       VLOOKUP(Attendance!$G2056,REGULAR_WEEK_SCHEDULE[[Friday]:[Period]],2,TRUE))))))))))</f>
        <v/>
      </c>
      <c r="J2056" s="41" t="str">
        <f t="shared" ca="1" si="98"/>
        <v/>
      </c>
      <c r="K2056" s="41" t="str">
        <f>IF($A2056 &lt;&gt; "",VLOOKUP($A2056,'Student reference sheet'!$A$2:$V$2329, 7,FALSE), "")</f>
        <v/>
      </c>
      <c r="L2056" s="30" t="str">
        <f>IF($A2056 ="", "", VLOOKUP($A2056, 'Student reference sheet'!$A$2:$Z$2603,23,FALSE))</f>
        <v/>
      </c>
      <c r="M2056" s="30" t="str">
        <f>IF($A2056 ="", "", VLOOKUP($A2056, 'Student reference sheet'!$A$2:$Z$2603,24,FALSE))</f>
        <v/>
      </c>
      <c r="N2056" s="30" t="str">
        <f>IF($A2056 ="", "", VLOOKUP($A2056, 'Student reference sheet'!$A$2:$Z$2603,26,FALSE))</f>
        <v/>
      </c>
      <c r="O2056" s="30" t="str">
        <f>IF($A2056 ="", "", VLOOKUP($A2056, 'Student reference sheet'!$A$2:$Z$2603,25,FALSE))</f>
        <v/>
      </c>
      <c r="P2056" s="39" t="str">
        <f>IF($A2056 = "", "", IF(OR(VLOOKUP($A2056,'Student reference sheet'!$A$2:$V$2400,8,FALSE) = "R",  VLOOKUP($A2056,'Student reference sheet'!$A$2:$V$2400,8,FALSE) = "L"), "X", ""))</f>
        <v/>
      </c>
      <c r="Q2056" s="39" t="str">
        <f>IF($A2056 ="", "", VLOOKUP($A2056, 'Student reference sheet'!$A$2:$V$2603,22,FALSE))</f>
        <v/>
      </c>
      <c r="R2056" s="39" t="str">
        <f>IF($A2056 &lt;&gt; "",VLOOKUP($A2056,'Student reference sheet'!$A$2:$V$2329, 5,FALSE), "")</f>
        <v/>
      </c>
      <c r="S2056" s="39" t="str">
        <f>IF($A2056 &lt;&gt; "",VLOOKUP($A2056,'Student reference sheet'!$A$2:$V$2329, 6,FALSE), "")</f>
        <v/>
      </c>
      <c r="T2056" s="30" t="str">
        <f>IF($A2056 = "","",
IF(VLOOKUP($A2056,'Student reference sheet'!$A$2:$V$2329, 10,FALSE) = "Y", "Hispanic",
IF(VLOOKUP($A2056,'Student reference sheet'!$A$2:$V$2329,11,FALSE) &lt;&gt; "",
IF(VLOOKUP($A2056,'Student reference sheet'!$A$2:$V$2329,11,FALSE) = "UNK", "Unknown", VLOOKUP(VALUE(VLOOKUP($A2056,'Student reference sheet'!$A$2:$V$2329,11,FALSE)),'Ethnicity Reference'!$A$2:$B$22,2,FALSE)),
IF(VLOOKUP($A2056,'Student reference sheet'!$A$2:$V$2329,9,FALSE) &lt;&gt; "", VLOOKUP(VALUE(VLOOKUP($A2056,'Student reference sheet'!$A$2:$V$2329,9,FALSE)),'Ethnicity Reference'!$A$2:$B$22,2,FALSE),"Unknown"))))</f>
        <v/>
      </c>
      <c r="U2056" s="35"/>
    </row>
    <row r="2057" spans="1:21" ht="15.75">
      <c r="A2057" s="47"/>
      <c r="B2057" s="33"/>
      <c r="C2057" s="39" t="str">
        <f>IF($A2057 &lt;&gt; "",VLOOKUP($A2057,'Student reference sheet'!$A$2:$V$2329, 3,FALSE), "")</f>
        <v/>
      </c>
      <c r="D2057" s="39" t="str">
        <f>IF($A2057 &lt;&gt; "",VLOOKUP($A2057,'Student reference sheet'!$A$2:$V$2329, 2,FALSE), "")</f>
        <v/>
      </c>
      <c r="E2057" s="35"/>
      <c r="F2057" s="34"/>
      <c r="G2057" s="40" t="str">
        <f t="shared" ca="1" si="96"/>
        <v/>
      </c>
      <c r="H2057" s="40" t="str">
        <f t="shared" ca="1" si="97"/>
        <v/>
      </c>
      <c r="I2057" s="36" t="str">
        <f>IF($A2057 = "", "",
IF(COUNTIF(MINIMUM_DAY_DATES[], Attendance!J2057) &gt; 0, VLOOKUP(Attendance!$G2057,MINIMUM_DAY_PERIOD_SCHEDULE[], 2,TRUE),
IF(COUNTIF(RALLY_DATES[], Attendance!J2057) &gt; 0, VLOOKUP(Attendance!$G2057,RALLY_PERIOD_SCHEDULE[], 2,TRUE),
IF(WEEKDAY(Attendance!$J2057) = 2,
       IF(COUNTIF(FINALS_WEEK_MONDAY_DATE[],Attendance!$J2057) &gt; 0, VLOOKUP(Attendance!$G2057,FINALS_WEEK_MONDAY_PERIOD_SCHEDULE[],2,TRUE),
       VLOOKUP(Attendance!$G2057,REGULAR_WEEK_SCHEDULE[],6,TRUE)),
IF(WEEKDAY($J2057) = 3,
       IF(COUNTIF(FINALS_WEEK_TUESDAY_DATE[],Attendance!$J2057) &gt; 0, VLOOKUP(Attendance!$G2057,FINALS_WEEK_TUESDAY_PERIOD_SCHEDULE[],2,TRUE),
       VLOOKUP(Attendance!$G2057,REGULAR_WEEK_SCHEDULE[[Tuesday]:[Period]],5,TRUE)),
IF(WEEKDAY(Attendance!$J2057) = 4,
        IF(COUNTIF(BLOCK_WEDNESDAY_DATES[],Attendance!$J2057) &gt; 0, VLOOKUP(Attendance!$G2057,BLOCK_WEDNESDAY_PERIOD_SCHEDULE[],2,TRUE),
        IF(COUNTIF(FINALS_WEEK_WEDNESDAY_DATE[],Attendance!$J2057) &gt; 0, VLOOKUP(Attendance!$G2057,FINALS_WEEK_WEDNESDAY_PERIOD_SCHEDULE[],2,TRUE),
       VLOOKUP(Attendance!$G2057,REGULAR_WEEK_SCHEDULE[[Wednesday]:[Period]],4,TRUE))),
IF(WEEKDAY($J2057) = 5,
       IF(COUNTIF(BLOCK_THURSDAY_DATES[],Attendance!$J2057) &gt; 0, VLOOKUP(Attendance!$G2057,BLOCK_THURSDAY_PERIOD_SCHEDULE[],2,TRUE),
       IF(COUNTIF(FINALS_WEEK_THURSDAY_DATE[],Attendance!$J2057) &gt; 0, VLOOKUP(Attendance!$G2057,FINALS_WEEK_THURSDAY_PERIOD_SCHEDULE[],2,TRUE),
       VLOOKUP(Attendance!$G2057,REGULAR_WEEK_SCHEDULE[[Thursday]:[Period]],3,TRUE))),
IF(WEEKDAY(Attendance!$J2057) = 6,
       IF(COUNTIF(FINALS_WEEK_FRIDAY_DATE[],Attendance!$J2057) &gt; 0, VLOOKUP(Attendance!$G2057,FINALS_WEEK_FRIDAY_PERIOD_SCHEDULE[],2,TRUE),
       VLOOKUP(Attendance!$G2057,REGULAR_WEEK_SCHEDULE[[Friday]:[Period]],2,TRUE))))))))))</f>
        <v/>
      </c>
      <c r="J2057" s="41" t="str">
        <f t="shared" ca="1" si="98"/>
        <v/>
      </c>
      <c r="K2057" s="41" t="str">
        <f>IF($A2057 &lt;&gt; "",VLOOKUP($A2057,'Student reference sheet'!$A$2:$V$2329, 7,FALSE), "")</f>
        <v/>
      </c>
      <c r="L2057" s="30" t="str">
        <f>IF($A2057 ="", "", VLOOKUP($A2057, 'Student reference sheet'!$A$2:$Z$2603,23,FALSE))</f>
        <v/>
      </c>
      <c r="M2057" s="30" t="str">
        <f>IF($A2057 ="", "", VLOOKUP($A2057, 'Student reference sheet'!$A$2:$Z$2603,24,FALSE))</f>
        <v/>
      </c>
      <c r="N2057" s="30" t="str">
        <f>IF($A2057 ="", "", VLOOKUP($A2057, 'Student reference sheet'!$A$2:$Z$2603,26,FALSE))</f>
        <v/>
      </c>
      <c r="O2057" s="30" t="str">
        <f>IF($A2057 ="", "", VLOOKUP($A2057, 'Student reference sheet'!$A$2:$Z$2603,25,FALSE))</f>
        <v/>
      </c>
      <c r="P2057" s="39" t="str">
        <f>IF($A2057 = "", "", IF(OR(VLOOKUP($A2057,'Student reference sheet'!$A$2:$V$2400,8,FALSE) = "R",  VLOOKUP($A2057,'Student reference sheet'!$A$2:$V$2400,8,FALSE) = "L"), "X", ""))</f>
        <v/>
      </c>
      <c r="Q2057" s="39" t="str">
        <f>IF($A2057 ="", "", VLOOKUP($A2057, 'Student reference sheet'!$A$2:$V$2603,22,FALSE))</f>
        <v/>
      </c>
      <c r="R2057" s="39" t="str">
        <f>IF($A2057 &lt;&gt; "",VLOOKUP($A2057,'Student reference sheet'!$A$2:$V$2329, 5,FALSE), "")</f>
        <v/>
      </c>
      <c r="S2057" s="39" t="str">
        <f>IF($A2057 &lt;&gt; "",VLOOKUP($A2057,'Student reference sheet'!$A$2:$V$2329, 6,FALSE), "")</f>
        <v/>
      </c>
      <c r="T2057" s="30" t="str">
        <f>IF($A2057 = "","",
IF(VLOOKUP($A2057,'Student reference sheet'!$A$2:$V$2329, 10,FALSE) = "Y", "Hispanic",
IF(VLOOKUP($A2057,'Student reference sheet'!$A$2:$V$2329,11,FALSE) &lt;&gt; "",
IF(VLOOKUP($A2057,'Student reference sheet'!$A$2:$V$2329,11,FALSE) = "UNK", "Unknown", VLOOKUP(VALUE(VLOOKUP($A2057,'Student reference sheet'!$A$2:$V$2329,11,FALSE)),'Ethnicity Reference'!$A$2:$B$22,2,FALSE)),
IF(VLOOKUP($A2057,'Student reference sheet'!$A$2:$V$2329,9,FALSE) &lt;&gt; "", VLOOKUP(VALUE(VLOOKUP($A2057,'Student reference sheet'!$A$2:$V$2329,9,FALSE)),'Ethnicity Reference'!$A$2:$B$22,2,FALSE),"Unknown"))))</f>
        <v/>
      </c>
      <c r="U2057" s="35"/>
    </row>
    <row r="2058" spans="1:21" ht="15.75">
      <c r="A2058" s="47"/>
      <c r="B2058" s="33"/>
      <c r="C2058" s="39" t="str">
        <f>IF($A2058 &lt;&gt; "",VLOOKUP($A2058,'Student reference sheet'!$A$2:$V$2329, 3,FALSE), "")</f>
        <v/>
      </c>
      <c r="D2058" s="39" t="str">
        <f>IF($A2058 &lt;&gt; "",VLOOKUP($A2058,'Student reference sheet'!$A$2:$V$2329, 2,FALSE), "")</f>
        <v/>
      </c>
      <c r="E2058" s="35"/>
      <c r="F2058" s="34"/>
      <c r="G2058" s="40" t="str">
        <f t="shared" ref="G2058:G2121" ca="1" si="99">IF(A2058 &lt;&gt;"", IF(G2058 = "",NOW() - TODAY(), G2058), "")</f>
        <v/>
      </c>
      <c r="H2058" s="40" t="str">
        <f t="shared" ref="H2058:H2121" ca="1" si="100">IF(B2058 &lt;&gt;"", IF(H2058 = "",NOW() - TODAY(), H2058), "")</f>
        <v/>
      </c>
      <c r="I2058" s="36" t="str">
        <f>IF($A2058 = "", "",
IF(COUNTIF(MINIMUM_DAY_DATES[], Attendance!J2058) &gt; 0, VLOOKUP(Attendance!$G2058,MINIMUM_DAY_PERIOD_SCHEDULE[], 2,TRUE),
IF(COUNTIF(RALLY_DATES[], Attendance!J2058) &gt; 0, VLOOKUP(Attendance!$G2058,RALLY_PERIOD_SCHEDULE[], 2,TRUE),
IF(WEEKDAY(Attendance!$J2058) = 2,
       IF(COUNTIF(FINALS_WEEK_MONDAY_DATE[],Attendance!$J2058) &gt; 0, VLOOKUP(Attendance!$G2058,FINALS_WEEK_MONDAY_PERIOD_SCHEDULE[],2,TRUE),
       VLOOKUP(Attendance!$G2058,REGULAR_WEEK_SCHEDULE[],6,TRUE)),
IF(WEEKDAY($J2058) = 3,
       IF(COUNTIF(FINALS_WEEK_TUESDAY_DATE[],Attendance!$J2058) &gt; 0, VLOOKUP(Attendance!$G2058,FINALS_WEEK_TUESDAY_PERIOD_SCHEDULE[],2,TRUE),
       VLOOKUP(Attendance!$G2058,REGULAR_WEEK_SCHEDULE[[Tuesday]:[Period]],5,TRUE)),
IF(WEEKDAY(Attendance!$J2058) = 4,
        IF(COUNTIF(BLOCK_WEDNESDAY_DATES[],Attendance!$J2058) &gt; 0, VLOOKUP(Attendance!$G2058,BLOCK_WEDNESDAY_PERIOD_SCHEDULE[],2,TRUE),
        IF(COUNTIF(FINALS_WEEK_WEDNESDAY_DATE[],Attendance!$J2058) &gt; 0, VLOOKUP(Attendance!$G2058,FINALS_WEEK_WEDNESDAY_PERIOD_SCHEDULE[],2,TRUE),
       VLOOKUP(Attendance!$G2058,REGULAR_WEEK_SCHEDULE[[Wednesday]:[Period]],4,TRUE))),
IF(WEEKDAY($J2058) = 5,
       IF(COUNTIF(BLOCK_THURSDAY_DATES[],Attendance!$J2058) &gt; 0, VLOOKUP(Attendance!$G2058,BLOCK_THURSDAY_PERIOD_SCHEDULE[],2,TRUE),
       IF(COUNTIF(FINALS_WEEK_THURSDAY_DATE[],Attendance!$J2058) &gt; 0, VLOOKUP(Attendance!$G2058,FINALS_WEEK_THURSDAY_PERIOD_SCHEDULE[],2,TRUE),
       VLOOKUP(Attendance!$G2058,REGULAR_WEEK_SCHEDULE[[Thursday]:[Period]],3,TRUE))),
IF(WEEKDAY(Attendance!$J2058) = 6,
       IF(COUNTIF(FINALS_WEEK_FRIDAY_DATE[],Attendance!$J2058) &gt; 0, VLOOKUP(Attendance!$G2058,FINALS_WEEK_FRIDAY_PERIOD_SCHEDULE[],2,TRUE),
       VLOOKUP(Attendance!$G2058,REGULAR_WEEK_SCHEDULE[[Friday]:[Period]],2,TRUE))))))))))</f>
        <v/>
      </c>
      <c r="J2058" s="41" t="str">
        <f t="shared" ref="J2058:J2121" ca="1" si="101">IF(A2058 &lt;&gt;"", IF(J2058 = "",TODAY(), J2058), "")</f>
        <v/>
      </c>
      <c r="K2058" s="41" t="str">
        <f>IF($A2058 &lt;&gt; "",VLOOKUP($A2058,'Student reference sheet'!$A$2:$V$2329, 7,FALSE), "")</f>
        <v/>
      </c>
      <c r="L2058" s="30" t="str">
        <f>IF($A2058 ="", "", VLOOKUP($A2058, 'Student reference sheet'!$A$2:$Z$2603,23,FALSE))</f>
        <v/>
      </c>
      <c r="M2058" s="30" t="str">
        <f>IF($A2058 ="", "", VLOOKUP($A2058, 'Student reference sheet'!$A$2:$Z$2603,24,FALSE))</f>
        <v/>
      </c>
      <c r="N2058" s="30" t="str">
        <f>IF($A2058 ="", "", VLOOKUP($A2058, 'Student reference sheet'!$A$2:$Z$2603,26,FALSE))</f>
        <v/>
      </c>
      <c r="O2058" s="30" t="str">
        <f>IF($A2058 ="", "", VLOOKUP($A2058, 'Student reference sheet'!$A$2:$Z$2603,25,FALSE))</f>
        <v/>
      </c>
      <c r="P2058" s="39" t="str">
        <f>IF($A2058 = "", "", IF(OR(VLOOKUP($A2058,'Student reference sheet'!$A$2:$V$2400,8,FALSE) = "R",  VLOOKUP($A2058,'Student reference sheet'!$A$2:$V$2400,8,FALSE) = "L"), "X", ""))</f>
        <v/>
      </c>
      <c r="Q2058" s="39" t="str">
        <f>IF($A2058 ="", "", VLOOKUP($A2058, 'Student reference sheet'!$A$2:$V$2603,22,FALSE))</f>
        <v/>
      </c>
      <c r="R2058" s="39" t="str">
        <f>IF($A2058 &lt;&gt; "",VLOOKUP($A2058,'Student reference sheet'!$A$2:$V$2329, 5,FALSE), "")</f>
        <v/>
      </c>
      <c r="S2058" s="39" t="str">
        <f>IF($A2058 &lt;&gt; "",VLOOKUP($A2058,'Student reference sheet'!$A$2:$V$2329, 6,FALSE), "")</f>
        <v/>
      </c>
      <c r="T2058" s="30" t="str">
        <f>IF($A2058 = "","",
IF(VLOOKUP($A2058,'Student reference sheet'!$A$2:$V$2329, 10,FALSE) = "Y", "Hispanic",
IF(VLOOKUP($A2058,'Student reference sheet'!$A$2:$V$2329,11,FALSE) &lt;&gt; "",
IF(VLOOKUP($A2058,'Student reference sheet'!$A$2:$V$2329,11,FALSE) = "UNK", "Unknown", VLOOKUP(VALUE(VLOOKUP($A2058,'Student reference sheet'!$A$2:$V$2329,11,FALSE)),'Ethnicity Reference'!$A$2:$B$22,2,FALSE)),
IF(VLOOKUP($A2058,'Student reference sheet'!$A$2:$V$2329,9,FALSE) &lt;&gt; "", VLOOKUP(VALUE(VLOOKUP($A2058,'Student reference sheet'!$A$2:$V$2329,9,FALSE)),'Ethnicity Reference'!$A$2:$B$22,2,FALSE),"Unknown"))))</f>
        <v/>
      </c>
      <c r="U2058" s="35"/>
    </row>
    <row r="2059" spans="1:21" ht="15.75">
      <c r="A2059" s="47"/>
      <c r="B2059" s="33"/>
      <c r="C2059" s="39" t="str">
        <f>IF($A2059 &lt;&gt; "",VLOOKUP($A2059,'Student reference sheet'!$A$2:$V$2329, 3,FALSE), "")</f>
        <v/>
      </c>
      <c r="D2059" s="39" t="str">
        <f>IF($A2059 &lt;&gt; "",VLOOKUP($A2059,'Student reference sheet'!$A$2:$V$2329, 2,FALSE), "")</f>
        <v/>
      </c>
      <c r="E2059" s="35"/>
      <c r="F2059" s="34"/>
      <c r="G2059" s="40" t="str">
        <f t="shared" ca="1" si="99"/>
        <v/>
      </c>
      <c r="H2059" s="40" t="str">
        <f t="shared" ca="1" si="100"/>
        <v/>
      </c>
      <c r="I2059" s="36" t="str">
        <f>IF($A2059 = "", "",
IF(COUNTIF(MINIMUM_DAY_DATES[], Attendance!J2059) &gt; 0, VLOOKUP(Attendance!$G2059,MINIMUM_DAY_PERIOD_SCHEDULE[], 2,TRUE),
IF(COUNTIF(RALLY_DATES[], Attendance!J2059) &gt; 0, VLOOKUP(Attendance!$G2059,RALLY_PERIOD_SCHEDULE[], 2,TRUE),
IF(WEEKDAY(Attendance!$J2059) = 2,
       IF(COUNTIF(FINALS_WEEK_MONDAY_DATE[],Attendance!$J2059) &gt; 0, VLOOKUP(Attendance!$G2059,FINALS_WEEK_MONDAY_PERIOD_SCHEDULE[],2,TRUE),
       VLOOKUP(Attendance!$G2059,REGULAR_WEEK_SCHEDULE[],6,TRUE)),
IF(WEEKDAY($J2059) = 3,
       IF(COUNTIF(FINALS_WEEK_TUESDAY_DATE[],Attendance!$J2059) &gt; 0, VLOOKUP(Attendance!$G2059,FINALS_WEEK_TUESDAY_PERIOD_SCHEDULE[],2,TRUE),
       VLOOKUP(Attendance!$G2059,REGULAR_WEEK_SCHEDULE[[Tuesday]:[Period]],5,TRUE)),
IF(WEEKDAY(Attendance!$J2059) = 4,
        IF(COUNTIF(BLOCK_WEDNESDAY_DATES[],Attendance!$J2059) &gt; 0, VLOOKUP(Attendance!$G2059,BLOCK_WEDNESDAY_PERIOD_SCHEDULE[],2,TRUE),
        IF(COUNTIF(FINALS_WEEK_WEDNESDAY_DATE[],Attendance!$J2059) &gt; 0, VLOOKUP(Attendance!$G2059,FINALS_WEEK_WEDNESDAY_PERIOD_SCHEDULE[],2,TRUE),
       VLOOKUP(Attendance!$G2059,REGULAR_WEEK_SCHEDULE[[Wednesday]:[Period]],4,TRUE))),
IF(WEEKDAY($J2059) = 5,
       IF(COUNTIF(BLOCK_THURSDAY_DATES[],Attendance!$J2059) &gt; 0, VLOOKUP(Attendance!$G2059,BLOCK_THURSDAY_PERIOD_SCHEDULE[],2,TRUE),
       IF(COUNTIF(FINALS_WEEK_THURSDAY_DATE[],Attendance!$J2059) &gt; 0, VLOOKUP(Attendance!$G2059,FINALS_WEEK_THURSDAY_PERIOD_SCHEDULE[],2,TRUE),
       VLOOKUP(Attendance!$G2059,REGULAR_WEEK_SCHEDULE[[Thursday]:[Period]],3,TRUE))),
IF(WEEKDAY(Attendance!$J2059) = 6,
       IF(COUNTIF(FINALS_WEEK_FRIDAY_DATE[],Attendance!$J2059) &gt; 0, VLOOKUP(Attendance!$G2059,FINALS_WEEK_FRIDAY_PERIOD_SCHEDULE[],2,TRUE),
       VLOOKUP(Attendance!$G2059,REGULAR_WEEK_SCHEDULE[[Friday]:[Period]],2,TRUE))))))))))</f>
        <v/>
      </c>
      <c r="J2059" s="41" t="str">
        <f t="shared" ca="1" si="101"/>
        <v/>
      </c>
      <c r="K2059" s="41" t="str">
        <f>IF($A2059 &lt;&gt; "",VLOOKUP($A2059,'Student reference sheet'!$A$2:$V$2329, 7,FALSE), "")</f>
        <v/>
      </c>
      <c r="L2059" s="30" t="str">
        <f>IF($A2059 ="", "", VLOOKUP($A2059, 'Student reference sheet'!$A$2:$Z$2603,23,FALSE))</f>
        <v/>
      </c>
      <c r="M2059" s="30" t="str">
        <f>IF($A2059 ="", "", VLOOKUP($A2059, 'Student reference sheet'!$A$2:$Z$2603,24,FALSE))</f>
        <v/>
      </c>
      <c r="N2059" s="30" t="str">
        <f>IF($A2059 ="", "", VLOOKUP($A2059, 'Student reference sheet'!$A$2:$Z$2603,26,FALSE))</f>
        <v/>
      </c>
      <c r="O2059" s="30" t="str">
        <f>IF($A2059 ="", "", VLOOKUP($A2059, 'Student reference sheet'!$A$2:$Z$2603,25,FALSE))</f>
        <v/>
      </c>
      <c r="P2059" s="39" t="str">
        <f>IF($A2059 = "", "", IF(OR(VLOOKUP($A2059,'Student reference sheet'!$A$2:$V$2400,8,FALSE) = "R",  VLOOKUP($A2059,'Student reference sheet'!$A$2:$V$2400,8,FALSE) = "L"), "X", ""))</f>
        <v/>
      </c>
      <c r="Q2059" s="39" t="str">
        <f>IF($A2059 ="", "", VLOOKUP($A2059, 'Student reference sheet'!$A$2:$V$2603,22,FALSE))</f>
        <v/>
      </c>
      <c r="R2059" s="39" t="str">
        <f>IF($A2059 &lt;&gt; "",VLOOKUP($A2059,'Student reference sheet'!$A$2:$V$2329, 5,FALSE), "")</f>
        <v/>
      </c>
      <c r="S2059" s="39" t="str">
        <f>IF($A2059 &lt;&gt; "",VLOOKUP($A2059,'Student reference sheet'!$A$2:$V$2329, 6,FALSE), "")</f>
        <v/>
      </c>
      <c r="T2059" s="30" t="str">
        <f>IF($A2059 = "","",
IF(VLOOKUP($A2059,'Student reference sheet'!$A$2:$V$2329, 10,FALSE) = "Y", "Hispanic",
IF(VLOOKUP($A2059,'Student reference sheet'!$A$2:$V$2329,11,FALSE) &lt;&gt; "",
IF(VLOOKUP($A2059,'Student reference sheet'!$A$2:$V$2329,11,FALSE) = "UNK", "Unknown", VLOOKUP(VALUE(VLOOKUP($A2059,'Student reference sheet'!$A$2:$V$2329,11,FALSE)),'Ethnicity Reference'!$A$2:$B$22,2,FALSE)),
IF(VLOOKUP($A2059,'Student reference sheet'!$A$2:$V$2329,9,FALSE) &lt;&gt; "", VLOOKUP(VALUE(VLOOKUP($A2059,'Student reference sheet'!$A$2:$V$2329,9,FALSE)),'Ethnicity Reference'!$A$2:$B$22,2,FALSE),"Unknown"))))</f>
        <v/>
      </c>
      <c r="U2059" s="35"/>
    </row>
    <row r="2060" spans="1:21" ht="15.75">
      <c r="A2060" s="47"/>
      <c r="B2060" s="33"/>
      <c r="C2060" s="39" t="str">
        <f>IF($A2060 &lt;&gt; "",VLOOKUP($A2060,'Student reference sheet'!$A$2:$V$2329, 3,FALSE), "")</f>
        <v/>
      </c>
      <c r="D2060" s="39" t="str">
        <f>IF($A2060 &lt;&gt; "",VLOOKUP($A2060,'Student reference sheet'!$A$2:$V$2329, 2,FALSE), "")</f>
        <v/>
      </c>
      <c r="E2060" s="35"/>
      <c r="F2060" s="34"/>
      <c r="G2060" s="40" t="str">
        <f t="shared" ca="1" si="99"/>
        <v/>
      </c>
      <c r="H2060" s="40" t="str">
        <f t="shared" ca="1" si="100"/>
        <v/>
      </c>
      <c r="I2060" s="36" t="str">
        <f>IF($A2060 = "", "",
IF(COUNTIF(MINIMUM_DAY_DATES[], Attendance!J2060) &gt; 0, VLOOKUP(Attendance!$G2060,MINIMUM_DAY_PERIOD_SCHEDULE[], 2,TRUE),
IF(COUNTIF(RALLY_DATES[], Attendance!J2060) &gt; 0, VLOOKUP(Attendance!$G2060,RALLY_PERIOD_SCHEDULE[], 2,TRUE),
IF(WEEKDAY(Attendance!$J2060) = 2,
       IF(COUNTIF(FINALS_WEEK_MONDAY_DATE[],Attendance!$J2060) &gt; 0, VLOOKUP(Attendance!$G2060,FINALS_WEEK_MONDAY_PERIOD_SCHEDULE[],2,TRUE),
       VLOOKUP(Attendance!$G2060,REGULAR_WEEK_SCHEDULE[],6,TRUE)),
IF(WEEKDAY($J2060) = 3,
       IF(COUNTIF(FINALS_WEEK_TUESDAY_DATE[],Attendance!$J2060) &gt; 0, VLOOKUP(Attendance!$G2060,FINALS_WEEK_TUESDAY_PERIOD_SCHEDULE[],2,TRUE),
       VLOOKUP(Attendance!$G2060,REGULAR_WEEK_SCHEDULE[[Tuesday]:[Period]],5,TRUE)),
IF(WEEKDAY(Attendance!$J2060) = 4,
        IF(COUNTIF(BLOCK_WEDNESDAY_DATES[],Attendance!$J2060) &gt; 0, VLOOKUP(Attendance!$G2060,BLOCK_WEDNESDAY_PERIOD_SCHEDULE[],2,TRUE),
        IF(COUNTIF(FINALS_WEEK_WEDNESDAY_DATE[],Attendance!$J2060) &gt; 0, VLOOKUP(Attendance!$G2060,FINALS_WEEK_WEDNESDAY_PERIOD_SCHEDULE[],2,TRUE),
       VLOOKUP(Attendance!$G2060,REGULAR_WEEK_SCHEDULE[[Wednesday]:[Period]],4,TRUE))),
IF(WEEKDAY($J2060) = 5,
       IF(COUNTIF(BLOCK_THURSDAY_DATES[],Attendance!$J2060) &gt; 0, VLOOKUP(Attendance!$G2060,BLOCK_THURSDAY_PERIOD_SCHEDULE[],2,TRUE),
       IF(COUNTIF(FINALS_WEEK_THURSDAY_DATE[],Attendance!$J2060) &gt; 0, VLOOKUP(Attendance!$G2060,FINALS_WEEK_THURSDAY_PERIOD_SCHEDULE[],2,TRUE),
       VLOOKUP(Attendance!$G2060,REGULAR_WEEK_SCHEDULE[[Thursday]:[Period]],3,TRUE))),
IF(WEEKDAY(Attendance!$J2060) = 6,
       IF(COUNTIF(FINALS_WEEK_FRIDAY_DATE[],Attendance!$J2060) &gt; 0, VLOOKUP(Attendance!$G2060,FINALS_WEEK_FRIDAY_PERIOD_SCHEDULE[],2,TRUE),
       VLOOKUP(Attendance!$G2060,REGULAR_WEEK_SCHEDULE[[Friday]:[Period]],2,TRUE))))))))))</f>
        <v/>
      </c>
      <c r="J2060" s="41" t="str">
        <f t="shared" ca="1" si="101"/>
        <v/>
      </c>
      <c r="K2060" s="41" t="str">
        <f>IF($A2060 &lt;&gt; "",VLOOKUP($A2060,'Student reference sheet'!$A$2:$V$2329, 7,FALSE), "")</f>
        <v/>
      </c>
      <c r="L2060" s="30" t="str">
        <f>IF($A2060 ="", "", VLOOKUP($A2060, 'Student reference sheet'!$A$2:$Z$2603,23,FALSE))</f>
        <v/>
      </c>
      <c r="M2060" s="30" t="str">
        <f>IF($A2060 ="", "", VLOOKUP($A2060, 'Student reference sheet'!$A$2:$Z$2603,24,FALSE))</f>
        <v/>
      </c>
      <c r="N2060" s="30" t="str">
        <f>IF($A2060 ="", "", VLOOKUP($A2060, 'Student reference sheet'!$A$2:$Z$2603,26,FALSE))</f>
        <v/>
      </c>
      <c r="O2060" s="30" t="str">
        <f>IF($A2060 ="", "", VLOOKUP($A2060, 'Student reference sheet'!$A$2:$Z$2603,25,FALSE))</f>
        <v/>
      </c>
      <c r="P2060" s="39" t="str">
        <f>IF($A2060 = "", "", IF(OR(VLOOKUP($A2060,'Student reference sheet'!$A$2:$V$2400,8,FALSE) = "R",  VLOOKUP($A2060,'Student reference sheet'!$A$2:$V$2400,8,FALSE) = "L"), "X", ""))</f>
        <v/>
      </c>
      <c r="Q2060" s="39" t="str">
        <f>IF($A2060 ="", "", VLOOKUP($A2060, 'Student reference sheet'!$A$2:$V$2603,22,FALSE))</f>
        <v/>
      </c>
      <c r="R2060" s="39" t="str">
        <f>IF($A2060 &lt;&gt; "",VLOOKUP($A2060,'Student reference sheet'!$A$2:$V$2329, 5,FALSE), "")</f>
        <v/>
      </c>
      <c r="S2060" s="39" t="str">
        <f>IF($A2060 &lt;&gt; "",VLOOKUP($A2060,'Student reference sheet'!$A$2:$V$2329, 6,FALSE), "")</f>
        <v/>
      </c>
      <c r="T2060" s="30" t="str">
        <f>IF($A2060 = "","",
IF(VLOOKUP($A2060,'Student reference sheet'!$A$2:$V$2329, 10,FALSE) = "Y", "Hispanic",
IF(VLOOKUP($A2060,'Student reference sheet'!$A$2:$V$2329,11,FALSE) &lt;&gt; "",
IF(VLOOKUP($A2060,'Student reference sheet'!$A$2:$V$2329,11,FALSE) = "UNK", "Unknown", VLOOKUP(VALUE(VLOOKUP($A2060,'Student reference sheet'!$A$2:$V$2329,11,FALSE)),'Ethnicity Reference'!$A$2:$B$22,2,FALSE)),
IF(VLOOKUP($A2060,'Student reference sheet'!$A$2:$V$2329,9,FALSE) &lt;&gt; "", VLOOKUP(VALUE(VLOOKUP($A2060,'Student reference sheet'!$A$2:$V$2329,9,FALSE)),'Ethnicity Reference'!$A$2:$B$22,2,FALSE),"Unknown"))))</f>
        <v/>
      </c>
      <c r="U2060" s="35"/>
    </row>
    <row r="2061" spans="1:21" ht="15.75">
      <c r="A2061" s="47"/>
      <c r="B2061" s="33"/>
      <c r="C2061" s="39" t="str">
        <f>IF($A2061 &lt;&gt; "",VLOOKUP($A2061,'Student reference sheet'!$A$2:$V$2329, 3,FALSE), "")</f>
        <v/>
      </c>
      <c r="D2061" s="39" t="str">
        <f>IF($A2061 &lt;&gt; "",VLOOKUP($A2061,'Student reference sheet'!$A$2:$V$2329, 2,FALSE), "")</f>
        <v/>
      </c>
      <c r="E2061" s="35"/>
      <c r="F2061" s="34"/>
      <c r="G2061" s="40" t="str">
        <f t="shared" ca="1" si="99"/>
        <v/>
      </c>
      <c r="H2061" s="40" t="str">
        <f t="shared" ca="1" si="100"/>
        <v/>
      </c>
      <c r="I2061" s="36" t="str">
        <f>IF($A2061 = "", "",
IF(COUNTIF(MINIMUM_DAY_DATES[], Attendance!J2061) &gt; 0, VLOOKUP(Attendance!$G2061,MINIMUM_DAY_PERIOD_SCHEDULE[], 2,TRUE),
IF(COUNTIF(RALLY_DATES[], Attendance!J2061) &gt; 0, VLOOKUP(Attendance!$G2061,RALLY_PERIOD_SCHEDULE[], 2,TRUE),
IF(WEEKDAY(Attendance!$J2061) = 2,
       IF(COUNTIF(FINALS_WEEK_MONDAY_DATE[],Attendance!$J2061) &gt; 0, VLOOKUP(Attendance!$G2061,FINALS_WEEK_MONDAY_PERIOD_SCHEDULE[],2,TRUE),
       VLOOKUP(Attendance!$G2061,REGULAR_WEEK_SCHEDULE[],6,TRUE)),
IF(WEEKDAY($J2061) = 3,
       IF(COUNTIF(FINALS_WEEK_TUESDAY_DATE[],Attendance!$J2061) &gt; 0, VLOOKUP(Attendance!$G2061,FINALS_WEEK_TUESDAY_PERIOD_SCHEDULE[],2,TRUE),
       VLOOKUP(Attendance!$G2061,REGULAR_WEEK_SCHEDULE[[Tuesday]:[Period]],5,TRUE)),
IF(WEEKDAY(Attendance!$J2061) = 4,
        IF(COUNTIF(BLOCK_WEDNESDAY_DATES[],Attendance!$J2061) &gt; 0, VLOOKUP(Attendance!$G2061,BLOCK_WEDNESDAY_PERIOD_SCHEDULE[],2,TRUE),
        IF(COUNTIF(FINALS_WEEK_WEDNESDAY_DATE[],Attendance!$J2061) &gt; 0, VLOOKUP(Attendance!$G2061,FINALS_WEEK_WEDNESDAY_PERIOD_SCHEDULE[],2,TRUE),
       VLOOKUP(Attendance!$G2061,REGULAR_WEEK_SCHEDULE[[Wednesday]:[Period]],4,TRUE))),
IF(WEEKDAY($J2061) = 5,
       IF(COUNTIF(BLOCK_THURSDAY_DATES[],Attendance!$J2061) &gt; 0, VLOOKUP(Attendance!$G2061,BLOCK_THURSDAY_PERIOD_SCHEDULE[],2,TRUE),
       IF(COUNTIF(FINALS_WEEK_THURSDAY_DATE[],Attendance!$J2061) &gt; 0, VLOOKUP(Attendance!$G2061,FINALS_WEEK_THURSDAY_PERIOD_SCHEDULE[],2,TRUE),
       VLOOKUP(Attendance!$G2061,REGULAR_WEEK_SCHEDULE[[Thursday]:[Period]],3,TRUE))),
IF(WEEKDAY(Attendance!$J2061) = 6,
       IF(COUNTIF(FINALS_WEEK_FRIDAY_DATE[],Attendance!$J2061) &gt; 0, VLOOKUP(Attendance!$G2061,FINALS_WEEK_FRIDAY_PERIOD_SCHEDULE[],2,TRUE),
       VLOOKUP(Attendance!$G2061,REGULAR_WEEK_SCHEDULE[[Friday]:[Period]],2,TRUE))))))))))</f>
        <v/>
      </c>
      <c r="J2061" s="41" t="str">
        <f t="shared" ca="1" si="101"/>
        <v/>
      </c>
      <c r="K2061" s="41" t="str">
        <f>IF($A2061 &lt;&gt; "",VLOOKUP($A2061,'Student reference sheet'!$A$2:$V$2329, 7,FALSE), "")</f>
        <v/>
      </c>
      <c r="L2061" s="30" t="str">
        <f>IF($A2061 ="", "", VLOOKUP($A2061, 'Student reference sheet'!$A$2:$Z$2603,23,FALSE))</f>
        <v/>
      </c>
      <c r="M2061" s="30" t="str">
        <f>IF($A2061 ="", "", VLOOKUP($A2061, 'Student reference sheet'!$A$2:$Z$2603,24,FALSE))</f>
        <v/>
      </c>
      <c r="N2061" s="30" t="str">
        <f>IF($A2061 ="", "", VLOOKUP($A2061, 'Student reference sheet'!$A$2:$Z$2603,26,FALSE))</f>
        <v/>
      </c>
      <c r="O2061" s="30" t="str">
        <f>IF($A2061 ="", "", VLOOKUP($A2061, 'Student reference sheet'!$A$2:$Z$2603,25,FALSE))</f>
        <v/>
      </c>
      <c r="P2061" s="39" t="str">
        <f>IF($A2061 = "", "", IF(OR(VLOOKUP($A2061,'Student reference sheet'!$A$2:$V$2400,8,FALSE) = "R",  VLOOKUP($A2061,'Student reference sheet'!$A$2:$V$2400,8,FALSE) = "L"), "X", ""))</f>
        <v/>
      </c>
      <c r="Q2061" s="39" t="str">
        <f>IF($A2061 ="", "", VLOOKUP($A2061, 'Student reference sheet'!$A$2:$V$2603,22,FALSE))</f>
        <v/>
      </c>
      <c r="R2061" s="39" t="str">
        <f>IF($A2061 &lt;&gt; "",VLOOKUP($A2061,'Student reference sheet'!$A$2:$V$2329, 5,FALSE), "")</f>
        <v/>
      </c>
      <c r="S2061" s="39" t="str">
        <f>IF($A2061 &lt;&gt; "",VLOOKUP($A2061,'Student reference sheet'!$A$2:$V$2329, 6,FALSE), "")</f>
        <v/>
      </c>
      <c r="T2061" s="30" t="str">
        <f>IF($A2061 = "","",
IF(VLOOKUP($A2061,'Student reference sheet'!$A$2:$V$2329, 10,FALSE) = "Y", "Hispanic",
IF(VLOOKUP($A2061,'Student reference sheet'!$A$2:$V$2329,11,FALSE) &lt;&gt; "",
IF(VLOOKUP($A2061,'Student reference sheet'!$A$2:$V$2329,11,FALSE) = "UNK", "Unknown", VLOOKUP(VALUE(VLOOKUP($A2061,'Student reference sheet'!$A$2:$V$2329,11,FALSE)),'Ethnicity Reference'!$A$2:$B$22,2,FALSE)),
IF(VLOOKUP($A2061,'Student reference sheet'!$A$2:$V$2329,9,FALSE) &lt;&gt; "", VLOOKUP(VALUE(VLOOKUP($A2061,'Student reference sheet'!$A$2:$V$2329,9,FALSE)),'Ethnicity Reference'!$A$2:$B$22,2,FALSE),"Unknown"))))</f>
        <v/>
      </c>
      <c r="U2061" s="35"/>
    </row>
    <row r="2062" spans="1:21" ht="15.75">
      <c r="A2062" s="47"/>
      <c r="B2062" s="33"/>
      <c r="C2062" s="39" t="str">
        <f>IF($A2062 &lt;&gt; "",VLOOKUP($A2062,'Student reference sheet'!$A$2:$V$2329, 3,FALSE), "")</f>
        <v/>
      </c>
      <c r="D2062" s="39" t="str">
        <f>IF($A2062 &lt;&gt; "",VLOOKUP($A2062,'Student reference sheet'!$A$2:$V$2329, 2,FALSE), "")</f>
        <v/>
      </c>
      <c r="E2062" s="35"/>
      <c r="F2062" s="34"/>
      <c r="G2062" s="40" t="str">
        <f t="shared" ca="1" si="99"/>
        <v/>
      </c>
      <c r="H2062" s="40" t="str">
        <f t="shared" ca="1" si="100"/>
        <v/>
      </c>
      <c r="I2062" s="36" t="str">
        <f>IF($A2062 = "", "",
IF(COUNTIF(MINIMUM_DAY_DATES[], Attendance!J2062) &gt; 0, VLOOKUP(Attendance!$G2062,MINIMUM_DAY_PERIOD_SCHEDULE[], 2,TRUE),
IF(COUNTIF(RALLY_DATES[], Attendance!J2062) &gt; 0, VLOOKUP(Attendance!$G2062,RALLY_PERIOD_SCHEDULE[], 2,TRUE),
IF(WEEKDAY(Attendance!$J2062) = 2,
       IF(COUNTIF(FINALS_WEEK_MONDAY_DATE[],Attendance!$J2062) &gt; 0, VLOOKUP(Attendance!$G2062,FINALS_WEEK_MONDAY_PERIOD_SCHEDULE[],2,TRUE),
       VLOOKUP(Attendance!$G2062,REGULAR_WEEK_SCHEDULE[],6,TRUE)),
IF(WEEKDAY($J2062) = 3,
       IF(COUNTIF(FINALS_WEEK_TUESDAY_DATE[],Attendance!$J2062) &gt; 0, VLOOKUP(Attendance!$G2062,FINALS_WEEK_TUESDAY_PERIOD_SCHEDULE[],2,TRUE),
       VLOOKUP(Attendance!$G2062,REGULAR_WEEK_SCHEDULE[[Tuesday]:[Period]],5,TRUE)),
IF(WEEKDAY(Attendance!$J2062) = 4,
        IF(COUNTIF(BLOCK_WEDNESDAY_DATES[],Attendance!$J2062) &gt; 0, VLOOKUP(Attendance!$G2062,BLOCK_WEDNESDAY_PERIOD_SCHEDULE[],2,TRUE),
        IF(COUNTIF(FINALS_WEEK_WEDNESDAY_DATE[],Attendance!$J2062) &gt; 0, VLOOKUP(Attendance!$G2062,FINALS_WEEK_WEDNESDAY_PERIOD_SCHEDULE[],2,TRUE),
       VLOOKUP(Attendance!$G2062,REGULAR_WEEK_SCHEDULE[[Wednesday]:[Period]],4,TRUE))),
IF(WEEKDAY($J2062) = 5,
       IF(COUNTIF(BLOCK_THURSDAY_DATES[],Attendance!$J2062) &gt; 0, VLOOKUP(Attendance!$G2062,BLOCK_THURSDAY_PERIOD_SCHEDULE[],2,TRUE),
       IF(COUNTIF(FINALS_WEEK_THURSDAY_DATE[],Attendance!$J2062) &gt; 0, VLOOKUP(Attendance!$G2062,FINALS_WEEK_THURSDAY_PERIOD_SCHEDULE[],2,TRUE),
       VLOOKUP(Attendance!$G2062,REGULAR_WEEK_SCHEDULE[[Thursday]:[Period]],3,TRUE))),
IF(WEEKDAY(Attendance!$J2062) = 6,
       IF(COUNTIF(FINALS_WEEK_FRIDAY_DATE[],Attendance!$J2062) &gt; 0, VLOOKUP(Attendance!$G2062,FINALS_WEEK_FRIDAY_PERIOD_SCHEDULE[],2,TRUE),
       VLOOKUP(Attendance!$G2062,REGULAR_WEEK_SCHEDULE[[Friday]:[Period]],2,TRUE))))))))))</f>
        <v/>
      </c>
      <c r="J2062" s="41" t="str">
        <f t="shared" ca="1" si="101"/>
        <v/>
      </c>
      <c r="K2062" s="41" t="str">
        <f>IF($A2062 &lt;&gt; "",VLOOKUP($A2062,'Student reference sheet'!$A$2:$V$2329, 7,FALSE), "")</f>
        <v/>
      </c>
      <c r="L2062" s="30" t="str">
        <f>IF($A2062 ="", "", VLOOKUP($A2062, 'Student reference sheet'!$A$2:$Z$2603,23,FALSE))</f>
        <v/>
      </c>
      <c r="M2062" s="30" t="str">
        <f>IF($A2062 ="", "", VLOOKUP($A2062, 'Student reference sheet'!$A$2:$Z$2603,24,FALSE))</f>
        <v/>
      </c>
      <c r="N2062" s="30" t="str">
        <f>IF($A2062 ="", "", VLOOKUP($A2062, 'Student reference sheet'!$A$2:$Z$2603,26,FALSE))</f>
        <v/>
      </c>
      <c r="O2062" s="30" t="str">
        <f>IF($A2062 ="", "", VLOOKUP($A2062, 'Student reference sheet'!$A$2:$Z$2603,25,FALSE))</f>
        <v/>
      </c>
      <c r="P2062" s="39" t="str">
        <f>IF($A2062 = "", "", IF(OR(VLOOKUP($A2062,'Student reference sheet'!$A$2:$V$2400,8,FALSE) = "R",  VLOOKUP($A2062,'Student reference sheet'!$A$2:$V$2400,8,FALSE) = "L"), "X", ""))</f>
        <v/>
      </c>
      <c r="Q2062" s="39" t="str">
        <f>IF($A2062 ="", "", VLOOKUP($A2062, 'Student reference sheet'!$A$2:$V$2603,22,FALSE))</f>
        <v/>
      </c>
      <c r="R2062" s="39" t="str">
        <f>IF($A2062 &lt;&gt; "",VLOOKUP($A2062,'Student reference sheet'!$A$2:$V$2329, 5,FALSE), "")</f>
        <v/>
      </c>
      <c r="S2062" s="39" t="str">
        <f>IF($A2062 &lt;&gt; "",VLOOKUP($A2062,'Student reference sheet'!$A$2:$V$2329, 6,FALSE), "")</f>
        <v/>
      </c>
      <c r="T2062" s="30" t="str">
        <f>IF($A2062 = "","",
IF(VLOOKUP($A2062,'Student reference sheet'!$A$2:$V$2329, 10,FALSE) = "Y", "Hispanic",
IF(VLOOKUP($A2062,'Student reference sheet'!$A$2:$V$2329,11,FALSE) &lt;&gt; "",
IF(VLOOKUP($A2062,'Student reference sheet'!$A$2:$V$2329,11,FALSE) = "UNK", "Unknown", VLOOKUP(VALUE(VLOOKUP($A2062,'Student reference sheet'!$A$2:$V$2329,11,FALSE)),'Ethnicity Reference'!$A$2:$B$22,2,FALSE)),
IF(VLOOKUP($A2062,'Student reference sheet'!$A$2:$V$2329,9,FALSE) &lt;&gt; "", VLOOKUP(VALUE(VLOOKUP($A2062,'Student reference sheet'!$A$2:$V$2329,9,FALSE)),'Ethnicity Reference'!$A$2:$B$22,2,FALSE),"Unknown"))))</f>
        <v/>
      </c>
      <c r="U2062" s="35"/>
    </row>
    <row r="2063" spans="1:21" ht="15.75">
      <c r="A2063" s="47"/>
      <c r="B2063" s="33"/>
      <c r="C2063" s="39" t="str">
        <f>IF($A2063 &lt;&gt; "",VLOOKUP($A2063,'Student reference sheet'!$A$2:$V$2329, 3,FALSE), "")</f>
        <v/>
      </c>
      <c r="D2063" s="39" t="str">
        <f>IF($A2063 &lt;&gt; "",VLOOKUP($A2063,'Student reference sheet'!$A$2:$V$2329, 2,FALSE), "")</f>
        <v/>
      </c>
      <c r="E2063" s="35"/>
      <c r="F2063" s="34"/>
      <c r="G2063" s="40" t="str">
        <f t="shared" ca="1" si="99"/>
        <v/>
      </c>
      <c r="H2063" s="40" t="str">
        <f t="shared" ca="1" si="100"/>
        <v/>
      </c>
      <c r="I2063" s="36" t="str">
        <f>IF($A2063 = "", "",
IF(COUNTIF(MINIMUM_DAY_DATES[], Attendance!J2063) &gt; 0, VLOOKUP(Attendance!$G2063,MINIMUM_DAY_PERIOD_SCHEDULE[], 2,TRUE),
IF(COUNTIF(RALLY_DATES[], Attendance!J2063) &gt; 0, VLOOKUP(Attendance!$G2063,RALLY_PERIOD_SCHEDULE[], 2,TRUE),
IF(WEEKDAY(Attendance!$J2063) = 2,
       IF(COUNTIF(FINALS_WEEK_MONDAY_DATE[],Attendance!$J2063) &gt; 0, VLOOKUP(Attendance!$G2063,FINALS_WEEK_MONDAY_PERIOD_SCHEDULE[],2,TRUE),
       VLOOKUP(Attendance!$G2063,REGULAR_WEEK_SCHEDULE[],6,TRUE)),
IF(WEEKDAY($J2063) = 3,
       IF(COUNTIF(FINALS_WEEK_TUESDAY_DATE[],Attendance!$J2063) &gt; 0, VLOOKUP(Attendance!$G2063,FINALS_WEEK_TUESDAY_PERIOD_SCHEDULE[],2,TRUE),
       VLOOKUP(Attendance!$G2063,REGULAR_WEEK_SCHEDULE[[Tuesday]:[Period]],5,TRUE)),
IF(WEEKDAY(Attendance!$J2063) = 4,
        IF(COUNTIF(BLOCK_WEDNESDAY_DATES[],Attendance!$J2063) &gt; 0, VLOOKUP(Attendance!$G2063,BLOCK_WEDNESDAY_PERIOD_SCHEDULE[],2,TRUE),
        IF(COUNTIF(FINALS_WEEK_WEDNESDAY_DATE[],Attendance!$J2063) &gt; 0, VLOOKUP(Attendance!$G2063,FINALS_WEEK_WEDNESDAY_PERIOD_SCHEDULE[],2,TRUE),
       VLOOKUP(Attendance!$G2063,REGULAR_WEEK_SCHEDULE[[Wednesday]:[Period]],4,TRUE))),
IF(WEEKDAY($J2063) = 5,
       IF(COUNTIF(BLOCK_THURSDAY_DATES[],Attendance!$J2063) &gt; 0, VLOOKUP(Attendance!$G2063,BLOCK_THURSDAY_PERIOD_SCHEDULE[],2,TRUE),
       IF(COUNTIF(FINALS_WEEK_THURSDAY_DATE[],Attendance!$J2063) &gt; 0, VLOOKUP(Attendance!$G2063,FINALS_WEEK_THURSDAY_PERIOD_SCHEDULE[],2,TRUE),
       VLOOKUP(Attendance!$G2063,REGULAR_WEEK_SCHEDULE[[Thursday]:[Period]],3,TRUE))),
IF(WEEKDAY(Attendance!$J2063) = 6,
       IF(COUNTIF(FINALS_WEEK_FRIDAY_DATE[],Attendance!$J2063) &gt; 0, VLOOKUP(Attendance!$G2063,FINALS_WEEK_FRIDAY_PERIOD_SCHEDULE[],2,TRUE),
       VLOOKUP(Attendance!$G2063,REGULAR_WEEK_SCHEDULE[[Friday]:[Period]],2,TRUE))))))))))</f>
        <v/>
      </c>
      <c r="J2063" s="41" t="str">
        <f t="shared" ca="1" si="101"/>
        <v/>
      </c>
      <c r="K2063" s="41" t="str">
        <f>IF($A2063 &lt;&gt; "",VLOOKUP($A2063,'Student reference sheet'!$A$2:$V$2329, 7,FALSE), "")</f>
        <v/>
      </c>
      <c r="L2063" s="30" t="str">
        <f>IF($A2063 ="", "", VLOOKUP($A2063, 'Student reference sheet'!$A$2:$Z$2603,23,FALSE))</f>
        <v/>
      </c>
      <c r="M2063" s="30" t="str">
        <f>IF($A2063 ="", "", VLOOKUP($A2063, 'Student reference sheet'!$A$2:$Z$2603,24,FALSE))</f>
        <v/>
      </c>
      <c r="N2063" s="30" t="str">
        <f>IF($A2063 ="", "", VLOOKUP($A2063, 'Student reference sheet'!$A$2:$Z$2603,26,FALSE))</f>
        <v/>
      </c>
      <c r="O2063" s="30" t="str">
        <f>IF($A2063 ="", "", VLOOKUP($A2063, 'Student reference sheet'!$A$2:$Z$2603,25,FALSE))</f>
        <v/>
      </c>
      <c r="P2063" s="39" t="str">
        <f>IF($A2063 = "", "", IF(OR(VLOOKUP($A2063,'Student reference sheet'!$A$2:$V$2400,8,FALSE) = "R",  VLOOKUP($A2063,'Student reference sheet'!$A$2:$V$2400,8,FALSE) = "L"), "X", ""))</f>
        <v/>
      </c>
      <c r="Q2063" s="39" t="str">
        <f>IF($A2063 ="", "", VLOOKUP($A2063, 'Student reference sheet'!$A$2:$V$2603,22,FALSE))</f>
        <v/>
      </c>
      <c r="R2063" s="39" t="str">
        <f>IF($A2063 &lt;&gt; "",VLOOKUP($A2063,'Student reference sheet'!$A$2:$V$2329, 5,FALSE), "")</f>
        <v/>
      </c>
      <c r="S2063" s="39" t="str">
        <f>IF($A2063 &lt;&gt; "",VLOOKUP($A2063,'Student reference sheet'!$A$2:$V$2329, 6,FALSE), "")</f>
        <v/>
      </c>
      <c r="T2063" s="30" t="str">
        <f>IF($A2063 = "","",
IF(VLOOKUP($A2063,'Student reference sheet'!$A$2:$V$2329, 10,FALSE) = "Y", "Hispanic",
IF(VLOOKUP($A2063,'Student reference sheet'!$A$2:$V$2329,11,FALSE) &lt;&gt; "",
IF(VLOOKUP($A2063,'Student reference sheet'!$A$2:$V$2329,11,FALSE) = "UNK", "Unknown", VLOOKUP(VALUE(VLOOKUP($A2063,'Student reference sheet'!$A$2:$V$2329,11,FALSE)),'Ethnicity Reference'!$A$2:$B$22,2,FALSE)),
IF(VLOOKUP($A2063,'Student reference sheet'!$A$2:$V$2329,9,FALSE) &lt;&gt; "", VLOOKUP(VALUE(VLOOKUP($A2063,'Student reference sheet'!$A$2:$V$2329,9,FALSE)),'Ethnicity Reference'!$A$2:$B$22,2,FALSE),"Unknown"))))</f>
        <v/>
      </c>
      <c r="U2063" s="35"/>
    </row>
    <row r="2064" spans="1:21" ht="15.75">
      <c r="A2064" s="47"/>
      <c r="B2064" s="33"/>
      <c r="C2064" s="39" t="str">
        <f>IF($A2064 &lt;&gt; "",VLOOKUP($A2064,'Student reference sheet'!$A$2:$V$2329, 3,FALSE), "")</f>
        <v/>
      </c>
      <c r="D2064" s="39" t="str">
        <f>IF($A2064 &lt;&gt; "",VLOOKUP($A2064,'Student reference sheet'!$A$2:$V$2329, 2,FALSE), "")</f>
        <v/>
      </c>
      <c r="E2064" s="35"/>
      <c r="F2064" s="34"/>
      <c r="G2064" s="40" t="str">
        <f t="shared" ca="1" si="99"/>
        <v/>
      </c>
      <c r="H2064" s="40" t="str">
        <f t="shared" ca="1" si="100"/>
        <v/>
      </c>
      <c r="I2064" s="36" t="str">
        <f>IF($A2064 = "", "",
IF(COUNTIF(MINIMUM_DAY_DATES[], Attendance!J2064) &gt; 0, VLOOKUP(Attendance!$G2064,MINIMUM_DAY_PERIOD_SCHEDULE[], 2,TRUE),
IF(COUNTIF(RALLY_DATES[], Attendance!J2064) &gt; 0, VLOOKUP(Attendance!$G2064,RALLY_PERIOD_SCHEDULE[], 2,TRUE),
IF(WEEKDAY(Attendance!$J2064) = 2,
       IF(COUNTIF(FINALS_WEEK_MONDAY_DATE[],Attendance!$J2064) &gt; 0, VLOOKUP(Attendance!$G2064,FINALS_WEEK_MONDAY_PERIOD_SCHEDULE[],2,TRUE),
       VLOOKUP(Attendance!$G2064,REGULAR_WEEK_SCHEDULE[],6,TRUE)),
IF(WEEKDAY($J2064) = 3,
       IF(COUNTIF(FINALS_WEEK_TUESDAY_DATE[],Attendance!$J2064) &gt; 0, VLOOKUP(Attendance!$G2064,FINALS_WEEK_TUESDAY_PERIOD_SCHEDULE[],2,TRUE),
       VLOOKUP(Attendance!$G2064,REGULAR_WEEK_SCHEDULE[[Tuesday]:[Period]],5,TRUE)),
IF(WEEKDAY(Attendance!$J2064) = 4,
        IF(COUNTIF(BLOCK_WEDNESDAY_DATES[],Attendance!$J2064) &gt; 0, VLOOKUP(Attendance!$G2064,BLOCK_WEDNESDAY_PERIOD_SCHEDULE[],2,TRUE),
        IF(COUNTIF(FINALS_WEEK_WEDNESDAY_DATE[],Attendance!$J2064) &gt; 0, VLOOKUP(Attendance!$G2064,FINALS_WEEK_WEDNESDAY_PERIOD_SCHEDULE[],2,TRUE),
       VLOOKUP(Attendance!$G2064,REGULAR_WEEK_SCHEDULE[[Wednesday]:[Period]],4,TRUE))),
IF(WEEKDAY($J2064) = 5,
       IF(COUNTIF(BLOCK_THURSDAY_DATES[],Attendance!$J2064) &gt; 0, VLOOKUP(Attendance!$G2064,BLOCK_THURSDAY_PERIOD_SCHEDULE[],2,TRUE),
       IF(COUNTIF(FINALS_WEEK_THURSDAY_DATE[],Attendance!$J2064) &gt; 0, VLOOKUP(Attendance!$G2064,FINALS_WEEK_THURSDAY_PERIOD_SCHEDULE[],2,TRUE),
       VLOOKUP(Attendance!$G2064,REGULAR_WEEK_SCHEDULE[[Thursday]:[Period]],3,TRUE))),
IF(WEEKDAY(Attendance!$J2064) = 6,
       IF(COUNTIF(FINALS_WEEK_FRIDAY_DATE[],Attendance!$J2064) &gt; 0, VLOOKUP(Attendance!$G2064,FINALS_WEEK_FRIDAY_PERIOD_SCHEDULE[],2,TRUE),
       VLOOKUP(Attendance!$G2064,REGULAR_WEEK_SCHEDULE[[Friday]:[Period]],2,TRUE))))))))))</f>
        <v/>
      </c>
      <c r="J2064" s="41" t="str">
        <f t="shared" ca="1" si="101"/>
        <v/>
      </c>
      <c r="K2064" s="41" t="str">
        <f>IF($A2064 &lt;&gt; "",VLOOKUP($A2064,'Student reference sheet'!$A$2:$V$2329, 7,FALSE), "")</f>
        <v/>
      </c>
      <c r="L2064" s="30" t="str">
        <f>IF($A2064 ="", "", VLOOKUP($A2064, 'Student reference sheet'!$A$2:$Z$2603,23,FALSE))</f>
        <v/>
      </c>
      <c r="M2064" s="30" t="str">
        <f>IF($A2064 ="", "", VLOOKUP($A2064, 'Student reference sheet'!$A$2:$Z$2603,24,FALSE))</f>
        <v/>
      </c>
      <c r="N2064" s="30" t="str">
        <f>IF($A2064 ="", "", VLOOKUP($A2064, 'Student reference sheet'!$A$2:$Z$2603,26,FALSE))</f>
        <v/>
      </c>
      <c r="O2064" s="30" t="str">
        <f>IF($A2064 ="", "", VLOOKUP($A2064, 'Student reference sheet'!$A$2:$Z$2603,25,FALSE))</f>
        <v/>
      </c>
      <c r="P2064" s="39" t="str">
        <f>IF($A2064 = "", "", IF(OR(VLOOKUP($A2064,'Student reference sheet'!$A$2:$V$2400,8,FALSE) = "R",  VLOOKUP($A2064,'Student reference sheet'!$A$2:$V$2400,8,FALSE) = "L"), "X", ""))</f>
        <v/>
      </c>
      <c r="Q2064" s="39" t="str">
        <f>IF($A2064 ="", "", VLOOKUP($A2064, 'Student reference sheet'!$A$2:$V$2603,22,FALSE))</f>
        <v/>
      </c>
      <c r="R2064" s="39" t="str">
        <f>IF($A2064 &lt;&gt; "",VLOOKUP($A2064,'Student reference sheet'!$A$2:$V$2329, 5,FALSE), "")</f>
        <v/>
      </c>
      <c r="S2064" s="39" t="str">
        <f>IF($A2064 &lt;&gt; "",VLOOKUP($A2064,'Student reference sheet'!$A$2:$V$2329, 6,FALSE), "")</f>
        <v/>
      </c>
      <c r="T2064" s="30" t="str">
        <f>IF($A2064 = "","",
IF(VLOOKUP($A2064,'Student reference sheet'!$A$2:$V$2329, 10,FALSE) = "Y", "Hispanic",
IF(VLOOKUP($A2064,'Student reference sheet'!$A$2:$V$2329,11,FALSE) &lt;&gt; "",
IF(VLOOKUP($A2064,'Student reference sheet'!$A$2:$V$2329,11,FALSE) = "UNK", "Unknown", VLOOKUP(VALUE(VLOOKUP($A2064,'Student reference sheet'!$A$2:$V$2329,11,FALSE)),'Ethnicity Reference'!$A$2:$B$22,2,FALSE)),
IF(VLOOKUP($A2064,'Student reference sheet'!$A$2:$V$2329,9,FALSE) &lt;&gt; "", VLOOKUP(VALUE(VLOOKUP($A2064,'Student reference sheet'!$A$2:$V$2329,9,FALSE)),'Ethnicity Reference'!$A$2:$B$22,2,FALSE),"Unknown"))))</f>
        <v/>
      </c>
      <c r="U2064" s="35"/>
    </row>
    <row r="2065" spans="1:21" ht="15.75">
      <c r="A2065" s="47"/>
      <c r="B2065" s="33"/>
      <c r="C2065" s="39" t="str">
        <f>IF($A2065 &lt;&gt; "",VLOOKUP($A2065,'Student reference sheet'!$A$2:$V$2329, 3,FALSE), "")</f>
        <v/>
      </c>
      <c r="D2065" s="39" t="str">
        <f>IF($A2065 &lt;&gt; "",VLOOKUP($A2065,'Student reference sheet'!$A$2:$V$2329, 2,FALSE), "")</f>
        <v/>
      </c>
      <c r="E2065" s="35"/>
      <c r="F2065" s="34"/>
      <c r="G2065" s="40" t="str">
        <f t="shared" ca="1" si="99"/>
        <v/>
      </c>
      <c r="H2065" s="40" t="str">
        <f t="shared" ca="1" si="100"/>
        <v/>
      </c>
      <c r="I2065" s="36" t="str">
        <f>IF($A2065 = "", "",
IF(COUNTIF(MINIMUM_DAY_DATES[], Attendance!J2065) &gt; 0, VLOOKUP(Attendance!$G2065,MINIMUM_DAY_PERIOD_SCHEDULE[], 2,TRUE),
IF(COUNTIF(RALLY_DATES[], Attendance!J2065) &gt; 0, VLOOKUP(Attendance!$G2065,RALLY_PERIOD_SCHEDULE[], 2,TRUE),
IF(WEEKDAY(Attendance!$J2065) = 2,
       IF(COUNTIF(FINALS_WEEK_MONDAY_DATE[],Attendance!$J2065) &gt; 0, VLOOKUP(Attendance!$G2065,FINALS_WEEK_MONDAY_PERIOD_SCHEDULE[],2,TRUE),
       VLOOKUP(Attendance!$G2065,REGULAR_WEEK_SCHEDULE[],6,TRUE)),
IF(WEEKDAY($J2065) = 3,
       IF(COUNTIF(FINALS_WEEK_TUESDAY_DATE[],Attendance!$J2065) &gt; 0, VLOOKUP(Attendance!$G2065,FINALS_WEEK_TUESDAY_PERIOD_SCHEDULE[],2,TRUE),
       VLOOKUP(Attendance!$G2065,REGULAR_WEEK_SCHEDULE[[Tuesday]:[Period]],5,TRUE)),
IF(WEEKDAY(Attendance!$J2065) = 4,
        IF(COUNTIF(BLOCK_WEDNESDAY_DATES[],Attendance!$J2065) &gt; 0, VLOOKUP(Attendance!$G2065,BLOCK_WEDNESDAY_PERIOD_SCHEDULE[],2,TRUE),
        IF(COUNTIF(FINALS_WEEK_WEDNESDAY_DATE[],Attendance!$J2065) &gt; 0, VLOOKUP(Attendance!$G2065,FINALS_WEEK_WEDNESDAY_PERIOD_SCHEDULE[],2,TRUE),
       VLOOKUP(Attendance!$G2065,REGULAR_WEEK_SCHEDULE[[Wednesday]:[Period]],4,TRUE))),
IF(WEEKDAY($J2065) = 5,
       IF(COUNTIF(BLOCK_THURSDAY_DATES[],Attendance!$J2065) &gt; 0, VLOOKUP(Attendance!$G2065,BLOCK_THURSDAY_PERIOD_SCHEDULE[],2,TRUE),
       IF(COUNTIF(FINALS_WEEK_THURSDAY_DATE[],Attendance!$J2065) &gt; 0, VLOOKUP(Attendance!$G2065,FINALS_WEEK_THURSDAY_PERIOD_SCHEDULE[],2,TRUE),
       VLOOKUP(Attendance!$G2065,REGULAR_WEEK_SCHEDULE[[Thursday]:[Period]],3,TRUE))),
IF(WEEKDAY(Attendance!$J2065) = 6,
       IF(COUNTIF(FINALS_WEEK_FRIDAY_DATE[],Attendance!$J2065) &gt; 0, VLOOKUP(Attendance!$G2065,FINALS_WEEK_FRIDAY_PERIOD_SCHEDULE[],2,TRUE),
       VLOOKUP(Attendance!$G2065,REGULAR_WEEK_SCHEDULE[[Friday]:[Period]],2,TRUE))))))))))</f>
        <v/>
      </c>
      <c r="J2065" s="41" t="str">
        <f t="shared" ca="1" si="101"/>
        <v/>
      </c>
      <c r="K2065" s="41" t="str">
        <f>IF($A2065 &lt;&gt; "",VLOOKUP($A2065,'Student reference sheet'!$A$2:$V$2329, 7,FALSE), "")</f>
        <v/>
      </c>
      <c r="L2065" s="30" t="str">
        <f>IF($A2065 ="", "", VLOOKUP($A2065, 'Student reference sheet'!$A$2:$Z$2603,23,FALSE))</f>
        <v/>
      </c>
      <c r="M2065" s="30" t="str">
        <f>IF($A2065 ="", "", VLOOKUP($A2065, 'Student reference sheet'!$A$2:$Z$2603,24,FALSE))</f>
        <v/>
      </c>
      <c r="N2065" s="30" t="str">
        <f>IF($A2065 ="", "", VLOOKUP($A2065, 'Student reference sheet'!$A$2:$Z$2603,26,FALSE))</f>
        <v/>
      </c>
      <c r="O2065" s="30" t="str">
        <f>IF($A2065 ="", "", VLOOKUP($A2065, 'Student reference sheet'!$A$2:$Z$2603,25,FALSE))</f>
        <v/>
      </c>
      <c r="P2065" s="39" t="str">
        <f>IF($A2065 = "", "", IF(OR(VLOOKUP($A2065,'Student reference sheet'!$A$2:$V$2400,8,FALSE) = "R",  VLOOKUP($A2065,'Student reference sheet'!$A$2:$V$2400,8,FALSE) = "L"), "X", ""))</f>
        <v/>
      </c>
      <c r="Q2065" s="39" t="str">
        <f>IF($A2065 ="", "", VLOOKUP($A2065, 'Student reference sheet'!$A$2:$V$2603,22,FALSE))</f>
        <v/>
      </c>
      <c r="R2065" s="39" t="str">
        <f>IF($A2065 &lt;&gt; "",VLOOKUP($A2065,'Student reference sheet'!$A$2:$V$2329, 5,FALSE), "")</f>
        <v/>
      </c>
      <c r="S2065" s="39" t="str">
        <f>IF($A2065 &lt;&gt; "",VLOOKUP($A2065,'Student reference sheet'!$A$2:$V$2329, 6,FALSE), "")</f>
        <v/>
      </c>
      <c r="T2065" s="30" t="str">
        <f>IF($A2065 = "","",
IF(VLOOKUP($A2065,'Student reference sheet'!$A$2:$V$2329, 10,FALSE) = "Y", "Hispanic",
IF(VLOOKUP($A2065,'Student reference sheet'!$A$2:$V$2329,11,FALSE) &lt;&gt; "",
IF(VLOOKUP($A2065,'Student reference sheet'!$A$2:$V$2329,11,FALSE) = "UNK", "Unknown", VLOOKUP(VALUE(VLOOKUP($A2065,'Student reference sheet'!$A$2:$V$2329,11,FALSE)),'Ethnicity Reference'!$A$2:$B$22,2,FALSE)),
IF(VLOOKUP($A2065,'Student reference sheet'!$A$2:$V$2329,9,FALSE) &lt;&gt; "", VLOOKUP(VALUE(VLOOKUP($A2065,'Student reference sheet'!$A$2:$V$2329,9,FALSE)),'Ethnicity Reference'!$A$2:$B$22,2,FALSE),"Unknown"))))</f>
        <v/>
      </c>
      <c r="U2065" s="35"/>
    </row>
    <row r="2066" spans="1:21" ht="15.75">
      <c r="A2066" s="47"/>
      <c r="B2066" s="33"/>
      <c r="C2066" s="39" t="str">
        <f>IF($A2066 &lt;&gt; "",VLOOKUP($A2066,'Student reference sheet'!$A$2:$V$2329, 3,FALSE), "")</f>
        <v/>
      </c>
      <c r="D2066" s="39" t="str">
        <f>IF($A2066 &lt;&gt; "",VLOOKUP($A2066,'Student reference sheet'!$A$2:$V$2329, 2,FALSE), "")</f>
        <v/>
      </c>
      <c r="E2066" s="35"/>
      <c r="F2066" s="34"/>
      <c r="G2066" s="40" t="str">
        <f t="shared" ca="1" si="99"/>
        <v/>
      </c>
      <c r="H2066" s="40" t="str">
        <f t="shared" ca="1" si="100"/>
        <v/>
      </c>
      <c r="I2066" s="36" t="str">
        <f>IF($A2066 = "", "",
IF(COUNTIF(MINIMUM_DAY_DATES[], Attendance!J2066) &gt; 0, VLOOKUP(Attendance!$G2066,MINIMUM_DAY_PERIOD_SCHEDULE[], 2,TRUE),
IF(COUNTIF(RALLY_DATES[], Attendance!J2066) &gt; 0, VLOOKUP(Attendance!$G2066,RALLY_PERIOD_SCHEDULE[], 2,TRUE),
IF(WEEKDAY(Attendance!$J2066) = 2,
       IF(COUNTIF(FINALS_WEEK_MONDAY_DATE[],Attendance!$J2066) &gt; 0, VLOOKUP(Attendance!$G2066,FINALS_WEEK_MONDAY_PERIOD_SCHEDULE[],2,TRUE),
       VLOOKUP(Attendance!$G2066,REGULAR_WEEK_SCHEDULE[],6,TRUE)),
IF(WEEKDAY($J2066) = 3,
       IF(COUNTIF(FINALS_WEEK_TUESDAY_DATE[],Attendance!$J2066) &gt; 0, VLOOKUP(Attendance!$G2066,FINALS_WEEK_TUESDAY_PERIOD_SCHEDULE[],2,TRUE),
       VLOOKUP(Attendance!$G2066,REGULAR_WEEK_SCHEDULE[[Tuesday]:[Period]],5,TRUE)),
IF(WEEKDAY(Attendance!$J2066) = 4,
        IF(COUNTIF(BLOCK_WEDNESDAY_DATES[],Attendance!$J2066) &gt; 0, VLOOKUP(Attendance!$G2066,BLOCK_WEDNESDAY_PERIOD_SCHEDULE[],2,TRUE),
        IF(COUNTIF(FINALS_WEEK_WEDNESDAY_DATE[],Attendance!$J2066) &gt; 0, VLOOKUP(Attendance!$G2066,FINALS_WEEK_WEDNESDAY_PERIOD_SCHEDULE[],2,TRUE),
       VLOOKUP(Attendance!$G2066,REGULAR_WEEK_SCHEDULE[[Wednesday]:[Period]],4,TRUE))),
IF(WEEKDAY($J2066) = 5,
       IF(COUNTIF(BLOCK_THURSDAY_DATES[],Attendance!$J2066) &gt; 0, VLOOKUP(Attendance!$G2066,BLOCK_THURSDAY_PERIOD_SCHEDULE[],2,TRUE),
       IF(COUNTIF(FINALS_WEEK_THURSDAY_DATE[],Attendance!$J2066) &gt; 0, VLOOKUP(Attendance!$G2066,FINALS_WEEK_THURSDAY_PERIOD_SCHEDULE[],2,TRUE),
       VLOOKUP(Attendance!$G2066,REGULAR_WEEK_SCHEDULE[[Thursday]:[Period]],3,TRUE))),
IF(WEEKDAY(Attendance!$J2066) = 6,
       IF(COUNTIF(FINALS_WEEK_FRIDAY_DATE[],Attendance!$J2066) &gt; 0, VLOOKUP(Attendance!$G2066,FINALS_WEEK_FRIDAY_PERIOD_SCHEDULE[],2,TRUE),
       VLOOKUP(Attendance!$G2066,REGULAR_WEEK_SCHEDULE[[Friday]:[Period]],2,TRUE))))))))))</f>
        <v/>
      </c>
      <c r="J2066" s="41" t="str">
        <f t="shared" ca="1" si="101"/>
        <v/>
      </c>
      <c r="K2066" s="41" t="str">
        <f>IF($A2066 &lt;&gt; "",VLOOKUP($A2066,'Student reference sheet'!$A$2:$V$2329, 7,FALSE), "")</f>
        <v/>
      </c>
      <c r="L2066" s="30" t="str">
        <f>IF($A2066 ="", "", VLOOKUP($A2066, 'Student reference sheet'!$A$2:$Z$2603,23,FALSE))</f>
        <v/>
      </c>
      <c r="M2066" s="30" t="str">
        <f>IF($A2066 ="", "", VLOOKUP($A2066, 'Student reference sheet'!$A$2:$Z$2603,24,FALSE))</f>
        <v/>
      </c>
      <c r="N2066" s="30" t="str">
        <f>IF($A2066 ="", "", VLOOKUP($A2066, 'Student reference sheet'!$A$2:$Z$2603,26,FALSE))</f>
        <v/>
      </c>
      <c r="O2066" s="30" t="str">
        <f>IF($A2066 ="", "", VLOOKUP($A2066, 'Student reference sheet'!$A$2:$Z$2603,25,FALSE))</f>
        <v/>
      </c>
      <c r="P2066" s="39" t="str">
        <f>IF($A2066 = "", "", IF(OR(VLOOKUP($A2066,'Student reference sheet'!$A$2:$V$2400,8,FALSE) = "R",  VLOOKUP($A2066,'Student reference sheet'!$A$2:$V$2400,8,FALSE) = "L"), "X", ""))</f>
        <v/>
      </c>
      <c r="Q2066" s="39" t="str">
        <f>IF($A2066 ="", "", VLOOKUP($A2066, 'Student reference sheet'!$A$2:$V$2603,22,FALSE))</f>
        <v/>
      </c>
      <c r="R2066" s="39" t="str">
        <f>IF($A2066 &lt;&gt; "",VLOOKUP($A2066,'Student reference sheet'!$A$2:$V$2329, 5,FALSE), "")</f>
        <v/>
      </c>
      <c r="S2066" s="39" t="str">
        <f>IF($A2066 &lt;&gt; "",VLOOKUP($A2066,'Student reference sheet'!$A$2:$V$2329, 6,FALSE), "")</f>
        <v/>
      </c>
      <c r="T2066" s="30" t="str">
        <f>IF($A2066 = "","",
IF(VLOOKUP($A2066,'Student reference sheet'!$A$2:$V$2329, 10,FALSE) = "Y", "Hispanic",
IF(VLOOKUP($A2066,'Student reference sheet'!$A$2:$V$2329,11,FALSE) &lt;&gt; "",
IF(VLOOKUP($A2066,'Student reference sheet'!$A$2:$V$2329,11,FALSE) = "UNK", "Unknown", VLOOKUP(VALUE(VLOOKUP($A2066,'Student reference sheet'!$A$2:$V$2329,11,FALSE)),'Ethnicity Reference'!$A$2:$B$22,2,FALSE)),
IF(VLOOKUP($A2066,'Student reference sheet'!$A$2:$V$2329,9,FALSE) &lt;&gt; "", VLOOKUP(VALUE(VLOOKUP($A2066,'Student reference sheet'!$A$2:$V$2329,9,FALSE)),'Ethnicity Reference'!$A$2:$B$22,2,FALSE),"Unknown"))))</f>
        <v/>
      </c>
      <c r="U2066" s="35"/>
    </row>
    <row r="2067" spans="1:21" ht="15.75">
      <c r="A2067" s="47"/>
      <c r="B2067" s="33"/>
      <c r="C2067" s="39" t="str">
        <f>IF($A2067 &lt;&gt; "",VLOOKUP($A2067,'Student reference sheet'!$A$2:$V$2329, 3,FALSE), "")</f>
        <v/>
      </c>
      <c r="D2067" s="39" t="str">
        <f>IF($A2067 &lt;&gt; "",VLOOKUP($A2067,'Student reference sheet'!$A$2:$V$2329, 2,FALSE), "")</f>
        <v/>
      </c>
      <c r="E2067" s="35"/>
      <c r="F2067" s="34"/>
      <c r="G2067" s="40" t="str">
        <f t="shared" ca="1" si="99"/>
        <v/>
      </c>
      <c r="H2067" s="40" t="str">
        <f t="shared" ca="1" si="100"/>
        <v/>
      </c>
      <c r="I2067" s="36" t="str">
        <f>IF($A2067 = "", "",
IF(COUNTIF(MINIMUM_DAY_DATES[], Attendance!J2067) &gt; 0, VLOOKUP(Attendance!$G2067,MINIMUM_DAY_PERIOD_SCHEDULE[], 2,TRUE),
IF(COUNTIF(RALLY_DATES[], Attendance!J2067) &gt; 0, VLOOKUP(Attendance!$G2067,RALLY_PERIOD_SCHEDULE[], 2,TRUE),
IF(WEEKDAY(Attendance!$J2067) = 2,
       IF(COUNTIF(FINALS_WEEK_MONDAY_DATE[],Attendance!$J2067) &gt; 0, VLOOKUP(Attendance!$G2067,FINALS_WEEK_MONDAY_PERIOD_SCHEDULE[],2,TRUE),
       VLOOKUP(Attendance!$G2067,REGULAR_WEEK_SCHEDULE[],6,TRUE)),
IF(WEEKDAY($J2067) = 3,
       IF(COUNTIF(FINALS_WEEK_TUESDAY_DATE[],Attendance!$J2067) &gt; 0, VLOOKUP(Attendance!$G2067,FINALS_WEEK_TUESDAY_PERIOD_SCHEDULE[],2,TRUE),
       VLOOKUP(Attendance!$G2067,REGULAR_WEEK_SCHEDULE[[Tuesday]:[Period]],5,TRUE)),
IF(WEEKDAY(Attendance!$J2067) = 4,
        IF(COUNTIF(BLOCK_WEDNESDAY_DATES[],Attendance!$J2067) &gt; 0, VLOOKUP(Attendance!$G2067,BLOCK_WEDNESDAY_PERIOD_SCHEDULE[],2,TRUE),
        IF(COUNTIF(FINALS_WEEK_WEDNESDAY_DATE[],Attendance!$J2067) &gt; 0, VLOOKUP(Attendance!$G2067,FINALS_WEEK_WEDNESDAY_PERIOD_SCHEDULE[],2,TRUE),
       VLOOKUP(Attendance!$G2067,REGULAR_WEEK_SCHEDULE[[Wednesday]:[Period]],4,TRUE))),
IF(WEEKDAY($J2067) = 5,
       IF(COUNTIF(BLOCK_THURSDAY_DATES[],Attendance!$J2067) &gt; 0, VLOOKUP(Attendance!$G2067,BLOCK_THURSDAY_PERIOD_SCHEDULE[],2,TRUE),
       IF(COUNTIF(FINALS_WEEK_THURSDAY_DATE[],Attendance!$J2067) &gt; 0, VLOOKUP(Attendance!$G2067,FINALS_WEEK_THURSDAY_PERIOD_SCHEDULE[],2,TRUE),
       VLOOKUP(Attendance!$G2067,REGULAR_WEEK_SCHEDULE[[Thursday]:[Period]],3,TRUE))),
IF(WEEKDAY(Attendance!$J2067) = 6,
       IF(COUNTIF(FINALS_WEEK_FRIDAY_DATE[],Attendance!$J2067) &gt; 0, VLOOKUP(Attendance!$G2067,FINALS_WEEK_FRIDAY_PERIOD_SCHEDULE[],2,TRUE),
       VLOOKUP(Attendance!$G2067,REGULAR_WEEK_SCHEDULE[[Friday]:[Period]],2,TRUE))))))))))</f>
        <v/>
      </c>
      <c r="J2067" s="41" t="str">
        <f t="shared" ca="1" si="101"/>
        <v/>
      </c>
      <c r="K2067" s="41" t="str">
        <f>IF($A2067 &lt;&gt; "",VLOOKUP($A2067,'Student reference sheet'!$A$2:$V$2329, 7,FALSE), "")</f>
        <v/>
      </c>
      <c r="L2067" s="30" t="str">
        <f>IF($A2067 ="", "", VLOOKUP($A2067, 'Student reference sheet'!$A$2:$Z$2603,23,FALSE))</f>
        <v/>
      </c>
      <c r="M2067" s="30" t="str">
        <f>IF($A2067 ="", "", VLOOKUP($A2067, 'Student reference sheet'!$A$2:$Z$2603,24,FALSE))</f>
        <v/>
      </c>
      <c r="N2067" s="30" t="str">
        <f>IF($A2067 ="", "", VLOOKUP($A2067, 'Student reference sheet'!$A$2:$Z$2603,26,FALSE))</f>
        <v/>
      </c>
      <c r="O2067" s="30" t="str">
        <f>IF($A2067 ="", "", VLOOKUP($A2067, 'Student reference sheet'!$A$2:$Z$2603,25,FALSE))</f>
        <v/>
      </c>
      <c r="P2067" s="39" t="str">
        <f>IF($A2067 = "", "", IF(OR(VLOOKUP($A2067,'Student reference sheet'!$A$2:$V$2400,8,FALSE) = "R",  VLOOKUP($A2067,'Student reference sheet'!$A$2:$V$2400,8,FALSE) = "L"), "X", ""))</f>
        <v/>
      </c>
      <c r="Q2067" s="39" t="str">
        <f>IF($A2067 ="", "", VLOOKUP($A2067, 'Student reference sheet'!$A$2:$V$2603,22,FALSE))</f>
        <v/>
      </c>
      <c r="R2067" s="39" t="str">
        <f>IF($A2067 &lt;&gt; "",VLOOKUP($A2067,'Student reference sheet'!$A$2:$V$2329, 5,FALSE), "")</f>
        <v/>
      </c>
      <c r="S2067" s="39" t="str">
        <f>IF($A2067 &lt;&gt; "",VLOOKUP($A2067,'Student reference sheet'!$A$2:$V$2329, 6,FALSE), "")</f>
        <v/>
      </c>
      <c r="T2067" s="30" t="str">
        <f>IF($A2067 = "","",
IF(VLOOKUP($A2067,'Student reference sheet'!$A$2:$V$2329, 10,FALSE) = "Y", "Hispanic",
IF(VLOOKUP($A2067,'Student reference sheet'!$A$2:$V$2329,11,FALSE) &lt;&gt; "",
IF(VLOOKUP($A2067,'Student reference sheet'!$A$2:$V$2329,11,FALSE) = "UNK", "Unknown", VLOOKUP(VALUE(VLOOKUP($A2067,'Student reference sheet'!$A$2:$V$2329,11,FALSE)),'Ethnicity Reference'!$A$2:$B$22,2,FALSE)),
IF(VLOOKUP($A2067,'Student reference sheet'!$A$2:$V$2329,9,FALSE) &lt;&gt; "", VLOOKUP(VALUE(VLOOKUP($A2067,'Student reference sheet'!$A$2:$V$2329,9,FALSE)),'Ethnicity Reference'!$A$2:$B$22,2,FALSE),"Unknown"))))</f>
        <v/>
      </c>
      <c r="U2067" s="35"/>
    </row>
    <row r="2068" spans="1:21" ht="15.75">
      <c r="A2068" s="47"/>
      <c r="B2068" s="33"/>
      <c r="C2068" s="39" t="str">
        <f>IF($A2068 &lt;&gt; "",VLOOKUP($A2068,'Student reference sheet'!$A$2:$V$2329, 3,FALSE), "")</f>
        <v/>
      </c>
      <c r="D2068" s="39" t="str">
        <f>IF($A2068 &lt;&gt; "",VLOOKUP($A2068,'Student reference sheet'!$A$2:$V$2329, 2,FALSE), "")</f>
        <v/>
      </c>
      <c r="E2068" s="35"/>
      <c r="F2068" s="34"/>
      <c r="G2068" s="40" t="str">
        <f t="shared" ca="1" si="99"/>
        <v/>
      </c>
      <c r="H2068" s="40" t="str">
        <f t="shared" ca="1" si="100"/>
        <v/>
      </c>
      <c r="I2068" s="36" t="str">
        <f>IF($A2068 = "", "",
IF(COUNTIF(MINIMUM_DAY_DATES[], Attendance!J2068) &gt; 0, VLOOKUP(Attendance!$G2068,MINIMUM_DAY_PERIOD_SCHEDULE[], 2,TRUE),
IF(COUNTIF(RALLY_DATES[], Attendance!J2068) &gt; 0, VLOOKUP(Attendance!$G2068,RALLY_PERIOD_SCHEDULE[], 2,TRUE),
IF(WEEKDAY(Attendance!$J2068) = 2,
       IF(COUNTIF(FINALS_WEEK_MONDAY_DATE[],Attendance!$J2068) &gt; 0, VLOOKUP(Attendance!$G2068,FINALS_WEEK_MONDAY_PERIOD_SCHEDULE[],2,TRUE),
       VLOOKUP(Attendance!$G2068,REGULAR_WEEK_SCHEDULE[],6,TRUE)),
IF(WEEKDAY($J2068) = 3,
       IF(COUNTIF(FINALS_WEEK_TUESDAY_DATE[],Attendance!$J2068) &gt; 0, VLOOKUP(Attendance!$G2068,FINALS_WEEK_TUESDAY_PERIOD_SCHEDULE[],2,TRUE),
       VLOOKUP(Attendance!$G2068,REGULAR_WEEK_SCHEDULE[[Tuesday]:[Period]],5,TRUE)),
IF(WEEKDAY(Attendance!$J2068) = 4,
        IF(COUNTIF(BLOCK_WEDNESDAY_DATES[],Attendance!$J2068) &gt; 0, VLOOKUP(Attendance!$G2068,BLOCK_WEDNESDAY_PERIOD_SCHEDULE[],2,TRUE),
        IF(COUNTIF(FINALS_WEEK_WEDNESDAY_DATE[],Attendance!$J2068) &gt; 0, VLOOKUP(Attendance!$G2068,FINALS_WEEK_WEDNESDAY_PERIOD_SCHEDULE[],2,TRUE),
       VLOOKUP(Attendance!$G2068,REGULAR_WEEK_SCHEDULE[[Wednesday]:[Period]],4,TRUE))),
IF(WEEKDAY($J2068) = 5,
       IF(COUNTIF(BLOCK_THURSDAY_DATES[],Attendance!$J2068) &gt; 0, VLOOKUP(Attendance!$G2068,BLOCK_THURSDAY_PERIOD_SCHEDULE[],2,TRUE),
       IF(COUNTIF(FINALS_WEEK_THURSDAY_DATE[],Attendance!$J2068) &gt; 0, VLOOKUP(Attendance!$G2068,FINALS_WEEK_THURSDAY_PERIOD_SCHEDULE[],2,TRUE),
       VLOOKUP(Attendance!$G2068,REGULAR_WEEK_SCHEDULE[[Thursday]:[Period]],3,TRUE))),
IF(WEEKDAY(Attendance!$J2068) = 6,
       IF(COUNTIF(FINALS_WEEK_FRIDAY_DATE[],Attendance!$J2068) &gt; 0, VLOOKUP(Attendance!$G2068,FINALS_WEEK_FRIDAY_PERIOD_SCHEDULE[],2,TRUE),
       VLOOKUP(Attendance!$G2068,REGULAR_WEEK_SCHEDULE[[Friday]:[Period]],2,TRUE))))))))))</f>
        <v/>
      </c>
      <c r="J2068" s="41" t="str">
        <f t="shared" ca="1" si="101"/>
        <v/>
      </c>
      <c r="K2068" s="41" t="str">
        <f>IF($A2068 &lt;&gt; "",VLOOKUP($A2068,'Student reference sheet'!$A$2:$V$2329, 7,FALSE), "")</f>
        <v/>
      </c>
      <c r="L2068" s="30" t="str">
        <f>IF($A2068 ="", "", VLOOKUP($A2068, 'Student reference sheet'!$A$2:$Z$2603,23,FALSE))</f>
        <v/>
      </c>
      <c r="M2068" s="30" t="str">
        <f>IF($A2068 ="", "", VLOOKUP($A2068, 'Student reference sheet'!$A$2:$Z$2603,24,FALSE))</f>
        <v/>
      </c>
      <c r="N2068" s="30" t="str">
        <f>IF($A2068 ="", "", VLOOKUP($A2068, 'Student reference sheet'!$A$2:$Z$2603,26,FALSE))</f>
        <v/>
      </c>
      <c r="O2068" s="30" t="str">
        <f>IF($A2068 ="", "", VLOOKUP($A2068, 'Student reference sheet'!$A$2:$Z$2603,25,FALSE))</f>
        <v/>
      </c>
      <c r="P2068" s="39" t="str">
        <f>IF($A2068 = "", "", IF(OR(VLOOKUP($A2068,'Student reference sheet'!$A$2:$V$2400,8,FALSE) = "R",  VLOOKUP($A2068,'Student reference sheet'!$A$2:$V$2400,8,FALSE) = "L"), "X", ""))</f>
        <v/>
      </c>
      <c r="Q2068" s="39" t="str">
        <f>IF($A2068 ="", "", VLOOKUP($A2068, 'Student reference sheet'!$A$2:$V$2603,22,FALSE))</f>
        <v/>
      </c>
      <c r="R2068" s="39" t="str">
        <f>IF($A2068 &lt;&gt; "",VLOOKUP($A2068,'Student reference sheet'!$A$2:$V$2329, 5,FALSE), "")</f>
        <v/>
      </c>
      <c r="S2068" s="39" t="str">
        <f>IF($A2068 &lt;&gt; "",VLOOKUP($A2068,'Student reference sheet'!$A$2:$V$2329, 6,FALSE), "")</f>
        <v/>
      </c>
      <c r="T2068" s="30" t="str">
        <f>IF($A2068 = "","",
IF(VLOOKUP($A2068,'Student reference sheet'!$A$2:$V$2329, 10,FALSE) = "Y", "Hispanic",
IF(VLOOKUP($A2068,'Student reference sheet'!$A$2:$V$2329,11,FALSE) &lt;&gt; "",
IF(VLOOKUP($A2068,'Student reference sheet'!$A$2:$V$2329,11,FALSE) = "UNK", "Unknown", VLOOKUP(VALUE(VLOOKUP($A2068,'Student reference sheet'!$A$2:$V$2329,11,FALSE)),'Ethnicity Reference'!$A$2:$B$22,2,FALSE)),
IF(VLOOKUP($A2068,'Student reference sheet'!$A$2:$V$2329,9,FALSE) &lt;&gt; "", VLOOKUP(VALUE(VLOOKUP($A2068,'Student reference sheet'!$A$2:$V$2329,9,FALSE)),'Ethnicity Reference'!$A$2:$B$22,2,FALSE),"Unknown"))))</f>
        <v/>
      </c>
      <c r="U2068" s="35"/>
    </row>
    <row r="2069" spans="1:21" ht="15.75">
      <c r="A2069" s="47"/>
      <c r="B2069" s="33"/>
      <c r="C2069" s="39" t="str">
        <f>IF($A2069 &lt;&gt; "",VLOOKUP($A2069,'Student reference sheet'!$A$2:$V$2329, 3,FALSE), "")</f>
        <v/>
      </c>
      <c r="D2069" s="39" t="str">
        <f>IF($A2069 &lt;&gt; "",VLOOKUP($A2069,'Student reference sheet'!$A$2:$V$2329, 2,FALSE), "")</f>
        <v/>
      </c>
      <c r="E2069" s="35"/>
      <c r="F2069" s="34"/>
      <c r="G2069" s="40" t="str">
        <f t="shared" ca="1" si="99"/>
        <v/>
      </c>
      <c r="H2069" s="40" t="str">
        <f t="shared" ca="1" si="100"/>
        <v/>
      </c>
      <c r="I2069" s="36" t="str">
        <f>IF($A2069 = "", "",
IF(COUNTIF(MINIMUM_DAY_DATES[], Attendance!J2069) &gt; 0, VLOOKUP(Attendance!$G2069,MINIMUM_DAY_PERIOD_SCHEDULE[], 2,TRUE),
IF(COUNTIF(RALLY_DATES[], Attendance!J2069) &gt; 0, VLOOKUP(Attendance!$G2069,RALLY_PERIOD_SCHEDULE[], 2,TRUE),
IF(WEEKDAY(Attendance!$J2069) = 2,
       IF(COUNTIF(FINALS_WEEK_MONDAY_DATE[],Attendance!$J2069) &gt; 0, VLOOKUP(Attendance!$G2069,FINALS_WEEK_MONDAY_PERIOD_SCHEDULE[],2,TRUE),
       VLOOKUP(Attendance!$G2069,REGULAR_WEEK_SCHEDULE[],6,TRUE)),
IF(WEEKDAY($J2069) = 3,
       IF(COUNTIF(FINALS_WEEK_TUESDAY_DATE[],Attendance!$J2069) &gt; 0, VLOOKUP(Attendance!$G2069,FINALS_WEEK_TUESDAY_PERIOD_SCHEDULE[],2,TRUE),
       VLOOKUP(Attendance!$G2069,REGULAR_WEEK_SCHEDULE[[Tuesday]:[Period]],5,TRUE)),
IF(WEEKDAY(Attendance!$J2069) = 4,
        IF(COUNTIF(BLOCK_WEDNESDAY_DATES[],Attendance!$J2069) &gt; 0, VLOOKUP(Attendance!$G2069,BLOCK_WEDNESDAY_PERIOD_SCHEDULE[],2,TRUE),
        IF(COUNTIF(FINALS_WEEK_WEDNESDAY_DATE[],Attendance!$J2069) &gt; 0, VLOOKUP(Attendance!$G2069,FINALS_WEEK_WEDNESDAY_PERIOD_SCHEDULE[],2,TRUE),
       VLOOKUP(Attendance!$G2069,REGULAR_WEEK_SCHEDULE[[Wednesday]:[Period]],4,TRUE))),
IF(WEEKDAY($J2069) = 5,
       IF(COUNTIF(BLOCK_THURSDAY_DATES[],Attendance!$J2069) &gt; 0, VLOOKUP(Attendance!$G2069,BLOCK_THURSDAY_PERIOD_SCHEDULE[],2,TRUE),
       IF(COUNTIF(FINALS_WEEK_THURSDAY_DATE[],Attendance!$J2069) &gt; 0, VLOOKUP(Attendance!$G2069,FINALS_WEEK_THURSDAY_PERIOD_SCHEDULE[],2,TRUE),
       VLOOKUP(Attendance!$G2069,REGULAR_WEEK_SCHEDULE[[Thursday]:[Period]],3,TRUE))),
IF(WEEKDAY(Attendance!$J2069) = 6,
       IF(COUNTIF(FINALS_WEEK_FRIDAY_DATE[],Attendance!$J2069) &gt; 0, VLOOKUP(Attendance!$G2069,FINALS_WEEK_FRIDAY_PERIOD_SCHEDULE[],2,TRUE),
       VLOOKUP(Attendance!$G2069,REGULAR_WEEK_SCHEDULE[[Friday]:[Period]],2,TRUE))))))))))</f>
        <v/>
      </c>
      <c r="J2069" s="41" t="str">
        <f t="shared" ca="1" si="101"/>
        <v/>
      </c>
      <c r="K2069" s="41" t="str">
        <f>IF($A2069 &lt;&gt; "",VLOOKUP($A2069,'Student reference sheet'!$A$2:$V$2329, 7,FALSE), "")</f>
        <v/>
      </c>
      <c r="L2069" s="30" t="str">
        <f>IF($A2069 ="", "", VLOOKUP($A2069, 'Student reference sheet'!$A$2:$Z$2603,23,FALSE))</f>
        <v/>
      </c>
      <c r="M2069" s="30" t="str">
        <f>IF($A2069 ="", "", VLOOKUP($A2069, 'Student reference sheet'!$A$2:$Z$2603,24,FALSE))</f>
        <v/>
      </c>
      <c r="N2069" s="30" t="str">
        <f>IF($A2069 ="", "", VLOOKUP($A2069, 'Student reference sheet'!$A$2:$Z$2603,26,FALSE))</f>
        <v/>
      </c>
      <c r="O2069" s="30" t="str">
        <f>IF($A2069 ="", "", VLOOKUP($A2069, 'Student reference sheet'!$A$2:$Z$2603,25,FALSE))</f>
        <v/>
      </c>
      <c r="P2069" s="39" t="str">
        <f>IF($A2069 = "", "", IF(OR(VLOOKUP($A2069,'Student reference sheet'!$A$2:$V$2400,8,FALSE) = "R",  VLOOKUP($A2069,'Student reference sheet'!$A$2:$V$2400,8,FALSE) = "L"), "X", ""))</f>
        <v/>
      </c>
      <c r="Q2069" s="39" t="str">
        <f>IF($A2069 ="", "", VLOOKUP($A2069, 'Student reference sheet'!$A$2:$V$2603,22,FALSE))</f>
        <v/>
      </c>
      <c r="R2069" s="39" t="str">
        <f>IF($A2069 &lt;&gt; "",VLOOKUP($A2069,'Student reference sheet'!$A$2:$V$2329, 5,FALSE), "")</f>
        <v/>
      </c>
      <c r="S2069" s="39" t="str">
        <f>IF($A2069 &lt;&gt; "",VLOOKUP($A2069,'Student reference sheet'!$A$2:$V$2329, 6,FALSE), "")</f>
        <v/>
      </c>
      <c r="T2069" s="30" t="str">
        <f>IF($A2069 = "","",
IF(VLOOKUP($A2069,'Student reference sheet'!$A$2:$V$2329, 10,FALSE) = "Y", "Hispanic",
IF(VLOOKUP($A2069,'Student reference sheet'!$A$2:$V$2329,11,FALSE) &lt;&gt; "",
IF(VLOOKUP($A2069,'Student reference sheet'!$A$2:$V$2329,11,FALSE) = "UNK", "Unknown", VLOOKUP(VALUE(VLOOKUP($A2069,'Student reference sheet'!$A$2:$V$2329,11,FALSE)),'Ethnicity Reference'!$A$2:$B$22,2,FALSE)),
IF(VLOOKUP($A2069,'Student reference sheet'!$A$2:$V$2329,9,FALSE) &lt;&gt; "", VLOOKUP(VALUE(VLOOKUP($A2069,'Student reference sheet'!$A$2:$V$2329,9,FALSE)),'Ethnicity Reference'!$A$2:$B$22,2,FALSE),"Unknown"))))</f>
        <v/>
      </c>
      <c r="U2069" s="35"/>
    </row>
    <row r="2070" spans="1:21" ht="15.75">
      <c r="A2070" s="47"/>
      <c r="B2070" s="33"/>
      <c r="C2070" s="39" t="str">
        <f>IF($A2070 &lt;&gt; "",VLOOKUP($A2070,'Student reference sheet'!$A$2:$V$2329, 3,FALSE), "")</f>
        <v/>
      </c>
      <c r="D2070" s="39" t="str">
        <f>IF($A2070 &lt;&gt; "",VLOOKUP($A2070,'Student reference sheet'!$A$2:$V$2329, 2,FALSE), "")</f>
        <v/>
      </c>
      <c r="E2070" s="35"/>
      <c r="F2070" s="34"/>
      <c r="G2070" s="40" t="str">
        <f t="shared" ca="1" si="99"/>
        <v/>
      </c>
      <c r="H2070" s="40" t="str">
        <f t="shared" ca="1" si="100"/>
        <v/>
      </c>
      <c r="I2070" s="36" t="str">
        <f>IF($A2070 = "", "",
IF(COUNTIF(MINIMUM_DAY_DATES[], Attendance!J2070) &gt; 0, VLOOKUP(Attendance!$G2070,MINIMUM_DAY_PERIOD_SCHEDULE[], 2,TRUE),
IF(COUNTIF(RALLY_DATES[], Attendance!J2070) &gt; 0, VLOOKUP(Attendance!$G2070,RALLY_PERIOD_SCHEDULE[], 2,TRUE),
IF(WEEKDAY(Attendance!$J2070) = 2,
       IF(COUNTIF(FINALS_WEEK_MONDAY_DATE[],Attendance!$J2070) &gt; 0, VLOOKUP(Attendance!$G2070,FINALS_WEEK_MONDAY_PERIOD_SCHEDULE[],2,TRUE),
       VLOOKUP(Attendance!$G2070,REGULAR_WEEK_SCHEDULE[],6,TRUE)),
IF(WEEKDAY($J2070) = 3,
       IF(COUNTIF(FINALS_WEEK_TUESDAY_DATE[],Attendance!$J2070) &gt; 0, VLOOKUP(Attendance!$G2070,FINALS_WEEK_TUESDAY_PERIOD_SCHEDULE[],2,TRUE),
       VLOOKUP(Attendance!$G2070,REGULAR_WEEK_SCHEDULE[[Tuesday]:[Period]],5,TRUE)),
IF(WEEKDAY(Attendance!$J2070) = 4,
        IF(COUNTIF(BLOCK_WEDNESDAY_DATES[],Attendance!$J2070) &gt; 0, VLOOKUP(Attendance!$G2070,BLOCK_WEDNESDAY_PERIOD_SCHEDULE[],2,TRUE),
        IF(COUNTIF(FINALS_WEEK_WEDNESDAY_DATE[],Attendance!$J2070) &gt; 0, VLOOKUP(Attendance!$G2070,FINALS_WEEK_WEDNESDAY_PERIOD_SCHEDULE[],2,TRUE),
       VLOOKUP(Attendance!$G2070,REGULAR_WEEK_SCHEDULE[[Wednesday]:[Period]],4,TRUE))),
IF(WEEKDAY($J2070) = 5,
       IF(COUNTIF(BLOCK_THURSDAY_DATES[],Attendance!$J2070) &gt; 0, VLOOKUP(Attendance!$G2070,BLOCK_THURSDAY_PERIOD_SCHEDULE[],2,TRUE),
       IF(COUNTIF(FINALS_WEEK_THURSDAY_DATE[],Attendance!$J2070) &gt; 0, VLOOKUP(Attendance!$G2070,FINALS_WEEK_THURSDAY_PERIOD_SCHEDULE[],2,TRUE),
       VLOOKUP(Attendance!$G2070,REGULAR_WEEK_SCHEDULE[[Thursday]:[Period]],3,TRUE))),
IF(WEEKDAY(Attendance!$J2070) = 6,
       IF(COUNTIF(FINALS_WEEK_FRIDAY_DATE[],Attendance!$J2070) &gt; 0, VLOOKUP(Attendance!$G2070,FINALS_WEEK_FRIDAY_PERIOD_SCHEDULE[],2,TRUE),
       VLOOKUP(Attendance!$G2070,REGULAR_WEEK_SCHEDULE[[Friday]:[Period]],2,TRUE))))))))))</f>
        <v/>
      </c>
      <c r="J2070" s="41" t="str">
        <f t="shared" ca="1" si="101"/>
        <v/>
      </c>
      <c r="K2070" s="41" t="str">
        <f>IF($A2070 &lt;&gt; "",VLOOKUP($A2070,'Student reference sheet'!$A$2:$V$2329, 7,FALSE), "")</f>
        <v/>
      </c>
      <c r="L2070" s="30" t="str">
        <f>IF($A2070 ="", "", VLOOKUP($A2070, 'Student reference sheet'!$A$2:$Z$2603,23,FALSE))</f>
        <v/>
      </c>
      <c r="M2070" s="30" t="str">
        <f>IF($A2070 ="", "", VLOOKUP($A2070, 'Student reference sheet'!$A$2:$Z$2603,24,FALSE))</f>
        <v/>
      </c>
      <c r="N2070" s="30" t="str">
        <f>IF($A2070 ="", "", VLOOKUP($A2070, 'Student reference sheet'!$A$2:$Z$2603,26,FALSE))</f>
        <v/>
      </c>
      <c r="O2070" s="30" t="str">
        <f>IF($A2070 ="", "", VLOOKUP($A2070, 'Student reference sheet'!$A$2:$Z$2603,25,FALSE))</f>
        <v/>
      </c>
      <c r="P2070" s="39" t="str">
        <f>IF($A2070 = "", "", IF(OR(VLOOKUP($A2070,'Student reference sheet'!$A$2:$V$2400,8,FALSE) = "R",  VLOOKUP($A2070,'Student reference sheet'!$A$2:$V$2400,8,FALSE) = "L"), "X", ""))</f>
        <v/>
      </c>
      <c r="Q2070" s="39" t="str">
        <f>IF($A2070 ="", "", VLOOKUP($A2070, 'Student reference sheet'!$A$2:$V$2603,22,FALSE))</f>
        <v/>
      </c>
      <c r="R2070" s="39" t="str">
        <f>IF($A2070 &lt;&gt; "",VLOOKUP($A2070,'Student reference sheet'!$A$2:$V$2329, 5,FALSE), "")</f>
        <v/>
      </c>
      <c r="S2070" s="39" t="str">
        <f>IF($A2070 &lt;&gt; "",VLOOKUP($A2070,'Student reference sheet'!$A$2:$V$2329, 6,FALSE), "")</f>
        <v/>
      </c>
      <c r="T2070" s="30" t="str">
        <f>IF($A2070 = "","",
IF(VLOOKUP($A2070,'Student reference sheet'!$A$2:$V$2329, 10,FALSE) = "Y", "Hispanic",
IF(VLOOKUP($A2070,'Student reference sheet'!$A$2:$V$2329,11,FALSE) &lt;&gt; "",
IF(VLOOKUP($A2070,'Student reference sheet'!$A$2:$V$2329,11,FALSE) = "UNK", "Unknown", VLOOKUP(VALUE(VLOOKUP($A2070,'Student reference sheet'!$A$2:$V$2329,11,FALSE)),'Ethnicity Reference'!$A$2:$B$22,2,FALSE)),
IF(VLOOKUP($A2070,'Student reference sheet'!$A$2:$V$2329,9,FALSE) &lt;&gt; "", VLOOKUP(VALUE(VLOOKUP($A2070,'Student reference sheet'!$A$2:$V$2329,9,FALSE)),'Ethnicity Reference'!$A$2:$B$22,2,FALSE),"Unknown"))))</f>
        <v/>
      </c>
      <c r="U2070" s="35"/>
    </row>
    <row r="2071" spans="1:21" ht="15.75">
      <c r="A2071" s="47"/>
      <c r="B2071" s="33"/>
      <c r="C2071" s="39" t="str">
        <f>IF($A2071 &lt;&gt; "",VLOOKUP($A2071,'Student reference sheet'!$A$2:$V$2329, 3,FALSE), "")</f>
        <v/>
      </c>
      <c r="D2071" s="39" t="str">
        <f>IF($A2071 &lt;&gt; "",VLOOKUP($A2071,'Student reference sheet'!$A$2:$V$2329, 2,FALSE), "")</f>
        <v/>
      </c>
      <c r="E2071" s="35"/>
      <c r="F2071" s="34"/>
      <c r="G2071" s="40" t="str">
        <f t="shared" ca="1" si="99"/>
        <v/>
      </c>
      <c r="H2071" s="40" t="str">
        <f t="shared" ca="1" si="100"/>
        <v/>
      </c>
      <c r="I2071" s="36" t="str">
        <f>IF($A2071 = "", "",
IF(COUNTIF(MINIMUM_DAY_DATES[], Attendance!J2071) &gt; 0, VLOOKUP(Attendance!$G2071,MINIMUM_DAY_PERIOD_SCHEDULE[], 2,TRUE),
IF(COUNTIF(RALLY_DATES[], Attendance!J2071) &gt; 0, VLOOKUP(Attendance!$G2071,RALLY_PERIOD_SCHEDULE[], 2,TRUE),
IF(WEEKDAY(Attendance!$J2071) = 2,
       IF(COUNTIF(FINALS_WEEK_MONDAY_DATE[],Attendance!$J2071) &gt; 0, VLOOKUP(Attendance!$G2071,FINALS_WEEK_MONDAY_PERIOD_SCHEDULE[],2,TRUE),
       VLOOKUP(Attendance!$G2071,REGULAR_WEEK_SCHEDULE[],6,TRUE)),
IF(WEEKDAY($J2071) = 3,
       IF(COUNTIF(FINALS_WEEK_TUESDAY_DATE[],Attendance!$J2071) &gt; 0, VLOOKUP(Attendance!$G2071,FINALS_WEEK_TUESDAY_PERIOD_SCHEDULE[],2,TRUE),
       VLOOKUP(Attendance!$G2071,REGULAR_WEEK_SCHEDULE[[Tuesday]:[Period]],5,TRUE)),
IF(WEEKDAY(Attendance!$J2071) = 4,
        IF(COUNTIF(BLOCK_WEDNESDAY_DATES[],Attendance!$J2071) &gt; 0, VLOOKUP(Attendance!$G2071,BLOCK_WEDNESDAY_PERIOD_SCHEDULE[],2,TRUE),
        IF(COUNTIF(FINALS_WEEK_WEDNESDAY_DATE[],Attendance!$J2071) &gt; 0, VLOOKUP(Attendance!$G2071,FINALS_WEEK_WEDNESDAY_PERIOD_SCHEDULE[],2,TRUE),
       VLOOKUP(Attendance!$G2071,REGULAR_WEEK_SCHEDULE[[Wednesday]:[Period]],4,TRUE))),
IF(WEEKDAY($J2071) = 5,
       IF(COUNTIF(BLOCK_THURSDAY_DATES[],Attendance!$J2071) &gt; 0, VLOOKUP(Attendance!$G2071,BLOCK_THURSDAY_PERIOD_SCHEDULE[],2,TRUE),
       IF(COUNTIF(FINALS_WEEK_THURSDAY_DATE[],Attendance!$J2071) &gt; 0, VLOOKUP(Attendance!$G2071,FINALS_WEEK_THURSDAY_PERIOD_SCHEDULE[],2,TRUE),
       VLOOKUP(Attendance!$G2071,REGULAR_WEEK_SCHEDULE[[Thursday]:[Period]],3,TRUE))),
IF(WEEKDAY(Attendance!$J2071) = 6,
       IF(COUNTIF(FINALS_WEEK_FRIDAY_DATE[],Attendance!$J2071) &gt; 0, VLOOKUP(Attendance!$G2071,FINALS_WEEK_FRIDAY_PERIOD_SCHEDULE[],2,TRUE),
       VLOOKUP(Attendance!$G2071,REGULAR_WEEK_SCHEDULE[[Friday]:[Period]],2,TRUE))))))))))</f>
        <v/>
      </c>
      <c r="J2071" s="41" t="str">
        <f t="shared" ca="1" si="101"/>
        <v/>
      </c>
      <c r="K2071" s="41" t="str">
        <f>IF($A2071 &lt;&gt; "",VLOOKUP($A2071,'Student reference sheet'!$A$2:$V$2329, 7,FALSE), "")</f>
        <v/>
      </c>
      <c r="L2071" s="30" t="str">
        <f>IF($A2071 ="", "", VLOOKUP($A2071, 'Student reference sheet'!$A$2:$Z$2603,23,FALSE))</f>
        <v/>
      </c>
      <c r="M2071" s="30" t="str">
        <f>IF($A2071 ="", "", VLOOKUP($A2071, 'Student reference sheet'!$A$2:$Z$2603,24,FALSE))</f>
        <v/>
      </c>
      <c r="N2071" s="30" t="str">
        <f>IF($A2071 ="", "", VLOOKUP($A2071, 'Student reference sheet'!$A$2:$Z$2603,26,FALSE))</f>
        <v/>
      </c>
      <c r="O2071" s="30" t="str">
        <f>IF($A2071 ="", "", VLOOKUP($A2071, 'Student reference sheet'!$A$2:$Z$2603,25,FALSE))</f>
        <v/>
      </c>
      <c r="P2071" s="39" t="str">
        <f>IF($A2071 = "", "", IF(OR(VLOOKUP($A2071,'Student reference sheet'!$A$2:$V$2400,8,FALSE) = "R",  VLOOKUP($A2071,'Student reference sheet'!$A$2:$V$2400,8,FALSE) = "L"), "X", ""))</f>
        <v/>
      </c>
      <c r="Q2071" s="39" t="str">
        <f>IF($A2071 ="", "", VLOOKUP($A2071, 'Student reference sheet'!$A$2:$V$2603,22,FALSE))</f>
        <v/>
      </c>
      <c r="R2071" s="39" t="str">
        <f>IF($A2071 &lt;&gt; "",VLOOKUP($A2071,'Student reference sheet'!$A$2:$V$2329, 5,FALSE), "")</f>
        <v/>
      </c>
      <c r="S2071" s="39" t="str">
        <f>IF($A2071 &lt;&gt; "",VLOOKUP($A2071,'Student reference sheet'!$A$2:$V$2329, 6,FALSE), "")</f>
        <v/>
      </c>
      <c r="T2071" s="30" t="str">
        <f>IF($A2071 = "","",
IF(VLOOKUP($A2071,'Student reference sheet'!$A$2:$V$2329, 10,FALSE) = "Y", "Hispanic",
IF(VLOOKUP($A2071,'Student reference sheet'!$A$2:$V$2329,11,FALSE) &lt;&gt; "",
IF(VLOOKUP($A2071,'Student reference sheet'!$A$2:$V$2329,11,FALSE) = "UNK", "Unknown", VLOOKUP(VALUE(VLOOKUP($A2071,'Student reference sheet'!$A$2:$V$2329,11,FALSE)),'Ethnicity Reference'!$A$2:$B$22,2,FALSE)),
IF(VLOOKUP($A2071,'Student reference sheet'!$A$2:$V$2329,9,FALSE) &lt;&gt; "", VLOOKUP(VALUE(VLOOKUP($A2071,'Student reference sheet'!$A$2:$V$2329,9,FALSE)),'Ethnicity Reference'!$A$2:$B$22,2,FALSE),"Unknown"))))</f>
        <v/>
      </c>
      <c r="U2071" s="35"/>
    </row>
    <row r="2072" spans="1:21" ht="15.75">
      <c r="A2072" s="47"/>
      <c r="B2072" s="33"/>
      <c r="C2072" s="39" t="str">
        <f>IF($A2072 &lt;&gt; "",VLOOKUP($A2072,'Student reference sheet'!$A$2:$V$2329, 3,FALSE), "")</f>
        <v/>
      </c>
      <c r="D2072" s="39" t="str">
        <f>IF($A2072 &lt;&gt; "",VLOOKUP($A2072,'Student reference sheet'!$A$2:$V$2329, 2,FALSE), "")</f>
        <v/>
      </c>
      <c r="E2072" s="35"/>
      <c r="F2072" s="34"/>
      <c r="G2072" s="40" t="str">
        <f t="shared" ca="1" si="99"/>
        <v/>
      </c>
      <c r="H2072" s="40" t="str">
        <f t="shared" ca="1" si="100"/>
        <v/>
      </c>
      <c r="I2072" s="36" t="str">
        <f>IF($A2072 = "", "",
IF(COUNTIF(MINIMUM_DAY_DATES[], Attendance!J2072) &gt; 0, VLOOKUP(Attendance!$G2072,MINIMUM_DAY_PERIOD_SCHEDULE[], 2,TRUE),
IF(COUNTIF(RALLY_DATES[], Attendance!J2072) &gt; 0, VLOOKUP(Attendance!$G2072,RALLY_PERIOD_SCHEDULE[], 2,TRUE),
IF(WEEKDAY(Attendance!$J2072) = 2,
       IF(COUNTIF(FINALS_WEEK_MONDAY_DATE[],Attendance!$J2072) &gt; 0, VLOOKUP(Attendance!$G2072,FINALS_WEEK_MONDAY_PERIOD_SCHEDULE[],2,TRUE),
       VLOOKUP(Attendance!$G2072,REGULAR_WEEK_SCHEDULE[],6,TRUE)),
IF(WEEKDAY($J2072) = 3,
       IF(COUNTIF(FINALS_WEEK_TUESDAY_DATE[],Attendance!$J2072) &gt; 0, VLOOKUP(Attendance!$G2072,FINALS_WEEK_TUESDAY_PERIOD_SCHEDULE[],2,TRUE),
       VLOOKUP(Attendance!$G2072,REGULAR_WEEK_SCHEDULE[[Tuesday]:[Period]],5,TRUE)),
IF(WEEKDAY(Attendance!$J2072) = 4,
        IF(COUNTIF(BLOCK_WEDNESDAY_DATES[],Attendance!$J2072) &gt; 0, VLOOKUP(Attendance!$G2072,BLOCK_WEDNESDAY_PERIOD_SCHEDULE[],2,TRUE),
        IF(COUNTIF(FINALS_WEEK_WEDNESDAY_DATE[],Attendance!$J2072) &gt; 0, VLOOKUP(Attendance!$G2072,FINALS_WEEK_WEDNESDAY_PERIOD_SCHEDULE[],2,TRUE),
       VLOOKUP(Attendance!$G2072,REGULAR_WEEK_SCHEDULE[[Wednesday]:[Period]],4,TRUE))),
IF(WEEKDAY($J2072) = 5,
       IF(COUNTIF(BLOCK_THURSDAY_DATES[],Attendance!$J2072) &gt; 0, VLOOKUP(Attendance!$G2072,BLOCK_THURSDAY_PERIOD_SCHEDULE[],2,TRUE),
       IF(COUNTIF(FINALS_WEEK_THURSDAY_DATE[],Attendance!$J2072) &gt; 0, VLOOKUP(Attendance!$G2072,FINALS_WEEK_THURSDAY_PERIOD_SCHEDULE[],2,TRUE),
       VLOOKUP(Attendance!$G2072,REGULAR_WEEK_SCHEDULE[[Thursday]:[Period]],3,TRUE))),
IF(WEEKDAY(Attendance!$J2072) = 6,
       IF(COUNTIF(FINALS_WEEK_FRIDAY_DATE[],Attendance!$J2072) &gt; 0, VLOOKUP(Attendance!$G2072,FINALS_WEEK_FRIDAY_PERIOD_SCHEDULE[],2,TRUE),
       VLOOKUP(Attendance!$G2072,REGULAR_WEEK_SCHEDULE[[Friday]:[Period]],2,TRUE))))))))))</f>
        <v/>
      </c>
      <c r="J2072" s="41" t="str">
        <f t="shared" ca="1" si="101"/>
        <v/>
      </c>
      <c r="K2072" s="41" t="str">
        <f>IF($A2072 &lt;&gt; "",VLOOKUP($A2072,'Student reference sheet'!$A$2:$V$2329, 7,FALSE), "")</f>
        <v/>
      </c>
      <c r="L2072" s="30" t="str">
        <f>IF($A2072 ="", "", VLOOKUP($A2072, 'Student reference sheet'!$A$2:$Z$2603,23,FALSE))</f>
        <v/>
      </c>
      <c r="M2072" s="30" t="str">
        <f>IF($A2072 ="", "", VLOOKUP($A2072, 'Student reference sheet'!$A$2:$Z$2603,24,FALSE))</f>
        <v/>
      </c>
      <c r="N2072" s="30" t="str">
        <f>IF($A2072 ="", "", VLOOKUP($A2072, 'Student reference sheet'!$A$2:$Z$2603,26,FALSE))</f>
        <v/>
      </c>
      <c r="O2072" s="30" t="str">
        <f>IF($A2072 ="", "", VLOOKUP($A2072, 'Student reference sheet'!$A$2:$Z$2603,25,FALSE))</f>
        <v/>
      </c>
      <c r="P2072" s="39" t="str">
        <f>IF($A2072 = "", "", IF(OR(VLOOKUP($A2072,'Student reference sheet'!$A$2:$V$2400,8,FALSE) = "R",  VLOOKUP($A2072,'Student reference sheet'!$A$2:$V$2400,8,FALSE) = "L"), "X", ""))</f>
        <v/>
      </c>
      <c r="Q2072" s="39" t="str">
        <f>IF($A2072 ="", "", VLOOKUP($A2072, 'Student reference sheet'!$A$2:$V$2603,22,FALSE))</f>
        <v/>
      </c>
      <c r="R2072" s="39" t="str">
        <f>IF($A2072 &lt;&gt; "",VLOOKUP($A2072,'Student reference sheet'!$A$2:$V$2329, 5,FALSE), "")</f>
        <v/>
      </c>
      <c r="S2072" s="39" t="str">
        <f>IF($A2072 &lt;&gt; "",VLOOKUP($A2072,'Student reference sheet'!$A$2:$V$2329, 6,FALSE), "")</f>
        <v/>
      </c>
      <c r="T2072" s="30" t="str">
        <f>IF($A2072 = "","",
IF(VLOOKUP($A2072,'Student reference sheet'!$A$2:$V$2329, 10,FALSE) = "Y", "Hispanic",
IF(VLOOKUP($A2072,'Student reference sheet'!$A$2:$V$2329,11,FALSE) &lt;&gt; "",
IF(VLOOKUP($A2072,'Student reference sheet'!$A$2:$V$2329,11,FALSE) = "UNK", "Unknown", VLOOKUP(VALUE(VLOOKUP($A2072,'Student reference sheet'!$A$2:$V$2329,11,FALSE)),'Ethnicity Reference'!$A$2:$B$22,2,FALSE)),
IF(VLOOKUP($A2072,'Student reference sheet'!$A$2:$V$2329,9,FALSE) &lt;&gt; "", VLOOKUP(VALUE(VLOOKUP($A2072,'Student reference sheet'!$A$2:$V$2329,9,FALSE)),'Ethnicity Reference'!$A$2:$B$22,2,FALSE),"Unknown"))))</f>
        <v/>
      </c>
      <c r="U2072" s="35"/>
    </row>
    <row r="2073" spans="1:21" ht="15.75">
      <c r="A2073" s="47"/>
      <c r="B2073" s="33"/>
      <c r="C2073" s="39" t="str">
        <f>IF($A2073 &lt;&gt; "",VLOOKUP($A2073,'Student reference sheet'!$A$2:$V$2329, 3,FALSE), "")</f>
        <v/>
      </c>
      <c r="D2073" s="39" t="str">
        <f>IF($A2073 &lt;&gt; "",VLOOKUP($A2073,'Student reference sheet'!$A$2:$V$2329, 2,FALSE), "")</f>
        <v/>
      </c>
      <c r="E2073" s="35"/>
      <c r="F2073" s="34"/>
      <c r="G2073" s="40" t="str">
        <f t="shared" ca="1" si="99"/>
        <v/>
      </c>
      <c r="H2073" s="40" t="str">
        <f t="shared" ca="1" si="100"/>
        <v/>
      </c>
      <c r="I2073" s="36" t="str">
        <f>IF($A2073 = "", "",
IF(COUNTIF(MINIMUM_DAY_DATES[], Attendance!J2073) &gt; 0, VLOOKUP(Attendance!$G2073,MINIMUM_DAY_PERIOD_SCHEDULE[], 2,TRUE),
IF(COUNTIF(RALLY_DATES[], Attendance!J2073) &gt; 0, VLOOKUP(Attendance!$G2073,RALLY_PERIOD_SCHEDULE[], 2,TRUE),
IF(WEEKDAY(Attendance!$J2073) = 2,
       IF(COUNTIF(FINALS_WEEK_MONDAY_DATE[],Attendance!$J2073) &gt; 0, VLOOKUP(Attendance!$G2073,FINALS_WEEK_MONDAY_PERIOD_SCHEDULE[],2,TRUE),
       VLOOKUP(Attendance!$G2073,REGULAR_WEEK_SCHEDULE[],6,TRUE)),
IF(WEEKDAY($J2073) = 3,
       IF(COUNTIF(FINALS_WEEK_TUESDAY_DATE[],Attendance!$J2073) &gt; 0, VLOOKUP(Attendance!$G2073,FINALS_WEEK_TUESDAY_PERIOD_SCHEDULE[],2,TRUE),
       VLOOKUP(Attendance!$G2073,REGULAR_WEEK_SCHEDULE[[Tuesday]:[Period]],5,TRUE)),
IF(WEEKDAY(Attendance!$J2073) = 4,
        IF(COUNTIF(BLOCK_WEDNESDAY_DATES[],Attendance!$J2073) &gt; 0, VLOOKUP(Attendance!$G2073,BLOCK_WEDNESDAY_PERIOD_SCHEDULE[],2,TRUE),
        IF(COUNTIF(FINALS_WEEK_WEDNESDAY_DATE[],Attendance!$J2073) &gt; 0, VLOOKUP(Attendance!$G2073,FINALS_WEEK_WEDNESDAY_PERIOD_SCHEDULE[],2,TRUE),
       VLOOKUP(Attendance!$G2073,REGULAR_WEEK_SCHEDULE[[Wednesday]:[Period]],4,TRUE))),
IF(WEEKDAY($J2073) = 5,
       IF(COUNTIF(BLOCK_THURSDAY_DATES[],Attendance!$J2073) &gt; 0, VLOOKUP(Attendance!$G2073,BLOCK_THURSDAY_PERIOD_SCHEDULE[],2,TRUE),
       IF(COUNTIF(FINALS_WEEK_THURSDAY_DATE[],Attendance!$J2073) &gt; 0, VLOOKUP(Attendance!$G2073,FINALS_WEEK_THURSDAY_PERIOD_SCHEDULE[],2,TRUE),
       VLOOKUP(Attendance!$G2073,REGULAR_WEEK_SCHEDULE[[Thursday]:[Period]],3,TRUE))),
IF(WEEKDAY(Attendance!$J2073) = 6,
       IF(COUNTIF(FINALS_WEEK_FRIDAY_DATE[],Attendance!$J2073) &gt; 0, VLOOKUP(Attendance!$G2073,FINALS_WEEK_FRIDAY_PERIOD_SCHEDULE[],2,TRUE),
       VLOOKUP(Attendance!$G2073,REGULAR_WEEK_SCHEDULE[[Friday]:[Period]],2,TRUE))))))))))</f>
        <v/>
      </c>
      <c r="J2073" s="41" t="str">
        <f t="shared" ca="1" si="101"/>
        <v/>
      </c>
      <c r="K2073" s="41" t="str">
        <f>IF($A2073 &lt;&gt; "",VLOOKUP($A2073,'Student reference sheet'!$A$2:$V$2329, 7,FALSE), "")</f>
        <v/>
      </c>
      <c r="L2073" s="30" t="str">
        <f>IF($A2073 ="", "", VLOOKUP($A2073, 'Student reference sheet'!$A$2:$Z$2603,23,FALSE))</f>
        <v/>
      </c>
      <c r="M2073" s="30" t="str">
        <f>IF($A2073 ="", "", VLOOKUP($A2073, 'Student reference sheet'!$A$2:$Z$2603,24,FALSE))</f>
        <v/>
      </c>
      <c r="N2073" s="30" t="str">
        <f>IF($A2073 ="", "", VLOOKUP($A2073, 'Student reference sheet'!$A$2:$Z$2603,26,FALSE))</f>
        <v/>
      </c>
      <c r="O2073" s="30" t="str">
        <f>IF($A2073 ="", "", VLOOKUP($A2073, 'Student reference sheet'!$A$2:$Z$2603,25,FALSE))</f>
        <v/>
      </c>
      <c r="P2073" s="39" t="str">
        <f>IF($A2073 = "", "", IF(OR(VLOOKUP($A2073,'Student reference sheet'!$A$2:$V$2400,8,FALSE) = "R",  VLOOKUP($A2073,'Student reference sheet'!$A$2:$V$2400,8,FALSE) = "L"), "X", ""))</f>
        <v/>
      </c>
      <c r="Q2073" s="39" t="str">
        <f>IF($A2073 ="", "", VLOOKUP($A2073, 'Student reference sheet'!$A$2:$V$2603,22,FALSE))</f>
        <v/>
      </c>
      <c r="R2073" s="39" t="str">
        <f>IF($A2073 &lt;&gt; "",VLOOKUP($A2073,'Student reference sheet'!$A$2:$V$2329, 5,FALSE), "")</f>
        <v/>
      </c>
      <c r="S2073" s="39" t="str">
        <f>IF($A2073 &lt;&gt; "",VLOOKUP($A2073,'Student reference sheet'!$A$2:$V$2329, 6,FALSE), "")</f>
        <v/>
      </c>
      <c r="T2073" s="30" t="str">
        <f>IF($A2073 = "","",
IF(VLOOKUP($A2073,'Student reference sheet'!$A$2:$V$2329, 10,FALSE) = "Y", "Hispanic",
IF(VLOOKUP($A2073,'Student reference sheet'!$A$2:$V$2329,11,FALSE) &lt;&gt; "",
IF(VLOOKUP($A2073,'Student reference sheet'!$A$2:$V$2329,11,FALSE) = "UNK", "Unknown", VLOOKUP(VALUE(VLOOKUP($A2073,'Student reference sheet'!$A$2:$V$2329,11,FALSE)),'Ethnicity Reference'!$A$2:$B$22,2,FALSE)),
IF(VLOOKUP($A2073,'Student reference sheet'!$A$2:$V$2329,9,FALSE) &lt;&gt; "", VLOOKUP(VALUE(VLOOKUP($A2073,'Student reference sheet'!$A$2:$V$2329,9,FALSE)),'Ethnicity Reference'!$A$2:$B$22,2,FALSE),"Unknown"))))</f>
        <v/>
      </c>
      <c r="U2073" s="35"/>
    </row>
    <row r="2074" spans="1:21" ht="15.75">
      <c r="A2074" s="47"/>
      <c r="B2074" s="33"/>
      <c r="C2074" s="39" t="str">
        <f>IF($A2074 &lt;&gt; "",VLOOKUP($A2074,'Student reference sheet'!$A$2:$V$2329, 3,FALSE), "")</f>
        <v/>
      </c>
      <c r="D2074" s="39" t="str">
        <f>IF($A2074 &lt;&gt; "",VLOOKUP($A2074,'Student reference sheet'!$A$2:$V$2329, 2,FALSE), "")</f>
        <v/>
      </c>
      <c r="E2074" s="35"/>
      <c r="F2074" s="34"/>
      <c r="G2074" s="40" t="str">
        <f t="shared" ca="1" si="99"/>
        <v/>
      </c>
      <c r="H2074" s="40" t="str">
        <f t="shared" ca="1" si="100"/>
        <v/>
      </c>
      <c r="I2074" s="36" t="str">
        <f>IF($A2074 = "", "",
IF(COUNTIF(MINIMUM_DAY_DATES[], Attendance!J2074) &gt; 0, VLOOKUP(Attendance!$G2074,MINIMUM_DAY_PERIOD_SCHEDULE[], 2,TRUE),
IF(COUNTIF(RALLY_DATES[], Attendance!J2074) &gt; 0, VLOOKUP(Attendance!$G2074,RALLY_PERIOD_SCHEDULE[], 2,TRUE),
IF(WEEKDAY(Attendance!$J2074) = 2,
       IF(COUNTIF(FINALS_WEEK_MONDAY_DATE[],Attendance!$J2074) &gt; 0, VLOOKUP(Attendance!$G2074,FINALS_WEEK_MONDAY_PERIOD_SCHEDULE[],2,TRUE),
       VLOOKUP(Attendance!$G2074,REGULAR_WEEK_SCHEDULE[],6,TRUE)),
IF(WEEKDAY($J2074) = 3,
       IF(COUNTIF(FINALS_WEEK_TUESDAY_DATE[],Attendance!$J2074) &gt; 0, VLOOKUP(Attendance!$G2074,FINALS_WEEK_TUESDAY_PERIOD_SCHEDULE[],2,TRUE),
       VLOOKUP(Attendance!$G2074,REGULAR_WEEK_SCHEDULE[[Tuesday]:[Period]],5,TRUE)),
IF(WEEKDAY(Attendance!$J2074) = 4,
        IF(COUNTIF(BLOCK_WEDNESDAY_DATES[],Attendance!$J2074) &gt; 0, VLOOKUP(Attendance!$G2074,BLOCK_WEDNESDAY_PERIOD_SCHEDULE[],2,TRUE),
        IF(COUNTIF(FINALS_WEEK_WEDNESDAY_DATE[],Attendance!$J2074) &gt; 0, VLOOKUP(Attendance!$G2074,FINALS_WEEK_WEDNESDAY_PERIOD_SCHEDULE[],2,TRUE),
       VLOOKUP(Attendance!$G2074,REGULAR_WEEK_SCHEDULE[[Wednesday]:[Period]],4,TRUE))),
IF(WEEKDAY($J2074) = 5,
       IF(COUNTIF(BLOCK_THURSDAY_DATES[],Attendance!$J2074) &gt; 0, VLOOKUP(Attendance!$G2074,BLOCK_THURSDAY_PERIOD_SCHEDULE[],2,TRUE),
       IF(COUNTIF(FINALS_WEEK_THURSDAY_DATE[],Attendance!$J2074) &gt; 0, VLOOKUP(Attendance!$G2074,FINALS_WEEK_THURSDAY_PERIOD_SCHEDULE[],2,TRUE),
       VLOOKUP(Attendance!$G2074,REGULAR_WEEK_SCHEDULE[[Thursday]:[Period]],3,TRUE))),
IF(WEEKDAY(Attendance!$J2074) = 6,
       IF(COUNTIF(FINALS_WEEK_FRIDAY_DATE[],Attendance!$J2074) &gt; 0, VLOOKUP(Attendance!$G2074,FINALS_WEEK_FRIDAY_PERIOD_SCHEDULE[],2,TRUE),
       VLOOKUP(Attendance!$G2074,REGULAR_WEEK_SCHEDULE[[Friday]:[Period]],2,TRUE))))))))))</f>
        <v/>
      </c>
      <c r="J2074" s="41" t="str">
        <f t="shared" ca="1" si="101"/>
        <v/>
      </c>
      <c r="K2074" s="41" t="str">
        <f>IF($A2074 &lt;&gt; "",VLOOKUP($A2074,'Student reference sheet'!$A$2:$V$2329, 7,FALSE), "")</f>
        <v/>
      </c>
      <c r="L2074" s="30" t="str">
        <f>IF($A2074 ="", "", VLOOKUP($A2074, 'Student reference sheet'!$A$2:$Z$2603,23,FALSE))</f>
        <v/>
      </c>
      <c r="M2074" s="30" t="str">
        <f>IF($A2074 ="", "", VLOOKUP($A2074, 'Student reference sheet'!$A$2:$Z$2603,24,FALSE))</f>
        <v/>
      </c>
      <c r="N2074" s="30" t="str">
        <f>IF($A2074 ="", "", VLOOKUP($A2074, 'Student reference sheet'!$A$2:$Z$2603,26,FALSE))</f>
        <v/>
      </c>
      <c r="O2074" s="30" t="str">
        <f>IF($A2074 ="", "", VLOOKUP($A2074, 'Student reference sheet'!$A$2:$Z$2603,25,FALSE))</f>
        <v/>
      </c>
      <c r="P2074" s="39" t="str">
        <f>IF($A2074 = "", "", IF(OR(VLOOKUP($A2074,'Student reference sheet'!$A$2:$V$2400,8,FALSE) = "R",  VLOOKUP($A2074,'Student reference sheet'!$A$2:$V$2400,8,FALSE) = "L"), "X", ""))</f>
        <v/>
      </c>
      <c r="Q2074" s="39" t="str">
        <f>IF($A2074 ="", "", VLOOKUP($A2074, 'Student reference sheet'!$A$2:$V$2603,22,FALSE))</f>
        <v/>
      </c>
      <c r="R2074" s="39" t="str">
        <f>IF($A2074 &lt;&gt; "",VLOOKUP($A2074,'Student reference sheet'!$A$2:$V$2329, 5,FALSE), "")</f>
        <v/>
      </c>
      <c r="S2074" s="39" t="str">
        <f>IF($A2074 &lt;&gt; "",VLOOKUP($A2074,'Student reference sheet'!$A$2:$V$2329, 6,FALSE), "")</f>
        <v/>
      </c>
      <c r="T2074" s="30" t="str">
        <f>IF($A2074 = "","",
IF(VLOOKUP($A2074,'Student reference sheet'!$A$2:$V$2329, 10,FALSE) = "Y", "Hispanic",
IF(VLOOKUP($A2074,'Student reference sheet'!$A$2:$V$2329,11,FALSE) &lt;&gt; "",
IF(VLOOKUP($A2074,'Student reference sheet'!$A$2:$V$2329,11,FALSE) = "UNK", "Unknown", VLOOKUP(VALUE(VLOOKUP($A2074,'Student reference sheet'!$A$2:$V$2329,11,FALSE)),'Ethnicity Reference'!$A$2:$B$22,2,FALSE)),
IF(VLOOKUP($A2074,'Student reference sheet'!$A$2:$V$2329,9,FALSE) &lt;&gt; "", VLOOKUP(VALUE(VLOOKUP($A2074,'Student reference sheet'!$A$2:$V$2329,9,FALSE)),'Ethnicity Reference'!$A$2:$B$22,2,FALSE),"Unknown"))))</f>
        <v/>
      </c>
      <c r="U2074" s="35"/>
    </row>
    <row r="2075" spans="1:21" ht="15.75">
      <c r="A2075" s="47"/>
      <c r="B2075" s="33"/>
      <c r="C2075" s="39" t="str">
        <f>IF($A2075 &lt;&gt; "",VLOOKUP($A2075,'Student reference sheet'!$A$2:$V$2329, 3,FALSE), "")</f>
        <v/>
      </c>
      <c r="D2075" s="39" t="str">
        <f>IF($A2075 &lt;&gt; "",VLOOKUP($A2075,'Student reference sheet'!$A$2:$V$2329, 2,FALSE), "")</f>
        <v/>
      </c>
      <c r="E2075" s="35"/>
      <c r="F2075" s="34"/>
      <c r="G2075" s="40" t="str">
        <f t="shared" ca="1" si="99"/>
        <v/>
      </c>
      <c r="H2075" s="40" t="str">
        <f t="shared" ca="1" si="100"/>
        <v/>
      </c>
      <c r="I2075" s="36" t="str">
        <f>IF($A2075 = "", "",
IF(COUNTIF(MINIMUM_DAY_DATES[], Attendance!J2075) &gt; 0, VLOOKUP(Attendance!$G2075,MINIMUM_DAY_PERIOD_SCHEDULE[], 2,TRUE),
IF(COUNTIF(RALLY_DATES[], Attendance!J2075) &gt; 0, VLOOKUP(Attendance!$G2075,RALLY_PERIOD_SCHEDULE[], 2,TRUE),
IF(WEEKDAY(Attendance!$J2075) = 2,
       IF(COUNTIF(FINALS_WEEK_MONDAY_DATE[],Attendance!$J2075) &gt; 0, VLOOKUP(Attendance!$G2075,FINALS_WEEK_MONDAY_PERIOD_SCHEDULE[],2,TRUE),
       VLOOKUP(Attendance!$G2075,REGULAR_WEEK_SCHEDULE[],6,TRUE)),
IF(WEEKDAY($J2075) = 3,
       IF(COUNTIF(FINALS_WEEK_TUESDAY_DATE[],Attendance!$J2075) &gt; 0, VLOOKUP(Attendance!$G2075,FINALS_WEEK_TUESDAY_PERIOD_SCHEDULE[],2,TRUE),
       VLOOKUP(Attendance!$G2075,REGULAR_WEEK_SCHEDULE[[Tuesday]:[Period]],5,TRUE)),
IF(WEEKDAY(Attendance!$J2075) = 4,
        IF(COUNTIF(BLOCK_WEDNESDAY_DATES[],Attendance!$J2075) &gt; 0, VLOOKUP(Attendance!$G2075,BLOCK_WEDNESDAY_PERIOD_SCHEDULE[],2,TRUE),
        IF(COUNTIF(FINALS_WEEK_WEDNESDAY_DATE[],Attendance!$J2075) &gt; 0, VLOOKUP(Attendance!$G2075,FINALS_WEEK_WEDNESDAY_PERIOD_SCHEDULE[],2,TRUE),
       VLOOKUP(Attendance!$G2075,REGULAR_WEEK_SCHEDULE[[Wednesday]:[Period]],4,TRUE))),
IF(WEEKDAY($J2075) = 5,
       IF(COUNTIF(BLOCK_THURSDAY_DATES[],Attendance!$J2075) &gt; 0, VLOOKUP(Attendance!$G2075,BLOCK_THURSDAY_PERIOD_SCHEDULE[],2,TRUE),
       IF(COUNTIF(FINALS_WEEK_THURSDAY_DATE[],Attendance!$J2075) &gt; 0, VLOOKUP(Attendance!$G2075,FINALS_WEEK_THURSDAY_PERIOD_SCHEDULE[],2,TRUE),
       VLOOKUP(Attendance!$G2075,REGULAR_WEEK_SCHEDULE[[Thursday]:[Period]],3,TRUE))),
IF(WEEKDAY(Attendance!$J2075) = 6,
       IF(COUNTIF(FINALS_WEEK_FRIDAY_DATE[],Attendance!$J2075) &gt; 0, VLOOKUP(Attendance!$G2075,FINALS_WEEK_FRIDAY_PERIOD_SCHEDULE[],2,TRUE),
       VLOOKUP(Attendance!$G2075,REGULAR_WEEK_SCHEDULE[[Friday]:[Period]],2,TRUE))))))))))</f>
        <v/>
      </c>
      <c r="J2075" s="41" t="str">
        <f t="shared" ca="1" si="101"/>
        <v/>
      </c>
      <c r="K2075" s="41" t="str">
        <f>IF($A2075 &lt;&gt; "",VLOOKUP($A2075,'Student reference sheet'!$A$2:$V$2329, 7,FALSE), "")</f>
        <v/>
      </c>
      <c r="L2075" s="30" t="str">
        <f>IF($A2075 ="", "", VLOOKUP($A2075, 'Student reference sheet'!$A$2:$Z$2603,23,FALSE))</f>
        <v/>
      </c>
      <c r="M2075" s="30" t="str">
        <f>IF($A2075 ="", "", VLOOKUP($A2075, 'Student reference sheet'!$A$2:$Z$2603,24,FALSE))</f>
        <v/>
      </c>
      <c r="N2075" s="30" t="str">
        <f>IF($A2075 ="", "", VLOOKUP($A2075, 'Student reference sheet'!$A$2:$Z$2603,26,FALSE))</f>
        <v/>
      </c>
      <c r="O2075" s="30" t="str">
        <f>IF($A2075 ="", "", VLOOKUP($A2075, 'Student reference sheet'!$A$2:$Z$2603,25,FALSE))</f>
        <v/>
      </c>
      <c r="P2075" s="39" t="str">
        <f>IF($A2075 = "", "", IF(OR(VLOOKUP($A2075,'Student reference sheet'!$A$2:$V$2400,8,FALSE) = "R",  VLOOKUP($A2075,'Student reference sheet'!$A$2:$V$2400,8,FALSE) = "L"), "X", ""))</f>
        <v/>
      </c>
      <c r="Q2075" s="39" t="str">
        <f>IF($A2075 ="", "", VLOOKUP($A2075, 'Student reference sheet'!$A$2:$V$2603,22,FALSE))</f>
        <v/>
      </c>
      <c r="R2075" s="39" t="str">
        <f>IF($A2075 &lt;&gt; "",VLOOKUP($A2075,'Student reference sheet'!$A$2:$V$2329, 5,FALSE), "")</f>
        <v/>
      </c>
      <c r="S2075" s="39" t="str">
        <f>IF($A2075 &lt;&gt; "",VLOOKUP($A2075,'Student reference sheet'!$A$2:$V$2329, 6,FALSE), "")</f>
        <v/>
      </c>
      <c r="T2075" s="30" t="str">
        <f>IF($A2075 = "","",
IF(VLOOKUP($A2075,'Student reference sheet'!$A$2:$V$2329, 10,FALSE) = "Y", "Hispanic",
IF(VLOOKUP($A2075,'Student reference sheet'!$A$2:$V$2329,11,FALSE) &lt;&gt; "",
IF(VLOOKUP($A2075,'Student reference sheet'!$A$2:$V$2329,11,FALSE) = "UNK", "Unknown", VLOOKUP(VALUE(VLOOKUP($A2075,'Student reference sheet'!$A$2:$V$2329,11,FALSE)),'Ethnicity Reference'!$A$2:$B$22,2,FALSE)),
IF(VLOOKUP($A2075,'Student reference sheet'!$A$2:$V$2329,9,FALSE) &lt;&gt; "", VLOOKUP(VALUE(VLOOKUP($A2075,'Student reference sheet'!$A$2:$V$2329,9,FALSE)),'Ethnicity Reference'!$A$2:$B$22,2,FALSE),"Unknown"))))</f>
        <v/>
      </c>
      <c r="U2075" s="35"/>
    </row>
    <row r="2076" spans="1:21" ht="15.75">
      <c r="A2076" s="47"/>
      <c r="B2076" s="33"/>
      <c r="C2076" s="39" t="str">
        <f>IF($A2076 &lt;&gt; "",VLOOKUP($A2076,'Student reference sheet'!$A$2:$V$2329, 3,FALSE), "")</f>
        <v/>
      </c>
      <c r="D2076" s="39" t="str">
        <f>IF($A2076 &lt;&gt; "",VLOOKUP($A2076,'Student reference sheet'!$A$2:$V$2329, 2,FALSE), "")</f>
        <v/>
      </c>
      <c r="E2076" s="35"/>
      <c r="F2076" s="34"/>
      <c r="G2076" s="40" t="str">
        <f t="shared" ca="1" si="99"/>
        <v/>
      </c>
      <c r="H2076" s="40" t="str">
        <f t="shared" ca="1" si="100"/>
        <v/>
      </c>
      <c r="I2076" s="36" t="str">
        <f>IF($A2076 = "", "",
IF(COUNTIF(MINIMUM_DAY_DATES[], Attendance!J2076) &gt; 0, VLOOKUP(Attendance!$G2076,MINIMUM_DAY_PERIOD_SCHEDULE[], 2,TRUE),
IF(COUNTIF(RALLY_DATES[], Attendance!J2076) &gt; 0, VLOOKUP(Attendance!$G2076,RALLY_PERIOD_SCHEDULE[], 2,TRUE),
IF(WEEKDAY(Attendance!$J2076) = 2,
       IF(COUNTIF(FINALS_WEEK_MONDAY_DATE[],Attendance!$J2076) &gt; 0, VLOOKUP(Attendance!$G2076,FINALS_WEEK_MONDAY_PERIOD_SCHEDULE[],2,TRUE),
       VLOOKUP(Attendance!$G2076,REGULAR_WEEK_SCHEDULE[],6,TRUE)),
IF(WEEKDAY($J2076) = 3,
       IF(COUNTIF(FINALS_WEEK_TUESDAY_DATE[],Attendance!$J2076) &gt; 0, VLOOKUP(Attendance!$G2076,FINALS_WEEK_TUESDAY_PERIOD_SCHEDULE[],2,TRUE),
       VLOOKUP(Attendance!$G2076,REGULAR_WEEK_SCHEDULE[[Tuesday]:[Period]],5,TRUE)),
IF(WEEKDAY(Attendance!$J2076) = 4,
        IF(COUNTIF(BLOCK_WEDNESDAY_DATES[],Attendance!$J2076) &gt; 0, VLOOKUP(Attendance!$G2076,BLOCK_WEDNESDAY_PERIOD_SCHEDULE[],2,TRUE),
        IF(COUNTIF(FINALS_WEEK_WEDNESDAY_DATE[],Attendance!$J2076) &gt; 0, VLOOKUP(Attendance!$G2076,FINALS_WEEK_WEDNESDAY_PERIOD_SCHEDULE[],2,TRUE),
       VLOOKUP(Attendance!$G2076,REGULAR_WEEK_SCHEDULE[[Wednesday]:[Period]],4,TRUE))),
IF(WEEKDAY($J2076) = 5,
       IF(COUNTIF(BLOCK_THURSDAY_DATES[],Attendance!$J2076) &gt; 0, VLOOKUP(Attendance!$G2076,BLOCK_THURSDAY_PERIOD_SCHEDULE[],2,TRUE),
       IF(COUNTIF(FINALS_WEEK_THURSDAY_DATE[],Attendance!$J2076) &gt; 0, VLOOKUP(Attendance!$G2076,FINALS_WEEK_THURSDAY_PERIOD_SCHEDULE[],2,TRUE),
       VLOOKUP(Attendance!$G2076,REGULAR_WEEK_SCHEDULE[[Thursday]:[Period]],3,TRUE))),
IF(WEEKDAY(Attendance!$J2076) = 6,
       IF(COUNTIF(FINALS_WEEK_FRIDAY_DATE[],Attendance!$J2076) &gt; 0, VLOOKUP(Attendance!$G2076,FINALS_WEEK_FRIDAY_PERIOD_SCHEDULE[],2,TRUE),
       VLOOKUP(Attendance!$G2076,REGULAR_WEEK_SCHEDULE[[Friday]:[Period]],2,TRUE))))))))))</f>
        <v/>
      </c>
      <c r="J2076" s="41" t="str">
        <f t="shared" ca="1" si="101"/>
        <v/>
      </c>
      <c r="K2076" s="41" t="str">
        <f>IF($A2076 &lt;&gt; "",VLOOKUP($A2076,'Student reference sheet'!$A$2:$V$2329, 7,FALSE), "")</f>
        <v/>
      </c>
      <c r="L2076" s="30" t="str">
        <f>IF($A2076 ="", "", VLOOKUP($A2076, 'Student reference sheet'!$A$2:$Z$2603,23,FALSE))</f>
        <v/>
      </c>
      <c r="M2076" s="30" t="str">
        <f>IF($A2076 ="", "", VLOOKUP($A2076, 'Student reference sheet'!$A$2:$Z$2603,24,FALSE))</f>
        <v/>
      </c>
      <c r="N2076" s="30" t="str">
        <f>IF($A2076 ="", "", VLOOKUP($A2076, 'Student reference sheet'!$A$2:$Z$2603,26,FALSE))</f>
        <v/>
      </c>
      <c r="O2076" s="30" t="str">
        <f>IF($A2076 ="", "", VLOOKUP($A2076, 'Student reference sheet'!$A$2:$Z$2603,25,FALSE))</f>
        <v/>
      </c>
      <c r="P2076" s="39" t="str">
        <f>IF($A2076 = "", "", IF(OR(VLOOKUP($A2076,'Student reference sheet'!$A$2:$V$2400,8,FALSE) = "R",  VLOOKUP($A2076,'Student reference sheet'!$A$2:$V$2400,8,FALSE) = "L"), "X", ""))</f>
        <v/>
      </c>
      <c r="Q2076" s="39" t="str">
        <f>IF($A2076 ="", "", VLOOKUP($A2076, 'Student reference sheet'!$A$2:$V$2603,22,FALSE))</f>
        <v/>
      </c>
      <c r="R2076" s="39" t="str">
        <f>IF($A2076 &lt;&gt; "",VLOOKUP($A2076,'Student reference sheet'!$A$2:$V$2329, 5,FALSE), "")</f>
        <v/>
      </c>
      <c r="S2076" s="39" t="str">
        <f>IF($A2076 &lt;&gt; "",VLOOKUP($A2076,'Student reference sheet'!$A$2:$V$2329, 6,FALSE), "")</f>
        <v/>
      </c>
      <c r="T2076" s="30" t="str">
        <f>IF($A2076 = "","",
IF(VLOOKUP($A2076,'Student reference sheet'!$A$2:$V$2329, 10,FALSE) = "Y", "Hispanic",
IF(VLOOKUP($A2076,'Student reference sheet'!$A$2:$V$2329,11,FALSE) &lt;&gt; "",
IF(VLOOKUP($A2076,'Student reference sheet'!$A$2:$V$2329,11,FALSE) = "UNK", "Unknown", VLOOKUP(VALUE(VLOOKUP($A2076,'Student reference sheet'!$A$2:$V$2329,11,FALSE)),'Ethnicity Reference'!$A$2:$B$22,2,FALSE)),
IF(VLOOKUP($A2076,'Student reference sheet'!$A$2:$V$2329,9,FALSE) &lt;&gt; "", VLOOKUP(VALUE(VLOOKUP($A2076,'Student reference sheet'!$A$2:$V$2329,9,FALSE)),'Ethnicity Reference'!$A$2:$B$22,2,FALSE),"Unknown"))))</f>
        <v/>
      </c>
      <c r="U2076" s="35"/>
    </row>
    <row r="2077" spans="1:21" ht="15.75">
      <c r="A2077" s="47"/>
      <c r="B2077" s="33"/>
      <c r="C2077" s="39" t="str">
        <f>IF($A2077 &lt;&gt; "",VLOOKUP($A2077,'Student reference sheet'!$A$2:$V$2329, 3,FALSE), "")</f>
        <v/>
      </c>
      <c r="D2077" s="39" t="str">
        <f>IF($A2077 &lt;&gt; "",VLOOKUP($A2077,'Student reference sheet'!$A$2:$V$2329, 2,FALSE), "")</f>
        <v/>
      </c>
      <c r="E2077" s="35"/>
      <c r="F2077" s="34"/>
      <c r="G2077" s="40" t="str">
        <f t="shared" ca="1" si="99"/>
        <v/>
      </c>
      <c r="H2077" s="40" t="str">
        <f t="shared" ca="1" si="100"/>
        <v/>
      </c>
      <c r="I2077" s="36" t="str">
        <f>IF($A2077 = "", "",
IF(COUNTIF(MINIMUM_DAY_DATES[], Attendance!J2077) &gt; 0, VLOOKUP(Attendance!$G2077,MINIMUM_DAY_PERIOD_SCHEDULE[], 2,TRUE),
IF(COUNTIF(RALLY_DATES[], Attendance!J2077) &gt; 0, VLOOKUP(Attendance!$G2077,RALLY_PERIOD_SCHEDULE[], 2,TRUE),
IF(WEEKDAY(Attendance!$J2077) = 2,
       IF(COUNTIF(FINALS_WEEK_MONDAY_DATE[],Attendance!$J2077) &gt; 0, VLOOKUP(Attendance!$G2077,FINALS_WEEK_MONDAY_PERIOD_SCHEDULE[],2,TRUE),
       VLOOKUP(Attendance!$G2077,REGULAR_WEEK_SCHEDULE[],6,TRUE)),
IF(WEEKDAY($J2077) = 3,
       IF(COUNTIF(FINALS_WEEK_TUESDAY_DATE[],Attendance!$J2077) &gt; 0, VLOOKUP(Attendance!$G2077,FINALS_WEEK_TUESDAY_PERIOD_SCHEDULE[],2,TRUE),
       VLOOKUP(Attendance!$G2077,REGULAR_WEEK_SCHEDULE[[Tuesday]:[Period]],5,TRUE)),
IF(WEEKDAY(Attendance!$J2077) = 4,
        IF(COUNTIF(BLOCK_WEDNESDAY_DATES[],Attendance!$J2077) &gt; 0, VLOOKUP(Attendance!$G2077,BLOCK_WEDNESDAY_PERIOD_SCHEDULE[],2,TRUE),
        IF(COUNTIF(FINALS_WEEK_WEDNESDAY_DATE[],Attendance!$J2077) &gt; 0, VLOOKUP(Attendance!$G2077,FINALS_WEEK_WEDNESDAY_PERIOD_SCHEDULE[],2,TRUE),
       VLOOKUP(Attendance!$G2077,REGULAR_WEEK_SCHEDULE[[Wednesday]:[Period]],4,TRUE))),
IF(WEEKDAY($J2077) = 5,
       IF(COUNTIF(BLOCK_THURSDAY_DATES[],Attendance!$J2077) &gt; 0, VLOOKUP(Attendance!$G2077,BLOCK_THURSDAY_PERIOD_SCHEDULE[],2,TRUE),
       IF(COUNTIF(FINALS_WEEK_THURSDAY_DATE[],Attendance!$J2077) &gt; 0, VLOOKUP(Attendance!$G2077,FINALS_WEEK_THURSDAY_PERIOD_SCHEDULE[],2,TRUE),
       VLOOKUP(Attendance!$G2077,REGULAR_WEEK_SCHEDULE[[Thursday]:[Period]],3,TRUE))),
IF(WEEKDAY(Attendance!$J2077) = 6,
       IF(COUNTIF(FINALS_WEEK_FRIDAY_DATE[],Attendance!$J2077) &gt; 0, VLOOKUP(Attendance!$G2077,FINALS_WEEK_FRIDAY_PERIOD_SCHEDULE[],2,TRUE),
       VLOOKUP(Attendance!$G2077,REGULAR_WEEK_SCHEDULE[[Friday]:[Period]],2,TRUE))))))))))</f>
        <v/>
      </c>
      <c r="J2077" s="41" t="str">
        <f t="shared" ca="1" si="101"/>
        <v/>
      </c>
      <c r="K2077" s="41" t="str">
        <f>IF($A2077 &lt;&gt; "",VLOOKUP($A2077,'Student reference sheet'!$A$2:$V$2329, 7,FALSE), "")</f>
        <v/>
      </c>
      <c r="L2077" s="30" t="str">
        <f>IF($A2077 ="", "", VLOOKUP($A2077, 'Student reference sheet'!$A$2:$Z$2603,23,FALSE))</f>
        <v/>
      </c>
      <c r="M2077" s="30" t="str">
        <f>IF($A2077 ="", "", VLOOKUP($A2077, 'Student reference sheet'!$A$2:$Z$2603,24,FALSE))</f>
        <v/>
      </c>
      <c r="N2077" s="30" t="str">
        <f>IF($A2077 ="", "", VLOOKUP($A2077, 'Student reference sheet'!$A$2:$Z$2603,26,FALSE))</f>
        <v/>
      </c>
      <c r="O2077" s="30" t="str">
        <f>IF($A2077 ="", "", VLOOKUP($A2077, 'Student reference sheet'!$A$2:$Z$2603,25,FALSE))</f>
        <v/>
      </c>
      <c r="P2077" s="39" t="str">
        <f>IF($A2077 = "", "", IF(OR(VLOOKUP($A2077,'Student reference sheet'!$A$2:$V$2400,8,FALSE) = "R",  VLOOKUP($A2077,'Student reference sheet'!$A$2:$V$2400,8,FALSE) = "L"), "X", ""))</f>
        <v/>
      </c>
      <c r="Q2077" s="39" t="str">
        <f>IF($A2077 ="", "", VLOOKUP($A2077, 'Student reference sheet'!$A$2:$V$2603,22,FALSE))</f>
        <v/>
      </c>
      <c r="R2077" s="39" t="str">
        <f>IF($A2077 &lt;&gt; "",VLOOKUP($A2077,'Student reference sheet'!$A$2:$V$2329, 5,FALSE), "")</f>
        <v/>
      </c>
      <c r="S2077" s="39" t="str">
        <f>IF($A2077 &lt;&gt; "",VLOOKUP($A2077,'Student reference sheet'!$A$2:$V$2329, 6,FALSE), "")</f>
        <v/>
      </c>
      <c r="T2077" s="30" t="str">
        <f>IF($A2077 = "","",
IF(VLOOKUP($A2077,'Student reference sheet'!$A$2:$V$2329, 10,FALSE) = "Y", "Hispanic",
IF(VLOOKUP($A2077,'Student reference sheet'!$A$2:$V$2329,11,FALSE) &lt;&gt; "",
IF(VLOOKUP($A2077,'Student reference sheet'!$A$2:$V$2329,11,FALSE) = "UNK", "Unknown", VLOOKUP(VALUE(VLOOKUP($A2077,'Student reference sheet'!$A$2:$V$2329,11,FALSE)),'Ethnicity Reference'!$A$2:$B$22,2,FALSE)),
IF(VLOOKUP($A2077,'Student reference sheet'!$A$2:$V$2329,9,FALSE) &lt;&gt; "", VLOOKUP(VALUE(VLOOKUP($A2077,'Student reference sheet'!$A$2:$V$2329,9,FALSE)),'Ethnicity Reference'!$A$2:$B$22,2,FALSE),"Unknown"))))</f>
        <v/>
      </c>
      <c r="U2077" s="35"/>
    </row>
    <row r="2078" spans="1:21" ht="15.75">
      <c r="A2078" s="47"/>
      <c r="B2078" s="33"/>
      <c r="C2078" s="39" t="str">
        <f>IF($A2078 &lt;&gt; "",VLOOKUP($A2078,'Student reference sheet'!$A$2:$V$2329, 3,FALSE), "")</f>
        <v/>
      </c>
      <c r="D2078" s="39" t="str">
        <f>IF($A2078 &lt;&gt; "",VLOOKUP($A2078,'Student reference sheet'!$A$2:$V$2329, 2,FALSE), "")</f>
        <v/>
      </c>
      <c r="E2078" s="35"/>
      <c r="F2078" s="34"/>
      <c r="G2078" s="40" t="str">
        <f t="shared" ca="1" si="99"/>
        <v/>
      </c>
      <c r="H2078" s="40" t="str">
        <f t="shared" ca="1" si="100"/>
        <v/>
      </c>
      <c r="I2078" s="36" t="str">
        <f>IF($A2078 = "", "",
IF(COUNTIF(MINIMUM_DAY_DATES[], Attendance!J2078) &gt; 0, VLOOKUP(Attendance!$G2078,MINIMUM_DAY_PERIOD_SCHEDULE[], 2,TRUE),
IF(COUNTIF(RALLY_DATES[], Attendance!J2078) &gt; 0, VLOOKUP(Attendance!$G2078,RALLY_PERIOD_SCHEDULE[], 2,TRUE),
IF(WEEKDAY(Attendance!$J2078) = 2,
       IF(COUNTIF(FINALS_WEEK_MONDAY_DATE[],Attendance!$J2078) &gt; 0, VLOOKUP(Attendance!$G2078,FINALS_WEEK_MONDAY_PERIOD_SCHEDULE[],2,TRUE),
       VLOOKUP(Attendance!$G2078,REGULAR_WEEK_SCHEDULE[],6,TRUE)),
IF(WEEKDAY($J2078) = 3,
       IF(COUNTIF(FINALS_WEEK_TUESDAY_DATE[],Attendance!$J2078) &gt; 0, VLOOKUP(Attendance!$G2078,FINALS_WEEK_TUESDAY_PERIOD_SCHEDULE[],2,TRUE),
       VLOOKUP(Attendance!$G2078,REGULAR_WEEK_SCHEDULE[[Tuesday]:[Period]],5,TRUE)),
IF(WEEKDAY(Attendance!$J2078) = 4,
        IF(COUNTIF(BLOCK_WEDNESDAY_DATES[],Attendance!$J2078) &gt; 0, VLOOKUP(Attendance!$G2078,BLOCK_WEDNESDAY_PERIOD_SCHEDULE[],2,TRUE),
        IF(COUNTIF(FINALS_WEEK_WEDNESDAY_DATE[],Attendance!$J2078) &gt; 0, VLOOKUP(Attendance!$G2078,FINALS_WEEK_WEDNESDAY_PERIOD_SCHEDULE[],2,TRUE),
       VLOOKUP(Attendance!$G2078,REGULAR_WEEK_SCHEDULE[[Wednesday]:[Period]],4,TRUE))),
IF(WEEKDAY($J2078) = 5,
       IF(COUNTIF(BLOCK_THURSDAY_DATES[],Attendance!$J2078) &gt; 0, VLOOKUP(Attendance!$G2078,BLOCK_THURSDAY_PERIOD_SCHEDULE[],2,TRUE),
       IF(COUNTIF(FINALS_WEEK_THURSDAY_DATE[],Attendance!$J2078) &gt; 0, VLOOKUP(Attendance!$G2078,FINALS_WEEK_THURSDAY_PERIOD_SCHEDULE[],2,TRUE),
       VLOOKUP(Attendance!$G2078,REGULAR_WEEK_SCHEDULE[[Thursday]:[Period]],3,TRUE))),
IF(WEEKDAY(Attendance!$J2078) = 6,
       IF(COUNTIF(FINALS_WEEK_FRIDAY_DATE[],Attendance!$J2078) &gt; 0, VLOOKUP(Attendance!$G2078,FINALS_WEEK_FRIDAY_PERIOD_SCHEDULE[],2,TRUE),
       VLOOKUP(Attendance!$G2078,REGULAR_WEEK_SCHEDULE[[Friday]:[Period]],2,TRUE))))))))))</f>
        <v/>
      </c>
      <c r="J2078" s="41" t="str">
        <f t="shared" ca="1" si="101"/>
        <v/>
      </c>
      <c r="K2078" s="41" t="str">
        <f>IF($A2078 &lt;&gt; "",VLOOKUP($A2078,'Student reference sheet'!$A$2:$V$2329, 7,FALSE), "")</f>
        <v/>
      </c>
      <c r="L2078" s="30" t="str">
        <f>IF($A2078 ="", "", VLOOKUP($A2078, 'Student reference sheet'!$A$2:$Z$2603,23,FALSE))</f>
        <v/>
      </c>
      <c r="M2078" s="30" t="str">
        <f>IF($A2078 ="", "", VLOOKUP($A2078, 'Student reference sheet'!$A$2:$Z$2603,24,FALSE))</f>
        <v/>
      </c>
      <c r="N2078" s="30" t="str">
        <f>IF($A2078 ="", "", VLOOKUP($A2078, 'Student reference sheet'!$A$2:$Z$2603,26,FALSE))</f>
        <v/>
      </c>
      <c r="O2078" s="30" t="str">
        <f>IF($A2078 ="", "", VLOOKUP($A2078, 'Student reference sheet'!$A$2:$Z$2603,25,FALSE))</f>
        <v/>
      </c>
      <c r="P2078" s="39" t="str">
        <f>IF($A2078 = "", "", IF(OR(VLOOKUP($A2078,'Student reference sheet'!$A$2:$V$2400,8,FALSE) = "R",  VLOOKUP($A2078,'Student reference sheet'!$A$2:$V$2400,8,FALSE) = "L"), "X", ""))</f>
        <v/>
      </c>
      <c r="Q2078" s="39" t="str">
        <f>IF($A2078 ="", "", VLOOKUP($A2078, 'Student reference sheet'!$A$2:$V$2603,22,FALSE))</f>
        <v/>
      </c>
      <c r="R2078" s="39" t="str">
        <f>IF($A2078 &lt;&gt; "",VLOOKUP($A2078,'Student reference sheet'!$A$2:$V$2329, 5,FALSE), "")</f>
        <v/>
      </c>
      <c r="S2078" s="39" t="str">
        <f>IF($A2078 &lt;&gt; "",VLOOKUP($A2078,'Student reference sheet'!$A$2:$V$2329, 6,FALSE), "")</f>
        <v/>
      </c>
      <c r="T2078" s="30" t="str">
        <f>IF($A2078 = "","",
IF(VLOOKUP($A2078,'Student reference sheet'!$A$2:$V$2329, 10,FALSE) = "Y", "Hispanic",
IF(VLOOKUP($A2078,'Student reference sheet'!$A$2:$V$2329,11,FALSE) &lt;&gt; "",
IF(VLOOKUP($A2078,'Student reference sheet'!$A$2:$V$2329,11,FALSE) = "UNK", "Unknown", VLOOKUP(VALUE(VLOOKUP($A2078,'Student reference sheet'!$A$2:$V$2329,11,FALSE)),'Ethnicity Reference'!$A$2:$B$22,2,FALSE)),
IF(VLOOKUP($A2078,'Student reference sheet'!$A$2:$V$2329,9,FALSE) &lt;&gt; "", VLOOKUP(VALUE(VLOOKUP($A2078,'Student reference sheet'!$A$2:$V$2329,9,FALSE)),'Ethnicity Reference'!$A$2:$B$22,2,FALSE),"Unknown"))))</f>
        <v/>
      </c>
      <c r="U2078" s="35"/>
    </row>
    <row r="2079" spans="1:21" ht="15.75">
      <c r="A2079" s="47"/>
      <c r="B2079" s="33"/>
      <c r="C2079" s="39" t="str">
        <f>IF($A2079 &lt;&gt; "",VLOOKUP($A2079,'Student reference sheet'!$A$2:$V$2329, 3,FALSE), "")</f>
        <v/>
      </c>
      <c r="D2079" s="39" t="str">
        <f>IF($A2079 &lt;&gt; "",VLOOKUP($A2079,'Student reference sheet'!$A$2:$V$2329, 2,FALSE), "")</f>
        <v/>
      </c>
      <c r="E2079" s="35"/>
      <c r="F2079" s="34"/>
      <c r="G2079" s="40" t="str">
        <f t="shared" ca="1" si="99"/>
        <v/>
      </c>
      <c r="H2079" s="40" t="str">
        <f t="shared" ca="1" si="100"/>
        <v/>
      </c>
      <c r="I2079" s="36" t="str">
        <f>IF($A2079 = "", "",
IF(COUNTIF(MINIMUM_DAY_DATES[], Attendance!J2079) &gt; 0, VLOOKUP(Attendance!$G2079,MINIMUM_DAY_PERIOD_SCHEDULE[], 2,TRUE),
IF(COUNTIF(RALLY_DATES[], Attendance!J2079) &gt; 0, VLOOKUP(Attendance!$G2079,RALLY_PERIOD_SCHEDULE[], 2,TRUE),
IF(WEEKDAY(Attendance!$J2079) = 2,
       IF(COUNTIF(FINALS_WEEK_MONDAY_DATE[],Attendance!$J2079) &gt; 0, VLOOKUP(Attendance!$G2079,FINALS_WEEK_MONDAY_PERIOD_SCHEDULE[],2,TRUE),
       VLOOKUP(Attendance!$G2079,REGULAR_WEEK_SCHEDULE[],6,TRUE)),
IF(WEEKDAY($J2079) = 3,
       IF(COUNTIF(FINALS_WEEK_TUESDAY_DATE[],Attendance!$J2079) &gt; 0, VLOOKUP(Attendance!$G2079,FINALS_WEEK_TUESDAY_PERIOD_SCHEDULE[],2,TRUE),
       VLOOKUP(Attendance!$G2079,REGULAR_WEEK_SCHEDULE[[Tuesday]:[Period]],5,TRUE)),
IF(WEEKDAY(Attendance!$J2079) = 4,
        IF(COUNTIF(BLOCK_WEDNESDAY_DATES[],Attendance!$J2079) &gt; 0, VLOOKUP(Attendance!$G2079,BLOCK_WEDNESDAY_PERIOD_SCHEDULE[],2,TRUE),
        IF(COUNTIF(FINALS_WEEK_WEDNESDAY_DATE[],Attendance!$J2079) &gt; 0, VLOOKUP(Attendance!$G2079,FINALS_WEEK_WEDNESDAY_PERIOD_SCHEDULE[],2,TRUE),
       VLOOKUP(Attendance!$G2079,REGULAR_WEEK_SCHEDULE[[Wednesday]:[Period]],4,TRUE))),
IF(WEEKDAY($J2079) = 5,
       IF(COUNTIF(BLOCK_THURSDAY_DATES[],Attendance!$J2079) &gt; 0, VLOOKUP(Attendance!$G2079,BLOCK_THURSDAY_PERIOD_SCHEDULE[],2,TRUE),
       IF(COUNTIF(FINALS_WEEK_THURSDAY_DATE[],Attendance!$J2079) &gt; 0, VLOOKUP(Attendance!$G2079,FINALS_WEEK_THURSDAY_PERIOD_SCHEDULE[],2,TRUE),
       VLOOKUP(Attendance!$G2079,REGULAR_WEEK_SCHEDULE[[Thursday]:[Period]],3,TRUE))),
IF(WEEKDAY(Attendance!$J2079) = 6,
       IF(COUNTIF(FINALS_WEEK_FRIDAY_DATE[],Attendance!$J2079) &gt; 0, VLOOKUP(Attendance!$G2079,FINALS_WEEK_FRIDAY_PERIOD_SCHEDULE[],2,TRUE),
       VLOOKUP(Attendance!$G2079,REGULAR_WEEK_SCHEDULE[[Friday]:[Period]],2,TRUE))))))))))</f>
        <v/>
      </c>
      <c r="J2079" s="41" t="str">
        <f t="shared" ca="1" si="101"/>
        <v/>
      </c>
      <c r="K2079" s="41" t="str">
        <f>IF($A2079 &lt;&gt; "",VLOOKUP($A2079,'Student reference sheet'!$A$2:$V$2329, 7,FALSE), "")</f>
        <v/>
      </c>
      <c r="L2079" s="30" t="str">
        <f>IF($A2079 ="", "", VLOOKUP($A2079, 'Student reference sheet'!$A$2:$Z$2603,23,FALSE))</f>
        <v/>
      </c>
      <c r="M2079" s="30" t="str">
        <f>IF($A2079 ="", "", VLOOKUP($A2079, 'Student reference sheet'!$A$2:$Z$2603,24,FALSE))</f>
        <v/>
      </c>
      <c r="N2079" s="30" t="str">
        <f>IF($A2079 ="", "", VLOOKUP($A2079, 'Student reference sheet'!$A$2:$Z$2603,26,FALSE))</f>
        <v/>
      </c>
      <c r="O2079" s="30" t="str">
        <f>IF($A2079 ="", "", VLOOKUP($A2079, 'Student reference sheet'!$A$2:$Z$2603,25,FALSE))</f>
        <v/>
      </c>
      <c r="P2079" s="39" t="str">
        <f>IF($A2079 = "", "", IF(OR(VLOOKUP($A2079,'Student reference sheet'!$A$2:$V$2400,8,FALSE) = "R",  VLOOKUP($A2079,'Student reference sheet'!$A$2:$V$2400,8,FALSE) = "L"), "X", ""))</f>
        <v/>
      </c>
      <c r="Q2079" s="39" t="str">
        <f>IF($A2079 ="", "", VLOOKUP($A2079, 'Student reference sheet'!$A$2:$V$2603,22,FALSE))</f>
        <v/>
      </c>
      <c r="R2079" s="39" t="str">
        <f>IF($A2079 &lt;&gt; "",VLOOKUP($A2079,'Student reference sheet'!$A$2:$V$2329, 5,FALSE), "")</f>
        <v/>
      </c>
      <c r="S2079" s="39" t="str">
        <f>IF($A2079 &lt;&gt; "",VLOOKUP($A2079,'Student reference sheet'!$A$2:$V$2329, 6,FALSE), "")</f>
        <v/>
      </c>
      <c r="T2079" s="30" t="str">
        <f>IF($A2079 = "","",
IF(VLOOKUP($A2079,'Student reference sheet'!$A$2:$V$2329, 10,FALSE) = "Y", "Hispanic",
IF(VLOOKUP($A2079,'Student reference sheet'!$A$2:$V$2329,11,FALSE) &lt;&gt; "",
IF(VLOOKUP($A2079,'Student reference sheet'!$A$2:$V$2329,11,FALSE) = "UNK", "Unknown", VLOOKUP(VALUE(VLOOKUP($A2079,'Student reference sheet'!$A$2:$V$2329,11,FALSE)),'Ethnicity Reference'!$A$2:$B$22,2,FALSE)),
IF(VLOOKUP($A2079,'Student reference sheet'!$A$2:$V$2329,9,FALSE) &lt;&gt; "", VLOOKUP(VALUE(VLOOKUP($A2079,'Student reference sheet'!$A$2:$V$2329,9,FALSE)),'Ethnicity Reference'!$A$2:$B$22,2,FALSE),"Unknown"))))</f>
        <v/>
      </c>
      <c r="U2079" s="35"/>
    </row>
    <row r="2080" spans="1:21" ht="15.75">
      <c r="A2080" s="47"/>
      <c r="B2080" s="33"/>
      <c r="C2080" s="39" t="str">
        <f>IF($A2080 &lt;&gt; "",VLOOKUP($A2080,'Student reference sheet'!$A$2:$V$2329, 3,FALSE), "")</f>
        <v/>
      </c>
      <c r="D2080" s="39" t="str">
        <f>IF($A2080 &lt;&gt; "",VLOOKUP($A2080,'Student reference sheet'!$A$2:$V$2329, 2,FALSE), "")</f>
        <v/>
      </c>
      <c r="E2080" s="35"/>
      <c r="F2080" s="34"/>
      <c r="G2080" s="40" t="str">
        <f t="shared" ca="1" si="99"/>
        <v/>
      </c>
      <c r="H2080" s="40" t="str">
        <f t="shared" ca="1" si="100"/>
        <v/>
      </c>
      <c r="I2080" s="36" t="str">
        <f>IF($A2080 = "", "",
IF(COUNTIF(MINIMUM_DAY_DATES[], Attendance!J2080) &gt; 0, VLOOKUP(Attendance!$G2080,MINIMUM_DAY_PERIOD_SCHEDULE[], 2,TRUE),
IF(COUNTIF(RALLY_DATES[], Attendance!J2080) &gt; 0, VLOOKUP(Attendance!$G2080,RALLY_PERIOD_SCHEDULE[], 2,TRUE),
IF(WEEKDAY(Attendance!$J2080) = 2,
       IF(COUNTIF(FINALS_WEEK_MONDAY_DATE[],Attendance!$J2080) &gt; 0, VLOOKUP(Attendance!$G2080,FINALS_WEEK_MONDAY_PERIOD_SCHEDULE[],2,TRUE),
       VLOOKUP(Attendance!$G2080,REGULAR_WEEK_SCHEDULE[],6,TRUE)),
IF(WEEKDAY($J2080) = 3,
       IF(COUNTIF(FINALS_WEEK_TUESDAY_DATE[],Attendance!$J2080) &gt; 0, VLOOKUP(Attendance!$G2080,FINALS_WEEK_TUESDAY_PERIOD_SCHEDULE[],2,TRUE),
       VLOOKUP(Attendance!$G2080,REGULAR_WEEK_SCHEDULE[[Tuesday]:[Period]],5,TRUE)),
IF(WEEKDAY(Attendance!$J2080) = 4,
        IF(COUNTIF(BLOCK_WEDNESDAY_DATES[],Attendance!$J2080) &gt; 0, VLOOKUP(Attendance!$G2080,BLOCK_WEDNESDAY_PERIOD_SCHEDULE[],2,TRUE),
        IF(COUNTIF(FINALS_WEEK_WEDNESDAY_DATE[],Attendance!$J2080) &gt; 0, VLOOKUP(Attendance!$G2080,FINALS_WEEK_WEDNESDAY_PERIOD_SCHEDULE[],2,TRUE),
       VLOOKUP(Attendance!$G2080,REGULAR_WEEK_SCHEDULE[[Wednesday]:[Period]],4,TRUE))),
IF(WEEKDAY($J2080) = 5,
       IF(COUNTIF(BLOCK_THURSDAY_DATES[],Attendance!$J2080) &gt; 0, VLOOKUP(Attendance!$G2080,BLOCK_THURSDAY_PERIOD_SCHEDULE[],2,TRUE),
       IF(COUNTIF(FINALS_WEEK_THURSDAY_DATE[],Attendance!$J2080) &gt; 0, VLOOKUP(Attendance!$G2080,FINALS_WEEK_THURSDAY_PERIOD_SCHEDULE[],2,TRUE),
       VLOOKUP(Attendance!$G2080,REGULAR_WEEK_SCHEDULE[[Thursday]:[Period]],3,TRUE))),
IF(WEEKDAY(Attendance!$J2080) = 6,
       IF(COUNTIF(FINALS_WEEK_FRIDAY_DATE[],Attendance!$J2080) &gt; 0, VLOOKUP(Attendance!$G2080,FINALS_WEEK_FRIDAY_PERIOD_SCHEDULE[],2,TRUE),
       VLOOKUP(Attendance!$G2080,REGULAR_WEEK_SCHEDULE[[Friday]:[Period]],2,TRUE))))))))))</f>
        <v/>
      </c>
      <c r="J2080" s="41" t="str">
        <f t="shared" ca="1" si="101"/>
        <v/>
      </c>
      <c r="K2080" s="41" t="str">
        <f>IF($A2080 &lt;&gt; "",VLOOKUP($A2080,'Student reference sheet'!$A$2:$V$2329, 7,FALSE), "")</f>
        <v/>
      </c>
      <c r="L2080" s="30" t="str">
        <f>IF($A2080 ="", "", VLOOKUP($A2080, 'Student reference sheet'!$A$2:$Z$2603,23,FALSE))</f>
        <v/>
      </c>
      <c r="M2080" s="30" t="str">
        <f>IF($A2080 ="", "", VLOOKUP($A2080, 'Student reference sheet'!$A$2:$Z$2603,24,FALSE))</f>
        <v/>
      </c>
      <c r="N2080" s="30" t="str">
        <f>IF($A2080 ="", "", VLOOKUP($A2080, 'Student reference sheet'!$A$2:$Z$2603,26,FALSE))</f>
        <v/>
      </c>
      <c r="O2080" s="30" t="str">
        <f>IF($A2080 ="", "", VLOOKUP($A2080, 'Student reference sheet'!$A$2:$Z$2603,25,FALSE))</f>
        <v/>
      </c>
      <c r="P2080" s="39" t="str">
        <f>IF($A2080 = "", "", IF(OR(VLOOKUP($A2080,'Student reference sheet'!$A$2:$V$2400,8,FALSE) = "R",  VLOOKUP($A2080,'Student reference sheet'!$A$2:$V$2400,8,FALSE) = "L"), "X", ""))</f>
        <v/>
      </c>
      <c r="Q2080" s="39" t="str">
        <f>IF($A2080 ="", "", VLOOKUP($A2080, 'Student reference sheet'!$A$2:$V$2603,22,FALSE))</f>
        <v/>
      </c>
      <c r="R2080" s="39" t="str">
        <f>IF($A2080 &lt;&gt; "",VLOOKUP($A2080,'Student reference sheet'!$A$2:$V$2329, 5,FALSE), "")</f>
        <v/>
      </c>
      <c r="S2080" s="39" t="str">
        <f>IF($A2080 &lt;&gt; "",VLOOKUP($A2080,'Student reference sheet'!$A$2:$V$2329, 6,FALSE), "")</f>
        <v/>
      </c>
      <c r="T2080" s="30" t="str">
        <f>IF($A2080 = "","",
IF(VLOOKUP($A2080,'Student reference sheet'!$A$2:$V$2329, 10,FALSE) = "Y", "Hispanic",
IF(VLOOKUP($A2080,'Student reference sheet'!$A$2:$V$2329,11,FALSE) &lt;&gt; "",
IF(VLOOKUP($A2080,'Student reference sheet'!$A$2:$V$2329,11,FALSE) = "UNK", "Unknown", VLOOKUP(VALUE(VLOOKUP($A2080,'Student reference sheet'!$A$2:$V$2329,11,FALSE)),'Ethnicity Reference'!$A$2:$B$22,2,FALSE)),
IF(VLOOKUP($A2080,'Student reference sheet'!$A$2:$V$2329,9,FALSE) &lt;&gt; "", VLOOKUP(VALUE(VLOOKUP($A2080,'Student reference sheet'!$A$2:$V$2329,9,FALSE)),'Ethnicity Reference'!$A$2:$B$22,2,FALSE),"Unknown"))))</f>
        <v/>
      </c>
      <c r="U2080" s="35"/>
    </row>
    <row r="2081" spans="1:21" ht="15.75">
      <c r="A2081" s="47"/>
      <c r="B2081" s="33"/>
      <c r="C2081" s="39" t="str">
        <f>IF($A2081 &lt;&gt; "",VLOOKUP($A2081,'Student reference sheet'!$A$2:$V$2329, 3,FALSE), "")</f>
        <v/>
      </c>
      <c r="D2081" s="39" t="str">
        <f>IF($A2081 &lt;&gt; "",VLOOKUP($A2081,'Student reference sheet'!$A$2:$V$2329, 2,FALSE), "")</f>
        <v/>
      </c>
      <c r="E2081" s="35"/>
      <c r="F2081" s="34"/>
      <c r="G2081" s="40" t="str">
        <f t="shared" ca="1" si="99"/>
        <v/>
      </c>
      <c r="H2081" s="40" t="str">
        <f t="shared" ca="1" si="100"/>
        <v/>
      </c>
      <c r="I2081" s="36" t="str">
        <f>IF($A2081 = "", "",
IF(COUNTIF(MINIMUM_DAY_DATES[], Attendance!J2081) &gt; 0, VLOOKUP(Attendance!$G2081,MINIMUM_DAY_PERIOD_SCHEDULE[], 2,TRUE),
IF(COUNTIF(RALLY_DATES[], Attendance!J2081) &gt; 0, VLOOKUP(Attendance!$G2081,RALLY_PERIOD_SCHEDULE[], 2,TRUE),
IF(WEEKDAY(Attendance!$J2081) = 2,
       IF(COUNTIF(FINALS_WEEK_MONDAY_DATE[],Attendance!$J2081) &gt; 0, VLOOKUP(Attendance!$G2081,FINALS_WEEK_MONDAY_PERIOD_SCHEDULE[],2,TRUE),
       VLOOKUP(Attendance!$G2081,REGULAR_WEEK_SCHEDULE[],6,TRUE)),
IF(WEEKDAY($J2081) = 3,
       IF(COUNTIF(FINALS_WEEK_TUESDAY_DATE[],Attendance!$J2081) &gt; 0, VLOOKUP(Attendance!$G2081,FINALS_WEEK_TUESDAY_PERIOD_SCHEDULE[],2,TRUE),
       VLOOKUP(Attendance!$G2081,REGULAR_WEEK_SCHEDULE[[Tuesday]:[Period]],5,TRUE)),
IF(WEEKDAY(Attendance!$J2081) = 4,
        IF(COUNTIF(BLOCK_WEDNESDAY_DATES[],Attendance!$J2081) &gt; 0, VLOOKUP(Attendance!$G2081,BLOCK_WEDNESDAY_PERIOD_SCHEDULE[],2,TRUE),
        IF(COUNTIF(FINALS_WEEK_WEDNESDAY_DATE[],Attendance!$J2081) &gt; 0, VLOOKUP(Attendance!$G2081,FINALS_WEEK_WEDNESDAY_PERIOD_SCHEDULE[],2,TRUE),
       VLOOKUP(Attendance!$G2081,REGULAR_WEEK_SCHEDULE[[Wednesday]:[Period]],4,TRUE))),
IF(WEEKDAY($J2081) = 5,
       IF(COUNTIF(BLOCK_THURSDAY_DATES[],Attendance!$J2081) &gt; 0, VLOOKUP(Attendance!$G2081,BLOCK_THURSDAY_PERIOD_SCHEDULE[],2,TRUE),
       IF(COUNTIF(FINALS_WEEK_THURSDAY_DATE[],Attendance!$J2081) &gt; 0, VLOOKUP(Attendance!$G2081,FINALS_WEEK_THURSDAY_PERIOD_SCHEDULE[],2,TRUE),
       VLOOKUP(Attendance!$G2081,REGULAR_WEEK_SCHEDULE[[Thursday]:[Period]],3,TRUE))),
IF(WEEKDAY(Attendance!$J2081) = 6,
       IF(COUNTIF(FINALS_WEEK_FRIDAY_DATE[],Attendance!$J2081) &gt; 0, VLOOKUP(Attendance!$G2081,FINALS_WEEK_FRIDAY_PERIOD_SCHEDULE[],2,TRUE),
       VLOOKUP(Attendance!$G2081,REGULAR_WEEK_SCHEDULE[[Friday]:[Period]],2,TRUE))))))))))</f>
        <v/>
      </c>
      <c r="J2081" s="41" t="str">
        <f t="shared" ca="1" si="101"/>
        <v/>
      </c>
      <c r="K2081" s="41" t="str">
        <f>IF($A2081 &lt;&gt; "",VLOOKUP($A2081,'Student reference sheet'!$A$2:$V$2329, 7,FALSE), "")</f>
        <v/>
      </c>
      <c r="L2081" s="30" t="str">
        <f>IF($A2081 ="", "", VLOOKUP($A2081, 'Student reference sheet'!$A$2:$Z$2603,23,FALSE))</f>
        <v/>
      </c>
      <c r="M2081" s="30" t="str">
        <f>IF($A2081 ="", "", VLOOKUP($A2081, 'Student reference sheet'!$A$2:$Z$2603,24,FALSE))</f>
        <v/>
      </c>
      <c r="N2081" s="30" t="str">
        <f>IF($A2081 ="", "", VLOOKUP($A2081, 'Student reference sheet'!$A$2:$Z$2603,26,FALSE))</f>
        <v/>
      </c>
      <c r="O2081" s="30" t="str">
        <f>IF($A2081 ="", "", VLOOKUP($A2081, 'Student reference sheet'!$A$2:$Z$2603,25,FALSE))</f>
        <v/>
      </c>
      <c r="P2081" s="39" t="str">
        <f>IF($A2081 = "", "", IF(OR(VLOOKUP($A2081,'Student reference sheet'!$A$2:$V$2400,8,FALSE) = "R",  VLOOKUP($A2081,'Student reference sheet'!$A$2:$V$2400,8,FALSE) = "L"), "X", ""))</f>
        <v/>
      </c>
      <c r="Q2081" s="39" t="str">
        <f>IF($A2081 ="", "", VLOOKUP($A2081, 'Student reference sheet'!$A$2:$V$2603,22,FALSE))</f>
        <v/>
      </c>
      <c r="R2081" s="39" t="str">
        <f>IF($A2081 &lt;&gt; "",VLOOKUP($A2081,'Student reference sheet'!$A$2:$V$2329, 5,FALSE), "")</f>
        <v/>
      </c>
      <c r="S2081" s="39" t="str">
        <f>IF($A2081 &lt;&gt; "",VLOOKUP($A2081,'Student reference sheet'!$A$2:$V$2329, 6,FALSE), "")</f>
        <v/>
      </c>
      <c r="T2081" s="30" t="str">
        <f>IF($A2081 = "","",
IF(VLOOKUP($A2081,'Student reference sheet'!$A$2:$V$2329, 10,FALSE) = "Y", "Hispanic",
IF(VLOOKUP($A2081,'Student reference sheet'!$A$2:$V$2329,11,FALSE) &lt;&gt; "",
IF(VLOOKUP($A2081,'Student reference sheet'!$A$2:$V$2329,11,FALSE) = "UNK", "Unknown", VLOOKUP(VALUE(VLOOKUP($A2081,'Student reference sheet'!$A$2:$V$2329,11,FALSE)),'Ethnicity Reference'!$A$2:$B$22,2,FALSE)),
IF(VLOOKUP($A2081,'Student reference sheet'!$A$2:$V$2329,9,FALSE) &lt;&gt; "", VLOOKUP(VALUE(VLOOKUP($A2081,'Student reference sheet'!$A$2:$V$2329,9,FALSE)),'Ethnicity Reference'!$A$2:$B$22,2,FALSE),"Unknown"))))</f>
        <v/>
      </c>
      <c r="U2081" s="35"/>
    </row>
    <row r="2082" spans="1:21" ht="15.75">
      <c r="A2082" s="47"/>
      <c r="B2082" s="33"/>
      <c r="C2082" s="39" t="str">
        <f>IF($A2082 &lt;&gt; "",VLOOKUP($A2082,'Student reference sheet'!$A$2:$V$2329, 3,FALSE), "")</f>
        <v/>
      </c>
      <c r="D2082" s="39" t="str">
        <f>IF($A2082 &lt;&gt; "",VLOOKUP($A2082,'Student reference sheet'!$A$2:$V$2329, 2,FALSE), "")</f>
        <v/>
      </c>
      <c r="E2082" s="35"/>
      <c r="F2082" s="34"/>
      <c r="G2082" s="40" t="str">
        <f t="shared" ca="1" si="99"/>
        <v/>
      </c>
      <c r="H2082" s="40" t="str">
        <f t="shared" ca="1" si="100"/>
        <v/>
      </c>
      <c r="I2082" s="36" t="str">
        <f>IF($A2082 = "", "",
IF(COUNTIF(MINIMUM_DAY_DATES[], Attendance!J2082) &gt; 0, VLOOKUP(Attendance!$G2082,MINIMUM_DAY_PERIOD_SCHEDULE[], 2,TRUE),
IF(COUNTIF(RALLY_DATES[], Attendance!J2082) &gt; 0, VLOOKUP(Attendance!$G2082,RALLY_PERIOD_SCHEDULE[], 2,TRUE),
IF(WEEKDAY(Attendance!$J2082) = 2,
       IF(COUNTIF(FINALS_WEEK_MONDAY_DATE[],Attendance!$J2082) &gt; 0, VLOOKUP(Attendance!$G2082,FINALS_WEEK_MONDAY_PERIOD_SCHEDULE[],2,TRUE),
       VLOOKUP(Attendance!$G2082,REGULAR_WEEK_SCHEDULE[],6,TRUE)),
IF(WEEKDAY($J2082) = 3,
       IF(COUNTIF(FINALS_WEEK_TUESDAY_DATE[],Attendance!$J2082) &gt; 0, VLOOKUP(Attendance!$G2082,FINALS_WEEK_TUESDAY_PERIOD_SCHEDULE[],2,TRUE),
       VLOOKUP(Attendance!$G2082,REGULAR_WEEK_SCHEDULE[[Tuesday]:[Period]],5,TRUE)),
IF(WEEKDAY(Attendance!$J2082) = 4,
        IF(COUNTIF(BLOCK_WEDNESDAY_DATES[],Attendance!$J2082) &gt; 0, VLOOKUP(Attendance!$G2082,BLOCK_WEDNESDAY_PERIOD_SCHEDULE[],2,TRUE),
        IF(COUNTIF(FINALS_WEEK_WEDNESDAY_DATE[],Attendance!$J2082) &gt; 0, VLOOKUP(Attendance!$G2082,FINALS_WEEK_WEDNESDAY_PERIOD_SCHEDULE[],2,TRUE),
       VLOOKUP(Attendance!$G2082,REGULAR_WEEK_SCHEDULE[[Wednesday]:[Period]],4,TRUE))),
IF(WEEKDAY($J2082) = 5,
       IF(COUNTIF(BLOCK_THURSDAY_DATES[],Attendance!$J2082) &gt; 0, VLOOKUP(Attendance!$G2082,BLOCK_THURSDAY_PERIOD_SCHEDULE[],2,TRUE),
       IF(COUNTIF(FINALS_WEEK_THURSDAY_DATE[],Attendance!$J2082) &gt; 0, VLOOKUP(Attendance!$G2082,FINALS_WEEK_THURSDAY_PERIOD_SCHEDULE[],2,TRUE),
       VLOOKUP(Attendance!$G2082,REGULAR_WEEK_SCHEDULE[[Thursday]:[Period]],3,TRUE))),
IF(WEEKDAY(Attendance!$J2082) = 6,
       IF(COUNTIF(FINALS_WEEK_FRIDAY_DATE[],Attendance!$J2082) &gt; 0, VLOOKUP(Attendance!$G2082,FINALS_WEEK_FRIDAY_PERIOD_SCHEDULE[],2,TRUE),
       VLOOKUP(Attendance!$G2082,REGULAR_WEEK_SCHEDULE[[Friday]:[Period]],2,TRUE))))))))))</f>
        <v/>
      </c>
      <c r="J2082" s="41" t="str">
        <f t="shared" ca="1" si="101"/>
        <v/>
      </c>
      <c r="K2082" s="41" t="str">
        <f>IF($A2082 &lt;&gt; "",VLOOKUP($A2082,'Student reference sheet'!$A$2:$V$2329, 7,FALSE), "")</f>
        <v/>
      </c>
      <c r="L2082" s="30" t="str">
        <f>IF($A2082 ="", "", VLOOKUP($A2082, 'Student reference sheet'!$A$2:$Z$2603,23,FALSE))</f>
        <v/>
      </c>
      <c r="M2082" s="30" t="str">
        <f>IF($A2082 ="", "", VLOOKUP($A2082, 'Student reference sheet'!$A$2:$Z$2603,24,FALSE))</f>
        <v/>
      </c>
      <c r="N2082" s="30" t="str">
        <f>IF($A2082 ="", "", VLOOKUP($A2082, 'Student reference sheet'!$A$2:$Z$2603,26,FALSE))</f>
        <v/>
      </c>
      <c r="O2082" s="30" t="str">
        <f>IF($A2082 ="", "", VLOOKUP($A2082, 'Student reference sheet'!$A$2:$Z$2603,25,FALSE))</f>
        <v/>
      </c>
      <c r="P2082" s="39" t="str">
        <f>IF($A2082 = "", "", IF(OR(VLOOKUP($A2082,'Student reference sheet'!$A$2:$V$2400,8,FALSE) = "R",  VLOOKUP($A2082,'Student reference sheet'!$A$2:$V$2400,8,FALSE) = "L"), "X", ""))</f>
        <v/>
      </c>
      <c r="Q2082" s="39" t="str">
        <f>IF($A2082 ="", "", VLOOKUP($A2082, 'Student reference sheet'!$A$2:$V$2603,22,FALSE))</f>
        <v/>
      </c>
      <c r="R2082" s="39" t="str">
        <f>IF($A2082 &lt;&gt; "",VLOOKUP($A2082,'Student reference sheet'!$A$2:$V$2329, 5,FALSE), "")</f>
        <v/>
      </c>
      <c r="S2082" s="39" t="str">
        <f>IF($A2082 &lt;&gt; "",VLOOKUP($A2082,'Student reference sheet'!$A$2:$V$2329, 6,FALSE), "")</f>
        <v/>
      </c>
      <c r="T2082" s="30" t="str">
        <f>IF($A2082 = "","",
IF(VLOOKUP($A2082,'Student reference sheet'!$A$2:$V$2329, 10,FALSE) = "Y", "Hispanic",
IF(VLOOKUP($A2082,'Student reference sheet'!$A$2:$V$2329,11,FALSE) &lt;&gt; "",
IF(VLOOKUP($A2082,'Student reference sheet'!$A$2:$V$2329,11,FALSE) = "UNK", "Unknown", VLOOKUP(VALUE(VLOOKUP($A2082,'Student reference sheet'!$A$2:$V$2329,11,FALSE)),'Ethnicity Reference'!$A$2:$B$22,2,FALSE)),
IF(VLOOKUP($A2082,'Student reference sheet'!$A$2:$V$2329,9,FALSE) &lt;&gt; "", VLOOKUP(VALUE(VLOOKUP($A2082,'Student reference sheet'!$A$2:$V$2329,9,FALSE)),'Ethnicity Reference'!$A$2:$B$22,2,FALSE),"Unknown"))))</f>
        <v/>
      </c>
      <c r="U2082" s="35"/>
    </row>
    <row r="2083" spans="1:21" ht="15.75">
      <c r="A2083" s="47"/>
      <c r="B2083" s="33"/>
      <c r="C2083" s="39" t="str">
        <f>IF($A2083 &lt;&gt; "",VLOOKUP($A2083,'Student reference sheet'!$A$2:$V$2329, 3,FALSE), "")</f>
        <v/>
      </c>
      <c r="D2083" s="39" t="str">
        <f>IF($A2083 &lt;&gt; "",VLOOKUP($A2083,'Student reference sheet'!$A$2:$V$2329, 2,FALSE), "")</f>
        <v/>
      </c>
      <c r="E2083" s="35"/>
      <c r="F2083" s="34"/>
      <c r="G2083" s="40" t="str">
        <f t="shared" ca="1" si="99"/>
        <v/>
      </c>
      <c r="H2083" s="40" t="str">
        <f t="shared" ca="1" si="100"/>
        <v/>
      </c>
      <c r="I2083" s="36" t="str">
        <f>IF($A2083 = "", "",
IF(COUNTIF(MINIMUM_DAY_DATES[], Attendance!J2083) &gt; 0, VLOOKUP(Attendance!$G2083,MINIMUM_DAY_PERIOD_SCHEDULE[], 2,TRUE),
IF(COUNTIF(RALLY_DATES[], Attendance!J2083) &gt; 0, VLOOKUP(Attendance!$G2083,RALLY_PERIOD_SCHEDULE[], 2,TRUE),
IF(WEEKDAY(Attendance!$J2083) = 2,
       IF(COUNTIF(FINALS_WEEK_MONDAY_DATE[],Attendance!$J2083) &gt; 0, VLOOKUP(Attendance!$G2083,FINALS_WEEK_MONDAY_PERIOD_SCHEDULE[],2,TRUE),
       VLOOKUP(Attendance!$G2083,REGULAR_WEEK_SCHEDULE[],6,TRUE)),
IF(WEEKDAY($J2083) = 3,
       IF(COUNTIF(FINALS_WEEK_TUESDAY_DATE[],Attendance!$J2083) &gt; 0, VLOOKUP(Attendance!$G2083,FINALS_WEEK_TUESDAY_PERIOD_SCHEDULE[],2,TRUE),
       VLOOKUP(Attendance!$G2083,REGULAR_WEEK_SCHEDULE[[Tuesday]:[Period]],5,TRUE)),
IF(WEEKDAY(Attendance!$J2083) = 4,
        IF(COUNTIF(BLOCK_WEDNESDAY_DATES[],Attendance!$J2083) &gt; 0, VLOOKUP(Attendance!$G2083,BLOCK_WEDNESDAY_PERIOD_SCHEDULE[],2,TRUE),
        IF(COUNTIF(FINALS_WEEK_WEDNESDAY_DATE[],Attendance!$J2083) &gt; 0, VLOOKUP(Attendance!$G2083,FINALS_WEEK_WEDNESDAY_PERIOD_SCHEDULE[],2,TRUE),
       VLOOKUP(Attendance!$G2083,REGULAR_WEEK_SCHEDULE[[Wednesday]:[Period]],4,TRUE))),
IF(WEEKDAY($J2083) = 5,
       IF(COUNTIF(BLOCK_THURSDAY_DATES[],Attendance!$J2083) &gt; 0, VLOOKUP(Attendance!$G2083,BLOCK_THURSDAY_PERIOD_SCHEDULE[],2,TRUE),
       IF(COUNTIF(FINALS_WEEK_THURSDAY_DATE[],Attendance!$J2083) &gt; 0, VLOOKUP(Attendance!$G2083,FINALS_WEEK_THURSDAY_PERIOD_SCHEDULE[],2,TRUE),
       VLOOKUP(Attendance!$G2083,REGULAR_WEEK_SCHEDULE[[Thursday]:[Period]],3,TRUE))),
IF(WEEKDAY(Attendance!$J2083) = 6,
       IF(COUNTIF(FINALS_WEEK_FRIDAY_DATE[],Attendance!$J2083) &gt; 0, VLOOKUP(Attendance!$G2083,FINALS_WEEK_FRIDAY_PERIOD_SCHEDULE[],2,TRUE),
       VLOOKUP(Attendance!$G2083,REGULAR_WEEK_SCHEDULE[[Friday]:[Period]],2,TRUE))))))))))</f>
        <v/>
      </c>
      <c r="J2083" s="41" t="str">
        <f t="shared" ca="1" si="101"/>
        <v/>
      </c>
      <c r="K2083" s="41" t="str">
        <f>IF($A2083 &lt;&gt; "",VLOOKUP($A2083,'Student reference sheet'!$A$2:$V$2329, 7,FALSE), "")</f>
        <v/>
      </c>
      <c r="L2083" s="30" t="str">
        <f>IF($A2083 ="", "", VLOOKUP($A2083, 'Student reference sheet'!$A$2:$Z$2603,23,FALSE))</f>
        <v/>
      </c>
      <c r="M2083" s="30" t="str">
        <f>IF($A2083 ="", "", VLOOKUP($A2083, 'Student reference sheet'!$A$2:$Z$2603,24,FALSE))</f>
        <v/>
      </c>
      <c r="N2083" s="30" t="str">
        <f>IF($A2083 ="", "", VLOOKUP($A2083, 'Student reference sheet'!$A$2:$Z$2603,26,FALSE))</f>
        <v/>
      </c>
      <c r="O2083" s="30" t="str">
        <f>IF($A2083 ="", "", VLOOKUP($A2083, 'Student reference sheet'!$A$2:$Z$2603,25,FALSE))</f>
        <v/>
      </c>
      <c r="P2083" s="39" t="str">
        <f>IF($A2083 = "", "", IF(OR(VLOOKUP($A2083,'Student reference sheet'!$A$2:$V$2400,8,FALSE) = "R",  VLOOKUP($A2083,'Student reference sheet'!$A$2:$V$2400,8,FALSE) = "L"), "X", ""))</f>
        <v/>
      </c>
      <c r="Q2083" s="39" t="str">
        <f>IF($A2083 ="", "", VLOOKUP($A2083, 'Student reference sheet'!$A$2:$V$2603,22,FALSE))</f>
        <v/>
      </c>
      <c r="R2083" s="39" t="str">
        <f>IF($A2083 &lt;&gt; "",VLOOKUP($A2083,'Student reference sheet'!$A$2:$V$2329, 5,FALSE), "")</f>
        <v/>
      </c>
      <c r="S2083" s="39" t="str">
        <f>IF($A2083 &lt;&gt; "",VLOOKUP($A2083,'Student reference sheet'!$A$2:$V$2329, 6,FALSE), "")</f>
        <v/>
      </c>
      <c r="T2083" s="30" t="str">
        <f>IF($A2083 = "","",
IF(VLOOKUP($A2083,'Student reference sheet'!$A$2:$V$2329, 10,FALSE) = "Y", "Hispanic",
IF(VLOOKUP($A2083,'Student reference sheet'!$A$2:$V$2329,11,FALSE) &lt;&gt; "",
IF(VLOOKUP($A2083,'Student reference sheet'!$A$2:$V$2329,11,FALSE) = "UNK", "Unknown", VLOOKUP(VALUE(VLOOKUP($A2083,'Student reference sheet'!$A$2:$V$2329,11,FALSE)),'Ethnicity Reference'!$A$2:$B$22,2,FALSE)),
IF(VLOOKUP($A2083,'Student reference sheet'!$A$2:$V$2329,9,FALSE) &lt;&gt; "", VLOOKUP(VALUE(VLOOKUP($A2083,'Student reference sheet'!$A$2:$V$2329,9,FALSE)),'Ethnicity Reference'!$A$2:$B$22,2,FALSE),"Unknown"))))</f>
        <v/>
      </c>
      <c r="U2083" s="35"/>
    </row>
    <row r="2084" spans="1:21" ht="15.75">
      <c r="A2084" s="47"/>
      <c r="B2084" s="33"/>
      <c r="C2084" s="39" t="str">
        <f>IF($A2084 &lt;&gt; "",VLOOKUP($A2084,'Student reference sheet'!$A$2:$V$2329, 3,FALSE), "")</f>
        <v/>
      </c>
      <c r="D2084" s="39" t="str">
        <f>IF($A2084 &lt;&gt; "",VLOOKUP($A2084,'Student reference sheet'!$A$2:$V$2329, 2,FALSE), "")</f>
        <v/>
      </c>
      <c r="E2084" s="35"/>
      <c r="F2084" s="34"/>
      <c r="G2084" s="40" t="str">
        <f t="shared" ca="1" si="99"/>
        <v/>
      </c>
      <c r="H2084" s="40" t="str">
        <f t="shared" ca="1" si="100"/>
        <v/>
      </c>
      <c r="I2084" s="36" t="str">
        <f>IF($A2084 = "", "",
IF(COUNTIF(MINIMUM_DAY_DATES[], Attendance!J2084) &gt; 0, VLOOKUP(Attendance!$G2084,MINIMUM_DAY_PERIOD_SCHEDULE[], 2,TRUE),
IF(COUNTIF(RALLY_DATES[], Attendance!J2084) &gt; 0, VLOOKUP(Attendance!$G2084,RALLY_PERIOD_SCHEDULE[], 2,TRUE),
IF(WEEKDAY(Attendance!$J2084) = 2,
       IF(COUNTIF(FINALS_WEEK_MONDAY_DATE[],Attendance!$J2084) &gt; 0, VLOOKUP(Attendance!$G2084,FINALS_WEEK_MONDAY_PERIOD_SCHEDULE[],2,TRUE),
       VLOOKUP(Attendance!$G2084,REGULAR_WEEK_SCHEDULE[],6,TRUE)),
IF(WEEKDAY($J2084) = 3,
       IF(COUNTIF(FINALS_WEEK_TUESDAY_DATE[],Attendance!$J2084) &gt; 0, VLOOKUP(Attendance!$G2084,FINALS_WEEK_TUESDAY_PERIOD_SCHEDULE[],2,TRUE),
       VLOOKUP(Attendance!$G2084,REGULAR_WEEK_SCHEDULE[[Tuesday]:[Period]],5,TRUE)),
IF(WEEKDAY(Attendance!$J2084) = 4,
        IF(COUNTIF(BLOCK_WEDNESDAY_DATES[],Attendance!$J2084) &gt; 0, VLOOKUP(Attendance!$G2084,BLOCK_WEDNESDAY_PERIOD_SCHEDULE[],2,TRUE),
        IF(COUNTIF(FINALS_WEEK_WEDNESDAY_DATE[],Attendance!$J2084) &gt; 0, VLOOKUP(Attendance!$G2084,FINALS_WEEK_WEDNESDAY_PERIOD_SCHEDULE[],2,TRUE),
       VLOOKUP(Attendance!$G2084,REGULAR_WEEK_SCHEDULE[[Wednesday]:[Period]],4,TRUE))),
IF(WEEKDAY($J2084) = 5,
       IF(COUNTIF(BLOCK_THURSDAY_DATES[],Attendance!$J2084) &gt; 0, VLOOKUP(Attendance!$G2084,BLOCK_THURSDAY_PERIOD_SCHEDULE[],2,TRUE),
       IF(COUNTIF(FINALS_WEEK_THURSDAY_DATE[],Attendance!$J2084) &gt; 0, VLOOKUP(Attendance!$G2084,FINALS_WEEK_THURSDAY_PERIOD_SCHEDULE[],2,TRUE),
       VLOOKUP(Attendance!$G2084,REGULAR_WEEK_SCHEDULE[[Thursday]:[Period]],3,TRUE))),
IF(WEEKDAY(Attendance!$J2084) = 6,
       IF(COUNTIF(FINALS_WEEK_FRIDAY_DATE[],Attendance!$J2084) &gt; 0, VLOOKUP(Attendance!$G2084,FINALS_WEEK_FRIDAY_PERIOD_SCHEDULE[],2,TRUE),
       VLOOKUP(Attendance!$G2084,REGULAR_WEEK_SCHEDULE[[Friday]:[Period]],2,TRUE))))))))))</f>
        <v/>
      </c>
      <c r="J2084" s="41" t="str">
        <f t="shared" ca="1" si="101"/>
        <v/>
      </c>
      <c r="K2084" s="41" t="str">
        <f>IF($A2084 &lt;&gt; "",VLOOKUP($A2084,'Student reference sheet'!$A$2:$V$2329, 7,FALSE), "")</f>
        <v/>
      </c>
      <c r="L2084" s="30" t="str">
        <f>IF($A2084 ="", "", VLOOKUP($A2084, 'Student reference sheet'!$A$2:$Z$2603,23,FALSE))</f>
        <v/>
      </c>
      <c r="M2084" s="30" t="str">
        <f>IF($A2084 ="", "", VLOOKUP($A2084, 'Student reference sheet'!$A$2:$Z$2603,24,FALSE))</f>
        <v/>
      </c>
      <c r="N2084" s="30" t="str">
        <f>IF($A2084 ="", "", VLOOKUP($A2084, 'Student reference sheet'!$A$2:$Z$2603,26,FALSE))</f>
        <v/>
      </c>
      <c r="O2084" s="30" t="str">
        <f>IF($A2084 ="", "", VLOOKUP($A2084, 'Student reference sheet'!$A$2:$Z$2603,25,FALSE))</f>
        <v/>
      </c>
      <c r="P2084" s="39" t="str">
        <f>IF($A2084 = "", "", IF(OR(VLOOKUP($A2084,'Student reference sheet'!$A$2:$V$2400,8,FALSE) = "R",  VLOOKUP($A2084,'Student reference sheet'!$A$2:$V$2400,8,FALSE) = "L"), "X", ""))</f>
        <v/>
      </c>
      <c r="Q2084" s="39" t="str">
        <f>IF($A2084 ="", "", VLOOKUP($A2084, 'Student reference sheet'!$A$2:$V$2603,22,FALSE))</f>
        <v/>
      </c>
      <c r="R2084" s="39" t="str">
        <f>IF($A2084 &lt;&gt; "",VLOOKUP($A2084,'Student reference sheet'!$A$2:$V$2329, 5,FALSE), "")</f>
        <v/>
      </c>
      <c r="S2084" s="39" t="str">
        <f>IF($A2084 &lt;&gt; "",VLOOKUP($A2084,'Student reference sheet'!$A$2:$V$2329, 6,FALSE), "")</f>
        <v/>
      </c>
      <c r="T2084" s="30" t="str">
        <f>IF($A2084 = "","",
IF(VLOOKUP($A2084,'Student reference sheet'!$A$2:$V$2329, 10,FALSE) = "Y", "Hispanic",
IF(VLOOKUP($A2084,'Student reference sheet'!$A$2:$V$2329,11,FALSE) &lt;&gt; "",
IF(VLOOKUP($A2084,'Student reference sheet'!$A$2:$V$2329,11,FALSE) = "UNK", "Unknown", VLOOKUP(VALUE(VLOOKUP($A2084,'Student reference sheet'!$A$2:$V$2329,11,FALSE)),'Ethnicity Reference'!$A$2:$B$22,2,FALSE)),
IF(VLOOKUP($A2084,'Student reference sheet'!$A$2:$V$2329,9,FALSE) &lt;&gt; "", VLOOKUP(VALUE(VLOOKUP($A2084,'Student reference sheet'!$A$2:$V$2329,9,FALSE)),'Ethnicity Reference'!$A$2:$B$22,2,FALSE),"Unknown"))))</f>
        <v/>
      </c>
      <c r="U2084" s="35"/>
    </row>
    <row r="2085" spans="1:21" ht="15.75">
      <c r="A2085" s="47"/>
      <c r="B2085" s="33"/>
      <c r="C2085" s="39" t="str">
        <f>IF($A2085 &lt;&gt; "",VLOOKUP($A2085,'Student reference sheet'!$A$2:$V$2329, 3,FALSE), "")</f>
        <v/>
      </c>
      <c r="D2085" s="39" t="str">
        <f>IF($A2085 &lt;&gt; "",VLOOKUP($A2085,'Student reference sheet'!$A$2:$V$2329, 2,FALSE), "")</f>
        <v/>
      </c>
      <c r="E2085" s="35"/>
      <c r="F2085" s="34"/>
      <c r="G2085" s="40" t="str">
        <f t="shared" ca="1" si="99"/>
        <v/>
      </c>
      <c r="H2085" s="40" t="str">
        <f t="shared" ca="1" si="100"/>
        <v/>
      </c>
      <c r="I2085" s="36" t="str">
        <f>IF($A2085 = "", "",
IF(COUNTIF(MINIMUM_DAY_DATES[], Attendance!J2085) &gt; 0, VLOOKUP(Attendance!$G2085,MINIMUM_DAY_PERIOD_SCHEDULE[], 2,TRUE),
IF(COUNTIF(RALLY_DATES[], Attendance!J2085) &gt; 0, VLOOKUP(Attendance!$G2085,RALLY_PERIOD_SCHEDULE[], 2,TRUE),
IF(WEEKDAY(Attendance!$J2085) = 2,
       IF(COUNTIF(FINALS_WEEK_MONDAY_DATE[],Attendance!$J2085) &gt; 0, VLOOKUP(Attendance!$G2085,FINALS_WEEK_MONDAY_PERIOD_SCHEDULE[],2,TRUE),
       VLOOKUP(Attendance!$G2085,REGULAR_WEEK_SCHEDULE[],6,TRUE)),
IF(WEEKDAY($J2085) = 3,
       IF(COUNTIF(FINALS_WEEK_TUESDAY_DATE[],Attendance!$J2085) &gt; 0, VLOOKUP(Attendance!$G2085,FINALS_WEEK_TUESDAY_PERIOD_SCHEDULE[],2,TRUE),
       VLOOKUP(Attendance!$G2085,REGULAR_WEEK_SCHEDULE[[Tuesday]:[Period]],5,TRUE)),
IF(WEEKDAY(Attendance!$J2085) = 4,
        IF(COUNTIF(BLOCK_WEDNESDAY_DATES[],Attendance!$J2085) &gt; 0, VLOOKUP(Attendance!$G2085,BLOCK_WEDNESDAY_PERIOD_SCHEDULE[],2,TRUE),
        IF(COUNTIF(FINALS_WEEK_WEDNESDAY_DATE[],Attendance!$J2085) &gt; 0, VLOOKUP(Attendance!$G2085,FINALS_WEEK_WEDNESDAY_PERIOD_SCHEDULE[],2,TRUE),
       VLOOKUP(Attendance!$G2085,REGULAR_WEEK_SCHEDULE[[Wednesday]:[Period]],4,TRUE))),
IF(WEEKDAY($J2085) = 5,
       IF(COUNTIF(BLOCK_THURSDAY_DATES[],Attendance!$J2085) &gt; 0, VLOOKUP(Attendance!$G2085,BLOCK_THURSDAY_PERIOD_SCHEDULE[],2,TRUE),
       IF(COUNTIF(FINALS_WEEK_THURSDAY_DATE[],Attendance!$J2085) &gt; 0, VLOOKUP(Attendance!$G2085,FINALS_WEEK_THURSDAY_PERIOD_SCHEDULE[],2,TRUE),
       VLOOKUP(Attendance!$G2085,REGULAR_WEEK_SCHEDULE[[Thursday]:[Period]],3,TRUE))),
IF(WEEKDAY(Attendance!$J2085) = 6,
       IF(COUNTIF(FINALS_WEEK_FRIDAY_DATE[],Attendance!$J2085) &gt; 0, VLOOKUP(Attendance!$G2085,FINALS_WEEK_FRIDAY_PERIOD_SCHEDULE[],2,TRUE),
       VLOOKUP(Attendance!$G2085,REGULAR_WEEK_SCHEDULE[[Friday]:[Period]],2,TRUE))))))))))</f>
        <v/>
      </c>
      <c r="J2085" s="41" t="str">
        <f t="shared" ca="1" si="101"/>
        <v/>
      </c>
      <c r="K2085" s="41" t="str">
        <f>IF($A2085 &lt;&gt; "",VLOOKUP($A2085,'Student reference sheet'!$A$2:$V$2329, 7,FALSE), "")</f>
        <v/>
      </c>
      <c r="L2085" s="30" t="str">
        <f>IF($A2085 ="", "", VLOOKUP($A2085, 'Student reference sheet'!$A$2:$Z$2603,23,FALSE))</f>
        <v/>
      </c>
      <c r="M2085" s="30" t="str">
        <f>IF($A2085 ="", "", VLOOKUP($A2085, 'Student reference sheet'!$A$2:$Z$2603,24,FALSE))</f>
        <v/>
      </c>
      <c r="N2085" s="30" t="str">
        <f>IF($A2085 ="", "", VLOOKUP($A2085, 'Student reference sheet'!$A$2:$Z$2603,26,FALSE))</f>
        <v/>
      </c>
      <c r="O2085" s="30" t="str">
        <f>IF($A2085 ="", "", VLOOKUP($A2085, 'Student reference sheet'!$A$2:$Z$2603,25,FALSE))</f>
        <v/>
      </c>
      <c r="P2085" s="39" t="str">
        <f>IF($A2085 = "", "", IF(OR(VLOOKUP($A2085,'Student reference sheet'!$A$2:$V$2400,8,FALSE) = "R",  VLOOKUP($A2085,'Student reference sheet'!$A$2:$V$2400,8,FALSE) = "L"), "X", ""))</f>
        <v/>
      </c>
      <c r="Q2085" s="39" t="str">
        <f>IF($A2085 ="", "", VLOOKUP($A2085, 'Student reference sheet'!$A$2:$V$2603,22,FALSE))</f>
        <v/>
      </c>
      <c r="R2085" s="39" t="str">
        <f>IF($A2085 &lt;&gt; "",VLOOKUP($A2085,'Student reference sheet'!$A$2:$V$2329, 5,FALSE), "")</f>
        <v/>
      </c>
      <c r="S2085" s="39" t="str">
        <f>IF($A2085 &lt;&gt; "",VLOOKUP($A2085,'Student reference sheet'!$A$2:$V$2329, 6,FALSE), "")</f>
        <v/>
      </c>
      <c r="T2085" s="30" t="str">
        <f>IF($A2085 = "","",
IF(VLOOKUP($A2085,'Student reference sheet'!$A$2:$V$2329, 10,FALSE) = "Y", "Hispanic",
IF(VLOOKUP($A2085,'Student reference sheet'!$A$2:$V$2329,11,FALSE) &lt;&gt; "",
IF(VLOOKUP($A2085,'Student reference sheet'!$A$2:$V$2329,11,FALSE) = "UNK", "Unknown", VLOOKUP(VALUE(VLOOKUP($A2085,'Student reference sheet'!$A$2:$V$2329,11,FALSE)),'Ethnicity Reference'!$A$2:$B$22,2,FALSE)),
IF(VLOOKUP($A2085,'Student reference sheet'!$A$2:$V$2329,9,FALSE) &lt;&gt; "", VLOOKUP(VALUE(VLOOKUP($A2085,'Student reference sheet'!$A$2:$V$2329,9,FALSE)),'Ethnicity Reference'!$A$2:$B$22,2,FALSE),"Unknown"))))</f>
        <v/>
      </c>
      <c r="U2085" s="35"/>
    </row>
    <row r="2086" spans="1:21" ht="15.75">
      <c r="A2086" s="47"/>
      <c r="B2086" s="33"/>
      <c r="C2086" s="39" t="str">
        <f>IF($A2086 &lt;&gt; "",VLOOKUP($A2086,'Student reference sheet'!$A$2:$V$2329, 3,FALSE), "")</f>
        <v/>
      </c>
      <c r="D2086" s="39" t="str">
        <f>IF($A2086 &lt;&gt; "",VLOOKUP($A2086,'Student reference sheet'!$A$2:$V$2329, 2,FALSE), "")</f>
        <v/>
      </c>
      <c r="E2086" s="35"/>
      <c r="F2086" s="34"/>
      <c r="G2086" s="40" t="str">
        <f t="shared" ca="1" si="99"/>
        <v/>
      </c>
      <c r="H2086" s="40" t="str">
        <f t="shared" ca="1" si="100"/>
        <v/>
      </c>
      <c r="I2086" s="36" t="str">
        <f>IF($A2086 = "", "",
IF(COUNTIF(MINIMUM_DAY_DATES[], Attendance!J2086) &gt; 0, VLOOKUP(Attendance!$G2086,MINIMUM_DAY_PERIOD_SCHEDULE[], 2,TRUE),
IF(COUNTIF(RALLY_DATES[], Attendance!J2086) &gt; 0, VLOOKUP(Attendance!$G2086,RALLY_PERIOD_SCHEDULE[], 2,TRUE),
IF(WEEKDAY(Attendance!$J2086) = 2,
       IF(COUNTIF(FINALS_WEEK_MONDAY_DATE[],Attendance!$J2086) &gt; 0, VLOOKUP(Attendance!$G2086,FINALS_WEEK_MONDAY_PERIOD_SCHEDULE[],2,TRUE),
       VLOOKUP(Attendance!$G2086,REGULAR_WEEK_SCHEDULE[],6,TRUE)),
IF(WEEKDAY($J2086) = 3,
       IF(COUNTIF(FINALS_WEEK_TUESDAY_DATE[],Attendance!$J2086) &gt; 0, VLOOKUP(Attendance!$G2086,FINALS_WEEK_TUESDAY_PERIOD_SCHEDULE[],2,TRUE),
       VLOOKUP(Attendance!$G2086,REGULAR_WEEK_SCHEDULE[[Tuesday]:[Period]],5,TRUE)),
IF(WEEKDAY(Attendance!$J2086) = 4,
        IF(COUNTIF(BLOCK_WEDNESDAY_DATES[],Attendance!$J2086) &gt; 0, VLOOKUP(Attendance!$G2086,BLOCK_WEDNESDAY_PERIOD_SCHEDULE[],2,TRUE),
        IF(COUNTIF(FINALS_WEEK_WEDNESDAY_DATE[],Attendance!$J2086) &gt; 0, VLOOKUP(Attendance!$G2086,FINALS_WEEK_WEDNESDAY_PERIOD_SCHEDULE[],2,TRUE),
       VLOOKUP(Attendance!$G2086,REGULAR_WEEK_SCHEDULE[[Wednesday]:[Period]],4,TRUE))),
IF(WEEKDAY($J2086) = 5,
       IF(COUNTIF(BLOCK_THURSDAY_DATES[],Attendance!$J2086) &gt; 0, VLOOKUP(Attendance!$G2086,BLOCK_THURSDAY_PERIOD_SCHEDULE[],2,TRUE),
       IF(COUNTIF(FINALS_WEEK_THURSDAY_DATE[],Attendance!$J2086) &gt; 0, VLOOKUP(Attendance!$G2086,FINALS_WEEK_THURSDAY_PERIOD_SCHEDULE[],2,TRUE),
       VLOOKUP(Attendance!$G2086,REGULAR_WEEK_SCHEDULE[[Thursday]:[Period]],3,TRUE))),
IF(WEEKDAY(Attendance!$J2086) = 6,
       IF(COUNTIF(FINALS_WEEK_FRIDAY_DATE[],Attendance!$J2086) &gt; 0, VLOOKUP(Attendance!$G2086,FINALS_WEEK_FRIDAY_PERIOD_SCHEDULE[],2,TRUE),
       VLOOKUP(Attendance!$G2086,REGULAR_WEEK_SCHEDULE[[Friday]:[Period]],2,TRUE))))))))))</f>
        <v/>
      </c>
      <c r="J2086" s="41" t="str">
        <f t="shared" ca="1" si="101"/>
        <v/>
      </c>
      <c r="K2086" s="41" t="str">
        <f>IF($A2086 &lt;&gt; "",VLOOKUP($A2086,'Student reference sheet'!$A$2:$V$2329, 7,FALSE), "")</f>
        <v/>
      </c>
      <c r="L2086" s="30" t="str">
        <f>IF($A2086 ="", "", VLOOKUP($A2086, 'Student reference sheet'!$A$2:$Z$2603,23,FALSE))</f>
        <v/>
      </c>
      <c r="M2086" s="30" t="str">
        <f>IF($A2086 ="", "", VLOOKUP($A2086, 'Student reference sheet'!$A$2:$Z$2603,24,FALSE))</f>
        <v/>
      </c>
      <c r="N2086" s="30" t="str">
        <f>IF($A2086 ="", "", VLOOKUP($A2086, 'Student reference sheet'!$A$2:$Z$2603,26,FALSE))</f>
        <v/>
      </c>
      <c r="O2086" s="30" t="str">
        <f>IF($A2086 ="", "", VLOOKUP($A2086, 'Student reference sheet'!$A$2:$Z$2603,25,FALSE))</f>
        <v/>
      </c>
      <c r="P2086" s="39" t="str">
        <f>IF($A2086 = "", "", IF(OR(VLOOKUP($A2086,'Student reference sheet'!$A$2:$V$2400,8,FALSE) = "R",  VLOOKUP($A2086,'Student reference sheet'!$A$2:$V$2400,8,FALSE) = "L"), "X", ""))</f>
        <v/>
      </c>
      <c r="Q2086" s="39" t="str">
        <f>IF($A2086 ="", "", VLOOKUP($A2086, 'Student reference sheet'!$A$2:$V$2603,22,FALSE))</f>
        <v/>
      </c>
      <c r="R2086" s="39" t="str">
        <f>IF($A2086 &lt;&gt; "",VLOOKUP($A2086,'Student reference sheet'!$A$2:$V$2329, 5,FALSE), "")</f>
        <v/>
      </c>
      <c r="S2086" s="39" t="str">
        <f>IF($A2086 &lt;&gt; "",VLOOKUP($A2086,'Student reference sheet'!$A$2:$V$2329, 6,FALSE), "")</f>
        <v/>
      </c>
      <c r="T2086" s="30" t="str">
        <f>IF($A2086 = "","",
IF(VLOOKUP($A2086,'Student reference sheet'!$A$2:$V$2329, 10,FALSE) = "Y", "Hispanic",
IF(VLOOKUP($A2086,'Student reference sheet'!$A$2:$V$2329,11,FALSE) &lt;&gt; "",
IF(VLOOKUP($A2086,'Student reference sheet'!$A$2:$V$2329,11,FALSE) = "UNK", "Unknown", VLOOKUP(VALUE(VLOOKUP($A2086,'Student reference sheet'!$A$2:$V$2329,11,FALSE)),'Ethnicity Reference'!$A$2:$B$22,2,FALSE)),
IF(VLOOKUP($A2086,'Student reference sheet'!$A$2:$V$2329,9,FALSE) &lt;&gt; "", VLOOKUP(VALUE(VLOOKUP($A2086,'Student reference sheet'!$A$2:$V$2329,9,FALSE)),'Ethnicity Reference'!$A$2:$B$22,2,FALSE),"Unknown"))))</f>
        <v/>
      </c>
      <c r="U2086" s="35"/>
    </row>
    <row r="2087" spans="1:21" ht="15.75">
      <c r="A2087" s="47"/>
      <c r="B2087" s="33"/>
      <c r="C2087" s="39" t="str">
        <f>IF($A2087 &lt;&gt; "",VLOOKUP($A2087,'Student reference sheet'!$A$2:$V$2329, 3,FALSE), "")</f>
        <v/>
      </c>
      <c r="D2087" s="39" t="str">
        <f>IF($A2087 &lt;&gt; "",VLOOKUP($A2087,'Student reference sheet'!$A$2:$V$2329, 2,FALSE), "")</f>
        <v/>
      </c>
      <c r="E2087" s="35"/>
      <c r="F2087" s="34"/>
      <c r="G2087" s="40" t="str">
        <f t="shared" ca="1" si="99"/>
        <v/>
      </c>
      <c r="H2087" s="40" t="str">
        <f t="shared" ca="1" si="100"/>
        <v/>
      </c>
      <c r="I2087" s="36" t="str">
        <f>IF($A2087 = "", "",
IF(COUNTIF(MINIMUM_DAY_DATES[], Attendance!J2087) &gt; 0, VLOOKUP(Attendance!$G2087,MINIMUM_DAY_PERIOD_SCHEDULE[], 2,TRUE),
IF(COUNTIF(RALLY_DATES[], Attendance!J2087) &gt; 0, VLOOKUP(Attendance!$G2087,RALLY_PERIOD_SCHEDULE[], 2,TRUE),
IF(WEEKDAY(Attendance!$J2087) = 2,
       IF(COUNTIF(FINALS_WEEK_MONDAY_DATE[],Attendance!$J2087) &gt; 0, VLOOKUP(Attendance!$G2087,FINALS_WEEK_MONDAY_PERIOD_SCHEDULE[],2,TRUE),
       VLOOKUP(Attendance!$G2087,REGULAR_WEEK_SCHEDULE[],6,TRUE)),
IF(WEEKDAY($J2087) = 3,
       IF(COUNTIF(FINALS_WEEK_TUESDAY_DATE[],Attendance!$J2087) &gt; 0, VLOOKUP(Attendance!$G2087,FINALS_WEEK_TUESDAY_PERIOD_SCHEDULE[],2,TRUE),
       VLOOKUP(Attendance!$G2087,REGULAR_WEEK_SCHEDULE[[Tuesday]:[Period]],5,TRUE)),
IF(WEEKDAY(Attendance!$J2087) = 4,
        IF(COUNTIF(BLOCK_WEDNESDAY_DATES[],Attendance!$J2087) &gt; 0, VLOOKUP(Attendance!$G2087,BLOCK_WEDNESDAY_PERIOD_SCHEDULE[],2,TRUE),
        IF(COUNTIF(FINALS_WEEK_WEDNESDAY_DATE[],Attendance!$J2087) &gt; 0, VLOOKUP(Attendance!$G2087,FINALS_WEEK_WEDNESDAY_PERIOD_SCHEDULE[],2,TRUE),
       VLOOKUP(Attendance!$G2087,REGULAR_WEEK_SCHEDULE[[Wednesday]:[Period]],4,TRUE))),
IF(WEEKDAY($J2087) = 5,
       IF(COUNTIF(BLOCK_THURSDAY_DATES[],Attendance!$J2087) &gt; 0, VLOOKUP(Attendance!$G2087,BLOCK_THURSDAY_PERIOD_SCHEDULE[],2,TRUE),
       IF(COUNTIF(FINALS_WEEK_THURSDAY_DATE[],Attendance!$J2087) &gt; 0, VLOOKUP(Attendance!$G2087,FINALS_WEEK_THURSDAY_PERIOD_SCHEDULE[],2,TRUE),
       VLOOKUP(Attendance!$G2087,REGULAR_WEEK_SCHEDULE[[Thursday]:[Period]],3,TRUE))),
IF(WEEKDAY(Attendance!$J2087) = 6,
       IF(COUNTIF(FINALS_WEEK_FRIDAY_DATE[],Attendance!$J2087) &gt; 0, VLOOKUP(Attendance!$G2087,FINALS_WEEK_FRIDAY_PERIOD_SCHEDULE[],2,TRUE),
       VLOOKUP(Attendance!$G2087,REGULAR_WEEK_SCHEDULE[[Friday]:[Period]],2,TRUE))))))))))</f>
        <v/>
      </c>
      <c r="J2087" s="41" t="str">
        <f t="shared" ca="1" si="101"/>
        <v/>
      </c>
      <c r="K2087" s="41" t="str">
        <f>IF($A2087 &lt;&gt; "",VLOOKUP($A2087,'Student reference sheet'!$A$2:$V$2329, 7,FALSE), "")</f>
        <v/>
      </c>
      <c r="L2087" s="30" t="str">
        <f>IF($A2087 ="", "", VLOOKUP($A2087, 'Student reference sheet'!$A$2:$Z$2603,23,FALSE))</f>
        <v/>
      </c>
      <c r="M2087" s="30" t="str">
        <f>IF($A2087 ="", "", VLOOKUP($A2087, 'Student reference sheet'!$A$2:$Z$2603,24,FALSE))</f>
        <v/>
      </c>
      <c r="N2087" s="30" t="str">
        <f>IF($A2087 ="", "", VLOOKUP($A2087, 'Student reference sheet'!$A$2:$Z$2603,26,FALSE))</f>
        <v/>
      </c>
      <c r="O2087" s="30" t="str">
        <f>IF($A2087 ="", "", VLOOKUP($A2087, 'Student reference sheet'!$A$2:$Z$2603,25,FALSE))</f>
        <v/>
      </c>
      <c r="P2087" s="39" t="str">
        <f>IF($A2087 = "", "", IF(OR(VLOOKUP($A2087,'Student reference sheet'!$A$2:$V$2400,8,FALSE) = "R",  VLOOKUP($A2087,'Student reference sheet'!$A$2:$V$2400,8,FALSE) = "L"), "X", ""))</f>
        <v/>
      </c>
      <c r="Q2087" s="39" t="str">
        <f>IF($A2087 ="", "", VLOOKUP($A2087, 'Student reference sheet'!$A$2:$V$2603,22,FALSE))</f>
        <v/>
      </c>
      <c r="R2087" s="39" t="str">
        <f>IF($A2087 &lt;&gt; "",VLOOKUP($A2087,'Student reference sheet'!$A$2:$V$2329, 5,FALSE), "")</f>
        <v/>
      </c>
      <c r="S2087" s="39" t="str">
        <f>IF($A2087 &lt;&gt; "",VLOOKUP($A2087,'Student reference sheet'!$A$2:$V$2329, 6,FALSE), "")</f>
        <v/>
      </c>
      <c r="T2087" s="30" t="str">
        <f>IF($A2087 = "","",
IF(VLOOKUP($A2087,'Student reference sheet'!$A$2:$V$2329, 10,FALSE) = "Y", "Hispanic",
IF(VLOOKUP($A2087,'Student reference sheet'!$A$2:$V$2329,11,FALSE) &lt;&gt; "",
IF(VLOOKUP($A2087,'Student reference sheet'!$A$2:$V$2329,11,FALSE) = "UNK", "Unknown", VLOOKUP(VALUE(VLOOKUP($A2087,'Student reference sheet'!$A$2:$V$2329,11,FALSE)),'Ethnicity Reference'!$A$2:$B$22,2,FALSE)),
IF(VLOOKUP($A2087,'Student reference sheet'!$A$2:$V$2329,9,FALSE) &lt;&gt; "", VLOOKUP(VALUE(VLOOKUP($A2087,'Student reference sheet'!$A$2:$V$2329,9,FALSE)),'Ethnicity Reference'!$A$2:$B$22,2,FALSE),"Unknown"))))</f>
        <v/>
      </c>
      <c r="U2087" s="35"/>
    </row>
    <row r="2088" spans="1:21" ht="15.75">
      <c r="A2088" s="47"/>
      <c r="B2088" s="33"/>
      <c r="C2088" s="39" t="str">
        <f>IF($A2088 &lt;&gt; "",VLOOKUP($A2088,'Student reference sheet'!$A$2:$V$2329, 3,FALSE), "")</f>
        <v/>
      </c>
      <c r="D2088" s="39" t="str">
        <f>IF($A2088 &lt;&gt; "",VLOOKUP($A2088,'Student reference sheet'!$A$2:$V$2329, 2,FALSE), "")</f>
        <v/>
      </c>
      <c r="E2088" s="35"/>
      <c r="F2088" s="34"/>
      <c r="G2088" s="40" t="str">
        <f t="shared" ca="1" si="99"/>
        <v/>
      </c>
      <c r="H2088" s="40" t="str">
        <f t="shared" ca="1" si="100"/>
        <v/>
      </c>
      <c r="I2088" s="36" t="str">
        <f>IF($A2088 = "", "",
IF(COUNTIF(MINIMUM_DAY_DATES[], Attendance!J2088) &gt; 0, VLOOKUP(Attendance!$G2088,MINIMUM_DAY_PERIOD_SCHEDULE[], 2,TRUE),
IF(COUNTIF(RALLY_DATES[], Attendance!J2088) &gt; 0, VLOOKUP(Attendance!$G2088,RALLY_PERIOD_SCHEDULE[], 2,TRUE),
IF(WEEKDAY(Attendance!$J2088) = 2,
       IF(COUNTIF(FINALS_WEEK_MONDAY_DATE[],Attendance!$J2088) &gt; 0, VLOOKUP(Attendance!$G2088,FINALS_WEEK_MONDAY_PERIOD_SCHEDULE[],2,TRUE),
       VLOOKUP(Attendance!$G2088,REGULAR_WEEK_SCHEDULE[],6,TRUE)),
IF(WEEKDAY($J2088) = 3,
       IF(COUNTIF(FINALS_WEEK_TUESDAY_DATE[],Attendance!$J2088) &gt; 0, VLOOKUP(Attendance!$G2088,FINALS_WEEK_TUESDAY_PERIOD_SCHEDULE[],2,TRUE),
       VLOOKUP(Attendance!$G2088,REGULAR_WEEK_SCHEDULE[[Tuesday]:[Period]],5,TRUE)),
IF(WEEKDAY(Attendance!$J2088) = 4,
        IF(COUNTIF(BLOCK_WEDNESDAY_DATES[],Attendance!$J2088) &gt; 0, VLOOKUP(Attendance!$G2088,BLOCK_WEDNESDAY_PERIOD_SCHEDULE[],2,TRUE),
        IF(COUNTIF(FINALS_WEEK_WEDNESDAY_DATE[],Attendance!$J2088) &gt; 0, VLOOKUP(Attendance!$G2088,FINALS_WEEK_WEDNESDAY_PERIOD_SCHEDULE[],2,TRUE),
       VLOOKUP(Attendance!$G2088,REGULAR_WEEK_SCHEDULE[[Wednesday]:[Period]],4,TRUE))),
IF(WEEKDAY($J2088) = 5,
       IF(COUNTIF(BLOCK_THURSDAY_DATES[],Attendance!$J2088) &gt; 0, VLOOKUP(Attendance!$G2088,BLOCK_THURSDAY_PERIOD_SCHEDULE[],2,TRUE),
       IF(COUNTIF(FINALS_WEEK_THURSDAY_DATE[],Attendance!$J2088) &gt; 0, VLOOKUP(Attendance!$G2088,FINALS_WEEK_THURSDAY_PERIOD_SCHEDULE[],2,TRUE),
       VLOOKUP(Attendance!$G2088,REGULAR_WEEK_SCHEDULE[[Thursday]:[Period]],3,TRUE))),
IF(WEEKDAY(Attendance!$J2088) = 6,
       IF(COUNTIF(FINALS_WEEK_FRIDAY_DATE[],Attendance!$J2088) &gt; 0, VLOOKUP(Attendance!$G2088,FINALS_WEEK_FRIDAY_PERIOD_SCHEDULE[],2,TRUE),
       VLOOKUP(Attendance!$G2088,REGULAR_WEEK_SCHEDULE[[Friday]:[Period]],2,TRUE))))))))))</f>
        <v/>
      </c>
      <c r="J2088" s="41" t="str">
        <f t="shared" ca="1" si="101"/>
        <v/>
      </c>
      <c r="K2088" s="41" t="str">
        <f>IF($A2088 &lt;&gt; "",VLOOKUP($A2088,'Student reference sheet'!$A$2:$V$2329, 7,FALSE), "")</f>
        <v/>
      </c>
      <c r="L2088" s="30" t="str">
        <f>IF($A2088 ="", "", VLOOKUP($A2088, 'Student reference sheet'!$A$2:$Z$2603,23,FALSE))</f>
        <v/>
      </c>
      <c r="M2088" s="30" t="str">
        <f>IF($A2088 ="", "", VLOOKUP($A2088, 'Student reference sheet'!$A$2:$Z$2603,24,FALSE))</f>
        <v/>
      </c>
      <c r="N2088" s="30" t="str">
        <f>IF($A2088 ="", "", VLOOKUP($A2088, 'Student reference sheet'!$A$2:$Z$2603,26,FALSE))</f>
        <v/>
      </c>
      <c r="O2088" s="30" t="str">
        <f>IF($A2088 ="", "", VLOOKUP($A2088, 'Student reference sheet'!$A$2:$Z$2603,25,FALSE))</f>
        <v/>
      </c>
      <c r="P2088" s="39" t="str">
        <f>IF($A2088 = "", "", IF(OR(VLOOKUP($A2088,'Student reference sheet'!$A$2:$V$2400,8,FALSE) = "R",  VLOOKUP($A2088,'Student reference sheet'!$A$2:$V$2400,8,FALSE) = "L"), "X", ""))</f>
        <v/>
      </c>
      <c r="Q2088" s="39" t="str">
        <f>IF($A2088 ="", "", VLOOKUP($A2088, 'Student reference sheet'!$A$2:$V$2603,22,FALSE))</f>
        <v/>
      </c>
      <c r="R2088" s="39" t="str">
        <f>IF($A2088 &lt;&gt; "",VLOOKUP($A2088,'Student reference sheet'!$A$2:$V$2329, 5,FALSE), "")</f>
        <v/>
      </c>
      <c r="S2088" s="39" t="str">
        <f>IF($A2088 &lt;&gt; "",VLOOKUP($A2088,'Student reference sheet'!$A$2:$V$2329, 6,FALSE), "")</f>
        <v/>
      </c>
      <c r="T2088" s="30" t="str">
        <f>IF($A2088 = "","",
IF(VLOOKUP($A2088,'Student reference sheet'!$A$2:$V$2329, 10,FALSE) = "Y", "Hispanic",
IF(VLOOKUP($A2088,'Student reference sheet'!$A$2:$V$2329,11,FALSE) &lt;&gt; "",
IF(VLOOKUP($A2088,'Student reference sheet'!$A$2:$V$2329,11,FALSE) = "UNK", "Unknown", VLOOKUP(VALUE(VLOOKUP($A2088,'Student reference sheet'!$A$2:$V$2329,11,FALSE)),'Ethnicity Reference'!$A$2:$B$22,2,FALSE)),
IF(VLOOKUP($A2088,'Student reference sheet'!$A$2:$V$2329,9,FALSE) &lt;&gt; "", VLOOKUP(VALUE(VLOOKUP($A2088,'Student reference sheet'!$A$2:$V$2329,9,FALSE)),'Ethnicity Reference'!$A$2:$B$22,2,FALSE),"Unknown"))))</f>
        <v/>
      </c>
      <c r="U2088" s="35"/>
    </row>
    <row r="2089" spans="1:21" ht="15.75">
      <c r="A2089" s="47"/>
      <c r="B2089" s="33"/>
      <c r="C2089" s="39" t="str">
        <f>IF($A2089 &lt;&gt; "",VLOOKUP($A2089,'Student reference sheet'!$A$2:$V$2329, 3,FALSE), "")</f>
        <v/>
      </c>
      <c r="D2089" s="39" t="str">
        <f>IF($A2089 &lt;&gt; "",VLOOKUP($A2089,'Student reference sheet'!$A$2:$V$2329, 2,FALSE), "")</f>
        <v/>
      </c>
      <c r="E2089" s="35"/>
      <c r="F2089" s="34"/>
      <c r="G2089" s="40" t="str">
        <f t="shared" ca="1" si="99"/>
        <v/>
      </c>
      <c r="H2089" s="40" t="str">
        <f t="shared" ca="1" si="100"/>
        <v/>
      </c>
      <c r="I2089" s="36" t="str">
        <f>IF($A2089 = "", "",
IF(COUNTIF(MINIMUM_DAY_DATES[], Attendance!J2089) &gt; 0, VLOOKUP(Attendance!$G2089,MINIMUM_DAY_PERIOD_SCHEDULE[], 2,TRUE),
IF(COUNTIF(RALLY_DATES[], Attendance!J2089) &gt; 0, VLOOKUP(Attendance!$G2089,RALLY_PERIOD_SCHEDULE[], 2,TRUE),
IF(WEEKDAY(Attendance!$J2089) = 2,
       IF(COUNTIF(FINALS_WEEK_MONDAY_DATE[],Attendance!$J2089) &gt; 0, VLOOKUP(Attendance!$G2089,FINALS_WEEK_MONDAY_PERIOD_SCHEDULE[],2,TRUE),
       VLOOKUP(Attendance!$G2089,REGULAR_WEEK_SCHEDULE[],6,TRUE)),
IF(WEEKDAY($J2089) = 3,
       IF(COUNTIF(FINALS_WEEK_TUESDAY_DATE[],Attendance!$J2089) &gt; 0, VLOOKUP(Attendance!$G2089,FINALS_WEEK_TUESDAY_PERIOD_SCHEDULE[],2,TRUE),
       VLOOKUP(Attendance!$G2089,REGULAR_WEEK_SCHEDULE[[Tuesday]:[Period]],5,TRUE)),
IF(WEEKDAY(Attendance!$J2089) = 4,
        IF(COUNTIF(BLOCK_WEDNESDAY_DATES[],Attendance!$J2089) &gt; 0, VLOOKUP(Attendance!$G2089,BLOCK_WEDNESDAY_PERIOD_SCHEDULE[],2,TRUE),
        IF(COUNTIF(FINALS_WEEK_WEDNESDAY_DATE[],Attendance!$J2089) &gt; 0, VLOOKUP(Attendance!$G2089,FINALS_WEEK_WEDNESDAY_PERIOD_SCHEDULE[],2,TRUE),
       VLOOKUP(Attendance!$G2089,REGULAR_WEEK_SCHEDULE[[Wednesday]:[Period]],4,TRUE))),
IF(WEEKDAY($J2089) = 5,
       IF(COUNTIF(BLOCK_THURSDAY_DATES[],Attendance!$J2089) &gt; 0, VLOOKUP(Attendance!$G2089,BLOCK_THURSDAY_PERIOD_SCHEDULE[],2,TRUE),
       IF(COUNTIF(FINALS_WEEK_THURSDAY_DATE[],Attendance!$J2089) &gt; 0, VLOOKUP(Attendance!$G2089,FINALS_WEEK_THURSDAY_PERIOD_SCHEDULE[],2,TRUE),
       VLOOKUP(Attendance!$G2089,REGULAR_WEEK_SCHEDULE[[Thursday]:[Period]],3,TRUE))),
IF(WEEKDAY(Attendance!$J2089) = 6,
       IF(COUNTIF(FINALS_WEEK_FRIDAY_DATE[],Attendance!$J2089) &gt; 0, VLOOKUP(Attendance!$G2089,FINALS_WEEK_FRIDAY_PERIOD_SCHEDULE[],2,TRUE),
       VLOOKUP(Attendance!$G2089,REGULAR_WEEK_SCHEDULE[[Friday]:[Period]],2,TRUE))))))))))</f>
        <v/>
      </c>
      <c r="J2089" s="41" t="str">
        <f t="shared" ca="1" si="101"/>
        <v/>
      </c>
      <c r="K2089" s="41" t="str">
        <f>IF($A2089 &lt;&gt; "",VLOOKUP($A2089,'Student reference sheet'!$A$2:$V$2329, 7,FALSE), "")</f>
        <v/>
      </c>
      <c r="L2089" s="30" t="str">
        <f>IF($A2089 ="", "", VLOOKUP($A2089, 'Student reference sheet'!$A$2:$Z$2603,23,FALSE))</f>
        <v/>
      </c>
      <c r="M2089" s="30" t="str">
        <f>IF($A2089 ="", "", VLOOKUP($A2089, 'Student reference sheet'!$A$2:$Z$2603,24,FALSE))</f>
        <v/>
      </c>
      <c r="N2089" s="30" t="str">
        <f>IF($A2089 ="", "", VLOOKUP($A2089, 'Student reference sheet'!$A$2:$Z$2603,26,FALSE))</f>
        <v/>
      </c>
      <c r="O2089" s="30" t="str">
        <f>IF($A2089 ="", "", VLOOKUP($A2089, 'Student reference sheet'!$A$2:$Z$2603,25,FALSE))</f>
        <v/>
      </c>
      <c r="P2089" s="39" t="str">
        <f>IF($A2089 = "", "", IF(OR(VLOOKUP($A2089,'Student reference sheet'!$A$2:$V$2400,8,FALSE) = "R",  VLOOKUP($A2089,'Student reference sheet'!$A$2:$V$2400,8,FALSE) = "L"), "X", ""))</f>
        <v/>
      </c>
      <c r="Q2089" s="39" t="str">
        <f>IF($A2089 ="", "", VLOOKUP($A2089, 'Student reference sheet'!$A$2:$V$2603,22,FALSE))</f>
        <v/>
      </c>
      <c r="R2089" s="39" t="str">
        <f>IF($A2089 &lt;&gt; "",VLOOKUP($A2089,'Student reference sheet'!$A$2:$V$2329, 5,FALSE), "")</f>
        <v/>
      </c>
      <c r="S2089" s="39" t="str">
        <f>IF($A2089 &lt;&gt; "",VLOOKUP($A2089,'Student reference sheet'!$A$2:$V$2329, 6,FALSE), "")</f>
        <v/>
      </c>
      <c r="T2089" s="30" t="str">
        <f>IF($A2089 = "","",
IF(VLOOKUP($A2089,'Student reference sheet'!$A$2:$V$2329, 10,FALSE) = "Y", "Hispanic",
IF(VLOOKUP($A2089,'Student reference sheet'!$A$2:$V$2329,11,FALSE) &lt;&gt; "",
IF(VLOOKUP($A2089,'Student reference sheet'!$A$2:$V$2329,11,FALSE) = "UNK", "Unknown", VLOOKUP(VALUE(VLOOKUP($A2089,'Student reference sheet'!$A$2:$V$2329,11,FALSE)),'Ethnicity Reference'!$A$2:$B$22,2,FALSE)),
IF(VLOOKUP($A2089,'Student reference sheet'!$A$2:$V$2329,9,FALSE) &lt;&gt; "", VLOOKUP(VALUE(VLOOKUP($A2089,'Student reference sheet'!$A$2:$V$2329,9,FALSE)),'Ethnicity Reference'!$A$2:$B$22,2,FALSE),"Unknown"))))</f>
        <v/>
      </c>
      <c r="U2089" s="35"/>
    </row>
    <row r="2090" spans="1:21" ht="15.75">
      <c r="A2090" s="47"/>
      <c r="B2090" s="33"/>
      <c r="C2090" s="39" t="str">
        <f>IF($A2090 &lt;&gt; "",VLOOKUP($A2090,'Student reference sheet'!$A$2:$V$2329, 3,FALSE), "")</f>
        <v/>
      </c>
      <c r="D2090" s="39" t="str">
        <f>IF($A2090 &lt;&gt; "",VLOOKUP($A2090,'Student reference sheet'!$A$2:$V$2329, 2,FALSE), "")</f>
        <v/>
      </c>
      <c r="E2090" s="35"/>
      <c r="F2090" s="34"/>
      <c r="G2090" s="40" t="str">
        <f t="shared" ca="1" si="99"/>
        <v/>
      </c>
      <c r="H2090" s="40" t="str">
        <f t="shared" ca="1" si="100"/>
        <v/>
      </c>
      <c r="I2090" s="36" t="str">
        <f>IF($A2090 = "", "",
IF(COUNTIF(MINIMUM_DAY_DATES[], Attendance!J2090) &gt; 0, VLOOKUP(Attendance!$G2090,MINIMUM_DAY_PERIOD_SCHEDULE[], 2,TRUE),
IF(COUNTIF(RALLY_DATES[], Attendance!J2090) &gt; 0, VLOOKUP(Attendance!$G2090,RALLY_PERIOD_SCHEDULE[], 2,TRUE),
IF(WEEKDAY(Attendance!$J2090) = 2,
       IF(COUNTIF(FINALS_WEEK_MONDAY_DATE[],Attendance!$J2090) &gt; 0, VLOOKUP(Attendance!$G2090,FINALS_WEEK_MONDAY_PERIOD_SCHEDULE[],2,TRUE),
       VLOOKUP(Attendance!$G2090,REGULAR_WEEK_SCHEDULE[],6,TRUE)),
IF(WEEKDAY($J2090) = 3,
       IF(COUNTIF(FINALS_WEEK_TUESDAY_DATE[],Attendance!$J2090) &gt; 0, VLOOKUP(Attendance!$G2090,FINALS_WEEK_TUESDAY_PERIOD_SCHEDULE[],2,TRUE),
       VLOOKUP(Attendance!$G2090,REGULAR_WEEK_SCHEDULE[[Tuesday]:[Period]],5,TRUE)),
IF(WEEKDAY(Attendance!$J2090) = 4,
        IF(COUNTIF(BLOCK_WEDNESDAY_DATES[],Attendance!$J2090) &gt; 0, VLOOKUP(Attendance!$G2090,BLOCK_WEDNESDAY_PERIOD_SCHEDULE[],2,TRUE),
        IF(COUNTIF(FINALS_WEEK_WEDNESDAY_DATE[],Attendance!$J2090) &gt; 0, VLOOKUP(Attendance!$G2090,FINALS_WEEK_WEDNESDAY_PERIOD_SCHEDULE[],2,TRUE),
       VLOOKUP(Attendance!$G2090,REGULAR_WEEK_SCHEDULE[[Wednesday]:[Period]],4,TRUE))),
IF(WEEKDAY($J2090) = 5,
       IF(COUNTIF(BLOCK_THURSDAY_DATES[],Attendance!$J2090) &gt; 0, VLOOKUP(Attendance!$G2090,BLOCK_THURSDAY_PERIOD_SCHEDULE[],2,TRUE),
       IF(COUNTIF(FINALS_WEEK_THURSDAY_DATE[],Attendance!$J2090) &gt; 0, VLOOKUP(Attendance!$G2090,FINALS_WEEK_THURSDAY_PERIOD_SCHEDULE[],2,TRUE),
       VLOOKUP(Attendance!$G2090,REGULAR_WEEK_SCHEDULE[[Thursday]:[Period]],3,TRUE))),
IF(WEEKDAY(Attendance!$J2090) = 6,
       IF(COUNTIF(FINALS_WEEK_FRIDAY_DATE[],Attendance!$J2090) &gt; 0, VLOOKUP(Attendance!$G2090,FINALS_WEEK_FRIDAY_PERIOD_SCHEDULE[],2,TRUE),
       VLOOKUP(Attendance!$G2090,REGULAR_WEEK_SCHEDULE[[Friday]:[Period]],2,TRUE))))))))))</f>
        <v/>
      </c>
      <c r="J2090" s="41" t="str">
        <f t="shared" ca="1" si="101"/>
        <v/>
      </c>
      <c r="K2090" s="41" t="str">
        <f>IF($A2090 &lt;&gt; "",VLOOKUP($A2090,'Student reference sheet'!$A$2:$V$2329, 7,FALSE), "")</f>
        <v/>
      </c>
      <c r="L2090" s="30" t="str">
        <f>IF($A2090 ="", "", VLOOKUP($A2090, 'Student reference sheet'!$A$2:$Z$2603,23,FALSE))</f>
        <v/>
      </c>
      <c r="M2090" s="30" t="str">
        <f>IF($A2090 ="", "", VLOOKUP($A2090, 'Student reference sheet'!$A$2:$Z$2603,24,FALSE))</f>
        <v/>
      </c>
      <c r="N2090" s="30" t="str">
        <f>IF($A2090 ="", "", VLOOKUP($A2090, 'Student reference sheet'!$A$2:$Z$2603,26,FALSE))</f>
        <v/>
      </c>
      <c r="O2090" s="30" t="str">
        <f>IF($A2090 ="", "", VLOOKUP($A2090, 'Student reference sheet'!$A$2:$Z$2603,25,FALSE))</f>
        <v/>
      </c>
      <c r="P2090" s="39" t="str">
        <f>IF($A2090 = "", "", IF(OR(VLOOKUP($A2090,'Student reference sheet'!$A$2:$V$2400,8,FALSE) = "R",  VLOOKUP($A2090,'Student reference sheet'!$A$2:$V$2400,8,FALSE) = "L"), "X", ""))</f>
        <v/>
      </c>
      <c r="Q2090" s="39" t="str">
        <f>IF($A2090 ="", "", VLOOKUP($A2090, 'Student reference sheet'!$A$2:$V$2603,22,FALSE))</f>
        <v/>
      </c>
      <c r="R2090" s="39" t="str">
        <f>IF($A2090 &lt;&gt; "",VLOOKUP($A2090,'Student reference sheet'!$A$2:$V$2329, 5,FALSE), "")</f>
        <v/>
      </c>
      <c r="S2090" s="39" t="str">
        <f>IF($A2090 &lt;&gt; "",VLOOKUP($A2090,'Student reference sheet'!$A$2:$V$2329, 6,FALSE), "")</f>
        <v/>
      </c>
      <c r="T2090" s="30" t="str">
        <f>IF($A2090 = "","",
IF(VLOOKUP($A2090,'Student reference sheet'!$A$2:$V$2329, 10,FALSE) = "Y", "Hispanic",
IF(VLOOKUP($A2090,'Student reference sheet'!$A$2:$V$2329,11,FALSE) &lt;&gt; "",
IF(VLOOKUP($A2090,'Student reference sheet'!$A$2:$V$2329,11,FALSE) = "UNK", "Unknown", VLOOKUP(VALUE(VLOOKUP($A2090,'Student reference sheet'!$A$2:$V$2329,11,FALSE)),'Ethnicity Reference'!$A$2:$B$22,2,FALSE)),
IF(VLOOKUP($A2090,'Student reference sheet'!$A$2:$V$2329,9,FALSE) &lt;&gt; "", VLOOKUP(VALUE(VLOOKUP($A2090,'Student reference sheet'!$A$2:$V$2329,9,FALSE)),'Ethnicity Reference'!$A$2:$B$22,2,FALSE),"Unknown"))))</f>
        <v/>
      </c>
      <c r="U2090" s="35"/>
    </row>
    <row r="2091" spans="1:21" ht="15.75">
      <c r="A2091" s="47"/>
      <c r="B2091" s="33"/>
      <c r="C2091" s="39" t="str">
        <f>IF($A2091 &lt;&gt; "",VLOOKUP($A2091,'Student reference sheet'!$A$2:$V$2329, 3,FALSE), "")</f>
        <v/>
      </c>
      <c r="D2091" s="39" t="str">
        <f>IF($A2091 &lt;&gt; "",VLOOKUP($A2091,'Student reference sheet'!$A$2:$V$2329, 2,FALSE), "")</f>
        <v/>
      </c>
      <c r="E2091" s="35"/>
      <c r="F2091" s="34"/>
      <c r="G2091" s="40" t="str">
        <f t="shared" ca="1" si="99"/>
        <v/>
      </c>
      <c r="H2091" s="40" t="str">
        <f t="shared" ca="1" si="100"/>
        <v/>
      </c>
      <c r="I2091" s="36" t="str">
        <f>IF($A2091 = "", "",
IF(COUNTIF(MINIMUM_DAY_DATES[], Attendance!J2091) &gt; 0, VLOOKUP(Attendance!$G2091,MINIMUM_DAY_PERIOD_SCHEDULE[], 2,TRUE),
IF(COUNTIF(RALLY_DATES[], Attendance!J2091) &gt; 0, VLOOKUP(Attendance!$G2091,RALLY_PERIOD_SCHEDULE[], 2,TRUE),
IF(WEEKDAY(Attendance!$J2091) = 2,
       IF(COUNTIF(FINALS_WEEK_MONDAY_DATE[],Attendance!$J2091) &gt; 0, VLOOKUP(Attendance!$G2091,FINALS_WEEK_MONDAY_PERIOD_SCHEDULE[],2,TRUE),
       VLOOKUP(Attendance!$G2091,REGULAR_WEEK_SCHEDULE[],6,TRUE)),
IF(WEEKDAY($J2091) = 3,
       IF(COUNTIF(FINALS_WEEK_TUESDAY_DATE[],Attendance!$J2091) &gt; 0, VLOOKUP(Attendance!$G2091,FINALS_WEEK_TUESDAY_PERIOD_SCHEDULE[],2,TRUE),
       VLOOKUP(Attendance!$G2091,REGULAR_WEEK_SCHEDULE[[Tuesday]:[Period]],5,TRUE)),
IF(WEEKDAY(Attendance!$J2091) = 4,
        IF(COUNTIF(BLOCK_WEDNESDAY_DATES[],Attendance!$J2091) &gt; 0, VLOOKUP(Attendance!$G2091,BLOCK_WEDNESDAY_PERIOD_SCHEDULE[],2,TRUE),
        IF(COUNTIF(FINALS_WEEK_WEDNESDAY_DATE[],Attendance!$J2091) &gt; 0, VLOOKUP(Attendance!$G2091,FINALS_WEEK_WEDNESDAY_PERIOD_SCHEDULE[],2,TRUE),
       VLOOKUP(Attendance!$G2091,REGULAR_WEEK_SCHEDULE[[Wednesday]:[Period]],4,TRUE))),
IF(WEEKDAY($J2091) = 5,
       IF(COUNTIF(BLOCK_THURSDAY_DATES[],Attendance!$J2091) &gt; 0, VLOOKUP(Attendance!$G2091,BLOCK_THURSDAY_PERIOD_SCHEDULE[],2,TRUE),
       IF(COUNTIF(FINALS_WEEK_THURSDAY_DATE[],Attendance!$J2091) &gt; 0, VLOOKUP(Attendance!$G2091,FINALS_WEEK_THURSDAY_PERIOD_SCHEDULE[],2,TRUE),
       VLOOKUP(Attendance!$G2091,REGULAR_WEEK_SCHEDULE[[Thursday]:[Period]],3,TRUE))),
IF(WEEKDAY(Attendance!$J2091) = 6,
       IF(COUNTIF(FINALS_WEEK_FRIDAY_DATE[],Attendance!$J2091) &gt; 0, VLOOKUP(Attendance!$G2091,FINALS_WEEK_FRIDAY_PERIOD_SCHEDULE[],2,TRUE),
       VLOOKUP(Attendance!$G2091,REGULAR_WEEK_SCHEDULE[[Friday]:[Period]],2,TRUE))))))))))</f>
        <v/>
      </c>
      <c r="J2091" s="41" t="str">
        <f t="shared" ca="1" si="101"/>
        <v/>
      </c>
      <c r="K2091" s="41" t="str">
        <f>IF($A2091 &lt;&gt; "",VLOOKUP($A2091,'Student reference sheet'!$A$2:$V$2329, 7,FALSE), "")</f>
        <v/>
      </c>
      <c r="L2091" s="30" t="str">
        <f>IF($A2091 ="", "", VLOOKUP($A2091, 'Student reference sheet'!$A$2:$Z$2603,23,FALSE))</f>
        <v/>
      </c>
      <c r="M2091" s="30" t="str">
        <f>IF($A2091 ="", "", VLOOKUP($A2091, 'Student reference sheet'!$A$2:$Z$2603,24,FALSE))</f>
        <v/>
      </c>
      <c r="N2091" s="30" t="str">
        <f>IF($A2091 ="", "", VLOOKUP($A2091, 'Student reference sheet'!$A$2:$Z$2603,26,FALSE))</f>
        <v/>
      </c>
      <c r="O2091" s="30" t="str">
        <f>IF($A2091 ="", "", VLOOKUP($A2091, 'Student reference sheet'!$A$2:$Z$2603,25,FALSE))</f>
        <v/>
      </c>
      <c r="P2091" s="39" t="str">
        <f>IF($A2091 = "", "", IF(OR(VLOOKUP($A2091,'Student reference sheet'!$A$2:$V$2400,8,FALSE) = "R",  VLOOKUP($A2091,'Student reference sheet'!$A$2:$V$2400,8,FALSE) = "L"), "X", ""))</f>
        <v/>
      </c>
      <c r="Q2091" s="39" t="str">
        <f>IF($A2091 ="", "", VLOOKUP($A2091, 'Student reference sheet'!$A$2:$V$2603,22,FALSE))</f>
        <v/>
      </c>
      <c r="R2091" s="39" t="str">
        <f>IF($A2091 &lt;&gt; "",VLOOKUP($A2091,'Student reference sheet'!$A$2:$V$2329, 5,FALSE), "")</f>
        <v/>
      </c>
      <c r="S2091" s="39" t="str">
        <f>IF($A2091 &lt;&gt; "",VLOOKUP($A2091,'Student reference sheet'!$A$2:$V$2329, 6,FALSE), "")</f>
        <v/>
      </c>
      <c r="T2091" s="30" t="str">
        <f>IF($A2091 = "","",
IF(VLOOKUP($A2091,'Student reference sheet'!$A$2:$V$2329, 10,FALSE) = "Y", "Hispanic",
IF(VLOOKUP($A2091,'Student reference sheet'!$A$2:$V$2329,11,FALSE) &lt;&gt; "",
IF(VLOOKUP($A2091,'Student reference sheet'!$A$2:$V$2329,11,FALSE) = "UNK", "Unknown", VLOOKUP(VALUE(VLOOKUP($A2091,'Student reference sheet'!$A$2:$V$2329,11,FALSE)),'Ethnicity Reference'!$A$2:$B$22,2,FALSE)),
IF(VLOOKUP($A2091,'Student reference sheet'!$A$2:$V$2329,9,FALSE) &lt;&gt; "", VLOOKUP(VALUE(VLOOKUP($A2091,'Student reference sheet'!$A$2:$V$2329,9,FALSE)),'Ethnicity Reference'!$A$2:$B$22,2,FALSE),"Unknown"))))</f>
        <v/>
      </c>
      <c r="U2091" s="35"/>
    </row>
    <row r="2092" spans="1:21" ht="15.75">
      <c r="A2092" s="47"/>
      <c r="B2092" s="33"/>
      <c r="C2092" s="39" t="str">
        <f>IF($A2092 &lt;&gt; "",VLOOKUP($A2092,'Student reference sheet'!$A$2:$V$2329, 3,FALSE), "")</f>
        <v/>
      </c>
      <c r="D2092" s="39" t="str">
        <f>IF($A2092 &lt;&gt; "",VLOOKUP($A2092,'Student reference sheet'!$A$2:$V$2329, 2,FALSE), "")</f>
        <v/>
      </c>
      <c r="E2092" s="35"/>
      <c r="F2092" s="34"/>
      <c r="G2092" s="40" t="str">
        <f t="shared" ca="1" si="99"/>
        <v/>
      </c>
      <c r="H2092" s="40" t="str">
        <f t="shared" ca="1" si="100"/>
        <v/>
      </c>
      <c r="I2092" s="36" t="str">
        <f>IF($A2092 = "", "",
IF(COUNTIF(MINIMUM_DAY_DATES[], Attendance!J2092) &gt; 0, VLOOKUP(Attendance!$G2092,MINIMUM_DAY_PERIOD_SCHEDULE[], 2,TRUE),
IF(COUNTIF(RALLY_DATES[], Attendance!J2092) &gt; 0, VLOOKUP(Attendance!$G2092,RALLY_PERIOD_SCHEDULE[], 2,TRUE),
IF(WEEKDAY(Attendance!$J2092) = 2,
       IF(COUNTIF(FINALS_WEEK_MONDAY_DATE[],Attendance!$J2092) &gt; 0, VLOOKUP(Attendance!$G2092,FINALS_WEEK_MONDAY_PERIOD_SCHEDULE[],2,TRUE),
       VLOOKUP(Attendance!$G2092,REGULAR_WEEK_SCHEDULE[],6,TRUE)),
IF(WEEKDAY($J2092) = 3,
       IF(COUNTIF(FINALS_WEEK_TUESDAY_DATE[],Attendance!$J2092) &gt; 0, VLOOKUP(Attendance!$G2092,FINALS_WEEK_TUESDAY_PERIOD_SCHEDULE[],2,TRUE),
       VLOOKUP(Attendance!$G2092,REGULAR_WEEK_SCHEDULE[[Tuesday]:[Period]],5,TRUE)),
IF(WEEKDAY(Attendance!$J2092) = 4,
        IF(COUNTIF(BLOCK_WEDNESDAY_DATES[],Attendance!$J2092) &gt; 0, VLOOKUP(Attendance!$G2092,BLOCK_WEDNESDAY_PERIOD_SCHEDULE[],2,TRUE),
        IF(COUNTIF(FINALS_WEEK_WEDNESDAY_DATE[],Attendance!$J2092) &gt; 0, VLOOKUP(Attendance!$G2092,FINALS_WEEK_WEDNESDAY_PERIOD_SCHEDULE[],2,TRUE),
       VLOOKUP(Attendance!$G2092,REGULAR_WEEK_SCHEDULE[[Wednesday]:[Period]],4,TRUE))),
IF(WEEKDAY($J2092) = 5,
       IF(COUNTIF(BLOCK_THURSDAY_DATES[],Attendance!$J2092) &gt; 0, VLOOKUP(Attendance!$G2092,BLOCK_THURSDAY_PERIOD_SCHEDULE[],2,TRUE),
       IF(COUNTIF(FINALS_WEEK_THURSDAY_DATE[],Attendance!$J2092) &gt; 0, VLOOKUP(Attendance!$G2092,FINALS_WEEK_THURSDAY_PERIOD_SCHEDULE[],2,TRUE),
       VLOOKUP(Attendance!$G2092,REGULAR_WEEK_SCHEDULE[[Thursday]:[Period]],3,TRUE))),
IF(WEEKDAY(Attendance!$J2092) = 6,
       IF(COUNTIF(FINALS_WEEK_FRIDAY_DATE[],Attendance!$J2092) &gt; 0, VLOOKUP(Attendance!$G2092,FINALS_WEEK_FRIDAY_PERIOD_SCHEDULE[],2,TRUE),
       VLOOKUP(Attendance!$G2092,REGULAR_WEEK_SCHEDULE[[Friday]:[Period]],2,TRUE))))))))))</f>
        <v/>
      </c>
      <c r="J2092" s="41" t="str">
        <f t="shared" ca="1" si="101"/>
        <v/>
      </c>
      <c r="K2092" s="41" t="str">
        <f>IF($A2092 &lt;&gt; "",VLOOKUP($A2092,'Student reference sheet'!$A$2:$V$2329, 7,FALSE), "")</f>
        <v/>
      </c>
      <c r="L2092" s="30" t="str">
        <f>IF($A2092 ="", "", VLOOKUP($A2092, 'Student reference sheet'!$A$2:$Z$2603,23,FALSE))</f>
        <v/>
      </c>
      <c r="M2092" s="30" t="str">
        <f>IF($A2092 ="", "", VLOOKUP($A2092, 'Student reference sheet'!$A$2:$Z$2603,24,FALSE))</f>
        <v/>
      </c>
      <c r="N2092" s="30" t="str">
        <f>IF($A2092 ="", "", VLOOKUP($A2092, 'Student reference sheet'!$A$2:$Z$2603,26,FALSE))</f>
        <v/>
      </c>
      <c r="O2092" s="30" t="str">
        <f>IF($A2092 ="", "", VLOOKUP($A2092, 'Student reference sheet'!$A$2:$Z$2603,25,FALSE))</f>
        <v/>
      </c>
      <c r="P2092" s="39" t="str">
        <f>IF($A2092 = "", "", IF(OR(VLOOKUP($A2092,'Student reference sheet'!$A$2:$V$2400,8,FALSE) = "R",  VLOOKUP($A2092,'Student reference sheet'!$A$2:$V$2400,8,FALSE) = "L"), "X", ""))</f>
        <v/>
      </c>
      <c r="Q2092" s="39" t="str">
        <f>IF($A2092 ="", "", VLOOKUP($A2092, 'Student reference sheet'!$A$2:$V$2603,22,FALSE))</f>
        <v/>
      </c>
      <c r="R2092" s="39" t="str">
        <f>IF($A2092 &lt;&gt; "",VLOOKUP($A2092,'Student reference sheet'!$A$2:$V$2329, 5,FALSE), "")</f>
        <v/>
      </c>
      <c r="S2092" s="39" t="str">
        <f>IF($A2092 &lt;&gt; "",VLOOKUP($A2092,'Student reference sheet'!$A$2:$V$2329, 6,FALSE), "")</f>
        <v/>
      </c>
      <c r="T2092" s="30" t="str">
        <f>IF($A2092 = "","",
IF(VLOOKUP($A2092,'Student reference sheet'!$A$2:$V$2329, 10,FALSE) = "Y", "Hispanic",
IF(VLOOKUP($A2092,'Student reference sheet'!$A$2:$V$2329,11,FALSE) &lt;&gt; "",
IF(VLOOKUP($A2092,'Student reference sheet'!$A$2:$V$2329,11,FALSE) = "UNK", "Unknown", VLOOKUP(VALUE(VLOOKUP($A2092,'Student reference sheet'!$A$2:$V$2329,11,FALSE)),'Ethnicity Reference'!$A$2:$B$22,2,FALSE)),
IF(VLOOKUP($A2092,'Student reference sheet'!$A$2:$V$2329,9,FALSE) &lt;&gt; "", VLOOKUP(VALUE(VLOOKUP($A2092,'Student reference sheet'!$A$2:$V$2329,9,FALSE)),'Ethnicity Reference'!$A$2:$B$22,2,FALSE),"Unknown"))))</f>
        <v/>
      </c>
      <c r="U2092" s="35"/>
    </row>
    <row r="2093" spans="1:21" ht="15.75">
      <c r="A2093" s="47"/>
      <c r="B2093" s="33"/>
      <c r="C2093" s="39" t="str">
        <f>IF($A2093 &lt;&gt; "",VLOOKUP($A2093,'Student reference sheet'!$A$2:$V$2329, 3,FALSE), "")</f>
        <v/>
      </c>
      <c r="D2093" s="39" t="str">
        <f>IF($A2093 &lt;&gt; "",VLOOKUP($A2093,'Student reference sheet'!$A$2:$V$2329, 2,FALSE), "")</f>
        <v/>
      </c>
      <c r="E2093" s="35"/>
      <c r="F2093" s="34"/>
      <c r="G2093" s="40" t="str">
        <f t="shared" ca="1" si="99"/>
        <v/>
      </c>
      <c r="H2093" s="40" t="str">
        <f t="shared" ca="1" si="100"/>
        <v/>
      </c>
      <c r="I2093" s="36" t="str">
        <f>IF($A2093 = "", "",
IF(COUNTIF(MINIMUM_DAY_DATES[], Attendance!J2093) &gt; 0, VLOOKUP(Attendance!$G2093,MINIMUM_DAY_PERIOD_SCHEDULE[], 2,TRUE),
IF(COUNTIF(RALLY_DATES[], Attendance!J2093) &gt; 0, VLOOKUP(Attendance!$G2093,RALLY_PERIOD_SCHEDULE[], 2,TRUE),
IF(WEEKDAY(Attendance!$J2093) = 2,
       IF(COUNTIF(FINALS_WEEK_MONDAY_DATE[],Attendance!$J2093) &gt; 0, VLOOKUP(Attendance!$G2093,FINALS_WEEK_MONDAY_PERIOD_SCHEDULE[],2,TRUE),
       VLOOKUP(Attendance!$G2093,REGULAR_WEEK_SCHEDULE[],6,TRUE)),
IF(WEEKDAY($J2093) = 3,
       IF(COUNTIF(FINALS_WEEK_TUESDAY_DATE[],Attendance!$J2093) &gt; 0, VLOOKUP(Attendance!$G2093,FINALS_WEEK_TUESDAY_PERIOD_SCHEDULE[],2,TRUE),
       VLOOKUP(Attendance!$G2093,REGULAR_WEEK_SCHEDULE[[Tuesday]:[Period]],5,TRUE)),
IF(WEEKDAY(Attendance!$J2093) = 4,
        IF(COUNTIF(BLOCK_WEDNESDAY_DATES[],Attendance!$J2093) &gt; 0, VLOOKUP(Attendance!$G2093,BLOCK_WEDNESDAY_PERIOD_SCHEDULE[],2,TRUE),
        IF(COUNTIF(FINALS_WEEK_WEDNESDAY_DATE[],Attendance!$J2093) &gt; 0, VLOOKUP(Attendance!$G2093,FINALS_WEEK_WEDNESDAY_PERIOD_SCHEDULE[],2,TRUE),
       VLOOKUP(Attendance!$G2093,REGULAR_WEEK_SCHEDULE[[Wednesday]:[Period]],4,TRUE))),
IF(WEEKDAY($J2093) = 5,
       IF(COUNTIF(BLOCK_THURSDAY_DATES[],Attendance!$J2093) &gt; 0, VLOOKUP(Attendance!$G2093,BLOCK_THURSDAY_PERIOD_SCHEDULE[],2,TRUE),
       IF(COUNTIF(FINALS_WEEK_THURSDAY_DATE[],Attendance!$J2093) &gt; 0, VLOOKUP(Attendance!$G2093,FINALS_WEEK_THURSDAY_PERIOD_SCHEDULE[],2,TRUE),
       VLOOKUP(Attendance!$G2093,REGULAR_WEEK_SCHEDULE[[Thursday]:[Period]],3,TRUE))),
IF(WEEKDAY(Attendance!$J2093) = 6,
       IF(COUNTIF(FINALS_WEEK_FRIDAY_DATE[],Attendance!$J2093) &gt; 0, VLOOKUP(Attendance!$G2093,FINALS_WEEK_FRIDAY_PERIOD_SCHEDULE[],2,TRUE),
       VLOOKUP(Attendance!$G2093,REGULAR_WEEK_SCHEDULE[[Friday]:[Period]],2,TRUE))))))))))</f>
        <v/>
      </c>
      <c r="J2093" s="41" t="str">
        <f t="shared" ca="1" si="101"/>
        <v/>
      </c>
      <c r="K2093" s="41" t="str">
        <f>IF($A2093 &lt;&gt; "",VLOOKUP($A2093,'Student reference sheet'!$A$2:$V$2329, 7,FALSE), "")</f>
        <v/>
      </c>
      <c r="L2093" s="30" t="str">
        <f>IF($A2093 ="", "", VLOOKUP($A2093, 'Student reference sheet'!$A$2:$Z$2603,23,FALSE))</f>
        <v/>
      </c>
      <c r="M2093" s="30" t="str">
        <f>IF($A2093 ="", "", VLOOKUP($A2093, 'Student reference sheet'!$A$2:$Z$2603,24,FALSE))</f>
        <v/>
      </c>
      <c r="N2093" s="30" t="str">
        <f>IF($A2093 ="", "", VLOOKUP($A2093, 'Student reference sheet'!$A$2:$Z$2603,26,FALSE))</f>
        <v/>
      </c>
      <c r="O2093" s="30" t="str">
        <f>IF($A2093 ="", "", VLOOKUP($A2093, 'Student reference sheet'!$A$2:$Z$2603,25,FALSE))</f>
        <v/>
      </c>
      <c r="P2093" s="39" t="str">
        <f>IF($A2093 = "", "", IF(OR(VLOOKUP($A2093,'Student reference sheet'!$A$2:$V$2400,8,FALSE) = "R",  VLOOKUP($A2093,'Student reference sheet'!$A$2:$V$2400,8,FALSE) = "L"), "X", ""))</f>
        <v/>
      </c>
      <c r="Q2093" s="39" t="str">
        <f>IF($A2093 ="", "", VLOOKUP($A2093, 'Student reference sheet'!$A$2:$V$2603,22,FALSE))</f>
        <v/>
      </c>
      <c r="R2093" s="39" t="str">
        <f>IF($A2093 &lt;&gt; "",VLOOKUP($A2093,'Student reference sheet'!$A$2:$V$2329, 5,FALSE), "")</f>
        <v/>
      </c>
      <c r="S2093" s="39" t="str">
        <f>IF($A2093 &lt;&gt; "",VLOOKUP($A2093,'Student reference sheet'!$A$2:$V$2329, 6,FALSE), "")</f>
        <v/>
      </c>
      <c r="T2093" s="30" t="str">
        <f>IF($A2093 = "","",
IF(VLOOKUP($A2093,'Student reference sheet'!$A$2:$V$2329, 10,FALSE) = "Y", "Hispanic",
IF(VLOOKUP($A2093,'Student reference sheet'!$A$2:$V$2329,11,FALSE) &lt;&gt; "",
IF(VLOOKUP($A2093,'Student reference sheet'!$A$2:$V$2329,11,FALSE) = "UNK", "Unknown", VLOOKUP(VALUE(VLOOKUP($A2093,'Student reference sheet'!$A$2:$V$2329,11,FALSE)),'Ethnicity Reference'!$A$2:$B$22,2,FALSE)),
IF(VLOOKUP($A2093,'Student reference sheet'!$A$2:$V$2329,9,FALSE) &lt;&gt; "", VLOOKUP(VALUE(VLOOKUP($A2093,'Student reference sheet'!$A$2:$V$2329,9,FALSE)),'Ethnicity Reference'!$A$2:$B$22,2,FALSE),"Unknown"))))</f>
        <v/>
      </c>
      <c r="U2093" s="35"/>
    </row>
    <row r="2094" spans="1:21" ht="15.75">
      <c r="A2094" s="47"/>
      <c r="B2094" s="33"/>
      <c r="C2094" s="39" t="str">
        <f>IF($A2094 &lt;&gt; "",VLOOKUP($A2094,'Student reference sheet'!$A$2:$V$2329, 3,FALSE), "")</f>
        <v/>
      </c>
      <c r="D2094" s="39" t="str">
        <f>IF($A2094 &lt;&gt; "",VLOOKUP($A2094,'Student reference sheet'!$A$2:$V$2329, 2,FALSE), "")</f>
        <v/>
      </c>
      <c r="E2094" s="35"/>
      <c r="F2094" s="34"/>
      <c r="G2094" s="40" t="str">
        <f t="shared" ca="1" si="99"/>
        <v/>
      </c>
      <c r="H2094" s="40" t="str">
        <f t="shared" ca="1" si="100"/>
        <v/>
      </c>
      <c r="I2094" s="36" t="str">
        <f>IF($A2094 = "", "",
IF(COUNTIF(MINIMUM_DAY_DATES[], Attendance!J2094) &gt; 0, VLOOKUP(Attendance!$G2094,MINIMUM_DAY_PERIOD_SCHEDULE[], 2,TRUE),
IF(COUNTIF(RALLY_DATES[], Attendance!J2094) &gt; 0, VLOOKUP(Attendance!$G2094,RALLY_PERIOD_SCHEDULE[], 2,TRUE),
IF(WEEKDAY(Attendance!$J2094) = 2,
       IF(COUNTIF(FINALS_WEEK_MONDAY_DATE[],Attendance!$J2094) &gt; 0, VLOOKUP(Attendance!$G2094,FINALS_WEEK_MONDAY_PERIOD_SCHEDULE[],2,TRUE),
       VLOOKUP(Attendance!$G2094,REGULAR_WEEK_SCHEDULE[],6,TRUE)),
IF(WEEKDAY($J2094) = 3,
       IF(COUNTIF(FINALS_WEEK_TUESDAY_DATE[],Attendance!$J2094) &gt; 0, VLOOKUP(Attendance!$G2094,FINALS_WEEK_TUESDAY_PERIOD_SCHEDULE[],2,TRUE),
       VLOOKUP(Attendance!$G2094,REGULAR_WEEK_SCHEDULE[[Tuesday]:[Period]],5,TRUE)),
IF(WEEKDAY(Attendance!$J2094) = 4,
        IF(COUNTIF(BLOCK_WEDNESDAY_DATES[],Attendance!$J2094) &gt; 0, VLOOKUP(Attendance!$G2094,BLOCK_WEDNESDAY_PERIOD_SCHEDULE[],2,TRUE),
        IF(COUNTIF(FINALS_WEEK_WEDNESDAY_DATE[],Attendance!$J2094) &gt; 0, VLOOKUP(Attendance!$G2094,FINALS_WEEK_WEDNESDAY_PERIOD_SCHEDULE[],2,TRUE),
       VLOOKUP(Attendance!$G2094,REGULAR_WEEK_SCHEDULE[[Wednesday]:[Period]],4,TRUE))),
IF(WEEKDAY($J2094) = 5,
       IF(COUNTIF(BLOCK_THURSDAY_DATES[],Attendance!$J2094) &gt; 0, VLOOKUP(Attendance!$G2094,BLOCK_THURSDAY_PERIOD_SCHEDULE[],2,TRUE),
       IF(COUNTIF(FINALS_WEEK_THURSDAY_DATE[],Attendance!$J2094) &gt; 0, VLOOKUP(Attendance!$G2094,FINALS_WEEK_THURSDAY_PERIOD_SCHEDULE[],2,TRUE),
       VLOOKUP(Attendance!$G2094,REGULAR_WEEK_SCHEDULE[[Thursday]:[Period]],3,TRUE))),
IF(WEEKDAY(Attendance!$J2094) = 6,
       IF(COUNTIF(FINALS_WEEK_FRIDAY_DATE[],Attendance!$J2094) &gt; 0, VLOOKUP(Attendance!$G2094,FINALS_WEEK_FRIDAY_PERIOD_SCHEDULE[],2,TRUE),
       VLOOKUP(Attendance!$G2094,REGULAR_WEEK_SCHEDULE[[Friday]:[Period]],2,TRUE))))))))))</f>
        <v/>
      </c>
      <c r="J2094" s="41" t="str">
        <f t="shared" ca="1" si="101"/>
        <v/>
      </c>
      <c r="K2094" s="41" t="str">
        <f>IF($A2094 &lt;&gt; "",VLOOKUP($A2094,'Student reference sheet'!$A$2:$V$2329, 7,FALSE), "")</f>
        <v/>
      </c>
      <c r="L2094" s="30" t="str">
        <f>IF($A2094 ="", "", VLOOKUP($A2094, 'Student reference sheet'!$A$2:$Z$2603,23,FALSE))</f>
        <v/>
      </c>
      <c r="M2094" s="30" t="str">
        <f>IF($A2094 ="", "", VLOOKUP($A2094, 'Student reference sheet'!$A$2:$Z$2603,24,FALSE))</f>
        <v/>
      </c>
      <c r="N2094" s="30" t="str">
        <f>IF($A2094 ="", "", VLOOKUP($A2094, 'Student reference sheet'!$A$2:$Z$2603,26,FALSE))</f>
        <v/>
      </c>
      <c r="O2094" s="30" t="str">
        <f>IF($A2094 ="", "", VLOOKUP($A2094, 'Student reference sheet'!$A$2:$Z$2603,25,FALSE))</f>
        <v/>
      </c>
      <c r="P2094" s="39" t="str">
        <f>IF($A2094 = "", "", IF(OR(VLOOKUP($A2094,'Student reference sheet'!$A$2:$V$2400,8,FALSE) = "R",  VLOOKUP($A2094,'Student reference sheet'!$A$2:$V$2400,8,FALSE) = "L"), "X", ""))</f>
        <v/>
      </c>
      <c r="Q2094" s="39" t="str">
        <f>IF($A2094 ="", "", VLOOKUP($A2094, 'Student reference sheet'!$A$2:$V$2603,22,FALSE))</f>
        <v/>
      </c>
      <c r="R2094" s="39" t="str">
        <f>IF($A2094 &lt;&gt; "",VLOOKUP($A2094,'Student reference sheet'!$A$2:$V$2329, 5,FALSE), "")</f>
        <v/>
      </c>
      <c r="S2094" s="39" t="str">
        <f>IF($A2094 &lt;&gt; "",VLOOKUP($A2094,'Student reference sheet'!$A$2:$V$2329, 6,FALSE), "")</f>
        <v/>
      </c>
      <c r="T2094" s="30" t="str">
        <f>IF($A2094 = "","",
IF(VLOOKUP($A2094,'Student reference sheet'!$A$2:$V$2329, 10,FALSE) = "Y", "Hispanic",
IF(VLOOKUP($A2094,'Student reference sheet'!$A$2:$V$2329,11,FALSE) &lt;&gt; "",
IF(VLOOKUP($A2094,'Student reference sheet'!$A$2:$V$2329,11,FALSE) = "UNK", "Unknown", VLOOKUP(VALUE(VLOOKUP($A2094,'Student reference sheet'!$A$2:$V$2329,11,FALSE)),'Ethnicity Reference'!$A$2:$B$22,2,FALSE)),
IF(VLOOKUP($A2094,'Student reference sheet'!$A$2:$V$2329,9,FALSE) &lt;&gt; "", VLOOKUP(VALUE(VLOOKUP($A2094,'Student reference sheet'!$A$2:$V$2329,9,FALSE)),'Ethnicity Reference'!$A$2:$B$22,2,FALSE),"Unknown"))))</f>
        <v/>
      </c>
      <c r="U2094" s="35"/>
    </row>
    <row r="2095" spans="1:21" ht="15.75">
      <c r="A2095" s="47"/>
      <c r="B2095" s="33"/>
      <c r="C2095" s="39" t="str">
        <f>IF($A2095 &lt;&gt; "",VLOOKUP($A2095,'Student reference sheet'!$A$2:$V$2329, 3,FALSE), "")</f>
        <v/>
      </c>
      <c r="D2095" s="39" t="str">
        <f>IF($A2095 &lt;&gt; "",VLOOKUP($A2095,'Student reference sheet'!$A$2:$V$2329, 2,FALSE), "")</f>
        <v/>
      </c>
      <c r="E2095" s="35"/>
      <c r="F2095" s="34"/>
      <c r="G2095" s="40" t="str">
        <f t="shared" ca="1" si="99"/>
        <v/>
      </c>
      <c r="H2095" s="40" t="str">
        <f t="shared" ca="1" si="100"/>
        <v/>
      </c>
      <c r="I2095" s="36" t="str">
        <f>IF($A2095 = "", "",
IF(COUNTIF(MINIMUM_DAY_DATES[], Attendance!J2095) &gt; 0, VLOOKUP(Attendance!$G2095,MINIMUM_DAY_PERIOD_SCHEDULE[], 2,TRUE),
IF(COUNTIF(RALLY_DATES[], Attendance!J2095) &gt; 0, VLOOKUP(Attendance!$G2095,RALLY_PERIOD_SCHEDULE[], 2,TRUE),
IF(WEEKDAY(Attendance!$J2095) = 2,
       IF(COUNTIF(FINALS_WEEK_MONDAY_DATE[],Attendance!$J2095) &gt; 0, VLOOKUP(Attendance!$G2095,FINALS_WEEK_MONDAY_PERIOD_SCHEDULE[],2,TRUE),
       VLOOKUP(Attendance!$G2095,REGULAR_WEEK_SCHEDULE[],6,TRUE)),
IF(WEEKDAY($J2095) = 3,
       IF(COUNTIF(FINALS_WEEK_TUESDAY_DATE[],Attendance!$J2095) &gt; 0, VLOOKUP(Attendance!$G2095,FINALS_WEEK_TUESDAY_PERIOD_SCHEDULE[],2,TRUE),
       VLOOKUP(Attendance!$G2095,REGULAR_WEEK_SCHEDULE[[Tuesday]:[Period]],5,TRUE)),
IF(WEEKDAY(Attendance!$J2095) = 4,
        IF(COUNTIF(BLOCK_WEDNESDAY_DATES[],Attendance!$J2095) &gt; 0, VLOOKUP(Attendance!$G2095,BLOCK_WEDNESDAY_PERIOD_SCHEDULE[],2,TRUE),
        IF(COUNTIF(FINALS_WEEK_WEDNESDAY_DATE[],Attendance!$J2095) &gt; 0, VLOOKUP(Attendance!$G2095,FINALS_WEEK_WEDNESDAY_PERIOD_SCHEDULE[],2,TRUE),
       VLOOKUP(Attendance!$G2095,REGULAR_WEEK_SCHEDULE[[Wednesday]:[Period]],4,TRUE))),
IF(WEEKDAY($J2095) = 5,
       IF(COUNTIF(BLOCK_THURSDAY_DATES[],Attendance!$J2095) &gt; 0, VLOOKUP(Attendance!$G2095,BLOCK_THURSDAY_PERIOD_SCHEDULE[],2,TRUE),
       IF(COUNTIF(FINALS_WEEK_THURSDAY_DATE[],Attendance!$J2095) &gt; 0, VLOOKUP(Attendance!$G2095,FINALS_WEEK_THURSDAY_PERIOD_SCHEDULE[],2,TRUE),
       VLOOKUP(Attendance!$G2095,REGULAR_WEEK_SCHEDULE[[Thursday]:[Period]],3,TRUE))),
IF(WEEKDAY(Attendance!$J2095) = 6,
       IF(COUNTIF(FINALS_WEEK_FRIDAY_DATE[],Attendance!$J2095) &gt; 0, VLOOKUP(Attendance!$G2095,FINALS_WEEK_FRIDAY_PERIOD_SCHEDULE[],2,TRUE),
       VLOOKUP(Attendance!$G2095,REGULAR_WEEK_SCHEDULE[[Friday]:[Period]],2,TRUE))))))))))</f>
        <v/>
      </c>
      <c r="J2095" s="41" t="str">
        <f t="shared" ca="1" si="101"/>
        <v/>
      </c>
      <c r="K2095" s="41" t="str">
        <f>IF($A2095 &lt;&gt; "",VLOOKUP($A2095,'Student reference sheet'!$A$2:$V$2329, 7,FALSE), "")</f>
        <v/>
      </c>
      <c r="L2095" s="30" t="str">
        <f>IF($A2095 ="", "", VLOOKUP($A2095, 'Student reference sheet'!$A$2:$Z$2603,23,FALSE))</f>
        <v/>
      </c>
      <c r="M2095" s="30" t="str">
        <f>IF($A2095 ="", "", VLOOKUP($A2095, 'Student reference sheet'!$A$2:$Z$2603,24,FALSE))</f>
        <v/>
      </c>
      <c r="N2095" s="30" t="str">
        <f>IF($A2095 ="", "", VLOOKUP($A2095, 'Student reference sheet'!$A$2:$Z$2603,26,FALSE))</f>
        <v/>
      </c>
      <c r="O2095" s="30" t="str">
        <f>IF($A2095 ="", "", VLOOKUP($A2095, 'Student reference sheet'!$A$2:$Z$2603,25,FALSE))</f>
        <v/>
      </c>
      <c r="P2095" s="39" t="str">
        <f>IF($A2095 = "", "", IF(OR(VLOOKUP($A2095,'Student reference sheet'!$A$2:$V$2400,8,FALSE) = "R",  VLOOKUP($A2095,'Student reference sheet'!$A$2:$V$2400,8,FALSE) = "L"), "X", ""))</f>
        <v/>
      </c>
      <c r="Q2095" s="39" t="str">
        <f>IF($A2095 ="", "", VLOOKUP($A2095, 'Student reference sheet'!$A$2:$V$2603,22,FALSE))</f>
        <v/>
      </c>
      <c r="R2095" s="39" t="str">
        <f>IF($A2095 &lt;&gt; "",VLOOKUP($A2095,'Student reference sheet'!$A$2:$V$2329, 5,FALSE), "")</f>
        <v/>
      </c>
      <c r="S2095" s="39" t="str">
        <f>IF($A2095 &lt;&gt; "",VLOOKUP($A2095,'Student reference sheet'!$A$2:$V$2329, 6,FALSE), "")</f>
        <v/>
      </c>
      <c r="T2095" s="30" t="str">
        <f>IF($A2095 = "","",
IF(VLOOKUP($A2095,'Student reference sheet'!$A$2:$V$2329, 10,FALSE) = "Y", "Hispanic",
IF(VLOOKUP($A2095,'Student reference sheet'!$A$2:$V$2329,11,FALSE) &lt;&gt; "",
IF(VLOOKUP($A2095,'Student reference sheet'!$A$2:$V$2329,11,FALSE) = "UNK", "Unknown", VLOOKUP(VALUE(VLOOKUP($A2095,'Student reference sheet'!$A$2:$V$2329,11,FALSE)),'Ethnicity Reference'!$A$2:$B$22,2,FALSE)),
IF(VLOOKUP($A2095,'Student reference sheet'!$A$2:$V$2329,9,FALSE) &lt;&gt; "", VLOOKUP(VALUE(VLOOKUP($A2095,'Student reference sheet'!$A$2:$V$2329,9,FALSE)),'Ethnicity Reference'!$A$2:$B$22,2,FALSE),"Unknown"))))</f>
        <v/>
      </c>
      <c r="U2095" s="35"/>
    </row>
    <row r="2096" spans="1:21" ht="15.75">
      <c r="A2096" s="47"/>
      <c r="B2096" s="33"/>
      <c r="C2096" s="39" t="str">
        <f>IF($A2096 &lt;&gt; "",VLOOKUP($A2096,'Student reference sheet'!$A$2:$V$2329, 3,FALSE), "")</f>
        <v/>
      </c>
      <c r="D2096" s="39" t="str">
        <f>IF($A2096 &lt;&gt; "",VLOOKUP($A2096,'Student reference sheet'!$A$2:$V$2329, 2,FALSE), "")</f>
        <v/>
      </c>
      <c r="E2096" s="35"/>
      <c r="F2096" s="34"/>
      <c r="G2096" s="40" t="str">
        <f t="shared" ca="1" si="99"/>
        <v/>
      </c>
      <c r="H2096" s="40" t="str">
        <f t="shared" ca="1" si="100"/>
        <v/>
      </c>
      <c r="I2096" s="36" t="str">
        <f>IF($A2096 = "", "",
IF(COUNTIF(MINIMUM_DAY_DATES[], Attendance!J2096) &gt; 0, VLOOKUP(Attendance!$G2096,MINIMUM_DAY_PERIOD_SCHEDULE[], 2,TRUE),
IF(COUNTIF(RALLY_DATES[], Attendance!J2096) &gt; 0, VLOOKUP(Attendance!$G2096,RALLY_PERIOD_SCHEDULE[], 2,TRUE),
IF(WEEKDAY(Attendance!$J2096) = 2,
       IF(COUNTIF(FINALS_WEEK_MONDAY_DATE[],Attendance!$J2096) &gt; 0, VLOOKUP(Attendance!$G2096,FINALS_WEEK_MONDAY_PERIOD_SCHEDULE[],2,TRUE),
       VLOOKUP(Attendance!$G2096,REGULAR_WEEK_SCHEDULE[],6,TRUE)),
IF(WEEKDAY($J2096) = 3,
       IF(COUNTIF(FINALS_WEEK_TUESDAY_DATE[],Attendance!$J2096) &gt; 0, VLOOKUP(Attendance!$G2096,FINALS_WEEK_TUESDAY_PERIOD_SCHEDULE[],2,TRUE),
       VLOOKUP(Attendance!$G2096,REGULAR_WEEK_SCHEDULE[[Tuesday]:[Period]],5,TRUE)),
IF(WEEKDAY(Attendance!$J2096) = 4,
        IF(COUNTIF(BLOCK_WEDNESDAY_DATES[],Attendance!$J2096) &gt; 0, VLOOKUP(Attendance!$G2096,BLOCK_WEDNESDAY_PERIOD_SCHEDULE[],2,TRUE),
        IF(COUNTIF(FINALS_WEEK_WEDNESDAY_DATE[],Attendance!$J2096) &gt; 0, VLOOKUP(Attendance!$G2096,FINALS_WEEK_WEDNESDAY_PERIOD_SCHEDULE[],2,TRUE),
       VLOOKUP(Attendance!$G2096,REGULAR_WEEK_SCHEDULE[[Wednesday]:[Period]],4,TRUE))),
IF(WEEKDAY($J2096) = 5,
       IF(COUNTIF(BLOCK_THURSDAY_DATES[],Attendance!$J2096) &gt; 0, VLOOKUP(Attendance!$G2096,BLOCK_THURSDAY_PERIOD_SCHEDULE[],2,TRUE),
       IF(COUNTIF(FINALS_WEEK_THURSDAY_DATE[],Attendance!$J2096) &gt; 0, VLOOKUP(Attendance!$G2096,FINALS_WEEK_THURSDAY_PERIOD_SCHEDULE[],2,TRUE),
       VLOOKUP(Attendance!$G2096,REGULAR_WEEK_SCHEDULE[[Thursday]:[Period]],3,TRUE))),
IF(WEEKDAY(Attendance!$J2096) = 6,
       IF(COUNTIF(FINALS_WEEK_FRIDAY_DATE[],Attendance!$J2096) &gt; 0, VLOOKUP(Attendance!$G2096,FINALS_WEEK_FRIDAY_PERIOD_SCHEDULE[],2,TRUE),
       VLOOKUP(Attendance!$G2096,REGULAR_WEEK_SCHEDULE[[Friday]:[Period]],2,TRUE))))))))))</f>
        <v/>
      </c>
      <c r="J2096" s="41" t="str">
        <f t="shared" ca="1" si="101"/>
        <v/>
      </c>
      <c r="K2096" s="41" t="str">
        <f>IF($A2096 &lt;&gt; "",VLOOKUP($A2096,'Student reference sheet'!$A$2:$V$2329, 7,FALSE), "")</f>
        <v/>
      </c>
      <c r="L2096" s="30" t="str">
        <f>IF($A2096 ="", "", VLOOKUP($A2096, 'Student reference sheet'!$A$2:$Z$2603,23,FALSE))</f>
        <v/>
      </c>
      <c r="M2096" s="30" t="str">
        <f>IF($A2096 ="", "", VLOOKUP($A2096, 'Student reference sheet'!$A$2:$Z$2603,24,FALSE))</f>
        <v/>
      </c>
      <c r="N2096" s="30" t="str">
        <f>IF($A2096 ="", "", VLOOKUP($A2096, 'Student reference sheet'!$A$2:$Z$2603,26,FALSE))</f>
        <v/>
      </c>
      <c r="O2096" s="30" t="str">
        <f>IF($A2096 ="", "", VLOOKUP($A2096, 'Student reference sheet'!$A$2:$Z$2603,25,FALSE))</f>
        <v/>
      </c>
      <c r="P2096" s="39" t="str">
        <f>IF($A2096 = "", "", IF(OR(VLOOKUP($A2096,'Student reference sheet'!$A$2:$V$2400,8,FALSE) = "R",  VLOOKUP($A2096,'Student reference sheet'!$A$2:$V$2400,8,FALSE) = "L"), "X", ""))</f>
        <v/>
      </c>
      <c r="Q2096" s="39" t="str">
        <f>IF($A2096 ="", "", VLOOKUP($A2096, 'Student reference sheet'!$A$2:$V$2603,22,FALSE))</f>
        <v/>
      </c>
      <c r="R2096" s="39" t="str">
        <f>IF($A2096 &lt;&gt; "",VLOOKUP($A2096,'Student reference sheet'!$A$2:$V$2329, 5,FALSE), "")</f>
        <v/>
      </c>
      <c r="S2096" s="39" t="str">
        <f>IF($A2096 &lt;&gt; "",VLOOKUP($A2096,'Student reference sheet'!$A$2:$V$2329, 6,FALSE), "")</f>
        <v/>
      </c>
      <c r="T2096" s="30" t="str">
        <f>IF($A2096 = "","",
IF(VLOOKUP($A2096,'Student reference sheet'!$A$2:$V$2329, 10,FALSE) = "Y", "Hispanic",
IF(VLOOKUP($A2096,'Student reference sheet'!$A$2:$V$2329,11,FALSE) &lt;&gt; "",
IF(VLOOKUP($A2096,'Student reference sheet'!$A$2:$V$2329,11,FALSE) = "UNK", "Unknown", VLOOKUP(VALUE(VLOOKUP($A2096,'Student reference sheet'!$A$2:$V$2329,11,FALSE)),'Ethnicity Reference'!$A$2:$B$22,2,FALSE)),
IF(VLOOKUP($A2096,'Student reference sheet'!$A$2:$V$2329,9,FALSE) &lt;&gt; "", VLOOKUP(VALUE(VLOOKUP($A2096,'Student reference sheet'!$A$2:$V$2329,9,FALSE)),'Ethnicity Reference'!$A$2:$B$22,2,FALSE),"Unknown"))))</f>
        <v/>
      </c>
      <c r="U2096" s="35"/>
    </row>
    <row r="2097" spans="1:21" ht="15.75">
      <c r="A2097" s="47"/>
      <c r="B2097" s="33"/>
      <c r="C2097" s="39" t="str">
        <f>IF($A2097 &lt;&gt; "",VLOOKUP($A2097,'Student reference sheet'!$A$2:$V$2329, 3,FALSE), "")</f>
        <v/>
      </c>
      <c r="D2097" s="39" t="str">
        <f>IF($A2097 &lt;&gt; "",VLOOKUP($A2097,'Student reference sheet'!$A$2:$V$2329, 2,FALSE), "")</f>
        <v/>
      </c>
      <c r="E2097" s="35"/>
      <c r="F2097" s="34"/>
      <c r="G2097" s="40" t="str">
        <f t="shared" ca="1" si="99"/>
        <v/>
      </c>
      <c r="H2097" s="40" t="str">
        <f t="shared" ca="1" si="100"/>
        <v/>
      </c>
      <c r="I2097" s="36" t="str">
        <f>IF($A2097 = "", "",
IF(COUNTIF(MINIMUM_DAY_DATES[], Attendance!J2097) &gt; 0, VLOOKUP(Attendance!$G2097,MINIMUM_DAY_PERIOD_SCHEDULE[], 2,TRUE),
IF(COUNTIF(RALLY_DATES[], Attendance!J2097) &gt; 0, VLOOKUP(Attendance!$G2097,RALLY_PERIOD_SCHEDULE[], 2,TRUE),
IF(WEEKDAY(Attendance!$J2097) = 2,
       IF(COUNTIF(FINALS_WEEK_MONDAY_DATE[],Attendance!$J2097) &gt; 0, VLOOKUP(Attendance!$G2097,FINALS_WEEK_MONDAY_PERIOD_SCHEDULE[],2,TRUE),
       VLOOKUP(Attendance!$G2097,REGULAR_WEEK_SCHEDULE[],6,TRUE)),
IF(WEEKDAY($J2097) = 3,
       IF(COUNTIF(FINALS_WEEK_TUESDAY_DATE[],Attendance!$J2097) &gt; 0, VLOOKUP(Attendance!$G2097,FINALS_WEEK_TUESDAY_PERIOD_SCHEDULE[],2,TRUE),
       VLOOKUP(Attendance!$G2097,REGULAR_WEEK_SCHEDULE[[Tuesday]:[Period]],5,TRUE)),
IF(WEEKDAY(Attendance!$J2097) = 4,
        IF(COUNTIF(BLOCK_WEDNESDAY_DATES[],Attendance!$J2097) &gt; 0, VLOOKUP(Attendance!$G2097,BLOCK_WEDNESDAY_PERIOD_SCHEDULE[],2,TRUE),
        IF(COUNTIF(FINALS_WEEK_WEDNESDAY_DATE[],Attendance!$J2097) &gt; 0, VLOOKUP(Attendance!$G2097,FINALS_WEEK_WEDNESDAY_PERIOD_SCHEDULE[],2,TRUE),
       VLOOKUP(Attendance!$G2097,REGULAR_WEEK_SCHEDULE[[Wednesday]:[Period]],4,TRUE))),
IF(WEEKDAY($J2097) = 5,
       IF(COUNTIF(BLOCK_THURSDAY_DATES[],Attendance!$J2097) &gt; 0, VLOOKUP(Attendance!$G2097,BLOCK_THURSDAY_PERIOD_SCHEDULE[],2,TRUE),
       IF(COUNTIF(FINALS_WEEK_THURSDAY_DATE[],Attendance!$J2097) &gt; 0, VLOOKUP(Attendance!$G2097,FINALS_WEEK_THURSDAY_PERIOD_SCHEDULE[],2,TRUE),
       VLOOKUP(Attendance!$G2097,REGULAR_WEEK_SCHEDULE[[Thursday]:[Period]],3,TRUE))),
IF(WEEKDAY(Attendance!$J2097) = 6,
       IF(COUNTIF(FINALS_WEEK_FRIDAY_DATE[],Attendance!$J2097) &gt; 0, VLOOKUP(Attendance!$G2097,FINALS_WEEK_FRIDAY_PERIOD_SCHEDULE[],2,TRUE),
       VLOOKUP(Attendance!$G2097,REGULAR_WEEK_SCHEDULE[[Friday]:[Period]],2,TRUE))))))))))</f>
        <v/>
      </c>
      <c r="J2097" s="41" t="str">
        <f t="shared" ca="1" si="101"/>
        <v/>
      </c>
      <c r="K2097" s="41" t="str">
        <f>IF($A2097 &lt;&gt; "",VLOOKUP($A2097,'Student reference sheet'!$A$2:$V$2329, 7,FALSE), "")</f>
        <v/>
      </c>
      <c r="L2097" s="30" t="str">
        <f>IF($A2097 ="", "", VLOOKUP($A2097, 'Student reference sheet'!$A$2:$Z$2603,23,FALSE))</f>
        <v/>
      </c>
      <c r="M2097" s="30" t="str">
        <f>IF($A2097 ="", "", VLOOKUP($A2097, 'Student reference sheet'!$A$2:$Z$2603,24,FALSE))</f>
        <v/>
      </c>
      <c r="N2097" s="30" t="str">
        <f>IF($A2097 ="", "", VLOOKUP($A2097, 'Student reference sheet'!$A$2:$Z$2603,26,FALSE))</f>
        <v/>
      </c>
      <c r="O2097" s="30" t="str">
        <f>IF($A2097 ="", "", VLOOKUP($A2097, 'Student reference sheet'!$A$2:$Z$2603,25,FALSE))</f>
        <v/>
      </c>
      <c r="P2097" s="39" t="str">
        <f>IF($A2097 = "", "", IF(OR(VLOOKUP($A2097,'Student reference sheet'!$A$2:$V$2400,8,FALSE) = "R",  VLOOKUP($A2097,'Student reference sheet'!$A$2:$V$2400,8,FALSE) = "L"), "X", ""))</f>
        <v/>
      </c>
      <c r="Q2097" s="39" t="str">
        <f>IF($A2097 ="", "", VLOOKUP($A2097, 'Student reference sheet'!$A$2:$V$2603,22,FALSE))</f>
        <v/>
      </c>
      <c r="R2097" s="39" t="str">
        <f>IF($A2097 &lt;&gt; "",VLOOKUP($A2097,'Student reference sheet'!$A$2:$V$2329, 5,FALSE), "")</f>
        <v/>
      </c>
      <c r="S2097" s="39" t="str">
        <f>IF($A2097 &lt;&gt; "",VLOOKUP($A2097,'Student reference sheet'!$A$2:$V$2329, 6,FALSE), "")</f>
        <v/>
      </c>
      <c r="T2097" s="30" t="str">
        <f>IF($A2097 = "","",
IF(VLOOKUP($A2097,'Student reference sheet'!$A$2:$V$2329, 10,FALSE) = "Y", "Hispanic",
IF(VLOOKUP($A2097,'Student reference sheet'!$A$2:$V$2329,11,FALSE) &lt;&gt; "",
IF(VLOOKUP($A2097,'Student reference sheet'!$A$2:$V$2329,11,FALSE) = "UNK", "Unknown", VLOOKUP(VALUE(VLOOKUP($A2097,'Student reference sheet'!$A$2:$V$2329,11,FALSE)),'Ethnicity Reference'!$A$2:$B$22,2,FALSE)),
IF(VLOOKUP($A2097,'Student reference sheet'!$A$2:$V$2329,9,FALSE) &lt;&gt; "", VLOOKUP(VALUE(VLOOKUP($A2097,'Student reference sheet'!$A$2:$V$2329,9,FALSE)),'Ethnicity Reference'!$A$2:$B$22,2,FALSE),"Unknown"))))</f>
        <v/>
      </c>
      <c r="U2097" s="35"/>
    </row>
    <row r="2098" spans="1:21" ht="15.75">
      <c r="A2098" s="47"/>
      <c r="B2098" s="33"/>
      <c r="C2098" s="39" t="str">
        <f>IF($A2098 &lt;&gt; "",VLOOKUP($A2098,'Student reference sheet'!$A$2:$V$2329, 3,FALSE), "")</f>
        <v/>
      </c>
      <c r="D2098" s="39" t="str">
        <f>IF($A2098 &lt;&gt; "",VLOOKUP($A2098,'Student reference sheet'!$A$2:$V$2329, 2,FALSE), "")</f>
        <v/>
      </c>
      <c r="E2098" s="35"/>
      <c r="F2098" s="34"/>
      <c r="G2098" s="40" t="str">
        <f t="shared" ca="1" si="99"/>
        <v/>
      </c>
      <c r="H2098" s="40" t="str">
        <f t="shared" ca="1" si="100"/>
        <v/>
      </c>
      <c r="I2098" s="36" t="str">
        <f>IF($A2098 = "", "",
IF(COUNTIF(MINIMUM_DAY_DATES[], Attendance!J2098) &gt; 0, VLOOKUP(Attendance!$G2098,MINIMUM_DAY_PERIOD_SCHEDULE[], 2,TRUE),
IF(COUNTIF(RALLY_DATES[], Attendance!J2098) &gt; 0, VLOOKUP(Attendance!$G2098,RALLY_PERIOD_SCHEDULE[], 2,TRUE),
IF(WEEKDAY(Attendance!$J2098) = 2,
       IF(COUNTIF(FINALS_WEEK_MONDAY_DATE[],Attendance!$J2098) &gt; 0, VLOOKUP(Attendance!$G2098,FINALS_WEEK_MONDAY_PERIOD_SCHEDULE[],2,TRUE),
       VLOOKUP(Attendance!$G2098,REGULAR_WEEK_SCHEDULE[],6,TRUE)),
IF(WEEKDAY($J2098) = 3,
       IF(COUNTIF(FINALS_WEEK_TUESDAY_DATE[],Attendance!$J2098) &gt; 0, VLOOKUP(Attendance!$G2098,FINALS_WEEK_TUESDAY_PERIOD_SCHEDULE[],2,TRUE),
       VLOOKUP(Attendance!$G2098,REGULAR_WEEK_SCHEDULE[[Tuesday]:[Period]],5,TRUE)),
IF(WEEKDAY(Attendance!$J2098) = 4,
        IF(COUNTIF(BLOCK_WEDNESDAY_DATES[],Attendance!$J2098) &gt; 0, VLOOKUP(Attendance!$G2098,BLOCK_WEDNESDAY_PERIOD_SCHEDULE[],2,TRUE),
        IF(COUNTIF(FINALS_WEEK_WEDNESDAY_DATE[],Attendance!$J2098) &gt; 0, VLOOKUP(Attendance!$G2098,FINALS_WEEK_WEDNESDAY_PERIOD_SCHEDULE[],2,TRUE),
       VLOOKUP(Attendance!$G2098,REGULAR_WEEK_SCHEDULE[[Wednesday]:[Period]],4,TRUE))),
IF(WEEKDAY($J2098) = 5,
       IF(COUNTIF(BLOCK_THURSDAY_DATES[],Attendance!$J2098) &gt; 0, VLOOKUP(Attendance!$G2098,BLOCK_THURSDAY_PERIOD_SCHEDULE[],2,TRUE),
       IF(COUNTIF(FINALS_WEEK_THURSDAY_DATE[],Attendance!$J2098) &gt; 0, VLOOKUP(Attendance!$G2098,FINALS_WEEK_THURSDAY_PERIOD_SCHEDULE[],2,TRUE),
       VLOOKUP(Attendance!$G2098,REGULAR_WEEK_SCHEDULE[[Thursday]:[Period]],3,TRUE))),
IF(WEEKDAY(Attendance!$J2098) = 6,
       IF(COUNTIF(FINALS_WEEK_FRIDAY_DATE[],Attendance!$J2098) &gt; 0, VLOOKUP(Attendance!$G2098,FINALS_WEEK_FRIDAY_PERIOD_SCHEDULE[],2,TRUE),
       VLOOKUP(Attendance!$G2098,REGULAR_WEEK_SCHEDULE[[Friday]:[Period]],2,TRUE))))))))))</f>
        <v/>
      </c>
      <c r="J2098" s="41" t="str">
        <f t="shared" ca="1" si="101"/>
        <v/>
      </c>
      <c r="K2098" s="41" t="str">
        <f>IF($A2098 &lt;&gt; "",VLOOKUP($A2098,'Student reference sheet'!$A$2:$V$2329, 7,FALSE), "")</f>
        <v/>
      </c>
      <c r="L2098" s="30" t="str">
        <f>IF($A2098 ="", "", VLOOKUP($A2098, 'Student reference sheet'!$A$2:$Z$2603,23,FALSE))</f>
        <v/>
      </c>
      <c r="M2098" s="30" t="str">
        <f>IF($A2098 ="", "", VLOOKUP($A2098, 'Student reference sheet'!$A$2:$Z$2603,24,FALSE))</f>
        <v/>
      </c>
      <c r="N2098" s="30" t="str">
        <f>IF($A2098 ="", "", VLOOKUP($A2098, 'Student reference sheet'!$A$2:$Z$2603,26,FALSE))</f>
        <v/>
      </c>
      <c r="O2098" s="30" t="str">
        <f>IF($A2098 ="", "", VLOOKUP($A2098, 'Student reference sheet'!$A$2:$Z$2603,25,FALSE))</f>
        <v/>
      </c>
      <c r="P2098" s="39" t="str">
        <f>IF($A2098 = "", "", IF(OR(VLOOKUP($A2098,'Student reference sheet'!$A$2:$V$2400,8,FALSE) = "R",  VLOOKUP($A2098,'Student reference sheet'!$A$2:$V$2400,8,FALSE) = "L"), "X", ""))</f>
        <v/>
      </c>
      <c r="Q2098" s="39" t="str">
        <f>IF($A2098 ="", "", VLOOKUP($A2098, 'Student reference sheet'!$A$2:$V$2603,22,FALSE))</f>
        <v/>
      </c>
      <c r="R2098" s="39" t="str">
        <f>IF($A2098 &lt;&gt; "",VLOOKUP($A2098,'Student reference sheet'!$A$2:$V$2329, 5,FALSE), "")</f>
        <v/>
      </c>
      <c r="S2098" s="39" t="str">
        <f>IF($A2098 &lt;&gt; "",VLOOKUP($A2098,'Student reference sheet'!$A$2:$V$2329, 6,FALSE), "")</f>
        <v/>
      </c>
      <c r="T2098" s="30" t="str">
        <f>IF($A2098 = "","",
IF(VLOOKUP($A2098,'Student reference sheet'!$A$2:$V$2329, 10,FALSE) = "Y", "Hispanic",
IF(VLOOKUP($A2098,'Student reference sheet'!$A$2:$V$2329,11,FALSE) &lt;&gt; "",
IF(VLOOKUP($A2098,'Student reference sheet'!$A$2:$V$2329,11,FALSE) = "UNK", "Unknown", VLOOKUP(VALUE(VLOOKUP($A2098,'Student reference sheet'!$A$2:$V$2329,11,FALSE)),'Ethnicity Reference'!$A$2:$B$22,2,FALSE)),
IF(VLOOKUP($A2098,'Student reference sheet'!$A$2:$V$2329,9,FALSE) &lt;&gt; "", VLOOKUP(VALUE(VLOOKUP($A2098,'Student reference sheet'!$A$2:$V$2329,9,FALSE)),'Ethnicity Reference'!$A$2:$B$22,2,FALSE),"Unknown"))))</f>
        <v/>
      </c>
      <c r="U2098" s="35"/>
    </row>
    <row r="2099" spans="1:21" ht="15.75">
      <c r="A2099" s="47"/>
      <c r="B2099" s="33"/>
      <c r="C2099" s="39" t="str">
        <f>IF($A2099 &lt;&gt; "",VLOOKUP($A2099,'Student reference sheet'!$A$2:$V$2329, 3,FALSE), "")</f>
        <v/>
      </c>
      <c r="D2099" s="39" t="str">
        <f>IF($A2099 &lt;&gt; "",VLOOKUP($A2099,'Student reference sheet'!$A$2:$V$2329, 2,FALSE), "")</f>
        <v/>
      </c>
      <c r="E2099" s="35"/>
      <c r="F2099" s="34"/>
      <c r="G2099" s="40" t="str">
        <f t="shared" ca="1" si="99"/>
        <v/>
      </c>
      <c r="H2099" s="40" t="str">
        <f t="shared" ca="1" si="100"/>
        <v/>
      </c>
      <c r="I2099" s="36" t="str">
        <f>IF($A2099 = "", "",
IF(COUNTIF(MINIMUM_DAY_DATES[], Attendance!J2099) &gt; 0, VLOOKUP(Attendance!$G2099,MINIMUM_DAY_PERIOD_SCHEDULE[], 2,TRUE),
IF(COUNTIF(RALLY_DATES[], Attendance!J2099) &gt; 0, VLOOKUP(Attendance!$G2099,RALLY_PERIOD_SCHEDULE[], 2,TRUE),
IF(WEEKDAY(Attendance!$J2099) = 2,
       IF(COUNTIF(FINALS_WEEK_MONDAY_DATE[],Attendance!$J2099) &gt; 0, VLOOKUP(Attendance!$G2099,FINALS_WEEK_MONDAY_PERIOD_SCHEDULE[],2,TRUE),
       VLOOKUP(Attendance!$G2099,REGULAR_WEEK_SCHEDULE[],6,TRUE)),
IF(WEEKDAY($J2099) = 3,
       IF(COUNTIF(FINALS_WEEK_TUESDAY_DATE[],Attendance!$J2099) &gt; 0, VLOOKUP(Attendance!$G2099,FINALS_WEEK_TUESDAY_PERIOD_SCHEDULE[],2,TRUE),
       VLOOKUP(Attendance!$G2099,REGULAR_WEEK_SCHEDULE[[Tuesday]:[Period]],5,TRUE)),
IF(WEEKDAY(Attendance!$J2099) = 4,
        IF(COUNTIF(BLOCK_WEDNESDAY_DATES[],Attendance!$J2099) &gt; 0, VLOOKUP(Attendance!$G2099,BLOCK_WEDNESDAY_PERIOD_SCHEDULE[],2,TRUE),
        IF(COUNTIF(FINALS_WEEK_WEDNESDAY_DATE[],Attendance!$J2099) &gt; 0, VLOOKUP(Attendance!$G2099,FINALS_WEEK_WEDNESDAY_PERIOD_SCHEDULE[],2,TRUE),
       VLOOKUP(Attendance!$G2099,REGULAR_WEEK_SCHEDULE[[Wednesday]:[Period]],4,TRUE))),
IF(WEEKDAY($J2099) = 5,
       IF(COUNTIF(BLOCK_THURSDAY_DATES[],Attendance!$J2099) &gt; 0, VLOOKUP(Attendance!$G2099,BLOCK_THURSDAY_PERIOD_SCHEDULE[],2,TRUE),
       IF(COUNTIF(FINALS_WEEK_THURSDAY_DATE[],Attendance!$J2099) &gt; 0, VLOOKUP(Attendance!$G2099,FINALS_WEEK_THURSDAY_PERIOD_SCHEDULE[],2,TRUE),
       VLOOKUP(Attendance!$G2099,REGULAR_WEEK_SCHEDULE[[Thursday]:[Period]],3,TRUE))),
IF(WEEKDAY(Attendance!$J2099) = 6,
       IF(COUNTIF(FINALS_WEEK_FRIDAY_DATE[],Attendance!$J2099) &gt; 0, VLOOKUP(Attendance!$G2099,FINALS_WEEK_FRIDAY_PERIOD_SCHEDULE[],2,TRUE),
       VLOOKUP(Attendance!$G2099,REGULAR_WEEK_SCHEDULE[[Friday]:[Period]],2,TRUE))))))))))</f>
        <v/>
      </c>
      <c r="J2099" s="41" t="str">
        <f t="shared" ca="1" si="101"/>
        <v/>
      </c>
      <c r="K2099" s="41" t="str">
        <f>IF($A2099 &lt;&gt; "",VLOOKUP($A2099,'Student reference sheet'!$A$2:$V$2329, 7,FALSE), "")</f>
        <v/>
      </c>
      <c r="L2099" s="30" t="str">
        <f>IF($A2099 ="", "", VLOOKUP($A2099, 'Student reference sheet'!$A$2:$Z$2603,23,FALSE))</f>
        <v/>
      </c>
      <c r="M2099" s="30" t="str">
        <f>IF($A2099 ="", "", VLOOKUP($A2099, 'Student reference sheet'!$A$2:$Z$2603,24,FALSE))</f>
        <v/>
      </c>
      <c r="N2099" s="30" t="str">
        <f>IF($A2099 ="", "", VLOOKUP($A2099, 'Student reference sheet'!$A$2:$Z$2603,26,FALSE))</f>
        <v/>
      </c>
      <c r="O2099" s="30" t="str">
        <f>IF($A2099 ="", "", VLOOKUP($A2099, 'Student reference sheet'!$A$2:$Z$2603,25,FALSE))</f>
        <v/>
      </c>
      <c r="P2099" s="39" t="str">
        <f>IF($A2099 = "", "", IF(OR(VLOOKUP($A2099,'Student reference sheet'!$A$2:$V$2400,8,FALSE) = "R",  VLOOKUP($A2099,'Student reference sheet'!$A$2:$V$2400,8,FALSE) = "L"), "X", ""))</f>
        <v/>
      </c>
      <c r="Q2099" s="39" t="str">
        <f>IF($A2099 ="", "", VLOOKUP($A2099, 'Student reference sheet'!$A$2:$V$2603,22,FALSE))</f>
        <v/>
      </c>
      <c r="R2099" s="39" t="str">
        <f>IF($A2099 &lt;&gt; "",VLOOKUP($A2099,'Student reference sheet'!$A$2:$V$2329, 5,FALSE), "")</f>
        <v/>
      </c>
      <c r="S2099" s="39" t="str">
        <f>IF($A2099 &lt;&gt; "",VLOOKUP($A2099,'Student reference sheet'!$A$2:$V$2329, 6,FALSE), "")</f>
        <v/>
      </c>
      <c r="T2099" s="30" t="str">
        <f>IF($A2099 = "","",
IF(VLOOKUP($A2099,'Student reference sheet'!$A$2:$V$2329, 10,FALSE) = "Y", "Hispanic",
IF(VLOOKUP($A2099,'Student reference sheet'!$A$2:$V$2329,11,FALSE) &lt;&gt; "",
IF(VLOOKUP($A2099,'Student reference sheet'!$A$2:$V$2329,11,FALSE) = "UNK", "Unknown", VLOOKUP(VALUE(VLOOKUP($A2099,'Student reference sheet'!$A$2:$V$2329,11,FALSE)),'Ethnicity Reference'!$A$2:$B$22,2,FALSE)),
IF(VLOOKUP($A2099,'Student reference sheet'!$A$2:$V$2329,9,FALSE) &lt;&gt; "", VLOOKUP(VALUE(VLOOKUP($A2099,'Student reference sheet'!$A$2:$V$2329,9,FALSE)),'Ethnicity Reference'!$A$2:$B$22,2,FALSE),"Unknown"))))</f>
        <v/>
      </c>
      <c r="U2099" s="35"/>
    </row>
    <row r="2100" spans="1:21" ht="15.75">
      <c r="A2100" s="47"/>
      <c r="B2100" s="33"/>
      <c r="C2100" s="39" t="str">
        <f>IF($A2100 &lt;&gt; "",VLOOKUP($A2100,'Student reference sheet'!$A$2:$V$2329, 3,FALSE), "")</f>
        <v/>
      </c>
      <c r="D2100" s="39" t="str">
        <f>IF($A2100 &lt;&gt; "",VLOOKUP($A2100,'Student reference sheet'!$A$2:$V$2329, 2,FALSE), "")</f>
        <v/>
      </c>
      <c r="E2100" s="35"/>
      <c r="F2100" s="34"/>
      <c r="G2100" s="40" t="str">
        <f t="shared" ca="1" si="99"/>
        <v/>
      </c>
      <c r="H2100" s="40" t="str">
        <f t="shared" ca="1" si="100"/>
        <v/>
      </c>
      <c r="I2100" s="36" t="str">
        <f>IF($A2100 = "", "",
IF(COUNTIF(MINIMUM_DAY_DATES[], Attendance!J2100) &gt; 0, VLOOKUP(Attendance!$G2100,MINIMUM_DAY_PERIOD_SCHEDULE[], 2,TRUE),
IF(COUNTIF(RALLY_DATES[], Attendance!J2100) &gt; 0, VLOOKUP(Attendance!$G2100,RALLY_PERIOD_SCHEDULE[], 2,TRUE),
IF(WEEKDAY(Attendance!$J2100) = 2,
       IF(COUNTIF(FINALS_WEEK_MONDAY_DATE[],Attendance!$J2100) &gt; 0, VLOOKUP(Attendance!$G2100,FINALS_WEEK_MONDAY_PERIOD_SCHEDULE[],2,TRUE),
       VLOOKUP(Attendance!$G2100,REGULAR_WEEK_SCHEDULE[],6,TRUE)),
IF(WEEKDAY($J2100) = 3,
       IF(COUNTIF(FINALS_WEEK_TUESDAY_DATE[],Attendance!$J2100) &gt; 0, VLOOKUP(Attendance!$G2100,FINALS_WEEK_TUESDAY_PERIOD_SCHEDULE[],2,TRUE),
       VLOOKUP(Attendance!$G2100,REGULAR_WEEK_SCHEDULE[[Tuesday]:[Period]],5,TRUE)),
IF(WEEKDAY(Attendance!$J2100) = 4,
        IF(COUNTIF(BLOCK_WEDNESDAY_DATES[],Attendance!$J2100) &gt; 0, VLOOKUP(Attendance!$G2100,BLOCK_WEDNESDAY_PERIOD_SCHEDULE[],2,TRUE),
        IF(COUNTIF(FINALS_WEEK_WEDNESDAY_DATE[],Attendance!$J2100) &gt; 0, VLOOKUP(Attendance!$G2100,FINALS_WEEK_WEDNESDAY_PERIOD_SCHEDULE[],2,TRUE),
       VLOOKUP(Attendance!$G2100,REGULAR_WEEK_SCHEDULE[[Wednesday]:[Period]],4,TRUE))),
IF(WEEKDAY($J2100) = 5,
       IF(COUNTIF(BLOCK_THURSDAY_DATES[],Attendance!$J2100) &gt; 0, VLOOKUP(Attendance!$G2100,BLOCK_THURSDAY_PERIOD_SCHEDULE[],2,TRUE),
       IF(COUNTIF(FINALS_WEEK_THURSDAY_DATE[],Attendance!$J2100) &gt; 0, VLOOKUP(Attendance!$G2100,FINALS_WEEK_THURSDAY_PERIOD_SCHEDULE[],2,TRUE),
       VLOOKUP(Attendance!$G2100,REGULAR_WEEK_SCHEDULE[[Thursday]:[Period]],3,TRUE))),
IF(WEEKDAY(Attendance!$J2100) = 6,
       IF(COUNTIF(FINALS_WEEK_FRIDAY_DATE[],Attendance!$J2100) &gt; 0, VLOOKUP(Attendance!$G2100,FINALS_WEEK_FRIDAY_PERIOD_SCHEDULE[],2,TRUE),
       VLOOKUP(Attendance!$G2100,REGULAR_WEEK_SCHEDULE[[Friday]:[Period]],2,TRUE))))))))))</f>
        <v/>
      </c>
      <c r="J2100" s="41" t="str">
        <f t="shared" ca="1" si="101"/>
        <v/>
      </c>
      <c r="K2100" s="41" t="str">
        <f>IF($A2100 &lt;&gt; "",VLOOKUP($A2100,'Student reference sheet'!$A$2:$V$2329, 7,FALSE), "")</f>
        <v/>
      </c>
      <c r="L2100" s="30" t="str">
        <f>IF($A2100 ="", "", VLOOKUP($A2100, 'Student reference sheet'!$A$2:$Z$2603,23,FALSE))</f>
        <v/>
      </c>
      <c r="M2100" s="30" t="str">
        <f>IF($A2100 ="", "", VLOOKUP($A2100, 'Student reference sheet'!$A$2:$Z$2603,24,FALSE))</f>
        <v/>
      </c>
      <c r="N2100" s="30" t="str">
        <f>IF($A2100 ="", "", VLOOKUP($A2100, 'Student reference sheet'!$A$2:$Z$2603,26,FALSE))</f>
        <v/>
      </c>
      <c r="O2100" s="30" t="str">
        <f>IF($A2100 ="", "", VLOOKUP($A2100, 'Student reference sheet'!$A$2:$Z$2603,25,FALSE))</f>
        <v/>
      </c>
      <c r="P2100" s="39" t="str">
        <f>IF($A2100 = "", "", IF(OR(VLOOKUP($A2100,'Student reference sheet'!$A$2:$V$2400,8,FALSE) = "R",  VLOOKUP($A2100,'Student reference sheet'!$A$2:$V$2400,8,FALSE) = "L"), "X", ""))</f>
        <v/>
      </c>
      <c r="Q2100" s="39" t="str">
        <f>IF($A2100 ="", "", VLOOKUP($A2100, 'Student reference sheet'!$A$2:$V$2603,22,FALSE))</f>
        <v/>
      </c>
      <c r="R2100" s="39" t="str">
        <f>IF($A2100 &lt;&gt; "",VLOOKUP($A2100,'Student reference sheet'!$A$2:$V$2329, 5,FALSE), "")</f>
        <v/>
      </c>
      <c r="S2100" s="39" t="str">
        <f>IF($A2100 &lt;&gt; "",VLOOKUP($A2100,'Student reference sheet'!$A$2:$V$2329, 6,FALSE), "")</f>
        <v/>
      </c>
      <c r="T2100" s="30" t="str">
        <f>IF($A2100 = "","",
IF(VLOOKUP($A2100,'Student reference sheet'!$A$2:$V$2329, 10,FALSE) = "Y", "Hispanic",
IF(VLOOKUP($A2100,'Student reference sheet'!$A$2:$V$2329,11,FALSE) &lt;&gt; "",
IF(VLOOKUP($A2100,'Student reference sheet'!$A$2:$V$2329,11,FALSE) = "UNK", "Unknown", VLOOKUP(VALUE(VLOOKUP($A2100,'Student reference sheet'!$A$2:$V$2329,11,FALSE)),'Ethnicity Reference'!$A$2:$B$22,2,FALSE)),
IF(VLOOKUP($A2100,'Student reference sheet'!$A$2:$V$2329,9,FALSE) &lt;&gt; "", VLOOKUP(VALUE(VLOOKUP($A2100,'Student reference sheet'!$A$2:$V$2329,9,FALSE)),'Ethnicity Reference'!$A$2:$B$22,2,FALSE),"Unknown"))))</f>
        <v/>
      </c>
      <c r="U2100" s="35"/>
    </row>
    <row r="2101" spans="1:21" ht="15.75">
      <c r="A2101" s="47"/>
      <c r="B2101" s="33"/>
      <c r="C2101" s="39" t="str">
        <f>IF($A2101 &lt;&gt; "",VLOOKUP($A2101,'Student reference sheet'!$A$2:$V$2329, 3,FALSE), "")</f>
        <v/>
      </c>
      <c r="D2101" s="39" t="str">
        <f>IF($A2101 &lt;&gt; "",VLOOKUP($A2101,'Student reference sheet'!$A$2:$V$2329, 2,FALSE), "")</f>
        <v/>
      </c>
      <c r="E2101" s="35"/>
      <c r="F2101" s="34"/>
      <c r="G2101" s="40" t="str">
        <f t="shared" ca="1" si="99"/>
        <v/>
      </c>
      <c r="H2101" s="40" t="str">
        <f t="shared" ca="1" si="100"/>
        <v/>
      </c>
      <c r="I2101" s="36" t="str">
        <f>IF($A2101 = "", "",
IF(COUNTIF(MINIMUM_DAY_DATES[], Attendance!J2101) &gt; 0, VLOOKUP(Attendance!$G2101,MINIMUM_DAY_PERIOD_SCHEDULE[], 2,TRUE),
IF(COUNTIF(RALLY_DATES[], Attendance!J2101) &gt; 0, VLOOKUP(Attendance!$G2101,RALLY_PERIOD_SCHEDULE[], 2,TRUE),
IF(WEEKDAY(Attendance!$J2101) = 2,
       IF(COUNTIF(FINALS_WEEK_MONDAY_DATE[],Attendance!$J2101) &gt; 0, VLOOKUP(Attendance!$G2101,FINALS_WEEK_MONDAY_PERIOD_SCHEDULE[],2,TRUE),
       VLOOKUP(Attendance!$G2101,REGULAR_WEEK_SCHEDULE[],6,TRUE)),
IF(WEEKDAY($J2101) = 3,
       IF(COUNTIF(FINALS_WEEK_TUESDAY_DATE[],Attendance!$J2101) &gt; 0, VLOOKUP(Attendance!$G2101,FINALS_WEEK_TUESDAY_PERIOD_SCHEDULE[],2,TRUE),
       VLOOKUP(Attendance!$G2101,REGULAR_WEEK_SCHEDULE[[Tuesday]:[Period]],5,TRUE)),
IF(WEEKDAY(Attendance!$J2101) = 4,
        IF(COUNTIF(BLOCK_WEDNESDAY_DATES[],Attendance!$J2101) &gt; 0, VLOOKUP(Attendance!$G2101,BLOCK_WEDNESDAY_PERIOD_SCHEDULE[],2,TRUE),
        IF(COUNTIF(FINALS_WEEK_WEDNESDAY_DATE[],Attendance!$J2101) &gt; 0, VLOOKUP(Attendance!$G2101,FINALS_WEEK_WEDNESDAY_PERIOD_SCHEDULE[],2,TRUE),
       VLOOKUP(Attendance!$G2101,REGULAR_WEEK_SCHEDULE[[Wednesday]:[Period]],4,TRUE))),
IF(WEEKDAY($J2101) = 5,
       IF(COUNTIF(BLOCK_THURSDAY_DATES[],Attendance!$J2101) &gt; 0, VLOOKUP(Attendance!$G2101,BLOCK_THURSDAY_PERIOD_SCHEDULE[],2,TRUE),
       IF(COUNTIF(FINALS_WEEK_THURSDAY_DATE[],Attendance!$J2101) &gt; 0, VLOOKUP(Attendance!$G2101,FINALS_WEEK_THURSDAY_PERIOD_SCHEDULE[],2,TRUE),
       VLOOKUP(Attendance!$G2101,REGULAR_WEEK_SCHEDULE[[Thursday]:[Period]],3,TRUE))),
IF(WEEKDAY(Attendance!$J2101) = 6,
       IF(COUNTIF(FINALS_WEEK_FRIDAY_DATE[],Attendance!$J2101) &gt; 0, VLOOKUP(Attendance!$G2101,FINALS_WEEK_FRIDAY_PERIOD_SCHEDULE[],2,TRUE),
       VLOOKUP(Attendance!$G2101,REGULAR_WEEK_SCHEDULE[[Friday]:[Period]],2,TRUE))))))))))</f>
        <v/>
      </c>
      <c r="J2101" s="41" t="str">
        <f t="shared" ca="1" si="101"/>
        <v/>
      </c>
      <c r="K2101" s="41" t="str">
        <f>IF($A2101 &lt;&gt; "",VLOOKUP($A2101,'Student reference sheet'!$A$2:$V$2329, 7,FALSE), "")</f>
        <v/>
      </c>
      <c r="L2101" s="30" t="str">
        <f>IF($A2101 ="", "", VLOOKUP($A2101, 'Student reference sheet'!$A$2:$Z$2603,23,FALSE))</f>
        <v/>
      </c>
      <c r="M2101" s="30" t="str">
        <f>IF($A2101 ="", "", VLOOKUP($A2101, 'Student reference sheet'!$A$2:$Z$2603,24,FALSE))</f>
        <v/>
      </c>
      <c r="N2101" s="30" t="str">
        <f>IF($A2101 ="", "", VLOOKUP($A2101, 'Student reference sheet'!$A$2:$Z$2603,26,FALSE))</f>
        <v/>
      </c>
      <c r="O2101" s="30" t="str">
        <f>IF($A2101 ="", "", VLOOKUP($A2101, 'Student reference sheet'!$A$2:$Z$2603,25,FALSE))</f>
        <v/>
      </c>
      <c r="P2101" s="39" t="str">
        <f>IF($A2101 = "", "", IF(OR(VLOOKUP($A2101,'Student reference sheet'!$A$2:$V$2400,8,FALSE) = "R",  VLOOKUP($A2101,'Student reference sheet'!$A$2:$V$2400,8,FALSE) = "L"), "X", ""))</f>
        <v/>
      </c>
      <c r="Q2101" s="39" t="str">
        <f>IF($A2101 ="", "", VLOOKUP($A2101, 'Student reference sheet'!$A$2:$V$2603,22,FALSE))</f>
        <v/>
      </c>
      <c r="R2101" s="39" t="str">
        <f>IF($A2101 &lt;&gt; "",VLOOKUP($A2101,'Student reference sheet'!$A$2:$V$2329, 5,FALSE), "")</f>
        <v/>
      </c>
      <c r="S2101" s="39" t="str">
        <f>IF($A2101 &lt;&gt; "",VLOOKUP($A2101,'Student reference sheet'!$A$2:$V$2329, 6,FALSE), "")</f>
        <v/>
      </c>
      <c r="T2101" s="30" t="str">
        <f>IF($A2101 = "","",
IF(VLOOKUP($A2101,'Student reference sheet'!$A$2:$V$2329, 10,FALSE) = "Y", "Hispanic",
IF(VLOOKUP($A2101,'Student reference sheet'!$A$2:$V$2329,11,FALSE) &lt;&gt; "",
IF(VLOOKUP($A2101,'Student reference sheet'!$A$2:$V$2329,11,FALSE) = "UNK", "Unknown", VLOOKUP(VALUE(VLOOKUP($A2101,'Student reference sheet'!$A$2:$V$2329,11,FALSE)),'Ethnicity Reference'!$A$2:$B$22,2,FALSE)),
IF(VLOOKUP($A2101,'Student reference sheet'!$A$2:$V$2329,9,FALSE) &lt;&gt; "", VLOOKUP(VALUE(VLOOKUP($A2101,'Student reference sheet'!$A$2:$V$2329,9,FALSE)),'Ethnicity Reference'!$A$2:$B$22,2,FALSE),"Unknown"))))</f>
        <v/>
      </c>
      <c r="U2101" s="35"/>
    </row>
    <row r="2102" spans="1:21" ht="15.75">
      <c r="A2102" s="47"/>
      <c r="B2102" s="33"/>
      <c r="C2102" s="39" t="str">
        <f>IF($A2102 &lt;&gt; "",VLOOKUP($A2102,'Student reference sheet'!$A$2:$V$2329, 3,FALSE), "")</f>
        <v/>
      </c>
      <c r="D2102" s="39" t="str">
        <f>IF($A2102 &lt;&gt; "",VLOOKUP($A2102,'Student reference sheet'!$A$2:$V$2329, 2,FALSE), "")</f>
        <v/>
      </c>
      <c r="E2102" s="35"/>
      <c r="F2102" s="34"/>
      <c r="G2102" s="40" t="str">
        <f t="shared" ca="1" si="99"/>
        <v/>
      </c>
      <c r="H2102" s="40" t="str">
        <f t="shared" ca="1" si="100"/>
        <v/>
      </c>
      <c r="I2102" s="36" t="str">
        <f>IF($A2102 = "", "",
IF(COUNTIF(MINIMUM_DAY_DATES[], Attendance!J2102) &gt; 0, VLOOKUP(Attendance!$G2102,MINIMUM_DAY_PERIOD_SCHEDULE[], 2,TRUE),
IF(COUNTIF(RALLY_DATES[], Attendance!J2102) &gt; 0, VLOOKUP(Attendance!$G2102,RALLY_PERIOD_SCHEDULE[], 2,TRUE),
IF(WEEKDAY(Attendance!$J2102) = 2,
       IF(COUNTIF(FINALS_WEEK_MONDAY_DATE[],Attendance!$J2102) &gt; 0, VLOOKUP(Attendance!$G2102,FINALS_WEEK_MONDAY_PERIOD_SCHEDULE[],2,TRUE),
       VLOOKUP(Attendance!$G2102,REGULAR_WEEK_SCHEDULE[],6,TRUE)),
IF(WEEKDAY($J2102) = 3,
       IF(COUNTIF(FINALS_WEEK_TUESDAY_DATE[],Attendance!$J2102) &gt; 0, VLOOKUP(Attendance!$G2102,FINALS_WEEK_TUESDAY_PERIOD_SCHEDULE[],2,TRUE),
       VLOOKUP(Attendance!$G2102,REGULAR_WEEK_SCHEDULE[[Tuesday]:[Period]],5,TRUE)),
IF(WEEKDAY(Attendance!$J2102) = 4,
        IF(COUNTIF(BLOCK_WEDNESDAY_DATES[],Attendance!$J2102) &gt; 0, VLOOKUP(Attendance!$G2102,BLOCK_WEDNESDAY_PERIOD_SCHEDULE[],2,TRUE),
        IF(COUNTIF(FINALS_WEEK_WEDNESDAY_DATE[],Attendance!$J2102) &gt; 0, VLOOKUP(Attendance!$G2102,FINALS_WEEK_WEDNESDAY_PERIOD_SCHEDULE[],2,TRUE),
       VLOOKUP(Attendance!$G2102,REGULAR_WEEK_SCHEDULE[[Wednesday]:[Period]],4,TRUE))),
IF(WEEKDAY($J2102) = 5,
       IF(COUNTIF(BLOCK_THURSDAY_DATES[],Attendance!$J2102) &gt; 0, VLOOKUP(Attendance!$G2102,BLOCK_THURSDAY_PERIOD_SCHEDULE[],2,TRUE),
       IF(COUNTIF(FINALS_WEEK_THURSDAY_DATE[],Attendance!$J2102) &gt; 0, VLOOKUP(Attendance!$G2102,FINALS_WEEK_THURSDAY_PERIOD_SCHEDULE[],2,TRUE),
       VLOOKUP(Attendance!$G2102,REGULAR_WEEK_SCHEDULE[[Thursday]:[Period]],3,TRUE))),
IF(WEEKDAY(Attendance!$J2102) = 6,
       IF(COUNTIF(FINALS_WEEK_FRIDAY_DATE[],Attendance!$J2102) &gt; 0, VLOOKUP(Attendance!$G2102,FINALS_WEEK_FRIDAY_PERIOD_SCHEDULE[],2,TRUE),
       VLOOKUP(Attendance!$G2102,REGULAR_WEEK_SCHEDULE[[Friday]:[Period]],2,TRUE))))))))))</f>
        <v/>
      </c>
      <c r="J2102" s="41" t="str">
        <f t="shared" ca="1" si="101"/>
        <v/>
      </c>
      <c r="K2102" s="41" t="str">
        <f>IF($A2102 &lt;&gt; "",VLOOKUP($A2102,'Student reference sheet'!$A$2:$V$2329, 7,FALSE), "")</f>
        <v/>
      </c>
      <c r="L2102" s="30" t="str">
        <f>IF($A2102 ="", "", VLOOKUP($A2102, 'Student reference sheet'!$A$2:$Z$2603,23,FALSE))</f>
        <v/>
      </c>
      <c r="M2102" s="30" t="str">
        <f>IF($A2102 ="", "", VLOOKUP($A2102, 'Student reference sheet'!$A$2:$Z$2603,24,FALSE))</f>
        <v/>
      </c>
      <c r="N2102" s="30" t="str">
        <f>IF($A2102 ="", "", VLOOKUP($A2102, 'Student reference sheet'!$A$2:$Z$2603,26,FALSE))</f>
        <v/>
      </c>
      <c r="O2102" s="30" t="str">
        <f>IF($A2102 ="", "", VLOOKUP($A2102, 'Student reference sheet'!$A$2:$Z$2603,25,FALSE))</f>
        <v/>
      </c>
      <c r="P2102" s="39" t="str">
        <f>IF($A2102 = "", "", IF(OR(VLOOKUP($A2102,'Student reference sheet'!$A$2:$V$2400,8,FALSE) = "R",  VLOOKUP($A2102,'Student reference sheet'!$A$2:$V$2400,8,FALSE) = "L"), "X", ""))</f>
        <v/>
      </c>
      <c r="Q2102" s="39" t="str">
        <f>IF($A2102 ="", "", VLOOKUP($A2102, 'Student reference sheet'!$A$2:$V$2603,22,FALSE))</f>
        <v/>
      </c>
      <c r="R2102" s="39" t="str">
        <f>IF($A2102 &lt;&gt; "",VLOOKUP($A2102,'Student reference sheet'!$A$2:$V$2329, 5,FALSE), "")</f>
        <v/>
      </c>
      <c r="S2102" s="39" t="str">
        <f>IF($A2102 &lt;&gt; "",VLOOKUP($A2102,'Student reference sheet'!$A$2:$V$2329, 6,FALSE), "")</f>
        <v/>
      </c>
      <c r="T2102" s="30" t="str">
        <f>IF($A2102 = "","",
IF(VLOOKUP($A2102,'Student reference sheet'!$A$2:$V$2329, 10,FALSE) = "Y", "Hispanic",
IF(VLOOKUP($A2102,'Student reference sheet'!$A$2:$V$2329,11,FALSE) &lt;&gt; "",
IF(VLOOKUP($A2102,'Student reference sheet'!$A$2:$V$2329,11,FALSE) = "UNK", "Unknown", VLOOKUP(VALUE(VLOOKUP($A2102,'Student reference sheet'!$A$2:$V$2329,11,FALSE)),'Ethnicity Reference'!$A$2:$B$22,2,FALSE)),
IF(VLOOKUP($A2102,'Student reference sheet'!$A$2:$V$2329,9,FALSE) &lt;&gt; "", VLOOKUP(VALUE(VLOOKUP($A2102,'Student reference sheet'!$A$2:$V$2329,9,FALSE)),'Ethnicity Reference'!$A$2:$B$22,2,FALSE),"Unknown"))))</f>
        <v/>
      </c>
      <c r="U2102" s="35"/>
    </row>
    <row r="2103" spans="1:21" ht="15.75">
      <c r="A2103" s="47"/>
      <c r="B2103" s="33"/>
      <c r="C2103" s="39" t="str">
        <f>IF($A2103 &lt;&gt; "",VLOOKUP($A2103,'Student reference sheet'!$A$2:$V$2329, 3,FALSE), "")</f>
        <v/>
      </c>
      <c r="D2103" s="39" t="str">
        <f>IF($A2103 &lt;&gt; "",VLOOKUP($A2103,'Student reference sheet'!$A$2:$V$2329, 2,FALSE), "")</f>
        <v/>
      </c>
      <c r="E2103" s="35"/>
      <c r="F2103" s="34"/>
      <c r="G2103" s="40" t="str">
        <f t="shared" ca="1" si="99"/>
        <v/>
      </c>
      <c r="H2103" s="40" t="str">
        <f t="shared" ca="1" si="100"/>
        <v/>
      </c>
      <c r="I2103" s="36" t="str">
        <f>IF($A2103 = "", "",
IF(COUNTIF(MINIMUM_DAY_DATES[], Attendance!J2103) &gt; 0, VLOOKUP(Attendance!$G2103,MINIMUM_DAY_PERIOD_SCHEDULE[], 2,TRUE),
IF(COUNTIF(RALLY_DATES[], Attendance!J2103) &gt; 0, VLOOKUP(Attendance!$G2103,RALLY_PERIOD_SCHEDULE[], 2,TRUE),
IF(WEEKDAY(Attendance!$J2103) = 2,
       IF(COUNTIF(FINALS_WEEK_MONDAY_DATE[],Attendance!$J2103) &gt; 0, VLOOKUP(Attendance!$G2103,FINALS_WEEK_MONDAY_PERIOD_SCHEDULE[],2,TRUE),
       VLOOKUP(Attendance!$G2103,REGULAR_WEEK_SCHEDULE[],6,TRUE)),
IF(WEEKDAY($J2103) = 3,
       IF(COUNTIF(FINALS_WEEK_TUESDAY_DATE[],Attendance!$J2103) &gt; 0, VLOOKUP(Attendance!$G2103,FINALS_WEEK_TUESDAY_PERIOD_SCHEDULE[],2,TRUE),
       VLOOKUP(Attendance!$G2103,REGULAR_WEEK_SCHEDULE[[Tuesday]:[Period]],5,TRUE)),
IF(WEEKDAY(Attendance!$J2103) = 4,
        IF(COUNTIF(BLOCK_WEDNESDAY_DATES[],Attendance!$J2103) &gt; 0, VLOOKUP(Attendance!$G2103,BLOCK_WEDNESDAY_PERIOD_SCHEDULE[],2,TRUE),
        IF(COUNTIF(FINALS_WEEK_WEDNESDAY_DATE[],Attendance!$J2103) &gt; 0, VLOOKUP(Attendance!$G2103,FINALS_WEEK_WEDNESDAY_PERIOD_SCHEDULE[],2,TRUE),
       VLOOKUP(Attendance!$G2103,REGULAR_WEEK_SCHEDULE[[Wednesday]:[Period]],4,TRUE))),
IF(WEEKDAY($J2103) = 5,
       IF(COUNTIF(BLOCK_THURSDAY_DATES[],Attendance!$J2103) &gt; 0, VLOOKUP(Attendance!$G2103,BLOCK_THURSDAY_PERIOD_SCHEDULE[],2,TRUE),
       IF(COUNTIF(FINALS_WEEK_THURSDAY_DATE[],Attendance!$J2103) &gt; 0, VLOOKUP(Attendance!$G2103,FINALS_WEEK_THURSDAY_PERIOD_SCHEDULE[],2,TRUE),
       VLOOKUP(Attendance!$G2103,REGULAR_WEEK_SCHEDULE[[Thursday]:[Period]],3,TRUE))),
IF(WEEKDAY(Attendance!$J2103) = 6,
       IF(COUNTIF(FINALS_WEEK_FRIDAY_DATE[],Attendance!$J2103) &gt; 0, VLOOKUP(Attendance!$G2103,FINALS_WEEK_FRIDAY_PERIOD_SCHEDULE[],2,TRUE),
       VLOOKUP(Attendance!$G2103,REGULAR_WEEK_SCHEDULE[[Friday]:[Period]],2,TRUE))))))))))</f>
        <v/>
      </c>
      <c r="J2103" s="41" t="str">
        <f t="shared" ca="1" si="101"/>
        <v/>
      </c>
      <c r="K2103" s="41" t="str">
        <f>IF($A2103 &lt;&gt; "",VLOOKUP($A2103,'Student reference sheet'!$A$2:$V$2329, 7,FALSE), "")</f>
        <v/>
      </c>
      <c r="L2103" s="30" t="str">
        <f>IF($A2103 ="", "", VLOOKUP($A2103, 'Student reference sheet'!$A$2:$Z$2603,23,FALSE))</f>
        <v/>
      </c>
      <c r="M2103" s="30" t="str">
        <f>IF($A2103 ="", "", VLOOKUP($A2103, 'Student reference sheet'!$A$2:$Z$2603,24,FALSE))</f>
        <v/>
      </c>
      <c r="N2103" s="30" t="str">
        <f>IF($A2103 ="", "", VLOOKUP($A2103, 'Student reference sheet'!$A$2:$Z$2603,26,FALSE))</f>
        <v/>
      </c>
      <c r="O2103" s="30" t="str">
        <f>IF($A2103 ="", "", VLOOKUP($A2103, 'Student reference sheet'!$A$2:$Z$2603,25,FALSE))</f>
        <v/>
      </c>
      <c r="P2103" s="39" t="str">
        <f>IF($A2103 = "", "", IF(OR(VLOOKUP($A2103,'Student reference sheet'!$A$2:$V$2400,8,FALSE) = "R",  VLOOKUP($A2103,'Student reference sheet'!$A$2:$V$2400,8,FALSE) = "L"), "X", ""))</f>
        <v/>
      </c>
      <c r="Q2103" s="39" t="str">
        <f>IF($A2103 ="", "", VLOOKUP($A2103, 'Student reference sheet'!$A$2:$V$2603,22,FALSE))</f>
        <v/>
      </c>
      <c r="R2103" s="39" t="str">
        <f>IF($A2103 &lt;&gt; "",VLOOKUP($A2103,'Student reference sheet'!$A$2:$V$2329, 5,FALSE), "")</f>
        <v/>
      </c>
      <c r="S2103" s="39" t="str">
        <f>IF($A2103 &lt;&gt; "",VLOOKUP($A2103,'Student reference sheet'!$A$2:$V$2329, 6,FALSE), "")</f>
        <v/>
      </c>
      <c r="T2103" s="30" t="str">
        <f>IF($A2103 = "","",
IF(VLOOKUP($A2103,'Student reference sheet'!$A$2:$V$2329, 10,FALSE) = "Y", "Hispanic",
IF(VLOOKUP($A2103,'Student reference sheet'!$A$2:$V$2329,11,FALSE) &lt;&gt; "",
IF(VLOOKUP($A2103,'Student reference sheet'!$A$2:$V$2329,11,FALSE) = "UNK", "Unknown", VLOOKUP(VALUE(VLOOKUP($A2103,'Student reference sheet'!$A$2:$V$2329,11,FALSE)),'Ethnicity Reference'!$A$2:$B$22,2,FALSE)),
IF(VLOOKUP($A2103,'Student reference sheet'!$A$2:$V$2329,9,FALSE) &lt;&gt; "", VLOOKUP(VALUE(VLOOKUP($A2103,'Student reference sheet'!$A$2:$V$2329,9,FALSE)),'Ethnicity Reference'!$A$2:$B$22,2,FALSE),"Unknown"))))</f>
        <v/>
      </c>
      <c r="U2103" s="35"/>
    </row>
    <row r="2104" spans="1:21" ht="15.75">
      <c r="A2104" s="47"/>
      <c r="B2104" s="33"/>
      <c r="C2104" s="39" t="str">
        <f>IF($A2104 &lt;&gt; "",VLOOKUP($A2104,'Student reference sheet'!$A$2:$V$2329, 3,FALSE), "")</f>
        <v/>
      </c>
      <c r="D2104" s="39" t="str">
        <f>IF($A2104 &lt;&gt; "",VLOOKUP($A2104,'Student reference sheet'!$A$2:$V$2329, 2,FALSE), "")</f>
        <v/>
      </c>
      <c r="E2104" s="35"/>
      <c r="F2104" s="34"/>
      <c r="G2104" s="40" t="str">
        <f t="shared" ca="1" si="99"/>
        <v/>
      </c>
      <c r="H2104" s="40" t="str">
        <f t="shared" ca="1" si="100"/>
        <v/>
      </c>
      <c r="I2104" s="36" t="str">
        <f>IF($A2104 = "", "",
IF(COUNTIF(MINIMUM_DAY_DATES[], Attendance!J2104) &gt; 0, VLOOKUP(Attendance!$G2104,MINIMUM_DAY_PERIOD_SCHEDULE[], 2,TRUE),
IF(COUNTIF(RALLY_DATES[], Attendance!J2104) &gt; 0, VLOOKUP(Attendance!$G2104,RALLY_PERIOD_SCHEDULE[], 2,TRUE),
IF(WEEKDAY(Attendance!$J2104) = 2,
       IF(COUNTIF(FINALS_WEEK_MONDAY_DATE[],Attendance!$J2104) &gt; 0, VLOOKUP(Attendance!$G2104,FINALS_WEEK_MONDAY_PERIOD_SCHEDULE[],2,TRUE),
       VLOOKUP(Attendance!$G2104,REGULAR_WEEK_SCHEDULE[],6,TRUE)),
IF(WEEKDAY($J2104) = 3,
       IF(COUNTIF(FINALS_WEEK_TUESDAY_DATE[],Attendance!$J2104) &gt; 0, VLOOKUP(Attendance!$G2104,FINALS_WEEK_TUESDAY_PERIOD_SCHEDULE[],2,TRUE),
       VLOOKUP(Attendance!$G2104,REGULAR_WEEK_SCHEDULE[[Tuesday]:[Period]],5,TRUE)),
IF(WEEKDAY(Attendance!$J2104) = 4,
        IF(COUNTIF(BLOCK_WEDNESDAY_DATES[],Attendance!$J2104) &gt; 0, VLOOKUP(Attendance!$G2104,BLOCK_WEDNESDAY_PERIOD_SCHEDULE[],2,TRUE),
        IF(COUNTIF(FINALS_WEEK_WEDNESDAY_DATE[],Attendance!$J2104) &gt; 0, VLOOKUP(Attendance!$G2104,FINALS_WEEK_WEDNESDAY_PERIOD_SCHEDULE[],2,TRUE),
       VLOOKUP(Attendance!$G2104,REGULAR_WEEK_SCHEDULE[[Wednesday]:[Period]],4,TRUE))),
IF(WEEKDAY($J2104) = 5,
       IF(COUNTIF(BLOCK_THURSDAY_DATES[],Attendance!$J2104) &gt; 0, VLOOKUP(Attendance!$G2104,BLOCK_THURSDAY_PERIOD_SCHEDULE[],2,TRUE),
       IF(COUNTIF(FINALS_WEEK_THURSDAY_DATE[],Attendance!$J2104) &gt; 0, VLOOKUP(Attendance!$G2104,FINALS_WEEK_THURSDAY_PERIOD_SCHEDULE[],2,TRUE),
       VLOOKUP(Attendance!$G2104,REGULAR_WEEK_SCHEDULE[[Thursday]:[Period]],3,TRUE))),
IF(WEEKDAY(Attendance!$J2104) = 6,
       IF(COUNTIF(FINALS_WEEK_FRIDAY_DATE[],Attendance!$J2104) &gt; 0, VLOOKUP(Attendance!$G2104,FINALS_WEEK_FRIDAY_PERIOD_SCHEDULE[],2,TRUE),
       VLOOKUP(Attendance!$G2104,REGULAR_WEEK_SCHEDULE[[Friday]:[Period]],2,TRUE))))))))))</f>
        <v/>
      </c>
      <c r="J2104" s="41" t="str">
        <f t="shared" ca="1" si="101"/>
        <v/>
      </c>
      <c r="K2104" s="41" t="str">
        <f>IF($A2104 &lt;&gt; "",VLOOKUP($A2104,'Student reference sheet'!$A$2:$V$2329, 7,FALSE), "")</f>
        <v/>
      </c>
      <c r="L2104" s="30" t="str">
        <f>IF($A2104 ="", "", VLOOKUP($A2104, 'Student reference sheet'!$A$2:$Z$2603,23,FALSE))</f>
        <v/>
      </c>
      <c r="M2104" s="30" t="str">
        <f>IF($A2104 ="", "", VLOOKUP($A2104, 'Student reference sheet'!$A$2:$Z$2603,24,FALSE))</f>
        <v/>
      </c>
      <c r="N2104" s="30" t="str">
        <f>IF($A2104 ="", "", VLOOKUP($A2104, 'Student reference sheet'!$A$2:$Z$2603,26,FALSE))</f>
        <v/>
      </c>
      <c r="O2104" s="30" t="str">
        <f>IF($A2104 ="", "", VLOOKUP($A2104, 'Student reference sheet'!$A$2:$Z$2603,25,FALSE))</f>
        <v/>
      </c>
      <c r="P2104" s="39" t="str">
        <f>IF($A2104 = "", "", IF(OR(VLOOKUP($A2104,'Student reference sheet'!$A$2:$V$2400,8,FALSE) = "R",  VLOOKUP($A2104,'Student reference sheet'!$A$2:$V$2400,8,FALSE) = "L"), "X", ""))</f>
        <v/>
      </c>
      <c r="Q2104" s="39" t="str">
        <f>IF($A2104 ="", "", VLOOKUP($A2104, 'Student reference sheet'!$A$2:$V$2603,22,FALSE))</f>
        <v/>
      </c>
      <c r="R2104" s="39" t="str">
        <f>IF($A2104 &lt;&gt; "",VLOOKUP($A2104,'Student reference sheet'!$A$2:$V$2329, 5,FALSE), "")</f>
        <v/>
      </c>
      <c r="S2104" s="39" t="str">
        <f>IF($A2104 &lt;&gt; "",VLOOKUP($A2104,'Student reference sheet'!$A$2:$V$2329, 6,FALSE), "")</f>
        <v/>
      </c>
      <c r="T2104" s="30" t="str">
        <f>IF($A2104 = "","",
IF(VLOOKUP($A2104,'Student reference sheet'!$A$2:$V$2329, 10,FALSE) = "Y", "Hispanic",
IF(VLOOKUP($A2104,'Student reference sheet'!$A$2:$V$2329,11,FALSE) &lt;&gt; "",
IF(VLOOKUP($A2104,'Student reference sheet'!$A$2:$V$2329,11,FALSE) = "UNK", "Unknown", VLOOKUP(VALUE(VLOOKUP($A2104,'Student reference sheet'!$A$2:$V$2329,11,FALSE)),'Ethnicity Reference'!$A$2:$B$22,2,FALSE)),
IF(VLOOKUP($A2104,'Student reference sheet'!$A$2:$V$2329,9,FALSE) &lt;&gt; "", VLOOKUP(VALUE(VLOOKUP($A2104,'Student reference sheet'!$A$2:$V$2329,9,FALSE)),'Ethnicity Reference'!$A$2:$B$22,2,FALSE),"Unknown"))))</f>
        <v/>
      </c>
      <c r="U2104" s="35"/>
    </row>
    <row r="2105" spans="1:21" ht="15.75">
      <c r="A2105" s="47"/>
      <c r="B2105" s="33"/>
      <c r="C2105" s="39" t="str">
        <f>IF($A2105 &lt;&gt; "",VLOOKUP($A2105,'Student reference sheet'!$A$2:$V$2329, 3,FALSE), "")</f>
        <v/>
      </c>
      <c r="D2105" s="39" t="str">
        <f>IF($A2105 &lt;&gt; "",VLOOKUP($A2105,'Student reference sheet'!$A$2:$V$2329, 2,FALSE), "")</f>
        <v/>
      </c>
      <c r="E2105" s="35"/>
      <c r="F2105" s="34"/>
      <c r="G2105" s="40" t="str">
        <f t="shared" ca="1" si="99"/>
        <v/>
      </c>
      <c r="H2105" s="40" t="str">
        <f t="shared" ca="1" si="100"/>
        <v/>
      </c>
      <c r="I2105" s="36" t="str">
        <f>IF($A2105 = "", "",
IF(COUNTIF(MINIMUM_DAY_DATES[], Attendance!J2105) &gt; 0, VLOOKUP(Attendance!$G2105,MINIMUM_DAY_PERIOD_SCHEDULE[], 2,TRUE),
IF(COUNTIF(RALLY_DATES[], Attendance!J2105) &gt; 0, VLOOKUP(Attendance!$G2105,RALLY_PERIOD_SCHEDULE[], 2,TRUE),
IF(WEEKDAY(Attendance!$J2105) = 2,
       IF(COUNTIF(FINALS_WEEK_MONDAY_DATE[],Attendance!$J2105) &gt; 0, VLOOKUP(Attendance!$G2105,FINALS_WEEK_MONDAY_PERIOD_SCHEDULE[],2,TRUE),
       VLOOKUP(Attendance!$G2105,REGULAR_WEEK_SCHEDULE[],6,TRUE)),
IF(WEEKDAY($J2105) = 3,
       IF(COUNTIF(FINALS_WEEK_TUESDAY_DATE[],Attendance!$J2105) &gt; 0, VLOOKUP(Attendance!$G2105,FINALS_WEEK_TUESDAY_PERIOD_SCHEDULE[],2,TRUE),
       VLOOKUP(Attendance!$G2105,REGULAR_WEEK_SCHEDULE[[Tuesday]:[Period]],5,TRUE)),
IF(WEEKDAY(Attendance!$J2105) = 4,
        IF(COUNTIF(BLOCK_WEDNESDAY_DATES[],Attendance!$J2105) &gt; 0, VLOOKUP(Attendance!$G2105,BLOCK_WEDNESDAY_PERIOD_SCHEDULE[],2,TRUE),
        IF(COUNTIF(FINALS_WEEK_WEDNESDAY_DATE[],Attendance!$J2105) &gt; 0, VLOOKUP(Attendance!$G2105,FINALS_WEEK_WEDNESDAY_PERIOD_SCHEDULE[],2,TRUE),
       VLOOKUP(Attendance!$G2105,REGULAR_WEEK_SCHEDULE[[Wednesday]:[Period]],4,TRUE))),
IF(WEEKDAY($J2105) = 5,
       IF(COUNTIF(BLOCK_THURSDAY_DATES[],Attendance!$J2105) &gt; 0, VLOOKUP(Attendance!$G2105,BLOCK_THURSDAY_PERIOD_SCHEDULE[],2,TRUE),
       IF(COUNTIF(FINALS_WEEK_THURSDAY_DATE[],Attendance!$J2105) &gt; 0, VLOOKUP(Attendance!$G2105,FINALS_WEEK_THURSDAY_PERIOD_SCHEDULE[],2,TRUE),
       VLOOKUP(Attendance!$G2105,REGULAR_WEEK_SCHEDULE[[Thursday]:[Period]],3,TRUE))),
IF(WEEKDAY(Attendance!$J2105) = 6,
       IF(COUNTIF(FINALS_WEEK_FRIDAY_DATE[],Attendance!$J2105) &gt; 0, VLOOKUP(Attendance!$G2105,FINALS_WEEK_FRIDAY_PERIOD_SCHEDULE[],2,TRUE),
       VLOOKUP(Attendance!$G2105,REGULAR_WEEK_SCHEDULE[[Friday]:[Period]],2,TRUE))))))))))</f>
        <v/>
      </c>
      <c r="J2105" s="41" t="str">
        <f t="shared" ca="1" si="101"/>
        <v/>
      </c>
      <c r="K2105" s="41" t="str">
        <f>IF($A2105 &lt;&gt; "",VLOOKUP($A2105,'Student reference sheet'!$A$2:$V$2329, 7,FALSE), "")</f>
        <v/>
      </c>
      <c r="L2105" s="30" t="str">
        <f>IF($A2105 ="", "", VLOOKUP($A2105, 'Student reference sheet'!$A$2:$Z$2603,23,FALSE))</f>
        <v/>
      </c>
      <c r="M2105" s="30" t="str">
        <f>IF($A2105 ="", "", VLOOKUP($A2105, 'Student reference sheet'!$A$2:$Z$2603,24,FALSE))</f>
        <v/>
      </c>
      <c r="N2105" s="30" t="str">
        <f>IF($A2105 ="", "", VLOOKUP($A2105, 'Student reference sheet'!$A$2:$Z$2603,26,FALSE))</f>
        <v/>
      </c>
      <c r="O2105" s="30" t="str">
        <f>IF($A2105 ="", "", VLOOKUP($A2105, 'Student reference sheet'!$A$2:$Z$2603,25,FALSE))</f>
        <v/>
      </c>
      <c r="P2105" s="39" t="str">
        <f>IF($A2105 = "", "", IF(OR(VLOOKUP($A2105,'Student reference sheet'!$A$2:$V$2400,8,FALSE) = "R",  VLOOKUP($A2105,'Student reference sheet'!$A$2:$V$2400,8,FALSE) = "L"), "X", ""))</f>
        <v/>
      </c>
      <c r="Q2105" s="39" t="str">
        <f>IF($A2105 ="", "", VLOOKUP($A2105, 'Student reference sheet'!$A$2:$V$2603,22,FALSE))</f>
        <v/>
      </c>
      <c r="R2105" s="39" t="str">
        <f>IF($A2105 &lt;&gt; "",VLOOKUP($A2105,'Student reference sheet'!$A$2:$V$2329, 5,FALSE), "")</f>
        <v/>
      </c>
      <c r="S2105" s="39" t="str">
        <f>IF($A2105 &lt;&gt; "",VLOOKUP($A2105,'Student reference sheet'!$A$2:$V$2329, 6,FALSE), "")</f>
        <v/>
      </c>
      <c r="T2105" s="30" t="str">
        <f>IF($A2105 = "","",
IF(VLOOKUP($A2105,'Student reference sheet'!$A$2:$V$2329, 10,FALSE) = "Y", "Hispanic",
IF(VLOOKUP($A2105,'Student reference sheet'!$A$2:$V$2329,11,FALSE) &lt;&gt; "",
IF(VLOOKUP($A2105,'Student reference sheet'!$A$2:$V$2329,11,FALSE) = "UNK", "Unknown", VLOOKUP(VALUE(VLOOKUP($A2105,'Student reference sheet'!$A$2:$V$2329,11,FALSE)),'Ethnicity Reference'!$A$2:$B$22,2,FALSE)),
IF(VLOOKUP($A2105,'Student reference sheet'!$A$2:$V$2329,9,FALSE) &lt;&gt; "", VLOOKUP(VALUE(VLOOKUP($A2105,'Student reference sheet'!$A$2:$V$2329,9,FALSE)),'Ethnicity Reference'!$A$2:$B$22,2,FALSE),"Unknown"))))</f>
        <v/>
      </c>
      <c r="U2105" s="35"/>
    </row>
    <row r="2106" spans="1:21" ht="15.75">
      <c r="A2106" s="47"/>
      <c r="B2106" s="33"/>
      <c r="C2106" s="39" t="str">
        <f>IF($A2106 &lt;&gt; "",VLOOKUP($A2106,'Student reference sheet'!$A$2:$V$2329, 3,FALSE), "")</f>
        <v/>
      </c>
      <c r="D2106" s="39" t="str">
        <f>IF($A2106 &lt;&gt; "",VLOOKUP($A2106,'Student reference sheet'!$A$2:$V$2329, 2,FALSE), "")</f>
        <v/>
      </c>
      <c r="E2106" s="35"/>
      <c r="F2106" s="34"/>
      <c r="G2106" s="40" t="str">
        <f t="shared" ca="1" si="99"/>
        <v/>
      </c>
      <c r="H2106" s="40" t="str">
        <f t="shared" ca="1" si="100"/>
        <v/>
      </c>
      <c r="I2106" s="36" t="str">
        <f>IF($A2106 = "", "",
IF(COUNTIF(MINIMUM_DAY_DATES[], Attendance!J2106) &gt; 0, VLOOKUP(Attendance!$G2106,MINIMUM_DAY_PERIOD_SCHEDULE[], 2,TRUE),
IF(COUNTIF(RALLY_DATES[], Attendance!J2106) &gt; 0, VLOOKUP(Attendance!$G2106,RALLY_PERIOD_SCHEDULE[], 2,TRUE),
IF(WEEKDAY(Attendance!$J2106) = 2,
       IF(COUNTIF(FINALS_WEEK_MONDAY_DATE[],Attendance!$J2106) &gt; 0, VLOOKUP(Attendance!$G2106,FINALS_WEEK_MONDAY_PERIOD_SCHEDULE[],2,TRUE),
       VLOOKUP(Attendance!$G2106,REGULAR_WEEK_SCHEDULE[],6,TRUE)),
IF(WEEKDAY($J2106) = 3,
       IF(COUNTIF(FINALS_WEEK_TUESDAY_DATE[],Attendance!$J2106) &gt; 0, VLOOKUP(Attendance!$G2106,FINALS_WEEK_TUESDAY_PERIOD_SCHEDULE[],2,TRUE),
       VLOOKUP(Attendance!$G2106,REGULAR_WEEK_SCHEDULE[[Tuesday]:[Period]],5,TRUE)),
IF(WEEKDAY(Attendance!$J2106) = 4,
        IF(COUNTIF(BLOCK_WEDNESDAY_DATES[],Attendance!$J2106) &gt; 0, VLOOKUP(Attendance!$G2106,BLOCK_WEDNESDAY_PERIOD_SCHEDULE[],2,TRUE),
        IF(COUNTIF(FINALS_WEEK_WEDNESDAY_DATE[],Attendance!$J2106) &gt; 0, VLOOKUP(Attendance!$G2106,FINALS_WEEK_WEDNESDAY_PERIOD_SCHEDULE[],2,TRUE),
       VLOOKUP(Attendance!$G2106,REGULAR_WEEK_SCHEDULE[[Wednesday]:[Period]],4,TRUE))),
IF(WEEKDAY($J2106) = 5,
       IF(COUNTIF(BLOCK_THURSDAY_DATES[],Attendance!$J2106) &gt; 0, VLOOKUP(Attendance!$G2106,BLOCK_THURSDAY_PERIOD_SCHEDULE[],2,TRUE),
       IF(COUNTIF(FINALS_WEEK_THURSDAY_DATE[],Attendance!$J2106) &gt; 0, VLOOKUP(Attendance!$G2106,FINALS_WEEK_THURSDAY_PERIOD_SCHEDULE[],2,TRUE),
       VLOOKUP(Attendance!$G2106,REGULAR_WEEK_SCHEDULE[[Thursday]:[Period]],3,TRUE))),
IF(WEEKDAY(Attendance!$J2106) = 6,
       IF(COUNTIF(FINALS_WEEK_FRIDAY_DATE[],Attendance!$J2106) &gt; 0, VLOOKUP(Attendance!$G2106,FINALS_WEEK_FRIDAY_PERIOD_SCHEDULE[],2,TRUE),
       VLOOKUP(Attendance!$G2106,REGULAR_WEEK_SCHEDULE[[Friday]:[Period]],2,TRUE))))))))))</f>
        <v/>
      </c>
      <c r="J2106" s="41" t="str">
        <f t="shared" ca="1" si="101"/>
        <v/>
      </c>
      <c r="K2106" s="41" t="str">
        <f>IF($A2106 &lt;&gt; "",VLOOKUP($A2106,'Student reference sheet'!$A$2:$V$2329, 7,FALSE), "")</f>
        <v/>
      </c>
      <c r="L2106" s="30" t="str">
        <f>IF($A2106 ="", "", VLOOKUP($A2106, 'Student reference sheet'!$A$2:$Z$2603,23,FALSE))</f>
        <v/>
      </c>
      <c r="M2106" s="30" t="str">
        <f>IF($A2106 ="", "", VLOOKUP($A2106, 'Student reference sheet'!$A$2:$Z$2603,24,FALSE))</f>
        <v/>
      </c>
      <c r="N2106" s="30" t="str">
        <f>IF($A2106 ="", "", VLOOKUP($A2106, 'Student reference sheet'!$A$2:$Z$2603,26,FALSE))</f>
        <v/>
      </c>
      <c r="O2106" s="30" t="str">
        <f>IF($A2106 ="", "", VLOOKUP($A2106, 'Student reference sheet'!$A$2:$Z$2603,25,FALSE))</f>
        <v/>
      </c>
      <c r="P2106" s="39" t="str">
        <f>IF($A2106 = "", "", IF(OR(VLOOKUP($A2106,'Student reference sheet'!$A$2:$V$2400,8,FALSE) = "R",  VLOOKUP($A2106,'Student reference sheet'!$A$2:$V$2400,8,FALSE) = "L"), "X", ""))</f>
        <v/>
      </c>
      <c r="Q2106" s="39" t="str">
        <f>IF($A2106 ="", "", VLOOKUP($A2106, 'Student reference sheet'!$A$2:$V$2603,22,FALSE))</f>
        <v/>
      </c>
      <c r="R2106" s="39" t="str">
        <f>IF($A2106 &lt;&gt; "",VLOOKUP($A2106,'Student reference sheet'!$A$2:$V$2329, 5,FALSE), "")</f>
        <v/>
      </c>
      <c r="S2106" s="39" t="str">
        <f>IF($A2106 &lt;&gt; "",VLOOKUP($A2106,'Student reference sheet'!$A$2:$V$2329, 6,FALSE), "")</f>
        <v/>
      </c>
      <c r="T2106" s="30" t="str">
        <f>IF($A2106 = "","",
IF(VLOOKUP($A2106,'Student reference sheet'!$A$2:$V$2329, 10,FALSE) = "Y", "Hispanic",
IF(VLOOKUP($A2106,'Student reference sheet'!$A$2:$V$2329,11,FALSE) &lt;&gt; "",
IF(VLOOKUP($A2106,'Student reference sheet'!$A$2:$V$2329,11,FALSE) = "UNK", "Unknown", VLOOKUP(VALUE(VLOOKUP($A2106,'Student reference sheet'!$A$2:$V$2329,11,FALSE)),'Ethnicity Reference'!$A$2:$B$22,2,FALSE)),
IF(VLOOKUP($A2106,'Student reference sheet'!$A$2:$V$2329,9,FALSE) &lt;&gt; "", VLOOKUP(VALUE(VLOOKUP($A2106,'Student reference sheet'!$A$2:$V$2329,9,FALSE)),'Ethnicity Reference'!$A$2:$B$22,2,FALSE),"Unknown"))))</f>
        <v/>
      </c>
      <c r="U2106" s="35"/>
    </row>
    <row r="2107" spans="1:21" ht="15.75">
      <c r="A2107" s="47"/>
      <c r="B2107" s="33"/>
      <c r="C2107" s="39" t="str">
        <f>IF($A2107 &lt;&gt; "",VLOOKUP($A2107,'Student reference sheet'!$A$2:$V$2329, 3,FALSE), "")</f>
        <v/>
      </c>
      <c r="D2107" s="39" t="str">
        <f>IF($A2107 &lt;&gt; "",VLOOKUP($A2107,'Student reference sheet'!$A$2:$V$2329, 2,FALSE), "")</f>
        <v/>
      </c>
      <c r="E2107" s="35"/>
      <c r="F2107" s="34"/>
      <c r="G2107" s="40" t="str">
        <f t="shared" ca="1" si="99"/>
        <v/>
      </c>
      <c r="H2107" s="40" t="str">
        <f t="shared" ca="1" si="100"/>
        <v/>
      </c>
      <c r="I2107" s="36" t="str">
        <f>IF($A2107 = "", "",
IF(COUNTIF(MINIMUM_DAY_DATES[], Attendance!J2107) &gt; 0, VLOOKUP(Attendance!$G2107,MINIMUM_DAY_PERIOD_SCHEDULE[], 2,TRUE),
IF(COUNTIF(RALLY_DATES[], Attendance!J2107) &gt; 0, VLOOKUP(Attendance!$G2107,RALLY_PERIOD_SCHEDULE[], 2,TRUE),
IF(WEEKDAY(Attendance!$J2107) = 2,
       IF(COUNTIF(FINALS_WEEK_MONDAY_DATE[],Attendance!$J2107) &gt; 0, VLOOKUP(Attendance!$G2107,FINALS_WEEK_MONDAY_PERIOD_SCHEDULE[],2,TRUE),
       VLOOKUP(Attendance!$G2107,REGULAR_WEEK_SCHEDULE[],6,TRUE)),
IF(WEEKDAY($J2107) = 3,
       IF(COUNTIF(FINALS_WEEK_TUESDAY_DATE[],Attendance!$J2107) &gt; 0, VLOOKUP(Attendance!$G2107,FINALS_WEEK_TUESDAY_PERIOD_SCHEDULE[],2,TRUE),
       VLOOKUP(Attendance!$G2107,REGULAR_WEEK_SCHEDULE[[Tuesday]:[Period]],5,TRUE)),
IF(WEEKDAY(Attendance!$J2107) = 4,
        IF(COUNTIF(BLOCK_WEDNESDAY_DATES[],Attendance!$J2107) &gt; 0, VLOOKUP(Attendance!$G2107,BLOCK_WEDNESDAY_PERIOD_SCHEDULE[],2,TRUE),
        IF(COUNTIF(FINALS_WEEK_WEDNESDAY_DATE[],Attendance!$J2107) &gt; 0, VLOOKUP(Attendance!$G2107,FINALS_WEEK_WEDNESDAY_PERIOD_SCHEDULE[],2,TRUE),
       VLOOKUP(Attendance!$G2107,REGULAR_WEEK_SCHEDULE[[Wednesday]:[Period]],4,TRUE))),
IF(WEEKDAY($J2107) = 5,
       IF(COUNTIF(BLOCK_THURSDAY_DATES[],Attendance!$J2107) &gt; 0, VLOOKUP(Attendance!$G2107,BLOCK_THURSDAY_PERIOD_SCHEDULE[],2,TRUE),
       IF(COUNTIF(FINALS_WEEK_THURSDAY_DATE[],Attendance!$J2107) &gt; 0, VLOOKUP(Attendance!$G2107,FINALS_WEEK_THURSDAY_PERIOD_SCHEDULE[],2,TRUE),
       VLOOKUP(Attendance!$G2107,REGULAR_WEEK_SCHEDULE[[Thursday]:[Period]],3,TRUE))),
IF(WEEKDAY(Attendance!$J2107) = 6,
       IF(COUNTIF(FINALS_WEEK_FRIDAY_DATE[],Attendance!$J2107) &gt; 0, VLOOKUP(Attendance!$G2107,FINALS_WEEK_FRIDAY_PERIOD_SCHEDULE[],2,TRUE),
       VLOOKUP(Attendance!$G2107,REGULAR_WEEK_SCHEDULE[[Friday]:[Period]],2,TRUE))))))))))</f>
        <v/>
      </c>
      <c r="J2107" s="41" t="str">
        <f t="shared" ca="1" si="101"/>
        <v/>
      </c>
      <c r="K2107" s="41" t="str">
        <f>IF($A2107 &lt;&gt; "",VLOOKUP($A2107,'Student reference sheet'!$A$2:$V$2329, 7,FALSE), "")</f>
        <v/>
      </c>
      <c r="L2107" s="30" t="str">
        <f>IF($A2107 ="", "", VLOOKUP($A2107, 'Student reference sheet'!$A$2:$Z$2603,23,FALSE))</f>
        <v/>
      </c>
      <c r="M2107" s="30" t="str">
        <f>IF($A2107 ="", "", VLOOKUP($A2107, 'Student reference sheet'!$A$2:$Z$2603,24,FALSE))</f>
        <v/>
      </c>
      <c r="N2107" s="30" t="str">
        <f>IF($A2107 ="", "", VLOOKUP($A2107, 'Student reference sheet'!$A$2:$Z$2603,26,FALSE))</f>
        <v/>
      </c>
      <c r="O2107" s="30" t="str">
        <f>IF($A2107 ="", "", VLOOKUP($A2107, 'Student reference sheet'!$A$2:$Z$2603,25,FALSE))</f>
        <v/>
      </c>
      <c r="P2107" s="39" t="str">
        <f>IF($A2107 = "", "", IF(OR(VLOOKUP($A2107,'Student reference sheet'!$A$2:$V$2400,8,FALSE) = "R",  VLOOKUP($A2107,'Student reference sheet'!$A$2:$V$2400,8,FALSE) = "L"), "X", ""))</f>
        <v/>
      </c>
      <c r="Q2107" s="39" t="str">
        <f>IF($A2107 ="", "", VLOOKUP($A2107, 'Student reference sheet'!$A$2:$V$2603,22,FALSE))</f>
        <v/>
      </c>
      <c r="R2107" s="39" t="str">
        <f>IF($A2107 &lt;&gt; "",VLOOKUP($A2107,'Student reference sheet'!$A$2:$V$2329, 5,FALSE), "")</f>
        <v/>
      </c>
      <c r="S2107" s="39" t="str">
        <f>IF($A2107 &lt;&gt; "",VLOOKUP($A2107,'Student reference sheet'!$A$2:$V$2329, 6,FALSE), "")</f>
        <v/>
      </c>
      <c r="T2107" s="30" t="str">
        <f>IF($A2107 = "","",
IF(VLOOKUP($A2107,'Student reference sheet'!$A$2:$V$2329, 10,FALSE) = "Y", "Hispanic",
IF(VLOOKUP($A2107,'Student reference sheet'!$A$2:$V$2329,11,FALSE) &lt;&gt; "",
IF(VLOOKUP($A2107,'Student reference sheet'!$A$2:$V$2329,11,FALSE) = "UNK", "Unknown", VLOOKUP(VALUE(VLOOKUP($A2107,'Student reference sheet'!$A$2:$V$2329,11,FALSE)),'Ethnicity Reference'!$A$2:$B$22,2,FALSE)),
IF(VLOOKUP($A2107,'Student reference sheet'!$A$2:$V$2329,9,FALSE) &lt;&gt; "", VLOOKUP(VALUE(VLOOKUP($A2107,'Student reference sheet'!$A$2:$V$2329,9,FALSE)),'Ethnicity Reference'!$A$2:$B$22,2,FALSE),"Unknown"))))</f>
        <v/>
      </c>
      <c r="U2107" s="35"/>
    </row>
    <row r="2108" spans="1:21" ht="15.75">
      <c r="A2108" s="47"/>
      <c r="B2108" s="33"/>
      <c r="C2108" s="39" t="str">
        <f>IF($A2108 &lt;&gt; "",VLOOKUP($A2108,'Student reference sheet'!$A$2:$V$2329, 3,FALSE), "")</f>
        <v/>
      </c>
      <c r="D2108" s="39" t="str">
        <f>IF($A2108 &lt;&gt; "",VLOOKUP($A2108,'Student reference sheet'!$A$2:$V$2329, 2,FALSE), "")</f>
        <v/>
      </c>
      <c r="E2108" s="35"/>
      <c r="F2108" s="34"/>
      <c r="G2108" s="40" t="str">
        <f t="shared" ca="1" si="99"/>
        <v/>
      </c>
      <c r="H2108" s="40" t="str">
        <f t="shared" ca="1" si="100"/>
        <v/>
      </c>
      <c r="I2108" s="36" t="str">
        <f>IF($A2108 = "", "",
IF(COUNTIF(MINIMUM_DAY_DATES[], Attendance!J2108) &gt; 0, VLOOKUP(Attendance!$G2108,MINIMUM_DAY_PERIOD_SCHEDULE[], 2,TRUE),
IF(COUNTIF(RALLY_DATES[], Attendance!J2108) &gt; 0, VLOOKUP(Attendance!$G2108,RALLY_PERIOD_SCHEDULE[], 2,TRUE),
IF(WEEKDAY(Attendance!$J2108) = 2,
       IF(COUNTIF(FINALS_WEEK_MONDAY_DATE[],Attendance!$J2108) &gt; 0, VLOOKUP(Attendance!$G2108,FINALS_WEEK_MONDAY_PERIOD_SCHEDULE[],2,TRUE),
       VLOOKUP(Attendance!$G2108,REGULAR_WEEK_SCHEDULE[],6,TRUE)),
IF(WEEKDAY($J2108) = 3,
       IF(COUNTIF(FINALS_WEEK_TUESDAY_DATE[],Attendance!$J2108) &gt; 0, VLOOKUP(Attendance!$G2108,FINALS_WEEK_TUESDAY_PERIOD_SCHEDULE[],2,TRUE),
       VLOOKUP(Attendance!$G2108,REGULAR_WEEK_SCHEDULE[[Tuesday]:[Period]],5,TRUE)),
IF(WEEKDAY(Attendance!$J2108) = 4,
        IF(COUNTIF(BLOCK_WEDNESDAY_DATES[],Attendance!$J2108) &gt; 0, VLOOKUP(Attendance!$G2108,BLOCK_WEDNESDAY_PERIOD_SCHEDULE[],2,TRUE),
        IF(COUNTIF(FINALS_WEEK_WEDNESDAY_DATE[],Attendance!$J2108) &gt; 0, VLOOKUP(Attendance!$G2108,FINALS_WEEK_WEDNESDAY_PERIOD_SCHEDULE[],2,TRUE),
       VLOOKUP(Attendance!$G2108,REGULAR_WEEK_SCHEDULE[[Wednesday]:[Period]],4,TRUE))),
IF(WEEKDAY($J2108) = 5,
       IF(COUNTIF(BLOCK_THURSDAY_DATES[],Attendance!$J2108) &gt; 0, VLOOKUP(Attendance!$G2108,BLOCK_THURSDAY_PERIOD_SCHEDULE[],2,TRUE),
       IF(COUNTIF(FINALS_WEEK_THURSDAY_DATE[],Attendance!$J2108) &gt; 0, VLOOKUP(Attendance!$G2108,FINALS_WEEK_THURSDAY_PERIOD_SCHEDULE[],2,TRUE),
       VLOOKUP(Attendance!$G2108,REGULAR_WEEK_SCHEDULE[[Thursday]:[Period]],3,TRUE))),
IF(WEEKDAY(Attendance!$J2108) = 6,
       IF(COUNTIF(FINALS_WEEK_FRIDAY_DATE[],Attendance!$J2108) &gt; 0, VLOOKUP(Attendance!$G2108,FINALS_WEEK_FRIDAY_PERIOD_SCHEDULE[],2,TRUE),
       VLOOKUP(Attendance!$G2108,REGULAR_WEEK_SCHEDULE[[Friday]:[Period]],2,TRUE))))))))))</f>
        <v/>
      </c>
      <c r="J2108" s="41" t="str">
        <f t="shared" ca="1" si="101"/>
        <v/>
      </c>
      <c r="K2108" s="41" t="str">
        <f>IF($A2108 &lt;&gt; "",VLOOKUP($A2108,'Student reference sheet'!$A$2:$V$2329, 7,FALSE), "")</f>
        <v/>
      </c>
      <c r="L2108" s="30" t="str">
        <f>IF($A2108 ="", "", VLOOKUP($A2108, 'Student reference sheet'!$A$2:$Z$2603,23,FALSE))</f>
        <v/>
      </c>
      <c r="M2108" s="30" t="str">
        <f>IF($A2108 ="", "", VLOOKUP($A2108, 'Student reference sheet'!$A$2:$Z$2603,24,FALSE))</f>
        <v/>
      </c>
      <c r="N2108" s="30" t="str">
        <f>IF($A2108 ="", "", VLOOKUP($A2108, 'Student reference sheet'!$A$2:$Z$2603,26,FALSE))</f>
        <v/>
      </c>
      <c r="O2108" s="30" t="str">
        <f>IF($A2108 ="", "", VLOOKUP($A2108, 'Student reference sheet'!$A$2:$Z$2603,25,FALSE))</f>
        <v/>
      </c>
      <c r="P2108" s="39" t="str">
        <f>IF($A2108 = "", "", IF(OR(VLOOKUP($A2108,'Student reference sheet'!$A$2:$V$2400,8,FALSE) = "R",  VLOOKUP($A2108,'Student reference sheet'!$A$2:$V$2400,8,FALSE) = "L"), "X", ""))</f>
        <v/>
      </c>
      <c r="Q2108" s="39" t="str">
        <f>IF($A2108 ="", "", VLOOKUP($A2108, 'Student reference sheet'!$A$2:$V$2603,22,FALSE))</f>
        <v/>
      </c>
      <c r="R2108" s="39" t="str">
        <f>IF($A2108 &lt;&gt; "",VLOOKUP($A2108,'Student reference sheet'!$A$2:$V$2329, 5,FALSE), "")</f>
        <v/>
      </c>
      <c r="S2108" s="39" t="str">
        <f>IF($A2108 &lt;&gt; "",VLOOKUP($A2108,'Student reference sheet'!$A$2:$V$2329, 6,FALSE), "")</f>
        <v/>
      </c>
      <c r="T2108" s="30" t="str">
        <f>IF($A2108 = "","",
IF(VLOOKUP($A2108,'Student reference sheet'!$A$2:$V$2329, 10,FALSE) = "Y", "Hispanic",
IF(VLOOKUP($A2108,'Student reference sheet'!$A$2:$V$2329,11,FALSE) &lt;&gt; "",
IF(VLOOKUP($A2108,'Student reference sheet'!$A$2:$V$2329,11,FALSE) = "UNK", "Unknown", VLOOKUP(VALUE(VLOOKUP($A2108,'Student reference sheet'!$A$2:$V$2329,11,FALSE)),'Ethnicity Reference'!$A$2:$B$22,2,FALSE)),
IF(VLOOKUP($A2108,'Student reference sheet'!$A$2:$V$2329,9,FALSE) &lt;&gt; "", VLOOKUP(VALUE(VLOOKUP($A2108,'Student reference sheet'!$A$2:$V$2329,9,FALSE)),'Ethnicity Reference'!$A$2:$B$22,2,FALSE),"Unknown"))))</f>
        <v/>
      </c>
      <c r="U2108" s="35"/>
    </row>
    <row r="2109" spans="1:21" ht="15.75">
      <c r="A2109" s="47"/>
      <c r="B2109" s="33"/>
      <c r="C2109" s="39" t="str">
        <f>IF($A2109 &lt;&gt; "",VLOOKUP($A2109,'Student reference sheet'!$A$2:$V$2329, 3,FALSE), "")</f>
        <v/>
      </c>
      <c r="D2109" s="39" t="str">
        <f>IF($A2109 &lt;&gt; "",VLOOKUP($A2109,'Student reference sheet'!$A$2:$V$2329, 2,FALSE), "")</f>
        <v/>
      </c>
      <c r="E2109" s="35"/>
      <c r="F2109" s="34"/>
      <c r="G2109" s="40" t="str">
        <f t="shared" ca="1" si="99"/>
        <v/>
      </c>
      <c r="H2109" s="40" t="str">
        <f t="shared" ca="1" si="100"/>
        <v/>
      </c>
      <c r="I2109" s="36" t="str">
        <f>IF($A2109 = "", "",
IF(COUNTIF(MINIMUM_DAY_DATES[], Attendance!J2109) &gt; 0, VLOOKUP(Attendance!$G2109,MINIMUM_DAY_PERIOD_SCHEDULE[], 2,TRUE),
IF(COUNTIF(RALLY_DATES[], Attendance!J2109) &gt; 0, VLOOKUP(Attendance!$G2109,RALLY_PERIOD_SCHEDULE[], 2,TRUE),
IF(WEEKDAY(Attendance!$J2109) = 2,
       IF(COUNTIF(FINALS_WEEK_MONDAY_DATE[],Attendance!$J2109) &gt; 0, VLOOKUP(Attendance!$G2109,FINALS_WEEK_MONDAY_PERIOD_SCHEDULE[],2,TRUE),
       VLOOKUP(Attendance!$G2109,REGULAR_WEEK_SCHEDULE[],6,TRUE)),
IF(WEEKDAY($J2109) = 3,
       IF(COUNTIF(FINALS_WEEK_TUESDAY_DATE[],Attendance!$J2109) &gt; 0, VLOOKUP(Attendance!$G2109,FINALS_WEEK_TUESDAY_PERIOD_SCHEDULE[],2,TRUE),
       VLOOKUP(Attendance!$G2109,REGULAR_WEEK_SCHEDULE[[Tuesday]:[Period]],5,TRUE)),
IF(WEEKDAY(Attendance!$J2109) = 4,
        IF(COUNTIF(BLOCK_WEDNESDAY_DATES[],Attendance!$J2109) &gt; 0, VLOOKUP(Attendance!$G2109,BLOCK_WEDNESDAY_PERIOD_SCHEDULE[],2,TRUE),
        IF(COUNTIF(FINALS_WEEK_WEDNESDAY_DATE[],Attendance!$J2109) &gt; 0, VLOOKUP(Attendance!$G2109,FINALS_WEEK_WEDNESDAY_PERIOD_SCHEDULE[],2,TRUE),
       VLOOKUP(Attendance!$G2109,REGULAR_WEEK_SCHEDULE[[Wednesday]:[Period]],4,TRUE))),
IF(WEEKDAY($J2109) = 5,
       IF(COUNTIF(BLOCK_THURSDAY_DATES[],Attendance!$J2109) &gt; 0, VLOOKUP(Attendance!$G2109,BLOCK_THURSDAY_PERIOD_SCHEDULE[],2,TRUE),
       IF(COUNTIF(FINALS_WEEK_THURSDAY_DATE[],Attendance!$J2109) &gt; 0, VLOOKUP(Attendance!$G2109,FINALS_WEEK_THURSDAY_PERIOD_SCHEDULE[],2,TRUE),
       VLOOKUP(Attendance!$G2109,REGULAR_WEEK_SCHEDULE[[Thursday]:[Period]],3,TRUE))),
IF(WEEKDAY(Attendance!$J2109) = 6,
       IF(COUNTIF(FINALS_WEEK_FRIDAY_DATE[],Attendance!$J2109) &gt; 0, VLOOKUP(Attendance!$G2109,FINALS_WEEK_FRIDAY_PERIOD_SCHEDULE[],2,TRUE),
       VLOOKUP(Attendance!$G2109,REGULAR_WEEK_SCHEDULE[[Friday]:[Period]],2,TRUE))))))))))</f>
        <v/>
      </c>
      <c r="J2109" s="41" t="str">
        <f t="shared" ca="1" si="101"/>
        <v/>
      </c>
      <c r="K2109" s="41" t="str">
        <f>IF($A2109 &lt;&gt; "",VLOOKUP($A2109,'Student reference sheet'!$A$2:$V$2329, 7,FALSE), "")</f>
        <v/>
      </c>
      <c r="L2109" s="30" t="str">
        <f>IF($A2109 ="", "", VLOOKUP($A2109, 'Student reference sheet'!$A$2:$Z$2603,23,FALSE))</f>
        <v/>
      </c>
      <c r="M2109" s="30" t="str">
        <f>IF($A2109 ="", "", VLOOKUP($A2109, 'Student reference sheet'!$A$2:$Z$2603,24,FALSE))</f>
        <v/>
      </c>
      <c r="N2109" s="30" t="str">
        <f>IF($A2109 ="", "", VLOOKUP($A2109, 'Student reference sheet'!$A$2:$Z$2603,26,FALSE))</f>
        <v/>
      </c>
      <c r="O2109" s="30" t="str">
        <f>IF($A2109 ="", "", VLOOKUP($A2109, 'Student reference sheet'!$A$2:$Z$2603,25,FALSE))</f>
        <v/>
      </c>
      <c r="P2109" s="39" t="str">
        <f>IF($A2109 = "", "", IF(OR(VLOOKUP($A2109,'Student reference sheet'!$A$2:$V$2400,8,FALSE) = "R",  VLOOKUP($A2109,'Student reference sheet'!$A$2:$V$2400,8,FALSE) = "L"), "X", ""))</f>
        <v/>
      </c>
      <c r="Q2109" s="39" t="str">
        <f>IF($A2109 ="", "", VLOOKUP($A2109, 'Student reference sheet'!$A$2:$V$2603,22,FALSE))</f>
        <v/>
      </c>
      <c r="R2109" s="39" t="str">
        <f>IF($A2109 &lt;&gt; "",VLOOKUP($A2109,'Student reference sheet'!$A$2:$V$2329, 5,FALSE), "")</f>
        <v/>
      </c>
      <c r="S2109" s="39" t="str">
        <f>IF($A2109 &lt;&gt; "",VLOOKUP($A2109,'Student reference sheet'!$A$2:$V$2329, 6,FALSE), "")</f>
        <v/>
      </c>
      <c r="T2109" s="30" t="str">
        <f>IF($A2109 = "","",
IF(VLOOKUP($A2109,'Student reference sheet'!$A$2:$V$2329, 10,FALSE) = "Y", "Hispanic",
IF(VLOOKUP($A2109,'Student reference sheet'!$A$2:$V$2329,11,FALSE) &lt;&gt; "",
IF(VLOOKUP($A2109,'Student reference sheet'!$A$2:$V$2329,11,FALSE) = "UNK", "Unknown", VLOOKUP(VALUE(VLOOKUP($A2109,'Student reference sheet'!$A$2:$V$2329,11,FALSE)),'Ethnicity Reference'!$A$2:$B$22,2,FALSE)),
IF(VLOOKUP($A2109,'Student reference sheet'!$A$2:$V$2329,9,FALSE) &lt;&gt; "", VLOOKUP(VALUE(VLOOKUP($A2109,'Student reference sheet'!$A$2:$V$2329,9,FALSE)),'Ethnicity Reference'!$A$2:$B$22,2,FALSE),"Unknown"))))</f>
        <v/>
      </c>
      <c r="U2109" s="35"/>
    </row>
    <row r="2110" spans="1:21" ht="15.75">
      <c r="A2110" s="47"/>
      <c r="B2110" s="33"/>
      <c r="C2110" s="39" t="str">
        <f>IF($A2110 &lt;&gt; "",VLOOKUP($A2110,'Student reference sheet'!$A$2:$V$2329, 3,FALSE), "")</f>
        <v/>
      </c>
      <c r="D2110" s="39" t="str">
        <f>IF($A2110 &lt;&gt; "",VLOOKUP($A2110,'Student reference sheet'!$A$2:$V$2329, 2,FALSE), "")</f>
        <v/>
      </c>
      <c r="E2110" s="35"/>
      <c r="F2110" s="34"/>
      <c r="G2110" s="40" t="str">
        <f t="shared" ca="1" si="99"/>
        <v/>
      </c>
      <c r="H2110" s="40" t="str">
        <f t="shared" ca="1" si="100"/>
        <v/>
      </c>
      <c r="I2110" s="36" t="str">
        <f>IF($A2110 = "", "",
IF(COUNTIF(MINIMUM_DAY_DATES[], Attendance!J2110) &gt; 0, VLOOKUP(Attendance!$G2110,MINIMUM_DAY_PERIOD_SCHEDULE[], 2,TRUE),
IF(COUNTIF(RALLY_DATES[], Attendance!J2110) &gt; 0, VLOOKUP(Attendance!$G2110,RALLY_PERIOD_SCHEDULE[], 2,TRUE),
IF(WEEKDAY(Attendance!$J2110) = 2,
       IF(COUNTIF(FINALS_WEEK_MONDAY_DATE[],Attendance!$J2110) &gt; 0, VLOOKUP(Attendance!$G2110,FINALS_WEEK_MONDAY_PERIOD_SCHEDULE[],2,TRUE),
       VLOOKUP(Attendance!$G2110,REGULAR_WEEK_SCHEDULE[],6,TRUE)),
IF(WEEKDAY($J2110) = 3,
       IF(COUNTIF(FINALS_WEEK_TUESDAY_DATE[],Attendance!$J2110) &gt; 0, VLOOKUP(Attendance!$G2110,FINALS_WEEK_TUESDAY_PERIOD_SCHEDULE[],2,TRUE),
       VLOOKUP(Attendance!$G2110,REGULAR_WEEK_SCHEDULE[[Tuesday]:[Period]],5,TRUE)),
IF(WEEKDAY(Attendance!$J2110) = 4,
        IF(COUNTIF(BLOCK_WEDNESDAY_DATES[],Attendance!$J2110) &gt; 0, VLOOKUP(Attendance!$G2110,BLOCK_WEDNESDAY_PERIOD_SCHEDULE[],2,TRUE),
        IF(COUNTIF(FINALS_WEEK_WEDNESDAY_DATE[],Attendance!$J2110) &gt; 0, VLOOKUP(Attendance!$G2110,FINALS_WEEK_WEDNESDAY_PERIOD_SCHEDULE[],2,TRUE),
       VLOOKUP(Attendance!$G2110,REGULAR_WEEK_SCHEDULE[[Wednesday]:[Period]],4,TRUE))),
IF(WEEKDAY($J2110) = 5,
       IF(COUNTIF(BLOCK_THURSDAY_DATES[],Attendance!$J2110) &gt; 0, VLOOKUP(Attendance!$G2110,BLOCK_THURSDAY_PERIOD_SCHEDULE[],2,TRUE),
       IF(COUNTIF(FINALS_WEEK_THURSDAY_DATE[],Attendance!$J2110) &gt; 0, VLOOKUP(Attendance!$G2110,FINALS_WEEK_THURSDAY_PERIOD_SCHEDULE[],2,TRUE),
       VLOOKUP(Attendance!$G2110,REGULAR_WEEK_SCHEDULE[[Thursday]:[Period]],3,TRUE))),
IF(WEEKDAY(Attendance!$J2110) = 6,
       IF(COUNTIF(FINALS_WEEK_FRIDAY_DATE[],Attendance!$J2110) &gt; 0, VLOOKUP(Attendance!$G2110,FINALS_WEEK_FRIDAY_PERIOD_SCHEDULE[],2,TRUE),
       VLOOKUP(Attendance!$G2110,REGULAR_WEEK_SCHEDULE[[Friday]:[Period]],2,TRUE))))))))))</f>
        <v/>
      </c>
      <c r="J2110" s="41" t="str">
        <f t="shared" ca="1" si="101"/>
        <v/>
      </c>
      <c r="K2110" s="41" t="str">
        <f>IF($A2110 &lt;&gt; "",VLOOKUP($A2110,'Student reference sheet'!$A$2:$V$2329, 7,FALSE), "")</f>
        <v/>
      </c>
      <c r="L2110" s="30" t="str">
        <f>IF($A2110 ="", "", VLOOKUP($A2110, 'Student reference sheet'!$A$2:$Z$2603,23,FALSE))</f>
        <v/>
      </c>
      <c r="M2110" s="30" t="str">
        <f>IF($A2110 ="", "", VLOOKUP($A2110, 'Student reference sheet'!$A$2:$Z$2603,24,FALSE))</f>
        <v/>
      </c>
      <c r="N2110" s="30" t="str">
        <f>IF($A2110 ="", "", VLOOKUP($A2110, 'Student reference sheet'!$A$2:$Z$2603,26,FALSE))</f>
        <v/>
      </c>
      <c r="O2110" s="30" t="str">
        <f>IF($A2110 ="", "", VLOOKUP($A2110, 'Student reference sheet'!$A$2:$Z$2603,25,FALSE))</f>
        <v/>
      </c>
      <c r="P2110" s="39" t="str">
        <f>IF($A2110 = "", "", IF(OR(VLOOKUP($A2110,'Student reference sheet'!$A$2:$V$2400,8,FALSE) = "R",  VLOOKUP($A2110,'Student reference sheet'!$A$2:$V$2400,8,FALSE) = "L"), "X", ""))</f>
        <v/>
      </c>
      <c r="Q2110" s="39" t="str">
        <f>IF($A2110 ="", "", VLOOKUP($A2110, 'Student reference sheet'!$A$2:$V$2603,22,FALSE))</f>
        <v/>
      </c>
      <c r="R2110" s="39" t="str">
        <f>IF($A2110 &lt;&gt; "",VLOOKUP($A2110,'Student reference sheet'!$A$2:$V$2329, 5,FALSE), "")</f>
        <v/>
      </c>
      <c r="S2110" s="39" t="str">
        <f>IF($A2110 &lt;&gt; "",VLOOKUP($A2110,'Student reference sheet'!$A$2:$V$2329, 6,FALSE), "")</f>
        <v/>
      </c>
      <c r="T2110" s="30" t="str">
        <f>IF($A2110 = "","",
IF(VLOOKUP($A2110,'Student reference sheet'!$A$2:$V$2329, 10,FALSE) = "Y", "Hispanic",
IF(VLOOKUP($A2110,'Student reference sheet'!$A$2:$V$2329,11,FALSE) &lt;&gt; "",
IF(VLOOKUP($A2110,'Student reference sheet'!$A$2:$V$2329,11,FALSE) = "UNK", "Unknown", VLOOKUP(VALUE(VLOOKUP($A2110,'Student reference sheet'!$A$2:$V$2329,11,FALSE)),'Ethnicity Reference'!$A$2:$B$22,2,FALSE)),
IF(VLOOKUP($A2110,'Student reference sheet'!$A$2:$V$2329,9,FALSE) &lt;&gt; "", VLOOKUP(VALUE(VLOOKUP($A2110,'Student reference sheet'!$A$2:$V$2329,9,FALSE)),'Ethnicity Reference'!$A$2:$B$22,2,FALSE),"Unknown"))))</f>
        <v/>
      </c>
      <c r="U2110" s="35"/>
    </row>
    <row r="2111" spans="1:21" ht="15.75">
      <c r="A2111" s="47"/>
      <c r="B2111" s="33"/>
      <c r="C2111" s="39" t="str">
        <f>IF($A2111 &lt;&gt; "",VLOOKUP($A2111,'Student reference sheet'!$A$2:$V$2329, 3,FALSE), "")</f>
        <v/>
      </c>
      <c r="D2111" s="39" t="str">
        <f>IF($A2111 &lt;&gt; "",VLOOKUP($A2111,'Student reference sheet'!$A$2:$V$2329, 2,FALSE), "")</f>
        <v/>
      </c>
      <c r="E2111" s="35"/>
      <c r="F2111" s="34"/>
      <c r="G2111" s="40" t="str">
        <f t="shared" ca="1" si="99"/>
        <v/>
      </c>
      <c r="H2111" s="40" t="str">
        <f t="shared" ca="1" si="100"/>
        <v/>
      </c>
      <c r="I2111" s="36" t="str">
        <f>IF($A2111 = "", "",
IF(COUNTIF(MINIMUM_DAY_DATES[], Attendance!J2111) &gt; 0, VLOOKUP(Attendance!$G2111,MINIMUM_DAY_PERIOD_SCHEDULE[], 2,TRUE),
IF(COUNTIF(RALLY_DATES[], Attendance!J2111) &gt; 0, VLOOKUP(Attendance!$G2111,RALLY_PERIOD_SCHEDULE[], 2,TRUE),
IF(WEEKDAY(Attendance!$J2111) = 2,
       IF(COUNTIF(FINALS_WEEK_MONDAY_DATE[],Attendance!$J2111) &gt; 0, VLOOKUP(Attendance!$G2111,FINALS_WEEK_MONDAY_PERIOD_SCHEDULE[],2,TRUE),
       VLOOKUP(Attendance!$G2111,REGULAR_WEEK_SCHEDULE[],6,TRUE)),
IF(WEEKDAY($J2111) = 3,
       IF(COUNTIF(FINALS_WEEK_TUESDAY_DATE[],Attendance!$J2111) &gt; 0, VLOOKUP(Attendance!$G2111,FINALS_WEEK_TUESDAY_PERIOD_SCHEDULE[],2,TRUE),
       VLOOKUP(Attendance!$G2111,REGULAR_WEEK_SCHEDULE[[Tuesday]:[Period]],5,TRUE)),
IF(WEEKDAY(Attendance!$J2111) = 4,
        IF(COUNTIF(BLOCK_WEDNESDAY_DATES[],Attendance!$J2111) &gt; 0, VLOOKUP(Attendance!$G2111,BLOCK_WEDNESDAY_PERIOD_SCHEDULE[],2,TRUE),
        IF(COUNTIF(FINALS_WEEK_WEDNESDAY_DATE[],Attendance!$J2111) &gt; 0, VLOOKUP(Attendance!$G2111,FINALS_WEEK_WEDNESDAY_PERIOD_SCHEDULE[],2,TRUE),
       VLOOKUP(Attendance!$G2111,REGULAR_WEEK_SCHEDULE[[Wednesday]:[Period]],4,TRUE))),
IF(WEEKDAY($J2111) = 5,
       IF(COUNTIF(BLOCK_THURSDAY_DATES[],Attendance!$J2111) &gt; 0, VLOOKUP(Attendance!$G2111,BLOCK_THURSDAY_PERIOD_SCHEDULE[],2,TRUE),
       IF(COUNTIF(FINALS_WEEK_THURSDAY_DATE[],Attendance!$J2111) &gt; 0, VLOOKUP(Attendance!$G2111,FINALS_WEEK_THURSDAY_PERIOD_SCHEDULE[],2,TRUE),
       VLOOKUP(Attendance!$G2111,REGULAR_WEEK_SCHEDULE[[Thursday]:[Period]],3,TRUE))),
IF(WEEKDAY(Attendance!$J2111) = 6,
       IF(COUNTIF(FINALS_WEEK_FRIDAY_DATE[],Attendance!$J2111) &gt; 0, VLOOKUP(Attendance!$G2111,FINALS_WEEK_FRIDAY_PERIOD_SCHEDULE[],2,TRUE),
       VLOOKUP(Attendance!$G2111,REGULAR_WEEK_SCHEDULE[[Friday]:[Period]],2,TRUE))))))))))</f>
        <v/>
      </c>
      <c r="J2111" s="41" t="str">
        <f t="shared" ca="1" si="101"/>
        <v/>
      </c>
      <c r="K2111" s="41" t="str">
        <f>IF($A2111 &lt;&gt; "",VLOOKUP($A2111,'Student reference sheet'!$A$2:$V$2329, 7,FALSE), "")</f>
        <v/>
      </c>
      <c r="L2111" s="30" t="str">
        <f>IF($A2111 ="", "", VLOOKUP($A2111, 'Student reference sheet'!$A$2:$Z$2603,23,FALSE))</f>
        <v/>
      </c>
      <c r="M2111" s="30" t="str">
        <f>IF($A2111 ="", "", VLOOKUP($A2111, 'Student reference sheet'!$A$2:$Z$2603,24,FALSE))</f>
        <v/>
      </c>
      <c r="N2111" s="30" t="str">
        <f>IF($A2111 ="", "", VLOOKUP($A2111, 'Student reference sheet'!$A$2:$Z$2603,26,FALSE))</f>
        <v/>
      </c>
      <c r="O2111" s="30" t="str">
        <f>IF($A2111 ="", "", VLOOKUP($A2111, 'Student reference sheet'!$A$2:$Z$2603,25,FALSE))</f>
        <v/>
      </c>
      <c r="P2111" s="39" t="str">
        <f>IF($A2111 = "", "", IF(OR(VLOOKUP($A2111,'Student reference sheet'!$A$2:$V$2400,8,FALSE) = "R",  VLOOKUP($A2111,'Student reference sheet'!$A$2:$V$2400,8,FALSE) = "L"), "X", ""))</f>
        <v/>
      </c>
      <c r="Q2111" s="39" t="str">
        <f>IF($A2111 ="", "", VLOOKUP($A2111, 'Student reference sheet'!$A$2:$V$2603,22,FALSE))</f>
        <v/>
      </c>
      <c r="R2111" s="39" t="str">
        <f>IF($A2111 &lt;&gt; "",VLOOKUP($A2111,'Student reference sheet'!$A$2:$V$2329, 5,FALSE), "")</f>
        <v/>
      </c>
      <c r="S2111" s="39" t="str">
        <f>IF($A2111 &lt;&gt; "",VLOOKUP($A2111,'Student reference sheet'!$A$2:$V$2329, 6,FALSE), "")</f>
        <v/>
      </c>
      <c r="T2111" s="30" t="str">
        <f>IF($A2111 = "","",
IF(VLOOKUP($A2111,'Student reference sheet'!$A$2:$V$2329, 10,FALSE) = "Y", "Hispanic",
IF(VLOOKUP($A2111,'Student reference sheet'!$A$2:$V$2329,11,FALSE) &lt;&gt; "",
IF(VLOOKUP($A2111,'Student reference sheet'!$A$2:$V$2329,11,FALSE) = "UNK", "Unknown", VLOOKUP(VALUE(VLOOKUP($A2111,'Student reference sheet'!$A$2:$V$2329,11,FALSE)),'Ethnicity Reference'!$A$2:$B$22,2,FALSE)),
IF(VLOOKUP($A2111,'Student reference sheet'!$A$2:$V$2329,9,FALSE) &lt;&gt; "", VLOOKUP(VALUE(VLOOKUP($A2111,'Student reference sheet'!$A$2:$V$2329,9,FALSE)),'Ethnicity Reference'!$A$2:$B$22,2,FALSE),"Unknown"))))</f>
        <v/>
      </c>
      <c r="U2111" s="35"/>
    </row>
    <row r="2112" spans="1:21" ht="15.75">
      <c r="A2112" s="47"/>
      <c r="B2112" s="33"/>
      <c r="C2112" s="39" t="str">
        <f>IF($A2112 &lt;&gt; "",VLOOKUP($A2112,'Student reference sheet'!$A$2:$V$2329, 3,FALSE), "")</f>
        <v/>
      </c>
      <c r="D2112" s="39" t="str">
        <f>IF($A2112 &lt;&gt; "",VLOOKUP($A2112,'Student reference sheet'!$A$2:$V$2329, 2,FALSE), "")</f>
        <v/>
      </c>
      <c r="E2112" s="35"/>
      <c r="F2112" s="34"/>
      <c r="G2112" s="40" t="str">
        <f t="shared" ca="1" si="99"/>
        <v/>
      </c>
      <c r="H2112" s="40" t="str">
        <f t="shared" ca="1" si="100"/>
        <v/>
      </c>
      <c r="I2112" s="36" t="str">
        <f>IF($A2112 = "", "",
IF(COUNTIF(MINIMUM_DAY_DATES[], Attendance!J2112) &gt; 0, VLOOKUP(Attendance!$G2112,MINIMUM_DAY_PERIOD_SCHEDULE[], 2,TRUE),
IF(COUNTIF(RALLY_DATES[], Attendance!J2112) &gt; 0, VLOOKUP(Attendance!$G2112,RALLY_PERIOD_SCHEDULE[], 2,TRUE),
IF(WEEKDAY(Attendance!$J2112) = 2,
       IF(COUNTIF(FINALS_WEEK_MONDAY_DATE[],Attendance!$J2112) &gt; 0, VLOOKUP(Attendance!$G2112,FINALS_WEEK_MONDAY_PERIOD_SCHEDULE[],2,TRUE),
       VLOOKUP(Attendance!$G2112,REGULAR_WEEK_SCHEDULE[],6,TRUE)),
IF(WEEKDAY($J2112) = 3,
       IF(COUNTIF(FINALS_WEEK_TUESDAY_DATE[],Attendance!$J2112) &gt; 0, VLOOKUP(Attendance!$G2112,FINALS_WEEK_TUESDAY_PERIOD_SCHEDULE[],2,TRUE),
       VLOOKUP(Attendance!$G2112,REGULAR_WEEK_SCHEDULE[[Tuesday]:[Period]],5,TRUE)),
IF(WEEKDAY(Attendance!$J2112) = 4,
        IF(COUNTIF(BLOCK_WEDNESDAY_DATES[],Attendance!$J2112) &gt; 0, VLOOKUP(Attendance!$G2112,BLOCK_WEDNESDAY_PERIOD_SCHEDULE[],2,TRUE),
        IF(COUNTIF(FINALS_WEEK_WEDNESDAY_DATE[],Attendance!$J2112) &gt; 0, VLOOKUP(Attendance!$G2112,FINALS_WEEK_WEDNESDAY_PERIOD_SCHEDULE[],2,TRUE),
       VLOOKUP(Attendance!$G2112,REGULAR_WEEK_SCHEDULE[[Wednesday]:[Period]],4,TRUE))),
IF(WEEKDAY($J2112) = 5,
       IF(COUNTIF(BLOCK_THURSDAY_DATES[],Attendance!$J2112) &gt; 0, VLOOKUP(Attendance!$G2112,BLOCK_THURSDAY_PERIOD_SCHEDULE[],2,TRUE),
       IF(COUNTIF(FINALS_WEEK_THURSDAY_DATE[],Attendance!$J2112) &gt; 0, VLOOKUP(Attendance!$G2112,FINALS_WEEK_THURSDAY_PERIOD_SCHEDULE[],2,TRUE),
       VLOOKUP(Attendance!$G2112,REGULAR_WEEK_SCHEDULE[[Thursday]:[Period]],3,TRUE))),
IF(WEEKDAY(Attendance!$J2112) = 6,
       IF(COUNTIF(FINALS_WEEK_FRIDAY_DATE[],Attendance!$J2112) &gt; 0, VLOOKUP(Attendance!$G2112,FINALS_WEEK_FRIDAY_PERIOD_SCHEDULE[],2,TRUE),
       VLOOKUP(Attendance!$G2112,REGULAR_WEEK_SCHEDULE[[Friday]:[Period]],2,TRUE))))))))))</f>
        <v/>
      </c>
      <c r="J2112" s="41" t="str">
        <f t="shared" ca="1" si="101"/>
        <v/>
      </c>
      <c r="K2112" s="41" t="str">
        <f>IF($A2112 &lt;&gt; "",VLOOKUP($A2112,'Student reference sheet'!$A$2:$V$2329, 7,FALSE), "")</f>
        <v/>
      </c>
      <c r="L2112" s="30" t="str">
        <f>IF($A2112 ="", "", VLOOKUP($A2112, 'Student reference sheet'!$A$2:$Z$2603,23,FALSE))</f>
        <v/>
      </c>
      <c r="M2112" s="30" t="str">
        <f>IF($A2112 ="", "", VLOOKUP($A2112, 'Student reference sheet'!$A$2:$Z$2603,24,FALSE))</f>
        <v/>
      </c>
      <c r="N2112" s="30" t="str">
        <f>IF($A2112 ="", "", VLOOKUP($A2112, 'Student reference sheet'!$A$2:$Z$2603,26,FALSE))</f>
        <v/>
      </c>
      <c r="O2112" s="30" t="str">
        <f>IF($A2112 ="", "", VLOOKUP($A2112, 'Student reference sheet'!$A$2:$Z$2603,25,FALSE))</f>
        <v/>
      </c>
      <c r="P2112" s="39" t="str">
        <f>IF($A2112 = "", "", IF(OR(VLOOKUP($A2112,'Student reference sheet'!$A$2:$V$2400,8,FALSE) = "R",  VLOOKUP($A2112,'Student reference sheet'!$A$2:$V$2400,8,FALSE) = "L"), "X", ""))</f>
        <v/>
      </c>
      <c r="Q2112" s="39" t="str">
        <f>IF($A2112 ="", "", VLOOKUP($A2112, 'Student reference sheet'!$A$2:$V$2603,22,FALSE))</f>
        <v/>
      </c>
      <c r="R2112" s="39" t="str">
        <f>IF($A2112 &lt;&gt; "",VLOOKUP($A2112,'Student reference sheet'!$A$2:$V$2329, 5,FALSE), "")</f>
        <v/>
      </c>
      <c r="S2112" s="39" t="str">
        <f>IF($A2112 &lt;&gt; "",VLOOKUP($A2112,'Student reference sheet'!$A$2:$V$2329, 6,FALSE), "")</f>
        <v/>
      </c>
      <c r="T2112" s="30" t="str">
        <f>IF($A2112 = "","",
IF(VLOOKUP($A2112,'Student reference sheet'!$A$2:$V$2329, 10,FALSE) = "Y", "Hispanic",
IF(VLOOKUP($A2112,'Student reference sheet'!$A$2:$V$2329,11,FALSE) &lt;&gt; "",
IF(VLOOKUP($A2112,'Student reference sheet'!$A$2:$V$2329,11,FALSE) = "UNK", "Unknown", VLOOKUP(VALUE(VLOOKUP($A2112,'Student reference sheet'!$A$2:$V$2329,11,FALSE)),'Ethnicity Reference'!$A$2:$B$22,2,FALSE)),
IF(VLOOKUP($A2112,'Student reference sheet'!$A$2:$V$2329,9,FALSE) &lt;&gt; "", VLOOKUP(VALUE(VLOOKUP($A2112,'Student reference sheet'!$A$2:$V$2329,9,FALSE)),'Ethnicity Reference'!$A$2:$B$22,2,FALSE),"Unknown"))))</f>
        <v/>
      </c>
      <c r="U2112" s="35"/>
    </row>
    <row r="2113" spans="1:21" ht="15.75">
      <c r="A2113" s="47"/>
      <c r="B2113" s="33"/>
      <c r="C2113" s="39" t="str">
        <f>IF($A2113 &lt;&gt; "",VLOOKUP($A2113,'Student reference sheet'!$A$2:$V$2329, 3,FALSE), "")</f>
        <v/>
      </c>
      <c r="D2113" s="39" t="str">
        <f>IF($A2113 &lt;&gt; "",VLOOKUP($A2113,'Student reference sheet'!$A$2:$V$2329, 2,FALSE), "")</f>
        <v/>
      </c>
      <c r="E2113" s="35"/>
      <c r="F2113" s="34"/>
      <c r="G2113" s="40" t="str">
        <f t="shared" ca="1" si="99"/>
        <v/>
      </c>
      <c r="H2113" s="40" t="str">
        <f t="shared" ca="1" si="100"/>
        <v/>
      </c>
      <c r="I2113" s="36" t="str">
        <f>IF($A2113 = "", "",
IF(COUNTIF(MINIMUM_DAY_DATES[], Attendance!J2113) &gt; 0, VLOOKUP(Attendance!$G2113,MINIMUM_DAY_PERIOD_SCHEDULE[], 2,TRUE),
IF(COUNTIF(RALLY_DATES[], Attendance!J2113) &gt; 0, VLOOKUP(Attendance!$G2113,RALLY_PERIOD_SCHEDULE[], 2,TRUE),
IF(WEEKDAY(Attendance!$J2113) = 2,
       IF(COUNTIF(FINALS_WEEK_MONDAY_DATE[],Attendance!$J2113) &gt; 0, VLOOKUP(Attendance!$G2113,FINALS_WEEK_MONDAY_PERIOD_SCHEDULE[],2,TRUE),
       VLOOKUP(Attendance!$G2113,REGULAR_WEEK_SCHEDULE[],6,TRUE)),
IF(WEEKDAY($J2113) = 3,
       IF(COUNTIF(FINALS_WEEK_TUESDAY_DATE[],Attendance!$J2113) &gt; 0, VLOOKUP(Attendance!$G2113,FINALS_WEEK_TUESDAY_PERIOD_SCHEDULE[],2,TRUE),
       VLOOKUP(Attendance!$G2113,REGULAR_WEEK_SCHEDULE[[Tuesday]:[Period]],5,TRUE)),
IF(WEEKDAY(Attendance!$J2113) = 4,
        IF(COUNTIF(BLOCK_WEDNESDAY_DATES[],Attendance!$J2113) &gt; 0, VLOOKUP(Attendance!$G2113,BLOCK_WEDNESDAY_PERIOD_SCHEDULE[],2,TRUE),
        IF(COUNTIF(FINALS_WEEK_WEDNESDAY_DATE[],Attendance!$J2113) &gt; 0, VLOOKUP(Attendance!$G2113,FINALS_WEEK_WEDNESDAY_PERIOD_SCHEDULE[],2,TRUE),
       VLOOKUP(Attendance!$G2113,REGULAR_WEEK_SCHEDULE[[Wednesday]:[Period]],4,TRUE))),
IF(WEEKDAY($J2113) = 5,
       IF(COUNTIF(BLOCK_THURSDAY_DATES[],Attendance!$J2113) &gt; 0, VLOOKUP(Attendance!$G2113,BLOCK_THURSDAY_PERIOD_SCHEDULE[],2,TRUE),
       IF(COUNTIF(FINALS_WEEK_THURSDAY_DATE[],Attendance!$J2113) &gt; 0, VLOOKUP(Attendance!$G2113,FINALS_WEEK_THURSDAY_PERIOD_SCHEDULE[],2,TRUE),
       VLOOKUP(Attendance!$G2113,REGULAR_WEEK_SCHEDULE[[Thursday]:[Period]],3,TRUE))),
IF(WEEKDAY(Attendance!$J2113) = 6,
       IF(COUNTIF(FINALS_WEEK_FRIDAY_DATE[],Attendance!$J2113) &gt; 0, VLOOKUP(Attendance!$G2113,FINALS_WEEK_FRIDAY_PERIOD_SCHEDULE[],2,TRUE),
       VLOOKUP(Attendance!$G2113,REGULAR_WEEK_SCHEDULE[[Friday]:[Period]],2,TRUE))))))))))</f>
        <v/>
      </c>
      <c r="J2113" s="41" t="str">
        <f t="shared" ca="1" si="101"/>
        <v/>
      </c>
      <c r="K2113" s="41" t="str">
        <f>IF($A2113 &lt;&gt; "",VLOOKUP($A2113,'Student reference sheet'!$A$2:$V$2329, 7,FALSE), "")</f>
        <v/>
      </c>
      <c r="L2113" s="30" t="str">
        <f>IF($A2113 ="", "", VLOOKUP($A2113, 'Student reference sheet'!$A$2:$Z$2603,23,FALSE))</f>
        <v/>
      </c>
      <c r="M2113" s="30" t="str">
        <f>IF($A2113 ="", "", VLOOKUP($A2113, 'Student reference sheet'!$A$2:$Z$2603,24,FALSE))</f>
        <v/>
      </c>
      <c r="N2113" s="30" t="str">
        <f>IF($A2113 ="", "", VLOOKUP($A2113, 'Student reference sheet'!$A$2:$Z$2603,26,FALSE))</f>
        <v/>
      </c>
      <c r="O2113" s="30" t="str">
        <f>IF($A2113 ="", "", VLOOKUP($A2113, 'Student reference sheet'!$A$2:$Z$2603,25,FALSE))</f>
        <v/>
      </c>
      <c r="P2113" s="39" t="str">
        <f>IF($A2113 = "", "", IF(OR(VLOOKUP($A2113,'Student reference sheet'!$A$2:$V$2400,8,FALSE) = "R",  VLOOKUP($A2113,'Student reference sheet'!$A$2:$V$2400,8,FALSE) = "L"), "X", ""))</f>
        <v/>
      </c>
      <c r="Q2113" s="39" t="str">
        <f>IF($A2113 ="", "", VLOOKUP($A2113, 'Student reference sheet'!$A$2:$V$2603,22,FALSE))</f>
        <v/>
      </c>
      <c r="R2113" s="39" t="str">
        <f>IF($A2113 &lt;&gt; "",VLOOKUP($A2113,'Student reference sheet'!$A$2:$V$2329, 5,FALSE), "")</f>
        <v/>
      </c>
      <c r="S2113" s="39" t="str">
        <f>IF($A2113 &lt;&gt; "",VLOOKUP($A2113,'Student reference sheet'!$A$2:$V$2329, 6,FALSE), "")</f>
        <v/>
      </c>
      <c r="T2113" s="30" t="str">
        <f>IF($A2113 = "","",
IF(VLOOKUP($A2113,'Student reference sheet'!$A$2:$V$2329, 10,FALSE) = "Y", "Hispanic",
IF(VLOOKUP($A2113,'Student reference sheet'!$A$2:$V$2329,11,FALSE) &lt;&gt; "",
IF(VLOOKUP($A2113,'Student reference sheet'!$A$2:$V$2329,11,FALSE) = "UNK", "Unknown", VLOOKUP(VALUE(VLOOKUP($A2113,'Student reference sheet'!$A$2:$V$2329,11,FALSE)),'Ethnicity Reference'!$A$2:$B$22,2,FALSE)),
IF(VLOOKUP($A2113,'Student reference sheet'!$A$2:$V$2329,9,FALSE) &lt;&gt; "", VLOOKUP(VALUE(VLOOKUP($A2113,'Student reference sheet'!$A$2:$V$2329,9,FALSE)),'Ethnicity Reference'!$A$2:$B$22,2,FALSE),"Unknown"))))</f>
        <v/>
      </c>
      <c r="U2113" s="35"/>
    </row>
    <row r="2114" spans="1:21" ht="15.75">
      <c r="A2114" s="47"/>
      <c r="B2114" s="33"/>
      <c r="C2114" s="39" t="str">
        <f>IF($A2114 &lt;&gt; "",VLOOKUP($A2114,'Student reference sheet'!$A$2:$V$2329, 3,FALSE), "")</f>
        <v/>
      </c>
      <c r="D2114" s="39" t="str">
        <f>IF($A2114 &lt;&gt; "",VLOOKUP($A2114,'Student reference sheet'!$A$2:$V$2329, 2,FALSE), "")</f>
        <v/>
      </c>
      <c r="E2114" s="35"/>
      <c r="F2114" s="34"/>
      <c r="G2114" s="40" t="str">
        <f t="shared" ca="1" si="99"/>
        <v/>
      </c>
      <c r="H2114" s="40" t="str">
        <f t="shared" ca="1" si="100"/>
        <v/>
      </c>
      <c r="I2114" s="36" t="str">
        <f>IF($A2114 = "", "",
IF(COUNTIF(MINIMUM_DAY_DATES[], Attendance!J2114) &gt; 0, VLOOKUP(Attendance!$G2114,MINIMUM_DAY_PERIOD_SCHEDULE[], 2,TRUE),
IF(COUNTIF(RALLY_DATES[], Attendance!J2114) &gt; 0, VLOOKUP(Attendance!$G2114,RALLY_PERIOD_SCHEDULE[], 2,TRUE),
IF(WEEKDAY(Attendance!$J2114) = 2,
       IF(COUNTIF(FINALS_WEEK_MONDAY_DATE[],Attendance!$J2114) &gt; 0, VLOOKUP(Attendance!$G2114,FINALS_WEEK_MONDAY_PERIOD_SCHEDULE[],2,TRUE),
       VLOOKUP(Attendance!$G2114,REGULAR_WEEK_SCHEDULE[],6,TRUE)),
IF(WEEKDAY($J2114) = 3,
       IF(COUNTIF(FINALS_WEEK_TUESDAY_DATE[],Attendance!$J2114) &gt; 0, VLOOKUP(Attendance!$G2114,FINALS_WEEK_TUESDAY_PERIOD_SCHEDULE[],2,TRUE),
       VLOOKUP(Attendance!$G2114,REGULAR_WEEK_SCHEDULE[[Tuesday]:[Period]],5,TRUE)),
IF(WEEKDAY(Attendance!$J2114) = 4,
        IF(COUNTIF(BLOCK_WEDNESDAY_DATES[],Attendance!$J2114) &gt; 0, VLOOKUP(Attendance!$G2114,BLOCK_WEDNESDAY_PERIOD_SCHEDULE[],2,TRUE),
        IF(COUNTIF(FINALS_WEEK_WEDNESDAY_DATE[],Attendance!$J2114) &gt; 0, VLOOKUP(Attendance!$G2114,FINALS_WEEK_WEDNESDAY_PERIOD_SCHEDULE[],2,TRUE),
       VLOOKUP(Attendance!$G2114,REGULAR_WEEK_SCHEDULE[[Wednesday]:[Period]],4,TRUE))),
IF(WEEKDAY($J2114) = 5,
       IF(COUNTIF(BLOCK_THURSDAY_DATES[],Attendance!$J2114) &gt; 0, VLOOKUP(Attendance!$G2114,BLOCK_THURSDAY_PERIOD_SCHEDULE[],2,TRUE),
       IF(COUNTIF(FINALS_WEEK_THURSDAY_DATE[],Attendance!$J2114) &gt; 0, VLOOKUP(Attendance!$G2114,FINALS_WEEK_THURSDAY_PERIOD_SCHEDULE[],2,TRUE),
       VLOOKUP(Attendance!$G2114,REGULAR_WEEK_SCHEDULE[[Thursday]:[Period]],3,TRUE))),
IF(WEEKDAY(Attendance!$J2114) = 6,
       IF(COUNTIF(FINALS_WEEK_FRIDAY_DATE[],Attendance!$J2114) &gt; 0, VLOOKUP(Attendance!$G2114,FINALS_WEEK_FRIDAY_PERIOD_SCHEDULE[],2,TRUE),
       VLOOKUP(Attendance!$G2114,REGULAR_WEEK_SCHEDULE[[Friday]:[Period]],2,TRUE))))))))))</f>
        <v/>
      </c>
      <c r="J2114" s="41" t="str">
        <f t="shared" ca="1" si="101"/>
        <v/>
      </c>
      <c r="K2114" s="41" t="str">
        <f>IF($A2114 &lt;&gt; "",VLOOKUP($A2114,'Student reference sheet'!$A$2:$V$2329, 7,FALSE), "")</f>
        <v/>
      </c>
      <c r="L2114" s="30" t="str">
        <f>IF($A2114 ="", "", VLOOKUP($A2114, 'Student reference sheet'!$A$2:$Z$2603,23,FALSE))</f>
        <v/>
      </c>
      <c r="M2114" s="30" t="str">
        <f>IF($A2114 ="", "", VLOOKUP($A2114, 'Student reference sheet'!$A$2:$Z$2603,24,FALSE))</f>
        <v/>
      </c>
      <c r="N2114" s="30" t="str">
        <f>IF($A2114 ="", "", VLOOKUP($A2114, 'Student reference sheet'!$A$2:$Z$2603,26,FALSE))</f>
        <v/>
      </c>
      <c r="O2114" s="30" t="str">
        <f>IF($A2114 ="", "", VLOOKUP($A2114, 'Student reference sheet'!$A$2:$Z$2603,25,FALSE))</f>
        <v/>
      </c>
      <c r="P2114" s="39" t="str">
        <f>IF($A2114 = "", "", IF(OR(VLOOKUP($A2114,'Student reference sheet'!$A$2:$V$2400,8,FALSE) = "R",  VLOOKUP($A2114,'Student reference sheet'!$A$2:$V$2400,8,FALSE) = "L"), "X", ""))</f>
        <v/>
      </c>
      <c r="Q2114" s="39" t="str">
        <f>IF($A2114 ="", "", VLOOKUP($A2114, 'Student reference sheet'!$A$2:$V$2603,22,FALSE))</f>
        <v/>
      </c>
      <c r="R2114" s="39" t="str">
        <f>IF($A2114 &lt;&gt; "",VLOOKUP($A2114,'Student reference sheet'!$A$2:$V$2329, 5,FALSE), "")</f>
        <v/>
      </c>
      <c r="S2114" s="39" t="str">
        <f>IF($A2114 &lt;&gt; "",VLOOKUP($A2114,'Student reference sheet'!$A$2:$V$2329, 6,FALSE), "")</f>
        <v/>
      </c>
      <c r="T2114" s="30" t="str">
        <f>IF($A2114 = "","",
IF(VLOOKUP($A2114,'Student reference sheet'!$A$2:$V$2329, 10,FALSE) = "Y", "Hispanic",
IF(VLOOKUP($A2114,'Student reference sheet'!$A$2:$V$2329,11,FALSE) &lt;&gt; "",
IF(VLOOKUP($A2114,'Student reference sheet'!$A$2:$V$2329,11,FALSE) = "UNK", "Unknown", VLOOKUP(VALUE(VLOOKUP($A2114,'Student reference sheet'!$A$2:$V$2329,11,FALSE)),'Ethnicity Reference'!$A$2:$B$22,2,FALSE)),
IF(VLOOKUP($A2114,'Student reference sheet'!$A$2:$V$2329,9,FALSE) &lt;&gt; "", VLOOKUP(VALUE(VLOOKUP($A2114,'Student reference sheet'!$A$2:$V$2329,9,FALSE)),'Ethnicity Reference'!$A$2:$B$22,2,FALSE),"Unknown"))))</f>
        <v/>
      </c>
      <c r="U2114" s="35"/>
    </row>
    <row r="2115" spans="1:21" ht="15.75">
      <c r="A2115" s="47"/>
      <c r="B2115" s="33"/>
      <c r="C2115" s="39" t="str">
        <f>IF($A2115 &lt;&gt; "",VLOOKUP($A2115,'Student reference sheet'!$A$2:$V$2329, 3,FALSE), "")</f>
        <v/>
      </c>
      <c r="D2115" s="39" t="str">
        <f>IF($A2115 &lt;&gt; "",VLOOKUP($A2115,'Student reference sheet'!$A$2:$V$2329, 2,FALSE), "")</f>
        <v/>
      </c>
      <c r="E2115" s="35"/>
      <c r="F2115" s="34"/>
      <c r="G2115" s="40" t="str">
        <f t="shared" ca="1" si="99"/>
        <v/>
      </c>
      <c r="H2115" s="40" t="str">
        <f t="shared" ca="1" si="100"/>
        <v/>
      </c>
      <c r="I2115" s="36" t="str">
        <f>IF($A2115 = "", "",
IF(COUNTIF(MINIMUM_DAY_DATES[], Attendance!J2115) &gt; 0, VLOOKUP(Attendance!$G2115,MINIMUM_DAY_PERIOD_SCHEDULE[], 2,TRUE),
IF(COUNTIF(RALLY_DATES[], Attendance!J2115) &gt; 0, VLOOKUP(Attendance!$G2115,RALLY_PERIOD_SCHEDULE[], 2,TRUE),
IF(WEEKDAY(Attendance!$J2115) = 2,
       IF(COUNTIF(FINALS_WEEK_MONDAY_DATE[],Attendance!$J2115) &gt; 0, VLOOKUP(Attendance!$G2115,FINALS_WEEK_MONDAY_PERIOD_SCHEDULE[],2,TRUE),
       VLOOKUP(Attendance!$G2115,REGULAR_WEEK_SCHEDULE[],6,TRUE)),
IF(WEEKDAY($J2115) = 3,
       IF(COUNTIF(FINALS_WEEK_TUESDAY_DATE[],Attendance!$J2115) &gt; 0, VLOOKUP(Attendance!$G2115,FINALS_WEEK_TUESDAY_PERIOD_SCHEDULE[],2,TRUE),
       VLOOKUP(Attendance!$G2115,REGULAR_WEEK_SCHEDULE[[Tuesday]:[Period]],5,TRUE)),
IF(WEEKDAY(Attendance!$J2115) = 4,
        IF(COUNTIF(BLOCK_WEDNESDAY_DATES[],Attendance!$J2115) &gt; 0, VLOOKUP(Attendance!$G2115,BLOCK_WEDNESDAY_PERIOD_SCHEDULE[],2,TRUE),
        IF(COUNTIF(FINALS_WEEK_WEDNESDAY_DATE[],Attendance!$J2115) &gt; 0, VLOOKUP(Attendance!$G2115,FINALS_WEEK_WEDNESDAY_PERIOD_SCHEDULE[],2,TRUE),
       VLOOKUP(Attendance!$G2115,REGULAR_WEEK_SCHEDULE[[Wednesday]:[Period]],4,TRUE))),
IF(WEEKDAY($J2115) = 5,
       IF(COUNTIF(BLOCK_THURSDAY_DATES[],Attendance!$J2115) &gt; 0, VLOOKUP(Attendance!$G2115,BLOCK_THURSDAY_PERIOD_SCHEDULE[],2,TRUE),
       IF(COUNTIF(FINALS_WEEK_THURSDAY_DATE[],Attendance!$J2115) &gt; 0, VLOOKUP(Attendance!$G2115,FINALS_WEEK_THURSDAY_PERIOD_SCHEDULE[],2,TRUE),
       VLOOKUP(Attendance!$G2115,REGULAR_WEEK_SCHEDULE[[Thursday]:[Period]],3,TRUE))),
IF(WEEKDAY(Attendance!$J2115) = 6,
       IF(COUNTIF(FINALS_WEEK_FRIDAY_DATE[],Attendance!$J2115) &gt; 0, VLOOKUP(Attendance!$G2115,FINALS_WEEK_FRIDAY_PERIOD_SCHEDULE[],2,TRUE),
       VLOOKUP(Attendance!$G2115,REGULAR_WEEK_SCHEDULE[[Friday]:[Period]],2,TRUE))))))))))</f>
        <v/>
      </c>
      <c r="J2115" s="41" t="str">
        <f t="shared" ca="1" si="101"/>
        <v/>
      </c>
      <c r="K2115" s="41" t="str">
        <f>IF($A2115 &lt;&gt; "",VLOOKUP($A2115,'Student reference sheet'!$A$2:$V$2329, 7,FALSE), "")</f>
        <v/>
      </c>
      <c r="L2115" s="30" t="str">
        <f>IF($A2115 ="", "", VLOOKUP($A2115, 'Student reference sheet'!$A$2:$Z$2603,23,FALSE))</f>
        <v/>
      </c>
      <c r="M2115" s="30" t="str">
        <f>IF($A2115 ="", "", VLOOKUP($A2115, 'Student reference sheet'!$A$2:$Z$2603,24,FALSE))</f>
        <v/>
      </c>
      <c r="N2115" s="30" t="str">
        <f>IF($A2115 ="", "", VLOOKUP($A2115, 'Student reference sheet'!$A$2:$Z$2603,26,FALSE))</f>
        <v/>
      </c>
      <c r="O2115" s="30" t="str">
        <f>IF($A2115 ="", "", VLOOKUP($A2115, 'Student reference sheet'!$A$2:$Z$2603,25,FALSE))</f>
        <v/>
      </c>
      <c r="P2115" s="39" t="str">
        <f>IF($A2115 = "", "", IF(OR(VLOOKUP($A2115,'Student reference sheet'!$A$2:$V$2400,8,FALSE) = "R",  VLOOKUP($A2115,'Student reference sheet'!$A$2:$V$2400,8,FALSE) = "L"), "X", ""))</f>
        <v/>
      </c>
      <c r="Q2115" s="39" t="str">
        <f>IF($A2115 ="", "", VLOOKUP($A2115, 'Student reference sheet'!$A$2:$V$2603,22,FALSE))</f>
        <v/>
      </c>
      <c r="R2115" s="39" t="str">
        <f>IF($A2115 &lt;&gt; "",VLOOKUP($A2115,'Student reference sheet'!$A$2:$V$2329, 5,FALSE), "")</f>
        <v/>
      </c>
      <c r="S2115" s="39" t="str">
        <f>IF($A2115 &lt;&gt; "",VLOOKUP($A2115,'Student reference sheet'!$A$2:$V$2329, 6,FALSE), "")</f>
        <v/>
      </c>
      <c r="T2115" s="30" t="str">
        <f>IF($A2115 = "","",
IF(VLOOKUP($A2115,'Student reference sheet'!$A$2:$V$2329, 10,FALSE) = "Y", "Hispanic",
IF(VLOOKUP($A2115,'Student reference sheet'!$A$2:$V$2329,11,FALSE) &lt;&gt; "",
IF(VLOOKUP($A2115,'Student reference sheet'!$A$2:$V$2329,11,FALSE) = "UNK", "Unknown", VLOOKUP(VALUE(VLOOKUP($A2115,'Student reference sheet'!$A$2:$V$2329,11,FALSE)),'Ethnicity Reference'!$A$2:$B$22,2,FALSE)),
IF(VLOOKUP($A2115,'Student reference sheet'!$A$2:$V$2329,9,FALSE) &lt;&gt; "", VLOOKUP(VALUE(VLOOKUP($A2115,'Student reference sheet'!$A$2:$V$2329,9,FALSE)),'Ethnicity Reference'!$A$2:$B$22,2,FALSE),"Unknown"))))</f>
        <v/>
      </c>
      <c r="U2115" s="35"/>
    </row>
    <row r="2116" spans="1:21" ht="15.75">
      <c r="A2116" s="47"/>
      <c r="B2116" s="33"/>
      <c r="C2116" s="39" t="str">
        <f>IF($A2116 &lt;&gt; "",VLOOKUP($A2116,'Student reference sheet'!$A$2:$V$2329, 3,FALSE), "")</f>
        <v/>
      </c>
      <c r="D2116" s="39" t="str">
        <f>IF($A2116 &lt;&gt; "",VLOOKUP($A2116,'Student reference sheet'!$A$2:$V$2329, 2,FALSE), "")</f>
        <v/>
      </c>
      <c r="E2116" s="35"/>
      <c r="F2116" s="34"/>
      <c r="G2116" s="40" t="str">
        <f t="shared" ca="1" si="99"/>
        <v/>
      </c>
      <c r="H2116" s="40" t="str">
        <f t="shared" ca="1" si="100"/>
        <v/>
      </c>
      <c r="I2116" s="36" t="str">
        <f>IF($A2116 = "", "",
IF(COUNTIF(MINIMUM_DAY_DATES[], Attendance!J2116) &gt; 0, VLOOKUP(Attendance!$G2116,MINIMUM_DAY_PERIOD_SCHEDULE[], 2,TRUE),
IF(COUNTIF(RALLY_DATES[], Attendance!J2116) &gt; 0, VLOOKUP(Attendance!$G2116,RALLY_PERIOD_SCHEDULE[], 2,TRUE),
IF(WEEKDAY(Attendance!$J2116) = 2,
       IF(COUNTIF(FINALS_WEEK_MONDAY_DATE[],Attendance!$J2116) &gt; 0, VLOOKUP(Attendance!$G2116,FINALS_WEEK_MONDAY_PERIOD_SCHEDULE[],2,TRUE),
       VLOOKUP(Attendance!$G2116,REGULAR_WEEK_SCHEDULE[],6,TRUE)),
IF(WEEKDAY($J2116) = 3,
       IF(COUNTIF(FINALS_WEEK_TUESDAY_DATE[],Attendance!$J2116) &gt; 0, VLOOKUP(Attendance!$G2116,FINALS_WEEK_TUESDAY_PERIOD_SCHEDULE[],2,TRUE),
       VLOOKUP(Attendance!$G2116,REGULAR_WEEK_SCHEDULE[[Tuesday]:[Period]],5,TRUE)),
IF(WEEKDAY(Attendance!$J2116) = 4,
        IF(COUNTIF(BLOCK_WEDNESDAY_DATES[],Attendance!$J2116) &gt; 0, VLOOKUP(Attendance!$G2116,BLOCK_WEDNESDAY_PERIOD_SCHEDULE[],2,TRUE),
        IF(COUNTIF(FINALS_WEEK_WEDNESDAY_DATE[],Attendance!$J2116) &gt; 0, VLOOKUP(Attendance!$G2116,FINALS_WEEK_WEDNESDAY_PERIOD_SCHEDULE[],2,TRUE),
       VLOOKUP(Attendance!$G2116,REGULAR_WEEK_SCHEDULE[[Wednesday]:[Period]],4,TRUE))),
IF(WEEKDAY($J2116) = 5,
       IF(COUNTIF(BLOCK_THURSDAY_DATES[],Attendance!$J2116) &gt; 0, VLOOKUP(Attendance!$G2116,BLOCK_THURSDAY_PERIOD_SCHEDULE[],2,TRUE),
       IF(COUNTIF(FINALS_WEEK_THURSDAY_DATE[],Attendance!$J2116) &gt; 0, VLOOKUP(Attendance!$G2116,FINALS_WEEK_THURSDAY_PERIOD_SCHEDULE[],2,TRUE),
       VLOOKUP(Attendance!$G2116,REGULAR_WEEK_SCHEDULE[[Thursday]:[Period]],3,TRUE))),
IF(WEEKDAY(Attendance!$J2116) = 6,
       IF(COUNTIF(FINALS_WEEK_FRIDAY_DATE[],Attendance!$J2116) &gt; 0, VLOOKUP(Attendance!$G2116,FINALS_WEEK_FRIDAY_PERIOD_SCHEDULE[],2,TRUE),
       VLOOKUP(Attendance!$G2116,REGULAR_WEEK_SCHEDULE[[Friday]:[Period]],2,TRUE))))))))))</f>
        <v/>
      </c>
      <c r="J2116" s="41" t="str">
        <f t="shared" ca="1" si="101"/>
        <v/>
      </c>
      <c r="K2116" s="41" t="str">
        <f>IF($A2116 &lt;&gt; "",VLOOKUP($A2116,'Student reference sheet'!$A$2:$V$2329, 7,FALSE), "")</f>
        <v/>
      </c>
      <c r="L2116" s="30" t="str">
        <f>IF($A2116 ="", "", VLOOKUP($A2116, 'Student reference sheet'!$A$2:$Z$2603,23,FALSE))</f>
        <v/>
      </c>
      <c r="M2116" s="30" t="str">
        <f>IF($A2116 ="", "", VLOOKUP($A2116, 'Student reference sheet'!$A$2:$Z$2603,24,FALSE))</f>
        <v/>
      </c>
      <c r="N2116" s="30" t="str">
        <f>IF($A2116 ="", "", VLOOKUP($A2116, 'Student reference sheet'!$A$2:$Z$2603,26,FALSE))</f>
        <v/>
      </c>
      <c r="O2116" s="30" t="str">
        <f>IF($A2116 ="", "", VLOOKUP($A2116, 'Student reference sheet'!$A$2:$Z$2603,25,FALSE))</f>
        <v/>
      </c>
      <c r="P2116" s="39" t="str">
        <f>IF($A2116 = "", "", IF(OR(VLOOKUP($A2116,'Student reference sheet'!$A$2:$V$2400,8,FALSE) = "R",  VLOOKUP($A2116,'Student reference sheet'!$A$2:$V$2400,8,FALSE) = "L"), "X", ""))</f>
        <v/>
      </c>
      <c r="Q2116" s="39" t="str">
        <f>IF($A2116 ="", "", VLOOKUP($A2116, 'Student reference sheet'!$A$2:$V$2603,22,FALSE))</f>
        <v/>
      </c>
      <c r="R2116" s="39" t="str">
        <f>IF($A2116 &lt;&gt; "",VLOOKUP($A2116,'Student reference sheet'!$A$2:$V$2329, 5,FALSE), "")</f>
        <v/>
      </c>
      <c r="S2116" s="39" t="str">
        <f>IF($A2116 &lt;&gt; "",VLOOKUP($A2116,'Student reference sheet'!$A$2:$V$2329, 6,FALSE), "")</f>
        <v/>
      </c>
      <c r="T2116" s="30" t="str">
        <f>IF($A2116 = "","",
IF(VLOOKUP($A2116,'Student reference sheet'!$A$2:$V$2329, 10,FALSE) = "Y", "Hispanic",
IF(VLOOKUP($A2116,'Student reference sheet'!$A$2:$V$2329,11,FALSE) &lt;&gt; "",
IF(VLOOKUP($A2116,'Student reference sheet'!$A$2:$V$2329,11,FALSE) = "UNK", "Unknown", VLOOKUP(VALUE(VLOOKUP($A2116,'Student reference sheet'!$A$2:$V$2329,11,FALSE)),'Ethnicity Reference'!$A$2:$B$22,2,FALSE)),
IF(VLOOKUP($A2116,'Student reference sheet'!$A$2:$V$2329,9,FALSE) &lt;&gt; "", VLOOKUP(VALUE(VLOOKUP($A2116,'Student reference sheet'!$A$2:$V$2329,9,FALSE)),'Ethnicity Reference'!$A$2:$B$22,2,FALSE),"Unknown"))))</f>
        <v/>
      </c>
      <c r="U2116" s="35"/>
    </row>
    <row r="2117" spans="1:21" ht="15.75">
      <c r="A2117" s="47"/>
      <c r="B2117" s="33"/>
      <c r="C2117" s="39" t="str">
        <f>IF($A2117 &lt;&gt; "",VLOOKUP($A2117,'Student reference sheet'!$A$2:$V$2329, 3,FALSE), "")</f>
        <v/>
      </c>
      <c r="D2117" s="39" t="str">
        <f>IF($A2117 &lt;&gt; "",VLOOKUP($A2117,'Student reference sheet'!$A$2:$V$2329, 2,FALSE), "")</f>
        <v/>
      </c>
      <c r="E2117" s="35"/>
      <c r="F2117" s="34"/>
      <c r="G2117" s="40" t="str">
        <f t="shared" ca="1" si="99"/>
        <v/>
      </c>
      <c r="H2117" s="40" t="str">
        <f t="shared" ca="1" si="100"/>
        <v/>
      </c>
      <c r="I2117" s="36" t="str">
        <f>IF($A2117 = "", "",
IF(COUNTIF(MINIMUM_DAY_DATES[], Attendance!J2117) &gt; 0, VLOOKUP(Attendance!$G2117,MINIMUM_DAY_PERIOD_SCHEDULE[], 2,TRUE),
IF(COUNTIF(RALLY_DATES[], Attendance!J2117) &gt; 0, VLOOKUP(Attendance!$G2117,RALLY_PERIOD_SCHEDULE[], 2,TRUE),
IF(WEEKDAY(Attendance!$J2117) = 2,
       IF(COUNTIF(FINALS_WEEK_MONDAY_DATE[],Attendance!$J2117) &gt; 0, VLOOKUP(Attendance!$G2117,FINALS_WEEK_MONDAY_PERIOD_SCHEDULE[],2,TRUE),
       VLOOKUP(Attendance!$G2117,REGULAR_WEEK_SCHEDULE[],6,TRUE)),
IF(WEEKDAY($J2117) = 3,
       IF(COUNTIF(FINALS_WEEK_TUESDAY_DATE[],Attendance!$J2117) &gt; 0, VLOOKUP(Attendance!$G2117,FINALS_WEEK_TUESDAY_PERIOD_SCHEDULE[],2,TRUE),
       VLOOKUP(Attendance!$G2117,REGULAR_WEEK_SCHEDULE[[Tuesday]:[Period]],5,TRUE)),
IF(WEEKDAY(Attendance!$J2117) = 4,
        IF(COUNTIF(BLOCK_WEDNESDAY_DATES[],Attendance!$J2117) &gt; 0, VLOOKUP(Attendance!$G2117,BLOCK_WEDNESDAY_PERIOD_SCHEDULE[],2,TRUE),
        IF(COUNTIF(FINALS_WEEK_WEDNESDAY_DATE[],Attendance!$J2117) &gt; 0, VLOOKUP(Attendance!$G2117,FINALS_WEEK_WEDNESDAY_PERIOD_SCHEDULE[],2,TRUE),
       VLOOKUP(Attendance!$G2117,REGULAR_WEEK_SCHEDULE[[Wednesday]:[Period]],4,TRUE))),
IF(WEEKDAY($J2117) = 5,
       IF(COUNTIF(BLOCK_THURSDAY_DATES[],Attendance!$J2117) &gt; 0, VLOOKUP(Attendance!$G2117,BLOCK_THURSDAY_PERIOD_SCHEDULE[],2,TRUE),
       IF(COUNTIF(FINALS_WEEK_THURSDAY_DATE[],Attendance!$J2117) &gt; 0, VLOOKUP(Attendance!$G2117,FINALS_WEEK_THURSDAY_PERIOD_SCHEDULE[],2,TRUE),
       VLOOKUP(Attendance!$G2117,REGULAR_WEEK_SCHEDULE[[Thursday]:[Period]],3,TRUE))),
IF(WEEKDAY(Attendance!$J2117) = 6,
       IF(COUNTIF(FINALS_WEEK_FRIDAY_DATE[],Attendance!$J2117) &gt; 0, VLOOKUP(Attendance!$G2117,FINALS_WEEK_FRIDAY_PERIOD_SCHEDULE[],2,TRUE),
       VLOOKUP(Attendance!$G2117,REGULAR_WEEK_SCHEDULE[[Friday]:[Period]],2,TRUE))))))))))</f>
        <v/>
      </c>
      <c r="J2117" s="41" t="str">
        <f t="shared" ca="1" si="101"/>
        <v/>
      </c>
      <c r="K2117" s="41" t="str">
        <f>IF($A2117 &lt;&gt; "",VLOOKUP($A2117,'Student reference sheet'!$A$2:$V$2329, 7,FALSE), "")</f>
        <v/>
      </c>
      <c r="L2117" s="30" t="str">
        <f>IF($A2117 ="", "", VLOOKUP($A2117, 'Student reference sheet'!$A$2:$Z$2603,23,FALSE))</f>
        <v/>
      </c>
      <c r="M2117" s="30" t="str">
        <f>IF($A2117 ="", "", VLOOKUP($A2117, 'Student reference sheet'!$A$2:$Z$2603,24,FALSE))</f>
        <v/>
      </c>
      <c r="N2117" s="30" t="str">
        <f>IF($A2117 ="", "", VLOOKUP($A2117, 'Student reference sheet'!$A$2:$Z$2603,26,FALSE))</f>
        <v/>
      </c>
      <c r="O2117" s="30" t="str">
        <f>IF($A2117 ="", "", VLOOKUP($A2117, 'Student reference sheet'!$A$2:$Z$2603,25,FALSE))</f>
        <v/>
      </c>
      <c r="P2117" s="39" t="str">
        <f>IF($A2117 = "", "", IF(OR(VLOOKUP($A2117,'Student reference sheet'!$A$2:$V$2400,8,FALSE) = "R",  VLOOKUP($A2117,'Student reference sheet'!$A$2:$V$2400,8,FALSE) = "L"), "X", ""))</f>
        <v/>
      </c>
      <c r="Q2117" s="39" t="str">
        <f>IF($A2117 ="", "", VLOOKUP($A2117, 'Student reference sheet'!$A$2:$V$2603,22,FALSE))</f>
        <v/>
      </c>
      <c r="R2117" s="39" t="str">
        <f>IF($A2117 &lt;&gt; "",VLOOKUP($A2117,'Student reference sheet'!$A$2:$V$2329, 5,FALSE), "")</f>
        <v/>
      </c>
      <c r="S2117" s="39" t="str">
        <f>IF($A2117 &lt;&gt; "",VLOOKUP($A2117,'Student reference sheet'!$A$2:$V$2329, 6,FALSE), "")</f>
        <v/>
      </c>
      <c r="T2117" s="30" t="str">
        <f>IF($A2117 = "","",
IF(VLOOKUP($A2117,'Student reference sheet'!$A$2:$V$2329, 10,FALSE) = "Y", "Hispanic",
IF(VLOOKUP($A2117,'Student reference sheet'!$A$2:$V$2329,11,FALSE) &lt;&gt; "",
IF(VLOOKUP($A2117,'Student reference sheet'!$A$2:$V$2329,11,FALSE) = "UNK", "Unknown", VLOOKUP(VALUE(VLOOKUP($A2117,'Student reference sheet'!$A$2:$V$2329,11,FALSE)),'Ethnicity Reference'!$A$2:$B$22,2,FALSE)),
IF(VLOOKUP($A2117,'Student reference sheet'!$A$2:$V$2329,9,FALSE) &lt;&gt; "", VLOOKUP(VALUE(VLOOKUP($A2117,'Student reference sheet'!$A$2:$V$2329,9,FALSE)),'Ethnicity Reference'!$A$2:$B$22,2,FALSE),"Unknown"))))</f>
        <v/>
      </c>
      <c r="U2117" s="35"/>
    </row>
    <row r="2118" spans="1:21" ht="15.75">
      <c r="A2118" s="47"/>
      <c r="B2118" s="33"/>
      <c r="C2118" s="39" t="str">
        <f>IF($A2118 &lt;&gt; "",VLOOKUP($A2118,'Student reference sheet'!$A$2:$V$2329, 3,FALSE), "")</f>
        <v/>
      </c>
      <c r="D2118" s="39" t="str">
        <f>IF($A2118 &lt;&gt; "",VLOOKUP($A2118,'Student reference sheet'!$A$2:$V$2329, 2,FALSE), "")</f>
        <v/>
      </c>
      <c r="E2118" s="35"/>
      <c r="F2118" s="34"/>
      <c r="G2118" s="40" t="str">
        <f t="shared" ca="1" si="99"/>
        <v/>
      </c>
      <c r="H2118" s="40" t="str">
        <f t="shared" ca="1" si="100"/>
        <v/>
      </c>
      <c r="I2118" s="36" t="str">
        <f>IF($A2118 = "", "",
IF(COUNTIF(MINIMUM_DAY_DATES[], Attendance!J2118) &gt; 0, VLOOKUP(Attendance!$G2118,MINIMUM_DAY_PERIOD_SCHEDULE[], 2,TRUE),
IF(COUNTIF(RALLY_DATES[], Attendance!J2118) &gt; 0, VLOOKUP(Attendance!$G2118,RALLY_PERIOD_SCHEDULE[], 2,TRUE),
IF(WEEKDAY(Attendance!$J2118) = 2,
       IF(COUNTIF(FINALS_WEEK_MONDAY_DATE[],Attendance!$J2118) &gt; 0, VLOOKUP(Attendance!$G2118,FINALS_WEEK_MONDAY_PERIOD_SCHEDULE[],2,TRUE),
       VLOOKUP(Attendance!$G2118,REGULAR_WEEK_SCHEDULE[],6,TRUE)),
IF(WEEKDAY($J2118) = 3,
       IF(COUNTIF(FINALS_WEEK_TUESDAY_DATE[],Attendance!$J2118) &gt; 0, VLOOKUP(Attendance!$G2118,FINALS_WEEK_TUESDAY_PERIOD_SCHEDULE[],2,TRUE),
       VLOOKUP(Attendance!$G2118,REGULAR_WEEK_SCHEDULE[[Tuesday]:[Period]],5,TRUE)),
IF(WEEKDAY(Attendance!$J2118) = 4,
        IF(COUNTIF(BLOCK_WEDNESDAY_DATES[],Attendance!$J2118) &gt; 0, VLOOKUP(Attendance!$G2118,BLOCK_WEDNESDAY_PERIOD_SCHEDULE[],2,TRUE),
        IF(COUNTIF(FINALS_WEEK_WEDNESDAY_DATE[],Attendance!$J2118) &gt; 0, VLOOKUP(Attendance!$G2118,FINALS_WEEK_WEDNESDAY_PERIOD_SCHEDULE[],2,TRUE),
       VLOOKUP(Attendance!$G2118,REGULAR_WEEK_SCHEDULE[[Wednesday]:[Period]],4,TRUE))),
IF(WEEKDAY($J2118) = 5,
       IF(COUNTIF(BLOCK_THURSDAY_DATES[],Attendance!$J2118) &gt; 0, VLOOKUP(Attendance!$G2118,BLOCK_THURSDAY_PERIOD_SCHEDULE[],2,TRUE),
       IF(COUNTIF(FINALS_WEEK_THURSDAY_DATE[],Attendance!$J2118) &gt; 0, VLOOKUP(Attendance!$G2118,FINALS_WEEK_THURSDAY_PERIOD_SCHEDULE[],2,TRUE),
       VLOOKUP(Attendance!$G2118,REGULAR_WEEK_SCHEDULE[[Thursday]:[Period]],3,TRUE))),
IF(WEEKDAY(Attendance!$J2118) = 6,
       IF(COUNTIF(FINALS_WEEK_FRIDAY_DATE[],Attendance!$J2118) &gt; 0, VLOOKUP(Attendance!$G2118,FINALS_WEEK_FRIDAY_PERIOD_SCHEDULE[],2,TRUE),
       VLOOKUP(Attendance!$G2118,REGULAR_WEEK_SCHEDULE[[Friday]:[Period]],2,TRUE))))))))))</f>
        <v/>
      </c>
      <c r="J2118" s="41" t="str">
        <f t="shared" ca="1" si="101"/>
        <v/>
      </c>
      <c r="K2118" s="41" t="str">
        <f>IF($A2118 &lt;&gt; "",VLOOKUP($A2118,'Student reference sheet'!$A$2:$V$2329, 7,FALSE), "")</f>
        <v/>
      </c>
      <c r="L2118" s="30" t="str">
        <f>IF($A2118 ="", "", VLOOKUP($A2118, 'Student reference sheet'!$A$2:$Z$2603,23,FALSE))</f>
        <v/>
      </c>
      <c r="M2118" s="30" t="str">
        <f>IF($A2118 ="", "", VLOOKUP($A2118, 'Student reference sheet'!$A$2:$Z$2603,24,FALSE))</f>
        <v/>
      </c>
      <c r="N2118" s="30" t="str">
        <f>IF($A2118 ="", "", VLOOKUP($A2118, 'Student reference sheet'!$A$2:$Z$2603,26,FALSE))</f>
        <v/>
      </c>
      <c r="O2118" s="30" t="str">
        <f>IF($A2118 ="", "", VLOOKUP($A2118, 'Student reference sheet'!$A$2:$Z$2603,25,FALSE))</f>
        <v/>
      </c>
      <c r="P2118" s="39" t="str">
        <f>IF($A2118 = "", "", IF(OR(VLOOKUP($A2118,'Student reference sheet'!$A$2:$V$2400,8,FALSE) = "R",  VLOOKUP($A2118,'Student reference sheet'!$A$2:$V$2400,8,FALSE) = "L"), "X", ""))</f>
        <v/>
      </c>
      <c r="Q2118" s="39" t="str">
        <f>IF($A2118 ="", "", VLOOKUP($A2118, 'Student reference sheet'!$A$2:$V$2603,22,FALSE))</f>
        <v/>
      </c>
      <c r="R2118" s="39" t="str">
        <f>IF($A2118 &lt;&gt; "",VLOOKUP($A2118,'Student reference sheet'!$A$2:$V$2329, 5,FALSE), "")</f>
        <v/>
      </c>
      <c r="S2118" s="39" t="str">
        <f>IF($A2118 &lt;&gt; "",VLOOKUP($A2118,'Student reference sheet'!$A$2:$V$2329, 6,FALSE), "")</f>
        <v/>
      </c>
      <c r="T2118" s="30" t="str">
        <f>IF($A2118 = "","",
IF(VLOOKUP($A2118,'Student reference sheet'!$A$2:$V$2329, 10,FALSE) = "Y", "Hispanic",
IF(VLOOKUP($A2118,'Student reference sheet'!$A$2:$V$2329,11,FALSE) &lt;&gt; "",
IF(VLOOKUP($A2118,'Student reference sheet'!$A$2:$V$2329,11,FALSE) = "UNK", "Unknown", VLOOKUP(VALUE(VLOOKUP($A2118,'Student reference sheet'!$A$2:$V$2329,11,FALSE)),'Ethnicity Reference'!$A$2:$B$22,2,FALSE)),
IF(VLOOKUP($A2118,'Student reference sheet'!$A$2:$V$2329,9,FALSE) &lt;&gt; "", VLOOKUP(VALUE(VLOOKUP($A2118,'Student reference sheet'!$A$2:$V$2329,9,FALSE)),'Ethnicity Reference'!$A$2:$B$22,2,FALSE),"Unknown"))))</f>
        <v/>
      </c>
      <c r="U2118" s="35"/>
    </row>
    <row r="2119" spans="1:21" ht="15.75">
      <c r="A2119" s="47"/>
      <c r="B2119" s="33"/>
      <c r="C2119" s="39" t="str">
        <f>IF($A2119 &lt;&gt; "",VLOOKUP($A2119,'Student reference sheet'!$A$2:$V$2329, 3,FALSE), "")</f>
        <v/>
      </c>
      <c r="D2119" s="39" t="str">
        <f>IF($A2119 &lt;&gt; "",VLOOKUP($A2119,'Student reference sheet'!$A$2:$V$2329, 2,FALSE), "")</f>
        <v/>
      </c>
      <c r="E2119" s="35"/>
      <c r="F2119" s="34"/>
      <c r="G2119" s="40" t="str">
        <f t="shared" ca="1" si="99"/>
        <v/>
      </c>
      <c r="H2119" s="40" t="str">
        <f t="shared" ca="1" si="100"/>
        <v/>
      </c>
      <c r="I2119" s="36" t="str">
        <f>IF($A2119 = "", "",
IF(COUNTIF(MINIMUM_DAY_DATES[], Attendance!J2119) &gt; 0, VLOOKUP(Attendance!$G2119,MINIMUM_DAY_PERIOD_SCHEDULE[], 2,TRUE),
IF(COUNTIF(RALLY_DATES[], Attendance!J2119) &gt; 0, VLOOKUP(Attendance!$G2119,RALLY_PERIOD_SCHEDULE[], 2,TRUE),
IF(WEEKDAY(Attendance!$J2119) = 2,
       IF(COUNTIF(FINALS_WEEK_MONDAY_DATE[],Attendance!$J2119) &gt; 0, VLOOKUP(Attendance!$G2119,FINALS_WEEK_MONDAY_PERIOD_SCHEDULE[],2,TRUE),
       VLOOKUP(Attendance!$G2119,REGULAR_WEEK_SCHEDULE[],6,TRUE)),
IF(WEEKDAY($J2119) = 3,
       IF(COUNTIF(FINALS_WEEK_TUESDAY_DATE[],Attendance!$J2119) &gt; 0, VLOOKUP(Attendance!$G2119,FINALS_WEEK_TUESDAY_PERIOD_SCHEDULE[],2,TRUE),
       VLOOKUP(Attendance!$G2119,REGULAR_WEEK_SCHEDULE[[Tuesday]:[Period]],5,TRUE)),
IF(WEEKDAY(Attendance!$J2119) = 4,
        IF(COUNTIF(BLOCK_WEDNESDAY_DATES[],Attendance!$J2119) &gt; 0, VLOOKUP(Attendance!$G2119,BLOCK_WEDNESDAY_PERIOD_SCHEDULE[],2,TRUE),
        IF(COUNTIF(FINALS_WEEK_WEDNESDAY_DATE[],Attendance!$J2119) &gt; 0, VLOOKUP(Attendance!$G2119,FINALS_WEEK_WEDNESDAY_PERIOD_SCHEDULE[],2,TRUE),
       VLOOKUP(Attendance!$G2119,REGULAR_WEEK_SCHEDULE[[Wednesday]:[Period]],4,TRUE))),
IF(WEEKDAY($J2119) = 5,
       IF(COUNTIF(BLOCK_THURSDAY_DATES[],Attendance!$J2119) &gt; 0, VLOOKUP(Attendance!$G2119,BLOCK_THURSDAY_PERIOD_SCHEDULE[],2,TRUE),
       IF(COUNTIF(FINALS_WEEK_THURSDAY_DATE[],Attendance!$J2119) &gt; 0, VLOOKUP(Attendance!$G2119,FINALS_WEEK_THURSDAY_PERIOD_SCHEDULE[],2,TRUE),
       VLOOKUP(Attendance!$G2119,REGULAR_WEEK_SCHEDULE[[Thursday]:[Period]],3,TRUE))),
IF(WEEKDAY(Attendance!$J2119) = 6,
       IF(COUNTIF(FINALS_WEEK_FRIDAY_DATE[],Attendance!$J2119) &gt; 0, VLOOKUP(Attendance!$G2119,FINALS_WEEK_FRIDAY_PERIOD_SCHEDULE[],2,TRUE),
       VLOOKUP(Attendance!$G2119,REGULAR_WEEK_SCHEDULE[[Friday]:[Period]],2,TRUE))))))))))</f>
        <v/>
      </c>
      <c r="J2119" s="41" t="str">
        <f t="shared" ca="1" si="101"/>
        <v/>
      </c>
      <c r="K2119" s="41" t="str">
        <f>IF($A2119 &lt;&gt; "",VLOOKUP($A2119,'Student reference sheet'!$A$2:$V$2329, 7,FALSE), "")</f>
        <v/>
      </c>
      <c r="L2119" s="30" t="str">
        <f>IF($A2119 ="", "", VLOOKUP($A2119, 'Student reference sheet'!$A$2:$Z$2603,23,FALSE))</f>
        <v/>
      </c>
      <c r="M2119" s="30" t="str">
        <f>IF($A2119 ="", "", VLOOKUP($A2119, 'Student reference sheet'!$A$2:$Z$2603,24,FALSE))</f>
        <v/>
      </c>
      <c r="N2119" s="30" t="str">
        <f>IF($A2119 ="", "", VLOOKUP($A2119, 'Student reference sheet'!$A$2:$Z$2603,26,FALSE))</f>
        <v/>
      </c>
      <c r="O2119" s="30" t="str">
        <f>IF($A2119 ="", "", VLOOKUP($A2119, 'Student reference sheet'!$A$2:$Z$2603,25,FALSE))</f>
        <v/>
      </c>
      <c r="P2119" s="39" t="str">
        <f>IF($A2119 = "", "", IF(OR(VLOOKUP($A2119,'Student reference sheet'!$A$2:$V$2400,8,FALSE) = "R",  VLOOKUP($A2119,'Student reference sheet'!$A$2:$V$2400,8,FALSE) = "L"), "X", ""))</f>
        <v/>
      </c>
      <c r="Q2119" s="39" t="str">
        <f>IF($A2119 ="", "", VLOOKUP($A2119, 'Student reference sheet'!$A$2:$V$2603,22,FALSE))</f>
        <v/>
      </c>
      <c r="R2119" s="39" t="str">
        <f>IF($A2119 &lt;&gt; "",VLOOKUP($A2119,'Student reference sheet'!$A$2:$V$2329, 5,FALSE), "")</f>
        <v/>
      </c>
      <c r="S2119" s="39" t="str">
        <f>IF($A2119 &lt;&gt; "",VLOOKUP($A2119,'Student reference sheet'!$A$2:$V$2329, 6,FALSE), "")</f>
        <v/>
      </c>
      <c r="T2119" s="30" t="str">
        <f>IF($A2119 = "","",
IF(VLOOKUP($A2119,'Student reference sheet'!$A$2:$V$2329, 10,FALSE) = "Y", "Hispanic",
IF(VLOOKUP($A2119,'Student reference sheet'!$A$2:$V$2329,11,FALSE) &lt;&gt; "",
IF(VLOOKUP($A2119,'Student reference sheet'!$A$2:$V$2329,11,FALSE) = "UNK", "Unknown", VLOOKUP(VALUE(VLOOKUP($A2119,'Student reference sheet'!$A$2:$V$2329,11,FALSE)),'Ethnicity Reference'!$A$2:$B$22,2,FALSE)),
IF(VLOOKUP($A2119,'Student reference sheet'!$A$2:$V$2329,9,FALSE) &lt;&gt; "", VLOOKUP(VALUE(VLOOKUP($A2119,'Student reference sheet'!$A$2:$V$2329,9,FALSE)),'Ethnicity Reference'!$A$2:$B$22,2,FALSE),"Unknown"))))</f>
        <v/>
      </c>
      <c r="U2119" s="35"/>
    </row>
    <row r="2120" spans="1:21" ht="15.75">
      <c r="A2120" s="47"/>
      <c r="B2120" s="33"/>
      <c r="C2120" s="39" t="str">
        <f>IF($A2120 &lt;&gt; "",VLOOKUP($A2120,'Student reference sheet'!$A$2:$V$2329, 3,FALSE), "")</f>
        <v/>
      </c>
      <c r="D2120" s="39" t="str">
        <f>IF($A2120 &lt;&gt; "",VLOOKUP($A2120,'Student reference sheet'!$A$2:$V$2329, 2,FALSE), "")</f>
        <v/>
      </c>
      <c r="E2120" s="35"/>
      <c r="F2120" s="34"/>
      <c r="G2120" s="40" t="str">
        <f t="shared" ca="1" si="99"/>
        <v/>
      </c>
      <c r="H2120" s="40" t="str">
        <f t="shared" ca="1" si="100"/>
        <v/>
      </c>
      <c r="I2120" s="36" t="str">
        <f>IF($A2120 = "", "",
IF(COUNTIF(MINIMUM_DAY_DATES[], Attendance!J2120) &gt; 0, VLOOKUP(Attendance!$G2120,MINIMUM_DAY_PERIOD_SCHEDULE[], 2,TRUE),
IF(COUNTIF(RALLY_DATES[], Attendance!J2120) &gt; 0, VLOOKUP(Attendance!$G2120,RALLY_PERIOD_SCHEDULE[], 2,TRUE),
IF(WEEKDAY(Attendance!$J2120) = 2,
       IF(COUNTIF(FINALS_WEEK_MONDAY_DATE[],Attendance!$J2120) &gt; 0, VLOOKUP(Attendance!$G2120,FINALS_WEEK_MONDAY_PERIOD_SCHEDULE[],2,TRUE),
       VLOOKUP(Attendance!$G2120,REGULAR_WEEK_SCHEDULE[],6,TRUE)),
IF(WEEKDAY($J2120) = 3,
       IF(COUNTIF(FINALS_WEEK_TUESDAY_DATE[],Attendance!$J2120) &gt; 0, VLOOKUP(Attendance!$G2120,FINALS_WEEK_TUESDAY_PERIOD_SCHEDULE[],2,TRUE),
       VLOOKUP(Attendance!$G2120,REGULAR_WEEK_SCHEDULE[[Tuesday]:[Period]],5,TRUE)),
IF(WEEKDAY(Attendance!$J2120) = 4,
        IF(COUNTIF(BLOCK_WEDNESDAY_DATES[],Attendance!$J2120) &gt; 0, VLOOKUP(Attendance!$G2120,BLOCK_WEDNESDAY_PERIOD_SCHEDULE[],2,TRUE),
        IF(COUNTIF(FINALS_WEEK_WEDNESDAY_DATE[],Attendance!$J2120) &gt; 0, VLOOKUP(Attendance!$G2120,FINALS_WEEK_WEDNESDAY_PERIOD_SCHEDULE[],2,TRUE),
       VLOOKUP(Attendance!$G2120,REGULAR_WEEK_SCHEDULE[[Wednesday]:[Period]],4,TRUE))),
IF(WEEKDAY($J2120) = 5,
       IF(COUNTIF(BLOCK_THURSDAY_DATES[],Attendance!$J2120) &gt; 0, VLOOKUP(Attendance!$G2120,BLOCK_THURSDAY_PERIOD_SCHEDULE[],2,TRUE),
       IF(COUNTIF(FINALS_WEEK_THURSDAY_DATE[],Attendance!$J2120) &gt; 0, VLOOKUP(Attendance!$G2120,FINALS_WEEK_THURSDAY_PERIOD_SCHEDULE[],2,TRUE),
       VLOOKUP(Attendance!$G2120,REGULAR_WEEK_SCHEDULE[[Thursday]:[Period]],3,TRUE))),
IF(WEEKDAY(Attendance!$J2120) = 6,
       IF(COUNTIF(FINALS_WEEK_FRIDAY_DATE[],Attendance!$J2120) &gt; 0, VLOOKUP(Attendance!$G2120,FINALS_WEEK_FRIDAY_PERIOD_SCHEDULE[],2,TRUE),
       VLOOKUP(Attendance!$G2120,REGULAR_WEEK_SCHEDULE[[Friday]:[Period]],2,TRUE))))))))))</f>
        <v/>
      </c>
      <c r="J2120" s="41" t="str">
        <f t="shared" ca="1" si="101"/>
        <v/>
      </c>
      <c r="K2120" s="41" t="str">
        <f>IF($A2120 &lt;&gt; "",VLOOKUP($A2120,'Student reference sheet'!$A$2:$V$2329, 7,FALSE), "")</f>
        <v/>
      </c>
      <c r="L2120" s="30" t="str">
        <f>IF($A2120 ="", "", VLOOKUP($A2120, 'Student reference sheet'!$A$2:$Z$2603,23,FALSE))</f>
        <v/>
      </c>
      <c r="M2120" s="30" t="str">
        <f>IF($A2120 ="", "", VLOOKUP($A2120, 'Student reference sheet'!$A$2:$Z$2603,24,FALSE))</f>
        <v/>
      </c>
      <c r="N2120" s="30" t="str">
        <f>IF($A2120 ="", "", VLOOKUP($A2120, 'Student reference sheet'!$A$2:$Z$2603,26,FALSE))</f>
        <v/>
      </c>
      <c r="O2120" s="30" t="str">
        <f>IF($A2120 ="", "", VLOOKUP($A2120, 'Student reference sheet'!$A$2:$Z$2603,25,FALSE))</f>
        <v/>
      </c>
      <c r="P2120" s="39" t="str">
        <f>IF($A2120 = "", "", IF(OR(VLOOKUP($A2120,'Student reference sheet'!$A$2:$V$2400,8,FALSE) = "R",  VLOOKUP($A2120,'Student reference sheet'!$A$2:$V$2400,8,FALSE) = "L"), "X", ""))</f>
        <v/>
      </c>
      <c r="Q2120" s="39" t="str">
        <f>IF($A2120 ="", "", VLOOKUP($A2120, 'Student reference sheet'!$A$2:$V$2603,22,FALSE))</f>
        <v/>
      </c>
      <c r="R2120" s="39" t="str">
        <f>IF($A2120 &lt;&gt; "",VLOOKUP($A2120,'Student reference sheet'!$A$2:$V$2329, 5,FALSE), "")</f>
        <v/>
      </c>
      <c r="S2120" s="39" t="str">
        <f>IF($A2120 &lt;&gt; "",VLOOKUP($A2120,'Student reference sheet'!$A$2:$V$2329, 6,FALSE), "")</f>
        <v/>
      </c>
      <c r="T2120" s="30" t="str">
        <f>IF($A2120 = "","",
IF(VLOOKUP($A2120,'Student reference sheet'!$A$2:$V$2329, 10,FALSE) = "Y", "Hispanic",
IF(VLOOKUP($A2120,'Student reference sheet'!$A$2:$V$2329,11,FALSE) &lt;&gt; "",
IF(VLOOKUP($A2120,'Student reference sheet'!$A$2:$V$2329,11,FALSE) = "UNK", "Unknown", VLOOKUP(VALUE(VLOOKUP($A2120,'Student reference sheet'!$A$2:$V$2329,11,FALSE)),'Ethnicity Reference'!$A$2:$B$22,2,FALSE)),
IF(VLOOKUP($A2120,'Student reference sheet'!$A$2:$V$2329,9,FALSE) &lt;&gt; "", VLOOKUP(VALUE(VLOOKUP($A2120,'Student reference sheet'!$A$2:$V$2329,9,FALSE)),'Ethnicity Reference'!$A$2:$B$22,2,FALSE),"Unknown"))))</f>
        <v/>
      </c>
      <c r="U2120" s="35"/>
    </row>
    <row r="2121" spans="1:21" ht="15.75">
      <c r="A2121" s="47"/>
      <c r="B2121" s="33"/>
      <c r="C2121" s="39" t="str">
        <f>IF($A2121 &lt;&gt; "",VLOOKUP($A2121,'Student reference sheet'!$A$2:$V$2329, 3,FALSE), "")</f>
        <v/>
      </c>
      <c r="D2121" s="39" t="str">
        <f>IF($A2121 &lt;&gt; "",VLOOKUP($A2121,'Student reference sheet'!$A$2:$V$2329, 2,FALSE), "")</f>
        <v/>
      </c>
      <c r="E2121" s="35"/>
      <c r="F2121" s="34"/>
      <c r="G2121" s="40" t="str">
        <f t="shared" ca="1" si="99"/>
        <v/>
      </c>
      <c r="H2121" s="40" t="str">
        <f t="shared" ca="1" si="100"/>
        <v/>
      </c>
      <c r="I2121" s="36" t="str">
        <f>IF($A2121 = "", "",
IF(COUNTIF(MINIMUM_DAY_DATES[], Attendance!J2121) &gt; 0, VLOOKUP(Attendance!$G2121,MINIMUM_DAY_PERIOD_SCHEDULE[], 2,TRUE),
IF(COUNTIF(RALLY_DATES[], Attendance!J2121) &gt; 0, VLOOKUP(Attendance!$G2121,RALLY_PERIOD_SCHEDULE[], 2,TRUE),
IF(WEEKDAY(Attendance!$J2121) = 2,
       IF(COUNTIF(FINALS_WEEK_MONDAY_DATE[],Attendance!$J2121) &gt; 0, VLOOKUP(Attendance!$G2121,FINALS_WEEK_MONDAY_PERIOD_SCHEDULE[],2,TRUE),
       VLOOKUP(Attendance!$G2121,REGULAR_WEEK_SCHEDULE[],6,TRUE)),
IF(WEEKDAY($J2121) = 3,
       IF(COUNTIF(FINALS_WEEK_TUESDAY_DATE[],Attendance!$J2121) &gt; 0, VLOOKUP(Attendance!$G2121,FINALS_WEEK_TUESDAY_PERIOD_SCHEDULE[],2,TRUE),
       VLOOKUP(Attendance!$G2121,REGULAR_WEEK_SCHEDULE[[Tuesday]:[Period]],5,TRUE)),
IF(WEEKDAY(Attendance!$J2121) = 4,
        IF(COUNTIF(BLOCK_WEDNESDAY_DATES[],Attendance!$J2121) &gt; 0, VLOOKUP(Attendance!$G2121,BLOCK_WEDNESDAY_PERIOD_SCHEDULE[],2,TRUE),
        IF(COUNTIF(FINALS_WEEK_WEDNESDAY_DATE[],Attendance!$J2121) &gt; 0, VLOOKUP(Attendance!$G2121,FINALS_WEEK_WEDNESDAY_PERIOD_SCHEDULE[],2,TRUE),
       VLOOKUP(Attendance!$G2121,REGULAR_WEEK_SCHEDULE[[Wednesday]:[Period]],4,TRUE))),
IF(WEEKDAY($J2121) = 5,
       IF(COUNTIF(BLOCK_THURSDAY_DATES[],Attendance!$J2121) &gt; 0, VLOOKUP(Attendance!$G2121,BLOCK_THURSDAY_PERIOD_SCHEDULE[],2,TRUE),
       IF(COUNTIF(FINALS_WEEK_THURSDAY_DATE[],Attendance!$J2121) &gt; 0, VLOOKUP(Attendance!$G2121,FINALS_WEEK_THURSDAY_PERIOD_SCHEDULE[],2,TRUE),
       VLOOKUP(Attendance!$G2121,REGULAR_WEEK_SCHEDULE[[Thursday]:[Period]],3,TRUE))),
IF(WEEKDAY(Attendance!$J2121) = 6,
       IF(COUNTIF(FINALS_WEEK_FRIDAY_DATE[],Attendance!$J2121) &gt; 0, VLOOKUP(Attendance!$G2121,FINALS_WEEK_FRIDAY_PERIOD_SCHEDULE[],2,TRUE),
       VLOOKUP(Attendance!$G2121,REGULAR_WEEK_SCHEDULE[[Friday]:[Period]],2,TRUE))))))))))</f>
        <v/>
      </c>
      <c r="J2121" s="41" t="str">
        <f t="shared" ca="1" si="101"/>
        <v/>
      </c>
      <c r="K2121" s="41" t="str">
        <f>IF($A2121 &lt;&gt; "",VLOOKUP($A2121,'Student reference sheet'!$A$2:$V$2329, 7,FALSE), "")</f>
        <v/>
      </c>
      <c r="L2121" s="30" t="str">
        <f>IF($A2121 ="", "", VLOOKUP($A2121, 'Student reference sheet'!$A$2:$Z$2603,23,FALSE))</f>
        <v/>
      </c>
      <c r="M2121" s="30" t="str">
        <f>IF($A2121 ="", "", VLOOKUP($A2121, 'Student reference sheet'!$A$2:$Z$2603,24,FALSE))</f>
        <v/>
      </c>
      <c r="N2121" s="30" t="str">
        <f>IF($A2121 ="", "", VLOOKUP($A2121, 'Student reference sheet'!$A$2:$Z$2603,26,FALSE))</f>
        <v/>
      </c>
      <c r="O2121" s="30" t="str">
        <f>IF($A2121 ="", "", VLOOKUP($A2121, 'Student reference sheet'!$A$2:$Z$2603,25,FALSE))</f>
        <v/>
      </c>
      <c r="P2121" s="39" t="str">
        <f>IF($A2121 = "", "", IF(OR(VLOOKUP($A2121,'Student reference sheet'!$A$2:$V$2400,8,FALSE) = "R",  VLOOKUP($A2121,'Student reference sheet'!$A$2:$V$2400,8,FALSE) = "L"), "X", ""))</f>
        <v/>
      </c>
      <c r="Q2121" s="39" t="str">
        <f>IF($A2121 ="", "", VLOOKUP($A2121, 'Student reference sheet'!$A$2:$V$2603,22,FALSE))</f>
        <v/>
      </c>
      <c r="R2121" s="39" t="str">
        <f>IF($A2121 &lt;&gt; "",VLOOKUP($A2121,'Student reference sheet'!$A$2:$V$2329, 5,FALSE), "")</f>
        <v/>
      </c>
      <c r="S2121" s="39" t="str">
        <f>IF($A2121 &lt;&gt; "",VLOOKUP($A2121,'Student reference sheet'!$A$2:$V$2329, 6,FALSE), "")</f>
        <v/>
      </c>
      <c r="T2121" s="30" t="str">
        <f>IF($A2121 = "","",
IF(VLOOKUP($A2121,'Student reference sheet'!$A$2:$V$2329, 10,FALSE) = "Y", "Hispanic",
IF(VLOOKUP($A2121,'Student reference sheet'!$A$2:$V$2329,11,FALSE) &lt;&gt; "",
IF(VLOOKUP($A2121,'Student reference sheet'!$A$2:$V$2329,11,FALSE) = "UNK", "Unknown", VLOOKUP(VALUE(VLOOKUP($A2121,'Student reference sheet'!$A$2:$V$2329,11,FALSE)),'Ethnicity Reference'!$A$2:$B$22,2,FALSE)),
IF(VLOOKUP($A2121,'Student reference sheet'!$A$2:$V$2329,9,FALSE) &lt;&gt; "", VLOOKUP(VALUE(VLOOKUP($A2121,'Student reference sheet'!$A$2:$V$2329,9,FALSE)),'Ethnicity Reference'!$A$2:$B$22,2,FALSE),"Unknown"))))</f>
        <v/>
      </c>
      <c r="U2121" s="35"/>
    </row>
    <row r="2122" spans="1:21" ht="15.75">
      <c r="A2122" s="47"/>
      <c r="B2122" s="33"/>
      <c r="C2122" s="39" t="str">
        <f>IF($A2122 &lt;&gt; "",VLOOKUP($A2122,'Student reference sheet'!$A$2:$V$2329, 3,FALSE), "")</f>
        <v/>
      </c>
      <c r="D2122" s="39" t="str">
        <f>IF($A2122 &lt;&gt; "",VLOOKUP($A2122,'Student reference sheet'!$A$2:$V$2329, 2,FALSE), "")</f>
        <v/>
      </c>
      <c r="E2122" s="35"/>
      <c r="F2122" s="34"/>
      <c r="G2122" s="40" t="str">
        <f t="shared" ref="G2122:G2185" ca="1" si="102">IF(A2122 &lt;&gt;"", IF(G2122 = "",NOW() - TODAY(), G2122), "")</f>
        <v/>
      </c>
      <c r="H2122" s="40" t="str">
        <f t="shared" ref="H2122:H2185" ca="1" si="103">IF(B2122 &lt;&gt;"", IF(H2122 = "",NOW() - TODAY(), H2122), "")</f>
        <v/>
      </c>
      <c r="I2122" s="36" t="str">
        <f>IF($A2122 = "", "",
IF(COUNTIF(MINIMUM_DAY_DATES[], Attendance!J2122) &gt; 0, VLOOKUP(Attendance!$G2122,MINIMUM_DAY_PERIOD_SCHEDULE[], 2,TRUE),
IF(COUNTIF(RALLY_DATES[], Attendance!J2122) &gt; 0, VLOOKUP(Attendance!$G2122,RALLY_PERIOD_SCHEDULE[], 2,TRUE),
IF(WEEKDAY(Attendance!$J2122) = 2,
       IF(COUNTIF(FINALS_WEEK_MONDAY_DATE[],Attendance!$J2122) &gt; 0, VLOOKUP(Attendance!$G2122,FINALS_WEEK_MONDAY_PERIOD_SCHEDULE[],2,TRUE),
       VLOOKUP(Attendance!$G2122,REGULAR_WEEK_SCHEDULE[],6,TRUE)),
IF(WEEKDAY($J2122) = 3,
       IF(COUNTIF(FINALS_WEEK_TUESDAY_DATE[],Attendance!$J2122) &gt; 0, VLOOKUP(Attendance!$G2122,FINALS_WEEK_TUESDAY_PERIOD_SCHEDULE[],2,TRUE),
       VLOOKUP(Attendance!$G2122,REGULAR_WEEK_SCHEDULE[[Tuesday]:[Period]],5,TRUE)),
IF(WEEKDAY(Attendance!$J2122) = 4,
        IF(COUNTIF(BLOCK_WEDNESDAY_DATES[],Attendance!$J2122) &gt; 0, VLOOKUP(Attendance!$G2122,BLOCK_WEDNESDAY_PERIOD_SCHEDULE[],2,TRUE),
        IF(COUNTIF(FINALS_WEEK_WEDNESDAY_DATE[],Attendance!$J2122) &gt; 0, VLOOKUP(Attendance!$G2122,FINALS_WEEK_WEDNESDAY_PERIOD_SCHEDULE[],2,TRUE),
       VLOOKUP(Attendance!$G2122,REGULAR_WEEK_SCHEDULE[[Wednesday]:[Period]],4,TRUE))),
IF(WEEKDAY($J2122) = 5,
       IF(COUNTIF(BLOCK_THURSDAY_DATES[],Attendance!$J2122) &gt; 0, VLOOKUP(Attendance!$G2122,BLOCK_THURSDAY_PERIOD_SCHEDULE[],2,TRUE),
       IF(COUNTIF(FINALS_WEEK_THURSDAY_DATE[],Attendance!$J2122) &gt; 0, VLOOKUP(Attendance!$G2122,FINALS_WEEK_THURSDAY_PERIOD_SCHEDULE[],2,TRUE),
       VLOOKUP(Attendance!$G2122,REGULAR_WEEK_SCHEDULE[[Thursday]:[Period]],3,TRUE))),
IF(WEEKDAY(Attendance!$J2122) = 6,
       IF(COUNTIF(FINALS_WEEK_FRIDAY_DATE[],Attendance!$J2122) &gt; 0, VLOOKUP(Attendance!$G2122,FINALS_WEEK_FRIDAY_PERIOD_SCHEDULE[],2,TRUE),
       VLOOKUP(Attendance!$G2122,REGULAR_WEEK_SCHEDULE[[Friday]:[Period]],2,TRUE))))))))))</f>
        <v/>
      </c>
      <c r="J2122" s="41" t="str">
        <f t="shared" ref="J2122:J2185" ca="1" si="104">IF(A2122 &lt;&gt;"", IF(J2122 = "",TODAY(), J2122), "")</f>
        <v/>
      </c>
      <c r="K2122" s="41" t="str">
        <f>IF($A2122 &lt;&gt; "",VLOOKUP($A2122,'Student reference sheet'!$A$2:$V$2329, 7,FALSE), "")</f>
        <v/>
      </c>
      <c r="L2122" s="30" t="str">
        <f>IF($A2122 ="", "", VLOOKUP($A2122, 'Student reference sheet'!$A$2:$Z$2603,23,FALSE))</f>
        <v/>
      </c>
      <c r="M2122" s="30" t="str">
        <f>IF($A2122 ="", "", VLOOKUP($A2122, 'Student reference sheet'!$A$2:$Z$2603,24,FALSE))</f>
        <v/>
      </c>
      <c r="N2122" s="30" t="str">
        <f>IF($A2122 ="", "", VLOOKUP($A2122, 'Student reference sheet'!$A$2:$Z$2603,26,FALSE))</f>
        <v/>
      </c>
      <c r="O2122" s="30" t="str">
        <f>IF($A2122 ="", "", VLOOKUP($A2122, 'Student reference sheet'!$A$2:$Z$2603,25,FALSE))</f>
        <v/>
      </c>
      <c r="P2122" s="39" t="str">
        <f>IF($A2122 = "", "", IF(OR(VLOOKUP($A2122,'Student reference sheet'!$A$2:$V$2400,8,FALSE) = "R",  VLOOKUP($A2122,'Student reference sheet'!$A$2:$V$2400,8,FALSE) = "L"), "X", ""))</f>
        <v/>
      </c>
      <c r="Q2122" s="39" t="str">
        <f>IF($A2122 ="", "", VLOOKUP($A2122, 'Student reference sheet'!$A$2:$V$2603,22,FALSE))</f>
        <v/>
      </c>
      <c r="R2122" s="39" t="str">
        <f>IF($A2122 &lt;&gt; "",VLOOKUP($A2122,'Student reference sheet'!$A$2:$V$2329, 5,FALSE), "")</f>
        <v/>
      </c>
      <c r="S2122" s="39" t="str">
        <f>IF($A2122 &lt;&gt; "",VLOOKUP($A2122,'Student reference sheet'!$A$2:$V$2329, 6,FALSE), "")</f>
        <v/>
      </c>
      <c r="T2122" s="30" t="str">
        <f>IF($A2122 = "","",
IF(VLOOKUP($A2122,'Student reference sheet'!$A$2:$V$2329, 10,FALSE) = "Y", "Hispanic",
IF(VLOOKUP($A2122,'Student reference sheet'!$A$2:$V$2329,11,FALSE) &lt;&gt; "",
IF(VLOOKUP($A2122,'Student reference sheet'!$A$2:$V$2329,11,FALSE) = "UNK", "Unknown", VLOOKUP(VALUE(VLOOKUP($A2122,'Student reference sheet'!$A$2:$V$2329,11,FALSE)),'Ethnicity Reference'!$A$2:$B$22,2,FALSE)),
IF(VLOOKUP($A2122,'Student reference sheet'!$A$2:$V$2329,9,FALSE) &lt;&gt; "", VLOOKUP(VALUE(VLOOKUP($A2122,'Student reference sheet'!$A$2:$V$2329,9,FALSE)),'Ethnicity Reference'!$A$2:$B$22,2,FALSE),"Unknown"))))</f>
        <v/>
      </c>
      <c r="U2122" s="35"/>
    </row>
    <row r="2123" spans="1:21" ht="15.75">
      <c r="A2123" s="47"/>
      <c r="B2123" s="33"/>
      <c r="C2123" s="39" t="str">
        <f>IF($A2123 &lt;&gt; "",VLOOKUP($A2123,'Student reference sheet'!$A$2:$V$2329, 3,FALSE), "")</f>
        <v/>
      </c>
      <c r="D2123" s="39" t="str">
        <f>IF($A2123 &lt;&gt; "",VLOOKUP($A2123,'Student reference sheet'!$A$2:$V$2329, 2,FALSE), "")</f>
        <v/>
      </c>
      <c r="E2123" s="35"/>
      <c r="F2123" s="34"/>
      <c r="G2123" s="40" t="str">
        <f t="shared" ca="1" si="102"/>
        <v/>
      </c>
      <c r="H2123" s="40" t="str">
        <f t="shared" ca="1" si="103"/>
        <v/>
      </c>
      <c r="I2123" s="36" t="str">
        <f>IF($A2123 = "", "",
IF(COUNTIF(MINIMUM_DAY_DATES[], Attendance!J2123) &gt; 0, VLOOKUP(Attendance!$G2123,MINIMUM_DAY_PERIOD_SCHEDULE[], 2,TRUE),
IF(COUNTIF(RALLY_DATES[], Attendance!J2123) &gt; 0, VLOOKUP(Attendance!$G2123,RALLY_PERIOD_SCHEDULE[], 2,TRUE),
IF(WEEKDAY(Attendance!$J2123) = 2,
       IF(COUNTIF(FINALS_WEEK_MONDAY_DATE[],Attendance!$J2123) &gt; 0, VLOOKUP(Attendance!$G2123,FINALS_WEEK_MONDAY_PERIOD_SCHEDULE[],2,TRUE),
       VLOOKUP(Attendance!$G2123,REGULAR_WEEK_SCHEDULE[],6,TRUE)),
IF(WEEKDAY($J2123) = 3,
       IF(COUNTIF(FINALS_WEEK_TUESDAY_DATE[],Attendance!$J2123) &gt; 0, VLOOKUP(Attendance!$G2123,FINALS_WEEK_TUESDAY_PERIOD_SCHEDULE[],2,TRUE),
       VLOOKUP(Attendance!$G2123,REGULAR_WEEK_SCHEDULE[[Tuesday]:[Period]],5,TRUE)),
IF(WEEKDAY(Attendance!$J2123) = 4,
        IF(COUNTIF(BLOCK_WEDNESDAY_DATES[],Attendance!$J2123) &gt; 0, VLOOKUP(Attendance!$G2123,BLOCK_WEDNESDAY_PERIOD_SCHEDULE[],2,TRUE),
        IF(COUNTIF(FINALS_WEEK_WEDNESDAY_DATE[],Attendance!$J2123) &gt; 0, VLOOKUP(Attendance!$G2123,FINALS_WEEK_WEDNESDAY_PERIOD_SCHEDULE[],2,TRUE),
       VLOOKUP(Attendance!$G2123,REGULAR_WEEK_SCHEDULE[[Wednesday]:[Period]],4,TRUE))),
IF(WEEKDAY($J2123) = 5,
       IF(COUNTIF(BLOCK_THURSDAY_DATES[],Attendance!$J2123) &gt; 0, VLOOKUP(Attendance!$G2123,BLOCK_THURSDAY_PERIOD_SCHEDULE[],2,TRUE),
       IF(COUNTIF(FINALS_WEEK_THURSDAY_DATE[],Attendance!$J2123) &gt; 0, VLOOKUP(Attendance!$G2123,FINALS_WEEK_THURSDAY_PERIOD_SCHEDULE[],2,TRUE),
       VLOOKUP(Attendance!$G2123,REGULAR_WEEK_SCHEDULE[[Thursday]:[Period]],3,TRUE))),
IF(WEEKDAY(Attendance!$J2123) = 6,
       IF(COUNTIF(FINALS_WEEK_FRIDAY_DATE[],Attendance!$J2123) &gt; 0, VLOOKUP(Attendance!$G2123,FINALS_WEEK_FRIDAY_PERIOD_SCHEDULE[],2,TRUE),
       VLOOKUP(Attendance!$G2123,REGULAR_WEEK_SCHEDULE[[Friday]:[Period]],2,TRUE))))))))))</f>
        <v/>
      </c>
      <c r="J2123" s="41" t="str">
        <f t="shared" ca="1" si="104"/>
        <v/>
      </c>
      <c r="K2123" s="41" t="str">
        <f>IF($A2123 &lt;&gt; "",VLOOKUP($A2123,'Student reference sheet'!$A$2:$V$2329, 7,FALSE), "")</f>
        <v/>
      </c>
      <c r="L2123" s="30" t="str">
        <f>IF($A2123 ="", "", VLOOKUP($A2123, 'Student reference sheet'!$A$2:$Z$2603,23,FALSE))</f>
        <v/>
      </c>
      <c r="M2123" s="30" t="str">
        <f>IF($A2123 ="", "", VLOOKUP($A2123, 'Student reference sheet'!$A$2:$Z$2603,24,FALSE))</f>
        <v/>
      </c>
      <c r="N2123" s="30" t="str">
        <f>IF($A2123 ="", "", VLOOKUP($A2123, 'Student reference sheet'!$A$2:$Z$2603,26,FALSE))</f>
        <v/>
      </c>
      <c r="O2123" s="30" t="str">
        <f>IF($A2123 ="", "", VLOOKUP($A2123, 'Student reference sheet'!$A$2:$Z$2603,25,FALSE))</f>
        <v/>
      </c>
      <c r="P2123" s="39" t="str">
        <f>IF($A2123 = "", "", IF(OR(VLOOKUP($A2123,'Student reference sheet'!$A$2:$V$2400,8,FALSE) = "R",  VLOOKUP($A2123,'Student reference sheet'!$A$2:$V$2400,8,FALSE) = "L"), "X", ""))</f>
        <v/>
      </c>
      <c r="Q2123" s="39" t="str">
        <f>IF($A2123 ="", "", VLOOKUP($A2123, 'Student reference sheet'!$A$2:$V$2603,22,FALSE))</f>
        <v/>
      </c>
      <c r="R2123" s="39" t="str">
        <f>IF($A2123 &lt;&gt; "",VLOOKUP($A2123,'Student reference sheet'!$A$2:$V$2329, 5,FALSE), "")</f>
        <v/>
      </c>
      <c r="S2123" s="39" t="str">
        <f>IF($A2123 &lt;&gt; "",VLOOKUP($A2123,'Student reference sheet'!$A$2:$V$2329, 6,FALSE), "")</f>
        <v/>
      </c>
      <c r="T2123" s="30" t="str">
        <f>IF($A2123 = "","",
IF(VLOOKUP($A2123,'Student reference sheet'!$A$2:$V$2329, 10,FALSE) = "Y", "Hispanic",
IF(VLOOKUP($A2123,'Student reference sheet'!$A$2:$V$2329,11,FALSE) &lt;&gt; "",
IF(VLOOKUP($A2123,'Student reference sheet'!$A$2:$V$2329,11,FALSE) = "UNK", "Unknown", VLOOKUP(VALUE(VLOOKUP($A2123,'Student reference sheet'!$A$2:$V$2329,11,FALSE)),'Ethnicity Reference'!$A$2:$B$22,2,FALSE)),
IF(VLOOKUP($A2123,'Student reference sheet'!$A$2:$V$2329,9,FALSE) &lt;&gt; "", VLOOKUP(VALUE(VLOOKUP($A2123,'Student reference sheet'!$A$2:$V$2329,9,FALSE)),'Ethnicity Reference'!$A$2:$B$22,2,FALSE),"Unknown"))))</f>
        <v/>
      </c>
      <c r="U2123" s="35"/>
    </row>
    <row r="2124" spans="1:21" ht="15.75">
      <c r="A2124" s="47"/>
      <c r="B2124" s="33"/>
      <c r="C2124" s="39" t="str">
        <f>IF($A2124 &lt;&gt; "",VLOOKUP($A2124,'Student reference sheet'!$A$2:$V$2329, 3,FALSE), "")</f>
        <v/>
      </c>
      <c r="D2124" s="39" t="str">
        <f>IF($A2124 &lt;&gt; "",VLOOKUP($A2124,'Student reference sheet'!$A$2:$V$2329, 2,FALSE), "")</f>
        <v/>
      </c>
      <c r="E2124" s="35"/>
      <c r="F2124" s="34"/>
      <c r="G2124" s="40" t="str">
        <f t="shared" ca="1" si="102"/>
        <v/>
      </c>
      <c r="H2124" s="40" t="str">
        <f t="shared" ca="1" si="103"/>
        <v/>
      </c>
      <c r="I2124" s="36" t="str">
        <f>IF($A2124 = "", "",
IF(COUNTIF(MINIMUM_DAY_DATES[], Attendance!J2124) &gt; 0, VLOOKUP(Attendance!$G2124,MINIMUM_DAY_PERIOD_SCHEDULE[], 2,TRUE),
IF(COUNTIF(RALLY_DATES[], Attendance!J2124) &gt; 0, VLOOKUP(Attendance!$G2124,RALLY_PERIOD_SCHEDULE[], 2,TRUE),
IF(WEEKDAY(Attendance!$J2124) = 2,
       IF(COUNTIF(FINALS_WEEK_MONDAY_DATE[],Attendance!$J2124) &gt; 0, VLOOKUP(Attendance!$G2124,FINALS_WEEK_MONDAY_PERIOD_SCHEDULE[],2,TRUE),
       VLOOKUP(Attendance!$G2124,REGULAR_WEEK_SCHEDULE[],6,TRUE)),
IF(WEEKDAY($J2124) = 3,
       IF(COUNTIF(FINALS_WEEK_TUESDAY_DATE[],Attendance!$J2124) &gt; 0, VLOOKUP(Attendance!$G2124,FINALS_WEEK_TUESDAY_PERIOD_SCHEDULE[],2,TRUE),
       VLOOKUP(Attendance!$G2124,REGULAR_WEEK_SCHEDULE[[Tuesday]:[Period]],5,TRUE)),
IF(WEEKDAY(Attendance!$J2124) = 4,
        IF(COUNTIF(BLOCK_WEDNESDAY_DATES[],Attendance!$J2124) &gt; 0, VLOOKUP(Attendance!$G2124,BLOCK_WEDNESDAY_PERIOD_SCHEDULE[],2,TRUE),
        IF(COUNTIF(FINALS_WEEK_WEDNESDAY_DATE[],Attendance!$J2124) &gt; 0, VLOOKUP(Attendance!$G2124,FINALS_WEEK_WEDNESDAY_PERIOD_SCHEDULE[],2,TRUE),
       VLOOKUP(Attendance!$G2124,REGULAR_WEEK_SCHEDULE[[Wednesday]:[Period]],4,TRUE))),
IF(WEEKDAY($J2124) = 5,
       IF(COUNTIF(BLOCK_THURSDAY_DATES[],Attendance!$J2124) &gt; 0, VLOOKUP(Attendance!$G2124,BLOCK_THURSDAY_PERIOD_SCHEDULE[],2,TRUE),
       IF(COUNTIF(FINALS_WEEK_THURSDAY_DATE[],Attendance!$J2124) &gt; 0, VLOOKUP(Attendance!$G2124,FINALS_WEEK_THURSDAY_PERIOD_SCHEDULE[],2,TRUE),
       VLOOKUP(Attendance!$G2124,REGULAR_WEEK_SCHEDULE[[Thursday]:[Period]],3,TRUE))),
IF(WEEKDAY(Attendance!$J2124) = 6,
       IF(COUNTIF(FINALS_WEEK_FRIDAY_DATE[],Attendance!$J2124) &gt; 0, VLOOKUP(Attendance!$G2124,FINALS_WEEK_FRIDAY_PERIOD_SCHEDULE[],2,TRUE),
       VLOOKUP(Attendance!$G2124,REGULAR_WEEK_SCHEDULE[[Friday]:[Period]],2,TRUE))))))))))</f>
        <v/>
      </c>
      <c r="J2124" s="41" t="str">
        <f t="shared" ca="1" si="104"/>
        <v/>
      </c>
      <c r="K2124" s="41" t="str">
        <f>IF($A2124 &lt;&gt; "",VLOOKUP($A2124,'Student reference sheet'!$A$2:$V$2329, 7,FALSE), "")</f>
        <v/>
      </c>
      <c r="L2124" s="30" t="str">
        <f>IF($A2124 ="", "", VLOOKUP($A2124, 'Student reference sheet'!$A$2:$Z$2603,23,FALSE))</f>
        <v/>
      </c>
      <c r="M2124" s="30" t="str">
        <f>IF($A2124 ="", "", VLOOKUP($A2124, 'Student reference sheet'!$A$2:$Z$2603,24,FALSE))</f>
        <v/>
      </c>
      <c r="N2124" s="30" t="str">
        <f>IF($A2124 ="", "", VLOOKUP($A2124, 'Student reference sheet'!$A$2:$Z$2603,26,FALSE))</f>
        <v/>
      </c>
      <c r="O2124" s="30" t="str">
        <f>IF($A2124 ="", "", VLOOKUP($A2124, 'Student reference sheet'!$A$2:$Z$2603,25,FALSE))</f>
        <v/>
      </c>
      <c r="P2124" s="39" t="str">
        <f>IF($A2124 = "", "", IF(OR(VLOOKUP($A2124,'Student reference sheet'!$A$2:$V$2400,8,FALSE) = "R",  VLOOKUP($A2124,'Student reference sheet'!$A$2:$V$2400,8,FALSE) = "L"), "X", ""))</f>
        <v/>
      </c>
      <c r="Q2124" s="39" t="str">
        <f>IF($A2124 ="", "", VLOOKUP($A2124, 'Student reference sheet'!$A$2:$V$2603,22,FALSE))</f>
        <v/>
      </c>
      <c r="R2124" s="39" t="str">
        <f>IF($A2124 &lt;&gt; "",VLOOKUP($A2124,'Student reference sheet'!$A$2:$V$2329, 5,FALSE), "")</f>
        <v/>
      </c>
      <c r="S2124" s="39" t="str">
        <f>IF($A2124 &lt;&gt; "",VLOOKUP($A2124,'Student reference sheet'!$A$2:$V$2329, 6,FALSE), "")</f>
        <v/>
      </c>
      <c r="T2124" s="30" t="str">
        <f>IF($A2124 = "","",
IF(VLOOKUP($A2124,'Student reference sheet'!$A$2:$V$2329, 10,FALSE) = "Y", "Hispanic",
IF(VLOOKUP($A2124,'Student reference sheet'!$A$2:$V$2329,11,FALSE) &lt;&gt; "",
IF(VLOOKUP($A2124,'Student reference sheet'!$A$2:$V$2329,11,FALSE) = "UNK", "Unknown", VLOOKUP(VALUE(VLOOKUP($A2124,'Student reference sheet'!$A$2:$V$2329,11,FALSE)),'Ethnicity Reference'!$A$2:$B$22,2,FALSE)),
IF(VLOOKUP($A2124,'Student reference sheet'!$A$2:$V$2329,9,FALSE) &lt;&gt; "", VLOOKUP(VALUE(VLOOKUP($A2124,'Student reference sheet'!$A$2:$V$2329,9,FALSE)),'Ethnicity Reference'!$A$2:$B$22,2,FALSE),"Unknown"))))</f>
        <v/>
      </c>
      <c r="U2124" s="35"/>
    </row>
    <row r="2125" spans="1:21" ht="15.75">
      <c r="A2125" s="47"/>
      <c r="B2125" s="33"/>
      <c r="C2125" s="39" t="str">
        <f>IF($A2125 &lt;&gt; "",VLOOKUP($A2125,'Student reference sheet'!$A$2:$V$2329, 3,FALSE), "")</f>
        <v/>
      </c>
      <c r="D2125" s="39" t="str">
        <f>IF($A2125 &lt;&gt; "",VLOOKUP($A2125,'Student reference sheet'!$A$2:$V$2329, 2,FALSE), "")</f>
        <v/>
      </c>
      <c r="E2125" s="35"/>
      <c r="F2125" s="34"/>
      <c r="G2125" s="40" t="str">
        <f t="shared" ca="1" si="102"/>
        <v/>
      </c>
      <c r="H2125" s="40" t="str">
        <f t="shared" ca="1" si="103"/>
        <v/>
      </c>
      <c r="I2125" s="36" t="str">
        <f>IF($A2125 = "", "",
IF(COUNTIF(MINIMUM_DAY_DATES[], Attendance!J2125) &gt; 0, VLOOKUP(Attendance!$G2125,MINIMUM_DAY_PERIOD_SCHEDULE[], 2,TRUE),
IF(COUNTIF(RALLY_DATES[], Attendance!J2125) &gt; 0, VLOOKUP(Attendance!$G2125,RALLY_PERIOD_SCHEDULE[], 2,TRUE),
IF(WEEKDAY(Attendance!$J2125) = 2,
       IF(COUNTIF(FINALS_WEEK_MONDAY_DATE[],Attendance!$J2125) &gt; 0, VLOOKUP(Attendance!$G2125,FINALS_WEEK_MONDAY_PERIOD_SCHEDULE[],2,TRUE),
       VLOOKUP(Attendance!$G2125,REGULAR_WEEK_SCHEDULE[],6,TRUE)),
IF(WEEKDAY($J2125) = 3,
       IF(COUNTIF(FINALS_WEEK_TUESDAY_DATE[],Attendance!$J2125) &gt; 0, VLOOKUP(Attendance!$G2125,FINALS_WEEK_TUESDAY_PERIOD_SCHEDULE[],2,TRUE),
       VLOOKUP(Attendance!$G2125,REGULAR_WEEK_SCHEDULE[[Tuesday]:[Period]],5,TRUE)),
IF(WEEKDAY(Attendance!$J2125) = 4,
        IF(COUNTIF(BLOCK_WEDNESDAY_DATES[],Attendance!$J2125) &gt; 0, VLOOKUP(Attendance!$G2125,BLOCK_WEDNESDAY_PERIOD_SCHEDULE[],2,TRUE),
        IF(COUNTIF(FINALS_WEEK_WEDNESDAY_DATE[],Attendance!$J2125) &gt; 0, VLOOKUP(Attendance!$G2125,FINALS_WEEK_WEDNESDAY_PERIOD_SCHEDULE[],2,TRUE),
       VLOOKUP(Attendance!$G2125,REGULAR_WEEK_SCHEDULE[[Wednesday]:[Period]],4,TRUE))),
IF(WEEKDAY($J2125) = 5,
       IF(COUNTIF(BLOCK_THURSDAY_DATES[],Attendance!$J2125) &gt; 0, VLOOKUP(Attendance!$G2125,BLOCK_THURSDAY_PERIOD_SCHEDULE[],2,TRUE),
       IF(COUNTIF(FINALS_WEEK_THURSDAY_DATE[],Attendance!$J2125) &gt; 0, VLOOKUP(Attendance!$G2125,FINALS_WEEK_THURSDAY_PERIOD_SCHEDULE[],2,TRUE),
       VLOOKUP(Attendance!$G2125,REGULAR_WEEK_SCHEDULE[[Thursday]:[Period]],3,TRUE))),
IF(WEEKDAY(Attendance!$J2125) = 6,
       IF(COUNTIF(FINALS_WEEK_FRIDAY_DATE[],Attendance!$J2125) &gt; 0, VLOOKUP(Attendance!$G2125,FINALS_WEEK_FRIDAY_PERIOD_SCHEDULE[],2,TRUE),
       VLOOKUP(Attendance!$G2125,REGULAR_WEEK_SCHEDULE[[Friday]:[Period]],2,TRUE))))))))))</f>
        <v/>
      </c>
      <c r="J2125" s="41" t="str">
        <f t="shared" ca="1" si="104"/>
        <v/>
      </c>
      <c r="K2125" s="41" t="str">
        <f>IF($A2125 &lt;&gt; "",VLOOKUP($A2125,'Student reference sheet'!$A$2:$V$2329, 7,FALSE), "")</f>
        <v/>
      </c>
      <c r="L2125" s="30" t="str">
        <f>IF($A2125 ="", "", VLOOKUP($A2125, 'Student reference sheet'!$A$2:$Z$2603,23,FALSE))</f>
        <v/>
      </c>
      <c r="M2125" s="30" t="str">
        <f>IF($A2125 ="", "", VLOOKUP($A2125, 'Student reference sheet'!$A$2:$Z$2603,24,FALSE))</f>
        <v/>
      </c>
      <c r="N2125" s="30" t="str">
        <f>IF($A2125 ="", "", VLOOKUP($A2125, 'Student reference sheet'!$A$2:$Z$2603,26,FALSE))</f>
        <v/>
      </c>
      <c r="O2125" s="30" t="str">
        <f>IF($A2125 ="", "", VLOOKUP($A2125, 'Student reference sheet'!$A$2:$Z$2603,25,FALSE))</f>
        <v/>
      </c>
      <c r="P2125" s="39" t="str">
        <f>IF($A2125 = "", "", IF(OR(VLOOKUP($A2125,'Student reference sheet'!$A$2:$V$2400,8,FALSE) = "R",  VLOOKUP($A2125,'Student reference sheet'!$A$2:$V$2400,8,FALSE) = "L"), "X", ""))</f>
        <v/>
      </c>
      <c r="Q2125" s="39" t="str">
        <f>IF($A2125 ="", "", VLOOKUP($A2125, 'Student reference sheet'!$A$2:$V$2603,22,FALSE))</f>
        <v/>
      </c>
      <c r="R2125" s="39" t="str">
        <f>IF($A2125 &lt;&gt; "",VLOOKUP($A2125,'Student reference sheet'!$A$2:$V$2329, 5,FALSE), "")</f>
        <v/>
      </c>
      <c r="S2125" s="39" t="str">
        <f>IF($A2125 &lt;&gt; "",VLOOKUP($A2125,'Student reference sheet'!$A$2:$V$2329, 6,FALSE), "")</f>
        <v/>
      </c>
      <c r="T2125" s="30" t="str">
        <f>IF($A2125 = "","",
IF(VLOOKUP($A2125,'Student reference sheet'!$A$2:$V$2329, 10,FALSE) = "Y", "Hispanic",
IF(VLOOKUP($A2125,'Student reference sheet'!$A$2:$V$2329,11,FALSE) &lt;&gt; "",
IF(VLOOKUP($A2125,'Student reference sheet'!$A$2:$V$2329,11,FALSE) = "UNK", "Unknown", VLOOKUP(VALUE(VLOOKUP($A2125,'Student reference sheet'!$A$2:$V$2329,11,FALSE)),'Ethnicity Reference'!$A$2:$B$22,2,FALSE)),
IF(VLOOKUP($A2125,'Student reference sheet'!$A$2:$V$2329,9,FALSE) &lt;&gt; "", VLOOKUP(VALUE(VLOOKUP($A2125,'Student reference sheet'!$A$2:$V$2329,9,FALSE)),'Ethnicity Reference'!$A$2:$B$22,2,FALSE),"Unknown"))))</f>
        <v/>
      </c>
      <c r="U2125" s="35"/>
    </row>
    <row r="2126" spans="1:21" ht="15.75">
      <c r="A2126" s="47"/>
      <c r="B2126" s="33"/>
      <c r="C2126" s="39" t="str">
        <f>IF($A2126 &lt;&gt; "",VLOOKUP($A2126,'Student reference sheet'!$A$2:$V$2329, 3,FALSE), "")</f>
        <v/>
      </c>
      <c r="D2126" s="39" t="str">
        <f>IF($A2126 &lt;&gt; "",VLOOKUP($A2126,'Student reference sheet'!$A$2:$V$2329, 2,FALSE), "")</f>
        <v/>
      </c>
      <c r="E2126" s="35"/>
      <c r="F2126" s="34"/>
      <c r="G2126" s="40" t="str">
        <f t="shared" ca="1" si="102"/>
        <v/>
      </c>
      <c r="H2126" s="40" t="str">
        <f t="shared" ca="1" si="103"/>
        <v/>
      </c>
      <c r="I2126" s="36" t="str">
        <f>IF($A2126 = "", "",
IF(COUNTIF(MINIMUM_DAY_DATES[], Attendance!J2126) &gt; 0, VLOOKUP(Attendance!$G2126,MINIMUM_DAY_PERIOD_SCHEDULE[], 2,TRUE),
IF(COUNTIF(RALLY_DATES[], Attendance!J2126) &gt; 0, VLOOKUP(Attendance!$G2126,RALLY_PERIOD_SCHEDULE[], 2,TRUE),
IF(WEEKDAY(Attendance!$J2126) = 2,
       IF(COUNTIF(FINALS_WEEK_MONDAY_DATE[],Attendance!$J2126) &gt; 0, VLOOKUP(Attendance!$G2126,FINALS_WEEK_MONDAY_PERIOD_SCHEDULE[],2,TRUE),
       VLOOKUP(Attendance!$G2126,REGULAR_WEEK_SCHEDULE[],6,TRUE)),
IF(WEEKDAY($J2126) = 3,
       IF(COUNTIF(FINALS_WEEK_TUESDAY_DATE[],Attendance!$J2126) &gt; 0, VLOOKUP(Attendance!$G2126,FINALS_WEEK_TUESDAY_PERIOD_SCHEDULE[],2,TRUE),
       VLOOKUP(Attendance!$G2126,REGULAR_WEEK_SCHEDULE[[Tuesday]:[Period]],5,TRUE)),
IF(WEEKDAY(Attendance!$J2126) = 4,
        IF(COUNTIF(BLOCK_WEDNESDAY_DATES[],Attendance!$J2126) &gt; 0, VLOOKUP(Attendance!$G2126,BLOCK_WEDNESDAY_PERIOD_SCHEDULE[],2,TRUE),
        IF(COUNTIF(FINALS_WEEK_WEDNESDAY_DATE[],Attendance!$J2126) &gt; 0, VLOOKUP(Attendance!$G2126,FINALS_WEEK_WEDNESDAY_PERIOD_SCHEDULE[],2,TRUE),
       VLOOKUP(Attendance!$G2126,REGULAR_WEEK_SCHEDULE[[Wednesday]:[Period]],4,TRUE))),
IF(WEEKDAY($J2126) = 5,
       IF(COUNTIF(BLOCK_THURSDAY_DATES[],Attendance!$J2126) &gt; 0, VLOOKUP(Attendance!$G2126,BLOCK_THURSDAY_PERIOD_SCHEDULE[],2,TRUE),
       IF(COUNTIF(FINALS_WEEK_THURSDAY_DATE[],Attendance!$J2126) &gt; 0, VLOOKUP(Attendance!$G2126,FINALS_WEEK_THURSDAY_PERIOD_SCHEDULE[],2,TRUE),
       VLOOKUP(Attendance!$G2126,REGULAR_WEEK_SCHEDULE[[Thursday]:[Period]],3,TRUE))),
IF(WEEKDAY(Attendance!$J2126) = 6,
       IF(COUNTIF(FINALS_WEEK_FRIDAY_DATE[],Attendance!$J2126) &gt; 0, VLOOKUP(Attendance!$G2126,FINALS_WEEK_FRIDAY_PERIOD_SCHEDULE[],2,TRUE),
       VLOOKUP(Attendance!$G2126,REGULAR_WEEK_SCHEDULE[[Friday]:[Period]],2,TRUE))))))))))</f>
        <v/>
      </c>
      <c r="J2126" s="41" t="str">
        <f t="shared" ca="1" si="104"/>
        <v/>
      </c>
      <c r="K2126" s="41" t="str">
        <f>IF($A2126 &lt;&gt; "",VLOOKUP($A2126,'Student reference sheet'!$A$2:$V$2329, 7,FALSE), "")</f>
        <v/>
      </c>
      <c r="L2126" s="30" t="str">
        <f>IF($A2126 ="", "", VLOOKUP($A2126, 'Student reference sheet'!$A$2:$Z$2603,23,FALSE))</f>
        <v/>
      </c>
      <c r="M2126" s="30" t="str">
        <f>IF($A2126 ="", "", VLOOKUP($A2126, 'Student reference sheet'!$A$2:$Z$2603,24,FALSE))</f>
        <v/>
      </c>
      <c r="N2126" s="30" t="str">
        <f>IF($A2126 ="", "", VLOOKUP($A2126, 'Student reference sheet'!$A$2:$Z$2603,26,FALSE))</f>
        <v/>
      </c>
      <c r="O2126" s="30" t="str">
        <f>IF($A2126 ="", "", VLOOKUP($A2126, 'Student reference sheet'!$A$2:$Z$2603,25,FALSE))</f>
        <v/>
      </c>
      <c r="P2126" s="39" t="str">
        <f>IF($A2126 = "", "", IF(OR(VLOOKUP($A2126,'Student reference sheet'!$A$2:$V$2400,8,FALSE) = "R",  VLOOKUP($A2126,'Student reference sheet'!$A$2:$V$2400,8,FALSE) = "L"), "X", ""))</f>
        <v/>
      </c>
      <c r="Q2126" s="39" t="str">
        <f>IF($A2126 ="", "", VLOOKUP($A2126, 'Student reference sheet'!$A$2:$V$2603,22,FALSE))</f>
        <v/>
      </c>
      <c r="R2126" s="39" t="str">
        <f>IF($A2126 &lt;&gt; "",VLOOKUP($A2126,'Student reference sheet'!$A$2:$V$2329, 5,FALSE), "")</f>
        <v/>
      </c>
      <c r="S2126" s="39" t="str">
        <f>IF($A2126 &lt;&gt; "",VLOOKUP($A2126,'Student reference sheet'!$A$2:$V$2329, 6,FALSE), "")</f>
        <v/>
      </c>
      <c r="T2126" s="30" t="str">
        <f>IF($A2126 = "","",
IF(VLOOKUP($A2126,'Student reference sheet'!$A$2:$V$2329, 10,FALSE) = "Y", "Hispanic",
IF(VLOOKUP($A2126,'Student reference sheet'!$A$2:$V$2329,11,FALSE) &lt;&gt; "",
IF(VLOOKUP($A2126,'Student reference sheet'!$A$2:$V$2329,11,FALSE) = "UNK", "Unknown", VLOOKUP(VALUE(VLOOKUP($A2126,'Student reference sheet'!$A$2:$V$2329,11,FALSE)),'Ethnicity Reference'!$A$2:$B$22,2,FALSE)),
IF(VLOOKUP($A2126,'Student reference sheet'!$A$2:$V$2329,9,FALSE) &lt;&gt; "", VLOOKUP(VALUE(VLOOKUP($A2126,'Student reference sheet'!$A$2:$V$2329,9,FALSE)),'Ethnicity Reference'!$A$2:$B$22,2,FALSE),"Unknown"))))</f>
        <v/>
      </c>
      <c r="U2126" s="35"/>
    </row>
    <row r="2127" spans="1:21" ht="15.75">
      <c r="A2127" s="47"/>
      <c r="B2127" s="33"/>
      <c r="C2127" s="39" t="str">
        <f>IF($A2127 &lt;&gt; "",VLOOKUP($A2127,'Student reference sheet'!$A$2:$V$2329, 3,FALSE), "")</f>
        <v/>
      </c>
      <c r="D2127" s="39" t="str">
        <f>IF($A2127 &lt;&gt; "",VLOOKUP($A2127,'Student reference sheet'!$A$2:$V$2329, 2,FALSE), "")</f>
        <v/>
      </c>
      <c r="E2127" s="35"/>
      <c r="F2127" s="34"/>
      <c r="G2127" s="40" t="str">
        <f t="shared" ca="1" si="102"/>
        <v/>
      </c>
      <c r="H2127" s="40" t="str">
        <f t="shared" ca="1" si="103"/>
        <v/>
      </c>
      <c r="I2127" s="36" t="str">
        <f>IF($A2127 = "", "",
IF(COUNTIF(MINIMUM_DAY_DATES[], Attendance!J2127) &gt; 0, VLOOKUP(Attendance!$G2127,MINIMUM_DAY_PERIOD_SCHEDULE[], 2,TRUE),
IF(COUNTIF(RALLY_DATES[], Attendance!J2127) &gt; 0, VLOOKUP(Attendance!$G2127,RALLY_PERIOD_SCHEDULE[], 2,TRUE),
IF(WEEKDAY(Attendance!$J2127) = 2,
       IF(COUNTIF(FINALS_WEEK_MONDAY_DATE[],Attendance!$J2127) &gt; 0, VLOOKUP(Attendance!$G2127,FINALS_WEEK_MONDAY_PERIOD_SCHEDULE[],2,TRUE),
       VLOOKUP(Attendance!$G2127,REGULAR_WEEK_SCHEDULE[],6,TRUE)),
IF(WEEKDAY($J2127) = 3,
       IF(COUNTIF(FINALS_WEEK_TUESDAY_DATE[],Attendance!$J2127) &gt; 0, VLOOKUP(Attendance!$G2127,FINALS_WEEK_TUESDAY_PERIOD_SCHEDULE[],2,TRUE),
       VLOOKUP(Attendance!$G2127,REGULAR_WEEK_SCHEDULE[[Tuesday]:[Period]],5,TRUE)),
IF(WEEKDAY(Attendance!$J2127) = 4,
        IF(COUNTIF(BLOCK_WEDNESDAY_DATES[],Attendance!$J2127) &gt; 0, VLOOKUP(Attendance!$G2127,BLOCK_WEDNESDAY_PERIOD_SCHEDULE[],2,TRUE),
        IF(COUNTIF(FINALS_WEEK_WEDNESDAY_DATE[],Attendance!$J2127) &gt; 0, VLOOKUP(Attendance!$G2127,FINALS_WEEK_WEDNESDAY_PERIOD_SCHEDULE[],2,TRUE),
       VLOOKUP(Attendance!$G2127,REGULAR_WEEK_SCHEDULE[[Wednesday]:[Period]],4,TRUE))),
IF(WEEKDAY($J2127) = 5,
       IF(COUNTIF(BLOCK_THURSDAY_DATES[],Attendance!$J2127) &gt; 0, VLOOKUP(Attendance!$G2127,BLOCK_THURSDAY_PERIOD_SCHEDULE[],2,TRUE),
       IF(COUNTIF(FINALS_WEEK_THURSDAY_DATE[],Attendance!$J2127) &gt; 0, VLOOKUP(Attendance!$G2127,FINALS_WEEK_THURSDAY_PERIOD_SCHEDULE[],2,TRUE),
       VLOOKUP(Attendance!$G2127,REGULAR_WEEK_SCHEDULE[[Thursday]:[Period]],3,TRUE))),
IF(WEEKDAY(Attendance!$J2127) = 6,
       IF(COUNTIF(FINALS_WEEK_FRIDAY_DATE[],Attendance!$J2127) &gt; 0, VLOOKUP(Attendance!$G2127,FINALS_WEEK_FRIDAY_PERIOD_SCHEDULE[],2,TRUE),
       VLOOKUP(Attendance!$G2127,REGULAR_WEEK_SCHEDULE[[Friday]:[Period]],2,TRUE))))))))))</f>
        <v/>
      </c>
      <c r="J2127" s="41" t="str">
        <f t="shared" ca="1" si="104"/>
        <v/>
      </c>
      <c r="K2127" s="41" t="str">
        <f>IF($A2127 &lt;&gt; "",VLOOKUP($A2127,'Student reference sheet'!$A$2:$V$2329, 7,FALSE), "")</f>
        <v/>
      </c>
      <c r="L2127" s="30" t="str">
        <f>IF($A2127 ="", "", VLOOKUP($A2127, 'Student reference sheet'!$A$2:$Z$2603,23,FALSE))</f>
        <v/>
      </c>
      <c r="M2127" s="30" t="str">
        <f>IF($A2127 ="", "", VLOOKUP($A2127, 'Student reference sheet'!$A$2:$Z$2603,24,FALSE))</f>
        <v/>
      </c>
      <c r="N2127" s="30" t="str">
        <f>IF($A2127 ="", "", VLOOKUP($A2127, 'Student reference sheet'!$A$2:$Z$2603,26,FALSE))</f>
        <v/>
      </c>
      <c r="O2127" s="30" t="str">
        <f>IF($A2127 ="", "", VLOOKUP($A2127, 'Student reference sheet'!$A$2:$Z$2603,25,FALSE))</f>
        <v/>
      </c>
      <c r="P2127" s="39" t="str">
        <f>IF($A2127 = "", "", IF(OR(VLOOKUP($A2127,'Student reference sheet'!$A$2:$V$2400,8,FALSE) = "R",  VLOOKUP($A2127,'Student reference sheet'!$A$2:$V$2400,8,FALSE) = "L"), "X", ""))</f>
        <v/>
      </c>
      <c r="Q2127" s="39" t="str">
        <f>IF($A2127 ="", "", VLOOKUP($A2127, 'Student reference sheet'!$A$2:$V$2603,22,FALSE))</f>
        <v/>
      </c>
      <c r="R2127" s="39" t="str">
        <f>IF($A2127 &lt;&gt; "",VLOOKUP($A2127,'Student reference sheet'!$A$2:$V$2329, 5,FALSE), "")</f>
        <v/>
      </c>
      <c r="S2127" s="39" t="str">
        <f>IF($A2127 &lt;&gt; "",VLOOKUP($A2127,'Student reference sheet'!$A$2:$V$2329, 6,FALSE), "")</f>
        <v/>
      </c>
      <c r="T2127" s="30" t="str">
        <f>IF($A2127 = "","",
IF(VLOOKUP($A2127,'Student reference sheet'!$A$2:$V$2329, 10,FALSE) = "Y", "Hispanic",
IF(VLOOKUP($A2127,'Student reference sheet'!$A$2:$V$2329,11,FALSE) &lt;&gt; "",
IF(VLOOKUP($A2127,'Student reference sheet'!$A$2:$V$2329,11,FALSE) = "UNK", "Unknown", VLOOKUP(VALUE(VLOOKUP($A2127,'Student reference sheet'!$A$2:$V$2329,11,FALSE)),'Ethnicity Reference'!$A$2:$B$22,2,FALSE)),
IF(VLOOKUP($A2127,'Student reference sheet'!$A$2:$V$2329,9,FALSE) &lt;&gt; "", VLOOKUP(VALUE(VLOOKUP($A2127,'Student reference sheet'!$A$2:$V$2329,9,FALSE)),'Ethnicity Reference'!$A$2:$B$22,2,FALSE),"Unknown"))))</f>
        <v/>
      </c>
      <c r="U2127" s="35"/>
    </row>
    <row r="2128" spans="1:21" ht="15.75">
      <c r="A2128" s="47"/>
      <c r="B2128" s="33"/>
      <c r="C2128" s="39" t="str">
        <f>IF($A2128 &lt;&gt; "",VLOOKUP($A2128,'Student reference sheet'!$A$2:$V$2329, 3,FALSE), "")</f>
        <v/>
      </c>
      <c r="D2128" s="39" t="str">
        <f>IF($A2128 &lt;&gt; "",VLOOKUP($A2128,'Student reference sheet'!$A$2:$V$2329, 2,FALSE), "")</f>
        <v/>
      </c>
      <c r="E2128" s="35"/>
      <c r="F2128" s="34"/>
      <c r="G2128" s="40" t="str">
        <f t="shared" ca="1" si="102"/>
        <v/>
      </c>
      <c r="H2128" s="40" t="str">
        <f t="shared" ca="1" si="103"/>
        <v/>
      </c>
      <c r="I2128" s="36" t="str">
        <f>IF($A2128 = "", "",
IF(COUNTIF(MINIMUM_DAY_DATES[], Attendance!J2128) &gt; 0, VLOOKUP(Attendance!$G2128,MINIMUM_DAY_PERIOD_SCHEDULE[], 2,TRUE),
IF(COUNTIF(RALLY_DATES[], Attendance!J2128) &gt; 0, VLOOKUP(Attendance!$G2128,RALLY_PERIOD_SCHEDULE[], 2,TRUE),
IF(WEEKDAY(Attendance!$J2128) = 2,
       IF(COUNTIF(FINALS_WEEK_MONDAY_DATE[],Attendance!$J2128) &gt; 0, VLOOKUP(Attendance!$G2128,FINALS_WEEK_MONDAY_PERIOD_SCHEDULE[],2,TRUE),
       VLOOKUP(Attendance!$G2128,REGULAR_WEEK_SCHEDULE[],6,TRUE)),
IF(WEEKDAY($J2128) = 3,
       IF(COUNTIF(FINALS_WEEK_TUESDAY_DATE[],Attendance!$J2128) &gt; 0, VLOOKUP(Attendance!$G2128,FINALS_WEEK_TUESDAY_PERIOD_SCHEDULE[],2,TRUE),
       VLOOKUP(Attendance!$G2128,REGULAR_WEEK_SCHEDULE[[Tuesday]:[Period]],5,TRUE)),
IF(WEEKDAY(Attendance!$J2128) = 4,
        IF(COUNTIF(BLOCK_WEDNESDAY_DATES[],Attendance!$J2128) &gt; 0, VLOOKUP(Attendance!$G2128,BLOCK_WEDNESDAY_PERIOD_SCHEDULE[],2,TRUE),
        IF(COUNTIF(FINALS_WEEK_WEDNESDAY_DATE[],Attendance!$J2128) &gt; 0, VLOOKUP(Attendance!$G2128,FINALS_WEEK_WEDNESDAY_PERIOD_SCHEDULE[],2,TRUE),
       VLOOKUP(Attendance!$G2128,REGULAR_WEEK_SCHEDULE[[Wednesday]:[Period]],4,TRUE))),
IF(WEEKDAY($J2128) = 5,
       IF(COUNTIF(BLOCK_THURSDAY_DATES[],Attendance!$J2128) &gt; 0, VLOOKUP(Attendance!$G2128,BLOCK_THURSDAY_PERIOD_SCHEDULE[],2,TRUE),
       IF(COUNTIF(FINALS_WEEK_THURSDAY_DATE[],Attendance!$J2128) &gt; 0, VLOOKUP(Attendance!$G2128,FINALS_WEEK_THURSDAY_PERIOD_SCHEDULE[],2,TRUE),
       VLOOKUP(Attendance!$G2128,REGULAR_WEEK_SCHEDULE[[Thursday]:[Period]],3,TRUE))),
IF(WEEKDAY(Attendance!$J2128) = 6,
       IF(COUNTIF(FINALS_WEEK_FRIDAY_DATE[],Attendance!$J2128) &gt; 0, VLOOKUP(Attendance!$G2128,FINALS_WEEK_FRIDAY_PERIOD_SCHEDULE[],2,TRUE),
       VLOOKUP(Attendance!$G2128,REGULAR_WEEK_SCHEDULE[[Friday]:[Period]],2,TRUE))))))))))</f>
        <v/>
      </c>
      <c r="J2128" s="41" t="str">
        <f t="shared" ca="1" si="104"/>
        <v/>
      </c>
      <c r="K2128" s="41" t="str">
        <f>IF($A2128 &lt;&gt; "",VLOOKUP($A2128,'Student reference sheet'!$A$2:$V$2329, 7,FALSE), "")</f>
        <v/>
      </c>
      <c r="L2128" s="30" t="str">
        <f>IF($A2128 ="", "", VLOOKUP($A2128, 'Student reference sheet'!$A$2:$Z$2603,23,FALSE))</f>
        <v/>
      </c>
      <c r="M2128" s="30" t="str">
        <f>IF($A2128 ="", "", VLOOKUP($A2128, 'Student reference sheet'!$A$2:$Z$2603,24,FALSE))</f>
        <v/>
      </c>
      <c r="N2128" s="30" t="str">
        <f>IF($A2128 ="", "", VLOOKUP($A2128, 'Student reference sheet'!$A$2:$Z$2603,26,FALSE))</f>
        <v/>
      </c>
      <c r="O2128" s="30" t="str">
        <f>IF($A2128 ="", "", VLOOKUP($A2128, 'Student reference sheet'!$A$2:$Z$2603,25,FALSE))</f>
        <v/>
      </c>
      <c r="P2128" s="39" t="str">
        <f>IF($A2128 = "", "", IF(OR(VLOOKUP($A2128,'Student reference sheet'!$A$2:$V$2400,8,FALSE) = "R",  VLOOKUP($A2128,'Student reference sheet'!$A$2:$V$2400,8,FALSE) = "L"), "X", ""))</f>
        <v/>
      </c>
      <c r="Q2128" s="39" t="str">
        <f>IF($A2128 ="", "", VLOOKUP($A2128, 'Student reference sheet'!$A$2:$V$2603,22,FALSE))</f>
        <v/>
      </c>
      <c r="R2128" s="39" t="str">
        <f>IF($A2128 &lt;&gt; "",VLOOKUP($A2128,'Student reference sheet'!$A$2:$V$2329, 5,FALSE), "")</f>
        <v/>
      </c>
      <c r="S2128" s="39" t="str">
        <f>IF($A2128 &lt;&gt; "",VLOOKUP($A2128,'Student reference sheet'!$A$2:$V$2329, 6,FALSE), "")</f>
        <v/>
      </c>
      <c r="T2128" s="30" t="str">
        <f>IF($A2128 = "","",
IF(VLOOKUP($A2128,'Student reference sheet'!$A$2:$V$2329, 10,FALSE) = "Y", "Hispanic",
IF(VLOOKUP($A2128,'Student reference sheet'!$A$2:$V$2329,11,FALSE) &lt;&gt; "",
IF(VLOOKUP($A2128,'Student reference sheet'!$A$2:$V$2329,11,FALSE) = "UNK", "Unknown", VLOOKUP(VALUE(VLOOKUP($A2128,'Student reference sheet'!$A$2:$V$2329,11,FALSE)),'Ethnicity Reference'!$A$2:$B$22,2,FALSE)),
IF(VLOOKUP($A2128,'Student reference sheet'!$A$2:$V$2329,9,FALSE) &lt;&gt; "", VLOOKUP(VALUE(VLOOKUP($A2128,'Student reference sheet'!$A$2:$V$2329,9,FALSE)),'Ethnicity Reference'!$A$2:$B$22,2,FALSE),"Unknown"))))</f>
        <v/>
      </c>
      <c r="U2128" s="35"/>
    </row>
    <row r="2129" spans="1:21" ht="15.75">
      <c r="A2129" s="47"/>
      <c r="B2129" s="33"/>
      <c r="C2129" s="39" t="str">
        <f>IF($A2129 &lt;&gt; "",VLOOKUP($A2129,'Student reference sheet'!$A$2:$V$2329, 3,FALSE), "")</f>
        <v/>
      </c>
      <c r="D2129" s="39" t="str">
        <f>IF($A2129 &lt;&gt; "",VLOOKUP($A2129,'Student reference sheet'!$A$2:$V$2329, 2,FALSE), "")</f>
        <v/>
      </c>
      <c r="E2129" s="35"/>
      <c r="F2129" s="34"/>
      <c r="G2129" s="40" t="str">
        <f t="shared" ca="1" si="102"/>
        <v/>
      </c>
      <c r="H2129" s="40" t="str">
        <f t="shared" ca="1" si="103"/>
        <v/>
      </c>
      <c r="I2129" s="36" t="str">
        <f>IF($A2129 = "", "",
IF(COUNTIF(MINIMUM_DAY_DATES[], Attendance!J2129) &gt; 0, VLOOKUP(Attendance!$G2129,MINIMUM_DAY_PERIOD_SCHEDULE[], 2,TRUE),
IF(COUNTIF(RALLY_DATES[], Attendance!J2129) &gt; 0, VLOOKUP(Attendance!$G2129,RALLY_PERIOD_SCHEDULE[], 2,TRUE),
IF(WEEKDAY(Attendance!$J2129) = 2,
       IF(COUNTIF(FINALS_WEEK_MONDAY_DATE[],Attendance!$J2129) &gt; 0, VLOOKUP(Attendance!$G2129,FINALS_WEEK_MONDAY_PERIOD_SCHEDULE[],2,TRUE),
       VLOOKUP(Attendance!$G2129,REGULAR_WEEK_SCHEDULE[],6,TRUE)),
IF(WEEKDAY($J2129) = 3,
       IF(COUNTIF(FINALS_WEEK_TUESDAY_DATE[],Attendance!$J2129) &gt; 0, VLOOKUP(Attendance!$G2129,FINALS_WEEK_TUESDAY_PERIOD_SCHEDULE[],2,TRUE),
       VLOOKUP(Attendance!$G2129,REGULAR_WEEK_SCHEDULE[[Tuesday]:[Period]],5,TRUE)),
IF(WEEKDAY(Attendance!$J2129) = 4,
        IF(COUNTIF(BLOCK_WEDNESDAY_DATES[],Attendance!$J2129) &gt; 0, VLOOKUP(Attendance!$G2129,BLOCK_WEDNESDAY_PERIOD_SCHEDULE[],2,TRUE),
        IF(COUNTIF(FINALS_WEEK_WEDNESDAY_DATE[],Attendance!$J2129) &gt; 0, VLOOKUP(Attendance!$G2129,FINALS_WEEK_WEDNESDAY_PERIOD_SCHEDULE[],2,TRUE),
       VLOOKUP(Attendance!$G2129,REGULAR_WEEK_SCHEDULE[[Wednesday]:[Period]],4,TRUE))),
IF(WEEKDAY($J2129) = 5,
       IF(COUNTIF(BLOCK_THURSDAY_DATES[],Attendance!$J2129) &gt; 0, VLOOKUP(Attendance!$G2129,BLOCK_THURSDAY_PERIOD_SCHEDULE[],2,TRUE),
       IF(COUNTIF(FINALS_WEEK_THURSDAY_DATE[],Attendance!$J2129) &gt; 0, VLOOKUP(Attendance!$G2129,FINALS_WEEK_THURSDAY_PERIOD_SCHEDULE[],2,TRUE),
       VLOOKUP(Attendance!$G2129,REGULAR_WEEK_SCHEDULE[[Thursday]:[Period]],3,TRUE))),
IF(WEEKDAY(Attendance!$J2129) = 6,
       IF(COUNTIF(FINALS_WEEK_FRIDAY_DATE[],Attendance!$J2129) &gt; 0, VLOOKUP(Attendance!$G2129,FINALS_WEEK_FRIDAY_PERIOD_SCHEDULE[],2,TRUE),
       VLOOKUP(Attendance!$G2129,REGULAR_WEEK_SCHEDULE[[Friday]:[Period]],2,TRUE))))))))))</f>
        <v/>
      </c>
      <c r="J2129" s="41" t="str">
        <f t="shared" ca="1" si="104"/>
        <v/>
      </c>
      <c r="K2129" s="41" t="str">
        <f>IF($A2129 &lt;&gt; "",VLOOKUP($A2129,'Student reference sheet'!$A$2:$V$2329, 7,FALSE), "")</f>
        <v/>
      </c>
      <c r="L2129" s="30" t="str">
        <f>IF($A2129 ="", "", VLOOKUP($A2129, 'Student reference sheet'!$A$2:$Z$2603,23,FALSE))</f>
        <v/>
      </c>
      <c r="M2129" s="30" t="str">
        <f>IF($A2129 ="", "", VLOOKUP($A2129, 'Student reference sheet'!$A$2:$Z$2603,24,FALSE))</f>
        <v/>
      </c>
      <c r="N2129" s="30" t="str">
        <f>IF($A2129 ="", "", VLOOKUP($A2129, 'Student reference sheet'!$A$2:$Z$2603,26,FALSE))</f>
        <v/>
      </c>
      <c r="O2129" s="30" t="str">
        <f>IF($A2129 ="", "", VLOOKUP($A2129, 'Student reference sheet'!$A$2:$Z$2603,25,FALSE))</f>
        <v/>
      </c>
      <c r="P2129" s="39" t="str">
        <f>IF($A2129 = "", "", IF(OR(VLOOKUP($A2129,'Student reference sheet'!$A$2:$V$2400,8,FALSE) = "R",  VLOOKUP($A2129,'Student reference sheet'!$A$2:$V$2400,8,FALSE) = "L"), "X", ""))</f>
        <v/>
      </c>
      <c r="Q2129" s="39" t="str">
        <f>IF($A2129 ="", "", VLOOKUP($A2129, 'Student reference sheet'!$A$2:$V$2603,22,FALSE))</f>
        <v/>
      </c>
      <c r="R2129" s="39" t="str">
        <f>IF($A2129 &lt;&gt; "",VLOOKUP($A2129,'Student reference sheet'!$A$2:$V$2329, 5,FALSE), "")</f>
        <v/>
      </c>
      <c r="S2129" s="39" t="str">
        <f>IF($A2129 &lt;&gt; "",VLOOKUP($A2129,'Student reference sheet'!$A$2:$V$2329, 6,FALSE), "")</f>
        <v/>
      </c>
      <c r="T2129" s="30" t="str">
        <f>IF($A2129 = "","",
IF(VLOOKUP($A2129,'Student reference sheet'!$A$2:$V$2329, 10,FALSE) = "Y", "Hispanic",
IF(VLOOKUP($A2129,'Student reference sheet'!$A$2:$V$2329,11,FALSE) &lt;&gt; "",
IF(VLOOKUP($A2129,'Student reference sheet'!$A$2:$V$2329,11,FALSE) = "UNK", "Unknown", VLOOKUP(VALUE(VLOOKUP($A2129,'Student reference sheet'!$A$2:$V$2329,11,FALSE)),'Ethnicity Reference'!$A$2:$B$22,2,FALSE)),
IF(VLOOKUP($A2129,'Student reference sheet'!$A$2:$V$2329,9,FALSE) &lt;&gt; "", VLOOKUP(VALUE(VLOOKUP($A2129,'Student reference sheet'!$A$2:$V$2329,9,FALSE)),'Ethnicity Reference'!$A$2:$B$22,2,FALSE),"Unknown"))))</f>
        <v/>
      </c>
      <c r="U2129" s="35"/>
    </row>
    <row r="2130" spans="1:21" ht="15.75">
      <c r="A2130" s="47"/>
      <c r="B2130" s="33"/>
      <c r="C2130" s="39" t="str">
        <f>IF($A2130 &lt;&gt; "",VLOOKUP($A2130,'Student reference sheet'!$A$2:$V$2329, 3,FALSE), "")</f>
        <v/>
      </c>
      <c r="D2130" s="39" t="str">
        <f>IF($A2130 &lt;&gt; "",VLOOKUP($A2130,'Student reference sheet'!$A$2:$V$2329, 2,FALSE), "")</f>
        <v/>
      </c>
      <c r="E2130" s="35"/>
      <c r="F2130" s="34"/>
      <c r="G2130" s="40" t="str">
        <f t="shared" ca="1" si="102"/>
        <v/>
      </c>
      <c r="H2130" s="40" t="str">
        <f t="shared" ca="1" si="103"/>
        <v/>
      </c>
      <c r="I2130" s="36" t="str">
        <f>IF($A2130 = "", "",
IF(COUNTIF(MINIMUM_DAY_DATES[], Attendance!J2130) &gt; 0, VLOOKUP(Attendance!$G2130,MINIMUM_DAY_PERIOD_SCHEDULE[], 2,TRUE),
IF(COUNTIF(RALLY_DATES[], Attendance!J2130) &gt; 0, VLOOKUP(Attendance!$G2130,RALLY_PERIOD_SCHEDULE[], 2,TRUE),
IF(WEEKDAY(Attendance!$J2130) = 2,
       IF(COUNTIF(FINALS_WEEK_MONDAY_DATE[],Attendance!$J2130) &gt; 0, VLOOKUP(Attendance!$G2130,FINALS_WEEK_MONDAY_PERIOD_SCHEDULE[],2,TRUE),
       VLOOKUP(Attendance!$G2130,REGULAR_WEEK_SCHEDULE[],6,TRUE)),
IF(WEEKDAY($J2130) = 3,
       IF(COUNTIF(FINALS_WEEK_TUESDAY_DATE[],Attendance!$J2130) &gt; 0, VLOOKUP(Attendance!$G2130,FINALS_WEEK_TUESDAY_PERIOD_SCHEDULE[],2,TRUE),
       VLOOKUP(Attendance!$G2130,REGULAR_WEEK_SCHEDULE[[Tuesday]:[Period]],5,TRUE)),
IF(WEEKDAY(Attendance!$J2130) = 4,
        IF(COUNTIF(BLOCK_WEDNESDAY_DATES[],Attendance!$J2130) &gt; 0, VLOOKUP(Attendance!$G2130,BLOCK_WEDNESDAY_PERIOD_SCHEDULE[],2,TRUE),
        IF(COUNTIF(FINALS_WEEK_WEDNESDAY_DATE[],Attendance!$J2130) &gt; 0, VLOOKUP(Attendance!$G2130,FINALS_WEEK_WEDNESDAY_PERIOD_SCHEDULE[],2,TRUE),
       VLOOKUP(Attendance!$G2130,REGULAR_WEEK_SCHEDULE[[Wednesday]:[Period]],4,TRUE))),
IF(WEEKDAY($J2130) = 5,
       IF(COUNTIF(BLOCK_THURSDAY_DATES[],Attendance!$J2130) &gt; 0, VLOOKUP(Attendance!$G2130,BLOCK_THURSDAY_PERIOD_SCHEDULE[],2,TRUE),
       IF(COUNTIF(FINALS_WEEK_THURSDAY_DATE[],Attendance!$J2130) &gt; 0, VLOOKUP(Attendance!$G2130,FINALS_WEEK_THURSDAY_PERIOD_SCHEDULE[],2,TRUE),
       VLOOKUP(Attendance!$G2130,REGULAR_WEEK_SCHEDULE[[Thursday]:[Period]],3,TRUE))),
IF(WEEKDAY(Attendance!$J2130) = 6,
       IF(COUNTIF(FINALS_WEEK_FRIDAY_DATE[],Attendance!$J2130) &gt; 0, VLOOKUP(Attendance!$G2130,FINALS_WEEK_FRIDAY_PERIOD_SCHEDULE[],2,TRUE),
       VLOOKUP(Attendance!$G2130,REGULAR_WEEK_SCHEDULE[[Friday]:[Period]],2,TRUE))))))))))</f>
        <v/>
      </c>
      <c r="J2130" s="41" t="str">
        <f t="shared" ca="1" si="104"/>
        <v/>
      </c>
      <c r="K2130" s="41" t="str">
        <f>IF($A2130 &lt;&gt; "",VLOOKUP($A2130,'Student reference sheet'!$A$2:$V$2329, 7,FALSE), "")</f>
        <v/>
      </c>
      <c r="L2130" s="30" t="str">
        <f>IF($A2130 ="", "", VLOOKUP($A2130, 'Student reference sheet'!$A$2:$Z$2603,23,FALSE))</f>
        <v/>
      </c>
      <c r="M2130" s="30" t="str">
        <f>IF($A2130 ="", "", VLOOKUP($A2130, 'Student reference sheet'!$A$2:$Z$2603,24,FALSE))</f>
        <v/>
      </c>
      <c r="N2130" s="30" t="str">
        <f>IF($A2130 ="", "", VLOOKUP($A2130, 'Student reference sheet'!$A$2:$Z$2603,26,FALSE))</f>
        <v/>
      </c>
      <c r="O2130" s="30" t="str">
        <f>IF($A2130 ="", "", VLOOKUP($A2130, 'Student reference sheet'!$A$2:$Z$2603,25,FALSE))</f>
        <v/>
      </c>
      <c r="P2130" s="39" t="str">
        <f>IF($A2130 = "", "", IF(OR(VLOOKUP($A2130,'Student reference sheet'!$A$2:$V$2400,8,FALSE) = "R",  VLOOKUP($A2130,'Student reference sheet'!$A$2:$V$2400,8,FALSE) = "L"), "X", ""))</f>
        <v/>
      </c>
      <c r="Q2130" s="39" t="str">
        <f>IF($A2130 ="", "", VLOOKUP($A2130, 'Student reference sheet'!$A$2:$V$2603,22,FALSE))</f>
        <v/>
      </c>
      <c r="R2130" s="39" t="str">
        <f>IF($A2130 &lt;&gt; "",VLOOKUP($A2130,'Student reference sheet'!$A$2:$V$2329, 5,FALSE), "")</f>
        <v/>
      </c>
      <c r="S2130" s="39" t="str">
        <f>IF($A2130 &lt;&gt; "",VLOOKUP($A2130,'Student reference sheet'!$A$2:$V$2329, 6,FALSE), "")</f>
        <v/>
      </c>
      <c r="T2130" s="30" t="str">
        <f>IF($A2130 = "","",
IF(VLOOKUP($A2130,'Student reference sheet'!$A$2:$V$2329, 10,FALSE) = "Y", "Hispanic",
IF(VLOOKUP($A2130,'Student reference sheet'!$A$2:$V$2329,11,FALSE) &lt;&gt; "",
IF(VLOOKUP($A2130,'Student reference sheet'!$A$2:$V$2329,11,FALSE) = "UNK", "Unknown", VLOOKUP(VALUE(VLOOKUP($A2130,'Student reference sheet'!$A$2:$V$2329,11,FALSE)),'Ethnicity Reference'!$A$2:$B$22,2,FALSE)),
IF(VLOOKUP($A2130,'Student reference sheet'!$A$2:$V$2329,9,FALSE) &lt;&gt; "", VLOOKUP(VALUE(VLOOKUP($A2130,'Student reference sheet'!$A$2:$V$2329,9,FALSE)),'Ethnicity Reference'!$A$2:$B$22,2,FALSE),"Unknown"))))</f>
        <v/>
      </c>
      <c r="U2130" s="35"/>
    </row>
    <row r="2131" spans="1:21" ht="15.75">
      <c r="A2131" s="47"/>
      <c r="B2131" s="33"/>
      <c r="C2131" s="39" t="str">
        <f>IF($A2131 &lt;&gt; "",VLOOKUP($A2131,'Student reference sheet'!$A$2:$V$2329, 3,FALSE), "")</f>
        <v/>
      </c>
      <c r="D2131" s="39" t="str">
        <f>IF($A2131 &lt;&gt; "",VLOOKUP($A2131,'Student reference sheet'!$A$2:$V$2329, 2,FALSE), "")</f>
        <v/>
      </c>
      <c r="E2131" s="35"/>
      <c r="F2131" s="34"/>
      <c r="G2131" s="40" t="str">
        <f t="shared" ca="1" si="102"/>
        <v/>
      </c>
      <c r="H2131" s="40" t="str">
        <f t="shared" ca="1" si="103"/>
        <v/>
      </c>
      <c r="I2131" s="36" t="str">
        <f>IF($A2131 = "", "",
IF(COUNTIF(MINIMUM_DAY_DATES[], Attendance!J2131) &gt; 0, VLOOKUP(Attendance!$G2131,MINIMUM_DAY_PERIOD_SCHEDULE[], 2,TRUE),
IF(COUNTIF(RALLY_DATES[], Attendance!J2131) &gt; 0, VLOOKUP(Attendance!$G2131,RALLY_PERIOD_SCHEDULE[], 2,TRUE),
IF(WEEKDAY(Attendance!$J2131) = 2,
       IF(COUNTIF(FINALS_WEEK_MONDAY_DATE[],Attendance!$J2131) &gt; 0, VLOOKUP(Attendance!$G2131,FINALS_WEEK_MONDAY_PERIOD_SCHEDULE[],2,TRUE),
       VLOOKUP(Attendance!$G2131,REGULAR_WEEK_SCHEDULE[],6,TRUE)),
IF(WEEKDAY($J2131) = 3,
       IF(COUNTIF(FINALS_WEEK_TUESDAY_DATE[],Attendance!$J2131) &gt; 0, VLOOKUP(Attendance!$G2131,FINALS_WEEK_TUESDAY_PERIOD_SCHEDULE[],2,TRUE),
       VLOOKUP(Attendance!$G2131,REGULAR_WEEK_SCHEDULE[[Tuesday]:[Period]],5,TRUE)),
IF(WEEKDAY(Attendance!$J2131) = 4,
        IF(COUNTIF(BLOCK_WEDNESDAY_DATES[],Attendance!$J2131) &gt; 0, VLOOKUP(Attendance!$G2131,BLOCK_WEDNESDAY_PERIOD_SCHEDULE[],2,TRUE),
        IF(COUNTIF(FINALS_WEEK_WEDNESDAY_DATE[],Attendance!$J2131) &gt; 0, VLOOKUP(Attendance!$G2131,FINALS_WEEK_WEDNESDAY_PERIOD_SCHEDULE[],2,TRUE),
       VLOOKUP(Attendance!$G2131,REGULAR_WEEK_SCHEDULE[[Wednesday]:[Period]],4,TRUE))),
IF(WEEKDAY($J2131) = 5,
       IF(COUNTIF(BLOCK_THURSDAY_DATES[],Attendance!$J2131) &gt; 0, VLOOKUP(Attendance!$G2131,BLOCK_THURSDAY_PERIOD_SCHEDULE[],2,TRUE),
       IF(COUNTIF(FINALS_WEEK_THURSDAY_DATE[],Attendance!$J2131) &gt; 0, VLOOKUP(Attendance!$G2131,FINALS_WEEK_THURSDAY_PERIOD_SCHEDULE[],2,TRUE),
       VLOOKUP(Attendance!$G2131,REGULAR_WEEK_SCHEDULE[[Thursday]:[Period]],3,TRUE))),
IF(WEEKDAY(Attendance!$J2131) = 6,
       IF(COUNTIF(FINALS_WEEK_FRIDAY_DATE[],Attendance!$J2131) &gt; 0, VLOOKUP(Attendance!$G2131,FINALS_WEEK_FRIDAY_PERIOD_SCHEDULE[],2,TRUE),
       VLOOKUP(Attendance!$G2131,REGULAR_WEEK_SCHEDULE[[Friday]:[Period]],2,TRUE))))))))))</f>
        <v/>
      </c>
      <c r="J2131" s="41" t="str">
        <f t="shared" ca="1" si="104"/>
        <v/>
      </c>
      <c r="K2131" s="41" t="str">
        <f>IF($A2131 &lt;&gt; "",VLOOKUP($A2131,'Student reference sheet'!$A$2:$V$2329, 7,FALSE), "")</f>
        <v/>
      </c>
      <c r="L2131" s="30" t="str">
        <f>IF($A2131 ="", "", VLOOKUP($A2131, 'Student reference sheet'!$A$2:$Z$2603,23,FALSE))</f>
        <v/>
      </c>
      <c r="M2131" s="30" t="str">
        <f>IF($A2131 ="", "", VLOOKUP($A2131, 'Student reference sheet'!$A$2:$Z$2603,24,FALSE))</f>
        <v/>
      </c>
      <c r="N2131" s="30" t="str">
        <f>IF($A2131 ="", "", VLOOKUP($A2131, 'Student reference sheet'!$A$2:$Z$2603,26,FALSE))</f>
        <v/>
      </c>
      <c r="O2131" s="30" t="str">
        <f>IF($A2131 ="", "", VLOOKUP($A2131, 'Student reference sheet'!$A$2:$Z$2603,25,FALSE))</f>
        <v/>
      </c>
      <c r="P2131" s="39" t="str">
        <f>IF($A2131 = "", "", IF(OR(VLOOKUP($A2131,'Student reference sheet'!$A$2:$V$2400,8,FALSE) = "R",  VLOOKUP($A2131,'Student reference sheet'!$A$2:$V$2400,8,FALSE) = "L"), "X", ""))</f>
        <v/>
      </c>
      <c r="Q2131" s="39" t="str">
        <f>IF($A2131 ="", "", VLOOKUP($A2131, 'Student reference sheet'!$A$2:$V$2603,22,FALSE))</f>
        <v/>
      </c>
      <c r="R2131" s="39" t="str">
        <f>IF($A2131 &lt;&gt; "",VLOOKUP($A2131,'Student reference sheet'!$A$2:$V$2329, 5,FALSE), "")</f>
        <v/>
      </c>
      <c r="S2131" s="39" t="str">
        <f>IF($A2131 &lt;&gt; "",VLOOKUP($A2131,'Student reference sheet'!$A$2:$V$2329, 6,FALSE), "")</f>
        <v/>
      </c>
      <c r="T2131" s="30" t="str">
        <f>IF($A2131 = "","",
IF(VLOOKUP($A2131,'Student reference sheet'!$A$2:$V$2329, 10,FALSE) = "Y", "Hispanic",
IF(VLOOKUP($A2131,'Student reference sheet'!$A$2:$V$2329,11,FALSE) &lt;&gt; "",
IF(VLOOKUP($A2131,'Student reference sheet'!$A$2:$V$2329,11,FALSE) = "UNK", "Unknown", VLOOKUP(VALUE(VLOOKUP($A2131,'Student reference sheet'!$A$2:$V$2329,11,FALSE)),'Ethnicity Reference'!$A$2:$B$22,2,FALSE)),
IF(VLOOKUP($A2131,'Student reference sheet'!$A$2:$V$2329,9,FALSE) &lt;&gt; "", VLOOKUP(VALUE(VLOOKUP($A2131,'Student reference sheet'!$A$2:$V$2329,9,FALSE)),'Ethnicity Reference'!$A$2:$B$22,2,FALSE),"Unknown"))))</f>
        <v/>
      </c>
      <c r="U2131" s="35"/>
    </row>
    <row r="2132" spans="1:21" ht="15.75">
      <c r="A2132" s="47"/>
      <c r="B2132" s="33"/>
      <c r="C2132" s="39" t="str">
        <f>IF($A2132 &lt;&gt; "",VLOOKUP($A2132,'Student reference sheet'!$A$2:$V$2329, 3,FALSE), "")</f>
        <v/>
      </c>
      <c r="D2132" s="39" t="str">
        <f>IF($A2132 &lt;&gt; "",VLOOKUP($A2132,'Student reference sheet'!$A$2:$V$2329, 2,FALSE), "")</f>
        <v/>
      </c>
      <c r="E2132" s="35"/>
      <c r="F2132" s="34"/>
      <c r="G2132" s="40" t="str">
        <f t="shared" ca="1" si="102"/>
        <v/>
      </c>
      <c r="H2132" s="40" t="str">
        <f t="shared" ca="1" si="103"/>
        <v/>
      </c>
      <c r="I2132" s="36" t="str">
        <f>IF($A2132 = "", "",
IF(COUNTIF(MINIMUM_DAY_DATES[], Attendance!J2132) &gt; 0, VLOOKUP(Attendance!$G2132,MINIMUM_DAY_PERIOD_SCHEDULE[], 2,TRUE),
IF(COUNTIF(RALLY_DATES[], Attendance!J2132) &gt; 0, VLOOKUP(Attendance!$G2132,RALLY_PERIOD_SCHEDULE[], 2,TRUE),
IF(WEEKDAY(Attendance!$J2132) = 2,
       IF(COUNTIF(FINALS_WEEK_MONDAY_DATE[],Attendance!$J2132) &gt; 0, VLOOKUP(Attendance!$G2132,FINALS_WEEK_MONDAY_PERIOD_SCHEDULE[],2,TRUE),
       VLOOKUP(Attendance!$G2132,REGULAR_WEEK_SCHEDULE[],6,TRUE)),
IF(WEEKDAY($J2132) = 3,
       IF(COUNTIF(FINALS_WEEK_TUESDAY_DATE[],Attendance!$J2132) &gt; 0, VLOOKUP(Attendance!$G2132,FINALS_WEEK_TUESDAY_PERIOD_SCHEDULE[],2,TRUE),
       VLOOKUP(Attendance!$G2132,REGULAR_WEEK_SCHEDULE[[Tuesday]:[Period]],5,TRUE)),
IF(WEEKDAY(Attendance!$J2132) = 4,
        IF(COUNTIF(BLOCK_WEDNESDAY_DATES[],Attendance!$J2132) &gt; 0, VLOOKUP(Attendance!$G2132,BLOCK_WEDNESDAY_PERIOD_SCHEDULE[],2,TRUE),
        IF(COUNTIF(FINALS_WEEK_WEDNESDAY_DATE[],Attendance!$J2132) &gt; 0, VLOOKUP(Attendance!$G2132,FINALS_WEEK_WEDNESDAY_PERIOD_SCHEDULE[],2,TRUE),
       VLOOKUP(Attendance!$G2132,REGULAR_WEEK_SCHEDULE[[Wednesday]:[Period]],4,TRUE))),
IF(WEEKDAY($J2132) = 5,
       IF(COUNTIF(BLOCK_THURSDAY_DATES[],Attendance!$J2132) &gt; 0, VLOOKUP(Attendance!$G2132,BLOCK_THURSDAY_PERIOD_SCHEDULE[],2,TRUE),
       IF(COUNTIF(FINALS_WEEK_THURSDAY_DATE[],Attendance!$J2132) &gt; 0, VLOOKUP(Attendance!$G2132,FINALS_WEEK_THURSDAY_PERIOD_SCHEDULE[],2,TRUE),
       VLOOKUP(Attendance!$G2132,REGULAR_WEEK_SCHEDULE[[Thursday]:[Period]],3,TRUE))),
IF(WEEKDAY(Attendance!$J2132) = 6,
       IF(COUNTIF(FINALS_WEEK_FRIDAY_DATE[],Attendance!$J2132) &gt; 0, VLOOKUP(Attendance!$G2132,FINALS_WEEK_FRIDAY_PERIOD_SCHEDULE[],2,TRUE),
       VLOOKUP(Attendance!$G2132,REGULAR_WEEK_SCHEDULE[[Friday]:[Period]],2,TRUE))))))))))</f>
        <v/>
      </c>
      <c r="J2132" s="41" t="str">
        <f t="shared" ca="1" si="104"/>
        <v/>
      </c>
      <c r="K2132" s="41" t="str">
        <f>IF($A2132 &lt;&gt; "",VLOOKUP($A2132,'Student reference sheet'!$A$2:$V$2329, 7,FALSE), "")</f>
        <v/>
      </c>
      <c r="L2132" s="30" t="str">
        <f>IF($A2132 ="", "", VLOOKUP($A2132, 'Student reference sheet'!$A$2:$Z$2603,23,FALSE))</f>
        <v/>
      </c>
      <c r="M2132" s="30" t="str">
        <f>IF($A2132 ="", "", VLOOKUP($A2132, 'Student reference sheet'!$A$2:$Z$2603,24,FALSE))</f>
        <v/>
      </c>
      <c r="N2132" s="30" t="str">
        <f>IF($A2132 ="", "", VLOOKUP($A2132, 'Student reference sheet'!$A$2:$Z$2603,26,FALSE))</f>
        <v/>
      </c>
      <c r="O2132" s="30" t="str">
        <f>IF($A2132 ="", "", VLOOKUP($A2132, 'Student reference sheet'!$A$2:$Z$2603,25,FALSE))</f>
        <v/>
      </c>
      <c r="P2132" s="39" t="str">
        <f>IF($A2132 = "", "", IF(OR(VLOOKUP($A2132,'Student reference sheet'!$A$2:$V$2400,8,FALSE) = "R",  VLOOKUP($A2132,'Student reference sheet'!$A$2:$V$2400,8,FALSE) = "L"), "X", ""))</f>
        <v/>
      </c>
      <c r="Q2132" s="39" t="str">
        <f>IF($A2132 ="", "", VLOOKUP($A2132, 'Student reference sheet'!$A$2:$V$2603,22,FALSE))</f>
        <v/>
      </c>
      <c r="R2132" s="39" t="str">
        <f>IF($A2132 &lt;&gt; "",VLOOKUP($A2132,'Student reference sheet'!$A$2:$V$2329, 5,FALSE), "")</f>
        <v/>
      </c>
      <c r="S2132" s="39" t="str">
        <f>IF($A2132 &lt;&gt; "",VLOOKUP($A2132,'Student reference sheet'!$A$2:$V$2329, 6,FALSE), "")</f>
        <v/>
      </c>
      <c r="T2132" s="30" t="str">
        <f>IF($A2132 = "","",
IF(VLOOKUP($A2132,'Student reference sheet'!$A$2:$V$2329, 10,FALSE) = "Y", "Hispanic",
IF(VLOOKUP($A2132,'Student reference sheet'!$A$2:$V$2329,11,FALSE) &lt;&gt; "",
IF(VLOOKUP($A2132,'Student reference sheet'!$A$2:$V$2329,11,FALSE) = "UNK", "Unknown", VLOOKUP(VALUE(VLOOKUP($A2132,'Student reference sheet'!$A$2:$V$2329,11,FALSE)),'Ethnicity Reference'!$A$2:$B$22,2,FALSE)),
IF(VLOOKUP($A2132,'Student reference sheet'!$A$2:$V$2329,9,FALSE) &lt;&gt; "", VLOOKUP(VALUE(VLOOKUP($A2132,'Student reference sheet'!$A$2:$V$2329,9,FALSE)),'Ethnicity Reference'!$A$2:$B$22,2,FALSE),"Unknown"))))</f>
        <v/>
      </c>
      <c r="U2132" s="35"/>
    </row>
    <row r="2133" spans="1:21" ht="15.75">
      <c r="A2133" s="47"/>
      <c r="B2133" s="33"/>
      <c r="C2133" s="39" t="str">
        <f>IF($A2133 &lt;&gt; "",VLOOKUP($A2133,'Student reference sheet'!$A$2:$V$2329, 3,FALSE), "")</f>
        <v/>
      </c>
      <c r="D2133" s="39" t="str">
        <f>IF($A2133 &lt;&gt; "",VLOOKUP($A2133,'Student reference sheet'!$A$2:$V$2329, 2,FALSE), "")</f>
        <v/>
      </c>
      <c r="E2133" s="35"/>
      <c r="F2133" s="34"/>
      <c r="G2133" s="40" t="str">
        <f t="shared" ca="1" si="102"/>
        <v/>
      </c>
      <c r="H2133" s="40" t="str">
        <f t="shared" ca="1" si="103"/>
        <v/>
      </c>
      <c r="I2133" s="36" t="str">
        <f>IF($A2133 = "", "",
IF(COUNTIF(MINIMUM_DAY_DATES[], Attendance!J2133) &gt; 0, VLOOKUP(Attendance!$G2133,MINIMUM_DAY_PERIOD_SCHEDULE[], 2,TRUE),
IF(COUNTIF(RALLY_DATES[], Attendance!J2133) &gt; 0, VLOOKUP(Attendance!$G2133,RALLY_PERIOD_SCHEDULE[], 2,TRUE),
IF(WEEKDAY(Attendance!$J2133) = 2,
       IF(COUNTIF(FINALS_WEEK_MONDAY_DATE[],Attendance!$J2133) &gt; 0, VLOOKUP(Attendance!$G2133,FINALS_WEEK_MONDAY_PERIOD_SCHEDULE[],2,TRUE),
       VLOOKUP(Attendance!$G2133,REGULAR_WEEK_SCHEDULE[],6,TRUE)),
IF(WEEKDAY($J2133) = 3,
       IF(COUNTIF(FINALS_WEEK_TUESDAY_DATE[],Attendance!$J2133) &gt; 0, VLOOKUP(Attendance!$G2133,FINALS_WEEK_TUESDAY_PERIOD_SCHEDULE[],2,TRUE),
       VLOOKUP(Attendance!$G2133,REGULAR_WEEK_SCHEDULE[[Tuesday]:[Period]],5,TRUE)),
IF(WEEKDAY(Attendance!$J2133) = 4,
        IF(COUNTIF(BLOCK_WEDNESDAY_DATES[],Attendance!$J2133) &gt; 0, VLOOKUP(Attendance!$G2133,BLOCK_WEDNESDAY_PERIOD_SCHEDULE[],2,TRUE),
        IF(COUNTIF(FINALS_WEEK_WEDNESDAY_DATE[],Attendance!$J2133) &gt; 0, VLOOKUP(Attendance!$G2133,FINALS_WEEK_WEDNESDAY_PERIOD_SCHEDULE[],2,TRUE),
       VLOOKUP(Attendance!$G2133,REGULAR_WEEK_SCHEDULE[[Wednesday]:[Period]],4,TRUE))),
IF(WEEKDAY($J2133) = 5,
       IF(COUNTIF(BLOCK_THURSDAY_DATES[],Attendance!$J2133) &gt; 0, VLOOKUP(Attendance!$G2133,BLOCK_THURSDAY_PERIOD_SCHEDULE[],2,TRUE),
       IF(COUNTIF(FINALS_WEEK_THURSDAY_DATE[],Attendance!$J2133) &gt; 0, VLOOKUP(Attendance!$G2133,FINALS_WEEK_THURSDAY_PERIOD_SCHEDULE[],2,TRUE),
       VLOOKUP(Attendance!$G2133,REGULAR_WEEK_SCHEDULE[[Thursday]:[Period]],3,TRUE))),
IF(WEEKDAY(Attendance!$J2133) = 6,
       IF(COUNTIF(FINALS_WEEK_FRIDAY_DATE[],Attendance!$J2133) &gt; 0, VLOOKUP(Attendance!$G2133,FINALS_WEEK_FRIDAY_PERIOD_SCHEDULE[],2,TRUE),
       VLOOKUP(Attendance!$G2133,REGULAR_WEEK_SCHEDULE[[Friday]:[Period]],2,TRUE))))))))))</f>
        <v/>
      </c>
      <c r="J2133" s="41" t="str">
        <f t="shared" ca="1" si="104"/>
        <v/>
      </c>
      <c r="K2133" s="41" t="str">
        <f>IF($A2133 &lt;&gt; "",VLOOKUP($A2133,'Student reference sheet'!$A$2:$V$2329, 7,FALSE), "")</f>
        <v/>
      </c>
      <c r="L2133" s="30" t="str">
        <f>IF($A2133 ="", "", VLOOKUP($A2133, 'Student reference sheet'!$A$2:$Z$2603,23,FALSE))</f>
        <v/>
      </c>
      <c r="M2133" s="30" t="str">
        <f>IF($A2133 ="", "", VLOOKUP($A2133, 'Student reference sheet'!$A$2:$Z$2603,24,FALSE))</f>
        <v/>
      </c>
      <c r="N2133" s="30" t="str">
        <f>IF($A2133 ="", "", VLOOKUP($A2133, 'Student reference sheet'!$A$2:$Z$2603,26,FALSE))</f>
        <v/>
      </c>
      <c r="O2133" s="30" t="str">
        <f>IF($A2133 ="", "", VLOOKUP($A2133, 'Student reference sheet'!$A$2:$Z$2603,25,FALSE))</f>
        <v/>
      </c>
      <c r="P2133" s="39" t="str">
        <f>IF($A2133 = "", "", IF(OR(VLOOKUP($A2133,'Student reference sheet'!$A$2:$V$2400,8,FALSE) = "R",  VLOOKUP($A2133,'Student reference sheet'!$A$2:$V$2400,8,FALSE) = "L"), "X", ""))</f>
        <v/>
      </c>
      <c r="Q2133" s="39" t="str">
        <f>IF($A2133 ="", "", VLOOKUP($A2133, 'Student reference sheet'!$A$2:$V$2603,22,FALSE))</f>
        <v/>
      </c>
      <c r="R2133" s="39" t="str">
        <f>IF($A2133 &lt;&gt; "",VLOOKUP($A2133,'Student reference sheet'!$A$2:$V$2329, 5,FALSE), "")</f>
        <v/>
      </c>
      <c r="S2133" s="39" t="str">
        <f>IF($A2133 &lt;&gt; "",VLOOKUP($A2133,'Student reference sheet'!$A$2:$V$2329, 6,FALSE), "")</f>
        <v/>
      </c>
      <c r="T2133" s="30" t="str">
        <f>IF($A2133 = "","",
IF(VLOOKUP($A2133,'Student reference sheet'!$A$2:$V$2329, 10,FALSE) = "Y", "Hispanic",
IF(VLOOKUP($A2133,'Student reference sheet'!$A$2:$V$2329,11,FALSE) &lt;&gt; "",
IF(VLOOKUP($A2133,'Student reference sheet'!$A$2:$V$2329,11,FALSE) = "UNK", "Unknown", VLOOKUP(VALUE(VLOOKUP($A2133,'Student reference sheet'!$A$2:$V$2329,11,FALSE)),'Ethnicity Reference'!$A$2:$B$22,2,FALSE)),
IF(VLOOKUP($A2133,'Student reference sheet'!$A$2:$V$2329,9,FALSE) &lt;&gt; "", VLOOKUP(VALUE(VLOOKUP($A2133,'Student reference sheet'!$A$2:$V$2329,9,FALSE)),'Ethnicity Reference'!$A$2:$B$22,2,FALSE),"Unknown"))))</f>
        <v/>
      </c>
      <c r="U2133" s="35"/>
    </row>
    <row r="2134" spans="1:21" ht="15.75">
      <c r="A2134" s="47"/>
      <c r="B2134" s="33"/>
      <c r="C2134" s="39" t="str">
        <f>IF($A2134 &lt;&gt; "",VLOOKUP($A2134,'Student reference sheet'!$A$2:$V$2329, 3,FALSE), "")</f>
        <v/>
      </c>
      <c r="D2134" s="39" t="str">
        <f>IF($A2134 &lt;&gt; "",VLOOKUP($A2134,'Student reference sheet'!$A$2:$V$2329, 2,FALSE), "")</f>
        <v/>
      </c>
      <c r="E2134" s="35"/>
      <c r="F2134" s="34"/>
      <c r="G2134" s="40" t="str">
        <f t="shared" ca="1" si="102"/>
        <v/>
      </c>
      <c r="H2134" s="40" t="str">
        <f t="shared" ca="1" si="103"/>
        <v/>
      </c>
      <c r="I2134" s="36" t="str">
        <f>IF($A2134 = "", "",
IF(COUNTIF(MINIMUM_DAY_DATES[], Attendance!J2134) &gt; 0, VLOOKUP(Attendance!$G2134,MINIMUM_DAY_PERIOD_SCHEDULE[], 2,TRUE),
IF(COUNTIF(RALLY_DATES[], Attendance!J2134) &gt; 0, VLOOKUP(Attendance!$G2134,RALLY_PERIOD_SCHEDULE[], 2,TRUE),
IF(WEEKDAY(Attendance!$J2134) = 2,
       IF(COUNTIF(FINALS_WEEK_MONDAY_DATE[],Attendance!$J2134) &gt; 0, VLOOKUP(Attendance!$G2134,FINALS_WEEK_MONDAY_PERIOD_SCHEDULE[],2,TRUE),
       VLOOKUP(Attendance!$G2134,REGULAR_WEEK_SCHEDULE[],6,TRUE)),
IF(WEEKDAY($J2134) = 3,
       IF(COUNTIF(FINALS_WEEK_TUESDAY_DATE[],Attendance!$J2134) &gt; 0, VLOOKUP(Attendance!$G2134,FINALS_WEEK_TUESDAY_PERIOD_SCHEDULE[],2,TRUE),
       VLOOKUP(Attendance!$G2134,REGULAR_WEEK_SCHEDULE[[Tuesday]:[Period]],5,TRUE)),
IF(WEEKDAY(Attendance!$J2134) = 4,
        IF(COUNTIF(BLOCK_WEDNESDAY_DATES[],Attendance!$J2134) &gt; 0, VLOOKUP(Attendance!$G2134,BLOCK_WEDNESDAY_PERIOD_SCHEDULE[],2,TRUE),
        IF(COUNTIF(FINALS_WEEK_WEDNESDAY_DATE[],Attendance!$J2134) &gt; 0, VLOOKUP(Attendance!$G2134,FINALS_WEEK_WEDNESDAY_PERIOD_SCHEDULE[],2,TRUE),
       VLOOKUP(Attendance!$G2134,REGULAR_WEEK_SCHEDULE[[Wednesday]:[Period]],4,TRUE))),
IF(WEEKDAY($J2134) = 5,
       IF(COUNTIF(BLOCK_THURSDAY_DATES[],Attendance!$J2134) &gt; 0, VLOOKUP(Attendance!$G2134,BLOCK_THURSDAY_PERIOD_SCHEDULE[],2,TRUE),
       IF(COUNTIF(FINALS_WEEK_THURSDAY_DATE[],Attendance!$J2134) &gt; 0, VLOOKUP(Attendance!$G2134,FINALS_WEEK_THURSDAY_PERIOD_SCHEDULE[],2,TRUE),
       VLOOKUP(Attendance!$G2134,REGULAR_WEEK_SCHEDULE[[Thursday]:[Period]],3,TRUE))),
IF(WEEKDAY(Attendance!$J2134) = 6,
       IF(COUNTIF(FINALS_WEEK_FRIDAY_DATE[],Attendance!$J2134) &gt; 0, VLOOKUP(Attendance!$G2134,FINALS_WEEK_FRIDAY_PERIOD_SCHEDULE[],2,TRUE),
       VLOOKUP(Attendance!$G2134,REGULAR_WEEK_SCHEDULE[[Friday]:[Period]],2,TRUE))))))))))</f>
        <v/>
      </c>
      <c r="J2134" s="41" t="str">
        <f t="shared" ca="1" si="104"/>
        <v/>
      </c>
      <c r="K2134" s="41" t="str">
        <f>IF($A2134 &lt;&gt; "",VLOOKUP($A2134,'Student reference sheet'!$A$2:$V$2329, 7,FALSE), "")</f>
        <v/>
      </c>
      <c r="L2134" s="30" t="str">
        <f>IF($A2134 ="", "", VLOOKUP($A2134, 'Student reference sheet'!$A$2:$Z$2603,23,FALSE))</f>
        <v/>
      </c>
      <c r="M2134" s="30" t="str">
        <f>IF($A2134 ="", "", VLOOKUP($A2134, 'Student reference sheet'!$A$2:$Z$2603,24,FALSE))</f>
        <v/>
      </c>
      <c r="N2134" s="30" t="str">
        <f>IF($A2134 ="", "", VLOOKUP($A2134, 'Student reference sheet'!$A$2:$Z$2603,26,FALSE))</f>
        <v/>
      </c>
      <c r="O2134" s="30" t="str">
        <f>IF($A2134 ="", "", VLOOKUP($A2134, 'Student reference sheet'!$A$2:$Z$2603,25,FALSE))</f>
        <v/>
      </c>
      <c r="P2134" s="39" t="str">
        <f>IF($A2134 = "", "", IF(OR(VLOOKUP($A2134,'Student reference sheet'!$A$2:$V$2400,8,FALSE) = "R",  VLOOKUP($A2134,'Student reference sheet'!$A$2:$V$2400,8,FALSE) = "L"), "X", ""))</f>
        <v/>
      </c>
      <c r="Q2134" s="39" t="str">
        <f>IF($A2134 ="", "", VLOOKUP($A2134, 'Student reference sheet'!$A$2:$V$2603,22,FALSE))</f>
        <v/>
      </c>
      <c r="R2134" s="39" t="str">
        <f>IF($A2134 &lt;&gt; "",VLOOKUP($A2134,'Student reference sheet'!$A$2:$V$2329, 5,FALSE), "")</f>
        <v/>
      </c>
      <c r="S2134" s="39" t="str">
        <f>IF($A2134 &lt;&gt; "",VLOOKUP($A2134,'Student reference sheet'!$A$2:$V$2329, 6,FALSE), "")</f>
        <v/>
      </c>
      <c r="T2134" s="30" t="str">
        <f>IF($A2134 = "","",
IF(VLOOKUP($A2134,'Student reference sheet'!$A$2:$V$2329, 10,FALSE) = "Y", "Hispanic",
IF(VLOOKUP($A2134,'Student reference sheet'!$A$2:$V$2329,11,FALSE) &lt;&gt; "",
IF(VLOOKUP($A2134,'Student reference sheet'!$A$2:$V$2329,11,FALSE) = "UNK", "Unknown", VLOOKUP(VALUE(VLOOKUP($A2134,'Student reference sheet'!$A$2:$V$2329,11,FALSE)),'Ethnicity Reference'!$A$2:$B$22,2,FALSE)),
IF(VLOOKUP($A2134,'Student reference sheet'!$A$2:$V$2329,9,FALSE) &lt;&gt; "", VLOOKUP(VALUE(VLOOKUP($A2134,'Student reference sheet'!$A$2:$V$2329,9,FALSE)),'Ethnicity Reference'!$A$2:$B$22,2,FALSE),"Unknown"))))</f>
        <v/>
      </c>
      <c r="U2134" s="35"/>
    </row>
    <row r="2135" spans="1:21" ht="15.75">
      <c r="A2135" s="47"/>
      <c r="B2135" s="33"/>
      <c r="C2135" s="39" t="str">
        <f>IF($A2135 &lt;&gt; "",VLOOKUP($A2135,'Student reference sheet'!$A$2:$V$2329, 3,FALSE), "")</f>
        <v/>
      </c>
      <c r="D2135" s="39" t="str">
        <f>IF($A2135 &lt;&gt; "",VLOOKUP($A2135,'Student reference sheet'!$A$2:$V$2329, 2,FALSE), "")</f>
        <v/>
      </c>
      <c r="E2135" s="35"/>
      <c r="F2135" s="34"/>
      <c r="G2135" s="40" t="str">
        <f t="shared" ca="1" si="102"/>
        <v/>
      </c>
      <c r="H2135" s="40" t="str">
        <f t="shared" ca="1" si="103"/>
        <v/>
      </c>
      <c r="I2135" s="36" t="str">
        <f>IF($A2135 = "", "",
IF(COUNTIF(MINIMUM_DAY_DATES[], Attendance!J2135) &gt; 0, VLOOKUP(Attendance!$G2135,MINIMUM_DAY_PERIOD_SCHEDULE[], 2,TRUE),
IF(COUNTIF(RALLY_DATES[], Attendance!J2135) &gt; 0, VLOOKUP(Attendance!$G2135,RALLY_PERIOD_SCHEDULE[], 2,TRUE),
IF(WEEKDAY(Attendance!$J2135) = 2,
       IF(COUNTIF(FINALS_WEEK_MONDAY_DATE[],Attendance!$J2135) &gt; 0, VLOOKUP(Attendance!$G2135,FINALS_WEEK_MONDAY_PERIOD_SCHEDULE[],2,TRUE),
       VLOOKUP(Attendance!$G2135,REGULAR_WEEK_SCHEDULE[],6,TRUE)),
IF(WEEKDAY($J2135) = 3,
       IF(COUNTIF(FINALS_WEEK_TUESDAY_DATE[],Attendance!$J2135) &gt; 0, VLOOKUP(Attendance!$G2135,FINALS_WEEK_TUESDAY_PERIOD_SCHEDULE[],2,TRUE),
       VLOOKUP(Attendance!$G2135,REGULAR_WEEK_SCHEDULE[[Tuesday]:[Period]],5,TRUE)),
IF(WEEKDAY(Attendance!$J2135) = 4,
        IF(COUNTIF(BLOCK_WEDNESDAY_DATES[],Attendance!$J2135) &gt; 0, VLOOKUP(Attendance!$G2135,BLOCK_WEDNESDAY_PERIOD_SCHEDULE[],2,TRUE),
        IF(COUNTIF(FINALS_WEEK_WEDNESDAY_DATE[],Attendance!$J2135) &gt; 0, VLOOKUP(Attendance!$G2135,FINALS_WEEK_WEDNESDAY_PERIOD_SCHEDULE[],2,TRUE),
       VLOOKUP(Attendance!$G2135,REGULAR_WEEK_SCHEDULE[[Wednesday]:[Period]],4,TRUE))),
IF(WEEKDAY($J2135) = 5,
       IF(COUNTIF(BLOCK_THURSDAY_DATES[],Attendance!$J2135) &gt; 0, VLOOKUP(Attendance!$G2135,BLOCK_THURSDAY_PERIOD_SCHEDULE[],2,TRUE),
       IF(COUNTIF(FINALS_WEEK_THURSDAY_DATE[],Attendance!$J2135) &gt; 0, VLOOKUP(Attendance!$G2135,FINALS_WEEK_THURSDAY_PERIOD_SCHEDULE[],2,TRUE),
       VLOOKUP(Attendance!$G2135,REGULAR_WEEK_SCHEDULE[[Thursday]:[Period]],3,TRUE))),
IF(WEEKDAY(Attendance!$J2135) = 6,
       IF(COUNTIF(FINALS_WEEK_FRIDAY_DATE[],Attendance!$J2135) &gt; 0, VLOOKUP(Attendance!$G2135,FINALS_WEEK_FRIDAY_PERIOD_SCHEDULE[],2,TRUE),
       VLOOKUP(Attendance!$G2135,REGULAR_WEEK_SCHEDULE[[Friday]:[Period]],2,TRUE))))))))))</f>
        <v/>
      </c>
      <c r="J2135" s="41" t="str">
        <f t="shared" ca="1" si="104"/>
        <v/>
      </c>
      <c r="K2135" s="41" t="str">
        <f>IF($A2135 &lt;&gt; "",VLOOKUP($A2135,'Student reference sheet'!$A$2:$V$2329, 7,FALSE), "")</f>
        <v/>
      </c>
      <c r="L2135" s="30" t="str">
        <f>IF($A2135 ="", "", VLOOKUP($A2135, 'Student reference sheet'!$A$2:$Z$2603,23,FALSE))</f>
        <v/>
      </c>
      <c r="M2135" s="30" t="str">
        <f>IF($A2135 ="", "", VLOOKUP($A2135, 'Student reference sheet'!$A$2:$Z$2603,24,FALSE))</f>
        <v/>
      </c>
      <c r="N2135" s="30" t="str">
        <f>IF($A2135 ="", "", VLOOKUP($A2135, 'Student reference sheet'!$A$2:$Z$2603,26,FALSE))</f>
        <v/>
      </c>
      <c r="O2135" s="30" t="str">
        <f>IF($A2135 ="", "", VLOOKUP($A2135, 'Student reference sheet'!$A$2:$Z$2603,25,FALSE))</f>
        <v/>
      </c>
      <c r="P2135" s="39" t="str">
        <f>IF($A2135 = "", "", IF(OR(VLOOKUP($A2135,'Student reference sheet'!$A$2:$V$2400,8,FALSE) = "R",  VLOOKUP($A2135,'Student reference sheet'!$A$2:$V$2400,8,FALSE) = "L"), "X", ""))</f>
        <v/>
      </c>
      <c r="Q2135" s="39" t="str">
        <f>IF($A2135 ="", "", VLOOKUP($A2135, 'Student reference sheet'!$A$2:$V$2603,22,FALSE))</f>
        <v/>
      </c>
      <c r="R2135" s="39" t="str">
        <f>IF($A2135 &lt;&gt; "",VLOOKUP($A2135,'Student reference sheet'!$A$2:$V$2329, 5,FALSE), "")</f>
        <v/>
      </c>
      <c r="S2135" s="39" t="str">
        <f>IF($A2135 &lt;&gt; "",VLOOKUP($A2135,'Student reference sheet'!$A$2:$V$2329, 6,FALSE), "")</f>
        <v/>
      </c>
      <c r="T2135" s="30" t="str">
        <f>IF($A2135 = "","",
IF(VLOOKUP($A2135,'Student reference sheet'!$A$2:$V$2329, 10,FALSE) = "Y", "Hispanic",
IF(VLOOKUP($A2135,'Student reference sheet'!$A$2:$V$2329,11,FALSE) &lt;&gt; "",
IF(VLOOKUP($A2135,'Student reference sheet'!$A$2:$V$2329,11,FALSE) = "UNK", "Unknown", VLOOKUP(VALUE(VLOOKUP($A2135,'Student reference sheet'!$A$2:$V$2329,11,FALSE)),'Ethnicity Reference'!$A$2:$B$22,2,FALSE)),
IF(VLOOKUP($A2135,'Student reference sheet'!$A$2:$V$2329,9,FALSE) &lt;&gt; "", VLOOKUP(VALUE(VLOOKUP($A2135,'Student reference sheet'!$A$2:$V$2329,9,FALSE)),'Ethnicity Reference'!$A$2:$B$22,2,FALSE),"Unknown"))))</f>
        <v/>
      </c>
      <c r="U2135" s="35"/>
    </row>
    <row r="2136" spans="1:21" ht="15.75">
      <c r="A2136" s="47"/>
      <c r="B2136" s="33"/>
      <c r="C2136" s="39" t="str">
        <f>IF($A2136 &lt;&gt; "",VLOOKUP($A2136,'Student reference sheet'!$A$2:$V$2329, 3,FALSE), "")</f>
        <v/>
      </c>
      <c r="D2136" s="39" t="str">
        <f>IF($A2136 &lt;&gt; "",VLOOKUP($A2136,'Student reference sheet'!$A$2:$V$2329, 2,FALSE), "")</f>
        <v/>
      </c>
      <c r="E2136" s="35"/>
      <c r="F2136" s="34"/>
      <c r="G2136" s="40" t="str">
        <f t="shared" ca="1" si="102"/>
        <v/>
      </c>
      <c r="H2136" s="40" t="str">
        <f t="shared" ca="1" si="103"/>
        <v/>
      </c>
      <c r="I2136" s="36" t="str">
        <f>IF($A2136 = "", "",
IF(COUNTIF(MINIMUM_DAY_DATES[], Attendance!J2136) &gt; 0, VLOOKUP(Attendance!$G2136,MINIMUM_DAY_PERIOD_SCHEDULE[], 2,TRUE),
IF(COUNTIF(RALLY_DATES[], Attendance!J2136) &gt; 0, VLOOKUP(Attendance!$G2136,RALLY_PERIOD_SCHEDULE[], 2,TRUE),
IF(WEEKDAY(Attendance!$J2136) = 2,
       IF(COUNTIF(FINALS_WEEK_MONDAY_DATE[],Attendance!$J2136) &gt; 0, VLOOKUP(Attendance!$G2136,FINALS_WEEK_MONDAY_PERIOD_SCHEDULE[],2,TRUE),
       VLOOKUP(Attendance!$G2136,REGULAR_WEEK_SCHEDULE[],6,TRUE)),
IF(WEEKDAY($J2136) = 3,
       IF(COUNTIF(FINALS_WEEK_TUESDAY_DATE[],Attendance!$J2136) &gt; 0, VLOOKUP(Attendance!$G2136,FINALS_WEEK_TUESDAY_PERIOD_SCHEDULE[],2,TRUE),
       VLOOKUP(Attendance!$G2136,REGULAR_WEEK_SCHEDULE[[Tuesday]:[Period]],5,TRUE)),
IF(WEEKDAY(Attendance!$J2136) = 4,
        IF(COUNTIF(BLOCK_WEDNESDAY_DATES[],Attendance!$J2136) &gt; 0, VLOOKUP(Attendance!$G2136,BLOCK_WEDNESDAY_PERIOD_SCHEDULE[],2,TRUE),
        IF(COUNTIF(FINALS_WEEK_WEDNESDAY_DATE[],Attendance!$J2136) &gt; 0, VLOOKUP(Attendance!$G2136,FINALS_WEEK_WEDNESDAY_PERIOD_SCHEDULE[],2,TRUE),
       VLOOKUP(Attendance!$G2136,REGULAR_WEEK_SCHEDULE[[Wednesday]:[Period]],4,TRUE))),
IF(WEEKDAY($J2136) = 5,
       IF(COUNTIF(BLOCK_THURSDAY_DATES[],Attendance!$J2136) &gt; 0, VLOOKUP(Attendance!$G2136,BLOCK_THURSDAY_PERIOD_SCHEDULE[],2,TRUE),
       IF(COUNTIF(FINALS_WEEK_THURSDAY_DATE[],Attendance!$J2136) &gt; 0, VLOOKUP(Attendance!$G2136,FINALS_WEEK_THURSDAY_PERIOD_SCHEDULE[],2,TRUE),
       VLOOKUP(Attendance!$G2136,REGULAR_WEEK_SCHEDULE[[Thursday]:[Period]],3,TRUE))),
IF(WEEKDAY(Attendance!$J2136) = 6,
       IF(COUNTIF(FINALS_WEEK_FRIDAY_DATE[],Attendance!$J2136) &gt; 0, VLOOKUP(Attendance!$G2136,FINALS_WEEK_FRIDAY_PERIOD_SCHEDULE[],2,TRUE),
       VLOOKUP(Attendance!$G2136,REGULAR_WEEK_SCHEDULE[[Friday]:[Period]],2,TRUE))))))))))</f>
        <v/>
      </c>
      <c r="J2136" s="41" t="str">
        <f t="shared" ca="1" si="104"/>
        <v/>
      </c>
      <c r="K2136" s="41" t="str">
        <f>IF($A2136 &lt;&gt; "",VLOOKUP($A2136,'Student reference sheet'!$A$2:$V$2329, 7,FALSE), "")</f>
        <v/>
      </c>
      <c r="L2136" s="30" t="str">
        <f>IF($A2136 ="", "", VLOOKUP($A2136, 'Student reference sheet'!$A$2:$Z$2603,23,FALSE))</f>
        <v/>
      </c>
      <c r="M2136" s="30" t="str">
        <f>IF($A2136 ="", "", VLOOKUP($A2136, 'Student reference sheet'!$A$2:$Z$2603,24,FALSE))</f>
        <v/>
      </c>
      <c r="N2136" s="30" t="str">
        <f>IF($A2136 ="", "", VLOOKUP($A2136, 'Student reference sheet'!$A$2:$Z$2603,26,FALSE))</f>
        <v/>
      </c>
      <c r="O2136" s="30" t="str">
        <f>IF($A2136 ="", "", VLOOKUP($A2136, 'Student reference sheet'!$A$2:$Z$2603,25,FALSE))</f>
        <v/>
      </c>
      <c r="P2136" s="39" t="str">
        <f>IF($A2136 = "", "", IF(OR(VLOOKUP($A2136,'Student reference sheet'!$A$2:$V$2400,8,FALSE) = "R",  VLOOKUP($A2136,'Student reference sheet'!$A$2:$V$2400,8,FALSE) = "L"), "X", ""))</f>
        <v/>
      </c>
      <c r="Q2136" s="39" t="str">
        <f>IF($A2136 ="", "", VLOOKUP($A2136, 'Student reference sheet'!$A$2:$V$2603,22,FALSE))</f>
        <v/>
      </c>
      <c r="R2136" s="39" t="str">
        <f>IF($A2136 &lt;&gt; "",VLOOKUP($A2136,'Student reference sheet'!$A$2:$V$2329, 5,FALSE), "")</f>
        <v/>
      </c>
      <c r="S2136" s="39" t="str">
        <f>IF($A2136 &lt;&gt; "",VLOOKUP($A2136,'Student reference sheet'!$A$2:$V$2329, 6,FALSE), "")</f>
        <v/>
      </c>
      <c r="T2136" s="30" t="str">
        <f>IF($A2136 = "","",
IF(VLOOKUP($A2136,'Student reference sheet'!$A$2:$V$2329, 10,FALSE) = "Y", "Hispanic",
IF(VLOOKUP($A2136,'Student reference sheet'!$A$2:$V$2329,11,FALSE) &lt;&gt; "",
IF(VLOOKUP($A2136,'Student reference sheet'!$A$2:$V$2329,11,FALSE) = "UNK", "Unknown", VLOOKUP(VALUE(VLOOKUP($A2136,'Student reference sheet'!$A$2:$V$2329,11,FALSE)),'Ethnicity Reference'!$A$2:$B$22,2,FALSE)),
IF(VLOOKUP($A2136,'Student reference sheet'!$A$2:$V$2329,9,FALSE) &lt;&gt; "", VLOOKUP(VALUE(VLOOKUP($A2136,'Student reference sheet'!$A$2:$V$2329,9,FALSE)),'Ethnicity Reference'!$A$2:$B$22,2,FALSE),"Unknown"))))</f>
        <v/>
      </c>
      <c r="U2136" s="35"/>
    </row>
    <row r="2137" spans="1:21" ht="15.75">
      <c r="A2137" s="47"/>
      <c r="B2137" s="33"/>
      <c r="C2137" s="39" t="str">
        <f>IF($A2137 &lt;&gt; "",VLOOKUP($A2137,'Student reference sheet'!$A$2:$V$2329, 3,FALSE), "")</f>
        <v/>
      </c>
      <c r="D2137" s="39" t="str">
        <f>IF($A2137 &lt;&gt; "",VLOOKUP($A2137,'Student reference sheet'!$A$2:$V$2329, 2,FALSE), "")</f>
        <v/>
      </c>
      <c r="E2137" s="35"/>
      <c r="F2137" s="34"/>
      <c r="G2137" s="40" t="str">
        <f t="shared" ca="1" si="102"/>
        <v/>
      </c>
      <c r="H2137" s="40" t="str">
        <f t="shared" ca="1" si="103"/>
        <v/>
      </c>
      <c r="I2137" s="36" t="str">
        <f>IF($A2137 = "", "",
IF(COUNTIF(MINIMUM_DAY_DATES[], Attendance!J2137) &gt; 0, VLOOKUP(Attendance!$G2137,MINIMUM_DAY_PERIOD_SCHEDULE[], 2,TRUE),
IF(COUNTIF(RALLY_DATES[], Attendance!J2137) &gt; 0, VLOOKUP(Attendance!$G2137,RALLY_PERIOD_SCHEDULE[], 2,TRUE),
IF(WEEKDAY(Attendance!$J2137) = 2,
       IF(COUNTIF(FINALS_WEEK_MONDAY_DATE[],Attendance!$J2137) &gt; 0, VLOOKUP(Attendance!$G2137,FINALS_WEEK_MONDAY_PERIOD_SCHEDULE[],2,TRUE),
       VLOOKUP(Attendance!$G2137,REGULAR_WEEK_SCHEDULE[],6,TRUE)),
IF(WEEKDAY($J2137) = 3,
       IF(COUNTIF(FINALS_WEEK_TUESDAY_DATE[],Attendance!$J2137) &gt; 0, VLOOKUP(Attendance!$G2137,FINALS_WEEK_TUESDAY_PERIOD_SCHEDULE[],2,TRUE),
       VLOOKUP(Attendance!$G2137,REGULAR_WEEK_SCHEDULE[[Tuesday]:[Period]],5,TRUE)),
IF(WEEKDAY(Attendance!$J2137) = 4,
        IF(COUNTIF(BLOCK_WEDNESDAY_DATES[],Attendance!$J2137) &gt; 0, VLOOKUP(Attendance!$G2137,BLOCK_WEDNESDAY_PERIOD_SCHEDULE[],2,TRUE),
        IF(COUNTIF(FINALS_WEEK_WEDNESDAY_DATE[],Attendance!$J2137) &gt; 0, VLOOKUP(Attendance!$G2137,FINALS_WEEK_WEDNESDAY_PERIOD_SCHEDULE[],2,TRUE),
       VLOOKUP(Attendance!$G2137,REGULAR_WEEK_SCHEDULE[[Wednesday]:[Period]],4,TRUE))),
IF(WEEKDAY($J2137) = 5,
       IF(COUNTIF(BLOCK_THURSDAY_DATES[],Attendance!$J2137) &gt; 0, VLOOKUP(Attendance!$G2137,BLOCK_THURSDAY_PERIOD_SCHEDULE[],2,TRUE),
       IF(COUNTIF(FINALS_WEEK_THURSDAY_DATE[],Attendance!$J2137) &gt; 0, VLOOKUP(Attendance!$G2137,FINALS_WEEK_THURSDAY_PERIOD_SCHEDULE[],2,TRUE),
       VLOOKUP(Attendance!$G2137,REGULAR_WEEK_SCHEDULE[[Thursday]:[Period]],3,TRUE))),
IF(WEEKDAY(Attendance!$J2137) = 6,
       IF(COUNTIF(FINALS_WEEK_FRIDAY_DATE[],Attendance!$J2137) &gt; 0, VLOOKUP(Attendance!$G2137,FINALS_WEEK_FRIDAY_PERIOD_SCHEDULE[],2,TRUE),
       VLOOKUP(Attendance!$G2137,REGULAR_WEEK_SCHEDULE[[Friday]:[Period]],2,TRUE))))))))))</f>
        <v/>
      </c>
      <c r="J2137" s="41" t="str">
        <f t="shared" ca="1" si="104"/>
        <v/>
      </c>
      <c r="K2137" s="41" t="str">
        <f>IF($A2137 &lt;&gt; "",VLOOKUP($A2137,'Student reference sheet'!$A$2:$V$2329, 7,FALSE), "")</f>
        <v/>
      </c>
      <c r="L2137" s="30" t="str">
        <f>IF($A2137 ="", "", VLOOKUP($A2137, 'Student reference sheet'!$A$2:$Z$2603,23,FALSE))</f>
        <v/>
      </c>
      <c r="M2137" s="30" t="str">
        <f>IF($A2137 ="", "", VLOOKUP($A2137, 'Student reference sheet'!$A$2:$Z$2603,24,FALSE))</f>
        <v/>
      </c>
      <c r="N2137" s="30" t="str">
        <f>IF($A2137 ="", "", VLOOKUP($A2137, 'Student reference sheet'!$A$2:$Z$2603,26,FALSE))</f>
        <v/>
      </c>
      <c r="O2137" s="30" t="str">
        <f>IF($A2137 ="", "", VLOOKUP($A2137, 'Student reference sheet'!$A$2:$Z$2603,25,FALSE))</f>
        <v/>
      </c>
      <c r="P2137" s="39" t="str">
        <f>IF($A2137 = "", "", IF(OR(VLOOKUP($A2137,'Student reference sheet'!$A$2:$V$2400,8,FALSE) = "R",  VLOOKUP($A2137,'Student reference sheet'!$A$2:$V$2400,8,FALSE) = "L"), "X", ""))</f>
        <v/>
      </c>
      <c r="Q2137" s="39" t="str">
        <f>IF($A2137 ="", "", VLOOKUP($A2137, 'Student reference sheet'!$A$2:$V$2603,22,FALSE))</f>
        <v/>
      </c>
      <c r="R2137" s="39" t="str">
        <f>IF($A2137 &lt;&gt; "",VLOOKUP($A2137,'Student reference sheet'!$A$2:$V$2329, 5,FALSE), "")</f>
        <v/>
      </c>
      <c r="S2137" s="39" t="str">
        <f>IF($A2137 &lt;&gt; "",VLOOKUP($A2137,'Student reference sheet'!$A$2:$V$2329, 6,FALSE), "")</f>
        <v/>
      </c>
      <c r="T2137" s="30" t="str">
        <f>IF($A2137 = "","",
IF(VLOOKUP($A2137,'Student reference sheet'!$A$2:$V$2329, 10,FALSE) = "Y", "Hispanic",
IF(VLOOKUP($A2137,'Student reference sheet'!$A$2:$V$2329,11,FALSE) &lt;&gt; "",
IF(VLOOKUP($A2137,'Student reference sheet'!$A$2:$V$2329,11,FALSE) = "UNK", "Unknown", VLOOKUP(VALUE(VLOOKUP($A2137,'Student reference sheet'!$A$2:$V$2329,11,FALSE)),'Ethnicity Reference'!$A$2:$B$22,2,FALSE)),
IF(VLOOKUP($A2137,'Student reference sheet'!$A$2:$V$2329,9,FALSE) &lt;&gt; "", VLOOKUP(VALUE(VLOOKUP($A2137,'Student reference sheet'!$A$2:$V$2329,9,FALSE)),'Ethnicity Reference'!$A$2:$B$22,2,FALSE),"Unknown"))))</f>
        <v/>
      </c>
      <c r="U2137" s="35"/>
    </row>
    <row r="2138" spans="1:21" ht="15.75">
      <c r="A2138" s="47"/>
      <c r="B2138" s="33"/>
      <c r="C2138" s="39" t="str">
        <f>IF($A2138 &lt;&gt; "",VLOOKUP($A2138,'Student reference sheet'!$A$2:$V$2329, 3,FALSE), "")</f>
        <v/>
      </c>
      <c r="D2138" s="39" t="str">
        <f>IF($A2138 &lt;&gt; "",VLOOKUP($A2138,'Student reference sheet'!$A$2:$V$2329, 2,FALSE), "")</f>
        <v/>
      </c>
      <c r="E2138" s="35"/>
      <c r="F2138" s="34"/>
      <c r="G2138" s="40" t="str">
        <f t="shared" ca="1" si="102"/>
        <v/>
      </c>
      <c r="H2138" s="40" t="str">
        <f t="shared" ca="1" si="103"/>
        <v/>
      </c>
      <c r="I2138" s="36" t="str">
        <f>IF($A2138 = "", "",
IF(COUNTIF(MINIMUM_DAY_DATES[], Attendance!J2138) &gt; 0, VLOOKUP(Attendance!$G2138,MINIMUM_DAY_PERIOD_SCHEDULE[], 2,TRUE),
IF(COUNTIF(RALLY_DATES[], Attendance!J2138) &gt; 0, VLOOKUP(Attendance!$G2138,RALLY_PERIOD_SCHEDULE[], 2,TRUE),
IF(WEEKDAY(Attendance!$J2138) = 2,
       IF(COUNTIF(FINALS_WEEK_MONDAY_DATE[],Attendance!$J2138) &gt; 0, VLOOKUP(Attendance!$G2138,FINALS_WEEK_MONDAY_PERIOD_SCHEDULE[],2,TRUE),
       VLOOKUP(Attendance!$G2138,REGULAR_WEEK_SCHEDULE[],6,TRUE)),
IF(WEEKDAY($J2138) = 3,
       IF(COUNTIF(FINALS_WEEK_TUESDAY_DATE[],Attendance!$J2138) &gt; 0, VLOOKUP(Attendance!$G2138,FINALS_WEEK_TUESDAY_PERIOD_SCHEDULE[],2,TRUE),
       VLOOKUP(Attendance!$G2138,REGULAR_WEEK_SCHEDULE[[Tuesday]:[Period]],5,TRUE)),
IF(WEEKDAY(Attendance!$J2138) = 4,
        IF(COUNTIF(BLOCK_WEDNESDAY_DATES[],Attendance!$J2138) &gt; 0, VLOOKUP(Attendance!$G2138,BLOCK_WEDNESDAY_PERIOD_SCHEDULE[],2,TRUE),
        IF(COUNTIF(FINALS_WEEK_WEDNESDAY_DATE[],Attendance!$J2138) &gt; 0, VLOOKUP(Attendance!$G2138,FINALS_WEEK_WEDNESDAY_PERIOD_SCHEDULE[],2,TRUE),
       VLOOKUP(Attendance!$G2138,REGULAR_WEEK_SCHEDULE[[Wednesday]:[Period]],4,TRUE))),
IF(WEEKDAY($J2138) = 5,
       IF(COUNTIF(BLOCK_THURSDAY_DATES[],Attendance!$J2138) &gt; 0, VLOOKUP(Attendance!$G2138,BLOCK_THURSDAY_PERIOD_SCHEDULE[],2,TRUE),
       IF(COUNTIF(FINALS_WEEK_THURSDAY_DATE[],Attendance!$J2138) &gt; 0, VLOOKUP(Attendance!$G2138,FINALS_WEEK_THURSDAY_PERIOD_SCHEDULE[],2,TRUE),
       VLOOKUP(Attendance!$G2138,REGULAR_WEEK_SCHEDULE[[Thursday]:[Period]],3,TRUE))),
IF(WEEKDAY(Attendance!$J2138) = 6,
       IF(COUNTIF(FINALS_WEEK_FRIDAY_DATE[],Attendance!$J2138) &gt; 0, VLOOKUP(Attendance!$G2138,FINALS_WEEK_FRIDAY_PERIOD_SCHEDULE[],2,TRUE),
       VLOOKUP(Attendance!$G2138,REGULAR_WEEK_SCHEDULE[[Friday]:[Period]],2,TRUE))))))))))</f>
        <v/>
      </c>
      <c r="J2138" s="41" t="str">
        <f t="shared" ca="1" si="104"/>
        <v/>
      </c>
      <c r="K2138" s="41" t="str">
        <f>IF($A2138 &lt;&gt; "",VLOOKUP($A2138,'Student reference sheet'!$A$2:$V$2329, 7,FALSE), "")</f>
        <v/>
      </c>
      <c r="L2138" s="30" t="str">
        <f>IF($A2138 ="", "", VLOOKUP($A2138, 'Student reference sheet'!$A$2:$Z$2603,23,FALSE))</f>
        <v/>
      </c>
      <c r="M2138" s="30" t="str">
        <f>IF($A2138 ="", "", VLOOKUP($A2138, 'Student reference sheet'!$A$2:$Z$2603,24,FALSE))</f>
        <v/>
      </c>
      <c r="N2138" s="30" t="str">
        <f>IF($A2138 ="", "", VLOOKUP($A2138, 'Student reference sheet'!$A$2:$Z$2603,26,FALSE))</f>
        <v/>
      </c>
      <c r="O2138" s="30" t="str">
        <f>IF($A2138 ="", "", VLOOKUP($A2138, 'Student reference sheet'!$A$2:$Z$2603,25,FALSE))</f>
        <v/>
      </c>
      <c r="P2138" s="39" t="str">
        <f>IF($A2138 = "", "", IF(OR(VLOOKUP($A2138,'Student reference sheet'!$A$2:$V$2400,8,FALSE) = "R",  VLOOKUP($A2138,'Student reference sheet'!$A$2:$V$2400,8,FALSE) = "L"), "X", ""))</f>
        <v/>
      </c>
      <c r="Q2138" s="39" t="str">
        <f>IF($A2138 ="", "", VLOOKUP($A2138, 'Student reference sheet'!$A$2:$V$2603,22,FALSE))</f>
        <v/>
      </c>
      <c r="R2138" s="39" t="str">
        <f>IF($A2138 &lt;&gt; "",VLOOKUP($A2138,'Student reference sheet'!$A$2:$V$2329, 5,FALSE), "")</f>
        <v/>
      </c>
      <c r="S2138" s="39" t="str">
        <f>IF($A2138 &lt;&gt; "",VLOOKUP($A2138,'Student reference sheet'!$A$2:$V$2329, 6,FALSE), "")</f>
        <v/>
      </c>
      <c r="T2138" s="30" t="str">
        <f>IF($A2138 = "","",
IF(VLOOKUP($A2138,'Student reference sheet'!$A$2:$V$2329, 10,FALSE) = "Y", "Hispanic",
IF(VLOOKUP($A2138,'Student reference sheet'!$A$2:$V$2329,11,FALSE) &lt;&gt; "",
IF(VLOOKUP($A2138,'Student reference sheet'!$A$2:$V$2329,11,FALSE) = "UNK", "Unknown", VLOOKUP(VALUE(VLOOKUP($A2138,'Student reference sheet'!$A$2:$V$2329,11,FALSE)),'Ethnicity Reference'!$A$2:$B$22,2,FALSE)),
IF(VLOOKUP($A2138,'Student reference sheet'!$A$2:$V$2329,9,FALSE) &lt;&gt; "", VLOOKUP(VALUE(VLOOKUP($A2138,'Student reference sheet'!$A$2:$V$2329,9,FALSE)),'Ethnicity Reference'!$A$2:$B$22,2,FALSE),"Unknown"))))</f>
        <v/>
      </c>
      <c r="U2138" s="35"/>
    </row>
    <row r="2139" spans="1:21" ht="15.75">
      <c r="A2139" s="47"/>
      <c r="B2139" s="33"/>
      <c r="C2139" s="39" t="str">
        <f>IF($A2139 &lt;&gt; "",VLOOKUP($A2139,'Student reference sheet'!$A$2:$V$2329, 3,FALSE), "")</f>
        <v/>
      </c>
      <c r="D2139" s="39" t="str">
        <f>IF($A2139 &lt;&gt; "",VLOOKUP($A2139,'Student reference sheet'!$A$2:$V$2329, 2,FALSE), "")</f>
        <v/>
      </c>
      <c r="E2139" s="35"/>
      <c r="F2139" s="34"/>
      <c r="G2139" s="40" t="str">
        <f t="shared" ca="1" si="102"/>
        <v/>
      </c>
      <c r="H2139" s="40" t="str">
        <f t="shared" ca="1" si="103"/>
        <v/>
      </c>
      <c r="I2139" s="36" t="str">
        <f>IF($A2139 = "", "",
IF(COUNTIF(MINIMUM_DAY_DATES[], Attendance!J2139) &gt; 0, VLOOKUP(Attendance!$G2139,MINIMUM_DAY_PERIOD_SCHEDULE[], 2,TRUE),
IF(COUNTIF(RALLY_DATES[], Attendance!J2139) &gt; 0, VLOOKUP(Attendance!$G2139,RALLY_PERIOD_SCHEDULE[], 2,TRUE),
IF(WEEKDAY(Attendance!$J2139) = 2,
       IF(COUNTIF(FINALS_WEEK_MONDAY_DATE[],Attendance!$J2139) &gt; 0, VLOOKUP(Attendance!$G2139,FINALS_WEEK_MONDAY_PERIOD_SCHEDULE[],2,TRUE),
       VLOOKUP(Attendance!$G2139,REGULAR_WEEK_SCHEDULE[],6,TRUE)),
IF(WEEKDAY($J2139) = 3,
       IF(COUNTIF(FINALS_WEEK_TUESDAY_DATE[],Attendance!$J2139) &gt; 0, VLOOKUP(Attendance!$G2139,FINALS_WEEK_TUESDAY_PERIOD_SCHEDULE[],2,TRUE),
       VLOOKUP(Attendance!$G2139,REGULAR_WEEK_SCHEDULE[[Tuesday]:[Period]],5,TRUE)),
IF(WEEKDAY(Attendance!$J2139) = 4,
        IF(COUNTIF(BLOCK_WEDNESDAY_DATES[],Attendance!$J2139) &gt; 0, VLOOKUP(Attendance!$G2139,BLOCK_WEDNESDAY_PERIOD_SCHEDULE[],2,TRUE),
        IF(COUNTIF(FINALS_WEEK_WEDNESDAY_DATE[],Attendance!$J2139) &gt; 0, VLOOKUP(Attendance!$G2139,FINALS_WEEK_WEDNESDAY_PERIOD_SCHEDULE[],2,TRUE),
       VLOOKUP(Attendance!$G2139,REGULAR_WEEK_SCHEDULE[[Wednesday]:[Period]],4,TRUE))),
IF(WEEKDAY($J2139) = 5,
       IF(COUNTIF(BLOCK_THURSDAY_DATES[],Attendance!$J2139) &gt; 0, VLOOKUP(Attendance!$G2139,BLOCK_THURSDAY_PERIOD_SCHEDULE[],2,TRUE),
       IF(COUNTIF(FINALS_WEEK_THURSDAY_DATE[],Attendance!$J2139) &gt; 0, VLOOKUP(Attendance!$G2139,FINALS_WEEK_THURSDAY_PERIOD_SCHEDULE[],2,TRUE),
       VLOOKUP(Attendance!$G2139,REGULAR_WEEK_SCHEDULE[[Thursday]:[Period]],3,TRUE))),
IF(WEEKDAY(Attendance!$J2139) = 6,
       IF(COUNTIF(FINALS_WEEK_FRIDAY_DATE[],Attendance!$J2139) &gt; 0, VLOOKUP(Attendance!$G2139,FINALS_WEEK_FRIDAY_PERIOD_SCHEDULE[],2,TRUE),
       VLOOKUP(Attendance!$G2139,REGULAR_WEEK_SCHEDULE[[Friday]:[Period]],2,TRUE))))))))))</f>
        <v/>
      </c>
      <c r="J2139" s="41" t="str">
        <f t="shared" ca="1" si="104"/>
        <v/>
      </c>
      <c r="K2139" s="41" t="str">
        <f>IF($A2139 &lt;&gt; "",VLOOKUP($A2139,'Student reference sheet'!$A$2:$V$2329, 7,FALSE), "")</f>
        <v/>
      </c>
      <c r="L2139" s="30" t="str">
        <f>IF($A2139 ="", "", VLOOKUP($A2139, 'Student reference sheet'!$A$2:$Z$2603,23,FALSE))</f>
        <v/>
      </c>
      <c r="M2139" s="30" t="str">
        <f>IF($A2139 ="", "", VLOOKUP($A2139, 'Student reference sheet'!$A$2:$Z$2603,24,FALSE))</f>
        <v/>
      </c>
      <c r="N2139" s="30" t="str">
        <f>IF($A2139 ="", "", VLOOKUP($A2139, 'Student reference sheet'!$A$2:$Z$2603,26,FALSE))</f>
        <v/>
      </c>
      <c r="O2139" s="30" t="str">
        <f>IF($A2139 ="", "", VLOOKUP($A2139, 'Student reference sheet'!$A$2:$Z$2603,25,FALSE))</f>
        <v/>
      </c>
      <c r="P2139" s="39" t="str">
        <f>IF($A2139 = "", "", IF(OR(VLOOKUP($A2139,'Student reference sheet'!$A$2:$V$2400,8,FALSE) = "R",  VLOOKUP($A2139,'Student reference sheet'!$A$2:$V$2400,8,FALSE) = "L"), "X", ""))</f>
        <v/>
      </c>
      <c r="Q2139" s="39" t="str">
        <f>IF($A2139 ="", "", VLOOKUP($A2139, 'Student reference sheet'!$A$2:$V$2603,22,FALSE))</f>
        <v/>
      </c>
      <c r="R2139" s="39" t="str">
        <f>IF($A2139 &lt;&gt; "",VLOOKUP($A2139,'Student reference sheet'!$A$2:$V$2329, 5,FALSE), "")</f>
        <v/>
      </c>
      <c r="S2139" s="39" t="str">
        <f>IF($A2139 &lt;&gt; "",VLOOKUP($A2139,'Student reference sheet'!$A$2:$V$2329, 6,FALSE), "")</f>
        <v/>
      </c>
      <c r="T2139" s="30" t="str">
        <f>IF($A2139 = "","",
IF(VLOOKUP($A2139,'Student reference sheet'!$A$2:$V$2329, 10,FALSE) = "Y", "Hispanic",
IF(VLOOKUP($A2139,'Student reference sheet'!$A$2:$V$2329,11,FALSE) &lt;&gt; "",
IF(VLOOKUP($A2139,'Student reference sheet'!$A$2:$V$2329,11,FALSE) = "UNK", "Unknown", VLOOKUP(VALUE(VLOOKUP($A2139,'Student reference sheet'!$A$2:$V$2329,11,FALSE)),'Ethnicity Reference'!$A$2:$B$22,2,FALSE)),
IF(VLOOKUP($A2139,'Student reference sheet'!$A$2:$V$2329,9,FALSE) &lt;&gt; "", VLOOKUP(VALUE(VLOOKUP($A2139,'Student reference sheet'!$A$2:$V$2329,9,FALSE)),'Ethnicity Reference'!$A$2:$B$22,2,FALSE),"Unknown"))))</f>
        <v/>
      </c>
      <c r="U2139" s="35"/>
    </row>
    <row r="2140" spans="1:21" ht="15.75">
      <c r="A2140" s="47"/>
      <c r="B2140" s="33"/>
      <c r="C2140" s="39" t="str">
        <f>IF($A2140 &lt;&gt; "",VLOOKUP($A2140,'Student reference sheet'!$A$2:$V$2329, 3,FALSE), "")</f>
        <v/>
      </c>
      <c r="D2140" s="39" t="str">
        <f>IF($A2140 &lt;&gt; "",VLOOKUP($A2140,'Student reference sheet'!$A$2:$V$2329, 2,FALSE), "")</f>
        <v/>
      </c>
      <c r="E2140" s="35"/>
      <c r="F2140" s="34"/>
      <c r="G2140" s="40" t="str">
        <f t="shared" ca="1" si="102"/>
        <v/>
      </c>
      <c r="H2140" s="40" t="str">
        <f t="shared" ca="1" si="103"/>
        <v/>
      </c>
      <c r="I2140" s="36" t="str">
        <f>IF($A2140 = "", "",
IF(COUNTIF(MINIMUM_DAY_DATES[], Attendance!J2140) &gt; 0, VLOOKUP(Attendance!$G2140,MINIMUM_DAY_PERIOD_SCHEDULE[], 2,TRUE),
IF(COUNTIF(RALLY_DATES[], Attendance!J2140) &gt; 0, VLOOKUP(Attendance!$G2140,RALLY_PERIOD_SCHEDULE[], 2,TRUE),
IF(WEEKDAY(Attendance!$J2140) = 2,
       IF(COUNTIF(FINALS_WEEK_MONDAY_DATE[],Attendance!$J2140) &gt; 0, VLOOKUP(Attendance!$G2140,FINALS_WEEK_MONDAY_PERIOD_SCHEDULE[],2,TRUE),
       VLOOKUP(Attendance!$G2140,REGULAR_WEEK_SCHEDULE[],6,TRUE)),
IF(WEEKDAY($J2140) = 3,
       IF(COUNTIF(FINALS_WEEK_TUESDAY_DATE[],Attendance!$J2140) &gt; 0, VLOOKUP(Attendance!$G2140,FINALS_WEEK_TUESDAY_PERIOD_SCHEDULE[],2,TRUE),
       VLOOKUP(Attendance!$G2140,REGULAR_WEEK_SCHEDULE[[Tuesday]:[Period]],5,TRUE)),
IF(WEEKDAY(Attendance!$J2140) = 4,
        IF(COUNTIF(BLOCK_WEDNESDAY_DATES[],Attendance!$J2140) &gt; 0, VLOOKUP(Attendance!$G2140,BLOCK_WEDNESDAY_PERIOD_SCHEDULE[],2,TRUE),
        IF(COUNTIF(FINALS_WEEK_WEDNESDAY_DATE[],Attendance!$J2140) &gt; 0, VLOOKUP(Attendance!$G2140,FINALS_WEEK_WEDNESDAY_PERIOD_SCHEDULE[],2,TRUE),
       VLOOKUP(Attendance!$G2140,REGULAR_WEEK_SCHEDULE[[Wednesday]:[Period]],4,TRUE))),
IF(WEEKDAY($J2140) = 5,
       IF(COUNTIF(BLOCK_THURSDAY_DATES[],Attendance!$J2140) &gt; 0, VLOOKUP(Attendance!$G2140,BLOCK_THURSDAY_PERIOD_SCHEDULE[],2,TRUE),
       IF(COUNTIF(FINALS_WEEK_THURSDAY_DATE[],Attendance!$J2140) &gt; 0, VLOOKUP(Attendance!$G2140,FINALS_WEEK_THURSDAY_PERIOD_SCHEDULE[],2,TRUE),
       VLOOKUP(Attendance!$G2140,REGULAR_WEEK_SCHEDULE[[Thursday]:[Period]],3,TRUE))),
IF(WEEKDAY(Attendance!$J2140) = 6,
       IF(COUNTIF(FINALS_WEEK_FRIDAY_DATE[],Attendance!$J2140) &gt; 0, VLOOKUP(Attendance!$G2140,FINALS_WEEK_FRIDAY_PERIOD_SCHEDULE[],2,TRUE),
       VLOOKUP(Attendance!$G2140,REGULAR_WEEK_SCHEDULE[[Friday]:[Period]],2,TRUE))))))))))</f>
        <v/>
      </c>
      <c r="J2140" s="41" t="str">
        <f t="shared" ca="1" si="104"/>
        <v/>
      </c>
      <c r="K2140" s="41" t="str">
        <f>IF($A2140 &lt;&gt; "",VLOOKUP($A2140,'Student reference sheet'!$A$2:$V$2329, 7,FALSE), "")</f>
        <v/>
      </c>
      <c r="L2140" s="30" t="str">
        <f>IF($A2140 ="", "", VLOOKUP($A2140, 'Student reference sheet'!$A$2:$Z$2603,23,FALSE))</f>
        <v/>
      </c>
      <c r="M2140" s="30" t="str">
        <f>IF($A2140 ="", "", VLOOKUP($A2140, 'Student reference sheet'!$A$2:$Z$2603,24,FALSE))</f>
        <v/>
      </c>
      <c r="N2140" s="30" t="str">
        <f>IF($A2140 ="", "", VLOOKUP($A2140, 'Student reference sheet'!$A$2:$Z$2603,26,FALSE))</f>
        <v/>
      </c>
      <c r="O2140" s="30" t="str">
        <f>IF($A2140 ="", "", VLOOKUP($A2140, 'Student reference sheet'!$A$2:$Z$2603,25,FALSE))</f>
        <v/>
      </c>
      <c r="P2140" s="39" t="str">
        <f>IF($A2140 = "", "", IF(OR(VLOOKUP($A2140,'Student reference sheet'!$A$2:$V$2400,8,FALSE) = "R",  VLOOKUP($A2140,'Student reference sheet'!$A$2:$V$2400,8,FALSE) = "L"), "X", ""))</f>
        <v/>
      </c>
      <c r="Q2140" s="39" t="str">
        <f>IF($A2140 ="", "", VLOOKUP($A2140, 'Student reference sheet'!$A$2:$V$2603,22,FALSE))</f>
        <v/>
      </c>
      <c r="R2140" s="39" t="str">
        <f>IF($A2140 &lt;&gt; "",VLOOKUP($A2140,'Student reference sheet'!$A$2:$V$2329, 5,FALSE), "")</f>
        <v/>
      </c>
      <c r="S2140" s="39" t="str">
        <f>IF($A2140 &lt;&gt; "",VLOOKUP($A2140,'Student reference sheet'!$A$2:$V$2329, 6,FALSE), "")</f>
        <v/>
      </c>
      <c r="T2140" s="30" t="str">
        <f>IF($A2140 = "","",
IF(VLOOKUP($A2140,'Student reference sheet'!$A$2:$V$2329, 10,FALSE) = "Y", "Hispanic",
IF(VLOOKUP($A2140,'Student reference sheet'!$A$2:$V$2329,11,FALSE) &lt;&gt; "",
IF(VLOOKUP($A2140,'Student reference sheet'!$A$2:$V$2329,11,FALSE) = "UNK", "Unknown", VLOOKUP(VALUE(VLOOKUP($A2140,'Student reference sheet'!$A$2:$V$2329,11,FALSE)),'Ethnicity Reference'!$A$2:$B$22,2,FALSE)),
IF(VLOOKUP($A2140,'Student reference sheet'!$A$2:$V$2329,9,FALSE) &lt;&gt; "", VLOOKUP(VALUE(VLOOKUP($A2140,'Student reference sheet'!$A$2:$V$2329,9,FALSE)),'Ethnicity Reference'!$A$2:$B$22,2,FALSE),"Unknown"))))</f>
        <v/>
      </c>
      <c r="U2140" s="35"/>
    </row>
    <row r="2141" spans="1:21" ht="15.75">
      <c r="A2141" s="47"/>
      <c r="B2141" s="33"/>
      <c r="C2141" s="39" t="str">
        <f>IF($A2141 &lt;&gt; "",VLOOKUP($A2141,'Student reference sheet'!$A$2:$V$2329, 3,FALSE), "")</f>
        <v/>
      </c>
      <c r="D2141" s="39" t="str">
        <f>IF($A2141 &lt;&gt; "",VLOOKUP($A2141,'Student reference sheet'!$A$2:$V$2329, 2,FALSE), "")</f>
        <v/>
      </c>
      <c r="E2141" s="35"/>
      <c r="F2141" s="34"/>
      <c r="G2141" s="40" t="str">
        <f t="shared" ca="1" si="102"/>
        <v/>
      </c>
      <c r="H2141" s="40" t="str">
        <f t="shared" ca="1" si="103"/>
        <v/>
      </c>
      <c r="I2141" s="36" t="str">
        <f>IF($A2141 = "", "",
IF(COUNTIF(MINIMUM_DAY_DATES[], Attendance!J2141) &gt; 0, VLOOKUP(Attendance!$G2141,MINIMUM_DAY_PERIOD_SCHEDULE[], 2,TRUE),
IF(COUNTIF(RALLY_DATES[], Attendance!J2141) &gt; 0, VLOOKUP(Attendance!$G2141,RALLY_PERIOD_SCHEDULE[], 2,TRUE),
IF(WEEKDAY(Attendance!$J2141) = 2,
       IF(COUNTIF(FINALS_WEEK_MONDAY_DATE[],Attendance!$J2141) &gt; 0, VLOOKUP(Attendance!$G2141,FINALS_WEEK_MONDAY_PERIOD_SCHEDULE[],2,TRUE),
       VLOOKUP(Attendance!$G2141,REGULAR_WEEK_SCHEDULE[],6,TRUE)),
IF(WEEKDAY($J2141) = 3,
       IF(COUNTIF(FINALS_WEEK_TUESDAY_DATE[],Attendance!$J2141) &gt; 0, VLOOKUP(Attendance!$G2141,FINALS_WEEK_TUESDAY_PERIOD_SCHEDULE[],2,TRUE),
       VLOOKUP(Attendance!$G2141,REGULAR_WEEK_SCHEDULE[[Tuesday]:[Period]],5,TRUE)),
IF(WEEKDAY(Attendance!$J2141) = 4,
        IF(COUNTIF(BLOCK_WEDNESDAY_DATES[],Attendance!$J2141) &gt; 0, VLOOKUP(Attendance!$G2141,BLOCK_WEDNESDAY_PERIOD_SCHEDULE[],2,TRUE),
        IF(COUNTIF(FINALS_WEEK_WEDNESDAY_DATE[],Attendance!$J2141) &gt; 0, VLOOKUP(Attendance!$G2141,FINALS_WEEK_WEDNESDAY_PERIOD_SCHEDULE[],2,TRUE),
       VLOOKUP(Attendance!$G2141,REGULAR_WEEK_SCHEDULE[[Wednesday]:[Period]],4,TRUE))),
IF(WEEKDAY($J2141) = 5,
       IF(COUNTIF(BLOCK_THURSDAY_DATES[],Attendance!$J2141) &gt; 0, VLOOKUP(Attendance!$G2141,BLOCK_THURSDAY_PERIOD_SCHEDULE[],2,TRUE),
       IF(COUNTIF(FINALS_WEEK_THURSDAY_DATE[],Attendance!$J2141) &gt; 0, VLOOKUP(Attendance!$G2141,FINALS_WEEK_THURSDAY_PERIOD_SCHEDULE[],2,TRUE),
       VLOOKUP(Attendance!$G2141,REGULAR_WEEK_SCHEDULE[[Thursday]:[Period]],3,TRUE))),
IF(WEEKDAY(Attendance!$J2141) = 6,
       IF(COUNTIF(FINALS_WEEK_FRIDAY_DATE[],Attendance!$J2141) &gt; 0, VLOOKUP(Attendance!$G2141,FINALS_WEEK_FRIDAY_PERIOD_SCHEDULE[],2,TRUE),
       VLOOKUP(Attendance!$G2141,REGULAR_WEEK_SCHEDULE[[Friday]:[Period]],2,TRUE))))))))))</f>
        <v/>
      </c>
      <c r="J2141" s="41" t="str">
        <f t="shared" ca="1" si="104"/>
        <v/>
      </c>
      <c r="K2141" s="41" t="str">
        <f>IF($A2141 &lt;&gt; "",VLOOKUP($A2141,'Student reference sheet'!$A$2:$V$2329, 7,FALSE), "")</f>
        <v/>
      </c>
      <c r="L2141" s="30" t="str">
        <f>IF($A2141 ="", "", VLOOKUP($A2141, 'Student reference sheet'!$A$2:$Z$2603,23,FALSE))</f>
        <v/>
      </c>
      <c r="M2141" s="30" t="str">
        <f>IF($A2141 ="", "", VLOOKUP($A2141, 'Student reference sheet'!$A$2:$Z$2603,24,FALSE))</f>
        <v/>
      </c>
      <c r="N2141" s="30" t="str">
        <f>IF($A2141 ="", "", VLOOKUP($A2141, 'Student reference sheet'!$A$2:$Z$2603,26,FALSE))</f>
        <v/>
      </c>
      <c r="O2141" s="30" t="str">
        <f>IF($A2141 ="", "", VLOOKUP($A2141, 'Student reference sheet'!$A$2:$Z$2603,25,FALSE))</f>
        <v/>
      </c>
      <c r="P2141" s="39" t="str">
        <f>IF($A2141 = "", "", IF(OR(VLOOKUP($A2141,'Student reference sheet'!$A$2:$V$2400,8,FALSE) = "R",  VLOOKUP($A2141,'Student reference sheet'!$A$2:$V$2400,8,FALSE) = "L"), "X", ""))</f>
        <v/>
      </c>
      <c r="Q2141" s="39" t="str">
        <f>IF($A2141 ="", "", VLOOKUP($A2141, 'Student reference sheet'!$A$2:$V$2603,22,FALSE))</f>
        <v/>
      </c>
      <c r="R2141" s="39" t="str">
        <f>IF($A2141 &lt;&gt; "",VLOOKUP($A2141,'Student reference sheet'!$A$2:$V$2329, 5,FALSE), "")</f>
        <v/>
      </c>
      <c r="S2141" s="39" t="str">
        <f>IF($A2141 &lt;&gt; "",VLOOKUP($A2141,'Student reference sheet'!$A$2:$V$2329, 6,FALSE), "")</f>
        <v/>
      </c>
      <c r="T2141" s="30" t="str">
        <f>IF($A2141 = "","",
IF(VLOOKUP($A2141,'Student reference sheet'!$A$2:$V$2329, 10,FALSE) = "Y", "Hispanic",
IF(VLOOKUP($A2141,'Student reference sheet'!$A$2:$V$2329,11,FALSE) &lt;&gt; "",
IF(VLOOKUP($A2141,'Student reference sheet'!$A$2:$V$2329,11,FALSE) = "UNK", "Unknown", VLOOKUP(VALUE(VLOOKUP($A2141,'Student reference sheet'!$A$2:$V$2329,11,FALSE)),'Ethnicity Reference'!$A$2:$B$22,2,FALSE)),
IF(VLOOKUP($A2141,'Student reference sheet'!$A$2:$V$2329,9,FALSE) &lt;&gt; "", VLOOKUP(VALUE(VLOOKUP($A2141,'Student reference sheet'!$A$2:$V$2329,9,FALSE)),'Ethnicity Reference'!$A$2:$B$22,2,FALSE),"Unknown"))))</f>
        <v/>
      </c>
      <c r="U2141" s="35"/>
    </row>
    <row r="2142" spans="1:21" ht="15.75">
      <c r="A2142" s="47"/>
      <c r="B2142" s="33"/>
      <c r="C2142" s="39" t="str">
        <f>IF($A2142 &lt;&gt; "",VLOOKUP($A2142,'Student reference sheet'!$A$2:$V$2329, 3,FALSE), "")</f>
        <v/>
      </c>
      <c r="D2142" s="39" t="str">
        <f>IF($A2142 &lt;&gt; "",VLOOKUP($A2142,'Student reference sheet'!$A$2:$V$2329, 2,FALSE), "")</f>
        <v/>
      </c>
      <c r="E2142" s="35"/>
      <c r="F2142" s="34"/>
      <c r="G2142" s="40" t="str">
        <f t="shared" ca="1" si="102"/>
        <v/>
      </c>
      <c r="H2142" s="40" t="str">
        <f t="shared" ca="1" si="103"/>
        <v/>
      </c>
      <c r="I2142" s="36" t="str">
        <f>IF($A2142 = "", "",
IF(COUNTIF(MINIMUM_DAY_DATES[], Attendance!J2142) &gt; 0, VLOOKUP(Attendance!$G2142,MINIMUM_DAY_PERIOD_SCHEDULE[], 2,TRUE),
IF(COUNTIF(RALLY_DATES[], Attendance!J2142) &gt; 0, VLOOKUP(Attendance!$G2142,RALLY_PERIOD_SCHEDULE[], 2,TRUE),
IF(WEEKDAY(Attendance!$J2142) = 2,
       IF(COUNTIF(FINALS_WEEK_MONDAY_DATE[],Attendance!$J2142) &gt; 0, VLOOKUP(Attendance!$G2142,FINALS_WEEK_MONDAY_PERIOD_SCHEDULE[],2,TRUE),
       VLOOKUP(Attendance!$G2142,REGULAR_WEEK_SCHEDULE[],6,TRUE)),
IF(WEEKDAY($J2142) = 3,
       IF(COUNTIF(FINALS_WEEK_TUESDAY_DATE[],Attendance!$J2142) &gt; 0, VLOOKUP(Attendance!$G2142,FINALS_WEEK_TUESDAY_PERIOD_SCHEDULE[],2,TRUE),
       VLOOKUP(Attendance!$G2142,REGULAR_WEEK_SCHEDULE[[Tuesday]:[Period]],5,TRUE)),
IF(WEEKDAY(Attendance!$J2142) = 4,
        IF(COUNTIF(BLOCK_WEDNESDAY_DATES[],Attendance!$J2142) &gt; 0, VLOOKUP(Attendance!$G2142,BLOCK_WEDNESDAY_PERIOD_SCHEDULE[],2,TRUE),
        IF(COUNTIF(FINALS_WEEK_WEDNESDAY_DATE[],Attendance!$J2142) &gt; 0, VLOOKUP(Attendance!$G2142,FINALS_WEEK_WEDNESDAY_PERIOD_SCHEDULE[],2,TRUE),
       VLOOKUP(Attendance!$G2142,REGULAR_WEEK_SCHEDULE[[Wednesday]:[Period]],4,TRUE))),
IF(WEEKDAY($J2142) = 5,
       IF(COUNTIF(BLOCK_THURSDAY_DATES[],Attendance!$J2142) &gt; 0, VLOOKUP(Attendance!$G2142,BLOCK_THURSDAY_PERIOD_SCHEDULE[],2,TRUE),
       IF(COUNTIF(FINALS_WEEK_THURSDAY_DATE[],Attendance!$J2142) &gt; 0, VLOOKUP(Attendance!$G2142,FINALS_WEEK_THURSDAY_PERIOD_SCHEDULE[],2,TRUE),
       VLOOKUP(Attendance!$G2142,REGULAR_WEEK_SCHEDULE[[Thursday]:[Period]],3,TRUE))),
IF(WEEKDAY(Attendance!$J2142) = 6,
       IF(COUNTIF(FINALS_WEEK_FRIDAY_DATE[],Attendance!$J2142) &gt; 0, VLOOKUP(Attendance!$G2142,FINALS_WEEK_FRIDAY_PERIOD_SCHEDULE[],2,TRUE),
       VLOOKUP(Attendance!$G2142,REGULAR_WEEK_SCHEDULE[[Friday]:[Period]],2,TRUE))))))))))</f>
        <v/>
      </c>
      <c r="J2142" s="41" t="str">
        <f t="shared" ca="1" si="104"/>
        <v/>
      </c>
      <c r="K2142" s="41" t="str">
        <f>IF($A2142 &lt;&gt; "",VLOOKUP($A2142,'Student reference sheet'!$A$2:$V$2329, 7,FALSE), "")</f>
        <v/>
      </c>
      <c r="L2142" s="30" t="str">
        <f>IF($A2142 ="", "", VLOOKUP($A2142, 'Student reference sheet'!$A$2:$Z$2603,23,FALSE))</f>
        <v/>
      </c>
      <c r="M2142" s="30" t="str">
        <f>IF($A2142 ="", "", VLOOKUP($A2142, 'Student reference sheet'!$A$2:$Z$2603,24,FALSE))</f>
        <v/>
      </c>
      <c r="N2142" s="30" t="str">
        <f>IF($A2142 ="", "", VLOOKUP($A2142, 'Student reference sheet'!$A$2:$Z$2603,26,FALSE))</f>
        <v/>
      </c>
      <c r="O2142" s="30" t="str">
        <f>IF($A2142 ="", "", VLOOKUP($A2142, 'Student reference sheet'!$A$2:$Z$2603,25,FALSE))</f>
        <v/>
      </c>
      <c r="P2142" s="39" t="str">
        <f>IF($A2142 = "", "", IF(OR(VLOOKUP($A2142,'Student reference sheet'!$A$2:$V$2400,8,FALSE) = "R",  VLOOKUP($A2142,'Student reference sheet'!$A$2:$V$2400,8,FALSE) = "L"), "X", ""))</f>
        <v/>
      </c>
      <c r="Q2142" s="39" t="str">
        <f>IF($A2142 ="", "", VLOOKUP($A2142, 'Student reference sheet'!$A$2:$V$2603,22,FALSE))</f>
        <v/>
      </c>
      <c r="R2142" s="39" t="str">
        <f>IF($A2142 &lt;&gt; "",VLOOKUP($A2142,'Student reference sheet'!$A$2:$V$2329, 5,FALSE), "")</f>
        <v/>
      </c>
      <c r="S2142" s="39" t="str">
        <f>IF($A2142 &lt;&gt; "",VLOOKUP($A2142,'Student reference sheet'!$A$2:$V$2329, 6,FALSE), "")</f>
        <v/>
      </c>
      <c r="T2142" s="30" t="str">
        <f>IF($A2142 = "","",
IF(VLOOKUP($A2142,'Student reference sheet'!$A$2:$V$2329, 10,FALSE) = "Y", "Hispanic",
IF(VLOOKUP($A2142,'Student reference sheet'!$A$2:$V$2329,11,FALSE) &lt;&gt; "",
IF(VLOOKUP($A2142,'Student reference sheet'!$A$2:$V$2329,11,FALSE) = "UNK", "Unknown", VLOOKUP(VALUE(VLOOKUP($A2142,'Student reference sheet'!$A$2:$V$2329,11,FALSE)),'Ethnicity Reference'!$A$2:$B$22,2,FALSE)),
IF(VLOOKUP($A2142,'Student reference sheet'!$A$2:$V$2329,9,FALSE) &lt;&gt; "", VLOOKUP(VALUE(VLOOKUP($A2142,'Student reference sheet'!$A$2:$V$2329,9,FALSE)),'Ethnicity Reference'!$A$2:$B$22,2,FALSE),"Unknown"))))</f>
        <v/>
      </c>
      <c r="U2142" s="35"/>
    </row>
    <row r="2143" spans="1:21" ht="15.75">
      <c r="A2143" s="47"/>
      <c r="B2143" s="33"/>
      <c r="C2143" s="39" t="str">
        <f>IF($A2143 &lt;&gt; "",VLOOKUP($A2143,'Student reference sheet'!$A$2:$V$2329, 3,FALSE), "")</f>
        <v/>
      </c>
      <c r="D2143" s="39" t="str">
        <f>IF($A2143 &lt;&gt; "",VLOOKUP($A2143,'Student reference sheet'!$A$2:$V$2329, 2,FALSE), "")</f>
        <v/>
      </c>
      <c r="E2143" s="35"/>
      <c r="F2143" s="34"/>
      <c r="G2143" s="40" t="str">
        <f t="shared" ca="1" si="102"/>
        <v/>
      </c>
      <c r="H2143" s="40" t="str">
        <f t="shared" ca="1" si="103"/>
        <v/>
      </c>
      <c r="I2143" s="36" t="str">
        <f>IF($A2143 = "", "",
IF(COUNTIF(MINIMUM_DAY_DATES[], Attendance!J2143) &gt; 0, VLOOKUP(Attendance!$G2143,MINIMUM_DAY_PERIOD_SCHEDULE[], 2,TRUE),
IF(COUNTIF(RALLY_DATES[], Attendance!J2143) &gt; 0, VLOOKUP(Attendance!$G2143,RALLY_PERIOD_SCHEDULE[], 2,TRUE),
IF(WEEKDAY(Attendance!$J2143) = 2,
       IF(COUNTIF(FINALS_WEEK_MONDAY_DATE[],Attendance!$J2143) &gt; 0, VLOOKUP(Attendance!$G2143,FINALS_WEEK_MONDAY_PERIOD_SCHEDULE[],2,TRUE),
       VLOOKUP(Attendance!$G2143,REGULAR_WEEK_SCHEDULE[],6,TRUE)),
IF(WEEKDAY($J2143) = 3,
       IF(COUNTIF(FINALS_WEEK_TUESDAY_DATE[],Attendance!$J2143) &gt; 0, VLOOKUP(Attendance!$G2143,FINALS_WEEK_TUESDAY_PERIOD_SCHEDULE[],2,TRUE),
       VLOOKUP(Attendance!$G2143,REGULAR_WEEK_SCHEDULE[[Tuesday]:[Period]],5,TRUE)),
IF(WEEKDAY(Attendance!$J2143) = 4,
        IF(COUNTIF(BLOCK_WEDNESDAY_DATES[],Attendance!$J2143) &gt; 0, VLOOKUP(Attendance!$G2143,BLOCK_WEDNESDAY_PERIOD_SCHEDULE[],2,TRUE),
        IF(COUNTIF(FINALS_WEEK_WEDNESDAY_DATE[],Attendance!$J2143) &gt; 0, VLOOKUP(Attendance!$G2143,FINALS_WEEK_WEDNESDAY_PERIOD_SCHEDULE[],2,TRUE),
       VLOOKUP(Attendance!$G2143,REGULAR_WEEK_SCHEDULE[[Wednesday]:[Period]],4,TRUE))),
IF(WEEKDAY($J2143) = 5,
       IF(COUNTIF(BLOCK_THURSDAY_DATES[],Attendance!$J2143) &gt; 0, VLOOKUP(Attendance!$G2143,BLOCK_THURSDAY_PERIOD_SCHEDULE[],2,TRUE),
       IF(COUNTIF(FINALS_WEEK_THURSDAY_DATE[],Attendance!$J2143) &gt; 0, VLOOKUP(Attendance!$G2143,FINALS_WEEK_THURSDAY_PERIOD_SCHEDULE[],2,TRUE),
       VLOOKUP(Attendance!$G2143,REGULAR_WEEK_SCHEDULE[[Thursday]:[Period]],3,TRUE))),
IF(WEEKDAY(Attendance!$J2143) = 6,
       IF(COUNTIF(FINALS_WEEK_FRIDAY_DATE[],Attendance!$J2143) &gt; 0, VLOOKUP(Attendance!$G2143,FINALS_WEEK_FRIDAY_PERIOD_SCHEDULE[],2,TRUE),
       VLOOKUP(Attendance!$G2143,REGULAR_WEEK_SCHEDULE[[Friday]:[Period]],2,TRUE))))))))))</f>
        <v/>
      </c>
      <c r="J2143" s="41" t="str">
        <f t="shared" ca="1" si="104"/>
        <v/>
      </c>
      <c r="K2143" s="41" t="str">
        <f>IF($A2143 &lt;&gt; "",VLOOKUP($A2143,'Student reference sheet'!$A$2:$V$2329, 7,FALSE), "")</f>
        <v/>
      </c>
      <c r="L2143" s="30" t="str">
        <f>IF($A2143 ="", "", VLOOKUP($A2143, 'Student reference sheet'!$A$2:$Z$2603,23,FALSE))</f>
        <v/>
      </c>
      <c r="M2143" s="30" t="str">
        <f>IF($A2143 ="", "", VLOOKUP($A2143, 'Student reference sheet'!$A$2:$Z$2603,24,FALSE))</f>
        <v/>
      </c>
      <c r="N2143" s="30" t="str">
        <f>IF($A2143 ="", "", VLOOKUP($A2143, 'Student reference sheet'!$A$2:$Z$2603,26,FALSE))</f>
        <v/>
      </c>
      <c r="O2143" s="30" t="str">
        <f>IF($A2143 ="", "", VLOOKUP($A2143, 'Student reference sheet'!$A$2:$Z$2603,25,FALSE))</f>
        <v/>
      </c>
      <c r="P2143" s="39" t="str">
        <f>IF($A2143 = "", "", IF(OR(VLOOKUP($A2143,'Student reference sheet'!$A$2:$V$2400,8,FALSE) = "R",  VLOOKUP($A2143,'Student reference sheet'!$A$2:$V$2400,8,FALSE) = "L"), "X", ""))</f>
        <v/>
      </c>
      <c r="Q2143" s="39" t="str">
        <f>IF($A2143 ="", "", VLOOKUP($A2143, 'Student reference sheet'!$A$2:$V$2603,22,FALSE))</f>
        <v/>
      </c>
      <c r="R2143" s="39" t="str">
        <f>IF($A2143 &lt;&gt; "",VLOOKUP($A2143,'Student reference sheet'!$A$2:$V$2329, 5,FALSE), "")</f>
        <v/>
      </c>
      <c r="S2143" s="39" t="str">
        <f>IF($A2143 &lt;&gt; "",VLOOKUP($A2143,'Student reference sheet'!$A$2:$V$2329, 6,FALSE), "")</f>
        <v/>
      </c>
      <c r="T2143" s="30" t="str">
        <f>IF($A2143 = "","",
IF(VLOOKUP($A2143,'Student reference sheet'!$A$2:$V$2329, 10,FALSE) = "Y", "Hispanic",
IF(VLOOKUP($A2143,'Student reference sheet'!$A$2:$V$2329,11,FALSE) &lt;&gt; "",
IF(VLOOKUP($A2143,'Student reference sheet'!$A$2:$V$2329,11,FALSE) = "UNK", "Unknown", VLOOKUP(VALUE(VLOOKUP($A2143,'Student reference sheet'!$A$2:$V$2329,11,FALSE)),'Ethnicity Reference'!$A$2:$B$22,2,FALSE)),
IF(VLOOKUP($A2143,'Student reference sheet'!$A$2:$V$2329,9,FALSE) &lt;&gt; "", VLOOKUP(VALUE(VLOOKUP($A2143,'Student reference sheet'!$A$2:$V$2329,9,FALSE)),'Ethnicity Reference'!$A$2:$B$22,2,FALSE),"Unknown"))))</f>
        <v/>
      </c>
      <c r="U2143" s="35"/>
    </row>
    <row r="2144" spans="1:21" ht="15.75">
      <c r="A2144" s="47"/>
      <c r="B2144" s="33"/>
      <c r="C2144" s="39" t="str">
        <f>IF($A2144 &lt;&gt; "",VLOOKUP($A2144,'Student reference sheet'!$A$2:$V$2329, 3,FALSE), "")</f>
        <v/>
      </c>
      <c r="D2144" s="39" t="str">
        <f>IF($A2144 &lt;&gt; "",VLOOKUP($A2144,'Student reference sheet'!$A$2:$V$2329, 2,FALSE), "")</f>
        <v/>
      </c>
      <c r="E2144" s="35"/>
      <c r="F2144" s="34"/>
      <c r="G2144" s="40" t="str">
        <f t="shared" ca="1" si="102"/>
        <v/>
      </c>
      <c r="H2144" s="40" t="str">
        <f t="shared" ca="1" si="103"/>
        <v/>
      </c>
      <c r="I2144" s="36" t="str">
        <f>IF($A2144 = "", "",
IF(COUNTIF(MINIMUM_DAY_DATES[], Attendance!J2144) &gt; 0, VLOOKUP(Attendance!$G2144,MINIMUM_DAY_PERIOD_SCHEDULE[], 2,TRUE),
IF(COUNTIF(RALLY_DATES[], Attendance!J2144) &gt; 0, VLOOKUP(Attendance!$G2144,RALLY_PERIOD_SCHEDULE[], 2,TRUE),
IF(WEEKDAY(Attendance!$J2144) = 2,
       IF(COUNTIF(FINALS_WEEK_MONDAY_DATE[],Attendance!$J2144) &gt; 0, VLOOKUP(Attendance!$G2144,FINALS_WEEK_MONDAY_PERIOD_SCHEDULE[],2,TRUE),
       VLOOKUP(Attendance!$G2144,REGULAR_WEEK_SCHEDULE[],6,TRUE)),
IF(WEEKDAY($J2144) = 3,
       IF(COUNTIF(FINALS_WEEK_TUESDAY_DATE[],Attendance!$J2144) &gt; 0, VLOOKUP(Attendance!$G2144,FINALS_WEEK_TUESDAY_PERIOD_SCHEDULE[],2,TRUE),
       VLOOKUP(Attendance!$G2144,REGULAR_WEEK_SCHEDULE[[Tuesday]:[Period]],5,TRUE)),
IF(WEEKDAY(Attendance!$J2144) = 4,
        IF(COUNTIF(BLOCK_WEDNESDAY_DATES[],Attendance!$J2144) &gt; 0, VLOOKUP(Attendance!$G2144,BLOCK_WEDNESDAY_PERIOD_SCHEDULE[],2,TRUE),
        IF(COUNTIF(FINALS_WEEK_WEDNESDAY_DATE[],Attendance!$J2144) &gt; 0, VLOOKUP(Attendance!$G2144,FINALS_WEEK_WEDNESDAY_PERIOD_SCHEDULE[],2,TRUE),
       VLOOKUP(Attendance!$G2144,REGULAR_WEEK_SCHEDULE[[Wednesday]:[Period]],4,TRUE))),
IF(WEEKDAY($J2144) = 5,
       IF(COUNTIF(BLOCK_THURSDAY_DATES[],Attendance!$J2144) &gt; 0, VLOOKUP(Attendance!$G2144,BLOCK_THURSDAY_PERIOD_SCHEDULE[],2,TRUE),
       IF(COUNTIF(FINALS_WEEK_THURSDAY_DATE[],Attendance!$J2144) &gt; 0, VLOOKUP(Attendance!$G2144,FINALS_WEEK_THURSDAY_PERIOD_SCHEDULE[],2,TRUE),
       VLOOKUP(Attendance!$G2144,REGULAR_WEEK_SCHEDULE[[Thursday]:[Period]],3,TRUE))),
IF(WEEKDAY(Attendance!$J2144) = 6,
       IF(COUNTIF(FINALS_WEEK_FRIDAY_DATE[],Attendance!$J2144) &gt; 0, VLOOKUP(Attendance!$G2144,FINALS_WEEK_FRIDAY_PERIOD_SCHEDULE[],2,TRUE),
       VLOOKUP(Attendance!$G2144,REGULAR_WEEK_SCHEDULE[[Friday]:[Period]],2,TRUE))))))))))</f>
        <v/>
      </c>
      <c r="J2144" s="41" t="str">
        <f t="shared" ca="1" si="104"/>
        <v/>
      </c>
      <c r="K2144" s="41" t="str">
        <f>IF($A2144 &lt;&gt; "",VLOOKUP($A2144,'Student reference sheet'!$A$2:$V$2329, 7,FALSE), "")</f>
        <v/>
      </c>
      <c r="L2144" s="30" t="str">
        <f>IF($A2144 ="", "", VLOOKUP($A2144, 'Student reference sheet'!$A$2:$Z$2603,23,FALSE))</f>
        <v/>
      </c>
      <c r="M2144" s="30" t="str">
        <f>IF($A2144 ="", "", VLOOKUP($A2144, 'Student reference sheet'!$A$2:$Z$2603,24,FALSE))</f>
        <v/>
      </c>
      <c r="N2144" s="30" t="str">
        <f>IF($A2144 ="", "", VLOOKUP($A2144, 'Student reference sheet'!$A$2:$Z$2603,26,FALSE))</f>
        <v/>
      </c>
      <c r="O2144" s="30" t="str">
        <f>IF($A2144 ="", "", VLOOKUP($A2144, 'Student reference sheet'!$A$2:$Z$2603,25,FALSE))</f>
        <v/>
      </c>
      <c r="P2144" s="39" t="str">
        <f>IF($A2144 = "", "", IF(OR(VLOOKUP($A2144,'Student reference sheet'!$A$2:$V$2400,8,FALSE) = "R",  VLOOKUP($A2144,'Student reference sheet'!$A$2:$V$2400,8,FALSE) = "L"), "X", ""))</f>
        <v/>
      </c>
      <c r="Q2144" s="39" t="str">
        <f>IF($A2144 ="", "", VLOOKUP($A2144, 'Student reference sheet'!$A$2:$V$2603,22,FALSE))</f>
        <v/>
      </c>
      <c r="R2144" s="39" t="str">
        <f>IF($A2144 &lt;&gt; "",VLOOKUP($A2144,'Student reference sheet'!$A$2:$V$2329, 5,FALSE), "")</f>
        <v/>
      </c>
      <c r="S2144" s="39" t="str">
        <f>IF($A2144 &lt;&gt; "",VLOOKUP($A2144,'Student reference sheet'!$A$2:$V$2329, 6,FALSE), "")</f>
        <v/>
      </c>
      <c r="T2144" s="30" t="str">
        <f>IF($A2144 = "","",
IF(VLOOKUP($A2144,'Student reference sheet'!$A$2:$V$2329, 10,FALSE) = "Y", "Hispanic",
IF(VLOOKUP($A2144,'Student reference sheet'!$A$2:$V$2329,11,FALSE) &lt;&gt; "",
IF(VLOOKUP($A2144,'Student reference sheet'!$A$2:$V$2329,11,FALSE) = "UNK", "Unknown", VLOOKUP(VALUE(VLOOKUP($A2144,'Student reference sheet'!$A$2:$V$2329,11,FALSE)),'Ethnicity Reference'!$A$2:$B$22,2,FALSE)),
IF(VLOOKUP($A2144,'Student reference sheet'!$A$2:$V$2329,9,FALSE) &lt;&gt; "", VLOOKUP(VALUE(VLOOKUP($A2144,'Student reference sheet'!$A$2:$V$2329,9,FALSE)),'Ethnicity Reference'!$A$2:$B$22,2,FALSE),"Unknown"))))</f>
        <v/>
      </c>
      <c r="U2144" s="35"/>
    </row>
    <row r="2145" spans="1:21" ht="15.75">
      <c r="A2145" s="47"/>
      <c r="B2145" s="33"/>
      <c r="C2145" s="39" t="str">
        <f>IF($A2145 &lt;&gt; "",VLOOKUP($A2145,'Student reference sheet'!$A$2:$V$2329, 3,FALSE), "")</f>
        <v/>
      </c>
      <c r="D2145" s="39" t="str">
        <f>IF($A2145 &lt;&gt; "",VLOOKUP($A2145,'Student reference sheet'!$A$2:$V$2329, 2,FALSE), "")</f>
        <v/>
      </c>
      <c r="E2145" s="35"/>
      <c r="F2145" s="34"/>
      <c r="G2145" s="40" t="str">
        <f t="shared" ca="1" si="102"/>
        <v/>
      </c>
      <c r="H2145" s="40" t="str">
        <f t="shared" ca="1" si="103"/>
        <v/>
      </c>
      <c r="I2145" s="36" t="str">
        <f>IF($A2145 = "", "",
IF(COUNTIF(MINIMUM_DAY_DATES[], Attendance!J2145) &gt; 0, VLOOKUP(Attendance!$G2145,MINIMUM_DAY_PERIOD_SCHEDULE[], 2,TRUE),
IF(COUNTIF(RALLY_DATES[], Attendance!J2145) &gt; 0, VLOOKUP(Attendance!$G2145,RALLY_PERIOD_SCHEDULE[], 2,TRUE),
IF(WEEKDAY(Attendance!$J2145) = 2,
       IF(COUNTIF(FINALS_WEEK_MONDAY_DATE[],Attendance!$J2145) &gt; 0, VLOOKUP(Attendance!$G2145,FINALS_WEEK_MONDAY_PERIOD_SCHEDULE[],2,TRUE),
       VLOOKUP(Attendance!$G2145,REGULAR_WEEK_SCHEDULE[],6,TRUE)),
IF(WEEKDAY($J2145) = 3,
       IF(COUNTIF(FINALS_WEEK_TUESDAY_DATE[],Attendance!$J2145) &gt; 0, VLOOKUP(Attendance!$G2145,FINALS_WEEK_TUESDAY_PERIOD_SCHEDULE[],2,TRUE),
       VLOOKUP(Attendance!$G2145,REGULAR_WEEK_SCHEDULE[[Tuesday]:[Period]],5,TRUE)),
IF(WEEKDAY(Attendance!$J2145) = 4,
        IF(COUNTIF(BLOCK_WEDNESDAY_DATES[],Attendance!$J2145) &gt; 0, VLOOKUP(Attendance!$G2145,BLOCK_WEDNESDAY_PERIOD_SCHEDULE[],2,TRUE),
        IF(COUNTIF(FINALS_WEEK_WEDNESDAY_DATE[],Attendance!$J2145) &gt; 0, VLOOKUP(Attendance!$G2145,FINALS_WEEK_WEDNESDAY_PERIOD_SCHEDULE[],2,TRUE),
       VLOOKUP(Attendance!$G2145,REGULAR_WEEK_SCHEDULE[[Wednesday]:[Period]],4,TRUE))),
IF(WEEKDAY($J2145) = 5,
       IF(COUNTIF(BLOCK_THURSDAY_DATES[],Attendance!$J2145) &gt; 0, VLOOKUP(Attendance!$G2145,BLOCK_THURSDAY_PERIOD_SCHEDULE[],2,TRUE),
       IF(COUNTIF(FINALS_WEEK_THURSDAY_DATE[],Attendance!$J2145) &gt; 0, VLOOKUP(Attendance!$G2145,FINALS_WEEK_THURSDAY_PERIOD_SCHEDULE[],2,TRUE),
       VLOOKUP(Attendance!$G2145,REGULAR_WEEK_SCHEDULE[[Thursday]:[Period]],3,TRUE))),
IF(WEEKDAY(Attendance!$J2145) = 6,
       IF(COUNTIF(FINALS_WEEK_FRIDAY_DATE[],Attendance!$J2145) &gt; 0, VLOOKUP(Attendance!$G2145,FINALS_WEEK_FRIDAY_PERIOD_SCHEDULE[],2,TRUE),
       VLOOKUP(Attendance!$G2145,REGULAR_WEEK_SCHEDULE[[Friday]:[Period]],2,TRUE))))))))))</f>
        <v/>
      </c>
      <c r="J2145" s="41" t="str">
        <f t="shared" ca="1" si="104"/>
        <v/>
      </c>
      <c r="K2145" s="41" t="str">
        <f>IF($A2145 &lt;&gt; "",VLOOKUP($A2145,'Student reference sheet'!$A$2:$V$2329, 7,FALSE), "")</f>
        <v/>
      </c>
      <c r="L2145" s="30" t="str">
        <f>IF($A2145 ="", "", VLOOKUP($A2145, 'Student reference sheet'!$A$2:$Z$2603,23,FALSE))</f>
        <v/>
      </c>
      <c r="M2145" s="30" t="str">
        <f>IF($A2145 ="", "", VLOOKUP($A2145, 'Student reference sheet'!$A$2:$Z$2603,24,FALSE))</f>
        <v/>
      </c>
      <c r="N2145" s="30" t="str">
        <f>IF($A2145 ="", "", VLOOKUP($A2145, 'Student reference sheet'!$A$2:$Z$2603,26,FALSE))</f>
        <v/>
      </c>
      <c r="O2145" s="30" t="str">
        <f>IF($A2145 ="", "", VLOOKUP($A2145, 'Student reference sheet'!$A$2:$Z$2603,25,FALSE))</f>
        <v/>
      </c>
      <c r="P2145" s="39" t="str">
        <f>IF($A2145 = "", "", IF(OR(VLOOKUP($A2145,'Student reference sheet'!$A$2:$V$2400,8,FALSE) = "R",  VLOOKUP($A2145,'Student reference sheet'!$A$2:$V$2400,8,FALSE) = "L"), "X", ""))</f>
        <v/>
      </c>
      <c r="Q2145" s="39" t="str">
        <f>IF($A2145 ="", "", VLOOKUP($A2145, 'Student reference sheet'!$A$2:$V$2603,22,FALSE))</f>
        <v/>
      </c>
      <c r="R2145" s="39" t="str">
        <f>IF($A2145 &lt;&gt; "",VLOOKUP($A2145,'Student reference sheet'!$A$2:$V$2329, 5,FALSE), "")</f>
        <v/>
      </c>
      <c r="S2145" s="39" t="str">
        <f>IF($A2145 &lt;&gt; "",VLOOKUP($A2145,'Student reference sheet'!$A$2:$V$2329, 6,FALSE), "")</f>
        <v/>
      </c>
      <c r="T2145" s="30" t="str">
        <f>IF($A2145 = "","",
IF(VLOOKUP($A2145,'Student reference sheet'!$A$2:$V$2329, 10,FALSE) = "Y", "Hispanic",
IF(VLOOKUP($A2145,'Student reference sheet'!$A$2:$V$2329,11,FALSE) &lt;&gt; "",
IF(VLOOKUP($A2145,'Student reference sheet'!$A$2:$V$2329,11,FALSE) = "UNK", "Unknown", VLOOKUP(VALUE(VLOOKUP($A2145,'Student reference sheet'!$A$2:$V$2329,11,FALSE)),'Ethnicity Reference'!$A$2:$B$22,2,FALSE)),
IF(VLOOKUP($A2145,'Student reference sheet'!$A$2:$V$2329,9,FALSE) &lt;&gt; "", VLOOKUP(VALUE(VLOOKUP($A2145,'Student reference sheet'!$A$2:$V$2329,9,FALSE)),'Ethnicity Reference'!$A$2:$B$22,2,FALSE),"Unknown"))))</f>
        <v/>
      </c>
      <c r="U2145" s="35"/>
    </row>
    <row r="2146" spans="1:21" ht="15.75">
      <c r="A2146" s="47"/>
      <c r="B2146" s="33"/>
      <c r="C2146" s="39" t="str">
        <f>IF($A2146 &lt;&gt; "",VLOOKUP($A2146,'Student reference sheet'!$A$2:$V$2329, 3,FALSE), "")</f>
        <v/>
      </c>
      <c r="D2146" s="39" t="str">
        <f>IF($A2146 &lt;&gt; "",VLOOKUP($A2146,'Student reference sheet'!$A$2:$V$2329, 2,FALSE), "")</f>
        <v/>
      </c>
      <c r="E2146" s="35"/>
      <c r="F2146" s="34"/>
      <c r="G2146" s="40" t="str">
        <f t="shared" ca="1" si="102"/>
        <v/>
      </c>
      <c r="H2146" s="40" t="str">
        <f t="shared" ca="1" si="103"/>
        <v/>
      </c>
      <c r="I2146" s="36" t="str">
        <f>IF($A2146 = "", "",
IF(COUNTIF(MINIMUM_DAY_DATES[], Attendance!J2146) &gt; 0, VLOOKUP(Attendance!$G2146,MINIMUM_DAY_PERIOD_SCHEDULE[], 2,TRUE),
IF(COUNTIF(RALLY_DATES[], Attendance!J2146) &gt; 0, VLOOKUP(Attendance!$G2146,RALLY_PERIOD_SCHEDULE[], 2,TRUE),
IF(WEEKDAY(Attendance!$J2146) = 2,
       IF(COUNTIF(FINALS_WEEK_MONDAY_DATE[],Attendance!$J2146) &gt; 0, VLOOKUP(Attendance!$G2146,FINALS_WEEK_MONDAY_PERIOD_SCHEDULE[],2,TRUE),
       VLOOKUP(Attendance!$G2146,REGULAR_WEEK_SCHEDULE[],6,TRUE)),
IF(WEEKDAY($J2146) = 3,
       IF(COUNTIF(FINALS_WEEK_TUESDAY_DATE[],Attendance!$J2146) &gt; 0, VLOOKUP(Attendance!$G2146,FINALS_WEEK_TUESDAY_PERIOD_SCHEDULE[],2,TRUE),
       VLOOKUP(Attendance!$G2146,REGULAR_WEEK_SCHEDULE[[Tuesday]:[Period]],5,TRUE)),
IF(WEEKDAY(Attendance!$J2146) = 4,
        IF(COUNTIF(BLOCK_WEDNESDAY_DATES[],Attendance!$J2146) &gt; 0, VLOOKUP(Attendance!$G2146,BLOCK_WEDNESDAY_PERIOD_SCHEDULE[],2,TRUE),
        IF(COUNTIF(FINALS_WEEK_WEDNESDAY_DATE[],Attendance!$J2146) &gt; 0, VLOOKUP(Attendance!$G2146,FINALS_WEEK_WEDNESDAY_PERIOD_SCHEDULE[],2,TRUE),
       VLOOKUP(Attendance!$G2146,REGULAR_WEEK_SCHEDULE[[Wednesday]:[Period]],4,TRUE))),
IF(WEEKDAY($J2146) = 5,
       IF(COUNTIF(BLOCK_THURSDAY_DATES[],Attendance!$J2146) &gt; 0, VLOOKUP(Attendance!$G2146,BLOCK_THURSDAY_PERIOD_SCHEDULE[],2,TRUE),
       IF(COUNTIF(FINALS_WEEK_THURSDAY_DATE[],Attendance!$J2146) &gt; 0, VLOOKUP(Attendance!$G2146,FINALS_WEEK_THURSDAY_PERIOD_SCHEDULE[],2,TRUE),
       VLOOKUP(Attendance!$G2146,REGULAR_WEEK_SCHEDULE[[Thursday]:[Period]],3,TRUE))),
IF(WEEKDAY(Attendance!$J2146) = 6,
       IF(COUNTIF(FINALS_WEEK_FRIDAY_DATE[],Attendance!$J2146) &gt; 0, VLOOKUP(Attendance!$G2146,FINALS_WEEK_FRIDAY_PERIOD_SCHEDULE[],2,TRUE),
       VLOOKUP(Attendance!$G2146,REGULAR_WEEK_SCHEDULE[[Friday]:[Period]],2,TRUE))))))))))</f>
        <v/>
      </c>
      <c r="J2146" s="41" t="str">
        <f t="shared" ca="1" si="104"/>
        <v/>
      </c>
      <c r="K2146" s="41" t="str">
        <f>IF($A2146 &lt;&gt; "",VLOOKUP($A2146,'Student reference sheet'!$A$2:$V$2329, 7,FALSE), "")</f>
        <v/>
      </c>
      <c r="L2146" s="30" t="str">
        <f>IF($A2146 ="", "", VLOOKUP($A2146, 'Student reference sheet'!$A$2:$Z$2603,23,FALSE))</f>
        <v/>
      </c>
      <c r="M2146" s="30" t="str">
        <f>IF($A2146 ="", "", VLOOKUP($A2146, 'Student reference sheet'!$A$2:$Z$2603,24,FALSE))</f>
        <v/>
      </c>
      <c r="N2146" s="30" t="str">
        <f>IF($A2146 ="", "", VLOOKUP($A2146, 'Student reference sheet'!$A$2:$Z$2603,26,FALSE))</f>
        <v/>
      </c>
      <c r="O2146" s="30" t="str">
        <f>IF($A2146 ="", "", VLOOKUP($A2146, 'Student reference sheet'!$A$2:$Z$2603,25,FALSE))</f>
        <v/>
      </c>
      <c r="P2146" s="39" t="str">
        <f>IF($A2146 = "", "", IF(OR(VLOOKUP($A2146,'Student reference sheet'!$A$2:$V$2400,8,FALSE) = "R",  VLOOKUP($A2146,'Student reference sheet'!$A$2:$V$2400,8,FALSE) = "L"), "X", ""))</f>
        <v/>
      </c>
      <c r="Q2146" s="39" t="str">
        <f>IF($A2146 ="", "", VLOOKUP($A2146, 'Student reference sheet'!$A$2:$V$2603,22,FALSE))</f>
        <v/>
      </c>
      <c r="R2146" s="39" t="str">
        <f>IF($A2146 &lt;&gt; "",VLOOKUP($A2146,'Student reference sheet'!$A$2:$V$2329, 5,FALSE), "")</f>
        <v/>
      </c>
      <c r="S2146" s="39" t="str">
        <f>IF($A2146 &lt;&gt; "",VLOOKUP($A2146,'Student reference sheet'!$A$2:$V$2329, 6,FALSE), "")</f>
        <v/>
      </c>
      <c r="T2146" s="30" t="str">
        <f>IF($A2146 = "","",
IF(VLOOKUP($A2146,'Student reference sheet'!$A$2:$V$2329, 10,FALSE) = "Y", "Hispanic",
IF(VLOOKUP($A2146,'Student reference sheet'!$A$2:$V$2329,11,FALSE) &lt;&gt; "",
IF(VLOOKUP($A2146,'Student reference sheet'!$A$2:$V$2329,11,FALSE) = "UNK", "Unknown", VLOOKUP(VALUE(VLOOKUP($A2146,'Student reference sheet'!$A$2:$V$2329,11,FALSE)),'Ethnicity Reference'!$A$2:$B$22,2,FALSE)),
IF(VLOOKUP($A2146,'Student reference sheet'!$A$2:$V$2329,9,FALSE) &lt;&gt; "", VLOOKUP(VALUE(VLOOKUP($A2146,'Student reference sheet'!$A$2:$V$2329,9,FALSE)),'Ethnicity Reference'!$A$2:$B$22,2,FALSE),"Unknown"))))</f>
        <v/>
      </c>
      <c r="U2146" s="35"/>
    </row>
    <row r="2147" spans="1:21" ht="15.75">
      <c r="A2147" s="47"/>
      <c r="B2147" s="33"/>
      <c r="C2147" s="39" t="str">
        <f>IF($A2147 &lt;&gt; "",VLOOKUP($A2147,'Student reference sheet'!$A$2:$V$2329, 3,FALSE), "")</f>
        <v/>
      </c>
      <c r="D2147" s="39" t="str">
        <f>IF($A2147 &lt;&gt; "",VLOOKUP($A2147,'Student reference sheet'!$A$2:$V$2329, 2,FALSE), "")</f>
        <v/>
      </c>
      <c r="E2147" s="35"/>
      <c r="F2147" s="34"/>
      <c r="G2147" s="40" t="str">
        <f t="shared" ca="1" si="102"/>
        <v/>
      </c>
      <c r="H2147" s="40" t="str">
        <f t="shared" ca="1" si="103"/>
        <v/>
      </c>
      <c r="I2147" s="36" t="str">
        <f>IF($A2147 = "", "",
IF(COUNTIF(MINIMUM_DAY_DATES[], Attendance!J2147) &gt; 0, VLOOKUP(Attendance!$G2147,MINIMUM_DAY_PERIOD_SCHEDULE[], 2,TRUE),
IF(COUNTIF(RALLY_DATES[], Attendance!J2147) &gt; 0, VLOOKUP(Attendance!$G2147,RALLY_PERIOD_SCHEDULE[], 2,TRUE),
IF(WEEKDAY(Attendance!$J2147) = 2,
       IF(COUNTIF(FINALS_WEEK_MONDAY_DATE[],Attendance!$J2147) &gt; 0, VLOOKUP(Attendance!$G2147,FINALS_WEEK_MONDAY_PERIOD_SCHEDULE[],2,TRUE),
       VLOOKUP(Attendance!$G2147,REGULAR_WEEK_SCHEDULE[],6,TRUE)),
IF(WEEKDAY($J2147) = 3,
       IF(COUNTIF(FINALS_WEEK_TUESDAY_DATE[],Attendance!$J2147) &gt; 0, VLOOKUP(Attendance!$G2147,FINALS_WEEK_TUESDAY_PERIOD_SCHEDULE[],2,TRUE),
       VLOOKUP(Attendance!$G2147,REGULAR_WEEK_SCHEDULE[[Tuesday]:[Period]],5,TRUE)),
IF(WEEKDAY(Attendance!$J2147) = 4,
        IF(COUNTIF(BLOCK_WEDNESDAY_DATES[],Attendance!$J2147) &gt; 0, VLOOKUP(Attendance!$G2147,BLOCK_WEDNESDAY_PERIOD_SCHEDULE[],2,TRUE),
        IF(COUNTIF(FINALS_WEEK_WEDNESDAY_DATE[],Attendance!$J2147) &gt; 0, VLOOKUP(Attendance!$G2147,FINALS_WEEK_WEDNESDAY_PERIOD_SCHEDULE[],2,TRUE),
       VLOOKUP(Attendance!$G2147,REGULAR_WEEK_SCHEDULE[[Wednesday]:[Period]],4,TRUE))),
IF(WEEKDAY($J2147) = 5,
       IF(COUNTIF(BLOCK_THURSDAY_DATES[],Attendance!$J2147) &gt; 0, VLOOKUP(Attendance!$G2147,BLOCK_THURSDAY_PERIOD_SCHEDULE[],2,TRUE),
       IF(COUNTIF(FINALS_WEEK_THURSDAY_DATE[],Attendance!$J2147) &gt; 0, VLOOKUP(Attendance!$G2147,FINALS_WEEK_THURSDAY_PERIOD_SCHEDULE[],2,TRUE),
       VLOOKUP(Attendance!$G2147,REGULAR_WEEK_SCHEDULE[[Thursday]:[Period]],3,TRUE))),
IF(WEEKDAY(Attendance!$J2147) = 6,
       IF(COUNTIF(FINALS_WEEK_FRIDAY_DATE[],Attendance!$J2147) &gt; 0, VLOOKUP(Attendance!$G2147,FINALS_WEEK_FRIDAY_PERIOD_SCHEDULE[],2,TRUE),
       VLOOKUP(Attendance!$G2147,REGULAR_WEEK_SCHEDULE[[Friday]:[Period]],2,TRUE))))))))))</f>
        <v/>
      </c>
      <c r="J2147" s="41" t="str">
        <f t="shared" ca="1" si="104"/>
        <v/>
      </c>
      <c r="K2147" s="41" t="str">
        <f>IF($A2147 &lt;&gt; "",VLOOKUP($A2147,'Student reference sheet'!$A$2:$V$2329, 7,FALSE), "")</f>
        <v/>
      </c>
      <c r="L2147" s="30" t="str">
        <f>IF($A2147 ="", "", VLOOKUP($A2147, 'Student reference sheet'!$A$2:$Z$2603,23,FALSE))</f>
        <v/>
      </c>
      <c r="M2147" s="30" t="str">
        <f>IF($A2147 ="", "", VLOOKUP($A2147, 'Student reference sheet'!$A$2:$Z$2603,24,FALSE))</f>
        <v/>
      </c>
      <c r="N2147" s="30" t="str">
        <f>IF($A2147 ="", "", VLOOKUP($A2147, 'Student reference sheet'!$A$2:$Z$2603,26,FALSE))</f>
        <v/>
      </c>
      <c r="O2147" s="30" t="str">
        <f>IF($A2147 ="", "", VLOOKUP($A2147, 'Student reference sheet'!$A$2:$Z$2603,25,FALSE))</f>
        <v/>
      </c>
      <c r="P2147" s="39" t="str">
        <f>IF($A2147 = "", "", IF(OR(VLOOKUP($A2147,'Student reference sheet'!$A$2:$V$2400,8,FALSE) = "R",  VLOOKUP($A2147,'Student reference sheet'!$A$2:$V$2400,8,FALSE) = "L"), "X", ""))</f>
        <v/>
      </c>
      <c r="Q2147" s="39" t="str">
        <f>IF($A2147 ="", "", VLOOKUP($A2147, 'Student reference sheet'!$A$2:$V$2603,22,FALSE))</f>
        <v/>
      </c>
      <c r="R2147" s="39" t="str">
        <f>IF($A2147 &lt;&gt; "",VLOOKUP($A2147,'Student reference sheet'!$A$2:$V$2329, 5,FALSE), "")</f>
        <v/>
      </c>
      <c r="S2147" s="39" t="str">
        <f>IF($A2147 &lt;&gt; "",VLOOKUP($A2147,'Student reference sheet'!$A$2:$V$2329, 6,FALSE), "")</f>
        <v/>
      </c>
      <c r="T2147" s="30" t="str">
        <f>IF($A2147 = "","",
IF(VLOOKUP($A2147,'Student reference sheet'!$A$2:$V$2329, 10,FALSE) = "Y", "Hispanic",
IF(VLOOKUP($A2147,'Student reference sheet'!$A$2:$V$2329,11,FALSE) &lt;&gt; "",
IF(VLOOKUP($A2147,'Student reference sheet'!$A$2:$V$2329,11,FALSE) = "UNK", "Unknown", VLOOKUP(VALUE(VLOOKUP($A2147,'Student reference sheet'!$A$2:$V$2329,11,FALSE)),'Ethnicity Reference'!$A$2:$B$22,2,FALSE)),
IF(VLOOKUP($A2147,'Student reference sheet'!$A$2:$V$2329,9,FALSE) &lt;&gt; "", VLOOKUP(VALUE(VLOOKUP($A2147,'Student reference sheet'!$A$2:$V$2329,9,FALSE)),'Ethnicity Reference'!$A$2:$B$22,2,FALSE),"Unknown"))))</f>
        <v/>
      </c>
      <c r="U2147" s="35"/>
    </row>
    <row r="2148" spans="1:21" ht="15.75">
      <c r="A2148" s="47"/>
      <c r="B2148" s="33"/>
      <c r="C2148" s="39" t="str">
        <f>IF($A2148 &lt;&gt; "",VLOOKUP($A2148,'Student reference sheet'!$A$2:$V$2329, 3,FALSE), "")</f>
        <v/>
      </c>
      <c r="D2148" s="39" t="str">
        <f>IF($A2148 &lt;&gt; "",VLOOKUP($A2148,'Student reference sheet'!$A$2:$V$2329, 2,FALSE), "")</f>
        <v/>
      </c>
      <c r="E2148" s="35"/>
      <c r="F2148" s="34"/>
      <c r="G2148" s="40" t="str">
        <f t="shared" ca="1" si="102"/>
        <v/>
      </c>
      <c r="H2148" s="40" t="str">
        <f t="shared" ca="1" si="103"/>
        <v/>
      </c>
      <c r="I2148" s="36" t="str">
        <f>IF($A2148 = "", "",
IF(COUNTIF(MINIMUM_DAY_DATES[], Attendance!J2148) &gt; 0, VLOOKUP(Attendance!$G2148,MINIMUM_DAY_PERIOD_SCHEDULE[], 2,TRUE),
IF(COUNTIF(RALLY_DATES[], Attendance!J2148) &gt; 0, VLOOKUP(Attendance!$G2148,RALLY_PERIOD_SCHEDULE[], 2,TRUE),
IF(WEEKDAY(Attendance!$J2148) = 2,
       IF(COUNTIF(FINALS_WEEK_MONDAY_DATE[],Attendance!$J2148) &gt; 0, VLOOKUP(Attendance!$G2148,FINALS_WEEK_MONDAY_PERIOD_SCHEDULE[],2,TRUE),
       VLOOKUP(Attendance!$G2148,REGULAR_WEEK_SCHEDULE[],6,TRUE)),
IF(WEEKDAY($J2148) = 3,
       IF(COUNTIF(FINALS_WEEK_TUESDAY_DATE[],Attendance!$J2148) &gt; 0, VLOOKUP(Attendance!$G2148,FINALS_WEEK_TUESDAY_PERIOD_SCHEDULE[],2,TRUE),
       VLOOKUP(Attendance!$G2148,REGULAR_WEEK_SCHEDULE[[Tuesday]:[Period]],5,TRUE)),
IF(WEEKDAY(Attendance!$J2148) = 4,
        IF(COUNTIF(BLOCK_WEDNESDAY_DATES[],Attendance!$J2148) &gt; 0, VLOOKUP(Attendance!$G2148,BLOCK_WEDNESDAY_PERIOD_SCHEDULE[],2,TRUE),
        IF(COUNTIF(FINALS_WEEK_WEDNESDAY_DATE[],Attendance!$J2148) &gt; 0, VLOOKUP(Attendance!$G2148,FINALS_WEEK_WEDNESDAY_PERIOD_SCHEDULE[],2,TRUE),
       VLOOKUP(Attendance!$G2148,REGULAR_WEEK_SCHEDULE[[Wednesday]:[Period]],4,TRUE))),
IF(WEEKDAY($J2148) = 5,
       IF(COUNTIF(BLOCK_THURSDAY_DATES[],Attendance!$J2148) &gt; 0, VLOOKUP(Attendance!$G2148,BLOCK_THURSDAY_PERIOD_SCHEDULE[],2,TRUE),
       IF(COUNTIF(FINALS_WEEK_THURSDAY_DATE[],Attendance!$J2148) &gt; 0, VLOOKUP(Attendance!$G2148,FINALS_WEEK_THURSDAY_PERIOD_SCHEDULE[],2,TRUE),
       VLOOKUP(Attendance!$G2148,REGULAR_WEEK_SCHEDULE[[Thursday]:[Period]],3,TRUE))),
IF(WEEKDAY(Attendance!$J2148) = 6,
       IF(COUNTIF(FINALS_WEEK_FRIDAY_DATE[],Attendance!$J2148) &gt; 0, VLOOKUP(Attendance!$G2148,FINALS_WEEK_FRIDAY_PERIOD_SCHEDULE[],2,TRUE),
       VLOOKUP(Attendance!$G2148,REGULAR_WEEK_SCHEDULE[[Friday]:[Period]],2,TRUE))))))))))</f>
        <v/>
      </c>
      <c r="J2148" s="41" t="str">
        <f t="shared" ca="1" si="104"/>
        <v/>
      </c>
      <c r="K2148" s="41" t="str">
        <f>IF($A2148 &lt;&gt; "",VLOOKUP($A2148,'Student reference sheet'!$A$2:$V$2329, 7,FALSE), "")</f>
        <v/>
      </c>
      <c r="L2148" s="30" t="str">
        <f>IF($A2148 ="", "", VLOOKUP($A2148, 'Student reference sheet'!$A$2:$Z$2603,23,FALSE))</f>
        <v/>
      </c>
      <c r="M2148" s="30" t="str">
        <f>IF($A2148 ="", "", VLOOKUP($A2148, 'Student reference sheet'!$A$2:$Z$2603,24,FALSE))</f>
        <v/>
      </c>
      <c r="N2148" s="30" t="str">
        <f>IF($A2148 ="", "", VLOOKUP($A2148, 'Student reference sheet'!$A$2:$Z$2603,26,FALSE))</f>
        <v/>
      </c>
      <c r="O2148" s="30" t="str">
        <f>IF($A2148 ="", "", VLOOKUP($A2148, 'Student reference sheet'!$A$2:$Z$2603,25,FALSE))</f>
        <v/>
      </c>
      <c r="P2148" s="39" t="str">
        <f>IF($A2148 = "", "", IF(OR(VLOOKUP($A2148,'Student reference sheet'!$A$2:$V$2400,8,FALSE) = "R",  VLOOKUP($A2148,'Student reference sheet'!$A$2:$V$2400,8,FALSE) = "L"), "X", ""))</f>
        <v/>
      </c>
      <c r="Q2148" s="39" t="str">
        <f>IF($A2148 ="", "", VLOOKUP($A2148, 'Student reference sheet'!$A$2:$V$2603,22,FALSE))</f>
        <v/>
      </c>
      <c r="R2148" s="39" t="str">
        <f>IF($A2148 &lt;&gt; "",VLOOKUP($A2148,'Student reference sheet'!$A$2:$V$2329, 5,FALSE), "")</f>
        <v/>
      </c>
      <c r="S2148" s="39" t="str">
        <f>IF($A2148 &lt;&gt; "",VLOOKUP($A2148,'Student reference sheet'!$A$2:$V$2329, 6,FALSE), "")</f>
        <v/>
      </c>
      <c r="T2148" s="30" t="str">
        <f>IF($A2148 = "","",
IF(VLOOKUP($A2148,'Student reference sheet'!$A$2:$V$2329, 10,FALSE) = "Y", "Hispanic",
IF(VLOOKUP($A2148,'Student reference sheet'!$A$2:$V$2329,11,FALSE) &lt;&gt; "",
IF(VLOOKUP($A2148,'Student reference sheet'!$A$2:$V$2329,11,FALSE) = "UNK", "Unknown", VLOOKUP(VALUE(VLOOKUP($A2148,'Student reference sheet'!$A$2:$V$2329,11,FALSE)),'Ethnicity Reference'!$A$2:$B$22,2,FALSE)),
IF(VLOOKUP($A2148,'Student reference sheet'!$A$2:$V$2329,9,FALSE) &lt;&gt; "", VLOOKUP(VALUE(VLOOKUP($A2148,'Student reference sheet'!$A$2:$V$2329,9,FALSE)),'Ethnicity Reference'!$A$2:$B$22,2,FALSE),"Unknown"))))</f>
        <v/>
      </c>
      <c r="U2148" s="35"/>
    </row>
    <row r="2149" spans="1:21" ht="15.75">
      <c r="A2149" s="47"/>
      <c r="B2149" s="33"/>
      <c r="C2149" s="39" t="str">
        <f>IF($A2149 &lt;&gt; "",VLOOKUP($A2149,'Student reference sheet'!$A$2:$V$2329, 3,FALSE), "")</f>
        <v/>
      </c>
      <c r="D2149" s="39" t="str">
        <f>IF($A2149 &lt;&gt; "",VLOOKUP($A2149,'Student reference sheet'!$A$2:$V$2329, 2,FALSE), "")</f>
        <v/>
      </c>
      <c r="E2149" s="35"/>
      <c r="F2149" s="34"/>
      <c r="G2149" s="40" t="str">
        <f t="shared" ca="1" si="102"/>
        <v/>
      </c>
      <c r="H2149" s="40" t="str">
        <f t="shared" ca="1" si="103"/>
        <v/>
      </c>
      <c r="I2149" s="36" t="str">
        <f>IF($A2149 = "", "",
IF(COUNTIF(MINIMUM_DAY_DATES[], Attendance!J2149) &gt; 0, VLOOKUP(Attendance!$G2149,MINIMUM_DAY_PERIOD_SCHEDULE[], 2,TRUE),
IF(COUNTIF(RALLY_DATES[], Attendance!J2149) &gt; 0, VLOOKUP(Attendance!$G2149,RALLY_PERIOD_SCHEDULE[], 2,TRUE),
IF(WEEKDAY(Attendance!$J2149) = 2,
       IF(COUNTIF(FINALS_WEEK_MONDAY_DATE[],Attendance!$J2149) &gt; 0, VLOOKUP(Attendance!$G2149,FINALS_WEEK_MONDAY_PERIOD_SCHEDULE[],2,TRUE),
       VLOOKUP(Attendance!$G2149,REGULAR_WEEK_SCHEDULE[],6,TRUE)),
IF(WEEKDAY($J2149) = 3,
       IF(COUNTIF(FINALS_WEEK_TUESDAY_DATE[],Attendance!$J2149) &gt; 0, VLOOKUP(Attendance!$G2149,FINALS_WEEK_TUESDAY_PERIOD_SCHEDULE[],2,TRUE),
       VLOOKUP(Attendance!$G2149,REGULAR_WEEK_SCHEDULE[[Tuesday]:[Period]],5,TRUE)),
IF(WEEKDAY(Attendance!$J2149) = 4,
        IF(COUNTIF(BLOCK_WEDNESDAY_DATES[],Attendance!$J2149) &gt; 0, VLOOKUP(Attendance!$G2149,BLOCK_WEDNESDAY_PERIOD_SCHEDULE[],2,TRUE),
        IF(COUNTIF(FINALS_WEEK_WEDNESDAY_DATE[],Attendance!$J2149) &gt; 0, VLOOKUP(Attendance!$G2149,FINALS_WEEK_WEDNESDAY_PERIOD_SCHEDULE[],2,TRUE),
       VLOOKUP(Attendance!$G2149,REGULAR_WEEK_SCHEDULE[[Wednesday]:[Period]],4,TRUE))),
IF(WEEKDAY($J2149) = 5,
       IF(COUNTIF(BLOCK_THURSDAY_DATES[],Attendance!$J2149) &gt; 0, VLOOKUP(Attendance!$G2149,BLOCK_THURSDAY_PERIOD_SCHEDULE[],2,TRUE),
       IF(COUNTIF(FINALS_WEEK_THURSDAY_DATE[],Attendance!$J2149) &gt; 0, VLOOKUP(Attendance!$G2149,FINALS_WEEK_THURSDAY_PERIOD_SCHEDULE[],2,TRUE),
       VLOOKUP(Attendance!$G2149,REGULAR_WEEK_SCHEDULE[[Thursday]:[Period]],3,TRUE))),
IF(WEEKDAY(Attendance!$J2149) = 6,
       IF(COUNTIF(FINALS_WEEK_FRIDAY_DATE[],Attendance!$J2149) &gt; 0, VLOOKUP(Attendance!$G2149,FINALS_WEEK_FRIDAY_PERIOD_SCHEDULE[],2,TRUE),
       VLOOKUP(Attendance!$G2149,REGULAR_WEEK_SCHEDULE[[Friday]:[Period]],2,TRUE))))))))))</f>
        <v/>
      </c>
      <c r="J2149" s="41" t="str">
        <f t="shared" ca="1" si="104"/>
        <v/>
      </c>
      <c r="K2149" s="41" t="str">
        <f>IF($A2149 &lt;&gt; "",VLOOKUP($A2149,'Student reference sheet'!$A$2:$V$2329, 7,FALSE), "")</f>
        <v/>
      </c>
      <c r="L2149" s="30" t="str">
        <f>IF($A2149 ="", "", VLOOKUP($A2149, 'Student reference sheet'!$A$2:$Z$2603,23,FALSE))</f>
        <v/>
      </c>
      <c r="M2149" s="30" t="str">
        <f>IF($A2149 ="", "", VLOOKUP($A2149, 'Student reference sheet'!$A$2:$Z$2603,24,FALSE))</f>
        <v/>
      </c>
      <c r="N2149" s="30" t="str">
        <f>IF($A2149 ="", "", VLOOKUP($A2149, 'Student reference sheet'!$A$2:$Z$2603,26,FALSE))</f>
        <v/>
      </c>
      <c r="O2149" s="30" t="str">
        <f>IF($A2149 ="", "", VLOOKUP($A2149, 'Student reference sheet'!$A$2:$Z$2603,25,FALSE))</f>
        <v/>
      </c>
      <c r="P2149" s="39" t="str">
        <f>IF($A2149 = "", "", IF(OR(VLOOKUP($A2149,'Student reference sheet'!$A$2:$V$2400,8,FALSE) = "R",  VLOOKUP($A2149,'Student reference sheet'!$A$2:$V$2400,8,FALSE) = "L"), "X", ""))</f>
        <v/>
      </c>
      <c r="Q2149" s="39" t="str">
        <f>IF($A2149 ="", "", VLOOKUP($A2149, 'Student reference sheet'!$A$2:$V$2603,22,FALSE))</f>
        <v/>
      </c>
      <c r="R2149" s="39" t="str">
        <f>IF($A2149 &lt;&gt; "",VLOOKUP($A2149,'Student reference sheet'!$A$2:$V$2329, 5,FALSE), "")</f>
        <v/>
      </c>
      <c r="S2149" s="39" t="str">
        <f>IF($A2149 &lt;&gt; "",VLOOKUP($A2149,'Student reference sheet'!$A$2:$V$2329, 6,FALSE), "")</f>
        <v/>
      </c>
      <c r="T2149" s="30" t="str">
        <f>IF($A2149 = "","",
IF(VLOOKUP($A2149,'Student reference sheet'!$A$2:$V$2329, 10,FALSE) = "Y", "Hispanic",
IF(VLOOKUP($A2149,'Student reference sheet'!$A$2:$V$2329,11,FALSE) &lt;&gt; "",
IF(VLOOKUP($A2149,'Student reference sheet'!$A$2:$V$2329,11,FALSE) = "UNK", "Unknown", VLOOKUP(VALUE(VLOOKUP($A2149,'Student reference sheet'!$A$2:$V$2329,11,FALSE)),'Ethnicity Reference'!$A$2:$B$22,2,FALSE)),
IF(VLOOKUP($A2149,'Student reference sheet'!$A$2:$V$2329,9,FALSE) &lt;&gt; "", VLOOKUP(VALUE(VLOOKUP($A2149,'Student reference sheet'!$A$2:$V$2329,9,FALSE)),'Ethnicity Reference'!$A$2:$B$22,2,FALSE),"Unknown"))))</f>
        <v/>
      </c>
      <c r="U2149" s="35"/>
    </row>
    <row r="2150" spans="1:21" ht="15.75">
      <c r="A2150" s="47"/>
      <c r="B2150" s="33"/>
      <c r="C2150" s="39" t="str">
        <f>IF($A2150 &lt;&gt; "",VLOOKUP($A2150,'Student reference sheet'!$A$2:$V$2329, 3,FALSE), "")</f>
        <v/>
      </c>
      <c r="D2150" s="39" t="str">
        <f>IF($A2150 &lt;&gt; "",VLOOKUP($A2150,'Student reference sheet'!$A$2:$V$2329, 2,FALSE), "")</f>
        <v/>
      </c>
      <c r="E2150" s="35"/>
      <c r="F2150" s="34"/>
      <c r="G2150" s="40" t="str">
        <f t="shared" ca="1" si="102"/>
        <v/>
      </c>
      <c r="H2150" s="40" t="str">
        <f t="shared" ca="1" si="103"/>
        <v/>
      </c>
      <c r="I2150" s="36" t="str">
        <f>IF($A2150 = "", "",
IF(COUNTIF(MINIMUM_DAY_DATES[], Attendance!J2150) &gt; 0, VLOOKUP(Attendance!$G2150,MINIMUM_DAY_PERIOD_SCHEDULE[], 2,TRUE),
IF(COUNTIF(RALLY_DATES[], Attendance!J2150) &gt; 0, VLOOKUP(Attendance!$G2150,RALLY_PERIOD_SCHEDULE[], 2,TRUE),
IF(WEEKDAY(Attendance!$J2150) = 2,
       IF(COUNTIF(FINALS_WEEK_MONDAY_DATE[],Attendance!$J2150) &gt; 0, VLOOKUP(Attendance!$G2150,FINALS_WEEK_MONDAY_PERIOD_SCHEDULE[],2,TRUE),
       VLOOKUP(Attendance!$G2150,REGULAR_WEEK_SCHEDULE[],6,TRUE)),
IF(WEEKDAY($J2150) = 3,
       IF(COUNTIF(FINALS_WEEK_TUESDAY_DATE[],Attendance!$J2150) &gt; 0, VLOOKUP(Attendance!$G2150,FINALS_WEEK_TUESDAY_PERIOD_SCHEDULE[],2,TRUE),
       VLOOKUP(Attendance!$G2150,REGULAR_WEEK_SCHEDULE[[Tuesday]:[Period]],5,TRUE)),
IF(WEEKDAY(Attendance!$J2150) = 4,
        IF(COUNTIF(BLOCK_WEDNESDAY_DATES[],Attendance!$J2150) &gt; 0, VLOOKUP(Attendance!$G2150,BLOCK_WEDNESDAY_PERIOD_SCHEDULE[],2,TRUE),
        IF(COUNTIF(FINALS_WEEK_WEDNESDAY_DATE[],Attendance!$J2150) &gt; 0, VLOOKUP(Attendance!$G2150,FINALS_WEEK_WEDNESDAY_PERIOD_SCHEDULE[],2,TRUE),
       VLOOKUP(Attendance!$G2150,REGULAR_WEEK_SCHEDULE[[Wednesday]:[Period]],4,TRUE))),
IF(WEEKDAY($J2150) = 5,
       IF(COUNTIF(BLOCK_THURSDAY_DATES[],Attendance!$J2150) &gt; 0, VLOOKUP(Attendance!$G2150,BLOCK_THURSDAY_PERIOD_SCHEDULE[],2,TRUE),
       IF(COUNTIF(FINALS_WEEK_THURSDAY_DATE[],Attendance!$J2150) &gt; 0, VLOOKUP(Attendance!$G2150,FINALS_WEEK_THURSDAY_PERIOD_SCHEDULE[],2,TRUE),
       VLOOKUP(Attendance!$G2150,REGULAR_WEEK_SCHEDULE[[Thursday]:[Period]],3,TRUE))),
IF(WEEKDAY(Attendance!$J2150) = 6,
       IF(COUNTIF(FINALS_WEEK_FRIDAY_DATE[],Attendance!$J2150) &gt; 0, VLOOKUP(Attendance!$G2150,FINALS_WEEK_FRIDAY_PERIOD_SCHEDULE[],2,TRUE),
       VLOOKUP(Attendance!$G2150,REGULAR_WEEK_SCHEDULE[[Friday]:[Period]],2,TRUE))))))))))</f>
        <v/>
      </c>
      <c r="J2150" s="41" t="str">
        <f t="shared" ca="1" si="104"/>
        <v/>
      </c>
      <c r="K2150" s="41" t="str">
        <f>IF($A2150 &lt;&gt; "",VLOOKUP($A2150,'Student reference sheet'!$A$2:$V$2329, 7,FALSE), "")</f>
        <v/>
      </c>
      <c r="L2150" s="30" t="str">
        <f>IF($A2150 ="", "", VLOOKUP($A2150, 'Student reference sheet'!$A$2:$Z$2603,23,FALSE))</f>
        <v/>
      </c>
      <c r="M2150" s="30" t="str">
        <f>IF($A2150 ="", "", VLOOKUP($A2150, 'Student reference sheet'!$A$2:$Z$2603,24,FALSE))</f>
        <v/>
      </c>
      <c r="N2150" s="30" t="str">
        <f>IF($A2150 ="", "", VLOOKUP($A2150, 'Student reference sheet'!$A$2:$Z$2603,26,FALSE))</f>
        <v/>
      </c>
      <c r="O2150" s="30" t="str">
        <f>IF($A2150 ="", "", VLOOKUP($A2150, 'Student reference sheet'!$A$2:$Z$2603,25,FALSE))</f>
        <v/>
      </c>
      <c r="P2150" s="39" t="str">
        <f>IF($A2150 = "", "", IF(OR(VLOOKUP($A2150,'Student reference sheet'!$A$2:$V$2400,8,FALSE) = "R",  VLOOKUP($A2150,'Student reference sheet'!$A$2:$V$2400,8,FALSE) = "L"), "X", ""))</f>
        <v/>
      </c>
      <c r="Q2150" s="39" t="str">
        <f>IF($A2150 ="", "", VLOOKUP($A2150, 'Student reference sheet'!$A$2:$V$2603,22,FALSE))</f>
        <v/>
      </c>
      <c r="R2150" s="39" t="str">
        <f>IF($A2150 &lt;&gt; "",VLOOKUP($A2150,'Student reference sheet'!$A$2:$V$2329, 5,FALSE), "")</f>
        <v/>
      </c>
      <c r="S2150" s="39" t="str">
        <f>IF($A2150 &lt;&gt; "",VLOOKUP($A2150,'Student reference sheet'!$A$2:$V$2329, 6,FALSE), "")</f>
        <v/>
      </c>
      <c r="T2150" s="30" t="str">
        <f>IF($A2150 = "","",
IF(VLOOKUP($A2150,'Student reference sheet'!$A$2:$V$2329, 10,FALSE) = "Y", "Hispanic",
IF(VLOOKUP($A2150,'Student reference sheet'!$A$2:$V$2329,11,FALSE) &lt;&gt; "",
IF(VLOOKUP($A2150,'Student reference sheet'!$A$2:$V$2329,11,FALSE) = "UNK", "Unknown", VLOOKUP(VALUE(VLOOKUP($A2150,'Student reference sheet'!$A$2:$V$2329,11,FALSE)),'Ethnicity Reference'!$A$2:$B$22,2,FALSE)),
IF(VLOOKUP($A2150,'Student reference sheet'!$A$2:$V$2329,9,FALSE) &lt;&gt; "", VLOOKUP(VALUE(VLOOKUP($A2150,'Student reference sheet'!$A$2:$V$2329,9,FALSE)),'Ethnicity Reference'!$A$2:$B$22,2,FALSE),"Unknown"))))</f>
        <v/>
      </c>
      <c r="U2150" s="35"/>
    </row>
    <row r="2151" spans="1:21" ht="15.75">
      <c r="A2151" s="47"/>
      <c r="B2151" s="33"/>
      <c r="C2151" s="39" t="str">
        <f>IF($A2151 &lt;&gt; "",VLOOKUP($A2151,'Student reference sheet'!$A$2:$V$2329, 3,FALSE), "")</f>
        <v/>
      </c>
      <c r="D2151" s="39" t="str">
        <f>IF($A2151 &lt;&gt; "",VLOOKUP($A2151,'Student reference sheet'!$A$2:$V$2329, 2,FALSE), "")</f>
        <v/>
      </c>
      <c r="E2151" s="35"/>
      <c r="F2151" s="34"/>
      <c r="G2151" s="40" t="str">
        <f t="shared" ca="1" si="102"/>
        <v/>
      </c>
      <c r="H2151" s="40" t="str">
        <f t="shared" ca="1" si="103"/>
        <v/>
      </c>
      <c r="I2151" s="36" t="str">
        <f>IF($A2151 = "", "",
IF(COUNTIF(MINIMUM_DAY_DATES[], Attendance!J2151) &gt; 0, VLOOKUP(Attendance!$G2151,MINIMUM_DAY_PERIOD_SCHEDULE[], 2,TRUE),
IF(COUNTIF(RALLY_DATES[], Attendance!J2151) &gt; 0, VLOOKUP(Attendance!$G2151,RALLY_PERIOD_SCHEDULE[], 2,TRUE),
IF(WEEKDAY(Attendance!$J2151) = 2,
       IF(COUNTIF(FINALS_WEEK_MONDAY_DATE[],Attendance!$J2151) &gt; 0, VLOOKUP(Attendance!$G2151,FINALS_WEEK_MONDAY_PERIOD_SCHEDULE[],2,TRUE),
       VLOOKUP(Attendance!$G2151,REGULAR_WEEK_SCHEDULE[],6,TRUE)),
IF(WEEKDAY($J2151) = 3,
       IF(COUNTIF(FINALS_WEEK_TUESDAY_DATE[],Attendance!$J2151) &gt; 0, VLOOKUP(Attendance!$G2151,FINALS_WEEK_TUESDAY_PERIOD_SCHEDULE[],2,TRUE),
       VLOOKUP(Attendance!$G2151,REGULAR_WEEK_SCHEDULE[[Tuesday]:[Period]],5,TRUE)),
IF(WEEKDAY(Attendance!$J2151) = 4,
        IF(COUNTIF(BLOCK_WEDNESDAY_DATES[],Attendance!$J2151) &gt; 0, VLOOKUP(Attendance!$G2151,BLOCK_WEDNESDAY_PERIOD_SCHEDULE[],2,TRUE),
        IF(COUNTIF(FINALS_WEEK_WEDNESDAY_DATE[],Attendance!$J2151) &gt; 0, VLOOKUP(Attendance!$G2151,FINALS_WEEK_WEDNESDAY_PERIOD_SCHEDULE[],2,TRUE),
       VLOOKUP(Attendance!$G2151,REGULAR_WEEK_SCHEDULE[[Wednesday]:[Period]],4,TRUE))),
IF(WEEKDAY($J2151) = 5,
       IF(COUNTIF(BLOCK_THURSDAY_DATES[],Attendance!$J2151) &gt; 0, VLOOKUP(Attendance!$G2151,BLOCK_THURSDAY_PERIOD_SCHEDULE[],2,TRUE),
       IF(COUNTIF(FINALS_WEEK_THURSDAY_DATE[],Attendance!$J2151) &gt; 0, VLOOKUP(Attendance!$G2151,FINALS_WEEK_THURSDAY_PERIOD_SCHEDULE[],2,TRUE),
       VLOOKUP(Attendance!$G2151,REGULAR_WEEK_SCHEDULE[[Thursday]:[Period]],3,TRUE))),
IF(WEEKDAY(Attendance!$J2151) = 6,
       IF(COUNTIF(FINALS_WEEK_FRIDAY_DATE[],Attendance!$J2151) &gt; 0, VLOOKUP(Attendance!$G2151,FINALS_WEEK_FRIDAY_PERIOD_SCHEDULE[],2,TRUE),
       VLOOKUP(Attendance!$G2151,REGULAR_WEEK_SCHEDULE[[Friday]:[Period]],2,TRUE))))))))))</f>
        <v/>
      </c>
      <c r="J2151" s="41" t="str">
        <f t="shared" ca="1" si="104"/>
        <v/>
      </c>
      <c r="K2151" s="41" t="str">
        <f>IF($A2151 &lt;&gt; "",VLOOKUP($A2151,'Student reference sheet'!$A$2:$V$2329, 7,FALSE), "")</f>
        <v/>
      </c>
      <c r="L2151" s="30" t="str">
        <f>IF($A2151 ="", "", VLOOKUP($A2151, 'Student reference sheet'!$A$2:$Z$2603,23,FALSE))</f>
        <v/>
      </c>
      <c r="M2151" s="30" t="str">
        <f>IF($A2151 ="", "", VLOOKUP($A2151, 'Student reference sheet'!$A$2:$Z$2603,24,FALSE))</f>
        <v/>
      </c>
      <c r="N2151" s="30" t="str">
        <f>IF($A2151 ="", "", VLOOKUP($A2151, 'Student reference sheet'!$A$2:$Z$2603,26,FALSE))</f>
        <v/>
      </c>
      <c r="O2151" s="30" t="str">
        <f>IF($A2151 ="", "", VLOOKUP($A2151, 'Student reference sheet'!$A$2:$Z$2603,25,FALSE))</f>
        <v/>
      </c>
      <c r="P2151" s="39" t="str">
        <f>IF($A2151 = "", "", IF(OR(VLOOKUP($A2151,'Student reference sheet'!$A$2:$V$2400,8,FALSE) = "R",  VLOOKUP($A2151,'Student reference sheet'!$A$2:$V$2400,8,FALSE) = "L"), "X", ""))</f>
        <v/>
      </c>
      <c r="Q2151" s="39" t="str">
        <f>IF($A2151 ="", "", VLOOKUP($A2151, 'Student reference sheet'!$A$2:$V$2603,22,FALSE))</f>
        <v/>
      </c>
      <c r="R2151" s="39" t="str">
        <f>IF($A2151 &lt;&gt; "",VLOOKUP($A2151,'Student reference sheet'!$A$2:$V$2329, 5,FALSE), "")</f>
        <v/>
      </c>
      <c r="S2151" s="39" t="str">
        <f>IF($A2151 &lt;&gt; "",VLOOKUP($A2151,'Student reference sheet'!$A$2:$V$2329, 6,FALSE), "")</f>
        <v/>
      </c>
      <c r="T2151" s="30" t="str">
        <f>IF($A2151 = "","",
IF(VLOOKUP($A2151,'Student reference sheet'!$A$2:$V$2329, 10,FALSE) = "Y", "Hispanic",
IF(VLOOKUP($A2151,'Student reference sheet'!$A$2:$V$2329,11,FALSE) &lt;&gt; "",
IF(VLOOKUP($A2151,'Student reference sheet'!$A$2:$V$2329,11,FALSE) = "UNK", "Unknown", VLOOKUP(VALUE(VLOOKUP($A2151,'Student reference sheet'!$A$2:$V$2329,11,FALSE)),'Ethnicity Reference'!$A$2:$B$22,2,FALSE)),
IF(VLOOKUP($A2151,'Student reference sheet'!$A$2:$V$2329,9,FALSE) &lt;&gt; "", VLOOKUP(VALUE(VLOOKUP($A2151,'Student reference sheet'!$A$2:$V$2329,9,FALSE)),'Ethnicity Reference'!$A$2:$B$22,2,FALSE),"Unknown"))))</f>
        <v/>
      </c>
      <c r="U2151" s="35"/>
    </row>
    <row r="2152" spans="1:21" ht="15.75">
      <c r="A2152" s="47"/>
      <c r="B2152" s="33"/>
      <c r="C2152" s="39" t="str">
        <f>IF($A2152 &lt;&gt; "",VLOOKUP($A2152,'Student reference sheet'!$A$2:$V$2329, 3,FALSE), "")</f>
        <v/>
      </c>
      <c r="D2152" s="39" t="str">
        <f>IF($A2152 &lt;&gt; "",VLOOKUP($A2152,'Student reference sheet'!$A$2:$V$2329, 2,FALSE), "")</f>
        <v/>
      </c>
      <c r="E2152" s="35"/>
      <c r="F2152" s="34"/>
      <c r="G2152" s="40" t="str">
        <f t="shared" ca="1" si="102"/>
        <v/>
      </c>
      <c r="H2152" s="40" t="str">
        <f t="shared" ca="1" si="103"/>
        <v/>
      </c>
      <c r="I2152" s="36" t="str">
        <f>IF($A2152 = "", "",
IF(COUNTIF(MINIMUM_DAY_DATES[], Attendance!J2152) &gt; 0, VLOOKUP(Attendance!$G2152,MINIMUM_DAY_PERIOD_SCHEDULE[], 2,TRUE),
IF(COUNTIF(RALLY_DATES[], Attendance!J2152) &gt; 0, VLOOKUP(Attendance!$G2152,RALLY_PERIOD_SCHEDULE[], 2,TRUE),
IF(WEEKDAY(Attendance!$J2152) = 2,
       IF(COUNTIF(FINALS_WEEK_MONDAY_DATE[],Attendance!$J2152) &gt; 0, VLOOKUP(Attendance!$G2152,FINALS_WEEK_MONDAY_PERIOD_SCHEDULE[],2,TRUE),
       VLOOKUP(Attendance!$G2152,REGULAR_WEEK_SCHEDULE[],6,TRUE)),
IF(WEEKDAY($J2152) = 3,
       IF(COUNTIF(FINALS_WEEK_TUESDAY_DATE[],Attendance!$J2152) &gt; 0, VLOOKUP(Attendance!$G2152,FINALS_WEEK_TUESDAY_PERIOD_SCHEDULE[],2,TRUE),
       VLOOKUP(Attendance!$G2152,REGULAR_WEEK_SCHEDULE[[Tuesday]:[Period]],5,TRUE)),
IF(WEEKDAY(Attendance!$J2152) = 4,
        IF(COUNTIF(BLOCK_WEDNESDAY_DATES[],Attendance!$J2152) &gt; 0, VLOOKUP(Attendance!$G2152,BLOCK_WEDNESDAY_PERIOD_SCHEDULE[],2,TRUE),
        IF(COUNTIF(FINALS_WEEK_WEDNESDAY_DATE[],Attendance!$J2152) &gt; 0, VLOOKUP(Attendance!$G2152,FINALS_WEEK_WEDNESDAY_PERIOD_SCHEDULE[],2,TRUE),
       VLOOKUP(Attendance!$G2152,REGULAR_WEEK_SCHEDULE[[Wednesday]:[Period]],4,TRUE))),
IF(WEEKDAY($J2152) = 5,
       IF(COUNTIF(BLOCK_THURSDAY_DATES[],Attendance!$J2152) &gt; 0, VLOOKUP(Attendance!$G2152,BLOCK_THURSDAY_PERIOD_SCHEDULE[],2,TRUE),
       IF(COUNTIF(FINALS_WEEK_THURSDAY_DATE[],Attendance!$J2152) &gt; 0, VLOOKUP(Attendance!$G2152,FINALS_WEEK_THURSDAY_PERIOD_SCHEDULE[],2,TRUE),
       VLOOKUP(Attendance!$G2152,REGULAR_WEEK_SCHEDULE[[Thursday]:[Period]],3,TRUE))),
IF(WEEKDAY(Attendance!$J2152) = 6,
       IF(COUNTIF(FINALS_WEEK_FRIDAY_DATE[],Attendance!$J2152) &gt; 0, VLOOKUP(Attendance!$G2152,FINALS_WEEK_FRIDAY_PERIOD_SCHEDULE[],2,TRUE),
       VLOOKUP(Attendance!$G2152,REGULAR_WEEK_SCHEDULE[[Friday]:[Period]],2,TRUE))))))))))</f>
        <v/>
      </c>
      <c r="J2152" s="41" t="str">
        <f t="shared" ca="1" si="104"/>
        <v/>
      </c>
      <c r="K2152" s="41" t="str">
        <f>IF($A2152 &lt;&gt; "",VLOOKUP($A2152,'Student reference sheet'!$A$2:$V$2329, 7,FALSE), "")</f>
        <v/>
      </c>
      <c r="L2152" s="30" t="str">
        <f>IF($A2152 ="", "", VLOOKUP($A2152, 'Student reference sheet'!$A$2:$Z$2603,23,FALSE))</f>
        <v/>
      </c>
      <c r="M2152" s="30" t="str">
        <f>IF($A2152 ="", "", VLOOKUP($A2152, 'Student reference sheet'!$A$2:$Z$2603,24,FALSE))</f>
        <v/>
      </c>
      <c r="N2152" s="30" t="str">
        <f>IF($A2152 ="", "", VLOOKUP($A2152, 'Student reference sheet'!$A$2:$Z$2603,26,FALSE))</f>
        <v/>
      </c>
      <c r="O2152" s="30" t="str">
        <f>IF($A2152 ="", "", VLOOKUP($A2152, 'Student reference sheet'!$A$2:$Z$2603,25,FALSE))</f>
        <v/>
      </c>
      <c r="P2152" s="39" t="str">
        <f>IF($A2152 = "", "", IF(OR(VLOOKUP($A2152,'Student reference sheet'!$A$2:$V$2400,8,FALSE) = "R",  VLOOKUP($A2152,'Student reference sheet'!$A$2:$V$2400,8,FALSE) = "L"), "X", ""))</f>
        <v/>
      </c>
      <c r="Q2152" s="39" t="str">
        <f>IF($A2152 ="", "", VLOOKUP($A2152, 'Student reference sheet'!$A$2:$V$2603,22,FALSE))</f>
        <v/>
      </c>
      <c r="R2152" s="39" t="str">
        <f>IF($A2152 &lt;&gt; "",VLOOKUP($A2152,'Student reference sheet'!$A$2:$V$2329, 5,FALSE), "")</f>
        <v/>
      </c>
      <c r="S2152" s="39" t="str">
        <f>IF($A2152 &lt;&gt; "",VLOOKUP($A2152,'Student reference sheet'!$A$2:$V$2329, 6,FALSE), "")</f>
        <v/>
      </c>
      <c r="T2152" s="30" t="str">
        <f>IF($A2152 = "","",
IF(VLOOKUP($A2152,'Student reference sheet'!$A$2:$V$2329, 10,FALSE) = "Y", "Hispanic",
IF(VLOOKUP($A2152,'Student reference sheet'!$A$2:$V$2329,11,FALSE) &lt;&gt; "",
IF(VLOOKUP($A2152,'Student reference sheet'!$A$2:$V$2329,11,FALSE) = "UNK", "Unknown", VLOOKUP(VALUE(VLOOKUP($A2152,'Student reference sheet'!$A$2:$V$2329,11,FALSE)),'Ethnicity Reference'!$A$2:$B$22,2,FALSE)),
IF(VLOOKUP($A2152,'Student reference sheet'!$A$2:$V$2329,9,FALSE) &lt;&gt; "", VLOOKUP(VALUE(VLOOKUP($A2152,'Student reference sheet'!$A$2:$V$2329,9,FALSE)),'Ethnicity Reference'!$A$2:$B$22,2,FALSE),"Unknown"))))</f>
        <v/>
      </c>
      <c r="U2152" s="35"/>
    </row>
    <row r="2153" spans="1:21" ht="15.75">
      <c r="A2153" s="47"/>
      <c r="B2153" s="33"/>
      <c r="C2153" s="39" t="str">
        <f>IF($A2153 &lt;&gt; "",VLOOKUP($A2153,'Student reference sheet'!$A$2:$V$2329, 3,FALSE), "")</f>
        <v/>
      </c>
      <c r="D2153" s="39" t="str">
        <f>IF($A2153 &lt;&gt; "",VLOOKUP($A2153,'Student reference sheet'!$A$2:$V$2329, 2,FALSE), "")</f>
        <v/>
      </c>
      <c r="E2153" s="35"/>
      <c r="F2153" s="34"/>
      <c r="G2153" s="40" t="str">
        <f t="shared" ca="1" si="102"/>
        <v/>
      </c>
      <c r="H2153" s="40" t="str">
        <f t="shared" ca="1" si="103"/>
        <v/>
      </c>
      <c r="I2153" s="36" t="str">
        <f>IF($A2153 = "", "",
IF(COUNTIF(MINIMUM_DAY_DATES[], Attendance!J2153) &gt; 0, VLOOKUP(Attendance!$G2153,MINIMUM_DAY_PERIOD_SCHEDULE[], 2,TRUE),
IF(COUNTIF(RALLY_DATES[], Attendance!J2153) &gt; 0, VLOOKUP(Attendance!$G2153,RALLY_PERIOD_SCHEDULE[], 2,TRUE),
IF(WEEKDAY(Attendance!$J2153) = 2,
       IF(COUNTIF(FINALS_WEEK_MONDAY_DATE[],Attendance!$J2153) &gt; 0, VLOOKUP(Attendance!$G2153,FINALS_WEEK_MONDAY_PERIOD_SCHEDULE[],2,TRUE),
       VLOOKUP(Attendance!$G2153,REGULAR_WEEK_SCHEDULE[],6,TRUE)),
IF(WEEKDAY($J2153) = 3,
       IF(COUNTIF(FINALS_WEEK_TUESDAY_DATE[],Attendance!$J2153) &gt; 0, VLOOKUP(Attendance!$G2153,FINALS_WEEK_TUESDAY_PERIOD_SCHEDULE[],2,TRUE),
       VLOOKUP(Attendance!$G2153,REGULAR_WEEK_SCHEDULE[[Tuesday]:[Period]],5,TRUE)),
IF(WEEKDAY(Attendance!$J2153) = 4,
        IF(COUNTIF(BLOCK_WEDNESDAY_DATES[],Attendance!$J2153) &gt; 0, VLOOKUP(Attendance!$G2153,BLOCK_WEDNESDAY_PERIOD_SCHEDULE[],2,TRUE),
        IF(COUNTIF(FINALS_WEEK_WEDNESDAY_DATE[],Attendance!$J2153) &gt; 0, VLOOKUP(Attendance!$G2153,FINALS_WEEK_WEDNESDAY_PERIOD_SCHEDULE[],2,TRUE),
       VLOOKUP(Attendance!$G2153,REGULAR_WEEK_SCHEDULE[[Wednesday]:[Period]],4,TRUE))),
IF(WEEKDAY($J2153) = 5,
       IF(COUNTIF(BLOCK_THURSDAY_DATES[],Attendance!$J2153) &gt; 0, VLOOKUP(Attendance!$G2153,BLOCK_THURSDAY_PERIOD_SCHEDULE[],2,TRUE),
       IF(COUNTIF(FINALS_WEEK_THURSDAY_DATE[],Attendance!$J2153) &gt; 0, VLOOKUP(Attendance!$G2153,FINALS_WEEK_THURSDAY_PERIOD_SCHEDULE[],2,TRUE),
       VLOOKUP(Attendance!$G2153,REGULAR_WEEK_SCHEDULE[[Thursday]:[Period]],3,TRUE))),
IF(WEEKDAY(Attendance!$J2153) = 6,
       IF(COUNTIF(FINALS_WEEK_FRIDAY_DATE[],Attendance!$J2153) &gt; 0, VLOOKUP(Attendance!$G2153,FINALS_WEEK_FRIDAY_PERIOD_SCHEDULE[],2,TRUE),
       VLOOKUP(Attendance!$G2153,REGULAR_WEEK_SCHEDULE[[Friday]:[Period]],2,TRUE))))))))))</f>
        <v/>
      </c>
      <c r="J2153" s="41" t="str">
        <f t="shared" ca="1" si="104"/>
        <v/>
      </c>
      <c r="K2153" s="41" t="str">
        <f>IF($A2153 &lt;&gt; "",VLOOKUP($A2153,'Student reference sheet'!$A$2:$V$2329, 7,FALSE), "")</f>
        <v/>
      </c>
      <c r="L2153" s="30" t="str">
        <f>IF($A2153 ="", "", VLOOKUP($A2153, 'Student reference sheet'!$A$2:$Z$2603,23,FALSE))</f>
        <v/>
      </c>
      <c r="M2153" s="30" t="str">
        <f>IF($A2153 ="", "", VLOOKUP($A2153, 'Student reference sheet'!$A$2:$Z$2603,24,FALSE))</f>
        <v/>
      </c>
      <c r="N2153" s="30" t="str">
        <f>IF($A2153 ="", "", VLOOKUP($A2153, 'Student reference sheet'!$A$2:$Z$2603,26,FALSE))</f>
        <v/>
      </c>
      <c r="O2153" s="30" t="str">
        <f>IF($A2153 ="", "", VLOOKUP($A2153, 'Student reference sheet'!$A$2:$Z$2603,25,FALSE))</f>
        <v/>
      </c>
      <c r="P2153" s="39" t="str">
        <f>IF($A2153 = "", "", IF(OR(VLOOKUP($A2153,'Student reference sheet'!$A$2:$V$2400,8,FALSE) = "R",  VLOOKUP($A2153,'Student reference sheet'!$A$2:$V$2400,8,FALSE) = "L"), "X", ""))</f>
        <v/>
      </c>
      <c r="Q2153" s="39" t="str">
        <f>IF($A2153 ="", "", VLOOKUP($A2153, 'Student reference sheet'!$A$2:$V$2603,22,FALSE))</f>
        <v/>
      </c>
      <c r="R2153" s="39" t="str">
        <f>IF($A2153 &lt;&gt; "",VLOOKUP($A2153,'Student reference sheet'!$A$2:$V$2329, 5,FALSE), "")</f>
        <v/>
      </c>
      <c r="S2153" s="39" t="str">
        <f>IF($A2153 &lt;&gt; "",VLOOKUP($A2153,'Student reference sheet'!$A$2:$V$2329, 6,FALSE), "")</f>
        <v/>
      </c>
      <c r="T2153" s="30" t="str">
        <f>IF($A2153 = "","",
IF(VLOOKUP($A2153,'Student reference sheet'!$A$2:$V$2329, 10,FALSE) = "Y", "Hispanic",
IF(VLOOKUP($A2153,'Student reference sheet'!$A$2:$V$2329,11,FALSE) &lt;&gt; "",
IF(VLOOKUP($A2153,'Student reference sheet'!$A$2:$V$2329,11,FALSE) = "UNK", "Unknown", VLOOKUP(VALUE(VLOOKUP($A2153,'Student reference sheet'!$A$2:$V$2329,11,FALSE)),'Ethnicity Reference'!$A$2:$B$22,2,FALSE)),
IF(VLOOKUP($A2153,'Student reference sheet'!$A$2:$V$2329,9,FALSE) &lt;&gt; "", VLOOKUP(VALUE(VLOOKUP($A2153,'Student reference sheet'!$A$2:$V$2329,9,FALSE)),'Ethnicity Reference'!$A$2:$B$22,2,FALSE),"Unknown"))))</f>
        <v/>
      </c>
      <c r="U2153" s="35"/>
    </row>
    <row r="2154" spans="1:21" ht="15.75">
      <c r="A2154" s="47"/>
      <c r="B2154" s="33"/>
      <c r="C2154" s="39" t="str">
        <f>IF($A2154 &lt;&gt; "",VLOOKUP($A2154,'Student reference sheet'!$A$2:$V$2329, 3,FALSE), "")</f>
        <v/>
      </c>
      <c r="D2154" s="39" t="str">
        <f>IF($A2154 &lt;&gt; "",VLOOKUP($A2154,'Student reference sheet'!$A$2:$V$2329, 2,FALSE), "")</f>
        <v/>
      </c>
      <c r="E2154" s="35"/>
      <c r="F2154" s="34"/>
      <c r="G2154" s="40" t="str">
        <f t="shared" ca="1" si="102"/>
        <v/>
      </c>
      <c r="H2154" s="40" t="str">
        <f t="shared" ca="1" si="103"/>
        <v/>
      </c>
      <c r="I2154" s="36" t="str">
        <f>IF($A2154 = "", "",
IF(COUNTIF(MINIMUM_DAY_DATES[], Attendance!J2154) &gt; 0, VLOOKUP(Attendance!$G2154,MINIMUM_DAY_PERIOD_SCHEDULE[], 2,TRUE),
IF(COUNTIF(RALLY_DATES[], Attendance!J2154) &gt; 0, VLOOKUP(Attendance!$G2154,RALLY_PERIOD_SCHEDULE[], 2,TRUE),
IF(WEEKDAY(Attendance!$J2154) = 2,
       IF(COUNTIF(FINALS_WEEK_MONDAY_DATE[],Attendance!$J2154) &gt; 0, VLOOKUP(Attendance!$G2154,FINALS_WEEK_MONDAY_PERIOD_SCHEDULE[],2,TRUE),
       VLOOKUP(Attendance!$G2154,REGULAR_WEEK_SCHEDULE[],6,TRUE)),
IF(WEEKDAY($J2154) = 3,
       IF(COUNTIF(FINALS_WEEK_TUESDAY_DATE[],Attendance!$J2154) &gt; 0, VLOOKUP(Attendance!$G2154,FINALS_WEEK_TUESDAY_PERIOD_SCHEDULE[],2,TRUE),
       VLOOKUP(Attendance!$G2154,REGULAR_WEEK_SCHEDULE[[Tuesday]:[Period]],5,TRUE)),
IF(WEEKDAY(Attendance!$J2154) = 4,
        IF(COUNTIF(BLOCK_WEDNESDAY_DATES[],Attendance!$J2154) &gt; 0, VLOOKUP(Attendance!$G2154,BLOCK_WEDNESDAY_PERIOD_SCHEDULE[],2,TRUE),
        IF(COUNTIF(FINALS_WEEK_WEDNESDAY_DATE[],Attendance!$J2154) &gt; 0, VLOOKUP(Attendance!$G2154,FINALS_WEEK_WEDNESDAY_PERIOD_SCHEDULE[],2,TRUE),
       VLOOKUP(Attendance!$G2154,REGULAR_WEEK_SCHEDULE[[Wednesday]:[Period]],4,TRUE))),
IF(WEEKDAY($J2154) = 5,
       IF(COUNTIF(BLOCK_THURSDAY_DATES[],Attendance!$J2154) &gt; 0, VLOOKUP(Attendance!$G2154,BLOCK_THURSDAY_PERIOD_SCHEDULE[],2,TRUE),
       IF(COUNTIF(FINALS_WEEK_THURSDAY_DATE[],Attendance!$J2154) &gt; 0, VLOOKUP(Attendance!$G2154,FINALS_WEEK_THURSDAY_PERIOD_SCHEDULE[],2,TRUE),
       VLOOKUP(Attendance!$G2154,REGULAR_WEEK_SCHEDULE[[Thursday]:[Period]],3,TRUE))),
IF(WEEKDAY(Attendance!$J2154) = 6,
       IF(COUNTIF(FINALS_WEEK_FRIDAY_DATE[],Attendance!$J2154) &gt; 0, VLOOKUP(Attendance!$G2154,FINALS_WEEK_FRIDAY_PERIOD_SCHEDULE[],2,TRUE),
       VLOOKUP(Attendance!$G2154,REGULAR_WEEK_SCHEDULE[[Friday]:[Period]],2,TRUE))))))))))</f>
        <v/>
      </c>
      <c r="J2154" s="41" t="str">
        <f t="shared" ca="1" si="104"/>
        <v/>
      </c>
      <c r="K2154" s="41" t="str">
        <f>IF($A2154 &lt;&gt; "",VLOOKUP($A2154,'Student reference sheet'!$A$2:$V$2329, 7,FALSE), "")</f>
        <v/>
      </c>
      <c r="L2154" s="30" t="str">
        <f>IF($A2154 ="", "", VLOOKUP($A2154, 'Student reference sheet'!$A$2:$Z$2603,23,FALSE))</f>
        <v/>
      </c>
      <c r="M2154" s="30" t="str">
        <f>IF($A2154 ="", "", VLOOKUP($A2154, 'Student reference sheet'!$A$2:$Z$2603,24,FALSE))</f>
        <v/>
      </c>
      <c r="N2154" s="30" t="str">
        <f>IF($A2154 ="", "", VLOOKUP($A2154, 'Student reference sheet'!$A$2:$Z$2603,26,FALSE))</f>
        <v/>
      </c>
      <c r="O2154" s="30" t="str">
        <f>IF($A2154 ="", "", VLOOKUP($A2154, 'Student reference sheet'!$A$2:$Z$2603,25,FALSE))</f>
        <v/>
      </c>
      <c r="P2154" s="39" t="str">
        <f>IF($A2154 = "", "", IF(OR(VLOOKUP($A2154,'Student reference sheet'!$A$2:$V$2400,8,FALSE) = "R",  VLOOKUP($A2154,'Student reference sheet'!$A$2:$V$2400,8,FALSE) = "L"), "X", ""))</f>
        <v/>
      </c>
      <c r="Q2154" s="39" t="str">
        <f>IF($A2154 ="", "", VLOOKUP($A2154, 'Student reference sheet'!$A$2:$V$2603,22,FALSE))</f>
        <v/>
      </c>
      <c r="R2154" s="39" t="str">
        <f>IF($A2154 &lt;&gt; "",VLOOKUP($A2154,'Student reference sheet'!$A$2:$V$2329, 5,FALSE), "")</f>
        <v/>
      </c>
      <c r="S2154" s="39" t="str">
        <f>IF($A2154 &lt;&gt; "",VLOOKUP($A2154,'Student reference sheet'!$A$2:$V$2329, 6,FALSE), "")</f>
        <v/>
      </c>
      <c r="T2154" s="30" t="str">
        <f>IF($A2154 = "","",
IF(VLOOKUP($A2154,'Student reference sheet'!$A$2:$V$2329, 10,FALSE) = "Y", "Hispanic",
IF(VLOOKUP($A2154,'Student reference sheet'!$A$2:$V$2329,11,FALSE) &lt;&gt; "",
IF(VLOOKUP($A2154,'Student reference sheet'!$A$2:$V$2329,11,FALSE) = "UNK", "Unknown", VLOOKUP(VALUE(VLOOKUP($A2154,'Student reference sheet'!$A$2:$V$2329,11,FALSE)),'Ethnicity Reference'!$A$2:$B$22,2,FALSE)),
IF(VLOOKUP($A2154,'Student reference sheet'!$A$2:$V$2329,9,FALSE) &lt;&gt; "", VLOOKUP(VALUE(VLOOKUP($A2154,'Student reference sheet'!$A$2:$V$2329,9,FALSE)),'Ethnicity Reference'!$A$2:$B$22,2,FALSE),"Unknown"))))</f>
        <v/>
      </c>
      <c r="U2154" s="35"/>
    </row>
    <row r="2155" spans="1:21" ht="15.75">
      <c r="A2155" s="47"/>
      <c r="B2155" s="33"/>
      <c r="C2155" s="39" t="str">
        <f>IF($A2155 &lt;&gt; "",VLOOKUP($A2155,'Student reference sheet'!$A$2:$V$2329, 3,FALSE), "")</f>
        <v/>
      </c>
      <c r="D2155" s="39" t="str">
        <f>IF($A2155 &lt;&gt; "",VLOOKUP($A2155,'Student reference sheet'!$A$2:$V$2329, 2,FALSE), "")</f>
        <v/>
      </c>
      <c r="E2155" s="35"/>
      <c r="F2155" s="34"/>
      <c r="G2155" s="40" t="str">
        <f t="shared" ca="1" si="102"/>
        <v/>
      </c>
      <c r="H2155" s="40" t="str">
        <f t="shared" ca="1" si="103"/>
        <v/>
      </c>
      <c r="I2155" s="36" t="str">
        <f>IF($A2155 = "", "",
IF(COUNTIF(MINIMUM_DAY_DATES[], Attendance!J2155) &gt; 0, VLOOKUP(Attendance!$G2155,MINIMUM_DAY_PERIOD_SCHEDULE[], 2,TRUE),
IF(COUNTIF(RALLY_DATES[], Attendance!J2155) &gt; 0, VLOOKUP(Attendance!$G2155,RALLY_PERIOD_SCHEDULE[], 2,TRUE),
IF(WEEKDAY(Attendance!$J2155) = 2,
       IF(COUNTIF(FINALS_WEEK_MONDAY_DATE[],Attendance!$J2155) &gt; 0, VLOOKUP(Attendance!$G2155,FINALS_WEEK_MONDAY_PERIOD_SCHEDULE[],2,TRUE),
       VLOOKUP(Attendance!$G2155,REGULAR_WEEK_SCHEDULE[],6,TRUE)),
IF(WEEKDAY($J2155) = 3,
       IF(COUNTIF(FINALS_WEEK_TUESDAY_DATE[],Attendance!$J2155) &gt; 0, VLOOKUP(Attendance!$G2155,FINALS_WEEK_TUESDAY_PERIOD_SCHEDULE[],2,TRUE),
       VLOOKUP(Attendance!$G2155,REGULAR_WEEK_SCHEDULE[[Tuesday]:[Period]],5,TRUE)),
IF(WEEKDAY(Attendance!$J2155) = 4,
        IF(COUNTIF(BLOCK_WEDNESDAY_DATES[],Attendance!$J2155) &gt; 0, VLOOKUP(Attendance!$G2155,BLOCK_WEDNESDAY_PERIOD_SCHEDULE[],2,TRUE),
        IF(COUNTIF(FINALS_WEEK_WEDNESDAY_DATE[],Attendance!$J2155) &gt; 0, VLOOKUP(Attendance!$G2155,FINALS_WEEK_WEDNESDAY_PERIOD_SCHEDULE[],2,TRUE),
       VLOOKUP(Attendance!$G2155,REGULAR_WEEK_SCHEDULE[[Wednesday]:[Period]],4,TRUE))),
IF(WEEKDAY($J2155) = 5,
       IF(COUNTIF(BLOCK_THURSDAY_DATES[],Attendance!$J2155) &gt; 0, VLOOKUP(Attendance!$G2155,BLOCK_THURSDAY_PERIOD_SCHEDULE[],2,TRUE),
       IF(COUNTIF(FINALS_WEEK_THURSDAY_DATE[],Attendance!$J2155) &gt; 0, VLOOKUP(Attendance!$G2155,FINALS_WEEK_THURSDAY_PERIOD_SCHEDULE[],2,TRUE),
       VLOOKUP(Attendance!$G2155,REGULAR_WEEK_SCHEDULE[[Thursday]:[Period]],3,TRUE))),
IF(WEEKDAY(Attendance!$J2155) = 6,
       IF(COUNTIF(FINALS_WEEK_FRIDAY_DATE[],Attendance!$J2155) &gt; 0, VLOOKUP(Attendance!$G2155,FINALS_WEEK_FRIDAY_PERIOD_SCHEDULE[],2,TRUE),
       VLOOKUP(Attendance!$G2155,REGULAR_WEEK_SCHEDULE[[Friday]:[Period]],2,TRUE))))))))))</f>
        <v/>
      </c>
      <c r="J2155" s="41" t="str">
        <f t="shared" ca="1" si="104"/>
        <v/>
      </c>
      <c r="K2155" s="41" t="str">
        <f>IF($A2155 &lt;&gt; "",VLOOKUP($A2155,'Student reference sheet'!$A$2:$V$2329, 7,FALSE), "")</f>
        <v/>
      </c>
      <c r="L2155" s="30" t="str">
        <f>IF($A2155 ="", "", VLOOKUP($A2155, 'Student reference sheet'!$A$2:$Z$2603,23,FALSE))</f>
        <v/>
      </c>
      <c r="M2155" s="30" t="str">
        <f>IF($A2155 ="", "", VLOOKUP($A2155, 'Student reference sheet'!$A$2:$Z$2603,24,FALSE))</f>
        <v/>
      </c>
      <c r="N2155" s="30" t="str">
        <f>IF($A2155 ="", "", VLOOKUP($A2155, 'Student reference sheet'!$A$2:$Z$2603,26,FALSE))</f>
        <v/>
      </c>
      <c r="O2155" s="30" t="str">
        <f>IF($A2155 ="", "", VLOOKUP($A2155, 'Student reference sheet'!$A$2:$Z$2603,25,FALSE))</f>
        <v/>
      </c>
      <c r="P2155" s="39" t="str">
        <f>IF($A2155 = "", "", IF(OR(VLOOKUP($A2155,'Student reference sheet'!$A$2:$V$2400,8,FALSE) = "R",  VLOOKUP($A2155,'Student reference sheet'!$A$2:$V$2400,8,FALSE) = "L"), "X", ""))</f>
        <v/>
      </c>
      <c r="Q2155" s="39" t="str">
        <f>IF($A2155 ="", "", VLOOKUP($A2155, 'Student reference sheet'!$A$2:$V$2603,22,FALSE))</f>
        <v/>
      </c>
      <c r="R2155" s="39" t="str">
        <f>IF($A2155 &lt;&gt; "",VLOOKUP($A2155,'Student reference sheet'!$A$2:$V$2329, 5,FALSE), "")</f>
        <v/>
      </c>
      <c r="S2155" s="39" t="str">
        <f>IF($A2155 &lt;&gt; "",VLOOKUP($A2155,'Student reference sheet'!$A$2:$V$2329, 6,FALSE), "")</f>
        <v/>
      </c>
      <c r="T2155" s="30" t="str">
        <f>IF($A2155 = "","",
IF(VLOOKUP($A2155,'Student reference sheet'!$A$2:$V$2329, 10,FALSE) = "Y", "Hispanic",
IF(VLOOKUP($A2155,'Student reference sheet'!$A$2:$V$2329,11,FALSE) &lt;&gt; "",
IF(VLOOKUP($A2155,'Student reference sheet'!$A$2:$V$2329,11,FALSE) = "UNK", "Unknown", VLOOKUP(VALUE(VLOOKUP($A2155,'Student reference sheet'!$A$2:$V$2329,11,FALSE)),'Ethnicity Reference'!$A$2:$B$22,2,FALSE)),
IF(VLOOKUP($A2155,'Student reference sheet'!$A$2:$V$2329,9,FALSE) &lt;&gt; "", VLOOKUP(VALUE(VLOOKUP($A2155,'Student reference sheet'!$A$2:$V$2329,9,FALSE)),'Ethnicity Reference'!$A$2:$B$22,2,FALSE),"Unknown"))))</f>
        <v/>
      </c>
      <c r="U2155" s="35"/>
    </row>
    <row r="2156" spans="1:21" ht="15.75">
      <c r="A2156" s="47"/>
      <c r="B2156" s="33"/>
      <c r="C2156" s="39" t="str">
        <f>IF($A2156 &lt;&gt; "",VLOOKUP($A2156,'Student reference sheet'!$A$2:$V$2329, 3,FALSE), "")</f>
        <v/>
      </c>
      <c r="D2156" s="39" t="str">
        <f>IF($A2156 &lt;&gt; "",VLOOKUP($A2156,'Student reference sheet'!$A$2:$V$2329, 2,FALSE), "")</f>
        <v/>
      </c>
      <c r="E2156" s="35"/>
      <c r="F2156" s="34"/>
      <c r="G2156" s="40" t="str">
        <f t="shared" ca="1" si="102"/>
        <v/>
      </c>
      <c r="H2156" s="40" t="str">
        <f t="shared" ca="1" si="103"/>
        <v/>
      </c>
      <c r="I2156" s="36" t="str">
        <f>IF($A2156 = "", "",
IF(COUNTIF(MINIMUM_DAY_DATES[], Attendance!J2156) &gt; 0, VLOOKUP(Attendance!$G2156,MINIMUM_DAY_PERIOD_SCHEDULE[], 2,TRUE),
IF(COUNTIF(RALLY_DATES[], Attendance!J2156) &gt; 0, VLOOKUP(Attendance!$G2156,RALLY_PERIOD_SCHEDULE[], 2,TRUE),
IF(WEEKDAY(Attendance!$J2156) = 2,
       IF(COUNTIF(FINALS_WEEK_MONDAY_DATE[],Attendance!$J2156) &gt; 0, VLOOKUP(Attendance!$G2156,FINALS_WEEK_MONDAY_PERIOD_SCHEDULE[],2,TRUE),
       VLOOKUP(Attendance!$G2156,REGULAR_WEEK_SCHEDULE[],6,TRUE)),
IF(WEEKDAY($J2156) = 3,
       IF(COUNTIF(FINALS_WEEK_TUESDAY_DATE[],Attendance!$J2156) &gt; 0, VLOOKUP(Attendance!$G2156,FINALS_WEEK_TUESDAY_PERIOD_SCHEDULE[],2,TRUE),
       VLOOKUP(Attendance!$G2156,REGULAR_WEEK_SCHEDULE[[Tuesday]:[Period]],5,TRUE)),
IF(WEEKDAY(Attendance!$J2156) = 4,
        IF(COUNTIF(BLOCK_WEDNESDAY_DATES[],Attendance!$J2156) &gt; 0, VLOOKUP(Attendance!$G2156,BLOCK_WEDNESDAY_PERIOD_SCHEDULE[],2,TRUE),
        IF(COUNTIF(FINALS_WEEK_WEDNESDAY_DATE[],Attendance!$J2156) &gt; 0, VLOOKUP(Attendance!$G2156,FINALS_WEEK_WEDNESDAY_PERIOD_SCHEDULE[],2,TRUE),
       VLOOKUP(Attendance!$G2156,REGULAR_WEEK_SCHEDULE[[Wednesday]:[Period]],4,TRUE))),
IF(WEEKDAY($J2156) = 5,
       IF(COUNTIF(BLOCK_THURSDAY_DATES[],Attendance!$J2156) &gt; 0, VLOOKUP(Attendance!$G2156,BLOCK_THURSDAY_PERIOD_SCHEDULE[],2,TRUE),
       IF(COUNTIF(FINALS_WEEK_THURSDAY_DATE[],Attendance!$J2156) &gt; 0, VLOOKUP(Attendance!$G2156,FINALS_WEEK_THURSDAY_PERIOD_SCHEDULE[],2,TRUE),
       VLOOKUP(Attendance!$G2156,REGULAR_WEEK_SCHEDULE[[Thursday]:[Period]],3,TRUE))),
IF(WEEKDAY(Attendance!$J2156) = 6,
       IF(COUNTIF(FINALS_WEEK_FRIDAY_DATE[],Attendance!$J2156) &gt; 0, VLOOKUP(Attendance!$G2156,FINALS_WEEK_FRIDAY_PERIOD_SCHEDULE[],2,TRUE),
       VLOOKUP(Attendance!$G2156,REGULAR_WEEK_SCHEDULE[[Friday]:[Period]],2,TRUE))))))))))</f>
        <v/>
      </c>
      <c r="J2156" s="41" t="str">
        <f t="shared" ca="1" si="104"/>
        <v/>
      </c>
      <c r="K2156" s="41" t="str">
        <f>IF($A2156 &lt;&gt; "",VLOOKUP($A2156,'Student reference sheet'!$A$2:$V$2329, 7,FALSE), "")</f>
        <v/>
      </c>
      <c r="L2156" s="30" t="str">
        <f>IF($A2156 ="", "", VLOOKUP($A2156, 'Student reference sheet'!$A$2:$Z$2603,23,FALSE))</f>
        <v/>
      </c>
      <c r="M2156" s="30" t="str">
        <f>IF($A2156 ="", "", VLOOKUP($A2156, 'Student reference sheet'!$A$2:$Z$2603,24,FALSE))</f>
        <v/>
      </c>
      <c r="N2156" s="30" t="str">
        <f>IF($A2156 ="", "", VLOOKUP($A2156, 'Student reference sheet'!$A$2:$Z$2603,26,FALSE))</f>
        <v/>
      </c>
      <c r="O2156" s="30" t="str">
        <f>IF($A2156 ="", "", VLOOKUP($A2156, 'Student reference sheet'!$A$2:$Z$2603,25,FALSE))</f>
        <v/>
      </c>
      <c r="P2156" s="39" t="str">
        <f>IF($A2156 = "", "", IF(OR(VLOOKUP($A2156,'Student reference sheet'!$A$2:$V$2400,8,FALSE) = "R",  VLOOKUP($A2156,'Student reference sheet'!$A$2:$V$2400,8,FALSE) = "L"), "X", ""))</f>
        <v/>
      </c>
      <c r="Q2156" s="39" t="str">
        <f>IF($A2156 ="", "", VLOOKUP($A2156, 'Student reference sheet'!$A$2:$V$2603,22,FALSE))</f>
        <v/>
      </c>
      <c r="R2156" s="39" t="str">
        <f>IF($A2156 &lt;&gt; "",VLOOKUP($A2156,'Student reference sheet'!$A$2:$V$2329, 5,FALSE), "")</f>
        <v/>
      </c>
      <c r="S2156" s="39" t="str">
        <f>IF($A2156 &lt;&gt; "",VLOOKUP($A2156,'Student reference sheet'!$A$2:$V$2329, 6,FALSE), "")</f>
        <v/>
      </c>
      <c r="T2156" s="30" t="str">
        <f>IF($A2156 = "","",
IF(VLOOKUP($A2156,'Student reference sheet'!$A$2:$V$2329, 10,FALSE) = "Y", "Hispanic",
IF(VLOOKUP($A2156,'Student reference sheet'!$A$2:$V$2329,11,FALSE) &lt;&gt; "",
IF(VLOOKUP($A2156,'Student reference sheet'!$A$2:$V$2329,11,FALSE) = "UNK", "Unknown", VLOOKUP(VALUE(VLOOKUP($A2156,'Student reference sheet'!$A$2:$V$2329,11,FALSE)),'Ethnicity Reference'!$A$2:$B$22,2,FALSE)),
IF(VLOOKUP($A2156,'Student reference sheet'!$A$2:$V$2329,9,FALSE) &lt;&gt; "", VLOOKUP(VALUE(VLOOKUP($A2156,'Student reference sheet'!$A$2:$V$2329,9,FALSE)),'Ethnicity Reference'!$A$2:$B$22,2,FALSE),"Unknown"))))</f>
        <v/>
      </c>
      <c r="U2156" s="35"/>
    </row>
    <row r="2157" spans="1:21" ht="15.75">
      <c r="A2157" s="47"/>
      <c r="B2157" s="33"/>
      <c r="C2157" s="39" t="str">
        <f>IF($A2157 &lt;&gt; "",VLOOKUP($A2157,'Student reference sheet'!$A$2:$V$2329, 3,FALSE), "")</f>
        <v/>
      </c>
      <c r="D2157" s="39" t="str">
        <f>IF($A2157 &lt;&gt; "",VLOOKUP($A2157,'Student reference sheet'!$A$2:$V$2329, 2,FALSE), "")</f>
        <v/>
      </c>
      <c r="E2157" s="35"/>
      <c r="F2157" s="34"/>
      <c r="G2157" s="40" t="str">
        <f t="shared" ca="1" si="102"/>
        <v/>
      </c>
      <c r="H2157" s="40" t="str">
        <f t="shared" ca="1" si="103"/>
        <v/>
      </c>
      <c r="I2157" s="36" t="str">
        <f>IF($A2157 = "", "",
IF(COUNTIF(MINIMUM_DAY_DATES[], Attendance!J2157) &gt; 0, VLOOKUP(Attendance!$G2157,MINIMUM_DAY_PERIOD_SCHEDULE[], 2,TRUE),
IF(COUNTIF(RALLY_DATES[], Attendance!J2157) &gt; 0, VLOOKUP(Attendance!$G2157,RALLY_PERIOD_SCHEDULE[], 2,TRUE),
IF(WEEKDAY(Attendance!$J2157) = 2,
       IF(COUNTIF(FINALS_WEEK_MONDAY_DATE[],Attendance!$J2157) &gt; 0, VLOOKUP(Attendance!$G2157,FINALS_WEEK_MONDAY_PERIOD_SCHEDULE[],2,TRUE),
       VLOOKUP(Attendance!$G2157,REGULAR_WEEK_SCHEDULE[],6,TRUE)),
IF(WEEKDAY($J2157) = 3,
       IF(COUNTIF(FINALS_WEEK_TUESDAY_DATE[],Attendance!$J2157) &gt; 0, VLOOKUP(Attendance!$G2157,FINALS_WEEK_TUESDAY_PERIOD_SCHEDULE[],2,TRUE),
       VLOOKUP(Attendance!$G2157,REGULAR_WEEK_SCHEDULE[[Tuesday]:[Period]],5,TRUE)),
IF(WEEKDAY(Attendance!$J2157) = 4,
        IF(COUNTIF(BLOCK_WEDNESDAY_DATES[],Attendance!$J2157) &gt; 0, VLOOKUP(Attendance!$G2157,BLOCK_WEDNESDAY_PERIOD_SCHEDULE[],2,TRUE),
        IF(COUNTIF(FINALS_WEEK_WEDNESDAY_DATE[],Attendance!$J2157) &gt; 0, VLOOKUP(Attendance!$G2157,FINALS_WEEK_WEDNESDAY_PERIOD_SCHEDULE[],2,TRUE),
       VLOOKUP(Attendance!$G2157,REGULAR_WEEK_SCHEDULE[[Wednesday]:[Period]],4,TRUE))),
IF(WEEKDAY($J2157) = 5,
       IF(COUNTIF(BLOCK_THURSDAY_DATES[],Attendance!$J2157) &gt; 0, VLOOKUP(Attendance!$G2157,BLOCK_THURSDAY_PERIOD_SCHEDULE[],2,TRUE),
       IF(COUNTIF(FINALS_WEEK_THURSDAY_DATE[],Attendance!$J2157) &gt; 0, VLOOKUP(Attendance!$G2157,FINALS_WEEK_THURSDAY_PERIOD_SCHEDULE[],2,TRUE),
       VLOOKUP(Attendance!$G2157,REGULAR_WEEK_SCHEDULE[[Thursday]:[Period]],3,TRUE))),
IF(WEEKDAY(Attendance!$J2157) = 6,
       IF(COUNTIF(FINALS_WEEK_FRIDAY_DATE[],Attendance!$J2157) &gt; 0, VLOOKUP(Attendance!$G2157,FINALS_WEEK_FRIDAY_PERIOD_SCHEDULE[],2,TRUE),
       VLOOKUP(Attendance!$G2157,REGULAR_WEEK_SCHEDULE[[Friday]:[Period]],2,TRUE))))))))))</f>
        <v/>
      </c>
      <c r="J2157" s="41" t="str">
        <f t="shared" ca="1" si="104"/>
        <v/>
      </c>
      <c r="K2157" s="41" t="str">
        <f>IF($A2157 &lt;&gt; "",VLOOKUP($A2157,'Student reference sheet'!$A$2:$V$2329, 7,FALSE), "")</f>
        <v/>
      </c>
      <c r="L2157" s="30" t="str">
        <f>IF($A2157 ="", "", VLOOKUP($A2157, 'Student reference sheet'!$A$2:$Z$2603,23,FALSE))</f>
        <v/>
      </c>
      <c r="M2157" s="30" t="str">
        <f>IF($A2157 ="", "", VLOOKUP($A2157, 'Student reference sheet'!$A$2:$Z$2603,24,FALSE))</f>
        <v/>
      </c>
      <c r="N2157" s="30" t="str">
        <f>IF($A2157 ="", "", VLOOKUP($A2157, 'Student reference sheet'!$A$2:$Z$2603,26,FALSE))</f>
        <v/>
      </c>
      <c r="O2157" s="30" t="str">
        <f>IF($A2157 ="", "", VLOOKUP($A2157, 'Student reference sheet'!$A$2:$Z$2603,25,FALSE))</f>
        <v/>
      </c>
      <c r="P2157" s="39" t="str">
        <f>IF($A2157 = "", "", IF(OR(VLOOKUP($A2157,'Student reference sheet'!$A$2:$V$2400,8,FALSE) = "R",  VLOOKUP($A2157,'Student reference sheet'!$A$2:$V$2400,8,FALSE) = "L"), "X", ""))</f>
        <v/>
      </c>
      <c r="Q2157" s="39" t="str">
        <f>IF($A2157 ="", "", VLOOKUP($A2157, 'Student reference sheet'!$A$2:$V$2603,22,FALSE))</f>
        <v/>
      </c>
      <c r="R2157" s="39" t="str">
        <f>IF($A2157 &lt;&gt; "",VLOOKUP($A2157,'Student reference sheet'!$A$2:$V$2329, 5,FALSE), "")</f>
        <v/>
      </c>
      <c r="S2157" s="39" t="str">
        <f>IF($A2157 &lt;&gt; "",VLOOKUP($A2157,'Student reference sheet'!$A$2:$V$2329, 6,FALSE), "")</f>
        <v/>
      </c>
      <c r="T2157" s="30" t="str">
        <f>IF($A2157 = "","",
IF(VLOOKUP($A2157,'Student reference sheet'!$A$2:$V$2329, 10,FALSE) = "Y", "Hispanic",
IF(VLOOKUP($A2157,'Student reference sheet'!$A$2:$V$2329,11,FALSE) &lt;&gt; "",
IF(VLOOKUP($A2157,'Student reference sheet'!$A$2:$V$2329,11,FALSE) = "UNK", "Unknown", VLOOKUP(VALUE(VLOOKUP($A2157,'Student reference sheet'!$A$2:$V$2329,11,FALSE)),'Ethnicity Reference'!$A$2:$B$22,2,FALSE)),
IF(VLOOKUP($A2157,'Student reference sheet'!$A$2:$V$2329,9,FALSE) &lt;&gt; "", VLOOKUP(VALUE(VLOOKUP($A2157,'Student reference sheet'!$A$2:$V$2329,9,FALSE)),'Ethnicity Reference'!$A$2:$B$22,2,FALSE),"Unknown"))))</f>
        <v/>
      </c>
      <c r="U2157" s="35"/>
    </row>
    <row r="2158" spans="1:21" ht="15.75">
      <c r="A2158" s="47"/>
      <c r="B2158" s="33"/>
      <c r="C2158" s="39" t="str">
        <f>IF($A2158 &lt;&gt; "",VLOOKUP($A2158,'Student reference sheet'!$A$2:$V$2329, 3,FALSE), "")</f>
        <v/>
      </c>
      <c r="D2158" s="39" t="str">
        <f>IF($A2158 &lt;&gt; "",VLOOKUP($A2158,'Student reference sheet'!$A$2:$V$2329, 2,FALSE), "")</f>
        <v/>
      </c>
      <c r="E2158" s="35"/>
      <c r="F2158" s="34"/>
      <c r="G2158" s="40" t="str">
        <f t="shared" ca="1" si="102"/>
        <v/>
      </c>
      <c r="H2158" s="40" t="str">
        <f t="shared" ca="1" si="103"/>
        <v/>
      </c>
      <c r="I2158" s="36" t="str">
        <f>IF($A2158 = "", "",
IF(COUNTIF(MINIMUM_DAY_DATES[], Attendance!J2158) &gt; 0, VLOOKUP(Attendance!$G2158,MINIMUM_DAY_PERIOD_SCHEDULE[], 2,TRUE),
IF(COUNTIF(RALLY_DATES[], Attendance!J2158) &gt; 0, VLOOKUP(Attendance!$G2158,RALLY_PERIOD_SCHEDULE[], 2,TRUE),
IF(WEEKDAY(Attendance!$J2158) = 2,
       IF(COUNTIF(FINALS_WEEK_MONDAY_DATE[],Attendance!$J2158) &gt; 0, VLOOKUP(Attendance!$G2158,FINALS_WEEK_MONDAY_PERIOD_SCHEDULE[],2,TRUE),
       VLOOKUP(Attendance!$G2158,REGULAR_WEEK_SCHEDULE[],6,TRUE)),
IF(WEEKDAY($J2158) = 3,
       IF(COUNTIF(FINALS_WEEK_TUESDAY_DATE[],Attendance!$J2158) &gt; 0, VLOOKUP(Attendance!$G2158,FINALS_WEEK_TUESDAY_PERIOD_SCHEDULE[],2,TRUE),
       VLOOKUP(Attendance!$G2158,REGULAR_WEEK_SCHEDULE[[Tuesday]:[Period]],5,TRUE)),
IF(WEEKDAY(Attendance!$J2158) = 4,
        IF(COUNTIF(BLOCK_WEDNESDAY_DATES[],Attendance!$J2158) &gt; 0, VLOOKUP(Attendance!$G2158,BLOCK_WEDNESDAY_PERIOD_SCHEDULE[],2,TRUE),
        IF(COUNTIF(FINALS_WEEK_WEDNESDAY_DATE[],Attendance!$J2158) &gt; 0, VLOOKUP(Attendance!$G2158,FINALS_WEEK_WEDNESDAY_PERIOD_SCHEDULE[],2,TRUE),
       VLOOKUP(Attendance!$G2158,REGULAR_WEEK_SCHEDULE[[Wednesday]:[Period]],4,TRUE))),
IF(WEEKDAY($J2158) = 5,
       IF(COUNTIF(BLOCK_THURSDAY_DATES[],Attendance!$J2158) &gt; 0, VLOOKUP(Attendance!$G2158,BLOCK_THURSDAY_PERIOD_SCHEDULE[],2,TRUE),
       IF(COUNTIF(FINALS_WEEK_THURSDAY_DATE[],Attendance!$J2158) &gt; 0, VLOOKUP(Attendance!$G2158,FINALS_WEEK_THURSDAY_PERIOD_SCHEDULE[],2,TRUE),
       VLOOKUP(Attendance!$G2158,REGULAR_WEEK_SCHEDULE[[Thursday]:[Period]],3,TRUE))),
IF(WEEKDAY(Attendance!$J2158) = 6,
       IF(COUNTIF(FINALS_WEEK_FRIDAY_DATE[],Attendance!$J2158) &gt; 0, VLOOKUP(Attendance!$G2158,FINALS_WEEK_FRIDAY_PERIOD_SCHEDULE[],2,TRUE),
       VLOOKUP(Attendance!$G2158,REGULAR_WEEK_SCHEDULE[[Friday]:[Period]],2,TRUE))))))))))</f>
        <v/>
      </c>
      <c r="J2158" s="41" t="str">
        <f t="shared" ca="1" si="104"/>
        <v/>
      </c>
      <c r="K2158" s="41" t="str">
        <f>IF($A2158 &lt;&gt; "",VLOOKUP($A2158,'Student reference sheet'!$A$2:$V$2329, 7,FALSE), "")</f>
        <v/>
      </c>
      <c r="L2158" s="30" t="str">
        <f>IF($A2158 ="", "", VLOOKUP($A2158, 'Student reference sheet'!$A$2:$Z$2603,23,FALSE))</f>
        <v/>
      </c>
      <c r="M2158" s="30" t="str">
        <f>IF($A2158 ="", "", VLOOKUP($A2158, 'Student reference sheet'!$A$2:$Z$2603,24,FALSE))</f>
        <v/>
      </c>
      <c r="N2158" s="30" t="str">
        <f>IF($A2158 ="", "", VLOOKUP($A2158, 'Student reference sheet'!$A$2:$Z$2603,26,FALSE))</f>
        <v/>
      </c>
      <c r="O2158" s="30" t="str">
        <f>IF($A2158 ="", "", VLOOKUP($A2158, 'Student reference sheet'!$A$2:$Z$2603,25,FALSE))</f>
        <v/>
      </c>
      <c r="P2158" s="39" t="str">
        <f>IF($A2158 = "", "", IF(OR(VLOOKUP($A2158,'Student reference sheet'!$A$2:$V$2400,8,FALSE) = "R",  VLOOKUP($A2158,'Student reference sheet'!$A$2:$V$2400,8,FALSE) = "L"), "X", ""))</f>
        <v/>
      </c>
      <c r="Q2158" s="39" t="str">
        <f>IF($A2158 ="", "", VLOOKUP($A2158, 'Student reference sheet'!$A$2:$V$2603,22,FALSE))</f>
        <v/>
      </c>
      <c r="R2158" s="39" t="str">
        <f>IF($A2158 &lt;&gt; "",VLOOKUP($A2158,'Student reference sheet'!$A$2:$V$2329, 5,FALSE), "")</f>
        <v/>
      </c>
      <c r="S2158" s="39" t="str">
        <f>IF($A2158 &lt;&gt; "",VLOOKUP($A2158,'Student reference sheet'!$A$2:$V$2329, 6,FALSE), "")</f>
        <v/>
      </c>
      <c r="T2158" s="30" t="str">
        <f>IF($A2158 = "","",
IF(VLOOKUP($A2158,'Student reference sheet'!$A$2:$V$2329, 10,FALSE) = "Y", "Hispanic",
IF(VLOOKUP($A2158,'Student reference sheet'!$A$2:$V$2329,11,FALSE) &lt;&gt; "",
IF(VLOOKUP($A2158,'Student reference sheet'!$A$2:$V$2329,11,FALSE) = "UNK", "Unknown", VLOOKUP(VALUE(VLOOKUP($A2158,'Student reference sheet'!$A$2:$V$2329,11,FALSE)),'Ethnicity Reference'!$A$2:$B$22,2,FALSE)),
IF(VLOOKUP($A2158,'Student reference sheet'!$A$2:$V$2329,9,FALSE) &lt;&gt; "", VLOOKUP(VALUE(VLOOKUP($A2158,'Student reference sheet'!$A$2:$V$2329,9,FALSE)),'Ethnicity Reference'!$A$2:$B$22,2,FALSE),"Unknown"))))</f>
        <v/>
      </c>
      <c r="U2158" s="35"/>
    </row>
    <row r="2159" spans="1:21" ht="15.75">
      <c r="A2159" s="47"/>
      <c r="B2159" s="33"/>
      <c r="C2159" s="39" t="str">
        <f>IF($A2159 &lt;&gt; "",VLOOKUP($A2159,'Student reference sheet'!$A$2:$V$2329, 3,FALSE), "")</f>
        <v/>
      </c>
      <c r="D2159" s="39" t="str">
        <f>IF($A2159 &lt;&gt; "",VLOOKUP($A2159,'Student reference sheet'!$A$2:$V$2329, 2,FALSE), "")</f>
        <v/>
      </c>
      <c r="E2159" s="35"/>
      <c r="F2159" s="34"/>
      <c r="G2159" s="40" t="str">
        <f t="shared" ca="1" si="102"/>
        <v/>
      </c>
      <c r="H2159" s="40" t="str">
        <f t="shared" ca="1" si="103"/>
        <v/>
      </c>
      <c r="I2159" s="36" t="str">
        <f>IF($A2159 = "", "",
IF(COUNTIF(MINIMUM_DAY_DATES[], Attendance!J2159) &gt; 0, VLOOKUP(Attendance!$G2159,MINIMUM_DAY_PERIOD_SCHEDULE[], 2,TRUE),
IF(COUNTIF(RALLY_DATES[], Attendance!J2159) &gt; 0, VLOOKUP(Attendance!$G2159,RALLY_PERIOD_SCHEDULE[], 2,TRUE),
IF(WEEKDAY(Attendance!$J2159) = 2,
       IF(COUNTIF(FINALS_WEEK_MONDAY_DATE[],Attendance!$J2159) &gt; 0, VLOOKUP(Attendance!$G2159,FINALS_WEEK_MONDAY_PERIOD_SCHEDULE[],2,TRUE),
       VLOOKUP(Attendance!$G2159,REGULAR_WEEK_SCHEDULE[],6,TRUE)),
IF(WEEKDAY($J2159) = 3,
       IF(COUNTIF(FINALS_WEEK_TUESDAY_DATE[],Attendance!$J2159) &gt; 0, VLOOKUP(Attendance!$G2159,FINALS_WEEK_TUESDAY_PERIOD_SCHEDULE[],2,TRUE),
       VLOOKUP(Attendance!$G2159,REGULAR_WEEK_SCHEDULE[[Tuesday]:[Period]],5,TRUE)),
IF(WEEKDAY(Attendance!$J2159) = 4,
        IF(COUNTIF(BLOCK_WEDNESDAY_DATES[],Attendance!$J2159) &gt; 0, VLOOKUP(Attendance!$G2159,BLOCK_WEDNESDAY_PERIOD_SCHEDULE[],2,TRUE),
        IF(COUNTIF(FINALS_WEEK_WEDNESDAY_DATE[],Attendance!$J2159) &gt; 0, VLOOKUP(Attendance!$G2159,FINALS_WEEK_WEDNESDAY_PERIOD_SCHEDULE[],2,TRUE),
       VLOOKUP(Attendance!$G2159,REGULAR_WEEK_SCHEDULE[[Wednesday]:[Period]],4,TRUE))),
IF(WEEKDAY($J2159) = 5,
       IF(COUNTIF(BLOCK_THURSDAY_DATES[],Attendance!$J2159) &gt; 0, VLOOKUP(Attendance!$G2159,BLOCK_THURSDAY_PERIOD_SCHEDULE[],2,TRUE),
       IF(COUNTIF(FINALS_WEEK_THURSDAY_DATE[],Attendance!$J2159) &gt; 0, VLOOKUP(Attendance!$G2159,FINALS_WEEK_THURSDAY_PERIOD_SCHEDULE[],2,TRUE),
       VLOOKUP(Attendance!$G2159,REGULAR_WEEK_SCHEDULE[[Thursday]:[Period]],3,TRUE))),
IF(WEEKDAY(Attendance!$J2159) = 6,
       IF(COUNTIF(FINALS_WEEK_FRIDAY_DATE[],Attendance!$J2159) &gt; 0, VLOOKUP(Attendance!$G2159,FINALS_WEEK_FRIDAY_PERIOD_SCHEDULE[],2,TRUE),
       VLOOKUP(Attendance!$G2159,REGULAR_WEEK_SCHEDULE[[Friday]:[Period]],2,TRUE))))))))))</f>
        <v/>
      </c>
      <c r="J2159" s="41" t="str">
        <f t="shared" ca="1" si="104"/>
        <v/>
      </c>
      <c r="K2159" s="41" t="str">
        <f>IF($A2159 &lt;&gt; "",VLOOKUP($A2159,'Student reference sheet'!$A$2:$V$2329, 7,FALSE), "")</f>
        <v/>
      </c>
      <c r="L2159" s="30" t="str">
        <f>IF($A2159 ="", "", VLOOKUP($A2159, 'Student reference sheet'!$A$2:$Z$2603,23,FALSE))</f>
        <v/>
      </c>
      <c r="M2159" s="30" t="str">
        <f>IF($A2159 ="", "", VLOOKUP($A2159, 'Student reference sheet'!$A$2:$Z$2603,24,FALSE))</f>
        <v/>
      </c>
      <c r="N2159" s="30" t="str">
        <f>IF($A2159 ="", "", VLOOKUP($A2159, 'Student reference sheet'!$A$2:$Z$2603,26,FALSE))</f>
        <v/>
      </c>
      <c r="O2159" s="30" t="str">
        <f>IF($A2159 ="", "", VLOOKUP($A2159, 'Student reference sheet'!$A$2:$Z$2603,25,FALSE))</f>
        <v/>
      </c>
      <c r="P2159" s="39" t="str">
        <f>IF($A2159 = "", "", IF(OR(VLOOKUP($A2159,'Student reference sheet'!$A$2:$V$2400,8,FALSE) = "R",  VLOOKUP($A2159,'Student reference sheet'!$A$2:$V$2400,8,FALSE) = "L"), "X", ""))</f>
        <v/>
      </c>
      <c r="Q2159" s="39" t="str">
        <f>IF($A2159 ="", "", VLOOKUP($A2159, 'Student reference sheet'!$A$2:$V$2603,22,FALSE))</f>
        <v/>
      </c>
      <c r="R2159" s="39" t="str">
        <f>IF($A2159 &lt;&gt; "",VLOOKUP($A2159,'Student reference sheet'!$A$2:$V$2329, 5,FALSE), "")</f>
        <v/>
      </c>
      <c r="S2159" s="39" t="str">
        <f>IF($A2159 &lt;&gt; "",VLOOKUP($A2159,'Student reference sheet'!$A$2:$V$2329, 6,FALSE), "")</f>
        <v/>
      </c>
      <c r="T2159" s="30" t="str">
        <f>IF($A2159 = "","",
IF(VLOOKUP($A2159,'Student reference sheet'!$A$2:$V$2329, 10,FALSE) = "Y", "Hispanic",
IF(VLOOKUP($A2159,'Student reference sheet'!$A$2:$V$2329,11,FALSE) &lt;&gt; "",
IF(VLOOKUP($A2159,'Student reference sheet'!$A$2:$V$2329,11,FALSE) = "UNK", "Unknown", VLOOKUP(VALUE(VLOOKUP($A2159,'Student reference sheet'!$A$2:$V$2329,11,FALSE)),'Ethnicity Reference'!$A$2:$B$22,2,FALSE)),
IF(VLOOKUP($A2159,'Student reference sheet'!$A$2:$V$2329,9,FALSE) &lt;&gt; "", VLOOKUP(VALUE(VLOOKUP($A2159,'Student reference sheet'!$A$2:$V$2329,9,FALSE)),'Ethnicity Reference'!$A$2:$B$22,2,FALSE),"Unknown"))))</f>
        <v/>
      </c>
      <c r="U2159" s="35"/>
    </row>
    <row r="2160" spans="1:21" ht="15.75">
      <c r="A2160" s="47"/>
      <c r="B2160" s="33"/>
      <c r="C2160" s="39" t="str">
        <f>IF($A2160 &lt;&gt; "",VLOOKUP($A2160,'Student reference sheet'!$A$2:$V$2329, 3,FALSE), "")</f>
        <v/>
      </c>
      <c r="D2160" s="39" t="str">
        <f>IF($A2160 &lt;&gt; "",VLOOKUP($A2160,'Student reference sheet'!$A$2:$V$2329, 2,FALSE), "")</f>
        <v/>
      </c>
      <c r="E2160" s="35"/>
      <c r="F2160" s="34"/>
      <c r="G2160" s="40" t="str">
        <f t="shared" ca="1" si="102"/>
        <v/>
      </c>
      <c r="H2160" s="40" t="str">
        <f t="shared" ca="1" si="103"/>
        <v/>
      </c>
      <c r="I2160" s="36" t="str">
        <f>IF($A2160 = "", "",
IF(COUNTIF(MINIMUM_DAY_DATES[], Attendance!J2160) &gt; 0, VLOOKUP(Attendance!$G2160,MINIMUM_DAY_PERIOD_SCHEDULE[], 2,TRUE),
IF(COUNTIF(RALLY_DATES[], Attendance!J2160) &gt; 0, VLOOKUP(Attendance!$G2160,RALLY_PERIOD_SCHEDULE[], 2,TRUE),
IF(WEEKDAY(Attendance!$J2160) = 2,
       IF(COUNTIF(FINALS_WEEK_MONDAY_DATE[],Attendance!$J2160) &gt; 0, VLOOKUP(Attendance!$G2160,FINALS_WEEK_MONDAY_PERIOD_SCHEDULE[],2,TRUE),
       VLOOKUP(Attendance!$G2160,REGULAR_WEEK_SCHEDULE[],6,TRUE)),
IF(WEEKDAY($J2160) = 3,
       IF(COUNTIF(FINALS_WEEK_TUESDAY_DATE[],Attendance!$J2160) &gt; 0, VLOOKUP(Attendance!$G2160,FINALS_WEEK_TUESDAY_PERIOD_SCHEDULE[],2,TRUE),
       VLOOKUP(Attendance!$G2160,REGULAR_WEEK_SCHEDULE[[Tuesday]:[Period]],5,TRUE)),
IF(WEEKDAY(Attendance!$J2160) = 4,
        IF(COUNTIF(BLOCK_WEDNESDAY_DATES[],Attendance!$J2160) &gt; 0, VLOOKUP(Attendance!$G2160,BLOCK_WEDNESDAY_PERIOD_SCHEDULE[],2,TRUE),
        IF(COUNTIF(FINALS_WEEK_WEDNESDAY_DATE[],Attendance!$J2160) &gt; 0, VLOOKUP(Attendance!$G2160,FINALS_WEEK_WEDNESDAY_PERIOD_SCHEDULE[],2,TRUE),
       VLOOKUP(Attendance!$G2160,REGULAR_WEEK_SCHEDULE[[Wednesday]:[Period]],4,TRUE))),
IF(WEEKDAY($J2160) = 5,
       IF(COUNTIF(BLOCK_THURSDAY_DATES[],Attendance!$J2160) &gt; 0, VLOOKUP(Attendance!$G2160,BLOCK_THURSDAY_PERIOD_SCHEDULE[],2,TRUE),
       IF(COUNTIF(FINALS_WEEK_THURSDAY_DATE[],Attendance!$J2160) &gt; 0, VLOOKUP(Attendance!$G2160,FINALS_WEEK_THURSDAY_PERIOD_SCHEDULE[],2,TRUE),
       VLOOKUP(Attendance!$G2160,REGULAR_WEEK_SCHEDULE[[Thursday]:[Period]],3,TRUE))),
IF(WEEKDAY(Attendance!$J2160) = 6,
       IF(COUNTIF(FINALS_WEEK_FRIDAY_DATE[],Attendance!$J2160) &gt; 0, VLOOKUP(Attendance!$G2160,FINALS_WEEK_FRIDAY_PERIOD_SCHEDULE[],2,TRUE),
       VLOOKUP(Attendance!$G2160,REGULAR_WEEK_SCHEDULE[[Friday]:[Period]],2,TRUE))))))))))</f>
        <v/>
      </c>
      <c r="J2160" s="41" t="str">
        <f t="shared" ca="1" si="104"/>
        <v/>
      </c>
      <c r="K2160" s="41" t="str">
        <f>IF($A2160 &lt;&gt; "",VLOOKUP($A2160,'Student reference sheet'!$A$2:$V$2329, 7,FALSE), "")</f>
        <v/>
      </c>
      <c r="L2160" s="30" t="str">
        <f>IF($A2160 ="", "", VLOOKUP($A2160, 'Student reference sheet'!$A$2:$Z$2603,23,FALSE))</f>
        <v/>
      </c>
      <c r="M2160" s="30" t="str">
        <f>IF($A2160 ="", "", VLOOKUP($A2160, 'Student reference sheet'!$A$2:$Z$2603,24,FALSE))</f>
        <v/>
      </c>
      <c r="N2160" s="30" t="str">
        <f>IF($A2160 ="", "", VLOOKUP($A2160, 'Student reference sheet'!$A$2:$Z$2603,26,FALSE))</f>
        <v/>
      </c>
      <c r="O2160" s="30" t="str">
        <f>IF($A2160 ="", "", VLOOKUP($A2160, 'Student reference sheet'!$A$2:$Z$2603,25,FALSE))</f>
        <v/>
      </c>
      <c r="P2160" s="39" t="str">
        <f>IF($A2160 = "", "", IF(OR(VLOOKUP($A2160,'Student reference sheet'!$A$2:$V$2400,8,FALSE) = "R",  VLOOKUP($A2160,'Student reference sheet'!$A$2:$V$2400,8,FALSE) = "L"), "X", ""))</f>
        <v/>
      </c>
      <c r="Q2160" s="39" t="str">
        <f>IF($A2160 ="", "", VLOOKUP($A2160, 'Student reference sheet'!$A$2:$V$2603,22,FALSE))</f>
        <v/>
      </c>
      <c r="R2160" s="39" t="str">
        <f>IF($A2160 &lt;&gt; "",VLOOKUP($A2160,'Student reference sheet'!$A$2:$V$2329, 5,FALSE), "")</f>
        <v/>
      </c>
      <c r="S2160" s="39" t="str">
        <f>IF($A2160 &lt;&gt; "",VLOOKUP($A2160,'Student reference sheet'!$A$2:$V$2329, 6,FALSE), "")</f>
        <v/>
      </c>
      <c r="T2160" s="30" t="str">
        <f>IF($A2160 = "","",
IF(VLOOKUP($A2160,'Student reference sheet'!$A$2:$V$2329, 10,FALSE) = "Y", "Hispanic",
IF(VLOOKUP($A2160,'Student reference sheet'!$A$2:$V$2329,11,FALSE) &lt;&gt; "",
IF(VLOOKUP($A2160,'Student reference sheet'!$A$2:$V$2329,11,FALSE) = "UNK", "Unknown", VLOOKUP(VALUE(VLOOKUP($A2160,'Student reference sheet'!$A$2:$V$2329,11,FALSE)),'Ethnicity Reference'!$A$2:$B$22,2,FALSE)),
IF(VLOOKUP($A2160,'Student reference sheet'!$A$2:$V$2329,9,FALSE) &lt;&gt; "", VLOOKUP(VALUE(VLOOKUP($A2160,'Student reference sheet'!$A$2:$V$2329,9,FALSE)),'Ethnicity Reference'!$A$2:$B$22,2,FALSE),"Unknown"))))</f>
        <v/>
      </c>
      <c r="U2160" s="35"/>
    </row>
    <row r="2161" spans="1:21" ht="15.75">
      <c r="A2161" s="47"/>
      <c r="B2161" s="33"/>
      <c r="C2161" s="39" t="str">
        <f>IF($A2161 &lt;&gt; "",VLOOKUP($A2161,'Student reference sheet'!$A$2:$V$2329, 3,FALSE), "")</f>
        <v/>
      </c>
      <c r="D2161" s="39" t="str">
        <f>IF($A2161 &lt;&gt; "",VLOOKUP($A2161,'Student reference sheet'!$A$2:$V$2329, 2,FALSE), "")</f>
        <v/>
      </c>
      <c r="E2161" s="35"/>
      <c r="F2161" s="34"/>
      <c r="G2161" s="40" t="str">
        <f t="shared" ca="1" si="102"/>
        <v/>
      </c>
      <c r="H2161" s="40" t="str">
        <f t="shared" ca="1" si="103"/>
        <v/>
      </c>
      <c r="I2161" s="36" t="str">
        <f>IF($A2161 = "", "",
IF(COUNTIF(MINIMUM_DAY_DATES[], Attendance!J2161) &gt; 0, VLOOKUP(Attendance!$G2161,MINIMUM_DAY_PERIOD_SCHEDULE[], 2,TRUE),
IF(COUNTIF(RALLY_DATES[], Attendance!J2161) &gt; 0, VLOOKUP(Attendance!$G2161,RALLY_PERIOD_SCHEDULE[], 2,TRUE),
IF(WEEKDAY(Attendance!$J2161) = 2,
       IF(COUNTIF(FINALS_WEEK_MONDAY_DATE[],Attendance!$J2161) &gt; 0, VLOOKUP(Attendance!$G2161,FINALS_WEEK_MONDAY_PERIOD_SCHEDULE[],2,TRUE),
       VLOOKUP(Attendance!$G2161,REGULAR_WEEK_SCHEDULE[],6,TRUE)),
IF(WEEKDAY($J2161) = 3,
       IF(COUNTIF(FINALS_WEEK_TUESDAY_DATE[],Attendance!$J2161) &gt; 0, VLOOKUP(Attendance!$G2161,FINALS_WEEK_TUESDAY_PERIOD_SCHEDULE[],2,TRUE),
       VLOOKUP(Attendance!$G2161,REGULAR_WEEK_SCHEDULE[[Tuesday]:[Period]],5,TRUE)),
IF(WEEKDAY(Attendance!$J2161) = 4,
        IF(COUNTIF(BLOCK_WEDNESDAY_DATES[],Attendance!$J2161) &gt; 0, VLOOKUP(Attendance!$G2161,BLOCK_WEDNESDAY_PERIOD_SCHEDULE[],2,TRUE),
        IF(COUNTIF(FINALS_WEEK_WEDNESDAY_DATE[],Attendance!$J2161) &gt; 0, VLOOKUP(Attendance!$G2161,FINALS_WEEK_WEDNESDAY_PERIOD_SCHEDULE[],2,TRUE),
       VLOOKUP(Attendance!$G2161,REGULAR_WEEK_SCHEDULE[[Wednesday]:[Period]],4,TRUE))),
IF(WEEKDAY($J2161) = 5,
       IF(COUNTIF(BLOCK_THURSDAY_DATES[],Attendance!$J2161) &gt; 0, VLOOKUP(Attendance!$G2161,BLOCK_THURSDAY_PERIOD_SCHEDULE[],2,TRUE),
       IF(COUNTIF(FINALS_WEEK_THURSDAY_DATE[],Attendance!$J2161) &gt; 0, VLOOKUP(Attendance!$G2161,FINALS_WEEK_THURSDAY_PERIOD_SCHEDULE[],2,TRUE),
       VLOOKUP(Attendance!$G2161,REGULAR_WEEK_SCHEDULE[[Thursday]:[Period]],3,TRUE))),
IF(WEEKDAY(Attendance!$J2161) = 6,
       IF(COUNTIF(FINALS_WEEK_FRIDAY_DATE[],Attendance!$J2161) &gt; 0, VLOOKUP(Attendance!$G2161,FINALS_WEEK_FRIDAY_PERIOD_SCHEDULE[],2,TRUE),
       VLOOKUP(Attendance!$G2161,REGULAR_WEEK_SCHEDULE[[Friday]:[Period]],2,TRUE))))))))))</f>
        <v/>
      </c>
      <c r="J2161" s="41" t="str">
        <f t="shared" ca="1" si="104"/>
        <v/>
      </c>
      <c r="K2161" s="41" t="str">
        <f>IF($A2161 &lt;&gt; "",VLOOKUP($A2161,'Student reference sheet'!$A$2:$V$2329, 7,FALSE), "")</f>
        <v/>
      </c>
      <c r="L2161" s="30" t="str">
        <f>IF($A2161 ="", "", VLOOKUP($A2161, 'Student reference sheet'!$A$2:$Z$2603,23,FALSE))</f>
        <v/>
      </c>
      <c r="M2161" s="30" t="str">
        <f>IF($A2161 ="", "", VLOOKUP($A2161, 'Student reference sheet'!$A$2:$Z$2603,24,FALSE))</f>
        <v/>
      </c>
      <c r="N2161" s="30" t="str">
        <f>IF($A2161 ="", "", VLOOKUP($A2161, 'Student reference sheet'!$A$2:$Z$2603,26,FALSE))</f>
        <v/>
      </c>
      <c r="O2161" s="30" t="str">
        <f>IF($A2161 ="", "", VLOOKUP($A2161, 'Student reference sheet'!$A$2:$Z$2603,25,FALSE))</f>
        <v/>
      </c>
      <c r="P2161" s="39" t="str">
        <f>IF($A2161 = "", "", IF(OR(VLOOKUP($A2161,'Student reference sheet'!$A$2:$V$2400,8,FALSE) = "R",  VLOOKUP($A2161,'Student reference sheet'!$A$2:$V$2400,8,FALSE) = "L"), "X", ""))</f>
        <v/>
      </c>
      <c r="Q2161" s="39" t="str">
        <f>IF($A2161 ="", "", VLOOKUP($A2161, 'Student reference sheet'!$A$2:$V$2603,22,FALSE))</f>
        <v/>
      </c>
      <c r="R2161" s="39" t="str">
        <f>IF($A2161 &lt;&gt; "",VLOOKUP($A2161,'Student reference sheet'!$A$2:$V$2329, 5,FALSE), "")</f>
        <v/>
      </c>
      <c r="S2161" s="39" t="str">
        <f>IF($A2161 &lt;&gt; "",VLOOKUP($A2161,'Student reference sheet'!$A$2:$V$2329, 6,FALSE), "")</f>
        <v/>
      </c>
      <c r="T2161" s="30" t="str">
        <f>IF($A2161 = "","",
IF(VLOOKUP($A2161,'Student reference sheet'!$A$2:$V$2329, 10,FALSE) = "Y", "Hispanic",
IF(VLOOKUP($A2161,'Student reference sheet'!$A$2:$V$2329,11,FALSE) &lt;&gt; "",
IF(VLOOKUP($A2161,'Student reference sheet'!$A$2:$V$2329,11,FALSE) = "UNK", "Unknown", VLOOKUP(VALUE(VLOOKUP($A2161,'Student reference sheet'!$A$2:$V$2329,11,FALSE)),'Ethnicity Reference'!$A$2:$B$22,2,FALSE)),
IF(VLOOKUP($A2161,'Student reference sheet'!$A$2:$V$2329,9,FALSE) &lt;&gt; "", VLOOKUP(VALUE(VLOOKUP($A2161,'Student reference sheet'!$A$2:$V$2329,9,FALSE)),'Ethnicity Reference'!$A$2:$B$22,2,FALSE),"Unknown"))))</f>
        <v/>
      </c>
      <c r="U2161" s="35"/>
    </row>
    <row r="2162" spans="1:21" ht="15.75">
      <c r="A2162" s="47"/>
      <c r="B2162" s="33"/>
      <c r="C2162" s="39" t="str">
        <f>IF($A2162 &lt;&gt; "",VLOOKUP($A2162,'Student reference sheet'!$A$2:$V$2329, 3,FALSE), "")</f>
        <v/>
      </c>
      <c r="D2162" s="39" t="str">
        <f>IF($A2162 &lt;&gt; "",VLOOKUP($A2162,'Student reference sheet'!$A$2:$V$2329, 2,FALSE), "")</f>
        <v/>
      </c>
      <c r="E2162" s="35"/>
      <c r="F2162" s="34"/>
      <c r="G2162" s="40" t="str">
        <f t="shared" ca="1" si="102"/>
        <v/>
      </c>
      <c r="H2162" s="40" t="str">
        <f t="shared" ca="1" si="103"/>
        <v/>
      </c>
      <c r="I2162" s="36" t="str">
        <f>IF($A2162 = "", "",
IF(COUNTIF(MINIMUM_DAY_DATES[], Attendance!J2162) &gt; 0, VLOOKUP(Attendance!$G2162,MINIMUM_DAY_PERIOD_SCHEDULE[], 2,TRUE),
IF(COUNTIF(RALLY_DATES[], Attendance!J2162) &gt; 0, VLOOKUP(Attendance!$G2162,RALLY_PERIOD_SCHEDULE[], 2,TRUE),
IF(WEEKDAY(Attendance!$J2162) = 2,
       IF(COUNTIF(FINALS_WEEK_MONDAY_DATE[],Attendance!$J2162) &gt; 0, VLOOKUP(Attendance!$G2162,FINALS_WEEK_MONDAY_PERIOD_SCHEDULE[],2,TRUE),
       VLOOKUP(Attendance!$G2162,REGULAR_WEEK_SCHEDULE[],6,TRUE)),
IF(WEEKDAY($J2162) = 3,
       IF(COUNTIF(FINALS_WEEK_TUESDAY_DATE[],Attendance!$J2162) &gt; 0, VLOOKUP(Attendance!$G2162,FINALS_WEEK_TUESDAY_PERIOD_SCHEDULE[],2,TRUE),
       VLOOKUP(Attendance!$G2162,REGULAR_WEEK_SCHEDULE[[Tuesday]:[Period]],5,TRUE)),
IF(WEEKDAY(Attendance!$J2162) = 4,
        IF(COUNTIF(BLOCK_WEDNESDAY_DATES[],Attendance!$J2162) &gt; 0, VLOOKUP(Attendance!$G2162,BLOCK_WEDNESDAY_PERIOD_SCHEDULE[],2,TRUE),
        IF(COUNTIF(FINALS_WEEK_WEDNESDAY_DATE[],Attendance!$J2162) &gt; 0, VLOOKUP(Attendance!$G2162,FINALS_WEEK_WEDNESDAY_PERIOD_SCHEDULE[],2,TRUE),
       VLOOKUP(Attendance!$G2162,REGULAR_WEEK_SCHEDULE[[Wednesday]:[Period]],4,TRUE))),
IF(WEEKDAY($J2162) = 5,
       IF(COUNTIF(BLOCK_THURSDAY_DATES[],Attendance!$J2162) &gt; 0, VLOOKUP(Attendance!$G2162,BLOCK_THURSDAY_PERIOD_SCHEDULE[],2,TRUE),
       IF(COUNTIF(FINALS_WEEK_THURSDAY_DATE[],Attendance!$J2162) &gt; 0, VLOOKUP(Attendance!$G2162,FINALS_WEEK_THURSDAY_PERIOD_SCHEDULE[],2,TRUE),
       VLOOKUP(Attendance!$G2162,REGULAR_WEEK_SCHEDULE[[Thursday]:[Period]],3,TRUE))),
IF(WEEKDAY(Attendance!$J2162) = 6,
       IF(COUNTIF(FINALS_WEEK_FRIDAY_DATE[],Attendance!$J2162) &gt; 0, VLOOKUP(Attendance!$G2162,FINALS_WEEK_FRIDAY_PERIOD_SCHEDULE[],2,TRUE),
       VLOOKUP(Attendance!$G2162,REGULAR_WEEK_SCHEDULE[[Friday]:[Period]],2,TRUE))))))))))</f>
        <v/>
      </c>
      <c r="J2162" s="41" t="str">
        <f t="shared" ca="1" si="104"/>
        <v/>
      </c>
      <c r="K2162" s="41" t="str">
        <f>IF($A2162 &lt;&gt; "",VLOOKUP($A2162,'Student reference sheet'!$A$2:$V$2329, 7,FALSE), "")</f>
        <v/>
      </c>
      <c r="L2162" s="30" t="str">
        <f>IF($A2162 ="", "", VLOOKUP($A2162, 'Student reference sheet'!$A$2:$Z$2603,23,FALSE))</f>
        <v/>
      </c>
      <c r="M2162" s="30" t="str">
        <f>IF($A2162 ="", "", VLOOKUP($A2162, 'Student reference sheet'!$A$2:$Z$2603,24,FALSE))</f>
        <v/>
      </c>
      <c r="N2162" s="30" t="str">
        <f>IF($A2162 ="", "", VLOOKUP($A2162, 'Student reference sheet'!$A$2:$Z$2603,26,FALSE))</f>
        <v/>
      </c>
      <c r="O2162" s="30" t="str">
        <f>IF($A2162 ="", "", VLOOKUP($A2162, 'Student reference sheet'!$A$2:$Z$2603,25,FALSE))</f>
        <v/>
      </c>
      <c r="P2162" s="39" t="str">
        <f>IF($A2162 = "", "", IF(OR(VLOOKUP($A2162,'Student reference sheet'!$A$2:$V$2400,8,FALSE) = "R",  VLOOKUP($A2162,'Student reference sheet'!$A$2:$V$2400,8,FALSE) = "L"), "X", ""))</f>
        <v/>
      </c>
      <c r="Q2162" s="39" t="str">
        <f>IF($A2162 ="", "", VLOOKUP($A2162, 'Student reference sheet'!$A$2:$V$2603,22,FALSE))</f>
        <v/>
      </c>
      <c r="R2162" s="39" t="str">
        <f>IF($A2162 &lt;&gt; "",VLOOKUP($A2162,'Student reference sheet'!$A$2:$V$2329, 5,FALSE), "")</f>
        <v/>
      </c>
      <c r="S2162" s="39" t="str">
        <f>IF($A2162 &lt;&gt; "",VLOOKUP($A2162,'Student reference sheet'!$A$2:$V$2329, 6,FALSE), "")</f>
        <v/>
      </c>
      <c r="T2162" s="30" t="str">
        <f>IF($A2162 = "","",
IF(VLOOKUP($A2162,'Student reference sheet'!$A$2:$V$2329, 10,FALSE) = "Y", "Hispanic",
IF(VLOOKUP($A2162,'Student reference sheet'!$A$2:$V$2329,11,FALSE) &lt;&gt; "",
IF(VLOOKUP($A2162,'Student reference sheet'!$A$2:$V$2329,11,FALSE) = "UNK", "Unknown", VLOOKUP(VALUE(VLOOKUP($A2162,'Student reference sheet'!$A$2:$V$2329,11,FALSE)),'Ethnicity Reference'!$A$2:$B$22,2,FALSE)),
IF(VLOOKUP($A2162,'Student reference sheet'!$A$2:$V$2329,9,FALSE) &lt;&gt; "", VLOOKUP(VALUE(VLOOKUP($A2162,'Student reference sheet'!$A$2:$V$2329,9,FALSE)),'Ethnicity Reference'!$A$2:$B$22,2,FALSE),"Unknown"))))</f>
        <v/>
      </c>
      <c r="U2162" s="35"/>
    </row>
    <row r="2163" spans="1:21" ht="15.75">
      <c r="A2163" s="47"/>
      <c r="B2163" s="33"/>
      <c r="C2163" s="39" t="str">
        <f>IF($A2163 &lt;&gt; "",VLOOKUP($A2163,'Student reference sheet'!$A$2:$V$2329, 3,FALSE), "")</f>
        <v/>
      </c>
      <c r="D2163" s="39" t="str">
        <f>IF($A2163 &lt;&gt; "",VLOOKUP($A2163,'Student reference sheet'!$A$2:$V$2329, 2,FALSE), "")</f>
        <v/>
      </c>
      <c r="E2163" s="35"/>
      <c r="F2163" s="34"/>
      <c r="G2163" s="40" t="str">
        <f t="shared" ca="1" si="102"/>
        <v/>
      </c>
      <c r="H2163" s="40" t="str">
        <f t="shared" ca="1" si="103"/>
        <v/>
      </c>
      <c r="I2163" s="36" t="str">
        <f>IF($A2163 = "", "",
IF(COUNTIF(MINIMUM_DAY_DATES[], Attendance!J2163) &gt; 0, VLOOKUP(Attendance!$G2163,MINIMUM_DAY_PERIOD_SCHEDULE[], 2,TRUE),
IF(COUNTIF(RALLY_DATES[], Attendance!J2163) &gt; 0, VLOOKUP(Attendance!$G2163,RALLY_PERIOD_SCHEDULE[], 2,TRUE),
IF(WEEKDAY(Attendance!$J2163) = 2,
       IF(COUNTIF(FINALS_WEEK_MONDAY_DATE[],Attendance!$J2163) &gt; 0, VLOOKUP(Attendance!$G2163,FINALS_WEEK_MONDAY_PERIOD_SCHEDULE[],2,TRUE),
       VLOOKUP(Attendance!$G2163,REGULAR_WEEK_SCHEDULE[],6,TRUE)),
IF(WEEKDAY($J2163) = 3,
       IF(COUNTIF(FINALS_WEEK_TUESDAY_DATE[],Attendance!$J2163) &gt; 0, VLOOKUP(Attendance!$G2163,FINALS_WEEK_TUESDAY_PERIOD_SCHEDULE[],2,TRUE),
       VLOOKUP(Attendance!$G2163,REGULAR_WEEK_SCHEDULE[[Tuesday]:[Period]],5,TRUE)),
IF(WEEKDAY(Attendance!$J2163) = 4,
        IF(COUNTIF(BLOCK_WEDNESDAY_DATES[],Attendance!$J2163) &gt; 0, VLOOKUP(Attendance!$G2163,BLOCK_WEDNESDAY_PERIOD_SCHEDULE[],2,TRUE),
        IF(COUNTIF(FINALS_WEEK_WEDNESDAY_DATE[],Attendance!$J2163) &gt; 0, VLOOKUP(Attendance!$G2163,FINALS_WEEK_WEDNESDAY_PERIOD_SCHEDULE[],2,TRUE),
       VLOOKUP(Attendance!$G2163,REGULAR_WEEK_SCHEDULE[[Wednesday]:[Period]],4,TRUE))),
IF(WEEKDAY($J2163) = 5,
       IF(COUNTIF(BLOCK_THURSDAY_DATES[],Attendance!$J2163) &gt; 0, VLOOKUP(Attendance!$G2163,BLOCK_THURSDAY_PERIOD_SCHEDULE[],2,TRUE),
       IF(COUNTIF(FINALS_WEEK_THURSDAY_DATE[],Attendance!$J2163) &gt; 0, VLOOKUP(Attendance!$G2163,FINALS_WEEK_THURSDAY_PERIOD_SCHEDULE[],2,TRUE),
       VLOOKUP(Attendance!$G2163,REGULAR_WEEK_SCHEDULE[[Thursday]:[Period]],3,TRUE))),
IF(WEEKDAY(Attendance!$J2163) = 6,
       IF(COUNTIF(FINALS_WEEK_FRIDAY_DATE[],Attendance!$J2163) &gt; 0, VLOOKUP(Attendance!$G2163,FINALS_WEEK_FRIDAY_PERIOD_SCHEDULE[],2,TRUE),
       VLOOKUP(Attendance!$G2163,REGULAR_WEEK_SCHEDULE[[Friday]:[Period]],2,TRUE))))))))))</f>
        <v/>
      </c>
      <c r="J2163" s="41" t="str">
        <f t="shared" ca="1" si="104"/>
        <v/>
      </c>
      <c r="K2163" s="41" t="str">
        <f>IF($A2163 &lt;&gt; "",VLOOKUP($A2163,'Student reference sheet'!$A$2:$V$2329, 7,FALSE), "")</f>
        <v/>
      </c>
      <c r="L2163" s="30" t="str">
        <f>IF($A2163 ="", "", VLOOKUP($A2163, 'Student reference sheet'!$A$2:$Z$2603,23,FALSE))</f>
        <v/>
      </c>
      <c r="M2163" s="30" t="str">
        <f>IF($A2163 ="", "", VLOOKUP($A2163, 'Student reference sheet'!$A$2:$Z$2603,24,FALSE))</f>
        <v/>
      </c>
      <c r="N2163" s="30" t="str">
        <f>IF($A2163 ="", "", VLOOKUP($A2163, 'Student reference sheet'!$A$2:$Z$2603,26,FALSE))</f>
        <v/>
      </c>
      <c r="O2163" s="30" t="str">
        <f>IF($A2163 ="", "", VLOOKUP($A2163, 'Student reference sheet'!$A$2:$Z$2603,25,FALSE))</f>
        <v/>
      </c>
      <c r="P2163" s="39" t="str">
        <f>IF($A2163 = "", "", IF(OR(VLOOKUP($A2163,'Student reference sheet'!$A$2:$V$2400,8,FALSE) = "R",  VLOOKUP($A2163,'Student reference sheet'!$A$2:$V$2400,8,FALSE) = "L"), "X", ""))</f>
        <v/>
      </c>
      <c r="Q2163" s="39" t="str">
        <f>IF($A2163 ="", "", VLOOKUP($A2163, 'Student reference sheet'!$A$2:$V$2603,22,FALSE))</f>
        <v/>
      </c>
      <c r="R2163" s="39" t="str">
        <f>IF($A2163 &lt;&gt; "",VLOOKUP($A2163,'Student reference sheet'!$A$2:$V$2329, 5,FALSE), "")</f>
        <v/>
      </c>
      <c r="S2163" s="39" t="str">
        <f>IF($A2163 &lt;&gt; "",VLOOKUP($A2163,'Student reference sheet'!$A$2:$V$2329, 6,FALSE), "")</f>
        <v/>
      </c>
      <c r="T2163" s="30" t="str">
        <f>IF($A2163 = "","",
IF(VLOOKUP($A2163,'Student reference sheet'!$A$2:$V$2329, 10,FALSE) = "Y", "Hispanic",
IF(VLOOKUP($A2163,'Student reference sheet'!$A$2:$V$2329,11,FALSE) &lt;&gt; "",
IF(VLOOKUP($A2163,'Student reference sheet'!$A$2:$V$2329,11,FALSE) = "UNK", "Unknown", VLOOKUP(VALUE(VLOOKUP($A2163,'Student reference sheet'!$A$2:$V$2329,11,FALSE)),'Ethnicity Reference'!$A$2:$B$22,2,FALSE)),
IF(VLOOKUP($A2163,'Student reference sheet'!$A$2:$V$2329,9,FALSE) &lt;&gt; "", VLOOKUP(VALUE(VLOOKUP($A2163,'Student reference sheet'!$A$2:$V$2329,9,FALSE)),'Ethnicity Reference'!$A$2:$B$22,2,FALSE),"Unknown"))))</f>
        <v/>
      </c>
      <c r="U2163" s="35"/>
    </row>
    <row r="2164" spans="1:21" ht="15.75">
      <c r="A2164" s="47"/>
      <c r="B2164" s="33"/>
      <c r="C2164" s="39" t="str">
        <f>IF($A2164 &lt;&gt; "",VLOOKUP($A2164,'Student reference sheet'!$A$2:$V$2329, 3,FALSE), "")</f>
        <v/>
      </c>
      <c r="D2164" s="39" t="str">
        <f>IF($A2164 &lt;&gt; "",VLOOKUP($A2164,'Student reference sheet'!$A$2:$V$2329, 2,FALSE), "")</f>
        <v/>
      </c>
      <c r="E2164" s="35"/>
      <c r="F2164" s="34"/>
      <c r="G2164" s="40" t="str">
        <f t="shared" ca="1" si="102"/>
        <v/>
      </c>
      <c r="H2164" s="40" t="str">
        <f t="shared" ca="1" si="103"/>
        <v/>
      </c>
      <c r="I2164" s="36" t="str">
        <f>IF($A2164 = "", "",
IF(COUNTIF(MINIMUM_DAY_DATES[], Attendance!J2164) &gt; 0, VLOOKUP(Attendance!$G2164,MINIMUM_DAY_PERIOD_SCHEDULE[], 2,TRUE),
IF(COUNTIF(RALLY_DATES[], Attendance!J2164) &gt; 0, VLOOKUP(Attendance!$G2164,RALLY_PERIOD_SCHEDULE[], 2,TRUE),
IF(WEEKDAY(Attendance!$J2164) = 2,
       IF(COUNTIF(FINALS_WEEK_MONDAY_DATE[],Attendance!$J2164) &gt; 0, VLOOKUP(Attendance!$G2164,FINALS_WEEK_MONDAY_PERIOD_SCHEDULE[],2,TRUE),
       VLOOKUP(Attendance!$G2164,REGULAR_WEEK_SCHEDULE[],6,TRUE)),
IF(WEEKDAY($J2164) = 3,
       IF(COUNTIF(FINALS_WEEK_TUESDAY_DATE[],Attendance!$J2164) &gt; 0, VLOOKUP(Attendance!$G2164,FINALS_WEEK_TUESDAY_PERIOD_SCHEDULE[],2,TRUE),
       VLOOKUP(Attendance!$G2164,REGULAR_WEEK_SCHEDULE[[Tuesday]:[Period]],5,TRUE)),
IF(WEEKDAY(Attendance!$J2164) = 4,
        IF(COUNTIF(BLOCK_WEDNESDAY_DATES[],Attendance!$J2164) &gt; 0, VLOOKUP(Attendance!$G2164,BLOCK_WEDNESDAY_PERIOD_SCHEDULE[],2,TRUE),
        IF(COUNTIF(FINALS_WEEK_WEDNESDAY_DATE[],Attendance!$J2164) &gt; 0, VLOOKUP(Attendance!$G2164,FINALS_WEEK_WEDNESDAY_PERIOD_SCHEDULE[],2,TRUE),
       VLOOKUP(Attendance!$G2164,REGULAR_WEEK_SCHEDULE[[Wednesday]:[Period]],4,TRUE))),
IF(WEEKDAY($J2164) = 5,
       IF(COUNTIF(BLOCK_THURSDAY_DATES[],Attendance!$J2164) &gt; 0, VLOOKUP(Attendance!$G2164,BLOCK_THURSDAY_PERIOD_SCHEDULE[],2,TRUE),
       IF(COUNTIF(FINALS_WEEK_THURSDAY_DATE[],Attendance!$J2164) &gt; 0, VLOOKUP(Attendance!$G2164,FINALS_WEEK_THURSDAY_PERIOD_SCHEDULE[],2,TRUE),
       VLOOKUP(Attendance!$G2164,REGULAR_WEEK_SCHEDULE[[Thursday]:[Period]],3,TRUE))),
IF(WEEKDAY(Attendance!$J2164) = 6,
       IF(COUNTIF(FINALS_WEEK_FRIDAY_DATE[],Attendance!$J2164) &gt; 0, VLOOKUP(Attendance!$G2164,FINALS_WEEK_FRIDAY_PERIOD_SCHEDULE[],2,TRUE),
       VLOOKUP(Attendance!$G2164,REGULAR_WEEK_SCHEDULE[[Friday]:[Period]],2,TRUE))))))))))</f>
        <v/>
      </c>
      <c r="J2164" s="41" t="str">
        <f t="shared" ca="1" si="104"/>
        <v/>
      </c>
      <c r="K2164" s="41" t="str">
        <f>IF($A2164 &lt;&gt; "",VLOOKUP($A2164,'Student reference sheet'!$A$2:$V$2329, 7,FALSE), "")</f>
        <v/>
      </c>
      <c r="L2164" s="30" t="str">
        <f>IF($A2164 ="", "", VLOOKUP($A2164, 'Student reference sheet'!$A$2:$Z$2603,23,FALSE))</f>
        <v/>
      </c>
      <c r="M2164" s="30" t="str">
        <f>IF($A2164 ="", "", VLOOKUP($A2164, 'Student reference sheet'!$A$2:$Z$2603,24,FALSE))</f>
        <v/>
      </c>
      <c r="N2164" s="30" t="str">
        <f>IF($A2164 ="", "", VLOOKUP($A2164, 'Student reference sheet'!$A$2:$Z$2603,26,FALSE))</f>
        <v/>
      </c>
      <c r="O2164" s="30" t="str">
        <f>IF($A2164 ="", "", VLOOKUP($A2164, 'Student reference sheet'!$A$2:$Z$2603,25,FALSE))</f>
        <v/>
      </c>
      <c r="P2164" s="39" t="str">
        <f>IF($A2164 = "", "", IF(OR(VLOOKUP($A2164,'Student reference sheet'!$A$2:$V$2400,8,FALSE) = "R",  VLOOKUP($A2164,'Student reference sheet'!$A$2:$V$2400,8,FALSE) = "L"), "X", ""))</f>
        <v/>
      </c>
      <c r="Q2164" s="39" t="str">
        <f>IF($A2164 ="", "", VLOOKUP($A2164, 'Student reference sheet'!$A$2:$V$2603,22,FALSE))</f>
        <v/>
      </c>
      <c r="R2164" s="39" t="str">
        <f>IF($A2164 &lt;&gt; "",VLOOKUP($A2164,'Student reference sheet'!$A$2:$V$2329, 5,FALSE), "")</f>
        <v/>
      </c>
      <c r="S2164" s="39" t="str">
        <f>IF($A2164 &lt;&gt; "",VLOOKUP($A2164,'Student reference sheet'!$A$2:$V$2329, 6,FALSE), "")</f>
        <v/>
      </c>
      <c r="T2164" s="30" t="str">
        <f>IF($A2164 = "","",
IF(VLOOKUP($A2164,'Student reference sheet'!$A$2:$V$2329, 10,FALSE) = "Y", "Hispanic",
IF(VLOOKUP($A2164,'Student reference sheet'!$A$2:$V$2329,11,FALSE) &lt;&gt; "",
IF(VLOOKUP($A2164,'Student reference sheet'!$A$2:$V$2329,11,FALSE) = "UNK", "Unknown", VLOOKUP(VALUE(VLOOKUP($A2164,'Student reference sheet'!$A$2:$V$2329,11,FALSE)),'Ethnicity Reference'!$A$2:$B$22,2,FALSE)),
IF(VLOOKUP($A2164,'Student reference sheet'!$A$2:$V$2329,9,FALSE) &lt;&gt; "", VLOOKUP(VALUE(VLOOKUP($A2164,'Student reference sheet'!$A$2:$V$2329,9,FALSE)),'Ethnicity Reference'!$A$2:$B$22,2,FALSE),"Unknown"))))</f>
        <v/>
      </c>
      <c r="U2164" s="35"/>
    </row>
    <row r="2165" spans="1:21" ht="15.75">
      <c r="A2165" s="47"/>
      <c r="B2165" s="33"/>
      <c r="C2165" s="39" t="str">
        <f>IF($A2165 &lt;&gt; "",VLOOKUP($A2165,'Student reference sheet'!$A$2:$V$2329, 3,FALSE), "")</f>
        <v/>
      </c>
      <c r="D2165" s="39" t="str">
        <f>IF($A2165 &lt;&gt; "",VLOOKUP($A2165,'Student reference sheet'!$A$2:$V$2329, 2,FALSE), "")</f>
        <v/>
      </c>
      <c r="E2165" s="35"/>
      <c r="F2165" s="34"/>
      <c r="G2165" s="40" t="str">
        <f t="shared" ca="1" si="102"/>
        <v/>
      </c>
      <c r="H2165" s="40" t="str">
        <f t="shared" ca="1" si="103"/>
        <v/>
      </c>
      <c r="I2165" s="36" t="str">
        <f>IF($A2165 = "", "",
IF(COUNTIF(MINIMUM_DAY_DATES[], Attendance!J2165) &gt; 0, VLOOKUP(Attendance!$G2165,MINIMUM_DAY_PERIOD_SCHEDULE[], 2,TRUE),
IF(COUNTIF(RALLY_DATES[], Attendance!J2165) &gt; 0, VLOOKUP(Attendance!$G2165,RALLY_PERIOD_SCHEDULE[], 2,TRUE),
IF(WEEKDAY(Attendance!$J2165) = 2,
       IF(COUNTIF(FINALS_WEEK_MONDAY_DATE[],Attendance!$J2165) &gt; 0, VLOOKUP(Attendance!$G2165,FINALS_WEEK_MONDAY_PERIOD_SCHEDULE[],2,TRUE),
       VLOOKUP(Attendance!$G2165,REGULAR_WEEK_SCHEDULE[],6,TRUE)),
IF(WEEKDAY($J2165) = 3,
       IF(COUNTIF(FINALS_WEEK_TUESDAY_DATE[],Attendance!$J2165) &gt; 0, VLOOKUP(Attendance!$G2165,FINALS_WEEK_TUESDAY_PERIOD_SCHEDULE[],2,TRUE),
       VLOOKUP(Attendance!$G2165,REGULAR_WEEK_SCHEDULE[[Tuesday]:[Period]],5,TRUE)),
IF(WEEKDAY(Attendance!$J2165) = 4,
        IF(COUNTIF(BLOCK_WEDNESDAY_DATES[],Attendance!$J2165) &gt; 0, VLOOKUP(Attendance!$G2165,BLOCK_WEDNESDAY_PERIOD_SCHEDULE[],2,TRUE),
        IF(COUNTIF(FINALS_WEEK_WEDNESDAY_DATE[],Attendance!$J2165) &gt; 0, VLOOKUP(Attendance!$G2165,FINALS_WEEK_WEDNESDAY_PERIOD_SCHEDULE[],2,TRUE),
       VLOOKUP(Attendance!$G2165,REGULAR_WEEK_SCHEDULE[[Wednesday]:[Period]],4,TRUE))),
IF(WEEKDAY($J2165) = 5,
       IF(COUNTIF(BLOCK_THURSDAY_DATES[],Attendance!$J2165) &gt; 0, VLOOKUP(Attendance!$G2165,BLOCK_THURSDAY_PERIOD_SCHEDULE[],2,TRUE),
       IF(COUNTIF(FINALS_WEEK_THURSDAY_DATE[],Attendance!$J2165) &gt; 0, VLOOKUP(Attendance!$G2165,FINALS_WEEK_THURSDAY_PERIOD_SCHEDULE[],2,TRUE),
       VLOOKUP(Attendance!$G2165,REGULAR_WEEK_SCHEDULE[[Thursday]:[Period]],3,TRUE))),
IF(WEEKDAY(Attendance!$J2165) = 6,
       IF(COUNTIF(FINALS_WEEK_FRIDAY_DATE[],Attendance!$J2165) &gt; 0, VLOOKUP(Attendance!$G2165,FINALS_WEEK_FRIDAY_PERIOD_SCHEDULE[],2,TRUE),
       VLOOKUP(Attendance!$G2165,REGULAR_WEEK_SCHEDULE[[Friday]:[Period]],2,TRUE))))))))))</f>
        <v/>
      </c>
      <c r="J2165" s="41" t="str">
        <f t="shared" ca="1" si="104"/>
        <v/>
      </c>
      <c r="K2165" s="41" t="str">
        <f>IF($A2165 &lt;&gt; "",VLOOKUP($A2165,'Student reference sheet'!$A$2:$V$2329, 7,FALSE), "")</f>
        <v/>
      </c>
      <c r="L2165" s="30" t="str">
        <f>IF($A2165 ="", "", VLOOKUP($A2165, 'Student reference sheet'!$A$2:$Z$2603,23,FALSE))</f>
        <v/>
      </c>
      <c r="M2165" s="30" t="str">
        <f>IF($A2165 ="", "", VLOOKUP($A2165, 'Student reference sheet'!$A$2:$Z$2603,24,FALSE))</f>
        <v/>
      </c>
      <c r="N2165" s="30" t="str">
        <f>IF($A2165 ="", "", VLOOKUP($A2165, 'Student reference sheet'!$A$2:$Z$2603,26,FALSE))</f>
        <v/>
      </c>
      <c r="O2165" s="30" t="str">
        <f>IF($A2165 ="", "", VLOOKUP($A2165, 'Student reference sheet'!$A$2:$Z$2603,25,FALSE))</f>
        <v/>
      </c>
      <c r="P2165" s="39" t="str">
        <f>IF($A2165 = "", "", IF(OR(VLOOKUP($A2165,'Student reference sheet'!$A$2:$V$2400,8,FALSE) = "R",  VLOOKUP($A2165,'Student reference sheet'!$A$2:$V$2400,8,FALSE) = "L"), "X", ""))</f>
        <v/>
      </c>
      <c r="Q2165" s="39" t="str">
        <f>IF($A2165 ="", "", VLOOKUP($A2165, 'Student reference sheet'!$A$2:$V$2603,22,FALSE))</f>
        <v/>
      </c>
      <c r="R2165" s="39" t="str">
        <f>IF($A2165 &lt;&gt; "",VLOOKUP($A2165,'Student reference sheet'!$A$2:$V$2329, 5,FALSE), "")</f>
        <v/>
      </c>
      <c r="S2165" s="39" t="str">
        <f>IF($A2165 &lt;&gt; "",VLOOKUP($A2165,'Student reference sheet'!$A$2:$V$2329, 6,FALSE), "")</f>
        <v/>
      </c>
      <c r="T2165" s="30" t="str">
        <f>IF($A2165 = "","",
IF(VLOOKUP($A2165,'Student reference sheet'!$A$2:$V$2329, 10,FALSE) = "Y", "Hispanic",
IF(VLOOKUP($A2165,'Student reference sheet'!$A$2:$V$2329,11,FALSE) &lt;&gt; "",
IF(VLOOKUP($A2165,'Student reference sheet'!$A$2:$V$2329,11,FALSE) = "UNK", "Unknown", VLOOKUP(VALUE(VLOOKUP($A2165,'Student reference sheet'!$A$2:$V$2329,11,FALSE)),'Ethnicity Reference'!$A$2:$B$22,2,FALSE)),
IF(VLOOKUP($A2165,'Student reference sheet'!$A$2:$V$2329,9,FALSE) &lt;&gt; "", VLOOKUP(VALUE(VLOOKUP($A2165,'Student reference sheet'!$A$2:$V$2329,9,FALSE)),'Ethnicity Reference'!$A$2:$B$22,2,FALSE),"Unknown"))))</f>
        <v/>
      </c>
      <c r="U2165" s="35"/>
    </row>
    <row r="2166" spans="1:21" ht="15.75">
      <c r="A2166" s="47"/>
      <c r="B2166" s="33"/>
      <c r="C2166" s="39" t="str">
        <f>IF($A2166 &lt;&gt; "",VLOOKUP($A2166,'Student reference sheet'!$A$2:$V$2329, 3,FALSE), "")</f>
        <v/>
      </c>
      <c r="D2166" s="39" t="str">
        <f>IF($A2166 &lt;&gt; "",VLOOKUP($A2166,'Student reference sheet'!$A$2:$V$2329, 2,FALSE), "")</f>
        <v/>
      </c>
      <c r="E2166" s="35"/>
      <c r="F2166" s="34"/>
      <c r="G2166" s="40" t="str">
        <f t="shared" ca="1" si="102"/>
        <v/>
      </c>
      <c r="H2166" s="40" t="str">
        <f t="shared" ca="1" si="103"/>
        <v/>
      </c>
      <c r="I2166" s="36" t="str">
        <f>IF($A2166 = "", "",
IF(COUNTIF(MINIMUM_DAY_DATES[], Attendance!J2166) &gt; 0, VLOOKUP(Attendance!$G2166,MINIMUM_DAY_PERIOD_SCHEDULE[], 2,TRUE),
IF(COUNTIF(RALLY_DATES[], Attendance!J2166) &gt; 0, VLOOKUP(Attendance!$G2166,RALLY_PERIOD_SCHEDULE[], 2,TRUE),
IF(WEEKDAY(Attendance!$J2166) = 2,
       IF(COUNTIF(FINALS_WEEK_MONDAY_DATE[],Attendance!$J2166) &gt; 0, VLOOKUP(Attendance!$G2166,FINALS_WEEK_MONDAY_PERIOD_SCHEDULE[],2,TRUE),
       VLOOKUP(Attendance!$G2166,REGULAR_WEEK_SCHEDULE[],6,TRUE)),
IF(WEEKDAY($J2166) = 3,
       IF(COUNTIF(FINALS_WEEK_TUESDAY_DATE[],Attendance!$J2166) &gt; 0, VLOOKUP(Attendance!$G2166,FINALS_WEEK_TUESDAY_PERIOD_SCHEDULE[],2,TRUE),
       VLOOKUP(Attendance!$G2166,REGULAR_WEEK_SCHEDULE[[Tuesday]:[Period]],5,TRUE)),
IF(WEEKDAY(Attendance!$J2166) = 4,
        IF(COUNTIF(BLOCK_WEDNESDAY_DATES[],Attendance!$J2166) &gt; 0, VLOOKUP(Attendance!$G2166,BLOCK_WEDNESDAY_PERIOD_SCHEDULE[],2,TRUE),
        IF(COUNTIF(FINALS_WEEK_WEDNESDAY_DATE[],Attendance!$J2166) &gt; 0, VLOOKUP(Attendance!$G2166,FINALS_WEEK_WEDNESDAY_PERIOD_SCHEDULE[],2,TRUE),
       VLOOKUP(Attendance!$G2166,REGULAR_WEEK_SCHEDULE[[Wednesday]:[Period]],4,TRUE))),
IF(WEEKDAY($J2166) = 5,
       IF(COUNTIF(BLOCK_THURSDAY_DATES[],Attendance!$J2166) &gt; 0, VLOOKUP(Attendance!$G2166,BLOCK_THURSDAY_PERIOD_SCHEDULE[],2,TRUE),
       IF(COUNTIF(FINALS_WEEK_THURSDAY_DATE[],Attendance!$J2166) &gt; 0, VLOOKUP(Attendance!$G2166,FINALS_WEEK_THURSDAY_PERIOD_SCHEDULE[],2,TRUE),
       VLOOKUP(Attendance!$G2166,REGULAR_WEEK_SCHEDULE[[Thursday]:[Period]],3,TRUE))),
IF(WEEKDAY(Attendance!$J2166) = 6,
       IF(COUNTIF(FINALS_WEEK_FRIDAY_DATE[],Attendance!$J2166) &gt; 0, VLOOKUP(Attendance!$G2166,FINALS_WEEK_FRIDAY_PERIOD_SCHEDULE[],2,TRUE),
       VLOOKUP(Attendance!$G2166,REGULAR_WEEK_SCHEDULE[[Friday]:[Period]],2,TRUE))))))))))</f>
        <v/>
      </c>
      <c r="J2166" s="41" t="str">
        <f t="shared" ca="1" si="104"/>
        <v/>
      </c>
      <c r="K2166" s="41" t="str">
        <f>IF($A2166 &lt;&gt; "",VLOOKUP($A2166,'Student reference sheet'!$A$2:$V$2329, 7,FALSE), "")</f>
        <v/>
      </c>
      <c r="L2166" s="30" t="str">
        <f>IF($A2166 ="", "", VLOOKUP($A2166, 'Student reference sheet'!$A$2:$Z$2603,23,FALSE))</f>
        <v/>
      </c>
      <c r="M2166" s="30" t="str">
        <f>IF($A2166 ="", "", VLOOKUP($A2166, 'Student reference sheet'!$A$2:$Z$2603,24,FALSE))</f>
        <v/>
      </c>
      <c r="N2166" s="30" t="str">
        <f>IF($A2166 ="", "", VLOOKUP($A2166, 'Student reference sheet'!$A$2:$Z$2603,26,FALSE))</f>
        <v/>
      </c>
      <c r="O2166" s="30" t="str">
        <f>IF($A2166 ="", "", VLOOKUP($A2166, 'Student reference sheet'!$A$2:$Z$2603,25,FALSE))</f>
        <v/>
      </c>
      <c r="P2166" s="39" t="str">
        <f>IF($A2166 = "", "", IF(OR(VLOOKUP($A2166,'Student reference sheet'!$A$2:$V$2400,8,FALSE) = "R",  VLOOKUP($A2166,'Student reference sheet'!$A$2:$V$2400,8,FALSE) = "L"), "X", ""))</f>
        <v/>
      </c>
      <c r="Q2166" s="39" t="str">
        <f>IF($A2166 ="", "", VLOOKUP($A2166, 'Student reference sheet'!$A$2:$V$2603,22,FALSE))</f>
        <v/>
      </c>
      <c r="R2166" s="39" t="str">
        <f>IF($A2166 &lt;&gt; "",VLOOKUP($A2166,'Student reference sheet'!$A$2:$V$2329, 5,FALSE), "")</f>
        <v/>
      </c>
      <c r="S2166" s="39" t="str">
        <f>IF($A2166 &lt;&gt; "",VLOOKUP($A2166,'Student reference sheet'!$A$2:$V$2329, 6,FALSE), "")</f>
        <v/>
      </c>
      <c r="T2166" s="30" t="str">
        <f>IF($A2166 = "","",
IF(VLOOKUP($A2166,'Student reference sheet'!$A$2:$V$2329, 10,FALSE) = "Y", "Hispanic",
IF(VLOOKUP($A2166,'Student reference sheet'!$A$2:$V$2329,11,FALSE) &lt;&gt; "",
IF(VLOOKUP($A2166,'Student reference sheet'!$A$2:$V$2329,11,FALSE) = "UNK", "Unknown", VLOOKUP(VALUE(VLOOKUP($A2166,'Student reference sheet'!$A$2:$V$2329,11,FALSE)),'Ethnicity Reference'!$A$2:$B$22,2,FALSE)),
IF(VLOOKUP($A2166,'Student reference sheet'!$A$2:$V$2329,9,FALSE) &lt;&gt; "", VLOOKUP(VALUE(VLOOKUP($A2166,'Student reference sheet'!$A$2:$V$2329,9,FALSE)),'Ethnicity Reference'!$A$2:$B$22,2,FALSE),"Unknown"))))</f>
        <v/>
      </c>
      <c r="U2166" s="35"/>
    </row>
    <row r="2167" spans="1:21" ht="15.75">
      <c r="A2167" s="47"/>
      <c r="B2167" s="33"/>
      <c r="C2167" s="39" t="str">
        <f>IF($A2167 &lt;&gt; "",VLOOKUP($A2167,'Student reference sheet'!$A$2:$V$2329, 3,FALSE), "")</f>
        <v/>
      </c>
      <c r="D2167" s="39" t="str">
        <f>IF($A2167 &lt;&gt; "",VLOOKUP($A2167,'Student reference sheet'!$A$2:$V$2329, 2,FALSE), "")</f>
        <v/>
      </c>
      <c r="E2167" s="35"/>
      <c r="F2167" s="34"/>
      <c r="G2167" s="40" t="str">
        <f t="shared" ca="1" si="102"/>
        <v/>
      </c>
      <c r="H2167" s="40" t="str">
        <f t="shared" ca="1" si="103"/>
        <v/>
      </c>
      <c r="I2167" s="36" t="str">
        <f>IF($A2167 = "", "",
IF(COUNTIF(MINIMUM_DAY_DATES[], Attendance!J2167) &gt; 0, VLOOKUP(Attendance!$G2167,MINIMUM_DAY_PERIOD_SCHEDULE[], 2,TRUE),
IF(COUNTIF(RALLY_DATES[], Attendance!J2167) &gt; 0, VLOOKUP(Attendance!$G2167,RALLY_PERIOD_SCHEDULE[], 2,TRUE),
IF(WEEKDAY(Attendance!$J2167) = 2,
       IF(COUNTIF(FINALS_WEEK_MONDAY_DATE[],Attendance!$J2167) &gt; 0, VLOOKUP(Attendance!$G2167,FINALS_WEEK_MONDAY_PERIOD_SCHEDULE[],2,TRUE),
       VLOOKUP(Attendance!$G2167,REGULAR_WEEK_SCHEDULE[],6,TRUE)),
IF(WEEKDAY($J2167) = 3,
       IF(COUNTIF(FINALS_WEEK_TUESDAY_DATE[],Attendance!$J2167) &gt; 0, VLOOKUP(Attendance!$G2167,FINALS_WEEK_TUESDAY_PERIOD_SCHEDULE[],2,TRUE),
       VLOOKUP(Attendance!$G2167,REGULAR_WEEK_SCHEDULE[[Tuesday]:[Period]],5,TRUE)),
IF(WEEKDAY(Attendance!$J2167) = 4,
        IF(COUNTIF(BLOCK_WEDNESDAY_DATES[],Attendance!$J2167) &gt; 0, VLOOKUP(Attendance!$G2167,BLOCK_WEDNESDAY_PERIOD_SCHEDULE[],2,TRUE),
        IF(COUNTIF(FINALS_WEEK_WEDNESDAY_DATE[],Attendance!$J2167) &gt; 0, VLOOKUP(Attendance!$G2167,FINALS_WEEK_WEDNESDAY_PERIOD_SCHEDULE[],2,TRUE),
       VLOOKUP(Attendance!$G2167,REGULAR_WEEK_SCHEDULE[[Wednesday]:[Period]],4,TRUE))),
IF(WEEKDAY($J2167) = 5,
       IF(COUNTIF(BLOCK_THURSDAY_DATES[],Attendance!$J2167) &gt; 0, VLOOKUP(Attendance!$G2167,BLOCK_THURSDAY_PERIOD_SCHEDULE[],2,TRUE),
       IF(COUNTIF(FINALS_WEEK_THURSDAY_DATE[],Attendance!$J2167) &gt; 0, VLOOKUP(Attendance!$G2167,FINALS_WEEK_THURSDAY_PERIOD_SCHEDULE[],2,TRUE),
       VLOOKUP(Attendance!$G2167,REGULAR_WEEK_SCHEDULE[[Thursday]:[Period]],3,TRUE))),
IF(WEEKDAY(Attendance!$J2167) = 6,
       IF(COUNTIF(FINALS_WEEK_FRIDAY_DATE[],Attendance!$J2167) &gt; 0, VLOOKUP(Attendance!$G2167,FINALS_WEEK_FRIDAY_PERIOD_SCHEDULE[],2,TRUE),
       VLOOKUP(Attendance!$G2167,REGULAR_WEEK_SCHEDULE[[Friday]:[Period]],2,TRUE))))))))))</f>
        <v/>
      </c>
      <c r="J2167" s="41" t="str">
        <f t="shared" ca="1" si="104"/>
        <v/>
      </c>
      <c r="K2167" s="41" t="str">
        <f>IF($A2167 &lt;&gt; "",VLOOKUP($A2167,'Student reference sheet'!$A$2:$V$2329, 7,FALSE), "")</f>
        <v/>
      </c>
      <c r="L2167" s="30" t="str">
        <f>IF($A2167 ="", "", VLOOKUP($A2167, 'Student reference sheet'!$A$2:$Z$2603,23,FALSE))</f>
        <v/>
      </c>
      <c r="M2167" s="30" t="str">
        <f>IF($A2167 ="", "", VLOOKUP($A2167, 'Student reference sheet'!$A$2:$Z$2603,24,FALSE))</f>
        <v/>
      </c>
      <c r="N2167" s="30" t="str">
        <f>IF($A2167 ="", "", VLOOKUP($A2167, 'Student reference sheet'!$A$2:$Z$2603,26,FALSE))</f>
        <v/>
      </c>
      <c r="O2167" s="30" t="str">
        <f>IF($A2167 ="", "", VLOOKUP($A2167, 'Student reference sheet'!$A$2:$Z$2603,25,FALSE))</f>
        <v/>
      </c>
      <c r="P2167" s="39" t="str">
        <f>IF($A2167 = "", "", IF(OR(VLOOKUP($A2167,'Student reference sheet'!$A$2:$V$2400,8,FALSE) = "R",  VLOOKUP($A2167,'Student reference sheet'!$A$2:$V$2400,8,FALSE) = "L"), "X", ""))</f>
        <v/>
      </c>
      <c r="Q2167" s="39" t="str">
        <f>IF($A2167 ="", "", VLOOKUP($A2167, 'Student reference sheet'!$A$2:$V$2603,22,FALSE))</f>
        <v/>
      </c>
      <c r="R2167" s="39" t="str">
        <f>IF($A2167 &lt;&gt; "",VLOOKUP($A2167,'Student reference sheet'!$A$2:$V$2329, 5,FALSE), "")</f>
        <v/>
      </c>
      <c r="S2167" s="39" t="str">
        <f>IF($A2167 &lt;&gt; "",VLOOKUP($A2167,'Student reference sheet'!$A$2:$V$2329, 6,FALSE), "")</f>
        <v/>
      </c>
      <c r="T2167" s="30" t="str">
        <f>IF($A2167 = "","",
IF(VLOOKUP($A2167,'Student reference sheet'!$A$2:$V$2329, 10,FALSE) = "Y", "Hispanic",
IF(VLOOKUP($A2167,'Student reference sheet'!$A$2:$V$2329,11,FALSE) &lt;&gt; "",
IF(VLOOKUP($A2167,'Student reference sheet'!$A$2:$V$2329,11,FALSE) = "UNK", "Unknown", VLOOKUP(VALUE(VLOOKUP($A2167,'Student reference sheet'!$A$2:$V$2329,11,FALSE)),'Ethnicity Reference'!$A$2:$B$22,2,FALSE)),
IF(VLOOKUP($A2167,'Student reference sheet'!$A$2:$V$2329,9,FALSE) &lt;&gt; "", VLOOKUP(VALUE(VLOOKUP($A2167,'Student reference sheet'!$A$2:$V$2329,9,FALSE)),'Ethnicity Reference'!$A$2:$B$22,2,FALSE),"Unknown"))))</f>
        <v/>
      </c>
      <c r="U2167" s="35"/>
    </row>
    <row r="2168" spans="1:21" ht="15.75">
      <c r="A2168" s="47"/>
      <c r="B2168" s="33"/>
      <c r="C2168" s="39" t="str">
        <f>IF($A2168 &lt;&gt; "",VLOOKUP($A2168,'Student reference sheet'!$A$2:$V$2329, 3,FALSE), "")</f>
        <v/>
      </c>
      <c r="D2168" s="39" t="str">
        <f>IF($A2168 &lt;&gt; "",VLOOKUP($A2168,'Student reference sheet'!$A$2:$V$2329, 2,FALSE), "")</f>
        <v/>
      </c>
      <c r="E2168" s="35"/>
      <c r="F2168" s="34"/>
      <c r="G2168" s="40" t="str">
        <f t="shared" ca="1" si="102"/>
        <v/>
      </c>
      <c r="H2168" s="40" t="str">
        <f t="shared" ca="1" si="103"/>
        <v/>
      </c>
      <c r="I2168" s="36" t="str">
        <f>IF($A2168 = "", "",
IF(COUNTIF(MINIMUM_DAY_DATES[], Attendance!J2168) &gt; 0, VLOOKUP(Attendance!$G2168,MINIMUM_DAY_PERIOD_SCHEDULE[], 2,TRUE),
IF(COUNTIF(RALLY_DATES[], Attendance!J2168) &gt; 0, VLOOKUP(Attendance!$G2168,RALLY_PERIOD_SCHEDULE[], 2,TRUE),
IF(WEEKDAY(Attendance!$J2168) = 2,
       IF(COUNTIF(FINALS_WEEK_MONDAY_DATE[],Attendance!$J2168) &gt; 0, VLOOKUP(Attendance!$G2168,FINALS_WEEK_MONDAY_PERIOD_SCHEDULE[],2,TRUE),
       VLOOKUP(Attendance!$G2168,REGULAR_WEEK_SCHEDULE[],6,TRUE)),
IF(WEEKDAY($J2168) = 3,
       IF(COUNTIF(FINALS_WEEK_TUESDAY_DATE[],Attendance!$J2168) &gt; 0, VLOOKUP(Attendance!$G2168,FINALS_WEEK_TUESDAY_PERIOD_SCHEDULE[],2,TRUE),
       VLOOKUP(Attendance!$G2168,REGULAR_WEEK_SCHEDULE[[Tuesday]:[Period]],5,TRUE)),
IF(WEEKDAY(Attendance!$J2168) = 4,
        IF(COUNTIF(BLOCK_WEDNESDAY_DATES[],Attendance!$J2168) &gt; 0, VLOOKUP(Attendance!$G2168,BLOCK_WEDNESDAY_PERIOD_SCHEDULE[],2,TRUE),
        IF(COUNTIF(FINALS_WEEK_WEDNESDAY_DATE[],Attendance!$J2168) &gt; 0, VLOOKUP(Attendance!$G2168,FINALS_WEEK_WEDNESDAY_PERIOD_SCHEDULE[],2,TRUE),
       VLOOKUP(Attendance!$G2168,REGULAR_WEEK_SCHEDULE[[Wednesday]:[Period]],4,TRUE))),
IF(WEEKDAY($J2168) = 5,
       IF(COUNTIF(BLOCK_THURSDAY_DATES[],Attendance!$J2168) &gt; 0, VLOOKUP(Attendance!$G2168,BLOCK_THURSDAY_PERIOD_SCHEDULE[],2,TRUE),
       IF(COUNTIF(FINALS_WEEK_THURSDAY_DATE[],Attendance!$J2168) &gt; 0, VLOOKUP(Attendance!$G2168,FINALS_WEEK_THURSDAY_PERIOD_SCHEDULE[],2,TRUE),
       VLOOKUP(Attendance!$G2168,REGULAR_WEEK_SCHEDULE[[Thursday]:[Period]],3,TRUE))),
IF(WEEKDAY(Attendance!$J2168) = 6,
       IF(COUNTIF(FINALS_WEEK_FRIDAY_DATE[],Attendance!$J2168) &gt; 0, VLOOKUP(Attendance!$G2168,FINALS_WEEK_FRIDAY_PERIOD_SCHEDULE[],2,TRUE),
       VLOOKUP(Attendance!$G2168,REGULAR_WEEK_SCHEDULE[[Friday]:[Period]],2,TRUE))))))))))</f>
        <v/>
      </c>
      <c r="J2168" s="41" t="str">
        <f t="shared" ca="1" si="104"/>
        <v/>
      </c>
      <c r="K2168" s="41" t="str">
        <f>IF($A2168 &lt;&gt; "",VLOOKUP($A2168,'Student reference sheet'!$A$2:$V$2329, 7,FALSE), "")</f>
        <v/>
      </c>
      <c r="L2168" s="30" t="str">
        <f>IF($A2168 ="", "", VLOOKUP($A2168, 'Student reference sheet'!$A$2:$Z$2603,23,FALSE))</f>
        <v/>
      </c>
      <c r="M2168" s="30" t="str">
        <f>IF($A2168 ="", "", VLOOKUP($A2168, 'Student reference sheet'!$A$2:$Z$2603,24,FALSE))</f>
        <v/>
      </c>
      <c r="N2168" s="30" t="str">
        <f>IF($A2168 ="", "", VLOOKUP($A2168, 'Student reference sheet'!$A$2:$Z$2603,26,FALSE))</f>
        <v/>
      </c>
      <c r="O2168" s="30" t="str">
        <f>IF($A2168 ="", "", VLOOKUP($A2168, 'Student reference sheet'!$A$2:$Z$2603,25,FALSE))</f>
        <v/>
      </c>
      <c r="P2168" s="39" t="str">
        <f>IF($A2168 = "", "", IF(OR(VLOOKUP($A2168,'Student reference sheet'!$A$2:$V$2400,8,FALSE) = "R",  VLOOKUP($A2168,'Student reference sheet'!$A$2:$V$2400,8,FALSE) = "L"), "X", ""))</f>
        <v/>
      </c>
      <c r="Q2168" s="39" t="str">
        <f>IF($A2168 ="", "", VLOOKUP($A2168, 'Student reference sheet'!$A$2:$V$2603,22,FALSE))</f>
        <v/>
      </c>
      <c r="R2168" s="39" t="str">
        <f>IF($A2168 &lt;&gt; "",VLOOKUP($A2168,'Student reference sheet'!$A$2:$V$2329, 5,FALSE), "")</f>
        <v/>
      </c>
      <c r="S2168" s="39" t="str">
        <f>IF($A2168 &lt;&gt; "",VLOOKUP($A2168,'Student reference sheet'!$A$2:$V$2329, 6,FALSE), "")</f>
        <v/>
      </c>
      <c r="T2168" s="30" t="str">
        <f>IF($A2168 = "","",
IF(VLOOKUP($A2168,'Student reference sheet'!$A$2:$V$2329, 10,FALSE) = "Y", "Hispanic",
IF(VLOOKUP($A2168,'Student reference sheet'!$A$2:$V$2329,11,FALSE) &lt;&gt; "",
IF(VLOOKUP($A2168,'Student reference sheet'!$A$2:$V$2329,11,FALSE) = "UNK", "Unknown", VLOOKUP(VALUE(VLOOKUP($A2168,'Student reference sheet'!$A$2:$V$2329,11,FALSE)),'Ethnicity Reference'!$A$2:$B$22,2,FALSE)),
IF(VLOOKUP($A2168,'Student reference sheet'!$A$2:$V$2329,9,FALSE) &lt;&gt; "", VLOOKUP(VALUE(VLOOKUP($A2168,'Student reference sheet'!$A$2:$V$2329,9,FALSE)),'Ethnicity Reference'!$A$2:$B$22,2,FALSE),"Unknown"))))</f>
        <v/>
      </c>
      <c r="U2168" s="35"/>
    </row>
    <row r="2169" spans="1:21" ht="15.75">
      <c r="A2169" s="47"/>
      <c r="B2169" s="33"/>
      <c r="C2169" s="39" t="str">
        <f>IF($A2169 &lt;&gt; "",VLOOKUP($A2169,'Student reference sheet'!$A$2:$V$2329, 3,FALSE), "")</f>
        <v/>
      </c>
      <c r="D2169" s="39" t="str">
        <f>IF($A2169 &lt;&gt; "",VLOOKUP($A2169,'Student reference sheet'!$A$2:$V$2329, 2,FALSE), "")</f>
        <v/>
      </c>
      <c r="E2169" s="35"/>
      <c r="F2169" s="34"/>
      <c r="G2169" s="40" t="str">
        <f t="shared" ca="1" si="102"/>
        <v/>
      </c>
      <c r="H2169" s="40" t="str">
        <f t="shared" ca="1" si="103"/>
        <v/>
      </c>
      <c r="I2169" s="36" t="str">
        <f>IF($A2169 = "", "",
IF(COUNTIF(MINIMUM_DAY_DATES[], Attendance!J2169) &gt; 0, VLOOKUP(Attendance!$G2169,MINIMUM_DAY_PERIOD_SCHEDULE[], 2,TRUE),
IF(COUNTIF(RALLY_DATES[], Attendance!J2169) &gt; 0, VLOOKUP(Attendance!$G2169,RALLY_PERIOD_SCHEDULE[], 2,TRUE),
IF(WEEKDAY(Attendance!$J2169) = 2,
       IF(COUNTIF(FINALS_WEEK_MONDAY_DATE[],Attendance!$J2169) &gt; 0, VLOOKUP(Attendance!$G2169,FINALS_WEEK_MONDAY_PERIOD_SCHEDULE[],2,TRUE),
       VLOOKUP(Attendance!$G2169,REGULAR_WEEK_SCHEDULE[],6,TRUE)),
IF(WEEKDAY($J2169) = 3,
       IF(COUNTIF(FINALS_WEEK_TUESDAY_DATE[],Attendance!$J2169) &gt; 0, VLOOKUP(Attendance!$G2169,FINALS_WEEK_TUESDAY_PERIOD_SCHEDULE[],2,TRUE),
       VLOOKUP(Attendance!$G2169,REGULAR_WEEK_SCHEDULE[[Tuesday]:[Period]],5,TRUE)),
IF(WEEKDAY(Attendance!$J2169) = 4,
        IF(COUNTIF(BLOCK_WEDNESDAY_DATES[],Attendance!$J2169) &gt; 0, VLOOKUP(Attendance!$G2169,BLOCK_WEDNESDAY_PERIOD_SCHEDULE[],2,TRUE),
        IF(COUNTIF(FINALS_WEEK_WEDNESDAY_DATE[],Attendance!$J2169) &gt; 0, VLOOKUP(Attendance!$G2169,FINALS_WEEK_WEDNESDAY_PERIOD_SCHEDULE[],2,TRUE),
       VLOOKUP(Attendance!$G2169,REGULAR_WEEK_SCHEDULE[[Wednesday]:[Period]],4,TRUE))),
IF(WEEKDAY($J2169) = 5,
       IF(COUNTIF(BLOCK_THURSDAY_DATES[],Attendance!$J2169) &gt; 0, VLOOKUP(Attendance!$G2169,BLOCK_THURSDAY_PERIOD_SCHEDULE[],2,TRUE),
       IF(COUNTIF(FINALS_WEEK_THURSDAY_DATE[],Attendance!$J2169) &gt; 0, VLOOKUP(Attendance!$G2169,FINALS_WEEK_THURSDAY_PERIOD_SCHEDULE[],2,TRUE),
       VLOOKUP(Attendance!$G2169,REGULAR_WEEK_SCHEDULE[[Thursday]:[Period]],3,TRUE))),
IF(WEEKDAY(Attendance!$J2169) = 6,
       IF(COUNTIF(FINALS_WEEK_FRIDAY_DATE[],Attendance!$J2169) &gt; 0, VLOOKUP(Attendance!$G2169,FINALS_WEEK_FRIDAY_PERIOD_SCHEDULE[],2,TRUE),
       VLOOKUP(Attendance!$G2169,REGULAR_WEEK_SCHEDULE[[Friday]:[Period]],2,TRUE))))))))))</f>
        <v/>
      </c>
      <c r="J2169" s="41" t="str">
        <f t="shared" ca="1" si="104"/>
        <v/>
      </c>
      <c r="K2169" s="41" t="str">
        <f>IF($A2169 &lt;&gt; "",VLOOKUP($A2169,'Student reference sheet'!$A$2:$V$2329, 7,FALSE), "")</f>
        <v/>
      </c>
      <c r="L2169" s="30" t="str">
        <f>IF($A2169 ="", "", VLOOKUP($A2169, 'Student reference sheet'!$A$2:$Z$2603,23,FALSE))</f>
        <v/>
      </c>
      <c r="M2169" s="30" t="str">
        <f>IF($A2169 ="", "", VLOOKUP($A2169, 'Student reference sheet'!$A$2:$Z$2603,24,FALSE))</f>
        <v/>
      </c>
      <c r="N2169" s="30" t="str">
        <f>IF($A2169 ="", "", VLOOKUP($A2169, 'Student reference sheet'!$A$2:$Z$2603,26,FALSE))</f>
        <v/>
      </c>
      <c r="O2169" s="30" t="str">
        <f>IF($A2169 ="", "", VLOOKUP($A2169, 'Student reference sheet'!$A$2:$Z$2603,25,FALSE))</f>
        <v/>
      </c>
      <c r="P2169" s="39" t="str">
        <f>IF($A2169 = "", "", IF(OR(VLOOKUP($A2169,'Student reference sheet'!$A$2:$V$2400,8,FALSE) = "R",  VLOOKUP($A2169,'Student reference sheet'!$A$2:$V$2400,8,FALSE) = "L"), "X", ""))</f>
        <v/>
      </c>
      <c r="Q2169" s="39" t="str">
        <f>IF($A2169 ="", "", VLOOKUP($A2169, 'Student reference sheet'!$A$2:$V$2603,22,FALSE))</f>
        <v/>
      </c>
      <c r="R2169" s="39" t="str">
        <f>IF($A2169 &lt;&gt; "",VLOOKUP($A2169,'Student reference sheet'!$A$2:$V$2329, 5,FALSE), "")</f>
        <v/>
      </c>
      <c r="S2169" s="39" t="str">
        <f>IF($A2169 &lt;&gt; "",VLOOKUP($A2169,'Student reference sheet'!$A$2:$V$2329, 6,FALSE), "")</f>
        <v/>
      </c>
      <c r="T2169" s="30" t="str">
        <f>IF($A2169 = "","",
IF(VLOOKUP($A2169,'Student reference sheet'!$A$2:$V$2329, 10,FALSE) = "Y", "Hispanic",
IF(VLOOKUP($A2169,'Student reference sheet'!$A$2:$V$2329,11,FALSE) &lt;&gt; "",
IF(VLOOKUP($A2169,'Student reference sheet'!$A$2:$V$2329,11,FALSE) = "UNK", "Unknown", VLOOKUP(VALUE(VLOOKUP($A2169,'Student reference sheet'!$A$2:$V$2329,11,FALSE)),'Ethnicity Reference'!$A$2:$B$22,2,FALSE)),
IF(VLOOKUP($A2169,'Student reference sheet'!$A$2:$V$2329,9,FALSE) &lt;&gt; "", VLOOKUP(VALUE(VLOOKUP($A2169,'Student reference sheet'!$A$2:$V$2329,9,FALSE)),'Ethnicity Reference'!$A$2:$B$22,2,FALSE),"Unknown"))))</f>
        <v/>
      </c>
      <c r="U2169" s="35"/>
    </row>
    <row r="2170" spans="1:21" ht="15.75">
      <c r="A2170" s="47"/>
      <c r="B2170" s="33"/>
      <c r="C2170" s="39" t="str">
        <f>IF($A2170 &lt;&gt; "",VLOOKUP($A2170,'Student reference sheet'!$A$2:$V$2329, 3,FALSE), "")</f>
        <v/>
      </c>
      <c r="D2170" s="39" t="str">
        <f>IF($A2170 &lt;&gt; "",VLOOKUP($A2170,'Student reference sheet'!$A$2:$V$2329, 2,FALSE), "")</f>
        <v/>
      </c>
      <c r="E2170" s="35"/>
      <c r="F2170" s="34"/>
      <c r="G2170" s="40" t="str">
        <f t="shared" ca="1" si="102"/>
        <v/>
      </c>
      <c r="H2170" s="40" t="str">
        <f t="shared" ca="1" si="103"/>
        <v/>
      </c>
      <c r="I2170" s="36" t="str">
        <f>IF($A2170 = "", "",
IF(COUNTIF(MINIMUM_DAY_DATES[], Attendance!J2170) &gt; 0, VLOOKUP(Attendance!$G2170,MINIMUM_DAY_PERIOD_SCHEDULE[], 2,TRUE),
IF(COUNTIF(RALLY_DATES[], Attendance!J2170) &gt; 0, VLOOKUP(Attendance!$G2170,RALLY_PERIOD_SCHEDULE[], 2,TRUE),
IF(WEEKDAY(Attendance!$J2170) = 2,
       IF(COUNTIF(FINALS_WEEK_MONDAY_DATE[],Attendance!$J2170) &gt; 0, VLOOKUP(Attendance!$G2170,FINALS_WEEK_MONDAY_PERIOD_SCHEDULE[],2,TRUE),
       VLOOKUP(Attendance!$G2170,REGULAR_WEEK_SCHEDULE[],6,TRUE)),
IF(WEEKDAY($J2170) = 3,
       IF(COUNTIF(FINALS_WEEK_TUESDAY_DATE[],Attendance!$J2170) &gt; 0, VLOOKUP(Attendance!$G2170,FINALS_WEEK_TUESDAY_PERIOD_SCHEDULE[],2,TRUE),
       VLOOKUP(Attendance!$G2170,REGULAR_WEEK_SCHEDULE[[Tuesday]:[Period]],5,TRUE)),
IF(WEEKDAY(Attendance!$J2170) = 4,
        IF(COUNTIF(BLOCK_WEDNESDAY_DATES[],Attendance!$J2170) &gt; 0, VLOOKUP(Attendance!$G2170,BLOCK_WEDNESDAY_PERIOD_SCHEDULE[],2,TRUE),
        IF(COUNTIF(FINALS_WEEK_WEDNESDAY_DATE[],Attendance!$J2170) &gt; 0, VLOOKUP(Attendance!$G2170,FINALS_WEEK_WEDNESDAY_PERIOD_SCHEDULE[],2,TRUE),
       VLOOKUP(Attendance!$G2170,REGULAR_WEEK_SCHEDULE[[Wednesday]:[Period]],4,TRUE))),
IF(WEEKDAY($J2170) = 5,
       IF(COUNTIF(BLOCK_THURSDAY_DATES[],Attendance!$J2170) &gt; 0, VLOOKUP(Attendance!$G2170,BLOCK_THURSDAY_PERIOD_SCHEDULE[],2,TRUE),
       IF(COUNTIF(FINALS_WEEK_THURSDAY_DATE[],Attendance!$J2170) &gt; 0, VLOOKUP(Attendance!$G2170,FINALS_WEEK_THURSDAY_PERIOD_SCHEDULE[],2,TRUE),
       VLOOKUP(Attendance!$G2170,REGULAR_WEEK_SCHEDULE[[Thursday]:[Period]],3,TRUE))),
IF(WEEKDAY(Attendance!$J2170) = 6,
       IF(COUNTIF(FINALS_WEEK_FRIDAY_DATE[],Attendance!$J2170) &gt; 0, VLOOKUP(Attendance!$G2170,FINALS_WEEK_FRIDAY_PERIOD_SCHEDULE[],2,TRUE),
       VLOOKUP(Attendance!$G2170,REGULAR_WEEK_SCHEDULE[[Friday]:[Period]],2,TRUE))))))))))</f>
        <v/>
      </c>
      <c r="J2170" s="41" t="str">
        <f t="shared" ca="1" si="104"/>
        <v/>
      </c>
      <c r="K2170" s="41" t="str">
        <f>IF($A2170 &lt;&gt; "",VLOOKUP($A2170,'Student reference sheet'!$A$2:$V$2329, 7,FALSE), "")</f>
        <v/>
      </c>
      <c r="L2170" s="30" t="str">
        <f>IF($A2170 ="", "", VLOOKUP($A2170, 'Student reference sheet'!$A$2:$Z$2603,23,FALSE))</f>
        <v/>
      </c>
      <c r="M2170" s="30" t="str">
        <f>IF($A2170 ="", "", VLOOKUP($A2170, 'Student reference sheet'!$A$2:$Z$2603,24,FALSE))</f>
        <v/>
      </c>
      <c r="N2170" s="30" t="str">
        <f>IF($A2170 ="", "", VLOOKUP($A2170, 'Student reference sheet'!$A$2:$Z$2603,26,FALSE))</f>
        <v/>
      </c>
      <c r="O2170" s="30" t="str">
        <f>IF($A2170 ="", "", VLOOKUP($A2170, 'Student reference sheet'!$A$2:$Z$2603,25,FALSE))</f>
        <v/>
      </c>
      <c r="P2170" s="39" t="str">
        <f>IF($A2170 = "", "", IF(OR(VLOOKUP($A2170,'Student reference sheet'!$A$2:$V$2400,8,FALSE) = "R",  VLOOKUP($A2170,'Student reference sheet'!$A$2:$V$2400,8,FALSE) = "L"), "X", ""))</f>
        <v/>
      </c>
      <c r="Q2170" s="39" t="str">
        <f>IF($A2170 ="", "", VLOOKUP($A2170, 'Student reference sheet'!$A$2:$V$2603,22,FALSE))</f>
        <v/>
      </c>
      <c r="R2170" s="39" t="str">
        <f>IF($A2170 &lt;&gt; "",VLOOKUP($A2170,'Student reference sheet'!$A$2:$V$2329, 5,FALSE), "")</f>
        <v/>
      </c>
      <c r="S2170" s="39" t="str">
        <f>IF($A2170 &lt;&gt; "",VLOOKUP($A2170,'Student reference sheet'!$A$2:$V$2329, 6,FALSE), "")</f>
        <v/>
      </c>
      <c r="T2170" s="30" t="str">
        <f>IF($A2170 = "","",
IF(VLOOKUP($A2170,'Student reference sheet'!$A$2:$V$2329, 10,FALSE) = "Y", "Hispanic",
IF(VLOOKUP($A2170,'Student reference sheet'!$A$2:$V$2329,11,FALSE) &lt;&gt; "",
IF(VLOOKUP($A2170,'Student reference sheet'!$A$2:$V$2329,11,FALSE) = "UNK", "Unknown", VLOOKUP(VALUE(VLOOKUP($A2170,'Student reference sheet'!$A$2:$V$2329,11,FALSE)),'Ethnicity Reference'!$A$2:$B$22,2,FALSE)),
IF(VLOOKUP($A2170,'Student reference sheet'!$A$2:$V$2329,9,FALSE) &lt;&gt; "", VLOOKUP(VALUE(VLOOKUP($A2170,'Student reference sheet'!$A$2:$V$2329,9,FALSE)),'Ethnicity Reference'!$A$2:$B$22,2,FALSE),"Unknown"))))</f>
        <v/>
      </c>
      <c r="U2170" s="35"/>
    </row>
    <row r="2171" spans="1:21" ht="15.75">
      <c r="A2171" s="47"/>
      <c r="B2171" s="33"/>
      <c r="C2171" s="39" t="str">
        <f>IF($A2171 &lt;&gt; "",VLOOKUP($A2171,'Student reference sheet'!$A$2:$V$2329, 3,FALSE), "")</f>
        <v/>
      </c>
      <c r="D2171" s="39" t="str">
        <f>IF($A2171 &lt;&gt; "",VLOOKUP($A2171,'Student reference sheet'!$A$2:$V$2329, 2,FALSE), "")</f>
        <v/>
      </c>
      <c r="E2171" s="35"/>
      <c r="F2171" s="34"/>
      <c r="G2171" s="40" t="str">
        <f t="shared" ca="1" si="102"/>
        <v/>
      </c>
      <c r="H2171" s="40" t="str">
        <f t="shared" ca="1" si="103"/>
        <v/>
      </c>
      <c r="I2171" s="36" t="str">
        <f>IF($A2171 = "", "",
IF(COUNTIF(MINIMUM_DAY_DATES[], Attendance!J2171) &gt; 0, VLOOKUP(Attendance!$G2171,MINIMUM_DAY_PERIOD_SCHEDULE[], 2,TRUE),
IF(COUNTIF(RALLY_DATES[], Attendance!J2171) &gt; 0, VLOOKUP(Attendance!$G2171,RALLY_PERIOD_SCHEDULE[], 2,TRUE),
IF(WEEKDAY(Attendance!$J2171) = 2,
       IF(COUNTIF(FINALS_WEEK_MONDAY_DATE[],Attendance!$J2171) &gt; 0, VLOOKUP(Attendance!$G2171,FINALS_WEEK_MONDAY_PERIOD_SCHEDULE[],2,TRUE),
       VLOOKUP(Attendance!$G2171,REGULAR_WEEK_SCHEDULE[],6,TRUE)),
IF(WEEKDAY($J2171) = 3,
       IF(COUNTIF(FINALS_WEEK_TUESDAY_DATE[],Attendance!$J2171) &gt; 0, VLOOKUP(Attendance!$G2171,FINALS_WEEK_TUESDAY_PERIOD_SCHEDULE[],2,TRUE),
       VLOOKUP(Attendance!$G2171,REGULAR_WEEK_SCHEDULE[[Tuesday]:[Period]],5,TRUE)),
IF(WEEKDAY(Attendance!$J2171) = 4,
        IF(COUNTIF(BLOCK_WEDNESDAY_DATES[],Attendance!$J2171) &gt; 0, VLOOKUP(Attendance!$G2171,BLOCK_WEDNESDAY_PERIOD_SCHEDULE[],2,TRUE),
        IF(COUNTIF(FINALS_WEEK_WEDNESDAY_DATE[],Attendance!$J2171) &gt; 0, VLOOKUP(Attendance!$G2171,FINALS_WEEK_WEDNESDAY_PERIOD_SCHEDULE[],2,TRUE),
       VLOOKUP(Attendance!$G2171,REGULAR_WEEK_SCHEDULE[[Wednesday]:[Period]],4,TRUE))),
IF(WEEKDAY($J2171) = 5,
       IF(COUNTIF(BLOCK_THURSDAY_DATES[],Attendance!$J2171) &gt; 0, VLOOKUP(Attendance!$G2171,BLOCK_THURSDAY_PERIOD_SCHEDULE[],2,TRUE),
       IF(COUNTIF(FINALS_WEEK_THURSDAY_DATE[],Attendance!$J2171) &gt; 0, VLOOKUP(Attendance!$G2171,FINALS_WEEK_THURSDAY_PERIOD_SCHEDULE[],2,TRUE),
       VLOOKUP(Attendance!$G2171,REGULAR_WEEK_SCHEDULE[[Thursday]:[Period]],3,TRUE))),
IF(WEEKDAY(Attendance!$J2171) = 6,
       IF(COUNTIF(FINALS_WEEK_FRIDAY_DATE[],Attendance!$J2171) &gt; 0, VLOOKUP(Attendance!$G2171,FINALS_WEEK_FRIDAY_PERIOD_SCHEDULE[],2,TRUE),
       VLOOKUP(Attendance!$G2171,REGULAR_WEEK_SCHEDULE[[Friday]:[Period]],2,TRUE))))))))))</f>
        <v/>
      </c>
      <c r="J2171" s="41" t="str">
        <f t="shared" ca="1" si="104"/>
        <v/>
      </c>
      <c r="K2171" s="41" t="str">
        <f>IF($A2171 &lt;&gt; "",VLOOKUP($A2171,'Student reference sheet'!$A$2:$V$2329, 7,FALSE), "")</f>
        <v/>
      </c>
      <c r="L2171" s="30" t="str">
        <f>IF($A2171 ="", "", VLOOKUP($A2171, 'Student reference sheet'!$A$2:$Z$2603,23,FALSE))</f>
        <v/>
      </c>
      <c r="M2171" s="30" t="str">
        <f>IF($A2171 ="", "", VLOOKUP($A2171, 'Student reference sheet'!$A$2:$Z$2603,24,FALSE))</f>
        <v/>
      </c>
      <c r="N2171" s="30" t="str">
        <f>IF($A2171 ="", "", VLOOKUP($A2171, 'Student reference sheet'!$A$2:$Z$2603,26,FALSE))</f>
        <v/>
      </c>
      <c r="O2171" s="30" t="str">
        <f>IF($A2171 ="", "", VLOOKUP($A2171, 'Student reference sheet'!$A$2:$Z$2603,25,FALSE))</f>
        <v/>
      </c>
      <c r="P2171" s="39" t="str">
        <f>IF($A2171 = "", "", IF(OR(VLOOKUP($A2171,'Student reference sheet'!$A$2:$V$2400,8,FALSE) = "R",  VLOOKUP($A2171,'Student reference sheet'!$A$2:$V$2400,8,FALSE) = "L"), "X", ""))</f>
        <v/>
      </c>
      <c r="Q2171" s="39" t="str">
        <f>IF($A2171 ="", "", VLOOKUP($A2171, 'Student reference sheet'!$A$2:$V$2603,22,FALSE))</f>
        <v/>
      </c>
      <c r="R2171" s="39" t="str">
        <f>IF($A2171 &lt;&gt; "",VLOOKUP($A2171,'Student reference sheet'!$A$2:$V$2329, 5,FALSE), "")</f>
        <v/>
      </c>
      <c r="S2171" s="39" t="str">
        <f>IF($A2171 &lt;&gt; "",VLOOKUP($A2171,'Student reference sheet'!$A$2:$V$2329, 6,FALSE), "")</f>
        <v/>
      </c>
      <c r="T2171" s="30" t="str">
        <f>IF($A2171 = "","",
IF(VLOOKUP($A2171,'Student reference sheet'!$A$2:$V$2329, 10,FALSE) = "Y", "Hispanic",
IF(VLOOKUP($A2171,'Student reference sheet'!$A$2:$V$2329,11,FALSE) &lt;&gt; "",
IF(VLOOKUP($A2171,'Student reference sheet'!$A$2:$V$2329,11,FALSE) = "UNK", "Unknown", VLOOKUP(VALUE(VLOOKUP($A2171,'Student reference sheet'!$A$2:$V$2329,11,FALSE)),'Ethnicity Reference'!$A$2:$B$22,2,FALSE)),
IF(VLOOKUP($A2171,'Student reference sheet'!$A$2:$V$2329,9,FALSE) &lt;&gt; "", VLOOKUP(VALUE(VLOOKUP($A2171,'Student reference sheet'!$A$2:$V$2329,9,FALSE)),'Ethnicity Reference'!$A$2:$B$22,2,FALSE),"Unknown"))))</f>
        <v/>
      </c>
      <c r="U2171" s="35"/>
    </row>
    <row r="2172" spans="1:21" ht="15.75">
      <c r="A2172" s="47"/>
      <c r="B2172" s="33"/>
      <c r="C2172" s="39" t="str">
        <f>IF($A2172 &lt;&gt; "",VLOOKUP($A2172,'Student reference sheet'!$A$2:$V$2329, 3,FALSE), "")</f>
        <v/>
      </c>
      <c r="D2172" s="39" t="str">
        <f>IF($A2172 &lt;&gt; "",VLOOKUP($A2172,'Student reference sheet'!$A$2:$V$2329, 2,FALSE), "")</f>
        <v/>
      </c>
      <c r="E2172" s="35"/>
      <c r="F2172" s="34"/>
      <c r="G2172" s="40" t="str">
        <f t="shared" ca="1" si="102"/>
        <v/>
      </c>
      <c r="H2172" s="40" t="str">
        <f t="shared" ca="1" si="103"/>
        <v/>
      </c>
      <c r="I2172" s="36" t="str">
        <f>IF($A2172 = "", "",
IF(COUNTIF(MINIMUM_DAY_DATES[], Attendance!J2172) &gt; 0, VLOOKUP(Attendance!$G2172,MINIMUM_DAY_PERIOD_SCHEDULE[], 2,TRUE),
IF(COUNTIF(RALLY_DATES[], Attendance!J2172) &gt; 0, VLOOKUP(Attendance!$G2172,RALLY_PERIOD_SCHEDULE[], 2,TRUE),
IF(WEEKDAY(Attendance!$J2172) = 2,
       IF(COUNTIF(FINALS_WEEK_MONDAY_DATE[],Attendance!$J2172) &gt; 0, VLOOKUP(Attendance!$G2172,FINALS_WEEK_MONDAY_PERIOD_SCHEDULE[],2,TRUE),
       VLOOKUP(Attendance!$G2172,REGULAR_WEEK_SCHEDULE[],6,TRUE)),
IF(WEEKDAY($J2172) = 3,
       IF(COUNTIF(FINALS_WEEK_TUESDAY_DATE[],Attendance!$J2172) &gt; 0, VLOOKUP(Attendance!$G2172,FINALS_WEEK_TUESDAY_PERIOD_SCHEDULE[],2,TRUE),
       VLOOKUP(Attendance!$G2172,REGULAR_WEEK_SCHEDULE[[Tuesday]:[Period]],5,TRUE)),
IF(WEEKDAY(Attendance!$J2172) = 4,
        IF(COUNTIF(BLOCK_WEDNESDAY_DATES[],Attendance!$J2172) &gt; 0, VLOOKUP(Attendance!$G2172,BLOCK_WEDNESDAY_PERIOD_SCHEDULE[],2,TRUE),
        IF(COUNTIF(FINALS_WEEK_WEDNESDAY_DATE[],Attendance!$J2172) &gt; 0, VLOOKUP(Attendance!$G2172,FINALS_WEEK_WEDNESDAY_PERIOD_SCHEDULE[],2,TRUE),
       VLOOKUP(Attendance!$G2172,REGULAR_WEEK_SCHEDULE[[Wednesday]:[Period]],4,TRUE))),
IF(WEEKDAY($J2172) = 5,
       IF(COUNTIF(BLOCK_THURSDAY_DATES[],Attendance!$J2172) &gt; 0, VLOOKUP(Attendance!$G2172,BLOCK_THURSDAY_PERIOD_SCHEDULE[],2,TRUE),
       IF(COUNTIF(FINALS_WEEK_THURSDAY_DATE[],Attendance!$J2172) &gt; 0, VLOOKUP(Attendance!$G2172,FINALS_WEEK_THURSDAY_PERIOD_SCHEDULE[],2,TRUE),
       VLOOKUP(Attendance!$G2172,REGULAR_WEEK_SCHEDULE[[Thursday]:[Period]],3,TRUE))),
IF(WEEKDAY(Attendance!$J2172) = 6,
       IF(COUNTIF(FINALS_WEEK_FRIDAY_DATE[],Attendance!$J2172) &gt; 0, VLOOKUP(Attendance!$G2172,FINALS_WEEK_FRIDAY_PERIOD_SCHEDULE[],2,TRUE),
       VLOOKUP(Attendance!$G2172,REGULAR_WEEK_SCHEDULE[[Friday]:[Period]],2,TRUE))))))))))</f>
        <v/>
      </c>
      <c r="J2172" s="41" t="str">
        <f t="shared" ca="1" si="104"/>
        <v/>
      </c>
      <c r="K2172" s="41" t="str">
        <f>IF($A2172 &lt;&gt; "",VLOOKUP($A2172,'Student reference sheet'!$A$2:$V$2329, 7,FALSE), "")</f>
        <v/>
      </c>
      <c r="L2172" s="30" t="str">
        <f>IF($A2172 ="", "", VLOOKUP($A2172, 'Student reference sheet'!$A$2:$Z$2603,23,FALSE))</f>
        <v/>
      </c>
      <c r="M2172" s="30" t="str">
        <f>IF($A2172 ="", "", VLOOKUP($A2172, 'Student reference sheet'!$A$2:$Z$2603,24,FALSE))</f>
        <v/>
      </c>
      <c r="N2172" s="30" t="str">
        <f>IF($A2172 ="", "", VLOOKUP($A2172, 'Student reference sheet'!$A$2:$Z$2603,26,FALSE))</f>
        <v/>
      </c>
      <c r="O2172" s="30" t="str">
        <f>IF($A2172 ="", "", VLOOKUP($A2172, 'Student reference sheet'!$A$2:$Z$2603,25,FALSE))</f>
        <v/>
      </c>
      <c r="P2172" s="39" t="str">
        <f>IF($A2172 = "", "", IF(OR(VLOOKUP($A2172,'Student reference sheet'!$A$2:$V$2400,8,FALSE) = "R",  VLOOKUP($A2172,'Student reference sheet'!$A$2:$V$2400,8,FALSE) = "L"), "X", ""))</f>
        <v/>
      </c>
      <c r="Q2172" s="39" t="str">
        <f>IF($A2172 ="", "", VLOOKUP($A2172, 'Student reference sheet'!$A$2:$V$2603,22,FALSE))</f>
        <v/>
      </c>
      <c r="R2172" s="39" t="str">
        <f>IF($A2172 &lt;&gt; "",VLOOKUP($A2172,'Student reference sheet'!$A$2:$V$2329, 5,FALSE), "")</f>
        <v/>
      </c>
      <c r="S2172" s="39" t="str">
        <f>IF($A2172 &lt;&gt; "",VLOOKUP($A2172,'Student reference sheet'!$A$2:$V$2329, 6,FALSE), "")</f>
        <v/>
      </c>
      <c r="T2172" s="30" t="str">
        <f>IF($A2172 = "","",
IF(VLOOKUP($A2172,'Student reference sheet'!$A$2:$V$2329, 10,FALSE) = "Y", "Hispanic",
IF(VLOOKUP($A2172,'Student reference sheet'!$A$2:$V$2329,11,FALSE) &lt;&gt; "",
IF(VLOOKUP($A2172,'Student reference sheet'!$A$2:$V$2329,11,FALSE) = "UNK", "Unknown", VLOOKUP(VALUE(VLOOKUP($A2172,'Student reference sheet'!$A$2:$V$2329,11,FALSE)),'Ethnicity Reference'!$A$2:$B$22,2,FALSE)),
IF(VLOOKUP($A2172,'Student reference sheet'!$A$2:$V$2329,9,FALSE) &lt;&gt; "", VLOOKUP(VALUE(VLOOKUP($A2172,'Student reference sheet'!$A$2:$V$2329,9,FALSE)),'Ethnicity Reference'!$A$2:$B$22,2,FALSE),"Unknown"))))</f>
        <v/>
      </c>
      <c r="U2172" s="35"/>
    </row>
    <row r="2173" spans="1:21" ht="15.75">
      <c r="A2173" s="47"/>
      <c r="B2173" s="33"/>
      <c r="C2173" s="39" t="str">
        <f>IF($A2173 &lt;&gt; "",VLOOKUP($A2173,'Student reference sheet'!$A$2:$V$2329, 3,FALSE), "")</f>
        <v/>
      </c>
      <c r="D2173" s="39" t="str">
        <f>IF($A2173 &lt;&gt; "",VLOOKUP($A2173,'Student reference sheet'!$A$2:$V$2329, 2,FALSE), "")</f>
        <v/>
      </c>
      <c r="E2173" s="35"/>
      <c r="F2173" s="34"/>
      <c r="G2173" s="40" t="str">
        <f t="shared" ca="1" si="102"/>
        <v/>
      </c>
      <c r="H2173" s="40" t="str">
        <f t="shared" ca="1" si="103"/>
        <v/>
      </c>
      <c r="I2173" s="36" t="str">
        <f>IF($A2173 = "", "",
IF(COUNTIF(MINIMUM_DAY_DATES[], Attendance!J2173) &gt; 0, VLOOKUP(Attendance!$G2173,MINIMUM_DAY_PERIOD_SCHEDULE[], 2,TRUE),
IF(COUNTIF(RALLY_DATES[], Attendance!J2173) &gt; 0, VLOOKUP(Attendance!$G2173,RALLY_PERIOD_SCHEDULE[], 2,TRUE),
IF(WEEKDAY(Attendance!$J2173) = 2,
       IF(COUNTIF(FINALS_WEEK_MONDAY_DATE[],Attendance!$J2173) &gt; 0, VLOOKUP(Attendance!$G2173,FINALS_WEEK_MONDAY_PERIOD_SCHEDULE[],2,TRUE),
       VLOOKUP(Attendance!$G2173,REGULAR_WEEK_SCHEDULE[],6,TRUE)),
IF(WEEKDAY($J2173) = 3,
       IF(COUNTIF(FINALS_WEEK_TUESDAY_DATE[],Attendance!$J2173) &gt; 0, VLOOKUP(Attendance!$G2173,FINALS_WEEK_TUESDAY_PERIOD_SCHEDULE[],2,TRUE),
       VLOOKUP(Attendance!$G2173,REGULAR_WEEK_SCHEDULE[[Tuesday]:[Period]],5,TRUE)),
IF(WEEKDAY(Attendance!$J2173) = 4,
        IF(COUNTIF(BLOCK_WEDNESDAY_DATES[],Attendance!$J2173) &gt; 0, VLOOKUP(Attendance!$G2173,BLOCK_WEDNESDAY_PERIOD_SCHEDULE[],2,TRUE),
        IF(COUNTIF(FINALS_WEEK_WEDNESDAY_DATE[],Attendance!$J2173) &gt; 0, VLOOKUP(Attendance!$G2173,FINALS_WEEK_WEDNESDAY_PERIOD_SCHEDULE[],2,TRUE),
       VLOOKUP(Attendance!$G2173,REGULAR_WEEK_SCHEDULE[[Wednesday]:[Period]],4,TRUE))),
IF(WEEKDAY($J2173) = 5,
       IF(COUNTIF(BLOCK_THURSDAY_DATES[],Attendance!$J2173) &gt; 0, VLOOKUP(Attendance!$G2173,BLOCK_THURSDAY_PERIOD_SCHEDULE[],2,TRUE),
       IF(COUNTIF(FINALS_WEEK_THURSDAY_DATE[],Attendance!$J2173) &gt; 0, VLOOKUP(Attendance!$G2173,FINALS_WEEK_THURSDAY_PERIOD_SCHEDULE[],2,TRUE),
       VLOOKUP(Attendance!$G2173,REGULAR_WEEK_SCHEDULE[[Thursday]:[Period]],3,TRUE))),
IF(WEEKDAY(Attendance!$J2173) = 6,
       IF(COUNTIF(FINALS_WEEK_FRIDAY_DATE[],Attendance!$J2173) &gt; 0, VLOOKUP(Attendance!$G2173,FINALS_WEEK_FRIDAY_PERIOD_SCHEDULE[],2,TRUE),
       VLOOKUP(Attendance!$G2173,REGULAR_WEEK_SCHEDULE[[Friday]:[Period]],2,TRUE))))))))))</f>
        <v/>
      </c>
      <c r="J2173" s="41" t="str">
        <f t="shared" ca="1" si="104"/>
        <v/>
      </c>
      <c r="K2173" s="41" t="str">
        <f>IF($A2173 &lt;&gt; "",VLOOKUP($A2173,'Student reference sheet'!$A$2:$V$2329, 7,FALSE), "")</f>
        <v/>
      </c>
      <c r="L2173" s="30" t="str">
        <f>IF($A2173 ="", "", VLOOKUP($A2173, 'Student reference sheet'!$A$2:$Z$2603,23,FALSE))</f>
        <v/>
      </c>
      <c r="M2173" s="30" t="str">
        <f>IF($A2173 ="", "", VLOOKUP($A2173, 'Student reference sheet'!$A$2:$Z$2603,24,FALSE))</f>
        <v/>
      </c>
      <c r="N2173" s="30" t="str">
        <f>IF($A2173 ="", "", VLOOKUP($A2173, 'Student reference sheet'!$A$2:$Z$2603,26,FALSE))</f>
        <v/>
      </c>
      <c r="O2173" s="30" t="str">
        <f>IF($A2173 ="", "", VLOOKUP($A2173, 'Student reference sheet'!$A$2:$Z$2603,25,FALSE))</f>
        <v/>
      </c>
      <c r="P2173" s="39" t="str">
        <f>IF($A2173 = "", "", IF(OR(VLOOKUP($A2173,'Student reference sheet'!$A$2:$V$2400,8,FALSE) = "R",  VLOOKUP($A2173,'Student reference sheet'!$A$2:$V$2400,8,FALSE) = "L"), "X", ""))</f>
        <v/>
      </c>
      <c r="Q2173" s="39" t="str">
        <f>IF($A2173 ="", "", VLOOKUP($A2173, 'Student reference sheet'!$A$2:$V$2603,22,FALSE))</f>
        <v/>
      </c>
      <c r="R2173" s="39" t="str">
        <f>IF($A2173 &lt;&gt; "",VLOOKUP($A2173,'Student reference sheet'!$A$2:$V$2329, 5,FALSE), "")</f>
        <v/>
      </c>
      <c r="S2173" s="39" t="str">
        <f>IF($A2173 &lt;&gt; "",VLOOKUP($A2173,'Student reference sheet'!$A$2:$V$2329, 6,FALSE), "")</f>
        <v/>
      </c>
      <c r="T2173" s="30" t="str">
        <f>IF($A2173 = "","",
IF(VLOOKUP($A2173,'Student reference sheet'!$A$2:$V$2329, 10,FALSE) = "Y", "Hispanic",
IF(VLOOKUP($A2173,'Student reference sheet'!$A$2:$V$2329,11,FALSE) &lt;&gt; "",
IF(VLOOKUP($A2173,'Student reference sheet'!$A$2:$V$2329,11,FALSE) = "UNK", "Unknown", VLOOKUP(VALUE(VLOOKUP($A2173,'Student reference sheet'!$A$2:$V$2329,11,FALSE)),'Ethnicity Reference'!$A$2:$B$22,2,FALSE)),
IF(VLOOKUP($A2173,'Student reference sheet'!$A$2:$V$2329,9,FALSE) &lt;&gt; "", VLOOKUP(VALUE(VLOOKUP($A2173,'Student reference sheet'!$A$2:$V$2329,9,FALSE)),'Ethnicity Reference'!$A$2:$B$22,2,FALSE),"Unknown"))))</f>
        <v/>
      </c>
      <c r="U2173" s="35"/>
    </row>
    <row r="2174" spans="1:21" ht="15.75">
      <c r="A2174" s="47"/>
      <c r="B2174" s="33"/>
      <c r="C2174" s="39" t="str">
        <f>IF($A2174 &lt;&gt; "",VLOOKUP($A2174,'Student reference sheet'!$A$2:$V$2329, 3,FALSE), "")</f>
        <v/>
      </c>
      <c r="D2174" s="39" t="str">
        <f>IF($A2174 &lt;&gt; "",VLOOKUP($A2174,'Student reference sheet'!$A$2:$V$2329, 2,FALSE), "")</f>
        <v/>
      </c>
      <c r="E2174" s="35"/>
      <c r="F2174" s="34"/>
      <c r="G2174" s="40" t="str">
        <f t="shared" ca="1" si="102"/>
        <v/>
      </c>
      <c r="H2174" s="40" t="str">
        <f t="shared" ca="1" si="103"/>
        <v/>
      </c>
      <c r="I2174" s="36" t="str">
        <f>IF($A2174 = "", "",
IF(COUNTIF(MINIMUM_DAY_DATES[], Attendance!J2174) &gt; 0, VLOOKUP(Attendance!$G2174,MINIMUM_DAY_PERIOD_SCHEDULE[], 2,TRUE),
IF(COUNTIF(RALLY_DATES[], Attendance!J2174) &gt; 0, VLOOKUP(Attendance!$G2174,RALLY_PERIOD_SCHEDULE[], 2,TRUE),
IF(WEEKDAY(Attendance!$J2174) = 2,
       IF(COUNTIF(FINALS_WEEK_MONDAY_DATE[],Attendance!$J2174) &gt; 0, VLOOKUP(Attendance!$G2174,FINALS_WEEK_MONDAY_PERIOD_SCHEDULE[],2,TRUE),
       VLOOKUP(Attendance!$G2174,REGULAR_WEEK_SCHEDULE[],6,TRUE)),
IF(WEEKDAY($J2174) = 3,
       IF(COUNTIF(FINALS_WEEK_TUESDAY_DATE[],Attendance!$J2174) &gt; 0, VLOOKUP(Attendance!$G2174,FINALS_WEEK_TUESDAY_PERIOD_SCHEDULE[],2,TRUE),
       VLOOKUP(Attendance!$G2174,REGULAR_WEEK_SCHEDULE[[Tuesday]:[Period]],5,TRUE)),
IF(WEEKDAY(Attendance!$J2174) = 4,
        IF(COUNTIF(BLOCK_WEDNESDAY_DATES[],Attendance!$J2174) &gt; 0, VLOOKUP(Attendance!$G2174,BLOCK_WEDNESDAY_PERIOD_SCHEDULE[],2,TRUE),
        IF(COUNTIF(FINALS_WEEK_WEDNESDAY_DATE[],Attendance!$J2174) &gt; 0, VLOOKUP(Attendance!$G2174,FINALS_WEEK_WEDNESDAY_PERIOD_SCHEDULE[],2,TRUE),
       VLOOKUP(Attendance!$G2174,REGULAR_WEEK_SCHEDULE[[Wednesday]:[Period]],4,TRUE))),
IF(WEEKDAY($J2174) = 5,
       IF(COUNTIF(BLOCK_THURSDAY_DATES[],Attendance!$J2174) &gt; 0, VLOOKUP(Attendance!$G2174,BLOCK_THURSDAY_PERIOD_SCHEDULE[],2,TRUE),
       IF(COUNTIF(FINALS_WEEK_THURSDAY_DATE[],Attendance!$J2174) &gt; 0, VLOOKUP(Attendance!$G2174,FINALS_WEEK_THURSDAY_PERIOD_SCHEDULE[],2,TRUE),
       VLOOKUP(Attendance!$G2174,REGULAR_WEEK_SCHEDULE[[Thursday]:[Period]],3,TRUE))),
IF(WEEKDAY(Attendance!$J2174) = 6,
       IF(COUNTIF(FINALS_WEEK_FRIDAY_DATE[],Attendance!$J2174) &gt; 0, VLOOKUP(Attendance!$G2174,FINALS_WEEK_FRIDAY_PERIOD_SCHEDULE[],2,TRUE),
       VLOOKUP(Attendance!$G2174,REGULAR_WEEK_SCHEDULE[[Friday]:[Period]],2,TRUE))))))))))</f>
        <v/>
      </c>
      <c r="J2174" s="41" t="str">
        <f t="shared" ca="1" si="104"/>
        <v/>
      </c>
      <c r="K2174" s="41" t="str">
        <f>IF($A2174 &lt;&gt; "",VLOOKUP($A2174,'Student reference sheet'!$A$2:$V$2329, 7,FALSE), "")</f>
        <v/>
      </c>
      <c r="L2174" s="30" t="str">
        <f>IF($A2174 ="", "", VLOOKUP($A2174, 'Student reference sheet'!$A$2:$Z$2603,23,FALSE))</f>
        <v/>
      </c>
      <c r="M2174" s="30" t="str">
        <f>IF($A2174 ="", "", VLOOKUP($A2174, 'Student reference sheet'!$A$2:$Z$2603,24,FALSE))</f>
        <v/>
      </c>
      <c r="N2174" s="30" t="str">
        <f>IF($A2174 ="", "", VLOOKUP($A2174, 'Student reference sheet'!$A$2:$Z$2603,26,FALSE))</f>
        <v/>
      </c>
      <c r="O2174" s="30" t="str">
        <f>IF($A2174 ="", "", VLOOKUP($A2174, 'Student reference sheet'!$A$2:$Z$2603,25,FALSE))</f>
        <v/>
      </c>
      <c r="P2174" s="39" t="str">
        <f>IF($A2174 = "", "", IF(OR(VLOOKUP($A2174,'Student reference sheet'!$A$2:$V$2400,8,FALSE) = "R",  VLOOKUP($A2174,'Student reference sheet'!$A$2:$V$2400,8,FALSE) = "L"), "X", ""))</f>
        <v/>
      </c>
      <c r="Q2174" s="39" t="str">
        <f>IF($A2174 ="", "", VLOOKUP($A2174, 'Student reference sheet'!$A$2:$V$2603,22,FALSE))</f>
        <v/>
      </c>
      <c r="R2174" s="39" t="str">
        <f>IF($A2174 &lt;&gt; "",VLOOKUP($A2174,'Student reference sheet'!$A$2:$V$2329, 5,FALSE), "")</f>
        <v/>
      </c>
      <c r="S2174" s="39" t="str">
        <f>IF($A2174 &lt;&gt; "",VLOOKUP($A2174,'Student reference sheet'!$A$2:$V$2329, 6,FALSE), "")</f>
        <v/>
      </c>
      <c r="T2174" s="30" t="str">
        <f>IF($A2174 = "","",
IF(VLOOKUP($A2174,'Student reference sheet'!$A$2:$V$2329, 10,FALSE) = "Y", "Hispanic",
IF(VLOOKUP($A2174,'Student reference sheet'!$A$2:$V$2329,11,FALSE) &lt;&gt; "",
IF(VLOOKUP($A2174,'Student reference sheet'!$A$2:$V$2329,11,FALSE) = "UNK", "Unknown", VLOOKUP(VALUE(VLOOKUP($A2174,'Student reference sheet'!$A$2:$V$2329,11,FALSE)),'Ethnicity Reference'!$A$2:$B$22,2,FALSE)),
IF(VLOOKUP($A2174,'Student reference sheet'!$A$2:$V$2329,9,FALSE) &lt;&gt; "", VLOOKUP(VALUE(VLOOKUP($A2174,'Student reference sheet'!$A$2:$V$2329,9,FALSE)),'Ethnicity Reference'!$A$2:$B$22,2,FALSE),"Unknown"))))</f>
        <v/>
      </c>
      <c r="U2174" s="35"/>
    </row>
    <row r="2175" spans="1:21" ht="15.75">
      <c r="A2175" s="47"/>
      <c r="B2175" s="33"/>
      <c r="C2175" s="39" t="str">
        <f>IF($A2175 &lt;&gt; "",VLOOKUP($A2175,'Student reference sheet'!$A$2:$V$2329, 3,FALSE), "")</f>
        <v/>
      </c>
      <c r="D2175" s="39" t="str">
        <f>IF($A2175 &lt;&gt; "",VLOOKUP($A2175,'Student reference sheet'!$A$2:$V$2329, 2,FALSE), "")</f>
        <v/>
      </c>
      <c r="E2175" s="35"/>
      <c r="F2175" s="34"/>
      <c r="G2175" s="40" t="str">
        <f t="shared" ca="1" si="102"/>
        <v/>
      </c>
      <c r="H2175" s="40" t="str">
        <f t="shared" ca="1" si="103"/>
        <v/>
      </c>
      <c r="I2175" s="36" t="str">
        <f>IF($A2175 = "", "",
IF(COUNTIF(MINIMUM_DAY_DATES[], Attendance!J2175) &gt; 0, VLOOKUP(Attendance!$G2175,MINIMUM_DAY_PERIOD_SCHEDULE[], 2,TRUE),
IF(COUNTIF(RALLY_DATES[], Attendance!J2175) &gt; 0, VLOOKUP(Attendance!$G2175,RALLY_PERIOD_SCHEDULE[], 2,TRUE),
IF(WEEKDAY(Attendance!$J2175) = 2,
       IF(COUNTIF(FINALS_WEEK_MONDAY_DATE[],Attendance!$J2175) &gt; 0, VLOOKUP(Attendance!$G2175,FINALS_WEEK_MONDAY_PERIOD_SCHEDULE[],2,TRUE),
       VLOOKUP(Attendance!$G2175,REGULAR_WEEK_SCHEDULE[],6,TRUE)),
IF(WEEKDAY($J2175) = 3,
       IF(COUNTIF(FINALS_WEEK_TUESDAY_DATE[],Attendance!$J2175) &gt; 0, VLOOKUP(Attendance!$G2175,FINALS_WEEK_TUESDAY_PERIOD_SCHEDULE[],2,TRUE),
       VLOOKUP(Attendance!$G2175,REGULAR_WEEK_SCHEDULE[[Tuesday]:[Period]],5,TRUE)),
IF(WEEKDAY(Attendance!$J2175) = 4,
        IF(COUNTIF(BLOCK_WEDNESDAY_DATES[],Attendance!$J2175) &gt; 0, VLOOKUP(Attendance!$G2175,BLOCK_WEDNESDAY_PERIOD_SCHEDULE[],2,TRUE),
        IF(COUNTIF(FINALS_WEEK_WEDNESDAY_DATE[],Attendance!$J2175) &gt; 0, VLOOKUP(Attendance!$G2175,FINALS_WEEK_WEDNESDAY_PERIOD_SCHEDULE[],2,TRUE),
       VLOOKUP(Attendance!$G2175,REGULAR_WEEK_SCHEDULE[[Wednesday]:[Period]],4,TRUE))),
IF(WEEKDAY($J2175) = 5,
       IF(COUNTIF(BLOCK_THURSDAY_DATES[],Attendance!$J2175) &gt; 0, VLOOKUP(Attendance!$G2175,BLOCK_THURSDAY_PERIOD_SCHEDULE[],2,TRUE),
       IF(COUNTIF(FINALS_WEEK_THURSDAY_DATE[],Attendance!$J2175) &gt; 0, VLOOKUP(Attendance!$G2175,FINALS_WEEK_THURSDAY_PERIOD_SCHEDULE[],2,TRUE),
       VLOOKUP(Attendance!$G2175,REGULAR_WEEK_SCHEDULE[[Thursday]:[Period]],3,TRUE))),
IF(WEEKDAY(Attendance!$J2175) = 6,
       IF(COUNTIF(FINALS_WEEK_FRIDAY_DATE[],Attendance!$J2175) &gt; 0, VLOOKUP(Attendance!$G2175,FINALS_WEEK_FRIDAY_PERIOD_SCHEDULE[],2,TRUE),
       VLOOKUP(Attendance!$G2175,REGULAR_WEEK_SCHEDULE[[Friday]:[Period]],2,TRUE))))))))))</f>
        <v/>
      </c>
      <c r="J2175" s="41" t="str">
        <f t="shared" ca="1" si="104"/>
        <v/>
      </c>
      <c r="K2175" s="41" t="str">
        <f>IF($A2175 &lt;&gt; "",VLOOKUP($A2175,'Student reference sheet'!$A$2:$V$2329, 7,FALSE), "")</f>
        <v/>
      </c>
      <c r="L2175" s="30" t="str">
        <f>IF($A2175 ="", "", VLOOKUP($A2175, 'Student reference sheet'!$A$2:$Z$2603,23,FALSE))</f>
        <v/>
      </c>
      <c r="M2175" s="30" t="str">
        <f>IF($A2175 ="", "", VLOOKUP($A2175, 'Student reference sheet'!$A$2:$Z$2603,24,FALSE))</f>
        <v/>
      </c>
      <c r="N2175" s="30" t="str">
        <f>IF($A2175 ="", "", VLOOKUP($A2175, 'Student reference sheet'!$A$2:$Z$2603,26,FALSE))</f>
        <v/>
      </c>
      <c r="O2175" s="30" t="str">
        <f>IF($A2175 ="", "", VLOOKUP($A2175, 'Student reference sheet'!$A$2:$Z$2603,25,FALSE))</f>
        <v/>
      </c>
      <c r="P2175" s="39" t="str">
        <f>IF($A2175 = "", "", IF(OR(VLOOKUP($A2175,'Student reference sheet'!$A$2:$V$2400,8,FALSE) = "R",  VLOOKUP($A2175,'Student reference sheet'!$A$2:$V$2400,8,FALSE) = "L"), "X", ""))</f>
        <v/>
      </c>
      <c r="Q2175" s="39" t="str">
        <f>IF($A2175 ="", "", VLOOKUP($A2175, 'Student reference sheet'!$A$2:$V$2603,22,FALSE))</f>
        <v/>
      </c>
      <c r="R2175" s="39" t="str">
        <f>IF($A2175 &lt;&gt; "",VLOOKUP($A2175,'Student reference sheet'!$A$2:$V$2329, 5,FALSE), "")</f>
        <v/>
      </c>
      <c r="S2175" s="39" t="str">
        <f>IF($A2175 &lt;&gt; "",VLOOKUP($A2175,'Student reference sheet'!$A$2:$V$2329, 6,FALSE), "")</f>
        <v/>
      </c>
      <c r="T2175" s="30" t="str">
        <f>IF($A2175 = "","",
IF(VLOOKUP($A2175,'Student reference sheet'!$A$2:$V$2329, 10,FALSE) = "Y", "Hispanic",
IF(VLOOKUP($A2175,'Student reference sheet'!$A$2:$V$2329,11,FALSE) &lt;&gt; "",
IF(VLOOKUP($A2175,'Student reference sheet'!$A$2:$V$2329,11,FALSE) = "UNK", "Unknown", VLOOKUP(VALUE(VLOOKUP($A2175,'Student reference sheet'!$A$2:$V$2329,11,FALSE)),'Ethnicity Reference'!$A$2:$B$22,2,FALSE)),
IF(VLOOKUP($A2175,'Student reference sheet'!$A$2:$V$2329,9,FALSE) &lt;&gt; "", VLOOKUP(VALUE(VLOOKUP($A2175,'Student reference sheet'!$A$2:$V$2329,9,FALSE)),'Ethnicity Reference'!$A$2:$B$22,2,FALSE),"Unknown"))))</f>
        <v/>
      </c>
      <c r="U2175" s="35"/>
    </row>
    <row r="2176" spans="1:21" ht="15.75">
      <c r="A2176" s="47"/>
      <c r="B2176" s="33"/>
      <c r="C2176" s="39" t="str">
        <f>IF($A2176 &lt;&gt; "",VLOOKUP($A2176,'Student reference sheet'!$A$2:$V$2329, 3,FALSE), "")</f>
        <v/>
      </c>
      <c r="D2176" s="39" t="str">
        <f>IF($A2176 &lt;&gt; "",VLOOKUP($A2176,'Student reference sheet'!$A$2:$V$2329, 2,FALSE), "")</f>
        <v/>
      </c>
      <c r="E2176" s="35"/>
      <c r="F2176" s="34"/>
      <c r="G2176" s="40" t="str">
        <f t="shared" ca="1" si="102"/>
        <v/>
      </c>
      <c r="H2176" s="40" t="str">
        <f t="shared" ca="1" si="103"/>
        <v/>
      </c>
      <c r="I2176" s="36" t="str">
        <f>IF($A2176 = "", "",
IF(COUNTIF(MINIMUM_DAY_DATES[], Attendance!J2176) &gt; 0, VLOOKUP(Attendance!$G2176,MINIMUM_DAY_PERIOD_SCHEDULE[], 2,TRUE),
IF(COUNTIF(RALLY_DATES[], Attendance!J2176) &gt; 0, VLOOKUP(Attendance!$G2176,RALLY_PERIOD_SCHEDULE[], 2,TRUE),
IF(WEEKDAY(Attendance!$J2176) = 2,
       IF(COUNTIF(FINALS_WEEK_MONDAY_DATE[],Attendance!$J2176) &gt; 0, VLOOKUP(Attendance!$G2176,FINALS_WEEK_MONDAY_PERIOD_SCHEDULE[],2,TRUE),
       VLOOKUP(Attendance!$G2176,REGULAR_WEEK_SCHEDULE[],6,TRUE)),
IF(WEEKDAY($J2176) = 3,
       IF(COUNTIF(FINALS_WEEK_TUESDAY_DATE[],Attendance!$J2176) &gt; 0, VLOOKUP(Attendance!$G2176,FINALS_WEEK_TUESDAY_PERIOD_SCHEDULE[],2,TRUE),
       VLOOKUP(Attendance!$G2176,REGULAR_WEEK_SCHEDULE[[Tuesday]:[Period]],5,TRUE)),
IF(WEEKDAY(Attendance!$J2176) = 4,
        IF(COUNTIF(BLOCK_WEDNESDAY_DATES[],Attendance!$J2176) &gt; 0, VLOOKUP(Attendance!$G2176,BLOCK_WEDNESDAY_PERIOD_SCHEDULE[],2,TRUE),
        IF(COUNTIF(FINALS_WEEK_WEDNESDAY_DATE[],Attendance!$J2176) &gt; 0, VLOOKUP(Attendance!$G2176,FINALS_WEEK_WEDNESDAY_PERIOD_SCHEDULE[],2,TRUE),
       VLOOKUP(Attendance!$G2176,REGULAR_WEEK_SCHEDULE[[Wednesday]:[Period]],4,TRUE))),
IF(WEEKDAY($J2176) = 5,
       IF(COUNTIF(BLOCK_THURSDAY_DATES[],Attendance!$J2176) &gt; 0, VLOOKUP(Attendance!$G2176,BLOCK_THURSDAY_PERIOD_SCHEDULE[],2,TRUE),
       IF(COUNTIF(FINALS_WEEK_THURSDAY_DATE[],Attendance!$J2176) &gt; 0, VLOOKUP(Attendance!$G2176,FINALS_WEEK_THURSDAY_PERIOD_SCHEDULE[],2,TRUE),
       VLOOKUP(Attendance!$G2176,REGULAR_WEEK_SCHEDULE[[Thursday]:[Period]],3,TRUE))),
IF(WEEKDAY(Attendance!$J2176) = 6,
       IF(COUNTIF(FINALS_WEEK_FRIDAY_DATE[],Attendance!$J2176) &gt; 0, VLOOKUP(Attendance!$G2176,FINALS_WEEK_FRIDAY_PERIOD_SCHEDULE[],2,TRUE),
       VLOOKUP(Attendance!$G2176,REGULAR_WEEK_SCHEDULE[[Friday]:[Period]],2,TRUE))))))))))</f>
        <v/>
      </c>
      <c r="J2176" s="41" t="str">
        <f t="shared" ca="1" si="104"/>
        <v/>
      </c>
      <c r="K2176" s="41" t="str">
        <f>IF($A2176 &lt;&gt; "",VLOOKUP($A2176,'Student reference sheet'!$A$2:$V$2329, 7,FALSE), "")</f>
        <v/>
      </c>
      <c r="L2176" s="30" t="str">
        <f>IF($A2176 ="", "", VLOOKUP($A2176, 'Student reference sheet'!$A$2:$Z$2603,23,FALSE))</f>
        <v/>
      </c>
      <c r="M2176" s="30" t="str">
        <f>IF($A2176 ="", "", VLOOKUP($A2176, 'Student reference sheet'!$A$2:$Z$2603,24,FALSE))</f>
        <v/>
      </c>
      <c r="N2176" s="30" t="str">
        <f>IF($A2176 ="", "", VLOOKUP($A2176, 'Student reference sheet'!$A$2:$Z$2603,26,FALSE))</f>
        <v/>
      </c>
      <c r="O2176" s="30" t="str">
        <f>IF($A2176 ="", "", VLOOKUP($A2176, 'Student reference sheet'!$A$2:$Z$2603,25,FALSE))</f>
        <v/>
      </c>
      <c r="P2176" s="39" t="str">
        <f>IF($A2176 = "", "", IF(OR(VLOOKUP($A2176,'Student reference sheet'!$A$2:$V$2400,8,FALSE) = "R",  VLOOKUP($A2176,'Student reference sheet'!$A$2:$V$2400,8,FALSE) = "L"), "X", ""))</f>
        <v/>
      </c>
      <c r="Q2176" s="39" t="str">
        <f>IF($A2176 ="", "", VLOOKUP($A2176, 'Student reference sheet'!$A$2:$V$2603,22,FALSE))</f>
        <v/>
      </c>
      <c r="R2176" s="39" t="str">
        <f>IF($A2176 &lt;&gt; "",VLOOKUP($A2176,'Student reference sheet'!$A$2:$V$2329, 5,FALSE), "")</f>
        <v/>
      </c>
      <c r="S2176" s="39" t="str">
        <f>IF($A2176 &lt;&gt; "",VLOOKUP($A2176,'Student reference sheet'!$A$2:$V$2329, 6,FALSE), "")</f>
        <v/>
      </c>
      <c r="T2176" s="30" t="str">
        <f>IF($A2176 = "","",
IF(VLOOKUP($A2176,'Student reference sheet'!$A$2:$V$2329, 10,FALSE) = "Y", "Hispanic",
IF(VLOOKUP($A2176,'Student reference sheet'!$A$2:$V$2329,11,FALSE) &lt;&gt; "",
IF(VLOOKUP($A2176,'Student reference sheet'!$A$2:$V$2329,11,FALSE) = "UNK", "Unknown", VLOOKUP(VALUE(VLOOKUP($A2176,'Student reference sheet'!$A$2:$V$2329,11,FALSE)),'Ethnicity Reference'!$A$2:$B$22,2,FALSE)),
IF(VLOOKUP($A2176,'Student reference sheet'!$A$2:$V$2329,9,FALSE) &lt;&gt; "", VLOOKUP(VALUE(VLOOKUP($A2176,'Student reference sheet'!$A$2:$V$2329,9,FALSE)),'Ethnicity Reference'!$A$2:$B$22,2,FALSE),"Unknown"))))</f>
        <v/>
      </c>
      <c r="U2176" s="35"/>
    </row>
    <row r="2177" spans="1:21" ht="15.75">
      <c r="A2177" s="47"/>
      <c r="B2177" s="33"/>
      <c r="C2177" s="39" t="str">
        <f>IF($A2177 &lt;&gt; "",VLOOKUP($A2177,'Student reference sheet'!$A$2:$V$2329, 3,FALSE), "")</f>
        <v/>
      </c>
      <c r="D2177" s="39" t="str">
        <f>IF($A2177 &lt;&gt; "",VLOOKUP($A2177,'Student reference sheet'!$A$2:$V$2329, 2,FALSE), "")</f>
        <v/>
      </c>
      <c r="E2177" s="35"/>
      <c r="F2177" s="34"/>
      <c r="G2177" s="40" t="str">
        <f t="shared" ca="1" si="102"/>
        <v/>
      </c>
      <c r="H2177" s="40" t="str">
        <f t="shared" ca="1" si="103"/>
        <v/>
      </c>
      <c r="I2177" s="36" t="str">
        <f>IF($A2177 = "", "",
IF(COUNTIF(MINIMUM_DAY_DATES[], Attendance!J2177) &gt; 0, VLOOKUP(Attendance!$G2177,MINIMUM_DAY_PERIOD_SCHEDULE[], 2,TRUE),
IF(COUNTIF(RALLY_DATES[], Attendance!J2177) &gt; 0, VLOOKUP(Attendance!$G2177,RALLY_PERIOD_SCHEDULE[], 2,TRUE),
IF(WEEKDAY(Attendance!$J2177) = 2,
       IF(COUNTIF(FINALS_WEEK_MONDAY_DATE[],Attendance!$J2177) &gt; 0, VLOOKUP(Attendance!$G2177,FINALS_WEEK_MONDAY_PERIOD_SCHEDULE[],2,TRUE),
       VLOOKUP(Attendance!$G2177,REGULAR_WEEK_SCHEDULE[],6,TRUE)),
IF(WEEKDAY($J2177) = 3,
       IF(COUNTIF(FINALS_WEEK_TUESDAY_DATE[],Attendance!$J2177) &gt; 0, VLOOKUP(Attendance!$G2177,FINALS_WEEK_TUESDAY_PERIOD_SCHEDULE[],2,TRUE),
       VLOOKUP(Attendance!$G2177,REGULAR_WEEK_SCHEDULE[[Tuesday]:[Period]],5,TRUE)),
IF(WEEKDAY(Attendance!$J2177) = 4,
        IF(COUNTIF(BLOCK_WEDNESDAY_DATES[],Attendance!$J2177) &gt; 0, VLOOKUP(Attendance!$G2177,BLOCK_WEDNESDAY_PERIOD_SCHEDULE[],2,TRUE),
        IF(COUNTIF(FINALS_WEEK_WEDNESDAY_DATE[],Attendance!$J2177) &gt; 0, VLOOKUP(Attendance!$G2177,FINALS_WEEK_WEDNESDAY_PERIOD_SCHEDULE[],2,TRUE),
       VLOOKUP(Attendance!$G2177,REGULAR_WEEK_SCHEDULE[[Wednesday]:[Period]],4,TRUE))),
IF(WEEKDAY($J2177) = 5,
       IF(COUNTIF(BLOCK_THURSDAY_DATES[],Attendance!$J2177) &gt; 0, VLOOKUP(Attendance!$G2177,BLOCK_THURSDAY_PERIOD_SCHEDULE[],2,TRUE),
       IF(COUNTIF(FINALS_WEEK_THURSDAY_DATE[],Attendance!$J2177) &gt; 0, VLOOKUP(Attendance!$G2177,FINALS_WEEK_THURSDAY_PERIOD_SCHEDULE[],2,TRUE),
       VLOOKUP(Attendance!$G2177,REGULAR_WEEK_SCHEDULE[[Thursday]:[Period]],3,TRUE))),
IF(WEEKDAY(Attendance!$J2177) = 6,
       IF(COUNTIF(FINALS_WEEK_FRIDAY_DATE[],Attendance!$J2177) &gt; 0, VLOOKUP(Attendance!$G2177,FINALS_WEEK_FRIDAY_PERIOD_SCHEDULE[],2,TRUE),
       VLOOKUP(Attendance!$G2177,REGULAR_WEEK_SCHEDULE[[Friday]:[Period]],2,TRUE))))))))))</f>
        <v/>
      </c>
      <c r="J2177" s="41" t="str">
        <f t="shared" ca="1" si="104"/>
        <v/>
      </c>
      <c r="K2177" s="41" t="str">
        <f>IF($A2177 &lt;&gt; "",VLOOKUP($A2177,'Student reference sheet'!$A$2:$V$2329, 7,FALSE), "")</f>
        <v/>
      </c>
      <c r="L2177" s="30" t="str">
        <f>IF($A2177 ="", "", VLOOKUP($A2177, 'Student reference sheet'!$A$2:$Z$2603,23,FALSE))</f>
        <v/>
      </c>
      <c r="M2177" s="30" t="str">
        <f>IF($A2177 ="", "", VLOOKUP($A2177, 'Student reference sheet'!$A$2:$Z$2603,24,FALSE))</f>
        <v/>
      </c>
      <c r="N2177" s="30" t="str">
        <f>IF($A2177 ="", "", VLOOKUP($A2177, 'Student reference sheet'!$A$2:$Z$2603,26,FALSE))</f>
        <v/>
      </c>
      <c r="O2177" s="30" t="str">
        <f>IF($A2177 ="", "", VLOOKUP($A2177, 'Student reference sheet'!$A$2:$Z$2603,25,FALSE))</f>
        <v/>
      </c>
      <c r="P2177" s="39" t="str">
        <f>IF($A2177 = "", "", IF(OR(VLOOKUP($A2177,'Student reference sheet'!$A$2:$V$2400,8,FALSE) = "R",  VLOOKUP($A2177,'Student reference sheet'!$A$2:$V$2400,8,FALSE) = "L"), "X", ""))</f>
        <v/>
      </c>
      <c r="Q2177" s="39" t="str">
        <f>IF($A2177 ="", "", VLOOKUP($A2177, 'Student reference sheet'!$A$2:$V$2603,22,FALSE))</f>
        <v/>
      </c>
      <c r="R2177" s="39" t="str">
        <f>IF($A2177 &lt;&gt; "",VLOOKUP($A2177,'Student reference sheet'!$A$2:$V$2329, 5,FALSE), "")</f>
        <v/>
      </c>
      <c r="S2177" s="39" t="str">
        <f>IF($A2177 &lt;&gt; "",VLOOKUP($A2177,'Student reference sheet'!$A$2:$V$2329, 6,FALSE), "")</f>
        <v/>
      </c>
      <c r="T2177" s="30" t="str">
        <f>IF($A2177 = "","",
IF(VLOOKUP($A2177,'Student reference sheet'!$A$2:$V$2329, 10,FALSE) = "Y", "Hispanic",
IF(VLOOKUP($A2177,'Student reference sheet'!$A$2:$V$2329,11,FALSE) &lt;&gt; "",
IF(VLOOKUP($A2177,'Student reference sheet'!$A$2:$V$2329,11,FALSE) = "UNK", "Unknown", VLOOKUP(VALUE(VLOOKUP($A2177,'Student reference sheet'!$A$2:$V$2329,11,FALSE)),'Ethnicity Reference'!$A$2:$B$22,2,FALSE)),
IF(VLOOKUP($A2177,'Student reference sheet'!$A$2:$V$2329,9,FALSE) &lt;&gt; "", VLOOKUP(VALUE(VLOOKUP($A2177,'Student reference sheet'!$A$2:$V$2329,9,FALSE)),'Ethnicity Reference'!$A$2:$B$22,2,FALSE),"Unknown"))))</f>
        <v/>
      </c>
      <c r="U2177" s="35"/>
    </row>
    <row r="2178" spans="1:21" ht="15.75">
      <c r="A2178" s="47"/>
      <c r="B2178" s="33"/>
      <c r="C2178" s="39" t="str">
        <f>IF($A2178 &lt;&gt; "",VLOOKUP($A2178,'Student reference sheet'!$A$2:$V$2329, 3,FALSE), "")</f>
        <v/>
      </c>
      <c r="D2178" s="39" t="str">
        <f>IF($A2178 &lt;&gt; "",VLOOKUP($A2178,'Student reference sheet'!$A$2:$V$2329, 2,FALSE), "")</f>
        <v/>
      </c>
      <c r="E2178" s="35"/>
      <c r="F2178" s="34"/>
      <c r="G2178" s="40" t="str">
        <f t="shared" ca="1" si="102"/>
        <v/>
      </c>
      <c r="H2178" s="40" t="str">
        <f t="shared" ca="1" si="103"/>
        <v/>
      </c>
      <c r="I2178" s="36" t="str">
        <f>IF($A2178 = "", "",
IF(COUNTIF(MINIMUM_DAY_DATES[], Attendance!J2178) &gt; 0, VLOOKUP(Attendance!$G2178,MINIMUM_DAY_PERIOD_SCHEDULE[], 2,TRUE),
IF(COUNTIF(RALLY_DATES[], Attendance!J2178) &gt; 0, VLOOKUP(Attendance!$G2178,RALLY_PERIOD_SCHEDULE[], 2,TRUE),
IF(WEEKDAY(Attendance!$J2178) = 2,
       IF(COUNTIF(FINALS_WEEK_MONDAY_DATE[],Attendance!$J2178) &gt; 0, VLOOKUP(Attendance!$G2178,FINALS_WEEK_MONDAY_PERIOD_SCHEDULE[],2,TRUE),
       VLOOKUP(Attendance!$G2178,REGULAR_WEEK_SCHEDULE[],6,TRUE)),
IF(WEEKDAY($J2178) = 3,
       IF(COUNTIF(FINALS_WEEK_TUESDAY_DATE[],Attendance!$J2178) &gt; 0, VLOOKUP(Attendance!$G2178,FINALS_WEEK_TUESDAY_PERIOD_SCHEDULE[],2,TRUE),
       VLOOKUP(Attendance!$G2178,REGULAR_WEEK_SCHEDULE[[Tuesday]:[Period]],5,TRUE)),
IF(WEEKDAY(Attendance!$J2178) = 4,
        IF(COUNTIF(BLOCK_WEDNESDAY_DATES[],Attendance!$J2178) &gt; 0, VLOOKUP(Attendance!$G2178,BLOCK_WEDNESDAY_PERIOD_SCHEDULE[],2,TRUE),
        IF(COUNTIF(FINALS_WEEK_WEDNESDAY_DATE[],Attendance!$J2178) &gt; 0, VLOOKUP(Attendance!$G2178,FINALS_WEEK_WEDNESDAY_PERIOD_SCHEDULE[],2,TRUE),
       VLOOKUP(Attendance!$G2178,REGULAR_WEEK_SCHEDULE[[Wednesday]:[Period]],4,TRUE))),
IF(WEEKDAY($J2178) = 5,
       IF(COUNTIF(BLOCK_THURSDAY_DATES[],Attendance!$J2178) &gt; 0, VLOOKUP(Attendance!$G2178,BLOCK_THURSDAY_PERIOD_SCHEDULE[],2,TRUE),
       IF(COUNTIF(FINALS_WEEK_THURSDAY_DATE[],Attendance!$J2178) &gt; 0, VLOOKUP(Attendance!$G2178,FINALS_WEEK_THURSDAY_PERIOD_SCHEDULE[],2,TRUE),
       VLOOKUP(Attendance!$G2178,REGULAR_WEEK_SCHEDULE[[Thursday]:[Period]],3,TRUE))),
IF(WEEKDAY(Attendance!$J2178) = 6,
       IF(COUNTIF(FINALS_WEEK_FRIDAY_DATE[],Attendance!$J2178) &gt; 0, VLOOKUP(Attendance!$G2178,FINALS_WEEK_FRIDAY_PERIOD_SCHEDULE[],2,TRUE),
       VLOOKUP(Attendance!$G2178,REGULAR_WEEK_SCHEDULE[[Friday]:[Period]],2,TRUE))))))))))</f>
        <v/>
      </c>
      <c r="J2178" s="41" t="str">
        <f t="shared" ca="1" si="104"/>
        <v/>
      </c>
      <c r="K2178" s="41" t="str">
        <f>IF($A2178 &lt;&gt; "",VLOOKUP($A2178,'Student reference sheet'!$A$2:$V$2329, 7,FALSE), "")</f>
        <v/>
      </c>
      <c r="L2178" s="30" t="str">
        <f>IF($A2178 ="", "", VLOOKUP($A2178, 'Student reference sheet'!$A$2:$Z$2603,23,FALSE))</f>
        <v/>
      </c>
      <c r="M2178" s="30" t="str">
        <f>IF($A2178 ="", "", VLOOKUP($A2178, 'Student reference sheet'!$A$2:$Z$2603,24,FALSE))</f>
        <v/>
      </c>
      <c r="N2178" s="30" t="str">
        <f>IF($A2178 ="", "", VLOOKUP($A2178, 'Student reference sheet'!$A$2:$Z$2603,26,FALSE))</f>
        <v/>
      </c>
      <c r="O2178" s="30" t="str">
        <f>IF($A2178 ="", "", VLOOKUP($A2178, 'Student reference sheet'!$A$2:$Z$2603,25,FALSE))</f>
        <v/>
      </c>
      <c r="P2178" s="39" t="str">
        <f>IF($A2178 = "", "", IF(OR(VLOOKUP($A2178,'Student reference sheet'!$A$2:$V$2400,8,FALSE) = "R",  VLOOKUP($A2178,'Student reference sheet'!$A$2:$V$2400,8,FALSE) = "L"), "X", ""))</f>
        <v/>
      </c>
      <c r="Q2178" s="39" t="str">
        <f>IF($A2178 ="", "", VLOOKUP($A2178, 'Student reference sheet'!$A$2:$V$2603,22,FALSE))</f>
        <v/>
      </c>
      <c r="R2178" s="39" t="str">
        <f>IF($A2178 &lt;&gt; "",VLOOKUP($A2178,'Student reference sheet'!$A$2:$V$2329, 5,FALSE), "")</f>
        <v/>
      </c>
      <c r="S2178" s="39" t="str">
        <f>IF($A2178 &lt;&gt; "",VLOOKUP($A2178,'Student reference sheet'!$A$2:$V$2329, 6,FALSE), "")</f>
        <v/>
      </c>
      <c r="T2178" s="30" t="str">
        <f>IF($A2178 = "","",
IF(VLOOKUP($A2178,'Student reference sheet'!$A$2:$V$2329, 10,FALSE) = "Y", "Hispanic",
IF(VLOOKUP($A2178,'Student reference sheet'!$A$2:$V$2329,11,FALSE) &lt;&gt; "",
IF(VLOOKUP($A2178,'Student reference sheet'!$A$2:$V$2329,11,FALSE) = "UNK", "Unknown", VLOOKUP(VALUE(VLOOKUP($A2178,'Student reference sheet'!$A$2:$V$2329,11,FALSE)),'Ethnicity Reference'!$A$2:$B$22,2,FALSE)),
IF(VLOOKUP($A2178,'Student reference sheet'!$A$2:$V$2329,9,FALSE) &lt;&gt; "", VLOOKUP(VALUE(VLOOKUP($A2178,'Student reference sheet'!$A$2:$V$2329,9,FALSE)),'Ethnicity Reference'!$A$2:$B$22,2,FALSE),"Unknown"))))</f>
        <v/>
      </c>
      <c r="U2178" s="35"/>
    </row>
    <row r="2179" spans="1:21" ht="15.75">
      <c r="A2179" s="47"/>
      <c r="B2179" s="33"/>
      <c r="C2179" s="39" t="str">
        <f>IF($A2179 &lt;&gt; "",VLOOKUP($A2179,'Student reference sheet'!$A$2:$V$2329, 3,FALSE), "")</f>
        <v/>
      </c>
      <c r="D2179" s="39" t="str">
        <f>IF($A2179 &lt;&gt; "",VLOOKUP($A2179,'Student reference sheet'!$A$2:$V$2329, 2,FALSE), "")</f>
        <v/>
      </c>
      <c r="E2179" s="35"/>
      <c r="F2179" s="34"/>
      <c r="G2179" s="40" t="str">
        <f t="shared" ca="1" si="102"/>
        <v/>
      </c>
      <c r="H2179" s="40" t="str">
        <f t="shared" ca="1" si="103"/>
        <v/>
      </c>
      <c r="I2179" s="36" t="str">
        <f>IF($A2179 = "", "",
IF(COUNTIF(MINIMUM_DAY_DATES[], Attendance!J2179) &gt; 0, VLOOKUP(Attendance!$G2179,MINIMUM_DAY_PERIOD_SCHEDULE[], 2,TRUE),
IF(COUNTIF(RALLY_DATES[], Attendance!J2179) &gt; 0, VLOOKUP(Attendance!$G2179,RALLY_PERIOD_SCHEDULE[], 2,TRUE),
IF(WEEKDAY(Attendance!$J2179) = 2,
       IF(COUNTIF(FINALS_WEEK_MONDAY_DATE[],Attendance!$J2179) &gt; 0, VLOOKUP(Attendance!$G2179,FINALS_WEEK_MONDAY_PERIOD_SCHEDULE[],2,TRUE),
       VLOOKUP(Attendance!$G2179,REGULAR_WEEK_SCHEDULE[],6,TRUE)),
IF(WEEKDAY($J2179) = 3,
       IF(COUNTIF(FINALS_WEEK_TUESDAY_DATE[],Attendance!$J2179) &gt; 0, VLOOKUP(Attendance!$G2179,FINALS_WEEK_TUESDAY_PERIOD_SCHEDULE[],2,TRUE),
       VLOOKUP(Attendance!$G2179,REGULAR_WEEK_SCHEDULE[[Tuesday]:[Period]],5,TRUE)),
IF(WEEKDAY(Attendance!$J2179) = 4,
        IF(COUNTIF(BLOCK_WEDNESDAY_DATES[],Attendance!$J2179) &gt; 0, VLOOKUP(Attendance!$G2179,BLOCK_WEDNESDAY_PERIOD_SCHEDULE[],2,TRUE),
        IF(COUNTIF(FINALS_WEEK_WEDNESDAY_DATE[],Attendance!$J2179) &gt; 0, VLOOKUP(Attendance!$G2179,FINALS_WEEK_WEDNESDAY_PERIOD_SCHEDULE[],2,TRUE),
       VLOOKUP(Attendance!$G2179,REGULAR_WEEK_SCHEDULE[[Wednesday]:[Period]],4,TRUE))),
IF(WEEKDAY($J2179) = 5,
       IF(COUNTIF(BLOCK_THURSDAY_DATES[],Attendance!$J2179) &gt; 0, VLOOKUP(Attendance!$G2179,BLOCK_THURSDAY_PERIOD_SCHEDULE[],2,TRUE),
       IF(COUNTIF(FINALS_WEEK_THURSDAY_DATE[],Attendance!$J2179) &gt; 0, VLOOKUP(Attendance!$G2179,FINALS_WEEK_THURSDAY_PERIOD_SCHEDULE[],2,TRUE),
       VLOOKUP(Attendance!$G2179,REGULAR_WEEK_SCHEDULE[[Thursday]:[Period]],3,TRUE))),
IF(WEEKDAY(Attendance!$J2179) = 6,
       IF(COUNTIF(FINALS_WEEK_FRIDAY_DATE[],Attendance!$J2179) &gt; 0, VLOOKUP(Attendance!$G2179,FINALS_WEEK_FRIDAY_PERIOD_SCHEDULE[],2,TRUE),
       VLOOKUP(Attendance!$G2179,REGULAR_WEEK_SCHEDULE[[Friday]:[Period]],2,TRUE))))))))))</f>
        <v/>
      </c>
      <c r="J2179" s="41" t="str">
        <f t="shared" ca="1" si="104"/>
        <v/>
      </c>
      <c r="K2179" s="41" t="str">
        <f>IF($A2179 &lt;&gt; "",VLOOKUP($A2179,'Student reference sheet'!$A$2:$V$2329, 7,FALSE), "")</f>
        <v/>
      </c>
      <c r="L2179" s="30" t="str">
        <f>IF($A2179 ="", "", VLOOKUP($A2179, 'Student reference sheet'!$A$2:$Z$2603,23,FALSE))</f>
        <v/>
      </c>
      <c r="M2179" s="30" t="str">
        <f>IF($A2179 ="", "", VLOOKUP($A2179, 'Student reference sheet'!$A$2:$Z$2603,24,FALSE))</f>
        <v/>
      </c>
      <c r="N2179" s="30" t="str">
        <f>IF($A2179 ="", "", VLOOKUP($A2179, 'Student reference sheet'!$A$2:$Z$2603,26,FALSE))</f>
        <v/>
      </c>
      <c r="O2179" s="30" t="str">
        <f>IF($A2179 ="", "", VLOOKUP($A2179, 'Student reference sheet'!$A$2:$Z$2603,25,FALSE))</f>
        <v/>
      </c>
      <c r="P2179" s="39" t="str">
        <f>IF($A2179 = "", "", IF(OR(VLOOKUP($A2179,'Student reference sheet'!$A$2:$V$2400,8,FALSE) = "R",  VLOOKUP($A2179,'Student reference sheet'!$A$2:$V$2400,8,FALSE) = "L"), "X", ""))</f>
        <v/>
      </c>
      <c r="Q2179" s="39" t="str">
        <f>IF($A2179 ="", "", VLOOKUP($A2179, 'Student reference sheet'!$A$2:$V$2603,22,FALSE))</f>
        <v/>
      </c>
      <c r="R2179" s="39" t="str">
        <f>IF($A2179 &lt;&gt; "",VLOOKUP($A2179,'Student reference sheet'!$A$2:$V$2329, 5,FALSE), "")</f>
        <v/>
      </c>
      <c r="S2179" s="39" t="str">
        <f>IF($A2179 &lt;&gt; "",VLOOKUP($A2179,'Student reference sheet'!$A$2:$V$2329, 6,FALSE), "")</f>
        <v/>
      </c>
      <c r="T2179" s="30" t="str">
        <f>IF($A2179 = "","",
IF(VLOOKUP($A2179,'Student reference sheet'!$A$2:$V$2329, 10,FALSE) = "Y", "Hispanic",
IF(VLOOKUP($A2179,'Student reference sheet'!$A$2:$V$2329,11,FALSE) &lt;&gt; "",
IF(VLOOKUP($A2179,'Student reference sheet'!$A$2:$V$2329,11,FALSE) = "UNK", "Unknown", VLOOKUP(VALUE(VLOOKUP($A2179,'Student reference sheet'!$A$2:$V$2329,11,FALSE)),'Ethnicity Reference'!$A$2:$B$22,2,FALSE)),
IF(VLOOKUP($A2179,'Student reference sheet'!$A$2:$V$2329,9,FALSE) &lt;&gt; "", VLOOKUP(VALUE(VLOOKUP($A2179,'Student reference sheet'!$A$2:$V$2329,9,FALSE)),'Ethnicity Reference'!$A$2:$B$22,2,FALSE),"Unknown"))))</f>
        <v/>
      </c>
      <c r="U2179" s="35"/>
    </row>
    <row r="2180" spans="1:21" ht="15.75">
      <c r="A2180" s="47"/>
      <c r="B2180" s="33"/>
      <c r="C2180" s="39" t="str">
        <f>IF($A2180 &lt;&gt; "",VLOOKUP($A2180,'Student reference sheet'!$A$2:$V$2329, 3,FALSE), "")</f>
        <v/>
      </c>
      <c r="D2180" s="39" t="str">
        <f>IF($A2180 &lt;&gt; "",VLOOKUP($A2180,'Student reference sheet'!$A$2:$V$2329, 2,FALSE), "")</f>
        <v/>
      </c>
      <c r="E2180" s="35"/>
      <c r="F2180" s="34"/>
      <c r="G2180" s="40" t="str">
        <f t="shared" ca="1" si="102"/>
        <v/>
      </c>
      <c r="H2180" s="40" t="str">
        <f t="shared" ca="1" si="103"/>
        <v/>
      </c>
      <c r="I2180" s="36" t="str">
        <f>IF($A2180 = "", "",
IF(COUNTIF(MINIMUM_DAY_DATES[], Attendance!J2180) &gt; 0, VLOOKUP(Attendance!$G2180,MINIMUM_DAY_PERIOD_SCHEDULE[], 2,TRUE),
IF(COUNTIF(RALLY_DATES[], Attendance!J2180) &gt; 0, VLOOKUP(Attendance!$G2180,RALLY_PERIOD_SCHEDULE[], 2,TRUE),
IF(WEEKDAY(Attendance!$J2180) = 2,
       IF(COUNTIF(FINALS_WEEK_MONDAY_DATE[],Attendance!$J2180) &gt; 0, VLOOKUP(Attendance!$G2180,FINALS_WEEK_MONDAY_PERIOD_SCHEDULE[],2,TRUE),
       VLOOKUP(Attendance!$G2180,REGULAR_WEEK_SCHEDULE[],6,TRUE)),
IF(WEEKDAY($J2180) = 3,
       IF(COUNTIF(FINALS_WEEK_TUESDAY_DATE[],Attendance!$J2180) &gt; 0, VLOOKUP(Attendance!$G2180,FINALS_WEEK_TUESDAY_PERIOD_SCHEDULE[],2,TRUE),
       VLOOKUP(Attendance!$G2180,REGULAR_WEEK_SCHEDULE[[Tuesday]:[Period]],5,TRUE)),
IF(WEEKDAY(Attendance!$J2180) = 4,
        IF(COUNTIF(BLOCK_WEDNESDAY_DATES[],Attendance!$J2180) &gt; 0, VLOOKUP(Attendance!$G2180,BLOCK_WEDNESDAY_PERIOD_SCHEDULE[],2,TRUE),
        IF(COUNTIF(FINALS_WEEK_WEDNESDAY_DATE[],Attendance!$J2180) &gt; 0, VLOOKUP(Attendance!$G2180,FINALS_WEEK_WEDNESDAY_PERIOD_SCHEDULE[],2,TRUE),
       VLOOKUP(Attendance!$G2180,REGULAR_WEEK_SCHEDULE[[Wednesday]:[Period]],4,TRUE))),
IF(WEEKDAY($J2180) = 5,
       IF(COUNTIF(BLOCK_THURSDAY_DATES[],Attendance!$J2180) &gt; 0, VLOOKUP(Attendance!$G2180,BLOCK_THURSDAY_PERIOD_SCHEDULE[],2,TRUE),
       IF(COUNTIF(FINALS_WEEK_THURSDAY_DATE[],Attendance!$J2180) &gt; 0, VLOOKUP(Attendance!$G2180,FINALS_WEEK_THURSDAY_PERIOD_SCHEDULE[],2,TRUE),
       VLOOKUP(Attendance!$G2180,REGULAR_WEEK_SCHEDULE[[Thursday]:[Period]],3,TRUE))),
IF(WEEKDAY(Attendance!$J2180) = 6,
       IF(COUNTIF(FINALS_WEEK_FRIDAY_DATE[],Attendance!$J2180) &gt; 0, VLOOKUP(Attendance!$G2180,FINALS_WEEK_FRIDAY_PERIOD_SCHEDULE[],2,TRUE),
       VLOOKUP(Attendance!$G2180,REGULAR_WEEK_SCHEDULE[[Friday]:[Period]],2,TRUE))))))))))</f>
        <v/>
      </c>
      <c r="J2180" s="41" t="str">
        <f t="shared" ca="1" si="104"/>
        <v/>
      </c>
      <c r="K2180" s="41" t="str">
        <f>IF($A2180 &lt;&gt; "",VLOOKUP($A2180,'Student reference sheet'!$A$2:$V$2329, 7,FALSE), "")</f>
        <v/>
      </c>
      <c r="L2180" s="30" t="str">
        <f>IF($A2180 ="", "", VLOOKUP($A2180, 'Student reference sheet'!$A$2:$Z$2603,23,FALSE))</f>
        <v/>
      </c>
      <c r="M2180" s="30" t="str">
        <f>IF($A2180 ="", "", VLOOKUP($A2180, 'Student reference sheet'!$A$2:$Z$2603,24,FALSE))</f>
        <v/>
      </c>
      <c r="N2180" s="30" t="str">
        <f>IF($A2180 ="", "", VLOOKUP($A2180, 'Student reference sheet'!$A$2:$Z$2603,26,FALSE))</f>
        <v/>
      </c>
      <c r="O2180" s="30" t="str">
        <f>IF($A2180 ="", "", VLOOKUP($A2180, 'Student reference sheet'!$A$2:$Z$2603,25,FALSE))</f>
        <v/>
      </c>
      <c r="P2180" s="39" t="str">
        <f>IF($A2180 = "", "", IF(OR(VLOOKUP($A2180,'Student reference sheet'!$A$2:$V$2400,8,FALSE) = "R",  VLOOKUP($A2180,'Student reference sheet'!$A$2:$V$2400,8,FALSE) = "L"), "X", ""))</f>
        <v/>
      </c>
      <c r="Q2180" s="39" t="str">
        <f>IF($A2180 ="", "", VLOOKUP($A2180, 'Student reference sheet'!$A$2:$V$2603,22,FALSE))</f>
        <v/>
      </c>
      <c r="R2180" s="39" t="str">
        <f>IF($A2180 &lt;&gt; "",VLOOKUP($A2180,'Student reference sheet'!$A$2:$V$2329, 5,FALSE), "")</f>
        <v/>
      </c>
      <c r="S2180" s="39" t="str">
        <f>IF($A2180 &lt;&gt; "",VLOOKUP($A2180,'Student reference sheet'!$A$2:$V$2329, 6,FALSE), "")</f>
        <v/>
      </c>
      <c r="T2180" s="30" t="str">
        <f>IF($A2180 = "","",
IF(VLOOKUP($A2180,'Student reference sheet'!$A$2:$V$2329, 10,FALSE) = "Y", "Hispanic",
IF(VLOOKUP($A2180,'Student reference sheet'!$A$2:$V$2329,11,FALSE) &lt;&gt; "",
IF(VLOOKUP($A2180,'Student reference sheet'!$A$2:$V$2329,11,FALSE) = "UNK", "Unknown", VLOOKUP(VALUE(VLOOKUP($A2180,'Student reference sheet'!$A$2:$V$2329,11,FALSE)),'Ethnicity Reference'!$A$2:$B$22,2,FALSE)),
IF(VLOOKUP($A2180,'Student reference sheet'!$A$2:$V$2329,9,FALSE) &lt;&gt; "", VLOOKUP(VALUE(VLOOKUP($A2180,'Student reference sheet'!$A$2:$V$2329,9,FALSE)),'Ethnicity Reference'!$A$2:$B$22,2,FALSE),"Unknown"))))</f>
        <v/>
      </c>
      <c r="U2180" s="35"/>
    </row>
    <row r="2181" spans="1:21" ht="15.75">
      <c r="A2181" s="47"/>
      <c r="B2181" s="33"/>
      <c r="C2181" s="39" t="str">
        <f>IF($A2181 &lt;&gt; "",VLOOKUP($A2181,'Student reference sheet'!$A$2:$V$2329, 3,FALSE), "")</f>
        <v/>
      </c>
      <c r="D2181" s="39" t="str">
        <f>IF($A2181 &lt;&gt; "",VLOOKUP($A2181,'Student reference sheet'!$A$2:$V$2329, 2,FALSE), "")</f>
        <v/>
      </c>
      <c r="E2181" s="35"/>
      <c r="F2181" s="34"/>
      <c r="G2181" s="40" t="str">
        <f t="shared" ca="1" si="102"/>
        <v/>
      </c>
      <c r="H2181" s="40" t="str">
        <f t="shared" ca="1" si="103"/>
        <v/>
      </c>
      <c r="I2181" s="36" t="str">
        <f>IF($A2181 = "", "",
IF(COUNTIF(MINIMUM_DAY_DATES[], Attendance!J2181) &gt; 0, VLOOKUP(Attendance!$G2181,MINIMUM_DAY_PERIOD_SCHEDULE[], 2,TRUE),
IF(COUNTIF(RALLY_DATES[], Attendance!J2181) &gt; 0, VLOOKUP(Attendance!$G2181,RALLY_PERIOD_SCHEDULE[], 2,TRUE),
IF(WEEKDAY(Attendance!$J2181) = 2,
       IF(COUNTIF(FINALS_WEEK_MONDAY_DATE[],Attendance!$J2181) &gt; 0, VLOOKUP(Attendance!$G2181,FINALS_WEEK_MONDAY_PERIOD_SCHEDULE[],2,TRUE),
       VLOOKUP(Attendance!$G2181,REGULAR_WEEK_SCHEDULE[],6,TRUE)),
IF(WEEKDAY($J2181) = 3,
       IF(COUNTIF(FINALS_WEEK_TUESDAY_DATE[],Attendance!$J2181) &gt; 0, VLOOKUP(Attendance!$G2181,FINALS_WEEK_TUESDAY_PERIOD_SCHEDULE[],2,TRUE),
       VLOOKUP(Attendance!$G2181,REGULAR_WEEK_SCHEDULE[[Tuesday]:[Period]],5,TRUE)),
IF(WEEKDAY(Attendance!$J2181) = 4,
        IF(COUNTIF(BLOCK_WEDNESDAY_DATES[],Attendance!$J2181) &gt; 0, VLOOKUP(Attendance!$G2181,BLOCK_WEDNESDAY_PERIOD_SCHEDULE[],2,TRUE),
        IF(COUNTIF(FINALS_WEEK_WEDNESDAY_DATE[],Attendance!$J2181) &gt; 0, VLOOKUP(Attendance!$G2181,FINALS_WEEK_WEDNESDAY_PERIOD_SCHEDULE[],2,TRUE),
       VLOOKUP(Attendance!$G2181,REGULAR_WEEK_SCHEDULE[[Wednesday]:[Period]],4,TRUE))),
IF(WEEKDAY($J2181) = 5,
       IF(COUNTIF(BLOCK_THURSDAY_DATES[],Attendance!$J2181) &gt; 0, VLOOKUP(Attendance!$G2181,BLOCK_THURSDAY_PERIOD_SCHEDULE[],2,TRUE),
       IF(COUNTIF(FINALS_WEEK_THURSDAY_DATE[],Attendance!$J2181) &gt; 0, VLOOKUP(Attendance!$G2181,FINALS_WEEK_THURSDAY_PERIOD_SCHEDULE[],2,TRUE),
       VLOOKUP(Attendance!$G2181,REGULAR_WEEK_SCHEDULE[[Thursday]:[Period]],3,TRUE))),
IF(WEEKDAY(Attendance!$J2181) = 6,
       IF(COUNTIF(FINALS_WEEK_FRIDAY_DATE[],Attendance!$J2181) &gt; 0, VLOOKUP(Attendance!$G2181,FINALS_WEEK_FRIDAY_PERIOD_SCHEDULE[],2,TRUE),
       VLOOKUP(Attendance!$G2181,REGULAR_WEEK_SCHEDULE[[Friday]:[Period]],2,TRUE))))))))))</f>
        <v/>
      </c>
      <c r="J2181" s="41" t="str">
        <f t="shared" ca="1" si="104"/>
        <v/>
      </c>
      <c r="K2181" s="41" t="str">
        <f>IF($A2181 &lt;&gt; "",VLOOKUP($A2181,'Student reference sheet'!$A$2:$V$2329, 7,FALSE), "")</f>
        <v/>
      </c>
      <c r="L2181" s="30" t="str">
        <f>IF($A2181 ="", "", VLOOKUP($A2181, 'Student reference sheet'!$A$2:$Z$2603,23,FALSE))</f>
        <v/>
      </c>
      <c r="M2181" s="30" t="str">
        <f>IF($A2181 ="", "", VLOOKUP($A2181, 'Student reference sheet'!$A$2:$Z$2603,24,FALSE))</f>
        <v/>
      </c>
      <c r="N2181" s="30" t="str">
        <f>IF($A2181 ="", "", VLOOKUP($A2181, 'Student reference sheet'!$A$2:$Z$2603,26,FALSE))</f>
        <v/>
      </c>
      <c r="O2181" s="30" t="str">
        <f>IF($A2181 ="", "", VLOOKUP($A2181, 'Student reference sheet'!$A$2:$Z$2603,25,FALSE))</f>
        <v/>
      </c>
      <c r="P2181" s="39" t="str">
        <f>IF($A2181 = "", "", IF(OR(VLOOKUP($A2181,'Student reference sheet'!$A$2:$V$2400,8,FALSE) = "R",  VLOOKUP($A2181,'Student reference sheet'!$A$2:$V$2400,8,FALSE) = "L"), "X", ""))</f>
        <v/>
      </c>
      <c r="Q2181" s="39" t="str">
        <f>IF($A2181 ="", "", VLOOKUP($A2181, 'Student reference sheet'!$A$2:$V$2603,22,FALSE))</f>
        <v/>
      </c>
      <c r="R2181" s="39" t="str">
        <f>IF($A2181 &lt;&gt; "",VLOOKUP($A2181,'Student reference sheet'!$A$2:$V$2329, 5,FALSE), "")</f>
        <v/>
      </c>
      <c r="S2181" s="39" t="str">
        <f>IF($A2181 &lt;&gt; "",VLOOKUP($A2181,'Student reference sheet'!$A$2:$V$2329, 6,FALSE), "")</f>
        <v/>
      </c>
      <c r="T2181" s="30" t="str">
        <f>IF($A2181 = "","",
IF(VLOOKUP($A2181,'Student reference sheet'!$A$2:$V$2329, 10,FALSE) = "Y", "Hispanic",
IF(VLOOKUP($A2181,'Student reference sheet'!$A$2:$V$2329,11,FALSE) &lt;&gt; "",
IF(VLOOKUP($A2181,'Student reference sheet'!$A$2:$V$2329,11,FALSE) = "UNK", "Unknown", VLOOKUP(VALUE(VLOOKUP($A2181,'Student reference sheet'!$A$2:$V$2329,11,FALSE)),'Ethnicity Reference'!$A$2:$B$22,2,FALSE)),
IF(VLOOKUP($A2181,'Student reference sheet'!$A$2:$V$2329,9,FALSE) &lt;&gt; "", VLOOKUP(VALUE(VLOOKUP($A2181,'Student reference sheet'!$A$2:$V$2329,9,FALSE)),'Ethnicity Reference'!$A$2:$B$22,2,FALSE),"Unknown"))))</f>
        <v/>
      </c>
      <c r="U2181" s="35"/>
    </row>
    <row r="2182" spans="1:21" ht="15.75">
      <c r="A2182" s="47"/>
      <c r="B2182" s="33"/>
      <c r="C2182" s="39" t="str">
        <f>IF($A2182 &lt;&gt; "",VLOOKUP($A2182,'Student reference sheet'!$A$2:$V$2329, 3,FALSE), "")</f>
        <v/>
      </c>
      <c r="D2182" s="39" t="str">
        <f>IF($A2182 &lt;&gt; "",VLOOKUP($A2182,'Student reference sheet'!$A$2:$V$2329, 2,FALSE), "")</f>
        <v/>
      </c>
      <c r="E2182" s="35"/>
      <c r="F2182" s="34"/>
      <c r="G2182" s="40" t="str">
        <f t="shared" ca="1" si="102"/>
        <v/>
      </c>
      <c r="H2182" s="40" t="str">
        <f t="shared" ca="1" si="103"/>
        <v/>
      </c>
      <c r="I2182" s="36" t="str">
        <f>IF($A2182 = "", "",
IF(COUNTIF(MINIMUM_DAY_DATES[], Attendance!J2182) &gt; 0, VLOOKUP(Attendance!$G2182,MINIMUM_DAY_PERIOD_SCHEDULE[], 2,TRUE),
IF(COUNTIF(RALLY_DATES[], Attendance!J2182) &gt; 0, VLOOKUP(Attendance!$G2182,RALLY_PERIOD_SCHEDULE[], 2,TRUE),
IF(WEEKDAY(Attendance!$J2182) = 2,
       IF(COUNTIF(FINALS_WEEK_MONDAY_DATE[],Attendance!$J2182) &gt; 0, VLOOKUP(Attendance!$G2182,FINALS_WEEK_MONDAY_PERIOD_SCHEDULE[],2,TRUE),
       VLOOKUP(Attendance!$G2182,REGULAR_WEEK_SCHEDULE[],6,TRUE)),
IF(WEEKDAY($J2182) = 3,
       IF(COUNTIF(FINALS_WEEK_TUESDAY_DATE[],Attendance!$J2182) &gt; 0, VLOOKUP(Attendance!$G2182,FINALS_WEEK_TUESDAY_PERIOD_SCHEDULE[],2,TRUE),
       VLOOKUP(Attendance!$G2182,REGULAR_WEEK_SCHEDULE[[Tuesday]:[Period]],5,TRUE)),
IF(WEEKDAY(Attendance!$J2182) = 4,
        IF(COUNTIF(BLOCK_WEDNESDAY_DATES[],Attendance!$J2182) &gt; 0, VLOOKUP(Attendance!$G2182,BLOCK_WEDNESDAY_PERIOD_SCHEDULE[],2,TRUE),
        IF(COUNTIF(FINALS_WEEK_WEDNESDAY_DATE[],Attendance!$J2182) &gt; 0, VLOOKUP(Attendance!$G2182,FINALS_WEEK_WEDNESDAY_PERIOD_SCHEDULE[],2,TRUE),
       VLOOKUP(Attendance!$G2182,REGULAR_WEEK_SCHEDULE[[Wednesday]:[Period]],4,TRUE))),
IF(WEEKDAY($J2182) = 5,
       IF(COUNTIF(BLOCK_THURSDAY_DATES[],Attendance!$J2182) &gt; 0, VLOOKUP(Attendance!$G2182,BLOCK_THURSDAY_PERIOD_SCHEDULE[],2,TRUE),
       IF(COUNTIF(FINALS_WEEK_THURSDAY_DATE[],Attendance!$J2182) &gt; 0, VLOOKUP(Attendance!$G2182,FINALS_WEEK_THURSDAY_PERIOD_SCHEDULE[],2,TRUE),
       VLOOKUP(Attendance!$G2182,REGULAR_WEEK_SCHEDULE[[Thursday]:[Period]],3,TRUE))),
IF(WEEKDAY(Attendance!$J2182) = 6,
       IF(COUNTIF(FINALS_WEEK_FRIDAY_DATE[],Attendance!$J2182) &gt; 0, VLOOKUP(Attendance!$G2182,FINALS_WEEK_FRIDAY_PERIOD_SCHEDULE[],2,TRUE),
       VLOOKUP(Attendance!$G2182,REGULAR_WEEK_SCHEDULE[[Friday]:[Period]],2,TRUE))))))))))</f>
        <v/>
      </c>
      <c r="J2182" s="41" t="str">
        <f t="shared" ca="1" si="104"/>
        <v/>
      </c>
      <c r="K2182" s="41" t="str">
        <f>IF($A2182 &lt;&gt; "",VLOOKUP($A2182,'Student reference sheet'!$A$2:$V$2329, 7,FALSE), "")</f>
        <v/>
      </c>
      <c r="L2182" s="30" t="str">
        <f>IF($A2182 ="", "", VLOOKUP($A2182, 'Student reference sheet'!$A$2:$Z$2603,23,FALSE))</f>
        <v/>
      </c>
      <c r="M2182" s="30" t="str">
        <f>IF($A2182 ="", "", VLOOKUP($A2182, 'Student reference sheet'!$A$2:$Z$2603,24,FALSE))</f>
        <v/>
      </c>
      <c r="N2182" s="30" t="str">
        <f>IF($A2182 ="", "", VLOOKUP($A2182, 'Student reference sheet'!$A$2:$Z$2603,26,FALSE))</f>
        <v/>
      </c>
      <c r="O2182" s="30" t="str">
        <f>IF($A2182 ="", "", VLOOKUP($A2182, 'Student reference sheet'!$A$2:$Z$2603,25,FALSE))</f>
        <v/>
      </c>
      <c r="P2182" s="39" t="str">
        <f>IF($A2182 = "", "", IF(OR(VLOOKUP($A2182,'Student reference sheet'!$A$2:$V$2400,8,FALSE) = "R",  VLOOKUP($A2182,'Student reference sheet'!$A$2:$V$2400,8,FALSE) = "L"), "X", ""))</f>
        <v/>
      </c>
      <c r="Q2182" s="39" t="str">
        <f>IF($A2182 ="", "", VLOOKUP($A2182, 'Student reference sheet'!$A$2:$V$2603,22,FALSE))</f>
        <v/>
      </c>
      <c r="R2182" s="39" t="str">
        <f>IF($A2182 &lt;&gt; "",VLOOKUP($A2182,'Student reference sheet'!$A$2:$V$2329, 5,FALSE), "")</f>
        <v/>
      </c>
      <c r="S2182" s="39" t="str">
        <f>IF($A2182 &lt;&gt; "",VLOOKUP($A2182,'Student reference sheet'!$A$2:$V$2329, 6,FALSE), "")</f>
        <v/>
      </c>
      <c r="T2182" s="30" t="str">
        <f>IF($A2182 = "","",
IF(VLOOKUP($A2182,'Student reference sheet'!$A$2:$V$2329, 10,FALSE) = "Y", "Hispanic",
IF(VLOOKUP($A2182,'Student reference sheet'!$A$2:$V$2329,11,FALSE) &lt;&gt; "",
IF(VLOOKUP($A2182,'Student reference sheet'!$A$2:$V$2329,11,FALSE) = "UNK", "Unknown", VLOOKUP(VALUE(VLOOKUP($A2182,'Student reference sheet'!$A$2:$V$2329,11,FALSE)),'Ethnicity Reference'!$A$2:$B$22,2,FALSE)),
IF(VLOOKUP($A2182,'Student reference sheet'!$A$2:$V$2329,9,FALSE) &lt;&gt; "", VLOOKUP(VALUE(VLOOKUP($A2182,'Student reference sheet'!$A$2:$V$2329,9,FALSE)),'Ethnicity Reference'!$A$2:$B$22,2,FALSE),"Unknown"))))</f>
        <v/>
      </c>
      <c r="U2182" s="35"/>
    </row>
    <row r="2183" spans="1:21" ht="15.75">
      <c r="A2183" s="47"/>
      <c r="B2183" s="33"/>
      <c r="C2183" s="39" t="str">
        <f>IF($A2183 &lt;&gt; "",VLOOKUP($A2183,'Student reference sheet'!$A$2:$V$2329, 3,FALSE), "")</f>
        <v/>
      </c>
      <c r="D2183" s="39" t="str">
        <f>IF($A2183 &lt;&gt; "",VLOOKUP($A2183,'Student reference sheet'!$A$2:$V$2329, 2,FALSE), "")</f>
        <v/>
      </c>
      <c r="E2183" s="35"/>
      <c r="F2183" s="34"/>
      <c r="G2183" s="40" t="str">
        <f t="shared" ca="1" si="102"/>
        <v/>
      </c>
      <c r="H2183" s="40" t="str">
        <f t="shared" ca="1" si="103"/>
        <v/>
      </c>
      <c r="I2183" s="36" t="str">
        <f>IF($A2183 = "", "",
IF(COUNTIF(MINIMUM_DAY_DATES[], Attendance!J2183) &gt; 0, VLOOKUP(Attendance!$G2183,MINIMUM_DAY_PERIOD_SCHEDULE[], 2,TRUE),
IF(COUNTIF(RALLY_DATES[], Attendance!J2183) &gt; 0, VLOOKUP(Attendance!$G2183,RALLY_PERIOD_SCHEDULE[], 2,TRUE),
IF(WEEKDAY(Attendance!$J2183) = 2,
       IF(COUNTIF(FINALS_WEEK_MONDAY_DATE[],Attendance!$J2183) &gt; 0, VLOOKUP(Attendance!$G2183,FINALS_WEEK_MONDAY_PERIOD_SCHEDULE[],2,TRUE),
       VLOOKUP(Attendance!$G2183,REGULAR_WEEK_SCHEDULE[],6,TRUE)),
IF(WEEKDAY($J2183) = 3,
       IF(COUNTIF(FINALS_WEEK_TUESDAY_DATE[],Attendance!$J2183) &gt; 0, VLOOKUP(Attendance!$G2183,FINALS_WEEK_TUESDAY_PERIOD_SCHEDULE[],2,TRUE),
       VLOOKUP(Attendance!$G2183,REGULAR_WEEK_SCHEDULE[[Tuesday]:[Period]],5,TRUE)),
IF(WEEKDAY(Attendance!$J2183) = 4,
        IF(COUNTIF(BLOCK_WEDNESDAY_DATES[],Attendance!$J2183) &gt; 0, VLOOKUP(Attendance!$G2183,BLOCK_WEDNESDAY_PERIOD_SCHEDULE[],2,TRUE),
        IF(COUNTIF(FINALS_WEEK_WEDNESDAY_DATE[],Attendance!$J2183) &gt; 0, VLOOKUP(Attendance!$G2183,FINALS_WEEK_WEDNESDAY_PERIOD_SCHEDULE[],2,TRUE),
       VLOOKUP(Attendance!$G2183,REGULAR_WEEK_SCHEDULE[[Wednesday]:[Period]],4,TRUE))),
IF(WEEKDAY($J2183) = 5,
       IF(COUNTIF(BLOCK_THURSDAY_DATES[],Attendance!$J2183) &gt; 0, VLOOKUP(Attendance!$G2183,BLOCK_THURSDAY_PERIOD_SCHEDULE[],2,TRUE),
       IF(COUNTIF(FINALS_WEEK_THURSDAY_DATE[],Attendance!$J2183) &gt; 0, VLOOKUP(Attendance!$G2183,FINALS_WEEK_THURSDAY_PERIOD_SCHEDULE[],2,TRUE),
       VLOOKUP(Attendance!$G2183,REGULAR_WEEK_SCHEDULE[[Thursday]:[Period]],3,TRUE))),
IF(WEEKDAY(Attendance!$J2183) = 6,
       IF(COUNTIF(FINALS_WEEK_FRIDAY_DATE[],Attendance!$J2183) &gt; 0, VLOOKUP(Attendance!$G2183,FINALS_WEEK_FRIDAY_PERIOD_SCHEDULE[],2,TRUE),
       VLOOKUP(Attendance!$G2183,REGULAR_WEEK_SCHEDULE[[Friday]:[Period]],2,TRUE))))))))))</f>
        <v/>
      </c>
      <c r="J2183" s="41" t="str">
        <f t="shared" ca="1" si="104"/>
        <v/>
      </c>
      <c r="K2183" s="41" t="str">
        <f>IF($A2183 &lt;&gt; "",VLOOKUP($A2183,'Student reference sheet'!$A$2:$V$2329, 7,FALSE), "")</f>
        <v/>
      </c>
      <c r="L2183" s="30" t="str">
        <f>IF($A2183 ="", "", VLOOKUP($A2183, 'Student reference sheet'!$A$2:$Z$2603,23,FALSE))</f>
        <v/>
      </c>
      <c r="M2183" s="30" t="str">
        <f>IF($A2183 ="", "", VLOOKUP($A2183, 'Student reference sheet'!$A$2:$Z$2603,24,FALSE))</f>
        <v/>
      </c>
      <c r="N2183" s="30" t="str">
        <f>IF($A2183 ="", "", VLOOKUP($A2183, 'Student reference sheet'!$A$2:$Z$2603,26,FALSE))</f>
        <v/>
      </c>
      <c r="O2183" s="30" t="str">
        <f>IF($A2183 ="", "", VLOOKUP($A2183, 'Student reference sheet'!$A$2:$Z$2603,25,FALSE))</f>
        <v/>
      </c>
      <c r="P2183" s="39" t="str">
        <f>IF($A2183 = "", "", IF(OR(VLOOKUP($A2183,'Student reference sheet'!$A$2:$V$2400,8,FALSE) = "R",  VLOOKUP($A2183,'Student reference sheet'!$A$2:$V$2400,8,FALSE) = "L"), "X", ""))</f>
        <v/>
      </c>
      <c r="Q2183" s="39" t="str">
        <f>IF($A2183 ="", "", VLOOKUP($A2183, 'Student reference sheet'!$A$2:$V$2603,22,FALSE))</f>
        <v/>
      </c>
      <c r="R2183" s="39" t="str">
        <f>IF($A2183 &lt;&gt; "",VLOOKUP($A2183,'Student reference sheet'!$A$2:$V$2329, 5,FALSE), "")</f>
        <v/>
      </c>
      <c r="S2183" s="39" t="str">
        <f>IF($A2183 &lt;&gt; "",VLOOKUP($A2183,'Student reference sheet'!$A$2:$V$2329, 6,FALSE), "")</f>
        <v/>
      </c>
      <c r="T2183" s="30" t="str">
        <f>IF($A2183 = "","",
IF(VLOOKUP($A2183,'Student reference sheet'!$A$2:$V$2329, 10,FALSE) = "Y", "Hispanic",
IF(VLOOKUP($A2183,'Student reference sheet'!$A$2:$V$2329,11,FALSE) &lt;&gt; "",
IF(VLOOKUP($A2183,'Student reference sheet'!$A$2:$V$2329,11,FALSE) = "UNK", "Unknown", VLOOKUP(VALUE(VLOOKUP($A2183,'Student reference sheet'!$A$2:$V$2329,11,FALSE)),'Ethnicity Reference'!$A$2:$B$22,2,FALSE)),
IF(VLOOKUP($A2183,'Student reference sheet'!$A$2:$V$2329,9,FALSE) &lt;&gt; "", VLOOKUP(VALUE(VLOOKUP($A2183,'Student reference sheet'!$A$2:$V$2329,9,FALSE)),'Ethnicity Reference'!$A$2:$B$22,2,FALSE),"Unknown"))))</f>
        <v/>
      </c>
      <c r="U2183" s="35"/>
    </row>
    <row r="2184" spans="1:21" ht="15.75">
      <c r="A2184" s="47"/>
      <c r="B2184" s="33"/>
      <c r="C2184" s="39" t="str">
        <f>IF($A2184 &lt;&gt; "",VLOOKUP($A2184,'Student reference sheet'!$A$2:$V$2329, 3,FALSE), "")</f>
        <v/>
      </c>
      <c r="D2184" s="39" t="str">
        <f>IF($A2184 &lt;&gt; "",VLOOKUP($A2184,'Student reference sheet'!$A$2:$V$2329, 2,FALSE), "")</f>
        <v/>
      </c>
      <c r="E2184" s="35"/>
      <c r="F2184" s="34"/>
      <c r="G2184" s="40" t="str">
        <f t="shared" ca="1" si="102"/>
        <v/>
      </c>
      <c r="H2184" s="40" t="str">
        <f t="shared" ca="1" si="103"/>
        <v/>
      </c>
      <c r="I2184" s="36" t="str">
        <f>IF($A2184 = "", "",
IF(COUNTIF(MINIMUM_DAY_DATES[], Attendance!J2184) &gt; 0, VLOOKUP(Attendance!$G2184,MINIMUM_DAY_PERIOD_SCHEDULE[], 2,TRUE),
IF(COUNTIF(RALLY_DATES[], Attendance!J2184) &gt; 0, VLOOKUP(Attendance!$G2184,RALLY_PERIOD_SCHEDULE[], 2,TRUE),
IF(WEEKDAY(Attendance!$J2184) = 2,
       IF(COUNTIF(FINALS_WEEK_MONDAY_DATE[],Attendance!$J2184) &gt; 0, VLOOKUP(Attendance!$G2184,FINALS_WEEK_MONDAY_PERIOD_SCHEDULE[],2,TRUE),
       VLOOKUP(Attendance!$G2184,REGULAR_WEEK_SCHEDULE[],6,TRUE)),
IF(WEEKDAY($J2184) = 3,
       IF(COUNTIF(FINALS_WEEK_TUESDAY_DATE[],Attendance!$J2184) &gt; 0, VLOOKUP(Attendance!$G2184,FINALS_WEEK_TUESDAY_PERIOD_SCHEDULE[],2,TRUE),
       VLOOKUP(Attendance!$G2184,REGULAR_WEEK_SCHEDULE[[Tuesday]:[Period]],5,TRUE)),
IF(WEEKDAY(Attendance!$J2184) = 4,
        IF(COUNTIF(BLOCK_WEDNESDAY_DATES[],Attendance!$J2184) &gt; 0, VLOOKUP(Attendance!$G2184,BLOCK_WEDNESDAY_PERIOD_SCHEDULE[],2,TRUE),
        IF(COUNTIF(FINALS_WEEK_WEDNESDAY_DATE[],Attendance!$J2184) &gt; 0, VLOOKUP(Attendance!$G2184,FINALS_WEEK_WEDNESDAY_PERIOD_SCHEDULE[],2,TRUE),
       VLOOKUP(Attendance!$G2184,REGULAR_WEEK_SCHEDULE[[Wednesday]:[Period]],4,TRUE))),
IF(WEEKDAY($J2184) = 5,
       IF(COUNTIF(BLOCK_THURSDAY_DATES[],Attendance!$J2184) &gt; 0, VLOOKUP(Attendance!$G2184,BLOCK_THURSDAY_PERIOD_SCHEDULE[],2,TRUE),
       IF(COUNTIF(FINALS_WEEK_THURSDAY_DATE[],Attendance!$J2184) &gt; 0, VLOOKUP(Attendance!$G2184,FINALS_WEEK_THURSDAY_PERIOD_SCHEDULE[],2,TRUE),
       VLOOKUP(Attendance!$G2184,REGULAR_WEEK_SCHEDULE[[Thursday]:[Period]],3,TRUE))),
IF(WEEKDAY(Attendance!$J2184) = 6,
       IF(COUNTIF(FINALS_WEEK_FRIDAY_DATE[],Attendance!$J2184) &gt; 0, VLOOKUP(Attendance!$G2184,FINALS_WEEK_FRIDAY_PERIOD_SCHEDULE[],2,TRUE),
       VLOOKUP(Attendance!$G2184,REGULAR_WEEK_SCHEDULE[[Friday]:[Period]],2,TRUE))))))))))</f>
        <v/>
      </c>
      <c r="J2184" s="41" t="str">
        <f t="shared" ca="1" si="104"/>
        <v/>
      </c>
      <c r="K2184" s="41" t="str">
        <f>IF($A2184 &lt;&gt; "",VLOOKUP($A2184,'Student reference sheet'!$A$2:$V$2329, 7,FALSE), "")</f>
        <v/>
      </c>
      <c r="L2184" s="30" t="str">
        <f>IF($A2184 ="", "", VLOOKUP($A2184, 'Student reference sheet'!$A$2:$Z$2603,23,FALSE))</f>
        <v/>
      </c>
      <c r="M2184" s="30" t="str">
        <f>IF($A2184 ="", "", VLOOKUP($A2184, 'Student reference sheet'!$A$2:$Z$2603,24,FALSE))</f>
        <v/>
      </c>
      <c r="N2184" s="30" t="str">
        <f>IF($A2184 ="", "", VLOOKUP($A2184, 'Student reference sheet'!$A$2:$Z$2603,26,FALSE))</f>
        <v/>
      </c>
      <c r="O2184" s="30" t="str">
        <f>IF($A2184 ="", "", VLOOKUP($A2184, 'Student reference sheet'!$A$2:$Z$2603,25,FALSE))</f>
        <v/>
      </c>
      <c r="P2184" s="39" t="str">
        <f>IF($A2184 = "", "", IF(OR(VLOOKUP($A2184,'Student reference sheet'!$A$2:$V$2400,8,FALSE) = "R",  VLOOKUP($A2184,'Student reference sheet'!$A$2:$V$2400,8,FALSE) = "L"), "X", ""))</f>
        <v/>
      </c>
      <c r="Q2184" s="39" t="str">
        <f>IF($A2184 ="", "", VLOOKUP($A2184, 'Student reference sheet'!$A$2:$V$2603,22,FALSE))</f>
        <v/>
      </c>
      <c r="R2184" s="39" t="str">
        <f>IF($A2184 &lt;&gt; "",VLOOKUP($A2184,'Student reference sheet'!$A$2:$V$2329, 5,FALSE), "")</f>
        <v/>
      </c>
      <c r="S2184" s="39" t="str">
        <f>IF($A2184 &lt;&gt; "",VLOOKUP($A2184,'Student reference sheet'!$A$2:$V$2329, 6,FALSE), "")</f>
        <v/>
      </c>
      <c r="T2184" s="30" t="str">
        <f>IF($A2184 = "","",
IF(VLOOKUP($A2184,'Student reference sheet'!$A$2:$V$2329, 10,FALSE) = "Y", "Hispanic",
IF(VLOOKUP($A2184,'Student reference sheet'!$A$2:$V$2329,11,FALSE) &lt;&gt; "",
IF(VLOOKUP($A2184,'Student reference sheet'!$A$2:$V$2329,11,FALSE) = "UNK", "Unknown", VLOOKUP(VALUE(VLOOKUP($A2184,'Student reference sheet'!$A$2:$V$2329,11,FALSE)),'Ethnicity Reference'!$A$2:$B$22,2,FALSE)),
IF(VLOOKUP($A2184,'Student reference sheet'!$A$2:$V$2329,9,FALSE) &lt;&gt; "", VLOOKUP(VALUE(VLOOKUP($A2184,'Student reference sheet'!$A$2:$V$2329,9,FALSE)),'Ethnicity Reference'!$A$2:$B$22,2,FALSE),"Unknown"))))</f>
        <v/>
      </c>
      <c r="U2184" s="35"/>
    </row>
    <row r="2185" spans="1:21" ht="15.75">
      <c r="A2185" s="47"/>
      <c r="B2185" s="33"/>
      <c r="C2185" s="39" t="str">
        <f>IF($A2185 &lt;&gt; "",VLOOKUP($A2185,'Student reference sheet'!$A$2:$V$2329, 3,FALSE), "")</f>
        <v/>
      </c>
      <c r="D2185" s="39" t="str">
        <f>IF($A2185 &lt;&gt; "",VLOOKUP($A2185,'Student reference sheet'!$A$2:$V$2329, 2,FALSE), "")</f>
        <v/>
      </c>
      <c r="E2185" s="35"/>
      <c r="F2185" s="34"/>
      <c r="G2185" s="40" t="str">
        <f t="shared" ca="1" si="102"/>
        <v/>
      </c>
      <c r="H2185" s="40" t="str">
        <f t="shared" ca="1" si="103"/>
        <v/>
      </c>
      <c r="I2185" s="36" t="str">
        <f>IF($A2185 = "", "",
IF(COUNTIF(MINIMUM_DAY_DATES[], Attendance!J2185) &gt; 0, VLOOKUP(Attendance!$G2185,MINIMUM_DAY_PERIOD_SCHEDULE[], 2,TRUE),
IF(COUNTIF(RALLY_DATES[], Attendance!J2185) &gt; 0, VLOOKUP(Attendance!$G2185,RALLY_PERIOD_SCHEDULE[], 2,TRUE),
IF(WEEKDAY(Attendance!$J2185) = 2,
       IF(COUNTIF(FINALS_WEEK_MONDAY_DATE[],Attendance!$J2185) &gt; 0, VLOOKUP(Attendance!$G2185,FINALS_WEEK_MONDAY_PERIOD_SCHEDULE[],2,TRUE),
       VLOOKUP(Attendance!$G2185,REGULAR_WEEK_SCHEDULE[],6,TRUE)),
IF(WEEKDAY($J2185) = 3,
       IF(COUNTIF(FINALS_WEEK_TUESDAY_DATE[],Attendance!$J2185) &gt; 0, VLOOKUP(Attendance!$G2185,FINALS_WEEK_TUESDAY_PERIOD_SCHEDULE[],2,TRUE),
       VLOOKUP(Attendance!$G2185,REGULAR_WEEK_SCHEDULE[[Tuesday]:[Period]],5,TRUE)),
IF(WEEKDAY(Attendance!$J2185) = 4,
        IF(COUNTIF(BLOCK_WEDNESDAY_DATES[],Attendance!$J2185) &gt; 0, VLOOKUP(Attendance!$G2185,BLOCK_WEDNESDAY_PERIOD_SCHEDULE[],2,TRUE),
        IF(COUNTIF(FINALS_WEEK_WEDNESDAY_DATE[],Attendance!$J2185) &gt; 0, VLOOKUP(Attendance!$G2185,FINALS_WEEK_WEDNESDAY_PERIOD_SCHEDULE[],2,TRUE),
       VLOOKUP(Attendance!$G2185,REGULAR_WEEK_SCHEDULE[[Wednesday]:[Period]],4,TRUE))),
IF(WEEKDAY($J2185) = 5,
       IF(COUNTIF(BLOCK_THURSDAY_DATES[],Attendance!$J2185) &gt; 0, VLOOKUP(Attendance!$G2185,BLOCK_THURSDAY_PERIOD_SCHEDULE[],2,TRUE),
       IF(COUNTIF(FINALS_WEEK_THURSDAY_DATE[],Attendance!$J2185) &gt; 0, VLOOKUP(Attendance!$G2185,FINALS_WEEK_THURSDAY_PERIOD_SCHEDULE[],2,TRUE),
       VLOOKUP(Attendance!$G2185,REGULAR_WEEK_SCHEDULE[[Thursday]:[Period]],3,TRUE))),
IF(WEEKDAY(Attendance!$J2185) = 6,
       IF(COUNTIF(FINALS_WEEK_FRIDAY_DATE[],Attendance!$J2185) &gt; 0, VLOOKUP(Attendance!$G2185,FINALS_WEEK_FRIDAY_PERIOD_SCHEDULE[],2,TRUE),
       VLOOKUP(Attendance!$G2185,REGULAR_WEEK_SCHEDULE[[Friday]:[Period]],2,TRUE))))))))))</f>
        <v/>
      </c>
      <c r="J2185" s="41" t="str">
        <f t="shared" ca="1" si="104"/>
        <v/>
      </c>
      <c r="K2185" s="41" t="str">
        <f>IF($A2185 &lt;&gt; "",VLOOKUP($A2185,'Student reference sheet'!$A$2:$V$2329, 7,FALSE), "")</f>
        <v/>
      </c>
      <c r="L2185" s="30" t="str">
        <f>IF($A2185 ="", "", VLOOKUP($A2185, 'Student reference sheet'!$A$2:$Z$2603,23,FALSE))</f>
        <v/>
      </c>
      <c r="M2185" s="30" t="str">
        <f>IF($A2185 ="", "", VLOOKUP($A2185, 'Student reference sheet'!$A$2:$Z$2603,24,FALSE))</f>
        <v/>
      </c>
      <c r="N2185" s="30" t="str">
        <f>IF($A2185 ="", "", VLOOKUP($A2185, 'Student reference sheet'!$A$2:$Z$2603,26,FALSE))</f>
        <v/>
      </c>
      <c r="O2185" s="30" t="str">
        <f>IF($A2185 ="", "", VLOOKUP($A2185, 'Student reference sheet'!$A$2:$Z$2603,25,FALSE))</f>
        <v/>
      </c>
      <c r="P2185" s="39" t="str">
        <f>IF($A2185 = "", "", IF(OR(VLOOKUP($A2185,'Student reference sheet'!$A$2:$V$2400,8,FALSE) = "R",  VLOOKUP($A2185,'Student reference sheet'!$A$2:$V$2400,8,FALSE) = "L"), "X", ""))</f>
        <v/>
      </c>
      <c r="Q2185" s="39" t="str">
        <f>IF($A2185 ="", "", VLOOKUP($A2185, 'Student reference sheet'!$A$2:$V$2603,22,FALSE))</f>
        <v/>
      </c>
      <c r="R2185" s="39" t="str">
        <f>IF($A2185 &lt;&gt; "",VLOOKUP($A2185,'Student reference sheet'!$A$2:$V$2329, 5,FALSE), "")</f>
        <v/>
      </c>
      <c r="S2185" s="39" t="str">
        <f>IF($A2185 &lt;&gt; "",VLOOKUP($A2185,'Student reference sheet'!$A$2:$V$2329, 6,FALSE), "")</f>
        <v/>
      </c>
      <c r="T2185" s="30" t="str">
        <f>IF($A2185 = "","",
IF(VLOOKUP($A2185,'Student reference sheet'!$A$2:$V$2329, 10,FALSE) = "Y", "Hispanic",
IF(VLOOKUP($A2185,'Student reference sheet'!$A$2:$V$2329,11,FALSE) &lt;&gt; "",
IF(VLOOKUP($A2185,'Student reference sheet'!$A$2:$V$2329,11,FALSE) = "UNK", "Unknown", VLOOKUP(VALUE(VLOOKUP($A2185,'Student reference sheet'!$A$2:$V$2329,11,FALSE)),'Ethnicity Reference'!$A$2:$B$22,2,FALSE)),
IF(VLOOKUP($A2185,'Student reference sheet'!$A$2:$V$2329,9,FALSE) &lt;&gt; "", VLOOKUP(VALUE(VLOOKUP($A2185,'Student reference sheet'!$A$2:$V$2329,9,FALSE)),'Ethnicity Reference'!$A$2:$B$22,2,FALSE),"Unknown"))))</f>
        <v/>
      </c>
      <c r="U2185" s="35"/>
    </row>
    <row r="2186" spans="1:21" ht="15.75">
      <c r="A2186" s="47"/>
      <c r="B2186" s="33"/>
      <c r="C2186" s="39" t="str">
        <f>IF($A2186 &lt;&gt; "",VLOOKUP($A2186,'Student reference sheet'!$A$2:$V$2329, 3,FALSE), "")</f>
        <v/>
      </c>
      <c r="D2186" s="39" t="str">
        <f>IF($A2186 &lt;&gt; "",VLOOKUP($A2186,'Student reference sheet'!$A$2:$V$2329, 2,FALSE), "")</f>
        <v/>
      </c>
      <c r="E2186" s="35"/>
      <c r="F2186" s="34"/>
      <c r="G2186" s="40" t="str">
        <f t="shared" ref="G2186:G2249" ca="1" si="105">IF(A2186 &lt;&gt;"", IF(G2186 = "",NOW() - TODAY(), G2186), "")</f>
        <v/>
      </c>
      <c r="H2186" s="40" t="str">
        <f t="shared" ref="H2186:H2249" ca="1" si="106">IF(B2186 &lt;&gt;"", IF(H2186 = "",NOW() - TODAY(), H2186), "")</f>
        <v/>
      </c>
      <c r="I2186" s="36" t="str">
        <f>IF($A2186 = "", "",
IF(COUNTIF(MINIMUM_DAY_DATES[], Attendance!J2186) &gt; 0, VLOOKUP(Attendance!$G2186,MINIMUM_DAY_PERIOD_SCHEDULE[], 2,TRUE),
IF(COUNTIF(RALLY_DATES[], Attendance!J2186) &gt; 0, VLOOKUP(Attendance!$G2186,RALLY_PERIOD_SCHEDULE[], 2,TRUE),
IF(WEEKDAY(Attendance!$J2186) = 2,
       IF(COUNTIF(FINALS_WEEK_MONDAY_DATE[],Attendance!$J2186) &gt; 0, VLOOKUP(Attendance!$G2186,FINALS_WEEK_MONDAY_PERIOD_SCHEDULE[],2,TRUE),
       VLOOKUP(Attendance!$G2186,REGULAR_WEEK_SCHEDULE[],6,TRUE)),
IF(WEEKDAY($J2186) = 3,
       IF(COUNTIF(FINALS_WEEK_TUESDAY_DATE[],Attendance!$J2186) &gt; 0, VLOOKUP(Attendance!$G2186,FINALS_WEEK_TUESDAY_PERIOD_SCHEDULE[],2,TRUE),
       VLOOKUP(Attendance!$G2186,REGULAR_WEEK_SCHEDULE[[Tuesday]:[Period]],5,TRUE)),
IF(WEEKDAY(Attendance!$J2186) = 4,
        IF(COUNTIF(BLOCK_WEDNESDAY_DATES[],Attendance!$J2186) &gt; 0, VLOOKUP(Attendance!$G2186,BLOCK_WEDNESDAY_PERIOD_SCHEDULE[],2,TRUE),
        IF(COUNTIF(FINALS_WEEK_WEDNESDAY_DATE[],Attendance!$J2186) &gt; 0, VLOOKUP(Attendance!$G2186,FINALS_WEEK_WEDNESDAY_PERIOD_SCHEDULE[],2,TRUE),
       VLOOKUP(Attendance!$G2186,REGULAR_WEEK_SCHEDULE[[Wednesday]:[Period]],4,TRUE))),
IF(WEEKDAY($J2186) = 5,
       IF(COUNTIF(BLOCK_THURSDAY_DATES[],Attendance!$J2186) &gt; 0, VLOOKUP(Attendance!$G2186,BLOCK_THURSDAY_PERIOD_SCHEDULE[],2,TRUE),
       IF(COUNTIF(FINALS_WEEK_THURSDAY_DATE[],Attendance!$J2186) &gt; 0, VLOOKUP(Attendance!$G2186,FINALS_WEEK_THURSDAY_PERIOD_SCHEDULE[],2,TRUE),
       VLOOKUP(Attendance!$G2186,REGULAR_WEEK_SCHEDULE[[Thursday]:[Period]],3,TRUE))),
IF(WEEKDAY(Attendance!$J2186) = 6,
       IF(COUNTIF(FINALS_WEEK_FRIDAY_DATE[],Attendance!$J2186) &gt; 0, VLOOKUP(Attendance!$G2186,FINALS_WEEK_FRIDAY_PERIOD_SCHEDULE[],2,TRUE),
       VLOOKUP(Attendance!$G2186,REGULAR_WEEK_SCHEDULE[[Friday]:[Period]],2,TRUE))))))))))</f>
        <v/>
      </c>
      <c r="J2186" s="41" t="str">
        <f t="shared" ref="J2186:J2249" ca="1" si="107">IF(A2186 &lt;&gt;"", IF(J2186 = "",TODAY(), J2186), "")</f>
        <v/>
      </c>
      <c r="K2186" s="41" t="str">
        <f>IF($A2186 &lt;&gt; "",VLOOKUP($A2186,'Student reference sheet'!$A$2:$V$2329, 7,FALSE), "")</f>
        <v/>
      </c>
      <c r="L2186" s="30" t="str">
        <f>IF($A2186 ="", "", VLOOKUP($A2186, 'Student reference sheet'!$A$2:$Z$2603,23,FALSE))</f>
        <v/>
      </c>
      <c r="M2186" s="30" t="str">
        <f>IF($A2186 ="", "", VLOOKUP($A2186, 'Student reference sheet'!$A$2:$Z$2603,24,FALSE))</f>
        <v/>
      </c>
      <c r="N2186" s="30" t="str">
        <f>IF($A2186 ="", "", VLOOKUP($A2186, 'Student reference sheet'!$A$2:$Z$2603,26,FALSE))</f>
        <v/>
      </c>
      <c r="O2186" s="30" t="str">
        <f>IF($A2186 ="", "", VLOOKUP($A2186, 'Student reference sheet'!$A$2:$Z$2603,25,FALSE))</f>
        <v/>
      </c>
      <c r="P2186" s="39" t="str">
        <f>IF($A2186 = "", "", IF(OR(VLOOKUP($A2186,'Student reference sheet'!$A$2:$V$2400,8,FALSE) = "R",  VLOOKUP($A2186,'Student reference sheet'!$A$2:$V$2400,8,FALSE) = "L"), "X", ""))</f>
        <v/>
      </c>
      <c r="Q2186" s="39" t="str">
        <f>IF($A2186 ="", "", VLOOKUP($A2186, 'Student reference sheet'!$A$2:$V$2603,22,FALSE))</f>
        <v/>
      </c>
      <c r="R2186" s="39" t="str">
        <f>IF($A2186 &lt;&gt; "",VLOOKUP($A2186,'Student reference sheet'!$A$2:$V$2329, 5,FALSE), "")</f>
        <v/>
      </c>
      <c r="S2186" s="39" t="str">
        <f>IF($A2186 &lt;&gt; "",VLOOKUP($A2186,'Student reference sheet'!$A$2:$V$2329, 6,FALSE), "")</f>
        <v/>
      </c>
      <c r="T2186" s="30" t="str">
        <f>IF($A2186 = "","",
IF(VLOOKUP($A2186,'Student reference sheet'!$A$2:$V$2329, 10,FALSE) = "Y", "Hispanic",
IF(VLOOKUP($A2186,'Student reference sheet'!$A$2:$V$2329,11,FALSE) &lt;&gt; "",
IF(VLOOKUP($A2186,'Student reference sheet'!$A$2:$V$2329,11,FALSE) = "UNK", "Unknown", VLOOKUP(VALUE(VLOOKUP($A2186,'Student reference sheet'!$A$2:$V$2329,11,FALSE)),'Ethnicity Reference'!$A$2:$B$22,2,FALSE)),
IF(VLOOKUP($A2186,'Student reference sheet'!$A$2:$V$2329,9,FALSE) &lt;&gt; "", VLOOKUP(VALUE(VLOOKUP($A2186,'Student reference sheet'!$A$2:$V$2329,9,FALSE)),'Ethnicity Reference'!$A$2:$B$22,2,FALSE),"Unknown"))))</f>
        <v/>
      </c>
      <c r="U2186" s="35"/>
    </row>
    <row r="2187" spans="1:21" ht="15.75">
      <c r="A2187" s="47"/>
      <c r="B2187" s="33"/>
      <c r="C2187" s="39" t="str">
        <f>IF($A2187 &lt;&gt; "",VLOOKUP($A2187,'Student reference sheet'!$A$2:$V$2329, 3,FALSE), "")</f>
        <v/>
      </c>
      <c r="D2187" s="39" t="str">
        <f>IF($A2187 &lt;&gt; "",VLOOKUP($A2187,'Student reference sheet'!$A$2:$V$2329, 2,FALSE), "")</f>
        <v/>
      </c>
      <c r="E2187" s="35"/>
      <c r="F2187" s="34"/>
      <c r="G2187" s="40" t="str">
        <f t="shared" ca="1" si="105"/>
        <v/>
      </c>
      <c r="H2187" s="40" t="str">
        <f t="shared" ca="1" si="106"/>
        <v/>
      </c>
      <c r="I2187" s="36" t="str">
        <f>IF($A2187 = "", "",
IF(COUNTIF(MINIMUM_DAY_DATES[], Attendance!J2187) &gt; 0, VLOOKUP(Attendance!$G2187,MINIMUM_DAY_PERIOD_SCHEDULE[], 2,TRUE),
IF(COUNTIF(RALLY_DATES[], Attendance!J2187) &gt; 0, VLOOKUP(Attendance!$G2187,RALLY_PERIOD_SCHEDULE[], 2,TRUE),
IF(WEEKDAY(Attendance!$J2187) = 2,
       IF(COUNTIF(FINALS_WEEK_MONDAY_DATE[],Attendance!$J2187) &gt; 0, VLOOKUP(Attendance!$G2187,FINALS_WEEK_MONDAY_PERIOD_SCHEDULE[],2,TRUE),
       VLOOKUP(Attendance!$G2187,REGULAR_WEEK_SCHEDULE[],6,TRUE)),
IF(WEEKDAY($J2187) = 3,
       IF(COUNTIF(FINALS_WEEK_TUESDAY_DATE[],Attendance!$J2187) &gt; 0, VLOOKUP(Attendance!$G2187,FINALS_WEEK_TUESDAY_PERIOD_SCHEDULE[],2,TRUE),
       VLOOKUP(Attendance!$G2187,REGULAR_WEEK_SCHEDULE[[Tuesday]:[Period]],5,TRUE)),
IF(WEEKDAY(Attendance!$J2187) = 4,
        IF(COUNTIF(BLOCK_WEDNESDAY_DATES[],Attendance!$J2187) &gt; 0, VLOOKUP(Attendance!$G2187,BLOCK_WEDNESDAY_PERIOD_SCHEDULE[],2,TRUE),
        IF(COUNTIF(FINALS_WEEK_WEDNESDAY_DATE[],Attendance!$J2187) &gt; 0, VLOOKUP(Attendance!$G2187,FINALS_WEEK_WEDNESDAY_PERIOD_SCHEDULE[],2,TRUE),
       VLOOKUP(Attendance!$G2187,REGULAR_WEEK_SCHEDULE[[Wednesday]:[Period]],4,TRUE))),
IF(WEEKDAY($J2187) = 5,
       IF(COUNTIF(BLOCK_THURSDAY_DATES[],Attendance!$J2187) &gt; 0, VLOOKUP(Attendance!$G2187,BLOCK_THURSDAY_PERIOD_SCHEDULE[],2,TRUE),
       IF(COUNTIF(FINALS_WEEK_THURSDAY_DATE[],Attendance!$J2187) &gt; 0, VLOOKUP(Attendance!$G2187,FINALS_WEEK_THURSDAY_PERIOD_SCHEDULE[],2,TRUE),
       VLOOKUP(Attendance!$G2187,REGULAR_WEEK_SCHEDULE[[Thursday]:[Period]],3,TRUE))),
IF(WEEKDAY(Attendance!$J2187) = 6,
       IF(COUNTIF(FINALS_WEEK_FRIDAY_DATE[],Attendance!$J2187) &gt; 0, VLOOKUP(Attendance!$G2187,FINALS_WEEK_FRIDAY_PERIOD_SCHEDULE[],2,TRUE),
       VLOOKUP(Attendance!$G2187,REGULAR_WEEK_SCHEDULE[[Friday]:[Period]],2,TRUE))))))))))</f>
        <v/>
      </c>
      <c r="J2187" s="41" t="str">
        <f t="shared" ca="1" si="107"/>
        <v/>
      </c>
      <c r="K2187" s="41" t="str">
        <f>IF($A2187 &lt;&gt; "",VLOOKUP($A2187,'Student reference sheet'!$A$2:$V$2329, 7,FALSE), "")</f>
        <v/>
      </c>
      <c r="L2187" s="30" t="str">
        <f>IF($A2187 ="", "", VLOOKUP($A2187, 'Student reference sheet'!$A$2:$Z$2603,23,FALSE))</f>
        <v/>
      </c>
      <c r="M2187" s="30" t="str">
        <f>IF($A2187 ="", "", VLOOKUP($A2187, 'Student reference sheet'!$A$2:$Z$2603,24,FALSE))</f>
        <v/>
      </c>
      <c r="N2187" s="30" t="str">
        <f>IF($A2187 ="", "", VLOOKUP($A2187, 'Student reference sheet'!$A$2:$Z$2603,26,FALSE))</f>
        <v/>
      </c>
      <c r="O2187" s="30" t="str">
        <f>IF($A2187 ="", "", VLOOKUP($A2187, 'Student reference sheet'!$A$2:$Z$2603,25,FALSE))</f>
        <v/>
      </c>
      <c r="P2187" s="39" t="str">
        <f>IF($A2187 = "", "", IF(OR(VLOOKUP($A2187,'Student reference sheet'!$A$2:$V$2400,8,FALSE) = "R",  VLOOKUP($A2187,'Student reference sheet'!$A$2:$V$2400,8,FALSE) = "L"), "X", ""))</f>
        <v/>
      </c>
      <c r="Q2187" s="39" t="str">
        <f>IF($A2187 ="", "", VLOOKUP($A2187, 'Student reference sheet'!$A$2:$V$2603,22,FALSE))</f>
        <v/>
      </c>
      <c r="R2187" s="39" t="str">
        <f>IF($A2187 &lt;&gt; "",VLOOKUP($A2187,'Student reference sheet'!$A$2:$V$2329, 5,FALSE), "")</f>
        <v/>
      </c>
      <c r="S2187" s="39" t="str">
        <f>IF($A2187 &lt;&gt; "",VLOOKUP($A2187,'Student reference sheet'!$A$2:$V$2329, 6,FALSE), "")</f>
        <v/>
      </c>
      <c r="T2187" s="30" t="str">
        <f>IF($A2187 = "","",
IF(VLOOKUP($A2187,'Student reference sheet'!$A$2:$V$2329, 10,FALSE) = "Y", "Hispanic",
IF(VLOOKUP($A2187,'Student reference sheet'!$A$2:$V$2329,11,FALSE) &lt;&gt; "",
IF(VLOOKUP($A2187,'Student reference sheet'!$A$2:$V$2329,11,FALSE) = "UNK", "Unknown", VLOOKUP(VALUE(VLOOKUP($A2187,'Student reference sheet'!$A$2:$V$2329,11,FALSE)),'Ethnicity Reference'!$A$2:$B$22,2,FALSE)),
IF(VLOOKUP($A2187,'Student reference sheet'!$A$2:$V$2329,9,FALSE) &lt;&gt; "", VLOOKUP(VALUE(VLOOKUP($A2187,'Student reference sheet'!$A$2:$V$2329,9,FALSE)),'Ethnicity Reference'!$A$2:$B$22,2,FALSE),"Unknown"))))</f>
        <v/>
      </c>
      <c r="U2187" s="35"/>
    </row>
    <row r="2188" spans="1:21" ht="15.75">
      <c r="A2188" s="47"/>
      <c r="B2188" s="33"/>
      <c r="C2188" s="39" t="str">
        <f>IF($A2188 &lt;&gt; "",VLOOKUP($A2188,'Student reference sheet'!$A$2:$V$2329, 3,FALSE), "")</f>
        <v/>
      </c>
      <c r="D2188" s="39" t="str">
        <f>IF($A2188 &lt;&gt; "",VLOOKUP($A2188,'Student reference sheet'!$A$2:$V$2329, 2,FALSE), "")</f>
        <v/>
      </c>
      <c r="E2188" s="35"/>
      <c r="F2188" s="34"/>
      <c r="G2188" s="40" t="str">
        <f t="shared" ca="1" si="105"/>
        <v/>
      </c>
      <c r="H2188" s="40" t="str">
        <f t="shared" ca="1" si="106"/>
        <v/>
      </c>
      <c r="I2188" s="36" t="str">
        <f>IF($A2188 = "", "",
IF(COUNTIF(MINIMUM_DAY_DATES[], Attendance!J2188) &gt; 0, VLOOKUP(Attendance!$G2188,MINIMUM_DAY_PERIOD_SCHEDULE[], 2,TRUE),
IF(COUNTIF(RALLY_DATES[], Attendance!J2188) &gt; 0, VLOOKUP(Attendance!$G2188,RALLY_PERIOD_SCHEDULE[], 2,TRUE),
IF(WEEKDAY(Attendance!$J2188) = 2,
       IF(COUNTIF(FINALS_WEEK_MONDAY_DATE[],Attendance!$J2188) &gt; 0, VLOOKUP(Attendance!$G2188,FINALS_WEEK_MONDAY_PERIOD_SCHEDULE[],2,TRUE),
       VLOOKUP(Attendance!$G2188,REGULAR_WEEK_SCHEDULE[],6,TRUE)),
IF(WEEKDAY($J2188) = 3,
       IF(COUNTIF(FINALS_WEEK_TUESDAY_DATE[],Attendance!$J2188) &gt; 0, VLOOKUP(Attendance!$G2188,FINALS_WEEK_TUESDAY_PERIOD_SCHEDULE[],2,TRUE),
       VLOOKUP(Attendance!$G2188,REGULAR_WEEK_SCHEDULE[[Tuesday]:[Period]],5,TRUE)),
IF(WEEKDAY(Attendance!$J2188) = 4,
        IF(COUNTIF(BLOCK_WEDNESDAY_DATES[],Attendance!$J2188) &gt; 0, VLOOKUP(Attendance!$G2188,BLOCK_WEDNESDAY_PERIOD_SCHEDULE[],2,TRUE),
        IF(COUNTIF(FINALS_WEEK_WEDNESDAY_DATE[],Attendance!$J2188) &gt; 0, VLOOKUP(Attendance!$G2188,FINALS_WEEK_WEDNESDAY_PERIOD_SCHEDULE[],2,TRUE),
       VLOOKUP(Attendance!$G2188,REGULAR_WEEK_SCHEDULE[[Wednesday]:[Period]],4,TRUE))),
IF(WEEKDAY($J2188) = 5,
       IF(COUNTIF(BLOCK_THURSDAY_DATES[],Attendance!$J2188) &gt; 0, VLOOKUP(Attendance!$G2188,BLOCK_THURSDAY_PERIOD_SCHEDULE[],2,TRUE),
       IF(COUNTIF(FINALS_WEEK_THURSDAY_DATE[],Attendance!$J2188) &gt; 0, VLOOKUP(Attendance!$G2188,FINALS_WEEK_THURSDAY_PERIOD_SCHEDULE[],2,TRUE),
       VLOOKUP(Attendance!$G2188,REGULAR_WEEK_SCHEDULE[[Thursday]:[Period]],3,TRUE))),
IF(WEEKDAY(Attendance!$J2188) = 6,
       IF(COUNTIF(FINALS_WEEK_FRIDAY_DATE[],Attendance!$J2188) &gt; 0, VLOOKUP(Attendance!$G2188,FINALS_WEEK_FRIDAY_PERIOD_SCHEDULE[],2,TRUE),
       VLOOKUP(Attendance!$G2188,REGULAR_WEEK_SCHEDULE[[Friday]:[Period]],2,TRUE))))))))))</f>
        <v/>
      </c>
      <c r="J2188" s="41" t="str">
        <f t="shared" ca="1" si="107"/>
        <v/>
      </c>
      <c r="K2188" s="41" t="str">
        <f>IF($A2188 &lt;&gt; "",VLOOKUP($A2188,'Student reference sheet'!$A$2:$V$2329, 7,FALSE), "")</f>
        <v/>
      </c>
      <c r="L2188" s="30" t="str">
        <f>IF($A2188 ="", "", VLOOKUP($A2188, 'Student reference sheet'!$A$2:$Z$2603,23,FALSE))</f>
        <v/>
      </c>
      <c r="M2188" s="30" t="str">
        <f>IF($A2188 ="", "", VLOOKUP($A2188, 'Student reference sheet'!$A$2:$Z$2603,24,FALSE))</f>
        <v/>
      </c>
      <c r="N2188" s="30" t="str">
        <f>IF($A2188 ="", "", VLOOKUP($A2188, 'Student reference sheet'!$A$2:$Z$2603,26,FALSE))</f>
        <v/>
      </c>
      <c r="O2188" s="30" t="str">
        <f>IF($A2188 ="", "", VLOOKUP($A2188, 'Student reference sheet'!$A$2:$Z$2603,25,FALSE))</f>
        <v/>
      </c>
      <c r="P2188" s="39" t="str">
        <f>IF($A2188 = "", "", IF(OR(VLOOKUP($A2188,'Student reference sheet'!$A$2:$V$2400,8,FALSE) = "R",  VLOOKUP($A2188,'Student reference sheet'!$A$2:$V$2400,8,FALSE) = "L"), "X", ""))</f>
        <v/>
      </c>
      <c r="Q2188" s="39" t="str">
        <f>IF($A2188 ="", "", VLOOKUP($A2188, 'Student reference sheet'!$A$2:$V$2603,22,FALSE))</f>
        <v/>
      </c>
      <c r="R2188" s="39" t="str">
        <f>IF($A2188 &lt;&gt; "",VLOOKUP($A2188,'Student reference sheet'!$A$2:$V$2329, 5,FALSE), "")</f>
        <v/>
      </c>
      <c r="S2188" s="39" t="str">
        <f>IF($A2188 &lt;&gt; "",VLOOKUP($A2188,'Student reference sheet'!$A$2:$V$2329, 6,FALSE), "")</f>
        <v/>
      </c>
      <c r="T2188" s="30" t="str">
        <f>IF($A2188 = "","",
IF(VLOOKUP($A2188,'Student reference sheet'!$A$2:$V$2329, 10,FALSE) = "Y", "Hispanic",
IF(VLOOKUP($A2188,'Student reference sheet'!$A$2:$V$2329,11,FALSE) &lt;&gt; "",
IF(VLOOKUP($A2188,'Student reference sheet'!$A$2:$V$2329,11,FALSE) = "UNK", "Unknown", VLOOKUP(VALUE(VLOOKUP($A2188,'Student reference sheet'!$A$2:$V$2329,11,FALSE)),'Ethnicity Reference'!$A$2:$B$22,2,FALSE)),
IF(VLOOKUP($A2188,'Student reference sheet'!$A$2:$V$2329,9,FALSE) &lt;&gt; "", VLOOKUP(VALUE(VLOOKUP($A2188,'Student reference sheet'!$A$2:$V$2329,9,FALSE)),'Ethnicity Reference'!$A$2:$B$22,2,FALSE),"Unknown"))))</f>
        <v/>
      </c>
      <c r="U2188" s="35"/>
    </row>
    <row r="2189" spans="1:21" ht="15.75">
      <c r="A2189" s="47"/>
      <c r="B2189" s="33"/>
      <c r="C2189" s="39" t="str">
        <f>IF($A2189 &lt;&gt; "",VLOOKUP($A2189,'Student reference sheet'!$A$2:$V$2329, 3,FALSE), "")</f>
        <v/>
      </c>
      <c r="D2189" s="39" t="str">
        <f>IF($A2189 &lt;&gt; "",VLOOKUP($A2189,'Student reference sheet'!$A$2:$V$2329, 2,FALSE), "")</f>
        <v/>
      </c>
      <c r="E2189" s="35"/>
      <c r="F2189" s="34"/>
      <c r="G2189" s="40" t="str">
        <f t="shared" ca="1" si="105"/>
        <v/>
      </c>
      <c r="H2189" s="40" t="str">
        <f t="shared" ca="1" si="106"/>
        <v/>
      </c>
      <c r="I2189" s="36" t="str">
        <f>IF($A2189 = "", "",
IF(COUNTIF(MINIMUM_DAY_DATES[], Attendance!J2189) &gt; 0, VLOOKUP(Attendance!$G2189,MINIMUM_DAY_PERIOD_SCHEDULE[], 2,TRUE),
IF(COUNTIF(RALLY_DATES[], Attendance!J2189) &gt; 0, VLOOKUP(Attendance!$G2189,RALLY_PERIOD_SCHEDULE[], 2,TRUE),
IF(WEEKDAY(Attendance!$J2189) = 2,
       IF(COUNTIF(FINALS_WEEK_MONDAY_DATE[],Attendance!$J2189) &gt; 0, VLOOKUP(Attendance!$G2189,FINALS_WEEK_MONDAY_PERIOD_SCHEDULE[],2,TRUE),
       VLOOKUP(Attendance!$G2189,REGULAR_WEEK_SCHEDULE[],6,TRUE)),
IF(WEEKDAY($J2189) = 3,
       IF(COUNTIF(FINALS_WEEK_TUESDAY_DATE[],Attendance!$J2189) &gt; 0, VLOOKUP(Attendance!$G2189,FINALS_WEEK_TUESDAY_PERIOD_SCHEDULE[],2,TRUE),
       VLOOKUP(Attendance!$G2189,REGULAR_WEEK_SCHEDULE[[Tuesday]:[Period]],5,TRUE)),
IF(WEEKDAY(Attendance!$J2189) = 4,
        IF(COUNTIF(BLOCK_WEDNESDAY_DATES[],Attendance!$J2189) &gt; 0, VLOOKUP(Attendance!$G2189,BLOCK_WEDNESDAY_PERIOD_SCHEDULE[],2,TRUE),
        IF(COUNTIF(FINALS_WEEK_WEDNESDAY_DATE[],Attendance!$J2189) &gt; 0, VLOOKUP(Attendance!$G2189,FINALS_WEEK_WEDNESDAY_PERIOD_SCHEDULE[],2,TRUE),
       VLOOKUP(Attendance!$G2189,REGULAR_WEEK_SCHEDULE[[Wednesday]:[Period]],4,TRUE))),
IF(WEEKDAY($J2189) = 5,
       IF(COUNTIF(BLOCK_THURSDAY_DATES[],Attendance!$J2189) &gt; 0, VLOOKUP(Attendance!$G2189,BLOCK_THURSDAY_PERIOD_SCHEDULE[],2,TRUE),
       IF(COUNTIF(FINALS_WEEK_THURSDAY_DATE[],Attendance!$J2189) &gt; 0, VLOOKUP(Attendance!$G2189,FINALS_WEEK_THURSDAY_PERIOD_SCHEDULE[],2,TRUE),
       VLOOKUP(Attendance!$G2189,REGULAR_WEEK_SCHEDULE[[Thursday]:[Period]],3,TRUE))),
IF(WEEKDAY(Attendance!$J2189) = 6,
       IF(COUNTIF(FINALS_WEEK_FRIDAY_DATE[],Attendance!$J2189) &gt; 0, VLOOKUP(Attendance!$G2189,FINALS_WEEK_FRIDAY_PERIOD_SCHEDULE[],2,TRUE),
       VLOOKUP(Attendance!$G2189,REGULAR_WEEK_SCHEDULE[[Friday]:[Period]],2,TRUE))))))))))</f>
        <v/>
      </c>
      <c r="J2189" s="41" t="str">
        <f t="shared" ca="1" si="107"/>
        <v/>
      </c>
      <c r="K2189" s="41" t="str">
        <f>IF($A2189 &lt;&gt; "",VLOOKUP($A2189,'Student reference sheet'!$A$2:$V$2329, 7,FALSE), "")</f>
        <v/>
      </c>
      <c r="L2189" s="30" t="str">
        <f>IF($A2189 ="", "", VLOOKUP($A2189, 'Student reference sheet'!$A$2:$Z$2603,23,FALSE))</f>
        <v/>
      </c>
      <c r="M2189" s="30" t="str">
        <f>IF($A2189 ="", "", VLOOKUP($A2189, 'Student reference sheet'!$A$2:$Z$2603,24,FALSE))</f>
        <v/>
      </c>
      <c r="N2189" s="30" t="str">
        <f>IF($A2189 ="", "", VLOOKUP($A2189, 'Student reference sheet'!$A$2:$Z$2603,26,FALSE))</f>
        <v/>
      </c>
      <c r="O2189" s="30" t="str">
        <f>IF($A2189 ="", "", VLOOKUP($A2189, 'Student reference sheet'!$A$2:$Z$2603,25,FALSE))</f>
        <v/>
      </c>
      <c r="P2189" s="39" t="str">
        <f>IF($A2189 = "", "", IF(OR(VLOOKUP($A2189,'Student reference sheet'!$A$2:$V$2400,8,FALSE) = "R",  VLOOKUP($A2189,'Student reference sheet'!$A$2:$V$2400,8,FALSE) = "L"), "X", ""))</f>
        <v/>
      </c>
      <c r="Q2189" s="39" t="str">
        <f>IF($A2189 ="", "", VLOOKUP($A2189, 'Student reference sheet'!$A$2:$V$2603,22,FALSE))</f>
        <v/>
      </c>
      <c r="R2189" s="39" t="str">
        <f>IF($A2189 &lt;&gt; "",VLOOKUP($A2189,'Student reference sheet'!$A$2:$V$2329, 5,FALSE), "")</f>
        <v/>
      </c>
      <c r="S2189" s="39" t="str">
        <f>IF($A2189 &lt;&gt; "",VLOOKUP($A2189,'Student reference sheet'!$A$2:$V$2329, 6,FALSE), "")</f>
        <v/>
      </c>
      <c r="T2189" s="30" t="str">
        <f>IF($A2189 = "","",
IF(VLOOKUP($A2189,'Student reference sheet'!$A$2:$V$2329, 10,FALSE) = "Y", "Hispanic",
IF(VLOOKUP($A2189,'Student reference sheet'!$A$2:$V$2329,11,FALSE) &lt;&gt; "",
IF(VLOOKUP($A2189,'Student reference sheet'!$A$2:$V$2329,11,FALSE) = "UNK", "Unknown", VLOOKUP(VALUE(VLOOKUP($A2189,'Student reference sheet'!$A$2:$V$2329,11,FALSE)),'Ethnicity Reference'!$A$2:$B$22,2,FALSE)),
IF(VLOOKUP($A2189,'Student reference sheet'!$A$2:$V$2329,9,FALSE) &lt;&gt; "", VLOOKUP(VALUE(VLOOKUP($A2189,'Student reference sheet'!$A$2:$V$2329,9,FALSE)),'Ethnicity Reference'!$A$2:$B$22,2,FALSE),"Unknown"))))</f>
        <v/>
      </c>
      <c r="U2189" s="35"/>
    </row>
    <row r="2190" spans="1:21" ht="15.75">
      <c r="A2190" s="47"/>
      <c r="B2190" s="33"/>
      <c r="C2190" s="39" t="str">
        <f>IF($A2190 &lt;&gt; "",VLOOKUP($A2190,'Student reference sheet'!$A$2:$V$2329, 3,FALSE), "")</f>
        <v/>
      </c>
      <c r="D2190" s="39" t="str">
        <f>IF($A2190 &lt;&gt; "",VLOOKUP($A2190,'Student reference sheet'!$A$2:$V$2329, 2,FALSE), "")</f>
        <v/>
      </c>
      <c r="E2190" s="35"/>
      <c r="F2190" s="34"/>
      <c r="G2190" s="40" t="str">
        <f t="shared" ca="1" si="105"/>
        <v/>
      </c>
      <c r="H2190" s="40" t="str">
        <f t="shared" ca="1" si="106"/>
        <v/>
      </c>
      <c r="I2190" s="36" t="str">
        <f>IF($A2190 = "", "",
IF(COUNTIF(MINIMUM_DAY_DATES[], Attendance!J2190) &gt; 0, VLOOKUP(Attendance!$G2190,MINIMUM_DAY_PERIOD_SCHEDULE[], 2,TRUE),
IF(COUNTIF(RALLY_DATES[], Attendance!J2190) &gt; 0, VLOOKUP(Attendance!$G2190,RALLY_PERIOD_SCHEDULE[], 2,TRUE),
IF(WEEKDAY(Attendance!$J2190) = 2,
       IF(COUNTIF(FINALS_WEEK_MONDAY_DATE[],Attendance!$J2190) &gt; 0, VLOOKUP(Attendance!$G2190,FINALS_WEEK_MONDAY_PERIOD_SCHEDULE[],2,TRUE),
       VLOOKUP(Attendance!$G2190,REGULAR_WEEK_SCHEDULE[],6,TRUE)),
IF(WEEKDAY($J2190) = 3,
       IF(COUNTIF(FINALS_WEEK_TUESDAY_DATE[],Attendance!$J2190) &gt; 0, VLOOKUP(Attendance!$G2190,FINALS_WEEK_TUESDAY_PERIOD_SCHEDULE[],2,TRUE),
       VLOOKUP(Attendance!$G2190,REGULAR_WEEK_SCHEDULE[[Tuesday]:[Period]],5,TRUE)),
IF(WEEKDAY(Attendance!$J2190) = 4,
        IF(COUNTIF(BLOCK_WEDNESDAY_DATES[],Attendance!$J2190) &gt; 0, VLOOKUP(Attendance!$G2190,BLOCK_WEDNESDAY_PERIOD_SCHEDULE[],2,TRUE),
        IF(COUNTIF(FINALS_WEEK_WEDNESDAY_DATE[],Attendance!$J2190) &gt; 0, VLOOKUP(Attendance!$G2190,FINALS_WEEK_WEDNESDAY_PERIOD_SCHEDULE[],2,TRUE),
       VLOOKUP(Attendance!$G2190,REGULAR_WEEK_SCHEDULE[[Wednesday]:[Period]],4,TRUE))),
IF(WEEKDAY($J2190) = 5,
       IF(COUNTIF(BLOCK_THURSDAY_DATES[],Attendance!$J2190) &gt; 0, VLOOKUP(Attendance!$G2190,BLOCK_THURSDAY_PERIOD_SCHEDULE[],2,TRUE),
       IF(COUNTIF(FINALS_WEEK_THURSDAY_DATE[],Attendance!$J2190) &gt; 0, VLOOKUP(Attendance!$G2190,FINALS_WEEK_THURSDAY_PERIOD_SCHEDULE[],2,TRUE),
       VLOOKUP(Attendance!$G2190,REGULAR_WEEK_SCHEDULE[[Thursday]:[Period]],3,TRUE))),
IF(WEEKDAY(Attendance!$J2190) = 6,
       IF(COUNTIF(FINALS_WEEK_FRIDAY_DATE[],Attendance!$J2190) &gt; 0, VLOOKUP(Attendance!$G2190,FINALS_WEEK_FRIDAY_PERIOD_SCHEDULE[],2,TRUE),
       VLOOKUP(Attendance!$G2190,REGULAR_WEEK_SCHEDULE[[Friday]:[Period]],2,TRUE))))))))))</f>
        <v/>
      </c>
      <c r="J2190" s="41" t="str">
        <f t="shared" ca="1" si="107"/>
        <v/>
      </c>
      <c r="K2190" s="41" t="str">
        <f>IF($A2190 &lt;&gt; "",VLOOKUP($A2190,'Student reference sheet'!$A$2:$V$2329, 7,FALSE), "")</f>
        <v/>
      </c>
      <c r="L2190" s="30" t="str">
        <f>IF($A2190 ="", "", VLOOKUP($A2190, 'Student reference sheet'!$A$2:$Z$2603,23,FALSE))</f>
        <v/>
      </c>
      <c r="M2190" s="30" t="str">
        <f>IF($A2190 ="", "", VLOOKUP($A2190, 'Student reference sheet'!$A$2:$Z$2603,24,FALSE))</f>
        <v/>
      </c>
      <c r="N2190" s="30" t="str">
        <f>IF($A2190 ="", "", VLOOKUP($A2190, 'Student reference sheet'!$A$2:$Z$2603,26,FALSE))</f>
        <v/>
      </c>
      <c r="O2190" s="30" t="str">
        <f>IF($A2190 ="", "", VLOOKUP($A2190, 'Student reference sheet'!$A$2:$Z$2603,25,FALSE))</f>
        <v/>
      </c>
      <c r="P2190" s="39" t="str">
        <f>IF($A2190 = "", "", IF(OR(VLOOKUP($A2190,'Student reference sheet'!$A$2:$V$2400,8,FALSE) = "R",  VLOOKUP($A2190,'Student reference sheet'!$A$2:$V$2400,8,FALSE) = "L"), "X", ""))</f>
        <v/>
      </c>
      <c r="Q2190" s="39" t="str">
        <f>IF($A2190 ="", "", VLOOKUP($A2190, 'Student reference sheet'!$A$2:$V$2603,22,FALSE))</f>
        <v/>
      </c>
      <c r="R2190" s="39" t="str">
        <f>IF($A2190 &lt;&gt; "",VLOOKUP($A2190,'Student reference sheet'!$A$2:$V$2329, 5,FALSE), "")</f>
        <v/>
      </c>
      <c r="S2190" s="39" t="str">
        <f>IF($A2190 &lt;&gt; "",VLOOKUP($A2190,'Student reference sheet'!$A$2:$V$2329, 6,FALSE), "")</f>
        <v/>
      </c>
      <c r="T2190" s="30" t="str">
        <f>IF($A2190 = "","",
IF(VLOOKUP($A2190,'Student reference sheet'!$A$2:$V$2329, 10,FALSE) = "Y", "Hispanic",
IF(VLOOKUP($A2190,'Student reference sheet'!$A$2:$V$2329,11,FALSE) &lt;&gt; "",
IF(VLOOKUP($A2190,'Student reference sheet'!$A$2:$V$2329,11,FALSE) = "UNK", "Unknown", VLOOKUP(VALUE(VLOOKUP($A2190,'Student reference sheet'!$A$2:$V$2329,11,FALSE)),'Ethnicity Reference'!$A$2:$B$22,2,FALSE)),
IF(VLOOKUP($A2190,'Student reference sheet'!$A$2:$V$2329,9,FALSE) &lt;&gt; "", VLOOKUP(VALUE(VLOOKUP($A2190,'Student reference sheet'!$A$2:$V$2329,9,FALSE)),'Ethnicity Reference'!$A$2:$B$22,2,FALSE),"Unknown"))))</f>
        <v/>
      </c>
      <c r="U2190" s="35"/>
    </row>
    <row r="2191" spans="1:21" ht="15.75">
      <c r="A2191" s="47"/>
      <c r="B2191" s="33"/>
      <c r="C2191" s="39" t="str">
        <f>IF($A2191 &lt;&gt; "",VLOOKUP($A2191,'Student reference sheet'!$A$2:$V$2329, 3,FALSE), "")</f>
        <v/>
      </c>
      <c r="D2191" s="39" t="str">
        <f>IF($A2191 &lt;&gt; "",VLOOKUP($A2191,'Student reference sheet'!$A$2:$V$2329, 2,FALSE), "")</f>
        <v/>
      </c>
      <c r="E2191" s="35"/>
      <c r="F2191" s="34"/>
      <c r="G2191" s="40" t="str">
        <f t="shared" ca="1" si="105"/>
        <v/>
      </c>
      <c r="H2191" s="40" t="str">
        <f t="shared" ca="1" si="106"/>
        <v/>
      </c>
      <c r="I2191" s="36" t="str">
        <f>IF($A2191 = "", "",
IF(COUNTIF(MINIMUM_DAY_DATES[], Attendance!J2191) &gt; 0, VLOOKUP(Attendance!$G2191,MINIMUM_DAY_PERIOD_SCHEDULE[], 2,TRUE),
IF(COUNTIF(RALLY_DATES[], Attendance!J2191) &gt; 0, VLOOKUP(Attendance!$G2191,RALLY_PERIOD_SCHEDULE[], 2,TRUE),
IF(WEEKDAY(Attendance!$J2191) = 2,
       IF(COUNTIF(FINALS_WEEK_MONDAY_DATE[],Attendance!$J2191) &gt; 0, VLOOKUP(Attendance!$G2191,FINALS_WEEK_MONDAY_PERIOD_SCHEDULE[],2,TRUE),
       VLOOKUP(Attendance!$G2191,REGULAR_WEEK_SCHEDULE[],6,TRUE)),
IF(WEEKDAY($J2191) = 3,
       IF(COUNTIF(FINALS_WEEK_TUESDAY_DATE[],Attendance!$J2191) &gt; 0, VLOOKUP(Attendance!$G2191,FINALS_WEEK_TUESDAY_PERIOD_SCHEDULE[],2,TRUE),
       VLOOKUP(Attendance!$G2191,REGULAR_WEEK_SCHEDULE[[Tuesday]:[Period]],5,TRUE)),
IF(WEEKDAY(Attendance!$J2191) = 4,
        IF(COUNTIF(BLOCK_WEDNESDAY_DATES[],Attendance!$J2191) &gt; 0, VLOOKUP(Attendance!$G2191,BLOCK_WEDNESDAY_PERIOD_SCHEDULE[],2,TRUE),
        IF(COUNTIF(FINALS_WEEK_WEDNESDAY_DATE[],Attendance!$J2191) &gt; 0, VLOOKUP(Attendance!$G2191,FINALS_WEEK_WEDNESDAY_PERIOD_SCHEDULE[],2,TRUE),
       VLOOKUP(Attendance!$G2191,REGULAR_WEEK_SCHEDULE[[Wednesday]:[Period]],4,TRUE))),
IF(WEEKDAY($J2191) = 5,
       IF(COUNTIF(BLOCK_THURSDAY_DATES[],Attendance!$J2191) &gt; 0, VLOOKUP(Attendance!$G2191,BLOCK_THURSDAY_PERIOD_SCHEDULE[],2,TRUE),
       IF(COUNTIF(FINALS_WEEK_THURSDAY_DATE[],Attendance!$J2191) &gt; 0, VLOOKUP(Attendance!$G2191,FINALS_WEEK_THURSDAY_PERIOD_SCHEDULE[],2,TRUE),
       VLOOKUP(Attendance!$G2191,REGULAR_WEEK_SCHEDULE[[Thursday]:[Period]],3,TRUE))),
IF(WEEKDAY(Attendance!$J2191) = 6,
       IF(COUNTIF(FINALS_WEEK_FRIDAY_DATE[],Attendance!$J2191) &gt; 0, VLOOKUP(Attendance!$G2191,FINALS_WEEK_FRIDAY_PERIOD_SCHEDULE[],2,TRUE),
       VLOOKUP(Attendance!$G2191,REGULAR_WEEK_SCHEDULE[[Friday]:[Period]],2,TRUE))))))))))</f>
        <v/>
      </c>
      <c r="J2191" s="41" t="str">
        <f t="shared" ca="1" si="107"/>
        <v/>
      </c>
      <c r="K2191" s="41" t="str">
        <f>IF($A2191 &lt;&gt; "",VLOOKUP($A2191,'Student reference sheet'!$A$2:$V$2329, 7,FALSE), "")</f>
        <v/>
      </c>
      <c r="L2191" s="30" t="str">
        <f>IF($A2191 ="", "", VLOOKUP($A2191, 'Student reference sheet'!$A$2:$Z$2603,23,FALSE))</f>
        <v/>
      </c>
      <c r="M2191" s="30" t="str">
        <f>IF($A2191 ="", "", VLOOKUP($A2191, 'Student reference sheet'!$A$2:$Z$2603,24,FALSE))</f>
        <v/>
      </c>
      <c r="N2191" s="30" t="str">
        <f>IF($A2191 ="", "", VLOOKUP($A2191, 'Student reference sheet'!$A$2:$Z$2603,26,FALSE))</f>
        <v/>
      </c>
      <c r="O2191" s="30" t="str">
        <f>IF($A2191 ="", "", VLOOKUP($A2191, 'Student reference sheet'!$A$2:$Z$2603,25,FALSE))</f>
        <v/>
      </c>
      <c r="P2191" s="39" t="str">
        <f>IF($A2191 = "", "", IF(OR(VLOOKUP($A2191,'Student reference sheet'!$A$2:$V$2400,8,FALSE) = "R",  VLOOKUP($A2191,'Student reference sheet'!$A$2:$V$2400,8,FALSE) = "L"), "X", ""))</f>
        <v/>
      </c>
      <c r="Q2191" s="39" t="str">
        <f>IF($A2191 ="", "", VLOOKUP($A2191, 'Student reference sheet'!$A$2:$V$2603,22,FALSE))</f>
        <v/>
      </c>
      <c r="R2191" s="39" t="str">
        <f>IF($A2191 &lt;&gt; "",VLOOKUP($A2191,'Student reference sheet'!$A$2:$V$2329, 5,FALSE), "")</f>
        <v/>
      </c>
      <c r="S2191" s="39" t="str">
        <f>IF($A2191 &lt;&gt; "",VLOOKUP($A2191,'Student reference sheet'!$A$2:$V$2329, 6,FALSE), "")</f>
        <v/>
      </c>
      <c r="T2191" s="30" t="str">
        <f>IF($A2191 = "","",
IF(VLOOKUP($A2191,'Student reference sheet'!$A$2:$V$2329, 10,FALSE) = "Y", "Hispanic",
IF(VLOOKUP($A2191,'Student reference sheet'!$A$2:$V$2329,11,FALSE) &lt;&gt; "",
IF(VLOOKUP($A2191,'Student reference sheet'!$A$2:$V$2329,11,FALSE) = "UNK", "Unknown", VLOOKUP(VALUE(VLOOKUP($A2191,'Student reference sheet'!$A$2:$V$2329,11,FALSE)),'Ethnicity Reference'!$A$2:$B$22,2,FALSE)),
IF(VLOOKUP($A2191,'Student reference sheet'!$A$2:$V$2329,9,FALSE) &lt;&gt; "", VLOOKUP(VALUE(VLOOKUP($A2191,'Student reference sheet'!$A$2:$V$2329,9,FALSE)),'Ethnicity Reference'!$A$2:$B$22,2,FALSE),"Unknown"))))</f>
        <v/>
      </c>
      <c r="U2191" s="35"/>
    </row>
    <row r="2192" spans="1:21" ht="15.75">
      <c r="A2192" s="47"/>
      <c r="B2192" s="33"/>
      <c r="C2192" s="39" t="str">
        <f>IF($A2192 &lt;&gt; "",VLOOKUP($A2192,'Student reference sheet'!$A$2:$V$2329, 3,FALSE), "")</f>
        <v/>
      </c>
      <c r="D2192" s="39" t="str">
        <f>IF($A2192 &lt;&gt; "",VLOOKUP($A2192,'Student reference sheet'!$A$2:$V$2329, 2,FALSE), "")</f>
        <v/>
      </c>
      <c r="E2192" s="35"/>
      <c r="F2192" s="34"/>
      <c r="G2192" s="40" t="str">
        <f t="shared" ca="1" si="105"/>
        <v/>
      </c>
      <c r="H2192" s="40" t="str">
        <f t="shared" ca="1" si="106"/>
        <v/>
      </c>
      <c r="I2192" s="36" t="str">
        <f>IF($A2192 = "", "",
IF(COUNTIF(MINIMUM_DAY_DATES[], Attendance!J2192) &gt; 0, VLOOKUP(Attendance!$G2192,MINIMUM_DAY_PERIOD_SCHEDULE[], 2,TRUE),
IF(COUNTIF(RALLY_DATES[], Attendance!J2192) &gt; 0, VLOOKUP(Attendance!$G2192,RALLY_PERIOD_SCHEDULE[], 2,TRUE),
IF(WEEKDAY(Attendance!$J2192) = 2,
       IF(COUNTIF(FINALS_WEEK_MONDAY_DATE[],Attendance!$J2192) &gt; 0, VLOOKUP(Attendance!$G2192,FINALS_WEEK_MONDAY_PERIOD_SCHEDULE[],2,TRUE),
       VLOOKUP(Attendance!$G2192,REGULAR_WEEK_SCHEDULE[],6,TRUE)),
IF(WEEKDAY($J2192) = 3,
       IF(COUNTIF(FINALS_WEEK_TUESDAY_DATE[],Attendance!$J2192) &gt; 0, VLOOKUP(Attendance!$G2192,FINALS_WEEK_TUESDAY_PERIOD_SCHEDULE[],2,TRUE),
       VLOOKUP(Attendance!$G2192,REGULAR_WEEK_SCHEDULE[[Tuesday]:[Period]],5,TRUE)),
IF(WEEKDAY(Attendance!$J2192) = 4,
        IF(COUNTIF(BLOCK_WEDNESDAY_DATES[],Attendance!$J2192) &gt; 0, VLOOKUP(Attendance!$G2192,BLOCK_WEDNESDAY_PERIOD_SCHEDULE[],2,TRUE),
        IF(COUNTIF(FINALS_WEEK_WEDNESDAY_DATE[],Attendance!$J2192) &gt; 0, VLOOKUP(Attendance!$G2192,FINALS_WEEK_WEDNESDAY_PERIOD_SCHEDULE[],2,TRUE),
       VLOOKUP(Attendance!$G2192,REGULAR_WEEK_SCHEDULE[[Wednesday]:[Period]],4,TRUE))),
IF(WEEKDAY($J2192) = 5,
       IF(COUNTIF(BLOCK_THURSDAY_DATES[],Attendance!$J2192) &gt; 0, VLOOKUP(Attendance!$G2192,BLOCK_THURSDAY_PERIOD_SCHEDULE[],2,TRUE),
       IF(COUNTIF(FINALS_WEEK_THURSDAY_DATE[],Attendance!$J2192) &gt; 0, VLOOKUP(Attendance!$G2192,FINALS_WEEK_THURSDAY_PERIOD_SCHEDULE[],2,TRUE),
       VLOOKUP(Attendance!$G2192,REGULAR_WEEK_SCHEDULE[[Thursday]:[Period]],3,TRUE))),
IF(WEEKDAY(Attendance!$J2192) = 6,
       IF(COUNTIF(FINALS_WEEK_FRIDAY_DATE[],Attendance!$J2192) &gt; 0, VLOOKUP(Attendance!$G2192,FINALS_WEEK_FRIDAY_PERIOD_SCHEDULE[],2,TRUE),
       VLOOKUP(Attendance!$G2192,REGULAR_WEEK_SCHEDULE[[Friday]:[Period]],2,TRUE))))))))))</f>
        <v/>
      </c>
      <c r="J2192" s="41" t="str">
        <f t="shared" ca="1" si="107"/>
        <v/>
      </c>
      <c r="K2192" s="41" t="str">
        <f>IF($A2192 &lt;&gt; "",VLOOKUP($A2192,'Student reference sheet'!$A$2:$V$2329, 7,FALSE), "")</f>
        <v/>
      </c>
      <c r="L2192" s="30" t="str">
        <f>IF($A2192 ="", "", VLOOKUP($A2192, 'Student reference sheet'!$A$2:$Z$2603,23,FALSE))</f>
        <v/>
      </c>
      <c r="M2192" s="30" t="str">
        <f>IF($A2192 ="", "", VLOOKUP($A2192, 'Student reference sheet'!$A$2:$Z$2603,24,FALSE))</f>
        <v/>
      </c>
      <c r="N2192" s="30" t="str">
        <f>IF($A2192 ="", "", VLOOKUP($A2192, 'Student reference sheet'!$A$2:$Z$2603,26,FALSE))</f>
        <v/>
      </c>
      <c r="O2192" s="30" t="str">
        <f>IF($A2192 ="", "", VLOOKUP($A2192, 'Student reference sheet'!$A$2:$Z$2603,25,FALSE))</f>
        <v/>
      </c>
      <c r="P2192" s="39" t="str">
        <f>IF($A2192 = "", "", IF(OR(VLOOKUP($A2192,'Student reference sheet'!$A$2:$V$2400,8,FALSE) = "R",  VLOOKUP($A2192,'Student reference sheet'!$A$2:$V$2400,8,FALSE) = "L"), "X", ""))</f>
        <v/>
      </c>
      <c r="Q2192" s="39" t="str">
        <f>IF($A2192 ="", "", VLOOKUP($A2192, 'Student reference sheet'!$A$2:$V$2603,22,FALSE))</f>
        <v/>
      </c>
      <c r="R2192" s="39" t="str">
        <f>IF($A2192 &lt;&gt; "",VLOOKUP($A2192,'Student reference sheet'!$A$2:$V$2329, 5,FALSE), "")</f>
        <v/>
      </c>
      <c r="S2192" s="39" t="str">
        <f>IF($A2192 &lt;&gt; "",VLOOKUP($A2192,'Student reference sheet'!$A$2:$V$2329, 6,FALSE), "")</f>
        <v/>
      </c>
      <c r="T2192" s="30" t="str">
        <f>IF($A2192 = "","",
IF(VLOOKUP($A2192,'Student reference sheet'!$A$2:$V$2329, 10,FALSE) = "Y", "Hispanic",
IF(VLOOKUP($A2192,'Student reference sheet'!$A$2:$V$2329,11,FALSE) &lt;&gt; "",
IF(VLOOKUP($A2192,'Student reference sheet'!$A$2:$V$2329,11,FALSE) = "UNK", "Unknown", VLOOKUP(VALUE(VLOOKUP($A2192,'Student reference sheet'!$A$2:$V$2329,11,FALSE)),'Ethnicity Reference'!$A$2:$B$22,2,FALSE)),
IF(VLOOKUP($A2192,'Student reference sheet'!$A$2:$V$2329,9,FALSE) &lt;&gt; "", VLOOKUP(VALUE(VLOOKUP($A2192,'Student reference sheet'!$A$2:$V$2329,9,FALSE)),'Ethnicity Reference'!$A$2:$B$22,2,FALSE),"Unknown"))))</f>
        <v/>
      </c>
      <c r="U2192" s="35"/>
    </row>
    <row r="2193" spans="1:21" ht="15.75">
      <c r="A2193" s="47"/>
      <c r="B2193" s="33"/>
      <c r="C2193" s="39" t="str">
        <f>IF($A2193 &lt;&gt; "",VLOOKUP($A2193,'Student reference sheet'!$A$2:$V$2329, 3,FALSE), "")</f>
        <v/>
      </c>
      <c r="D2193" s="39" t="str">
        <f>IF($A2193 &lt;&gt; "",VLOOKUP($A2193,'Student reference sheet'!$A$2:$V$2329, 2,FALSE), "")</f>
        <v/>
      </c>
      <c r="E2193" s="35"/>
      <c r="F2193" s="34"/>
      <c r="G2193" s="40" t="str">
        <f t="shared" ca="1" si="105"/>
        <v/>
      </c>
      <c r="H2193" s="40" t="str">
        <f t="shared" ca="1" si="106"/>
        <v/>
      </c>
      <c r="I2193" s="36" t="str">
        <f>IF($A2193 = "", "",
IF(COUNTIF(MINIMUM_DAY_DATES[], Attendance!J2193) &gt; 0, VLOOKUP(Attendance!$G2193,MINIMUM_DAY_PERIOD_SCHEDULE[], 2,TRUE),
IF(COUNTIF(RALLY_DATES[], Attendance!J2193) &gt; 0, VLOOKUP(Attendance!$G2193,RALLY_PERIOD_SCHEDULE[], 2,TRUE),
IF(WEEKDAY(Attendance!$J2193) = 2,
       IF(COUNTIF(FINALS_WEEK_MONDAY_DATE[],Attendance!$J2193) &gt; 0, VLOOKUP(Attendance!$G2193,FINALS_WEEK_MONDAY_PERIOD_SCHEDULE[],2,TRUE),
       VLOOKUP(Attendance!$G2193,REGULAR_WEEK_SCHEDULE[],6,TRUE)),
IF(WEEKDAY($J2193) = 3,
       IF(COUNTIF(FINALS_WEEK_TUESDAY_DATE[],Attendance!$J2193) &gt; 0, VLOOKUP(Attendance!$G2193,FINALS_WEEK_TUESDAY_PERIOD_SCHEDULE[],2,TRUE),
       VLOOKUP(Attendance!$G2193,REGULAR_WEEK_SCHEDULE[[Tuesday]:[Period]],5,TRUE)),
IF(WEEKDAY(Attendance!$J2193) = 4,
        IF(COUNTIF(BLOCK_WEDNESDAY_DATES[],Attendance!$J2193) &gt; 0, VLOOKUP(Attendance!$G2193,BLOCK_WEDNESDAY_PERIOD_SCHEDULE[],2,TRUE),
        IF(COUNTIF(FINALS_WEEK_WEDNESDAY_DATE[],Attendance!$J2193) &gt; 0, VLOOKUP(Attendance!$G2193,FINALS_WEEK_WEDNESDAY_PERIOD_SCHEDULE[],2,TRUE),
       VLOOKUP(Attendance!$G2193,REGULAR_WEEK_SCHEDULE[[Wednesday]:[Period]],4,TRUE))),
IF(WEEKDAY($J2193) = 5,
       IF(COUNTIF(BLOCK_THURSDAY_DATES[],Attendance!$J2193) &gt; 0, VLOOKUP(Attendance!$G2193,BLOCK_THURSDAY_PERIOD_SCHEDULE[],2,TRUE),
       IF(COUNTIF(FINALS_WEEK_THURSDAY_DATE[],Attendance!$J2193) &gt; 0, VLOOKUP(Attendance!$G2193,FINALS_WEEK_THURSDAY_PERIOD_SCHEDULE[],2,TRUE),
       VLOOKUP(Attendance!$G2193,REGULAR_WEEK_SCHEDULE[[Thursday]:[Period]],3,TRUE))),
IF(WEEKDAY(Attendance!$J2193) = 6,
       IF(COUNTIF(FINALS_WEEK_FRIDAY_DATE[],Attendance!$J2193) &gt; 0, VLOOKUP(Attendance!$G2193,FINALS_WEEK_FRIDAY_PERIOD_SCHEDULE[],2,TRUE),
       VLOOKUP(Attendance!$G2193,REGULAR_WEEK_SCHEDULE[[Friday]:[Period]],2,TRUE))))))))))</f>
        <v/>
      </c>
      <c r="J2193" s="41" t="str">
        <f t="shared" ca="1" si="107"/>
        <v/>
      </c>
      <c r="K2193" s="41" t="str">
        <f>IF($A2193 &lt;&gt; "",VLOOKUP($A2193,'Student reference sheet'!$A$2:$V$2329, 7,FALSE), "")</f>
        <v/>
      </c>
      <c r="L2193" s="30" t="str">
        <f>IF($A2193 ="", "", VLOOKUP($A2193, 'Student reference sheet'!$A$2:$Z$2603,23,FALSE))</f>
        <v/>
      </c>
      <c r="M2193" s="30" t="str">
        <f>IF($A2193 ="", "", VLOOKUP($A2193, 'Student reference sheet'!$A$2:$Z$2603,24,FALSE))</f>
        <v/>
      </c>
      <c r="N2193" s="30" t="str">
        <f>IF($A2193 ="", "", VLOOKUP($A2193, 'Student reference sheet'!$A$2:$Z$2603,26,FALSE))</f>
        <v/>
      </c>
      <c r="O2193" s="30" t="str">
        <f>IF($A2193 ="", "", VLOOKUP($A2193, 'Student reference sheet'!$A$2:$Z$2603,25,FALSE))</f>
        <v/>
      </c>
      <c r="P2193" s="39" t="str">
        <f>IF($A2193 = "", "", IF(OR(VLOOKUP($A2193,'Student reference sheet'!$A$2:$V$2400,8,FALSE) = "R",  VLOOKUP($A2193,'Student reference sheet'!$A$2:$V$2400,8,FALSE) = "L"), "X", ""))</f>
        <v/>
      </c>
      <c r="Q2193" s="39" t="str">
        <f>IF($A2193 ="", "", VLOOKUP($A2193, 'Student reference sheet'!$A$2:$V$2603,22,FALSE))</f>
        <v/>
      </c>
      <c r="R2193" s="39" t="str">
        <f>IF($A2193 &lt;&gt; "",VLOOKUP($A2193,'Student reference sheet'!$A$2:$V$2329, 5,FALSE), "")</f>
        <v/>
      </c>
      <c r="S2193" s="39" t="str">
        <f>IF($A2193 &lt;&gt; "",VLOOKUP($A2193,'Student reference sheet'!$A$2:$V$2329, 6,FALSE), "")</f>
        <v/>
      </c>
      <c r="T2193" s="30" t="str">
        <f>IF($A2193 = "","",
IF(VLOOKUP($A2193,'Student reference sheet'!$A$2:$V$2329, 10,FALSE) = "Y", "Hispanic",
IF(VLOOKUP($A2193,'Student reference sheet'!$A$2:$V$2329,11,FALSE) &lt;&gt; "",
IF(VLOOKUP($A2193,'Student reference sheet'!$A$2:$V$2329,11,FALSE) = "UNK", "Unknown", VLOOKUP(VALUE(VLOOKUP($A2193,'Student reference sheet'!$A$2:$V$2329,11,FALSE)),'Ethnicity Reference'!$A$2:$B$22,2,FALSE)),
IF(VLOOKUP($A2193,'Student reference sheet'!$A$2:$V$2329,9,FALSE) &lt;&gt; "", VLOOKUP(VALUE(VLOOKUP($A2193,'Student reference sheet'!$A$2:$V$2329,9,FALSE)),'Ethnicity Reference'!$A$2:$B$22,2,FALSE),"Unknown"))))</f>
        <v/>
      </c>
      <c r="U2193" s="35"/>
    </row>
    <row r="2194" spans="1:21" ht="15.75">
      <c r="A2194" s="47"/>
      <c r="B2194" s="33"/>
      <c r="C2194" s="39" t="str">
        <f>IF($A2194 &lt;&gt; "",VLOOKUP($A2194,'Student reference sheet'!$A$2:$V$2329, 3,FALSE), "")</f>
        <v/>
      </c>
      <c r="D2194" s="39" t="str">
        <f>IF($A2194 &lt;&gt; "",VLOOKUP($A2194,'Student reference sheet'!$A$2:$V$2329, 2,FALSE), "")</f>
        <v/>
      </c>
      <c r="E2194" s="35"/>
      <c r="F2194" s="34"/>
      <c r="G2194" s="40" t="str">
        <f t="shared" ca="1" si="105"/>
        <v/>
      </c>
      <c r="H2194" s="40" t="str">
        <f t="shared" ca="1" si="106"/>
        <v/>
      </c>
      <c r="I2194" s="36" t="str">
        <f>IF($A2194 = "", "",
IF(COUNTIF(MINIMUM_DAY_DATES[], Attendance!J2194) &gt; 0, VLOOKUP(Attendance!$G2194,MINIMUM_DAY_PERIOD_SCHEDULE[], 2,TRUE),
IF(COUNTIF(RALLY_DATES[], Attendance!J2194) &gt; 0, VLOOKUP(Attendance!$G2194,RALLY_PERIOD_SCHEDULE[], 2,TRUE),
IF(WEEKDAY(Attendance!$J2194) = 2,
       IF(COUNTIF(FINALS_WEEK_MONDAY_DATE[],Attendance!$J2194) &gt; 0, VLOOKUP(Attendance!$G2194,FINALS_WEEK_MONDAY_PERIOD_SCHEDULE[],2,TRUE),
       VLOOKUP(Attendance!$G2194,REGULAR_WEEK_SCHEDULE[],6,TRUE)),
IF(WEEKDAY($J2194) = 3,
       IF(COUNTIF(FINALS_WEEK_TUESDAY_DATE[],Attendance!$J2194) &gt; 0, VLOOKUP(Attendance!$G2194,FINALS_WEEK_TUESDAY_PERIOD_SCHEDULE[],2,TRUE),
       VLOOKUP(Attendance!$G2194,REGULAR_WEEK_SCHEDULE[[Tuesday]:[Period]],5,TRUE)),
IF(WEEKDAY(Attendance!$J2194) = 4,
        IF(COUNTIF(BLOCK_WEDNESDAY_DATES[],Attendance!$J2194) &gt; 0, VLOOKUP(Attendance!$G2194,BLOCK_WEDNESDAY_PERIOD_SCHEDULE[],2,TRUE),
        IF(COUNTIF(FINALS_WEEK_WEDNESDAY_DATE[],Attendance!$J2194) &gt; 0, VLOOKUP(Attendance!$G2194,FINALS_WEEK_WEDNESDAY_PERIOD_SCHEDULE[],2,TRUE),
       VLOOKUP(Attendance!$G2194,REGULAR_WEEK_SCHEDULE[[Wednesday]:[Period]],4,TRUE))),
IF(WEEKDAY($J2194) = 5,
       IF(COUNTIF(BLOCK_THURSDAY_DATES[],Attendance!$J2194) &gt; 0, VLOOKUP(Attendance!$G2194,BLOCK_THURSDAY_PERIOD_SCHEDULE[],2,TRUE),
       IF(COUNTIF(FINALS_WEEK_THURSDAY_DATE[],Attendance!$J2194) &gt; 0, VLOOKUP(Attendance!$G2194,FINALS_WEEK_THURSDAY_PERIOD_SCHEDULE[],2,TRUE),
       VLOOKUP(Attendance!$G2194,REGULAR_WEEK_SCHEDULE[[Thursday]:[Period]],3,TRUE))),
IF(WEEKDAY(Attendance!$J2194) = 6,
       IF(COUNTIF(FINALS_WEEK_FRIDAY_DATE[],Attendance!$J2194) &gt; 0, VLOOKUP(Attendance!$G2194,FINALS_WEEK_FRIDAY_PERIOD_SCHEDULE[],2,TRUE),
       VLOOKUP(Attendance!$G2194,REGULAR_WEEK_SCHEDULE[[Friday]:[Period]],2,TRUE))))))))))</f>
        <v/>
      </c>
      <c r="J2194" s="41" t="str">
        <f t="shared" ca="1" si="107"/>
        <v/>
      </c>
      <c r="K2194" s="41" t="str">
        <f>IF($A2194 &lt;&gt; "",VLOOKUP($A2194,'Student reference sheet'!$A$2:$V$2329, 7,FALSE), "")</f>
        <v/>
      </c>
      <c r="L2194" s="30" t="str">
        <f>IF($A2194 ="", "", VLOOKUP($A2194, 'Student reference sheet'!$A$2:$Z$2603,23,FALSE))</f>
        <v/>
      </c>
      <c r="M2194" s="30" t="str">
        <f>IF($A2194 ="", "", VLOOKUP($A2194, 'Student reference sheet'!$A$2:$Z$2603,24,FALSE))</f>
        <v/>
      </c>
      <c r="N2194" s="30" t="str">
        <f>IF($A2194 ="", "", VLOOKUP($A2194, 'Student reference sheet'!$A$2:$Z$2603,26,FALSE))</f>
        <v/>
      </c>
      <c r="O2194" s="30" t="str">
        <f>IF($A2194 ="", "", VLOOKUP($A2194, 'Student reference sheet'!$A$2:$Z$2603,25,FALSE))</f>
        <v/>
      </c>
      <c r="P2194" s="39" t="str">
        <f>IF($A2194 = "", "", IF(OR(VLOOKUP($A2194,'Student reference sheet'!$A$2:$V$2400,8,FALSE) = "R",  VLOOKUP($A2194,'Student reference sheet'!$A$2:$V$2400,8,FALSE) = "L"), "X", ""))</f>
        <v/>
      </c>
      <c r="Q2194" s="39" t="str">
        <f>IF($A2194 ="", "", VLOOKUP($A2194, 'Student reference sheet'!$A$2:$V$2603,22,FALSE))</f>
        <v/>
      </c>
      <c r="R2194" s="39" t="str">
        <f>IF($A2194 &lt;&gt; "",VLOOKUP($A2194,'Student reference sheet'!$A$2:$V$2329, 5,FALSE), "")</f>
        <v/>
      </c>
      <c r="S2194" s="39" t="str">
        <f>IF($A2194 &lt;&gt; "",VLOOKUP($A2194,'Student reference sheet'!$A$2:$V$2329, 6,FALSE), "")</f>
        <v/>
      </c>
      <c r="T2194" s="30" t="str">
        <f>IF($A2194 = "","",
IF(VLOOKUP($A2194,'Student reference sheet'!$A$2:$V$2329, 10,FALSE) = "Y", "Hispanic",
IF(VLOOKUP($A2194,'Student reference sheet'!$A$2:$V$2329,11,FALSE) &lt;&gt; "",
IF(VLOOKUP($A2194,'Student reference sheet'!$A$2:$V$2329,11,FALSE) = "UNK", "Unknown", VLOOKUP(VALUE(VLOOKUP($A2194,'Student reference sheet'!$A$2:$V$2329,11,FALSE)),'Ethnicity Reference'!$A$2:$B$22,2,FALSE)),
IF(VLOOKUP($A2194,'Student reference sheet'!$A$2:$V$2329,9,FALSE) &lt;&gt; "", VLOOKUP(VALUE(VLOOKUP($A2194,'Student reference sheet'!$A$2:$V$2329,9,FALSE)),'Ethnicity Reference'!$A$2:$B$22,2,FALSE),"Unknown"))))</f>
        <v/>
      </c>
      <c r="U2194" s="35"/>
    </row>
    <row r="2195" spans="1:21" ht="15.75">
      <c r="A2195" s="47"/>
      <c r="B2195" s="33"/>
      <c r="C2195" s="39" t="str">
        <f>IF($A2195 &lt;&gt; "",VLOOKUP($A2195,'Student reference sheet'!$A$2:$V$2329, 3,FALSE), "")</f>
        <v/>
      </c>
      <c r="D2195" s="39" t="str">
        <f>IF($A2195 &lt;&gt; "",VLOOKUP($A2195,'Student reference sheet'!$A$2:$V$2329, 2,FALSE), "")</f>
        <v/>
      </c>
      <c r="E2195" s="35"/>
      <c r="F2195" s="34"/>
      <c r="G2195" s="40" t="str">
        <f t="shared" ca="1" si="105"/>
        <v/>
      </c>
      <c r="H2195" s="40" t="str">
        <f t="shared" ca="1" si="106"/>
        <v/>
      </c>
      <c r="I2195" s="36" t="str">
        <f>IF($A2195 = "", "",
IF(COUNTIF(MINIMUM_DAY_DATES[], Attendance!J2195) &gt; 0, VLOOKUP(Attendance!$G2195,MINIMUM_DAY_PERIOD_SCHEDULE[], 2,TRUE),
IF(COUNTIF(RALLY_DATES[], Attendance!J2195) &gt; 0, VLOOKUP(Attendance!$G2195,RALLY_PERIOD_SCHEDULE[], 2,TRUE),
IF(WEEKDAY(Attendance!$J2195) = 2,
       IF(COUNTIF(FINALS_WEEK_MONDAY_DATE[],Attendance!$J2195) &gt; 0, VLOOKUP(Attendance!$G2195,FINALS_WEEK_MONDAY_PERIOD_SCHEDULE[],2,TRUE),
       VLOOKUP(Attendance!$G2195,REGULAR_WEEK_SCHEDULE[],6,TRUE)),
IF(WEEKDAY($J2195) = 3,
       IF(COUNTIF(FINALS_WEEK_TUESDAY_DATE[],Attendance!$J2195) &gt; 0, VLOOKUP(Attendance!$G2195,FINALS_WEEK_TUESDAY_PERIOD_SCHEDULE[],2,TRUE),
       VLOOKUP(Attendance!$G2195,REGULAR_WEEK_SCHEDULE[[Tuesday]:[Period]],5,TRUE)),
IF(WEEKDAY(Attendance!$J2195) = 4,
        IF(COUNTIF(BLOCK_WEDNESDAY_DATES[],Attendance!$J2195) &gt; 0, VLOOKUP(Attendance!$G2195,BLOCK_WEDNESDAY_PERIOD_SCHEDULE[],2,TRUE),
        IF(COUNTIF(FINALS_WEEK_WEDNESDAY_DATE[],Attendance!$J2195) &gt; 0, VLOOKUP(Attendance!$G2195,FINALS_WEEK_WEDNESDAY_PERIOD_SCHEDULE[],2,TRUE),
       VLOOKUP(Attendance!$G2195,REGULAR_WEEK_SCHEDULE[[Wednesday]:[Period]],4,TRUE))),
IF(WEEKDAY($J2195) = 5,
       IF(COUNTIF(BLOCK_THURSDAY_DATES[],Attendance!$J2195) &gt; 0, VLOOKUP(Attendance!$G2195,BLOCK_THURSDAY_PERIOD_SCHEDULE[],2,TRUE),
       IF(COUNTIF(FINALS_WEEK_THURSDAY_DATE[],Attendance!$J2195) &gt; 0, VLOOKUP(Attendance!$G2195,FINALS_WEEK_THURSDAY_PERIOD_SCHEDULE[],2,TRUE),
       VLOOKUP(Attendance!$G2195,REGULAR_WEEK_SCHEDULE[[Thursday]:[Period]],3,TRUE))),
IF(WEEKDAY(Attendance!$J2195) = 6,
       IF(COUNTIF(FINALS_WEEK_FRIDAY_DATE[],Attendance!$J2195) &gt; 0, VLOOKUP(Attendance!$G2195,FINALS_WEEK_FRIDAY_PERIOD_SCHEDULE[],2,TRUE),
       VLOOKUP(Attendance!$G2195,REGULAR_WEEK_SCHEDULE[[Friday]:[Period]],2,TRUE))))))))))</f>
        <v/>
      </c>
      <c r="J2195" s="41" t="str">
        <f t="shared" ca="1" si="107"/>
        <v/>
      </c>
      <c r="K2195" s="41" t="str">
        <f>IF($A2195 &lt;&gt; "",VLOOKUP($A2195,'Student reference sheet'!$A$2:$V$2329, 7,FALSE), "")</f>
        <v/>
      </c>
      <c r="L2195" s="30" t="str">
        <f>IF($A2195 ="", "", VLOOKUP($A2195, 'Student reference sheet'!$A$2:$Z$2603,23,FALSE))</f>
        <v/>
      </c>
      <c r="M2195" s="30" t="str">
        <f>IF($A2195 ="", "", VLOOKUP($A2195, 'Student reference sheet'!$A$2:$Z$2603,24,FALSE))</f>
        <v/>
      </c>
      <c r="N2195" s="30" t="str">
        <f>IF($A2195 ="", "", VLOOKUP($A2195, 'Student reference sheet'!$A$2:$Z$2603,26,FALSE))</f>
        <v/>
      </c>
      <c r="O2195" s="30" t="str">
        <f>IF($A2195 ="", "", VLOOKUP($A2195, 'Student reference sheet'!$A$2:$Z$2603,25,FALSE))</f>
        <v/>
      </c>
      <c r="P2195" s="39" t="str">
        <f>IF($A2195 = "", "", IF(OR(VLOOKUP($A2195,'Student reference sheet'!$A$2:$V$2400,8,FALSE) = "R",  VLOOKUP($A2195,'Student reference sheet'!$A$2:$V$2400,8,FALSE) = "L"), "X", ""))</f>
        <v/>
      </c>
      <c r="Q2195" s="39" t="str">
        <f>IF($A2195 ="", "", VLOOKUP($A2195, 'Student reference sheet'!$A$2:$V$2603,22,FALSE))</f>
        <v/>
      </c>
      <c r="R2195" s="39" t="str">
        <f>IF($A2195 &lt;&gt; "",VLOOKUP($A2195,'Student reference sheet'!$A$2:$V$2329, 5,FALSE), "")</f>
        <v/>
      </c>
      <c r="S2195" s="39" t="str">
        <f>IF($A2195 &lt;&gt; "",VLOOKUP($A2195,'Student reference sheet'!$A$2:$V$2329, 6,FALSE), "")</f>
        <v/>
      </c>
      <c r="T2195" s="30" t="str">
        <f>IF($A2195 = "","",
IF(VLOOKUP($A2195,'Student reference sheet'!$A$2:$V$2329, 10,FALSE) = "Y", "Hispanic",
IF(VLOOKUP($A2195,'Student reference sheet'!$A$2:$V$2329,11,FALSE) &lt;&gt; "",
IF(VLOOKUP($A2195,'Student reference sheet'!$A$2:$V$2329,11,FALSE) = "UNK", "Unknown", VLOOKUP(VALUE(VLOOKUP($A2195,'Student reference sheet'!$A$2:$V$2329,11,FALSE)),'Ethnicity Reference'!$A$2:$B$22,2,FALSE)),
IF(VLOOKUP($A2195,'Student reference sheet'!$A$2:$V$2329,9,FALSE) &lt;&gt; "", VLOOKUP(VALUE(VLOOKUP($A2195,'Student reference sheet'!$A$2:$V$2329,9,FALSE)),'Ethnicity Reference'!$A$2:$B$22,2,FALSE),"Unknown"))))</f>
        <v/>
      </c>
      <c r="U2195" s="35"/>
    </row>
    <row r="2196" spans="1:21" ht="15.75">
      <c r="A2196" s="47"/>
      <c r="B2196" s="33"/>
      <c r="C2196" s="39" t="str">
        <f>IF($A2196 &lt;&gt; "",VLOOKUP($A2196,'Student reference sheet'!$A$2:$V$2329, 3,FALSE), "")</f>
        <v/>
      </c>
      <c r="D2196" s="39" t="str">
        <f>IF($A2196 &lt;&gt; "",VLOOKUP($A2196,'Student reference sheet'!$A$2:$V$2329, 2,FALSE), "")</f>
        <v/>
      </c>
      <c r="E2196" s="35"/>
      <c r="F2196" s="34"/>
      <c r="G2196" s="40" t="str">
        <f t="shared" ca="1" si="105"/>
        <v/>
      </c>
      <c r="H2196" s="40" t="str">
        <f t="shared" ca="1" si="106"/>
        <v/>
      </c>
      <c r="I2196" s="36" t="str">
        <f>IF($A2196 = "", "",
IF(COUNTIF(MINIMUM_DAY_DATES[], Attendance!J2196) &gt; 0, VLOOKUP(Attendance!$G2196,MINIMUM_DAY_PERIOD_SCHEDULE[], 2,TRUE),
IF(COUNTIF(RALLY_DATES[], Attendance!J2196) &gt; 0, VLOOKUP(Attendance!$G2196,RALLY_PERIOD_SCHEDULE[], 2,TRUE),
IF(WEEKDAY(Attendance!$J2196) = 2,
       IF(COUNTIF(FINALS_WEEK_MONDAY_DATE[],Attendance!$J2196) &gt; 0, VLOOKUP(Attendance!$G2196,FINALS_WEEK_MONDAY_PERIOD_SCHEDULE[],2,TRUE),
       VLOOKUP(Attendance!$G2196,REGULAR_WEEK_SCHEDULE[],6,TRUE)),
IF(WEEKDAY($J2196) = 3,
       IF(COUNTIF(FINALS_WEEK_TUESDAY_DATE[],Attendance!$J2196) &gt; 0, VLOOKUP(Attendance!$G2196,FINALS_WEEK_TUESDAY_PERIOD_SCHEDULE[],2,TRUE),
       VLOOKUP(Attendance!$G2196,REGULAR_WEEK_SCHEDULE[[Tuesday]:[Period]],5,TRUE)),
IF(WEEKDAY(Attendance!$J2196) = 4,
        IF(COUNTIF(BLOCK_WEDNESDAY_DATES[],Attendance!$J2196) &gt; 0, VLOOKUP(Attendance!$G2196,BLOCK_WEDNESDAY_PERIOD_SCHEDULE[],2,TRUE),
        IF(COUNTIF(FINALS_WEEK_WEDNESDAY_DATE[],Attendance!$J2196) &gt; 0, VLOOKUP(Attendance!$G2196,FINALS_WEEK_WEDNESDAY_PERIOD_SCHEDULE[],2,TRUE),
       VLOOKUP(Attendance!$G2196,REGULAR_WEEK_SCHEDULE[[Wednesday]:[Period]],4,TRUE))),
IF(WEEKDAY($J2196) = 5,
       IF(COUNTIF(BLOCK_THURSDAY_DATES[],Attendance!$J2196) &gt; 0, VLOOKUP(Attendance!$G2196,BLOCK_THURSDAY_PERIOD_SCHEDULE[],2,TRUE),
       IF(COUNTIF(FINALS_WEEK_THURSDAY_DATE[],Attendance!$J2196) &gt; 0, VLOOKUP(Attendance!$G2196,FINALS_WEEK_THURSDAY_PERIOD_SCHEDULE[],2,TRUE),
       VLOOKUP(Attendance!$G2196,REGULAR_WEEK_SCHEDULE[[Thursday]:[Period]],3,TRUE))),
IF(WEEKDAY(Attendance!$J2196) = 6,
       IF(COUNTIF(FINALS_WEEK_FRIDAY_DATE[],Attendance!$J2196) &gt; 0, VLOOKUP(Attendance!$G2196,FINALS_WEEK_FRIDAY_PERIOD_SCHEDULE[],2,TRUE),
       VLOOKUP(Attendance!$G2196,REGULAR_WEEK_SCHEDULE[[Friday]:[Period]],2,TRUE))))))))))</f>
        <v/>
      </c>
      <c r="J2196" s="41" t="str">
        <f t="shared" ca="1" si="107"/>
        <v/>
      </c>
      <c r="K2196" s="41" t="str">
        <f>IF($A2196 &lt;&gt; "",VLOOKUP($A2196,'Student reference sheet'!$A$2:$V$2329, 7,FALSE), "")</f>
        <v/>
      </c>
      <c r="L2196" s="30" t="str">
        <f>IF($A2196 ="", "", VLOOKUP($A2196, 'Student reference sheet'!$A$2:$Z$2603,23,FALSE))</f>
        <v/>
      </c>
      <c r="M2196" s="30" t="str">
        <f>IF($A2196 ="", "", VLOOKUP($A2196, 'Student reference sheet'!$A$2:$Z$2603,24,FALSE))</f>
        <v/>
      </c>
      <c r="N2196" s="30" t="str">
        <f>IF($A2196 ="", "", VLOOKUP($A2196, 'Student reference sheet'!$A$2:$Z$2603,26,FALSE))</f>
        <v/>
      </c>
      <c r="O2196" s="30" t="str">
        <f>IF($A2196 ="", "", VLOOKUP($A2196, 'Student reference sheet'!$A$2:$Z$2603,25,FALSE))</f>
        <v/>
      </c>
      <c r="P2196" s="39" t="str">
        <f>IF($A2196 = "", "", IF(OR(VLOOKUP($A2196,'Student reference sheet'!$A$2:$V$2400,8,FALSE) = "R",  VLOOKUP($A2196,'Student reference sheet'!$A$2:$V$2400,8,FALSE) = "L"), "X", ""))</f>
        <v/>
      </c>
      <c r="Q2196" s="39" t="str">
        <f>IF($A2196 ="", "", VLOOKUP($A2196, 'Student reference sheet'!$A$2:$V$2603,22,FALSE))</f>
        <v/>
      </c>
      <c r="R2196" s="39" t="str">
        <f>IF($A2196 &lt;&gt; "",VLOOKUP($A2196,'Student reference sheet'!$A$2:$V$2329, 5,FALSE), "")</f>
        <v/>
      </c>
      <c r="S2196" s="39" t="str">
        <f>IF($A2196 &lt;&gt; "",VLOOKUP($A2196,'Student reference sheet'!$A$2:$V$2329, 6,FALSE), "")</f>
        <v/>
      </c>
      <c r="T2196" s="30" t="str">
        <f>IF($A2196 = "","",
IF(VLOOKUP($A2196,'Student reference sheet'!$A$2:$V$2329, 10,FALSE) = "Y", "Hispanic",
IF(VLOOKUP($A2196,'Student reference sheet'!$A$2:$V$2329,11,FALSE) &lt;&gt; "",
IF(VLOOKUP($A2196,'Student reference sheet'!$A$2:$V$2329,11,FALSE) = "UNK", "Unknown", VLOOKUP(VALUE(VLOOKUP($A2196,'Student reference sheet'!$A$2:$V$2329,11,FALSE)),'Ethnicity Reference'!$A$2:$B$22,2,FALSE)),
IF(VLOOKUP($A2196,'Student reference sheet'!$A$2:$V$2329,9,FALSE) &lt;&gt; "", VLOOKUP(VALUE(VLOOKUP($A2196,'Student reference sheet'!$A$2:$V$2329,9,FALSE)),'Ethnicity Reference'!$A$2:$B$22,2,FALSE),"Unknown"))))</f>
        <v/>
      </c>
      <c r="U2196" s="35"/>
    </row>
    <row r="2197" spans="1:21" ht="15.75">
      <c r="A2197" s="47"/>
      <c r="B2197" s="33"/>
      <c r="C2197" s="39" t="str">
        <f>IF($A2197 &lt;&gt; "",VLOOKUP($A2197,'Student reference sheet'!$A$2:$V$2329, 3,FALSE), "")</f>
        <v/>
      </c>
      <c r="D2197" s="39" t="str">
        <f>IF($A2197 &lt;&gt; "",VLOOKUP($A2197,'Student reference sheet'!$A$2:$V$2329, 2,FALSE), "")</f>
        <v/>
      </c>
      <c r="E2197" s="35"/>
      <c r="F2197" s="34"/>
      <c r="G2197" s="40" t="str">
        <f t="shared" ca="1" si="105"/>
        <v/>
      </c>
      <c r="H2197" s="40" t="str">
        <f t="shared" ca="1" si="106"/>
        <v/>
      </c>
      <c r="I2197" s="36" t="str">
        <f>IF($A2197 = "", "",
IF(COUNTIF(MINIMUM_DAY_DATES[], Attendance!J2197) &gt; 0, VLOOKUP(Attendance!$G2197,MINIMUM_DAY_PERIOD_SCHEDULE[], 2,TRUE),
IF(COUNTIF(RALLY_DATES[], Attendance!J2197) &gt; 0, VLOOKUP(Attendance!$G2197,RALLY_PERIOD_SCHEDULE[], 2,TRUE),
IF(WEEKDAY(Attendance!$J2197) = 2,
       IF(COUNTIF(FINALS_WEEK_MONDAY_DATE[],Attendance!$J2197) &gt; 0, VLOOKUP(Attendance!$G2197,FINALS_WEEK_MONDAY_PERIOD_SCHEDULE[],2,TRUE),
       VLOOKUP(Attendance!$G2197,REGULAR_WEEK_SCHEDULE[],6,TRUE)),
IF(WEEKDAY($J2197) = 3,
       IF(COUNTIF(FINALS_WEEK_TUESDAY_DATE[],Attendance!$J2197) &gt; 0, VLOOKUP(Attendance!$G2197,FINALS_WEEK_TUESDAY_PERIOD_SCHEDULE[],2,TRUE),
       VLOOKUP(Attendance!$G2197,REGULAR_WEEK_SCHEDULE[[Tuesday]:[Period]],5,TRUE)),
IF(WEEKDAY(Attendance!$J2197) = 4,
        IF(COUNTIF(BLOCK_WEDNESDAY_DATES[],Attendance!$J2197) &gt; 0, VLOOKUP(Attendance!$G2197,BLOCK_WEDNESDAY_PERIOD_SCHEDULE[],2,TRUE),
        IF(COUNTIF(FINALS_WEEK_WEDNESDAY_DATE[],Attendance!$J2197) &gt; 0, VLOOKUP(Attendance!$G2197,FINALS_WEEK_WEDNESDAY_PERIOD_SCHEDULE[],2,TRUE),
       VLOOKUP(Attendance!$G2197,REGULAR_WEEK_SCHEDULE[[Wednesday]:[Period]],4,TRUE))),
IF(WEEKDAY($J2197) = 5,
       IF(COUNTIF(BLOCK_THURSDAY_DATES[],Attendance!$J2197) &gt; 0, VLOOKUP(Attendance!$G2197,BLOCK_THURSDAY_PERIOD_SCHEDULE[],2,TRUE),
       IF(COUNTIF(FINALS_WEEK_THURSDAY_DATE[],Attendance!$J2197) &gt; 0, VLOOKUP(Attendance!$G2197,FINALS_WEEK_THURSDAY_PERIOD_SCHEDULE[],2,TRUE),
       VLOOKUP(Attendance!$G2197,REGULAR_WEEK_SCHEDULE[[Thursday]:[Period]],3,TRUE))),
IF(WEEKDAY(Attendance!$J2197) = 6,
       IF(COUNTIF(FINALS_WEEK_FRIDAY_DATE[],Attendance!$J2197) &gt; 0, VLOOKUP(Attendance!$G2197,FINALS_WEEK_FRIDAY_PERIOD_SCHEDULE[],2,TRUE),
       VLOOKUP(Attendance!$G2197,REGULAR_WEEK_SCHEDULE[[Friday]:[Period]],2,TRUE))))))))))</f>
        <v/>
      </c>
      <c r="J2197" s="41" t="str">
        <f t="shared" ca="1" si="107"/>
        <v/>
      </c>
      <c r="K2197" s="41" t="str">
        <f>IF($A2197 &lt;&gt; "",VLOOKUP($A2197,'Student reference sheet'!$A$2:$V$2329, 7,FALSE), "")</f>
        <v/>
      </c>
      <c r="L2197" s="30" t="str">
        <f>IF($A2197 ="", "", VLOOKUP($A2197, 'Student reference sheet'!$A$2:$Z$2603,23,FALSE))</f>
        <v/>
      </c>
      <c r="M2197" s="30" t="str">
        <f>IF($A2197 ="", "", VLOOKUP($A2197, 'Student reference sheet'!$A$2:$Z$2603,24,FALSE))</f>
        <v/>
      </c>
      <c r="N2197" s="30" t="str">
        <f>IF($A2197 ="", "", VLOOKUP($A2197, 'Student reference sheet'!$A$2:$Z$2603,26,FALSE))</f>
        <v/>
      </c>
      <c r="O2197" s="30" t="str">
        <f>IF($A2197 ="", "", VLOOKUP($A2197, 'Student reference sheet'!$A$2:$Z$2603,25,FALSE))</f>
        <v/>
      </c>
      <c r="P2197" s="39" t="str">
        <f>IF($A2197 = "", "", IF(OR(VLOOKUP($A2197,'Student reference sheet'!$A$2:$V$2400,8,FALSE) = "R",  VLOOKUP($A2197,'Student reference sheet'!$A$2:$V$2400,8,FALSE) = "L"), "X", ""))</f>
        <v/>
      </c>
      <c r="Q2197" s="39" t="str">
        <f>IF($A2197 ="", "", VLOOKUP($A2197, 'Student reference sheet'!$A$2:$V$2603,22,FALSE))</f>
        <v/>
      </c>
      <c r="R2197" s="39" t="str">
        <f>IF($A2197 &lt;&gt; "",VLOOKUP($A2197,'Student reference sheet'!$A$2:$V$2329, 5,FALSE), "")</f>
        <v/>
      </c>
      <c r="S2197" s="39" t="str">
        <f>IF($A2197 &lt;&gt; "",VLOOKUP($A2197,'Student reference sheet'!$A$2:$V$2329, 6,FALSE), "")</f>
        <v/>
      </c>
      <c r="T2197" s="30" t="str">
        <f>IF($A2197 = "","",
IF(VLOOKUP($A2197,'Student reference sheet'!$A$2:$V$2329, 10,FALSE) = "Y", "Hispanic",
IF(VLOOKUP($A2197,'Student reference sheet'!$A$2:$V$2329,11,FALSE) &lt;&gt; "",
IF(VLOOKUP($A2197,'Student reference sheet'!$A$2:$V$2329,11,FALSE) = "UNK", "Unknown", VLOOKUP(VALUE(VLOOKUP($A2197,'Student reference sheet'!$A$2:$V$2329,11,FALSE)),'Ethnicity Reference'!$A$2:$B$22,2,FALSE)),
IF(VLOOKUP($A2197,'Student reference sheet'!$A$2:$V$2329,9,FALSE) &lt;&gt; "", VLOOKUP(VALUE(VLOOKUP($A2197,'Student reference sheet'!$A$2:$V$2329,9,FALSE)),'Ethnicity Reference'!$A$2:$B$22,2,FALSE),"Unknown"))))</f>
        <v/>
      </c>
      <c r="U2197" s="35"/>
    </row>
    <row r="2198" spans="1:21" ht="15.75">
      <c r="A2198" s="47"/>
      <c r="B2198" s="33"/>
      <c r="C2198" s="39" t="str">
        <f>IF($A2198 &lt;&gt; "",VLOOKUP($A2198,'Student reference sheet'!$A$2:$V$2329, 3,FALSE), "")</f>
        <v/>
      </c>
      <c r="D2198" s="39" t="str">
        <f>IF($A2198 &lt;&gt; "",VLOOKUP($A2198,'Student reference sheet'!$A$2:$V$2329, 2,FALSE), "")</f>
        <v/>
      </c>
      <c r="E2198" s="35"/>
      <c r="F2198" s="34"/>
      <c r="G2198" s="40" t="str">
        <f t="shared" ca="1" si="105"/>
        <v/>
      </c>
      <c r="H2198" s="40" t="str">
        <f t="shared" ca="1" si="106"/>
        <v/>
      </c>
      <c r="I2198" s="36" t="str">
        <f>IF($A2198 = "", "",
IF(COUNTIF(MINIMUM_DAY_DATES[], Attendance!J2198) &gt; 0, VLOOKUP(Attendance!$G2198,MINIMUM_DAY_PERIOD_SCHEDULE[], 2,TRUE),
IF(COUNTIF(RALLY_DATES[], Attendance!J2198) &gt; 0, VLOOKUP(Attendance!$G2198,RALLY_PERIOD_SCHEDULE[], 2,TRUE),
IF(WEEKDAY(Attendance!$J2198) = 2,
       IF(COUNTIF(FINALS_WEEK_MONDAY_DATE[],Attendance!$J2198) &gt; 0, VLOOKUP(Attendance!$G2198,FINALS_WEEK_MONDAY_PERIOD_SCHEDULE[],2,TRUE),
       VLOOKUP(Attendance!$G2198,REGULAR_WEEK_SCHEDULE[],6,TRUE)),
IF(WEEKDAY($J2198) = 3,
       IF(COUNTIF(FINALS_WEEK_TUESDAY_DATE[],Attendance!$J2198) &gt; 0, VLOOKUP(Attendance!$G2198,FINALS_WEEK_TUESDAY_PERIOD_SCHEDULE[],2,TRUE),
       VLOOKUP(Attendance!$G2198,REGULAR_WEEK_SCHEDULE[[Tuesday]:[Period]],5,TRUE)),
IF(WEEKDAY(Attendance!$J2198) = 4,
        IF(COUNTIF(BLOCK_WEDNESDAY_DATES[],Attendance!$J2198) &gt; 0, VLOOKUP(Attendance!$G2198,BLOCK_WEDNESDAY_PERIOD_SCHEDULE[],2,TRUE),
        IF(COUNTIF(FINALS_WEEK_WEDNESDAY_DATE[],Attendance!$J2198) &gt; 0, VLOOKUP(Attendance!$G2198,FINALS_WEEK_WEDNESDAY_PERIOD_SCHEDULE[],2,TRUE),
       VLOOKUP(Attendance!$G2198,REGULAR_WEEK_SCHEDULE[[Wednesday]:[Period]],4,TRUE))),
IF(WEEKDAY($J2198) = 5,
       IF(COUNTIF(BLOCK_THURSDAY_DATES[],Attendance!$J2198) &gt; 0, VLOOKUP(Attendance!$G2198,BLOCK_THURSDAY_PERIOD_SCHEDULE[],2,TRUE),
       IF(COUNTIF(FINALS_WEEK_THURSDAY_DATE[],Attendance!$J2198) &gt; 0, VLOOKUP(Attendance!$G2198,FINALS_WEEK_THURSDAY_PERIOD_SCHEDULE[],2,TRUE),
       VLOOKUP(Attendance!$G2198,REGULAR_WEEK_SCHEDULE[[Thursday]:[Period]],3,TRUE))),
IF(WEEKDAY(Attendance!$J2198) = 6,
       IF(COUNTIF(FINALS_WEEK_FRIDAY_DATE[],Attendance!$J2198) &gt; 0, VLOOKUP(Attendance!$G2198,FINALS_WEEK_FRIDAY_PERIOD_SCHEDULE[],2,TRUE),
       VLOOKUP(Attendance!$G2198,REGULAR_WEEK_SCHEDULE[[Friday]:[Period]],2,TRUE))))))))))</f>
        <v/>
      </c>
      <c r="J2198" s="41" t="str">
        <f t="shared" ca="1" si="107"/>
        <v/>
      </c>
      <c r="K2198" s="41" t="str">
        <f>IF($A2198 &lt;&gt; "",VLOOKUP($A2198,'Student reference sheet'!$A$2:$V$2329, 7,FALSE), "")</f>
        <v/>
      </c>
      <c r="L2198" s="30" t="str">
        <f>IF($A2198 ="", "", VLOOKUP($A2198, 'Student reference sheet'!$A$2:$Z$2603,23,FALSE))</f>
        <v/>
      </c>
      <c r="M2198" s="30" t="str">
        <f>IF($A2198 ="", "", VLOOKUP($A2198, 'Student reference sheet'!$A$2:$Z$2603,24,FALSE))</f>
        <v/>
      </c>
      <c r="N2198" s="30" t="str">
        <f>IF($A2198 ="", "", VLOOKUP($A2198, 'Student reference sheet'!$A$2:$Z$2603,26,FALSE))</f>
        <v/>
      </c>
      <c r="O2198" s="30" t="str">
        <f>IF($A2198 ="", "", VLOOKUP($A2198, 'Student reference sheet'!$A$2:$Z$2603,25,FALSE))</f>
        <v/>
      </c>
      <c r="P2198" s="39" t="str">
        <f>IF($A2198 = "", "", IF(OR(VLOOKUP($A2198,'Student reference sheet'!$A$2:$V$2400,8,FALSE) = "R",  VLOOKUP($A2198,'Student reference sheet'!$A$2:$V$2400,8,FALSE) = "L"), "X", ""))</f>
        <v/>
      </c>
      <c r="Q2198" s="39" t="str">
        <f>IF($A2198 ="", "", VLOOKUP($A2198, 'Student reference sheet'!$A$2:$V$2603,22,FALSE))</f>
        <v/>
      </c>
      <c r="R2198" s="39" t="str">
        <f>IF($A2198 &lt;&gt; "",VLOOKUP($A2198,'Student reference sheet'!$A$2:$V$2329, 5,FALSE), "")</f>
        <v/>
      </c>
      <c r="S2198" s="39" t="str">
        <f>IF($A2198 &lt;&gt; "",VLOOKUP($A2198,'Student reference sheet'!$A$2:$V$2329, 6,FALSE), "")</f>
        <v/>
      </c>
      <c r="T2198" s="30" t="str">
        <f>IF($A2198 = "","",
IF(VLOOKUP($A2198,'Student reference sheet'!$A$2:$V$2329, 10,FALSE) = "Y", "Hispanic",
IF(VLOOKUP($A2198,'Student reference sheet'!$A$2:$V$2329,11,FALSE) &lt;&gt; "",
IF(VLOOKUP($A2198,'Student reference sheet'!$A$2:$V$2329,11,FALSE) = "UNK", "Unknown", VLOOKUP(VALUE(VLOOKUP($A2198,'Student reference sheet'!$A$2:$V$2329,11,FALSE)),'Ethnicity Reference'!$A$2:$B$22,2,FALSE)),
IF(VLOOKUP($A2198,'Student reference sheet'!$A$2:$V$2329,9,FALSE) &lt;&gt; "", VLOOKUP(VALUE(VLOOKUP($A2198,'Student reference sheet'!$A$2:$V$2329,9,FALSE)),'Ethnicity Reference'!$A$2:$B$22,2,FALSE),"Unknown"))))</f>
        <v/>
      </c>
      <c r="U2198" s="35"/>
    </row>
    <row r="2199" spans="1:21" ht="15.75">
      <c r="A2199" s="47"/>
      <c r="B2199" s="33"/>
      <c r="C2199" s="39" t="str">
        <f>IF($A2199 &lt;&gt; "",VLOOKUP($A2199,'Student reference sheet'!$A$2:$V$2329, 3,FALSE), "")</f>
        <v/>
      </c>
      <c r="D2199" s="39" t="str">
        <f>IF($A2199 &lt;&gt; "",VLOOKUP($A2199,'Student reference sheet'!$A$2:$V$2329, 2,FALSE), "")</f>
        <v/>
      </c>
      <c r="E2199" s="35"/>
      <c r="F2199" s="34"/>
      <c r="G2199" s="40" t="str">
        <f t="shared" ca="1" si="105"/>
        <v/>
      </c>
      <c r="H2199" s="40" t="str">
        <f t="shared" ca="1" si="106"/>
        <v/>
      </c>
      <c r="I2199" s="36" t="str">
        <f>IF($A2199 = "", "",
IF(COUNTIF(MINIMUM_DAY_DATES[], Attendance!J2199) &gt; 0, VLOOKUP(Attendance!$G2199,MINIMUM_DAY_PERIOD_SCHEDULE[], 2,TRUE),
IF(COUNTIF(RALLY_DATES[], Attendance!J2199) &gt; 0, VLOOKUP(Attendance!$G2199,RALLY_PERIOD_SCHEDULE[], 2,TRUE),
IF(WEEKDAY(Attendance!$J2199) = 2,
       IF(COUNTIF(FINALS_WEEK_MONDAY_DATE[],Attendance!$J2199) &gt; 0, VLOOKUP(Attendance!$G2199,FINALS_WEEK_MONDAY_PERIOD_SCHEDULE[],2,TRUE),
       VLOOKUP(Attendance!$G2199,REGULAR_WEEK_SCHEDULE[],6,TRUE)),
IF(WEEKDAY($J2199) = 3,
       IF(COUNTIF(FINALS_WEEK_TUESDAY_DATE[],Attendance!$J2199) &gt; 0, VLOOKUP(Attendance!$G2199,FINALS_WEEK_TUESDAY_PERIOD_SCHEDULE[],2,TRUE),
       VLOOKUP(Attendance!$G2199,REGULAR_WEEK_SCHEDULE[[Tuesday]:[Period]],5,TRUE)),
IF(WEEKDAY(Attendance!$J2199) = 4,
        IF(COUNTIF(BLOCK_WEDNESDAY_DATES[],Attendance!$J2199) &gt; 0, VLOOKUP(Attendance!$G2199,BLOCK_WEDNESDAY_PERIOD_SCHEDULE[],2,TRUE),
        IF(COUNTIF(FINALS_WEEK_WEDNESDAY_DATE[],Attendance!$J2199) &gt; 0, VLOOKUP(Attendance!$G2199,FINALS_WEEK_WEDNESDAY_PERIOD_SCHEDULE[],2,TRUE),
       VLOOKUP(Attendance!$G2199,REGULAR_WEEK_SCHEDULE[[Wednesday]:[Period]],4,TRUE))),
IF(WEEKDAY($J2199) = 5,
       IF(COUNTIF(BLOCK_THURSDAY_DATES[],Attendance!$J2199) &gt; 0, VLOOKUP(Attendance!$G2199,BLOCK_THURSDAY_PERIOD_SCHEDULE[],2,TRUE),
       IF(COUNTIF(FINALS_WEEK_THURSDAY_DATE[],Attendance!$J2199) &gt; 0, VLOOKUP(Attendance!$G2199,FINALS_WEEK_THURSDAY_PERIOD_SCHEDULE[],2,TRUE),
       VLOOKUP(Attendance!$G2199,REGULAR_WEEK_SCHEDULE[[Thursday]:[Period]],3,TRUE))),
IF(WEEKDAY(Attendance!$J2199) = 6,
       IF(COUNTIF(FINALS_WEEK_FRIDAY_DATE[],Attendance!$J2199) &gt; 0, VLOOKUP(Attendance!$G2199,FINALS_WEEK_FRIDAY_PERIOD_SCHEDULE[],2,TRUE),
       VLOOKUP(Attendance!$G2199,REGULAR_WEEK_SCHEDULE[[Friday]:[Period]],2,TRUE))))))))))</f>
        <v/>
      </c>
      <c r="J2199" s="41" t="str">
        <f t="shared" ca="1" si="107"/>
        <v/>
      </c>
      <c r="K2199" s="41" t="str">
        <f>IF($A2199 &lt;&gt; "",VLOOKUP($A2199,'Student reference sheet'!$A$2:$V$2329, 7,FALSE), "")</f>
        <v/>
      </c>
      <c r="L2199" s="30" t="str">
        <f>IF($A2199 ="", "", VLOOKUP($A2199, 'Student reference sheet'!$A$2:$Z$2603,23,FALSE))</f>
        <v/>
      </c>
      <c r="M2199" s="30" t="str">
        <f>IF($A2199 ="", "", VLOOKUP($A2199, 'Student reference sheet'!$A$2:$Z$2603,24,FALSE))</f>
        <v/>
      </c>
      <c r="N2199" s="30" t="str">
        <f>IF($A2199 ="", "", VLOOKUP($A2199, 'Student reference sheet'!$A$2:$Z$2603,26,FALSE))</f>
        <v/>
      </c>
      <c r="O2199" s="30" t="str">
        <f>IF($A2199 ="", "", VLOOKUP($A2199, 'Student reference sheet'!$A$2:$Z$2603,25,FALSE))</f>
        <v/>
      </c>
      <c r="P2199" s="39" t="str">
        <f>IF($A2199 = "", "", IF(OR(VLOOKUP($A2199,'Student reference sheet'!$A$2:$V$2400,8,FALSE) = "R",  VLOOKUP($A2199,'Student reference sheet'!$A$2:$V$2400,8,FALSE) = "L"), "X", ""))</f>
        <v/>
      </c>
      <c r="Q2199" s="39" t="str">
        <f>IF($A2199 ="", "", VLOOKUP($A2199, 'Student reference sheet'!$A$2:$V$2603,22,FALSE))</f>
        <v/>
      </c>
      <c r="R2199" s="39" t="str">
        <f>IF($A2199 &lt;&gt; "",VLOOKUP($A2199,'Student reference sheet'!$A$2:$V$2329, 5,FALSE), "")</f>
        <v/>
      </c>
      <c r="S2199" s="39" t="str">
        <f>IF($A2199 &lt;&gt; "",VLOOKUP($A2199,'Student reference sheet'!$A$2:$V$2329, 6,FALSE), "")</f>
        <v/>
      </c>
      <c r="T2199" s="30" t="str">
        <f>IF($A2199 = "","",
IF(VLOOKUP($A2199,'Student reference sheet'!$A$2:$V$2329, 10,FALSE) = "Y", "Hispanic",
IF(VLOOKUP($A2199,'Student reference sheet'!$A$2:$V$2329,11,FALSE) &lt;&gt; "",
IF(VLOOKUP($A2199,'Student reference sheet'!$A$2:$V$2329,11,FALSE) = "UNK", "Unknown", VLOOKUP(VALUE(VLOOKUP($A2199,'Student reference sheet'!$A$2:$V$2329,11,FALSE)),'Ethnicity Reference'!$A$2:$B$22,2,FALSE)),
IF(VLOOKUP($A2199,'Student reference sheet'!$A$2:$V$2329,9,FALSE) &lt;&gt; "", VLOOKUP(VALUE(VLOOKUP($A2199,'Student reference sheet'!$A$2:$V$2329,9,FALSE)),'Ethnicity Reference'!$A$2:$B$22,2,FALSE),"Unknown"))))</f>
        <v/>
      </c>
      <c r="U2199" s="35"/>
    </row>
    <row r="2200" spans="1:21" ht="15.75">
      <c r="A2200" s="47"/>
      <c r="B2200" s="33"/>
      <c r="C2200" s="39" t="str">
        <f>IF($A2200 &lt;&gt; "",VLOOKUP($A2200,'Student reference sheet'!$A$2:$V$2329, 3,FALSE), "")</f>
        <v/>
      </c>
      <c r="D2200" s="39" t="str">
        <f>IF($A2200 &lt;&gt; "",VLOOKUP($A2200,'Student reference sheet'!$A$2:$V$2329, 2,FALSE), "")</f>
        <v/>
      </c>
      <c r="E2200" s="35"/>
      <c r="F2200" s="34"/>
      <c r="G2200" s="40" t="str">
        <f t="shared" ca="1" si="105"/>
        <v/>
      </c>
      <c r="H2200" s="40" t="str">
        <f t="shared" ca="1" si="106"/>
        <v/>
      </c>
      <c r="I2200" s="36" t="str">
        <f>IF($A2200 = "", "",
IF(COUNTIF(MINIMUM_DAY_DATES[], Attendance!J2200) &gt; 0, VLOOKUP(Attendance!$G2200,MINIMUM_DAY_PERIOD_SCHEDULE[], 2,TRUE),
IF(COUNTIF(RALLY_DATES[], Attendance!J2200) &gt; 0, VLOOKUP(Attendance!$G2200,RALLY_PERIOD_SCHEDULE[], 2,TRUE),
IF(WEEKDAY(Attendance!$J2200) = 2,
       IF(COUNTIF(FINALS_WEEK_MONDAY_DATE[],Attendance!$J2200) &gt; 0, VLOOKUP(Attendance!$G2200,FINALS_WEEK_MONDAY_PERIOD_SCHEDULE[],2,TRUE),
       VLOOKUP(Attendance!$G2200,REGULAR_WEEK_SCHEDULE[],6,TRUE)),
IF(WEEKDAY($J2200) = 3,
       IF(COUNTIF(FINALS_WEEK_TUESDAY_DATE[],Attendance!$J2200) &gt; 0, VLOOKUP(Attendance!$G2200,FINALS_WEEK_TUESDAY_PERIOD_SCHEDULE[],2,TRUE),
       VLOOKUP(Attendance!$G2200,REGULAR_WEEK_SCHEDULE[[Tuesday]:[Period]],5,TRUE)),
IF(WEEKDAY(Attendance!$J2200) = 4,
        IF(COUNTIF(BLOCK_WEDNESDAY_DATES[],Attendance!$J2200) &gt; 0, VLOOKUP(Attendance!$G2200,BLOCK_WEDNESDAY_PERIOD_SCHEDULE[],2,TRUE),
        IF(COUNTIF(FINALS_WEEK_WEDNESDAY_DATE[],Attendance!$J2200) &gt; 0, VLOOKUP(Attendance!$G2200,FINALS_WEEK_WEDNESDAY_PERIOD_SCHEDULE[],2,TRUE),
       VLOOKUP(Attendance!$G2200,REGULAR_WEEK_SCHEDULE[[Wednesday]:[Period]],4,TRUE))),
IF(WEEKDAY($J2200) = 5,
       IF(COUNTIF(BLOCK_THURSDAY_DATES[],Attendance!$J2200) &gt; 0, VLOOKUP(Attendance!$G2200,BLOCK_THURSDAY_PERIOD_SCHEDULE[],2,TRUE),
       IF(COUNTIF(FINALS_WEEK_THURSDAY_DATE[],Attendance!$J2200) &gt; 0, VLOOKUP(Attendance!$G2200,FINALS_WEEK_THURSDAY_PERIOD_SCHEDULE[],2,TRUE),
       VLOOKUP(Attendance!$G2200,REGULAR_WEEK_SCHEDULE[[Thursday]:[Period]],3,TRUE))),
IF(WEEKDAY(Attendance!$J2200) = 6,
       IF(COUNTIF(FINALS_WEEK_FRIDAY_DATE[],Attendance!$J2200) &gt; 0, VLOOKUP(Attendance!$G2200,FINALS_WEEK_FRIDAY_PERIOD_SCHEDULE[],2,TRUE),
       VLOOKUP(Attendance!$G2200,REGULAR_WEEK_SCHEDULE[[Friday]:[Period]],2,TRUE))))))))))</f>
        <v/>
      </c>
      <c r="J2200" s="41" t="str">
        <f t="shared" ca="1" si="107"/>
        <v/>
      </c>
      <c r="K2200" s="41" t="str">
        <f>IF($A2200 &lt;&gt; "",VLOOKUP($A2200,'Student reference sheet'!$A$2:$V$2329, 7,FALSE), "")</f>
        <v/>
      </c>
      <c r="L2200" s="30" t="str">
        <f>IF($A2200 ="", "", VLOOKUP($A2200, 'Student reference sheet'!$A$2:$Z$2603,23,FALSE))</f>
        <v/>
      </c>
      <c r="M2200" s="30" t="str">
        <f>IF($A2200 ="", "", VLOOKUP($A2200, 'Student reference sheet'!$A$2:$Z$2603,24,FALSE))</f>
        <v/>
      </c>
      <c r="N2200" s="30" t="str">
        <f>IF($A2200 ="", "", VLOOKUP($A2200, 'Student reference sheet'!$A$2:$Z$2603,26,FALSE))</f>
        <v/>
      </c>
      <c r="O2200" s="30" t="str">
        <f>IF($A2200 ="", "", VLOOKUP($A2200, 'Student reference sheet'!$A$2:$Z$2603,25,FALSE))</f>
        <v/>
      </c>
      <c r="P2200" s="39" t="str">
        <f>IF($A2200 = "", "", IF(OR(VLOOKUP($A2200,'Student reference sheet'!$A$2:$V$2400,8,FALSE) = "R",  VLOOKUP($A2200,'Student reference sheet'!$A$2:$V$2400,8,FALSE) = "L"), "X", ""))</f>
        <v/>
      </c>
      <c r="Q2200" s="39" t="str">
        <f>IF($A2200 ="", "", VLOOKUP($A2200, 'Student reference sheet'!$A$2:$V$2603,22,FALSE))</f>
        <v/>
      </c>
      <c r="R2200" s="39" t="str">
        <f>IF($A2200 &lt;&gt; "",VLOOKUP($A2200,'Student reference sheet'!$A$2:$V$2329, 5,FALSE), "")</f>
        <v/>
      </c>
      <c r="S2200" s="39" t="str">
        <f>IF($A2200 &lt;&gt; "",VLOOKUP($A2200,'Student reference sheet'!$A$2:$V$2329, 6,FALSE), "")</f>
        <v/>
      </c>
      <c r="T2200" s="30" t="str">
        <f>IF($A2200 = "","",
IF(VLOOKUP($A2200,'Student reference sheet'!$A$2:$V$2329, 10,FALSE) = "Y", "Hispanic",
IF(VLOOKUP($A2200,'Student reference sheet'!$A$2:$V$2329,11,FALSE) &lt;&gt; "",
IF(VLOOKUP($A2200,'Student reference sheet'!$A$2:$V$2329,11,FALSE) = "UNK", "Unknown", VLOOKUP(VALUE(VLOOKUP($A2200,'Student reference sheet'!$A$2:$V$2329,11,FALSE)),'Ethnicity Reference'!$A$2:$B$22,2,FALSE)),
IF(VLOOKUP($A2200,'Student reference sheet'!$A$2:$V$2329,9,FALSE) &lt;&gt; "", VLOOKUP(VALUE(VLOOKUP($A2200,'Student reference sheet'!$A$2:$V$2329,9,FALSE)),'Ethnicity Reference'!$A$2:$B$22,2,FALSE),"Unknown"))))</f>
        <v/>
      </c>
      <c r="U2200" s="35"/>
    </row>
    <row r="2201" spans="1:21" ht="15.75">
      <c r="A2201" s="47"/>
      <c r="B2201" s="33"/>
      <c r="C2201" s="39" t="str">
        <f>IF($A2201 &lt;&gt; "",VLOOKUP($A2201,'Student reference sheet'!$A$2:$V$2329, 3,FALSE), "")</f>
        <v/>
      </c>
      <c r="D2201" s="39" t="str">
        <f>IF($A2201 &lt;&gt; "",VLOOKUP($A2201,'Student reference sheet'!$A$2:$V$2329, 2,FALSE), "")</f>
        <v/>
      </c>
      <c r="E2201" s="35"/>
      <c r="F2201" s="34"/>
      <c r="G2201" s="40" t="str">
        <f t="shared" ca="1" si="105"/>
        <v/>
      </c>
      <c r="H2201" s="40" t="str">
        <f t="shared" ca="1" si="106"/>
        <v/>
      </c>
      <c r="I2201" s="36" t="str">
        <f>IF($A2201 = "", "",
IF(COUNTIF(MINIMUM_DAY_DATES[], Attendance!J2201) &gt; 0, VLOOKUP(Attendance!$G2201,MINIMUM_DAY_PERIOD_SCHEDULE[], 2,TRUE),
IF(COUNTIF(RALLY_DATES[], Attendance!J2201) &gt; 0, VLOOKUP(Attendance!$G2201,RALLY_PERIOD_SCHEDULE[], 2,TRUE),
IF(WEEKDAY(Attendance!$J2201) = 2,
       IF(COUNTIF(FINALS_WEEK_MONDAY_DATE[],Attendance!$J2201) &gt; 0, VLOOKUP(Attendance!$G2201,FINALS_WEEK_MONDAY_PERIOD_SCHEDULE[],2,TRUE),
       VLOOKUP(Attendance!$G2201,REGULAR_WEEK_SCHEDULE[],6,TRUE)),
IF(WEEKDAY($J2201) = 3,
       IF(COUNTIF(FINALS_WEEK_TUESDAY_DATE[],Attendance!$J2201) &gt; 0, VLOOKUP(Attendance!$G2201,FINALS_WEEK_TUESDAY_PERIOD_SCHEDULE[],2,TRUE),
       VLOOKUP(Attendance!$G2201,REGULAR_WEEK_SCHEDULE[[Tuesday]:[Period]],5,TRUE)),
IF(WEEKDAY(Attendance!$J2201) = 4,
        IF(COUNTIF(BLOCK_WEDNESDAY_DATES[],Attendance!$J2201) &gt; 0, VLOOKUP(Attendance!$G2201,BLOCK_WEDNESDAY_PERIOD_SCHEDULE[],2,TRUE),
        IF(COUNTIF(FINALS_WEEK_WEDNESDAY_DATE[],Attendance!$J2201) &gt; 0, VLOOKUP(Attendance!$G2201,FINALS_WEEK_WEDNESDAY_PERIOD_SCHEDULE[],2,TRUE),
       VLOOKUP(Attendance!$G2201,REGULAR_WEEK_SCHEDULE[[Wednesday]:[Period]],4,TRUE))),
IF(WEEKDAY($J2201) = 5,
       IF(COUNTIF(BLOCK_THURSDAY_DATES[],Attendance!$J2201) &gt; 0, VLOOKUP(Attendance!$G2201,BLOCK_THURSDAY_PERIOD_SCHEDULE[],2,TRUE),
       IF(COUNTIF(FINALS_WEEK_THURSDAY_DATE[],Attendance!$J2201) &gt; 0, VLOOKUP(Attendance!$G2201,FINALS_WEEK_THURSDAY_PERIOD_SCHEDULE[],2,TRUE),
       VLOOKUP(Attendance!$G2201,REGULAR_WEEK_SCHEDULE[[Thursday]:[Period]],3,TRUE))),
IF(WEEKDAY(Attendance!$J2201) = 6,
       IF(COUNTIF(FINALS_WEEK_FRIDAY_DATE[],Attendance!$J2201) &gt; 0, VLOOKUP(Attendance!$G2201,FINALS_WEEK_FRIDAY_PERIOD_SCHEDULE[],2,TRUE),
       VLOOKUP(Attendance!$G2201,REGULAR_WEEK_SCHEDULE[[Friday]:[Period]],2,TRUE))))))))))</f>
        <v/>
      </c>
      <c r="J2201" s="41" t="str">
        <f t="shared" ca="1" si="107"/>
        <v/>
      </c>
      <c r="K2201" s="41" t="str">
        <f>IF($A2201 &lt;&gt; "",VLOOKUP($A2201,'Student reference sheet'!$A$2:$V$2329, 7,FALSE), "")</f>
        <v/>
      </c>
      <c r="L2201" s="30" t="str">
        <f>IF($A2201 ="", "", VLOOKUP($A2201, 'Student reference sheet'!$A$2:$Z$2603,23,FALSE))</f>
        <v/>
      </c>
      <c r="M2201" s="30" t="str">
        <f>IF($A2201 ="", "", VLOOKUP($A2201, 'Student reference sheet'!$A$2:$Z$2603,24,FALSE))</f>
        <v/>
      </c>
      <c r="N2201" s="30" t="str">
        <f>IF($A2201 ="", "", VLOOKUP($A2201, 'Student reference sheet'!$A$2:$Z$2603,26,FALSE))</f>
        <v/>
      </c>
      <c r="O2201" s="30" t="str">
        <f>IF($A2201 ="", "", VLOOKUP($A2201, 'Student reference sheet'!$A$2:$Z$2603,25,FALSE))</f>
        <v/>
      </c>
      <c r="P2201" s="39" t="str">
        <f>IF($A2201 = "", "", IF(OR(VLOOKUP($A2201,'Student reference sheet'!$A$2:$V$2400,8,FALSE) = "R",  VLOOKUP($A2201,'Student reference sheet'!$A$2:$V$2400,8,FALSE) = "L"), "X", ""))</f>
        <v/>
      </c>
      <c r="Q2201" s="39" t="str">
        <f>IF($A2201 ="", "", VLOOKUP($A2201, 'Student reference sheet'!$A$2:$V$2603,22,FALSE))</f>
        <v/>
      </c>
      <c r="R2201" s="39" t="str">
        <f>IF($A2201 &lt;&gt; "",VLOOKUP($A2201,'Student reference sheet'!$A$2:$V$2329, 5,FALSE), "")</f>
        <v/>
      </c>
      <c r="S2201" s="39" t="str">
        <f>IF($A2201 &lt;&gt; "",VLOOKUP($A2201,'Student reference sheet'!$A$2:$V$2329, 6,FALSE), "")</f>
        <v/>
      </c>
      <c r="T2201" s="30" t="str">
        <f>IF($A2201 = "","",
IF(VLOOKUP($A2201,'Student reference sheet'!$A$2:$V$2329, 10,FALSE) = "Y", "Hispanic",
IF(VLOOKUP($A2201,'Student reference sheet'!$A$2:$V$2329,11,FALSE) &lt;&gt; "",
IF(VLOOKUP($A2201,'Student reference sheet'!$A$2:$V$2329,11,FALSE) = "UNK", "Unknown", VLOOKUP(VALUE(VLOOKUP($A2201,'Student reference sheet'!$A$2:$V$2329,11,FALSE)),'Ethnicity Reference'!$A$2:$B$22,2,FALSE)),
IF(VLOOKUP($A2201,'Student reference sheet'!$A$2:$V$2329,9,FALSE) &lt;&gt; "", VLOOKUP(VALUE(VLOOKUP($A2201,'Student reference sheet'!$A$2:$V$2329,9,FALSE)),'Ethnicity Reference'!$A$2:$B$22,2,FALSE),"Unknown"))))</f>
        <v/>
      </c>
      <c r="U2201" s="35"/>
    </row>
    <row r="2202" spans="1:21" ht="15.75">
      <c r="A2202" s="47"/>
      <c r="B2202" s="33"/>
      <c r="C2202" s="39" t="str">
        <f>IF($A2202 &lt;&gt; "",VLOOKUP($A2202,'Student reference sheet'!$A$2:$V$2329, 3,FALSE), "")</f>
        <v/>
      </c>
      <c r="D2202" s="39" t="str">
        <f>IF($A2202 &lt;&gt; "",VLOOKUP($A2202,'Student reference sheet'!$A$2:$V$2329, 2,FALSE), "")</f>
        <v/>
      </c>
      <c r="E2202" s="35"/>
      <c r="F2202" s="34"/>
      <c r="G2202" s="40" t="str">
        <f t="shared" ca="1" si="105"/>
        <v/>
      </c>
      <c r="H2202" s="40" t="str">
        <f t="shared" ca="1" si="106"/>
        <v/>
      </c>
      <c r="I2202" s="36" t="str">
        <f>IF($A2202 = "", "",
IF(COUNTIF(MINIMUM_DAY_DATES[], Attendance!J2202) &gt; 0, VLOOKUP(Attendance!$G2202,MINIMUM_DAY_PERIOD_SCHEDULE[], 2,TRUE),
IF(COUNTIF(RALLY_DATES[], Attendance!J2202) &gt; 0, VLOOKUP(Attendance!$G2202,RALLY_PERIOD_SCHEDULE[], 2,TRUE),
IF(WEEKDAY(Attendance!$J2202) = 2,
       IF(COUNTIF(FINALS_WEEK_MONDAY_DATE[],Attendance!$J2202) &gt; 0, VLOOKUP(Attendance!$G2202,FINALS_WEEK_MONDAY_PERIOD_SCHEDULE[],2,TRUE),
       VLOOKUP(Attendance!$G2202,REGULAR_WEEK_SCHEDULE[],6,TRUE)),
IF(WEEKDAY($J2202) = 3,
       IF(COUNTIF(FINALS_WEEK_TUESDAY_DATE[],Attendance!$J2202) &gt; 0, VLOOKUP(Attendance!$G2202,FINALS_WEEK_TUESDAY_PERIOD_SCHEDULE[],2,TRUE),
       VLOOKUP(Attendance!$G2202,REGULAR_WEEK_SCHEDULE[[Tuesday]:[Period]],5,TRUE)),
IF(WEEKDAY(Attendance!$J2202) = 4,
        IF(COUNTIF(BLOCK_WEDNESDAY_DATES[],Attendance!$J2202) &gt; 0, VLOOKUP(Attendance!$G2202,BLOCK_WEDNESDAY_PERIOD_SCHEDULE[],2,TRUE),
        IF(COUNTIF(FINALS_WEEK_WEDNESDAY_DATE[],Attendance!$J2202) &gt; 0, VLOOKUP(Attendance!$G2202,FINALS_WEEK_WEDNESDAY_PERIOD_SCHEDULE[],2,TRUE),
       VLOOKUP(Attendance!$G2202,REGULAR_WEEK_SCHEDULE[[Wednesday]:[Period]],4,TRUE))),
IF(WEEKDAY($J2202) = 5,
       IF(COUNTIF(BLOCK_THURSDAY_DATES[],Attendance!$J2202) &gt; 0, VLOOKUP(Attendance!$G2202,BLOCK_THURSDAY_PERIOD_SCHEDULE[],2,TRUE),
       IF(COUNTIF(FINALS_WEEK_THURSDAY_DATE[],Attendance!$J2202) &gt; 0, VLOOKUP(Attendance!$G2202,FINALS_WEEK_THURSDAY_PERIOD_SCHEDULE[],2,TRUE),
       VLOOKUP(Attendance!$G2202,REGULAR_WEEK_SCHEDULE[[Thursday]:[Period]],3,TRUE))),
IF(WEEKDAY(Attendance!$J2202) = 6,
       IF(COUNTIF(FINALS_WEEK_FRIDAY_DATE[],Attendance!$J2202) &gt; 0, VLOOKUP(Attendance!$G2202,FINALS_WEEK_FRIDAY_PERIOD_SCHEDULE[],2,TRUE),
       VLOOKUP(Attendance!$G2202,REGULAR_WEEK_SCHEDULE[[Friday]:[Period]],2,TRUE))))))))))</f>
        <v/>
      </c>
      <c r="J2202" s="41" t="str">
        <f t="shared" ca="1" si="107"/>
        <v/>
      </c>
      <c r="K2202" s="41" t="str">
        <f>IF($A2202 &lt;&gt; "",VLOOKUP($A2202,'Student reference sheet'!$A$2:$V$2329, 7,FALSE), "")</f>
        <v/>
      </c>
      <c r="L2202" s="30" t="str">
        <f>IF($A2202 ="", "", VLOOKUP($A2202, 'Student reference sheet'!$A$2:$Z$2603,23,FALSE))</f>
        <v/>
      </c>
      <c r="M2202" s="30" t="str">
        <f>IF($A2202 ="", "", VLOOKUP($A2202, 'Student reference sheet'!$A$2:$Z$2603,24,FALSE))</f>
        <v/>
      </c>
      <c r="N2202" s="30" t="str">
        <f>IF($A2202 ="", "", VLOOKUP($A2202, 'Student reference sheet'!$A$2:$Z$2603,26,FALSE))</f>
        <v/>
      </c>
      <c r="O2202" s="30" t="str">
        <f>IF($A2202 ="", "", VLOOKUP($A2202, 'Student reference sheet'!$A$2:$Z$2603,25,FALSE))</f>
        <v/>
      </c>
      <c r="P2202" s="39" t="str">
        <f>IF($A2202 = "", "", IF(OR(VLOOKUP($A2202,'Student reference sheet'!$A$2:$V$2400,8,FALSE) = "R",  VLOOKUP($A2202,'Student reference sheet'!$A$2:$V$2400,8,FALSE) = "L"), "X", ""))</f>
        <v/>
      </c>
      <c r="Q2202" s="39" t="str">
        <f>IF($A2202 ="", "", VLOOKUP($A2202, 'Student reference sheet'!$A$2:$V$2603,22,FALSE))</f>
        <v/>
      </c>
      <c r="R2202" s="39" t="str">
        <f>IF($A2202 &lt;&gt; "",VLOOKUP($A2202,'Student reference sheet'!$A$2:$V$2329, 5,FALSE), "")</f>
        <v/>
      </c>
      <c r="S2202" s="39" t="str">
        <f>IF($A2202 &lt;&gt; "",VLOOKUP($A2202,'Student reference sheet'!$A$2:$V$2329, 6,FALSE), "")</f>
        <v/>
      </c>
      <c r="T2202" s="30" t="str">
        <f>IF($A2202 = "","",
IF(VLOOKUP($A2202,'Student reference sheet'!$A$2:$V$2329, 10,FALSE) = "Y", "Hispanic",
IF(VLOOKUP($A2202,'Student reference sheet'!$A$2:$V$2329,11,FALSE) &lt;&gt; "",
IF(VLOOKUP($A2202,'Student reference sheet'!$A$2:$V$2329,11,FALSE) = "UNK", "Unknown", VLOOKUP(VALUE(VLOOKUP($A2202,'Student reference sheet'!$A$2:$V$2329,11,FALSE)),'Ethnicity Reference'!$A$2:$B$22,2,FALSE)),
IF(VLOOKUP($A2202,'Student reference sheet'!$A$2:$V$2329,9,FALSE) &lt;&gt; "", VLOOKUP(VALUE(VLOOKUP($A2202,'Student reference sheet'!$A$2:$V$2329,9,FALSE)),'Ethnicity Reference'!$A$2:$B$22,2,FALSE),"Unknown"))))</f>
        <v/>
      </c>
      <c r="U2202" s="35"/>
    </row>
    <row r="2203" spans="1:21" ht="15.75">
      <c r="A2203" s="47"/>
      <c r="B2203" s="33"/>
      <c r="C2203" s="39" t="str">
        <f>IF($A2203 &lt;&gt; "",VLOOKUP($A2203,'Student reference sheet'!$A$2:$V$2329, 3,FALSE), "")</f>
        <v/>
      </c>
      <c r="D2203" s="39" t="str">
        <f>IF($A2203 &lt;&gt; "",VLOOKUP($A2203,'Student reference sheet'!$A$2:$V$2329, 2,FALSE), "")</f>
        <v/>
      </c>
      <c r="E2203" s="35"/>
      <c r="F2203" s="34"/>
      <c r="G2203" s="40" t="str">
        <f t="shared" ca="1" si="105"/>
        <v/>
      </c>
      <c r="H2203" s="40" t="str">
        <f t="shared" ca="1" si="106"/>
        <v/>
      </c>
      <c r="I2203" s="36" t="str">
        <f>IF($A2203 = "", "",
IF(COUNTIF(MINIMUM_DAY_DATES[], Attendance!J2203) &gt; 0, VLOOKUP(Attendance!$G2203,MINIMUM_DAY_PERIOD_SCHEDULE[], 2,TRUE),
IF(COUNTIF(RALLY_DATES[], Attendance!J2203) &gt; 0, VLOOKUP(Attendance!$G2203,RALLY_PERIOD_SCHEDULE[], 2,TRUE),
IF(WEEKDAY(Attendance!$J2203) = 2,
       IF(COUNTIF(FINALS_WEEK_MONDAY_DATE[],Attendance!$J2203) &gt; 0, VLOOKUP(Attendance!$G2203,FINALS_WEEK_MONDAY_PERIOD_SCHEDULE[],2,TRUE),
       VLOOKUP(Attendance!$G2203,REGULAR_WEEK_SCHEDULE[],6,TRUE)),
IF(WEEKDAY($J2203) = 3,
       IF(COUNTIF(FINALS_WEEK_TUESDAY_DATE[],Attendance!$J2203) &gt; 0, VLOOKUP(Attendance!$G2203,FINALS_WEEK_TUESDAY_PERIOD_SCHEDULE[],2,TRUE),
       VLOOKUP(Attendance!$G2203,REGULAR_WEEK_SCHEDULE[[Tuesday]:[Period]],5,TRUE)),
IF(WEEKDAY(Attendance!$J2203) = 4,
        IF(COUNTIF(BLOCK_WEDNESDAY_DATES[],Attendance!$J2203) &gt; 0, VLOOKUP(Attendance!$G2203,BLOCK_WEDNESDAY_PERIOD_SCHEDULE[],2,TRUE),
        IF(COUNTIF(FINALS_WEEK_WEDNESDAY_DATE[],Attendance!$J2203) &gt; 0, VLOOKUP(Attendance!$G2203,FINALS_WEEK_WEDNESDAY_PERIOD_SCHEDULE[],2,TRUE),
       VLOOKUP(Attendance!$G2203,REGULAR_WEEK_SCHEDULE[[Wednesday]:[Period]],4,TRUE))),
IF(WEEKDAY($J2203) = 5,
       IF(COUNTIF(BLOCK_THURSDAY_DATES[],Attendance!$J2203) &gt; 0, VLOOKUP(Attendance!$G2203,BLOCK_THURSDAY_PERIOD_SCHEDULE[],2,TRUE),
       IF(COUNTIF(FINALS_WEEK_THURSDAY_DATE[],Attendance!$J2203) &gt; 0, VLOOKUP(Attendance!$G2203,FINALS_WEEK_THURSDAY_PERIOD_SCHEDULE[],2,TRUE),
       VLOOKUP(Attendance!$G2203,REGULAR_WEEK_SCHEDULE[[Thursday]:[Period]],3,TRUE))),
IF(WEEKDAY(Attendance!$J2203) = 6,
       IF(COUNTIF(FINALS_WEEK_FRIDAY_DATE[],Attendance!$J2203) &gt; 0, VLOOKUP(Attendance!$G2203,FINALS_WEEK_FRIDAY_PERIOD_SCHEDULE[],2,TRUE),
       VLOOKUP(Attendance!$G2203,REGULAR_WEEK_SCHEDULE[[Friday]:[Period]],2,TRUE))))))))))</f>
        <v/>
      </c>
      <c r="J2203" s="41" t="str">
        <f t="shared" ca="1" si="107"/>
        <v/>
      </c>
      <c r="K2203" s="41" t="str">
        <f>IF($A2203 &lt;&gt; "",VLOOKUP($A2203,'Student reference sheet'!$A$2:$V$2329, 7,FALSE), "")</f>
        <v/>
      </c>
      <c r="L2203" s="30" t="str">
        <f>IF($A2203 ="", "", VLOOKUP($A2203, 'Student reference sheet'!$A$2:$Z$2603,23,FALSE))</f>
        <v/>
      </c>
      <c r="M2203" s="30" t="str">
        <f>IF($A2203 ="", "", VLOOKUP($A2203, 'Student reference sheet'!$A$2:$Z$2603,24,FALSE))</f>
        <v/>
      </c>
      <c r="N2203" s="30" t="str">
        <f>IF($A2203 ="", "", VLOOKUP($A2203, 'Student reference sheet'!$A$2:$Z$2603,26,FALSE))</f>
        <v/>
      </c>
      <c r="O2203" s="30" t="str">
        <f>IF($A2203 ="", "", VLOOKUP($A2203, 'Student reference sheet'!$A$2:$Z$2603,25,FALSE))</f>
        <v/>
      </c>
      <c r="P2203" s="39" t="str">
        <f>IF($A2203 = "", "", IF(OR(VLOOKUP($A2203,'Student reference sheet'!$A$2:$V$2400,8,FALSE) = "R",  VLOOKUP($A2203,'Student reference sheet'!$A$2:$V$2400,8,FALSE) = "L"), "X", ""))</f>
        <v/>
      </c>
      <c r="Q2203" s="39" t="str">
        <f>IF($A2203 ="", "", VLOOKUP($A2203, 'Student reference sheet'!$A$2:$V$2603,22,FALSE))</f>
        <v/>
      </c>
      <c r="R2203" s="39" t="str">
        <f>IF($A2203 &lt;&gt; "",VLOOKUP($A2203,'Student reference sheet'!$A$2:$V$2329, 5,FALSE), "")</f>
        <v/>
      </c>
      <c r="S2203" s="39" t="str">
        <f>IF($A2203 &lt;&gt; "",VLOOKUP($A2203,'Student reference sheet'!$A$2:$V$2329, 6,FALSE), "")</f>
        <v/>
      </c>
      <c r="T2203" s="30" t="str">
        <f>IF($A2203 = "","",
IF(VLOOKUP($A2203,'Student reference sheet'!$A$2:$V$2329, 10,FALSE) = "Y", "Hispanic",
IF(VLOOKUP($A2203,'Student reference sheet'!$A$2:$V$2329,11,FALSE) &lt;&gt; "",
IF(VLOOKUP($A2203,'Student reference sheet'!$A$2:$V$2329,11,FALSE) = "UNK", "Unknown", VLOOKUP(VALUE(VLOOKUP($A2203,'Student reference sheet'!$A$2:$V$2329,11,FALSE)),'Ethnicity Reference'!$A$2:$B$22,2,FALSE)),
IF(VLOOKUP($A2203,'Student reference sheet'!$A$2:$V$2329,9,FALSE) &lt;&gt; "", VLOOKUP(VALUE(VLOOKUP($A2203,'Student reference sheet'!$A$2:$V$2329,9,FALSE)),'Ethnicity Reference'!$A$2:$B$22,2,FALSE),"Unknown"))))</f>
        <v/>
      </c>
      <c r="U2203" s="35"/>
    </row>
    <row r="2204" spans="1:21" ht="15.75">
      <c r="A2204" s="47"/>
      <c r="B2204" s="33"/>
      <c r="C2204" s="39" t="str">
        <f>IF($A2204 &lt;&gt; "",VLOOKUP($A2204,'Student reference sheet'!$A$2:$V$2329, 3,FALSE), "")</f>
        <v/>
      </c>
      <c r="D2204" s="39" t="str">
        <f>IF($A2204 &lt;&gt; "",VLOOKUP($A2204,'Student reference sheet'!$A$2:$V$2329, 2,FALSE), "")</f>
        <v/>
      </c>
      <c r="E2204" s="35"/>
      <c r="F2204" s="34"/>
      <c r="G2204" s="40" t="str">
        <f t="shared" ca="1" si="105"/>
        <v/>
      </c>
      <c r="H2204" s="40" t="str">
        <f t="shared" ca="1" si="106"/>
        <v/>
      </c>
      <c r="I2204" s="36" t="str">
        <f>IF($A2204 = "", "",
IF(COUNTIF(MINIMUM_DAY_DATES[], Attendance!J2204) &gt; 0, VLOOKUP(Attendance!$G2204,MINIMUM_DAY_PERIOD_SCHEDULE[], 2,TRUE),
IF(COUNTIF(RALLY_DATES[], Attendance!J2204) &gt; 0, VLOOKUP(Attendance!$G2204,RALLY_PERIOD_SCHEDULE[], 2,TRUE),
IF(WEEKDAY(Attendance!$J2204) = 2,
       IF(COUNTIF(FINALS_WEEK_MONDAY_DATE[],Attendance!$J2204) &gt; 0, VLOOKUP(Attendance!$G2204,FINALS_WEEK_MONDAY_PERIOD_SCHEDULE[],2,TRUE),
       VLOOKUP(Attendance!$G2204,REGULAR_WEEK_SCHEDULE[],6,TRUE)),
IF(WEEKDAY($J2204) = 3,
       IF(COUNTIF(FINALS_WEEK_TUESDAY_DATE[],Attendance!$J2204) &gt; 0, VLOOKUP(Attendance!$G2204,FINALS_WEEK_TUESDAY_PERIOD_SCHEDULE[],2,TRUE),
       VLOOKUP(Attendance!$G2204,REGULAR_WEEK_SCHEDULE[[Tuesday]:[Period]],5,TRUE)),
IF(WEEKDAY(Attendance!$J2204) = 4,
        IF(COUNTIF(BLOCK_WEDNESDAY_DATES[],Attendance!$J2204) &gt; 0, VLOOKUP(Attendance!$G2204,BLOCK_WEDNESDAY_PERIOD_SCHEDULE[],2,TRUE),
        IF(COUNTIF(FINALS_WEEK_WEDNESDAY_DATE[],Attendance!$J2204) &gt; 0, VLOOKUP(Attendance!$G2204,FINALS_WEEK_WEDNESDAY_PERIOD_SCHEDULE[],2,TRUE),
       VLOOKUP(Attendance!$G2204,REGULAR_WEEK_SCHEDULE[[Wednesday]:[Period]],4,TRUE))),
IF(WEEKDAY($J2204) = 5,
       IF(COUNTIF(BLOCK_THURSDAY_DATES[],Attendance!$J2204) &gt; 0, VLOOKUP(Attendance!$G2204,BLOCK_THURSDAY_PERIOD_SCHEDULE[],2,TRUE),
       IF(COUNTIF(FINALS_WEEK_THURSDAY_DATE[],Attendance!$J2204) &gt; 0, VLOOKUP(Attendance!$G2204,FINALS_WEEK_THURSDAY_PERIOD_SCHEDULE[],2,TRUE),
       VLOOKUP(Attendance!$G2204,REGULAR_WEEK_SCHEDULE[[Thursday]:[Period]],3,TRUE))),
IF(WEEKDAY(Attendance!$J2204) = 6,
       IF(COUNTIF(FINALS_WEEK_FRIDAY_DATE[],Attendance!$J2204) &gt; 0, VLOOKUP(Attendance!$G2204,FINALS_WEEK_FRIDAY_PERIOD_SCHEDULE[],2,TRUE),
       VLOOKUP(Attendance!$G2204,REGULAR_WEEK_SCHEDULE[[Friday]:[Period]],2,TRUE))))))))))</f>
        <v/>
      </c>
      <c r="J2204" s="41" t="str">
        <f t="shared" ca="1" si="107"/>
        <v/>
      </c>
      <c r="K2204" s="41" t="str">
        <f>IF($A2204 &lt;&gt; "",VLOOKUP($A2204,'Student reference sheet'!$A$2:$V$2329, 7,FALSE), "")</f>
        <v/>
      </c>
      <c r="L2204" s="30" t="str">
        <f>IF($A2204 ="", "", VLOOKUP($A2204, 'Student reference sheet'!$A$2:$Z$2603,23,FALSE))</f>
        <v/>
      </c>
      <c r="M2204" s="30" t="str">
        <f>IF($A2204 ="", "", VLOOKUP($A2204, 'Student reference sheet'!$A$2:$Z$2603,24,FALSE))</f>
        <v/>
      </c>
      <c r="N2204" s="30" t="str">
        <f>IF($A2204 ="", "", VLOOKUP($A2204, 'Student reference sheet'!$A$2:$Z$2603,26,FALSE))</f>
        <v/>
      </c>
      <c r="O2204" s="30" t="str">
        <f>IF($A2204 ="", "", VLOOKUP($A2204, 'Student reference sheet'!$A$2:$Z$2603,25,FALSE))</f>
        <v/>
      </c>
      <c r="P2204" s="39" t="str">
        <f>IF($A2204 = "", "", IF(OR(VLOOKUP($A2204,'Student reference sheet'!$A$2:$V$2400,8,FALSE) = "R",  VLOOKUP($A2204,'Student reference sheet'!$A$2:$V$2400,8,FALSE) = "L"), "X", ""))</f>
        <v/>
      </c>
      <c r="Q2204" s="39" t="str">
        <f>IF($A2204 ="", "", VLOOKUP($A2204, 'Student reference sheet'!$A$2:$V$2603,22,FALSE))</f>
        <v/>
      </c>
      <c r="R2204" s="39" t="str">
        <f>IF($A2204 &lt;&gt; "",VLOOKUP($A2204,'Student reference sheet'!$A$2:$V$2329, 5,FALSE), "")</f>
        <v/>
      </c>
      <c r="S2204" s="39" t="str">
        <f>IF($A2204 &lt;&gt; "",VLOOKUP($A2204,'Student reference sheet'!$A$2:$V$2329, 6,FALSE), "")</f>
        <v/>
      </c>
      <c r="T2204" s="30" t="str">
        <f>IF($A2204 = "","",
IF(VLOOKUP($A2204,'Student reference sheet'!$A$2:$V$2329, 10,FALSE) = "Y", "Hispanic",
IF(VLOOKUP($A2204,'Student reference sheet'!$A$2:$V$2329,11,FALSE) &lt;&gt; "",
IF(VLOOKUP($A2204,'Student reference sheet'!$A$2:$V$2329,11,FALSE) = "UNK", "Unknown", VLOOKUP(VALUE(VLOOKUP($A2204,'Student reference sheet'!$A$2:$V$2329,11,FALSE)),'Ethnicity Reference'!$A$2:$B$22,2,FALSE)),
IF(VLOOKUP($A2204,'Student reference sheet'!$A$2:$V$2329,9,FALSE) &lt;&gt; "", VLOOKUP(VALUE(VLOOKUP($A2204,'Student reference sheet'!$A$2:$V$2329,9,FALSE)),'Ethnicity Reference'!$A$2:$B$22,2,FALSE),"Unknown"))))</f>
        <v/>
      </c>
      <c r="U2204" s="35"/>
    </row>
    <row r="2205" spans="1:21" ht="15.75">
      <c r="A2205" s="47"/>
      <c r="B2205" s="33"/>
      <c r="C2205" s="39" t="str">
        <f>IF($A2205 &lt;&gt; "",VLOOKUP($A2205,'Student reference sheet'!$A$2:$V$2329, 3,FALSE), "")</f>
        <v/>
      </c>
      <c r="D2205" s="39" t="str">
        <f>IF($A2205 &lt;&gt; "",VLOOKUP($A2205,'Student reference sheet'!$A$2:$V$2329, 2,FALSE), "")</f>
        <v/>
      </c>
      <c r="E2205" s="35"/>
      <c r="F2205" s="34"/>
      <c r="G2205" s="40" t="str">
        <f t="shared" ca="1" si="105"/>
        <v/>
      </c>
      <c r="H2205" s="40" t="str">
        <f t="shared" ca="1" si="106"/>
        <v/>
      </c>
      <c r="I2205" s="36" t="str">
        <f>IF($A2205 = "", "",
IF(COUNTIF(MINIMUM_DAY_DATES[], Attendance!J2205) &gt; 0, VLOOKUP(Attendance!$G2205,MINIMUM_DAY_PERIOD_SCHEDULE[], 2,TRUE),
IF(COUNTIF(RALLY_DATES[], Attendance!J2205) &gt; 0, VLOOKUP(Attendance!$G2205,RALLY_PERIOD_SCHEDULE[], 2,TRUE),
IF(WEEKDAY(Attendance!$J2205) = 2,
       IF(COUNTIF(FINALS_WEEK_MONDAY_DATE[],Attendance!$J2205) &gt; 0, VLOOKUP(Attendance!$G2205,FINALS_WEEK_MONDAY_PERIOD_SCHEDULE[],2,TRUE),
       VLOOKUP(Attendance!$G2205,REGULAR_WEEK_SCHEDULE[],6,TRUE)),
IF(WEEKDAY($J2205) = 3,
       IF(COUNTIF(FINALS_WEEK_TUESDAY_DATE[],Attendance!$J2205) &gt; 0, VLOOKUP(Attendance!$G2205,FINALS_WEEK_TUESDAY_PERIOD_SCHEDULE[],2,TRUE),
       VLOOKUP(Attendance!$G2205,REGULAR_WEEK_SCHEDULE[[Tuesday]:[Period]],5,TRUE)),
IF(WEEKDAY(Attendance!$J2205) = 4,
        IF(COUNTIF(BLOCK_WEDNESDAY_DATES[],Attendance!$J2205) &gt; 0, VLOOKUP(Attendance!$G2205,BLOCK_WEDNESDAY_PERIOD_SCHEDULE[],2,TRUE),
        IF(COUNTIF(FINALS_WEEK_WEDNESDAY_DATE[],Attendance!$J2205) &gt; 0, VLOOKUP(Attendance!$G2205,FINALS_WEEK_WEDNESDAY_PERIOD_SCHEDULE[],2,TRUE),
       VLOOKUP(Attendance!$G2205,REGULAR_WEEK_SCHEDULE[[Wednesday]:[Period]],4,TRUE))),
IF(WEEKDAY($J2205) = 5,
       IF(COUNTIF(BLOCK_THURSDAY_DATES[],Attendance!$J2205) &gt; 0, VLOOKUP(Attendance!$G2205,BLOCK_THURSDAY_PERIOD_SCHEDULE[],2,TRUE),
       IF(COUNTIF(FINALS_WEEK_THURSDAY_DATE[],Attendance!$J2205) &gt; 0, VLOOKUP(Attendance!$G2205,FINALS_WEEK_THURSDAY_PERIOD_SCHEDULE[],2,TRUE),
       VLOOKUP(Attendance!$G2205,REGULAR_WEEK_SCHEDULE[[Thursday]:[Period]],3,TRUE))),
IF(WEEKDAY(Attendance!$J2205) = 6,
       IF(COUNTIF(FINALS_WEEK_FRIDAY_DATE[],Attendance!$J2205) &gt; 0, VLOOKUP(Attendance!$G2205,FINALS_WEEK_FRIDAY_PERIOD_SCHEDULE[],2,TRUE),
       VLOOKUP(Attendance!$G2205,REGULAR_WEEK_SCHEDULE[[Friday]:[Period]],2,TRUE))))))))))</f>
        <v/>
      </c>
      <c r="J2205" s="41" t="str">
        <f t="shared" ca="1" si="107"/>
        <v/>
      </c>
      <c r="K2205" s="41" t="str">
        <f>IF($A2205 &lt;&gt; "",VLOOKUP($A2205,'Student reference sheet'!$A$2:$V$2329, 7,FALSE), "")</f>
        <v/>
      </c>
      <c r="L2205" s="30" t="str">
        <f>IF($A2205 ="", "", VLOOKUP($A2205, 'Student reference sheet'!$A$2:$Z$2603,23,FALSE))</f>
        <v/>
      </c>
      <c r="M2205" s="30" t="str">
        <f>IF($A2205 ="", "", VLOOKUP($A2205, 'Student reference sheet'!$A$2:$Z$2603,24,FALSE))</f>
        <v/>
      </c>
      <c r="N2205" s="30" t="str">
        <f>IF($A2205 ="", "", VLOOKUP($A2205, 'Student reference sheet'!$A$2:$Z$2603,26,FALSE))</f>
        <v/>
      </c>
      <c r="O2205" s="30" t="str">
        <f>IF($A2205 ="", "", VLOOKUP($A2205, 'Student reference sheet'!$A$2:$Z$2603,25,FALSE))</f>
        <v/>
      </c>
      <c r="P2205" s="39" t="str">
        <f>IF($A2205 = "", "", IF(OR(VLOOKUP($A2205,'Student reference sheet'!$A$2:$V$2400,8,FALSE) = "R",  VLOOKUP($A2205,'Student reference sheet'!$A$2:$V$2400,8,FALSE) = "L"), "X", ""))</f>
        <v/>
      </c>
      <c r="Q2205" s="39" t="str">
        <f>IF($A2205 ="", "", VLOOKUP($A2205, 'Student reference sheet'!$A$2:$V$2603,22,FALSE))</f>
        <v/>
      </c>
      <c r="R2205" s="39" t="str">
        <f>IF($A2205 &lt;&gt; "",VLOOKUP($A2205,'Student reference sheet'!$A$2:$V$2329, 5,FALSE), "")</f>
        <v/>
      </c>
      <c r="S2205" s="39" t="str">
        <f>IF($A2205 &lt;&gt; "",VLOOKUP($A2205,'Student reference sheet'!$A$2:$V$2329, 6,FALSE), "")</f>
        <v/>
      </c>
      <c r="T2205" s="30" t="str">
        <f>IF($A2205 = "","",
IF(VLOOKUP($A2205,'Student reference sheet'!$A$2:$V$2329, 10,FALSE) = "Y", "Hispanic",
IF(VLOOKUP($A2205,'Student reference sheet'!$A$2:$V$2329,11,FALSE) &lt;&gt; "",
IF(VLOOKUP($A2205,'Student reference sheet'!$A$2:$V$2329,11,FALSE) = "UNK", "Unknown", VLOOKUP(VALUE(VLOOKUP($A2205,'Student reference sheet'!$A$2:$V$2329,11,FALSE)),'Ethnicity Reference'!$A$2:$B$22,2,FALSE)),
IF(VLOOKUP($A2205,'Student reference sheet'!$A$2:$V$2329,9,FALSE) &lt;&gt; "", VLOOKUP(VALUE(VLOOKUP($A2205,'Student reference sheet'!$A$2:$V$2329,9,FALSE)),'Ethnicity Reference'!$A$2:$B$22,2,FALSE),"Unknown"))))</f>
        <v/>
      </c>
      <c r="U2205" s="35"/>
    </row>
    <row r="2206" spans="1:21" ht="15.75">
      <c r="A2206" s="47"/>
      <c r="B2206" s="33"/>
      <c r="C2206" s="39" t="str">
        <f>IF($A2206 &lt;&gt; "",VLOOKUP($A2206,'Student reference sheet'!$A$2:$V$2329, 3,FALSE), "")</f>
        <v/>
      </c>
      <c r="D2206" s="39" t="str">
        <f>IF($A2206 &lt;&gt; "",VLOOKUP($A2206,'Student reference sheet'!$A$2:$V$2329, 2,FALSE), "")</f>
        <v/>
      </c>
      <c r="E2206" s="35"/>
      <c r="F2206" s="34"/>
      <c r="G2206" s="40" t="str">
        <f t="shared" ca="1" si="105"/>
        <v/>
      </c>
      <c r="H2206" s="40" t="str">
        <f t="shared" ca="1" si="106"/>
        <v/>
      </c>
      <c r="I2206" s="36" t="str">
        <f>IF($A2206 = "", "",
IF(COUNTIF(MINIMUM_DAY_DATES[], Attendance!J2206) &gt; 0, VLOOKUP(Attendance!$G2206,MINIMUM_DAY_PERIOD_SCHEDULE[], 2,TRUE),
IF(COUNTIF(RALLY_DATES[], Attendance!J2206) &gt; 0, VLOOKUP(Attendance!$G2206,RALLY_PERIOD_SCHEDULE[], 2,TRUE),
IF(WEEKDAY(Attendance!$J2206) = 2,
       IF(COUNTIF(FINALS_WEEK_MONDAY_DATE[],Attendance!$J2206) &gt; 0, VLOOKUP(Attendance!$G2206,FINALS_WEEK_MONDAY_PERIOD_SCHEDULE[],2,TRUE),
       VLOOKUP(Attendance!$G2206,REGULAR_WEEK_SCHEDULE[],6,TRUE)),
IF(WEEKDAY($J2206) = 3,
       IF(COUNTIF(FINALS_WEEK_TUESDAY_DATE[],Attendance!$J2206) &gt; 0, VLOOKUP(Attendance!$G2206,FINALS_WEEK_TUESDAY_PERIOD_SCHEDULE[],2,TRUE),
       VLOOKUP(Attendance!$G2206,REGULAR_WEEK_SCHEDULE[[Tuesday]:[Period]],5,TRUE)),
IF(WEEKDAY(Attendance!$J2206) = 4,
        IF(COUNTIF(BLOCK_WEDNESDAY_DATES[],Attendance!$J2206) &gt; 0, VLOOKUP(Attendance!$G2206,BLOCK_WEDNESDAY_PERIOD_SCHEDULE[],2,TRUE),
        IF(COUNTIF(FINALS_WEEK_WEDNESDAY_DATE[],Attendance!$J2206) &gt; 0, VLOOKUP(Attendance!$G2206,FINALS_WEEK_WEDNESDAY_PERIOD_SCHEDULE[],2,TRUE),
       VLOOKUP(Attendance!$G2206,REGULAR_WEEK_SCHEDULE[[Wednesday]:[Period]],4,TRUE))),
IF(WEEKDAY($J2206) = 5,
       IF(COUNTIF(BLOCK_THURSDAY_DATES[],Attendance!$J2206) &gt; 0, VLOOKUP(Attendance!$G2206,BLOCK_THURSDAY_PERIOD_SCHEDULE[],2,TRUE),
       IF(COUNTIF(FINALS_WEEK_THURSDAY_DATE[],Attendance!$J2206) &gt; 0, VLOOKUP(Attendance!$G2206,FINALS_WEEK_THURSDAY_PERIOD_SCHEDULE[],2,TRUE),
       VLOOKUP(Attendance!$G2206,REGULAR_WEEK_SCHEDULE[[Thursday]:[Period]],3,TRUE))),
IF(WEEKDAY(Attendance!$J2206) = 6,
       IF(COUNTIF(FINALS_WEEK_FRIDAY_DATE[],Attendance!$J2206) &gt; 0, VLOOKUP(Attendance!$G2206,FINALS_WEEK_FRIDAY_PERIOD_SCHEDULE[],2,TRUE),
       VLOOKUP(Attendance!$G2206,REGULAR_WEEK_SCHEDULE[[Friday]:[Period]],2,TRUE))))))))))</f>
        <v/>
      </c>
      <c r="J2206" s="41" t="str">
        <f t="shared" ca="1" si="107"/>
        <v/>
      </c>
      <c r="K2206" s="41" t="str">
        <f>IF($A2206 &lt;&gt; "",VLOOKUP($A2206,'Student reference sheet'!$A$2:$V$2329, 7,FALSE), "")</f>
        <v/>
      </c>
      <c r="L2206" s="30" t="str">
        <f>IF($A2206 ="", "", VLOOKUP($A2206, 'Student reference sheet'!$A$2:$Z$2603,23,FALSE))</f>
        <v/>
      </c>
      <c r="M2206" s="30" t="str">
        <f>IF($A2206 ="", "", VLOOKUP($A2206, 'Student reference sheet'!$A$2:$Z$2603,24,FALSE))</f>
        <v/>
      </c>
      <c r="N2206" s="30" t="str">
        <f>IF($A2206 ="", "", VLOOKUP($A2206, 'Student reference sheet'!$A$2:$Z$2603,26,FALSE))</f>
        <v/>
      </c>
      <c r="O2206" s="30" t="str">
        <f>IF($A2206 ="", "", VLOOKUP($A2206, 'Student reference sheet'!$A$2:$Z$2603,25,FALSE))</f>
        <v/>
      </c>
      <c r="P2206" s="39" t="str">
        <f>IF($A2206 = "", "", IF(OR(VLOOKUP($A2206,'Student reference sheet'!$A$2:$V$2400,8,FALSE) = "R",  VLOOKUP($A2206,'Student reference sheet'!$A$2:$V$2400,8,FALSE) = "L"), "X", ""))</f>
        <v/>
      </c>
      <c r="Q2206" s="39" t="str">
        <f>IF($A2206 ="", "", VLOOKUP($A2206, 'Student reference sheet'!$A$2:$V$2603,22,FALSE))</f>
        <v/>
      </c>
      <c r="R2206" s="39" t="str">
        <f>IF($A2206 &lt;&gt; "",VLOOKUP($A2206,'Student reference sheet'!$A$2:$V$2329, 5,FALSE), "")</f>
        <v/>
      </c>
      <c r="S2206" s="39" t="str">
        <f>IF($A2206 &lt;&gt; "",VLOOKUP($A2206,'Student reference sheet'!$A$2:$V$2329, 6,FALSE), "")</f>
        <v/>
      </c>
      <c r="T2206" s="30" t="str">
        <f>IF($A2206 = "","",
IF(VLOOKUP($A2206,'Student reference sheet'!$A$2:$V$2329, 10,FALSE) = "Y", "Hispanic",
IF(VLOOKUP($A2206,'Student reference sheet'!$A$2:$V$2329,11,FALSE) &lt;&gt; "",
IF(VLOOKUP($A2206,'Student reference sheet'!$A$2:$V$2329,11,FALSE) = "UNK", "Unknown", VLOOKUP(VALUE(VLOOKUP($A2206,'Student reference sheet'!$A$2:$V$2329,11,FALSE)),'Ethnicity Reference'!$A$2:$B$22,2,FALSE)),
IF(VLOOKUP($A2206,'Student reference sheet'!$A$2:$V$2329,9,FALSE) &lt;&gt; "", VLOOKUP(VALUE(VLOOKUP($A2206,'Student reference sheet'!$A$2:$V$2329,9,FALSE)),'Ethnicity Reference'!$A$2:$B$22,2,FALSE),"Unknown"))))</f>
        <v/>
      </c>
      <c r="U2206" s="35"/>
    </row>
    <row r="2207" spans="1:21" ht="15.75">
      <c r="A2207" s="47"/>
      <c r="B2207" s="33"/>
      <c r="C2207" s="39" t="str">
        <f>IF($A2207 &lt;&gt; "",VLOOKUP($A2207,'Student reference sheet'!$A$2:$V$2329, 3,FALSE), "")</f>
        <v/>
      </c>
      <c r="D2207" s="39" t="str">
        <f>IF($A2207 &lt;&gt; "",VLOOKUP($A2207,'Student reference sheet'!$A$2:$V$2329, 2,FALSE), "")</f>
        <v/>
      </c>
      <c r="E2207" s="35"/>
      <c r="F2207" s="34"/>
      <c r="G2207" s="40" t="str">
        <f t="shared" ca="1" si="105"/>
        <v/>
      </c>
      <c r="H2207" s="40" t="str">
        <f t="shared" ca="1" si="106"/>
        <v/>
      </c>
      <c r="I2207" s="36" t="str">
        <f>IF($A2207 = "", "",
IF(COUNTIF(MINIMUM_DAY_DATES[], Attendance!J2207) &gt; 0, VLOOKUP(Attendance!$G2207,MINIMUM_DAY_PERIOD_SCHEDULE[], 2,TRUE),
IF(COUNTIF(RALLY_DATES[], Attendance!J2207) &gt; 0, VLOOKUP(Attendance!$G2207,RALLY_PERIOD_SCHEDULE[], 2,TRUE),
IF(WEEKDAY(Attendance!$J2207) = 2,
       IF(COUNTIF(FINALS_WEEK_MONDAY_DATE[],Attendance!$J2207) &gt; 0, VLOOKUP(Attendance!$G2207,FINALS_WEEK_MONDAY_PERIOD_SCHEDULE[],2,TRUE),
       VLOOKUP(Attendance!$G2207,REGULAR_WEEK_SCHEDULE[],6,TRUE)),
IF(WEEKDAY($J2207) = 3,
       IF(COUNTIF(FINALS_WEEK_TUESDAY_DATE[],Attendance!$J2207) &gt; 0, VLOOKUP(Attendance!$G2207,FINALS_WEEK_TUESDAY_PERIOD_SCHEDULE[],2,TRUE),
       VLOOKUP(Attendance!$G2207,REGULAR_WEEK_SCHEDULE[[Tuesday]:[Period]],5,TRUE)),
IF(WEEKDAY(Attendance!$J2207) = 4,
        IF(COUNTIF(BLOCK_WEDNESDAY_DATES[],Attendance!$J2207) &gt; 0, VLOOKUP(Attendance!$G2207,BLOCK_WEDNESDAY_PERIOD_SCHEDULE[],2,TRUE),
        IF(COUNTIF(FINALS_WEEK_WEDNESDAY_DATE[],Attendance!$J2207) &gt; 0, VLOOKUP(Attendance!$G2207,FINALS_WEEK_WEDNESDAY_PERIOD_SCHEDULE[],2,TRUE),
       VLOOKUP(Attendance!$G2207,REGULAR_WEEK_SCHEDULE[[Wednesday]:[Period]],4,TRUE))),
IF(WEEKDAY($J2207) = 5,
       IF(COUNTIF(BLOCK_THURSDAY_DATES[],Attendance!$J2207) &gt; 0, VLOOKUP(Attendance!$G2207,BLOCK_THURSDAY_PERIOD_SCHEDULE[],2,TRUE),
       IF(COUNTIF(FINALS_WEEK_THURSDAY_DATE[],Attendance!$J2207) &gt; 0, VLOOKUP(Attendance!$G2207,FINALS_WEEK_THURSDAY_PERIOD_SCHEDULE[],2,TRUE),
       VLOOKUP(Attendance!$G2207,REGULAR_WEEK_SCHEDULE[[Thursday]:[Period]],3,TRUE))),
IF(WEEKDAY(Attendance!$J2207) = 6,
       IF(COUNTIF(FINALS_WEEK_FRIDAY_DATE[],Attendance!$J2207) &gt; 0, VLOOKUP(Attendance!$G2207,FINALS_WEEK_FRIDAY_PERIOD_SCHEDULE[],2,TRUE),
       VLOOKUP(Attendance!$G2207,REGULAR_WEEK_SCHEDULE[[Friday]:[Period]],2,TRUE))))))))))</f>
        <v/>
      </c>
      <c r="J2207" s="41" t="str">
        <f t="shared" ca="1" si="107"/>
        <v/>
      </c>
      <c r="K2207" s="41" t="str">
        <f>IF($A2207 &lt;&gt; "",VLOOKUP($A2207,'Student reference sheet'!$A$2:$V$2329, 7,FALSE), "")</f>
        <v/>
      </c>
      <c r="L2207" s="30" t="str">
        <f>IF($A2207 ="", "", VLOOKUP($A2207, 'Student reference sheet'!$A$2:$Z$2603,23,FALSE))</f>
        <v/>
      </c>
      <c r="M2207" s="30" t="str">
        <f>IF($A2207 ="", "", VLOOKUP($A2207, 'Student reference sheet'!$A$2:$Z$2603,24,FALSE))</f>
        <v/>
      </c>
      <c r="N2207" s="30" t="str">
        <f>IF($A2207 ="", "", VLOOKUP($A2207, 'Student reference sheet'!$A$2:$Z$2603,26,FALSE))</f>
        <v/>
      </c>
      <c r="O2207" s="30" t="str">
        <f>IF($A2207 ="", "", VLOOKUP($A2207, 'Student reference sheet'!$A$2:$Z$2603,25,FALSE))</f>
        <v/>
      </c>
      <c r="P2207" s="39" t="str">
        <f>IF($A2207 = "", "", IF(OR(VLOOKUP($A2207,'Student reference sheet'!$A$2:$V$2400,8,FALSE) = "R",  VLOOKUP($A2207,'Student reference sheet'!$A$2:$V$2400,8,FALSE) = "L"), "X", ""))</f>
        <v/>
      </c>
      <c r="Q2207" s="39" t="str">
        <f>IF($A2207 ="", "", VLOOKUP($A2207, 'Student reference sheet'!$A$2:$V$2603,22,FALSE))</f>
        <v/>
      </c>
      <c r="R2207" s="39" t="str">
        <f>IF($A2207 &lt;&gt; "",VLOOKUP($A2207,'Student reference sheet'!$A$2:$V$2329, 5,FALSE), "")</f>
        <v/>
      </c>
      <c r="S2207" s="39" t="str">
        <f>IF($A2207 &lt;&gt; "",VLOOKUP($A2207,'Student reference sheet'!$A$2:$V$2329, 6,FALSE), "")</f>
        <v/>
      </c>
      <c r="T2207" s="30" t="str">
        <f>IF($A2207 = "","",
IF(VLOOKUP($A2207,'Student reference sheet'!$A$2:$V$2329, 10,FALSE) = "Y", "Hispanic",
IF(VLOOKUP($A2207,'Student reference sheet'!$A$2:$V$2329,11,FALSE) &lt;&gt; "",
IF(VLOOKUP($A2207,'Student reference sheet'!$A$2:$V$2329,11,FALSE) = "UNK", "Unknown", VLOOKUP(VALUE(VLOOKUP($A2207,'Student reference sheet'!$A$2:$V$2329,11,FALSE)),'Ethnicity Reference'!$A$2:$B$22,2,FALSE)),
IF(VLOOKUP($A2207,'Student reference sheet'!$A$2:$V$2329,9,FALSE) &lt;&gt; "", VLOOKUP(VALUE(VLOOKUP($A2207,'Student reference sheet'!$A$2:$V$2329,9,FALSE)),'Ethnicity Reference'!$A$2:$B$22,2,FALSE),"Unknown"))))</f>
        <v/>
      </c>
      <c r="U2207" s="35"/>
    </row>
    <row r="2208" spans="1:21" ht="15.75">
      <c r="A2208" s="47"/>
      <c r="B2208" s="33"/>
      <c r="C2208" s="39" t="str">
        <f>IF($A2208 &lt;&gt; "",VLOOKUP($A2208,'Student reference sheet'!$A$2:$V$2329, 3,FALSE), "")</f>
        <v/>
      </c>
      <c r="D2208" s="39" t="str">
        <f>IF($A2208 &lt;&gt; "",VLOOKUP($A2208,'Student reference sheet'!$A$2:$V$2329, 2,FALSE), "")</f>
        <v/>
      </c>
      <c r="E2208" s="35"/>
      <c r="F2208" s="34"/>
      <c r="G2208" s="40" t="str">
        <f t="shared" ca="1" si="105"/>
        <v/>
      </c>
      <c r="H2208" s="40" t="str">
        <f t="shared" ca="1" si="106"/>
        <v/>
      </c>
      <c r="I2208" s="36" t="str">
        <f>IF($A2208 = "", "",
IF(COUNTIF(MINIMUM_DAY_DATES[], Attendance!J2208) &gt; 0, VLOOKUP(Attendance!$G2208,MINIMUM_DAY_PERIOD_SCHEDULE[], 2,TRUE),
IF(COUNTIF(RALLY_DATES[], Attendance!J2208) &gt; 0, VLOOKUP(Attendance!$G2208,RALLY_PERIOD_SCHEDULE[], 2,TRUE),
IF(WEEKDAY(Attendance!$J2208) = 2,
       IF(COUNTIF(FINALS_WEEK_MONDAY_DATE[],Attendance!$J2208) &gt; 0, VLOOKUP(Attendance!$G2208,FINALS_WEEK_MONDAY_PERIOD_SCHEDULE[],2,TRUE),
       VLOOKUP(Attendance!$G2208,REGULAR_WEEK_SCHEDULE[],6,TRUE)),
IF(WEEKDAY($J2208) = 3,
       IF(COUNTIF(FINALS_WEEK_TUESDAY_DATE[],Attendance!$J2208) &gt; 0, VLOOKUP(Attendance!$G2208,FINALS_WEEK_TUESDAY_PERIOD_SCHEDULE[],2,TRUE),
       VLOOKUP(Attendance!$G2208,REGULAR_WEEK_SCHEDULE[[Tuesday]:[Period]],5,TRUE)),
IF(WEEKDAY(Attendance!$J2208) = 4,
        IF(COUNTIF(BLOCK_WEDNESDAY_DATES[],Attendance!$J2208) &gt; 0, VLOOKUP(Attendance!$G2208,BLOCK_WEDNESDAY_PERIOD_SCHEDULE[],2,TRUE),
        IF(COUNTIF(FINALS_WEEK_WEDNESDAY_DATE[],Attendance!$J2208) &gt; 0, VLOOKUP(Attendance!$G2208,FINALS_WEEK_WEDNESDAY_PERIOD_SCHEDULE[],2,TRUE),
       VLOOKUP(Attendance!$G2208,REGULAR_WEEK_SCHEDULE[[Wednesday]:[Period]],4,TRUE))),
IF(WEEKDAY($J2208) = 5,
       IF(COUNTIF(BLOCK_THURSDAY_DATES[],Attendance!$J2208) &gt; 0, VLOOKUP(Attendance!$G2208,BLOCK_THURSDAY_PERIOD_SCHEDULE[],2,TRUE),
       IF(COUNTIF(FINALS_WEEK_THURSDAY_DATE[],Attendance!$J2208) &gt; 0, VLOOKUP(Attendance!$G2208,FINALS_WEEK_THURSDAY_PERIOD_SCHEDULE[],2,TRUE),
       VLOOKUP(Attendance!$G2208,REGULAR_WEEK_SCHEDULE[[Thursday]:[Period]],3,TRUE))),
IF(WEEKDAY(Attendance!$J2208) = 6,
       IF(COUNTIF(FINALS_WEEK_FRIDAY_DATE[],Attendance!$J2208) &gt; 0, VLOOKUP(Attendance!$G2208,FINALS_WEEK_FRIDAY_PERIOD_SCHEDULE[],2,TRUE),
       VLOOKUP(Attendance!$G2208,REGULAR_WEEK_SCHEDULE[[Friday]:[Period]],2,TRUE))))))))))</f>
        <v/>
      </c>
      <c r="J2208" s="41" t="str">
        <f t="shared" ca="1" si="107"/>
        <v/>
      </c>
      <c r="K2208" s="41" t="str">
        <f>IF($A2208 &lt;&gt; "",VLOOKUP($A2208,'Student reference sheet'!$A$2:$V$2329, 7,FALSE), "")</f>
        <v/>
      </c>
      <c r="L2208" s="30" t="str">
        <f>IF($A2208 ="", "", VLOOKUP($A2208, 'Student reference sheet'!$A$2:$Z$2603,23,FALSE))</f>
        <v/>
      </c>
      <c r="M2208" s="30" t="str">
        <f>IF($A2208 ="", "", VLOOKUP($A2208, 'Student reference sheet'!$A$2:$Z$2603,24,FALSE))</f>
        <v/>
      </c>
      <c r="N2208" s="30" t="str">
        <f>IF($A2208 ="", "", VLOOKUP($A2208, 'Student reference sheet'!$A$2:$Z$2603,26,FALSE))</f>
        <v/>
      </c>
      <c r="O2208" s="30" t="str">
        <f>IF($A2208 ="", "", VLOOKUP($A2208, 'Student reference sheet'!$A$2:$Z$2603,25,FALSE))</f>
        <v/>
      </c>
      <c r="P2208" s="39" t="str">
        <f>IF($A2208 = "", "", IF(OR(VLOOKUP($A2208,'Student reference sheet'!$A$2:$V$2400,8,FALSE) = "R",  VLOOKUP($A2208,'Student reference sheet'!$A$2:$V$2400,8,FALSE) = "L"), "X", ""))</f>
        <v/>
      </c>
      <c r="Q2208" s="39" t="str">
        <f>IF($A2208 ="", "", VLOOKUP($A2208, 'Student reference sheet'!$A$2:$V$2603,22,FALSE))</f>
        <v/>
      </c>
      <c r="R2208" s="39" t="str">
        <f>IF($A2208 &lt;&gt; "",VLOOKUP($A2208,'Student reference sheet'!$A$2:$V$2329, 5,FALSE), "")</f>
        <v/>
      </c>
      <c r="S2208" s="39" t="str">
        <f>IF($A2208 &lt;&gt; "",VLOOKUP($A2208,'Student reference sheet'!$A$2:$V$2329, 6,FALSE), "")</f>
        <v/>
      </c>
      <c r="T2208" s="30" t="str">
        <f>IF($A2208 = "","",
IF(VLOOKUP($A2208,'Student reference sheet'!$A$2:$V$2329, 10,FALSE) = "Y", "Hispanic",
IF(VLOOKUP($A2208,'Student reference sheet'!$A$2:$V$2329,11,FALSE) &lt;&gt; "",
IF(VLOOKUP($A2208,'Student reference sheet'!$A$2:$V$2329,11,FALSE) = "UNK", "Unknown", VLOOKUP(VALUE(VLOOKUP($A2208,'Student reference sheet'!$A$2:$V$2329,11,FALSE)),'Ethnicity Reference'!$A$2:$B$22,2,FALSE)),
IF(VLOOKUP($A2208,'Student reference sheet'!$A$2:$V$2329,9,FALSE) &lt;&gt; "", VLOOKUP(VALUE(VLOOKUP($A2208,'Student reference sheet'!$A$2:$V$2329,9,FALSE)),'Ethnicity Reference'!$A$2:$B$22,2,FALSE),"Unknown"))))</f>
        <v/>
      </c>
      <c r="U2208" s="35"/>
    </row>
    <row r="2209" spans="1:21" ht="15.75">
      <c r="A2209" s="47"/>
      <c r="B2209" s="33"/>
      <c r="C2209" s="39" t="str">
        <f>IF($A2209 &lt;&gt; "",VLOOKUP($A2209,'Student reference sheet'!$A$2:$V$2329, 3,FALSE), "")</f>
        <v/>
      </c>
      <c r="D2209" s="39" t="str">
        <f>IF($A2209 &lt;&gt; "",VLOOKUP($A2209,'Student reference sheet'!$A$2:$V$2329, 2,FALSE), "")</f>
        <v/>
      </c>
      <c r="E2209" s="35"/>
      <c r="F2209" s="34"/>
      <c r="G2209" s="40" t="str">
        <f t="shared" ca="1" si="105"/>
        <v/>
      </c>
      <c r="H2209" s="40" t="str">
        <f t="shared" ca="1" si="106"/>
        <v/>
      </c>
      <c r="I2209" s="36" t="str">
        <f>IF($A2209 = "", "",
IF(COUNTIF(MINIMUM_DAY_DATES[], Attendance!J2209) &gt; 0, VLOOKUP(Attendance!$G2209,MINIMUM_DAY_PERIOD_SCHEDULE[], 2,TRUE),
IF(COUNTIF(RALLY_DATES[], Attendance!J2209) &gt; 0, VLOOKUP(Attendance!$G2209,RALLY_PERIOD_SCHEDULE[], 2,TRUE),
IF(WEEKDAY(Attendance!$J2209) = 2,
       IF(COUNTIF(FINALS_WEEK_MONDAY_DATE[],Attendance!$J2209) &gt; 0, VLOOKUP(Attendance!$G2209,FINALS_WEEK_MONDAY_PERIOD_SCHEDULE[],2,TRUE),
       VLOOKUP(Attendance!$G2209,REGULAR_WEEK_SCHEDULE[],6,TRUE)),
IF(WEEKDAY($J2209) = 3,
       IF(COUNTIF(FINALS_WEEK_TUESDAY_DATE[],Attendance!$J2209) &gt; 0, VLOOKUP(Attendance!$G2209,FINALS_WEEK_TUESDAY_PERIOD_SCHEDULE[],2,TRUE),
       VLOOKUP(Attendance!$G2209,REGULAR_WEEK_SCHEDULE[[Tuesday]:[Period]],5,TRUE)),
IF(WEEKDAY(Attendance!$J2209) = 4,
        IF(COUNTIF(BLOCK_WEDNESDAY_DATES[],Attendance!$J2209) &gt; 0, VLOOKUP(Attendance!$G2209,BLOCK_WEDNESDAY_PERIOD_SCHEDULE[],2,TRUE),
        IF(COUNTIF(FINALS_WEEK_WEDNESDAY_DATE[],Attendance!$J2209) &gt; 0, VLOOKUP(Attendance!$G2209,FINALS_WEEK_WEDNESDAY_PERIOD_SCHEDULE[],2,TRUE),
       VLOOKUP(Attendance!$G2209,REGULAR_WEEK_SCHEDULE[[Wednesday]:[Period]],4,TRUE))),
IF(WEEKDAY($J2209) = 5,
       IF(COUNTIF(BLOCK_THURSDAY_DATES[],Attendance!$J2209) &gt; 0, VLOOKUP(Attendance!$G2209,BLOCK_THURSDAY_PERIOD_SCHEDULE[],2,TRUE),
       IF(COUNTIF(FINALS_WEEK_THURSDAY_DATE[],Attendance!$J2209) &gt; 0, VLOOKUP(Attendance!$G2209,FINALS_WEEK_THURSDAY_PERIOD_SCHEDULE[],2,TRUE),
       VLOOKUP(Attendance!$G2209,REGULAR_WEEK_SCHEDULE[[Thursday]:[Period]],3,TRUE))),
IF(WEEKDAY(Attendance!$J2209) = 6,
       IF(COUNTIF(FINALS_WEEK_FRIDAY_DATE[],Attendance!$J2209) &gt; 0, VLOOKUP(Attendance!$G2209,FINALS_WEEK_FRIDAY_PERIOD_SCHEDULE[],2,TRUE),
       VLOOKUP(Attendance!$G2209,REGULAR_WEEK_SCHEDULE[[Friday]:[Period]],2,TRUE))))))))))</f>
        <v/>
      </c>
      <c r="J2209" s="41" t="str">
        <f t="shared" ca="1" si="107"/>
        <v/>
      </c>
      <c r="K2209" s="41" t="str">
        <f>IF($A2209 &lt;&gt; "",VLOOKUP($A2209,'Student reference sheet'!$A$2:$V$2329, 7,FALSE), "")</f>
        <v/>
      </c>
      <c r="L2209" s="30" t="str">
        <f>IF($A2209 ="", "", VLOOKUP($A2209, 'Student reference sheet'!$A$2:$Z$2603,23,FALSE))</f>
        <v/>
      </c>
      <c r="M2209" s="30" t="str">
        <f>IF($A2209 ="", "", VLOOKUP($A2209, 'Student reference sheet'!$A$2:$Z$2603,24,FALSE))</f>
        <v/>
      </c>
      <c r="N2209" s="30" t="str">
        <f>IF($A2209 ="", "", VLOOKUP($A2209, 'Student reference sheet'!$A$2:$Z$2603,26,FALSE))</f>
        <v/>
      </c>
      <c r="O2209" s="30" t="str">
        <f>IF($A2209 ="", "", VLOOKUP($A2209, 'Student reference sheet'!$A$2:$Z$2603,25,FALSE))</f>
        <v/>
      </c>
      <c r="P2209" s="39" t="str">
        <f>IF($A2209 = "", "", IF(OR(VLOOKUP($A2209,'Student reference sheet'!$A$2:$V$2400,8,FALSE) = "R",  VLOOKUP($A2209,'Student reference sheet'!$A$2:$V$2400,8,FALSE) = "L"), "X", ""))</f>
        <v/>
      </c>
      <c r="Q2209" s="39" t="str">
        <f>IF($A2209 ="", "", VLOOKUP($A2209, 'Student reference sheet'!$A$2:$V$2603,22,FALSE))</f>
        <v/>
      </c>
      <c r="R2209" s="39" t="str">
        <f>IF($A2209 &lt;&gt; "",VLOOKUP($A2209,'Student reference sheet'!$A$2:$V$2329, 5,FALSE), "")</f>
        <v/>
      </c>
      <c r="S2209" s="39" t="str">
        <f>IF($A2209 &lt;&gt; "",VLOOKUP($A2209,'Student reference sheet'!$A$2:$V$2329, 6,FALSE), "")</f>
        <v/>
      </c>
      <c r="T2209" s="30" t="str">
        <f>IF($A2209 = "","",
IF(VLOOKUP($A2209,'Student reference sheet'!$A$2:$V$2329, 10,FALSE) = "Y", "Hispanic",
IF(VLOOKUP($A2209,'Student reference sheet'!$A$2:$V$2329,11,FALSE) &lt;&gt; "",
IF(VLOOKUP($A2209,'Student reference sheet'!$A$2:$V$2329,11,FALSE) = "UNK", "Unknown", VLOOKUP(VALUE(VLOOKUP($A2209,'Student reference sheet'!$A$2:$V$2329,11,FALSE)),'Ethnicity Reference'!$A$2:$B$22,2,FALSE)),
IF(VLOOKUP($A2209,'Student reference sheet'!$A$2:$V$2329,9,FALSE) &lt;&gt; "", VLOOKUP(VALUE(VLOOKUP($A2209,'Student reference sheet'!$A$2:$V$2329,9,FALSE)),'Ethnicity Reference'!$A$2:$B$22,2,FALSE),"Unknown"))))</f>
        <v/>
      </c>
      <c r="U2209" s="35"/>
    </row>
    <row r="2210" spans="1:21" ht="15.75">
      <c r="A2210" s="47"/>
      <c r="B2210" s="33"/>
      <c r="C2210" s="39" t="str">
        <f>IF($A2210 &lt;&gt; "",VLOOKUP($A2210,'Student reference sheet'!$A$2:$V$2329, 3,FALSE), "")</f>
        <v/>
      </c>
      <c r="D2210" s="39" t="str">
        <f>IF($A2210 &lt;&gt; "",VLOOKUP($A2210,'Student reference sheet'!$A$2:$V$2329, 2,FALSE), "")</f>
        <v/>
      </c>
      <c r="E2210" s="35"/>
      <c r="F2210" s="34"/>
      <c r="G2210" s="40" t="str">
        <f t="shared" ca="1" si="105"/>
        <v/>
      </c>
      <c r="H2210" s="40" t="str">
        <f t="shared" ca="1" si="106"/>
        <v/>
      </c>
      <c r="I2210" s="36" t="str">
        <f>IF($A2210 = "", "",
IF(COUNTIF(MINIMUM_DAY_DATES[], Attendance!J2210) &gt; 0, VLOOKUP(Attendance!$G2210,MINIMUM_DAY_PERIOD_SCHEDULE[], 2,TRUE),
IF(COUNTIF(RALLY_DATES[], Attendance!J2210) &gt; 0, VLOOKUP(Attendance!$G2210,RALLY_PERIOD_SCHEDULE[], 2,TRUE),
IF(WEEKDAY(Attendance!$J2210) = 2,
       IF(COUNTIF(FINALS_WEEK_MONDAY_DATE[],Attendance!$J2210) &gt; 0, VLOOKUP(Attendance!$G2210,FINALS_WEEK_MONDAY_PERIOD_SCHEDULE[],2,TRUE),
       VLOOKUP(Attendance!$G2210,REGULAR_WEEK_SCHEDULE[],6,TRUE)),
IF(WEEKDAY($J2210) = 3,
       IF(COUNTIF(FINALS_WEEK_TUESDAY_DATE[],Attendance!$J2210) &gt; 0, VLOOKUP(Attendance!$G2210,FINALS_WEEK_TUESDAY_PERIOD_SCHEDULE[],2,TRUE),
       VLOOKUP(Attendance!$G2210,REGULAR_WEEK_SCHEDULE[[Tuesday]:[Period]],5,TRUE)),
IF(WEEKDAY(Attendance!$J2210) = 4,
        IF(COUNTIF(BLOCK_WEDNESDAY_DATES[],Attendance!$J2210) &gt; 0, VLOOKUP(Attendance!$G2210,BLOCK_WEDNESDAY_PERIOD_SCHEDULE[],2,TRUE),
        IF(COUNTIF(FINALS_WEEK_WEDNESDAY_DATE[],Attendance!$J2210) &gt; 0, VLOOKUP(Attendance!$G2210,FINALS_WEEK_WEDNESDAY_PERIOD_SCHEDULE[],2,TRUE),
       VLOOKUP(Attendance!$G2210,REGULAR_WEEK_SCHEDULE[[Wednesday]:[Period]],4,TRUE))),
IF(WEEKDAY($J2210) = 5,
       IF(COUNTIF(BLOCK_THURSDAY_DATES[],Attendance!$J2210) &gt; 0, VLOOKUP(Attendance!$G2210,BLOCK_THURSDAY_PERIOD_SCHEDULE[],2,TRUE),
       IF(COUNTIF(FINALS_WEEK_THURSDAY_DATE[],Attendance!$J2210) &gt; 0, VLOOKUP(Attendance!$G2210,FINALS_WEEK_THURSDAY_PERIOD_SCHEDULE[],2,TRUE),
       VLOOKUP(Attendance!$G2210,REGULAR_WEEK_SCHEDULE[[Thursday]:[Period]],3,TRUE))),
IF(WEEKDAY(Attendance!$J2210) = 6,
       IF(COUNTIF(FINALS_WEEK_FRIDAY_DATE[],Attendance!$J2210) &gt; 0, VLOOKUP(Attendance!$G2210,FINALS_WEEK_FRIDAY_PERIOD_SCHEDULE[],2,TRUE),
       VLOOKUP(Attendance!$G2210,REGULAR_WEEK_SCHEDULE[[Friday]:[Period]],2,TRUE))))))))))</f>
        <v/>
      </c>
      <c r="J2210" s="41" t="str">
        <f t="shared" ca="1" si="107"/>
        <v/>
      </c>
      <c r="K2210" s="41" t="str">
        <f>IF($A2210 &lt;&gt; "",VLOOKUP($A2210,'Student reference sheet'!$A$2:$V$2329, 7,FALSE), "")</f>
        <v/>
      </c>
      <c r="L2210" s="30" t="str">
        <f>IF($A2210 ="", "", VLOOKUP($A2210, 'Student reference sheet'!$A$2:$Z$2603,23,FALSE))</f>
        <v/>
      </c>
      <c r="M2210" s="30" t="str">
        <f>IF($A2210 ="", "", VLOOKUP($A2210, 'Student reference sheet'!$A$2:$Z$2603,24,FALSE))</f>
        <v/>
      </c>
      <c r="N2210" s="30" t="str">
        <f>IF($A2210 ="", "", VLOOKUP($A2210, 'Student reference sheet'!$A$2:$Z$2603,26,FALSE))</f>
        <v/>
      </c>
      <c r="O2210" s="30" t="str">
        <f>IF($A2210 ="", "", VLOOKUP($A2210, 'Student reference sheet'!$A$2:$Z$2603,25,FALSE))</f>
        <v/>
      </c>
      <c r="P2210" s="39" t="str">
        <f>IF($A2210 = "", "", IF(OR(VLOOKUP($A2210,'Student reference sheet'!$A$2:$V$2400,8,FALSE) = "R",  VLOOKUP($A2210,'Student reference sheet'!$A$2:$V$2400,8,FALSE) = "L"), "X", ""))</f>
        <v/>
      </c>
      <c r="Q2210" s="39" t="str">
        <f>IF($A2210 ="", "", VLOOKUP($A2210, 'Student reference sheet'!$A$2:$V$2603,22,FALSE))</f>
        <v/>
      </c>
      <c r="R2210" s="39" t="str">
        <f>IF($A2210 &lt;&gt; "",VLOOKUP($A2210,'Student reference sheet'!$A$2:$V$2329, 5,FALSE), "")</f>
        <v/>
      </c>
      <c r="S2210" s="39" t="str">
        <f>IF($A2210 &lt;&gt; "",VLOOKUP($A2210,'Student reference sheet'!$A$2:$V$2329, 6,FALSE), "")</f>
        <v/>
      </c>
      <c r="T2210" s="30" t="str">
        <f>IF($A2210 = "","",
IF(VLOOKUP($A2210,'Student reference sheet'!$A$2:$V$2329, 10,FALSE) = "Y", "Hispanic",
IF(VLOOKUP($A2210,'Student reference sheet'!$A$2:$V$2329,11,FALSE) &lt;&gt; "",
IF(VLOOKUP($A2210,'Student reference sheet'!$A$2:$V$2329,11,FALSE) = "UNK", "Unknown", VLOOKUP(VALUE(VLOOKUP($A2210,'Student reference sheet'!$A$2:$V$2329,11,FALSE)),'Ethnicity Reference'!$A$2:$B$22,2,FALSE)),
IF(VLOOKUP($A2210,'Student reference sheet'!$A$2:$V$2329,9,FALSE) &lt;&gt; "", VLOOKUP(VALUE(VLOOKUP($A2210,'Student reference sheet'!$A$2:$V$2329,9,FALSE)),'Ethnicity Reference'!$A$2:$B$22,2,FALSE),"Unknown"))))</f>
        <v/>
      </c>
      <c r="U2210" s="35"/>
    </row>
    <row r="2211" spans="1:21" ht="15.75">
      <c r="A2211" s="47"/>
      <c r="B2211" s="33"/>
      <c r="C2211" s="39" t="str">
        <f>IF($A2211 &lt;&gt; "",VLOOKUP($A2211,'Student reference sheet'!$A$2:$V$2329, 3,FALSE), "")</f>
        <v/>
      </c>
      <c r="D2211" s="39" t="str">
        <f>IF($A2211 &lt;&gt; "",VLOOKUP($A2211,'Student reference sheet'!$A$2:$V$2329, 2,FALSE), "")</f>
        <v/>
      </c>
      <c r="E2211" s="35"/>
      <c r="F2211" s="34"/>
      <c r="G2211" s="40" t="str">
        <f t="shared" ca="1" si="105"/>
        <v/>
      </c>
      <c r="H2211" s="40" t="str">
        <f t="shared" ca="1" si="106"/>
        <v/>
      </c>
      <c r="I2211" s="36" t="str">
        <f>IF($A2211 = "", "",
IF(COUNTIF(MINIMUM_DAY_DATES[], Attendance!J2211) &gt; 0, VLOOKUP(Attendance!$G2211,MINIMUM_DAY_PERIOD_SCHEDULE[], 2,TRUE),
IF(COUNTIF(RALLY_DATES[], Attendance!J2211) &gt; 0, VLOOKUP(Attendance!$G2211,RALLY_PERIOD_SCHEDULE[], 2,TRUE),
IF(WEEKDAY(Attendance!$J2211) = 2,
       IF(COUNTIF(FINALS_WEEK_MONDAY_DATE[],Attendance!$J2211) &gt; 0, VLOOKUP(Attendance!$G2211,FINALS_WEEK_MONDAY_PERIOD_SCHEDULE[],2,TRUE),
       VLOOKUP(Attendance!$G2211,REGULAR_WEEK_SCHEDULE[],6,TRUE)),
IF(WEEKDAY($J2211) = 3,
       IF(COUNTIF(FINALS_WEEK_TUESDAY_DATE[],Attendance!$J2211) &gt; 0, VLOOKUP(Attendance!$G2211,FINALS_WEEK_TUESDAY_PERIOD_SCHEDULE[],2,TRUE),
       VLOOKUP(Attendance!$G2211,REGULAR_WEEK_SCHEDULE[[Tuesday]:[Period]],5,TRUE)),
IF(WEEKDAY(Attendance!$J2211) = 4,
        IF(COUNTIF(BLOCK_WEDNESDAY_DATES[],Attendance!$J2211) &gt; 0, VLOOKUP(Attendance!$G2211,BLOCK_WEDNESDAY_PERIOD_SCHEDULE[],2,TRUE),
        IF(COUNTIF(FINALS_WEEK_WEDNESDAY_DATE[],Attendance!$J2211) &gt; 0, VLOOKUP(Attendance!$G2211,FINALS_WEEK_WEDNESDAY_PERIOD_SCHEDULE[],2,TRUE),
       VLOOKUP(Attendance!$G2211,REGULAR_WEEK_SCHEDULE[[Wednesday]:[Period]],4,TRUE))),
IF(WEEKDAY($J2211) = 5,
       IF(COUNTIF(BLOCK_THURSDAY_DATES[],Attendance!$J2211) &gt; 0, VLOOKUP(Attendance!$G2211,BLOCK_THURSDAY_PERIOD_SCHEDULE[],2,TRUE),
       IF(COUNTIF(FINALS_WEEK_THURSDAY_DATE[],Attendance!$J2211) &gt; 0, VLOOKUP(Attendance!$G2211,FINALS_WEEK_THURSDAY_PERIOD_SCHEDULE[],2,TRUE),
       VLOOKUP(Attendance!$G2211,REGULAR_WEEK_SCHEDULE[[Thursday]:[Period]],3,TRUE))),
IF(WEEKDAY(Attendance!$J2211) = 6,
       IF(COUNTIF(FINALS_WEEK_FRIDAY_DATE[],Attendance!$J2211) &gt; 0, VLOOKUP(Attendance!$G2211,FINALS_WEEK_FRIDAY_PERIOD_SCHEDULE[],2,TRUE),
       VLOOKUP(Attendance!$G2211,REGULAR_WEEK_SCHEDULE[[Friday]:[Period]],2,TRUE))))))))))</f>
        <v/>
      </c>
      <c r="J2211" s="41" t="str">
        <f t="shared" ca="1" si="107"/>
        <v/>
      </c>
      <c r="K2211" s="41" t="str">
        <f>IF($A2211 &lt;&gt; "",VLOOKUP($A2211,'Student reference sheet'!$A$2:$V$2329, 7,FALSE), "")</f>
        <v/>
      </c>
      <c r="L2211" s="30" t="str">
        <f>IF($A2211 ="", "", VLOOKUP($A2211, 'Student reference sheet'!$A$2:$Z$2603,23,FALSE))</f>
        <v/>
      </c>
      <c r="M2211" s="30" t="str">
        <f>IF($A2211 ="", "", VLOOKUP($A2211, 'Student reference sheet'!$A$2:$Z$2603,24,FALSE))</f>
        <v/>
      </c>
      <c r="N2211" s="30" t="str">
        <f>IF($A2211 ="", "", VLOOKUP($A2211, 'Student reference sheet'!$A$2:$Z$2603,26,FALSE))</f>
        <v/>
      </c>
      <c r="O2211" s="30" t="str">
        <f>IF($A2211 ="", "", VLOOKUP($A2211, 'Student reference sheet'!$A$2:$Z$2603,25,FALSE))</f>
        <v/>
      </c>
      <c r="P2211" s="39" t="str">
        <f>IF($A2211 = "", "", IF(OR(VLOOKUP($A2211,'Student reference sheet'!$A$2:$V$2400,8,FALSE) = "R",  VLOOKUP($A2211,'Student reference sheet'!$A$2:$V$2400,8,FALSE) = "L"), "X", ""))</f>
        <v/>
      </c>
      <c r="Q2211" s="39" t="str">
        <f>IF($A2211 ="", "", VLOOKUP($A2211, 'Student reference sheet'!$A$2:$V$2603,22,FALSE))</f>
        <v/>
      </c>
      <c r="R2211" s="39" t="str">
        <f>IF($A2211 &lt;&gt; "",VLOOKUP($A2211,'Student reference sheet'!$A$2:$V$2329, 5,FALSE), "")</f>
        <v/>
      </c>
      <c r="S2211" s="39" t="str">
        <f>IF($A2211 &lt;&gt; "",VLOOKUP($A2211,'Student reference sheet'!$A$2:$V$2329, 6,FALSE), "")</f>
        <v/>
      </c>
      <c r="T2211" s="30" t="str">
        <f>IF($A2211 = "","",
IF(VLOOKUP($A2211,'Student reference sheet'!$A$2:$V$2329, 10,FALSE) = "Y", "Hispanic",
IF(VLOOKUP($A2211,'Student reference sheet'!$A$2:$V$2329,11,FALSE) &lt;&gt; "",
IF(VLOOKUP($A2211,'Student reference sheet'!$A$2:$V$2329,11,FALSE) = "UNK", "Unknown", VLOOKUP(VALUE(VLOOKUP($A2211,'Student reference sheet'!$A$2:$V$2329,11,FALSE)),'Ethnicity Reference'!$A$2:$B$22,2,FALSE)),
IF(VLOOKUP($A2211,'Student reference sheet'!$A$2:$V$2329,9,FALSE) &lt;&gt; "", VLOOKUP(VALUE(VLOOKUP($A2211,'Student reference sheet'!$A$2:$V$2329,9,FALSE)),'Ethnicity Reference'!$A$2:$B$22,2,FALSE),"Unknown"))))</f>
        <v/>
      </c>
      <c r="U2211" s="35"/>
    </row>
    <row r="2212" spans="1:21" ht="15.75">
      <c r="A2212" s="47"/>
      <c r="B2212" s="33"/>
      <c r="C2212" s="39" t="str">
        <f>IF($A2212 &lt;&gt; "",VLOOKUP($A2212,'Student reference sheet'!$A$2:$V$2329, 3,FALSE), "")</f>
        <v/>
      </c>
      <c r="D2212" s="39" t="str">
        <f>IF($A2212 &lt;&gt; "",VLOOKUP($A2212,'Student reference sheet'!$A$2:$V$2329, 2,FALSE), "")</f>
        <v/>
      </c>
      <c r="E2212" s="35"/>
      <c r="F2212" s="34"/>
      <c r="G2212" s="40" t="str">
        <f t="shared" ca="1" si="105"/>
        <v/>
      </c>
      <c r="H2212" s="40" t="str">
        <f t="shared" ca="1" si="106"/>
        <v/>
      </c>
      <c r="I2212" s="36" t="str">
        <f>IF($A2212 = "", "",
IF(COUNTIF(MINIMUM_DAY_DATES[], Attendance!J2212) &gt; 0, VLOOKUP(Attendance!$G2212,MINIMUM_DAY_PERIOD_SCHEDULE[], 2,TRUE),
IF(COUNTIF(RALLY_DATES[], Attendance!J2212) &gt; 0, VLOOKUP(Attendance!$G2212,RALLY_PERIOD_SCHEDULE[], 2,TRUE),
IF(WEEKDAY(Attendance!$J2212) = 2,
       IF(COUNTIF(FINALS_WEEK_MONDAY_DATE[],Attendance!$J2212) &gt; 0, VLOOKUP(Attendance!$G2212,FINALS_WEEK_MONDAY_PERIOD_SCHEDULE[],2,TRUE),
       VLOOKUP(Attendance!$G2212,REGULAR_WEEK_SCHEDULE[],6,TRUE)),
IF(WEEKDAY($J2212) = 3,
       IF(COUNTIF(FINALS_WEEK_TUESDAY_DATE[],Attendance!$J2212) &gt; 0, VLOOKUP(Attendance!$G2212,FINALS_WEEK_TUESDAY_PERIOD_SCHEDULE[],2,TRUE),
       VLOOKUP(Attendance!$G2212,REGULAR_WEEK_SCHEDULE[[Tuesday]:[Period]],5,TRUE)),
IF(WEEKDAY(Attendance!$J2212) = 4,
        IF(COUNTIF(BLOCK_WEDNESDAY_DATES[],Attendance!$J2212) &gt; 0, VLOOKUP(Attendance!$G2212,BLOCK_WEDNESDAY_PERIOD_SCHEDULE[],2,TRUE),
        IF(COUNTIF(FINALS_WEEK_WEDNESDAY_DATE[],Attendance!$J2212) &gt; 0, VLOOKUP(Attendance!$G2212,FINALS_WEEK_WEDNESDAY_PERIOD_SCHEDULE[],2,TRUE),
       VLOOKUP(Attendance!$G2212,REGULAR_WEEK_SCHEDULE[[Wednesday]:[Period]],4,TRUE))),
IF(WEEKDAY($J2212) = 5,
       IF(COUNTIF(BLOCK_THURSDAY_DATES[],Attendance!$J2212) &gt; 0, VLOOKUP(Attendance!$G2212,BLOCK_THURSDAY_PERIOD_SCHEDULE[],2,TRUE),
       IF(COUNTIF(FINALS_WEEK_THURSDAY_DATE[],Attendance!$J2212) &gt; 0, VLOOKUP(Attendance!$G2212,FINALS_WEEK_THURSDAY_PERIOD_SCHEDULE[],2,TRUE),
       VLOOKUP(Attendance!$G2212,REGULAR_WEEK_SCHEDULE[[Thursday]:[Period]],3,TRUE))),
IF(WEEKDAY(Attendance!$J2212) = 6,
       IF(COUNTIF(FINALS_WEEK_FRIDAY_DATE[],Attendance!$J2212) &gt; 0, VLOOKUP(Attendance!$G2212,FINALS_WEEK_FRIDAY_PERIOD_SCHEDULE[],2,TRUE),
       VLOOKUP(Attendance!$G2212,REGULAR_WEEK_SCHEDULE[[Friday]:[Period]],2,TRUE))))))))))</f>
        <v/>
      </c>
      <c r="J2212" s="41" t="str">
        <f t="shared" ca="1" si="107"/>
        <v/>
      </c>
      <c r="K2212" s="41" t="str">
        <f>IF($A2212 &lt;&gt; "",VLOOKUP($A2212,'Student reference sheet'!$A$2:$V$2329, 7,FALSE), "")</f>
        <v/>
      </c>
      <c r="L2212" s="30" t="str">
        <f>IF($A2212 ="", "", VLOOKUP($A2212, 'Student reference sheet'!$A$2:$Z$2603,23,FALSE))</f>
        <v/>
      </c>
      <c r="M2212" s="30" t="str">
        <f>IF($A2212 ="", "", VLOOKUP($A2212, 'Student reference sheet'!$A$2:$Z$2603,24,FALSE))</f>
        <v/>
      </c>
      <c r="N2212" s="30" t="str">
        <f>IF($A2212 ="", "", VLOOKUP($A2212, 'Student reference sheet'!$A$2:$Z$2603,26,FALSE))</f>
        <v/>
      </c>
      <c r="O2212" s="30" t="str">
        <f>IF($A2212 ="", "", VLOOKUP($A2212, 'Student reference sheet'!$A$2:$Z$2603,25,FALSE))</f>
        <v/>
      </c>
      <c r="P2212" s="39" t="str">
        <f>IF($A2212 = "", "", IF(OR(VLOOKUP($A2212,'Student reference sheet'!$A$2:$V$2400,8,FALSE) = "R",  VLOOKUP($A2212,'Student reference sheet'!$A$2:$V$2400,8,FALSE) = "L"), "X", ""))</f>
        <v/>
      </c>
      <c r="Q2212" s="39" t="str">
        <f>IF($A2212 ="", "", VLOOKUP($A2212, 'Student reference sheet'!$A$2:$V$2603,22,FALSE))</f>
        <v/>
      </c>
      <c r="R2212" s="39" t="str">
        <f>IF($A2212 &lt;&gt; "",VLOOKUP($A2212,'Student reference sheet'!$A$2:$V$2329, 5,FALSE), "")</f>
        <v/>
      </c>
      <c r="S2212" s="39" t="str">
        <f>IF($A2212 &lt;&gt; "",VLOOKUP($A2212,'Student reference sheet'!$A$2:$V$2329, 6,FALSE), "")</f>
        <v/>
      </c>
      <c r="T2212" s="30" t="str">
        <f>IF($A2212 = "","",
IF(VLOOKUP($A2212,'Student reference sheet'!$A$2:$V$2329, 10,FALSE) = "Y", "Hispanic",
IF(VLOOKUP($A2212,'Student reference sheet'!$A$2:$V$2329,11,FALSE) &lt;&gt; "",
IF(VLOOKUP($A2212,'Student reference sheet'!$A$2:$V$2329,11,FALSE) = "UNK", "Unknown", VLOOKUP(VALUE(VLOOKUP($A2212,'Student reference sheet'!$A$2:$V$2329,11,FALSE)),'Ethnicity Reference'!$A$2:$B$22,2,FALSE)),
IF(VLOOKUP($A2212,'Student reference sheet'!$A$2:$V$2329,9,FALSE) &lt;&gt; "", VLOOKUP(VALUE(VLOOKUP($A2212,'Student reference sheet'!$A$2:$V$2329,9,FALSE)),'Ethnicity Reference'!$A$2:$B$22,2,FALSE),"Unknown"))))</f>
        <v/>
      </c>
      <c r="U2212" s="35"/>
    </row>
    <row r="2213" spans="1:21" ht="15.75">
      <c r="A2213" s="47"/>
      <c r="B2213" s="33"/>
      <c r="C2213" s="39" t="str">
        <f>IF($A2213 &lt;&gt; "",VLOOKUP($A2213,'Student reference sheet'!$A$2:$V$2329, 3,FALSE), "")</f>
        <v/>
      </c>
      <c r="D2213" s="39" t="str">
        <f>IF($A2213 &lt;&gt; "",VLOOKUP($A2213,'Student reference sheet'!$A$2:$V$2329, 2,FALSE), "")</f>
        <v/>
      </c>
      <c r="E2213" s="35"/>
      <c r="F2213" s="34"/>
      <c r="G2213" s="40" t="str">
        <f t="shared" ca="1" si="105"/>
        <v/>
      </c>
      <c r="H2213" s="40" t="str">
        <f t="shared" ca="1" si="106"/>
        <v/>
      </c>
      <c r="I2213" s="36" t="str">
        <f>IF($A2213 = "", "",
IF(COUNTIF(MINIMUM_DAY_DATES[], Attendance!J2213) &gt; 0, VLOOKUP(Attendance!$G2213,MINIMUM_DAY_PERIOD_SCHEDULE[], 2,TRUE),
IF(COUNTIF(RALLY_DATES[], Attendance!J2213) &gt; 0, VLOOKUP(Attendance!$G2213,RALLY_PERIOD_SCHEDULE[], 2,TRUE),
IF(WEEKDAY(Attendance!$J2213) = 2,
       IF(COUNTIF(FINALS_WEEK_MONDAY_DATE[],Attendance!$J2213) &gt; 0, VLOOKUP(Attendance!$G2213,FINALS_WEEK_MONDAY_PERIOD_SCHEDULE[],2,TRUE),
       VLOOKUP(Attendance!$G2213,REGULAR_WEEK_SCHEDULE[],6,TRUE)),
IF(WEEKDAY($J2213) = 3,
       IF(COUNTIF(FINALS_WEEK_TUESDAY_DATE[],Attendance!$J2213) &gt; 0, VLOOKUP(Attendance!$G2213,FINALS_WEEK_TUESDAY_PERIOD_SCHEDULE[],2,TRUE),
       VLOOKUP(Attendance!$G2213,REGULAR_WEEK_SCHEDULE[[Tuesday]:[Period]],5,TRUE)),
IF(WEEKDAY(Attendance!$J2213) = 4,
        IF(COUNTIF(BLOCK_WEDNESDAY_DATES[],Attendance!$J2213) &gt; 0, VLOOKUP(Attendance!$G2213,BLOCK_WEDNESDAY_PERIOD_SCHEDULE[],2,TRUE),
        IF(COUNTIF(FINALS_WEEK_WEDNESDAY_DATE[],Attendance!$J2213) &gt; 0, VLOOKUP(Attendance!$G2213,FINALS_WEEK_WEDNESDAY_PERIOD_SCHEDULE[],2,TRUE),
       VLOOKUP(Attendance!$G2213,REGULAR_WEEK_SCHEDULE[[Wednesday]:[Period]],4,TRUE))),
IF(WEEKDAY($J2213) = 5,
       IF(COUNTIF(BLOCK_THURSDAY_DATES[],Attendance!$J2213) &gt; 0, VLOOKUP(Attendance!$G2213,BLOCK_THURSDAY_PERIOD_SCHEDULE[],2,TRUE),
       IF(COUNTIF(FINALS_WEEK_THURSDAY_DATE[],Attendance!$J2213) &gt; 0, VLOOKUP(Attendance!$G2213,FINALS_WEEK_THURSDAY_PERIOD_SCHEDULE[],2,TRUE),
       VLOOKUP(Attendance!$G2213,REGULAR_WEEK_SCHEDULE[[Thursday]:[Period]],3,TRUE))),
IF(WEEKDAY(Attendance!$J2213) = 6,
       IF(COUNTIF(FINALS_WEEK_FRIDAY_DATE[],Attendance!$J2213) &gt; 0, VLOOKUP(Attendance!$G2213,FINALS_WEEK_FRIDAY_PERIOD_SCHEDULE[],2,TRUE),
       VLOOKUP(Attendance!$G2213,REGULAR_WEEK_SCHEDULE[[Friday]:[Period]],2,TRUE))))))))))</f>
        <v/>
      </c>
      <c r="J2213" s="41" t="str">
        <f t="shared" ca="1" si="107"/>
        <v/>
      </c>
      <c r="K2213" s="41" t="str">
        <f>IF($A2213 &lt;&gt; "",VLOOKUP($A2213,'Student reference sheet'!$A$2:$V$2329, 7,FALSE), "")</f>
        <v/>
      </c>
      <c r="L2213" s="30" t="str">
        <f>IF($A2213 ="", "", VLOOKUP($A2213, 'Student reference sheet'!$A$2:$Z$2603,23,FALSE))</f>
        <v/>
      </c>
      <c r="M2213" s="30" t="str">
        <f>IF($A2213 ="", "", VLOOKUP($A2213, 'Student reference sheet'!$A$2:$Z$2603,24,FALSE))</f>
        <v/>
      </c>
      <c r="N2213" s="30" t="str">
        <f>IF($A2213 ="", "", VLOOKUP($A2213, 'Student reference sheet'!$A$2:$Z$2603,26,FALSE))</f>
        <v/>
      </c>
      <c r="O2213" s="30" t="str">
        <f>IF($A2213 ="", "", VLOOKUP($A2213, 'Student reference sheet'!$A$2:$Z$2603,25,FALSE))</f>
        <v/>
      </c>
      <c r="P2213" s="39" t="str">
        <f>IF($A2213 = "", "", IF(OR(VLOOKUP($A2213,'Student reference sheet'!$A$2:$V$2400,8,FALSE) = "R",  VLOOKUP($A2213,'Student reference sheet'!$A$2:$V$2400,8,FALSE) = "L"), "X", ""))</f>
        <v/>
      </c>
      <c r="Q2213" s="39" t="str">
        <f>IF($A2213 ="", "", VLOOKUP($A2213, 'Student reference sheet'!$A$2:$V$2603,22,FALSE))</f>
        <v/>
      </c>
      <c r="R2213" s="39" t="str">
        <f>IF($A2213 &lt;&gt; "",VLOOKUP($A2213,'Student reference sheet'!$A$2:$V$2329, 5,FALSE), "")</f>
        <v/>
      </c>
      <c r="S2213" s="39" t="str">
        <f>IF($A2213 &lt;&gt; "",VLOOKUP($A2213,'Student reference sheet'!$A$2:$V$2329, 6,FALSE), "")</f>
        <v/>
      </c>
      <c r="T2213" s="30" t="str">
        <f>IF($A2213 = "","",
IF(VLOOKUP($A2213,'Student reference sheet'!$A$2:$V$2329, 10,FALSE) = "Y", "Hispanic",
IF(VLOOKUP($A2213,'Student reference sheet'!$A$2:$V$2329,11,FALSE) &lt;&gt; "",
IF(VLOOKUP($A2213,'Student reference sheet'!$A$2:$V$2329,11,FALSE) = "UNK", "Unknown", VLOOKUP(VALUE(VLOOKUP($A2213,'Student reference sheet'!$A$2:$V$2329,11,FALSE)),'Ethnicity Reference'!$A$2:$B$22,2,FALSE)),
IF(VLOOKUP($A2213,'Student reference sheet'!$A$2:$V$2329,9,FALSE) &lt;&gt; "", VLOOKUP(VALUE(VLOOKUP($A2213,'Student reference sheet'!$A$2:$V$2329,9,FALSE)),'Ethnicity Reference'!$A$2:$B$22,2,FALSE),"Unknown"))))</f>
        <v/>
      </c>
      <c r="U2213" s="35"/>
    </row>
    <row r="2214" spans="1:21" ht="15.75">
      <c r="A2214" s="47"/>
      <c r="B2214" s="33"/>
      <c r="C2214" s="39" t="str">
        <f>IF($A2214 &lt;&gt; "",VLOOKUP($A2214,'Student reference sheet'!$A$2:$V$2329, 3,FALSE), "")</f>
        <v/>
      </c>
      <c r="D2214" s="39" t="str">
        <f>IF($A2214 &lt;&gt; "",VLOOKUP($A2214,'Student reference sheet'!$A$2:$V$2329, 2,FALSE), "")</f>
        <v/>
      </c>
      <c r="E2214" s="35"/>
      <c r="F2214" s="34"/>
      <c r="G2214" s="40" t="str">
        <f t="shared" ca="1" si="105"/>
        <v/>
      </c>
      <c r="H2214" s="40" t="str">
        <f t="shared" ca="1" si="106"/>
        <v/>
      </c>
      <c r="I2214" s="36" t="str">
        <f>IF($A2214 = "", "",
IF(COUNTIF(MINIMUM_DAY_DATES[], Attendance!J2214) &gt; 0, VLOOKUP(Attendance!$G2214,MINIMUM_DAY_PERIOD_SCHEDULE[], 2,TRUE),
IF(COUNTIF(RALLY_DATES[], Attendance!J2214) &gt; 0, VLOOKUP(Attendance!$G2214,RALLY_PERIOD_SCHEDULE[], 2,TRUE),
IF(WEEKDAY(Attendance!$J2214) = 2,
       IF(COUNTIF(FINALS_WEEK_MONDAY_DATE[],Attendance!$J2214) &gt; 0, VLOOKUP(Attendance!$G2214,FINALS_WEEK_MONDAY_PERIOD_SCHEDULE[],2,TRUE),
       VLOOKUP(Attendance!$G2214,REGULAR_WEEK_SCHEDULE[],6,TRUE)),
IF(WEEKDAY($J2214) = 3,
       IF(COUNTIF(FINALS_WEEK_TUESDAY_DATE[],Attendance!$J2214) &gt; 0, VLOOKUP(Attendance!$G2214,FINALS_WEEK_TUESDAY_PERIOD_SCHEDULE[],2,TRUE),
       VLOOKUP(Attendance!$G2214,REGULAR_WEEK_SCHEDULE[[Tuesday]:[Period]],5,TRUE)),
IF(WEEKDAY(Attendance!$J2214) = 4,
        IF(COUNTIF(BLOCK_WEDNESDAY_DATES[],Attendance!$J2214) &gt; 0, VLOOKUP(Attendance!$G2214,BLOCK_WEDNESDAY_PERIOD_SCHEDULE[],2,TRUE),
        IF(COUNTIF(FINALS_WEEK_WEDNESDAY_DATE[],Attendance!$J2214) &gt; 0, VLOOKUP(Attendance!$G2214,FINALS_WEEK_WEDNESDAY_PERIOD_SCHEDULE[],2,TRUE),
       VLOOKUP(Attendance!$G2214,REGULAR_WEEK_SCHEDULE[[Wednesday]:[Period]],4,TRUE))),
IF(WEEKDAY($J2214) = 5,
       IF(COUNTIF(BLOCK_THURSDAY_DATES[],Attendance!$J2214) &gt; 0, VLOOKUP(Attendance!$G2214,BLOCK_THURSDAY_PERIOD_SCHEDULE[],2,TRUE),
       IF(COUNTIF(FINALS_WEEK_THURSDAY_DATE[],Attendance!$J2214) &gt; 0, VLOOKUP(Attendance!$G2214,FINALS_WEEK_THURSDAY_PERIOD_SCHEDULE[],2,TRUE),
       VLOOKUP(Attendance!$G2214,REGULAR_WEEK_SCHEDULE[[Thursday]:[Period]],3,TRUE))),
IF(WEEKDAY(Attendance!$J2214) = 6,
       IF(COUNTIF(FINALS_WEEK_FRIDAY_DATE[],Attendance!$J2214) &gt; 0, VLOOKUP(Attendance!$G2214,FINALS_WEEK_FRIDAY_PERIOD_SCHEDULE[],2,TRUE),
       VLOOKUP(Attendance!$G2214,REGULAR_WEEK_SCHEDULE[[Friday]:[Period]],2,TRUE))))))))))</f>
        <v/>
      </c>
      <c r="J2214" s="41" t="str">
        <f t="shared" ca="1" si="107"/>
        <v/>
      </c>
      <c r="K2214" s="41" t="str">
        <f>IF($A2214 &lt;&gt; "",VLOOKUP($A2214,'Student reference sheet'!$A$2:$V$2329, 7,FALSE), "")</f>
        <v/>
      </c>
      <c r="L2214" s="30" t="str">
        <f>IF($A2214 ="", "", VLOOKUP($A2214, 'Student reference sheet'!$A$2:$Z$2603,23,FALSE))</f>
        <v/>
      </c>
      <c r="M2214" s="30" t="str">
        <f>IF($A2214 ="", "", VLOOKUP($A2214, 'Student reference sheet'!$A$2:$Z$2603,24,FALSE))</f>
        <v/>
      </c>
      <c r="N2214" s="30" t="str">
        <f>IF($A2214 ="", "", VLOOKUP($A2214, 'Student reference sheet'!$A$2:$Z$2603,26,FALSE))</f>
        <v/>
      </c>
      <c r="O2214" s="30" t="str">
        <f>IF($A2214 ="", "", VLOOKUP($A2214, 'Student reference sheet'!$A$2:$Z$2603,25,FALSE))</f>
        <v/>
      </c>
      <c r="P2214" s="39" t="str">
        <f>IF($A2214 = "", "", IF(OR(VLOOKUP($A2214,'Student reference sheet'!$A$2:$V$2400,8,FALSE) = "R",  VLOOKUP($A2214,'Student reference sheet'!$A$2:$V$2400,8,FALSE) = "L"), "X", ""))</f>
        <v/>
      </c>
      <c r="Q2214" s="39" t="str">
        <f>IF($A2214 ="", "", VLOOKUP($A2214, 'Student reference sheet'!$A$2:$V$2603,22,FALSE))</f>
        <v/>
      </c>
      <c r="R2214" s="39" t="str">
        <f>IF($A2214 &lt;&gt; "",VLOOKUP($A2214,'Student reference sheet'!$A$2:$V$2329, 5,FALSE), "")</f>
        <v/>
      </c>
      <c r="S2214" s="39" t="str">
        <f>IF($A2214 &lt;&gt; "",VLOOKUP($A2214,'Student reference sheet'!$A$2:$V$2329, 6,FALSE), "")</f>
        <v/>
      </c>
      <c r="T2214" s="30" t="str">
        <f>IF($A2214 = "","",
IF(VLOOKUP($A2214,'Student reference sheet'!$A$2:$V$2329, 10,FALSE) = "Y", "Hispanic",
IF(VLOOKUP($A2214,'Student reference sheet'!$A$2:$V$2329,11,FALSE) &lt;&gt; "",
IF(VLOOKUP($A2214,'Student reference sheet'!$A$2:$V$2329,11,FALSE) = "UNK", "Unknown", VLOOKUP(VALUE(VLOOKUP($A2214,'Student reference sheet'!$A$2:$V$2329,11,FALSE)),'Ethnicity Reference'!$A$2:$B$22,2,FALSE)),
IF(VLOOKUP($A2214,'Student reference sheet'!$A$2:$V$2329,9,FALSE) &lt;&gt; "", VLOOKUP(VALUE(VLOOKUP($A2214,'Student reference sheet'!$A$2:$V$2329,9,FALSE)),'Ethnicity Reference'!$A$2:$B$22,2,FALSE),"Unknown"))))</f>
        <v/>
      </c>
      <c r="U2214" s="35"/>
    </row>
    <row r="2215" spans="1:21" ht="15.75">
      <c r="A2215" s="47"/>
      <c r="B2215" s="33"/>
      <c r="C2215" s="39" t="str">
        <f>IF($A2215 &lt;&gt; "",VLOOKUP($A2215,'Student reference sheet'!$A$2:$V$2329, 3,FALSE), "")</f>
        <v/>
      </c>
      <c r="D2215" s="39" t="str">
        <f>IF($A2215 &lt;&gt; "",VLOOKUP($A2215,'Student reference sheet'!$A$2:$V$2329, 2,FALSE), "")</f>
        <v/>
      </c>
      <c r="E2215" s="35"/>
      <c r="F2215" s="34"/>
      <c r="G2215" s="40" t="str">
        <f t="shared" ca="1" si="105"/>
        <v/>
      </c>
      <c r="H2215" s="40" t="str">
        <f t="shared" ca="1" si="106"/>
        <v/>
      </c>
      <c r="I2215" s="36" t="str">
        <f>IF($A2215 = "", "",
IF(COUNTIF(MINIMUM_DAY_DATES[], Attendance!J2215) &gt; 0, VLOOKUP(Attendance!$G2215,MINIMUM_DAY_PERIOD_SCHEDULE[], 2,TRUE),
IF(COUNTIF(RALLY_DATES[], Attendance!J2215) &gt; 0, VLOOKUP(Attendance!$G2215,RALLY_PERIOD_SCHEDULE[], 2,TRUE),
IF(WEEKDAY(Attendance!$J2215) = 2,
       IF(COUNTIF(FINALS_WEEK_MONDAY_DATE[],Attendance!$J2215) &gt; 0, VLOOKUP(Attendance!$G2215,FINALS_WEEK_MONDAY_PERIOD_SCHEDULE[],2,TRUE),
       VLOOKUP(Attendance!$G2215,REGULAR_WEEK_SCHEDULE[],6,TRUE)),
IF(WEEKDAY($J2215) = 3,
       IF(COUNTIF(FINALS_WEEK_TUESDAY_DATE[],Attendance!$J2215) &gt; 0, VLOOKUP(Attendance!$G2215,FINALS_WEEK_TUESDAY_PERIOD_SCHEDULE[],2,TRUE),
       VLOOKUP(Attendance!$G2215,REGULAR_WEEK_SCHEDULE[[Tuesday]:[Period]],5,TRUE)),
IF(WEEKDAY(Attendance!$J2215) = 4,
        IF(COUNTIF(BLOCK_WEDNESDAY_DATES[],Attendance!$J2215) &gt; 0, VLOOKUP(Attendance!$G2215,BLOCK_WEDNESDAY_PERIOD_SCHEDULE[],2,TRUE),
        IF(COUNTIF(FINALS_WEEK_WEDNESDAY_DATE[],Attendance!$J2215) &gt; 0, VLOOKUP(Attendance!$G2215,FINALS_WEEK_WEDNESDAY_PERIOD_SCHEDULE[],2,TRUE),
       VLOOKUP(Attendance!$G2215,REGULAR_WEEK_SCHEDULE[[Wednesday]:[Period]],4,TRUE))),
IF(WEEKDAY($J2215) = 5,
       IF(COUNTIF(BLOCK_THURSDAY_DATES[],Attendance!$J2215) &gt; 0, VLOOKUP(Attendance!$G2215,BLOCK_THURSDAY_PERIOD_SCHEDULE[],2,TRUE),
       IF(COUNTIF(FINALS_WEEK_THURSDAY_DATE[],Attendance!$J2215) &gt; 0, VLOOKUP(Attendance!$G2215,FINALS_WEEK_THURSDAY_PERIOD_SCHEDULE[],2,TRUE),
       VLOOKUP(Attendance!$G2215,REGULAR_WEEK_SCHEDULE[[Thursday]:[Period]],3,TRUE))),
IF(WEEKDAY(Attendance!$J2215) = 6,
       IF(COUNTIF(FINALS_WEEK_FRIDAY_DATE[],Attendance!$J2215) &gt; 0, VLOOKUP(Attendance!$G2215,FINALS_WEEK_FRIDAY_PERIOD_SCHEDULE[],2,TRUE),
       VLOOKUP(Attendance!$G2215,REGULAR_WEEK_SCHEDULE[[Friday]:[Period]],2,TRUE))))))))))</f>
        <v/>
      </c>
      <c r="J2215" s="41" t="str">
        <f t="shared" ca="1" si="107"/>
        <v/>
      </c>
      <c r="K2215" s="41" t="str">
        <f>IF($A2215 &lt;&gt; "",VLOOKUP($A2215,'Student reference sheet'!$A$2:$V$2329, 7,FALSE), "")</f>
        <v/>
      </c>
      <c r="L2215" s="30" t="str">
        <f>IF($A2215 ="", "", VLOOKUP($A2215, 'Student reference sheet'!$A$2:$Z$2603,23,FALSE))</f>
        <v/>
      </c>
      <c r="M2215" s="30" t="str">
        <f>IF($A2215 ="", "", VLOOKUP($A2215, 'Student reference sheet'!$A$2:$Z$2603,24,FALSE))</f>
        <v/>
      </c>
      <c r="N2215" s="30" t="str">
        <f>IF($A2215 ="", "", VLOOKUP($A2215, 'Student reference sheet'!$A$2:$Z$2603,26,FALSE))</f>
        <v/>
      </c>
      <c r="O2215" s="30" t="str">
        <f>IF($A2215 ="", "", VLOOKUP($A2215, 'Student reference sheet'!$A$2:$Z$2603,25,FALSE))</f>
        <v/>
      </c>
      <c r="P2215" s="39" t="str">
        <f>IF($A2215 = "", "", IF(OR(VLOOKUP($A2215,'Student reference sheet'!$A$2:$V$2400,8,FALSE) = "R",  VLOOKUP($A2215,'Student reference sheet'!$A$2:$V$2400,8,FALSE) = "L"), "X", ""))</f>
        <v/>
      </c>
      <c r="Q2215" s="39" t="str">
        <f>IF($A2215 ="", "", VLOOKUP($A2215, 'Student reference sheet'!$A$2:$V$2603,22,FALSE))</f>
        <v/>
      </c>
      <c r="R2215" s="39" t="str">
        <f>IF($A2215 &lt;&gt; "",VLOOKUP($A2215,'Student reference sheet'!$A$2:$V$2329, 5,FALSE), "")</f>
        <v/>
      </c>
      <c r="S2215" s="39" t="str">
        <f>IF($A2215 &lt;&gt; "",VLOOKUP($A2215,'Student reference sheet'!$A$2:$V$2329, 6,FALSE), "")</f>
        <v/>
      </c>
      <c r="T2215" s="30" t="str">
        <f>IF($A2215 = "","",
IF(VLOOKUP($A2215,'Student reference sheet'!$A$2:$V$2329, 10,FALSE) = "Y", "Hispanic",
IF(VLOOKUP($A2215,'Student reference sheet'!$A$2:$V$2329,11,FALSE) &lt;&gt; "",
IF(VLOOKUP($A2215,'Student reference sheet'!$A$2:$V$2329,11,FALSE) = "UNK", "Unknown", VLOOKUP(VALUE(VLOOKUP($A2215,'Student reference sheet'!$A$2:$V$2329,11,FALSE)),'Ethnicity Reference'!$A$2:$B$22,2,FALSE)),
IF(VLOOKUP($A2215,'Student reference sheet'!$A$2:$V$2329,9,FALSE) &lt;&gt; "", VLOOKUP(VALUE(VLOOKUP($A2215,'Student reference sheet'!$A$2:$V$2329,9,FALSE)),'Ethnicity Reference'!$A$2:$B$22,2,FALSE),"Unknown"))))</f>
        <v/>
      </c>
      <c r="U2215" s="35"/>
    </row>
    <row r="2216" spans="1:21" ht="15.75">
      <c r="A2216" s="47"/>
      <c r="B2216" s="33"/>
      <c r="C2216" s="39" t="str">
        <f>IF($A2216 &lt;&gt; "",VLOOKUP($A2216,'Student reference sheet'!$A$2:$V$2329, 3,FALSE), "")</f>
        <v/>
      </c>
      <c r="D2216" s="39" t="str">
        <f>IF($A2216 &lt;&gt; "",VLOOKUP($A2216,'Student reference sheet'!$A$2:$V$2329, 2,FALSE), "")</f>
        <v/>
      </c>
      <c r="E2216" s="35"/>
      <c r="F2216" s="34"/>
      <c r="G2216" s="40" t="str">
        <f t="shared" ca="1" si="105"/>
        <v/>
      </c>
      <c r="H2216" s="40" t="str">
        <f t="shared" ca="1" si="106"/>
        <v/>
      </c>
      <c r="I2216" s="36" t="str">
        <f>IF($A2216 = "", "",
IF(COUNTIF(MINIMUM_DAY_DATES[], Attendance!J2216) &gt; 0, VLOOKUP(Attendance!$G2216,MINIMUM_DAY_PERIOD_SCHEDULE[], 2,TRUE),
IF(COUNTIF(RALLY_DATES[], Attendance!J2216) &gt; 0, VLOOKUP(Attendance!$G2216,RALLY_PERIOD_SCHEDULE[], 2,TRUE),
IF(WEEKDAY(Attendance!$J2216) = 2,
       IF(COUNTIF(FINALS_WEEK_MONDAY_DATE[],Attendance!$J2216) &gt; 0, VLOOKUP(Attendance!$G2216,FINALS_WEEK_MONDAY_PERIOD_SCHEDULE[],2,TRUE),
       VLOOKUP(Attendance!$G2216,REGULAR_WEEK_SCHEDULE[],6,TRUE)),
IF(WEEKDAY($J2216) = 3,
       IF(COUNTIF(FINALS_WEEK_TUESDAY_DATE[],Attendance!$J2216) &gt; 0, VLOOKUP(Attendance!$G2216,FINALS_WEEK_TUESDAY_PERIOD_SCHEDULE[],2,TRUE),
       VLOOKUP(Attendance!$G2216,REGULAR_WEEK_SCHEDULE[[Tuesday]:[Period]],5,TRUE)),
IF(WEEKDAY(Attendance!$J2216) = 4,
        IF(COUNTIF(BLOCK_WEDNESDAY_DATES[],Attendance!$J2216) &gt; 0, VLOOKUP(Attendance!$G2216,BLOCK_WEDNESDAY_PERIOD_SCHEDULE[],2,TRUE),
        IF(COUNTIF(FINALS_WEEK_WEDNESDAY_DATE[],Attendance!$J2216) &gt; 0, VLOOKUP(Attendance!$G2216,FINALS_WEEK_WEDNESDAY_PERIOD_SCHEDULE[],2,TRUE),
       VLOOKUP(Attendance!$G2216,REGULAR_WEEK_SCHEDULE[[Wednesday]:[Period]],4,TRUE))),
IF(WEEKDAY($J2216) = 5,
       IF(COUNTIF(BLOCK_THURSDAY_DATES[],Attendance!$J2216) &gt; 0, VLOOKUP(Attendance!$G2216,BLOCK_THURSDAY_PERIOD_SCHEDULE[],2,TRUE),
       IF(COUNTIF(FINALS_WEEK_THURSDAY_DATE[],Attendance!$J2216) &gt; 0, VLOOKUP(Attendance!$G2216,FINALS_WEEK_THURSDAY_PERIOD_SCHEDULE[],2,TRUE),
       VLOOKUP(Attendance!$G2216,REGULAR_WEEK_SCHEDULE[[Thursday]:[Period]],3,TRUE))),
IF(WEEKDAY(Attendance!$J2216) = 6,
       IF(COUNTIF(FINALS_WEEK_FRIDAY_DATE[],Attendance!$J2216) &gt; 0, VLOOKUP(Attendance!$G2216,FINALS_WEEK_FRIDAY_PERIOD_SCHEDULE[],2,TRUE),
       VLOOKUP(Attendance!$G2216,REGULAR_WEEK_SCHEDULE[[Friday]:[Period]],2,TRUE))))))))))</f>
        <v/>
      </c>
      <c r="J2216" s="41" t="str">
        <f t="shared" ca="1" si="107"/>
        <v/>
      </c>
      <c r="K2216" s="41" t="str">
        <f>IF($A2216 &lt;&gt; "",VLOOKUP($A2216,'Student reference sheet'!$A$2:$V$2329, 7,FALSE), "")</f>
        <v/>
      </c>
      <c r="L2216" s="30" t="str">
        <f>IF($A2216 ="", "", VLOOKUP($A2216, 'Student reference sheet'!$A$2:$Z$2603,23,FALSE))</f>
        <v/>
      </c>
      <c r="M2216" s="30" t="str">
        <f>IF($A2216 ="", "", VLOOKUP($A2216, 'Student reference sheet'!$A$2:$Z$2603,24,FALSE))</f>
        <v/>
      </c>
      <c r="N2216" s="30" t="str">
        <f>IF($A2216 ="", "", VLOOKUP($A2216, 'Student reference sheet'!$A$2:$Z$2603,26,FALSE))</f>
        <v/>
      </c>
      <c r="O2216" s="30" t="str">
        <f>IF($A2216 ="", "", VLOOKUP($A2216, 'Student reference sheet'!$A$2:$Z$2603,25,FALSE))</f>
        <v/>
      </c>
      <c r="P2216" s="39" t="str">
        <f>IF($A2216 = "", "", IF(OR(VLOOKUP($A2216,'Student reference sheet'!$A$2:$V$2400,8,FALSE) = "R",  VLOOKUP($A2216,'Student reference sheet'!$A$2:$V$2400,8,FALSE) = "L"), "X", ""))</f>
        <v/>
      </c>
      <c r="Q2216" s="39" t="str">
        <f>IF($A2216 ="", "", VLOOKUP($A2216, 'Student reference sheet'!$A$2:$V$2603,22,FALSE))</f>
        <v/>
      </c>
      <c r="R2216" s="39" t="str">
        <f>IF($A2216 &lt;&gt; "",VLOOKUP($A2216,'Student reference sheet'!$A$2:$V$2329, 5,FALSE), "")</f>
        <v/>
      </c>
      <c r="S2216" s="39" t="str">
        <f>IF($A2216 &lt;&gt; "",VLOOKUP($A2216,'Student reference sheet'!$A$2:$V$2329, 6,FALSE), "")</f>
        <v/>
      </c>
      <c r="T2216" s="30" t="str">
        <f>IF($A2216 = "","",
IF(VLOOKUP($A2216,'Student reference sheet'!$A$2:$V$2329, 10,FALSE) = "Y", "Hispanic",
IF(VLOOKUP($A2216,'Student reference sheet'!$A$2:$V$2329,11,FALSE) &lt;&gt; "",
IF(VLOOKUP($A2216,'Student reference sheet'!$A$2:$V$2329,11,FALSE) = "UNK", "Unknown", VLOOKUP(VALUE(VLOOKUP($A2216,'Student reference sheet'!$A$2:$V$2329,11,FALSE)),'Ethnicity Reference'!$A$2:$B$22,2,FALSE)),
IF(VLOOKUP($A2216,'Student reference sheet'!$A$2:$V$2329,9,FALSE) &lt;&gt; "", VLOOKUP(VALUE(VLOOKUP($A2216,'Student reference sheet'!$A$2:$V$2329,9,FALSE)),'Ethnicity Reference'!$A$2:$B$22,2,FALSE),"Unknown"))))</f>
        <v/>
      </c>
      <c r="U2216" s="35"/>
    </row>
    <row r="2217" spans="1:21" ht="15.75">
      <c r="A2217" s="47"/>
      <c r="B2217" s="33"/>
      <c r="C2217" s="39" t="str">
        <f>IF($A2217 &lt;&gt; "",VLOOKUP($A2217,'Student reference sheet'!$A$2:$V$2329, 3,FALSE), "")</f>
        <v/>
      </c>
      <c r="D2217" s="39" t="str">
        <f>IF($A2217 &lt;&gt; "",VLOOKUP($A2217,'Student reference sheet'!$A$2:$V$2329, 2,FALSE), "")</f>
        <v/>
      </c>
      <c r="E2217" s="35"/>
      <c r="F2217" s="34"/>
      <c r="G2217" s="40" t="str">
        <f t="shared" ca="1" si="105"/>
        <v/>
      </c>
      <c r="H2217" s="40" t="str">
        <f t="shared" ca="1" si="106"/>
        <v/>
      </c>
      <c r="I2217" s="36" t="str">
        <f>IF($A2217 = "", "",
IF(COUNTIF(MINIMUM_DAY_DATES[], Attendance!J2217) &gt; 0, VLOOKUP(Attendance!$G2217,MINIMUM_DAY_PERIOD_SCHEDULE[], 2,TRUE),
IF(COUNTIF(RALLY_DATES[], Attendance!J2217) &gt; 0, VLOOKUP(Attendance!$G2217,RALLY_PERIOD_SCHEDULE[], 2,TRUE),
IF(WEEKDAY(Attendance!$J2217) = 2,
       IF(COUNTIF(FINALS_WEEK_MONDAY_DATE[],Attendance!$J2217) &gt; 0, VLOOKUP(Attendance!$G2217,FINALS_WEEK_MONDAY_PERIOD_SCHEDULE[],2,TRUE),
       VLOOKUP(Attendance!$G2217,REGULAR_WEEK_SCHEDULE[],6,TRUE)),
IF(WEEKDAY($J2217) = 3,
       IF(COUNTIF(FINALS_WEEK_TUESDAY_DATE[],Attendance!$J2217) &gt; 0, VLOOKUP(Attendance!$G2217,FINALS_WEEK_TUESDAY_PERIOD_SCHEDULE[],2,TRUE),
       VLOOKUP(Attendance!$G2217,REGULAR_WEEK_SCHEDULE[[Tuesday]:[Period]],5,TRUE)),
IF(WEEKDAY(Attendance!$J2217) = 4,
        IF(COUNTIF(BLOCK_WEDNESDAY_DATES[],Attendance!$J2217) &gt; 0, VLOOKUP(Attendance!$G2217,BLOCK_WEDNESDAY_PERIOD_SCHEDULE[],2,TRUE),
        IF(COUNTIF(FINALS_WEEK_WEDNESDAY_DATE[],Attendance!$J2217) &gt; 0, VLOOKUP(Attendance!$G2217,FINALS_WEEK_WEDNESDAY_PERIOD_SCHEDULE[],2,TRUE),
       VLOOKUP(Attendance!$G2217,REGULAR_WEEK_SCHEDULE[[Wednesday]:[Period]],4,TRUE))),
IF(WEEKDAY($J2217) = 5,
       IF(COUNTIF(BLOCK_THURSDAY_DATES[],Attendance!$J2217) &gt; 0, VLOOKUP(Attendance!$G2217,BLOCK_THURSDAY_PERIOD_SCHEDULE[],2,TRUE),
       IF(COUNTIF(FINALS_WEEK_THURSDAY_DATE[],Attendance!$J2217) &gt; 0, VLOOKUP(Attendance!$G2217,FINALS_WEEK_THURSDAY_PERIOD_SCHEDULE[],2,TRUE),
       VLOOKUP(Attendance!$G2217,REGULAR_WEEK_SCHEDULE[[Thursday]:[Period]],3,TRUE))),
IF(WEEKDAY(Attendance!$J2217) = 6,
       IF(COUNTIF(FINALS_WEEK_FRIDAY_DATE[],Attendance!$J2217) &gt; 0, VLOOKUP(Attendance!$G2217,FINALS_WEEK_FRIDAY_PERIOD_SCHEDULE[],2,TRUE),
       VLOOKUP(Attendance!$G2217,REGULAR_WEEK_SCHEDULE[[Friday]:[Period]],2,TRUE))))))))))</f>
        <v/>
      </c>
      <c r="J2217" s="41" t="str">
        <f t="shared" ca="1" si="107"/>
        <v/>
      </c>
      <c r="K2217" s="41" t="str">
        <f>IF($A2217 &lt;&gt; "",VLOOKUP($A2217,'Student reference sheet'!$A$2:$V$2329, 7,FALSE), "")</f>
        <v/>
      </c>
      <c r="L2217" s="30" t="str">
        <f>IF($A2217 ="", "", VLOOKUP($A2217, 'Student reference sheet'!$A$2:$Z$2603,23,FALSE))</f>
        <v/>
      </c>
      <c r="M2217" s="30" t="str">
        <f>IF($A2217 ="", "", VLOOKUP($A2217, 'Student reference sheet'!$A$2:$Z$2603,24,FALSE))</f>
        <v/>
      </c>
      <c r="N2217" s="30" t="str">
        <f>IF($A2217 ="", "", VLOOKUP($A2217, 'Student reference sheet'!$A$2:$Z$2603,26,FALSE))</f>
        <v/>
      </c>
      <c r="O2217" s="30" t="str">
        <f>IF($A2217 ="", "", VLOOKUP($A2217, 'Student reference sheet'!$A$2:$Z$2603,25,FALSE))</f>
        <v/>
      </c>
      <c r="P2217" s="39" t="str">
        <f>IF($A2217 = "", "", IF(OR(VLOOKUP($A2217,'Student reference sheet'!$A$2:$V$2400,8,FALSE) = "R",  VLOOKUP($A2217,'Student reference sheet'!$A$2:$V$2400,8,FALSE) = "L"), "X", ""))</f>
        <v/>
      </c>
      <c r="Q2217" s="39" t="str">
        <f>IF($A2217 ="", "", VLOOKUP($A2217, 'Student reference sheet'!$A$2:$V$2603,22,FALSE))</f>
        <v/>
      </c>
      <c r="R2217" s="39" t="str">
        <f>IF($A2217 &lt;&gt; "",VLOOKUP($A2217,'Student reference sheet'!$A$2:$V$2329, 5,FALSE), "")</f>
        <v/>
      </c>
      <c r="S2217" s="39" t="str">
        <f>IF($A2217 &lt;&gt; "",VLOOKUP($A2217,'Student reference sheet'!$A$2:$V$2329, 6,FALSE), "")</f>
        <v/>
      </c>
      <c r="T2217" s="30" t="str">
        <f>IF($A2217 = "","",
IF(VLOOKUP($A2217,'Student reference sheet'!$A$2:$V$2329, 10,FALSE) = "Y", "Hispanic",
IF(VLOOKUP($A2217,'Student reference sheet'!$A$2:$V$2329,11,FALSE) &lt;&gt; "",
IF(VLOOKUP($A2217,'Student reference sheet'!$A$2:$V$2329,11,FALSE) = "UNK", "Unknown", VLOOKUP(VALUE(VLOOKUP($A2217,'Student reference sheet'!$A$2:$V$2329,11,FALSE)),'Ethnicity Reference'!$A$2:$B$22,2,FALSE)),
IF(VLOOKUP($A2217,'Student reference sheet'!$A$2:$V$2329,9,FALSE) &lt;&gt; "", VLOOKUP(VALUE(VLOOKUP($A2217,'Student reference sheet'!$A$2:$V$2329,9,FALSE)),'Ethnicity Reference'!$A$2:$B$22,2,FALSE),"Unknown"))))</f>
        <v/>
      </c>
      <c r="U2217" s="35"/>
    </row>
    <row r="2218" spans="1:21" ht="15.75">
      <c r="A2218" s="47"/>
      <c r="B2218" s="33"/>
      <c r="C2218" s="39" t="str">
        <f>IF($A2218 &lt;&gt; "",VLOOKUP($A2218,'Student reference sheet'!$A$2:$V$2329, 3,FALSE), "")</f>
        <v/>
      </c>
      <c r="D2218" s="39" t="str">
        <f>IF($A2218 &lt;&gt; "",VLOOKUP($A2218,'Student reference sheet'!$A$2:$V$2329, 2,FALSE), "")</f>
        <v/>
      </c>
      <c r="E2218" s="35"/>
      <c r="F2218" s="34"/>
      <c r="G2218" s="40" t="str">
        <f t="shared" ca="1" si="105"/>
        <v/>
      </c>
      <c r="H2218" s="40" t="str">
        <f t="shared" ca="1" si="106"/>
        <v/>
      </c>
      <c r="I2218" s="36" t="str">
        <f>IF($A2218 = "", "",
IF(COUNTIF(MINIMUM_DAY_DATES[], Attendance!J2218) &gt; 0, VLOOKUP(Attendance!$G2218,MINIMUM_DAY_PERIOD_SCHEDULE[], 2,TRUE),
IF(COUNTIF(RALLY_DATES[], Attendance!J2218) &gt; 0, VLOOKUP(Attendance!$G2218,RALLY_PERIOD_SCHEDULE[], 2,TRUE),
IF(WEEKDAY(Attendance!$J2218) = 2,
       IF(COUNTIF(FINALS_WEEK_MONDAY_DATE[],Attendance!$J2218) &gt; 0, VLOOKUP(Attendance!$G2218,FINALS_WEEK_MONDAY_PERIOD_SCHEDULE[],2,TRUE),
       VLOOKUP(Attendance!$G2218,REGULAR_WEEK_SCHEDULE[],6,TRUE)),
IF(WEEKDAY($J2218) = 3,
       IF(COUNTIF(FINALS_WEEK_TUESDAY_DATE[],Attendance!$J2218) &gt; 0, VLOOKUP(Attendance!$G2218,FINALS_WEEK_TUESDAY_PERIOD_SCHEDULE[],2,TRUE),
       VLOOKUP(Attendance!$G2218,REGULAR_WEEK_SCHEDULE[[Tuesday]:[Period]],5,TRUE)),
IF(WEEKDAY(Attendance!$J2218) = 4,
        IF(COUNTIF(BLOCK_WEDNESDAY_DATES[],Attendance!$J2218) &gt; 0, VLOOKUP(Attendance!$G2218,BLOCK_WEDNESDAY_PERIOD_SCHEDULE[],2,TRUE),
        IF(COUNTIF(FINALS_WEEK_WEDNESDAY_DATE[],Attendance!$J2218) &gt; 0, VLOOKUP(Attendance!$G2218,FINALS_WEEK_WEDNESDAY_PERIOD_SCHEDULE[],2,TRUE),
       VLOOKUP(Attendance!$G2218,REGULAR_WEEK_SCHEDULE[[Wednesday]:[Period]],4,TRUE))),
IF(WEEKDAY($J2218) = 5,
       IF(COUNTIF(BLOCK_THURSDAY_DATES[],Attendance!$J2218) &gt; 0, VLOOKUP(Attendance!$G2218,BLOCK_THURSDAY_PERIOD_SCHEDULE[],2,TRUE),
       IF(COUNTIF(FINALS_WEEK_THURSDAY_DATE[],Attendance!$J2218) &gt; 0, VLOOKUP(Attendance!$G2218,FINALS_WEEK_THURSDAY_PERIOD_SCHEDULE[],2,TRUE),
       VLOOKUP(Attendance!$G2218,REGULAR_WEEK_SCHEDULE[[Thursday]:[Period]],3,TRUE))),
IF(WEEKDAY(Attendance!$J2218) = 6,
       IF(COUNTIF(FINALS_WEEK_FRIDAY_DATE[],Attendance!$J2218) &gt; 0, VLOOKUP(Attendance!$G2218,FINALS_WEEK_FRIDAY_PERIOD_SCHEDULE[],2,TRUE),
       VLOOKUP(Attendance!$G2218,REGULAR_WEEK_SCHEDULE[[Friday]:[Period]],2,TRUE))))))))))</f>
        <v/>
      </c>
      <c r="J2218" s="41" t="str">
        <f t="shared" ca="1" si="107"/>
        <v/>
      </c>
      <c r="K2218" s="41" t="str">
        <f>IF($A2218 &lt;&gt; "",VLOOKUP($A2218,'Student reference sheet'!$A$2:$V$2329, 7,FALSE), "")</f>
        <v/>
      </c>
      <c r="L2218" s="30" t="str">
        <f>IF($A2218 ="", "", VLOOKUP($A2218, 'Student reference sheet'!$A$2:$Z$2603,23,FALSE))</f>
        <v/>
      </c>
      <c r="M2218" s="30" t="str">
        <f>IF($A2218 ="", "", VLOOKUP($A2218, 'Student reference sheet'!$A$2:$Z$2603,24,FALSE))</f>
        <v/>
      </c>
      <c r="N2218" s="30" t="str">
        <f>IF($A2218 ="", "", VLOOKUP($A2218, 'Student reference sheet'!$A$2:$Z$2603,26,FALSE))</f>
        <v/>
      </c>
      <c r="O2218" s="30" t="str">
        <f>IF($A2218 ="", "", VLOOKUP($A2218, 'Student reference sheet'!$A$2:$Z$2603,25,FALSE))</f>
        <v/>
      </c>
      <c r="P2218" s="39" t="str">
        <f>IF($A2218 = "", "", IF(OR(VLOOKUP($A2218,'Student reference sheet'!$A$2:$V$2400,8,FALSE) = "R",  VLOOKUP($A2218,'Student reference sheet'!$A$2:$V$2400,8,FALSE) = "L"), "X", ""))</f>
        <v/>
      </c>
      <c r="Q2218" s="39" t="str">
        <f>IF($A2218 ="", "", VLOOKUP($A2218, 'Student reference sheet'!$A$2:$V$2603,22,FALSE))</f>
        <v/>
      </c>
      <c r="R2218" s="39" t="str">
        <f>IF($A2218 &lt;&gt; "",VLOOKUP($A2218,'Student reference sheet'!$A$2:$V$2329, 5,FALSE), "")</f>
        <v/>
      </c>
      <c r="S2218" s="39" t="str">
        <f>IF($A2218 &lt;&gt; "",VLOOKUP($A2218,'Student reference sheet'!$A$2:$V$2329, 6,FALSE), "")</f>
        <v/>
      </c>
      <c r="T2218" s="30" t="str">
        <f>IF($A2218 = "","",
IF(VLOOKUP($A2218,'Student reference sheet'!$A$2:$V$2329, 10,FALSE) = "Y", "Hispanic",
IF(VLOOKUP($A2218,'Student reference sheet'!$A$2:$V$2329,11,FALSE) &lt;&gt; "",
IF(VLOOKUP($A2218,'Student reference sheet'!$A$2:$V$2329,11,FALSE) = "UNK", "Unknown", VLOOKUP(VALUE(VLOOKUP($A2218,'Student reference sheet'!$A$2:$V$2329,11,FALSE)),'Ethnicity Reference'!$A$2:$B$22,2,FALSE)),
IF(VLOOKUP($A2218,'Student reference sheet'!$A$2:$V$2329,9,FALSE) &lt;&gt; "", VLOOKUP(VALUE(VLOOKUP($A2218,'Student reference sheet'!$A$2:$V$2329,9,FALSE)),'Ethnicity Reference'!$A$2:$B$22,2,FALSE),"Unknown"))))</f>
        <v/>
      </c>
      <c r="U2218" s="35"/>
    </row>
    <row r="2219" spans="1:21" ht="15.75">
      <c r="A2219" s="47"/>
      <c r="B2219" s="33"/>
      <c r="C2219" s="39" t="str">
        <f>IF($A2219 &lt;&gt; "",VLOOKUP($A2219,'Student reference sheet'!$A$2:$V$2329, 3,FALSE), "")</f>
        <v/>
      </c>
      <c r="D2219" s="39" t="str">
        <f>IF($A2219 &lt;&gt; "",VLOOKUP($A2219,'Student reference sheet'!$A$2:$V$2329, 2,FALSE), "")</f>
        <v/>
      </c>
      <c r="E2219" s="35"/>
      <c r="F2219" s="34"/>
      <c r="G2219" s="40" t="str">
        <f t="shared" ca="1" si="105"/>
        <v/>
      </c>
      <c r="H2219" s="40" t="str">
        <f t="shared" ca="1" si="106"/>
        <v/>
      </c>
      <c r="I2219" s="36" t="str">
        <f>IF($A2219 = "", "",
IF(COUNTIF(MINIMUM_DAY_DATES[], Attendance!J2219) &gt; 0, VLOOKUP(Attendance!$G2219,MINIMUM_DAY_PERIOD_SCHEDULE[], 2,TRUE),
IF(COUNTIF(RALLY_DATES[], Attendance!J2219) &gt; 0, VLOOKUP(Attendance!$G2219,RALLY_PERIOD_SCHEDULE[], 2,TRUE),
IF(WEEKDAY(Attendance!$J2219) = 2,
       IF(COUNTIF(FINALS_WEEK_MONDAY_DATE[],Attendance!$J2219) &gt; 0, VLOOKUP(Attendance!$G2219,FINALS_WEEK_MONDAY_PERIOD_SCHEDULE[],2,TRUE),
       VLOOKUP(Attendance!$G2219,REGULAR_WEEK_SCHEDULE[],6,TRUE)),
IF(WEEKDAY($J2219) = 3,
       IF(COUNTIF(FINALS_WEEK_TUESDAY_DATE[],Attendance!$J2219) &gt; 0, VLOOKUP(Attendance!$G2219,FINALS_WEEK_TUESDAY_PERIOD_SCHEDULE[],2,TRUE),
       VLOOKUP(Attendance!$G2219,REGULAR_WEEK_SCHEDULE[[Tuesday]:[Period]],5,TRUE)),
IF(WEEKDAY(Attendance!$J2219) = 4,
        IF(COUNTIF(BLOCK_WEDNESDAY_DATES[],Attendance!$J2219) &gt; 0, VLOOKUP(Attendance!$G2219,BLOCK_WEDNESDAY_PERIOD_SCHEDULE[],2,TRUE),
        IF(COUNTIF(FINALS_WEEK_WEDNESDAY_DATE[],Attendance!$J2219) &gt; 0, VLOOKUP(Attendance!$G2219,FINALS_WEEK_WEDNESDAY_PERIOD_SCHEDULE[],2,TRUE),
       VLOOKUP(Attendance!$G2219,REGULAR_WEEK_SCHEDULE[[Wednesday]:[Period]],4,TRUE))),
IF(WEEKDAY($J2219) = 5,
       IF(COUNTIF(BLOCK_THURSDAY_DATES[],Attendance!$J2219) &gt; 0, VLOOKUP(Attendance!$G2219,BLOCK_THURSDAY_PERIOD_SCHEDULE[],2,TRUE),
       IF(COUNTIF(FINALS_WEEK_THURSDAY_DATE[],Attendance!$J2219) &gt; 0, VLOOKUP(Attendance!$G2219,FINALS_WEEK_THURSDAY_PERIOD_SCHEDULE[],2,TRUE),
       VLOOKUP(Attendance!$G2219,REGULAR_WEEK_SCHEDULE[[Thursday]:[Period]],3,TRUE))),
IF(WEEKDAY(Attendance!$J2219) = 6,
       IF(COUNTIF(FINALS_WEEK_FRIDAY_DATE[],Attendance!$J2219) &gt; 0, VLOOKUP(Attendance!$G2219,FINALS_WEEK_FRIDAY_PERIOD_SCHEDULE[],2,TRUE),
       VLOOKUP(Attendance!$G2219,REGULAR_WEEK_SCHEDULE[[Friday]:[Period]],2,TRUE))))))))))</f>
        <v/>
      </c>
      <c r="J2219" s="41" t="str">
        <f t="shared" ca="1" si="107"/>
        <v/>
      </c>
      <c r="K2219" s="41" t="str">
        <f>IF($A2219 &lt;&gt; "",VLOOKUP($A2219,'Student reference sheet'!$A$2:$V$2329, 7,FALSE), "")</f>
        <v/>
      </c>
      <c r="L2219" s="30" t="str">
        <f>IF($A2219 ="", "", VLOOKUP($A2219, 'Student reference sheet'!$A$2:$Z$2603,23,FALSE))</f>
        <v/>
      </c>
      <c r="M2219" s="30" t="str">
        <f>IF($A2219 ="", "", VLOOKUP($A2219, 'Student reference sheet'!$A$2:$Z$2603,24,FALSE))</f>
        <v/>
      </c>
      <c r="N2219" s="30" t="str">
        <f>IF($A2219 ="", "", VLOOKUP($A2219, 'Student reference sheet'!$A$2:$Z$2603,26,FALSE))</f>
        <v/>
      </c>
      <c r="O2219" s="30" t="str">
        <f>IF($A2219 ="", "", VLOOKUP($A2219, 'Student reference sheet'!$A$2:$Z$2603,25,FALSE))</f>
        <v/>
      </c>
      <c r="P2219" s="39" t="str">
        <f>IF($A2219 = "", "", IF(OR(VLOOKUP($A2219,'Student reference sheet'!$A$2:$V$2400,8,FALSE) = "R",  VLOOKUP($A2219,'Student reference sheet'!$A$2:$V$2400,8,FALSE) = "L"), "X", ""))</f>
        <v/>
      </c>
      <c r="Q2219" s="39" t="str">
        <f>IF($A2219 ="", "", VLOOKUP($A2219, 'Student reference sheet'!$A$2:$V$2603,22,FALSE))</f>
        <v/>
      </c>
      <c r="R2219" s="39" t="str">
        <f>IF($A2219 &lt;&gt; "",VLOOKUP($A2219,'Student reference sheet'!$A$2:$V$2329, 5,FALSE), "")</f>
        <v/>
      </c>
      <c r="S2219" s="39" t="str">
        <f>IF($A2219 &lt;&gt; "",VLOOKUP($A2219,'Student reference sheet'!$A$2:$V$2329, 6,FALSE), "")</f>
        <v/>
      </c>
      <c r="T2219" s="30" t="str">
        <f>IF($A2219 = "","",
IF(VLOOKUP($A2219,'Student reference sheet'!$A$2:$V$2329, 10,FALSE) = "Y", "Hispanic",
IF(VLOOKUP($A2219,'Student reference sheet'!$A$2:$V$2329,11,FALSE) &lt;&gt; "",
IF(VLOOKUP($A2219,'Student reference sheet'!$A$2:$V$2329,11,FALSE) = "UNK", "Unknown", VLOOKUP(VALUE(VLOOKUP($A2219,'Student reference sheet'!$A$2:$V$2329,11,FALSE)),'Ethnicity Reference'!$A$2:$B$22,2,FALSE)),
IF(VLOOKUP($A2219,'Student reference sheet'!$A$2:$V$2329,9,FALSE) &lt;&gt; "", VLOOKUP(VALUE(VLOOKUP($A2219,'Student reference sheet'!$A$2:$V$2329,9,FALSE)),'Ethnicity Reference'!$A$2:$B$22,2,FALSE),"Unknown"))))</f>
        <v/>
      </c>
      <c r="U2219" s="35"/>
    </row>
    <row r="2220" spans="1:21" ht="15.75">
      <c r="A2220" s="47"/>
      <c r="B2220" s="33"/>
      <c r="C2220" s="39" t="str">
        <f>IF($A2220 &lt;&gt; "",VLOOKUP($A2220,'Student reference sheet'!$A$2:$V$2329, 3,FALSE), "")</f>
        <v/>
      </c>
      <c r="D2220" s="39" t="str">
        <f>IF($A2220 &lt;&gt; "",VLOOKUP($A2220,'Student reference sheet'!$A$2:$V$2329, 2,FALSE), "")</f>
        <v/>
      </c>
      <c r="E2220" s="35"/>
      <c r="F2220" s="34"/>
      <c r="G2220" s="40" t="str">
        <f t="shared" ca="1" si="105"/>
        <v/>
      </c>
      <c r="H2220" s="40" t="str">
        <f t="shared" ca="1" si="106"/>
        <v/>
      </c>
      <c r="I2220" s="36" t="str">
        <f>IF($A2220 = "", "",
IF(COUNTIF(MINIMUM_DAY_DATES[], Attendance!J2220) &gt; 0, VLOOKUP(Attendance!$G2220,MINIMUM_DAY_PERIOD_SCHEDULE[], 2,TRUE),
IF(COUNTIF(RALLY_DATES[], Attendance!J2220) &gt; 0, VLOOKUP(Attendance!$G2220,RALLY_PERIOD_SCHEDULE[], 2,TRUE),
IF(WEEKDAY(Attendance!$J2220) = 2,
       IF(COUNTIF(FINALS_WEEK_MONDAY_DATE[],Attendance!$J2220) &gt; 0, VLOOKUP(Attendance!$G2220,FINALS_WEEK_MONDAY_PERIOD_SCHEDULE[],2,TRUE),
       VLOOKUP(Attendance!$G2220,REGULAR_WEEK_SCHEDULE[],6,TRUE)),
IF(WEEKDAY($J2220) = 3,
       IF(COUNTIF(FINALS_WEEK_TUESDAY_DATE[],Attendance!$J2220) &gt; 0, VLOOKUP(Attendance!$G2220,FINALS_WEEK_TUESDAY_PERIOD_SCHEDULE[],2,TRUE),
       VLOOKUP(Attendance!$G2220,REGULAR_WEEK_SCHEDULE[[Tuesday]:[Period]],5,TRUE)),
IF(WEEKDAY(Attendance!$J2220) = 4,
        IF(COUNTIF(BLOCK_WEDNESDAY_DATES[],Attendance!$J2220) &gt; 0, VLOOKUP(Attendance!$G2220,BLOCK_WEDNESDAY_PERIOD_SCHEDULE[],2,TRUE),
        IF(COUNTIF(FINALS_WEEK_WEDNESDAY_DATE[],Attendance!$J2220) &gt; 0, VLOOKUP(Attendance!$G2220,FINALS_WEEK_WEDNESDAY_PERIOD_SCHEDULE[],2,TRUE),
       VLOOKUP(Attendance!$G2220,REGULAR_WEEK_SCHEDULE[[Wednesday]:[Period]],4,TRUE))),
IF(WEEKDAY($J2220) = 5,
       IF(COUNTIF(BLOCK_THURSDAY_DATES[],Attendance!$J2220) &gt; 0, VLOOKUP(Attendance!$G2220,BLOCK_THURSDAY_PERIOD_SCHEDULE[],2,TRUE),
       IF(COUNTIF(FINALS_WEEK_THURSDAY_DATE[],Attendance!$J2220) &gt; 0, VLOOKUP(Attendance!$G2220,FINALS_WEEK_THURSDAY_PERIOD_SCHEDULE[],2,TRUE),
       VLOOKUP(Attendance!$G2220,REGULAR_WEEK_SCHEDULE[[Thursday]:[Period]],3,TRUE))),
IF(WEEKDAY(Attendance!$J2220) = 6,
       IF(COUNTIF(FINALS_WEEK_FRIDAY_DATE[],Attendance!$J2220) &gt; 0, VLOOKUP(Attendance!$G2220,FINALS_WEEK_FRIDAY_PERIOD_SCHEDULE[],2,TRUE),
       VLOOKUP(Attendance!$G2220,REGULAR_WEEK_SCHEDULE[[Friday]:[Period]],2,TRUE))))))))))</f>
        <v/>
      </c>
      <c r="J2220" s="41" t="str">
        <f t="shared" ca="1" si="107"/>
        <v/>
      </c>
      <c r="K2220" s="41" t="str">
        <f>IF($A2220 &lt;&gt; "",VLOOKUP($A2220,'Student reference sheet'!$A$2:$V$2329, 7,FALSE), "")</f>
        <v/>
      </c>
      <c r="L2220" s="30" t="str">
        <f>IF($A2220 ="", "", VLOOKUP($A2220, 'Student reference sheet'!$A$2:$Z$2603,23,FALSE))</f>
        <v/>
      </c>
      <c r="M2220" s="30" t="str">
        <f>IF($A2220 ="", "", VLOOKUP($A2220, 'Student reference sheet'!$A$2:$Z$2603,24,FALSE))</f>
        <v/>
      </c>
      <c r="N2220" s="30" t="str">
        <f>IF($A2220 ="", "", VLOOKUP($A2220, 'Student reference sheet'!$A$2:$Z$2603,26,FALSE))</f>
        <v/>
      </c>
      <c r="O2220" s="30" t="str">
        <f>IF($A2220 ="", "", VLOOKUP($A2220, 'Student reference sheet'!$A$2:$Z$2603,25,FALSE))</f>
        <v/>
      </c>
      <c r="P2220" s="39" t="str">
        <f>IF($A2220 = "", "", IF(OR(VLOOKUP($A2220,'Student reference sheet'!$A$2:$V$2400,8,FALSE) = "R",  VLOOKUP($A2220,'Student reference sheet'!$A$2:$V$2400,8,FALSE) = "L"), "X", ""))</f>
        <v/>
      </c>
      <c r="Q2220" s="39" t="str">
        <f>IF($A2220 ="", "", VLOOKUP($A2220, 'Student reference sheet'!$A$2:$V$2603,22,FALSE))</f>
        <v/>
      </c>
      <c r="R2220" s="39" t="str">
        <f>IF($A2220 &lt;&gt; "",VLOOKUP($A2220,'Student reference sheet'!$A$2:$V$2329, 5,FALSE), "")</f>
        <v/>
      </c>
      <c r="S2220" s="39" t="str">
        <f>IF($A2220 &lt;&gt; "",VLOOKUP($A2220,'Student reference sheet'!$A$2:$V$2329, 6,FALSE), "")</f>
        <v/>
      </c>
      <c r="T2220" s="30" t="str">
        <f>IF($A2220 = "","",
IF(VLOOKUP($A2220,'Student reference sheet'!$A$2:$V$2329, 10,FALSE) = "Y", "Hispanic",
IF(VLOOKUP($A2220,'Student reference sheet'!$A$2:$V$2329,11,FALSE) &lt;&gt; "",
IF(VLOOKUP($A2220,'Student reference sheet'!$A$2:$V$2329,11,FALSE) = "UNK", "Unknown", VLOOKUP(VALUE(VLOOKUP($A2220,'Student reference sheet'!$A$2:$V$2329,11,FALSE)),'Ethnicity Reference'!$A$2:$B$22,2,FALSE)),
IF(VLOOKUP($A2220,'Student reference sheet'!$A$2:$V$2329,9,FALSE) &lt;&gt; "", VLOOKUP(VALUE(VLOOKUP($A2220,'Student reference sheet'!$A$2:$V$2329,9,FALSE)),'Ethnicity Reference'!$A$2:$B$22,2,FALSE),"Unknown"))))</f>
        <v/>
      </c>
      <c r="U2220" s="35"/>
    </row>
    <row r="2221" spans="1:21" ht="15.75">
      <c r="A2221" s="47"/>
      <c r="B2221" s="33"/>
      <c r="C2221" s="39" t="str">
        <f>IF($A2221 &lt;&gt; "",VLOOKUP($A2221,'Student reference sheet'!$A$2:$V$2329, 3,FALSE), "")</f>
        <v/>
      </c>
      <c r="D2221" s="39" t="str">
        <f>IF($A2221 &lt;&gt; "",VLOOKUP($A2221,'Student reference sheet'!$A$2:$V$2329, 2,FALSE), "")</f>
        <v/>
      </c>
      <c r="E2221" s="35"/>
      <c r="F2221" s="34"/>
      <c r="G2221" s="40" t="str">
        <f t="shared" ca="1" si="105"/>
        <v/>
      </c>
      <c r="H2221" s="40" t="str">
        <f t="shared" ca="1" si="106"/>
        <v/>
      </c>
      <c r="I2221" s="36" t="str">
        <f>IF($A2221 = "", "",
IF(COUNTIF(MINIMUM_DAY_DATES[], Attendance!J2221) &gt; 0, VLOOKUP(Attendance!$G2221,MINIMUM_DAY_PERIOD_SCHEDULE[], 2,TRUE),
IF(COUNTIF(RALLY_DATES[], Attendance!J2221) &gt; 0, VLOOKUP(Attendance!$G2221,RALLY_PERIOD_SCHEDULE[], 2,TRUE),
IF(WEEKDAY(Attendance!$J2221) = 2,
       IF(COUNTIF(FINALS_WEEK_MONDAY_DATE[],Attendance!$J2221) &gt; 0, VLOOKUP(Attendance!$G2221,FINALS_WEEK_MONDAY_PERIOD_SCHEDULE[],2,TRUE),
       VLOOKUP(Attendance!$G2221,REGULAR_WEEK_SCHEDULE[],6,TRUE)),
IF(WEEKDAY($J2221) = 3,
       IF(COUNTIF(FINALS_WEEK_TUESDAY_DATE[],Attendance!$J2221) &gt; 0, VLOOKUP(Attendance!$G2221,FINALS_WEEK_TUESDAY_PERIOD_SCHEDULE[],2,TRUE),
       VLOOKUP(Attendance!$G2221,REGULAR_WEEK_SCHEDULE[[Tuesday]:[Period]],5,TRUE)),
IF(WEEKDAY(Attendance!$J2221) = 4,
        IF(COUNTIF(BLOCK_WEDNESDAY_DATES[],Attendance!$J2221) &gt; 0, VLOOKUP(Attendance!$G2221,BLOCK_WEDNESDAY_PERIOD_SCHEDULE[],2,TRUE),
        IF(COUNTIF(FINALS_WEEK_WEDNESDAY_DATE[],Attendance!$J2221) &gt; 0, VLOOKUP(Attendance!$G2221,FINALS_WEEK_WEDNESDAY_PERIOD_SCHEDULE[],2,TRUE),
       VLOOKUP(Attendance!$G2221,REGULAR_WEEK_SCHEDULE[[Wednesday]:[Period]],4,TRUE))),
IF(WEEKDAY($J2221) = 5,
       IF(COUNTIF(BLOCK_THURSDAY_DATES[],Attendance!$J2221) &gt; 0, VLOOKUP(Attendance!$G2221,BLOCK_THURSDAY_PERIOD_SCHEDULE[],2,TRUE),
       IF(COUNTIF(FINALS_WEEK_THURSDAY_DATE[],Attendance!$J2221) &gt; 0, VLOOKUP(Attendance!$G2221,FINALS_WEEK_THURSDAY_PERIOD_SCHEDULE[],2,TRUE),
       VLOOKUP(Attendance!$G2221,REGULAR_WEEK_SCHEDULE[[Thursday]:[Period]],3,TRUE))),
IF(WEEKDAY(Attendance!$J2221) = 6,
       IF(COUNTIF(FINALS_WEEK_FRIDAY_DATE[],Attendance!$J2221) &gt; 0, VLOOKUP(Attendance!$G2221,FINALS_WEEK_FRIDAY_PERIOD_SCHEDULE[],2,TRUE),
       VLOOKUP(Attendance!$G2221,REGULAR_WEEK_SCHEDULE[[Friday]:[Period]],2,TRUE))))))))))</f>
        <v/>
      </c>
      <c r="J2221" s="41" t="str">
        <f t="shared" ca="1" si="107"/>
        <v/>
      </c>
      <c r="K2221" s="41" t="str">
        <f>IF($A2221 &lt;&gt; "",VLOOKUP($A2221,'Student reference sheet'!$A$2:$V$2329, 7,FALSE), "")</f>
        <v/>
      </c>
      <c r="L2221" s="30" t="str">
        <f>IF($A2221 ="", "", VLOOKUP($A2221, 'Student reference sheet'!$A$2:$Z$2603,23,FALSE))</f>
        <v/>
      </c>
      <c r="M2221" s="30" t="str">
        <f>IF($A2221 ="", "", VLOOKUP($A2221, 'Student reference sheet'!$A$2:$Z$2603,24,FALSE))</f>
        <v/>
      </c>
      <c r="N2221" s="30" t="str">
        <f>IF($A2221 ="", "", VLOOKUP($A2221, 'Student reference sheet'!$A$2:$Z$2603,26,FALSE))</f>
        <v/>
      </c>
      <c r="O2221" s="30" t="str">
        <f>IF($A2221 ="", "", VLOOKUP($A2221, 'Student reference sheet'!$A$2:$Z$2603,25,FALSE))</f>
        <v/>
      </c>
      <c r="P2221" s="39" t="str">
        <f>IF($A2221 = "", "", IF(OR(VLOOKUP($A2221,'Student reference sheet'!$A$2:$V$2400,8,FALSE) = "R",  VLOOKUP($A2221,'Student reference sheet'!$A$2:$V$2400,8,FALSE) = "L"), "X", ""))</f>
        <v/>
      </c>
      <c r="Q2221" s="39" t="str">
        <f>IF($A2221 ="", "", VLOOKUP($A2221, 'Student reference sheet'!$A$2:$V$2603,22,FALSE))</f>
        <v/>
      </c>
      <c r="R2221" s="39" t="str">
        <f>IF($A2221 &lt;&gt; "",VLOOKUP($A2221,'Student reference sheet'!$A$2:$V$2329, 5,FALSE), "")</f>
        <v/>
      </c>
      <c r="S2221" s="39" t="str">
        <f>IF($A2221 &lt;&gt; "",VLOOKUP($A2221,'Student reference sheet'!$A$2:$V$2329, 6,FALSE), "")</f>
        <v/>
      </c>
      <c r="T2221" s="30" t="str">
        <f>IF($A2221 = "","",
IF(VLOOKUP($A2221,'Student reference sheet'!$A$2:$V$2329, 10,FALSE) = "Y", "Hispanic",
IF(VLOOKUP($A2221,'Student reference sheet'!$A$2:$V$2329,11,FALSE) &lt;&gt; "",
IF(VLOOKUP($A2221,'Student reference sheet'!$A$2:$V$2329,11,FALSE) = "UNK", "Unknown", VLOOKUP(VALUE(VLOOKUP($A2221,'Student reference sheet'!$A$2:$V$2329,11,FALSE)),'Ethnicity Reference'!$A$2:$B$22,2,FALSE)),
IF(VLOOKUP($A2221,'Student reference sheet'!$A$2:$V$2329,9,FALSE) &lt;&gt; "", VLOOKUP(VALUE(VLOOKUP($A2221,'Student reference sheet'!$A$2:$V$2329,9,FALSE)),'Ethnicity Reference'!$A$2:$B$22,2,FALSE),"Unknown"))))</f>
        <v/>
      </c>
      <c r="U2221" s="35"/>
    </row>
    <row r="2222" spans="1:21" ht="15.75">
      <c r="A2222" s="47"/>
      <c r="B2222" s="33"/>
      <c r="C2222" s="39" t="str">
        <f>IF($A2222 &lt;&gt; "",VLOOKUP($A2222,'Student reference sheet'!$A$2:$V$2329, 3,FALSE), "")</f>
        <v/>
      </c>
      <c r="D2222" s="39" t="str">
        <f>IF($A2222 &lt;&gt; "",VLOOKUP($A2222,'Student reference sheet'!$A$2:$V$2329, 2,FALSE), "")</f>
        <v/>
      </c>
      <c r="E2222" s="35"/>
      <c r="F2222" s="34"/>
      <c r="G2222" s="40" t="str">
        <f t="shared" ca="1" si="105"/>
        <v/>
      </c>
      <c r="H2222" s="40" t="str">
        <f t="shared" ca="1" si="106"/>
        <v/>
      </c>
      <c r="I2222" s="36" t="str">
        <f>IF($A2222 = "", "",
IF(COUNTIF(MINIMUM_DAY_DATES[], Attendance!J2222) &gt; 0, VLOOKUP(Attendance!$G2222,MINIMUM_DAY_PERIOD_SCHEDULE[], 2,TRUE),
IF(COUNTIF(RALLY_DATES[], Attendance!J2222) &gt; 0, VLOOKUP(Attendance!$G2222,RALLY_PERIOD_SCHEDULE[], 2,TRUE),
IF(WEEKDAY(Attendance!$J2222) = 2,
       IF(COUNTIF(FINALS_WEEK_MONDAY_DATE[],Attendance!$J2222) &gt; 0, VLOOKUP(Attendance!$G2222,FINALS_WEEK_MONDAY_PERIOD_SCHEDULE[],2,TRUE),
       VLOOKUP(Attendance!$G2222,REGULAR_WEEK_SCHEDULE[],6,TRUE)),
IF(WEEKDAY($J2222) = 3,
       IF(COUNTIF(FINALS_WEEK_TUESDAY_DATE[],Attendance!$J2222) &gt; 0, VLOOKUP(Attendance!$G2222,FINALS_WEEK_TUESDAY_PERIOD_SCHEDULE[],2,TRUE),
       VLOOKUP(Attendance!$G2222,REGULAR_WEEK_SCHEDULE[[Tuesday]:[Period]],5,TRUE)),
IF(WEEKDAY(Attendance!$J2222) = 4,
        IF(COUNTIF(BLOCK_WEDNESDAY_DATES[],Attendance!$J2222) &gt; 0, VLOOKUP(Attendance!$G2222,BLOCK_WEDNESDAY_PERIOD_SCHEDULE[],2,TRUE),
        IF(COUNTIF(FINALS_WEEK_WEDNESDAY_DATE[],Attendance!$J2222) &gt; 0, VLOOKUP(Attendance!$G2222,FINALS_WEEK_WEDNESDAY_PERIOD_SCHEDULE[],2,TRUE),
       VLOOKUP(Attendance!$G2222,REGULAR_WEEK_SCHEDULE[[Wednesday]:[Period]],4,TRUE))),
IF(WEEKDAY($J2222) = 5,
       IF(COUNTIF(BLOCK_THURSDAY_DATES[],Attendance!$J2222) &gt; 0, VLOOKUP(Attendance!$G2222,BLOCK_THURSDAY_PERIOD_SCHEDULE[],2,TRUE),
       IF(COUNTIF(FINALS_WEEK_THURSDAY_DATE[],Attendance!$J2222) &gt; 0, VLOOKUP(Attendance!$G2222,FINALS_WEEK_THURSDAY_PERIOD_SCHEDULE[],2,TRUE),
       VLOOKUP(Attendance!$G2222,REGULAR_WEEK_SCHEDULE[[Thursday]:[Period]],3,TRUE))),
IF(WEEKDAY(Attendance!$J2222) = 6,
       IF(COUNTIF(FINALS_WEEK_FRIDAY_DATE[],Attendance!$J2222) &gt; 0, VLOOKUP(Attendance!$G2222,FINALS_WEEK_FRIDAY_PERIOD_SCHEDULE[],2,TRUE),
       VLOOKUP(Attendance!$G2222,REGULAR_WEEK_SCHEDULE[[Friday]:[Period]],2,TRUE))))))))))</f>
        <v/>
      </c>
      <c r="J2222" s="41" t="str">
        <f t="shared" ca="1" si="107"/>
        <v/>
      </c>
      <c r="K2222" s="41" t="str">
        <f>IF($A2222 &lt;&gt; "",VLOOKUP($A2222,'Student reference sheet'!$A$2:$V$2329, 7,FALSE), "")</f>
        <v/>
      </c>
      <c r="L2222" s="30" t="str">
        <f>IF($A2222 ="", "", VLOOKUP($A2222, 'Student reference sheet'!$A$2:$Z$2603,23,FALSE))</f>
        <v/>
      </c>
      <c r="M2222" s="30" t="str">
        <f>IF($A2222 ="", "", VLOOKUP($A2222, 'Student reference sheet'!$A$2:$Z$2603,24,FALSE))</f>
        <v/>
      </c>
      <c r="N2222" s="30" t="str">
        <f>IF($A2222 ="", "", VLOOKUP($A2222, 'Student reference sheet'!$A$2:$Z$2603,26,FALSE))</f>
        <v/>
      </c>
      <c r="O2222" s="30" t="str">
        <f>IF($A2222 ="", "", VLOOKUP($A2222, 'Student reference sheet'!$A$2:$Z$2603,25,FALSE))</f>
        <v/>
      </c>
      <c r="P2222" s="39" t="str">
        <f>IF($A2222 = "", "", IF(OR(VLOOKUP($A2222,'Student reference sheet'!$A$2:$V$2400,8,FALSE) = "R",  VLOOKUP($A2222,'Student reference sheet'!$A$2:$V$2400,8,FALSE) = "L"), "X", ""))</f>
        <v/>
      </c>
      <c r="Q2222" s="39" t="str">
        <f>IF($A2222 ="", "", VLOOKUP($A2222, 'Student reference sheet'!$A$2:$V$2603,22,FALSE))</f>
        <v/>
      </c>
      <c r="R2222" s="39" t="str">
        <f>IF($A2222 &lt;&gt; "",VLOOKUP($A2222,'Student reference sheet'!$A$2:$V$2329, 5,FALSE), "")</f>
        <v/>
      </c>
      <c r="S2222" s="39" t="str">
        <f>IF($A2222 &lt;&gt; "",VLOOKUP($A2222,'Student reference sheet'!$A$2:$V$2329, 6,FALSE), "")</f>
        <v/>
      </c>
      <c r="T2222" s="30" t="str">
        <f>IF($A2222 = "","",
IF(VLOOKUP($A2222,'Student reference sheet'!$A$2:$V$2329, 10,FALSE) = "Y", "Hispanic",
IF(VLOOKUP($A2222,'Student reference sheet'!$A$2:$V$2329,11,FALSE) &lt;&gt; "",
IF(VLOOKUP($A2222,'Student reference sheet'!$A$2:$V$2329,11,FALSE) = "UNK", "Unknown", VLOOKUP(VALUE(VLOOKUP($A2222,'Student reference sheet'!$A$2:$V$2329,11,FALSE)),'Ethnicity Reference'!$A$2:$B$22,2,FALSE)),
IF(VLOOKUP($A2222,'Student reference sheet'!$A$2:$V$2329,9,FALSE) &lt;&gt; "", VLOOKUP(VALUE(VLOOKUP($A2222,'Student reference sheet'!$A$2:$V$2329,9,FALSE)),'Ethnicity Reference'!$A$2:$B$22,2,FALSE),"Unknown"))))</f>
        <v/>
      </c>
      <c r="U2222" s="35"/>
    </row>
    <row r="2223" spans="1:21" ht="15.75">
      <c r="A2223" s="47"/>
      <c r="B2223" s="33"/>
      <c r="C2223" s="39" t="str">
        <f>IF($A2223 &lt;&gt; "",VLOOKUP($A2223,'Student reference sheet'!$A$2:$V$2329, 3,FALSE), "")</f>
        <v/>
      </c>
      <c r="D2223" s="39" t="str">
        <f>IF($A2223 &lt;&gt; "",VLOOKUP($A2223,'Student reference sheet'!$A$2:$V$2329, 2,FALSE), "")</f>
        <v/>
      </c>
      <c r="E2223" s="35"/>
      <c r="F2223" s="34"/>
      <c r="G2223" s="40" t="str">
        <f t="shared" ca="1" si="105"/>
        <v/>
      </c>
      <c r="H2223" s="40" t="str">
        <f t="shared" ca="1" si="106"/>
        <v/>
      </c>
      <c r="I2223" s="36" t="str">
        <f>IF($A2223 = "", "",
IF(COUNTIF(MINIMUM_DAY_DATES[], Attendance!J2223) &gt; 0, VLOOKUP(Attendance!$G2223,MINIMUM_DAY_PERIOD_SCHEDULE[], 2,TRUE),
IF(COUNTIF(RALLY_DATES[], Attendance!J2223) &gt; 0, VLOOKUP(Attendance!$G2223,RALLY_PERIOD_SCHEDULE[], 2,TRUE),
IF(WEEKDAY(Attendance!$J2223) = 2,
       IF(COUNTIF(FINALS_WEEK_MONDAY_DATE[],Attendance!$J2223) &gt; 0, VLOOKUP(Attendance!$G2223,FINALS_WEEK_MONDAY_PERIOD_SCHEDULE[],2,TRUE),
       VLOOKUP(Attendance!$G2223,REGULAR_WEEK_SCHEDULE[],6,TRUE)),
IF(WEEKDAY($J2223) = 3,
       IF(COUNTIF(FINALS_WEEK_TUESDAY_DATE[],Attendance!$J2223) &gt; 0, VLOOKUP(Attendance!$G2223,FINALS_WEEK_TUESDAY_PERIOD_SCHEDULE[],2,TRUE),
       VLOOKUP(Attendance!$G2223,REGULAR_WEEK_SCHEDULE[[Tuesday]:[Period]],5,TRUE)),
IF(WEEKDAY(Attendance!$J2223) = 4,
        IF(COUNTIF(BLOCK_WEDNESDAY_DATES[],Attendance!$J2223) &gt; 0, VLOOKUP(Attendance!$G2223,BLOCK_WEDNESDAY_PERIOD_SCHEDULE[],2,TRUE),
        IF(COUNTIF(FINALS_WEEK_WEDNESDAY_DATE[],Attendance!$J2223) &gt; 0, VLOOKUP(Attendance!$G2223,FINALS_WEEK_WEDNESDAY_PERIOD_SCHEDULE[],2,TRUE),
       VLOOKUP(Attendance!$G2223,REGULAR_WEEK_SCHEDULE[[Wednesday]:[Period]],4,TRUE))),
IF(WEEKDAY($J2223) = 5,
       IF(COUNTIF(BLOCK_THURSDAY_DATES[],Attendance!$J2223) &gt; 0, VLOOKUP(Attendance!$G2223,BLOCK_THURSDAY_PERIOD_SCHEDULE[],2,TRUE),
       IF(COUNTIF(FINALS_WEEK_THURSDAY_DATE[],Attendance!$J2223) &gt; 0, VLOOKUP(Attendance!$G2223,FINALS_WEEK_THURSDAY_PERIOD_SCHEDULE[],2,TRUE),
       VLOOKUP(Attendance!$G2223,REGULAR_WEEK_SCHEDULE[[Thursday]:[Period]],3,TRUE))),
IF(WEEKDAY(Attendance!$J2223) = 6,
       IF(COUNTIF(FINALS_WEEK_FRIDAY_DATE[],Attendance!$J2223) &gt; 0, VLOOKUP(Attendance!$G2223,FINALS_WEEK_FRIDAY_PERIOD_SCHEDULE[],2,TRUE),
       VLOOKUP(Attendance!$G2223,REGULAR_WEEK_SCHEDULE[[Friday]:[Period]],2,TRUE))))))))))</f>
        <v/>
      </c>
      <c r="J2223" s="41" t="str">
        <f t="shared" ca="1" si="107"/>
        <v/>
      </c>
      <c r="K2223" s="41" t="str">
        <f>IF($A2223 &lt;&gt; "",VLOOKUP($A2223,'Student reference sheet'!$A$2:$V$2329, 7,FALSE), "")</f>
        <v/>
      </c>
      <c r="L2223" s="30" t="str">
        <f>IF($A2223 ="", "", VLOOKUP($A2223, 'Student reference sheet'!$A$2:$Z$2603,23,FALSE))</f>
        <v/>
      </c>
      <c r="M2223" s="30" t="str">
        <f>IF($A2223 ="", "", VLOOKUP($A2223, 'Student reference sheet'!$A$2:$Z$2603,24,FALSE))</f>
        <v/>
      </c>
      <c r="N2223" s="30" t="str">
        <f>IF($A2223 ="", "", VLOOKUP($A2223, 'Student reference sheet'!$A$2:$Z$2603,26,FALSE))</f>
        <v/>
      </c>
      <c r="O2223" s="30" t="str">
        <f>IF($A2223 ="", "", VLOOKUP($A2223, 'Student reference sheet'!$A$2:$Z$2603,25,FALSE))</f>
        <v/>
      </c>
      <c r="P2223" s="39" t="str">
        <f>IF($A2223 = "", "", IF(OR(VLOOKUP($A2223,'Student reference sheet'!$A$2:$V$2400,8,FALSE) = "R",  VLOOKUP($A2223,'Student reference sheet'!$A$2:$V$2400,8,FALSE) = "L"), "X", ""))</f>
        <v/>
      </c>
      <c r="Q2223" s="39" t="str">
        <f>IF($A2223 ="", "", VLOOKUP($A2223, 'Student reference sheet'!$A$2:$V$2603,22,FALSE))</f>
        <v/>
      </c>
      <c r="R2223" s="39" t="str">
        <f>IF($A2223 &lt;&gt; "",VLOOKUP($A2223,'Student reference sheet'!$A$2:$V$2329, 5,FALSE), "")</f>
        <v/>
      </c>
      <c r="S2223" s="39" t="str">
        <f>IF($A2223 &lt;&gt; "",VLOOKUP($A2223,'Student reference sheet'!$A$2:$V$2329, 6,FALSE), "")</f>
        <v/>
      </c>
      <c r="T2223" s="30" t="str">
        <f>IF($A2223 = "","",
IF(VLOOKUP($A2223,'Student reference sheet'!$A$2:$V$2329, 10,FALSE) = "Y", "Hispanic",
IF(VLOOKUP($A2223,'Student reference sheet'!$A$2:$V$2329,11,FALSE) &lt;&gt; "",
IF(VLOOKUP($A2223,'Student reference sheet'!$A$2:$V$2329,11,FALSE) = "UNK", "Unknown", VLOOKUP(VALUE(VLOOKUP($A2223,'Student reference sheet'!$A$2:$V$2329,11,FALSE)),'Ethnicity Reference'!$A$2:$B$22,2,FALSE)),
IF(VLOOKUP($A2223,'Student reference sheet'!$A$2:$V$2329,9,FALSE) &lt;&gt; "", VLOOKUP(VALUE(VLOOKUP($A2223,'Student reference sheet'!$A$2:$V$2329,9,FALSE)),'Ethnicity Reference'!$A$2:$B$22,2,FALSE),"Unknown"))))</f>
        <v/>
      </c>
      <c r="U2223" s="35"/>
    </row>
    <row r="2224" spans="1:21" ht="15.75">
      <c r="A2224" s="47"/>
      <c r="B2224" s="33"/>
      <c r="C2224" s="39" t="str">
        <f>IF($A2224 &lt;&gt; "",VLOOKUP($A2224,'Student reference sheet'!$A$2:$V$2329, 3,FALSE), "")</f>
        <v/>
      </c>
      <c r="D2224" s="39" t="str">
        <f>IF($A2224 &lt;&gt; "",VLOOKUP($A2224,'Student reference sheet'!$A$2:$V$2329, 2,FALSE), "")</f>
        <v/>
      </c>
      <c r="E2224" s="35"/>
      <c r="F2224" s="34"/>
      <c r="G2224" s="40" t="str">
        <f t="shared" ca="1" si="105"/>
        <v/>
      </c>
      <c r="H2224" s="40" t="str">
        <f t="shared" ca="1" si="106"/>
        <v/>
      </c>
      <c r="I2224" s="36" t="str">
        <f>IF($A2224 = "", "",
IF(COUNTIF(MINIMUM_DAY_DATES[], Attendance!J2224) &gt; 0, VLOOKUP(Attendance!$G2224,MINIMUM_DAY_PERIOD_SCHEDULE[], 2,TRUE),
IF(COUNTIF(RALLY_DATES[], Attendance!J2224) &gt; 0, VLOOKUP(Attendance!$G2224,RALLY_PERIOD_SCHEDULE[], 2,TRUE),
IF(WEEKDAY(Attendance!$J2224) = 2,
       IF(COUNTIF(FINALS_WEEK_MONDAY_DATE[],Attendance!$J2224) &gt; 0, VLOOKUP(Attendance!$G2224,FINALS_WEEK_MONDAY_PERIOD_SCHEDULE[],2,TRUE),
       VLOOKUP(Attendance!$G2224,REGULAR_WEEK_SCHEDULE[],6,TRUE)),
IF(WEEKDAY($J2224) = 3,
       IF(COUNTIF(FINALS_WEEK_TUESDAY_DATE[],Attendance!$J2224) &gt; 0, VLOOKUP(Attendance!$G2224,FINALS_WEEK_TUESDAY_PERIOD_SCHEDULE[],2,TRUE),
       VLOOKUP(Attendance!$G2224,REGULAR_WEEK_SCHEDULE[[Tuesday]:[Period]],5,TRUE)),
IF(WEEKDAY(Attendance!$J2224) = 4,
        IF(COUNTIF(BLOCK_WEDNESDAY_DATES[],Attendance!$J2224) &gt; 0, VLOOKUP(Attendance!$G2224,BLOCK_WEDNESDAY_PERIOD_SCHEDULE[],2,TRUE),
        IF(COUNTIF(FINALS_WEEK_WEDNESDAY_DATE[],Attendance!$J2224) &gt; 0, VLOOKUP(Attendance!$G2224,FINALS_WEEK_WEDNESDAY_PERIOD_SCHEDULE[],2,TRUE),
       VLOOKUP(Attendance!$G2224,REGULAR_WEEK_SCHEDULE[[Wednesday]:[Period]],4,TRUE))),
IF(WEEKDAY($J2224) = 5,
       IF(COUNTIF(BLOCK_THURSDAY_DATES[],Attendance!$J2224) &gt; 0, VLOOKUP(Attendance!$G2224,BLOCK_THURSDAY_PERIOD_SCHEDULE[],2,TRUE),
       IF(COUNTIF(FINALS_WEEK_THURSDAY_DATE[],Attendance!$J2224) &gt; 0, VLOOKUP(Attendance!$G2224,FINALS_WEEK_THURSDAY_PERIOD_SCHEDULE[],2,TRUE),
       VLOOKUP(Attendance!$G2224,REGULAR_WEEK_SCHEDULE[[Thursday]:[Period]],3,TRUE))),
IF(WEEKDAY(Attendance!$J2224) = 6,
       IF(COUNTIF(FINALS_WEEK_FRIDAY_DATE[],Attendance!$J2224) &gt; 0, VLOOKUP(Attendance!$G2224,FINALS_WEEK_FRIDAY_PERIOD_SCHEDULE[],2,TRUE),
       VLOOKUP(Attendance!$G2224,REGULAR_WEEK_SCHEDULE[[Friday]:[Period]],2,TRUE))))))))))</f>
        <v/>
      </c>
      <c r="J2224" s="41" t="str">
        <f t="shared" ca="1" si="107"/>
        <v/>
      </c>
      <c r="K2224" s="41" t="str">
        <f>IF($A2224 &lt;&gt; "",VLOOKUP($A2224,'Student reference sheet'!$A$2:$V$2329, 7,FALSE), "")</f>
        <v/>
      </c>
      <c r="L2224" s="30" t="str">
        <f>IF($A2224 ="", "", VLOOKUP($A2224, 'Student reference sheet'!$A$2:$Z$2603,23,FALSE))</f>
        <v/>
      </c>
      <c r="M2224" s="30" t="str">
        <f>IF($A2224 ="", "", VLOOKUP($A2224, 'Student reference sheet'!$A$2:$Z$2603,24,FALSE))</f>
        <v/>
      </c>
      <c r="N2224" s="30" t="str">
        <f>IF($A2224 ="", "", VLOOKUP($A2224, 'Student reference sheet'!$A$2:$Z$2603,26,FALSE))</f>
        <v/>
      </c>
      <c r="O2224" s="30" t="str">
        <f>IF($A2224 ="", "", VLOOKUP($A2224, 'Student reference sheet'!$A$2:$Z$2603,25,FALSE))</f>
        <v/>
      </c>
      <c r="P2224" s="39" t="str">
        <f>IF($A2224 = "", "", IF(OR(VLOOKUP($A2224,'Student reference sheet'!$A$2:$V$2400,8,FALSE) = "R",  VLOOKUP($A2224,'Student reference sheet'!$A$2:$V$2400,8,FALSE) = "L"), "X", ""))</f>
        <v/>
      </c>
      <c r="Q2224" s="39" t="str">
        <f>IF($A2224 ="", "", VLOOKUP($A2224, 'Student reference sheet'!$A$2:$V$2603,22,FALSE))</f>
        <v/>
      </c>
      <c r="R2224" s="39" t="str">
        <f>IF($A2224 &lt;&gt; "",VLOOKUP($A2224,'Student reference sheet'!$A$2:$V$2329, 5,FALSE), "")</f>
        <v/>
      </c>
      <c r="S2224" s="39" t="str">
        <f>IF($A2224 &lt;&gt; "",VLOOKUP($A2224,'Student reference sheet'!$A$2:$V$2329, 6,FALSE), "")</f>
        <v/>
      </c>
      <c r="T2224" s="30" t="str">
        <f>IF($A2224 = "","",
IF(VLOOKUP($A2224,'Student reference sheet'!$A$2:$V$2329, 10,FALSE) = "Y", "Hispanic",
IF(VLOOKUP($A2224,'Student reference sheet'!$A$2:$V$2329,11,FALSE) &lt;&gt; "",
IF(VLOOKUP($A2224,'Student reference sheet'!$A$2:$V$2329,11,FALSE) = "UNK", "Unknown", VLOOKUP(VALUE(VLOOKUP($A2224,'Student reference sheet'!$A$2:$V$2329,11,FALSE)),'Ethnicity Reference'!$A$2:$B$22,2,FALSE)),
IF(VLOOKUP($A2224,'Student reference sheet'!$A$2:$V$2329,9,FALSE) &lt;&gt; "", VLOOKUP(VALUE(VLOOKUP($A2224,'Student reference sheet'!$A$2:$V$2329,9,FALSE)),'Ethnicity Reference'!$A$2:$B$22,2,FALSE),"Unknown"))))</f>
        <v/>
      </c>
      <c r="U2224" s="35"/>
    </row>
    <row r="2225" spans="1:21" ht="15.75">
      <c r="A2225" s="47"/>
      <c r="B2225" s="33"/>
      <c r="C2225" s="39" t="str">
        <f>IF($A2225 &lt;&gt; "",VLOOKUP($A2225,'Student reference sheet'!$A$2:$V$2329, 3,FALSE), "")</f>
        <v/>
      </c>
      <c r="D2225" s="39" t="str">
        <f>IF($A2225 &lt;&gt; "",VLOOKUP($A2225,'Student reference sheet'!$A$2:$V$2329, 2,FALSE), "")</f>
        <v/>
      </c>
      <c r="E2225" s="35"/>
      <c r="F2225" s="34"/>
      <c r="G2225" s="40" t="str">
        <f t="shared" ca="1" si="105"/>
        <v/>
      </c>
      <c r="H2225" s="40" t="str">
        <f t="shared" ca="1" si="106"/>
        <v/>
      </c>
      <c r="I2225" s="36" t="str">
        <f>IF($A2225 = "", "",
IF(COUNTIF(MINIMUM_DAY_DATES[], Attendance!J2225) &gt; 0, VLOOKUP(Attendance!$G2225,MINIMUM_DAY_PERIOD_SCHEDULE[], 2,TRUE),
IF(COUNTIF(RALLY_DATES[], Attendance!J2225) &gt; 0, VLOOKUP(Attendance!$G2225,RALLY_PERIOD_SCHEDULE[], 2,TRUE),
IF(WEEKDAY(Attendance!$J2225) = 2,
       IF(COUNTIF(FINALS_WEEK_MONDAY_DATE[],Attendance!$J2225) &gt; 0, VLOOKUP(Attendance!$G2225,FINALS_WEEK_MONDAY_PERIOD_SCHEDULE[],2,TRUE),
       VLOOKUP(Attendance!$G2225,REGULAR_WEEK_SCHEDULE[],6,TRUE)),
IF(WEEKDAY($J2225) = 3,
       IF(COUNTIF(FINALS_WEEK_TUESDAY_DATE[],Attendance!$J2225) &gt; 0, VLOOKUP(Attendance!$G2225,FINALS_WEEK_TUESDAY_PERIOD_SCHEDULE[],2,TRUE),
       VLOOKUP(Attendance!$G2225,REGULAR_WEEK_SCHEDULE[[Tuesday]:[Period]],5,TRUE)),
IF(WEEKDAY(Attendance!$J2225) = 4,
        IF(COUNTIF(BLOCK_WEDNESDAY_DATES[],Attendance!$J2225) &gt; 0, VLOOKUP(Attendance!$G2225,BLOCK_WEDNESDAY_PERIOD_SCHEDULE[],2,TRUE),
        IF(COUNTIF(FINALS_WEEK_WEDNESDAY_DATE[],Attendance!$J2225) &gt; 0, VLOOKUP(Attendance!$G2225,FINALS_WEEK_WEDNESDAY_PERIOD_SCHEDULE[],2,TRUE),
       VLOOKUP(Attendance!$G2225,REGULAR_WEEK_SCHEDULE[[Wednesday]:[Period]],4,TRUE))),
IF(WEEKDAY($J2225) = 5,
       IF(COUNTIF(BLOCK_THURSDAY_DATES[],Attendance!$J2225) &gt; 0, VLOOKUP(Attendance!$G2225,BLOCK_THURSDAY_PERIOD_SCHEDULE[],2,TRUE),
       IF(COUNTIF(FINALS_WEEK_THURSDAY_DATE[],Attendance!$J2225) &gt; 0, VLOOKUP(Attendance!$G2225,FINALS_WEEK_THURSDAY_PERIOD_SCHEDULE[],2,TRUE),
       VLOOKUP(Attendance!$G2225,REGULAR_WEEK_SCHEDULE[[Thursday]:[Period]],3,TRUE))),
IF(WEEKDAY(Attendance!$J2225) = 6,
       IF(COUNTIF(FINALS_WEEK_FRIDAY_DATE[],Attendance!$J2225) &gt; 0, VLOOKUP(Attendance!$G2225,FINALS_WEEK_FRIDAY_PERIOD_SCHEDULE[],2,TRUE),
       VLOOKUP(Attendance!$G2225,REGULAR_WEEK_SCHEDULE[[Friday]:[Period]],2,TRUE))))))))))</f>
        <v/>
      </c>
      <c r="J2225" s="41" t="str">
        <f t="shared" ca="1" si="107"/>
        <v/>
      </c>
      <c r="K2225" s="41" t="str">
        <f>IF($A2225 &lt;&gt; "",VLOOKUP($A2225,'Student reference sheet'!$A$2:$V$2329, 7,FALSE), "")</f>
        <v/>
      </c>
      <c r="L2225" s="30" t="str">
        <f>IF($A2225 ="", "", VLOOKUP($A2225, 'Student reference sheet'!$A$2:$Z$2603,23,FALSE))</f>
        <v/>
      </c>
      <c r="M2225" s="30" t="str">
        <f>IF($A2225 ="", "", VLOOKUP($A2225, 'Student reference sheet'!$A$2:$Z$2603,24,FALSE))</f>
        <v/>
      </c>
      <c r="N2225" s="30" t="str">
        <f>IF($A2225 ="", "", VLOOKUP($A2225, 'Student reference sheet'!$A$2:$Z$2603,26,FALSE))</f>
        <v/>
      </c>
      <c r="O2225" s="30" t="str">
        <f>IF($A2225 ="", "", VLOOKUP($A2225, 'Student reference sheet'!$A$2:$Z$2603,25,FALSE))</f>
        <v/>
      </c>
      <c r="P2225" s="39" t="str">
        <f>IF($A2225 = "", "", IF(OR(VLOOKUP($A2225,'Student reference sheet'!$A$2:$V$2400,8,FALSE) = "R",  VLOOKUP($A2225,'Student reference sheet'!$A$2:$V$2400,8,FALSE) = "L"), "X", ""))</f>
        <v/>
      </c>
      <c r="Q2225" s="39" t="str">
        <f>IF($A2225 ="", "", VLOOKUP($A2225, 'Student reference sheet'!$A$2:$V$2603,22,FALSE))</f>
        <v/>
      </c>
      <c r="R2225" s="39" t="str">
        <f>IF($A2225 &lt;&gt; "",VLOOKUP($A2225,'Student reference sheet'!$A$2:$V$2329, 5,FALSE), "")</f>
        <v/>
      </c>
      <c r="S2225" s="39" t="str">
        <f>IF($A2225 &lt;&gt; "",VLOOKUP($A2225,'Student reference sheet'!$A$2:$V$2329, 6,FALSE), "")</f>
        <v/>
      </c>
      <c r="T2225" s="30" t="str">
        <f>IF($A2225 = "","",
IF(VLOOKUP($A2225,'Student reference sheet'!$A$2:$V$2329, 10,FALSE) = "Y", "Hispanic",
IF(VLOOKUP($A2225,'Student reference sheet'!$A$2:$V$2329,11,FALSE) &lt;&gt; "",
IF(VLOOKUP($A2225,'Student reference sheet'!$A$2:$V$2329,11,FALSE) = "UNK", "Unknown", VLOOKUP(VALUE(VLOOKUP($A2225,'Student reference sheet'!$A$2:$V$2329,11,FALSE)),'Ethnicity Reference'!$A$2:$B$22,2,FALSE)),
IF(VLOOKUP($A2225,'Student reference sheet'!$A$2:$V$2329,9,FALSE) &lt;&gt; "", VLOOKUP(VALUE(VLOOKUP($A2225,'Student reference sheet'!$A$2:$V$2329,9,FALSE)),'Ethnicity Reference'!$A$2:$B$22,2,FALSE),"Unknown"))))</f>
        <v/>
      </c>
      <c r="U2225" s="35"/>
    </row>
    <row r="2226" spans="1:21" ht="15.75">
      <c r="A2226" s="47"/>
      <c r="B2226" s="33"/>
      <c r="C2226" s="39" t="str">
        <f>IF($A2226 &lt;&gt; "",VLOOKUP($A2226,'Student reference sheet'!$A$2:$V$2329, 3,FALSE), "")</f>
        <v/>
      </c>
      <c r="D2226" s="39" t="str">
        <f>IF($A2226 &lt;&gt; "",VLOOKUP($A2226,'Student reference sheet'!$A$2:$V$2329, 2,FALSE), "")</f>
        <v/>
      </c>
      <c r="E2226" s="35"/>
      <c r="F2226" s="34"/>
      <c r="G2226" s="40" t="str">
        <f t="shared" ca="1" si="105"/>
        <v/>
      </c>
      <c r="H2226" s="40" t="str">
        <f t="shared" ca="1" si="106"/>
        <v/>
      </c>
      <c r="I2226" s="36" t="str">
        <f>IF($A2226 = "", "",
IF(COUNTIF(MINIMUM_DAY_DATES[], Attendance!J2226) &gt; 0, VLOOKUP(Attendance!$G2226,MINIMUM_DAY_PERIOD_SCHEDULE[], 2,TRUE),
IF(COUNTIF(RALLY_DATES[], Attendance!J2226) &gt; 0, VLOOKUP(Attendance!$G2226,RALLY_PERIOD_SCHEDULE[], 2,TRUE),
IF(WEEKDAY(Attendance!$J2226) = 2,
       IF(COUNTIF(FINALS_WEEK_MONDAY_DATE[],Attendance!$J2226) &gt; 0, VLOOKUP(Attendance!$G2226,FINALS_WEEK_MONDAY_PERIOD_SCHEDULE[],2,TRUE),
       VLOOKUP(Attendance!$G2226,REGULAR_WEEK_SCHEDULE[],6,TRUE)),
IF(WEEKDAY($J2226) = 3,
       IF(COUNTIF(FINALS_WEEK_TUESDAY_DATE[],Attendance!$J2226) &gt; 0, VLOOKUP(Attendance!$G2226,FINALS_WEEK_TUESDAY_PERIOD_SCHEDULE[],2,TRUE),
       VLOOKUP(Attendance!$G2226,REGULAR_WEEK_SCHEDULE[[Tuesday]:[Period]],5,TRUE)),
IF(WEEKDAY(Attendance!$J2226) = 4,
        IF(COUNTIF(BLOCK_WEDNESDAY_DATES[],Attendance!$J2226) &gt; 0, VLOOKUP(Attendance!$G2226,BLOCK_WEDNESDAY_PERIOD_SCHEDULE[],2,TRUE),
        IF(COUNTIF(FINALS_WEEK_WEDNESDAY_DATE[],Attendance!$J2226) &gt; 0, VLOOKUP(Attendance!$G2226,FINALS_WEEK_WEDNESDAY_PERIOD_SCHEDULE[],2,TRUE),
       VLOOKUP(Attendance!$G2226,REGULAR_WEEK_SCHEDULE[[Wednesday]:[Period]],4,TRUE))),
IF(WEEKDAY($J2226) = 5,
       IF(COUNTIF(BLOCK_THURSDAY_DATES[],Attendance!$J2226) &gt; 0, VLOOKUP(Attendance!$G2226,BLOCK_THURSDAY_PERIOD_SCHEDULE[],2,TRUE),
       IF(COUNTIF(FINALS_WEEK_THURSDAY_DATE[],Attendance!$J2226) &gt; 0, VLOOKUP(Attendance!$G2226,FINALS_WEEK_THURSDAY_PERIOD_SCHEDULE[],2,TRUE),
       VLOOKUP(Attendance!$G2226,REGULAR_WEEK_SCHEDULE[[Thursday]:[Period]],3,TRUE))),
IF(WEEKDAY(Attendance!$J2226) = 6,
       IF(COUNTIF(FINALS_WEEK_FRIDAY_DATE[],Attendance!$J2226) &gt; 0, VLOOKUP(Attendance!$G2226,FINALS_WEEK_FRIDAY_PERIOD_SCHEDULE[],2,TRUE),
       VLOOKUP(Attendance!$G2226,REGULAR_WEEK_SCHEDULE[[Friday]:[Period]],2,TRUE))))))))))</f>
        <v/>
      </c>
      <c r="J2226" s="41" t="str">
        <f t="shared" ca="1" si="107"/>
        <v/>
      </c>
      <c r="K2226" s="41" t="str">
        <f>IF($A2226 &lt;&gt; "",VLOOKUP($A2226,'Student reference sheet'!$A$2:$V$2329, 7,FALSE), "")</f>
        <v/>
      </c>
      <c r="L2226" s="30" t="str">
        <f>IF($A2226 ="", "", VLOOKUP($A2226, 'Student reference sheet'!$A$2:$Z$2603,23,FALSE))</f>
        <v/>
      </c>
      <c r="M2226" s="30" t="str">
        <f>IF($A2226 ="", "", VLOOKUP($A2226, 'Student reference sheet'!$A$2:$Z$2603,24,FALSE))</f>
        <v/>
      </c>
      <c r="N2226" s="30" t="str">
        <f>IF($A2226 ="", "", VLOOKUP($A2226, 'Student reference sheet'!$A$2:$Z$2603,26,FALSE))</f>
        <v/>
      </c>
      <c r="O2226" s="30" t="str">
        <f>IF($A2226 ="", "", VLOOKUP($A2226, 'Student reference sheet'!$A$2:$Z$2603,25,FALSE))</f>
        <v/>
      </c>
      <c r="P2226" s="39" t="str">
        <f>IF($A2226 = "", "", IF(OR(VLOOKUP($A2226,'Student reference sheet'!$A$2:$V$2400,8,FALSE) = "R",  VLOOKUP($A2226,'Student reference sheet'!$A$2:$V$2400,8,FALSE) = "L"), "X", ""))</f>
        <v/>
      </c>
      <c r="Q2226" s="39" t="str">
        <f>IF($A2226 ="", "", VLOOKUP($A2226, 'Student reference sheet'!$A$2:$V$2603,22,FALSE))</f>
        <v/>
      </c>
      <c r="R2226" s="39" t="str">
        <f>IF($A2226 &lt;&gt; "",VLOOKUP($A2226,'Student reference sheet'!$A$2:$V$2329, 5,FALSE), "")</f>
        <v/>
      </c>
      <c r="S2226" s="39" t="str">
        <f>IF($A2226 &lt;&gt; "",VLOOKUP($A2226,'Student reference sheet'!$A$2:$V$2329, 6,FALSE), "")</f>
        <v/>
      </c>
      <c r="T2226" s="30" t="str">
        <f>IF($A2226 = "","",
IF(VLOOKUP($A2226,'Student reference sheet'!$A$2:$V$2329, 10,FALSE) = "Y", "Hispanic",
IF(VLOOKUP($A2226,'Student reference sheet'!$A$2:$V$2329,11,FALSE) &lt;&gt; "",
IF(VLOOKUP($A2226,'Student reference sheet'!$A$2:$V$2329,11,FALSE) = "UNK", "Unknown", VLOOKUP(VALUE(VLOOKUP($A2226,'Student reference sheet'!$A$2:$V$2329,11,FALSE)),'Ethnicity Reference'!$A$2:$B$22,2,FALSE)),
IF(VLOOKUP($A2226,'Student reference sheet'!$A$2:$V$2329,9,FALSE) &lt;&gt; "", VLOOKUP(VALUE(VLOOKUP($A2226,'Student reference sheet'!$A$2:$V$2329,9,FALSE)),'Ethnicity Reference'!$A$2:$B$22,2,FALSE),"Unknown"))))</f>
        <v/>
      </c>
      <c r="U2226" s="35"/>
    </row>
    <row r="2227" spans="1:21" ht="15.75">
      <c r="A2227" s="47"/>
      <c r="B2227" s="33"/>
      <c r="C2227" s="39" t="str">
        <f>IF($A2227 &lt;&gt; "",VLOOKUP($A2227,'Student reference sheet'!$A$2:$V$2329, 3,FALSE), "")</f>
        <v/>
      </c>
      <c r="D2227" s="39" t="str">
        <f>IF($A2227 &lt;&gt; "",VLOOKUP($A2227,'Student reference sheet'!$A$2:$V$2329, 2,FALSE), "")</f>
        <v/>
      </c>
      <c r="E2227" s="35"/>
      <c r="F2227" s="34"/>
      <c r="G2227" s="40" t="str">
        <f t="shared" ca="1" si="105"/>
        <v/>
      </c>
      <c r="H2227" s="40" t="str">
        <f t="shared" ca="1" si="106"/>
        <v/>
      </c>
      <c r="I2227" s="36" t="str">
        <f>IF($A2227 = "", "",
IF(COUNTIF(MINIMUM_DAY_DATES[], Attendance!J2227) &gt; 0, VLOOKUP(Attendance!$G2227,MINIMUM_DAY_PERIOD_SCHEDULE[], 2,TRUE),
IF(COUNTIF(RALLY_DATES[], Attendance!J2227) &gt; 0, VLOOKUP(Attendance!$G2227,RALLY_PERIOD_SCHEDULE[], 2,TRUE),
IF(WEEKDAY(Attendance!$J2227) = 2,
       IF(COUNTIF(FINALS_WEEK_MONDAY_DATE[],Attendance!$J2227) &gt; 0, VLOOKUP(Attendance!$G2227,FINALS_WEEK_MONDAY_PERIOD_SCHEDULE[],2,TRUE),
       VLOOKUP(Attendance!$G2227,REGULAR_WEEK_SCHEDULE[],6,TRUE)),
IF(WEEKDAY($J2227) = 3,
       IF(COUNTIF(FINALS_WEEK_TUESDAY_DATE[],Attendance!$J2227) &gt; 0, VLOOKUP(Attendance!$G2227,FINALS_WEEK_TUESDAY_PERIOD_SCHEDULE[],2,TRUE),
       VLOOKUP(Attendance!$G2227,REGULAR_WEEK_SCHEDULE[[Tuesday]:[Period]],5,TRUE)),
IF(WEEKDAY(Attendance!$J2227) = 4,
        IF(COUNTIF(BLOCK_WEDNESDAY_DATES[],Attendance!$J2227) &gt; 0, VLOOKUP(Attendance!$G2227,BLOCK_WEDNESDAY_PERIOD_SCHEDULE[],2,TRUE),
        IF(COUNTIF(FINALS_WEEK_WEDNESDAY_DATE[],Attendance!$J2227) &gt; 0, VLOOKUP(Attendance!$G2227,FINALS_WEEK_WEDNESDAY_PERIOD_SCHEDULE[],2,TRUE),
       VLOOKUP(Attendance!$G2227,REGULAR_WEEK_SCHEDULE[[Wednesday]:[Period]],4,TRUE))),
IF(WEEKDAY($J2227) = 5,
       IF(COUNTIF(BLOCK_THURSDAY_DATES[],Attendance!$J2227) &gt; 0, VLOOKUP(Attendance!$G2227,BLOCK_THURSDAY_PERIOD_SCHEDULE[],2,TRUE),
       IF(COUNTIF(FINALS_WEEK_THURSDAY_DATE[],Attendance!$J2227) &gt; 0, VLOOKUP(Attendance!$G2227,FINALS_WEEK_THURSDAY_PERIOD_SCHEDULE[],2,TRUE),
       VLOOKUP(Attendance!$G2227,REGULAR_WEEK_SCHEDULE[[Thursday]:[Period]],3,TRUE))),
IF(WEEKDAY(Attendance!$J2227) = 6,
       IF(COUNTIF(FINALS_WEEK_FRIDAY_DATE[],Attendance!$J2227) &gt; 0, VLOOKUP(Attendance!$G2227,FINALS_WEEK_FRIDAY_PERIOD_SCHEDULE[],2,TRUE),
       VLOOKUP(Attendance!$G2227,REGULAR_WEEK_SCHEDULE[[Friday]:[Period]],2,TRUE))))))))))</f>
        <v/>
      </c>
      <c r="J2227" s="41" t="str">
        <f t="shared" ca="1" si="107"/>
        <v/>
      </c>
      <c r="K2227" s="41" t="str">
        <f>IF($A2227 &lt;&gt; "",VLOOKUP($A2227,'Student reference sheet'!$A$2:$V$2329, 7,FALSE), "")</f>
        <v/>
      </c>
      <c r="L2227" s="30" t="str">
        <f>IF($A2227 ="", "", VLOOKUP($A2227, 'Student reference sheet'!$A$2:$Z$2603,23,FALSE))</f>
        <v/>
      </c>
      <c r="M2227" s="30" t="str">
        <f>IF($A2227 ="", "", VLOOKUP($A2227, 'Student reference sheet'!$A$2:$Z$2603,24,FALSE))</f>
        <v/>
      </c>
      <c r="N2227" s="30" t="str">
        <f>IF($A2227 ="", "", VLOOKUP($A2227, 'Student reference sheet'!$A$2:$Z$2603,26,FALSE))</f>
        <v/>
      </c>
      <c r="O2227" s="30" t="str">
        <f>IF($A2227 ="", "", VLOOKUP($A2227, 'Student reference sheet'!$A$2:$Z$2603,25,FALSE))</f>
        <v/>
      </c>
      <c r="P2227" s="39" t="str">
        <f>IF($A2227 = "", "", IF(OR(VLOOKUP($A2227,'Student reference sheet'!$A$2:$V$2400,8,FALSE) = "R",  VLOOKUP($A2227,'Student reference sheet'!$A$2:$V$2400,8,FALSE) = "L"), "X", ""))</f>
        <v/>
      </c>
      <c r="Q2227" s="39" t="str">
        <f>IF($A2227 ="", "", VLOOKUP($A2227, 'Student reference sheet'!$A$2:$V$2603,22,FALSE))</f>
        <v/>
      </c>
      <c r="R2227" s="39" t="str">
        <f>IF($A2227 &lt;&gt; "",VLOOKUP($A2227,'Student reference sheet'!$A$2:$V$2329, 5,FALSE), "")</f>
        <v/>
      </c>
      <c r="S2227" s="39" t="str">
        <f>IF($A2227 &lt;&gt; "",VLOOKUP($A2227,'Student reference sheet'!$A$2:$V$2329, 6,FALSE), "")</f>
        <v/>
      </c>
      <c r="T2227" s="30" t="str">
        <f>IF($A2227 = "","",
IF(VLOOKUP($A2227,'Student reference sheet'!$A$2:$V$2329, 10,FALSE) = "Y", "Hispanic",
IF(VLOOKUP($A2227,'Student reference sheet'!$A$2:$V$2329,11,FALSE) &lt;&gt; "",
IF(VLOOKUP($A2227,'Student reference sheet'!$A$2:$V$2329,11,FALSE) = "UNK", "Unknown", VLOOKUP(VALUE(VLOOKUP($A2227,'Student reference sheet'!$A$2:$V$2329,11,FALSE)),'Ethnicity Reference'!$A$2:$B$22,2,FALSE)),
IF(VLOOKUP($A2227,'Student reference sheet'!$A$2:$V$2329,9,FALSE) &lt;&gt; "", VLOOKUP(VALUE(VLOOKUP($A2227,'Student reference sheet'!$A$2:$V$2329,9,FALSE)),'Ethnicity Reference'!$A$2:$B$22,2,FALSE),"Unknown"))))</f>
        <v/>
      </c>
      <c r="U2227" s="35"/>
    </row>
    <row r="2228" spans="1:21" ht="15.75">
      <c r="A2228" s="47"/>
      <c r="B2228" s="33"/>
      <c r="C2228" s="39" t="str">
        <f>IF($A2228 &lt;&gt; "",VLOOKUP($A2228,'Student reference sheet'!$A$2:$V$2329, 3,FALSE), "")</f>
        <v/>
      </c>
      <c r="D2228" s="39" t="str">
        <f>IF($A2228 &lt;&gt; "",VLOOKUP($A2228,'Student reference sheet'!$A$2:$V$2329, 2,FALSE), "")</f>
        <v/>
      </c>
      <c r="E2228" s="35"/>
      <c r="F2228" s="34"/>
      <c r="G2228" s="40" t="str">
        <f t="shared" ca="1" si="105"/>
        <v/>
      </c>
      <c r="H2228" s="40" t="str">
        <f t="shared" ca="1" si="106"/>
        <v/>
      </c>
      <c r="I2228" s="36" t="str">
        <f>IF($A2228 = "", "",
IF(COUNTIF(MINIMUM_DAY_DATES[], Attendance!J2228) &gt; 0, VLOOKUP(Attendance!$G2228,MINIMUM_DAY_PERIOD_SCHEDULE[], 2,TRUE),
IF(COUNTIF(RALLY_DATES[], Attendance!J2228) &gt; 0, VLOOKUP(Attendance!$G2228,RALLY_PERIOD_SCHEDULE[], 2,TRUE),
IF(WEEKDAY(Attendance!$J2228) = 2,
       IF(COUNTIF(FINALS_WEEK_MONDAY_DATE[],Attendance!$J2228) &gt; 0, VLOOKUP(Attendance!$G2228,FINALS_WEEK_MONDAY_PERIOD_SCHEDULE[],2,TRUE),
       VLOOKUP(Attendance!$G2228,REGULAR_WEEK_SCHEDULE[],6,TRUE)),
IF(WEEKDAY($J2228) = 3,
       IF(COUNTIF(FINALS_WEEK_TUESDAY_DATE[],Attendance!$J2228) &gt; 0, VLOOKUP(Attendance!$G2228,FINALS_WEEK_TUESDAY_PERIOD_SCHEDULE[],2,TRUE),
       VLOOKUP(Attendance!$G2228,REGULAR_WEEK_SCHEDULE[[Tuesday]:[Period]],5,TRUE)),
IF(WEEKDAY(Attendance!$J2228) = 4,
        IF(COUNTIF(BLOCK_WEDNESDAY_DATES[],Attendance!$J2228) &gt; 0, VLOOKUP(Attendance!$G2228,BLOCK_WEDNESDAY_PERIOD_SCHEDULE[],2,TRUE),
        IF(COUNTIF(FINALS_WEEK_WEDNESDAY_DATE[],Attendance!$J2228) &gt; 0, VLOOKUP(Attendance!$G2228,FINALS_WEEK_WEDNESDAY_PERIOD_SCHEDULE[],2,TRUE),
       VLOOKUP(Attendance!$G2228,REGULAR_WEEK_SCHEDULE[[Wednesday]:[Period]],4,TRUE))),
IF(WEEKDAY($J2228) = 5,
       IF(COUNTIF(BLOCK_THURSDAY_DATES[],Attendance!$J2228) &gt; 0, VLOOKUP(Attendance!$G2228,BLOCK_THURSDAY_PERIOD_SCHEDULE[],2,TRUE),
       IF(COUNTIF(FINALS_WEEK_THURSDAY_DATE[],Attendance!$J2228) &gt; 0, VLOOKUP(Attendance!$G2228,FINALS_WEEK_THURSDAY_PERIOD_SCHEDULE[],2,TRUE),
       VLOOKUP(Attendance!$G2228,REGULAR_WEEK_SCHEDULE[[Thursday]:[Period]],3,TRUE))),
IF(WEEKDAY(Attendance!$J2228) = 6,
       IF(COUNTIF(FINALS_WEEK_FRIDAY_DATE[],Attendance!$J2228) &gt; 0, VLOOKUP(Attendance!$G2228,FINALS_WEEK_FRIDAY_PERIOD_SCHEDULE[],2,TRUE),
       VLOOKUP(Attendance!$G2228,REGULAR_WEEK_SCHEDULE[[Friday]:[Period]],2,TRUE))))))))))</f>
        <v/>
      </c>
      <c r="J2228" s="41" t="str">
        <f t="shared" ca="1" si="107"/>
        <v/>
      </c>
      <c r="K2228" s="41" t="str">
        <f>IF($A2228 &lt;&gt; "",VLOOKUP($A2228,'Student reference sheet'!$A$2:$V$2329, 7,FALSE), "")</f>
        <v/>
      </c>
      <c r="L2228" s="30" t="str">
        <f>IF($A2228 ="", "", VLOOKUP($A2228, 'Student reference sheet'!$A$2:$Z$2603,23,FALSE))</f>
        <v/>
      </c>
      <c r="M2228" s="30" t="str">
        <f>IF($A2228 ="", "", VLOOKUP($A2228, 'Student reference sheet'!$A$2:$Z$2603,24,FALSE))</f>
        <v/>
      </c>
      <c r="N2228" s="30" t="str">
        <f>IF($A2228 ="", "", VLOOKUP($A2228, 'Student reference sheet'!$A$2:$Z$2603,26,FALSE))</f>
        <v/>
      </c>
      <c r="O2228" s="30" t="str">
        <f>IF($A2228 ="", "", VLOOKUP($A2228, 'Student reference sheet'!$A$2:$Z$2603,25,FALSE))</f>
        <v/>
      </c>
      <c r="P2228" s="39" t="str">
        <f>IF($A2228 = "", "", IF(OR(VLOOKUP($A2228,'Student reference sheet'!$A$2:$V$2400,8,FALSE) = "R",  VLOOKUP($A2228,'Student reference sheet'!$A$2:$V$2400,8,FALSE) = "L"), "X", ""))</f>
        <v/>
      </c>
      <c r="Q2228" s="39" t="str">
        <f>IF($A2228 ="", "", VLOOKUP($A2228, 'Student reference sheet'!$A$2:$V$2603,22,FALSE))</f>
        <v/>
      </c>
      <c r="R2228" s="39" t="str">
        <f>IF($A2228 &lt;&gt; "",VLOOKUP($A2228,'Student reference sheet'!$A$2:$V$2329, 5,FALSE), "")</f>
        <v/>
      </c>
      <c r="S2228" s="39" t="str">
        <f>IF($A2228 &lt;&gt; "",VLOOKUP($A2228,'Student reference sheet'!$A$2:$V$2329, 6,FALSE), "")</f>
        <v/>
      </c>
      <c r="T2228" s="30" t="str">
        <f>IF($A2228 = "","",
IF(VLOOKUP($A2228,'Student reference sheet'!$A$2:$V$2329, 10,FALSE) = "Y", "Hispanic",
IF(VLOOKUP($A2228,'Student reference sheet'!$A$2:$V$2329,11,FALSE) &lt;&gt; "",
IF(VLOOKUP($A2228,'Student reference sheet'!$A$2:$V$2329,11,FALSE) = "UNK", "Unknown", VLOOKUP(VALUE(VLOOKUP($A2228,'Student reference sheet'!$A$2:$V$2329,11,FALSE)),'Ethnicity Reference'!$A$2:$B$22,2,FALSE)),
IF(VLOOKUP($A2228,'Student reference sheet'!$A$2:$V$2329,9,FALSE) &lt;&gt; "", VLOOKUP(VALUE(VLOOKUP($A2228,'Student reference sheet'!$A$2:$V$2329,9,FALSE)),'Ethnicity Reference'!$A$2:$B$22,2,FALSE),"Unknown"))))</f>
        <v/>
      </c>
      <c r="U2228" s="35"/>
    </row>
    <row r="2229" spans="1:21" ht="15.75">
      <c r="A2229" s="47"/>
      <c r="B2229" s="33"/>
      <c r="C2229" s="39" t="str">
        <f>IF($A2229 &lt;&gt; "",VLOOKUP($A2229,'Student reference sheet'!$A$2:$V$2329, 3,FALSE), "")</f>
        <v/>
      </c>
      <c r="D2229" s="39" t="str">
        <f>IF($A2229 &lt;&gt; "",VLOOKUP($A2229,'Student reference sheet'!$A$2:$V$2329, 2,FALSE), "")</f>
        <v/>
      </c>
      <c r="E2229" s="35"/>
      <c r="F2229" s="34"/>
      <c r="G2229" s="40" t="str">
        <f t="shared" ca="1" si="105"/>
        <v/>
      </c>
      <c r="H2229" s="40" t="str">
        <f t="shared" ca="1" si="106"/>
        <v/>
      </c>
      <c r="I2229" s="36" t="str">
        <f>IF($A2229 = "", "",
IF(COUNTIF(MINIMUM_DAY_DATES[], Attendance!J2229) &gt; 0, VLOOKUP(Attendance!$G2229,MINIMUM_DAY_PERIOD_SCHEDULE[], 2,TRUE),
IF(COUNTIF(RALLY_DATES[], Attendance!J2229) &gt; 0, VLOOKUP(Attendance!$G2229,RALLY_PERIOD_SCHEDULE[], 2,TRUE),
IF(WEEKDAY(Attendance!$J2229) = 2,
       IF(COUNTIF(FINALS_WEEK_MONDAY_DATE[],Attendance!$J2229) &gt; 0, VLOOKUP(Attendance!$G2229,FINALS_WEEK_MONDAY_PERIOD_SCHEDULE[],2,TRUE),
       VLOOKUP(Attendance!$G2229,REGULAR_WEEK_SCHEDULE[],6,TRUE)),
IF(WEEKDAY($J2229) = 3,
       IF(COUNTIF(FINALS_WEEK_TUESDAY_DATE[],Attendance!$J2229) &gt; 0, VLOOKUP(Attendance!$G2229,FINALS_WEEK_TUESDAY_PERIOD_SCHEDULE[],2,TRUE),
       VLOOKUP(Attendance!$G2229,REGULAR_WEEK_SCHEDULE[[Tuesday]:[Period]],5,TRUE)),
IF(WEEKDAY(Attendance!$J2229) = 4,
        IF(COUNTIF(BLOCK_WEDNESDAY_DATES[],Attendance!$J2229) &gt; 0, VLOOKUP(Attendance!$G2229,BLOCK_WEDNESDAY_PERIOD_SCHEDULE[],2,TRUE),
        IF(COUNTIF(FINALS_WEEK_WEDNESDAY_DATE[],Attendance!$J2229) &gt; 0, VLOOKUP(Attendance!$G2229,FINALS_WEEK_WEDNESDAY_PERIOD_SCHEDULE[],2,TRUE),
       VLOOKUP(Attendance!$G2229,REGULAR_WEEK_SCHEDULE[[Wednesday]:[Period]],4,TRUE))),
IF(WEEKDAY($J2229) = 5,
       IF(COUNTIF(BLOCK_THURSDAY_DATES[],Attendance!$J2229) &gt; 0, VLOOKUP(Attendance!$G2229,BLOCK_THURSDAY_PERIOD_SCHEDULE[],2,TRUE),
       IF(COUNTIF(FINALS_WEEK_THURSDAY_DATE[],Attendance!$J2229) &gt; 0, VLOOKUP(Attendance!$G2229,FINALS_WEEK_THURSDAY_PERIOD_SCHEDULE[],2,TRUE),
       VLOOKUP(Attendance!$G2229,REGULAR_WEEK_SCHEDULE[[Thursday]:[Period]],3,TRUE))),
IF(WEEKDAY(Attendance!$J2229) = 6,
       IF(COUNTIF(FINALS_WEEK_FRIDAY_DATE[],Attendance!$J2229) &gt; 0, VLOOKUP(Attendance!$G2229,FINALS_WEEK_FRIDAY_PERIOD_SCHEDULE[],2,TRUE),
       VLOOKUP(Attendance!$G2229,REGULAR_WEEK_SCHEDULE[[Friday]:[Period]],2,TRUE))))))))))</f>
        <v/>
      </c>
      <c r="J2229" s="41" t="str">
        <f t="shared" ca="1" si="107"/>
        <v/>
      </c>
      <c r="K2229" s="41" t="str">
        <f>IF($A2229 &lt;&gt; "",VLOOKUP($A2229,'Student reference sheet'!$A$2:$V$2329, 7,FALSE), "")</f>
        <v/>
      </c>
      <c r="L2229" s="30" t="str">
        <f>IF($A2229 ="", "", VLOOKUP($A2229, 'Student reference sheet'!$A$2:$Z$2603,23,FALSE))</f>
        <v/>
      </c>
      <c r="M2229" s="30" t="str">
        <f>IF($A2229 ="", "", VLOOKUP($A2229, 'Student reference sheet'!$A$2:$Z$2603,24,FALSE))</f>
        <v/>
      </c>
      <c r="N2229" s="30" t="str">
        <f>IF($A2229 ="", "", VLOOKUP($A2229, 'Student reference sheet'!$A$2:$Z$2603,26,FALSE))</f>
        <v/>
      </c>
      <c r="O2229" s="30" t="str">
        <f>IF($A2229 ="", "", VLOOKUP($A2229, 'Student reference sheet'!$A$2:$Z$2603,25,FALSE))</f>
        <v/>
      </c>
      <c r="P2229" s="39" t="str">
        <f>IF($A2229 = "", "", IF(OR(VLOOKUP($A2229,'Student reference sheet'!$A$2:$V$2400,8,FALSE) = "R",  VLOOKUP($A2229,'Student reference sheet'!$A$2:$V$2400,8,FALSE) = "L"), "X", ""))</f>
        <v/>
      </c>
      <c r="Q2229" s="39" t="str">
        <f>IF($A2229 ="", "", VLOOKUP($A2229, 'Student reference sheet'!$A$2:$V$2603,22,FALSE))</f>
        <v/>
      </c>
      <c r="R2229" s="39" t="str">
        <f>IF($A2229 &lt;&gt; "",VLOOKUP($A2229,'Student reference sheet'!$A$2:$V$2329, 5,FALSE), "")</f>
        <v/>
      </c>
      <c r="S2229" s="39" t="str">
        <f>IF($A2229 &lt;&gt; "",VLOOKUP($A2229,'Student reference sheet'!$A$2:$V$2329, 6,FALSE), "")</f>
        <v/>
      </c>
      <c r="T2229" s="30" t="str">
        <f>IF($A2229 = "","",
IF(VLOOKUP($A2229,'Student reference sheet'!$A$2:$V$2329, 10,FALSE) = "Y", "Hispanic",
IF(VLOOKUP($A2229,'Student reference sheet'!$A$2:$V$2329,11,FALSE) &lt;&gt; "",
IF(VLOOKUP($A2229,'Student reference sheet'!$A$2:$V$2329,11,FALSE) = "UNK", "Unknown", VLOOKUP(VALUE(VLOOKUP($A2229,'Student reference sheet'!$A$2:$V$2329,11,FALSE)),'Ethnicity Reference'!$A$2:$B$22,2,FALSE)),
IF(VLOOKUP($A2229,'Student reference sheet'!$A$2:$V$2329,9,FALSE) &lt;&gt; "", VLOOKUP(VALUE(VLOOKUP($A2229,'Student reference sheet'!$A$2:$V$2329,9,FALSE)),'Ethnicity Reference'!$A$2:$B$22,2,FALSE),"Unknown"))))</f>
        <v/>
      </c>
      <c r="U2229" s="35"/>
    </row>
    <row r="2230" spans="1:21" ht="15.75">
      <c r="A2230" s="47"/>
      <c r="B2230" s="33"/>
      <c r="C2230" s="39" t="str">
        <f>IF($A2230 &lt;&gt; "",VLOOKUP($A2230,'Student reference sheet'!$A$2:$V$2329, 3,FALSE), "")</f>
        <v/>
      </c>
      <c r="D2230" s="39" t="str">
        <f>IF($A2230 &lt;&gt; "",VLOOKUP($A2230,'Student reference sheet'!$A$2:$V$2329, 2,FALSE), "")</f>
        <v/>
      </c>
      <c r="E2230" s="35"/>
      <c r="F2230" s="34"/>
      <c r="G2230" s="40" t="str">
        <f t="shared" ca="1" si="105"/>
        <v/>
      </c>
      <c r="H2230" s="40" t="str">
        <f t="shared" ca="1" si="106"/>
        <v/>
      </c>
      <c r="I2230" s="36" t="str">
        <f>IF($A2230 = "", "",
IF(COUNTIF(MINIMUM_DAY_DATES[], Attendance!J2230) &gt; 0, VLOOKUP(Attendance!$G2230,MINIMUM_DAY_PERIOD_SCHEDULE[], 2,TRUE),
IF(COUNTIF(RALLY_DATES[], Attendance!J2230) &gt; 0, VLOOKUP(Attendance!$G2230,RALLY_PERIOD_SCHEDULE[], 2,TRUE),
IF(WEEKDAY(Attendance!$J2230) = 2,
       IF(COUNTIF(FINALS_WEEK_MONDAY_DATE[],Attendance!$J2230) &gt; 0, VLOOKUP(Attendance!$G2230,FINALS_WEEK_MONDAY_PERIOD_SCHEDULE[],2,TRUE),
       VLOOKUP(Attendance!$G2230,REGULAR_WEEK_SCHEDULE[],6,TRUE)),
IF(WEEKDAY($J2230) = 3,
       IF(COUNTIF(FINALS_WEEK_TUESDAY_DATE[],Attendance!$J2230) &gt; 0, VLOOKUP(Attendance!$G2230,FINALS_WEEK_TUESDAY_PERIOD_SCHEDULE[],2,TRUE),
       VLOOKUP(Attendance!$G2230,REGULAR_WEEK_SCHEDULE[[Tuesday]:[Period]],5,TRUE)),
IF(WEEKDAY(Attendance!$J2230) = 4,
        IF(COUNTIF(BLOCK_WEDNESDAY_DATES[],Attendance!$J2230) &gt; 0, VLOOKUP(Attendance!$G2230,BLOCK_WEDNESDAY_PERIOD_SCHEDULE[],2,TRUE),
        IF(COUNTIF(FINALS_WEEK_WEDNESDAY_DATE[],Attendance!$J2230) &gt; 0, VLOOKUP(Attendance!$G2230,FINALS_WEEK_WEDNESDAY_PERIOD_SCHEDULE[],2,TRUE),
       VLOOKUP(Attendance!$G2230,REGULAR_WEEK_SCHEDULE[[Wednesday]:[Period]],4,TRUE))),
IF(WEEKDAY($J2230) = 5,
       IF(COUNTIF(BLOCK_THURSDAY_DATES[],Attendance!$J2230) &gt; 0, VLOOKUP(Attendance!$G2230,BLOCK_THURSDAY_PERIOD_SCHEDULE[],2,TRUE),
       IF(COUNTIF(FINALS_WEEK_THURSDAY_DATE[],Attendance!$J2230) &gt; 0, VLOOKUP(Attendance!$G2230,FINALS_WEEK_THURSDAY_PERIOD_SCHEDULE[],2,TRUE),
       VLOOKUP(Attendance!$G2230,REGULAR_WEEK_SCHEDULE[[Thursday]:[Period]],3,TRUE))),
IF(WEEKDAY(Attendance!$J2230) = 6,
       IF(COUNTIF(FINALS_WEEK_FRIDAY_DATE[],Attendance!$J2230) &gt; 0, VLOOKUP(Attendance!$G2230,FINALS_WEEK_FRIDAY_PERIOD_SCHEDULE[],2,TRUE),
       VLOOKUP(Attendance!$G2230,REGULAR_WEEK_SCHEDULE[[Friday]:[Period]],2,TRUE))))))))))</f>
        <v/>
      </c>
      <c r="J2230" s="41" t="str">
        <f t="shared" ca="1" si="107"/>
        <v/>
      </c>
      <c r="K2230" s="41" t="str">
        <f>IF($A2230 &lt;&gt; "",VLOOKUP($A2230,'Student reference sheet'!$A$2:$V$2329, 7,FALSE), "")</f>
        <v/>
      </c>
      <c r="L2230" s="30" t="str">
        <f>IF($A2230 ="", "", VLOOKUP($A2230, 'Student reference sheet'!$A$2:$Z$2603,23,FALSE))</f>
        <v/>
      </c>
      <c r="M2230" s="30" t="str">
        <f>IF($A2230 ="", "", VLOOKUP($A2230, 'Student reference sheet'!$A$2:$Z$2603,24,FALSE))</f>
        <v/>
      </c>
      <c r="N2230" s="30" t="str">
        <f>IF($A2230 ="", "", VLOOKUP($A2230, 'Student reference sheet'!$A$2:$Z$2603,26,FALSE))</f>
        <v/>
      </c>
      <c r="O2230" s="30" t="str">
        <f>IF($A2230 ="", "", VLOOKUP($A2230, 'Student reference sheet'!$A$2:$Z$2603,25,FALSE))</f>
        <v/>
      </c>
      <c r="P2230" s="39" t="str">
        <f>IF($A2230 = "", "", IF(OR(VLOOKUP($A2230,'Student reference sheet'!$A$2:$V$2400,8,FALSE) = "R",  VLOOKUP($A2230,'Student reference sheet'!$A$2:$V$2400,8,FALSE) = "L"), "X", ""))</f>
        <v/>
      </c>
      <c r="Q2230" s="39" t="str">
        <f>IF($A2230 ="", "", VLOOKUP($A2230, 'Student reference sheet'!$A$2:$V$2603,22,FALSE))</f>
        <v/>
      </c>
      <c r="R2230" s="39" t="str">
        <f>IF($A2230 &lt;&gt; "",VLOOKUP($A2230,'Student reference sheet'!$A$2:$V$2329, 5,FALSE), "")</f>
        <v/>
      </c>
      <c r="S2230" s="39" t="str">
        <f>IF($A2230 &lt;&gt; "",VLOOKUP($A2230,'Student reference sheet'!$A$2:$V$2329, 6,FALSE), "")</f>
        <v/>
      </c>
      <c r="T2230" s="30" t="str">
        <f>IF($A2230 = "","",
IF(VLOOKUP($A2230,'Student reference sheet'!$A$2:$V$2329, 10,FALSE) = "Y", "Hispanic",
IF(VLOOKUP($A2230,'Student reference sheet'!$A$2:$V$2329,11,FALSE) &lt;&gt; "",
IF(VLOOKUP($A2230,'Student reference sheet'!$A$2:$V$2329,11,FALSE) = "UNK", "Unknown", VLOOKUP(VALUE(VLOOKUP($A2230,'Student reference sheet'!$A$2:$V$2329,11,FALSE)),'Ethnicity Reference'!$A$2:$B$22,2,FALSE)),
IF(VLOOKUP($A2230,'Student reference sheet'!$A$2:$V$2329,9,FALSE) &lt;&gt; "", VLOOKUP(VALUE(VLOOKUP($A2230,'Student reference sheet'!$A$2:$V$2329,9,FALSE)),'Ethnicity Reference'!$A$2:$B$22,2,FALSE),"Unknown"))))</f>
        <v/>
      </c>
      <c r="U2230" s="35"/>
    </row>
    <row r="2231" spans="1:21" ht="15.75">
      <c r="A2231" s="47"/>
      <c r="B2231" s="33"/>
      <c r="C2231" s="39" t="str">
        <f>IF($A2231 &lt;&gt; "",VLOOKUP($A2231,'Student reference sheet'!$A$2:$V$2329, 3,FALSE), "")</f>
        <v/>
      </c>
      <c r="D2231" s="39" t="str">
        <f>IF($A2231 &lt;&gt; "",VLOOKUP($A2231,'Student reference sheet'!$A$2:$V$2329, 2,FALSE), "")</f>
        <v/>
      </c>
      <c r="E2231" s="35"/>
      <c r="F2231" s="34"/>
      <c r="G2231" s="40" t="str">
        <f t="shared" ca="1" si="105"/>
        <v/>
      </c>
      <c r="H2231" s="40" t="str">
        <f t="shared" ca="1" si="106"/>
        <v/>
      </c>
      <c r="I2231" s="36" t="str">
        <f>IF($A2231 = "", "",
IF(COUNTIF(MINIMUM_DAY_DATES[], Attendance!J2231) &gt; 0, VLOOKUP(Attendance!$G2231,MINIMUM_DAY_PERIOD_SCHEDULE[], 2,TRUE),
IF(COUNTIF(RALLY_DATES[], Attendance!J2231) &gt; 0, VLOOKUP(Attendance!$G2231,RALLY_PERIOD_SCHEDULE[], 2,TRUE),
IF(WEEKDAY(Attendance!$J2231) = 2,
       IF(COUNTIF(FINALS_WEEK_MONDAY_DATE[],Attendance!$J2231) &gt; 0, VLOOKUP(Attendance!$G2231,FINALS_WEEK_MONDAY_PERIOD_SCHEDULE[],2,TRUE),
       VLOOKUP(Attendance!$G2231,REGULAR_WEEK_SCHEDULE[],6,TRUE)),
IF(WEEKDAY($J2231) = 3,
       IF(COUNTIF(FINALS_WEEK_TUESDAY_DATE[],Attendance!$J2231) &gt; 0, VLOOKUP(Attendance!$G2231,FINALS_WEEK_TUESDAY_PERIOD_SCHEDULE[],2,TRUE),
       VLOOKUP(Attendance!$G2231,REGULAR_WEEK_SCHEDULE[[Tuesday]:[Period]],5,TRUE)),
IF(WEEKDAY(Attendance!$J2231) = 4,
        IF(COUNTIF(BLOCK_WEDNESDAY_DATES[],Attendance!$J2231) &gt; 0, VLOOKUP(Attendance!$G2231,BLOCK_WEDNESDAY_PERIOD_SCHEDULE[],2,TRUE),
        IF(COUNTIF(FINALS_WEEK_WEDNESDAY_DATE[],Attendance!$J2231) &gt; 0, VLOOKUP(Attendance!$G2231,FINALS_WEEK_WEDNESDAY_PERIOD_SCHEDULE[],2,TRUE),
       VLOOKUP(Attendance!$G2231,REGULAR_WEEK_SCHEDULE[[Wednesday]:[Period]],4,TRUE))),
IF(WEEKDAY($J2231) = 5,
       IF(COUNTIF(BLOCK_THURSDAY_DATES[],Attendance!$J2231) &gt; 0, VLOOKUP(Attendance!$G2231,BLOCK_THURSDAY_PERIOD_SCHEDULE[],2,TRUE),
       IF(COUNTIF(FINALS_WEEK_THURSDAY_DATE[],Attendance!$J2231) &gt; 0, VLOOKUP(Attendance!$G2231,FINALS_WEEK_THURSDAY_PERIOD_SCHEDULE[],2,TRUE),
       VLOOKUP(Attendance!$G2231,REGULAR_WEEK_SCHEDULE[[Thursday]:[Period]],3,TRUE))),
IF(WEEKDAY(Attendance!$J2231) = 6,
       IF(COUNTIF(FINALS_WEEK_FRIDAY_DATE[],Attendance!$J2231) &gt; 0, VLOOKUP(Attendance!$G2231,FINALS_WEEK_FRIDAY_PERIOD_SCHEDULE[],2,TRUE),
       VLOOKUP(Attendance!$G2231,REGULAR_WEEK_SCHEDULE[[Friday]:[Period]],2,TRUE))))))))))</f>
        <v/>
      </c>
      <c r="J2231" s="41" t="str">
        <f t="shared" ca="1" si="107"/>
        <v/>
      </c>
      <c r="K2231" s="41" t="str">
        <f>IF($A2231 &lt;&gt; "",VLOOKUP($A2231,'Student reference sheet'!$A$2:$V$2329, 7,FALSE), "")</f>
        <v/>
      </c>
      <c r="L2231" s="30" t="str">
        <f>IF($A2231 ="", "", VLOOKUP($A2231, 'Student reference sheet'!$A$2:$Z$2603,23,FALSE))</f>
        <v/>
      </c>
      <c r="M2231" s="30" t="str">
        <f>IF($A2231 ="", "", VLOOKUP($A2231, 'Student reference sheet'!$A$2:$Z$2603,24,FALSE))</f>
        <v/>
      </c>
      <c r="N2231" s="30" t="str">
        <f>IF($A2231 ="", "", VLOOKUP($A2231, 'Student reference sheet'!$A$2:$Z$2603,26,FALSE))</f>
        <v/>
      </c>
      <c r="O2231" s="30" t="str">
        <f>IF($A2231 ="", "", VLOOKUP($A2231, 'Student reference sheet'!$A$2:$Z$2603,25,FALSE))</f>
        <v/>
      </c>
      <c r="P2231" s="39" t="str">
        <f>IF($A2231 = "", "", IF(OR(VLOOKUP($A2231,'Student reference sheet'!$A$2:$V$2400,8,FALSE) = "R",  VLOOKUP($A2231,'Student reference sheet'!$A$2:$V$2400,8,FALSE) = "L"), "X", ""))</f>
        <v/>
      </c>
      <c r="Q2231" s="39" t="str">
        <f>IF($A2231 ="", "", VLOOKUP($A2231, 'Student reference sheet'!$A$2:$V$2603,22,FALSE))</f>
        <v/>
      </c>
      <c r="R2231" s="39" t="str">
        <f>IF($A2231 &lt;&gt; "",VLOOKUP($A2231,'Student reference sheet'!$A$2:$V$2329, 5,FALSE), "")</f>
        <v/>
      </c>
      <c r="S2231" s="39" t="str">
        <f>IF($A2231 &lt;&gt; "",VLOOKUP($A2231,'Student reference sheet'!$A$2:$V$2329, 6,FALSE), "")</f>
        <v/>
      </c>
      <c r="T2231" s="30" t="str">
        <f>IF($A2231 = "","",
IF(VLOOKUP($A2231,'Student reference sheet'!$A$2:$V$2329, 10,FALSE) = "Y", "Hispanic",
IF(VLOOKUP($A2231,'Student reference sheet'!$A$2:$V$2329,11,FALSE) &lt;&gt; "",
IF(VLOOKUP($A2231,'Student reference sheet'!$A$2:$V$2329,11,FALSE) = "UNK", "Unknown", VLOOKUP(VALUE(VLOOKUP($A2231,'Student reference sheet'!$A$2:$V$2329,11,FALSE)),'Ethnicity Reference'!$A$2:$B$22,2,FALSE)),
IF(VLOOKUP($A2231,'Student reference sheet'!$A$2:$V$2329,9,FALSE) &lt;&gt; "", VLOOKUP(VALUE(VLOOKUP($A2231,'Student reference sheet'!$A$2:$V$2329,9,FALSE)),'Ethnicity Reference'!$A$2:$B$22,2,FALSE),"Unknown"))))</f>
        <v/>
      </c>
      <c r="U2231" s="35"/>
    </row>
    <row r="2232" spans="1:21" ht="15.75">
      <c r="A2232" s="47"/>
      <c r="B2232" s="33"/>
      <c r="C2232" s="39" t="str">
        <f>IF($A2232 &lt;&gt; "",VLOOKUP($A2232,'Student reference sheet'!$A$2:$V$2329, 3,FALSE), "")</f>
        <v/>
      </c>
      <c r="D2232" s="39" t="str">
        <f>IF($A2232 &lt;&gt; "",VLOOKUP($A2232,'Student reference sheet'!$A$2:$V$2329, 2,FALSE), "")</f>
        <v/>
      </c>
      <c r="E2232" s="35"/>
      <c r="F2232" s="34"/>
      <c r="G2232" s="40" t="str">
        <f t="shared" ca="1" si="105"/>
        <v/>
      </c>
      <c r="H2232" s="40" t="str">
        <f t="shared" ca="1" si="106"/>
        <v/>
      </c>
      <c r="I2232" s="36" t="str">
        <f>IF($A2232 = "", "",
IF(COUNTIF(MINIMUM_DAY_DATES[], Attendance!J2232) &gt; 0, VLOOKUP(Attendance!$G2232,MINIMUM_DAY_PERIOD_SCHEDULE[], 2,TRUE),
IF(COUNTIF(RALLY_DATES[], Attendance!J2232) &gt; 0, VLOOKUP(Attendance!$G2232,RALLY_PERIOD_SCHEDULE[], 2,TRUE),
IF(WEEKDAY(Attendance!$J2232) = 2,
       IF(COUNTIF(FINALS_WEEK_MONDAY_DATE[],Attendance!$J2232) &gt; 0, VLOOKUP(Attendance!$G2232,FINALS_WEEK_MONDAY_PERIOD_SCHEDULE[],2,TRUE),
       VLOOKUP(Attendance!$G2232,REGULAR_WEEK_SCHEDULE[],6,TRUE)),
IF(WEEKDAY($J2232) = 3,
       IF(COUNTIF(FINALS_WEEK_TUESDAY_DATE[],Attendance!$J2232) &gt; 0, VLOOKUP(Attendance!$G2232,FINALS_WEEK_TUESDAY_PERIOD_SCHEDULE[],2,TRUE),
       VLOOKUP(Attendance!$G2232,REGULAR_WEEK_SCHEDULE[[Tuesday]:[Period]],5,TRUE)),
IF(WEEKDAY(Attendance!$J2232) = 4,
        IF(COUNTIF(BLOCK_WEDNESDAY_DATES[],Attendance!$J2232) &gt; 0, VLOOKUP(Attendance!$G2232,BLOCK_WEDNESDAY_PERIOD_SCHEDULE[],2,TRUE),
        IF(COUNTIF(FINALS_WEEK_WEDNESDAY_DATE[],Attendance!$J2232) &gt; 0, VLOOKUP(Attendance!$G2232,FINALS_WEEK_WEDNESDAY_PERIOD_SCHEDULE[],2,TRUE),
       VLOOKUP(Attendance!$G2232,REGULAR_WEEK_SCHEDULE[[Wednesday]:[Period]],4,TRUE))),
IF(WEEKDAY($J2232) = 5,
       IF(COUNTIF(BLOCK_THURSDAY_DATES[],Attendance!$J2232) &gt; 0, VLOOKUP(Attendance!$G2232,BLOCK_THURSDAY_PERIOD_SCHEDULE[],2,TRUE),
       IF(COUNTIF(FINALS_WEEK_THURSDAY_DATE[],Attendance!$J2232) &gt; 0, VLOOKUP(Attendance!$G2232,FINALS_WEEK_THURSDAY_PERIOD_SCHEDULE[],2,TRUE),
       VLOOKUP(Attendance!$G2232,REGULAR_WEEK_SCHEDULE[[Thursday]:[Period]],3,TRUE))),
IF(WEEKDAY(Attendance!$J2232) = 6,
       IF(COUNTIF(FINALS_WEEK_FRIDAY_DATE[],Attendance!$J2232) &gt; 0, VLOOKUP(Attendance!$G2232,FINALS_WEEK_FRIDAY_PERIOD_SCHEDULE[],2,TRUE),
       VLOOKUP(Attendance!$G2232,REGULAR_WEEK_SCHEDULE[[Friday]:[Period]],2,TRUE))))))))))</f>
        <v/>
      </c>
      <c r="J2232" s="41" t="str">
        <f t="shared" ca="1" si="107"/>
        <v/>
      </c>
      <c r="K2232" s="41" t="str">
        <f>IF($A2232 &lt;&gt; "",VLOOKUP($A2232,'Student reference sheet'!$A$2:$V$2329, 7,FALSE), "")</f>
        <v/>
      </c>
      <c r="L2232" s="30" t="str">
        <f>IF($A2232 ="", "", VLOOKUP($A2232, 'Student reference sheet'!$A$2:$Z$2603,23,FALSE))</f>
        <v/>
      </c>
      <c r="M2232" s="30" t="str">
        <f>IF($A2232 ="", "", VLOOKUP($A2232, 'Student reference sheet'!$A$2:$Z$2603,24,FALSE))</f>
        <v/>
      </c>
      <c r="N2232" s="30" t="str">
        <f>IF($A2232 ="", "", VLOOKUP($A2232, 'Student reference sheet'!$A$2:$Z$2603,26,FALSE))</f>
        <v/>
      </c>
      <c r="O2232" s="30" t="str">
        <f>IF($A2232 ="", "", VLOOKUP($A2232, 'Student reference sheet'!$A$2:$Z$2603,25,FALSE))</f>
        <v/>
      </c>
      <c r="P2232" s="39" t="str">
        <f>IF($A2232 = "", "", IF(OR(VLOOKUP($A2232,'Student reference sheet'!$A$2:$V$2400,8,FALSE) = "R",  VLOOKUP($A2232,'Student reference sheet'!$A$2:$V$2400,8,FALSE) = "L"), "X", ""))</f>
        <v/>
      </c>
      <c r="Q2232" s="39" t="str">
        <f>IF($A2232 ="", "", VLOOKUP($A2232, 'Student reference sheet'!$A$2:$V$2603,22,FALSE))</f>
        <v/>
      </c>
      <c r="R2232" s="39" t="str">
        <f>IF($A2232 &lt;&gt; "",VLOOKUP($A2232,'Student reference sheet'!$A$2:$V$2329, 5,FALSE), "")</f>
        <v/>
      </c>
      <c r="S2232" s="39" t="str">
        <f>IF($A2232 &lt;&gt; "",VLOOKUP($A2232,'Student reference sheet'!$A$2:$V$2329, 6,FALSE), "")</f>
        <v/>
      </c>
      <c r="T2232" s="30" t="str">
        <f>IF($A2232 = "","",
IF(VLOOKUP($A2232,'Student reference sheet'!$A$2:$V$2329, 10,FALSE) = "Y", "Hispanic",
IF(VLOOKUP($A2232,'Student reference sheet'!$A$2:$V$2329,11,FALSE) &lt;&gt; "",
IF(VLOOKUP($A2232,'Student reference sheet'!$A$2:$V$2329,11,FALSE) = "UNK", "Unknown", VLOOKUP(VALUE(VLOOKUP($A2232,'Student reference sheet'!$A$2:$V$2329,11,FALSE)),'Ethnicity Reference'!$A$2:$B$22,2,FALSE)),
IF(VLOOKUP($A2232,'Student reference sheet'!$A$2:$V$2329,9,FALSE) &lt;&gt; "", VLOOKUP(VALUE(VLOOKUP($A2232,'Student reference sheet'!$A$2:$V$2329,9,FALSE)),'Ethnicity Reference'!$A$2:$B$22,2,FALSE),"Unknown"))))</f>
        <v/>
      </c>
      <c r="U2232" s="35"/>
    </row>
    <row r="2233" spans="1:21" ht="15.75">
      <c r="A2233" s="47"/>
      <c r="B2233" s="33"/>
      <c r="C2233" s="39" t="str">
        <f>IF($A2233 &lt;&gt; "",VLOOKUP($A2233,'Student reference sheet'!$A$2:$V$2329, 3,FALSE), "")</f>
        <v/>
      </c>
      <c r="D2233" s="39" t="str">
        <f>IF($A2233 &lt;&gt; "",VLOOKUP($A2233,'Student reference sheet'!$A$2:$V$2329, 2,FALSE), "")</f>
        <v/>
      </c>
      <c r="E2233" s="35"/>
      <c r="F2233" s="34"/>
      <c r="G2233" s="40" t="str">
        <f t="shared" ca="1" si="105"/>
        <v/>
      </c>
      <c r="H2233" s="40" t="str">
        <f t="shared" ca="1" si="106"/>
        <v/>
      </c>
      <c r="I2233" s="36" t="str">
        <f>IF($A2233 = "", "",
IF(COUNTIF(MINIMUM_DAY_DATES[], Attendance!J2233) &gt; 0, VLOOKUP(Attendance!$G2233,MINIMUM_DAY_PERIOD_SCHEDULE[], 2,TRUE),
IF(COUNTIF(RALLY_DATES[], Attendance!J2233) &gt; 0, VLOOKUP(Attendance!$G2233,RALLY_PERIOD_SCHEDULE[], 2,TRUE),
IF(WEEKDAY(Attendance!$J2233) = 2,
       IF(COUNTIF(FINALS_WEEK_MONDAY_DATE[],Attendance!$J2233) &gt; 0, VLOOKUP(Attendance!$G2233,FINALS_WEEK_MONDAY_PERIOD_SCHEDULE[],2,TRUE),
       VLOOKUP(Attendance!$G2233,REGULAR_WEEK_SCHEDULE[],6,TRUE)),
IF(WEEKDAY($J2233) = 3,
       IF(COUNTIF(FINALS_WEEK_TUESDAY_DATE[],Attendance!$J2233) &gt; 0, VLOOKUP(Attendance!$G2233,FINALS_WEEK_TUESDAY_PERIOD_SCHEDULE[],2,TRUE),
       VLOOKUP(Attendance!$G2233,REGULAR_WEEK_SCHEDULE[[Tuesday]:[Period]],5,TRUE)),
IF(WEEKDAY(Attendance!$J2233) = 4,
        IF(COUNTIF(BLOCK_WEDNESDAY_DATES[],Attendance!$J2233) &gt; 0, VLOOKUP(Attendance!$G2233,BLOCK_WEDNESDAY_PERIOD_SCHEDULE[],2,TRUE),
        IF(COUNTIF(FINALS_WEEK_WEDNESDAY_DATE[],Attendance!$J2233) &gt; 0, VLOOKUP(Attendance!$G2233,FINALS_WEEK_WEDNESDAY_PERIOD_SCHEDULE[],2,TRUE),
       VLOOKUP(Attendance!$G2233,REGULAR_WEEK_SCHEDULE[[Wednesday]:[Period]],4,TRUE))),
IF(WEEKDAY($J2233) = 5,
       IF(COUNTIF(BLOCK_THURSDAY_DATES[],Attendance!$J2233) &gt; 0, VLOOKUP(Attendance!$G2233,BLOCK_THURSDAY_PERIOD_SCHEDULE[],2,TRUE),
       IF(COUNTIF(FINALS_WEEK_THURSDAY_DATE[],Attendance!$J2233) &gt; 0, VLOOKUP(Attendance!$G2233,FINALS_WEEK_THURSDAY_PERIOD_SCHEDULE[],2,TRUE),
       VLOOKUP(Attendance!$G2233,REGULAR_WEEK_SCHEDULE[[Thursday]:[Period]],3,TRUE))),
IF(WEEKDAY(Attendance!$J2233) = 6,
       IF(COUNTIF(FINALS_WEEK_FRIDAY_DATE[],Attendance!$J2233) &gt; 0, VLOOKUP(Attendance!$G2233,FINALS_WEEK_FRIDAY_PERIOD_SCHEDULE[],2,TRUE),
       VLOOKUP(Attendance!$G2233,REGULAR_WEEK_SCHEDULE[[Friday]:[Period]],2,TRUE))))))))))</f>
        <v/>
      </c>
      <c r="J2233" s="41" t="str">
        <f t="shared" ca="1" si="107"/>
        <v/>
      </c>
      <c r="K2233" s="41" t="str">
        <f>IF($A2233 &lt;&gt; "",VLOOKUP($A2233,'Student reference sheet'!$A$2:$V$2329, 7,FALSE), "")</f>
        <v/>
      </c>
      <c r="L2233" s="30" t="str">
        <f>IF($A2233 ="", "", VLOOKUP($A2233, 'Student reference sheet'!$A$2:$Z$2603,23,FALSE))</f>
        <v/>
      </c>
      <c r="M2233" s="30" t="str">
        <f>IF($A2233 ="", "", VLOOKUP($A2233, 'Student reference sheet'!$A$2:$Z$2603,24,FALSE))</f>
        <v/>
      </c>
      <c r="N2233" s="30" t="str">
        <f>IF($A2233 ="", "", VLOOKUP($A2233, 'Student reference sheet'!$A$2:$Z$2603,26,FALSE))</f>
        <v/>
      </c>
      <c r="O2233" s="30" t="str">
        <f>IF($A2233 ="", "", VLOOKUP($A2233, 'Student reference sheet'!$A$2:$Z$2603,25,FALSE))</f>
        <v/>
      </c>
      <c r="P2233" s="39" t="str">
        <f>IF($A2233 = "", "", IF(OR(VLOOKUP($A2233,'Student reference sheet'!$A$2:$V$2400,8,FALSE) = "R",  VLOOKUP($A2233,'Student reference sheet'!$A$2:$V$2400,8,FALSE) = "L"), "X", ""))</f>
        <v/>
      </c>
      <c r="Q2233" s="39" t="str">
        <f>IF($A2233 ="", "", VLOOKUP($A2233, 'Student reference sheet'!$A$2:$V$2603,22,FALSE))</f>
        <v/>
      </c>
      <c r="R2233" s="39" t="str">
        <f>IF($A2233 &lt;&gt; "",VLOOKUP($A2233,'Student reference sheet'!$A$2:$V$2329, 5,FALSE), "")</f>
        <v/>
      </c>
      <c r="S2233" s="39" t="str">
        <f>IF($A2233 &lt;&gt; "",VLOOKUP($A2233,'Student reference sheet'!$A$2:$V$2329, 6,FALSE), "")</f>
        <v/>
      </c>
      <c r="T2233" s="30" t="str">
        <f>IF($A2233 = "","",
IF(VLOOKUP($A2233,'Student reference sheet'!$A$2:$V$2329, 10,FALSE) = "Y", "Hispanic",
IF(VLOOKUP($A2233,'Student reference sheet'!$A$2:$V$2329,11,FALSE) &lt;&gt; "",
IF(VLOOKUP($A2233,'Student reference sheet'!$A$2:$V$2329,11,FALSE) = "UNK", "Unknown", VLOOKUP(VALUE(VLOOKUP($A2233,'Student reference sheet'!$A$2:$V$2329,11,FALSE)),'Ethnicity Reference'!$A$2:$B$22,2,FALSE)),
IF(VLOOKUP($A2233,'Student reference sheet'!$A$2:$V$2329,9,FALSE) &lt;&gt; "", VLOOKUP(VALUE(VLOOKUP($A2233,'Student reference sheet'!$A$2:$V$2329,9,FALSE)),'Ethnicity Reference'!$A$2:$B$22,2,FALSE),"Unknown"))))</f>
        <v/>
      </c>
      <c r="U2233" s="35"/>
    </row>
    <row r="2234" spans="1:21" ht="15.75">
      <c r="A2234" s="47"/>
      <c r="B2234" s="33"/>
      <c r="C2234" s="39" t="str">
        <f>IF($A2234 &lt;&gt; "",VLOOKUP($A2234,'Student reference sheet'!$A$2:$V$2329, 3,FALSE), "")</f>
        <v/>
      </c>
      <c r="D2234" s="39" t="str">
        <f>IF($A2234 &lt;&gt; "",VLOOKUP($A2234,'Student reference sheet'!$A$2:$V$2329, 2,FALSE), "")</f>
        <v/>
      </c>
      <c r="E2234" s="35"/>
      <c r="F2234" s="34"/>
      <c r="G2234" s="40" t="str">
        <f t="shared" ca="1" si="105"/>
        <v/>
      </c>
      <c r="H2234" s="40" t="str">
        <f t="shared" ca="1" si="106"/>
        <v/>
      </c>
      <c r="I2234" s="36" t="str">
        <f>IF($A2234 = "", "",
IF(COUNTIF(MINIMUM_DAY_DATES[], Attendance!J2234) &gt; 0, VLOOKUP(Attendance!$G2234,MINIMUM_DAY_PERIOD_SCHEDULE[], 2,TRUE),
IF(COUNTIF(RALLY_DATES[], Attendance!J2234) &gt; 0, VLOOKUP(Attendance!$G2234,RALLY_PERIOD_SCHEDULE[], 2,TRUE),
IF(WEEKDAY(Attendance!$J2234) = 2,
       IF(COUNTIF(FINALS_WEEK_MONDAY_DATE[],Attendance!$J2234) &gt; 0, VLOOKUP(Attendance!$G2234,FINALS_WEEK_MONDAY_PERIOD_SCHEDULE[],2,TRUE),
       VLOOKUP(Attendance!$G2234,REGULAR_WEEK_SCHEDULE[],6,TRUE)),
IF(WEEKDAY($J2234) = 3,
       IF(COUNTIF(FINALS_WEEK_TUESDAY_DATE[],Attendance!$J2234) &gt; 0, VLOOKUP(Attendance!$G2234,FINALS_WEEK_TUESDAY_PERIOD_SCHEDULE[],2,TRUE),
       VLOOKUP(Attendance!$G2234,REGULAR_WEEK_SCHEDULE[[Tuesday]:[Period]],5,TRUE)),
IF(WEEKDAY(Attendance!$J2234) = 4,
        IF(COUNTIF(BLOCK_WEDNESDAY_DATES[],Attendance!$J2234) &gt; 0, VLOOKUP(Attendance!$G2234,BLOCK_WEDNESDAY_PERIOD_SCHEDULE[],2,TRUE),
        IF(COUNTIF(FINALS_WEEK_WEDNESDAY_DATE[],Attendance!$J2234) &gt; 0, VLOOKUP(Attendance!$G2234,FINALS_WEEK_WEDNESDAY_PERIOD_SCHEDULE[],2,TRUE),
       VLOOKUP(Attendance!$G2234,REGULAR_WEEK_SCHEDULE[[Wednesday]:[Period]],4,TRUE))),
IF(WEEKDAY($J2234) = 5,
       IF(COUNTIF(BLOCK_THURSDAY_DATES[],Attendance!$J2234) &gt; 0, VLOOKUP(Attendance!$G2234,BLOCK_THURSDAY_PERIOD_SCHEDULE[],2,TRUE),
       IF(COUNTIF(FINALS_WEEK_THURSDAY_DATE[],Attendance!$J2234) &gt; 0, VLOOKUP(Attendance!$G2234,FINALS_WEEK_THURSDAY_PERIOD_SCHEDULE[],2,TRUE),
       VLOOKUP(Attendance!$G2234,REGULAR_WEEK_SCHEDULE[[Thursday]:[Period]],3,TRUE))),
IF(WEEKDAY(Attendance!$J2234) = 6,
       IF(COUNTIF(FINALS_WEEK_FRIDAY_DATE[],Attendance!$J2234) &gt; 0, VLOOKUP(Attendance!$G2234,FINALS_WEEK_FRIDAY_PERIOD_SCHEDULE[],2,TRUE),
       VLOOKUP(Attendance!$G2234,REGULAR_WEEK_SCHEDULE[[Friday]:[Period]],2,TRUE))))))))))</f>
        <v/>
      </c>
      <c r="J2234" s="41" t="str">
        <f t="shared" ca="1" si="107"/>
        <v/>
      </c>
      <c r="K2234" s="41" t="str">
        <f>IF($A2234 &lt;&gt; "",VLOOKUP($A2234,'Student reference sheet'!$A$2:$V$2329, 7,FALSE), "")</f>
        <v/>
      </c>
      <c r="L2234" s="30" t="str">
        <f>IF($A2234 ="", "", VLOOKUP($A2234, 'Student reference sheet'!$A$2:$Z$2603,23,FALSE))</f>
        <v/>
      </c>
      <c r="M2234" s="30" t="str">
        <f>IF($A2234 ="", "", VLOOKUP($A2234, 'Student reference sheet'!$A$2:$Z$2603,24,FALSE))</f>
        <v/>
      </c>
      <c r="N2234" s="30" t="str">
        <f>IF($A2234 ="", "", VLOOKUP($A2234, 'Student reference sheet'!$A$2:$Z$2603,26,FALSE))</f>
        <v/>
      </c>
      <c r="O2234" s="30" t="str">
        <f>IF($A2234 ="", "", VLOOKUP($A2234, 'Student reference sheet'!$A$2:$Z$2603,25,FALSE))</f>
        <v/>
      </c>
      <c r="P2234" s="39" t="str">
        <f>IF($A2234 = "", "", IF(OR(VLOOKUP($A2234,'Student reference sheet'!$A$2:$V$2400,8,FALSE) = "R",  VLOOKUP($A2234,'Student reference sheet'!$A$2:$V$2400,8,FALSE) = "L"), "X", ""))</f>
        <v/>
      </c>
      <c r="Q2234" s="39" t="str">
        <f>IF($A2234 ="", "", VLOOKUP($A2234, 'Student reference sheet'!$A$2:$V$2603,22,FALSE))</f>
        <v/>
      </c>
      <c r="R2234" s="39" t="str">
        <f>IF($A2234 &lt;&gt; "",VLOOKUP($A2234,'Student reference sheet'!$A$2:$V$2329, 5,FALSE), "")</f>
        <v/>
      </c>
      <c r="S2234" s="39" t="str">
        <f>IF($A2234 &lt;&gt; "",VLOOKUP($A2234,'Student reference sheet'!$A$2:$V$2329, 6,FALSE), "")</f>
        <v/>
      </c>
      <c r="T2234" s="30" t="str">
        <f>IF($A2234 = "","",
IF(VLOOKUP($A2234,'Student reference sheet'!$A$2:$V$2329, 10,FALSE) = "Y", "Hispanic",
IF(VLOOKUP($A2234,'Student reference sheet'!$A$2:$V$2329,11,FALSE) &lt;&gt; "",
IF(VLOOKUP($A2234,'Student reference sheet'!$A$2:$V$2329,11,FALSE) = "UNK", "Unknown", VLOOKUP(VALUE(VLOOKUP($A2234,'Student reference sheet'!$A$2:$V$2329,11,FALSE)),'Ethnicity Reference'!$A$2:$B$22,2,FALSE)),
IF(VLOOKUP($A2234,'Student reference sheet'!$A$2:$V$2329,9,FALSE) &lt;&gt; "", VLOOKUP(VALUE(VLOOKUP($A2234,'Student reference sheet'!$A$2:$V$2329,9,FALSE)),'Ethnicity Reference'!$A$2:$B$22,2,FALSE),"Unknown"))))</f>
        <v/>
      </c>
      <c r="U2234" s="35"/>
    </row>
    <row r="2235" spans="1:21" ht="15.75">
      <c r="A2235" s="47"/>
      <c r="B2235" s="33"/>
      <c r="C2235" s="39" t="str">
        <f>IF($A2235 &lt;&gt; "",VLOOKUP($A2235,'Student reference sheet'!$A$2:$V$2329, 3,FALSE), "")</f>
        <v/>
      </c>
      <c r="D2235" s="39" t="str">
        <f>IF($A2235 &lt;&gt; "",VLOOKUP($A2235,'Student reference sheet'!$A$2:$V$2329, 2,FALSE), "")</f>
        <v/>
      </c>
      <c r="E2235" s="35"/>
      <c r="F2235" s="34"/>
      <c r="G2235" s="40" t="str">
        <f t="shared" ca="1" si="105"/>
        <v/>
      </c>
      <c r="H2235" s="40" t="str">
        <f t="shared" ca="1" si="106"/>
        <v/>
      </c>
      <c r="I2235" s="36" t="str">
        <f>IF($A2235 = "", "",
IF(COUNTIF(MINIMUM_DAY_DATES[], Attendance!J2235) &gt; 0, VLOOKUP(Attendance!$G2235,MINIMUM_DAY_PERIOD_SCHEDULE[], 2,TRUE),
IF(COUNTIF(RALLY_DATES[], Attendance!J2235) &gt; 0, VLOOKUP(Attendance!$G2235,RALLY_PERIOD_SCHEDULE[], 2,TRUE),
IF(WEEKDAY(Attendance!$J2235) = 2,
       IF(COUNTIF(FINALS_WEEK_MONDAY_DATE[],Attendance!$J2235) &gt; 0, VLOOKUP(Attendance!$G2235,FINALS_WEEK_MONDAY_PERIOD_SCHEDULE[],2,TRUE),
       VLOOKUP(Attendance!$G2235,REGULAR_WEEK_SCHEDULE[],6,TRUE)),
IF(WEEKDAY($J2235) = 3,
       IF(COUNTIF(FINALS_WEEK_TUESDAY_DATE[],Attendance!$J2235) &gt; 0, VLOOKUP(Attendance!$G2235,FINALS_WEEK_TUESDAY_PERIOD_SCHEDULE[],2,TRUE),
       VLOOKUP(Attendance!$G2235,REGULAR_WEEK_SCHEDULE[[Tuesday]:[Period]],5,TRUE)),
IF(WEEKDAY(Attendance!$J2235) = 4,
        IF(COUNTIF(BLOCK_WEDNESDAY_DATES[],Attendance!$J2235) &gt; 0, VLOOKUP(Attendance!$G2235,BLOCK_WEDNESDAY_PERIOD_SCHEDULE[],2,TRUE),
        IF(COUNTIF(FINALS_WEEK_WEDNESDAY_DATE[],Attendance!$J2235) &gt; 0, VLOOKUP(Attendance!$G2235,FINALS_WEEK_WEDNESDAY_PERIOD_SCHEDULE[],2,TRUE),
       VLOOKUP(Attendance!$G2235,REGULAR_WEEK_SCHEDULE[[Wednesday]:[Period]],4,TRUE))),
IF(WEEKDAY($J2235) = 5,
       IF(COUNTIF(BLOCK_THURSDAY_DATES[],Attendance!$J2235) &gt; 0, VLOOKUP(Attendance!$G2235,BLOCK_THURSDAY_PERIOD_SCHEDULE[],2,TRUE),
       IF(COUNTIF(FINALS_WEEK_THURSDAY_DATE[],Attendance!$J2235) &gt; 0, VLOOKUP(Attendance!$G2235,FINALS_WEEK_THURSDAY_PERIOD_SCHEDULE[],2,TRUE),
       VLOOKUP(Attendance!$G2235,REGULAR_WEEK_SCHEDULE[[Thursday]:[Period]],3,TRUE))),
IF(WEEKDAY(Attendance!$J2235) = 6,
       IF(COUNTIF(FINALS_WEEK_FRIDAY_DATE[],Attendance!$J2235) &gt; 0, VLOOKUP(Attendance!$G2235,FINALS_WEEK_FRIDAY_PERIOD_SCHEDULE[],2,TRUE),
       VLOOKUP(Attendance!$G2235,REGULAR_WEEK_SCHEDULE[[Friday]:[Period]],2,TRUE))))))))))</f>
        <v/>
      </c>
      <c r="J2235" s="41" t="str">
        <f t="shared" ca="1" si="107"/>
        <v/>
      </c>
      <c r="K2235" s="41" t="str">
        <f>IF($A2235 &lt;&gt; "",VLOOKUP($A2235,'Student reference sheet'!$A$2:$V$2329, 7,FALSE), "")</f>
        <v/>
      </c>
      <c r="L2235" s="30" t="str">
        <f>IF($A2235 ="", "", VLOOKUP($A2235, 'Student reference sheet'!$A$2:$Z$2603,23,FALSE))</f>
        <v/>
      </c>
      <c r="M2235" s="30" t="str">
        <f>IF($A2235 ="", "", VLOOKUP($A2235, 'Student reference sheet'!$A$2:$Z$2603,24,FALSE))</f>
        <v/>
      </c>
      <c r="N2235" s="30" t="str">
        <f>IF($A2235 ="", "", VLOOKUP($A2235, 'Student reference sheet'!$A$2:$Z$2603,26,FALSE))</f>
        <v/>
      </c>
      <c r="O2235" s="30" t="str">
        <f>IF($A2235 ="", "", VLOOKUP($A2235, 'Student reference sheet'!$A$2:$Z$2603,25,FALSE))</f>
        <v/>
      </c>
      <c r="P2235" s="39" t="str">
        <f>IF($A2235 = "", "", IF(OR(VLOOKUP($A2235,'Student reference sheet'!$A$2:$V$2400,8,FALSE) = "R",  VLOOKUP($A2235,'Student reference sheet'!$A$2:$V$2400,8,FALSE) = "L"), "X", ""))</f>
        <v/>
      </c>
      <c r="Q2235" s="39" t="str">
        <f>IF($A2235 ="", "", VLOOKUP($A2235, 'Student reference sheet'!$A$2:$V$2603,22,FALSE))</f>
        <v/>
      </c>
      <c r="R2235" s="39" t="str">
        <f>IF($A2235 &lt;&gt; "",VLOOKUP($A2235,'Student reference sheet'!$A$2:$V$2329, 5,FALSE), "")</f>
        <v/>
      </c>
      <c r="S2235" s="39" t="str">
        <f>IF($A2235 &lt;&gt; "",VLOOKUP($A2235,'Student reference sheet'!$A$2:$V$2329, 6,FALSE), "")</f>
        <v/>
      </c>
      <c r="T2235" s="30" t="str">
        <f>IF($A2235 = "","",
IF(VLOOKUP($A2235,'Student reference sheet'!$A$2:$V$2329, 10,FALSE) = "Y", "Hispanic",
IF(VLOOKUP($A2235,'Student reference sheet'!$A$2:$V$2329,11,FALSE) &lt;&gt; "",
IF(VLOOKUP($A2235,'Student reference sheet'!$A$2:$V$2329,11,FALSE) = "UNK", "Unknown", VLOOKUP(VALUE(VLOOKUP($A2235,'Student reference sheet'!$A$2:$V$2329,11,FALSE)),'Ethnicity Reference'!$A$2:$B$22,2,FALSE)),
IF(VLOOKUP($A2235,'Student reference sheet'!$A$2:$V$2329,9,FALSE) &lt;&gt; "", VLOOKUP(VALUE(VLOOKUP($A2235,'Student reference sheet'!$A$2:$V$2329,9,FALSE)),'Ethnicity Reference'!$A$2:$B$22,2,FALSE),"Unknown"))))</f>
        <v/>
      </c>
      <c r="U2235" s="35"/>
    </row>
    <row r="2236" spans="1:21" ht="15.75">
      <c r="A2236" s="47"/>
      <c r="B2236" s="33"/>
      <c r="C2236" s="39" t="str">
        <f>IF($A2236 &lt;&gt; "",VLOOKUP($A2236,'Student reference sheet'!$A$2:$V$2329, 3,FALSE), "")</f>
        <v/>
      </c>
      <c r="D2236" s="39" t="str">
        <f>IF($A2236 &lt;&gt; "",VLOOKUP($A2236,'Student reference sheet'!$A$2:$V$2329, 2,FALSE), "")</f>
        <v/>
      </c>
      <c r="E2236" s="35"/>
      <c r="F2236" s="34"/>
      <c r="G2236" s="40" t="str">
        <f t="shared" ca="1" si="105"/>
        <v/>
      </c>
      <c r="H2236" s="40" t="str">
        <f t="shared" ca="1" si="106"/>
        <v/>
      </c>
      <c r="I2236" s="36" t="str">
        <f>IF($A2236 = "", "",
IF(COUNTIF(MINIMUM_DAY_DATES[], Attendance!J2236) &gt; 0, VLOOKUP(Attendance!$G2236,MINIMUM_DAY_PERIOD_SCHEDULE[], 2,TRUE),
IF(COUNTIF(RALLY_DATES[], Attendance!J2236) &gt; 0, VLOOKUP(Attendance!$G2236,RALLY_PERIOD_SCHEDULE[], 2,TRUE),
IF(WEEKDAY(Attendance!$J2236) = 2,
       IF(COUNTIF(FINALS_WEEK_MONDAY_DATE[],Attendance!$J2236) &gt; 0, VLOOKUP(Attendance!$G2236,FINALS_WEEK_MONDAY_PERIOD_SCHEDULE[],2,TRUE),
       VLOOKUP(Attendance!$G2236,REGULAR_WEEK_SCHEDULE[],6,TRUE)),
IF(WEEKDAY($J2236) = 3,
       IF(COUNTIF(FINALS_WEEK_TUESDAY_DATE[],Attendance!$J2236) &gt; 0, VLOOKUP(Attendance!$G2236,FINALS_WEEK_TUESDAY_PERIOD_SCHEDULE[],2,TRUE),
       VLOOKUP(Attendance!$G2236,REGULAR_WEEK_SCHEDULE[[Tuesday]:[Period]],5,TRUE)),
IF(WEEKDAY(Attendance!$J2236) = 4,
        IF(COUNTIF(BLOCK_WEDNESDAY_DATES[],Attendance!$J2236) &gt; 0, VLOOKUP(Attendance!$G2236,BLOCK_WEDNESDAY_PERIOD_SCHEDULE[],2,TRUE),
        IF(COUNTIF(FINALS_WEEK_WEDNESDAY_DATE[],Attendance!$J2236) &gt; 0, VLOOKUP(Attendance!$G2236,FINALS_WEEK_WEDNESDAY_PERIOD_SCHEDULE[],2,TRUE),
       VLOOKUP(Attendance!$G2236,REGULAR_WEEK_SCHEDULE[[Wednesday]:[Period]],4,TRUE))),
IF(WEEKDAY($J2236) = 5,
       IF(COUNTIF(BLOCK_THURSDAY_DATES[],Attendance!$J2236) &gt; 0, VLOOKUP(Attendance!$G2236,BLOCK_THURSDAY_PERIOD_SCHEDULE[],2,TRUE),
       IF(COUNTIF(FINALS_WEEK_THURSDAY_DATE[],Attendance!$J2236) &gt; 0, VLOOKUP(Attendance!$G2236,FINALS_WEEK_THURSDAY_PERIOD_SCHEDULE[],2,TRUE),
       VLOOKUP(Attendance!$G2236,REGULAR_WEEK_SCHEDULE[[Thursday]:[Period]],3,TRUE))),
IF(WEEKDAY(Attendance!$J2236) = 6,
       IF(COUNTIF(FINALS_WEEK_FRIDAY_DATE[],Attendance!$J2236) &gt; 0, VLOOKUP(Attendance!$G2236,FINALS_WEEK_FRIDAY_PERIOD_SCHEDULE[],2,TRUE),
       VLOOKUP(Attendance!$G2236,REGULAR_WEEK_SCHEDULE[[Friday]:[Period]],2,TRUE))))))))))</f>
        <v/>
      </c>
      <c r="J2236" s="41" t="str">
        <f t="shared" ca="1" si="107"/>
        <v/>
      </c>
      <c r="K2236" s="41" t="str">
        <f>IF($A2236 &lt;&gt; "",VLOOKUP($A2236,'Student reference sheet'!$A$2:$V$2329, 7,FALSE), "")</f>
        <v/>
      </c>
      <c r="L2236" s="30" t="str">
        <f>IF($A2236 ="", "", VLOOKUP($A2236, 'Student reference sheet'!$A$2:$Z$2603,23,FALSE))</f>
        <v/>
      </c>
      <c r="M2236" s="30" t="str">
        <f>IF($A2236 ="", "", VLOOKUP($A2236, 'Student reference sheet'!$A$2:$Z$2603,24,FALSE))</f>
        <v/>
      </c>
      <c r="N2236" s="30" t="str">
        <f>IF($A2236 ="", "", VLOOKUP($A2236, 'Student reference sheet'!$A$2:$Z$2603,26,FALSE))</f>
        <v/>
      </c>
      <c r="O2236" s="30" t="str">
        <f>IF($A2236 ="", "", VLOOKUP($A2236, 'Student reference sheet'!$A$2:$Z$2603,25,FALSE))</f>
        <v/>
      </c>
      <c r="P2236" s="39" t="str">
        <f>IF($A2236 = "", "", IF(OR(VLOOKUP($A2236,'Student reference sheet'!$A$2:$V$2400,8,FALSE) = "R",  VLOOKUP($A2236,'Student reference sheet'!$A$2:$V$2400,8,FALSE) = "L"), "X", ""))</f>
        <v/>
      </c>
      <c r="Q2236" s="39" t="str">
        <f>IF($A2236 ="", "", VLOOKUP($A2236, 'Student reference sheet'!$A$2:$V$2603,22,FALSE))</f>
        <v/>
      </c>
      <c r="R2236" s="39" t="str">
        <f>IF($A2236 &lt;&gt; "",VLOOKUP($A2236,'Student reference sheet'!$A$2:$V$2329, 5,FALSE), "")</f>
        <v/>
      </c>
      <c r="S2236" s="39" t="str">
        <f>IF($A2236 &lt;&gt; "",VLOOKUP($A2236,'Student reference sheet'!$A$2:$V$2329, 6,FALSE), "")</f>
        <v/>
      </c>
      <c r="T2236" s="30" t="str">
        <f>IF($A2236 = "","",
IF(VLOOKUP($A2236,'Student reference sheet'!$A$2:$V$2329, 10,FALSE) = "Y", "Hispanic",
IF(VLOOKUP($A2236,'Student reference sheet'!$A$2:$V$2329,11,FALSE) &lt;&gt; "",
IF(VLOOKUP($A2236,'Student reference sheet'!$A$2:$V$2329,11,FALSE) = "UNK", "Unknown", VLOOKUP(VALUE(VLOOKUP($A2236,'Student reference sheet'!$A$2:$V$2329,11,FALSE)),'Ethnicity Reference'!$A$2:$B$22,2,FALSE)),
IF(VLOOKUP($A2236,'Student reference sheet'!$A$2:$V$2329,9,FALSE) &lt;&gt; "", VLOOKUP(VALUE(VLOOKUP($A2236,'Student reference sheet'!$A$2:$V$2329,9,FALSE)),'Ethnicity Reference'!$A$2:$B$22,2,FALSE),"Unknown"))))</f>
        <v/>
      </c>
      <c r="U2236" s="35"/>
    </row>
    <row r="2237" spans="1:21" ht="15.75">
      <c r="A2237" s="47"/>
      <c r="B2237" s="33"/>
      <c r="C2237" s="39" t="str">
        <f>IF($A2237 &lt;&gt; "",VLOOKUP($A2237,'Student reference sheet'!$A$2:$V$2329, 3,FALSE), "")</f>
        <v/>
      </c>
      <c r="D2237" s="39" t="str">
        <f>IF($A2237 &lt;&gt; "",VLOOKUP($A2237,'Student reference sheet'!$A$2:$V$2329, 2,FALSE), "")</f>
        <v/>
      </c>
      <c r="E2237" s="35"/>
      <c r="F2237" s="34"/>
      <c r="G2237" s="40" t="str">
        <f t="shared" ca="1" si="105"/>
        <v/>
      </c>
      <c r="H2237" s="40" t="str">
        <f t="shared" ca="1" si="106"/>
        <v/>
      </c>
      <c r="I2237" s="36" t="str">
        <f>IF($A2237 = "", "",
IF(COUNTIF(MINIMUM_DAY_DATES[], Attendance!J2237) &gt; 0, VLOOKUP(Attendance!$G2237,MINIMUM_DAY_PERIOD_SCHEDULE[], 2,TRUE),
IF(COUNTIF(RALLY_DATES[], Attendance!J2237) &gt; 0, VLOOKUP(Attendance!$G2237,RALLY_PERIOD_SCHEDULE[], 2,TRUE),
IF(WEEKDAY(Attendance!$J2237) = 2,
       IF(COUNTIF(FINALS_WEEK_MONDAY_DATE[],Attendance!$J2237) &gt; 0, VLOOKUP(Attendance!$G2237,FINALS_WEEK_MONDAY_PERIOD_SCHEDULE[],2,TRUE),
       VLOOKUP(Attendance!$G2237,REGULAR_WEEK_SCHEDULE[],6,TRUE)),
IF(WEEKDAY($J2237) = 3,
       IF(COUNTIF(FINALS_WEEK_TUESDAY_DATE[],Attendance!$J2237) &gt; 0, VLOOKUP(Attendance!$G2237,FINALS_WEEK_TUESDAY_PERIOD_SCHEDULE[],2,TRUE),
       VLOOKUP(Attendance!$G2237,REGULAR_WEEK_SCHEDULE[[Tuesday]:[Period]],5,TRUE)),
IF(WEEKDAY(Attendance!$J2237) = 4,
        IF(COUNTIF(BLOCK_WEDNESDAY_DATES[],Attendance!$J2237) &gt; 0, VLOOKUP(Attendance!$G2237,BLOCK_WEDNESDAY_PERIOD_SCHEDULE[],2,TRUE),
        IF(COUNTIF(FINALS_WEEK_WEDNESDAY_DATE[],Attendance!$J2237) &gt; 0, VLOOKUP(Attendance!$G2237,FINALS_WEEK_WEDNESDAY_PERIOD_SCHEDULE[],2,TRUE),
       VLOOKUP(Attendance!$G2237,REGULAR_WEEK_SCHEDULE[[Wednesday]:[Period]],4,TRUE))),
IF(WEEKDAY($J2237) = 5,
       IF(COUNTIF(BLOCK_THURSDAY_DATES[],Attendance!$J2237) &gt; 0, VLOOKUP(Attendance!$G2237,BLOCK_THURSDAY_PERIOD_SCHEDULE[],2,TRUE),
       IF(COUNTIF(FINALS_WEEK_THURSDAY_DATE[],Attendance!$J2237) &gt; 0, VLOOKUP(Attendance!$G2237,FINALS_WEEK_THURSDAY_PERIOD_SCHEDULE[],2,TRUE),
       VLOOKUP(Attendance!$G2237,REGULAR_WEEK_SCHEDULE[[Thursday]:[Period]],3,TRUE))),
IF(WEEKDAY(Attendance!$J2237) = 6,
       IF(COUNTIF(FINALS_WEEK_FRIDAY_DATE[],Attendance!$J2237) &gt; 0, VLOOKUP(Attendance!$G2237,FINALS_WEEK_FRIDAY_PERIOD_SCHEDULE[],2,TRUE),
       VLOOKUP(Attendance!$G2237,REGULAR_WEEK_SCHEDULE[[Friday]:[Period]],2,TRUE))))))))))</f>
        <v/>
      </c>
      <c r="J2237" s="41" t="str">
        <f t="shared" ca="1" si="107"/>
        <v/>
      </c>
      <c r="K2237" s="41" t="str">
        <f>IF($A2237 &lt;&gt; "",VLOOKUP($A2237,'Student reference sheet'!$A$2:$V$2329, 7,FALSE), "")</f>
        <v/>
      </c>
      <c r="L2237" s="30" t="str">
        <f>IF($A2237 ="", "", VLOOKUP($A2237, 'Student reference sheet'!$A$2:$Z$2603,23,FALSE))</f>
        <v/>
      </c>
      <c r="M2237" s="30" t="str">
        <f>IF($A2237 ="", "", VLOOKUP($A2237, 'Student reference sheet'!$A$2:$Z$2603,24,FALSE))</f>
        <v/>
      </c>
      <c r="N2237" s="30" t="str">
        <f>IF($A2237 ="", "", VLOOKUP($A2237, 'Student reference sheet'!$A$2:$Z$2603,26,FALSE))</f>
        <v/>
      </c>
      <c r="O2237" s="30" t="str">
        <f>IF($A2237 ="", "", VLOOKUP($A2237, 'Student reference sheet'!$A$2:$Z$2603,25,FALSE))</f>
        <v/>
      </c>
      <c r="P2237" s="39" t="str">
        <f>IF($A2237 = "", "", IF(OR(VLOOKUP($A2237,'Student reference sheet'!$A$2:$V$2400,8,FALSE) = "R",  VLOOKUP($A2237,'Student reference sheet'!$A$2:$V$2400,8,FALSE) = "L"), "X", ""))</f>
        <v/>
      </c>
      <c r="Q2237" s="39" t="str">
        <f>IF($A2237 ="", "", VLOOKUP($A2237, 'Student reference sheet'!$A$2:$V$2603,22,FALSE))</f>
        <v/>
      </c>
      <c r="R2237" s="39" t="str">
        <f>IF($A2237 &lt;&gt; "",VLOOKUP($A2237,'Student reference sheet'!$A$2:$V$2329, 5,FALSE), "")</f>
        <v/>
      </c>
      <c r="S2237" s="39" t="str">
        <f>IF($A2237 &lt;&gt; "",VLOOKUP($A2237,'Student reference sheet'!$A$2:$V$2329, 6,FALSE), "")</f>
        <v/>
      </c>
      <c r="T2237" s="30" t="str">
        <f>IF($A2237 = "","",
IF(VLOOKUP($A2237,'Student reference sheet'!$A$2:$V$2329, 10,FALSE) = "Y", "Hispanic",
IF(VLOOKUP($A2237,'Student reference sheet'!$A$2:$V$2329,11,FALSE) &lt;&gt; "",
IF(VLOOKUP($A2237,'Student reference sheet'!$A$2:$V$2329,11,FALSE) = "UNK", "Unknown", VLOOKUP(VALUE(VLOOKUP($A2237,'Student reference sheet'!$A$2:$V$2329,11,FALSE)),'Ethnicity Reference'!$A$2:$B$22,2,FALSE)),
IF(VLOOKUP($A2237,'Student reference sheet'!$A$2:$V$2329,9,FALSE) &lt;&gt; "", VLOOKUP(VALUE(VLOOKUP($A2237,'Student reference sheet'!$A$2:$V$2329,9,FALSE)),'Ethnicity Reference'!$A$2:$B$22,2,FALSE),"Unknown"))))</f>
        <v/>
      </c>
      <c r="U2237" s="35"/>
    </row>
    <row r="2238" spans="1:21" ht="15.75">
      <c r="A2238" s="47"/>
      <c r="B2238" s="33"/>
      <c r="C2238" s="39" t="str">
        <f>IF($A2238 &lt;&gt; "",VLOOKUP($A2238,'Student reference sheet'!$A$2:$V$2329, 3,FALSE), "")</f>
        <v/>
      </c>
      <c r="D2238" s="39" t="str">
        <f>IF($A2238 &lt;&gt; "",VLOOKUP($A2238,'Student reference sheet'!$A$2:$V$2329, 2,FALSE), "")</f>
        <v/>
      </c>
      <c r="E2238" s="35"/>
      <c r="F2238" s="34"/>
      <c r="G2238" s="40" t="str">
        <f t="shared" ca="1" si="105"/>
        <v/>
      </c>
      <c r="H2238" s="40" t="str">
        <f t="shared" ca="1" si="106"/>
        <v/>
      </c>
      <c r="I2238" s="36" t="str">
        <f>IF($A2238 = "", "",
IF(COUNTIF(MINIMUM_DAY_DATES[], Attendance!J2238) &gt; 0, VLOOKUP(Attendance!$G2238,MINIMUM_DAY_PERIOD_SCHEDULE[], 2,TRUE),
IF(COUNTIF(RALLY_DATES[], Attendance!J2238) &gt; 0, VLOOKUP(Attendance!$G2238,RALLY_PERIOD_SCHEDULE[], 2,TRUE),
IF(WEEKDAY(Attendance!$J2238) = 2,
       IF(COUNTIF(FINALS_WEEK_MONDAY_DATE[],Attendance!$J2238) &gt; 0, VLOOKUP(Attendance!$G2238,FINALS_WEEK_MONDAY_PERIOD_SCHEDULE[],2,TRUE),
       VLOOKUP(Attendance!$G2238,REGULAR_WEEK_SCHEDULE[],6,TRUE)),
IF(WEEKDAY($J2238) = 3,
       IF(COUNTIF(FINALS_WEEK_TUESDAY_DATE[],Attendance!$J2238) &gt; 0, VLOOKUP(Attendance!$G2238,FINALS_WEEK_TUESDAY_PERIOD_SCHEDULE[],2,TRUE),
       VLOOKUP(Attendance!$G2238,REGULAR_WEEK_SCHEDULE[[Tuesday]:[Period]],5,TRUE)),
IF(WEEKDAY(Attendance!$J2238) = 4,
        IF(COUNTIF(BLOCK_WEDNESDAY_DATES[],Attendance!$J2238) &gt; 0, VLOOKUP(Attendance!$G2238,BLOCK_WEDNESDAY_PERIOD_SCHEDULE[],2,TRUE),
        IF(COUNTIF(FINALS_WEEK_WEDNESDAY_DATE[],Attendance!$J2238) &gt; 0, VLOOKUP(Attendance!$G2238,FINALS_WEEK_WEDNESDAY_PERIOD_SCHEDULE[],2,TRUE),
       VLOOKUP(Attendance!$G2238,REGULAR_WEEK_SCHEDULE[[Wednesday]:[Period]],4,TRUE))),
IF(WEEKDAY($J2238) = 5,
       IF(COUNTIF(BLOCK_THURSDAY_DATES[],Attendance!$J2238) &gt; 0, VLOOKUP(Attendance!$G2238,BLOCK_THURSDAY_PERIOD_SCHEDULE[],2,TRUE),
       IF(COUNTIF(FINALS_WEEK_THURSDAY_DATE[],Attendance!$J2238) &gt; 0, VLOOKUP(Attendance!$G2238,FINALS_WEEK_THURSDAY_PERIOD_SCHEDULE[],2,TRUE),
       VLOOKUP(Attendance!$G2238,REGULAR_WEEK_SCHEDULE[[Thursday]:[Period]],3,TRUE))),
IF(WEEKDAY(Attendance!$J2238) = 6,
       IF(COUNTIF(FINALS_WEEK_FRIDAY_DATE[],Attendance!$J2238) &gt; 0, VLOOKUP(Attendance!$G2238,FINALS_WEEK_FRIDAY_PERIOD_SCHEDULE[],2,TRUE),
       VLOOKUP(Attendance!$G2238,REGULAR_WEEK_SCHEDULE[[Friday]:[Period]],2,TRUE))))))))))</f>
        <v/>
      </c>
      <c r="J2238" s="41" t="str">
        <f t="shared" ca="1" si="107"/>
        <v/>
      </c>
      <c r="K2238" s="41" t="str">
        <f>IF($A2238 &lt;&gt; "",VLOOKUP($A2238,'Student reference sheet'!$A$2:$V$2329, 7,FALSE), "")</f>
        <v/>
      </c>
      <c r="L2238" s="30" t="str">
        <f>IF($A2238 ="", "", VLOOKUP($A2238, 'Student reference sheet'!$A$2:$Z$2603,23,FALSE))</f>
        <v/>
      </c>
      <c r="M2238" s="30" t="str">
        <f>IF($A2238 ="", "", VLOOKUP($A2238, 'Student reference sheet'!$A$2:$Z$2603,24,FALSE))</f>
        <v/>
      </c>
      <c r="N2238" s="30" t="str">
        <f>IF($A2238 ="", "", VLOOKUP($A2238, 'Student reference sheet'!$A$2:$Z$2603,26,FALSE))</f>
        <v/>
      </c>
      <c r="O2238" s="30" t="str">
        <f>IF($A2238 ="", "", VLOOKUP($A2238, 'Student reference sheet'!$A$2:$Z$2603,25,FALSE))</f>
        <v/>
      </c>
      <c r="P2238" s="39" t="str">
        <f>IF($A2238 = "", "", IF(OR(VLOOKUP($A2238,'Student reference sheet'!$A$2:$V$2400,8,FALSE) = "R",  VLOOKUP($A2238,'Student reference sheet'!$A$2:$V$2400,8,FALSE) = "L"), "X", ""))</f>
        <v/>
      </c>
      <c r="Q2238" s="39" t="str">
        <f>IF($A2238 ="", "", VLOOKUP($A2238, 'Student reference sheet'!$A$2:$V$2603,22,FALSE))</f>
        <v/>
      </c>
      <c r="R2238" s="39" t="str">
        <f>IF($A2238 &lt;&gt; "",VLOOKUP($A2238,'Student reference sheet'!$A$2:$V$2329, 5,FALSE), "")</f>
        <v/>
      </c>
      <c r="S2238" s="39" t="str">
        <f>IF($A2238 &lt;&gt; "",VLOOKUP($A2238,'Student reference sheet'!$A$2:$V$2329, 6,FALSE), "")</f>
        <v/>
      </c>
      <c r="T2238" s="30" t="str">
        <f>IF($A2238 = "","",
IF(VLOOKUP($A2238,'Student reference sheet'!$A$2:$V$2329, 10,FALSE) = "Y", "Hispanic",
IF(VLOOKUP($A2238,'Student reference sheet'!$A$2:$V$2329,11,FALSE) &lt;&gt; "",
IF(VLOOKUP($A2238,'Student reference sheet'!$A$2:$V$2329,11,FALSE) = "UNK", "Unknown", VLOOKUP(VALUE(VLOOKUP($A2238,'Student reference sheet'!$A$2:$V$2329,11,FALSE)),'Ethnicity Reference'!$A$2:$B$22,2,FALSE)),
IF(VLOOKUP($A2238,'Student reference sheet'!$A$2:$V$2329,9,FALSE) &lt;&gt; "", VLOOKUP(VALUE(VLOOKUP($A2238,'Student reference sheet'!$A$2:$V$2329,9,FALSE)),'Ethnicity Reference'!$A$2:$B$22,2,FALSE),"Unknown"))))</f>
        <v/>
      </c>
      <c r="U2238" s="35"/>
    </row>
    <row r="2239" spans="1:21" ht="15.75">
      <c r="A2239" s="47"/>
      <c r="B2239" s="33"/>
      <c r="C2239" s="39" t="str">
        <f>IF($A2239 &lt;&gt; "",VLOOKUP($A2239,'Student reference sheet'!$A$2:$V$2329, 3,FALSE), "")</f>
        <v/>
      </c>
      <c r="D2239" s="39" t="str">
        <f>IF($A2239 &lt;&gt; "",VLOOKUP($A2239,'Student reference sheet'!$A$2:$V$2329, 2,FALSE), "")</f>
        <v/>
      </c>
      <c r="E2239" s="35"/>
      <c r="F2239" s="34"/>
      <c r="G2239" s="40" t="str">
        <f t="shared" ca="1" si="105"/>
        <v/>
      </c>
      <c r="H2239" s="40" t="str">
        <f t="shared" ca="1" si="106"/>
        <v/>
      </c>
      <c r="I2239" s="36" t="str">
        <f>IF($A2239 = "", "",
IF(COUNTIF(MINIMUM_DAY_DATES[], Attendance!J2239) &gt; 0, VLOOKUP(Attendance!$G2239,MINIMUM_DAY_PERIOD_SCHEDULE[], 2,TRUE),
IF(COUNTIF(RALLY_DATES[], Attendance!J2239) &gt; 0, VLOOKUP(Attendance!$G2239,RALLY_PERIOD_SCHEDULE[], 2,TRUE),
IF(WEEKDAY(Attendance!$J2239) = 2,
       IF(COUNTIF(FINALS_WEEK_MONDAY_DATE[],Attendance!$J2239) &gt; 0, VLOOKUP(Attendance!$G2239,FINALS_WEEK_MONDAY_PERIOD_SCHEDULE[],2,TRUE),
       VLOOKUP(Attendance!$G2239,REGULAR_WEEK_SCHEDULE[],6,TRUE)),
IF(WEEKDAY($J2239) = 3,
       IF(COUNTIF(FINALS_WEEK_TUESDAY_DATE[],Attendance!$J2239) &gt; 0, VLOOKUP(Attendance!$G2239,FINALS_WEEK_TUESDAY_PERIOD_SCHEDULE[],2,TRUE),
       VLOOKUP(Attendance!$G2239,REGULAR_WEEK_SCHEDULE[[Tuesday]:[Period]],5,TRUE)),
IF(WEEKDAY(Attendance!$J2239) = 4,
        IF(COUNTIF(BLOCK_WEDNESDAY_DATES[],Attendance!$J2239) &gt; 0, VLOOKUP(Attendance!$G2239,BLOCK_WEDNESDAY_PERIOD_SCHEDULE[],2,TRUE),
        IF(COUNTIF(FINALS_WEEK_WEDNESDAY_DATE[],Attendance!$J2239) &gt; 0, VLOOKUP(Attendance!$G2239,FINALS_WEEK_WEDNESDAY_PERIOD_SCHEDULE[],2,TRUE),
       VLOOKUP(Attendance!$G2239,REGULAR_WEEK_SCHEDULE[[Wednesday]:[Period]],4,TRUE))),
IF(WEEKDAY($J2239) = 5,
       IF(COUNTIF(BLOCK_THURSDAY_DATES[],Attendance!$J2239) &gt; 0, VLOOKUP(Attendance!$G2239,BLOCK_THURSDAY_PERIOD_SCHEDULE[],2,TRUE),
       IF(COUNTIF(FINALS_WEEK_THURSDAY_DATE[],Attendance!$J2239) &gt; 0, VLOOKUP(Attendance!$G2239,FINALS_WEEK_THURSDAY_PERIOD_SCHEDULE[],2,TRUE),
       VLOOKUP(Attendance!$G2239,REGULAR_WEEK_SCHEDULE[[Thursday]:[Period]],3,TRUE))),
IF(WEEKDAY(Attendance!$J2239) = 6,
       IF(COUNTIF(FINALS_WEEK_FRIDAY_DATE[],Attendance!$J2239) &gt; 0, VLOOKUP(Attendance!$G2239,FINALS_WEEK_FRIDAY_PERIOD_SCHEDULE[],2,TRUE),
       VLOOKUP(Attendance!$G2239,REGULAR_WEEK_SCHEDULE[[Friday]:[Period]],2,TRUE))))))))))</f>
        <v/>
      </c>
      <c r="J2239" s="41" t="str">
        <f t="shared" ca="1" si="107"/>
        <v/>
      </c>
      <c r="K2239" s="41" t="str">
        <f>IF($A2239 &lt;&gt; "",VLOOKUP($A2239,'Student reference sheet'!$A$2:$V$2329, 7,FALSE), "")</f>
        <v/>
      </c>
      <c r="L2239" s="30" t="str">
        <f>IF($A2239 ="", "", VLOOKUP($A2239, 'Student reference sheet'!$A$2:$Z$2603,23,FALSE))</f>
        <v/>
      </c>
      <c r="M2239" s="30" t="str">
        <f>IF($A2239 ="", "", VLOOKUP($A2239, 'Student reference sheet'!$A$2:$Z$2603,24,FALSE))</f>
        <v/>
      </c>
      <c r="N2239" s="30" t="str">
        <f>IF($A2239 ="", "", VLOOKUP($A2239, 'Student reference sheet'!$A$2:$Z$2603,26,FALSE))</f>
        <v/>
      </c>
      <c r="O2239" s="30" t="str">
        <f>IF($A2239 ="", "", VLOOKUP($A2239, 'Student reference sheet'!$A$2:$Z$2603,25,FALSE))</f>
        <v/>
      </c>
      <c r="P2239" s="39" t="str">
        <f>IF($A2239 = "", "", IF(OR(VLOOKUP($A2239,'Student reference sheet'!$A$2:$V$2400,8,FALSE) = "R",  VLOOKUP($A2239,'Student reference sheet'!$A$2:$V$2400,8,FALSE) = "L"), "X", ""))</f>
        <v/>
      </c>
      <c r="Q2239" s="39" t="str">
        <f>IF($A2239 ="", "", VLOOKUP($A2239, 'Student reference sheet'!$A$2:$V$2603,22,FALSE))</f>
        <v/>
      </c>
      <c r="R2239" s="39" t="str">
        <f>IF($A2239 &lt;&gt; "",VLOOKUP($A2239,'Student reference sheet'!$A$2:$V$2329, 5,FALSE), "")</f>
        <v/>
      </c>
      <c r="S2239" s="39" t="str">
        <f>IF($A2239 &lt;&gt; "",VLOOKUP($A2239,'Student reference sheet'!$A$2:$V$2329, 6,FALSE), "")</f>
        <v/>
      </c>
      <c r="T2239" s="30" t="str">
        <f>IF($A2239 = "","",
IF(VLOOKUP($A2239,'Student reference sheet'!$A$2:$V$2329, 10,FALSE) = "Y", "Hispanic",
IF(VLOOKUP($A2239,'Student reference sheet'!$A$2:$V$2329,11,FALSE) &lt;&gt; "",
IF(VLOOKUP($A2239,'Student reference sheet'!$A$2:$V$2329,11,FALSE) = "UNK", "Unknown", VLOOKUP(VALUE(VLOOKUP($A2239,'Student reference sheet'!$A$2:$V$2329,11,FALSE)),'Ethnicity Reference'!$A$2:$B$22,2,FALSE)),
IF(VLOOKUP($A2239,'Student reference sheet'!$A$2:$V$2329,9,FALSE) &lt;&gt; "", VLOOKUP(VALUE(VLOOKUP($A2239,'Student reference sheet'!$A$2:$V$2329,9,FALSE)),'Ethnicity Reference'!$A$2:$B$22,2,FALSE),"Unknown"))))</f>
        <v/>
      </c>
      <c r="U2239" s="35"/>
    </row>
    <row r="2240" spans="1:21" ht="15.75">
      <c r="A2240" s="47"/>
      <c r="B2240" s="33"/>
      <c r="C2240" s="39" t="str">
        <f>IF($A2240 &lt;&gt; "",VLOOKUP($A2240,'Student reference sheet'!$A$2:$V$2329, 3,FALSE), "")</f>
        <v/>
      </c>
      <c r="D2240" s="39" t="str">
        <f>IF($A2240 &lt;&gt; "",VLOOKUP($A2240,'Student reference sheet'!$A$2:$V$2329, 2,FALSE), "")</f>
        <v/>
      </c>
      <c r="E2240" s="35"/>
      <c r="F2240" s="34"/>
      <c r="G2240" s="40" t="str">
        <f t="shared" ca="1" si="105"/>
        <v/>
      </c>
      <c r="H2240" s="40" t="str">
        <f t="shared" ca="1" si="106"/>
        <v/>
      </c>
      <c r="I2240" s="36" t="str">
        <f>IF($A2240 = "", "",
IF(COUNTIF(MINIMUM_DAY_DATES[], Attendance!J2240) &gt; 0, VLOOKUP(Attendance!$G2240,MINIMUM_DAY_PERIOD_SCHEDULE[], 2,TRUE),
IF(COUNTIF(RALLY_DATES[], Attendance!J2240) &gt; 0, VLOOKUP(Attendance!$G2240,RALLY_PERIOD_SCHEDULE[], 2,TRUE),
IF(WEEKDAY(Attendance!$J2240) = 2,
       IF(COUNTIF(FINALS_WEEK_MONDAY_DATE[],Attendance!$J2240) &gt; 0, VLOOKUP(Attendance!$G2240,FINALS_WEEK_MONDAY_PERIOD_SCHEDULE[],2,TRUE),
       VLOOKUP(Attendance!$G2240,REGULAR_WEEK_SCHEDULE[],6,TRUE)),
IF(WEEKDAY($J2240) = 3,
       IF(COUNTIF(FINALS_WEEK_TUESDAY_DATE[],Attendance!$J2240) &gt; 0, VLOOKUP(Attendance!$G2240,FINALS_WEEK_TUESDAY_PERIOD_SCHEDULE[],2,TRUE),
       VLOOKUP(Attendance!$G2240,REGULAR_WEEK_SCHEDULE[[Tuesday]:[Period]],5,TRUE)),
IF(WEEKDAY(Attendance!$J2240) = 4,
        IF(COUNTIF(BLOCK_WEDNESDAY_DATES[],Attendance!$J2240) &gt; 0, VLOOKUP(Attendance!$G2240,BLOCK_WEDNESDAY_PERIOD_SCHEDULE[],2,TRUE),
        IF(COUNTIF(FINALS_WEEK_WEDNESDAY_DATE[],Attendance!$J2240) &gt; 0, VLOOKUP(Attendance!$G2240,FINALS_WEEK_WEDNESDAY_PERIOD_SCHEDULE[],2,TRUE),
       VLOOKUP(Attendance!$G2240,REGULAR_WEEK_SCHEDULE[[Wednesday]:[Period]],4,TRUE))),
IF(WEEKDAY($J2240) = 5,
       IF(COUNTIF(BLOCK_THURSDAY_DATES[],Attendance!$J2240) &gt; 0, VLOOKUP(Attendance!$G2240,BLOCK_THURSDAY_PERIOD_SCHEDULE[],2,TRUE),
       IF(COUNTIF(FINALS_WEEK_THURSDAY_DATE[],Attendance!$J2240) &gt; 0, VLOOKUP(Attendance!$G2240,FINALS_WEEK_THURSDAY_PERIOD_SCHEDULE[],2,TRUE),
       VLOOKUP(Attendance!$G2240,REGULAR_WEEK_SCHEDULE[[Thursday]:[Period]],3,TRUE))),
IF(WEEKDAY(Attendance!$J2240) = 6,
       IF(COUNTIF(FINALS_WEEK_FRIDAY_DATE[],Attendance!$J2240) &gt; 0, VLOOKUP(Attendance!$G2240,FINALS_WEEK_FRIDAY_PERIOD_SCHEDULE[],2,TRUE),
       VLOOKUP(Attendance!$G2240,REGULAR_WEEK_SCHEDULE[[Friday]:[Period]],2,TRUE))))))))))</f>
        <v/>
      </c>
      <c r="J2240" s="41" t="str">
        <f t="shared" ca="1" si="107"/>
        <v/>
      </c>
      <c r="K2240" s="41" t="str">
        <f>IF($A2240 &lt;&gt; "",VLOOKUP($A2240,'Student reference sheet'!$A$2:$V$2329, 7,FALSE), "")</f>
        <v/>
      </c>
      <c r="L2240" s="30" t="str">
        <f>IF($A2240 ="", "", VLOOKUP($A2240, 'Student reference sheet'!$A$2:$Z$2603,23,FALSE))</f>
        <v/>
      </c>
      <c r="M2240" s="30" t="str">
        <f>IF($A2240 ="", "", VLOOKUP($A2240, 'Student reference sheet'!$A$2:$Z$2603,24,FALSE))</f>
        <v/>
      </c>
      <c r="N2240" s="30" t="str">
        <f>IF($A2240 ="", "", VLOOKUP($A2240, 'Student reference sheet'!$A$2:$Z$2603,26,FALSE))</f>
        <v/>
      </c>
      <c r="O2240" s="30" t="str">
        <f>IF($A2240 ="", "", VLOOKUP($A2240, 'Student reference sheet'!$A$2:$Z$2603,25,FALSE))</f>
        <v/>
      </c>
      <c r="P2240" s="39" t="str">
        <f>IF($A2240 = "", "", IF(OR(VLOOKUP($A2240,'Student reference sheet'!$A$2:$V$2400,8,FALSE) = "R",  VLOOKUP($A2240,'Student reference sheet'!$A$2:$V$2400,8,FALSE) = "L"), "X", ""))</f>
        <v/>
      </c>
      <c r="Q2240" s="39" t="str">
        <f>IF($A2240 ="", "", VLOOKUP($A2240, 'Student reference sheet'!$A$2:$V$2603,22,FALSE))</f>
        <v/>
      </c>
      <c r="R2240" s="39" t="str">
        <f>IF($A2240 &lt;&gt; "",VLOOKUP($A2240,'Student reference sheet'!$A$2:$V$2329, 5,FALSE), "")</f>
        <v/>
      </c>
      <c r="S2240" s="39" t="str">
        <f>IF($A2240 &lt;&gt; "",VLOOKUP($A2240,'Student reference sheet'!$A$2:$V$2329, 6,FALSE), "")</f>
        <v/>
      </c>
      <c r="T2240" s="30" t="str">
        <f>IF($A2240 = "","",
IF(VLOOKUP($A2240,'Student reference sheet'!$A$2:$V$2329, 10,FALSE) = "Y", "Hispanic",
IF(VLOOKUP($A2240,'Student reference sheet'!$A$2:$V$2329,11,FALSE) &lt;&gt; "",
IF(VLOOKUP($A2240,'Student reference sheet'!$A$2:$V$2329,11,FALSE) = "UNK", "Unknown", VLOOKUP(VALUE(VLOOKUP($A2240,'Student reference sheet'!$A$2:$V$2329,11,FALSE)),'Ethnicity Reference'!$A$2:$B$22,2,FALSE)),
IF(VLOOKUP($A2240,'Student reference sheet'!$A$2:$V$2329,9,FALSE) &lt;&gt; "", VLOOKUP(VALUE(VLOOKUP($A2240,'Student reference sheet'!$A$2:$V$2329,9,FALSE)),'Ethnicity Reference'!$A$2:$B$22,2,FALSE),"Unknown"))))</f>
        <v/>
      </c>
      <c r="U2240" s="35"/>
    </row>
    <row r="2241" spans="1:21" ht="15.75">
      <c r="A2241" s="47"/>
      <c r="B2241" s="33"/>
      <c r="C2241" s="39" t="str">
        <f>IF($A2241 &lt;&gt; "",VLOOKUP($A2241,'Student reference sheet'!$A$2:$V$2329, 3,FALSE), "")</f>
        <v/>
      </c>
      <c r="D2241" s="39" t="str">
        <f>IF($A2241 &lt;&gt; "",VLOOKUP($A2241,'Student reference sheet'!$A$2:$V$2329, 2,FALSE), "")</f>
        <v/>
      </c>
      <c r="E2241" s="35"/>
      <c r="F2241" s="34"/>
      <c r="G2241" s="40" t="str">
        <f t="shared" ca="1" si="105"/>
        <v/>
      </c>
      <c r="H2241" s="40" t="str">
        <f t="shared" ca="1" si="106"/>
        <v/>
      </c>
      <c r="I2241" s="36" t="str">
        <f>IF($A2241 = "", "",
IF(COUNTIF(MINIMUM_DAY_DATES[], Attendance!J2241) &gt; 0, VLOOKUP(Attendance!$G2241,MINIMUM_DAY_PERIOD_SCHEDULE[], 2,TRUE),
IF(COUNTIF(RALLY_DATES[], Attendance!J2241) &gt; 0, VLOOKUP(Attendance!$G2241,RALLY_PERIOD_SCHEDULE[], 2,TRUE),
IF(WEEKDAY(Attendance!$J2241) = 2,
       IF(COUNTIF(FINALS_WEEK_MONDAY_DATE[],Attendance!$J2241) &gt; 0, VLOOKUP(Attendance!$G2241,FINALS_WEEK_MONDAY_PERIOD_SCHEDULE[],2,TRUE),
       VLOOKUP(Attendance!$G2241,REGULAR_WEEK_SCHEDULE[],6,TRUE)),
IF(WEEKDAY($J2241) = 3,
       IF(COUNTIF(FINALS_WEEK_TUESDAY_DATE[],Attendance!$J2241) &gt; 0, VLOOKUP(Attendance!$G2241,FINALS_WEEK_TUESDAY_PERIOD_SCHEDULE[],2,TRUE),
       VLOOKUP(Attendance!$G2241,REGULAR_WEEK_SCHEDULE[[Tuesday]:[Period]],5,TRUE)),
IF(WEEKDAY(Attendance!$J2241) = 4,
        IF(COUNTIF(BLOCK_WEDNESDAY_DATES[],Attendance!$J2241) &gt; 0, VLOOKUP(Attendance!$G2241,BLOCK_WEDNESDAY_PERIOD_SCHEDULE[],2,TRUE),
        IF(COUNTIF(FINALS_WEEK_WEDNESDAY_DATE[],Attendance!$J2241) &gt; 0, VLOOKUP(Attendance!$G2241,FINALS_WEEK_WEDNESDAY_PERIOD_SCHEDULE[],2,TRUE),
       VLOOKUP(Attendance!$G2241,REGULAR_WEEK_SCHEDULE[[Wednesday]:[Period]],4,TRUE))),
IF(WEEKDAY($J2241) = 5,
       IF(COUNTIF(BLOCK_THURSDAY_DATES[],Attendance!$J2241) &gt; 0, VLOOKUP(Attendance!$G2241,BLOCK_THURSDAY_PERIOD_SCHEDULE[],2,TRUE),
       IF(COUNTIF(FINALS_WEEK_THURSDAY_DATE[],Attendance!$J2241) &gt; 0, VLOOKUP(Attendance!$G2241,FINALS_WEEK_THURSDAY_PERIOD_SCHEDULE[],2,TRUE),
       VLOOKUP(Attendance!$G2241,REGULAR_WEEK_SCHEDULE[[Thursday]:[Period]],3,TRUE))),
IF(WEEKDAY(Attendance!$J2241) = 6,
       IF(COUNTIF(FINALS_WEEK_FRIDAY_DATE[],Attendance!$J2241) &gt; 0, VLOOKUP(Attendance!$G2241,FINALS_WEEK_FRIDAY_PERIOD_SCHEDULE[],2,TRUE),
       VLOOKUP(Attendance!$G2241,REGULAR_WEEK_SCHEDULE[[Friday]:[Period]],2,TRUE))))))))))</f>
        <v/>
      </c>
      <c r="J2241" s="41" t="str">
        <f t="shared" ca="1" si="107"/>
        <v/>
      </c>
      <c r="K2241" s="41" t="str">
        <f>IF($A2241 &lt;&gt; "",VLOOKUP($A2241,'Student reference sheet'!$A$2:$V$2329, 7,FALSE), "")</f>
        <v/>
      </c>
      <c r="L2241" s="30" t="str">
        <f>IF($A2241 ="", "", VLOOKUP($A2241, 'Student reference sheet'!$A$2:$Z$2603,23,FALSE))</f>
        <v/>
      </c>
      <c r="M2241" s="30" t="str">
        <f>IF($A2241 ="", "", VLOOKUP($A2241, 'Student reference sheet'!$A$2:$Z$2603,24,FALSE))</f>
        <v/>
      </c>
      <c r="N2241" s="30" t="str">
        <f>IF($A2241 ="", "", VLOOKUP($A2241, 'Student reference sheet'!$A$2:$Z$2603,26,FALSE))</f>
        <v/>
      </c>
      <c r="O2241" s="30" t="str">
        <f>IF($A2241 ="", "", VLOOKUP($A2241, 'Student reference sheet'!$A$2:$Z$2603,25,FALSE))</f>
        <v/>
      </c>
      <c r="P2241" s="39" t="str">
        <f>IF($A2241 = "", "", IF(OR(VLOOKUP($A2241,'Student reference sheet'!$A$2:$V$2400,8,FALSE) = "R",  VLOOKUP($A2241,'Student reference sheet'!$A$2:$V$2400,8,FALSE) = "L"), "X", ""))</f>
        <v/>
      </c>
      <c r="Q2241" s="39" t="str">
        <f>IF($A2241 ="", "", VLOOKUP($A2241, 'Student reference sheet'!$A$2:$V$2603,22,FALSE))</f>
        <v/>
      </c>
      <c r="R2241" s="39" t="str">
        <f>IF($A2241 &lt;&gt; "",VLOOKUP($A2241,'Student reference sheet'!$A$2:$V$2329, 5,FALSE), "")</f>
        <v/>
      </c>
      <c r="S2241" s="39" t="str">
        <f>IF($A2241 &lt;&gt; "",VLOOKUP($A2241,'Student reference sheet'!$A$2:$V$2329, 6,FALSE), "")</f>
        <v/>
      </c>
      <c r="T2241" s="30" t="str">
        <f>IF($A2241 = "","",
IF(VLOOKUP($A2241,'Student reference sheet'!$A$2:$V$2329, 10,FALSE) = "Y", "Hispanic",
IF(VLOOKUP($A2241,'Student reference sheet'!$A$2:$V$2329,11,FALSE) &lt;&gt; "",
IF(VLOOKUP($A2241,'Student reference sheet'!$A$2:$V$2329,11,FALSE) = "UNK", "Unknown", VLOOKUP(VALUE(VLOOKUP($A2241,'Student reference sheet'!$A$2:$V$2329,11,FALSE)),'Ethnicity Reference'!$A$2:$B$22,2,FALSE)),
IF(VLOOKUP($A2241,'Student reference sheet'!$A$2:$V$2329,9,FALSE) &lt;&gt; "", VLOOKUP(VALUE(VLOOKUP($A2241,'Student reference sheet'!$A$2:$V$2329,9,FALSE)),'Ethnicity Reference'!$A$2:$B$22,2,FALSE),"Unknown"))))</f>
        <v/>
      </c>
      <c r="U2241" s="35"/>
    </row>
    <row r="2242" spans="1:21" ht="15.75">
      <c r="A2242" s="47"/>
      <c r="B2242" s="33"/>
      <c r="C2242" s="39" t="str">
        <f>IF($A2242 &lt;&gt; "",VLOOKUP($A2242,'Student reference sheet'!$A$2:$V$2329, 3,FALSE), "")</f>
        <v/>
      </c>
      <c r="D2242" s="39" t="str">
        <f>IF($A2242 &lt;&gt; "",VLOOKUP($A2242,'Student reference sheet'!$A$2:$V$2329, 2,FALSE), "")</f>
        <v/>
      </c>
      <c r="E2242" s="35"/>
      <c r="F2242" s="34"/>
      <c r="G2242" s="40" t="str">
        <f t="shared" ca="1" si="105"/>
        <v/>
      </c>
      <c r="H2242" s="40" t="str">
        <f t="shared" ca="1" si="106"/>
        <v/>
      </c>
      <c r="I2242" s="36" t="str">
        <f>IF($A2242 = "", "",
IF(COUNTIF(MINIMUM_DAY_DATES[], Attendance!J2242) &gt; 0, VLOOKUP(Attendance!$G2242,MINIMUM_DAY_PERIOD_SCHEDULE[], 2,TRUE),
IF(COUNTIF(RALLY_DATES[], Attendance!J2242) &gt; 0, VLOOKUP(Attendance!$G2242,RALLY_PERIOD_SCHEDULE[], 2,TRUE),
IF(WEEKDAY(Attendance!$J2242) = 2,
       IF(COUNTIF(FINALS_WEEK_MONDAY_DATE[],Attendance!$J2242) &gt; 0, VLOOKUP(Attendance!$G2242,FINALS_WEEK_MONDAY_PERIOD_SCHEDULE[],2,TRUE),
       VLOOKUP(Attendance!$G2242,REGULAR_WEEK_SCHEDULE[],6,TRUE)),
IF(WEEKDAY($J2242) = 3,
       IF(COUNTIF(FINALS_WEEK_TUESDAY_DATE[],Attendance!$J2242) &gt; 0, VLOOKUP(Attendance!$G2242,FINALS_WEEK_TUESDAY_PERIOD_SCHEDULE[],2,TRUE),
       VLOOKUP(Attendance!$G2242,REGULAR_WEEK_SCHEDULE[[Tuesday]:[Period]],5,TRUE)),
IF(WEEKDAY(Attendance!$J2242) = 4,
        IF(COUNTIF(BLOCK_WEDNESDAY_DATES[],Attendance!$J2242) &gt; 0, VLOOKUP(Attendance!$G2242,BLOCK_WEDNESDAY_PERIOD_SCHEDULE[],2,TRUE),
        IF(COUNTIF(FINALS_WEEK_WEDNESDAY_DATE[],Attendance!$J2242) &gt; 0, VLOOKUP(Attendance!$G2242,FINALS_WEEK_WEDNESDAY_PERIOD_SCHEDULE[],2,TRUE),
       VLOOKUP(Attendance!$G2242,REGULAR_WEEK_SCHEDULE[[Wednesday]:[Period]],4,TRUE))),
IF(WEEKDAY($J2242) = 5,
       IF(COUNTIF(BLOCK_THURSDAY_DATES[],Attendance!$J2242) &gt; 0, VLOOKUP(Attendance!$G2242,BLOCK_THURSDAY_PERIOD_SCHEDULE[],2,TRUE),
       IF(COUNTIF(FINALS_WEEK_THURSDAY_DATE[],Attendance!$J2242) &gt; 0, VLOOKUP(Attendance!$G2242,FINALS_WEEK_THURSDAY_PERIOD_SCHEDULE[],2,TRUE),
       VLOOKUP(Attendance!$G2242,REGULAR_WEEK_SCHEDULE[[Thursday]:[Period]],3,TRUE))),
IF(WEEKDAY(Attendance!$J2242) = 6,
       IF(COUNTIF(FINALS_WEEK_FRIDAY_DATE[],Attendance!$J2242) &gt; 0, VLOOKUP(Attendance!$G2242,FINALS_WEEK_FRIDAY_PERIOD_SCHEDULE[],2,TRUE),
       VLOOKUP(Attendance!$G2242,REGULAR_WEEK_SCHEDULE[[Friday]:[Period]],2,TRUE))))))))))</f>
        <v/>
      </c>
      <c r="J2242" s="41" t="str">
        <f t="shared" ca="1" si="107"/>
        <v/>
      </c>
      <c r="K2242" s="41" t="str">
        <f>IF($A2242 &lt;&gt; "",VLOOKUP($A2242,'Student reference sheet'!$A$2:$V$2329, 7,FALSE), "")</f>
        <v/>
      </c>
      <c r="L2242" s="30" t="str">
        <f>IF($A2242 ="", "", VLOOKUP($A2242, 'Student reference sheet'!$A$2:$Z$2603,23,FALSE))</f>
        <v/>
      </c>
      <c r="M2242" s="30" t="str">
        <f>IF($A2242 ="", "", VLOOKUP($A2242, 'Student reference sheet'!$A$2:$Z$2603,24,FALSE))</f>
        <v/>
      </c>
      <c r="N2242" s="30" t="str">
        <f>IF($A2242 ="", "", VLOOKUP($A2242, 'Student reference sheet'!$A$2:$Z$2603,26,FALSE))</f>
        <v/>
      </c>
      <c r="O2242" s="30" t="str">
        <f>IF($A2242 ="", "", VLOOKUP($A2242, 'Student reference sheet'!$A$2:$Z$2603,25,FALSE))</f>
        <v/>
      </c>
      <c r="P2242" s="39" t="str">
        <f>IF($A2242 = "", "", IF(OR(VLOOKUP($A2242,'Student reference sheet'!$A$2:$V$2400,8,FALSE) = "R",  VLOOKUP($A2242,'Student reference sheet'!$A$2:$V$2400,8,FALSE) = "L"), "X", ""))</f>
        <v/>
      </c>
      <c r="Q2242" s="39" t="str">
        <f>IF($A2242 ="", "", VLOOKUP($A2242, 'Student reference sheet'!$A$2:$V$2603,22,FALSE))</f>
        <v/>
      </c>
      <c r="R2242" s="39" t="str">
        <f>IF($A2242 &lt;&gt; "",VLOOKUP($A2242,'Student reference sheet'!$A$2:$V$2329, 5,FALSE), "")</f>
        <v/>
      </c>
      <c r="S2242" s="39" t="str">
        <f>IF($A2242 &lt;&gt; "",VLOOKUP($A2242,'Student reference sheet'!$A$2:$V$2329, 6,FALSE), "")</f>
        <v/>
      </c>
      <c r="T2242" s="30" t="str">
        <f>IF($A2242 = "","",
IF(VLOOKUP($A2242,'Student reference sheet'!$A$2:$V$2329, 10,FALSE) = "Y", "Hispanic",
IF(VLOOKUP($A2242,'Student reference sheet'!$A$2:$V$2329,11,FALSE) &lt;&gt; "",
IF(VLOOKUP($A2242,'Student reference sheet'!$A$2:$V$2329,11,FALSE) = "UNK", "Unknown", VLOOKUP(VALUE(VLOOKUP($A2242,'Student reference sheet'!$A$2:$V$2329,11,FALSE)),'Ethnicity Reference'!$A$2:$B$22,2,FALSE)),
IF(VLOOKUP($A2242,'Student reference sheet'!$A$2:$V$2329,9,FALSE) &lt;&gt; "", VLOOKUP(VALUE(VLOOKUP($A2242,'Student reference sheet'!$A$2:$V$2329,9,FALSE)),'Ethnicity Reference'!$A$2:$B$22,2,FALSE),"Unknown"))))</f>
        <v/>
      </c>
      <c r="U2242" s="35"/>
    </row>
    <row r="2243" spans="1:21" ht="15.75">
      <c r="A2243" s="47"/>
      <c r="B2243" s="33"/>
      <c r="C2243" s="39" t="str">
        <f>IF($A2243 &lt;&gt; "",VLOOKUP($A2243,'Student reference sheet'!$A$2:$V$2329, 3,FALSE), "")</f>
        <v/>
      </c>
      <c r="D2243" s="39" t="str">
        <f>IF($A2243 &lt;&gt; "",VLOOKUP($A2243,'Student reference sheet'!$A$2:$V$2329, 2,FALSE), "")</f>
        <v/>
      </c>
      <c r="E2243" s="35"/>
      <c r="F2243" s="34"/>
      <c r="G2243" s="40" t="str">
        <f t="shared" ca="1" si="105"/>
        <v/>
      </c>
      <c r="H2243" s="40" t="str">
        <f t="shared" ca="1" si="106"/>
        <v/>
      </c>
      <c r="I2243" s="36" t="str">
        <f>IF($A2243 = "", "",
IF(COUNTIF(MINIMUM_DAY_DATES[], Attendance!J2243) &gt; 0, VLOOKUP(Attendance!$G2243,MINIMUM_DAY_PERIOD_SCHEDULE[], 2,TRUE),
IF(COUNTIF(RALLY_DATES[], Attendance!J2243) &gt; 0, VLOOKUP(Attendance!$G2243,RALLY_PERIOD_SCHEDULE[], 2,TRUE),
IF(WEEKDAY(Attendance!$J2243) = 2,
       IF(COUNTIF(FINALS_WEEK_MONDAY_DATE[],Attendance!$J2243) &gt; 0, VLOOKUP(Attendance!$G2243,FINALS_WEEK_MONDAY_PERIOD_SCHEDULE[],2,TRUE),
       VLOOKUP(Attendance!$G2243,REGULAR_WEEK_SCHEDULE[],6,TRUE)),
IF(WEEKDAY($J2243) = 3,
       IF(COUNTIF(FINALS_WEEK_TUESDAY_DATE[],Attendance!$J2243) &gt; 0, VLOOKUP(Attendance!$G2243,FINALS_WEEK_TUESDAY_PERIOD_SCHEDULE[],2,TRUE),
       VLOOKUP(Attendance!$G2243,REGULAR_WEEK_SCHEDULE[[Tuesday]:[Period]],5,TRUE)),
IF(WEEKDAY(Attendance!$J2243) = 4,
        IF(COUNTIF(BLOCK_WEDNESDAY_DATES[],Attendance!$J2243) &gt; 0, VLOOKUP(Attendance!$G2243,BLOCK_WEDNESDAY_PERIOD_SCHEDULE[],2,TRUE),
        IF(COUNTIF(FINALS_WEEK_WEDNESDAY_DATE[],Attendance!$J2243) &gt; 0, VLOOKUP(Attendance!$G2243,FINALS_WEEK_WEDNESDAY_PERIOD_SCHEDULE[],2,TRUE),
       VLOOKUP(Attendance!$G2243,REGULAR_WEEK_SCHEDULE[[Wednesday]:[Period]],4,TRUE))),
IF(WEEKDAY($J2243) = 5,
       IF(COUNTIF(BLOCK_THURSDAY_DATES[],Attendance!$J2243) &gt; 0, VLOOKUP(Attendance!$G2243,BLOCK_THURSDAY_PERIOD_SCHEDULE[],2,TRUE),
       IF(COUNTIF(FINALS_WEEK_THURSDAY_DATE[],Attendance!$J2243) &gt; 0, VLOOKUP(Attendance!$G2243,FINALS_WEEK_THURSDAY_PERIOD_SCHEDULE[],2,TRUE),
       VLOOKUP(Attendance!$G2243,REGULAR_WEEK_SCHEDULE[[Thursday]:[Period]],3,TRUE))),
IF(WEEKDAY(Attendance!$J2243) = 6,
       IF(COUNTIF(FINALS_WEEK_FRIDAY_DATE[],Attendance!$J2243) &gt; 0, VLOOKUP(Attendance!$G2243,FINALS_WEEK_FRIDAY_PERIOD_SCHEDULE[],2,TRUE),
       VLOOKUP(Attendance!$G2243,REGULAR_WEEK_SCHEDULE[[Friday]:[Period]],2,TRUE))))))))))</f>
        <v/>
      </c>
      <c r="J2243" s="41" t="str">
        <f t="shared" ca="1" si="107"/>
        <v/>
      </c>
      <c r="K2243" s="41" t="str">
        <f>IF($A2243 &lt;&gt; "",VLOOKUP($A2243,'Student reference sheet'!$A$2:$V$2329, 7,FALSE), "")</f>
        <v/>
      </c>
      <c r="L2243" s="30" t="str">
        <f>IF($A2243 ="", "", VLOOKUP($A2243, 'Student reference sheet'!$A$2:$Z$2603,23,FALSE))</f>
        <v/>
      </c>
      <c r="M2243" s="30" t="str">
        <f>IF($A2243 ="", "", VLOOKUP($A2243, 'Student reference sheet'!$A$2:$Z$2603,24,FALSE))</f>
        <v/>
      </c>
      <c r="N2243" s="30" t="str">
        <f>IF($A2243 ="", "", VLOOKUP($A2243, 'Student reference sheet'!$A$2:$Z$2603,26,FALSE))</f>
        <v/>
      </c>
      <c r="O2243" s="30" t="str">
        <f>IF($A2243 ="", "", VLOOKUP($A2243, 'Student reference sheet'!$A$2:$Z$2603,25,FALSE))</f>
        <v/>
      </c>
      <c r="P2243" s="39" t="str">
        <f>IF($A2243 = "", "", IF(OR(VLOOKUP($A2243,'Student reference sheet'!$A$2:$V$2400,8,FALSE) = "R",  VLOOKUP($A2243,'Student reference sheet'!$A$2:$V$2400,8,FALSE) = "L"), "X", ""))</f>
        <v/>
      </c>
      <c r="Q2243" s="39" t="str">
        <f>IF($A2243 ="", "", VLOOKUP($A2243, 'Student reference sheet'!$A$2:$V$2603,22,FALSE))</f>
        <v/>
      </c>
      <c r="R2243" s="39" t="str">
        <f>IF($A2243 &lt;&gt; "",VLOOKUP($A2243,'Student reference sheet'!$A$2:$V$2329, 5,FALSE), "")</f>
        <v/>
      </c>
      <c r="S2243" s="39" t="str">
        <f>IF($A2243 &lt;&gt; "",VLOOKUP($A2243,'Student reference sheet'!$A$2:$V$2329, 6,FALSE), "")</f>
        <v/>
      </c>
      <c r="T2243" s="30" t="str">
        <f>IF($A2243 = "","",
IF(VLOOKUP($A2243,'Student reference sheet'!$A$2:$V$2329, 10,FALSE) = "Y", "Hispanic",
IF(VLOOKUP($A2243,'Student reference sheet'!$A$2:$V$2329,11,FALSE) &lt;&gt; "",
IF(VLOOKUP($A2243,'Student reference sheet'!$A$2:$V$2329,11,FALSE) = "UNK", "Unknown", VLOOKUP(VALUE(VLOOKUP($A2243,'Student reference sheet'!$A$2:$V$2329,11,FALSE)),'Ethnicity Reference'!$A$2:$B$22,2,FALSE)),
IF(VLOOKUP($A2243,'Student reference sheet'!$A$2:$V$2329,9,FALSE) &lt;&gt; "", VLOOKUP(VALUE(VLOOKUP($A2243,'Student reference sheet'!$A$2:$V$2329,9,FALSE)),'Ethnicity Reference'!$A$2:$B$22,2,FALSE),"Unknown"))))</f>
        <v/>
      </c>
      <c r="U2243" s="35"/>
    </row>
    <row r="2244" spans="1:21" ht="15.75">
      <c r="A2244" s="47"/>
      <c r="B2244" s="33"/>
      <c r="C2244" s="39" t="str">
        <f>IF($A2244 &lt;&gt; "",VLOOKUP($A2244,'Student reference sheet'!$A$2:$V$2329, 3,FALSE), "")</f>
        <v/>
      </c>
      <c r="D2244" s="39" t="str">
        <f>IF($A2244 &lt;&gt; "",VLOOKUP($A2244,'Student reference sheet'!$A$2:$V$2329, 2,FALSE), "")</f>
        <v/>
      </c>
      <c r="E2244" s="35"/>
      <c r="F2244" s="34"/>
      <c r="G2244" s="40" t="str">
        <f t="shared" ca="1" si="105"/>
        <v/>
      </c>
      <c r="H2244" s="40" t="str">
        <f t="shared" ca="1" si="106"/>
        <v/>
      </c>
      <c r="I2244" s="36" t="str">
        <f>IF($A2244 = "", "",
IF(COUNTIF(MINIMUM_DAY_DATES[], Attendance!J2244) &gt; 0, VLOOKUP(Attendance!$G2244,MINIMUM_DAY_PERIOD_SCHEDULE[], 2,TRUE),
IF(COUNTIF(RALLY_DATES[], Attendance!J2244) &gt; 0, VLOOKUP(Attendance!$G2244,RALLY_PERIOD_SCHEDULE[], 2,TRUE),
IF(WEEKDAY(Attendance!$J2244) = 2,
       IF(COUNTIF(FINALS_WEEK_MONDAY_DATE[],Attendance!$J2244) &gt; 0, VLOOKUP(Attendance!$G2244,FINALS_WEEK_MONDAY_PERIOD_SCHEDULE[],2,TRUE),
       VLOOKUP(Attendance!$G2244,REGULAR_WEEK_SCHEDULE[],6,TRUE)),
IF(WEEKDAY($J2244) = 3,
       IF(COUNTIF(FINALS_WEEK_TUESDAY_DATE[],Attendance!$J2244) &gt; 0, VLOOKUP(Attendance!$G2244,FINALS_WEEK_TUESDAY_PERIOD_SCHEDULE[],2,TRUE),
       VLOOKUP(Attendance!$G2244,REGULAR_WEEK_SCHEDULE[[Tuesday]:[Period]],5,TRUE)),
IF(WEEKDAY(Attendance!$J2244) = 4,
        IF(COUNTIF(BLOCK_WEDNESDAY_DATES[],Attendance!$J2244) &gt; 0, VLOOKUP(Attendance!$G2244,BLOCK_WEDNESDAY_PERIOD_SCHEDULE[],2,TRUE),
        IF(COUNTIF(FINALS_WEEK_WEDNESDAY_DATE[],Attendance!$J2244) &gt; 0, VLOOKUP(Attendance!$G2244,FINALS_WEEK_WEDNESDAY_PERIOD_SCHEDULE[],2,TRUE),
       VLOOKUP(Attendance!$G2244,REGULAR_WEEK_SCHEDULE[[Wednesday]:[Period]],4,TRUE))),
IF(WEEKDAY($J2244) = 5,
       IF(COUNTIF(BLOCK_THURSDAY_DATES[],Attendance!$J2244) &gt; 0, VLOOKUP(Attendance!$G2244,BLOCK_THURSDAY_PERIOD_SCHEDULE[],2,TRUE),
       IF(COUNTIF(FINALS_WEEK_THURSDAY_DATE[],Attendance!$J2244) &gt; 0, VLOOKUP(Attendance!$G2244,FINALS_WEEK_THURSDAY_PERIOD_SCHEDULE[],2,TRUE),
       VLOOKUP(Attendance!$G2244,REGULAR_WEEK_SCHEDULE[[Thursday]:[Period]],3,TRUE))),
IF(WEEKDAY(Attendance!$J2244) = 6,
       IF(COUNTIF(FINALS_WEEK_FRIDAY_DATE[],Attendance!$J2244) &gt; 0, VLOOKUP(Attendance!$G2244,FINALS_WEEK_FRIDAY_PERIOD_SCHEDULE[],2,TRUE),
       VLOOKUP(Attendance!$G2244,REGULAR_WEEK_SCHEDULE[[Friday]:[Period]],2,TRUE))))))))))</f>
        <v/>
      </c>
      <c r="J2244" s="41" t="str">
        <f t="shared" ca="1" si="107"/>
        <v/>
      </c>
      <c r="K2244" s="41" t="str">
        <f>IF($A2244 &lt;&gt; "",VLOOKUP($A2244,'Student reference sheet'!$A$2:$V$2329, 7,FALSE), "")</f>
        <v/>
      </c>
      <c r="L2244" s="30" t="str">
        <f>IF($A2244 ="", "", VLOOKUP($A2244, 'Student reference sheet'!$A$2:$Z$2603,23,FALSE))</f>
        <v/>
      </c>
      <c r="M2244" s="30" t="str">
        <f>IF($A2244 ="", "", VLOOKUP($A2244, 'Student reference sheet'!$A$2:$Z$2603,24,FALSE))</f>
        <v/>
      </c>
      <c r="N2244" s="30" t="str">
        <f>IF($A2244 ="", "", VLOOKUP($A2244, 'Student reference sheet'!$A$2:$Z$2603,26,FALSE))</f>
        <v/>
      </c>
      <c r="O2244" s="30" t="str">
        <f>IF($A2244 ="", "", VLOOKUP($A2244, 'Student reference sheet'!$A$2:$Z$2603,25,FALSE))</f>
        <v/>
      </c>
      <c r="P2244" s="39" t="str">
        <f>IF($A2244 = "", "", IF(OR(VLOOKUP($A2244,'Student reference sheet'!$A$2:$V$2400,8,FALSE) = "R",  VLOOKUP($A2244,'Student reference sheet'!$A$2:$V$2400,8,FALSE) = "L"), "X", ""))</f>
        <v/>
      </c>
      <c r="Q2244" s="39" t="str">
        <f>IF($A2244 ="", "", VLOOKUP($A2244, 'Student reference sheet'!$A$2:$V$2603,22,FALSE))</f>
        <v/>
      </c>
      <c r="R2244" s="39" t="str">
        <f>IF($A2244 &lt;&gt; "",VLOOKUP($A2244,'Student reference sheet'!$A$2:$V$2329, 5,FALSE), "")</f>
        <v/>
      </c>
      <c r="S2244" s="39" t="str">
        <f>IF($A2244 &lt;&gt; "",VLOOKUP($A2244,'Student reference sheet'!$A$2:$V$2329, 6,FALSE), "")</f>
        <v/>
      </c>
      <c r="T2244" s="30" t="str">
        <f>IF($A2244 = "","",
IF(VLOOKUP($A2244,'Student reference sheet'!$A$2:$V$2329, 10,FALSE) = "Y", "Hispanic",
IF(VLOOKUP($A2244,'Student reference sheet'!$A$2:$V$2329,11,FALSE) &lt;&gt; "",
IF(VLOOKUP($A2244,'Student reference sheet'!$A$2:$V$2329,11,FALSE) = "UNK", "Unknown", VLOOKUP(VALUE(VLOOKUP($A2244,'Student reference sheet'!$A$2:$V$2329,11,FALSE)),'Ethnicity Reference'!$A$2:$B$22,2,FALSE)),
IF(VLOOKUP($A2244,'Student reference sheet'!$A$2:$V$2329,9,FALSE) &lt;&gt; "", VLOOKUP(VALUE(VLOOKUP($A2244,'Student reference sheet'!$A$2:$V$2329,9,FALSE)),'Ethnicity Reference'!$A$2:$B$22,2,FALSE),"Unknown"))))</f>
        <v/>
      </c>
      <c r="U2244" s="35"/>
    </row>
    <row r="2245" spans="1:21" ht="15.75">
      <c r="A2245" s="47"/>
      <c r="B2245" s="33"/>
      <c r="C2245" s="39" t="str">
        <f>IF($A2245 &lt;&gt; "",VLOOKUP($A2245,'Student reference sheet'!$A$2:$V$2329, 3,FALSE), "")</f>
        <v/>
      </c>
      <c r="D2245" s="39" t="str">
        <f>IF($A2245 &lt;&gt; "",VLOOKUP($A2245,'Student reference sheet'!$A$2:$V$2329, 2,FALSE), "")</f>
        <v/>
      </c>
      <c r="E2245" s="35"/>
      <c r="F2245" s="34"/>
      <c r="G2245" s="40" t="str">
        <f t="shared" ca="1" si="105"/>
        <v/>
      </c>
      <c r="H2245" s="40" t="str">
        <f t="shared" ca="1" si="106"/>
        <v/>
      </c>
      <c r="I2245" s="36" t="str">
        <f>IF($A2245 = "", "",
IF(COUNTIF(MINIMUM_DAY_DATES[], Attendance!J2245) &gt; 0, VLOOKUP(Attendance!$G2245,MINIMUM_DAY_PERIOD_SCHEDULE[], 2,TRUE),
IF(COUNTIF(RALLY_DATES[], Attendance!J2245) &gt; 0, VLOOKUP(Attendance!$G2245,RALLY_PERIOD_SCHEDULE[], 2,TRUE),
IF(WEEKDAY(Attendance!$J2245) = 2,
       IF(COUNTIF(FINALS_WEEK_MONDAY_DATE[],Attendance!$J2245) &gt; 0, VLOOKUP(Attendance!$G2245,FINALS_WEEK_MONDAY_PERIOD_SCHEDULE[],2,TRUE),
       VLOOKUP(Attendance!$G2245,REGULAR_WEEK_SCHEDULE[],6,TRUE)),
IF(WEEKDAY($J2245) = 3,
       IF(COUNTIF(FINALS_WEEK_TUESDAY_DATE[],Attendance!$J2245) &gt; 0, VLOOKUP(Attendance!$G2245,FINALS_WEEK_TUESDAY_PERIOD_SCHEDULE[],2,TRUE),
       VLOOKUP(Attendance!$G2245,REGULAR_WEEK_SCHEDULE[[Tuesday]:[Period]],5,TRUE)),
IF(WEEKDAY(Attendance!$J2245) = 4,
        IF(COUNTIF(BLOCK_WEDNESDAY_DATES[],Attendance!$J2245) &gt; 0, VLOOKUP(Attendance!$G2245,BLOCK_WEDNESDAY_PERIOD_SCHEDULE[],2,TRUE),
        IF(COUNTIF(FINALS_WEEK_WEDNESDAY_DATE[],Attendance!$J2245) &gt; 0, VLOOKUP(Attendance!$G2245,FINALS_WEEK_WEDNESDAY_PERIOD_SCHEDULE[],2,TRUE),
       VLOOKUP(Attendance!$G2245,REGULAR_WEEK_SCHEDULE[[Wednesday]:[Period]],4,TRUE))),
IF(WEEKDAY($J2245) = 5,
       IF(COUNTIF(BLOCK_THURSDAY_DATES[],Attendance!$J2245) &gt; 0, VLOOKUP(Attendance!$G2245,BLOCK_THURSDAY_PERIOD_SCHEDULE[],2,TRUE),
       IF(COUNTIF(FINALS_WEEK_THURSDAY_DATE[],Attendance!$J2245) &gt; 0, VLOOKUP(Attendance!$G2245,FINALS_WEEK_THURSDAY_PERIOD_SCHEDULE[],2,TRUE),
       VLOOKUP(Attendance!$G2245,REGULAR_WEEK_SCHEDULE[[Thursday]:[Period]],3,TRUE))),
IF(WEEKDAY(Attendance!$J2245) = 6,
       IF(COUNTIF(FINALS_WEEK_FRIDAY_DATE[],Attendance!$J2245) &gt; 0, VLOOKUP(Attendance!$G2245,FINALS_WEEK_FRIDAY_PERIOD_SCHEDULE[],2,TRUE),
       VLOOKUP(Attendance!$G2245,REGULAR_WEEK_SCHEDULE[[Friday]:[Period]],2,TRUE))))))))))</f>
        <v/>
      </c>
      <c r="J2245" s="41" t="str">
        <f t="shared" ca="1" si="107"/>
        <v/>
      </c>
      <c r="K2245" s="41" t="str">
        <f>IF($A2245 &lt;&gt; "",VLOOKUP($A2245,'Student reference sheet'!$A$2:$V$2329, 7,FALSE), "")</f>
        <v/>
      </c>
      <c r="L2245" s="30" t="str">
        <f>IF($A2245 ="", "", VLOOKUP($A2245, 'Student reference sheet'!$A$2:$Z$2603,23,FALSE))</f>
        <v/>
      </c>
      <c r="M2245" s="30" t="str">
        <f>IF($A2245 ="", "", VLOOKUP($A2245, 'Student reference sheet'!$A$2:$Z$2603,24,FALSE))</f>
        <v/>
      </c>
      <c r="N2245" s="30" t="str">
        <f>IF($A2245 ="", "", VLOOKUP($A2245, 'Student reference sheet'!$A$2:$Z$2603,26,FALSE))</f>
        <v/>
      </c>
      <c r="O2245" s="30" t="str">
        <f>IF($A2245 ="", "", VLOOKUP($A2245, 'Student reference sheet'!$A$2:$Z$2603,25,FALSE))</f>
        <v/>
      </c>
      <c r="P2245" s="39" t="str">
        <f>IF($A2245 = "", "", IF(OR(VLOOKUP($A2245,'Student reference sheet'!$A$2:$V$2400,8,FALSE) = "R",  VLOOKUP($A2245,'Student reference sheet'!$A$2:$V$2400,8,FALSE) = "L"), "X", ""))</f>
        <v/>
      </c>
      <c r="Q2245" s="39" t="str">
        <f>IF($A2245 ="", "", VLOOKUP($A2245, 'Student reference sheet'!$A$2:$V$2603,22,FALSE))</f>
        <v/>
      </c>
      <c r="R2245" s="39" t="str">
        <f>IF($A2245 &lt;&gt; "",VLOOKUP($A2245,'Student reference sheet'!$A$2:$V$2329, 5,FALSE), "")</f>
        <v/>
      </c>
      <c r="S2245" s="39" t="str">
        <f>IF($A2245 &lt;&gt; "",VLOOKUP($A2245,'Student reference sheet'!$A$2:$V$2329, 6,FALSE), "")</f>
        <v/>
      </c>
      <c r="T2245" s="30" t="str">
        <f>IF($A2245 = "","",
IF(VLOOKUP($A2245,'Student reference sheet'!$A$2:$V$2329, 10,FALSE) = "Y", "Hispanic",
IF(VLOOKUP($A2245,'Student reference sheet'!$A$2:$V$2329,11,FALSE) &lt;&gt; "",
IF(VLOOKUP($A2245,'Student reference sheet'!$A$2:$V$2329,11,FALSE) = "UNK", "Unknown", VLOOKUP(VALUE(VLOOKUP($A2245,'Student reference sheet'!$A$2:$V$2329,11,FALSE)),'Ethnicity Reference'!$A$2:$B$22,2,FALSE)),
IF(VLOOKUP($A2245,'Student reference sheet'!$A$2:$V$2329,9,FALSE) &lt;&gt; "", VLOOKUP(VALUE(VLOOKUP($A2245,'Student reference sheet'!$A$2:$V$2329,9,FALSE)),'Ethnicity Reference'!$A$2:$B$22,2,FALSE),"Unknown"))))</f>
        <v/>
      </c>
      <c r="U2245" s="35"/>
    </row>
    <row r="2246" spans="1:21" ht="15.75">
      <c r="A2246" s="47"/>
      <c r="B2246" s="33"/>
      <c r="C2246" s="39" t="str">
        <f>IF($A2246 &lt;&gt; "",VLOOKUP($A2246,'Student reference sheet'!$A$2:$V$2329, 3,FALSE), "")</f>
        <v/>
      </c>
      <c r="D2246" s="39" t="str">
        <f>IF($A2246 &lt;&gt; "",VLOOKUP($A2246,'Student reference sheet'!$A$2:$V$2329, 2,FALSE), "")</f>
        <v/>
      </c>
      <c r="E2246" s="35"/>
      <c r="F2246" s="34"/>
      <c r="G2246" s="40" t="str">
        <f t="shared" ca="1" si="105"/>
        <v/>
      </c>
      <c r="H2246" s="40" t="str">
        <f t="shared" ca="1" si="106"/>
        <v/>
      </c>
      <c r="I2246" s="36" t="str">
        <f>IF($A2246 = "", "",
IF(COUNTIF(MINIMUM_DAY_DATES[], Attendance!J2246) &gt; 0, VLOOKUP(Attendance!$G2246,MINIMUM_DAY_PERIOD_SCHEDULE[], 2,TRUE),
IF(COUNTIF(RALLY_DATES[], Attendance!J2246) &gt; 0, VLOOKUP(Attendance!$G2246,RALLY_PERIOD_SCHEDULE[], 2,TRUE),
IF(WEEKDAY(Attendance!$J2246) = 2,
       IF(COUNTIF(FINALS_WEEK_MONDAY_DATE[],Attendance!$J2246) &gt; 0, VLOOKUP(Attendance!$G2246,FINALS_WEEK_MONDAY_PERIOD_SCHEDULE[],2,TRUE),
       VLOOKUP(Attendance!$G2246,REGULAR_WEEK_SCHEDULE[],6,TRUE)),
IF(WEEKDAY($J2246) = 3,
       IF(COUNTIF(FINALS_WEEK_TUESDAY_DATE[],Attendance!$J2246) &gt; 0, VLOOKUP(Attendance!$G2246,FINALS_WEEK_TUESDAY_PERIOD_SCHEDULE[],2,TRUE),
       VLOOKUP(Attendance!$G2246,REGULAR_WEEK_SCHEDULE[[Tuesday]:[Period]],5,TRUE)),
IF(WEEKDAY(Attendance!$J2246) = 4,
        IF(COUNTIF(BLOCK_WEDNESDAY_DATES[],Attendance!$J2246) &gt; 0, VLOOKUP(Attendance!$G2246,BLOCK_WEDNESDAY_PERIOD_SCHEDULE[],2,TRUE),
        IF(COUNTIF(FINALS_WEEK_WEDNESDAY_DATE[],Attendance!$J2246) &gt; 0, VLOOKUP(Attendance!$G2246,FINALS_WEEK_WEDNESDAY_PERIOD_SCHEDULE[],2,TRUE),
       VLOOKUP(Attendance!$G2246,REGULAR_WEEK_SCHEDULE[[Wednesday]:[Period]],4,TRUE))),
IF(WEEKDAY($J2246) = 5,
       IF(COUNTIF(BLOCK_THURSDAY_DATES[],Attendance!$J2246) &gt; 0, VLOOKUP(Attendance!$G2246,BLOCK_THURSDAY_PERIOD_SCHEDULE[],2,TRUE),
       IF(COUNTIF(FINALS_WEEK_THURSDAY_DATE[],Attendance!$J2246) &gt; 0, VLOOKUP(Attendance!$G2246,FINALS_WEEK_THURSDAY_PERIOD_SCHEDULE[],2,TRUE),
       VLOOKUP(Attendance!$G2246,REGULAR_WEEK_SCHEDULE[[Thursday]:[Period]],3,TRUE))),
IF(WEEKDAY(Attendance!$J2246) = 6,
       IF(COUNTIF(FINALS_WEEK_FRIDAY_DATE[],Attendance!$J2246) &gt; 0, VLOOKUP(Attendance!$G2246,FINALS_WEEK_FRIDAY_PERIOD_SCHEDULE[],2,TRUE),
       VLOOKUP(Attendance!$G2246,REGULAR_WEEK_SCHEDULE[[Friday]:[Period]],2,TRUE))))))))))</f>
        <v/>
      </c>
      <c r="J2246" s="41" t="str">
        <f t="shared" ca="1" si="107"/>
        <v/>
      </c>
      <c r="K2246" s="41" t="str">
        <f>IF($A2246 &lt;&gt; "",VLOOKUP($A2246,'Student reference sheet'!$A$2:$V$2329, 7,FALSE), "")</f>
        <v/>
      </c>
      <c r="L2246" s="30" t="str">
        <f>IF($A2246 ="", "", VLOOKUP($A2246, 'Student reference sheet'!$A$2:$Z$2603,23,FALSE))</f>
        <v/>
      </c>
      <c r="M2246" s="30" t="str">
        <f>IF($A2246 ="", "", VLOOKUP($A2246, 'Student reference sheet'!$A$2:$Z$2603,24,FALSE))</f>
        <v/>
      </c>
      <c r="N2246" s="30" t="str">
        <f>IF($A2246 ="", "", VLOOKUP($A2246, 'Student reference sheet'!$A$2:$Z$2603,26,FALSE))</f>
        <v/>
      </c>
      <c r="O2246" s="30" t="str">
        <f>IF($A2246 ="", "", VLOOKUP($A2246, 'Student reference sheet'!$A$2:$Z$2603,25,FALSE))</f>
        <v/>
      </c>
      <c r="P2246" s="39" t="str">
        <f>IF($A2246 = "", "", IF(OR(VLOOKUP($A2246,'Student reference sheet'!$A$2:$V$2400,8,FALSE) = "R",  VLOOKUP($A2246,'Student reference sheet'!$A$2:$V$2400,8,FALSE) = "L"), "X", ""))</f>
        <v/>
      </c>
      <c r="Q2246" s="39" t="str">
        <f>IF($A2246 ="", "", VLOOKUP($A2246, 'Student reference sheet'!$A$2:$V$2603,22,FALSE))</f>
        <v/>
      </c>
      <c r="R2246" s="39" t="str">
        <f>IF($A2246 &lt;&gt; "",VLOOKUP($A2246,'Student reference sheet'!$A$2:$V$2329, 5,FALSE), "")</f>
        <v/>
      </c>
      <c r="S2246" s="39" t="str">
        <f>IF($A2246 &lt;&gt; "",VLOOKUP($A2246,'Student reference sheet'!$A$2:$V$2329, 6,FALSE), "")</f>
        <v/>
      </c>
      <c r="T2246" s="30" t="str">
        <f>IF($A2246 = "","",
IF(VLOOKUP($A2246,'Student reference sheet'!$A$2:$V$2329, 10,FALSE) = "Y", "Hispanic",
IF(VLOOKUP($A2246,'Student reference sheet'!$A$2:$V$2329,11,FALSE) &lt;&gt; "",
IF(VLOOKUP($A2246,'Student reference sheet'!$A$2:$V$2329,11,FALSE) = "UNK", "Unknown", VLOOKUP(VALUE(VLOOKUP($A2246,'Student reference sheet'!$A$2:$V$2329,11,FALSE)),'Ethnicity Reference'!$A$2:$B$22,2,FALSE)),
IF(VLOOKUP($A2246,'Student reference sheet'!$A$2:$V$2329,9,FALSE) &lt;&gt; "", VLOOKUP(VALUE(VLOOKUP($A2246,'Student reference sheet'!$A$2:$V$2329,9,FALSE)),'Ethnicity Reference'!$A$2:$B$22,2,FALSE),"Unknown"))))</f>
        <v/>
      </c>
      <c r="U2246" s="35"/>
    </row>
    <row r="2247" spans="1:21" ht="15.75">
      <c r="A2247" s="47"/>
      <c r="B2247" s="33"/>
      <c r="C2247" s="39" t="str">
        <f>IF($A2247 &lt;&gt; "",VLOOKUP($A2247,'Student reference sheet'!$A$2:$V$2329, 3,FALSE), "")</f>
        <v/>
      </c>
      <c r="D2247" s="39" t="str">
        <f>IF($A2247 &lt;&gt; "",VLOOKUP($A2247,'Student reference sheet'!$A$2:$V$2329, 2,FALSE), "")</f>
        <v/>
      </c>
      <c r="E2247" s="35"/>
      <c r="F2247" s="34"/>
      <c r="G2247" s="40" t="str">
        <f t="shared" ca="1" si="105"/>
        <v/>
      </c>
      <c r="H2247" s="40" t="str">
        <f t="shared" ca="1" si="106"/>
        <v/>
      </c>
      <c r="I2247" s="36" t="str">
        <f>IF($A2247 = "", "",
IF(COUNTIF(MINIMUM_DAY_DATES[], Attendance!J2247) &gt; 0, VLOOKUP(Attendance!$G2247,MINIMUM_DAY_PERIOD_SCHEDULE[], 2,TRUE),
IF(COUNTIF(RALLY_DATES[], Attendance!J2247) &gt; 0, VLOOKUP(Attendance!$G2247,RALLY_PERIOD_SCHEDULE[], 2,TRUE),
IF(WEEKDAY(Attendance!$J2247) = 2,
       IF(COUNTIF(FINALS_WEEK_MONDAY_DATE[],Attendance!$J2247) &gt; 0, VLOOKUP(Attendance!$G2247,FINALS_WEEK_MONDAY_PERIOD_SCHEDULE[],2,TRUE),
       VLOOKUP(Attendance!$G2247,REGULAR_WEEK_SCHEDULE[],6,TRUE)),
IF(WEEKDAY($J2247) = 3,
       IF(COUNTIF(FINALS_WEEK_TUESDAY_DATE[],Attendance!$J2247) &gt; 0, VLOOKUP(Attendance!$G2247,FINALS_WEEK_TUESDAY_PERIOD_SCHEDULE[],2,TRUE),
       VLOOKUP(Attendance!$G2247,REGULAR_WEEK_SCHEDULE[[Tuesday]:[Period]],5,TRUE)),
IF(WEEKDAY(Attendance!$J2247) = 4,
        IF(COUNTIF(BLOCK_WEDNESDAY_DATES[],Attendance!$J2247) &gt; 0, VLOOKUP(Attendance!$G2247,BLOCK_WEDNESDAY_PERIOD_SCHEDULE[],2,TRUE),
        IF(COUNTIF(FINALS_WEEK_WEDNESDAY_DATE[],Attendance!$J2247) &gt; 0, VLOOKUP(Attendance!$G2247,FINALS_WEEK_WEDNESDAY_PERIOD_SCHEDULE[],2,TRUE),
       VLOOKUP(Attendance!$G2247,REGULAR_WEEK_SCHEDULE[[Wednesday]:[Period]],4,TRUE))),
IF(WEEKDAY($J2247) = 5,
       IF(COUNTIF(BLOCK_THURSDAY_DATES[],Attendance!$J2247) &gt; 0, VLOOKUP(Attendance!$G2247,BLOCK_THURSDAY_PERIOD_SCHEDULE[],2,TRUE),
       IF(COUNTIF(FINALS_WEEK_THURSDAY_DATE[],Attendance!$J2247) &gt; 0, VLOOKUP(Attendance!$G2247,FINALS_WEEK_THURSDAY_PERIOD_SCHEDULE[],2,TRUE),
       VLOOKUP(Attendance!$G2247,REGULAR_WEEK_SCHEDULE[[Thursday]:[Period]],3,TRUE))),
IF(WEEKDAY(Attendance!$J2247) = 6,
       IF(COUNTIF(FINALS_WEEK_FRIDAY_DATE[],Attendance!$J2247) &gt; 0, VLOOKUP(Attendance!$G2247,FINALS_WEEK_FRIDAY_PERIOD_SCHEDULE[],2,TRUE),
       VLOOKUP(Attendance!$G2247,REGULAR_WEEK_SCHEDULE[[Friday]:[Period]],2,TRUE))))))))))</f>
        <v/>
      </c>
      <c r="J2247" s="41" t="str">
        <f t="shared" ca="1" si="107"/>
        <v/>
      </c>
      <c r="K2247" s="41" t="str">
        <f>IF($A2247 &lt;&gt; "",VLOOKUP($A2247,'Student reference sheet'!$A$2:$V$2329, 7,FALSE), "")</f>
        <v/>
      </c>
      <c r="L2247" s="30" t="str">
        <f>IF($A2247 ="", "", VLOOKUP($A2247, 'Student reference sheet'!$A$2:$Z$2603,23,FALSE))</f>
        <v/>
      </c>
      <c r="M2247" s="30" t="str">
        <f>IF($A2247 ="", "", VLOOKUP($A2247, 'Student reference sheet'!$A$2:$Z$2603,24,FALSE))</f>
        <v/>
      </c>
      <c r="N2247" s="30" t="str">
        <f>IF($A2247 ="", "", VLOOKUP($A2247, 'Student reference sheet'!$A$2:$Z$2603,26,FALSE))</f>
        <v/>
      </c>
      <c r="O2247" s="30" t="str">
        <f>IF($A2247 ="", "", VLOOKUP($A2247, 'Student reference sheet'!$A$2:$Z$2603,25,FALSE))</f>
        <v/>
      </c>
      <c r="P2247" s="39" t="str">
        <f>IF($A2247 = "", "", IF(OR(VLOOKUP($A2247,'Student reference sheet'!$A$2:$V$2400,8,FALSE) = "R",  VLOOKUP($A2247,'Student reference sheet'!$A$2:$V$2400,8,FALSE) = "L"), "X", ""))</f>
        <v/>
      </c>
      <c r="Q2247" s="39" t="str">
        <f>IF($A2247 ="", "", VLOOKUP($A2247, 'Student reference sheet'!$A$2:$V$2603,22,FALSE))</f>
        <v/>
      </c>
      <c r="R2247" s="39" t="str">
        <f>IF($A2247 &lt;&gt; "",VLOOKUP($A2247,'Student reference sheet'!$A$2:$V$2329, 5,FALSE), "")</f>
        <v/>
      </c>
      <c r="S2247" s="39" t="str">
        <f>IF($A2247 &lt;&gt; "",VLOOKUP($A2247,'Student reference sheet'!$A$2:$V$2329, 6,FALSE), "")</f>
        <v/>
      </c>
      <c r="T2247" s="30" t="str">
        <f>IF($A2247 = "","",
IF(VLOOKUP($A2247,'Student reference sheet'!$A$2:$V$2329, 10,FALSE) = "Y", "Hispanic",
IF(VLOOKUP($A2247,'Student reference sheet'!$A$2:$V$2329,11,FALSE) &lt;&gt; "",
IF(VLOOKUP($A2247,'Student reference sheet'!$A$2:$V$2329,11,FALSE) = "UNK", "Unknown", VLOOKUP(VALUE(VLOOKUP($A2247,'Student reference sheet'!$A$2:$V$2329,11,FALSE)),'Ethnicity Reference'!$A$2:$B$22,2,FALSE)),
IF(VLOOKUP($A2247,'Student reference sheet'!$A$2:$V$2329,9,FALSE) &lt;&gt; "", VLOOKUP(VALUE(VLOOKUP($A2247,'Student reference sheet'!$A$2:$V$2329,9,FALSE)),'Ethnicity Reference'!$A$2:$B$22,2,FALSE),"Unknown"))))</f>
        <v/>
      </c>
      <c r="U2247" s="35"/>
    </row>
    <row r="2248" spans="1:21" ht="15.75">
      <c r="A2248" s="47"/>
      <c r="B2248" s="33"/>
      <c r="C2248" s="39" t="str">
        <f>IF($A2248 &lt;&gt; "",VLOOKUP($A2248,'Student reference sheet'!$A$2:$V$2329, 3,FALSE), "")</f>
        <v/>
      </c>
      <c r="D2248" s="39" t="str">
        <f>IF($A2248 &lt;&gt; "",VLOOKUP($A2248,'Student reference sheet'!$A$2:$V$2329, 2,FALSE), "")</f>
        <v/>
      </c>
      <c r="E2248" s="35"/>
      <c r="F2248" s="34"/>
      <c r="G2248" s="40" t="str">
        <f t="shared" ca="1" si="105"/>
        <v/>
      </c>
      <c r="H2248" s="40" t="str">
        <f t="shared" ca="1" si="106"/>
        <v/>
      </c>
      <c r="I2248" s="36" t="str">
        <f>IF($A2248 = "", "",
IF(COUNTIF(MINIMUM_DAY_DATES[], Attendance!J2248) &gt; 0, VLOOKUP(Attendance!$G2248,MINIMUM_DAY_PERIOD_SCHEDULE[], 2,TRUE),
IF(COUNTIF(RALLY_DATES[], Attendance!J2248) &gt; 0, VLOOKUP(Attendance!$G2248,RALLY_PERIOD_SCHEDULE[], 2,TRUE),
IF(WEEKDAY(Attendance!$J2248) = 2,
       IF(COUNTIF(FINALS_WEEK_MONDAY_DATE[],Attendance!$J2248) &gt; 0, VLOOKUP(Attendance!$G2248,FINALS_WEEK_MONDAY_PERIOD_SCHEDULE[],2,TRUE),
       VLOOKUP(Attendance!$G2248,REGULAR_WEEK_SCHEDULE[],6,TRUE)),
IF(WEEKDAY($J2248) = 3,
       IF(COUNTIF(FINALS_WEEK_TUESDAY_DATE[],Attendance!$J2248) &gt; 0, VLOOKUP(Attendance!$G2248,FINALS_WEEK_TUESDAY_PERIOD_SCHEDULE[],2,TRUE),
       VLOOKUP(Attendance!$G2248,REGULAR_WEEK_SCHEDULE[[Tuesday]:[Period]],5,TRUE)),
IF(WEEKDAY(Attendance!$J2248) = 4,
        IF(COUNTIF(BLOCK_WEDNESDAY_DATES[],Attendance!$J2248) &gt; 0, VLOOKUP(Attendance!$G2248,BLOCK_WEDNESDAY_PERIOD_SCHEDULE[],2,TRUE),
        IF(COUNTIF(FINALS_WEEK_WEDNESDAY_DATE[],Attendance!$J2248) &gt; 0, VLOOKUP(Attendance!$G2248,FINALS_WEEK_WEDNESDAY_PERIOD_SCHEDULE[],2,TRUE),
       VLOOKUP(Attendance!$G2248,REGULAR_WEEK_SCHEDULE[[Wednesday]:[Period]],4,TRUE))),
IF(WEEKDAY($J2248) = 5,
       IF(COUNTIF(BLOCK_THURSDAY_DATES[],Attendance!$J2248) &gt; 0, VLOOKUP(Attendance!$G2248,BLOCK_THURSDAY_PERIOD_SCHEDULE[],2,TRUE),
       IF(COUNTIF(FINALS_WEEK_THURSDAY_DATE[],Attendance!$J2248) &gt; 0, VLOOKUP(Attendance!$G2248,FINALS_WEEK_THURSDAY_PERIOD_SCHEDULE[],2,TRUE),
       VLOOKUP(Attendance!$G2248,REGULAR_WEEK_SCHEDULE[[Thursday]:[Period]],3,TRUE))),
IF(WEEKDAY(Attendance!$J2248) = 6,
       IF(COUNTIF(FINALS_WEEK_FRIDAY_DATE[],Attendance!$J2248) &gt; 0, VLOOKUP(Attendance!$G2248,FINALS_WEEK_FRIDAY_PERIOD_SCHEDULE[],2,TRUE),
       VLOOKUP(Attendance!$G2248,REGULAR_WEEK_SCHEDULE[[Friday]:[Period]],2,TRUE))))))))))</f>
        <v/>
      </c>
      <c r="J2248" s="41" t="str">
        <f t="shared" ca="1" si="107"/>
        <v/>
      </c>
      <c r="K2248" s="41" t="str">
        <f>IF($A2248 &lt;&gt; "",VLOOKUP($A2248,'Student reference sheet'!$A$2:$V$2329, 7,FALSE), "")</f>
        <v/>
      </c>
      <c r="L2248" s="30" t="str">
        <f>IF($A2248 ="", "", VLOOKUP($A2248, 'Student reference sheet'!$A$2:$Z$2603,23,FALSE))</f>
        <v/>
      </c>
      <c r="M2248" s="30" t="str">
        <f>IF($A2248 ="", "", VLOOKUP($A2248, 'Student reference sheet'!$A$2:$Z$2603,24,FALSE))</f>
        <v/>
      </c>
      <c r="N2248" s="30" t="str">
        <f>IF($A2248 ="", "", VLOOKUP($A2248, 'Student reference sheet'!$A$2:$Z$2603,26,FALSE))</f>
        <v/>
      </c>
      <c r="O2248" s="30" t="str">
        <f>IF($A2248 ="", "", VLOOKUP($A2248, 'Student reference sheet'!$A$2:$Z$2603,25,FALSE))</f>
        <v/>
      </c>
      <c r="P2248" s="39" t="str">
        <f>IF($A2248 = "", "", IF(OR(VLOOKUP($A2248,'Student reference sheet'!$A$2:$V$2400,8,FALSE) = "R",  VLOOKUP($A2248,'Student reference sheet'!$A$2:$V$2400,8,FALSE) = "L"), "X", ""))</f>
        <v/>
      </c>
      <c r="Q2248" s="39" t="str">
        <f>IF($A2248 ="", "", VLOOKUP($A2248, 'Student reference sheet'!$A$2:$V$2603,22,FALSE))</f>
        <v/>
      </c>
      <c r="R2248" s="39" t="str">
        <f>IF($A2248 &lt;&gt; "",VLOOKUP($A2248,'Student reference sheet'!$A$2:$V$2329, 5,FALSE), "")</f>
        <v/>
      </c>
      <c r="S2248" s="39" t="str">
        <f>IF($A2248 &lt;&gt; "",VLOOKUP($A2248,'Student reference sheet'!$A$2:$V$2329, 6,FALSE), "")</f>
        <v/>
      </c>
      <c r="T2248" s="30" t="str">
        <f>IF($A2248 = "","",
IF(VLOOKUP($A2248,'Student reference sheet'!$A$2:$V$2329, 10,FALSE) = "Y", "Hispanic",
IF(VLOOKUP($A2248,'Student reference sheet'!$A$2:$V$2329,11,FALSE) &lt;&gt; "",
IF(VLOOKUP($A2248,'Student reference sheet'!$A$2:$V$2329,11,FALSE) = "UNK", "Unknown", VLOOKUP(VALUE(VLOOKUP($A2248,'Student reference sheet'!$A$2:$V$2329,11,FALSE)),'Ethnicity Reference'!$A$2:$B$22,2,FALSE)),
IF(VLOOKUP($A2248,'Student reference sheet'!$A$2:$V$2329,9,FALSE) &lt;&gt; "", VLOOKUP(VALUE(VLOOKUP($A2248,'Student reference sheet'!$A$2:$V$2329,9,FALSE)),'Ethnicity Reference'!$A$2:$B$22,2,FALSE),"Unknown"))))</f>
        <v/>
      </c>
      <c r="U2248" s="35"/>
    </row>
    <row r="2249" spans="1:21" ht="15.75">
      <c r="A2249" s="47"/>
      <c r="B2249" s="33"/>
      <c r="C2249" s="39" t="str">
        <f>IF($A2249 &lt;&gt; "",VLOOKUP($A2249,'Student reference sheet'!$A$2:$V$2329, 3,FALSE), "")</f>
        <v/>
      </c>
      <c r="D2249" s="39" t="str">
        <f>IF($A2249 &lt;&gt; "",VLOOKUP($A2249,'Student reference sheet'!$A$2:$V$2329, 2,FALSE), "")</f>
        <v/>
      </c>
      <c r="E2249" s="35"/>
      <c r="F2249" s="34"/>
      <c r="G2249" s="40" t="str">
        <f t="shared" ca="1" si="105"/>
        <v/>
      </c>
      <c r="H2249" s="40" t="str">
        <f t="shared" ca="1" si="106"/>
        <v/>
      </c>
      <c r="I2249" s="36" t="str">
        <f>IF($A2249 = "", "",
IF(COUNTIF(MINIMUM_DAY_DATES[], Attendance!J2249) &gt; 0, VLOOKUP(Attendance!$G2249,MINIMUM_DAY_PERIOD_SCHEDULE[], 2,TRUE),
IF(COUNTIF(RALLY_DATES[], Attendance!J2249) &gt; 0, VLOOKUP(Attendance!$G2249,RALLY_PERIOD_SCHEDULE[], 2,TRUE),
IF(WEEKDAY(Attendance!$J2249) = 2,
       IF(COUNTIF(FINALS_WEEK_MONDAY_DATE[],Attendance!$J2249) &gt; 0, VLOOKUP(Attendance!$G2249,FINALS_WEEK_MONDAY_PERIOD_SCHEDULE[],2,TRUE),
       VLOOKUP(Attendance!$G2249,REGULAR_WEEK_SCHEDULE[],6,TRUE)),
IF(WEEKDAY($J2249) = 3,
       IF(COUNTIF(FINALS_WEEK_TUESDAY_DATE[],Attendance!$J2249) &gt; 0, VLOOKUP(Attendance!$G2249,FINALS_WEEK_TUESDAY_PERIOD_SCHEDULE[],2,TRUE),
       VLOOKUP(Attendance!$G2249,REGULAR_WEEK_SCHEDULE[[Tuesday]:[Period]],5,TRUE)),
IF(WEEKDAY(Attendance!$J2249) = 4,
        IF(COUNTIF(BLOCK_WEDNESDAY_DATES[],Attendance!$J2249) &gt; 0, VLOOKUP(Attendance!$G2249,BLOCK_WEDNESDAY_PERIOD_SCHEDULE[],2,TRUE),
        IF(COUNTIF(FINALS_WEEK_WEDNESDAY_DATE[],Attendance!$J2249) &gt; 0, VLOOKUP(Attendance!$G2249,FINALS_WEEK_WEDNESDAY_PERIOD_SCHEDULE[],2,TRUE),
       VLOOKUP(Attendance!$G2249,REGULAR_WEEK_SCHEDULE[[Wednesday]:[Period]],4,TRUE))),
IF(WEEKDAY($J2249) = 5,
       IF(COUNTIF(BLOCK_THURSDAY_DATES[],Attendance!$J2249) &gt; 0, VLOOKUP(Attendance!$G2249,BLOCK_THURSDAY_PERIOD_SCHEDULE[],2,TRUE),
       IF(COUNTIF(FINALS_WEEK_THURSDAY_DATE[],Attendance!$J2249) &gt; 0, VLOOKUP(Attendance!$G2249,FINALS_WEEK_THURSDAY_PERIOD_SCHEDULE[],2,TRUE),
       VLOOKUP(Attendance!$G2249,REGULAR_WEEK_SCHEDULE[[Thursday]:[Period]],3,TRUE))),
IF(WEEKDAY(Attendance!$J2249) = 6,
       IF(COUNTIF(FINALS_WEEK_FRIDAY_DATE[],Attendance!$J2249) &gt; 0, VLOOKUP(Attendance!$G2249,FINALS_WEEK_FRIDAY_PERIOD_SCHEDULE[],2,TRUE),
       VLOOKUP(Attendance!$G2249,REGULAR_WEEK_SCHEDULE[[Friday]:[Period]],2,TRUE))))))))))</f>
        <v/>
      </c>
      <c r="J2249" s="41" t="str">
        <f t="shared" ca="1" si="107"/>
        <v/>
      </c>
      <c r="K2249" s="41" t="str">
        <f>IF($A2249 &lt;&gt; "",VLOOKUP($A2249,'Student reference sheet'!$A$2:$V$2329, 7,FALSE), "")</f>
        <v/>
      </c>
      <c r="L2249" s="30" t="str">
        <f>IF($A2249 ="", "", VLOOKUP($A2249, 'Student reference sheet'!$A$2:$Z$2603,23,FALSE))</f>
        <v/>
      </c>
      <c r="M2249" s="30" t="str">
        <f>IF($A2249 ="", "", VLOOKUP($A2249, 'Student reference sheet'!$A$2:$Z$2603,24,FALSE))</f>
        <v/>
      </c>
      <c r="N2249" s="30" t="str">
        <f>IF($A2249 ="", "", VLOOKUP($A2249, 'Student reference sheet'!$A$2:$Z$2603,26,FALSE))</f>
        <v/>
      </c>
      <c r="O2249" s="30" t="str">
        <f>IF($A2249 ="", "", VLOOKUP($A2249, 'Student reference sheet'!$A$2:$Z$2603,25,FALSE))</f>
        <v/>
      </c>
      <c r="P2249" s="39" t="str">
        <f>IF($A2249 = "", "", IF(OR(VLOOKUP($A2249,'Student reference sheet'!$A$2:$V$2400,8,FALSE) = "R",  VLOOKUP($A2249,'Student reference sheet'!$A$2:$V$2400,8,FALSE) = "L"), "X", ""))</f>
        <v/>
      </c>
      <c r="Q2249" s="39" t="str">
        <f>IF($A2249 ="", "", VLOOKUP($A2249, 'Student reference sheet'!$A$2:$V$2603,22,FALSE))</f>
        <v/>
      </c>
      <c r="R2249" s="39" t="str">
        <f>IF($A2249 &lt;&gt; "",VLOOKUP($A2249,'Student reference sheet'!$A$2:$V$2329, 5,FALSE), "")</f>
        <v/>
      </c>
      <c r="S2249" s="39" t="str">
        <f>IF($A2249 &lt;&gt; "",VLOOKUP($A2249,'Student reference sheet'!$A$2:$V$2329, 6,FALSE), "")</f>
        <v/>
      </c>
      <c r="T2249" s="30" t="str">
        <f>IF($A2249 = "","",
IF(VLOOKUP($A2249,'Student reference sheet'!$A$2:$V$2329, 10,FALSE) = "Y", "Hispanic",
IF(VLOOKUP($A2249,'Student reference sheet'!$A$2:$V$2329,11,FALSE) &lt;&gt; "",
IF(VLOOKUP($A2249,'Student reference sheet'!$A$2:$V$2329,11,FALSE) = "UNK", "Unknown", VLOOKUP(VALUE(VLOOKUP($A2249,'Student reference sheet'!$A$2:$V$2329,11,FALSE)),'Ethnicity Reference'!$A$2:$B$22,2,FALSE)),
IF(VLOOKUP($A2249,'Student reference sheet'!$A$2:$V$2329,9,FALSE) &lt;&gt; "", VLOOKUP(VALUE(VLOOKUP($A2249,'Student reference sheet'!$A$2:$V$2329,9,FALSE)),'Ethnicity Reference'!$A$2:$B$22,2,FALSE),"Unknown"))))</f>
        <v/>
      </c>
      <c r="U2249" s="35"/>
    </row>
    <row r="2250" spans="1:21" ht="15.75">
      <c r="A2250" s="47"/>
      <c r="B2250" s="33"/>
      <c r="C2250" s="39" t="str">
        <f>IF($A2250 &lt;&gt; "",VLOOKUP($A2250,'Student reference sheet'!$A$2:$V$2329, 3,FALSE), "")</f>
        <v/>
      </c>
      <c r="D2250" s="39" t="str">
        <f>IF($A2250 &lt;&gt; "",VLOOKUP($A2250,'Student reference sheet'!$A$2:$V$2329, 2,FALSE), "")</f>
        <v/>
      </c>
      <c r="E2250" s="35"/>
      <c r="F2250" s="34"/>
      <c r="G2250" s="40" t="str">
        <f t="shared" ref="G2250:G2313" ca="1" si="108">IF(A2250 &lt;&gt;"", IF(G2250 = "",NOW() - TODAY(), G2250), "")</f>
        <v/>
      </c>
      <c r="H2250" s="40" t="str">
        <f t="shared" ref="H2250:H2313" ca="1" si="109">IF(B2250 &lt;&gt;"", IF(H2250 = "",NOW() - TODAY(), H2250), "")</f>
        <v/>
      </c>
      <c r="I2250" s="36" t="str">
        <f>IF($A2250 = "", "",
IF(COUNTIF(MINIMUM_DAY_DATES[], Attendance!J2250) &gt; 0, VLOOKUP(Attendance!$G2250,MINIMUM_DAY_PERIOD_SCHEDULE[], 2,TRUE),
IF(COUNTIF(RALLY_DATES[], Attendance!J2250) &gt; 0, VLOOKUP(Attendance!$G2250,RALLY_PERIOD_SCHEDULE[], 2,TRUE),
IF(WEEKDAY(Attendance!$J2250) = 2,
       IF(COUNTIF(FINALS_WEEK_MONDAY_DATE[],Attendance!$J2250) &gt; 0, VLOOKUP(Attendance!$G2250,FINALS_WEEK_MONDAY_PERIOD_SCHEDULE[],2,TRUE),
       VLOOKUP(Attendance!$G2250,REGULAR_WEEK_SCHEDULE[],6,TRUE)),
IF(WEEKDAY($J2250) = 3,
       IF(COUNTIF(FINALS_WEEK_TUESDAY_DATE[],Attendance!$J2250) &gt; 0, VLOOKUP(Attendance!$G2250,FINALS_WEEK_TUESDAY_PERIOD_SCHEDULE[],2,TRUE),
       VLOOKUP(Attendance!$G2250,REGULAR_WEEK_SCHEDULE[[Tuesday]:[Period]],5,TRUE)),
IF(WEEKDAY(Attendance!$J2250) = 4,
        IF(COUNTIF(BLOCK_WEDNESDAY_DATES[],Attendance!$J2250) &gt; 0, VLOOKUP(Attendance!$G2250,BLOCK_WEDNESDAY_PERIOD_SCHEDULE[],2,TRUE),
        IF(COUNTIF(FINALS_WEEK_WEDNESDAY_DATE[],Attendance!$J2250) &gt; 0, VLOOKUP(Attendance!$G2250,FINALS_WEEK_WEDNESDAY_PERIOD_SCHEDULE[],2,TRUE),
       VLOOKUP(Attendance!$G2250,REGULAR_WEEK_SCHEDULE[[Wednesday]:[Period]],4,TRUE))),
IF(WEEKDAY($J2250) = 5,
       IF(COUNTIF(BLOCK_THURSDAY_DATES[],Attendance!$J2250) &gt; 0, VLOOKUP(Attendance!$G2250,BLOCK_THURSDAY_PERIOD_SCHEDULE[],2,TRUE),
       IF(COUNTIF(FINALS_WEEK_THURSDAY_DATE[],Attendance!$J2250) &gt; 0, VLOOKUP(Attendance!$G2250,FINALS_WEEK_THURSDAY_PERIOD_SCHEDULE[],2,TRUE),
       VLOOKUP(Attendance!$G2250,REGULAR_WEEK_SCHEDULE[[Thursday]:[Period]],3,TRUE))),
IF(WEEKDAY(Attendance!$J2250) = 6,
       IF(COUNTIF(FINALS_WEEK_FRIDAY_DATE[],Attendance!$J2250) &gt; 0, VLOOKUP(Attendance!$G2250,FINALS_WEEK_FRIDAY_PERIOD_SCHEDULE[],2,TRUE),
       VLOOKUP(Attendance!$G2250,REGULAR_WEEK_SCHEDULE[[Friday]:[Period]],2,TRUE))))))))))</f>
        <v/>
      </c>
      <c r="J2250" s="41" t="str">
        <f t="shared" ref="J2250:J2313" ca="1" si="110">IF(A2250 &lt;&gt;"", IF(J2250 = "",TODAY(), J2250), "")</f>
        <v/>
      </c>
      <c r="K2250" s="41" t="str">
        <f>IF($A2250 &lt;&gt; "",VLOOKUP($A2250,'Student reference sheet'!$A$2:$V$2329, 7,FALSE), "")</f>
        <v/>
      </c>
      <c r="L2250" s="30" t="str">
        <f>IF($A2250 ="", "", VLOOKUP($A2250, 'Student reference sheet'!$A$2:$Z$2603,23,FALSE))</f>
        <v/>
      </c>
      <c r="M2250" s="30" t="str">
        <f>IF($A2250 ="", "", VLOOKUP($A2250, 'Student reference sheet'!$A$2:$Z$2603,24,FALSE))</f>
        <v/>
      </c>
      <c r="N2250" s="30" t="str">
        <f>IF($A2250 ="", "", VLOOKUP($A2250, 'Student reference sheet'!$A$2:$Z$2603,26,FALSE))</f>
        <v/>
      </c>
      <c r="O2250" s="30" t="str">
        <f>IF($A2250 ="", "", VLOOKUP($A2250, 'Student reference sheet'!$A$2:$Z$2603,25,FALSE))</f>
        <v/>
      </c>
      <c r="P2250" s="39" t="str">
        <f>IF($A2250 = "", "", IF(OR(VLOOKUP($A2250,'Student reference sheet'!$A$2:$V$2400,8,FALSE) = "R",  VLOOKUP($A2250,'Student reference sheet'!$A$2:$V$2400,8,FALSE) = "L"), "X", ""))</f>
        <v/>
      </c>
      <c r="Q2250" s="39" t="str">
        <f>IF($A2250 ="", "", VLOOKUP($A2250, 'Student reference sheet'!$A$2:$V$2603,22,FALSE))</f>
        <v/>
      </c>
      <c r="R2250" s="39" t="str">
        <f>IF($A2250 &lt;&gt; "",VLOOKUP($A2250,'Student reference sheet'!$A$2:$V$2329, 5,FALSE), "")</f>
        <v/>
      </c>
      <c r="S2250" s="39" t="str">
        <f>IF($A2250 &lt;&gt; "",VLOOKUP($A2250,'Student reference sheet'!$A$2:$V$2329, 6,FALSE), "")</f>
        <v/>
      </c>
      <c r="T2250" s="30" t="str">
        <f>IF($A2250 = "","",
IF(VLOOKUP($A2250,'Student reference sheet'!$A$2:$V$2329, 10,FALSE) = "Y", "Hispanic",
IF(VLOOKUP($A2250,'Student reference sheet'!$A$2:$V$2329,11,FALSE) &lt;&gt; "",
IF(VLOOKUP($A2250,'Student reference sheet'!$A$2:$V$2329,11,FALSE) = "UNK", "Unknown", VLOOKUP(VALUE(VLOOKUP($A2250,'Student reference sheet'!$A$2:$V$2329,11,FALSE)),'Ethnicity Reference'!$A$2:$B$22,2,FALSE)),
IF(VLOOKUP($A2250,'Student reference sheet'!$A$2:$V$2329,9,FALSE) &lt;&gt; "", VLOOKUP(VALUE(VLOOKUP($A2250,'Student reference sheet'!$A$2:$V$2329,9,FALSE)),'Ethnicity Reference'!$A$2:$B$22,2,FALSE),"Unknown"))))</f>
        <v/>
      </c>
      <c r="U2250" s="35"/>
    </row>
    <row r="2251" spans="1:21" ht="15.75">
      <c r="A2251" s="47"/>
      <c r="B2251" s="33"/>
      <c r="C2251" s="39" t="str">
        <f>IF($A2251 &lt;&gt; "",VLOOKUP($A2251,'Student reference sheet'!$A$2:$V$2329, 3,FALSE), "")</f>
        <v/>
      </c>
      <c r="D2251" s="39" t="str">
        <f>IF($A2251 &lt;&gt; "",VLOOKUP($A2251,'Student reference sheet'!$A$2:$V$2329, 2,FALSE), "")</f>
        <v/>
      </c>
      <c r="E2251" s="35"/>
      <c r="F2251" s="34"/>
      <c r="G2251" s="40" t="str">
        <f t="shared" ca="1" si="108"/>
        <v/>
      </c>
      <c r="H2251" s="40" t="str">
        <f t="shared" ca="1" si="109"/>
        <v/>
      </c>
      <c r="I2251" s="36" t="str">
        <f>IF($A2251 = "", "",
IF(COUNTIF(MINIMUM_DAY_DATES[], Attendance!J2251) &gt; 0, VLOOKUP(Attendance!$G2251,MINIMUM_DAY_PERIOD_SCHEDULE[], 2,TRUE),
IF(COUNTIF(RALLY_DATES[], Attendance!J2251) &gt; 0, VLOOKUP(Attendance!$G2251,RALLY_PERIOD_SCHEDULE[], 2,TRUE),
IF(WEEKDAY(Attendance!$J2251) = 2,
       IF(COUNTIF(FINALS_WEEK_MONDAY_DATE[],Attendance!$J2251) &gt; 0, VLOOKUP(Attendance!$G2251,FINALS_WEEK_MONDAY_PERIOD_SCHEDULE[],2,TRUE),
       VLOOKUP(Attendance!$G2251,REGULAR_WEEK_SCHEDULE[],6,TRUE)),
IF(WEEKDAY($J2251) = 3,
       IF(COUNTIF(FINALS_WEEK_TUESDAY_DATE[],Attendance!$J2251) &gt; 0, VLOOKUP(Attendance!$G2251,FINALS_WEEK_TUESDAY_PERIOD_SCHEDULE[],2,TRUE),
       VLOOKUP(Attendance!$G2251,REGULAR_WEEK_SCHEDULE[[Tuesday]:[Period]],5,TRUE)),
IF(WEEKDAY(Attendance!$J2251) = 4,
        IF(COUNTIF(BLOCK_WEDNESDAY_DATES[],Attendance!$J2251) &gt; 0, VLOOKUP(Attendance!$G2251,BLOCK_WEDNESDAY_PERIOD_SCHEDULE[],2,TRUE),
        IF(COUNTIF(FINALS_WEEK_WEDNESDAY_DATE[],Attendance!$J2251) &gt; 0, VLOOKUP(Attendance!$G2251,FINALS_WEEK_WEDNESDAY_PERIOD_SCHEDULE[],2,TRUE),
       VLOOKUP(Attendance!$G2251,REGULAR_WEEK_SCHEDULE[[Wednesday]:[Period]],4,TRUE))),
IF(WEEKDAY($J2251) = 5,
       IF(COUNTIF(BLOCK_THURSDAY_DATES[],Attendance!$J2251) &gt; 0, VLOOKUP(Attendance!$G2251,BLOCK_THURSDAY_PERIOD_SCHEDULE[],2,TRUE),
       IF(COUNTIF(FINALS_WEEK_THURSDAY_DATE[],Attendance!$J2251) &gt; 0, VLOOKUP(Attendance!$G2251,FINALS_WEEK_THURSDAY_PERIOD_SCHEDULE[],2,TRUE),
       VLOOKUP(Attendance!$G2251,REGULAR_WEEK_SCHEDULE[[Thursday]:[Period]],3,TRUE))),
IF(WEEKDAY(Attendance!$J2251) = 6,
       IF(COUNTIF(FINALS_WEEK_FRIDAY_DATE[],Attendance!$J2251) &gt; 0, VLOOKUP(Attendance!$G2251,FINALS_WEEK_FRIDAY_PERIOD_SCHEDULE[],2,TRUE),
       VLOOKUP(Attendance!$G2251,REGULAR_WEEK_SCHEDULE[[Friday]:[Period]],2,TRUE))))))))))</f>
        <v/>
      </c>
      <c r="J2251" s="41" t="str">
        <f t="shared" ca="1" si="110"/>
        <v/>
      </c>
      <c r="K2251" s="41" t="str">
        <f>IF($A2251 &lt;&gt; "",VLOOKUP($A2251,'Student reference sheet'!$A$2:$V$2329, 7,FALSE), "")</f>
        <v/>
      </c>
      <c r="L2251" s="30" t="str">
        <f>IF($A2251 ="", "", VLOOKUP($A2251, 'Student reference sheet'!$A$2:$Z$2603,23,FALSE))</f>
        <v/>
      </c>
      <c r="M2251" s="30" t="str">
        <f>IF($A2251 ="", "", VLOOKUP($A2251, 'Student reference sheet'!$A$2:$Z$2603,24,FALSE))</f>
        <v/>
      </c>
      <c r="N2251" s="30" t="str">
        <f>IF($A2251 ="", "", VLOOKUP($A2251, 'Student reference sheet'!$A$2:$Z$2603,26,FALSE))</f>
        <v/>
      </c>
      <c r="O2251" s="30" t="str">
        <f>IF($A2251 ="", "", VLOOKUP($A2251, 'Student reference sheet'!$A$2:$Z$2603,25,FALSE))</f>
        <v/>
      </c>
      <c r="P2251" s="39" t="str">
        <f>IF($A2251 = "", "", IF(OR(VLOOKUP($A2251,'Student reference sheet'!$A$2:$V$2400,8,FALSE) = "R",  VLOOKUP($A2251,'Student reference sheet'!$A$2:$V$2400,8,FALSE) = "L"), "X", ""))</f>
        <v/>
      </c>
      <c r="Q2251" s="39" t="str">
        <f>IF($A2251 ="", "", VLOOKUP($A2251, 'Student reference sheet'!$A$2:$V$2603,22,FALSE))</f>
        <v/>
      </c>
      <c r="R2251" s="39" t="str">
        <f>IF($A2251 &lt;&gt; "",VLOOKUP($A2251,'Student reference sheet'!$A$2:$V$2329, 5,FALSE), "")</f>
        <v/>
      </c>
      <c r="S2251" s="39" t="str">
        <f>IF($A2251 &lt;&gt; "",VLOOKUP($A2251,'Student reference sheet'!$A$2:$V$2329, 6,FALSE), "")</f>
        <v/>
      </c>
      <c r="T2251" s="30" t="str">
        <f>IF($A2251 = "","",
IF(VLOOKUP($A2251,'Student reference sheet'!$A$2:$V$2329, 10,FALSE) = "Y", "Hispanic",
IF(VLOOKUP($A2251,'Student reference sheet'!$A$2:$V$2329,11,FALSE) &lt;&gt; "",
IF(VLOOKUP($A2251,'Student reference sheet'!$A$2:$V$2329,11,FALSE) = "UNK", "Unknown", VLOOKUP(VALUE(VLOOKUP($A2251,'Student reference sheet'!$A$2:$V$2329,11,FALSE)),'Ethnicity Reference'!$A$2:$B$22,2,FALSE)),
IF(VLOOKUP($A2251,'Student reference sheet'!$A$2:$V$2329,9,FALSE) &lt;&gt; "", VLOOKUP(VALUE(VLOOKUP($A2251,'Student reference sheet'!$A$2:$V$2329,9,FALSE)),'Ethnicity Reference'!$A$2:$B$22,2,FALSE),"Unknown"))))</f>
        <v/>
      </c>
      <c r="U2251" s="35"/>
    </row>
    <row r="2252" spans="1:21" ht="15.75">
      <c r="A2252" s="47"/>
      <c r="B2252" s="33"/>
      <c r="C2252" s="39" t="str">
        <f>IF($A2252 &lt;&gt; "",VLOOKUP($A2252,'Student reference sheet'!$A$2:$V$2329, 3,FALSE), "")</f>
        <v/>
      </c>
      <c r="D2252" s="39" t="str">
        <f>IF($A2252 &lt;&gt; "",VLOOKUP($A2252,'Student reference sheet'!$A$2:$V$2329, 2,FALSE), "")</f>
        <v/>
      </c>
      <c r="E2252" s="35"/>
      <c r="F2252" s="34"/>
      <c r="G2252" s="40" t="str">
        <f t="shared" ca="1" si="108"/>
        <v/>
      </c>
      <c r="H2252" s="40" t="str">
        <f t="shared" ca="1" si="109"/>
        <v/>
      </c>
      <c r="I2252" s="36" t="str">
        <f>IF($A2252 = "", "",
IF(COUNTIF(MINIMUM_DAY_DATES[], Attendance!J2252) &gt; 0, VLOOKUP(Attendance!$G2252,MINIMUM_DAY_PERIOD_SCHEDULE[], 2,TRUE),
IF(COUNTIF(RALLY_DATES[], Attendance!J2252) &gt; 0, VLOOKUP(Attendance!$G2252,RALLY_PERIOD_SCHEDULE[], 2,TRUE),
IF(WEEKDAY(Attendance!$J2252) = 2,
       IF(COUNTIF(FINALS_WEEK_MONDAY_DATE[],Attendance!$J2252) &gt; 0, VLOOKUP(Attendance!$G2252,FINALS_WEEK_MONDAY_PERIOD_SCHEDULE[],2,TRUE),
       VLOOKUP(Attendance!$G2252,REGULAR_WEEK_SCHEDULE[],6,TRUE)),
IF(WEEKDAY($J2252) = 3,
       IF(COUNTIF(FINALS_WEEK_TUESDAY_DATE[],Attendance!$J2252) &gt; 0, VLOOKUP(Attendance!$G2252,FINALS_WEEK_TUESDAY_PERIOD_SCHEDULE[],2,TRUE),
       VLOOKUP(Attendance!$G2252,REGULAR_WEEK_SCHEDULE[[Tuesday]:[Period]],5,TRUE)),
IF(WEEKDAY(Attendance!$J2252) = 4,
        IF(COUNTIF(BLOCK_WEDNESDAY_DATES[],Attendance!$J2252) &gt; 0, VLOOKUP(Attendance!$G2252,BLOCK_WEDNESDAY_PERIOD_SCHEDULE[],2,TRUE),
        IF(COUNTIF(FINALS_WEEK_WEDNESDAY_DATE[],Attendance!$J2252) &gt; 0, VLOOKUP(Attendance!$G2252,FINALS_WEEK_WEDNESDAY_PERIOD_SCHEDULE[],2,TRUE),
       VLOOKUP(Attendance!$G2252,REGULAR_WEEK_SCHEDULE[[Wednesday]:[Period]],4,TRUE))),
IF(WEEKDAY($J2252) = 5,
       IF(COUNTIF(BLOCK_THURSDAY_DATES[],Attendance!$J2252) &gt; 0, VLOOKUP(Attendance!$G2252,BLOCK_THURSDAY_PERIOD_SCHEDULE[],2,TRUE),
       IF(COUNTIF(FINALS_WEEK_THURSDAY_DATE[],Attendance!$J2252) &gt; 0, VLOOKUP(Attendance!$G2252,FINALS_WEEK_THURSDAY_PERIOD_SCHEDULE[],2,TRUE),
       VLOOKUP(Attendance!$G2252,REGULAR_WEEK_SCHEDULE[[Thursday]:[Period]],3,TRUE))),
IF(WEEKDAY(Attendance!$J2252) = 6,
       IF(COUNTIF(FINALS_WEEK_FRIDAY_DATE[],Attendance!$J2252) &gt; 0, VLOOKUP(Attendance!$G2252,FINALS_WEEK_FRIDAY_PERIOD_SCHEDULE[],2,TRUE),
       VLOOKUP(Attendance!$G2252,REGULAR_WEEK_SCHEDULE[[Friday]:[Period]],2,TRUE))))))))))</f>
        <v/>
      </c>
      <c r="J2252" s="41" t="str">
        <f t="shared" ca="1" si="110"/>
        <v/>
      </c>
      <c r="K2252" s="41" t="str">
        <f>IF($A2252 &lt;&gt; "",VLOOKUP($A2252,'Student reference sheet'!$A$2:$V$2329, 7,FALSE), "")</f>
        <v/>
      </c>
      <c r="L2252" s="30" t="str">
        <f>IF($A2252 ="", "", VLOOKUP($A2252, 'Student reference sheet'!$A$2:$Z$2603,23,FALSE))</f>
        <v/>
      </c>
      <c r="M2252" s="30" t="str">
        <f>IF($A2252 ="", "", VLOOKUP($A2252, 'Student reference sheet'!$A$2:$Z$2603,24,FALSE))</f>
        <v/>
      </c>
      <c r="N2252" s="30" t="str">
        <f>IF($A2252 ="", "", VLOOKUP($A2252, 'Student reference sheet'!$A$2:$Z$2603,26,FALSE))</f>
        <v/>
      </c>
      <c r="O2252" s="30" t="str">
        <f>IF($A2252 ="", "", VLOOKUP($A2252, 'Student reference sheet'!$A$2:$Z$2603,25,FALSE))</f>
        <v/>
      </c>
      <c r="P2252" s="39" t="str">
        <f>IF($A2252 = "", "", IF(OR(VLOOKUP($A2252,'Student reference sheet'!$A$2:$V$2400,8,FALSE) = "R",  VLOOKUP($A2252,'Student reference sheet'!$A$2:$V$2400,8,FALSE) = "L"), "X", ""))</f>
        <v/>
      </c>
      <c r="Q2252" s="39" t="str">
        <f>IF($A2252 ="", "", VLOOKUP($A2252, 'Student reference sheet'!$A$2:$V$2603,22,FALSE))</f>
        <v/>
      </c>
      <c r="R2252" s="39" t="str">
        <f>IF($A2252 &lt;&gt; "",VLOOKUP($A2252,'Student reference sheet'!$A$2:$V$2329, 5,FALSE), "")</f>
        <v/>
      </c>
      <c r="S2252" s="39" t="str">
        <f>IF($A2252 &lt;&gt; "",VLOOKUP($A2252,'Student reference sheet'!$A$2:$V$2329, 6,FALSE), "")</f>
        <v/>
      </c>
      <c r="T2252" s="30" t="str">
        <f>IF($A2252 = "","",
IF(VLOOKUP($A2252,'Student reference sheet'!$A$2:$V$2329, 10,FALSE) = "Y", "Hispanic",
IF(VLOOKUP($A2252,'Student reference sheet'!$A$2:$V$2329,11,FALSE) &lt;&gt; "",
IF(VLOOKUP($A2252,'Student reference sheet'!$A$2:$V$2329,11,FALSE) = "UNK", "Unknown", VLOOKUP(VALUE(VLOOKUP($A2252,'Student reference sheet'!$A$2:$V$2329,11,FALSE)),'Ethnicity Reference'!$A$2:$B$22,2,FALSE)),
IF(VLOOKUP($A2252,'Student reference sheet'!$A$2:$V$2329,9,FALSE) &lt;&gt; "", VLOOKUP(VALUE(VLOOKUP($A2252,'Student reference sheet'!$A$2:$V$2329,9,FALSE)),'Ethnicity Reference'!$A$2:$B$22,2,FALSE),"Unknown"))))</f>
        <v/>
      </c>
      <c r="U2252" s="35"/>
    </row>
    <row r="2253" spans="1:21" ht="15.75">
      <c r="A2253" s="47"/>
      <c r="B2253" s="33"/>
      <c r="C2253" s="39" t="str">
        <f>IF($A2253 &lt;&gt; "",VLOOKUP($A2253,'Student reference sheet'!$A$2:$V$2329, 3,FALSE), "")</f>
        <v/>
      </c>
      <c r="D2253" s="39" t="str">
        <f>IF($A2253 &lt;&gt; "",VLOOKUP($A2253,'Student reference sheet'!$A$2:$V$2329, 2,FALSE), "")</f>
        <v/>
      </c>
      <c r="E2253" s="35"/>
      <c r="F2253" s="34"/>
      <c r="G2253" s="40" t="str">
        <f t="shared" ca="1" si="108"/>
        <v/>
      </c>
      <c r="H2253" s="40" t="str">
        <f t="shared" ca="1" si="109"/>
        <v/>
      </c>
      <c r="I2253" s="36" t="str">
        <f>IF($A2253 = "", "",
IF(COUNTIF(MINIMUM_DAY_DATES[], Attendance!J2253) &gt; 0, VLOOKUP(Attendance!$G2253,MINIMUM_DAY_PERIOD_SCHEDULE[], 2,TRUE),
IF(COUNTIF(RALLY_DATES[], Attendance!J2253) &gt; 0, VLOOKUP(Attendance!$G2253,RALLY_PERIOD_SCHEDULE[], 2,TRUE),
IF(WEEKDAY(Attendance!$J2253) = 2,
       IF(COUNTIF(FINALS_WEEK_MONDAY_DATE[],Attendance!$J2253) &gt; 0, VLOOKUP(Attendance!$G2253,FINALS_WEEK_MONDAY_PERIOD_SCHEDULE[],2,TRUE),
       VLOOKUP(Attendance!$G2253,REGULAR_WEEK_SCHEDULE[],6,TRUE)),
IF(WEEKDAY($J2253) = 3,
       IF(COUNTIF(FINALS_WEEK_TUESDAY_DATE[],Attendance!$J2253) &gt; 0, VLOOKUP(Attendance!$G2253,FINALS_WEEK_TUESDAY_PERIOD_SCHEDULE[],2,TRUE),
       VLOOKUP(Attendance!$G2253,REGULAR_WEEK_SCHEDULE[[Tuesday]:[Period]],5,TRUE)),
IF(WEEKDAY(Attendance!$J2253) = 4,
        IF(COUNTIF(BLOCK_WEDNESDAY_DATES[],Attendance!$J2253) &gt; 0, VLOOKUP(Attendance!$G2253,BLOCK_WEDNESDAY_PERIOD_SCHEDULE[],2,TRUE),
        IF(COUNTIF(FINALS_WEEK_WEDNESDAY_DATE[],Attendance!$J2253) &gt; 0, VLOOKUP(Attendance!$G2253,FINALS_WEEK_WEDNESDAY_PERIOD_SCHEDULE[],2,TRUE),
       VLOOKUP(Attendance!$G2253,REGULAR_WEEK_SCHEDULE[[Wednesday]:[Period]],4,TRUE))),
IF(WEEKDAY($J2253) = 5,
       IF(COUNTIF(BLOCK_THURSDAY_DATES[],Attendance!$J2253) &gt; 0, VLOOKUP(Attendance!$G2253,BLOCK_THURSDAY_PERIOD_SCHEDULE[],2,TRUE),
       IF(COUNTIF(FINALS_WEEK_THURSDAY_DATE[],Attendance!$J2253) &gt; 0, VLOOKUP(Attendance!$G2253,FINALS_WEEK_THURSDAY_PERIOD_SCHEDULE[],2,TRUE),
       VLOOKUP(Attendance!$G2253,REGULAR_WEEK_SCHEDULE[[Thursday]:[Period]],3,TRUE))),
IF(WEEKDAY(Attendance!$J2253) = 6,
       IF(COUNTIF(FINALS_WEEK_FRIDAY_DATE[],Attendance!$J2253) &gt; 0, VLOOKUP(Attendance!$G2253,FINALS_WEEK_FRIDAY_PERIOD_SCHEDULE[],2,TRUE),
       VLOOKUP(Attendance!$G2253,REGULAR_WEEK_SCHEDULE[[Friday]:[Period]],2,TRUE))))))))))</f>
        <v/>
      </c>
      <c r="J2253" s="41" t="str">
        <f t="shared" ca="1" si="110"/>
        <v/>
      </c>
      <c r="K2253" s="41" t="str">
        <f>IF($A2253 &lt;&gt; "",VLOOKUP($A2253,'Student reference sheet'!$A$2:$V$2329, 7,FALSE), "")</f>
        <v/>
      </c>
      <c r="L2253" s="30" t="str">
        <f>IF($A2253 ="", "", VLOOKUP($A2253, 'Student reference sheet'!$A$2:$Z$2603,23,FALSE))</f>
        <v/>
      </c>
      <c r="M2253" s="30" t="str">
        <f>IF($A2253 ="", "", VLOOKUP($A2253, 'Student reference sheet'!$A$2:$Z$2603,24,FALSE))</f>
        <v/>
      </c>
      <c r="N2253" s="30" t="str">
        <f>IF($A2253 ="", "", VLOOKUP($A2253, 'Student reference sheet'!$A$2:$Z$2603,26,FALSE))</f>
        <v/>
      </c>
      <c r="O2253" s="30" t="str">
        <f>IF($A2253 ="", "", VLOOKUP($A2253, 'Student reference sheet'!$A$2:$Z$2603,25,FALSE))</f>
        <v/>
      </c>
      <c r="P2253" s="39" t="str">
        <f>IF($A2253 = "", "", IF(OR(VLOOKUP($A2253,'Student reference sheet'!$A$2:$V$2400,8,FALSE) = "R",  VLOOKUP($A2253,'Student reference sheet'!$A$2:$V$2400,8,FALSE) = "L"), "X", ""))</f>
        <v/>
      </c>
      <c r="Q2253" s="39" t="str">
        <f>IF($A2253 ="", "", VLOOKUP($A2253, 'Student reference sheet'!$A$2:$V$2603,22,FALSE))</f>
        <v/>
      </c>
      <c r="R2253" s="39" t="str">
        <f>IF($A2253 &lt;&gt; "",VLOOKUP($A2253,'Student reference sheet'!$A$2:$V$2329, 5,FALSE), "")</f>
        <v/>
      </c>
      <c r="S2253" s="39" t="str">
        <f>IF($A2253 &lt;&gt; "",VLOOKUP($A2253,'Student reference sheet'!$A$2:$V$2329, 6,FALSE), "")</f>
        <v/>
      </c>
      <c r="T2253" s="30" t="str">
        <f>IF($A2253 = "","",
IF(VLOOKUP($A2253,'Student reference sheet'!$A$2:$V$2329, 10,FALSE) = "Y", "Hispanic",
IF(VLOOKUP($A2253,'Student reference sheet'!$A$2:$V$2329,11,FALSE) &lt;&gt; "",
IF(VLOOKUP($A2253,'Student reference sheet'!$A$2:$V$2329,11,FALSE) = "UNK", "Unknown", VLOOKUP(VALUE(VLOOKUP($A2253,'Student reference sheet'!$A$2:$V$2329,11,FALSE)),'Ethnicity Reference'!$A$2:$B$22,2,FALSE)),
IF(VLOOKUP($A2253,'Student reference sheet'!$A$2:$V$2329,9,FALSE) &lt;&gt; "", VLOOKUP(VALUE(VLOOKUP($A2253,'Student reference sheet'!$A$2:$V$2329,9,FALSE)),'Ethnicity Reference'!$A$2:$B$22,2,FALSE),"Unknown"))))</f>
        <v/>
      </c>
      <c r="U2253" s="35"/>
    </row>
    <row r="2254" spans="1:21" ht="15.75">
      <c r="A2254" s="47"/>
      <c r="B2254" s="33"/>
      <c r="C2254" s="39" t="str">
        <f>IF($A2254 &lt;&gt; "",VLOOKUP($A2254,'Student reference sheet'!$A$2:$V$2329, 3,FALSE), "")</f>
        <v/>
      </c>
      <c r="D2254" s="39" t="str">
        <f>IF($A2254 &lt;&gt; "",VLOOKUP($A2254,'Student reference sheet'!$A$2:$V$2329, 2,FALSE), "")</f>
        <v/>
      </c>
      <c r="E2254" s="35"/>
      <c r="F2254" s="34"/>
      <c r="G2254" s="40" t="str">
        <f t="shared" ca="1" si="108"/>
        <v/>
      </c>
      <c r="H2254" s="40" t="str">
        <f t="shared" ca="1" si="109"/>
        <v/>
      </c>
      <c r="I2254" s="36" t="str">
        <f>IF($A2254 = "", "",
IF(COUNTIF(MINIMUM_DAY_DATES[], Attendance!J2254) &gt; 0, VLOOKUP(Attendance!$G2254,MINIMUM_DAY_PERIOD_SCHEDULE[], 2,TRUE),
IF(COUNTIF(RALLY_DATES[], Attendance!J2254) &gt; 0, VLOOKUP(Attendance!$G2254,RALLY_PERIOD_SCHEDULE[], 2,TRUE),
IF(WEEKDAY(Attendance!$J2254) = 2,
       IF(COUNTIF(FINALS_WEEK_MONDAY_DATE[],Attendance!$J2254) &gt; 0, VLOOKUP(Attendance!$G2254,FINALS_WEEK_MONDAY_PERIOD_SCHEDULE[],2,TRUE),
       VLOOKUP(Attendance!$G2254,REGULAR_WEEK_SCHEDULE[],6,TRUE)),
IF(WEEKDAY($J2254) = 3,
       IF(COUNTIF(FINALS_WEEK_TUESDAY_DATE[],Attendance!$J2254) &gt; 0, VLOOKUP(Attendance!$G2254,FINALS_WEEK_TUESDAY_PERIOD_SCHEDULE[],2,TRUE),
       VLOOKUP(Attendance!$G2254,REGULAR_WEEK_SCHEDULE[[Tuesday]:[Period]],5,TRUE)),
IF(WEEKDAY(Attendance!$J2254) = 4,
        IF(COUNTIF(BLOCK_WEDNESDAY_DATES[],Attendance!$J2254) &gt; 0, VLOOKUP(Attendance!$G2254,BLOCK_WEDNESDAY_PERIOD_SCHEDULE[],2,TRUE),
        IF(COUNTIF(FINALS_WEEK_WEDNESDAY_DATE[],Attendance!$J2254) &gt; 0, VLOOKUP(Attendance!$G2254,FINALS_WEEK_WEDNESDAY_PERIOD_SCHEDULE[],2,TRUE),
       VLOOKUP(Attendance!$G2254,REGULAR_WEEK_SCHEDULE[[Wednesday]:[Period]],4,TRUE))),
IF(WEEKDAY($J2254) = 5,
       IF(COUNTIF(BLOCK_THURSDAY_DATES[],Attendance!$J2254) &gt; 0, VLOOKUP(Attendance!$G2254,BLOCK_THURSDAY_PERIOD_SCHEDULE[],2,TRUE),
       IF(COUNTIF(FINALS_WEEK_THURSDAY_DATE[],Attendance!$J2254) &gt; 0, VLOOKUP(Attendance!$G2254,FINALS_WEEK_THURSDAY_PERIOD_SCHEDULE[],2,TRUE),
       VLOOKUP(Attendance!$G2254,REGULAR_WEEK_SCHEDULE[[Thursday]:[Period]],3,TRUE))),
IF(WEEKDAY(Attendance!$J2254) = 6,
       IF(COUNTIF(FINALS_WEEK_FRIDAY_DATE[],Attendance!$J2254) &gt; 0, VLOOKUP(Attendance!$G2254,FINALS_WEEK_FRIDAY_PERIOD_SCHEDULE[],2,TRUE),
       VLOOKUP(Attendance!$G2254,REGULAR_WEEK_SCHEDULE[[Friday]:[Period]],2,TRUE))))))))))</f>
        <v/>
      </c>
      <c r="J2254" s="41" t="str">
        <f t="shared" ca="1" si="110"/>
        <v/>
      </c>
      <c r="K2254" s="41" t="str">
        <f>IF($A2254 &lt;&gt; "",VLOOKUP($A2254,'Student reference sheet'!$A$2:$V$2329, 7,FALSE), "")</f>
        <v/>
      </c>
      <c r="L2254" s="30" t="str">
        <f>IF($A2254 ="", "", VLOOKUP($A2254, 'Student reference sheet'!$A$2:$Z$2603,23,FALSE))</f>
        <v/>
      </c>
      <c r="M2254" s="30" t="str">
        <f>IF($A2254 ="", "", VLOOKUP($A2254, 'Student reference sheet'!$A$2:$Z$2603,24,FALSE))</f>
        <v/>
      </c>
      <c r="N2254" s="30" t="str">
        <f>IF($A2254 ="", "", VLOOKUP($A2254, 'Student reference sheet'!$A$2:$Z$2603,26,FALSE))</f>
        <v/>
      </c>
      <c r="O2254" s="30" t="str">
        <f>IF($A2254 ="", "", VLOOKUP($A2254, 'Student reference sheet'!$A$2:$Z$2603,25,FALSE))</f>
        <v/>
      </c>
      <c r="P2254" s="39" t="str">
        <f>IF($A2254 = "", "", IF(OR(VLOOKUP($A2254,'Student reference sheet'!$A$2:$V$2400,8,FALSE) = "R",  VLOOKUP($A2254,'Student reference sheet'!$A$2:$V$2400,8,FALSE) = "L"), "X", ""))</f>
        <v/>
      </c>
      <c r="Q2254" s="39" t="str">
        <f>IF($A2254 ="", "", VLOOKUP($A2254, 'Student reference sheet'!$A$2:$V$2603,22,FALSE))</f>
        <v/>
      </c>
      <c r="R2254" s="39" t="str">
        <f>IF($A2254 &lt;&gt; "",VLOOKUP($A2254,'Student reference sheet'!$A$2:$V$2329, 5,FALSE), "")</f>
        <v/>
      </c>
      <c r="S2254" s="39" t="str">
        <f>IF($A2254 &lt;&gt; "",VLOOKUP($A2254,'Student reference sheet'!$A$2:$V$2329, 6,FALSE), "")</f>
        <v/>
      </c>
      <c r="T2254" s="30" t="str">
        <f>IF($A2254 = "","",
IF(VLOOKUP($A2254,'Student reference sheet'!$A$2:$V$2329, 10,FALSE) = "Y", "Hispanic",
IF(VLOOKUP($A2254,'Student reference sheet'!$A$2:$V$2329,11,FALSE) &lt;&gt; "",
IF(VLOOKUP($A2254,'Student reference sheet'!$A$2:$V$2329,11,FALSE) = "UNK", "Unknown", VLOOKUP(VALUE(VLOOKUP($A2254,'Student reference sheet'!$A$2:$V$2329,11,FALSE)),'Ethnicity Reference'!$A$2:$B$22,2,FALSE)),
IF(VLOOKUP($A2254,'Student reference sheet'!$A$2:$V$2329,9,FALSE) &lt;&gt; "", VLOOKUP(VALUE(VLOOKUP($A2254,'Student reference sheet'!$A$2:$V$2329,9,FALSE)),'Ethnicity Reference'!$A$2:$B$22,2,FALSE),"Unknown"))))</f>
        <v/>
      </c>
      <c r="U2254" s="35"/>
    </row>
    <row r="2255" spans="1:21" ht="15.75">
      <c r="A2255" s="47"/>
      <c r="B2255" s="33"/>
      <c r="C2255" s="39" t="str">
        <f>IF($A2255 &lt;&gt; "",VLOOKUP($A2255,'Student reference sheet'!$A$2:$V$2329, 3,FALSE), "")</f>
        <v/>
      </c>
      <c r="D2255" s="39" t="str">
        <f>IF($A2255 &lt;&gt; "",VLOOKUP($A2255,'Student reference sheet'!$A$2:$V$2329, 2,FALSE), "")</f>
        <v/>
      </c>
      <c r="E2255" s="35"/>
      <c r="F2255" s="34"/>
      <c r="G2255" s="40" t="str">
        <f t="shared" ca="1" si="108"/>
        <v/>
      </c>
      <c r="H2255" s="40" t="str">
        <f t="shared" ca="1" si="109"/>
        <v/>
      </c>
      <c r="I2255" s="36" t="str">
        <f>IF($A2255 = "", "",
IF(COUNTIF(MINIMUM_DAY_DATES[], Attendance!J2255) &gt; 0, VLOOKUP(Attendance!$G2255,MINIMUM_DAY_PERIOD_SCHEDULE[], 2,TRUE),
IF(COUNTIF(RALLY_DATES[], Attendance!J2255) &gt; 0, VLOOKUP(Attendance!$G2255,RALLY_PERIOD_SCHEDULE[], 2,TRUE),
IF(WEEKDAY(Attendance!$J2255) = 2,
       IF(COUNTIF(FINALS_WEEK_MONDAY_DATE[],Attendance!$J2255) &gt; 0, VLOOKUP(Attendance!$G2255,FINALS_WEEK_MONDAY_PERIOD_SCHEDULE[],2,TRUE),
       VLOOKUP(Attendance!$G2255,REGULAR_WEEK_SCHEDULE[],6,TRUE)),
IF(WEEKDAY($J2255) = 3,
       IF(COUNTIF(FINALS_WEEK_TUESDAY_DATE[],Attendance!$J2255) &gt; 0, VLOOKUP(Attendance!$G2255,FINALS_WEEK_TUESDAY_PERIOD_SCHEDULE[],2,TRUE),
       VLOOKUP(Attendance!$G2255,REGULAR_WEEK_SCHEDULE[[Tuesday]:[Period]],5,TRUE)),
IF(WEEKDAY(Attendance!$J2255) = 4,
        IF(COUNTIF(BLOCK_WEDNESDAY_DATES[],Attendance!$J2255) &gt; 0, VLOOKUP(Attendance!$G2255,BLOCK_WEDNESDAY_PERIOD_SCHEDULE[],2,TRUE),
        IF(COUNTIF(FINALS_WEEK_WEDNESDAY_DATE[],Attendance!$J2255) &gt; 0, VLOOKUP(Attendance!$G2255,FINALS_WEEK_WEDNESDAY_PERIOD_SCHEDULE[],2,TRUE),
       VLOOKUP(Attendance!$G2255,REGULAR_WEEK_SCHEDULE[[Wednesday]:[Period]],4,TRUE))),
IF(WEEKDAY($J2255) = 5,
       IF(COUNTIF(BLOCK_THURSDAY_DATES[],Attendance!$J2255) &gt; 0, VLOOKUP(Attendance!$G2255,BLOCK_THURSDAY_PERIOD_SCHEDULE[],2,TRUE),
       IF(COUNTIF(FINALS_WEEK_THURSDAY_DATE[],Attendance!$J2255) &gt; 0, VLOOKUP(Attendance!$G2255,FINALS_WEEK_THURSDAY_PERIOD_SCHEDULE[],2,TRUE),
       VLOOKUP(Attendance!$G2255,REGULAR_WEEK_SCHEDULE[[Thursday]:[Period]],3,TRUE))),
IF(WEEKDAY(Attendance!$J2255) = 6,
       IF(COUNTIF(FINALS_WEEK_FRIDAY_DATE[],Attendance!$J2255) &gt; 0, VLOOKUP(Attendance!$G2255,FINALS_WEEK_FRIDAY_PERIOD_SCHEDULE[],2,TRUE),
       VLOOKUP(Attendance!$G2255,REGULAR_WEEK_SCHEDULE[[Friday]:[Period]],2,TRUE))))))))))</f>
        <v/>
      </c>
      <c r="J2255" s="41" t="str">
        <f t="shared" ca="1" si="110"/>
        <v/>
      </c>
      <c r="K2255" s="41" t="str">
        <f>IF($A2255 &lt;&gt; "",VLOOKUP($A2255,'Student reference sheet'!$A$2:$V$2329, 7,FALSE), "")</f>
        <v/>
      </c>
      <c r="L2255" s="30" t="str">
        <f>IF($A2255 ="", "", VLOOKUP($A2255, 'Student reference sheet'!$A$2:$Z$2603,23,FALSE))</f>
        <v/>
      </c>
      <c r="M2255" s="30" t="str">
        <f>IF($A2255 ="", "", VLOOKUP($A2255, 'Student reference sheet'!$A$2:$Z$2603,24,FALSE))</f>
        <v/>
      </c>
      <c r="N2255" s="30" t="str">
        <f>IF($A2255 ="", "", VLOOKUP($A2255, 'Student reference sheet'!$A$2:$Z$2603,26,FALSE))</f>
        <v/>
      </c>
      <c r="O2255" s="30" t="str">
        <f>IF($A2255 ="", "", VLOOKUP($A2255, 'Student reference sheet'!$A$2:$Z$2603,25,FALSE))</f>
        <v/>
      </c>
      <c r="P2255" s="39" t="str">
        <f>IF($A2255 = "", "", IF(OR(VLOOKUP($A2255,'Student reference sheet'!$A$2:$V$2400,8,FALSE) = "R",  VLOOKUP($A2255,'Student reference sheet'!$A$2:$V$2400,8,FALSE) = "L"), "X", ""))</f>
        <v/>
      </c>
      <c r="Q2255" s="39" t="str">
        <f>IF($A2255 ="", "", VLOOKUP($A2255, 'Student reference sheet'!$A$2:$V$2603,22,FALSE))</f>
        <v/>
      </c>
      <c r="R2255" s="39" t="str">
        <f>IF($A2255 &lt;&gt; "",VLOOKUP($A2255,'Student reference sheet'!$A$2:$V$2329, 5,FALSE), "")</f>
        <v/>
      </c>
      <c r="S2255" s="39" t="str">
        <f>IF($A2255 &lt;&gt; "",VLOOKUP($A2255,'Student reference sheet'!$A$2:$V$2329, 6,FALSE), "")</f>
        <v/>
      </c>
      <c r="T2255" s="30" t="str">
        <f>IF($A2255 = "","",
IF(VLOOKUP($A2255,'Student reference sheet'!$A$2:$V$2329, 10,FALSE) = "Y", "Hispanic",
IF(VLOOKUP($A2255,'Student reference sheet'!$A$2:$V$2329,11,FALSE) &lt;&gt; "",
IF(VLOOKUP($A2255,'Student reference sheet'!$A$2:$V$2329,11,FALSE) = "UNK", "Unknown", VLOOKUP(VALUE(VLOOKUP($A2255,'Student reference sheet'!$A$2:$V$2329,11,FALSE)),'Ethnicity Reference'!$A$2:$B$22,2,FALSE)),
IF(VLOOKUP($A2255,'Student reference sheet'!$A$2:$V$2329,9,FALSE) &lt;&gt; "", VLOOKUP(VALUE(VLOOKUP($A2255,'Student reference sheet'!$A$2:$V$2329,9,FALSE)),'Ethnicity Reference'!$A$2:$B$22,2,FALSE),"Unknown"))))</f>
        <v/>
      </c>
      <c r="U2255" s="35"/>
    </row>
    <row r="2256" spans="1:21" ht="15.75">
      <c r="A2256" s="47"/>
      <c r="B2256" s="33"/>
      <c r="C2256" s="39" t="str">
        <f>IF($A2256 &lt;&gt; "",VLOOKUP($A2256,'Student reference sheet'!$A$2:$V$2329, 3,FALSE), "")</f>
        <v/>
      </c>
      <c r="D2256" s="39" t="str">
        <f>IF($A2256 &lt;&gt; "",VLOOKUP($A2256,'Student reference sheet'!$A$2:$V$2329, 2,FALSE), "")</f>
        <v/>
      </c>
      <c r="E2256" s="35"/>
      <c r="F2256" s="34"/>
      <c r="G2256" s="40" t="str">
        <f t="shared" ca="1" si="108"/>
        <v/>
      </c>
      <c r="H2256" s="40" t="str">
        <f t="shared" ca="1" si="109"/>
        <v/>
      </c>
      <c r="I2256" s="36" t="str">
        <f>IF($A2256 = "", "",
IF(COUNTIF(MINIMUM_DAY_DATES[], Attendance!J2256) &gt; 0, VLOOKUP(Attendance!$G2256,MINIMUM_DAY_PERIOD_SCHEDULE[], 2,TRUE),
IF(COUNTIF(RALLY_DATES[], Attendance!J2256) &gt; 0, VLOOKUP(Attendance!$G2256,RALLY_PERIOD_SCHEDULE[], 2,TRUE),
IF(WEEKDAY(Attendance!$J2256) = 2,
       IF(COUNTIF(FINALS_WEEK_MONDAY_DATE[],Attendance!$J2256) &gt; 0, VLOOKUP(Attendance!$G2256,FINALS_WEEK_MONDAY_PERIOD_SCHEDULE[],2,TRUE),
       VLOOKUP(Attendance!$G2256,REGULAR_WEEK_SCHEDULE[],6,TRUE)),
IF(WEEKDAY($J2256) = 3,
       IF(COUNTIF(FINALS_WEEK_TUESDAY_DATE[],Attendance!$J2256) &gt; 0, VLOOKUP(Attendance!$G2256,FINALS_WEEK_TUESDAY_PERIOD_SCHEDULE[],2,TRUE),
       VLOOKUP(Attendance!$G2256,REGULAR_WEEK_SCHEDULE[[Tuesday]:[Period]],5,TRUE)),
IF(WEEKDAY(Attendance!$J2256) = 4,
        IF(COUNTIF(BLOCK_WEDNESDAY_DATES[],Attendance!$J2256) &gt; 0, VLOOKUP(Attendance!$G2256,BLOCK_WEDNESDAY_PERIOD_SCHEDULE[],2,TRUE),
        IF(COUNTIF(FINALS_WEEK_WEDNESDAY_DATE[],Attendance!$J2256) &gt; 0, VLOOKUP(Attendance!$G2256,FINALS_WEEK_WEDNESDAY_PERIOD_SCHEDULE[],2,TRUE),
       VLOOKUP(Attendance!$G2256,REGULAR_WEEK_SCHEDULE[[Wednesday]:[Period]],4,TRUE))),
IF(WEEKDAY($J2256) = 5,
       IF(COUNTIF(BLOCK_THURSDAY_DATES[],Attendance!$J2256) &gt; 0, VLOOKUP(Attendance!$G2256,BLOCK_THURSDAY_PERIOD_SCHEDULE[],2,TRUE),
       IF(COUNTIF(FINALS_WEEK_THURSDAY_DATE[],Attendance!$J2256) &gt; 0, VLOOKUP(Attendance!$G2256,FINALS_WEEK_THURSDAY_PERIOD_SCHEDULE[],2,TRUE),
       VLOOKUP(Attendance!$G2256,REGULAR_WEEK_SCHEDULE[[Thursday]:[Period]],3,TRUE))),
IF(WEEKDAY(Attendance!$J2256) = 6,
       IF(COUNTIF(FINALS_WEEK_FRIDAY_DATE[],Attendance!$J2256) &gt; 0, VLOOKUP(Attendance!$G2256,FINALS_WEEK_FRIDAY_PERIOD_SCHEDULE[],2,TRUE),
       VLOOKUP(Attendance!$G2256,REGULAR_WEEK_SCHEDULE[[Friday]:[Period]],2,TRUE))))))))))</f>
        <v/>
      </c>
      <c r="J2256" s="41" t="str">
        <f t="shared" ca="1" si="110"/>
        <v/>
      </c>
      <c r="K2256" s="41" t="str">
        <f>IF($A2256 &lt;&gt; "",VLOOKUP($A2256,'Student reference sheet'!$A$2:$V$2329, 7,FALSE), "")</f>
        <v/>
      </c>
      <c r="L2256" s="30" t="str">
        <f>IF($A2256 ="", "", VLOOKUP($A2256, 'Student reference sheet'!$A$2:$Z$2603,23,FALSE))</f>
        <v/>
      </c>
      <c r="M2256" s="30" t="str">
        <f>IF($A2256 ="", "", VLOOKUP($A2256, 'Student reference sheet'!$A$2:$Z$2603,24,FALSE))</f>
        <v/>
      </c>
      <c r="N2256" s="30" t="str">
        <f>IF($A2256 ="", "", VLOOKUP($A2256, 'Student reference sheet'!$A$2:$Z$2603,26,FALSE))</f>
        <v/>
      </c>
      <c r="O2256" s="30" t="str">
        <f>IF($A2256 ="", "", VLOOKUP($A2256, 'Student reference sheet'!$A$2:$Z$2603,25,FALSE))</f>
        <v/>
      </c>
      <c r="P2256" s="39" t="str">
        <f>IF($A2256 = "", "", IF(OR(VLOOKUP($A2256,'Student reference sheet'!$A$2:$V$2400,8,FALSE) = "R",  VLOOKUP($A2256,'Student reference sheet'!$A$2:$V$2400,8,FALSE) = "L"), "X", ""))</f>
        <v/>
      </c>
      <c r="Q2256" s="39" t="str">
        <f>IF($A2256 ="", "", VLOOKUP($A2256, 'Student reference sheet'!$A$2:$V$2603,22,FALSE))</f>
        <v/>
      </c>
      <c r="R2256" s="39" t="str">
        <f>IF($A2256 &lt;&gt; "",VLOOKUP($A2256,'Student reference sheet'!$A$2:$V$2329, 5,FALSE), "")</f>
        <v/>
      </c>
      <c r="S2256" s="39" t="str">
        <f>IF($A2256 &lt;&gt; "",VLOOKUP($A2256,'Student reference sheet'!$A$2:$V$2329, 6,FALSE), "")</f>
        <v/>
      </c>
      <c r="T2256" s="30" t="str">
        <f>IF($A2256 = "","",
IF(VLOOKUP($A2256,'Student reference sheet'!$A$2:$V$2329, 10,FALSE) = "Y", "Hispanic",
IF(VLOOKUP($A2256,'Student reference sheet'!$A$2:$V$2329,11,FALSE) &lt;&gt; "",
IF(VLOOKUP($A2256,'Student reference sheet'!$A$2:$V$2329,11,FALSE) = "UNK", "Unknown", VLOOKUP(VALUE(VLOOKUP($A2256,'Student reference sheet'!$A$2:$V$2329,11,FALSE)),'Ethnicity Reference'!$A$2:$B$22,2,FALSE)),
IF(VLOOKUP($A2256,'Student reference sheet'!$A$2:$V$2329,9,FALSE) &lt;&gt; "", VLOOKUP(VALUE(VLOOKUP($A2256,'Student reference sheet'!$A$2:$V$2329,9,FALSE)),'Ethnicity Reference'!$A$2:$B$22,2,FALSE),"Unknown"))))</f>
        <v/>
      </c>
      <c r="U2256" s="35"/>
    </row>
    <row r="2257" spans="1:21" ht="15.75">
      <c r="A2257" s="47"/>
      <c r="B2257" s="33"/>
      <c r="C2257" s="39" t="str">
        <f>IF($A2257 &lt;&gt; "",VLOOKUP($A2257,'Student reference sheet'!$A$2:$V$2329, 3,FALSE), "")</f>
        <v/>
      </c>
      <c r="D2257" s="39" t="str">
        <f>IF($A2257 &lt;&gt; "",VLOOKUP($A2257,'Student reference sheet'!$A$2:$V$2329, 2,FALSE), "")</f>
        <v/>
      </c>
      <c r="E2257" s="35"/>
      <c r="F2257" s="34"/>
      <c r="G2257" s="40" t="str">
        <f t="shared" ca="1" si="108"/>
        <v/>
      </c>
      <c r="H2257" s="40" t="str">
        <f t="shared" ca="1" si="109"/>
        <v/>
      </c>
      <c r="I2257" s="36" t="str">
        <f>IF($A2257 = "", "",
IF(COUNTIF(MINIMUM_DAY_DATES[], Attendance!J2257) &gt; 0, VLOOKUP(Attendance!$G2257,MINIMUM_DAY_PERIOD_SCHEDULE[], 2,TRUE),
IF(COUNTIF(RALLY_DATES[], Attendance!J2257) &gt; 0, VLOOKUP(Attendance!$G2257,RALLY_PERIOD_SCHEDULE[], 2,TRUE),
IF(WEEKDAY(Attendance!$J2257) = 2,
       IF(COUNTIF(FINALS_WEEK_MONDAY_DATE[],Attendance!$J2257) &gt; 0, VLOOKUP(Attendance!$G2257,FINALS_WEEK_MONDAY_PERIOD_SCHEDULE[],2,TRUE),
       VLOOKUP(Attendance!$G2257,REGULAR_WEEK_SCHEDULE[],6,TRUE)),
IF(WEEKDAY($J2257) = 3,
       IF(COUNTIF(FINALS_WEEK_TUESDAY_DATE[],Attendance!$J2257) &gt; 0, VLOOKUP(Attendance!$G2257,FINALS_WEEK_TUESDAY_PERIOD_SCHEDULE[],2,TRUE),
       VLOOKUP(Attendance!$G2257,REGULAR_WEEK_SCHEDULE[[Tuesday]:[Period]],5,TRUE)),
IF(WEEKDAY(Attendance!$J2257) = 4,
        IF(COUNTIF(BLOCK_WEDNESDAY_DATES[],Attendance!$J2257) &gt; 0, VLOOKUP(Attendance!$G2257,BLOCK_WEDNESDAY_PERIOD_SCHEDULE[],2,TRUE),
        IF(COUNTIF(FINALS_WEEK_WEDNESDAY_DATE[],Attendance!$J2257) &gt; 0, VLOOKUP(Attendance!$G2257,FINALS_WEEK_WEDNESDAY_PERIOD_SCHEDULE[],2,TRUE),
       VLOOKUP(Attendance!$G2257,REGULAR_WEEK_SCHEDULE[[Wednesday]:[Period]],4,TRUE))),
IF(WEEKDAY($J2257) = 5,
       IF(COUNTIF(BLOCK_THURSDAY_DATES[],Attendance!$J2257) &gt; 0, VLOOKUP(Attendance!$G2257,BLOCK_THURSDAY_PERIOD_SCHEDULE[],2,TRUE),
       IF(COUNTIF(FINALS_WEEK_THURSDAY_DATE[],Attendance!$J2257) &gt; 0, VLOOKUP(Attendance!$G2257,FINALS_WEEK_THURSDAY_PERIOD_SCHEDULE[],2,TRUE),
       VLOOKUP(Attendance!$G2257,REGULAR_WEEK_SCHEDULE[[Thursday]:[Period]],3,TRUE))),
IF(WEEKDAY(Attendance!$J2257) = 6,
       IF(COUNTIF(FINALS_WEEK_FRIDAY_DATE[],Attendance!$J2257) &gt; 0, VLOOKUP(Attendance!$G2257,FINALS_WEEK_FRIDAY_PERIOD_SCHEDULE[],2,TRUE),
       VLOOKUP(Attendance!$G2257,REGULAR_WEEK_SCHEDULE[[Friday]:[Period]],2,TRUE))))))))))</f>
        <v/>
      </c>
      <c r="J2257" s="41" t="str">
        <f t="shared" ca="1" si="110"/>
        <v/>
      </c>
      <c r="K2257" s="41" t="str">
        <f>IF($A2257 &lt;&gt; "",VLOOKUP($A2257,'Student reference sheet'!$A$2:$V$2329, 7,FALSE), "")</f>
        <v/>
      </c>
      <c r="L2257" s="30" t="str">
        <f>IF($A2257 ="", "", VLOOKUP($A2257, 'Student reference sheet'!$A$2:$Z$2603,23,FALSE))</f>
        <v/>
      </c>
      <c r="M2257" s="30" t="str">
        <f>IF($A2257 ="", "", VLOOKUP($A2257, 'Student reference sheet'!$A$2:$Z$2603,24,FALSE))</f>
        <v/>
      </c>
      <c r="N2257" s="30" t="str">
        <f>IF($A2257 ="", "", VLOOKUP($A2257, 'Student reference sheet'!$A$2:$Z$2603,26,FALSE))</f>
        <v/>
      </c>
      <c r="O2257" s="30" t="str">
        <f>IF($A2257 ="", "", VLOOKUP($A2257, 'Student reference sheet'!$A$2:$Z$2603,25,FALSE))</f>
        <v/>
      </c>
      <c r="P2257" s="39" t="str">
        <f>IF($A2257 = "", "", IF(OR(VLOOKUP($A2257,'Student reference sheet'!$A$2:$V$2400,8,FALSE) = "R",  VLOOKUP($A2257,'Student reference sheet'!$A$2:$V$2400,8,FALSE) = "L"), "X", ""))</f>
        <v/>
      </c>
      <c r="Q2257" s="39" t="str">
        <f>IF($A2257 ="", "", VLOOKUP($A2257, 'Student reference sheet'!$A$2:$V$2603,22,FALSE))</f>
        <v/>
      </c>
      <c r="R2257" s="39" t="str">
        <f>IF($A2257 &lt;&gt; "",VLOOKUP($A2257,'Student reference sheet'!$A$2:$V$2329, 5,FALSE), "")</f>
        <v/>
      </c>
      <c r="S2257" s="39" t="str">
        <f>IF($A2257 &lt;&gt; "",VLOOKUP($A2257,'Student reference sheet'!$A$2:$V$2329, 6,FALSE), "")</f>
        <v/>
      </c>
      <c r="T2257" s="30" t="str">
        <f>IF($A2257 = "","",
IF(VLOOKUP($A2257,'Student reference sheet'!$A$2:$V$2329, 10,FALSE) = "Y", "Hispanic",
IF(VLOOKUP($A2257,'Student reference sheet'!$A$2:$V$2329,11,FALSE) &lt;&gt; "",
IF(VLOOKUP($A2257,'Student reference sheet'!$A$2:$V$2329,11,FALSE) = "UNK", "Unknown", VLOOKUP(VALUE(VLOOKUP($A2257,'Student reference sheet'!$A$2:$V$2329,11,FALSE)),'Ethnicity Reference'!$A$2:$B$22,2,FALSE)),
IF(VLOOKUP($A2257,'Student reference sheet'!$A$2:$V$2329,9,FALSE) &lt;&gt; "", VLOOKUP(VALUE(VLOOKUP($A2257,'Student reference sheet'!$A$2:$V$2329,9,FALSE)),'Ethnicity Reference'!$A$2:$B$22,2,FALSE),"Unknown"))))</f>
        <v/>
      </c>
      <c r="U2257" s="35"/>
    </row>
    <row r="2258" spans="1:21" ht="15.75">
      <c r="A2258" s="47"/>
      <c r="B2258" s="33"/>
      <c r="C2258" s="39" t="str">
        <f>IF($A2258 &lt;&gt; "",VLOOKUP($A2258,'Student reference sheet'!$A$2:$V$2329, 3,FALSE), "")</f>
        <v/>
      </c>
      <c r="D2258" s="39" t="str">
        <f>IF($A2258 &lt;&gt; "",VLOOKUP($A2258,'Student reference sheet'!$A$2:$V$2329, 2,FALSE), "")</f>
        <v/>
      </c>
      <c r="E2258" s="35"/>
      <c r="F2258" s="34"/>
      <c r="G2258" s="40" t="str">
        <f t="shared" ca="1" si="108"/>
        <v/>
      </c>
      <c r="H2258" s="40" t="str">
        <f t="shared" ca="1" si="109"/>
        <v/>
      </c>
      <c r="I2258" s="36" t="str">
        <f>IF($A2258 = "", "",
IF(COUNTIF(MINIMUM_DAY_DATES[], Attendance!J2258) &gt; 0, VLOOKUP(Attendance!$G2258,MINIMUM_DAY_PERIOD_SCHEDULE[], 2,TRUE),
IF(COUNTIF(RALLY_DATES[], Attendance!J2258) &gt; 0, VLOOKUP(Attendance!$G2258,RALLY_PERIOD_SCHEDULE[], 2,TRUE),
IF(WEEKDAY(Attendance!$J2258) = 2,
       IF(COUNTIF(FINALS_WEEK_MONDAY_DATE[],Attendance!$J2258) &gt; 0, VLOOKUP(Attendance!$G2258,FINALS_WEEK_MONDAY_PERIOD_SCHEDULE[],2,TRUE),
       VLOOKUP(Attendance!$G2258,REGULAR_WEEK_SCHEDULE[],6,TRUE)),
IF(WEEKDAY($J2258) = 3,
       IF(COUNTIF(FINALS_WEEK_TUESDAY_DATE[],Attendance!$J2258) &gt; 0, VLOOKUP(Attendance!$G2258,FINALS_WEEK_TUESDAY_PERIOD_SCHEDULE[],2,TRUE),
       VLOOKUP(Attendance!$G2258,REGULAR_WEEK_SCHEDULE[[Tuesday]:[Period]],5,TRUE)),
IF(WEEKDAY(Attendance!$J2258) = 4,
        IF(COUNTIF(BLOCK_WEDNESDAY_DATES[],Attendance!$J2258) &gt; 0, VLOOKUP(Attendance!$G2258,BLOCK_WEDNESDAY_PERIOD_SCHEDULE[],2,TRUE),
        IF(COUNTIF(FINALS_WEEK_WEDNESDAY_DATE[],Attendance!$J2258) &gt; 0, VLOOKUP(Attendance!$G2258,FINALS_WEEK_WEDNESDAY_PERIOD_SCHEDULE[],2,TRUE),
       VLOOKUP(Attendance!$G2258,REGULAR_WEEK_SCHEDULE[[Wednesday]:[Period]],4,TRUE))),
IF(WEEKDAY($J2258) = 5,
       IF(COUNTIF(BLOCK_THURSDAY_DATES[],Attendance!$J2258) &gt; 0, VLOOKUP(Attendance!$G2258,BLOCK_THURSDAY_PERIOD_SCHEDULE[],2,TRUE),
       IF(COUNTIF(FINALS_WEEK_THURSDAY_DATE[],Attendance!$J2258) &gt; 0, VLOOKUP(Attendance!$G2258,FINALS_WEEK_THURSDAY_PERIOD_SCHEDULE[],2,TRUE),
       VLOOKUP(Attendance!$G2258,REGULAR_WEEK_SCHEDULE[[Thursday]:[Period]],3,TRUE))),
IF(WEEKDAY(Attendance!$J2258) = 6,
       IF(COUNTIF(FINALS_WEEK_FRIDAY_DATE[],Attendance!$J2258) &gt; 0, VLOOKUP(Attendance!$G2258,FINALS_WEEK_FRIDAY_PERIOD_SCHEDULE[],2,TRUE),
       VLOOKUP(Attendance!$G2258,REGULAR_WEEK_SCHEDULE[[Friday]:[Period]],2,TRUE))))))))))</f>
        <v/>
      </c>
      <c r="J2258" s="41" t="str">
        <f t="shared" ca="1" si="110"/>
        <v/>
      </c>
      <c r="K2258" s="41" t="str">
        <f>IF($A2258 &lt;&gt; "",VLOOKUP($A2258,'Student reference sheet'!$A$2:$V$2329, 7,FALSE), "")</f>
        <v/>
      </c>
      <c r="L2258" s="30" t="str">
        <f>IF($A2258 ="", "", VLOOKUP($A2258, 'Student reference sheet'!$A$2:$Z$2603,23,FALSE))</f>
        <v/>
      </c>
      <c r="M2258" s="30" t="str">
        <f>IF($A2258 ="", "", VLOOKUP($A2258, 'Student reference sheet'!$A$2:$Z$2603,24,FALSE))</f>
        <v/>
      </c>
      <c r="N2258" s="30" t="str">
        <f>IF($A2258 ="", "", VLOOKUP($A2258, 'Student reference sheet'!$A$2:$Z$2603,26,FALSE))</f>
        <v/>
      </c>
      <c r="O2258" s="30" t="str">
        <f>IF($A2258 ="", "", VLOOKUP($A2258, 'Student reference sheet'!$A$2:$Z$2603,25,FALSE))</f>
        <v/>
      </c>
      <c r="P2258" s="39" t="str">
        <f>IF($A2258 = "", "", IF(OR(VLOOKUP($A2258,'Student reference sheet'!$A$2:$V$2400,8,FALSE) = "R",  VLOOKUP($A2258,'Student reference sheet'!$A$2:$V$2400,8,FALSE) = "L"), "X", ""))</f>
        <v/>
      </c>
      <c r="Q2258" s="39" t="str">
        <f>IF($A2258 ="", "", VLOOKUP($A2258, 'Student reference sheet'!$A$2:$V$2603,22,FALSE))</f>
        <v/>
      </c>
      <c r="R2258" s="39" t="str">
        <f>IF($A2258 &lt;&gt; "",VLOOKUP($A2258,'Student reference sheet'!$A$2:$V$2329, 5,FALSE), "")</f>
        <v/>
      </c>
      <c r="S2258" s="39" t="str">
        <f>IF($A2258 &lt;&gt; "",VLOOKUP($A2258,'Student reference sheet'!$A$2:$V$2329, 6,FALSE), "")</f>
        <v/>
      </c>
      <c r="T2258" s="30" t="str">
        <f>IF($A2258 = "","",
IF(VLOOKUP($A2258,'Student reference sheet'!$A$2:$V$2329, 10,FALSE) = "Y", "Hispanic",
IF(VLOOKUP($A2258,'Student reference sheet'!$A$2:$V$2329,11,FALSE) &lt;&gt; "",
IF(VLOOKUP($A2258,'Student reference sheet'!$A$2:$V$2329,11,FALSE) = "UNK", "Unknown", VLOOKUP(VALUE(VLOOKUP($A2258,'Student reference sheet'!$A$2:$V$2329,11,FALSE)),'Ethnicity Reference'!$A$2:$B$22,2,FALSE)),
IF(VLOOKUP($A2258,'Student reference sheet'!$A$2:$V$2329,9,FALSE) &lt;&gt; "", VLOOKUP(VALUE(VLOOKUP($A2258,'Student reference sheet'!$A$2:$V$2329,9,FALSE)),'Ethnicity Reference'!$A$2:$B$22,2,FALSE),"Unknown"))))</f>
        <v/>
      </c>
      <c r="U2258" s="35"/>
    </row>
    <row r="2259" spans="1:21" ht="15.75">
      <c r="A2259" s="47"/>
      <c r="B2259" s="33"/>
      <c r="C2259" s="39" t="str">
        <f>IF($A2259 &lt;&gt; "",VLOOKUP($A2259,'Student reference sheet'!$A$2:$V$2329, 3,FALSE), "")</f>
        <v/>
      </c>
      <c r="D2259" s="39" t="str">
        <f>IF($A2259 &lt;&gt; "",VLOOKUP($A2259,'Student reference sheet'!$A$2:$V$2329, 2,FALSE), "")</f>
        <v/>
      </c>
      <c r="E2259" s="35"/>
      <c r="F2259" s="34"/>
      <c r="G2259" s="40" t="str">
        <f t="shared" ca="1" si="108"/>
        <v/>
      </c>
      <c r="H2259" s="40" t="str">
        <f t="shared" ca="1" si="109"/>
        <v/>
      </c>
      <c r="I2259" s="36" t="str">
        <f>IF($A2259 = "", "",
IF(COUNTIF(MINIMUM_DAY_DATES[], Attendance!J2259) &gt; 0, VLOOKUP(Attendance!$G2259,MINIMUM_DAY_PERIOD_SCHEDULE[], 2,TRUE),
IF(COUNTIF(RALLY_DATES[], Attendance!J2259) &gt; 0, VLOOKUP(Attendance!$G2259,RALLY_PERIOD_SCHEDULE[], 2,TRUE),
IF(WEEKDAY(Attendance!$J2259) = 2,
       IF(COUNTIF(FINALS_WEEK_MONDAY_DATE[],Attendance!$J2259) &gt; 0, VLOOKUP(Attendance!$G2259,FINALS_WEEK_MONDAY_PERIOD_SCHEDULE[],2,TRUE),
       VLOOKUP(Attendance!$G2259,REGULAR_WEEK_SCHEDULE[],6,TRUE)),
IF(WEEKDAY($J2259) = 3,
       IF(COUNTIF(FINALS_WEEK_TUESDAY_DATE[],Attendance!$J2259) &gt; 0, VLOOKUP(Attendance!$G2259,FINALS_WEEK_TUESDAY_PERIOD_SCHEDULE[],2,TRUE),
       VLOOKUP(Attendance!$G2259,REGULAR_WEEK_SCHEDULE[[Tuesday]:[Period]],5,TRUE)),
IF(WEEKDAY(Attendance!$J2259) = 4,
        IF(COUNTIF(BLOCK_WEDNESDAY_DATES[],Attendance!$J2259) &gt; 0, VLOOKUP(Attendance!$G2259,BLOCK_WEDNESDAY_PERIOD_SCHEDULE[],2,TRUE),
        IF(COUNTIF(FINALS_WEEK_WEDNESDAY_DATE[],Attendance!$J2259) &gt; 0, VLOOKUP(Attendance!$G2259,FINALS_WEEK_WEDNESDAY_PERIOD_SCHEDULE[],2,TRUE),
       VLOOKUP(Attendance!$G2259,REGULAR_WEEK_SCHEDULE[[Wednesday]:[Period]],4,TRUE))),
IF(WEEKDAY($J2259) = 5,
       IF(COUNTIF(BLOCK_THURSDAY_DATES[],Attendance!$J2259) &gt; 0, VLOOKUP(Attendance!$G2259,BLOCK_THURSDAY_PERIOD_SCHEDULE[],2,TRUE),
       IF(COUNTIF(FINALS_WEEK_THURSDAY_DATE[],Attendance!$J2259) &gt; 0, VLOOKUP(Attendance!$G2259,FINALS_WEEK_THURSDAY_PERIOD_SCHEDULE[],2,TRUE),
       VLOOKUP(Attendance!$G2259,REGULAR_WEEK_SCHEDULE[[Thursday]:[Period]],3,TRUE))),
IF(WEEKDAY(Attendance!$J2259) = 6,
       IF(COUNTIF(FINALS_WEEK_FRIDAY_DATE[],Attendance!$J2259) &gt; 0, VLOOKUP(Attendance!$G2259,FINALS_WEEK_FRIDAY_PERIOD_SCHEDULE[],2,TRUE),
       VLOOKUP(Attendance!$G2259,REGULAR_WEEK_SCHEDULE[[Friday]:[Period]],2,TRUE))))))))))</f>
        <v/>
      </c>
      <c r="J2259" s="41" t="str">
        <f t="shared" ca="1" si="110"/>
        <v/>
      </c>
      <c r="K2259" s="41" t="str">
        <f>IF($A2259 &lt;&gt; "",VLOOKUP($A2259,'Student reference sheet'!$A$2:$V$2329, 7,FALSE), "")</f>
        <v/>
      </c>
      <c r="L2259" s="30" t="str">
        <f>IF($A2259 ="", "", VLOOKUP($A2259, 'Student reference sheet'!$A$2:$Z$2603,23,FALSE))</f>
        <v/>
      </c>
      <c r="M2259" s="30" t="str">
        <f>IF($A2259 ="", "", VLOOKUP($A2259, 'Student reference sheet'!$A$2:$Z$2603,24,FALSE))</f>
        <v/>
      </c>
      <c r="N2259" s="30" t="str">
        <f>IF($A2259 ="", "", VLOOKUP($A2259, 'Student reference sheet'!$A$2:$Z$2603,26,FALSE))</f>
        <v/>
      </c>
      <c r="O2259" s="30" t="str">
        <f>IF($A2259 ="", "", VLOOKUP($A2259, 'Student reference sheet'!$A$2:$Z$2603,25,FALSE))</f>
        <v/>
      </c>
      <c r="P2259" s="39" t="str">
        <f>IF($A2259 = "", "", IF(OR(VLOOKUP($A2259,'Student reference sheet'!$A$2:$V$2400,8,FALSE) = "R",  VLOOKUP($A2259,'Student reference sheet'!$A$2:$V$2400,8,FALSE) = "L"), "X", ""))</f>
        <v/>
      </c>
      <c r="Q2259" s="39" t="str">
        <f>IF($A2259 ="", "", VLOOKUP($A2259, 'Student reference sheet'!$A$2:$V$2603,22,FALSE))</f>
        <v/>
      </c>
      <c r="R2259" s="39" t="str">
        <f>IF($A2259 &lt;&gt; "",VLOOKUP($A2259,'Student reference sheet'!$A$2:$V$2329, 5,FALSE), "")</f>
        <v/>
      </c>
      <c r="S2259" s="39" t="str">
        <f>IF($A2259 &lt;&gt; "",VLOOKUP($A2259,'Student reference sheet'!$A$2:$V$2329, 6,FALSE), "")</f>
        <v/>
      </c>
      <c r="T2259" s="30" t="str">
        <f>IF($A2259 = "","",
IF(VLOOKUP($A2259,'Student reference sheet'!$A$2:$V$2329, 10,FALSE) = "Y", "Hispanic",
IF(VLOOKUP($A2259,'Student reference sheet'!$A$2:$V$2329,11,FALSE) &lt;&gt; "",
IF(VLOOKUP($A2259,'Student reference sheet'!$A$2:$V$2329,11,FALSE) = "UNK", "Unknown", VLOOKUP(VALUE(VLOOKUP($A2259,'Student reference sheet'!$A$2:$V$2329,11,FALSE)),'Ethnicity Reference'!$A$2:$B$22,2,FALSE)),
IF(VLOOKUP($A2259,'Student reference sheet'!$A$2:$V$2329,9,FALSE) &lt;&gt; "", VLOOKUP(VALUE(VLOOKUP($A2259,'Student reference sheet'!$A$2:$V$2329,9,FALSE)),'Ethnicity Reference'!$A$2:$B$22,2,FALSE),"Unknown"))))</f>
        <v/>
      </c>
      <c r="U2259" s="35"/>
    </row>
    <row r="2260" spans="1:21" ht="15.75">
      <c r="A2260" s="47"/>
      <c r="B2260" s="33"/>
      <c r="C2260" s="39" t="str">
        <f>IF($A2260 &lt;&gt; "",VLOOKUP($A2260,'Student reference sheet'!$A$2:$V$2329, 3,FALSE), "")</f>
        <v/>
      </c>
      <c r="D2260" s="39" t="str">
        <f>IF($A2260 &lt;&gt; "",VLOOKUP($A2260,'Student reference sheet'!$A$2:$V$2329, 2,FALSE), "")</f>
        <v/>
      </c>
      <c r="E2260" s="35"/>
      <c r="F2260" s="34"/>
      <c r="G2260" s="40" t="str">
        <f t="shared" ca="1" si="108"/>
        <v/>
      </c>
      <c r="H2260" s="40" t="str">
        <f t="shared" ca="1" si="109"/>
        <v/>
      </c>
      <c r="I2260" s="36" t="str">
        <f>IF($A2260 = "", "",
IF(COUNTIF(MINIMUM_DAY_DATES[], Attendance!J2260) &gt; 0, VLOOKUP(Attendance!$G2260,MINIMUM_DAY_PERIOD_SCHEDULE[], 2,TRUE),
IF(COUNTIF(RALLY_DATES[], Attendance!J2260) &gt; 0, VLOOKUP(Attendance!$G2260,RALLY_PERIOD_SCHEDULE[], 2,TRUE),
IF(WEEKDAY(Attendance!$J2260) = 2,
       IF(COUNTIF(FINALS_WEEK_MONDAY_DATE[],Attendance!$J2260) &gt; 0, VLOOKUP(Attendance!$G2260,FINALS_WEEK_MONDAY_PERIOD_SCHEDULE[],2,TRUE),
       VLOOKUP(Attendance!$G2260,REGULAR_WEEK_SCHEDULE[],6,TRUE)),
IF(WEEKDAY($J2260) = 3,
       IF(COUNTIF(FINALS_WEEK_TUESDAY_DATE[],Attendance!$J2260) &gt; 0, VLOOKUP(Attendance!$G2260,FINALS_WEEK_TUESDAY_PERIOD_SCHEDULE[],2,TRUE),
       VLOOKUP(Attendance!$G2260,REGULAR_WEEK_SCHEDULE[[Tuesday]:[Period]],5,TRUE)),
IF(WEEKDAY(Attendance!$J2260) = 4,
        IF(COUNTIF(BLOCK_WEDNESDAY_DATES[],Attendance!$J2260) &gt; 0, VLOOKUP(Attendance!$G2260,BLOCK_WEDNESDAY_PERIOD_SCHEDULE[],2,TRUE),
        IF(COUNTIF(FINALS_WEEK_WEDNESDAY_DATE[],Attendance!$J2260) &gt; 0, VLOOKUP(Attendance!$G2260,FINALS_WEEK_WEDNESDAY_PERIOD_SCHEDULE[],2,TRUE),
       VLOOKUP(Attendance!$G2260,REGULAR_WEEK_SCHEDULE[[Wednesday]:[Period]],4,TRUE))),
IF(WEEKDAY($J2260) = 5,
       IF(COUNTIF(BLOCK_THURSDAY_DATES[],Attendance!$J2260) &gt; 0, VLOOKUP(Attendance!$G2260,BLOCK_THURSDAY_PERIOD_SCHEDULE[],2,TRUE),
       IF(COUNTIF(FINALS_WEEK_THURSDAY_DATE[],Attendance!$J2260) &gt; 0, VLOOKUP(Attendance!$G2260,FINALS_WEEK_THURSDAY_PERIOD_SCHEDULE[],2,TRUE),
       VLOOKUP(Attendance!$G2260,REGULAR_WEEK_SCHEDULE[[Thursday]:[Period]],3,TRUE))),
IF(WEEKDAY(Attendance!$J2260) = 6,
       IF(COUNTIF(FINALS_WEEK_FRIDAY_DATE[],Attendance!$J2260) &gt; 0, VLOOKUP(Attendance!$G2260,FINALS_WEEK_FRIDAY_PERIOD_SCHEDULE[],2,TRUE),
       VLOOKUP(Attendance!$G2260,REGULAR_WEEK_SCHEDULE[[Friday]:[Period]],2,TRUE))))))))))</f>
        <v/>
      </c>
      <c r="J2260" s="41" t="str">
        <f t="shared" ca="1" si="110"/>
        <v/>
      </c>
      <c r="K2260" s="41" t="str">
        <f>IF($A2260 &lt;&gt; "",VLOOKUP($A2260,'Student reference sheet'!$A$2:$V$2329, 7,FALSE), "")</f>
        <v/>
      </c>
      <c r="L2260" s="30" t="str">
        <f>IF($A2260 ="", "", VLOOKUP($A2260, 'Student reference sheet'!$A$2:$Z$2603,23,FALSE))</f>
        <v/>
      </c>
      <c r="M2260" s="30" t="str">
        <f>IF($A2260 ="", "", VLOOKUP($A2260, 'Student reference sheet'!$A$2:$Z$2603,24,FALSE))</f>
        <v/>
      </c>
      <c r="N2260" s="30" t="str">
        <f>IF($A2260 ="", "", VLOOKUP($A2260, 'Student reference sheet'!$A$2:$Z$2603,26,FALSE))</f>
        <v/>
      </c>
      <c r="O2260" s="30" t="str">
        <f>IF($A2260 ="", "", VLOOKUP($A2260, 'Student reference sheet'!$A$2:$Z$2603,25,FALSE))</f>
        <v/>
      </c>
      <c r="P2260" s="39" t="str">
        <f>IF($A2260 = "", "", IF(OR(VLOOKUP($A2260,'Student reference sheet'!$A$2:$V$2400,8,FALSE) = "R",  VLOOKUP($A2260,'Student reference sheet'!$A$2:$V$2400,8,FALSE) = "L"), "X", ""))</f>
        <v/>
      </c>
      <c r="Q2260" s="39" t="str">
        <f>IF($A2260 ="", "", VLOOKUP($A2260, 'Student reference sheet'!$A$2:$V$2603,22,FALSE))</f>
        <v/>
      </c>
      <c r="R2260" s="39" t="str">
        <f>IF($A2260 &lt;&gt; "",VLOOKUP($A2260,'Student reference sheet'!$A$2:$V$2329, 5,FALSE), "")</f>
        <v/>
      </c>
      <c r="S2260" s="39" t="str">
        <f>IF($A2260 &lt;&gt; "",VLOOKUP($A2260,'Student reference sheet'!$A$2:$V$2329, 6,FALSE), "")</f>
        <v/>
      </c>
      <c r="T2260" s="30" t="str">
        <f>IF($A2260 = "","",
IF(VLOOKUP($A2260,'Student reference sheet'!$A$2:$V$2329, 10,FALSE) = "Y", "Hispanic",
IF(VLOOKUP($A2260,'Student reference sheet'!$A$2:$V$2329,11,FALSE) &lt;&gt; "",
IF(VLOOKUP($A2260,'Student reference sheet'!$A$2:$V$2329,11,FALSE) = "UNK", "Unknown", VLOOKUP(VALUE(VLOOKUP($A2260,'Student reference sheet'!$A$2:$V$2329,11,FALSE)),'Ethnicity Reference'!$A$2:$B$22,2,FALSE)),
IF(VLOOKUP($A2260,'Student reference sheet'!$A$2:$V$2329,9,FALSE) &lt;&gt; "", VLOOKUP(VALUE(VLOOKUP($A2260,'Student reference sheet'!$A$2:$V$2329,9,FALSE)),'Ethnicity Reference'!$A$2:$B$22,2,FALSE),"Unknown"))))</f>
        <v/>
      </c>
      <c r="U2260" s="35"/>
    </row>
    <row r="2261" spans="1:21" ht="15.75">
      <c r="A2261" s="47"/>
      <c r="B2261" s="33"/>
      <c r="C2261" s="39" t="str">
        <f>IF($A2261 &lt;&gt; "",VLOOKUP($A2261,'Student reference sheet'!$A$2:$V$2329, 3,FALSE), "")</f>
        <v/>
      </c>
      <c r="D2261" s="39" t="str">
        <f>IF($A2261 &lt;&gt; "",VLOOKUP($A2261,'Student reference sheet'!$A$2:$V$2329, 2,FALSE), "")</f>
        <v/>
      </c>
      <c r="E2261" s="35"/>
      <c r="F2261" s="34"/>
      <c r="G2261" s="40" t="str">
        <f t="shared" ca="1" si="108"/>
        <v/>
      </c>
      <c r="H2261" s="40" t="str">
        <f t="shared" ca="1" si="109"/>
        <v/>
      </c>
      <c r="I2261" s="36" t="str">
        <f>IF($A2261 = "", "",
IF(COUNTIF(MINIMUM_DAY_DATES[], Attendance!J2261) &gt; 0, VLOOKUP(Attendance!$G2261,MINIMUM_DAY_PERIOD_SCHEDULE[], 2,TRUE),
IF(COUNTIF(RALLY_DATES[], Attendance!J2261) &gt; 0, VLOOKUP(Attendance!$G2261,RALLY_PERIOD_SCHEDULE[], 2,TRUE),
IF(WEEKDAY(Attendance!$J2261) = 2,
       IF(COUNTIF(FINALS_WEEK_MONDAY_DATE[],Attendance!$J2261) &gt; 0, VLOOKUP(Attendance!$G2261,FINALS_WEEK_MONDAY_PERIOD_SCHEDULE[],2,TRUE),
       VLOOKUP(Attendance!$G2261,REGULAR_WEEK_SCHEDULE[],6,TRUE)),
IF(WEEKDAY($J2261) = 3,
       IF(COUNTIF(FINALS_WEEK_TUESDAY_DATE[],Attendance!$J2261) &gt; 0, VLOOKUP(Attendance!$G2261,FINALS_WEEK_TUESDAY_PERIOD_SCHEDULE[],2,TRUE),
       VLOOKUP(Attendance!$G2261,REGULAR_WEEK_SCHEDULE[[Tuesday]:[Period]],5,TRUE)),
IF(WEEKDAY(Attendance!$J2261) = 4,
        IF(COUNTIF(BLOCK_WEDNESDAY_DATES[],Attendance!$J2261) &gt; 0, VLOOKUP(Attendance!$G2261,BLOCK_WEDNESDAY_PERIOD_SCHEDULE[],2,TRUE),
        IF(COUNTIF(FINALS_WEEK_WEDNESDAY_DATE[],Attendance!$J2261) &gt; 0, VLOOKUP(Attendance!$G2261,FINALS_WEEK_WEDNESDAY_PERIOD_SCHEDULE[],2,TRUE),
       VLOOKUP(Attendance!$G2261,REGULAR_WEEK_SCHEDULE[[Wednesday]:[Period]],4,TRUE))),
IF(WEEKDAY($J2261) = 5,
       IF(COUNTIF(BLOCK_THURSDAY_DATES[],Attendance!$J2261) &gt; 0, VLOOKUP(Attendance!$G2261,BLOCK_THURSDAY_PERIOD_SCHEDULE[],2,TRUE),
       IF(COUNTIF(FINALS_WEEK_THURSDAY_DATE[],Attendance!$J2261) &gt; 0, VLOOKUP(Attendance!$G2261,FINALS_WEEK_THURSDAY_PERIOD_SCHEDULE[],2,TRUE),
       VLOOKUP(Attendance!$G2261,REGULAR_WEEK_SCHEDULE[[Thursday]:[Period]],3,TRUE))),
IF(WEEKDAY(Attendance!$J2261) = 6,
       IF(COUNTIF(FINALS_WEEK_FRIDAY_DATE[],Attendance!$J2261) &gt; 0, VLOOKUP(Attendance!$G2261,FINALS_WEEK_FRIDAY_PERIOD_SCHEDULE[],2,TRUE),
       VLOOKUP(Attendance!$G2261,REGULAR_WEEK_SCHEDULE[[Friday]:[Period]],2,TRUE))))))))))</f>
        <v/>
      </c>
      <c r="J2261" s="41" t="str">
        <f t="shared" ca="1" si="110"/>
        <v/>
      </c>
      <c r="K2261" s="41" t="str">
        <f>IF($A2261 &lt;&gt; "",VLOOKUP($A2261,'Student reference sheet'!$A$2:$V$2329, 7,FALSE), "")</f>
        <v/>
      </c>
      <c r="L2261" s="30" t="str">
        <f>IF($A2261 ="", "", VLOOKUP($A2261, 'Student reference sheet'!$A$2:$Z$2603,23,FALSE))</f>
        <v/>
      </c>
      <c r="M2261" s="30" t="str">
        <f>IF($A2261 ="", "", VLOOKUP($A2261, 'Student reference sheet'!$A$2:$Z$2603,24,FALSE))</f>
        <v/>
      </c>
      <c r="N2261" s="30" t="str">
        <f>IF($A2261 ="", "", VLOOKUP($A2261, 'Student reference sheet'!$A$2:$Z$2603,26,FALSE))</f>
        <v/>
      </c>
      <c r="O2261" s="30" t="str">
        <f>IF($A2261 ="", "", VLOOKUP($A2261, 'Student reference sheet'!$A$2:$Z$2603,25,FALSE))</f>
        <v/>
      </c>
      <c r="P2261" s="39" t="str">
        <f>IF($A2261 = "", "", IF(OR(VLOOKUP($A2261,'Student reference sheet'!$A$2:$V$2400,8,FALSE) = "R",  VLOOKUP($A2261,'Student reference sheet'!$A$2:$V$2400,8,FALSE) = "L"), "X", ""))</f>
        <v/>
      </c>
      <c r="Q2261" s="39" t="str">
        <f>IF($A2261 ="", "", VLOOKUP($A2261, 'Student reference sheet'!$A$2:$V$2603,22,FALSE))</f>
        <v/>
      </c>
      <c r="R2261" s="39" t="str">
        <f>IF($A2261 &lt;&gt; "",VLOOKUP($A2261,'Student reference sheet'!$A$2:$V$2329, 5,FALSE), "")</f>
        <v/>
      </c>
      <c r="S2261" s="39" t="str">
        <f>IF($A2261 &lt;&gt; "",VLOOKUP($A2261,'Student reference sheet'!$A$2:$V$2329, 6,FALSE), "")</f>
        <v/>
      </c>
      <c r="T2261" s="30" t="str">
        <f>IF($A2261 = "","",
IF(VLOOKUP($A2261,'Student reference sheet'!$A$2:$V$2329, 10,FALSE) = "Y", "Hispanic",
IF(VLOOKUP($A2261,'Student reference sheet'!$A$2:$V$2329,11,FALSE) &lt;&gt; "",
IF(VLOOKUP($A2261,'Student reference sheet'!$A$2:$V$2329,11,FALSE) = "UNK", "Unknown", VLOOKUP(VALUE(VLOOKUP($A2261,'Student reference sheet'!$A$2:$V$2329,11,FALSE)),'Ethnicity Reference'!$A$2:$B$22,2,FALSE)),
IF(VLOOKUP($A2261,'Student reference sheet'!$A$2:$V$2329,9,FALSE) &lt;&gt; "", VLOOKUP(VALUE(VLOOKUP($A2261,'Student reference sheet'!$A$2:$V$2329,9,FALSE)),'Ethnicity Reference'!$A$2:$B$22,2,FALSE),"Unknown"))))</f>
        <v/>
      </c>
      <c r="U2261" s="35"/>
    </row>
    <row r="2262" spans="1:21" ht="15.75">
      <c r="A2262" s="47"/>
      <c r="B2262" s="33"/>
      <c r="C2262" s="39" t="str">
        <f>IF($A2262 &lt;&gt; "",VLOOKUP($A2262,'Student reference sheet'!$A$2:$V$2329, 3,FALSE), "")</f>
        <v/>
      </c>
      <c r="D2262" s="39" t="str">
        <f>IF($A2262 &lt;&gt; "",VLOOKUP($A2262,'Student reference sheet'!$A$2:$V$2329, 2,FALSE), "")</f>
        <v/>
      </c>
      <c r="E2262" s="35"/>
      <c r="F2262" s="34"/>
      <c r="G2262" s="40" t="str">
        <f t="shared" ca="1" si="108"/>
        <v/>
      </c>
      <c r="H2262" s="40" t="str">
        <f t="shared" ca="1" si="109"/>
        <v/>
      </c>
      <c r="I2262" s="36" t="str">
        <f>IF($A2262 = "", "",
IF(COUNTIF(MINIMUM_DAY_DATES[], Attendance!J2262) &gt; 0, VLOOKUP(Attendance!$G2262,MINIMUM_DAY_PERIOD_SCHEDULE[], 2,TRUE),
IF(COUNTIF(RALLY_DATES[], Attendance!J2262) &gt; 0, VLOOKUP(Attendance!$G2262,RALLY_PERIOD_SCHEDULE[], 2,TRUE),
IF(WEEKDAY(Attendance!$J2262) = 2,
       IF(COUNTIF(FINALS_WEEK_MONDAY_DATE[],Attendance!$J2262) &gt; 0, VLOOKUP(Attendance!$G2262,FINALS_WEEK_MONDAY_PERIOD_SCHEDULE[],2,TRUE),
       VLOOKUP(Attendance!$G2262,REGULAR_WEEK_SCHEDULE[],6,TRUE)),
IF(WEEKDAY($J2262) = 3,
       IF(COUNTIF(FINALS_WEEK_TUESDAY_DATE[],Attendance!$J2262) &gt; 0, VLOOKUP(Attendance!$G2262,FINALS_WEEK_TUESDAY_PERIOD_SCHEDULE[],2,TRUE),
       VLOOKUP(Attendance!$G2262,REGULAR_WEEK_SCHEDULE[[Tuesday]:[Period]],5,TRUE)),
IF(WEEKDAY(Attendance!$J2262) = 4,
        IF(COUNTIF(BLOCK_WEDNESDAY_DATES[],Attendance!$J2262) &gt; 0, VLOOKUP(Attendance!$G2262,BLOCK_WEDNESDAY_PERIOD_SCHEDULE[],2,TRUE),
        IF(COUNTIF(FINALS_WEEK_WEDNESDAY_DATE[],Attendance!$J2262) &gt; 0, VLOOKUP(Attendance!$G2262,FINALS_WEEK_WEDNESDAY_PERIOD_SCHEDULE[],2,TRUE),
       VLOOKUP(Attendance!$G2262,REGULAR_WEEK_SCHEDULE[[Wednesday]:[Period]],4,TRUE))),
IF(WEEKDAY($J2262) = 5,
       IF(COUNTIF(BLOCK_THURSDAY_DATES[],Attendance!$J2262) &gt; 0, VLOOKUP(Attendance!$G2262,BLOCK_THURSDAY_PERIOD_SCHEDULE[],2,TRUE),
       IF(COUNTIF(FINALS_WEEK_THURSDAY_DATE[],Attendance!$J2262) &gt; 0, VLOOKUP(Attendance!$G2262,FINALS_WEEK_THURSDAY_PERIOD_SCHEDULE[],2,TRUE),
       VLOOKUP(Attendance!$G2262,REGULAR_WEEK_SCHEDULE[[Thursday]:[Period]],3,TRUE))),
IF(WEEKDAY(Attendance!$J2262) = 6,
       IF(COUNTIF(FINALS_WEEK_FRIDAY_DATE[],Attendance!$J2262) &gt; 0, VLOOKUP(Attendance!$G2262,FINALS_WEEK_FRIDAY_PERIOD_SCHEDULE[],2,TRUE),
       VLOOKUP(Attendance!$G2262,REGULAR_WEEK_SCHEDULE[[Friday]:[Period]],2,TRUE))))))))))</f>
        <v/>
      </c>
      <c r="J2262" s="41" t="str">
        <f t="shared" ca="1" si="110"/>
        <v/>
      </c>
      <c r="K2262" s="41" t="str">
        <f>IF($A2262 &lt;&gt; "",VLOOKUP($A2262,'Student reference sheet'!$A$2:$V$2329, 7,FALSE), "")</f>
        <v/>
      </c>
      <c r="L2262" s="30" t="str">
        <f>IF($A2262 ="", "", VLOOKUP($A2262, 'Student reference sheet'!$A$2:$Z$2603,23,FALSE))</f>
        <v/>
      </c>
      <c r="M2262" s="30" t="str">
        <f>IF($A2262 ="", "", VLOOKUP($A2262, 'Student reference sheet'!$A$2:$Z$2603,24,FALSE))</f>
        <v/>
      </c>
      <c r="N2262" s="30" t="str">
        <f>IF($A2262 ="", "", VLOOKUP($A2262, 'Student reference sheet'!$A$2:$Z$2603,26,FALSE))</f>
        <v/>
      </c>
      <c r="O2262" s="30" t="str">
        <f>IF($A2262 ="", "", VLOOKUP($A2262, 'Student reference sheet'!$A$2:$Z$2603,25,FALSE))</f>
        <v/>
      </c>
      <c r="P2262" s="39" t="str">
        <f>IF($A2262 = "", "", IF(OR(VLOOKUP($A2262,'Student reference sheet'!$A$2:$V$2400,8,FALSE) = "R",  VLOOKUP($A2262,'Student reference sheet'!$A$2:$V$2400,8,FALSE) = "L"), "X", ""))</f>
        <v/>
      </c>
      <c r="Q2262" s="39" t="str">
        <f>IF($A2262 ="", "", VLOOKUP($A2262, 'Student reference sheet'!$A$2:$V$2603,22,FALSE))</f>
        <v/>
      </c>
      <c r="R2262" s="39" t="str">
        <f>IF($A2262 &lt;&gt; "",VLOOKUP($A2262,'Student reference sheet'!$A$2:$V$2329, 5,FALSE), "")</f>
        <v/>
      </c>
      <c r="S2262" s="39" t="str">
        <f>IF($A2262 &lt;&gt; "",VLOOKUP($A2262,'Student reference sheet'!$A$2:$V$2329, 6,FALSE), "")</f>
        <v/>
      </c>
      <c r="T2262" s="30" t="str">
        <f>IF($A2262 = "","",
IF(VLOOKUP($A2262,'Student reference sheet'!$A$2:$V$2329, 10,FALSE) = "Y", "Hispanic",
IF(VLOOKUP($A2262,'Student reference sheet'!$A$2:$V$2329,11,FALSE) &lt;&gt; "",
IF(VLOOKUP($A2262,'Student reference sheet'!$A$2:$V$2329,11,FALSE) = "UNK", "Unknown", VLOOKUP(VALUE(VLOOKUP($A2262,'Student reference sheet'!$A$2:$V$2329,11,FALSE)),'Ethnicity Reference'!$A$2:$B$22,2,FALSE)),
IF(VLOOKUP($A2262,'Student reference sheet'!$A$2:$V$2329,9,FALSE) &lt;&gt; "", VLOOKUP(VALUE(VLOOKUP($A2262,'Student reference sheet'!$A$2:$V$2329,9,FALSE)),'Ethnicity Reference'!$A$2:$B$22,2,FALSE),"Unknown"))))</f>
        <v/>
      </c>
      <c r="U2262" s="35"/>
    </row>
    <row r="2263" spans="1:21" ht="15.75">
      <c r="A2263" s="47"/>
      <c r="B2263" s="33"/>
      <c r="C2263" s="39" t="str">
        <f>IF($A2263 &lt;&gt; "",VLOOKUP($A2263,'Student reference sheet'!$A$2:$V$2329, 3,FALSE), "")</f>
        <v/>
      </c>
      <c r="D2263" s="39" t="str">
        <f>IF($A2263 &lt;&gt; "",VLOOKUP($A2263,'Student reference sheet'!$A$2:$V$2329, 2,FALSE), "")</f>
        <v/>
      </c>
      <c r="E2263" s="35"/>
      <c r="F2263" s="34"/>
      <c r="G2263" s="40" t="str">
        <f t="shared" ca="1" si="108"/>
        <v/>
      </c>
      <c r="H2263" s="40" t="str">
        <f t="shared" ca="1" si="109"/>
        <v/>
      </c>
      <c r="I2263" s="36" t="str">
        <f>IF($A2263 = "", "",
IF(COUNTIF(MINIMUM_DAY_DATES[], Attendance!J2263) &gt; 0, VLOOKUP(Attendance!$G2263,MINIMUM_DAY_PERIOD_SCHEDULE[], 2,TRUE),
IF(COUNTIF(RALLY_DATES[], Attendance!J2263) &gt; 0, VLOOKUP(Attendance!$G2263,RALLY_PERIOD_SCHEDULE[], 2,TRUE),
IF(WEEKDAY(Attendance!$J2263) = 2,
       IF(COUNTIF(FINALS_WEEK_MONDAY_DATE[],Attendance!$J2263) &gt; 0, VLOOKUP(Attendance!$G2263,FINALS_WEEK_MONDAY_PERIOD_SCHEDULE[],2,TRUE),
       VLOOKUP(Attendance!$G2263,REGULAR_WEEK_SCHEDULE[],6,TRUE)),
IF(WEEKDAY($J2263) = 3,
       IF(COUNTIF(FINALS_WEEK_TUESDAY_DATE[],Attendance!$J2263) &gt; 0, VLOOKUP(Attendance!$G2263,FINALS_WEEK_TUESDAY_PERIOD_SCHEDULE[],2,TRUE),
       VLOOKUP(Attendance!$G2263,REGULAR_WEEK_SCHEDULE[[Tuesday]:[Period]],5,TRUE)),
IF(WEEKDAY(Attendance!$J2263) = 4,
        IF(COUNTIF(BLOCK_WEDNESDAY_DATES[],Attendance!$J2263) &gt; 0, VLOOKUP(Attendance!$G2263,BLOCK_WEDNESDAY_PERIOD_SCHEDULE[],2,TRUE),
        IF(COUNTIF(FINALS_WEEK_WEDNESDAY_DATE[],Attendance!$J2263) &gt; 0, VLOOKUP(Attendance!$G2263,FINALS_WEEK_WEDNESDAY_PERIOD_SCHEDULE[],2,TRUE),
       VLOOKUP(Attendance!$G2263,REGULAR_WEEK_SCHEDULE[[Wednesday]:[Period]],4,TRUE))),
IF(WEEKDAY($J2263) = 5,
       IF(COUNTIF(BLOCK_THURSDAY_DATES[],Attendance!$J2263) &gt; 0, VLOOKUP(Attendance!$G2263,BLOCK_THURSDAY_PERIOD_SCHEDULE[],2,TRUE),
       IF(COUNTIF(FINALS_WEEK_THURSDAY_DATE[],Attendance!$J2263) &gt; 0, VLOOKUP(Attendance!$G2263,FINALS_WEEK_THURSDAY_PERIOD_SCHEDULE[],2,TRUE),
       VLOOKUP(Attendance!$G2263,REGULAR_WEEK_SCHEDULE[[Thursday]:[Period]],3,TRUE))),
IF(WEEKDAY(Attendance!$J2263) = 6,
       IF(COUNTIF(FINALS_WEEK_FRIDAY_DATE[],Attendance!$J2263) &gt; 0, VLOOKUP(Attendance!$G2263,FINALS_WEEK_FRIDAY_PERIOD_SCHEDULE[],2,TRUE),
       VLOOKUP(Attendance!$G2263,REGULAR_WEEK_SCHEDULE[[Friday]:[Period]],2,TRUE))))))))))</f>
        <v/>
      </c>
      <c r="J2263" s="41" t="str">
        <f t="shared" ca="1" si="110"/>
        <v/>
      </c>
      <c r="K2263" s="41" t="str">
        <f>IF($A2263 &lt;&gt; "",VLOOKUP($A2263,'Student reference sheet'!$A$2:$V$2329, 7,FALSE), "")</f>
        <v/>
      </c>
      <c r="L2263" s="30" t="str">
        <f>IF($A2263 ="", "", VLOOKUP($A2263, 'Student reference sheet'!$A$2:$Z$2603,23,FALSE))</f>
        <v/>
      </c>
      <c r="M2263" s="30" t="str">
        <f>IF($A2263 ="", "", VLOOKUP($A2263, 'Student reference sheet'!$A$2:$Z$2603,24,FALSE))</f>
        <v/>
      </c>
      <c r="N2263" s="30" t="str">
        <f>IF($A2263 ="", "", VLOOKUP($A2263, 'Student reference sheet'!$A$2:$Z$2603,26,FALSE))</f>
        <v/>
      </c>
      <c r="O2263" s="30" t="str">
        <f>IF($A2263 ="", "", VLOOKUP($A2263, 'Student reference sheet'!$A$2:$Z$2603,25,FALSE))</f>
        <v/>
      </c>
      <c r="P2263" s="39" t="str">
        <f>IF($A2263 = "", "", IF(OR(VLOOKUP($A2263,'Student reference sheet'!$A$2:$V$2400,8,FALSE) = "R",  VLOOKUP($A2263,'Student reference sheet'!$A$2:$V$2400,8,FALSE) = "L"), "X", ""))</f>
        <v/>
      </c>
      <c r="Q2263" s="39" t="str">
        <f>IF($A2263 ="", "", VLOOKUP($A2263, 'Student reference sheet'!$A$2:$V$2603,22,FALSE))</f>
        <v/>
      </c>
      <c r="R2263" s="39" t="str">
        <f>IF($A2263 &lt;&gt; "",VLOOKUP($A2263,'Student reference sheet'!$A$2:$V$2329, 5,FALSE), "")</f>
        <v/>
      </c>
      <c r="S2263" s="39" t="str">
        <f>IF($A2263 &lt;&gt; "",VLOOKUP($A2263,'Student reference sheet'!$A$2:$V$2329, 6,FALSE), "")</f>
        <v/>
      </c>
      <c r="T2263" s="30" t="str">
        <f>IF($A2263 = "","",
IF(VLOOKUP($A2263,'Student reference sheet'!$A$2:$V$2329, 10,FALSE) = "Y", "Hispanic",
IF(VLOOKUP($A2263,'Student reference sheet'!$A$2:$V$2329,11,FALSE) &lt;&gt; "",
IF(VLOOKUP($A2263,'Student reference sheet'!$A$2:$V$2329,11,FALSE) = "UNK", "Unknown", VLOOKUP(VALUE(VLOOKUP($A2263,'Student reference sheet'!$A$2:$V$2329,11,FALSE)),'Ethnicity Reference'!$A$2:$B$22,2,FALSE)),
IF(VLOOKUP($A2263,'Student reference sheet'!$A$2:$V$2329,9,FALSE) &lt;&gt; "", VLOOKUP(VALUE(VLOOKUP($A2263,'Student reference sheet'!$A$2:$V$2329,9,FALSE)),'Ethnicity Reference'!$A$2:$B$22,2,FALSE),"Unknown"))))</f>
        <v/>
      </c>
      <c r="U2263" s="35"/>
    </row>
    <row r="2264" spans="1:21" ht="15.75">
      <c r="A2264" s="47"/>
      <c r="B2264" s="33"/>
      <c r="C2264" s="39" t="str">
        <f>IF($A2264 &lt;&gt; "",VLOOKUP($A2264,'Student reference sheet'!$A$2:$V$2329, 3,FALSE), "")</f>
        <v/>
      </c>
      <c r="D2264" s="39" t="str">
        <f>IF($A2264 &lt;&gt; "",VLOOKUP($A2264,'Student reference sheet'!$A$2:$V$2329, 2,FALSE), "")</f>
        <v/>
      </c>
      <c r="E2264" s="35"/>
      <c r="F2264" s="34"/>
      <c r="G2264" s="40" t="str">
        <f t="shared" ca="1" si="108"/>
        <v/>
      </c>
      <c r="H2264" s="40" t="str">
        <f t="shared" ca="1" si="109"/>
        <v/>
      </c>
      <c r="I2264" s="36" t="str">
        <f>IF($A2264 = "", "",
IF(COUNTIF(MINIMUM_DAY_DATES[], Attendance!J2264) &gt; 0, VLOOKUP(Attendance!$G2264,MINIMUM_DAY_PERIOD_SCHEDULE[], 2,TRUE),
IF(COUNTIF(RALLY_DATES[], Attendance!J2264) &gt; 0, VLOOKUP(Attendance!$G2264,RALLY_PERIOD_SCHEDULE[], 2,TRUE),
IF(WEEKDAY(Attendance!$J2264) = 2,
       IF(COUNTIF(FINALS_WEEK_MONDAY_DATE[],Attendance!$J2264) &gt; 0, VLOOKUP(Attendance!$G2264,FINALS_WEEK_MONDAY_PERIOD_SCHEDULE[],2,TRUE),
       VLOOKUP(Attendance!$G2264,REGULAR_WEEK_SCHEDULE[],6,TRUE)),
IF(WEEKDAY($J2264) = 3,
       IF(COUNTIF(FINALS_WEEK_TUESDAY_DATE[],Attendance!$J2264) &gt; 0, VLOOKUP(Attendance!$G2264,FINALS_WEEK_TUESDAY_PERIOD_SCHEDULE[],2,TRUE),
       VLOOKUP(Attendance!$G2264,REGULAR_WEEK_SCHEDULE[[Tuesday]:[Period]],5,TRUE)),
IF(WEEKDAY(Attendance!$J2264) = 4,
        IF(COUNTIF(BLOCK_WEDNESDAY_DATES[],Attendance!$J2264) &gt; 0, VLOOKUP(Attendance!$G2264,BLOCK_WEDNESDAY_PERIOD_SCHEDULE[],2,TRUE),
        IF(COUNTIF(FINALS_WEEK_WEDNESDAY_DATE[],Attendance!$J2264) &gt; 0, VLOOKUP(Attendance!$G2264,FINALS_WEEK_WEDNESDAY_PERIOD_SCHEDULE[],2,TRUE),
       VLOOKUP(Attendance!$G2264,REGULAR_WEEK_SCHEDULE[[Wednesday]:[Period]],4,TRUE))),
IF(WEEKDAY($J2264) = 5,
       IF(COUNTIF(BLOCK_THURSDAY_DATES[],Attendance!$J2264) &gt; 0, VLOOKUP(Attendance!$G2264,BLOCK_THURSDAY_PERIOD_SCHEDULE[],2,TRUE),
       IF(COUNTIF(FINALS_WEEK_THURSDAY_DATE[],Attendance!$J2264) &gt; 0, VLOOKUP(Attendance!$G2264,FINALS_WEEK_THURSDAY_PERIOD_SCHEDULE[],2,TRUE),
       VLOOKUP(Attendance!$G2264,REGULAR_WEEK_SCHEDULE[[Thursday]:[Period]],3,TRUE))),
IF(WEEKDAY(Attendance!$J2264) = 6,
       IF(COUNTIF(FINALS_WEEK_FRIDAY_DATE[],Attendance!$J2264) &gt; 0, VLOOKUP(Attendance!$G2264,FINALS_WEEK_FRIDAY_PERIOD_SCHEDULE[],2,TRUE),
       VLOOKUP(Attendance!$G2264,REGULAR_WEEK_SCHEDULE[[Friday]:[Period]],2,TRUE))))))))))</f>
        <v/>
      </c>
      <c r="J2264" s="41" t="str">
        <f t="shared" ca="1" si="110"/>
        <v/>
      </c>
      <c r="K2264" s="41" t="str">
        <f>IF($A2264 &lt;&gt; "",VLOOKUP($A2264,'Student reference sheet'!$A$2:$V$2329, 7,FALSE), "")</f>
        <v/>
      </c>
      <c r="L2264" s="30" t="str">
        <f>IF($A2264 ="", "", VLOOKUP($A2264, 'Student reference sheet'!$A$2:$Z$2603,23,FALSE))</f>
        <v/>
      </c>
      <c r="M2264" s="30" t="str">
        <f>IF($A2264 ="", "", VLOOKUP($A2264, 'Student reference sheet'!$A$2:$Z$2603,24,FALSE))</f>
        <v/>
      </c>
      <c r="N2264" s="30" t="str">
        <f>IF($A2264 ="", "", VLOOKUP($A2264, 'Student reference sheet'!$A$2:$Z$2603,26,FALSE))</f>
        <v/>
      </c>
      <c r="O2264" s="30" t="str">
        <f>IF($A2264 ="", "", VLOOKUP($A2264, 'Student reference sheet'!$A$2:$Z$2603,25,FALSE))</f>
        <v/>
      </c>
      <c r="P2264" s="39" t="str">
        <f>IF($A2264 = "", "", IF(OR(VLOOKUP($A2264,'Student reference sheet'!$A$2:$V$2400,8,FALSE) = "R",  VLOOKUP($A2264,'Student reference sheet'!$A$2:$V$2400,8,FALSE) = "L"), "X", ""))</f>
        <v/>
      </c>
      <c r="Q2264" s="39" t="str">
        <f>IF($A2264 ="", "", VLOOKUP($A2264, 'Student reference sheet'!$A$2:$V$2603,22,FALSE))</f>
        <v/>
      </c>
      <c r="R2264" s="39" t="str">
        <f>IF($A2264 &lt;&gt; "",VLOOKUP($A2264,'Student reference sheet'!$A$2:$V$2329, 5,FALSE), "")</f>
        <v/>
      </c>
      <c r="S2264" s="39" t="str">
        <f>IF($A2264 &lt;&gt; "",VLOOKUP($A2264,'Student reference sheet'!$A$2:$V$2329, 6,FALSE), "")</f>
        <v/>
      </c>
      <c r="T2264" s="30" t="str">
        <f>IF($A2264 = "","",
IF(VLOOKUP($A2264,'Student reference sheet'!$A$2:$V$2329, 10,FALSE) = "Y", "Hispanic",
IF(VLOOKUP($A2264,'Student reference sheet'!$A$2:$V$2329,11,FALSE) &lt;&gt; "",
IF(VLOOKUP($A2264,'Student reference sheet'!$A$2:$V$2329,11,FALSE) = "UNK", "Unknown", VLOOKUP(VALUE(VLOOKUP($A2264,'Student reference sheet'!$A$2:$V$2329,11,FALSE)),'Ethnicity Reference'!$A$2:$B$22,2,FALSE)),
IF(VLOOKUP($A2264,'Student reference sheet'!$A$2:$V$2329,9,FALSE) &lt;&gt; "", VLOOKUP(VALUE(VLOOKUP($A2264,'Student reference sheet'!$A$2:$V$2329,9,FALSE)),'Ethnicity Reference'!$A$2:$B$22,2,FALSE),"Unknown"))))</f>
        <v/>
      </c>
      <c r="U2264" s="35"/>
    </row>
    <row r="2265" spans="1:21" ht="15.75">
      <c r="A2265" s="47"/>
      <c r="B2265" s="33"/>
      <c r="C2265" s="39" t="str">
        <f>IF($A2265 &lt;&gt; "",VLOOKUP($A2265,'Student reference sheet'!$A$2:$V$2329, 3,FALSE), "")</f>
        <v/>
      </c>
      <c r="D2265" s="39" t="str">
        <f>IF($A2265 &lt;&gt; "",VLOOKUP($A2265,'Student reference sheet'!$A$2:$V$2329, 2,FALSE), "")</f>
        <v/>
      </c>
      <c r="E2265" s="35"/>
      <c r="F2265" s="34"/>
      <c r="G2265" s="40" t="str">
        <f t="shared" ca="1" si="108"/>
        <v/>
      </c>
      <c r="H2265" s="40" t="str">
        <f t="shared" ca="1" si="109"/>
        <v/>
      </c>
      <c r="I2265" s="36" t="str">
        <f>IF($A2265 = "", "",
IF(COUNTIF(MINIMUM_DAY_DATES[], Attendance!J2265) &gt; 0, VLOOKUP(Attendance!$G2265,MINIMUM_DAY_PERIOD_SCHEDULE[], 2,TRUE),
IF(COUNTIF(RALLY_DATES[], Attendance!J2265) &gt; 0, VLOOKUP(Attendance!$G2265,RALLY_PERIOD_SCHEDULE[], 2,TRUE),
IF(WEEKDAY(Attendance!$J2265) = 2,
       IF(COUNTIF(FINALS_WEEK_MONDAY_DATE[],Attendance!$J2265) &gt; 0, VLOOKUP(Attendance!$G2265,FINALS_WEEK_MONDAY_PERIOD_SCHEDULE[],2,TRUE),
       VLOOKUP(Attendance!$G2265,REGULAR_WEEK_SCHEDULE[],6,TRUE)),
IF(WEEKDAY($J2265) = 3,
       IF(COUNTIF(FINALS_WEEK_TUESDAY_DATE[],Attendance!$J2265) &gt; 0, VLOOKUP(Attendance!$G2265,FINALS_WEEK_TUESDAY_PERIOD_SCHEDULE[],2,TRUE),
       VLOOKUP(Attendance!$G2265,REGULAR_WEEK_SCHEDULE[[Tuesday]:[Period]],5,TRUE)),
IF(WEEKDAY(Attendance!$J2265) = 4,
        IF(COUNTIF(BLOCK_WEDNESDAY_DATES[],Attendance!$J2265) &gt; 0, VLOOKUP(Attendance!$G2265,BLOCK_WEDNESDAY_PERIOD_SCHEDULE[],2,TRUE),
        IF(COUNTIF(FINALS_WEEK_WEDNESDAY_DATE[],Attendance!$J2265) &gt; 0, VLOOKUP(Attendance!$G2265,FINALS_WEEK_WEDNESDAY_PERIOD_SCHEDULE[],2,TRUE),
       VLOOKUP(Attendance!$G2265,REGULAR_WEEK_SCHEDULE[[Wednesday]:[Period]],4,TRUE))),
IF(WEEKDAY($J2265) = 5,
       IF(COUNTIF(BLOCK_THURSDAY_DATES[],Attendance!$J2265) &gt; 0, VLOOKUP(Attendance!$G2265,BLOCK_THURSDAY_PERIOD_SCHEDULE[],2,TRUE),
       IF(COUNTIF(FINALS_WEEK_THURSDAY_DATE[],Attendance!$J2265) &gt; 0, VLOOKUP(Attendance!$G2265,FINALS_WEEK_THURSDAY_PERIOD_SCHEDULE[],2,TRUE),
       VLOOKUP(Attendance!$G2265,REGULAR_WEEK_SCHEDULE[[Thursday]:[Period]],3,TRUE))),
IF(WEEKDAY(Attendance!$J2265) = 6,
       IF(COUNTIF(FINALS_WEEK_FRIDAY_DATE[],Attendance!$J2265) &gt; 0, VLOOKUP(Attendance!$G2265,FINALS_WEEK_FRIDAY_PERIOD_SCHEDULE[],2,TRUE),
       VLOOKUP(Attendance!$G2265,REGULAR_WEEK_SCHEDULE[[Friday]:[Period]],2,TRUE))))))))))</f>
        <v/>
      </c>
      <c r="J2265" s="41" t="str">
        <f t="shared" ca="1" si="110"/>
        <v/>
      </c>
      <c r="K2265" s="41" t="str">
        <f>IF($A2265 &lt;&gt; "",VLOOKUP($A2265,'Student reference sheet'!$A$2:$V$2329, 7,FALSE), "")</f>
        <v/>
      </c>
      <c r="L2265" s="30" t="str">
        <f>IF($A2265 ="", "", VLOOKUP($A2265, 'Student reference sheet'!$A$2:$Z$2603,23,FALSE))</f>
        <v/>
      </c>
      <c r="M2265" s="30" t="str">
        <f>IF($A2265 ="", "", VLOOKUP($A2265, 'Student reference sheet'!$A$2:$Z$2603,24,FALSE))</f>
        <v/>
      </c>
      <c r="N2265" s="30" t="str">
        <f>IF($A2265 ="", "", VLOOKUP($A2265, 'Student reference sheet'!$A$2:$Z$2603,26,FALSE))</f>
        <v/>
      </c>
      <c r="O2265" s="30" t="str">
        <f>IF($A2265 ="", "", VLOOKUP($A2265, 'Student reference sheet'!$A$2:$Z$2603,25,FALSE))</f>
        <v/>
      </c>
      <c r="P2265" s="39" t="str">
        <f>IF($A2265 = "", "", IF(OR(VLOOKUP($A2265,'Student reference sheet'!$A$2:$V$2400,8,FALSE) = "R",  VLOOKUP($A2265,'Student reference sheet'!$A$2:$V$2400,8,FALSE) = "L"), "X", ""))</f>
        <v/>
      </c>
      <c r="Q2265" s="39" t="str">
        <f>IF($A2265 ="", "", VLOOKUP($A2265, 'Student reference sheet'!$A$2:$V$2603,22,FALSE))</f>
        <v/>
      </c>
      <c r="R2265" s="39" t="str">
        <f>IF($A2265 &lt;&gt; "",VLOOKUP($A2265,'Student reference sheet'!$A$2:$V$2329, 5,FALSE), "")</f>
        <v/>
      </c>
      <c r="S2265" s="39" t="str">
        <f>IF($A2265 &lt;&gt; "",VLOOKUP($A2265,'Student reference sheet'!$A$2:$V$2329, 6,FALSE), "")</f>
        <v/>
      </c>
      <c r="T2265" s="30" t="str">
        <f>IF($A2265 = "","",
IF(VLOOKUP($A2265,'Student reference sheet'!$A$2:$V$2329, 10,FALSE) = "Y", "Hispanic",
IF(VLOOKUP($A2265,'Student reference sheet'!$A$2:$V$2329,11,FALSE) &lt;&gt; "",
IF(VLOOKUP($A2265,'Student reference sheet'!$A$2:$V$2329,11,FALSE) = "UNK", "Unknown", VLOOKUP(VALUE(VLOOKUP($A2265,'Student reference sheet'!$A$2:$V$2329,11,FALSE)),'Ethnicity Reference'!$A$2:$B$22,2,FALSE)),
IF(VLOOKUP($A2265,'Student reference sheet'!$A$2:$V$2329,9,FALSE) &lt;&gt; "", VLOOKUP(VALUE(VLOOKUP($A2265,'Student reference sheet'!$A$2:$V$2329,9,FALSE)),'Ethnicity Reference'!$A$2:$B$22,2,FALSE),"Unknown"))))</f>
        <v/>
      </c>
      <c r="U2265" s="35"/>
    </row>
    <row r="2266" spans="1:21" ht="15.75">
      <c r="A2266" s="47"/>
      <c r="B2266" s="33"/>
      <c r="C2266" s="39" t="str">
        <f>IF($A2266 &lt;&gt; "",VLOOKUP($A2266,'Student reference sheet'!$A$2:$V$2329, 3,FALSE), "")</f>
        <v/>
      </c>
      <c r="D2266" s="39" t="str">
        <f>IF($A2266 &lt;&gt; "",VLOOKUP($A2266,'Student reference sheet'!$A$2:$V$2329, 2,FALSE), "")</f>
        <v/>
      </c>
      <c r="E2266" s="35"/>
      <c r="F2266" s="34"/>
      <c r="G2266" s="40" t="str">
        <f t="shared" ca="1" si="108"/>
        <v/>
      </c>
      <c r="H2266" s="40" t="str">
        <f t="shared" ca="1" si="109"/>
        <v/>
      </c>
      <c r="I2266" s="36" t="str">
        <f>IF($A2266 = "", "",
IF(COUNTIF(MINIMUM_DAY_DATES[], Attendance!J2266) &gt; 0, VLOOKUP(Attendance!$G2266,MINIMUM_DAY_PERIOD_SCHEDULE[], 2,TRUE),
IF(COUNTIF(RALLY_DATES[], Attendance!J2266) &gt; 0, VLOOKUP(Attendance!$G2266,RALLY_PERIOD_SCHEDULE[], 2,TRUE),
IF(WEEKDAY(Attendance!$J2266) = 2,
       IF(COUNTIF(FINALS_WEEK_MONDAY_DATE[],Attendance!$J2266) &gt; 0, VLOOKUP(Attendance!$G2266,FINALS_WEEK_MONDAY_PERIOD_SCHEDULE[],2,TRUE),
       VLOOKUP(Attendance!$G2266,REGULAR_WEEK_SCHEDULE[],6,TRUE)),
IF(WEEKDAY($J2266) = 3,
       IF(COUNTIF(FINALS_WEEK_TUESDAY_DATE[],Attendance!$J2266) &gt; 0, VLOOKUP(Attendance!$G2266,FINALS_WEEK_TUESDAY_PERIOD_SCHEDULE[],2,TRUE),
       VLOOKUP(Attendance!$G2266,REGULAR_WEEK_SCHEDULE[[Tuesday]:[Period]],5,TRUE)),
IF(WEEKDAY(Attendance!$J2266) = 4,
        IF(COUNTIF(BLOCK_WEDNESDAY_DATES[],Attendance!$J2266) &gt; 0, VLOOKUP(Attendance!$G2266,BLOCK_WEDNESDAY_PERIOD_SCHEDULE[],2,TRUE),
        IF(COUNTIF(FINALS_WEEK_WEDNESDAY_DATE[],Attendance!$J2266) &gt; 0, VLOOKUP(Attendance!$G2266,FINALS_WEEK_WEDNESDAY_PERIOD_SCHEDULE[],2,TRUE),
       VLOOKUP(Attendance!$G2266,REGULAR_WEEK_SCHEDULE[[Wednesday]:[Period]],4,TRUE))),
IF(WEEKDAY($J2266) = 5,
       IF(COUNTIF(BLOCK_THURSDAY_DATES[],Attendance!$J2266) &gt; 0, VLOOKUP(Attendance!$G2266,BLOCK_THURSDAY_PERIOD_SCHEDULE[],2,TRUE),
       IF(COUNTIF(FINALS_WEEK_THURSDAY_DATE[],Attendance!$J2266) &gt; 0, VLOOKUP(Attendance!$G2266,FINALS_WEEK_THURSDAY_PERIOD_SCHEDULE[],2,TRUE),
       VLOOKUP(Attendance!$G2266,REGULAR_WEEK_SCHEDULE[[Thursday]:[Period]],3,TRUE))),
IF(WEEKDAY(Attendance!$J2266) = 6,
       IF(COUNTIF(FINALS_WEEK_FRIDAY_DATE[],Attendance!$J2266) &gt; 0, VLOOKUP(Attendance!$G2266,FINALS_WEEK_FRIDAY_PERIOD_SCHEDULE[],2,TRUE),
       VLOOKUP(Attendance!$G2266,REGULAR_WEEK_SCHEDULE[[Friday]:[Period]],2,TRUE))))))))))</f>
        <v/>
      </c>
      <c r="J2266" s="41" t="str">
        <f t="shared" ca="1" si="110"/>
        <v/>
      </c>
      <c r="K2266" s="41" t="str">
        <f>IF($A2266 &lt;&gt; "",VLOOKUP($A2266,'Student reference sheet'!$A$2:$V$2329, 7,FALSE), "")</f>
        <v/>
      </c>
      <c r="L2266" s="30" t="str">
        <f>IF($A2266 ="", "", VLOOKUP($A2266, 'Student reference sheet'!$A$2:$Z$2603,23,FALSE))</f>
        <v/>
      </c>
      <c r="M2266" s="30" t="str">
        <f>IF($A2266 ="", "", VLOOKUP($A2266, 'Student reference sheet'!$A$2:$Z$2603,24,FALSE))</f>
        <v/>
      </c>
      <c r="N2266" s="30" t="str">
        <f>IF($A2266 ="", "", VLOOKUP($A2266, 'Student reference sheet'!$A$2:$Z$2603,26,FALSE))</f>
        <v/>
      </c>
      <c r="O2266" s="30" t="str">
        <f>IF($A2266 ="", "", VLOOKUP($A2266, 'Student reference sheet'!$A$2:$Z$2603,25,FALSE))</f>
        <v/>
      </c>
      <c r="P2266" s="39" t="str">
        <f>IF($A2266 = "", "", IF(OR(VLOOKUP($A2266,'Student reference sheet'!$A$2:$V$2400,8,FALSE) = "R",  VLOOKUP($A2266,'Student reference sheet'!$A$2:$V$2400,8,FALSE) = "L"), "X", ""))</f>
        <v/>
      </c>
      <c r="Q2266" s="39" t="str">
        <f>IF($A2266 ="", "", VLOOKUP($A2266, 'Student reference sheet'!$A$2:$V$2603,22,FALSE))</f>
        <v/>
      </c>
      <c r="R2266" s="39" t="str">
        <f>IF($A2266 &lt;&gt; "",VLOOKUP($A2266,'Student reference sheet'!$A$2:$V$2329, 5,FALSE), "")</f>
        <v/>
      </c>
      <c r="S2266" s="39" t="str">
        <f>IF($A2266 &lt;&gt; "",VLOOKUP($A2266,'Student reference sheet'!$A$2:$V$2329, 6,FALSE), "")</f>
        <v/>
      </c>
      <c r="T2266" s="30" t="str">
        <f>IF($A2266 = "","",
IF(VLOOKUP($A2266,'Student reference sheet'!$A$2:$V$2329, 10,FALSE) = "Y", "Hispanic",
IF(VLOOKUP($A2266,'Student reference sheet'!$A$2:$V$2329,11,FALSE) &lt;&gt; "",
IF(VLOOKUP($A2266,'Student reference sheet'!$A$2:$V$2329,11,FALSE) = "UNK", "Unknown", VLOOKUP(VALUE(VLOOKUP($A2266,'Student reference sheet'!$A$2:$V$2329,11,FALSE)),'Ethnicity Reference'!$A$2:$B$22,2,FALSE)),
IF(VLOOKUP($A2266,'Student reference sheet'!$A$2:$V$2329,9,FALSE) &lt;&gt; "", VLOOKUP(VALUE(VLOOKUP($A2266,'Student reference sheet'!$A$2:$V$2329,9,FALSE)),'Ethnicity Reference'!$A$2:$B$22,2,FALSE),"Unknown"))))</f>
        <v/>
      </c>
      <c r="U2266" s="35"/>
    </row>
    <row r="2267" spans="1:21" ht="15.75">
      <c r="A2267" s="47"/>
      <c r="B2267" s="33"/>
      <c r="C2267" s="39" t="str">
        <f>IF($A2267 &lt;&gt; "",VLOOKUP($A2267,'Student reference sheet'!$A$2:$V$2329, 3,FALSE), "")</f>
        <v/>
      </c>
      <c r="D2267" s="39" t="str">
        <f>IF($A2267 &lt;&gt; "",VLOOKUP($A2267,'Student reference sheet'!$A$2:$V$2329, 2,FALSE), "")</f>
        <v/>
      </c>
      <c r="E2267" s="35"/>
      <c r="F2267" s="34"/>
      <c r="G2267" s="40" t="str">
        <f t="shared" ca="1" si="108"/>
        <v/>
      </c>
      <c r="H2267" s="40" t="str">
        <f t="shared" ca="1" si="109"/>
        <v/>
      </c>
      <c r="I2267" s="36" t="str">
        <f>IF($A2267 = "", "",
IF(COUNTIF(MINIMUM_DAY_DATES[], Attendance!J2267) &gt; 0, VLOOKUP(Attendance!$G2267,MINIMUM_DAY_PERIOD_SCHEDULE[], 2,TRUE),
IF(COUNTIF(RALLY_DATES[], Attendance!J2267) &gt; 0, VLOOKUP(Attendance!$G2267,RALLY_PERIOD_SCHEDULE[], 2,TRUE),
IF(WEEKDAY(Attendance!$J2267) = 2,
       IF(COUNTIF(FINALS_WEEK_MONDAY_DATE[],Attendance!$J2267) &gt; 0, VLOOKUP(Attendance!$G2267,FINALS_WEEK_MONDAY_PERIOD_SCHEDULE[],2,TRUE),
       VLOOKUP(Attendance!$G2267,REGULAR_WEEK_SCHEDULE[],6,TRUE)),
IF(WEEKDAY($J2267) = 3,
       IF(COUNTIF(FINALS_WEEK_TUESDAY_DATE[],Attendance!$J2267) &gt; 0, VLOOKUP(Attendance!$G2267,FINALS_WEEK_TUESDAY_PERIOD_SCHEDULE[],2,TRUE),
       VLOOKUP(Attendance!$G2267,REGULAR_WEEK_SCHEDULE[[Tuesday]:[Period]],5,TRUE)),
IF(WEEKDAY(Attendance!$J2267) = 4,
        IF(COUNTIF(BLOCK_WEDNESDAY_DATES[],Attendance!$J2267) &gt; 0, VLOOKUP(Attendance!$G2267,BLOCK_WEDNESDAY_PERIOD_SCHEDULE[],2,TRUE),
        IF(COUNTIF(FINALS_WEEK_WEDNESDAY_DATE[],Attendance!$J2267) &gt; 0, VLOOKUP(Attendance!$G2267,FINALS_WEEK_WEDNESDAY_PERIOD_SCHEDULE[],2,TRUE),
       VLOOKUP(Attendance!$G2267,REGULAR_WEEK_SCHEDULE[[Wednesday]:[Period]],4,TRUE))),
IF(WEEKDAY($J2267) = 5,
       IF(COUNTIF(BLOCK_THURSDAY_DATES[],Attendance!$J2267) &gt; 0, VLOOKUP(Attendance!$G2267,BLOCK_THURSDAY_PERIOD_SCHEDULE[],2,TRUE),
       IF(COUNTIF(FINALS_WEEK_THURSDAY_DATE[],Attendance!$J2267) &gt; 0, VLOOKUP(Attendance!$G2267,FINALS_WEEK_THURSDAY_PERIOD_SCHEDULE[],2,TRUE),
       VLOOKUP(Attendance!$G2267,REGULAR_WEEK_SCHEDULE[[Thursday]:[Period]],3,TRUE))),
IF(WEEKDAY(Attendance!$J2267) = 6,
       IF(COUNTIF(FINALS_WEEK_FRIDAY_DATE[],Attendance!$J2267) &gt; 0, VLOOKUP(Attendance!$G2267,FINALS_WEEK_FRIDAY_PERIOD_SCHEDULE[],2,TRUE),
       VLOOKUP(Attendance!$G2267,REGULAR_WEEK_SCHEDULE[[Friday]:[Period]],2,TRUE))))))))))</f>
        <v/>
      </c>
      <c r="J2267" s="41" t="str">
        <f t="shared" ca="1" si="110"/>
        <v/>
      </c>
      <c r="K2267" s="41" t="str">
        <f>IF($A2267 &lt;&gt; "",VLOOKUP($A2267,'Student reference sheet'!$A$2:$V$2329, 7,FALSE), "")</f>
        <v/>
      </c>
      <c r="L2267" s="30" t="str">
        <f>IF($A2267 ="", "", VLOOKUP($A2267, 'Student reference sheet'!$A$2:$Z$2603,23,FALSE))</f>
        <v/>
      </c>
      <c r="M2267" s="30" t="str">
        <f>IF($A2267 ="", "", VLOOKUP($A2267, 'Student reference sheet'!$A$2:$Z$2603,24,FALSE))</f>
        <v/>
      </c>
      <c r="N2267" s="30" t="str">
        <f>IF($A2267 ="", "", VLOOKUP($A2267, 'Student reference sheet'!$A$2:$Z$2603,26,FALSE))</f>
        <v/>
      </c>
      <c r="O2267" s="30" t="str">
        <f>IF($A2267 ="", "", VLOOKUP($A2267, 'Student reference sheet'!$A$2:$Z$2603,25,FALSE))</f>
        <v/>
      </c>
      <c r="P2267" s="39" t="str">
        <f>IF($A2267 = "", "", IF(OR(VLOOKUP($A2267,'Student reference sheet'!$A$2:$V$2400,8,FALSE) = "R",  VLOOKUP($A2267,'Student reference sheet'!$A$2:$V$2400,8,FALSE) = "L"), "X", ""))</f>
        <v/>
      </c>
      <c r="Q2267" s="39" t="str">
        <f>IF($A2267 ="", "", VLOOKUP($A2267, 'Student reference sheet'!$A$2:$V$2603,22,FALSE))</f>
        <v/>
      </c>
      <c r="R2267" s="39" t="str">
        <f>IF($A2267 &lt;&gt; "",VLOOKUP($A2267,'Student reference sheet'!$A$2:$V$2329, 5,FALSE), "")</f>
        <v/>
      </c>
      <c r="S2267" s="39" t="str">
        <f>IF($A2267 &lt;&gt; "",VLOOKUP($A2267,'Student reference sheet'!$A$2:$V$2329, 6,FALSE), "")</f>
        <v/>
      </c>
      <c r="T2267" s="30" t="str">
        <f>IF($A2267 = "","",
IF(VLOOKUP($A2267,'Student reference sheet'!$A$2:$V$2329, 10,FALSE) = "Y", "Hispanic",
IF(VLOOKUP($A2267,'Student reference sheet'!$A$2:$V$2329,11,FALSE) &lt;&gt; "",
IF(VLOOKUP($A2267,'Student reference sheet'!$A$2:$V$2329,11,FALSE) = "UNK", "Unknown", VLOOKUP(VALUE(VLOOKUP($A2267,'Student reference sheet'!$A$2:$V$2329,11,FALSE)),'Ethnicity Reference'!$A$2:$B$22,2,FALSE)),
IF(VLOOKUP($A2267,'Student reference sheet'!$A$2:$V$2329,9,FALSE) &lt;&gt; "", VLOOKUP(VALUE(VLOOKUP($A2267,'Student reference sheet'!$A$2:$V$2329,9,FALSE)),'Ethnicity Reference'!$A$2:$B$22,2,FALSE),"Unknown"))))</f>
        <v/>
      </c>
      <c r="U2267" s="35"/>
    </row>
    <row r="2268" spans="1:21" ht="15.75">
      <c r="A2268" s="47"/>
      <c r="B2268" s="33"/>
      <c r="C2268" s="39" t="str">
        <f>IF($A2268 &lt;&gt; "",VLOOKUP($A2268,'Student reference sheet'!$A$2:$V$2329, 3,FALSE), "")</f>
        <v/>
      </c>
      <c r="D2268" s="39" t="str">
        <f>IF($A2268 &lt;&gt; "",VLOOKUP($A2268,'Student reference sheet'!$A$2:$V$2329, 2,FALSE), "")</f>
        <v/>
      </c>
      <c r="E2268" s="35"/>
      <c r="F2268" s="34"/>
      <c r="G2268" s="40" t="str">
        <f t="shared" ca="1" si="108"/>
        <v/>
      </c>
      <c r="H2268" s="40" t="str">
        <f t="shared" ca="1" si="109"/>
        <v/>
      </c>
      <c r="I2268" s="36" t="str">
        <f>IF($A2268 = "", "",
IF(COUNTIF(MINIMUM_DAY_DATES[], Attendance!J2268) &gt; 0, VLOOKUP(Attendance!$G2268,MINIMUM_DAY_PERIOD_SCHEDULE[], 2,TRUE),
IF(COUNTIF(RALLY_DATES[], Attendance!J2268) &gt; 0, VLOOKUP(Attendance!$G2268,RALLY_PERIOD_SCHEDULE[], 2,TRUE),
IF(WEEKDAY(Attendance!$J2268) = 2,
       IF(COUNTIF(FINALS_WEEK_MONDAY_DATE[],Attendance!$J2268) &gt; 0, VLOOKUP(Attendance!$G2268,FINALS_WEEK_MONDAY_PERIOD_SCHEDULE[],2,TRUE),
       VLOOKUP(Attendance!$G2268,REGULAR_WEEK_SCHEDULE[],6,TRUE)),
IF(WEEKDAY($J2268) = 3,
       IF(COUNTIF(FINALS_WEEK_TUESDAY_DATE[],Attendance!$J2268) &gt; 0, VLOOKUP(Attendance!$G2268,FINALS_WEEK_TUESDAY_PERIOD_SCHEDULE[],2,TRUE),
       VLOOKUP(Attendance!$G2268,REGULAR_WEEK_SCHEDULE[[Tuesday]:[Period]],5,TRUE)),
IF(WEEKDAY(Attendance!$J2268) = 4,
        IF(COUNTIF(BLOCK_WEDNESDAY_DATES[],Attendance!$J2268) &gt; 0, VLOOKUP(Attendance!$G2268,BLOCK_WEDNESDAY_PERIOD_SCHEDULE[],2,TRUE),
        IF(COUNTIF(FINALS_WEEK_WEDNESDAY_DATE[],Attendance!$J2268) &gt; 0, VLOOKUP(Attendance!$G2268,FINALS_WEEK_WEDNESDAY_PERIOD_SCHEDULE[],2,TRUE),
       VLOOKUP(Attendance!$G2268,REGULAR_WEEK_SCHEDULE[[Wednesday]:[Period]],4,TRUE))),
IF(WEEKDAY($J2268) = 5,
       IF(COUNTIF(BLOCK_THURSDAY_DATES[],Attendance!$J2268) &gt; 0, VLOOKUP(Attendance!$G2268,BLOCK_THURSDAY_PERIOD_SCHEDULE[],2,TRUE),
       IF(COUNTIF(FINALS_WEEK_THURSDAY_DATE[],Attendance!$J2268) &gt; 0, VLOOKUP(Attendance!$G2268,FINALS_WEEK_THURSDAY_PERIOD_SCHEDULE[],2,TRUE),
       VLOOKUP(Attendance!$G2268,REGULAR_WEEK_SCHEDULE[[Thursday]:[Period]],3,TRUE))),
IF(WEEKDAY(Attendance!$J2268) = 6,
       IF(COUNTIF(FINALS_WEEK_FRIDAY_DATE[],Attendance!$J2268) &gt; 0, VLOOKUP(Attendance!$G2268,FINALS_WEEK_FRIDAY_PERIOD_SCHEDULE[],2,TRUE),
       VLOOKUP(Attendance!$G2268,REGULAR_WEEK_SCHEDULE[[Friday]:[Period]],2,TRUE))))))))))</f>
        <v/>
      </c>
      <c r="J2268" s="41" t="str">
        <f t="shared" ca="1" si="110"/>
        <v/>
      </c>
      <c r="K2268" s="41" t="str">
        <f>IF($A2268 &lt;&gt; "",VLOOKUP($A2268,'Student reference sheet'!$A$2:$V$2329, 7,FALSE), "")</f>
        <v/>
      </c>
      <c r="L2268" s="30" t="str">
        <f>IF($A2268 ="", "", VLOOKUP($A2268, 'Student reference sheet'!$A$2:$Z$2603,23,FALSE))</f>
        <v/>
      </c>
      <c r="M2268" s="30" t="str">
        <f>IF($A2268 ="", "", VLOOKUP($A2268, 'Student reference sheet'!$A$2:$Z$2603,24,FALSE))</f>
        <v/>
      </c>
      <c r="N2268" s="30" t="str">
        <f>IF($A2268 ="", "", VLOOKUP($A2268, 'Student reference sheet'!$A$2:$Z$2603,26,FALSE))</f>
        <v/>
      </c>
      <c r="O2268" s="30" t="str">
        <f>IF($A2268 ="", "", VLOOKUP($A2268, 'Student reference sheet'!$A$2:$Z$2603,25,FALSE))</f>
        <v/>
      </c>
      <c r="P2268" s="39" t="str">
        <f>IF($A2268 = "", "", IF(OR(VLOOKUP($A2268,'Student reference sheet'!$A$2:$V$2400,8,FALSE) = "R",  VLOOKUP($A2268,'Student reference sheet'!$A$2:$V$2400,8,FALSE) = "L"), "X", ""))</f>
        <v/>
      </c>
      <c r="Q2268" s="39" t="str">
        <f>IF($A2268 ="", "", VLOOKUP($A2268, 'Student reference sheet'!$A$2:$V$2603,22,FALSE))</f>
        <v/>
      </c>
      <c r="R2268" s="39" t="str">
        <f>IF($A2268 &lt;&gt; "",VLOOKUP($A2268,'Student reference sheet'!$A$2:$V$2329, 5,FALSE), "")</f>
        <v/>
      </c>
      <c r="S2268" s="39" t="str">
        <f>IF($A2268 &lt;&gt; "",VLOOKUP($A2268,'Student reference sheet'!$A$2:$V$2329, 6,FALSE), "")</f>
        <v/>
      </c>
      <c r="T2268" s="30" t="str">
        <f>IF($A2268 = "","",
IF(VLOOKUP($A2268,'Student reference sheet'!$A$2:$V$2329, 10,FALSE) = "Y", "Hispanic",
IF(VLOOKUP($A2268,'Student reference sheet'!$A$2:$V$2329,11,FALSE) &lt;&gt; "",
IF(VLOOKUP($A2268,'Student reference sheet'!$A$2:$V$2329,11,FALSE) = "UNK", "Unknown", VLOOKUP(VALUE(VLOOKUP($A2268,'Student reference sheet'!$A$2:$V$2329,11,FALSE)),'Ethnicity Reference'!$A$2:$B$22,2,FALSE)),
IF(VLOOKUP($A2268,'Student reference sheet'!$A$2:$V$2329,9,FALSE) &lt;&gt; "", VLOOKUP(VALUE(VLOOKUP($A2268,'Student reference sheet'!$A$2:$V$2329,9,FALSE)),'Ethnicity Reference'!$A$2:$B$22,2,FALSE),"Unknown"))))</f>
        <v/>
      </c>
      <c r="U2268" s="35"/>
    </row>
    <row r="2269" spans="1:21" ht="15.75">
      <c r="A2269" s="47"/>
      <c r="B2269" s="33"/>
      <c r="C2269" s="39" t="str">
        <f>IF($A2269 &lt;&gt; "",VLOOKUP($A2269,'Student reference sheet'!$A$2:$V$2329, 3,FALSE), "")</f>
        <v/>
      </c>
      <c r="D2269" s="39" t="str">
        <f>IF($A2269 &lt;&gt; "",VLOOKUP($A2269,'Student reference sheet'!$A$2:$V$2329, 2,FALSE), "")</f>
        <v/>
      </c>
      <c r="E2269" s="35"/>
      <c r="F2269" s="34"/>
      <c r="G2269" s="40" t="str">
        <f t="shared" ca="1" si="108"/>
        <v/>
      </c>
      <c r="H2269" s="40" t="str">
        <f t="shared" ca="1" si="109"/>
        <v/>
      </c>
      <c r="I2269" s="36" t="str">
        <f>IF($A2269 = "", "",
IF(COUNTIF(MINIMUM_DAY_DATES[], Attendance!J2269) &gt; 0, VLOOKUP(Attendance!$G2269,MINIMUM_DAY_PERIOD_SCHEDULE[], 2,TRUE),
IF(COUNTIF(RALLY_DATES[], Attendance!J2269) &gt; 0, VLOOKUP(Attendance!$G2269,RALLY_PERIOD_SCHEDULE[], 2,TRUE),
IF(WEEKDAY(Attendance!$J2269) = 2,
       IF(COUNTIF(FINALS_WEEK_MONDAY_DATE[],Attendance!$J2269) &gt; 0, VLOOKUP(Attendance!$G2269,FINALS_WEEK_MONDAY_PERIOD_SCHEDULE[],2,TRUE),
       VLOOKUP(Attendance!$G2269,REGULAR_WEEK_SCHEDULE[],6,TRUE)),
IF(WEEKDAY($J2269) = 3,
       IF(COUNTIF(FINALS_WEEK_TUESDAY_DATE[],Attendance!$J2269) &gt; 0, VLOOKUP(Attendance!$G2269,FINALS_WEEK_TUESDAY_PERIOD_SCHEDULE[],2,TRUE),
       VLOOKUP(Attendance!$G2269,REGULAR_WEEK_SCHEDULE[[Tuesday]:[Period]],5,TRUE)),
IF(WEEKDAY(Attendance!$J2269) = 4,
        IF(COUNTIF(BLOCK_WEDNESDAY_DATES[],Attendance!$J2269) &gt; 0, VLOOKUP(Attendance!$G2269,BLOCK_WEDNESDAY_PERIOD_SCHEDULE[],2,TRUE),
        IF(COUNTIF(FINALS_WEEK_WEDNESDAY_DATE[],Attendance!$J2269) &gt; 0, VLOOKUP(Attendance!$G2269,FINALS_WEEK_WEDNESDAY_PERIOD_SCHEDULE[],2,TRUE),
       VLOOKUP(Attendance!$G2269,REGULAR_WEEK_SCHEDULE[[Wednesday]:[Period]],4,TRUE))),
IF(WEEKDAY($J2269) = 5,
       IF(COUNTIF(BLOCK_THURSDAY_DATES[],Attendance!$J2269) &gt; 0, VLOOKUP(Attendance!$G2269,BLOCK_THURSDAY_PERIOD_SCHEDULE[],2,TRUE),
       IF(COUNTIF(FINALS_WEEK_THURSDAY_DATE[],Attendance!$J2269) &gt; 0, VLOOKUP(Attendance!$G2269,FINALS_WEEK_THURSDAY_PERIOD_SCHEDULE[],2,TRUE),
       VLOOKUP(Attendance!$G2269,REGULAR_WEEK_SCHEDULE[[Thursday]:[Period]],3,TRUE))),
IF(WEEKDAY(Attendance!$J2269) = 6,
       IF(COUNTIF(FINALS_WEEK_FRIDAY_DATE[],Attendance!$J2269) &gt; 0, VLOOKUP(Attendance!$G2269,FINALS_WEEK_FRIDAY_PERIOD_SCHEDULE[],2,TRUE),
       VLOOKUP(Attendance!$G2269,REGULAR_WEEK_SCHEDULE[[Friday]:[Period]],2,TRUE))))))))))</f>
        <v/>
      </c>
      <c r="J2269" s="41" t="str">
        <f t="shared" ca="1" si="110"/>
        <v/>
      </c>
      <c r="K2269" s="41" t="str">
        <f>IF($A2269 &lt;&gt; "",VLOOKUP($A2269,'Student reference sheet'!$A$2:$V$2329, 7,FALSE), "")</f>
        <v/>
      </c>
      <c r="L2269" s="30" t="str">
        <f>IF($A2269 ="", "", VLOOKUP($A2269, 'Student reference sheet'!$A$2:$Z$2603,23,FALSE))</f>
        <v/>
      </c>
      <c r="M2269" s="30" t="str">
        <f>IF($A2269 ="", "", VLOOKUP($A2269, 'Student reference sheet'!$A$2:$Z$2603,24,FALSE))</f>
        <v/>
      </c>
      <c r="N2269" s="30" t="str">
        <f>IF($A2269 ="", "", VLOOKUP($A2269, 'Student reference sheet'!$A$2:$Z$2603,26,FALSE))</f>
        <v/>
      </c>
      <c r="O2269" s="30" t="str">
        <f>IF($A2269 ="", "", VLOOKUP($A2269, 'Student reference sheet'!$A$2:$Z$2603,25,FALSE))</f>
        <v/>
      </c>
      <c r="P2269" s="39" t="str">
        <f>IF($A2269 = "", "", IF(OR(VLOOKUP($A2269,'Student reference sheet'!$A$2:$V$2400,8,FALSE) = "R",  VLOOKUP($A2269,'Student reference sheet'!$A$2:$V$2400,8,FALSE) = "L"), "X", ""))</f>
        <v/>
      </c>
      <c r="Q2269" s="39" t="str">
        <f>IF($A2269 ="", "", VLOOKUP($A2269, 'Student reference sheet'!$A$2:$V$2603,22,FALSE))</f>
        <v/>
      </c>
      <c r="R2269" s="39" t="str">
        <f>IF($A2269 &lt;&gt; "",VLOOKUP($A2269,'Student reference sheet'!$A$2:$V$2329, 5,FALSE), "")</f>
        <v/>
      </c>
      <c r="S2269" s="39" t="str">
        <f>IF($A2269 &lt;&gt; "",VLOOKUP($A2269,'Student reference sheet'!$A$2:$V$2329, 6,FALSE), "")</f>
        <v/>
      </c>
      <c r="T2269" s="30" t="str">
        <f>IF($A2269 = "","",
IF(VLOOKUP($A2269,'Student reference sheet'!$A$2:$V$2329, 10,FALSE) = "Y", "Hispanic",
IF(VLOOKUP($A2269,'Student reference sheet'!$A$2:$V$2329,11,FALSE) &lt;&gt; "",
IF(VLOOKUP($A2269,'Student reference sheet'!$A$2:$V$2329,11,FALSE) = "UNK", "Unknown", VLOOKUP(VALUE(VLOOKUP($A2269,'Student reference sheet'!$A$2:$V$2329,11,FALSE)),'Ethnicity Reference'!$A$2:$B$22,2,FALSE)),
IF(VLOOKUP($A2269,'Student reference sheet'!$A$2:$V$2329,9,FALSE) &lt;&gt; "", VLOOKUP(VALUE(VLOOKUP($A2269,'Student reference sheet'!$A$2:$V$2329,9,FALSE)),'Ethnicity Reference'!$A$2:$B$22,2,FALSE),"Unknown"))))</f>
        <v/>
      </c>
      <c r="U2269" s="35"/>
    </row>
    <row r="2270" spans="1:21" ht="15.75">
      <c r="A2270" s="47"/>
      <c r="B2270" s="33"/>
      <c r="C2270" s="39" t="str">
        <f>IF($A2270 &lt;&gt; "",VLOOKUP($A2270,'Student reference sheet'!$A$2:$V$2329, 3,FALSE), "")</f>
        <v/>
      </c>
      <c r="D2270" s="39" t="str">
        <f>IF($A2270 &lt;&gt; "",VLOOKUP($A2270,'Student reference sheet'!$A$2:$V$2329, 2,FALSE), "")</f>
        <v/>
      </c>
      <c r="E2270" s="35"/>
      <c r="F2270" s="34"/>
      <c r="G2270" s="40" t="str">
        <f t="shared" ca="1" si="108"/>
        <v/>
      </c>
      <c r="H2270" s="40" t="str">
        <f t="shared" ca="1" si="109"/>
        <v/>
      </c>
      <c r="I2270" s="36" t="str">
        <f>IF($A2270 = "", "",
IF(COUNTIF(MINIMUM_DAY_DATES[], Attendance!J2270) &gt; 0, VLOOKUP(Attendance!$G2270,MINIMUM_DAY_PERIOD_SCHEDULE[], 2,TRUE),
IF(COUNTIF(RALLY_DATES[], Attendance!J2270) &gt; 0, VLOOKUP(Attendance!$G2270,RALLY_PERIOD_SCHEDULE[], 2,TRUE),
IF(WEEKDAY(Attendance!$J2270) = 2,
       IF(COUNTIF(FINALS_WEEK_MONDAY_DATE[],Attendance!$J2270) &gt; 0, VLOOKUP(Attendance!$G2270,FINALS_WEEK_MONDAY_PERIOD_SCHEDULE[],2,TRUE),
       VLOOKUP(Attendance!$G2270,REGULAR_WEEK_SCHEDULE[],6,TRUE)),
IF(WEEKDAY($J2270) = 3,
       IF(COUNTIF(FINALS_WEEK_TUESDAY_DATE[],Attendance!$J2270) &gt; 0, VLOOKUP(Attendance!$G2270,FINALS_WEEK_TUESDAY_PERIOD_SCHEDULE[],2,TRUE),
       VLOOKUP(Attendance!$G2270,REGULAR_WEEK_SCHEDULE[[Tuesday]:[Period]],5,TRUE)),
IF(WEEKDAY(Attendance!$J2270) = 4,
        IF(COUNTIF(BLOCK_WEDNESDAY_DATES[],Attendance!$J2270) &gt; 0, VLOOKUP(Attendance!$G2270,BLOCK_WEDNESDAY_PERIOD_SCHEDULE[],2,TRUE),
        IF(COUNTIF(FINALS_WEEK_WEDNESDAY_DATE[],Attendance!$J2270) &gt; 0, VLOOKUP(Attendance!$G2270,FINALS_WEEK_WEDNESDAY_PERIOD_SCHEDULE[],2,TRUE),
       VLOOKUP(Attendance!$G2270,REGULAR_WEEK_SCHEDULE[[Wednesday]:[Period]],4,TRUE))),
IF(WEEKDAY($J2270) = 5,
       IF(COUNTIF(BLOCK_THURSDAY_DATES[],Attendance!$J2270) &gt; 0, VLOOKUP(Attendance!$G2270,BLOCK_THURSDAY_PERIOD_SCHEDULE[],2,TRUE),
       IF(COUNTIF(FINALS_WEEK_THURSDAY_DATE[],Attendance!$J2270) &gt; 0, VLOOKUP(Attendance!$G2270,FINALS_WEEK_THURSDAY_PERIOD_SCHEDULE[],2,TRUE),
       VLOOKUP(Attendance!$G2270,REGULAR_WEEK_SCHEDULE[[Thursday]:[Period]],3,TRUE))),
IF(WEEKDAY(Attendance!$J2270) = 6,
       IF(COUNTIF(FINALS_WEEK_FRIDAY_DATE[],Attendance!$J2270) &gt; 0, VLOOKUP(Attendance!$G2270,FINALS_WEEK_FRIDAY_PERIOD_SCHEDULE[],2,TRUE),
       VLOOKUP(Attendance!$G2270,REGULAR_WEEK_SCHEDULE[[Friday]:[Period]],2,TRUE))))))))))</f>
        <v/>
      </c>
      <c r="J2270" s="41" t="str">
        <f t="shared" ca="1" si="110"/>
        <v/>
      </c>
      <c r="K2270" s="41" t="str">
        <f>IF($A2270 &lt;&gt; "",VLOOKUP($A2270,'Student reference sheet'!$A$2:$V$2329, 7,FALSE), "")</f>
        <v/>
      </c>
      <c r="L2270" s="30" t="str">
        <f>IF($A2270 ="", "", VLOOKUP($A2270, 'Student reference sheet'!$A$2:$Z$2603,23,FALSE))</f>
        <v/>
      </c>
      <c r="M2270" s="30" t="str">
        <f>IF($A2270 ="", "", VLOOKUP($A2270, 'Student reference sheet'!$A$2:$Z$2603,24,FALSE))</f>
        <v/>
      </c>
      <c r="N2270" s="30" t="str">
        <f>IF($A2270 ="", "", VLOOKUP($A2270, 'Student reference sheet'!$A$2:$Z$2603,26,FALSE))</f>
        <v/>
      </c>
      <c r="O2270" s="30" t="str">
        <f>IF($A2270 ="", "", VLOOKUP($A2270, 'Student reference sheet'!$A$2:$Z$2603,25,FALSE))</f>
        <v/>
      </c>
      <c r="P2270" s="39" t="str">
        <f>IF($A2270 = "", "", IF(OR(VLOOKUP($A2270,'Student reference sheet'!$A$2:$V$2400,8,FALSE) = "R",  VLOOKUP($A2270,'Student reference sheet'!$A$2:$V$2400,8,FALSE) = "L"), "X", ""))</f>
        <v/>
      </c>
      <c r="Q2270" s="39" t="str">
        <f>IF($A2270 ="", "", VLOOKUP($A2270, 'Student reference sheet'!$A$2:$V$2603,22,FALSE))</f>
        <v/>
      </c>
      <c r="R2270" s="39" t="str">
        <f>IF($A2270 &lt;&gt; "",VLOOKUP($A2270,'Student reference sheet'!$A$2:$V$2329, 5,FALSE), "")</f>
        <v/>
      </c>
      <c r="S2270" s="39" t="str">
        <f>IF($A2270 &lt;&gt; "",VLOOKUP($A2270,'Student reference sheet'!$A$2:$V$2329, 6,FALSE), "")</f>
        <v/>
      </c>
      <c r="T2270" s="30" t="str">
        <f>IF($A2270 = "","",
IF(VLOOKUP($A2270,'Student reference sheet'!$A$2:$V$2329, 10,FALSE) = "Y", "Hispanic",
IF(VLOOKUP($A2270,'Student reference sheet'!$A$2:$V$2329,11,FALSE) &lt;&gt; "",
IF(VLOOKUP($A2270,'Student reference sheet'!$A$2:$V$2329,11,FALSE) = "UNK", "Unknown", VLOOKUP(VALUE(VLOOKUP($A2270,'Student reference sheet'!$A$2:$V$2329,11,FALSE)),'Ethnicity Reference'!$A$2:$B$22,2,FALSE)),
IF(VLOOKUP($A2270,'Student reference sheet'!$A$2:$V$2329,9,FALSE) &lt;&gt; "", VLOOKUP(VALUE(VLOOKUP($A2270,'Student reference sheet'!$A$2:$V$2329,9,FALSE)),'Ethnicity Reference'!$A$2:$B$22,2,FALSE),"Unknown"))))</f>
        <v/>
      </c>
      <c r="U2270" s="35"/>
    </row>
    <row r="2271" spans="1:21" ht="15.75">
      <c r="A2271" s="47"/>
      <c r="B2271" s="33"/>
      <c r="C2271" s="39" t="str">
        <f>IF($A2271 &lt;&gt; "",VLOOKUP($A2271,'Student reference sheet'!$A$2:$V$2329, 3,FALSE), "")</f>
        <v/>
      </c>
      <c r="D2271" s="39" t="str">
        <f>IF($A2271 &lt;&gt; "",VLOOKUP($A2271,'Student reference sheet'!$A$2:$V$2329, 2,FALSE), "")</f>
        <v/>
      </c>
      <c r="E2271" s="35"/>
      <c r="F2271" s="34"/>
      <c r="G2271" s="40" t="str">
        <f t="shared" ca="1" si="108"/>
        <v/>
      </c>
      <c r="H2271" s="40" t="str">
        <f t="shared" ca="1" si="109"/>
        <v/>
      </c>
      <c r="I2271" s="36" t="str">
        <f>IF($A2271 = "", "",
IF(COUNTIF(MINIMUM_DAY_DATES[], Attendance!J2271) &gt; 0, VLOOKUP(Attendance!$G2271,MINIMUM_DAY_PERIOD_SCHEDULE[], 2,TRUE),
IF(COUNTIF(RALLY_DATES[], Attendance!J2271) &gt; 0, VLOOKUP(Attendance!$G2271,RALLY_PERIOD_SCHEDULE[], 2,TRUE),
IF(WEEKDAY(Attendance!$J2271) = 2,
       IF(COUNTIF(FINALS_WEEK_MONDAY_DATE[],Attendance!$J2271) &gt; 0, VLOOKUP(Attendance!$G2271,FINALS_WEEK_MONDAY_PERIOD_SCHEDULE[],2,TRUE),
       VLOOKUP(Attendance!$G2271,REGULAR_WEEK_SCHEDULE[],6,TRUE)),
IF(WEEKDAY($J2271) = 3,
       IF(COUNTIF(FINALS_WEEK_TUESDAY_DATE[],Attendance!$J2271) &gt; 0, VLOOKUP(Attendance!$G2271,FINALS_WEEK_TUESDAY_PERIOD_SCHEDULE[],2,TRUE),
       VLOOKUP(Attendance!$G2271,REGULAR_WEEK_SCHEDULE[[Tuesday]:[Period]],5,TRUE)),
IF(WEEKDAY(Attendance!$J2271) = 4,
        IF(COUNTIF(BLOCK_WEDNESDAY_DATES[],Attendance!$J2271) &gt; 0, VLOOKUP(Attendance!$G2271,BLOCK_WEDNESDAY_PERIOD_SCHEDULE[],2,TRUE),
        IF(COUNTIF(FINALS_WEEK_WEDNESDAY_DATE[],Attendance!$J2271) &gt; 0, VLOOKUP(Attendance!$G2271,FINALS_WEEK_WEDNESDAY_PERIOD_SCHEDULE[],2,TRUE),
       VLOOKUP(Attendance!$G2271,REGULAR_WEEK_SCHEDULE[[Wednesday]:[Period]],4,TRUE))),
IF(WEEKDAY($J2271) = 5,
       IF(COUNTIF(BLOCK_THURSDAY_DATES[],Attendance!$J2271) &gt; 0, VLOOKUP(Attendance!$G2271,BLOCK_THURSDAY_PERIOD_SCHEDULE[],2,TRUE),
       IF(COUNTIF(FINALS_WEEK_THURSDAY_DATE[],Attendance!$J2271) &gt; 0, VLOOKUP(Attendance!$G2271,FINALS_WEEK_THURSDAY_PERIOD_SCHEDULE[],2,TRUE),
       VLOOKUP(Attendance!$G2271,REGULAR_WEEK_SCHEDULE[[Thursday]:[Period]],3,TRUE))),
IF(WEEKDAY(Attendance!$J2271) = 6,
       IF(COUNTIF(FINALS_WEEK_FRIDAY_DATE[],Attendance!$J2271) &gt; 0, VLOOKUP(Attendance!$G2271,FINALS_WEEK_FRIDAY_PERIOD_SCHEDULE[],2,TRUE),
       VLOOKUP(Attendance!$G2271,REGULAR_WEEK_SCHEDULE[[Friday]:[Period]],2,TRUE))))))))))</f>
        <v/>
      </c>
      <c r="J2271" s="41" t="str">
        <f t="shared" ca="1" si="110"/>
        <v/>
      </c>
      <c r="K2271" s="41" t="str">
        <f>IF($A2271 &lt;&gt; "",VLOOKUP($A2271,'Student reference sheet'!$A$2:$V$2329, 7,FALSE), "")</f>
        <v/>
      </c>
      <c r="L2271" s="30" t="str">
        <f>IF($A2271 ="", "", VLOOKUP($A2271, 'Student reference sheet'!$A$2:$Z$2603,23,FALSE))</f>
        <v/>
      </c>
      <c r="M2271" s="30" t="str">
        <f>IF($A2271 ="", "", VLOOKUP($A2271, 'Student reference sheet'!$A$2:$Z$2603,24,FALSE))</f>
        <v/>
      </c>
      <c r="N2271" s="30" t="str">
        <f>IF($A2271 ="", "", VLOOKUP($A2271, 'Student reference sheet'!$A$2:$Z$2603,26,FALSE))</f>
        <v/>
      </c>
      <c r="O2271" s="30" t="str">
        <f>IF($A2271 ="", "", VLOOKUP($A2271, 'Student reference sheet'!$A$2:$Z$2603,25,FALSE))</f>
        <v/>
      </c>
      <c r="P2271" s="39" t="str">
        <f>IF($A2271 = "", "", IF(OR(VLOOKUP($A2271,'Student reference sheet'!$A$2:$V$2400,8,FALSE) = "R",  VLOOKUP($A2271,'Student reference sheet'!$A$2:$V$2400,8,FALSE) = "L"), "X", ""))</f>
        <v/>
      </c>
      <c r="Q2271" s="39" t="str">
        <f>IF($A2271 ="", "", VLOOKUP($A2271, 'Student reference sheet'!$A$2:$V$2603,22,FALSE))</f>
        <v/>
      </c>
      <c r="R2271" s="39" t="str">
        <f>IF($A2271 &lt;&gt; "",VLOOKUP($A2271,'Student reference sheet'!$A$2:$V$2329, 5,FALSE), "")</f>
        <v/>
      </c>
      <c r="S2271" s="39" t="str">
        <f>IF($A2271 &lt;&gt; "",VLOOKUP($A2271,'Student reference sheet'!$A$2:$V$2329, 6,FALSE), "")</f>
        <v/>
      </c>
      <c r="T2271" s="30" t="str">
        <f>IF($A2271 = "","",
IF(VLOOKUP($A2271,'Student reference sheet'!$A$2:$V$2329, 10,FALSE) = "Y", "Hispanic",
IF(VLOOKUP($A2271,'Student reference sheet'!$A$2:$V$2329,11,FALSE) &lt;&gt; "",
IF(VLOOKUP($A2271,'Student reference sheet'!$A$2:$V$2329,11,FALSE) = "UNK", "Unknown", VLOOKUP(VALUE(VLOOKUP($A2271,'Student reference sheet'!$A$2:$V$2329,11,FALSE)),'Ethnicity Reference'!$A$2:$B$22,2,FALSE)),
IF(VLOOKUP($A2271,'Student reference sheet'!$A$2:$V$2329,9,FALSE) &lt;&gt; "", VLOOKUP(VALUE(VLOOKUP($A2271,'Student reference sheet'!$A$2:$V$2329,9,FALSE)),'Ethnicity Reference'!$A$2:$B$22,2,FALSE),"Unknown"))))</f>
        <v/>
      </c>
      <c r="U2271" s="35"/>
    </row>
    <row r="2272" spans="1:21" ht="15.75">
      <c r="A2272" s="47"/>
      <c r="B2272" s="33"/>
      <c r="C2272" s="39" t="str">
        <f>IF($A2272 &lt;&gt; "",VLOOKUP($A2272,'Student reference sheet'!$A$2:$V$2329, 3,FALSE), "")</f>
        <v/>
      </c>
      <c r="D2272" s="39" t="str">
        <f>IF($A2272 &lt;&gt; "",VLOOKUP($A2272,'Student reference sheet'!$A$2:$V$2329, 2,FALSE), "")</f>
        <v/>
      </c>
      <c r="E2272" s="35"/>
      <c r="F2272" s="34"/>
      <c r="G2272" s="40" t="str">
        <f t="shared" ca="1" si="108"/>
        <v/>
      </c>
      <c r="H2272" s="40" t="str">
        <f t="shared" ca="1" si="109"/>
        <v/>
      </c>
      <c r="I2272" s="36" t="str">
        <f>IF($A2272 = "", "",
IF(COUNTIF(MINIMUM_DAY_DATES[], Attendance!J2272) &gt; 0, VLOOKUP(Attendance!$G2272,MINIMUM_DAY_PERIOD_SCHEDULE[], 2,TRUE),
IF(COUNTIF(RALLY_DATES[], Attendance!J2272) &gt; 0, VLOOKUP(Attendance!$G2272,RALLY_PERIOD_SCHEDULE[], 2,TRUE),
IF(WEEKDAY(Attendance!$J2272) = 2,
       IF(COUNTIF(FINALS_WEEK_MONDAY_DATE[],Attendance!$J2272) &gt; 0, VLOOKUP(Attendance!$G2272,FINALS_WEEK_MONDAY_PERIOD_SCHEDULE[],2,TRUE),
       VLOOKUP(Attendance!$G2272,REGULAR_WEEK_SCHEDULE[],6,TRUE)),
IF(WEEKDAY($J2272) = 3,
       IF(COUNTIF(FINALS_WEEK_TUESDAY_DATE[],Attendance!$J2272) &gt; 0, VLOOKUP(Attendance!$G2272,FINALS_WEEK_TUESDAY_PERIOD_SCHEDULE[],2,TRUE),
       VLOOKUP(Attendance!$G2272,REGULAR_WEEK_SCHEDULE[[Tuesday]:[Period]],5,TRUE)),
IF(WEEKDAY(Attendance!$J2272) = 4,
        IF(COUNTIF(BLOCK_WEDNESDAY_DATES[],Attendance!$J2272) &gt; 0, VLOOKUP(Attendance!$G2272,BLOCK_WEDNESDAY_PERIOD_SCHEDULE[],2,TRUE),
        IF(COUNTIF(FINALS_WEEK_WEDNESDAY_DATE[],Attendance!$J2272) &gt; 0, VLOOKUP(Attendance!$G2272,FINALS_WEEK_WEDNESDAY_PERIOD_SCHEDULE[],2,TRUE),
       VLOOKUP(Attendance!$G2272,REGULAR_WEEK_SCHEDULE[[Wednesday]:[Period]],4,TRUE))),
IF(WEEKDAY($J2272) = 5,
       IF(COUNTIF(BLOCK_THURSDAY_DATES[],Attendance!$J2272) &gt; 0, VLOOKUP(Attendance!$G2272,BLOCK_THURSDAY_PERIOD_SCHEDULE[],2,TRUE),
       IF(COUNTIF(FINALS_WEEK_THURSDAY_DATE[],Attendance!$J2272) &gt; 0, VLOOKUP(Attendance!$G2272,FINALS_WEEK_THURSDAY_PERIOD_SCHEDULE[],2,TRUE),
       VLOOKUP(Attendance!$G2272,REGULAR_WEEK_SCHEDULE[[Thursday]:[Period]],3,TRUE))),
IF(WEEKDAY(Attendance!$J2272) = 6,
       IF(COUNTIF(FINALS_WEEK_FRIDAY_DATE[],Attendance!$J2272) &gt; 0, VLOOKUP(Attendance!$G2272,FINALS_WEEK_FRIDAY_PERIOD_SCHEDULE[],2,TRUE),
       VLOOKUP(Attendance!$G2272,REGULAR_WEEK_SCHEDULE[[Friday]:[Period]],2,TRUE))))))))))</f>
        <v/>
      </c>
      <c r="J2272" s="41" t="str">
        <f t="shared" ca="1" si="110"/>
        <v/>
      </c>
      <c r="K2272" s="41" t="str">
        <f>IF($A2272 &lt;&gt; "",VLOOKUP($A2272,'Student reference sheet'!$A$2:$V$2329, 7,FALSE), "")</f>
        <v/>
      </c>
      <c r="L2272" s="30" t="str">
        <f>IF($A2272 ="", "", VLOOKUP($A2272, 'Student reference sheet'!$A$2:$Z$2603,23,FALSE))</f>
        <v/>
      </c>
      <c r="M2272" s="30" t="str">
        <f>IF($A2272 ="", "", VLOOKUP($A2272, 'Student reference sheet'!$A$2:$Z$2603,24,FALSE))</f>
        <v/>
      </c>
      <c r="N2272" s="30" t="str">
        <f>IF($A2272 ="", "", VLOOKUP($A2272, 'Student reference sheet'!$A$2:$Z$2603,26,FALSE))</f>
        <v/>
      </c>
      <c r="O2272" s="30" t="str">
        <f>IF($A2272 ="", "", VLOOKUP($A2272, 'Student reference sheet'!$A$2:$Z$2603,25,FALSE))</f>
        <v/>
      </c>
      <c r="P2272" s="39" t="str">
        <f>IF($A2272 = "", "", IF(OR(VLOOKUP($A2272,'Student reference sheet'!$A$2:$V$2400,8,FALSE) = "R",  VLOOKUP($A2272,'Student reference sheet'!$A$2:$V$2400,8,FALSE) = "L"), "X", ""))</f>
        <v/>
      </c>
      <c r="Q2272" s="39" t="str">
        <f>IF($A2272 ="", "", VLOOKUP($A2272, 'Student reference sheet'!$A$2:$V$2603,22,FALSE))</f>
        <v/>
      </c>
      <c r="R2272" s="39" t="str">
        <f>IF($A2272 &lt;&gt; "",VLOOKUP($A2272,'Student reference sheet'!$A$2:$V$2329, 5,FALSE), "")</f>
        <v/>
      </c>
      <c r="S2272" s="39" t="str">
        <f>IF($A2272 &lt;&gt; "",VLOOKUP($A2272,'Student reference sheet'!$A$2:$V$2329, 6,FALSE), "")</f>
        <v/>
      </c>
      <c r="T2272" s="30" t="str">
        <f>IF($A2272 = "","",
IF(VLOOKUP($A2272,'Student reference sheet'!$A$2:$V$2329, 10,FALSE) = "Y", "Hispanic",
IF(VLOOKUP($A2272,'Student reference sheet'!$A$2:$V$2329,11,FALSE) &lt;&gt; "",
IF(VLOOKUP($A2272,'Student reference sheet'!$A$2:$V$2329,11,FALSE) = "UNK", "Unknown", VLOOKUP(VALUE(VLOOKUP($A2272,'Student reference sheet'!$A$2:$V$2329,11,FALSE)),'Ethnicity Reference'!$A$2:$B$22,2,FALSE)),
IF(VLOOKUP($A2272,'Student reference sheet'!$A$2:$V$2329,9,FALSE) &lt;&gt; "", VLOOKUP(VALUE(VLOOKUP($A2272,'Student reference sheet'!$A$2:$V$2329,9,FALSE)),'Ethnicity Reference'!$A$2:$B$22,2,FALSE),"Unknown"))))</f>
        <v/>
      </c>
      <c r="U2272" s="35"/>
    </row>
    <row r="2273" spans="1:21" ht="15.75">
      <c r="A2273" s="47"/>
      <c r="B2273" s="33"/>
      <c r="C2273" s="39" t="str">
        <f>IF($A2273 &lt;&gt; "",VLOOKUP($A2273,'Student reference sheet'!$A$2:$V$2329, 3,FALSE), "")</f>
        <v/>
      </c>
      <c r="D2273" s="39" t="str">
        <f>IF($A2273 &lt;&gt; "",VLOOKUP($A2273,'Student reference sheet'!$A$2:$V$2329, 2,FALSE), "")</f>
        <v/>
      </c>
      <c r="E2273" s="35"/>
      <c r="F2273" s="34"/>
      <c r="G2273" s="40" t="str">
        <f t="shared" ca="1" si="108"/>
        <v/>
      </c>
      <c r="H2273" s="40" t="str">
        <f t="shared" ca="1" si="109"/>
        <v/>
      </c>
      <c r="I2273" s="36" t="str">
        <f>IF($A2273 = "", "",
IF(COUNTIF(MINIMUM_DAY_DATES[], Attendance!J2273) &gt; 0, VLOOKUP(Attendance!$G2273,MINIMUM_DAY_PERIOD_SCHEDULE[], 2,TRUE),
IF(COUNTIF(RALLY_DATES[], Attendance!J2273) &gt; 0, VLOOKUP(Attendance!$G2273,RALLY_PERIOD_SCHEDULE[], 2,TRUE),
IF(WEEKDAY(Attendance!$J2273) = 2,
       IF(COUNTIF(FINALS_WEEK_MONDAY_DATE[],Attendance!$J2273) &gt; 0, VLOOKUP(Attendance!$G2273,FINALS_WEEK_MONDAY_PERIOD_SCHEDULE[],2,TRUE),
       VLOOKUP(Attendance!$G2273,REGULAR_WEEK_SCHEDULE[],6,TRUE)),
IF(WEEKDAY($J2273) = 3,
       IF(COUNTIF(FINALS_WEEK_TUESDAY_DATE[],Attendance!$J2273) &gt; 0, VLOOKUP(Attendance!$G2273,FINALS_WEEK_TUESDAY_PERIOD_SCHEDULE[],2,TRUE),
       VLOOKUP(Attendance!$G2273,REGULAR_WEEK_SCHEDULE[[Tuesday]:[Period]],5,TRUE)),
IF(WEEKDAY(Attendance!$J2273) = 4,
        IF(COUNTIF(BLOCK_WEDNESDAY_DATES[],Attendance!$J2273) &gt; 0, VLOOKUP(Attendance!$G2273,BLOCK_WEDNESDAY_PERIOD_SCHEDULE[],2,TRUE),
        IF(COUNTIF(FINALS_WEEK_WEDNESDAY_DATE[],Attendance!$J2273) &gt; 0, VLOOKUP(Attendance!$G2273,FINALS_WEEK_WEDNESDAY_PERIOD_SCHEDULE[],2,TRUE),
       VLOOKUP(Attendance!$G2273,REGULAR_WEEK_SCHEDULE[[Wednesday]:[Period]],4,TRUE))),
IF(WEEKDAY($J2273) = 5,
       IF(COUNTIF(BLOCK_THURSDAY_DATES[],Attendance!$J2273) &gt; 0, VLOOKUP(Attendance!$G2273,BLOCK_THURSDAY_PERIOD_SCHEDULE[],2,TRUE),
       IF(COUNTIF(FINALS_WEEK_THURSDAY_DATE[],Attendance!$J2273) &gt; 0, VLOOKUP(Attendance!$G2273,FINALS_WEEK_THURSDAY_PERIOD_SCHEDULE[],2,TRUE),
       VLOOKUP(Attendance!$G2273,REGULAR_WEEK_SCHEDULE[[Thursday]:[Period]],3,TRUE))),
IF(WEEKDAY(Attendance!$J2273) = 6,
       IF(COUNTIF(FINALS_WEEK_FRIDAY_DATE[],Attendance!$J2273) &gt; 0, VLOOKUP(Attendance!$G2273,FINALS_WEEK_FRIDAY_PERIOD_SCHEDULE[],2,TRUE),
       VLOOKUP(Attendance!$G2273,REGULAR_WEEK_SCHEDULE[[Friday]:[Period]],2,TRUE))))))))))</f>
        <v/>
      </c>
      <c r="J2273" s="41" t="str">
        <f t="shared" ca="1" si="110"/>
        <v/>
      </c>
      <c r="K2273" s="41" t="str">
        <f>IF($A2273 &lt;&gt; "",VLOOKUP($A2273,'Student reference sheet'!$A$2:$V$2329, 7,FALSE), "")</f>
        <v/>
      </c>
      <c r="L2273" s="30" t="str">
        <f>IF($A2273 ="", "", VLOOKUP($A2273, 'Student reference sheet'!$A$2:$Z$2603,23,FALSE))</f>
        <v/>
      </c>
      <c r="M2273" s="30" t="str">
        <f>IF($A2273 ="", "", VLOOKUP($A2273, 'Student reference sheet'!$A$2:$Z$2603,24,FALSE))</f>
        <v/>
      </c>
      <c r="N2273" s="30" t="str">
        <f>IF($A2273 ="", "", VLOOKUP($A2273, 'Student reference sheet'!$A$2:$Z$2603,26,FALSE))</f>
        <v/>
      </c>
      <c r="O2273" s="30" t="str">
        <f>IF($A2273 ="", "", VLOOKUP($A2273, 'Student reference sheet'!$A$2:$Z$2603,25,FALSE))</f>
        <v/>
      </c>
      <c r="P2273" s="39" t="str">
        <f>IF($A2273 = "", "", IF(OR(VLOOKUP($A2273,'Student reference sheet'!$A$2:$V$2400,8,FALSE) = "R",  VLOOKUP($A2273,'Student reference sheet'!$A$2:$V$2400,8,FALSE) = "L"), "X", ""))</f>
        <v/>
      </c>
      <c r="Q2273" s="39" t="str">
        <f>IF($A2273 ="", "", VLOOKUP($A2273, 'Student reference sheet'!$A$2:$V$2603,22,FALSE))</f>
        <v/>
      </c>
      <c r="R2273" s="39" t="str">
        <f>IF($A2273 &lt;&gt; "",VLOOKUP($A2273,'Student reference sheet'!$A$2:$V$2329, 5,FALSE), "")</f>
        <v/>
      </c>
      <c r="S2273" s="39" t="str">
        <f>IF($A2273 &lt;&gt; "",VLOOKUP($A2273,'Student reference sheet'!$A$2:$V$2329, 6,FALSE), "")</f>
        <v/>
      </c>
      <c r="T2273" s="30" t="str">
        <f>IF($A2273 = "","",
IF(VLOOKUP($A2273,'Student reference sheet'!$A$2:$V$2329, 10,FALSE) = "Y", "Hispanic",
IF(VLOOKUP($A2273,'Student reference sheet'!$A$2:$V$2329,11,FALSE) &lt;&gt; "",
IF(VLOOKUP($A2273,'Student reference sheet'!$A$2:$V$2329,11,FALSE) = "UNK", "Unknown", VLOOKUP(VALUE(VLOOKUP($A2273,'Student reference sheet'!$A$2:$V$2329,11,FALSE)),'Ethnicity Reference'!$A$2:$B$22,2,FALSE)),
IF(VLOOKUP($A2273,'Student reference sheet'!$A$2:$V$2329,9,FALSE) &lt;&gt; "", VLOOKUP(VALUE(VLOOKUP($A2273,'Student reference sheet'!$A$2:$V$2329,9,FALSE)),'Ethnicity Reference'!$A$2:$B$22,2,FALSE),"Unknown"))))</f>
        <v/>
      </c>
      <c r="U2273" s="35"/>
    </row>
    <row r="2274" spans="1:21" ht="15.75">
      <c r="A2274" s="47"/>
      <c r="B2274" s="33"/>
      <c r="C2274" s="39" t="str">
        <f>IF($A2274 &lt;&gt; "",VLOOKUP($A2274,'Student reference sheet'!$A$2:$V$2329, 3,FALSE), "")</f>
        <v/>
      </c>
      <c r="D2274" s="39" t="str">
        <f>IF($A2274 &lt;&gt; "",VLOOKUP($A2274,'Student reference sheet'!$A$2:$V$2329, 2,FALSE), "")</f>
        <v/>
      </c>
      <c r="E2274" s="35"/>
      <c r="F2274" s="34"/>
      <c r="G2274" s="40" t="str">
        <f t="shared" ca="1" si="108"/>
        <v/>
      </c>
      <c r="H2274" s="40" t="str">
        <f t="shared" ca="1" si="109"/>
        <v/>
      </c>
      <c r="I2274" s="36" t="str">
        <f>IF($A2274 = "", "",
IF(COUNTIF(MINIMUM_DAY_DATES[], Attendance!J2274) &gt; 0, VLOOKUP(Attendance!$G2274,MINIMUM_DAY_PERIOD_SCHEDULE[], 2,TRUE),
IF(COUNTIF(RALLY_DATES[], Attendance!J2274) &gt; 0, VLOOKUP(Attendance!$G2274,RALLY_PERIOD_SCHEDULE[], 2,TRUE),
IF(WEEKDAY(Attendance!$J2274) = 2,
       IF(COUNTIF(FINALS_WEEK_MONDAY_DATE[],Attendance!$J2274) &gt; 0, VLOOKUP(Attendance!$G2274,FINALS_WEEK_MONDAY_PERIOD_SCHEDULE[],2,TRUE),
       VLOOKUP(Attendance!$G2274,REGULAR_WEEK_SCHEDULE[],6,TRUE)),
IF(WEEKDAY($J2274) = 3,
       IF(COUNTIF(FINALS_WEEK_TUESDAY_DATE[],Attendance!$J2274) &gt; 0, VLOOKUP(Attendance!$G2274,FINALS_WEEK_TUESDAY_PERIOD_SCHEDULE[],2,TRUE),
       VLOOKUP(Attendance!$G2274,REGULAR_WEEK_SCHEDULE[[Tuesday]:[Period]],5,TRUE)),
IF(WEEKDAY(Attendance!$J2274) = 4,
        IF(COUNTIF(BLOCK_WEDNESDAY_DATES[],Attendance!$J2274) &gt; 0, VLOOKUP(Attendance!$G2274,BLOCK_WEDNESDAY_PERIOD_SCHEDULE[],2,TRUE),
        IF(COUNTIF(FINALS_WEEK_WEDNESDAY_DATE[],Attendance!$J2274) &gt; 0, VLOOKUP(Attendance!$G2274,FINALS_WEEK_WEDNESDAY_PERIOD_SCHEDULE[],2,TRUE),
       VLOOKUP(Attendance!$G2274,REGULAR_WEEK_SCHEDULE[[Wednesday]:[Period]],4,TRUE))),
IF(WEEKDAY($J2274) = 5,
       IF(COUNTIF(BLOCK_THURSDAY_DATES[],Attendance!$J2274) &gt; 0, VLOOKUP(Attendance!$G2274,BLOCK_THURSDAY_PERIOD_SCHEDULE[],2,TRUE),
       IF(COUNTIF(FINALS_WEEK_THURSDAY_DATE[],Attendance!$J2274) &gt; 0, VLOOKUP(Attendance!$G2274,FINALS_WEEK_THURSDAY_PERIOD_SCHEDULE[],2,TRUE),
       VLOOKUP(Attendance!$G2274,REGULAR_WEEK_SCHEDULE[[Thursday]:[Period]],3,TRUE))),
IF(WEEKDAY(Attendance!$J2274) = 6,
       IF(COUNTIF(FINALS_WEEK_FRIDAY_DATE[],Attendance!$J2274) &gt; 0, VLOOKUP(Attendance!$G2274,FINALS_WEEK_FRIDAY_PERIOD_SCHEDULE[],2,TRUE),
       VLOOKUP(Attendance!$G2274,REGULAR_WEEK_SCHEDULE[[Friday]:[Period]],2,TRUE))))))))))</f>
        <v/>
      </c>
      <c r="J2274" s="41" t="str">
        <f t="shared" ca="1" si="110"/>
        <v/>
      </c>
      <c r="K2274" s="41" t="str">
        <f>IF($A2274 &lt;&gt; "",VLOOKUP($A2274,'Student reference sheet'!$A$2:$V$2329, 7,FALSE), "")</f>
        <v/>
      </c>
      <c r="L2274" s="30" t="str">
        <f>IF($A2274 ="", "", VLOOKUP($A2274, 'Student reference sheet'!$A$2:$Z$2603,23,FALSE))</f>
        <v/>
      </c>
      <c r="M2274" s="30" t="str">
        <f>IF($A2274 ="", "", VLOOKUP($A2274, 'Student reference sheet'!$A$2:$Z$2603,24,FALSE))</f>
        <v/>
      </c>
      <c r="N2274" s="30" t="str">
        <f>IF($A2274 ="", "", VLOOKUP($A2274, 'Student reference sheet'!$A$2:$Z$2603,26,FALSE))</f>
        <v/>
      </c>
      <c r="O2274" s="30" t="str">
        <f>IF($A2274 ="", "", VLOOKUP($A2274, 'Student reference sheet'!$A$2:$Z$2603,25,FALSE))</f>
        <v/>
      </c>
      <c r="P2274" s="39" t="str">
        <f>IF($A2274 = "", "", IF(OR(VLOOKUP($A2274,'Student reference sheet'!$A$2:$V$2400,8,FALSE) = "R",  VLOOKUP($A2274,'Student reference sheet'!$A$2:$V$2400,8,FALSE) = "L"), "X", ""))</f>
        <v/>
      </c>
      <c r="Q2274" s="39" t="str">
        <f>IF($A2274 ="", "", VLOOKUP($A2274, 'Student reference sheet'!$A$2:$V$2603,22,FALSE))</f>
        <v/>
      </c>
      <c r="R2274" s="39" t="str">
        <f>IF($A2274 &lt;&gt; "",VLOOKUP($A2274,'Student reference sheet'!$A$2:$V$2329, 5,FALSE), "")</f>
        <v/>
      </c>
      <c r="S2274" s="39" t="str">
        <f>IF($A2274 &lt;&gt; "",VLOOKUP($A2274,'Student reference sheet'!$A$2:$V$2329, 6,FALSE), "")</f>
        <v/>
      </c>
      <c r="T2274" s="30" t="str">
        <f>IF($A2274 = "","",
IF(VLOOKUP($A2274,'Student reference sheet'!$A$2:$V$2329, 10,FALSE) = "Y", "Hispanic",
IF(VLOOKUP($A2274,'Student reference sheet'!$A$2:$V$2329,11,FALSE) &lt;&gt; "",
IF(VLOOKUP($A2274,'Student reference sheet'!$A$2:$V$2329,11,FALSE) = "UNK", "Unknown", VLOOKUP(VALUE(VLOOKUP($A2274,'Student reference sheet'!$A$2:$V$2329,11,FALSE)),'Ethnicity Reference'!$A$2:$B$22,2,FALSE)),
IF(VLOOKUP($A2274,'Student reference sheet'!$A$2:$V$2329,9,FALSE) &lt;&gt; "", VLOOKUP(VALUE(VLOOKUP($A2274,'Student reference sheet'!$A$2:$V$2329,9,FALSE)),'Ethnicity Reference'!$A$2:$B$22,2,FALSE),"Unknown"))))</f>
        <v/>
      </c>
      <c r="U2274" s="35"/>
    </row>
    <row r="2275" spans="1:21" ht="15.75">
      <c r="A2275" s="47"/>
      <c r="B2275" s="33"/>
      <c r="C2275" s="39" t="str">
        <f>IF($A2275 &lt;&gt; "",VLOOKUP($A2275,'Student reference sheet'!$A$2:$V$2329, 3,FALSE), "")</f>
        <v/>
      </c>
      <c r="D2275" s="39" t="str">
        <f>IF($A2275 &lt;&gt; "",VLOOKUP($A2275,'Student reference sheet'!$A$2:$V$2329, 2,FALSE), "")</f>
        <v/>
      </c>
      <c r="E2275" s="35"/>
      <c r="F2275" s="34"/>
      <c r="G2275" s="40" t="str">
        <f t="shared" ca="1" si="108"/>
        <v/>
      </c>
      <c r="H2275" s="40" t="str">
        <f t="shared" ca="1" si="109"/>
        <v/>
      </c>
      <c r="I2275" s="36" t="str">
        <f>IF($A2275 = "", "",
IF(COUNTIF(MINIMUM_DAY_DATES[], Attendance!J2275) &gt; 0, VLOOKUP(Attendance!$G2275,MINIMUM_DAY_PERIOD_SCHEDULE[], 2,TRUE),
IF(COUNTIF(RALLY_DATES[], Attendance!J2275) &gt; 0, VLOOKUP(Attendance!$G2275,RALLY_PERIOD_SCHEDULE[], 2,TRUE),
IF(WEEKDAY(Attendance!$J2275) = 2,
       IF(COUNTIF(FINALS_WEEK_MONDAY_DATE[],Attendance!$J2275) &gt; 0, VLOOKUP(Attendance!$G2275,FINALS_WEEK_MONDAY_PERIOD_SCHEDULE[],2,TRUE),
       VLOOKUP(Attendance!$G2275,REGULAR_WEEK_SCHEDULE[],6,TRUE)),
IF(WEEKDAY($J2275) = 3,
       IF(COUNTIF(FINALS_WEEK_TUESDAY_DATE[],Attendance!$J2275) &gt; 0, VLOOKUP(Attendance!$G2275,FINALS_WEEK_TUESDAY_PERIOD_SCHEDULE[],2,TRUE),
       VLOOKUP(Attendance!$G2275,REGULAR_WEEK_SCHEDULE[[Tuesday]:[Period]],5,TRUE)),
IF(WEEKDAY(Attendance!$J2275) = 4,
        IF(COUNTIF(BLOCK_WEDNESDAY_DATES[],Attendance!$J2275) &gt; 0, VLOOKUP(Attendance!$G2275,BLOCK_WEDNESDAY_PERIOD_SCHEDULE[],2,TRUE),
        IF(COUNTIF(FINALS_WEEK_WEDNESDAY_DATE[],Attendance!$J2275) &gt; 0, VLOOKUP(Attendance!$G2275,FINALS_WEEK_WEDNESDAY_PERIOD_SCHEDULE[],2,TRUE),
       VLOOKUP(Attendance!$G2275,REGULAR_WEEK_SCHEDULE[[Wednesday]:[Period]],4,TRUE))),
IF(WEEKDAY($J2275) = 5,
       IF(COUNTIF(BLOCK_THURSDAY_DATES[],Attendance!$J2275) &gt; 0, VLOOKUP(Attendance!$G2275,BLOCK_THURSDAY_PERIOD_SCHEDULE[],2,TRUE),
       IF(COUNTIF(FINALS_WEEK_THURSDAY_DATE[],Attendance!$J2275) &gt; 0, VLOOKUP(Attendance!$G2275,FINALS_WEEK_THURSDAY_PERIOD_SCHEDULE[],2,TRUE),
       VLOOKUP(Attendance!$G2275,REGULAR_WEEK_SCHEDULE[[Thursday]:[Period]],3,TRUE))),
IF(WEEKDAY(Attendance!$J2275) = 6,
       IF(COUNTIF(FINALS_WEEK_FRIDAY_DATE[],Attendance!$J2275) &gt; 0, VLOOKUP(Attendance!$G2275,FINALS_WEEK_FRIDAY_PERIOD_SCHEDULE[],2,TRUE),
       VLOOKUP(Attendance!$G2275,REGULAR_WEEK_SCHEDULE[[Friday]:[Period]],2,TRUE))))))))))</f>
        <v/>
      </c>
      <c r="J2275" s="41" t="str">
        <f t="shared" ca="1" si="110"/>
        <v/>
      </c>
      <c r="K2275" s="41" t="str">
        <f>IF($A2275 &lt;&gt; "",VLOOKUP($A2275,'Student reference sheet'!$A$2:$V$2329, 7,FALSE), "")</f>
        <v/>
      </c>
      <c r="L2275" s="30" t="str">
        <f>IF($A2275 ="", "", VLOOKUP($A2275, 'Student reference sheet'!$A$2:$Z$2603,23,FALSE))</f>
        <v/>
      </c>
      <c r="M2275" s="30" t="str">
        <f>IF($A2275 ="", "", VLOOKUP($A2275, 'Student reference sheet'!$A$2:$Z$2603,24,FALSE))</f>
        <v/>
      </c>
      <c r="N2275" s="30" t="str">
        <f>IF($A2275 ="", "", VLOOKUP($A2275, 'Student reference sheet'!$A$2:$Z$2603,26,FALSE))</f>
        <v/>
      </c>
      <c r="O2275" s="30" t="str">
        <f>IF($A2275 ="", "", VLOOKUP($A2275, 'Student reference sheet'!$A$2:$Z$2603,25,FALSE))</f>
        <v/>
      </c>
      <c r="P2275" s="39" t="str">
        <f>IF($A2275 = "", "", IF(OR(VLOOKUP($A2275,'Student reference sheet'!$A$2:$V$2400,8,FALSE) = "R",  VLOOKUP($A2275,'Student reference sheet'!$A$2:$V$2400,8,FALSE) = "L"), "X", ""))</f>
        <v/>
      </c>
      <c r="Q2275" s="39" t="str">
        <f>IF($A2275 ="", "", VLOOKUP($A2275, 'Student reference sheet'!$A$2:$V$2603,22,FALSE))</f>
        <v/>
      </c>
      <c r="R2275" s="39" t="str">
        <f>IF($A2275 &lt;&gt; "",VLOOKUP($A2275,'Student reference sheet'!$A$2:$V$2329, 5,FALSE), "")</f>
        <v/>
      </c>
      <c r="S2275" s="39" t="str">
        <f>IF($A2275 &lt;&gt; "",VLOOKUP($A2275,'Student reference sheet'!$A$2:$V$2329, 6,FALSE), "")</f>
        <v/>
      </c>
      <c r="T2275" s="30" t="str">
        <f>IF($A2275 = "","",
IF(VLOOKUP($A2275,'Student reference sheet'!$A$2:$V$2329, 10,FALSE) = "Y", "Hispanic",
IF(VLOOKUP($A2275,'Student reference sheet'!$A$2:$V$2329,11,FALSE) &lt;&gt; "",
IF(VLOOKUP($A2275,'Student reference sheet'!$A$2:$V$2329,11,FALSE) = "UNK", "Unknown", VLOOKUP(VALUE(VLOOKUP($A2275,'Student reference sheet'!$A$2:$V$2329,11,FALSE)),'Ethnicity Reference'!$A$2:$B$22,2,FALSE)),
IF(VLOOKUP($A2275,'Student reference sheet'!$A$2:$V$2329,9,FALSE) &lt;&gt; "", VLOOKUP(VALUE(VLOOKUP($A2275,'Student reference sheet'!$A$2:$V$2329,9,FALSE)),'Ethnicity Reference'!$A$2:$B$22,2,FALSE),"Unknown"))))</f>
        <v/>
      </c>
      <c r="U2275" s="35"/>
    </row>
    <row r="2276" spans="1:21" ht="15.75">
      <c r="A2276" s="47"/>
      <c r="B2276" s="33"/>
      <c r="C2276" s="39" t="str">
        <f>IF($A2276 &lt;&gt; "",VLOOKUP($A2276,'Student reference sheet'!$A$2:$V$2329, 3,FALSE), "")</f>
        <v/>
      </c>
      <c r="D2276" s="39" t="str">
        <f>IF($A2276 &lt;&gt; "",VLOOKUP($A2276,'Student reference sheet'!$A$2:$V$2329, 2,FALSE), "")</f>
        <v/>
      </c>
      <c r="E2276" s="35"/>
      <c r="F2276" s="34"/>
      <c r="G2276" s="40" t="str">
        <f t="shared" ca="1" si="108"/>
        <v/>
      </c>
      <c r="H2276" s="40" t="str">
        <f t="shared" ca="1" si="109"/>
        <v/>
      </c>
      <c r="I2276" s="36" t="str">
        <f>IF($A2276 = "", "",
IF(COUNTIF(MINIMUM_DAY_DATES[], Attendance!J2276) &gt; 0, VLOOKUP(Attendance!$G2276,MINIMUM_DAY_PERIOD_SCHEDULE[], 2,TRUE),
IF(COUNTIF(RALLY_DATES[], Attendance!J2276) &gt; 0, VLOOKUP(Attendance!$G2276,RALLY_PERIOD_SCHEDULE[], 2,TRUE),
IF(WEEKDAY(Attendance!$J2276) = 2,
       IF(COUNTIF(FINALS_WEEK_MONDAY_DATE[],Attendance!$J2276) &gt; 0, VLOOKUP(Attendance!$G2276,FINALS_WEEK_MONDAY_PERIOD_SCHEDULE[],2,TRUE),
       VLOOKUP(Attendance!$G2276,REGULAR_WEEK_SCHEDULE[],6,TRUE)),
IF(WEEKDAY($J2276) = 3,
       IF(COUNTIF(FINALS_WEEK_TUESDAY_DATE[],Attendance!$J2276) &gt; 0, VLOOKUP(Attendance!$G2276,FINALS_WEEK_TUESDAY_PERIOD_SCHEDULE[],2,TRUE),
       VLOOKUP(Attendance!$G2276,REGULAR_WEEK_SCHEDULE[[Tuesday]:[Period]],5,TRUE)),
IF(WEEKDAY(Attendance!$J2276) = 4,
        IF(COUNTIF(BLOCK_WEDNESDAY_DATES[],Attendance!$J2276) &gt; 0, VLOOKUP(Attendance!$G2276,BLOCK_WEDNESDAY_PERIOD_SCHEDULE[],2,TRUE),
        IF(COUNTIF(FINALS_WEEK_WEDNESDAY_DATE[],Attendance!$J2276) &gt; 0, VLOOKUP(Attendance!$G2276,FINALS_WEEK_WEDNESDAY_PERIOD_SCHEDULE[],2,TRUE),
       VLOOKUP(Attendance!$G2276,REGULAR_WEEK_SCHEDULE[[Wednesday]:[Period]],4,TRUE))),
IF(WEEKDAY($J2276) = 5,
       IF(COUNTIF(BLOCK_THURSDAY_DATES[],Attendance!$J2276) &gt; 0, VLOOKUP(Attendance!$G2276,BLOCK_THURSDAY_PERIOD_SCHEDULE[],2,TRUE),
       IF(COUNTIF(FINALS_WEEK_THURSDAY_DATE[],Attendance!$J2276) &gt; 0, VLOOKUP(Attendance!$G2276,FINALS_WEEK_THURSDAY_PERIOD_SCHEDULE[],2,TRUE),
       VLOOKUP(Attendance!$G2276,REGULAR_WEEK_SCHEDULE[[Thursday]:[Period]],3,TRUE))),
IF(WEEKDAY(Attendance!$J2276) = 6,
       IF(COUNTIF(FINALS_WEEK_FRIDAY_DATE[],Attendance!$J2276) &gt; 0, VLOOKUP(Attendance!$G2276,FINALS_WEEK_FRIDAY_PERIOD_SCHEDULE[],2,TRUE),
       VLOOKUP(Attendance!$G2276,REGULAR_WEEK_SCHEDULE[[Friday]:[Period]],2,TRUE))))))))))</f>
        <v/>
      </c>
      <c r="J2276" s="41" t="str">
        <f t="shared" ca="1" si="110"/>
        <v/>
      </c>
      <c r="K2276" s="41" t="str">
        <f>IF($A2276 &lt;&gt; "",VLOOKUP($A2276,'Student reference sheet'!$A$2:$V$2329, 7,FALSE), "")</f>
        <v/>
      </c>
      <c r="L2276" s="30" t="str">
        <f>IF($A2276 ="", "", VLOOKUP($A2276, 'Student reference sheet'!$A$2:$Z$2603,23,FALSE))</f>
        <v/>
      </c>
      <c r="M2276" s="30" t="str">
        <f>IF($A2276 ="", "", VLOOKUP($A2276, 'Student reference sheet'!$A$2:$Z$2603,24,FALSE))</f>
        <v/>
      </c>
      <c r="N2276" s="30" t="str">
        <f>IF($A2276 ="", "", VLOOKUP($A2276, 'Student reference sheet'!$A$2:$Z$2603,26,FALSE))</f>
        <v/>
      </c>
      <c r="O2276" s="30" t="str">
        <f>IF($A2276 ="", "", VLOOKUP($A2276, 'Student reference sheet'!$A$2:$Z$2603,25,FALSE))</f>
        <v/>
      </c>
      <c r="P2276" s="39" t="str">
        <f>IF($A2276 = "", "", IF(OR(VLOOKUP($A2276,'Student reference sheet'!$A$2:$V$2400,8,FALSE) = "R",  VLOOKUP($A2276,'Student reference sheet'!$A$2:$V$2400,8,FALSE) = "L"), "X", ""))</f>
        <v/>
      </c>
      <c r="Q2276" s="39" t="str">
        <f>IF($A2276 ="", "", VLOOKUP($A2276, 'Student reference sheet'!$A$2:$V$2603,22,FALSE))</f>
        <v/>
      </c>
      <c r="R2276" s="39" t="str">
        <f>IF($A2276 &lt;&gt; "",VLOOKUP($A2276,'Student reference sheet'!$A$2:$V$2329, 5,FALSE), "")</f>
        <v/>
      </c>
      <c r="S2276" s="39" t="str">
        <f>IF($A2276 &lt;&gt; "",VLOOKUP($A2276,'Student reference sheet'!$A$2:$V$2329, 6,FALSE), "")</f>
        <v/>
      </c>
      <c r="T2276" s="30" t="str">
        <f>IF($A2276 = "","",
IF(VLOOKUP($A2276,'Student reference sheet'!$A$2:$V$2329, 10,FALSE) = "Y", "Hispanic",
IF(VLOOKUP($A2276,'Student reference sheet'!$A$2:$V$2329,11,FALSE) &lt;&gt; "",
IF(VLOOKUP($A2276,'Student reference sheet'!$A$2:$V$2329,11,FALSE) = "UNK", "Unknown", VLOOKUP(VALUE(VLOOKUP($A2276,'Student reference sheet'!$A$2:$V$2329,11,FALSE)),'Ethnicity Reference'!$A$2:$B$22,2,FALSE)),
IF(VLOOKUP($A2276,'Student reference sheet'!$A$2:$V$2329,9,FALSE) &lt;&gt; "", VLOOKUP(VALUE(VLOOKUP($A2276,'Student reference sheet'!$A$2:$V$2329,9,FALSE)),'Ethnicity Reference'!$A$2:$B$22,2,FALSE),"Unknown"))))</f>
        <v/>
      </c>
      <c r="U2276" s="35"/>
    </row>
    <row r="2277" spans="1:21" ht="15.75">
      <c r="A2277" s="47"/>
      <c r="B2277" s="33"/>
      <c r="C2277" s="39" t="str">
        <f>IF($A2277 &lt;&gt; "",VLOOKUP($A2277,'Student reference sheet'!$A$2:$V$2329, 3,FALSE), "")</f>
        <v/>
      </c>
      <c r="D2277" s="39" t="str">
        <f>IF($A2277 &lt;&gt; "",VLOOKUP($A2277,'Student reference sheet'!$A$2:$V$2329, 2,FALSE), "")</f>
        <v/>
      </c>
      <c r="E2277" s="35"/>
      <c r="F2277" s="34"/>
      <c r="G2277" s="40" t="str">
        <f t="shared" ca="1" si="108"/>
        <v/>
      </c>
      <c r="H2277" s="40" t="str">
        <f t="shared" ca="1" si="109"/>
        <v/>
      </c>
      <c r="I2277" s="36" t="str">
        <f>IF($A2277 = "", "",
IF(COUNTIF(MINIMUM_DAY_DATES[], Attendance!J2277) &gt; 0, VLOOKUP(Attendance!$G2277,MINIMUM_DAY_PERIOD_SCHEDULE[], 2,TRUE),
IF(COUNTIF(RALLY_DATES[], Attendance!J2277) &gt; 0, VLOOKUP(Attendance!$G2277,RALLY_PERIOD_SCHEDULE[], 2,TRUE),
IF(WEEKDAY(Attendance!$J2277) = 2,
       IF(COUNTIF(FINALS_WEEK_MONDAY_DATE[],Attendance!$J2277) &gt; 0, VLOOKUP(Attendance!$G2277,FINALS_WEEK_MONDAY_PERIOD_SCHEDULE[],2,TRUE),
       VLOOKUP(Attendance!$G2277,REGULAR_WEEK_SCHEDULE[],6,TRUE)),
IF(WEEKDAY($J2277) = 3,
       IF(COUNTIF(FINALS_WEEK_TUESDAY_DATE[],Attendance!$J2277) &gt; 0, VLOOKUP(Attendance!$G2277,FINALS_WEEK_TUESDAY_PERIOD_SCHEDULE[],2,TRUE),
       VLOOKUP(Attendance!$G2277,REGULAR_WEEK_SCHEDULE[[Tuesday]:[Period]],5,TRUE)),
IF(WEEKDAY(Attendance!$J2277) = 4,
        IF(COUNTIF(BLOCK_WEDNESDAY_DATES[],Attendance!$J2277) &gt; 0, VLOOKUP(Attendance!$G2277,BLOCK_WEDNESDAY_PERIOD_SCHEDULE[],2,TRUE),
        IF(COUNTIF(FINALS_WEEK_WEDNESDAY_DATE[],Attendance!$J2277) &gt; 0, VLOOKUP(Attendance!$G2277,FINALS_WEEK_WEDNESDAY_PERIOD_SCHEDULE[],2,TRUE),
       VLOOKUP(Attendance!$G2277,REGULAR_WEEK_SCHEDULE[[Wednesday]:[Period]],4,TRUE))),
IF(WEEKDAY($J2277) = 5,
       IF(COUNTIF(BLOCK_THURSDAY_DATES[],Attendance!$J2277) &gt; 0, VLOOKUP(Attendance!$G2277,BLOCK_THURSDAY_PERIOD_SCHEDULE[],2,TRUE),
       IF(COUNTIF(FINALS_WEEK_THURSDAY_DATE[],Attendance!$J2277) &gt; 0, VLOOKUP(Attendance!$G2277,FINALS_WEEK_THURSDAY_PERIOD_SCHEDULE[],2,TRUE),
       VLOOKUP(Attendance!$G2277,REGULAR_WEEK_SCHEDULE[[Thursday]:[Period]],3,TRUE))),
IF(WEEKDAY(Attendance!$J2277) = 6,
       IF(COUNTIF(FINALS_WEEK_FRIDAY_DATE[],Attendance!$J2277) &gt; 0, VLOOKUP(Attendance!$G2277,FINALS_WEEK_FRIDAY_PERIOD_SCHEDULE[],2,TRUE),
       VLOOKUP(Attendance!$G2277,REGULAR_WEEK_SCHEDULE[[Friday]:[Period]],2,TRUE))))))))))</f>
        <v/>
      </c>
      <c r="J2277" s="41" t="str">
        <f t="shared" ca="1" si="110"/>
        <v/>
      </c>
      <c r="K2277" s="41" t="str">
        <f>IF($A2277 &lt;&gt; "",VLOOKUP($A2277,'Student reference sheet'!$A$2:$V$2329, 7,FALSE), "")</f>
        <v/>
      </c>
      <c r="L2277" s="30" t="str">
        <f>IF($A2277 ="", "", VLOOKUP($A2277, 'Student reference sheet'!$A$2:$Z$2603,23,FALSE))</f>
        <v/>
      </c>
      <c r="M2277" s="30" t="str">
        <f>IF($A2277 ="", "", VLOOKUP($A2277, 'Student reference sheet'!$A$2:$Z$2603,24,FALSE))</f>
        <v/>
      </c>
      <c r="N2277" s="30" t="str">
        <f>IF($A2277 ="", "", VLOOKUP($A2277, 'Student reference sheet'!$A$2:$Z$2603,26,FALSE))</f>
        <v/>
      </c>
      <c r="O2277" s="30" t="str">
        <f>IF($A2277 ="", "", VLOOKUP($A2277, 'Student reference sheet'!$A$2:$Z$2603,25,FALSE))</f>
        <v/>
      </c>
      <c r="P2277" s="39" t="str">
        <f>IF($A2277 = "", "", IF(OR(VLOOKUP($A2277,'Student reference sheet'!$A$2:$V$2400,8,FALSE) = "R",  VLOOKUP($A2277,'Student reference sheet'!$A$2:$V$2400,8,FALSE) = "L"), "X", ""))</f>
        <v/>
      </c>
      <c r="Q2277" s="39" t="str">
        <f>IF($A2277 ="", "", VLOOKUP($A2277, 'Student reference sheet'!$A$2:$V$2603,22,FALSE))</f>
        <v/>
      </c>
      <c r="R2277" s="39" t="str">
        <f>IF($A2277 &lt;&gt; "",VLOOKUP($A2277,'Student reference sheet'!$A$2:$V$2329, 5,FALSE), "")</f>
        <v/>
      </c>
      <c r="S2277" s="39" t="str">
        <f>IF($A2277 &lt;&gt; "",VLOOKUP($A2277,'Student reference sheet'!$A$2:$V$2329, 6,FALSE), "")</f>
        <v/>
      </c>
      <c r="T2277" s="30" t="str">
        <f>IF($A2277 = "","",
IF(VLOOKUP($A2277,'Student reference sheet'!$A$2:$V$2329, 10,FALSE) = "Y", "Hispanic",
IF(VLOOKUP($A2277,'Student reference sheet'!$A$2:$V$2329,11,FALSE) &lt;&gt; "",
IF(VLOOKUP($A2277,'Student reference sheet'!$A$2:$V$2329,11,FALSE) = "UNK", "Unknown", VLOOKUP(VALUE(VLOOKUP($A2277,'Student reference sheet'!$A$2:$V$2329,11,FALSE)),'Ethnicity Reference'!$A$2:$B$22,2,FALSE)),
IF(VLOOKUP($A2277,'Student reference sheet'!$A$2:$V$2329,9,FALSE) &lt;&gt; "", VLOOKUP(VALUE(VLOOKUP($A2277,'Student reference sheet'!$A$2:$V$2329,9,FALSE)),'Ethnicity Reference'!$A$2:$B$22,2,FALSE),"Unknown"))))</f>
        <v/>
      </c>
      <c r="U2277" s="35"/>
    </row>
    <row r="2278" spans="1:21" ht="15.75">
      <c r="A2278" s="47"/>
      <c r="B2278" s="33"/>
      <c r="C2278" s="39" t="str">
        <f>IF($A2278 &lt;&gt; "",VLOOKUP($A2278,'Student reference sheet'!$A$2:$V$2329, 3,FALSE), "")</f>
        <v/>
      </c>
      <c r="D2278" s="39" t="str">
        <f>IF($A2278 &lt;&gt; "",VLOOKUP($A2278,'Student reference sheet'!$A$2:$V$2329, 2,FALSE), "")</f>
        <v/>
      </c>
      <c r="E2278" s="35"/>
      <c r="F2278" s="34"/>
      <c r="G2278" s="40" t="str">
        <f t="shared" ca="1" si="108"/>
        <v/>
      </c>
      <c r="H2278" s="40" t="str">
        <f t="shared" ca="1" si="109"/>
        <v/>
      </c>
      <c r="I2278" s="36" t="str">
        <f>IF($A2278 = "", "",
IF(COUNTIF(MINIMUM_DAY_DATES[], Attendance!J2278) &gt; 0, VLOOKUP(Attendance!$G2278,MINIMUM_DAY_PERIOD_SCHEDULE[], 2,TRUE),
IF(COUNTIF(RALLY_DATES[], Attendance!J2278) &gt; 0, VLOOKUP(Attendance!$G2278,RALLY_PERIOD_SCHEDULE[], 2,TRUE),
IF(WEEKDAY(Attendance!$J2278) = 2,
       IF(COUNTIF(FINALS_WEEK_MONDAY_DATE[],Attendance!$J2278) &gt; 0, VLOOKUP(Attendance!$G2278,FINALS_WEEK_MONDAY_PERIOD_SCHEDULE[],2,TRUE),
       VLOOKUP(Attendance!$G2278,REGULAR_WEEK_SCHEDULE[],6,TRUE)),
IF(WEEKDAY($J2278) = 3,
       IF(COUNTIF(FINALS_WEEK_TUESDAY_DATE[],Attendance!$J2278) &gt; 0, VLOOKUP(Attendance!$G2278,FINALS_WEEK_TUESDAY_PERIOD_SCHEDULE[],2,TRUE),
       VLOOKUP(Attendance!$G2278,REGULAR_WEEK_SCHEDULE[[Tuesday]:[Period]],5,TRUE)),
IF(WEEKDAY(Attendance!$J2278) = 4,
        IF(COUNTIF(BLOCK_WEDNESDAY_DATES[],Attendance!$J2278) &gt; 0, VLOOKUP(Attendance!$G2278,BLOCK_WEDNESDAY_PERIOD_SCHEDULE[],2,TRUE),
        IF(COUNTIF(FINALS_WEEK_WEDNESDAY_DATE[],Attendance!$J2278) &gt; 0, VLOOKUP(Attendance!$G2278,FINALS_WEEK_WEDNESDAY_PERIOD_SCHEDULE[],2,TRUE),
       VLOOKUP(Attendance!$G2278,REGULAR_WEEK_SCHEDULE[[Wednesday]:[Period]],4,TRUE))),
IF(WEEKDAY($J2278) = 5,
       IF(COUNTIF(BLOCK_THURSDAY_DATES[],Attendance!$J2278) &gt; 0, VLOOKUP(Attendance!$G2278,BLOCK_THURSDAY_PERIOD_SCHEDULE[],2,TRUE),
       IF(COUNTIF(FINALS_WEEK_THURSDAY_DATE[],Attendance!$J2278) &gt; 0, VLOOKUP(Attendance!$G2278,FINALS_WEEK_THURSDAY_PERIOD_SCHEDULE[],2,TRUE),
       VLOOKUP(Attendance!$G2278,REGULAR_WEEK_SCHEDULE[[Thursday]:[Period]],3,TRUE))),
IF(WEEKDAY(Attendance!$J2278) = 6,
       IF(COUNTIF(FINALS_WEEK_FRIDAY_DATE[],Attendance!$J2278) &gt; 0, VLOOKUP(Attendance!$G2278,FINALS_WEEK_FRIDAY_PERIOD_SCHEDULE[],2,TRUE),
       VLOOKUP(Attendance!$G2278,REGULAR_WEEK_SCHEDULE[[Friday]:[Period]],2,TRUE))))))))))</f>
        <v/>
      </c>
      <c r="J2278" s="41" t="str">
        <f t="shared" ca="1" si="110"/>
        <v/>
      </c>
      <c r="K2278" s="41" t="str">
        <f>IF($A2278 &lt;&gt; "",VLOOKUP($A2278,'Student reference sheet'!$A$2:$V$2329, 7,FALSE), "")</f>
        <v/>
      </c>
      <c r="L2278" s="30" t="str">
        <f>IF($A2278 ="", "", VLOOKUP($A2278, 'Student reference sheet'!$A$2:$Z$2603,23,FALSE))</f>
        <v/>
      </c>
      <c r="M2278" s="30" t="str">
        <f>IF($A2278 ="", "", VLOOKUP($A2278, 'Student reference sheet'!$A$2:$Z$2603,24,FALSE))</f>
        <v/>
      </c>
      <c r="N2278" s="30" t="str">
        <f>IF($A2278 ="", "", VLOOKUP($A2278, 'Student reference sheet'!$A$2:$Z$2603,26,FALSE))</f>
        <v/>
      </c>
      <c r="O2278" s="30" t="str">
        <f>IF($A2278 ="", "", VLOOKUP($A2278, 'Student reference sheet'!$A$2:$Z$2603,25,FALSE))</f>
        <v/>
      </c>
      <c r="P2278" s="39" t="str">
        <f>IF($A2278 = "", "", IF(OR(VLOOKUP($A2278,'Student reference sheet'!$A$2:$V$2400,8,FALSE) = "R",  VLOOKUP($A2278,'Student reference sheet'!$A$2:$V$2400,8,FALSE) = "L"), "X", ""))</f>
        <v/>
      </c>
      <c r="Q2278" s="39" t="str">
        <f>IF($A2278 ="", "", VLOOKUP($A2278, 'Student reference sheet'!$A$2:$V$2603,22,FALSE))</f>
        <v/>
      </c>
      <c r="R2278" s="39" t="str">
        <f>IF($A2278 &lt;&gt; "",VLOOKUP($A2278,'Student reference sheet'!$A$2:$V$2329, 5,FALSE), "")</f>
        <v/>
      </c>
      <c r="S2278" s="39" t="str">
        <f>IF($A2278 &lt;&gt; "",VLOOKUP($A2278,'Student reference sheet'!$A$2:$V$2329, 6,FALSE), "")</f>
        <v/>
      </c>
      <c r="T2278" s="30" t="str">
        <f>IF($A2278 = "","",
IF(VLOOKUP($A2278,'Student reference sheet'!$A$2:$V$2329, 10,FALSE) = "Y", "Hispanic",
IF(VLOOKUP($A2278,'Student reference sheet'!$A$2:$V$2329,11,FALSE) &lt;&gt; "",
IF(VLOOKUP($A2278,'Student reference sheet'!$A$2:$V$2329,11,FALSE) = "UNK", "Unknown", VLOOKUP(VALUE(VLOOKUP($A2278,'Student reference sheet'!$A$2:$V$2329,11,FALSE)),'Ethnicity Reference'!$A$2:$B$22,2,FALSE)),
IF(VLOOKUP($A2278,'Student reference sheet'!$A$2:$V$2329,9,FALSE) &lt;&gt; "", VLOOKUP(VALUE(VLOOKUP($A2278,'Student reference sheet'!$A$2:$V$2329,9,FALSE)),'Ethnicity Reference'!$A$2:$B$22,2,FALSE),"Unknown"))))</f>
        <v/>
      </c>
      <c r="U2278" s="35"/>
    </row>
    <row r="2279" spans="1:21" ht="15.75">
      <c r="A2279" s="47"/>
      <c r="B2279" s="33"/>
      <c r="C2279" s="39" t="str">
        <f>IF($A2279 &lt;&gt; "",VLOOKUP($A2279,'Student reference sheet'!$A$2:$V$2329, 3,FALSE), "")</f>
        <v/>
      </c>
      <c r="D2279" s="39" t="str">
        <f>IF($A2279 &lt;&gt; "",VLOOKUP($A2279,'Student reference sheet'!$A$2:$V$2329, 2,FALSE), "")</f>
        <v/>
      </c>
      <c r="E2279" s="35"/>
      <c r="F2279" s="34"/>
      <c r="G2279" s="40" t="str">
        <f t="shared" ca="1" si="108"/>
        <v/>
      </c>
      <c r="H2279" s="40" t="str">
        <f t="shared" ca="1" si="109"/>
        <v/>
      </c>
      <c r="I2279" s="36" t="str">
        <f>IF($A2279 = "", "",
IF(COUNTIF(MINIMUM_DAY_DATES[], Attendance!J2279) &gt; 0, VLOOKUP(Attendance!$G2279,MINIMUM_DAY_PERIOD_SCHEDULE[], 2,TRUE),
IF(COUNTIF(RALLY_DATES[], Attendance!J2279) &gt; 0, VLOOKUP(Attendance!$G2279,RALLY_PERIOD_SCHEDULE[], 2,TRUE),
IF(WEEKDAY(Attendance!$J2279) = 2,
       IF(COUNTIF(FINALS_WEEK_MONDAY_DATE[],Attendance!$J2279) &gt; 0, VLOOKUP(Attendance!$G2279,FINALS_WEEK_MONDAY_PERIOD_SCHEDULE[],2,TRUE),
       VLOOKUP(Attendance!$G2279,REGULAR_WEEK_SCHEDULE[],6,TRUE)),
IF(WEEKDAY($J2279) = 3,
       IF(COUNTIF(FINALS_WEEK_TUESDAY_DATE[],Attendance!$J2279) &gt; 0, VLOOKUP(Attendance!$G2279,FINALS_WEEK_TUESDAY_PERIOD_SCHEDULE[],2,TRUE),
       VLOOKUP(Attendance!$G2279,REGULAR_WEEK_SCHEDULE[[Tuesday]:[Period]],5,TRUE)),
IF(WEEKDAY(Attendance!$J2279) = 4,
        IF(COUNTIF(BLOCK_WEDNESDAY_DATES[],Attendance!$J2279) &gt; 0, VLOOKUP(Attendance!$G2279,BLOCK_WEDNESDAY_PERIOD_SCHEDULE[],2,TRUE),
        IF(COUNTIF(FINALS_WEEK_WEDNESDAY_DATE[],Attendance!$J2279) &gt; 0, VLOOKUP(Attendance!$G2279,FINALS_WEEK_WEDNESDAY_PERIOD_SCHEDULE[],2,TRUE),
       VLOOKUP(Attendance!$G2279,REGULAR_WEEK_SCHEDULE[[Wednesday]:[Period]],4,TRUE))),
IF(WEEKDAY($J2279) = 5,
       IF(COUNTIF(BLOCK_THURSDAY_DATES[],Attendance!$J2279) &gt; 0, VLOOKUP(Attendance!$G2279,BLOCK_THURSDAY_PERIOD_SCHEDULE[],2,TRUE),
       IF(COUNTIF(FINALS_WEEK_THURSDAY_DATE[],Attendance!$J2279) &gt; 0, VLOOKUP(Attendance!$G2279,FINALS_WEEK_THURSDAY_PERIOD_SCHEDULE[],2,TRUE),
       VLOOKUP(Attendance!$G2279,REGULAR_WEEK_SCHEDULE[[Thursday]:[Period]],3,TRUE))),
IF(WEEKDAY(Attendance!$J2279) = 6,
       IF(COUNTIF(FINALS_WEEK_FRIDAY_DATE[],Attendance!$J2279) &gt; 0, VLOOKUP(Attendance!$G2279,FINALS_WEEK_FRIDAY_PERIOD_SCHEDULE[],2,TRUE),
       VLOOKUP(Attendance!$G2279,REGULAR_WEEK_SCHEDULE[[Friday]:[Period]],2,TRUE))))))))))</f>
        <v/>
      </c>
      <c r="J2279" s="41" t="str">
        <f t="shared" ca="1" si="110"/>
        <v/>
      </c>
      <c r="K2279" s="41" t="str">
        <f>IF($A2279 &lt;&gt; "",VLOOKUP($A2279,'Student reference sheet'!$A$2:$V$2329, 7,FALSE), "")</f>
        <v/>
      </c>
      <c r="L2279" s="30" t="str">
        <f>IF($A2279 ="", "", VLOOKUP($A2279, 'Student reference sheet'!$A$2:$Z$2603,23,FALSE))</f>
        <v/>
      </c>
      <c r="M2279" s="30" t="str">
        <f>IF($A2279 ="", "", VLOOKUP($A2279, 'Student reference sheet'!$A$2:$Z$2603,24,FALSE))</f>
        <v/>
      </c>
      <c r="N2279" s="30" t="str">
        <f>IF($A2279 ="", "", VLOOKUP($A2279, 'Student reference sheet'!$A$2:$Z$2603,26,FALSE))</f>
        <v/>
      </c>
      <c r="O2279" s="30" t="str">
        <f>IF($A2279 ="", "", VLOOKUP($A2279, 'Student reference sheet'!$A$2:$Z$2603,25,FALSE))</f>
        <v/>
      </c>
      <c r="P2279" s="39" t="str">
        <f>IF($A2279 = "", "", IF(OR(VLOOKUP($A2279,'Student reference sheet'!$A$2:$V$2400,8,FALSE) = "R",  VLOOKUP($A2279,'Student reference sheet'!$A$2:$V$2400,8,FALSE) = "L"), "X", ""))</f>
        <v/>
      </c>
      <c r="Q2279" s="39" t="str">
        <f>IF($A2279 ="", "", VLOOKUP($A2279, 'Student reference sheet'!$A$2:$V$2603,22,FALSE))</f>
        <v/>
      </c>
      <c r="R2279" s="39" t="str">
        <f>IF($A2279 &lt;&gt; "",VLOOKUP($A2279,'Student reference sheet'!$A$2:$V$2329, 5,FALSE), "")</f>
        <v/>
      </c>
      <c r="S2279" s="39" t="str">
        <f>IF($A2279 &lt;&gt; "",VLOOKUP($A2279,'Student reference sheet'!$A$2:$V$2329, 6,FALSE), "")</f>
        <v/>
      </c>
      <c r="T2279" s="30" t="str">
        <f>IF($A2279 = "","",
IF(VLOOKUP($A2279,'Student reference sheet'!$A$2:$V$2329, 10,FALSE) = "Y", "Hispanic",
IF(VLOOKUP($A2279,'Student reference sheet'!$A$2:$V$2329,11,FALSE) &lt;&gt; "",
IF(VLOOKUP($A2279,'Student reference sheet'!$A$2:$V$2329,11,FALSE) = "UNK", "Unknown", VLOOKUP(VALUE(VLOOKUP($A2279,'Student reference sheet'!$A$2:$V$2329,11,FALSE)),'Ethnicity Reference'!$A$2:$B$22,2,FALSE)),
IF(VLOOKUP($A2279,'Student reference sheet'!$A$2:$V$2329,9,FALSE) &lt;&gt; "", VLOOKUP(VALUE(VLOOKUP($A2279,'Student reference sheet'!$A$2:$V$2329,9,FALSE)),'Ethnicity Reference'!$A$2:$B$22,2,FALSE),"Unknown"))))</f>
        <v/>
      </c>
      <c r="U2279" s="35"/>
    </row>
    <row r="2280" spans="1:21" ht="15.75">
      <c r="A2280" s="47"/>
      <c r="B2280" s="33"/>
      <c r="C2280" s="39" t="str">
        <f>IF($A2280 &lt;&gt; "",VLOOKUP($A2280,'Student reference sheet'!$A$2:$V$2329, 3,FALSE), "")</f>
        <v/>
      </c>
      <c r="D2280" s="39" t="str">
        <f>IF($A2280 &lt;&gt; "",VLOOKUP($A2280,'Student reference sheet'!$A$2:$V$2329, 2,FALSE), "")</f>
        <v/>
      </c>
      <c r="E2280" s="35"/>
      <c r="F2280" s="34"/>
      <c r="G2280" s="40" t="str">
        <f t="shared" ca="1" si="108"/>
        <v/>
      </c>
      <c r="H2280" s="40" t="str">
        <f t="shared" ca="1" si="109"/>
        <v/>
      </c>
      <c r="I2280" s="36" t="str">
        <f>IF($A2280 = "", "",
IF(COUNTIF(MINIMUM_DAY_DATES[], Attendance!J2280) &gt; 0, VLOOKUP(Attendance!$G2280,MINIMUM_DAY_PERIOD_SCHEDULE[], 2,TRUE),
IF(COUNTIF(RALLY_DATES[], Attendance!J2280) &gt; 0, VLOOKUP(Attendance!$G2280,RALLY_PERIOD_SCHEDULE[], 2,TRUE),
IF(WEEKDAY(Attendance!$J2280) = 2,
       IF(COUNTIF(FINALS_WEEK_MONDAY_DATE[],Attendance!$J2280) &gt; 0, VLOOKUP(Attendance!$G2280,FINALS_WEEK_MONDAY_PERIOD_SCHEDULE[],2,TRUE),
       VLOOKUP(Attendance!$G2280,REGULAR_WEEK_SCHEDULE[],6,TRUE)),
IF(WEEKDAY($J2280) = 3,
       IF(COUNTIF(FINALS_WEEK_TUESDAY_DATE[],Attendance!$J2280) &gt; 0, VLOOKUP(Attendance!$G2280,FINALS_WEEK_TUESDAY_PERIOD_SCHEDULE[],2,TRUE),
       VLOOKUP(Attendance!$G2280,REGULAR_WEEK_SCHEDULE[[Tuesday]:[Period]],5,TRUE)),
IF(WEEKDAY(Attendance!$J2280) = 4,
        IF(COUNTIF(BLOCK_WEDNESDAY_DATES[],Attendance!$J2280) &gt; 0, VLOOKUP(Attendance!$G2280,BLOCK_WEDNESDAY_PERIOD_SCHEDULE[],2,TRUE),
        IF(COUNTIF(FINALS_WEEK_WEDNESDAY_DATE[],Attendance!$J2280) &gt; 0, VLOOKUP(Attendance!$G2280,FINALS_WEEK_WEDNESDAY_PERIOD_SCHEDULE[],2,TRUE),
       VLOOKUP(Attendance!$G2280,REGULAR_WEEK_SCHEDULE[[Wednesday]:[Period]],4,TRUE))),
IF(WEEKDAY($J2280) = 5,
       IF(COUNTIF(BLOCK_THURSDAY_DATES[],Attendance!$J2280) &gt; 0, VLOOKUP(Attendance!$G2280,BLOCK_THURSDAY_PERIOD_SCHEDULE[],2,TRUE),
       IF(COUNTIF(FINALS_WEEK_THURSDAY_DATE[],Attendance!$J2280) &gt; 0, VLOOKUP(Attendance!$G2280,FINALS_WEEK_THURSDAY_PERIOD_SCHEDULE[],2,TRUE),
       VLOOKUP(Attendance!$G2280,REGULAR_WEEK_SCHEDULE[[Thursday]:[Period]],3,TRUE))),
IF(WEEKDAY(Attendance!$J2280) = 6,
       IF(COUNTIF(FINALS_WEEK_FRIDAY_DATE[],Attendance!$J2280) &gt; 0, VLOOKUP(Attendance!$G2280,FINALS_WEEK_FRIDAY_PERIOD_SCHEDULE[],2,TRUE),
       VLOOKUP(Attendance!$G2280,REGULAR_WEEK_SCHEDULE[[Friday]:[Period]],2,TRUE))))))))))</f>
        <v/>
      </c>
      <c r="J2280" s="41" t="str">
        <f t="shared" ca="1" si="110"/>
        <v/>
      </c>
      <c r="K2280" s="41" t="str">
        <f>IF($A2280 &lt;&gt; "",VLOOKUP($A2280,'Student reference sheet'!$A$2:$V$2329, 7,FALSE), "")</f>
        <v/>
      </c>
      <c r="L2280" s="30" t="str">
        <f>IF($A2280 ="", "", VLOOKUP($A2280, 'Student reference sheet'!$A$2:$Z$2603,23,FALSE))</f>
        <v/>
      </c>
      <c r="M2280" s="30" t="str">
        <f>IF($A2280 ="", "", VLOOKUP($A2280, 'Student reference sheet'!$A$2:$Z$2603,24,FALSE))</f>
        <v/>
      </c>
      <c r="N2280" s="30" t="str">
        <f>IF($A2280 ="", "", VLOOKUP($A2280, 'Student reference sheet'!$A$2:$Z$2603,26,FALSE))</f>
        <v/>
      </c>
      <c r="O2280" s="30" t="str">
        <f>IF($A2280 ="", "", VLOOKUP($A2280, 'Student reference sheet'!$A$2:$Z$2603,25,FALSE))</f>
        <v/>
      </c>
      <c r="P2280" s="39" t="str">
        <f>IF($A2280 = "", "", IF(OR(VLOOKUP($A2280,'Student reference sheet'!$A$2:$V$2400,8,FALSE) = "R",  VLOOKUP($A2280,'Student reference sheet'!$A$2:$V$2400,8,FALSE) = "L"), "X", ""))</f>
        <v/>
      </c>
      <c r="Q2280" s="39" t="str">
        <f>IF($A2280 ="", "", VLOOKUP($A2280, 'Student reference sheet'!$A$2:$V$2603,22,FALSE))</f>
        <v/>
      </c>
      <c r="R2280" s="39" t="str">
        <f>IF($A2280 &lt;&gt; "",VLOOKUP($A2280,'Student reference sheet'!$A$2:$V$2329, 5,FALSE), "")</f>
        <v/>
      </c>
      <c r="S2280" s="39" t="str">
        <f>IF($A2280 &lt;&gt; "",VLOOKUP($A2280,'Student reference sheet'!$A$2:$V$2329, 6,FALSE), "")</f>
        <v/>
      </c>
      <c r="T2280" s="30" t="str">
        <f>IF($A2280 = "","",
IF(VLOOKUP($A2280,'Student reference sheet'!$A$2:$V$2329, 10,FALSE) = "Y", "Hispanic",
IF(VLOOKUP($A2280,'Student reference sheet'!$A$2:$V$2329,11,FALSE) &lt;&gt; "",
IF(VLOOKUP($A2280,'Student reference sheet'!$A$2:$V$2329,11,FALSE) = "UNK", "Unknown", VLOOKUP(VALUE(VLOOKUP($A2280,'Student reference sheet'!$A$2:$V$2329,11,FALSE)),'Ethnicity Reference'!$A$2:$B$22,2,FALSE)),
IF(VLOOKUP($A2280,'Student reference sheet'!$A$2:$V$2329,9,FALSE) &lt;&gt; "", VLOOKUP(VALUE(VLOOKUP($A2280,'Student reference sheet'!$A$2:$V$2329,9,FALSE)),'Ethnicity Reference'!$A$2:$B$22,2,FALSE),"Unknown"))))</f>
        <v/>
      </c>
      <c r="U2280" s="35"/>
    </row>
    <row r="2281" spans="1:21" ht="15.75">
      <c r="A2281" s="47"/>
      <c r="B2281" s="33"/>
      <c r="C2281" s="39" t="str">
        <f>IF($A2281 &lt;&gt; "",VLOOKUP($A2281,'Student reference sheet'!$A$2:$V$2329, 3,FALSE), "")</f>
        <v/>
      </c>
      <c r="D2281" s="39" t="str">
        <f>IF($A2281 &lt;&gt; "",VLOOKUP($A2281,'Student reference sheet'!$A$2:$V$2329, 2,FALSE), "")</f>
        <v/>
      </c>
      <c r="E2281" s="35"/>
      <c r="F2281" s="34"/>
      <c r="G2281" s="40" t="str">
        <f t="shared" ca="1" si="108"/>
        <v/>
      </c>
      <c r="H2281" s="40" t="str">
        <f t="shared" ca="1" si="109"/>
        <v/>
      </c>
      <c r="I2281" s="36" t="str">
        <f>IF($A2281 = "", "",
IF(COUNTIF(MINIMUM_DAY_DATES[], Attendance!J2281) &gt; 0, VLOOKUP(Attendance!$G2281,MINIMUM_DAY_PERIOD_SCHEDULE[], 2,TRUE),
IF(COUNTIF(RALLY_DATES[], Attendance!J2281) &gt; 0, VLOOKUP(Attendance!$G2281,RALLY_PERIOD_SCHEDULE[], 2,TRUE),
IF(WEEKDAY(Attendance!$J2281) = 2,
       IF(COUNTIF(FINALS_WEEK_MONDAY_DATE[],Attendance!$J2281) &gt; 0, VLOOKUP(Attendance!$G2281,FINALS_WEEK_MONDAY_PERIOD_SCHEDULE[],2,TRUE),
       VLOOKUP(Attendance!$G2281,REGULAR_WEEK_SCHEDULE[],6,TRUE)),
IF(WEEKDAY($J2281) = 3,
       IF(COUNTIF(FINALS_WEEK_TUESDAY_DATE[],Attendance!$J2281) &gt; 0, VLOOKUP(Attendance!$G2281,FINALS_WEEK_TUESDAY_PERIOD_SCHEDULE[],2,TRUE),
       VLOOKUP(Attendance!$G2281,REGULAR_WEEK_SCHEDULE[[Tuesday]:[Period]],5,TRUE)),
IF(WEEKDAY(Attendance!$J2281) = 4,
        IF(COUNTIF(BLOCK_WEDNESDAY_DATES[],Attendance!$J2281) &gt; 0, VLOOKUP(Attendance!$G2281,BLOCK_WEDNESDAY_PERIOD_SCHEDULE[],2,TRUE),
        IF(COUNTIF(FINALS_WEEK_WEDNESDAY_DATE[],Attendance!$J2281) &gt; 0, VLOOKUP(Attendance!$G2281,FINALS_WEEK_WEDNESDAY_PERIOD_SCHEDULE[],2,TRUE),
       VLOOKUP(Attendance!$G2281,REGULAR_WEEK_SCHEDULE[[Wednesday]:[Period]],4,TRUE))),
IF(WEEKDAY($J2281) = 5,
       IF(COUNTIF(BLOCK_THURSDAY_DATES[],Attendance!$J2281) &gt; 0, VLOOKUP(Attendance!$G2281,BLOCK_THURSDAY_PERIOD_SCHEDULE[],2,TRUE),
       IF(COUNTIF(FINALS_WEEK_THURSDAY_DATE[],Attendance!$J2281) &gt; 0, VLOOKUP(Attendance!$G2281,FINALS_WEEK_THURSDAY_PERIOD_SCHEDULE[],2,TRUE),
       VLOOKUP(Attendance!$G2281,REGULAR_WEEK_SCHEDULE[[Thursday]:[Period]],3,TRUE))),
IF(WEEKDAY(Attendance!$J2281) = 6,
       IF(COUNTIF(FINALS_WEEK_FRIDAY_DATE[],Attendance!$J2281) &gt; 0, VLOOKUP(Attendance!$G2281,FINALS_WEEK_FRIDAY_PERIOD_SCHEDULE[],2,TRUE),
       VLOOKUP(Attendance!$G2281,REGULAR_WEEK_SCHEDULE[[Friday]:[Period]],2,TRUE))))))))))</f>
        <v/>
      </c>
      <c r="J2281" s="41" t="str">
        <f t="shared" ca="1" si="110"/>
        <v/>
      </c>
      <c r="K2281" s="41" t="str">
        <f>IF($A2281 &lt;&gt; "",VLOOKUP($A2281,'Student reference sheet'!$A$2:$V$2329, 7,FALSE), "")</f>
        <v/>
      </c>
      <c r="L2281" s="30" t="str">
        <f>IF($A2281 ="", "", VLOOKUP($A2281, 'Student reference sheet'!$A$2:$Z$2603,23,FALSE))</f>
        <v/>
      </c>
      <c r="M2281" s="30" t="str">
        <f>IF($A2281 ="", "", VLOOKUP($A2281, 'Student reference sheet'!$A$2:$Z$2603,24,FALSE))</f>
        <v/>
      </c>
      <c r="N2281" s="30" t="str">
        <f>IF($A2281 ="", "", VLOOKUP($A2281, 'Student reference sheet'!$A$2:$Z$2603,26,FALSE))</f>
        <v/>
      </c>
      <c r="O2281" s="30" t="str">
        <f>IF($A2281 ="", "", VLOOKUP($A2281, 'Student reference sheet'!$A$2:$Z$2603,25,FALSE))</f>
        <v/>
      </c>
      <c r="P2281" s="39" t="str">
        <f>IF($A2281 = "", "", IF(OR(VLOOKUP($A2281,'Student reference sheet'!$A$2:$V$2400,8,FALSE) = "R",  VLOOKUP($A2281,'Student reference sheet'!$A$2:$V$2400,8,FALSE) = "L"), "X", ""))</f>
        <v/>
      </c>
      <c r="Q2281" s="39" t="str">
        <f>IF($A2281 ="", "", VLOOKUP($A2281, 'Student reference sheet'!$A$2:$V$2603,22,FALSE))</f>
        <v/>
      </c>
      <c r="R2281" s="39" t="str">
        <f>IF($A2281 &lt;&gt; "",VLOOKUP($A2281,'Student reference sheet'!$A$2:$V$2329, 5,FALSE), "")</f>
        <v/>
      </c>
      <c r="S2281" s="39" t="str">
        <f>IF($A2281 &lt;&gt; "",VLOOKUP($A2281,'Student reference sheet'!$A$2:$V$2329, 6,FALSE), "")</f>
        <v/>
      </c>
      <c r="T2281" s="30" t="str">
        <f>IF($A2281 = "","",
IF(VLOOKUP($A2281,'Student reference sheet'!$A$2:$V$2329, 10,FALSE) = "Y", "Hispanic",
IF(VLOOKUP($A2281,'Student reference sheet'!$A$2:$V$2329,11,FALSE) &lt;&gt; "",
IF(VLOOKUP($A2281,'Student reference sheet'!$A$2:$V$2329,11,FALSE) = "UNK", "Unknown", VLOOKUP(VALUE(VLOOKUP($A2281,'Student reference sheet'!$A$2:$V$2329,11,FALSE)),'Ethnicity Reference'!$A$2:$B$22,2,FALSE)),
IF(VLOOKUP($A2281,'Student reference sheet'!$A$2:$V$2329,9,FALSE) &lt;&gt; "", VLOOKUP(VALUE(VLOOKUP($A2281,'Student reference sheet'!$A$2:$V$2329,9,FALSE)),'Ethnicity Reference'!$A$2:$B$22,2,FALSE),"Unknown"))))</f>
        <v/>
      </c>
      <c r="U2281" s="35"/>
    </row>
    <row r="2282" spans="1:21" ht="15.75">
      <c r="A2282" s="47"/>
      <c r="B2282" s="33"/>
      <c r="C2282" s="39" t="str">
        <f>IF($A2282 &lt;&gt; "",VLOOKUP($A2282,'Student reference sheet'!$A$2:$V$2329, 3,FALSE), "")</f>
        <v/>
      </c>
      <c r="D2282" s="39" t="str">
        <f>IF($A2282 &lt;&gt; "",VLOOKUP($A2282,'Student reference sheet'!$A$2:$V$2329, 2,FALSE), "")</f>
        <v/>
      </c>
      <c r="E2282" s="35"/>
      <c r="F2282" s="34"/>
      <c r="G2282" s="40" t="str">
        <f t="shared" ca="1" si="108"/>
        <v/>
      </c>
      <c r="H2282" s="40" t="str">
        <f t="shared" ca="1" si="109"/>
        <v/>
      </c>
      <c r="I2282" s="36" t="str">
        <f>IF($A2282 = "", "",
IF(COUNTIF(MINIMUM_DAY_DATES[], Attendance!J2282) &gt; 0, VLOOKUP(Attendance!$G2282,MINIMUM_DAY_PERIOD_SCHEDULE[], 2,TRUE),
IF(COUNTIF(RALLY_DATES[], Attendance!J2282) &gt; 0, VLOOKUP(Attendance!$G2282,RALLY_PERIOD_SCHEDULE[], 2,TRUE),
IF(WEEKDAY(Attendance!$J2282) = 2,
       IF(COUNTIF(FINALS_WEEK_MONDAY_DATE[],Attendance!$J2282) &gt; 0, VLOOKUP(Attendance!$G2282,FINALS_WEEK_MONDAY_PERIOD_SCHEDULE[],2,TRUE),
       VLOOKUP(Attendance!$G2282,REGULAR_WEEK_SCHEDULE[],6,TRUE)),
IF(WEEKDAY($J2282) = 3,
       IF(COUNTIF(FINALS_WEEK_TUESDAY_DATE[],Attendance!$J2282) &gt; 0, VLOOKUP(Attendance!$G2282,FINALS_WEEK_TUESDAY_PERIOD_SCHEDULE[],2,TRUE),
       VLOOKUP(Attendance!$G2282,REGULAR_WEEK_SCHEDULE[[Tuesday]:[Period]],5,TRUE)),
IF(WEEKDAY(Attendance!$J2282) = 4,
        IF(COUNTIF(BLOCK_WEDNESDAY_DATES[],Attendance!$J2282) &gt; 0, VLOOKUP(Attendance!$G2282,BLOCK_WEDNESDAY_PERIOD_SCHEDULE[],2,TRUE),
        IF(COUNTIF(FINALS_WEEK_WEDNESDAY_DATE[],Attendance!$J2282) &gt; 0, VLOOKUP(Attendance!$G2282,FINALS_WEEK_WEDNESDAY_PERIOD_SCHEDULE[],2,TRUE),
       VLOOKUP(Attendance!$G2282,REGULAR_WEEK_SCHEDULE[[Wednesday]:[Period]],4,TRUE))),
IF(WEEKDAY($J2282) = 5,
       IF(COUNTIF(BLOCK_THURSDAY_DATES[],Attendance!$J2282) &gt; 0, VLOOKUP(Attendance!$G2282,BLOCK_THURSDAY_PERIOD_SCHEDULE[],2,TRUE),
       IF(COUNTIF(FINALS_WEEK_THURSDAY_DATE[],Attendance!$J2282) &gt; 0, VLOOKUP(Attendance!$G2282,FINALS_WEEK_THURSDAY_PERIOD_SCHEDULE[],2,TRUE),
       VLOOKUP(Attendance!$G2282,REGULAR_WEEK_SCHEDULE[[Thursday]:[Period]],3,TRUE))),
IF(WEEKDAY(Attendance!$J2282) = 6,
       IF(COUNTIF(FINALS_WEEK_FRIDAY_DATE[],Attendance!$J2282) &gt; 0, VLOOKUP(Attendance!$G2282,FINALS_WEEK_FRIDAY_PERIOD_SCHEDULE[],2,TRUE),
       VLOOKUP(Attendance!$G2282,REGULAR_WEEK_SCHEDULE[[Friday]:[Period]],2,TRUE))))))))))</f>
        <v/>
      </c>
      <c r="J2282" s="41" t="str">
        <f t="shared" ca="1" si="110"/>
        <v/>
      </c>
      <c r="K2282" s="41" t="str">
        <f>IF($A2282 &lt;&gt; "",VLOOKUP($A2282,'Student reference sheet'!$A$2:$V$2329, 7,FALSE), "")</f>
        <v/>
      </c>
      <c r="L2282" s="30" t="str">
        <f>IF($A2282 ="", "", VLOOKUP($A2282, 'Student reference sheet'!$A$2:$Z$2603,23,FALSE))</f>
        <v/>
      </c>
      <c r="M2282" s="30" t="str">
        <f>IF($A2282 ="", "", VLOOKUP($A2282, 'Student reference sheet'!$A$2:$Z$2603,24,FALSE))</f>
        <v/>
      </c>
      <c r="N2282" s="30" t="str">
        <f>IF($A2282 ="", "", VLOOKUP($A2282, 'Student reference sheet'!$A$2:$Z$2603,26,FALSE))</f>
        <v/>
      </c>
      <c r="O2282" s="30" t="str">
        <f>IF($A2282 ="", "", VLOOKUP($A2282, 'Student reference sheet'!$A$2:$Z$2603,25,FALSE))</f>
        <v/>
      </c>
      <c r="P2282" s="39" t="str">
        <f>IF($A2282 = "", "", IF(OR(VLOOKUP($A2282,'Student reference sheet'!$A$2:$V$2400,8,FALSE) = "R",  VLOOKUP($A2282,'Student reference sheet'!$A$2:$V$2400,8,FALSE) = "L"), "X", ""))</f>
        <v/>
      </c>
      <c r="Q2282" s="39" t="str">
        <f>IF($A2282 ="", "", VLOOKUP($A2282, 'Student reference sheet'!$A$2:$V$2603,22,FALSE))</f>
        <v/>
      </c>
      <c r="R2282" s="39" t="str">
        <f>IF($A2282 &lt;&gt; "",VLOOKUP($A2282,'Student reference sheet'!$A$2:$V$2329, 5,FALSE), "")</f>
        <v/>
      </c>
      <c r="S2282" s="39" t="str">
        <f>IF($A2282 &lt;&gt; "",VLOOKUP($A2282,'Student reference sheet'!$A$2:$V$2329, 6,FALSE), "")</f>
        <v/>
      </c>
      <c r="T2282" s="30" t="str">
        <f>IF($A2282 = "","",
IF(VLOOKUP($A2282,'Student reference sheet'!$A$2:$V$2329, 10,FALSE) = "Y", "Hispanic",
IF(VLOOKUP($A2282,'Student reference sheet'!$A$2:$V$2329,11,FALSE) &lt;&gt; "",
IF(VLOOKUP($A2282,'Student reference sheet'!$A$2:$V$2329,11,FALSE) = "UNK", "Unknown", VLOOKUP(VALUE(VLOOKUP($A2282,'Student reference sheet'!$A$2:$V$2329,11,FALSE)),'Ethnicity Reference'!$A$2:$B$22,2,FALSE)),
IF(VLOOKUP($A2282,'Student reference sheet'!$A$2:$V$2329,9,FALSE) &lt;&gt; "", VLOOKUP(VALUE(VLOOKUP($A2282,'Student reference sheet'!$A$2:$V$2329,9,FALSE)),'Ethnicity Reference'!$A$2:$B$22,2,FALSE),"Unknown"))))</f>
        <v/>
      </c>
      <c r="U2282" s="35"/>
    </row>
    <row r="2283" spans="1:21" ht="15.75">
      <c r="A2283" s="47"/>
      <c r="B2283" s="33"/>
      <c r="C2283" s="39" t="str">
        <f>IF($A2283 &lt;&gt; "",VLOOKUP($A2283,'Student reference sheet'!$A$2:$V$2329, 3,FALSE), "")</f>
        <v/>
      </c>
      <c r="D2283" s="39" t="str">
        <f>IF($A2283 &lt;&gt; "",VLOOKUP($A2283,'Student reference sheet'!$A$2:$V$2329, 2,FALSE), "")</f>
        <v/>
      </c>
      <c r="E2283" s="35"/>
      <c r="F2283" s="34"/>
      <c r="G2283" s="40" t="str">
        <f t="shared" ca="1" si="108"/>
        <v/>
      </c>
      <c r="H2283" s="40" t="str">
        <f t="shared" ca="1" si="109"/>
        <v/>
      </c>
      <c r="I2283" s="36" t="str">
        <f>IF($A2283 = "", "",
IF(COUNTIF(MINIMUM_DAY_DATES[], Attendance!J2283) &gt; 0, VLOOKUP(Attendance!$G2283,MINIMUM_DAY_PERIOD_SCHEDULE[], 2,TRUE),
IF(COUNTIF(RALLY_DATES[], Attendance!J2283) &gt; 0, VLOOKUP(Attendance!$G2283,RALLY_PERIOD_SCHEDULE[], 2,TRUE),
IF(WEEKDAY(Attendance!$J2283) = 2,
       IF(COUNTIF(FINALS_WEEK_MONDAY_DATE[],Attendance!$J2283) &gt; 0, VLOOKUP(Attendance!$G2283,FINALS_WEEK_MONDAY_PERIOD_SCHEDULE[],2,TRUE),
       VLOOKUP(Attendance!$G2283,REGULAR_WEEK_SCHEDULE[],6,TRUE)),
IF(WEEKDAY($J2283) = 3,
       IF(COUNTIF(FINALS_WEEK_TUESDAY_DATE[],Attendance!$J2283) &gt; 0, VLOOKUP(Attendance!$G2283,FINALS_WEEK_TUESDAY_PERIOD_SCHEDULE[],2,TRUE),
       VLOOKUP(Attendance!$G2283,REGULAR_WEEK_SCHEDULE[[Tuesday]:[Period]],5,TRUE)),
IF(WEEKDAY(Attendance!$J2283) = 4,
        IF(COUNTIF(BLOCK_WEDNESDAY_DATES[],Attendance!$J2283) &gt; 0, VLOOKUP(Attendance!$G2283,BLOCK_WEDNESDAY_PERIOD_SCHEDULE[],2,TRUE),
        IF(COUNTIF(FINALS_WEEK_WEDNESDAY_DATE[],Attendance!$J2283) &gt; 0, VLOOKUP(Attendance!$G2283,FINALS_WEEK_WEDNESDAY_PERIOD_SCHEDULE[],2,TRUE),
       VLOOKUP(Attendance!$G2283,REGULAR_WEEK_SCHEDULE[[Wednesday]:[Period]],4,TRUE))),
IF(WEEKDAY($J2283) = 5,
       IF(COUNTIF(BLOCK_THURSDAY_DATES[],Attendance!$J2283) &gt; 0, VLOOKUP(Attendance!$G2283,BLOCK_THURSDAY_PERIOD_SCHEDULE[],2,TRUE),
       IF(COUNTIF(FINALS_WEEK_THURSDAY_DATE[],Attendance!$J2283) &gt; 0, VLOOKUP(Attendance!$G2283,FINALS_WEEK_THURSDAY_PERIOD_SCHEDULE[],2,TRUE),
       VLOOKUP(Attendance!$G2283,REGULAR_WEEK_SCHEDULE[[Thursday]:[Period]],3,TRUE))),
IF(WEEKDAY(Attendance!$J2283) = 6,
       IF(COUNTIF(FINALS_WEEK_FRIDAY_DATE[],Attendance!$J2283) &gt; 0, VLOOKUP(Attendance!$G2283,FINALS_WEEK_FRIDAY_PERIOD_SCHEDULE[],2,TRUE),
       VLOOKUP(Attendance!$G2283,REGULAR_WEEK_SCHEDULE[[Friday]:[Period]],2,TRUE))))))))))</f>
        <v/>
      </c>
      <c r="J2283" s="41" t="str">
        <f t="shared" ca="1" si="110"/>
        <v/>
      </c>
      <c r="K2283" s="41" t="str">
        <f>IF($A2283 &lt;&gt; "",VLOOKUP($A2283,'Student reference sheet'!$A$2:$V$2329, 7,FALSE), "")</f>
        <v/>
      </c>
      <c r="L2283" s="30" t="str">
        <f>IF($A2283 ="", "", VLOOKUP($A2283, 'Student reference sheet'!$A$2:$Z$2603,23,FALSE))</f>
        <v/>
      </c>
      <c r="M2283" s="30" t="str">
        <f>IF($A2283 ="", "", VLOOKUP($A2283, 'Student reference sheet'!$A$2:$Z$2603,24,FALSE))</f>
        <v/>
      </c>
      <c r="N2283" s="30" t="str">
        <f>IF($A2283 ="", "", VLOOKUP($A2283, 'Student reference sheet'!$A$2:$Z$2603,26,FALSE))</f>
        <v/>
      </c>
      <c r="O2283" s="30" t="str">
        <f>IF($A2283 ="", "", VLOOKUP($A2283, 'Student reference sheet'!$A$2:$Z$2603,25,FALSE))</f>
        <v/>
      </c>
      <c r="P2283" s="39" t="str">
        <f>IF($A2283 = "", "", IF(OR(VLOOKUP($A2283,'Student reference sheet'!$A$2:$V$2400,8,FALSE) = "R",  VLOOKUP($A2283,'Student reference sheet'!$A$2:$V$2400,8,FALSE) = "L"), "X", ""))</f>
        <v/>
      </c>
      <c r="Q2283" s="39" t="str">
        <f>IF($A2283 ="", "", VLOOKUP($A2283, 'Student reference sheet'!$A$2:$V$2603,22,FALSE))</f>
        <v/>
      </c>
      <c r="R2283" s="39" t="str">
        <f>IF($A2283 &lt;&gt; "",VLOOKUP($A2283,'Student reference sheet'!$A$2:$V$2329, 5,FALSE), "")</f>
        <v/>
      </c>
      <c r="S2283" s="39" t="str">
        <f>IF($A2283 &lt;&gt; "",VLOOKUP($A2283,'Student reference sheet'!$A$2:$V$2329, 6,FALSE), "")</f>
        <v/>
      </c>
      <c r="T2283" s="30" t="str">
        <f>IF($A2283 = "","",
IF(VLOOKUP($A2283,'Student reference sheet'!$A$2:$V$2329, 10,FALSE) = "Y", "Hispanic",
IF(VLOOKUP($A2283,'Student reference sheet'!$A$2:$V$2329,11,FALSE) &lt;&gt; "",
IF(VLOOKUP($A2283,'Student reference sheet'!$A$2:$V$2329,11,FALSE) = "UNK", "Unknown", VLOOKUP(VALUE(VLOOKUP($A2283,'Student reference sheet'!$A$2:$V$2329,11,FALSE)),'Ethnicity Reference'!$A$2:$B$22,2,FALSE)),
IF(VLOOKUP($A2283,'Student reference sheet'!$A$2:$V$2329,9,FALSE) &lt;&gt; "", VLOOKUP(VALUE(VLOOKUP($A2283,'Student reference sheet'!$A$2:$V$2329,9,FALSE)),'Ethnicity Reference'!$A$2:$B$22,2,FALSE),"Unknown"))))</f>
        <v/>
      </c>
      <c r="U2283" s="35"/>
    </row>
    <row r="2284" spans="1:21" ht="15.75">
      <c r="A2284" s="47"/>
      <c r="B2284" s="33"/>
      <c r="C2284" s="39" t="str">
        <f>IF($A2284 &lt;&gt; "",VLOOKUP($A2284,'Student reference sheet'!$A$2:$V$2329, 3,FALSE), "")</f>
        <v/>
      </c>
      <c r="D2284" s="39" t="str">
        <f>IF($A2284 &lt;&gt; "",VLOOKUP($A2284,'Student reference sheet'!$A$2:$V$2329, 2,FALSE), "")</f>
        <v/>
      </c>
      <c r="E2284" s="35"/>
      <c r="F2284" s="34"/>
      <c r="G2284" s="40" t="str">
        <f t="shared" ca="1" si="108"/>
        <v/>
      </c>
      <c r="H2284" s="40" t="str">
        <f t="shared" ca="1" si="109"/>
        <v/>
      </c>
      <c r="I2284" s="36" t="str">
        <f>IF($A2284 = "", "",
IF(COUNTIF(MINIMUM_DAY_DATES[], Attendance!J2284) &gt; 0, VLOOKUP(Attendance!$G2284,MINIMUM_DAY_PERIOD_SCHEDULE[], 2,TRUE),
IF(COUNTIF(RALLY_DATES[], Attendance!J2284) &gt; 0, VLOOKUP(Attendance!$G2284,RALLY_PERIOD_SCHEDULE[], 2,TRUE),
IF(WEEKDAY(Attendance!$J2284) = 2,
       IF(COUNTIF(FINALS_WEEK_MONDAY_DATE[],Attendance!$J2284) &gt; 0, VLOOKUP(Attendance!$G2284,FINALS_WEEK_MONDAY_PERIOD_SCHEDULE[],2,TRUE),
       VLOOKUP(Attendance!$G2284,REGULAR_WEEK_SCHEDULE[],6,TRUE)),
IF(WEEKDAY($J2284) = 3,
       IF(COUNTIF(FINALS_WEEK_TUESDAY_DATE[],Attendance!$J2284) &gt; 0, VLOOKUP(Attendance!$G2284,FINALS_WEEK_TUESDAY_PERIOD_SCHEDULE[],2,TRUE),
       VLOOKUP(Attendance!$G2284,REGULAR_WEEK_SCHEDULE[[Tuesday]:[Period]],5,TRUE)),
IF(WEEKDAY(Attendance!$J2284) = 4,
        IF(COUNTIF(BLOCK_WEDNESDAY_DATES[],Attendance!$J2284) &gt; 0, VLOOKUP(Attendance!$G2284,BLOCK_WEDNESDAY_PERIOD_SCHEDULE[],2,TRUE),
        IF(COUNTIF(FINALS_WEEK_WEDNESDAY_DATE[],Attendance!$J2284) &gt; 0, VLOOKUP(Attendance!$G2284,FINALS_WEEK_WEDNESDAY_PERIOD_SCHEDULE[],2,TRUE),
       VLOOKUP(Attendance!$G2284,REGULAR_WEEK_SCHEDULE[[Wednesday]:[Period]],4,TRUE))),
IF(WEEKDAY($J2284) = 5,
       IF(COUNTIF(BLOCK_THURSDAY_DATES[],Attendance!$J2284) &gt; 0, VLOOKUP(Attendance!$G2284,BLOCK_THURSDAY_PERIOD_SCHEDULE[],2,TRUE),
       IF(COUNTIF(FINALS_WEEK_THURSDAY_DATE[],Attendance!$J2284) &gt; 0, VLOOKUP(Attendance!$G2284,FINALS_WEEK_THURSDAY_PERIOD_SCHEDULE[],2,TRUE),
       VLOOKUP(Attendance!$G2284,REGULAR_WEEK_SCHEDULE[[Thursday]:[Period]],3,TRUE))),
IF(WEEKDAY(Attendance!$J2284) = 6,
       IF(COUNTIF(FINALS_WEEK_FRIDAY_DATE[],Attendance!$J2284) &gt; 0, VLOOKUP(Attendance!$G2284,FINALS_WEEK_FRIDAY_PERIOD_SCHEDULE[],2,TRUE),
       VLOOKUP(Attendance!$G2284,REGULAR_WEEK_SCHEDULE[[Friday]:[Period]],2,TRUE))))))))))</f>
        <v/>
      </c>
      <c r="J2284" s="41" t="str">
        <f t="shared" ca="1" si="110"/>
        <v/>
      </c>
      <c r="K2284" s="41" t="str">
        <f>IF($A2284 &lt;&gt; "",VLOOKUP($A2284,'Student reference sheet'!$A$2:$V$2329, 7,FALSE), "")</f>
        <v/>
      </c>
      <c r="L2284" s="30" t="str">
        <f>IF($A2284 ="", "", VLOOKUP($A2284, 'Student reference sheet'!$A$2:$Z$2603,23,FALSE))</f>
        <v/>
      </c>
      <c r="M2284" s="30" t="str">
        <f>IF($A2284 ="", "", VLOOKUP($A2284, 'Student reference sheet'!$A$2:$Z$2603,24,FALSE))</f>
        <v/>
      </c>
      <c r="N2284" s="30" t="str">
        <f>IF($A2284 ="", "", VLOOKUP($A2284, 'Student reference sheet'!$A$2:$Z$2603,26,FALSE))</f>
        <v/>
      </c>
      <c r="O2284" s="30" t="str">
        <f>IF($A2284 ="", "", VLOOKUP($A2284, 'Student reference sheet'!$A$2:$Z$2603,25,FALSE))</f>
        <v/>
      </c>
      <c r="P2284" s="39" t="str">
        <f>IF($A2284 = "", "", IF(OR(VLOOKUP($A2284,'Student reference sheet'!$A$2:$V$2400,8,FALSE) = "R",  VLOOKUP($A2284,'Student reference sheet'!$A$2:$V$2400,8,FALSE) = "L"), "X", ""))</f>
        <v/>
      </c>
      <c r="Q2284" s="39" t="str">
        <f>IF($A2284 ="", "", VLOOKUP($A2284, 'Student reference sheet'!$A$2:$V$2603,22,FALSE))</f>
        <v/>
      </c>
      <c r="R2284" s="39" t="str">
        <f>IF($A2284 &lt;&gt; "",VLOOKUP($A2284,'Student reference sheet'!$A$2:$V$2329, 5,FALSE), "")</f>
        <v/>
      </c>
      <c r="S2284" s="39" t="str">
        <f>IF($A2284 &lt;&gt; "",VLOOKUP($A2284,'Student reference sheet'!$A$2:$V$2329, 6,FALSE), "")</f>
        <v/>
      </c>
      <c r="T2284" s="30" t="str">
        <f>IF($A2284 = "","",
IF(VLOOKUP($A2284,'Student reference sheet'!$A$2:$V$2329, 10,FALSE) = "Y", "Hispanic",
IF(VLOOKUP($A2284,'Student reference sheet'!$A$2:$V$2329,11,FALSE) &lt;&gt; "",
IF(VLOOKUP($A2284,'Student reference sheet'!$A$2:$V$2329,11,FALSE) = "UNK", "Unknown", VLOOKUP(VALUE(VLOOKUP($A2284,'Student reference sheet'!$A$2:$V$2329,11,FALSE)),'Ethnicity Reference'!$A$2:$B$22,2,FALSE)),
IF(VLOOKUP($A2284,'Student reference sheet'!$A$2:$V$2329,9,FALSE) &lt;&gt; "", VLOOKUP(VALUE(VLOOKUP($A2284,'Student reference sheet'!$A$2:$V$2329,9,FALSE)),'Ethnicity Reference'!$A$2:$B$22,2,FALSE),"Unknown"))))</f>
        <v/>
      </c>
      <c r="U2284" s="35"/>
    </row>
    <row r="2285" spans="1:21" ht="15.75">
      <c r="A2285" s="47"/>
      <c r="B2285" s="33"/>
      <c r="C2285" s="39" t="str">
        <f>IF($A2285 &lt;&gt; "",VLOOKUP($A2285,'Student reference sheet'!$A$2:$V$2329, 3,FALSE), "")</f>
        <v/>
      </c>
      <c r="D2285" s="39" t="str">
        <f>IF($A2285 &lt;&gt; "",VLOOKUP($A2285,'Student reference sheet'!$A$2:$V$2329, 2,FALSE), "")</f>
        <v/>
      </c>
      <c r="E2285" s="35"/>
      <c r="F2285" s="34"/>
      <c r="G2285" s="40" t="str">
        <f t="shared" ca="1" si="108"/>
        <v/>
      </c>
      <c r="H2285" s="40" t="str">
        <f t="shared" ca="1" si="109"/>
        <v/>
      </c>
      <c r="I2285" s="36" t="str">
        <f>IF($A2285 = "", "",
IF(COUNTIF(MINIMUM_DAY_DATES[], Attendance!J2285) &gt; 0, VLOOKUP(Attendance!$G2285,MINIMUM_DAY_PERIOD_SCHEDULE[], 2,TRUE),
IF(COUNTIF(RALLY_DATES[], Attendance!J2285) &gt; 0, VLOOKUP(Attendance!$G2285,RALLY_PERIOD_SCHEDULE[], 2,TRUE),
IF(WEEKDAY(Attendance!$J2285) = 2,
       IF(COUNTIF(FINALS_WEEK_MONDAY_DATE[],Attendance!$J2285) &gt; 0, VLOOKUP(Attendance!$G2285,FINALS_WEEK_MONDAY_PERIOD_SCHEDULE[],2,TRUE),
       VLOOKUP(Attendance!$G2285,REGULAR_WEEK_SCHEDULE[],6,TRUE)),
IF(WEEKDAY($J2285) = 3,
       IF(COUNTIF(FINALS_WEEK_TUESDAY_DATE[],Attendance!$J2285) &gt; 0, VLOOKUP(Attendance!$G2285,FINALS_WEEK_TUESDAY_PERIOD_SCHEDULE[],2,TRUE),
       VLOOKUP(Attendance!$G2285,REGULAR_WEEK_SCHEDULE[[Tuesday]:[Period]],5,TRUE)),
IF(WEEKDAY(Attendance!$J2285) = 4,
        IF(COUNTIF(BLOCK_WEDNESDAY_DATES[],Attendance!$J2285) &gt; 0, VLOOKUP(Attendance!$G2285,BLOCK_WEDNESDAY_PERIOD_SCHEDULE[],2,TRUE),
        IF(COUNTIF(FINALS_WEEK_WEDNESDAY_DATE[],Attendance!$J2285) &gt; 0, VLOOKUP(Attendance!$G2285,FINALS_WEEK_WEDNESDAY_PERIOD_SCHEDULE[],2,TRUE),
       VLOOKUP(Attendance!$G2285,REGULAR_WEEK_SCHEDULE[[Wednesday]:[Period]],4,TRUE))),
IF(WEEKDAY($J2285) = 5,
       IF(COUNTIF(BLOCK_THURSDAY_DATES[],Attendance!$J2285) &gt; 0, VLOOKUP(Attendance!$G2285,BLOCK_THURSDAY_PERIOD_SCHEDULE[],2,TRUE),
       IF(COUNTIF(FINALS_WEEK_THURSDAY_DATE[],Attendance!$J2285) &gt; 0, VLOOKUP(Attendance!$G2285,FINALS_WEEK_THURSDAY_PERIOD_SCHEDULE[],2,TRUE),
       VLOOKUP(Attendance!$G2285,REGULAR_WEEK_SCHEDULE[[Thursday]:[Period]],3,TRUE))),
IF(WEEKDAY(Attendance!$J2285) = 6,
       IF(COUNTIF(FINALS_WEEK_FRIDAY_DATE[],Attendance!$J2285) &gt; 0, VLOOKUP(Attendance!$G2285,FINALS_WEEK_FRIDAY_PERIOD_SCHEDULE[],2,TRUE),
       VLOOKUP(Attendance!$G2285,REGULAR_WEEK_SCHEDULE[[Friday]:[Period]],2,TRUE))))))))))</f>
        <v/>
      </c>
      <c r="J2285" s="41" t="str">
        <f t="shared" ca="1" si="110"/>
        <v/>
      </c>
      <c r="K2285" s="41" t="str">
        <f>IF($A2285 &lt;&gt; "",VLOOKUP($A2285,'Student reference sheet'!$A$2:$V$2329, 7,FALSE), "")</f>
        <v/>
      </c>
      <c r="L2285" s="30" t="str">
        <f>IF($A2285 ="", "", VLOOKUP($A2285, 'Student reference sheet'!$A$2:$Z$2603,23,FALSE))</f>
        <v/>
      </c>
      <c r="M2285" s="30" t="str">
        <f>IF($A2285 ="", "", VLOOKUP($A2285, 'Student reference sheet'!$A$2:$Z$2603,24,FALSE))</f>
        <v/>
      </c>
      <c r="N2285" s="30" t="str">
        <f>IF($A2285 ="", "", VLOOKUP($A2285, 'Student reference sheet'!$A$2:$Z$2603,26,FALSE))</f>
        <v/>
      </c>
      <c r="O2285" s="30" t="str">
        <f>IF($A2285 ="", "", VLOOKUP($A2285, 'Student reference sheet'!$A$2:$Z$2603,25,FALSE))</f>
        <v/>
      </c>
      <c r="P2285" s="39" t="str">
        <f>IF($A2285 = "", "", IF(OR(VLOOKUP($A2285,'Student reference sheet'!$A$2:$V$2400,8,FALSE) = "R",  VLOOKUP($A2285,'Student reference sheet'!$A$2:$V$2400,8,FALSE) = "L"), "X", ""))</f>
        <v/>
      </c>
      <c r="Q2285" s="39" t="str">
        <f>IF($A2285 ="", "", VLOOKUP($A2285, 'Student reference sheet'!$A$2:$V$2603,22,FALSE))</f>
        <v/>
      </c>
      <c r="R2285" s="39" t="str">
        <f>IF($A2285 &lt;&gt; "",VLOOKUP($A2285,'Student reference sheet'!$A$2:$V$2329, 5,FALSE), "")</f>
        <v/>
      </c>
      <c r="S2285" s="39" t="str">
        <f>IF($A2285 &lt;&gt; "",VLOOKUP($A2285,'Student reference sheet'!$A$2:$V$2329, 6,FALSE), "")</f>
        <v/>
      </c>
      <c r="T2285" s="30" t="str">
        <f>IF($A2285 = "","",
IF(VLOOKUP($A2285,'Student reference sheet'!$A$2:$V$2329, 10,FALSE) = "Y", "Hispanic",
IF(VLOOKUP($A2285,'Student reference sheet'!$A$2:$V$2329,11,FALSE) &lt;&gt; "",
IF(VLOOKUP($A2285,'Student reference sheet'!$A$2:$V$2329,11,FALSE) = "UNK", "Unknown", VLOOKUP(VALUE(VLOOKUP($A2285,'Student reference sheet'!$A$2:$V$2329,11,FALSE)),'Ethnicity Reference'!$A$2:$B$22,2,FALSE)),
IF(VLOOKUP($A2285,'Student reference sheet'!$A$2:$V$2329,9,FALSE) &lt;&gt; "", VLOOKUP(VALUE(VLOOKUP($A2285,'Student reference sheet'!$A$2:$V$2329,9,FALSE)),'Ethnicity Reference'!$A$2:$B$22,2,FALSE),"Unknown"))))</f>
        <v/>
      </c>
      <c r="U2285" s="35"/>
    </row>
    <row r="2286" spans="1:21" ht="15.75">
      <c r="A2286" s="47"/>
      <c r="B2286" s="33"/>
      <c r="C2286" s="39" t="str">
        <f>IF($A2286 &lt;&gt; "",VLOOKUP($A2286,'Student reference sheet'!$A$2:$V$2329, 3,FALSE), "")</f>
        <v/>
      </c>
      <c r="D2286" s="39" t="str">
        <f>IF($A2286 &lt;&gt; "",VLOOKUP($A2286,'Student reference sheet'!$A$2:$V$2329, 2,FALSE), "")</f>
        <v/>
      </c>
      <c r="E2286" s="35"/>
      <c r="F2286" s="34"/>
      <c r="G2286" s="40" t="str">
        <f t="shared" ca="1" si="108"/>
        <v/>
      </c>
      <c r="H2286" s="40" t="str">
        <f t="shared" ca="1" si="109"/>
        <v/>
      </c>
      <c r="I2286" s="36" t="str">
        <f>IF($A2286 = "", "",
IF(COUNTIF(MINIMUM_DAY_DATES[], Attendance!J2286) &gt; 0, VLOOKUP(Attendance!$G2286,MINIMUM_DAY_PERIOD_SCHEDULE[], 2,TRUE),
IF(COUNTIF(RALLY_DATES[], Attendance!J2286) &gt; 0, VLOOKUP(Attendance!$G2286,RALLY_PERIOD_SCHEDULE[], 2,TRUE),
IF(WEEKDAY(Attendance!$J2286) = 2,
       IF(COUNTIF(FINALS_WEEK_MONDAY_DATE[],Attendance!$J2286) &gt; 0, VLOOKUP(Attendance!$G2286,FINALS_WEEK_MONDAY_PERIOD_SCHEDULE[],2,TRUE),
       VLOOKUP(Attendance!$G2286,REGULAR_WEEK_SCHEDULE[],6,TRUE)),
IF(WEEKDAY($J2286) = 3,
       IF(COUNTIF(FINALS_WEEK_TUESDAY_DATE[],Attendance!$J2286) &gt; 0, VLOOKUP(Attendance!$G2286,FINALS_WEEK_TUESDAY_PERIOD_SCHEDULE[],2,TRUE),
       VLOOKUP(Attendance!$G2286,REGULAR_WEEK_SCHEDULE[[Tuesday]:[Period]],5,TRUE)),
IF(WEEKDAY(Attendance!$J2286) = 4,
        IF(COUNTIF(BLOCK_WEDNESDAY_DATES[],Attendance!$J2286) &gt; 0, VLOOKUP(Attendance!$G2286,BLOCK_WEDNESDAY_PERIOD_SCHEDULE[],2,TRUE),
        IF(COUNTIF(FINALS_WEEK_WEDNESDAY_DATE[],Attendance!$J2286) &gt; 0, VLOOKUP(Attendance!$G2286,FINALS_WEEK_WEDNESDAY_PERIOD_SCHEDULE[],2,TRUE),
       VLOOKUP(Attendance!$G2286,REGULAR_WEEK_SCHEDULE[[Wednesday]:[Period]],4,TRUE))),
IF(WEEKDAY($J2286) = 5,
       IF(COUNTIF(BLOCK_THURSDAY_DATES[],Attendance!$J2286) &gt; 0, VLOOKUP(Attendance!$G2286,BLOCK_THURSDAY_PERIOD_SCHEDULE[],2,TRUE),
       IF(COUNTIF(FINALS_WEEK_THURSDAY_DATE[],Attendance!$J2286) &gt; 0, VLOOKUP(Attendance!$G2286,FINALS_WEEK_THURSDAY_PERIOD_SCHEDULE[],2,TRUE),
       VLOOKUP(Attendance!$G2286,REGULAR_WEEK_SCHEDULE[[Thursday]:[Period]],3,TRUE))),
IF(WEEKDAY(Attendance!$J2286) = 6,
       IF(COUNTIF(FINALS_WEEK_FRIDAY_DATE[],Attendance!$J2286) &gt; 0, VLOOKUP(Attendance!$G2286,FINALS_WEEK_FRIDAY_PERIOD_SCHEDULE[],2,TRUE),
       VLOOKUP(Attendance!$G2286,REGULAR_WEEK_SCHEDULE[[Friday]:[Period]],2,TRUE))))))))))</f>
        <v/>
      </c>
      <c r="J2286" s="41" t="str">
        <f t="shared" ca="1" si="110"/>
        <v/>
      </c>
      <c r="K2286" s="41" t="str">
        <f>IF($A2286 &lt;&gt; "",VLOOKUP($A2286,'Student reference sheet'!$A$2:$V$2329, 7,FALSE), "")</f>
        <v/>
      </c>
      <c r="L2286" s="30" t="str">
        <f>IF($A2286 ="", "", VLOOKUP($A2286, 'Student reference sheet'!$A$2:$Z$2603,23,FALSE))</f>
        <v/>
      </c>
      <c r="M2286" s="30" t="str">
        <f>IF($A2286 ="", "", VLOOKUP($A2286, 'Student reference sheet'!$A$2:$Z$2603,24,FALSE))</f>
        <v/>
      </c>
      <c r="N2286" s="30" t="str">
        <f>IF($A2286 ="", "", VLOOKUP($A2286, 'Student reference sheet'!$A$2:$Z$2603,26,FALSE))</f>
        <v/>
      </c>
      <c r="O2286" s="30" t="str">
        <f>IF($A2286 ="", "", VLOOKUP($A2286, 'Student reference sheet'!$A$2:$Z$2603,25,FALSE))</f>
        <v/>
      </c>
      <c r="P2286" s="39" t="str">
        <f>IF($A2286 = "", "", IF(OR(VLOOKUP($A2286,'Student reference sheet'!$A$2:$V$2400,8,FALSE) = "R",  VLOOKUP($A2286,'Student reference sheet'!$A$2:$V$2400,8,FALSE) = "L"), "X", ""))</f>
        <v/>
      </c>
      <c r="Q2286" s="39" t="str">
        <f>IF($A2286 ="", "", VLOOKUP($A2286, 'Student reference sheet'!$A$2:$V$2603,22,FALSE))</f>
        <v/>
      </c>
      <c r="R2286" s="39" t="str">
        <f>IF($A2286 &lt;&gt; "",VLOOKUP($A2286,'Student reference sheet'!$A$2:$V$2329, 5,FALSE), "")</f>
        <v/>
      </c>
      <c r="S2286" s="39" t="str">
        <f>IF($A2286 &lt;&gt; "",VLOOKUP($A2286,'Student reference sheet'!$A$2:$V$2329, 6,FALSE), "")</f>
        <v/>
      </c>
      <c r="T2286" s="30" t="str">
        <f>IF($A2286 = "","",
IF(VLOOKUP($A2286,'Student reference sheet'!$A$2:$V$2329, 10,FALSE) = "Y", "Hispanic",
IF(VLOOKUP($A2286,'Student reference sheet'!$A$2:$V$2329,11,FALSE) &lt;&gt; "",
IF(VLOOKUP($A2286,'Student reference sheet'!$A$2:$V$2329,11,FALSE) = "UNK", "Unknown", VLOOKUP(VALUE(VLOOKUP($A2286,'Student reference sheet'!$A$2:$V$2329,11,FALSE)),'Ethnicity Reference'!$A$2:$B$22,2,FALSE)),
IF(VLOOKUP($A2286,'Student reference sheet'!$A$2:$V$2329,9,FALSE) &lt;&gt; "", VLOOKUP(VALUE(VLOOKUP($A2286,'Student reference sheet'!$A$2:$V$2329,9,FALSE)),'Ethnicity Reference'!$A$2:$B$22,2,FALSE),"Unknown"))))</f>
        <v/>
      </c>
      <c r="U2286" s="35"/>
    </row>
    <row r="2287" spans="1:21" ht="15.75">
      <c r="A2287" s="47"/>
      <c r="B2287" s="33"/>
      <c r="C2287" s="39" t="str">
        <f>IF($A2287 &lt;&gt; "",VLOOKUP($A2287,'Student reference sheet'!$A$2:$V$2329, 3,FALSE), "")</f>
        <v/>
      </c>
      <c r="D2287" s="39" t="str">
        <f>IF($A2287 &lt;&gt; "",VLOOKUP($A2287,'Student reference sheet'!$A$2:$V$2329, 2,FALSE), "")</f>
        <v/>
      </c>
      <c r="E2287" s="35"/>
      <c r="F2287" s="34"/>
      <c r="G2287" s="40" t="str">
        <f t="shared" ca="1" si="108"/>
        <v/>
      </c>
      <c r="H2287" s="40" t="str">
        <f t="shared" ca="1" si="109"/>
        <v/>
      </c>
      <c r="I2287" s="36" t="str">
        <f>IF($A2287 = "", "",
IF(COUNTIF(MINIMUM_DAY_DATES[], Attendance!J2287) &gt; 0, VLOOKUP(Attendance!$G2287,MINIMUM_DAY_PERIOD_SCHEDULE[], 2,TRUE),
IF(COUNTIF(RALLY_DATES[], Attendance!J2287) &gt; 0, VLOOKUP(Attendance!$G2287,RALLY_PERIOD_SCHEDULE[], 2,TRUE),
IF(WEEKDAY(Attendance!$J2287) = 2,
       IF(COUNTIF(FINALS_WEEK_MONDAY_DATE[],Attendance!$J2287) &gt; 0, VLOOKUP(Attendance!$G2287,FINALS_WEEK_MONDAY_PERIOD_SCHEDULE[],2,TRUE),
       VLOOKUP(Attendance!$G2287,REGULAR_WEEK_SCHEDULE[],6,TRUE)),
IF(WEEKDAY($J2287) = 3,
       IF(COUNTIF(FINALS_WEEK_TUESDAY_DATE[],Attendance!$J2287) &gt; 0, VLOOKUP(Attendance!$G2287,FINALS_WEEK_TUESDAY_PERIOD_SCHEDULE[],2,TRUE),
       VLOOKUP(Attendance!$G2287,REGULAR_WEEK_SCHEDULE[[Tuesday]:[Period]],5,TRUE)),
IF(WEEKDAY(Attendance!$J2287) = 4,
        IF(COUNTIF(BLOCK_WEDNESDAY_DATES[],Attendance!$J2287) &gt; 0, VLOOKUP(Attendance!$G2287,BLOCK_WEDNESDAY_PERIOD_SCHEDULE[],2,TRUE),
        IF(COUNTIF(FINALS_WEEK_WEDNESDAY_DATE[],Attendance!$J2287) &gt; 0, VLOOKUP(Attendance!$G2287,FINALS_WEEK_WEDNESDAY_PERIOD_SCHEDULE[],2,TRUE),
       VLOOKUP(Attendance!$G2287,REGULAR_WEEK_SCHEDULE[[Wednesday]:[Period]],4,TRUE))),
IF(WEEKDAY($J2287) = 5,
       IF(COUNTIF(BLOCK_THURSDAY_DATES[],Attendance!$J2287) &gt; 0, VLOOKUP(Attendance!$G2287,BLOCK_THURSDAY_PERIOD_SCHEDULE[],2,TRUE),
       IF(COUNTIF(FINALS_WEEK_THURSDAY_DATE[],Attendance!$J2287) &gt; 0, VLOOKUP(Attendance!$G2287,FINALS_WEEK_THURSDAY_PERIOD_SCHEDULE[],2,TRUE),
       VLOOKUP(Attendance!$G2287,REGULAR_WEEK_SCHEDULE[[Thursday]:[Period]],3,TRUE))),
IF(WEEKDAY(Attendance!$J2287) = 6,
       IF(COUNTIF(FINALS_WEEK_FRIDAY_DATE[],Attendance!$J2287) &gt; 0, VLOOKUP(Attendance!$G2287,FINALS_WEEK_FRIDAY_PERIOD_SCHEDULE[],2,TRUE),
       VLOOKUP(Attendance!$G2287,REGULAR_WEEK_SCHEDULE[[Friday]:[Period]],2,TRUE))))))))))</f>
        <v/>
      </c>
      <c r="J2287" s="41" t="str">
        <f t="shared" ca="1" si="110"/>
        <v/>
      </c>
      <c r="K2287" s="41" t="str">
        <f>IF($A2287 &lt;&gt; "",VLOOKUP($A2287,'Student reference sheet'!$A$2:$V$2329, 7,FALSE), "")</f>
        <v/>
      </c>
      <c r="L2287" s="30" t="str">
        <f>IF($A2287 ="", "", VLOOKUP($A2287, 'Student reference sheet'!$A$2:$Z$2603,23,FALSE))</f>
        <v/>
      </c>
      <c r="M2287" s="30" t="str">
        <f>IF($A2287 ="", "", VLOOKUP($A2287, 'Student reference sheet'!$A$2:$Z$2603,24,FALSE))</f>
        <v/>
      </c>
      <c r="N2287" s="30" t="str">
        <f>IF($A2287 ="", "", VLOOKUP($A2287, 'Student reference sheet'!$A$2:$Z$2603,26,FALSE))</f>
        <v/>
      </c>
      <c r="O2287" s="30" t="str">
        <f>IF($A2287 ="", "", VLOOKUP($A2287, 'Student reference sheet'!$A$2:$Z$2603,25,FALSE))</f>
        <v/>
      </c>
      <c r="P2287" s="39" t="str">
        <f>IF($A2287 = "", "", IF(OR(VLOOKUP($A2287,'Student reference sheet'!$A$2:$V$2400,8,FALSE) = "R",  VLOOKUP($A2287,'Student reference sheet'!$A$2:$V$2400,8,FALSE) = "L"), "X", ""))</f>
        <v/>
      </c>
      <c r="Q2287" s="39" t="str">
        <f>IF($A2287 ="", "", VLOOKUP($A2287, 'Student reference sheet'!$A$2:$V$2603,22,FALSE))</f>
        <v/>
      </c>
      <c r="R2287" s="39" t="str">
        <f>IF($A2287 &lt;&gt; "",VLOOKUP($A2287,'Student reference sheet'!$A$2:$V$2329, 5,FALSE), "")</f>
        <v/>
      </c>
      <c r="S2287" s="39" t="str">
        <f>IF($A2287 &lt;&gt; "",VLOOKUP($A2287,'Student reference sheet'!$A$2:$V$2329, 6,FALSE), "")</f>
        <v/>
      </c>
      <c r="T2287" s="30" t="str">
        <f>IF($A2287 = "","",
IF(VLOOKUP($A2287,'Student reference sheet'!$A$2:$V$2329, 10,FALSE) = "Y", "Hispanic",
IF(VLOOKUP($A2287,'Student reference sheet'!$A$2:$V$2329,11,FALSE) &lt;&gt; "",
IF(VLOOKUP($A2287,'Student reference sheet'!$A$2:$V$2329,11,FALSE) = "UNK", "Unknown", VLOOKUP(VALUE(VLOOKUP($A2287,'Student reference sheet'!$A$2:$V$2329,11,FALSE)),'Ethnicity Reference'!$A$2:$B$22,2,FALSE)),
IF(VLOOKUP($A2287,'Student reference sheet'!$A$2:$V$2329,9,FALSE) &lt;&gt; "", VLOOKUP(VALUE(VLOOKUP($A2287,'Student reference sheet'!$A$2:$V$2329,9,FALSE)),'Ethnicity Reference'!$A$2:$B$22,2,FALSE),"Unknown"))))</f>
        <v/>
      </c>
      <c r="U2287" s="35"/>
    </row>
    <row r="2288" spans="1:21" ht="15.75">
      <c r="A2288" s="47"/>
      <c r="B2288" s="33"/>
      <c r="C2288" s="39" t="str">
        <f>IF($A2288 &lt;&gt; "",VLOOKUP($A2288,'Student reference sheet'!$A$2:$V$2329, 3,FALSE), "")</f>
        <v/>
      </c>
      <c r="D2288" s="39" t="str">
        <f>IF($A2288 &lt;&gt; "",VLOOKUP($A2288,'Student reference sheet'!$A$2:$V$2329, 2,FALSE), "")</f>
        <v/>
      </c>
      <c r="E2288" s="35"/>
      <c r="F2288" s="34"/>
      <c r="G2288" s="40" t="str">
        <f t="shared" ca="1" si="108"/>
        <v/>
      </c>
      <c r="H2288" s="40" t="str">
        <f t="shared" ca="1" si="109"/>
        <v/>
      </c>
      <c r="I2288" s="36" t="str">
        <f>IF($A2288 = "", "",
IF(COUNTIF(MINIMUM_DAY_DATES[], Attendance!J2288) &gt; 0, VLOOKUP(Attendance!$G2288,MINIMUM_DAY_PERIOD_SCHEDULE[], 2,TRUE),
IF(COUNTIF(RALLY_DATES[], Attendance!J2288) &gt; 0, VLOOKUP(Attendance!$G2288,RALLY_PERIOD_SCHEDULE[], 2,TRUE),
IF(WEEKDAY(Attendance!$J2288) = 2,
       IF(COUNTIF(FINALS_WEEK_MONDAY_DATE[],Attendance!$J2288) &gt; 0, VLOOKUP(Attendance!$G2288,FINALS_WEEK_MONDAY_PERIOD_SCHEDULE[],2,TRUE),
       VLOOKUP(Attendance!$G2288,REGULAR_WEEK_SCHEDULE[],6,TRUE)),
IF(WEEKDAY($J2288) = 3,
       IF(COUNTIF(FINALS_WEEK_TUESDAY_DATE[],Attendance!$J2288) &gt; 0, VLOOKUP(Attendance!$G2288,FINALS_WEEK_TUESDAY_PERIOD_SCHEDULE[],2,TRUE),
       VLOOKUP(Attendance!$G2288,REGULAR_WEEK_SCHEDULE[[Tuesday]:[Period]],5,TRUE)),
IF(WEEKDAY(Attendance!$J2288) = 4,
        IF(COUNTIF(BLOCK_WEDNESDAY_DATES[],Attendance!$J2288) &gt; 0, VLOOKUP(Attendance!$G2288,BLOCK_WEDNESDAY_PERIOD_SCHEDULE[],2,TRUE),
        IF(COUNTIF(FINALS_WEEK_WEDNESDAY_DATE[],Attendance!$J2288) &gt; 0, VLOOKUP(Attendance!$G2288,FINALS_WEEK_WEDNESDAY_PERIOD_SCHEDULE[],2,TRUE),
       VLOOKUP(Attendance!$G2288,REGULAR_WEEK_SCHEDULE[[Wednesday]:[Period]],4,TRUE))),
IF(WEEKDAY($J2288) = 5,
       IF(COUNTIF(BLOCK_THURSDAY_DATES[],Attendance!$J2288) &gt; 0, VLOOKUP(Attendance!$G2288,BLOCK_THURSDAY_PERIOD_SCHEDULE[],2,TRUE),
       IF(COUNTIF(FINALS_WEEK_THURSDAY_DATE[],Attendance!$J2288) &gt; 0, VLOOKUP(Attendance!$G2288,FINALS_WEEK_THURSDAY_PERIOD_SCHEDULE[],2,TRUE),
       VLOOKUP(Attendance!$G2288,REGULAR_WEEK_SCHEDULE[[Thursday]:[Period]],3,TRUE))),
IF(WEEKDAY(Attendance!$J2288) = 6,
       IF(COUNTIF(FINALS_WEEK_FRIDAY_DATE[],Attendance!$J2288) &gt; 0, VLOOKUP(Attendance!$G2288,FINALS_WEEK_FRIDAY_PERIOD_SCHEDULE[],2,TRUE),
       VLOOKUP(Attendance!$G2288,REGULAR_WEEK_SCHEDULE[[Friday]:[Period]],2,TRUE))))))))))</f>
        <v/>
      </c>
      <c r="J2288" s="41" t="str">
        <f t="shared" ca="1" si="110"/>
        <v/>
      </c>
      <c r="K2288" s="41" t="str">
        <f>IF($A2288 &lt;&gt; "",VLOOKUP($A2288,'Student reference sheet'!$A$2:$V$2329, 7,FALSE), "")</f>
        <v/>
      </c>
      <c r="L2288" s="30" t="str">
        <f>IF($A2288 ="", "", VLOOKUP($A2288, 'Student reference sheet'!$A$2:$Z$2603,23,FALSE))</f>
        <v/>
      </c>
      <c r="M2288" s="30" t="str">
        <f>IF($A2288 ="", "", VLOOKUP($A2288, 'Student reference sheet'!$A$2:$Z$2603,24,FALSE))</f>
        <v/>
      </c>
      <c r="N2288" s="30" t="str">
        <f>IF($A2288 ="", "", VLOOKUP($A2288, 'Student reference sheet'!$A$2:$Z$2603,26,FALSE))</f>
        <v/>
      </c>
      <c r="O2288" s="30" t="str">
        <f>IF($A2288 ="", "", VLOOKUP($A2288, 'Student reference sheet'!$A$2:$Z$2603,25,FALSE))</f>
        <v/>
      </c>
      <c r="P2288" s="39" t="str">
        <f>IF($A2288 = "", "", IF(OR(VLOOKUP($A2288,'Student reference sheet'!$A$2:$V$2400,8,FALSE) = "R",  VLOOKUP($A2288,'Student reference sheet'!$A$2:$V$2400,8,FALSE) = "L"), "X", ""))</f>
        <v/>
      </c>
      <c r="Q2288" s="39" t="str">
        <f>IF($A2288 ="", "", VLOOKUP($A2288, 'Student reference sheet'!$A$2:$V$2603,22,FALSE))</f>
        <v/>
      </c>
      <c r="R2288" s="39" t="str">
        <f>IF($A2288 &lt;&gt; "",VLOOKUP($A2288,'Student reference sheet'!$A$2:$V$2329, 5,FALSE), "")</f>
        <v/>
      </c>
      <c r="S2288" s="39" t="str">
        <f>IF($A2288 &lt;&gt; "",VLOOKUP($A2288,'Student reference sheet'!$A$2:$V$2329, 6,FALSE), "")</f>
        <v/>
      </c>
      <c r="T2288" s="30" t="str">
        <f>IF($A2288 = "","",
IF(VLOOKUP($A2288,'Student reference sheet'!$A$2:$V$2329, 10,FALSE) = "Y", "Hispanic",
IF(VLOOKUP($A2288,'Student reference sheet'!$A$2:$V$2329,11,FALSE) &lt;&gt; "",
IF(VLOOKUP($A2288,'Student reference sheet'!$A$2:$V$2329,11,FALSE) = "UNK", "Unknown", VLOOKUP(VALUE(VLOOKUP($A2288,'Student reference sheet'!$A$2:$V$2329,11,FALSE)),'Ethnicity Reference'!$A$2:$B$22,2,FALSE)),
IF(VLOOKUP($A2288,'Student reference sheet'!$A$2:$V$2329,9,FALSE) &lt;&gt; "", VLOOKUP(VALUE(VLOOKUP($A2288,'Student reference sheet'!$A$2:$V$2329,9,FALSE)),'Ethnicity Reference'!$A$2:$B$22,2,FALSE),"Unknown"))))</f>
        <v/>
      </c>
      <c r="U2288" s="35"/>
    </row>
    <row r="2289" spans="1:21" ht="15.75">
      <c r="A2289" s="47"/>
      <c r="B2289" s="33"/>
      <c r="C2289" s="39" t="str">
        <f>IF($A2289 &lt;&gt; "",VLOOKUP($A2289,'Student reference sheet'!$A$2:$V$2329, 3,FALSE), "")</f>
        <v/>
      </c>
      <c r="D2289" s="39" t="str">
        <f>IF($A2289 &lt;&gt; "",VLOOKUP($A2289,'Student reference sheet'!$A$2:$V$2329, 2,FALSE), "")</f>
        <v/>
      </c>
      <c r="E2289" s="35"/>
      <c r="F2289" s="34"/>
      <c r="G2289" s="40" t="str">
        <f t="shared" ca="1" si="108"/>
        <v/>
      </c>
      <c r="H2289" s="40" t="str">
        <f t="shared" ca="1" si="109"/>
        <v/>
      </c>
      <c r="I2289" s="36" t="str">
        <f>IF($A2289 = "", "",
IF(COUNTIF(MINIMUM_DAY_DATES[], Attendance!J2289) &gt; 0, VLOOKUP(Attendance!$G2289,MINIMUM_DAY_PERIOD_SCHEDULE[], 2,TRUE),
IF(COUNTIF(RALLY_DATES[], Attendance!J2289) &gt; 0, VLOOKUP(Attendance!$G2289,RALLY_PERIOD_SCHEDULE[], 2,TRUE),
IF(WEEKDAY(Attendance!$J2289) = 2,
       IF(COUNTIF(FINALS_WEEK_MONDAY_DATE[],Attendance!$J2289) &gt; 0, VLOOKUP(Attendance!$G2289,FINALS_WEEK_MONDAY_PERIOD_SCHEDULE[],2,TRUE),
       VLOOKUP(Attendance!$G2289,REGULAR_WEEK_SCHEDULE[],6,TRUE)),
IF(WEEKDAY($J2289) = 3,
       IF(COUNTIF(FINALS_WEEK_TUESDAY_DATE[],Attendance!$J2289) &gt; 0, VLOOKUP(Attendance!$G2289,FINALS_WEEK_TUESDAY_PERIOD_SCHEDULE[],2,TRUE),
       VLOOKUP(Attendance!$G2289,REGULAR_WEEK_SCHEDULE[[Tuesday]:[Period]],5,TRUE)),
IF(WEEKDAY(Attendance!$J2289) = 4,
        IF(COUNTIF(BLOCK_WEDNESDAY_DATES[],Attendance!$J2289) &gt; 0, VLOOKUP(Attendance!$G2289,BLOCK_WEDNESDAY_PERIOD_SCHEDULE[],2,TRUE),
        IF(COUNTIF(FINALS_WEEK_WEDNESDAY_DATE[],Attendance!$J2289) &gt; 0, VLOOKUP(Attendance!$G2289,FINALS_WEEK_WEDNESDAY_PERIOD_SCHEDULE[],2,TRUE),
       VLOOKUP(Attendance!$G2289,REGULAR_WEEK_SCHEDULE[[Wednesday]:[Period]],4,TRUE))),
IF(WEEKDAY($J2289) = 5,
       IF(COUNTIF(BLOCK_THURSDAY_DATES[],Attendance!$J2289) &gt; 0, VLOOKUP(Attendance!$G2289,BLOCK_THURSDAY_PERIOD_SCHEDULE[],2,TRUE),
       IF(COUNTIF(FINALS_WEEK_THURSDAY_DATE[],Attendance!$J2289) &gt; 0, VLOOKUP(Attendance!$G2289,FINALS_WEEK_THURSDAY_PERIOD_SCHEDULE[],2,TRUE),
       VLOOKUP(Attendance!$G2289,REGULAR_WEEK_SCHEDULE[[Thursday]:[Period]],3,TRUE))),
IF(WEEKDAY(Attendance!$J2289) = 6,
       IF(COUNTIF(FINALS_WEEK_FRIDAY_DATE[],Attendance!$J2289) &gt; 0, VLOOKUP(Attendance!$G2289,FINALS_WEEK_FRIDAY_PERIOD_SCHEDULE[],2,TRUE),
       VLOOKUP(Attendance!$G2289,REGULAR_WEEK_SCHEDULE[[Friday]:[Period]],2,TRUE))))))))))</f>
        <v/>
      </c>
      <c r="J2289" s="41" t="str">
        <f t="shared" ca="1" si="110"/>
        <v/>
      </c>
      <c r="K2289" s="41" t="str">
        <f>IF($A2289 &lt;&gt; "",VLOOKUP($A2289,'Student reference sheet'!$A$2:$V$2329, 7,FALSE), "")</f>
        <v/>
      </c>
      <c r="L2289" s="30" t="str">
        <f>IF($A2289 ="", "", VLOOKUP($A2289, 'Student reference sheet'!$A$2:$Z$2603,23,FALSE))</f>
        <v/>
      </c>
      <c r="M2289" s="30" t="str">
        <f>IF($A2289 ="", "", VLOOKUP($A2289, 'Student reference sheet'!$A$2:$Z$2603,24,FALSE))</f>
        <v/>
      </c>
      <c r="N2289" s="30" t="str">
        <f>IF($A2289 ="", "", VLOOKUP($A2289, 'Student reference sheet'!$A$2:$Z$2603,26,FALSE))</f>
        <v/>
      </c>
      <c r="O2289" s="30" t="str">
        <f>IF($A2289 ="", "", VLOOKUP($A2289, 'Student reference sheet'!$A$2:$Z$2603,25,FALSE))</f>
        <v/>
      </c>
      <c r="P2289" s="39" t="str">
        <f>IF($A2289 = "", "", IF(OR(VLOOKUP($A2289,'Student reference sheet'!$A$2:$V$2400,8,FALSE) = "R",  VLOOKUP($A2289,'Student reference sheet'!$A$2:$V$2400,8,FALSE) = "L"), "X", ""))</f>
        <v/>
      </c>
      <c r="Q2289" s="39" t="str">
        <f>IF($A2289 ="", "", VLOOKUP($A2289, 'Student reference sheet'!$A$2:$V$2603,22,FALSE))</f>
        <v/>
      </c>
      <c r="R2289" s="39" t="str">
        <f>IF($A2289 &lt;&gt; "",VLOOKUP($A2289,'Student reference sheet'!$A$2:$V$2329, 5,FALSE), "")</f>
        <v/>
      </c>
      <c r="S2289" s="39" t="str">
        <f>IF($A2289 &lt;&gt; "",VLOOKUP($A2289,'Student reference sheet'!$A$2:$V$2329, 6,FALSE), "")</f>
        <v/>
      </c>
      <c r="T2289" s="30" t="str">
        <f>IF($A2289 = "","",
IF(VLOOKUP($A2289,'Student reference sheet'!$A$2:$V$2329, 10,FALSE) = "Y", "Hispanic",
IF(VLOOKUP($A2289,'Student reference sheet'!$A$2:$V$2329,11,FALSE) &lt;&gt; "",
IF(VLOOKUP($A2289,'Student reference sheet'!$A$2:$V$2329,11,FALSE) = "UNK", "Unknown", VLOOKUP(VALUE(VLOOKUP($A2289,'Student reference sheet'!$A$2:$V$2329,11,FALSE)),'Ethnicity Reference'!$A$2:$B$22,2,FALSE)),
IF(VLOOKUP($A2289,'Student reference sheet'!$A$2:$V$2329,9,FALSE) &lt;&gt; "", VLOOKUP(VALUE(VLOOKUP($A2289,'Student reference sheet'!$A$2:$V$2329,9,FALSE)),'Ethnicity Reference'!$A$2:$B$22,2,FALSE),"Unknown"))))</f>
        <v/>
      </c>
      <c r="U2289" s="35"/>
    </row>
    <row r="2290" spans="1:21" ht="15.75">
      <c r="A2290" s="47"/>
      <c r="B2290" s="33"/>
      <c r="C2290" s="39" t="str">
        <f>IF($A2290 &lt;&gt; "",VLOOKUP($A2290,'Student reference sheet'!$A$2:$V$2329, 3,FALSE), "")</f>
        <v/>
      </c>
      <c r="D2290" s="39" t="str">
        <f>IF($A2290 &lt;&gt; "",VLOOKUP($A2290,'Student reference sheet'!$A$2:$V$2329, 2,FALSE), "")</f>
        <v/>
      </c>
      <c r="E2290" s="35"/>
      <c r="F2290" s="34"/>
      <c r="G2290" s="40" t="str">
        <f t="shared" ca="1" si="108"/>
        <v/>
      </c>
      <c r="H2290" s="40" t="str">
        <f t="shared" ca="1" si="109"/>
        <v/>
      </c>
      <c r="I2290" s="36" t="str">
        <f>IF($A2290 = "", "",
IF(COUNTIF(MINIMUM_DAY_DATES[], Attendance!J2290) &gt; 0, VLOOKUP(Attendance!$G2290,MINIMUM_DAY_PERIOD_SCHEDULE[], 2,TRUE),
IF(COUNTIF(RALLY_DATES[], Attendance!J2290) &gt; 0, VLOOKUP(Attendance!$G2290,RALLY_PERIOD_SCHEDULE[], 2,TRUE),
IF(WEEKDAY(Attendance!$J2290) = 2,
       IF(COUNTIF(FINALS_WEEK_MONDAY_DATE[],Attendance!$J2290) &gt; 0, VLOOKUP(Attendance!$G2290,FINALS_WEEK_MONDAY_PERIOD_SCHEDULE[],2,TRUE),
       VLOOKUP(Attendance!$G2290,REGULAR_WEEK_SCHEDULE[],6,TRUE)),
IF(WEEKDAY($J2290) = 3,
       IF(COUNTIF(FINALS_WEEK_TUESDAY_DATE[],Attendance!$J2290) &gt; 0, VLOOKUP(Attendance!$G2290,FINALS_WEEK_TUESDAY_PERIOD_SCHEDULE[],2,TRUE),
       VLOOKUP(Attendance!$G2290,REGULAR_WEEK_SCHEDULE[[Tuesday]:[Period]],5,TRUE)),
IF(WEEKDAY(Attendance!$J2290) = 4,
        IF(COUNTIF(BLOCK_WEDNESDAY_DATES[],Attendance!$J2290) &gt; 0, VLOOKUP(Attendance!$G2290,BLOCK_WEDNESDAY_PERIOD_SCHEDULE[],2,TRUE),
        IF(COUNTIF(FINALS_WEEK_WEDNESDAY_DATE[],Attendance!$J2290) &gt; 0, VLOOKUP(Attendance!$G2290,FINALS_WEEK_WEDNESDAY_PERIOD_SCHEDULE[],2,TRUE),
       VLOOKUP(Attendance!$G2290,REGULAR_WEEK_SCHEDULE[[Wednesday]:[Period]],4,TRUE))),
IF(WEEKDAY($J2290) = 5,
       IF(COUNTIF(BLOCK_THURSDAY_DATES[],Attendance!$J2290) &gt; 0, VLOOKUP(Attendance!$G2290,BLOCK_THURSDAY_PERIOD_SCHEDULE[],2,TRUE),
       IF(COUNTIF(FINALS_WEEK_THURSDAY_DATE[],Attendance!$J2290) &gt; 0, VLOOKUP(Attendance!$G2290,FINALS_WEEK_THURSDAY_PERIOD_SCHEDULE[],2,TRUE),
       VLOOKUP(Attendance!$G2290,REGULAR_WEEK_SCHEDULE[[Thursday]:[Period]],3,TRUE))),
IF(WEEKDAY(Attendance!$J2290) = 6,
       IF(COUNTIF(FINALS_WEEK_FRIDAY_DATE[],Attendance!$J2290) &gt; 0, VLOOKUP(Attendance!$G2290,FINALS_WEEK_FRIDAY_PERIOD_SCHEDULE[],2,TRUE),
       VLOOKUP(Attendance!$G2290,REGULAR_WEEK_SCHEDULE[[Friday]:[Period]],2,TRUE))))))))))</f>
        <v/>
      </c>
      <c r="J2290" s="41" t="str">
        <f t="shared" ca="1" si="110"/>
        <v/>
      </c>
      <c r="K2290" s="41" t="str">
        <f>IF($A2290 &lt;&gt; "",VLOOKUP($A2290,'Student reference sheet'!$A$2:$V$2329, 7,FALSE), "")</f>
        <v/>
      </c>
      <c r="L2290" s="30" t="str">
        <f>IF($A2290 ="", "", VLOOKUP($A2290, 'Student reference sheet'!$A$2:$Z$2603,23,FALSE))</f>
        <v/>
      </c>
      <c r="M2290" s="30" t="str">
        <f>IF($A2290 ="", "", VLOOKUP($A2290, 'Student reference sheet'!$A$2:$Z$2603,24,FALSE))</f>
        <v/>
      </c>
      <c r="N2290" s="30" t="str">
        <f>IF($A2290 ="", "", VLOOKUP($A2290, 'Student reference sheet'!$A$2:$Z$2603,26,FALSE))</f>
        <v/>
      </c>
      <c r="O2290" s="30" t="str">
        <f>IF($A2290 ="", "", VLOOKUP($A2290, 'Student reference sheet'!$A$2:$Z$2603,25,FALSE))</f>
        <v/>
      </c>
      <c r="P2290" s="39" t="str">
        <f>IF($A2290 = "", "", IF(OR(VLOOKUP($A2290,'Student reference sheet'!$A$2:$V$2400,8,FALSE) = "R",  VLOOKUP($A2290,'Student reference sheet'!$A$2:$V$2400,8,FALSE) = "L"), "X", ""))</f>
        <v/>
      </c>
      <c r="Q2290" s="39" t="str">
        <f>IF($A2290 ="", "", VLOOKUP($A2290, 'Student reference sheet'!$A$2:$V$2603,22,FALSE))</f>
        <v/>
      </c>
      <c r="R2290" s="39" t="str">
        <f>IF($A2290 &lt;&gt; "",VLOOKUP($A2290,'Student reference sheet'!$A$2:$V$2329, 5,FALSE), "")</f>
        <v/>
      </c>
      <c r="S2290" s="39" t="str">
        <f>IF($A2290 &lt;&gt; "",VLOOKUP($A2290,'Student reference sheet'!$A$2:$V$2329, 6,FALSE), "")</f>
        <v/>
      </c>
      <c r="T2290" s="30" t="str">
        <f>IF($A2290 = "","",
IF(VLOOKUP($A2290,'Student reference sheet'!$A$2:$V$2329, 10,FALSE) = "Y", "Hispanic",
IF(VLOOKUP($A2290,'Student reference sheet'!$A$2:$V$2329,11,FALSE) &lt;&gt; "",
IF(VLOOKUP($A2290,'Student reference sheet'!$A$2:$V$2329,11,FALSE) = "UNK", "Unknown", VLOOKUP(VALUE(VLOOKUP($A2290,'Student reference sheet'!$A$2:$V$2329,11,FALSE)),'Ethnicity Reference'!$A$2:$B$22,2,FALSE)),
IF(VLOOKUP($A2290,'Student reference sheet'!$A$2:$V$2329,9,FALSE) &lt;&gt; "", VLOOKUP(VALUE(VLOOKUP($A2290,'Student reference sheet'!$A$2:$V$2329,9,FALSE)),'Ethnicity Reference'!$A$2:$B$22,2,FALSE),"Unknown"))))</f>
        <v/>
      </c>
      <c r="U2290" s="35"/>
    </row>
    <row r="2291" spans="1:21" ht="15.75">
      <c r="A2291" s="47"/>
      <c r="B2291" s="33"/>
      <c r="C2291" s="39" t="str">
        <f>IF($A2291 &lt;&gt; "",VLOOKUP($A2291,'Student reference sheet'!$A$2:$V$2329, 3,FALSE), "")</f>
        <v/>
      </c>
      <c r="D2291" s="39" t="str">
        <f>IF($A2291 &lt;&gt; "",VLOOKUP($A2291,'Student reference sheet'!$A$2:$V$2329, 2,FALSE), "")</f>
        <v/>
      </c>
      <c r="E2291" s="35"/>
      <c r="F2291" s="34"/>
      <c r="G2291" s="40" t="str">
        <f t="shared" ca="1" si="108"/>
        <v/>
      </c>
      <c r="H2291" s="40" t="str">
        <f t="shared" ca="1" si="109"/>
        <v/>
      </c>
      <c r="I2291" s="36" t="str">
        <f>IF($A2291 = "", "",
IF(COUNTIF(MINIMUM_DAY_DATES[], Attendance!J2291) &gt; 0, VLOOKUP(Attendance!$G2291,MINIMUM_DAY_PERIOD_SCHEDULE[], 2,TRUE),
IF(COUNTIF(RALLY_DATES[], Attendance!J2291) &gt; 0, VLOOKUP(Attendance!$G2291,RALLY_PERIOD_SCHEDULE[], 2,TRUE),
IF(WEEKDAY(Attendance!$J2291) = 2,
       IF(COUNTIF(FINALS_WEEK_MONDAY_DATE[],Attendance!$J2291) &gt; 0, VLOOKUP(Attendance!$G2291,FINALS_WEEK_MONDAY_PERIOD_SCHEDULE[],2,TRUE),
       VLOOKUP(Attendance!$G2291,REGULAR_WEEK_SCHEDULE[],6,TRUE)),
IF(WEEKDAY($J2291) = 3,
       IF(COUNTIF(FINALS_WEEK_TUESDAY_DATE[],Attendance!$J2291) &gt; 0, VLOOKUP(Attendance!$G2291,FINALS_WEEK_TUESDAY_PERIOD_SCHEDULE[],2,TRUE),
       VLOOKUP(Attendance!$G2291,REGULAR_WEEK_SCHEDULE[[Tuesday]:[Period]],5,TRUE)),
IF(WEEKDAY(Attendance!$J2291) = 4,
        IF(COUNTIF(BLOCK_WEDNESDAY_DATES[],Attendance!$J2291) &gt; 0, VLOOKUP(Attendance!$G2291,BLOCK_WEDNESDAY_PERIOD_SCHEDULE[],2,TRUE),
        IF(COUNTIF(FINALS_WEEK_WEDNESDAY_DATE[],Attendance!$J2291) &gt; 0, VLOOKUP(Attendance!$G2291,FINALS_WEEK_WEDNESDAY_PERIOD_SCHEDULE[],2,TRUE),
       VLOOKUP(Attendance!$G2291,REGULAR_WEEK_SCHEDULE[[Wednesday]:[Period]],4,TRUE))),
IF(WEEKDAY($J2291) = 5,
       IF(COUNTIF(BLOCK_THURSDAY_DATES[],Attendance!$J2291) &gt; 0, VLOOKUP(Attendance!$G2291,BLOCK_THURSDAY_PERIOD_SCHEDULE[],2,TRUE),
       IF(COUNTIF(FINALS_WEEK_THURSDAY_DATE[],Attendance!$J2291) &gt; 0, VLOOKUP(Attendance!$G2291,FINALS_WEEK_THURSDAY_PERIOD_SCHEDULE[],2,TRUE),
       VLOOKUP(Attendance!$G2291,REGULAR_WEEK_SCHEDULE[[Thursday]:[Period]],3,TRUE))),
IF(WEEKDAY(Attendance!$J2291) = 6,
       IF(COUNTIF(FINALS_WEEK_FRIDAY_DATE[],Attendance!$J2291) &gt; 0, VLOOKUP(Attendance!$G2291,FINALS_WEEK_FRIDAY_PERIOD_SCHEDULE[],2,TRUE),
       VLOOKUP(Attendance!$G2291,REGULAR_WEEK_SCHEDULE[[Friday]:[Period]],2,TRUE))))))))))</f>
        <v/>
      </c>
      <c r="J2291" s="41" t="str">
        <f t="shared" ca="1" si="110"/>
        <v/>
      </c>
      <c r="K2291" s="41" t="str">
        <f>IF($A2291 &lt;&gt; "",VLOOKUP($A2291,'Student reference sheet'!$A$2:$V$2329, 7,FALSE), "")</f>
        <v/>
      </c>
      <c r="L2291" s="30" t="str">
        <f>IF($A2291 ="", "", VLOOKUP($A2291, 'Student reference sheet'!$A$2:$Z$2603,23,FALSE))</f>
        <v/>
      </c>
      <c r="M2291" s="30" t="str">
        <f>IF($A2291 ="", "", VLOOKUP($A2291, 'Student reference sheet'!$A$2:$Z$2603,24,FALSE))</f>
        <v/>
      </c>
      <c r="N2291" s="30" t="str">
        <f>IF($A2291 ="", "", VLOOKUP($A2291, 'Student reference sheet'!$A$2:$Z$2603,26,FALSE))</f>
        <v/>
      </c>
      <c r="O2291" s="30" t="str">
        <f>IF($A2291 ="", "", VLOOKUP($A2291, 'Student reference sheet'!$A$2:$Z$2603,25,FALSE))</f>
        <v/>
      </c>
      <c r="P2291" s="39" t="str">
        <f>IF($A2291 = "", "", IF(OR(VLOOKUP($A2291,'Student reference sheet'!$A$2:$V$2400,8,FALSE) = "R",  VLOOKUP($A2291,'Student reference sheet'!$A$2:$V$2400,8,FALSE) = "L"), "X", ""))</f>
        <v/>
      </c>
      <c r="Q2291" s="39" t="str">
        <f>IF($A2291 ="", "", VLOOKUP($A2291, 'Student reference sheet'!$A$2:$V$2603,22,FALSE))</f>
        <v/>
      </c>
      <c r="R2291" s="39" t="str">
        <f>IF($A2291 &lt;&gt; "",VLOOKUP($A2291,'Student reference sheet'!$A$2:$V$2329, 5,FALSE), "")</f>
        <v/>
      </c>
      <c r="S2291" s="39" t="str">
        <f>IF($A2291 &lt;&gt; "",VLOOKUP($A2291,'Student reference sheet'!$A$2:$V$2329, 6,FALSE), "")</f>
        <v/>
      </c>
      <c r="T2291" s="30" t="str">
        <f>IF($A2291 = "","",
IF(VLOOKUP($A2291,'Student reference sheet'!$A$2:$V$2329, 10,FALSE) = "Y", "Hispanic",
IF(VLOOKUP($A2291,'Student reference sheet'!$A$2:$V$2329,11,FALSE) &lt;&gt; "",
IF(VLOOKUP($A2291,'Student reference sheet'!$A$2:$V$2329,11,FALSE) = "UNK", "Unknown", VLOOKUP(VALUE(VLOOKUP($A2291,'Student reference sheet'!$A$2:$V$2329,11,FALSE)),'Ethnicity Reference'!$A$2:$B$22,2,FALSE)),
IF(VLOOKUP($A2291,'Student reference sheet'!$A$2:$V$2329,9,FALSE) &lt;&gt; "", VLOOKUP(VALUE(VLOOKUP($A2291,'Student reference sheet'!$A$2:$V$2329,9,FALSE)),'Ethnicity Reference'!$A$2:$B$22,2,FALSE),"Unknown"))))</f>
        <v/>
      </c>
      <c r="U2291" s="35"/>
    </row>
    <row r="2292" spans="1:21" ht="15.75">
      <c r="A2292" s="47"/>
      <c r="B2292" s="33"/>
      <c r="C2292" s="39" t="str">
        <f>IF($A2292 &lt;&gt; "",VLOOKUP($A2292,'Student reference sheet'!$A$2:$V$2329, 3,FALSE), "")</f>
        <v/>
      </c>
      <c r="D2292" s="39" t="str">
        <f>IF($A2292 &lt;&gt; "",VLOOKUP($A2292,'Student reference sheet'!$A$2:$V$2329, 2,FALSE), "")</f>
        <v/>
      </c>
      <c r="E2292" s="35"/>
      <c r="F2292" s="34"/>
      <c r="G2292" s="40" t="str">
        <f t="shared" ca="1" si="108"/>
        <v/>
      </c>
      <c r="H2292" s="40" t="str">
        <f t="shared" ca="1" si="109"/>
        <v/>
      </c>
      <c r="I2292" s="36" t="str">
        <f>IF($A2292 = "", "",
IF(COUNTIF(MINIMUM_DAY_DATES[], Attendance!J2292) &gt; 0, VLOOKUP(Attendance!$G2292,MINIMUM_DAY_PERIOD_SCHEDULE[], 2,TRUE),
IF(COUNTIF(RALLY_DATES[], Attendance!J2292) &gt; 0, VLOOKUP(Attendance!$G2292,RALLY_PERIOD_SCHEDULE[], 2,TRUE),
IF(WEEKDAY(Attendance!$J2292) = 2,
       IF(COUNTIF(FINALS_WEEK_MONDAY_DATE[],Attendance!$J2292) &gt; 0, VLOOKUP(Attendance!$G2292,FINALS_WEEK_MONDAY_PERIOD_SCHEDULE[],2,TRUE),
       VLOOKUP(Attendance!$G2292,REGULAR_WEEK_SCHEDULE[],6,TRUE)),
IF(WEEKDAY($J2292) = 3,
       IF(COUNTIF(FINALS_WEEK_TUESDAY_DATE[],Attendance!$J2292) &gt; 0, VLOOKUP(Attendance!$G2292,FINALS_WEEK_TUESDAY_PERIOD_SCHEDULE[],2,TRUE),
       VLOOKUP(Attendance!$G2292,REGULAR_WEEK_SCHEDULE[[Tuesday]:[Period]],5,TRUE)),
IF(WEEKDAY(Attendance!$J2292) = 4,
        IF(COUNTIF(BLOCK_WEDNESDAY_DATES[],Attendance!$J2292) &gt; 0, VLOOKUP(Attendance!$G2292,BLOCK_WEDNESDAY_PERIOD_SCHEDULE[],2,TRUE),
        IF(COUNTIF(FINALS_WEEK_WEDNESDAY_DATE[],Attendance!$J2292) &gt; 0, VLOOKUP(Attendance!$G2292,FINALS_WEEK_WEDNESDAY_PERIOD_SCHEDULE[],2,TRUE),
       VLOOKUP(Attendance!$G2292,REGULAR_WEEK_SCHEDULE[[Wednesday]:[Period]],4,TRUE))),
IF(WEEKDAY($J2292) = 5,
       IF(COUNTIF(BLOCK_THURSDAY_DATES[],Attendance!$J2292) &gt; 0, VLOOKUP(Attendance!$G2292,BLOCK_THURSDAY_PERIOD_SCHEDULE[],2,TRUE),
       IF(COUNTIF(FINALS_WEEK_THURSDAY_DATE[],Attendance!$J2292) &gt; 0, VLOOKUP(Attendance!$G2292,FINALS_WEEK_THURSDAY_PERIOD_SCHEDULE[],2,TRUE),
       VLOOKUP(Attendance!$G2292,REGULAR_WEEK_SCHEDULE[[Thursday]:[Period]],3,TRUE))),
IF(WEEKDAY(Attendance!$J2292) = 6,
       IF(COUNTIF(FINALS_WEEK_FRIDAY_DATE[],Attendance!$J2292) &gt; 0, VLOOKUP(Attendance!$G2292,FINALS_WEEK_FRIDAY_PERIOD_SCHEDULE[],2,TRUE),
       VLOOKUP(Attendance!$G2292,REGULAR_WEEK_SCHEDULE[[Friday]:[Period]],2,TRUE))))))))))</f>
        <v/>
      </c>
      <c r="J2292" s="41" t="str">
        <f t="shared" ca="1" si="110"/>
        <v/>
      </c>
      <c r="K2292" s="41" t="str">
        <f>IF($A2292 &lt;&gt; "",VLOOKUP($A2292,'Student reference sheet'!$A$2:$V$2329, 7,FALSE), "")</f>
        <v/>
      </c>
      <c r="L2292" s="30" t="str">
        <f>IF($A2292 ="", "", VLOOKUP($A2292, 'Student reference sheet'!$A$2:$Z$2603,23,FALSE))</f>
        <v/>
      </c>
      <c r="M2292" s="30" t="str">
        <f>IF($A2292 ="", "", VLOOKUP($A2292, 'Student reference sheet'!$A$2:$Z$2603,24,FALSE))</f>
        <v/>
      </c>
      <c r="N2292" s="30" t="str">
        <f>IF($A2292 ="", "", VLOOKUP($A2292, 'Student reference sheet'!$A$2:$Z$2603,26,FALSE))</f>
        <v/>
      </c>
      <c r="O2292" s="30" t="str">
        <f>IF($A2292 ="", "", VLOOKUP($A2292, 'Student reference sheet'!$A$2:$Z$2603,25,FALSE))</f>
        <v/>
      </c>
      <c r="P2292" s="39" t="str">
        <f>IF($A2292 = "", "", IF(OR(VLOOKUP($A2292,'Student reference sheet'!$A$2:$V$2400,8,FALSE) = "R",  VLOOKUP($A2292,'Student reference sheet'!$A$2:$V$2400,8,FALSE) = "L"), "X", ""))</f>
        <v/>
      </c>
      <c r="Q2292" s="39" t="str">
        <f>IF($A2292 ="", "", VLOOKUP($A2292, 'Student reference sheet'!$A$2:$V$2603,22,FALSE))</f>
        <v/>
      </c>
      <c r="R2292" s="39" t="str">
        <f>IF($A2292 &lt;&gt; "",VLOOKUP($A2292,'Student reference sheet'!$A$2:$V$2329, 5,FALSE), "")</f>
        <v/>
      </c>
      <c r="S2292" s="39" t="str">
        <f>IF($A2292 &lt;&gt; "",VLOOKUP($A2292,'Student reference sheet'!$A$2:$V$2329, 6,FALSE), "")</f>
        <v/>
      </c>
      <c r="T2292" s="30" t="str">
        <f>IF($A2292 = "","",
IF(VLOOKUP($A2292,'Student reference sheet'!$A$2:$V$2329, 10,FALSE) = "Y", "Hispanic",
IF(VLOOKUP($A2292,'Student reference sheet'!$A$2:$V$2329,11,FALSE) &lt;&gt; "",
IF(VLOOKUP($A2292,'Student reference sheet'!$A$2:$V$2329,11,FALSE) = "UNK", "Unknown", VLOOKUP(VALUE(VLOOKUP($A2292,'Student reference sheet'!$A$2:$V$2329,11,FALSE)),'Ethnicity Reference'!$A$2:$B$22,2,FALSE)),
IF(VLOOKUP($A2292,'Student reference sheet'!$A$2:$V$2329,9,FALSE) &lt;&gt; "", VLOOKUP(VALUE(VLOOKUP($A2292,'Student reference sheet'!$A$2:$V$2329,9,FALSE)),'Ethnicity Reference'!$A$2:$B$22,2,FALSE),"Unknown"))))</f>
        <v/>
      </c>
      <c r="U2292" s="35"/>
    </row>
    <row r="2293" spans="1:21" ht="15.75">
      <c r="A2293" s="47"/>
      <c r="B2293" s="33"/>
      <c r="C2293" s="39" t="str">
        <f>IF($A2293 &lt;&gt; "",VLOOKUP($A2293,'Student reference sheet'!$A$2:$V$2329, 3,FALSE), "")</f>
        <v/>
      </c>
      <c r="D2293" s="39" t="str">
        <f>IF($A2293 &lt;&gt; "",VLOOKUP($A2293,'Student reference sheet'!$A$2:$V$2329, 2,FALSE), "")</f>
        <v/>
      </c>
      <c r="E2293" s="35"/>
      <c r="F2293" s="34"/>
      <c r="G2293" s="40" t="str">
        <f t="shared" ca="1" si="108"/>
        <v/>
      </c>
      <c r="H2293" s="40" t="str">
        <f t="shared" ca="1" si="109"/>
        <v/>
      </c>
      <c r="I2293" s="36" t="str">
        <f>IF($A2293 = "", "",
IF(COUNTIF(MINIMUM_DAY_DATES[], Attendance!J2293) &gt; 0, VLOOKUP(Attendance!$G2293,MINIMUM_DAY_PERIOD_SCHEDULE[], 2,TRUE),
IF(COUNTIF(RALLY_DATES[], Attendance!J2293) &gt; 0, VLOOKUP(Attendance!$G2293,RALLY_PERIOD_SCHEDULE[], 2,TRUE),
IF(WEEKDAY(Attendance!$J2293) = 2,
       IF(COUNTIF(FINALS_WEEK_MONDAY_DATE[],Attendance!$J2293) &gt; 0, VLOOKUP(Attendance!$G2293,FINALS_WEEK_MONDAY_PERIOD_SCHEDULE[],2,TRUE),
       VLOOKUP(Attendance!$G2293,REGULAR_WEEK_SCHEDULE[],6,TRUE)),
IF(WEEKDAY($J2293) = 3,
       IF(COUNTIF(FINALS_WEEK_TUESDAY_DATE[],Attendance!$J2293) &gt; 0, VLOOKUP(Attendance!$G2293,FINALS_WEEK_TUESDAY_PERIOD_SCHEDULE[],2,TRUE),
       VLOOKUP(Attendance!$G2293,REGULAR_WEEK_SCHEDULE[[Tuesday]:[Period]],5,TRUE)),
IF(WEEKDAY(Attendance!$J2293) = 4,
        IF(COUNTIF(BLOCK_WEDNESDAY_DATES[],Attendance!$J2293) &gt; 0, VLOOKUP(Attendance!$G2293,BLOCK_WEDNESDAY_PERIOD_SCHEDULE[],2,TRUE),
        IF(COUNTIF(FINALS_WEEK_WEDNESDAY_DATE[],Attendance!$J2293) &gt; 0, VLOOKUP(Attendance!$G2293,FINALS_WEEK_WEDNESDAY_PERIOD_SCHEDULE[],2,TRUE),
       VLOOKUP(Attendance!$G2293,REGULAR_WEEK_SCHEDULE[[Wednesday]:[Period]],4,TRUE))),
IF(WEEKDAY($J2293) = 5,
       IF(COUNTIF(BLOCK_THURSDAY_DATES[],Attendance!$J2293) &gt; 0, VLOOKUP(Attendance!$G2293,BLOCK_THURSDAY_PERIOD_SCHEDULE[],2,TRUE),
       IF(COUNTIF(FINALS_WEEK_THURSDAY_DATE[],Attendance!$J2293) &gt; 0, VLOOKUP(Attendance!$G2293,FINALS_WEEK_THURSDAY_PERIOD_SCHEDULE[],2,TRUE),
       VLOOKUP(Attendance!$G2293,REGULAR_WEEK_SCHEDULE[[Thursday]:[Period]],3,TRUE))),
IF(WEEKDAY(Attendance!$J2293) = 6,
       IF(COUNTIF(FINALS_WEEK_FRIDAY_DATE[],Attendance!$J2293) &gt; 0, VLOOKUP(Attendance!$G2293,FINALS_WEEK_FRIDAY_PERIOD_SCHEDULE[],2,TRUE),
       VLOOKUP(Attendance!$G2293,REGULAR_WEEK_SCHEDULE[[Friday]:[Period]],2,TRUE))))))))))</f>
        <v/>
      </c>
      <c r="J2293" s="41" t="str">
        <f t="shared" ca="1" si="110"/>
        <v/>
      </c>
      <c r="K2293" s="41" t="str">
        <f>IF($A2293 &lt;&gt; "",VLOOKUP($A2293,'Student reference sheet'!$A$2:$V$2329, 7,FALSE), "")</f>
        <v/>
      </c>
      <c r="L2293" s="30" t="str">
        <f>IF($A2293 ="", "", VLOOKUP($A2293, 'Student reference sheet'!$A$2:$Z$2603,23,FALSE))</f>
        <v/>
      </c>
      <c r="M2293" s="30" t="str">
        <f>IF($A2293 ="", "", VLOOKUP($A2293, 'Student reference sheet'!$A$2:$Z$2603,24,FALSE))</f>
        <v/>
      </c>
      <c r="N2293" s="30" t="str">
        <f>IF($A2293 ="", "", VLOOKUP($A2293, 'Student reference sheet'!$A$2:$Z$2603,26,FALSE))</f>
        <v/>
      </c>
      <c r="O2293" s="30" t="str">
        <f>IF($A2293 ="", "", VLOOKUP($A2293, 'Student reference sheet'!$A$2:$Z$2603,25,FALSE))</f>
        <v/>
      </c>
      <c r="P2293" s="39" t="str">
        <f>IF($A2293 = "", "", IF(OR(VLOOKUP($A2293,'Student reference sheet'!$A$2:$V$2400,8,FALSE) = "R",  VLOOKUP($A2293,'Student reference sheet'!$A$2:$V$2400,8,FALSE) = "L"), "X", ""))</f>
        <v/>
      </c>
      <c r="Q2293" s="39" t="str">
        <f>IF($A2293 ="", "", VLOOKUP($A2293, 'Student reference sheet'!$A$2:$V$2603,22,FALSE))</f>
        <v/>
      </c>
      <c r="R2293" s="39" t="str">
        <f>IF($A2293 &lt;&gt; "",VLOOKUP($A2293,'Student reference sheet'!$A$2:$V$2329, 5,FALSE), "")</f>
        <v/>
      </c>
      <c r="S2293" s="39" t="str">
        <f>IF($A2293 &lt;&gt; "",VLOOKUP($A2293,'Student reference sheet'!$A$2:$V$2329, 6,FALSE), "")</f>
        <v/>
      </c>
      <c r="T2293" s="30" t="str">
        <f>IF($A2293 = "","",
IF(VLOOKUP($A2293,'Student reference sheet'!$A$2:$V$2329, 10,FALSE) = "Y", "Hispanic",
IF(VLOOKUP($A2293,'Student reference sheet'!$A$2:$V$2329,11,FALSE) &lt;&gt; "",
IF(VLOOKUP($A2293,'Student reference sheet'!$A$2:$V$2329,11,FALSE) = "UNK", "Unknown", VLOOKUP(VALUE(VLOOKUP($A2293,'Student reference sheet'!$A$2:$V$2329,11,FALSE)),'Ethnicity Reference'!$A$2:$B$22,2,FALSE)),
IF(VLOOKUP($A2293,'Student reference sheet'!$A$2:$V$2329,9,FALSE) &lt;&gt; "", VLOOKUP(VALUE(VLOOKUP($A2293,'Student reference sheet'!$A$2:$V$2329,9,FALSE)),'Ethnicity Reference'!$A$2:$B$22,2,FALSE),"Unknown"))))</f>
        <v/>
      </c>
      <c r="U2293" s="35"/>
    </row>
    <row r="2294" spans="1:21" ht="15.75">
      <c r="A2294" s="47"/>
      <c r="B2294" s="33"/>
      <c r="C2294" s="39" t="str">
        <f>IF($A2294 &lt;&gt; "",VLOOKUP($A2294,'Student reference sheet'!$A$2:$V$2329, 3,FALSE), "")</f>
        <v/>
      </c>
      <c r="D2294" s="39" t="str">
        <f>IF($A2294 &lt;&gt; "",VLOOKUP($A2294,'Student reference sheet'!$A$2:$V$2329, 2,FALSE), "")</f>
        <v/>
      </c>
      <c r="E2294" s="35"/>
      <c r="F2294" s="34"/>
      <c r="G2294" s="40" t="str">
        <f t="shared" ca="1" si="108"/>
        <v/>
      </c>
      <c r="H2294" s="40" t="str">
        <f t="shared" ca="1" si="109"/>
        <v/>
      </c>
      <c r="I2294" s="36" t="str">
        <f>IF($A2294 = "", "",
IF(COUNTIF(MINIMUM_DAY_DATES[], Attendance!J2294) &gt; 0, VLOOKUP(Attendance!$G2294,MINIMUM_DAY_PERIOD_SCHEDULE[], 2,TRUE),
IF(COUNTIF(RALLY_DATES[], Attendance!J2294) &gt; 0, VLOOKUP(Attendance!$G2294,RALLY_PERIOD_SCHEDULE[], 2,TRUE),
IF(WEEKDAY(Attendance!$J2294) = 2,
       IF(COUNTIF(FINALS_WEEK_MONDAY_DATE[],Attendance!$J2294) &gt; 0, VLOOKUP(Attendance!$G2294,FINALS_WEEK_MONDAY_PERIOD_SCHEDULE[],2,TRUE),
       VLOOKUP(Attendance!$G2294,REGULAR_WEEK_SCHEDULE[],6,TRUE)),
IF(WEEKDAY($J2294) = 3,
       IF(COUNTIF(FINALS_WEEK_TUESDAY_DATE[],Attendance!$J2294) &gt; 0, VLOOKUP(Attendance!$G2294,FINALS_WEEK_TUESDAY_PERIOD_SCHEDULE[],2,TRUE),
       VLOOKUP(Attendance!$G2294,REGULAR_WEEK_SCHEDULE[[Tuesday]:[Period]],5,TRUE)),
IF(WEEKDAY(Attendance!$J2294) = 4,
        IF(COUNTIF(BLOCK_WEDNESDAY_DATES[],Attendance!$J2294) &gt; 0, VLOOKUP(Attendance!$G2294,BLOCK_WEDNESDAY_PERIOD_SCHEDULE[],2,TRUE),
        IF(COUNTIF(FINALS_WEEK_WEDNESDAY_DATE[],Attendance!$J2294) &gt; 0, VLOOKUP(Attendance!$G2294,FINALS_WEEK_WEDNESDAY_PERIOD_SCHEDULE[],2,TRUE),
       VLOOKUP(Attendance!$G2294,REGULAR_WEEK_SCHEDULE[[Wednesday]:[Period]],4,TRUE))),
IF(WEEKDAY($J2294) = 5,
       IF(COUNTIF(BLOCK_THURSDAY_DATES[],Attendance!$J2294) &gt; 0, VLOOKUP(Attendance!$G2294,BLOCK_THURSDAY_PERIOD_SCHEDULE[],2,TRUE),
       IF(COUNTIF(FINALS_WEEK_THURSDAY_DATE[],Attendance!$J2294) &gt; 0, VLOOKUP(Attendance!$G2294,FINALS_WEEK_THURSDAY_PERIOD_SCHEDULE[],2,TRUE),
       VLOOKUP(Attendance!$G2294,REGULAR_WEEK_SCHEDULE[[Thursday]:[Period]],3,TRUE))),
IF(WEEKDAY(Attendance!$J2294) = 6,
       IF(COUNTIF(FINALS_WEEK_FRIDAY_DATE[],Attendance!$J2294) &gt; 0, VLOOKUP(Attendance!$G2294,FINALS_WEEK_FRIDAY_PERIOD_SCHEDULE[],2,TRUE),
       VLOOKUP(Attendance!$G2294,REGULAR_WEEK_SCHEDULE[[Friday]:[Period]],2,TRUE))))))))))</f>
        <v/>
      </c>
      <c r="J2294" s="41" t="str">
        <f t="shared" ca="1" si="110"/>
        <v/>
      </c>
      <c r="K2294" s="41" t="str">
        <f>IF($A2294 &lt;&gt; "",VLOOKUP($A2294,'Student reference sheet'!$A$2:$V$2329, 7,FALSE), "")</f>
        <v/>
      </c>
      <c r="L2294" s="30" t="str">
        <f>IF($A2294 ="", "", VLOOKUP($A2294, 'Student reference sheet'!$A$2:$Z$2603,23,FALSE))</f>
        <v/>
      </c>
      <c r="M2294" s="30" t="str">
        <f>IF($A2294 ="", "", VLOOKUP($A2294, 'Student reference sheet'!$A$2:$Z$2603,24,FALSE))</f>
        <v/>
      </c>
      <c r="N2294" s="30" t="str">
        <f>IF($A2294 ="", "", VLOOKUP($A2294, 'Student reference sheet'!$A$2:$Z$2603,26,FALSE))</f>
        <v/>
      </c>
      <c r="O2294" s="30" t="str">
        <f>IF($A2294 ="", "", VLOOKUP($A2294, 'Student reference sheet'!$A$2:$Z$2603,25,FALSE))</f>
        <v/>
      </c>
      <c r="P2294" s="39" t="str">
        <f>IF($A2294 = "", "", IF(OR(VLOOKUP($A2294,'Student reference sheet'!$A$2:$V$2400,8,FALSE) = "R",  VLOOKUP($A2294,'Student reference sheet'!$A$2:$V$2400,8,FALSE) = "L"), "X", ""))</f>
        <v/>
      </c>
      <c r="Q2294" s="39" t="str">
        <f>IF($A2294 ="", "", VLOOKUP($A2294, 'Student reference sheet'!$A$2:$V$2603,22,FALSE))</f>
        <v/>
      </c>
      <c r="R2294" s="39" t="str">
        <f>IF($A2294 &lt;&gt; "",VLOOKUP($A2294,'Student reference sheet'!$A$2:$V$2329, 5,FALSE), "")</f>
        <v/>
      </c>
      <c r="S2294" s="39" t="str">
        <f>IF($A2294 &lt;&gt; "",VLOOKUP($A2294,'Student reference sheet'!$A$2:$V$2329, 6,FALSE), "")</f>
        <v/>
      </c>
      <c r="T2294" s="30" t="str">
        <f>IF($A2294 = "","",
IF(VLOOKUP($A2294,'Student reference sheet'!$A$2:$V$2329, 10,FALSE) = "Y", "Hispanic",
IF(VLOOKUP($A2294,'Student reference sheet'!$A$2:$V$2329,11,FALSE) &lt;&gt; "",
IF(VLOOKUP($A2294,'Student reference sheet'!$A$2:$V$2329,11,FALSE) = "UNK", "Unknown", VLOOKUP(VALUE(VLOOKUP($A2294,'Student reference sheet'!$A$2:$V$2329,11,FALSE)),'Ethnicity Reference'!$A$2:$B$22,2,FALSE)),
IF(VLOOKUP($A2294,'Student reference sheet'!$A$2:$V$2329,9,FALSE) &lt;&gt; "", VLOOKUP(VALUE(VLOOKUP($A2294,'Student reference sheet'!$A$2:$V$2329,9,FALSE)),'Ethnicity Reference'!$A$2:$B$22,2,FALSE),"Unknown"))))</f>
        <v/>
      </c>
      <c r="U2294" s="35"/>
    </row>
    <row r="2295" spans="1:21" ht="15.75">
      <c r="A2295" s="47"/>
      <c r="B2295" s="33"/>
      <c r="C2295" s="39" t="str">
        <f>IF($A2295 &lt;&gt; "",VLOOKUP($A2295,'Student reference sheet'!$A$2:$V$2329, 3,FALSE), "")</f>
        <v/>
      </c>
      <c r="D2295" s="39" t="str">
        <f>IF($A2295 &lt;&gt; "",VLOOKUP($A2295,'Student reference sheet'!$A$2:$V$2329, 2,FALSE), "")</f>
        <v/>
      </c>
      <c r="E2295" s="35"/>
      <c r="F2295" s="34"/>
      <c r="G2295" s="40" t="str">
        <f t="shared" ca="1" si="108"/>
        <v/>
      </c>
      <c r="H2295" s="40" t="str">
        <f t="shared" ca="1" si="109"/>
        <v/>
      </c>
      <c r="I2295" s="36" t="str">
        <f>IF($A2295 = "", "",
IF(COUNTIF(MINIMUM_DAY_DATES[], Attendance!J2295) &gt; 0, VLOOKUP(Attendance!$G2295,MINIMUM_DAY_PERIOD_SCHEDULE[], 2,TRUE),
IF(COUNTIF(RALLY_DATES[], Attendance!J2295) &gt; 0, VLOOKUP(Attendance!$G2295,RALLY_PERIOD_SCHEDULE[], 2,TRUE),
IF(WEEKDAY(Attendance!$J2295) = 2,
       IF(COUNTIF(FINALS_WEEK_MONDAY_DATE[],Attendance!$J2295) &gt; 0, VLOOKUP(Attendance!$G2295,FINALS_WEEK_MONDAY_PERIOD_SCHEDULE[],2,TRUE),
       VLOOKUP(Attendance!$G2295,REGULAR_WEEK_SCHEDULE[],6,TRUE)),
IF(WEEKDAY($J2295) = 3,
       IF(COUNTIF(FINALS_WEEK_TUESDAY_DATE[],Attendance!$J2295) &gt; 0, VLOOKUP(Attendance!$G2295,FINALS_WEEK_TUESDAY_PERIOD_SCHEDULE[],2,TRUE),
       VLOOKUP(Attendance!$G2295,REGULAR_WEEK_SCHEDULE[[Tuesday]:[Period]],5,TRUE)),
IF(WEEKDAY(Attendance!$J2295) = 4,
        IF(COUNTIF(BLOCK_WEDNESDAY_DATES[],Attendance!$J2295) &gt; 0, VLOOKUP(Attendance!$G2295,BLOCK_WEDNESDAY_PERIOD_SCHEDULE[],2,TRUE),
        IF(COUNTIF(FINALS_WEEK_WEDNESDAY_DATE[],Attendance!$J2295) &gt; 0, VLOOKUP(Attendance!$G2295,FINALS_WEEK_WEDNESDAY_PERIOD_SCHEDULE[],2,TRUE),
       VLOOKUP(Attendance!$G2295,REGULAR_WEEK_SCHEDULE[[Wednesday]:[Period]],4,TRUE))),
IF(WEEKDAY($J2295) = 5,
       IF(COUNTIF(BLOCK_THURSDAY_DATES[],Attendance!$J2295) &gt; 0, VLOOKUP(Attendance!$G2295,BLOCK_THURSDAY_PERIOD_SCHEDULE[],2,TRUE),
       IF(COUNTIF(FINALS_WEEK_THURSDAY_DATE[],Attendance!$J2295) &gt; 0, VLOOKUP(Attendance!$G2295,FINALS_WEEK_THURSDAY_PERIOD_SCHEDULE[],2,TRUE),
       VLOOKUP(Attendance!$G2295,REGULAR_WEEK_SCHEDULE[[Thursday]:[Period]],3,TRUE))),
IF(WEEKDAY(Attendance!$J2295) = 6,
       IF(COUNTIF(FINALS_WEEK_FRIDAY_DATE[],Attendance!$J2295) &gt; 0, VLOOKUP(Attendance!$G2295,FINALS_WEEK_FRIDAY_PERIOD_SCHEDULE[],2,TRUE),
       VLOOKUP(Attendance!$G2295,REGULAR_WEEK_SCHEDULE[[Friday]:[Period]],2,TRUE))))))))))</f>
        <v/>
      </c>
      <c r="J2295" s="41" t="str">
        <f t="shared" ca="1" si="110"/>
        <v/>
      </c>
      <c r="K2295" s="41" t="str">
        <f>IF($A2295 &lt;&gt; "",VLOOKUP($A2295,'Student reference sheet'!$A$2:$V$2329, 7,FALSE), "")</f>
        <v/>
      </c>
      <c r="L2295" s="30" t="str">
        <f>IF($A2295 ="", "", VLOOKUP($A2295, 'Student reference sheet'!$A$2:$Z$2603,23,FALSE))</f>
        <v/>
      </c>
      <c r="M2295" s="30" t="str">
        <f>IF($A2295 ="", "", VLOOKUP($A2295, 'Student reference sheet'!$A$2:$Z$2603,24,FALSE))</f>
        <v/>
      </c>
      <c r="N2295" s="30" t="str">
        <f>IF($A2295 ="", "", VLOOKUP($A2295, 'Student reference sheet'!$A$2:$Z$2603,26,FALSE))</f>
        <v/>
      </c>
      <c r="O2295" s="30" t="str">
        <f>IF($A2295 ="", "", VLOOKUP($A2295, 'Student reference sheet'!$A$2:$Z$2603,25,FALSE))</f>
        <v/>
      </c>
      <c r="P2295" s="39" t="str">
        <f>IF($A2295 = "", "", IF(OR(VLOOKUP($A2295,'Student reference sheet'!$A$2:$V$2400,8,FALSE) = "R",  VLOOKUP($A2295,'Student reference sheet'!$A$2:$V$2400,8,FALSE) = "L"), "X", ""))</f>
        <v/>
      </c>
      <c r="Q2295" s="39" t="str">
        <f>IF($A2295 ="", "", VLOOKUP($A2295, 'Student reference sheet'!$A$2:$V$2603,22,FALSE))</f>
        <v/>
      </c>
      <c r="R2295" s="39" t="str">
        <f>IF($A2295 &lt;&gt; "",VLOOKUP($A2295,'Student reference sheet'!$A$2:$V$2329, 5,FALSE), "")</f>
        <v/>
      </c>
      <c r="S2295" s="39" t="str">
        <f>IF($A2295 &lt;&gt; "",VLOOKUP($A2295,'Student reference sheet'!$A$2:$V$2329, 6,FALSE), "")</f>
        <v/>
      </c>
      <c r="T2295" s="30" t="str">
        <f>IF($A2295 = "","",
IF(VLOOKUP($A2295,'Student reference sheet'!$A$2:$V$2329, 10,FALSE) = "Y", "Hispanic",
IF(VLOOKUP($A2295,'Student reference sheet'!$A$2:$V$2329,11,FALSE) &lt;&gt; "",
IF(VLOOKUP($A2295,'Student reference sheet'!$A$2:$V$2329,11,FALSE) = "UNK", "Unknown", VLOOKUP(VALUE(VLOOKUP($A2295,'Student reference sheet'!$A$2:$V$2329,11,FALSE)),'Ethnicity Reference'!$A$2:$B$22,2,FALSE)),
IF(VLOOKUP($A2295,'Student reference sheet'!$A$2:$V$2329,9,FALSE) &lt;&gt; "", VLOOKUP(VALUE(VLOOKUP($A2295,'Student reference sheet'!$A$2:$V$2329,9,FALSE)),'Ethnicity Reference'!$A$2:$B$22,2,FALSE),"Unknown"))))</f>
        <v/>
      </c>
      <c r="U2295" s="35"/>
    </row>
    <row r="2296" spans="1:21" ht="15.75">
      <c r="A2296" s="47"/>
      <c r="B2296" s="33"/>
      <c r="C2296" s="39" t="str">
        <f>IF($A2296 &lt;&gt; "",VLOOKUP($A2296,'Student reference sheet'!$A$2:$V$2329, 3,FALSE), "")</f>
        <v/>
      </c>
      <c r="D2296" s="39" t="str">
        <f>IF($A2296 &lt;&gt; "",VLOOKUP($A2296,'Student reference sheet'!$A$2:$V$2329, 2,FALSE), "")</f>
        <v/>
      </c>
      <c r="E2296" s="35"/>
      <c r="F2296" s="34"/>
      <c r="G2296" s="40" t="str">
        <f t="shared" ca="1" si="108"/>
        <v/>
      </c>
      <c r="H2296" s="40" t="str">
        <f t="shared" ca="1" si="109"/>
        <v/>
      </c>
      <c r="I2296" s="36" t="str">
        <f>IF($A2296 = "", "",
IF(COUNTIF(MINIMUM_DAY_DATES[], Attendance!J2296) &gt; 0, VLOOKUP(Attendance!$G2296,MINIMUM_DAY_PERIOD_SCHEDULE[], 2,TRUE),
IF(COUNTIF(RALLY_DATES[], Attendance!J2296) &gt; 0, VLOOKUP(Attendance!$G2296,RALLY_PERIOD_SCHEDULE[], 2,TRUE),
IF(WEEKDAY(Attendance!$J2296) = 2,
       IF(COUNTIF(FINALS_WEEK_MONDAY_DATE[],Attendance!$J2296) &gt; 0, VLOOKUP(Attendance!$G2296,FINALS_WEEK_MONDAY_PERIOD_SCHEDULE[],2,TRUE),
       VLOOKUP(Attendance!$G2296,REGULAR_WEEK_SCHEDULE[],6,TRUE)),
IF(WEEKDAY($J2296) = 3,
       IF(COUNTIF(FINALS_WEEK_TUESDAY_DATE[],Attendance!$J2296) &gt; 0, VLOOKUP(Attendance!$G2296,FINALS_WEEK_TUESDAY_PERIOD_SCHEDULE[],2,TRUE),
       VLOOKUP(Attendance!$G2296,REGULAR_WEEK_SCHEDULE[[Tuesday]:[Period]],5,TRUE)),
IF(WEEKDAY(Attendance!$J2296) = 4,
        IF(COUNTIF(BLOCK_WEDNESDAY_DATES[],Attendance!$J2296) &gt; 0, VLOOKUP(Attendance!$G2296,BLOCK_WEDNESDAY_PERIOD_SCHEDULE[],2,TRUE),
        IF(COUNTIF(FINALS_WEEK_WEDNESDAY_DATE[],Attendance!$J2296) &gt; 0, VLOOKUP(Attendance!$G2296,FINALS_WEEK_WEDNESDAY_PERIOD_SCHEDULE[],2,TRUE),
       VLOOKUP(Attendance!$G2296,REGULAR_WEEK_SCHEDULE[[Wednesday]:[Period]],4,TRUE))),
IF(WEEKDAY($J2296) = 5,
       IF(COUNTIF(BLOCK_THURSDAY_DATES[],Attendance!$J2296) &gt; 0, VLOOKUP(Attendance!$G2296,BLOCK_THURSDAY_PERIOD_SCHEDULE[],2,TRUE),
       IF(COUNTIF(FINALS_WEEK_THURSDAY_DATE[],Attendance!$J2296) &gt; 0, VLOOKUP(Attendance!$G2296,FINALS_WEEK_THURSDAY_PERIOD_SCHEDULE[],2,TRUE),
       VLOOKUP(Attendance!$G2296,REGULAR_WEEK_SCHEDULE[[Thursday]:[Period]],3,TRUE))),
IF(WEEKDAY(Attendance!$J2296) = 6,
       IF(COUNTIF(FINALS_WEEK_FRIDAY_DATE[],Attendance!$J2296) &gt; 0, VLOOKUP(Attendance!$G2296,FINALS_WEEK_FRIDAY_PERIOD_SCHEDULE[],2,TRUE),
       VLOOKUP(Attendance!$G2296,REGULAR_WEEK_SCHEDULE[[Friday]:[Period]],2,TRUE))))))))))</f>
        <v/>
      </c>
      <c r="J2296" s="41" t="str">
        <f t="shared" ca="1" si="110"/>
        <v/>
      </c>
      <c r="K2296" s="41" t="str">
        <f>IF($A2296 &lt;&gt; "",VLOOKUP($A2296,'Student reference sheet'!$A$2:$V$2329, 7,FALSE), "")</f>
        <v/>
      </c>
      <c r="L2296" s="30" t="str">
        <f>IF($A2296 ="", "", VLOOKUP($A2296, 'Student reference sheet'!$A$2:$Z$2603,23,FALSE))</f>
        <v/>
      </c>
      <c r="M2296" s="30" t="str">
        <f>IF($A2296 ="", "", VLOOKUP($A2296, 'Student reference sheet'!$A$2:$Z$2603,24,FALSE))</f>
        <v/>
      </c>
      <c r="N2296" s="30" t="str">
        <f>IF($A2296 ="", "", VLOOKUP($A2296, 'Student reference sheet'!$A$2:$Z$2603,26,FALSE))</f>
        <v/>
      </c>
      <c r="O2296" s="30" t="str">
        <f>IF($A2296 ="", "", VLOOKUP($A2296, 'Student reference sheet'!$A$2:$Z$2603,25,FALSE))</f>
        <v/>
      </c>
      <c r="P2296" s="39" t="str">
        <f>IF($A2296 = "", "", IF(OR(VLOOKUP($A2296,'Student reference sheet'!$A$2:$V$2400,8,FALSE) = "R",  VLOOKUP($A2296,'Student reference sheet'!$A$2:$V$2400,8,FALSE) = "L"), "X", ""))</f>
        <v/>
      </c>
      <c r="Q2296" s="39" t="str">
        <f>IF($A2296 ="", "", VLOOKUP($A2296, 'Student reference sheet'!$A$2:$V$2603,22,FALSE))</f>
        <v/>
      </c>
      <c r="R2296" s="39" t="str">
        <f>IF($A2296 &lt;&gt; "",VLOOKUP($A2296,'Student reference sheet'!$A$2:$V$2329, 5,FALSE), "")</f>
        <v/>
      </c>
      <c r="S2296" s="39" t="str">
        <f>IF($A2296 &lt;&gt; "",VLOOKUP($A2296,'Student reference sheet'!$A$2:$V$2329, 6,FALSE), "")</f>
        <v/>
      </c>
      <c r="T2296" s="30" t="str">
        <f>IF($A2296 = "","",
IF(VLOOKUP($A2296,'Student reference sheet'!$A$2:$V$2329, 10,FALSE) = "Y", "Hispanic",
IF(VLOOKUP($A2296,'Student reference sheet'!$A$2:$V$2329,11,FALSE) &lt;&gt; "",
IF(VLOOKUP($A2296,'Student reference sheet'!$A$2:$V$2329,11,FALSE) = "UNK", "Unknown", VLOOKUP(VALUE(VLOOKUP($A2296,'Student reference sheet'!$A$2:$V$2329,11,FALSE)),'Ethnicity Reference'!$A$2:$B$22,2,FALSE)),
IF(VLOOKUP($A2296,'Student reference sheet'!$A$2:$V$2329,9,FALSE) &lt;&gt; "", VLOOKUP(VALUE(VLOOKUP($A2296,'Student reference sheet'!$A$2:$V$2329,9,FALSE)),'Ethnicity Reference'!$A$2:$B$22,2,FALSE),"Unknown"))))</f>
        <v/>
      </c>
      <c r="U2296" s="35"/>
    </row>
    <row r="2297" spans="1:21" ht="15.75">
      <c r="A2297" s="47"/>
      <c r="B2297" s="33"/>
      <c r="C2297" s="39" t="str">
        <f>IF($A2297 &lt;&gt; "",VLOOKUP($A2297,'Student reference sheet'!$A$2:$V$2329, 3,FALSE), "")</f>
        <v/>
      </c>
      <c r="D2297" s="39" t="str">
        <f>IF($A2297 &lt;&gt; "",VLOOKUP($A2297,'Student reference sheet'!$A$2:$V$2329, 2,FALSE), "")</f>
        <v/>
      </c>
      <c r="E2297" s="35"/>
      <c r="F2297" s="34"/>
      <c r="G2297" s="40" t="str">
        <f t="shared" ca="1" si="108"/>
        <v/>
      </c>
      <c r="H2297" s="40" t="str">
        <f t="shared" ca="1" si="109"/>
        <v/>
      </c>
      <c r="I2297" s="36" t="str">
        <f>IF($A2297 = "", "",
IF(COUNTIF(MINIMUM_DAY_DATES[], Attendance!J2297) &gt; 0, VLOOKUP(Attendance!$G2297,MINIMUM_DAY_PERIOD_SCHEDULE[], 2,TRUE),
IF(COUNTIF(RALLY_DATES[], Attendance!J2297) &gt; 0, VLOOKUP(Attendance!$G2297,RALLY_PERIOD_SCHEDULE[], 2,TRUE),
IF(WEEKDAY(Attendance!$J2297) = 2,
       IF(COUNTIF(FINALS_WEEK_MONDAY_DATE[],Attendance!$J2297) &gt; 0, VLOOKUP(Attendance!$G2297,FINALS_WEEK_MONDAY_PERIOD_SCHEDULE[],2,TRUE),
       VLOOKUP(Attendance!$G2297,REGULAR_WEEK_SCHEDULE[],6,TRUE)),
IF(WEEKDAY($J2297) = 3,
       IF(COUNTIF(FINALS_WEEK_TUESDAY_DATE[],Attendance!$J2297) &gt; 0, VLOOKUP(Attendance!$G2297,FINALS_WEEK_TUESDAY_PERIOD_SCHEDULE[],2,TRUE),
       VLOOKUP(Attendance!$G2297,REGULAR_WEEK_SCHEDULE[[Tuesday]:[Period]],5,TRUE)),
IF(WEEKDAY(Attendance!$J2297) = 4,
        IF(COUNTIF(BLOCK_WEDNESDAY_DATES[],Attendance!$J2297) &gt; 0, VLOOKUP(Attendance!$G2297,BLOCK_WEDNESDAY_PERIOD_SCHEDULE[],2,TRUE),
        IF(COUNTIF(FINALS_WEEK_WEDNESDAY_DATE[],Attendance!$J2297) &gt; 0, VLOOKUP(Attendance!$G2297,FINALS_WEEK_WEDNESDAY_PERIOD_SCHEDULE[],2,TRUE),
       VLOOKUP(Attendance!$G2297,REGULAR_WEEK_SCHEDULE[[Wednesday]:[Period]],4,TRUE))),
IF(WEEKDAY($J2297) = 5,
       IF(COUNTIF(BLOCK_THURSDAY_DATES[],Attendance!$J2297) &gt; 0, VLOOKUP(Attendance!$G2297,BLOCK_THURSDAY_PERIOD_SCHEDULE[],2,TRUE),
       IF(COUNTIF(FINALS_WEEK_THURSDAY_DATE[],Attendance!$J2297) &gt; 0, VLOOKUP(Attendance!$G2297,FINALS_WEEK_THURSDAY_PERIOD_SCHEDULE[],2,TRUE),
       VLOOKUP(Attendance!$G2297,REGULAR_WEEK_SCHEDULE[[Thursday]:[Period]],3,TRUE))),
IF(WEEKDAY(Attendance!$J2297) = 6,
       IF(COUNTIF(FINALS_WEEK_FRIDAY_DATE[],Attendance!$J2297) &gt; 0, VLOOKUP(Attendance!$G2297,FINALS_WEEK_FRIDAY_PERIOD_SCHEDULE[],2,TRUE),
       VLOOKUP(Attendance!$G2297,REGULAR_WEEK_SCHEDULE[[Friday]:[Period]],2,TRUE))))))))))</f>
        <v/>
      </c>
      <c r="J2297" s="41" t="str">
        <f t="shared" ca="1" si="110"/>
        <v/>
      </c>
      <c r="K2297" s="41" t="str">
        <f>IF($A2297 &lt;&gt; "",VLOOKUP($A2297,'Student reference sheet'!$A$2:$V$2329, 7,FALSE), "")</f>
        <v/>
      </c>
      <c r="L2297" s="30" t="str">
        <f>IF($A2297 ="", "", VLOOKUP($A2297, 'Student reference sheet'!$A$2:$Z$2603,23,FALSE))</f>
        <v/>
      </c>
      <c r="M2297" s="30" t="str">
        <f>IF($A2297 ="", "", VLOOKUP($A2297, 'Student reference sheet'!$A$2:$Z$2603,24,FALSE))</f>
        <v/>
      </c>
      <c r="N2297" s="30" t="str">
        <f>IF($A2297 ="", "", VLOOKUP($A2297, 'Student reference sheet'!$A$2:$Z$2603,26,FALSE))</f>
        <v/>
      </c>
      <c r="O2297" s="30" t="str">
        <f>IF($A2297 ="", "", VLOOKUP($A2297, 'Student reference sheet'!$A$2:$Z$2603,25,FALSE))</f>
        <v/>
      </c>
      <c r="P2297" s="39" t="str">
        <f>IF($A2297 = "", "", IF(OR(VLOOKUP($A2297,'Student reference sheet'!$A$2:$V$2400,8,FALSE) = "R",  VLOOKUP($A2297,'Student reference sheet'!$A$2:$V$2400,8,FALSE) = "L"), "X", ""))</f>
        <v/>
      </c>
      <c r="Q2297" s="39" t="str">
        <f>IF($A2297 ="", "", VLOOKUP($A2297, 'Student reference sheet'!$A$2:$V$2603,22,FALSE))</f>
        <v/>
      </c>
      <c r="R2297" s="39" t="str">
        <f>IF($A2297 &lt;&gt; "",VLOOKUP($A2297,'Student reference sheet'!$A$2:$V$2329, 5,FALSE), "")</f>
        <v/>
      </c>
      <c r="S2297" s="39" t="str">
        <f>IF($A2297 &lt;&gt; "",VLOOKUP($A2297,'Student reference sheet'!$A$2:$V$2329, 6,FALSE), "")</f>
        <v/>
      </c>
      <c r="T2297" s="30" t="str">
        <f>IF($A2297 = "","",
IF(VLOOKUP($A2297,'Student reference sheet'!$A$2:$V$2329, 10,FALSE) = "Y", "Hispanic",
IF(VLOOKUP($A2297,'Student reference sheet'!$A$2:$V$2329,11,FALSE) &lt;&gt; "",
IF(VLOOKUP($A2297,'Student reference sheet'!$A$2:$V$2329,11,FALSE) = "UNK", "Unknown", VLOOKUP(VALUE(VLOOKUP($A2297,'Student reference sheet'!$A$2:$V$2329,11,FALSE)),'Ethnicity Reference'!$A$2:$B$22,2,FALSE)),
IF(VLOOKUP($A2297,'Student reference sheet'!$A$2:$V$2329,9,FALSE) &lt;&gt; "", VLOOKUP(VALUE(VLOOKUP($A2297,'Student reference sheet'!$A$2:$V$2329,9,FALSE)),'Ethnicity Reference'!$A$2:$B$22,2,FALSE),"Unknown"))))</f>
        <v/>
      </c>
      <c r="U2297" s="35"/>
    </row>
    <row r="2298" spans="1:21" ht="15.75">
      <c r="A2298" s="47"/>
      <c r="B2298" s="33"/>
      <c r="C2298" s="39" t="str">
        <f>IF($A2298 &lt;&gt; "",VLOOKUP($A2298,'Student reference sheet'!$A$2:$V$2329, 3,FALSE), "")</f>
        <v/>
      </c>
      <c r="D2298" s="39" t="str">
        <f>IF($A2298 &lt;&gt; "",VLOOKUP($A2298,'Student reference sheet'!$A$2:$V$2329, 2,FALSE), "")</f>
        <v/>
      </c>
      <c r="E2298" s="35"/>
      <c r="F2298" s="34"/>
      <c r="G2298" s="40" t="str">
        <f t="shared" ca="1" si="108"/>
        <v/>
      </c>
      <c r="H2298" s="40" t="str">
        <f t="shared" ca="1" si="109"/>
        <v/>
      </c>
      <c r="I2298" s="36" t="str">
        <f>IF($A2298 = "", "",
IF(COUNTIF(MINIMUM_DAY_DATES[], Attendance!J2298) &gt; 0, VLOOKUP(Attendance!$G2298,MINIMUM_DAY_PERIOD_SCHEDULE[], 2,TRUE),
IF(COUNTIF(RALLY_DATES[], Attendance!J2298) &gt; 0, VLOOKUP(Attendance!$G2298,RALLY_PERIOD_SCHEDULE[], 2,TRUE),
IF(WEEKDAY(Attendance!$J2298) = 2,
       IF(COUNTIF(FINALS_WEEK_MONDAY_DATE[],Attendance!$J2298) &gt; 0, VLOOKUP(Attendance!$G2298,FINALS_WEEK_MONDAY_PERIOD_SCHEDULE[],2,TRUE),
       VLOOKUP(Attendance!$G2298,REGULAR_WEEK_SCHEDULE[],6,TRUE)),
IF(WEEKDAY($J2298) = 3,
       IF(COUNTIF(FINALS_WEEK_TUESDAY_DATE[],Attendance!$J2298) &gt; 0, VLOOKUP(Attendance!$G2298,FINALS_WEEK_TUESDAY_PERIOD_SCHEDULE[],2,TRUE),
       VLOOKUP(Attendance!$G2298,REGULAR_WEEK_SCHEDULE[[Tuesday]:[Period]],5,TRUE)),
IF(WEEKDAY(Attendance!$J2298) = 4,
        IF(COUNTIF(BLOCK_WEDNESDAY_DATES[],Attendance!$J2298) &gt; 0, VLOOKUP(Attendance!$G2298,BLOCK_WEDNESDAY_PERIOD_SCHEDULE[],2,TRUE),
        IF(COUNTIF(FINALS_WEEK_WEDNESDAY_DATE[],Attendance!$J2298) &gt; 0, VLOOKUP(Attendance!$G2298,FINALS_WEEK_WEDNESDAY_PERIOD_SCHEDULE[],2,TRUE),
       VLOOKUP(Attendance!$G2298,REGULAR_WEEK_SCHEDULE[[Wednesday]:[Period]],4,TRUE))),
IF(WEEKDAY($J2298) = 5,
       IF(COUNTIF(BLOCK_THURSDAY_DATES[],Attendance!$J2298) &gt; 0, VLOOKUP(Attendance!$G2298,BLOCK_THURSDAY_PERIOD_SCHEDULE[],2,TRUE),
       IF(COUNTIF(FINALS_WEEK_THURSDAY_DATE[],Attendance!$J2298) &gt; 0, VLOOKUP(Attendance!$G2298,FINALS_WEEK_THURSDAY_PERIOD_SCHEDULE[],2,TRUE),
       VLOOKUP(Attendance!$G2298,REGULAR_WEEK_SCHEDULE[[Thursday]:[Period]],3,TRUE))),
IF(WEEKDAY(Attendance!$J2298) = 6,
       IF(COUNTIF(FINALS_WEEK_FRIDAY_DATE[],Attendance!$J2298) &gt; 0, VLOOKUP(Attendance!$G2298,FINALS_WEEK_FRIDAY_PERIOD_SCHEDULE[],2,TRUE),
       VLOOKUP(Attendance!$G2298,REGULAR_WEEK_SCHEDULE[[Friday]:[Period]],2,TRUE))))))))))</f>
        <v/>
      </c>
      <c r="J2298" s="41" t="str">
        <f t="shared" ca="1" si="110"/>
        <v/>
      </c>
      <c r="K2298" s="41" t="str">
        <f>IF($A2298 &lt;&gt; "",VLOOKUP($A2298,'Student reference sheet'!$A$2:$V$2329, 7,FALSE), "")</f>
        <v/>
      </c>
      <c r="L2298" s="30" t="str">
        <f>IF($A2298 ="", "", VLOOKUP($A2298, 'Student reference sheet'!$A$2:$Z$2603,23,FALSE))</f>
        <v/>
      </c>
      <c r="M2298" s="30" t="str">
        <f>IF($A2298 ="", "", VLOOKUP($A2298, 'Student reference sheet'!$A$2:$Z$2603,24,FALSE))</f>
        <v/>
      </c>
      <c r="N2298" s="30" t="str">
        <f>IF($A2298 ="", "", VLOOKUP($A2298, 'Student reference sheet'!$A$2:$Z$2603,26,FALSE))</f>
        <v/>
      </c>
      <c r="O2298" s="30" t="str">
        <f>IF($A2298 ="", "", VLOOKUP($A2298, 'Student reference sheet'!$A$2:$Z$2603,25,FALSE))</f>
        <v/>
      </c>
      <c r="P2298" s="39" t="str">
        <f>IF($A2298 = "", "", IF(OR(VLOOKUP($A2298,'Student reference sheet'!$A$2:$V$2400,8,FALSE) = "R",  VLOOKUP($A2298,'Student reference sheet'!$A$2:$V$2400,8,FALSE) = "L"), "X", ""))</f>
        <v/>
      </c>
      <c r="Q2298" s="39" t="str">
        <f>IF($A2298 ="", "", VLOOKUP($A2298, 'Student reference sheet'!$A$2:$V$2603,22,FALSE))</f>
        <v/>
      </c>
      <c r="R2298" s="39" t="str">
        <f>IF($A2298 &lt;&gt; "",VLOOKUP($A2298,'Student reference sheet'!$A$2:$V$2329, 5,FALSE), "")</f>
        <v/>
      </c>
      <c r="S2298" s="39" t="str">
        <f>IF($A2298 &lt;&gt; "",VLOOKUP($A2298,'Student reference sheet'!$A$2:$V$2329, 6,FALSE), "")</f>
        <v/>
      </c>
      <c r="T2298" s="30" t="str">
        <f>IF($A2298 = "","",
IF(VLOOKUP($A2298,'Student reference sheet'!$A$2:$V$2329, 10,FALSE) = "Y", "Hispanic",
IF(VLOOKUP($A2298,'Student reference sheet'!$A$2:$V$2329,11,FALSE) &lt;&gt; "",
IF(VLOOKUP($A2298,'Student reference sheet'!$A$2:$V$2329,11,FALSE) = "UNK", "Unknown", VLOOKUP(VALUE(VLOOKUP($A2298,'Student reference sheet'!$A$2:$V$2329,11,FALSE)),'Ethnicity Reference'!$A$2:$B$22,2,FALSE)),
IF(VLOOKUP($A2298,'Student reference sheet'!$A$2:$V$2329,9,FALSE) &lt;&gt; "", VLOOKUP(VALUE(VLOOKUP($A2298,'Student reference sheet'!$A$2:$V$2329,9,FALSE)),'Ethnicity Reference'!$A$2:$B$22,2,FALSE),"Unknown"))))</f>
        <v/>
      </c>
      <c r="U2298" s="35"/>
    </row>
    <row r="2299" spans="1:21" ht="15.75">
      <c r="A2299" s="47"/>
      <c r="B2299" s="33"/>
      <c r="C2299" s="39" t="str">
        <f>IF($A2299 &lt;&gt; "",VLOOKUP($A2299,'Student reference sheet'!$A$2:$V$2329, 3,FALSE), "")</f>
        <v/>
      </c>
      <c r="D2299" s="39" t="str">
        <f>IF($A2299 &lt;&gt; "",VLOOKUP($A2299,'Student reference sheet'!$A$2:$V$2329, 2,FALSE), "")</f>
        <v/>
      </c>
      <c r="E2299" s="35"/>
      <c r="F2299" s="34"/>
      <c r="G2299" s="40" t="str">
        <f t="shared" ca="1" si="108"/>
        <v/>
      </c>
      <c r="H2299" s="40" t="str">
        <f t="shared" ca="1" si="109"/>
        <v/>
      </c>
      <c r="I2299" s="36" t="str">
        <f>IF($A2299 = "", "",
IF(COUNTIF(MINIMUM_DAY_DATES[], Attendance!J2299) &gt; 0, VLOOKUP(Attendance!$G2299,MINIMUM_DAY_PERIOD_SCHEDULE[], 2,TRUE),
IF(COUNTIF(RALLY_DATES[], Attendance!J2299) &gt; 0, VLOOKUP(Attendance!$G2299,RALLY_PERIOD_SCHEDULE[], 2,TRUE),
IF(WEEKDAY(Attendance!$J2299) = 2,
       IF(COUNTIF(FINALS_WEEK_MONDAY_DATE[],Attendance!$J2299) &gt; 0, VLOOKUP(Attendance!$G2299,FINALS_WEEK_MONDAY_PERIOD_SCHEDULE[],2,TRUE),
       VLOOKUP(Attendance!$G2299,REGULAR_WEEK_SCHEDULE[],6,TRUE)),
IF(WEEKDAY($J2299) = 3,
       IF(COUNTIF(FINALS_WEEK_TUESDAY_DATE[],Attendance!$J2299) &gt; 0, VLOOKUP(Attendance!$G2299,FINALS_WEEK_TUESDAY_PERIOD_SCHEDULE[],2,TRUE),
       VLOOKUP(Attendance!$G2299,REGULAR_WEEK_SCHEDULE[[Tuesday]:[Period]],5,TRUE)),
IF(WEEKDAY(Attendance!$J2299) = 4,
        IF(COUNTIF(BLOCK_WEDNESDAY_DATES[],Attendance!$J2299) &gt; 0, VLOOKUP(Attendance!$G2299,BLOCK_WEDNESDAY_PERIOD_SCHEDULE[],2,TRUE),
        IF(COUNTIF(FINALS_WEEK_WEDNESDAY_DATE[],Attendance!$J2299) &gt; 0, VLOOKUP(Attendance!$G2299,FINALS_WEEK_WEDNESDAY_PERIOD_SCHEDULE[],2,TRUE),
       VLOOKUP(Attendance!$G2299,REGULAR_WEEK_SCHEDULE[[Wednesday]:[Period]],4,TRUE))),
IF(WEEKDAY($J2299) = 5,
       IF(COUNTIF(BLOCK_THURSDAY_DATES[],Attendance!$J2299) &gt; 0, VLOOKUP(Attendance!$G2299,BLOCK_THURSDAY_PERIOD_SCHEDULE[],2,TRUE),
       IF(COUNTIF(FINALS_WEEK_THURSDAY_DATE[],Attendance!$J2299) &gt; 0, VLOOKUP(Attendance!$G2299,FINALS_WEEK_THURSDAY_PERIOD_SCHEDULE[],2,TRUE),
       VLOOKUP(Attendance!$G2299,REGULAR_WEEK_SCHEDULE[[Thursday]:[Period]],3,TRUE))),
IF(WEEKDAY(Attendance!$J2299) = 6,
       IF(COUNTIF(FINALS_WEEK_FRIDAY_DATE[],Attendance!$J2299) &gt; 0, VLOOKUP(Attendance!$G2299,FINALS_WEEK_FRIDAY_PERIOD_SCHEDULE[],2,TRUE),
       VLOOKUP(Attendance!$G2299,REGULAR_WEEK_SCHEDULE[[Friday]:[Period]],2,TRUE))))))))))</f>
        <v/>
      </c>
      <c r="J2299" s="41" t="str">
        <f t="shared" ca="1" si="110"/>
        <v/>
      </c>
      <c r="K2299" s="41" t="str">
        <f>IF($A2299 &lt;&gt; "",VLOOKUP($A2299,'Student reference sheet'!$A$2:$V$2329, 7,FALSE), "")</f>
        <v/>
      </c>
      <c r="L2299" s="30" t="str">
        <f>IF($A2299 ="", "", VLOOKUP($A2299, 'Student reference sheet'!$A$2:$Z$2603,23,FALSE))</f>
        <v/>
      </c>
      <c r="M2299" s="30" t="str">
        <f>IF($A2299 ="", "", VLOOKUP($A2299, 'Student reference sheet'!$A$2:$Z$2603,24,FALSE))</f>
        <v/>
      </c>
      <c r="N2299" s="30" t="str">
        <f>IF($A2299 ="", "", VLOOKUP($A2299, 'Student reference sheet'!$A$2:$Z$2603,26,FALSE))</f>
        <v/>
      </c>
      <c r="O2299" s="30" t="str">
        <f>IF($A2299 ="", "", VLOOKUP($A2299, 'Student reference sheet'!$A$2:$Z$2603,25,FALSE))</f>
        <v/>
      </c>
      <c r="P2299" s="39" t="str">
        <f>IF($A2299 = "", "", IF(OR(VLOOKUP($A2299,'Student reference sheet'!$A$2:$V$2400,8,FALSE) = "R",  VLOOKUP($A2299,'Student reference sheet'!$A$2:$V$2400,8,FALSE) = "L"), "X", ""))</f>
        <v/>
      </c>
      <c r="Q2299" s="39" t="str">
        <f>IF($A2299 ="", "", VLOOKUP($A2299, 'Student reference sheet'!$A$2:$V$2603,22,FALSE))</f>
        <v/>
      </c>
      <c r="R2299" s="39" t="str">
        <f>IF($A2299 &lt;&gt; "",VLOOKUP($A2299,'Student reference sheet'!$A$2:$V$2329, 5,FALSE), "")</f>
        <v/>
      </c>
      <c r="S2299" s="39" t="str">
        <f>IF($A2299 &lt;&gt; "",VLOOKUP($A2299,'Student reference sheet'!$A$2:$V$2329, 6,FALSE), "")</f>
        <v/>
      </c>
      <c r="T2299" s="30" t="str">
        <f>IF($A2299 = "","",
IF(VLOOKUP($A2299,'Student reference sheet'!$A$2:$V$2329, 10,FALSE) = "Y", "Hispanic",
IF(VLOOKUP($A2299,'Student reference sheet'!$A$2:$V$2329,11,FALSE) &lt;&gt; "",
IF(VLOOKUP($A2299,'Student reference sheet'!$A$2:$V$2329,11,FALSE) = "UNK", "Unknown", VLOOKUP(VALUE(VLOOKUP($A2299,'Student reference sheet'!$A$2:$V$2329,11,FALSE)),'Ethnicity Reference'!$A$2:$B$22,2,FALSE)),
IF(VLOOKUP($A2299,'Student reference sheet'!$A$2:$V$2329,9,FALSE) &lt;&gt; "", VLOOKUP(VALUE(VLOOKUP($A2299,'Student reference sheet'!$A$2:$V$2329,9,FALSE)),'Ethnicity Reference'!$A$2:$B$22,2,FALSE),"Unknown"))))</f>
        <v/>
      </c>
      <c r="U2299" s="35"/>
    </row>
    <row r="2300" spans="1:21" ht="15.75">
      <c r="A2300" s="47"/>
      <c r="B2300" s="33"/>
      <c r="C2300" s="39" t="str">
        <f>IF($A2300 &lt;&gt; "",VLOOKUP($A2300,'Student reference sheet'!$A$2:$V$2329, 3,FALSE), "")</f>
        <v/>
      </c>
      <c r="D2300" s="39" t="str">
        <f>IF($A2300 &lt;&gt; "",VLOOKUP($A2300,'Student reference sheet'!$A$2:$V$2329, 2,FALSE), "")</f>
        <v/>
      </c>
      <c r="E2300" s="35"/>
      <c r="F2300" s="34"/>
      <c r="G2300" s="40" t="str">
        <f t="shared" ca="1" si="108"/>
        <v/>
      </c>
      <c r="H2300" s="40" t="str">
        <f t="shared" ca="1" si="109"/>
        <v/>
      </c>
      <c r="I2300" s="36" t="str">
        <f>IF($A2300 = "", "",
IF(COUNTIF(MINIMUM_DAY_DATES[], Attendance!J2300) &gt; 0, VLOOKUP(Attendance!$G2300,MINIMUM_DAY_PERIOD_SCHEDULE[], 2,TRUE),
IF(COUNTIF(RALLY_DATES[], Attendance!J2300) &gt; 0, VLOOKUP(Attendance!$G2300,RALLY_PERIOD_SCHEDULE[], 2,TRUE),
IF(WEEKDAY(Attendance!$J2300) = 2,
       IF(COUNTIF(FINALS_WEEK_MONDAY_DATE[],Attendance!$J2300) &gt; 0, VLOOKUP(Attendance!$G2300,FINALS_WEEK_MONDAY_PERIOD_SCHEDULE[],2,TRUE),
       VLOOKUP(Attendance!$G2300,REGULAR_WEEK_SCHEDULE[],6,TRUE)),
IF(WEEKDAY($J2300) = 3,
       IF(COUNTIF(FINALS_WEEK_TUESDAY_DATE[],Attendance!$J2300) &gt; 0, VLOOKUP(Attendance!$G2300,FINALS_WEEK_TUESDAY_PERIOD_SCHEDULE[],2,TRUE),
       VLOOKUP(Attendance!$G2300,REGULAR_WEEK_SCHEDULE[[Tuesday]:[Period]],5,TRUE)),
IF(WEEKDAY(Attendance!$J2300) = 4,
        IF(COUNTIF(BLOCK_WEDNESDAY_DATES[],Attendance!$J2300) &gt; 0, VLOOKUP(Attendance!$G2300,BLOCK_WEDNESDAY_PERIOD_SCHEDULE[],2,TRUE),
        IF(COUNTIF(FINALS_WEEK_WEDNESDAY_DATE[],Attendance!$J2300) &gt; 0, VLOOKUP(Attendance!$G2300,FINALS_WEEK_WEDNESDAY_PERIOD_SCHEDULE[],2,TRUE),
       VLOOKUP(Attendance!$G2300,REGULAR_WEEK_SCHEDULE[[Wednesday]:[Period]],4,TRUE))),
IF(WEEKDAY($J2300) = 5,
       IF(COUNTIF(BLOCK_THURSDAY_DATES[],Attendance!$J2300) &gt; 0, VLOOKUP(Attendance!$G2300,BLOCK_THURSDAY_PERIOD_SCHEDULE[],2,TRUE),
       IF(COUNTIF(FINALS_WEEK_THURSDAY_DATE[],Attendance!$J2300) &gt; 0, VLOOKUP(Attendance!$G2300,FINALS_WEEK_THURSDAY_PERIOD_SCHEDULE[],2,TRUE),
       VLOOKUP(Attendance!$G2300,REGULAR_WEEK_SCHEDULE[[Thursday]:[Period]],3,TRUE))),
IF(WEEKDAY(Attendance!$J2300) = 6,
       IF(COUNTIF(FINALS_WEEK_FRIDAY_DATE[],Attendance!$J2300) &gt; 0, VLOOKUP(Attendance!$G2300,FINALS_WEEK_FRIDAY_PERIOD_SCHEDULE[],2,TRUE),
       VLOOKUP(Attendance!$G2300,REGULAR_WEEK_SCHEDULE[[Friday]:[Period]],2,TRUE))))))))))</f>
        <v/>
      </c>
      <c r="J2300" s="41" t="str">
        <f t="shared" ca="1" si="110"/>
        <v/>
      </c>
      <c r="K2300" s="41" t="str">
        <f>IF($A2300 &lt;&gt; "",VLOOKUP($A2300,'Student reference sheet'!$A$2:$V$2329, 7,FALSE), "")</f>
        <v/>
      </c>
      <c r="L2300" s="30" t="str">
        <f>IF($A2300 ="", "", VLOOKUP($A2300, 'Student reference sheet'!$A$2:$Z$2603,23,FALSE))</f>
        <v/>
      </c>
      <c r="M2300" s="30" t="str">
        <f>IF($A2300 ="", "", VLOOKUP($A2300, 'Student reference sheet'!$A$2:$Z$2603,24,FALSE))</f>
        <v/>
      </c>
      <c r="N2300" s="30" t="str">
        <f>IF($A2300 ="", "", VLOOKUP($A2300, 'Student reference sheet'!$A$2:$Z$2603,26,FALSE))</f>
        <v/>
      </c>
      <c r="O2300" s="30" t="str">
        <f>IF($A2300 ="", "", VLOOKUP($A2300, 'Student reference sheet'!$A$2:$Z$2603,25,FALSE))</f>
        <v/>
      </c>
      <c r="P2300" s="39" t="str">
        <f>IF($A2300 = "", "", IF(OR(VLOOKUP($A2300,'Student reference sheet'!$A$2:$V$2400,8,FALSE) = "R",  VLOOKUP($A2300,'Student reference sheet'!$A$2:$V$2400,8,FALSE) = "L"), "X", ""))</f>
        <v/>
      </c>
      <c r="Q2300" s="39" t="str">
        <f>IF($A2300 ="", "", VLOOKUP($A2300, 'Student reference sheet'!$A$2:$V$2603,22,FALSE))</f>
        <v/>
      </c>
      <c r="R2300" s="39" t="str">
        <f>IF($A2300 &lt;&gt; "",VLOOKUP($A2300,'Student reference sheet'!$A$2:$V$2329, 5,FALSE), "")</f>
        <v/>
      </c>
      <c r="S2300" s="39" t="str">
        <f>IF($A2300 &lt;&gt; "",VLOOKUP($A2300,'Student reference sheet'!$A$2:$V$2329, 6,FALSE), "")</f>
        <v/>
      </c>
      <c r="T2300" s="30" t="str">
        <f>IF($A2300 = "","",
IF(VLOOKUP($A2300,'Student reference sheet'!$A$2:$V$2329, 10,FALSE) = "Y", "Hispanic",
IF(VLOOKUP($A2300,'Student reference sheet'!$A$2:$V$2329,11,FALSE) &lt;&gt; "",
IF(VLOOKUP($A2300,'Student reference sheet'!$A$2:$V$2329,11,FALSE) = "UNK", "Unknown", VLOOKUP(VALUE(VLOOKUP($A2300,'Student reference sheet'!$A$2:$V$2329,11,FALSE)),'Ethnicity Reference'!$A$2:$B$22,2,FALSE)),
IF(VLOOKUP($A2300,'Student reference sheet'!$A$2:$V$2329,9,FALSE) &lt;&gt; "", VLOOKUP(VALUE(VLOOKUP($A2300,'Student reference sheet'!$A$2:$V$2329,9,FALSE)),'Ethnicity Reference'!$A$2:$B$22,2,FALSE),"Unknown"))))</f>
        <v/>
      </c>
      <c r="U2300" s="35"/>
    </row>
    <row r="2301" spans="1:21" ht="15.75">
      <c r="A2301" s="47"/>
      <c r="B2301" s="33"/>
      <c r="C2301" s="39" t="str">
        <f>IF($A2301 &lt;&gt; "",VLOOKUP($A2301,'Student reference sheet'!$A$2:$V$2329, 3,FALSE), "")</f>
        <v/>
      </c>
      <c r="D2301" s="39" t="str">
        <f>IF($A2301 &lt;&gt; "",VLOOKUP($A2301,'Student reference sheet'!$A$2:$V$2329, 2,FALSE), "")</f>
        <v/>
      </c>
      <c r="E2301" s="35"/>
      <c r="F2301" s="34"/>
      <c r="G2301" s="40" t="str">
        <f t="shared" ca="1" si="108"/>
        <v/>
      </c>
      <c r="H2301" s="40" t="str">
        <f t="shared" ca="1" si="109"/>
        <v/>
      </c>
      <c r="I2301" s="36" t="str">
        <f>IF($A2301 = "", "",
IF(COUNTIF(MINIMUM_DAY_DATES[], Attendance!J2301) &gt; 0, VLOOKUP(Attendance!$G2301,MINIMUM_DAY_PERIOD_SCHEDULE[], 2,TRUE),
IF(COUNTIF(RALLY_DATES[], Attendance!J2301) &gt; 0, VLOOKUP(Attendance!$G2301,RALLY_PERIOD_SCHEDULE[], 2,TRUE),
IF(WEEKDAY(Attendance!$J2301) = 2,
       IF(COUNTIF(FINALS_WEEK_MONDAY_DATE[],Attendance!$J2301) &gt; 0, VLOOKUP(Attendance!$G2301,FINALS_WEEK_MONDAY_PERIOD_SCHEDULE[],2,TRUE),
       VLOOKUP(Attendance!$G2301,REGULAR_WEEK_SCHEDULE[],6,TRUE)),
IF(WEEKDAY($J2301) = 3,
       IF(COUNTIF(FINALS_WEEK_TUESDAY_DATE[],Attendance!$J2301) &gt; 0, VLOOKUP(Attendance!$G2301,FINALS_WEEK_TUESDAY_PERIOD_SCHEDULE[],2,TRUE),
       VLOOKUP(Attendance!$G2301,REGULAR_WEEK_SCHEDULE[[Tuesday]:[Period]],5,TRUE)),
IF(WEEKDAY(Attendance!$J2301) = 4,
        IF(COUNTIF(BLOCK_WEDNESDAY_DATES[],Attendance!$J2301) &gt; 0, VLOOKUP(Attendance!$G2301,BLOCK_WEDNESDAY_PERIOD_SCHEDULE[],2,TRUE),
        IF(COUNTIF(FINALS_WEEK_WEDNESDAY_DATE[],Attendance!$J2301) &gt; 0, VLOOKUP(Attendance!$G2301,FINALS_WEEK_WEDNESDAY_PERIOD_SCHEDULE[],2,TRUE),
       VLOOKUP(Attendance!$G2301,REGULAR_WEEK_SCHEDULE[[Wednesday]:[Period]],4,TRUE))),
IF(WEEKDAY($J2301) = 5,
       IF(COUNTIF(BLOCK_THURSDAY_DATES[],Attendance!$J2301) &gt; 0, VLOOKUP(Attendance!$G2301,BLOCK_THURSDAY_PERIOD_SCHEDULE[],2,TRUE),
       IF(COUNTIF(FINALS_WEEK_THURSDAY_DATE[],Attendance!$J2301) &gt; 0, VLOOKUP(Attendance!$G2301,FINALS_WEEK_THURSDAY_PERIOD_SCHEDULE[],2,TRUE),
       VLOOKUP(Attendance!$G2301,REGULAR_WEEK_SCHEDULE[[Thursday]:[Period]],3,TRUE))),
IF(WEEKDAY(Attendance!$J2301) = 6,
       IF(COUNTIF(FINALS_WEEK_FRIDAY_DATE[],Attendance!$J2301) &gt; 0, VLOOKUP(Attendance!$G2301,FINALS_WEEK_FRIDAY_PERIOD_SCHEDULE[],2,TRUE),
       VLOOKUP(Attendance!$G2301,REGULAR_WEEK_SCHEDULE[[Friday]:[Period]],2,TRUE))))))))))</f>
        <v/>
      </c>
      <c r="J2301" s="41" t="str">
        <f t="shared" ca="1" si="110"/>
        <v/>
      </c>
      <c r="K2301" s="41" t="str">
        <f>IF($A2301 &lt;&gt; "",VLOOKUP($A2301,'Student reference sheet'!$A$2:$V$2329, 7,FALSE), "")</f>
        <v/>
      </c>
      <c r="L2301" s="30" t="str">
        <f>IF($A2301 ="", "", VLOOKUP($A2301, 'Student reference sheet'!$A$2:$Z$2603,23,FALSE))</f>
        <v/>
      </c>
      <c r="M2301" s="30" t="str">
        <f>IF($A2301 ="", "", VLOOKUP($A2301, 'Student reference sheet'!$A$2:$Z$2603,24,FALSE))</f>
        <v/>
      </c>
      <c r="N2301" s="30" t="str">
        <f>IF($A2301 ="", "", VLOOKUP($A2301, 'Student reference sheet'!$A$2:$Z$2603,26,FALSE))</f>
        <v/>
      </c>
      <c r="O2301" s="30" t="str">
        <f>IF($A2301 ="", "", VLOOKUP($A2301, 'Student reference sheet'!$A$2:$Z$2603,25,FALSE))</f>
        <v/>
      </c>
      <c r="P2301" s="39" t="str">
        <f>IF($A2301 = "", "", IF(OR(VLOOKUP($A2301,'Student reference sheet'!$A$2:$V$2400,8,FALSE) = "R",  VLOOKUP($A2301,'Student reference sheet'!$A$2:$V$2400,8,FALSE) = "L"), "X", ""))</f>
        <v/>
      </c>
      <c r="Q2301" s="39" t="str">
        <f>IF($A2301 ="", "", VLOOKUP($A2301, 'Student reference sheet'!$A$2:$V$2603,22,FALSE))</f>
        <v/>
      </c>
      <c r="R2301" s="39" t="str">
        <f>IF($A2301 &lt;&gt; "",VLOOKUP($A2301,'Student reference sheet'!$A$2:$V$2329, 5,FALSE), "")</f>
        <v/>
      </c>
      <c r="S2301" s="39" t="str">
        <f>IF($A2301 &lt;&gt; "",VLOOKUP($A2301,'Student reference sheet'!$A$2:$V$2329, 6,FALSE), "")</f>
        <v/>
      </c>
      <c r="T2301" s="30" t="str">
        <f>IF($A2301 = "","",
IF(VLOOKUP($A2301,'Student reference sheet'!$A$2:$V$2329, 10,FALSE) = "Y", "Hispanic",
IF(VLOOKUP($A2301,'Student reference sheet'!$A$2:$V$2329,11,FALSE) &lt;&gt; "",
IF(VLOOKUP($A2301,'Student reference sheet'!$A$2:$V$2329,11,FALSE) = "UNK", "Unknown", VLOOKUP(VALUE(VLOOKUP($A2301,'Student reference sheet'!$A$2:$V$2329,11,FALSE)),'Ethnicity Reference'!$A$2:$B$22,2,FALSE)),
IF(VLOOKUP($A2301,'Student reference sheet'!$A$2:$V$2329,9,FALSE) &lt;&gt; "", VLOOKUP(VALUE(VLOOKUP($A2301,'Student reference sheet'!$A$2:$V$2329,9,FALSE)),'Ethnicity Reference'!$A$2:$B$22,2,FALSE),"Unknown"))))</f>
        <v/>
      </c>
      <c r="U2301" s="35"/>
    </row>
    <row r="2302" spans="1:21" ht="15.75">
      <c r="A2302" s="47"/>
      <c r="B2302" s="33"/>
      <c r="C2302" s="39" t="str">
        <f>IF($A2302 &lt;&gt; "",VLOOKUP($A2302,'Student reference sheet'!$A$2:$V$2329, 3,FALSE), "")</f>
        <v/>
      </c>
      <c r="D2302" s="39" t="str">
        <f>IF($A2302 &lt;&gt; "",VLOOKUP($A2302,'Student reference sheet'!$A$2:$V$2329, 2,FALSE), "")</f>
        <v/>
      </c>
      <c r="E2302" s="35"/>
      <c r="F2302" s="34"/>
      <c r="G2302" s="40" t="str">
        <f t="shared" ca="1" si="108"/>
        <v/>
      </c>
      <c r="H2302" s="40" t="str">
        <f t="shared" ca="1" si="109"/>
        <v/>
      </c>
      <c r="I2302" s="36" t="str">
        <f>IF($A2302 = "", "",
IF(COUNTIF(MINIMUM_DAY_DATES[], Attendance!J2302) &gt; 0, VLOOKUP(Attendance!$G2302,MINIMUM_DAY_PERIOD_SCHEDULE[], 2,TRUE),
IF(COUNTIF(RALLY_DATES[], Attendance!J2302) &gt; 0, VLOOKUP(Attendance!$G2302,RALLY_PERIOD_SCHEDULE[], 2,TRUE),
IF(WEEKDAY(Attendance!$J2302) = 2,
       IF(COUNTIF(FINALS_WEEK_MONDAY_DATE[],Attendance!$J2302) &gt; 0, VLOOKUP(Attendance!$G2302,FINALS_WEEK_MONDAY_PERIOD_SCHEDULE[],2,TRUE),
       VLOOKUP(Attendance!$G2302,REGULAR_WEEK_SCHEDULE[],6,TRUE)),
IF(WEEKDAY($J2302) = 3,
       IF(COUNTIF(FINALS_WEEK_TUESDAY_DATE[],Attendance!$J2302) &gt; 0, VLOOKUP(Attendance!$G2302,FINALS_WEEK_TUESDAY_PERIOD_SCHEDULE[],2,TRUE),
       VLOOKUP(Attendance!$G2302,REGULAR_WEEK_SCHEDULE[[Tuesday]:[Period]],5,TRUE)),
IF(WEEKDAY(Attendance!$J2302) = 4,
        IF(COUNTIF(BLOCK_WEDNESDAY_DATES[],Attendance!$J2302) &gt; 0, VLOOKUP(Attendance!$G2302,BLOCK_WEDNESDAY_PERIOD_SCHEDULE[],2,TRUE),
        IF(COUNTIF(FINALS_WEEK_WEDNESDAY_DATE[],Attendance!$J2302) &gt; 0, VLOOKUP(Attendance!$G2302,FINALS_WEEK_WEDNESDAY_PERIOD_SCHEDULE[],2,TRUE),
       VLOOKUP(Attendance!$G2302,REGULAR_WEEK_SCHEDULE[[Wednesday]:[Period]],4,TRUE))),
IF(WEEKDAY($J2302) = 5,
       IF(COUNTIF(BLOCK_THURSDAY_DATES[],Attendance!$J2302) &gt; 0, VLOOKUP(Attendance!$G2302,BLOCK_THURSDAY_PERIOD_SCHEDULE[],2,TRUE),
       IF(COUNTIF(FINALS_WEEK_THURSDAY_DATE[],Attendance!$J2302) &gt; 0, VLOOKUP(Attendance!$G2302,FINALS_WEEK_THURSDAY_PERIOD_SCHEDULE[],2,TRUE),
       VLOOKUP(Attendance!$G2302,REGULAR_WEEK_SCHEDULE[[Thursday]:[Period]],3,TRUE))),
IF(WEEKDAY(Attendance!$J2302) = 6,
       IF(COUNTIF(FINALS_WEEK_FRIDAY_DATE[],Attendance!$J2302) &gt; 0, VLOOKUP(Attendance!$G2302,FINALS_WEEK_FRIDAY_PERIOD_SCHEDULE[],2,TRUE),
       VLOOKUP(Attendance!$G2302,REGULAR_WEEK_SCHEDULE[[Friday]:[Period]],2,TRUE))))))))))</f>
        <v/>
      </c>
      <c r="J2302" s="41" t="str">
        <f t="shared" ca="1" si="110"/>
        <v/>
      </c>
      <c r="K2302" s="41" t="str">
        <f>IF($A2302 &lt;&gt; "",VLOOKUP($A2302,'Student reference sheet'!$A$2:$V$2329, 7,FALSE), "")</f>
        <v/>
      </c>
      <c r="L2302" s="30" t="str">
        <f>IF($A2302 ="", "", VLOOKUP($A2302, 'Student reference sheet'!$A$2:$Z$2603,23,FALSE))</f>
        <v/>
      </c>
      <c r="M2302" s="30" t="str">
        <f>IF($A2302 ="", "", VLOOKUP($A2302, 'Student reference sheet'!$A$2:$Z$2603,24,FALSE))</f>
        <v/>
      </c>
      <c r="N2302" s="30" t="str">
        <f>IF($A2302 ="", "", VLOOKUP($A2302, 'Student reference sheet'!$A$2:$Z$2603,26,FALSE))</f>
        <v/>
      </c>
      <c r="O2302" s="30" t="str">
        <f>IF($A2302 ="", "", VLOOKUP($A2302, 'Student reference sheet'!$A$2:$Z$2603,25,FALSE))</f>
        <v/>
      </c>
      <c r="P2302" s="39" t="str">
        <f>IF($A2302 = "", "", IF(OR(VLOOKUP($A2302,'Student reference sheet'!$A$2:$V$2400,8,FALSE) = "R",  VLOOKUP($A2302,'Student reference sheet'!$A$2:$V$2400,8,FALSE) = "L"), "X", ""))</f>
        <v/>
      </c>
      <c r="Q2302" s="39" t="str">
        <f>IF($A2302 ="", "", VLOOKUP($A2302, 'Student reference sheet'!$A$2:$V$2603,22,FALSE))</f>
        <v/>
      </c>
      <c r="R2302" s="39" t="str">
        <f>IF($A2302 &lt;&gt; "",VLOOKUP($A2302,'Student reference sheet'!$A$2:$V$2329, 5,FALSE), "")</f>
        <v/>
      </c>
      <c r="S2302" s="39" t="str">
        <f>IF($A2302 &lt;&gt; "",VLOOKUP($A2302,'Student reference sheet'!$A$2:$V$2329, 6,FALSE), "")</f>
        <v/>
      </c>
      <c r="T2302" s="30" t="str">
        <f>IF($A2302 = "","",
IF(VLOOKUP($A2302,'Student reference sheet'!$A$2:$V$2329, 10,FALSE) = "Y", "Hispanic",
IF(VLOOKUP($A2302,'Student reference sheet'!$A$2:$V$2329,11,FALSE) &lt;&gt; "",
IF(VLOOKUP($A2302,'Student reference sheet'!$A$2:$V$2329,11,FALSE) = "UNK", "Unknown", VLOOKUP(VALUE(VLOOKUP($A2302,'Student reference sheet'!$A$2:$V$2329,11,FALSE)),'Ethnicity Reference'!$A$2:$B$22,2,FALSE)),
IF(VLOOKUP($A2302,'Student reference sheet'!$A$2:$V$2329,9,FALSE) &lt;&gt; "", VLOOKUP(VALUE(VLOOKUP($A2302,'Student reference sheet'!$A$2:$V$2329,9,FALSE)),'Ethnicity Reference'!$A$2:$B$22,2,FALSE),"Unknown"))))</f>
        <v/>
      </c>
      <c r="U2302" s="35"/>
    </row>
    <row r="2303" spans="1:21" ht="15.75">
      <c r="A2303" s="47"/>
      <c r="B2303" s="33"/>
      <c r="C2303" s="39" t="str">
        <f>IF($A2303 &lt;&gt; "",VLOOKUP($A2303,'Student reference sheet'!$A$2:$V$2329, 3,FALSE), "")</f>
        <v/>
      </c>
      <c r="D2303" s="39" t="str">
        <f>IF($A2303 &lt;&gt; "",VLOOKUP($A2303,'Student reference sheet'!$A$2:$V$2329, 2,FALSE), "")</f>
        <v/>
      </c>
      <c r="E2303" s="35"/>
      <c r="F2303" s="34"/>
      <c r="G2303" s="40" t="str">
        <f t="shared" ca="1" si="108"/>
        <v/>
      </c>
      <c r="H2303" s="40" t="str">
        <f t="shared" ca="1" si="109"/>
        <v/>
      </c>
      <c r="I2303" s="36" t="str">
        <f>IF($A2303 = "", "",
IF(COUNTIF(MINIMUM_DAY_DATES[], Attendance!J2303) &gt; 0, VLOOKUP(Attendance!$G2303,MINIMUM_DAY_PERIOD_SCHEDULE[], 2,TRUE),
IF(COUNTIF(RALLY_DATES[], Attendance!J2303) &gt; 0, VLOOKUP(Attendance!$G2303,RALLY_PERIOD_SCHEDULE[], 2,TRUE),
IF(WEEKDAY(Attendance!$J2303) = 2,
       IF(COUNTIF(FINALS_WEEK_MONDAY_DATE[],Attendance!$J2303) &gt; 0, VLOOKUP(Attendance!$G2303,FINALS_WEEK_MONDAY_PERIOD_SCHEDULE[],2,TRUE),
       VLOOKUP(Attendance!$G2303,REGULAR_WEEK_SCHEDULE[],6,TRUE)),
IF(WEEKDAY($J2303) = 3,
       IF(COUNTIF(FINALS_WEEK_TUESDAY_DATE[],Attendance!$J2303) &gt; 0, VLOOKUP(Attendance!$G2303,FINALS_WEEK_TUESDAY_PERIOD_SCHEDULE[],2,TRUE),
       VLOOKUP(Attendance!$G2303,REGULAR_WEEK_SCHEDULE[[Tuesday]:[Period]],5,TRUE)),
IF(WEEKDAY(Attendance!$J2303) = 4,
        IF(COUNTIF(BLOCK_WEDNESDAY_DATES[],Attendance!$J2303) &gt; 0, VLOOKUP(Attendance!$G2303,BLOCK_WEDNESDAY_PERIOD_SCHEDULE[],2,TRUE),
        IF(COUNTIF(FINALS_WEEK_WEDNESDAY_DATE[],Attendance!$J2303) &gt; 0, VLOOKUP(Attendance!$G2303,FINALS_WEEK_WEDNESDAY_PERIOD_SCHEDULE[],2,TRUE),
       VLOOKUP(Attendance!$G2303,REGULAR_WEEK_SCHEDULE[[Wednesday]:[Period]],4,TRUE))),
IF(WEEKDAY($J2303) = 5,
       IF(COUNTIF(BLOCK_THURSDAY_DATES[],Attendance!$J2303) &gt; 0, VLOOKUP(Attendance!$G2303,BLOCK_THURSDAY_PERIOD_SCHEDULE[],2,TRUE),
       IF(COUNTIF(FINALS_WEEK_THURSDAY_DATE[],Attendance!$J2303) &gt; 0, VLOOKUP(Attendance!$G2303,FINALS_WEEK_THURSDAY_PERIOD_SCHEDULE[],2,TRUE),
       VLOOKUP(Attendance!$G2303,REGULAR_WEEK_SCHEDULE[[Thursday]:[Period]],3,TRUE))),
IF(WEEKDAY(Attendance!$J2303) = 6,
       IF(COUNTIF(FINALS_WEEK_FRIDAY_DATE[],Attendance!$J2303) &gt; 0, VLOOKUP(Attendance!$G2303,FINALS_WEEK_FRIDAY_PERIOD_SCHEDULE[],2,TRUE),
       VLOOKUP(Attendance!$G2303,REGULAR_WEEK_SCHEDULE[[Friday]:[Period]],2,TRUE))))))))))</f>
        <v/>
      </c>
      <c r="J2303" s="41" t="str">
        <f t="shared" ca="1" si="110"/>
        <v/>
      </c>
      <c r="K2303" s="41" t="str">
        <f>IF($A2303 &lt;&gt; "",VLOOKUP($A2303,'Student reference sheet'!$A$2:$V$2329, 7,FALSE), "")</f>
        <v/>
      </c>
      <c r="L2303" s="30" t="str">
        <f>IF($A2303 ="", "", VLOOKUP($A2303, 'Student reference sheet'!$A$2:$Z$2603,23,FALSE))</f>
        <v/>
      </c>
      <c r="M2303" s="30" t="str">
        <f>IF($A2303 ="", "", VLOOKUP($A2303, 'Student reference sheet'!$A$2:$Z$2603,24,FALSE))</f>
        <v/>
      </c>
      <c r="N2303" s="30" t="str">
        <f>IF($A2303 ="", "", VLOOKUP($A2303, 'Student reference sheet'!$A$2:$Z$2603,26,FALSE))</f>
        <v/>
      </c>
      <c r="O2303" s="30" t="str">
        <f>IF($A2303 ="", "", VLOOKUP($A2303, 'Student reference sheet'!$A$2:$Z$2603,25,FALSE))</f>
        <v/>
      </c>
      <c r="P2303" s="39" t="str">
        <f>IF($A2303 = "", "", IF(OR(VLOOKUP($A2303,'Student reference sheet'!$A$2:$V$2400,8,FALSE) = "R",  VLOOKUP($A2303,'Student reference sheet'!$A$2:$V$2400,8,FALSE) = "L"), "X", ""))</f>
        <v/>
      </c>
      <c r="Q2303" s="39" t="str">
        <f>IF($A2303 ="", "", VLOOKUP($A2303, 'Student reference sheet'!$A$2:$V$2603,22,FALSE))</f>
        <v/>
      </c>
      <c r="R2303" s="39" t="str">
        <f>IF($A2303 &lt;&gt; "",VLOOKUP($A2303,'Student reference sheet'!$A$2:$V$2329, 5,FALSE), "")</f>
        <v/>
      </c>
      <c r="S2303" s="39" t="str">
        <f>IF($A2303 &lt;&gt; "",VLOOKUP($A2303,'Student reference sheet'!$A$2:$V$2329, 6,FALSE), "")</f>
        <v/>
      </c>
      <c r="T2303" s="30" t="str">
        <f>IF($A2303 = "","",
IF(VLOOKUP($A2303,'Student reference sheet'!$A$2:$V$2329, 10,FALSE) = "Y", "Hispanic",
IF(VLOOKUP($A2303,'Student reference sheet'!$A$2:$V$2329,11,FALSE) &lt;&gt; "",
IF(VLOOKUP($A2303,'Student reference sheet'!$A$2:$V$2329,11,FALSE) = "UNK", "Unknown", VLOOKUP(VALUE(VLOOKUP($A2303,'Student reference sheet'!$A$2:$V$2329,11,FALSE)),'Ethnicity Reference'!$A$2:$B$22,2,FALSE)),
IF(VLOOKUP($A2303,'Student reference sheet'!$A$2:$V$2329,9,FALSE) &lt;&gt; "", VLOOKUP(VALUE(VLOOKUP($A2303,'Student reference sheet'!$A$2:$V$2329,9,FALSE)),'Ethnicity Reference'!$A$2:$B$22,2,FALSE),"Unknown"))))</f>
        <v/>
      </c>
      <c r="U2303" s="35"/>
    </row>
    <row r="2304" spans="1:21" ht="15.75">
      <c r="A2304" s="47"/>
      <c r="B2304" s="33"/>
      <c r="C2304" s="39" t="str">
        <f>IF($A2304 &lt;&gt; "",VLOOKUP($A2304,'Student reference sheet'!$A$2:$V$2329, 3,FALSE), "")</f>
        <v/>
      </c>
      <c r="D2304" s="39" t="str">
        <f>IF($A2304 &lt;&gt; "",VLOOKUP($A2304,'Student reference sheet'!$A$2:$V$2329, 2,FALSE), "")</f>
        <v/>
      </c>
      <c r="E2304" s="35"/>
      <c r="F2304" s="34"/>
      <c r="G2304" s="40" t="str">
        <f t="shared" ca="1" si="108"/>
        <v/>
      </c>
      <c r="H2304" s="40" t="str">
        <f t="shared" ca="1" si="109"/>
        <v/>
      </c>
      <c r="I2304" s="36" t="str">
        <f>IF($A2304 = "", "",
IF(COUNTIF(MINIMUM_DAY_DATES[], Attendance!J2304) &gt; 0, VLOOKUP(Attendance!$G2304,MINIMUM_DAY_PERIOD_SCHEDULE[], 2,TRUE),
IF(COUNTIF(RALLY_DATES[], Attendance!J2304) &gt; 0, VLOOKUP(Attendance!$G2304,RALLY_PERIOD_SCHEDULE[], 2,TRUE),
IF(WEEKDAY(Attendance!$J2304) = 2,
       IF(COUNTIF(FINALS_WEEK_MONDAY_DATE[],Attendance!$J2304) &gt; 0, VLOOKUP(Attendance!$G2304,FINALS_WEEK_MONDAY_PERIOD_SCHEDULE[],2,TRUE),
       VLOOKUP(Attendance!$G2304,REGULAR_WEEK_SCHEDULE[],6,TRUE)),
IF(WEEKDAY($J2304) = 3,
       IF(COUNTIF(FINALS_WEEK_TUESDAY_DATE[],Attendance!$J2304) &gt; 0, VLOOKUP(Attendance!$G2304,FINALS_WEEK_TUESDAY_PERIOD_SCHEDULE[],2,TRUE),
       VLOOKUP(Attendance!$G2304,REGULAR_WEEK_SCHEDULE[[Tuesday]:[Period]],5,TRUE)),
IF(WEEKDAY(Attendance!$J2304) = 4,
        IF(COUNTIF(BLOCK_WEDNESDAY_DATES[],Attendance!$J2304) &gt; 0, VLOOKUP(Attendance!$G2304,BLOCK_WEDNESDAY_PERIOD_SCHEDULE[],2,TRUE),
        IF(COUNTIF(FINALS_WEEK_WEDNESDAY_DATE[],Attendance!$J2304) &gt; 0, VLOOKUP(Attendance!$G2304,FINALS_WEEK_WEDNESDAY_PERIOD_SCHEDULE[],2,TRUE),
       VLOOKUP(Attendance!$G2304,REGULAR_WEEK_SCHEDULE[[Wednesday]:[Period]],4,TRUE))),
IF(WEEKDAY($J2304) = 5,
       IF(COUNTIF(BLOCK_THURSDAY_DATES[],Attendance!$J2304) &gt; 0, VLOOKUP(Attendance!$G2304,BLOCK_THURSDAY_PERIOD_SCHEDULE[],2,TRUE),
       IF(COUNTIF(FINALS_WEEK_THURSDAY_DATE[],Attendance!$J2304) &gt; 0, VLOOKUP(Attendance!$G2304,FINALS_WEEK_THURSDAY_PERIOD_SCHEDULE[],2,TRUE),
       VLOOKUP(Attendance!$G2304,REGULAR_WEEK_SCHEDULE[[Thursday]:[Period]],3,TRUE))),
IF(WEEKDAY(Attendance!$J2304) = 6,
       IF(COUNTIF(FINALS_WEEK_FRIDAY_DATE[],Attendance!$J2304) &gt; 0, VLOOKUP(Attendance!$G2304,FINALS_WEEK_FRIDAY_PERIOD_SCHEDULE[],2,TRUE),
       VLOOKUP(Attendance!$G2304,REGULAR_WEEK_SCHEDULE[[Friday]:[Period]],2,TRUE))))))))))</f>
        <v/>
      </c>
      <c r="J2304" s="41" t="str">
        <f t="shared" ca="1" si="110"/>
        <v/>
      </c>
      <c r="K2304" s="41" t="str">
        <f>IF($A2304 &lt;&gt; "",VLOOKUP($A2304,'Student reference sheet'!$A$2:$V$2329, 7,FALSE), "")</f>
        <v/>
      </c>
      <c r="L2304" s="30" t="str">
        <f>IF($A2304 ="", "", VLOOKUP($A2304, 'Student reference sheet'!$A$2:$Z$2603,23,FALSE))</f>
        <v/>
      </c>
      <c r="M2304" s="30" t="str">
        <f>IF($A2304 ="", "", VLOOKUP($A2304, 'Student reference sheet'!$A$2:$Z$2603,24,FALSE))</f>
        <v/>
      </c>
      <c r="N2304" s="30" t="str">
        <f>IF($A2304 ="", "", VLOOKUP($A2304, 'Student reference sheet'!$A$2:$Z$2603,26,FALSE))</f>
        <v/>
      </c>
      <c r="O2304" s="30" t="str">
        <f>IF($A2304 ="", "", VLOOKUP($A2304, 'Student reference sheet'!$A$2:$Z$2603,25,FALSE))</f>
        <v/>
      </c>
      <c r="P2304" s="39" t="str">
        <f>IF($A2304 = "", "", IF(OR(VLOOKUP($A2304,'Student reference sheet'!$A$2:$V$2400,8,FALSE) = "R",  VLOOKUP($A2304,'Student reference sheet'!$A$2:$V$2400,8,FALSE) = "L"), "X", ""))</f>
        <v/>
      </c>
      <c r="Q2304" s="39" t="str">
        <f>IF($A2304 ="", "", VLOOKUP($A2304, 'Student reference sheet'!$A$2:$V$2603,22,FALSE))</f>
        <v/>
      </c>
      <c r="R2304" s="39" t="str">
        <f>IF($A2304 &lt;&gt; "",VLOOKUP($A2304,'Student reference sheet'!$A$2:$V$2329, 5,FALSE), "")</f>
        <v/>
      </c>
      <c r="S2304" s="39" t="str">
        <f>IF($A2304 &lt;&gt; "",VLOOKUP($A2304,'Student reference sheet'!$A$2:$V$2329, 6,FALSE), "")</f>
        <v/>
      </c>
      <c r="T2304" s="30" t="str">
        <f>IF($A2304 = "","",
IF(VLOOKUP($A2304,'Student reference sheet'!$A$2:$V$2329, 10,FALSE) = "Y", "Hispanic",
IF(VLOOKUP($A2304,'Student reference sheet'!$A$2:$V$2329,11,FALSE) &lt;&gt; "",
IF(VLOOKUP($A2304,'Student reference sheet'!$A$2:$V$2329,11,FALSE) = "UNK", "Unknown", VLOOKUP(VALUE(VLOOKUP($A2304,'Student reference sheet'!$A$2:$V$2329,11,FALSE)),'Ethnicity Reference'!$A$2:$B$22,2,FALSE)),
IF(VLOOKUP($A2304,'Student reference sheet'!$A$2:$V$2329,9,FALSE) &lt;&gt; "", VLOOKUP(VALUE(VLOOKUP($A2304,'Student reference sheet'!$A$2:$V$2329,9,FALSE)),'Ethnicity Reference'!$A$2:$B$22,2,FALSE),"Unknown"))))</f>
        <v/>
      </c>
      <c r="U2304" s="35"/>
    </row>
    <row r="2305" spans="1:21" ht="15.75">
      <c r="A2305" s="47"/>
      <c r="B2305" s="33"/>
      <c r="C2305" s="39" t="str">
        <f>IF($A2305 &lt;&gt; "",VLOOKUP($A2305,'Student reference sheet'!$A$2:$V$2329, 3,FALSE), "")</f>
        <v/>
      </c>
      <c r="D2305" s="39" t="str">
        <f>IF($A2305 &lt;&gt; "",VLOOKUP($A2305,'Student reference sheet'!$A$2:$V$2329, 2,FALSE), "")</f>
        <v/>
      </c>
      <c r="E2305" s="35"/>
      <c r="F2305" s="34"/>
      <c r="G2305" s="40" t="str">
        <f t="shared" ca="1" si="108"/>
        <v/>
      </c>
      <c r="H2305" s="40" t="str">
        <f t="shared" ca="1" si="109"/>
        <v/>
      </c>
      <c r="I2305" s="36" t="str">
        <f>IF($A2305 = "", "",
IF(COUNTIF(MINIMUM_DAY_DATES[], Attendance!J2305) &gt; 0, VLOOKUP(Attendance!$G2305,MINIMUM_DAY_PERIOD_SCHEDULE[], 2,TRUE),
IF(COUNTIF(RALLY_DATES[], Attendance!J2305) &gt; 0, VLOOKUP(Attendance!$G2305,RALLY_PERIOD_SCHEDULE[], 2,TRUE),
IF(WEEKDAY(Attendance!$J2305) = 2,
       IF(COUNTIF(FINALS_WEEK_MONDAY_DATE[],Attendance!$J2305) &gt; 0, VLOOKUP(Attendance!$G2305,FINALS_WEEK_MONDAY_PERIOD_SCHEDULE[],2,TRUE),
       VLOOKUP(Attendance!$G2305,REGULAR_WEEK_SCHEDULE[],6,TRUE)),
IF(WEEKDAY($J2305) = 3,
       IF(COUNTIF(FINALS_WEEK_TUESDAY_DATE[],Attendance!$J2305) &gt; 0, VLOOKUP(Attendance!$G2305,FINALS_WEEK_TUESDAY_PERIOD_SCHEDULE[],2,TRUE),
       VLOOKUP(Attendance!$G2305,REGULAR_WEEK_SCHEDULE[[Tuesday]:[Period]],5,TRUE)),
IF(WEEKDAY(Attendance!$J2305) = 4,
        IF(COUNTIF(BLOCK_WEDNESDAY_DATES[],Attendance!$J2305) &gt; 0, VLOOKUP(Attendance!$G2305,BLOCK_WEDNESDAY_PERIOD_SCHEDULE[],2,TRUE),
        IF(COUNTIF(FINALS_WEEK_WEDNESDAY_DATE[],Attendance!$J2305) &gt; 0, VLOOKUP(Attendance!$G2305,FINALS_WEEK_WEDNESDAY_PERIOD_SCHEDULE[],2,TRUE),
       VLOOKUP(Attendance!$G2305,REGULAR_WEEK_SCHEDULE[[Wednesday]:[Period]],4,TRUE))),
IF(WEEKDAY($J2305) = 5,
       IF(COUNTIF(BLOCK_THURSDAY_DATES[],Attendance!$J2305) &gt; 0, VLOOKUP(Attendance!$G2305,BLOCK_THURSDAY_PERIOD_SCHEDULE[],2,TRUE),
       IF(COUNTIF(FINALS_WEEK_THURSDAY_DATE[],Attendance!$J2305) &gt; 0, VLOOKUP(Attendance!$G2305,FINALS_WEEK_THURSDAY_PERIOD_SCHEDULE[],2,TRUE),
       VLOOKUP(Attendance!$G2305,REGULAR_WEEK_SCHEDULE[[Thursday]:[Period]],3,TRUE))),
IF(WEEKDAY(Attendance!$J2305) = 6,
       IF(COUNTIF(FINALS_WEEK_FRIDAY_DATE[],Attendance!$J2305) &gt; 0, VLOOKUP(Attendance!$G2305,FINALS_WEEK_FRIDAY_PERIOD_SCHEDULE[],2,TRUE),
       VLOOKUP(Attendance!$G2305,REGULAR_WEEK_SCHEDULE[[Friday]:[Period]],2,TRUE))))))))))</f>
        <v/>
      </c>
      <c r="J2305" s="41" t="str">
        <f t="shared" ca="1" si="110"/>
        <v/>
      </c>
      <c r="K2305" s="41" t="str">
        <f>IF($A2305 &lt;&gt; "",VLOOKUP($A2305,'Student reference sheet'!$A$2:$V$2329, 7,FALSE), "")</f>
        <v/>
      </c>
      <c r="L2305" s="30" t="str">
        <f>IF($A2305 ="", "", VLOOKUP($A2305, 'Student reference sheet'!$A$2:$Z$2603,23,FALSE))</f>
        <v/>
      </c>
      <c r="M2305" s="30" t="str">
        <f>IF($A2305 ="", "", VLOOKUP($A2305, 'Student reference sheet'!$A$2:$Z$2603,24,FALSE))</f>
        <v/>
      </c>
      <c r="N2305" s="30" t="str">
        <f>IF($A2305 ="", "", VLOOKUP($A2305, 'Student reference sheet'!$A$2:$Z$2603,26,FALSE))</f>
        <v/>
      </c>
      <c r="O2305" s="30" t="str">
        <f>IF($A2305 ="", "", VLOOKUP($A2305, 'Student reference sheet'!$A$2:$Z$2603,25,FALSE))</f>
        <v/>
      </c>
      <c r="P2305" s="39" t="str">
        <f>IF($A2305 = "", "", IF(OR(VLOOKUP($A2305,'Student reference sheet'!$A$2:$V$2400,8,FALSE) = "R",  VLOOKUP($A2305,'Student reference sheet'!$A$2:$V$2400,8,FALSE) = "L"), "X", ""))</f>
        <v/>
      </c>
      <c r="Q2305" s="39" t="str">
        <f>IF($A2305 ="", "", VLOOKUP($A2305, 'Student reference sheet'!$A$2:$V$2603,22,FALSE))</f>
        <v/>
      </c>
      <c r="R2305" s="39" t="str">
        <f>IF($A2305 &lt;&gt; "",VLOOKUP($A2305,'Student reference sheet'!$A$2:$V$2329, 5,FALSE), "")</f>
        <v/>
      </c>
      <c r="S2305" s="39" t="str">
        <f>IF($A2305 &lt;&gt; "",VLOOKUP($A2305,'Student reference sheet'!$A$2:$V$2329, 6,FALSE), "")</f>
        <v/>
      </c>
      <c r="T2305" s="30" t="str">
        <f>IF($A2305 = "","",
IF(VLOOKUP($A2305,'Student reference sheet'!$A$2:$V$2329, 10,FALSE) = "Y", "Hispanic",
IF(VLOOKUP($A2305,'Student reference sheet'!$A$2:$V$2329,11,FALSE) &lt;&gt; "",
IF(VLOOKUP($A2305,'Student reference sheet'!$A$2:$V$2329,11,FALSE) = "UNK", "Unknown", VLOOKUP(VALUE(VLOOKUP($A2305,'Student reference sheet'!$A$2:$V$2329,11,FALSE)),'Ethnicity Reference'!$A$2:$B$22,2,FALSE)),
IF(VLOOKUP($A2305,'Student reference sheet'!$A$2:$V$2329,9,FALSE) &lt;&gt; "", VLOOKUP(VALUE(VLOOKUP($A2305,'Student reference sheet'!$A$2:$V$2329,9,FALSE)),'Ethnicity Reference'!$A$2:$B$22,2,FALSE),"Unknown"))))</f>
        <v/>
      </c>
      <c r="U2305" s="35"/>
    </row>
    <row r="2306" spans="1:21" ht="15.75">
      <c r="A2306" s="47"/>
      <c r="B2306" s="33"/>
      <c r="C2306" s="39" t="str">
        <f>IF($A2306 &lt;&gt; "",VLOOKUP($A2306,'Student reference sheet'!$A$2:$V$2329, 3,FALSE), "")</f>
        <v/>
      </c>
      <c r="D2306" s="39" t="str">
        <f>IF($A2306 &lt;&gt; "",VLOOKUP($A2306,'Student reference sheet'!$A$2:$V$2329, 2,FALSE), "")</f>
        <v/>
      </c>
      <c r="E2306" s="35"/>
      <c r="F2306" s="34"/>
      <c r="G2306" s="40" t="str">
        <f t="shared" ca="1" si="108"/>
        <v/>
      </c>
      <c r="H2306" s="40" t="str">
        <f t="shared" ca="1" si="109"/>
        <v/>
      </c>
      <c r="I2306" s="36" t="str">
        <f>IF($A2306 = "", "",
IF(COUNTIF(MINIMUM_DAY_DATES[], Attendance!J2306) &gt; 0, VLOOKUP(Attendance!$G2306,MINIMUM_DAY_PERIOD_SCHEDULE[], 2,TRUE),
IF(COUNTIF(RALLY_DATES[], Attendance!J2306) &gt; 0, VLOOKUP(Attendance!$G2306,RALLY_PERIOD_SCHEDULE[], 2,TRUE),
IF(WEEKDAY(Attendance!$J2306) = 2,
       IF(COUNTIF(FINALS_WEEK_MONDAY_DATE[],Attendance!$J2306) &gt; 0, VLOOKUP(Attendance!$G2306,FINALS_WEEK_MONDAY_PERIOD_SCHEDULE[],2,TRUE),
       VLOOKUP(Attendance!$G2306,REGULAR_WEEK_SCHEDULE[],6,TRUE)),
IF(WEEKDAY($J2306) = 3,
       IF(COUNTIF(FINALS_WEEK_TUESDAY_DATE[],Attendance!$J2306) &gt; 0, VLOOKUP(Attendance!$G2306,FINALS_WEEK_TUESDAY_PERIOD_SCHEDULE[],2,TRUE),
       VLOOKUP(Attendance!$G2306,REGULAR_WEEK_SCHEDULE[[Tuesday]:[Period]],5,TRUE)),
IF(WEEKDAY(Attendance!$J2306) = 4,
        IF(COUNTIF(BLOCK_WEDNESDAY_DATES[],Attendance!$J2306) &gt; 0, VLOOKUP(Attendance!$G2306,BLOCK_WEDNESDAY_PERIOD_SCHEDULE[],2,TRUE),
        IF(COUNTIF(FINALS_WEEK_WEDNESDAY_DATE[],Attendance!$J2306) &gt; 0, VLOOKUP(Attendance!$G2306,FINALS_WEEK_WEDNESDAY_PERIOD_SCHEDULE[],2,TRUE),
       VLOOKUP(Attendance!$G2306,REGULAR_WEEK_SCHEDULE[[Wednesday]:[Period]],4,TRUE))),
IF(WEEKDAY($J2306) = 5,
       IF(COUNTIF(BLOCK_THURSDAY_DATES[],Attendance!$J2306) &gt; 0, VLOOKUP(Attendance!$G2306,BLOCK_THURSDAY_PERIOD_SCHEDULE[],2,TRUE),
       IF(COUNTIF(FINALS_WEEK_THURSDAY_DATE[],Attendance!$J2306) &gt; 0, VLOOKUP(Attendance!$G2306,FINALS_WEEK_THURSDAY_PERIOD_SCHEDULE[],2,TRUE),
       VLOOKUP(Attendance!$G2306,REGULAR_WEEK_SCHEDULE[[Thursday]:[Period]],3,TRUE))),
IF(WEEKDAY(Attendance!$J2306) = 6,
       IF(COUNTIF(FINALS_WEEK_FRIDAY_DATE[],Attendance!$J2306) &gt; 0, VLOOKUP(Attendance!$G2306,FINALS_WEEK_FRIDAY_PERIOD_SCHEDULE[],2,TRUE),
       VLOOKUP(Attendance!$G2306,REGULAR_WEEK_SCHEDULE[[Friday]:[Period]],2,TRUE))))))))))</f>
        <v/>
      </c>
      <c r="J2306" s="41" t="str">
        <f t="shared" ca="1" si="110"/>
        <v/>
      </c>
      <c r="K2306" s="41" t="str">
        <f>IF($A2306 &lt;&gt; "",VLOOKUP($A2306,'Student reference sheet'!$A$2:$V$2329, 7,FALSE), "")</f>
        <v/>
      </c>
      <c r="L2306" s="30" t="str">
        <f>IF($A2306 ="", "", VLOOKUP($A2306, 'Student reference sheet'!$A$2:$Z$2603,23,FALSE))</f>
        <v/>
      </c>
      <c r="M2306" s="30" t="str">
        <f>IF($A2306 ="", "", VLOOKUP($A2306, 'Student reference sheet'!$A$2:$Z$2603,24,FALSE))</f>
        <v/>
      </c>
      <c r="N2306" s="30" t="str">
        <f>IF($A2306 ="", "", VLOOKUP($A2306, 'Student reference sheet'!$A$2:$Z$2603,26,FALSE))</f>
        <v/>
      </c>
      <c r="O2306" s="30" t="str">
        <f>IF($A2306 ="", "", VLOOKUP($A2306, 'Student reference sheet'!$A$2:$Z$2603,25,FALSE))</f>
        <v/>
      </c>
      <c r="P2306" s="39" t="str">
        <f>IF($A2306 = "", "", IF(OR(VLOOKUP($A2306,'Student reference sheet'!$A$2:$V$2400,8,FALSE) = "R",  VLOOKUP($A2306,'Student reference sheet'!$A$2:$V$2400,8,FALSE) = "L"), "X", ""))</f>
        <v/>
      </c>
      <c r="Q2306" s="39" t="str">
        <f>IF($A2306 ="", "", VLOOKUP($A2306, 'Student reference sheet'!$A$2:$V$2603,22,FALSE))</f>
        <v/>
      </c>
      <c r="R2306" s="39" t="str">
        <f>IF($A2306 &lt;&gt; "",VLOOKUP($A2306,'Student reference sheet'!$A$2:$V$2329, 5,FALSE), "")</f>
        <v/>
      </c>
      <c r="S2306" s="39" t="str">
        <f>IF($A2306 &lt;&gt; "",VLOOKUP($A2306,'Student reference sheet'!$A$2:$V$2329, 6,FALSE), "")</f>
        <v/>
      </c>
      <c r="T2306" s="30" t="str">
        <f>IF($A2306 = "","",
IF(VLOOKUP($A2306,'Student reference sheet'!$A$2:$V$2329, 10,FALSE) = "Y", "Hispanic",
IF(VLOOKUP($A2306,'Student reference sheet'!$A$2:$V$2329,11,FALSE) &lt;&gt; "",
IF(VLOOKUP($A2306,'Student reference sheet'!$A$2:$V$2329,11,FALSE) = "UNK", "Unknown", VLOOKUP(VALUE(VLOOKUP($A2306,'Student reference sheet'!$A$2:$V$2329,11,FALSE)),'Ethnicity Reference'!$A$2:$B$22,2,FALSE)),
IF(VLOOKUP($A2306,'Student reference sheet'!$A$2:$V$2329,9,FALSE) &lt;&gt; "", VLOOKUP(VALUE(VLOOKUP($A2306,'Student reference sheet'!$A$2:$V$2329,9,FALSE)),'Ethnicity Reference'!$A$2:$B$22,2,FALSE),"Unknown"))))</f>
        <v/>
      </c>
      <c r="U2306" s="35"/>
    </row>
    <row r="2307" spans="1:21" ht="15.75">
      <c r="A2307" s="47"/>
      <c r="B2307" s="33"/>
      <c r="C2307" s="39" t="str">
        <f>IF($A2307 &lt;&gt; "",VLOOKUP($A2307,'Student reference sheet'!$A$2:$V$2329, 3,FALSE), "")</f>
        <v/>
      </c>
      <c r="D2307" s="39" t="str">
        <f>IF($A2307 &lt;&gt; "",VLOOKUP($A2307,'Student reference sheet'!$A$2:$V$2329, 2,FALSE), "")</f>
        <v/>
      </c>
      <c r="E2307" s="35"/>
      <c r="F2307" s="34"/>
      <c r="G2307" s="40" t="str">
        <f t="shared" ca="1" si="108"/>
        <v/>
      </c>
      <c r="H2307" s="40" t="str">
        <f t="shared" ca="1" si="109"/>
        <v/>
      </c>
      <c r="I2307" s="36" t="str">
        <f>IF($A2307 = "", "",
IF(COUNTIF(MINIMUM_DAY_DATES[], Attendance!J2307) &gt; 0, VLOOKUP(Attendance!$G2307,MINIMUM_DAY_PERIOD_SCHEDULE[], 2,TRUE),
IF(COUNTIF(RALLY_DATES[], Attendance!J2307) &gt; 0, VLOOKUP(Attendance!$G2307,RALLY_PERIOD_SCHEDULE[], 2,TRUE),
IF(WEEKDAY(Attendance!$J2307) = 2,
       IF(COUNTIF(FINALS_WEEK_MONDAY_DATE[],Attendance!$J2307) &gt; 0, VLOOKUP(Attendance!$G2307,FINALS_WEEK_MONDAY_PERIOD_SCHEDULE[],2,TRUE),
       VLOOKUP(Attendance!$G2307,REGULAR_WEEK_SCHEDULE[],6,TRUE)),
IF(WEEKDAY($J2307) = 3,
       IF(COUNTIF(FINALS_WEEK_TUESDAY_DATE[],Attendance!$J2307) &gt; 0, VLOOKUP(Attendance!$G2307,FINALS_WEEK_TUESDAY_PERIOD_SCHEDULE[],2,TRUE),
       VLOOKUP(Attendance!$G2307,REGULAR_WEEK_SCHEDULE[[Tuesday]:[Period]],5,TRUE)),
IF(WEEKDAY(Attendance!$J2307) = 4,
        IF(COUNTIF(BLOCK_WEDNESDAY_DATES[],Attendance!$J2307) &gt; 0, VLOOKUP(Attendance!$G2307,BLOCK_WEDNESDAY_PERIOD_SCHEDULE[],2,TRUE),
        IF(COUNTIF(FINALS_WEEK_WEDNESDAY_DATE[],Attendance!$J2307) &gt; 0, VLOOKUP(Attendance!$G2307,FINALS_WEEK_WEDNESDAY_PERIOD_SCHEDULE[],2,TRUE),
       VLOOKUP(Attendance!$G2307,REGULAR_WEEK_SCHEDULE[[Wednesday]:[Period]],4,TRUE))),
IF(WEEKDAY($J2307) = 5,
       IF(COUNTIF(BLOCK_THURSDAY_DATES[],Attendance!$J2307) &gt; 0, VLOOKUP(Attendance!$G2307,BLOCK_THURSDAY_PERIOD_SCHEDULE[],2,TRUE),
       IF(COUNTIF(FINALS_WEEK_THURSDAY_DATE[],Attendance!$J2307) &gt; 0, VLOOKUP(Attendance!$G2307,FINALS_WEEK_THURSDAY_PERIOD_SCHEDULE[],2,TRUE),
       VLOOKUP(Attendance!$G2307,REGULAR_WEEK_SCHEDULE[[Thursday]:[Period]],3,TRUE))),
IF(WEEKDAY(Attendance!$J2307) = 6,
       IF(COUNTIF(FINALS_WEEK_FRIDAY_DATE[],Attendance!$J2307) &gt; 0, VLOOKUP(Attendance!$G2307,FINALS_WEEK_FRIDAY_PERIOD_SCHEDULE[],2,TRUE),
       VLOOKUP(Attendance!$G2307,REGULAR_WEEK_SCHEDULE[[Friday]:[Period]],2,TRUE))))))))))</f>
        <v/>
      </c>
      <c r="J2307" s="41" t="str">
        <f t="shared" ca="1" si="110"/>
        <v/>
      </c>
      <c r="K2307" s="41" t="str">
        <f>IF($A2307 &lt;&gt; "",VLOOKUP($A2307,'Student reference sheet'!$A$2:$V$2329, 7,FALSE), "")</f>
        <v/>
      </c>
      <c r="L2307" s="30" t="str">
        <f>IF($A2307 ="", "", VLOOKUP($A2307, 'Student reference sheet'!$A$2:$Z$2603,23,FALSE))</f>
        <v/>
      </c>
      <c r="M2307" s="30" t="str">
        <f>IF($A2307 ="", "", VLOOKUP($A2307, 'Student reference sheet'!$A$2:$Z$2603,24,FALSE))</f>
        <v/>
      </c>
      <c r="N2307" s="30" t="str">
        <f>IF($A2307 ="", "", VLOOKUP($A2307, 'Student reference sheet'!$A$2:$Z$2603,26,FALSE))</f>
        <v/>
      </c>
      <c r="O2307" s="30" t="str">
        <f>IF($A2307 ="", "", VLOOKUP($A2307, 'Student reference sheet'!$A$2:$Z$2603,25,FALSE))</f>
        <v/>
      </c>
      <c r="P2307" s="39" t="str">
        <f>IF($A2307 = "", "", IF(OR(VLOOKUP($A2307,'Student reference sheet'!$A$2:$V$2400,8,FALSE) = "R",  VLOOKUP($A2307,'Student reference sheet'!$A$2:$V$2400,8,FALSE) = "L"), "X", ""))</f>
        <v/>
      </c>
      <c r="Q2307" s="39" t="str">
        <f>IF($A2307 ="", "", VLOOKUP($A2307, 'Student reference sheet'!$A$2:$V$2603,22,FALSE))</f>
        <v/>
      </c>
      <c r="R2307" s="39" t="str">
        <f>IF($A2307 &lt;&gt; "",VLOOKUP($A2307,'Student reference sheet'!$A$2:$V$2329, 5,FALSE), "")</f>
        <v/>
      </c>
      <c r="S2307" s="39" t="str">
        <f>IF($A2307 &lt;&gt; "",VLOOKUP($A2307,'Student reference sheet'!$A$2:$V$2329, 6,FALSE), "")</f>
        <v/>
      </c>
      <c r="T2307" s="30" t="str">
        <f>IF($A2307 = "","",
IF(VLOOKUP($A2307,'Student reference sheet'!$A$2:$V$2329, 10,FALSE) = "Y", "Hispanic",
IF(VLOOKUP($A2307,'Student reference sheet'!$A$2:$V$2329,11,FALSE) &lt;&gt; "",
IF(VLOOKUP($A2307,'Student reference sheet'!$A$2:$V$2329,11,FALSE) = "UNK", "Unknown", VLOOKUP(VALUE(VLOOKUP($A2307,'Student reference sheet'!$A$2:$V$2329,11,FALSE)),'Ethnicity Reference'!$A$2:$B$22,2,FALSE)),
IF(VLOOKUP($A2307,'Student reference sheet'!$A$2:$V$2329,9,FALSE) &lt;&gt; "", VLOOKUP(VALUE(VLOOKUP($A2307,'Student reference sheet'!$A$2:$V$2329,9,FALSE)),'Ethnicity Reference'!$A$2:$B$22,2,FALSE),"Unknown"))))</f>
        <v/>
      </c>
      <c r="U2307" s="35"/>
    </row>
    <row r="2308" spans="1:21" ht="15.75">
      <c r="A2308" s="47"/>
      <c r="B2308" s="33"/>
      <c r="C2308" s="39" t="str">
        <f>IF($A2308 &lt;&gt; "",VLOOKUP($A2308,'Student reference sheet'!$A$2:$V$2329, 3,FALSE), "")</f>
        <v/>
      </c>
      <c r="D2308" s="39" t="str">
        <f>IF($A2308 &lt;&gt; "",VLOOKUP($A2308,'Student reference sheet'!$A$2:$V$2329, 2,FALSE), "")</f>
        <v/>
      </c>
      <c r="E2308" s="35"/>
      <c r="F2308" s="34"/>
      <c r="G2308" s="40" t="str">
        <f t="shared" ca="1" si="108"/>
        <v/>
      </c>
      <c r="H2308" s="40" t="str">
        <f t="shared" ca="1" si="109"/>
        <v/>
      </c>
      <c r="I2308" s="36" t="str">
        <f>IF($A2308 = "", "",
IF(COUNTIF(MINIMUM_DAY_DATES[], Attendance!J2308) &gt; 0, VLOOKUP(Attendance!$G2308,MINIMUM_DAY_PERIOD_SCHEDULE[], 2,TRUE),
IF(COUNTIF(RALLY_DATES[], Attendance!J2308) &gt; 0, VLOOKUP(Attendance!$G2308,RALLY_PERIOD_SCHEDULE[], 2,TRUE),
IF(WEEKDAY(Attendance!$J2308) = 2,
       IF(COUNTIF(FINALS_WEEK_MONDAY_DATE[],Attendance!$J2308) &gt; 0, VLOOKUP(Attendance!$G2308,FINALS_WEEK_MONDAY_PERIOD_SCHEDULE[],2,TRUE),
       VLOOKUP(Attendance!$G2308,REGULAR_WEEK_SCHEDULE[],6,TRUE)),
IF(WEEKDAY($J2308) = 3,
       IF(COUNTIF(FINALS_WEEK_TUESDAY_DATE[],Attendance!$J2308) &gt; 0, VLOOKUP(Attendance!$G2308,FINALS_WEEK_TUESDAY_PERIOD_SCHEDULE[],2,TRUE),
       VLOOKUP(Attendance!$G2308,REGULAR_WEEK_SCHEDULE[[Tuesday]:[Period]],5,TRUE)),
IF(WEEKDAY(Attendance!$J2308) = 4,
        IF(COUNTIF(BLOCK_WEDNESDAY_DATES[],Attendance!$J2308) &gt; 0, VLOOKUP(Attendance!$G2308,BLOCK_WEDNESDAY_PERIOD_SCHEDULE[],2,TRUE),
        IF(COUNTIF(FINALS_WEEK_WEDNESDAY_DATE[],Attendance!$J2308) &gt; 0, VLOOKUP(Attendance!$G2308,FINALS_WEEK_WEDNESDAY_PERIOD_SCHEDULE[],2,TRUE),
       VLOOKUP(Attendance!$G2308,REGULAR_WEEK_SCHEDULE[[Wednesday]:[Period]],4,TRUE))),
IF(WEEKDAY($J2308) = 5,
       IF(COUNTIF(BLOCK_THURSDAY_DATES[],Attendance!$J2308) &gt; 0, VLOOKUP(Attendance!$G2308,BLOCK_THURSDAY_PERIOD_SCHEDULE[],2,TRUE),
       IF(COUNTIF(FINALS_WEEK_THURSDAY_DATE[],Attendance!$J2308) &gt; 0, VLOOKUP(Attendance!$G2308,FINALS_WEEK_THURSDAY_PERIOD_SCHEDULE[],2,TRUE),
       VLOOKUP(Attendance!$G2308,REGULAR_WEEK_SCHEDULE[[Thursday]:[Period]],3,TRUE))),
IF(WEEKDAY(Attendance!$J2308) = 6,
       IF(COUNTIF(FINALS_WEEK_FRIDAY_DATE[],Attendance!$J2308) &gt; 0, VLOOKUP(Attendance!$G2308,FINALS_WEEK_FRIDAY_PERIOD_SCHEDULE[],2,TRUE),
       VLOOKUP(Attendance!$G2308,REGULAR_WEEK_SCHEDULE[[Friday]:[Period]],2,TRUE))))))))))</f>
        <v/>
      </c>
      <c r="J2308" s="41" t="str">
        <f t="shared" ca="1" si="110"/>
        <v/>
      </c>
      <c r="K2308" s="41" t="str">
        <f>IF($A2308 &lt;&gt; "",VLOOKUP($A2308,'Student reference sheet'!$A$2:$V$2329, 7,FALSE), "")</f>
        <v/>
      </c>
      <c r="L2308" s="30" t="str">
        <f>IF($A2308 ="", "", VLOOKUP($A2308, 'Student reference sheet'!$A$2:$Z$2603,23,FALSE))</f>
        <v/>
      </c>
      <c r="M2308" s="30" t="str">
        <f>IF($A2308 ="", "", VLOOKUP($A2308, 'Student reference sheet'!$A$2:$Z$2603,24,FALSE))</f>
        <v/>
      </c>
      <c r="N2308" s="30" t="str">
        <f>IF($A2308 ="", "", VLOOKUP($A2308, 'Student reference sheet'!$A$2:$Z$2603,26,FALSE))</f>
        <v/>
      </c>
      <c r="O2308" s="30" t="str">
        <f>IF($A2308 ="", "", VLOOKUP($A2308, 'Student reference sheet'!$A$2:$Z$2603,25,FALSE))</f>
        <v/>
      </c>
      <c r="P2308" s="39" t="str">
        <f>IF($A2308 = "", "", IF(OR(VLOOKUP($A2308,'Student reference sheet'!$A$2:$V$2400,8,FALSE) = "R",  VLOOKUP($A2308,'Student reference sheet'!$A$2:$V$2400,8,FALSE) = "L"), "X", ""))</f>
        <v/>
      </c>
      <c r="Q2308" s="39" t="str">
        <f>IF($A2308 ="", "", VLOOKUP($A2308, 'Student reference sheet'!$A$2:$V$2603,22,FALSE))</f>
        <v/>
      </c>
      <c r="R2308" s="39" t="str">
        <f>IF($A2308 &lt;&gt; "",VLOOKUP($A2308,'Student reference sheet'!$A$2:$V$2329, 5,FALSE), "")</f>
        <v/>
      </c>
      <c r="S2308" s="39" t="str">
        <f>IF($A2308 &lt;&gt; "",VLOOKUP($A2308,'Student reference sheet'!$A$2:$V$2329, 6,FALSE), "")</f>
        <v/>
      </c>
      <c r="T2308" s="30" t="str">
        <f>IF($A2308 = "","",
IF(VLOOKUP($A2308,'Student reference sheet'!$A$2:$V$2329, 10,FALSE) = "Y", "Hispanic",
IF(VLOOKUP($A2308,'Student reference sheet'!$A$2:$V$2329,11,FALSE) &lt;&gt; "",
IF(VLOOKUP($A2308,'Student reference sheet'!$A$2:$V$2329,11,FALSE) = "UNK", "Unknown", VLOOKUP(VALUE(VLOOKUP($A2308,'Student reference sheet'!$A$2:$V$2329,11,FALSE)),'Ethnicity Reference'!$A$2:$B$22,2,FALSE)),
IF(VLOOKUP($A2308,'Student reference sheet'!$A$2:$V$2329,9,FALSE) &lt;&gt; "", VLOOKUP(VALUE(VLOOKUP($A2308,'Student reference sheet'!$A$2:$V$2329,9,FALSE)),'Ethnicity Reference'!$A$2:$B$22,2,FALSE),"Unknown"))))</f>
        <v/>
      </c>
      <c r="U2308" s="35"/>
    </row>
    <row r="2309" spans="1:21" ht="15.75">
      <c r="A2309" s="47"/>
      <c r="B2309" s="33"/>
      <c r="C2309" s="39" t="str">
        <f>IF($A2309 &lt;&gt; "",VLOOKUP($A2309,'Student reference sheet'!$A$2:$V$2329, 3,FALSE), "")</f>
        <v/>
      </c>
      <c r="D2309" s="39" t="str">
        <f>IF($A2309 &lt;&gt; "",VLOOKUP($A2309,'Student reference sheet'!$A$2:$V$2329, 2,FALSE), "")</f>
        <v/>
      </c>
      <c r="E2309" s="35"/>
      <c r="F2309" s="34"/>
      <c r="G2309" s="40" t="str">
        <f t="shared" ca="1" si="108"/>
        <v/>
      </c>
      <c r="H2309" s="40" t="str">
        <f t="shared" ca="1" si="109"/>
        <v/>
      </c>
      <c r="I2309" s="36" t="str">
        <f>IF($A2309 = "", "",
IF(COUNTIF(MINIMUM_DAY_DATES[], Attendance!J2309) &gt; 0, VLOOKUP(Attendance!$G2309,MINIMUM_DAY_PERIOD_SCHEDULE[], 2,TRUE),
IF(COUNTIF(RALLY_DATES[], Attendance!J2309) &gt; 0, VLOOKUP(Attendance!$G2309,RALLY_PERIOD_SCHEDULE[], 2,TRUE),
IF(WEEKDAY(Attendance!$J2309) = 2,
       IF(COUNTIF(FINALS_WEEK_MONDAY_DATE[],Attendance!$J2309) &gt; 0, VLOOKUP(Attendance!$G2309,FINALS_WEEK_MONDAY_PERIOD_SCHEDULE[],2,TRUE),
       VLOOKUP(Attendance!$G2309,REGULAR_WEEK_SCHEDULE[],6,TRUE)),
IF(WEEKDAY($J2309) = 3,
       IF(COUNTIF(FINALS_WEEK_TUESDAY_DATE[],Attendance!$J2309) &gt; 0, VLOOKUP(Attendance!$G2309,FINALS_WEEK_TUESDAY_PERIOD_SCHEDULE[],2,TRUE),
       VLOOKUP(Attendance!$G2309,REGULAR_WEEK_SCHEDULE[[Tuesday]:[Period]],5,TRUE)),
IF(WEEKDAY(Attendance!$J2309) = 4,
        IF(COUNTIF(BLOCK_WEDNESDAY_DATES[],Attendance!$J2309) &gt; 0, VLOOKUP(Attendance!$G2309,BLOCK_WEDNESDAY_PERIOD_SCHEDULE[],2,TRUE),
        IF(COUNTIF(FINALS_WEEK_WEDNESDAY_DATE[],Attendance!$J2309) &gt; 0, VLOOKUP(Attendance!$G2309,FINALS_WEEK_WEDNESDAY_PERIOD_SCHEDULE[],2,TRUE),
       VLOOKUP(Attendance!$G2309,REGULAR_WEEK_SCHEDULE[[Wednesday]:[Period]],4,TRUE))),
IF(WEEKDAY($J2309) = 5,
       IF(COUNTIF(BLOCK_THURSDAY_DATES[],Attendance!$J2309) &gt; 0, VLOOKUP(Attendance!$G2309,BLOCK_THURSDAY_PERIOD_SCHEDULE[],2,TRUE),
       IF(COUNTIF(FINALS_WEEK_THURSDAY_DATE[],Attendance!$J2309) &gt; 0, VLOOKUP(Attendance!$G2309,FINALS_WEEK_THURSDAY_PERIOD_SCHEDULE[],2,TRUE),
       VLOOKUP(Attendance!$G2309,REGULAR_WEEK_SCHEDULE[[Thursday]:[Period]],3,TRUE))),
IF(WEEKDAY(Attendance!$J2309) = 6,
       IF(COUNTIF(FINALS_WEEK_FRIDAY_DATE[],Attendance!$J2309) &gt; 0, VLOOKUP(Attendance!$G2309,FINALS_WEEK_FRIDAY_PERIOD_SCHEDULE[],2,TRUE),
       VLOOKUP(Attendance!$G2309,REGULAR_WEEK_SCHEDULE[[Friday]:[Period]],2,TRUE))))))))))</f>
        <v/>
      </c>
      <c r="J2309" s="41" t="str">
        <f t="shared" ca="1" si="110"/>
        <v/>
      </c>
      <c r="K2309" s="41" t="str">
        <f>IF($A2309 &lt;&gt; "",VLOOKUP($A2309,'Student reference sheet'!$A$2:$V$2329, 7,FALSE), "")</f>
        <v/>
      </c>
      <c r="L2309" s="30" t="str">
        <f>IF($A2309 ="", "", VLOOKUP($A2309, 'Student reference sheet'!$A$2:$Z$2603,23,FALSE))</f>
        <v/>
      </c>
      <c r="M2309" s="30" t="str">
        <f>IF($A2309 ="", "", VLOOKUP($A2309, 'Student reference sheet'!$A$2:$Z$2603,24,FALSE))</f>
        <v/>
      </c>
      <c r="N2309" s="30" t="str">
        <f>IF($A2309 ="", "", VLOOKUP($A2309, 'Student reference sheet'!$A$2:$Z$2603,26,FALSE))</f>
        <v/>
      </c>
      <c r="O2309" s="30" t="str">
        <f>IF($A2309 ="", "", VLOOKUP($A2309, 'Student reference sheet'!$A$2:$Z$2603,25,FALSE))</f>
        <v/>
      </c>
      <c r="P2309" s="39" t="str">
        <f>IF($A2309 = "", "", IF(OR(VLOOKUP($A2309,'Student reference sheet'!$A$2:$V$2400,8,FALSE) = "R",  VLOOKUP($A2309,'Student reference sheet'!$A$2:$V$2400,8,FALSE) = "L"), "X", ""))</f>
        <v/>
      </c>
      <c r="Q2309" s="39" t="str">
        <f>IF($A2309 ="", "", VLOOKUP($A2309, 'Student reference sheet'!$A$2:$V$2603,22,FALSE))</f>
        <v/>
      </c>
      <c r="R2309" s="39" t="str">
        <f>IF($A2309 &lt;&gt; "",VLOOKUP($A2309,'Student reference sheet'!$A$2:$V$2329, 5,FALSE), "")</f>
        <v/>
      </c>
      <c r="S2309" s="39" t="str">
        <f>IF($A2309 &lt;&gt; "",VLOOKUP($A2309,'Student reference sheet'!$A$2:$V$2329, 6,FALSE), "")</f>
        <v/>
      </c>
      <c r="T2309" s="30" t="str">
        <f>IF($A2309 = "","",
IF(VLOOKUP($A2309,'Student reference sheet'!$A$2:$V$2329, 10,FALSE) = "Y", "Hispanic",
IF(VLOOKUP($A2309,'Student reference sheet'!$A$2:$V$2329,11,FALSE) &lt;&gt; "",
IF(VLOOKUP($A2309,'Student reference sheet'!$A$2:$V$2329,11,FALSE) = "UNK", "Unknown", VLOOKUP(VALUE(VLOOKUP($A2309,'Student reference sheet'!$A$2:$V$2329,11,FALSE)),'Ethnicity Reference'!$A$2:$B$22,2,FALSE)),
IF(VLOOKUP($A2309,'Student reference sheet'!$A$2:$V$2329,9,FALSE) &lt;&gt; "", VLOOKUP(VALUE(VLOOKUP($A2309,'Student reference sheet'!$A$2:$V$2329,9,FALSE)),'Ethnicity Reference'!$A$2:$B$22,2,FALSE),"Unknown"))))</f>
        <v/>
      </c>
      <c r="U2309" s="35"/>
    </row>
    <row r="2310" spans="1:21" ht="15.75">
      <c r="A2310" s="47"/>
      <c r="B2310" s="33"/>
      <c r="C2310" s="39" t="str">
        <f>IF($A2310 &lt;&gt; "",VLOOKUP($A2310,'Student reference sheet'!$A$2:$V$2329, 3,FALSE), "")</f>
        <v/>
      </c>
      <c r="D2310" s="39" t="str">
        <f>IF($A2310 &lt;&gt; "",VLOOKUP($A2310,'Student reference sheet'!$A$2:$V$2329, 2,FALSE), "")</f>
        <v/>
      </c>
      <c r="E2310" s="35"/>
      <c r="F2310" s="34"/>
      <c r="G2310" s="40" t="str">
        <f t="shared" ca="1" si="108"/>
        <v/>
      </c>
      <c r="H2310" s="40" t="str">
        <f t="shared" ca="1" si="109"/>
        <v/>
      </c>
      <c r="I2310" s="36" t="str">
        <f>IF($A2310 = "", "",
IF(COUNTIF(MINIMUM_DAY_DATES[], Attendance!J2310) &gt; 0, VLOOKUP(Attendance!$G2310,MINIMUM_DAY_PERIOD_SCHEDULE[], 2,TRUE),
IF(COUNTIF(RALLY_DATES[], Attendance!J2310) &gt; 0, VLOOKUP(Attendance!$G2310,RALLY_PERIOD_SCHEDULE[], 2,TRUE),
IF(WEEKDAY(Attendance!$J2310) = 2,
       IF(COUNTIF(FINALS_WEEK_MONDAY_DATE[],Attendance!$J2310) &gt; 0, VLOOKUP(Attendance!$G2310,FINALS_WEEK_MONDAY_PERIOD_SCHEDULE[],2,TRUE),
       VLOOKUP(Attendance!$G2310,REGULAR_WEEK_SCHEDULE[],6,TRUE)),
IF(WEEKDAY($J2310) = 3,
       IF(COUNTIF(FINALS_WEEK_TUESDAY_DATE[],Attendance!$J2310) &gt; 0, VLOOKUP(Attendance!$G2310,FINALS_WEEK_TUESDAY_PERIOD_SCHEDULE[],2,TRUE),
       VLOOKUP(Attendance!$G2310,REGULAR_WEEK_SCHEDULE[[Tuesday]:[Period]],5,TRUE)),
IF(WEEKDAY(Attendance!$J2310) = 4,
        IF(COUNTIF(BLOCK_WEDNESDAY_DATES[],Attendance!$J2310) &gt; 0, VLOOKUP(Attendance!$G2310,BLOCK_WEDNESDAY_PERIOD_SCHEDULE[],2,TRUE),
        IF(COUNTIF(FINALS_WEEK_WEDNESDAY_DATE[],Attendance!$J2310) &gt; 0, VLOOKUP(Attendance!$G2310,FINALS_WEEK_WEDNESDAY_PERIOD_SCHEDULE[],2,TRUE),
       VLOOKUP(Attendance!$G2310,REGULAR_WEEK_SCHEDULE[[Wednesday]:[Period]],4,TRUE))),
IF(WEEKDAY($J2310) = 5,
       IF(COUNTIF(BLOCK_THURSDAY_DATES[],Attendance!$J2310) &gt; 0, VLOOKUP(Attendance!$G2310,BLOCK_THURSDAY_PERIOD_SCHEDULE[],2,TRUE),
       IF(COUNTIF(FINALS_WEEK_THURSDAY_DATE[],Attendance!$J2310) &gt; 0, VLOOKUP(Attendance!$G2310,FINALS_WEEK_THURSDAY_PERIOD_SCHEDULE[],2,TRUE),
       VLOOKUP(Attendance!$G2310,REGULAR_WEEK_SCHEDULE[[Thursday]:[Period]],3,TRUE))),
IF(WEEKDAY(Attendance!$J2310) = 6,
       IF(COUNTIF(FINALS_WEEK_FRIDAY_DATE[],Attendance!$J2310) &gt; 0, VLOOKUP(Attendance!$G2310,FINALS_WEEK_FRIDAY_PERIOD_SCHEDULE[],2,TRUE),
       VLOOKUP(Attendance!$G2310,REGULAR_WEEK_SCHEDULE[[Friday]:[Period]],2,TRUE))))))))))</f>
        <v/>
      </c>
      <c r="J2310" s="41" t="str">
        <f t="shared" ca="1" si="110"/>
        <v/>
      </c>
      <c r="K2310" s="41" t="str">
        <f>IF($A2310 &lt;&gt; "",VLOOKUP($A2310,'Student reference sheet'!$A$2:$V$2329, 7,FALSE), "")</f>
        <v/>
      </c>
      <c r="L2310" s="30" t="str">
        <f>IF($A2310 ="", "", VLOOKUP($A2310, 'Student reference sheet'!$A$2:$Z$2603,23,FALSE))</f>
        <v/>
      </c>
      <c r="M2310" s="30" t="str">
        <f>IF($A2310 ="", "", VLOOKUP($A2310, 'Student reference sheet'!$A$2:$Z$2603,24,FALSE))</f>
        <v/>
      </c>
      <c r="N2310" s="30" t="str">
        <f>IF($A2310 ="", "", VLOOKUP($A2310, 'Student reference sheet'!$A$2:$Z$2603,26,FALSE))</f>
        <v/>
      </c>
      <c r="O2310" s="30" t="str">
        <f>IF($A2310 ="", "", VLOOKUP($A2310, 'Student reference sheet'!$A$2:$Z$2603,25,FALSE))</f>
        <v/>
      </c>
      <c r="P2310" s="39" t="str">
        <f>IF($A2310 = "", "", IF(OR(VLOOKUP($A2310,'Student reference sheet'!$A$2:$V$2400,8,FALSE) = "R",  VLOOKUP($A2310,'Student reference sheet'!$A$2:$V$2400,8,FALSE) = "L"), "X", ""))</f>
        <v/>
      </c>
      <c r="Q2310" s="39" t="str">
        <f>IF($A2310 ="", "", VLOOKUP($A2310, 'Student reference sheet'!$A$2:$V$2603,22,FALSE))</f>
        <v/>
      </c>
      <c r="R2310" s="39" t="str">
        <f>IF($A2310 &lt;&gt; "",VLOOKUP($A2310,'Student reference sheet'!$A$2:$V$2329, 5,FALSE), "")</f>
        <v/>
      </c>
      <c r="S2310" s="39" t="str">
        <f>IF($A2310 &lt;&gt; "",VLOOKUP($A2310,'Student reference sheet'!$A$2:$V$2329, 6,FALSE), "")</f>
        <v/>
      </c>
      <c r="T2310" s="30" t="str">
        <f>IF($A2310 = "","",
IF(VLOOKUP($A2310,'Student reference sheet'!$A$2:$V$2329, 10,FALSE) = "Y", "Hispanic",
IF(VLOOKUP($A2310,'Student reference sheet'!$A$2:$V$2329,11,FALSE) &lt;&gt; "",
IF(VLOOKUP($A2310,'Student reference sheet'!$A$2:$V$2329,11,FALSE) = "UNK", "Unknown", VLOOKUP(VALUE(VLOOKUP($A2310,'Student reference sheet'!$A$2:$V$2329,11,FALSE)),'Ethnicity Reference'!$A$2:$B$22,2,FALSE)),
IF(VLOOKUP($A2310,'Student reference sheet'!$A$2:$V$2329,9,FALSE) &lt;&gt; "", VLOOKUP(VALUE(VLOOKUP($A2310,'Student reference sheet'!$A$2:$V$2329,9,FALSE)),'Ethnicity Reference'!$A$2:$B$22,2,FALSE),"Unknown"))))</f>
        <v/>
      </c>
      <c r="U2310" s="35"/>
    </row>
    <row r="2311" spans="1:21" ht="15.75">
      <c r="A2311" s="47"/>
      <c r="B2311" s="33"/>
      <c r="C2311" s="39" t="str">
        <f>IF($A2311 &lt;&gt; "",VLOOKUP($A2311,'Student reference sheet'!$A$2:$V$2329, 3,FALSE), "")</f>
        <v/>
      </c>
      <c r="D2311" s="39" t="str">
        <f>IF($A2311 &lt;&gt; "",VLOOKUP($A2311,'Student reference sheet'!$A$2:$V$2329, 2,FALSE), "")</f>
        <v/>
      </c>
      <c r="E2311" s="35"/>
      <c r="F2311" s="34"/>
      <c r="G2311" s="40" t="str">
        <f t="shared" ca="1" si="108"/>
        <v/>
      </c>
      <c r="H2311" s="40" t="str">
        <f t="shared" ca="1" si="109"/>
        <v/>
      </c>
      <c r="I2311" s="36" t="str">
        <f>IF($A2311 = "", "",
IF(COUNTIF(MINIMUM_DAY_DATES[], Attendance!J2311) &gt; 0, VLOOKUP(Attendance!$G2311,MINIMUM_DAY_PERIOD_SCHEDULE[], 2,TRUE),
IF(COUNTIF(RALLY_DATES[], Attendance!J2311) &gt; 0, VLOOKUP(Attendance!$G2311,RALLY_PERIOD_SCHEDULE[], 2,TRUE),
IF(WEEKDAY(Attendance!$J2311) = 2,
       IF(COUNTIF(FINALS_WEEK_MONDAY_DATE[],Attendance!$J2311) &gt; 0, VLOOKUP(Attendance!$G2311,FINALS_WEEK_MONDAY_PERIOD_SCHEDULE[],2,TRUE),
       VLOOKUP(Attendance!$G2311,REGULAR_WEEK_SCHEDULE[],6,TRUE)),
IF(WEEKDAY($J2311) = 3,
       IF(COUNTIF(FINALS_WEEK_TUESDAY_DATE[],Attendance!$J2311) &gt; 0, VLOOKUP(Attendance!$G2311,FINALS_WEEK_TUESDAY_PERIOD_SCHEDULE[],2,TRUE),
       VLOOKUP(Attendance!$G2311,REGULAR_WEEK_SCHEDULE[[Tuesday]:[Period]],5,TRUE)),
IF(WEEKDAY(Attendance!$J2311) = 4,
        IF(COUNTIF(BLOCK_WEDNESDAY_DATES[],Attendance!$J2311) &gt; 0, VLOOKUP(Attendance!$G2311,BLOCK_WEDNESDAY_PERIOD_SCHEDULE[],2,TRUE),
        IF(COUNTIF(FINALS_WEEK_WEDNESDAY_DATE[],Attendance!$J2311) &gt; 0, VLOOKUP(Attendance!$G2311,FINALS_WEEK_WEDNESDAY_PERIOD_SCHEDULE[],2,TRUE),
       VLOOKUP(Attendance!$G2311,REGULAR_WEEK_SCHEDULE[[Wednesday]:[Period]],4,TRUE))),
IF(WEEKDAY($J2311) = 5,
       IF(COUNTIF(BLOCK_THURSDAY_DATES[],Attendance!$J2311) &gt; 0, VLOOKUP(Attendance!$G2311,BLOCK_THURSDAY_PERIOD_SCHEDULE[],2,TRUE),
       IF(COUNTIF(FINALS_WEEK_THURSDAY_DATE[],Attendance!$J2311) &gt; 0, VLOOKUP(Attendance!$G2311,FINALS_WEEK_THURSDAY_PERIOD_SCHEDULE[],2,TRUE),
       VLOOKUP(Attendance!$G2311,REGULAR_WEEK_SCHEDULE[[Thursday]:[Period]],3,TRUE))),
IF(WEEKDAY(Attendance!$J2311) = 6,
       IF(COUNTIF(FINALS_WEEK_FRIDAY_DATE[],Attendance!$J2311) &gt; 0, VLOOKUP(Attendance!$G2311,FINALS_WEEK_FRIDAY_PERIOD_SCHEDULE[],2,TRUE),
       VLOOKUP(Attendance!$G2311,REGULAR_WEEK_SCHEDULE[[Friday]:[Period]],2,TRUE))))))))))</f>
        <v/>
      </c>
      <c r="J2311" s="41" t="str">
        <f t="shared" ca="1" si="110"/>
        <v/>
      </c>
      <c r="K2311" s="41" t="str">
        <f>IF($A2311 &lt;&gt; "",VLOOKUP($A2311,'Student reference sheet'!$A$2:$V$2329, 7,FALSE), "")</f>
        <v/>
      </c>
      <c r="L2311" s="30" t="str">
        <f>IF($A2311 ="", "", VLOOKUP($A2311, 'Student reference sheet'!$A$2:$Z$2603,23,FALSE))</f>
        <v/>
      </c>
      <c r="M2311" s="30" t="str">
        <f>IF($A2311 ="", "", VLOOKUP($A2311, 'Student reference sheet'!$A$2:$Z$2603,24,FALSE))</f>
        <v/>
      </c>
      <c r="N2311" s="30" t="str">
        <f>IF($A2311 ="", "", VLOOKUP($A2311, 'Student reference sheet'!$A$2:$Z$2603,26,FALSE))</f>
        <v/>
      </c>
      <c r="O2311" s="30" t="str">
        <f>IF($A2311 ="", "", VLOOKUP($A2311, 'Student reference sheet'!$A$2:$Z$2603,25,FALSE))</f>
        <v/>
      </c>
      <c r="P2311" s="39" t="str">
        <f>IF($A2311 = "", "", IF(OR(VLOOKUP($A2311,'Student reference sheet'!$A$2:$V$2400,8,FALSE) = "R",  VLOOKUP($A2311,'Student reference sheet'!$A$2:$V$2400,8,FALSE) = "L"), "X", ""))</f>
        <v/>
      </c>
      <c r="Q2311" s="39" t="str">
        <f>IF($A2311 ="", "", VLOOKUP($A2311, 'Student reference sheet'!$A$2:$V$2603,22,FALSE))</f>
        <v/>
      </c>
      <c r="R2311" s="39" t="str">
        <f>IF($A2311 &lt;&gt; "",VLOOKUP($A2311,'Student reference sheet'!$A$2:$V$2329, 5,FALSE), "")</f>
        <v/>
      </c>
      <c r="S2311" s="39" t="str">
        <f>IF($A2311 &lt;&gt; "",VLOOKUP($A2311,'Student reference sheet'!$A$2:$V$2329, 6,FALSE), "")</f>
        <v/>
      </c>
      <c r="T2311" s="30" t="str">
        <f>IF($A2311 = "","",
IF(VLOOKUP($A2311,'Student reference sheet'!$A$2:$V$2329, 10,FALSE) = "Y", "Hispanic",
IF(VLOOKUP($A2311,'Student reference sheet'!$A$2:$V$2329,11,FALSE) &lt;&gt; "",
IF(VLOOKUP($A2311,'Student reference sheet'!$A$2:$V$2329,11,FALSE) = "UNK", "Unknown", VLOOKUP(VALUE(VLOOKUP($A2311,'Student reference sheet'!$A$2:$V$2329,11,FALSE)),'Ethnicity Reference'!$A$2:$B$22,2,FALSE)),
IF(VLOOKUP($A2311,'Student reference sheet'!$A$2:$V$2329,9,FALSE) &lt;&gt; "", VLOOKUP(VALUE(VLOOKUP($A2311,'Student reference sheet'!$A$2:$V$2329,9,FALSE)),'Ethnicity Reference'!$A$2:$B$22,2,FALSE),"Unknown"))))</f>
        <v/>
      </c>
      <c r="U2311" s="35"/>
    </row>
    <row r="2312" spans="1:21" ht="15.75">
      <c r="A2312" s="47"/>
      <c r="B2312" s="33"/>
      <c r="C2312" s="39" t="str">
        <f>IF($A2312 &lt;&gt; "",VLOOKUP($A2312,'Student reference sheet'!$A$2:$V$2329, 3,FALSE), "")</f>
        <v/>
      </c>
      <c r="D2312" s="39" t="str">
        <f>IF($A2312 &lt;&gt; "",VLOOKUP($A2312,'Student reference sheet'!$A$2:$V$2329, 2,FALSE), "")</f>
        <v/>
      </c>
      <c r="E2312" s="35"/>
      <c r="F2312" s="34"/>
      <c r="G2312" s="40" t="str">
        <f t="shared" ca="1" si="108"/>
        <v/>
      </c>
      <c r="H2312" s="40" t="str">
        <f t="shared" ca="1" si="109"/>
        <v/>
      </c>
      <c r="I2312" s="36" t="str">
        <f>IF($A2312 = "", "",
IF(COUNTIF(MINIMUM_DAY_DATES[], Attendance!J2312) &gt; 0, VLOOKUP(Attendance!$G2312,MINIMUM_DAY_PERIOD_SCHEDULE[], 2,TRUE),
IF(COUNTIF(RALLY_DATES[], Attendance!J2312) &gt; 0, VLOOKUP(Attendance!$G2312,RALLY_PERIOD_SCHEDULE[], 2,TRUE),
IF(WEEKDAY(Attendance!$J2312) = 2,
       IF(COUNTIF(FINALS_WEEK_MONDAY_DATE[],Attendance!$J2312) &gt; 0, VLOOKUP(Attendance!$G2312,FINALS_WEEK_MONDAY_PERIOD_SCHEDULE[],2,TRUE),
       VLOOKUP(Attendance!$G2312,REGULAR_WEEK_SCHEDULE[],6,TRUE)),
IF(WEEKDAY($J2312) = 3,
       IF(COUNTIF(FINALS_WEEK_TUESDAY_DATE[],Attendance!$J2312) &gt; 0, VLOOKUP(Attendance!$G2312,FINALS_WEEK_TUESDAY_PERIOD_SCHEDULE[],2,TRUE),
       VLOOKUP(Attendance!$G2312,REGULAR_WEEK_SCHEDULE[[Tuesday]:[Period]],5,TRUE)),
IF(WEEKDAY(Attendance!$J2312) = 4,
        IF(COUNTIF(BLOCK_WEDNESDAY_DATES[],Attendance!$J2312) &gt; 0, VLOOKUP(Attendance!$G2312,BLOCK_WEDNESDAY_PERIOD_SCHEDULE[],2,TRUE),
        IF(COUNTIF(FINALS_WEEK_WEDNESDAY_DATE[],Attendance!$J2312) &gt; 0, VLOOKUP(Attendance!$G2312,FINALS_WEEK_WEDNESDAY_PERIOD_SCHEDULE[],2,TRUE),
       VLOOKUP(Attendance!$G2312,REGULAR_WEEK_SCHEDULE[[Wednesday]:[Period]],4,TRUE))),
IF(WEEKDAY($J2312) = 5,
       IF(COUNTIF(BLOCK_THURSDAY_DATES[],Attendance!$J2312) &gt; 0, VLOOKUP(Attendance!$G2312,BLOCK_THURSDAY_PERIOD_SCHEDULE[],2,TRUE),
       IF(COUNTIF(FINALS_WEEK_THURSDAY_DATE[],Attendance!$J2312) &gt; 0, VLOOKUP(Attendance!$G2312,FINALS_WEEK_THURSDAY_PERIOD_SCHEDULE[],2,TRUE),
       VLOOKUP(Attendance!$G2312,REGULAR_WEEK_SCHEDULE[[Thursday]:[Period]],3,TRUE))),
IF(WEEKDAY(Attendance!$J2312) = 6,
       IF(COUNTIF(FINALS_WEEK_FRIDAY_DATE[],Attendance!$J2312) &gt; 0, VLOOKUP(Attendance!$G2312,FINALS_WEEK_FRIDAY_PERIOD_SCHEDULE[],2,TRUE),
       VLOOKUP(Attendance!$G2312,REGULAR_WEEK_SCHEDULE[[Friday]:[Period]],2,TRUE))))))))))</f>
        <v/>
      </c>
      <c r="J2312" s="41" t="str">
        <f t="shared" ca="1" si="110"/>
        <v/>
      </c>
      <c r="K2312" s="41" t="str">
        <f>IF($A2312 &lt;&gt; "",VLOOKUP($A2312,'Student reference sheet'!$A$2:$V$2329, 7,FALSE), "")</f>
        <v/>
      </c>
      <c r="L2312" s="30" t="str">
        <f>IF($A2312 ="", "", VLOOKUP($A2312, 'Student reference sheet'!$A$2:$Z$2603,23,FALSE))</f>
        <v/>
      </c>
      <c r="M2312" s="30" t="str">
        <f>IF($A2312 ="", "", VLOOKUP($A2312, 'Student reference sheet'!$A$2:$Z$2603,24,FALSE))</f>
        <v/>
      </c>
      <c r="N2312" s="30" t="str">
        <f>IF($A2312 ="", "", VLOOKUP($A2312, 'Student reference sheet'!$A$2:$Z$2603,26,FALSE))</f>
        <v/>
      </c>
      <c r="O2312" s="30" t="str">
        <f>IF($A2312 ="", "", VLOOKUP($A2312, 'Student reference sheet'!$A$2:$Z$2603,25,FALSE))</f>
        <v/>
      </c>
      <c r="P2312" s="39" t="str">
        <f>IF($A2312 = "", "", IF(OR(VLOOKUP($A2312,'Student reference sheet'!$A$2:$V$2400,8,FALSE) = "R",  VLOOKUP($A2312,'Student reference sheet'!$A$2:$V$2400,8,FALSE) = "L"), "X", ""))</f>
        <v/>
      </c>
      <c r="Q2312" s="39" t="str">
        <f>IF($A2312 ="", "", VLOOKUP($A2312, 'Student reference sheet'!$A$2:$V$2603,22,FALSE))</f>
        <v/>
      </c>
      <c r="R2312" s="39" t="str">
        <f>IF($A2312 &lt;&gt; "",VLOOKUP($A2312,'Student reference sheet'!$A$2:$V$2329, 5,FALSE), "")</f>
        <v/>
      </c>
      <c r="S2312" s="39" t="str">
        <f>IF($A2312 &lt;&gt; "",VLOOKUP($A2312,'Student reference sheet'!$A$2:$V$2329, 6,FALSE), "")</f>
        <v/>
      </c>
      <c r="T2312" s="30" t="str">
        <f>IF($A2312 = "","",
IF(VLOOKUP($A2312,'Student reference sheet'!$A$2:$V$2329, 10,FALSE) = "Y", "Hispanic",
IF(VLOOKUP($A2312,'Student reference sheet'!$A$2:$V$2329,11,FALSE) &lt;&gt; "",
IF(VLOOKUP($A2312,'Student reference sheet'!$A$2:$V$2329,11,FALSE) = "UNK", "Unknown", VLOOKUP(VALUE(VLOOKUP($A2312,'Student reference sheet'!$A$2:$V$2329,11,FALSE)),'Ethnicity Reference'!$A$2:$B$22,2,FALSE)),
IF(VLOOKUP($A2312,'Student reference sheet'!$A$2:$V$2329,9,FALSE) &lt;&gt; "", VLOOKUP(VALUE(VLOOKUP($A2312,'Student reference sheet'!$A$2:$V$2329,9,FALSE)),'Ethnicity Reference'!$A$2:$B$22,2,FALSE),"Unknown"))))</f>
        <v/>
      </c>
      <c r="U2312" s="35"/>
    </row>
    <row r="2313" spans="1:21" ht="15.75">
      <c r="A2313" s="47"/>
      <c r="B2313" s="33"/>
      <c r="C2313" s="39" t="str">
        <f>IF($A2313 &lt;&gt; "",VLOOKUP($A2313,'Student reference sheet'!$A$2:$V$2329, 3,FALSE), "")</f>
        <v/>
      </c>
      <c r="D2313" s="39" t="str">
        <f>IF($A2313 &lt;&gt; "",VLOOKUP($A2313,'Student reference sheet'!$A$2:$V$2329, 2,FALSE), "")</f>
        <v/>
      </c>
      <c r="E2313" s="35"/>
      <c r="F2313" s="34"/>
      <c r="G2313" s="40" t="str">
        <f t="shared" ca="1" si="108"/>
        <v/>
      </c>
      <c r="H2313" s="40" t="str">
        <f t="shared" ca="1" si="109"/>
        <v/>
      </c>
      <c r="I2313" s="36" t="str">
        <f>IF($A2313 = "", "",
IF(COUNTIF(MINIMUM_DAY_DATES[], Attendance!J2313) &gt; 0, VLOOKUP(Attendance!$G2313,MINIMUM_DAY_PERIOD_SCHEDULE[], 2,TRUE),
IF(COUNTIF(RALLY_DATES[], Attendance!J2313) &gt; 0, VLOOKUP(Attendance!$G2313,RALLY_PERIOD_SCHEDULE[], 2,TRUE),
IF(WEEKDAY(Attendance!$J2313) = 2,
       IF(COUNTIF(FINALS_WEEK_MONDAY_DATE[],Attendance!$J2313) &gt; 0, VLOOKUP(Attendance!$G2313,FINALS_WEEK_MONDAY_PERIOD_SCHEDULE[],2,TRUE),
       VLOOKUP(Attendance!$G2313,REGULAR_WEEK_SCHEDULE[],6,TRUE)),
IF(WEEKDAY($J2313) = 3,
       IF(COUNTIF(FINALS_WEEK_TUESDAY_DATE[],Attendance!$J2313) &gt; 0, VLOOKUP(Attendance!$G2313,FINALS_WEEK_TUESDAY_PERIOD_SCHEDULE[],2,TRUE),
       VLOOKUP(Attendance!$G2313,REGULAR_WEEK_SCHEDULE[[Tuesday]:[Period]],5,TRUE)),
IF(WEEKDAY(Attendance!$J2313) = 4,
        IF(COUNTIF(BLOCK_WEDNESDAY_DATES[],Attendance!$J2313) &gt; 0, VLOOKUP(Attendance!$G2313,BLOCK_WEDNESDAY_PERIOD_SCHEDULE[],2,TRUE),
        IF(COUNTIF(FINALS_WEEK_WEDNESDAY_DATE[],Attendance!$J2313) &gt; 0, VLOOKUP(Attendance!$G2313,FINALS_WEEK_WEDNESDAY_PERIOD_SCHEDULE[],2,TRUE),
       VLOOKUP(Attendance!$G2313,REGULAR_WEEK_SCHEDULE[[Wednesday]:[Period]],4,TRUE))),
IF(WEEKDAY($J2313) = 5,
       IF(COUNTIF(BLOCK_THURSDAY_DATES[],Attendance!$J2313) &gt; 0, VLOOKUP(Attendance!$G2313,BLOCK_THURSDAY_PERIOD_SCHEDULE[],2,TRUE),
       IF(COUNTIF(FINALS_WEEK_THURSDAY_DATE[],Attendance!$J2313) &gt; 0, VLOOKUP(Attendance!$G2313,FINALS_WEEK_THURSDAY_PERIOD_SCHEDULE[],2,TRUE),
       VLOOKUP(Attendance!$G2313,REGULAR_WEEK_SCHEDULE[[Thursday]:[Period]],3,TRUE))),
IF(WEEKDAY(Attendance!$J2313) = 6,
       IF(COUNTIF(FINALS_WEEK_FRIDAY_DATE[],Attendance!$J2313) &gt; 0, VLOOKUP(Attendance!$G2313,FINALS_WEEK_FRIDAY_PERIOD_SCHEDULE[],2,TRUE),
       VLOOKUP(Attendance!$G2313,REGULAR_WEEK_SCHEDULE[[Friday]:[Period]],2,TRUE))))))))))</f>
        <v/>
      </c>
      <c r="J2313" s="41" t="str">
        <f t="shared" ca="1" si="110"/>
        <v/>
      </c>
      <c r="K2313" s="41" t="str">
        <f>IF($A2313 &lt;&gt; "",VLOOKUP($A2313,'Student reference sheet'!$A$2:$V$2329, 7,FALSE), "")</f>
        <v/>
      </c>
      <c r="L2313" s="30" t="str">
        <f>IF($A2313 ="", "", VLOOKUP($A2313, 'Student reference sheet'!$A$2:$Z$2603,23,FALSE))</f>
        <v/>
      </c>
      <c r="M2313" s="30" t="str">
        <f>IF($A2313 ="", "", VLOOKUP($A2313, 'Student reference sheet'!$A$2:$Z$2603,24,FALSE))</f>
        <v/>
      </c>
      <c r="N2313" s="30" t="str">
        <f>IF($A2313 ="", "", VLOOKUP($A2313, 'Student reference sheet'!$A$2:$Z$2603,26,FALSE))</f>
        <v/>
      </c>
      <c r="O2313" s="30" t="str">
        <f>IF($A2313 ="", "", VLOOKUP($A2313, 'Student reference sheet'!$A$2:$Z$2603,25,FALSE))</f>
        <v/>
      </c>
      <c r="P2313" s="39" t="str">
        <f>IF($A2313 = "", "", IF(OR(VLOOKUP($A2313,'Student reference sheet'!$A$2:$V$2400,8,FALSE) = "R",  VLOOKUP($A2313,'Student reference sheet'!$A$2:$V$2400,8,FALSE) = "L"), "X", ""))</f>
        <v/>
      </c>
      <c r="Q2313" s="39" t="str">
        <f>IF($A2313 ="", "", VLOOKUP($A2313, 'Student reference sheet'!$A$2:$V$2603,22,FALSE))</f>
        <v/>
      </c>
      <c r="R2313" s="39" t="str">
        <f>IF($A2313 &lt;&gt; "",VLOOKUP($A2313,'Student reference sheet'!$A$2:$V$2329, 5,FALSE), "")</f>
        <v/>
      </c>
      <c r="S2313" s="39" t="str">
        <f>IF($A2313 &lt;&gt; "",VLOOKUP($A2313,'Student reference sheet'!$A$2:$V$2329, 6,FALSE), "")</f>
        <v/>
      </c>
      <c r="T2313" s="30" t="str">
        <f>IF($A2313 = "","",
IF(VLOOKUP($A2313,'Student reference sheet'!$A$2:$V$2329, 10,FALSE) = "Y", "Hispanic",
IF(VLOOKUP($A2313,'Student reference sheet'!$A$2:$V$2329,11,FALSE) &lt;&gt; "",
IF(VLOOKUP($A2313,'Student reference sheet'!$A$2:$V$2329,11,FALSE) = "UNK", "Unknown", VLOOKUP(VALUE(VLOOKUP($A2313,'Student reference sheet'!$A$2:$V$2329,11,FALSE)),'Ethnicity Reference'!$A$2:$B$22,2,FALSE)),
IF(VLOOKUP($A2313,'Student reference sheet'!$A$2:$V$2329,9,FALSE) &lt;&gt; "", VLOOKUP(VALUE(VLOOKUP($A2313,'Student reference sheet'!$A$2:$V$2329,9,FALSE)),'Ethnicity Reference'!$A$2:$B$22,2,FALSE),"Unknown"))))</f>
        <v/>
      </c>
      <c r="U2313" s="35"/>
    </row>
    <row r="2314" spans="1:21" ht="15.75">
      <c r="A2314" s="47"/>
      <c r="B2314" s="33"/>
      <c r="C2314" s="39" t="str">
        <f>IF($A2314 &lt;&gt; "",VLOOKUP($A2314,'Student reference sheet'!$A$2:$V$2329, 3,FALSE), "")</f>
        <v/>
      </c>
      <c r="D2314" s="39" t="str">
        <f>IF($A2314 &lt;&gt; "",VLOOKUP($A2314,'Student reference sheet'!$A$2:$V$2329, 2,FALSE), "")</f>
        <v/>
      </c>
      <c r="E2314" s="35"/>
      <c r="F2314" s="34"/>
      <c r="G2314" s="40" t="str">
        <f t="shared" ref="G2314:G2377" ca="1" si="111">IF(A2314 &lt;&gt;"", IF(G2314 = "",NOW() - TODAY(), G2314), "")</f>
        <v/>
      </c>
      <c r="H2314" s="40" t="str">
        <f t="shared" ref="H2314:H2377" ca="1" si="112">IF(B2314 &lt;&gt;"", IF(H2314 = "",NOW() - TODAY(), H2314), "")</f>
        <v/>
      </c>
      <c r="I2314" s="36" t="str">
        <f>IF($A2314 = "", "",
IF(COUNTIF(MINIMUM_DAY_DATES[], Attendance!J2314) &gt; 0, VLOOKUP(Attendance!$G2314,MINIMUM_DAY_PERIOD_SCHEDULE[], 2,TRUE),
IF(COUNTIF(RALLY_DATES[], Attendance!J2314) &gt; 0, VLOOKUP(Attendance!$G2314,RALLY_PERIOD_SCHEDULE[], 2,TRUE),
IF(WEEKDAY(Attendance!$J2314) = 2,
       IF(COUNTIF(FINALS_WEEK_MONDAY_DATE[],Attendance!$J2314) &gt; 0, VLOOKUP(Attendance!$G2314,FINALS_WEEK_MONDAY_PERIOD_SCHEDULE[],2,TRUE),
       VLOOKUP(Attendance!$G2314,REGULAR_WEEK_SCHEDULE[],6,TRUE)),
IF(WEEKDAY($J2314) = 3,
       IF(COUNTIF(FINALS_WEEK_TUESDAY_DATE[],Attendance!$J2314) &gt; 0, VLOOKUP(Attendance!$G2314,FINALS_WEEK_TUESDAY_PERIOD_SCHEDULE[],2,TRUE),
       VLOOKUP(Attendance!$G2314,REGULAR_WEEK_SCHEDULE[[Tuesday]:[Period]],5,TRUE)),
IF(WEEKDAY(Attendance!$J2314) = 4,
        IF(COUNTIF(BLOCK_WEDNESDAY_DATES[],Attendance!$J2314) &gt; 0, VLOOKUP(Attendance!$G2314,BLOCK_WEDNESDAY_PERIOD_SCHEDULE[],2,TRUE),
        IF(COUNTIF(FINALS_WEEK_WEDNESDAY_DATE[],Attendance!$J2314) &gt; 0, VLOOKUP(Attendance!$G2314,FINALS_WEEK_WEDNESDAY_PERIOD_SCHEDULE[],2,TRUE),
       VLOOKUP(Attendance!$G2314,REGULAR_WEEK_SCHEDULE[[Wednesday]:[Period]],4,TRUE))),
IF(WEEKDAY($J2314) = 5,
       IF(COUNTIF(BLOCK_THURSDAY_DATES[],Attendance!$J2314) &gt; 0, VLOOKUP(Attendance!$G2314,BLOCK_THURSDAY_PERIOD_SCHEDULE[],2,TRUE),
       IF(COUNTIF(FINALS_WEEK_THURSDAY_DATE[],Attendance!$J2314) &gt; 0, VLOOKUP(Attendance!$G2314,FINALS_WEEK_THURSDAY_PERIOD_SCHEDULE[],2,TRUE),
       VLOOKUP(Attendance!$G2314,REGULAR_WEEK_SCHEDULE[[Thursday]:[Period]],3,TRUE))),
IF(WEEKDAY(Attendance!$J2314) = 6,
       IF(COUNTIF(FINALS_WEEK_FRIDAY_DATE[],Attendance!$J2314) &gt; 0, VLOOKUP(Attendance!$G2314,FINALS_WEEK_FRIDAY_PERIOD_SCHEDULE[],2,TRUE),
       VLOOKUP(Attendance!$G2314,REGULAR_WEEK_SCHEDULE[[Friday]:[Period]],2,TRUE))))))))))</f>
        <v/>
      </c>
      <c r="J2314" s="41" t="str">
        <f t="shared" ref="J2314:J2377" ca="1" si="113">IF(A2314 &lt;&gt;"", IF(J2314 = "",TODAY(), J2314), "")</f>
        <v/>
      </c>
      <c r="K2314" s="41" t="str">
        <f>IF($A2314 &lt;&gt; "",VLOOKUP($A2314,'Student reference sheet'!$A$2:$V$2329, 7,FALSE), "")</f>
        <v/>
      </c>
      <c r="L2314" s="30" t="str">
        <f>IF($A2314 ="", "", VLOOKUP($A2314, 'Student reference sheet'!$A$2:$Z$2603,23,FALSE))</f>
        <v/>
      </c>
      <c r="M2314" s="30" t="str">
        <f>IF($A2314 ="", "", VLOOKUP($A2314, 'Student reference sheet'!$A$2:$Z$2603,24,FALSE))</f>
        <v/>
      </c>
      <c r="N2314" s="30" t="str">
        <f>IF($A2314 ="", "", VLOOKUP($A2314, 'Student reference sheet'!$A$2:$Z$2603,26,FALSE))</f>
        <v/>
      </c>
      <c r="O2314" s="30" t="str">
        <f>IF($A2314 ="", "", VLOOKUP($A2314, 'Student reference sheet'!$A$2:$Z$2603,25,FALSE))</f>
        <v/>
      </c>
      <c r="P2314" s="39" t="str">
        <f>IF($A2314 = "", "", IF(OR(VLOOKUP($A2314,'Student reference sheet'!$A$2:$V$2400,8,FALSE) = "R",  VLOOKUP($A2314,'Student reference sheet'!$A$2:$V$2400,8,FALSE) = "L"), "X", ""))</f>
        <v/>
      </c>
      <c r="Q2314" s="39" t="str">
        <f>IF($A2314 ="", "", VLOOKUP($A2314, 'Student reference sheet'!$A$2:$V$2603,22,FALSE))</f>
        <v/>
      </c>
      <c r="R2314" s="39" t="str">
        <f>IF($A2314 &lt;&gt; "",VLOOKUP($A2314,'Student reference sheet'!$A$2:$V$2329, 5,FALSE), "")</f>
        <v/>
      </c>
      <c r="S2314" s="39" t="str">
        <f>IF($A2314 &lt;&gt; "",VLOOKUP($A2314,'Student reference sheet'!$A$2:$V$2329, 6,FALSE), "")</f>
        <v/>
      </c>
      <c r="T2314" s="30" t="str">
        <f>IF($A2314 = "","",
IF(VLOOKUP($A2314,'Student reference sheet'!$A$2:$V$2329, 10,FALSE) = "Y", "Hispanic",
IF(VLOOKUP($A2314,'Student reference sheet'!$A$2:$V$2329,11,FALSE) &lt;&gt; "",
IF(VLOOKUP($A2314,'Student reference sheet'!$A$2:$V$2329,11,FALSE) = "UNK", "Unknown", VLOOKUP(VALUE(VLOOKUP($A2314,'Student reference sheet'!$A$2:$V$2329,11,FALSE)),'Ethnicity Reference'!$A$2:$B$22,2,FALSE)),
IF(VLOOKUP($A2314,'Student reference sheet'!$A$2:$V$2329,9,FALSE) &lt;&gt; "", VLOOKUP(VALUE(VLOOKUP($A2314,'Student reference sheet'!$A$2:$V$2329,9,FALSE)),'Ethnicity Reference'!$A$2:$B$22,2,FALSE),"Unknown"))))</f>
        <v/>
      </c>
      <c r="U2314" s="35"/>
    </row>
    <row r="2315" spans="1:21" ht="15.75">
      <c r="A2315" s="47"/>
      <c r="B2315" s="33"/>
      <c r="C2315" s="39" t="str">
        <f>IF($A2315 &lt;&gt; "",VLOOKUP($A2315,'Student reference sheet'!$A$2:$V$2329, 3,FALSE), "")</f>
        <v/>
      </c>
      <c r="D2315" s="39" t="str">
        <f>IF($A2315 &lt;&gt; "",VLOOKUP($A2315,'Student reference sheet'!$A$2:$V$2329, 2,FALSE), "")</f>
        <v/>
      </c>
      <c r="E2315" s="35"/>
      <c r="F2315" s="34"/>
      <c r="G2315" s="40" t="str">
        <f t="shared" ca="1" si="111"/>
        <v/>
      </c>
      <c r="H2315" s="40" t="str">
        <f t="shared" ca="1" si="112"/>
        <v/>
      </c>
      <c r="I2315" s="36" t="str">
        <f>IF($A2315 = "", "",
IF(COUNTIF(MINIMUM_DAY_DATES[], Attendance!J2315) &gt; 0, VLOOKUP(Attendance!$G2315,MINIMUM_DAY_PERIOD_SCHEDULE[], 2,TRUE),
IF(COUNTIF(RALLY_DATES[], Attendance!J2315) &gt; 0, VLOOKUP(Attendance!$G2315,RALLY_PERIOD_SCHEDULE[], 2,TRUE),
IF(WEEKDAY(Attendance!$J2315) = 2,
       IF(COUNTIF(FINALS_WEEK_MONDAY_DATE[],Attendance!$J2315) &gt; 0, VLOOKUP(Attendance!$G2315,FINALS_WEEK_MONDAY_PERIOD_SCHEDULE[],2,TRUE),
       VLOOKUP(Attendance!$G2315,REGULAR_WEEK_SCHEDULE[],6,TRUE)),
IF(WEEKDAY($J2315) = 3,
       IF(COUNTIF(FINALS_WEEK_TUESDAY_DATE[],Attendance!$J2315) &gt; 0, VLOOKUP(Attendance!$G2315,FINALS_WEEK_TUESDAY_PERIOD_SCHEDULE[],2,TRUE),
       VLOOKUP(Attendance!$G2315,REGULAR_WEEK_SCHEDULE[[Tuesday]:[Period]],5,TRUE)),
IF(WEEKDAY(Attendance!$J2315) = 4,
        IF(COUNTIF(BLOCK_WEDNESDAY_DATES[],Attendance!$J2315) &gt; 0, VLOOKUP(Attendance!$G2315,BLOCK_WEDNESDAY_PERIOD_SCHEDULE[],2,TRUE),
        IF(COUNTIF(FINALS_WEEK_WEDNESDAY_DATE[],Attendance!$J2315) &gt; 0, VLOOKUP(Attendance!$G2315,FINALS_WEEK_WEDNESDAY_PERIOD_SCHEDULE[],2,TRUE),
       VLOOKUP(Attendance!$G2315,REGULAR_WEEK_SCHEDULE[[Wednesday]:[Period]],4,TRUE))),
IF(WEEKDAY($J2315) = 5,
       IF(COUNTIF(BLOCK_THURSDAY_DATES[],Attendance!$J2315) &gt; 0, VLOOKUP(Attendance!$G2315,BLOCK_THURSDAY_PERIOD_SCHEDULE[],2,TRUE),
       IF(COUNTIF(FINALS_WEEK_THURSDAY_DATE[],Attendance!$J2315) &gt; 0, VLOOKUP(Attendance!$G2315,FINALS_WEEK_THURSDAY_PERIOD_SCHEDULE[],2,TRUE),
       VLOOKUP(Attendance!$G2315,REGULAR_WEEK_SCHEDULE[[Thursday]:[Period]],3,TRUE))),
IF(WEEKDAY(Attendance!$J2315) = 6,
       IF(COUNTIF(FINALS_WEEK_FRIDAY_DATE[],Attendance!$J2315) &gt; 0, VLOOKUP(Attendance!$G2315,FINALS_WEEK_FRIDAY_PERIOD_SCHEDULE[],2,TRUE),
       VLOOKUP(Attendance!$G2315,REGULAR_WEEK_SCHEDULE[[Friday]:[Period]],2,TRUE))))))))))</f>
        <v/>
      </c>
      <c r="J2315" s="41" t="str">
        <f t="shared" ca="1" si="113"/>
        <v/>
      </c>
      <c r="K2315" s="41" t="str">
        <f>IF($A2315 &lt;&gt; "",VLOOKUP($A2315,'Student reference sheet'!$A$2:$V$2329, 7,FALSE), "")</f>
        <v/>
      </c>
      <c r="L2315" s="30" t="str">
        <f>IF($A2315 ="", "", VLOOKUP($A2315, 'Student reference sheet'!$A$2:$Z$2603,23,FALSE))</f>
        <v/>
      </c>
      <c r="M2315" s="30" t="str">
        <f>IF($A2315 ="", "", VLOOKUP($A2315, 'Student reference sheet'!$A$2:$Z$2603,24,FALSE))</f>
        <v/>
      </c>
      <c r="N2315" s="30" t="str">
        <f>IF($A2315 ="", "", VLOOKUP($A2315, 'Student reference sheet'!$A$2:$Z$2603,26,FALSE))</f>
        <v/>
      </c>
      <c r="O2315" s="30" t="str">
        <f>IF($A2315 ="", "", VLOOKUP($A2315, 'Student reference sheet'!$A$2:$Z$2603,25,FALSE))</f>
        <v/>
      </c>
      <c r="P2315" s="39" t="str">
        <f>IF($A2315 = "", "", IF(OR(VLOOKUP($A2315,'Student reference sheet'!$A$2:$V$2400,8,FALSE) = "R",  VLOOKUP($A2315,'Student reference sheet'!$A$2:$V$2400,8,FALSE) = "L"), "X", ""))</f>
        <v/>
      </c>
      <c r="Q2315" s="39" t="str">
        <f>IF($A2315 ="", "", VLOOKUP($A2315, 'Student reference sheet'!$A$2:$V$2603,22,FALSE))</f>
        <v/>
      </c>
      <c r="R2315" s="39" t="str">
        <f>IF($A2315 &lt;&gt; "",VLOOKUP($A2315,'Student reference sheet'!$A$2:$V$2329, 5,FALSE), "")</f>
        <v/>
      </c>
      <c r="S2315" s="39" t="str">
        <f>IF($A2315 &lt;&gt; "",VLOOKUP($A2315,'Student reference sheet'!$A$2:$V$2329, 6,FALSE), "")</f>
        <v/>
      </c>
      <c r="T2315" s="30" t="str">
        <f>IF($A2315 = "","",
IF(VLOOKUP($A2315,'Student reference sheet'!$A$2:$V$2329, 10,FALSE) = "Y", "Hispanic",
IF(VLOOKUP($A2315,'Student reference sheet'!$A$2:$V$2329,11,FALSE) &lt;&gt; "",
IF(VLOOKUP($A2315,'Student reference sheet'!$A$2:$V$2329,11,FALSE) = "UNK", "Unknown", VLOOKUP(VALUE(VLOOKUP($A2315,'Student reference sheet'!$A$2:$V$2329,11,FALSE)),'Ethnicity Reference'!$A$2:$B$22,2,FALSE)),
IF(VLOOKUP($A2315,'Student reference sheet'!$A$2:$V$2329,9,FALSE) &lt;&gt; "", VLOOKUP(VALUE(VLOOKUP($A2315,'Student reference sheet'!$A$2:$V$2329,9,FALSE)),'Ethnicity Reference'!$A$2:$B$22,2,FALSE),"Unknown"))))</f>
        <v/>
      </c>
      <c r="U2315" s="35"/>
    </row>
    <row r="2316" spans="1:21" ht="15.75">
      <c r="A2316" s="47"/>
      <c r="B2316" s="33"/>
      <c r="C2316" s="39" t="str">
        <f>IF($A2316 &lt;&gt; "",VLOOKUP($A2316,'Student reference sheet'!$A$2:$V$2329, 3,FALSE), "")</f>
        <v/>
      </c>
      <c r="D2316" s="39" t="str">
        <f>IF($A2316 &lt;&gt; "",VLOOKUP($A2316,'Student reference sheet'!$A$2:$V$2329, 2,FALSE), "")</f>
        <v/>
      </c>
      <c r="E2316" s="35"/>
      <c r="F2316" s="34"/>
      <c r="G2316" s="40" t="str">
        <f t="shared" ca="1" si="111"/>
        <v/>
      </c>
      <c r="H2316" s="40" t="str">
        <f t="shared" ca="1" si="112"/>
        <v/>
      </c>
      <c r="I2316" s="36" t="str">
        <f>IF($A2316 = "", "",
IF(COUNTIF(MINIMUM_DAY_DATES[], Attendance!J2316) &gt; 0, VLOOKUP(Attendance!$G2316,MINIMUM_DAY_PERIOD_SCHEDULE[], 2,TRUE),
IF(COUNTIF(RALLY_DATES[], Attendance!J2316) &gt; 0, VLOOKUP(Attendance!$G2316,RALLY_PERIOD_SCHEDULE[], 2,TRUE),
IF(WEEKDAY(Attendance!$J2316) = 2,
       IF(COUNTIF(FINALS_WEEK_MONDAY_DATE[],Attendance!$J2316) &gt; 0, VLOOKUP(Attendance!$G2316,FINALS_WEEK_MONDAY_PERIOD_SCHEDULE[],2,TRUE),
       VLOOKUP(Attendance!$G2316,REGULAR_WEEK_SCHEDULE[],6,TRUE)),
IF(WEEKDAY($J2316) = 3,
       IF(COUNTIF(FINALS_WEEK_TUESDAY_DATE[],Attendance!$J2316) &gt; 0, VLOOKUP(Attendance!$G2316,FINALS_WEEK_TUESDAY_PERIOD_SCHEDULE[],2,TRUE),
       VLOOKUP(Attendance!$G2316,REGULAR_WEEK_SCHEDULE[[Tuesday]:[Period]],5,TRUE)),
IF(WEEKDAY(Attendance!$J2316) = 4,
        IF(COUNTIF(BLOCK_WEDNESDAY_DATES[],Attendance!$J2316) &gt; 0, VLOOKUP(Attendance!$G2316,BLOCK_WEDNESDAY_PERIOD_SCHEDULE[],2,TRUE),
        IF(COUNTIF(FINALS_WEEK_WEDNESDAY_DATE[],Attendance!$J2316) &gt; 0, VLOOKUP(Attendance!$G2316,FINALS_WEEK_WEDNESDAY_PERIOD_SCHEDULE[],2,TRUE),
       VLOOKUP(Attendance!$G2316,REGULAR_WEEK_SCHEDULE[[Wednesday]:[Period]],4,TRUE))),
IF(WEEKDAY($J2316) = 5,
       IF(COUNTIF(BLOCK_THURSDAY_DATES[],Attendance!$J2316) &gt; 0, VLOOKUP(Attendance!$G2316,BLOCK_THURSDAY_PERIOD_SCHEDULE[],2,TRUE),
       IF(COUNTIF(FINALS_WEEK_THURSDAY_DATE[],Attendance!$J2316) &gt; 0, VLOOKUP(Attendance!$G2316,FINALS_WEEK_THURSDAY_PERIOD_SCHEDULE[],2,TRUE),
       VLOOKUP(Attendance!$G2316,REGULAR_WEEK_SCHEDULE[[Thursday]:[Period]],3,TRUE))),
IF(WEEKDAY(Attendance!$J2316) = 6,
       IF(COUNTIF(FINALS_WEEK_FRIDAY_DATE[],Attendance!$J2316) &gt; 0, VLOOKUP(Attendance!$G2316,FINALS_WEEK_FRIDAY_PERIOD_SCHEDULE[],2,TRUE),
       VLOOKUP(Attendance!$G2316,REGULAR_WEEK_SCHEDULE[[Friday]:[Period]],2,TRUE))))))))))</f>
        <v/>
      </c>
      <c r="J2316" s="41" t="str">
        <f t="shared" ca="1" si="113"/>
        <v/>
      </c>
      <c r="K2316" s="41" t="str">
        <f>IF($A2316 &lt;&gt; "",VLOOKUP($A2316,'Student reference sheet'!$A$2:$V$2329, 7,FALSE), "")</f>
        <v/>
      </c>
      <c r="L2316" s="30" t="str">
        <f>IF($A2316 ="", "", VLOOKUP($A2316, 'Student reference sheet'!$A$2:$Z$2603,23,FALSE))</f>
        <v/>
      </c>
      <c r="M2316" s="30" t="str">
        <f>IF($A2316 ="", "", VLOOKUP($A2316, 'Student reference sheet'!$A$2:$Z$2603,24,FALSE))</f>
        <v/>
      </c>
      <c r="N2316" s="30" t="str">
        <f>IF($A2316 ="", "", VLOOKUP($A2316, 'Student reference sheet'!$A$2:$Z$2603,26,FALSE))</f>
        <v/>
      </c>
      <c r="O2316" s="30" t="str">
        <f>IF($A2316 ="", "", VLOOKUP($A2316, 'Student reference sheet'!$A$2:$Z$2603,25,FALSE))</f>
        <v/>
      </c>
      <c r="P2316" s="39" t="str">
        <f>IF($A2316 = "", "", IF(OR(VLOOKUP($A2316,'Student reference sheet'!$A$2:$V$2400,8,FALSE) = "R",  VLOOKUP($A2316,'Student reference sheet'!$A$2:$V$2400,8,FALSE) = "L"), "X", ""))</f>
        <v/>
      </c>
      <c r="Q2316" s="39" t="str">
        <f>IF($A2316 ="", "", VLOOKUP($A2316, 'Student reference sheet'!$A$2:$V$2603,22,FALSE))</f>
        <v/>
      </c>
      <c r="R2316" s="39" t="str">
        <f>IF($A2316 &lt;&gt; "",VLOOKUP($A2316,'Student reference sheet'!$A$2:$V$2329, 5,FALSE), "")</f>
        <v/>
      </c>
      <c r="S2316" s="39" t="str">
        <f>IF($A2316 &lt;&gt; "",VLOOKUP($A2316,'Student reference sheet'!$A$2:$V$2329, 6,FALSE), "")</f>
        <v/>
      </c>
      <c r="T2316" s="30" t="str">
        <f>IF($A2316 = "","",
IF(VLOOKUP($A2316,'Student reference sheet'!$A$2:$V$2329, 10,FALSE) = "Y", "Hispanic",
IF(VLOOKUP($A2316,'Student reference sheet'!$A$2:$V$2329,11,FALSE) &lt;&gt; "",
IF(VLOOKUP($A2316,'Student reference sheet'!$A$2:$V$2329,11,FALSE) = "UNK", "Unknown", VLOOKUP(VALUE(VLOOKUP($A2316,'Student reference sheet'!$A$2:$V$2329,11,FALSE)),'Ethnicity Reference'!$A$2:$B$22,2,FALSE)),
IF(VLOOKUP($A2316,'Student reference sheet'!$A$2:$V$2329,9,FALSE) &lt;&gt; "", VLOOKUP(VALUE(VLOOKUP($A2316,'Student reference sheet'!$A$2:$V$2329,9,FALSE)),'Ethnicity Reference'!$A$2:$B$22,2,FALSE),"Unknown"))))</f>
        <v/>
      </c>
      <c r="U2316" s="35"/>
    </row>
    <row r="2317" spans="1:21" ht="15.75">
      <c r="A2317" s="47"/>
      <c r="B2317" s="33"/>
      <c r="C2317" s="39" t="str">
        <f>IF($A2317 &lt;&gt; "",VLOOKUP($A2317,'Student reference sheet'!$A$2:$V$2329, 3,FALSE), "")</f>
        <v/>
      </c>
      <c r="D2317" s="39" t="str">
        <f>IF($A2317 &lt;&gt; "",VLOOKUP($A2317,'Student reference sheet'!$A$2:$V$2329, 2,FALSE), "")</f>
        <v/>
      </c>
      <c r="E2317" s="35"/>
      <c r="F2317" s="34"/>
      <c r="G2317" s="40" t="str">
        <f t="shared" ca="1" si="111"/>
        <v/>
      </c>
      <c r="H2317" s="40" t="str">
        <f t="shared" ca="1" si="112"/>
        <v/>
      </c>
      <c r="I2317" s="36" t="str">
        <f>IF($A2317 = "", "",
IF(COUNTIF(MINIMUM_DAY_DATES[], Attendance!J2317) &gt; 0, VLOOKUP(Attendance!$G2317,MINIMUM_DAY_PERIOD_SCHEDULE[], 2,TRUE),
IF(COUNTIF(RALLY_DATES[], Attendance!J2317) &gt; 0, VLOOKUP(Attendance!$G2317,RALLY_PERIOD_SCHEDULE[], 2,TRUE),
IF(WEEKDAY(Attendance!$J2317) = 2,
       IF(COUNTIF(FINALS_WEEK_MONDAY_DATE[],Attendance!$J2317) &gt; 0, VLOOKUP(Attendance!$G2317,FINALS_WEEK_MONDAY_PERIOD_SCHEDULE[],2,TRUE),
       VLOOKUP(Attendance!$G2317,REGULAR_WEEK_SCHEDULE[],6,TRUE)),
IF(WEEKDAY($J2317) = 3,
       IF(COUNTIF(FINALS_WEEK_TUESDAY_DATE[],Attendance!$J2317) &gt; 0, VLOOKUP(Attendance!$G2317,FINALS_WEEK_TUESDAY_PERIOD_SCHEDULE[],2,TRUE),
       VLOOKUP(Attendance!$G2317,REGULAR_WEEK_SCHEDULE[[Tuesday]:[Period]],5,TRUE)),
IF(WEEKDAY(Attendance!$J2317) = 4,
        IF(COUNTIF(BLOCK_WEDNESDAY_DATES[],Attendance!$J2317) &gt; 0, VLOOKUP(Attendance!$G2317,BLOCK_WEDNESDAY_PERIOD_SCHEDULE[],2,TRUE),
        IF(COUNTIF(FINALS_WEEK_WEDNESDAY_DATE[],Attendance!$J2317) &gt; 0, VLOOKUP(Attendance!$G2317,FINALS_WEEK_WEDNESDAY_PERIOD_SCHEDULE[],2,TRUE),
       VLOOKUP(Attendance!$G2317,REGULAR_WEEK_SCHEDULE[[Wednesday]:[Period]],4,TRUE))),
IF(WEEKDAY($J2317) = 5,
       IF(COUNTIF(BLOCK_THURSDAY_DATES[],Attendance!$J2317) &gt; 0, VLOOKUP(Attendance!$G2317,BLOCK_THURSDAY_PERIOD_SCHEDULE[],2,TRUE),
       IF(COUNTIF(FINALS_WEEK_THURSDAY_DATE[],Attendance!$J2317) &gt; 0, VLOOKUP(Attendance!$G2317,FINALS_WEEK_THURSDAY_PERIOD_SCHEDULE[],2,TRUE),
       VLOOKUP(Attendance!$G2317,REGULAR_WEEK_SCHEDULE[[Thursday]:[Period]],3,TRUE))),
IF(WEEKDAY(Attendance!$J2317) = 6,
       IF(COUNTIF(FINALS_WEEK_FRIDAY_DATE[],Attendance!$J2317) &gt; 0, VLOOKUP(Attendance!$G2317,FINALS_WEEK_FRIDAY_PERIOD_SCHEDULE[],2,TRUE),
       VLOOKUP(Attendance!$G2317,REGULAR_WEEK_SCHEDULE[[Friday]:[Period]],2,TRUE))))))))))</f>
        <v/>
      </c>
      <c r="J2317" s="41" t="str">
        <f t="shared" ca="1" si="113"/>
        <v/>
      </c>
      <c r="K2317" s="41" t="str">
        <f>IF($A2317 &lt;&gt; "",VLOOKUP($A2317,'Student reference sheet'!$A$2:$V$2329, 7,FALSE), "")</f>
        <v/>
      </c>
      <c r="L2317" s="30" t="str">
        <f>IF($A2317 ="", "", VLOOKUP($A2317, 'Student reference sheet'!$A$2:$Z$2603,23,FALSE))</f>
        <v/>
      </c>
      <c r="M2317" s="30" t="str">
        <f>IF($A2317 ="", "", VLOOKUP($A2317, 'Student reference sheet'!$A$2:$Z$2603,24,FALSE))</f>
        <v/>
      </c>
      <c r="N2317" s="30" t="str">
        <f>IF($A2317 ="", "", VLOOKUP($A2317, 'Student reference sheet'!$A$2:$Z$2603,26,FALSE))</f>
        <v/>
      </c>
      <c r="O2317" s="30" t="str">
        <f>IF($A2317 ="", "", VLOOKUP($A2317, 'Student reference sheet'!$A$2:$Z$2603,25,FALSE))</f>
        <v/>
      </c>
      <c r="P2317" s="39" t="str">
        <f>IF($A2317 = "", "", IF(OR(VLOOKUP($A2317,'Student reference sheet'!$A$2:$V$2400,8,FALSE) = "R",  VLOOKUP($A2317,'Student reference sheet'!$A$2:$V$2400,8,FALSE) = "L"), "X", ""))</f>
        <v/>
      </c>
      <c r="Q2317" s="39" t="str">
        <f>IF($A2317 ="", "", VLOOKUP($A2317, 'Student reference sheet'!$A$2:$V$2603,22,FALSE))</f>
        <v/>
      </c>
      <c r="R2317" s="39" t="str">
        <f>IF($A2317 &lt;&gt; "",VLOOKUP($A2317,'Student reference sheet'!$A$2:$V$2329, 5,FALSE), "")</f>
        <v/>
      </c>
      <c r="S2317" s="39" t="str">
        <f>IF($A2317 &lt;&gt; "",VLOOKUP($A2317,'Student reference sheet'!$A$2:$V$2329, 6,FALSE), "")</f>
        <v/>
      </c>
      <c r="T2317" s="30" t="str">
        <f>IF($A2317 = "","",
IF(VLOOKUP($A2317,'Student reference sheet'!$A$2:$V$2329, 10,FALSE) = "Y", "Hispanic",
IF(VLOOKUP($A2317,'Student reference sheet'!$A$2:$V$2329,11,FALSE) &lt;&gt; "",
IF(VLOOKUP($A2317,'Student reference sheet'!$A$2:$V$2329,11,FALSE) = "UNK", "Unknown", VLOOKUP(VALUE(VLOOKUP($A2317,'Student reference sheet'!$A$2:$V$2329,11,FALSE)),'Ethnicity Reference'!$A$2:$B$22,2,FALSE)),
IF(VLOOKUP($A2317,'Student reference sheet'!$A$2:$V$2329,9,FALSE) &lt;&gt; "", VLOOKUP(VALUE(VLOOKUP($A2317,'Student reference sheet'!$A$2:$V$2329,9,FALSE)),'Ethnicity Reference'!$A$2:$B$22,2,FALSE),"Unknown"))))</f>
        <v/>
      </c>
      <c r="U2317" s="35"/>
    </row>
    <row r="2318" spans="1:21" ht="15.75">
      <c r="A2318" s="47"/>
      <c r="B2318" s="33"/>
      <c r="C2318" s="39" t="str">
        <f>IF($A2318 &lt;&gt; "",VLOOKUP($A2318,'Student reference sheet'!$A$2:$V$2329, 3,FALSE), "")</f>
        <v/>
      </c>
      <c r="D2318" s="39" t="str">
        <f>IF($A2318 &lt;&gt; "",VLOOKUP($A2318,'Student reference sheet'!$A$2:$V$2329, 2,FALSE), "")</f>
        <v/>
      </c>
      <c r="E2318" s="35"/>
      <c r="F2318" s="34"/>
      <c r="G2318" s="40" t="str">
        <f t="shared" ca="1" si="111"/>
        <v/>
      </c>
      <c r="H2318" s="40" t="str">
        <f t="shared" ca="1" si="112"/>
        <v/>
      </c>
      <c r="I2318" s="36" t="str">
        <f>IF($A2318 = "", "",
IF(COUNTIF(MINIMUM_DAY_DATES[], Attendance!J2318) &gt; 0, VLOOKUP(Attendance!$G2318,MINIMUM_DAY_PERIOD_SCHEDULE[], 2,TRUE),
IF(COUNTIF(RALLY_DATES[], Attendance!J2318) &gt; 0, VLOOKUP(Attendance!$G2318,RALLY_PERIOD_SCHEDULE[], 2,TRUE),
IF(WEEKDAY(Attendance!$J2318) = 2,
       IF(COUNTIF(FINALS_WEEK_MONDAY_DATE[],Attendance!$J2318) &gt; 0, VLOOKUP(Attendance!$G2318,FINALS_WEEK_MONDAY_PERIOD_SCHEDULE[],2,TRUE),
       VLOOKUP(Attendance!$G2318,REGULAR_WEEK_SCHEDULE[],6,TRUE)),
IF(WEEKDAY($J2318) = 3,
       IF(COUNTIF(FINALS_WEEK_TUESDAY_DATE[],Attendance!$J2318) &gt; 0, VLOOKUP(Attendance!$G2318,FINALS_WEEK_TUESDAY_PERIOD_SCHEDULE[],2,TRUE),
       VLOOKUP(Attendance!$G2318,REGULAR_WEEK_SCHEDULE[[Tuesday]:[Period]],5,TRUE)),
IF(WEEKDAY(Attendance!$J2318) = 4,
        IF(COUNTIF(BLOCK_WEDNESDAY_DATES[],Attendance!$J2318) &gt; 0, VLOOKUP(Attendance!$G2318,BLOCK_WEDNESDAY_PERIOD_SCHEDULE[],2,TRUE),
        IF(COUNTIF(FINALS_WEEK_WEDNESDAY_DATE[],Attendance!$J2318) &gt; 0, VLOOKUP(Attendance!$G2318,FINALS_WEEK_WEDNESDAY_PERIOD_SCHEDULE[],2,TRUE),
       VLOOKUP(Attendance!$G2318,REGULAR_WEEK_SCHEDULE[[Wednesday]:[Period]],4,TRUE))),
IF(WEEKDAY($J2318) = 5,
       IF(COUNTIF(BLOCK_THURSDAY_DATES[],Attendance!$J2318) &gt; 0, VLOOKUP(Attendance!$G2318,BLOCK_THURSDAY_PERIOD_SCHEDULE[],2,TRUE),
       IF(COUNTIF(FINALS_WEEK_THURSDAY_DATE[],Attendance!$J2318) &gt; 0, VLOOKUP(Attendance!$G2318,FINALS_WEEK_THURSDAY_PERIOD_SCHEDULE[],2,TRUE),
       VLOOKUP(Attendance!$G2318,REGULAR_WEEK_SCHEDULE[[Thursday]:[Period]],3,TRUE))),
IF(WEEKDAY(Attendance!$J2318) = 6,
       IF(COUNTIF(FINALS_WEEK_FRIDAY_DATE[],Attendance!$J2318) &gt; 0, VLOOKUP(Attendance!$G2318,FINALS_WEEK_FRIDAY_PERIOD_SCHEDULE[],2,TRUE),
       VLOOKUP(Attendance!$G2318,REGULAR_WEEK_SCHEDULE[[Friday]:[Period]],2,TRUE))))))))))</f>
        <v/>
      </c>
      <c r="J2318" s="41" t="str">
        <f t="shared" ca="1" si="113"/>
        <v/>
      </c>
      <c r="K2318" s="41" t="str">
        <f>IF($A2318 &lt;&gt; "",VLOOKUP($A2318,'Student reference sheet'!$A$2:$V$2329, 7,FALSE), "")</f>
        <v/>
      </c>
      <c r="L2318" s="30" t="str">
        <f>IF($A2318 ="", "", VLOOKUP($A2318, 'Student reference sheet'!$A$2:$Z$2603,23,FALSE))</f>
        <v/>
      </c>
      <c r="M2318" s="30" t="str">
        <f>IF($A2318 ="", "", VLOOKUP($A2318, 'Student reference sheet'!$A$2:$Z$2603,24,FALSE))</f>
        <v/>
      </c>
      <c r="N2318" s="30" t="str">
        <f>IF($A2318 ="", "", VLOOKUP($A2318, 'Student reference sheet'!$A$2:$Z$2603,26,FALSE))</f>
        <v/>
      </c>
      <c r="O2318" s="30" t="str">
        <f>IF($A2318 ="", "", VLOOKUP($A2318, 'Student reference sheet'!$A$2:$Z$2603,25,FALSE))</f>
        <v/>
      </c>
      <c r="P2318" s="39" t="str">
        <f>IF($A2318 = "", "", IF(OR(VLOOKUP($A2318,'Student reference sheet'!$A$2:$V$2400,8,FALSE) = "R",  VLOOKUP($A2318,'Student reference sheet'!$A$2:$V$2400,8,FALSE) = "L"), "X", ""))</f>
        <v/>
      </c>
      <c r="Q2318" s="39" t="str">
        <f>IF($A2318 ="", "", VLOOKUP($A2318, 'Student reference sheet'!$A$2:$V$2603,22,FALSE))</f>
        <v/>
      </c>
      <c r="R2318" s="39" t="str">
        <f>IF($A2318 &lt;&gt; "",VLOOKUP($A2318,'Student reference sheet'!$A$2:$V$2329, 5,FALSE), "")</f>
        <v/>
      </c>
      <c r="S2318" s="39" t="str">
        <f>IF($A2318 &lt;&gt; "",VLOOKUP($A2318,'Student reference sheet'!$A$2:$V$2329, 6,FALSE), "")</f>
        <v/>
      </c>
      <c r="T2318" s="30" t="str">
        <f>IF($A2318 = "","",
IF(VLOOKUP($A2318,'Student reference sheet'!$A$2:$V$2329, 10,FALSE) = "Y", "Hispanic",
IF(VLOOKUP($A2318,'Student reference sheet'!$A$2:$V$2329,11,FALSE) &lt;&gt; "",
IF(VLOOKUP($A2318,'Student reference sheet'!$A$2:$V$2329,11,FALSE) = "UNK", "Unknown", VLOOKUP(VALUE(VLOOKUP($A2318,'Student reference sheet'!$A$2:$V$2329,11,FALSE)),'Ethnicity Reference'!$A$2:$B$22,2,FALSE)),
IF(VLOOKUP($A2318,'Student reference sheet'!$A$2:$V$2329,9,FALSE) &lt;&gt; "", VLOOKUP(VALUE(VLOOKUP($A2318,'Student reference sheet'!$A$2:$V$2329,9,FALSE)),'Ethnicity Reference'!$A$2:$B$22,2,FALSE),"Unknown"))))</f>
        <v/>
      </c>
      <c r="U2318" s="35"/>
    </row>
    <row r="2319" spans="1:21" ht="15.75">
      <c r="A2319" s="47"/>
      <c r="B2319" s="33"/>
      <c r="C2319" s="39" t="str">
        <f>IF($A2319 &lt;&gt; "",VLOOKUP($A2319,'Student reference sheet'!$A$2:$V$2329, 3,FALSE), "")</f>
        <v/>
      </c>
      <c r="D2319" s="39" t="str">
        <f>IF($A2319 &lt;&gt; "",VLOOKUP($A2319,'Student reference sheet'!$A$2:$V$2329, 2,FALSE), "")</f>
        <v/>
      </c>
      <c r="E2319" s="35"/>
      <c r="F2319" s="34"/>
      <c r="G2319" s="40" t="str">
        <f t="shared" ca="1" si="111"/>
        <v/>
      </c>
      <c r="H2319" s="40" t="str">
        <f t="shared" ca="1" si="112"/>
        <v/>
      </c>
      <c r="I2319" s="36" t="str">
        <f>IF($A2319 = "", "",
IF(COUNTIF(MINIMUM_DAY_DATES[], Attendance!J2319) &gt; 0, VLOOKUP(Attendance!$G2319,MINIMUM_DAY_PERIOD_SCHEDULE[], 2,TRUE),
IF(COUNTIF(RALLY_DATES[], Attendance!J2319) &gt; 0, VLOOKUP(Attendance!$G2319,RALLY_PERIOD_SCHEDULE[], 2,TRUE),
IF(WEEKDAY(Attendance!$J2319) = 2,
       IF(COUNTIF(FINALS_WEEK_MONDAY_DATE[],Attendance!$J2319) &gt; 0, VLOOKUP(Attendance!$G2319,FINALS_WEEK_MONDAY_PERIOD_SCHEDULE[],2,TRUE),
       VLOOKUP(Attendance!$G2319,REGULAR_WEEK_SCHEDULE[],6,TRUE)),
IF(WEEKDAY($J2319) = 3,
       IF(COUNTIF(FINALS_WEEK_TUESDAY_DATE[],Attendance!$J2319) &gt; 0, VLOOKUP(Attendance!$G2319,FINALS_WEEK_TUESDAY_PERIOD_SCHEDULE[],2,TRUE),
       VLOOKUP(Attendance!$G2319,REGULAR_WEEK_SCHEDULE[[Tuesday]:[Period]],5,TRUE)),
IF(WEEKDAY(Attendance!$J2319) = 4,
        IF(COUNTIF(BLOCK_WEDNESDAY_DATES[],Attendance!$J2319) &gt; 0, VLOOKUP(Attendance!$G2319,BLOCK_WEDNESDAY_PERIOD_SCHEDULE[],2,TRUE),
        IF(COUNTIF(FINALS_WEEK_WEDNESDAY_DATE[],Attendance!$J2319) &gt; 0, VLOOKUP(Attendance!$G2319,FINALS_WEEK_WEDNESDAY_PERIOD_SCHEDULE[],2,TRUE),
       VLOOKUP(Attendance!$G2319,REGULAR_WEEK_SCHEDULE[[Wednesday]:[Period]],4,TRUE))),
IF(WEEKDAY($J2319) = 5,
       IF(COUNTIF(BLOCK_THURSDAY_DATES[],Attendance!$J2319) &gt; 0, VLOOKUP(Attendance!$G2319,BLOCK_THURSDAY_PERIOD_SCHEDULE[],2,TRUE),
       IF(COUNTIF(FINALS_WEEK_THURSDAY_DATE[],Attendance!$J2319) &gt; 0, VLOOKUP(Attendance!$G2319,FINALS_WEEK_THURSDAY_PERIOD_SCHEDULE[],2,TRUE),
       VLOOKUP(Attendance!$G2319,REGULAR_WEEK_SCHEDULE[[Thursday]:[Period]],3,TRUE))),
IF(WEEKDAY(Attendance!$J2319) = 6,
       IF(COUNTIF(FINALS_WEEK_FRIDAY_DATE[],Attendance!$J2319) &gt; 0, VLOOKUP(Attendance!$G2319,FINALS_WEEK_FRIDAY_PERIOD_SCHEDULE[],2,TRUE),
       VLOOKUP(Attendance!$G2319,REGULAR_WEEK_SCHEDULE[[Friday]:[Period]],2,TRUE))))))))))</f>
        <v/>
      </c>
      <c r="J2319" s="41" t="str">
        <f t="shared" ca="1" si="113"/>
        <v/>
      </c>
      <c r="K2319" s="41" t="str">
        <f>IF($A2319 &lt;&gt; "",VLOOKUP($A2319,'Student reference sheet'!$A$2:$V$2329, 7,FALSE), "")</f>
        <v/>
      </c>
      <c r="L2319" s="30" t="str">
        <f>IF($A2319 ="", "", VLOOKUP($A2319, 'Student reference sheet'!$A$2:$Z$2603,23,FALSE))</f>
        <v/>
      </c>
      <c r="M2319" s="30" t="str">
        <f>IF($A2319 ="", "", VLOOKUP($A2319, 'Student reference sheet'!$A$2:$Z$2603,24,FALSE))</f>
        <v/>
      </c>
      <c r="N2319" s="30" t="str">
        <f>IF($A2319 ="", "", VLOOKUP($A2319, 'Student reference sheet'!$A$2:$Z$2603,26,FALSE))</f>
        <v/>
      </c>
      <c r="O2319" s="30" t="str">
        <f>IF($A2319 ="", "", VLOOKUP($A2319, 'Student reference sheet'!$A$2:$Z$2603,25,FALSE))</f>
        <v/>
      </c>
      <c r="P2319" s="39" t="str">
        <f>IF($A2319 = "", "", IF(OR(VLOOKUP($A2319,'Student reference sheet'!$A$2:$V$2400,8,FALSE) = "R",  VLOOKUP($A2319,'Student reference sheet'!$A$2:$V$2400,8,FALSE) = "L"), "X", ""))</f>
        <v/>
      </c>
      <c r="Q2319" s="39" t="str">
        <f>IF($A2319 ="", "", VLOOKUP($A2319, 'Student reference sheet'!$A$2:$V$2603,22,FALSE))</f>
        <v/>
      </c>
      <c r="R2319" s="39" t="str">
        <f>IF($A2319 &lt;&gt; "",VLOOKUP($A2319,'Student reference sheet'!$A$2:$V$2329, 5,FALSE), "")</f>
        <v/>
      </c>
      <c r="S2319" s="39" t="str">
        <f>IF($A2319 &lt;&gt; "",VLOOKUP($A2319,'Student reference sheet'!$A$2:$V$2329, 6,FALSE), "")</f>
        <v/>
      </c>
      <c r="T2319" s="30" t="str">
        <f>IF($A2319 = "","",
IF(VLOOKUP($A2319,'Student reference sheet'!$A$2:$V$2329, 10,FALSE) = "Y", "Hispanic",
IF(VLOOKUP($A2319,'Student reference sheet'!$A$2:$V$2329,11,FALSE) &lt;&gt; "",
IF(VLOOKUP($A2319,'Student reference sheet'!$A$2:$V$2329,11,FALSE) = "UNK", "Unknown", VLOOKUP(VALUE(VLOOKUP($A2319,'Student reference sheet'!$A$2:$V$2329,11,FALSE)),'Ethnicity Reference'!$A$2:$B$22,2,FALSE)),
IF(VLOOKUP($A2319,'Student reference sheet'!$A$2:$V$2329,9,FALSE) &lt;&gt; "", VLOOKUP(VALUE(VLOOKUP($A2319,'Student reference sheet'!$A$2:$V$2329,9,FALSE)),'Ethnicity Reference'!$A$2:$B$22,2,FALSE),"Unknown"))))</f>
        <v/>
      </c>
      <c r="U2319" s="35"/>
    </row>
    <row r="2320" spans="1:21" ht="15.75">
      <c r="A2320" s="47"/>
      <c r="B2320" s="33"/>
      <c r="C2320" s="39" t="str">
        <f>IF($A2320 &lt;&gt; "",VLOOKUP($A2320,'Student reference sheet'!$A$2:$V$2329, 3,FALSE), "")</f>
        <v/>
      </c>
      <c r="D2320" s="39" t="str">
        <f>IF($A2320 &lt;&gt; "",VLOOKUP($A2320,'Student reference sheet'!$A$2:$V$2329, 2,FALSE), "")</f>
        <v/>
      </c>
      <c r="E2320" s="35"/>
      <c r="F2320" s="34"/>
      <c r="G2320" s="40" t="str">
        <f t="shared" ca="1" si="111"/>
        <v/>
      </c>
      <c r="H2320" s="40" t="str">
        <f t="shared" ca="1" si="112"/>
        <v/>
      </c>
      <c r="I2320" s="36" t="str">
        <f>IF($A2320 = "", "",
IF(COUNTIF(MINIMUM_DAY_DATES[], Attendance!J2320) &gt; 0, VLOOKUP(Attendance!$G2320,MINIMUM_DAY_PERIOD_SCHEDULE[], 2,TRUE),
IF(COUNTIF(RALLY_DATES[], Attendance!J2320) &gt; 0, VLOOKUP(Attendance!$G2320,RALLY_PERIOD_SCHEDULE[], 2,TRUE),
IF(WEEKDAY(Attendance!$J2320) = 2,
       IF(COUNTIF(FINALS_WEEK_MONDAY_DATE[],Attendance!$J2320) &gt; 0, VLOOKUP(Attendance!$G2320,FINALS_WEEK_MONDAY_PERIOD_SCHEDULE[],2,TRUE),
       VLOOKUP(Attendance!$G2320,REGULAR_WEEK_SCHEDULE[],6,TRUE)),
IF(WEEKDAY($J2320) = 3,
       IF(COUNTIF(FINALS_WEEK_TUESDAY_DATE[],Attendance!$J2320) &gt; 0, VLOOKUP(Attendance!$G2320,FINALS_WEEK_TUESDAY_PERIOD_SCHEDULE[],2,TRUE),
       VLOOKUP(Attendance!$G2320,REGULAR_WEEK_SCHEDULE[[Tuesday]:[Period]],5,TRUE)),
IF(WEEKDAY(Attendance!$J2320) = 4,
        IF(COUNTIF(BLOCK_WEDNESDAY_DATES[],Attendance!$J2320) &gt; 0, VLOOKUP(Attendance!$G2320,BLOCK_WEDNESDAY_PERIOD_SCHEDULE[],2,TRUE),
        IF(COUNTIF(FINALS_WEEK_WEDNESDAY_DATE[],Attendance!$J2320) &gt; 0, VLOOKUP(Attendance!$G2320,FINALS_WEEK_WEDNESDAY_PERIOD_SCHEDULE[],2,TRUE),
       VLOOKUP(Attendance!$G2320,REGULAR_WEEK_SCHEDULE[[Wednesday]:[Period]],4,TRUE))),
IF(WEEKDAY($J2320) = 5,
       IF(COUNTIF(BLOCK_THURSDAY_DATES[],Attendance!$J2320) &gt; 0, VLOOKUP(Attendance!$G2320,BLOCK_THURSDAY_PERIOD_SCHEDULE[],2,TRUE),
       IF(COUNTIF(FINALS_WEEK_THURSDAY_DATE[],Attendance!$J2320) &gt; 0, VLOOKUP(Attendance!$G2320,FINALS_WEEK_THURSDAY_PERIOD_SCHEDULE[],2,TRUE),
       VLOOKUP(Attendance!$G2320,REGULAR_WEEK_SCHEDULE[[Thursday]:[Period]],3,TRUE))),
IF(WEEKDAY(Attendance!$J2320) = 6,
       IF(COUNTIF(FINALS_WEEK_FRIDAY_DATE[],Attendance!$J2320) &gt; 0, VLOOKUP(Attendance!$G2320,FINALS_WEEK_FRIDAY_PERIOD_SCHEDULE[],2,TRUE),
       VLOOKUP(Attendance!$G2320,REGULAR_WEEK_SCHEDULE[[Friday]:[Period]],2,TRUE))))))))))</f>
        <v/>
      </c>
      <c r="J2320" s="41" t="str">
        <f t="shared" ca="1" si="113"/>
        <v/>
      </c>
      <c r="K2320" s="41" t="str">
        <f>IF($A2320 &lt;&gt; "",VLOOKUP($A2320,'Student reference sheet'!$A$2:$V$2329, 7,FALSE), "")</f>
        <v/>
      </c>
      <c r="L2320" s="30" t="str">
        <f>IF($A2320 ="", "", VLOOKUP($A2320, 'Student reference sheet'!$A$2:$Z$2603,23,FALSE))</f>
        <v/>
      </c>
      <c r="M2320" s="30" t="str">
        <f>IF($A2320 ="", "", VLOOKUP($A2320, 'Student reference sheet'!$A$2:$Z$2603,24,FALSE))</f>
        <v/>
      </c>
      <c r="N2320" s="30" t="str">
        <f>IF($A2320 ="", "", VLOOKUP($A2320, 'Student reference sheet'!$A$2:$Z$2603,26,FALSE))</f>
        <v/>
      </c>
      <c r="O2320" s="30" t="str">
        <f>IF($A2320 ="", "", VLOOKUP($A2320, 'Student reference sheet'!$A$2:$Z$2603,25,FALSE))</f>
        <v/>
      </c>
      <c r="P2320" s="39" t="str">
        <f>IF($A2320 = "", "", IF(OR(VLOOKUP($A2320,'Student reference sheet'!$A$2:$V$2400,8,FALSE) = "R",  VLOOKUP($A2320,'Student reference sheet'!$A$2:$V$2400,8,FALSE) = "L"), "X", ""))</f>
        <v/>
      </c>
      <c r="Q2320" s="39" t="str">
        <f>IF($A2320 ="", "", VLOOKUP($A2320, 'Student reference sheet'!$A$2:$V$2603,22,FALSE))</f>
        <v/>
      </c>
      <c r="R2320" s="39" t="str">
        <f>IF($A2320 &lt;&gt; "",VLOOKUP($A2320,'Student reference sheet'!$A$2:$V$2329, 5,FALSE), "")</f>
        <v/>
      </c>
      <c r="S2320" s="39" t="str">
        <f>IF($A2320 &lt;&gt; "",VLOOKUP($A2320,'Student reference sheet'!$A$2:$V$2329, 6,FALSE), "")</f>
        <v/>
      </c>
      <c r="T2320" s="30" t="str">
        <f>IF($A2320 = "","",
IF(VLOOKUP($A2320,'Student reference sheet'!$A$2:$V$2329, 10,FALSE) = "Y", "Hispanic",
IF(VLOOKUP($A2320,'Student reference sheet'!$A$2:$V$2329,11,FALSE) &lt;&gt; "",
IF(VLOOKUP($A2320,'Student reference sheet'!$A$2:$V$2329,11,FALSE) = "UNK", "Unknown", VLOOKUP(VALUE(VLOOKUP($A2320,'Student reference sheet'!$A$2:$V$2329,11,FALSE)),'Ethnicity Reference'!$A$2:$B$22,2,FALSE)),
IF(VLOOKUP($A2320,'Student reference sheet'!$A$2:$V$2329,9,FALSE) &lt;&gt; "", VLOOKUP(VALUE(VLOOKUP($A2320,'Student reference sheet'!$A$2:$V$2329,9,FALSE)),'Ethnicity Reference'!$A$2:$B$22,2,FALSE),"Unknown"))))</f>
        <v/>
      </c>
      <c r="U2320" s="35"/>
    </row>
    <row r="2321" spans="1:21" ht="15.75">
      <c r="A2321" s="47"/>
      <c r="B2321" s="33"/>
      <c r="C2321" s="39" t="str">
        <f>IF($A2321 &lt;&gt; "",VLOOKUP($A2321,'Student reference sheet'!$A$2:$V$2329, 3,FALSE), "")</f>
        <v/>
      </c>
      <c r="D2321" s="39" t="str">
        <f>IF($A2321 &lt;&gt; "",VLOOKUP($A2321,'Student reference sheet'!$A$2:$V$2329, 2,FALSE), "")</f>
        <v/>
      </c>
      <c r="E2321" s="35"/>
      <c r="F2321" s="34"/>
      <c r="G2321" s="40" t="str">
        <f t="shared" ca="1" si="111"/>
        <v/>
      </c>
      <c r="H2321" s="40" t="str">
        <f t="shared" ca="1" si="112"/>
        <v/>
      </c>
      <c r="I2321" s="36" t="str">
        <f>IF($A2321 = "", "",
IF(COUNTIF(MINIMUM_DAY_DATES[], Attendance!J2321) &gt; 0, VLOOKUP(Attendance!$G2321,MINIMUM_DAY_PERIOD_SCHEDULE[], 2,TRUE),
IF(COUNTIF(RALLY_DATES[], Attendance!J2321) &gt; 0, VLOOKUP(Attendance!$G2321,RALLY_PERIOD_SCHEDULE[], 2,TRUE),
IF(WEEKDAY(Attendance!$J2321) = 2,
       IF(COUNTIF(FINALS_WEEK_MONDAY_DATE[],Attendance!$J2321) &gt; 0, VLOOKUP(Attendance!$G2321,FINALS_WEEK_MONDAY_PERIOD_SCHEDULE[],2,TRUE),
       VLOOKUP(Attendance!$G2321,REGULAR_WEEK_SCHEDULE[],6,TRUE)),
IF(WEEKDAY($J2321) = 3,
       IF(COUNTIF(FINALS_WEEK_TUESDAY_DATE[],Attendance!$J2321) &gt; 0, VLOOKUP(Attendance!$G2321,FINALS_WEEK_TUESDAY_PERIOD_SCHEDULE[],2,TRUE),
       VLOOKUP(Attendance!$G2321,REGULAR_WEEK_SCHEDULE[[Tuesday]:[Period]],5,TRUE)),
IF(WEEKDAY(Attendance!$J2321) = 4,
        IF(COUNTIF(BLOCK_WEDNESDAY_DATES[],Attendance!$J2321) &gt; 0, VLOOKUP(Attendance!$G2321,BLOCK_WEDNESDAY_PERIOD_SCHEDULE[],2,TRUE),
        IF(COUNTIF(FINALS_WEEK_WEDNESDAY_DATE[],Attendance!$J2321) &gt; 0, VLOOKUP(Attendance!$G2321,FINALS_WEEK_WEDNESDAY_PERIOD_SCHEDULE[],2,TRUE),
       VLOOKUP(Attendance!$G2321,REGULAR_WEEK_SCHEDULE[[Wednesday]:[Period]],4,TRUE))),
IF(WEEKDAY($J2321) = 5,
       IF(COUNTIF(BLOCK_THURSDAY_DATES[],Attendance!$J2321) &gt; 0, VLOOKUP(Attendance!$G2321,BLOCK_THURSDAY_PERIOD_SCHEDULE[],2,TRUE),
       IF(COUNTIF(FINALS_WEEK_THURSDAY_DATE[],Attendance!$J2321) &gt; 0, VLOOKUP(Attendance!$G2321,FINALS_WEEK_THURSDAY_PERIOD_SCHEDULE[],2,TRUE),
       VLOOKUP(Attendance!$G2321,REGULAR_WEEK_SCHEDULE[[Thursday]:[Period]],3,TRUE))),
IF(WEEKDAY(Attendance!$J2321) = 6,
       IF(COUNTIF(FINALS_WEEK_FRIDAY_DATE[],Attendance!$J2321) &gt; 0, VLOOKUP(Attendance!$G2321,FINALS_WEEK_FRIDAY_PERIOD_SCHEDULE[],2,TRUE),
       VLOOKUP(Attendance!$G2321,REGULAR_WEEK_SCHEDULE[[Friday]:[Period]],2,TRUE))))))))))</f>
        <v/>
      </c>
      <c r="J2321" s="41" t="str">
        <f t="shared" ca="1" si="113"/>
        <v/>
      </c>
      <c r="K2321" s="41" t="str">
        <f>IF($A2321 &lt;&gt; "",VLOOKUP($A2321,'Student reference sheet'!$A$2:$V$2329, 7,FALSE), "")</f>
        <v/>
      </c>
      <c r="L2321" s="30" t="str">
        <f>IF($A2321 ="", "", VLOOKUP($A2321, 'Student reference sheet'!$A$2:$Z$2603,23,FALSE))</f>
        <v/>
      </c>
      <c r="M2321" s="30" t="str">
        <f>IF($A2321 ="", "", VLOOKUP($A2321, 'Student reference sheet'!$A$2:$Z$2603,24,FALSE))</f>
        <v/>
      </c>
      <c r="N2321" s="30" t="str">
        <f>IF($A2321 ="", "", VLOOKUP($A2321, 'Student reference sheet'!$A$2:$Z$2603,26,FALSE))</f>
        <v/>
      </c>
      <c r="O2321" s="30" t="str">
        <f>IF($A2321 ="", "", VLOOKUP($A2321, 'Student reference sheet'!$A$2:$Z$2603,25,FALSE))</f>
        <v/>
      </c>
      <c r="P2321" s="39" t="str">
        <f>IF($A2321 = "", "", IF(OR(VLOOKUP($A2321,'Student reference sheet'!$A$2:$V$2400,8,FALSE) = "R",  VLOOKUP($A2321,'Student reference sheet'!$A$2:$V$2400,8,FALSE) = "L"), "X", ""))</f>
        <v/>
      </c>
      <c r="Q2321" s="39" t="str">
        <f>IF($A2321 ="", "", VLOOKUP($A2321, 'Student reference sheet'!$A$2:$V$2603,22,FALSE))</f>
        <v/>
      </c>
      <c r="R2321" s="39" t="str">
        <f>IF($A2321 &lt;&gt; "",VLOOKUP($A2321,'Student reference sheet'!$A$2:$V$2329, 5,FALSE), "")</f>
        <v/>
      </c>
      <c r="S2321" s="39" t="str">
        <f>IF($A2321 &lt;&gt; "",VLOOKUP($A2321,'Student reference sheet'!$A$2:$V$2329, 6,FALSE), "")</f>
        <v/>
      </c>
      <c r="T2321" s="30" t="str">
        <f>IF($A2321 = "","",
IF(VLOOKUP($A2321,'Student reference sheet'!$A$2:$V$2329, 10,FALSE) = "Y", "Hispanic",
IF(VLOOKUP($A2321,'Student reference sheet'!$A$2:$V$2329,11,FALSE) &lt;&gt; "",
IF(VLOOKUP($A2321,'Student reference sheet'!$A$2:$V$2329,11,FALSE) = "UNK", "Unknown", VLOOKUP(VALUE(VLOOKUP($A2321,'Student reference sheet'!$A$2:$V$2329,11,FALSE)),'Ethnicity Reference'!$A$2:$B$22,2,FALSE)),
IF(VLOOKUP($A2321,'Student reference sheet'!$A$2:$V$2329,9,FALSE) &lt;&gt; "", VLOOKUP(VALUE(VLOOKUP($A2321,'Student reference sheet'!$A$2:$V$2329,9,FALSE)),'Ethnicity Reference'!$A$2:$B$22,2,FALSE),"Unknown"))))</f>
        <v/>
      </c>
      <c r="U2321" s="35"/>
    </row>
    <row r="2322" spans="1:21" ht="15.75">
      <c r="A2322" s="47"/>
      <c r="B2322" s="33"/>
      <c r="C2322" s="39" t="str">
        <f>IF($A2322 &lt;&gt; "",VLOOKUP($A2322,'Student reference sheet'!$A$2:$V$2329, 3,FALSE), "")</f>
        <v/>
      </c>
      <c r="D2322" s="39" t="str">
        <f>IF($A2322 &lt;&gt; "",VLOOKUP($A2322,'Student reference sheet'!$A$2:$V$2329, 2,FALSE), "")</f>
        <v/>
      </c>
      <c r="E2322" s="35"/>
      <c r="F2322" s="34"/>
      <c r="G2322" s="40" t="str">
        <f t="shared" ca="1" si="111"/>
        <v/>
      </c>
      <c r="H2322" s="40" t="str">
        <f t="shared" ca="1" si="112"/>
        <v/>
      </c>
      <c r="I2322" s="36" t="str">
        <f>IF($A2322 = "", "",
IF(COUNTIF(MINIMUM_DAY_DATES[], Attendance!J2322) &gt; 0, VLOOKUP(Attendance!$G2322,MINIMUM_DAY_PERIOD_SCHEDULE[], 2,TRUE),
IF(COUNTIF(RALLY_DATES[], Attendance!J2322) &gt; 0, VLOOKUP(Attendance!$G2322,RALLY_PERIOD_SCHEDULE[], 2,TRUE),
IF(WEEKDAY(Attendance!$J2322) = 2,
       IF(COUNTIF(FINALS_WEEK_MONDAY_DATE[],Attendance!$J2322) &gt; 0, VLOOKUP(Attendance!$G2322,FINALS_WEEK_MONDAY_PERIOD_SCHEDULE[],2,TRUE),
       VLOOKUP(Attendance!$G2322,REGULAR_WEEK_SCHEDULE[],6,TRUE)),
IF(WEEKDAY($J2322) = 3,
       IF(COUNTIF(FINALS_WEEK_TUESDAY_DATE[],Attendance!$J2322) &gt; 0, VLOOKUP(Attendance!$G2322,FINALS_WEEK_TUESDAY_PERIOD_SCHEDULE[],2,TRUE),
       VLOOKUP(Attendance!$G2322,REGULAR_WEEK_SCHEDULE[[Tuesday]:[Period]],5,TRUE)),
IF(WEEKDAY(Attendance!$J2322) = 4,
        IF(COUNTIF(BLOCK_WEDNESDAY_DATES[],Attendance!$J2322) &gt; 0, VLOOKUP(Attendance!$G2322,BLOCK_WEDNESDAY_PERIOD_SCHEDULE[],2,TRUE),
        IF(COUNTIF(FINALS_WEEK_WEDNESDAY_DATE[],Attendance!$J2322) &gt; 0, VLOOKUP(Attendance!$G2322,FINALS_WEEK_WEDNESDAY_PERIOD_SCHEDULE[],2,TRUE),
       VLOOKUP(Attendance!$G2322,REGULAR_WEEK_SCHEDULE[[Wednesday]:[Period]],4,TRUE))),
IF(WEEKDAY($J2322) = 5,
       IF(COUNTIF(BLOCK_THURSDAY_DATES[],Attendance!$J2322) &gt; 0, VLOOKUP(Attendance!$G2322,BLOCK_THURSDAY_PERIOD_SCHEDULE[],2,TRUE),
       IF(COUNTIF(FINALS_WEEK_THURSDAY_DATE[],Attendance!$J2322) &gt; 0, VLOOKUP(Attendance!$G2322,FINALS_WEEK_THURSDAY_PERIOD_SCHEDULE[],2,TRUE),
       VLOOKUP(Attendance!$G2322,REGULAR_WEEK_SCHEDULE[[Thursday]:[Period]],3,TRUE))),
IF(WEEKDAY(Attendance!$J2322) = 6,
       IF(COUNTIF(FINALS_WEEK_FRIDAY_DATE[],Attendance!$J2322) &gt; 0, VLOOKUP(Attendance!$G2322,FINALS_WEEK_FRIDAY_PERIOD_SCHEDULE[],2,TRUE),
       VLOOKUP(Attendance!$G2322,REGULAR_WEEK_SCHEDULE[[Friday]:[Period]],2,TRUE))))))))))</f>
        <v/>
      </c>
      <c r="J2322" s="41" t="str">
        <f t="shared" ca="1" si="113"/>
        <v/>
      </c>
      <c r="K2322" s="41" t="str">
        <f>IF($A2322 &lt;&gt; "",VLOOKUP($A2322,'Student reference sheet'!$A$2:$V$2329, 7,FALSE), "")</f>
        <v/>
      </c>
      <c r="L2322" s="30" t="str">
        <f>IF($A2322 ="", "", VLOOKUP($A2322, 'Student reference sheet'!$A$2:$Z$2603,23,FALSE))</f>
        <v/>
      </c>
      <c r="M2322" s="30" t="str">
        <f>IF($A2322 ="", "", VLOOKUP($A2322, 'Student reference sheet'!$A$2:$Z$2603,24,FALSE))</f>
        <v/>
      </c>
      <c r="N2322" s="30" t="str">
        <f>IF($A2322 ="", "", VLOOKUP($A2322, 'Student reference sheet'!$A$2:$Z$2603,26,FALSE))</f>
        <v/>
      </c>
      <c r="O2322" s="30" t="str">
        <f>IF($A2322 ="", "", VLOOKUP($A2322, 'Student reference sheet'!$A$2:$Z$2603,25,FALSE))</f>
        <v/>
      </c>
      <c r="P2322" s="39" t="str">
        <f>IF($A2322 = "", "", IF(OR(VLOOKUP($A2322,'Student reference sheet'!$A$2:$V$2400,8,FALSE) = "R",  VLOOKUP($A2322,'Student reference sheet'!$A$2:$V$2400,8,FALSE) = "L"), "X", ""))</f>
        <v/>
      </c>
      <c r="Q2322" s="39" t="str">
        <f>IF($A2322 ="", "", VLOOKUP($A2322, 'Student reference sheet'!$A$2:$V$2603,22,FALSE))</f>
        <v/>
      </c>
      <c r="R2322" s="39" t="str">
        <f>IF($A2322 &lt;&gt; "",VLOOKUP($A2322,'Student reference sheet'!$A$2:$V$2329, 5,FALSE), "")</f>
        <v/>
      </c>
      <c r="S2322" s="39" t="str">
        <f>IF($A2322 &lt;&gt; "",VLOOKUP($A2322,'Student reference sheet'!$A$2:$V$2329, 6,FALSE), "")</f>
        <v/>
      </c>
      <c r="T2322" s="30" t="str">
        <f>IF($A2322 = "","",
IF(VLOOKUP($A2322,'Student reference sheet'!$A$2:$V$2329, 10,FALSE) = "Y", "Hispanic",
IF(VLOOKUP($A2322,'Student reference sheet'!$A$2:$V$2329,11,FALSE) &lt;&gt; "",
IF(VLOOKUP($A2322,'Student reference sheet'!$A$2:$V$2329,11,FALSE) = "UNK", "Unknown", VLOOKUP(VALUE(VLOOKUP($A2322,'Student reference sheet'!$A$2:$V$2329,11,FALSE)),'Ethnicity Reference'!$A$2:$B$22,2,FALSE)),
IF(VLOOKUP($A2322,'Student reference sheet'!$A$2:$V$2329,9,FALSE) &lt;&gt; "", VLOOKUP(VALUE(VLOOKUP($A2322,'Student reference sheet'!$A$2:$V$2329,9,FALSE)),'Ethnicity Reference'!$A$2:$B$22,2,FALSE),"Unknown"))))</f>
        <v/>
      </c>
      <c r="U2322" s="35"/>
    </row>
    <row r="2323" spans="1:21" ht="15.75">
      <c r="A2323" s="47"/>
      <c r="B2323" s="33"/>
      <c r="C2323" s="39" t="str">
        <f>IF($A2323 &lt;&gt; "",VLOOKUP($A2323,'Student reference sheet'!$A$2:$V$2329, 3,FALSE), "")</f>
        <v/>
      </c>
      <c r="D2323" s="39" t="str">
        <f>IF($A2323 &lt;&gt; "",VLOOKUP($A2323,'Student reference sheet'!$A$2:$V$2329, 2,FALSE), "")</f>
        <v/>
      </c>
      <c r="E2323" s="35"/>
      <c r="F2323" s="34"/>
      <c r="G2323" s="40" t="str">
        <f t="shared" ca="1" si="111"/>
        <v/>
      </c>
      <c r="H2323" s="40" t="str">
        <f t="shared" ca="1" si="112"/>
        <v/>
      </c>
      <c r="I2323" s="36" t="str">
        <f>IF($A2323 = "", "",
IF(COUNTIF(MINIMUM_DAY_DATES[], Attendance!J2323) &gt; 0, VLOOKUP(Attendance!$G2323,MINIMUM_DAY_PERIOD_SCHEDULE[], 2,TRUE),
IF(COUNTIF(RALLY_DATES[], Attendance!J2323) &gt; 0, VLOOKUP(Attendance!$G2323,RALLY_PERIOD_SCHEDULE[], 2,TRUE),
IF(WEEKDAY(Attendance!$J2323) = 2,
       IF(COUNTIF(FINALS_WEEK_MONDAY_DATE[],Attendance!$J2323) &gt; 0, VLOOKUP(Attendance!$G2323,FINALS_WEEK_MONDAY_PERIOD_SCHEDULE[],2,TRUE),
       VLOOKUP(Attendance!$G2323,REGULAR_WEEK_SCHEDULE[],6,TRUE)),
IF(WEEKDAY($J2323) = 3,
       IF(COUNTIF(FINALS_WEEK_TUESDAY_DATE[],Attendance!$J2323) &gt; 0, VLOOKUP(Attendance!$G2323,FINALS_WEEK_TUESDAY_PERIOD_SCHEDULE[],2,TRUE),
       VLOOKUP(Attendance!$G2323,REGULAR_WEEK_SCHEDULE[[Tuesday]:[Period]],5,TRUE)),
IF(WEEKDAY(Attendance!$J2323) = 4,
        IF(COUNTIF(BLOCK_WEDNESDAY_DATES[],Attendance!$J2323) &gt; 0, VLOOKUP(Attendance!$G2323,BLOCK_WEDNESDAY_PERIOD_SCHEDULE[],2,TRUE),
        IF(COUNTIF(FINALS_WEEK_WEDNESDAY_DATE[],Attendance!$J2323) &gt; 0, VLOOKUP(Attendance!$G2323,FINALS_WEEK_WEDNESDAY_PERIOD_SCHEDULE[],2,TRUE),
       VLOOKUP(Attendance!$G2323,REGULAR_WEEK_SCHEDULE[[Wednesday]:[Period]],4,TRUE))),
IF(WEEKDAY($J2323) = 5,
       IF(COUNTIF(BLOCK_THURSDAY_DATES[],Attendance!$J2323) &gt; 0, VLOOKUP(Attendance!$G2323,BLOCK_THURSDAY_PERIOD_SCHEDULE[],2,TRUE),
       IF(COUNTIF(FINALS_WEEK_THURSDAY_DATE[],Attendance!$J2323) &gt; 0, VLOOKUP(Attendance!$G2323,FINALS_WEEK_THURSDAY_PERIOD_SCHEDULE[],2,TRUE),
       VLOOKUP(Attendance!$G2323,REGULAR_WEEK_SCHEDULE[[Thursday]:[Period]],3,TRUE))),
IF(WEEKDAY(Attendance!$J2323) = 6,
       IF(COUNTIF(FINALS_WEEK_FRIDAY_DATE[],Attendance!$J2323) &gt; 0, VLOOKUP(Attendance!$G2323,FINALS_WEEK_FRIDAY_PERIOD_SCHEDULE[],2,TRUE),
       VLOOKUP(Attendance!$G2323,REGULAR_WEEK_SCHEDULE[[Friday]:[Period]],2,TRUE))))))))))</f>
        <v/>
      </c>
      <c r="J2323" s="41" t="str">
        <f t="shared" ca="1" si="113"/>
        <v/>
      </c>
      <c r="K2323" s="41" t="str">
        <f>IF($A2323 &lt;&gt; "",VLOOKUP($A2323,'Student reference sheet'!$A$2:$V$2329, 7,FALSE), "")</f>
        <v/>
      </c>
      <c r="L2323" s="30" t="str">
        <f>IF($A2323 ="", "", VLOOKUP($A2323, 'Student reference sheet'!$A$2:$Z$2603,23,FALSE))</f>
        <v/>
      </c>
      <c r="M2323" s="30" t="str">
        <f>IF($A2323 ="", "", VLOOKUP($A2323, 'Student reference sheet'!$A$2:$Z$2603,24,FALSE))</f>
        <v/>
      </c>
      <c r="N2323" s="30" t="str">
        <f>IF($A2323 ="", "", VLOOKUP($A2323, 'Student reference sheet'!$A$2:$Z$2603,26,FALSE))</f>
        <v/>
      </c>
      <c r="O2323" s="30" t="str">
        <f>IF($A2323 ="", "", VLOOKUP($A2323, 'Student reference sheet'!$A$2:$Z$2603,25,FALSE))</f>
        <v/>
      </c>
      <c r="P2323" s="39" t="str">
        <f>IF($A2323 = "", "", IF(OR(VLOOKUP($A2323,'Student reference sheet'!$A$2:$V$2400,8,FALSE) = "R",  VLOOKUP($A2323,'Student reference sheet'!$A$2:$V$2400,8,FALSE) = "L"), "X", ""))</f>
        <v/>
      </c>
      <c r="Q2323" s="39" t="str">
        <f>IF($A2323 ="", "", VLOOKUP($A2323, 'Student reference sheet'!$A$2:$V$2603,22,FALSE))</f>
        <v/>
      </c>
      <c r="R2323" s="39" t="str">
        <f>IF($A2323 &lt;&gt; "",VLOOKUP($A2323,'Student reference sheet'!$A$2:$V$2329, 5,FALSE), "")</f>
        <v/>
      </c>
      <c r="S2323" s="39" t="str">
        <f>IF($A2323 &lt;&gt; "",VLOOKUP($A2323,'Student reference sheet'!$A$2:$V$2329, 6,FALSE), "")</f>
        <v/>
      </c>
      <c r="T2323" s="30" t="str">
        <f>IF($A2323 = "","",
IF(VLOOKUP($A2323,'Student reference sheet'!$A$2:$V$2329, 10,FALSE) = "Y", "Hispanic",
IF(VLOOKUP($A2323,'Student reference sheet'!$A$2:$V$2329,11,FALSE) &lt;&gt; "",
IF(VLOOKUP($A2323,'Student reference sheet'!$A$2:$V$2329,11,FALSE) = "UNK", "Unknown", VLOOKUP(VALUE(VLOOKUP($A2323,'Student reference sheet'!$A$2:$V$2329,11,FALSE)),'Ethnicity Reference'!$A$2:$B$22,2,FALSE)),
IF(VLOOKUP($A2323,'Student reference sheet'!$A$2:$V$2329,9,FALSE) &lt;&gt; "", VLOOKUP(VALUE(VLOOKUP($A2323,'Student reference sheet'!$A$2:$V$2329,9,FALSE)),'Ethnicity Reference'!$A$2:$B$22,2,FALSE),"Unknown"))))</f>
        <v/>
      </c>
      <c r="U2323" s="35"/>
    </row>
    <row r="2324" spans="1:21" ht="15.75">
      <c r="A2324" s="47"/>
      <c r="B2324" s="33"/>
      <c r="C2324" s="39" t="str">
        <f>IF($A2324 &lt;&gt; "",VLOOKUP($A2324,'Student reference sheet'!$A$2:$V$2329, 3,FALSE), "")</f>
        <v/>
      </c>
      <c r="D2324" s="39" t="str">
        <f>IF($A2324 &lt;&gt; "",VLOOKUP($A2324,'Student reference sheet'!$A$2:$V$2329, 2,FALSE), "")</f>
        <v/>
      </c>
      <c r="E2324" s="35"/>
      <c r="F2324" s="34"/>
      <c r="G2324" s="40" t="str">
        <f t="shared" ca="1" si="111"/>
        <v/>
      </c>
      <c r="H2324" s="40" t="str">
        <f t="shared" ca="1" si="112"/>
        <v/>
      </c>
      <c r="I2324" s="36" t="str">
        <f>IF($A2324 = "", "",
IF(COUNTIF(MINIMUM_DAY_DATES[], Attendance!J2324) &gt; 0, VLOOKUP(Attendance!$G2324,MINIMUM_DAY_PERIOD_SCHEDULE[], 2,TRUE),
IF(COUNTIF(RALLY_DATES[], Attendance!J2324) &gt; 0, VLOOKUP(Attendance!$G2324,RALLY_PERIOD_SCHEDULE[], 2,TRUE),
IF(WEEKDAY(Attendance!$J2324) = 2,
       IF(COUNTIF(FINALS_WEEK_MONDAY_DATE[],Attendance!$J2324) &gt; 0, VLOOKUP(Attendance!$G2324,FINALS_WEEK_MONDAY_PERIOD_SCHEDULE[],2,TRUE),
       VLOOKUP(Attendance!$G2324,REGULAR_WEEK_SCHEDULE[],6,TRUE)),
IF(WEEKDAY($J2324) = 3,
       IF(COUNTIF(FINALS_WEEK_TUESDAY_DATE[],Attendance!$J2324) &gt; 0, VLOOKUP(Attendance!$G2324,FINALS_WEEK_TUESDAY_PERIOD_SCHEDULE[],2,TRUE),
       VLOOKUP(Attendance!$G2324,REGULAR_WEEK_SCHEDULE[[Tuesday]:[Period]],5,TRUE)),
IF(WEEKDAY(Attendance!$J2324) = 4,
        IF(COUNTIF(BLOCK_WEDNESDAY_DATES[],Attendance!$J2324) &gt; 0, VLOOKUP(Attendance!$G2324,BLOCK_WEDNESDAY_PERIOD_SCHEDULE[],2,TRUE),
        IF(COUNTIF(FINALS_WEEK_WEDNESDAY_DATE[],Attendance!$J2324) &gt; 0, VLOOKUP(Attendance!$G2324,FINALS_WEEK_WEDNESDAY_PERIOD_SCHEDULE[],2,TRUE),
       VLOOKUP(Attendance!$G2324,REGULAR_WEEK_SCHEDULE[[Wednesday]:[Period]],4,TRUE))),
IF(WEEKDAY($J2324) = 5,
       IF(COUNTIF(BLOCK_THURSDAY_DATES[],Attendance!$J2324) &gt; 0, VLOOKUP(Attendance!$G2324,BLOCK_THURSDAY_PERIOD_SCHEDULE[],2,TRUE),
       IF(COUNTIF(FINALS_WEEK_THURSDAY_DATE[],Attendance!$J2324) &gt; 0, VLOOKUP(Attendance!$G2324,FINALS_WEEK_THURSDAY_PERIOD_SCHEDULE[],2,TRUE),
       VLOOKUP(Attendance!$G2324,REGULAR_WEEK_SCHEDULE[[Thursday]:[Period]],3,TRUE))),
IF(WEEKDAY(Attendance!$J2324) = 6,
       IF(COUNTIF(FINALS_WEEK_FRIDAY_DATE[],Attendance!$J2324) &gt; 0, VLOOKUP(Attendance!$G2324,FINALS_WEEK_FRIDAY_PERIOD_SCHEDULE[],2,TRUE),
       VLOOKUP(Attendance!$G2324,REGULAR_WEEK_SCHEDULE[[Friday]:[Period]],2,TRUE))))))))))</f>
        <v/>
      </c>
      <c r="J2324" s="41" t="str">
        <f t="shared" ca="1" si="113"/>
        <v/>
      </c>
      <c r="K2324" s="41" t="str">
        <f>IF($A2324 &lt;&gt; "",VLOOKUP($A2324,'Student reference sheet'!$A$2:$V$2329, 7,FALSE), "")</f>
        <v/>
      </c>
      <c r="L2324" s="30" t="str">
        <f>IF($A2324 ="", "", VLOOKUP($A2324, 'Student reference sheet'!$A$2:$Z$2603,23,FALSE))</f>
        <v/>
      </c>
      <c r="M2324" s="30" t="str">
        <f>IF($A2324 ="", "", VLOOKUP($A2324, 'Student reference sheet'!$A$2:$Z$2603,24,FALSE))</f>
        <v/>
      </c>
      <c r="N2324" s="30" t="str">
        <f>IF($A2324 ="", "", VLOOKUP($A2324, 'Student reference sheet'!$A$2:$Z$2603,26,FALSE))</f>
        <v/>
      </c>
      <c r="O2324" s="30" t="str">
        <f>IF($A2324 ="", "", VLOOKUP($A2324, 'Student reference sheet'!$A$2:$Z$2603,25,FALSE))</f>
        <v/>
      </c>
      <c r="P2324" s="39" t="str">
        <f>IF($A2324 = "", "", IF(OR(VLOOKUP($A2324,'Student reference sheet'!$A$2:$V$2400,8,FALSE) = "R",  VLOOKUP($A2324,'Student reference sheet'!$A$2:$V$2400,8,FALSE) = "L"), "X", ""))</f>
        <v/>
      </c>
      <c r="Q2324" s="39" t="str">
        <f>IF($A2324 ="", "", VLOOKUP($A2324, 'Student reference sheet'!$A$2:$V$2603,22,FALSE))</f>
        <v/>
      </c>
      <c r="R2324" s="39" t="str">
        <f>IF($A2324 &lt;&gt; "",VLOOKUP($A2324,'Student reference sheet'!$A$2:$V$2329, 5,FALSE), "")</f>
        <v/>
      </c>
      <c r="S2324" s="39" t="str">
        <f>IF($A2324 &lt;&gt; "",VLOOKUP($A2324,'Student reference sheet'!$A$2:$V$2329, 6,FALSE), "")</f>
        <v/>
      </c>
      <c r="T2324" s="30" t="str">
        <f>IF($A2324 = "","",
IF(VLOOKUP($A2324,'Student reference sheet'!$A$2:$V$2329, 10,FALSE) = "Y", "Hispanic",
IF(VLOOKUP($A2324,'Student reference sheet'!$A$2:$V$2329,11,FALSE) &lt;&gt; "",
IF(VLOOKUP($A2324,'Student reference sheet'!$A$2:$V$2329,11,FALSE) = "UNK", "Unknown", VLOOKUP(VALUE(VLOOKUP($A2324,'Student reference sheet'!$A$2:$V$2329,11,FALSE)),'Ethnicity Reference'!$A$2:$B$22,2,FALSE)),
IF(VLOOKUP($A2324,'Student reference sheet'!$A$2:$V$2329,9,FALSE) &lt;&gt; "", VLOOKUP(VALUE(VLOOKUP($A2324,'Student reference sheet'!$A$2:$V$2329,9,FALSE)),'Ethnicity Reference'!$A$2:$B$22,2,FALSE),"Unknown"))))</f>
        <v/>
      </c>
      <c r="U2324" s="35"/>
    </row>
    <row r="2325" spans="1:21" ht="15.75">
      <c r="A2325" s="47"/>
      <c r="B2325" s="33"/>
      <c r="C2325" s="39" t="str">
        <f>IF($A2325 &lt;&gt; "",VLOOKUP($A2325,'Student reference sheet'!$A$2:$V$2329, 3,FALSE), "")</f>
        <v/>
      </c>
      <c r="D2325" s="39" t="str">
        <f>IF($A2325 &lt;&gt; "",VLOOKUP($A2325,'Student reference sheet'!$A$2:$V$2329, 2,FALSE), "")</f>
        <v/>
      </c>
      <c r="E2325" s="35"/>
      <c r="F2325" s="34"/>
      <c r="G2325" s="40" t="str">
        <f t="shared" ca="1" si="111"/>
        <v/>
      </c>
      <c r="H2325" s="40" t="str">
        <f t="shared" ca="1" si="112"/>
        <v/>
      </c>
      <c r="I2325" s="36" t="str">
        <f>IF($A2325 = "", "",
IF(COUNTIF(MINIMUM_DAY_DATES[], Attendance!J2325) &gt; 0, VLOOKUP(Attendance!$G2325,MINIMUM_DAY_PERIOD_SCHEDULE[], 2,TRUE),
IF(COUNTIF(RALLY_DATES[], Attendance!J2325) &gt; 0, VLOOKUP(Attendance!$G2325,RALLY_PERIOD_SCHEDULE[], 2,TRUE),
IF(WEEKDAY(Attendance!$J2325) = 2,
       IF(COUNTIF(FINALS_WEEK_MONDAY_DATE[],Attendance!$J2325) &gt; 0, VLOOKUP(Attendance!$G2325,FINALS_WEEK_MONDAY_PERIOD_SCHEDULE[],2,TRUE),
       VLOOKUP(Attendance!$G2325,REGULAR_WEEK_SCHEDULE[],6,TRUE)),
IF(WEEKDAY($J2325) = 3,
       IF(COUNTIF(FINALS_WEEK_TUESDAY_DATE[],Attendance!$J2325) &gt; 0, VLOOKUP(Attendance!$G2325,FINALS_WEEK_TUESDAY_PERIOD_SCHEDULE[],2,TRUE),
       VLOOKUP(Attendance!$G2325,REGULAR_WEEK_SCHEDULE[[Tuesday]:[Period]],5,TRUE)),
IF(WEEKDAY(Attendance!$J2325) = 4,
        IF(COUNTIF(BLOCK_WEDNESDAY_DATES[],Attendance!$J2325) &gt; 0, VLOOKUP(Attendance!$G2325,BLOCK_WEDNESDAY_PERIOD_SCHEDULE[],2,TRUE),
        IF(COUNTIF(FINALS_WEEK_WEDNESDAY_DATE[],Attendance!$J2325) &gt; 0, VLOOKUP(Attendance!$G2325,FINALS_WEEK_WEDNESDAY_PERIOD_SCHEDULE[],2,TRUE),
       VLOOKUP(Attendance!$G2325,REGULAR_WEEK_SCHEDULE[[Wednesday]:[Period]],4,TRUE))),
IF(WEEKDAY($J2325) = 5,
       IF(COUNTIF(BLOCK_THURSDAY_DATES[],Attendance!$J2325) &gt; 0, VLOOKUP(Attendance!$G2325,BLOCK_THURSDAY_PERIOD_SCHEDULE[],2,TRUE),
       IF(COUNTIF(FINALS_WEEK_THURSDAY_DATE[],Attendance!$J2325) &gt; 0, VLOOKUP(Attendance!$G2325,FINALS_WEEK_THURSDAY_PERIOD_SCHEDULE[],2,TRUE),
       VLOOKUP(Attendance!$G2325,REGULAR_WEEK_SCHEDULE[[Thursday]:[Period]],3,TRUE))),
IF(WEEKDAY(Attendance!$J2325) = 6,
       IF(COUNTIF(FINALS_WEEK_FRIDAY_DATE[],Attendance!$J2325) &gt; 0, VLOOKUP(Attendance!$G2325,FINALS_WEEK_FRIDAY_PERIOD_SCHEDULE[],2,TRUE),
       VLOOKUP(Attendance!$G2325,REGULAR_WEEK_SCHEDULE[[Friday]:[Period]],2,TRUE))))))))))</f>
        <v/>
      </c>
      <c r="J2325" s="41" t="str">
        <f t="shared" ca="1" si="113"/>
        <v/>
      </c>
      <c r="K2325" s="41" t="str">
        <f>IF($A2325 &lt;&gt; "",VLOOKUP($A2325,'Student reference sheet'!$A$2:$V$2329, 7,FALSE), "")</f>
        <v/>
      </c>
      <c r="L2325" s="30" t="str">
        <f>IF($A2325 ="", "", VLOOKUP($A2325, 'Student reference sheet'!$A$2:$Z$2603,23,FALSE))</f>
        <v/>
      </c>
      <c r="M2325" s="30" t="str">
        <f>IF($A2325 ="", "", VLOOKUP($A2325, 'Student reference sheet'!$A$2:$Z$2603,24,FALSE))</f>
        <v/>
      </c>
      <c r="N2325" s="30" t="str">
        <f>IF($A2325 ="", "", VLOOKUP($A2325, 'Student reference sheet'!$A$2:$Z$2603,26,FALSE))</f>
        <v/>
      </c>
      <c r="O2325" s="30" t="str">
        <f>IF($A2325 ="", "", VLOOKUP($A2325, 'Student reference sheet'!$A$2:$Z$2603,25,FALSE))</f>
        <v/>
      </c>
      <c r="P2325" s="39" t="str">
        <f>IF($A2325 = "", "", IF(OR(VLOOKUP($A2325,'Student reference sheet'!$A$2:$V$2400,8,FALSE) = "R",  VLOOKUP($A2325,'Student reference sheet'!$A$2:$V$2400,8,FALSE) = "L"), "X", ""))</f>
        <v/>
      </c>
      <c r="Q2325" s="39" t="str">
        <f>IF($A2325 ="", "", VLOOKUP($A2325, 'Student reference sheet'!$A$2:$V$2603,22,FALSE))</f>
        <v/>
      </c>
      <c r="R2325" s="39" t="str">
        <f>IF($A2325 &lt;&gt; "",VLOOKUP($A2325,'Student reference sheet'!$A$2:$V$2329, 5,FALSE), "")</f>
        <v/>
      </c>
      <c r="S2325" s="39" t="str">
        <f>IF($A2325 &lt;&gt; "",VLOOKUP($A2325,'Student reference sheet'!$A$2:$V$2329, 6,FALSE), "")</f>
        <v/>
      </c>
      <c r="T2325" s="30" t="str">
        <f>IF($A2325 = "","",
IF(VLOOKUP($A2325,'Student reference sheet'!$A$2:$V$2329, 10,FALSE) = "Y", "Hispanic",
IF(VLOOKUP($A2325,'Student reference sheet'!$A$2:$V$2329,11,FALSE) &lt;&gt; "",
IF(VLOOKUP($A2325,'Student reference sheet'!$A$2:$V$2329,11,FALSE) = "UNK", "Unknown", VLOOKUP(VALUE(VLOOKUP($A2325,'Student reference sheet'!$A$2:$V$2329,11,FALSE)),'Ethnicity Reference'!$A$2:$B$22,2,FALSE)),
IF(VLOOKUP($A2325,'Student reference sheet'!$A$2:$V$2329,9,FALSE) &lt;&gt; "", VLOOKUP(VALUE(VLOOKUP($A2325,'Student reference sheet'!$A$2:$V$2329,9,FALSE)),'Ethnicity Reference'!$A$2:$B$22,2,FALSE),"Unknown"))))</f>
        <v/>
      </c>
      <c r="U2325" s="35"/>
    </row>
    <row r="2326" spans="1:21" ht="15.75">
      <c r="A2326" s="47"/>
      <c r="B2326" s="33"/>
      <c r="C2326" s="39" t="str">
        <f>IF($A2326 &lt;&gt; "",VLOOKUP($A2326,'Student reference sheet'!$A$2:$V$2329, 3,FALSE), "")</f>
        <v/>
      </c>
      <c r="D2326" s="39" t="str">
        <f>IF($A2326 &lt;&gt; "",VLOOKUP($A2326,'Student reference sheet'!$A$2:$V$2329, 2,FALSE), "")</f>
        <v/>
      </c>
      <c r="E2326" s="35"/>
      <c r="F2326" s="34"/>
      <c r="G2326" s="40" t="str">
        <f t="shared" ca="1" si="111"/>
        <v/>
      </c>
      <c r="H2326" s="40" t="str">
        <f t="shared" ca="1" si="112"/>
        <v/>
      </c>
      <c r="I2326" s="36" t="str">
        <f>IF($A2326 = "", "",
IF(COUNTIF(MINIMUM_DAY_DATES[], Attendance!J2326) &gt; 0, VLOOKUP(Attendance!$G2326,MINIMUM_DAY_PERIOD_SCHEDULE[], 2,TRUE),
IF(COUNTIF(RALLY_DATES[], Attendance!J2326) &gt; 0, VLOOKUP(Attendance!$G2326,RALLY_PERIOD_SCHEDULE[], 2,TRUE),
IF(WEEKDAY(Attendance!$J2326) = 2,
       IF(COUNTIF(FINALS_WEEK_MONDAY_DATE[],Attendance!$J2326) &gt; 0, VLOOKUP(Attendance!$G2326,FINALS_WEEK_MONDAY_PERIOD_SCHEDULE[],2,TRUE),
       VLOOKUP(Attendance!$G2326,REGULAR_WEEK_SCHEDULE[],6,TRUE)),
IF(WEEKDAY($J2326) = 3,
       IF(COUNTIF(FINALS_WEEK_TUESDAY_DATE[],Attendance!$J2326) &gt; 0, VLOOKUP(Attendance!$G2326,FINALS_WEEK_TUESDAY_PERIOD_SCHEDULE[],2,TRUE),
       VLOOKUP(Attendance!$G2326,REGULAR_WEEK_SCHEDULE[[Tuesday]:[Period]],5,TRUE)),
IF(WEEKDAY(Attendance!$J2326) = 4,
        IF(COUNTIF(BLOCK_WEDNESDAY_DATES[],Attendance!$J2326) &gt; 0, VLOOKUP(Attendance!$G2326,BLOCK_WEDNESDAY_PERIOD_SCHEDULE[],2,TRUE),
        IF(COUNTIF(FINALS_WEEK_WEDNESDAY_DATE[],Attendance!$J2326) &gt; 0, VLOOKUP(Attendance!$G2326,FINALS_WEEK_WEDNESDAY_PERIOD_SCHEDULE[],2,TRUE),
       VLOOKUP(Attendance!$G2326,REGULAR_WEEK_SCHEDULE[[Wednesday]:[Period]],4,TRUE))),
IF(WEEKDAY($J2326) = 5,
       IF(COUNTIF(BLOCK_THURSDAY_DATES[],Attendance!$J2326) &gt; 0, VLOOKUP(Attendance!$G2326,BLOCK_THURSDAY_PERIOD_SCHEDULE[],2,TRUE),
       IF(COUNTIF(FINALS_WEEK_THURSDAY_DATE[],Attendance!$J2326) &gt; 0, VLOOKUP(Attendance!$G2326,FINALS_WEEK_THURSDAY_PERIOD_SCHEDULE[],2,TRUE),
       VLOOKUP(Attendance!$G2326,REGULAR_WEEK_SCHEDULE[[Thursday]:[Period]],3,TRUE))),
IF(WEEKDAY(Attendance!$J2326) = 6,
       IF(COUNTIF(FINALS_WEEK_FRIDAY_DATE[],Attendance!$J2326) &gt; 0, VLOOKUP(Attendance!$G2326,FINALS_WEEK_FRIDAY_PERIOD_SCHEDULE[],2,TRUE),
       VLOOKUP(Attendance!$G2326,REGULAR_WEEK_SCHEDULE[[Friday]:[Period]],2,TRUE))))))))))</f>
        <v/>
      </c>
      <c r="J2326" s="41" t="str">
        <f t="shared" ca="1" si="113"/>
        <v/>
      </c>
      <c r="K2326" s="41" t="str">
        <f>IF($A2326 &lt;&gt; "",VLOOKUP($A2326,'Student reference sheet'!$A$2:$V$2329, 7,FALSE), "")</f>
        <v/>
      </c>
      <c r="L2326" s="30" t="str">
        <f>IF($A2326 ="", "", VLOOKUP($A2326, 'Student reference sheet'!$A$2:$Z$2603,23,FALSE))</f>
        <v/>
      </c>
      <c r="M2326" s="30" t="str">
        <f>IF($A2326 ="", "", VLOOKUP($A2326, 'Student reference sheet'!$A$2:$Z$2603,24,FALSE))</f>
        <v/>
      </c>
      <c r="N2326" s="30" t="str">
        <f>IF($A2326 ="", "", VLOOKUP($A2326, 'Student reference sheet'!$A$2:$Z$2603,26,FALSE))</f>
        <v/>
      </c>
      <c r="O2326" s="30" t="str">
        <f>IF($A2326 ="", "", VLOOKUP($A2326, 'Student reference sheet'!$A$2:$Z$2603,25,FALSE))</f>
        <v/>
      </c>
      <c r="P2326" s="39" t="str">
        <f>IF($A2326 = "", "", IF(OR(VLOOKUP($A2326,'Student reference sheet'!$A$2:$V$2400,8,FALSE) = "R",  VLOOKUP($A2326,'Student reference sheet'!$A$2:$V$2400,8,FALSE) = "L"), "X", ""))</f>
        <v/>
      </c>
      <c r="Q2326" s="39" t="str">
        <f>IF($A2326 ="", "", VLOOKUP($A2326, 'Student reference sheet'!$A$2:$V$2603,22,FALSE))</f>
        <v/>
      </c>
      <c r="R2326" s="39" t="str">
        <f>IF($A2326 &lt;&gt; "",VLOOKUP($A2326,'Student reference sheet'!$A$2:$V$2329, 5,FALSE), "")</f>
        <v/>
      </c>
      <c r="S2326" s="39" t="str">
        <f>IF($A2326 &lt;&gt; "",VLOOKUP($A2326,'Student reference sheet'!$A$2:$V$2329, 6,FALSE), "")</f>
        <v/>
      </c>
      <c r="T2326" s="30" t="str">
        <f>IF($A2326 = "","",
IF(VLOOKUP($A2326,'Student reference sheet'!$A$2:$V$2329, 10,FALSE) = "Y", "Hispanic",
IF(VLOOKUP($A2326,'Student reference sheet'!$A$2:$V$2329,11,FALSE) &lt;&gt; "",
IF(VLOOKUP($A2326,'Student reference sheet'!$A$2:$V$2329,11,FALSE) = "UNK", "Unknown", VLOOKUP(VALUE(VLOOKUP($A2326,'Student reference sheet'!$A$2:$V$2329,11,FALSE)),'Ethnicity Reference'!$A$2:$B$22,2,FALSE)),
IF(VLOOKUP($A2326,'Student reference sheet'!$A$2:$V$2329,9,FALSE) &lt;&gt; "", VLOOKUP(VALUE(VLOOKUP($A2326,'Student reference sheet'!$A$2:$V$2329,9,FALSE)),'Ethnicity Reference'!$A$2:$B$22,2,FALSE),"Unknown"))))</f>
        <v/>
      </c>
      <c r="U2326" s="35"/>
    </row>
    <row r="2327" spans="1:21" ht="15.75">
      <c r="A2327" s="47"/>
      <c r="B2327" s="33"/>
      <c r="C2327" s="39" t="str">
        <f>IF($A2327 &lt;&gt; "",VLOOKUP($A2327,'Student reference sheet'!$A$2:$V$2329, 3,FALSE), "")</f>
        <v/>
      </c>
      <c r="D2327" s="39" t="str">
        <f>IF($A2327 &lt;&gt; "",VLOOKUP($A2327,'Student reference sheet'!$A$2:$V$2329, 2,FALSE), "")</f>
        <v/>
      </c>
      <c r="E2327" s="35"/>
      <c r="F2327" s="34"/>
      <c r="G2327" s="40" t="str">
        <f t="shared" ca="1" si="111"/>
        <v/>
      </c>
      <c r="H2327" s="40" t="str">
        <f t="shared" ca="1" si="112"/>
        <v/>
      </c>
      <c r="I2327" s="36" t="str">
        <f>IF($A2327 = "", "",
IF(COUNTIF(MINIMUM_DAY_DATES[], Attendance!J2327) &gt; 0, VLOOKUP(Attendance!$G2327,MINIMUM_DAY_PERIOD_SCHEDULE[], 2,TRUE),
IF(COUNTIF(RALLY_DATES[], Attendance!J2327) &gt; 0, VLOOKUP(Attendance!$G2327,RALLY_PERIOD_SCHEDULE[], 2,TRUE),
IF(WEEKDAY(Attendance!$J2327) = 2,
       IF(COUNTIF(FINALS_WEEK_MONDAY_DATE[],Attendance!$J2327) &gt; 0, VLOOKUP(Attendance!$G2327,FINALS_WEEK_MONDAY_PERIOD_SCHEDULE[],2,TRUE),
       VLOOKUP(Attendance!$G2327,REGULAR_WEEK_SCHEDULE[],6,TRUE)),
IF(WEEKDAY($J2327) = 3,
       IF(COUNTIF(FINALS_WEEK_TUESDAY_DATE[],Attendance!$J2327) &gt; 0, VLOOKUP(Attendance!$G2327,FINALS_WEEK_TUESDAY_PERIOD_SCHEDULE[],2,TRUE),
       VLOOKUP(Attendance!$G2327,REGULAR_WEEK_SCHEDULE[[Tuesday]:[Period]],5,TRUE)),
IF(WEEKDAY(Attendance!$J2327) = 4,
        IF(COUNTIF(BLOCK_WEDNESDAY_DATES[],Attendance!$J2327) &gt; 0, VLOOKUP(Attendance!$G2327,BLOCK_WEDNESDAY_PERIOD_SCHEDULE[],2,TRUE),
        IF(COUNTIF(FINALS_WEEK_WEDNESDAY_DATE[],Attendance!$J2327) &gt; 0, VLOOKUP(Attendance!$G2327,FINALS_WEEK_WEDNESDAY_PERIOD_SCHEDULE[],2,TRUE),
       VLOOKUP(Attendance!$G2327,REGULAR_WEEK_SCHEDULE[[Wednesday]:[Period]],4,TRUE))),
IF(WEEKDAY($J2327) = 5,
       IF(COUNTIF(BLOCK_THURSDAY_DATES[],Attendance!$J2327) &gt; 0, VLOOKUP(Attendance!$G2327,BLOCK_THURSDAY_PERIOD_SCHEDULE[],2,TRUE),
       IF(COUNTIF(FINALS_WEEK_THURSDAY_DATE[],Attendance!$J2327) &gt; 0, VLOOKUP(Attendance!$G2327,FINALS_WEEK_THURSDAY_PERIOD_SCHEDULE[],2,TRUE),
       VLOOKUP(Attendance!$G2327,REGULAR_WEEK_SCHEDULE[[Thursday]:[Period]],3,TRUE))),
IF(WEEKDAY(Attendance!$J2327) = 6,
       IF(COUNTIF(FINALS_WEEK_FRIDAY_DATE[],Attendance!$J2327) &gt; 0, VLOOKUP(Attendance!$G2327,FINALS_WEEK_FRIDAY_PERIOD_SCHEDULE[],2,TRUE),
       VLOOKUP(Attendance!$G2327,REGULAR_WEEK_SCHEDULE[[Friday]:[Period]],2,TRUE))))))))))</f>
        <v/>
      </c>
      <c r="J2327" s="41" t="str">
        <f t="shared" ca="1" si="113"/>
        <v/>
      </c>
      <c r="K2327" s="41" t="str">
        <f>IF($A2327 &lt;&gt; "",VLOOKUP($A2327,'Student reference sheet'!$A$2:$V$2329, 7,FALSE), "")</f>
        <v/>
      </c>
      <c r="L2327" s="30" t="str">
        <f>IF($A2327 ="", "", VLOOKUP($A2327, 'Student reference sheet'!$A$2:$Z$2603,23,FALSE))</f>
        <v/>
      </c>
      <c r="M2327" s="30" t="str">
        <f>IF($A2327 ="", "", VLOOKUP($A2327, 'Student reference sheet'!$A$2:$Z$2603,24,FALSE))</f>
        <v/>
      </c>
      <c r="N2327" s="30" t="str">
        <f>IF($A2327 ="", "", VLOOKUP($A2327, 'Student reference sheet'!$A$2:$Z$2603,26,FALSE))</f>
        <v/>
      </c>
      <c r="O2327" s="30" t="str">
        <f>IF($A2327 ="", "", VLOOKUP($A2327, 'Student reference sheet'!$A$2:$Z$2603,25,FALSE))</f>
        <v/>
      </c>
      <c r="P2327" s="39" t="str">
        <f>IF($A2327 = "", "", IF(OR(VLOOKUP($A2327,'Student reference sheet'!$A$2:$V$2400,8,FALSE) = "R",  VLOOKUP($A2327,'Student reference sheet'!$A$2:$V$2400,8,FALSE) = "L"), "X", ""))</f>
        <v/>
      </c>
      <c r="Q2327" s="39" t="str">
        <f>IF($A2327 ="", "", VLOOKUP($A2327, 'Student reference sheet'!$A$2:$V$2603,22,FALSE))</f>
        <v/>
      </c>
      <c r="R2327" s="39" t="str">
        <f>IF($A2327 &lt;&gt; "",VLOOKUP($A2327,'Student reference sheet'!$A$2:$V$2329, 5,FALSE), "")</f>
        <v/>
      </c>
      <c r="S2327" s="39" t="str">
        <f>IF($A2327 &lt;&gt; "",VLOOKUP($A2327,'Student reference sheet'!$A$2:$V$2329, 6,FALSE), "")</f>
        <v/>
      </c>
      <c r="T2327" s="30" t="str">
        <f>IF($A2327 = "","",
IF(VLOOKUP($A2327,'Student reference sheet'!$A$2:$V$2329, 10,FALSE) = "Y", "Hispanic",
IF(VLOOKUP($A2327,'Student reference sheet'!$A$2:$V$2329,11,FALSE) &lt;&gt; "",
IF(VLOOKUP($A2327,'Student reference sheet'!$A$2:$V$2329,11,FALSE) = "UNK", "Unknown", VLOOKUP(VALUE(VLOOKUP($A2327,'Student reference sheet'!$A$2:$V$2329,11,FALSE)),'Ethnicity Reference'!$A$2:$B$22,2,FALSE)),
IF(VLOOKUP($A2327,'Student reference sheet'!$A$2:$V$2329,9,FALSE) &lt;&gt; "", VLOOKUP(VALUE(VLOOKUP($A2327,'Student reference sheet'!$A$2:$V$2329,9,FALSE)),'Ethnicity Reference'!$A$2:$B$22,2,FALSE),"Unknown"))))</f>
        <v/>
      </c>
      <c r="U2327" s="35"/>
    </row>
    <row r="2328" spans="1:21" ht="15.75">
      <c r="A2328" s="47"/>
      <c r="B2328" s="33"/>
      <c r="C2328" s="39" t="str">
        <f>IF($A2328 &lt;&gt; "",VLOOKUP($A2328,'Student reference sheet'!$A$2:$V$2329, 3,FALSE), "")</f>
        <v/>
      </c>
      <c r="D2328" s="39" t="str">
        <f>IF($A2328 &lt;&gt; "",VLOOKUP($A2328,'Student reference sheet'!$A$2:$V$2329, 2,FALSE), "")</f>
        <v/>
      </c>
      <c r="E2328" s="35"/>
      <c r="F2328" s="34"/>
      <c r="G2328" s="40" t="str">
        <f t="shared" ca="1" si="111"/>
        <v/>
      </c>
      <c r="H2328" s="40" t="str">
        <f t="shared" ca="1" si="112"/>
        <v/>
      </c>
      <c r="I2328" s="36" t="str">
        <f>IF($A2328 = "", "",
IF(COUNTIF(MINIMUM_DAY_DATES[], Attendance!J2328) &gt; 0, VLOOKUP(Attendance!$G2328,MINIMUM_DAY_PERIOD_SCHEDULE[], 2,TRUE),
IF(COUNTIF(RALLY_DATES[], Attendance!J2328) &gt; 0, VLOOKUP(Attendance!$G2328,RALLY_PERIOD_SCHEDULE[], 2,TRUE),
IF(WEEKDAY(Attendance!$J2328) = 2,
       IF(COUNTIF(FINALS_WEEK_MONDAY_DATE[],Attendance!$J2328) &gt; 0, VLOOKUP(Attendance!$G2328,FINALS_WEEK_MONDAY_PERIOD_SCHEDULE[],2,TRUE),
       VLOOKUP(Attendance!$G2328,REGULAR_WEEK_SCHEDULE[],6,TRUE)),
IF(WEEKDAY($J2328) = 3,
       IF(COUNTIF(FINALS_WEEK_TUESDAY_DATE[],Attendance!$J2328) &gt; 0, VLOOKUP(Attendance!$G2328,FINALS_WEEK_TUESDAY_PERIOD_SCHEDULE[],2,TRUE),
       VLOOKUP(Attendance!$G2328,REGULAR_WEEK_SCHEDULE[[Tuesday]:[Period]],5,TRUE)),
IF(WEEKDAY(Attendance!$J2328) = 4,
        IF(COUNTIF(BLOCK_WEDNESDAY_DATES[],Attendance!$J2328) &gt; 0, VLOOKUP(Attendance!$G2328,BLOCK_WEDNESDAY_PERIOD_SCHEDULE[],2,TRUE),
        IF(COUNTIF(FINALS_WEEK_WEDNESDAY_DATE[],Attendance!$J2328) &gt; 0, VLOOKUP(Attendance!$G2328,FINALS_WEEK_WEDNESDAY_PERIOD_SCHEDULE[],2,TRUE),
       VLOOKUP(Attendance!$G2328,REGULAR_WEEK_SCHEDULE[[Wednesday]:[Period]],4,TRUE))),
IF(WEEKDAY($J2328) = 5,
       IF(COUNTIF(BLOCK_THURSDAY_DATES[],Attendance!$J2328) &gt; 0, VLOOKUP(Attendance!$G2328,BLOCK_THURSDAY_PERIOD_SCHEDULE[],2,TRUE),
       IF(COUNTIF(FINALS_WEEK_THURSDAY_DATE[],Attendance!$J2328) &gt; 0, VLOOKUP(Attendance!$G2328,FINALS_WEEK_THURSDAY_PERIOD_SCHEDULE[],2,TRUE),
       VLOOKUP(Attendance!$G2328,REGULAR_WEEK_SCHEDULE[[Thursday]:[Period]],3,TRUE))),
IF(WEEKDAY(Attendance!$J2328) = 6,
       IF(COUNTIF(FINALS_WEEK_FRIDAY_DATE[],Attendance!$J2328) &gt; 0, VLOOKUP(Attendance!$G2328,FINALS_WEEK_FRIDAY_PERIOD_SCHEDULE[],2,TRUE),
       VLOOKUP(Attendance!$G2328,REGULAR_WEEK_SCHEDULE[[Friday]:[Period]],2,TRUE))))))))))</f>
        <v/>
      </c>
      <c r="J2328" s="41" t="str">
        <f t="shared" ca="1" si="113"/>
        <v/>
      </c>
      <c r="K2328" s="41" t="str">
        <f>IF($A2328 &lt;&gt; "",VLOOKUP($A2328,'Student reference sheet'!$A$2:$V$2329, 7,FALSE), "")</f>
        <v/>
      </c>
      <c r="L2328" s="30" t="str">
        <f>IF($A2328 ="", "", VLOOKUP($A2328, 'Student reference sheet'!$A$2:$Z$2603,23,FALSE))</f>
        <v/>
      </c>
      <c r="M2328" s="30" t="str">
        <f>IF($A2328 ="", "", VLOOKUP($A2328, 'Student reference sheet'!$A$2:$Z$2603,24,FALSE))</f>
        <v/>
      </c>
      <c r="N2328" s="30" t="str">
        <f>IF($A2328 ="", "", VLOOKUP($A2328, 'Student reference sheet'!$A$2:$Z$2603,26,FALSE))</f>
        <v/>
      </c>
      <c r="O2328" s="30" t="str">
        <f>IF($A2328 ="", "", VLOOKUP($A2328, 'Student reference sheet'!$A$2:$Z$2603,25,FALSE))</f>
        <v/>
      </c>
      <c r="P2328" s="39" t="str">
        <f>IF($A2328 = "", "", IF(OR(VLOOKUP($A2328,'Student reference sheet'!$A$2:$V$2400,8,FALSE) = "R",  VLOOKUP($A2328,'Student reference sheet'!$A$2:$V$2400,8,FALSE) = "L"), "X", ""))</f>
        <v/>
      </c>
      <c r="Q2328" s="39" t="str">
        <f>IF($A2328 ="", "", VLOOKUP($A2328, 'Student reference sheet'!$A$2:$V$2603,22,FALSE))</f>
        <v/>
      </c>
      <c r="R2328" s="39" t="str">
        <f>IF($A2328 &lt;&gt; "",VLOOKUP($A2328,'Student reference sheet'!$A$2:$V$2329, 5,FALSE), "")</f>
        <v/>
      </c>
      <c r="S2328" s="39" t="str">
        <f>IF($A2328 &lt;&gt; "",VLOOKUP($A2328,'Student reference sheet'!$A$2:$V$2329, 6,FALSE), "")</f>
        <v/>
      </c>
      <c r="T2328" s="30" t="str">
        <f>IF($A2328 = "","",
IF(VLOOKUP($A2328,'Student reference sheet'!$A$2:$V$2329, 10,FALSE) = "Y", "Hispanic",
IF(VLOOKUP($A2328,'Student reference sheet'!$A$2:$V$2329,11,FALSE) &lt;&gt; "",
IF(VLOOKUP($A2328,'Student reference sheet'!$A$2:$V$2329,11,FALSE) = "UNK", "Unknown", VLOOKUP(VALUE(VLOOKUP($A2328,'Student reference sheet'!$A$2:$V$2329,11,FALSE)),'Ethnicity Reference'!$A$2:$B$22,2,FALSE)),
IF(VLOOKUP($A2328,'Student reference sheet'!$A$2:$V$2329,9,FALSE) &lt;&gt; "", VLOOKUP(VALUE(VLOOKUP($A2328,'Student reference sheet'!$A$2:$V$2329,9,FALSE)),'Ethnicity Reference'!$A$2:$B$22,2,FALSE),"Unknown"))))</f>
        <v/>
      </c>
      <c r="U2328" s="35"/>
    </row>
    <row r="2329" spans="1:21" ht="15.75">
      <c r="A2329" s="47"/>
      <c r="B2329" s="33"/>
      <c r="C2329" s="39" t="str">
        <f>IF($A2329 &lt;&gt; "",VLOOKUP($A2329,'Student reference sheet'!$A$2:$V$2329, 3,FALSE), "")</f>
        <v/>
      </c>
      <c r="D2329" s="39" t="str">
        <f>IF($A2329 &lt;&gt; "",VLOOKUP($A2329,'Student reference sheet'!$A$2:$V$2329, 2,FALSE), "")</f>
        <v/>
      </c>
      <c r="E2329" s="35"/>
      <c r="F2329" s="34"/>
      <c r="G2329" s="40" t="str">
        <f t="shared" ca="1" si="111"/>
        <v/>
      </c>
      <c r="H2329" s="40" t="str">
        <f t="shared" ca="1" si="112"/>
        <v/>
      </c>
      <c r="I2329" s="36" t="str">
        <f>IF($A2329 = "", "",
IF(COUNTIF(MINIMUM_DAY_DATES[], Attendance!J2329) &gt; 0, VLOOKUP(Attendance!$G2329,MINIMUM_DAY_PERIOD_SCHEDULE[], 2,TRUE),
IF(COUNTIF(RALLY_DATES[], Attendance!J2329) &gt; 0, VLOOKUP(Attendance!$G2329,RALLY_PERIOD_SCHEDULE[], 2,TRUE),
IF(WEEKDAY(Attendance!$J2329) = 2,
       IF(COUNTIF(FINALS_WEEK_MONDAY_DATE[],Attendance!$J2329) &gt; 0, VLOOKUP(Attendance!$G2329,FINALS_WEEK_MONDAY_PERIOD_SCHEDULE[],2,TRUE),
       VLOOKUP(Attendance!$G2329,REGULAR_WEEK_SCHEDULE[],6,TRUE)),
IF(WEEKDAY($J2329) = 3,
       IF(COUNTIF(FINALS_WEEK_TUESDAY_DATE[],Attendance!$J2329) &gt; 0, VLOOKUP(Attendance!$G2329,FINALS_WEEK_TUESDAY_PERIOD_SCHEDULE[],2,TRUE),
       VLOOKUP(Attendance!$G2329,REGULAR_WEEK_SCHEDULE[[Tuesday]:[Period]],5,TRUE)),
IF(WEEKDAY(Attendance!$J2329) = 4,
        IF(COUNTIF(BLOCK_WEDNESDAY_DATES[],Attendance!$J2329) &gt; 0, VLOOKUP(Attendance!$G2329,BLOCK_WEDNESDAY_PERIOD_SCHEDULE[],2,TRUE),
        IF(COUNTIF(FINALS_WEEK_WEDNESDAY_DATE[],Attendance!$J2329) &gt; 0, VLOOKUP(Attendance!$G2329,FINALS_WEEK_WEDNESDAY_PERIOD_SCHEDULE[],2,TRUE),
       VLOOKUP(Attendance!$G2329,REGULAR_WEEK_SCHEDULE[[Wednesday]:[Period]],4,TRUE))),
IF(WEEKDAY($J2329) = 5,
       IF(COUNTIF(BLOCK_THURSDAY_DATES[],Attendance!$J2329) &gt; 0, VLOOKUP(Attendance!$G2329,BLOCK_THURSDAY_PERIOD_SCHEDULE[],2,TRUE),
       IF(COUNTIF(FINALS_WEEK_THURSDAY_DATE[],Attendance!$J2329) &gt; 0, VLOOKUP(Attendance!$G2329,FINALS_WEEK_THURSDAY_PERIOD_SCHEDULE[],2,TRUE),
       VLOOKUP(Attendance!$G2329,REGULAR_WEEK_SCHEDULE[[Thursday]:[Period]],3,TRUE))),
IF(WEEKDAY(Attendance!$J2329) = 6,
       IF(COUNTIF(FINALS_WEEK_FRIDAY_DATE[],Attendance!$J2329) &gt; 0, VLOOKUP(Attendance!$G2329,FINALS_WEEK_FRIDAY_PERIOD_SCHEDULE[],2,TRUE),
       VLOOKUP(Attendance!$G2329,REGULAR_WEEK_SCHEDULE[[Friday]:[Period]],2,TRUE))))))))))</f>
        <v/>
      </c>
      <c r="J2329" s="41" t="str">
        <f t="shared" ca="1" si="113"/>
        <v/>
      </c>
      <c r="K2329" s="41" t="str">
        <f>IF($A2329 &lt;&gt; "",VLOOKUP($A2329,'Student reference sheet'!$A$2:$V$2329, 7,FALSE), "")</f>
        <v/>
      </c>
      <c r="L2329" s="30" t="str">
        <f>IF($A2329 ="", "", VLOOKUP($A2329, 'Student reference sheet'!$A$2:$Z$2603,23,FALSE))</f>
        <v/>
      </c>
      <c r="M2329" s="30" t="str">
        <f>IF($A2329 ="", "", VLOOKUP($A2329, 'Student reference sheet'!$A$2:$Z$2603,24,FALSE))</f>
        <v/>
      </c>
      <c r="N2329" s="30" t="str">
        <f>IF($A2329 ="", "", VLOOKUP($A2329, 'Student reference sheet'!$A$2:$Z$2603,26,FALSE))</f>
        <v/>
      </c>
      <c r="O2329" s="30" t="str">
        <f>IF($A2329 ="", "", VLOOKUP($A2329, 'Student reference sheet'!$A$2:$Z$2603,25,FALSE))</f>
        <v/>
      </c>
      <c r="P2329" s="39" t="str">
        <f>IF($A2329 = "", "", IF(OR(VLOOKUP($A2329,'Student reference sheet'!$A$2:$V$2400,8,FALSE) = "R",  VLOOKUP($A2329,'Student reference sheet'!$A$2:$V$2400,8,FALSE) = "L"), "X", ""))</f>
        <v/>
      </c>
      <c r="Q2329" s="39" t="str">
        <f>IF($A2329 ="", "", VLOOKUP($A2329, 'Student reference sheet'!$A$2:$V$2603,22,FALSE))</f>
        <v/>
      </c>
      <c r="R2329" s="39" t="str">
        <f>IF($A2329 &lt;&gt; "",VLOOKUP($A2329,'Student reference sheet'!$A$2:$V$2329, 5,FALSE), "")</f>
        <v/>
      </c>
      <c r="S2329" s="39" t="str">
        <f>IF($A2329 &lt;&gt; "",VLOOKUP($A2329,'Student reference sheet'!$A$2:$V$2329, 6,FALSE), "")</f>
        <v/>
      </c>
      <c r="T2329" s="30" t="str">
        <f>IF($A2329 = "","",
IF(VLOOKUP($A2329,'Student reference sheet'!$A$2:$V$2329, 10,FALSE) = "Y", "Hispanic",
IF(VLOOKUP($A2329,'Student reference sheet'!$A$2:$V$2329,11,FALSE) &lt;&gt; "",
IF(VLOOKUP($A2329,'Student reference sheet'!$A$2:$V$2329,11,FALSE) = "UNK", "Unknown", VLOOKUP(VALUE(VLOOKUP($A2329,'Student reference sheet'!$A$2:$V$2329,11,FALSE)),'Ethnicity Reference'!$A$2:$B$22,2,FALSE)),
IF(VLOOKUP($A2329,'Student reference sheet'!$A$2:$V$2329,9,FALSE) &lt;&gt; "", VLOOKUP(VALUE(VLOOKUP($A2329,'Student reference sheet'!$A$2:$V$2329,9,FALSE)),'Ethnicity Reference'!$A$2:$B$22,2,FALSE),"Unknown"))))</f>
        <v/>
      </c>
      <c r="U2329" s="35"/>
    </row>
    <row r="2330" spans="1:21" ht="15.75">
      <c r="A2330" s="47"/>
      <c r="B2330" s="33"/>
      <c r="C2330" s="39" t="str">
        <f>IF($A2330 &lt;&gt; "",VLOOKUP($A2330,'Student reference sheet'!$A$2:$V$2329, 3,FALSE), "")</f>
        <v/>
      </c>
      <c r="D2330" s="39" t="str">
        <f>IF($A2330 &lt;&gt; "",VLOOKUP($A2330,'Student reference sheet'!$A$2:$V$2329, 2,FALSE), "")</f>
        <v/>
      </c>
      <c r="E2330" s="35"/>
      <c r="F2330" s="34"/>
      <c r="G2330" s="40" t="str">
        <f t="shared" ca="1" si="111"/>
        <v/>
      </c>
      <c r="H2330" s="40" t="str">
        <f t="shared" ca="1" si="112"/>
        <v/>
      </c>
      <c r="I2330" s="36" t="str">
        <f>IF($A2330 = "", "",
IF(COUNTIF(MINIMUM_DAY_DATES[], Attendance!J2330) &gt; 0, VLOOKUP(Attendance!$G2330,MINIMUM_DAY_PERIOD_SCHEDULE[], 2,TRUE),
IF(COUNTIF(RALLY_DATES[], Attendance!J2330) &gt; 0, VLOOKUP(Attendance!$G2330,RALLY_PERIOD_SCHEDULE[], 2,TRUE),
IF(WEEKDAY(Attendance!$J2330) = 2,
       IF(COUNTIF(FINALS_WEEK_MONDAY_DATE[],Attendance!$J2330) &gt; 0, VLOOKUP(Attendance!$G2330,FINALS_WEEK_MONDAY_PERIOD_SCHEDULE[],2,TRUE),
       VLOOKUP(Attendance!$G2330,REGULAR_WEEK_SCHEDULE[],6,TRUE)),
IF(WEEKDAY($J2330) = 3,
       IF(COUNTIF(FINALS_WEEK_TUESDAY_DATE[],Attendance!$J2330) &gt; 0, VLOOKUP(Attendance!$G2330,FINALS_WEEK_TUESDAY_PERIOD_SCHEDULE[],2,TRUE),
       VLOOKUP(Attendance!$G2330,REGULAR_WEEK_SCHEDULE[[Tuesday]:[Period]],5,TRUE)),
IF(WEEKDAY(Attendance!$J2330) = 4,
        IF(COUNTIF(BLOCK_WEDNESDAY_DATES[],Attendance!$J2330) &gt; 0, VLOOKUP(Attendance!$G2330,BLOCK_WEDNESDAY_PERIOD_SCHEDULE[],2,TRUE),
        IF(COUNTIF(FINALS_WEEK_WEDNESDAY_DATE[],Attendance!$J2330) &gt; 0, VLOOKUP(Attendance!$G2330,FINALS_WEEK_WEDNESDAY_PERIOD_SCHEDULE[],2,TRUE),
       VLOOKUP(Attendance!$G2330,REGULAR_WEEK_SCHEDULE[[Wednesday]:[Period]],4,TRUE))),
IF(WEEKDAY($J2330) = 5,
       IF(COUNTIF(BLOCK_THURSDAY_DATES[],Attendance!$J2330) &gt; 0, VLOOKUP(Attendance!$G2330,BLOCK_THURSDAY_PERIOD_SCHEDULE[],2,TRUE),
       IF(COUNTIF(FINALS_WEEK_THURSDAY_DATE[],Attendance!$J2330) &gt; 0, VLOOKUP(Attendance!$G2330,FINALS_WEEK_THURSDAY_PERIOD_SCHEDULE[],2,TRUE),
       VLOOKUP(Attendance!$G2330,REGULAR_WEEK_SCHEDULE[[Thursday]:[Period]],3,TRUE))),
IF(WEEKDAY(Attendance!$J2330) = 6,
       IF(COUNTIF(FINALS_WEEK_FRIDAY_DATE[],Attendance!$J2330) &gt; 0, VLOOKUP(Attendance!$G2330,FINALS_WEEK_FRIDAY_PERIOD_SCHEDULE[],2,TRUE),
       VLOOKUP(Attendance!$G2330,REGULAR_WEEK_SCHEDULE[[Friday]:[Period]],2,TRUE))))))))))</f>
        <v/>
      </c>
      <c r="J2330" s="41" t="str">
        <f t="shared" ca="1" si="113"/>
        <v/>
      </c>
      <c r="K2330" s="41" t="str">
        <f>IF($A2330 &lt;&gt; "",VLOOKUP($A2330,'Student reference sheet'!$A$2:$V$2329, 7,FALSE), "")</f>
        <v/>
      </c>
      <c r="L2330" s="30" t="str">
        <f>IF($A2330 ="", "", VLOOKUP($A2330, 'Student reference sheet'!$A$2:$Z$2603,23,FALSE))</f>
        <v/>
      </c>
      <c r="M2330" s="30" t="str">
        <f>IF($A2330 ="", "", VLOOKUP($A2330, 'Student reference sheet'!$A$2:$Z$2603,24,FALSE))</f>
        <v/>
      </c>
      <c r="N2330" s="30" t="str">
        <f>IF($A2330 ="", "", VLOOKUP($A2330, 'Student reference sheet'!$A$2:$Z$2603,26,FALSE))</f>
        <v/>
      </c>
      <c r="O2330" s="30" t="str">
        <f>IF($A2330 ="", "", VLOOKUP($A2330, 'Student reference sheet'!$A$2:$Z$2603,25,FALSE))</f>
        <v/>
      </c>
      <c r="P2330" s="39" t="str">
        <f>IF($A2330 = "", "", IF(OR(VLOOKUP($A2330,'Student reference sheet'!$A$2:$V$2400,8,FALSE) = "R",  VLOOKUP($A2330,'Student reference sheet'!$A$2:$V$2400,8,FALSE) = "L"), "X", ""))</f>
        <v/>
      </c>
      <c r="Q2330" s="39" t="str">
        <f>IF($A2330 ="", "", VLOOKUP($A2330, 'Student reference sheet'!$A$2:$V$2603,22,FALSE))</f>
        <v/>
      </c>
      <c r="R2330" s="39" t="str">
        <f>IF($A2330 &lt;&gt; "",VLOOKUP($A2330,'Student reference sheet'!$A$2:$V$2329, 5,FALSE), "")</f>
        <v/>
      </c>
      <c r="S2330" s="39" t="str">
        <f>IF($A2330 &lt;&gt; "",VLOOKUP($A2330,'Student reference sheet'!$A$2:$V$2329, 6,FALSE), "")</f>
        <v/>
      </c>
      <c r="T2330" s="30" t="str">
        <f>IF($A2330 = "","",
IF(VLOOKUP($A2330,'Student reference sheet'!$A$2:$V$2329, 10,FALSE) = "Y", "Hispanic",
IF(VLOOKUP($A2330,'Student reference sheet'!$A$2:$V$2329,11,FALSE) &lt;&gt; "",
IF(VLOOKUP($A2330,'Student reference sheet'!$A$2:$V$2329,11,FALSE) = "UNK", "Unknown", VLOOKUP(VALUE(VLOOKUP($A2330,'Student reference sheet'!$A$2:$V$2329,11,FALSE)),'Ethnicity Reference'!$A$2:$B$22,2,FALSE)),
IF(VLOOKUP($A2330,'Student reference sheet'!$A$2:$V$2329,9,FALSE) &lt;&gt; "", VLOOKUP(VALUE(VLOOKUP($A2330,'Student reference sheet'!$A$2:$V$2329,9,FALSE)),'Ethnicity Reference'!$A$2:$B$22,2,FALSE),"Unknown"))))</f>
        <v/>
      </c>
      <c r="U2330" s="35"/>
    </row>
    <row r="2331" spans="1:21" ht="15.75">
      <c r="A2331" s="47"/>
      <c r="B2331" s="33"/>
      <c r="C2331" s="39" t="str">
        <f>IF($A2331 &lt;&gt; "",VLOOKUP($A2331,'Student reference sheet'!$A$2:$V$2329, 3,FALSE), "")</f>
        <v/>
      </c>
      <c r="D2331" s="39" t="str">
        <f>IF($A2331 &lt;&gt; "",VLOOKUP($A2331,'Student reference sheet'!$A$2:$V$2329, 2,FALSE), "")</f>
        <v/>
      </c>
      <c r="E2331" s="35"/>
      <c r="F2331" s="34"/>
      <c r="G2331" s="40" t="str">
        <f t="shared" ca="1" si="111"/>
        <v/>
      </c>
      <c r="H2331" s="40" t="str">
        <f t="shared" ca="1" si="112"/>
        <v/>
      </c>
      <c r="I2331" s="36" t="str">
        <f>IF($A2331 = "", "",
IF(COUNTIF(MINIMUM_DAY_DATES[], Attendance!J2331) &gt; 0, VLOOKUP(Attendance!$G2331,MINIMUM_DAY_PERIOD_SCHEDULE[], 2,TRUE),
IF(COUNTIF(RALLY_DATES[], Attendance!J2331) &gt; 0, VLOOKUP(Attendance!$G2331,RALLY_PERIOD_SCHEDULE[], 2,TRUE),
IF(WEEKDAY(Attendance!$J2331) = 2,
       IF(COUNTIF(FINALS_WEEK_MONDAY_DATE[],Attendance!$J2331) &gt; 0, VLOOKUP(Attendance!$G2331,FINALS_WEEK_MONDAY_PERIOD_SCHEDULE[],2,TRUE),
       VLOOKUP(Attendance!$G2331,REGULAR_WEEK_SCHEDULE[],6,TRUE)),
IF(WEEKDAY($J2331) = 3,
       IF(COUNTIF(FINALS_WEEK_TUESDAY_DATE[],Attendance!$J2331) &gt; 0, VLOOKUP(Attendance!$G2331,FINALS_WEEK_TUESDAY_PERIOD_SCHEDULE[],2,TRUE),
       VLOOKUP(Attendance!$G2331,REGULAR_WEEK_SCHEDULE[[Tuesday]:[Period]],5,TRUE)),
IF(WEEKDAY(Attendance!$J2331) = 4,
        IF(COUNTIF(BLOCK_WEDNESDAY_DATES[],Attendance!$J2331) &gt; 0, VLOOKUP(Attendance!$G2331,BLOCK_WEDNESDAY_PERIOD_SCHEDULE[],2,TRUE),
        IF(COUNTIF(FINALS_WEEK_WEDNESDAY_DATE[],Attendance!$J2331) &gt; 0, VLOOKUP(Attendance!$G2331,FINALS_WEEK_WEDNESDAY_PERIOD_SCHEDULE[],2,TRUE),
       VLOOKUP(Attendance!$G2331,REGULAR_WEEK_SCHEDULE[[Wednesday]:[Period]],4,TRUE))),
IF(WEEKDAY($J2331) = 5,
       IF(COUNTIF(BLOCK_THURSDAY_DATES[],Attendance!$J2331) &gt; 0, VLOOKUP(Attendance!$G2331,BLOCK_THURSDAY_PERIOD_SCHEDULE[],2,TRUE),
       IF(COUNTIF(FINALS_WEEK_THURSDAY_DATE[],Attendance!$J2331) &gt; 0, VLOOKUP(Attendance!$G2331,FINALS_WEEK_THURSDAY_PERIOD_SCHEDULE[],2,TRUE),
       VLOOKUP(Attendance!$G2331,REGULAR_WEEK_SCHEDULE[[Thursday]:[Period]],3,TRUE))),
IF(WEEKDAY(Attendance!$J2331) = 6,
       IF(COUNTIF(FINALS_WEEK_FRIDAY_DATE[],Attendance!$J2331) &gt; 0, VLOOKUP(Attendance!$G2331,FINALS_WEEK_FRIDAY_PERIOD_SCHEDULE[],2,TRUE),
       VLOOKUP(Attendance!$G2331,REGULAR_WEEK_SCHEDULE[[Friday]:[Period]],2,TRUE))))))))))</f>
        <v/>
      </c>
      <c r="J2331" s="41" t="str">
        <f t="shared" ca="1" si="113"/>
        <v/>
      </c>
      <c r="K2331" s="41" t="str">
        <f>IF($A2331 &lt;&gt; "",VLOOKUP($A2331,'Student reference sheet'!$A$2:$V$2329, 7,FALSE), "")</f>
        <v/>
      </c>
      <c r="L2331" s="30" t="str">
        <f>IF($A2331 ="", "", VLOOKUP($A2331, 'Student reference sheet'!$A$2:$Z$2603,23,FALSE))</f>
        <v/>
      </c>
      <c r="M2331" s="30" t="str">
        <f>IF($A2331 ="", "", VLOOKUP($A2331, 'Student reference sheet'!$A$2:$Z$2603,24,FALSE))</f>
        <v/>
      </c>
      <c r="N2331" s="30" t="str">
        <f>IF($A2331 ="", "", VLOOKUP($A2331, 'Student reference sheet'!$A$2:$Z$2603,26,FALSE))</f>
        <v/>
      </c>
      <c r="O2331" s="30" t="str">
        <f>IF($A2331 ="", "", VLOOKUP($A2331, 'Student reference sheet'!$A$2:$Z$2603,25,FALSE))</f>
        <v/>
      </c>
      <c r="P2331" s="39" t="str">
        <f>IF($A2331 = "", "", IF(OR(VLOOKUP($A2331,'Student reference sheet'!$A$2:$V$2400,8,FALSE) = "R",  VLOOKUP($A2331,'Student reference sheet'!$A$2:$V$2400,8,FALSE) = "L"), "X", ""))</f>
        <v/>
      </c>
      <c r="Q2331" s="39" t="str">
        <f>IF($A2331 ="", "", VLOOKUP($A2331, 'Student reference sheet'!$A$2:$V$2603,22,FALSE))</f>
        <v/>
      </c>
      <c r="R2331" s="39" t="str">
        <f>IF($A2331 &lt;&gt; "",VLOOKUP($A2331,'Student reference sheet'!$A$2:$V$2329, 5,FALSE), "")</f>
        <v/>
      </c>
      <c r="S2331" s="39" t="str">
        <f>IF($A2331 &lt;&gt; "",VLOOKUP($A2331,'Student reference sheet'!$A$2:$V$2329, 6,FALSE), "")</f>
        <v/>
      </c>
      <c r="T2331" s="30" t="str">
        <f>IF($A2331 = "","",
IF(VLOOKUP($A2331,'Student reference sheet'!$A$2:$V$2329, 10,FALSE) = "Y", "Hispanic",
IF(VLOOKUP($A2331,'Student reference sheet'!$A$2:$V$2329,11,FALSE) &lt;&gt; "",
IF(VLOOKUP($A2331,'Student reference sheet'!$A$2:$V$2329,11,FALSE) = "UNK", "Unknown", VLOOKUP(VALUE(VLOOKUP($A2331,'Student reference sheet'!$A$2:$V$2329,11,FALSE)),'Ethnicity Reference'!$A$2:$B$22,2,FALSE)),
IF(VLOOKUP($A2331,'Student reference sheet'!$A$2:$V$2329,9,FALSE) &lt;&gt; "", VLOOKUP(VALUE(VLOOKUP($A2331,'Student reference sheet'!$A$2:$V$2329,9,FALSE)),'Ethnicity Reference'!$A$2:$B$22,2,FALSE),"Unknown"))))</f>
        <v/>
      </c>
      <c r="U2331" s="35"/>
    </row>
    <row r="2332" spans="1:21" ht="15.75">
      <c r="A2332" s="47"/>
      <c r="B2332" s="33"/>
      <c r="C2332" s="39" t="str">
        <f>IF($A2332 &lt;&gt; "",VLOOKUP($A2332,'Student reference sheet'!$A$2:$V$2329, 3,FALSE), "")</f>
        <v/>
      </c>
      <c r="D2332" s="39" t="str">
        <f>IF($A2332 &lt;&gt; "",VLOOKUP($A2332,'Student reference sheet'!$A$2:$V$2329, 2,FALSE), "")</f>
        <v/>
      </c>
      <c r="E2332" s="35"/>
      <c r="F2332" s="34"/>
      <c r="G2332" s="40" t="str">
        <f t="shared" ca="1" si="111"/>
        <v/>
      </c>
      <c r="H2332" s="40" t="str">
        <f t="shared" ca="1" si="112"/>
        <v/>
      </c>
      <c r="I2332" s="36" t="str">
        <f>IF($A2332 = "", "",
IF(COUNTIF(MINIMUM_DAY_DATES[], Attendance!J2332) &gt; 0, VLOOKUP(Attendance!$G2332,MINIMUM_DAY_PERIOD_SCHEDULE[], 2,TRUE),
IF(COUNTIF(RALLY_DATES[], Attendance!J2332) &gt; 0, VLOOKUP(Attendance!$G2332,RALLY_PERIOD_SCHEDULE[], 2,TRUE),
IF(WEEKDAY(Attendance!$J2332) = 2,
       IF(COUNTIF(FINALS_WEEK_MONDAY_DATE[],Attendance!$J2332) &gt; 0, VLOOKUP(Attendance!$G2332,FINALS_WEEK_MONDAY_PERIOD_SCHEDULE[],2,TRUE),
       VLOOKUP(Attendance!$G2332,REGULAR_WEEK_SCHEDULE[],6,TRUE)),
IF(WEEKDAY($J2332) = 3,
       IF(COUNTIF(FINALS_WEEK_TUESDAY_DATE[],Attendance!$J2332) &gt; 0, VLOOKUP(Attendance!$G2332,FINALS_WEEK_TUESDAY_PERIOD_SCHEDULE[],2,TRUE),
       VLOOKUP(Attendance!$G2332,REGULAR_WEEK_SCHEDULE[[Tuesday]:[Period]],5,TRUE)),
IF(WEEKDAY(Attendance!$J2332) = 4,
        IF(COUNTIF(BLOCK_WEDNESDAY_DATES[],Attendance!$J2332) &gt; 0, VLOOKUP(Attendance!$G2332,BLOCK_WEDNESDAY_PERIOD_SCHEDULE[],2,TRUE),
        IF(COUNTIF(FINALS_WEEK_WEDNESDAY_DATE[],Attendance!$J2332) &gt; 0, VLOOKUP(Attendance!$G2332,FINALS_WEEK_WEDNESDAY_PERIOD_SCHEDULE[],2,TRUE),
       VLOOKUP(Attendance!$G2332,REGULAR_WEEK_SCHEDULE[[Wednesday]:[Period]],4,TRUE))),
IF(WEEKDAY($J2332) = 5,
       IF(COUNTIF(BLOCK_THURSDAY_DATES[],Attendance!$J2332) &gt; 0, VLOOKUP(Attendance!$G2332,BLOCK_THURSDAY_PERIOD_SCHEDULE[],2,TRUE),
       IF(COUNTIF(FINALS_WEEK_THURSDAY_DATE[],Attendance!$J2332) &gt; 0, VLOOKUP(Attendance!$G2332,FINALS_WEEK_THURSDAY_PERIOD_SCHEDULE[],2,TRUE),
       VLOOKUP(Attendance!$G2332,REGULAR_WEEK_SCHEDULE[[Thursday]:[Period]],3,TRUE))),
IF(WEEKDAY(Attendance!$J2332) = 6,
       IF(COUNTIF(FINALS_WEEK_FRIDAY_DATE[],Attendance!$J2332) &gt; 0, VLOOKUP(Attendance!$G2332,FINALS_WEEK_FRIDAY_PERIOD_SCHEDULE[],2,TRUE),
       VLOOKUP(Attendance!$G2332,REGULAR_WEEK_SCHEDULE[[Friday]:[Period]],2,TRUE))))))))))</f>
        <v/>
      </c>
      <c r="J2332" s="41" t="str">
        <f t="shared" ca="1" si="113"/>
        <v/>
      </c>
      <c r="K2332" s="41" t="str">
        <f>IF($A2332 &lt;&gt; "",VLOOKUP($A2332,'Student reference sheet'!$A$2:$V$2329, 7,FALSE), "")</f>
        <v/>
      </c>
      <c r="L2332" s="30" t="str">
        <f>IF($A2332 ="", "", VLOOKUP($A2332, 'Student reference sheet'!$A$2:$Z$2603,23,FALSE))</f>
        <v/>
      </c>
      <c r="M2332" s="30" t="str">
        <f>IF($A2332 ="", "", VLOOKUP($A2332, 'Student reference sheet'!$A$2:$Z$2603,24,FALSE))</f>
        <v/>
      </c>
      <c r="N2332" s="30" t="str">
        <f>IF($A2332 ="", "", VLOOKUP($A2332, 'Student reference sheet'!$A$2:$Z$2603,26,FALSE))</f>
        <v/>
      </c>
      <c r="O2332" s="30" t="str">
        <f>IF($A2332 ="", "", VLOOKUP($A2332, 'Student reference sheet'!$A$2:$Z$2603,25,FALSE))</f>
        <v/>
      </c>
      <c r="P2332" s="39" t="str">
        <f>IF($A2332 = "", "", IF(OR(VLOOKUP($A2332,'Student reference sheet'!$A$2:$V$2400,8,FALSE) = "R",  VLOOKUP($A2332,'Student reference sheet'!$A$2:$V$2400,8,FALSE) = "L"), "X", ""))</f>
        <v/>
      </c>
      <c r="Q2332" s="39" t="str">
        <f>IF($A2332 ="", "", VLOOKUP($A2332, 'Student reference sheet'!$A$2:$V$2603,22,FALSE))</f>
        <v/>
      </c>
      <c r="R2332" s="39" t="str">
        <f>IF($A2332 &lt;&gt; "",VLOOKUP($A2332,'Student reference sheet'!$A$2:$V$2329, 5,FALSE), "")</f>
        <v/>
      </c>
      <c r="S2332" s="39" t="str">
        <f>IF($A2332 &lt;&gt; "",VLOOKUP($A2332,'Student reference sheet'!$A$2:$V$2329, 6,FALSE), "")</f>
        <v/>
      </c>
      <c r="T2332" s="30" t="str">
        <f>IF($A2332 = "","",
IF(VLOOKUP($A2332,'Student reference sheet'!$A$2:$V$2329, 10,FALSE) = "Y", "Hispanic",
IF(VLOOKUP($A2332,'Student reference sheet'!$A$2:$V$2329,11,FALSE) &lt;&gt; "",
IF(VLOOKUP($A2332,'Student reference sheet'!$A$2:$V$2329,11,FALSE) = "UNK", "Unknown", VLOOKUP(VALUE(VLOOKUP($A2332,'Student reference sheet'!$A$2:$V$2329,11,FALSE)),'Ethnicity Reference'!$A$2:$B$22,2,FALSE)),
IF(VLOOKUP($A2332,'Student reference sheet'!$A$2:$V$2329,9,FALSE) &lt;&gt; "", VLOOKUP(VALUE(VLOOKUP($A2332,'Student reference sheet'!$A$2:$V$2329,9,FALSE)),'Ethnicity Reference'!$A$2:$B$22,2,FALSE),"Unknown"))))</f>
        <v/>
      </c>
      <c r="U2332" s="35"/>
    </row>
    <row r="2333" spans="1:21" ht="15.75">
      <c r="A2333" s="47"/>
      <c r="B2333" s="33"/>
      <c r="C2333" s="39" t="str">
        <f>IF($A2333 &lt;&gt; "",VLOOKUP($A2333,'Student reference sheet'!$A$2:$V$2329, 3,FALSE), "")</f>
        <v/>
      </c>
      <c r="D2333" s="39" t="str">
        <f>IF($A2333 &lt;&gt; "",VLOOKUP($A2333,'Student reference sheet'!$A$2:$V$2329, 2,FALSE), "")</f>
        <v/>
      </c>
      <c r="E2333" s="35"/>
      <c r="F2333" s="34"/>
      <c r="G2333" s="40" t="str">
        <f t="shared" ca="1" si="111"/>
        <v/>
      </c>
      <c r="H2333" s="40" t="str">
        <f t="shared" ca="1" si="112"/>
        <v/>
      </c>
      <c r="I2333" s="36" t="str">
        <f>IF($A2333 = "", "",
IF(COUNTIF(MINIMUM_DAY_DATES[], Attendance!J2333) &gt; 0, VLOOKUP(Attendance!$G2333,MINIMUM_DAY_PERIOD_SCHEDULE[], 2,TRUE),
IF(COUNTIF(RALLY_DATES[], Attendance!J2333) &gt; 0, VLOOKUP(Attendance!$G2333,RALLY_PERIOD_SCHEDULE[], 2,TRUE),
IF(WEEKDAY(Attendance!$J2333) = 2,
       IF(COUNTIF(FINALS_WEEK_MONDAY_DATE[],Attendance!$J2333) &gt; 0, VLOOKUP(Attendance!$G2333,FINALS_WEEK_MONDAY_PERIOD_SCHEDULE[],2,TRUE),
       VLOOKUP(Attendance!$G2333,REGULAR_WEEK_SCHEDULE[],6,TRUE)),
IF(WEEKDAY($J2333) = 3,
       IF(COUNTIF(FINALS_WEEK_TUESDAY_DATE[],Attendance!$J2333) &gt; 0, VLOOKUP(Attendance!$G2333,FINALS_WEEK_TUESDAY_PERIOD_SCHEDULE[],2,TRUE),
       VLOOKUP(Attendance!$G2333,REGULAR_WEEK_SCHEDULE[[Tuesday]:[Period]],5,TRUE)),
IF(WEEKDAY(Attendance!$J2333) = 4,
        IF(COUNTIF(BLOCK_WEDNESDAY_DATES[],Attendance!$J2333) &gt; 0, VLOOKUP(Attendance!$G2333,BLOCK_WEDNESDAY_PERIOD_SCHEDULE[],2,TRUE),
        IF(COUNTIF(FINALS_WEEK_WEDNESDAY_DATE[],Attendance!$J2333) &gt; 0, VLOOKUP(Attendance!$G2333,FINALS_WEEK_WEDNESDAY_PERIOD_SCHEDULE[],2,TRUE),
       VLOOKUP(Attendance!$G2333,REGULAR_WEEK_SCHEDULE[[Wednesday]:[Period]],4,TRUE))),
IF(WEEKDAY($J2333) = 5,
       IF(COUNTIF(BLOCK_THURSDAY_DATES[],Attendance!$J2333) &gt; 0, VLOOKUP(Attendance!$G2333,BLOCK_THURSDAY_PERIOD_SCHEDULE[],2,TRUE),
       IF(COUNTIF(FINALS_WEEK_THURSDAY_DATE[],Attendance!$J2333) &gt; 0, VLOOKUP(Attendance!$G2333,FINALS_WEEK_THURSDAY_PERIOD_SCHEDULE[],2,TRUE),
       VLOOKUP(Attendance!$G2333,REGULAR_WEEK_SCHEDULE[[Thursday]:[Period]],3,TRUE))),
IF(WEEKDAY(Attendance!$J2333) = 6,
       IF(COUNTIF(FINALS_WEEK_FRIDAY_DATE[],Attendance!$J2333) &gt; 0, VLOOKUP(Attendance!$G2333,FINALS_WEEK_FRIDAY_PERIOD_SCHEDULE[],2,TRUE),
       VLOOKUP(Attendance!$G2333,REGULAR_WEEK_SCHEDULE[[Friday]:[Period]],2,TRUE))))))))))</f>
        <v/>
      </c>
      <c r="J2333" s="41" t="str">
        <f t="shared" ca="1" si="113"/>
        <v/>
      </c>
      <c r="K2333" s="41" t="str">
        <f>IF($A2333 &lt;&gt; "",VLOOKUP($A2333,'Student reference sheet'!$A$2:$V$2329, 7,FALSE), "")</f>
        <v/>
      </c>
      <c r="L2333" s="30" t="str">
        <f>IF($A2333 ="", "", VLOOKUP($A2333, 'Student reference sheet'!$A$2:$Z$2603,23,FALSE))</f>
        <v/>
      </c>
      <c r="M2333" s="30" t="str">
        <f>IF($A2333 ="", "", VLOOKUP($A2333, 'Student reference sheet'!$A$2:$Z$2603,24,FALSE))</f>
        <v/>
      </c>
      <c r="N2333" s="30" t="str">
        <f>IF($A2333 ="", "", VLOOKUP($A2333, 'Student reference sheet'!$A$2:$Z$2603,26,FALSE))</f>
        <v/>
      </c>
      <c r="O2333" s="30" t="str">
        <f>IF($A2333 ="", "", VLOOKUP($A2333, 'Student reference sheet'!$A$2:$Z$2603,25,FALSE))</f>
        <v/>
      </c>
      <c r="P2333" s="39" t="str">
        <f>IF($A2333 = "", "", IF(OR(VLOOKUP($A2333,'Student reference sheet'!$A$2:$V$2400,8,FALSE) = "R",  VLOOKUP($A2333,'Student reference sheet'!$A$2:$V$2400,8,FALSE) = "L"), "X", ""))</f>
        <v/>
      </c>
      <c r="Q2333" s="39" t="str">
        <f>IF($A2333 ="", "", VLOOKUP($A2333, 'Student reference sheet'!$A$2:$V$2603,22,FALSE))</f>
        <v/>
      </c>
      <c r="R2333" s="39" t="str">
        <f>IF($A2333 &lt;&gt; "",VLOOKUP($A2333,'Student reference sheet'!$A$2:$V$2329, 5,FALSE), "")</f>
        <v/>
      </c>
      <c r="S2333" s="39" t="str">
        <f>IF($A2333 &lt;&gt; "",VLOOKUP($A2333,'Student reference sheet'!$A$2:$V$2329, 6,FALSE), "")</f>
        <v/>
      </c>
      <c r="T2333" s="30" t="str">
        <f>IF($A2333 = "","",
IF(VLOOKUP($A2333,'Student reference sheet'!$A$2:$V$2329, 10,FALSE) = "Y", "Hispanic",
IF(VLOOKUP($A2333,'Student reference sheet'!$A$2:$V$2329,11,FALSE) &lt;&gt; "",
IF(VLOOKUP($A2333,'Student reference sheet'!$A$2:$V$2329,11,FALSE) = "UNK", "Unknown", VLOOKUP(VALUE(VLOOKUP($A2333,'Student reference sheet'!$A$2:$V$2329,11,FALSE)),'Ethnicity Reference'!$A$2:$B$22,2,FALSE)),
IF(VLOOKUP($A2333,'Student reference sheet'!$A$2:$V$2329,9,FALSE) &lt;&gt; "", VLOOKUP(VALUE(VLOOKUP($A2333,'Student reference sheet'!$A$2:$V$2329,9,FALSE)),'Ethnicity Reference'!$A$2:$B$22,2,FALSE),"Unknown"))))</f>
        <v/>
      </c>
      <c r="U2333" s="35"/>
    </row>
    <row r="2334" spans="1:21" ht="15.75">
      <c r="A2334" s="47"/>
      <c r="B2334" s="33"/>
      <c r="C2334" s="39" t="str">
        <f>IF($A2334 &lt;&gt; "",VLOOKUP($A2334,'Student reference sheet'!$A$2:$V$2329, 3,FALSE), "")</f>
        <v/>
      </c>
      <c r="D2334" s="39" t="str">
        <f>IF($A2334 &lt;&gt; "",VLOOKUP($A2334,'Student reference sheet'!$A$2:$V$2329, 2,FALSE), "")</f>
        <v/>
      </c>
      <c r="E2334" s="35"/>
      <c r="F2334" s="34"/>
      <c r="G2334" s="40" t="str">
        <f t="shared" ca="1" si="111"/>
        <v/>
      </c>
      <c r="H2334" s="40" t="str">
        <f t="shared" ca="1" si="112"/>
        <v/>
      </c>
      <c r="I2334" s="36" t="str">
        <f>IF($A2334 = "", "",
IF(COUNTIF(MINIMUM_DAY_DATES[], Attendance!J2334) &gt; 0, VLOOKUP(Attendance!$G2334,MINIMUM_DAY_PERIOD_SCHEDULE[], 2,TRUE),
IF(COUNTIF(RALLY_DATES[], Attendance!J2334) &gt; 0, VLOOKUP(Attendance!$G2334,RALLY_PERIOD_SCHEDULE[], 2,TRUE),
IF(WEEKDAY(Attendance!$J2334) = 2,
       IF(COUNTIF(FINALS_WEEK_MONDAY_DATE[],Attendance!$J2334) &gt; 0, VLOOKUP(Attendance!$G2334,FINALS_WEEK_MONDAY_PERIOD_SCHEDULE[],2,TRUE),
       VLOOKUP(Attendance!$G2334,REGULAR_WEEK_SCHEDULE[],6,TRUE)),
IF(WEEKDAY($J2334) = 3,
       IF(COUNTIF(FINALS_WEEK_TUESDAY_DATE[],Attendance!$J2334) &gt; 0, VLOOKUP(Attendance!$G2334,FINALS_WEEK_TUESDAY_PERIOD_SCHEDULE[],2,TRUE),
       VLOOKUP(Attendance!$G2334,REGULAR_WEEK_SCHEDULE[[Tuesday]:[Period]],5,TRUE)),
IF(WEEKDAY(Attendance!$J2334) = 4,
        IF(COUNTIF(BLOCK_WEDNESDAY_DATES[],Attendance!$J2334) &gt; 0, VLOOKUP(Attendance!$G2334,BLOCK_WEDNESDAY_PERIOD_SCHEDULE[],2,TRUE),
        IF(COUNTIF(FINALS_WEEK_WEDNESDAY_DATE[],Attendance!$J2334) &gt; 0, VLOOKUP(Attendance!$G2334,FINALS_WEEK_WEDNESDAY_PERIOD_SCHEDULE[],2,TRUE),
       VLOOKUP(Attendance!$G2334,REGULAR_WEEK_SCHEDULE[[Wednesday]:[Period]],4,TRUE))),
IF(WEEKDAY($J2334) = 5,
       IF(COUNTIF(BLOCK_THURSDAY_DATES[],Attendance!$J2334) &gt; 0, VLOOKUP(Attendance!$G2334,BLOCK_THURSDAY_PERIOD_SCHEDULE[],2,TRUE),
       IF(COUNTIF(FINALS_WEEK_THURSDAY_DATE[],Attendance!$J2334) &gt; 0, VLOOKUP(Attendance!$G2334,FINALS_WEEK_THURSDAY_PERIOD_SCHEDULE[],2,TRUE),
       VLOOKUP(Attendance!$G2334,REGULAR_WEEK_SCHEDULE[[Thursday]:[Period]],3,TRUE))),
IF(WEEKDAY(Attendance!$J2334) = 6,
       IF(COUNTIF(FINALS_WEEK_FRIDAY_DATE[],Attendance!$J2334) &gt; 0, VLOOKUP(Attendance!$G2334,FINALS_WEEK_FRIDAY_PERIOD_SCHEDULE[],2,TRUE),
       VLOOKUP(Attendance!$G2334,REGULAR_WEEK_SCHEDULE[[Friday]:[Period]],2,TRUE))))))))))</f>
        <v/>
      </c>
      <c r="J2334" s="41" t="str">
        <f t="shared" ca="1" si="113"/>
        <v/>
      </c>
      <c r="K2334" s="41" t="str">
        <f>IF($A2334 &lt;&gt; "",VLOOKUP($A2334,'Student reference sheet'!$A$2:$V$2329, 7,FALSE), "")</f>
        <v/>
      </c>
      <c r="L2334" s="30" t="str">
        <f>IF($A2334 ="", "", VLOOKUP($A2334, 'Student reference sheet'!$A$2:$Z$2603,23,FALSE))</f>
        <v/>
      </c>
      <c r="M2334" s="30" t="str">
        <f>IF($A2334 ="", "", VLOOKUP($A2334, 'Student reference sheet'!$A$2:$Z$2603,24,FALSE))</f>
        <v/>
      </c>
      <c r="N2334" s="30" t="str">
        <f>IF($A2334 ="", "", VLOOKUP($A2334, 'Student reference sheet'!$A$2:$Z$2603,26,FALSE))</f>
        <v/>
      </c>
      <c r="O2334" s="30" t="str">
        <f>IF($A2334 ="", "", VLOOKUP($A2334, 'Student reference sheet'!$A$2:$Z$2603,25,FALSE))</f>
        <v/>
      </c>
      <c r="P2334" s="39" t="str">
        <f>IF($A2334 = "", "", IF(OR(VLOOKUP($A2334,'Student reference sheet'!$A$2:$V$2400,8,FALSE) = "R",  VLOOKUP($A2334,'Student reference sheet'!$A$2:$V$2400,8,FALSE) = "L"), "X", ""))</f>
        <v/>
      </c>
      <c r="Q2334" s="39" t="str">
        <f>IF($A2334 ="", "", VLOOKUP($A2334, 'Student reference sheet'!$A$2:$V$2603,22,FALSE))</f>
        <v/>
      </c>
      <c r="R2334" s="39" t="str">
        <f>IF($A2334 &lt;&gt; "",VLOOKUP($A2334,'Student reference sheet'!$A$2:$V$2329, 5,FALSE), "")</f>
        <v/>
      </c>
      <c r="S2334" s="39" t="str">
        <f>IF($A2334 &lt;&gt; "",VLOOKUP($A2334,'Student reference sheet'!$A$2:$V$2329, 6,FALSE), "")</f>
        <v/>
      </c>
      <c r="T2334" s="30" t="str">
        <f>IF($A2334 = "","",
IF(VLOOKUP($A2334,'Student reference sheet'!$A$2:$V$2329, 10,FALSE) = "Y", "Hispanic",
IF(VLOOKUP($A2334,'Student reference sheet'!$A$2:$V$2329,11,FALSE) &lt;&gt; "",
IF(VLOOKUP($A2334,'Student reference sheet'!$A$2:$V$2329,11,FALSE) = "UNK", "Unknown", VLOOKUP(VALUE(VLOOKUP($A2334,'Student reference sheet'!$A$2:$V$2329,11,FALSE)),'Ethnicity Reference'!$A$2:$B$22,2,FALSE)),
IF(VLOOKUP($A2334,'Student reference sheet'!$A$2:$V$2329,9,FALSE) &lt;&gt; "", VLOOKUP(VALUE(VLOOKUP($A2334,'Student reference sheet'!$A$2:$V$2329,9,FALSE)),'Ethnicity Reference'!$A$2:$B$22,2,FALSE),"Unknown"))))</f>
        <v/>
      </c>
      <c r="U2334" s="35"/>
    </row>
    <row r="2335" spans="1:21" ht="15.75">
      <c r="A2335" s="47"/>
      <c r="B2335" s="33"/>
      <c r="C2335" s="39" t="str">
        <f>IF($A2335 &lt;&gt; "",VLOOKUP($A2335,'Student reference sheet'!$A$2:$V$2329, 3,FALSE), "")</f>
        <v/>
      </c>
      <c r="D2335" s="39" t="str">
        <f>IF($A2335 &lt;&gt; "",VLOOKUP($A2335,'Student reference sheet'!$A$2:$V$2329, 2,FALSE), "")</f>
        <v/>
      </c>
      <c r="E2335" s="35"/>
      <c r="F2335" s="34"/>
      <c r="G2335" s="40" t="str">
        <f t="shared" ca="1" si="111"/>
        <v/>
      </c>
      <c r="H2335" s="40" t="str">
        <f t="shared" ca="1" si="112"/>
        <v/>
      </c>
      <c r="I2335" s="36" t="str">
        <f>IF($A2335 = "", "",
IF(COUNTIF(MINIMUM_DAY_DATES[], Attendance!J2335) &gt; 0, VLOOKUP(Attendance!$G2335,MINIMUM_DAY_PERIOD_SCHEDULE[], 2,TRUE),
IF(COUNTIF(RALLY_DATES[], Attendance!J2335) &gt; 0, VLOOKUP(Attendance!$G2335,RALLY_PERIOD_SCHEDULE[], 2,TRUE),
IF(WEEKDAY(Attendance!$J2335) = 2,
       IF(COUNTIF(FINALS_WEEK_MONDAY_DATE[],Attendance!$J2335) &gt; 0, VLOOKUP(Attendance!$G2335,FINALS_WEEK_MONDAY_PERIOD_SCHEDULE[],2,TRUE),
       VLOOKUP(Attendance!$G2335,REGULAR_WEEK_SCHEDULE[],6,TRUE)),
IF(WEEKDAY($J2335) = 3,
       IF(COUNTIF(FINALS_WEEK_TUESDAY_DATE[],Attendance!$J2335) &gt; 0, VLOOKUP(Attendance!$G2335,FINALS_WEEK_TUESDAY_PERIOD_SCHEDULE[],2,TRUE),
       VLOOKUP(Attendance!$G2335,REGULAR_WEEK_SCHEDULE[[Tuesday]:[Period]],5,TRUE)),
IF(WEEKDAY(Attendance!$J2335) = 4,
        IF(COUNTIF(BLOCK_WEDNESDAY_DATES[],Attendance!$J2335) &gt; 0, VLOOKUP(Attendance!$G2335,BLOCK_WEDNESDAY_PERIOD_SCHEDULE[],2,TRUE),
        IF(COUNTIF(FINALS_WEEK_WEDNESDAY_DATE[],Attendance!$J2335) &gt; 0, VLOOKUP(Attendance!$G2335,FINALS_WEEK_WEDNESDAY_PERIOD_SCHEDULE[],2,TRUE),
       VLOOKUP(Attendance!$G2335,REGULAR_WEEK_SCHEDULE[[Wednesday]:[Period]],4,TRUE))),
IF(WEEKDAY($J2335) = 5,
       IF(COUNTIF(BLOCK_THURSDAY_DATES[],Attendance!$J2335) &gt; 0, VLOOKUP(Attendance!$G2335,BLOCK_THURSDAY_PERIOD_SCHEDULE[],2,TRUE),
       IF(COUNTIF(FINALS_WEEK_THURSDAY_DATE[],Attendance!$J2335) &gt; 0, VLOOKUP(Attendance!$G2335,FINALS_WEEK_THURSDAY_PERIOD_SCHEDULE[],2,TRUE),
       VLOOKUP(Attendance!$G2335,REGULAR_WEEK_SCHEDULE[[Thursday]:[Period]],3,TRUE))),
IF(WEEKDAY(Attendance!$J2335) = 6,
       IF(COUNTIF(FINALS_WEEK_FRIDAY_DATE[],Attendance!$J2335) &gt; 0, VLOOKUP(Attendance!$G2335,FINALS_WEEK_FRIDAY_PERIOD_SCHEDULE[],2,TRUE),
       VLOOKUP(Attendance!$G2335,REGULAR_WEEK_SCHEDULE[[Friday]:[Period]],2,TRUE))))))))))</f>
        <v/>
      </c>
      <c r="J2335" s="41" t="str">
        <f t="shared" ca="1" si="113"/>
        <v/>
      </c>
      <c r="K2335" s="41" t="str">
        <f>IF($A2335 &lt;&gt; "",VLOOKUP($A2335,'Student reference sheet'!$A$2:$V$2329, 7,FALSE), "")</f>
        <v/>
      </c>
      <c r="L2335" s="30" t="str">
        <f>IF($A2335 ="", "", VLOOKUP($A2335, 'Student reference sheet'!$A$2:$Z$2603,23,FALSE))</f>
        <v/>
      </c>
      <c r="M2335" s="30" t="str">
        <f>IF($A2335 ="", "", VLOOKUP($A2335, 'Student reference sheet'!$A$2:$Z$2603,24,FALSE))</f>
        <v/>
      </c>
      <c r="N2335" s="30" t="str">
        <f>IF($A2335 ="", "", VLOOKUP($A2335, 'Student reference sheet'!$A$2:$Z$2603,26,FALSE))</f>
        <v/>
      </c>
      <c r="O2335" s="30" t="str">
        <f>IF($A2335 ="", "", VLOOKUP($A2335, 'Student reference sheet'!$A$2:$Z$2603,25,FALSE))</f>
        <v/>
      </c>
      <c r="P2335" s="39" t="str">
        <f>IF($A2335 = "", "", IF(OR(VLOOKUP($A2335,'Student reference sheet'!$A$2:$V$2400,8,FALSE) = "R",  VLOOKUP($A2335,'Student reference sheet'!$A$2:$V$2400,8,FALSE) = "L"), "X", ""))</f>
        <v/>
      </c>
      <c r="Q2335" s="39" t="str">
        <f>IF($A2335 ="", "", VLOOKUP($A2335, 'Student reference sheet'!$A$2:$V$2603,22,FALSE))</f>
        <v/>
      </c>
      <c r="R2335" s="39" t="str">
        <f>IF($A2335 &lt;&gt; "",VLOOKUP($A2335,'Student reference sheet'!$A$2:$V$2329, 5,FALSE), "")</f>
        <v/>
      </c>
      <c r="S2335" s="39" t="str">
        <f>IF($A2335 &lt;&gt; "",VLOOKUP($A2335,'Student reference sheet'!$A$2:$V$2329, 6,FALSE), "")</f>
        <v/>
      </c>
      <c r="T2335" s="30" t="str">
        <f>IF($A2335 = "","",
IF(VLOOKUP($A2335,'Student reference sheet'!$A$2:$V$2329, 10,FALSE) = "Y", "Hispanic",
IF(VLOOKUP($A2335,'Student reference sheet'!$A$2:$V$2329,11,FALSE) &lt;&gt; "",
IF(VLOOKUP($A2335,'Student reference sheet'!$A$2:$V$2329,11,FALSE) = "UNK", "Unknown", VLOOKUP(VALUE(VLOOKUP($A2335,'Student reference sheet'!$A$2:$V$2329,11,FALSE)),'Ethnicity Reference'!$A$2:$B$22,2,FALSE)),
IF(VLOOKUP($A2335,'Student reference sheet'!$A$2:$V$2329,9,FALSE) &lt;&gt; "", VLOOKUP(VALUE(VLOOKUP($A2335,'Student reference sheet'!$A$2:$V$2329,9,FALSE)),'Ethnicity Reference'!$A$2:$B$22,2,FALSE),"Unknown"))))</f>
        <v/>
      </c>
      <c r="U2335" s="35"/>
    </row>
    <row r="2336" spans="1:21" ht="15.75">
      <c r="A2336" s="47"/>
      <c r="B2336" s="33"/>
      <c r="C2336" s="39" t="str">
        <f>IF($A2336 &lt;&gt; "",VLOOKUP($A2336,'Student reference sheet'!$A$2:$V$2329, 3,FALSE), "")</f>
        <v/>
      </c>
      <c r="D2336" s="39" t="str">
        <f>IF($A2336 &lt;&gt; "",VLOOKUP($A2336,'Student reference sheet'!$A$2:$V$2329, 2,FALSE), "")</f>
        <v/>
      </c>
      <c r="E2336" s="35"/>
      <c r="F2336" s="34"/>
      <c r="G2336" s="40" t="str">
        <f t="shared" ca="1" si="111"/>
        <v/>
      </c>
      <c r="H2336" s="40" t="str">
        <f t="shared" ca="1" si="112"/>
        <v/>
      </c>
      <c r="I2336" s="36" t="str">
        <f>IF($A2336 = "", "",
IF(COUNTIF(MINIMUM_DAY_DATES[], Attendance!J2336) &gt; 0, VLOOKUP(Attendance!$G2336,MINIMUM_DAY_PERIOD_SCHEDULE[], 2,TRUE),
IF(COUNTIF(RALLY_DATES[], Attendance!J2336) &gt; 0, VLOOKUP(Attendance!$G2336,RALLY_PERIOD_SCHEDULE[], 2,TRUE),
IF(WEEKDAY(Attendance!$J2336) = 2,
       IF(COUNTIF(FINALS_WEEK_MONDAY_DATE[],Attendance!$J2336) &gt; 0, VLOOKUP(Attendance!$G2336,FINALS_WEEK_MONDAY_PERIOD_SCHEDULE[],2,TRUE),
       VLOOKUP(Attendance!$G2336,REGULAR_WEEK_SCHEDULE[],6,TRUE)),
IF(WEEKDAY($J2336) = 3,
       IF(COUNTIF(FINALS_WEEK_TUESDAY_DATE[],Attendance!$J2336) &gt; 0, VLOOKUP(Attendance!$G2336,FINALS_WEEK_TUESDAY_PERIOD_SCHEDULE[],2,TRUE),
       VLOOKUP(Attendance!$G2336,REGULAR_WEEK_SCHEDULE[[Tuesday]:[Period]],5,TRUE)),
IF(WEEKDAY(Attendance!$J2336) = 4,
        IF(COUNTIF(BLOCK_WEDNESDAY_DATES[],Attendance!$J2336) &gt; 0, VLOOKUP(Attendance!$G2336,BLOCK_WEDNESDAY_PERIOD_SCHEDULE[],2,TRUE),
        IF(COUNTIF(FINALS_WEEK_WEDNESDAY_DATE[],Attendance!$J2336) &gt; 0, VLOOKUP(Attendance!$G2336,FINALS_WEEK_WEDNESDAY_PERIOD_SCHEDULE[],2,TRUE),
       VLOOKUP(Attendance!$G2336,REGULAR_WEEK_SCHEDULE[[Wednesday]:[Period]],4,TRUE))),
IF(WEEKDAY($J2336) = 5,
       IF(COUNTIF(BLOCK_THURSDAY_DATES[],Attendance!$J2336) &gt; 0, VLOOKUP(Attendance!$G2336,BLOCK_THURSDAY_PERIOD_SCHEDULE[],2,TRUE),
       IF(COUNTIF(FINALS_WEEK_THURSDAY_DATE[],Attendance!$J2336) &gt; 0, VLOOKUP(Attendance!$G2336,FINALS_WEEK_THURSDAY_PERIOD_SCHEDULE[],2,TRUE),
       VLOOKUP(Attendance!$G2336,REGULAR_WEEK_SCHEDULE[[Thursday]:[Period]],3,TRUE))),
IF(WEEKDAY(Attendance!$J2336) = 6,
       IF(COUNTIF(FINALS_WEEK_FRIDAY_DATE[],Attendance!$J2336) &gt; 0, VLOOKUP(Attendance!$G2336,FINALS_WEEK_FRIDAY_PERIOD_SCHEDULE[],2,TRUE),
       VLOOKUP(Attendance!$G2336,REGULAR_WEEK_SCHEDULE[[Friday]:[Period]],2,TRUE))))))))))</f>
        <v/>
      </c>
      <c r="J2336" s="41" t="str">
        <f t="shared" ca="1" si="113"/>
        <v/>
      </c>
      <c r="K2336" s="41" t="str">
        <f>IF($A2336 &lt;&gt; "",VLOOKUP($A2336,'Student reference sheet'!$A$2:$V$2329, 7,FALSE), "")</f>
        <v/>
      </c>
      <c r="L2336" s="30" t="str">
        <f>IF($A2336 ="", "", VLOOKUP($A2336, 'Student reference sheet'!$A$2:$Z$2603,23,FALSE))</f>
        <v/>
      </c>
      <c r="M2336" s="30" t="str">
        <f>IF($A2336 ="", "", VLOOKUP($A2336, 'Student reference sheet'!$A$2:$Z$2603,24,FALSE))</f>
        <v/>
      </c>
      <c r="N2336" s="30" t="str">
        <f>IF($A2336 ="", "", VLOOKUP($A2336, 'Student reference sheet'!$A$2:$Z$2603,26,FALSE))</f>
        <v/>
      </c>
      <c r="O2336" s="30" t="str">
        <f>IF($A2336 ="", "", VLOOKUP($A2336, 'Student reference sheet'!$A$2:$Z$2603,25,FALSE))</f>
        <v/>
      </c>
      <c r="P2336" s="39" t="str">
        <f>IF($A2336 = "", "", IF(OR(VLOOKUP($A2336,'Student reference sheet'!$A$2:$V$2400,8,FALSE) = "R",  VLOOKUP($A2336,'Student reference sheet'!$A$2:$V$2400,8,FALSE) = "L"), "X", ""))</f>
        <v/>
      </c>
      <c r="Q2336" s="39" t="str">
        <f>IF($A2336 ="", "", VLOOKUP($A2336, 'Student reference sheet'!$A$2:$V$2603,22,FALSE))</f>
        <v/>
      </c>
      <c r="R2336" s="39" t="str">
        <f>IF($A2336 &lt;&gt; "",VLOOKUP($A2336,'Student reference sheet'!$A$2:$V$2329, 5,FALSE), "")</f>
        <v/>
      </c>
      <c r="S2336" s="39" t="str">
        <f>IF($A2336 &lt;&gt; "",VLOOKUP($A2336,'Student reference sheet'!$A$2:$V$2329, 6,FALSE), "")</f>
        <v/>
      </c>
      <c r="T2336" s="30" t="str">
        <f>IF($A2336 = "","",
IF(VLOOKUP($A2336,'Student reference sheet'!$A$2:$V$2329, 10,FALSE) = "Y", "Hispanic",
IF(VLOOKUP($A2336,'Student reference sheet'!$A$2:$V$2329,11,FALSE) &lt;&gt; "",
IF(VLOOKUP($A2336,'Student reference sheet'!$A$2:$V$2329,11,FALSE) = "UNK", "Unknown", VLOOKUP(VALUE(VLOOKUP($A2336,'Student reference sheet'!$A$2:$V$2329,11,FALSE)),'Ethnicity Reference'!$A$2:$B$22,2,FALSE)),
IF(VLOOKUP($A2336,'Student reference sheet'!$A$2:$V$2329,9,FALSE) &lt;&gt; "", VLOOKUP(VALUE(VLOOKUP($A2336,'Student reference sheet'!$A$2:$V$2329,9,FALSE)),'Ethnicity Reference'!$A$2:$B$22,2,FALSE),"Unknown"))))</f>
        <v/>
      </c>
      <c r="U2336" s="35"/>
    </row>
    <row r="2337" spans="1:21" ht="15.75">
      <c r="A2337" s="47"/>
      <c r="B2337" s="33"/>
      <c r="C2337" s="39" t="str">
        <f>IF($A2337 &lt;&gt; "",VLOOKUP($A2337,'Student reference sheet'!$A$2:$V$2329, 3,FALSE), "")</f>
        <v/>
      </c>
      <c r="D2337" s="39" t="str">
        <f>IF($A2337 &lt;&gt; "",VLOOKUP($A2337,'Student reference sheet'!$A$2:$V$2329, 2,FALSE), "")</f>
        <v/>
      </c>
      <c r="E2337" s="35"/>
      <c r="F2337" s="34"/>
      <c r="G2337" s="40" t="str">
        <f t="shared" ca="1" si="111"/>
        <v/>
      </c>
      <c r="H2337" s="40" t="str">
        <f t="shared" ca="1" si="112"/>
        <v/>
      </c>
      <c r="I2337" s="36" t="str">
        <f>IF($A2337 = "", "",
IF(COUNTIF(MINIMUM_DAY_DATES[], Attendance!J2337) &gt; 0, VLOOKUP(Attendance!$G2337,MINIMUM_DAY_PERIOD_SCHEDULE[], 2,TRUE),
IF(COUNTIF(RALLY_DATES[], Attendance!J2337) &gt; 0, VLOOKUP(Attendance!$G2337,RALLY_PERIOD_SCHEDULE[], 2,TRUE),
IF(WEEKDAY(Attendance!$J2337) = 2,
       IF(COUNTIF(FINALS_WEEK_MONDAY_DATE[],Attendance!$J2337) &gt; 0, VLOOKUP(Attendance!$G2337,FINALS_WEEK_MONDAY_PERIOD_SCHEDULE[],2,TRUE),
       VLOOKUP(Attendance!$G2337,REGULAR_WEEK_SCHEDULE[],6,TRUE)),
IF(WEEKDAY($J2337) = 3,
       IF(COUNTIF(FINALS_WEEK_TUESDAY_DATE[],Attendance!$J2337) &gt; 0, VLOOKUP(Attendance!$G2337,FINALS_WEEK_TUESDAY_PERIOD_SCHEDULE[],2,TRUE),
       VLOOKUP(Attendance!$G2337,REGULAR_WEEK_SCHEDULE[[Tuesday]:[Period]],5,TRUE)),
IF(WEEKDAY(Attendance!$J2337) = 4,
        IF(COUNTIF(BLOCK_WEDNESDAY_DATES[],Attendance!$J2337) &gt; 0, VLOOKUP(Attendance!$G2337,BLOCK_WEDNESDAY_PERIOD_SCHEDULE[],2,TRUE),
        IF(COUNTIF(FINALS_WEEK_WEDNESDAY_DATE[],Attendance!$J2337) &gt; 0, VLOOKUP(Attendance!$G2337,FINALS_WEEK_WEDNESDAY_PERIOD_SCHEDULE[],2,TRUE),
       VLOOKUP(Attendance!$G2337,REGULAR_WEEK_SCHEDULE[[Wednesday]:[Period]],4,TRUE))),
IF(WEEKDAY($J2337) = 5,
       IF(COUNTIF(BLOCK_THURSDAY_DATES[],Attendance!$J2337) &gt; 0, VLOOKUP(Attendance!$G2337,BLOCK_THURSDAY_PERIOD_SCHEDULE[],2,TRUE),
       IF(COUNTIF(FINALS_WEEK_THURSDAY_DATE[],Attendance!$J2337) &gt; 0, VLOOKUP(Attendance!$G2337,FINALS_WEEK_THURSDAY_PERIOD_SCHEDULE[],2,TRUE),
       VLOOKUP(Attendance!$G2337,REGULAR_WEEK_SCHEDULE[[Thursday]:[Period]],3,TRUE))),
IF(WEEKDAY(Attendance!$J2337) = 6,
       IF(COUNTIF(FINALS_WEEK_FRIDAY_DATE[],Attendance!$J2337) &gt; 0, VLOOKUP(Attendance!$G2337,FINALS_WEEK_FRIDAY_PERIOD_SCHEDULE[],2,TRUE),
       VLOOKUP(Attendance!$G2337,REGULAR_WEEK_SCHEDULE[[Friday]:[Period]],2,TRUE))))))))))</f>
        <v/>
      </c>
      <c r="J2337" s="41" t="str">
        <f t="shared" ca="1" si="113"/>
        <v/>
      </c>
      <c r="K2337" s="41" t="str">
        <f>IF($A2337 &lt;&gt; "",VLOOKUP($A2337,'Student reference sheet'!$A$2:$V$2329, 7,FALSE), "")</f>
        <v/>
      </c>
      <c r="L2337" s="30" t="str">
        <f>IF($A2337 ="", "", VLOOKUP($A2337, 'Student reference sheet'!$A$2:$Z$2603,23,FALSE))</f>
        <v/>
      </c>
      <c r="M2337" s="30" t="str">
        <f>IF($A2337 ="", "", VLOOKUP($A2337, 'Student reference sheet'!$A$2:$Z$2603,24,FALSE))</f>
        <v/>
      </c>
      <c r="N2337" s="30" t="str">
        <f>IF($A2337 ="", "", VLOOKUP($A2337, 'Student reference sheet'!$A$2:$Z$2603,26,FALSE))</f>
        <v/>
      </c>
      <c r="O2337" s="30" t="str">
        <f>IF($A2337 ="", "", VLOOKUP($A2337, 'Student reference sheet'!$A$2:$Z$2603,25,FALSE))</f>
        <v/>
      </c>
      <c r="P2337" s="39" t="str">
        <f>IF($A2337 = "", "", IF(OR(VLOOKUP($A2337,'Student reference sheet'!$A$2:$V$2400,8,FALSE) = "R",  VLOOKUP($A2337,'Student reference sheet'!$A$2:$V$2400,8,FALSE) = "L"), "X", ""))</f>
        <v/>
      </c>
      <c r="Q2337" s="39" t="str">
        <f>IF($A2337 ="", "", VLOOKUP($A2337, 'Student reference sheet'!$A$2:$V$2603,22,FALSE))</f>
        <v/>
      </c>
      <c r="R2337" s="39" t="str">
        <f>IF($A2337 &lt;&gt; "",VLOOKUP($A2337,'Student reference sheet'!$A$2:$V$2329, 5,FALSE), "")</f>
        <v/>
      </c>
      <c r="S2337" s="39" t="str">
        <f>IF($A2337 &lt;&gt; "",VLOOKUP($A2337,'Student reference sheet'!$A$2:$V$2329, 6,FALSE), "")</f>
        <v/>
      </c>
      <c r="T2337" s="30" t="str">
        <f>IF($A2337 = "","",
IF(VLOOKUP($A2337,'Student reference sheet'!$A$2:$V$2329, 10,FALSE) = "Y", "Hispanic",
IF(VLOOKUP($A2337,'Student reference sheet'!$A$2:$V$2329,11,FALSE) &lt;&gt; "",
IF(VLOOKUP($A2337,'Student reference sheet'!$A$2:$V$2329,11,FALSE) = "UNK", "Unknown", VLOOKUP(VALUE(VLOOKUP($A2337,'Student reference sheet'!$A$2:$V$2329,11,FALSE)),'Ethnicity Reference'!$A$2:$B$22,2,FALSE)),
IF(VLOOKUP($A2337,'Student reference sheet'!$A$2:$V$2329,9,FALSE) &lt;&gt; "", VLOOKUP(VALUE(VLOOKUP($A2337,'Student reference sheet'!$A$2:$V$2329,9,FALSE)),'Ethnicity Reference'!$A$2:$B$22,2,FALSE),"Unknown"))))</f>
        <v/>
      </c>
      <c r="U2337" s="35"/>
    </row>
    <row r="2338" spans="1:21" ht="15.75">
      <c r="A2338" s="47"/>
      <c r="B2338" s="33"/>
      <c r="C2338" s="39" t="str">
        <f>IF($A2338 &lt;&gt; "",VLOOKUP($A2338,'Student reference sheet'!$A$2:$V$2329, 3,FALSE), "")</f>
        <v/>
      </c>
      <c r="D2338" s="39" t="str">
        <f>IF($A2338 &lt;&gt; "",VLOOKUP($A2338,'Student reference sheet'!$A$2:$V$2329, 2,FALSE), "")</f>
        <v/>
      </c>
      <c r="E2338" s="35"/>
      <c r="F2338" s="34"/>
      <c r="G2338" s="40" t="str">
        <f t="shared" ca="1" si="111"/>
        <v/>
      </c>
      <c r="H2338" s="40" t="str">
        <f t="shared" ca="1" si="112"/>
        <v/>
      </c>
      <c r="I2338" s="36" t="str">
        <f>IF($A2338 = "", "",
IF(COUNTIF(MINIMUM_DAY_DATES[], Attendance!J2338) &gt; 0, VLOOKUP(Attendance!$G2338,MINIMUM_DAY_PERIOD_SCHEDULE[], 2,TRUE),
IF(COUNTIF(RALLY_DATES[], Attendance!J2338) &gt; 0, VLOOKUP(Attendance!$G2338,RALLY_PERIOD_SCHEDULE[], 2,TRUE),
IF(WEEKDAY(Attendance!$J2338) = 2,
       IF(COUNTIF(FINALS_WEEK_MONDAY_DATE[],Attendance!$J2338) &gt; 0, VLOOKUP(Attendance!$G2338,FINALS_WEEK_MONDAY_PERIOD_SCHEDULE[],2,TRUE),
       VLOOKUP(Attendance!$G2338,REGULAR_WEEK_SCHEDULE[],6,TRUE)),
IF(WEEKDAY($J2338) = 3,
       IF(COUNTIF(FINALS_WEEK_TUESDAY_DATE[],Attendance!$J2338) &gt; 0, VLOOKUP(Attendance!$G2338,FINALS_WEEK_TUESDAY_PERIOD_SCHEDULE[],2,TRUE),
       VLOOKUP(Attendance!$G2338,REGULAR_WEEK_SCHEDULE[[Tuesday]:[Period]],5,TRUE)),
IF(WEEKDAY(Attendance!$J2338) = 4,
        IF(COUNTIF(BLOCK_WEDNESDAY_DATES[],Attendance!$J2338) &gt; 0, VLOOKUP(Attendance!$G2338,BLOCK_WEDNESDAY_PERIOD_SCHEDULE[],2,TRUE),
        IF(COUNTIF(FINALS_WEEK_WEDNESDAY_DATE[],Attendance!$J2338) &gt; 0, VLOOKUP(Attendance!$G2338,FINALS_WEEK_WEDNESDAY_PERIOD_SCHEDULE[],2,TRUE),
       VLOOKUP(Attendance!$G2338,REGULAR_WEEK_SCHEDULE[[Wednesday]:[Period]],4,TRUE))),
IF(WEEKDAY($J2338) = 5,
       IF(COUNTIF(BLOCK_THURSDAY_DATES[],Attendance!$J2338) &gt; 0, VLOOKUP(Attendance!$G2338,BLOCK_THURSDAY_PERIOD_SCHEDULE[],2,TRUE),
       IF(COUNTIF(FINALS_WEEK_THURSDAY_DATE[],Attendance!$J2338) &gt; 0, VLOOKUP(Attendance!$G2338,FINALS_WEEK_THURSDAY_PERIOD_SCHEDULE[],2,TRUE),
       VLOOKUP(Attendance!$G2338,REGULAR_WEEK_SCHEDULE[[Thursday]:[Period]],3,TRUE))),
IF(WEEKDAY(Attendance!$J2338) = 6,
       IF(COUNTIF(FINALS_WEEK_FRIDAY_DATE[],Attendance!$J2338) &gt; 0, VLOOKUP(Attendance!$G2338,FINALS_WEEK_FRIDAY_PERIOD_SCHEDULE[],2,TRUE),
       VLOOKUP(Attendance!$G2338,REGULAR_WEEK_SCHEDULE[[Friday]:[Period]],2,TRUE))))))))))</f>
        <v/>
      </c>
      <c r="J2338" s="41" t="str">
        <f t="shared" ca="1" si="113"/>
        <v/>
      </c>
      <c r="K2338" s="41" t="str">
        <f>IF($A2338 &lt;&gt; "",VLOOKUP($A2338,'Student reference sheet'!$A$2:$V$2329, 7,FALSE), "")</f>
        <v/>
      </c>
      <c r="L2338" s="30" t="str">
        <f>IF($A2338 ="", "", VLOOKUP($A2338, 'Student reference sheet'!$A$2:$Z$2603,23,FALSE))</f>
        <v/>
      </c>
      <c r="M2338" s="30" t="str">
        <f>IF($A2338 ="", "", VLOOKUP($A2338, 'Student reference sheet'!$A$2:$Z$2603,24,FALSE))</f>
        <v/>
      </c>
      <c r="N2338" s="30" t="str">
        <f>IF($A2338 ="", "", VLOOKUP($A2338, 'Student reference sheet'!$A$2:$Z$2603,26,FALSE))</f>
        <v/>
      </c>
      <c r="O2338" s="30" t="str">
        <f>IF($A2338 ="", "", VLOOKUP($A2338, 'Student reference sheet'!$A$2:$Z$2603,25,FALSE))</f>
        <v/>
      </c>
      <c r="P2338" s="39" t="str">
        <f>IF($A2338 = "", "", IF(OR(VLOOKUP($A2338,'Student reference sheet'!$A$2:$V$2400,8,FALSE) = "R",  VLOOKUP($A2338,'Student reference sheet'!$A$2:$V$2400,8,FALSE) = "L"), "X", ""))</f>
        <v/>
      </c>
      <c r="Q2338" s="39" t="str">
        <f>IF($A2338 ="", "", VLOOKUP($A2338, 'Student reference sheet'!$A$2:$V$2603,22,FALSE))</f>
        <v/>
      </c>
      <c r="R2338" s="39" t="str">
        <f>IF($A2338 &lt;&gt; "",VLOOKUP($A2338,'Student reference sheet'!$A$2:$V$2329, 5,FALSE), "")</f>
        <v/>
      </c>
      <c r="S2338" s="39" t="str">
        <f>IF($A2338 &lt;&gt; "",VLOOKUP($A2338,'Student reference sheet'!$A$2:$V$2329, 6,FALSE), "")</f>
        <v/>
      </c>
      <c r="T2338" s="30" t="str">
        <f>IF($A2338 = "","",
IF(VLOOKUP($A2338,'Student reference sheet'!$A$2:$V$2329, 10,FALSE) = "Y", "Hispanic",
IF(VLOOKUP($A2338,'Student reference sheet'!$A$2:$V$2329,11,FALSE) &lt;&gt; "",
IF(VLOOKUP($A2338,'Student reference sheet'!$A$2:$V$2329,11,FALSE) = "UNK", "Unknown", VLOOKUP(VALUE(VLOOKUP($A2338,'Student reference sheet'!$A$2:$V$2329,11,FALSE)),'Ethnicity Reference'!$A$2:$B$22,2,FALSE)),
IF(VLOOKUP($A2338,'Student reference sheet'!$A$2:$V$2329,9,FALSE) &lt;&gt; "", VLOOKUP(VALUE(VLOOKUP($A2338,'Student reference sheet'!$A$2:$V$2329,9,FALSE)),'Ethnicity Reference'!$A$2:$B$22,2,FALSE),"Unknown"))))</f>
        <v/>
      </c>
      <c r="U2338" s="35"/>
    </row>
    <row r="2339" spans="1:21" ht="15.75">
      <c r="A2339" s="47"/>
      <c r="B2339" s="33"/>
      <c r="C2339" s="39" t="str">
        <f>IF($A2339 &lt;&gt; "",VLOOKUP($A2339,'Student reference sheet'!$A$2:$V$2329, 3,FALSE), "")</f>
        <v/>
      </c>
      <c r="D2339" s="39" t="str">
        <f>IF($A2339 &lt;&gt; "",VLOOKUP($A2339,'Student reference sheet'!$A$2:$V$2329, 2,FALSE), "")</f>
        <v/>
      </c>
      <c r="E2339" s="35"/>
      <c r="F2339" s="34"/>
      <c r="G2339" s="40" t="str">
        <f t="shared" ca="1" si="111"/>
        <v/>
      </c>
      <c r="H2339" s="40" t="str">
        <f t="shared" ca="1" si="112"/>
        <v/>
      </c>
      <c r="I2339" s="36" t="str">
        <f>IF($A2339 = "", "",
IF(COUNTIF(MINIMUM_DAY_DATES[], Attendance!J2339) &gt; 0, VLOOKUP(Attendance!$G2339,MINIMUM_DAY_PERIOD_SCHEDULE[], 2,TRUE),
IF(COUNTIF(RALLY_DATES[], Attendance!J2339) &gt; 0, VLOOKUP(Attendance!$G2339,RALLY_PERIOD_SCHEDULE[], 2,TRUE),
IF(WEEKDAY(Attendance!$J2339) = 2,
       IF(COUNTIF(FINALS_WEEK_MONDAY_DATE[],Attendance!$J2339) &gt; 0, VLOOKUP(Attendance!$G2339,FINALS_WEEK_MONDAY_PERIOD_SCHEDULE[],2,TRUE),
       VLOOKUP(Attendance!$G2339,REGULAR_WEEK_SCHEDULE[],6,TRUE)),
IF(WEEKDAY($J2339) = 3,
       IF(COUNTIF(FINALS_WEEK_TUESDAY_DATE[],Attendance!$J2339) &gt; 0, VLOOKUP(Attendance!$G2339,FINALS_WEEK_TUESDAY_PERIOD_SCHEDULE[],2,TRUE),
       VLOOKUP(Attendance!$G2339,REGULAR_WEEK_SCHEDULE[[Tuesday]:[Period]],5,TRUE)),
IF(WEEKDAY(Attendance!$J2339) = 4,
        IF(COUNTIF(BLOCK_WEDNESDAY_DATES[],Attendance!$J2339) &gt; 0, VLOOKUP(Attendance!$G2339,BLOCK_WEDNESDAY_PERIOD_SCHEDULE[],2,TRUE),
        IF(COUNTIF(FINALS_WEEK_WEDNESDAY_DATE[],Attendance!$J2339) &gt; 0, VLOOKUP(Attendance!$G2339,FINALS_WEEK_WEDNESDAY_PERIOD_SCHEDULE[],2,TRUE),
       VLOOKUP(Attendance!$G2339,REGULAR_WEEK_SCHEDULE[[Wednesday]:[Period]],4,TRUE))),
IF(WEEKDAY($J2339) = 5,
       IF(COUNTIF(BLOCK_THURSDAY_DATES[],Attendance!$J2339) &gt; 0, VLOOKUP(Attendance!$G2339,BLOCK_THURSDAY_PERIOD_SCHEDULE[],2,TRUE),
       IF(COUNTIF(FINALS_WEEK_THURSDAY_DATE[],Attendance!$J2339) &gt; 0, VLOOKUP(Attendance!$G2339,FINALS_WEEK_THURSDAY_PERIOD_SCHEDULE[],2,TRUE),
       VLOOKUP(Attendance!$G2339,REGULAR_WEEK_SCHEDULE[[Thursday]:[Period]],3,TRUE))),
IF(WEEKDAY(Attendance!$J2339) = 6,
       IF(COUNTIF(FINALS_WEEK_FRIDAY_DATE[],Attendance!$J2339) &gt; 0, VLOOKUP(Attendance!$G2339,FINALS_WEEK_FRIDAY_PERIOD_SCHEDULE[],2,TRUE),
       VLOOKUP(Attendance!$G2339,REGULAR_WEEK_SCHEDULE[[Friday]:[Period]],2,TRUE))))))))))</f>
        <v/>
      </c>
      <c r="J2339" s="41" t="str">
        <f t="shared" ca="1" si="113"/>
        <v/>
      </c>
      <c r="K2339" s="41" t="str">
        <f>IF($A2339 &lt;&gt; "",VLOOKUP($A2339,'Student reference sheet'!$A$2:$V$2329, 7,FALSE), "")</f>
        <v/>
      </c>
      <c r="L2339" s="30" t="str">
        <f>IF($A2339 ="", "", VLOOKUP($A2339, 'Student reference sheet'!$A$2:$Z$2603,23,FALSE))</f>
        <v/>
      </c>
      <c r="M2339" s="30" t="str">
        <f>IF($A2339 ="", "", VLOOKUP($A2339, 'Student reference sheet'!$A$2:$Z$2603,24,FALSE))</f>
        <v/>
      </c>
      <c r="N2339" s="30" t="str">
        <f>IF($A2339 ="", "", VLOOKUP($A2339, 'Student reference sheet'!$A$2:$Z$2603,26,FALSE))</f>
        <v/>
      </c>
      <c r="O2339" s="30" t="str">
        <f>IF($A2339 ="", "", VLOOKUP($A2339, 'Student reference sheet'!$A$2:$Z$2603,25,FALSE))</f>
        <v/>
      </c>
      <c r="P2339" s="39" t="str">
        <f>IF($A2339 = "", "", IF(OR(VLOOKUP($A2339,'Student reference sheet'!$A$2:$V$2400,8,FALSE) = "R",  VLOOKUP($A2339,'Student reference sheet'!$A$2:$V$2400,8,FALSE) = "L"), "X", ""))</f>
        <v/>
      </c>
      <c r="Q2339" s="39" t="str">
        <f>IF($A2339 ="", "", VLOOKUP($A2339, 'Student reference sheet'!$A$2:$V$2603,22,FALSE))</f>
        <v/>
      </c>
      <c r="R2339" s="39" t="str">
        <f>IF($A2339 &lt;&gt; "",VLOOKUP($A2339,'Student reference sheet'!$A$2:$V$2329, 5,FALSE), "")</f>
        <v/>
      </c>
      <c r="S2339" s="39" t="str">
        <f>IF($A2339 &lt;&gt; "",VLOOKUP($A2339,'Student reference sheet'!$A$2:$V$2329, 6,FALSE), "")</f>
        <v/>
      </c>
      <c r="T2339" s="30" t="str">
        <f>IF($A2339 = "","",
IF(VLOOKUP($A2339,'Student reference sheet'!$A$2:$V$2329, 10,FALSE) = "Y", "Hispanic",
IF(VLOOKUP($A2339,'Student reference sheet'!$A$2:$V$2329,11,FALSE) &lt;&gt; "",
IF(VLOOKUP($A2339,'Student reference sheet'!$A$2:$V$2329,11,FALSE) = "UNK", "Unknown", VLOOKUP(VALUE(VLOOKUP($A2339,'Student reference sheet'!$A$2:$V$2329,11,FALSE)),'Ethnicity Reference'!$A$2:$B$22,2,FALSE)),
IF(VLOOKUP($A2339,'Student reference sheet'!$A$2:$V$2329,9,FALSE) &lt;&gt; "", VLOOKUP(VALUE(VLOOKUP($A2339,'Student reference sheet'!$A$2:$V$2329,9,FALSE)),'Ethnicity Reference'!$A$2:$B$22,2,FALSE),"Unknown"))))</f>
        <v/>
      </c>
      <c r="U2339" s="35"/>
    </row>
    <row r="2340" spans="1:21" ht="15.75">
      <c r="A2340" s="47"/>
      <c r="B2340" s="33"/>
      <c r="C2340" s="39" t="str">
        <f>IF($A2340 &lt;&gt; "",VLOOKUP($A2340,'Student reference sheet'!$A$2:$V$2329, 3,FALSE), "")</f>
        <v/>
      </c>
      <c r="D2340" s="39" t="str">
        <f>IF($A2340 &lt;&gt; "",VLOOKUP($A2340,'Student reference sheet'!$A$2:$V$2329, 2,FALSE), "")</f>
        <v/>
      </c>
      <c r="E2340" s="35"/>
      <c r="F2340" s="34"/>
      <c r="G2340" s="40" t="str">
        <f t="shared" ca="1" si="111"/>
        <v/>
      </c>
      <c r="H2340" s="40" t="str">
        <f t="shared" ca="1" si="112"/>
        <v/>
      </c>
      <c r="I2340" s="36" t="str">
        <f>IF($A2340 = "", "",
IF(COUNTIF(MINIMUM_DAY_DATES[], Attendance!J2340) &gt; 0, VLOOKUP(Attendance!$G2340,MINIMUM_DAY_PERIOD_SCHEDULE[], 2,TRUE),
IF(COUNTIF(RALLY_DATES[], Attendance!J2340) &gt; 0, VLOOKUP(Attendance!$G2340,RALLY_PERIOD_SCHEDULE[], 2,TRUE),
IF(WEEKDAY(Attendance!$J2340) = 2,
       IF(COUNTIF(FINALS_WEEK_MONDAY_DATE[],Attendance!$J2340) &gt; 0, VLOOKUP(Attendance!$G2340,FINALS_WEEK_MONDAY_PERIOD_SCHEDULE[],2,TRUE),
       VLOOKUP(Attendance!$G2340,REGULAR_WEEK_SCHEDULE[],6,TRUE)),
IF(WEEKDAY($J2340) = 3,
       IF(COUNTIF(FINALS_WEEK_TUESDAY_DATE[],Attendance!$J2340) &gt; 0, VLOOKUP(Attendance!$G2340,FINALS_WEEK_TUESDAY_PERIOD_SCHEDULE[],2,TRUE),
       VLOOKUP(Attendance!$G2340,REGULAR_WEEK_SCHEDULE[[Tuesday]:[Period]],5,TRUE)),
IF(WEEKDAY(Attendance!$J2340) = 4,
        IF(COUNTIF(BLOCK_WEDNESDAY_DATES[],Attendance!$J2340) &gt; 0, VLOOKUP(Attendance!$G2340,BLOCK_WEDNESDAY_PERIOD_SCHEDULE[],2,TRUE),
        IF(COUNTIF(FINALS_WEEK_WEDNESDAY_DATE[],Attendance!$J2340) &gt; 0, VLOOKUP(Attendance!$G2340,FINALS_WEEK_WEDNESDAY_PERIOD_SCHEDULE[],2,TRUE),
       VLOOKUP(Attendance!$G2340,REGULAR_WEEK_SCHEDULE[[Wednesday]:[Period]],4,TRUE))),
IF(WEEKDAY($J2340) = 5,
       IF(COUNTIF(BLOCK_THURSDAY_DATES[],Attendance!$J2340) &gt; 0, VLOOKUP(Attendance!$G2340,BLOCK_THURSDAY_PERIOD_SCHEDULE[],2,TRUE),
       IF(COUNTIF(FINALS_WEEK_THURSDAY_DATE[],Attendance!$J2340) &gt; 0, VLOOKUP(Attendance!$G2340,FINALS_WEEK_THURSDAY_PERIOD_SCHEDULE[],2,TRUE),
       VLOOKUP(Attendance!$G2340,REGULAR_WEEK_SCHEDULE[[Thursday]:[Period]],3,TRUE))),
IF(WEEKDAY(Attendance!$J2340) = 6,
       IF(COUNTIF(FINALS_WEEK_FRIDAY_DATE[],Attendance!$J2340) &gt; 0, VLOOKUP(Attendance!$G2340,FINALS_WEEK_FRIDAY_PERIOD_SCHEDULE[],2,TRUE),
       VLOOKUP(Attendance!$G2340,REGULAR_WEEK_SCHEDULE[[Friday]:[Period]],2,TRUE))))))))))</f>
        <v/>
      </c>
      <c r="J2340" s="41" t="str">
        <f t="shared" ca="1" si="113"/>
        <v/>
      </c>
      <c r="K2340" s="41" t="str">
        <f>IF($A2340 &lt;&gt; "",VLOOKUP($A2340,'Student reference sheet'!$A$2:$V$2329, 7,FALSE), "")</f>
        <v/>
      </c>
      <c r="L2340" s="30" t="str">
        <f>IF($A2340 ="", "", VLOOKUP($A2340, 'Student reference sheet'!$A$2:$Z$2603,23,FALSE))</f>
        <v/>
      </c>
      <c r="M2340" s="30" t="str">
        <f>IF($A2340 ="", "", VLOOKUP($A2340, 'Student reference sheet'!$A$2:$Z$2603,24,FALSE))</f>
        <v/>
      </c>
      <c r="N2340" s="30" t="str">
        <f>IF($A2340 ="", "", VLOOKUP($A2340, 'Student reference sheet'!$A$2:$Z$2603,26,FALSE))</f>
        <v/>
      </c>
      <c r="O2340" s="30" t="str">
        <f>IF($A2340 ="", "", VLOOKUP($A2340, 'Student reference sheet'!$A$2:$Z$2603,25,FALSE))</f>
        <v/>
      </c>
      <c r="P2340" s="39" t="str">
        <f>IF($A2340 = "", "", IF(OR(VLOOKUP($A2340,'Student reference sheet'!$A$2:$V$2400,8,FALSE) = "R",  VLOOKUP($A2340,'Student reference sheet'!$A$2:$V$2400,8,FALSE) = "L"), "X", ""))</f>
        <v/>
      </c>
      <c r="Q2340" s="39" t="str">
        <f>IF($A2340 ="", "", VLOOKUP($A2340, 'Student reference sheet'!$A$2:$V$2603,22,FALSE))</f>
        <v/>
      </c>
      <c r="R2340" s="39" t="str">
        <f>IF($A2340 &lt;&gt; "",VLOOKUP($A2340,'Student reference sheet'!$A$2:$V$2329, 5,FALSE), "")</f>
        <v/>
      </c>
      <c r="S2340" s="39" t="str">
        <f>IF($A2340 &lt;&gt; "",VLOOKUP($A2340,'Student reference sheet'!$A$2:$V$2329, 6,FALSE), "")</f>
        <v/>
      </c>
      <c r="T2340" s="30" t="str">
        <f>IF($A2340 = "","",
IF(VLOOKUP($A2340,'Student reference sheet'!$A$2:$V$2329, 10,FALSE) = "Y", "Hispanic",
IF(VLOOKUP($A2340,'Student reference sheet'!$A$2:$V$2329,11,FALSE) &lt;&gt; "",
IF(VLOOKUP($A2340,'Student reference sheet'!$A$2:$V$2329,11,FALSE) = "UNK", "Unknown", VLOOKUP(VALUE(VLOOKUP($A2340,'Student reference sheet'!$A$2:$V$2329,11,FALSE)),'Ethnicity Reference'!$A$2:$B$22,2,FALSE)),
IF(VLOOKUP($A2340,'Student reference sheet'!$A$2:$V$2329,9,FALSE) &lt;&gt; "", VLOOKUP(VALUE(VLOOKUP($A2340,'Student reference sheet'!$A$2:$V$2329,9,FALSE)),'Ethnicity Reference'!$A$2:$B$22,2,FALSE),"Unknown"))))</f>
        <v/>
      </c>
      <c r="U2340" s="35"/>
    </row>
    <row r="2341" spans="1:21" ht="15.75">
      <c r="A2341" s="47"/>
      <c r="B2341" s="33"/>
      <c r="C2341" s="39" t="str">
        <f>IF($A2341 &lt;&gt; "",VLOOKUP($A2341,'Student reference sheet'!$A$2:$V$2329, 3,FALSE), "")</f>
        <v/>
      </c>
      <c r="D2341" s="39" t="str">
        <f>IF($A2341 &lt;&gt; "",VLOOKUP($A2341,'Student reference sheet'!$A$2:$V$2329, 2,FALSE), "")</f>
        <v/>
      </c>
      <c r="E2341" s="35"/>
      <c r="F2341" s="34"/>
      <c r="G2341" s="40" t="str">
        <f t="shared" ca="1" si="111"/>
        <v/>
      </c>
      <c r="H2341" s="40" t="str">
        <f t="shared" ca="1" si="112"/>
        <v/>
      </c>
      <c r="I2341" s="36" t="str">
        <f>IF($A2341 = "", "",
IF(COUNTIF(MINIMUM_DAY_DATES[], Attendance!J2341) &gt; 0, VLOOKUP(Attendance!$G2341,MINIMUM_DAY_PERIOD_SCHEDULE[], 2,TRUE),
IF(COUNTIF(RALLY_DATES[], Attendance!J2341) &gt; 0, VLOOKUP(Attendance!$G2341,RALLY_PERIOD_SCHEDULE[], 2,TRUE),
IF(WEEKDAY(Attendance!$J2341) = 2,
       IF(COUNTIF(FINALS_WEEK_MONDAY_DATE[],Attendance!$J2341) &gt; 0, VLOOKUP(Attendance!$G2341,FINALS_WEEK_MONDAY_PERIOD_SCHEDULE[],2,TRUE),
       VLOOKUP(Attendance!$G2341,REGULAR_WEEK_SCHEDULE[],6,TRUE)),
IF(WEEKDAY($J2341) = 3,
       IF(COUNTIF(FINALS_WEEK_TUESDAY_DATE[],Attendance!$J2341) &gt; 0, VLOOKUP(Attendance!$G2341,FINALS_WEEK_TUESDAY_PERIOD_SCHEDULE[],2,TRUE),
       VLOOKUP(Attendance!$G2341,REGULAR_WEEK_SCHEDULE[[Tuesday]:[Period]],5,TRUE)),
IF(WEEKDAY(Attendance!$J2341) = 4,
        IF(COUNTIF(BLOCK_WEDNESDAY_DATES[],Attendance!$J2341) &gt; 0, VLOOKUP(Attendance!$G2341,BLOCK_WEDNESDAY_PERIOD_SCHEDULE[],2,TRUE),
        IF(COUNTIF(FINALS_WEEK_WEDNESDAY_DATE[],Attendance!$J2341) &gt; 0, VLOOKUP(Attendance!$G2341,FINALS_WEEK_WEDNESDAY_PERIOD_SCHEDULE[],2,TRUE),
       VLOOKUP(Attendance!$G2341,REGULAR_WEEK_SCHEDULE[[Wednesday]:[Period]],4,TRUE))),
IF(WEEKDAY($J2341) = 5,
       IF(COUNTIF(BLOCK_THURSDAY_DATES[],Attendance!$J2341) &gt; 0, VLOOKUP(Attendance!$G2341,BLOCK_THURSDAY_PERIOD_SCHEDULE[],2,TRUE),
       IF(COUNTIF(FINALS_WEEK_THURSDAY_DATE[],Attendance!$J2341) &gt; 0, VLOOKUP(Attendance!$G2341,FINALS_WEEK_THURSDAY_PERIOD_SCHEDULE[],2,TRUE),
       VLOOKUP(Attendance!$G2341,REGULAR_WEEK_SCHEDULE[[Thursday]:[Period]],3,TRUE))),
IF(WEEKDAY(Attendance!$J2341) = 6,
       IF(COUNTIF(FINALS_WEEK_FRIDAY_DATE[],Attendance!$J2341) &gt; 0, VLOOKUP(Attendance!$G2341,FINALS_WEEK_FRIDAY_PERIOD_SCHEDULE[],2,TRUE),
       VLOOKUP(Attendance!$G2341,REGULAR_WEEK_SCHEDULE[[Friday]:[Period]],2,TRUE))))))))))</f>
        <v/>
      </c>
      <c r="J2341" s="41" t="str">
        <f t="shared" ca="1" si="113"/>
        <v/>
      </c>
      <c r="K2341" s="41" t="str">
        <f>IF($A2341 &lt;&gt; "",VLOOKUP($A2341,'Student reference sheet'!$A$2:$V$2329, 7,FALSE), "")</f>
        <v/>
      </c>
      <c r="L2341" s="30" t="str">
        <f>IF($A2341 ="", "", VLOOKUP($A2341, 'Student reference sheet'!$A$2:$Z$2603,23,FALSE))</f>
        <v/>
      </c>
      <c r="M2341" s="30" t="str">
        <f>IF($A2341 ="", "", VLOOKUP($A2341, 'Student reference sheet'!$A$2:$Z$2603,24,FALSE))</f>
        <v/>
      </c>
      <c r="N2341" s="30" t="str">
        <f>IF($A2341 ="", "", VLOOKUP($A2341, 'Student reference sheet'!$A$2:$Z$2603,26,FALSE))</f>
        <v/>
      </c>
      <c r="O2341" s="30" t="str">
        <f>IF($A2341 ="", "", VLOOKUP($A2341, 'Student reference sheet'!$A$2:$Z$2603,25,FALSE))</f>
        <v/>
      </c>
      <c r="P2341" s="39" t="str">
        <f>IF($A2341 = "", "", IF(OR(VLOOKUP($A2341,'Student reference sheet'!$A$2:$V$2400,8,FALSE) = "R",  VLOOKUP($A2341,'Student reference sheet'!$A$2:$V$2400,8,FALSE) = "L"), "X", ""))</f>
        <v/>
      </c>
      <c r="Q2341" s="39" t="str">
        <f>IF($A2341 ="", "", VLOOKUP($A2341, 'Student reference sheet'!$A$2:$V$2603,22,FALSE))</f>
        <v/>
      </c>
      <c r="R2341" s="39" t="str">
        <f>IF($A2341 &lt;&gt; "",VLOOKUP($A2341,'Student reference sheet'!$A$2:$V$2329, 5,FALSE), "")</f>
        <v/>
      </c>
      <c r="S2341" s="39" t="str">
        <f>IF($A2341 &lt;&gt; "",VLOOKUP($A2341,'Student reference sheet'!$A$2:$V$2329, 6,FALSE), "")</f>
        <v/>
      </c>
      <c r="T2341" s="30" t="str">
        <f>IF($A2341 = "","",
IF(VLOOKUP($A2341,'Student reference sheet'!$A$2:$V$2329, 10,FALSE) = "Y", "Hispanic",
IF(VLOOKUP($A2341,'Student reference sheet'!$A$2:$V$2329,11,FALSE) &lt;&gt; "",
IF(VLOOKUP($A2341,'Student reference sheet'!$A$2:$V$2329,11,FALSE) = "UNK", "Unknown", VLOOKUP(VALUE(VLOOKUP($A2341,'Student reference sheet'!$A$2:$V$2329,11,FALSE)),'Ethnicity Reference'!$A$2:$B$22,2,FALSE)),
IF(VLOOKUP($A2341,'Student reference sheet'!$A$2:$V$2329,9,FALSE) &lt;&gt; "", VLOOKUP(VALUE(VLOOKUP($A2341,'Student reference sheet'!$A$2:$V$2329,9,FALSE)),'Ethnicity Reference'!$A$2:$B$22,2,FALSE),"Unknown"))))</f>
        <v/>
      </c>
      <c r="U2341" s="35"/>
    </row>
    <row r="2342" spans="1:21" ht="15.75">
      <c r="A2342" s="47"/>
      <c r="B2342" s="33"/>
      <c r="C2342" s="39" t="str">
        <f>IF($A2342 &lt;&gt; "",VLOOKUP($A2342,'Student reference sheet'!$A$2:$V$2329, 3,FALSE), "")</f>
        <v/>
      </c>
      <c r="D2342" s="39" t="str">
        <f>IF($A2342 &lt;&gt; "",VLOOKUP($A2342,'Student reference sheet'!$A$2:$V$2329, 2,FALSE), "")</f>
        <v/>
      </c>
      <c r="E2342" s="35"/>
      <c r="F2342" s="34"/>
      <c r="G2342" s="40" t="str">
        <f t="shared" ca="1" si="111"/>
        <v/>
      </c>
      <c r="H2342" s="40" t="str">
        <f t="shared" ca="1" si="112"/>
        <v/>
      </c>
      <c r="I2342" s="36" t="str">
        <f>IF($A2342 = "", "",
IF(COUNTIF(MINIMUM_DAY_DATES[], Attendance!J2342) &gt; 0, VLOOKUP(Attendance!$G2342,MINIMUM_DAY_PERIOD_SCHEDULE[], 2,TRUE),
IF(COUNTIF(RALLY_DATES[], Attendance!J2342) &gt; 0, VLOOKUP(Attendance!$G2342,RALLY_PERIOD_SCHEDULE[], 2,TRUE),
IF(WEEKDAY(Attendance!$J2342) = 2,
       IF(COUNTIF(FINALS_WEEK_MONDAY_DATE[],Attendance!$J2342) &gt; 0, VLOOKUP(Attendance!$G2342,FINALS_WEEK_MONDAY_PERIOD_SCHEDULE[],2,TRUE),
       VLOOKUP(Attendance!$G2342,REGULAR_WEEK_SCHEDULE[],6,TRUE)),
IF(WEEKDAY($J2342) = 3,
       IF(COUNTIF(FINALS_WEEK_TUESDAY_DATE[],Attendance!$J2342) &gt; 0, VLOOKUP(Attendance!$G2342,FINALS_WEEK_TUESDAY_PERIOD_SCHEDULE[],2,TRUE),
       VLOOKUP(Attendance!$G2342,REGULAR_WEEK_SCHEDULE[[Tuesday]:[Period]],5,TRUE)),
IF(WEEKDAY(Attendance!$J2342) = 4,
        IF(COUNTIF(BLOCK_WEDNESDAY_DATES[],Attendance!$J2342) &gt; 0, VLOOKUP(Attendance!$G2342,BLOCK_WEDNESDAY_PERIOD_SCHEDULE[],2,TRUE),
        IF(COUNTIF(FINALS_WEEK_WEDNESDAY_DATE[],Attendance!$J2342) &gt; 0, VLOOKUP(Attendance!$G2342,FINALS_WEEK_WEDNESDAY_PERIOD_SCHEDULE[],2,TRUE),
       VLOOKUP(Attendance!$G2342,REGULAR_WEEK_SCHEDULE[[Wednesday]:[Period]],4,TRUE))),
IF(WEEKDAY($J2342) = 5,
       IF(COUNTIF(BLOCK_THURSDAY_DATES[],Attendance!$J2342) &gt; 0, VLOOKUP(Attendance!$G2342,BLOCK_THURSDAY_PERIOD_SCHEDULE[],2,TRUE),
       IF(COUNTIF(FINALS_WEEK_THURSDAY_DATE[],Attendance!$J2342) &gt; 0, VLOOKUP(Attendance!$G2342,FINALS_WEEK_THURSDAY_PERIOD_SCHEDULE[],2,TRUE),
       VLOOKUP(Attendance!$G2342,REGULAR_WEEK_SCHEDULE[[Thursday]:[Period]],3,TRUE))),
IF(WEEKDAY(Attendance!$J2342) = 6,
       IF(COUNTIF(FINALS_WEEK_FRIDAY_DATE[],Attendance!$J2342) &gt; 0, VLOOKUP(Attendance!$G2342,FINALS_WEEK_FRIDAY_PERIOD_SCHEDULE[],2,TRUE),
       VLOOKUP(Attendance!$G2342,REGULAR_WEEK_SCHEDULE[[Friday]:[Period]],2,TRUE))))))))))</f>
        <v/>
      </c>
      <c r="J2342" s="41" t="str">
        <f t="shared" ca="1" si="113"/>
        <v/>
      </c>
      <c r="K2342" s="41" t="str">
        <f>IF($A2342 &lt;&gt; "",VLOOKUP($A2342,'Student reference sheet'!$A$2:$V$2329, 7,FALSE), "")</f>
        <v/>
      </c>
      <c r="L2342" s="30" t="str">
        <f>IF($A2342 ="", "", VLOOKUP($A2342, 'Student reference sheet'!$A$2:$Z$2603,23,FALSE))</f>
        <v/>
      </c>
      <c r="M2342" s="30" t="str">
        <f>IF($A2342 ="", "", VLOOKUP($A2342, 'Student reference sheet'!$A$2:$Z$2603,24,FALSE))</f>
        <v/>
      </c>
      <c r="N2342" s="30" t="str">
        <f>IF($A2342 ="", "", VLOOKUP($A2342, 'Student reference sheet'!$A$2:$Z$2603,26,FALSE))</f>
        <v/>
      </c>
      <c r="O2342" s="30" t="str">
        <f>IF($A2342 ="", "", VLOOKUP($A2342, 'Student reference sheet'!$A$2:$Z$2603,25,FALSE))</f>
        <v/>
      </c>
      <c r="P2342" s="39" t="str">
        <f>IF($A2342 = "", "", IF(OR(VLOOKUP($A2342,'Student reference sheet'!$A$2:$V$2400,8,FALSE) = "R",  VLOOKUP($A2342,'Student reference sheet'!$A$2:$V$2400,8,FALSE) = "L"), "X", ""))</f>
        <v/>
      </c>
      <c r="Q2342" s="39" t="str">
        <f>IF($A2342 ="", "", VLOOKUP($A2342, 'Student reference sheet'!$A$2:$V$2603,22,FALSE))</f>
        <v/>
      </c>
      <c r="R2342" s="39" t="str">
        <f>IF($A2342 &lt;&gt; "",VLOOKUP($A2342,'Student reference sheet'!$A$2:$V$2329, 5,FALSE), "")</f>
        <v/>
      </c>
      <c r="S2342" s="39" t="str">
        <f>IF($A2342 &lt;&gt; "",VLOOKUP($A2342,'Student reference sheet'!$A$2:$V$2329, 6,FALSE), "")</f>
        <v/>
      </c>
      <c r="T2342" s="30" t="str">
        <f>IF($A2342 = "","",
IF(VLOOKUP($A2342,'Student reference sheet'!$A$2:$V$2329, 10,FALSE) = "Y", "Hispanic",
IF(VLOOKUP($A2342,'Student reference sheet'!$A$2:$V$2329,11,FALSE) &lt;&gt; "",
IF(VLOOKUP($A2342,'Student reference sheet'!$A$2:$V$2329,11,FALSE) = "UNK", "Unknown", VLOOKUP(VALUE(VLOOKUP($A2342,'Student reference sheet'!$A$2:$V$2329,11,FALSE)),'Ethnicity Reference'!$A$2:$B$22,2,FALSE)),
IF(VLOOKUP($A2342,'Student reference sheet'!$A$2:$V$2329,9,FALSE) &lt;&gt; "", VLOOKUP(VALUE(VLOOKUP($A2342,'Student reference sheet'!$A$2:$V$2329,9,FALSE)),'Ethnicity Reference'!$A$2:$B$22,2,FALSE),"Unknown"))))</f>
        <v/>
      </c>
      <c r="U2342" s="35"/>
    </row>
    <row r="2343" spans="1:21" ht="15.75">
      <c r="A2343" s="47"/>
      <c r="B2343" s="33"/>
      <c r="C2343" s="39" t="str">
        <f>IF($A2343 &lt;&gt; "",VLOOKUP($A2343,'Student reference sheet'!$A$2:$V$2329, 3,FALSE), "")</f>
        <v/>
      </c>
      <c r="D2343" s="39" t="str">
        <f>IF($A2343 &lt;&gt; "",VLOOKUP($A2343,'Student reference sheet'!$A$2:$V$2329, 2,FALSE), "")</f>
        <v/>
      </c>
      <c r="E2343" s="35"/>
      <c r="F2343" s="34"/>
      <c r="G2343" s="40" t="str">
        <f t="shared" ca="1" si="111"/>
        <v/>
      </c>
      <c r="H2343" s="40" t="str">
        <f t="shared" ca="1" si="112"/>
        <v/>
      </c>
      <c r="I2343" s="36" t="str">
        <f>IF($A2343 = "", "",
IF(COUNTIF(MINIMUM_DAY_DATES[], Attendance!J2343) &gt; 0, VLOOKUP(Attendance!$G2343,MINIMUM_DAY_PERIOD_SCHEDULE[], 2,TRUE),
IF(COUNTIF(RALLY_DATES[], Attendance!J2343) &gt; 0, VLOOKUP(Attendance!$G2343,RALLY_PERIOD_SCHEDULE[], 2,TRUE),
IF(WEEKDAY(Attendance!$J2343) = 2,
       IF(COUNTIF(FINALS_WEEK_MONDAY_DATE[],Attendance!$J2343) &gt; 0, VLOOKUP(Attendance!$G2343,FINALS_WEEK_MONDAY_PERIOD_SCHEDULE[],2,TRUE),
       VLOOKUP(Attendance!$G2343,REGULAR_WEEK_SCHEDULE[],6,TRUE)),
IF(WEEKDAY($J2343) = 3,
       IF(COUNTIF(FINALS_WEEK_TUESDAY_DATE[],Attendance!$J2343) &gt; 0, VLOOKUP(Attendance!$G2343,FINALS_WEEK_TUESDAY_PERIOD_SCHEDULE[],2,TRUE),
       VLOOKUP(Attendance!$G2343,REGULAR_WEEK_SCHEDULE[[Tuesday]:[Period]],5,TRUE)),
IF(WEEKDAY(Attendance!$J2343) = 4,
        IF(COUNTIF(BLOCK_WEDNESDAY_DATES[],Attendance!$J2343) &gt; 0, VLOOKUP(Attendance!$G2343,BLOCK_WEDNESDAY_PERIOD_SCHEDULE[],2,TRUE),
        IF(COUNTIF(FINALS_WEEK_WEDNESDAY_DATE[],Attendance!$J2343) &gt; 0, VLOOKUP(Attendance!$G2343,FINALS_WEEK_WEDNESDAY_PERIOD_SCHEDULE[],2,TRUE),
       VLOOKUP(Attendance!$G2343,REGULAR_WEEK_SCHEDULE[[Wednesday]:[Period]],4,TRUE))),
IF(WEEKDAY($J2343) = 5,
       IF(COUNTIF(BLOCK_THURSDAY_DATES[],Attendance!$J2343) &gt; 0, VLOOKUP(Attendance!$G2343,BLOCK_THURSDAY_PERIOD_SCHEDULE[],2,TRUE),
       IF(COUNTIF(FINALS_WEEK_THURSDAY_DATE[],Attendance!$J2343) &gt; 0, VLOOKUP(Attendance!$G2343,FINALS_WEEK_THURSDAY_PERIOD_SCHEDULE[],2,TRUE),
       VLOOKUP(Attendance!$G2343,REGULAR_WEEK_SCHEDULE[[Thursday]:[Period]],3,TRUE))),
IF(WEEKDAY(Attendance!$J2343) = 6,
       IF(COUNTIF(FINALS_WEEK_FRIDAY_DATE[],Attendance!$J2343) &gt; 0, VLOOKUP(Attendance!$G2343,FINALS_WEEK_FRIDAY_PERIOD_SCHEDULE[],2,TRUE),
       VLOOKUP(Attendance!$G2343,REGULAR_WEEK_SCHEDULE[[Friday]:[Period]],2,TRUE))))))))))</f>
        <v/>
      </c>
      <c r="J2343" s="41" t="str">
        <f t="shared" ca="1" si="113"/>
        <v/>
      </c>
      <c r="K2343" s="41" t="str">
        <f>IF($A2343 &lt;&gt; "",VLOOKUP($A2343,'Student reference sheet'!$A$2:$V$2329, 7,FALSE), "")</f>
        <v/>
      </c>
      <c r="L2343" s="30" t="str">
        <f>IF($A2343 ="", "", VLOOKUP($A2343, 'Student reference sheet'!$A$2:$Z$2603,23,FALSE))</f>
        <v/>
      </c>
      <c r="M2343" s="30" t="str">
        <f>IF($A2343 ="", "", VLOOKUP($A2343, 'Student reference sheet'!$A$2:$Z$2603,24,FALSE))</f>
        <v/>
      </c>
      <c r="N2343" s="30" t="str">
        <f>IF($A2343 ="", "", VLOOKUP($A2343, 'Student reference sheet'!$A$2:$Z$2603,26,FALSE))</f>
        <v/>
      </c>
      <c r="O2343" s="30" t="str">
        <f>IF($A2343 ="", "", VLOOKUP($A2343, 'Student reference sheet'!$A$2:$Z$2603,25,FALSE))</f>
        <v/>
      </c>
      <c r="P2343" s="39" t="str">
        <f>IF($A2343 = "", "", IF(OR(VLOOKUP($A2343,'Student reference sheet'!$A$2:$V$2400,8,FALSE) = "R",  VLOOKUP($A2343,'Student reference sheet'!$A$2:$V$2400,8,FALSE) = "L"), "X", ""))</f>
        <v/>
      </c>
      <c r="Q2343" s="39" t="str">
        <f>IF($A2343 ="", "", VLOOKUP($A2343, 'Student reference sheet'!$A$2:$V$2603,22,FALSE))</f>
        <v/>
      </c>
      <c r="R2343" s="39" t="str">
        <f>IF($A2343 &lt;&gt; "",VLOOKUP($A2343,'Student reference sheet'!$A$2:$V$2329, 5,FALSE), "")</f>
        <v/>
      </c>
      <c r="S2343" s="39" t="str">
        <f>IF($A2343 &lt;&gt; "",VLOOKUP($A2343,'Student reference sheet'!$A$2:$V$2329, 6,FALSE), "")</f>
        <v/>
      </c>
      <c r="T2343" s="30" t="str">
        <f>IF($A2343 = "","",
IF(VLOOKUP($A2343,'Student reference sheet'!$A$2:$V$2329, 10,FALSE) = "Y", "Hispanic",
IF(VLOOKUP($A2343,'Student reference sheet'!$A$2:$V$2329,11,FALSE) &lt;&gt; "",
IF(VLOOKUP($A2343,'Student reference sheet'!$A$2:$V$2329,11,FALSE) = "UNK", "Unknown", VLOOKUP(VALUE(VLOOKUP($A2343,'Student reference sheet'!$A$2:$V$2329,11,FALSE)),'Ethnicity Reference'!$A$2:$B$22,2,FALSE)),
IF(VLOOKUP($A2343,'Student reference sheet'!$A$2:$V$2329,9,FALSE) &lt;&gt; "", VLOOKUP(VALUE(VLOOKUP($A2343,'Student reference sheet'!$A$2:$V$2329,9,FALSE)),'Ethnicity Reference'!$A$2:$B$22,2,FALSE),"Unknown"))))</f>
        <v/>
      </c>
      <c r="U2343" s="35"/>
    </row>
    <row r="2344" spans="1:21" ht="15.75">
      <c r="A2344" s="47"/>
      <c r="B2344" s="33"/>
      <c r="C2344" s="39" t="str">
        <f>IF($A2344 &lt;&gt; "",VLOOKUP($A2344,'Student reference sheet'!$A$2:$V$2329, 3,FALSE), "")</f>
        <v/>
      </c>
      <c r="D2344" s="39" t="str">
        <f>IF($A2344 &lt;&gt; "",VLOOKUP($A2344,'Student reference sheet'!$A$2:$V$2329, 2,FALSE), "")</f>
        <v/>
      </c>
      <c r="E2344" s="35"/>
      <c r="F2344" s="34"/>
      <c r="G2344" s="40" t="str">
        <f t="shared" ca="1" si="111"/>
        <v/>
      </c>
      <c r="H2344" s="40" t="str">
        <f t="shared" ca="1" si="112"/>
        <v/>
      </c>
      <c r="I2344" s="36" t="str">
        <f>IF($A2344 = "", "",
IF(COUNTIF(MINIMUM_DAY_DATES[], Attendance!J2344) &gt; 0, VLOOKUP(Attendance!$G2344,MINIMUM_DAY_PERIOD_SCHEDULE[], 2,TRUE),
IF(COUNTIF(RALLY_DATES[], Attendance!J2344) &gt; 0, VLOOKUP(Attendance!$G2344,RALLY_PERIOD_SCHEDULE[], 2,TRUE),
IF(WEEKDAY(Attendance!$J2344) = 2,
       IF(COUNTIF(FINALS_WEEK_MONDAY_DATE[],Attendance!$J2344) &gt; 0, VLOOKUP(Attendance!$G2344,FINALS_WEEK_MONDAY_PERIOD_SCHEDULE[],2,TRUE),
       VLOOKUP(Attendance!$G2344,REGULAR_WEEK_SCHEDULE[],6,TRUE)),
IF(WEEKDAY($J2344) = 3,
       IF(COUNTIF(FINALS_WEEK_TUESDAY_DATE[],Attendance!$J2344) &gt; 0, VLOOKUP(Attendance!$G2344,FINALS_WEEK_TUESDAY_PERIOD_SCHEDULE[],2,TRUE),
       VLOOKUP(Attendance!$G2344,REGULAR_WEEK_SCHEDULE[[Tuesday]:[Period]],5,TRUE)),
IF(WEEKDAY(Attendance!$J2344) = 4,
        IF(COUNTIF(BLOCK_WEDNESDAY_DATES[],Attendance!$J2344) &gt; 0, VLOOKUP(Attendance!$G2344,BLOCK_WEDNESDAY_PERIOD_SCHEDULE[],2,TRUE),
        IF(COUNTIF(FINALS_WEEK_WEDNESDAY_DATE[],Attendance!$J2344) &gt; 0, VLOOKUP(Attendance!$G2344,FINALS_WEEK_WEDNESDAY_PERIOD_SCHEDULE[],2,TRUE),
       VLOOKUP(Attendance!$G2344,REGULAR_WEEK_SCHEDULE[[Wednesday]:[Period]],4,TRUE))),
IF(WEEKDAY($J2344) = 5,
       IF(COUNTIF(BLOCK_THURSDAY_DATES[],Attendance!$J2344) &gt; 0, VLOOKUP(Attendance!$G2344,BLOCK_THURSDAY_PERIOD_SCHEDULE[],2,TRUE),
       IF(COUNTIF(FINALS_WEEK_THURSDAY_DATE[],Attendance!$J2344) &gt; 0, VLOOKUP(Attendance!$G2344,FINALS_WEEK_THURSDAY_PERIOD_SCHEDULE[],2,TRUE),
       VLOOKUP(Attendance!$G2344,REGULAR_WEEK_SCHEDULE[[Thursday]:[Period]],3,TRUE))),
IF(WEEKDAY(Attendance!$J2344) = 6,
       IF(COUNTIF(FINALS_WEEK_FRIDAY_DATE[],Attendance!$J2344) &gt; 0, VLOOKUP(Attendance!$G2344,FINALS_WEEK_FRIDAY_PERIOD_SCHEDULE[],2,TRUE),
       VLOOKUP(Attendance!$G2344,REGULAR_WEEK_SCHEDULE[[Friday]:[Period]],2,TRUE))))))))))</f>
        <v/>
      </c>
      <c r="J2344" s="41" t="str">
        <f t="shared" ca="1" si="113"/>
        <v/>
      </c>
      <c r="K2344" s="41" t="str">
        <f>IF($A2344 &lt;&gt; "",VLOOKUP($A2344,'Student reference sheet'!$A$2:$V$2329, 7,FALSE), "")</f>
        <v/>
      </c>
      <c r="L2344" s="30" t="str">
        <f>IF($A2344 ="", "", VLOOKUP($A2344, 'Student reference sheet'!$A$2:$Z$2603,23,FALSE))</f>
        <v/>
      </c>
      <c r="M2344" s="30" t="str">
        <f>IF($A2344 ="", "", VLOOKUP($A2344, 'Student reference sheet'!$A$2:$Z$2603,24,FALSE))</f>
        <v/>
      </c>
      <c r="N2344" s="30" t="str">
        <f>IF($A2344 ="", "", VLOOKUP($A2344, 'Student reference sheet'!$A$2:$Z$2603,26,FALSE))</f>
        <v/>
      </c>
      <c r="O2344" s="30" t="str">
        <f>IF($A2344 ="", "", VLOOKUP($A2344, 'Student reference sheet'!$A$2:$Z$2603,25,FALSE))</f>
        <v/>
      </c>
      <c r="P2344" s="39" t="str">
        <f>IF($A2344 = "", "", IF(OR(VLOOKUP($A2344,'Student reference sheet'!$A$2:$V$2400,8,FALSE) = "R",  VLOOKUP($A2344,'Student reference sheet'!$A$2:$V$2400,8,FALSE) = "L"), "X", ""))</f>
        <v/>
      </c>
      <c r="Q2344" s="39" t="str">
        <f>IF($A2344 ="", "", VLOOKUP($A2344, 'Student reference sheet'!$A$2:$V$2603,22,FALSE))</f>
        <v/>
      </c>
      <c r="R2344" s="39" t="str">
        <f>IF($A2344 &lt;&gt; "",VLOOKUP($A2344,'Student reference sheet'!$A$2:$V$2329, 5,FALSE), "")</f>
        <v/>
      </c>
      <c r="S2344" s="39" t="str">
        <f>IF($A2344 &lt;&gt; "",VLOOKUP($A2344,'Student reference sheet'!$A$2:$V$2329, 6,FALSE), "")</f>
        <v/>
      </c>
      <c r="T2344" s="30" t="str">
        <f>IF($A2344 = "","",
IF(VLOOKUP($A2344,'Student reference sheet'!$A$2:$V$2329, 10,FALSE) = "Y", "Hispanic",
IF(VLOOKUP($A2344,'Student reference sheet'!$A$2:$V$2329,11,FALSE) &lt;&gt; "",
IF(VLOOKUP($A2344,'Student reference sheet'!$A$2:$V$2329,11,FALSE) = "UNK", "Unknown", VLOOKUP(VALUE(VLOOKUP($A2344,'Student reference sheet'!$A$2:$V$2329,11,FALSE)),'Ethnicity Reference'!$A$2:$B$22,2,FALSE)),
IF(VLOOKUP($A2344,'Student reference sheet'!$A$2:$V$2329,9,FALSE) &lt;&gt; "", VLOOKUP(VALUE(VLOOKUP($A2344,'Student reference sheet'!$A$2:$V$2329,9,FALSE)),'Ethnicity Reference'!$A$2:$B$22,2,FALSE),"Unknown"))))</f>
        <v/>
      </c>
      <c r="U2344" s="35"/>
    </row>
    <row r="2345" spans="1:21" ht="15.75">
      <c r="A2345" s="47"/>
      <c r="B2345" s="33"/>
      <c r="C2345" s="39" t="str">
        <f>IF($A2345 &lt;&gt; "",VLOOKUP($A2345,'Student reference sheet'!$A$2:$V$2329, 3,FALSE), "")</f>
        <v/>
      </c>
      <c r="D2345" s="39" t="str">
        <f>IF($A2345 &lt;&gt; "",VLOOKUP($A2345,'Student reference sheet'!$A$2:$V$2329, 2,FALSE), "")</f>
        <v/>
      </c>
      <c r="E2345" s="35"/>
      <c r="F2345" s="34"/>
      <c r="G2345" s="40" t="str">
        <f t="shared" ca="1" si="111"/>
        <v/>
      </c>
      <c r="H2345" s="40" t="str">
        <f t="shared" ca="1" si="112"/>
        <v/>
      </c>
      <c r="I2345" s="36" t="str">
        <f>IF($A2345 = "", "",
IF(COUNTIF(MINIMUM_DAY_DATES[], Attendance!J2345) &gt; 0, VLOOKUP(Attendance!$G2345,MINIMUM_DAY_PERIOD_SCHEDULE[], 2,TRUE),
IF(COUNTIF(RALLY_DATES[], Attendance!J2345) &gt; 0, VLOOKUP(Attendance!$G2345,RALLY_PERIOD_SCHEDULE[], 2,TRUE),
IF(WEEKDAY(Attendance!$J2345) = 2,
       IF(COUNTIF(FINALS_WEEK_MONDAY_DATE[],Attendance!$J2345) &gt; 0, VLOOKUP(Attendance!$G2345,FINALS_WEEK_MONDAY_PERIOD_SCHEDULE[],2,TRUE),
       VLOOKUP(Attendance!$G2345,REGULAR_WEEK_SCHEDULE[],6,TRUE)),
IF(WEEKDAY($J2345) = 3,
       IF(COUNTIF(FINALS_WEEK_TUESDAY_DATE[],Attendance!$J2345) &gt; 0, VLOOKUP(Attendance!$G2345,FINALS_WEEK_TUESDAY_PERIOD_SCHEDULE[],2,TRUE),
       VLOOKUP(Attendance!$G2345,REGULAR_WEEK_SCHEDULE[[Tuesday]:[Period]],5,TRUE)),
IF(WEEKDAY(Attendance!$J2345) = 4,
        IF(COUNTIF(BLOCK_WEDNESDAY_DATES[],Attendance!$J2345) &gt; 0, VLOOKUP(Attendance!$G2345,BLOCK_WEDNESDAY_PERIOD_SCHEDULE[],2,TRUE),
        IF(COUNTIF(FINALS_WEEK_WEDNESDAY_DATE[],Attendance!$J2345) &gt; 0, VLOOKUP(Attendance!$G2345,FINALS_WEEK_WEDNESDAY_PERIOD_SCHEDULE[],2,TRUE),
       VLOOKUP(Attendance!$G2345,REGULAR_WEEK_SCHEDULE[[Wednesday]:[Period]],4,TRUE))),
IF(WEEKDAY($J2345) = 5,
       IF(COUNTIF(BLOCK_THURSDAY_DATES[],Attendance!$J2345) &gt; 0, VLOOKUP(Attendance!$G2345,BLOCK_THURSDAY_PERIOD_SCHEDULE[],2,TRUE),
       IF(COUNTIF(FINALS_WEEK_THURSDAY_DATE[],Attendance!$J2345) &gt; 0, VLOOKUP(Attendance!$G2345,FINALS_WEEK_THURSDAY_PERIOD_SCHEDULE[],2,TRUE),
       VLOOKUP(Attendance!$G2345,REGULAR_WEEK_SCHEDULE[[Thursday]:[Period]],3,TRUE))),
IF(WEEKDAY(Attendance!$J2345) = 6,
       IF(COUNTIF(FINALS_WEEK_FRIDAY_DATE[],Attendance!$J2345) &gt; 0, VLOOKUP(Attendance!$G2345,FINALS_WEEK_FRIDAY_PERIOD_SCHEDULE[],2,TRUE),
       VLOOKUP(Attendance!$G2345,REGULAR_WEEK_SCHEDULE[[Friday]:[Period]],2,TRUE))))))))))</f>
        <v/>
      </c>
      <c r="J2345" s="41" t="str">
        <f t="shared" ca="1" si="113"/>
        <v/>
      </c>
      <c r="K2345" s="41" t="str">
        <f>IF($A2345 &lt;&gt; "",VLOOKUP($A2345,'Student reference sheet'!$A$2:$V$2329, 7,FALSE), "")</f>
        <v/>
      </c>
      <c r="L2345" s="30" t="str">
        <f>IF($A2345 ="", "", VLOOKUP($A2345, 'Student reference sheet'!$A$2:$Z$2603,23,FALSE))</f>
        <v/>
      </c>
      <c r="M2345" s="30" t="str">
        <f>IF($A2345 ="", "", VLOOKUP($A2345, 'Student reference sheet'!$A$2:$Z$2603,24,FALSE))</f>
        <v/>
      </c>
      <c r="N2345" s="30" t="str">
        <f>IF($A2345 ="", "", VLOOKUP($A2345, 'Student reference sheet'!$A$2:$Z$2603,26,FALSE))</f>
        <v/>
      </c>
      <c r="O2345" s="30" t="str">
        <f>IF($A2345 ="", "", VLOOKUP($A2345, 'Student reference sheet'!$A$2:$Z$2603,25,FALSE))</f>
        <v/>
      </c>
      <c r="P2345" s="39" t="str">
        <f>IF($A2345 = "", "", IF(OR(VLOOKUP($A2345,'Student reference sheet'!$A$2:$V$2400,8,FALSE) = "R",  VLOOKUP($A2345,'Student reference sheet'!$A$2:$V$2400,8,FALSE) = "L"), "X", ""))</f>
        <v/>
      </c>
      <c r="Q2345" s="39" t="str">
        <f>IF($A2345 ="", "", VLOOKUP($A2345, 'Student reference sheet'!$A$2:$V$2603,22,FALSE))</f>
        <v/>
      </c>
      <c r="R2345" s="39" t="str">
        <f>IF($A2345 &lt;&gt; "",VLOOKUP($A2345,'Student reference sheet'!$A$2:$V$2329, 5,FALSE), "")</f>
        <v/>
      </c>
      <c r="S2345" s="39" t="str">
        <f>IF($A2345 &lt;&gt; "",VLOOKUP($A2345,'Student reference sheet'!$A$2:$V$2329, 6,FALSE), "")</f>
        <v/>
      </c>
      <c r="T2345" s="30" t="str">
        <f>IF($A2345 = "","",
IF(VLOOKUP($A2345,'Student reference sheet'!$A$2:$V$2329, 10,FALSE) = "Y", "Hispanic",
IF(VLOOKUP($A2345,'Student reference sheet'!$A$2:$V$2329,11,FALSE) &lt;&gt; "",
IF(VLOOKUP($A2345,'Student reference sheet'!$A$2:$V$2329,11,FALSE) = "UNK", "Unknown", VLOOKUP(VALUE(VLOOKUP($A2345,'Student reference sheet'!$A$2:$V$2329,11,FALSE)),'Ethnicity Reference'!$A$2:$B$22,2,FALSE)),
IF(VLOOKUP($A2345,'Student reference sheet'!$A$2:$V$2329,9,FALSE) &lt;&gt; "", VLOOKUP(VALUE(VLOOKUP($A2345,'Student reference sheet'!$A$2:$V$2329,9,FALSE)),'Ethnicity Reference'!$A$2:$B$22,2,FALSE),"Unknown"))))</f>
        <v/>
      </c>
      <c r="U2345" s="35"/>
    </row>
    <row r="2346" spans="1:21" ht="15.75">
      <c r="A2346" s="47"/>
      <c r="B2346" s="33"/>
      <c r="C2346" s="39" t="str">
        <f>IF($A2346 &lt;&gt; "",VLOOKUP($A2346,'Student reference sheet'!$A$2:$V$2329, 3,FALSE), "")</f>
        <v/>
      </c>
      <c r="D2346" s="39" t="str">
        <f>IF($A2346 &lt;&gt; "",VLOOKUP($A2346,'Student reference sheet'!$A$2:$V$2329, 2,FALSE), "")</f>
        <v/>
      </c>
      <c r="E2346" s="35"/>
      <c r="F2346" s="34"/>
      <c r="G2346" s="40" t="str">
        <f t="shared" ca="1" si="111"/>
        <v/>
      </c>
      <c r="H2346" s="40" t="str">
        <f t="shared" ca="1" si="112"/>
        <v/>
      </c>
      <c r="I2346" s="36" t="str">
        <f>IF($A2346 = "", "",
IF(COUNTIF(MINIMUM_DAY_DATES[], Attendance!J2346) &gt; 0, VLOOKUP(Attendance!$G2346,MINIMUM_DAY_PERIOD_SCHEDULE[], 2,TRUE),
IF(COUNTIF(RALLY_DATES[], Attendance!J2346) &gt; 0, VLOOKUP(Attendance!$G2346,RALLY_PERIOD_SCHEDULE[], 2,TRUE),
IF(WEEKDAY(Attendance!$J2346) = 2,
       IF(COUNTIF(FINALS_WEEK_MONDAY_DATE[],Attendance!$J2346) &gt; 0, VLOOKUP(Attendance!$G2346,FINALS_WEEK_MONDAY_PERIOD_SCHEDULE[],2,TRUE),
       VLOOKUP(Attendance!$G2346,REGULAR_WEEK_SCHEDULE[],6,TRUE)),
IF(WEEKDAY($J2346) = 3,
       IF(COUNTIF(FINALS_WEEK_TUESDAY_DATE[],Attendance!$J2346) &gt; 0, VLOOKUP(Attendance!$G2346,FINALS_WEEK_TUESDAY_PERIOD_SCHEDULE[],2,TRUE),
       VLOOKUP(Attendance!$G2346,REGULAR_WEEK_SCHEDULE[[Tuesday]:[Period]],5,TRUE)),
IF(WEEKDAY(Attendance!$J2346) = 4,
        IF(COUNTIF(BLOCK_WEDNESDAY_DATES[],Attendance!$J2346) &gt; 0, VLOOKUP(Attendance!$G2346,BLOCK_WEDNESDAY_PERIOD_SCHEDULE[],2,TRUE),
        IF(COUNTIF(FINALS_WEEK_WEDNESDAY_DATE[],Attendance!$J2346) &gt; 0, VLOOKUP(Attendance!$G2346,FINALS_WEEK_WEDNESDAY_PERIOD_SCHEDULE[],2,TRUE),
       VLOOKUP(Attendance!$G2346,REGULAR_WEEK_SCHEDULE[[Wednesday]:[Period]],4,TRUE))),
IF(WEEKDAY($J2346) = 5,
       IF(COUNTIF(BLOCK_THURSDAY_DATES[],Attendance!$J2346) &gt; 0, VLOOKUP(Attendance!$G2346,BLOCK_THURSDAY_PERIOD_SCHEDULE[],2,TRUE),
       IF(COUNTIF(FINALS_WEEK_THURSDAY_DATE[],Attendance!$J2346) &gt; 0, VLOOKUP(Attendance!$G2346,FINALS_WEEK_THURSDAY_PERIOD_SCHEDULE[],2,TRUE),
       VLOOKUP(Attendance!$G2346,REGULAR_WEEK_SCHEDULE[[Thursday]:[Period]],3,TRUE))),
IF(WEEKDAY(Attendance!$J2346) = 6,
       IF(COUNTIF(FINALS_WEEK_FRIDAY_DATE[],Attendance!$J2346) &gt; 0, VLOOKUP(Attendance!$G2346,FINALS_WEEK_FRIDAY_PERIOD_SCHEDULE[],2,TRUE),
       VLOOKUP(Attendance!$G2346,REGULAR_WEEK_SCHEDULE[[Friday]:[Period]],2,TRUE))))))))))</f>
        <v/>
      </c>
      <c r="J2346" s="41" t="str">
        <f t="shared" ca="1" si="113"/>
        <v/>
      </c>
      <c r="K2346" s="41" t="str">
        <f>IF($A2346 &lt;&gt; "",VLOOKUP($A2346,'Student reference sheet'!$A$2:$V$2329, 7,FALSE), "")</f>
        <v/>
      </c>
      <c r="L2346" s="30" t="str">
        <f>IF($A2346 ="", "", VLOOKUP($A2346, 'Student reference sheet'!$A$2:$Z$2603,23,FALSE))</f>
        <v/>
      </c>
      <c r="M2346" s="30" t="str">
        <f>IF($A2346 ="", "", VLOOKUP($A2346, 'Student reference sheet'!$A$2:$Z$2603,24,FALSE))</f>
        <v/>
      </c>
      <c r="N2346" s="30" t="str">
        <f>IF($A2346 ="", "", VLOOKUP($A2346, 'Student reference sheet'!$A$2:$Z$2603,26,FALSE))</f>
        <v/>
      </c>
      <c r="O2346" s="30" t="str">
        <f>IF($A2346 ="", "", VLOOKUP($A2346, 'Student reference sheet'!$A$2:$Z$2603,25,FALSE))</f>
        <v/>
      </c>
      <c r="P2346" s="39" t="str">
        <f>IF($A2346 = "", "", IF(OR(VLOOKUP($A2346,'Student reference sheet'!$A$2:$V$2400,8,FALSE) = "R",  VLOOKUP($A2346,'Student reference sheet'!$A$2:$V$2400,8,FALSE) = "L"), "X", ""))</f>
        <v/>
      </c>
      <c r="Q2346" s="39" t="str">
        <f>IF($A2346 ="", "", VLOOKUP($A2346, 'Student reference sheet'!$A$2:$V$2603,22,FALSE))</f>
        <v/>
      </c>
      <c r="R2346" s="39" t="str">
        <f>IF($A2346 &lt;&gt; "",VLOOKUP($A2346,'Student reference sheet'!$A$2:$V$2329, 5,FALSE), "")</f>
        <v/>
      </c>
      <c r="S2346" s="39" t="str">
        <f>IF($A2346 &lt;&gt; "",VLOOKUP($A2346,'Student reference sheet'!$A$2:$V$2329, 6,FALSE), "")</f>
        <v/>
      </c>
      <c r="T2346" s="30" t="str">
        <f>IF($A2346 = "","",
IF(VLOOKUP($A2346,'Student reference sheet'!$A$2:$V$2329, 10,FALSE) = "Y", "Hispanic",
IF(VLOOKUP($A2346,'Student reference sheet'!$A$2:$V$2329,11,FALSE) &lt;&gt; "",
IF(VLOOKUP($A2346,'Student reference sheet'!$A$2:$V$2329,11,FALSE) = "UNK", "Unknown", VLOOKUP(VALUE(VLOOKUP($A2346,'Student reference sheet'!$A$2:$V$2329,11,FALSE)),'Ethnicity Reference'!$A$2:$B$22,2,FALSE)),
IF(VLOOKUP($A2346,'Student reference sheet'!$A$2:$V$2329,9,FALSE) &lt;&gt; "", VLOOKUP(VALUE(VLOOKUP($A2346,'Student reference sheet'!$A$2:$V$2329,9,FALSE)),'Ethnicity Reference'!$A$2:$B$22,2,FALSE),"Unknown"))))</f>
        <v/>
      </c>
      <c r="U2346" s="35"/>
    </row>
    <row r="2347" spans="1:21" ht="15.75">
      <c r="A2347" s="47"/>
      <c r="B2347" s="33"/>
      <c r="C2347" s="39" t="str">
        <f>IF($A2347 &lt;&gt; "",VLOOKUP($A2347,'Student reference sheet'!$A$2:$V$2329, 3,FALSE), "")</f>
        <v/>
      </c>
      <c r="D2347" s="39" t="str">
        <f>IF($A2347 &lt;&gt; "",VLOOKUP($A2347,'Student reference sheet'!$A$2:$V$2329, 2,FALSE), "")</f>
        <v/>
      </c>
      <c r="E2347" s="35"/>
      <c r="F2347" s="34"/>
      <c r="G2347" s="40" t="str">
        <f t="shared" ca="1" si="111"/>
        <v/>
      </c>
      <c r="H2347" s="40" t="str">
        <f t="shared" ca="1" si="112"/>
        <v/>
      </c>
      <c r="I2347" s="36" t="str">
        <f>IF($A2347 = "", "",
IF(COUNTIF(MINIMUM_DAY_DATES[], Attendance!J2347) &gt; 0, VLOOKUP(Attendance!$G2347,MINIMUM_DAY_PERIOD_SCHEDULE[], 2,TRUE),
IF(COUNTIF(RALLY_DATES[], Attendance!J2347) &gt; 0, VLOOKUP(Attendance!$G2347,RALLY_PERIOD_SCHEDULE[], 2,TRUE),
IF(WEEKDAY(Attendance!$J2347) = 2,
       IF(COUNTIF(FINALS_WEEK_MONDAY_DATE[],Attendance!$J2347) &gt; 0, VLOOKUP(Attendance!$G2347,FINALS_WEEK_MONDAY_PERIOD_SCHEDULE[],2,TRUE),
       VLOOKUP(Attendance!$G2347,REGULAR_WEEK_SCHEDULE[],6,TRUE)),
IF(WEEKDAY($J2347) = 3,
       IF(COUNTIF(FINALS_WEEK_TUESDAY_DATE[],Attendance!$J2347) &gt; 0, VLOOKUP(Attendance!$G2347,FINALS_WEEK_TUESDAY_PERIOD_SCHEDULE[],2,TRUE),
       VLOOKUP(Attendance!$G2347,REGULAR_WEEK_SCHEDULE[[Tuesday]:[Period]],5,TRUE)),
IF(WEEKDAY(Attendance!$J2347) = 4,
        IF(COUNTIF(BLOCK_WEDNESDAY_DATES[],Attendance!$J2347) &gt; 0, VLOOKUP(Attendance!$G2347,BLOCK_WEDNESDAY_PERIOD_SCHEDULE[],2,TRUE),
        IF(COUNTIF(FINALS_WEEK_WEDNESDAY_DATE[],Attendance!$J2347) &gt; 0, VLOOKUP(Attendance!$G2347,FINALS_WEEK_WEDNESDAY_PERIOD_SCHEDULE[],2,TRUE),
       VLOOKUP(Attendance!$G2347,REGULAR_WEEK_SCHEDULE[[Wednesday]:[Period]],4,TRUE))),
IF(WEEKDAY($J2347) = 5,
       IF(COUNTIF(BLOCK_THURSDAY_DATES[],Attendance!$J2347) &gt; 0, VLOOKUP(Attendance!$G2347,BLOCK_THURSDAY_PERIOD_SCHEDULE[],2,TRUE),
       IF(COUNTIF(FINALS_WEEK_THURSDAY_DATE[],Attendance!$J2347) &gt; 0, VLOOKUP(Attendance!$G2347,FINALS_WEEK_THURSDAY_PERIOD_SCHEDULE[],2,TRUE),
       VLOOKUP(Attendance!$G2347,REGULAR_WEEK_SCHEDULE[[Thursday]:[Period]],3,TRUE))),
IF(WEEKDAY(Attendance!$J2347) = 6,
       IF(COUNTIF(FINALS_WEEK_FRIDAY_DATE[],Attendance!$J2347) &gt; 0, VLOOKUP(Attendance!$G2347,FINALS_WEEK_FRIDAY_PERIOD_SCHEDULE[],2,TRUE),
       VLOOKUP(Attendance!$G2347,REGULAR_WEEK_SCHEDULE[[Friday]:[Period]],2,TRUE))))))))))</f>
        <v/>
      </c>
      <c r="J2347" s="41" t="str">
        <f t="shared" ca="1" si="113"/>
        <v/>
      </c>
      <c r="K2347" s="41" t="str">
        <f>IF($A2347 &lt;&gt; "",VLOOKUP($A2347,'Student reference sheet'!$A$2:$V$2329, 7,FALSE), "")</f>
        <v/>
      </c>
      <c r="L2347" s="30" t="str">
        <f>IF($A2347 ="", "", VLOOKUP($A2347, 'Student reference sheet'!$A$2:$Z$2603,23,FALSE))</f>
        <v/>
      </c>
      <c r="M2347" s="30" t="str">
        <f>IF($A2347 ="", "", VLOOKUP($A2347, 'Student reference sheet'!$A$2:$Z$2603,24,FALSE))</f>
        <v/>
      </c>
      <c r="N2347" s="30" t="str">
        <f>IF($A2347 ="", "", VLOOKUP($A2347, 'Student reference sheet'!$A$2:$Z$2603,26,FALSE))</f>
        <v/>
      </c>
      <c r="O2347" s="30" t="str">
        <f>IF($A2347 ="", "", VLOOKUP($A2347, 'Student reference sheet'!$A$2:$Z$2603,25,FALSE))</f>
        <v/>
      </c>
      <c r="P2347" s="39" t="str">
        <f>IF($A2347 = "", "", IF(OR(VLOOKUP($A2347,'Student reference sheet'!$A$2:$V$2400,8,FALSE) = "R",  VLOOKUP($A2347,'Student reference sheet'!$A$2:$V$2400,8,FALSE) = "L"), "X", ""))</f>
        <v/>
      </c>
      <c r="Q2347" s="39" t="str">
        <f>IF($A2347 ="", "", VLOOKUP($A2347, 'Student reference sheet'!$A$2:$V$2603,22,FALSE))</f>
        <v/>
      </c>
      <c r="R2347" s="39" t="str">
        <f>IF($A2347 &lt;&gt; "",VLOOKUP($A2347,'Student reference sheet'!$A$2:$V$2329, 5,FALSE), "")</f>
        <v/>
      </c>
      <c r="S2347" s="39" t="str">
        <f>IF($A2347 &lt;&gt; "",VLOOKUP($A2347,'Student reference sheet'!$A$2:$V$2329, 6,FALSE), "")</f>
        <v/>
      </c>
      <c r="T2347" s="30" t="str">
        <f>IF($A2347 = "","",
IF(VLOOKUP($A2347,'Student reference sheet'!$A$2:$V$2329, 10,FALSE) = "Y", "Hispanic",
IF(VLOOKUP($A2347,'Student reference sheet'!$A$2:$V$2329,11,FALSE) &lt;&gt; "",
IF(VLOOKUP($A2347,'Student reference sheet'!$A$2:$V$2329,11,FALSE) = "UNK", "Unknown", VLOOKUP(VALUE(VLOOKUP($A2347,'Student reference sheet'!$A$2:$V$2329,11,FALSE)),'Ethnicity Reference'!$A$2:$B$22,2,FALSE)),
IF(VLOOKUP($A2347,'Student reference sheet'!$A$2:$V$2329,9,FALSE) &lt;&gt; "", VLOOKUP(VALUE(VLOOKUP($A2347,'Student reference sheet'!$A$2:$V$2329,9,FALSE)),'Ethnicity Reference'!$A$2:$B$22,2,FALSE),"Unknown"))))</f>
        <v/>
      </c>
      <c r="U2347" s="35"/>
    </row>
    <row r="2348" spans="1:21" ht="15.75">
      <c r="A2348" s="47"/>
      <c r="B2348" s="33"/>
      <c r="C2348" s="39" t="str">
        <f>IF($A2348 &lt;&gt; "",VLOOKUP($A2348,'Student reference sheet'!$A$2:$V$2329, 3,FALSE), "")</f>
        <v/>
      </c>
      <c r="D2348" s="39" t="str">
        <f>IF($A2348 &lt;&gt; "",VLOOKUP($A2348,'Student reference sheet'!$A$2:$V$2329, 2,FALSE), "")</f>
        <v/>
      </c>
      <c r="E2348" s="35"/>
      <c r="F2348" s="34"/>
      <c r="G2348" s="40" t="str">
        <f t="shared" ca="1" si="111"/>
        <v/>
      </c>
      <c r="H2348" s="40" t="str">
        <f t="shared" ca="1" si="112"/>
        <v/>
      </c>
      <c r="I2348" s="36" t="str">
        <f>IF($A2348 = "", "",
IF(COUNTIF(MINIMUM_DAY_DATES[], Attendance!J2348) &gt; 0, VLOOKUP(Attendance!$G2348,MINIMUM_DAY_PERIOD_SCHEDULE[], 2,TRUE),
IF(COUNTIF(RALLY_DATES[], Attendance!J2348) &gt; 0, VLOOKUP(Attendance!$G2348,RALLY_PERIOD_SCHEDULE[], 2,TRUE),
IF(WEEKDAY(Attendance!$J2348) = 2,
       IF(COUNTIF(FINALS_WEEK_MONDAY_DATE[],Attendance!$J2348) &gt; 0, VLOOKUP(Attendance!$G2348,FINALS_WEEK_MONDAY_PERIOD_SCHEDULE[],2,TRUE),
       VLOOKUP(Attendance!$G2348,REGULAR_WEEK_SCHEDULE[],6,TRUE)),
IF(WEEKDAY($J2348) = 3,
       IF(COUNTIF(FINALS_WEEK_TUESDAY_DATE[],Attendance!$J2348) &gt; 0, VLOOKUP(Attendance!$G2348,FINALS_WEEK_TUESDAY_PERIOD_SCHEDULE[],2,TRUE),
       VLOOKUP(Attendance!$G2348,REGULAR_WEEK_SCHEDULE[[Tuesday]:[Period]],5,TRUE)),
IF(WEEKDAY(Attendance!$J2348) = 4,
        IF(COUNTIF(BLOCK_WEDNESDAY_DATES[],Attendance!$J2348) &gt; 0, VLOOKUP(Attendance!$G2348,BLOCK_WEDNESDAY_PERIOD_SCHEDULE[],2,TRUE),
        IF(COUNTIF(FINALS_WEEK_WEDNESDAY_DATE[],Attendance!$J2348) &gt; 0, VLOOKUP(Attendance!$G2348,FINALS_WEEK_WEDNESDAY_PERIOD_SCHEDULE[],2,TRUE),
       VLOOKUP(Attendance!$G2348,REGULAR_WEEK_SCHEDULE[[Wednesday]:[Period]],4,TRUE))),
IF(WEEKDAY($J2348) = 5,
       IF(COUNTIF(BLOCK_THURSDAY_DATES[],Attendance!$J2348) &gt; 0, VLOOKUP(Attendance!$G2348,BLOCK_THURSDAY_PERIOD_SCHEDULE[],2,TRUE),
       IF(COUNTIF(FINALS_WEEK_THURSDAY_DATE[],Attendance!$J2348) &gt; 0, VLOOKUP(Attendance!$G2348,FINALS_WEEK_THURSDAY_PERIOD_SCHEDULE[],2,TRUE),
       VLOOKUP(Attendance!$G2348,REGULAR_WEEK_SCHEDULE[[Thursday]:[Period]],3,TRUE))),
IF(WEEKDAY(Attendance!$J2348) = 6,
       IF(COUNTIF(FINALS_WEEK_FRIDAY_DATE[],Attendance!$J2348) &gt; 0, VLOOKUP(Attendance!$G2348,FINALS_WEEK_FRIDAY_PERIOD_SCHEDULE[],2,TRUE),
       VLOOKUP(Attendance!$G2348,REGULAR_WEEK_SCHEDULE[[Friday]:[Period]],2,TRUE))))))))))</f>
        <v/>
      </c>
      <c r="J2348" s="41" t="str">
        <f t="shared" ca="1" si="113"/>
        <v/>
      </c>
      <c r="K2348" s="41" t="str">
        <f>IF($A2348 &lt;&gt; "",VLOOKUP($A2348,'Student reference sheet'!$A$2:$V$2329, 7,FALSE), "")</f>
        <v/>
      </c>
      <c r="L2348" s="30" t="str">
        <f>IF($A2348 ="", "", VLOOKUP($A2348, 'Student reference sheet'!$A$2:$Z$2603,23,FALSE))</f>
        <v/>
      </c>
      <c r="M2348" s="30" t="str">
        <f>IF($A2348 ="", "", VLOOKUP($A2348, 'Student reference sheet'!$A$2:$Z$2603,24,FALSE))</f>
        <v/>
      </c>
      <c r="N2348" s="30" t="str">
        <f>IF($A2348 ="", "", VLOOKUP($A2348, 'Student reference sheet'!$A$2:$Z$2603,26,FALSE))</f>
        <v/>
      </c>
      <c r="O2348" s="30" t="str">
        <f>IF($A2348 ="", "", VLOOKUP($A2348, 'Student reference sheet'!$A$2:$Z$2603,25,FALSE))</f>
        <v/>
      </c>
      <c r="P2348" s="39" t="str">
        <f>IF($A2348 = "", "", IF(OR(VLOOKUP($A2348,'Student reference sheet'!$A$2:$V$2400,8,FALSE) = "R",  VLOOKUP($A2348,'Student reference sheet'!$A$2:$V$2400,8,FALSE) = "L"), "X", ""))</f>
        <v/>
      </c>
      <c r="Q2348" s="39" t="str">
        <f>IF($A2348 ="", "", VLOOKUP($A2348, 'Student reference sheet'!$A$2:$V$2603,22,FALSE))</f>
        <v/>
      </c>
      <c r="R2348" s="39" t="str">
        <f>IF($A2348 &lt;&gt; "",VLOOKUP($A2348,'Student reference sheet'!$A$2:$V$2329, 5,FALSE), "")</f>
        <v/>
      </c>
      <c r="S2348" s="39" t="str">
        <f>IF($A2348 &lt;&gt; "",VLOOKUP($A2348,'Student reference sheet'!$A$2:$V$2329, 6,FALSE), "")</f>
        <v/>
      </c>
      <c r="T2348" s="30" t="str">
        <f>IF($A2348 = "","",
IF(VLOOKUP($A2348,'Student reference sheet'!$A$2:$V$2329, 10,FALSE) = "Y", "Hispanic",
IF(VLOOKUP($A2348,'Student reference sheet'!$A$2:$V$2329,11,FALSE) &lt;&gt; "",
IF(VLOOKUP($A2348,'Student reference sheet'!$A$2:$V$2329,11,FALSE) = "UNK", "Unknown", VLOOKUP(VALUE(VLOOKUP($A2348,'Student reference sheet'!$A$2:$V$2329,11,FALSE)),'Ethnicity Reference'!$A$2:$B$22,2,FALSE)),
IF(VLOOKUP($A2348,'Student reference sheet'!$A$2:$V$2329,9,FALSE) &lt;&gt; "", VLOOKUP(VALUE(VLOOKUP($A2348,'Student reference sheet'!$A$2:$V$2329,9,FALSE)),'Ethnicity Reference'!$A$2:$B$22,2,FALSE),"Unknown"))))</f>
        <v/>
      </c>
      <c r="U2348" s="35"/>
    </row>
    <row r="2349" spans="1:21" ht="15.75">
      <c r="A2349" s="47"/>
      <c r="B2349" s="33"/>
      <c r="C2349" s="39" t="str">
        <f>IF($A2349 &lt;&gt; "",VLOOKUP($A2349,'Student reference sheet'!$A$2:$V$2329, 3,FALSE), "")</f>
        <v/>
      </c>
      <c r="D2349" s="39" t="str">
        <f>IF($A2349 &lt;&gt; "",VLOOKUP($A2349,'Student reference sheet'!$A$2:$V$2329, 2,FALSE), "")</f>
        <v/>
      </c>
      <c r="E2349" s="35"/>
      <c r="F2349" s="34"/>
      <c r="G2349" s="40" t="str">
        <f t="shared" ca="1" si="111"/>
        <v/>
      </c>
      <c r="H2349" s="40" t="str">
        <f t="shared" ca="1" si="112"/>
        <v/>
      </c>
      <c r="I2349" s="36" t="str">
        <f>IF($A2349 = "", "",
IF(COUNTIF(MINIMUM_DAY_DATES[], Attendance!J2349) &gt; 0, VLOOKUP(Attendance!$G2349,MINIMUM_DAY_PERIOD_SCHEDULE[], 2,TRUE),
IF(COUNTIF(RALLY_DATES[], Attendance!J2349) &gt; 0, VLOOKUP(Attendance!$G2349,RALLY_PERIOD_SCHEDULE[], 2,TRUE),
IF(WEEKDAY(Attendance!$J2349) = 2,
       IF(COUNTIF(FINALS_WEEK_MONDAY_DATE[],Attendance!$J2349) &gt; 0, VLOOKUP(Attendance!$G2349,FINALS_WEEK_MONDAY_PERIOD_SCHEDULE[],2,TRUE),
       VLOOKUP(Attendance!$G2349,REGULAR_WEEK_SCHEDULE[],6,TRUE)),
IF(WEEKDAY($J2349) = 3,
       IF(COUNTIF(FINALS_WEEK_TUESDAY_DATE[],Attendance!$J2349) &gt; 0, VLOOKUP(Attendance!$G2349,FINALS_WEEK_TUESDAY_PERIOD_SCHEDULE[],2,TRUE),
       VLOOKUP(Attendance!$G2349,REGULAR_WEEK_SCHEDULE[[Tuesday]:[Period]],5,TRUE)),
IF(WEEKDAY(Attendance!$J2349) = 4,
        IF(COUNTIF(BLOCK_WEDNESDAY_DATES[],Attendance!$J2349) &gt; 0, VLOOKUP(Attendance!$G2349,BLOCK_WEDNESDAY_PERIOD_SCHEDULE[],2,TRUE),
        IF(COUNTIF(FINALS_WEEK_WEDNESDAY_DATE[],Attendance!$J2349) &gt; 0, VLOOKUP(Attendance!$G2349,FINALS_WEEK_WEDNESDAY_PERIOD_SCHEDULE[],2,TRUE),
       VLOOKUP(Attendance!$G2349,REGULAR_WEEK_SCHEDULE[[Wednesday]:[Period]],4,TRUE))),
IF(WEEKDAY($J2349) = 5,
       IF(COUNTIF(BLOCK_THURSDAY_DATES[],Attendance!$J2349) &gt; 0, VLOOKUP(Attendance!$G2349,BLOCK_THURSDAY_PERIOD_SCHEDULE[],2,TRUE),
       IF(COUNTIF(FINALS_WEEK_THURSDAY_DATE[],Attendance!$J2349) &gt; 0, VLOOKUP(Attendance!$G2349,FINALS_WEEK_THURSDAY_PERIOD_SCHEDULE[],2,TRUE),
       VLOOKUP(Attendance!$G2349,REGULAR_WEEK_SCHEDULE[[Thursday]:[Period]],3,TRUE))),
IF(WEEKDAY(Attendance!$J2349) = 6,
       IF(COUNTIF(FINALS_WEEK_FRIDAY_DATE[],Attendance!$J2349) &gt; 0, VLOOKUP(Attendance!$G2349,FINALS_WEEK_FRIDAY_PERIOD_SCHEDULE[],2,TRUE),
       VLOOKUP(Attendance!$G2349,REGULAR_WEEK_SCHEDULE[[Friday]:[Period]],2,TRUE))))))))))</f>
        <v/>
      </c>
      <c r="J2349" s="41" t="str">
        <f t="shared" ca="1" si="113"/>
        <v/>
      </c>
      <c r="K2349" s="41" t="str">
        <f>IF($A2349 &lt;&gt; "",VLOOKUP($A2349,'Student reference sheet'!$A$2:$V$2329, 7,FALSE), "")</f>
        <v/>
      </c>
      <c r="L2349" s="30" t="str">
        <f>IF($A2349 ="", "", VLOOKUP($A2349, 'Student reference sheet'!$A$2:$Z$2603,23,FALSE))</f>
        <v/>
      </c>
      <c r="M2349" s="30" t="str">
        <f>IF($A2349 ="", "", VLOOKUP($A2349, 'Student reference sheet'!$A$2:$Z$2603,24,FALSE))</f>
        <v/>
      </c>
      <c r="N2349" s="30" t="str">
        <f>IF($A2349 ="", "", VLOOKUP($A2349, 'Student reference sheet'!$A$2:$Z$2603,26,FALSE))</f>
        <v/>
      </c>
      <c r="O2349" s="30" t="str">
        <f>IF($A2349 ="", "", VLOOKUP($A2349, 'Student reference sheet'!$A$2:$Z$2603,25,FALSE))</f>
        <v/>
      </c>
      <c r="P2349" s="39" t="str">
        <f>IF($A2349 = "", "", IF(OR(VLOOKUP($A2349,'Student reference sheet'!$A$2:$V$2400,8,FALSE) = "R",  VLOOKUP($A2349,'Student reference sheet'!$A$2:$V$2400,8,FALSE) = "L"), "X", ""))</f>
        <v/>
      </c>
      <c r="Q2349" s="39" t="str">
        <f>IF($A2349 ="", "", VLOOKUP($A2349, 'Student reference sheet'!$A$2:$V$2603,22,FALSE))</f>
        <v/>
      </c>
      <c r="R2349" s="39" t="str">
        <f>IF($A2349 &lt;&gt; "",VLOOKUP($A2349,'Student reference sheet'!$A$2:$V$2329, 5,FALSE), "")</f>
        <v/>
      </c>
      <c r="S2349" s="39" t="str">
        <f>IF($A2349 &lt;&gt; "",VLOOKUP($A2349,'Student reference sheet'!$A$2:$V$2329, 6,FALSE), "")</f>
        <v/>
      </c>
      <c r="T2349" s="30" t="str">
        <f>IF($A2349 = "","",
IF(VLOOKUP($A2349,'Student reference sheet'!$A$2:$V$2329, 10,FALSE) = "Y", "Hispanic",
IF(VLOOKUP($A2349,'Student reference sheet'!$A$2:$V$2329,11,FALSE) &lt;&gt; "",
IF(VLOOKUP($A2349,'Student reference sheet'!$A$2:$V$2329,11,FALSE) = "UNK", "Unknown", VLOOKUP(VALUE(VLOOKUP($A2349,'Student reference sheet'!$A$2:$V$2329,11,FALSE)),'Ethnicity Reference'!$A$2:$B$22,2,FALSE)),
IF(VLOOKUP($A2349,'Student reference sheet'!$A$2:$V$2329,9,FALSE) &lt;&gt; "", VLOOKUP(VALUE(VLOOKUP($A2349,'Student reference sheet'!$A$2:$V$2329,9,FALSE)),'Ethnicity Reference'!$A$2:$B$22,2,FALSE),"Unknown"))))</f>
        <v/>
      </c>
      <c r="U2349" s="35"/>
    </row>
    <row r="2350" spans="1:21" ht="15.75">
      <c r="A2350" s="47"/>
      <c r="B2350" s="33"/>
      <c r="C2350" s="39" t="str">
        <f>IF($A2350 &lt;&gt; "",VLOOKUP($A2350,'Student reference sheet'!$A$2:$V$2329, 3,FALSE), "")</f>
        <v/>
      </c>
      <c r="D2350" s="39" t="str">
        <f>IF($A2350 &lt;&gt; "",VLOOKUP($A2350,'Student reference sheet'!$A$2:$V$2329, 2,FALSE), "")</f>
        <v/>
      </c>
      <c r="E2350" s="35"/>
      <c r="F2350" s="34"/>
      <c r="G2350" s="40" t="str">
        <f t="shared" ca="1" si="111"/>
        <v/>
      </c>
      <c r="H2350" s="40" t="str">
        <f t="shared" ca="1" si="112"/>
        <v/>
      </c>
      <c r="I2350" s="36" t="str">
        <f>IF($A2350 = "", "",
IF(COUNTIF(MINIMUM_DAY_DATES[], Attendance!J2350) &gt; 0, VLOOKUP(Attendance!$G2350,MINIMUM_DAY_PERIOD_SCHEDULE[], 2,TRUE),
IF(COUNTIF(RALLY_DATES[], Attendance!J2350) &gt; 0, VLOOKUP(Attendance!$G2350,RALLY_PERIOD_SCHEDULE[], 2,TRUE),
IF(WEEKDAY(Attendance!$J2350) = 2,
       IF(COUNTIF(FINALS_WEEK_MONDAY_DATE[],Attendance!$J2350) &gt; 0, VLOOKUP(Attendance!$G2350,FINALS_WEEK_MONDAY_PERIOD_SCHEDULE[],2,TRUE),
       VLOOKUP(Attendance!$G2350,REGULAR_WEEK_SCHEDULE[],6,TRUE)),
IF(WEEKDAY($J2350) = 3,
       IF(COUNTIF(FINALS_WEEK_TUESDAY_DATE[],Attendance!$J2350) &gt; 0, VLOOKUP(Attendance!$G2350,FINALS_WEEK_TUESDAY_PERIOD_SCHEDULE[],2,TRUE),
       VLOOKUP(Attendance!$G2350,REGULAR_WEEK_SCHEDULE[[Tuesday]:[Period]],5,TRUE)),
IF(WEEKDAY(Attendance!$J2350) = 4,
        IF(COUNTIF(BLOCK_WEDNESDAY_DATES[],Attendance!$J2350) &gt; 0, VLOOKUP(Attendance!$G2350,BLOCK_WEDNESDAY_PERIOD_SCHEDULE[],2,TRUE),
        IF(COUNTIF(FINALS_WEEK_WEDNESDAY_DATE[],Attendance!$J2350) &gt; 0, VLOOKUP(Attendance!$G2350,FINALS_WEEK_WEDNESDAY_PERIOD_SCHEDULE[],2,TRUE),
       VLOOKUP(Attendance!$G2350,REGULAR_WEEK_SCHEDULE[[Wednesday]:[Period]],4,TRUE))),
IF(WEEKDAY($J2350) = 5,
       IF(COUNTIF(BLOCK_THURSDAY_DATES[],Attendance!$J2350) &gt; 0, VLOOKUP(Attendance!$G2350,BLOCK_THURSDAY_PERIOD_SCHEDULE[],2,TRUE),
       IF(COUNTIF(FINALS_WEEK_THURSDAY_DATE[],Attendance!$J2350) &gt; 0, VLOOKUP(Attendance!$G2350,FINALS_WEEK_THURSDAY_PERIOD_SCHEDULE[],2,TRUE),
       VLOOKUP(Attendance!$G2350,REGULAR_WEEK_SCHEDULE[[Thursday]:[Period]],3,TRUE))),
IF(WEEKDAY(Attendance!$J2350) = 6,
       IF(COUNTIF(FINALS_WEEK_FRIDAY_DATE[],Attendance!$J2350) &gt; 0, VLOOKUP(Attendance!$G2350,FINALS_WEEK_FRIDAY_PERIOD_SCHEDULE[],2,TRUE),
       VLOOKUP(Attendance!$G2350,REGULAR_WEEK_SCHEDULE[[Friday]:[Period]],2,TRUE))))))))))</f>
        <v/>
      </c>
      <c r="J2350" s="41" t="str">
        <f t="shared" ca="1" si="113"/>
        <v/>
      </c>
      <c r="K2350" s="41" t="str">
        <f>IF($A2350 &lt;&gt; "",VLOOKUP($A2350,'Student reference sheet'!$A$2:$V$2329, 7,FALSE), "")</f>
        <v/>
      </c>
      <c r="L2350" s="30" t="str">
        <f>IF($A2350 ="", "", VLOOKUP($A2350, 'Student reference sheet'!$A$2:$Z$2603,23,FALSE))</f>
        <v/>
      </c>
      <c r="M2350" s="30" t="str">
        <f>IF($A2350 ="", "", VLOOKUP($A2350, 'Student reference sheet'!$A$2:$Z$2603,24,FALSE))</f>
        <v/>
      </c>
      <c r="N2350" s="30" t="str">
        <f>IF($A2350 ="", "", VLOOKUP($A2350, 'Student reference sheet'!$A$2:$Z$2603,26,FALSE))</f>
        <v/>
      </c>
      <c r="O2350" s="30" t="str">
        <f>IF($A2350 ="", "", VLOOKUP($A2350, 'Student reference sheet'!$A$2:$Z$2603,25,FALSE))</f>
        <v/>
      </c>
      <c r="P2350" s="39" t="str">
        <f>IF($A2350 = "", "", IF(OR(VLOOKUP($A2350,'Student reference sheet'!$A$2:$V$2400,8,FALSE) = "R",  VLOOKUP($A2350,'Student reference sheet'!$A$2:$V$2400,8,FALSE) = "L"), "X", ""))</f>
        <v/>
      </c>
      <c r="Q2350" s="39" t="str">
        <f>IF($A2350 ="", "", VLOOKUP($A2350, 'Student reference sheet'!$A$2:$V$2603,22,FALSE))</f>
        <v/>
      </c>
      <c r="R2350" s="39" t="str">
        <f>IF($A2350 &lt;&gt; "",VLOOKUP($A2350,'Student reference sheet'!$A$2:$V$2329, 5,FALSE), "")</f>
        <v/>
      </c>
      <c r="S2350" s="39" t="str">
        <f>IF($A2350 &lt;&gt; "",VLOOKUP($A2350,'Student reference sheet'!$A$2:$V$2329, 6,FALSE), "")</f>
        <v/>
      </c>
      <c r="T2350" s="30" t="str">
        <f>IF($A2350 = "","",
IF(VLOOKUP($A2350,'Student reference sheet'!$A$2:$V$2329, 10,FALSE) = "Y", "Hispanic",
IF(VLOOKUP($A2350,'Student reference sheet'!$A$2:$V$2329,11,FALSE) &lt;&gt; "",
IF(VLOOKUP($A2350,'Student reference sheet'!$A$2:$V$2329,11,FALSE) = "UNK", "Unknown", VLOOKUP(VALUE(VLOOKUP($A2350,'Student reference sheet'!$A$2:$V$2329,11,FALSE)),'Ethnicity Reference'!$A$2:$B$22,2,FALSE)),
IF(VLOOKUP($A2350,'Student reference sheet'!$A$2:$V$2329,9,FALSE) &lt;&gt; "", VLOOKUP(VALUE(VLOOKUP($A2350,'Student reference sheet'!$A$2:$V$2329,9,FALSE)),'Ethnicity Reference'!$A$2:$B$22,2,FALSE),"Unknown"))))</f>
        <v/>
      </c>
      <c r="U2350" s="35"/>
    </row>
    <row r="2351" spans="1:21" ht="15.75">
      <c r="A2351" s="47"/>
      <c r="B2351" s="33"/>
      <c r="C2351" s="39" t="str">
        <f>IF($A2351 &lt;&gt; "",VLOOKUP($A2351,'Student reference sheet'!$A$2:$V$2329, 3,FALSE), "")</f>
        <v/>
      </c>
      <c r="D2351" s="39" t="str">
        <f>IF($A2351 &lt;&gt; "",VLOOKUP($A2351,'Student reference sheet'!$A$2:$V$2329, 2,FALSE), "")</f>
        <v/>
      </c>
      <c r="E2351" s="35"/>
      <c r="F2351" s="34"/>
      <c r="G2351" s="40" t="str">
        <f t="shared" ca="1" si="111"/>
        <v/>
      </c>
      <c r="H2351" s="40" t="str">
        <f t="shared" ca="1" si="112"/>
        <v/>
      </c>
      <c r="I2351" s="36" t="str">
        <f>IF($A2351 = "", "",
IF(COUNTIF(MINIMUM_DAY_DATES[], Attendance!J2351) &gt; 0, VLOOKUP(Attendance!$G2351,MINIMUM_DAY_PERIOD_SCHEDULE[], 2,TRUE),
IF(COUNTIF(RALLY_DATES[], Attendance!J2351) &gt; 0, VLOOKUP(Attendance!$G2351,RALLY_PERIOD_SCHEDULE[], 2,TRUE),
IF(WEEKDAY(Attendance!$J2351) = 2,
       IF(COUNTIF(FINALS_WEEK_MONDAY_DATE[],Attendance!$J2351) &gt; 0, VLOOKUP(Attendance!$G2351,FINALS_WEEK_MONDAY_PERIOD_SCHEDULE[],2,TRUE),
       VLOOKUP(Attendance!$G2351,REGULAR_WEEK_SCHEDULE[],6,TRUE)),
IF(WEEKDAY($J2351) = 3,
       IF(COUNTIF(FINALS_WEEK_TUESDAY_DATE[],Attendance!$J2351) &gt; 0, VLOOKUP(Attendance!$G2351,FINALS_WEEK_TUESDAY_PERIOD_SCHEDULE[],2,TRUE),
       VLOOKUP(Attendance!$G2351,REGULAR_WEEK_SCHEDULE[[Tuesday]:[Period]],5,TRUE)),
IF(WEEKDAY(Attendance!$J2351) = 4,
        IF(COUNTIF(BLOCK_WEDNESDAY_DATES[],Attendance!$J2351) &gt; 0, VLOOKUP(Attendance!$G2351,BLOCK_WEDNESDAY_PERIOD_SCHEDULE[],2,TRUE),
        IF(COUNTIF(FINALS_WEEK_WEDNESDAY_DATE[],Attendance!$J2351) &gt; 0, VLOOKUP(Attendance!$G2351,FINALS_WEEK_WEDNESDAY_PERIOD_SCHEDULE[],2,TRUE),
       VLOOKUP(Attendance!$G2351,REGULAR_WEEK_SCHEDULE[[Wednesday]:[Period]],4,TRUE))),
IF(WEEKDAY($J2351) = 5,
       IF(COUNTIF(BLOCK_THURSDAY_DATES[],Attendance!$J2351) &gt; 0, VLOOKUP(Attendance!$G2351,BLOCK_THURSDAY_PERIOD_SCHEDULE[],2,TRUE),
       IF(COUNTIF(FINALS_WEEK_THURSDAY_DATE[],Attendance!$J2351) &gt; 0, VLOOKUP(Attendance!$G2351,FINALS_WEEK_THURSDAY_PERIOD_SCHEDULE[],2,TRUE),
       VLOOKUP(Attendance!$G2351,REGULAR_WEEK_SCHEDULE[[Thursday]:[Period]],3,TRUE))),
IF(WEEKDAY(Attendance!$J2351) = 6,
       IF(COUNTIF(FINALS_WEEK_FRIDAY_DATE[],Attendance!$J2351) &gt; 0, VLOOKUP(Attendance!$G2351,FINALS_WEEK_FRIDAY_PERIOD_SCHEDULE[],2,TRUE),
       VLOOKUP(Attendance!$G2351,REGULAR_WEEK_SCHEDULE[[Friday]:[Period]],2,TRUE))))))))))</f>
        <v/>
      </c>
      <c r="J2351" s="41" t="str">
        <f t="shared" ca="1" si="113"/>
        <v/>
      </c>
      <c r="K2351" s="41" t="str">
        <f>IF($A2351 &lt;&gt; "",VLOOKUP($A2351,'Student reference sheet'!$A$2:$V$2329, 7,FALSE), "")</f>
        <v/>
      </c>
      <c r="L2351" s="30" t="str">
        <f>IF($A2351 ="", "", VLOOKUP($A2351, 'Student reference sheet'!$A$2:$Z$2603,23,FALSE))</f>
        <v/>
      </c>
      <c r="M2351" s="30" t="str">
        <f>IF($A2351 ="", "", VLOOKUP($A2351, 'Student reference sheet'!$A$2:$Z$2603,24,FALSE))</f>
        <v/>
      </c>
      <c r="N2351" s="30" t="str">
        <f>IF($A2351 ="", "", VLOOKUP($A2351, 'Student reference sheet'!$A$2:$Z$2603,26,FALSE))</f>
        <v/>
      </c>
      <c r="O2351" s="30" t="str">
        <f>IF($A2351 ="", "", VLOOKUP($A2351, 'Student reference sheet'!$A$2:$Z$2603,25,FALSE))</f>
        <v/>
      </c>
      <c r="P2351" s="39" t="str">
        <f>IF($A2351 = "", "", IF(OR(VLOOKUP($A2351,'Student reference sheet'!$A$2:$V$2400,8,FALSE) = "R",  VLOOKUP($A2351,'Student reference sheet'!$A$2:$V$2400,8,FALSE) = "L"), "X", ""))</f>
        <v/>
      </c>
      <c r="Q2351" s="39" t="str">
        <f>IF($A2351 ="", "", VLOOKUP($A2351, 'Student reference sheet'!$A$2:$V$2603,22,FALSE))</f>
        <v/>
      </c>
      <c r="R2351" s="39" t="str">
        <f>IF($A2351 &lt;&gt; "",VLOOKUP($A2351,'Student reference sheet'!$A$2:$V$2329, 5,FALSE), "")</f>
        <v/>
      </c>
      <c r="S2351" s="39" t="str">
        <f>IF($A2351 &lt;&gt; "",VLOOKUP($A2351,'Student reference sheet'!$A$2:$V$2329, 6,FALSE), "")</f>
        <v/>
      </c>
      <c r="T2351" s="30" t="str">
        <f>IF($A2351 = "","",
IF(VLOOKUP($A2351,'Student reference sheet'!$A$2:$V$2329, 10,FALSE) = "Y", "Hispanic",
IF(VLOOKUP($A2351,'Student reference sheet'!$A$2:$V$2329,11,FALSE) &lt;&gt; "",
IF(VLOOKUP($A2351,'Student reference sheet'!$A$2:$V$2329,11,FALSE) = "UNK", "Unknown", VLOOKUP(VALUE(VLOOKUP($A2351,'Student reference sheet'!$A$2:$V$2329,11,FALSE)),'Ethnicity Reference'!$A$2:$B$22,2,FALSE)),
IF(VLOOKUP($A2351,'Student reference sheet'!$A$2:$V$2329,9,FALSE) &lt;&gt; "", VLOOKUP(VALUE(VLOOKUP($A2351,'Student reference sheet'!$A$2:$V$2329,9,FALSE)),'Ethnicity Reference'!$A$2:$B$22,2,FALSE),"Unknown"))))</f>
        <v/>
      </c>
      <c r="U2351" s="35"/>
    </row>
    <row r="2352" spans="1:21" ht="15.75">
      <c r="A2352" s="47"/>
      <c r="B2352" s="33"/>
      <c r="C2352" s="39" t="str">
        <f>IF($A2352 &lt;&gt; "",VLOOKUP($A2352,'Student reference sheet'!$A$2:$V$2329, 3,FALSE), "")</f>
        <v/>
      </c>
      <c r="D2352" s="39" t="str">
        <f>IF($A2352 &lt;&gt; "",VLOOKUP($A2352,'Student reference sheet'!$A$2:$V$2329, 2,FALSE), "")</f>
        <v/>
      </c>
      <c r="E2352" s="35"/>
      <c r="F2352" s="34"/>
      <c r="G2352" s="40" t="str">
        <f t="shared" ca="1" si="111"/>
        <v/>
      </c>
      <c r="H2352" s="40" t="str">
        <f t="shared" ca="1" si="112"/>
        <v/>
      </c>
      <c r="I2352" s="36" t="str">
        <f>IF($A2352 = "", "",
IF(COUNTIF(MINIMUM_DAY_DATES[], Attendance!J2352) &gt; 0, VLOOKUP(Attendance!$G2352,MINIMUM_DAY_PERIOD_SCHEDULE[], 2,TRUE),
IF(COUNTIF(RALLY_DATES[], Attendance!J2352) &gt; 0, VLOOKUP(Attendance!$G2352,RALLY_PERIOD_SCHEDULE[], 2,TRUE),
IF(WEEKDAY(Attendance!$J2352) = 2,
       IF(COUNTIF(FINALS_WEEK_MONDAY_DATE[],Attendance!$J2352) &gt; 0, VLOOKUP(Attendance!$G2352,FINALS_WEEK_MONDAY_PERIOD_SCHEDULE[],2,TRUE),
       VLOOKUP(Attendance!$G2352,REGULAR_WEEK_SCHEDULE[],6,TRUE)),
IF(WEEKDAY($J2352) = 3,
       IF(COUNTIF(FINALS_WEEK_TUESDAY_DATE[],Attendance!$J2352) &gt; 0, VLOOKUP(Attendance!$G2352,FINALS_WEEK_TUESDAY_PERIOD_SCHEDULE[],2,TRUE),
       VLOOKUP(Attendance!$G2352,REGULAR_WEEK_SCHEDULE[[Tuesday]:[Period]],5,TRUE)),
IF(WEEKDAY(Attendance!$J2352) = 4,
        IF(COUNTIF(BLOCK_WEDNESDAY_DATES[],Attendance!$J2352) &gt; 0, VLOOKUP(Attendance!$G2352,BLOCK_WEDNESDAY_PERIOD_SCHEDULE[],2,TRUE),
        IF(COUNTIF(FINALS_WEEK_WEDNESDAY_DATE[],Attendance!$J2352) &gt; 0, VLOOKUP(Attendance!$G2352,FINALS_WEEK_WEDNESDAY_PERIOD_SCHEDULE[],2,TRUE),
       VLOOKUP(Attendance!$G2352,REGULAR_WEEK_SCHEDULE[[Wednesday]:[Period]],4,TRUE))),
IF(WEEKDAY($J2352) = 5,
       IF(COUNTIF(BLOCK_THURSDAY_DATES[],Attendance!$J2352) &gt; 0, VLOOKUP(Attendance!$G2352,BLOCK_THURSDAY_PERIOD_SCHEDULE[],2,TRUE),
       IF(COUNTIF(FINALS_WEEK_THURSDAY_DATE[],Attendance!$J2352) &gt; 0, VLOOKUP(Attendance!$G2352,FINALS_WEEK_THURSDAY_PERIOD_SCHEDULE[],2,TRUE),
       VLOOKUP(Attendance!$G2352,REGULAR_WEEK_SCHEDULE[[Thursday]:[Period]],3,TRUE))),
IF(WEEKDAY(Attendance!$J2352) = 6,
       IF(COUNTIF(FINALS_WEEK_FRIDAY_DATE[],Attendance!$J2352) &gt; 0, VLOOKUP(Attendance!$G2352,FINALS_WEEK_FRIDAY_PERIOD_SCHEDULE[],2,TRUE),
       VLOOKUP(Attendance!$G2352,REGULAR_WEEK_SCHEDULE[[Friday]:[Period]],2,TRUE))))))))))</f>
        <v/>
      </c>
      <c r="J2352" s="41" t="str">
        <f t="shared" ca="1" si="113"/>
        <v/>
      </c>
      <c r="K2352" s="41" t="str">
        <f>IF($A2352 &lt;&gt; "",VLOOKUP($A2352,'Student reference sheet'!$A$2:$V$2329, 7,FALSE), "")</f>
        <v/>
      </c>
      <c r="L2352" s="30" t="str">
        <f>IF($A2352 ="", "", VLOOKUP($A2352, 'Student reference sheet'!$A$2:$Z$2603,23,FALSE))</f>
        <v/>
      </c>
      <c r="M2352" s="30" t="str">
        <f>IF($A2352 ="", "", VLOOKUP($A2352, 'Student reference sheet'!$A$2:$Z$2603,24,FALSE))</f>
        <v/>
      </c>
      <c r="N2352" s="30" t="str">
        <f>IF($A2352 ="", "", VLOOKUP($A2352, 'Student reference sheet'!$A$2:$Z$2603,26,FALSE))</f>
        <v/>
      </c>
      <c r="O2352" s="30" t="str">
        <f>IF($A2352 ="", "", VLOOKUP($A2352, 'Student reference sheet'!$A$2:$Z$2603,25,FALSE))</f>
        <v/>
      </c>
      <c r="P2352" s="39" t="str">
        <f>IF($A2352 = "", "", IF(OR(VLOOKUP($A2352,'Student reference sheet'!$A$2:$V$2400,8,FALSE) = "R",  VLOOKUP($A2352,'Student reference sheet'!$A$2:$V$2400,8,FALSE) = "L"), "X", ""))</f>
        <v/>
      </c>
      <c r="Q2352" s="39" t="str">
        <f>IF($A2352 ="", "", VLOOKUP($A2352, 'Student reference sheet'!$A$2:$V$2603,22,FALSE))</f>
        <v/>
      </c>
      <c r="R2352" s="39" t="str">
        <f>IF($A2352 &lt;&gt; "",VLOOKUP($A2352,'Student reference sheet'!$A$2:$V$2329, 5,FALSE), "")</f>
        <v/>
      </c>
      <c r="S2352" s="39" t="str">
        <f>IF($A2352 &lt;&gt; "",VLOOKUP($A2352,'Student reference sheet'!$A$2:$V$2329, 6,FALSE), "")</f>
        <v/>
      </c>
      <c r="T2352" s="30" t="str">
        <f>IF($A2352 = "","",
IF(VLOOKUP($A2352,'Student reference sheet'!$A$2:$V$2329, 10,FALSE) = "Y", "Hispanic",
IF(VLOOKUP($A2352,'Student reference sheet'!$A$2:$V$2329,11,FALSE) &lt;&gt; "",
IF(VLOOKUP($A2352,'Student reference sheet'!$A$2:$V$2329,11,FALSE) = "UNK", "Unknown", VLOOKUP(VALUE(VLOOKUP($A2352,'Student reference sheet'!$A$2:$V$2329,11,FALSE)),'Ethnicity Reference'!$A$2:$B$22,2,FALSE)),
IF(VLOOKUP($A2352,'Student reference sheet'!$A$2:$V$2329,9,FALSE) &lt;&gt; "", VLOOKUP(VALUE(VLOOKUP($A2352,'Student reference sheet'!$A$2:$V$2329,9,FALSE)),'Ethnicity Reference'!$A$2:$B$22,2,FALSE),"Unknown"))))</f>
        <v/>
      </c>
      <c r="U2352" s="35"/>
    </row>
    <row r="2353" spans="1:21" ht="15.75">
      <c r="A2353" s="47"/>
      <c r="B2353" s="33"/>
      <c r="C2353" s="39" t="str">
        <f>IF($A2353 &lt;&gt; "",VLOOKUP($A2353,'Student reference sheet'!$A$2:$V$2329, 3,FALSE), "")</f>
        <v/>
      </c>
      <c r="D2353" s="39" t="str">
        <f>IF($A2353 &lt;&gt; "",VLOOKUP($A2353,'Student reference sheet'!$A$2:$V$2329, 2,FALSE), "")</f>
        <v/>
      </c>
      <c r="E2353" s="35"/>
      <c r="F2353" s="34"/>
      <c r="G2353" s="40" t="str">
        <f t="shared" ca="1" si="111"/>
        <v/>
      </c>
      <c r="H2353" s="40" t="str">
        <f t="shared" ca="1" si="112"/>
        <v/>
      </c>
      <c r="I2353" s="36" t="str">
        <f>IF($A2353 = "", "",
IF(COUNTIF(MINIMUM_DAY_DATES[], Attendance!J2353) &gt; 0, VLOOKUP(Attendance!$G2353,MINIMUM_DAY_PERIOD_SCHEDULE[], 2,TRUE),
IF(COUNTIF(RALLY_DATES[], Attendance!J2353) &gt; 0, VLOOKUP(Attendance!$G2353,RALLY_PERIOD_SCHEDULE[], 2,TRUE),
IF(WEEKDAY(Attendance!$J2353) = 2,
       IF(COUNTIF(FINALS_WEEK_MONDAY_DATE[],Attendance!$J2353) &gt; 0, VLOOKUP(Attendance!$G2353,FINALS_WEEK_MONDAY_PERIOD_SCHEDULE[],2,TRUE),
       VLOOKUP(Attendance!$G2353,REGULAR_WEEK_SCHEDULE[],6,TRUE)),
IF(WEEKDAY($J2353) = 3,
       IF(COUNTIF(FINALS_WEEK_TUESDAY_DATE[],Attendance!$J2353) &gt; 0, VLOOKUP(Attendance!$G2353,FINALS_WEEK_TUESDAY_PERIOD_SCHEDULE[],2,TRUE),
       VLOOKUP(Attendance!$G2353,REGULAR_WEEK_SCHEDULE[[Tuesday]:[Period]],5,TRUE)),
IF(WEEKDAY(Attendance!$J2353) = 4,
        IF(COUNTIF(BLOCK_WEDNESDAY_DATES[],Attendance!$J2353) &gt; 0, VLOOKUP(Attendance!$G2353,BLOCK_WEDNESDAY_PERIOD_SCHEDULE[],2,TRUE),
        IF(COUNTIF(FINALS_WEEK_WEDNESDAY_DATE[],Attendance!$J2353) &gt; 0, VLOOKUP(Attendance!$G2353,FINALS_WEEK_WEDNESDAY_PERIOD_SCHEDULE[],2,TRUE),
       VLOOKUP(Attendance!$G2353,REGULAR_WEEK_SCHEDULE[[Wednesday]:[Period]],4,TRUE))),
IF(WEEKDAY($J2353) = 5,
       IF(COUNTIF(BLOCK_THURSDAY_DATES[],Attendance!$J2353) &gt; 0, VLOOKUP(Attendance!$G2353,BLOCK_THURSDAY_PERIOD_SCHEDULE[],2,TRUE),
       IF(COUNTIF(FINALS_WEEK_THURSDAY_DATE[],Attendance!$J2353) &gt; 0, VLOOKUP(Attendance!$G2353,FINALS_WEEK_THURSDAY_PERIOD_SCHEDULE[],2,TRUE),
       VLOOKUP(Attendance!$G2353,REGULAR_WEEK_SCHEDULE[[Thursday]:[Period]],3,TRUE))),
IF(WEEKDAY(Attendance!$J2353) = 6,
       IF(COUNTIF(FINALS_WEEK_FRIDAY_DATE[],Attendance!$J2353) &gt; 0, VLOOKUP(Attendance!$G2353,FINALS_WEEK_FRIDAY_PERIOD_SCHEDULE[],2,TRUE),
       VLOOKUP(Attendance!$G2353,REGULAR_WEEK_SCHEDULE[[Friday]:[Period]],2,TRUE))))))))))</f>
        <v/>
      </c>
      <c r="J2353" s="41" t="str">
        <f t="shared" ca="1" si="113"/>
        <v/>
      </c>
      <c r="K2353" s="41" t="str">
        <f>IF($A2353 &lt;&gt; "",VLOOKUP($A2353,'Student reference sheet'!$A$2:$V$2329, 7,FALSE), "")</f>
        <v/>
      </c>
      <c r="L2353" s="30" t="str">
        <f>IF($A2353 ="", "", VLOOKUP($A2353, 'Student reference sheet'!$A$2:$Z$2603,23,FALSE))</f>
        <v/>
      </c>
      <c r="M2353" s="30" t="str">
        <f>IF($A2353 ="", "", VLOOKUP($A2353, 'Student reference sheet'!$A$2:$Z$2603,24,FALSE))</f>
        <v/>
      </c>
      <c r="N2353" s="30" t="str">
        <f>IF($A2353 ="", "", VLOOKUP($A2353, 'Student reference sheet'!$A$2:$Z$2603,26,FALSE))</f>
        <v/>
      </c>
      <c r="O2353" s="30" t="str">
        <f>IF($A2353 ="", "", VLOOKUP($A2353, 'Student reference sheet'!$A$2:$Z$2603,25,FALSE))</f>
        <v/>
      </c>
      <c r="P2353" s="39" t="str">
        <f>IF($A2353 = "", "", IF(OR(VLOOKUP($A2353,'Student reference sheet'!$A$2:$V$2400,8,FALSE) = "R",  VLOOKUP($A2353,'Student reference sheet'!$A$2:$V$2400,8,FALSE) = "L"), "X", ""))</f>
        <v/>
      </c>
      <c r="Q2353" s="39" t="str">
        <f>IF($A2353 ="", "", VLOOKUP($A2353, 'Student reference sheet'!$A$2:$V$2603,22,FALSE))</f>
        <v/>
      </c>
      <c r="R2353" s="39" t="str">
        <f>IF($A2353 &lt;&gt; "",VLOOKUP($A2353,'Student reference sheet'!$A$2:$V$2329, 5,FALSE), "")</f>
        <v/>
      </c>
      <c r="S2353" s="39" t="str">
        <f>IF($A2353 &lt;&gt; "",VLOOKUP($A2353,'Student reference sheet'!$A$2:$V$2329, 6,FALSE), "")</f>
        <v/>
      </c>
      <c r="T2353" s="30" t="str">
        <f>IF($A2353 = "","",
IF(VLOOKUP($A2353,'Student reference sheet'!$A$2:$V$2329, 10,FALSE) = "Y", "Hispanic",
IF(VLOOKUP($A2353,'Student reference sheet'!$A$2:$V$2329,11,FALSE) &lt;&gt; "",
IF(VLOOKUP($A2353,'Student reference sheet'!$A$2:$V$2329,11,FALSE) = "UNK", "Unknown", VLOOKUP(VALUE(VLOOKUP($A2353,'Student reference sheet'!$A$2:$V$2329,11,FALSE)),'Ethnicity Reference'!$A$2:$B$22,2,FALSE)),
IF(VLOOKUP($A2353,'Student reference sheet'!$A$2:$V$2329,9,FALSE) &lt;&gt; "", VLOOKUP(VALUE(VLOOKUP($A2353,'Student reference sheet'!$A$2:$V$2329,9,FALSE)),'Ethnicity Reference'!$A$2:$B$22,2,FALSE),"Unknown"))))</f>
        <v/>
      </c>
      <c r="U2353" s="35"/>
    </row>
    <row r="2354" spans="1:21" ht="15.75">
      <c r="A2354" s="47"/>
      <c r="B2354" s="33"/>
      <c r="C2354" s="39" t="str">
        <f>IF($A2354 &lt;&gt; "",VLOOKUP($A2354,'Student reference sheet'!$A$2:$V$2329, 3,FALSE), "")</f>
        <v/>
      </c>
      <c r="D2354" s="39" t="str">
        <f>IF($A2354 &lt;&gt; "",VLOOKUP($A2354,'Student reference sheet'!$A$2:$V$2329, 2,FALSE), "")</f>
        <v/>
      </c>
      <c r="E2354" s="35"/>
      <c r="F2354" s="34"/>
      <c r="G2354" s="40" t="str">
        <f t="shared" ca="1" si="111"/>
        <v/>
      </c>
      <c r="H2354" s="40" t="str">
        <f t="shared" ca="1" si="112"/>
        <v/>
      </c>
      <c r="I2354" s="36" t="str">
        <f>IF($A2354 = "", "",
IF(COUNTIF(MINIMUM_DAY_DATES[], Attendance!J2354) &gt; 0, VLOOKUP(Attendance!$G2354,MINIMUM_DAY_PERIOD_SCHEDULE[], 2,TRUE),
IF(COUNTIF(RALLY_DATES[], Attendance!J2354) &gt; 0, VLOOKUP(Attendance!$G2354,RALLY_PERIOD_SCHEDULE[], 2,TRUE),
IF(WEEKDAY(Attendance!$J2354) = 2,
       IF(COUNTIF(FINALS_WEEK_MONDAY_DATE[],Attendance!$J2354) &gt; 0, VLOOKUP(Attendance!$G2354,FINALS_WEEK_MONDAY_PERIOD_SCHEDULE[],2,TRUE),
       VLOOKUP(Attendance!$G2354,REGULAR_WEEK_SCHEDULE[],6,TRUE)),
IF(WEEKDAY($J2354) = 3,
       IF(COUNTIF(FINALS_WEEK_TUESDAY_DATE[],Attendance!$J2354) &gt; 0, VLOOKUP(Attendance!$G2354,FINALS_WEEK_TUESDAY_PERIOD_SCHEDULE[],2,TRUE),
       VLOOKUP(Attendance!$G2354,REGULAR_WEEK_SCHEDULE[[Tuesday]:[Period]],5,TRUE)),
IF(WEEKDAY(Attendance!$J2354) = 4,
        IF(COUNTIF(BLOCK_WEDNESDAY_DATES[],Attendance!$J2354) &gt; 0, VLOOKUP(Attendance!$G2354,BLOCK_WEDNESDAY_PERIOD_SCHEDULE[],2,TRUE),
        IF(COUNTIF(FINALS_WEEK_WEDNESDAY_DATE[],Attendance!$J2354) &gt; 0, VLOOKUP(Attendance!$G2354,FINALS_WEEK_WEDNESDAY_PERIOD_SCHEDULE[],2,TRUE),
       VLOOKUP(Attendance!$G2354,REGULAR_WEEK_SCHEDULE[[Wednesday]:[Period]],4,TRUE))),
IF(WEEKDAY($J2354) = 5,
       IF(COUNTIF(BLOCK_THURSDAY_DATES[],Attendance!$J2354) &gt; 0, VLOOKUP(Attendance!$G2354,BLOCK_THURSDAY_PERIOD_SCHEDULE[],2,TRUE),
       IF(COUNTIF(FINALS_WEEK_THURSDAY_DATE[],Attendance!$J2354) &gt; 0, VLOOKUP(Attendance!$G2354,FINALS_WEEK_THURSDAY_PERIOD_SCHEDULE[],2,TRUE),
       VLOOKUP(Attendance!$G2354,REGULAR_WEEK_SCHEDULE[[Thursday]:[Period]],3,TRUE))),
IF(WEEKDAY(Attendance!$J2354) = 6,
       IF(COUNTIF(FINALS_WEEK_FRIDAY_DATE[],Attendance!$J2354) &gt; 0, VLOOKUP(Attendance!$G2354,FINALS_WEEK_FRIDAY_PERIOD_SCHEDULE[],2,TRUE),
       VLOOKUP(Attendance!$G2354,REGULAR_WEEK_SCHEDULE[[Friday]:[Period]],2,TRUE))))))))))</f>
        <v/>
      </c>
      <c r="J2354" s="41" t="str">
        <f t="shared" ca="1" si="113"/>
        <v/>
      </c>
      <c r="K2354" s="41" t="str">
        <f>IF($A2354 &lt;&gt; "",VLOOKUP($A2354,'Student reference sheet'!$A$2:$V$2329, 7,FALSE), "")</f>
        <v/>
      </c>
      <c r="L2354" s="30" t="str">
        <f>IF($A2354 ="", "", VLOOKUP($A2354, 'Student reference sheet'!$A$2:$Z$2603,23,FALSE))</f>
        <v/>
      </c>
      <c r="M2354" s="30" t="str">
        <f>IF($A2354 ="", "", VLOOKUP($A2354, 'Student reference sheet'!$A$2:$Z$2603,24,FALSE))</f>
        <v/>
      </c>
      <c r="N2354" s="30" t="str">
        <f>IF($A2354 ="", "", VLOOKUP($A2354, 'Student reference sheet'!$A$2:$Z$2603,26,FALSE))</f>
        <v/>
      </c>
      <c r="O2354" s="30" t="str">
        <f>IF($A2354 ="", "", VLOOKUP($A2354, 'Student reference sheet'!$A$2:$Z$2603,25,FALSE))</f>
        <v/>
      </c>
      <c r="P2354" s="39" t="str">
        <f>IF($A2354 = "", "", IF(OR(VLOOKUP($A2354,'Student reference sheet'!$A$2:$V$2400,8,FALSE) = "R",  VLOOKUP($A2354,'Student reference sheet'!$A$2:$V$2400,8,FALSE) = "L"), "X", ""))</f>
        <v/>
      </c>
      <c r="Q2354" s="39" t="str">
        <f>IF($A2354 ="", "", VLOOKUP($A2354, 'Student reference sheet'!$A$2:$V$2603,22,FALSE))</f>
        <v/>
      </c>
      <c r="R2354" s="39" t="str">
        <f>IF($A2354 &lt;&gt; "",VLOOKUP($A2354,'Student reference sheet'!$A$2:$V$2329, 5,FALSE), "")</f>
        <v/>
      </c>
      <c r="S2354" s="39" t="str">
        <f>IF($A2354 &lt;&gt; "",VLOOKUP($A2354,'Student reference sheet'!$A$2:$V$2329, 6,FALSE), "")</f>
        <v/>
      </c>
      <c r="T2354" s="30" t="str">
        <f>IF($A2354 = "","",
IF(VLOOKUP($A2354,'Student reference sheet'!$A$2:$V$2329, 10,FALSE) = "Y", "Hispanic",
IF(VLOOKUP($A2354,'Student reference sheet'!$A$2:$V$2329,11,FALSE) &lt;&gt; "",
IF(VLOOKUP($A2354,'Student reference sheet'!$A$2:$V$2329,11,FALSE) = "UNK", "Unknown", VLOOKUP(VALUE(VLOOKUP($A2354,'Student reference sheet'!$A$2:$V$2329,11,FALSE)),'Ethnicity Reference'!$A$2:$B$22,2,FALSE)),
IF(VLOOKUP($A2354,'Student reference sheet'!$A$2:$V$2329,9,FALSE) &lt;&gt; "", VLOOKUP(VALUE(VLOOKUP($A2354,'Student reference sheet'!$A$2:$V$2329,9,FALSE)),'Ethnicity Reference'!$A$2:$B$22,2,FALSE),"Unknown"))))</f>
        <v/>
      </c>
      <c r="U2354" s="35"/>
    </row>
    <row r="2355" spans="1:21" ht="15.75">
      <c r="A2355" s="47"/>
      <c r="B2355" s="33"/>
      <c r="C2355" s="39" t="str">
        <f>IF($A2355 &lt;&gt; "",VLOOKUP($A2355,'Student reference sheet'!$A$2:$V$2329, 3,FALSE), "")</f>
        <v/>
      </c>
      <c r="D2355" s="39" t="str">
        <f>IF($A2355 &lt;&gt; "",VLOOKUP($A2355,'Student reference sheet'!$A$2:$V$2329, 2,FALSE), "")</f>
        <v/>
      </c>
      <c r="E2355" s="35"/>
      <c r="F2355" s="34"/>
      <c r="G2355" s="40" t="str">
        <f t="shared" ca="1" si="111"/>
        <v/>
      </c>
      <c r="H2355" s="40" t="str">
        <f t="shared" ca="1" si="112"/>
        <v/>
      </c>
      <c r="I2355" s="36" t="str">
        <f>IF($A2355 = "", "",
IF(COUNTIF(MINIMUM_DAY_DATES[], Attendance!J2355) &gt; 0, VLOOKUP(Attendance!$G2355,MINIMUM_DAY_PERIOD_SCHEDULE[], 2,TRUE),
IF(COUNTIF(RALLY_DATES[], Attendance!J2355) &gt; 0, VLOOKUP(Attendance!$G2355,RALLY_PERIOD_SCHEDULE[], 2,TRUE),
IF(WEEKDAY(Attendance!$J2355) = 2,
       IF(COUNTIF(FINALS_WEEK_MONDAY_DATE[],Attendance!$J2355) &gt; 0, VLOOKUP(Attendance!$G2355,FINALS_WEEK_MONDAY_PERIOD_SCHEDULE[],2,TRUE),
       VLOOKUP(Attendance!$G2355,REGULAR_WEEK_SCHEDULE[],6,TRUE)),
IF(WEEKDAY($J2355) = 3,
       IF(COUNTIF(FINALS_WEEK_TUESDAY_DATE[],Attendance!$J2355) &gt; 0, VLOOKUP(Attendance!$G2355,FINALS_WEEK_TUESDAY_PERIOD_SCHEDULE[],2,TRUE),
       VLOOKUP(Attendance!$G2355,REGULAR_WEEK_SCHEDULE[[Tuesday]:[Period]],5,TRUE)),
IF(WEEKDAY(Attendance!$J2355) = 4,
        IF(COUNTIF(BLOCK_WEDNESDAY_DATES[],Attendance!$J2355) &gt; 0, VLOOKUP(Attendance!$G2355,BLOCK_WEDNESDAY_PERIOD_SCHEDULE[],2,TRUE),
        IF(COUNTIF(FINALS_WEEK_WEDNESDAY_DATE[],Attendance!$J2355) &gt; 0, VLOOKUP(Attendance!$G2355,FINALS_WEEK_WEDNESDAY_PERIOD_SCHEDULE[],2,TRUE),
       VLOOKUP(Attendance!$G2355,REGULAR_WEEK_SCHEDULE[[Wednesday]:[Period]],4,TRUE))),
IF(WEEKDAY($J2355) = 5,
       IF(COUNTIF(BLOCK_THURSDAY_DATES[],Attendance!$J2355) &gt; 0, VLOOKUP(Attendance!$G2355,BLOCK_THURSDAY_PERIOD_SCHEDULE[],2,TRUE),
       IF(COUNTIF(FINALS_WEEK_THURSDAY_DATE[],Attendance!$J2355) &gt; 0, VLOOKUP(Attendance!$G2355,FINALS_WEEK_THURSDAY_PERIOD_SCHEDULE[],2,TRUE),
       VLOOKUP(Attendance!$G2355,REGULAR_WEEK_SCHEDULE[[Thursday]:[Period]],3,TRUE))),
IF(WEEKDAY(Attendance!$J2355) = 6,
       IF(COUNTIF(FINALS_WEEK_FRIDAY_DATE[],Attendance!$J2355) &gt; 0, VLOOKUP(Attendance!$G2355,FINALS_WEEK_FRIDAY_PERIOD_SCHEDULE[],2,TRUE),
       VLOOKUP(Attendance!$G2355,REGULAR_WEEK_SCHEDULE[[Friday]:[Period]],2,TRUE))))))))))</f>
        <v/>
      </c>
      <c r="J2355" s="41" t="str">
        <f t="shared" ca="1" si="113"/>
        <v/>
      </c>
      <c r="K2355" s="41" t="str">
        <f>IF($A2355 &lt;&gt; "",VLOOKUP($A2355,'Student reference sheet'!$A$2:$V$2329, 7,FALSE), "")</f>
        <v/>
      </c>
      <c r="L2355" s="30" t="str">
        <f>IF($A2355 ="", "", VLOOKUP($A2355, 'Student reference sheet'!$A$2:$Z$2603,23,FALSE))</f>
        <v/>
      </c>
      <c r="M2355" s="30" t="str">
        <f>IF($A2355 ="", "", VLOOKUP($A2355, 'Student reference sheet'!$A$2:$Z$2603,24,FALSE))</f>
        <v/>
      </c>
      <c r="N2355" s="30" t="str">
        <f>IF($A2355 ="", "", VLOOKUP($A2355, 'Student reference sheet'!$A$2:$Z$2603,26,FALSE))</f>
        <v/>
      </c>
      <c r="O2355" s="30" t="str">
        <f>IF($A2355 ="", "", VLOOKUP($A2355, 'Student reference sheet'!$A$2:$Z$2603,25,FALSE))</f>
        <v/>
      </c>
      <c r="P2355" s="39" t="str">
        <f>IF($A2355 = "", "", IF(OR(VLOOKUP($A2355,'Student reference sheet'!$A$2:$V$2400,8,FALSE) = "R",  VLOOKUP($A2355,'Student reference sheet'!$A$2:$V$2400,8,FALSE) = "L"), "X", ""))</f>
        <v/>
      </c>
      <c r="Q2355" s="39" t="str">
        <f>IF($A2355 ="", "", VLOOKUP($A2355, 'Student reference sheet'!$A$2:$V$2603,22,FALSE))</f>
        <v/>
      </c>
      <c r="R2355" s="39" t="str">
        <f>IF($A2355 &lt;&gt; "",VLOOKUP($A2355,'Student reference sheet'!$A$2:$V$2329, 5,FALSE), "")</f>
        <v/>
      </c>
      <c r="S2355" s="39" t="str">
        <f>IF($A2355 &lt;&gt; "",VLOOKUP($A2355,'Student reference sheet'!$A$2:$V$2329, 6,FALSE), "")</f>
        <v/>
      </c>
      <c r="T2355" s="30" t="str">
        <f>IF($A2355 = "","",
IF(VLOOKUP($A2355,'Student reference sheet'!$A$2:$V$2329, 10,FALSE) = "Y", "Hispanic",
IF(VLOOKUP($A2355,'Student reference sheet'!$A$2:$V$2329,11,FALSE) &lt;&gt; "",
IF(VLOOKUP($A2355,'Student reference sheet'!$A$2:$V$2329,11,FALSE) = "UNK", "Unknown", VLOOKUP(VALUE(VLOOKUP($A2355,'Student reference sheet'!$A$2:$V$2329,11,FALSE)),'Ethnicity Reference'!$A$2:$B$22,2,FALSE)),
IF(VLOOKUP($A2355,'Student reference sheet'!$A$2:$V$2329,9,FALSE) &lt;&gt; "", VLOOKUP(VALUE(VLOOKUP($A2355,'Student reference sheet'!$A$2:$V$2329,9,FALSE)),'Ethnicity Reference'!$A$2:$B$22,2,FALSE),"Unknown"))))</f>
        <v/>
      </c>
      <c r="U2355" s="35"/>
    </row>
    <row r="2356" spans="1:21" ht="15.75">
      <c r="A2356" s="47"/>
      <c r="B2356" s="33"/>
      <c r="C2356" s="39" t="str">
        <f>IF($A2356 &lt;&gt; "",VLOOKUP($A2356,'Student reference sheet'!$A$2:$V$2329, 3,FALSE), "")</f>
        <v/>
      </c>
      <c r="D2356" s="39" t="str">
        <f>IF($A2356 &lt;&gt; "",VLOOKUP($A2356,'Student reference sheet'!$A$2:$V$2329, 2,FALSE), "")</f>
        <v/>
      </c>
      <c r="E2356" s="35"/>
      <c r="F2356" s="34"/>
      <c r="G2356" s="40" t="str">
        <f t="shared" ca="1" si="111"/>
        <v/>
      </c>
      <c r="H2356" s="40" t="str">
        <f t="shared" ca="1" si="112"/>
        <v/>
      </c>
      <c r="I2356" s="36" t="str">
        <f>IF($A2356 = "", "",
IF(COUNTIF(MINIMUM_DAY_DATES[], Attendance!J2356) &gt; 0, VLOOKUP(Attendance!$G2356,MINIMUM_DAY_PERIOD_SCHEDULE[], 2,TRUE),
IF(COUNTIF(RALLY_DATES[], Attendance!J2356) &gt; 0, VLOOKUP(Attendance!$G2356,RALLY_PERIOD_SCHEDULE[], 2,TRUE),
IF(WEEKDAY(Attendance!$J2356) = 2,
       IF(COUNTIF(FINALS_WEEK_MONDAY_DATE[],Attendance!$J2356) &gt; 0, VLOOKUP(Attendance!$G2356,FINALS_WEEK_MONDAY_PERIOD_SCHEDULE[],2,TRUE),
       VLOOKUP(Attendance!$G2356,REGULAR_WEEK_SCHEDULE[],6,TRUE)),
IF(WEEKDAY($J2356) = 3,
       IF(COUNTIF(FINALS_WEEK_TUESDAY_DATE[],Attendance!$J2356) &gt; 0, VLOOKUP(Attendance!$G2356,FINALS_WEEK_TUESDAY_PERIOD_SCHEDULE[],2,TRUE),
       VLOOKUP(Attendance!$G2356,REGULAR_WEEK_SCHEDULE[[Tuesday]:[Period]],5,TRUE)),
IF(WEEKDAY(Attendance!$J2356) = 4,
        IF(COUNTIF(BLOCK_WEDNESDAY_DATES[],Attendance!$J2356) &gt; 0, VLOOKUP(Attendance!$G2356,BLOCK_WEDNESDAY_PERIOD_SCHEDULE[],2,TRUE),
        IF(COUNTIF(FINALS_WEEK_WEDNESDAY_DATE[],Attendance!$J2356) &gt; 0, VLOOKUP(Attendance!$G2356,FINALS_WEEK_WEDNESDAY_PERIOD_SCHEDULE[],2,TRUE),
       VLOOKUP(Attendance!$G2356,REGULAR_WEEK_SCHEDULE[[Wednesday]:[Period]],4,TRUE))),
IF(WEEKDAY($J2356) = 5,
       IF(COUNTIF(BLOCK_THURSDAY_DATES[],Attendance!$J2356) &gt; 0, VLOOKUP(Attendance!$G2356,BLOCK_THURSDAY_PERIOD_SCHEDULE[],2,TRUE),
       IF(COUNTIF(FINALS_WEEK_THURSDAY_DATE[],Attendance!$J2356) &gt; 0, VLOOKUP(Attendance!$G2356,FINALS_WEEK_THURSDAY_PERIOD_SCHEDULE[],2,TRUE),
       VLOOKUP(Attendance!$G2356,REGULAR_WEEK_SCHEDULE[[Thursday]:[Period]],3,TRUE))),
IF(WEEKDAY(Attendance!$J2356) = 6,
       IF(COUNTIF(FINALS_WEEK_FRIDAY_DATE[],Attendance!$J2356) &gt; 0, VLOOKUP(Attendance!$G2356,FINALS_WEEK_FRIDAY_PERIOD_SCHEDULE[],2,TRUE),
       VLOOKUP(Attendance!$G2356,REGULAR_WEEK_SCHEDULE[[Friday]:[Period]],2,TRUE))))))))))</f>
        <v/>
      </c>
      <c r="J2356" s="41" t="str">
        <f t="shared" ca="1" si="113"/>
        <v/>
      </c>
      <c r="K2356" s="41" t="str">
        <f>IF($A2356 &lt;&gt; "",VLOOKUP($A2356,'Student reference sheet'!$A$2:$V$2329, 7,FALSE), "")</f>
        <v/>
      </c>
      <c r="L2356" s="30" t="str">
        <f>IF($A2356 ="", "", VLOOKUP($A2356, 'Student reference sheet'!$A$2:$Z$2603,23,FALSE))</f>
        <v/>
      </c>
      <c r="M2356" s="30" t="str">
        <f>IF($A2356 ="", "", VLOOKUP($A2356, 'Student reference sheet'!$A$2:$Z$2603,24,FALSE))</f>
        <v/>
      </c>
      <c r="N2356" s="30" t="str">
        <f>IF($A2356 ="", "", VLOOKUP($A2356, 'Student reference sheet'!$A$2:$Z$2603,26,FALSE))</f>
        <v/>
      </c>
      <c r="O2356" s="30" t="str">
        <f>IF($A2356 ="", "", VLOOKUP($A2356, 'Student reference sheet'!$A$2:$Z$2603,25,FALSE))</f>
        <v/>
      </c>
      <c r="P2356" s="39" t="str">
        <f>IF($A2356 = "", "", IF(OR(VLOOKUP($A2356,'Student reference sheet'!$A$2:$V$2400,8,FALSE) = "R",  VLOOKUP($A2356,'Student reference sheet'!$A$2:$V$2400,8,FALSE) = "L"), "X", ""))</f>
        <v/>
      </c>
      <c r="Q2356" s="39" t="str">
        <f>IF($A2356 ="", "", VLOOKUP($A2356, 'Student reference sheet'!$A$2:$V$2603,22,FALSE))</f>
        <v/>
      </c>
      <c r="R2356" s="39" t="str">
        <f>IF($A2356 &lt;&gt; "",VLOOKUP($A2356,'Student reference sheet'!$A$2:$V$2329, 5,FALSE), "")</f>
        <v/>
      </c>
      <c r="S2356" s="39" t="str">
        <f>IF($A2356 &lt;&gt; "",VLOOKUP($A2356,'Student reference sheet'!$A$2:$V$2329, 6,FALSE), "")</f>
        <v/>
      </c>
      <c r="T2356" s="30" t="str">
        <f>IF($A2356 = "","",
IF(VLOOKUP($A2356,'Student reference sheet'!$A$2:$V$2329, 10,FALSE) = "Y", "Hispanic",
IF(VLOOKUP($A2356,'Student reference sheet'!$A$2:$V$2329,11,FALSE) &lt;&gt; "",
IF(VLOOKUP($A2356,'Student reference sheet'!$A$2:$V$2329,11,FALSE) = "UNK", "Unknown", VLOOKUP(VALUE(VLOOKUP($A2356,'Student reference sheet'!$A$2:$V$2329,11,FALSE)),'Ethnicity Reference'!$A$2:$B$22,2,FALSE)),
IF(VLOOKUP($A2356,'Student reference sheet'!$A$2:$V$2329,9,FALSE) &lt;&gt; "", VLOOKUP(VALUE(VLOOKUP($A2356,'Student reference sheet'!$A$2:$V$2329,9,FALSE)),'Ethnicity Reference'!$A$2:$B$22,2,FALSE),"Unknown"))))</f>
        <v/>
      </c>
      <c r="U2356" s="35"/>
    </row>
    <row r="2357" spans="1:21" ht="15.75">
      <c r="A2357" s="47"/>
      <c r="B2357" s="33"/>
      <c r="C2357" s="39" t="str">
        <f>IF($A2357 &lt;&gt; "",VLOOKUP($A2357,'Student reference sheet'!$A$2:$V$2329, 3,FALSE), "")</f>
        <v/>
      </c>
      <c r="D2357" s="39" t="str">
        <f>IF($A2357 &lt;&gt; "",VLOOKUP($A2357,'Student reference sheet'!$A$2:$V$2329, 2,FALSE), "")</f>
        <v/>
      </c>
      <c r="E2357" s="35"/>
      <c r="F2357" s="34"/>
      <c r="G2357" s="40" t="str">
        <f t="shared" ca="1" si="111"/>
        <v/>
      </c>
      <c r="H2357" s="40" t="str">
        <f t="shared" ca="1" si="112"/>
        <v/>
      </c>
      <c r="I2357" s="36" t="str">
        <f>IF($A2357 = "", "",
IF(COUNTIF(MINIMUM_DAY_DATES[], Attendance!J2357) &gt; 0, VLOOKUP(Attendance!$G2357,MINIMUM_DAY_PERIOD_SCHEDULE[], 2,TRUE),
IF(COUNTIF(RALLY_DATES[], Attendance!J2357) &gt; 0, VLOOKUP(Attendance!$G2357,RALLY_PERIOD_SCHEDULE[], 2,TRUE),
IF(WEEKDAY(Attendance!$J2357) = 2,
       IF(COUNTIF(FINALS_WEEK_MONDAY_DATE[],Attendance!$J2357) &gt; 0, VLOOKUP(Attendance!$G2357,FINALS_WEEK_MONDAY_PERIOD_SCHEDULE[],2,TRUE),
       VLOOKUP(Attendance!$G2357,REGULAR_WEEK_SCHEDULE[],6,TRUE)),
IF(WEEKDAY($J2357) = 3,
       IF(COUNTIF(FINALS_WEEK_TUESDAY_DATE[],Attendance!$J2357) &gt; 0, VLOOKUP(Attendance!$G2357,FINALS_WEEK_TUESDAY_PERIOD_SCHEDULE[],2,TRUE),
       VLOOKUP(Attendance!$G2357,REGULAR_WEEK_SCHEDULE[[Tuesday]:[Period]],5,TRUE)),
IF(WEEKDAY(Attendance!$J2357) = 4,
        IF(COUNTIF(BLOCK_WEDNESDAY_DATES[],Attendance!$J2357) &gt; 0, VLOOKUP(Attendance!$G2357,BLOCK_WEDNESDAY_PERIOD_SCHEDULE[],2,TRUE),
        IF(COUNTIF(FINALS_WEEK_WEDNESDAY_DATE[],Attendance!$J2357) &gt; 0, VLOOKUP(Attendance!$G2357,FINALS_WEEK_WEDNESDAY_PERIOD_SCHEDULE[],2,TRUE),
       VLOOKUP(Attendance!$G2357,REGULAR_WEEK_SCHEDULE[[Wednesday]:[Period]],4,TRUE))),
IF(WEEKDAY($J2357) = 5,
       IF(COUNTIF(BLOCK_THURSDAY_DATES[],Attendance!$J2357) &gt; 0, VLOOKUP(Attendance!$G2357,BLOCK_THURSDAY_PERIOD_SCHEDULE[],2,TRUE),
       IF(COUNTIF(FINALS_WEEK_THURSDAY_DATE[],Attendance!$J2357) &gt; 0, VLOOKUP(Attendance!$G2357,FINALS_WEEK_THURSDAY_PERIOD_SCHEDULE[],2,TRUE),
       VLOOKUP(Attendance!$G2357,REGULAR_WEEK_SCHEDULE[[Thursday]:[Period]],3,TRUE))),
IF(WEEKDAY(Attendance!$J2357) = 6,
       IF(COUNTIF(FINALS_WEEK_FRIDAY_DATE[],Attendance!$J2357) &gt; 0, VLOOKUP(Attendance!$G2357,FINALS_WEEK_FRIDAY_PERIOD_SCHEDULE[],2,TRUE),
       VLOOKUP(Attendance!$G2357,REGULAR_WEEK_SCHEDULE[[Friday]:[Period]],2,TRUE))))))))))</f>
        <v/>
      </c>
      <c r="J2357" s="41" t="str">
        <f t="shared" ca="1" si="113"/>
        <v/>
      </c>
      <c r="K2357" s="41" t="str">
        <f>IF($A2357 &lt;&gt; "",VLOOKUP($A2357,'Student reference sheet'!$A$2:$V$2329, 7,FALSE), "")</f>
        <v/>
      </c>
      <c r="L2357" s="30" t="str">
        <f>IF($A2357 ="", "", VLOOKUP($A2357, 'Student reference sheet'!$A$2:$Z$2603,23,FALSE))</f>
        <v/>
      </c>
      <c r="M2357" s="30" t="str">
        <f>IF($A2357 ="", "", VLOOKUP($A2357, 'Student reference sheet'!$A$2:$Z$2603,24,FALSE))</f>
        <v/>
      </c>
      <c r="N2357" s="30" t="str">
        <f>IF($A2357 ="", "", VLOOKUP($A2357, 'Student reference sheet'!$A$2:$Z$2603,26,FALSE))</f>
        <v/>
      </c>
      <c r="O2357" s="30" t="str">
        <f>IF($A2357 ="", "", VLOOKUP($A2357, 'Student reference sheet'!$A$2:$Z$2603,25,FALSE))</f>
        <v/>
      </c>
      <c r="P2357" s="39" t="str">
        <f>IF($A2357 = "", "", IF(OR(VLOOKUP($A2357,'Student reference sheet'!$A$2:$V$2400,8,FALSE) = "R",  VLOOKUP($A2357,'Student reference sheet'!$A$2:$V$2400,8,FALSE) = "L"), "X", ""))</f>
        <v/>
      </c>
      <c r="Q2357" s="39" t="str">
        <f>IF($A2357 ="", "", VLOOKUP($A2357, 'Student reference sheet'!$A$2:$V$2603,22,FALSE))</f>
        <v/>
      </c>
      <c r="R2357" s="39" t="str">
        <f>IF($A2357 &lt;&gt; "",VLOOKUP($A2357,'Student reference sheet'!$A$2:$V$2329, 5,FALSE), "")</f>
        <v/>
      </c>
      <c r="S2357" s="39" t="str">
        <f>IF($A2357 &lt;&gt; "",VLOOKUP($A2357,'Student reference sheet'!$A$2:$V$2329, 6,FALSE), "")</f>
        <v/>
      </c>
      <c r="T2357" s="30" t="str">
        <f>IF($A2357 = "","",
IF(VLOOKUP($A2357,'Student reference sheet'!$A$2:$V$2329, 10,FALSE) = "Y", "Hispanic",
IF(VLOOKUP($A2357,'Student reference sheet'!$A$2:$V$2329,11,FALSE) &lt;&gt; "",
IF(VLOOKUP($A2357,'Student reference sheet'!$A$2:$V$2329,11,FALSE) = "UNK", "Unknown", VLOOKUP(VALUE(VLOOKUP($A2357,'Student reference sheet'!$A$2:$V$2329,11,FALSE)),'Ethnicity Reference'!$A$2:$B$22,2,FALSE)),
IF(VLOOKUP($A2357,'Student reference sheet'!$A$2:$V$2329,9,FALSE) &lt;&gt; "", VLOOKUP(VALUE(VLOOKUP($A2357,'Student reference sheet'!$A$2:$V$2329,9,FALSE)),'Ethnicity Reference'!$A$2:$B$22,2,FALSE),"Unknown"))))</f>
        <v/>
      </c>
      <c r="U2357" s="35"/>
    </row>
    <row r="2358" spans="1:21" ht="15.75">
      <c r="A2358" s="47"/>
      <c r="B2358" s="33"/>
      <c r="C2358" s="39" t="str">
        <f>IF($A2358 &lt;&gt; "",VLOOKUP($A2358,'Student reference sheet'!$A$2:$V$2329, 3,FALSE), "")</f>
        <v/>
      </c>
      <c r="D2358" s="39" t="str">
        <f>IF($A2358 &lt;&gt; "",VLOOKUP($A2358,'Student reference sheet'!$A$2:$V$2329, 2,FALSE), "")</f>
        <v/>
      </c>
      <c r="E2358" s="35"/>
      <c r="F2358" s="34"/>
      <c r="G2358" s="40" t="str">
        <f t="shared" ca="1" si="111"/>
        <v/>
      </c>
      <c r="H2358" s="40" t="str">
        <f t="shared" ca="1" si="112"/>
        <v/>
      </c>
      <c r="I2358" s="36" t="str">
        <f>IF($A2358 = "", "",
IF(COUNTIF(MINIMUM_DAY_DATES[], Attendance!J2358) &gt; 0, VLOOKUP(Attendance!$G2358,MINIMUM_DAY_PERIOD_SCHEDULE[], 2,TRUE),
IF(COUNTIF(RALLY_DATES[], Attendance!J2358) &gt; 0, VLOOKUP(Attendance!$G2358,RALLY_PERIOD_SCHEDULE[], 2,TRUE),
IF(WEEKDAY(Attendance!$J2358) = 2,
       IF(COUNTIF(FINALS_WEEK_MONDAY_DATE[],Attendance!$J2358) &gt; 0, VLOOKUP(Attendance!$G2358,FINALS_WEEK_MONDAY_PERIOD_SCHEDULE[],2,TRUE),
       VLOOKUP(Attendance!$G2358,REGULAR_WEEK_SCHEDULE[],6,TRUE)),
IF(WEEKDAY($J2358) = 3,
       IF(COUNTIF(FINALS_WEEK_TUESDAY_DATE[],Attendance!$J2358) &gt; 0, VLOOKUP(Attendance!$G2358,FINALS_WEEK_TUESDAY_PERIOD_SCHEDULE[],2,TRUE),
       VLOOKUP(Attendance!$G2358,REGULAR_WEEK_SCHEDULE[[Tuesday]:[Period]],5,TRUE)),
IF(WEEKDAY(Attendance!$J2358) = 4,
        IF(COUNTIF(BLOCK_WEDNESDAY_DATES[],Attendance!$J2358) &gt; 0, VLOOKUP(Attendance!$G2358,BLOCK_WEDNESDAY_PERIOD_SCHEDULE[],2,TRUE),
        IF(COUNTIF(FINALS_WEEK_WEDNESDAY_DATE[],Attendance!$J2358) &gt; 0, VLOOKUP(Attendance!$G2358,FINALS_WEEK_WEDNESDAY_PERIOD_SCHEDULE[],2,TRUE),
       VLOOKUP(Attendance!$G2358,REGULAR_WEEK_SCHEDULE[[Wednesday]:[Period]],4,TRUE))),
IF(WEEKDAY($J2358) = 5,
       IF(COUNTIF(BLOCK_THURSDAY_DATES[],Attendance!$J2358) &gt; 0, VLOOKUP(Attendance!$G2358,BLOCK_THURSDAY_PERIOD_SCHEDULE[],2,TRUE),
       IF(COUNTIF(FINALS_WEEK_THURSDAY_DATE[],Attendance!$J2358) &gt; 0, VLOOKUP(Attendance!$G2358,FINALS_WEEK_THURSDAY_PERIOD_SCHEDULE[],2,TRUE),
       VLOOKUP(Attendance!$G2358,REGULAR_WEEK_SCHEDULE[[Thursday]:[Period]],3,TRUE))),
IF(WEEKDAY(Attendance!$J2358) = 6,
       IF(COUNTIF(FINALS_WEEK_FRIDAY_DATE[],Attendance!$J2358) &gt; 0, VLOOKUP(Attendance!$G2358,FINALS_WEEK_FRIDAY_PERIOD_SCHEDULE[],2,TRUE),
       VLOOKUP(Attendance!$G2358,REGULAR_WEEK_SCHEDULE[[Friday]:[Period]],2,TRUE))))))))))</f>
        <v/>
      </c>
      <c r="J2358" s="41" t="str">
        <f t="shared" ca="1" si="113"/>
        <v/>
      </c>
      <c r="K2358" s="41" t="str">
        <f>IF($A2358 &lt;&gt; "",VLOOKUP($A2358,'Student reference sheet'!$A$2:$V$2329, 7,FALSE), "")</f>
        <v/>
      </c>
      <c r="L2358" s="30" t="str">
        <f>IF($A2358 ="", "", VLOOKUP($A2358, 'Student reference sheet'!$A$2:$Z$2603,23,FALSE))</f>
        <v/>
      </c>
      <c r="M2358" s="30" t="str">
        <f>IF($A2358 ="", "", VLOOKUP($A2358, 'Student reference sheet'!$A$2:$Z$2603,24,FALSE))</f>
        <v/>
      </c>
      <c r="N2358" s="30" t="str">
        <f>IF($A2358 ="", "", VLOOKUP($A2358, 'Student reference sheet'!$A$2:$Z$2603,26,FALSE))</f>
        <v/>
      </c>
      <c r="O2358" s="30" t="str">
        <f>IF($A2358 ="", "", VLOOKUP($A2358, 'Student reference sheet'!$A$2:$Z$2603,25,FALSE))</f>
        <v/>
      </c>
      <c r="P2358" s="39" t="str">
        <f>IF($A2358 = "", "", IF(OR(VLOOKUP($A2358,'Student reference sheet'!$A$2:$V$2400,8,FALSE) = "R",  VLOOKUP($A2358,'Student reference sheet'!$A$2:$V$2400,8,FALSE) = "L"), "X", ""))</f>
        <v/>
      </c>
      <c r="Q2358" s="39" t="str">
        <f>IF($A2358 ="", "", VLOOKUP($A2358, 'Student reference sheet'!$A$2:$V$2603,22,FALSE))</f>
        <v/>
      </c>
      <c r="R2358" s="39" t="str">
        <f>IF($A2358 &lt;&gt; "",VLOOKUP($A2358,'Student reference sheet'!$A$2:$V$2329, 5,FALSE), "")</f>
        <v/>
      </c>
      <c r="S2358" s="39" t="str">
        <f>IF($A2358 &lt;&gt; "",VLOOKUP($A2358,'Student reference sheet'!$A$2:$V$2329, 6,FALSE), "")</f>
        <v/>
      </c>
      <c r="T2358" s="30" t="str">
        <f>IF($A2358 = "","",
IF(VLOOKUP($A2358,'Student reference sheet'!$A$2:$V$2329, 10,FALSE) = "Y", "Hispanic",
IF(VLOOKUP($A2358,'Student reference sheet'!$A$2:$V$2329,11,FALSE) &lt;&gt; "",
IF(VLOOKUP($A2358,'Student reference sheet'!$A$2:$V$2329,11,FALSE) = "UNK", "Unknown", VLOOKUP(VALUE(VLOOKUP($A2358,'Student reference sheet'!$A$2:$V$2329,11,FALSE)),'Ethnicity Reference'!$A$2:$B$22,2,FALSE)),
IF(VLOOKUP($A2358,'Student reference sheet'!$A$2:$V$2329,9,FALSE) &lt;&gt; "", VLOOKUP(VALUE(VLOOKUP($A2358,'Student reference sheet'!$A$2:$V$2329,9,FALSE)),'Ethnicity Reference'!$A$2:$B$22,2,FALSE),"Unknown"))))</f>
        <v/>
      </c>
      <c r="U2358" s="35"/>
    </row>
    <row r="2359" spans="1:21" ht="15.75">
      <c r="A2359" s="47"/>
      <c r="B2359" s="33"/>
      <c r="C2359" s="39" t="str">
        <f>IF($A2359 &lt;&gt; "",VLOOKUP($A2359,'Student reference sheet'!$A$2:$V$2329, 3,FALSE), "")</f>
        <v/>
      </c>
      <c r="D2359" s="39" t="str">
        <f>IF($A2359 &lt;&gt; "",VLOOKUP($A2359,'Student reference sheet'!$A$2:$V$2329, 2,FALSE), "")</f>
        <v/>
      </c>
      <c r="E2359" s="35"/>
      <c r="F2359" s="34"/>
      <c r="G2359" s="40" t="str">
        <f t="shared" ca="1" si="111"/>
        <v/>
      </c>
      <c r="H2359" s="40" t="str">
        <f t="shared" ca="1" si="112"/>
        <v/>
      </c>
      <c r="I2359" s="36" t="str">
        <f>IF($A2359 = "", "",
IF(COUNTIF(MINIMUM_DAY_DATES[], Attendance!J2359) &gt; 0, VLOOKUP(Attendance!$G2359,MINIMUM_DAY_PERIOD_SCHEDULE[], 2,TRUE),
IF(COUNTIF(RALLY_DATES[], Attendance!J2359) &gt; 0, VLOOKUP(Attendance!$G2359,RALLY_PERIOD_SCHEDULE[], 2,TRUE),
IF(WEEKDAY(Attendance!$J2359) = 2,
       IF(COUNTIF(FINALS_WEEK_MONDAY_DATE[],Attendance!$J2359) &gt; 0, VLOOKUP(Attendance!$G2359,FINALS_WEEK_MONDAY_PERIOD_SCHEDULE[],2,TRUE),
       VLOOKUP(Attendance!$G2359,REGULAR_WEEK_SCHEDULE[],6,TRUE)),
IF(WEEKDAY($J2359) = 3,
       IF(COUNTIF(FINALS_WEEK_TUESDAY_DATE[],Attendance!$J2359) &gt; 0, VLOOKUP(Attendance!$G2359,FINALS_WEEK_TUESDAY_PERIOD_SCHEDULE[],2,TRUE),
       VLOOKUP(Attendance!$G2359,REGULAR_WEEK_SCHEDULE[[Tuesday]:[Period]],5,TRUE)),
IF(WEEKDAY(Attendance!$J2359) = 4,
        IF(COUNTIF(BLOCK_WEDNESDAY_DATES[],Attendance!$J2359) &gt; 0, VLOOKUP(Attendance!$G2359,BLOCK_WEDNESDAY_PERIOD_SCHEDULE[],2,TRUE),
        IF(COUNTIF(FINALS_WEEK_WEDNESDAY_DATE[],Attendance!$J2359) &gt; 0, VLOOKUP(Attendance!$G2359,FINALS_WEEK_WEDNESDAY_PERIOD_SCHEDULE[],2,TRUE),
       VLOOKUP(Attendance!$G2359,REGULAR_WEEK_SCHEDULE[[Wednesday]:[Period]],4,TRUE))),
IF(WEEKDAY($J2359) = 5,
       IF(COUNTIF(BLOCK_THURSDAY_DATES[],Attendance!$J2359) &gt; 0, VLOOKUP(Attendance!$G2359,BLOCK_THURSDAY_PERIOD_SCHEDULE[],2,TRUE),
       IF(COUNTIF(FINALS_WEEK_THURSDAY_DATE[],Attendance!$J2359) &gt; 0, VLOOKUP(Attendance!$G2359,FINALS_WEEK_THURSDAY_PERIOD_SCHEDULE[],2,TRUE),
       VLOOKUP(Attendance!$G2359,REGULAR_WEEK_SCHEDULE[[Thursday]:[Period]],3,TRUE))),
IF(WEEKDAY(Attendance!$J2359) = 6,
       IF(COUNTIF(FINALS_WEEK_FRIDAY_DATE[],Attendance!$J2359) &gt; 0, VLOOKUP(Attendance!$G2359,FINALS_WEEK_FRIDAY_PERIOD_SCHEDULE[],2,TRUE),
       VLOOKUP(Attendance!$G2359,REGULAR_WEEK_SCHEDULE[[Friday]:[Period]],2,TRUE))))))))))</f>
        <v/>
      </c>
      <c r="J2359" s="41" t="str">
        <f t="shared" ca="1" si="113"/>
        <v/>
      </c>
      <c r="K2359" s="41" t="str">
        <f>IF($A2359 &lt;&gt; "",VLOOKUP($A2359,'Student reference sheet'!$A$2:$V$2329, 7,FALSE), "")</f>
        <v/>
      </c>
      <c r="L2359" s="30" t="str">
        <f>IF($A2359 ="", "", VLOOKUP($A2359, 'Student reference sheet'!$A$2:$Z$2603,23,FALSE))</f>
        <v/>
      </c>
      <c r="M2359" s="30" t="str">
        <f>IF($A2359 ="", "", VLOOKUP($A2359, 'Student reference sheet'!$A$2:$Z$2603,24,FALSE))</f>
        <v/>
      </c>
      <c r="N2359" s="30" t="str">
        <f>IF($A2359 ="", "", VLOOKUP($A2359, 'Student reference sheet'!$A$2:$Z$2603,26,FALSE))</f>
        <v/>
      </c>
      <c r="O2359" s="30" t="str">
        <f>IF($A2359 ="", "", VLOOKUP($A2359, 'Student reference sheet'!$A$2:$Z$2603,25,FALSE))</f>
        <v/>
      </c>
      <c r="P2359" s="39" t="str">
        <f>IF($A2359 = "", "", IF(OR(VLOOKUP($A2359,'Student reference sheet'!$A$2:$V$2400,8,FALSE) = "R",  VLOOKUP($A2359,'Student reference sheet'!$A$2:$V$2400,8,FALSE) = "L"), "X", ""))</f>
        <v/>
      </c>
      <c r="Q2359" s="39" t="str">
        <f>IF($A2359 ="", "", VLOOKUP($A2359, 'Student reference sheet'!$A$2:$V$2603,22,FALSE))</f>
        <v/>
      </c>
      <c r="R2359" s="39" t="str">
        <f>IF($A2359 &lt;&gt; "",VLOOKUP($A2359,'Student reference sheet'!$A$2:$V$2329, 5,FALSE), "")</f>
        <v/>
      </c>
      <c r="S2359" s="39" t="str">
        <f>IF($A2359 &lt;&gt; "",VLOOKUP($A2359,'Student reference sheet'!$A$2:$V$2329, 6,FALSE), "")</f>
        <v/>
      </c>
      <c r="T2359" s="30" t="str">
        <f>IF($A2359 = "","",
IF(VLOOKUP($A2359,'Student reference sheet'!$A$2:$V$2329, 10,FALSE) = "Y", "Hispanic",
IF(VLOOKUP($A2359,'Student reference sheet'!$A$2:$V$2329,11,FALSE) &lt;&gt; "",
IF(VLOOKUP($A2359,'Student reference sheet'!$A$2:$V$2329,11,FALSE) = "UNK", "Unknown", VLOOKUP(VALUE(VLOOKUP($A2359,'Student reference sheet'!$A$2:$V$2329,11,FALSE)),'Ethnicity Reference'!$A$2:$B$22,2,FALSE)),
IF(VLOOKUP($A2359,'Student reference sheet'!$A$2:$V$2329,9,FALSE) &lt;&gt; "", VLOOKUP(VALUE(VLOOKUP($A2359,'Student reference sheet'!$A$2:$V$2329,9,FALSE)),'Ethnicity Reference'!$A$2:$B$22,2,FALSE),"Unknown"))))</f>
        <v/>
      </c>
      <c r="U2359" s="35"/>
    </row>
    <row r="2360" spans="1:21" ht="15.75">
      <c r="A2360" s="47"/>
      <c r="B2360" s="33"/>
      <c r="C2360" s="39" t="str">
        <f>IF($A2360 &lt;&gt; "",VLOOKUP($A2360,'Student reference sheet'!$A$2:$V$2329, 3,FALSE), "")</f>
        <v/>
      </c>
      <c r="D2360" s="39" t="str">
        <f>IF($A2360 &lt;&gt; "",VLOOKUP($A2360,'Student reference sheet'!$A$2:$V$2329, 2,FALSE), "")</f>
        <v/>
      </c>
      <c r="E2360" s="35"/>
      <c r="F2360" s="34"/>
      <c r="G2360" s="40" t="str">
        <f t="shared" ca="1" si="111"/>
        <v/>
      </c>
      <c r="H2360" s="40" t="str">
        <f t="shared" ca="1" si="112"/>
        <v/>
      </c>
      <c r="I2360" s="36" t="str">
        <f>IF($A2360 = "", "",
IF(COUNTIF(MINIMUM_DAY_DATES[], Attendance!J2360) &gt; 0, VLOOKUP(Attendance!$G2360,MINIMUM_DAY_PERIOD_SCHEDULE[], 2,TRUE),
IF(COUNTIF(RALLY_DATES[], Attendance!J2360) &gt; 0, VLOOKUP(Attendance!$G2360,RALLY_PERIOD_SCHEDULE[], 2,TRUE),
IF(WEEKDAY(Attendance!$J2360) = 2,
       IF(COUNTIF(FINALS_WEEK_MONDAY_DATE[],Attendance!$J2360) &gt; 0, VLOOKUP(Attendance!$G2360,FINALS_WEEK_MONDAY_PERIOD_SCHEDULE[],2,TRUE),
       VLOOKUP(Attendance!$G2360,REGULAR_WEEK_SCHEDULE[],6,TRUE)),
IF(WEEKDAY($J2360) = 3,
       IF(COUNTIF(FINALS_WEEK_TUESDAY_DATE[],Attendance!$J2360) &gt; 0, VLOOKUP(Attendance!$G2360,FINALS_WEEK_TUESDAY_PERIOD_SCHEDULE[],2,TRUE),
       VLOOKUP(Attendance!$G2360,REGULAR_WEEK_SCHEDULE[[Tuesday]:[Period]],5,TRUE)),
IF(WEEKDAY(Attendance!$J2360) = 4,
        IF(COUNTIF(BLOCK_WEDNESDAY_DATES[],Attendance!$J2360) &gt; 0, VLOOKUP(Attendance!$G2360,BLOCK_WEDNESDAY_PERIOD_SCHEDULE[],2,TRUE),
        IF(COUNTIF(FINALS_WEEK_WEDNESDAY_DATE[],Attendance!$J2360) &gt; 0, VLOOKUP(Attendance!$G2360,FINALS_WEEK_WEDNESDAY_PERIOD_SCHEDULE[],2,TRUE),
       VLOOKUP(Attendance!$G2360,REGULAR_WEEK_SCHEDULE[[Wednesday]:[Period]],4,TRUE))),
IF(WEEKDAY($J2360) = 5,
       IF(COUNTIF(BLOCK_THURSDAY_DATES[],Attendance!$J2360) &gt; 0, VLOOKUP(Attendance!$G2360,BLOCK_THURSDAY_PERIOD_SCHEDULE[],2,TRUE),
       IF(COUNTIF(FINALS_WEEK_THURSDAY_DATE[],Attendance!$J2360) &gt; 0, VLOOKUP(Attendance!$G2360,FINALS_WEEK_THURSDAY_PERIOD_SCHEDULE[],2,TRUE),
       VLOOKUP(Attendance!$G2360,REGULAR_WEEK_SCHEDULE[[Thursday]:[Period]],3,TRUE))),
IF(WEEKDAY(Attendance!$J2360) = 6,
       IF(COUNTIF(FINALS_WEEK_FRIDAY_DATE[],Attendance!$J2360) &gt; 0, VLOOKUP(Attendance!$G2360,FINALS_WEEK_FRIDAY_PERIOD_SCHEDULE[],2,TRUE),
       VLOOKUP(Attendance!$G2360,REGULAR_WEEK_SCHEDULE[[Friday]:[Period]],2,TRUE))))))))))</f>
        <v/>
      </c>
      <c r="J2360" s="41" t="str">
        <f t="shared" ca="1" si="113"/>
        <v/>
      </c>
      <c r="K2360" s="41" t="str">
        <f>IF($A2360 &lt;&gt; "",VLOOKUP($A2360,'Student reference sheet'!$A$2:$V$2329, 7,FALSE), "")</f>
        <v/>
      </c>
      <c r="L2360" s="30" t="str">
        <f>IF($A2360 ="", "", VLOOKUP($A2360, 'Student reference sheet'!$A$2:$Z$2603,23,FALSE))</f>
        <v/>
      </c>
      <c r="M2360" s="30" t="str">
        <f>IF($A2360 ="", "", VLOOKUP($A2360, 'Student reference sheet'!$A$2:$Z$2603,24,FALSE))</f>
        <v/>
      </c>
      <c r="N2360" s="30" t="str">
        <f>IF($A2360 ="", "", VLOOKUP($A2360, 'Student reference sheet'!$A$2:$Z$2603,26,FALSE))</f>
        <v/>
      </c>
      <c r="O2360" s="30" t="str">
        <f>IF($A2360 ="", "", VLOOKUP($A2360, 'Student reference sheet'!$A$2:$Z$2603,25,FALSE))</f>
        <v/>
      </c>
      <c r="P2360" s="39" t="str">
        <f>IF($A2360 = "", "", IF(OR(VLOOKUP($A2360,'Student reference sheet'!$A$2:$V$2400,8,FALSE) = "R",  VLOOKUP($A2360,'Student reference sheet'!$A$2:$V$2400,8,FALSE) = "L"), "X", ""))</f>
        <v/>
      </c>
      <c r="Q2360" s="39" t="str">
        <f>IF($A2360 ="", "", VLOOKUP($A2360, 'Student reference sheet'!$A$2:$V$2603,22,FALSE))</f>
        <v/>
      </c>
      <c r="R2360" s="39" t="str">
        <f>IF($A2360 &lt;&gt; "",VLOOKUP($A2360,'Student reference sheet'!$A$2:$V$2329, 5,FALSE), "")</f>
        <v/>
      </c>
      <c r="S2360" s="39" t="str">
        <f>IF($A2360 &lt;&gt; "",VLOOKUP($A2360,'Student reference sheet'!$A$2:$V$2329, 6,FALSE), "")</f>
        <v/>
      </c>
      <c r="T2360" s="30" t="str">
        <f>IF($A2360 = "","",
IF(VLOOKUP($A2360,'Student reference sheet'!$A$2:$V$2329, 10,FALSE) = "Y", "Hispanic",
IF(VLOOKUP($A2360,'Student reference sheet'!$A$2:$V$2329,11,FALSE) &lt;&gt; "",
IF(VLOOKUP($A2360,'Student reference sheet'!$A$2:$V$2329,11,FALSE) = "UNK", "Unknown", VLOOKUP(VALUE(VLOOKUP($A2360,'Student reference sheet'!$A$2:$V$2329,11,FALSE)),'Ethnicity Reference'!$A$2:$B$22,2,FALSE)),
IF(VLOOKUP($A2360,'Student reference sheet'!$A$2:$V$2329,9,FALSE) &lt;&gt; "", VLOOKUP(VALUE(VLOOKUP($A2360,'Student reference sheet'!$A$2:$V$2329,9,FALSE)),'Ethnicity Reference'!$A$2:$B$22,2,FALSE),"Unknown"))))</f>
        <v/>
      </c>
      <c r="U2360" s="35"/>
    </row>
    <row r="2361" spans="1:21" ht="15.75">
      <c r="A2361" s="47"/>
      <c r="B2361" s="33"/>
      <c r="C2361" s="39" t="str">
        <f>IF($A2361 &lt;&gt; "",VLOOKUP($A2361,'Student reference sheet'!$A$2:$V$2329, 3,FALSE), "")</f>
        <v/>
      </c>
      <c r="D2361" s="39" t="str">
        <f>IF($A2361 &lt;&gt; "",VLOOKUP($A2361,'Student reference sheet'!$A$2:$V$2329, 2,FALSE), "")</f>
        <v/>
      </c>
      <c r="E2361" s="35"/>
      <c r="F2361" s="34"/>
      <c r="G2361" s="40" t="str">
        <f t="shared" ca="1" si="111"/>
        <v/>
      </c>
      <c r="H2361" s="40" t="str">
        <f t="shared" ca="1" si="112"/>
        <v/>
      </c>
      <c r="I2361" s="36" t="str">
        <f>IF($A2361 = "", "",
IF(COUNTIF(MINIMUM_DAY_DATES[], Attendance!J2361) &gt; 0, VLOOKUP(Attendance!$G2361,MINIMUM_DAY_PERIOD_SCHEDULE[], 2,TRUE),
IF(COUNTIF(RALLY_DATES[], Attendance!J2361) &gt; 0, VLOOKUP(Attendance!$G2361,RALLY_PERIOD_SCHEDULE[], 2,TRUE),
IF(WEEKDAY(Attendance!$J2361) = 2,
       IF(COUNTIF(FINALS_WEEK_MONDAY_DATE[],Attendance!$J2361) &gt; 0, VLOOKUP(Attendance!$G2361,FINALS_WEEK_MONDAY_PERIOD_SCHEDULE[],2,TRUE),
       VLOOKUP(Attendance!$G2361,REGULAR_WEEK_SCHEDULE[],6,TRUE)),
IF(WEEKDAY($J2361) = 3,
       IF(COUNTIF(FINALS_WEEK_TUESDAY_DATE[],Attendance!$J2361) &gt; 0, VLOOKUP(Attendance!$G2361,FINALS_WEEK_TUESDAY_PERIOD_SCHEDULE[],2,TRUE),
       VLOOKUP(Attendance!$G2361,REGULAR_WEEK_SCHEDULE[[Tuesday]:[Period]],5,TRUE)),
IF(WEEKDAY(Attendance!$J2361) = 4,
        IF(COUNTIF(BLOCK_WEDNESDAY_DATES[],Attendance!$J2361) &gt; 0, VLOOKUP(Attendance!$G2361,BLOCK_WEDNESDAY_PERIOD_SCHEDULE[],2,TRUE),
        IF(COUNTIF(FINALS_WEEK_WEDNESDAY_DATE[],Attendance!$J2361) &gt; 0, VLOOKUP(Attendance!$G2361,FINALS_WEEK_WEDNESDAY_PERIOD_SCHEDULE[],2,TRUE),
       VLOOKUP(Attendance!$G2361,REGULAR_WEEK_SCHEDULE[[Wednesday]:[Period]],4,TRUE))),
IF(WEEKDAY($J2361) = 5,
       IF(COUNTIF(BLOCK_THURSDAY_DATES[],Attendance!$J2361) &gt; 0, VLOOKUP(Attendance!$G2361,BLOCK_THURSDAY_PERIOD_SCHEDULE[],2,TRUE),
       IF(COUNTIF(FINALS_WEEK_THURSDAY_DATE[],Attendance!$J2361) &gt; 0, VLOOKUP(Attendance!$G2361,FINALS_WEEK_THURSDAY_PERIOD_SCHEDULE[],2,TRUE),
       VLOOKUP(Attendance!$G2361,REGULAR_WEEK_SCHEDULE[[Thursday]:[Period]],3,TRUE))),
IF(WEEKDAY(Attendance!$J2361) = 6,
       IF(COUNTIF(FINALS_WEEK_FRIDAY_DATE[],Attendance!$J2361) &gt; 0, VLOOKUP(Attendance!$G2361,FINALS_WEEK_FRIDAY_PERIOD_SCHEDULE[],2,TRUE),
       VLOOKUP(Attendance!$G2361,REGULAR_WEEK_SCHEDULE[[Friday]:[Period]],2,TRUE))))))))))</f>
        <v/>
      </c>
      <c r="J2361" s="41" t="str">
        <f t="shared" ca="1" si="113"/>
        <v/>
      </c>
      <c r="K2361" s="41" t="str">
        <f>IF($A2361 &lt;&gt; "",VLOOKUP($A2361,'Student reference sheet'!$A$2:$V$2329, 7,FALSE), "")</f>
        <v/>
      </c>
      <c r="L2361" s="30" t="str">
        <f>IF($A2361 ="", "", VLOOKUP($A2361, 'Student reference sheet'!$A$2:$Z$2603,23,FALSE))</f>
        <v/>
      </c>
      <c r="M2361" s="30" t="str">
        <f>IF($A2361 ="", "", VLOOKUP($A2361, 'Student reference sheet'!$A$2:$Z$2603,24,FALSE))</f>
        <v/>
      </c>
      <c r="N2361" s="30" t="str">
        <f>IF($A2361 ="", "", VLOOKUP($A2361, 'Student reference sheet'!$A$2:$Z$2603,26,FALSE))</f>
        <v/>
      </c>
      <c r="O2361" s="30" t="str">
        <f>IF($A2361 ="", "", VLOOKUP($A2361, 'Student reference sheet'!$A$2:$Z$2603,25,FALSE))</f>
        <v/>
      </c>
      <c r="P2361" s="39" t="str">
        <f>IF($A2361 = "", "", IF(OR(VLOOKUP($A2361,'Student reference sheet'!$A$2:$V$2400,8,FALSE) = "R",  VLOOKUP($A2361,'Student reference sheet'!$A$2:$V$2400,8,FALSE) = "L"), "X", ""))</f>
        <v/>
      </c>
      <c r="Q2361" s="39" t="str">
        <f>IF($A2361 ="", "", VLOOKUP($A2361, 'Student reference sheet'!$A$2:$V$2603,22,FALSE))</f>
        <v/>
      </c>
      <c r="R2361" s="39" t="str">
        <f>IF($A2361 &lt;&gt; "",VLOOKUP($A2361,'Student reference sheet'!$A$2:$V$2329, 5,FALSE), "")</f>
        <v/>
      </c>
      <c r="S2361" s="39" t="str">
        <f>IF($A2361 &lt;&gt; "",VLOOKUP($A2361,'Student reference sheet'!$A$2:$V$2329, 6,FALSE), "")</f>
        <v/>
      </c>
      <c r="T2361" s="30" t="str">
        <f>IF($A2361 = "","",
IF(VLOOKUP($A2361,'Student reference sheet'!$A$2:$V$2329, 10,FALSE) = "Y", "Hispanic",
IF(VLOOKUP($A2361,'Student reference sheet'!$A$2:$V$2329,11,FALSE) &lt;&gt; "",
IF(VLOOKUP($A2361,'Student reference sheet'!$A$2:$V$2329,11,FALSE) = "UNK", "Unknown", VLOOKUP(VALUE(VLOOKUP($A2361,'Student reference sheet'!$A$2:$V$2329,11,FALSE)),'Ethnicity Reference'!$A$2:$B$22,2,FALSE)),
IF(VLOOKUP($A2361,'Student reference sheet'!$A$2:$V$2329,9,FALSE) &lt;&gt; "", VLOOKUP(VALUE(VLOOKUP($A2361,'Student reference sheet'!$A$2:$V$2329,9,FALSE)),'Ethnicity Reference'!$A$2:$B$22,2,FALSE),"Unknown"))))</f>
        <v/>
      </c>
      <c r="U2361" s="35"/>
    </row>
    <row r="2362" spans="1:21" ht="15.75">
      <c r="A2362" s="47"/>
      <c r="B2362" s="33"/>
      <c r="C2362" s="39" t="str">
        <f>IF($A2362 &lt;&gt; "",VLOOKUP($A2362,'Student reference sheet'!$A$2:$V$2329, 3,FALSE), "")</f>
        <v/>
      </c>
      <c r="D2362" s="39" t="str">
        <f>IF($A2362 &lt;&gt; "",VLOOKUP($A2362,'Student reference sheet'!$A$2:$V$2329, 2,FALSE), "")</f>
        <v/>
      </c>
      <c r="E2362" s="35"/>
      <c r="F2362" s="34"/>
      <c r="G2362" s="40" t="str">
        <f t="shared" ca="1" si="111"/>
        <v/>
      </c>
      <c r="H2362" s="40" t="str">
        <f t="shared" ca="1" si="112"/>
        <v/>
      </c>
      <c r="I2362" s="36" t="str">
        <f>IF($A2362 = "", "",
IF(COUNTIF(MINIMUM_DAY_DATES[], Attendance!J2362) &gt; 0, VLOOKUP(Attendance!$G2362,MINIMUM_DAY_PERIOD_SCHEDULE[], 2,TRUE),
IF(COUNTIF(RALLY_DATES[], Attendance!J2362) &gt; 0, VLOOKUP(Attendance!$G2362,RALLY_PERIOD_SCHEDULE[], 2,TRUE),
IF(WEEKDAY(Attendance!$J2362) = 2,
       IF(COUNTIF(FINALS_WEEK_MONDAY_DATE[],Attendance!$J2362) &gt; 0, VLOOKUP(Attendance!$G2362,FINALS_WEEK_MONDAY_PERIOD_SCHEDULE[],2,TRUE),
       VLOOKUP(Attendance!$G2362,REGULAR_WEEK_SCHEDULE[],6,TRUE)),
IF(WEEKDAY($J2362) = 3,
       IF(COUNTIF(FINALS_WEEK_TUESDAY_DATE[],Attendance!$J2362) &gt; 0, VLOOKUP(Attendance!$G2362,FINALS_WEEK_TUESDAY_PERIOD_SCHEDULE[],2,TRUE),
       VLOOKUP(Attendance!$G2362,REGULAR_WEEK_SCHEDULE[[Tuesday]:[Period]],5,TRUE)),
IF(WEEKDAY(Attendance!$J2362) = 4,
        IF(COUNTIF(BLOCK_WEDNESDAY_DATES[],Attendance!$J2362) &gt; 0, VLOOKUP(Attendance!$G2362,BLOCK_WEDNESDAY_PERIOD_SCHEDULE[],2,TRUE),
        IF(COUNTIF(FINALS_WEEK_WEDNESDAY_DATE[],Attendance!$J2362) &gt; 0, VLOOKUP(Attendance!$G2362,FINALS_WEEK_WEDNESDAY_PERIOD_SCHEDULE[],2,TRUE),
       VLOOKUP(Attendance!$G2362,REGULAR_WEEK_SCHEDULE[[Wednesday]:[Period]],4,TRUE))),
IF(WEEKDAY($J2362) = 5,
       IF(COUNTIF(BLOCK_THURSDAY_DATES[],Attendance!$J2362) &gt; 0, VLOOKUP(Attendance!$G2362,BLOCK_THURSDAY_PERIOD_SCHEDULE[],2,TRUE),
       IF(COUNTIF(FINALS_WEEK_THURSDAY_DATE[],Attendance!$J2362) &gt; 0, VLOOKUP(Attendance!$G2362,FINALS_WEEK_THURSDAY_PERIOD_SCHEDULE[],2,TRUE),
       VLOOKUP(Attendance!$G2362,REGULAR_WEEK_SCHEDULE[[Thursday]:[Period]],3,TRUE))),
IF(WEEKDAY(Attendance!$J2362) = 6,
       IF(COUNTIF(FINALS_WEEK_FRIDAY_DATE[],Attendance!$J2362) &gt; 0, VLOOKUP(Attendance!$G2362,FINALS_WEEK_FRIDAY_PERIOD_SCHEDULE[],2,TRUE),
       VLOOKUP(Attendance!$G2362,REGULAR_WEEK_SCHEDULE[[Friday]:[Period]],2,TRUE))))))))))</f>
        <v/>
      </c>
      <c r="J2362" s="41" t="str">
        <f t="shared" ca="1" si="113"/>
        <v/>
      </c>
      <c r="K2362" s="41" t="str">
        <f>IF($A2362 &lt;&gt; "",VLOOKUP($A2362,'Student reference sheet'!$A$2:$V$2329, 7,FALSE), "")</f>
        <v/>
      </c>
      <c r="L2362" s="30" t="str">
        <f>IF($A2362 ="", "", VLOOKUP($A2362, 'Student reference sheet'!$A$2:$Z$2603,23,FALSE))</f>
        <v/>
      </c>
      <c r="M2362" s="30" t="str">
        <f>IF($A2362 ="", "", VLOOKUP($A2362, 'Student reference sheet'!$A$2:$Z$2603,24,FALSE))</f>
        <v/>
      </c>
      <c r="N2362" s="30" t="str">
        <f>IF($A2362 ="", "", VLOOKUP($A2362, 'Student reference sheet'!$A$2:$Z$2603,26,FALSE))</f>
        <v/>
      </c>
      <c r="O2362" s="30" t="str">
        <f>IF($A2362 ="", "", VLOOKUP($A2362, 'Student reference sheet'!$A$2:$Z$2603,25,FALSE))</f>
        <v/>
      </c>
      <c r="P2362" s="39" t="str">
        <f>IF($A2362 = "", "", IF(OR(VLOOKUP($A2362,'Student reference sheet'!$A$2:$V$2400,8,FALSE) = "R",  VLOOKUP($A2362,'Student reference sheet'!$A$2:$V$2400,8,FALSE) = "L"), "X", ""))</f>
        <v/>
      </c>
      <c r="Q2362" s="39" t="str">
        <f>IF($A2362 ="", "", VLOOKUP($A2362, 'Student reference sheet'!$A$2:$V$2603,22,FALSE))</f>
        <v/>
      </c>
      <c r="R2362" s="39" t="str">
        <f>IF($A2362 &lt;&gt; "",VLOOKUP($A2362,'Student reference sheet'!$A$2:$V$2329, 5,FALSE), "")</f>
        <v/>
      </c>
      <c r="S2362" s="39" t="str">
        <f>IF($A2362 &lt;&gt; "",VLOOKUP($A2362,'Student reference sheet'!$A$2:$V$2329, 6,FALSE), "")</f>
        <v/>
      </c>
      <c r="T2362" s="30" t="str">
        <f>IF($A2362 = "","",
IF(VLOOKUP($A2362,'Student reference sheet'!$A$2:$V$2329, 10,FALSE) = "Y", "Hispanic",
IF(VLOOKUP($A2362,'Student reference sheet'!$A$2:$V$2329,11,FALSE) &lt;&gt; "",
IF(VLOOKUP($A2362,'Student reference sheet'!$A$2:$V$2329,11,FALSE) = "UNK", "Unknown", VLOOKUP(VALUE(VLOOKUP($A2362,'Student reference sheet'!$A$2:$V$2329,11,FALSE)),'Ethnicity Reference'!$A$2:$B$22,2,FALSE)),
IF(VLOOKUP($A2362,'Student reference sheet'!$A$2:$V$2329,9,FALSE) &lt;&gt; "", VLOOKUP(VALUE(VLOOKUP($A2362,'Student reference sheet'!$A$2:$V$2329,9,FALSE)),'Ethnicity Reference'!$A$2:$B$22,2,FALSE),"Unknown"))))</f>
        <v/>
      </c>
      <c r="U2362" s="35"/>
    </row>
    <row r="2363" spans="1:21" ht="15.75">
      <c r="A2363" s="47"/>
      <c r="B2363" s="33"/>
      <c r="C2363" s="39" t="str">
        <f>IF($A2363 &lt;&gt; "",VLOOKUP($A2363,'Student reference sheet'!$A$2:$V$2329, 3,FALSE), "")</f>
        <v/>
      </c>
      <c r="D2363" s="39" t="str">
        <f>IF($A2363 &lt;&gt; "",VLOOKUP($A2363,'Student reference sheet'!$A$2:$V$2329, 2,FALSE), "")</f>
        <v/>
      </c>
      <c r="E2363" s="35"/>
      <c r="F2363" s="34"/>
      <c r="G2363" s="40" t="str">
        <f t="shared" ca="1" si="111"/>
        <v/>
      </c>
      <c r="H2363" s="40" t="str">
        <f t="shared" ca="1" si="112"/>
        <v/>
      </c>
      <c r="I2363" s="36" t="str">
        <f>IF($A2363 = "", "",
IF(COUNTIF(MINIMUM_DAY_DATES[], Attendance!J2363) &gt; 0, VLOOKUP(Attendance!$G2363,MINIMUM_DAY_PERIOD_SCHEDULE[], 2,TRUE),
IF(COUNTIF(RALLY_DATES[], Attendance!J2363) &gt; 0, VLOOKUP(Attendance!$G2363,RALLY_PERIOD_SCHEDULE[], 2,TRUE),
IF(WEEKDAY(Attendance!$J2363) = 2,
       IF(COUNTIF(FINALS_WEEK_MONDAY_DATE[],Attendance!$J2363) &gt; 0, VLOOKUP(Attendance!$G2363,FINALS_WEEK_MONDAY_PERIOD_SCHEDULE[],2,TRUE),
       VLOOKUP(Attendance!$G2363,REGULAR_WEEK_SCHEDULE[],6,TRUE)),
IF(WEEKDAY($J2363) = 3,
       IF(COUNTIF(FINALS_WEEK_TUESDAY_DATE[],Attendance!$J2363) &gt; 0, VLOOKUP(Attendance!$G2363,FINALS_WEEK_TUESDAY_PERIOD_SCHEDULE[],2,TRUE),
       VLOOKUP(Attendance!$G2363,REGULAR_WEEK_SCHEDULE[[Tuesday]:[Period]],5,TRUE)),
IF(WEEKDAY(Attendance!$J2363) = 4,
        IF(COUNTIF(BLOCK_WEDNESDAY_DATES[],Attendance!$J2363) &gt; 0, VLOOKUP(Attendance!$G2363,BLOCK_WEDNESDAY_PERIOD_SCHEDULE[],2,TRUE),
        IF(COUNTIF(FINALS_WEEK_WEDNESDAY_DATE[],Attendance!$J2363) &gt; 0, VLOOKUP(Attendance!$G2363,FINALS_WEEK_WEDNESDAY_PERIOD_SCHEDULE[],2,TRUE),
       VLOOKUP(Attendance!$G2363,REGULAR_WEEK_SCHEDULE[[Wednesday]:[Period]],4,TRUE))),
IF(WEEKDAY($J2363) = 5,
       IF(COUNTIF(BLOCK_THURSDAY_DATES[],Attendance!$J2363) &gt; 0, VLOOKUP(Attendance!$G2363,BLOCK_THURSDAY_PERIOD_SCHEDULE[],2,TRUE),
       IF(COUNTIF(FINALS_WEEK_THURSDAY_DATE[],Attendance!$J2363) &gt; 0, VLOOKUP(Attendance!$G2363,FINALS_WEEK_THURSDAY_PERIOD_SCHEDULE[],2,TRUE),
       VLOOKUP(Attendance!$G2363,REGULAR_WEEK_SCHEDULE[[Thursday]:[Period]],3,TRUE))),
IF(WEEKDAY(Attendance!$J2363) = 6,
       IF(COUNTIF(FINALS_WEEK_FRIDAY_DATE[],Attendance!$J2363) &gt; 0, VLOOKUP(Attendance!$G2363,FINALS_WEEK_FRIDAY_PERIOD_SCHEDULE[],2,TRUE),
       VLOOKUP(Attendance!$G2363,REGULAR_WEEK_SCHEDULE[[Friday]:[Period]],2,TRUE))))))))))</f>
        <v/>
      </c>
      <c r="J2363" s="41" t="str">
        <f t="shared" ca="1" si="113"/>
        <v/>
      </c>
      <c r="K2363" s="41" t="str">
        <f>IF($A2363 &lt;&gt; "",VLOOKUP($A2363,'Student reference sheet'!$A$2:$V$2329, 7,FALSE), "")</f>
        <v/>
      </c>
      <c r="L2363" s="30" t="str">
        <f>IF($A2363 ="", "", VLOOKUP($A2363, 'Student reference sheet'!$A$2:$Z$2603,23,FALSE))</f>
        <v/>
      </c>
      <c r="M2363" s="30" t="str">
        <f>IF($A2363 ="", "", VLOOKUP($A2363, 'Student reference sheet'!$A$2:$Z$2603,24,FALSE))</f>
        <v/>
      </c>
      <c r="N2363" s="30" t="str">
        <f>IF($A2363 ="", "", VLOOKUP($A2363, 'Student reference sheet'!$A$2:$Z$2603,26,FALSE))</f>
        <v/>
      </c>
      <c r="O2363" s="30" t="str">
        <f>IF($A2363 ="", "", VLOOKUP($A2363, 'Student reference sheet'!$A$2:$Z$2603,25,FALSE))</f>
        <v/>
      </c>
      <c r="P2363" s="39" t="str">
        <f>IF($A2363 = "", "", IF(OR(VLOOKUP($A2363,'Student reference sheet'!$A$2:$V$2400,8,FALSE) = "R",  VLOOKUP($A2363,'Student reference sheet'!$A$2:$V$2400,8,FALSE) = "L"), "X", ""))</f>
        <v/>
      </c>
      <c r="Q2363" s="39" t="str">
        <f>IF($A2363 ="", "", VLOOKUP($A2363, 'Student reference sheet'!$A$2:$V$2603,22,FALSE))</f>
        <v/>
      </c>
      <c r="R2363" s="39" t="str">
        <f>IF($A2363 &lt;&gt; "",VLOOKUP($A2363,'Student reference sheet'!$A$2:$V$2329, 5,FALSE), "")</f>
        <v/>
      </c>
      <c r="S2363" s="39" t="str">
        <f>IF($A2363 &lt;&gt; "",VLOOKUP($A2363,'Student reference sheet'!$A$2:$V$2329, 6,FALSE), "")</f>
        <v/>
      </c>
      <c r="T2363" s="30" t="str">
        <f>IF($A2363 = "","",
IF(VLOOKUP($A2363,'Student reference sheet'!$A$2:$V$2329, 10,FALSE) = "Y", "Hispanic",
IF(VLOOKUP($A2363,'Student reference sheet'!$A$2:$V$2329,11,FALSE) &lt;&gt; "",
IF(VLOOKUP($A2363,'Student reference sheet'!$A$2:$V$2329,11,FALSE) = "UNK", "Unknown", VLOOKUP(VALUE(VLOOKUP($A2363,'Student reference sheet'!$A$2:$V$2329,11,FALSE)),'Ethnicity Reference'!$A$2:$B$22,2,FALSE)),
IF(VLOOKUP($A2363,'Student reference sheet'!$A$2:$V$2329,9,FALSE) &lt;&gt; "", VLOOKUP(VALUE(VLOOKUP($A2363,'Student reference sheet'!$A$2:$V$2329,9,FALSE)),'Ethnicity Reference'!$A$2:$B$22,2,FALSE),"Unknown"))))</f>
        <v/>
      </c>
      <c r="U2363" s="35"/>
    </row>
    <row r="2364" spans="1:21" ht="15.75">
      <c r="A2364" s="47"/>
      <c r="B2364" s="33"/>
      <c r="C2364" s="39" t="str">
        <f>IF($A2364 &lt;&gt; "",VLOOKUP($A2364,'Student reference sheet'!$A$2:$V$2329, 3,FALSE), "")</f>
        <v/>
      </c>
      <c r="D2364" s="39" t="str">
        <f>IF($A2364 &lt;&gt; "",VLOOKUP($A2364,'Student reference sheet'!$A$2:$V$2329, 2,FALSE), "")</f>
        <v/>
      </c>
      <c r="E2364" s="35"/>
      <c r="F2364" s="34"/>
      <c r="G2364" s="40" t="str">
        <f t="shared" ca="1" si="111"/>
        <v/>
      </c>
      <c r="H2364" s="40" t="str">
        <f t="shared" ca="1" si="112"/>
        <v/>
      </c>
      <c r="I2364" s="36" t="str">
        <f>IF($A2364 = "", "",
IF(COUNTIF(MINIMUM_DAY_DATES[], Attendance!J2364) &gt; 0, VLOOKUP(Attendance!$G2364,MINIMUM_DAY_PERIOD_SCHEDULE[], 2,TRUE),
IF(COUNTIF(RALLY_DATES[], Attendance!J2364) &gt; 0, VLOOKUP(Attendance!$G2364,RALLY_PERIOD_SCHEDULE[], 2,TRUE),
IF(WEEKDAY(Attendance!$J2364) = 2,
       IF(COUNTIF(FINALS_WEEK_MONDAY_DATE[],Attendance!$J2364) &gt; 0, VLOOKUP(Attendance!$G2364,FINALS_WEEK_MONDAY_PERIOD_SCHEDULE[],2,TRUE),
       VLOOKUP(Attendance!$G2364,REGULAR_WEEK_SCHEDULE[],6,TRUE)),
IF(WEEKDAY($J2364) = 3,
       IF(COUNTIF(FINALS_WEEK_TUESDAY_DATE[],Attendance!$J2364) &gt; 0, VLOOKUP(Attendance!$G2364,FINALS_WEEK_TUESDAY_PERIOD_SCHEDULE[],2,TRUE),
       VLOOKUP(Attendance!$G2364,REGULAR_WEEK_SCHEDULE[[Tuesday]:[Period]],5,TRUE)),
IF(WEEKDAY(Attendance!$J2364) = 4,
        IF(COUNTIF(BLOCK_WEDNESDAY_DATES[],Attendance!$J2364) &gt; 0, VLOOKUP(Attendance!$G2364,BLOCK_WEDNESDAY_PERIOD_SCHEDULE[],2,TRUE),
        IF(COUNTIF(FINALS_WEEK_WEDNESDAY_DATE[],Attendance!$J2364) &gt; 0, VLOOKUP(Attendance!$G2364,FINALS_WEEK_WEDNESDAY_PERIOD_SCHEDULE[],2,TRUE),
       VLOOKUP(Attendance!$G2364,REGULAR_WEEK_SCHEDULE[[Wednesday]:[Period]],4,TRUE))),
IF(WEEKDAY($J2364) = 5,
       IF(COUNTIF(BLOCK_THURSDAY_DATES[],Attendance!$J2364) &gt; 0, VLOOKUP(Attendance!$G2364,BLOCK_THURSDAY_PERIOD_SCHEDULE[],2,TRUE),
       IF(COUNTIF(FINALS_WEEK_THURSDAY_DATE[],Attendance!$J2364) &gt; 0, VLOOKUP(Attendance!$G2364,FINALS_WEEK_THURSDAY_PERIOD_SCHEDULE[],2,TRUE),
       VLOOKUP(Attendance!$G2364,REGULAR_WEEK_SCHEDULE[[Thursday]:[Period]],3,TRUE))),
IF(WEEKDAY(Attendance!$J2364) = 6,
       IF(COUNTIF(FINALS_WEEK_FRIDAY_DATE[],Attendance!$J2364) &gt; 0, VLOOKUP(Attendance!$G2364,FINALS_WEEK_FRIDAY_PERIOD_SCHEDULE[],2,TRUE),
       VLOOKUP(Attendance!$G2364,REGULAR_WEEK_SCHEDULE[[Friday]:[Period]],2,TRUE))))))))))</f>
        <v/>
      </c>
      <c r="J2364" s="41" t="str">
        <f t="shared" ca="1" si="113"/>
        <v/>
      </c>
      <c r="K2364" s="41" t="str">
        <f>IF($A2364 &lt;&gt; "",VLOOKUP($A2364,'Student reference sheet'!$A$2:$V$2329, 7,FALSE), "")</f>
        <v/>
      </c>
      <c r="L2364" s="30" t="str">
        <f>IF($A2364 ="", "", VLOOKUP($A2364, 'Student reference sheet'!$A$2:$Z$2603,23,FALSE))</f>
        <v/>
      </c>
      <c r="M2364" s="30" t="str">
        <f>IF($A2364 ="", "", VLOOKUP($A2364, 'Student reference sheet'!$A$2:$Z$2603,24,FALSE))</f>
        <v/>
      </c>
      <c r="N2364" s="30" t="str">
        <f>IF($A2364 ="", "", VLOOKUP($A2364, 'Student reference sheet'!$A$2:$Z$2603,26,FALSE))</f>
        <v/>
      </c>
      <c r="O2364" s="30" t="str">
        <f>IF($A2364 ="", "", VLOOKUP($A2364, 'Student reference sheet'!$A$2:$Z$2603,25,FALSE))</f>
        <v/>
      </c>
      <c r="P2364" s="39" t="str">
        <f>IF($A2364 = "", "", IF(OR(VLOOKUP($A2364,'Student reference sheet'!$A$2:$V$2400,8,FALSE) = "R",  VLOOKUP($A2364,'Student reference sheet'!$A$2:$V$2400,8,FALSE) = "L"), "X", ""))</f>
        <v/>
      </c>
      <c r="Q2364" s="39" t="str">
        <f>IF($A2364 ="", "", VLOOKUP($A2364, 'Student reference sheet'!$A$2:$V$2603,22,FALSE))</f>
        <v/>
      </c>
      <c r="R2364" s="39" t="str">
        <f>IF($A2364 &lt;&gt; "",VLOOKUP($A2364,'Student reference sheet'!$A$2:$V$2329, 5,FALSE), "")</f>
        <v/>
      </c>
      <c r="S2364" s="39" t="str">
        <f>IF($A2364 &lt;&gt; "",VLOOKUP($A2364,'Student reference sheet'!$A$2:$V$2329, 6,FALSE), "")</f>
        <v/>
      </c>
      <c r="T2364" s="30" t="str">
        <f>IF($A2364 = "","",
IF(VLOOKUP($A2364,'Student reference sheet'!$A$2:$V$2329, 10,FALSE) = "Y", "Hispanic",
IF(VLOOKUP($A2364,'Student reference sheet'!$A$2:$V$2329,11,FALSE) &lt;&gt; "",
IF(VLOOKUP($A2364,'Student reference sheet'!$A$2:$V$2329,11,FALSE) = "UNK", "Unknown", VLOOKUP(VALUE(VLOOKUP($A2364,'Student reference sheet'!$A$2:$V$2329,11,FALSE)),'Ethnicity Reference'!$A$2:$B$22,2,FALSE)),
IF(VLOOKUP($A2364,'Student reference sheet'!$A$2:$V$2329,9,FALSE) &lt;&gt; "", VLOOKUP(VALUE(VLOOKUP($A2364,'Student reference sheet'!$A$2:$V$2329,9,FALSE)),'Ethnicity Reference'!$A$2:$B$22,2,FALSE),"Unknown"))))</f>
        <v/>
      </c>
      <c r="U2364" s="35"/>
    </row>
    <row r="2365" spans="1:21" ht="15.75">
      <c r="A2365" s="47"/>
      <c r="B2365" s="33"/>
      <c r="C2365" s="39" t="str">
        <f>IF($A2365 &lt;&gt; "",VLOOKUP($A2365,'Student reference sheet'!$A$2:$V$2329, 3,FALSE), "")</f>
        <v/>
      </c>
      <c r="D2365" s="39" t="str">
        <f>IF($A2365 &lt;&gt; "",VLOOKUP($A2365,'Student reference sheet'!$A$2:$V$2329, 2,FALSE), "")</f>
        <v/>
      </c>
      <c r="E2365" s="35"/>
      <c r="F2365" s="34"/>
      <c r="G2365" s="40" t="str">
        <f t="shared" ca="1" si="111"/>
        <v/>
      </c>
      <c r="H2365" s="40" t="str">
        <f t="shared" ca="1" si="112"/>
        <v/>
      </c>
      <c r="I2365" s="36" t="str">
        <f>IF($A2365 = "", "",
IF(COUNTIF(MINIMUM_DAY_DATES[], Attendance!J2365) &gt; 0, VLOOKUP(Attendance!$G2365,MINIMUM_DAY_PERIOD_SCHEDULE[], 2,TRUE),
IF(COUNTIF(RALLY_DATES[], Attendance!J2365) &gt; 0, VLOOKUP(Attendance!$G2365,RALLY_PERIOD_SCHEDULE[], 2,TRUE),
IF(WEEKDAY(Attendance!$J2365) = 2,
       IF(COUNTIF(FINALS_WEEK_MONDAY_DATE[],Attendance!$J2365) &gt; 0, VLOOKUP(Attendance!$G2365,FINALS_WEEK_MONDAY_PERIOD_SCHEDULE[],2,TRUE),
       VLOOKUP(Attendance!$G2365,REGULAR_WEEK_SCHEDULE[],6,TRUE)),
IF(WEEKDAY($J2365) = 3,
       IF(COUNTIF(FINALS_WEEK_TUESDAY_DATE[],Attendance!$J2365) &gt; 0, VLOOKUP(Attendance!$G2365,FINALS_WEEK_TUESDAY_PERIOD_SCHEDULE[],2,TRUE),
       VLOOKUP(Attendance!$G2365,REGULAR_WEEK_SCHEDULE[[Tuesday]:[Period]],5,TRUE)),
IF(WEEKDAY(Attendance!$J2365) = 4,
        IF(COUNTIF(BLOCK_WEDNESDAY_DATES[],Attendance!$J2365) &gt; 0, VLOOKUP(Attendance!$G2365,BLOCK_WEDNESDAY_PERIOD_SCHEDULE[],2,TRUE),
        IF(COUNTIF(FINALS_WEEK_WEDNESDAY_DATE[],Attendance!$J2365) &gt; 0, VLOOKUP(Attendance!$G2365,FINALS_WEEK_WEDNESDAY_PERIOD_SCHEDULE[],2,TRUE),
       VLOOKUP(Attendance!$G2365,REGULAR_WEEK_SCHEDULE[[Wednesday]:[Period]],4,TRUE))),
IF(WEEKDAY($J2365) = 5,
       IF(COUNTIF(BLOCK_THURSDAY_DATES[],Attendance!$J2365) &gt; 0, VLOOKUP(Attendance!$G2365,BLOCK_THURSDAY_PERIOD_SCHEDULE[],2,TRUE),
       IF(COUNTIF(FINALS_WEEK_THURSDAY_DATE[],Attendance!$J2365) &gt; 0, VLOOKUP(Attendance!$G2365,FINALS_WEEK_THURSDAY_PERIOD_SCHEDULE[],2,TRUE),
       VLOOKUP(Attendance!$G2365,REGULAR_WEEK_SCHEDULE[[Thursday]:[Period]],3,TRUE))),
IF(WEEKDAY(Attendance!$J2365) = 6,
       IF(COUNTIF(FINALS_WEEK_FRIDAY_DATE[],Attendance!$J2365) &gt; 0, VLOOKUP(Attendance!$G2365,FINALS_WEEK_FRIDAY_PERIOD_SCHEDULE[],2,TRUE),
       VLOOKUP(Attendance!$G2365,REGULAR_WEEK_SCHEDULE[[Friday]:[Period]],2,TRUE))))))))))</f>
        <v/>
      </c>
      <c r="J2365" s="41" t="str">
        <f t="shared" ca="1" si="113"/>
        <v/>
      </c>
      <c r="K2365" s="41" t="str">
        <f>IF($A2365 &lt;&gt; "",VLOOKUP($A2365,'Student reference sheet'!$A$2:$V$2329, 7,FALSE), "")</f>
        <v/>
      </c>
      <c r="L2365" s="30" t="str">
        <f>IF($A2365 ="", "", VLOOKUP($A2365, 'Student reference sheet'!$A$2:$Z$2603,23,FALSE))</f>
        <v/>
      </c>
      <c r="M2365" s="30" t="str">
        <f>IF($A2365 ="", "", VLOOKUP($A2365, 'Student reference sheet'!$A$2:$Z$2603,24,FALSE))</f>
        <v/>
      </c>
      <c r="N2365" s="30" t="str">
        <f>IF($A2365 ="", "", VLOOKUP($A2365, 'Student reference sheet'!$A$2:$Z$2603,26,FALSE))</f>
        <v/>
      </c>
      <c r="O2365" s="30" t="str">
        <f>IF($A2365 ="", "", VLOOKUP($A2365, 'Student reference sheet'!$A$2:$Z$2603,25,FALSE))</f>
        <v/>
      </c>
      <c r="P2365" s="39" t="str">
        <f>IF($A2365 = "", "", IF(OR(VLOOKUP($A2365,'Student reference sheet'!$A$2:$V$2400,8,FALSE) = "R",  VLOOKUP($A2365,'Student reference sheet'!$A$2:$V$2400,8,FALSE) = "L"), "X", ""))</f>
        <v/>
      </c>
      <c r="Q2365" s="39" t="str">
        <f>IF($A2365 ="", "", VLOOKUP($A2365, 'Student reference sheet'!$A$2:$V$2603,22,FALSE))</f>
        <v/>
      </c>
      <c r="R2365" s="39" t="str">
        <f>IF($A2365 &lt;&gt; "",VLOOKUP($A2365,'Student reference sheet'!$A$2:$V$2329, 5,FALSE), "")</f>
        <v/>
      </c>
      <c r="S2365" s="39" t="str">
        <f>IF($A2365 &lt;&gt; "",VLOOKUP($A2365,'Student reference sheet'!$A$2:$V$2329, 6,FALSE), "")</f>
        <v/>
      </c>
      <c r="T2365" s="30" t="str">
        <f>IF($A2365 = "","",
IF(VLOOKUP($A2365,'Student reference sheet'!$A$2:$V$2329, 10,FALSE) = "Y", "Hispanic",
IF(VLOOKUP($A2365,'Student reference sheet'!$A$2:$V$2329,11,FALSE) &lt;&gt; "",
IF(VLOOKUP($A2365,'Student reference sheet'!$A$2:$V$2329,11,FALSE) = "UNK", "Unknown", VLOOKUP(VALUE(VLOOKUP($A2365,'Student reference sheet'!$A$2:$V$2329,11,FALSE)),'Ethnicity Reference'!$A$2:$B$22,2,FALSE)),
IF(VLOOKUP($A2365,'Student reference sheet'!$A$2:$V$2329,9,FALSE) &lt;&gt; "", VLOOKUP(VALUE(VLOOKUP($A2365,'Student reference sheet'!$A$2:$V$2329,9,FALSE)),'Ethnicity Reference'!$A$2:$B$22,2,FALSE),"Unknown"))))</f>
        <v/>
      </c>
      <c r="U2365" s="35"/>
    </row>
    <row r="2366" spans="1:21" ht="15.75">
      <c r="A2366" s="47"/>
      <c r="B2366" s="33"/>
      <c r="C2366" s="39" t="str">
        <f>IF($A2366 &lt;&gt; "",VLOOKUP($A2366,'Student reference sheet'!$A$2:$V$2329, 3,FALSE), "")</f>
        <v/>
      </c>
      <c r="D2366" s="39" t="str">
        <f>IF($A2366 &lt;&gt; "",VLOOKUP($A2366,'Student reference sheet'!$A$2:$V$2329, 2,FALSE), "")</f>
        <v/>
      </c>
      <c r="E2366" s="35"/>
      <c r="F2366" s="34"/>
      <c r="G2366" s="40" t="str">
        <f t="shared" ca="1" si="111"/>
        <v/>
      </c>
      <c r="H2366" s="40" t="str">
        <f t="shared" ca="1" si="112"/>
        <v/>
      </c>
      <c r="I2366" s="36" t="str">
        <f>IF($A2366 = "", "",
IF(COUNTIF(MINIMUM_DAY_DATES[], Attendance!J2366) &gt; 0, VLOOKUP(Attendance!$G2366,MINIMUM_DAY_PERIOD_SCHEDULE[], 2,TRUE),
IF(COUNTIF(RALLY_DATES[], Attendance!J2366) &gt; 0, VLOOKUP(Attendance!$G2366,RALLY_PERIOD_SCHEDULE[], 2,TRUE),
IF(WEEKDAY(Attendance!$J2366) = 2,
       IF(COUNTIF(FINALS_WEEK_MONDAY_DATE[],Attendance!$J2366) &gt; 0, VLOOKUP(Attendance!$G2366,FINALS_WEEK_MONDAY_PERIOD_SCHEDULE[],2,TRUE),
       VLOOKUP(Attendance!$G2366,REGULAR_WEEK_SCHEDULE[],6,TRUE)),
IF(WEEKDAY($J2366) = 3,
       IF(COUNTIF(FINALS_WEEK_TUESDAY_DATE[],Attendance!$J2366) &gt; 0, VLOOKUP(Attendance!$G2366,FINALS_WEEK_TUESDAY_PERIOD_SCHEDULE[],2,TRUE),
       VLOOKUP(Attendance!$G2366,REGULAR_WEEK_SCHEDULE[[Tuesday]:[Period]],5,TRUE)),
IF(WEEKDAY(Attendance!$J2366) = 4,
        IF(COUNTIF(BLOCK_WEDNESDAY_DATES[],Attendance!$J2366) &gt; 0, VLOOKUP(Attendance!$G2366,BLOCK_WEDNESDAY_PERIOD_SCHEDULE[],2,TRUE),
        IF(COUNTIF(FINALS_WEEK_WEDNESDAY_DATE[],Attendance!$J2366) &gt; 0, VLOOKUP(Attendance!$G2366,FINALS_WEEK_WEDNESDAY_PERIOD_SCHEDULE[],2,TRUE),
       VLOOKUP(Attendance!$G2366,REGULAR_WEEK_SCHEDULE[[Wednesday]:[Period]],4,TRUE))),
IF(WEEKDAY($J2366) = 5,
       IF(COUNTIF(BLOCK_THURSDAY_DATES[],Attendance!$J2366) &gt; 0, VLOOKUP(Attendance!$G2366,BLOCK_THURSDAY_PERIOD_SCHEDULE[],2,TRUE),
       IF(COUNTIF(FINALS_WEEK_THURSDAY_DATE[],Attendance!$J2366) &gt; 0, VLOOKUP(Attendance!$G2366,FINALS_WEEK_THURSDAY_PERIOD_SCHEDULE[],2,TRUE),
       VLOOKUP(Attendance!$G2366,REGULAR_WEEK_SCHEDULE[[Thursday]:[Period]],3,TRUE))),
IF(WEEKDAY(Attendance!$J2366) = 6,
       IF(COUNTIF(FINALS_WEEK_FRIDAY_DATE[],Attendance!$J2366) &gt; 0, VLOOKUP(Attendance!$G2366,FINALS_WEEK_FRIDAY_PERIOD_SCHEDULE[],2,TRUE),
       VLOOKUP(Attendance!$G2366,REGULAR_WEEK_SCHEDULE[[Friday]:[Period]],2,TRUE))))))))))</f>
        <v/>
      </c>
      <c r="J2366" s="41" t="str">
        <f t="shared" ca="1" si="113"/>
        <v/>
      </c>
      <c r="K2366" s="41" t="str">
        <f>IF($A2366 &lt;&gt; "",VLOOKUP($A2366,'Student reference sheet'!$A$2:$V$2329, 7,FALSE), "")</f>
        <v/>
      </c>
      <c r="L2366" s="30" t="str">
        <f>IF($A2366 ="", "", VLOOKUP($A2366, 'Student reference sheet'!$A$2:$Z$2603,23,FALSE))</f>
        <v/>
      </c>
      <c r="M2366" s="30" t="str">
        <f>IF($A2366 ="", "", VLOOKUP($A2366, 'Student reference sheet'!$A$2:$Z$2603,24,FALSE))</f>
        <v/>
      </c>
      <c r="N2366" s="30" t="str">
        <f>IF($A2366 ="", "", VLOOKUP($A2366, 'Student reference sheet'!$A$2:$Z$2603,26,FALSE))</f>
        <v/>
      </c>
      <c r="O2366" s="30" t="str">
        <f>IF($A2366 ="", "", VLOOKUP($A2366, 'Student reference sheet'!$A$2:$Z$2603,25,FALSE))</f>
        <v/>
      </c>
      <c r="P2366" s="39" t="str">
        <f>IF($A2366 = "", "", IF(OR(VLOOKUP($A2366,'Student reference sheet'!$A$2:$V$2400,8,FALSE) = "R",  VLOOKUP($A2366,'Student reference sheet'!$A$2:$V$2400,8,FALSE) = "L"), "X", ""))</f>
        <v/>
      </c>
      <c r="Q2366" s="39" t="str">
        <f>IF($A2366 ="", "", VLOOKUP($A2366, 'Student reference sheet'!$A$2:$V$2603,22,FALSE))</f>
        <v/>
      </c>
      <c r="R2366" s="39" t="str">
        <f>IF($A2366 &lt;&gt; "",VLOOKUP($A2366,'Student reference sheet'!$A$2:$V$2329, 5,FALSE), "")</f>
        <v/>
      </c>
      <c r="S2366" s="39" t="str">
        <f>IF($A2366 &lt;&gt; "",VLOOKUP($A2366,'Student reference sheet'!$A$2:$V$2329, 6,FALSE), "")</f>
        <v/>
      </c>
      <c r="T2366" s="30" t="str">
        <f>IF($A2366 = "","",
IF(VLOOKUP($A2366,'Student reference sheet'!$A$2:$V$2329, 10,FALSE) = "Y", "Hispanic",
IF(VLOOKUP($A2366,'Student reference sheet'!$A$2:$V$2329,11,FALSE) &lt;&gt; "",
IF(VLOOKUP($A2366,'Student reference sheet'!$A$2:$V$2329,11,FALSE) = "UNK", "Unknown", VLOOKUP(VALUE(VLOOKUP($A2366,'Student reference sheet'!$A$2:$V$2329,11,FALSE)),'Ethnicity Reference'!$A$2:$B$22,2,FALSE)),
IF(VLOOKUP($A2366,'Student reference sheet'!$A$2:$V$2329,9,FALSE) &lt;&gt; "", VLOOKUP(VALUE(VLOOKUP($A2366,'Student reference sheet'!$A$2:$V$2329,9,FALSE)),'Ethnicity Reference'!$A$2:$B$22,2,FALSE),"Unknown"))))</f>
        <v/>
      </c>
      <c r="U2366" s="35"/>
    </row>
    <row r="2367" spans="1:21" ht="15.75">
      <c r="A2367" s="47"/>
      <c r="B2367" s="33"/>
      <c r="C2367" s="39" t="str">
        <f>IF($A2367 &lt;&gt; "",VLOOKUP($A2367,'Student reference sheet'!$A$2:$V$2329, 3,FALSE), "")</f>
        <v/>
      </c>
      <c r="D2367" s="39" t="str">
        <f>IF($A2367 &lt;&gt; "",VLOOKUP($A2367,'Student reference sheet'!$A$2:$V$2329, 2,FALSE), "")</f>
        <v/>
      </c>
      <c r="E2367" s="35"/>
      <c r="F2367" s="34"/>
      <c r="G2367" s="40" t="str">
        <f t="shared" ca="1" si="111"/>
        <v/>
      </c>
      <c r="H2367" s="40" t="str">
        <f t="shared" ca="1" si="112"/>
        <v/>
      </c>
      <c r="I2367" s="36" t="str">
        <f>IF($A2367 = "", "",
IF(COUNTIF(MINIMUM_DAY_DATES[], Attendance!J2367) &gt; 0, VLOOKUP(Attendance!$G2367,MINIMUM_DAY_PERIOD_SCHEDULE[], 2,TRUE),
IF(COUNTIF(RALLY_DATES[], Attendance!J2367) &gt; 0, VLOOKUP(Attendance!$G2367,RALLY_PERIOD_SCHEDULE[], 2,TRUE),
IF(WEEKDAY(Attendance!$J2367) = 2,
       IF(COUNTIF(FINALS_WEEK_MONDAY_DATE[],Attendance!$J2367) &gt; 0, VLOOKUP(Attendance!$G2367,FINALS_WEEK_MONDAY_PERIOD_SCHEDULE[],2,TRUE),
       VLOOKUP(Attendance!$G2367,REGULAR_WEEK_SCHEDULE[],6,TRUE)),
IF(WEEKDAY($J2367) = 3,
       IF(COUNTIF(FINALS_WEEK_TUESDAY_DATE[],Attendance!$J2367) &gt; 0, VLOOKUP(Attendance!$G2367,FINALS_WEEK_TUESDAY_PERIOD_SCHEDULE[],2,TRUE),
       VLOOKUP(Attendance!$G2367,REGULAR_WEEK_SCHEDULE[[Tuesday]:[Period]],5,TRUE)),
IF(WEEKDAY(Attendance!$J2367) = 4,
        IF(COUNTIF(BLOCK_WEDNESDAY_DATES[],Attendance!$J2367) &gt; 0, VLOOKUP(Attendance!$G2367,BLOCK_WEDNESDAY_PERIOD_SCHEDULE[],2,TRUE),
        IF(COUNTIF(FINALS_WEEK_WEDNESDAY_DATE[],Attendance!$J2367) &gt; 0, VLOOKUP(Attendance!$G2367,FINALS_WEEK_WEDNESDAY_PERIOD_SCHEDULE[],2,TRUE),
       VLOOKUP(Attendance!$G2367,REGULAR_WEEK_SCHEDULE[[Wednesday]:[Period]],4,TRUE))),
IF(WEEKDAY($J2367) = 5,
       IF(COUNTIF(BLOCK_THURSDAY_DATES[],Attendance!$J2367) &gt; 0, VLOOKUP(Attendance!$G2367,BLOCK_THURSDAY_PERIOD_SCHEDULE[],2,TRUE),
       IF(COUNTIF(FINALS_WEEK_THURSDAY_DATE[],Attendance!$J2367) &gt; 0, VLOOKUP(Attendance!$G2367,FINALS_WEEK_THURSDAY_PERIOD_SCHEDULE[],2,TRUE),
       VLOOKUP(Attendance!$G2367,REGULAR_WEEK_SCHEDULE[[Thursday]:[Period]],3,TRUE))),
IF(WEEKDAY(Attendance!$J2367) = 6,
       IF(COUNTIF(FINALS_WEEK_FRIDAY_DATE[],Attendance!$J2367) &gt; 0, VLOOKUP(Attendance!$G2367,FINALS_WEEK_FRIDAY_PERIOD_SCHEDULE[],2,TRUE),
       VLOOKUP(Attendance!$G2367,REGULAR_WEEK_SCHEDULE[[Friday]:[Period]],2,TRUE))))))))))</f>
        <v/>
      </c>
      <c r="J2367" s="41" t="str">
        <f t="shared" ca="1" si="113"/>
        <v/>
      </c>
      <c r="K2367" s="41" t="str">
        <f>IF($A2367 &lt;&gt; "",VLOOKUP($A2367,'Student reference sheet'!$A$2:$V$2329, 7,FALSE), "")</f>
        <v/>
      </c>
      <c r="L2367" s="30" t="str">
        <f>IF($A2367 ="", "", VLOOKUP($A2367, 'Student reference sheet'!$A$2:$Z$2603,23,FALSE))</f>
        <v/>
      </c>
      <c r="M2367" s="30" t="str">
        <f>IF($A2367 ="", "", VLOOKUP($A2367, 'Student reference sheet'!$A$2:$Z$2603,24,FALSE))</f>
        <v/>
      </c>
      <c r="N2367" s="30" t="str">
        <f>IF($A2367 ="", "", VLOOKUP($A2367, 'Student reference sheet'!$A$2:$Z$2603,26,FALSE))</f>
        <v/>
      </c>
      <c r="O2367" s="30" t="str">
        <f>IF($A2367 ="", "", VLOOKUP($A2367, 'Student reference sheet'!$A$2:$Z$2603,25,FALSE))</f>
        <v/>
      </c>
      <c r="P2367" s="39" t="str">
        <f>IF($A2367 = "", "", IF(OR(VLOOKUP($A2367,'Student reference sheet'!$A$2:$V$2400,8,FALSE) = "R",  VLOOKUP($A2367,'Student reference sheet'!$A$2:$V$2400,8,FALSE) = "L"), "X", ""))</f>
        <v/>
      </c>
      <c r="Q2367" s="39" t="str">
        <f>IF($A2367 ="", "", VLOOKUP($A2367, 'Student reference sheet'!$A$2:$V$2603,22,FALSE))</f>
        <v/>
      </c>
      <c r="R2367" s="39" t="str">
        <f>IF($A2367 &lt;&gt; "",VLOOKUP($A2367,'Student reference sheet'!$A$2:$V$2329, 5,FALSE), "")</f>
        <v/>
      </c>
      <c r="S2367" s="39" t="str">
        <f>IF($A2367 &lt;&gt; "",VLOOKUP($A2367,'Student reference sheet'!$A$2:$V$2329, 6,FALSE), "")</f>
        <v/>
      </c>
      <c r="T2367" s="30" t="str">
        <f>IF($A2367 = "","",
IF(VLOOKUP($A2367,'Student reference sheet'!$A$2:$V$2329, 10,FALSE) = "Y", "Hispanic",
IF(VLOOKUP($A2367,'Student reference sheet'!$A$2:$V$2329,11,FALSE) &lt;&gt; "",
IF(VLOOKUP($A2367,'Student reference sheet'!$A$2:$V$2329,11,FALSE) = "UNK", "Unknown", VLOOKUP(VALUE(VLOOKUP($A2367,'Student reference sheet'!$A$2:$V$2329,11,FALSE)),'Ethnicity Reference'!$A$2:$B$22,2,FALSE)),
IF(VLOOKUP($A2367,'Student reference sheet'!$A$2:$V$2329,9,FALSE) &lt;&gt; "", VLOOKUP(VALUE(VLOOKUP($A2367,'Student reference sheet'!$A$2:$V$2329,9,FALSE)),'Ethnicity Reference'!$A$2:$B$22,2,FALSE),"Unknown"))))</f>
        <v/>
      </c>
      <c r="U2367" s="35"/>
    </row>
    <row r="2368" spans="1:21" ht="15.75">
      <c r="A2368" s="47"/>
      <c r="B2368" s="33"/>
      <c r="C2368" s="39" t="str">
        <f>IF($A2368 &lt;&gt; "",VLOOKUP($A2368,'Student reference sheet'!$A$2:$V$2329, 3,FALSE), "")</f>
        <v/>
      </c>
      <c r="D2368" s="39" t="str">
        <f>IF($A2368 &lt;&gt; "",VLOOKUP($A2368,'Student reference sheet'!$A$2:$V$2329, 2,FALSE), "")</f>
        <v/>
      </c>
      <c r="E2368" s="35"/>
      <c r="F2368" s="34"/>
      <c r="G2368" s="40" t="str">
        <f t="shared" ca="1" si="111"/>
        <v/>
      </c>
      <c r="H2368" s="40" t="str">
        <f t="shared" ca="1" si="112"/>
        <v/>
      </c>
      <c r="I2368" s="36" t="str">
        <f>IF($A2368 = "", "",
IF(COUNTIF(MINIMUM_DAY_DATES[], Attendance!J2368) &gt; 0, VLOOKUP(Attendance!$G2368,MINIMUM_DAY_PERIOD_SCHEDULE[], 2,TRUE),
IF(COUNTIF(RALLY_DATES[], Attendance!J2368) &gt; 0, VLOOKUP(Attendance!$G2368,RALLY_PERIOD_SCHEDULE[], 2,TRUE),
IF(WEEKDAY(Attendance!$J2368) = 2,
       IF(COUNTIF(FINALS_WEEK_MONDAY_DATE[],Attendance!$J2368) &gt; 0, VLOOKUP(Attendance!$G2368,FINALS_WEEK_MONDAY_PERIOD_SCHEDULE[],2,TRUE),
       VLOOKUP(Attendance!$G2368,REGULAR_WEEK_SCHEDULE[],6,TRUE)),
IF(WEEKDAY($J2368) = 3,
       IF(COUNTIF(FINALS_WEEK_TUESDAY_DATE[],Attendance!$J2368) &gt; 0, VLOOKUP(Attendance!$G2368,FINALS_WEEK_TUESDAY_PERIOD_SCHEDULE[],2,TRUE),
       VLOOKUP(Attendance!$G2368,REGULAR_WEEK_SCHEDULE[[Tuesday]:[Period]],5,TRUE)),
IF(WEEKDAY(Attendance!$J2368) = 4,
        IF(COUNTIF(BLOCK_WEDNESDAY_DATES[],Attendance!$J2368) &gt; 0, VLOOKUP(Attendance!$G2368,BLOCK_WEDNESDAY_PERIOD_SCHEDULE[],2,TRUE),
        IF(COUNTIF(FINALS_WEEK_WEDNESDAY_DATE[],Attendance!$J2368) &gt; 0, VLOOKUP(Attendance!$G2368,FINALS_WEEK_WEDNESDAY_PERIOD_SCHEDULE[],2,TRUE),
       VLOOKUP(Attendance!$G2368,REGULAR_WEEK_SCHEDULE[[Wednesday]:[Period]],4,TRUE))),
IF(WEEKDAY($J2368) = 5,
       IF(COUNTIF(BLOCK_THURSDAY_DATES[],Attendance!$J2368) &gt; 0, VLOOKUP(Attendance!$G2368,BLOCK_THURSDAY_PERIOD_SCHEDULE[],2,TRUE),
       IF(COUNTIF(FINALS_WEEK_THURSDAY_DATE[],Attendance!$J2368) &gt; 0, VLOOKUP(Attendance!$G2368,FINALS_WEEK_THURSDAY_PERIOD_SCHEDULE[],2,TRUE),
       VLOOKUP(Attendance!$G2368,REGULAR_WEEK_SCHEDULE[[Thursday]:[Period]],3,TRUE))),
IF(WEEKDAY(Attendance!$J2368) = 6,
       IF(COUNTIF(FINALS_WEEK_FRIDAY_DATE[],Attendance!$J2368) &gt; 0, VLOOKUP(Attendance!$G2368,FINALS_WEEK_FRIDAY_PERIOD_SCHEDULE[],2,TRUE),
       VLOOKUP(Attendance!$G2368,REGULAR_WEEK_SCHEDULE[[Friday]:[Period]],2,TRUE))))))))))</f>
        <v/>
      </c>
      <c r="J2368" s="41" t="str">
        <f t="shared" ca="1" si="113"/>
        <v/>
      </c>
      <c r="K2368" s="41" t="str">
        <f>IF($A2368 &lt;&gt; "",VLOOKUP($A2368,'Student reference sheet'!$A$2:$V$2329, 7,FALSE), "")</f>
        <v/>
      </c>
      <c r="L2368" s="30" t="str">
        <f>IF($A2368 ="", "", VLOOKUP($A2368, 'Student reference sheet'!$A$2:$Z$2603,23,FALSE))</f>
        <v/>
      </c>
      <c r="M2368" s="30" t="str">
        <f>IF($A2368 ="", "", VLOOKUP($A2368, 'Student reference sheet'!$A$2:$Z$2603,24,FALSE))</f>
        <v/>
      </c>
      <c r="N2368" s="30" t="str">
        <f>IF($A2368 ="", "", VLOOKUP($A2368, 'Student reference sheet'!$A$2:$Z$2603,26,FALSE))</f>
        <v/>
      </c>
      <c r="O2368" s="30" t="str">
        <f>IF($A2368 ="", "", VLOOKUP($A2368, 'Student reference sheet'!$A$2:$Z$2603,25,FALSE))</f>
        <v/>
      </c>
      <c r="P2368" s="39" t="str">
        <f>IF($A2368 = "", "", IF(OR(VLOOKUP($A2368,'Student reference sheet'!$A$2:$V$2400,8,FALSE) = "R",  VLOOKUP($A2368,'Student reference sheet'!$A$2:$V$2400,8,FALSE) = "L"), "X", ""))</f>
        <v/>
      </c>
      <c r="Q2368" s="39" t="str">
        <f>IF($A2368 ="", "", VLOOKUP($A2368, 'Student reference sheet'!$A$2:$V$2603,22,FALSE))</f>
        <v/>
      </c>
      <c r="R2368" s="39" t="str">
        <f>IF($A2368 &lt;&gt; "",VLOOKUP($A2368,'Student reference sheet'!$A$2:$V$2329, 5,FALSE), "")</f>
        <v/>
      </c>
      <c r="S2368" s="39" t="str">
        <f>IF($A2368 &lt;&gt; "",VLOOKUP($A2368,'Student reference sheet'!$A$2:$V$2329, 6,FALSE), "")</f>
        <v/>
      </c>
      <c r="T2368" s="30" t="str">
        <f>IF($A2368 = "","",
IF(VLOOKUP($A2368,'Student reference sheet'!$A$2:$V$2329, 10,FALSE) = "Y", "Hispanic",
IF(VLOOKUP($A2368,'Student reference sheet'!$A$2:$V$2329,11,FALSE) &lt;&gt; "",
IF(VLOOKUP($A2368,'Student reference sheet'!$A$2:$V$2329,11,FALSE) = "UNK", "Unknown", VLOOKUP(VALUE(VLOOKUP($A2368,'Student reference sheet'!$A$2:$V$2329,11,FALSE)),'Ethnicity Reference'!$A$2:$B$22,2,FALSE)),
IF(VLOOKUP($A2368,'Student reference sheet'!$A$2:$V$2329,9,FALSE) &lt;&gt; "", VLOOKUP(VALUE(VLOOKUP($A2368,'Student reference sheet'!$A$2:$V$2329,9,FALSE)),'Ethnicity Reference'!$A$2:$B$22,2,FALSE),"Unknown"))))</f>
        <v/>
      </c>
      <c r="U2368" s="35"/>
    </row>
    <row r="2369" spans="1:21" ht="15.75">
      <c r="A2369" s="47"/>
      <c r="B2369" s="33"/>
      <c r="C2369" s="39" t="str">
        <f>IF($A2369 &lt;&gt; "",VLOOKUP($A2369,'Student reference sheet'!$A$2:$V$2329, 3,FALSE), "")</f>
        <v/>
      </c>
      <c r="D2369" s="39" t="str">
        <f>IF($A2369 &lt;&gt; "",VLOOKUP($A2369,'Student reference sheet'!$A$2:$V$2329, 2,FALSE), "")</f>
        <v/>
      </c>
      <c r="E2369" s="35"/>
      <c r="F2369" s="34"/>
      <c r="G2369" s="40" t="str">
        <f t="shared" ca="1" si="111"/>
        <v/>
      </c>
      <c r="H2369" s="40" t="str">
        <f t="shared" ca="1" si="112"/>
        <v/>
      </c>
      <c r="I2369" s="36" t="str">
        <f>IF($A2369 = "", "",
IF(COUNTIF(MINIMUM_DAY_DATES[], Attendance!J2369) &gt; 0, VLOOKUP(Attendance!$G2369,MINIMUM_DAY_PERIOD_SCHEDULE[], 2,TRUE),
IF(COUNTIF(RALLY_DATES[], Attendance!J2369) &gt; 0, VLOOKUP(Attendance!$G2369,RALLY_PERIOD_SCHEDULE[], 2,TRUE),
IF(WEEKDAY(Attendance!$J2369) = 2,
       IF(COUNTIF(FINALS_WEEK_MONDAY_DATE[],Attendance!$J2369) &gt; 0, VLOOKUP(Attendance!$G2369,FINALS_WEEK_MONDAY_PERIOD_SCHEDULE[],2,TRUE),
       VLOOKUP(Attendance!$G2369,REGULAR_WEEK_SCHEDULE[],6,TRUE)),
IF(WEEKDAY($J2369) = 3,
       IF(COUNTIF(FINALS_WEEK_TUESDAY_DATE[],Attendance!$J2369) &gt; 0, VLOOKUP(Attendance!$G2369,FINALS_WEEK_TUESDAY_PERIOD_SCHEDULE[],2,TRUE),
       VLOOKUP(Attendance!$G2369,REGULAR_WEEK_SCHEDULE[[Tuesday]:[Period]],5,TRUE)),
IF(WEEKDAY(Attendance!$J2369) = 4,
        IF(COUNTIF(BLOCK_WEDNESDAY_DATES[],Attendance!$J2369) &gt; 0, VLOOKUP(Attendance!$G2369,BLOCK_WEDNESDAY_PERIOD_SCHEDULE[],2,TRUE),
        IF(COUNTIF(FINALS_WEEK_WEDNESDAY_DATE[],Attendance!$J2369) &gt; 0, VLOOKUP(Attendance!$G2369,FINALS_WEEK_WEDNESDAY_PERIOD_SCHEDULE[],2,TRUE),
       VLOOKUP(Attendance!$G2369,REGULAR_WEEK_SCHEDULE[[Wednesday]:[Period]],4,TRUE))),
IF(WEEKDAY($J2369) = 5,
       IF(COUNTIF(BLOCK_THURSDAY_DATES[],Attendance!$J2369) &gt; 0, VLOOKUP(Attendance!$G2369,BLOCK_THURSDAY_PERIOD_SCHEDULE[],2,TRUE),
       IF(COUNTIF(FINALS_WEEK_THURSDAY_DATE[],Attendance!$J2369) &gt; 0, VLOOKUP(Attendance!$G2369,FINALS_WEEK_THURSDAY_PERIOD_SCHEDULE[],2,TRUE),
       VLOOKUP(Attendance!$G2369,REGULAR_WEEK_SCHEDULE[[Thursday]:[Period]],3,TRUE))),
IF(WEEKDAY(Attendance!$J2369) = 6,
       IF(COUNTIF(FINALS_WEEK_FRIDAY_DATE[],Attendance!$J2369) &gt; 0, VLOOKUP(Attendance!$G2369,FINALS_WEEK_FRIDAY_PERIOD_SCHEDULE[],2,TRUE),
       VLOOKUP(Attendance!$G2369,REGULAR_WEEK_SCHEDULE[[Friday]:[Period]],2,TRUE))))))))))</f>
        <v/>
      </c>
      <c r="J2369" s="41" t="str">
        <f t="shared" ca="1" si="113"/>
        <v/>
      </c>
      <c r="K2369" s="41" t="str">
        <f>IF($A2369 &lt;&gt; "",VLOOKUP($A2369,'Student reference sheet'!$A$2:$V$2329, 7,FALSE), "")</f>
        <v/>
      </c>
      <c r="L2369" s="30" t="str">
        <f>IF($A2369 ="", "", VLOOKUP($A2369, 'Student reference sheet'!$A$2:$Z$2603,23,FALSE))</f>
        <v/>
      </c>
      <c r="M2369" s="30" t="str">
        <f>IF($A2369 ="", "", VLOOKUP($A2369, 'Student reference sheet'!$A$2:$Z$2603,24,FALSE))</f>
        <v/>
      </c>
      <c r="N2369" s="30" t="str">
        <f>IF($A2369 ="", "", VLOOKUP($A2369, 'Student reference sheet'!$A$2:$Z$2603,26,FALSE))</f>
        <v/>
      </c>
      <c r="O2369" s="30" t="str">
        <f>IF($A2369 ="", "", VLOOKUP($A2369, 'Student reference sheet'!$A$2:$Z$2603,25,FALSE))</f>
        <v/>
      </c>
      <c r="P2369" s="39" t="str">
        <f>IF($A2369 = "", "", IF(OR(VLOOKUP($A2369,'Student reference sheet'!$A$2:$V$2400,8,FALSE) = "R",  VLOOKUP($A2369,'Student reference sheet'!$A$2:$V$2400,8,FALSE) = "L"), "X", ""))</f>
        <v/>
      </c>
      <c r="Q2369" s="39" t="str">
        <f>IF($A2369 ="", "", VLOOKUP($A2369, 'Student reference sheet'!$A$2:$V$2603,22,FALSE))</f>
        <v/>
      </c>
      <c r="R2369" s="39" t="str">
        <f>IF($A2369 &lt;&gt; "",VLOOKUP($A2369,'Student reference sheet'!$A$2:$V$2329, 5,FALSE), "")</f>
        <v/>
      </c>
      <c r="S2369" s="39" t="str">
        <f>IF($A2369 &lt;&gt; "",VLOOKUP($A2369,'Student reference sheet'!$A$2:$V$2329, 6,FALSE), "")</f>
        <v/>
      </c>
      <c r="T2369" s="30" t="str">
        <f>IF($A2369 = "","",
IF(VLOOKUP($A2369,'Student reference sheet'!$A$2:$V$2329, 10,FALSE) = "Y", "Hispanic",
IF(VLOOKUP($A2369,'Student reference sheet'!$A$2:$V$2329,11,FALSE) &lt;&gt; "",
IF(VLOOKUP($A2369,'Student reference sheet'!$A$2:$V$2329,11,FALSE) = "UNK", "Unknown", VLOOKUP(VALUE(VLOOKUP($A2369,'Student reference sheet'!$A$2:$V$2329,11,FALSE)),'Ethnicity Reference'!$A$2:$B$22,2,FALSE)),
IF(VLOOKUP($A2369,'Student reference sheet'!$A$2:$V$2329,9,FALSE) &lt;&gt; "", VLOOKUP(VALUE(VLOOKUP($A2369,'Student reference sheet'!$A$2:$V$2329,9,FALSE)),'Ethnicity Reference'!$A$2:$B$22,2,FALSE),"Unknown"))))</f>
        <v/>
      </c>
      <c r="U2369" s="35"/>
    </row>
    <row r="2370" spans="1:21" ht="15.75">
      <c r="A2370" s="47"/>
      <c r="B2370" s="33"/>
      <c r="C2370" s="39" t="str">
        <f>IF($A2370 &lt;&gt; "",VLOOKUP($A2370,'Student reference sheet'!$A$2:$V$2329, 3,FALSE), "")</f>
        <v/>
      </c>
      <c r="D2370" s="39" t="str">
        <f>IF($A2370 &lt;&gt; "",VLOOKUP($A2370,'Student reference sheet'!$A$2:$V$2329, 2,FALSE), "")</f>
        <v/>
      </c>
      <c r="E2370" s="35"/>
      <c r="F2370" s="34"/>
      <c r="G2370" s="40" t="str">
        <f t="shared" ca="1" si="111"/>
        <v/>
      </c>
      <c r="H2370" s="40" t="str">
        <f t="shared" ca="1" si="112"/>
        <v/>
      </c>
      <c r="I2370" s="36" t="str">
        <f>IF($A2370 = "", "",
IF(COUNTIF(MINIMUM_DAY_DATES[], Attendance!J2370) &gt; 0, VLOOKUP(Attendance!$G2370,MINIMUM_DAY_PERIOD_SCHEDULE[], 2,TRUE),
IF(COUNTIF(RALLY_DATES[], Attendance!J2370) &gt; 0, VLOOKUP(Attendance!$G2370,RALLY_PERIOD_SCHEDULE[], 2,TRUE),
IF(WEEKDAY(Attendance!$J2370) = 2,
       IF(COUNTIF(FINALS_WEEK_MONDAY_DATE[],Attendance!$J2370) &gt; 0, VLOOKUP(Attendance!$G2370,FINALS_WEEK_MONDAY_PERIOD_SCHEDULE[],2,TRUE),
       VLOOKUP(Attendance!$G2370,REGULAR_WEEK_SCHEDULE[],6,TRUE)),
IF(WEEKDAY($J2370) = 3,
       IF(COUNTIF(FINALS_WEEK_TUESDAY_DATE[],Attendance!$J2370) &gt; 0, VLOOKUP(Attendance!$G2370,FINALS_WEEK_TUESDAY_PERIOD_SCHEDULE[],2,TRUE),
       VLOOKUP(Attendance!$G2370,REGULAR_WEEK_SCHEDULE[[Tuesday]:[Period]],5,TRUE)),
IF(WEEKDAY(Attendance!$J2370) = 4,
        IF(COUNTIF(BLOCK_WEDNESDAY_DATES[],Attendance!$J2370) &gt; 0, VLOOKUP(Attendance!$G2370,BLOCK_WEDNESDAY_PERIOD_SCHEDULE[],2,TRUE),
        IF(COUNTIF(FINALS_WEEK_WEDNESDAY_DATE[],Attendance!$J2370) &gt; 0, VLOOKUP(Attendance!$G2370,FINALS_WEEK_WEDNESDAY_PERIOD_SCHEDULE[],2,TRUE),
       VLOOKUP(Attendance!$G2370,REGULAR_WEEK_SCHEDULE[[Wednesday]:[Period]],4,TRUE))),
IF(WEEKDAY($J2370) = 5,
       IF(COUNTIF(BLOCK_THURSDAY_DATES[],Attendance!$J2370) &gt; 0, VLOOKUP(Attendance!$G2370,BLOCK_THURSDAY_PERIOD_SCHEDULE[],2,TRUE),
       IF(COUNTIF(FINALS_WEEK_THURSDAY_DATE[],Attendance!$J2370) &gt; 0, VLOOKUP(Attendance!$G2370,FINALS_WEEK_THURSDAY_PERIOD_SCHEDULE[],2,TRUE),
       VLOOKUP(Attendance!$G2370,REGULAR_WEEK_SCHEDULE[[Thursday]:[Period]],3,TRUE))),
IF(WEEKDAY(Attendance!$J2370) = 6,
       IF(COUNTIF(FINALS_WEEK_FRIDAY_DATE[],Attendance!$J2370) &gt; 0, VLOOKUP(Attendance!$G2370,FINALS_WEEK_FRIDAY_PERIOD_SCHEDULE[],2,TRUE),
       VLOOKUP(Attendance!$G2370,REGULAR_WEEK_SCHEDULE[[Friday]:[Period]],2,TRUE))))))))))</f>
        <v/>
      </c>
      <c r="J2370" s="41" t="str">
        <f t="shared" ca="1" si="113"/>
        <v/>
      </c>
      <c r="K2370" s="41" t="str">
        <f>IF($A2370 &lt;&gt; "",VLOOKUP($A2370,'Student reference sheet'!$A$2:$V$2329, 7,FALSE), "")</f>
        <v/>
      </c>
      <c r="L2370" s="30" t="str">
        <f>IF($A2370 ="", "", VLOOKUP($A2370, 'Student reference sheet'!$A$2:$Z$2603,23,FALSE))</f>
        <v/>
      </c>
      <c r="M2370" s="30" t="str">
        <f>IF($A2370 ="", "", VLOOKUP($A2370, 'Student reference sheet'!$A$2:$Z$2603,24,FALSE))</f>
        <v/>
      </c>
      <c r="N2370" s="30" t="str">
        <f>IF($A2370 ="", "", VLOOKUP($A2370, 'Student reference sheet'!$A$2:$Z$2603,26,FALSE))</f>
        <v/>
      </c>
      <c r="O2370" s="30" t="str">
        <f>IF($A2370 ="", "", VLOOKUP($A2370, 'Student reference sheet'!$A$2:$Z$2603,25,FALSE))</f>
        <v/>
      </c>
      <c r="P2370" s="39" t="str">
        <f>IF($A2370 = "", "", IF(OR(VLOOKUP($A2370,'Student reference sheet'!$A$2:$V$2400,8,FALSE) = "R",  VLOOKUP($A2370,'Student reference sheet'!$A$2:$V$2400,8,FALSE) = "L"), "X", ""))</f>
        <v/>
      </c>
      <c r="Q2370" s="39" t="str">
        <f>IF($A2370 ="", "", VLOOKUP($A2370, 'Student reference sheet'!$A$2:$V$2603,22,FALSE))</f>
        <v/>
      </c>
      <c r="R2370" s="39" t="str">
        <f>IF($A2370 &lt;&gt; "",VLOOKUP($A2370,'Student reference sheet'!$A$2:$V$2329, 5,FALSE), "")</f>
        <v/>
      </c>
      <c r="S2370" s="39" t="str">
        <f>IF($A2370 &lt;&gt; "",VLOOKUP($A2370,'Student reference sheet'!$A$2:$V$2329, 6,FALSE), "")</f>
        <v/>
      </c>
      <c r="T2370" s="30" t="str">
        <f>IF($A2370 = "","",
IF(VLOOKUP($A2370,'Student reference sheet'!$A$2:$V$2329, 10,FALSE) = "Y", "Hispanic",
IF(VLOOKUP($A2370,'Student reference sheet'!$A$2:$V$2329,11,FALSE) &lt;&gt; "",
IF(VLOOKUP($A2370,'Student reference sheet'!$A$2:$V$2329,11,FALSE) = "UNK", "Unknown", VLOOKUP(VALUE(VLOOKUP($A2370,'Student reference sheet'!$A$2:$V$2329,11,FALSE)),'Ethnicity Reference'!$A$2:$B$22,2,FALSE)),
IF(VLOOKUP($A2370,'Student reference sheet'!$A$2:$V$2329,9,FALSE) &lt;&gt; "", VLOOKUP(VALUE(VLOOKUP($A2370,'Student reference sheet'!$A$2:$V$2329,9,FALSE)),'Ethnicity Reference'!$A$2:$B$22,2,FALSE),"Unknown"))))</f>
        <v/>
      </c>
      <c r="U2370" s="35"/>
    </row>
    <row r="2371" spans="1:21" ht="15.75">
      <c r="A2371" s="47"/>
      <c r="B2371" s="33"/>
      <c r="C2371" s="39" t="str">
        <f>IF($A2371 &lt;&gt; "",VLOOKUP($A2371,'Student reference sheet'!$A$2:$V$2329, 3,FALSE), "")</f>
        <v/>
      </c>
      <c r="D2371" s="39" t="str">
        <f>IF($A2371 &lt;&gt; "",VLOOKUP($A2371,'Student reference sheet'!$A$2:$V$2329, 2,FALSE), "")</f>
        <v/>
      </c>
      <c r="E2371" s="35"/>
      <c r="F2371" s="34"/>
      <c r="G2371" s="40" t="str">
        <f t="shared" ca="1" si="111"/>
        <v/>
      </c>
      <c r="H2371" s="40" t="str">
        <f t="shared" ca="1" si="112"/>
        <v/>
      </c>
      <c r="I2371" s="36" t="str">
        <f>IF($A2371 = "", "",
IF(COUNTIF(MINIMUM_DAY_DATES[], Attendance!J2371) &gt; 0, VLOOKUP(Attendance!$G2371,MINIMUM_DAY_PERIOD_SCHEDULE[], 2,TRUE),
IF(COUNTIF(RALLY_DATES[], Attendance!J2371) &gt; 0, VLOOKUP(Attendance!$G2371,RALLY_PERIOD_SCHEDULE[], 2,TRUE),
IF(WEEKDAY(Attendance!$J2371) = 2,
       IF(COUNTIF(FINALS_WEEK_MONDAY_DATE[],Attendance!$J2371) &gt; 0, VLOOKUP(Attendance!$G2371,FINALS_WEEK_MONDAY_PERIOD_SCHEDULE[],2,TRUE),
       VLOOKUP(Attendance!$G2371,REGULAR_WEEK_SCHEDULE[],6,TRUE)),
IF(WEEKDAY($J2371) = 3,
       IF(COUNTIF(FINALS_WEEK_TUESDAY_DATE[],Attendance!$J2371) &gt; 0, VLOOKUP(Attendance!$G2371,FINALS_WEEK_TUESDAY_PERIOD_SCHEDULE[],2,TRUE),
       VLOOKUP(Attendance!$G2371,REGULAR_WEEK_SCHEDULE[[Tuesday]:[Period]],5,TRUE)),
IF(WEEKDAY(Attendance!$J2371) = 4,
        IF(COUNTIF(BLOCK_WEDNESDAY_DATES[],Attendance!$J2371) &gt; 0, VLOOKUP(Attendance!$G2371,BLOCK_WEDNESDAY_PERIOD_SCHEDULE[],2,TRUE),
        IF(COUNTIF(FINALS_WEEK_WEDNESDAY_DATE[],Attendance!$J2371) &gt; 0, VLOOKUP(Attendance!$G2371,FINALS_WEEK_WEDNESDAY_PERIOD_SCHEDULE[],2,TRUE),
       VLOOKUP(Attendance!$G2371,REGULAR_WEEK_SCHEDULE[[Wednesday]:[Period]],4,TRUE))),
IF(WEEKDAY($J2371) = 5,
       IF(COUNTIF(BLOCK_THURSDAY_DATES[],Attendance!$J2371) &gt; 0, VLOOKUP(Attendance!$G2371,BLOCK_THURSDAY_PERIOD_SCHEDULE[],2,TRUE),
       IF(COUNTIF(FINALS_WEEK_THURSDAY_DATE[],Attendance!$J2371) &gt; 0, VLOOKUP(Attendance!$G2371,FINALS_WEEK_THURSDAY_PERIOD_SCHEDULE[],2,TRUE),
       VLOOKUP(Attendance!$G2371,REGULAR_WEEK_SCHEDULE[[Thursday]:[Period]],3,TRUE))),
IF(WEEKDAY(Attendance!$J2371) = 6,
       IF(COUNTIF(FINALS_WEEK_FRIDAY_DATE[],Attendance!$J2371) &gt; 0, VLOOKUP(Attendance!$G2371,FINALS_WEEK_FRIDAY_PERIOD_SCHEDULE[],2,TRUE),
       VLOOKUP(Attendance!$G2371,REGULAR_WEEK_SCHEDULE[[Friday]:[Period]],2,TRUE))))))))))</f>
        <v/>
      </c>
      <c r="J2371" s="41" t="str">
        <f t="shared" ca="1" si="113"/>
        <v/>
      </c>
      <c r="K2371" s="41" t="str">
        <f>IF($A2371 &lt;&gt; "",VLOOKUP($A2371,'Student reference sheet'!$A$2:$V$2329, 7,FALSE), "")</f>
        <v/>
      </c>
      <c r="L2371" s="30" t="str">
        <f>IF($A2371 ="", "", VLOOKUP($A2371, 'Student reference sheet'!$A$2:$Z$2603,23,FALSE))</f>
        <v/>
      </c>
      <c r="M2371" s="30" t="str">
        <f>IF($A2371 ="", "", VLOOKUP($A2371, 'Student reference sheet'!$A$2:$Z$2603,24,FALSE))</f>
        <v/>
      </c>
      <c r="N2371" s="30" t="str">
        <f>IF($A2371 ="", "", VLOOKUP($A2371, 'Student reference sheet'!$A$2:$Z$2603,26,FALSE))</f>
        <v/>
      </c>
      <c r="O2371" s="30" t="str">
        <f>IF($A2371 ="", "", VLOOKUP($A2371, 'Student reference sheet'!$A$2:$Z$2603,25,FALSE))</f>
        <v/>
      </c>
      <c r="P2371" s="39" t="str">
        <f>IF($A2371 = "", "", IF(OR(VLOOKUP($A2371,'Student reference sheet'!$A$2:$V$2400,8,FALSE) = "R",  VLOOKUP($A2371,'Student reference sheet'!$A$2:$V$2400,8,FALSE) = "L"), "X", ""))</f>
        <v/>
      </c>
      <c r="Q2371" s="39" t="str">
        <f>IF($A2371 ="", "", VLOOKUP($A2371, 'Student reference sheet'!$A$2:$V$2603,22,FALSE))</f>
        <v/>
      </c>
      <c r="R2371" s="39" t="str">
        <f>IF($A2371 &lt;&gt; "",VLOOKUP($A2371,'Student reference sheet'!$A$2:$V$2329, 5,FALSE), "")</f>
        <v/>
      </c>
      <c r="S2371" s="39" t="str">
        <f>IF($A2371 &lt;&gt; "",VLOOKUP($A2371,'Student reference sheet'!$A$2:$V$2329, 6,FALSE), "")</f>
        <v/>
      </c>
      <c r="T2371" s="30" t="str">
        <f>IF($A2371 = "","",
IF(VLOOKUP($A2371,'Student reference sheet'!$A$2:$V$2329, 10,FALSE) = "Y", "Hispanic",
IF(VLOOKUP($A2371,'Student reference sheet'!$A$2:$V$2329,11,FALSE) &lt;&gt; "",
IF(VLOOKUP($A2371,'Student reference sheet'!$A$2:$V$2329,11,FALSE) = "UNK", "Unknown", VLOOKUP(VALUE(VLOOKUP($A2371,'Student reference sheet'!$A$2:$V$2329,11,FALSE)),'Ethnicity Reference'!$A$2:$B$22,2,FALSE)),
IF(VLOOKUP($A2371,'Student reference sheet'!$A$2:$V$2329,9,FALSE) &lt;&gt; "", VLOOKUP(VALUE(VLOOKUP($A2371,'Student reference sheet'!$A$2:$V$2329,9,FALSE)),'Ethnicity Reference'!$A$2:$B$22,2,FALSE),"Unknown"))))</f>
        <v/>
      </c>
      <c r="U2371" s="35"/>
    </row>
    <row r="2372" spans="1:21" ht="15.75">
      <c r="A2372" s="47"/>
      <c r="B2372" s="33"/>
      <c r="C2372" s="39" t="str">
        <f>IF($A2372 &lt;&gt; "",VLOOKUP($A2372,'Student reference sheet'!$A$2:$V$2329, 3,FALSE), "")</f>
        <v/>
      </c>
      <c r="D2372" s="39" t="str">
        <f>IF($A2372 &lt;&gt; "",VLOOKUP($A2372,'Student reference sheet'!$A$2:$V$2329, 2,FALSE), "")</f>
        <v/>
      </c>
      <c r="E2372" s="35"/>
      <c r="F2372" s="34"/>
      <c r="G2372" s="40" t="str">
        <f t="shared" ca="1" si="111"/>
        <v/>
      </c>
      <c r="H2372" s="40" t="str">
        <f t="shared" ca="1" si="112"/>
        <v/>
      </c>
      <c r="I2372" s="36" t="str">
        <f>IF($A2372 = "", "",
IF(COUNTIF(MINIMUM_DAY_DATES[], Attendance!J2372) &gt; 0, VLOOKUP(Attendance!$G2372,MINIMUM_DAY_PERIOD_SCHEDULE[], 2,TRUE),
IF(COUNTIF(RALLY_DATES[], Attendance!J2372) &gt; 0, VLOOKUP(Attendance!$G2372,RALLY_PERIOD_SCHEDULE[], 2,TRUE),
IF(WEEKDAY(Attendance!$J2372) = 2,
       IF(COUNTIF(FINALS_WEEK_MONDAY_DATE[],Attendance!$J2372) &gt; 0, VLOOKUP(Attendance!$G2372,FINALS_WEEK_MONDAY_PERIOD_SCHEDULE[],2,TRUE),
       VLOOKUP(Attendance!$G2372,REGULAR_WEEK_SCHEDULE[],6,TRUE)),
IF(WEEKDAY($J2372) = 3,
       IF(COUNTIF(FINALS_WEEK_TUESDAY_DATE[],Attendance!$J2372) &gt; 0, VLOOKUP(Attendance!$G2372,FINALS_WEEK_TUESDAY_PERIOD_SCHEDULE[],2,TRUE),
       VLOOKUP(Attendance!$G2372,REGULAR_WEEK_SCHEDULE[[Tuesday]:[Period]],5,TRUE)),
IF(WEEKDAY(Attendance!$J2372) = 4,
        IF(COUNTIF(BLOCK_WEDNESDAY_DATES[],Attendance!$J2372) &gt; 0, VLOOKUP(Attendance!$G2372,BLOCK_WEDNESDAY_PERIOD_SCHEDULE[],2,TRUE),
        IF(COUNTIF(FINALS_WEEK_WEDNESDAY_DATE[],Attendance!$J2372) &gt; 0, VLOOKUP(Attendance!$G2372,FINALS_WEEK_WEDNESDAY_PERIOD_SCHEDULE[],2,TRUE),
       VLOOKUP(Attendance!$G2372,REGULAR_WEEK_SCHEDULE[[Wednesday]:[Period]],4,TRUE))),
IF(WEEKDAY($J2372) = 5,
       IF(COUNTIF(BLOCK_THURSDAY_DATES[],Attendance!$J2372) &gt; 0, VLOOKUP(Attendance!$G2372,BLOCK_THURSDAY_PERIOD_SCHEDULE[],2,TRUE),
       IF(COUNTIF(FINALS_WEEK_THURSDAY_DATE[],Attendance!$J2372) &gt; 0, VLOOKUP(Attendance!$G2372,FINALS_WEEK_THURSDAY_PERIOD_SCHEDULE[],2,TRUE),
       VLOOKUP(Attendance!$G2372,REGULAR_WEEK_SCHEDULE[[Thursday]:[Period]],3,TRUE))),
IF(WEEKDAY(Attendance!$J2372) = 6,
       IF(COUNTIF(FINALS_WEEK_FRIDAY_DATE[],Attendance!$J2372) &gt; 0, VLOOKUP(Attendance!$G2372,FINALS_WEEK_FRIDAY_PERIOD_SCHEDULE[],2,TRUE),
       VLOOKUP(Attendance!$G2372,REGULAR_WEEK_SCHEDULE[[Friday]:[Period]],2,TRUE))))))))))</f>
        <v/>
      </c>
      <c r="J2372" s="41" t="str">
        <f t="shared" ca="1" si="113"/>
        <v/>
      </c>
      <c r="K2372" s="41" t="str">
        <f>IF($A2372 &lt;&gt; "",VLOOKUP($A2372,'Student reference sheet'!$A$2:$V$2329, 7,FALSE), "")</f>
        <v/>
      </c>
      <c r="L2372" s="30" t="str">
        <f>IF($A2372 ="", "", VLOOKUP($A2372, 'Student reference sheet'!$A$2:$Z$2603,23,FALSE))</f>
        <v/>
      </c>
      <c r="M2372" s="30" t="str">
        <f>IF($A2372 ="", "", VLOOKUP($A2372, 'Student reference sheet'!$A$2:$Z$2603,24,FALSE))</f>
        <v/>
      </c>
      <c r="N2372" s="30" t="str">
        <f>IF($A2372 ="", "", VLOOKUP($A2372, 'Student reference sheet'!$A$2:$Z$2603,26,FALSE))</f>
        <v/>
      </c>
      <c r="O2372" s="30" t="str">
        <f>IF($A2372 ="", "", VLOOKUP($A2372, 'Student reference sheet'!$A$2:$Z$2603,25,FALSE))</f>
        <v/>
      </c>
      <c r="P2372" s="39" t="str">
        <f>IF($A2372 = "", "", IF(OR(VLOOKUP($A2372,'Student reference sheet'!$A$2:$V$2400,8,FALSE) = "R",  VLOOKUP($A2372,'Student reference sheet'!$A$2:$V$2400,8,FALSE) = "L"), "X", ""))</f>
        <v/>
      </c>
      <c r="Q2372" s="39" t="str">
        <f>IF($A2372 ="", "", VLOOKUP($A2372, 'Student reference sheet'!$A$2:$V$2603,22,FALSE))</f>
        <v/>
      </c>
      <c r="R2372" s="39" t="str">
        <f>IF($A2372 &lt;&gt; "",VLOOKUP($A2372,'Student reference sheet'!$A$2:$V$2329, 5,FALSE), "")</f>
        <v/>
      </c>
      <c r="S2372" s="39" t="str">
        <f>IF($A2372 &lt;&gt; "",VLOOKUP($A2372,'Student reference sheet'!$A$2:$V$2329, 6,FALSE), "")</f>
        <v/>
      </c>
      <c r="T2372" s="30" t="str">
        <f>IF($A2372 = "","",
IF(VLOOKUP($A2372,'Student reference sheet'!$A$2:$V$2329, 10,FALSE) = "Y", "Hispanic",
IF(VLOOKUP($A2372,'Student reference sheet'!$A$2:$V$2329,11,FALSE) &lt;&gt; "",
IF(VLOOKUP($A2372,'Student reference sheet'!$A$2:$V$2329,11,FALSE) = "UNK", "Unknown", VLOOKUP(VALUE(VLOOKUP($A2372,'Student reference sheet'!$A$2:$V$2329,11,FALSE)),'Ethnicity Reference'!$A$2:$B$22,2,FALSE)),
IF(VLOOKUP($A2372,'Student reference sheet'!$A$2:$V$2329,9,FALSE) &lt;&gt; "", VLOOKUP(VALUE(VLOOKUP($A2372,'Student reference sheet'!$A$2:$V$2329,9,FALSE)),'Ethnicity Reference'!$A$2:$B$22,2,FALSE),"Unknown"))))</f>
        <v/>
      </c>
      <c r="U2372" s="35"/>
    </row>
    <row r="2373" spans="1:21" ht="15.75">
      <c r="A2373" s="47"/>
      <c r="B2373" s="33"/>
      <c r="C2373" s="39" t="str">
        <f>IF($A2373 &lt;&gt; "",VLOOKUP($A2373,'Student reference sheet'!$A$2:$V$2329, 3,FALSE), "")</f>
        <v/>
      </c>
      <c r="D2373" s="39" t="str">
        <f>IF($A2373 &lt;&gt; "",VLOOKUP($A2373,'Student reference sheet'!$A$2:$V$2329, 2,FALSE), "")</f>
        <v/>
      </c>
      <c r="E2373" s="35"/>
      <c r="F2373" s="34"/>
      <c r="G2373" s="40" t="str">
        <f t="shared" ca="1" si="111"/>
        <v/>
      </c>
      <c r="H2373" s="40" t="str">
        <f t="shared" ca="1" si="112"/>
        <v/>
      </c>
      <c r="I2373" s="36" t="str">
        <f>IF($A2373 = "", "",
IF(COUNTIF(MINIMUM_DAY_DATES[], Attendance!J2373) &gt; 0, VLOOKUP(Attendance!$G2373,MINIMUM_DAY_PERIOD_SCHEDULE[], 2,TRUE),
IF(COUNTIF(RALLY_DATES[], Attendance!J2373) &gt; 0, VLOOKUP(Attendance!$G2373,RALLY_PERIOD_SCHEDULE[], 2,TRUE),
IF(WEEKDAY(Attendance!$J2373) = 2,
       IF(COUNTIF(FINALS_WEEK_MONDAY_DATE[],Attendance!$J2373) &gt; 0, VLOOKUP(Attendance!$G2373,FINALS_WEEK_MONDAY_PERIOD_SCHEDULE[],2,TRUE),
       VLOOKUP(Attendance!$G2373,REGULAR_WEEK_SCHEDULE[],6,TRUE)),
IF(WEEKDAY($J2373) = 3,
       IF(COUNTIF(FINALS_WEEK_TUESDAY_DATE[],Attendance!$J2373) &gt; 0, VLOOKUP(Attendance!$G2373,FINALS_WEEK_TUESDAY_PERIOD_SCHEDULE[],2,TRUE),
       VLOOKUP(Attendance!$G2373,REGULAR_WEEK_SCHEDULE[[Tuesday]:[Period]],5,TRUE)),
IF(WEEKDAY(Attendance!$J2373) = 4,
        IF(COUNTIF(BLOCK_WEDNESDAY_DATES[],Attendance!$J2373) &gt; 0, VLOOKUP(Attendance!$G2373,BLOCK_WEDNESDAY_PERIOD_SCHEDULE[],2,TRUE),
        IF(COUNTIF(FINALS_WEEK_WEDNESDAY_DATE[],Attendance!$J2373) &gt; 0, VLOOKUP(Attendance!$G2373,FINALS_WEEK_WEDNESDAY_PERIOD_SCHEDULE[],2,TRUE),
       VLOOKUP(Attendance!$G2373,REGULAR_WEEK_SCHEDULE[[Wednesday]:[Period]],4,TRUE))),
IF(WEEKDAY($J2373) = 5,
       IF(COUNTIF(BLOCK_THURSDAY_DATES[],Attendance!$J2373) &gt; 0, VLOOKUP(Attendance!$G2373,BLOCK_THURSDAY_PERIOD_SCHEDULE[],2,TRUE),
       IF(COUNTIF(FINALS_WEEK_THURSDAY_DATE[],Attendance!$J2373) &gt; 0, VLOOKUP(Attendance!$G2373,FINALS_WEEK_THURSDAY_PERIOD_SCHEDULE[],2,TRUE),
       VLOOKUP(Attendance!$G2373,REGULAR_WEEK_SCHEDULE[[Thursday]:[Period]],3,TRUE))),
IF(WEEKDAY(Attendance!$J2373) = 6,
       IF(COUNTIF(FINALS_WEEK_FRIDAY_DATE[],Attendance!$J2373) &gt; 0, VLOOKUP(Attendance!$G2373,FINALS_WEEK_FRIDAY_PERIOD_SCHEDULE[],2,TRUE),
       VLOOKUP(Attendance!$G2373,REGULAR_WEEK_SCHEDULE[[Friday]:[Period]],2,TRUE))))))))))</f>
        <v/>
      </c>
      <c r="J2373" s="41" t="str">
        <f t="shared" ca="1" si="113"/>
        <v/>
      </c>
      <c r="K2373" s="41" t="str">
        <f>IF($A2373 &lt;&gt; "",VLOOKUP($A2373,'Student reference sheet'!$A$2:$V$2329, 7,FALSE), "")</f>
        <v/>
      </c>
      <c r="L2373" s="30" t="str">
        <f>IF($A2373 ="", "", VLOOKUP($A2373, 'Student reference sheet'!$A$2:$Z$2603,23,FALSE))</f>
        <v/>
      </c>
      <c r="M2373" s="30" t="str">
        <f>IF($A2373 ="", "", VLOOKUP($A2373, 'Student reference sheet'!$A$2:$Z$2603,24,FALSE))</f>
        <v/>
      </c>
      <c r="N2373" s="30" t="str">
        <f>IF($A2373 ="", "", VLOOKUP($A2373, 'Student reference sheet'!$A$2:$Z$2603,26,FALSE))</f>
        <v/>
      </c>
      <c r="O2373" s="30" t="str">
        <f>IF($A2373 ="", "", VLOOKUP($A2373, 'Student reference sheet'!$A$2:$Z$2603,25,FALSE))</f>
        <v/>
      </c>
      <c r="P2373" s="39" t="str">
        <f>IF($A2373 = "", "", IF(OR(VLOOKUP($A2373,'Student reference sheet'!$A$2:$V$2400,8,FALSE) = "R",  VLOOKUP($A2373,'Student reference sheet'!$A$2:$V$2400,8,FALSE) = "L"), "X", ""))</f>
        <v/>
      </c>
      <c r="Q2373" s="39" t="str">
        <f>IF($A2373 ="", "", VLOOKUP($A2373, 'Student reference sheet'!$A$2:$V$2603,22,FALSE))</f>
        <v/>
      </c>
      <c r="R2373" s="39" t="str">
        <f>IF($A2373 &lt;&gt; "",VLOOKUP($A2373,'Student reference sheet'!$A$2:$V$2329, 5,FALSE), "")</f>
        <v/>
      </c>
      <c r="S2373" s="39" t="str">
        <f>IF($A2373 &lt;&gt; "",VLOOKUP($A2373,'Student reference sheet'!$A$2:$V$2329, 6,FALSE), "")</f>
        <v/>
      </c>
      <c r="T2373" s="30" t="str">
        <f>IF($A2373 = "","",
IF(VLOOKUP($A2373,'Student reference sheet'!$A$2:$V$2329, 10,FALSE) = "Y", "Hispanic",
IF(VLOOKUP($A2373,'Student reference sheet'!$A$2:$V$2329,11,FALSE) &lt;&gt; "",
IF(VLOOKUP($A2373,'Student reference sheet'!$A$2:$V$2329,11,FALSE) = "UNK", "Unknown", VLOOKUP(VALUE(VLOOKUP($A2373,'Student reference sheet'!$A$2:$V$2329,11,FALSE)),'Ethnicity Reference'!$A$2:$B$22,2,FALSE)),
IF(VLOOKUP($A2373,'Student reference sheet'!$A$2:$V$2329,9,FALSE) &lt;&gt; "", VLOOKUP(VALUE(VLOOKUP($A2373,'Student reference sheet'!$A$2:$V$2329,9,FALSE)),'Ethnicity Reference'!$A$2:$B$22,2,FALSE),"Unknown"))))</f>
        <v/>
      </c>
      <c r="U2373" s="35"/>
    </row>
    <row r="2374" spans="1:21" ht="15.75">
      <c r="A2374" s="47"/>
      <c r="B2374" s="33"/>
      <c r="C2374" s="39" t="str">
        <f>IF($A2374 &lt;&gt; "",VLOOKUP($A2374,'Student reference sheet'!$A$2:$V$2329, 3,FALSE), "")</f>
        <v/>
      </c>
      <c r="D2374" s="39" t="str">
        <f>IF($A2374 &lt;&gt; "",VLOOKUP($A2374,'Student reference sheet'!$A$2:$V$2329, 2,FALSE), "")</f>
        <v/>
      </c>
      <c r="E2374" s="35"/>
      <c r="F2374" s="34"/>
      <c r="G2374" s="40" t="str">
        <f t="shared" ca="1" si="111"/>
        <v/>
      </c>
      <c r="H2374" s="40" t="str">
        <f t="shared" ca="1" si="112"/>
        <v/>
      </c>
      <c r="I2374" s="36" t="str">
        <f>IF($A2374 = "", "",
IF(COUNTIF(MINIMUM_DAY_DATES[], Attendance!J2374) &gt; 0, VLOOKUP(Attendance!$G2374,MINIMUM_DAY_PERIOD_SCHEDULE[], 2,TRUE),
IF(COUNTIF(RALLY_DATES[], Attendance!J2374) &gt; 0, VLOOKUP(Attendance!$G2374,RALLY_PERIOD_SCHEDULE[], 2,TRUE),
IF(WEEKDAY(Attendance!$J2374) = 2,
       IF(COUNTIF(FINALS_WEEK_MONDAY_DATE[],Attendance!$J2374) &gt; 0, VLOOKUP(Attendance!$G2374,FINALS_WEEK_MONDAY_PERIOD_SCHEDULE[],2,TRUE),
       VLOOKUP(Attendance!$G2374,REGULAR_WEEK_SCHEDULE[],6,TRUE)),
IF(WEEKDAY($J2374) = 3,
       IF(COUNTIF(FINALS_WEEK_TUESDAY_DATE[],Attendance!$J2374) &gt; 0, VLOOKUP(Attendance!$G2374,FINALS_WEEK_TUESDAY_PERIOD_SCHEDULE[],2,TRUE),
       VLOOKUP(Attendance!$G2374,REGULAR_WEEK_SCHEDULE[[Tuesday]:[Period]],5,TRUE)),
IF(WEEKDAY(Attendance!$J2374) = 4,
        IF(COUNTIF(BLOCK_WEDNESDAY_DATES[],Attendance!$J2374) &gt; 0, VLOOKUP(Attendance!$G2374,BLOCK_WEDNESDAY_PERIOD_SCHEDULE[],2,TRUE),
        IF(COUNTIF(FINALS_WEEK_WEDNESDAY_DATE[],Attendance!$J2374) &gt; 0, VLOOKUP(Attendance!$G2374,FINALS_WEEK_WEDNESDAY_PERIOD_SCHEDULE[],2,TRUE),
       VLOOKUP(Attendance!$G2374,REGULAR_WEEK_SCHEDULE[[Wednesday]:[Period]],4,TRUE))),
IF(WEEKDAY($J2374) = 5,
       IF(COUNTIF(BLOCK_THURSDAY_DATES[],Attendance!$J2374) &gt; 0, VLOOKUP(Attendance!$G2374,BLOCK_THURSDAY_PERIOD_SCHEDULE[],2,TRUE),
       IF(COUNTIF(FINALS_WEEK_THURSDAY_DATE[],Attendance!$J2374) &gt; 0, VLOOKUP(Attendance!$G2374,FINALS_WEEK_THURSDAY_PERIOD_SCHEDULE[],2,TRUE),
       VLOOKUP(Attendance!$G2374,REGULAR_WEEK_SCHEDULE[[Thursday]:[Period]],3,TRUE))),
IF(WEEKDAY(Attendance!$J2374) = 6,
       IF(COUNTIF(FINALS_WEEK_FRIDAY_DATE[],Attendance!$J2374) &gt; 0, VLOOKUP(Attendance!$G2374,FINALS_WEEK_FRIDAY_PERIOD_SCHEDULE[],2,TRUE),
       VLOOKUP(Attendance!$G2374,REGULAR_WEEK_SCHEDULE[[Friday]:[Period]],2,TRUE))))))))))</f>
        <v/>
      </c>
      <c r="J2374" s="41" t="str">
        <f t="shared" ca="1" si="113"/>
        <v/>
      </c>
      <c r="K2374" s="41" t="str">
        <f>IF($A2374 &lt;&gt; "",VLOOKUP($A2374,'Student reference sheet'!$A$2:$V$2329, 7,FALSE), "")</f>
        <v/>
      </c>
      <c r="L2374" s="30" t="str">
        <f>IF($A2374 ="", "", VLOOKUP($A2374, 'Student reference sheet'!$A$2:$Z$2603,23,FALSE))</f>
        <v/>
      </c>
      <c r="M2374" s="30" t="str">
        <f>IF($A2374 ="", "", VLOOKUP($A2374, 'Student reference sheet'!$A$2:$Z$2603,24,FALSE))</f>
        <v/>
      </c>
      <c r="N2374" s="30" t="str">
        <f>IF($A2374 ="", "", VLOOKUP($A2374, 'Student reference sheet'!$A$2:$Z$2603,26,FALSE))</f>
        <v/>
      </c>
      <c r="O2374" s="30" t="str">
        <f>IF($A2374 ="", "", VLOOKUP($A2374, 'Student reference sheet'!$A$2:$Z$2603,25,FALSE))</f>
        <v/>
      </c>
      <c r="P2374" s="39" t="str">
        <f>IF($A2374 = "", "", IF(OR(VLOOKUP($A2374,'Student reference sheet'!$A$2:$V$2400,8,FALSE) = "R",  VLOOKUP($A2374,'Student reference sheet'!$A$2:$V$2400,8,FALSE) = "L"), "X", ""))</f>
        <v/>
      </c>
      <c r="Q2374" s="39" t="str">
        <f>IF($A2374 ="", "", VLOOKUP($A2374, 'Student reference sheet'!$A$2:$V$2603,22,FALSE))</f>
        <v/>
      </c>
      <c r="R2374" s="39" t="str">
        <f>IF($A2374 &lt;&gt; "",VLOOKUP($A2374,'Student reference sheet'!$A$2:$V$2329, 5,FALSE), "")</f>
        <v/>
      </c>
      <c r="S2374" s="39" t="str">
        <f>IF($A2374 &lt;&gt; "",VLOOKUP($A2374,'Student reference sheet'!$A$2:$V$2329, 6,FALSE), "")</f>
        <v/>
      </c>
      <c r="T2374" s="30" t="str">
        <f>IF($A2374 = "","",
IF(VLOOKUP($A2374,'Student reference sheet'!$A$2:$V$2329, 10,FALSE) = "Y", "Hispanic",
IF(VLOOKUP($A2374,'Student reference sheet'!$A$2:$V$2329,11,FALSE) &lt;&gt; "",
IF(VLOOKUP($A2374,'Student reference sheet'!$A$2:$V$2329,11,FALSE) = "UNK", "Unknown", VLOOKUP(VALUE(VLOOKUP($A2374,'Student reference sheet'!$A$2:$V$2329,11,FALSE)),'Ethnicity Reference'!$A$2:$B$22,2,FALSE)),
IF(VLOOKUP($A2374,'Student reference sheet'!$A$2:$V$2329,9,FALSE) &lt;&gt; "", VLOOKUP(VALUE(VLOOKUP($A2374,'Student reference sheet'!$A$2:$V$2329,9,FALSE)),'Ethnicity Reference'!$A$2:$B$22,2,FALSE),"Unknown"))))</f>
        <v/>
      </c>
      <c r="U2374" s="35"/>
    </row>
    <row r="2375" spans="1:21" ht="15.75">
      <c r="A2375" s="47"/>
      <c r="B2375" s="33"/>
      <c r="C2375" s="39" t="str">
        <f>IF($A2375 &lt;&gt; "",VLOOKUP($A2375,'Student reference sheet'!$A$2:$V$2329, 3,FALSE), "")</f>
        <v/>
      </c>
      <c r="D2375" s="39" t="str">
        <f>IF($A2375 &lt;&gt; "",VLOOKUP($A2375,'Student reference sheet'!$A$2:$V$2329, 2,FALSE), "")</f>
        <v/>
      </c>
      <c r="E2375" s="35"/>
      <c r="F2375" s="34"/>
      <c r="G2375" s="40" t="str">
        <f t="shared" ca="1" si="111"/>
        <v/>
      </c>
      <c r="H2375" s="40" t="str">
        <f t="shared" ca="1" si="112"/>
        <v/>
      </c>
      <c r="I2375" s="36" t="str">
        <f>IF($A2375 = "", "",
IF(COUNTIF(MINIMUM_DAY_DATES[], Attendance!J2375) &gt; 0, VLOOKUP(Attendance!$G2375,MINIMUM_DAY_PERIOD_SCHEDULE[], 2,TRUE),
IF(COUNTIF(RALLY_DATES[], Attendance!J2375) &gt; 0, VLOOKUP(Attendance!$G2375,RALLY_PERIOD_SCHEDULE[], 2,TRUE),
IF(WEEKDAY(Attendance!$J2375) = 2,
       IF(COUNTIF(FINALS_WEEK_MONDAY_DATE[],Attendance!$J2375) &gt; 0, VLOOKUP(Attendance!$G2375,FINALS_WEEK_MONDAY_PERIOD_SCHEDULE[],2,TRUE),
       VLOOKUP(Attendance!$G2375,REGULAR_WEEK_SCHEDULE[],6,TRUE)),
IF(WEEKDAY($J2375) = 3,
       IF(COUNTIF(FINALS_WEEK_TUESDAY_DATE[],Attendance!$J2375) &gt; 0, VLOOKUP(Attendance!$G2375,FINALS_WEEK_TUESDAY_PERIOD_SCHEDULE[],2,TRUE),
       VLOOKUP(Attendance!$G2375,REGULAR_WEEK_SCHEDULE[[Tuesday]:[Period]],5,TRUE)),
IF(WEEKDAY(Attendance!$J2375) = 4,
        IF(COUNTIF(BLOCK_WEDNESDAY_DATES[],Attendance!$J2375) &gt; 0, VLOOKUP(Attendance!$G2375,BLOCK_WEDNESDAY_PERIOD_SCHEDULE[],2,TRUE),
        IF(COUNTIF(FINALS_WEEK_WEDNESDAY_DATE[],Attendance!$J2375) &gt; 0, VLOOKUP(Attendance!$G2375,FINALS_WEEK_WEDNESDAY_PERIOD_SCHEDULE[],2,TRUE),
       VLOOKUP(Attendance!$G2375,REGULAR_WEEK_SCHEDULE[[Wednesday]:[Period]],4,TRUE))),
IF(WEEKDAY($J2375) = 5,
       IF(COUNTIF(BLOCK_THURSDAY_DATES[],Attendance!$J2375) &gt; 0, VLOOKUP(Attendance!$G2375,BLOCK_THURSDAY_PERIOD_SCHEDULE[],2,TRUE),
       IF(COUNTIF(FINALS_WEEK_THURSDAY_DATE[],Attendance!$J2375) &gt; 0, VLOOKUP(Attendance!$G2375,FINALS_WEEK_THURSDAY_PERIOD_SCHEDULE[],2,TRUE),
       VLOOKUP(Attendance!$G2375,REGULAR_WEEK_SCHEDULE[[Thursday]:[Period]],3,TRUE))),
IF(WEEKDAY(Attendance!$J2375) = 6,
       IF(COUNTIF(FINALS_WEEK_FRIDAY_DATE[],Attendance!$J2375) &gt; 0, VLOOKUP(Attendance!$G2375,FINALS_WEEK_FRIDAY_PERIOD_SCHEDULE[],2,TRUE),
       VLOOKUP(Attendance!$G2375,REGULAR_WEEK_SCHEDULE[[Friday]:[Period]],2,TRUE))))))))))</f>
        <v/>
      </c>
      <c r="J2375" s="41" t="str">
        <f t="shared" ca="1" si="113"/>
        <v/>
      </c>
      <c r="K2375" s="41" t="str">
        <f>IF($A2375 &lt;&gt; "",VLOOKUP($A2375,'Student reference sheet'!$A$2:$V$2329, 7,FALSE), "")</f>
        <v/>
      </c>
      <c r="L2375" s="30" t="str">
        <f>IF($A2375 ="", "", VLOOKUP($A2375, 'Student reference sheet'!$A$2:$Z$2603,23,FALSE))</f>
        <v/>
      </c>
      <c r="M2375" s="30" t="str">
        <f>IF($A2375 ="", "", VLOOKUP($A2375, 'Student reference sheet'!$A$2:$Z$2603,24,FALSE))</f>
        <v/>
      </c>
      <c r="N2375" s="30" t="str">
        <f>IF($A2375 ="", "", VLOOKUP($A2375, 'Student reference sheet'!$A$2:$Z$2603,26,FALSE))</f>
        <v/>
      </c>
      <c r="O2375" s="30" t="str">
        <f>IF($A2375 ="", "", VLOOKUP($A2375, 'Student reference sheet'!$A$2:$Z$2603,25,FALSE))</f>
        <v/>
      </c>
      <c r="P2375" s="39" t="str">
        <f>IF($A2375 = "", "", IF(OR(VLOOKUP($A2375,'Student reference sheet'!$A$2:$V$2400,8,FALSE) = "R",  VLOOKUP($A2375,'Student reference sheet'!$A$2:$V$2400,8,FALSE) = "L"), "X", ""))</f>
        <v/>
      </c>
      <c r="Q2375" s="39" t="str">
        <f>IF($A2375 ="", "", VLOOKUP($A2375, 'Student reference sheet'!$A$2:$V$2603,22,FALSE))</f>
        <v/>
      </c>
      <c r="R2375" s="39" t="str">
        <f>IF($A2375 &lt;&gt; "",VLOOKUP($A2375,'Student reference sheet'!$A$2:$V$2329, 5,FALSE), "")</f>
        <v/>
      </c>
      <c r="S2375" s="39" t="str">
        <f>IF($A2375 &lt;&gt; "",VLOOKUP($A2375,'Student reference sheet'!$A$2:$V$2329, 6,FALSE), "")</f>
        <v/>
      </c>
      <c r="T2375" s="30" t="str">
        <f>IF($A2375 = "","",
IF(VLOOKUP($A2375,'Student reference sheet'!$A$2:$V$2329, 10,FALSE) = "Y", "Hispanic",
IF(VLOOKUP($A2375,'Student reference sheet'!$A$2:$V$2329,11,FALSE) &lt;&gt; "",
IF(VLOOKUP($A2375,'Student reference sheet'!$A$2:$V$2329,11,FALSE) = "UNK", "Unknown", VLOOKUP(VALUE(VLOOKUP($A2375,'Student reference sheet'!$A$2:$V$2329,11,FALSE)),'Ethnicity Reference'!$A$2:$B$22,2,FALSE)),
IF(VLOOKUP($A2375,'Student reference sheet'!$A$2:$V$2329,9,FALSE) &lt;&gt; "", VLOOKUP(VALUE(VLOOKUP($A2375,'Student reference sheet'!$A$2:$V$2329,9,FALSE)),'Ethnicity Reference'!$A$2:$B$22,2,FALSE),"Unknown"))))</f>
        <v/>
      </c>
      <c r="U2375" s="35"/>
    </row>
    <row r="2376" spans="1:21" ht="15.75">
      <c r="A2376" s="47"/>
      <c r="B2376" s="33"/>
      <c r="C2376" s="39" t="str">
        <f>IF($A2376 &lt;&gt; "",VLOOKUP($A2376,'Student reference sheet'!$A$2:$V$2329, 3,FALSE), "")</f>
        <v/>
      </c>
      <c r="D2376" s="39" t="str">
        <f>IF($A2376 &lt;&gt; "",VLOOKUP($A2376,'Student reference sheet'!$A$2:$V$2329, 2,FALSE), "")</f>
        <v/>
      </c>
      <c r="E2376" s="35"/>
      <c r="F2376" s="34"/>
      <c r="G2376" s="40" t="str">
        <f t="shared" ca="1" si="111"/>
        <v/>
      </c>
      <c r="H2376" s="40" t="str">
        <f t="shared" ca="1" si="112"/>
        <v/>
      </c>
      <c r="I2376" s="36" t="str">
        <f>IF($A2376 = "", "",
IF(COUNTIF(MINIMUM_DAY_DATES[], Attendance!J2376) &gt; 0, VLOOKUP(Attendance!$G2376,MINIMUM_DAY_PERIOD_SCHEDULE[], 2,TRUE),
IF(COUNTIF(RALLY_DATES[], Attendance!J2376) &gt; 0, VLOOKUP(Attendance!$G2376,RALLY_PERIOD_SCHEDULE[], 2,TRUE),
IF(WEEKDAY(Attendance!$J2376) = 2,
       IF(COUNTIF(FINALS_WEEK_MONDAY_DATE[],Attendance!$J2376) &gt; 0, VLOOKUP(Attendance!$G2376,FINALS_WEEK_MONDAY_PERIOD_SCHEDULE[],2,TRUE),
       VLOOKUP(Attendance!$G2376,REGULAR_WEEK_SCHEDULE[],6,TRUE)),
IF(WEEKDAY($J2376) = 3,
       IF(COUNTIF(FINALS_WEEK_TUESDAY_DATE[],Attendance!$J2376) &gt; 0, VLOOKUP(Attendance!$G2376,FINALS_WEEK_TUESDAY_PERIOD_SCHEDULE[],2,TRUE),
       VLOOKUP(Attendance!$G2376,REGULAR_WEEK_SCHEDULE[[Tuesday]:[Period]],5,TRUE)),
IF(WEEKDAY(Attendance!$J2376) = 4,
        IF(COUNTIF(BLOCK_WEDNESDAY_DATES[],Attendance!$J2376) &gt; 0, VLOOKUP(Attendance!$G2376,BLOCK_WEDNESDAY_PERIOD_SCHEDULE[],2,TRUE),
        IF(COUNTIF(FINALS_WEEK_WEDNESDAY_DATE[],Attendance!$J2376) &gt; 0, VLOOKUP(Attendance!$G2376,FINALS_WEEK_WEDNESDAY_PERIOD_SCHEDULE[],2,TRUE),
       VLOOKUP(Attendance!$G2376,REGULAR_WEEK_SCHEDULE[[Wednesday]:[Period]],4,TRUE))),
IF(WEEKDAY($J2376) = 5,
       IF(COUNTIF(BLOCK_THURSDAY_DATES[],Attendance!$J2376) &gt; 0, VLOOKUP(Attendance!$G2376,BLOCK_THURSDAY_PERIOD_SCHEDULE[],2,TRUE),
       IF(COUNTIF(FINALS_WEEK_THURSDAY_DATE[],Attendance!$J2376) &gt; 0, VLOOKUP(Attendance!$G2376,FINALS_WEEK_THURSDAY_PERIOD_SCHEDULE[],2,TRUE),
       VLOOKUP(Attendance!$G2376,REGULAR_WEEK_SCHEDULE[[Thursday]:[Period]],3,TRUE))),
IF(WEEKDAY(Attendance!$J2376) = 6,
       IF(COUNTIF(FINALS_WEEK_FRIDAY_DATE[],Attendance!$J2376) &gt; 0, VLOOKUP(Attendance!$G2376,FINALS_WEEK_FRIDAY_PERIOD_SCHEDULE[],2,TRUE),
       VLOOKUP(Attendance!$G2376,REGULAR_WEEK_SCHEDULE[[Friday]:[Period]],2,TRUE))))))))))</f>
        <v/>
      </c>
      <c r="J2376" s="41" t="str">
        <f t="shared" ca="1" si="113"/>
        <v/>
      </c>
      <c r="K2376" s="41" t="str">
        <f>IF($A2376 &lt;&gt; "",VLOOKUP($A2376,'Student reference sheet'!$A$2:$V$2329, 7,FALSE), "")</f>
        <v/>
      </c>
      <c r="L2376" s="30" t="str">
        <f>IF($A2376 ="", "", VLOOKUP($A2376, 'Student reference sheet'!$A$2:$Z$2603,23,FALSE))</f>
        <v/>
      </c>
      <c r="M2376" s="30" t="str">
        <f>IF($A2376 ="", "", VLOOKUP($A2376, 'Student reference sheet'!$A$2:$Z$2603,24,FALSE))</f>
        <v/>
      </c>
      <c r="N2376" s="30" t="str">
        <f>IF($A2376 ="", "", VLOOKUP($A2376, 'Student reference sheet'!$A$2:$Z$2603,26,FALSE))</f>
        <v/>
      </c>
      <c r="O2376" s="30" t="str">
        <f>IF($A2376 ="", "", VLOOKUP($A2376, 'Student reference sheet'!$A$2:$Z$2603,25,FALSE))</f>
        <v/>
      </c>
      <c r="P2376" s="39" t="str">
        <f>IF($A2376 = "", "", IF(OR(VLOOKUP($A2376,'Student reference sheet'!$A$2:$V$2400,8,FALSE) = "R",  VLOOKUP($A2376,'Student reference sheet'!$A$2:$V$2400,8,FALSE) = "L"), "X", ""))</f>
        <v/>
      </c>
      <c r="Q2376" s="39" t="str">
        <f>IF($A2376 ="", "", VLOOKUP($A2376, 'Student reference sheet'!$A$2:$V$2603,22,FALSE))</f>
        <v/>
      </c>
      <c r="R2376" s="39" t="str">
        <f>IF($A2376 &lt;&gt; "",VLOOKUP($A2376,'Student reference sheet'!$A$2:$V$2329, 5,FALSE), "")</f>
        <v/>
      </c>
      <c r="S2376" s="39" t="str">
        <f>IF($A2376 &lt;&gt; "",VLOOKUP($A2376,'Student reference sheet'!$A$2:$V$2329, 6,FALSE), "")</f>
        <v/>
      </c>
      <c r="T2376" s="30" t="str">
        <f>IF($A2376 = "","",
IF(VLOOKUP($A2376,'Student reference sheet'!$A$2:$V$2329, 10,FALSE) = "Y", "Hispanic",
IF(VLOOKUP($A2376,'Student reference sheet'!$A$2:$V$2329,11,FALSE) &lt;&gt; "",
IF(VLOOKUP($A2376,'Student reference sheet'!$A$2:$V$2329,11,FALSE) = "UNK", "Unknown", VLOOKUP(VALUE(VLOOKUP($A2376,'Student reference sheet'!$A$2:$V$2329,11,FALSE)),'Ethnicity Reference'!$A$2:$B$22,2,FALSE)),
IF(VLOOKUP($A2376,'Student reference sheet'!$A$2:$V$2329,9,FALSE) &lt;&gt; "", VLOOKUP(VALUE(VLOOKUP($A2376,'Student reference sheet'!$A$2:$V$2329,9,FALSE)),'Ethnicity Reference'!$A$2:$B$22,2,FALSE),"Unknown"))))</f>
        <v/>
      </c>
      <c r="U2376" s="35"/>
    </row>
    <row r="2377" spans="1:21" ht="15.75">
      <c r="A2377" s="47"/>
      <c r="B2377" s="33"/>
      <c r="C2377" s="39" t="str">
        <f>IF($A2377 &lt;&gt; "",VLOOKUP($A2377,'Student reference sheet'!$A$2:$V$2329, 3,FALSE), "")</f>
        <v/>
      </c>
      <c r="D2377" s="39" t="str">
        <f>IF($A2377 &lt;&gt; "",VLOOKUP($A2377,'Student reference sheet'!$A$2:$V$2329, 2,FALSE), "")</f>
        <v/>
      </c>
      <c r="E2377" s="35"/>
      <c r="F2377" s="34"/>
      <c r="G2377" s="40" t="str">
        <f t="shared" ca="1" si="111"/>
        <v/>
      </c>
      <c r="H2377" s="40" t="str">
        <f t="shared" ca="1" si="112"/>
        <v/>
      </c>
      <c r="I2377" s="36" t="str">
        <f>IF($A2377 = "", "",
IF(COUNTIF(MINIMUM_DAY_DATES[], Attendance!J2377) &gt; 0, VLOOKUP(Attendance!$G2377,MINIMUM_DAY_PERIOD_SCHEDULE[], 2,TRUE),
IF(COUNTIF(RALLY_DATES[], Attendance!J2377) &gt; 0, VLOOKUP(Attendance!$G2377,RALLY_PERIOD_SCHEDULE[], 2,TRUE),
IF(WEEKDAY(Attendance!$J2377) = 2,
       IF(COUNTIF(FINALS_WEEK_MONDAY_DATE[],Attendance!$J2377) &gt; 0, VLOOKUP(Attendance!$G2377,FINALS_WEEK_MONDAY_PERIOD_SCHEDULE[],2,TRUE),
       VLOOKUP(Attendance!$G2377,REGULAR_WEEK_SCHEDULE[],6,TRUE)),
IF(WEEKDAY($J2377) = 3,
       IF(COUNTIF(FINALS_WEEK_TUESDAY_DATE[],Attendance!$J2377) &gt; 0, VLOOKUP(Attendance!$G2377,FINALS_WEEK_TUESDAY_PERIOD_SCHEDULE[],2,TRUE),
       VLOOKUP(Attendance!$G2377,REGULAR_WEEK_SCHEDULE[[Tuesday]:[Period]],5,TRUE)),
IF(WEEKDAY(Attendance!$J2377) = 4,
        IF(COUNTIF(BLOCK_WEDNESDAY_DATES[],Attendance!$J2377) &gt; 0, VLOOKUP(Attendance!$G2377,BLOCK_WEDNESDAY_PERIOD_SCHEDULE[],2,TRUE),
        IF(COUNTIF(FINALS_WEEK_WEDNESDAY_DATE[],Attendance!$J2377) &gt; 0, VLOOKUP(Attendance!$G2377,FINALS_WEEK_WEDNESDAY_PERIOD_SCHEDULE[],2,TRUE),
       VLOOKUP(Attendance!$G2377,REGULAR_WEEK_SCHEDULE[[Wednesday]:[Period]],4,TRUE))),
IF(WEEKDAY($J2377) = 5,
       IF(COUNTIF(BLOCK_THURSDAY_DATES[],Attendance!$J2377) &gt; 0, VLOOKUP(Attendance!$G2377,BLOCK_THURSDAY_PERIOD_SCHEDULE[],2,TRUE),
       IF(COUNTIF(FINALS_WEEK_THURSDAY_DATE[],Attendance!$J2377) &gt; 0, VLOOKUP(Attendance!$G2377,FINALS_WEEK_THURSDAY_PERIOD_SCHEDULE[],2,TRUE),
       VLOOKUP(Attendance!$G2377,REGULAR_WEEK_SCHEDULE[[Thursday]:[Period]],3,TRUE))),
IF(WEEKDAY(Attendance!$J2377) = 6,
       IF(COUNTIF(FINALS_WEEK_FRIDAY_DATE[],Attendance!$J2377) &gt; 0, VLOOKUP(Attendance!$G2377,FINALS_WEEK_FRIDAY_PERIOD_SCHEDULE[],2,TRUE),
       VLOOKUP(Attendance!$G2377,REGULAR_WEEK_SCHEDULE[[Friday]:[Period]],2,TRUE))))))))))</f>
        <v/>
      </c>
      <c r="J2377" s="41" t="str">
        <f t="shared" ca="1" si="113"/>
        <v/>
      </c>
      <c r="K2377" s="41" t="str">
        <f>IF($A2377 &lt;&gt; "",VLOOKUP($A2377,'Student reference sheet'!$A$2:$V$2329, 7,FALSE), "")</f>
        <v/>
      </c>
      <c r="L2377" s="30" t="str">
        <f>IF($A2377 ="", "", VLOOKUP($A2377, 'Student reference sheet'!$A$2:$Z$2603,23,FALSE))</f>
        <v/>
      </c>
      <c r="M2377" s="30" t="str">
        <f>IF($A2377 ="", "", VLOOKUP($A2377, 'Student reference sheet'!$A$2:$Z$2603,24,FALSE))</f>
        <v/>
      </c>
      <c r="N2377" s="30" t="str">
        <f>IF($A2377 ="", "", VLOOKUP($A2377, 'Student reference sheet'!$A$2:$Z$2603,26,FALSE))</f>
        <v/>
      </c>
      <c r="O2377" s="30" t="str">
        <f>IF($A2377 ="", "", VLOOKUP($A2377, 'Student reference sheet'!$A$2:$Z$2603,25,FALSE))</f>
        <v/>
      </c>
      <c r="P2377" s="39" t="str">
        <f>IF($A2377 = "", "", IF(OR(VLOOKUP($A2377,'Student reference sheet'!$A$2:$V$2400,8,FALSE) = "R",  VLOOKUP($A2377,'Student reference sheet'!$A$2:$V$2400,8,FALSE) = "L"), "X", ""))</f>
        <v/>
      </c>
      <c r="Q2377" s="39" t="str">
        <f>IF($A2377 ="", "", VLOOKUP($A2377, 'Student reference sheet'!$A$2:$V$2603,22,FALSE))</f>
        <v/>
      </c>
      <c r="R2377" s="39" t="str">
        <f>IF($A2377 &lt;&gt; "",VLOOKUP($A2377,'Student reference sheet'!$A$2:$V$2329, 5,FALSE), "")</f>
        <v/>
      </c>
      <c r="S2377" s="39" t="str">
        <f>IF($A2377 &lt;&gt; "",VLOOKUP($A2377,'Student reference sheet'!$A$2:$V$2329, 6,FALSE), "")</f>
        <v/>
      </c>
      <c r="T2377" s="30" t="str">
        <f>IF($A2377 = "","",
IF(VLOOKUP($A2377,'Student reference sheet'!$A$2:$V$2329, 10,FALSE) = "Y", "Hispanic",
IF(VLOOKUP($A2377,'Student reference sheet'!$A$2:$V$2329,11,FALSE) &lt;&gt; "",
IF(VLOOKUP($A2377,'Student reference sheet'!$A$2:$V$2329,11,FALSE) = "UNK", "Unknown", VLOOKUP(VALUE(VLOOKUP($A2377,'Student reference sheet'!$A$2:$V$2329,11,FALSE)),'Ethnicity Reference'!$A$2:$B$22,2,FALSE)),
IF(VLOOKUP($A2377,'Student reference sheet'!$A$2:$V$2329,9,FALSE) &lt;&gt; "", VLOOKUP(VALUE(VLOOKUP($A2377,'Student reference sheet'!$A$2:$V$2329,9,FALSE)),'Ethnicity Reference'!$A$2:$B$22,2,FALSE),"Unknown"))))</f>
        <v/>
      </c>
      <c r="U2377" s="35"/>
    </row>
    <row r="2378" spans="1:21" ht="15.75">
      <c r="A2378" s="47"/>
      <c r="B2378" s="33"/>
      <c r="C2378" s="39" t="str">
        <f>IF($A2378 &lt;&gt; "",VLOOKUP($A2378,'Student reference sheet'!$A$2:$V$2329, 3,FALSE), "")</f>
        <v/>
      </c>
      <c r="D2378" s="39" t="str">
        <f>IF($A2378 &lt;&gt; "",VLOOKUP($A2378,'Student reference sheet'!$A$2:$V$2329, 2,FALSE), "")</f>
        <v/>
      </c>
      <c r="E2378" s="35"/>
      <c r="F2378" s="34"/>
      <c r="G2378" s="40" t="str">
        <f t="shared" ref="G2378:G2441" ca="1" si="114">IF(A2378 &lt;&gt;"", IF(G2378 = "",NOW() - TODAY(), G2378), "")</f>
        <v/>
      </c>
      <c r="H2378" s="40" t="str">
        <f t="shared" ref="H2378:H2441" ca="1" si="115">IF(B2378 &lt;&gt;"", IF(H2378 = "",NOW() - TODAY(), H2378), "")</f>
        <v/>
      </c>
      <c r="I2378" s="36" t="str">
        <f>IF($A2378 = "", "",
IF(COUNTIF(MINIMUM_DAY_DATES[], Attendance!J2378) &gt; 0, VLOOKUP(Attendance!$G2378,MINIMUM_DAY_PERIOD_SCHEDULE[], 2,TRUE),
IF(COUNTIF(RALLY_DATES[], Attendance!J2378) &gt; 0, VLOOKUP(Attendance!$G2378,RALLY_PERIOD_SCHEDULE[], 2,TRUE),
IF(WEEKDAY(Attendance!$J2378) = 2,
       IF(COUNTIF(FINALS_WEEK_MONDAY_DATE[],Attendance!$J2378) &gt; 0, VLOOKUP(Attendance!$G2378,FINALS_WEEK_MONDAY_PERIOD_SCHEDULE[],2,TRUE),
       VLOOKUP(Attendance!$G2378,REGULAR_WEEK_SCHEDULE[],6,TRUE)),
IF(WEEKDAY($J2378) = 3,
       IF(COUNTIF(FINALS_WEEK_TUESDAY_DATE[],Attendance!$J2378) &gt; 0, VLOOKUP(Attendance!$G2378,FINALS_WEEK_TUESDAY_PERIOD_SCHEDULE[],2,TRUE),
       VLOOKUP(Attendance!$G2378,REGULAR_WEEK_SCHEDULE[[Tuesday]:[Period]],5,TRUE)),
IF(WEEKDAY(Attendance!$J2378) = 4,
        IF(COUNTIF(BLOCK_WEDNESDAY_DATES[],Attendance!$J2378) &gt; 0, VLOOKUP(Attendance!$G2378,BLOCK_WEDNESDAY_PERIOD_SCHEDULE[],2,TRUE),
        IF(COUNTIF(FINALS_WEEK_WEDNESDAY_DATE[],Attendance!$J2378) &gt; 0, VLOOKUP(Attendance!$G2378,FINALS_WEEK_WEDNESDAY_PERIOD_SCHEDULE[],2,TRUE),
       VLOOKUP(Attendance!$G2378,REGULAR_WEEK_SCHEDULE[[Wednesday]:[Period]],4,TRUE))),
IF(WEEKDAY($J2378) = 5,
       IF(COUNTIF(BLOCK_THURSDAY_DATES[],Attendance!$J2378) &gt; 0, VLOOKUP(Attendance!$G2378,BLOCK_THURSDAY_PERIOD_SCHEDULE[],2,TRUE),
       IF(COUNTIF(FINALS_WEEK_THURSDAY_DATE[],Attendance!$J2378) &gt; 0, VLOOKUP(Attendance!$G2378,FINALS_WEEK_THURSDAY_PERIOD_SCHEDULE[],2,TRUE),
       VLOOKUP(Attendance!$G2378,REGULAR_WEEK_SCHEDULE[[Thursday]:[Period]],3,TRUE))),
IF(WEEKDAY(Attendance!$J2378) = 6,
       IF(COUNTIF(FINALS_WEEK_FRIDAY_DATE[],Attendance!$J2378) &gt; 0, VLOOKUP(Attendance!$G2378,FINALS_WEEK_FRIDAY_PERIOD_SCHEDULE[],2,TRUE),
       VLOOKUP(Attendance!$G2378,REGULAR_WEEK_SCHEDULE[[Friday]:[Period]],2,TRUE))))))))))</f>
        <v/>
      </c>
      <c r="J2378" s="41" t="str">
        <f t="shared" ref="J2378:J2441" ca="1" si="116">IF(A2378 &lt;&gt;"", IF(J2378 = "",TODAY(), J2378), "")</f>
        <v/>
      </c>
      <c r="K2378" s="41" t="str">
        <f>IF($A2378 &lt;&gt; "",VLOOKUP($A2378,'Student reference sheet'!$A$2:$V$2329, 7,FALSE), "")</f>
        <v/>
      </c>
      <c r="L2378" s="30" t="str">
        <f>IF($A2378 ="", "", VLOOKUP($A2378, 'Student reference sheet'!$A$2:$Z$2603,23,FALSE))</f>
        <v/>
      </c>
      <c r="M2378" s="30" t="str">
        <f>IF($A2378 ="", "", VLOOKUP($A2378, 'Student reference sheet'!$A$2:$Z$2603,24,FALSE))</f>
        <v/>
      </c>
      <c r="N2378" s="30" t="str">
        <f>IF($A2378 ="", "", VLOOKUP($A2378, 'Student reference sheet'!$A$2:$Z$2603,26,FALSE))</f>
        <v/>
      </c>
      <c r="O2378" s="30" t="str">
        <f>IF($A2378 ="", "", VLOOKUP($A2378, 'Student reference sheet'!$A$2:$Z$2603,25,FALSE))</f>
        <v/>
      </c>
      <c r="P2378" s="39" t="str">
        <f>IF($A2378 = "", "", IF(OR(VLOOKUP($A2378,'Student reference sheet'!$A$2:$V$2400,8,FALSE) = "R",  VLOOKUP($A2378,'Student reference sheet'!$A$2:$V$2400,8,FALSE) = "L"), "X", ""))</f>
        <v/>
      </c>
      <c r="Q2378" s="39" t="str">
        <f>IF($A2378 ="", "", VLOOKUP($A2378, 'Student reference sheet'!$A$2:$V$2603,22,FALSE))</f>
        <v/>
      </c>
      <c r="R2378" s="39" t="str">
        <f>IF($A2378 &lt;&gt; "",VLOOKUP($A2378,'Student reference sheet'!$A$2:$V$2329, 5,FALSE), "")</f>
        <v/>
      </c>
      <c r="S2378" s="39" t="str">
        <f>IF($A2378 &lt;&gt; "",VLOOKUP($A2378,'Student reference sheet'!$A$2:$V$2329, 6,FALSE), "")</f>
        <v/>
      </c>
      <c r="T2378" s="30" t="str">
        <f>IF($A2378 = "","",
IF(VLOOKUP($A2378,'Student reference sheet'!$A$2:$V$2329, 10,FALSE) = "Y", "Hispanic",
IF(VLOOKUP($A2378,'Student reference sheet'!$A$2:$V$2329,11,FALSE) &lt;&gt; "",
IF(VLOOKUP($A2378,'Student reference sheet'!$A$2:$V$2329,11,FALSE) = "UNK", "Unknown", VLOOKUP(VALUE(VLOOKUP($A2378,'Student reference sheet'!$A$2:$V$2329,11,FALSE)),'Ethnicity Reference'!$A$2:$B$22,2,FALSE)),
IF(VLOOKUP($A2378,'Student reference sheet'!$A$2:$V$2329,9,FALSE) &lt;&gt; "", VLOOKUP(VALUE(VLOOKUP($A2378,'Student reference sheet'!$A$2:$V$2329,9,FALSE)),'Ethnicity Reference'!$A$2:$B$22,2,FALSE),"Unknown"))))</f>
        <v/>
      </c>
      <c r="U2378" s="35"/>
    </row>
    <row r="2379" spans="1:21" ht="15.75">
      <c r="A2379" s="47"/>
      <c r="B2379" s="33"/>
      <c r="C2379" s="39" t="str">
        <f>IF($A2379 &lt;&gt; "",VLOOKUP($A2379,'Student reference sheet'!$A$2:$V$2329, 3,FALSE), "")</f>
        <v/>
      </c>
      <c r="D2379" s="39" t="str">
        <f>IF($A2379 &lt;&gt; "",VLOOKUP($A2379,'Student reference sheet'!$A$2:$V$2329, 2,FALSE), "")</f>
        <v/>
      </c>
      <c r="E2379" s="35"/>
      <c r="F2379" s="34"/>
      <c r="G2379" s="40" t="str">
        <f t="shared" ca="1" si="114"/>
        <v/>
      </c>
      <c r="H2379" s="40" t="str">
        <f t="shared" ca="1" si="115"/>
        <v/>
      </c>
      <c r="I2379" s="36" t="str">
        <f>IF($A2379 = "", "",
IF(COUNTIF(MINIMUM_DAY_DATES[], Attendance!J2379) &gt; 0, VLOOKUP(Attendance!$G2379,MINIMUM_DAY_PERIOD_SCHEDULE[], 2,TRUE),
IF(COUNTIF(RALLY_DATES[], Attendance!J2379) &gt; 0, VLOOKUP(Attendance!$G2379,RALLY_PERIOD_SCHEDULE[], 2,TRUE),
IF(WEEKDAY(Attendance!$J2379) = 2,
       IF(COUNTIF(FINALS_WEEK_MONDAY_DATE[],Attendance!$J2379) &gt; 0, VLOOKUP(Attendance!$G2379,FINALS_WEEK_MONDAY_PERIOD_SCHEDULE[],2,TRUE),
       VLOOKUP(Attendance!$G2379,REGULAR_WEEK_SCHEDULE[],6,TRUE)),
IF(WEEKDAY($J2379) = 3,
       IF(COUNTIF(FINALS_WEEK_TUESDAY_DATE[],Attendance!$J2379) &gt; 0, VLOOKUP(Attendance!$G2379,FINALS_WEEK_TUESDAY_PERIOD_SCHEDULE[],2,TRUE),
       VLOOKUP(Attendance!$G2379,REGULAR_WEEK_SCHEDULE[[Tuesday]:[Period]],5,TRUE)),
IF(WEEKDAY(Attendance!$J2379) = 4,
        IF(COUNTIF(BLOCK_WEDNESDAY_DATES[],Attendance!$J2379) &gt; 0, VLOOKUP(Attendance!$G2379,BLOCK_WEDNESDAY_PERIOD_SCHEDULE[],2,TRUE),
        IF(COUNTIF(FINALS_WEEK_WEDNESDAY_DATE[],Attendance!$J2379) &gt; 0, VLOOKUP(Attendance!$G2379,FINALS_WEEK_WEDNESDAY_PERIOD_SCHEDULE[],2,TRUE),
       VLOOKUP(Attendance!$G2379,REGULAR_WEEK_SCHEDULE[[Wednesday]:[Period]],4,TRUE))),
IF(WEEKDAY($J2379) = 5,
       IF(COUNTIF(BLOCK_THURSDAY_DATES[],Attendance!$J2379) &gt; 0, VLOOKUP(Attendance!$G2379,BLOCK_THURSDAY_PERIOD_SCHEDULE[],2,TRUE),
       IF(COUNTIF(FINALS_WEEK_THURSDAY_DATE[],Attendance!$J2379) &gt; 0, VLOOKUP(Attendance!$G2379,FINALS_WEEK_THURSDAY_PERIOD_SCHEDULE[],2,TRUE),
       VLOOKUP(Attendance!$G2379,REGULAR_WEEK_SCHEDULE[[Thursday]:[Period]],3,TRUE))),
IF(WEEKDAY(Attendance!$J2379) = 6,
       IF(COUNTIF(FINALS_WEEK_FRIDAY_DATE[],Attendance!$J2379) &gt; 0, VLOOKUP(Attendance!$G2379,FINALS_WEEK_FRIDAY_PERIOD_SCHEDULE[],2,TRUE),
       VLOOKUP(Attendance!$G2379,REGULAR_WEEK_SCHEDULE[[Friday]:[Period]],2,TRUE))))))))))</f>
        <v/>
      </c>
      <c r="J2379" s="41" t="str">
        <f t="shared" ca="1" si="116"/>
        <v/>
      </c>
      <c r="K2379" s="41" t="str">
        <f>IF($A2379 &lt;&gt; "",VLOOKUP($A2379,'Student reference sheet'!$A$2:$V$2329, 7,FALSE), "")</f>
        <v/>
      </c>
      <c r="L2379" s="30" t="str">
        <f>IF($A2379 ="", "", VLOOKUP($A2379, 'Student reference sheet'!$A$2:$Z$2603,23,FALSE))</f>
        <v/>
      </c>
      <c r="M2379" s="30" t="str">
        <f>IF($A2379 ="", "", VLOOKUP($A2379, 'Student reference sheet'!$A$2:$Z$2603,24,FALSE))</f>
        <v/>
      </c>
      <c r="N2379" s="30" t="str">
        <f>IF($A2379 ="", "", VLOOKUP($A2379, 'Student reference sheet'!$A$2:$Z$2603,26,FALSE))</f>
        <v/>
      </c>
      <c r="O2379" s="30" t="str">
        <f>IF($A2379 ="", "", VLOOKUP($A2379, 'Student reference sheet'!$A$2:$Z$2603,25,FALSE))</f>
        <v/>
      </c>
      <c r="P2379" s="39" t="str">
        <f>IF($A2379 = "", "", IF(OR(VLOOKUP($A2379,'Student reference sheet'!$A$2:$V$2400,8,FALSE) = "R",  VLOOKUP($A2379,'Student reference sheet'!$A$2:$V$2400,8,FALSE) = "L"), "X", ""))</f>
        <v/>
      </c>
      <c r="Q2379" s="39" t="str">
        <f>IF($A2379 ="", "", VLOOKUP($A2379, 'Student reference sheet'!$A$2:$V$2603,22,FALSE))</f>
        <v/>
      </c>
      <c r="R2379" s="39" t="str">
        <f>IF($A2379 &lt;&gt; "",VLOOKUP($A2379,'Student reference sheet'!$A$2:$V$2329, 5,FALSE), "")</f>
        <v/>
      </c>
      <c r="S2379" s="39" t="str">
        <f>IF($A2379 &lt;&gt; "",VLOOKUP($A2379,'Student reference sheet'!$A$2:$V$2329, 6,FALSE), "")</f>
        <v/>
      </c>
      <c r="T2379" s="30" t="str">
        <f>IF($A2379 = "","",
IF(VLOOKUP($A2379,'Student reference sheet'!$A$2:$V$2329, 10,FALSE) = "Y", "Hispanic",
IF(VLOOKUP($A2379,'Student reference sheet'!$A$2:$V$2329,11,FALSE) &lt;&gt; "",
IF(VLOOKUP($A2379,'Student reference sheet'!$A$2:$V$2329,11,FALSE) = "UNK", "Unknown", VLOOKUP(VALUE(VLOOKUP($A2379,'Student reference sheet'!$A$2:$V$2329,11,FALSE)),'Ethnicity Reference'!$A$2:$B$22,2,FALSE)),
IF(VLOOKUP($A2379,'Student reference sheet'!$A$2:$V$2329,9,FALSE) &lt;&gt; "", VLOOKUP(VALUE(VLOOKUP($A2379,'Student reference sheet'!$A$2:$V$2329,9,FALSE)),'Ethnicity Reference'!$A$2:$B$22,2,FALSE),"Unknown"))))</f>
        <v/>
      </c>
      <c r="U2379" s="35"/>
    </row>
    <row r="2380" spans="1:21" ht="15.75">
      <c r="A2380" s="47"/>
      <c r="B2380" s="33"/>
      <c r="C2380" s="39" t="str">
        <f>IF($A2380 &lt;&gt; "",VLOOKUP($A2380,'Student reference sheet'!$A$2:$V$2329, 3,FALSE), "")</f>
        <v/>
      </c>
      <c r="D2380" s="39" t="str">
        <f>IF($A2380 &lt;&gt; "",VLOOKUP($A2380,'Student reference sheet'!$A$2:$V$2329, 2,FALSE), "")</f>
        <v/>
      </c>
      <c r="E2380" s="35"/>
      <c r="F2380" s="34"/>
      <c r="G2380" s="40" t="str">
        <f t="shared" ca="1" si="114"/>
        <v/>
      </c>
      <c r="H2380" s="40" t="str">
        <f t="shared" ca="1" si="115"/>
        <v/>
      </c>
      <c r="I2380" s="36" t="str">
        <f>IF($A2380 = "", "",
IF(COUNTIF(MINIMUM_DAY_DATES[], Attendance!J2380) &gt; 0, VLOOKUP(Attendance!$G2380,MINIMUM_DAY_PERIOD_SCHEDULE[], 2,TRUE),
IF(COUNTIF(RALLY_DATES[], Attendance!J2380) &gt; 0, VLOOKUP(Attendance!$G2380,RALLY_PERIOD_SCHEDULE[], 2,TRUE),
IF(WEEKDAY(Attendance!$J2380) = 2,
       IF(COUNTIF(FINALS_WEEK_MONDAY_DATE[],Attendance!$J2380) &gt; 0, VLOOKUP(Attendance!$G2380,FINALS_WEEK_MONDAY_PERIOD_SCHEDULE[],2,TRUE),
       VLOOKUP(Attendance!$G2380,REGULAR_WEEK_SCHEDULE[],6,TRUE)),
IF(WEEKDAY($J2380) = 3,
       IF(COUNTIF(FINALS_WEEK_TUESDAY_DATE[],Attendance!$J2380) &gt; 0, VLOOKUP(Attendance!$G2380,FINALS_WEEK_TUESDAY_PERIOD_SCHEDULE[],2,TRUE),
       VLOOKUP(Attendance!$G2380,REGULAR_WEEK_SCHEDULE[[Tuesday]:[Period]],5,TRUE)),
IF(WEEKDAY(Attendance!$J2380) = 4,
        IF(COUNTIF(BLOCK_WEDNESDAY_DATES[],Attendance!$J2380) &gt; 0, VLOOKUP(Attendance!$G2380,BLOCK_WEDNESDAY_PERIOD_SCHEDULE[],2,TRUE),
        IF(COUNTIF(FINALS_WEEK_WEDNESDAY_DATE[],Attendance!$J2380) &gt; 0, VLOOKUP(Attendance!$G2380,FINALS_WEEK_WEDNESDAY_PERIOD_SCHEDULE[],2,TRUE),
       VLOOKUP(Attendance!$G2380,REGULAR_WEEK_SCHEDULE[[Wednesday]:[Period]],4,TRUE))),
IF(WEEKDAY($J2380) = 5,
       IF(COUNTIF(BLOCK_THURSDAY_DATES[],Attendance!$J2380) &gt; 0, VLOOKUP(Attendance!$G2380,BLOCK_THURSDAY_PERIOD_SCHEDULE[],2,TRUE),
       IF(COUNTIF(FINALS_WEEK_THURSDAY_DATE[],Attendance!$J2380) &gt; 0, VLOOKUP(Attendance!$G2380,FINALS_WEEK_THURSDAY_PERIOD_SCHEDULE[],2,TRUE),
       VLOOKUP(Attendance!$G2380,REGULAR_WEEK_SCHEDULE[[Thursday]:[Period]],3,TRUE))),
IF(WEEKDAY(Attendance!$J2380) = 6,
       IF(COUNTIF(FINALS_WEEK_FRIDAY_DATE[],Attendance!$J2380) &gt; 0, VLOOKUP(Attendance!$G2380,FINALS_WEEK_FRIDAY_PERIOD_SCHEDULE[],2,TRUE),
       VLOOKUP(Attendance!$G2380,REGULAR_WEEK_SCHEDULE[[Friday]:[Period]],2,TRUE))))))))))</f>
        <v/>
      </c>
      <c r="J2380" s="41" t="str">
        <f t="shared" ca="1" si="116"/>
        <v/>
      </c>
      <c r="K2380" s="41" t="str">
        <f>IF($A2380 &lt;&gt; "",VLOOKUP($A2380,'Student reference sheet'!$A$2:$V$2329, 7,FALSE), "")</f>
        <v/>
      </c>
      <c r="L2380" s="30" t="str">
        <f>IF($A2380 ="", "", VLOOKUP($A2380, 'Student reference sheet'!$A$2:$Z$2603,23,FALSE))</f>
        <v/>
      </c>
      <c r="M2380" s="30" t="str">
        <f>IF($A2380 ="", "", VLOOKUP($A2380, 'Student reference sheet'!$A$2:$Z$2603,24,FALSE))</f>
        <v/>
      </c>
      <c r="N2380" s="30" t="str">
        <f>IF($A2380 ="", "", VLOOKUP($A2380, 'Student reference sheet'!$A$2:$Z$2603,26,FALSE))</f>
        <v/>
      </c>
      <c r="O2380" s="30" t="str">
        <f>IF($A2380 ="", "", VLOOKUP($A2380, 'Student reference sheet'!$A$2:$Z$2603,25,FALSE))</f>
        <v/>
      </c>
      <c r="P2380" s="39" t="str">
        <f>IF($A2380 = "", "", IF(OR(VLOOKUP($A2380,'Student reference sheet'!$A$2:$V$2400,8,FALSE) = "R",  VLOOKUP($A2380,'Student reference sheet'!$A$2:$V$2400,8,FALSE) = "L"), "X", ""))</f>
        <v/>
      </c>
      <c r="Q2380" s="39" t="str">
        <f>IF($A2380 ="", "", VLOOKUP($A2380, 'Student reference sheet'!$A$2:$V$2603,22,FALSE))</f>
        <v/>
      </c>
      <c r="R2380" s="39" t="str">
        <f>IF($A2380 &lt;&gt; "",VLOOKUP($A2380,'Student reference sheet'!$A$2:$V$2329, 5,FALSE), "")</f>
        <v/>
      </c>
      <c r="S2380" s="39" t="str">
        <f>IF($A2380 &lt;&gt; "",VLOOKUP($A2380,'Student reference sheet'!$A$2:$V$2329, 6,FALSE), "")</f>
        <v/>
      </c>
      <c r="T2380" s="30" t="str">
        <f>IF($A2380 = "","",
IF(VLOOKUP($A2380,'Student reference sheet'!$A$2:$V$2329, 10,FALSE) = "Y", "Hispanic",
IF(VLOOKUP($A2380,'Student reference sheet'!$A$2:$V$2329,11,FALSE) &lt;&gt; "",
IF(VLOOKUP($A2380,'Student reference sheet'!$A$2:$V$2329,11,FALSE) = "UNK", "Unknown", VLOOKUP(VALUE(VLOOKUP($A2380,'Student reference sheet'!$A$2:$V$2329,11,FALSE)),'Ethnicity Reference'!$A$2:$B$22,2,FALSE)),
IF(VLOOKUP($A2380,'Student reference sheet'!$A$2:$V$2329,9,FALSE) &lt;&gt; "", VLOOKUP(VALUE(VLOOKUP($A2380,'Student reference sheet'!$A$2:$V$2329,9,FALSE)),'Ethnicity Reference'!$A$2:$B$22,2,FALSE),"Unknown"))))</f>
        <v/>
      </c>
      <c r="U2380" s="35"/>
    </row>
    <row r="2381" spans="1:21" ht="15.75">
      <c r="A2381" s="47"/>
      <c r="B2381" s="33"/>
      <c r="C2381" s="39" t="str">
        <f>IF($A2381 &lt;&gt; "",VLOOKUP($A2381,'Student reference sheet'!$A$2:$V$2329, 3,FALSE), "")</f>
        <v/>
      </c>
      <c r="D2381" s="39" t="str">
        <f>IF($A2381 &lt;&gt; "",VLOOKUP($A2381,'Student reference sheet'!$A$2:$V$2329, 2,FALSE), "")</f>
        <v/>
      </c>
      <c r="E2381" s="35"/>
      <c r="F2381" s="34"/>
      <c r="G2381" s="40" t="str">
        <f t="shared" ca="1" si="114"/>
        <v/>
      </c>
      <c r="H2381" s="40" t="str">
        <f t="shared" ca="1" si="115"/>
        <v/>
      </c>
      <c r="I2381" s="36" t="str">
        <f>IF($A2381 = "", "",
IF(COUNTIF(MINIMUM_DAY_DATES[], Attendance!J2381) &gt; 0, VLOOKUP(Attendance!$G2381,MINIMUM_DAY_PERIOD_SCHEDULE[], 2,TRUE),
IF(COUNTIF(RALLY_DATES[], Attendance!J2381) &gt; 0, VLOOKUP(Attendance!$G2381,RALLY_PERIOD_SCHEDULE[], 2,TRUE),
IF(WEEKDAY(Attendance!$J2381) = 2,
       IF(COUNTIF(FINALS_WEEK_MONDAY_DATE[],Attendance!$J2381) &gt; 0, VLOOKUP(Attendance!$G2381,FINALS_WEEK_MONDAY_PERIOD_SCHEDULE[],2,TRUE),
       VLOOKUP(Attendance!$G2381,REGULAR_WEEK_SCHEDULE[],6,TRUE)),
IF(WEEKDAY($J2381) = 3,
       IF(COUNTIF(FINALS_WEEK_TUESDAY_DATE[],Attendance!$J2381) &gt; 0, VLOOKUP(Attendance!$G2381,FINALS_WEEK_TUESDAY_PERIOD_SCHEDULE[],2,TRUE),
       VLOOKUP(Attendance!$G2381,REGULAR_WEEK_SCHEDULE[[Tuesday]:[Period]],5,TRUE)),
IF(WEEKDAY(Attendance!$J2381) = 4,
        IF(COUNTIF(BLOCK_WEDNESDAY_DATES[],Attendance!$J2381) &gt; 0, VLOOKUP(Attendance!$G2381,BLOCK_WEDNESDAY_PERIOD_SCHEDULE[],2,TRUE),
        IF(COUNTIF(FINALS_WEEK_WEDNESDAY_DATE[],Attendance!$J2381) &gt; 0, VLOOKUP(Attendance!$G2381,FINALS_WEEK_WEDNESDAY_PERIOD_SCHEDULE[],2,TRUE),
       VLOOKUP(Attendance!$G2381,REGULAR_WEEK_SCHEDULE[[Wednesday]:[Period]],4,TRUE))),
IF(WEEKDAY($J2381) = 5,
       IF(COUNTIF(BLOCK_THURSDAY_DATES[],Attendance!$J2381) &gt; 0, VLOOKUP(Attendance!$G2381,BLOCK_THURSDAY_PERIOD_SCHEDULE[],2,TRUE),
       IF(COUNTIF(FINALS_WEEK_THURSDAY_DATE[],Attendance!$J2381) &gt; 0, VLOOKUP(Attendance!$G2381,FINALS_WEEK_THURSDAY_PERIOD_SCHEDULE[],2,TRUE),
       VLOOKUP(Attendance!$G2381,REGULAR_WEEK_SCHEDULE[[Thursday]:[Period]],3,TRUE))),
IF(WEEKDAY(Attendance!$J2381) = 6,
       IF(COUNTIF(FINALS_WEEK_FRIDAY_DATE[],Attendance!$J2381) &gt; 0, VLOOKUP(Attendance!$G2381,FINALS_WEEK_FRIDAY_PERIOD_SCHEDULE[],2,TRUE),
       VLOOKUP(Attendance!$G2381,REGULAR_WEEK_SCHEDULE[[Friday]:[Period]],2,TRUE))))))))))</f>
        <v/>
      </c>
      <c r="J2381" s="41" t="str">
        <f t="shared" ca="1" si="116"/>
        <v/>
      </c>
      <c r="K2381" s="41" t="str">
        <f>IF($A2381 &lt;&gt; "",VLOOKUP($A2381,'Student reference sheet'!$A$2:$V$2329, 7,FALSE), "")</f>
        <v/>
      </c>
      <c r="L2381" s="30" t="str">
        <f>IF($A2381 ="", "", VLOOKUP($A2381, 'Student reference sheet'!$A$2:$Z$2603,23,FALSE))</f>
        <v/>
      </c>
      <c r="M2381" s="30" t="str">
        <f>IF($A2381 ="", "", VLOOKUP($A2381, 'Student reference sheet'!$A$2:$Z$2603,24,FALSE))</f>
        <v/>
      </c>
      <c r="N2381" s="30" t="str">
        <f>IF($A2381 ="", "", VLOOKUP($A2381, 'Student reference sheet'!$A$2:$Z$2603,26,FALSE))</f>
        <v/>
      </c>
      <c r="O2381" s="30" t="str">
        <f>IF($A2381 ="", "", VLOOKUP($A2381, 'Student reference sheet'!$A$2:$Z$2603,25,FALSE))</f>
        <v/>
      </c>
      <c r="P2381" s="39" t="str">
        <f>IF($A2381 = "", "", IF(OR(VLOOKUP($A2381,'Student reference sheet'!$A$2:$V$2400,8,FALSE) = "R",  VLOOKUP($A2381,'Student reference sheet'!$A$2:$V$2400,8,FALSE) = "L"), "X", ""))</f>
        <v/>
      </c>
      <c r="Q2381" s="39" t="str">
        <f>IF($A2381 ="", "", VLOOKUP($A2381, 'Student reference sheet'!$A$2:$V$2603,22,FALSE))</f>
        <v/>
      </c>
      <c r="R2381" s="39" t="str">
        <f>IF($A2381 &lt;&gt; "",VLOOKUP($A2381,'Student reference sheet'!$A$2:$V$2329, 5,FALSE), "")</f>
        <v/>
      </c>
      <c r="S2381" s="39" t="str">
        <f>IF($A2381 &lt;&gt; "",VLOOKUP($A2381,'Student reference sheet'!$A$2:$V$2329, 6,FALSE), "")</f>
        <v/>
      </c>
      <c r="T2381" s="30" t="str">
        <f>IF($A2381 = "","",
IF(VLOOKUP($A2381,'Student reference sheet'!$A$2:$V$2329, 10,FALSE) = "Y", "Hispanic",
IF(VLOOKUP($A2381,'Student reference sheet'!$A$2:$V$2329,11,FALSE) &lt;&gt; "",
IF(VLOOKUP($A2381,'Student reference sheet'!$A$2:$V$2329,11,FALSE) = "UNK", "Unknown", VLOOKUP(VALUE(VLOOKUP($A2381,'Student reference sheet'!$A$2:$V$2329,11,FALSE)),'Ethnicity Reference'!$A$2:$B$22,2,FALSE)),
IF(VLOOKUP($A2381,'Student reference sheet'!$A$2:$V$2329,9,FALSE) &lt;&gt; "", VLOOKUP(VALUE(VLOOKUP($A2381,'Student reference sheet'!$A$2:$V$2329,9,FALSE)),'Ethnicity Reference'!$A$2:$B$22,2,FALSE),"Unknown"))))</f>
        <v/>
      </c>
      <c r="U2381" s="35"/>
    </row>
    <row r="2382" spans="1:21" ht="15.75">
      <c r="A2382" s="47"/>
      <c r="B2382" s="33"/>
      <c r="C2382" s="39" t="str">
        <f>IF($A2382 &lt;&gt; "",VLOOKUP($A2382,'Student reference sheet'!$A$2:$V$2329, 3,FALSE), "")</f>
        <v/>
      </c>
      <c r="D2382" s="39" t="str">
        <f>IF($A2382 &lt;&gt; "",VLOOKUP($A2382,'Student reference sheet'!$A$2:$V$2329, 2,FALSE), "")</f>
        <v/>
      </c>
      <c r="E2382" s="35"/>
      <c r="F2382" s="34"/>
      <c r="G2382" s="40" t="str">
        <f t="shared" ca="1" si="114"/>
        <v/>
      </c>
      <c r="H2382" s="40" t="str">
        <f t="shared" ca="1" si="115"/>
        <v/>
      </c>
      <c r="I2382" s="36" t="str">
        <f>IF($A2382 = "", "",
IF(COUNTIF(MINIMUM_DAY_DATES[], Attendance!J2382) &gt; 0, VLOOKUP(Attendance!$G2382,MINIMUM_DAY_PERIOD_SCHEDULE[], 2,TRUE),
IF(COUNTIF(RALLY_DATES[], Attendance!J2382) &gt; 0, VLOOKUP(Attendance!$G2382,RALLY_PERIOD_SCHEDULE[], 2,TRUE),
IF(WEEKDAY(Attendance!$J2382) = 2,
       IF(COUNTIF(FINALS_WEEK_MONDAY_DATE[],Attendance!$J2382) &gt; 0, VLOOKUP(Attendance!$G2382,FINALS_WEEK_MONDAY_PERIOD_SCHEDULE[],2,TRUE),
       VLOOKUP(Attendance!$G2382,REGULAR_WEEK_SCHEDULE[],6,TRUE)),
IF(WEEKDAY($J2382) = 3,
       IF(COUNTIF(FINALS_WEEK_TUESDAY_DATE[],Attendance!$J2382) &gt; 0, VLOOKUP(Attendance!$G2382,FINALS_WEEK_TUESDAY_PERIOD_SCHEDULE[],2,TRUE),
       VLOOKUP(Attendance!$G2382,REGULAR_WEEK_SCHEDULE[[Tuesday]:[Period]],5,TRUE)),
IF(WEEKDAY(Attendance!$J2382) = 4,
        IF(COUNTIF(BLOCK_WEDNESDAY_DATES[],Attendance!$J2382) &gt; 0, VLOOKUP(Attendance!$G2382,BLOCK_WEDNESDAY_PERIOD_SCHEDULE[],2,TRUE),
        IF(COUNTIF(FINALS_WEEK_WEDNESDAY_DATE[],Attendance!$J2382) &gt; 0, VLOOKUP(Attendance!$G2382,FINALS_WEEK_WEDNESDAY_PERIOD_SCHEDULE[],2,TRUE),
       VLOOKUP(Attendance!$G2382,REGULAR_WEEK_SCHEDULE[[Wednesday]:[Period]],4,TRUE))),
IF(WEEKDAY($J2382) = 5,
       IF(COUNTIF(BLOCK_THURSDAY_DATES[],Attendance!$J2382) &gt; 0, VLOOKUP(Attendance!$G2382,BLOCK_THURSDAY_PERIOD_SCHEDULE[],2,TRUE),
       IF(COUNTIF(FINALS_WEEK_THURSDAY_DATE[],Attendance!$J2382) &gt; 0, VLOOKUP(Attendance!$G2382,FINALS_WEEK_THURSDAY_PERIOD_SCHEDULE[],2,TRUE),
       VLOOKUP(Attendance!$G2382,REGULAR_WEEK_SCHEDULE[[Thursday]:[Period]],3,TRUE))),
IF(WEEKDAY(Attendance!$J2382) = 6,
       IF(COUNTIF(FINALS_WEEK_FRIDAY_DATE[],Attendance!$J2382) &gt; 0, VLOOKUP(Attendance!$G2382,FINALS_WEEK_FRIDAY_PERIOD_SCHEDULE[],2,TRUE),
       VLOOKUP(Attendance!$G2382,REGULAR_WEEK_SCHEDULE[[Friday]:[Period]],2,TRUE))))))))))</f>
        <v/>
      </c>
      <c r="J2382" s="41" t="str">
        <f t="shared" ca="1" si="116"/>
        <v/>
      </c>
      <c r="K2382" s="41" t="str">
        <f>IF($A2382 &lt;&gt; "",VLOOKUP($A2382,'Student reference sheet'!$A$2:$V$2329, 7,FALSE), "")</f>
        <v/>
      </c>
      <c r="L2382" s="30" t="str">
        <f>IF($A2382 ="", "", VLOOKUP($A2382, 'Student reference sheet'!$A$2:$Z$2603,23,FALSE))</f>
        <v/>
      </c>
      <c r="M2382" s="30" t="str">
        <f>IF($A2382 ="", "", VLOOKUP($A2382, 'Student reference sheet'!$A$2:$Z$2603,24,FALSE))</f>
        <v/>
      </c>
      <c r="N2382" s="30" t="str">
        <f>IF($A2382 ="", "", VLOOKUP($A2382, 'Student reference sheet'!$A$2:$Z$2603,26,FALSE))</f>
        <v/>
      </c>
      <c r="O2382" s="30" t="str">
        <f>IF($A2382 ="", "", VLOOKUP($A2382, 'Student reference sheet'!$A$2:$Z$2603,25,FALSE))</f>
        <v/>
      </c>
      <c r="P2382" s="39" t="str">
        <f>IF($A2382 = "", "", IF(OR(VLOOKUP($A2382,'Student reference sheet'!$A$2:$V$2400,8,FALSE) = "R",  VLOOKUP($A2382,'Student reference sheet'!$A$2:$V$2400,8,FALSE) = "L"), "X", ""))</f>
        <v/>
      </c>
      <c r="Q2382" s="39" t="str">
        <f>IF($A2382 ="", "", VLOOKUP($A2382, 'Student reference sheet'!$A$2:$V$2603,22,FALSE))</f>
        <v/>
      </c>
      <c r="R2382" s="39" t="str">
        <f>IF($A2382 &lt;&gt; "",VLOOKUP($A2382,'Student reference sheet'!$A$2:$V$2329, 5,FALSE), "")</f>
        <v/>
      </c>
      <c r="S2382" s="39" t="str">
        <f>IF($A2382 &lt;&gt; "",VLOOKUP($A2382,'Student reference sheet'!$A$2:$V$2329, 6,FALSE), "")</f>
        <v/>
      </c>
      <c r="T2382" s="30" t="str">
        <f>IF($A2382 = "","",
IF(VLOOKUP($A2382,'Student reference sheet'!$A$2:$V$2329, 10,FALSE) = "Y", "Hispanic",
IF(VLOOKUP($A2382,'Student reference sheet'!$A$2:$V$2329,11,FALSE) &lt;&gt; "",
IF(VLOOKUP($A2382,'Student reference sheet'!$A$2:$V$2329,11,FALSE) = "UNK", "Unknown", VLOOKUP(VALUE(VLOOKUP($A2382,'Student reference sheet'!$A$2:$V$2329,11,FALSE)),'Ethnicity Reference'!$A$2:$B$22,2,FALSE)),
IF(VLOOKUP($A2382,'Student reference sheet'!$A$2:$V$2329,9,FALSE) &lt;&gt; "", VLOOKUP(VALUE(VLOOKUP($A2382,'Student reference sheet'!$A$2:$V$2329,9,FALSE)),'Ethnicity Reference'!$A$2:$B$22,2,FALSE),"Unknown"))))</f>
        <v/>
      </c>
      <c r="U2382" s="35"/>
    </row>
    <row r="2383" spans="1:21" ht="15.75">
      <c r="A2383" s="47"/>
      <c r="B2383" s="33"/>
      <c r="C2383" s="39" t="str">
        <f>IF($A2383 &lt;&gt; "",VLOOKUP($A2383,'Student reference sheet'!$A$2:$V$2329, 3,FALSE), "")</f>
        <v/>
      </c>
      <c r="D2383" s="39" t="str">
        <f>IF($A2383 &lt;&gt; "",VLOOKUP($A2383,'Student reference sheet'!$A$2:$V$2329, 2,FALSE), "")</f>
        <v/>
      </c>
      <c r="E2383" s="35"/>
      <c r="F2383" s="34"/>
      <c r="G2383" s="40" t="str">
        <f t="shared" ca="1" si="114"/>
        <v/>
      </c>
      <c r="H2383" s="40" t="str">
        <f t="shared" ca="1" si="115"/>
        <v/>
      </c>
      <c r="I2383" s="36" t="str">
        <f>IF($A2383 = "", "",
IF(COUNTIF(MINIMUM_DAY_DATES[], Attendance!J2383) &gt; 0, VLOOKUP(Attendance!$G2383,MINIMUM_DAY_PERIOD_SCHEDULE[], 2,TRUE),
IF(COUNTIF(RALLY_DATES[], Attendance!J2383) &gt; 0, VLOOKUP(Attendance!$G2383,RALLY_PERIOD_SCHEDULE[], 2,TRUE),
IF(WEEKDAY(Attendance!$J2383) = 2,
       IF(COUNTIF(FINALS_WEEK_MONDAY_DATE[],Attendance!$J2383) &gt; 0, VLOOKUP(Attendance!$G2383,FINALS_WEEK_MONDAY_PERIOD_SCHEDULE[],2,TRUE),
       VLOOKUP(Attendance!$G2383,REGULAR_WEEK_SCHEDULE[],6,TRUE)),
IF(WEEKDAY($J2383) = 3,
       IF(COUNTIF(FINALS_WEEK_TUESDAY_DATE[],Attendance!$J2383) &gt; 0, VLOOKUP(Attendance!$G2383,FINALS_WEEK_TUESDAY_PERIOD_SCHEDULE[],2,TRUE),
       VLOOKUP(Attendance!$G2383,REGULAR_WEEK_SCHEDULE[[Tuesday]:[Period]],5,TRUE)),
IF(WEEKDAY(Attendance!$J2383) = 4,
        IF(COUNTIF(BLOCK_WEDNESDAY_DATES[],Attendance!$J2383) &gt; 0, VLOOKUP(Attendance!$G2383,BLOCK_WEDNESDAY_PERIOD_SCHEDULE[],2,TRUE),
        IF(COUNTIF(FINALS_WEEK_WEDNESDAY_DATE[],Attendance!$J2383) &gt; 0, VLOOKUP(Attendance!$G2383,FINALS_WEEK_WEDNESDAY_PERIOD_SCHEDULE[],2,TRUE),
       VLOOKUP(Attendance!$G2383,REGULAR_WEEK_SCHEDULE[[Wednesday]:[Period]],4,TRUE))),
IF(WEEKDAY($J2383) = 5,
       IF(COUNTIF(BLOCK_THURSDAY_DATES[],Attendance!$J2383) &gt; 0, VLOOKUP(Attendance!$G2383,BLOCK_THURSDAY_PERIOD_SCHEDULE[],2,TRUE),
       IF(COUNTIF(FINALS_WEEK_THURSDAY_DATE[],Attendance!$J2383) &gt; 0, VLOOKUP(Attendance!$G2383,FINALS_WEEK_THURSDAY_PERIOD_SCHEDULE[],2,TRUE),
       VLOOKUP(Attendance!$G2383,REGULAR_WEEK_SCHEDULE[[Thursday]:[Period]],3,TRUE))),
IF(WEEKDAY(Attendance!$J2383) = 6,
       IF(COUNTIF(FINALS_WEEK_FRIDAY_DATE[],Attendance!$J2383) &gt; 0, VLOOKUP(Attendance!$G2383,FINALS_WEEK_FRIDAY_PERIOD_SCHEDULE[],2,TRUE),
       VLOOKUP(Attendance!$G2383,REGULAR_WEEK_SCHEDULE[[Friday]:[Period]],2,TRUE))))))))))</f>
        <v/>
      </c>
      <c r="J2383" s="41" t="str">
        <f t="shared" ca="1" si="116"/>
        <v/>
      </c>
      <c r="K2383" s="41" t="str">
        <f>IF($A2383 &lt;&gt; "",VLOOKUP($A2383,'Student reference sheet'!$A$2:$V$2329, 7,FALSE), "")</f>
        <v/>
      </c>
      <c r="L2383" s="30" t="str">
        <f>IF($A2383 ="", "", VLOOKUP($A2383, 'Student reference sheet'!$A$2:$Z$2603,23,FALSE))</f>
        <v/>
      </c>
      <c r="M2383" s="30" t="str">
        <f>IF($A2383 ="", "", VLOOKUP($A2383, 'Student reference sheet'!$A$2:$Z$2603,24,FALSE))</f>
        <v/>
      </c>
      <c r="N2383" s="30" t="str">
        <f>IF($A2383 ="", "", VLOOKUP($A2383, 'Student reference sheet'!$A$2:$Z$2603,26,FALSE))</f>
        <v/>
      </c>
      <c r="O2383" s="30" t="str">
        <f>IF($A2383 ="", "", VLOOKUP($A2383, 'Student reference sheet'!$A$2:$Z$2603,25,FALSE))</f>
        <v/>
      </c>
      <c r="P2383" s="39" t="str">
        <f>IF($A2383 = "", "", IF(OR(VLOOKUP($A2383,'Student reference sheet'!$A$2:$V$2400,8,FALSE) = "R",  VLOOKUP($A2383,'Student reference sheet'!$A$2:$V$2400,8,FALSE) = "L"), "X", ""))</f>
        <v/>
      </c>
      <c r="Q2383" s="39" t="str">
        <f>IF($A2383 ="", "", VLOOKUP($A2383, 'Student reference sheet'!$A$2:$V$2603,22,FALSE))</f>
        <v/>
      </c>
      <c r="R2383" s="39" t="str">
        <f>IF($A2383 &lt;&gt; "",VLOOKUP($A2383,'Student reference sheet'!$A$2:$V$2329, 5,FALSE), "")</f>
        <v/>
      </c>
      <c r="S2383" s="39" t="str">
        <f>IF($A2383 &lt;&gt; "",VLOOKUP($A2383,'Student reference sheet'!$A$2:$V$2329, 6,FALSE), "")</f>
        <v/>
      </c>
      <c r="T2383" s="30" t="str">
        <f>IF($A2383 = "","",
IF(VLOOKUP($A2383,'Student reference sheet'!$A$2:$V$2329, 10,FALSE) = "Y", "Hispanic",
IF(VLOOKUP($A2383,'Student reference sheet'!$A$2:$V$2329,11,FALSE) &lt;&gt; "",
IF(VLOOKUP($A2383,'Student reference sheet'!$A$2:$V$2329,11,FALSE) = "UNK", "Unknown", VLOOKUP(VALUE(VLOOKUP($A2383,'Student reference sheet'!$A$2:$V$2329,11,FALSE)),'Ethnicity Reference'!$A$2:$B$22,2,FALSE)),
IF(VLOOKUP($A2383,'Student reference sheet'!$A$2:$V$2329,9,FALSE) &lt;&gt; "", VLOOKUP(VALUE(VLOOKUP($A2383,'Student reference sheet'!$A$2:$V$2329,9,FALSE)),'Ethnicity Reference'!$A$2:$B$22,2,FALSE),"Unknown"))))</f>
        <v/>
      </c>
      <c r="U2383" s="35"/>
    </row>
    <row r="2384" spans="1:21" ht="15.75">
      <c r="A2384" s="47"/>
      <c r="B2384" s="33"/>
      <c r="C2384" s="39" t="str">
        <f>IF($A2384 &lt;&gt; "",VLOOKUP($A2384,'Student reference sheet'!$A$2:$V$2329, 3,FALSE), "")</f>
        <v/>
      </c>
      <c r="D2384" s="39" t="str">
        <f>IF($A2384 &lt;&gt; "",VLOOKUP($A2384,'Student reference sheet'!$A$2:$V$2329, 2,FALSE), "")</f>
        <v/>
      </c>
      <c r="E2384" s="35"/>
      <c r="F2384" s="34"/>
      <c r="G2384" s="40" t="str">
        <f t="shared" ca="1" si="114"/>
        <v/>
      </c>
      <c r="H2384" s="40" t="str">
        <f t="shared" ca="1" si="115"/>
        <v/>
      </c>
      <c r="I2384" s="36" t="str">
        <f>IF($A2384 = "", "",
IF(COUNTIF(MINIMUM_DAY_DATES[], Attendance!J2384) &gt; 0, VLOOKUP(Attendance!$G2384,MINIMUM_DAY_PERIOD_SCHEDULE[], 2,TRUE),
IF(COUNTIF(RALLY_DATES[], Attendance!J2384) &gt; 0, VLOOKUP(Attendance!$G2384,RALLY_PERIOD_SCHEDULE[], 2,TRUE),
IF(WEEKDAY(Attendance!$J2384) = 2,
       IF(COUNTIF(FINALS_WEEK_MONDAY_DATE[],Attendance!$J2384) &gt; 0, VLOOKUP(Attendance!$G2384,FINALS_WEEK_MONDAY_PERIOD_SCHEDULE[],2,TRUE),
       VLOOKUP(Attendance!$G2384,REGULAR_WEEK_SCHEDULE[],6,TRUE)),
IF(WEEKDAY($J2384) = 3,
       IF(COUNTIF(FINALS_WEEK_TUESDAY_DATE[],Attendance!$J2384) &gt; 0, VLOOKUP(Attendance!$G2384,FINALS_WEEK_TUESDAY_PERIOD_SCHEDULE[],2,TRUE),
       VLOOKUP(Attendance!$G2384,REGULAR_WEEK_SCHEDULE[[Tuesday]:[Period]],5,TRUE)),
IF(WEEKDAY(Attendance!$J2384) = 4,
        IF(COUNTIF(BLOCK_WEDNESDAY_DATES[],Attendance!$J2384) &gt; 0, VLOOKUP(Attendance!$G2384,BLOCK_WEDNESDAY_PERIOD_SCHEDULE[],2,TRUE),
        IF(COUNTIF(FINALS_WEEK_WEDNESDAY_DATE[],Attendance!$J2384) &gt; 0, VLOOKUP(Attendance!$G2384,FINALS_WEEK_WEDNESDAY_PERIOD_SCHEDULE[],2,TRUE),
       VLOOKUP(Attendance!$G2384,REGULAR_WEEK_SCHEDULE[[Wednesday]:[Period]],4,TRUE))),
IF(WEEKDAY($J2384) = 5,
       IF(COUNTIF(BLOCK_THURSDAY_DATES[],Attendance!$J2384) &gt; 0, VLOOKUP(Attendance!$G2384,BLOCK_THURSDAY_PERIOD_SCHEDULE[],2,TRUE),
       IF(COUNTIF(FINALS_WEEK_THURSDAY_DATE[],Attendance!$J2384) &gt; 0, VLOOKUP(Attendance!$G2384,FINALS_WEEK_THURSDAY_PERIOD_SCHEDULE[],2,TRUE),
       VLOOKUP(Attendance!$G2384,REGULAR_WEEK_SCHEDULE[[Thursday]:[Period]],3,TRUE))),
IF(WEEKDAY(Attendance!$J2384) = 6,
       IF(COUNTIF(FINALS_WEEK_FRIDAY_DATE[],Attendance!$J2384) &gt; 0, VLOOKUP(Attendance!$G2384,FINALS_WEEK_FRIDAY_PERIOD_SCHEDULE[],2,TRUE),
       VLOOKUP(Attendance!$G2384,REGULAR_WEEK_SCHEDULE[[Friday]:[Period]],2,TRUE))))))))))</f>
        <v/>
      </c>
      <c r="J2384" s="41" t="str">
        <f t="shared" ca="1" si="116"/>
        <v/>
      </c>
      <c r="K2384" s="41" t="str">
        <f>IF($A2384 &lt;&gt; "",VLOOKUP($A2384,'Student reference sheet'!$A$2:$V$2329, 7,FALSE), "")</f>
        <v/>
      </c>
      <c r="L2384" s="30" t="str">
        <f>IF($A2384 ="", "", VLOOKUP($A2384, 'Student reference sheet'!$A$2:$Z$2603,23,FALSE))</f>
        <v/>
      </c>
      <c r="M2384" s="30" t="str">
        <f>IF($A2384 ="", "", VLOOKUP($A2384, 'Student reference sheet'!$A$2:$Z$2603,24,FALSE))</f>
        <v/>
      </c>
      <c r="N2384" s="30" t="str">
        <f>IF($A2384 ="", "", VLOOKUP($A2384, 'Student reference sheet'!$A$2:$Z$2603,26,FALSE))</f>
        <v/>
      </c>
      <c r="O2384" s="30" t="str">
        <f>IF($A2384 ="", "", VLOOKUP($A2384, 'Student reference sheet'!$A$2:$Z$2603,25,FALSE))</f>
        <v/>
      </c>
      <c r="P2384" s="39" t="str">
        <f>IF($A2384 = "", "", IF(OR(VLOOKUP($A2384,'Student reference sheet'!$A$2:$V$2400,8,FALSE) = "R",  VLOOKUP($A2384,'Student reference sheet'!$A$2:$V$2400,8,FALSE) = "L"), "X", ""))</f>
        <v/>
      </c>
      <c r="Q2384" s="39" t="str">
        <f>IF($A2384 ="", "", VLOOKUP($A2384, 'Student reference sheet'!$A$2:$V$2603,22,FALSE))</f>
        <v/>
      </c>
      <c r="R2384" s="39" t="str">
        <f>IF($A2384 &lt;&gt; "",VLOOKUP($A2384,'Student reference sheet'!$A$2:$V$2329, 5,FALSE), "")</f>
        <v/>
      </c>
      <c r="S2384" s="39" t="str">
        <f>IF($A2384 &lt;&gt; "",VLOOKUP($A2384,'Student reference sheet'!$A$2:$V$2329, 6,FALSE), "")</f>
        <v/>
      </c>
      <c r="T2384" s="30" t="str">
        <f>IF($A2384 = "","",
IF(VLOOKUP($A2384,'Student reference sheet'!$A$2:$V$2329, 10,FALSE) = "Y", "Hispanic",
IF(VLOOKUP($A2384,'Student reference sheet'!$A$2:$V$2329,11,FALSE) &lt;&gt; "",
IF(VLOOKUP($A2384,'Student reference sheet'!$A$2:$V$2329,11,FALSE) = "UNK", "Unknown", VLOOKUP(VALUE(VLOOKUP($A2384,'Student reference sheet'!$A$2:$V$2329,11,FALSE)),'Ethnicity Reference'!$A$2:$B$22,2,FALSE)),
IF(VLOOKUP($A2384,'Student reference sheet'!$A$2:$V$2329,9,FALSE) &lt;&gt; "", VLOOKUP(VALUE(VLOOKUP($A2384,'Student reference sheet'!$A$2:$V$2329,9,FALSE)),'Ethnicity Reference'!$A$2:$B$22,2,FALSE),"Unknown"))))</f>
        <v/>
      </c>
      <c r="U2384" s="35"/>
    </row>
    <row r="2385" spans="1:21" ht="15.75">
      <c r="A2385" s="47"/>
      <c r="B2385" s="33"/>
      <c r="C2385" s="39" t="str">
        <f>IF($A2385 &lt;&gt; "",VLOOKUP($A2385,'Student reference sheet'!$A$2:$V$2329, 3,FALSE), "")</f>
        <v/>
      </c>
      <c r="D2385" s="39" t="str">
        <f>IF($A2385 &lt;&gt; "",VLOOKUP($A2385,'Student reference sheet'!$A$2:$V$2329, 2,FALSE), "")</f>
        <v/>
      </c>
      <c r="E2385" s="35"/>
      <c r="F2385" s="34"/>
      <c r="G2385" s="40" t="str">
        <f t="shared" ca="1" si="114"/>
        <v/>
      </c>
      <c r="H2385" s="40" t="str">
        <f t="shared" ca="1" si="115"/>
        <v/>
      </c>
      <c r="I2385" s="36" t="str">
        <f>IF($A2385 = "", "",
IF(COUNTIF(MINIMUM_DAY_DATES[], Attendance!J2385) &gt; 0, VLOOKUP(Attendance!$G2385,MINIMUM_DAY_PERIOD_SCHEDULE[], 2,TRUE),
IF(COUNTIF(RALLY_DATES[], Attendance!J2385) &gt; 0, VLOOKUP(Attendance!$G2385,RALLY_PERIOD_SCHEDULE[], 2,TRUE),
IF(WEEKDAY(Attendance!$J2385) = 2,
       IF(COUNTIF(FINALS_WEEK_MONDAY_DATE[],Attendance!$J2385) &gt; 0, VLOOKUP(Attendance!$G2385,FINALS_WEEK_MONDAY_PERIOD_SCHEDULE[],2,TRUE),
       VLOOKUP(Attendance!$G2385,REGULAR_WEEK_SCHEDULE[],6,TRUE)),
IF(WEEKDAY($J2385) = 3,
       IF(COUNTIF(FINALS_WEEK_TUESDAY_DATE[],Attendance!$J2385) &gt; 0, VLOOKUP(Attendance!$G2385,FINALS_WEEK_TUESDAY_PERIOD_SCHEDULE[],2,TRUE),
       VLOOKUP(Attendance!$G2385,REGULAR_WEEK_SCHEDULE[[Tuesday]:[Period]],5,TRUE)),
IF(WEEKDAY(Attendance!$J2385) = 4,
        IF(COUNTIF(BLOCK_WEDNESDAY_DATES[],Attendance!$J2385) &gt; 0, VLOOKUP(Attendance!$G2385,BLOCK_WEDNESDAY_PERIOD_SCHEDULE[],2,TRUE),
        IF(COUNTIF(FINALS_WEEK_WEDNESDAY_DATE[],Attendance!$J2385) &gt; 0, VLOOKUP(Attendance!$G2385,FINALS_WEEK_WEDNESDAY_PERIOD_SCHEDULE[],2,TRUE),
       VLOOKUP(Attendance!$G2385,REGULAR_WEEK_SCHEDULE[[Wednesday]:[Period]],4,TRUE))),
IF(WEEKDAY($J2385) = 5,
       IF(COUNTIF(BLOCK_THURSDAY_DATES[],Attendance!$J2385) &gt; 0, VLOOKUP(Attendance!$G2385,BLOCK_THURSDAY_PERIOD_SCHEDULE[],2,TRUE),
       IF(COUNTIF(FINALS_WEEK_THURSDAY_DATE[],Attendance!$J2385) &gt; 0, VLOOKUP(Attendance!$G2385,FINALS_WEEK_THURSDAY_PERIOD_SCHEDULE[],2,TRUE),
       VLOOKUP(Attendance!$G2385,REGULAR_WEEK_SCHEDULE[[Thursday]:[Period]],3,TRUE))),
IF(WEEKDAY(Attendance!$J2385) = 6,
       IF(COUNTIF(FINALS_WEEK_FRIDAY_DATE[],Attendance!$J2385) &gt; 0, VLOOKUP(Attendance!$G2385,FINALS_WEEK_FRIDAY_PERIOD_SCHEDULE[],2,TRUE),
       VLOOKUP(Attendance!$G2385,REGULAR_WEEK_SCHEDULE[[Friday]:[Period]],2,TRUE))))))))))</f>
        <v/>
      </c>
      <c r="J2385" s="41" t="str">
        <f t="shared" ca="1" si="116"/>
        <v/>
      </c>
      <c r="K2385" s="41" t="str">
        <f>IF($A2385 &lt;&gt; "",VLOOKUP($A2385,'Student reference sheet'!$A$2:$V$2329, 7,FALSE), "")</f>
        <v/>
      </c>
      <c r="L2385" s="30" t="str">
        <f>IF($A2385 ="", "", VLOOKUP($A2385, 'Student reference sheet'!$A$2:$Z$2603,23,FALSE))</f>
        <v/>
      </c>
      <c r="M2385" s="30" t="str">
        <f>IF($A2385 ="", "", VLOOKUP($A2385, 'Student reference sheet'!$A$2:$Z$2603,24,FALSE))</f>
        <v/>
      </c>
      <c r="N2385" s="30" t="str">
        <f>IF($A2385 ="", "", VLOOKUP($A2385, 'Student reference sheet'!$A$2:$Z$2603,26,FALSE))</f>
        <v/>
      </c>
      <c r="O2385" s="30" t="str">
        <f>IF($A2385 ="", "", VLOOKUP($A2385, 'Student reference sheet'!$A$2:$Z$2603,25,FALSE))</f>
        <v/>
      </c>
      <c r="P2385" s="39" t="str">
        <f>IF($A2385 = "", "", IF(OR(VLOOKUP($A2385,'Student reference sheet'!$A$2:$V$2400,8,FALSE) = "R",  VLOOKUP($A2385,'Student reference sheet'!$A$2:$V$2400,8,FALSE) = "L"), "X", ""))</f>
        <v/>
      </c>
      <c r="Q2385" s="39" t="str">
        <f>IF($A2385 ="", "", VLOOKUP($A2385, 'Student reference sheet'!$A$2:$V$2603,22,FALSE))</f>
        <v/>
      </c>
      <c r="R2385" s="39" t="str">
        <f>IF($A2385 &lt;&gt; "",VLOOKUP($A2385,'Student reference sheet'!$A$2:$V$2329, 5,FALSE), "")</f>
        <v/>
      </c>
      <c r="S2385" s="39" t="str">
        <f>IF($A2385 &lt;&gt; "",VLOOKUP($A2385,'Student reference sheet'!$A$2:$V$2329, 6,FALSE), "")</f>
        <v/>
      </c>
      <c r="T2385" s="30" t="str">
        <f>IF($A2385 = "","",
IF(VLOOKUP($A2385,'Student reference sheet'!$A$2:$V$2329, 10,FALSE) = "Y", "Hispanic",
IF(VLOOKUP($A2385,'Student reference sheet'!$A$2:$V$2329,11,FALSE) &lt;&gt; "",
IF(VLOOKUP($A2385,'Student reference sheet'!$A$2:$V$2329,11,FALSE) = "UNK", "Unknown", VLOOKUP(VALUE(VLOOKUP($A2385,'Student reference sheet'!$A$2:$V$2329,11,FALSE)),'Ethnicity Reference'!$A$2:$B$22,2,FALSE)),
IF(VLOOKUP($A2385,'Student reference sheet'!$A$2:$V$2329,9,FALSE) &lt;&gt; "", VLOOKUP(VALUE(VLOOKUP($A2385,'Student reference sheet'!$A$2:$V$2329,9,FALSE)),'Ethnicity Reference'!$A$2:$B$22,2,FALSE),"Unknown"))))</f>
        <v/>
      </c>
      <c r="U2385" s="35"/>
    </row>
    <row r="2386" spans="1:21" ht="15.75">
      <c r="A2386" s="47"/>
      <c r="B2386" s="33"/>
      <c r="C2386" s="39" t="str">
        <f>IF($A2386 &lt;&gt; "",VLOOKUP($A2386,'Student reference sheet'!$A$2:$V$2329, 3,FALSE), "")</f>
        <v/>
      </c>
      <c r="D2386" s="39" t="str">
        <f>IF($A2386 &lt;&gt; "",VLOOKUP($A2386,'Student reference sheet'!$A$2:$V$2329, 2,FALSE), "")</f>
        <v/>
      </c>
      <c r="E2386" s="35"/>
      <c r="F2386" s="34"/>
      <c r="G2386" s="40" t="str">
        <f t="shared" ca="1" si="114"/>
        <v/>
      </c>
      <c r="H2386" s="40" t="str">
        <f t="shared" ca="1" si="115"/>
        <v/>
      </c>
      <c r="I2386" s="36" t="str">
        <f>IF($A2386 = "", "",
IF(COUNTIF(MINIMUM_DAY_DATES[], Attendance!J2386) &gt; 0, VLOOKUP(Attendance!$G2386,MINIMUM_DAY_PERIOD_SCHEDULE[], 2,TRUE),
IF(COUNTIF(RALLY_DATES[], Attendance!J2386) &gt; 0, VLOOKUP(Attendance!$G2386,RALLY_PERIOD_SCHEDULE[], 2,TRUE),
IF(WEEKDAY(Attendance!$J2386) = 2,
       IF(COUNTIF(FINALS_WEEK_MONDAY_DATE[],Attendance!$J2386) &gt; 0, VLOOKUP(Attendance!$G2386,FINALS_WEEK_MONDAY_PERIOD_SCHEDULE[],2,TRUE),
       VLOOKUP(Attendance!$G2386,REGULAR_WEEK_SCHEDULE[],6,TRUE)),
IF(WEEKDAY($J2386) = 3,
       IF(COUNTIF(FINALS_WEEK_TUESDAY_DATE[],Attendance!$J2386) &gt; 0, VLOOKUP(Attendance!$G2386,FINALS_WEEK_TUESDAY_PERIOD_SCHEDULE[],2,TRUE),
       VLOOKUP(Attendance!$G2386,REGULAR_WEEK_SCHEDULE[[Tuesday]:[Period]],5,TRUE)),
IF(WEEKDAY(Attendance!$J2386) = 4,
        IF(COUNTIF(BLOCK_WEDNESDAY_DATES[],Attendance!$J2386) &gt; 0, VLOOKUP(Attendance!$G2386,BLOCK_WEDNESDAY_PERIOD_SCHEDULE[],2,TRUE),
        IF(COUNTIF(FINALS_WEEK_WEDNESDAY_DATE[],Attendance!$J2386) &gt; 0, VLOOKUP(Attendance!$G2386,FINALS_WEEK_WEDNESDAY_PERIOD_SCHEDULE[],2,TRUE),
       VLOOKUP(Attendance!$G2386,REGULAR_WEEK_SCHEDULE[[Wednesday]:[Period]],4,TRUE))),
IF(WEEKDAY($J2386) = 5,
       IF(COUNTIF(BLOCK_THURSDAY_DATES[],Attendance!$J2386) &gt; 0, VLOOKUP(Attendance!$G2386,BLOCK_THURSDAY_PERIOD_SCHEDULE[],2,TRUE),
       IF(COUNTIF(FINALS_WEEK_THURSDAY_DATE[],Attendance!$J2386) &gt; 0, VLOOKUP(Attendance!$G2386,FINALS_WEEK_THURSDAY_PERIOD_SCHEDULE[],2,TRUE),
       VLOOKUP(Attendance!$G2386,REGULAR_WEEK_SCHEDULE[[Thursday]:[Period]],3,TRUE))),
IF(WEEKDAY(Attendance!$J2386) = 6,
       IF(COUNTIF(FINALS_WEEK_FRIDAY_DATE[],Attendance!$J2386) &gt; 0, VLOOKUP(Attendance!$G2386,FINALS_WEEK_FRIDAY_PERIOD_SCHEDULE[],2,TRUE),
       VLOOKUP(Attendance!$G2386,REGULAR_WEEK_SCHEDULE[[Friday]:[Period]],2,TRUE))))))))))</f>
        <v/>
      </c>
      <c r="J2386" s="41" t="str">
        <f t="shared" ca="1" si="116"/>
        <v/>
      </c>
      <c r="K2386" s="41" t="str">
        <f>IF($A2386 &lt;&gt; "",VLOOKUP($A2386,'Student reference sheet'!$A$2:$V$2329, 7,FALSE), "")</f>
        <v/>
      </c>
      <c r="L2386" s="30" t="str">
        <f>IF($A2386 ="", "", VLOOKUP($A2386, 'Student reference sheet'!$A$2:$Z$2603,23,FALSE))</f>
        <v/>
      </c>
      <c r="M2386" s="30" t="str">
        <f>IF($A2386 ="", "", VLOOKUP($A2386, 'Student reference sheet'!$A$2:$Z$2603,24,FALSE))</f>
        <v/>
      </c>
      <c r="N2386" s="30" t="str">
        <f>IF($A2386 ="", "", VLOOKUP($A2386, 'Student reference sheet'!$A$2:$Z$2603,26,FALSE))</f>
        <v/>
      </c>
      <c r="O2386" s="30" t="str">
        <f>IF($A2386 ="", "", VLOOKUP($A2386, 'Student reference sheet'!$A$2:$Z$2603,25,FALSE))</f>
        <v/>
      </c>
      <c r="P2386" s="39" t="str">
        <f>IF($A2386 = "", "", IF(OR(VLOOKUP($A2386,'Student reference sheet'!$A$2:$V$2400,8,FALSE) = "R",  VLOOKUP($A2386,'Student reference sheet'!$A$2:$V$2400,8,FALSE) = "L"), "X", ""))</f>
        <v/>
      </c>
      <c r="Q2386" s="39" t="str">
        <f>IF($A2386 ="", "", VLOOKUP($A2386, 'Student reference sheet'!$A$2:$V$2603,22,FALSE))</f>
        <v/>
      </c>
      <c r="R2386" s="39" t="str">
        <f>IF($A2386 &lt;&gt; "",VLOOKUP($A2386,'Student reference sheet'!$A$2:$V$2329, 5,FALSE), "")</f>
        <v/>
      </c>
      <c r="S2386" s="39" t="str">
        <f>IF($A2386 &lt;&gt; "",VLOOKUP($A2386,'Student reference sheet'!$A$2:$V$2329, 6,FALSE), "")</f>
        <v/>
      </c>
      <c r="T2386" s="30" t="str">
        <f>IF($A2386 = "","",
IF(VLOOKUP($A2386,'Student reference sheet'!$A$2:$V$2329, 10,FALSE) = "Y", "Hispanic",
IF(VLOOKUP($A2386,'Student reference sheet'!$A$2:$V$2329,11,FALSE) &lt;&gt; "",
IF(VLOOKUP($A2386,'Student reference sheet'!$A$2:$V$2329,11,FALSE) = "UNK", "Unknown", VLOOKUP(VALUE(VLOOKUP($A2386,'Student reference sheet'!$A$2:$V$2329,11,FALSE)),'Ethnicity Reference'!$A$2:$B$22,2,FALSE)),
IF(VLOOKUP($A2386,'Student reference sheet'!$A$2:$V$2329,9,FALSE) &lt;&gt; "", VLOOKUP(VALUE(VLOOKUP($A2386,'Student reference sheet'!$A$2:$V$2329,9,FALSE)),'Ethnicity Reference'!$A$2:$B$22,2,FALSE),"Unknown"))))</f>
        <v/>
      </c>
      <c r="U2386" s="35"/>
    </row>
    <row r="2387" spans="1:21" ht="15.75">
      <c r="A2387" s="47"/>
      <c r="B2387" s="33"/>
      <c r="C2387" s="39" t="str">
        <f>IF($A2387 &lt;&gt; "",VLOOKUP($A2387,'Student reference sheet'!$A$2:$V$2329, 3,FALSE), "")</f>
        <v/>
      </c>
      <c r="D2387" s="39" t="str">
        <f>IF($A2387 &lt;&gt; "",VLOOKUP($A2387,'Student reference sheet'!$A$2:$V$2329, 2,FALSE), "")</f>
        <v/>
      </c>
      <c r="E2387" s="35"/>
      <c r="F2387" s="34"/>
      <c r="G2387" s="40" t="str">
        <f t="shared" ca="1" si="114"/>
        <v/>
      </c>
      <c r="H2387" s="40" t="str">
        <f t="shared" ca="1" si="115"/>
        <v/>
      </c>
      <c r="I2387" s="36" t="str">
        <f>IF($A2387 = "", "",
IF(COUNTIF(MINIMUM_DAY_DATES[], Attendance!J2387) &gt; 0, VLOOKUP(Attendance!$G2387,MINIMUM_DAY_PERIOD_SCHEDULE[], 2,TRUE),
IF(COUNTIF(RALLY_DATES[], Attendance!J2387) &gt; 0, VLOOKUP(Attendance!$G2387,RALLY_PERIOD_SCHEDULE[], 2,TRUE),
IF(WEEKDAY(Attendance!$J2387) = 2,
       IF(COUNTIF(FINALS_WEEK_MONDAY_DATE[],Attendance!$J2387) &gt; 0, VLOOKUP(Attendance!$G2387,FINALS_WEEK_MONDAY_PERIOD_SCHEDULE[],2,TRUE),
       VLOOKUP(Attendance!$G2387,REGULAR_WEEK_SCHEDULE[],6,TRUE)),
IF(WEEKDAY($J2387) = 3,
       IF(COUNTIF(FINALS_WEEK_TUESDAY_DATE[],Attendance!$J2387) &gt; 0, VLOOKUP(Attendance!$G2387,FINALS_WEEK_TUESDAY_PERIOD_SCHEDULE[],2,TRUE),
       VLOOKUP(Attendance!$G2387,REGULAR_WEEK_SCHEDULE[[Tuesday]:[Period]],5,TRUE)),
IF(WEEKDAY(Attendance!$J2387) = 4,
        IF(COUNTIF(BLOCK_WEDNESDAY_DATES[],Attendance!$J2387) &gt; 0, VLOOKUP(Attendance!$G2387,BLOCK_WEDNESDAY_PERIOD_SCHEDULE[],2,TRUE),
        IF(COUNTIF(FINALS_WEEK_WEDNESDAY_DATE[],Attendance!$J2387) &gt; 0, VLOOKUP(Attendance!$G2387,FINALS_WEEK_WEDNESDAY_PERIOD_SCHEDULE[],2,TRUE),
       VLOOKUP(Attendance!$G2387,REGULAR_WEEK_SCHEDULE[[Wednesday]:[Period]],4,TRUE))),
IF(WEEKDAY($J2387) = 5,
       IF(COUNTIF(BLOCK_THURSDAY_DATES[],Attendance!$J2387) &gt; 0, VLOOKUP(Attendance!$G2387,BLOCK_THURSDAY_PERIOD_SCHEDULE[],2,TRUE),
       IF(COUNTIF(FINALS_WEEK_THURSDAY_DATE[],Attendance!$J2387) &gt; 0, VLOOKUP(Attendance!$G2387,FINALS_WEEK_THURSDAY_PERIOD_SCHEDULE[],2,TRUE),
       VLOOKUP(Attendance!$G2387,REGULAR_WEEK_SCHEDULE[[Thursday]:[Period]],3,TRUE))),
IF(WEEKDAY(Attendance!$J2387) = 6,
       IF(COUNTIF(FINALS_WEEK_FRIDAY_DATE[],Attendance!$J2387) &gt; 0, VLOOKUP(Attendance!$G2387,FINALS_WEEK_FRIDAY_PERIOD_SCHEDULE[],2,TRUE),
       VLOOKUP(Attendance!$G2387,REGULAR_WEEK_SCHEDULE[[Friday]:[Period]],2,TRUE))))))))))</f>
        <v/>
      </c>
      <c r="J2387" s="41" t="str">
        <f t="shared" ca="1" si="116"/>
        <v/>
      </c>
      <c r="K2387" s="41" t="str">
        <f>IF($A2387 &lt;&gt; "",VLOOKUP($A2387,'Student reference sheet'!$A$2:$V$2329, 7,FALSE), "")</f>
        <v/>
      </c>
      <c r="L2387" s="30" t="str">
        <f>IF($A2387 ="", "", VLOOKUP($A2387, 'Student reference sheet'!$A$2:$Z$2603,23,FALSE))</f>
        <v/>
      </c>
      <c r="M2387" s="30" t="str">
        <f>IF($A2387 ="", "", VLOOKUP($A2387, 'Student reference sheet'!$A$2:$Z$2603,24,FALSE))</f>
        <v/>
      </c>
      <c r="N2387" s="30" t="str">
        <f>IF($A2387 ="", "", VLOOKUP($A2387, 'Student reference sheet'!$A$2:$Z$2603,26,FALSE))</f>
        <v/>
      </c>
      <c r="O2387" s="30" t="str">
        <f>IF($A2387 ="", "", VLOOKUP($A2387, 'Student reference sheet'!$A$2:$Z$2603,25,FALSE))</f>
        <v/>
      </c>
      <c r="P2387" s="39" t="str">
        <f>IF($A2387 = "", "", IF(OR(VLOOKUP($A2387,'Student reference sheet'!$A$2:$V$2400,8,FALSE) = "R",  VLOOKUP($A2387,'Student reference sheet'!$A$2:$V$2400,8,FALSE) = "L"), "X", ""))</f>
        <v/>
      </c>
      <c r="Q2387" s="39" t="str">
        <f>IF($A2387 ="", "", VLOOKUP($A2387, 'Student reference sheet'!$A$2:$V$2603,22,FALSE))</f>
        <v/>
      </c>
      <c r="R2387" s="39" t="str">
        <f>IF($A2387 &lt;&gt; "",VLOOKUP($A2387,'Student reference sheet'!$A$2:$V$2329, 5,FALSE), "")</f>
        <v/>
      </c>
      <c r="S2387" s="39" t="str">
        <f>IF($A2387 &lt;&gt; "",VLOOKUP($A2387,'Student reference sheet'!$A$2:$V$2329, 6,FALSE), "")</f>
        <v/>
      </c>
      <c r="T2387" s="30" t="str">
        <f>IF($A2387 = "","",
IF(VLOOKUP($A2387,'Student reference sheet'!$A$2:$V$2329, 10,FALSE) = "Y", "Hispanic",
IF(VLOOKUP($A2387,'Student reference sheet'!$A$2:$V$2329,11,FALSE) &lt;&gt; "",
IF(VLOOKUP($A2387,'Student reference sheet'!$A$2:$V$2329,11,FALSE) = "UNK", "Unknown", VLOOKUP(VALUE(VLOOKUP($A2387,'Student reference sheet'!$A$2:$V$2329,11,FALSE)),'Ethnicity Reference'!$A$2:$B$22,2,FALSE)),
IF(VLOOKUP($A2387,'Student reference sheet'!$A$2:$V$2329,9,FALSE) &lt;&gt; "", VLOOKUP(VALUE(VLOOKUP($A2387,'Student reference sheet'!$A$2:$V$2329,9,FALSE)),'Ethnicity Reference'!$A$2:$B$22,2,FALSE),"Unknown"))))</f>
        <v/>
      </c>
      <c r="U2387" s="35"/>
    </row>
    <row r="2388" spans="1:21" ht="15.75">
      <c r="A2388" s="47"/>
      <c r="B2388" s="33"/>
      <c r="C2388" s="39" t="str">
        <f>IF($A2388 &lt;&gt; "",VLOOKUP($A2388,'Student reference sheet'!$A$2:$V$2329, 3,FALSE), "")</f>
        <v/>
      </c>
      <c r="D2388" s="39" t="str">
        <f>IF($A2388 &lt;&gt; "",VLOOKUP($A2388,'Student reference sheet'!$A$2:$V$2329, 2,FALSE), "")</f>
        <v/>
      </c>
      <c r="E2388" s="35"/>
      <c r="F2388" s="34"/>
      <c r="G2388" s="40" t="str">
        <f t="shared" ca="1" si="114"/>
        <v/>
      </c>
      <c r="H2388" s="40" t="str">
        <f t="shared" ca="1" si="115"/>
        <v/>
      </c>
      <c r="I2388" s="36" t="str">
        <f>IF($A2388 = "", "",
IF(COUNTIF(MINIMUM_DAY_DATES[], Attendance!J2388) &gt; 0, VLOOKUP(Attendance!$G2388,MINIMUM_DAY_PERIOD_SCHEDULE[], 2,TRUE),
IF(COUNTIF(RALLY_DATES[], Attendance!J2388) &gt; 0, VLOOKUP(Attendance!$G2388,RALLY_PERIOD_SCHEDULE[], 2,TRUE),
IF(WEEKDAY(Attendance!$J2388) = 2,
       IF(COUNTIF(FINALS_WEEK_MONDAY_DATE[],Attendance!$J2388) &gt; 0, VLOOKUP(Attendance!$G2388,FINALS_WEEK_MONDAY_PERIOD_SCHEDULE[],2,TRUE),
       VLOOKUP(Attendance!$G2388,REGULAR_WEEK_SCHEDULE[],6,TRUE)),
IF(WEEKDAY($J2388) = 3,
       IF(COUNTIF(FINALS_WEEK_TUESDAY_DATE[],Attendance!$J2388) &gt; 0, VLOOKUP(Attendance!$G2388,FINALS_WEEK_TUESDAY_PERIOD_SCHEDULE[],2,TRUE),
       VLOOKUP(Attendance!$G2388,REGULAR_WEEK_SCHEDULE[[Tuesday]:[Period]],5,TRUE)),
IF(WEEKDAY(Attendance!$J2388) = 4,
        IF(COUNTIF(BLOCK_WEDNESDAY_DATES[],Attendance!$J2388) &gt; 0, VLOOKUP(Attendance!$G2388,BLOCK_WEDNESDAY_PERIOD_SCHEDULE[],2,TRUE),
        IF(COUNTIF(FINALS_WEEK_WEDNESDAY_DATE[],Attendance!$J2388) &gt; 0, VLOOKUP(Attendance!$G2388,FINALS_WEEK_WEDNESDAY_PERIOD_SCHEDULE[],2,TRUE),
       VLOOKUP(Attendance!$G2388,REGULAR_WEEK_SCHEDULE[[Wednesday]:[Period]],4,TRUE))),
IF(WEEKDAY($J2388) = 5,
       IF(COUNTIF(BLOCK_THURSDAY_DATES[],Attendance!$J2388) &gt; 0, VLOOKUP(Attendance!$G2388,BLOCK_THURSDAY_PERIOD_SCHEDULE[],2,TRUE),
       IF(COUNTIF(FINALS_WEEK_THURSDAY_DATE[],Attendance!$J2388) &gt; 0, VLOOKUP(Attendance!$G2388,FINALS_WEEK_THURSDAY_PERIOD_SCHEDULE[],2,TRUE),
       VLOOKUP(Attendance!$G2388,REGULAR_WEEK_SCHEDULE[[Thursday]:[Period]],3,TRUE))),
IF(WEEKDAY(Attendance!$J2388) = 6,
       IF(COUNTIF(FINALS_WEEK_FRIDAY_DATE[],Attendance!$J2388) &gt; 0, VLOOKUP(Attendance!$G2388,FINALS_WEEK_FRIDAY_PERIOD_SCHEDULE[],2,TRUE),
       VLOOKUP(Attendance!$G2388,REGULAR_WEEK_SCHEDULE[[Friday]:[Period]],2,TRUE))))))))))</f>
        <v/>
      </c>
      <c r="J2388" s="41" t="str">
        <f t="shared" ca="1" si="116"/>
        <v/>
      </c>
      <c r="K2388" s="41" t="str">
        <f>IF($A2388 &lt;&gt; "",VLOOKUP($A2388,'Student reference sheet'!$A$2:$V$2329, 7,FALSE), "")</f>
        <v/>
      </c>
      <c r="L2388" s="30" t="str">
        <f>IF($A2388 ="", "", VLOOKUP($A2388, 'Student reference sheet'!$A$2:$Z$2603,23,FALSE))</f>
        <v/>
      </c>
      <c r="M2388" s="30" t="str">
        <f>IF($A2388 ="", "", VLOOKUP($A2388, 'Student reference sheet'!$A$2:$Z$2603,24,FALSE))</f>
        <v/>
      </c>
      <c r="N2388" s="30" t="str">
        <f>IF($A2388 ="", "", VLOOKUP($A2388, 'Student reference sheet'!$A$2:$Z$2603,26,FALSE))</f>
        <v/>
      </c>
      <c r="O2388" s="30" t="str">
        <f>IF($A2388 ="", "", VLOOKUP($A2388, 'Student reference sheet'!$A$2:$Z$2603,25,FALSE))</f>
        <v/>
      </c>
      <c r="P2388" s="39" t="str">
        <f>IF($A2388 = "", "", IF(OR(VLOOKUP($A2388,'Student reference sheet'!$A$2:$V$2400,8,FALSE) = "R",  VLOOKUP($A2388,'Student reference sheet'!$A$2:$V$2400,8,FALSE) = "L"), "X", ""))</f>
        <v/>
      </c>
      <c r="Q2388" s="39" t="str">
        <f>IF($A2388 ="", "", VLOOKUP($A2388, 'Student reference sheet'!$A$2:$V$2603,22,FALSE))</f>
        <v/>
      </c>
      <c r="R2388" s="39" t="str">
        <f>IF($A2388 &lt;&gt; "",VLOOKUP($A2388,'Student reference sheet'!$A$2:$V$2329, 5,FALSE), "")</f>
        <v/>
      </c>
      <c r="S2388" s="39" t="str">
        <f>IF($A2388 &lt;&gt; "",VLOOKUP($A2388,'Student reference sheet'!$A$2:$V$2329, 6,FALSE), "")</f>
        <v/>
      </c>
      <c r="T2388" s="30" t="str">
        <f>IF($A2388 = "","",
IF(VLOOKUP($A2388,'Student reference sheet'!$A$2:$V$2329, 10,FALSE) = "Y", "Hispanic",
IF(VLOOKUP($A2388,'Student reference sheet'!$A$2:$V$2329,11,FALSE) &lt;&gt; "",
IF(VLOOKUP($A2388,'Student reference sheet'!$A$2:$V$2329,11,FALSE) = "UNK", "Unknown", VLOOKUP(VALUE(VLOOKUP($A2388,'Student reference sheet'!$A$2:$V$2329,11,FALSE)),'Ethnicity Reference'!$A$2:$B$22,2,FALSE)),
IF(VLOOKUP($A2388,'Student reference sheet'!$A$2:$V$2329,9,FALSE) &lt;&gt; "", VLOOKUP(VALUE(VLOOKUP($A2388,'Student reference sheet'!$A$2:$V$2329,9,FALSE)),'Ethnicity Reference'!$A$2:$B$22,2,FALSE),"Unknown"))))</f>
        <v/>
      </c>
      <c r="U2388" s="35"/>
    </row>
    <row r="2389" spans="1:21" ht="15.75">
      <c r="A2389" s="47"/>
      <c r="B2389" s="33"/>
      <c r="C2389" s="39" t="str">
        <f>IF($A2389 &lt;&gt; "",VLOOKUP($A2389,'Student reference sheet'!$A$2:$V$2329, 3,FALSE), "")</f>
        <v/>
      </c>
      <c r="D2389" s="39" t="str">
        <f>IF($A2389 &lt;&gt; "",VLOOKUP($A2389,'Student reference sheet'!$A$2:$V$2329, 2,FALSE), "")</f>
        <v/>
      </c>
      <c r="E2389" s="35"/>
      <c r="F2389" s="34"/>
      <c r="G2389" s="40" t="str">
        <f t="shared" ca="1" si="114"/>
        <v/>
      </c>
      <c r="H2389" s="40" t="str">
        <f t="shared" ca="1" si="115"/>
        <v/>
      </c>
      <c r="I2389" s="36" t="str">
        <f>IF($A2389 = "", "",
IF(COUNTIF(MINIMUM_DAY_DATES[], Attendance!J2389) &gt; 0, VLOOKUP(Attendance!$G2389,MINIMUM_DAY_PERIOD_SCHEDULE[], 2,TRUE),
IF(COUNTIF(RALLY_DATES[], Attendance!J2389) &gt; 0, VLOOKUP(Attendance!$G2389,RALLY_PERIOD_SCHEDULE[], 2,TRUE),
IF(WEEKDAY(Attendance!$J2389) = 2,
       IF(COUNTIF(FINALS_WEEK_MONDAY_DATE[],Attendance!$J2389) &gt; 0, VLOOKUP(Attendance!$G2389,FINALS_WEEK_MONDAY_PERIOD_SCHEDULE[],2,TRUE),
       VLOOKUP(Attendance!$G2389,REGULAR_WEEK_SCHEDULE[],6,TRUE)),
IF(WEEKDAY($J2389) = 3,
       IF(COUNTIF(FINALS_WEEK_TUESDAY_DATE[],Attendance!$J2389) &gt; 0, VLOOKUP(Attendance!$G2389,FINALS_WEEK_TUESDAY_PERIOD_SCHEDULE[],2,TRUE),
       VLOOKUP(Attendance!$G2389,REGULAR_WEEK_SCHEDULE[[Tuesday]:[Period]],5,TRUE)),
IF(WEEKDAY(Attendance!$J2389) = 4,
        IF(COUNTIF(BLOCK_WEDNESDAY_DATES[],Attendance!$J2389) &gt; 0, VLOOKUP(Attendance!$G2389,BLOCK_WEDNESDAY_PERIOD_SCHEDULE[],2,TRUE),
        IF(COUNTIF(FINALS_WEEK_WEDNESDAY_DATE[],Attendance!$J2389) &gt; 0, VLOOKUP(Attendance!$G2389,FINALS_WEEK_WEDNESDAY_PERIOD_SCHEDULE[],2,TRUE),
       VLOOKUP(Attendance!$G2389,REGULAR_WEEK_SCHEDULE[[Wednesday]:[Period]],4,TRUE))),
IF(WEEKDAY($J2389) = 5,
       IF(COUNTIF(BLOCK_THURSDAY_DATES[],Attendance!$J2389) &gt; 0, VLOOKUP(Attendance!$G2389,BLOCK_THURSDAY_PERIOD_SCHEDULE[],2,TRUE),
       IF(COUNTIF(FINALS_WEEK_THURSDAY_DATE[],Attendance!$J2389) &gt; 0, VLOOKUP(Attendance!$G2389,FINALS_WEEK_THURSDAY_PERIOD_SCHEDULE[],2,TRUE),
       VLOOKUP(Attendance!$G2389,REGULAR_WEEK_SCHEDULE[[Thursday]:[Period]],3,TRUE))),
IF(WEEKDAY(Attendance!$J2389) = 6,
       IF(COUNTIF(FINALS_WEEK_FRIDAY_DATE[],Attendance!$J2389) &gt; 0, VLOOKUP(Attendance!$G2389,FINALS_WEEK_FRIDAY_PERIOD_SCHEDULE[],2,TRUE),
       VLOOKUP(Attendance!$G2389,REGULAR_WEEK_SCHEDULE[[Friday]:[Period]],2,TRUE))))))))))</f>
        <v/>
      </c>
      <c r="J2389" s="41" t="str">
        <f t="shared" ca="1" si="116"/>
        <v/>
      </c>
      <c r="K2389" s="41" t="str">
        <f>IF($A2389 &lt;&gt; "",VLOOKUP($A2389,'Student reference sheet'!$A$2:$V$2329, 7,FALSE), "")</f>
        <v/>
      </c>
      <c r="L2389" s="30" t="str">
        <f>IF($A2389 ="", "", VLOOKUP($A2389, 'Student reference sheet'!$A$2:$Z$2603,23,FALSE))</f>
        <v/>
      </c>
      <c r="M2389" s="30" t="str">
        <f>IF($A2389 ="", "", VLOOKUP($A2389, 'Student reference sheet'!$A$2:$Z$2603,24,FALSE))</f>
        <v/>
      </c>
      <c r="N2389" s="30" t="str">
        <f>IF($A2389 ="", "", VLOOKUP($A2389, 'Student reference sheet'!$A$2:$Z$2603,26,FALSE))</f>
        <v/>
      </c>
      <c r="O2389" s="30" t="str">
        <f>IF($A2389 ="", "", VLOOKUP($A2389, 'Student reference sheet'!$A$2:$Z$2603,25,FALSE))</f>
        <v/>
      </c>
      <c r="P2389" s="39" t="str">
        <f>IF($A2389 = "", "", IF(OR(VLOOKUP($A2389,'Student reference sheet'!$A$2:$V$2400,8,FALSE) = "R",  VLOOKUP($A2389,'Student reference sheet'!$A$2:$V$2400,8,FALSE) = "L"), "X", ""))</f>
        <v/>
      </c>
      <c r="Q2389" s="39" t="str">
        <f>IF($A2389 ="", "", VLOOKUP($A2389, 'Student reference sheet'!$A$2:$V$2603,22,FALSE))</f>
        <v/>
      </c>
      <c r="R2389" s="39" t="str">
        <f>IF($A2389 &lt;&gt; "",VLOOKUP($A2389,'Student reference sheet'!$A$2:$V$2329, 5,FALSE), "")</f>
        <v/>
      </c>
      <c r="S2389" s="39" t="str">
        <f>IF($A2389 &lt;&gt; "",VLOOKUP($A2389,'Student reference sheet'!$A$2:$V$2329, 6,FALSE), "")</f>
        <v/>
      </c>
      <c r="T2389" s="30" t="str">
        <f>IF($A2389 = "","",
IF(VLOOKUP($A2389,'Student reference sheet'!$A$2:$V$2329, 10,FALSE) = "Y", "Hispanic",
IF(VLOOKUP($A2389,'Student reference sheet'!$A$2:$V$2329,11,FALSE) &lt;&gt; "",
IF(VLOOKUP($A2389,'Student reference sheet'!$A$2:$V$2329,11,FALSE) = "UNK", "Unknown", VLOOKUP(VALUE(VLOOKUP($A2389,'Student reference sheet'!$A$2:$V$2329,11,FALSE)),'Ethnicity Reference'!$A$2:$B$22,2,FALSE)),
IF(VLOOKUP($A2389,'Student reference sheet'!$A$2:$V$2329,9,FALSE) &lt;&gt; "", VLOOKUP(VALUE(VLOOKUP($A2389,'Student reference sheet'!$A$2:$V$2329,9,FALSE)),'Ethnicity Reference'!$A$2:$B$22,2,FALSE),"Unknown"))))</f>
        <v/>
      </c>
      <c r="U2389" s="35"/>
    </row>
    <row r="2390" spans="1:21" ht="15.75">
      <c r="A2390" s="47"/>
      <c r="B2390" s="33"/>
      <c r="C2390" s="39" t="str">
        <f>IF($A2390 &lt;&gt; "",VLOOKUP($A2390,'Student reference sheet'!$A$2:$V$2329, 3,FALSE), "")</f>
        <v/>
      </c>
      <c r="D2390" s="39" t="str">
        <f>IF($A2390 &lt;&gt; "",VLOOKUP($A2390,'Student reference sheet'!$A$2:$V$2329, 2,FALSE), "")</f>
        <v/>
      </c>
      <c r="E2390" s="35"/>
      <c r="F2390" s="34"/>
      <c r="G2390" s="40" t="str">
        <f t="shared" ca="1" si="114"/>
        <v/>
      </c>
      <c r="H2390" s="40" t="str">
        <f t="shared" ca="1" si="115"/>
        <v/>
      </c>
      <c r="I2390" s="36" t="str">
        <f>IF($A2390 = "", "",
IF(COUNTIF(MINIMUM_DAY_DATES[], Attendance!J2390) &gt; 0, VLOOKUP(Attendance!$G2390,MINIMUM_DAY_PERIOD_SCHEDULE[], 2,TRUE),
IF(COUNTIF(RALLY_DATES[], Attendance!J2390) &gt; 0, VLOOKUP(Attendance!$G2390,RALLY_PERIOD_SCHEDULE[], 2,TRUE),
IF(WEEKDAY(Attendance!$J2390) = 2,
       IF(COUNTIF(FINALS_WEEK_MONDAY_DATE[],Attendance!$J2390) &gt; 0, VLOOKUP(Attendance!$G2390,FINALS_WEEK_MONDAY_PERIOD_SCHEDULE[],2,TRUE),
       VLOOKUP(Attendance!$G2390,REGULAR_WEEK_SCHEDULE[],6,TRUE)),
IF(WEEKDAY($J2390) = 3,
       IF(COUNTIF(FINALS_WEEK_TUESDAY_DATE[],Attendance!$J2390) &gt; 0, VLOOKUP(Attendance!$G2390,FINALS_WEEK_TUESDAY_PERIOD_SCHEDULE[],2,TRUE),
       VLOOKUP(Attendance!$G2390,REGULAR_WEEK_SCHEDULE[[Tuesday]:[Period]],5,TRUE)),
IF(WEEKDAY(Attendance!$J2390) = 4,
        IF(COUNTIF(BLOCK_WEDNESDAY_DATES[],Attendance!$J2390) &gt; 0, VLOOKUP(Attendance!$G2390,BLOCK_WEDNESDAY_PERIOD_SCHEDULE[],2,TRUE),
        IF(COUNTIF(FINALS_WEEK_WEDNESDAY_DATE[],Attendance!$J2390) &gt; 0, VLOOKUP(Attendance!$G2390,FINALS_WEEK_WEDNESDAY_PERIOD_SCHEDULE[],2,TRUE),
       VLOOKUP(Attendance!$G2390,REGULAR_WEEK_SCHEDULE[[Wednesday]:[Period]],4,TRUE))),
IF(WEEKDAY($J2390) = 5,
       IF(COUNTIF(BLOCK_THURSDAY_DATES[],Attendance!$J2390) &gt; 0, VLOOKUP(Attendance!$G2390,BLOCK_THURSDAY_PERIOD_SCHEDULE[],2,TRUE),
       IF(COUNTIF(FINALS_WEEK_THURSDAY_DATE[],Attendance!$J2390) &gt; 0, VLOOKUP(Attendance!$G2390,FINALS_WEEK_THURSDAY_PERIOD_SCHEDULE[],2,TRUE),
       VLOOKUP(Attendance!$G2390,REGULAR_WEEK_SCHEDULE[[Thursday]:[Period]],3,TRUE))),
IF(WEEKDAY(Attendance!$J2390) = 6,
       IF(COUNTIF(FINALS_WEEK_FRIDAY_DATE[],Attendance!$J2390) &gt; 0, VLOOKUP(Attendance!$G2390,FINALS_WEEK_FRIDAY_PERIOD_SCHEDULE[],2,TRUE),
       VLOOKUP(Attendance!$G2390,REGULAR_WEEK_SCHEDULE[[Friday]:[Period]],2,TRUE))))))))))</f>
        <v/>
      </c>
      <c r="J2390" s="41" t="str">
        <f t="shared" ca="1" si="116"/>
        <v/>
      </c>
      <c r="K2390" s="41" t="str">
        <f>IF($A2390 &lt;&gt; "",VLOOKUP($A2390,'Student reference sheet'!$A$2:$V$2329, 7,FALSE), "")</f>
        <v/>
      </c>
      <c r="L2390" s="30" t="str">
        <f>IF($A2390 ="", "", VLOOKUP($A2390, 'Student reference sheet'!$A$2:$Z$2603,23,FALSE))</f>
        <v/>
      </c>
      <c r="M2390" s="30" t="str">
        <f>IF($A2390 ="", "", VLOOKUP($A2390, 'Student reference sheet'!$A$2:$Z$2603,24,FALSE))</f>
        <v/>
      </c>
      <c r="N2390" s="30" t="str">
        <f>IF($A2390 ="", "", VLOOKUP($A2390, 'Student reference sheet'!$A$2:$Z$2603,26,FALSE))</f>
        <v/>
      </c>
      <c r="O2390" s="30" t="str">
        <f>IF($A2390 ="", "", VLOOKUP($A2390, 'Student reference sheet'!$A$2:$Z$2603,25,FALSE))</f>
        <v/>
      </c>
      <c r="P2390" s="39" t="str">
        <f>IF($A2390 = "", "", IF(OR(VLOOKUP($A2390,'Student reference sheet'!$A$2:$V$2400,8,FALSE) = "R",  VLOOKUP($A2390,'Student reference sheet'!$A$2:$V$2400,8,FALSE) = "L"), "X", ""))</f>
        <v/>
      </c>
      <c r="Q2390" s="39" t="str">
        <f>IF($A2390 ="", "", VLOOKUP($A2390, 'Student reference sheet'!$A$2:$V$2603,22,FALSE))</f>
        <v/>
      </c>
      <c r="R2390" s="39" t="str">
        <f>IF($A2390 &lt;&gt; "",VLOOKUP($A2390,'Student reference sheet'!$A$2:$V$2329, 5,FALSE), "")</f>
        <v/>
      </c>
      <c r="S2390" s="39" t="str">
        <f>IF($A2390 &lt;&gt; "",VLOOKUP($A2390,'Student reference sheet'!$A$2:$V$2329, 6,FALSE), "")</f>
        <v/>
      </c>
      <c r="T2390" s="30" t="str">
        <f>IF($A2390 = "","",
IF(VLOOKUP($A2390,'Student reference sheet'!$A$2:$V$2329, 10,FALSE) = "Y", "Hispanic",
IF(VLOOKUP($A2390,'Student reference sheet'!$A$2:$V$2329,11,FALSE) &lt;&gt; "",
IF(VLOOKUP($A2390,'Student reference sheet'!$A$2:$V$2329,11,FALSE) = "UNK", "Unknown", VLOOKUP(VALUE(VLOOKUP($A2390,'Student reference sheet'!$A$2:$V$2329,11,FALSE)),'Ethnicity Reference'!$A$2:$B$22,2,FALSE)),
IF(VLOOKUP($A2390,'Student reference sheet'!$A$2:$V$2329,9,FALSE) &lt;&gt; "", VLOOKUP(VALUE(VLOOKUP($A2390,'Student reference sheet'!$A$2:$V$2329,9,FALSE)),'Ethnicity Reference'!$A$2:$B$22,2,FALSE),"Unknown"))))</f>
        <v/>
      </c>
      <c r="U2390" s="35"/>
    </row>
    <row r="2391" spans="1:21" ht="15.75">
      <c r="A2391" s="47"/>
      <c r="B2391" s="33"/>
      <c r="C2391" s="39" t="str">
        <f>IF($A2391 &lt;&gt; "",VLOOKUP($A2391,'Student reference sheet'!$A$2:$V$2329, 3,FALSE), "")</f>
        <v/>
      </c>
      <c r="D2391" s="39" t="str">
        <f>IF($A2391 &lt;&gt; "",VLOOKUP($A2391,'Student reference sheet'!$A$2:$V$2329, 2,FALSE), "")</f>
        <v/>
      </c>
      <c r="E2391" s="35"/>
      <c r="F2391" s="34"/>
      <c r="G2391" s="40" t="str">
        <f t="shared" ca="1" si="114"/>
        <v/>
      </c>
      <c r="H2391" s="40" t="str">
        <f t="shared" ca="1" si="115"/>
        <v/>
      </c>
      <c r="I2391" s="36" t="str">
        <f>IF($A2391 = "", "",
IF(COUNTIF(MINIMUM_DAY_DATES[], Attendance!J2391) &gt; 0, VLOOKUP(Attendance!$G2391,MINIMUM_DAY_PERIOD_SCHEDULE[], 2,TRUE),
IF(COUNTIF(RALLY_DATES[], Attendance!J2391) &gt; 0, VLOOKUP(Attendance!$G2391,RALLY_PERIOD_SCHEDULE[], 2,TRUE),
IF(WEEKDAY(Attendance!$J2391) = 2,
       IF(COUNTIF(FINALS_WEEK_MONDAY_DATE[],Attendance!$J2391) &gt; 0, VLOOKUP(Attendance!$G2391,FINALS_WEEK_MONDAY_PERIOD_SCHEDULE[],2,TRUE),
       VLOOKUP(Attendance!$G2391,REGULAR_WEEK_SCHEDULE[],6,TRUE)),
IF(WEEKDAY($J2391) = 3,
       IF(COUNTIF(FINALS_WEEK_TUESDAY_DATE[],Attendance!$J2391) &gt; 0, VLOOKUP(Attendance!$G2391,FINALS_WEEK_TUESDAY_PERIOD_SCHEDULE[],2,TRUE),
       VLOOKUP(Attendance!$G2391,REGULAR_WEEK_SCHEDULE[[Tuesday]:[Period]],5,TRUE)),
IF(WEEKDAY(Attendance!$J2391) = 4,
        IF(COUNTIF(BLOCK_WEDNESDAY_DATES[],Attendance!$J2391) &gt; 0, VLOOKUP(Attendance!$G2391,BLOCK_WEDNESDAY_PERIOD_SCHEDULE[],2,TRUE),
        IF(COUNTIF(FINALS_WEEK_WEDNESDAY_DATE[],Attendance!$J2391) &gt; 0, VLOOKUP(Attendance!$G2391,FINALS_WEEK_WEDNESDAY_PERIOD_SCHEDULE[],2,TRUE),
       VLOOKUP(Attendance!$G2391,REGULAR_WEEK_SCHEDULE[[Wednesday]:[Period]],4,TRUE))),
IF(WEEKDAY($J2391) = 5,
       IF(COUNTIF(BLOCK_THURSDAY_DATES[],Attendance!$J2391) &gt; 0, VLOOKUP(Attendance!$G2391,BLOCK_THURSDAY_PERIOD_SCHEDULE[],2,TRUE),
       IF(COUNTIF(FINALS_WEEK_THURSDAY_DATE[],Attendance!$J2391) &gt; 0, VLOOKUP(Attendance!$G2391,FINALS_WEEK_THURSDAY_PERIOD_SCHEDULE[],2,TRUE),
       VLOOKUP(Attendance!$G2391,REGULAR_WEEK_SCHEDULE[[Thursday]:[Period]],3,TRUE))),
IF(WEEKDAY(Attendance!$J2391) = 6,
       IF(COUNTIF(FINALS_WEEK_FRIDAY_DATE[],Attendance!$J2391) &gt; 0, VLOOKUP(Attendance!$G2391,FINALS_WEEK_FRIDAY_PERIOD_SCHEDULE[],2,TRUE),
       VLOOKUP(Attendance!$G2391,REGULAR_WEEK_SCHEDULE[[Friday]:[Period]],2,TRUE))))))))))</f>
        <v/>
      </c>
      <c r="J2391" s="41" t="str">
        <f t="shared" ca="1" si="116"/>
        <v/>
      </c>
      <c r="K2391" s="41" t="str">
        <f>IF($A2391 &lt;&gt; "",VLOOKUP($A2391,'Student reference sheet'!$A$2:$V$2329, 7,FALSE), "")</f>
        <v/>
      </c>
      <c r="L2391" s="30" t="str">
        <f>IF($A2391 ="", "", VLOOKUP($A2391, 'Student reference sheet'!$A$2:$Z$2603,23,FALSE))</f>
        <v/>
      </c>
      <c r="M2391" s="30" t="str">
        <f>IF($A2391 ="", "", VLOOKUP($A2391, 'Student reference sheet'!$A$2:$Z$2603,24,FALSE))</f>
        <v/>
      </c>
      <c r="N2391" s="30" t="str">
        <f>IF($A2391 ="", "", VLOOKUP($A2391, 'Student reference sheet'!$A$2:$Z$2603,26,FALSE))</f>
        <v/>
      </c>
      <c r="O2391" s="30" t="str">
        <f>IF($A2391 ="", "", VLOOKUP($A2391, 'Student reference sheet'!$A$2:$Z$2603,25,FALSE))</f>
        <v/>
      </c>
      <c r="P2391" s="39" t="str">
        <f>IF($A2391 = "", "", IF(OR(VLOOKUP($A2391,'Student reference sheet'!$A$2:$V$2400,8,FALSE) = "R",  VLOOKUP($A2391,'Student reference sheet'!$A$2:$V$2400,8,FALSE) = "L"), "X", ""))</f>
        <v/>
      </c>
      <c r="Q2391" s="39" t="str">
        <f>IF($A2391 ="", "", VLOOKUP($A2391, 'Student reference sheet'!$A$2:$V$2603,22,FALSE))</f>
        <v/>
      </c>
      <c r="R2391" s="39" t="str">
        <f>IF($A2391 &lt;&gt; "",VLOOKUP($A2391,'Student reference sheet'!$A$2:$V$2329, 5,FALSE), "")</f>
        <v/>
      </c>
      <c r="S2391" s="39" t="str">
        <f>IF($A2391 &lt;&gt; "",VLOOKUP($A2391,'Student reference sheet'!$A$2:$V$2329, 6,FALSE), "")</f>
        <v/>
      </c>
      <c r="T2391" s="30" t="str">
        <f>IF($A2391 = "","",
IF(VLOOKUP($A2391,'Student reference sheet'!$A$2:$V$2329, 10,FALSE) = "Y", "Hispanic",
IF(VLOOKUP($A2391,'Student reference sheet'!$A$2:$V$2329,11,FALSE) &lt;&gt; "",
IF(VLOOKUP($A2391,'Student reference sheet'!$A$2:$V$2329,11,FALSE) = "UNK", "Unknown", VLOOKUP(VALUE(VLOOKUP($A2391,'Student reference sheet'!$A$2:$V$2329,11,FALSE)),'Ethnicity Reference'!$A$2:$B$22,2,FALSE)),
IF(VLOOKUP($A2391,'Student reference sheet'!$A$2:$V$2329,9,FALSE) &lt;&gt; "", VLOOKUP(VALUE(VLOOKUP($A2391,'Student reference sheet'!$A$2:$V$2329,9,FALSE)),'Ethnicity Reference'!$A$2:$B$22,2,FALSE),"Unknown"))))</f>
        <v/>
      </c>
      <c r="U2391" s="35"/>
    </row>
    <row r="2392" spans="1:21" ht="15.75">
      <c r="A2392" s="47"/>
      <c r="B2392" s="33"/>
      <c r="C2392" s="39" t="str">
        <f>IF($A2392 &lt;&gt; "",VLOOKUP($A2392,'Student reference sheet'!$A$2:$V$2329, 3,FALSE), "")</f>
        <v/>
      </c>
      <c r="D2392" s="39" t="str">
        <f>IF($A2392 &lt;&gt; "",VLOOKUP($A2392,'Student reference sheet'!$A$2:$V$2329, 2,FALSE), "")</f>
        <v/>
      </c>
      <c r="E2392" s="35"/>
      <c r="F2392" s="34"/>
      <c r="G2392" s="40" t="str">
        <f t="shared" ca="1" si="114"/>
        <v/>
      </c>
      <c r="H2392" s="40" t="str">
        <f t="shared" ca="1" si="115"/>
        <v/>
      </c>
      <c r="I2392" s="36" t="str">
        <f>IF($A2392 = "", "",
IF(COUNTIF(MINIMUM_DAY_DATES[], Attendance!J2392) &gt; 0, VLOOKUP(Attendance!$G2392,MINIMUM_DAY_PERIOD_SCHEDULE[], 2,TRUE),
IF(COUNTIF(RALLY_DATES[], Attendance!J2392) &gt; 0, VLOOKUP(Attendance!$G2392,RALLY_PERIOD_SCHEDULE[], 2,TRUE),
IF(WEEKDAY(Attendance!$J2392) = 2,
       IF(COUNTIF(FINALS_WEEK_MONDAY_DATE[],Attendance!$J2392) &gt; 0, VLOOKUP(Attendance!$G2392,FINALS_WEEK_MONDAY_PERIOD_SCHEDULE[],2,TRUE),
       VLOOKUP(Attendance!$G2392,REGULAR_WEEK_SCHEDULE[],6,TRUE)),
IF(WEEKDAY($J2392) = 3,
       IF(COUNTIF(FINALS_WEEK_TUESDAY_DATE[],Attendance!$J2392) &gt; 0, VLOOKUP(Attendance!$G2392,FINALS_WEEK_TUESDAY_PERIOD_SCHEDULE[],2,TRUE),
       VLOOKUP(Attendance!$G2392,REGULAR_WEEK_SCHEDULE[[Tuesday]:[Period]],5,TRUE)),
IF(WEEKDAY(Attendance!$J2392) = 4,
        IF(COUNTIF(BLOCK_WEDNESDAY_DATES[],Attendance!$J2392) &gt; 0, VLOOKUP(Attendance!$G2392,BLOCK_WEDNESDAY_PERIOD_SCHEDULE[],2,TRUE),
        IF(COUNTIF(FINALS_WEEK_WEDNESDAY_DATE[],Attendance!$J2392) &gt; 0, VLOOKUP(Attendance!$G2392,FINALS_WEEK_WEDNESDAY_PERIOD_SCHEDULE[],2,TRUE),
       VLOOKUP(Attendance!$G2392,REGULAR_WEEK_SCHEDULE[[Wednesday]:[Period]],4,TRUE))),
IF(WEEKDAY($J2392) = 5,
       IF(COUNTIF(BLOCK_THURSDAY_DATES[],Attendance!$J2392) &gt; 0, VLOOKUP(Attendance!$G2392,BLOCK_THURSDAY_PERIOD_SCHEDULE[],2,TRUE),
       IF(COUNTIF(FINALS_WEEK_THURSDAY_DATE[],Attendance!$J2392) &gt; 0, VLOOKUP(Attendance!$G2392,FINALS_WEEK_THURSDAY_PERIOD_SCHEDULE[],2,TRUE),
       VLOOKUP(Attendance!$G2392,REGULAR_WEEK_SCHEDULE[[Thursday]:[Period]],3,TRUE))),
IF(WEEKDAY(Attendance!$J2392) = 6,
       IF(COUNTIF(FINALS_WEEK_FRIDAY_DATE[],Attendance!$J2392) &gt; 0, VLOOKUP(Attendance!$G2392,FINALS_WEEK_FRIDAY_PERIOD_SCHEDULE[],2,TRUE),
       VLOOKUP(Attendance!$G2392,REGULAR_WEEK_SCHEDULE[[Friday]:[Period]],2,TRUE))))))))))</f>
        <v/>
      </c>
      <c r="J2392" s="41" t="str">
        <f t="shared" ca="1" si="116"/>
        <v/>
      </c>
      <c r="K2392" s="41" t="str">
        <f>IF($A2392 &lt;&gt; "",VLOOKUP($A2392,'Student reference sheet'!$A$2:$V$2329, 7,FALSE), "")</f>
        <v/>
      </c>
      <c r="L2392" s="30" t="str">
        <f>IF($A2392 ="", "", VLOOKUP($A2392, 'Student reference sheet'!$A$2:$Z$2603,23,FALSE))</f>
        <v/>
      </c>
      <c r="M2392" s="30" t="str">
        <f>IF($A2392 ="", "", VLOOKUP($A2392, 'Student reference sheet'!$A$2:$Z$2603,24,FALSE))</f>
        <v/>
      </c>
      <c r="N2392" s="30" t="str">
        <f>IF($A2392 ="", "", VLOOKUP($A2392, 'Student reference sheet'!$A$2:$Z$2603,26,FALSE))</f>
        <v/>
      </c>
      <c r="O2392" s="30" t="str">
        <f>IF($A2392 ="", "", VLOOKUP($A2392, 'Student reference sheet'!$A$2:$Z$2603,25,FALSE))</f>
        <v/>
      </c>
      <c r="P2392" s="39" t="str">
        <f>IF($A2392 = "", "", IF(OR(VLOOKUP($A2392,'Student reference sheet'!$A$2:$V$2400,8,FALSE) = "R",  VLOOKUP($A2392,'Student reference sheet'!$A$2:$V$2400,8,FALSE) = "L"), "X", ""))</f>
        <v/>
      </c>
      <c r="Q2392" s="39" t="str">
        <f>IF($A2392 ="", "", VLOOKUP($A2392, 'Student reference sheet'!$A$2:$V$2603,22,FALSE))</f>
        <v/>
      </c>
      <c r="R2392" s="39" t="str">
        <f>IF($A2392 &lt;&gt; "",VLOOKUP($A2392,'Student reference sheet'!$A$2:$V$2329, 5,FALSE), "")</f>
        <v/>
      </c>
      <c r="S2392" s="39" t="str">
        <f>IF($A2392 &lt;&gt; "",VLOOKUP($A2392,'Student reference sheet'!$A$2:$V$2329, 6,FALSE), "")</f>
        <v/>
      </c>
      <c r="T2392" s="30" t="str">
        <f>IF($A2392 = "","",
IF(VLOOKUP($A2392,'Student reference sheet'!$A$2:$V$2329, 10,FALSE) = "Y", "Hispanic",
IF(VLOOKUP($A2392,'Student reference sheet'!$A$2:$V$2329,11,FALSE) &lt;&gt; "",
IF(VLOOKUP($A2392,'Student reference sheet'!$A$2:$V$2329,11,FALSE) = "UNK", "Unknown", VLOOKUP(VALUE(VLOOKUP($A2392,'Student reference sheet'!$A$2:$V$2329,11,FALSE)),'Ethnicity Reference'!$A$2:$B$22,2,FALSE)),
IF(VLOOKUP($A2392,'Student reference sheet'!$A$2:$V$2329,9,FALSE) &lt;&gt; "", VLOOKUP(VALUE(VLOOKUP($A2392,'Student reference sheet'!$A$2:$V$2329,9,FALSE)),'Ethnicity Reference'!$A$2:$B$22,2,FALSE),"Unknown"))))</f>
        <v/>
      </c>
      <c r="U2392" s="35"/>
    </row>
    <row r="2393" spans="1:21" ht="15.75">
      <c r="A2393" s="47"/>
      <c r="B2393" s="33"/>
      <c r="C2393" s="39" t="str">
        <f>IF($A2393 &lt;&gt; "",VLOOKUP($A2393,'Student reference sheet'!$A$2:$V$2329, 3,FALSE), "")</f>
        <v/>
      </c>
      <c r="D2393" s="39" t="str">
        <f>IF($A2393 &lt;&gt; "",VLOOKUP($A2393,'Student reference sheet'!$A$2:$V$2329, 2,FALSE), "")</f>
        <v/>
      </c>
      <c r="E2393" s="35"/>
      <c r="F2393" s="34"/>
      <c r="G2393" s="40" t="str">
        <f t="shared" ca="1" si="114"/>
        <v/>
      </c>
      <c r="H2393" s="40" t="str">
        <f t="shared" ca="1" si="115"/>
        <v/>
      </c>
      <c r="I2393" s="36" t="str">
        <f>IF($A2393 = "", "",
IF(COUNTIF(MINIMUM_DAY_DATES[], Attendance!J2393) &gt; 0, VLOOKUP(Attendance!$G2393,MINIMUM_DAY_PERIOD_SCHEDULE[], 2,TRUE),
IF(COUNTIF(RALLY_DATES[], Attendance!J2393) &gt; 0, VLOOKUP(Attendance!$G2393,RALLY_PERIOD_SCHEDULE[], 2,TRUE),
IF(WEEKDAY(Attendance!$J2393) = 2,
       IF(COUNTIF(FINALS_WEEK_MONDAY_DATE[],Attendance!$J2393) &gt; 0, VLOOKUP(Attendance!$G2393,FINALS_WEEK_MONDAY_PERIOD_SCHEDULE[],2,TRUE),
       VLOOKUP(Attendance!$G2393,REGULAR_WEEK_SCHEDULE[],6,TRUE)),
IF(WEEKDAY($J2393) = 3,
       IF(COUNTIF(FINALS_WEEK_TUESDAY_DATE[],Attendance!$J2393) &gt; 0, VLOOKUP(Attendance!$G2393,FINALS_WEEK_TUESDAY_PERIOD_SCHEDULE[],2,TRUE),
       VLOOKUP(Attendance!$G2393,REGULAR_WEEK_SCHEDULE[[Tuesday]:[Period]],5,TRUE)),
IF(WEEKDAY(Attendance!$J2393) = 4,
        IF(COUNTIF(BLOCK_WEDNESDAY_DATES[],Attendance!$J2393) &gt; 0, VLOOKUP(Attendance!$G2393,BLOCK_WEDNESDAY_PERIOD_SCHEDULE[],2,TRUE),
        IF(COUNTIF(FINALS_WEEK_WEDNESDAY_DATE[],Attendance!$J2393) &gt; 0, VLOOKUP(Attendance!$G2393,FINALS_WEEK_WEDNESDAY_PERIOD_SCHEDULE[],2,TRUE),
       VLOOKUP(Attendance!$G2393,REGULAR_WEEK_SCHEDULE[[Wednesday]:[Period]],4,TRUE))),
IF(WEEKDAY($J2393) = 5,
       IF(COUNTIF(BLOCK_THURSDAY_DATES[],Attendance!$J2393) &gt; 0, VLOOKUP(Attendance!$G2393,BLOCK_THURSDAY_PERIOD_SCHEDULE[],2,TRUE),
       IF(COUNTIF(FINALS_WEEK_THURSDAY_DATE[],Attendance!$J2393) &gt; 0, VLOOKUP(Attendance!$G2393,FINALS_WEEK_THURSDAY_PERIOD_SCHEDULE[],2,TRUE),
       VLOOKUP(Attendance!$G2393,REGULAR_WEEK_SCHEDULE[[Thursday]:[Period]],3,TRUE))),
IF(WEEKDAY(Attendance!$J2393) = 6,
       IF(COUNTIF(FINALS_WEEK_FRIDAY_DATE[],Attendance!$J2393) &gt; 0, VLOOKUP(Attendance!$G2393,FINALS_WEEK_FRIDAY_PERIOD_SCHEDULE[],2,TRUE),
       VLOOKUP(Attendance!$G2393,REGULAR_WEEK_SCHEDULE[[Friday]:[Period]],2,TRUE))))))))))</f>
        <v/>
      </c>
      <c r="J2393" s="41" t="str">
        <f t="shared" ca="1" si="116"/>
        <v/>
      </c>
      <c r="K2393" s="41" t="str">
        <f>IF($A2393 &lt;&gt; "",VLOOKUP($A2393,'Student reference sheet'!$A$2:$V$2329, 7,FALSE), "")</f>
        <v/>
      </c>
      <c r="L2393" s="30" t="str">
        <f>IF($A2393 ="", "", VLOOKUP($A2393, 'Student reference sheet'!$A$2:$Z$2603,23,FALSE))</f>
        <v/>
      </c>
      <c r="M2393" s="30" t="str">
        <f>IF($A2393 ="", "", VLOOKUP($A2393, 'Student reference sheet'!$A$2:$Z$2603,24,FALSE))</f>
        <v/>
      </c>
      <c r="N2393" s="30" t="str">
        <f>IF($A2393 ="", "", VLOOKUP($A2393, 'Student reference sheet'!$A$2:$Z$2603,26,FALSE))</f>
        <v/>
      </c>
      <c r="O2393" s="30" t="str">
        <f>IF($A2393 ="", "", VLOOKUP($A2393, 'Student reference sheet'!$A$2:$Z$2603,25,FALSE))</f>
        <v/>
      </c>
      <c r="P2393" s="39" t="str">
        <f>IF($A2393 = "", "", IF(OR(VLOOKUP($A2393,'Student reference sheet'!$A$2:$V$2400,8,FALSE) = "R",  VLOOKUP($A2393,'Student reference sheet'!$A$2:$V$2400,8,FALSE) = "L"), "X", ""))</f>
        <v/>
      </c>
      <c r="Q2393" s="39" t="str">
        <f>IF($A2393 ="", "", VLOOKUP($A2393, 'Student reference sheet'!$A$2:$V$2603,22,FALSE))</f>
        <v/>
      </c>
      <c r="R2393" s="39" t="str">
        <f>IF($A2393 &lt;&gt; "",VLOOKUP($A2393,'Student reference sheet'!$A$2:$V$2329, 5,FALSE), "")</f>
        <v/>
      </c>
      <c r="S2393" s="39" t="str">
        <f>IF($A2393 &lt;&gt; "",VLOOKUP($A2393,'Student reference sheet'!$A$2:$V$2329, 6,FALSE), "")</f>
        <v/>
      </c>
      <c r="T2393" s="30" t="str">
        <f>IF($A2393 = "","",
IF(VLOOKUP($A2393,'Student reference sheet'!$A$2:$V$2329, 10,FALSE) = "Y", "Hispanic",
IF(VLOOKUP($A2393,'Student reference sheet'!$A$2:$V$2329,11,FALSE) &lt;&gt; "",
IF(VLOOKUP($A2393,'Student reference sheet'!$A$2:$V$2329,11,FALSE) = "UNK", "Unknown", VLOOKUP(VALUE(VLOOKUP($A2393,'Student reference sheet'!$A$2:$V$2329,11,FALSE)),'Ethnicity Reference'!$A$2:$B$22,2,FALSE)),
IF(VLOOKUP($A2393,'Student reference sheet'!$A$2:$V$2329,9,FALSE) &lt;&gt; "", VLOOKUP(VALUE(VLOOKUP($A2393,'Student reference sheet'!$A$2:$V$2329,9,FALSE)),'Ethnicity Reference'!$A$2:$B$22,2,FALSE),"Unknown"))))</f>
        <v/>
      </c>
      <c r="U2393" s="35"/>
    </row>
    <row r="2394" spans="1:21" ht="15.75">
      <c r="A2394" s="47"/>
      <c r="B2394" s="33"/>
      <c r="C2394" s="39" t="str">
        <f>IF($A2394 &lt;&gt; "",VLOOKUP($A2394,'Student reference sheet'!$A$2:$V$2329, 3,FALSE), "")</f>
        <v/>
      </c>
      <c r="D2394" s="39" t="str">
        <f>IF($A2394 &lt;&gt; "",VLOOKUP($A2394,'Student reference sheet'!$A$2:$V$2329, 2,FALSE), "")</f>
        <v/>
      </c>
      <c r="E2394" s="35"/>
      <c r="F2394" s="34"/>
      <c r="G2394" s="40" t="str">
        <f t="shared" ca="1" si="114"/>
        <v/>
      </c>
      <c r="H2394" s="40" t="str">
        <f t="shared" ca="1" si="115"/>
        <v/>
      </c>
      <c r="I2394" s="36" t="str">
        <f>IF($A2394 = "", "",
IF(COUNTIF(MINIMUM_DAY_DATES[], Attendance!J2394) &gt; 0, VLOOKUP(Attendance!$G2394,MINIMUM_DAY_PERIOD_SCHEDULE[], 2,TRUE),
IF(COUNTIF(RALLY_DATES[], Attendance!J2394) &gt; 0, VLOOKUP(Attendance!$G2394,RALLY_PERIOD_SCHEDULE[], 2,TRUE),
IF(WEEKDAY(Attendance!$J2394) = 2,
       IF(COUNTIF(FINALS_WEEK_MONDAY_DATE[],Attendance!$J2394) &gt; 0, VLOOKUP(Attendance!$G2394,FINALS_WEEK_MONDAY_PERIOD_SCHEDULE[],2,TRUE),
       VLOOKUP(Attendance!$G2394,REGULAR_WEEK_SCHEDULE[],6,TRUE)),
IF(WEEKDAY($J2394) = 3,
       IF(COUNTIF(FINALS_WEEK_TUESDAY_DATE[],Attendance!$J2394) &gt; 0, VLOOKUP(Attendance!$G2394,FINALS_WEEK_TUESDAY_PERIOD_SCHEDULE[],2,TRUE),
       VLOOKUP(Attendance!$G2394,REGULAR_WEEK_SCHEDULE[[Tuesday]:[Period]],5,TRUE)),
IF(WEEKDAY(Attendance!$J2394) = 4,
        IF(COUNTIF(BLOCK_WEDNESDAY_DATES[],Attendance!$J2394) &gt; 0, VLOOKUP(Attendance!$G2394,BLOCK_WEDNESDAY_PERIOD_SCHEDULE[],2,TRUE),
        IF(COUNTIF(FINALS_WEEK_WEDNESDAY_DATE[],Attendance!$J2394) &gt; 0, VLOOKUP(Attendance!$G2394,FINALS_WEEK_WEDNESDAY_PERIOD_SCHEDULE[],2,TRUE),
       VLOOKUP(Attendance!$G2394,REGULAR_WEEK_SCHEDULE[[Wednesday]:[Period]],4,TRUE))),
IF(WEEKDAY($J2394) = 5,
       IF(COUNTIF(BLOCK_THURSDAY_DATES[],Attendance!$J2394) &gt; 0, VLOOKUP(Attendance!$G2394,BLOCK_THURSDAY_PERIOD_SCHEDULE[],2,TRUE),
       IF(COUNTIF(FINALS_WEEK_THURSDAY_DATE[],Attendance!$J2394) &gt; 0, VLOOKUP(Attendance!$G2394,FINALS_WEEK_THURSDAY_PERIOD_SCHEDULE[],2,TRUE),
       VLOOKUP(Attendance!$G2394,REGULAR_WEEK_SCHEDULE[[Thursday]:[Period]],3,TRUE))),
IF(WEEKDAY(Attendance!$J2394) = 6,
       IF(COUNTIF(FINALS_WEEK_FRIDAY_DATE[],Attendance!$J2394) &gt; 0, VLOOKUP(Attendance!$G2394,FINALS_WEEK_FRIDAY_PERIOD_SCHEDULE[],2,TRUE),
       VLOOKUP(Attendance!$G2394,REGULAR_WEEK_SCHEDULE[[Friday]:[Period]],2,TRUE))))))))))</f>
        <v/>
      </c>
      <c r="J2394" s="41" t="str">
        <f t="shared" ca="1" si="116"/>
        <v/>
      </c>
      <c r="K2394" s="41" t="str">
        <f>IF($A2394 &lt;&gt; "",VLOOKUP($A2394,'Student reference sheet'!$A$2:$V$2329, 7,FALSE), "")</f>
        <v/>
      </c>
      <c r="L2394" s="30" t="str">
        <f>IF($A2394 ="", "", VLOOKUP($A2394, 'Student reference sheet'!$A$2:$Z$2603,23,FALSE))</f>
        <v/>
      </c>
      <c r="M2394" s="30" t="str">
        <f>IF($A2394 ="", "", VLOOKUP($A2394, 'Student reference sheet'!$A$2:$Z$2603,24,FALSE))</f>
        <v/>
      </c>
      <c r="N2394" s="30" t="str">
        <f>IF($A2394 ="", "", VLOOKUP($A2394, 'Student reference sheet'!$A$2:$Z$2603,26,FALSE))</f>
        <v/>
      </c>
      <c r="O2394" s="30" t="str">
        <f>IF($A2394 ="", "", VLOOKUP($A2394, 'Student reference sheet'!$A$2:$Z$2603,25,FALSE))</f>
        <v/>
      </c>
      <c r="P2394" s="39" t="str">
        <f>IF($A2394 = "", "", IF(OR(VLOOKUP($A2394,'Student reference sheet'!$A$2:$V$2400,8,FALSE) = "R",  VLOOKUP($A2394,'Student reference sheet'!$A$2:$V$2400,8,FALSE) = "L"), "X", ""))</f>
        <v/>
      </c>
      <c r="Q2394" s="39" t="str">
        <f>IF($A2394 ="", "", VLOOKUP($A2394, 'Student reference sheet'!$A$2:$V$2603,22,FALSE))</f>
        <v/>
      </c>
      <c r="R2394" s="39" t="str">
        <f>IF($A2394 &lt;&gt; "",VLOOKUP($A2394,'Student reference sheet'!$A$2:$V$2329, 5,FALSE), "")</f>
        <v/>
      </c>
      <c r="S2394" s="39" t="str">
        <f>IF($A2394 &lt;&gt; "",VLOOKUP($A2394,'Student reference sheet'!$A$2:$V$2329, 6,FALSE), "")</f>
        <v/>
      </c>
      <c r="T2394" s="30" t="str">
        <f>IF($A2394 = "","",
IF(VLOOKUP($A2394,'Student reference sheet'!$A$2:$V$2329, 10,FALSE) = "Y", "Hispanic",
IF(VLOOKUP($A2394,'Student reference sheet'!$A$2:$V$2329,11,FALSE) &lt;&gt; "",
IF(VLOOKUP($A2394,'Student reference sheet'!$A$2:$V$2329,11,FALSE) = "UNK", "Unknown", VLOOKUP(VALUE(VLOOKUP($A2394,'Student reference sheet'!$A$2:$V$2329,11,FALSE)),'Ethnicity Reference'!$A$2:$B$22,2,FALSE)),
IF(VLOOKUP($A2394,'Student reference sheet'!$A$2:$V$2329,9,FALSE) &lt;&gt; "", VLOOKUP(VALUE(VLOOKUP($A2394,'Student reference sheet'!$A$2:$V$2329,9,FALSE)),'Ethnicity Reference'!$A$2:$B$22,2,FALSE),"Unknown"))))</f>
        <v/>
      </c>
      <c r="U2394" s="35"/>
    </row>
    <row r="2395" spans="1:21" ht="15.75">
      <c r="A2395" s="47"/>
      <c r="B2395" s="33"/>
      <c r="C2395" s="39" t="str">
        <f>IF($A2395 &lt;&gt; "",VLOOKUP($A2395,'Student reference sheet'!$A$2:$V$2329, 3,FALSE), "")</f>
        <v/>
      </c>
      <c r="D2395" s="39" t="str">
        <f>IF($A2395 &lt;&gt; "",VLOOKUP($A2395,'Student reference sheet'!$A$2:$V$2329, 2,FALSE), "")</f>
        <v/>
      </c>
      <c r="E2395" s="35"/>
      <c r="F2395" s="34"/>
      <c r="G2395" s="40" t="str">
        <f t="shared" ca="1" si="114"/>
        <v/>
      </c>
      <c r="H2395" s="40" t="str">
        <f t="shared" ca="1" si="115"/>
        <v/>
      </c>
      <c r="I2395" s="36" t="str">
        <f>IF($A2395 = "", "",
IF(COUNTIF(MINIMUM_DAY_DATES[], Attendance!J2395) &gt; 0, VLOOKUP(Attendance!$G2395,MINIMUM_DAY_PERIOD_SCHEDULE[], 2,TRUE),
IF(COUNTIF(RALLY_DATES[], Attendance!J2395) &gt; 0, VLOOKUP(Attendance!$G2395,RALLY_PERIOD_SCHEDULE[], 2,TRUE),
IF(WEEKDAY(Attendance!$J2395) = 2,
       IF(COUNTIF(FINALS_WEEK_MONDAY_DATE[],Attendance!$J2395) &gt; 0, VLOOKUP(Attendance!$G2395,FINALS_WEEK_MONDAY_PERIOD_SCHEDULE[],2,TRUE),
       VLOOKUP(Attendance!$G2395,REGULAR_WEEK_SCHEDULE[],6,TRUE)),
IF(WEEKDAY($J2395) = 3,
       IF(COUNTIF(FINALS_WEEK_TUESDAY_DATE[],Attendance!$J2395) &gt; 0, VLOOKUP(Attendance!$G2395,FINALS_WEEK_TUESDAY_PERIOD_SCHEDULE[],2,TRUE),
       VLOOKUP(Attendance!$G2395,REGULAR_WEEK_SCHEDULE[[Tuesday]:[Period]],5,TRUE)),
IF(WEEKDAY(Attendance!$J2395) = 4,
        IF(COUNTIF(BLOCK_WEDNESDAY_DATES[],Attendance!$J2395) &gt; 0, VLOOKUP(Attendance!$G2395,BLOCK_WEDNESDAY_PERIOD_SCHEDULE[],2,TRUE),
        IF(COUNTIF(FINALS_WEEK_WEDNESDAY_DATE[],Attendance!$J2395) &gt; 0, VLOOKUP(Attendance!$G2395,FINALS_WEEK_WEDNESDAY_PERIOD_SCHEDULE[],2,TRUE),
       VLOOKUP(Attendance!$G2395,REGULAR_WEEK_SCHEDULE[[Wednesday]:[Period]],4,TRUE))),
IF(WEEKDAY($J2395) = 5,
       IF(COUNTIF(BLOCK_THURSDAY_DATES[],Attendance!$J2395) &gt; 0, VLOOKUP(Attendance!$G2395,BLOCK_THURSDAY_PERIOD_SCHEDULE[],2,TRUE),
       IF(COUNTIF(FINALS_WEEK_THURSDAY_DATE[],Attendance!$J2395) &gt; 0, VLOOKUP(Attendance!$G2395,FINALS_WEEK_THURSDAY_PERIOD_SCHEDULE[],2,TRUE),
       VLOOKUP(Attendance!$G2395,REGULAR_WEEK_SCHEDULE[[Thursday]:[Period]],3,TRUE))),
IF(WEEKDAY(Attendance!$J2395) = 6,
       IF(COUNTIF(FINALS_WEEK_FRIDAY_DATE[],Attendance!$J2395) &gt; 0, VLOOKUP(Attendance!$G2395,FINALS_WEEK_FRIDAY_PERIOD_SCHEDULE[],2,TRUE),
       VLOOKUP(Attendance!$G2395,REGULAR_WEEK_SCHEDULE[[Friday]:[Period]],2,TRUE))))))))))</f>
        <v/>
      </c>
      <c r="J2395" s="41" t="str">
        <f t="shared" ca="1" si="116"/>
        <v/>
      </c>
      <c r="K2395" s="41" t="str">
        <f>IF($A2395 &lt;&gt; "",VLOOKUP($A2395,'Student reference sheet'!$A$2:$V$2329, 7,FALSE), "")</f>
        <v/>
      </c>
      <c r="L2395" s="30" t="str">
        <f>IF($A2395 ="", "", VLOOKUP($A2395, 'Student reference sheet'!$A$2:$Z$2603,23,FALSE))</f>
        <v/>
      </c>
      <c r="M2395" s="30" t="str">
        <f>IF($A2395 ="", "", VLOOKUP($A2395, 'Student reference sheet'!$A$2:$Z$2603,24,FALSE))</f>
        <v/>
      </c>
      <c r="N2395" s="30" t="str">
        <f>IF($A2395 ="", "", VLOOKUP($A2395, 'Student reference sheet'!$A$2:$Z$2603,26,FALSE))</f>
        <v/>
      </c>
      <c r="O2395" s="30" t="str">
        <f>IF($A2395 ="", "", VLOOKUP($A2395, 'Student reference sheet'!$A$2:$Z$2603,25,FALSE))</f>
        <v/>
      </c>
      <c r="P2395" s="39" t="str">
        <f>IF($A2395 = "", "", IF(OR(VLOOKUP($A2395,'Student reference sheet'!$A$2:$V$2400,8,FALSE) = "R",  VLOOKUP($A2395,'Student reference sheet'!$A$2:$V$2400,8,FALSE) = "L"), "X", ""))</f>
        <v/>
      </c>
      <c r="Q2395" s="39" t="str">
        <f>IF($A2395 ="", "", VLOOKUP($A2395, 'Student reference sheet'!$A$2:$V$2603,22,FALSE))</f>
        <v/>
      </c>
      <c r="R2395" s="39" t="str">
        <f>IF($A2395 &lt;&gt; "",VLOOKUP($A2395,'Student reference sheet'!$A$2:$V$2329, 5,FALSE), "")</f>
        <v/>
      </c>
      <c r="S2395" s="39" t="str">
        <f>IF($A2395 &lt;&gt; "",VLOOKUP($A2395,'Student reference sheet'!$A$2:$V$2329, 6,FALSE), "")</f>
        <v/>
      </c>
      <c r="T2395" s="30" t="str">
        <f>IF($A2395 = "","",
IF(VLOOKUP($A2395,'Student reference sheet'!$A$2:$V$2329, 10,FALSE) = "Y", "Hispanic",
IF(VLOOKUP($A2395,'Student reference sheet'!$A$2:$V$2329,11,FALSE) &lt;&gt; "",
IF(VLOOKUP($A2395,'Student reference sheet'!$A$2:$V$2329,11,FALSE) = "UNK", "Unknown", VLOOKUP(VALUE(VLOOKUP($A2395,'Student reference sheet'!$A$2:$V$2329,11,FALSE)),'Ethnicity Reference'!$A$2:$B$22,2,FALSE)),
IF(VLOOKUP($A2395,'Student reference sheet'!$A$2:$V$2329,9,FALSE) &lt;&gt; "", VLOOKUP(VALUE(VLOOKUP($A2395,'Student reference sheet'!$A$2:$V$2329,9,FALSE)),'Ethnicity Reference'!$A$2:$B$22,2,FALSE),"Unknown"))))</f>
        <v/>
      </c>
      <c r="U2395" s="35"/>
    </row>
    <row r="2396" spans="1:21" ht="15.75">
      <c r="A2396" s="47"/>
      <c r="B2396" s="33"/>
      <c r="C2396" s="39" t="str">
        <f>IF($A2396 &lt;&gt; "",VLOOKUP($A2396,'Student reference sheet'!$A$2:$V$2329, 3,FALSE), "")</f>
        <v/>
      </c>
      <c r="D2396" s="39" t="str">
        <f>IF($A2396 &lt;&gt; "",VLOOKUP($A2396,'Student reference sheet'!$A$2:$V$2329, 2,FALSE), "")</f>
        <v/>
      </c>
      <c r="E2396" s="35"/>
      <c r="F2396" s="34"/>
      <c r="G2396" s="40" t="str">
        <f t="shared" ca="1" si="114"/>
        <v/>
      </c>
      <c r="H2396" s="40" t="str">
        <f t="shared" ca="1" si="115"/>
        <v/>
      </c>
      <c r="I2396" s="36" t="str">
        <f>IF($A2396 = "", "",
IF(COUNTIF(MINIMUM_DAY_DATES[], Attendance!J2396) &gt; 0, VLOOKUP(Attendance!$G2396,MINIMUM_DAY_PERIOD_SCHEDULE[], 2,TRUE),
IF(COUNTIF(RALLY_DATES[], Attendance!J2396) &gt; 0, VLOOKUP(Attendance!$G2396,RALLY_PERIOD_SCHEDULE[], 2,TRUE),
IF(WEEKDAY(Attendance!$J2396) = 2,
       IF(COUNTIF(FINALS_WEEK_MONDAY_DATE[],Attendance!$J2396) &gt; 0, VLOOKUP(Attendance!$G2396,FINALS_WEEK_MONDAY_PERIOD_SCHEDULE[],2,TRUE),
       VLOOKUP(Attendance!$G2396,REGULAR_WEEK_SCHEDULE[],6,TRUE)),
IF(WEEKDAY($J2396) = 3,
       IF(COUNTIF(FINALS_WEEK_TUESDAY_DATE[],Attendance!$J2396) &gt; 0, VLOOKUP(Attendance!$G2396,FINALS_WEEK_TUESDAY_PERIOD_SCHEDULE[],2,TRUE),
       VLOOKUP(Attendance!$G2396,REGULAR_WEEK_SCHEDULE[[Tuesday]:[Period]],5,TRUE)),
IF(WEEKDAY(Attendance!$J2396) = 4,
        IF(COUNTIF(BLOCK_WEDNESDAY_DATES[],Attendance!$J2396) &gt; 0, VLOOKUP(Attendance!$G2396,BLOCK_WEDNESDAY_PERIOD_SCHEDULE[],2,TRUE),
        IF(COUNTIF(FINALS_WEEK_WEDNESDAY_DATE[],Attendance!$J2396) &gt; 0, VLOOKUP(Attendance!$G2396,FINALS_WEEK_WEDNESDAY_PERIOD_SCHEDULE[],2,TRUE),
       VLOOKUP(Attendance!$G2396,REGULAR_WEEK_SCHEDULE[[Wednesday]:[Period]],4,TRUE))),
IF(WEEKDAY($J2396) = 5,
       IF(COUNTIF(BLOCK_THURSDAY_DATES[],Attendance!$J2396) &gt; 0, VLOOKUP(Attendance!$G2396,BLOCK_THURSDAY_PERIOD_SCHEDULE[],2,TRUE),
       IF(COUNTIF(FINALS_WEEK_THURSDAY_DATE[],Attendance!$J2396) &gt; 0, VLOOKUP(Attendance!$G2396,FINALS_WEEK_THURSDAY_PERIOD_SCHEDULE[],2,TRUE),
       VLOOKUP(Attendance!$G2396,REGULAR_WEEK_SCHEDULE[[Thursday]:[Period]],3,TRUE))),
IF(WEEKDAY(Attendance!$J2396) = 6,
       IF(COUNTIF(FINALS_WEEK_FRIDAY_DATE[],Attendance!$J2396) &gt; 0, VLOOKUP(Attendance!$G2396,FINALS_WEEK_FRIDAY_PERIOD_SCHEDULE[],2,TRUE),
       VLOOKUP(Attendance!$G2396,REGULAR_WEEK_SCHEDULE[[Friday]:[Period]],2,TRUE))))))))))</f>
        <v/>
      </c>
      <c r="J2396" s="41" t="str">
        <f t="shared" ca="1" si="116"/>
        <v/>
      </c>
      <c r="K2396" s="41" t="str">
        <f>IF($A2396 &lt;&gt; "",VLOOKUP($A2396,'Student reference sheet'!$A$2:$V$2329, 7,FALSE), "")</f>
        <v/>
      </c>
      <c r="L2396" s="30" t="str">
        <f>IF($A2396 ="", "", VLOOKUP($A2396, 'Student reference sheet'!$A$2:$Z$2603,23,FALSE))</f>
        <v/>
      </c>
      <c r="M2396" s="30" t="str">
        <f>IF($A2396 ="", "", VLOOKUP($A2396, 'Student reference sheet'!$A$2:$Z$2603,24,FALSE))</f>
        <v/>
      </c>
      <c r="N2396" s="30" t="str">
        <f>IF($A2396 ="", "", VLOOKUP($A2396, 'Student reference sheet'!$A$2:$Z$2603,26,FALSE))</f>
        <v/>
      </c>
      <c r="O2396" s="30" t="str">
        <f>IF($A2396 ="", "", VLOOKUP($A2396, 'Student reference sheet'!$A$2:$Z$2603,25,FALSE))</f>
        <v/>
      </c>
      <c r="P2396" s="39" t="str">
        <f>IF($A2396 = "", "", IF(OR(VLOOKUP($A2396,'Student reference sheet'!$A$2:$V$2400,8,FALSE) = "R",  VLOOKUP($A2396,'Student reference sheet'!$A$2:$V$2400,8,FALSE) = "L"), "X", ""))</f>
        <v/>
      </c>
      <c r="Q2396" s="39" t="str">
        <f>IF($A2396 ="", "", VLOOKUP($A2396, 'Student reference sheet'!$A$2:$V$2603,22,FALSE))</f>
        <v/>
      </c>
      <c r="R2396" s="39" t="str">
        <f>IF($A2396 &lt;&gt; "",VLOOKUP($A2396,'Student reference sheet'!$A$2:$V$2329, 5,FALSE), "")</f>
        <v/>
      </c>
      <c r="S2396" s="39" t="str">
        <f>IF($A2396 &lt;&gt; "",VLOOKUP($A2396,'Student reference sheet'!$A$2:$V$2329, 6,FALSE), "")</f>
        <v/>
      </c>
      <c r="T2396" s="30" t="str">
        <f>IF($A2396 = "","",
IF(VLOOKUP($A2396,'Student reference sheet'!$A$2:$V$2329, 10,FALSE) = "Y", "Hispanic",
IF(VLOOKUP($A2396,'Student reference sheet'!$A$2:$V$2329,11,FALSE) &lt;&gt; "",
IF(VLOOKUP($A2396,'Student reference sheet'!$A$2:$V$2329,11,FALSE) = "UNK", "Unknown", VLOOKUP(VALUE(VLOOKUP($A2396,'Student reference sheet'!$A$2:$V$2329,11,FALSE)),'Ethnicity Reference'!$A$2:$B$22,2,FALSE)),
IF(VLOOKUP($A2396,'Student reference sheet'!$A$2:$V$2329,9,FALSE) &lt;&gt; "", VLOOKUP(VALUE(VLOOKUP($A2396,'Student reference sheet'!$A$2:$V$2329,9,FALSE)),'Ethnicity Reference'!$A$2:$B$22,2,FALSE),"Unknown"))))</f>
        <v/>
      </c>
      <c r="U2396" s="35"/>
    </row>
    <row r="2397" spans="1:21" ht="15.75">
      <c r="A2397" s="47"/>
      <c r="B2397" s="33"/>
      <c r="C2397" s="39" t="str">
        <f>IF($A2397 &lt;&gt; "",VLOOKUP($A2397,'Student reference sheet'!$A$2:$V$2329, 3,FALSE), "")</f>
        <v/>
      </c>
      <c r="D2397" s="39" t="str">
        <f>IF($A2397 &lt;&gt; "",VLOOKUP($A2397,'Student reference sheet'!$A$2:$V$2329, 2,FALSE), "")</f>
        <v/>
      </c>
      <c r="E2397" s="35"/>
      <c r="F2397" s="34"/>
      <c r="G2397" s="40" t="str">
        <f t="shared" ca="1" si="114"/>
        <v/>
      </c>
      <c r="H2397" s="40" t="str">
        <f t="shared" ca="1" si="115"/>
        <v/>
      </c>
      <c r="I2397" s="36" t="str">
        <f>IF($A2397 = "", "",
IF(COUNTIF(MINIMUM_DAY_DATES[], Attendance!J2397) &gt; 0, VLOOKUP(Attendance!$G2397,MINIMUM_DAY_PERIOD_SCHEDULE[], 2,TRUE),
IF(COUNTIF(RALLY_DATES[], Attendance!J2397) &gt; 0, VLOOKUP(Attendance!$G2397,RALLY_PERIOD_SCHEDULE[], 2,TRUE),
IF(WEEKDAY(Attendance!$J2397) = 2,
       IF(COUNTIF(FINALS_WEEK_MONDAY_DATE[],Attendance!$J2397) &gt; 0, VLOOKUP(Attendance!$G2397,FINALS_WEEK_MONDAY_PERIOD_SCHEDULE[],2,TRUE),
       VLOOKUP(Attendance!$G2397,REGULAR_WEEK_SCHEDULE[],6,TRUE)),
IF(WEEKDAY($J2397) = 3,
       IF(COUNTIF(FINALS_WEEK_TUESDAY_DATE[],Attendance!$J2397) &gt; 0, VLOOKUP(Attendance!$G2397,FINALS_WEEK_TUESDAY_PERIOD_SCHEDULE[],2,TRUE),
       VLOOKUP(Attendance!$G2397,REGULAR_WEEK_SCHEDULE[[Tuesday]:[Period]],5,TRUE)),
IF(WEEKDAY(Attendance!$J2397) = 4,
        IF(COUNTIF(BLOCK_WEDNESDAY_DATES[],Attendance!$J2397) &gt; 0, VLOOKUP(Attendance!$G2397,BLOCK_WEDNESDAY_PERIOD_SCHEDULE[],2,TRUE),
        IF(COUNTIF(FINALS_WEEK_WEDNESDAY_DATE[],Attendance!$J2397) &gt; 0, VLOOKUP(Attendance!$G2397,FINALS_WEEK_WEDNESDAY_PERIOD_SCHEDULE[],2,TRUE),
       VLOOKUP(Attendance!$G2397,REGULAR_WEEK_SCHEDULE[[Wednesday]:[Period]],4,TRUE))),
IF(WEEKDAY($J2397) = 5,
       IF(COUNTIF(BLOCK_THURSDAY_DATES[],Attendance!$J2397) &gt; 0, VLOOKUP(Attendance!$G2397,BLOCK_THURSDAY_PERIOD_SCHEDULE[],2,TRUE),
       IF(COUNTIF(FINALS_WEEK_THURSDAY_DATE[],Attendance!$J2397) &gt; 0, VLOOKUP(Attendance!$G2397,FINALS_WEEK_THURSDAY_PERIOD_SCHEDULE[],2,TRUE),
       VLOOKUP(Attendance!$G2397,REGULAR_WEEK_SCHEDULE[[Thursday]:[Period]],3,TRUE))),
IF(WEEKDAY(Attendance!$J2397) = 6,
       IF(COUNTIF(FINALS_WEEK_FRIDAY_DATE[],Attendance!$J2397) &gt; 0, VLOOKUP(Attendance!$G2397,FINALS_WEEK_FRIDAY_PERIOD_SCHEDULE[],2,TRUE),
       VLOOKUP(Attendance!$G2397,REGULAR_WEEK_SCHEDULE[[Friday]:[Period]],2,TRUE))))))))))</f>
        <v/>
      </c>
      <c r="J2397" s="41" t="str">
        <f t="shared" ca="1" si="116"/>
        <v/>
      </c>
      <c r="K2397" s="41" t="str">
        <f>IF($A2397 &lt;&gt; "",VLOOKUP($A2397,'Student reference sheet'!$A$2:$V$2329, 7,FALSE), "")</f>
        <v/>
      </c>
      <c r="L2397" s="30" t="str">
        <f>IF($A2397 ="", "", VLOOKUP($A2397, 'Student reference sheet'!$A$2:$Z$2603,23,FALSE))</f>
        <v/>
      </c>
      <c r="M2397" s="30" t="str">
        <f>IF($A2397 ="", "", VLOOKUP($A2397, 'Student reference sheet'!$A$2:$Z$2603,24,FALSE))</f>
        <v/>
      </c>
      <c r="N2397" s="30" t="str">
        <f>IF($A2397 ="", "", VLOOKUP($A2397, 'Student reference sheet'!$A$2:$Z$2603,26,FALSE))</f>
        <v/>
      </c>
      <c r="O2397" s="30" t="str">
        <f>IF($A2397 ="", "", VLOOKUP($A2397, 'Student reference sheet'!$A$2:$Z$2603,25,FALSE))</f>
        <v/>
      </c>
      <c r="P2397" s="39" t="str">
        <f>IF($A2397 = "", "", IF(OR(VLOOKUP($A2397,'Student reference sheet'!$A$2:$V$2400,8,FALSE) = "R",  VLOOKUP($A2397,'Student reference sheet'!$A$2:$V$2400,8,FALSE) = "L"), "X", ""))</f>
        <v/>
      </c>
      <c r="Q2397" s="39" t="str">
        <f>IF($A2397 ="", "", VLOOKUP($A2397, 'Student reference sheet'!$A$2:$V$2603,22,FALSE))</f>
        <v/>
      </c>
      <c r="R2397" s="39" t="str">
        <f>IF($A2397 &lt;&gt; "",VLOOKUP($A2397,'Student reference sheet'!$A$2:$V$2329, 5,FALSE), "")</f>
        <v/>
      </c>
      <c r="S2397" s="39" t="str">
        <f>IF($A2397 &lt;&gt; "",VLOOKUP($A2397,'Student reference sheet'!$A$2:$V$2329, 6,FALSE), "")</f>
        <v/>
      </c>
      <c r="T2397" s="30" t="str">
        <f>IF($A2397 = "","",
IF(VLOOKUP($A2397,'Student reference sheet'!$A$2:$V$2329, 10,FALSE) = "Y", "Hispanic",
IF(VLOOKUP($A2397,'Student reference sheet'!$A$2:$V$2329,11,FALSE) &lt;&gt; "",
IF(VLOOKUP($A2397,'Student reference sheet'!$A$2:$V$2329,11,FALSE) = "UNK", "Unknown", VLOOKUP(VALUE(VLOOKUP($A2397,'Student reference sheet'!$A$2:$V$2329,11,FALSE)),'Ethnicity Reference'!$A$2:$B$22,2,FALSE)),
IF(VLOOKUP($A2397,'Student reference sheet'!$A$2:$V$2329,9,FALSE) &lt;&gt; "", VLOOKUP(VALUE(VLOOKUP($A2397,'Student reference sheet'!$A$2:$V$2329,9,FALSE)),'Ethnicity Reference'!$A$2:$B$22,2,FALSE),"Unknown"))))</f>
        <v/>
      </c>
      <c r="U2397" s="35"/>
    </row>
    <row r="2398" spans="1:21" ht="15.75">
      <c r="A2398" s="47"/>
      <c r="B2398" s="33"/>
      <c r="C2398" s="39" t="str">
        <f>IF($A2398 &lt;&gt; "",VLOOKUP($A2398,'Student reference sheet'!$A$2:$V$2329, 3,FALSE), "")</f>
        <v/>
      </c>
      <c r="D2398" s="39" t="str">
        <f>IF($A2398 &lt;&gt; "",VLOOKUP($A2398,'Student reference sheet'!$A$2:$V$2329, 2,FALSE), "")</f>
        <v/>
      </c>
      <c r="E2398" s="35"/>
      <c r="F2398" s="34"/>
      <c r="G2398" s="40" t="str">
        <f t="shared" ca="1" si="114"/>
        <v/>
      </c>
      <c r="H2398" s="40" t="str">
        <f t="shared" ca="1" si="115"/>
        <v/>
      </c>
      <c r="I2398" s="36" t="str">
        <f>IF($A2398 = "", "",
IF(COUNTIF(MINIMUM_DAY_DATES[], Attendance!J2398) &gt; 0, VLOOKUP(Attendance!$G2398,MINIMUM_DAY_PERIOD_SCHEDULE[], 2,TRUE),
IF(COUNTIF(RALLY_DATES[], Attendance!J2398) &gt; 0, VLOOKUP(Attendance!$G2398,RALLY_PERIOD_SCHEDULE[], 2,TRUE),
IF(WEEKDAY(Attendance!$J2398) = 2,
       IF(COUNTIF(FINALS_WEEK_MONDAY_DATE[],Attendance!$J2398) &gt; 0, VLOOKUP(Attendance!$G2398,FINALS_WEEK_MONDAY_PERIOD_SCHEDULE[],2,TRUE),
       VLOOKUP(Attendance!$G2398,REGULAR_WEEK_SCHEDULE[],6,TRUE)),
IF(WEEKDAY($J2398) = 3,
       IF(COUNTIF(FINALS_WEEK_TUESDAY_DATE[],Attendance!$J2398) &gt; 0, VLOOKUP(Attendance!$G2398,FINALS_WEEK_TUESDAY_PERIOD_SCHEDULE[],2,TRUE),
       VLOOKUP(Attendance!$G2398,REGULAR_WEEK_SCHEDULE[[Tuesday]:[Period]],5,TRUE)),
IF(WEEKDAY(Attendance!$J2398) = 4,
        IF(COUNTIF(BLOCK_WEDNESDAY_DATES[],Attendance!$J2398) &gt; 0, VLOOKUP(Attendance!$G2398,BLOCK_WEDNESDAY_PERIOD_SCHEDULE[],2,TRUE),
        IF(COUNTIF(FINALS_WEEK_WEDNESDAY_DATE[],Attendance!$J2398) &gt; 0, VLOOKUP(Attendance!$G2398,FINALS_WEEK_WEDNESDAY_PERIOD_SCHEDULE[],2,TRUE),
       VLOOKUP(Attendance!$G2398,REGULAR_WEEK_SCHEDULE[[Wednesday]:[Period]],4,TRUE))),
IF(WEEKDAY($J2398) = 5,
       IF(COUNTIF(BLOCK_THURSDAY_DATES[],Attendance!$J2398) &gt; 0, VLOOKUP(Attendance!$G2398,BLOCK_THURSDAY_PERIOD_SCHEDULE[],2,TRUE),
       IF(COUNTIF(FINALS_WEEK_THURSDAY_DATE[],Attendance!$J2398) &gt; 0, VLOOKUP(Attendance!$G2398,FINALS_WEEK_THURSDAY_PERIOD_SCHEDULE[],2,TRUE),
       VLOOKUP(Attendance!$G2398,REGULAR_WEEK_SCHEDULE[[Thursday]:[Period]],3,TRUE))),
IF(WEEKDAY(Attendance!$J2398) = 6,
       IF(COUNTIF(FINALS_WEEK_FRIDAY_DATE[],Attendance!$J2398) &gt; 0, VLOOKUP(Attendance!$G2398,FINALS_WEEK_FRIDAY_PERIOD_SCHEDULE[],2,TRUE),
       VLOOKUP(Attendance!$G2398,REGULAR_WEEK_SCHEDULE[[Friday]:[Period]],2,TRUE))))))))))</f>
        <v/>
      </c>
      <c r="J2398" s="41" t="str">
        <f t="shared" ca="1" si="116"/>
        <v/>
      </c>
      <c r="K2398" s="41" t="str">
        <f>IF($A2398 &lt;&gt; "",VLOOKUP($A2398,'Student reference sheet'!$A$2:$V$2329, 7,FALSE), "")</f>
        <v/>
      </c>
      <c r="L2398" s="30" t="str">
        <f>IF($A2398 ="", "", VLOOKUP($A2398, 'Student reference sheet'!$A$2:$Z$2603,23,FALSE))</f>
        <v/>
      </c>
      <c r="M2398" s="30" t="str">
        <f>IF($A2398 ="", "", VLOOKUP($A2398, 'Student reference sheet'!$A$2:$Z$2603,24,FALSE))</f>
        <v/>
      </c>
      <c r="N2398" s="30" t="str">
        <f>IF($A2398 ="", "", VLOOKUP($A2398, 'Student reference sheet'!$A$2:$Z$2603,26,FALSE))</f>
        <v/>
      </c>
      <c r="O2398" s="30" t="str">
        <f>IF($A2398 ="", "", VLOOKUP($A2398, 'Student reference sheet'!$A$2:$Z$2603,25,FALSE))</f>
        <v/>
      </c>
      <c r="P2398" s="39" t="str">
        <f>IF($A2398 = "", "", IF(OR(VLOOKUP($A2398,'Student reference sheet'!$A$2:$V$2400,8,FALSE) = "R",  VLOOKUP($A2398,'Student reference sheet'!$A$2:$V$2400,8,FALSE) = "L"), "X", ""))</f>
        <v/>
      </c>
      <c r="Q2398" s="39" t="str">
        <f>IF($A2398 ="", "", VLOOKUP($A2398, 'Student reference sheet'!$A$2:$V$2603,22,FALSE))</f>
        <v/>
      </c>
      <c r="R2398" s="39" t="str">
        <f>IF($A2398 &lt;&gt; "",VLOOKUP($A2398,'Student reference sheet'!$A$2:$V$2329, 5,FALSE), "")</f>
        <v/>
      </c>
      <c r="S2398" s="39" t="str">
        <f>IF($A2398 &lt;&gt; "",VLOOKUP($A2398,'Student reference sheet'!$A$2:$V$2329, 6,FALSE), "")</f>
        <v/>
      </c>
      <c r="T2398" s="30" t="str">
        <f>IF($A2398 = "","",
IF(VLOOKUP($A2398,'Student reference sheet'!$A$2:$V$2329, 10,FALSE) = "Y", "Hispanic",
IF(VLOOKUP($A2398,'Student reference sheet'!$A$2:$V$2329,11,FALSE) &lt;&gt; "",
IF(VLOOKUP($A2398,'Student reference sheet'!$A$2:$V$2329,11,FALSE) = "UNK", "Unknown", VLOOKUP(VALUE(VLOOKUP($A2398,'Student reference sheet'!$A$2:$V$2329,11,FALSE)),'Ethnicity Reference'!$A$2:$B$22,2,FALSE)),
IF(VLOOKUP($A2398,'Student reference sheet'!$A$2:$V$2329,9,FALSE) &lt;&gt; "", VLOOKUP(VALUE(VLOOKUP($A2398,'Student reference sheet'!$A$2:$V$2329,9,FALSE)),'Ethnicity Reference'!$A$2:$B$22,2,FALSE),"Unknown"))))</f>
        <v/>
      </c>
      <c r="U2398" s="35"/>
    </row>
    <row r="2399" spans="1:21" ht="15.75">
      <c r="A2399" s="47"/>
      <c r="B2399" s="33"/>
      <c r="C2399" s="39" t="str">
        <f>IF($A2399 &lt;&gt; "",VLOOKUP($A2399,'Student reference sheet'!$A$2:$V$2329, 3,FALSE), "")</f>
        <v/>
      </c>
      <c r="D2399" s="39" t="str">
        <f>IF($A2399 &lt;&gt; "",VLOOKUP($A2399,'Student reference sheet'!$A$2:$V$2329, 2,FALSE), "")</f>
        <v/>
      </c>
      <c r="E2399" s="35"/>
      <c r="F2399" s="34"/>
      <c r="G2399" s="40" t="str">
        <f t="shared" ca="1" si="114"/>
        <v/>
      </c>
      <c r="H2399" s="40" t="str">
        <f t="shared" ca="1" si="115"/>
        <v/>
      </c>
      <c r="I2399" s="36" t="str">
        <f>IF($A2399 = "", "",
IF(COUNTIF(MINIMUM_DAY_DATES[], Attendance!J2399) &gt; 0, VLOOKUP(Attendance!$G2399,MINIMUM_DAY_PERIOD_SCHEDULE[], 2,TRUE),
IF(COUNTIF(RALLY_DATES[], Attendance!J2399) &gt; 0, VLOOKUP(Attendance!$G2399,RALLY_PERIOD_SCHEDULE[], 2,TRUE),
IF(WEEKDAY(Attendance!$J2399) = 2,
       IF(COUNTIF(FINALS_WEEK_MONDAY_DATE[],Attendance!$J2399) &gt; 0, VLOOKUP(Attendance!$G2399,FINALS_WEEK_MONDAY_PERIOD_SCHEDULE[],2,TRUE),
       VLOOKUP(Attendance!$G2399,REGULAR_WEEK_SCHEDULE[],6,TRUE)),
IF(WEEKDAY($J2399) = 3,
       IF(COUNTIF(FINALS_WEEK_TUESDAY_DATE[],Attendance!$J2399) &gt; 0, VLOOKUP(Attendance!$G2399,FINALS_WEEK_TUESDAY_PERIOD_SCHEDULE[],2,TRUE),
       VLOOKUP(Attendance!$G2399,REGULAR_WEEK_SCHEDULE[[Tuesday]:[Period]],5,TRUE)),
IF(WEEKDAY(Attendance!$J2399) = 4,
        IF(COUNTIF(BLOCK_WEDNESDAY_DATES[],Attendance!$J2399) &gt; 0, VLOOKUP(Attendance!$G2399,BLOCK_WEDNESDAY_PERIOD_SCHEDULE[],2,TRUE),
        IF(COUNTIF(FINALS_WEEK_WEDNESDAY_DATE[],Attendance!$J2399) &gt; 0, VLOOKUP(Attendance!$G2399,FINALS_WEEK_WEDNESDAY_PERIOD_SCHEDULE[],2,TRUE),
       VLOOKUP(Attendance!$G2399,REGULAR_WEEK_SCHEDULE[[Wednesday]:[Period]],4,TRUE))),
IF(WEEKDAY($J2399) = 5,
       IF(COUNTIF(BLOCK_THURSDAY_DATES[],Attendance!$J2399) &gt; 0, VLOOKUP(Attendance!$G2399,BLOCK_THURSDAY_PERIOD_SCHEDULE[],2,TRUE),
       IF(COUNTIF(FINALS_WEEK_THURSDAY_DATE[],Attendance!$J2399) &gt; 0, VLOOKUP(Attendance!$G2399,FINALS_WEEK_THURSDAY_PERIOD_SCHEDULE[],2,TRUE),
       VLOOKUP(Attendance!$G2399,REGULAR_WEEK_SCHEDULE[[Thursday]:[Period]],3,TRUE))),
IF(WEEKDAY(Attendance!$J2399) = 6,
       IF(COUNTIF(FINALS_WEEK_FRIDAY_DATE[],Attendance!$J2399) &gt; 0, VLOOKUP(Attendance!$G2399,FINALS_WEEK_FRIDAY_PERIOD_SCHEDULE[],2,TRUE),
       VLOOKUP(Attendance!$G2399,REGULAR_WEEK_SCHEDULE[[Friday]:[Period]],2,TRUE))))))))))</f>
        <v/>
      </c>
      <c r="J2399" s="41" t="str">
        <f t="shared" ca="1" si="116"/>
        <v/>
      </c>
      <c r="K2399" s="41" t="str">
        <f>IF($A2399 &lt;&gt; "",VLOOKUP($A2399,'Student reference sheet'!$A$2:$V$2329, 7,FALSE), "")</f>
        <v/>
      </c>
      <c r="L2399" s="30" t="str">
        <f>IF($A2399 ="", "", VLOOKUP($A2399, 'Student reference sheet'!$A$2:$Z$2603,23,FALSE))</f>
        <v/>
      </c>
      <c r="M2399" s="30" t="str">
        <f>IF($A2399 ="", "", VLOOKUP($A2399, 'Student reference sheet'!$A$2:$Z$2603,24,FALSE))</f>
        <v/>
      </c>
      <c r="N2399" s="30" t="str">
        <f>IF($A2399 ="", "", VLOOKUP($A2399, 'Student reference sheet'!$A$2:$Z$2603,26,FALSE))</f>
        <v/>
      </c>
      <c r="O2399" s="30" t="str">
        <f>IF($A2399 ="", "", VLOOKUP($A2399, 'Student reference sheet'!$A$2:$Z$2603,25,FALSE))</f>
        <v/>
      </c>
      <c r="P2399" s="39" t="str">
        <f>IF($A2399 = "", "", IF(OR(VLOOKUP($A2399,'Student reference sheet'!$A$2:$V$2400,8,FALSE) = "R",  VLOOKUP($A2399,'Student reference sheet'!$A$2:$V$2400,8,FALSE) = "L"), "X", ""))</f>
        <v/>
      </c>
      <c r="Q2399" s="39" t="str">
        <f>IF($A2399 ="", "", VLOOKUP($A2399, 'Student reference sheet'!$A$2:$V$2603,22,FALSE))</f>
        <v/>
      </c>
      <c r="R2399" s="39" t="str">
        <f>IF($A2399 &lt;&gt; "",VLOOKUP($A2399,'Student reference sheet'!$A$2:$V$2329, 5,FALSE), "")</f>
        <v/>
      </c>
      <c r="S2399" s="39" t="str">
        <f>IF($A2399 &lt;&gt; "",VLOOKUP($A2399,'Student reference sheet'!$A$2:$V$2329, 6,FALSE), "")</f>
        <v/>
      </c>
      <c r="T2399" s="30" t="str">
        <f>IF($A2399 = "","",
IF(VLOOKUP($A2399,'Student reference sheet'!$A$2:$V$2329, 10,FALSE) = "Y", "Hispanic",
IF(VLOOKUP($A2399,'Student reference sheet'!$A$2:$V$2329,11,FALSE) &lt;&gt; "",
IF(VLOOKUP($A2399,'Student reference sheet'!$A$2:$V$2329,11,FALSE) = "UNK", "Unknown", VLOOKUP(VALUE(VLOOKUP($A2399,'Student reference sheet'!$A$2:$V$2329,11,FALSE)),'Ethnicity Reference'!$A$2:$B$22,2,FALSE)),
IF(VLOOKUP($A2399,'Student reference sheet'!$A$2:$V$2329,9,FALSE) &lt;&gt; "", VLOOKUP(VALUE(VLOOKUP($A2399,'Student reference sheet'!$A$2:$V$2329,9,FALSE)),'Ethnicity Reference'!$A$2:$B$22,2,FALSE),"Unknown"))))</f>
        <v/>
      </c>
      <c r="U2399" s="35"/>
    </row>
    <row r="2400" spans="1:21" ht="15.75">
      <c r="A2400" s="47"/>
      <c r="B2400" s="33"/>
      <c r="C2400" s="39" t="str">
        <f>IF($A2400 &lt;&gt; "",VLOOKUP($A2400,'Student reference sheet'!$A$2:$V$2329, 3,FALSE), "")</f>
        <v/>
      </c>
      <c r="D2400" s="39" t="str">
        <f>IF($A2400 &lt;&gt; "",VLOOKUP($A2400,'Student reference sheet'!$A$2:$V$2329, 2,FALSE), "")</f>
        <v/>
      </c>
      <c r="E2400" s="35"/>
      <c r="F2400" s="34"/>
      <c r="G2400" s="40" t="str">
        <f t="shared" ca="1" si="114"/>
        <v/>
      </c>
      <c r="H2400" s="40" t="str">
        <f t="shared" ca="1" si="115"/>
        <v/>
      </c>
      <c r="I2400" s="36" t="str">
        <f>IF($A2400 = "", "",
IF(COUNTIF(MINIMUM_DAY_DATES[], Attendance!J2400) &gt; 0, VLOOKUP(Attendance!$G2400,MINIMUM_DAY_PERIOD_SCHEDULE[], 2,TRUE),
IF(COUNTIF(RALLY_DATES[], Attendance!J2400) &gt; 0, VLOOKUP(Attendance!$G2400,RALLY_PERIOD_SCHEDULE[], 2,TRUE),
IF(WEEKDAY(Attendance!$J2400) = 2,
       IF(COUNTIF(FINALS_WEEK_MONDAY_DATE[],Attendance!$J2400) &gt; 0, VLOOKUP(Attendance!$G2400,FINALS_WEEK_MONDAY_PERIOD_SCHEDULE[],2,TRUE),
       VLOOKUP(Attendance!$G2400,REGULAR_WEEK_SCHEDULE[],6,TRUE)),
IF(WEEKDAY($J2400) = 3,
       IF(COUNTIF(FINALS_WEEK_TUESDAY_DATE[],Attendance!$J2400) &gt; 0, VLOOKUP(Attendance!$G2400,FINALS_WEEK_TUESDAY_PERIOD_SCHEDULE[],2,TRUE),
       VLOOKUP(Attendance!$G2400,REGULAR_WEEK_SCHEDULE[[Tuesday]:[Period]],5,TRUE)),
IF(WEEKDAY(Attendance!$J2400) = 4,
        IF(COUNTIF(BLOCK_WEDNESDAY_DATES[],Attendance!$J2400) &gt; 0, VLOOKUP(Attendance!$G2400,BLOCK_WEDNESDAY_PERIOD_SCHEDULE[],2,TRUE),
        IF(COUNTIF(FINALS_WEEK_WEDNESDAY_DATE[],Attendance!$J2400) &gt; 0, VLOOKUP(Attendance!$G2400,FINALS_WEEK_WEDNESDAY_PERIOD_SCHEDULE[],2,TRUE),
       VLOOKUP(Attendance!$G2400,REGULAR_WEEK_SCHEDULE[[Wednesday]:[Period]],4,TRUE))),
IF(WEEKDAY($J2400) = 5,
       IF(COUNTIF(BLOCK_THURSDAY_DATES[],Attendance!$J2400) &gt; 0, VLOOKUP(Attendance!$G2400,BLOCK_THURSDAY_PERIOD_SCHEDULE[],2,TRUE),
       IF(COUNTIF(FINALS_WEEK_THURSDAY_DATE[],Attendance!$J2400) &gt; 0, VLOOKUP(Attendance!$G2400,FINALS_WEEK_THURSDAY_PERIOD_SCHEDULE[],2,TRUE),
       VLOOKUP(Attendance!$G2400,REGULAR_WEEK_SCHEDULE[[Thursday]:[Period]],3,TRUE))),
IF(WEEKDAY(Attendance!$J2400) = 6,
       IF(COUNTIF(FINALS_WEEK_FRIDAY_DATE[],Attendance!$J2400) &gt; 0, VLOOKUP(Attendance!$G2400,FINALS_WEEK_FRIDAY_PERIOD_SCHEDULE[],2,TRUE),
       VLOOKUP(Attendance!$G2400,REGULAR_WEEK_SCHEDULE[[Friday]:[Period]],2,TRUE))))))))))</f>
        <v/>
      </c>
      <c r="J2400" s="41" t="str">
        <f t="shared" ca="1" si="116"/>
        <v/>
      </c>
      <c r="K2400" s="41" t="str">
        <f>IF($A2400 &lt;&gt; "",VLOOKUP($A2400,'Student reference sheet'!$A$2:$V$2329, 7,FALSE), "")</f>
        <v/>
      </c>
      <c r="L2400" s="30" t="str">
        <f>IF($A2400 ="", "", VLOOKUP($A2400, 'Student reference sheet'!$A$2:$Z$2603,23,FALSE))</f>
        <v/>
      </c>
      <c r="M2400" s="30" t="str">
        <f>IF($A2400 ="", "", VLOOKUP($A2400, 'Student reference sheet'!$A$2:$Z$2603,24,FALSE))</f>
        <v/>
      </c>
      <c r="N2400" s="30" t="str">
        <f>IF($A2400 ="", "", VLOOKUP($A2400, 'Student reference sheet'!$A$2:$Z$2603,26,FALSE))</f>
        <v/>
      </c>
      <c r="O2400" s="30" t="str">
        <f>IF($A2400 ="", "", VLOOKUP($A2400, 'Student reference sheet'!$A$2:$Z$2603,25,FALSE))</f>
        <v/>
      </c>
      <c r="P2400" s="39" t="str">
        <f>IF($A2400 = "", "", IF(OR(VLOOKUP($A2400,'Student reference sheet'!$A$2:$V$2400,8,FALSE) = "R",  VLOOKUP($A2400,'Student reference sheet'!$A$2:$V$2400,8,FALSE) = "L"), "X", ""))</f>
        <v/>
      </c>
      <c r="Q2400" s="39" t="str">
        <f>IF($A2400 ="", "", VLOOKUP($A2400, 'Student reference sheet'!$A$2:$V$2603,22,FALSE))</f>
        <v/>
      </c>
      <c r="R2400" s="39" t="str">
        <f>IF($A2400 &lt;&gt; "",VLOOKUP($A2400,'Student reference sheet'!$A$2:$V$2329, 5,FALSE), "")</f>
        <v/>
      </c>
      <c r="S2400" s="39" t="str">
        <f>IF($A2400 &lt;&gt; "",VLOOKUP($A2400,'Student reference sheet'!$A$2:$V$2329, 6,FALSE), "")</f>
        <v/>
      </c>
      <c r="T2400" s="30" t="str">
        <f>IF($A2400 = "","",
IF(VLOOKUP($A2400,'Student reference sheet'!$A$2:$V$2329, 10,FALSE) = "Y", "Hispanic",
IF(VLOOKUP($A2400,'Student reference sheet'!$A$2:$V$2329,11,FALSE) &lt;&gt; "",
IF(VLOOKUP($A2400,'Student reference sheet'!$A$2:$V$2329,11,FALSE) = "UNK", "Unknown", VLOOKUP(VALUE(VLOOKUP($A2400,'Student reference sheet'!$A$2:$V$2329,11,FALSE)),'Ethnicity Reference'!$A$2:$B$22,2,FALSE)),
IF(VLOOKUP($A2400,'Student reference sheet'!$A$2:$V$2329,9,FALSE) &lt;&gt; "", VLOOKUP(VALUE(VLOOKUP($A2400,'Student reference sheet'!$A$2:$V$2329,9,FALSE)),'Ethnicity Reference'!$A$2:$B$22,2,FALSE),"Unknown"))))</f>
        <v/>
      </c>
      <c r="U2400" s="35"/>
    </row>
    <row r="2401" spans="1:21" ht="15.75">
      <c r="A2401" s="47"/>
      <c r="B2401" s="33"/>
      <c r="C2401" s="39" t="str">
        <f>IF($A2401 &lt;&gt; "",VLOOKUP($A2401,'Student reference sheet'!$A$2:$V$2329, 3,FALSE), "")</f>
        <v/>
      </c>
      <c r="D2401" s="39" t="str">
        <f>IF($A2401 &lt;&gt; "",VLOOKUP($A2401,'Student reference sheet'!$A$2:$V$2329, 2,FALSE), "")</f>
        <v/>
      </c>
      <c r="E2401" s="35"/>
      <c r="F2401" s="34"/>
      <c r="G2401" s="40" t="str">
        <f t="shared" ca="1" si="114"/>
        <v/>
      </c>
      <c r="H2401" s="40" t="str">
        <f t="shared" ca="1" si="115"/>
        <v/>
      </c>
      <c r="I2401" s="36" t="str">
        <f>IF($A2401 = "", "",
IF(COUNTIF(MINIMUM_DAY_DATES[], Attendance!J2401) &gt; 0, VLOOKUP(Attendance!$G2401,MINIMUM_DAY_PERIOD_SCHEDULE[], 2,TRUE),
IF(COUNTIF(RALLY_DATES[], Attendance!J2401) &gt; 0, VLOOKUP(Attendance!$G2401,RALLY_PERIOD_SCHEDULE[], 2,TRUE),
IF(WEEKDAY(Attendance!$J2401) = 2,
       IF(COUNTIF(FINALS_WEEK_MONDAY_DATE[],Attendance!$J2401) &gt; 0, VLOOKUP(Attendance!$G2401,FINALS_WEEK_MONDAY_PERIOD_SCHEDULE[],2,TRUE),
       VLOOKUP(Attendance!$G2401,REGULAR_WEEK_SCHEDULE[],6,TRUE)),
IF(WEEKDAY($J2401) = 3,
       IF(COUNTIF(FINALS_WEEK_TUESDAY_DATE[],Attendance!$J2401) &gt; 0, VLOOKUP(Attendance!$G2401,FINALS_WEEK_TUESDAY_PERIOD_SCHEDULE[],2,TRUE),
       VLOOKUP(Attendance!$G2401,REGULAR_WEEK_SCHEDULE[[Tuesday]:[Period]],5,TRUE)),
IF(WEEKDAY(Attendance!$J2401) = 4,
        IF(COUNTIF(BLOCK_WEDNESDAY_DATES[],Attendance!$J2401) &gt; 0, VLOOKUP(Attendance!$G2401,BLOCK_WEDNESDAY_PERIOD_SCHEDULE[],2,TRUE),
        IF(COUNTIF(FINALS_WEEK_WEDNESDAY_DATE[],Attendance!$J2401) &gt; 0, VLOOKUP(Attendance!$G2401,FINALS_WEEK_WEDNESDAY_PERIOD_SCHEDULE[],2,TRUE),
       VLOOKUP(Attendance!$G2401,REGULAR_WEEK_SCHEDULE[[Wednesday]:[Period]],4,TRUE))),
IF(WEEKDAY($J2401) = 5,
       IF(COUNTIF(BLOCK_THURSDAY_DATES[],Attendance!$J2401) &gt; 0, VLOOKUP(Attendance!$G2401,BLOCK_THURSDAY_PERIOD_SCHEDULE[],2,TRUE),
       IF(COUNTIF(FINALS_WEEK_THURSDAY_DATE[],Attendance!$J2401) &gt; 0, VLOOKUP(Attendance!$G2401,FINALS_WEEK_THURSDAY_PERIOD_SCHEDULE[],2,TRUE),
       VLOOKUP(Attendance!$G2401,REGULAR_WEEK_SCHEDULE[[Thursday]:[Period]],3,TRUE))),
IF(WEEKDAY(Attendance!$J2401) = 6,
       IF(COUNTIF(FINALS_WEEK_FRIDAY_DATE[],Attendance!$J2401) &gt; 0, VLOOKUP(Attendance!$G2401,FINALS_WEEK_FRIDAY_PERIOD_SCHEDULE[],2,TRUE),
       VLOOKUP(Attendance!$G2401,REGULAR_WEEK_SCHEDULE[[Friday]:[Period]],2,TRUE))))))))))</f>
        <v/>
      </c>
      <c r="J2401" s="41" t="str">
        <f t="shared" ca="1" si="116"/>
        <v/>
      </c>
      <c r="K2401" s="41" t="str">
        <f>IF($A2401 &lt;&gt; "",VLOOKUP($A2401,'Student reference sheet'!$A$2:$V$2329, 7,FALSE), "")</f>
        <v/>
      </c>
      <c r="L2401" s="30" t="str">
        <f>IF($A2401 ="", "", VLOOKUP($A2401, 'Student reference sheet'!$A$2:$Z$2603,23,FALSE))</f>
        <v/>
      </c>
      <c r="M2401" s="30" t="str">
        <f>IF($A2401 ="", "", VLOOKUP($A2401, 'Student reference sheet'!$A$2:$Z$2603,24,FALSE))</f>
        <v/>
      </c>
      <c r="N2401" s="30" t="str">
        <f>IF($A2401 ="", "", VLOOKUP($A2401, 'Student reference sheet'!$A$2:$Z$2603,26,FALSE))</f>
        <v/>
      </c>
      <c r="O2401" s="30" t="str">
        <f>IF($A2401 ="", "", VLOOKUP($A2401, 'Student reference sheet'!$A$2:$Z$2603,25,FALSE))</f>
        <v/>
      </c>
      <c r="P2401" s="39" t="str">
        <f>IF($A2401 = "", "", IF(OR(VLOOKUP($A2401,'Student reference sheet'!$A$2:$V$2400,8,FALSE) = "R",  VLOOKUP($A2401,'Student reference sheet'!$A$2:$V$2400,8,FALSE) = "L"), "X", ""))</f>
        <v/>
      </c>
      <c r="Q2401" s="39" t="str">
        <f>IF($A2401 ="", "", VLOOKUP($A2401, 'Student reference sheet'!$A$2:$V$2603,22,FALSE))</f>
        <v/>
      </c>
      <c r="R2401" s="39" t="str">
        <f>IF($A2401 &lt;&gt; "",VLOOKUP($A2401,'Student reference sheet'!$A$2:$V$2329, 5,FALSE), "")</f>
        <v/>
      </c>
      <c r="S2401" s="39" t="str">
        <f>IF($A2401 &lt;&gt; "",VLOOKUP($A2401,'Student reference sheet'!$A$2:$V$2329, 6,FALSE), "")</f>
        <v/>
      </c>
      <c r="T2401" s="30" t="str">
        <f>IF($A2401 = "","",
IF(VLOOKUP($A2401,'Student reference sheet'!$A$2:$V$2329, 10,FALSE) = "Y", "Hispanic",
IF(VLOOKUP($A2401,'Student reference sheet'!$A$2:$V$2329,11,FALSE) &lt;&gt; "",
IF(VLOOKUP($A2401,'Student reference sheet'!$A$2:$V$2329,11,FALSE) = "UNK", "Unknown", VLOOKUP(VALUE(VLOOKUP($A2401,'Student reference sheet'!$A$2:$V$2329,11,FALSE)),'Ethnicity Reference'!$A$2:$B$22,2,FALSE)),
IF(VLOOKUP($A2401,'Student reference sheet'!$A$2:$V$2329,9,FALSE) &lt;&gt; "", VLOOKUP(VALUE(VLOOKUP($A2401,'Student reference sheet'!$A$2:$V$2329,9,FALSE)),'Ethnicity Reference'!$A$2:$B$22,2,FALSE),"Unknown"))))</f>
        <v/>
      </c>
      <c r="U2401" s="35"/>
    </row>
    <row r="2402" spans="1:21" ht="15.75">
      <c r="A2402" s="47"/>
      <c r="B2402" s="33"/>
      <c r="C2402" s="39" t="str">
        <f>IF($A2402 &lt;&gt; "",VLOOKUP($A2402,'Student reference sheet'!$A$2:$V$2329, 3,FALSE), "")</f>
        <v/>
      </c>
      <c r="D2402" s="39" t="str">
        <f>IF($A2402 &lt;&gt; "",VLOOKUP($A2402,'Student reference sheet'!$A$2:$V$2329, 2,FALSE), "")</f>
        <v/>
      </c>
      <c r="E2402" s="35"/>
      <c r="F2402" s="34"/>
      <c r="G2402" s="40" t="str">
        <f t="shared" ca="1" si="114"/>
        <v/>
      </c>
      <c r="H2402" s="40" t="str">
        <f t="shared" ca="1" si="115"/>
        <v/>
      </c>
      <c r="I2402" s="36" t="str">
        <f>IF($A2402 = "", "",
IF(COUNTIF(MINIMUM_DAY_DATES[], Attendance!J2402) &gt; 0, VLOOKUP(Attendance!$G2402,MINIMUM_DAY_PERIOD_SCHEDULE[], 2,TRUE),
IF(COUNTIF(RALLY_DATES[], Attendance!J2402) &gt; 0, VLOOKUP(Attendance!$G2402,RALLY_PERIOD_SCHEDULE[], 2,TRUE),
IF(WEEKDAY(Attendance!$J2402) = 2,
       IF(COUNTIF(FINALS_WEEK_MONDAY_DATE[],Attendance!$J2402) &gt; 0, VLOOKUP(Attendance!$G2402,FINALS_WEEK_MONDAY_PERIOD_SCHEDULE[],2,TRUE),
       VLOOKUP(Attendance!$G2402,REGULAR_WEEK_SCHEDULE[],6,TRUE)),
IF(WEEKDAY($J2402) = 3,
       IF(COUNTIF(FINALS_WEEK_TUESDAY_DATE[],Attendance!$J2402) &gt; 0, VLOOKUP(Attendance!$G2402,FINALS_WEEK_TUESDAY_PERIOD_SCHEDULE[],2,TRUE),
       VLOOKUP(Attendance!$G2402,REGULAR_WEEK_SCHEDULE[[Tuesday]:[Period]],5,TRUE)),
IF(WEEKDAY(Attendance!$J2402) = 4,
        IF(COUNTIF(BLOCK_WEDNESDAY_DATES[],Attendance!$J2402) &gt; 0, VLOOKUP(Attendance!$G2402,BLOCK_WEDNESDAY_PERIOD_SCHEDULE[],2,TRUE),
        IF(COUNTIF(FINALS_WEEK_WEDNESDAY_DATE[],Attendance!$J2402) &gt; 0, VLOOKUP(Attendance!$G2402,FINALS_WEEK_WEDNESDAY_PERIOD_SCHEDULE[],2,TRUE),
       VLOOKUP(Attendance!$G2402,REGULAR_WEEK_SCHEDULE[[Wednesday]:[Period]],4,TRUE))),
IF(WEEKDAY($J2402) = 5,
       IF(COUNTIF(BLOCK_THURSDAY_DATES[],Attendance!$J2402) &gt; 0, VLOOKUP(Attendance!$G2402,BLOCK_THURSDAY_PERIOD_SCHEDULE[],2,TRUE),
       IF(COUNTIF(FINALS_WEEK_THURSDAY_DATE[],Attendance!$J2402) &gt; 0, VLOOKUP(Attendance!$G2402,FINALS_WEEK_THURSDAY_PERIOD_SCHEDULE[],2,TRUE),
       VLOOKUP(Attendance!$G2402,REGULAR_WEEK_SCHEDULE[[Thursday]:[Period]],3,TRUE))),
IF(WEEKDAY(Attendance!$J2402) = 6,
       IF(COUNTIF(FINALS_WEEK_FRIDAY_DATE[],Attendance!$J2402) &gt; 0, VLOOKUP(Attendance!$G2402,FINALS_WEEK_FRIDAY_PERIOD_SCHEDULE[],2,TRUE),
       VLOOKUP(Attendance!$G2402,REGULAR_WEEK_SCHEDULE[[Friday]:[Period]],2,TRUE))))))))))</f>
        <v/>
      </c>
      <c r="J2402" s="41" t="str">
        <f t="shared" ca="1" si="116"/>
        <v/>
      </c>
      <c r="K2402" s="41" t="str">
        <f>IF($A2402 &lt;&gt; "",VLOOKUP($A2402,'Student reference sheet'!$A$2:$V$2329, 7,FALSE), "")</f>
        <v/>
      </c>
      <c r="L2402" s="30" t="str">
        <f>IF($A2402 ="", "", VLOOKUP($A2402, 'Student reference sheet'!$A$2:$Z$2603,23,FALSE))</f>
        <v/>
      </c>
      <c r="M2402" s="30" t="str">
        <f>IF($A2402 ="", "", VLOOKUP($A2402, 'Student reference sheet'!$A$2:$Z$2603,24,FALSE))</f>
        <v/>
      </c>
      <c r="N2402" s="30" t="str">
        <f>IF($A2402 ="", "", VLOOKUP($A2402, 'Student reference sheet'!$A$2:$Z$2603,26,FALSE))</f>
        <v/>
      </c>
      <c r="O2402" s="30" t="str">
        <f>IF($A2402 ="", "", VLOOKUP($A2402, 'Student reference sheet'!$A$2:$Z$2603,25,FALSE))</f>
        <v/>
      </c>
      <c r="P2402" s="39" t="str">
        <f>IF($A2402 = "", "", IF(OR(VLOOKUP($A2402,'Student reference sheet'!$A$2:$V$2400,8,FALSE) = "R",  VLOOKUP($A2402,'Student reference sheet'!$A$2:$V$2400,8,FALSE) = "L"), "X", ""))</f>
        <v/>
      </c>
      <c r="Q2402" s="39" t="str">
        <f>IF($A2402 ="", "", VLOOKUP($A2402, 'Student reference sheet'!$A$2:$V$2603,22,FALSE))</f>
        <v/>
      </c>
      <c r="R2402" s="39" t="str">
        <f>IF($A2402 &lt;&gt; "",VLOOKUP($A2402,'Student reference sheet'!$A$2:$V$2329, 5,FALSE), "")</f>
        <v/>
      </c>
      <c r="S2402" s="39" t="str">
        <f>IF($A2402 &lt;&gt; "",VLOOKUP($A2402,'Student reference sheet'!$A$2:$V$2329, 6,FALSE), "")</f>
        <v/>
      </c>
      <c r="T2402" s="30" t="str">
        <f>IF($A2402 = "","",
IF(VLOOKUP($A2402,'Student reference sheet'!$A$2:$V$2329, 10,FALSE) = "Y", "Hispanic",
IF(VLOOKUP($A2402,'Student reference sheet'!$A$2:$V$2329,11,FALSE) &lt;&gt; "",
IF(VLOOKUP($A2402,'Student reference sheet'!$A$2:$V$2329,11,FALSE) = "UNK", "Unknown", VLOOKUP(VALUE(VLOOKUP($A2402,'Student reference sheet'!$A$2:$V$2329,11,FALSE)),'Ethnicity Reference'!$A$2:$B$22,2,FALSE)),
IF(VLOOKUP($A2402,'Student reference sheet'!$A$2:$V$2329,9,FALSE) &lt;&gt; "", VLOOKUP(VALUE(VLOOKUP($A2402,'Student reference sheet'!$A$2:$V$2329,9,FALSE)),'Ethnicity Reference'!$A$2:$B$22,2,FALSE),"Unknown"))))</f>
        <v/>
      </c>
      <c r="U2402" s="35"/>
    </row>
    <row r="2403" spans="1:21" ht="15.75">
      <c r="A2403" s="47"/>
      <c r="B2403" s="33"/>
      <c r="C2403" s="39" t="str">
        <f>IF($A2403 &lt;&gt; "",VLOOKUP($A2403,'Student reference sheet'!$A$2:$V$2329, 3,FALSE), "")</f>
        <v/>
      </c>
      <c r="D2403" s="39" t="str">
        <f>IF($A2403 &lt;&gt; "",VLOOKUP($A2403,'Student reference sheet'!$A$2:$V$2329, 2,FALSE), "")</f>
        <v/>
      </c>
      <c r="E2403" s="35"/>
      <c r="F2403" s="34"/>
      <c r="G2403" s="40" t="str">
        <f t="shared" ca="1" si="114"/>
        <v/>
      </c>
      <c r="H2403" s="40" t="str">
        <f t="shared" ca="1" si="115"/>
        <v/>
      </c>
      <c r="I2403" s="36" t="str">
        <f>IF($A2403 = "", "",
IF(COUNTIF(MINIMUM_DAY_DATES[], Attendance!J2403) &gt; 0, VLOOKUP(Attendance!$G2403,MINIMUM_DAY_PERIOD_SCHEDULE[], 2,TRUE),
IF(COUNTIF(RALLY_DATES[], Attendance!J2403) &gt; 0, VLOOKUP(Attendance!$G2403,RALLY_PERIOD_SCHEDULE[], 2,TRUE),
IF(WEEKDAY(Attendance!$J2403) = 2,
       IF(COUNTIF(FINALS_WEEK_MONDAY_DATE[],Attendance!$J2403) &gt; 0, VLOOKUP(Attendance!$G2403,FINALS_WEEK_MONDAY_PERIOD_SCHEDULE[],2,TRUE),
       VLOOKUP(Attendance!$G2403,REGULAR_WEEK_SCHEDULE[],6,TRUE)),
IF(WEEKDAY($J2403) = 3,
       IF(COUNTIF(FINALS_WEEK_TUESDAY_DATE[],Attendance!$J2403) &gt; 0, VLOOKUP(Attendance!$G2403,FINALS_WEEK_TUESDAY_PERIOD_SCHEDULE[],2,TRUE),
       VLOOKUP(Attendance!$G2403,REGULAR_WEEK_SCHEDULE[[Tuesday]:[Period]],5,TRUE)),
IF(WEEKDAY(Attendance!$J2403) = 4,
        IF(COUNTIF(BLOCK_WEDNESDAY_DATES[],Attendance!$J2403) &gt; 0, VLOOKUP(Attendance!$G2403,BLOCK_WEDNESDAY_PERIOD_SCHEDULE[],2,TRUE),
        IF(COUNTIF(FINALS_WEEK_WEDNESDAY_DATE[],Attendance!$J2403) &gt; 0, VLOOKUP(Attendance!$G2403,FINALS_WEEK_WEDNESDAY_PERIOD_SCHEDULE[],2,TRUE),
       VLOOKUP(Attendance!$G2403,REGULAR_WEEK_SCHEDULE[[Wednesday]:[Period]],4,TRUE))),
IF(WEEKDAY($J2403) = 5,
       IF(COUNTIF(BLOCK_THURSDAY_DATES[],Attendance!$J2403) &gt; 0, VLOOKUP(Attendance!$G2403,BLOCK_THURSDAY_PERIOD_SCHEDULE[],2,TRUE),
       IF(COUNTIF(FINALS_WEEK_THURSDAY_DATE[],Attendance!$J2403) &gt; 0, VLOOKUP(Attendance!$G2403,FINALS_WEEK_THURSDAY_PERIOD_SCHEDULE[],2,TRUE),
       VLOOKUP(Attendance!$G2403,REGULAR_WEEK_SCHEDULE[[Thursday]:[Period]],3,TRUE))),
IF(WEEKDAY(Attendance!$J2403) = 6,
       IF(COUNTIF(FINALS_WEEK_FRIDAY_DATE[],Attendance!$J2403) &gt; 0, VLOOKUP(Attendance!$G2403,FINALS_WEEK_FRIDAY_PERIOD_SCHEDULE[],2,TRUE),
       VLOOKUP(Attendance!$G2403,REGULAR_WEEK_SCHEDULE[[Friday]:[Period]],2,TRUE))))))))))</f>
        <v/>
      </c>
      <c r="J2403" s="41" t="str">
        <f t="shared" ca="1" si="116"/>
        <v/>
      </c>
      <c r="K2403" s="41" t="str">
        <f>IF($A2403 &lt;&gt; "",VLOOKUP($A2403,'Student reference sheet'!$A$2:$V$2329, 7,FALSE), "")</f>
        <v/>
      </c>
      <c r="L2403" s="30" t="str">
        <f>IF($A2403 ="", "", VLOOKUP($A2403, 'Student reference sheet'!$A$2:$Z$2603,23,FALSE))</f>
        <v/>
      </c>
      <c r="M2403" s="30" t="str">
        <f>IF($A2403 ="", "", VLOOKUP($A2403, 'Student reference sheet'!$A$2:$Z$2603,24,FALSE))</f>
        <v/>
      </c>
      <c r="N2403" s="30" t="str">
        <f>IF($A2403 ="", "", VLOOKUP($A2403, 'Student reference sheet'!$A$2:$Z$2603,26,FALSE))</f>
        <v/>
      </c>
      <c r="O2403" s="30" t="str">
        <f>IF($A2403 ="", "", VLOOKUP($A2403, 'Student reference sheet'!$A$2:$Z$2603,25,FALSE))</f>
        <v/>
      </c>
      <c r="P2403" s="39" t="str">
        <f>IF($A2403 = "", "", IF(OR(VLOOKUP($A2403,'Student reference sheet'!$A$2:$V$2400,8,FALSE) = "R",  VLOOKUP($A2403,'Student reference sheet'!$A$2:$V$2400,8,FALSE) = "L"), "X", ""))</f>
        <v/>
      </c>
      <c r="Q2403" s="39" t="str">
        <f>IF($A2403 ="", "", VLOOKUP($A2403, 'Student reference sheet'!$A$2:$V$2603,22,FALSE))</f>
        <v/>
      </c>
      <c r="R2403" s="39" t="str">
        <f>IF($A2403 &lt;&gt; "",VLOOKUP($A2403,'Student reference sheet'!$A$2:$V$2329, 5,FALSE), "")</f>
        <v/>
      </c>
      <c r="S2403" s="39" t="str">
        <f>IF($A2403 &lt;&gt; "",VLOOKUP($A2403,'Student reference sheet'!$A$2:$V$2329, 6,FALSE), "")</f>
        <v/>
      </c>
      <c r="T2403" s="30" t="str">
        <f>IF($A2403 = "","",
IF(VLOOKUP($A2403,'Student reference sheet'!$A$2:$V$2329, 10,FALSE) = "Y", "Hispanic",
IF(VLOOKUP($A2403,'Student reference sheet'!$A$2:$V$2329,11,FALSE) &lt;&gt; "",
IF(VLOOKUP($A2403,'Student reference sheet'!$A$2:$V$2329,11,FALSE) = "UNK", "Unknown", VLOOKUP(VALUE(VLOOKUP($A2403,'Student reference sheet'!$A$2:$V$2329,11,FALSE)),'Ethnicity Reference'!$A$2:$B$22,2,FALSE)),
IF(VLOOKUP($A2403,'Student reference sheet'!$A$2:$V$2329,9,FALSE) &lt;&gt; "", VLOOKUP(VALUE(VLOOKUP($A2403,'Student reference sheet'!$A$2:$V$2329,9,FALSE)),'Ethnicity Reference'!$A$2:$B$22,2,FALSE),"Unknown"))))</f>
        <v/>
      </c>
      <c r="U2403" s="35"/>
    </row>
    <row r="2404" spans="1:21" ht="15.75">
      <c r="A2404" s="47"/>
      <c r="B2404" s="33"/>
      <c r="C2404" s="39" t="str">
        <f>IF($A2404 &lt;&gt; "",VLOOKUP($A2404,'Student reference sheet'!$A$2:$V$2329, 3,FALSE), "")</f>
        <v/>
      </c>
      <c r="D2404" s="39" t="str">
        <f>IF($A2404 &lt;&gt; "",VLOOKUP($A2404,'Student reference sheet'!$A$2:$V$2329, 2,FALSE), "")</f>
        <v/>
      </c>
      <c r="E2404" s="35"/>
      <c r="F2404" s="34"/>
      <c r="G2404" s="40" t="str">
        <f t="shared" ca="1" si="114"/>
        <v/>
      </c>
      <c r="H2404" s="40" t="str">
        <f t="shared" ca="1" si="115"/>
        <v/>
      </c>
      <c r="I2404" s="36" t="str">
        <f>IF($A2404 = "", "",
IF(COUNTIF(MINIMUM_DAY_DATES[], Attendance!J2404) &gt; 0, VLOOKUP(Attendance!$G2404,MINIMUM_DAY_PERIOD_SCHEDULE[], 2,TRUE),
IF(COUNTIF(RALLY_DATES[], Attendance!J2404) &gt; 0, VLOOKUP(Attendance!$G2404,RALLY_PERIOD_SCHEDULE[], 2,TRUE),
IF(WEEKDAY(Attendance!$J2404) = 2,
       IF(COUNTIF(FINALS_WEEK_MONDAY_DATE[],Attendance!$J2404) &gt; 0, VLOOKUP(Attendance!$G2404,FINALS_WEEK_MONDAY_PERIOD_SCHEDULE[],2,TRUE),
       VLOOKUP(Attendance!$G2404,REGULAR_WEEK_SCHEDULE[],6,TRUE)),
IF(WEEKDAY($J2404) = 3,
       IF(COUNTIF(FINALS_WEEK_TUESDAY_DATE[],Attendance!$J2404) &gt; 0, VLOOKUP(Attendance!$G2404,FINALS_WEEK_TUESDAY_PERIOD_SCHEDULE[],2,TRUE),
       VLOOKUP(Attendance!$G2404,REGULAR_WEEK_SCHEDULE[[Tuesday]:[Period]],5,TRUE)),
IF(WEEKDAY(Attendance!$J2404) = 4,
        IF(COUNTIF(BLOCK_WEDNESDAY_DATES[],Attendance!$J2404) &gt; 0, VLOOKUP(Attendance!$G2404,BLOCK_WEDNESDAY_PERIOD_SCHEDULE[],2,TRUE),
        IF(COUNTIF(FINALS_WEEK_WEDNESDAY_DATE[],Attendance!$J2404) &gt; 0, VLOOKUP(Attendance!$G2404,FINALS_WEEK_WEDNESDAY_PERIOD_SCHEDULE[],2,TRUE),
       VLOOKUP(Attendance!$G2404,REGULAR_WEEK_SCHEDULE[[Wednesday]:[Period]],4,TRUE))),
IF(WEEKDAY($J2404) = 5,
       IF(COUNTIF(BLOCK_THURSDAY_DATES[],Attendance!$J2404) &gt; 0, VLOOKUP(Attendance!$G2404,BLOCK_THURSDAY_PERIOD_SCHEDULE[],2,TRUE),
       IF(COUNTIF(FINALS_WEEK_THURSDAY_DATE[],Attendance!$J2404) &gt; 0, VLOOKUP(Attendance!$G2404,FINALS_WEEK_THURSDAY_PERIOD_SCHEDULE[],2,TRUE),
       VLOOKUP(Attendance!$G2404,REGULAR_WEEK_SCHEDULE[[Thursday]:[Period]],3,TRUE))),
IF(WEEKDAY(Attendance!$J2404) = 6,
       IF(COUNTIF(FINALS_WEEK_FRIDAY_DATE[],Attendance!$J2404) &gt; 0, VLOOKUP(Attendance!$G2404,FINALS_WEEK_FRIDAY_PERIOD_SCHEDULE[],2,TRUE),
       VLOOKUP(Attendance!$G2404,REGULAR_WEEK_SCHEDULE[[Friday]:[Period]],2,TRUE))))))))))</f>
        <v/>
      </c>
      <c r="J2404" s="41" t="str">
        <f t="shared" ca="1" si="116"/>
        <v/>
      </c>
      <c r="K2404" s="41" t="str">
        <f>IF($A2404 &lt;&gt; "",VLOOKUP($A2404,'Student reference sheet'!$A$2:$V$2329, 7,FALSE), "")</f>
        <v/>
      </c>
      <c r="L2404" s="30" t="str">
        <f>IF($A2404 ="", "", VLOOKUP($A2404, 'Student reference sheet'!$A$2:$Z$2603,23,FALSE))</f>
        <v/>
      </c>
      <c r="M2404" s="30" t="str">
        <f>IF($A2404 ="", "", VLOOKUP($A2404, 'Student reference sheet'!$A$2:$Z$2603,24,FALSE))</f>
        <v/>
      </c>
      <c r="N2404" s="30" t="str">
        <f>IF($A2404 ="", "", VLOOKUP($A2404, 'Student reference sheet'!$A$2:$Z$2603,26,FALSE))</f>
        <v/>
      </c>
      <c r="O2404" s="30" t="str">
        <f>IF($A2404 ="", "", VLOOKUP($A2404, 'Student reference sheet'!$A$2:$Z$2603,25,FALSE))</f>
        <v/>
      </c>
      <c r="P2404" s="39" t="str">
        <f>IF($A2404 = "", "", IF(OR(VLOOKUP($A2404,'Student reference sheet'!$A$2:$V$2400,8,FALSE) = "R",  VLOOKUP($A2404,'Student reference sheet'!$A$2:$V$2400,8,FALSE) = "L"), "X", ""))</f>
        <v/>
      </c>
      <c r="Q2404" s="39" t="str">
        <f>IF($A2404 ="", "", VLOOKUP($A2404, 'Student reference sheet'!$A$2:$V$2603,22,FALSE))</f>
        <v/>
      </c>
      <c r="R2404" s="39" t="str">
        <f>IF($A2404 &lt;&gt; "",VLOOKUP($A2404,'Student reference sheet'!$A$2:$V$2329, 5,FALSE), "")</f>
        <v/>
      </c>
      <c r="S2404" s="39" t="str">
        <f>IF($A2404 &lt;&gt; "",VLOOKUP($A2404,'Student reference sheet'!$A$2:$V$2329, 6,FALSE), "")</f>
        <v/>
      </c>
      <c r="T2404" s="30" t="str">
        <f>IF($A2404 = "","",
IF(VLOOKUP($A2404,'Student reference sheet'!$A$2:$V$2329, 10,FALSE) = "Y", "Hispanic",
IF(VLOOKUP($A2404,'Student reference sheet'!$A$2:$V$2329,11,FALSE) &lt;&gt; "",
IF(VLOOKUP($A2404,'Student reference sheet'!$A$2:$V$2329,11,FALSE) = "UNK", "Unknown", VLOOKUP(VALUE(VLOOKUP($A2404,'Student reference sheet'!$A$2:$V$2329,11,FALSE)),'Ethnicity Reference'!$A$2:$B$22,2,FALSE)),
IF(VLOOKUP($A2404,'Student reference sheet'!$A$2:$V$2329,9,FALSE) &lt;&gt; "", VLOOKUP(VALUE(VLOOKUP($A2404,'Student reference sheet'!$A$2:$V$2329,9,FALSE)),'Ethnicity Reference'!$A$2:$B$22,2,FALSE),"Unknown"))))</f>
        <v/>
      </c>
      <c r="U2404" s="35"/>
    </row>
    <row r="2405" spans="1:21" ht="15.75">
      <c r="A2405" s="47"/>
      <c r="B2405" s="33"/>
      <c r="C2405" s="39" t="str">
        <f>IF($A2405 &lt;&gt; "",VLOOKUP($A2405,'Student reference sheet'!$A$2:$V$2329, 3,FALSE), "")</f>
        <v/>
      </c>
      <c r="D2405" s="39" t="str">
        <f>IF($A2405 &lt;&gt; "",VLOOKUP($A2405,'Student reference sheet'!$A$2:$V$2329, 2,FALSE), "")</f>
        <v/>
      </c>
      <c r="E2405" s="35"/>
      <c r="F2405" s="34"/>
      <c r="G2405" s="40" t="str">
        <f t="shared" ca="1" si="114"/>
        <v/>
      </c>
      <c r="H2405" s="40" t="str">
        <f t="shared" ca="1" si="115"/>
        <v/>
      </c>
      <c r="I2405" s="36" t="str">
        <f>IF($A2405 = "", "",
IF(COUNTIF(MINIMUM_DAY_DATES[], Attendance!J2405) &gt; 0, VLOOKUP(Attendance!$G2405,MINIMUM_DAY_PERIOD_SCHEDULE[], 2,TRUE),
IF(COUNTIF(RALLY_DATES[], Attendance!J2405) &gt; 0, VLOOKUP(Attendance!$G2405,RALLY_PERIOD_SCHEDULE[], 2,TRUE),
IF(WEEKDAY(Attendance!$J2405) = 2,
       IF(COUNTIF(FINALS_WEEK_MONDAY_DATE[],Attendance!$J2405) &gt; 0, VLOOKUP(Attendance!$G2405,FINALS_WEEK_MONDAY_PERIOD_SCHEDULE[],2,TRUE),
       VLOOKUP(Attendance!$G2405,REGULAR_WEEK_SCHEDULE[],6,TRUE)),
IF(WEEKDAY($J2405) = 3,
       IF(COUNTIF(FINALS_WEEK_TUESDAY_DATE[],Attendance!$J2405) &gt; 0, VLOOKUP(Attendance!$G2405,FINALS_WEEK_TUESDAY_PERIOD_SCHEDULE[],2,TRUE),
       VLOOKUP(Attendance!$G2405,REGULAR_WEEK_SCHEDULE[[Tuesday]:[Period]],5,TRUE)),
IF(WEEKDAY(Attendance!$J2405) = 4,
        IF(COUNTIF(BLOCK_WEDNESDAY_DATES[],Attendance!$J2405) &gt; 0, VLOOKUP(Attendance!$G2405,BLOCK_WEDNESDAY_PERIOD_SCHEDULE[],2,TRUE),
        IF(COUNTIF(FINALS_WEEK_WEDNESDAY_DATE[],Attendance!$J2405) &gt; 0, VLOOKUP(Attendance!$G2405,FINALS_WEEK_WEDNESDAY_PERIOD_SCHEDULE[],2,TRUE),
       VLOOKUP(Attendance!$G2405,REGULAR_WEEK_SCHEDULE[[Wednesday]:[Period]],4,TRUE))),
IF(WEEKDAY($J2405) = 5,
       IF(COUNTIF(BLOCK_THURSDAY_DATES[],Attendance!$J2405) &gt; 0, VLOOKUP(Attendance!$G2405,BLOCK_THURSDAY_PERIOD_SCHEDULE[],2,TRUE),
       IF(COUNTIF(FINALS_WEEK_THURSDAY_DATE[],Attendance!$J2405) &gt; 0, VLOOKUP(Attendance!$G2405,FINALS_WEEK_THURSDAY_PERIOD_SCHEDULE[],2,TRUE),
       VLOOKUP(Attendance!$G2405,REGULAR_WEEK_SCHEDULE[[Thursday]:[Period]],3,TRUE))),
IF(WEEKDAY(Attendance!$J2405) = 6,
       IF(COUNTIF(FINALS_WEEK_FRIDAY_DATE[],Attendance!$J2405) &gt; 0, VLOOKUP(Attendance!$G2405,FINALS_WEEK_FRIDAY_PERIOD_SCHEDULE[],2,TRUE),
       VLOOKUP(Attendance!$G2405,REGULAR_WEEK_SCHEDULE[[Friday]:[Period]],2,TRUE))))))))))</f>
        <v/>
      </c>
      <c r="J2405" s="41" t="str">
        <f t="shared" ca="1" si="116"/>
        <v/>
      </c>
      <c r="K2405" s="41" t="str">
        <f>IF($A2405 &lt;&gt; "",VLOOKUP($A2405,'Student reference sheet'!$A$2:$V$2329, 7,FALSE), "")</f>
        <v/>
      </c>
      <c r="L2405" s="30" t="str">
        <f>IF($A2405 ="", "", VLOOKUP($A2405, 'Student reference sheet'!$A$2:$Z$2603,23,FALSE))</f>
        <v/>
      </c>
      <c r="M2405" s="30" t="str">
        <f>IF($A2405 ="", "", VLOOKUP($A2405, 'Student reference sheet'!$A$2:$Z$2603,24,FALSE))</f>
        <v/>
      </c>
      <c r="N2405" s="30" t="str">
        <f>IF($A2405 ="", "", VLOOKUP($A2405, 'Student reference sheet'!$A$2:$Z$2603,26,FALSE))</f>
        <v/>
      </c>
      <c r="O2405" s="30" t="str">
        <f>IF($A2405 ="", "", VLOOKUP($A2405, 'Student reference sheet'!$A$2:$Z$2603,25,FALSE))</f>
        <v/>
      </c>
      <c r="P2405" s="39" t="str">
        <f>IF($A2405 = "", "", IF(OR(VLOOKUP($A2405,'Student reference sheet'!$A$2:$V$2400,8,FALSE) = "R",  VLOOKUP($A2405,'Student reference sheet'!$A$2:$V$2400,8,FALSE) = "L"), "X", ""))</f>
        <v/>
      </c>
      <c r="Q2405" s="39" t="str">
        <f>IF($A2405 ="", "", VLOOKUP($A2405, 'Student reference sheet'!$A$2:$V$2603,22,FALSE))</f>
        <v/>
      </c>
      <c r="R2405" s="39" t="str">
        <f>IF($A2405 &lt;&gt; "",VLOOKUP($A2405,'Student reference sheet'!$A$2:$V$2329, 5,FALSE), "")</f>
        <v/>
      </c>
      <c r="S2405" s="39" t="str">
        <f>IF($A2405 &lt;&gt; "",VLOOKUP($A2405,'Student reference sheet'!$A$2:$V$2329, 6,FALSE), "")</f>
        <v/>
      </c>
      <c r="T2405" s="30" t="str">
        <f>IF($A2405 = "","",
IF(VLOOKUP($A2405,'Student reference sheet'!$A$2:$V$2329, 10,FALSE) = "Y", "Hispanic",
IF(VLOOKUP($A2405,'Student reference sheet'!$A$2:$V$2329,11,FALSE) &lt;&gt; "",
IF(VLOOKUP($A2405,'Student reference sheet'!$A$2:$V$2329,11,FALSE) = "UNK", "Unknown", VLOOKUP(VALUE(VLOOKUP($A2405,'Student reference sheet'!$A$2:$V$2329,11,FALSE)),'Ethnicity Reference'!$A$2:$B$22,2,FALSE)),
IF(VLOOKUP($A2405,'Student reference sheet'!$A$2:$V$2329,9,FALSE) &lt;&gt; "", VLOOKUP(VALUE(VLOOKUP($A2405,'Student reference sheet'!$A$2:$V$2329,9,FALSE)),'Ethnicity Reference'!$A$2:$B$22,2,FALSE),"Unknown"))))</f>
        <v/>
      </c>
      <c r="U2405" s="35"/>
    </row>
    <row r="2406" spans="1:21" ht="15.75">
      <c r="A2406" s="47"/>
      <c r="B2406" s="33"/>
      <c r="C2406" s="39" t="str">
        <f>IF($A2406 &lt;&gt; "",VLOOKUP($A2406,'Student reference sheet'!$A$2:$V$2329, 3,FALSE), "")</f>
        <v/>
      </c>
      <c r="D2406" s="39" t="str">
        <f>IF($A2406 &lt;&gt; "",VLOOKUP($A2406,'Student reference sheet'!$A$2:$V$2329, 2,FALSE), "")</f>
        <v/>
      </c>
      <c r="E2406" s="35"/>
      <c r="F2406" s="34"/>
      <c r="G2406" s="40" t="str">
        <f t="shared" ca="1" si="114"/>
        <v/>
      </c>
      <c r="H2406" s="40" t="str">
        <f t="shared" ca="1" si="115"/>
        <v/>
      </c>
      <c r="I2406" s="36" t="str">
        <f>IF($A2406 = "", "",
IF(COUNTIF(MINIMUM_DAY_DATES[], Attendance!J2406) &gt; 0, VLOOKUP(Attendance!$G2406,MINIMUM_DAY_PERIOD_SCHEDULE[], 2,TRUE),
IF(COUNTIF(RALLY_DATES[], Attendance!J2406) &gt; 0, VLOOKUP(Attendance!$G2406,RALLY_PERIOD_SCHEDULE[], 2,TRUE),
IF(WEEKDAY(Attendance!$J2406) = 2,
       IF(COUNTIF(FINALS_WEEK_MONDAY_DATE[],Attendance!$J2406) &gt; 0, VLOOKUP(Attendance!$G2406,FINALS_WEEK_MONDAY_PERIOD_SCHEDULE[],2,TRUE),
       VLOOKUP(Attendance!$G2406,REGULAR_WEEK_SCHEDULE[],6,TRUE)),
IF(WEEKDAY($J2406) = 3,
       IF(COUNTIF(FINALS_WEEK_TUESDAY_DATE[],Attendance!$J2406) &gt; 0, VLOOKUP(Attendance!$G2406,FINALS_WEEK_TUESDAY_PERIOD_SCHEDULE[],2,TRUE),
       VLOOKUP(Attendance!$G2406,REGULAR_WEEK_SCHEDULE[[Tuesday]:[Period]],5,TRUE)),
IF(WEEKDAY(Attendance!$J2406) = 4,
        IF(COUNTIF(BLOCK_WEDNESDAY_DATES[],Attendance!$J2406) &gt; 0, VLOOKUP(Attendance!$G2406,BLOCK_WEDNESDAY_PERIOD_SCHEDULE[],2,TRUE),
        IF(COUNTIF(FINALS_WEEK_WEDNESDAY_DATE[],Attendance!$J2406) &gt; 0, VLOOKUP(Attendance!$G2406,FINALS_WEEK_WEDNESDAY_PERIOD_SCHEDULE[],2,TRUE),
       VLOOKUP(Attendance!$G2406,REGULAR_WEEK_SCHEDULE[[Wednesday]:[Period]],4,TRUE))),
IF(WEEKDAY($J2406) = 5,
       IF(COUNTIF(BLOCK_THURSDAY_DATES[],Attendance!$J2406) &gt; 0, VLOOKUP(Attendance!$G2406,BLOCK_THURSDAY_PERIOD_SCHEDULE[],2,TRUE),
       IF(COUNTIF(FINALS_WEEK_THURSDAY_DATE[],Attendance!$J2406) &gt; 0, VLOOKUP(Attendance!$G2406,FINALS_WEEK_THURSDAY_PERIOD_SCHEDULE[],2,TRUE),
       VLOOKUP(Attendance!$G2406,REGULAR_WEEK_SCHEDULE[[Thursday]:[Period]],3,TRUE))),
IF(WEEKDAY(Attendance!$J2406) = 6,
       IF(COUNTIF(FINALS_WEEK_FRIDAY_DATE[],Attendance!$J2406) &gt; 0, VLOOKUP(Attendance!$G2406,FINALS_WEEK_FRIDAY_PERIOD_SCHEDULE[],2,TRUE),
       VLOOKUP(Attendance!$G2406,REGULAR_WEEK_SCHEDULE[[Friday]:[Period]],2,TRUE))))))))))</f>
        <v/>
      </c>
      <c r="J2406" s="41" t="str">
        <f t="shared" ca="1" si="116"/>
        <v/>
      </c>
      <c r="K2406" s="41" t="str">
        <f>IF($A2406 &lt;&gt; "",VLOOKUP($A2406,'Student reference sheet'!$A$2:$V$2329, 7,FALSE), "")</f>
        <v/>
      </c>
      <c r="L2406" s="30" t="str">
        <f>IF($A2406 ="", "", VLOOKUP($A2406, 'Student reference sheet'!$A$2:$Z$2603,23,FALSE))</f>
        <v/>
      </c>
      <c r="M2406" s="30" t="str">
        <f>IF($A2406 ="", "", VLOOKUP($A2406, 'Student reference sheet'!$A$2:$Z$2603,24,FALSE))</f>
        <v/>
      </c>
      <c r="N2406" s="30" t="str">
        <f>IF($A2406 ="", "", VLOOKUP($A2406, 'Student reference sheet'!$A$2:$Z$2603,26,FALSE))</f>
        <v/>
      </c>
      <c r="O2406" s="30" t="str">
        <f>IF($A2406 ="", "", VLOOKUP($A2406, 'Student reference sheet'!$A$2:$Z$2603,25,FALSE))</f>
        <v/>
      </c>
      <c r="P2406" s="39" t="str">
        <f>IF($A2406 = "", "", IF(OR(VLOOKUP($A2406,'Student reference sheet'!$A$2:$V$2400,8,FALSE) = "R",  VLOOKUP($A2406,'Student reference sheet'!$A$2:$V$2400,8,FALSE) = "L"), "X", ""))</f>
        <v/>
      </c>
      <c r="Q2406" s="39" t="str">
        <f>IF($A2406 ="", "", VLOOKUP($A2406, 'Student reference sheet'!$A$2:$V$2603,22,FALSE))</f>
        <v/>
      </c>
      <c r="R2406" s="39" t="str">
        <f>IF($A2406 &lt;&gt; "",VLOOKUP($A2406,'Student reference sheet'!$A$2:$V$2329, 5,FALSE), "")</f>
        <v/>
      </c>
      <c r="S2406" s="39" t="str">
        <f>IF($A2406 &lt;&gt; "",VLOOKUP($A2406,'Student reference sheet'!$A$2:$V$2329, 6,FALSE), "")</f>
        <v/>
      </c>
      <c r="T2406" s="30" t="str">
        <f>IF($A2406 = "","",
IF(VLOOKUP($A2406,'Student reference sheet'!$A$2:$V$2329, 10,FALSE) = "Y", "Hispanic",
IF(VLOOKUP($A2406,'Student reference sheet'!$A$2:$V$2329,11,FALSE) &lt;&gt; "",
IF(VLOOKUP($A2406,'Student reference sheet'!$A$2:$V$2329,11,FALSE) = "UNK", "Unknown", VLOOKUP(VALUE(VLOOKUP($A2406,'Student reference sheet'!$A$2:$V$2329,11,FALSE)),'Ethnicity Reference'!$A$2:$B$22,2,FALSE)),
IF(VLOOKUP($A2406,'Student reference sheet'!$A$2:$V$2329,9,FALSE) &lt;&gt; "", VLOOKUP(VALUE(VLOOKUP($A2406,'Student reference sheet'!$A$2:$V$2329,9,FALSE)),'Ethnicity Reference'!$A$2:$B$22,2,FALSE),"Unknown"))))</f>
        <v/>
      </c>
      <c r="U2406" s="35"/>
    </row>
    <row r="2407" spans="1:21" ht="15.75">
      <c r="A2407" s="47"/>
      <c r="B2407" s="33"/>
      <c r="C2407" s="39" t="str">
        <f>IF($A2407 &lt;&gt; "",VLOOKUP($A2407,'Student reference sheet'!$A$2:$V$2329, 3,FALSE), "")</f>
        <v/>
      </c>
      <c r="D2407" s="39" t="str">
        <f>IF($A2407 &lt;&gt; "",VLOOKUP($A2407,'Student reference sheet'!$A$2:$V$2329, 2,FALSE), "")</f>
        <v/>
      </c>
      <c r="E2407" s="35"/>
      <c r="F2407" s="34"/>
      <c r="G2407" s="40" t="str">
        <f t="shared" ca="1" si="114"/>
        <v/>
      </c>
      <c r="H2407" s="40" t="str">
        <f t="shared" ca="1" si="115"/>
        <v/>
      </c>
      <c r="I2407" s="36" t="str">
        <f>IF($A2407 = "", "",
IF(COUNTIF(MINIMUM_DAY_DATES[], Attendance!J2407) &gt; 0, VLOOKUP(Attendance!$G2407,MINIMUM_DAY_PERIOD_SCHEDULE[], 2,TRUE),
IF(COUNTIF(RALLY_DATES[], Attendance!J2407) &gt; 0, VLOOKUP(Attendance!$G2407,RALLY_PERIOD_SCHEDULE[], 2,TRUE),
IF(WEEKDAY(Attendance!$J2407) = 2,
       IF(COUNTIF(FINALS_WEEK_MONDAY_DATE[],Attendance!$J2407) &gt; 0, VLOOKUP(Attendance!$G2407,FINALS_WEEK_MONDAY_PERIOD_SCHEDULE[],2,TRUE),
       VLOOKUP(Attendance!$G2407,REGULAR_WEEK_SCHEDULE[],6,TRUE)),
IF(WEEKDAY($J2407) = 3,
       IF(COUNTIF(FINALS_WEEK_TUESDAY_DATE[],Attendance!$J2407) &gt; 0, VLOOKUP(Attendance!$G2407,FINALS_WEEK_TUESDAY_PERIOD_SCHEDULE[],2,TRUE),
       VLOOKUP(Attendance!$G2407,REGULAR_WEEK_SCHEDULE[[Tuesday]:[Period]],5,TRUE)),
IF(WEEKDAY(Attendance!$J2407) = 4,
        IF(COUNTIF(BLOCK_WEDNESDAY_DATES[],Attendance!$J2407) &gt; 0, VLOOKUP(Attendance!$G2407,BLOCK_WEDNESDAY_PERIOD_SCHEDULE[],2,TRUE),
        IF(COUNTIF(FINALS_WEEK_WEDNESDAY_DATE[],Attendance!$J2407) &gt; 0, VLOOKUP(Attendance!$G2407,FINALS_WEEK_WEDNESDAY_PERIOD_SCHEDULE[],2,TRUE),
       VLOOKUP(Attendance!$G2407,REGULAR_WEEK_SCHEDULE[[Wednesday]:[Period]],4,TRUE))),
IF(WEEKDAY($J2407) = 5,
       IF(COUNTIF(BLOCK_THURSDAY_DATES[],Attendance!$J2407) &gt; 0, VLOOKUP(Attendance!$G2407,BLOCK_THURSDAY_PERIOD_SCHEDULE[],2,TRUE),
       IF(COUNTIF(FINALS_WEEK_THURSDAY_DATE[],Attendance!$J2407) &gt; 0, VLOOKUP(Attendance!$G2407,FINALS_WEEK_THURSDAY_PERIOD_SCHEDULE[],2,TRUE),
       VLOOKUP(Attendance!$G2407,REGULAR_WEEK_SCHEDULE[[Thursday]:[Period]],3,TRUE))),
IF(WEEKDAY(Attendance!$J2407) = 6,
       IF(COUNTIF(FINALS_WEEK_FRIDAY_DATE[],Attendance!$J2407) &gt; 0, VLOOKUP(Attendance!$G2407,FINALS_WEEK_FRIDAY_PERIOD_SCHEDULE[],2,TRUE),
       VLOOKUP(Attendance!$G2407,REGULAR_WEEK_SCHEDULE[[Friday]:[Period]],2,TRUE))))))))))</f>
        <v/>
      </c>
      <c r="J2407" s="41" t="str">
        <f t="shared" ca="1" si="116"/>
        <v/>
      </c>
      <c r="K2407" s="41" t="str">
        <f>IF($A2407 &lt;&gt; "",VLOOKUP($A2407,'Student reference sheet'!$A$2:$V$2329, 7,FALSE), "")</f>
        <v/>
      </c>
      <c r="L2407" s="30" t="str">
        <f>IF($A2407 ="", "", VLOOKUP($A2407, 'Student reference sheet'!$A$2:$Z$2603,23,FALSE))</f>
        <v/>
      </c>
      <c r="M2407" s="30" t="str">
        <f>IF($A2407 ="", "", VLOOKUP($A2407, 'Student reference sheet'!$A$2:$Z$2603,24,FALSE))</f>
        <v/>
      </c>
      <c r="N2407" s="30" t="str">
        <f>IF($A2407 ="", "", VLOOKUP($A2407, 'Student reference sheet'!$A$2:$Z$2603,26,FALSE))</f>
        <v/>
      </c>
      <c r="O2407" s="30" t="str">
        <f>IF($A2407 ="", "", VLOOKUP($A2407, 'Student reference sheet'!$A$2:$Z$2603,25,FALSE))</f>
        <v/>
      </c>
      <c r="P2407" s="39" t="str">
        <f>IF($A2407 = "", "", IF(OR(VLOOKUP($A2407,'Student reference sheet'!$A$2:$V$2400,8,FALSE) = "R",  VLOOKUP($A2407,'Student reference sheet'!$A$2:$V$2400,8,FALSE) = "L"), "X", ""))</f>
        <v/>
      </c>
      <c r="Q2407" s="39" t="str">
        <f>IF($A2407 ="", "", VLOOKUP($A2407, 'Student reference sheet'!$A$2:$V$2603,22,FALSE))</f>
        <v/>
      </c>
      <c r="R2407" s="39" t="str">
        <f>IF($A2407 &lt;&gt; "",VLOOKUP($A2407,'Student reference sheet'!$A$2:$V$2329, 5,FALSE), "")</f>
        <v/>
      </c>
      <c r="S2407" s="39" t="str">
        <f>IF($A2407 &lt;&gt; "",VLOOKUP($A2407,'Student reference sheet'!$A$2:$V$2329, 6,FALSE), "")</f>
        <v/>
      </c>
      <c r="T2407" s="30" t="str">
        <f>IF($A2407 = "","",
IF(VLOOKUP($A2407,'Student reference sheet'!$A$2:$V$2329, 10,FALSE) = "Y", "Hispanic",
IF(VLOOKUP($A2407,'Student reference sheet'!$A$2:$V$2329,11,FALSE) &lt;&gt; "",
IF(VLOOKUP($A2407,'Student reference sheet'!$A$2:$V$2329,11,FALSE) = "UNK", "Unknown", VLOOKUP(VALUE(VLOOKUP($A2407,'Student reference sheet'!$A$2:$V$2329,11,FALSE)),'Ethnicity Reference'!$A$2:$B$22,2,FALSE)),
IF(VLOOKUP($A2407,'Student reference sheet'!$A$2:$V$2329,9,FALSE) &lt;&gt; "", VLOOKUP(VALUE(VLOOKUP($A2407,'Student reference sheet'!$A$2:$V$2329,9,FALSE)),'Ethnicity Reference'!$A$2:$B$22,2,FALSE),"Unknown"))))</f>
        <v/>
      </c>
      <c r="U2407" s="35"/>
    </row>
    <row r="2408" spans="1:21" ht="15.75">
      <c r="A2408" s="47"/>
      <c r="B2408" s="33"/>
      <c r="C2408" s="39" t="str">
        <f>IF($A2408 &lt;&gt; "",VLOOKUP($A2408,'Student reference sheet'!$A$2:$V$2329, 3,FALSE), "")</f>
        <v/>
      </c>
      <c r="D2408" s="39" t="str">
        <f>IF($A2408 &lt;&gt; "",VLOOKUP($A2408,'Student reference sheet'!$A$2:$V$2329, 2,FALSE), "")</f>
        <v/>
      </c>
      <c r="E2408" s="35"/>
      <c r="F2408" s="34"/>
      <c r="G2408" s="40" t="str">
        <f t="shared" ca="1" si="114"/>
        <v/>
      </c>
      <c r="H2408" s="40" t="str">
        <f t="shared" ca="1" si="115"/>
        <v/>
      </c>
      <c r="I2408" s="36" t="str">
        <f>IF($A2408 = "", "",
IF(COUNTIF(MINIMUM_DAY_DATES[], Attendance!J2408) &gt; 0, VLOOKUP(Attendance!$G2408,MINIMUM_DAY_PERIOD_SCHEDULE[], 2,TRUE),
IF(COUNTIF(RALLY_DATES[], Attendance!J2408) &gt; 0, VLOOKUP(Attendance!$G2408,RALLY_PERIOD_SCHEDULE[], 2,TRUE),
IF(WEEKDAY(Attendance!$J2408) = 2,
       IF(COUNTIF(FINALS_WEEK_MONDAY_DATE[],Attendance!$J2408) &gt; 0, VLOOKUP(Attendance!$G2408,FINALS_WEEK_MONDAY_PERIOD_SCHEDULE[],2,TRUE),
       VLOOKUP(Attendance!$G2408,REGULAR_WEEK_SCHEDULE[],6,TRUE)),
IF(WEEKDAY($J2408) = 3,
       IF(COUNTIF(FINALS_WEEK_TUESDAY_DATE[],Attendance!$J2408) &gt; 0, VLOOKUP(Attendance!$G2408,FINALS_WEEK_TUESDAY_PERIOD_SCHEDULE[],2,TRUE),
       VLOOKUP(Attendance!$G2408,REGULAR_WEEK_SCHEDULE[[Tuesday]:[Period]],5,TRUE)),
IF(WEEKDAY(Attendance!$J2408) = 4,
        IF(COUNTIF(BLOCK_WEDNESDAY_DATES[],Attendance!$J2408) &gt; 0, VLOOKUP(Attendance!$G2408,BLOCK_WEDNESDAY_PERIOD_SCHEDULE[],2,TRUE),
        IF(COUNTIF(FINALS_WEEK_WEDNESDAY_DATE[],Attendance!$J2408) &gt; 0, VLOOKUP(Attendance!$G2408,FINALS_WEEK_WEDNESDAY_PERIOD_SCHEDULE[],2,TRUE),
       VLOOKUP(Attendance!$G2408,REGULAR_WEEK_SCHEDULE[[Wednesday]:[Period]],4,TRUE))),
IF(WEEKDAY($J2408) = 5,
       IF(COUNTIF(BLOCK_THURSDAY_DATES[],Attendance!$J2408) &gt; 0, VLOOKUP(Attendance!$G2408,BLOCK_THURSDAY_PERIOD_SCHEDULE[],2,TRUE),
       IF(COUNTIF(FINALS_WEEK_THURSDAY_DATE[],Attendance!$J2408) &gt; 0, VLOOKUP(Attendance!$G2408,FINALS_WEEK_THURSDAY_PERIOD_SCHEDULE[],2,TRUE),
       VLOOKUP(Attendance!$G2408,REGULAR_WEEK_SCHEDULE[[Thursday]:[Period]],3,TRUE))),
IF(WEEKDAY(Attendance!$J2408) = 6,
       IF(COUNTIF(FINALS_WEEK_FRIDAY_DATE[],Attendance!$J2408) &gt; 0, VLOOKUP(Attendance!$G2408,FINALS_WEEK_FRIDAY_PERIOD_SCHEDULE[],2,TRUE),
       VLOOKUP(Attendance!$G2408,REGULAR_WEEK_SCHEDULE[[Friday]:[Period]],2,TRUE))))))))))</f>
        <v/>
      </c>
      <c r="J2408" s="41" t="str">
        <f t="shared" ca="1" si="116"/>
        <v/>
      </c>
      <c r="K2408" s="41" t="str">
        <f>IF($A2408 &lt;&gt; "",VLOOKUP($A2408,'Student reference sheet'!$A$2:$V$2329, 7,FALSE), "")</f>
        <v/>
      </c>
      <c r="L2408" s="30" t="str">
        <f>IF($A2408 ="", "", VLOOKUP($A2408, 'Student reference sheet'!$A$2:$Z$2603,23,FALSE))</f>
        <v/>
      </c>
      <c r="M2408" s="30" t="str">
        <f>IF($A2408 ="", "", VLOOKUP($A2408, 'Student reference sheet'!$A$2:$Z$2603,24,FALSE))</f>
        <v/>
      </c>
      <c r="N2408" s="30" t="str">
        <f>IF($A2408 ="", "", VLOOKUP($A2408, 'Student reference sheet'!$A$2:$Z$2603,26,FALSE))</f>
        <v/>
      </c>
      <c r="O2408" s="30" t="str">
        <f>IF($A2408 ="", "", VLOOKUP($A2408, 'Student reference sheet'!$A$2:$Z$2603,25,FALSE))</f>
        <v/>
      </c>
      <c r="P2408" s="39" t="str">
        <f>IF($A2408 = "", "", IF(OR(VLOOKUP($A2408,'Student reference sheet'!$A$2:$V$2400,8,FALSE) = "R",  VLOOKUP($A2408,'Student reference sheet'!$A$2:$V$2400,8,FALSE) = "L"), "X", ""))</f>
        <v/>
      </c>
      <c r="Q2408" s="39" t="str">
        <f>IF($A2408 ="", "", VLOOKUP($A2408, 'Student reference sheet'!$A$2:$V$2603,22,FALSE))</f>
        <v/>
      </c>
      <c r="R2408" s="39" t="str">
        <f>IF($A2408 &lt;&gt; "",VLOOKUP($A2408,'Student reference sheet'!$A$2:$V$2329, 5,FALSE), "")</f>
        <v/>
      </c>
      <c r="S2408" s="39" t="str">
        <f>IF($A2408 &lt;&gt; "",VLOOKUP($A2408,'Student reference sheet'!$A$2:$V$2329, 6,FALSE), "")</f>
        <v/>
      </c>
      <c r="T2408" s="30" t="str">
        <f>IF($A2408 = "","",
IF(VLOOKUP($A2408,'Student reference sheet'!$A$2:$V$2329, 10,FALSE) = "Y", "Hispanic",
IF(VLOOKUP($A2408,'Student reference sheet'!$A$2:$V$2329,11,FALSE) &lt;&gt; "",
IF(VLOOKUP($A2408,'Student reference sheet'!$A$2:$V$2329,11,FALSE) = "UNK", "Unknown", VLOOKUP(VALUE(VLOOKUP($A2408,'Student reference sheet'!$A$2:$V$2329,11,FALSE)),'Ethnicity Reference'!$A$2:$B$22,2,FALSE)),
IF(VLOOKUP($A2408,'Student reference sheet'!$A$2:$V$2329,9,FALSE) &lt;&gt; "", VLOOKUP(VALUE(VLOOKUP($A2408,'Student reference sheet'!$A$2:$V$2329,9,FALSE)),'Ethnicity Reference'!$A$2:$B$22,2,FALSE),"Unknown"))))</f>
        <v/>
      </c>
      <c r="U2408" s="35"/>
    </row>
    <row r="2409" spans="1:21" ht="15.75">
      <c r="A2409" s="47"/>
      <c r="B2409" s="33"/>
      <c r="C2409" s="39" t="str">
        <f>IF($A2409 &lt;&gt; "",VLOOKUP($A2409,'Student reference sheet'!$A$2:$V$2329, 3,FALSE), "")</f>
        <v/>
      </c>
      <c r="D2409" s="39" t="str">
        <f>IF($A2409 &lt;&gt; "",VLOOKUP($A2409,'Student reference sheet'!$A$2:$V$2329, 2,FALSE), "")</f>
        <v/>
      </c>
      <c r="E2409" s="35"/>
      <c r="F2409" s="34"/>
      <c r="G2409" s="40" t="str">
        <f t="shared" ca="1" si="114"/>
        <v/>
      </c>
      <c r="H2409" s="40" t="str">
        <f t="shared" ca="1" si="115"/>
        <v/>
      </c>
      <c r="I2409" s="36" t="str">
        <f>IF($A2409 = "", "",
IF(COUNTIF(MINIMUM_DAY_DATES[], Attendance!J2409) &gt; 0, VLOOKUP(Attendance!$G2409,MINIMUM_DAY_PERIOD_SCHEDULE[], 2,TRUE),
IF(COUNTIF(RALLY_DATES[], Attendance!J2409) &gt; 0, VLOOKUP(Attendance!$G2409,RALLY_PERIOD_SCHEDULE[], 2,TRUE),
IF(WEEKDAY(Attendance!$J2409) = 2,
       IF(COUNTIF(FINALS_WEEK_MONDAY_DATE[],Attendance!$J2409) &gt; 0, VLOOKUP(Attendance!$G2409,FINALS_WEEK_MONDAY_PERIOD_SCHEDULE[],2,TRUE),
       VLOOKUP(Attendance!$G2409,REGULAR_WEEK_SCHEDULE[],6,TRUE)),
IF(WEEKDAY($J2409) = 3,
       IF(COUNTIF(FINALS_WEEK_TUESDAY_DATE[],Attendance!$J2409) &gt; 0, VLOOKUP(Attendance!$G2409,FINALS_WEEK_TUESDAY_PERIOD_SCHEDULE[],2,TRUE),
       VLOOKUP(Attendance!$G2409,REGULAR_WEEK_SCHEDULE[[Tuesday]:[Period]],5,TRUE)),
IF(WEEKDAY(Attendance!$J2409) = 4,
        IF(COUNTIF(BLOCK_WEDNESDAY_DATES[],Attendance!$J2409) &gt; 0, VLOOKUP(Attendance!$G2409,BLOCK_WEDNESDAY_PERIOD_SCHEDULE[],2,TRUE),
        IF(COUNTIF(FINALS_WEEK_WEDNESDAY_DATE[],Attendance!$J2409) &gt; 0, VLOOKUP(Attendance!$G2409,FINALS_WEEK_WEDNESDAY_PERIOD_SCHEDULE[],2,TRUE),
       VLOOKUP(Attendance!$G2409,REGULAR_WEEK_SCHEDULE[[Wednesday]:[Period]],4,TRUE))),
IF(WEEKDAY($J2409) = 5,
       IF(COUNTIF(BLOCK_THURSDAY_DATES[],Attendance!$J2409) &gt; 0, VLOOKUP(Attendance!$G2409,BLOCK_THURSDAY_PERIOD_SCHEDULE[],2,TRUE),
       IF(COUNTIF(FINALS_WEEK_THURSDAY_DATE[],Attendance!$J2409) &gt; 0, VLOOKUP(Attendance!$G2409,FINALS_WEEK_THURSDAY_PERIOD_SCHEDULE[],2,TRUE),
       VLOOKUP(Attendance!$G2409,REGULAR_WEEK_SCHEDULE[[Thursday]:[Period]],3,TRUE))),
IF(WEEKDAY(Attendance!$J2409) = 6,
       IF(COUNTIF(FINALS_WEEK_FRIDAY_DATE[],Attendance!$J2409) &gt; 0, VLOOKUP(Attendance!$G2409,FINALS_WEEK_FRIDAY_PERIOD_SCHEDULE[],2,TRUE),
       VLOOKUP(Attendance!$G2409,REGULAR_WEEK_SCHEDULE[[Friday]:[Period]],2,TRUE))))))))))</f>
        <v/>
      </c>
      <c r="J2409" s="41" t="str">
        <f t="shared" ca="1" si="116"/>
        <v/>
      </c>
      <c r="K2409" s="41" t="str">
        <f>IF($A2409 &lt;&gt; "",VLOOKUP($A2409,'Student reference sheet'!$A$2:$V$2329, 7,FALSE), "")</f>
        <v/>
      </c>
      <c r="L2409" s="30" t="str">
        <f>IF($A2409 ="", "", VLOOKUP($A2409, 'Student reference sheet'!$A$2:$Z$2603,23,FALSE))</f>
        <v/>
      </c>
      <c r="M2409" s="30" t="str">
        <f>IF($A2409 ="", "", VLOOKUP($A2409, 'Student reference sheet'!$A$2:$Z$2603,24,FALSE))</f>
        <v/>
      </c>
      <c r="N2409" s="30" t="str">
        <f>IF($A2409 ="", "", VLOOKUP($A2409, 'Student reference sheet'!$A$2:$Z$2603,26,FALSE))</f>
        <v/>
      </c>
      <c r="O2409" s="30" t="str">
        <f>IF($A2409 ="", "", VLOOKUP($A2409, 'Student reference sheet'!$A$2:$Z$2603,25,FALSE))</f>
        <v/>
      </c>
      <c r="P2409" s="39" t="str">
        <f>IF($A2409 = "", "", IF(OR(VLOOKUP($A2409,'Student reference sheet'!$A$2:$V$2400,8,FALSE) = "R",  VLOOKUP($A2409,'Student reference sheet'!$A$2:$V$2400,8,FALSE) = "L"), "X", ""))</f>
        <v/>
      </c>
      <c r="Q2409" s="39" t="str">
        <f>IF($A2409 ="", "", VLOOKUP($A2409, 'Student reference sheet'!$A$2:$V$2603,22,FALSE))</f>
        <v/>
      </c>
      <c r="R2409" s="39" t="str">
        <f>IF($A2409 &lt;&gt; "",VLOOKUP($A2409,'Student reference sheet'!$A$2:$V$2329, 5,FALSE), "")</f>
        <v/>
      </c>
      <c r="S2409" s="39" t="str">
        <f>IF($A2409 &lt;&gt; "",VLOOKUP($A2409,'Student reference sheet'!$A$2:$V$2329, 6,FALSE), "")</f>
        <v/>
      </c>
      <c r="T2409" s="30" t="str">
        <f>IF($A2409 = "","",
IF(VLOOKUP($A2409,'Student reference sheet'!$A$2:$V$2329, 10,FALSE) = "Y", "Hispanic",
IF(VLOOKUP($A2409,'Student reference sheet'!$A$2:$V$2329,11,FALSE) &lt;&gt; "",
IF(VLOOKUP($A2409,'Student reference sheet'!$A$2:$V$2329,11,FALSE) = "UNK", "Unknown", VLOOKUP(VALUE(VLOOKUP($A2409,'Student reference sheet'!$A$2:$V$2329,11,FALSE)),'Ethnicity Reference'!$A$2:$B$22,2,FALSE)),
IF(VLOOKUP($A2409,'Student reference sheet'!$A$2:$V$2329,9,FALSE) &lt;&gt; "", VLOOKUP(VALUE(VLOOKUP($A2409,'Student reference sheet'!$A$2:$V$2329,9,FALSE)),'Ethnicity Reference'!$A$2:$B$22,2,FALSE),"Unknown"))))</f>
        <v/>
      </c>
      <c r="U2409" s="35"/>
    </row>
    <row r="2410" spans="1:21" ht="15.75">
      <c r="A2410" s="47"/>
      <c r="B2410" s="33"/>
      <c r="C2410" s="39" t="str">
        <f>IF($A2410 &lt;&gt; "",VLOOKUP($A2410,'Student reference sheet'!$A$2:$V$2329, 3,FALSE), "")</f>
        <v/>
      </c>
      <c r="D2410" s="39" t="str">
        <f>IF($A2410 &lt;&gt; "",VLOOKUP($A2410,'Student reference sheet'!$A$2:$V$2329, 2,FALSE), "")</f>
        <v/>
      </c>
      <c r="E2410" s="35"/>
      <c r="F2410" s="34"/>
      <c r="G2410" s="40" t="str">
        <f t="shared" ca="1" si="114"/>
        <v/>
      </c>
      <c r="H2410" s="40" t="str">
        <f t="shared" ca="1" si="115"/>
        <v/>
      </c>
      <c r="I2410" s="36" t="str">
        <f>IF($A2410 = "", "",
IF(COUNTIF(MINIMUM_DAY_DATES[], Attendance!J2410) &gt; 0, VLOOKUP(Attendance!$G2410,MINIMUM_DAY_PERIOD_SCHEDULE[], 2,TRUE),
IF(COUNTIF(RALLY_DATES[], Attendance!J2410) &gt; 0, VLOOKUP(Attendance!$G2410,RALLY_PERIOD_SCHEDULE[], 2,TRUE),
IF(WEEKDAY(Attendance!$J2410) = 2,
       IF(COUNTIF(FINALS_WEEK_MONDAY_DATE[],Attendance!$J2410) &gt; 0, VLOOKUP(Attendance!$G2410,FINALS_WEEK_MONDAY_PERIOD_SCHEDULE[],2,TRUE),
       VLOOKUP(Attendance!$G2410,REGULAR_WEEK_SCHEDULE[],6,TRUE)),
IF(WEEKDAY($J2410) = 3,
       IF(COUNTIF(FINALS_WEEK_TUESDAY_DATE[],Attendance!$J2410) &gt; 0, VLOOKUP(Attendance!$G2410,FINALS_WEEK_TUESDAY_PERIOD_SCHEDULE[],2,TRUE),
       VLOOKUP(Attendance!$G2410,REGULAR_WEEK_SCHEDULE[[Tuesday]:[Period]],5,TRUE)),
IF(WEEKDAY(Attendance!$J2410) = 4,
        IF(COUNTIF(BLOCK_WEDNESDAY_DATES[],Attendance!$J2410) &gt; 0, VLOOKUP(Attendance!$G2410,BLOCK_WEDNESDAY_PERIOD_SCHEDULE[],2,TRUE),
        IF(COUNTIF(FINALS_WEEK_WEDNESDAY_DATE[],Attendance!$J2410) &gt; 0, VLOOKUP(Attendance!$G2410,FINALS_WEEK_WEDNESDAY_PERIOD_SCHEDULE[],2,TRUE),
       VLOOKUP(Attendance!$G2410,REGULAR_WEEK_SCHEDULE[[Wednesday]:[Period]],4,TRUE))),
IF(WEEKDAY($J2410) = 5,
       IF(COUNTIF(BLOCK_THURSDAY_DATES[],Attendance!$J2410) &gt; 0, VLOOKUP(Attendance!$G2410,BLOCK_THURSDAY_PERIOD_SCHEDULE[],2,TRUE),
       IF(COUNTIF(FINALS_WEEK_THURSDAY_DATE[],Attendance!$J2410) &gt; 0, VLOOKUP(Attendance!$G2410,FINALS_WEEK_THURSDAY_PERIOD_SCHEDULE[],2,TRUE),
       VLOOKUP(Attendance!$G2410,REGULAR_WEEK_SCHEDULE[[Thursday]:[Period]],3,TRUE))),
IF(WEEKDAY(Attendance!$J2410) = 6,
       IF(COUNTIF(FINALS_WEEK_FRIDAY_DATE[],Attendance!$J2410) &gt; 0, VLOOKUP(Attendance!$G2410,FINALS_WEEK_FRIDAY_PERIOD_SCHEDULE[],2,TRUE),
       VLOOKUP(Attendance!$G2410,REGULAR_WEEK_SCHEDULE[[Friday]:[Period]],2,TRUE))))))))))</f>
        <v/>
      </c>
      <c r="J2410" s="41" t="str">
        <f t="shared" ca="1" si="116"/>
        <v/>
      </c>
      <c r="K2410" s="41" t="str">
        <f>IF($A2410 &lt;&gt; "",VLOOKUP($A2410,'Student reference sheet'!$A$2:$V$2329, 7,FALSE), "")</f>
        <v/>
      </c>
      <c r="L2410" s="30" t="str">
        <f>IF($A2410 ="", "", VLOOKUP($A2410, 'Student reference sheet'!$A$2:$Z$2603,23,FALSE))</f>
        <v/>
      </c>
      <c r="M2410" s="30" t="str">
        <f>IF($A2410 ="", "", VLOOKUP($A2410, 'Student reference sheet'!$A$2:$Z$2603,24,FALSE))</f>
        <v/>
      </c>
      <c r="N2410" s="30" t="str">
        <f>IF($A2410 ="", "", VLOOKUP($A2410, 'Student reference sheet'!$A$2:$Z$2603,26,FALSE))</f>
        <v/>
      </c>
      <c r="O2410" s="30" t="str">
        <f>IF($A2410 ="", "", VLOOKUP($A2410, 'Student reference sheet'!$A$2:$Z$2603,25,FALSE))</f>
        <v/>
      </c>
      <c r="P2410" s="39" t="str">
        <f>IF($A2410 = "", "", IF(OR(VLOOKUP($A2410,'Student reference sheet'!$A$2:$V$2400,8,FALSE) = "R",  VLOOKUP($A2410,'Student reference sheet'!$A$2:$V$2400,8,FALSE) = "L"), "X", ""))</f>
        <v/>
      </c>
      <c r="Q2410" s="39" t="str">
        <f>IF($A2410 ="", "", VLOOKUP($A2410, 'Student reference sheet'!$A$2:$V$2603,22,FALSE))</f>
        <v/>
      </c>
      <c r="R2410" s="39" t="str">
        <f>IF($A2410 &lt;&gt; "",VLOOKUP($A2410,'Student reference sheet'!$A$2:$V$2329, 5,FALSE), "")</f>
        <v/>
      </c>
      <c r="S2410" s="39" t="str">
        <f>IF($A2410 &lt;&gt; "",VLOOKUP($A2410,'Student reference sheet'!$A$2:$V$2329, 6,FALSE), "")</f>
        <v/>
      </c>
      <c r="T2410" s="30" t="str">
        <f>IF($A2410 = "","",
IF(VLOOKUP($A2410,'Student reference sheet'!$A$2:$V$2329, 10,FALSE) = "Y", "Hispanic",
IF(VLOOKUP($A2410,'Student reference sheet'!$A$2:$V$2329,11,FALSE) &lt;&gt; "",
IF(VLOOKUP($A2410,'Student reference sheet'!$A$2:$V$2329,11,FALSE) = "UNK", "Unknown", VLOOKUP(VALUE(VLOOKUP($A2410,'Student reference sheet'!$A$2:$V$2329,11,FALSE)),'Ethnicity Reference'!$A$2:$B$22,2,FALSE)),
IF(VLOOKUP($A2410,'Student reference sheet'!$A$2:$V$2329,9,FALSE) &lt;&gt; "", VLOOKUP(VALUE(VLOOKUP($A2410,'Student reference sheet'!$A$2:$V$2329,9,FALSE)),'Ethnicity Reference'!$A$2:$B$22,2,FALSE),"Unknown"))))</f>
        <v/>
      </c>
      <c r="U2410" s="35"/>
    </row>
    <row r="2411" spans="1:21" ht="15.75">
      <c r="A2411" s="47"/>
      <c r="B2411" s="33"/>
      <c r="C2411" s="39" t="str">
        <f>IF($A2411 &lt;&gt; "",VLOOKUP($A2411,'Student reference sheet'!$A$2:$V$2329, 3,FALSE), "")</f>
        <v/>
      </c>
      <c r="D2411" s="39" t="str">
        <f>IF($A2411 &lt;&gt; "",VLOOKUP($A2411,'Student reference sheet'!$A$2:$V$2329, 2,FALSE), "")</f>
        <v/>
      </c>
      <c r="E2411" s="35"/>
      <c r="F2411" s="34"/>
      <c r="G2411" s="40" t="str">
        <f t="shared" ca="1" si="114"/>
        <v/>
      </c>
      <c r="H2411" s="40" t="str">
        <f t="shared" ca="1" si="115"/>
        <v/>
      </c>
      <c r="I2411" s="36" t="str">
        <f>IF($A2411 = "", "",
IF(COUNTIF(MINIMUM_DAY_DATES[], Attendance!J2411) &gt; 0, VLOOKUP(Attendance!$G2411,MINIMUM_DAY_PERIOD_SCHEDULE[], 2,TRUE),
IF(COUNTIF(RALLY_DATES[], Attendance!J2411) &gt; 0, VLOOKUP(Attendance!$G2411,RALLY_PERIOD_SCHEDULE[], 2,TRUE),
IF(WEEKDAY(Attendance!$J2411) = 2,
       IF(COUNTIF(FINALS_WEEK_MONDAY_DATE[],Attendance!$J2411) &gt; 0, VLOOKUP(Attendance!$G2411,FINALS_WEEK_MONDAY_PERIOD_SCHEDULE[],2,TRUE),
       VLOOKUP(Attendance!$G2411,REGULAR_WEEK_SCHEDULE[],6,TRUE)),
IF(WEEKDAY($J2411) = 3,
       IF(COUNTIF(FINALS_WEEK_TUESDAY_DATE[],Attendance!$J2411) &gt; 0, VLOOKUP(Attendance!$G2411,FINALS_WEEK_TUESDAY_PERIOD_SCHEDULE[],2,TRUE),
       VLOOKUP(Attendance!$G2411,REGULAR_WEEK_SCHEDULE[[Tuesday]:[Period]],5,TRUE)),
IF(WEEKDAY(Attendance!$J2411) = 4,
        IF(COUNTIF(BLOCK_WEDNESDAY_DATES[],Attendance!$J2411) &gt; 0, VLOOKUP(Attendance!$G2411,BLOCK_WEDNESDAY_PERIOD_SCHEDULE[],2,TRUE),
        IF(COUNTIF(FINALS_WEEK_WEDNESDAY_DATE[],Attendance!$J2411) &gt; 0, VLOOKUP(Attendance!$G2411,FINALS_WEEK_WEDNESDAY_PERIOD_SCHEDULE[],2,TRUE),
       VLOOKUP(Attendance!$G2411,REGULAR_WEEK_SCHEDULE[[Wednesday]:[Period]],4,TRUE))),
IF(WEEKDAY($J2411) = 5,
       IF(COUNTIF(BLOCK_THURSDAY_DATES[],Attendance!$J2411) &gt; 0, VLOOKUP(Attendance!$G2411,BLOCK_THURSDAY_PERIOD_SCHEDULE[],2,TRUE),
       IF(COUNTIF(FINALS_WEEK_THURSDAY_DATE[],Attendance!$J2411) &gt; 0, VLOOKUP(Attendance!$G2411,FINALS_WEEK_THURSDAY_PERIOD_SCHEDULE[],2,TRUE),
       VLOOKUP(Attendance!$G2411,REGULAR_WEEK_SCHEDULE[[Thursday]:[Period]],3,TRUE))),
IF(WEEKDAY(Attendance!$J2411) = 6,
       IF(COUNTIF(FINALS_WEEK_FRIDAY_DATE[],Attendance!$J2411) &gt; 0, VLOOKUP(Attendance!$G2411,FINALS_WEEK_FRIDAY_PERIOD_SCHEDULE[],2,TRUE),
       VLOOKUP(Attendance!$G2411,REGULAR_WEEK_SCHEDULE[[Friday]:[Period]],2,TRUE))))))))))</f>
        <v/>
      </c>
      <c r="J2411" s="41" t="str">
        <f t="shared" ca="1" si="116"/>
        <v/>
      </c>
      <c r="K2411" s="41" t="str">
        <f>IF($A2411 &lt;&gt; "",VLOOKUP($A2411,'Student reference sheet'!$A$2:$V$2329, 7,FALSE), "")</f>
        <v/>
      </c>
      <c r="L2411" s="30" t="str">
        <f>IF($A2411 ="", "", VLOOKUP($A2411, 'Student reference sheet'!$A$2:$Z$2603,23,FALSE))</f>
        <v/>
      </c>
      <c r="M2411" s="30" t="str">
        <f>IF($A2411 ="", "", VLOOKUP($A2411, 'Student reference sheet'!$A$2:$Z$2603,24,FALSE))</f>
        <v/>
      </c>
      <c r="N2411" s="30" t="str">
        <f>IF($A2411 ="", "", VLOOKUP($A2411, 'Student reference sheet'!$A$2:$Z$2603,26,FALSE))</f>
        <v/>
      </c>
      <c r="O2411" s="30" t="str">
        <f>IF($A2411 ="", "", VLOOKUP($A2411, 'Student reference sheet'!$A$2:$Z$2603,25,FALSE))</f>
        <v/>
      </c>
      <c r="P2411" s="39" t="str">
        <f>IF($A2411 = "", "", IF(OR(VLOOKUP($A2411,'Student reference sheet'!$A$2:$V$2400,8,FALSE) = "R",  VLOOKUP($A2411,'Student reference sheet'!$A$2:$V$2400,8,FALSE) = "L"), "X", ""))</f>
        <v/>
      </c>
      <c r="Q2411" s="39" t="str">
        <f>IF($A2411 ="", "", VLOOKUP($A2411, 'Student reference sheet'!$A$2:$V$2603,22,FALSE))</f>
        <v/>
      </c>
      <c r="R2411" s="39" t="str">
        <f>IF($A2411 &lt;&gt; "",VLOOKUP($A2411,'Student reference sheet'!$A$2:$V$2329, 5,FALSE), "")</f>
        <v/>
      </c>
      <c r="S2411" s="39" t="str">
        <f>IF($A2411 &lt;&gt; "",VLOOKUP($A2411,'Student reference sheet'!$A$2:$V$2329, 6,FALSE), "")</f>
        <v/>
      </c>
      <c r="T2411" s="30" t="str">
        <f>IF($A2411 = "","",
IF(VLOOKUP($A2411,'Student reference sheet'!$A$2:$V$2329, 10,FALSE) = "Y", "Hispanic",
IF(VLOOKUP($A2411,'Student reference sheet'!$A$2:$V$2329,11,FALSE) &lt;&gt; "",
IF(VLOOKUP($A2411,'Student reference sheet'!$A$2:$V$2329,11,FALSE) = "UNK", "Unknown", VLOOKUP(VALUE(VLOOKUP($A2411,'Student reference sheet'!$A$2:$V$2329,11,FALSE)),'Ethnicity Reference'!$A$2:$B$22,2,FALSE)),
IF(VLOOKUP($A2411,'Student reference sheet'!$A$2:$V$2329,9,FALSE) &lt;&gt; "", VLOOKUP(VALUE(VLOOKUP($A2411,'Student reference sheet'!$A$2:$V$2329,9,FALSE)),'Ethnicity Reference'!$A$2:$B$22,2,FALSE),"Unknown"))))</f>
        <v/>
      </c>
      <c r="U2411" s="35"/>
    </row>
    <row r="2412" spans="1:21" ht="15.75">
      <c r="A2412" s="47"/>
      <c r="B2412" s="33"/>
      <c r="C2412" s="39" t="str">
        <f>IF($A2412 &lt;&gt; "",VLOOKUP($A2412,'Student reference sheet'!$A$2:$V$2329, 3,FALSE), "")</f>
        <v/>
      </c>
      <c r="D2412" s="39" t="str">
        <f>IF($A2412 &lt;&gt; "",VLOOKUP($A2412,'Student reference sheet'!$A$2:$V$2329, 2,FALSE), "")</f>
        <v/>
      </c>
      <c r="E2412" s="35"/>
      <c r="F2412" s="34"/>
      <c r="G2412" s="40" t="str">
        <f t="shared" ca="1" si="114"/>
        <v/>
      </c>
      <c r="H2412" s="40" t="str">
        <f t="shared" ca="1" si="115"/>
        <v/>
      </c>
      <c r="I2412" s="36" t="str">
        <f>IF($A2412 = "", "",
IF(COUNTIF(MINIMUM_DAY_DATES[], Attendance!J2412) &gt; 0, VLOOKUP(Attendance!$G2412,MINIMUM_DAY_PERIOD_SCHEDULE[], 2,TRUE),
IF(COUNTIF(RALLY_DATES[], Attendance!J2412) &gt; 0, VLOOKUP(Attendance!$G2412,RALLY_PERIOD_SCHEDULE[], 2,TRUE),
IF(WEEKDAY(Attendance!$J2412) = 2,
       IF(COUNTIF(FINALS_WEEK_MONDAY_DATE[],Attendance!$J2412) &gt; 0, VLOOKUP(Attendance!$G2412,FINALS_WEEK_MONDAY_PERIOD_SCHEDULE[],2,TRUE),
       VLOOKUP(Attendance!$G2412,REGULAR_WEEK_SCHEDULE[],6,TRUE)),
IF(WEEKDAY($J2412) = 3,
       IF(COUNTIF(FINALS_WEEK_TUESDAY_DATE[],Attendance!$J2412) &gt; 0, VLOOKUP(Attendance!$G2412,FINALS_WEEK_TUESDAY_PERIOD_SCHEDULE[],2,TRUE),
       VLOOKUP(Attendance!$G2412,REGULAR_WEEK_SCHEDULE[[Tuesday]:[Period]],5,TRUE)),
IF(WEEKDAY(Attendance!$J2412) = 4,
        IF(COUNTIF(BLOCK_WEDNESDAY_DATES[],Attendance!$J2412) &gt; 0, VLOOKUP(Attendance!$G2412,BLOCK_WEDNESDAY_PERIOD_SCHEDULE[],2,TRUE),
        IF(COUNTIF(FINALS_WEEK_WEDNESDAY_DATE[],Attendance!$J2412) &gt; 0, VLOOKUP(Attendance!$G2412,FINALS_WEEK_WEDNESDAY_PERIOD_SCHEDULE[],2,TRUE),
       VLOOKUP(Attendance!$G2412,REGULAR_WEEK_SCHEDULE[[Wednesday]:[Period]],4,TRUE))),
IF(WEEKDAY($J2412) = 5,
       IF(COUNTIF(BLOCK_THURSDAY_DATES[],Attendance!$J2412) &gt; 0, VLOOKUP(Attendance!$G2412,BLOCK_THURSDAY_PERIOD_SCHEDULE[],2,TRUE),
       IF(COUNTIF(FINALS_WEEK_THURSDAY_DATE[],Attendance!$J2412) &gt; 0, VLOOKUP(Attendance!$G2412,FINALS_WEEK_THURSDAY_PERIOD_SCHEDULE[],2,TRUE),
       VLOOKUP(Attendance!$G2412,REGULAR_WEEK_SCHEDULE[[Thursday]:[Period]],3,TRUE))),
IF(WEEKDAY(Attendance!$J2412) = 6,
       IF(COUNTIF(FINALS_WEEK_FRIDAY_DATE[],Attendance!$J2412) &gt; 0, VLOOKUP(Attendance!$G2412,FINALS_WEEK_FRIDAY_PERIOD_SCHEDULE[],2,TRUE),
       VLOOKUP(Attendance!$G2412,REGULAR_WEEK_SCHEDULE[[Friday]:[Period]],2,TRUE))))))))))</f>
        <v/>
      </c>
      <c r="J2412" s="41" t="str">
        <f t="shared" ca="1" si="116"/>
        <v/>
      </c>
      <c r="K2412" s="41" t="str">
        <f>IF($A2412 &lt;&gt; "",VLOOKUP($A2412,'Student reference sheet'!$A$2:$V$2329, 7,FALSE), "")</f>
        <v/>
      </c>
      <c r="L2412" s="30" t="str">
        <f>IF($A2412 ="", "", VLOOKUP($A2412, 'Student reference sheet'!$A$2:$Z$2603,23,FALSE))</f>
        <v/>
      </c>
      <c r="M2412" s="30" t="str">
        <f>IF($A2412 ="", "", VLOOKUP($A2412, 'Student reference sheet'!$A$2:$Z$2603,24,FALSE))</f>
        <v/>
      </c>
      <c r="N2412" s="30" t="str">
        <f>IF($A2412 ="", "", VLOOKUP($A2412, 'Student reference sheet'!$A$2:$Z$2603,26,FALSE))</f>
        <v/>
      </c>
      <c r="O2412" s="30" t="str">
        <f>IF($A2412 ="", "", VLOOKUP($A2412, 'Student reference sheet'!$A$2:$Z$2603,25,FALSE))</f>
        <v/>
      </c>
      <c r="P2412" s="39" t="str">
        <f>IF($A2412 = "", "", IF(OR(VLOOKUP($A2412,'Student reference sheet'!$A$2:$V$2400,8,FALSE) = "R",  VLOOKUP($A2412,'Student reference sheet'!$A$2:$V$2400,8,FALSE) = "L"), "X", ""))</f>
        <v/>
      </c>
      <c r="Q2412" s="39" t="str">
        <f>IF($A2412 ="", "", VLOOKUP($A2412, 'Student reference sheet'!$A$2:$V$2603,22,FALSE))</f>
        <v/>
      </c>
      <c r="R2412" s="39" t="str">
        <f>IF($A2412 &lt;&gt; "",VLOOKUP($A2412,'Student reference sheet'!$A$2:$V$2329, 5,FALSE), "")</f>
        <v/>
      </c>
      <c r="S2412" s="39" t="str">
        <f>IF($A2412 &lt;&gt; "",VLOOKUP($A2412,'Student reference sheet'!$A$2:$V$2329, 6,FALSE), "")</f>
        <v/>
      </c>
      <c r="T2412" s="30" t="str">
        <f>IF($A2412 = "","",
IF(VLOOKUP($A2412,'Student reference sheet'!$A$2:$V$2329, 10,FALSE) = "Y", "Hispanic",
IF(VLOOKUP($A2412,'Student reference sheet'!$A$2:$V$2329,11,FALSE) &lt;&gt; "",
IF(VLOOKUP($A2412,'Student reference sheet'!$A$2:$V$2329,11,FALSE) = "UNK", "Unknown", VLOOKUP(VALUE(VLOOKUP($A2412,'Student reference sheet'!$A$2:$V$2329,11,FALSE)),'Ethnicity Reference'!$A$2:$B$22,2,FALSE)),
IF(VLOOKUP($A2412,'Student reference sheet'!$A$2:$V$2329,9,FALSE) &lt;&gt; "", VLOOKUP(VALUE(VLOOKUP($A2412,'Student reference sheet'!$A$2:$V$2329,9,FALSE)),'Ethnicity Reference'!$A$2:$B$22,2,FALSE),"Unknown"))))</f>
        <v/>
      </c>
      <c r="U2412" s="35"/>
    </row>
    <row r="2413" spans="1:21" ht="15.75">
      <c r="A2413" s="47"/>
      <c r="B2413" s="33"/>
      <c r="C2413" s="39" t="str">
        <f>IF($A2413 &lt;&gt; "",VLOOKUP($A2413,'Student reference sheet'!$A$2:$V$2329, 3,FALSE), "")</f>
        <v/>
      </c>
      <c r="D2413" s="39" t="str">
        <f>IF($A2413 &lt;&gt; "",VLOOKUP($A2413,'Student reference sheet'!$A$2:$V$2329, 2,FALSE), "")</f>
        <v/>
      </c>
      <c r="E2413" s="35"/>
      <c r="F2413" s="34"/>
      <c r="G2413" s="40" t="str">
        <f t="shared" ca="1" si="114"/>
        <v/>
      </c>
      <c r="H2413" s="40" t="str">
        <f t="shared" ca="1" si="115"/>
        <v/>
      </c>
      <c r="I2413" s="36" t="str">
        <f>IF($A2413 = "", "",
IF(COUNTIF(MINIMUM_DAY_DATES[], Attendance!J2413) &gt; 0, VLOOKUP(Attendance!$G2413,MINIMUM_DAY_PERIOD_SCHEDULE[], 2,TRUE),
IF(COUNTIF(RALLY_DATES[], Attendance!J2413) &gt; 0, VLOOKUP(Attendance!$G2413,RALLY_PERIOD_SCHEDULE[], 2,TRUE),
IF(WEEKDAY(Attendance!$J2413) = 2,
       IF(COUNTIF(FINALS_WEEK_MONDAY_DATE[],Attendance!$J2413) &gt; 0, VLOOKUP(Attendance!$G2413,FINALS_WEEK_MONDAY_PERIOD_SCHEDULE[],2,TRUE),
       VLOOKUP(Attendance!$G2413,REGULAR_WEEK_SCHEDULE[],6,TRUE)),
IF(WEEKDAY($J2413) = 3,
       IF(COUNTIF(FINALS_WEEK_TUESDAY_DATE[],Attendance!$J2413) &gt; 0, VLOOKUP(Attendance!$G2413,FINALS_WEEK_TUESDAY_PERIOD_SCHEDULE[],2,TRUE),
       VLOOKUP(Attendance!$G2413,REGULAR_WEEK_SCHEDULE[[Tuesday]:[Period]],5,TRUE)),
IF(WEEKDAY(Attendance!$J2413) = 4,
        IF(COUNTIF(BLOCK_WEDNESDAY_DATES[],Attendance!$J2413) &gt; 0, VLOOKUP(Attendance!$G2413,BLOCK_WEDNESDAY_PERIOD_SCHEDULE[],2,TRUE),
        IF(COUNTIF(FINALS_WEEK_WEDNESDAY_DATE[],Attendance!$J2413) &gt; 0, VLOOKUP(Attendance!$G2413,FINALS_WEEK_WEDNESDAY_PERIOD_SCHEDULE[],2,TRUE),
       VLOOKUP(Attendance!$G2413,REGULAR_WEEK_SCHEDULE[[Wednesday]:[Period]],4,TRUE))),
IF(WEEKDAY($J2413) = 5,
       IF(COUNTIF(BLOCK_THURSDAY_DATES[],Attendance!$J2413) &gt; 0, VLOOKUP(Attendance!$G2413,BLOCK_THURSDAY_PERIOD_SCHEDULE[],2,TRUE),
       IF(COUNTIF(FINALS_WEEK_THURSDAY_DATE[],Attendance!$J2413) &gt; 0, VLOOKUP(Attendance!$G2413,FINALS_WEEK_THURSDAY_PERIOD_SCHEDULE[],2,TRUE),
       VLOOKUP(Attendance!$G2413,REGULAR_WEEK_SCHEDULE[[Thursday]:[Period]],3,TRUE))),
IF(WEEKDAY(Attendance!$J2413) = 6,
       IF(COUNTIF(FINALS_WEEK_FRIDAY_DATE[],Attendance!$J2413) &gt; 0, VLOOKUP(Attendance!$G2413,FINALS_WEEK_FRIDAY_PERIOD_SCHEDULE[],2,TRUE),
       VLOOKUP(Attendance!$G2413,REGULAR_WEEK_SCHEDULE[[Friday]:[Period]],2,TRUE))))))))))</f>
        <v/>
      </c>
      <c r="J2413" s="41" t="str">
        <f t="shared" ca="1" si="116"/>
        <v/>
      </c>
      <c r="K2413" s="41" t="str">
        <f>IF($A2413 &lt;&gt; "",VLOOKUP($A2413,'Student reference sheet'!$A$2:$V$2329, 7,FALSE), "")</f>
        <v/>
      </c>
      <c r="L2413" s="30" t="str">
        <f>IF($A2413 ="", "", VLOOKUP($A2413, 'Student reference sheet'!$A$2:$Z$2603,23,FALSE))</f>
        <v/>
      </c>
      <c r="M2413" s="30" t="str">
        <f>IF($A2413 ="", "", VLOOKUP($A2413, 'Student reference sheet'!$A$2:$Z$2603,24,FALSE))</f>
        <v/>
      </c>
      <c r="N2413" s="30" t="str">
        <f>IF($A2413 ="", "", VLOOKUP($A2413, 'Student reference sheet'!$A$2:$Z$2603,26,FALSE))</f>
        <v/>
      </c>
      <c r="O2413" s="30" t="str">
        <f>IF($A2413 ="", "", VLOOKUP($A2413, 'Student reference sheet'!$A$2:$Z$2603,25,FALSE))</f>
        <v/>
      </c>
      <c r="P2413" s="39" t="str">
        <f>IF($A2413 = "", "", IF(OR(VLOOKUP($A2413,'Student reference sheet'!$A$2:$V$2400,8,FALSE) = "R",  VLOOKUP($A2413,'Student reference sheet'!$A$2:$V$2400,8,FALSE) = "L"), "X", ""))</f>
        <v/>
      </c>
      <c r="Q2413" s="39" t="str">
        <f>IF($A2413 ="", "", VLOOKUP($A2413, 'Student reference sheet'!$A$2:$V$2603,22,FALSE))</f>
        <v/>
      </c>
      <c r="R2413" s="39" t="str">
        <f>IF($A2413 &lt;&gt; "",VLOOKUP($A2413,'Student reference sheet'!$A$2:$V$2329, 5,FALSE), "")</f>
        <v/>
      </c>
      <c r="S2413" s="39" t="str">
        <f>IF($A2413 &lt;&gt; "",VLOOKUP($A2413,'Student reference sheet'!$A$2:$V$2329, 6,FALSE), "")</f>
        <v/>
      </c>
      <c r="T2413" s="30" t="str">
        <f>IF($A2413 = "","",
IF(VLOOKUP($A2413,'Student reference sheet'!$A$2:$V$2329, 10,FALSE) = "Y", "Hispanic",
IF(VLOOKUP($A2413,'Student reference sheet'!$A$2:$V$2329,11,FALSE) &lt;&gt; "",
IF(VLOOKUP($A2413,'Student reference sheet'!$A$2:$V$2329,11,FALSE) = "UNK", "Unknown", VLOOKUP(VALUE(VLOOKUP($A2413,'Student reference sheet'!$A$2:$V$2329,11,FALSE)),'Ethnicity Reference'!$A$2:$B$22,2,FALSE)),
IF(VLOOKUP($A2413,'Student reference sheet'!$A$2:$V$2329,9,FALSE) &lt;&gt; "", VLOOKUP(VALUE(VLOOKUP($A2413,'Student reference sheet'!$A$2:$V$2329,9,FALSE)),'Ethnicity Reference'!$A$2:$B$22,2,FALSE),"Unknown"))))</f>
        <v/>
      </c>
      <c r="U2413" s="35"/>
    </row>
    <row r="2414" spans="1:21" ht="15.75">
      <c r="A2414" s="47"/>
      <c r="B2414" s="33"/>
      <c r="C2414" s="39" t="str">
        <f>IF($A2414 &lt;&gt; "",VLOOKUP($A2414,'Student reference sheet'!$A$2:$V$2329, 3,FALSE), "")</f>
        <v/>
      </c>
      <c r="D2414" s="39" t="str">
        <f>IF($A2414 &lt;&gt; "",VLOOKUP($A2414,'Student reference sheet'!$A$2:$V$2329, 2,FALSE), "")</f>
        <v/>
      </c>
      <c r="E2414" s="35"/>
      <c r="F2414" s="34"/>
      <c r="G2414" s="40" t="str">
        <f t="shared" ca="1" si="114"/>
        <v/>
      </c>
      <c r="H2414" s="40" t="str">
        <f t="shared" ca="1" si="115"/>
        <v/>
      </c>
      <c r="I2414" s="36" t="str">
        <f>IF($A2414 = "", "",
IF(COUNTIF(MINIMUM_DAY_DATES[], Attendance!J2414) &gt; 0, VLOOKUP(Attendance!$G2414,MINIMUM_DAY_PERIOD_SCHEDULE[], 2,TRUE),
IF(COUNTIF(RALLY_DATES[], Attendance!J2414) &gt; 0, VLOOKUP(Attendance!$G2414,RALLY_PERIOD_SCHEDULE[], 2,TRUE),
IF(WEEKDAY(Attendance!$J2414) = 2,
       IF(COUNTIF(FINALS_WEEK_MONDAY_DATE[],Attendance!$J2414) &gt; 0, VLOOKUP(Attendance!$G2414,FINALS_WEEK_MONDAY_PERIOD_SCHEDULE[],2,TRUE),
       VLOOKUP(Attendance!$G2414,REGULAR_WEEK_SCHEDULE[],6,TRUE)),
IF(WEEKDAY($J2414) = 3,
       IF(COUNTIF(FINALS_WEEK_TUESDAY_DATE[],Attendance!$J2414) &gt; 0, VLOOKUP(Attendance!$G2414,FINALS_WEEK_TUESDAY_PERIOD_SCHEDULE[],2,TRUE),
       VLOOKUP(Attendance!$G2414,REGULAR_WEEK_SCHEDULE[[Tuesday]:[Period]],5,TRUE)),
IF(WEEKDAY(Attendance!$J2414) = 4,
        IF(COUNTIF(BLOCK_WEDNESDAY_DATES[],Attendance!$J2414) &gt; 0, VLOOKUP(Attendance!$G2414,BLOCK_WEDNESDAY_PERIOD_SCHEDULE[],2,TRUE),
        IF(COUNTIF(FINALS_WEEK_WEDNESDAY_DATE[],Attendance!$J2414) &gt; 0, VLOOKUP(Attendance!$G2414,FINALS_WEEK_WEDNESDAY_PERIOD_SCHEDULE[],2,TRUE),
       VLOOKUP(Attendance!$G2414,REGULAR_WEEK_SCHEDULE[[Wednesday]:[Period]],4,TRUE))),
IF(WEEKDAY($J2414) = 5,
       IF(COUNTIF(BLOCK_THURSDAY_DATES[],Attendance!$J2414) &gt; 0, VLOOKUP(Attendance!$G2414,BLOCK_THURSDAY_PERIOD_SCHEDULE[],2,TRUE),
       IF(COUNTIF(FINALS_WEEK_THURSDAY_DATE[],Attendance!$J2414) &gt; 0, VLOOKUP(Attendance!$G2414,FINALS_WEEK_THURSDAY_PERIOD_SCHEDULE[],2,TRUE),
       VLOOKUP(Attendance!$G2414,REGULAR_WEEK_SCHEDULE[[Thursday]:[Period]],3,TRUE))),
IF(WEEKDAY(Attendance!$J2414) = 6,
       IF(COUNTIF(FINALS_WEEK_FRIDAY_DATE[],Attendance!$J2414) &gt; 0, VLOOKUP(Attendance!$G2414,FINALS_WEEK_FRIDAY_PERIOD_SCHEDULE[],2,TRUE),
       VLOOKUP(Attendance!$G2414,REGULAR_WEEK_SCHEDULE[[Friday]:[Period]],2,TRUE))))))))))</f>
        <v/>
      </c>
      <c r="J2414" s="41" t="str">
        <f t="shared" ca="1" si="116"/>
        <v/>
      </c>
      <c r="K2414" s="41" t="str">
        <f>IF($A2414 &lt;&gt; "",VLOOKUP($A2414,'Student reference sheet'!$A$2:$V$2329, 7,FALSE), "")</f>
        <v/>
      </c>
      <c r="L2414" s="30" t="str">
        <f>IF($A2414 ="", "", VLOOKUP($A2414, 'Student reference sheet'!$A$2:$Z$2603,23,FALSE))</f>
        <v/>
      </c>
      <c r="M2414" s="30" t="str">
        <f>IF($A2414 ="", "", VLOOKUP($A2414, 'Student reference sheet'!$A$2:$Z$2603,24,FALSE))</f>
        <v/>
      </c>
      <c r="N2414" s="30" t="str">
        <f>IF($A2414 ="", "", VLOOKUP($A2414, 'Student reference sheet'!$A$2:$Z$2603,26,FALSE))</f>
        <v/>
      </c>
      <c r="O2414" s="30" t="str">
        <f>IF($A2414 ="", "", VLOOKUP($A2414, 'Student reference sheet'!$A$2:$Z$2603,25,FALSE))</f>
        <v/>
      </c>
      <c r="P2414" s="39" t="str">
        <f>IF($A2414 = "", "", IF(OR(VLOOKUP($A2414,'Student reference sheet'!$A$2:$V$2400,8,FALSE) = "R",  VLOOKUP($A2414,'Student reference sheet'!$A$2:$V$2400,8,FALSE) = "L"), "X", ""))</f>
        <v/>
      </c>
      <c r="Q2414" s="39" t="str">
        <f>IF($A2414 ="", "", VLOOKUP($A2414, 'Student reference sheet'!$A$2:$V$2603,22,FALSE))</f>
        <v/>
      </c>
      <c r="R2414" s="39" t="str">
        <f>IF($A2414 &lt;&gt; "",VLOOKUP($A2414,'Student reference sheet'!$A$2:$V$2329, 5,FALSE), "")</f>
        <v/>
      </c>
      <c r="S2414" s="39" t="str">
        <f>IF($A2414 &lt;&gt; "",VLOOKUP($A2414,'Student reference sheet'!$A$2:$V$2329, 6,FALSE), "")</f>
        <v/>
      </c>
      <c r="T2414" s="30" t="str">
        <f>IF($A2414 = "","",
IF(VLOOKUP($A2414,'Student reference sheet'!$A$2:$V$2329, 10,FALSE) = "Y", "Hispanic",
IF(VLOOKUP($A2414,'Student reference sheet'!$A$2:$V$2329,11,FALSE) &lt;&gt; "",
IF(VLOOKUP($A2414,'Student reference sheet'!$A$2:$V$2329,11,FALSE) = "UNK", "Unknown", VLOOKUP(VALUE(VLOOKUP($A2414,'Student reference sheet'!$A$2:$V$2329,11,FALSE)),'Ethnicity Reference'!$A$2:$B$22,2,FALSE)),
IF(VLOOKUP($A2414,'Student reference sheet'!$A$2:$V$2329,9,FALSE) &lt;&gt; "", VLOOKUP(VALUE(VLOOKUP($A2414,'Student reference sheet'!$A$2:$V$2329,9,FALSE)),'Ethnicity Reference'!$A$2:$B$22,2,FALSE),"Unknown"))))</f>
        <v/>
      </c>
      <c r="U2414" s="35"/>
    </row>
    <row r="2415" spans="1:21" ht="15.75">
      <c r="A2415" s="47"/>
      <c r="B2415" s="33"/>
      <c r="C2415" s="39" t="str">
        <f>IF($A2415 &lt;&gt; "",VLOOKUP($A2415,'Student reference sheet'!$A$2:$V$2329, 3,FALSE), "")</f>
        <v/>
      </c>
      <c r="D2415" s="39" t="str">
        <f>IF($A2415 &lt;&gt; "",VLOOKUP($A2415,'Student reference sheet'!$A$2:$V$2329, 2,FALSE), "")</f>
        <v/>
      </c>
      <c r="E2415" s="35"/>
      <c r="F2415" s="34"/>
      <c r="G2415" s="40" t="str">
        <f t="shared" ca="1" si="114"/>
        <v/>
      </c>
      <c r="H2415" s="40" t="str">
        <f t="shared" ca="1" si="115"/>
        <v/>
      </c>
      <c r="I2415" s="36" t="str">
        <f>IF($A2415 = "", "",
IF(COUNTIF(MINIMUM_DAY_DATES[], Attendance!J2415) &gt; 0, VLOOKUP(Attendance!$G2415,MINIMUM_DAY_PERIOD_SCHEDULE[], 2,TRUE),
IF(COUNTIF(RALLY_DATES[], Attendance!J2415) &gt; 0, VLOOKUP(Attendance!$G2415,RALLY_PERIOD_SCHEDULE[], 2,TRUE),
IF(WEEKDAY(Attendance!$J2415) = 2,
       IF(COUNTIF(FINALS_WEEK_MONDAY_DATE[],Attendance!$J2415) &gt; 0, VLOOKUP(Attendance!$G2415,FINALS_WEEK_MONDAY_PERIOD_SCHEDULE[],2,TRUE),
       VLOOKUP(Attendance!$G2415,REGULAR_WEEK_SCHEDULE[],6,TRUE)),
IF(WEEKDAY($J2415) = 3,
       IF(COUNTIF(FINALS_WEEK_TUESDAY_DATE[],Attendance!$J2415) &gt; 0, VLOOKUP(Attendance!$G2415,FINALS_WEEK_TUESDAY_PERIOD_SCHEDULE[],2,TRUE),
       VLOOKUP(Attendance!$G2415,REGULAR_WEEK_SCHEDULE[[Tuesday]:[Period]],5,TRUE)),
IF(WEEKDAY(Attendance!$J2415) = 4,
        IF(COUNTIF(BLOCK_WEDNESDAY_DATES[],Attendance!$J2415) &gt; 0, VLOOKUP(Attendance!$G2415,BLOCK_WEDNESDAY_PERIOD_SCHEDULE[],2,TRUE),
        IF(COUNTIF(FINALS_WEEK_WEDNESDAY_DATE[],Attendance!$J2415) &gt; 0, VLOOKUP(Attendance!$G2415,FINALS_WEEK_WEDNESDAY_PERIOD_SCHEDULE[],2,TRUE),
       VLOOKUP(Attendance!$G2415,REGULAR_WEEK_SCHEDULE[[Wednesday]:[Period]],4,TRUE))),
IF(WEEKDAY($J2415) = 5,
       IF(COUNTIF(BLOCK_THURSDAY_DATES[],Attendance!$J2415) &gt; 0, VLOOKUP(Attendance!$G2415,BLOCK_THURSDAY_PERIOD_SCHEDULE[],2,TRUE),
       IF(COUNTIF(FINALS_WEEK_THURSDAY_DATE[],Attendance!$J2415) &gt; 0, VLOOKUP(Attendance!$G2415,FINALS_WEEK_THURSDAY_PERIOD_SCHEDULE[],2,TRUE),
       VLOOKUP(Attendance!$G2415,REGULAR_WEEK_SCHEDULE[[Thursday]:[Period]],3,TRUE))),
IF(WEEKDAY(Attendance!$J2415) = 6,
       IF(COUNTIF(FINALS_WEEK_FRIDAY_DATE[],Attendance!$J2415) &gt; 0, VLOOKUP(Attendance!$G2415,FINALS_WEEK_FRIDAY_PERIOD_SCHEDULE[],2,TRUE),
       VLOOKUP(Attendance!$G2415,REGULAR_WEEK_SCHEDULE[[Friday]:[Period]],2,TRUE))))))))))</f>
        <v/>
      </c>
      <c r="J2415" s="41" t="str">
        <f t="shared" ca="1" si="116"/>
        <v/>
      </c>
      <c r="K2415" s="41" t="str">
        <f>IF($A2415 &lt;&gt; "",VLOOKUP($A2415,'Student reference sheet'!$A$2:$V$2329, 7,FALSE), "")</f>
        <v/>
      </c>
      <c r="L2415" s="30" t="str">
        <f>IF($A2415 ="", "", VLOOKUP($A2415, 'Student reference sheet'!$A$2:$Z$2603,23,FALSE))</f>
        <v/>
      </c>
      <c r="M2415" s="30" t="str">
        <f>IF($A2415 ="", "", VLOOKUP($A2415, 'Student reference sheet'!$A$2:$Z$2603,24,FALSE))</f>
        <v/>
      </c>
      <c r="N2415" s="30" t="str">
        <f>IF($A2415 ="", "", VLOOKUP($A2415, 'Student reference sheet'!$A$2:$Z$2603,26,FALSE))</f>
        <v/>
      </c>
      <c r="O2415" s="30" t="str">
        <f>IF($A2415 ="", "", VLOOKUP($A2415, 'Student reference sheet'!$A$2:$Z$2603,25,FALSE))</f>
        <v/>
      </c>
      <c r="P2415" s="39" t="str">
        <f>IF($A2415 = "", "", IF(OR(VLOOKUP($A2415,'Student reference sheet'!$A$2:$V$2400,8,FALSE) = "R",  VLOOKUP($A2415,'Student reference sheet'!$A$2:$V$2400,8,FALSE) = "L"), "X", ""))</f>
        <v/>
      </c>
      <c r="Q2415" s="39" t="str">
        <f>IF($A2415 ="", "", VLOOKUP($A2415, 'Student reference sheet'!$A$2:$V$2603,22,FALSE))</f>
        <v/>
      </c>
      <c r="R2415" s="39" t="str">
        <f>IF($A2415 &lt;&gt; "",VLOOKUP($A2415,'Student reference sheet'!$A$2:$V$2329, 5,FALSE), "")</f>
        <v/>
      </c>
      <c r="S2415" s="39" t="str">
        <f>IF($A2415 &lt;&gt; "",VLOOKUP($A2415,'Student reference sheet'!$A$2:$V$2329, 6,FALSE), "")</f>
        <v/>
      </c>
      <c r="T2415" s="30" t="str">
        <f>IF($A2415 = "","",
IF(VLOOKUP($A2415,'Student reference sheet'!$A$2:$V$2329, 10,FALSE) = "Y", "Hispanic",
IF(VLOOKUP($A2415,'Student reference sheet'!$A$2:$V$2329,11,FALSE) &lt;&gt; "",
IF(VLOOKUP($A2415,'Student reference sheet'!$A$2:$V$2329,11,FALSE) = "UNK", "Unknown", VLOOKUP(VALUE(VLOOKUP($A2415,'Student reference sheet'!$A$2:$V$2329,11,FALSE)),'Ethnicity Reference'!$A$2:$B$22,2,FALSE)),
IF(VLOOKUP($A2415,'Student reference sheet'!$A$2:$V$2329,9,FALSE) &lt;&gt; "", VLOOKUP(VALUE(VLOOKUP($A2415,'Student reference sheet'!$A$2:$V$2329,9,FALSE)),'Ethnicity Reference'!$A$2:$B$22,2,FALSE),"Unknown"))))</f>
        <v/>
      </c>
      <c r="U2415" s="35"/>
    </row>
    <row r="2416" spans="1:21" ht="15.75">
      <c r="A2416" s="47"/>
      <c r="B2416" s="33"/>
      <c r="C2416" s="39" t="str">
        <f>IF($A2416 &lt;&gt; "",VLOOKUP($A2416,'Student reference sheet'!$A$2:$V$2329, 3,FALSE), "")</f>
        <v/>
      </c>
      <c r="D2416" s="39" t="str">
        <f>IF($A2416 &lt;&gt; "",VLOOKUP($A2416,'Student reference sheet'!$A$2:$V$2329, 2,FALSE), "")</f>
        <v/>
      </c>
      <c r="E2416" s="35"/>
      <c r="F2416" s="34"/>
      <c r="G2416" s="40" t="str">
        <f t="shared" ca="1" si="114"/>
        <v/>
      </c>
      <c r="H2416" s="40" t="str">
        <f t="shared" ca="1" si="115"/>
        <v/>
      </c>
      <c r="I2416" s="36" t="str">
        <f>IF($A2416 = "", "",
IF(COUNTIF(MINIMUM_DAY_DATES[], Attendance!J2416) &gt; 0, VLOOKUP(Attendance!$G2416,MINIMUM_DAY_PERIOD_SCHEDULE[], 2,TRUE),
IF(COUNTIF(RALLY_DATES[], Attendance!J2416) &gt; 0, VLOOKUP(Attendance!$G2416,RALLY_PERIOD_SCHEDULE[], 2,TRUE),
IF(WEEKDAY(Attendance!$J2416) = 2,
       IF(COUNTIF(FINALS_WEEK_MONDAY_DATE[],Attendance!$J2416) &gt; 0, VLOOKUP(Attendance!$G2416,FINALS_WEEK_MONDAY_PERIOD_SCHEDULE[],2,TRUE),
       VLOOKUP(Attendance!$G2416,REGULAR_WEEK_SCHEDULE[],6,TRUE)),
IF(WEEKDAY($J2416) = 3,
       IF(COUNTIF(FINALS_WEEK_TUESDAY_DATE[],Attendance!$J2416) &gt; 0, VLOOKUP(Attendance!$G2416,FINALS_WEEK_TUESDAY_PERIOD_SCHEDULE[],2,TRUE),
       VLOOKUP(Attendance!$G2416,REGULAR_WEEK_SCHEDULE[[Tuesday]:[Period]],5,TRUE)),
IF(WEEKDAY(Attendance!$J2416) = 4,
        IF(COUNTIF(BLOCK_WEDNESDAY_DATES[],Attendance!$J2416) &gt; 0, VLOOKUP(Attendance!$G2416,BLOCK_WEDNESDAY_PERIOD_SCHEDULE[],2,TRUE),
        IF(COUNTIF(FINALS_WEEK_WEDNESDAY_DATE[],Attendance!$J2416) &gt; 0, VLOOKUP(Attendance!$G2416,FINALS_WEEK_WEDNESDAY_PERIOD_SCHEDULE[],2,TRUE),
       VLOOKUP(Attendance!$G2416,REGULAR_WEEK_SCHEDULE[[Wednesday]:[Period]],4,TRUE))),
IF(WEEKDAY($J2416) = 5,
       IF(COUNTIF(BLOCK_THURSDAY_DATES[],Attendance!$J2416) &gt; 0, VLOOKUP(Attendance!$G2416,BLOCK_THURSDAY_PERIOD_SCHEDULE[],2,TRUE),
       IF(COUNTIF(FINALS_WEEK_THURSDAY_DATE[],Attendance!$J2416) &gt; 0, VLOOKUP(Attendance!$G2416,FINALS_WEEK_THURSDAY_PERIOD_SCHEDULE[],2,TRUE),
       VLOOKUP(Attendance!$G2416,REGULAR_WEEK_SCHEDULE[[Thursday]:[Period]],3,TRUE))),
IF(WEEKDAY(Attendance!$J2416) = 6,
       IF(COUNTIF(FINALS_WEEK_FRIDAY_DATE[],Attendance!$J2416) &gt; 0, VLOOKUP(Attendance!$G2416,FINALS_WEEK_FRIDAY_PERIOD_SCHEDULE[],2,TRUE),
       VLOOKUP(Attendance!$G2416,REGULAR_WEEK_SCHEDULE[[Friday]:[Period]],2,TRUE))))))))))</f>
        <v/>
      </c>
      <c r="J2416" s="41" t="str">
        <f t="shared" ca="1" si="116"/>
        <v/>
      </c>
      <c r="K2416" s="41" t="str">
        <f>IF($A2416 &lt;&gt; "",VLOOKUP($A2416,'Student reference sheet'!$A$2:$V$2329, 7,FALSE), "")</f>
        <v/>
      </c>
      <c r="L2416" s="30" t="str">
        <f>IF($A2416 ="", "", VLOOKUP($A2416, 'Student reference sheet'!$A$2:$Z$2603,23,FALSE))</f>
        <v/>
      </c>
      <c r="M2416" s="30" t="str">
        <f>IF($A2416 ="", "", VLOOKUP($A2416, 'Student reference sheet'!$A$2:$Z$2603,24,FALSE))</f>
        <v/>
      </c>
      <c r="N2416" s="30" t="str">
        <f>IF($A2416 ="", "", VLOOKUP($A2416, 'Student reference sheet'!$A$2:$Z$2603,26,FALSE))</f>
        <v/>
      </c>
      <c r="O2416" s="30" t="str">
        <f>IF($A2416 ="", "", VLOOKUP($A2416, 'Student reference sheet'!$A$2:$Z$2603,25,FALSE))</f>
        <v/>
      </c>
      <c r="P2416" s="39" t="str">
        <f>IF($A2416 = "", "", IF(OR(VLOOKUP($A2416,'Student reference sheet'!$A$2:$V$2400,8,FALSE) = "R",  VLOOKUP($A2416,'Student reference sheet'!$A$2:$V$2400,8,FALSE) = "L"), "X", ""))</f>
        <v/>
      </c>
      <c r="Q2416" s="39" t="str">
        <f>IF($A2416 ="", "", VLOOKUP($A2416, 'Student reference sheet'!$A$2:$V$2603,22,FALSE))</f>
        <v/>
      </c>
      <c r="R2416" s="39" t="str">
        <f>IF($A2416 &lt;&gt; "",VLOOKUP($A2416,'Student reference sheet'!$A$2:$V$2329, 5,FALSE), "")</f>
        <v/>
      </c>
      <c r="S2416" s="39" t="str">
        <f>IF($A2416 &lt;&gt; "",VLOOKUP($A2416,'Student reference sheet'!$A$2:$V$2329, 6,FALSE), "")</f>
        <v/>
      </c>
      <c r="T2416" s="30" t="str">
        <f>IF($A2416 = "","",
IF(VLOOKUP($A2416,'Student reference sheet'!$A$2:$V$2329, 10,FALSE) = "Y", "Hispanic",
IF(VLOOKUP($A2416,'Student reference sheet'!$A$2:$V$2329,11,FALSE) &lt;&gt; "",
IF(VLOOKUP($A2416,'Student reference sheet'!$A$2:$V$2329,11,FALSE) = "UNK", "Unknown", VLOOKUP(VALUE(VLOOKUP($A2416,'Student reference sheet'!$A$2:$V$2329,11,FALSE)),'Ethnicity Reference'!$A$2:$B$22,2,FALSE)),
IF(VLOOKUP($A2416,'Student reference sheet'!$A$2:$V$2329,9,FALSE) &lt;&gt; "", VLOOKUP(VALUE(VLOOKUP($A2416,'Student reference sheet'!$A$2:$V$2329,9,FALSE)),'Ethnicity Reference'!$A$2:$B$22,2,FALSE),"Unknown"))))</f>
        <v/>
      </c>
      <c r="U2416" s="35"/>
    </row>
    <row r="2417" spans="1:21" ht="15.75">
      <c r="A2417" s="47"/>
      <c r="B2417" s="33"/>
      <c r="C2417" s="39" t="str">
        <f>IF($A2417 &lt;&gt; "",VLOOKUP($A2417,'Student reference sheet'!$A$2:$V$2329, 3,FALSE), "")</f>
        <v/>
      </c>
      <c r="D2417" s="39" t="str">
        <f>IF($A2417 &lt;&gt; "",VLOOKUP($A2417,'Student reference sheet'!$A$2:$V$2329, 2,FALSE), "")</f>
        <v/>
      </c>
      <c r="E2417" s="35"/>
      <c r="F2417" s="34"/>
      <c r="G2417" s="40" t="str">
        <f t="shared" ca="1" si="114"/>
        <v/>
      </c>
      <c r="H2417" s="40" t="str">
        <f t="shared" ca="1" si="115"/>
        <v/>
      </c>
      <c r="I2417" s="36" t="str">
        <f>IF($A2417 = "", "",
IF(COUNTIF(MINIMUM_DAY_DATES[], Attendance!J2417) &gt; 0, VLOOKUP(Attendance!$G2417,MINIMUM_DAY_PERIOD_SCHEDULE[], 2,TRUE),
IF(COUNTIF(RALLY_DATES[], Attendance!J2417) &gt; 0, VLOOKUP(Attendance!$G2417,RALLY_PERIOD_SCHEDULE[], 2,TRUE),
IF(WEEKDAY(Attendance!$J2417) = 2,
       IF(COUNTIF(FINALS_WEEK_MONDAY_DATE[],Attendance!$J2417) &gt; 0, VLOOKUP(Attendance!$G2417,FINALS_WEEK_MONDAY_PERIOD_SCHEDULE[],2,TRUE),
       VLOOKUP(Attendance!$G2417,REGULAR_WEEK_SCHEDULE[],6,TRUE)),
IF(WEEKDAY($J2417) = 3,
       IF(COUNTIF(FINALS_WEEK_TUESDAY_DATE[],Attendance!$J2417) &gt; 0, VLOOKUP(Attendance!$G2417,FINALS_WEEK_TUESDAY_PERIOD_SCHEDULE[],2,TRUE),
       VLOOKUP(Attendance!$G2417,REGULAR_WEEK_SCHEDULE[[Tuesday]:[Period]],5,TRUE)),
IF(WEEKDAY(Attendance!$J2417) = 4,
        IF(COUNTIF(BLOCK_WEDNESDAY_DATES[],Attendance!$J2417) &gt; 0, VLOOKUP(Attendance!$G2417,BLOCK_WEDNESDAY_PERIOD_SCHEDULE[],2,TRUE),
        IF(COUNTIF(FINALS_WEEK_WEDNESDAY_DATE[],Attendance!$J2417) &gt; 0, VLOOKUP(Attendance!$G2417,FINALS_WEEK_WEDNESDAY_PERIOD_SCHEDULE[],2,TRUE),
       VLOOKUP(Attendance!$G2417,REGULAR_WEEK_SCHEDULE[[Wednesday]:[Period]],4,TRUE))),
IF(WEEKDAY($J2417) = 5,
       IF(COUNTIF(BLOCK_THURSDAY_DATES[],Attendance!$J2417) &gt; 0, VLOOKUP(Attendance!$G2417,BLOCK_THURSDAY_PERIOD_SCHEDULE[],2,TRUE),
       IF(COUNTIF(FINALS_WEEK_THURSDAY_DATE[],Attendance!$J2417) &gt; 0, VLOOKUP(Attendance!$G2417,FINALS_WEEK_THURSDAY_PERIOD_SCHEDULE[],2,TRUE),
       VLOOKUP(Attendance!$G2417,REGULAR_WEEK_SCHEDULE[[Thursday]:[Period]],3,TRUE))),
IF(WEEKDAY(Attendance!$J2417) = 6,
       IF(COUNTIF(FINALS_WEEK_FRIDAY_DATE[],Attendance!$J2417) &gt; 0, VLOOKUP(Attendance!$G2417,FINALS_WEEK_FRIDAY_PERIOD_SCHEDULE[],2,TRUE),
       VLOOKUP(Attendance!$G2417,REGULAR_WEEK_SCHEDULE[[Friday]:[Period]],2,TRUE))))))))))</f>
        <v/>
      </c>
      <c r="J2417" s="41" t="str">
        <f t="shared" ca="1" si="116"/>
        <v/>
      </c>
      <c r="K2417" s="41" t="str">
        <f>IF($A2417 &lt;&gt; "",VLOOKUP($A2417,'Student reference sheet'!$A$2:$V$2329, 7,FALSE), "")</f>
        <v/>
      </c>
      <c r="L2417" s="30" t="str">
        <f>IF($A2417 ="", "", VLOOKUP($A2417, 'Student reference sheet'!$A$2:$Z$2603,23,FALSE))</f>
        <v/>
      </c>
      <c r="M2417" s="30" t="str">
        <f>IF($A2417 ="", "", VLOOKUP($A2417, 'Student reference sheet'!$A$2:$Z$2603,24,FALSE))</f>
        <v/>
      </c>
      <c r="N2417" s="30" t="str">
        <f>IF($A2417 ="", "", VLOOKUP($A2417, 'Student reference sheet'!$A$2:$Z$2603,26,FALSE))</f>
        <v/>
      </c>
      <c r="O2417" s="30" t="str">
        <f>IF($A2417 ="", "", VLOOKUP($A2417, 'Student reference sheet'!$A$2:$Z$2603,25,FALSE))</f>
        <v/>
      </c>
      <c r="P2417" s="39" t="str">
        <f>IF($A2417 = "", "", IF(OR(VLOOKUP($A2417,'Student reference sheet'!$A$2:$V$2400,8,FALSE) = "R",  VLOOKUP($A2417,'Student reference sheet'!$A$2:$V$2400,8,FALSE) = "L"), "X", ""))</f>
        <v/>
      </c>
      <c r="Q2417" s="39" t="str">
        <f>IF($A2417 ="", "", VLOOKUP($A2417, 'Student reference sheet'!$A$2:$V$2603,22,FALSE))</f>
        <v/>
      </c>
      <c r="R2417" s="39" t="str">
        <f>IF($A2417 &lt;&gt; "",VLOOKUP($A2417,'Student reference sheet'!$A$2:$V$2329, 5,FALSE), "")</f>
        <v/>
      </c>
      <c r="S2417" s="39" t="str">
        <f>IF($A2417 &lt;&gt; "",VLOOKUP($A2417,'Student reference sheet'!$A$2:$V$2329, 6,FALSE), "")</f>
        <v/>
      </c>
      <c r="T2417" s="30" t="str">
        <f>IF($A2417 = "","",
IF(VLOOKUP($A2417,'Student reference sheet'!$A$2:$V$2329, 10,FALSE) = "Y", "Hispanic",
IF(VLOOKUP($A2417,'Student reference sheet'!$A$2:$V$2329,11,FALSE) &lt;&gt; "",
IF(VLOOKUP($A2417,'Student reference sheet'!$A$2:$V$2329,11,FALSE) = "UNK", "Unknown", VLOOKUP(VALUE(VLOOKUP($A2417,'Student reference sheet'!$A$2:$V$2329,11,FALSE)),'Ethnicity Reference'!$A$2:$B$22,2,FALSE)),
IF(VLOOKUP($A2417,'Student reference sheet'!$A$2:$V$2329,9,FALSE) &lt;&gt; "", VLOOKUP(VALUE(VLOOKUP($A2417,'Student reference sheet'!$A$2:$V$2329,9,FALSE)),'Ethnicity Reference'!$A$2:$B$22,2,FALSE),"Unknown"))))</f>
        <v/>
      </c>
      <c r="U2417" s="35"/>
    </row>
    <row r="2418" spans="1:21" ht="15.75">
      <c r="A2418" s="47"/>
      <c r="B2418" s="33"/>
      <c r="C2418" s="39" t="str">
        <f>IF($A2418 &lt;&gt; "",VLOOKUP($A2418,'Student reference sheet'!$A$2:$V$2329, 3,FALSE), "")</f>
        <v/>
      </c>
      <c r="D2418" s="39" t="str">
        <f>IF($A2418 &lt;&gt; "",VLOOKUP($A2418,'Student reference sheet'!$A$2:$V$2329, 2,FALSE), "")</f>
        <v/>
      </c>
      <c r="E2418" s="35"/>
      <c r="F2418" s="34"/>
      <c r="G2418" s="40" t="str">
        <f t="shared" ca="1" si="114"/>
        <v/>
      </c>
      <c r="H2418" s="40" t="str">
        <f t="shared" ca="1" si="115"/>
        <v/>
      </c>
      <c r="I2418" s="36" t="str">
        <f>IF($A2418 = "", "",
IF(COUNTIF(MINIMUM_DAY_DATES[], Attendance!J2418) &gt; 0, VLOOKUP(Attendance!$G2418,MINIMUM_DAY_PERIOD_SCHEDULE[], 2,TRUE),
IF(COUNTIF(RALLY_DATES[], Attendance!J2418) &gt; 0, VLOOKUP(Attendance!$G2418,RALLY_PERIOD_SCHEDULE[], 2,TRUE),
IF(WEEKDAY(Attendance!$J2418) = 2,
       IF(COUNTIF(FINALS_WEEK_MONDAY_DATE[],Attendance!$J2418) &gt; 0, VLOOKUP(Attendance!$G2418,FINALS_WEEK_MONDAY_PERIOD_SCHEDULE[],2,TRUE),
       VLOOKUP(Attendance!$G2418,REGULAR_WEEK_SCHEDULE[],6,TRUE)),
IF(WEEKDAY($J2418) = 3,
       IF(COUNTIF(FINALS_WEEK_TUESDAY_DATE[],Attendance!$J2418) &gt; 0, VLOOKUP(Attendance!$G2418,FINALS_WEEK_TUESDAY_PERIOD_SCHEDULE[],2,TRUE),
       VLOOKUP(Attendance!$G2418,REGULAR_WEEK_SCHEDULE[[Tuesday]:[Period]],5,TRUE)),
IF(WEEKDAY(Attendance!$J2418) = 4,
        IF(COUNTIF(BLOCK_WEDNESDAY_DATES[],Attendance!$J2418) &gt; 0, VLOOKUP(Attendance!$G2418,BLOCK_WEDNESDAY_PERIOD_SCHEDULE[],2,TRUE),
        IF(COUNTIF(FINALS_WEEK_WEDNESDAY_DATE[],Attendance!$J2418) &gt; 0, VLOOKUP(Attendance!$G2418,FINALS_WEEK_WEDNESDAY_PERIOD_SCHEDULE[],2,TRUE),
       VLOOKUP(Attendance!$G2418,REGULAR_WEEK_SCHEDULE[[Wednesday]:[Period]],4,TRUE))),
IF(WEEKDAY($J2418) = 5,
       IF(COUNTIF(BLOCK_THURSDAY_DATES[],Attendance!$J2418) &gt; 0, VLOOKUP(Attendance!$G2418,BLOCK_THURSDAY_PERIOD_SCHEDULE[],2,TRUE),
       IF(COUNTIF(FINALS_WEEK_THURSDAY_DATE[],Attendance!$J2418) &gt; 0, VLOOKUP(Attendance!$G2418,FINALS_WEEK_THURSDAY_PERIOD_SCHEDULE[],2,TRUE),
       VLOOKUP(Attendance!$G2418,REGULAR_WEEK_SCHEDULE[[Thursday]:[Period]],3,TRUE))),
IF(WEEKDAY(Attendance!$J2418) = 6,
       IF(COUNTIF(FINALS_WEEK_FRIDAY_DATE[],Attendance!$J2418) &gt; 0, VLOOKUP(Attendance!$G2418,FINALS_WEEK_FRIDAY_PERIOD_SCHEDULE[],2,TRUE),
       VLOOKUP(Attendance!$G2418,REGULAR_WEEK_SCHEDULE[[Friday]:[Period]],2,TRUE))))))))))</f>
        <v/>
      </c>
      <c r="J2418" s="41" t="str">
        <f t="shared" ca="1" si="116"/>
        <v/>
      </c>
      <c r="K2418" s="41" t="str">
        <f>IF($A2418 &lt;&gt; "",VLOOKUP($A2418,'Student reference sheet'!$A$2:$V$2329, 7,FALSE), "")</f>
        <v/>
      </c>
      <c r="L2418" s="30" t="str">
        <f>IF($A2418 ="", "", VLOOKUP($A2418, 'Student reference sheet'!$A$2:$Z$2603,23,FALSE))</f>
        <v/>
      </c>
      <c r="M2418" s="30" t="str">
        <f>IF($A2418 ="", "", VLOOKUP($A2418, 'Student reference sheet'!$A$2:$Z$2603,24,FALSE))</f>
        <v/>
      </c>
      <c r="N2418" s="30" t="str">
        <f>IF($A2418 ="", "", VLOOKUP($A2418, 'Student reference sheet'!$A$2:$Z$2603,26,FALSE))</f>
        <v/>
      </c>
      <c r="O2418" s="30" t="str">
        <f>IF($A2418 ="", "", VLOOKUP($A2418, 'Student reference sheet'!$A$2:$Z$2603,25,FALSE))</f>
        <v/>
      </c>
      <c r="P2418" s="39" t="str">
        <f>IF($A2418 = "", "", IF(OR(VLOOKUP($A2418,'Student reference sheet'!$A$2:$V$2400,8,FALSE) = "R",  VLOOKUP($A2418,'Student reference sheet'!$A$2:$V$2400,8,FALSE) = "L"), "X", ""))</f>
        <v/>
      </c>
      <c r="Q2418" s="39" t="str">
        <f>IF($A2418 ="", "", VLOOKUP($A2418, 'Student reference sheet'!$A$2:$V$2603,22,FALSE))</f>
        <v/>
      </c>
      <c r="R2418" s="39" t="str">
        <f>IF($A2418 &lt;&gt; "",VLOOKUP($A2418,'Student reference sheet'!$A$2:$V$2329, 5,FALSE), "")</f>
        <v/>
      </c>
      <c r="S2418" s="39" t="str">
        <f>IF($A2418 &lt;&gt; "",VLOOKUP($A2418,'Student reference sheet'!$A$2:$V$2329, 6,FALSE), "")</f>
        <v/>
      </c>
      <c r="T2418" s="30" t="str">
        <f>IF($A2418 = "","",
IF(VLOOKUP($A2418,'Student reference sheet'!$A$2:$V$2329, 10,FALSE) = "Y", "Hispanic",
IF(VLOOKUP($A2418,'Student reference sheet'!$A$2:$V$2329,11,FALSE) &lt;&gt; "",
IF(VLOOKUP($A2418,'Student reference sheet'!$A$2:$V$2329,11,FALSE) = "UNK", "Unknown", VLOOKUP(VALUE(VLOOKUP($A2418,'Student reference sheet'!$A$2:$V$2329,11,FALSE)),'Ethnicity Reference'!$A$2:$B$22,2,FALSE)),
IF(VLOOKUP($A2418,'Student reference sheet'!$A$2:$V$2329,9,FALSE) &lt;&gt; "", VLOOKUP(VALUE(VLOOKUP($A2418,'Student reference sheet'!$A$2:$V$2329,9,FALSE)),'Ethnicity Reference'!$A$2:$B$22,2,FALSE),"Unknown"))))</f>
        <v/>
      </c>
      <c r="U2418" s="35"/>
    </row>
    <row r="2419" spans="1:21" ht="15.75">
      <c r="A2419" s="47"/>
      <c r="B2419" s="33"/>
      <c r="C2419" s="39" t="str">
        <f>IF($A2419 &lt;&gt; "",VLOOKUP($A2419,'Student reference sheet'!$A$2:$V$2329, 3,FALSE), "")</f>
        <v/>
      </c>
      <c r="D2419" s="39" t="str">
        <f>IF($A2419 &lt;&gt; "",VLOOKUP($A2419,'Student reference sheet'!$A$2:$V$2329, 2,FALSE), "")</f>
        <v/>
      </c>
      <c r="E2419" s="35"/>
      <c r="F2419" s="34"/>
      <c r="G2419" s="40" t="str">
        <f t="shared" ca="1" si="114"/>
        <v/>
      </c>
      <c r="H2419" s="40" t="str">
        <f t="shared" ca="1" si="115"/>
        <v/>
      </c>
      <c r="I2419" s="36" t="str">
        <f>IF($A2419 = "", "",
IF(COUNTIF(MINIMUM_DAY_DATES[], Attendance!J2419) &gt; 0, VLOOKUP(Attendance!$G2419,MINIMUM_DAY_PERIOD_SCHEDULE[], 2,TRUE),
IF(COUNTIF(RALLY_DATES[], Attendance!J2419) &gt; 0, VLOOKUP(Attendance!$G2419,RALLY_PERIOD_SCHEDULE[], 2,TRUE),
IF(WEEKDAY(Attendance!$J2419) = 2,
       IF(COUNTIF(FINALS_WEEK_MONDAY_DATE[],Attendance!$J2419) &gt; 0, VLOOKUP(Attendance!$G2419,FINALS_WEEK_MONDAY_PERIOD_SCHEDULE[],2,TRUE),
       VLOOKUP(Attendance!$G2419,REGULAR_WEEK_SCHEDULE[],6,TRUE)),
IF(WEEKDAY($J2419) = 3,
       IF(COUNTIF(FINALS_WEEK_TUESDAY_DATE[],Attendance!$J2419) &gt; 0, VLOOKUP(Attendance!$G2419,FINALS_WEEK_TUESDAY_PERIOD_SCHEDULE[],2,TRUE),
       VLOOKUP(Attendance!$G2419,REGULAR_WEEK_SCHEDULE[[Tuesday]:[Period]],5,TRUE)),
IF(WEEKDAY(Attendance!$J2419) = 4,
        IF(COUNTIF(BLOCK_WEDNESDAY_DATES[],Attendance!$J2419) &gt; 0, VLOOKUP(Attendance!$G2419,BLOCK_WEDNESDAY_PERIOD_SCHEDULE[],2,TRUE),
        IF(COUNTIF(FINALS_WEEK_WEDNESDAY_DATE[],Attendance!$J2419) &gt; 0, VLOOKUP(Attendance!$G2419,FINALS_WEEK_WEDNESDAY_PERIOD_SCHEDULE[],2,TRUE),
       VLOOKUP(Attendance!$G2419,REGULAR_WEEK_SCHEDULE[[Wednesday]:[Period]],4,TRUE))),
IF(WEEKDAY($J2419) = 5,
       IF(COUNTIF(BLOCK_THURSDAY_DATES[],Attendance!$J2419) &gt; 0, VLOOKUP(Attendance!$G2419,BLOCK_THURSDAY_PERIOD_SCHEDULE[],2,TRUE),
       IF(COUNTIF(FINALS_WEEK_THURSDAY_DATE[],Attendance!$J2419) &gt; 0, VLOOKUP(Attendance!$G2419,FINALS_WEEK_THURSDAY_PERIOD_SCHEDULE[],2,TRUE),
       VLOOKUP(Attendance!$G2419,REGULAR_WEEK_SCHEDULE[[Thursday]:[Period]],3,TRUE))),
IF(WEEKDAY(Attendance!$J2419) = 6,
       IF(COUNTIF(FINALS_WEEK_FRIDAY_DATE[],Attendance!$J2419) &gt; 0, VLOOKUP(Attendance!$G2419,FINALS_WEEK_FRIDAY_PERIOD_SCHEDULE[],2,TRUE),
       VLOOKUP(Attendance!$G2419,REGULAR_WEEK_SCHEDULE[[Friday]:[Period]],2,TRUE))))))))))</f>
        <v/>
      </c>
      <c r="J2419" s="41" t="str">
        <f t="shared" ca="1" si="116"/>
        <v/>
      </c>
      <c r="K2419" s="41" t="str">
        <f>IF($A2419 &lt;&gt; "",VLOOKUP($A2419,'Student reference sheet'!$A$2:$V$2329, 7,FALSE), "")</f>
        <v/>
      </c>
      <c r="L2419" s="30" t="str">
        <f>IF($A2419 ="", "", VLOOKUP($A2419, 'Student reference sheet'!$A$2:$Z$2603,23,FALSE))</f>
        <v/>
      </c>
      <c r="M2419" s="30" t="str">
        <f>IF($A2419 ="", "", VLOOKUP($A2419, 'Student reference sheet'!$A$2:$Z$2603,24,FALSE))</f>
        <v/>
      </c>
      <c r="N2419" s="30" t="str">
        <f>IF($A2419 ="", "", VLOOKUP($A2419, 'Student reference sheet'!$A$2:$Z$2603,26,FALSE))</f>
        <v/>
      </c>
      <c r="O2419" s="30" t="str">
        <f>IF($A2419 ="", "", VLOOKUP($A2419, 'Student reference sheet'!$A$2:$Z$2603,25,FALSE))</f>
        <v/>
      </c>
      <c r="P2419" s="39" t="str">
        <f>IF($A2419 = "", "", IF(OR(VLOOKUP($A2419,'Student reference sheet'!$A$2:$V$2400,8,FALSE) = "R",  VLOOKUP($A2419,'Student reference sheet'!$A$2:$V$2400,8,FALSE) = "L"), "X", ""))</f>
        <v/>
      </c>
      <c r="Q2419" s="39" t="str">
        <f>IF($A2419 ="", "", VLOOKUP($A2419, 'Student reference sheet'!$A$2:$V$2603,22,FALSE))</f>
        <v/>
      </c>
      <c r="R2419" s="39" t="str">
        <f>IF($A2419 &lt;&gt; "",VLOOKUP($A2419,'Student reference sheet'!$A$2:$V$2329, 5,FALSE), "")</f>
        <v/>
      </c>
      <c r="S2419" s="39" t="str">
        <f>IF($A2419 &lt;&gt; "",VLOOKUP($A2419,'Student reference sheet'!$A$2:$V$2329, 6,FALSE), "")</f>
        <v/>
      </c>
      <c r="T2419" s="30" t="str">
        <f>IF($A2419 = "","",
IF(VLOOKUP($A2419,'Student reference sheet'!$A$2:$V$2329, 10,FALSE) = "Y", "Hispanic",
IF(VLOOKUP($A2419,'Student reference sheet'!$A$2:$V$2329,11,FALSE) &lt;&gt; "",
IF(VLOOKUP($A2419,'Student reference sheet'!$A$2:$V$2329,11,FALSE) = "UNK", "Unknown", VLOOKUP(VALUE(VLOOKUP($A2419,'Student reference sheet'!$A$2:$V$2329,11,FALSE)),'Ethnicity Reference'!$A$2:$B$22,2,FALSE)),
IF(VLOOKUP($A2419,'Student reference sheet'!$A$2:$V$2329,9,FALSE) &lt;&gt; "", VLOOKUP(VALUE(VLOOKUP($A2419,'Student reference sheet'!$A$2:$V$2329,9,FALSE)),'Ethnicity Reference'!$A$2:$B$22,2,FALSE),"Unknown"))))</f>
        <v/>
      </c>
      <c r="U2419" s="35"/>
    </row>
    <row r="2420" spans="1:21" ht="15.75">
      <c r="A2420" s="47"/>
      <c r="B2420" s="33"/>
      <c r="C2420" s="39" t="str">
        <f>IF($A2420 &lt;&gt; "",VLOOKUP($A2420,'Student reference sheet'!$A$2:$V$2329, 3,FALSE), "")</f>
        <v/>
      </c>
      <c r="D2420" s="39" t="str">
        <f>IF($A2420 &lt;&gt; "",VLOOKUP($A2420,'Student reference sheet'!$A$2:$V$2329, 2,FALSE), "")</f>
        <v/>
      </c>
      <c r="E2420" s="35"/>
      <c r="F2420" s="34"/>
      <c r="G2420" s="40" t="str">
        <f t="shared" ca="1" si="114"/>
        <v/>
      </c>
      <c r="H2420" s="40" t="str">
        <f t="shared" ca="1" si="115"/>
        <v/>
      </c>
      <c r="I2420" s="36" t="str">
        <f>IF($A2420 = "", "",
IF(COUNTIF(MINIMUM_DAY_DATES[], Attendance!J2420) &gt; 0, VLOOKUP(Attendance!$G2420,MINIMUM_DAY_PERIOD_SCHEDULE[], 2,TRUE),
IF(COUNTIF(RALLY_DATES[], Attendance!J2420) &gt; 0, VLOOKUP(Attendance!$G2420,RALLY_PERIOD_SCHEDULE[], 2,TRUE),
IF(WEEKDAY(Attendance!$J2420) = 2,
       IF(COUNTIF(FINALS_WEEK_MONDAY_DATE[],Attendance!$J2420) &gt; 0, VLOOKUP(Attendance!$G2420,FINALS_WEEK_MONDAY_PERIOD_SCHEDULE[],2,TRUE),
       VLOOKUP(Attendance!$G2420,REGULAR_WEEK_SCHEDULE[],6,TRUE)),
IF(WEEKDAY($J2420) = 3,
       IF(COUNTIF(FINALS_WEEK_TUESDAY_DATE[],Attendance!$J2420) &gt; 0, VLOOKUP(Attendance!$G2420,FINALS_WEEK_TUESDAY_PERIOD_SCHEDULE[],2,TRUE),
       VLOOKUP(Attendance!$G2420,REGULAR_WEEK_SCHEDULE[[Tuesday]:[Period]],5,TRUE)),
IF(WEEKDAY(Attendance!$J2420) = 4,
        IF(COUNTIF(BLOCK_WEDNESDAY_DATES[],Attendance!$J2420) &gt; 0, VLOOKUP(Attendance!$G2420,BLOCK_WEDNESDAY_PERIOD_SCHEDULE[],2,TRUE),
        IF(COUNTIF(FINALS_WEEK_WEDNESDAY_DATE[],Attendance!$J2420) &gt; 0, VLOOKUP(Attendance!$G2420,FINALS_WEEK_WEDNESDAY_PERIOD_SCHEDULE[],2,TRUE),
       VLOOKUP(Attendance!$G2420,REGULAR_WEEK_SCHEDULE[[Wednesday]:[Period]],4,TRUE))),
IF(WEEKDAY($J2420) = 5,
       IF(COUNTIF(BLOCK_THURSDAY_DATES[],Attendance!$J2420) &gt; 0, VLOOKUP(Attendance!$G2420,BLOCK_THURSDAY_PERIOD_SCHEDULE[],2,TRUE),
       IF(COUNTIF(FINALS_WEEK_THURSDAY_DATE[],Attendance!$J2420) &gt; 0, VLOOKUP(Attendance!$G2420,FINALS_WEEK_THURSDAY_PERIOD_SCHEDULE[],2,TRUE),
       VLOOKUP(Attendance!$G2420,REGULAR_WEEK_SCHEDULE[[Thursday]:[Period]],3,TRUE))),
IF(WEEKDAY(Attendance!$J2420) = 6,
       IF(COUNTIF(FINALS_WEEK_FRIDAY_DATE[],Attendance!$J2420) &gt; 0, VLOOKUP(Attendance!$G2420,FINALS_WEEK_FRIDAY_PERIOD_SCHEDULE[],2,TRUE),
       VLOOKUP(Attendance!$G2420,REGULAR_WEEK_SCHEDULE[[Friday]:[Period]],2,TRUE))))))))))</f>
        <v/>
      </c>
      <c r="J2420" s="41" t="str">
        <f t="shared" ca="1" si="116"/>
        <v/>
      </c>
      <c r="K2420" s="41" t="str">
        <f>IF($A2420 &lt;&gt; "",VLOOKUP($A2420,'Student reference sheet'!$A$2:$V$2329, 7,FALSE), "")</f>
        <v/>
      </c>
      <c r="L2420" s="30" t="str">
        <f>IF($A2420 ="", "", VLOOKUP($A2420, 'Student reference sheet'!$A$2:$Z$2603,23,FALSE))</f>
        <v/>
      </c>
      <c r="M2420" s="30" t="str">
        <f>IF($A2420 ="", "", VLOOKUP($A2420, 'Student reference sheet'!$A$2:$Z$2603,24,FALSE))</f>
        <v/>
      </c>
      <c r="N2420" s="30" t="str">
        <f>IF($A2420 ="", "", VLOOKUP($A2420, 'Student reference sheet'!$A$2:$Z$2603,26,FALSE))</f>
        <v/>
      </c>
      <c r="O2420" s="30" t="str">
        <f>IF($A2420 ="", "", VLOOKUP($A2420, 'Student reference sheet'!$A$2:$Z$2603,25,FALSE))</f>
        <v/>
      </c>
      <c r="P2420" s="39" t="str">
        <f>IF($A2420 = "", "", IF(OR(VLOOKUP($A2420,'Student reference sheet'!$A$2:$V$2400,8,FALSE) = "R",  VLOOKUP($A2420,'Student reference sheet'!$A$2:$V$2400,8,FALSE) = "L"), "X", ""))</f>
        <v/>
      </c>
      <c r="Q2420" s="39" t="str">
        <f>IF($A2420 ="", "", VLOOKUP($A2420, 'Student reference sheet'!$A$2:$V$2603,22,FALSE))</f>
        <v/>
      </c>
      <c r="R2420" s="39" t="str">
        <f>IF($A2420 &lt;&gt; "",VLOOKUP($A2420,'Student reference sheet'!$A$2:$V$2329, 5,FALSE), "")</f>
        <v/>
      </c>
      <c r="S2420" s="39" t="str">
        <f>IF($A2420 &lt;&gt; "",VLOOKUP($A2420,'Student reference sheet'!$A$2:$V$2329, 6,FALSE), "")</f>
        <v/>
      </c>
      <c r="T2420" s="30" t="str">
        <f>IF($A2420 = "","",
IF(VLOOKUP($A2420,'Student reference sheet'!$A$2:$V$2329, 10,FALSE) = "Y", "Hispanic",
IF(VLOOKUP($A2420,'Student reference sheet'!$A$2:$V$2329,11,FALSE) &lt;&gt; "",
IF(VLOOKUP($A2420,'Student reference sheet'!$A$2:$V$2329,11,FALSE) = "UNK", "Unknown", VLOOKUP(VALUE(VLOOKUP($A2420,'Student reference sheet'!$A$2:$V$2329,11,FALSE)),'Ethnicity Reference'!$A$2:$B$22,2,FALSE)),
IF(VLOOKUP($A2420,'Student reference sheet'!$A$2:$V$2329,9,FALSE) &lt;&gt; "", VLOOKUP(VALUE(VLOOKUP($A2420,'Student reference sheet'!$A$2:$V$2329,9,FALSE)),'Ethnicity Reference'!$A$2:$B$22,2,FALSE),"Unknown"))))</f>
        <v/>
      </c>
      <c r="U2420" s="35"/>
    </row>
    <row r="2421" spans="1:21" ht="15.75">
      <c r="A2421" s="47"/>
      <c r="B2421" s="33"/>
      <c r="C2421" s="39" t="str">
        <f>IF($A2421 &lt;&gt; "",VLOOKUP($A2421,'Student reference sheet'!$A$2:$V$2329, 3,FALSE), "")</f>
        <v/>
      </c>
      <c r="D2421" s="39" t="str">
        <f>IF($A2421 &lt;&gt; "",VLOOKUP($A2421,'Student reference sheet'!$A$2:$V$2329, 2,FALSE), "")</f>
        <v/>
      </c>
      <c r="E2421" s="35"/>
      <c r="F2421" s="34"/>
      <c r="G2421" s="40" t="str">
        <f t="shared" ca="1" si="114"/>
        <v/>
      </c>
      <c r="H2421" s="40" t="str">
        <f t="shared" ca="1" si="115"/>
        <v/>
      </c>
      <c r="I2421" s="36" t="str">
        <f>IF($A2421 = "", "",
IF(COUNTIF(MINIMUM_DAY_DATES[], Attendance!J2421) &gt; 0, VLOOKUP(Attendance!$G2421,MINIMUM_DAY_PERIOD_SCHEDULE[], 2,TRUE),
IF(COUNTIF(RALLY_DATES[], Attendance!J2421) &gt; 0, VLOOKUP(Attendance!$G2421,RALLY_PERIOD_SCHEDULE[], 2,TRUE),
IF(WEEKDAY(Attendance!$J2421) = 2,
       IF(COUNTIF(FINALS_WEEK_MONDAY_DATE[],Attendance!$J2421) &gt; 0, VLOOKUP(Attendance!$G2421,FINALS_WEEK_MONDAY_PERIOD_SCHEDULE[],2,TRUE),
       VLOOKUP(Attendance!$G2421,REGULAR_WEEK_SCHEDULE[],6,TRUE)),
IF(WEEKDAY($J2421) = 3,
       IF(COUNTIF(FINALS_WEEK_TUESDAY_DATE[],Attendance!$J2421) &gt; 0, VLOOKUP(Attendance!$G2421,FINALS_WEEK_TUESDAY_PERIOD_SCHEDULE[],2,TRUE),
       VLOOKUP(Attendance!$G2421,REGULAR_WEEK_SCHEDULE[[Tuesday]:[Period]],5,TRUE)),
IF(WEEKDAY(Attendance!$J2421) = 4,
        IF(COUNTIF(BLOCK_WEDNESDAY_DATES[],Attendance!$J2421) &gt; 0, VLOOKUP(Attendance!$G2421,BLOCK_WEDNESDAY_PERIOD_SCHEDULE[],2,TRUE),
        IF(COUNTIF(FINALS_WEEK_WEDNESDAY_DATE[],Attendance!$J2421) &gt; 0, VLOOKUP(Attendance!$G2421,FINALS_WEEK_WEDNESDAY_PERIOD_SCHEDULE[],2,TRUE),
       VLOOKUP(Attendance!$G2421,REGULAR_WEEK_SCHEDULE[[Wednesday]:[Period]],4,TRUE))),
IF(WEEKDAY($J2421) = 5,
       IF(COUNTIF(BLOCK_THURSDAY_DATES[],Attendance!$J2421) &gt; 0, VLOOKUP(Attendance!$G2421,BLOCK_THURSDAY_PERIOD_SCHEDULE[],2,TRUE),
       IF(COUNTIF(FINALS_WEEK_THURSDAY_DATE[],Attendance!$J2421) &gt; 0, VLOOKUP(Attendance!$G2421,FINALS_WEEK_THURSDAY_PERIOD_SCHEDULE[],2,TRUE),
       VLOOKUP(Attendance!$G2421,REGULAR_WEEK_SCHEDULE[[Thursday]:[Period]],3,TRUE))),
IF(WEEKDAY(Attendance!$J2421) = 6,
       IF(COUNTIF(FINALS_WEEK_FRIDAY_DATE[],Attendance!$J2421) &gt; 0, VLOOKUP(Attendance!$G2421,FINALS_WEEK_FRIDAY_PERIOD_SCHEDULE[],2,TRUE),
       VLOOKUP(Attendance!$G2421,REGULAR_WEEK_SCHEDULE[[Friday]:[Period]],2,TRUE))))))))))</f>
        <v/>
      </c>
      <c r="J2421" s="41" t="str">
        <f t="shared" ca="1" si="116"/>
        <v/>
      </c>
      <c r="K2421" s="41" t="str">
        <f>IF($A2421 &lt;&gt; "",VLOOKUP($A2421,'Student reference sheet'!$A$2:$V$2329, 7,FALSE), "")</f>
        <v/>
      </c>
      <c r="L2421" s="30" t="str">
        <f>IF($A2421 ="", "", VLOOKUP($A2421, 'Student reference sheet'!$A$2:$Z$2603,23,FALSE))</f>
        <v/>
      </c>
      <c r="M2421" s="30" t="str">
        <f>IF($A2421 ="", "", VLOOKUP($A2421, 'Student reference sheet'!$A$2:$Z$2603,24,FALSE))</f>
        <v/>
      </c>
      <c r="N2421" s="30" t="str">
        <f>IF($A2421 ="", "", VLOOKUP($A2421, 'Student reference sheet'!$A$2:$Z$2603,26,FALSE))</f>
        <v/>
      </c>
      <c r="O2421" s="30" t="str">
        <f>IF($A2421 ="", "", VLOOKUP($A2421, 'Student reference sheet'!$A$2:$Z$2603,25,FALSE))</f>
        <v/>
      </c>
      <c r="P2421" s="39" t="str">
        <f>IF($A2421 = "", "", IF(OR(VLOOKUP($A2421,'Student reference sheet'!$A$2:$V$2400,8,FALSE) = "R",  VLOOKUP($A2421,'Student reference sheet'!$A$2:$V$2400,8,FALSE) = "L"), "X", ""))</f>
        <v/>
      </c>
      <c r="Q2421" s="39" t="str">
        <f>IF($A2421 ="", "", VLOOKUP($A2421, 'Student reference sheet'!$A$2:$V$2603,22,FALSE))</f>
        <v/>
      </c>
      <c r="R2421" s="39" t="str">
        <f>IF($A2421 &lt;&gt; "",VLOOKUP($A2421,'Student reference sheet'!$A$2:$V$2329, 5,FALSE), "")</f>
        <v/>
      </c>
      <c r="S2421" s="39" t="str">
        <f>IF($A2421 &lt;&gt; "",VLOOKUP($A2421,'Student reference sheet'!$A$2:$V$2329, 6,FALSE), "")</f>
        <v/>
      </c>
      <c r="T2421" s="30" t="str">
        <f>IF($A2421 = "","",
IF(VLOOKUP($A2421,'Student reference sheet'!$A$2:$V$2329, 10,FALSE) = "Y", "Hispanic",
IF(VLOOKUP($A2421,'Student reference sheet'!$A$2:$V$2329,11,FALSE) &lt;&gt; "",
IF(VLOOKUP($A2421,'Student reference sheet'!$A$2:$V$2329,11,FALSE) = "UNK", "Unknown", VLOOKUP(VALUE(VLOOKUP($A2421,'Student reference sheet'!$A$2:$V$2329,11,FALSE)),'Ethnicity Reference'!$A$2:$B$22,2,FALSE)),
IF(VLOOKUP($A2421,'Student reference sheet'!$A$2:$V$2329,9,FALSE) &lt;&gt; "", VLOOKUP(VALUE(VLOOKUP($A2421,'Student reference sheet'!$A$2:$V$2329,9,FALSE)),'Ethnicity Reference'!$A$2:$B$22,2,FALSE),"Unknown"))))</f>
        <v/>
      </c>
      <c r="U2421" s="35"/>
    </row>
    <row r="2422" spans="1:21" ht="15.75">
      <c r="A2422" s="47"/>
      <c r="B2422" s="33"/>
      <c r="C2422" s="39" t="str">
        <f>IF($A2422 &lt;&gt; "",VLOOKUP($A2422,'Student reference sheet'!$A$2:$V$2329, 3,FALSE), "")</f>
        <v/>
      </c>
      <c r="D2422" s="39" t="str">
        <f>IF($A2422 &lt;&gt; "",VLOOKUP($A2422,'Student reference sheet'!$A$2:$V$2329, 2,FALSE), "")</f>
        <v/>
      </c>
      <c r="E2422" s="35"/>
      <c r="F2422" s="34"/>
      <c r="G2422" s="40" t="str">
        <f t="shared" ca="1" si="114"/>
        <v/>
      </c>
      <c r="H2422" s="40" t="str">
        <f t="shared" ca="1" si="115"/>
        <v/>
      </c>
      <c r="I2422" s="36" t="str">
        <f>IF($A2422 = "", "",
IF(COUNTIF(MINIMUM_DAY_DATES[], Attendance!J2422) &gt; 0, VLOOKUP(Attendance!$G2422,MINIMUM_DAY_PERIOD_SCHEDULE[], 2,TRUE),
IF(COUNTIF(RALLY_DATES[], Attendance!J2422) &gt; 0, VLOOKUP(Attendance!$G2422,RALLY_PERIOD_SCHEDULE[], 2,TRUE),
IF(WEEKDAY(Attendance!$J2422) = 2,
       IF(COUNTIF(FINALS_WEEK_MONDAY_DATE[],Attendance!$J2422) &gt; 0, VLOOKUP(Attendance!$G2422,FINALS_WEEK_MONDAY_PERIOD_SCHEDULE[],2,TRUE),
       VLOOKUP(Attendance!$G2422,REGULAR_WEEK_SCHEDULE[],6,TRUE)),
IF(WEEKDAY($J2422) = 3,
       IF(COUNTIF(FINALS_WEEK_TUESDAY_DATE[],Attendance!$J2422) &gt; 0, VLOOKUP(Attendance!$G2422,FINALS_WEEK_TUESDAY_PERIOD_SCHEDULE[],2,TRUE),
       VLOOKUP(Attendance!$G2422,REGULAR_WEEK_SCHEDULE[[Tuesday]:[Period]],5,TRUE)),
IF(WEEKDAY(Attendance!$J2422) = 4,
        IF(COUNTIF(BLOCK_WEDNESDAY_DATES[],Attendance!$J2422) &gt; 0, VLOOKUP(Attendance!$G2422,BLOCK_WEDNESDAY_PERIOD_SCHEDULE[],2,TRUE),
        IF(COUNTIF(FINALS_WEEK_WEDNESDAY_DATE[],Attendance!$J2422) &gt; 0, VLOOKUP(Attendance!$G2422,FINALS_WEEK_WEDNESDAY_PERIOD_SCHEDULE[],2,TRUE),
       VLOOKUP(Attendance!$G2422,REGULAR_WEEK_SCHEDULE[[Wednesday]:[Period]],4,TRUE))),
IF(WEEKDAY($J2422) = 5,
       IF(COUNTIF(BLOCK_THURSDAY_DATES[],Attendance!$J2422) &gt; 0, VLOOKUP(Attendance!$G2422,BLOCK_THURSDAY_PERIOD_SCHEDULE[],2,TRUE),
       IF(COUNTIF(FINALS_WEEK_THURSDAY_DATE[],Attendance!$J2422) &gt; 0, VLOOKUP(Attendance!$G2422,FINALS_WEEK_THURSDAY_PERIOD_SCHEDULE[],2,TRUE),
       VLOOKUP(Attendance!$G2422,REGULAR_WEEK_SCHEDULE[[Thursday]:[Period]],3,TRUE))),
IF(WEEKDAY(Attendance!$J2422) = 6,
       IF(COUNTIF(FINALS_WEEK_FRIDAY_DATE[],Attendance!$J2422) &gt; 0, VLOOKUP(Attendance!$G2422,FINALS_WEEK_FRIDAY_PERIOD_SCHEDULE[],2,TRUE),
       VLOOKUP(Attendance!$G2422,REGULAR_WEEK_SCHEDULE[[Friday]:[Period]],2,TRUE))))))))))</f>
        <v/>
      </c>
      <c r="J2422" s="41" t="str">
        <f t="shared" ca="1" si="116"/>
        <v/>
      </c>
      <c r="K2422" s="41" t="str">
        <f>IF($A2422 &lt;&gt; "",VLOOKUP($A2422,'Student reference sheet'!$A$2:$V$2329, 7,FALSE), "")</f>
        <v/>
      </c>
      <c r="L2422" s="30" t="str">
        <f>IF($A2422 ="", "", VLOOKUP($A2422, 'Student reference sheet'!$A$2:$Z$2603,23,FALSE))</f>
        <v/>
      </c>
      <c r="M2422" s="30" t="str">
        <f>IF($A2422 ="", "", VLOOKUP($A2422, 'Student reference sheet'!$A$2:$Z$2603,24,FALSE))</f>
        <v/>
      </c>
      <c r="N2422" s="30" t="str">
        <f>IF($A2422 ="", "", VLOOKUP($A2422, 'Student reference sheet'!$A$2:$Z$2603,26,FALSE))</f>
        <v/>
      </c>
      <c r="O2422" s="30" t="str">
        <f>IF($A2422 ="", "", VLOOKUP($A2422, 'Student reference sheet'!$A$2:$Z$2603,25,FALSE))</f>
        <v/>
      </c>
      <c r="P2422" s="39" t="str">
        <f>IF($A2422 = "", "", IF(OR(VLOOKUP($A2422,'Student reference sheet'!$A$2:$V$2400,8,FALSE) = "R",  VLOOKUP($A2422,'Student reference sheet'!$A$2:$V$2400,8,FALSE) = "L"), "X", ""))</f>
        <v/>
      </c>
      <c r="Q2422" s="39" t="str">
        <f>IF($A2422 ="", "", VLOOKUP($A2422, 'Student reference sheet'!$A$2:$V$2603,22,FALSE))</f>
        <v/>
      </c>
      <c r="R2422" s="39" t="str">
        <f>IF($A2422 &lt;&gt; "",VLOOKUP($A2422,'Student reference sheet'!$A$2:$V$2329, 5,FALSE), "")</f>
        <v/>
      </c>
      <c r="S2422" s="39" t="str">
        <f>IF($A2422 &lt;&gt; "",VLOOKUP($A2422,'Student reference sheet'!$A$2:$V$2329, 6,FALSE), "")</f>
        <v/>
      </c>
      <c r="T2422" s="30" t="str">
        <f>IF($A2422 = "","",
IF(VLOOKUP($A2422,'Student reference sheet'!$A$2:$V$2329, 10,FALSE) = "Y", "Hispanic",
IF(VLOOKUP($A2422,'Student reference sheet'!$A$2:$V$2329,11,FALSE) &lt;&gt; "",
IF(VLOOKUP($A2422,'Student reference sheet'!$A$2:$V$2329,11,FALSE) = "UNK", "Unknown", VLOOKUP(VALUE(VLOOKUP($A2422,'Student reference sheet'!$A$2:$V$2329,11,FALSE)),'Ethnicity Reference'!$A$2:$B$22,2,FALSE)),
IF(VLOOKUP($A2422,'Student reference sheet'!$A$2:$V$2329,9,FALSE) &lt;&gt; "", VLOOKUP(VALUE(VLOOKUP($A2422,'Student reference sheet'!$A$2:$V$2329,9,FALSE)),'Ethnicity Reference'!$A$2:$B$22,2,FALSE),"Unknown"))))</f>
        <v/>
      </c>
      <c r="U2422" s="35"/>
    </row>
    <row r="2423" spans="1:21" ht="15.75">
      <c r="A2423" s="47"/>
      <c r="B2423" s="33"/>
      <c r="C2423" s="39" t="str">
        <f>IF($A2423 &lt;&gt; "",VLOOKUP($A2423,'Student reference sheet'!$A$2:$V$2329, 3,FALSE), "")</f>
        <v/>
      </c>
      <c r="D2423" s="39" t="str">
        <f>IF($A2423 &lt;&gt; "",VLOOKUP($A2423,'Student reference sheet'!$A$2:$V$2329, 2,FALSE), "")</f>
        <v/>
      </c>
      <c r="E2423" s="35"/>
      <c r="F2423" s="34"/>
      <c r="G2423" s="40" t="str">
        <f t="shared" ca="1" si="114"/>
        <v/>
      </c>
      <c r="H2423" s="40" t="str">
        <f t="shared" ca="1" si="115"/>
        <v/>
      </c>
      <c r="I2423" s="36" t="str">
        <f>IF($A2423 = "", "",
IF(COUNTIF(MINIMUM_DAY_DATES[], Attendance!J2423) &gt; 0, VLOOKUP(Attendance!$G2423,MINIMUM_DAY_PERIOD_SCHEDULE[], 2,TRUE),
IF(COUNTIF(RALLY_DATES[], Attendance!J2423) &gt; 0, VLOOKUP(Attendance!$G2423,RALLY_PERIOD_SCHEDULE[], 2,TRUE),
IF(WEEKDAY(Attendance!$J2423) = 2,
       IF(COUNTIF(FINALS_WEEK_MONDAY_DATE[],Attendance!$J2423) &gt; 0, VLOOKUP(Attendance!$G2423,FINALS_WEEK_MONDAY_PERIOD_SCHEDULE[],2,TRUE),
       VLOOKUP(Attendance!$G2423,REGULAR_WEEK_SCHEDULE[],6,TRUE)),
IF(WEEKDAY($J2423) = 3,
       IF(COUNTIF(FINALS_WEEK_TUESDAY_DATE[],Attendance!$J2423) &gt; 0, VLOOKUP(Attendance!$G2423,FINALS_WEEK_TUESDAY_PERIOD_SCHEDULE[],2,TRUE),
       VLOOKUP(Attendance!$G2423,REGULAR_WEEK_SCHEDULE[[Tuesday]:[Period]],5,TRUE)),
IF(WEEKDAY(Attendance!$J2423) = 4,
        IF(COUNTIF(BLOCK_WEDNESDAY_DATES[],Attendance!$J2423) &gt; 0, VLOOKUP(Attendance!$G2423,BLOCK_WEDNESDAY_PERIOD_SCHEDULE[],2,TRUE),
        IF(COUNTIF(FINALS_WEEK_WEDNESDAY_DATE[],Attendance!$J2423) &gt; 0, VLOOKUP(Attendance!$G2423,FINALS_WEEK_WEDNESDAY_PERIOD_SCHEDULE[],2,TRUE),
       VLOOKUP(Attendance!$G2423,REGULAR_WEEK_SCHEDULE[[Wednesday]:[Period]],4,TRUE))),
IF(WEEKDAY($J2423) = 5,
       IF(COUNTIF(BLOCK_THURSDAY_DATES[],Attendance!$J2423) &gt; 0, VLOOKUP(Attendance!$G2423,BLOCK_THURSDAY_PERIOD_SCHEDULE[],2,TRUE),
       IF(COUNTIF(FINALS_WEEK_THURSDAY_DATE[],Attendance!$J2423) &gt; 0, VLOOKUP(Attendance!$G2423,FINALS_WEEK_THURSDAY_PERIOD_SCHEDULE[],2,TRUE),
       VLOOKUP(Attendance!$G2423,REGULAR_WEEK_SCHEDULE[[Thursday]:[Period]],3,TRUE))),
IF(WEEKDAY(Attendance!$J2423) = 6,
       IF(COUNTIF(FINALS_WEEK_FRIDAY_DATE[],Attendance!$J2423) &gt; 0, VLOOKUP(Attendance!$G2423,FINALS_WEEK_FRIDAY_PERIOD_SCHEDULE[],2,TRUE),
       VLOOKUP(Attendance!$G2423,REGULAR_WEEK_SCHEDULE[[Friday]:[Period]],2,TRUE))))))))))</f>
        <v/>
      </c>
      <c r="J2423" s="41" t="str">
        <f t="shared" ca="1" si="116"/>
        <v/>
      </c>
      <c r="K2423" s="41" t="str">
        <f>IF($A2423 &lt;&gt; "",VLOOKUP($A2423,'Student reference sheet'!$A$2:$V$2329, 7,FALSE), "")</f>
        <v/>
      </c>
      <c r="L2423" s="30" t="str">
        <f>IF($A2423 ="", "", VLOOKUP($A2423, 'Student reference sheet'!$A$2:$Z$2603,23,FALSE))</f>
        <v/>
      </c>
      <c r="M2423" s="30" t="str">
        <f>IF($A2423 ="", "", VLOOKUP($A2423, 'Student reference sheet'!$A$2:$Z$2603,24,FALSE))</f>
        <v/>
      </c>
      <c r="N2423" s="30" t="str">
        <f>IF($A2423 ="", "", VLOOKUP($A2423, 'Student reference sheet'!$A$2:$Z$2603,26,FALSE))</f>
        <v/>
      </c>
      <c r="O2423" s="30" t="str">
        <f>IF($A2423 ="", "", VLOOKUP($A2423, 'Student reference sheet'!$A$2:$Z$2603,25,FALSE))</f>
        <v/>
      </c>
      <c r="P2423" s="39" t="str">
        <f>IF($A2423 = "", "", IF(OR(VLOOKUP($A2423,'Student reference sheet'!$A$2:$V$2400,8,FALSE) = "R",  VLOOKUP($A2423,'Student reference sheet'!$A$2:$V$2400,8,FALSE) = "L"), "X", ""))</f>
        <v/>
      </c>
      <c r="Q2423" s="39" t="str">
        <f>IF($A2423 ="", "", VLOOKUP($A2423, 'Student reference sheet'!$A$2:$V$2603,22,FALSE))</f>
        <v/>
      </c>
      <c r="R2423" s="39" t="str">
        <f>IF($A2423 &lt;&gt; "",VLOOKUP($A2423,'Student reference sheet'!$A$2:$V$2329, 5,FALSE), "")</f>
        <v/>
      </c>
      <c r="S2423" s="39" t="str">
        <f>IF($A2423 &lt;&gt; "",VLOOKUP($A2423,'Student reference sheet'!$A$2:$V$2329, 6,FALSE), "")</f>
        <v/>
      </c>
      <c r="T2423" s="30" t="str">
        <f>IF($A2423 = "","",
IF(VLOOKUP($A2423,'Student reference sheet'!$A$2:$V$2329, 10,FALSE) = "Y", "Hispanic",
IF(VLOOKUP($A2423,'Student reference sheet'!$A$2:$V$2329,11,FALSE) &lt;&gt; "",
IF(VLOOKUP($A2423,'Student reference sheet'!$A$2:$V$2329,11,FALSE) = "UNK", "Unknown", VLOOKUP(VALUE(VLOOKUP($A2423,'Student reference sheet'!$A$2:$V$2329,11,FALSE)),'Ethnicity Reference'!$A$2:$B$22,2,FALSE)),
IF(VLOOKUP($A2423,'Student reference sheet'!$A$2:$V$2329,9,FALSE) &lt;&gt; "", VLOOKUP(VALUE(VLOOKUP($A2423,'Student reference sheet'!$A$2:$V$2329,9,FALSE)),'Ethnicity Reference'!$A$2:$B$22,2,FALSE),"Unknown"))))</f>
        <v/>
      </c>
      <c r="U2423" s="35"/>
    </row>
    <row r="2424" spans="1:21" ht="15.75">
      <c r="A2424" s="47"/>
      <c r="B2424" s="33"/>
      <c r="C2424" s="39" t="str">
        <f>IF($A2424 &lt;&gt; "",VLOOKUP($A2424,'Student reference sheet'!$A$2:$V$2329, 3,FALSE), "")</f>
        <v/>
      </c>
      <c r="D2424" s="39" t="str">
        <f>IF($A2424 &lt;&gt; "",VLOOKUP($A2424,'Student reference sheet'!$A$2:$V$2329, 2,FALSE), "")</f>
        <v/>
      </c>
      <c r="E2424" s="35"/>
      <c r="F2424" s="34"/>
      <c r="G2424" s="40" t="str">
        <f t="shared" ca="1" si="114"/>
        <v/>
      </c>
      <c r="H2424" s="40" t="str">
        <f t="shared" ca="1" si="115"/>
        <v/>
      </c>
      <c r="I2424" s="36" t="str">
        <f>IF($A2424 = "", "",
IF(COUNTIF(MINIMUM_DAY_DATES[], Attendance!J2424) &gt; 0, VLOOKUP(Attendance!$G2424,MINIMUM_DAY_PERIOD_SCHEDULE[], 2,TRUE),
IF(COUNTIF(RALLY_DATES[], Attendance!J2424) &gt; 0, VLOOKUP(Attendance!$G2424,RALLY_PERIOD_SCHEDULE[], 2,TRUE),
IF(WEEKDAY(Attendance!$J2424) = 2,
       IF(COUNTIF(FINALS_WEEK_MONDAY_DATE[],Attendance!$J2424) &gt; 0, VLOOKUP(Attendance!$G2424,FINALS_WEEK_MONDAY_PERIOD_SCHEDULE[],2,TRUE),
       VLOOKUP(Attendance!$G2424,REGULAR_WEEK_SCHEDULE[],6,TRUE)),
IF(WEEKDAY($J2424) = 3,
       IF(COUNTIF(FINALS_WEEK_TUESDAY_DATE[],Attendance!$J2424) &gt; 0, VLOOKUP(Attendance!$G2424,FINALS_WEEK_TUESDAY_PERIOD_SCHEDULE[],2,TRUE),
       VLOOKUP(Attendance!$G2424,REGULAR_WEEK_SCHEDULE[[Tuesday]:[Period]],5,TRUE)),
IF(WEEKDAY(Attendance!$J2424) = 4,
        IF(COUNTIF(BLOCK_WEDNESDAY_DATES[],Attendance!$J2424) &gt; 0, VLOOKUP(Attendance!$G2424,BLOCK_WEDNESDAY_PERIOD_SCHEDULE[],2,TRUE),
        IF(COUNTIF(FINALS_WEEK_WEDNESDAY_DATE[],Attendance!$J2424) &gt; 0, VLOOKUP(Attendance!$G2424,FINALS_WEEK_WEDNESDAY_PERIOD_SCHEDULE[],2,TRUE),
       VLOOKUP(Attendance!$G2424,REGULAR_WEEK_SCHEDULE[[Wednesday]:[Period]],4,TRUE))),
IF(WEEKDAY($J2424) = 5,
       IF(COUNTIF(BLOCK_THURSDAY_DATES[],Attendance!$J2424) &gt; 0, VLOOKUP(Attendance!$G2424,BLOCK_THURSDAY_PERIOD_SCHEDULE[],2,TRUE),
       IF(COUNTIF(FINALS_WEEK_THURSDAY_DATE[],Attendance!$J2424) &gt; 0, VLOOKUP(Attendance!$G2424,FINALS_WEEK_THURSDAY_PERIOD_SCHEDULE[],2,TRUE),
       VLOOKUP(Attendance!$G2424,REGULAR_WEEK_SCHEDULE[[Thursday]:[Period]],3,TRUE))),
IF(WEEKDAY(Attendance!$J2424) = 6,
       IF(COUNTIF(FINALS_WEEK_FRIDAY_DATE[],Attendance!$J2424) &gt; 0, VLOOKUP(Attendance!$G2424,FINALS_WEEK_FRIDAY_PERIOD_SCHEDULE[],2,TRUE),
       VLOOKUP(Attendance!$G2424,REGULAR_WEEK_SCHEDULE[[Friday]:[Period]],2,TRUE))))))))))</f>
        <v/>
      </c>
      <c r="J2424" s="41" t="str">
        <f t="shared" ca="1" si="116"/>
        <v/>
      </c>
      <c r="K2424" s="41" t="str">
        <f>IF($A2424 &lt;&gt; "",VLOOKUP($A2424,'Student reference sheet'!$A$2:$V$2329, 7,FALSE), "")</f>
        <v/>
      </c>
      <c r="L2424" s="30" t="str">
        <f>IF($A2424 ="", "", VLOOKUP($A2424, 'Student reference sheet'!$A$2:$Z$2603,23,FALSE))</f>
        <v/>
      </c>
      <c r="M2424" s="30" t="str">
        <f>IF($A2424 ="", "", VLOOKUP($A2424, 'Student reference sheet'!$A$2:$Z$2603,24,FALSE))</f>
        <v/>
      </c>
      <c r="N2424" s="30" t="str">
        <f>IF($A2424 ="", "", VLOOKUP($A2424, 'Student reference sheet'!$A$2:$Z$2603,26,FALSE))</f>
        <v/>
      </c>
      <c r="O2424" s="30" t="str">
        <f>IF($A2424 ="", "", VLOOKUP($A2424, 'Student reference sheet'!$A$2:$Z$2603,25,FALSE))</f>
        <v/>
      </c>
      <c r="P2424" s="39" t="str">
        <f>IF($A2424 = "", "", IF(OR(VLOOKUP($A2424,'Student reference sheet'!$A$2:$V$2400,8,FALSE) = "R",  VLOOKUP($A2424,'Student reference sheet'!$A$2:$V$2400,8,FALSE) = "L"), "X", ""))</f>
        <v/>
      </c>
      <c r="Q2424" s="39" t="str">
        <f>IF($A2424 ="", "", VLOOKUP($A2424, 'Student reference sheet'!$A$2:$V$2603,22,FALSE))</f>
        <v/>
      </c>
      <c r="R2424" s="39" t="str">
        <f>IF($A2424 &lt;&gt; "",VLOOKUP($A2424,'Student reference sheet'!$A$2:$V$2329, 5,FALSE), "")</f>
        <v/>
      </c>
      <c r="S2424" s="39" t="str">
        <f>IF($A2424 &lt;&gt; "",VLOOKUP($A2424,'Student reference sheet'!$A$2:$V$2329, 6,FALSE), "")</f>
        <v/>
      </c>
      <c r="T2424" s="30" t="str">
        <f>IF($A2424 = "","",
IF(VLOOKUP($A2424,'Student reference sheet'!$A$2:$V$2329, 10,FALSE) = "Y", "Hispanic",
IF(VLOOKUP($A2424,'Student reference sheet'!$A$2:$V$2329,11,FALSE) &lt;&gt; "",
IF(VLOOKUP($A2424,'Student reference sheet'!$A$2:$V$2329,11,FALSE) = "UNK", "Unknown", VLOOKUP(VALUE(VLOOKUP($A2424,'Student reference sheet'!$A$2:$V$2329,11,FALSE)),'Ethnicity Reference'!$A$2:$B$22,2,FALSE)),
IF(VLOOKUP($A2424,'Student reference sheet'!$A$2:$V$2329,9,FALSE) &lt;&gt; "", VLOOKUP(VALUE(VLOOKUP($A2424,'Student reference sheet'!$A$2:$V$2329,9,FALSE)),'Ethnicity Reference'!$A$2:$B$22,2,FALSE),"Unknown"))))</f>
        <v/>
      </c>
      <c r="U2424" s="35"/>
    </row>
    <row r="2425" spans="1:21" ht="15.75">
      <c r="A2425" s="47"/>
      <c r="B2425" s="33"/>
      <c r="C2425" s="39" t="str">
        <f>IF($A2425 &lt;&gt; "",VLOOKUP($A2425,'Student reference sheet'!$A$2:$V$2329, 3,FALSE), "")</f>
        <v/>
      </c>
      <c r="D2425" s="39" t="str">
        <f>IF($A2425 &lt;&gt; "",VLOOKUP($A2425,'Student reference sheet'!$A$2:$V$2329, 2,FALSE), "")</f>
        <v/>
      </c>
      <c r="E2425" s="35"/>
      <c r="F2425" s="34"/>
      <c r="G2425" s="40" t="str">
        <f t="shared" ca="1" si="114"/>
        <v/>
      </c>
      <c r="H2425" s="40" t="str">
        <f t="shared" ca="1" si="115"/>
        <v/>
      </c>
      <c r="I2425" s="36" t="str">
        <f>IF($A2425 = "", "",
IF(COUNTIF(MINIMUM_DAY_DATES[], Attendance!J2425) &gt; 0, VLOOKUP(Attendance!$G2425,MINIMUM_DAY_PERIOD_SCHEDULE[], 2,TRUE),
IF(COUNTIF(RALLY_DATES[], Attendance!J2425) &gt; 0, VLOOKUP(Attendance!$G2425,RALLY_PERIOD_SCHEDULE[], 2,TRUE),
IF(WEEKDAY(Attendance!$J2425) = 2,
       IF(COUNTIF(FINALS_WEEK_MONDAY_DATE[],Attendance!$J2425) &gt; 0, VLOOKUP(Attendance!$G2425,FINALS_WEEK_MONDAY_PERIOD_SCHEDULE[],2,TRUE),
       VLOOKUP(Attendance!$G2425,REGULAR_WEEK_SCHEDULE[],6,TRUE)),
IF(WEEKDAY($J2425) = 3,
       IF(COUNTIF(FINALS_WEEK_TUESDAY_DATE[],Attendance!$J2425) &gt; 0, VLOOKUP(Attendance!$G2425,FINALS_WEEK_TUESDAY_PERIOD_SCHEDULE[],2,TRUE),
       VLOOKUP(Attendance!$G2425,REGULAR_WEEK_SCHEDULE[[Tuesday]:[Period]],5,TRUE)),
IF(WEEKDAY(Attendance!$J2425) = 4,
        IF(COUNTIF(BLOCK_WEDNESDAY_DATES[],Attendance!$J2425) &gt; 0, VLOOKUP(Attendance!$G2425,BLOCK_WEDNESDAY_PERIOD_SCHEDULE[],2,TRUE),
        IF(COUNTIF(FINALS_WEEK_WEDNESDAY_DATE[],Attendance!$J2425) &gt; 0, VLOOKUP(Attendance!$G2425,FINALS_WEEK_WEDNESDAY_PERIOD_SCHEDULE[],2,TRUE),
       VLOOKUP(Attendance!$G2425,REGULAR_WEEK_SCHEDULE[[Wednesday]:[Period]],4,TRUE))),
IF(WEEKDAY($J2425) = 5,
       IF(COUNTIF(BLOCK_THURSDAY_DATES[],Attendance!$J2425) &gt; 0, VLOOKUP(Attendance!$G2425,BLOCK_THURSDAY_PERIOD_SCHEDULE[],2,TRUE),
       IF(COUNTIF(FINALS_WEEK_THURSDAY_DATE[],Attendance!$J2425) &gt; 0, VLOOKUP(Attendance!$G2425,FINALS_WEEK_THURSDAY_PERIOD_SCHEDULE[],2,TRUE),
       VLOOKUP(Attendance!$G2425,REGULAR_WEEK_SCHEDULE[[Thursday]:[Period]],3,TRUE))),
IF(WEEKDAY(Attendance!$J2425) = 6,
       IF(COUNTIF(FINALS_WEEK_FRIDAY_DATE[],Attendance!$J2425) &gt; 0, VLOOKUP(Attendance!$G2425,FINALS_WEEK_FRIDAY_PERIOD_SCHEDULE[],2,TRUE),
       VLOOKUP(Attendance!$G2425,REGULAR_WEEK_SCHEDULE[[Friday]:[Period]],2,TRUE))))))))))</f>
        <v/>
      </c>
      <c r="J2425" s="41" t="str">
        <f t="shared" ca="1" si="116"/>
        <v/>
      </c>
      <c r="K2425" s="41" t="str">
        <f>IF($A2425 &lt;&gt; "",VLOOKUP($A2425,'Student reference sheet'!$A$2:$V$2329, 7,FALSE), "")</f>
        <v/>
      </c>
      <c r="L2425" s="30" t="str">
        <f>IF($A2425 ="", "", VLOOKUP($A2425, 'Student reference sheet'!$A$2:$Z$2603,23,FALSE))</f>
        <v/>
      </c>
      <c r="M2425" s="30" t="str">
        <f>IF($A2425 ="", "", VLOOKUP($A2425, 'Student reference sheet'!$A$2:$Z$2603,24,FALSE))</f>
        <v/>
      </c>
      <c r="N2425" s="30" t="str">
        <f>IF($A2425 ="", "", VLOOKUP($A2425, 'Student reference sheet'!$A$2:$Z$2603,26,FALSE))</f>
        <v/>
      </c>
      <c r="O2425" s="30" t="str">
        <f>IF($A2425 ="", "", VLOOKUP($A2425, 'Student reference sheet'!$A$2:$Z$2603,25,FALSE))</f>
        <v/>
      </c>
      <c r="P2425" s="39" t="str">
        <f>IF($A2425 = "", "", IF(OR(VLOOKUP($A2425,'Student reference sheet'!$A$2:$V$2400,8,FALSE) = "R",  VLOOKUP($A2425,'Student reference sheet'!$A$2:$V$2400,8,FALSE) = "L"), "X", ""))</f>
        <v/>
      </c>
      <c r="Q2425" s="39" t="str">
        <f>IF($A2425 ="", "", VLOOKUP($A2425, 'Student reference sheet'!$A$2:$V$2603,22,FALSE))</f>
        <v/>
      </c>
      <c r="R2425" s="39" t="str">
        <f>IF($A2425 &lt;&gt; "",VLOOKUP($A2425,'Student reference sheet'!$A$2:$V$2329, 5,FALSE), "")</f>
        <v/>
      </c>
      <c r="S2425" s="39" t="str">
        <f>IF($A2425 &lt;&gt; "",VLOOKUP($A2425,'Student reference sheet'!$A$2:$V$2329, 6,FALSE), "")</f>
        <v/>
      </c>
      <c r="T2425" s="30" t="str">
        <f>IF($A2425 = "","",
IF(VLOOKUP($A2425,'Student reference sheet'!$A$2:$V$2329, 10,FALSE) = "Y", "Hispanic",
IF(VLOOKUP($A2425,'Student reference sheet'!$A$2:$V$2329,11,FALSE) &lt;&gt; "",
IF(VLOOKUP($A2425,'Student reference sheet'!$A$2:$V$2329,11,FALSE) = "UNK", "Unknown", VLOOKUP(VALUE(VLOOKUP($A2425,'Student reference sheet'!$A$2:$V$2329,11,FALSE)),'Ethnicity Reference'!$A$2:$B$22,2,FALSE)),
IF(VLOOKUP($A2425,'Student reference sheet'!$A$2:$V$2329,9,FALSE) &lt;&gt; "", VLOOKUP(VALUE(VLOOKUP($A2425,'Student reference sheet'!$A$2:$V$2329,9,FALSE)),'Ethnicity Reference'!$A$2:$B$22,2,FALSE),"Unknown"))))</f>
        <v/>
      </c>
      <c r="U2425" s="35"/>
    </row>
    <row r="2426" spans="1:21" ht="15.75">
      <c r="A2426" s="47"/>
      <c r="B2426" s="33"/>
      <c r="C2426" s="39" t="str">
        <f>IF($A2426 &lt;&gt; "",VLOOKUP($A2426,'Student reference sheet'!$A$2:$V$2329, 3,FALSE), "")</f>
        <v/>
      </c>
      <c r="D2426" s="39" t="str">
        <f>IF($A2426 &lt;&gt; "",VLOOKUP($A2426,'Student reference sheet'!$A$2:$V$2329, 2,FALSE), "")</f>
        <v/>
      </c>
      <c r="E2426" s="35"/>
      <c r="F2426" s="34"/>
      <c r="G2426" s="40" t="str">
        <f t="shared" ca="1" si="114"/>
        <v/>
      </c>
      <c r="H2426" s="40" t="str">
        <f t="shared" ca="1" si="115"/>
        <v/>
      </c>
      <c r="I2426" s="36" t="str">
        <f>IF($A2426 = "", "",
IF(COUNTIF(MINIMUM_DAY_DATES[], Attendance!J2426) &gt; 0, VLOOKUP(Attendance!$G2426,MINIMUM_DAY_PERIOD_SCHEDULE[], 2,TRUE),
IF(COUNTIF(RALLY_DATES[], Attendance!J2426) &gt; 0, VLOOKUP(Attendance!$G2426,RALLY_PERIOD_SCHEDULE[], 2,TRUE),
IF(WEEKDAY(Attendance!$J2426) = 2,
       IF(COUNTIF(FINALS_WEEK_MONDAY_DATE[],Attendance!$J2426) &gt; 0, VLOOKUP(Attendance!$G2426,FINALS_WEEK_MONDAY_PERIOD_SCHEDULE[],2,TRUE),
       VLOOKUP(Attendance!$G2426,REGULAR_WEEK_SCHEDULE[],6,TRUE)),
IF(WEEKDAY($J2426) = 3,
       IF(COUNTIF(FINALS_WEEK_TUESDAY_DATE[],Attendance!$J2426) &gt; 0, VLOOKUP(Attendance!$G2426,FINALS_WEEK_TUESDAY_PERIOD_SCHEDULE[],2,TRUE),
       VLOOKUP(Attendance!$G2426,REGULAR_WEEK_SCHEDULE[[Tuesday]:[Period]],5,TRUE)),
IF(WEEKDAY(Attendance!$J2426) = 4,
        IF(COUNTIF(BLOCK_WEDNESDAY_DATES[],Attendance!$J2426) &gt; 0, VLOOKUP(Attendance!$G2426,BLOCK_WEDNESDAY_PERIOD_SCHEDULE[],2,TRUE),
        IF(COUNTIF(FINALS_WEEK_WEDNESDAY_DATE[],Attendance!$J2426) &gt; 0, VLOOKUP(Attendance!$G2426,FINALS_WEEK_WEDNESDAY_PERIOD_SCHEDULE[],2,TRUE),
       VLOOKUP(Attendance!$G2426,REGULAR_WEEK_SCHEDULE[[Wednesday]:[Period]],4,TRUE))),
IF(WEEKDAY($J2426) = 5,
       IF(COUNTIF(BLOCK_THURSDAY_DATES[],Attendance!$J2426) &gt; 0, VLOOKUP(Attendance!$G2426,BLOCK_THURSDAY_PERIOD_SCHEDULE[],2,TRUE),
       IF(COUNTIF(FINALS_WEEK_THURSDAY_DATE[],Attendance!$J2426) &gt; 0, VLOOKUP(Attendance!$G2426,FINALS_WEEK_THURSDAY_PERIOD_SCHEDULE[],2,TRUE),
       VLOOKUP(Attendance!$G2426,REGULAR_WEEK_SCHEDULE[[Thursday]:[Period]],3,TRUE))),
IF(WEEKDAY(Attendance!$J2426) = 6,
       IF(COUNTIF(FINALS_WEEK_FRIDAY_DATE[],Attendance!$J2426) &gt; 0, VLOOKUP(Attendance!$G2426,FINALS_WEEK_FRIDAY_PERIOD_SCHEDULE[],2,TRUE),
       VLOOKUP(Attendance!$G2426,REGULAR_WEEK_SCHEDULE[[Friday]:[Period]],2,TRUE))))))))))</f>
        <v/>
      </c>
      <c r="J2426" s="41" t="str">
        <f t="shared" ca="1" si="116"/>
        <v/>
      </c>
      <c r="K2426" s="41" t="str">
        <f>IF($A2426 &lt;&gt; "",VLOOKUP($A2426,'Student reference sheet'!$A$2:$V$2329, 7,FALSE), "")</f>
        <v/>
      </c>
      <c r="L2426" s="30" t="str">
        <f>IF($A2426 ="", "", VLOOKUP($A2426, 'Student reference sheet'!$A$2:$Z$2603,23,FALSE))</f>
        <v/>
      </c>
      <c r="M2426" s="30" t="str">
        <f>IF($A2426 ="", "", VLOOKUP($A2426, 'Student reference sheet'!$A$2:$Z$2603,24,FALSE))</f>
        <v/>
      </c>
      <c r="N2426" s="30" t="str">
        <f>IF($A2426 ="", "", VLOOKUP($A2426, 'Student reference sheet'!$A$2:$Z$2603,26,FALSE))</f>
        <v/>
      </c>
      <c r="O2426" s="30" t="str">
        <f>IF($A2426 ="", "", VLOOKUP($A2426, 'Student reference sheet'!$A$2:$Z$2603,25,FALSE))</f>
        <v/>
      </c>
      <c r="P2426" s="39" t="str">
        <f>IF($A2426 = "", "", IF(OR(VLOOKUP($A2426,'Student reference sheet'!$A$2:$V$2400,8,FALSE) = "R",  VLOOKUP($A2426,'Student reference sheet'!$A$2:$V$2400,8,FALSE) = "L"), "X", ""))</f>
        <v/>
      </c>
      <c r="Q2426" s="39" t="str">
        <f>IF($A2426 ="", "", VLOOKUP($A2426, 'Student reference sheet'!$A$2:$V$2603,22,FALSE))</f>
        <v/>
      </c>
      <c r="R2426" s="39" t="str">
        <f>IF($A2426 &lt;&gt; "",VLOOKUP($A2426,'Student reference sheet'!$A$2:$V$2329, 5,FALSE), "")</f>
        <v/>
      </c>
      <c r="S2426" s="39" t="str">
        <f>IF($A2426 &lt;&gt; "",VLOOKUP($A2426,'Student reference sheet'!$A$2:$V$2329, 6,FALSE), "")</f>
        <v/>
      </c>
      <c r="T2426" s="30" t="str">
        <f>IF($A2426 = "","",
IF(VLOOKUP($A2426,'Student reference sheet'!$A$2:$V$2329, 10,FALSE) = "Y", "Hispanic",
IF(VLOOKUP($A2426,'Student reference sheet'!$A$2:$V$2329,11,FALSE) &lt;&gt; "",
IF(VLOOKUP($A2426,'Student reference sheet'!$A$2:$V$2329,11,FALSE) = "UNK", "Unknown", VLOOKUP(VALUE(VLOOKUP($A2426,'Student reference sheet'!$A$2:$V$2329,11,FALSE)),'Ethnicity Reference'!$A$2:$B$22,2,FALSE)),
IF(VLOOKUP($A2426,'Student reference sheet'!$A$2:$V$2329,9,FALSE) &lt;&gt; "", VLOOKUP(VALUE(VLOOKUP($A2426,'Student reference sheet'!$A$2:$V$2329,9,FALSE)),'Ethnicity Reference'!$A$2:$B$22,2,FALSE),"Unknown"))))</f>
        <v/>
      </c>
      <c r="U2426" s="35"/>
    </row>
    <row r="2427" spans="1:21" ht="15.75">
      <c r="A2427" s="47"/>
      <c r="B2427" s="33"/>
      <c r="C2427" s="39" t="str">
        <f>IF($A2427 &lt;&gt; "",VLOOKUP($A2427,'Student reference sheet'!$A$2:$V$2329, 3,FALSE), "")</f>
        <v/>
      </c>
      <c r="D2427" s="39" t="str">
        <f>IF($A2427 &lt;&gt; "",VLOOKUP($A2427,'Student reference sheet'!$A$2:$V$2329, 2,FALSE), "")</f>
        <v/>
      </c>
      <c r="E2427" s="35"/>
      <c r="F2427" s="34"/>
      <c r="G2427" s="40" t="str">
        <f t="shared" ca="1" si="114"/>
        <v/>
      </c>
      <c r="H2427" s="40" t="str">
        <f t="shared" ca="1" si="115"/>
        <v/>
      </c>
      <c r="I2427" s="36" t="str">
        <f>IF($A2427 = "", "",
IF(COUNTIF(MINIMUM_DAY_DATES[], Attendance!J2427) &gt; 0, VLOOKUP(Attendance!$G2427,MINIMUM_DAY_PERIOD_SCHEDULE[], 2,TRUE),
IF(COUNTIF(RALLY_DATES[], Attendance!J2427) &gt; 0, VLOOKUP(Attendance!$G2427,RALLY_PERIOD_SCHEDULE[], 2,TRUE),
IF(WEEKDAY(Attendance!$J2427) = 2,
       IF(COUNTIF(FINALS_WEEK_MONDAY_DATE[],Attendance!$J2427) &gt; 0, VLOOKUP(Attendance!$G2427,FINALS_WEEK_MONDAY_PERIOD_SCHEDULE[],2,TRUE),
       VLOOKUP(Attendance!$G2427,REGULAR_WEEK_SCHEDULE[],6,TRUE)),
IF(WEEKDAY($J2427) = 3,
       IF(COUNTIF(FINALS_WEEK_TUESDAY_DATE[],Attendance!$J2427) &gt; 0, VLOOKUP(Attendance!$G2427,FINALS_WEEK_TUESDAY_PERIOD_SCHEDULE[],2,TRUE),
       VLOOKUP(Attendance!$G2427,REGULAR_WEEK_SCHEDULE[[Tuesday]:[Period]],5,TRUE)),
IF(WEEKDAY(Attendance!$J2427) = 4,
        IF(COUNTIF(BLOCK_WEDNESDAY_DATES[],Attendance!$J2427) &gt; 0, VLOOKUP(Attendance!$G2427,BLOCK_WEDNESDAY_PERIOD_SCHEDULE[],2,TRUE),
        IF(COUNTIF(FINALS_WEEK_WEDNESDAY_DATE[],Attendance!$J2427) &gt; 0, VLOOKUP(Attendance!$G2427,FINALS_WEEK_WEDNESDAY_PERIOD_SCHEDULE[],2,TRUE),
       VLOOKUP(Attendance!$G2427,REGULAR_WEEK_SCHEDULE[[Wednesday]:[Period]],4,TRUE))),
IF(WEEKDAY($J2427) = 5,
       IF(COUNTIF(BLOCK_THURSDAY_DATES[],Attendance!$J2427) &gt; 0, VLOOKUP(Attendance!$G2427,BLOCK_THURSDAY_PERIOD_SCHEDULE[],2,TRUE),
       IF(COUNTIF(FINALS_WEEK_THURSDAY_DATE[],Attendance!$J2427) &gt; 0, VLOOKUP(Attendance!$G2427,FINALS_WEEK_THURSDAY_PERIOD_SCHEDULE[],2,TRUE),
       VLOOKUP(Attendance!$G2427,REGULAR_WEEK_SCHEDULE[[Thursday]:[Period]],3,TRUE))),
IF(WEEKDAY(Attendance!$J2427) = 6,
       IF(COUNTIF(FINALS_WEEK_FRIDAY_DATE[],Attendance!$J2427) &gt; 0, VLOOKUP(Attendance!$G2427,FINALS_WEEK_FRIDAY_PERIOD_SCHEDULE[],2,TRUE),
       VLOOKUP(Attendance!$G2427,REGULAR_WEEK_SCHEDULE[[Friday]:[Period]],2,TRUE))))))))))</f>
        <v/>
      </c>
      <c r="J2427" s="41" t="str">
        <f t="shared" ca="1" si="116"/>
        <v/>
      </c>
      <c r="K2427" s="41" t="str">
        <f>IF($A2427 &lt;&gt; "",VLOOKUP($A2427,'Student reference sheet'!$A$2:$V$2329, 7,FALSE), "")</f>
        <v/>
      </c>
      <c r="L2427" s="30" t="str">
        <f>IF($A2427 ="", "", VLOOKUP($A2427, 'Student reference sheet'!$A$2:$Z$2603,23,FALSE))</f>
        <v/>
      </c>
      <c r="M2427" s="30" t="str">
        <f>IF($A2427 ="", "", VLOOKUP($A2427, 'Student reference sheet'!$A$2:$Z$2603,24,FALSE))</f>
        <v/>
      </c>
      <c r="N2427" s="30" t="str">
        <f>IF($A2427 ="", "", VLOOKUP($A2427, 'Student reference sheet'!$A$2:$Z$2603,26,FALSE))</f>
        <v/>
      </c>
      <c r="O2427" s="30" t="str">
        <f>IF($A2427 ="", "", VLOOKUP($A2427, 'Student reference sheet'!$A$2:$Z$2603,25,FALSE))</f>
        <v/>
      </c>
      <c r="P2427" s="39" t="str">
        <f>IF($A2427 = "", "", IF(OR(VLOOKUP($A2427,'Student reference sheet'!$A$2:$V$2400,8,FALSE) = "R",  VLOOKUP($A2427,'Student reference sheet'!$A$2:$V$2400,8,FALSE) = "L"), "X", ""))</f>
        <v/>
      </c>
      <c r="Q2427" s="39" t="str">
        <f>IF($A2427 ="", "", VLOOKUP($A2427, 'Student reference sheet'!$A$2:$V$2603,22,FALSE))</f>
        <v/>
      </c>
      <c r="R2427" s="39" t="str">
        <f>IF($A2427 &lt;&gt; "",VLOOKUP($A2427,'Student reference sheet'!$A$2:$V$2329, 5,FALSE), "")</f>
        <v/>
      </c>
      <c r="S2427" s="39" t="str">
        <f>IF($A2427 &lt;&gt; "",VLOOKUP($A2427,'Student reference sheet'!$A$2:$V$2329, 6,FALSE), "")</f>
        <v/>
      </c>
      <c r="T2427" s="30" t="str">
        <f>IF($A2427 = "","",
IF(VLOOKUP($A2427,'Student reference sheet'!$A$2:$V$2329, 10,FALSE) = "Y", "Hispanic",
IF(VLOOKUP($A2427,'Student reference sheet'!$A$2:$V$2329,11,FALSE) &lt;&gt; "",
IF(VLOOKUP($A2427,'Student reference sheet'!$A$2:$V$2329,11,FALSE) = "UNK", "Unknown", VLOOKUP(VALUE(VLOOKUP($A2427,'Student reference sheet'!$A$2:$V$2329,11,FALSE)),'Ethnicity Reference'!$A$2:$B$22,2,FALSE)),
IF(VLOOKUP($A2427,'Student reference sheet'!$A$2:$V$2329,9,FALSE) &lt;&gt; "", VLOOKUP(VALUE(VLOOKUP($A2427,'Student reference sheet'!$A$2:$V$2329,9,FALSE)),'Ethnicity Reference'!$A$2:$B$22,2,FALSE),"Unknown"))))</f>
        <v/>
      </c>
      <c r="U2427" s="35"/>
    </row>
    <row r="2428" spans="1:21" ht="15.75">
      <c r="A2428" s="47"/>
      <c r="B2428" s="33"/>
      <c r="C2428" s="39" t="str">
        <f>IF($A2428 &lt;&gt; "",VLOOKUP($A2428,'Student reference sheet'!$A$2:$V$2329, 3,FALSE), "")</f>
        <v/>
      </c>
      <c r="D2428" s="39" t="str">
        <f>IF($A2428 &lt;&gt; "",VLOOKUP($A2428,'Student reference sheet'!$A$2:$V$2329, 2,FALSE), "")</f>
        <v/>
      </c>
      <c r="E2428" s="35"/>
      <c r="F2428" s="34"/>
      <c r="G2428" s="40" t="str">
        <f t="shared" ca="1" si="114"/>
        <v/>
      </c>
      <c r="H2428" s="40" t="str">
        <f t="shared" ca="1" si="115"/>
        <v/>
      </c>
      <c r="I2428" s="36" t="str">
        <f>IF($A2428 = "", "",
IF(COUNTIF(MINIMUM_DAY_DATES[], Attendance!J2428) &gt; 0, VLOOKUP(Attendance!$G2428,MINIMUM_DAY_PERIOD_SCHEDULE[], 2,TRUE),
IF(COUNTIF(RALLY_DATES[], Attendance!J2428) &gt; 0, VLOOKUP(Attendance!$G2428,RALLY_PERIOD_SCHEDULE[], 2,TRUE),
IF(WEEKDAY(Attendance!$J2428) = 2,
       IF(COUNTIF(FINALS_WEEK_MONDAY_DATE[],Attendance!$J2428) &gt; 0, VLOOKUP(Attendance!$G2428,FINALS_WEEK_MONDAY_PERIOD_SCHEDULE[],2,TRUE),
       VLOOKUP(Attendance!$G2428,REGULAR_WEEK_SCHEDULE[],6,TRUE)),
IF(WEEKDAY($J2428) = 3,
       IF(COUNTIF(FINALS_WEEK_TUESDAY_DATE[],Attendance!$J2428) &gt; 0, VLOOKUP(Attendance!$G2428,FINALS_WEEK_TUESDAY_PERIOD_SCHEDULE[],2,TRUE),
       VLOOKUP(Attendance!$G2428,REGULAR_WEEK_SCHEDULE[[Tuesday]:[Period]],5,TRUE)),
IF(WEEKDAY(Attendance!$J2428) = 4,
        IF(COUNTIF(BLOCK_WEDNESDAY_DATES[],Attendance!$J2428) &gt; 0, VLOOKUP(Attendance!$G2428,BLOCK_WEDNESDAY_PERIOD_SCHEDULE[],2,TRUE),
        IF(COUNTIF(FINALS_WEEK_WEDNESDAY_DATE[],Attendance!$J2428) &gt; 0, VLOOKUP(Attendance!$G2428,FINALS_WEEK_WEDNESDAY_PERIOD_SCHEDULE[],2,TRUE),
       VLOOKUP(Attendance!$G2428,REGULAR_WEEK_SCHEDULE[[Wednesday]:[Period]],4,TRUE))),
IF(WEEKDAY($J2428) = 5,
       IF(COUNTIF(BLOCK_THURSDAY_DATES[],Attendance!$J2428) &gt; 0, VLOOKUP(Attendance!$G2428,BLOCK_THURSDAY_PERIOD_SCHEDULE[],2,TRUE),
       IF(COUNTIF(FINALS_WEEK_THURSDAY_DATE[],Attendance!$J2428) &gt; 0, VLOOKUP(Attendance!$G2428,FINALS_WEEK_THURSDAY_PERIOD_SCHEDULE[],2,TRUE),
       VLOOKUP(Attendance!$G2428,REGULAR_WEEK_SCHEDULE[[Thursday]:[Period]],3,TRUE))),
IF(WEEKDAY(Attendance!$J2428) = 6,
       IF(COUNTIF(FINALS_WEEK_FRIDAY_DATE[],Attendance!$J2428) &gt; 0, VLOOKUP(Attendance!$G2428,FINALS_WEEK_FRIDAY_PERIOD_SCHEDULE[],2,TRUE),
       VLOOKUP(Attendance!$G2428,REGULAR_WEEK_SCHEDULE[[Friday]:[Period]],2,TRUE))))))))))</f>
        <v/>
      </c>
      <c r="J2428" s="41" t="str">
        <f t="shared" ca="1" si="116"/>
        <v/>
      </c>
      <c r="K2428" s="41" t="str">
        <f>IF($A2428 &lt;&gt; "",VLOOKUP($A2428,'Student reference sheet'!$A$2:$V$2329, 7,FALSE), "")</f>
        <v/>
      </c>
      <c r="L2428" s="30" t="str">
        <f>IF($A2428 ="", "", VLOOKUP($A2428, 'Student reference sheet'!$A$2:$Z$2603,23,FALSE))</f>
        <v/>
      </c>
      <c r="M2428" s="30" t="str">
        <f>IF($A2428 ="", "", VLOOKUP($A2428, 'Student reference sheet'!$A$2:$Z$2603,24,FALSE))</f>
        <v/>
      </c>
      <c r="N2428" s="30" t="str">
        <f>IF($A2428 ="", "", VLOOKUP($A2428, 'Student reference sheet'!$A$2:$Z$2603,26,FALSE))</f>
        <v/>
      </c>
      <c r="O2428" s="30" t="str">
        <f>IF($A2428 ="", "", VLOOKUP($A2428, 'Student reference sheet'!$A$2:$Z$2603,25,FALSE))</f>
        <v/>
      </c>
      <c r="P2428" s="39" t="str">
        <f>IF($A2428 = "", "", IF(OR(VLOOKUP($A2428,'Student reference sheet'!$A$2:$V$2400,8,FALSE) = "R",  VLOOKUP($A2428,'Student reference sheet'!$A$2:$V$2400,8,FALSE) = "L"), "X", ""))</f>
        <v/>
      </c>
      <c r="Q2428" s="39" t="str">
        <f>IF($A2428 ="", "", VLOOKUP($A2428, 'Student reference sheet'!$A$2:$V$2603,22,FALSE))</f>
        <v/>
      </c>
      <c r="R2428" s="39" t="str">
        <f>IF($A2428 &lt;&gt; "",VLOOKUP($A2428,'Student reference sheet'!$A$2:$V$2329, 5,FALSE), "")</f>
        <v/>
      </c>
      <c r="S2428" s="39" t="str">
        <f>IF($A2428 &lt;&gt; "",VLOOKUP($A2428,'Student reference sheet'!$A$2:$V$2329, 6,FALSE), "")</f>
        <v/>
      </c>
      <c r="T2428" s="30" t="str">
        <f>IF($A2428 = "","",
IF(VLOOKUP($A2428,'Student reference sheet'!$A$2:$V$2329, 10,FALSE) = "Y", "Hispanic",
IF(VLOOKUP($A2428,'Student reference sheet'!$A$2:$V$2329,11,FALSE) &lt;&gt; "",
IF(VLOOKUP($A2428,'Student reference sheet'!$A$2:$V$2329,11,FALSE) = "UNK", "Unknown", VLOOKUP(VALUE(VLOOKUP($A2428,'Student reference sheet'!$A$2:$V$2329,11,FALSE)),'Ethnicity Reference'!$A$2:$B$22,2,FALSE)),
IF(VLOOKUP($A2428,'Student reference sheet'!$A$2:$V$2329,9,FALSE) &lt;&gt; "", VLOOKUP(VALUE(VLOOKUP($A2428,'Student reference sheet'!$A$2:$V$2329,9,FALSE)),'Ethnicity Reference'!$A$2:$B$22,2,FALSE),"Unknown"))))</f>
        <v/>
      </c>
      <c r="U2428" s="35"/>
    </row>
    <row r="2429" spans="1:21" ht="15.75">
      <c r="A2429" s="47"/>
      <c r="B2429" s="33"/>
      <c r="C2429" s="39" t="str">
        <f>IF($A2429 &lt;&gt; "",VLOOKUP($A2429,'Student reference sheet'!$A$2:$V$2329, 3,FALSE), "")</f>
        <v/>
      </c>
      <c r="D2429" s="39" t="str">
        <f>IF($A2429 &lt;&gt; "",VLOOKUP($A2429,'Student reference sheet'!$A$2:$V$2329, 2,FALSE), "")</f>
        <v/>
      </c>
      <c r="E2429" s="35"/>
      <c r="F2429" s="34"/>
      <c r="G2429" s="40" t="str">
        <f t="shared" ca="1" si="114"/>
        <v/>
      </c>
      <c r="H2429" s="40" t="str">
        <f t="shared" ca="1" si="115"/>
        <v/>
      </c>
      <c r="I2429" s="36" t="str">
        <f>IF($A2429 = "", "",
IF(COUNTIF(MINIMUM_DAY_DATES[], Attendance!J2429) &gt; 0, VLOOKUP(Attendance!$G2429,MINIMUM_DAY_PERIOD_SCHEDULE[], 2,TRUE),
IF(COUNTIF(RALLY_DATES[], Attendance!J2429) &gt; 0, VLOOKUP(Attendance!$G2429,RALLY_PERIOD_SCHEDULE[], 2,TRUE),
IF(WEEKDAY(Attendance!$J2429) = 2,
       IF(COUNTIF(FINALS_WEEK_MONDAY_DATE[],Attendance!$J2429) &gt; 0, VLOOKUP(Attendance!$G2429,FINALS_WEEK_MONDAY_PERIOD_SCHEDULE[],2,TRUE),
       VLOOKUP(Attendance!$G2429,REGULAR_WEEK_SCHEDULE[],6,TRUE)),
IF(WEEKDAY($J2429) = 3,
       IF(COUNTIF(FINALS_WEEK_TUESDAY_DATE[],Attendance!$J2429) &gt; 0, VLOOKUP(Attendance!$G2429,FINALS_WEEK_TUESDAY_PERIOD_SCHEDULE[],2,TRUE),
       VLOOKUP(Attendance!$G2429,REGULAR_WEEK_SCHEDULE[[Tuesday]:[Period]],5,TRUE)),
IF(WEEKDAY(Attendance!$J2429) = 4,
        IF(COUNTIF(BLOCK_WEDNESDAY_DATES[],Attendance!$J2429) &gt; 0, VLOOKUP(Attendance!$G2429,BLOCK_WEDNESDAY_PERIOD_SCHEDULE[],2,TRUE),
        IF(COUNTIF(FINALS_WEEK_WEDNESDAY_DATE[],Attendance!$J2429) &gt; 0, VLOOKUP(Attendance!$G2429,FINALS_WEEK_WEDNESDAY_PERIOD_SCHEDULE[],2,TRUE),
       VLOOKUP(Attendance!$G2429,REGULAR_WEEK_SCHEDULE[[Wednesday]:[Period]],4,TRUE))),
IF(WEEKDAY($J2429) = 5,
       IF(COUNTIF(BLOCK_THURSDAY_DATES[],Attendance!$J2429) &gt; 0, VLOOKUP(Attendance!$G2429,BLOCK_THURSDAY_PERIOD_SCHEDULE[],2,TRUE),
       IF(COUNTIF(FINALS_WEEK_THURSDAY_DATE[],Attendance!$J2429) &gt; 0, VLOOKUP(Attendance!$G2429,FINALS_WEEK_THURSDAY_PERIOD_SCHEDULE[],2,TRUE),
       VLOOKUP(Attendance!$G2429,REGULAR_WEEK_SCHEDULE[[Thursday]:[Period]],3,TRUE))),
IF(WEEKDAY(Attendance!$J2429) = 6,
       IF(COUNTIF(FINALS_WEEK_FRIDAY_DATE[],Attendance!$J2429) &gt; 0, VLOOKUP(Attendance!$G2429,FINALS_WEEK_FRIDAY_PERIOD_SCHEDULE[],2,TRUE),
       VLOOKUP(Attendance!$G2429,REGULAR_WEEK_SCHEDULE[[Friday]:[Period]],2,TRUE))))))))))</f>
        <v/>
      </c>
      <c r="J2429" s="41" t="str">
        <f t="shared" ca="1" si="116"/>
        <v/>
      </c>
      <c r="K2429" s="41" t="str">
        <f>IF($A2429 &lt;&gt; "",VLOOKUP($A2429,'Student reference sheet'!$A$2:$V$2329, 7,FALSE), "")</f>
        <v/>
      </c>
      <c r="L2429" s="30" t="str">
        <f>IF($A2429 ="", "", VLOOKUP($A2429, 'Student reference sheet'!$A$2:$Z$2603,23,FALSE))</f>
        <v/>
      </c>
      <c r="M2429" s="30" t="str">
        <f>IF($A2429 ="", "", VLOOKUP($A2429, 'Student reference sheet'!$A$2:$Z$2603,24,FALSE))</f>
        <v/>
      </c>
      <c r="N2429" s="30" t="str">
        <f>IF($A2429 ="", "", VLOOKUP($A2429, 'Student reference sheet'!$A$2:$Z$2603,26,FALSE))</f>
        <v/>
      </c>
      <c r="O2429" s="30" t="str">
        <f>IF($A2429 ="", "", VLOOKUP($A2429, 'Student reference sheet'!$A$2:$Z$2603,25,FALSE))</f>
        <v/>
      </c>
      <c r="P2429" s="39" t="str">
        <f>IF($A2429 = "", "", IF(OR(VLOOKUP($A2429,'Student reference sheet'!$A$2:$V$2400,8,FALSE) = "R",  VLOOKUP($A2429,'Student reference sheet'!$A$2:$V$2400,8,FALSE) = "L"), "X", ""))</f>
        <v/>
      </c>
      <c r="Q2429" s="39" t="str">
        <f>IF($A2429 ="", "", VLOOKUP($A2429, 'Student reference sheet'!$A$2:$V$2603,22,FALSE))</f>
        <v/>
      </c>
      <c r="R2429" s="39" t="str">
        <f>IF($A2429 &lt;&gt; "",VLOOKUP($A2429,'Student reference sheet'!$A$2:$V$2329, 5,FALSE), "")</f>
        <v/>
      </c>
      <c r="S2429" s="39" t="str">
        <f>IF($A2429 &lt;&gt; "",VLOOKUP($A2429,'Student reference sheet'!$A$2:$V$2329, 6,FALSE), "")</f>
        <v/>
      </c>
      <c r="T2429" s="30" t="str">
        <f>IF($A2429 = "","",
IF(VLOOKUP($A2429,'Student reference sheet'!$A$2:$V$2329, 10,FALSE) = "Y", "Hispanic",
IF(VLOOKUP($A2429,'Student reference sheet'!$A$2:$V$2329,11,FALSE) &lt;&gt; "",
IF(VLOOKUP($A2429,'Student reference sheet'!$A$2:$V$2329,11,FALSE) = "UNK", "Unknown", VLOOKUP(VALUE(VLOOKUP($A2429,'Student reference sheet'!$A$2:$V$2329,11,FALSE)),'Ethnicity Reference'!$A$2:$B$22,2,FALSE)),
IF(VLOOKUP($A2429,'Student reference sheet'!$A$2:$V$2329,9,FALSE) &lt;&gt; "", VLOOKUP(VALUE(VLOOKUP($A2429,'Student reference sheet'!$A$2:$V$2329,9,FALSE)),'Ethnicity Reference'!$A$2:$B$22,2,FALSE),"Unknown"))))</f>
        <v/>
      </c>
      <c r="U2429" s="35"/>
    </row>
    <row r="2430" spans="1:21" ht="15.75">
      <c r="A2430" s="47"/>
      <c r="B2430" s="33"/>
      <c r="C2430" s="39" t="str">
        <f>IF($A2430 &lt;&gt; "",VLOOKUP($A2430,'Student reference sheet'!$A$2:$V$2329, 3,FALSE), "")</f>
        <v/>
      </c>
      <c r="D2430" s="39" t="str">
        <f>IF($A2430 &lt;&gt; "",VLOOKUP($A2430,'Student reference sheet'!$A$2:$V$2329, 2,FALSE), "")</f>
        <v/>
      </c>
      <c r="E2430" s="35"/>
      <c r="F2430" s="34"/>
      <c r="G2430" s="40" t="str">
        <f t="shared" ca="1" si="114"/>
        <v/>
      </c>
      <c r="H2430" s="40" t="str">
        <f t="shared" ca="1" si="115"/>
        <v/>
      </c>
      <c r="I2430" s="36" t="str">
        <f>IF($A2430 = "", "",
IF(COUNTIF(MINIMUM_DAY_DATES[], Attendance!J2430) &gt; 0, VLOOKUP(Attendance!$G2430,MINIMUM_DAY_PERIOD_SCHEDULE[], 2,TRUE),
IF(COUNTIF(RALLY_DATES[], Attendance!J2430) &gt; 0, VLOOKUP(Attendance!$G2430,RALLY_PERIOD_SCHEDULE[], 2,TRUE),
IF(WEEKDAY(Attendance!$J2430) = 2,
       IF(COUNTIF(FINALS_WEEK_MONDAY_DATE[],Attendance!$J2430) &gt; 0, VLOOKUP(Attendance!$G2430,FINALS_WEEK_MONDAY_PERIOD_SCHEDULE[],2,TRUE),
       VLOOKUP(Attendance!$G2430,REGULAR_WEEK_SCHEDULE[],6,TRUE)),
IF(WEEKDAY($J2430) = 3,
       IF(COUNTIF(FINALS_WEEK_TUESDAY_DATE[],Attendance!$J2430) &gt; 0, VLOOKUP(Attendance!$G2430,FINALS_WEEK_TUESDAY_PERIOD_SCHEDULE[],2,TRUE),
       VLOOKUP(Attendance!$G2430,REGULAR_WEEK_SCHEDULE[[Tuesday]:[Period]],5,TRUE)),
IF(WEEKDAY(Attendance!$J2430) = 4,
        IF(COUNTIF(BLOCK_WEDNESDAY_DATES[],Attendance!$J2430) &gt; 0, VLOOKUP(Attendance!$G2430,BLOCK_WEDNESDAY_PERIOD_SCHEDULE[],2,TRUE),
        IF(COUNTIF(FINALS_WEEK_WEDNESDAY_DATE[],Attendance!$J2430) &gt; 0, VLOOKUP(Attendance!$G2430,FINALS_WEEK_WEDNESDAY_PERIOD_SCHEDULE[],2,TRUE),
       VLOOKUP(Attendance!$G2430,REGULAR_WEEK_SCHEDULE[[Wednesday]:[Period]],4,TRUE))),
IF(WEEKDAY($J2430) = 5,
       IF(COUNTIF(BLOCK_THURSDAY_DATES[],Attendance!$J2430) &gt; 0, VLOOKUP(Attendance!$G2430,BLOCK_THURSDAY_PERIOD_SCHEDULE[],2,TRUE),
       IF(COUNTIF(FINALS_WEEK_THURSDAY_DATE[],Attendance!$J2430) &gt; 0, VLOOKUP(Attendance!$G2430,FINALS_WEEK_THURSDAY_PERIOD_SCHEDULE[],2,TRUE),
       VLOOKUP(Attendance!$G2430,REGULAR_WEEK_SCHEDULE[[Thursday]:[Period]],3,TRUE))),
IF(WEEKDAY(Attendance!$J2430) = 6,
       IF(COUNTIF(FINALS_WEEK_FRIDAY_DATE[],Attendance!$J2430) &gt; 0, VLOOKUP(Attendance!$G2430,FINALS_WEEK_FRIDAY_PERIOD_SCHEDULE[],2,TRUE),
       VLOOKUP(Attendance!$G2430,REGULAR_WEEK_SCHEDULE[[Friday]:[Period]],2,TRUE))))))))))</f>
        <v/>
      </c>
      <c r="J2430" s="41" t="str">
        <f t="shared" ca="1" si="116"/>
        <v/>
      </c>
      <c r="K2430" s="41" t="str">
        <f>IF($A2430 &lt;&gt; "",VLOOKUP($A2430,'Student reference sheet'!$A$2:$V$2329, 7,FALSE), "")</f>
        <v/>
      </c>
      <c r="L2430" s="30" t="str">
        <f>IF($A2430 ="", "", VLOOKUP($A2430, 'Student reference sheet'!$A$2:$Z$2603,23,FALSE))</f>
        <v/>
      </c>
      <c r="M2430" s="30" t="str">
        <f>IF($A2430 ="", "", VLOOKUP($A2430, 'Student reference sheet'!$A$2:$Z$2603,24,FALSE))</f>
        <v/>
      </c>
      <c r="N2430" s="30" t="str">
        <f>IF($A2430 ="", "", VLOOKUP($A2430, 'Student reference sheet'!$A$2:$Z$2603,26,FALSE))</f>
        <v/>
      </c>
      <c r="O2430" s="30" t="str">
        <f>IF($A2430 ="", "", VLOOKUP($A2430, 'Student reference sheet'!$A$2:$Z$2603,25,FALSE))</f>
        <v/>
      </c>
      <c r="P2430" s="39" t="str">
        <f>IF($A2430 = "", "", IF(OR(VLOOKUP($A2430,'Student reference sheet'!$A$2:$V$2400,8,FALSE) = "R",  VLOOKUP($A2430,'Student reference sheet'!$A$2:$V$2400,8,FALSE) = "L"), "X", ""))</f>
        <v/>
      </c>
      <c r="Q2430" s="39" t="str">
        <f>IF($A2430 ="", "", VLOOKUP($A2430, 'Student reference sheet'!$A$2:$V$2603,22,FALSE))</f>
        <v/>
      </c>
      <c r="R2430" s="39" t="str">
        <f>IF($A2430 &lt;&gt; "",VLOOKUP($A2430,'Student reference sheet'!$A$2:$V$2329, 5,FALSE), "")</f>
        <v/>
      </c>
      <c r="S2430" s="39" t="str">
        <f>IF($A2430 &lt;&gt; "",VLOOKUP($A2430,'Student reference sheet'!$A$2:$V$2329, 6,FALSE), "")</f>
        <v/>
      </c>
      <c r="T2430" s="30" t="str">
        <f>IF($A2430 = "","",
IF(VLOOKUP($A2430,'Student reference sheet'!$A$2:$V$2329, 10,FALSE) = "Y", "Hispanic",
IF(VLOOKUP($A2430,'Student reference sheet'!$A$2:$V$2329,11,FALSE) &lt;&gt; "",
IF(VLOOKUP($A2430,'Student reference sheet'!$A$2:$V$2329,11,FALSE) = "UNK", "Unknown", VLOOKUP(VALUE(VLOOKUP($A2430,'Student reference sheet'!$A$2:$V$2329,11,FALSE)),'Ethnicity Reference'!$A$2:$B$22,2,FALSE)),
IF(VLOOKUP($A2430,'Student reference sheet'!$A$2:$V$2329,9,FALSE) &lt;&gt; "", VLOOKUP(VALUE(VLOOKUP($A2430,'Student reference sheet'!$A$2:$V$2329,9,FALSE)),'Ethnicity Reference'!$A$2:$B$22,2,FALSE),"Unknown"))))</f>
        <v/>
      </c>
      <c r="U2430" s="35"/>
    </row>
    <row r="2431" spans="1:21" ht="15.75">
      <c r="A2431" s="47"/>
      <c r="B2431" s="33"/>
      <c r="C2431" s="39" t="str">
        <f>IF($A2431 &lt;&gt; "",VLOOKUP($A2431,'Student reference sheet'!$A$2:$V$2329, 3,FALSE), "")</f>
        <v/>
      </c>
      <c r="D2431" s="39" t="str">
        <f>IF($A2431 &lt;&gt; "",VLOOKUP($A2431,'Student reference sheet'!$A$2:$V$2329, 2,FALSE), "")</f>
        <v/>
      </c>
      <c r="E2431" s="35"/>
      <c r="F2431" s="34"/>
      <c r="G2431" s="40" t="str">
        <f t="shared" ca="1" si="114"/>
        <v/>
      </c>
      <c r="H2431" s="40" t="str">
        <f t="shared" ca="1" si="115"/>
        <v/>
      </c>
      <c r="I2431" s="36" t="str">
        <f>IF($A2431 = "", "",
IF(COUNTIF(MINIMUM_DAY_DATES[], Attendance!J2431) &gt; 0, VLOOKUP(Attendance!$G2431,MINIMUM_DAY_PERIOD_SCHEDULE[], 2,TRUE),
IF(COUNTIF(RALLY_DATES[], Attendance!J2431) &gt; 0, VLOOKUP(Attendance!$G2431,RALLY_PERIOD_SCHEDULE[], 2,TRUE),
IF(WEEKDAY(Attendance!$J2431) = 2,
       IF(COUNTIF(FINALS_WEEK_MONDAY_DATE[],Attendance!$J2431) &gt; 0, VLOOKUP(Attendance!$G2431,FINALS_WEEK_MONDAY_PERIOD_SCHEDULE[],2,TRUE),
       VLOOKUP(Attendance!$G2431,REGULAR_WEEK_SCHEDULE[],6,TRUE)),
IF(WEEKDAY($J2431) = 3,
       IF(COUNTIF(FINALS_WEEK_TUESDAY_DATE[],Attendance!$J2431) &gt; 0, VLOOKUP(Attendance!$G2431,FINALS_WEEK_TUESDAY_PERIOD_SCHEDULE[],2,TRUE),
       VLOOKUP(Attendance!$G2431,REGULAR_WEEK_SCHEDULE[[Tuesday]:[Period]],5,TRUE)),
IF(WEEKDAY(Attendance!$J2431) = 4,
        IF(COUNTIF(BLOCK_WEDNESDAY_DATES[],Attendance!$J2431) &gt; 0, VLOOKUP(Attendance!$G2431,BLOCK_WEDNESDAY_PERIOD_SCHEDULE[],2,TRUE),
        IF(COUNTIF(FINALS_WEEK_WEDNESDAY_DATE[],Attendance!$J2431) &gt; 0, VLOOKUP(Attendance!$G2431,FINALS_WEEK_WEDNESDAY_PERIOD_SCHEDULE[],2,TRUE),
       VLOOKUP(Attendance!$G2431,REGULAR_WEEK_SCHEDULE[[Wednesday]:[Period]],4,TRUE))),
IF(WEEKDAY($J2431) = 5,
       IF(COUNTIF(BLOCK_THURSDAY_DATES[],Attendance!$J2431) &gt; 0, VLOOKUP(Attendance!$G2431,BLOCK_THURSDAY_PERIOD_SCHEDULE[],2,TRUE),
       IF(COUNTIF(FINALS_WEEK_THURSDAY_DATE[],Attendance!$J2431) &gt; 0, VLOOKUP(Attendance!$G2431,FINALS_WEEK_THURSDAY_PERIOD_SCHEDULE[],2,TRUE),
       VLOOKUP(Attendance!$G2431,REGULAR_WEEK_SCHEDULE[[Thursday]:[Period]],3,TRUE))),
IF(WEEKDAY(Attendance!$J2431) = 6,
       IF(COUNTIF(FINALS_WEEK_FRIDAY_DATE[],Attendance!$J2431) &gt; 0, VLOOKUP(Attendance!$G2431,FINALS_WEEK_FRIDAY_PERIOD_SCHEDULE[],2,TRUE),
       VLOOKUP(Attendance!$G2431,REGULAR_WEEK_SCHEDULE[[Friday]:[Period]],2,TRUE))))))))))</f>
        <v/>
      </c>
      <c r="J2431" s="41" t="str">
        <f t="shared" ca="1" si="116"/>
        <v/>
      </c>
      <c r="K2431" s="41" t="str">
        <f>IF($A2431 &lt;&gt; "",VLOOKUP($A2431,'Student reference sheet'!$A$2:$V$2329, 7,FALSE), "")</f>
        <v/>
      </c>
      <c r="L2431" s="30" t="str">
        <f>IF($A2431 ="", "", VLOOKUP($A2431, 'Student reference sheet'!$A$2:$Z$2603,23,FALSE))</f>
        <v/>
      </c>
      <c r="M2431" s="30" t="str">
        <f>IF($A2431 ="", "", VLOOKUP($A2431, 'Student reference sheet'!$A$2:$Z$2603,24,FALSE))</f>
        <v/>
      </c>
      <c r="N2431" s="30" t="str">
        <f>IF($A2431 ="", "", VLOOKUP($A2431, 'Student reference sheet'!$A$2:$Z$2603,26,FALSE))</f>
        <v/>
      </c>
      <c r="O2431" s="30" t="str">
        <f>IF($A2431 ="", "", VLOOKUP($A2431, 'Student reference sheet'!$A$2:$Z$2603,25,FALSE))</f>
        <v/>
      </c>
      <c r="P2431" s="39" t="str">
        <f>IF($A2431 = "", "", IF(OR(VLOOKUP($A2431,'Student reference sheet'!$A$2:$V$2400,8,FALSE) = "R",  VLOOKUP($A2431,'Student reference sheet'!$A$2:$V$2400,8,FALSE) = "L"), "X", ""))</f>
        <v/>
      </c>
      <c r="Q2431" s="39" t="str">
        <f>IF($A2431 ="", "", VLOOKUP($A2431, 'Student reference sheet'!$A$2:$V$2603,22,FALSE))</f>
        <v/>
      </c>
      <c r="R2431" s="39" t="str">
        <f>IF($A2431 &lt;&gt; "",VLOOKUP($A2431,'Student reference sheet'!$A$2:$V$2329, 5,FALSE), "")</f>
        <v/>
      </c>
      <c r="S2431" s="39" t="str">
        <f>IF($A2431 &lt;&gt; "",VLOOKUP($A2431,'Student reference sheet'!$A$2:$V$2329, 6,FALSE), "")</f>
        <v/>
      </c>
      <c r="T2431" s="30" t="str">
        <f>IF($A2431 = "","",
IF(VLOOKUP($A2431,'Student reference sheet'!$A$2:$V$2329, 10,FALSE) = "Y", "Hispanic",
IF(VLOOKUP($A2431,'Student reference sheet'!$A$2:$V$2329,11,FALSE) &lt;&gt; "",
IF(VLOOKUP($A2431,'Student reference sheet'!$A$2:$V$2329,11,FALSE) = "UNK", "Unknown", VLOOKUP(VALUE(VLOOKUP($A2431,'Student reference sheet'!$A$2:$V$2329,11,FALSE)),'Ethnicity Reference'!$A$2:$B$22,2,FALSE)),
IF(VLOOKUP($A2431,'Student reference sheet'!$A$2:$V$2329,9,FALSE) &lt;&gt; "", VLOOKUP(VALUE(VLOOKUP($A2431,'Student reference sheet'!$A$2:$V$2329,9,FALSE)),'Ethnicity Reference'!$A$2:$B$22,2,FALSE),"Unknown"))))</f>
        <v/>
      </c>
      <c r="U2431" s="35"/>
    </row>
    <row r="2432" spans="1:21" ht="15.75">
      <c r="A2432" s="47"/>
      <c r="B2432" s="33"/>
      <c r="C2432" s="39" t="str">
        <f>IF($A2432 &lt;&gt; "",VLOOKUP($A2432,'Student reference sheet'!$A$2:$V$2329, 3,FALSE), "")</f>
        <v/>
      </c>
      <c r="D2432" s="39" t="str">
        <f>IF($A2432 &lt;&gt; "",VLOOKUP($A2432,'Student reference sheet'!$A$2:$V$2329, 2,FALSE), "")</f>
        <v/>
      </c>
      <c r="E2432" s="35"/>
      <c r="F2432" s="34"/>
      <c r="G2432" s="40" t="str">
        <f t="shared" ca="1" si="114"/>
        <v/>
      </c>
      <c r="H2432" s="40" t="str">
        <f t="shared" ca="1" si="115"/>
        <v/>
      </c>
      <c r="I2432" s="36" t="str">
        <f>IF($A2432 = "", "",
IF(COUNTIF(MINIMUM_DAY_DATES[], Attendance!J2432) &gt; 0, VLOOKUP(Attendance!$G2432,MINIMUM_DAY_PERIOD_SCHEDULE[], 2,TRUE),
IF(COUNTIF(RALLY_DATES[], Attendance!J2432) &gt; 0, VLOOKUP(Attendance!$G2432,RALLY_PERIOD_SCHEDULE[], 2,TRUE),
IF(WEEKDAY(Attendance!$J2432) = 2,
       IF(COUNTIF(FINALS_WEEK_MONDAY_DATE[],Attendance!$J2432) &gt; 0, VLOOKUP(Attendance!$G2432,FINALS_WEEK_MONDAY_PERIOD_SCHEDULE[],2,TRUE),
       VLOOKUP(Attendance!$G2432,REGULAR_WEEK_SCHEDULE[],6,TRUE)),
IF(WEEKDAY($J2432) = 3,
       IF(COUNTIF(FINALS_WEEK_TUESDAY_DATE[],Attendance!$J2432) &gt; 0, VLOOKUP(Attendance!$G2432,FINALS_WEEK_TUESDAY_PERIOD_SCHEDULE[],2,TRUE),
       VLOOKUP(Attendance!$G2432,REGULAR_WEEK_SCHEDULE[[Tuesday]:[Period]],5,TRUE)),
IF(WEEKDAY(Attendance!$J2432) = 4,
        IF(COUNTIF(BLOCK_WEDNESDAY_DATES[],Attendance!$J2432) &gt; 0, VLOOKUP(Attendance!$G2432,BLOCK_WEDNESDAY_PERIOD_SCHEDULE[],2,TRUE),
        IF(COUNTIF(FINALS_WEEK_WEDNESDAY_DATE[],Attendance!$J2432) &gt; 0, VLOOKUP(Attendance!$G2432,FINALS_WEEK_WEDNESDAY_PERIOD_SCHEDULE[],2,TRUE),
       VLOOKUP(Attendance!$G2432,REGULAR_WEEK_SCHEDULE[[Wednesday]:[Period]],4,TRUE))),
IF(WEEKDAY($J2432) = 5,
       IF(COUNTIF(BLOCK_THURSDAY_DATES[],Attendance!$J2432) &gt; 0, VLOOKUP(Attendance!$G2432,BLOCK_THURSDAY_PERIOD_SCHEDULE[],2,TRUE),
       IF(COUNTIF(FINALS_WEEK_THURSDAY_DATE[],Attendance!$J2432) &gt; 0, VLOOKUP(Attendance!$G2432,FINALS_WEEK_THURSDAY_PERIOD_SCHEDULE[],2,TRUE),
       VLOOKUP(Attendance!$G2432,REGULAR_WEEK_SCHEDULE[[Thursday]:[Period]],3,TRUE))),
IF(WEEKDAY(Attendance!$J2432) = 6,
       IF(COUNTIF(FINALS_WEEK_FRIDAY_DATE[],Attendance!$J2432) &gt; 0, VLOOKUP(Attendance!$G2432,FINALS_WEEK_FRIDAY_PERIOD_SCHEDULE[],2,TRUE),
       VLOOKUP(Attendance!$G2432,REGULAR_WEEK_SCHEDULE[[Friday]:[Period]],2,TRUE))))))))))</f>
        <v/>
      </c>
      <c r="J2432" s="41" t="str">
        <f t="shared" ca="1" si="116"/>
        <v/>
      </c>
      <c r="K2432" s="41" t="str">
        <f>IF($A2432 &lt;&gt; "",VLOOKUP($A2432,'Student reference sheet'!$A$2:$V$2329, 7,FALSE), "")</f>
        <v/>
      </c>
      <c r="L2432" s="30" t="str">
        <f>IF($A2432 ="", "", VLOOKUP($A2432, 'Student reference sheet'!$A$2:$Z$2603,23,FALSE))</f>
        <v/>
      </c>
      <c r="M2432" s="30" t="str">
        <f>IF($A2432 ="", "", VLOOKUP($A2432, 'Student reference sheet'!$A$2:$Z$2603,24,FALSE))</f>
        <v/>
      </c>
      <c r="N2432" s="30" t="str">
        <f>IF($A2432 ="", "", VLOOKUP($A2432, 'Student reference sheet'!$A$2:$Z$2603,26,FALSE))</f>
        <v/>
      </c>
      <c r="O2432" s="30" t="str">
        <f>IF($A2432 ="", "", VLOOKUP($A2432, 'Student reference sheet'!$A$2:$Z$2603,25,FALSE))</f>
        <v/>
      </c>
      <c r="P2432" s="39" t="str">
        <f>IF($A2432 = "", "", IF(OR(VLOOKUP($A2432,'Student reference sheet'!$A$2:$V$2400,8,FALSE) = "R",  VLOOKUP($A2432,'Student reference sheet'!$A$2:$V$2400,8,FALSE) = "L"), "X", ""))</f>
        <v/>
      </c>
      <c r="Q2432" s="39" t="str">
        <f>IF($A2432 ="", "", VLOOKUP($A2432, 'Student reference sheet'!$A$2:$V$2603,22,FALSE))</f>
        <v/>
      </c>
      <c r="R2432" s="39" t="str">
        <f>IF($A2432 &lt;&gt; "",VLOOKUP($A2432,'Student reference sheet'!$A$2:$V$2329, 5,FALSE), "")</f>
        <v/>
      </c>
      <c r="S2432" s="39" t="str">
        <f>IF($A2432 &lt;&gt; "",VLOOKUP($A2432,'Student reference sheet'!$A$2:$V$2329, 6,FALSE), "")</f>
        <v/>
      </c>
      <c r="T2432" s="30" t="str">
        <f>IF($A2432 = "","",
IF(VLOOKUP($A2432,'Student reference sheet'!$A$2:$V$2329, 10,FALSE) = "Y", "Hispanic",
IF(VLOOKUP($A2432,'Student reference sheet'!$A$2:$V$2329,11,FALSE) &lt;&gt; "",
IF(VLOOKUP($A2432,'Student reference sheet'!$A$2:$V$2329,11,FALSE) = "UNK", "Unknown", VLOOKUP(VALUE(VLOOKUP($A2432,'Student reference sheet'!$A$2:$V$2329,11,FALSE)),'Ethnicity Reference'!$A$2:$B$22,2,FALSE)),
IF(VLOOKUP($A2432,'Student reference sheet'!$A$2:$V$2329,9,FALSE) &lt;&gt; "", VLOOKUP(VALUE(VLOOKUP($A2432,'Student reference sheet'!$A$2:$V$2329,9,FALSE)),'Ethnicity Reference'!$A$2:$B$22,2,FALSE),"Unknown"))))</f>
        <v/>
      </c>
      <c r="U2432" s="35"/>
    </row>
    <row r="2433" spans="1:21" ht="15.75">
      <c r="A2433" s="47"/>
      <c r="B2433" s="33"/>
      <c r="C2433" s="39" t="str">
        <f>IF($A2433 &lt;&gt; "",VLOOKUP($A2433,'Student reference sheet'!$A$2:$V$2329, 3,FALSE), "")</f>
        <v/>
      </c>
      <c r="D2433" s="39" t="str">
        <f>IF($A2433 &lt;&gt; "",VLOOKUP($A2433,'Student reference sheet'!$A$2:$V$2329, 2,FALSE), "")</f>
        <v/>
      </c>
      <c r="E2433" s="35"/>
      <c r="F2433" s="34"/>
      <c r="G2433" s="40" t="str">
        <f t="shared" ca="1" si="114"/>
        <v/>
      </c>
      <c r="H2433" s="40" t="str">
        <f t="shared" ca="1" si="115"/>
        <v/>
      </c>
      <c r="I2433" s="36" t="str">
        <f>IF($A2433 = "", "",
IF(COUNTIF(MINIMUM_DAY_DATES[], Attendance!J2433) &gt; 0, VLOOKUP(Attendance!$G2433,MINIMUM_DAY_PERIOD_SCHEDULE[], 2,TRUE),
IF(COUNTIF(RALLY_DATES[], Attendance!J2433) &gt; 0, VLOOKUP(Attendance!$G2433,RALLY_PERIOD_SCHEDULE[], 2,TRUE),
IF(WEEKDAY(Attendance!$J2433) = 2,
       IF(COUNTIF(FINALS_WEEK_MONDAY_DATE[],Attendance!$J2433) &gt; 0, VLOOKUP(Attendance!$G2433,FINALS_WEEK_MONDAY_PERIOD_SCHEDULE[],2,TRUE),
       VLOOKUP(Attendance!$G2433,REGULAR_WEEK_SCHEDULE[],6,TRUE)),
IF(WEEKDAY($J2433) = 3,
       IF(COUNTIF(FINALS_WEEK_TUESDAY_DATE[],Attendance!$J2433) &gt; 0, VLOOKUP(Attendance!$G2433,FINALS_WEEK_TUESDAY_PERIOD_SCHEDULE[],2,TRUE),
       VLOOKUP(Attendance!$G2433,REGULAR_WEEK_SCHEDULE[[Tuesday]:[Period]],5,TRUE)),
IF(WEEKDAY(Attendance!$J2433) = 4,
        IF(COUNTIF(BLOCK_WEDNESDAY_DATES[],Attendance!$J2433) &gt; 0, VLOOKUP(Attendance!$G2433,BLOCK_WEDNESDAY_PERIOD_SCHEDULE[],2,TRUE),
        IF(COUNTIF(FINALS_WEEK_WEDNESDAY_DATE[],Attendance!$J2433) &gt; 0, VLOOKUP(Attendance!$G2433,FINALS_WEEK_WEDNESDAY_PERIOD_SCHEDULE[],2,TRUE),
       VLOOKUP(Attendance!$G2433,REGULAR_WEEK_SCHEDULE[[Wednesday]:[Period]],4,TRUE))),
IF(WEEKDAY($J2433) = 5,
       IF(COUNTIF(BLOCK_THURSDAY_DATES[],Attendance!$J2433) &gt; 0, VLOOKUP(Attendance!$G2433,BLOCK_THURSDAY_PERIOD_SCHEDULE[],2,TRUE),
       IF(COUNTIF(FINALS_WEEK_THURSDAY_DATE[],Attendance!$J2433) &gt; 0, VLOOKUP(Attendance!$G2433,FINALS_WEEK_THURSDAY_PERIOD_SCHEDULE[],2,TRUE),
       VLOOKUP(Attendance!$G2433,REGULAR_WEEK_SCHEDULE[[Thursday]:[Period]],3,TRUE))),
IF(WEEKDAY(Attendance!$J2433) = 6,
       IF(COUNTIF(FINALS_WEEK_FRIDAY_DATE[],Attendance!$J2433) &gt; 0, VLOOKUP(Attendance!$G2433,FINALS_WEEK_FRIDAY_PERIOD_SCHEDULE[],2,TRUE),
       VLOOKUP(Attendance!$G2433,REGULAR_WEEK_SCHEDULE[[Friday]:[Period]],2,TRUE))))))))))</f>
        <v/>
      </c>
      <c r="J2433" s="41" t="str">
        <f t="shared" ca="1" si="116"/>
        <v/>
      </c>
      <c r="K2433" s="41" t="str">
        <f>IF($A2433 &lt;&gt; "",VLOOKUP($A2433,'Student reference sheet'!$A$2:$V$2329, 7,FALSE), "")</f>
        <v/>
      </c>
      <c r="L2433" s="30" t="str">
        <f>IF($A2433 ="", "", VLOOKUP($A2433, 'Student reference sheet'!$A$2:$Z$2603,23,FALSE))</f>
        <v/>
      </c>
      <c r="M2433" s="30" t="str">
        <f>IF($A2433 ="", "", VLOOKUP($A2433, 'Student reference sheet'!$A$2:$Z$2603,24,FALSE))</f>
        <v/>
      </c>
      <c r="N2433" s="30" t="str">
        <f>IF($A2433 ="", "", VLOOKUP($A2433, 'Student reference sheet'!$A$2:$Z$2603,26,FALSE))</f>
        <v/>
      </c>
      <c r="O2433" s="30" t="str">
        <f>IF($A2433 ="", "", VLOOKUP($A2433, 'Student reference sheet'!$A$2:$Z$2603,25,FALSE))</f>
        <v/>
      </c>
      <c r="P2433" s="39" t="str">
        <f>IF($A2433 = "", "", IF(OR(VLOOKUP($A2433,'Student reference sheet'!$A$2:$V$2400,8,FALSE) = "R",  VLOOKUP($A2433,'Student reference sheet'!$A$2:$V$2400,8,FALSE) = "L"), "X", ""))</f>
        <v/>
      </c>
      <c r="Q2433" s="39" t="str">
        <f>IF($A2433 ="", "", VLOOKUP($A2433, 'Student reference sheet'!$A$2:$V$2603,22,FALSE))</f>
        <v/>
      </c>
      <c r="R2433" s="39" t="str">
        <f>IF($A2433 &lt;&gt; "",VLOOKUP($A2433,'Student reference sheet'!$A$2:$V$2329, 5,FALSE), "")</f>
        <v/>
      </c>
      <c r="S2433" s="39" t="str">
        <f>IF($A2433 &lt;&gt; "",VLOOKUP($A2433,'Student reference sheet'!$A$2:$V$2329, 6,FALSE), "")</f>
        <v/>
      </c>
      <c r="T2433" s="30" t="str">
        <f>IF($A2433 = "","",
IF(VLOOKUP($A2433,'Student reference sheet'!$A$2:$V$2329, 10,FALSE) = "Y", "Hispanic",
IF(VLOOKUP($A2433,'Student reference sheet'!$A$2:$V$2329,11,FALSE) &lt;&gt; "",
IF(VLOOKUP($A2433,'Student reference sheet'!$A$2:$V$2329,11,FALSE) = "UNK", "Unknown", VLOOKUP(VALUE(VLOOKUP($A2433,'Student reference sheet'!$A$2:$V$2329,11,FALSE)),'Ethnicity Reference'!$A$2:$B$22,2,FALSE)),
IF(VLOOKUP($A2433,'Student reference sheet'!$A$2:$V$2329,9,FALSE) &lt;&gt; "", VLOOKUP(VALUE(VLOOKUP($A2433,'Student reference sheet'!$A$2:$V$2329,9,FALSE)),'Ethnicity Reference'!$A$2:$B$22,2,FALSE),"Unknown"))))</f>
        <v/>
      </c>
      <c r="U2433" s="35"/>
    </row>
    <row r="2434" spans="1:21" ht="15.75">
      <c r="A2434" s="47"/>
      <c r="B2434" s="33"/>
      <c r="C2434" s="39" t="str">
        <f>IF($A2434 &lt;&gt; "",VLOOKUP($A2434,'Student reference sheet'!$A$2:$V$2329, 3,FALSE), "")</f>
        <v/>
      </c>
      <c r="D2434" s="39" t="str">
        <f>IF($A2434 &lt;&gt; "",VLOOKUP($A2434,'Student reference sheet'!$A$2:$V$2329, 2,FALSE), "")</f>
        <v/>
      </c>
      <c r="E2434" s="35"/>
      <c r="F2434" s="34"/>
      <c r="G2434" s="40" t="str">
        <f t="shared" ca="1" si="114"/>
        <v/>
      </c>
      <c r="H2434" s="40" t="str">
        <f t="shared" ca="1" si="115"/>
        <v/>
      </c>
      <c r="I2434" s="36" t="str">
        <f>IF($A2434 = "", "",
IF(COUNTIF(MINIMUM_DAY_DATES[], Attendance!J2434) &gt; 0, VLOOKUP(Attendance!$G2434,MINIMUM_DAY_PERIOD_SCHEDULE[], 2,TRUE),
IF(COUNTIF(RALLY_DATES[], Attendance!J2434) &gt; 0, VLOOKUP(Attendance!$G2434,RALLY_PERIOD_SCHEDULE[], 2,TRUE),
IF(WEEKDAY(Attendance!$J2434) = 2,
       IF(COUNTIF(FINALS_WEEK_MONDAY_DATE[],Attendance!$J2434) &gt; 0, VLOOKUP(Attendance!$G2434,FINALS_WEEK_MONDAY_PERIOD_SCHEDULE[],2,TRUE),
       VLOOKUP(Attendance!$G2434,REGULAR_WEEK_SCHEDULE[],6,TRUE)),
IF(WEEKDAY($J2434) = 3,
       IF(COUNTIF(FINALS_WEEK_TUESDAY_DATE[],Attendance!$J2434) &gt; 0, VLOOKUP(Attendance!$G2434,FINALS_WEEK_TUESDAY_PERIOD_SCHEDULE[],2,TRUE),
       VLOOKUP(Attendance!$G2434,REGULAR_WEEK_SCHEDULE[[Tuesday]:[Period]],5,TRUE)),
IF(WEEKDAY(Attendance!$J2434) = 4,
        IF(COUNTIF(BLOCK_WEDNESDAY_DATES[],Attendance!$J2434) &gt; 0, VLOOKUP(Attendance!$G2434,BLOCK_WEDNESDAY_PERIOD_SCHEDULE[],2,TRUE),
        IF(COUNTIF(FINALS_WEEK_WEDNESDAY_DATE[],Attendance!$J2434) &gt; 0, VLOOKUP(Attendance!$G2434,FINALS_WEEK_WEDNESDAY_PERIOD_SCHEDULE[],2,TRUE),
       VLOOKUP(Attendance!$G2434,REGULAR_WEEK_SCHEDULE[[Wednesday]:[Period]],4,TRUE))),
IF(WEEKDAY($J2434) = 5,
       IF(COUNTIF(BLOCK_THURSDAY_DATES[],Attendance!$J2434) &gt; 0, VLOOKUP(Attendance!$G2434,BLOCK_THURSDAY_PERIOD_SCHEDULE[],2,TRUE),
       IF(COUNTIF(FINALS_WEEK_THURSDAY_DATE[],Attendance!$J2434) &gt; 0, VLOOKUP(Attendance!$G2434,FINALS_WEEK_THURSDAY_PERIOD_SCHEDULE[],2,TRUE),
       VLOOKUP(Attendance!$G2434,REGULAR_WEEK_SCHEDULE[[Thursday]:[Period]],3,TRUE))),
IF(WEEKDAY(Attendance!$J2434) = 6,
       IF(COUNTIF(FINALS_WEEK_FRIDAY_DATE[],Attendance!$J2434) &gt; 0, VLOOKUP(Attendance!$G2434,FINALS_WEEK_FRIDAY_PERIOD_SCHEDULE[],2,TRUE),
       VLOOKUP(Attendance!$G2434,REGULAR_WEEK_SCHEDULE[[Friday]:[Period]],2,TRUE))))))))))</f>
        <v/>
      </c>
      <c r="J2434" s="41" t="str">
        <f t="shared" ca="1" si="116"/>
        <v/>
      </c>
      <c r="K2434" s="41" t="str">
        <f>IF($A2434 &lt;&gt; "",VLOOKUP($A2434,'Student reference sheet'!$A$2:$V$2329, 7,FALSE), "")</f>
        <v/>
      </c>
      <c r="L2434" s="30" t="str">
        <f>IF($A2434 ="", "", VLOOKUP($A2434, 'Student reference sheet'!$A$2:$Z$2603,23,FALSE))</f>
        <v/>
      </c>
      <c r="M2434" s="30" t="str">
        <f>IF($A2434 ="", "", VLOOKUP($A2434, 'Student reference sheet'!$A$2:$Z$2603,24,FALSE))</f>
        <v/>
      </c>
      <c r="N2434" s="30" t="str">
        <f>IF($A2434 ="", "", VLOOKUP($A2434, 'Student reference sheet'!$A$2:$Z$2603,26,FALSE))</f>
        <v/>
      </c>
      <c r="O2434" s="30" t="str">
        <f>IF($A2434 ="", "", VLOOKUP($A2434, 'Student reference sheet'!$A$2:$Z$2603,25,FALSE))</f>
        <v/>
      </c>
      <c r="P2434" s="39" t="str">
        <f>IF($A2434 = "", "", IF(OR(VLOOKUP($A2434,'Student reference sheet'!$A$2:$V$2400,8,FALSE) = "R",  VLOOKUP($A2434,'Student reference sheet'!$A$2:$V$2400,8,FALSE) = "L"), "X", ""))</f>
        <v/>
      </c>
      <c r="Q2434" s="39" t="str">
        <f>IF($A2434 ="", "", VLOOKUP($A2434, 'Student reference sheet'!$A$2:$V$2603,22,FALSE))</f>
        <v/>
      </c>
      <c r="R2434" s="39" t="str">
        <f>IF($A2434 &lt;&gt; "",VLOOKUP($A2434,'Student reference sheet'!$A$2:$V$2329, 5,FALSE), "")</f>
        <v/>
      </c>
      <c r="S2434" s="39" t="str">
        <f>IF($A2434 &lt;&gt; "",VLOOKUP($A2434,'Student reference sheet'!$A$2:$V$2329, 6,FALSE), "")</f>
        <v/>
      </c>
      <c r="T2434" s="30" t="str">
        <f>IF($A2434 = "","",
IF(VLOOKUP($A2434,'Student reference sheet'!$A$2:$V$2329, 10,FALSE) = "Y", "Hispanic",
IF(VLOOKUP($A2434,'Student reference sheet'!$A$2:$V$2329,11,FALSE) &lt;&gt; "",
IF(VLOOKUP($A2434,'Student reference sheet'!$A$2:$V$2329,11,FALSE) = "UNK", "Unknown", VLOOKUP(VALUE(VLOOKUP($A2434,'Student reference sheet'!$A$2:$V$2329,11,FALSE)),'Ethnicity Reference'!$A$2:$B$22,2,FALSE)),
IF(VLOOKUP($A2434,'Student reference sheet'!$A$2:$V$2329,9,FALSE) &lt;&gt; "", VLOOKUP(VALUE(VLOOKUP($A2434,'Student reference sheet'!$A$2:$V$2329,9,FALSE)),'Ethnicity Reference'!$A$2:$B$22,2,FALSE),"Unknown"))))</f>
        <v/>
      </c>
      <c r="U2434" s="35"/>
    </row>
    <row r="2435" spans="1:21" ht="15.75">
      <c r="A2435" s="47"/>
      <c r="B2435" s="33"/>
      <c r="C2435" s="39" t="str">
        <f>IF($A2435 &lt;&gt; "",VLOOKUP($A2435,'Student reference sheet'!$A$2:$V$2329, 3,FALSE), "")</f>
        <v/>
      </c>
      <c r="D2435" s="39" t="str">
        <f>IF($A2435 &lt;&gt; "",VLOOKUP($A2435,'Student reference sheet'!$A$2:$V$2329, 2,FALSE), "")</f>
        <v/>
      </c>
      <c r="E2435" s="35"/>
      <c r="F2435" s="34"/>
      <c r="G2435" s="40" t="str">
        <f t="shared" ca="1" si="114"/>
        <v/>
      </c>
      <c r="H2435" s="40" t="str">
        <f t="shared" ca="1" si="115"/>
        <v/>
      </c>
      <c r="I2435" s="36" t="str">
        <f>IF($A2435 = "", "",
IF(COUNTIF(MINIMUM_DAY_DATES[], Attendance!J2435) &gt; 0, VLOOKUP(Attendance!$G2435,MINIMUM_DAY_PERIOD_SCHEDULE[], 2,TRUE),
IF(COUNTIF(RALLY_DATES[], Attendance!J2435) &gt; 0, VLOOKUP(Attendance!$G2435,RALLY_PERIOD_SCHEDULE[], 2,TRUE),
IF(WEEKDAY(Attendance!$J2435) = 2,
       IF(COUNTIF(FINALS_WEEK_MONDAY_DATE[],Attendance!$J2435) &gt; 0, VLOOKUP(Attendance!$G2435,FINALS_WEEK_MONDAY_PERIOD_SCHEDULE[],2,TRUE),
       VLOOKUP(Attendance!$G2435,REGULAR_WEEK_SCHEDULE[],6,TRUE)),
IF(WEEKDAY($J2435) = 3,
       IF(COUNTIF(FINALS_WEEK_TUESDAY_DATE[],Attendance!$J2435) &gt; 0, VLOOKUP(Attendance!$G2435,FINALS_WEEK_TUESDAY_PERIOD_SCHEDULE[],2,TRUE),
       VLOOKUP(Attendance!$G2435,REGULAR_WEEK_SCHEDULE[[Tuesday]:[Period]],5,TRUE)),
IF(WEEKDAY(Attendance!$J2435) = 4,
        IF(COUNTIF(BLOCK_WEDNESDAY_DATES[],Attendance!$J2435) &gt; 0, VLOOKUP(Attendance!$G2435,BLOCK_WEDNESDAY_PERIOD_SCHEDULE[],2,TRUE),
        IF(COUNTIF(FINALS_WEEK_WEDNESDAY_DATE[],Attendance!$J2435) &gt; 0, VLOOKUP(Attendance!$G2435,FINALS_WEEK_WEDNESDAY_PERIOD_SCHEDULE[],2,TRUE),
       VLOOKUP(Attendance!$G2435,REGULAR_WEEK_SCHEDULE[[Wednesday]:[Period]],4,TRUE))),
IF(WEEKDAY($J2435) = 5,
       IF(COUNTIF(BLOCK_THURSDAY_DATES[],Attendance!$J2435) &gt; 0, VLOOKUP(Attendance!$G2435,BLOCK_THURSDAY_PERIOD_SCHEDULE[],2,TRUE),
       IF(COUNTIF(FINALS_WEEK_THURSDAY_DATE[],Attendance!$J2435) &gt; 0, VLOOKUP(Attendance!$G2435,FINALS_WEEK_THURSDAY_PERIOD_SCHEDULE[],2,TRUE),
       VLOOKUP(Attendance!$G2435,REGULAR_WEEK_SCHEDULE[[Thursday]:[Period]],3,TRUE))),
IF(WEEKDAY(Attendance!$J2435) = 6,
       IF(COUNTIF(FINALS_WEEK_FRIDAY_DATE[],Attendance!$J2435) &gt; 0, VLOOKUP(Attendance!$G2435,FINALS_WEEK_FRIDAY_PERIOD_SCHEDULE[],2,TRUE),
       VLOOKUP(Attendance!$G2435,REGULAR_WEEK_SCHEDULE[[Friday]:[Period]],2,TRUE))))))))))</f>
        <v/>
      </c>
      <c r="J2435" s="41" t="str">
        <f t="shared" ca="1" si="116"/>
        <v/>
      </c>
      <c r="K2435" s="41" t="str">
        <f>IF($A2435 &lt;&gt; "",VLOOKUP($A2435,'Student reference sheet'!$A$2:$V$2329, 7,FALSE), "")</f>
        <v/>
      </c>
      <c r="L2435" s="30" t="str">
        <f>IF($A2435 ="", "", VLOOKUP($A2435, 'Student reference sheet'!$A$2:$Z$2603,23,FALSE))</f>
        <v/>
      </c>
      <c r="M2435" s="30" t="str">
        <f>IF($A2435 ="", "", VLOOKUP($A2435, 'Student reference sheet'!$A$2:$Z$2603,24,FALSE))</f>
        <v/>
      </c>
      <c r="N2435" s="30" t="str">
        <f>IF($A2435 ="", "", VLOOKUP($A2435, 'Student reference sheet'!$A$2:$Z$2603,26,FALSE))</f>
        <v/>
      </c>
      <c r="O2435" s="30" t="str">
        <f>IF($A2435 ="", "", VLOOKUP($A2435, 'Student reference sheet'!$A$2:$Z$2603,25,FALSE))</f>
        <v/>
      </c>
      <c r="P2435" s="39" t="str">
        <f>IF($A2435 = "", "", IF(OR(VLOOKUP($A2435,'Student reference sheet'!$A$2:$V$2400,8,FALSE) = "R",  VLOOKUP($A2435,'Student reference sheet'!$A$2:$V$2400,8,FALSE) = "L"), "X", ""))</f>
        <v/>
      </c>
      <c r="Q2435" s="39" t="str">
        <f>IF($A2435 ="", "", VLOOKUP($A2435, 'Student reference sheet'!$A$2:$V$2603,22,FALSE))</f>
        <v/>
      </c>
      <c r="R2435" s="39" t="str">
        <f>IF($A2435 &lt;&gt; "",VLOOKUP($A2435,'Student reference sheet'!$A$2:$V$2329, 5,FALSE), "")</f>
        <v/>
      </c>
      <c r="S2435" s="39" t="str">
        <f>IF($A2435 &lt;&gt; "",VLOOKUP($A2435,'Student reference sheet'!$A$2:$V$2329, 6,FALSE), "")</f>
        <v/>
      </c>
      <c r="T2435" s="30" t="str">
        <f>IF($A2435 = "","",
IF(VLOOKUP($A2435,'Student reference sheet'!$A$2:$V$2329, 10,FALSE) = "Y", "Hispanic",
IF(VLOOKUP($A2435,'Student reference sheet'!$A$2:$V$2329,11,FALSE) &lt;&gt; "",
IF(VLOOKUP($A2435,'Student reference sheet'!$A$2:$V$2329,11,FALSE) = "UNK", "Unknown", VLOOKUP(VALUE(VLOOKUP($A2435,'Student reference sheet'!$A$2:$V$2329,11,FALSE)),'Ethnicity Reference'!$A$2:$B$22,2,FALSE)),
IF(VLOOKUP($A2435,'Student reference sheet'!$A$2:$V$2329,9,FALSE) &lt;&gt; "", VLOOKUP(VALUE(VLOOKUP($A2435,'Student reference sheet'!$A$2:$V$2329,9,FALSE)),'Ethnicity Reference'!$A$2:$B$22,2,FALSE),"Unknown"))))</f>
        <v/>
      </c>
      <c r="U2435" s="35"/>
    </row>
    <row r="2436" spans="1:21" ht="15.75">
      <c r="A2436" s="47"/>
      <c r="B2436" s="33"/>
      <c r="C2436" s="39" t="str">
        <f>IF($A2436 &lt;&gt; "",VLOOKUP($A2436,'Student reference sheet'!$A$2:$V$2329, 3,FALSE), "")</f>
        <v/>
      </c>
      <c r="D2436" s="39" t="str">
        <f>IF($A2436 &lt;&gt; "",VLOOKUP($A2436,'Student reference sheet'!$A$2:$V$2329, 2,FALSE), "")</f>
        <v/>
      </c>
      <c r="E2436" s="35"/>
      <c r="F2436" s="34"/>
      <c r="G2436" s="40" t="str">
        <f t="shared" ca="1" si="114"/>
        <v/>
      </c>
      <c r="H2436" s="40" t="str">
        <f t="shared" ca="1" si="115"/>
        <v/>
      </c>
      <c r="I2436" s="36" t="str">
        <f>IF($A2436 = "", "",
IF(COUNTIF(MINIMUM_DAY_DATES[], Attendance!J2436) &gt; 0, VLOOKUP(Attendance!$G2436,MINIMUM_DAY_PERIOD_SCHEDULE[], 2,TRUE),
IF(COUNTIF(RALLY_DATES[], Attendance!J2436) &gt; 0, VLOOKUP(Attendance!$G2436,RALLY_PERIOD_SCHEDULE[], 2,TRUE),
IF(WEEKDAY(Attendance!$J2436) = 2,
       IF(COUNTIF(FINALS_WEEK_MONDAY_DATE[],Attendance!$J2436) &gt; 0, VLOOKUP(Attendance!$G2436,FINALS_WEEK_MONDAY_PERIOD_SCHEDULE[],2,TRUE),
       VLOOKUP(Attendance!$G2436,REGULAR_WEEK_SCHEDULE[],6,TRUE)),
IF(WEEKDAY($J2436) = 3,
       IF(COUNTIF(FINALS_WEEK_TUESDAY_DATE[],Attendance!$J2436) &gt; 0, VLOOKUP(Attendance!$G2436,FINALS_WEEK_TUESDAY_PERIOD_SCHEDULE[],2,TRUE),
       VLOOKUP(Attendance!$G2436,REGULAR_WEEK_SCHEDULE[[Tuesday]:[Period]],5,TRUE)),
IF(WEEKDAY(Attendance!$J2436) = 4,
        IF(COUNTIF(BLOCK_WEDNESDAY_DATES[],Attendance!$J2436) &gt; 0, VLOOKUP(Attendance!$G2436,BLOCK_WEDNESDAY_PERIOD_SCHEDULE[],2,TRUE),
        IF(COUNTIF(FINALS_WEEK_WEDNESDAY_DATE[],Attendance!$J2436) &gt; 0, VLOOKUP(Attendance!$G2436,FINALS_WEEK_WEDNESDAY_PERIOD_SCHEDULE[],2,TRUE),
       VLOOKUP(Attendance!$G2436,REGULAR_WEEK_SCHEDULE[[Wednesday]:[Period]],4,TRUE))),
IF(WEEKDAY($J2436) = 5,
       IF(COUNTIF(BLOCK_THURSDAY_DATES[],Attendance!$J2436) &gt; 0, VLOOKUP(Attendance!$G2436,BLOCK_THURSDAY_PERIOD_SCHEDULE[],2,TRUE),
       IF(COUNTIF(FINALS_WEEK_THURSDAY_DATE[],Attendance!$J2436) &gt; 0, VLOOKUP(Attendance!$G2436,FINALS_WEEK_THURSDAY_PERIOD_SCHEDULE[],2,TRUE),
       VLOOKUP(Attendance!$G2436,REGULAR_WEEK_SCHEDULE[[Thursday]:[Period]],3,TRUE))),
IF(WEEKDAY(Attendance!$J2436) = 6,
       IF(COUNTIF(FINALS_WEEK_FRIDAY_DATE[],Attendance!$J2436) &gt; 0, VLOOKUP(Attendance!$G2436,FINALS_WEEK_FRIDAY_PERIOD_SCHEDULE[],2,TRUE),
       VLOOKUP(Attendance!$G2436,REGULAR_WEEK_SCHEDULE[[Friday]:[Period]],2,TRUE))))))))))</f>
        <v/>
      </c>
      <c r="J2436" s="41" t="str">
        <f t="shared" ca="1" si="116"/>
        <v/>
      </c>
      <c r="K2436" s="41" t="str">
        <f>IF($A2436 &lt;&gt; "",VLOOKUP($A2436,'Student reference sheet'!$A$2:$V$2329, 7,FALSE), "")</f>
        <v/>
      </c>
      <c r="L2436" s="30" t="str">
        <f>IF($A2436 ="", "", VLOOKUP($A2436, 'Student reference sheet'!$A$2:$Z$2603,23,FALSE))</f>
        <v/>
      </c>
      <c r="M2436" s="30" t="str">
        <f>IF($A2436 ="", "", VLOOKUP($A2436, 'Student reference sheet'!$A$2:$Z$2603,24,FALSE))</f>
        <v/>
      </c>
      <c r="N2436" s="30" t="str">
        <f>IF($A2436 ="", "", VLOOKUP($A2436, 'Student reference sheet'!$A$2:$Z$2603,26,FALSE))</f>
        <v/>
      </c>
      <c r="O2436" s="30" t="str">
        <f>IF($A2436 ="", "", VLOOKUP($A2436, 'Student reference sheet'!$A$2:$Z$2603,25,FALSE))</f>
        <v/>
      </c>
      <c r="P2436" s="39" t="str">
        <f>IF($A2436 = "", "", IF(OR(VLOOKUP($A2436,'Student reference sheet'!$A$2:$V$2400,8,FALSE) = "R",  VLOOKUP($A2436,'Student reference sheet'!$A$2:$V$2400,8,FALSE) = "L"), "X", ""))</f>
        <v/>
      </c>
      <c r="Q2436" s="39" t="str">
        <f>IF($A2436 ="", "", VLOOKUP($A2436, 'Student reference sheet'!$A$2:$V$2603,22,FALSE))</f>
        <v/>
      </c>
      <c r="R2436" s="39" t="str">
        <f>IF($A2436 &lt;&gt; "",VLOOKUP($A2436,'Student reference sheet'!$A$2:$V$2329, 5,FALSE), "")</f>
        <v/>
      </c>
      <c r="S2436" s="39" t="str">
        <f>IF($A2436 &lt;&gt; "",VLOOKUP($A2436,'Student reference sheet'!$A$2:$V$2329, 6,FALSE), "")</f>
        <v/>
      </c>
      <c r="T2436" s="30" t="str">
        <f>IF($A2436 = "","",
IF(VLOOKUP($A2436,'Student reference sheet'!$A$2:$V$2329, 10,FALSE) = "Y", "Hispanic",
IF(VLOOKUP($A2436,'Student reference sheet'!$A$2:$V$2329,11,FALSE) &lt;&gt; "",
IF(VLOOKUP($A2436,'Student reference sheet'!$A$2:$V$2329,11,FALSE) = "UNK", "Unknown", VLOOKUP(VALUE(VLOOKUP($A2436,'Student reference sheet'!$A$2:$V$2329,11,FALSE)),'Ethnicity Reference'!$A$2:$B$22,2,FALSE)),
IF(VLOOKUP($A2436,'Student reference sheet'!$A$2:$V$2329,9,FALSE) &lt;&gt; "", VLOOKUP(VALUE(VLOOKUP($A2436,'Student reference sheet'!$A$2:$V$2329,9,FALSE)),'Ethnicity Reference'!$A$2:$B$22,2,FALSE),"Unknown"))))</f>
        <v/>
      </c>
      <c r="U2436" s="35"/>
    </row>
    <row r="2437" spans="1:21" ht="15.75">
      <c r="A2437" s="47"/>
      <c r="B2437" s="33"/>
      <c r="C2437" s="39" t="str">
        <f>IF($A2437 &lt;&gt; "",VLOOKUP($A2437,'Student reference sheet'!$A$2:$V$2329, 3,FALSE), "")</f>
        <v/>
      </c>
      <c r="D2437" s="39" t="str">
        <f>IF($A2437 &lt;&gt; "",VLOOKUP($A2437,'Student reference sheet'!$A$2:$V$2329, 2,FALSE), "")</f>
        <v/>
      </c>
      <c r="E2437" s="35"/>
      <c r="F2437" s="34"/>
      <c r="G2437" s="40" t="str">
        <f t="shared" ca="1" si="114"/>
        <v/>
      </c>
      <c r="H2437" s="40" t="str">
        <f t="shared" ca="1" si="115"/>
        <v/>
      </c>
      <c r="I2437" s="36" t="str">
        <f>IF($A2437 = "", "",
IF(COUNTIF(MINIMUM_DAY_DATES[], Attendance!J2437) &gt; 0, VLOOKUP(Attendance!$G2437,MINIMUM_DAY_PERIOD_SCHEDULE[], 2,TRUE),
IF(COUNTIF(RALLY_DATES[], Attendance!J2437) &gt; 0, VLOOKUP(Attendance!$G2437,RALLY_PERIOD_SCHEDULE[], 2,TRUE),
IF(WEEKDAY(Attendance!$J2437) = 2,
       IF(COUNTIF(FINALS_WEEK_MONDAY_DATE[],Attendance!$J2437) &gt; 0, VLOOKUP(Attendance!$G2437,FINALS_WEEK_MONDAY_PERIOD_SCHEDULE[],2,TRUE),
       VLOOKUP(Attendance!$G2437,REGULAR_WEEK_SCHEDULE[],6,TRUE)),
IF(WEEKDAY($J2437) = 3,
       IF(COUNTIF(FINALS_WEEK_TUESDAY_DATE[],Attendance!$J2437) &gt; 0, VLOOKUP(Attendance!$G2437,FINALS_WEEK_TUESDAY_PERIOD_SCHEDULE[],2,TRUE),
       VLOOKUP(Attendance!$G2437,REGULAR_WEEK_SCHEDULE[[Tuesday]:[Period]],5,TRUE)),
IF(WEEKDAY(Attendance!$J2437) = 4,
        IF(COUNTIF(BLOCK_WEDNESDAY_DATES[],Attendance!$J2437) &gt; 0, VLOOKUP(Attendance!$G2437,BLOCK_WEDNESDAY_PERIOD_SCHEDULE[],2,TRUE),
        IF(COUNTIF(FINALS_WEEK_WEDNESDAY_DATE[],Attendance!$J2437) &gt; 0, VLOOKUP(Attendance!$G2437,FINALS_WEEK_WEDNESDAY_PERIOD_SCHEDULE[],2,TRUE),
       VLOOKUP(Attendance!$G2437,REGULAR_WEEK_SCHEDULE[[Wednesday]:[Period]],4,TRUE))),
IF(WEEKDAY($J2437) = 5,
       IF(COUNTIF(BLOCK_THURSDAY_DATES[],Attendance!$J2437) &gt; 0, VLOOKUP(Attendance!$G2437,BLOCK_THURSDAY_PERIOD_SCHEDULE[],2,TRUE),
       IF(COUNTIF(FINALS_WEEK_THURSDAY_DATE[],Attendance!$J2437) &gt; 0, VLOOKUP(Attendance!$G2437,FINALS_WEEK_THURSDAY_PERIOD_SCHEDULE[],2,TRUE),
       VLOOKUP(Attendance!$G2437,REGULAR_WEEK_SCHEDULE[[Thursday]:[Period]],3,TRUE))),
IF(WEEKDAY(Attendance!$J2437) = 6,
       IF(COUNTIF(FINALS_WEEK_FRIDAY_DATE[],Attendance!$J2437) &gt; 0, VLOOKUP(Attendance!$G2437,FINALS_WEEK_FRIDAY_PERIOD_SCHEDULE[],2,TRUE),
       VLOOKUP(Attendance!$G2437,REGULAR_WEEK_SCHEDULE[[Friday]:[Period]],2,TRUE))))))))))</f>
        <v/>
      </c>
      <c r="J2437" s="41" t="str">
        <f t="shared" ca="1" si="116"/>
        <v/>
      </c>
      <c r="K2437" s="41" t="str">
        <f>IF($A2437 &lt;&gt; "",VLOOKUP($A2437,'Student reference sheet'!$A$2:$V$2329, 7,FALSE), "")</f>
        <v/>
      </c>
      <c r="L2437" s="30" t="str">
        <f>IF($A2437 ="", "", VLOOKUP($A2437, 'Student reference sheet'!$A$2:$Z$2603,23,FALSE))</f>
        <v/>
      </c>
      <c r="M2437" s="30" t="str">
        <f>IF($A2437 ="", "", VLOOKUP($A2437, 'Student reference sheet'!$A$2:$Z$2603,24,FALSE))</f>
        <v/>
      </c>
      <c r="N2437" s="30" t="str">
        <f>IF($A2437 ="", "", VLOOKUP($A2437, 'Student reference sheet'!$A$2:$Z$2603,26,FALSE))</f>
        <v/>
      </c>
      <c r="O2437" s="30" t="str">
        <f>IF($A2437 ="", "", VLOOKUP($A2437, 'Student reference sheet'!$A$2:$Z$2603,25,FALSE))</f>
        <v/>
      </c>
      <c r="P2437" s="39" t="str">
        <f>IF($A2437 = "", "", IF(OR(VLOOKUP($A2437,'Student reference sheet'!$A$2:$V$2400,8,FALSE) = "R",  VLOOKUP($A2437,'Student reference sheet'!$A$2:$V$2400,8,FALSE) = "L"), "X", ""))</f>
        <v/>
      </c>
      <c r="Q2437" s="39" t="str">
        <f>IF($A2437 ="", "", VLOOKUP($A2437, 'Student reference sheet'!$A$2:$V$2603,22,FALSE))</f>
        <v/>
      </c>
      <c r="R2437" s="39" t="str">
        <f>IF($A2437 &lt;&gt; "",VLOOKUP($A2437,'Student reference sheet'!$A$2:$V$2329, 5,FALSE), "")</f>
        <v/>
      </c>
      <c r="S2437" s="39" t="str">
        <f>IF($A2437 &lt;&gt; "",VLOOKUP($A2437,'Student reference sheet'!$A$2:$V$2329, 6,FALSE), "")</f>
        <v/>
      </c>
      <c r="T2437" s="30" t="str">
        <f>IF($A2437 = "","",
IF(VLOOKUP($A2437,'Student reference sheet'!$A$2:$V$2329, 10,FALSE) = "Y", "Hispanic",
IF(VLOOKUP($A2437,'Student reference sheet'!$A$2:$V$2329,11,FALSE) &lt;&gt; "",
IF(VLOOKUP($A2437,'Student reference sheet'!$A$2:$V$2329,11,FALSE) = "UNK", "Unknown", VLOOKUP(VALUE(VLOOKUP($A2437,'Student reference sheet'!$A$2:$V$2329,11,FALSE)),'Ethnicity Reference'!$A$2:$B$22,2,FALSE)),
IF(VLOOKUP($A2437,'Student reference sheet'!$A$2:$V$2329,9,FALSE) &lt;&gt; "", VLOOKUP(VALUE(VLOOKUP($A2437,'Student reference sheet'!$A$2:$V$2329,9,FALSE)),'Ethnicity Reference'!$A$2:$B$22,2,FALSE),"Unknown"))))</f>
        <v/>
      </c>
      <c r="U2437" s="35"/>
    </row>
    <row r="2438" spans="1:21" ht="15.75">
      <c r="A2438" s="47"/>
      <c r="B2438" s="33"/>
      <c r="C2438" s="39" t="str">
        <f>IF($A2438 &lt;&gt; "",VLOOKUP($A2438,'Student reference sheet'!$A$2:$V$2329, 3,FALSE), "")</f>
        <v/>
      </c>
      <c r="D2438" s="39" t="str">
        <f>IF($A2438 &lt;&gt; "",VLOOKUP($A2438,'Student reference sheet'!$A$2:$V$2329, 2,FALSE), "")</f>
        <v/>
      </c>
      <c r="E2438" s="35"/>
      <c r="F2438" s="34"/>
      <c r="G2438" s="40" t="str">
        <f t="shared" ca="1" si="114"/>
        <v/>
      </c>
      <c r="H2438" s="40" t="str">
        <f t="shared" ca="1" si="115"/>
        <v/>
      </c>
      <c r="I2438" s="36" t="str">
        <f>IF($A2438 = "", "",
IF(COUNTIF(MINIMUM_DAY_DATES[], Attendance!J2438) &gt; 0, VLOOKUP(Attendance!$G2438,MINIMUM_DAY_PERIOD_SCHEDULE[], 2,TRUE),
IF(COUNTIF(RALLY_DATES[], Attendance!J2438) &gt; 0, VLOOKUP(Attendance!$G2438,RALLY_PERIOD_SCHEDULE[], 2,TRUE),
IF(WEEKDAY(Attendance!$J2438) = 2,
       IF(COUNTIF(FINALS_WEEK_MONDAY_DATE[],Attendance!$J2438) &gt; 0, VLOOKUP(Attendance!$G2438,FINALS_WEEK_MONDAY_PERIOD_SCHEDULE[],2,TRUE),
       VLOOKUP(Attendance!$G2438,REGULAR_WEEK_SCHEDULE[],6,TRUE)),
IF(WEEKDAY($J2438) = 3,
       IF(COUNTIF(FINALS_WEEK_TUESDAY_DATE[],Attendance!$J2438) &gt; 0, VLOOKUP(Attendance!$G2438,FINALS_WEEK_TUESDAY_PERIOD_SCHEDULE[],2,TRUE),
       VLOOKUP(Attendance!$G2438,REGULAR_WEEK_SCHEDULE[[Tuesday]:[Period]],5,TRUE)),
IF(WEEKDAY(Attendance!$J2438) = 4,
        IF(COUNTIF(BLOCK_WEDNESDAY_DATES[],Attendance!$J2438) &gt; 0, VLOOKUP(Attendance!$G2438,BLOCK_WEDNESDAY_PERIOD_SCHEDULE[],2,TRUE),
        IF(COUNTIF(FINALS_WEEK_WEDNESDAY_DATE[],Attendance!$J2438) &gt; 0, VLOOKUP(Attendance!$G2438,FINALS_WEEK_WEDNESDAY_PERIOD_SCHEDULE[],2,TRUE),
       VLOOKUP(Attendance!$G2438,REGULAR_WEEK_SCHEDULE[[Wednesday]:[Period]],4,TRUE))),
IF(WEEKDAY($J2438) = 5,
       IF(COUNTIF(BLOCK_THURSDAY_DATES[],Attendance!$J2438) &gt; 0, VLOOKUP(Attendance!$G2438,BLOCK_THURSDAY_PERIOD_SCHEDULE[],2,TRUE),
       IF(COUNTIF(FINALS_WEEK_THURSDAY_DATE[],Attendance!$J2438) &gt; 0, VLOOKUP(Attendance!$G2438,FINALS_WEEK_THURSDAY_PERIOD_SCHEDULE[],2,TRUE),
       VLOOKUP(Attendance!$G2438,REGULAR_WEEK_SCHEDULE[[Thursday]:[Period]],3,TRUE))),
IF(WEEKDAY(Attendance!$J2438) = 6,
       IF(COUNTIF(FINALS_WEEK_FRIDAY_DATE[],Attendance!$J2438) &gt; 0, VLOOKUP(Attendance!$G2438,FINALS_WEEK_FRIDAY_PERIOD_SCHEDULE[],2,TRUE),
       VLOOKUP(Attendance!$G2438,REGULAR_WEEK_SCHEDULE[[Friday]:[Period]],2,TRUE))))))))))</f>
        <v/>
      </c>
      <c r="J2438" s="41" t="str">
        <f t="shared" ca="1" si="116"/>
        <v/>
      </c>
      <c r="K2438" s="41" t="str">
        <f>IF($A2438 &lt;&gt; "",VLOOKUP($A2438,'Student reference sheet'!$A$2:$V$2329, 7,FALSE), "")</f>
        <v/>
      </c>
      <c r="L2438" s="30" t="str">
        <f>IF($A2438 ="", "", VLOOKUP($A2438, 'Student reference sheet'!$A$2:$Z$2603,23,FALSE))</f>
        <v/>
      </c>
      <c r="M2438" s="30" t="str">
        <f>IF($A2438 ="", "", VLOOKUP($A2438, 'Student reference sheet'!$A$2:$Z$2603,24,FALSE))</f>
        <v/>
      </c>
      <c r="N2438" s="30" t="str">
        <f>IF($A2438 ="", "", VLOOKUP($A2438, 'Student reference sheet'!$A$2:$Z$2603,26,FALSE))</f>
        <v/>
      </c>
      <c r="O2438" s="30" t="str">
        <f>IF($A2438 ="", "", VLOOKUP($A2438, 'Student reference sheet'!$A$2:$Z$2603,25,FALSE))</f>
        <v/>
      </c>
      <c r="P2438" s="39" t="str">
        <f>IF($A2438 = "", "", IF(OR(VLOOKUP($A2438,'Student reference sheet'!$A$2:$V$2400,8,FALSE) = "R",  VLOOKUP($A2438,'Student reference sheet'!$A$2:$V$2400,8,FALSE) = "L"), "X", ""))</f>
        <v/>
      </c>
      <c r="Q2438" s="39" t="str">
        <f>IF($A2438 ="", "", VLOOKUP($A2438, 'Student reference sheet'!$A$2:$V$2603,22,FALSE))</f>
        <v/>
      </c>
      <c r="R2438" s="39" t="str">
        <f>IF($A2438 &lt;&gt; "",VLOOKUP($A2438,'Student reference sheet'!$A$2:$V$2329, 5,FALSE), "")</f>
        <v/>
      </c>
      <c r="S2438" s="39" t="str">
        <f>IF($A2438 &lt;&gt; "",VLOOKUP($A2438,'Student reference sheet'!$A$2:$V$2329, 6,FALSE), "")</f>
        <v/>
      </c>
      <c r="T2438" s="30" t="str">
        <f>IF($A2438 = "","",
IF(VLOOKUP($A2438,'Student reference sheet'!$A$2:$V$2329, 10,FALSE) = "Y", "Hispanic",
IF(VLOOKUP($A2438,'Student reference sheet'!$A$2:$V$2329,11,FALSE) &lt;&gt; "",
IF(VLOOKUP($A2438,'Student reference sheet'!$A$2:$V$2329,11,FALSE) = "UNK", "Unknown", VLOOKUP(VALUE(VLOOKUP($A2438,'Student reference sheet'!$A$2:$V$2329,11,FALSE)),'Ethnicity Reference'!$A$2:$B$22,2,FALSE)),
IF(VLOOKUP($A2438,'Student reference sheet'!$A$2:$V$2329,9,FALSE) &lt;&gt; "", VLOOKUP(VALUE(VLOOKUP($A2438,'Student reference sheet'!$A$2:$V$2329,9,FALSE)),'Ethnicity Reference'!$A$2:$B$22,2,FALSE),"Unknown"))))</f>
        <v/>
      </c>
      <c r="U2438" s="35"/>
    </row>
    <row r="2439" spans="1:21" ht="15.75">
      <c r="A2439" s="47"/>
      <c r="B2439" s="33"/>
      <c r="C2439" s="39" t="str">
        <f>IF($A2439 &lt;&gt; "",VLOOKUP($A2439,'Student reference sheet'!$A$2:$V$2329, 3,FALSE), "")</f>
        <v/>
      </c>
      <c r="D2439" s="39" t="str">
        <f>IF($A2439 &lt;&gt; "",VLOOKUP($A2439,'Student reference sheet'!$A$2:$V$2329, 2,FALSE), "")</f>
        <v/>
      </c>
      <c r="E2439" s="35"/>
      <c r="F2439" s="34"/>
      <c r="G2439" s="40" t="str">
        <f t="shared" ca="1" si="114"/>
        <v/>
      </c>
      <c r="H2439" s="40" t="str">
        <f t="shared" ca="1" si="115"/>
        <v/>
      </c>
      <c r="I2439" s="36" t="str">
        <f>IF($A2439 = "", "",
IF(COUNTIF(MINIMUM_DAY_DATES[], Attendance!J2439) &gt; 0, VLOOKUP(Attendance!$G2439,MINIMUM_DAY_PERIOD_SCHEDULE[], 2,TRUE),
IF(COUNTIF(RALLY_DATES[], Attendance!J2439) &gt; 0, VLOOKUP(Attendance!$G2439,RALLY_PERIOD_SCHEDULE[], 2,TRUE),
IF(WEEKDAY(Attendance!$J2439) = 2,
       IF(COUNTIF(FINALS_WEEK_MONDAY_DATE[],Attendance!$J2439) &gt; 0, VLOOKUP(Attendance!$G2439,FINALS_WEEK_MONDAY_PERIOD_SCHEDULE[],2,TRUE),
       VLOOKUP(Attendance!$G2439,REGULAR_WEEK_SCHEDULE[],6,TRUE)),
IF(WEEKDAY($J2439) = 3,
       IF(COUNTIF(FINALS_WEEK_TUESDAY_DATE[],Attendance!$J2439) &gt; 0, VLOOKUP(Attendance!$G2439,FINALS_WEEK_TUESDAY_PERIOD_SCHEDULE[],2,TRUE),
       VLOOKUP(Attendance!$G2439,REGULAR_WEEK_SCHEDULE[[Tuesday]:[Period]],5,TRUE)),
IF(WEEKDAY(Attendance!$J2439) = 4,
        IF(COUNTIF(BLOCK_WEDNESDAY_DATES[],Attendance!$J2439) &gt; 0, VLOOKUP(Attendance!$G2439,BLOCK_WEDNESDAY_PERIOD_SCHEDULE[],2,TRUE),
        IF(COUNTIF(FINALS_WEEK_WEDNESDAY_DATE[],Attendance!$J2439) &gt; 0, VLOOKUP(Attendance!$G2439,FINALS_WEEK_WEDNESDAY_PERIOD_SCHEDULE[],2,TRUE),
       VLOOKUP(Attendance!$G2439,REGULAR_WEEK_SCHEDULE[[Wednesday]:[Period]],4,TRUE))),
IF(WEEKDAY($J2439) = 5,
       IF(COUNTIF(BLOCK_THURSDAY_DATES[],Attendance!$J2439) &gt; 0, VLOOKUP(Attendance!$G2439,BLOCK_THURSDAY_PERIOD_SCHEDULE[],2,TRUE),
       IF(COUNTIF(FINALS_WEEK_THURSDAY_DATE[],Attendance!$J2439) &gt; 0, VLOOKUP(Attendance!$G2439,FINALS_WEEK_THURSDAY_PERIOD_SCHEDULE[],2,TRUE),
       VLOOKUP(Attendance!$G2439,REGULAR_WEEK_SCHEDULE[[Thursday]:[Period]],3,TRUE))),
IF(WEEKDAY(Attendance!$J2439) = 6,
       IF(COUNTIF(FINALS_WEEK_FRIDAY_DATE[],Attendance!$J2439) &gt; 0, VLOOKUP(Attendance!$G2439,FINALS_WEEK_FRIDAY_PERIOD_SCHEDULE[],2,TRUE),
       VLOOKUP(Attendance!$G2439,REGULAR_WEEK_SCHEDULE[[Friday]:[Period]],2,TRUE))))))))))</f>
        <v/>
      </c>
      <c r="J2439" s="41" t="str">
        <f t="shared" ca="1" si="116"/>
        <v/>
      </c>
      <c r="K2439" s="41" t="str">
        <f>IF($A2439 &lt;&gt; "",VLOOKUP($A2439,'Student reference sheet'!$A$2:$V$2329, 7,FALSE), "")</f>
        <v/>
      </c>
      <c r="L2439" s="30" t="str">
        <f>IF($A2439 ="", "", VLOOKUP($A2439, 'Student reference sheet'!$A$2:$Z$2603,23,FALSE))</f>
        <v/>
      </c>
      <c r="M2439" s="30" t="str">
        <f>IF($A2439 ="", "", VLOOKUP($A2439, 'Student reference sheet'!$A$2:$Z$2603,24,FALSE))</f>
        <v/>
      </c>
      <c r="N2439" s="30" t="str">
        <f>IF($A2439 ="", "", VLOOKUP($A2439, 'Student reference sheet'!$A$2:$Z$2603,26,FALSE))</f>
        <v/>
      </c>
      <c r="O2439" s="30" t="str">
        <f>IF($A2439 ="", "", VLOOKUP($A2439, 'Student reference sheet'!$A$2:$Z$2603,25,FALSE))</f>
        <v/>
      </c>
      <c r="P2439" s="39" t="str">
        <f>IF($A2439 = "", "", IF(OR(VLOOKUP($A2439,'Student reference sheet'!$A$2:$V$2400,8,FALSE) = "R",  VLOOKUP($A2439,'Student reference sheet'!$A$2:$V$2400,8,FALSE) = "L"), "X", ""))</f>
        <v/>
      </c>
      <c r="Q2439" s="39" t="str">
        <f>IF($A2439 ="", "", VLOOKUP($A2439, 'Student reference sheet'!$A$2:$V$2603,22,FALSE))</f>
        <v/>
      </c>
      <c r="R2439" s="39" t="str">
        <f>IF($A2439 &lt;&gt; "",VLOOKUP($A2439,'Student reference sheet'!$A$2:$V$2329, 5,FALSE), "")</f>
        <v/>
      </c>
      <c r="S2439" s="39" t="str">
        <f>IF($A2439 &lt;&gt; "",VLOOKUP($A2439,'Student reference sheet'!$A$2:$V$2329, 6,FALSE), "")</f>
        <v/>
      </c>
      <c r="T2439" s="30" t="str">
        <f>IF($A2439 = "","",
IF(VLOOKUP($A2439,'Student reference sheet'!$A$2:$V$2329, 10,FALSE) = "Y", "Hispanic",
IF(VLOOKUP($A2439,'Student reference sheet'!$A$2:$V$2329,11,FALSE) &lt;&gt; "",
IF(VLOOKUP($A2439,'Student reference sheet'!$A$2:$V$2329,11,FALSE) = "UNK", "Unknown", VLOOKUP(VALUE(VLOOKUP($A2439,'Student reference sheet'!$A$2:$V$2329,11,FALSE)),'Ethnicity Reference'!$A$2:$B$22,2,FALSE)),
IF(VLOOKUP($A2439,'Student reference sheet'!$A$2:$V$2329,9,FALSE) &lt;&gt; "", VLOOKUP(VALUE(VLOOKUP($A2439,'Student reference sheet'!$A$2:$V$2329,9,FALSE)),'Ethnicity Reference'!$A$2:$B$22,2,FALSE),"Unknown"))))</f>
        <v/>
      </c>
      <c r="U2439" s="35"/>
    </row>
    <row r="2440" spans="1:21" ht="15.75">
      <c r="A2440" s="47"/>
      <c r="B2440" s="33"/>
      <c r="C2440" s="39" t="str">
        <f>IF($A2440 &lt;&gt; "",VLOOKUP($A2440,'Student reference sheet'!$A$2:$V$2329, 3,FALSE), "")</f>
        <v/>
      </c>
      <c r="D2440" s="39" t="str">
        <f>IF($A2440 &lt;&gt; "",VLOOKUP($A2440,'Student reference sheet'!$A$2:$V$2329, 2,FALSE), "")</f>
        <v/>
      </c>
      <c r="E2440" s="35"/>
      <c r="F2440" s="34"/>
      <c r="G2440" s="40" t="str">
        <f t="shared" ca="1" si="114"/>
        <v/>
      </c>
      <c r="H2440" s="40" t="str">
        <f t="shared" ca="1" si="115"/>
        <v/>
      </c>
      <c r="I2440" s="36" t="str">
        <f>IF($A2440 = "", "",
IF(COUNTIF(MINIMUM_DAY_DATES[], Attendance!J2440) &gt; 0, VLOOKUP(Attendance!$G2440,MINIMUM_DAY_PERIOD_SCHEDULE[], 2,TRUE),
IF(COUNTIF(RALLY_DATES[], Attendance!J2440) &gt; 0, VLOOKUP(Attendance!$G2440,RALLY_PERIOD_SCHEDULE[], 2,TRUE),
IF(WEEKDAY(Attendance!$J2440) = 2,
       IF(COUNTIF(FINALS_WEEK_MONDAY_DATE[],Attendance!$J2440) &gt; 0, VLOOKUP(Attendance!$G2440,FINALS_WEEK_MONDAY_PERIOD_SCHEDULE[],2,TRUE),
       VLOOKUP(Attendance!$G2440,REGULAR_WEEK_SCHEDULE[],6,TRUE)),
IF(WEEKDAY($J2440) = 3,
       IF(COUNTIF(FINALS_WEEK_TUESDAY_DATE[],Attendance!$J2440) &gt; 0, VLOOKUP(Attendance!$G2440,FINALS_WEEK_TUESDAY_PERIOD_SCHEDULE[],2,TRUE),
       VLOOKUP(Attendance!$G2440,REGULAR_WEEK_SCHEDULE[[Tuesday]:[Period]],5,TRUE)),
IF(WEEKDAY(Attendance!$J2440) = 4,
        IF(COUNTIF(BLOCK_WEDNESDAY_DATES[],Attendance!$J2440) &gt; 0, VLOOKUP(Attendance!$G2440,BLOCK_WEDNESDAY_PERIOD_SCHEDULE[],2,TRUE),
        IF(COUNTIF(FINALS_WEEK_WEDNESDAY_DATE[],Attendance!$J2440) &gt; 0, VLOOKUP(Attendance!$G2440,FINALS_WEEK_WEDNESDAY_PERIOD_SCHEDULE[],2,TRUE),
       VLOOKUP(Attendance!$G2440,REGULAR_WEEK_SCHEDULE[[Wednesday]:[Period]],4,TRUE))),
IF(WEEKDAY($J2440) = 5,
       IF(COUNTIF(BLOCK_THURSDAY_DATES[],Attendance!$J2440) &gt; 0, VLOOKUP(Attendance!$G2440,BLOCK_THURSDAY_PERIOD_SCHEDULE[],2,TRUE),
       IF(COUNTIF(FINALS_WEEK_THURSDAY_DATE[],Attendance!$J2440) &gt; 0, VLOOKUP(Attendance!$G2440,FINALS_WEEK_THURSDAY_PERIOD_SCHEDULE[],2,TRUE),
       VLOOKUP(Attendance!$G2440,REGULAR_WEEK_SCHEDULE[[Thursday]:[Period]],3,TRUE))),
IF(WEEKDAY(Attendance!$J2440) = 6,
       IF(COUNTIF(FINALS_WEEK_FRIDAY_DATE[],Attendance!$J2440) &gt; 0, VLOOKUP(Attendance!$G2440,FINALS_WEEK_FRIDAY_PERIOD_SCHEDULE[],2,TRUE),
       VLOOKUP(Attendance!$G2440,REGULAR_WEEK_SCHEDULE[[Friday]:[Period]],2,TRUE))))))))))</f>
        <v/>
      </c>
      <c r="J2440" s="41" t="str">
        <f t="shared" ca="1" si="116"/>
        <v/>
      </c>
      <c r="K2440" s="41" t="str">
        <f>IF($A2440 &lt;&gt; "",VLOOKUP($A2440,'Student reference sheet'!$A$2:$V$2329, 7,FALSE), "")</f>
        <v/>
      </c>
      <c r="L2440" s="30" t="str">
        <f>IF($A2440 ="", "", VLOOKUP($A2440, 'Student reference sheet'!$A$2:$Z$2603,23,FALSE))</f>
        <v/>
      </c>
      <c r="M2440" s="30" t="str">
        <f>IF($A2440 ="", "", VLOOKUP($A2440, 'Student reference sheet'!$A$2:$Z$2603,24,FALSE))</f>
        <v/>
      </c>
      <c r="N2440" s="30" t="str">
        <f>IF($A2440 ="", "", VLOOKUP($A2440, 'Student reference sheet'!$A$2:$Z$2603,26,FALSE))</f>
        <v/>
      </c>
      <c r="O2440" s="30" t="str">
        <f>IF($A2440 ="", "", VLOOKUP($A2440, 'Student reference sheet'!$A$2:$Z$2603,25,FALSE))</f>
        <v/>
      </c>
      <c r="P2440" s="39" t="str">
        <f>IF($A2440 = "", "", IF(OR(VLOOKUP($A2440,'Student reference sheet'!$A$2:$V$2400,8,FALSE) = "R",  VLOOKUP($A2440,'Student reference sheet'!$A$2:$V$2400,8,FALSE) = "L"), "X", ""))</f>
        <v/>
      </c>
      <c r="Q2440" s="39" t="str">
        <f>IF($A2440 ="", "", VLOOKUP($A2440, 'Student reference sheet'!$A$2:$V$2603,22,FALSE))</f>
        <v/>
      </c>
      <c r="R2440" s="39" t="str">
        <f>IF($A2440 &lt;&gt; "",VLOOKUP($A2440,'Student reference sheet'!$A$2:$V$2329, 5,FALSE), "")</f>
        <v/>
      </c>
      <c r="S2440" s="39" t="str">
        <f>IF($A2440 &lt;&gt; "",VLOOKUP($A2440,'Student reference sheet'!$A$2:$V$2329, 6,FALSE), "")</f>
        <v/>
      </c>
      <c r="T2440" s="30" t="str">
        <f>IF($A2440 = "","",
IF(VLOOKUP($A2440,'Student reference sheet'!$A$2:$V$2329, 10,FALSE) = "Y", "Hispanic",
IF(VLOOKUP($A2440,'Student reference sheet'!$A$2:$V$2329,11,FALSE) &lt;&gt; "",
IF(VLOOKUP($A2440,'Student reference sheet'!$A$2:$V$2329,11,FALSE) = "UNK", "Unknown", VLOOKUP(VALUE(VLOOKUP($A2440,'Student reference sheet'!$A$2:$V$2329,11,FALSE)),'Ethnicity Reference'!$A$2:$B$22,2,FALSE)),
IF(VLOOKUP($A2440,'Student reference sheet'!$A$2:$V$2329,9,FALSE) &lt;&gt; "", VLOOKUP(VALUE(VLOOKUP($A2440,'Student reference sheet'!$A$2:$V$2329,9,FALSE)),'Ethnicity Reference'!$A$2:$B$22,2,FALSE),"Unknown"))))</f>
        <v/>
      </c>
      <c r="U2440" s="35"/>
    </row>
    <row r="2441" spans="1:21" ht="15.75">
      <c r="A2441" s="47"/>
      <c r="B2441" s="33"/>
      <c r="C2441" s="39" t="str">
        <f>IF($A2441 &lt;&gt; "",VLOOKUP($A2441,'Student reference sheet'!$A$2:$V$2329, 3,FALSE), "")</f>
        <v/>
      </c>
      <c r="D2441" s="39" t="str">
        <f>IF($A2441 &lt;&gt; "",VLOOKUP($A2441,'Student reference sheet'!$A$2:$V$2329, 2,FALSE), "")</f>
        <v/>
      </c>
      <c r="E2441" s="35"/>
      <c r="F2441" s="34"/>
      <c r="G2441" s="40" t="str">
        <f t="shared" ca="1" si="114"/>
        <v/>
      </c>
      <c r="H2441" s="40" t="str">
        <f t="shared" ca="1" si="115"/>
        <v/>
      </c>
      <c r="I2441" s="36" t="str">
        <f>IF($A2441 = "", "",
IF(COUNTIF(MINIMUM_DAY_DATES[], Attendance!J2441) &gt; 0, VLOOKUP(Attendance!$G2441,MINIMUM_DAY_PERIOD_SCHEDULE[], 2,TRUE),
IF(COUNTIF(RALLY_DATES[], Attendance!J2441) &gt; 0, VLOOKUP(Attendance!$G2441,RALLY_PERIOD_SCHEDULE[], 2,TRUE),
IF(WEEKDAY(Attendance!$J2441) = 2,
       IF(COUNTIF(FINALS_WEEK_MONDAY_DATE[],Attendance!$J2441) &gt; 0, VLOOKUP(Attendance!$G2441,FINALS_WEEK_MONDAY_PERIOD_SCHEDULE[],2,TRUE),
       VLOOKUP(Attendance!$G2441,REGULAR_WEEK_SCHEDULE[],6,TRUE)),
IF(WEEKDAY($J2441) = 3,
       IF(COUNTIF(FINALS_WEEK_TUESDAY_DATE[],Attendance!$J2441) &gt; 0, VLOOKUP(Attendance!$G2441,FINALS_WEEK_TUESDAY_PERIOD_SCHEDULE[],2,TRUE),
       VLOOKUP(Attendance!$G2441,REGULAR_WEEK_SCHEDULE[[Tuesday]:[Period]],5,TRUE)),
IF(WEEKDAY(Attendance!$J2441) = 4,
        IF(COUNTIF(BLOCK_WEDNESDAY_DATES[],Attendance!$J2441) &gt; 0, VLOOKUP(Attendance!$G2441,BLOCK_WEDNESDAY_PERIOD_SCHEDULE[],2,TRUE),
        IF(COUNTIF(FINALS_WEEK_WEDNESDAY_DATE[],Attendance!$J2441) &gt; 0, VLOOKUP(Attendance!$G2441,FINALS_WEEK_WEDNESDAY_PERIOD_SCHEDULE[],2,TRUE),
       VLOOKUP(Attendance!$G2441,REGULAR_WEEK_SCHEDULE[[Wednesday]:[Period]],4,TRUE))),
IF(WEEKDAY($J2441) = 5,
       IF(COUNTIF(BLOCK_THURSDAY_DATES[],Attendance!$J2441) &gt; 0, VLOOKUP(Attendance!$G2441,BLOCK_THURSDAY_PERIOD_SCHEDULE[],2,TRUE),
       IF(COUNTIF(FINALS_WEEK_THURSDAY_DATE[],Attendance!$J2441) &gt; 0, VLOOKUP(Attendance!$G2441,FINALS_WEEK_THURSDAY_PERIOD_SCHEDULE[],2,TRUE),
       VLOOKUP(Attendance!$G2441,REGULAR_WEEK_SCHEDULE[[Thursday]:[Period]],3,TRUE))),
IF(WEEKDAY(Attendance!$J2441) = 6,
       IF(COUNTIF(FINALS_WEEK_FRIDAY_DATE[],Attendance!$J2441) &gt; 0, VLOOKUP(Attendance!$G2441,FINALS_WEEK_FRIDAY_PERIOD_SCHEDULE[],2,TRUE),
       VLOOKUP(Attendance!$G2441,REGULAR_WEEK_SCHEDULE[[Friday]:[Period]],2,TRUE))))))))))</f>
        <v/>
      </c>
      <c r="J2441" s="41" t="str">
        <f t="shared" ca="1" si="116"/>
        <v/>
      </c>
      <c r="K2441" s="41" t="str">
        <f>IF($A2441 &lt;&gt; "",VLOOKUP($A2441,'Student reference sheet'!$A$2:$V$2329, 7,FALSE), "")</f>
        <v/>
      </c>
      <c r="L2441" s="30" t="str">
        <f>IF($A2441 ="", "", VLOOKUP($A2441, 'Student reference sheet'!$A$2:$Z$2603,23,FALSE))</f>
        <v/>
      </c>
      <c r="M2441" s="30" t="str">
        <f>IF($A2441 ="", "", VLOOKUP($A2441, 'Student reference sheet'!$A$2:$Z$2603,24,FALSE))</f>
        <v/>
      </c>
      <c r="N2441" s="30" t="str">
        <f>IF($A2441 ="", "", VLOOKUP($A2441, 'Student reference sheet'!$A$2:$Z$2603,26,FALSE))</f>
        <v/>
      </c>
      <c r="O2441" s="30" t="str">
        <f>IF($A2441 ="", "", VLOOKUP($A2441, 'Student reference sheet'!$A$2:$Z$2603,25,FALSE))</f>
        <v/>
      </c>
      <c r="P2441" s="39" t="str">
        <f>IF($A2441 = "", "", IF(OR(VLOOKUP($A2441,'Student reference sheet'!$A$2:$V$2400,8,FALSE) = "R",  VLOOKUP($A2441,'Student reference sheet'!$A$2:$V$2400,8,FALSE) = "L"), "X", ""))</f>
        <v/>
      </c>
      <c r="Q2441" s="39" t="str">
        <f>IF($A2441 ="", "", VLOOKUP($A2441, 'Student reference sheet'!$A$2:$V$2603,22,FALSE))</f>
        <v/>
      </c>
      <c r="R2441" s="39" t="str">
        <f>IF($A2441 &lt;&gt; "",VLOOKUP($A2441,'Student reference sheet'!$A$2:$V$2329, 5,FALSE), "")</f>
        <v/>
      </c>
      <c r="S2441" s="39" t="str">
        <f>IF($A2441 &lt;&gt; "",VLOOKUP($A2441,'Student reference sheet'!$A$2:$V$2329, 6,FALSE), "")</f>
        <v/>
      </c>
      <c r="T2441" s="30" t="str">
        <f>IF($A2441 = "","",
IF(VLOOKUP($A2441,'Student reference sheet'!$A$2:$V$2329, 10,FALSE) = "Y", "Hispanic",
IF(VLOOKUP($A2441,'Student reference sheet'!$A$2:$V$2329,11,FALSE) &lt;&gt; "",
IF(VLOOKUP($A2441,'Student reference sheet'!$A$2:$V$2329,11,FALSE) = "UNK", "Unknown", VLOOKUP(VALUE(VLOOKUP($A2441,'Student reference sheet'!$A$2:$V$2329,11,FALSE)),'Ethnicity Reference'!$A$2:$B$22,2,FALSE)),
IF(VLOOKUP($A2441,'Student reference sheet'!$A$2:$V$2329,9,FALSE) &lt;&gt; "", VLOOKUP(VALUE(VLOOKUP($A2441,'Student reference sheet'!$A$2:$V$2329,9,FALSE)),'Ethnicity Reference'!$A$2:$B$22,2,FALSE),"Unknown"))))</f>
        <v/>
      </c>
      <c r="U2441" s="35"/>
    </row>
    <row r="2442" spans="1:21" ht="15.75">
      <c r="A2442" s="47"/>
      <c r="B2442" s="33"/>
      <c r="C2442" s="39" t="str">
        <f>IF($A2442 &lt;&gt; "",VLOOKUP($A2442,'Student reference sheet'!$A$2:$V$2329, 3,FALSE), "")</f>
        <v/>
      </c>
      <c r="D2442" s="39" t="str">
        <f>IF($A2442 &lt;&gt; "",VLOOKUP($A2442,'Student reference sheet'!$A$2:$V$2329, 2,FALSE), "")</f>
        <v/>
      </c>
      <c r="E2442" s="35"/>
      <c r="F2442" s="34"/>
      <c r="G2442" s="40" t="str">
        <f t="shared" ref="G2442:G2505" ca="1" si="117">IF(A2442 &lt;&gt;"", IF(G2442 = "",NOW() - TODAY(), G2442), "")</f>
        <v/>
      </c>
      <c r="H2442" s="40" t="str">
        <f t="shared" ref="H2442:H2505" ca="1" si="118">IF(B2442 &lt;&gt;"", IF(H2442 = "",NOW() - TODAY(), H2442), "")</f>
        <v/>
      </c>
      <c r="I2442" s="36" t="str">
        <f>IF($A2442 = "", "",
IF(COUNTIF(MINIMUM_DAY_DATES[], Attendance!J2442) &gt; 0, VLOOKUP(Attendance!$G2442,MINIMUM_DAY_PERIOD_SCHEDULE[], 2,TRUE),
IF(COUNTIF(RALLY_DATES[], Attendance!J2442) &gt; 0, VLOOKUP(Attendance!$G2442,RALLY_PERIOD_SCHEDULE[], 2,TRUE),
IF(WEEKDAY(Attendance!$J2442) = 2,
       IF(COUNTIF(FINALS_WEEK_MONDAY_DATE[],Attendance!$J2442) &gt; 0, VLOOKUP(Attendance!$G2442,FINALS_WEEK_MONDAY_PERIOD_SCHEDULE[],2,TRUE),
       VLOOKUP(Attendance!$G2442,REGULAR_WEEK_SCHEDULE[],6,TRUE)),
IF(WEEKDAY($J2442) = 3,
       IF(COUNTIF(FINALS_WEEK_TUESDAY_DATE[],Attendance!$J2442) &gt; 0, VLOOKUP(Attendance!$G2442,FINALS_WEEK_TUESDAY_PERIOD_SCHEDULE[],2,TRUE),
       VLOOKUP(Attendance!$G2442,REGULAR_WEEK_SCHEDULE[[Tuesday]:[Period]],5,TRUE)),
IF(WEEKDAY(Attendance!$J2442) = 4,
        IF(COUNTIF(BLOCK_WEDNESDAY_DATES[],Attendance!$J2442) &gt; 0, VLOOKUP(Attendance!$G2442,BLOCK_WEDNESDAY_PERIOD_SCHEDULE[],2,TRUE),
        IF(COUNTIF(FINALS_WEEK_WEDNESDAY_DATE[],Attendance!$J2442) &gt; 0, VLOOKUP(Attendance!$G2442,FINALS_WEEK_WEDNESDAY_PERIOD_SCHEDULE[],2,TRUE),
       VLOOKUP(Attendance!$G2442,REGULAR_WEEK_SCHEDULE[[Wednesday]:[Period]],4,TRUE))),
IF(WEEKDAY($J2442) = 5,
       IF(COUNTIF(BLOCK_THURSDAY_DATES[],Attendance!$J2442) &gt; 0, VLOOKUP(Attendance!$G2442,BLOCK_THURSDAY_PERIOD_SCHEDULE[],2,TRUE),
       IF(COUNTIF(FINALS_WEEK_THURSDAY_DATE[],Attendance!$J2442) &gt; 0, VLOOKUP(Attendance!$G2442,FINALS_WEEK_THURSDAY_PERIOD_SCHEDULE[],2,TRUE),
       VLOOKUP(Attendance!$G2442,REGULAR_WEEK_SCHEDULE[[Thursday]:[Period]],3,TRUE))),
IF(WEEKDAY(Attendance!$J2442) = 6,
       IF(COUNTIF(FINALS_WEEK_FRIDAY_DATE[],Attendance!$J2442) &gt; 0, VLOOKUP(Attendance!$G2442,FINALS_WEEK_FRIDAY_PERIOD_SCHEDULE[],2,TRUE),
       VLOOKUP(Attendance!$G2442,REGULAR_WEEK_SCHEDULE[[Friday]:[Period]],2,TRUE))))))))))</f>
        <v/>
      </c>
      <c r="J2442" s="41" t="str">
        <f t="shared" ref="J2442:J2505" ca="1" si="119">IF(A2442 &lt;&gt;"", IF(J2442 = "",TODAY(), J2442), "")</f>
        <v/>
      </c>
      <c r="K2442" s="41" t="str">
        <f>IF($A2442 &lt;&gt; "",VLOOKUP($A2442,'Student reference sheet'!$A$2:$V$2329, 7,FALSE), "")</f>
        <v/>
      </c>
      <c r="L2442" s="30" t="str">
        <f>IF($A2442 ="", "", VLOOKUP($A2442, 'Student reference sheet'!$A$2:$Z$2603,23,FALSE))</f>
        <v/>
      </c>
      <c r="M2442" s="30" t="str">
        <f>IF($A2442 ="", "", VLOOKUP($A2442, 'Student reference sheet'!$A$2:$Z$2603,24,FALSE))</f>
        <v/>
      </c>
      <c r="N2442" s="30" t="str">
        <f>IF($A2442 ="", "", VLOOKUP($A2442, 'Student reference sheet'!$A$2:$Z$2603,26,FALSE))</f>
        <v/>
      </c>
      <c r="O2442" s="30" t="str">
        <f>IF($A2442 ="", "", VLOOKUP($A2442, 'Student reference sheet'!$A$2:$Z$2603,25,FALSE))</f>
        <v/>
      </c>
      <c r="P2442" s="39" t="str">
        <f>IF($A2442 = "", "", IF(OR(VLOOKUP($A2442,'Student reference sheet'!$A$2:$V$2400,8,FALSE) = "R",  VLOOKUP($A2442,'Student reference sheet'!$A$2:$V$2400,8,FALSE) = "L"), "X", ""))</f>
        <v/>
      </c>
      <c r="Q2442" s="39" t="str">
        <f>IF($A2442 ="", "", VLOOKUP($A2442, 'Student reference sheet'!$A$2:$V$2603,22,FALSE))</f>
        <v/>
      </c>
      <c r="R2442" s="39" t="str">
        <f>IF($A2442 &lt;&gt; "",VLOOKUP($A2442,'Student reference sheet'!$A$2:$V$2329, 5,FALSE), "")</f>
        <v/>
      </c>
      <c r="S2442" s="39" t="str">
        <f>IF($A2442 &lt;&gt; "",VLOOKUP($A2442,'Student reference sheet'!$A$2:$V$2329, 6,FALSE), "")</f>
        <v/>
      </c>
      <c r="T2442" s="30" t="str">
        <f>IF($A2442 = "","",
IF(VLOOKUP($A2442,'Student reference sheet'!$A$2:$V$2329, 10,FALSE) = "Y", "Hispanic",
IF(VLOOKUP($A2442,'Student reference sheet'!$A$2:$V$2329,11,FALSE) &lt;&gt; "",
IF(VLOOKUP($A2442,'Student reference sheet'!$A$2:$V$2329,11,FALSE) = "UNK", "Unknown", VLOOKUP(VALUE(VLOOKUP($A2442,'Student reference sheet'!$A$2:$V$2329,11,FALSE)),'Ethnicity Reference'!$A$2:$B$22,2,FALSE)),
IF(VLOOKUP($A2442,'Student reference sheet'!$A$2:$V$2329,9,FALSE) &lt;&gt; "", VLOOKUP(VALUE(VLOOKUP($A2442,'Student reference sheet'!$A$2:$V$2329,9,FALSE)),'Ethnicity Reference'!$A$2:$B$22,2,FALSE),"Unknown"))))</f>
        <v/>
      </c>
      <c r="U2442" s="35"/>
    </row>
    <row r="2443" spans="1:21" ht="15.75">
      <c r="A2443" s="47"/>
      <c r="B2443" s="33"/>
      <c r="C2443" s="39" t="str">
        <f>IF($A2443 &lt;&gt; "",VLOOKUP($A2443,'Student reference sheet'!$A$2:$V$2329, 3,FALSE), "")</f>
        <v/>
      </c>
      <c r="D2443" s="39" t="str">
        <f>IF($A2443 &lt;&gt; "",VLOOKUP($A2443,'Student reference sheet'!$A$2:$V$2329, 2,FALSE), "")</f>
        <v/>
      </c>
      <c r="E2443" s="35"/>
      <c r="F2443" s="34"/>
      <c r="G2443" s="40" t="str">
        <f t="shared" ca="1" si="117"/>
        <v/>
      </c>
      <c r="H2443" s="40" t="str">
        <f t="shared" ca="1" si="118"/>
        <v/>
      </c>
      <c r="I2443" s="36" t="str">
        <f>IF($A2443 = "", "",
IF(COUNTIF(MINIMUM_DAY_DATES[], Attendance!J2443) &gt; 0, VLOOKUP(Attendance!$G2443,MINIMUM_DAY_PERIOD_SCHEDULE[], 2,TRUE),
IF(COUNTIF(RALLY_DATES[], Attendance!J2443) &gt; 0, VLOOKUP(Attendance!$G2443,RALLY_PERIOD_SCHEDULE[], 2,TRUE),
IF(WEEKDAY(Attendance!$J2443) = 2,
       IF(COUNTIF(FINALS_WEEK_MONDAY_DATE[],Attendance!$J2443) &gt; 0, VLOOKUP(Attendance!$G2443,FINALS_WEEK_MONDAY_PERIOD_SCHEDULE[],2,TRUE),
       VLOOKUP(Attendance!$G2443,REGULAR_WEEK_SCHEDULE[],6,TRUE)),
IF(WEEKDAY($J2443) = 3,
       IF(COUNTIF(FINALS_WEEK_TUESDAY_DATE[],Attendance!$J2443) &gt; 0, VLOOKUP(Attendance!$G2443,FINALS_WEEK_TUESDAY_PERIOD_SCHEDULE[],2,TRUE),
       VLOOKUP(Attendance!$G2443,REGULAR_WEEK_SCHEDULE[[Tuesday]:[Period]],5,TRUE)),
IF(WEEKDAY(Attendance!$J2443) = 4,
        IF(COUNTIF(BLOCK_WEDNESDAY_DATES[],Attendance!$J2443) &gt; 0, VLOOKUP(Attendance!$G2443,BLOCK_WEDNESDAY_PERIOD_SCHEDULE[],2,TRUE),
        IF(COUNTIF(FINALS_WEEK_WEDNESDAY_DATE[],Attendance!$J2443) &gt; 0, VLOOKUP(Attendance!$G2443,FINALS_WEEK_WEDNESDAY_PERIOD_SCHEDULE[],2,TRUE),
       VLOOKUP(Attendance!$G2443,REGULAR_WEEK_SCHEDULE[[Wednesday]:[Period]],4,TRUE))),
IF(WEEKDAY($J2443) = 5,
       IF(COUNTIF(BLOCK_THURSDAY_DATES[],Attendance!$J2443) &gt; 0, VLOOKUP(Attendance!$G2443,BLOCK_THURSDAY_PERIOD_SCHEDULE[],2,TRUE),
       IF(COUNTIF(FINALS_WEEK_THURSDAY_DATE[],Attendance!$J2443) &gt; 0, VLOOKUP(Attendance!$G2443,FINALS_WEEK_THURSDAY_PERIOD_SCHEDULE[],2,TRUE),
       VLOOKUP(Attendance!$G2443,REGULAR_WEEK_SCHEDULE[[Thursday]:[Period]],3,TRUE))),
IF(WEEKDAY(Attendance!$J2443) = 6,
       IF(COUNTIF(FINALS_WEEK_FRIDAY_DATE[],Attendance!$J2443) &gt; 0, VLOOKUP(Attendance!$G2443,FINALS_WEEK_FRIDAY_PERIOD_SCHEDULE[],2,TRUE),
       VLOOKUP(Attendance!$G2443,REGULAR_WEEK_SCHEDULE[[Friday]:[Period]],2,TRUE))))))))))</f>
        <v/>
      </c>
      <c r="J2443" s="41" t="str">
        <f t="shared" ca="1" si="119"/>
        <v/>
      </c>
      <c r="K2443" s="41" t="str">
        <f>IF($A2443 &lt;&gt; "",VLOOKUP($A2443,'Student reference sheet'!$A$2:$V$2329, 7,FALSE), "")</f>
        <v/>
      </c>
      <c r="L2443" s="30" t="str">
        <f>IF($A2443 ="", "", VLOOKUP($A2443, 'Student reference sheet'!$A$2:$Z$2603,23,FALSE))</f>
        <v/>
      </c>
      <c r="M2443" s="30" t="str">
        <f>IF($A2443 ="", "", VLOOKUP($A2443, 'Student reference sheet'!$A$2:$Z$2603,24,FALSE))</f>
        <v/>
      </c>
      <c r="N2443" s="30" t="str">
        <f>IF($A2443 ="", "", VLOOKUP($A2443, 'Student reference sheet'!$A$2:$Z$2603,26,FALSE))</f>
        <v/>
      </c>
      <c r="O2443" s="30" t="str">
        <f>IF($A2443 ="", "", VLOOKUP($A2443, 'Student reference sheet'!$A$2:$Z$2603,25,FALSE))</f>
        <v/>
      </c>
      <c r="P2443" s="39" t="str">
        <f>IF($A2443 = "", "", IF(OR(VLOOKUP($A2443,'Student reference sheet'!$A$2:$V$2400,8,FALSE) = "R",  VLOOKUP($A2443,'Student reference sheet'!$A$2:$V$2400,8,FALSE) = "L"), "X", ""))</f>
        <v/>
      </c>
      <c r="Q2443" s="39" t="str">
        <f>IF($A2443 ="", "", VLOOKUP($A2443, 'Student reference sheet'!$A$2:$V$2603,22,FALSE))</f>
        <v/>
      </c>
      <c r="R2443" s="39" t="str">
        <f>IF($A2443 &lt;&gt; "",VLOOKUP($A2443,'Student reference sheet'!$A$2:$V$2329, 5,FALSE), "")</f>
        <v/>
      </c>
      <c r="S2443" s="39" t="str">
        <f>IF($A2443 &lt;&gt; "",VLOOKUP($A2443,'Student reference sheet'!$A$2:$V$2329, 6,FALSE), "")</f>
        <v/>
      </c>
      <c r="T2443" s="30" t="str">
        <f>IF($A2443 = "","",
IF(VLOOKUP($A2443,'Student reference sheet'!$A$2:$V$2329, 10,FALSE) = "Y", "Hispanic",
IF(VLOOKUP($A2443,'Student reference sheet'!$A$2:$V$2329,11,FALSE) &lt;&gt; "",
IF(VLOOKUP($A2443,'Student reference sheet'!$A$2:$V$2329,11,FALSE) = "UNK", "Unknown", VLOOKUP(VALUE(VLOOKUP($A2443,'Student reference sheet'!$A$2:$V$2329,11,FALSE)),'Ethnicity Reference'!$A$2:$B$22,2,FALSE)),
IF(VLOOKUP($A2443,'Student reference sheet'!$A$2:$V$2329,9,FALSE) &lt;&gt; "", VLOOKUP(VALUE(VLOOKUP($A2443,'Student reference sheet'!$A$2:$V$2329,9,FALSE)),'Ethnicity Reference'!$A$2:$B$22,2,FALSE),"Unknown"))))</f>
        <v/>
      </c>
      <c r="U2443" s="35"/>
    </row>
    <row r="2444" spans="1:21" ht="15.75">
      <c r="A2444" s="47"/>
      <c r="B2444" s="33"/>
      <c r="C2444" s="39" t="str">
        <f>IF($A2444 &lt;&gt; "",VLOOKUP($A2444,'Student reference sheet'!$A$2:$V$2329, 3,FALSE), "")</f>
        <v/>
      </c>
      <c r="D2444" s="39" t="str">
        <f>IF($A2444 &lt;&gt; "",VLOOKUP($A2444,'Student reference sheet'!$A$2:$V$2329, 2,FALSE), "")</f>
        <v/>
      </c>
      <c r="E2444" s="35"/>
      <c r="F2444" s="34"/>
      <c r="G2444" s="40" t="str">
        <f t="shared" ca="1" si="117"/>
        <v/>
      </c>
      <c r="H2444" s="40" t="str">
        <f t="shared" ca="1" si="118"/>
        <v/>
      </c>
      <c r="I2444" s="36" t="str">
        <f>IF($A2444 = "", "",
IF(COUNTIF(MINIMUM_DAY_DATES[], Attendance!J2444) &gt; 0, VLOOKUP(Attendance!$G2444,MINIMUM_DAY_PERIOD_SCHEDULE[], 2,TRUE),
IF(COUNTIF(RALLY_DATES[], Attendance!J2444) &gt; 0, VLOOKUP(Attendance!$G2444,RALLY_PERIOD_SCHEDULE[], 2,TRUE),
IF(WEEKDAY(Attendance!$J2444) = 2,
       IF(COUNTIF(FINALS_WEEK_MONDAY_DATE[],Attendance!$J2444) &gt; 0, VLOOKUP(Attendance!$G2444,FINALS_WEEK_MONDAY_PERIOD_SCHEDULE[],2,TRUE),
       VLOOKUP(Attendance!$G2444,REGULAR_WEEK_SCHEDULE[],6,TRUE)),
IF(WEEKDAY($J2444) = 3,
       IF(COUNTIF(FINALS_WEEK_TUESDAY_DATE[],Attendance!$J2444) &gt; 0, VLOOKUP(Attendance!$G2444,FINALS_WEEK_TUESDAY_PERIOD_SCHEDULE[],2,TRUE),
       VLOOKUP(Attendance!$G2444,REGULAR_WEEK_SCHEDULE[[Tuesday]:[Period]],5,TRUE)),
IF(WEEKDAY(Attendance!$J2444) = 4,
        IF(COUNTIF(BLOCK_WEDNESDAY_DATES[],Attendance!$J2444) &gt; 0, VLOOKUP(Attendance!$G2444,BLOCK_WEDNESDAY_PERIOD_SCHEDULE[],2,TRUE),
        IF(COUNTIF(FINALS_WEEK_WEDNESDAY_DATE[],Attendance!$J2444) &gt; 0, VLOOKUP(Attendance!$G2444,FINALS_WEEK_WEDNESDAY_PERIOD_SCHEDULE[],2,TRUE),
       VLOOKUP(Attendance!$G2444,REGULAR_WEEK_SCHEDULE[[Wednesday]:[Period]],4,TRUE))),
IF(WEEKDAY($J2444) = 5,
       IF(COUNTIF(BLOCK_THURSDAY_DATES[],Attendance!$J2444) &gt; 0, VLOOKUP(Attendance!$G2444,BLOCK_THURSDAY_PERIOD_SCHEDULE[],2,TRUE),
       IF(COUNTIF(FINALS_WEEK_THURSDAY_DATE[],Attendance!$J2444) &gt; 0, VLOOKUP(Attendance!$G2444,FINALS_WEEK_THURSDAY_PERIOD_SCHEDULE[],2,TRUE),
       VLOOKUP(Attendance!$G2444,REGULAR_WEEK_SCHEDULE[[Thursday]:[Period]],3,TRUE))),
IF(WEEKDAY(Attendance!$J2444) = 6,
       IF(COUNTIF(FINALS_WEEK_FRIDAY_DATE[],Attendance!$J2444) &gt; 0, VLOOKUP(Attendance!$G2444,FINALS_WEEK_FRIDAY_PERIOD_SCHEDULE[],2,TRUE),
       VLOOKUP(Attendance!$G2444,REGULAR_WEEK_SCHEDULE[[Friday]:[Period]],2,TRUE))))))))))</f>
        <v/>
      </c>
      <c r="J2444" s="41" t="str">
        <f t="shared" ca="1" si="119"/>
        <v/>
      </c>
      <c r="K2444" s="41" t="str">
        <f>IF($A2444 &lt;&gt; "",VLOOKUP($A2444,'Student reference sheet'!$A$2:$V$2329, 7,FALSE), "")</f>
        <v/>
      </c>
      <c r="L2444" s="30" t="str">
        <f>IF($A2444 ="", "", VLOOKUP($A2444, 'Student reference sheet'!$A$2:$Z$2603,23,FALSE))</f>
        <v/>
      </c>
      <c r="M2444" s="30" t="str">
        <f>IF($A2444 ="", "", VLOOKUP($A2444, 'Student reference sheet'!$A$2:$Z$2603,24,FALSE))</f>
        <v/>
      </c>
      <c r="N2444" s="30" t="str">
        <f>IF($A2444 ="", "", VLOOKUP($A2444, 'Student reference sheet'!$A$2:$Z$2603,26,FALSE))</f>
        <v/>
      </c>
      <c r="O2444" s="30" t="str">
        <f>IF($A2444 ="", "", VLOOKUP($A2444, 'Student reference sheet'!$A$2:$Z$2603,25,FALSE))</f>
        <v/>
      </c>
      <c r="P2444" s="39" t="str">
        <f>IF($A2444 = "", "", IF(OR(VLOOKUP($A2444,'Student reference sheet'!$A$2:$V$2400,8,FALSE) = "R",  VLOOKUP($A2444,'Student reference sheet'!$A$2:$V$2400,8,FALSE) = "L"), "X", ""))</f>
        <v/>
      </c>
      <c r="Q2444" s="39" t="str">
        <f>IF($A2444 ="", "", VLOOKUP($A2444, 'Student reference sheet'!$A$2:$V$2603,22,FALSE))</f>
        <v/>
      </c>
      <c r="R2444" s="39" t="str">
        <f>IF($A2444 &lt;&gt; "",VLOOKUP($A2444,'Student reference sheet'!$A$2:$V$2329, 5,FALSE), "")</f>
        <v/>
      </c>
      <c r="S2444" s="39" t="str">
        <f>IF($A2444 &lt;&gt; "",VLOOKUP($A2444,'Student reference sheet'!$A$2:$V$2329, 6,FALSE), "")</f>
        <v/>
      </c>
      <c r="T2444" s="30" t="str">
        <f>IF($A2444 = "","",
IF(VLOOKUP($A2444,'Student reference sheet'!$A$2:$V$2329, 10,FALSE) = "Y", "Hispanic",
IF(VLOOKUP($A2444,'Student reference sheet'!$A$2:$V$2329,11,FALSE) &lt;&gt; "",
IF(VLOOKUP($A2444,'Student reference sheet'!$A$2:$V$2329,11,FALSE) = "UNK", "Unknown", VLOOKUP(VALUE(VLOOKUP($A2444,'Student reference sheet'!$A$2:$V$2329,11,FALSE)),'Ethnicity Reference'!$A$2:$B$22,2,FALSE)),
IF(VLOOKUP($A2444,'Student reference sheet'!$A$2:$V$2329,9,FALSE) &lt;&gt; "", VLOOKUP(VALUE(VLOOKUP($A2444,'Student reference sheet'!$A$2:$V$2329,9,FALSE)),'Ethnicity Reference'!$A$2:$B$22,2,FALSE),"Unknown"))))</f>
        <v/>
      </c>
      <c r="U2444" s="35"/>
    </row>
    <row r="2445" spans="1:21" ht="15.75">
      <c r="A2445" s="47"/>
      <c r="B2445" s="33"/>
      <c r="C2445" s="39" t="str">
        <f>IF($A2445 &lt;&gt; "",VLOOKUP($A2445,'Student reference sheet'!$A$2:$V$2329, 3,FALSE), "")</f>
        <v/>
      </c>
      <c r="D2445" s="39" t="str">
        <f>IF($A2445 &lt;&gt; "",VLOOKUP($A2445,'Student reference sheet'!$A$2:$V$2329, 2,FALSE), "")</f>
        <v/>
      </c>
      <c r="E2445" s="35"/>
      <c r="F2445" s="34"/>
      <c r="G2445" s="40" t="str">
        <f t="shared" ca="1" si="117"/>
        <v/>
      </c>
      <c r="H2445" s="40" t="str">
        <f t="shared" ca="1" si="118"/>
        <v/>
      </c>
      <c r="I2445" s="36" t="str">
        <f>IF($A2445 = "", "",
IF(COUNTIF(MINIMUM_DAY_DATES[], Attendance!J2445) &gt; 0, VLOOKUP(Attendance!$G2445,MINIMUM_DAY_PERIOD_SCHEDULE[], 2,TRUE),
IF(COUNTIF(RALLY_DATES[], Attendance!J2445) &gt; 0, VLOOKUP(Attendance!$G2445,RALLY_PERIOD_SCHEDULE[], 2,TRUE),
IF(WEEKDAY(Attendance!$J2445) = 2,
       IF(COUNTIF(FINALS_WEEK_MONDAY_DATE[],Attendance!$J2445) &gt; 0, VLOOKUP(Attendance!$G2445,FINALS_WEEK_MONDAY_PERIOD_SCHEDULE[],2,TRUE),
       VLOOKUP(Attendance!$G2445,REGULAR_WEEK_SCHEDULE[],6,TRUE)),
IF(WEEKDAY($J2445) = 3,
       IF(COUNTIF(FINALS_WEEK_TUESDAY_DATE[],Attendance!$J2445) &gt; 0, VLOOKUP(Attendance!$G2445,FINALS_WEEK_TUESDAY_PERIOD_SCHEDULE[],2,TRUE),
       VLOOKUP(Attendance!$G2445,REGULAR_WEEK_SCHEDULE[[Tuesday]:[Period]],5,TRUE)),
IF(WEEKDAY(Attendance!$J2445) = 4,
        IF(COUNTIF(BLOCK_WEDNESDAY_DATES[],Attendance!$J2445) &gt; 0, VLOOKUP(Attendance!$G2445,BLOCK_WEDNESDAY_PERIOD_SCHEDULE[],2,TRUE),
        IF(COUNTIF(FINALS_WEEK_WEDNESDAY_DATE[],Attendance!$J2445) &gt; 0, VLOOKUP(Attendance!$G2445,FINALS_WEEK_WEDNESDAY_PERIOD_SCHEDULE[],2,TRUE),
       VLOOKUP(Attendance!$G2445,REGULAR_WEEK_SCHEDULE[[Wednesday]:[Period]],4,TRUE))),
IF(WEEKDAY($J2445) = 5,
       IF(COUNTIF(BLOCK_THURSDAY_DATES[],Attendance!$J2445) &gt; 0, VLOOKUP(Attendance!$G2445,BLOCK_THURSDAY_PERIOD_SCHEDULE[],2,TRUE),
       IF(COUNTIF(FINALS_WEEK_THURSDAY_DATE[],Attendance!$J2445) &gt; 0, VLOOKUP(Attendance!$G2445,FINALS_WEEK_THURSDAY_PERIOD_SCHEDULE[],2,TRUE),
       VLOOKUP(Attendance!$G2445,REGULAR_WEEK_SCHEDULE[[Thursday]:[Period]],3,TRUE))),
IF(WEEKDAY(Attendance!$J2445) = 6,
       IF(COUNTIF(FINALS_WEEK_FRIDAY_DATE[],Attendance!$J2445) &gt; 0, VLOOKUP(Attendance!$G2445,FINALS_WEEK_FRIDAY_PERIOD_SCHEDULE[],2,TRUE),
       VLOOKUP(Attendance!$G2445,REGULAR_WEEK_SCHEDULE[[Friday]:[Period]],2,TRUE))))))))))</f>
        <v/>
      </c>
      <c r="J2445" s="41" t="str">
        <f t="shared" ca="1" si="119"/>
        <v/>
      </c>
      <c r="K2445" s="41" t="str">
        <f>IF($A2445 &lt;&gt; "",VLOOKUP($A2445,'Student reference sheet'!$A$2:$V$2329, 7,FALSE), "")</f>
        <v/>
      </c>
      <c r="L2445" s="30" t="str">
        <f>IF($A2445 ="", "", VLOOKUP($A2445, 'Student reference sheet'!$A$2:$Z$2603,23,FALSE))</f>
        <v/>
      </c>
      <c r="M2445" s="30" t="str">
        <f>IF($A2445 ="", "", VLOOKUP($A2445, 'Student reference sheet'!$A$2:$Z$2603,24,FALSE))</f>
        <v/>
      </c>
      <c r="N2445" s="30" t="str">
        <f>IF($A2445 ="", "", VLOOKUP($A2445, 'Student reference sheet'!$A$2:$Z$2603,26,FALSE))</f>
        <v/>
      </c>
      <c r="O2445" s="30" t="str">
        <f>IF($A2445 ="", "", VLOOKUP($A2445, 'Student reference sheet'!$A$2:$Z$2603,25,FALSE))</f>
        <v/>
      </c>
      <c r="P2445" s="39" t="str">
        <f>IF($A2445 = "", "", IF(OR(VLOOKUP($A2445,'Student reference sheet'!$A$2:$V$2400,8,FALSE) = "R",  VLOOKUP($A2445,'Student reference sheet'!$A$2:$V$2400,8,FALSE) = "L"), "X", ""))</f>
        <v/>
      </c>
      <c r="Q2445" s="39" t="str">
        <f>IF($A2445 ="", "", VLOOKUP($A2445, 'Student reference sheet'!$A$2:$V$2603,22,FALSE))</f>
        <v/>
      </c>
      <c r="R2445" s="39" t="str">
        <f>IF($A2445 &lt;&gt; "",VLOOKUP($A2445,'Student reference sheet'!$A$2:$V$2329, 5,FALSE), "")</f>
        <v/>
      </c>
      <c r="S2445" s="39" t="str">
        <f>IF($A2445 &lt;&gt; "",VLOOKUP($A2445,'Student reference sheet'!$A$2:$V$2329, 6,FALSE), "")</f>
        <v/>
      </c>
      <c r="T2445" s="30" t="str">
        <f>IF($A2445 = "","",
IF(VLOOKUP($A2445,'Student reference sheet'!$A$2:$V$2329, 10,FALSE) = "Y", "Hispanic",
IF(VLOOKUP($A2445,'Student reference sheet'!$A$2:$V$2329,11,FALSE) &lt;&gt; "",
IF(VLOOKUP($A2445,'Student reference sheet'!$A$2:$V$2329,11,FALSE) = "UNK", "Unknown", VLOOKUP(VALUE(VLOOKUP($A2445,'Student reference sheet'!$A$2:$V$2329,11,FALSE)),'Ethnicity Reference'!$A$2:$B$22,2,FALSE)),
IF(VLOOKUP($A2445,'Student reference sheet'!$A$2:$V$2329,9,FALSE) &lt;&gt; "", VLOOKUP(VALUE(VLOOKUP($A2445,'Student reference sheet'!$A$2:$V$2329,9,FALSE)),'Ethnicity Reference'!$A$2:$B$22,2,FALSE),"Unknown"))))</f>
        <v/>
      </c>
      <c r="U2445" s="35"/>
    </row>
    <row r="2446" spans="1:21" ht="15.75">
      <c r="A2446" s="47"/>
      <c r="B2446" s="33"/>
      <c r="C2446" s="39" t="str">
        <f>IF($A2446 &lt;&gt; "",VLOOKUP($A2446,'Student reference sheet'!$A$2:$V$2329, 3,FALSE), "")</f>
        <v/>
      </c>
      <c r="D2446" s="39" t="str">
        <f>IF($A2446 &lt;&gt; "",VLOOKUP($A2446,'Student reference sheet'!$A$2:$V$2329, 2,FALSE), "")</f>
        <v/>
      </c>
      <c r="E2446" s="35"/>
      <c r="F2446" s="34"/>
      <c r="G2446" s="40" t="str">
        <f t="shared" ca="1" si="117"/>
        <v/>
      </c>
      <c r="H2446" s="40" t="str">
        <f t="shared" ca="1" si="118"/>
        <v/>
      </c>
      <c r="I2446" s="36" t="str">
        <f>IF($A2446 = "", "",
IF(COUNTIF(MINIMUM_DAY_DATES[], Attendance!J2446) &gt; 0, VLOOKUP(Attendance!$G2446,MINIMUM_DAY_PERIOD_SCHEDULE[], 2,TRUE),
IF(COUNTIF(RALLY_DATES[], Attendance!J2446) &gt; 0, VLOOKUP(Attendance!$G2446,RALLY_PERIOD_SCHEDULE[], 2,TRUE),
IF(WEEKDAY(Attendance!$J2446) = 2,
       IF(COUNTIF(FINALS_WEEK_MONDAY_DATE[],Attendance!$J2446) &gt; 0, VLOOKUP(Attendance!$G2446,FINALS_WEEK_MONDAY_PERIOD_SCHEDULE[],2,TRUE),
       VLOOKUP(Attendance!$G2446,REGULAR_WEEK_SCHEDULE[],6,TRUE)),
IF(WEEKDAY($J2446) = 3,
       IF(COUNTIF(FINALS_WEEK_TUESDAY_DATE[],Attendance!$J2446) &gt; 0, VLOOKUP(Attendance!$G2446,FINALS_WEEK_TUESDAY_PERIOD_SCHEDULE[],2,TRUE),
       VLOOKUP(Attendance!$G2446,REGULAR_WEEK_SCHEDULE[[Tuesday]:[Period]],5,TRUE)),
IF(WEEKDAY(Attendance!$J2446) = 4,
        IF(COUNTIF(BLOCK_WEDNESDAY_DATES[],Attendance!$J2446) &gt; 0, VLOOKUP(Attendance!$G2446,BLOCK_WEDNESDAY_PERIOD_SCHEDULE[],2,TRUE),
        IF(COUNTIF(FINALS_WEEK_WEDNESDAY_DATE[],Attendance!$J2446) &gt; 0, VLOOKUP(Attendance!$G2446,FINALS_WEEK_WEDNESDAY_PERIOD_SCHEDULE[],2,TRUE),
       VLOOKUP(Attendance!$G2446,REGULAR_WEEK_SCHEDULE[[Wednesday]:[Period]],4,TRUE))),
IF(WEEKDAY($J2446) = 5,
       IF(COUNTIF(BLOCK_THURSDAY_DATES[],Attendance!$J2446) &gt; 0, VLOOKUP(Attendance!$G2446,BLOCK_THURSDAY_PERIOD_SCHEDULE[],2,TRUE),
       IF(COUNTIF(FINALS_WEEK_THURSDAY_DATE[],Attendance!$J2446) &gt; 0, VLOOKUP(Attendance!$G2446,FINALS_WEEK_THURSDAY_PERIOD_SCHEDULE[],2,TRUE),
       VLOOKUP(Attendance!$G2446,REGULAR_WEEK_SCHEDULE[[Thursday]:[Period]],3,TRUE))),
IF(WEEKDAY(Attendance!$J2446) = 6,
       IF(COUNTIF(FINALS_WEEK_FRIDAY_DATE[],Attendance!$J2446) &gt; 0, VLOOKUP(Attendance!$G2446,FINALS_WEEK_FRIDAY_PERIOD_SCHEDULE[],2,TRUE),
       VLOOKUP(Attendance!$G2446,REGULAR_WEEK_SCHEDULE[[Friday]:[Period]],2,TRUE))))))))))</f>
        <v/>
      </c>
      <c r="J2446" s="41" t="str">
        <f t="shared" ca="1" si="119"/>
        <v/>
      </c>
      <c r="K2446" s="41" t="str">
        <f>IF($A2446 &lt;&gt; "",VLOOKUP($A2446,'Student reference sheet'!$A$2:$V$2329, 7,FALSE), "")</f>
        <v/>
      </c>
      <c r="L2446" s="30" t="str">
        <f>IF($A2446 ="", "", VLOOKUP($A2446, 'Student reference sheet'!$A$2:$Z$2603,23,FALSE))</f>
        <v/>
      </c>
      <c r="M2446" s="30" t="str">
        <f>IF($A2446 ="", "", VLOOKUP($A2446, 'Student reference sheet'!$A$2:$Z$2603,24,FALSE))</f>
        <v/>
      </c>
      <c r="N2446" s="30" t="str">
        <f>IF($A2446 ="", "", VLOOKUP($A2446, 'Student reference sheet'!$A$2:$Z$2603,26,FALSE))</f>
        <v/>
      </c>
      <c r="O2446" s="30" t="str">
        <f>IF($A2446 ="", "", VLOOKUP($A2446, 'Student reference sheet'!$A$2:$Z$2603,25,FALSE))</f>
        <v/>
      </c>
      <c r="P2446" s="39" t="str">
        <f>IF($A2446 = "", "", IF(OR(VLOOKUP($A2446,'Student reference sheet'!$A$2:$V$2400,8,FALSE) = "R",  VLOOKUP($A2446,'Student reference sheet'!$A$2:$V$2400,8,FALSE) = "L"), "X", ""))</f>
        <v/>
      </c>
      <c r="Q2446" s="39" t="str">
        <f>IF($A2446 ="", "", VLOOKUP($A2446, 'Student reference sheet'!$A$2:$V$2603,22,FALSE))</f>
        <v/>
      </c>
      <c r="R2446" s="39" t="str">
        <f>IF($A2446 &lt;&gt; "",VLOOKUP($A2446,'Student reference sheet'!$A$2:$V$2329, 5,FALSE), "")</f>
        <v/>
      </c>
      <c r="S2446" s="39" t="str">
        <f>IF($A2446 &lt;&gt; "",VLOOKUP($A2446,'Student reference sheet'!$A$2:$V$2329, 6,FALSE), "")</f>
        <v/>
      </c>
      <c r="T2446" s="30" t="str">
        <f>IF($A2446 = "","",
IF(VLOOKUP($A2446,'Student reference sheet'!$A$2:$V$2329, 10,FALSE) = "Y", "Hispanic",
IF(VLOOKUP($A2446,'Student reference sheet'!$A$2:$V$2329,11,FALSE) &lt;&gt; "",
IF(VLOOKUP($A2446,'Student reference sheet'!$A$2:$V$2329,11,FALSE) = "UNK", "Unknown", VLOOKUP(VALUE(VLOOKUP($A2446,'Student reference sheet'!$A$2:$V$2329,11,FALSE)),'Ethnicity Reference'!$A$2:$B$22,2,FALSE)),
IF(VLOOKUP($A2446,'Student reference sheet'!$A$2:$V$2329,9,FALSE) &lt;&gt; "", VLOOKUP(VALUE(VLOOKUP($A2446,'Student reference sheet'!$A$2:$V$2329,9,FALSE)),'Ethnicity Reference'!$A$2:$B$22,2,FALSE),"Unknown"))))</f>
        <v/>
      </c>
      <c r="U2446" s="35"/>
    </row>
    <row r="2447" spans="1:21" ht="15.75">
      <c r="A2447" s="47"/>
      <c r="B2447" s="33"/>
      <c r="C2447" s="39" t="str">
        <f>IF($A2447 &lt;&gt; "",VLOOKUP($A2447,'Student reference sheet'!$A$2:$V$2329, 3,FALSE), "")</f>
        <v/>
      </c>
      <c r="D2447" s="39" t="str">
        <f>IF($A2447 &lt;&gt; "",VLOOKUP($A2447,'Student reference sheet'!$A$2:$V$2329, 2,FALSE), "")</f>
        <v/>
      </c>
      <c r="E2447" s="35"/>
      <c r="F2447" s="34"/>
      <c r="G2447" s="40" t="str">
        <f t="shared" ca="1" si="117"/>
        <v/>
      </c>
      <c r="H2447" s="40" t="str">
        <f t="shared" ca="1" si="118"/>
        <v/>
      </c>
      <c r="I2447" s="36" t="str">
        <f>IF($A2447 = "", "",
IF(COUNTIF(MINIMUM_DAY_DATES[], Attendance!J2447) &gt; 0, VLOOKUP(Attendance!$G2447,MINIMUM_DAY_PERIOD_SCHEDULE[], 2,TRUE),
IF(COUNTIF(RALLY_DATES[], Attendance!J2447) &gt; 0, VLOOKUP(Attendance!$G2447,RALLY_PERIOD_SCHEDULE[], 2,TRUE),
IF(WEEKDAY(Attendance!$J2447) = 2,
       IF(COUNTIF(FINALS_WEEK_MONDAY_DATE[],Attendance!$J2447) &gt; 0, VLOOKUP(Attendance!$G2447,FINALS_WEEK_MONDAY_PERIOD_SCHEDULE[],2,TRUE),
       VLOOKUP(Attendance!$G2447,REGULAR_WEEK_SCHEDULE[],6,TRUE)),
IF(WEEKDAY($J2447) = 3,
       IF(COUNTIF(FINALS_WEEK_TUESDAY_DATE[],Attendance!$J2447) &gt; 0, VLOOKUP(Attendance!$G2447,FINALS_WEEK_TUESDAY_PERIOD_SCHEDULE[],2,TRUE),
       VLOOKUP(Attendance!$G2447,REGULAR_WEEK_SCHEDULE[[Tuesday]:[Period]],5,TRUE)),
IF(WEEKDAY(Attendance!$J2447) = 4,
        IF(COUNTIF(BLOCK_WEDNESDAY_DATES[],Attendance!$J2447) &gt; 0, VLOOKUP(Attendance!$G2447,BLOCK_WEDNESDAY_PERIOD_SCHEDULE[],2,TRUE),
        IF(COUNTIF(FINALS_WEEK_WEDNESDAY_DATE[],Attendance!$J2447) &gt; 0, VLOOKUP(Attendance!$G2447,FINALS_WEEK_WEDNESDAY_PERIOD_SCHEDULE[],2,TRUE),
       VLOOKUP(Attendance!$G2447,REGULAR_WEEK_SCHEDULE[[Wednesday]:[Period]],4,TRUE))),
IF(WEEKDAY($J2447) = 5,
       IF(COUNTIF(BLOCK_THURSDAY_DATES[],Attendance!$J2447) &gt; 0, VLOOKUP(Attendance!$G2447,BLOCK_THURSDAY_PERIOD_SCHEDULE[],2,TRUE),
       IF(COUNTIF(FINALS_WEEK_THURSDAY_DATE[],Attendance!$J2447) &gt; 0, VLOOKUP(Attendance!$G2447,FINALS_WEEK_THURSDAY_PERIOD_SCHEDULE[],2,TRUE),
       VLOOKUP(Attendance!$G2447,REGULAR_WEEK_SCHEDULE[[Thursday]:[Period]],3,TRUE))),
IF(WEEKDAY(Attendance!$J2447) = 6,
       IF(COUNTIF(FINALS_WEEK_FRIDAY_DATE[],Attendance!$J2447) &gt; 0, VLOOKUP(Attendance!$G2447,FINALS_WEEK_FRIDAY_PERIOD_SCHEDULE[],2,TRUE),
       VLOOKUP(Attendance!$G2447,REGULAR_WEEK_SCHEDULE[[Friday]:[Period]],2,TRUE))))))))))</f>
        <v/>
      </c>
      <c r="J2447" s="41" t="str">
        <f t="shared" ca="1" si="119"/>
        <v/>
      </c>
      <c r="K2447" s="41" t="str">
        <f>IF($A2447 &lt;&gt; "",VLOOKUP($A2447,'Student reference sheet'!$A$2:$V$2329, 7,FALSE), "")</f>
        <v/>
      </c>
      <c r="L2447" s="30" t="str">
        <f>IF($A2447 ="", "", VLOOKUP($A2447, 'Student reference sheet'!$A$2:$Z$2603,23,FALSE))</f>
        <v/>
      </c>
      <c r="M2447" s="30" t="str">
        <f>IF($A2447 ="", "", VLOOKUP($A2447, 'Student reference sheet'!$A$2:$Z$2603,24,FALSE))</f>
        <v/>
      </c>
      <c r="N2447" s="30" t="str">
        <f>IF($A2447 ="", "", VLOOKUP($A2447, 'Student reference sheet'!$A$2:$Z$2603,26,FALSE))</f>
        <v/>
      </c>
      <c r="O2447" s="30" t="str">
        <f>IF($A2447 ="", "", VLOOKUP($A2447, 'Student reference sheet'!$A$2:$Z$2603,25,FALSE))</f>
        <v/>
      </c>
      <c r="P2447" s="39" t="str">
        <f>IF($A2447 = "", "", IF(OR(VLOOKUP($A2447,'Student reference sheet'!$A$2:$V$2400,8,FALSE) = "R",  VLOOKUP($A2447,'Student reference sheet'!$A$2:$V$2400,8,FALSE) = "L"), "X", ""))</f>
        <v/>
      </c>
      <c r="Q2447" s="39" t="str">
        <f>IF($A2447 ="", "", VLOOKUP($A2447, 'Student reference sheet'!$A$2:$V$2603,22,FALSE))</f>
        <v/>
      </c>
      <c r="R2447" s="39" t="str">
        <f>IF($A2447 &lt;&gt; "",VLOOKUP($A2447,'Student reference sheet'!$A$2:$V$2329, 5,FALSE), "")</f>
        <v/>
      </c>
      <c r="S2447" s="39" t="str">
        <f>IF($A2447 &lt;&gt; "",VLOOKUP($A2447,'Student reference sheet'!$A$2:$V$2329, 6,FALSE), "")</f>
        <v/>
      </c>
      <c r="T2447" s="30" t="str">
        <f>IF($A2447 = "","",
IF(VLOOKUP($A2447,'Student reference sheet'!$A$2:$V$2329, 10,FALSE) = "Y", "Hispanic",
IF(VLOOKUP($A2447,'Student reference sheet'!$A$2:$V$2329,11,FALSE) &lt;&gt; "",
IF(VLOOKUP($A2447,'Student reference sheet'!$A$2:$V$2329,11,FALSE) = "UNK", "Unknown", VLOOKUP(VALUE(VLOOKUP($A2447,'Student reference sheet'!$A$2:$V$2329,11,FALSE)),'Ethnicity Reference'!$A$2:$B$22,2,FALSE)),
IF(VLOOKUP($A2447,'Student reference sheet'!$A$2:$V$2329,9,FALSE) &lt;&gt; "", VLOOKUP(VALUE(VLOOKUP($A2447,'Student reference sheet'!$A$2:$V$2329,9,FALSE)),'Ethnicity Reference'!$A$2:$B$22,2,FALSE),"Unknown"))))</f>
        <v/>
      </c>
      <c r="U2447" s="35"/>
    </row>
    <row r="2448" spans="1:21" ht="15.75">
      <c r="A2448" s="47"/>
      <c r="B2448" s="33"/>
      <c r="C2448" s="39" t="str">
        <f>IF($A2448 &lt;&gt; "",VLOOKUP($A2448,'Student reference sheet'!$A$2:$V$2329, 3,FALSE), "")</f>
        <v/>
      </c>
      <c r="D2448" s="39" t="str">
        <f>IF($A2448 &lt;&gt; "",VLOOKUP($A2448,'Student reference sheet'!$A$2:$V$2329, 2,FALSE), "")</f>
        <v/>
      </c>
      <c r="E2448" s="35"/>
      <c r="F2448" s="34"/>
      <c r="G2448" s="40" t="str">
        <f t="shared" ca="1" si="117"/>
        <v/>
      </c>
      <c r="H2448" s="40" t="str">
        <f t="shared" ca="1" si="118"/>
        <v/>
      </c>
      <c r="I2448" s="36" t="str">
        <f>IF($A2448 = "", "",
IF(COUNTIF(MINIMUM_DAY_DATES[], Attendance!J2448) &gt; 0, VLOOKUP(Attendance!$G2448,MINIMUM_DAY_PERIOD_SCHEDULE[], 2,TRUE),
IF(COUNTIF(RALLY_DATES[], Attendance!J2448) &gt; 0, VLOOKUP(Attendance!$G2448,RALLY_PERIOD_SCHEDULE[], 2,TRUE),
IF(WEEKDAY(Attendance!$J2448) = 2,
       IF(COUNTIF(FINALS_WEEK_MONDAY_DATE[],Attendance!$J2448) &gt; 0, VLOOKUP(Attendance!$G2448,FINALS_WEEK_MONDAY_PERIOD_SCHEDULE[],2,TRUE),
       VLOOKUP(Attendance!$G2448,REGULAR_WEEK_SCHEDULE[],6,TRUE)),
IF(WEEKDAY($J2448) = 3,
       IF(COUNTIF(FINALS_WEEK_TUESDAY_DATE[],Attendance!$J2448) &gt; 0, VLOOKUP(Attendance!$G2448,FINALS_WEEK_TUESDAY_PERIOD_SCHEDULE[],2,TRUE),
       VLOOKUP(Attendance!$G2448,REGULAR_WEEK_SCHEDULE[[Tuesday]:[Period]],5,TRUE)),
IF(WEEKDAY(Attendance!$J2448) = 4,
        IF(COUNTIF(BLOCK_WEDNESDAY_DATES[],Attendance!$J2448) &gt; 0, VLOOKUP(Attendance!$G2448,BLOCK_WEDNESDAY_PERIOD_SCHEDULE[],2,TRUE),
        IF(COUNTIF(FINALS_WEEK_WEDNESDAY_DATE[],Attendance!$J2448) &gt; 0, VLOOKUP(Attendance!$G2448,FINALS_WEEK_WEDNESDAY_PERIOD_SCHEDULE[],2,TRUE),
       VLOOKUP(Attendance!$G2448,REGULAR_WEEK_SCHEDULE[[Wednesday]:[Period]],4,TRUE))),
IF(WEEKDAY($J2448) = 5,
       IF(COUNTIF(BLOCK_THURSDAY_DATES[],Attendance!$J2448) &gt; 0, VLOOKUP(Attendance!$G2448,BLOCK_THURSDAY_PERIOD_SCHEDULE[],2,TRUE),
       IF(COUNTIF(FINALS_WEEK_THURSDAY_DATE[],Attendance!$J2448) &gt; 0, VLOOKUP(Attendance!$G2448,FINALS_WEEK_THURSDAY_PERIOD_SCHEDULE[],2,TRUE),
       VLOOKUP(Attendance!$G2448,REGULAR_WEEK_SCHEDULE[[Thursday]:[Period]],3,TRUE))),
IF(WEEKDAY(Attendance!$J2448) = 6,
       IF(COUNTIF(FINALS_WEEK_FRIDAY_DATE[],Attendance!$J2448) &gt; 0, VLOOKUP(Attendance!$G2448,FINALS_WEEK_FRIDAY_PERIOD_SCHEDULE[],2,TRUE),
       VLOOKUP(Attendance!$G2448,REGULAR_WEEK_SCHEDULE[[Friday]:[Period]],2,TRUE))))))))))</f>
        <v/>
      </c>
      <c r="J2448" s="41" t="str">
        <f t="shared" ca="1" si="119"/>
        <v/>
      </c>
      <c r="K2448" s="41" t="str">
        <f>IF($A2448 &lt;&gt; "",VLOOKUP($A2448,'Student reference sheet'!$A$2:$V$2329, 7,FALSE), "")</f>
        <v/>
      </c>
      <c r="L2448" s="30" t="str">
        <f>IF($A2448 ="", "", VLOOKUP($A2448, 'Student reference sheet'!$A$2:$Z$2603,23,FALSE))</f>
        <v/>
      </c>
      <c r="M2448" s="30" t="str">
        <f>IF($A2448 ="", "", VLOOKUP($A2448, 'Student reference sheet'!$A$2:$Z$2603,24,FALSE))</f>
        <v/>
      </c>
      <c r="N2448" s="30" t="str">
        <f>IF($A2448 ="", "", VLOOKUP($A2448, 'Student reference sheet'!$A$2:$Z$2603,26,FALSE))</f>
        <v/>
      </c>
      <c r="O2448" s="30" t="str">
        <f>IF($A2448 ="", "", VLOOKUP($A2448, 'Student reference sheet'!$A$2:$Z$2603,25,FALSE))</f>
        <v/>
      </c>
      <c r="P2448" s="39" t="str">
        <f>IF($A2448 = "", "", IF(OR(VLOOKUP($A2448,'Student reference sheet'!$A$2:$V$2400,8,FALSE) = "R",  VLOOKUP($A2448,'Student reference sheet'!$A$2:$V$2400,8,FALSE) = "L"), "X", ""))</f>
        <v/>
      </c>
      <c r="Q2448" s="39" t="str">
        <f>IF($A2448 ="", "", VLOOKUP($A2448, 'Student reference sheet'!$A$2:$V$2603,22,FALSE))</f>
        <v/>
      </c>
      <c r="R2448" s="39" t="str">
        <f>IF($A2448 &lt;&gt; "",VLOOKUP($A2448,'Student reference sheet'!$A$2:$V$2329, 5,FALSE), "")</f>
        <v/>
      </c>
      <c r="S2448" s="39" t="str">
        <f>IF($A2448 &lt;&gt; "",VLOOKUP($A2448,'Student reference sheet'!$A$2:$V$2329, 6,FALSE), "")</f>
        <v/>
      </c>
      <c r="T2448" s="30" t="str">
        <f>IF($A2448 = "","",
IF(VLOOKUP($A2448,'Student reference sheet'!$A$2:$V$2329, 10,FALSE) = "Y", "Hispanic",
IF(VLOOKUP($A2448,'Student reference sheet'!$A$2:$V$2329,11,FALSE) &lt;&gt; "",
IF(VLOOKUP($A2448,'Student reference sheet'!$A$2:$V$2329,11,FALSE) = "UNK", "Unknown", VLOOKUP(VALUE(VLOOKUP($A2448,'Student reference sheet'!$A$2:$V$2329,11,FALSE)),'Ethnicity Reference'!$A$2:$B$22,2,FALSE)),
IF(VLOOKUP($A2448,'Student reference sheet'!$A$2:$V$2329,9,FALSE) &lt;&gt; "", VLOOKUP(VALUE(VLOOKUP($A2448,'Student reference sheet'!$A$2:$V$2329,9,FALSE)),'Ethnicity Reference'!$A$2:$B$22,2,FALSE),"Unknown"))))</f>
        <v/>
      </c>
      <c r="U2448" s="35"/>
    </row>
    <row r="2449" spans="1:21" ht="15.75">
      <c r="A2449" s="47"/>
      <c r="B2449" s="33"/>
      <c r="C2449" s="39" t="str">
        <f>IF($A2449 &lt;&gt; "",VLOOKUP($A2449,'Student reference sheet'!$A$2:$V$2329, 3,FALSE), "")</f>
        <v/>
      </c>
      <c r="D2449" s="39" t="str">
        <f>IF($A2449 &lt;&gt; "",VLOOKUP($A2449,'Student reference sheet'!$A$2:$V$2329, 2,FALSE), "")</f>
        <v/>
      </c>
      <c r="E2449" s="35"/>
      <c r="F2449" s="34"/>
      <c r="G2449" s="40" t="str">
        <f t="shared" ca="1" si="117"/>
        <v/>
      </c>
      <c r="H2449" s="40" t="str">
        <f t="shared" ca="1" si="118"/>
        <v/>
      </c>
      <c r="I2449" s="36" t="str">
        <f>IF($A2449 = "", "",
IF(COUNTIF(MINIMUM_DAY_DATES[], Attendance!J2449) &gt; 0, VLOOKUP(Attendance!$G2449,MINIMUM_DAY_PERIOD_SCHEDULE[], 2,TRUE),
IF(COUNTIF(RALLY_DATES[], Attendance!J2449) &gt; 0, VLOOKUP(Attendance!$G2449,RALLY_PERIOD_SCHEDULE[], 2,TRUE),
IF(WEEKDAY(Attendance!$J2449) = 2,
       IF(COUNTIF(FINALS_WEEK_MONDAY_DATE[],Attendance!$J2449) &gt; 0, VLOOKUP(Attendance!$G2449,FINALS_WEEK_MONDAY_PERIOD_SCHEDULE[],2,TRUE),
       VLOOKUP(Attendance!$G2449,REGULAR_WEEK_SCHEDULE[],6,TRUE)),
IF(WEEKDAY($J2449) = 3,
       IF(COUNTIF(FINALS_WEEK_TUESDAY_DATE[],Attendance!$J2449) &gt; 0, VLOOKUP(Attendance!$G2449,FINALS_WEEK_TUESDAY_PERIOD_SCHEDULE[],2,TRUE),
       VLOOKUP(Attendance!$G2449,REGULAR_WEEK_SCHEDULE[[Tuesday]:[Period]],5,TRUE)),
IF(WEEKDAY(Attendance!$J2449) = 4,
        IF(COUNTIF(BLOCK_WEDNESDAY_DATES[],Attendance!$J2449) &gt; 0, VLOOKUP(Attendance!$G2449,BLOCK_WEDNESDAY_PERIOD_SCHEDULE[],2,TRUE),
        IF(COUNTIF(FINALS_WEEK_WEDNESDAY_DATE[],Attendance!$J2449) &gt; 0, VLOOKUP(Attendance!$G2449,FINALS_WEEK_WEDNESDAY_PERIOD_SCHEDULE[],2,TRUE),
       VLOOKUP(Attendance!$G2449,REGULAR_WEEK_SCHEDULE[[Wednesday]:[Period]],4,TRUE))),
IF(WEEKDAY($J2449) = 5,
       IF(COUNTIF(BLOCK_THURSDAY_DATES[],Attendance!$J2449) &gt; 0, VLOOKUP(Attendance!$G2449,BLOCK_THURSDAY_PERIOD_SCHEDULE[],2,TRUE),
       IF(COUNTIF(FINALS_WEEK_THURSDAY_DATE[],Attendance!$J2449) &gt; 0, VLOOKUP(Attendance!$G2449,FINALS_WEEK_THURSDAY_PERIOD_SCHEDULE[],2,TRUE),
       VLOOKUP(Attendance!$G2449,REGULAR_WEEK_SCHEDULE[[Thursday]:[Period]],3,TRUE))),
IF(WEEKDAY(Attendance!$J2449) = 6,
       IF(COUNTIF(FINALS_WEEK_FRIDAY_DATE[],Attendance!$J2449) &gt; 0, VLOOKUP(Attendance!$G2449,FINALS_WEEK_FRIDAY_PERIOD_SCHEDULE[],2,TRUE),
       VLOOKUP(Attendance!$G2449,REGULAR_WEEK_SCHEDULE[[Friday]:[Period]],2,TRUE))))))))))</f>
        <v/>
      </c>
      <c r="J2449" s="41" t="str">
        <f t="shared" ca="1" si="119"/>
        <v/>
      </c>
      <c r="K2449" s="41" t="str">
        <f>IF($A2449 &lt;&gt; "",VLOOKUP($A2449,'Student reference sheet'!$A$2:$V$2329, 7,FALSE), "")</f>
        <v/>
      </c>
      <c r="L2449" s="30" t="str">
        <f>IF($A2449 ="", "", VLOOKUP($A2449, 'Student reference sheet'!$A$2:$Z$2603,23,FALSE))</f>
        <v/>
      </c>
      <c r="M2449" s="30" t="str">
        <f>IF($A2449 ="", "", VLOOKUP($A2449, 'Student reference sheet'!$A$2:$Z$2603,24,FALSE))</f>
        <v/>
      </c>
      <c r="N2449" s="30" t="str">
        <f>IF($A2449 ="", "", VLOOKUP($A2449, 'Student reference sheet'!$A$2:$Z$2603,26,FALSE))</f>
        <v/>
      </c>
      <c r="O2449" s="30" t="str">
        <f>IF($A2449 ="", "", VLOOKUP($A2449, 'Student reference sheet'!$A$2:$Z$2603,25,FALSE))</f>
        <v/>
      </c>
      <c r="P2449" s="39" t="str">
        <f>IF($A2449 = "", "", IF(OR(VLOOKUP($A2449,'Student reference sheet'!$A$2:$V$2400,8,FALSE) = "R",  VLOOKUP($A2449,'Student reference sheet'!$A$2:$V$2400,8,FALSE) = "L"), "X", ""))</f>
        <v/>
      </c>
      <c r="Q2449" s="39" t="str">
        <f>IF($A2449 ="", "", VLOOKUP($A2449, 'Student reference sheet'!$A$2:$V$2603,22,FALSE))</f>
        <v/>
      </c>
      <c r="R2449" s="39" t="str">
        <f>IF($A2449 &lt;&gt; "",VLOOKUP($A2449,'Student reference sheet'!$A$2:$V$2329, 5,FALSE), "")</f>
        <v/>
      </c>
      <c r="S2449" s="39" t="str">
        <f>IF($A2449 &lt;&gt; "",VLOOKUP($A2449,'Student reference sheet'!$A$2:$V$2329, 6,FALSE), "")</f>
        <v/>
      </c>
      <c r="T2449" s="30" t="str">
        <f>IF($A2449 = "","",
IF(VLOOKUP($A2449,'Student reference sheet'!$A$2:$V$2329, 10,FALSE) = "Y", "Hispanic",
IF(VLOOKUP($A2449,'Student reference sheet'!$A$2:$V$2329,11,FALSE) &lt;&gt; "",
IF(VLOOKUP($A2449,'Student reference sheet'!$A$2:$V$2329,11,FALSE) = "UNK", "Unknown", VLOOKUP(VALUE(VLOOKUP($A2449,'Student reference sheet'!$A$2:$V$2329,11,FALSE)),'Ethnicity Reference'!$A$2:$B$22,2,FALSE)),
IF(VLOOKUP($A2449,'Student reference sheet'!$A$2:$V$2329,9,FALSE) &lt;&gt; "", VLOOKUP(VALUE(VLOOKUP($A2449,'Student reference sheet'!$A$2:$V$2329,9,FALSE)),'Ethnicity Reference'!$A$2:$B$22,2,FALSE),"Unknown"))))</f>
        <v/>
      </c>
      <c r="U2449" s="35"/>
    </row>
    <row r="2450" spans="1:21" ht="15.75">
      <c r="A2450" s="47"/>
      <c r="B2450" s="33"/>
      <c r="C2450" s="39" t="str">
        <f>IF($A2450 &lt;&gt; "",VLOOKUP($A2450,'Student reference sheet'!$A$2:$V$2329, 3,FALSE), "")</f>
        <v/>
      </c>
      <c r="D2450" s="39" t="str">
        <f>IF($A2450 &lt;&gt; "",VLOOKUP($A2450,'Student reference sheet'!$A$2:$V$2329, 2,FALSE), "")</f>
        <v/>
      </c>
      <c r="E2450" s="35"/>
      <c r="F2450" s="34"/>
      <c r="G2450" s="40" t="str">
        <f t="shared" ca="1" si="117"/>
        <v/>
      </c>
      <c r="H2450" s="40" t="str">
        <f t="shared" ca="1" si="118"/>
        <v/>
      </c>
      <c r="I2450" s="36" t="str">
        <f>IF($A2450 = "", "",
IF(COUNTIF(MINIMUM_DAY_DATES[], Attendance!J2450) &gt; 0, VLOOKUP(Attendance!$G2450,MINIMUM_DAY_PERIOD_SCHEDULE[], 2,TRUE),
IF(COUNTIF(RALLY_DATES[], Attendance!J2450) &gt; 0, VLOOKUP(Attendance!$G2450,RALLY_PERIOD_SCHEDULE[], 2,TRUE),
IF(WEEKDAY(Attendance!$J2450) = 2,
       IF(COUNTIF(FINALS_WEEK_MONDAY_DATE[],Attendance!$J2450) &gt; 0, VLOOKUP(Attendance!$G2450,FINALS_WEEK_MONDAY_PERIOD_SCHEDULE[],2,TRUE),
       VLOOKUP(Attendance!$G2450,REGULAR_WEEK_SCHEDULE[],6,TRUE)),
IF(WEEKDAY($J2450) = 3,
       IF(COUNTIF(FINALS_WEEK_TUESDAY_DATE[],Attendance!$J2450) &gt; 0, VLOOKUP(Attendance!$G2450,FINALS_WEEK_TUESDAY_PERIOD_SCHEDULE[],2,TRUE),
       VLOOKUP(Attendance!$G2450,REGULAR_WEEK_SCHEDULE[[Tuesday]:[Period]],5,TRUE)),
IF(WEEKDAY(Attendance!$J2450) = 4,
        IF(COUNTIF(BLOCK_WEDNESDAY_DATES[],Attendance!$J2450) &gt; 0, VLOOKUP(Attendance!$G2450,BLOCK_WEDNESDAY_PERIOD_SCHEDULE[],2,TRUE),
        IF(COUNTIF(FINALS_WEEK_WEDNESDAY_DATE[],Attendance!$J2450) &gt; 0, VLOOKUP(Attendance!$G2450,FINALS_WEEK_WEDNESDAY_PERIOD_SCHEDULE[],2,TRUE),
       VLOOKUP(Attendance!$G2450,REGULAR_WEEK_SCHEDULE[[Wednesday]:[Period]],4,TRUE))),
IF(WEEKDAY($J2450) = 5,
       IF(COUNTIF(BLOCK_THURSDAY_DATES[],Attendance!$J2450) &gt; 0, VLOOKUP(Attendance!$G2450,BLOCK_THURSDAY_PERIOD_SCHEDULE[],2,TRUE),
       IF(COUNTIF(FINALS_WEEK_THURSDAY_DATE[],Attendance!$J2450) &gt; 0, VLOOKUP(Attendance!$G2450,FINALS_WEEK_THURSDAY_PERIOD_SCHEDULE[],2,TRUE),
       VLOOKUP(Attendance!$G2450,REGULAR_WEEK_SCHEDULE[[Thursday]:[Period]],3,TRUE))),
IF(WEEKDAY(Attendance!$J2450) = 6,
       IF(COUNTIF(FINALS_WEEK_FRIDAY_DATE[],Attendance!$J2450) &gt; 0, VLOOKUP(Attendance!$G2450,FINALS_WEEK_FRIDAY_PERIOD_SCHEDULE[],2,TRUE),
       VLOOKUP(Attendance!$G2450,REGULAR_WEEK_SCHEDULE[[Friday]:[Period]],2,TRUE))))))))))</f>
        <v/>
      </c>
      <c r="J2450" s="41" t="str">
        <f t="shared" ca="1" si="119"/>
        <v/>
      </c>
      <c r="K2450" s="41" t="str">
        <f>IF($A2450 &lt;&gt; "",VLOOKUP($A2450,'Student reference sheet'!$A$2:$V$2329, 7,FALSE), "")</f>
        <v/>
      </c>
      <c r="L2450" s="30" t="str">
        <f>IF($A2450 ="", "", VLOOKUP($A2450, 'Student reference sheet'!$A$2:$Z$2603,23,FALSE))</f>
        <v/>
      </c>
      <c r="M2450" s="30" t="str">
        <f>IF($A2450 ="", "", VLOOKUP($A2450, 'Student reference sheet'!$A$2:$Z$2603,24,FALSE))</f>
        <v/>
      </c>
      <c r="N2450" s="30" t="str">
        <f>IF($A2450 ="", "", VLOOKUP($A2450, 'Student reference sheet'!$A$2:$Z$2603,26,FALSE))</f>
        <v/>
      </c>
      <c r="O2450" s="30" t="str">
        <f>IF($A2450 ="", "", VLOOKUP($A2450, 'Student reference sheet'!$A$2:$Z$2603,25,FALSE))</f>
        <v/>
      </c>
      <c r="P2450" s="39" t="str">
        <f>IF($A2450 = "", "", IF(OR(VLOOKUP($A2450,'Student reference sheet'!$A$2:$V$2400,8,FALSE) = "R",  VLOOKUP($A2450,'Student reference sheet'!$A$2:$V$2400,8,FALSE) = "L"), "X", ""))</f>
        <v/>
      </c>
      <c r="Q2450" s="39" t="str">
        <f>IF($A2450 ="", "", VLOOKUP($A2450, 'Student reference sheet'!$A$2:$V$2603,22,FALSE))</f>
        <v/>
      </c>
      <c r="R2450" s="39" t="str">
        <f>IF($A2450 &lt;&gt; "",VLOOKUP($A2450,'Student reference sheet'!$A$2:$V$2329, 5,FALSE), "")</f>
        <v/>
      </c>
      <c r="S2450" s="39" t="str">
        <f>IF($A2450 &lt;&gt; "",VLOOKUP($A2450,'Student reference sheet'!$A$2:$V$2329, 6,FALSE), "")</f>
        <v/>
      </c>
      <c r="T2450" s="30" t="str">
        <f>IF($A2450 = "","",
IF(VLOOKUP($A2450,'Student reference sheet'!$A$2:$V$2329, 10,FALSE) = "Y", "Hispanic",
IF(VLOOKUP($A2450,'Student reference sheet'!$A$2:$V$2329,11,FALSE) &lt;&gt; "",
IF(VLOOKUP($A2450,'Student reference sheet'!$A$2:$V$2329,11,FALSE) = "UNK", "Unknown", VLOOKUP(VALUE(VLOOKUP($A2450,'Student reference sheet'!$A$2:$V$2329,11,FALSE)),'Ethnicity Reference'!$A$2:$B$22,2,FALSE)),
IF(VLOOKUP($A2450,'Student reference sheet'!$A$2:$V$2329,9,FALSE) &lt;&gt; "", VLOOKUP(VALUE(VLOOKUP($A2450,'Student reference sheet'!$A$2:$V$2329,9,FALSE)),'Ethnicity Reference'!$A$2:$B$22,2,FALSE),"Unknown"))))</f>
        <v/>
      </c>
      <c r="U2450" s="35"/>
    </row>
    <row r="2451" spans="1:21" ht="15.75">
      <c r="A2451" s="47"/>
      <c r="B2451" s="33"/>
      <c r="C2451" s="39" t="str">
        <f>IF($A2451 &lt;&gt; "",VLOOKUP($A2451,'Student reference sheet'!$A$2:$V$2329, 3,FALSE), "")</f>
        <v/>
      </c>
      <c r="D2451" s="39" t="str">
        <f>IF($A2451 &lt;&gt; "",VLOOKUP($A2451,'Student reference sheet'!$A$2:$V$2329, 2,FALSE), "")</f>
        <v/>
      </c>
      <c r="E2451" s="35"/>
      <c r="F2451" s="34"/>
      <c r="G2451" s="40" t="str">
        <f t="shared" ca="1" si="117"/>
        <v/>
      </c>
      <c r="H2451" s="40" t="str">
        <f t="shared" ca="1" si="118"/>
        <v/>
      </c>
      <c r="I2451" s="36" t="str">
        <f>IF($A2451 = "", "",
IF(COUNTIF(MINIMUM_DAY_DATES[], Attendance!J2451) &gt; 0, VLOOKUP(Attendance!$G2451,MINIMUM_DAY_PERIOD_SCHEDULE[], 2,TRUE),
IF(COUNTIF(RALLY_DATES[], Attendance!J2451) &gt; 0, VLOOKUP(Attendance!$G2451,RALLY_PERIOD_SCHEDULE[], 2,TRUE),
IF(WEEKDAY(Attendance!$J2451) = 2,
       IF(COUNTIF(FINALS_WEEK_MONDAY_DATE[],Attendance!$J2451) &gt; 0, VLOOKUP(Attendance!$G2451,FINALS_WEEK_MONDAY_PERIOD_SCHEDULE[],2,TRUE),
       VLOOKUP(Attendance!$G2451,REGULAR_WEEK_SCHEDULE[],6,TRUE)),
IF(WEEKDAY($J2451) = 3,
       IF(COUNTIF(FINALS_WEEK_TUESDAY_DATE[],Attendance!$J2451) &gt; 0, VLOOKUP(Attendance!$G2451,FINALS_WEEK_TUESDAY_PERIOD_SCHEDULE[],2,TRUE),
       VLOOKUP(Attendance!$G2451,REGULAR_WEEK_SCHEDULE[[Tuesday]:[Period]],5,TRUE)),
IF(WEEKDAY(Attendance!$J2451) = 4,
        IF(COUNTIF(BLOCK_WEDNESDAY_DATES[],Attendance!$J2451) &gt; 0, VLOOKUP(Attendance!$G2451,BLOCK_WEDNESDAY_PERIOD_SCHEDULE[],2,TRUE),
        IF(COUNTIF(FINALS_WEEK_WEDNESDAY_DATE[],Attendance!$J2451) &gt; 0, VLOOKUP(Attendance!$G2451,FINALS_WEEK_WEDNESDAY_PERIOD_SCHEDULE[],2,TRUE),
       VLOOKUP(Attendance!$G2451,REGULAR_WEEK_SCHEDULE[[Wednesday]:[Period]],4,TRUE))),
IF(WEEKDAY($J2451) = 5,
       IF(COUNTIF(BLOCK_THURSDAY_DATES[],Attendance!$J2451) &gt; 0, VLOOKUP(Attendance!$G2451,BLOCK_THURSDAY_PERIOD_SCHEDULE[],2,TRUE),
       IF(COUNTIF(FINALS_WEEK_THURSDAY_DATE[],Attendance!$J2451) &gt; 0, VLOOKUP(Attendance!$G2451,FINALS_WEEK_THURSDAY_PERIOD_SCHEDULE[],2,TRUE),
       VLOOKUP(Attendance!$G2451,REGULAR_WEEK_SCHEDULE[[Thursday]:[Period]],3,TRUE))),
IF(WEEKDAY(Attendance!$J2451) = 6,
       IF(COUNTIF(FINALS_WEEK_FRIDAY_DATE[],Attendance!$J2451) &gt; 0, VLOOKUP(Attendance!$G2451,FINALS_WEEK_FRIDAY_PERIOD_SCHEDULE[],2,TRUE),
       VLOOKUP(Attendance!$G2451,REGULAR_WEEK_SCHEDULE[[Friday]:[Period]],2,TRUE))))))))))</f>
        <v/>
      </c>
      <c r="J2451" s="41" t="str">
        <f t="shared" ca="1" si="119"/>
        <v/>
      </c>
      <c r="K2451" s="41" t="str">
        <f>IF($A2451 &lt;&gt; "",VLOOKUP($A2451,'Student reference sheet'!$A$2:$V$2329, 7,FALSE), "")</f>
        <v/>
      </c>
      <c r="L2451" s="30" t="str">
        <f>IF($A2451 ="", "", VLOOKUP($A2451, 'Student reference sheet'!$A$2:$Z$2603,23,FALSE))</f>
        <v/>
      </c>
      <c r="M2451" s="30" t="str">
        <f>IF($A2451 ="", "", VLOOKUP($A2451, 'Student reference sheet'!$A$2:$Z$2603,24,FALSE))</f>
        <v/>
      </c>
      <c r="N2451" s="30" t="str">
        <f>IF($A2451 ="", "", VLOOKUP($A2451, 'Student reference sheet'!$A$2:$Z$2603,26,FALSE))</f>
        <v/>
      </c>
      <c r="O2451" s="30" t="str">
        <f>IF($A2451 ="", "", VLOOKUP($A2451, 'Student reference sheet'!$A$2:$Z$2603,25,FALSE))</f>
        <v/>
      </c>
      <c r="P2451" s="39" t="str">
        <f>IF($A2451 = "", "", IF(OR(VLOOKUP($A2451,'Student reference sheet'!$A$2:$V$2400,8,FALSE) = "R",  VLOOKUP($A2451,'Student reference sheet'!$A$2:$V$2400,8,FALSE) = "L"), "X", ""))</f>
        <v/>
      </c>
      <c r="Q2451" s="39" t="str">
        <f>IF($A2451 ="", "", VLOOKUP($A2451, 'Student reference sheet'!$A$2:$V$2603,22,FALSE))</f>
        <v/>
      </c>
      <c r="R2451" s="39" t="str">
        <f>IF($A2451 &lt;&gt; "",VLOOKUP($A2451,'Student reference sheet'!$A$2:$V$2329, 5,FALSE), "")</f>
        <v/>
      </c>
      <c r="S2451" s="39" t="str">
        <f>IF($A2451 &lt;&gt; "",VLOOKUP($A2451,'Student reference sheet'!$A$2:$V$2329, 6,FALSE), "")</f>
        <v/>
      </c>
      <c r="T2451" s="30" t="str">
        <f>IF($A2451 = "","",
IF(VLOOKUP($A2451,'Student reference sheet'!$A$2:$V$2329, 10,FALSE) = "Y", "Hispanic",
IF(VLOOKUP($A2451,'Student reference sheet'!$A$2:$V$2329,11,FALSE) &lt;&gt; "",
IF(VLOOKUP($A2451,'Student reference sheet'!$A$2:$V$2329,11,FALSE) = "UNK", "Unknown", VLOOKUP(VALUE(VLOOKUP($A2451,'Student reference sheet'!$A$2:$V$2329,11,FALSE)),'Ethnicity Reference'!$A$2:$B$22,2,FALSE)),
IF(VLOOKUP($A2451,'Student reference sheet'!$A$2:$V$2329,9,FALSE) &lt;&gt; "", VLOOKUP(VALUE(VLOOKUP($A2451,'Student reference sheet'!$A$2:$V$2329,9,FALSE)),'Ethnicity Reference'!$A$2:$B$22,2,FALSE),"Unknown"))))</f>
        <v/>
      </c>
      <c r="U2451" s="35"/>
    </row>
    <row r="2452" spans="1:21" ht="15.75">
      <c r="A2452" s="47"/>
      <c r="B2452" s="33"/>
      <c r="C2452" s="39" t="str">
        <f>IF($A2452 &lt;&gt; "",VLOOKUP($A2452,'Student reference sheet'!$A$2:$V$2329, 3,FALSE), "")</f>
        <v/>
      </c>
      <c r="D2452" s="39" t="str">
        <f>IF($A2452 &lt;&gt; "",VLOOKUP($A2452,'Student reference sheet'!$A$2:$V$2329, 2,FALSE), "")</f>
        <v/>
      </c>
      <c r="E2452" s="35"/>
      <c r="F2452" s="34"/>
      <c r="G2452" s="40" t="str">
        <f t="shared" ca="1" si="117"/>
        <v/>
      </c>
      <c r="H2452" s="40" t="str">
        <f t="shared" ca="1" si="118"/>
        <v/>
      </c>
      <c r="I2452" s="36" t="str">
        <f>IF($A2452 = "", "",
IF(COUNTIF(MINIMUM_DAY_DATES[], Attendance!J2452) &gt; 0, VLOOKUP(Attendance!$G2452,MINIMUM_DAY_PERIOD_SCHEDULE[], 2,TRUE),
IF(COUNTIF(RALLY_DATES[], Attendance!J2452) &gt; 0, VLOOKUP(Attendance!$G2452,RALLY_PERIOD_SCHEDULE[], 2,TRUE),
IF(WEEKDAY(Attendance!$J2452) = 2,
       IF(COUNTIF(FINALS_WEEK_MONDAY_DATE[],Attendance!$J2452) &gt; 0, VLOOKUP(Attendance!$G2452,FINALS_WEEK_MONDAY_PERIOD_SCHEDULE[],2,TRUE),
       VLOOKUP(Attendance!$G2452,REGULAR_WEEK_SCHEDULE[],6,TRUE)),
IF(WEEKDAY($J2452) = 3,
       IF(COUNTIF(FINALS_WEEK_TUESDAY_DATE[],Attendance!$J2452) &gt; 0, VLOOKUP(Attendance!$G2452,FINALS_WEEK_TUESDAY_PERIOD_SCHEDULE[],2,TRUE),
       VLOOKUP(Attendance!$G2452,REGULAR_WEEK_SCHEDULE[[Tuesday]:[Period]],5,TRUE)),
IF(WEEKDAY(Attendance!$J2452) = 4,
        IF(COUNTIF(BLOCK_WEDNESDAY_DATES[],Attendance!$J2452) &gt; 0, VLOOKUP(Attendance!$G2452,BLOCK_WEDNESDAY_PERIOD_SCHEDULE[],2,TRUE),
        IF(COUNTIF(FINALS_WEEK_WEDNESDAY_DATE[],Attendance!$J2452) &gt; 0, VLOOKUP(Attendance!$G2452,FINALS_WEEK_WEDNESDAY_PERIOD_SCHEDULE[],2,TRUE),
       VLOOKUP(Attendance!$G2452,REGULAR_WEEK_SCHEDULE[[Wednesday]:[Period]],4,TRUE))),
IF(WEEKDAY($J2452) = 5,
       IF(COUNTIF(BLOCK_THURSDAY_DATES[],Attendance!$J2452) &gt; 0, VLOOKUP(Attendance!$G2452,BLOCK_THURSDAY_PERIOD_SCHEDULE[],2,TRUE),
       IF(COUNTIF(FINALS_WEEK_THURSDAY_DATE[],Attendance!$J2452) &gt; 0, VLOOKUP(Attendance!$G2452,FINALS_WEEK_THURSDAY_PERIOD_SCHEDULE[],2,TRUE),
       VLOOKUP(Attendance!$G2452,REGULAR_WEEK_SCHEDULE[[Thursday]:[Period]],3,TRUE))),
IF(WEEKDAY(Attendance!$J2452) = 6,
       IF(COUNTIF(FINALS_WEEK_FRIDAY_DATE[],Attendance!$J2452) &gt; 0, VLOOKUP(Attendance!$G2452,FINALS_WEEK_FRIDAY_PERIOD_SCHEDULE[],2,TRUE),
       VLOOKUP(Attendance!$G2452,REGULAR_WEEK_SCHEDULE[[Friday]:[Period]],2,TRUE))))))))))</f>
        <v/>
      </c>
      <c r="J2452" s="41" t="str">
        <f t="shared" ca="1" si="119"/>
        <v/>
      </c>
      <c r="K2452" s="41" t="str">
        <f>IF($A2452 &lt;&gt; "",VLOOKUP($A2452,'Student reference sheet'!$A$2:$V$2329, 7,FALSE), "")</f>
        <v/>
      </c>
      <c r="L2452" s="30" t="str">
        <f>IF($A2452 ="", "", VLOOKUP($A2452, 'Student reference sheet'!$A$2:$Z$2603,23,FALSE))</f>
        <v/>
      </c>
      <c r="M2452" s="30" t="str">
        <f>IF($A2452 ="", "", VLOOKUP($A2452, 'Student reference sheet'!$A$2:$Z$2603,24,FALSE))</f>
        <v/>
      </c>
      <c r="N2452" s="30" t="str">
        <f>IF($A2452 ="", "", VLOOKUP($A2452, 'Student reference sheet'!$A$2:$Z$2603,26,FALSE))</f>
        <v/>
      </c>
      <c r="O2452" s="30" t="str">
        <f>IF($A2452 ="", "", VLOOKUP($A2452, 'Student reference sheet'!$A$2:$Z$2603,25,FALSE))</f>
        <v/>
      </c>
      <c r="P2452" s="39" t="str">
        <f>IF($A2452 = "", "", IF(OR(VLOOKUP($A2452,'Student reference sheet'!$A$2:$V$2400,8,FALSE) = "R",  VLOOKUP($A2452,'Student reference sheet'!$A$2:$V$2400,8,FALSE) = "L"), "X", ""))</f>
        <v/>
      </c>
      <c r="Q2452" s="39" t="str">
        <f>IF($A2452 ="", "", VLOOKUP($A2452, 'Student reference sheet'!$A$2:$V$2603,22,FALSE))</f>
        <v/>
      </c>
      <c r="R2452" s="39" t="str">
        <f>IF($A2452 &lt;&gt; "",VLOOKUP($A2452,'Student reference sheet'!$A$2:$V$2329, 5,FALSE), "")</f>
        <v/>
      </c>
      <c r="S2452" s="39" t="str">
        <f>IF($A2452 &lt;&gt; "",VLOOKUP($A2452,'Student reference sheet'!$A$2:$V$2329, 6,FALSE), "")</f>
        <v/>
      </c>
      <c r="T2452" s="30" t="str">
        <f>IF($A2452 = "","",
IF(VLOOKUP($A2452,'Student reference sheet'!$A$2:$V$2329, 10,FALSE) = "Y", "Hispanic",
IF(VLOOKUP($A2452,'Student reference sheet'!$A$2:$V$2329,11,FALSE) &lt;&gt; "",
IF(VLOOKUP($A2452,'Student reference sheet'!$A$2:$V$2329,11,FALSE) = "UNK", "Unknown", VLOOKUP(VALUE(VLOOKUP($A2452,'Student reference sheet'!$A$2:$V$2329,11,FALSE)),'Ethnicity Reference'!$A$2:$B$22,2,FALSE)),
IF(VLOOKUP($A2452,'Student reference sheet'!$A$2:$V$2329,9,FALSE) &lt;&gt; "", VLOOKUP(VALUE(VLOOKUP($A2452,'Student reference sheet'!$A$2:$V$2329,9,FALSE)),'Ethnicity Reference'!$A$2:$B$22,2,FALSE),"Unknown"))))</f>
        <v/>
      </c>
      <c r="U2452" s="35"/>
    </row>
    <row r="2453" spans="1:21" ht="15.75">
      <c r="A2453" s="47"/>
      <c r="B2453" s="33"/>
      <c r="C2453" s="39" t="str">
        <f>IF($A2453 &lt;&gt; "",VLOOKUP($A2453,'Student reference sheet'!$A$2:$V$2329, 3,FALSE), "")</f>
        <v/>
      </c>
      <c r="D2453" s="39" t="str">
        <f>IF($A2453 &lt;&gt; "",VLOOKUP($A2453,'Student reference sheet'!$A$2:$V$2329, 2,FALSE), "")</f>
        <v/>
      </c>
      <c r="E2453" s="35"/>
      <c r="F2453" s="34"/>
      <c r="G2453" s="40" t="str">
        <f t="shared" ca="1" si="117"/>
        <v/>
      </c>
      <c r="H2453" s="40" t="str">
        <f t="shared" ca="1" si="118"/>
        <v/>
      </c>
      <c r="I2453" s="36" t="str">
        <f>IF($A2453 = "", "",
IF(COUNTIF(MINIMUM_DAY_DATES[], Attendance!J2453) &gt; 0, VLOOKUP(Attendance!$G2453,MINIMUM_DAY_PERIOD_SCHEDULE[], 2,TRUE),
IF(COUNTIF(RALLY_DATES[], Attendance!J2453) &gt; 0, VLOOKUP(Attendance!$G2453,RALLY_PERIOD_SCHEDULE[], 2,TRUE),
IF(WEEKDAY(Attendance!$J2453) = 2,
       IF(COUNTIF(FINALS_WEEK_MONDAY_DATE[],Attendance!$J2453) &gt; 0, VLOOKUP(Attendance!$G2453,FINALS_WEEK_MONDAY_PERIOD_SCHEDULE[],2,TRUE),
       VLOOKUP(Attendance!$G2453,REGULAR_WEEK_SCHEDULE[],6,TRUE)),
IF(WEEKDAY($J2453) = 3,
       IF(COUNTIF(FINALS_WEEK_TUESDAY_DATE[],Attendance!$J2453) &gt; 0, VLOOKUP(Attendance!$G2453,FINALS_WEEK_TUESDAY_PERIOD_SCHEDULE[],2,TRUE),
       VLOOKUP(Attendance!$G2453,REGULAR_WEEK_SCHEDULE[[Tuesday]:[Period]],5,TRUE)),
IF(WEEKDAY(Attendance!$J2453) = 4,
        IF(COUNTIF(BLOCK_WEDNESDAY_DATES[],Attendance!$J2453) &gt; 0, VLOOKUP(Attendance!$G2453,BLOCK_WEDNESDAY_PERIOD_SCHEDULE[],2,TRUE),
        IF(COUNTIF(FINALS_WEEK_WEDNESDAY_DATE[],Attendance!$J2453) &gt; 0, VLOOKUP(Attendance!$G2453,FINALS_WEEK_WEDNESDAY_PERIOD_SCHEDULE[],2,TRUE),
       VLOOKUP(Attendance!$G2453,REGULAR_WEEK_SCHEDULE[[Wednesday]:[Period]],4,TRUE))),
IF(WEEKDAY($J2453) = 5,
       IF(COUNTIF(BLOCK_THURSDAY_DATES[],Attendance!$J2453) &gt; 0, VLOOKUP(Attendance!$G2453,BLOCK_THURSDAY_PERIOD_SCHEDULE[],2,TRUE),
       IF(COUNTIF(FINALS_WEEK_THURSDAY_DATE[],Attendance!$J2453) &gt; 0, VLOOKUP(Attendance!$G2453,FINALS_WEEK_THURSDAY_PERIOD_SCHEDULE[],2,TRUE),
       VLOOKUP(Attendance!$G2453,REGULAR_WEEK_SCHEDULE[[Thursday]:[Period]],3,TRUE))),
IF(WEEKDAY(Attendance!$J2453) = 6,
       IF(COUNTIF(FINALS_WEEK_FRIDAY_DATE[],Attendance!$J2453) &gt; 0, VLOOKUP(Attendance!$G2453,FINALS_WEEK_FRIDAY_PERIOD_SCHEDULE[],2,TRUE),
       VLOOKUP(Attendance!$G2453,REGULAR_WEEK_SCHEDULE[[Friday]:[Period]],2,TRUE))))))))))</f>
        <v/>
      </c>
      <c r="J2453" s="41" t="str">
        <f t="shared" ca="1" si="119"/>
        <v/>
      </c>
      <c r="K2453" s="41" t="str">
        <f>IF($A2453 &lt;&gt; "",VLOOKUP($A2453,'Student reference sheet'!$A$2:$V$2329, 7,FALSE), "")</f>
        <v/>
      </c>
      <c r="L2453" s="30" t="str">
        <f>IF($A2453 ="", "", VLOOKUP($A2453, 'Student reference sheet'!$A$2:$Z$2603,23,FALSE))</f>
        <v/>
      </c>
      <c r="M2453" s="30" t="str">
        <f>IF($A2453 ="", "", VLOOKUP($A2453, 'Student reference sheet'!$A$2:$Z$2603,24,FALSE))</f>
        <v/>
      </c>
      <c r="N2453" s="30" t="str">
        <f>IF($A2453 ="", "", VLOOKUP($A2453, 'Student reference sheet'!$A$2:$Z$2603,26,FALSE))</f>
        <v/>
      </c>
      <c r="O2453" s="30" t="str">
        <f>IF($A2453 ="", "", VLOOKUP($A2453, 'Student reference sheet'!$A$2:$Z$2603,25,FALSE))</f>
        <v/>
      </c>
      <c r="P2453" s="39" t="str">
        <f>IF($A2453 = "", "", IF(OR(VLOOKUP($A2453,'Student reference sheet'!$A$2:$V$2400,8,FALSE) = "R",  VLOOKUP($A2453,'Student reference sheet'!$A$2:$V$2400,8,FALSE) = "L"), "X", ""))</f>
        <v/>
      </c>
      <c r="Q2453" s="39" t="str">
        <f>IF($A2453 ="", "", VLOOKUP($A2453, 'Student reference sheet'!$A$2:$V$2603,22,FALSE))</f>
        <v/>
      </c>
      <c r="R2453" s="39" t="str">
        <f>IF($A2453 &lt;&gt; "",VLOOKUP($A2453,'Student reference sheet'!$A$2:$V$2329, 5,FALSE), "")</f>
        <v/>
      </c>
      <c r="S2453" s="39" t="str">
        <f>IF($A2453 &lt;&gt; "",VLOOKUP($A2453,'Student reference sheet'!$A$2:$V$2329, 6,FALSE), "")</f>
        <v/>
      </c>
      <c r="T2453" s="30" t="str">
        <f>IF($A2453 = "","",
IF(VLOOKUP($A2453,'Student reference sheet'!$A$2:$V$2329, 10,FALSE) = "Y", "Hispanic",
IF(VLOOKUP($A2453,'Student reference sheet'!$A$2:$V$2329,11,FALSE) &lt;&gt; "",
IF(VLOOKUP($A2453,'Student reference sheet'!$A$2:$V$2329,11,FALSE) = "UNK", "Unknown", VLOOKUP(VALUE(VLOOKUP($A2453,'Student reference sheet'!$A$2:$V$2329,11,FALSE)),'Ethnicity Reference'!$A$2:$B$22,2,FALSE)),
IF(VLOOKUP($A2453,'Student reference sheet'!$A$2:$V$2329,9,FALSE) &lt;&gt; "", VLOOKUP(VALUE(VLOOKUP($A2453,'Student reference sheet'!$A$2:$V$2329,9,FALSE)),'Ethnicity Reference'!$A$2:$B$22,2,FALSE),"Unknown"))))</f>
        <v/>
      </c>
      <c r="U2453" s="35"/>
    </row>
    <row r="2454" spans="1:21" ht="15.75">
      <c r="A2454" s="47"/>
      <c r="B2454" s="33"/>
      <c r="C2454" s="39" t="str">
        <f>IF($A2454 &lt;&gt; "",VLOOKUP($A2454,'Student reference sheet'!$A$2:$V$2329, 3,FALSE), "")</f>
        <v/>
      </c>
      <c r="D2454" s="39" t="str">
        <f>IF($A2454 &lt;&gt; "",VLOOKUP($A2454,'Student reference sheet'!$A$2:$V$2329, 2,FALSE), "")</f>
        <v/>
      </c>
      <c r="E2454" s="35"/>
      <c r="F2454" s="34"/>
      <c r="G2454" s="40" t="str">
        <f t="shared" ca="1" si="117"/>
        <v/>
      </c>
      <c r="H2454" s="40" t="str">
        <f t="shared" ca="1" si="118"/>
        <v/>
      </c>
      <c r="I2454" s="36" t="str">
        <f>IF($A2454 = "", "",
IF(COUNTIF(MINIMUM_DAY_DATES[], Attendance!J2454) &gt; 0, VLOOKUP(Attendance!$G2454,MINIMUM_DAY_PERIOD_SCHEDULE[], 2,TRUE),
IF(COUNTIF(RALLY_DATES[], Attendance!J2454) &gt; 0, VLOOKUP(Attendance!$G2454,RALLY_PERIOD_SCHEDULE[], 2,TRUE),
IF(WEEKDAY(Attendance!$J2454) = 2,
       IF(COUNTIF(FINALS_WEEK_MONDAY_DATE[],Attendance!$J2454) &gt; 0, VLOOKUP(Attendance!$G2454,FINALS_WEEK_MONDAY_PERIOD_SCHEDULE[],2,TRUE),
       VLOOKUP(Attendance!$G2454,REGULAR_WEEK_SCHEDULE[],6,TRUE)),
IF(WEEKDAY($J2454) = 3,
       IF(COUNTIF(FINALS_WEEK_TUESDAY_DATE[],Attendance!$J2454) &gt; 0, VLOOKUP(Attendance!$G2454,FINALS_WEEK_TUESDAY_PERIOD_SCHEDULE[],2,TRUE),
       VLOOKUP(Attendance!$G2454,REGULAR_WEEK_SCHEDULE[[Tuesday]:[Period]],5,TRUE)),
IF(WEEKDAY(Attendance!$J2454) = 4,
        IF(COUNTIF(BLOCK_WEDNESDAY_DATES[],Attendance!$J2454) &gt; 0, VLOOKUP(Attendance!$G2454,BLOCK_WEDNESDAY_PERIOD_SCHEDULE[],2,TRUE),
        IF(COUNTIF(FINALS_WEEK_WEDNESDAY_DATE[],Attendance!$J2454) &gt; 0, VLOOKUP(Attendance!$G2454,FINALS_WEEK_WEDNESDAY_PERIOD_SCHEDULE[],2,TRUE),
       VLOOKUP(Attendance!$G2454,REGULAR_WEEK_SCHEDULE[[Wednesday]:[Period]],4,TRUE))),
IF(WEEKDAY($J2454) = 5,
       IF(COUNTIF(BLOCK_THURSDAY_DATES[],Attendance!$J2454) &gt; 0, VLOOKUP(Attendance!$G2454,BLOCK_THURSDAY_PERIOD_SCHEDULE[],2,TRUE),
       IF(COUNTIF(FINALS_WEEK_THURSDAY_DATE[],Attendance!$J2454) &gt; 0, VLOOKUP(Attendance!$G2454,FINALS_WEEK_THURSDAY_PERIOD_SCHEDULE[],2,TRUE),
       VLOOKUP(Attendance!$G2454,REGULAR_WEEK_SCHEDULE[[Thursday]:[Period]],3,TRUE))),
IF(WEEKDAY(Attendance!$J2454) = 6,
       IF(COUNTIF(FINALS_WEEK_FRIDAY_DATE[],Attendance!$J2454) &gt; 0, VLOOKUP(Attendance!$G2454,FINALS_WEEK_FRIDAY_PERIOD_SCHEDULE[],2,TRUE),
       VLOOKUP(Attendance!$G2454,REGULAR_WEEK_SCHEDULE[[Friday]:[Period]],2,TRUE))))))))))</f>
        <v/>
      </c>
      <c r="J2454" s="41" t="str">
        <f t="shared" ca="1" si="119"/>
        <v/>
      </c>
      <c r="K2454" s="41" t="str">
        <f>IF($A2454 &lt;&gt; "",VLOOKUP($A2454,'Student reference sheet'!$A$2:$V$2329, 7,FALSE), "")</f>
        <v/>
      </c>
      <c r="L2454" s="30" t="str">
        <f>IF($A2454 ="", "", VLOOKUP($A2454, 'Student reference sheet'!$A$2:$Z$2603,23,FALSE))</f>
        <v/>
      </c>
      <c r="M2454" s="30" t="str">
        <f>IF($A2454 ="", "", VLOOKUP($A2454, 'Student reference sheet'!$A$2:$Z$2603,24,FALSE))</f>
        <v/>
      </c>
      <c r="N2454" s="30" t="str">
        <f>IF($A2454 ="", "", VLOOKUP($A2454, 'Student reference sheet'!$A$2:$Z$2603,26,FALSE))</f>
        <v/>
      </c>
      <c r="O2454" s="30" t="str">
        <f>IF($A2454 ="", "", VLOOKUP($A2454, 'Student reference sheet'!$A$2:$Z$2603,25,FALSE))</f>
        <v/>
      </c>
      <c r="P2454" s="39" t="str">
        <f>IF($A2454 = "", "", IF(OR(VLOOKUP($A2454,'Student reference sheet'!$A$2:$V$2400,8,FALSE) = "R",  VLOOKUP($A2454,'Student reference sheet'!$A$2:$V$2400,8,FALSE) = "L"), "X", ""))</f>
        <v/>
      </c>
      <c r="Q2454" s="39" t="str">
        <f>IF($A2454 ="", "", VLOOKUP($A2454, 'Student reference sheet'!$A$2:$V$2603,22,FALSE))</f>
        <v/>
      </c>
      <c r="R2454" s="39" t="str">
        <f>IF($A2454 &lt;&gt; "",VLOOKUP($A2454,'Student reference sheet'!$A$2:$V$2329, 5,FALSE), "")</f>
        <v/>
      </c>
      <c r="S2454" s="39" t="str">
        <f>IF($A2454 &lt;&gt; "",VLOOKUP($A2454,'Student reference sheet'!$A$2:$V$2329, 6,FALSE), "")</f>
        <v/>
      </c>
      <c r="T2454" s="30" t="str">
        <f>IF($A2454 = "","",
IF(VLOOKUP($A2454,'Student reference sheet'!$A$2:$V$2329, 10,FALSE) = "Y", "Hispanic",
IF(VLOOKUP($A2454,'Student reference sheet'!$A$2:$V$2329,11,FALSE) &lt;&gt; "",
IF(VLOOKUP($A2454,'Student reference sheet'!$A$2:$V$2329,11,FALSE) = "UNK", "Unknown", VLOOKUP(VALUE(VLOOKUP($A2454,'Student reference sheet'!$A$2:$V$2329,11,FALSE)),'Ethnicity Reference'!$A$2:$B$22,2,FALSE)),
IF(VLOOKUP($A2454,'Student reference sheet'!$A$2:$V$2329,9,FALSE) &lt;&gt; "", VLOOKUP(VALUE(VLOOKUP($A2454,'Student reference sheet'!$A$2:$V$2329,9,FALSE)),'Ethnicity Reference'!$A$2:$B$22,2,FALSE),"Unknown"))))</f>
        <v/>
      </c>
      <c r="U2454" s="35"/>
    </row>
    <row r="2455" spans="1:21" ht="15.75">
      <c r="A2455" s="47"/>
      <c r="B2455" s="33"/>
      <c r="C2455" s="39" t="str">
        <f>IF($A2455 &lt;&gt; "",VLOOKUP($A2455,'Student reference sheet'!$A$2:$V$2329, 3,FALSE), "")</f>
        <v/>
      </c>
      <c r="D2455" s="39" t="str">
        <f>IF($A2455 &lt;&gt; "",VLOOKUP($A2455,'Student reference sheet'!$A$2:$V$2329, 2,FALSE), "")</f>
        <v/>
      </c>
      <c r="E2455" s="35"/>
      <c r="F2455" s="34"/>
      <c r="G2455" s="40" t="str">
        <f t="shared" ca="1" si="117"/>
        <v/>
      </c>
      <c r="H2455" s="40" t="str">
        <f t="shared" ca="1" si="118"/>
        <v/>
      </c>
      <c r="I2455" s="36" t="str">
        <f>IF($A2455 = "", "",
IF(COUNTIF(MINIMUM_DAY_DATES[], Attendance!J2455) &gt; 0, VLOOKUP(Attendance!$G2455,MINIMUM_DAY_PERIOD_SCHEDULE[], 2,TRUE),
IF(COUNTIF(RALLY_DATES[], Attendance!J2455) &gt; 0, VLOOKUP(Attendance!$G2455,RALLY_PERIOD_SCHEDULE[], 2,TRUE),
IF(WEEKDAY(Attendance!$J2455) = 2,
       IF(COUNTIF(FINALS_WEEK_MONDAY_DATE[],Attendance!$J2455) &gt; 0, VLOOKUP(Attendance!$G2455,FINALS_WEEK_MONDAY_PERIOD_SCHEDULE[],2,TRUE),
       VLOOKUP(Attendance!$G2455,REGULAR_WEEK_SCHEDULE[],6,TRUE)),
IF(WEEKDAY($J2455) = 3,
       IF(COUNTIF(FINALS_WEEK_TUESDAY_DATE[],Attendance!$J2455) &gt; 0, VLOOKUP(Attendance!$G2455,FINALS_WEEK_TUESDAY_PERIOD_SCHEDULE[],2,TRUE),
       VLOOKUP(Attendance!$G2455,REGULAR_WEEK_SCHEDULE[[Tuesday]:[Period]],5,TRUE)),
IF(WEEKDAY(Attendance!$J2455) = 4,
        IF(COUNTIF(BLOCK_WEDNESDAY_DATES[],Attendance!$J2455) &gt; 0, VLOOKUP(Attendance!$G2455,BLOCK_WEDNESDAY_PERIOD_SCHEDULE[],2,TRUE),
        IF(COUNTIF(FINALS_WEEK_WEDNESDAY_DATE[],Attendance!$J2455) &gt; 0, VLOOKUP(Attendance!$G2455,FINALS_WEEK_WEDNESDAY_PERIOD_SCHEDULE[],2,TRUE),
       VLOOKUP(Attendance!$G2455,REGULAR_WEEK_SCHEDULE[[Wednesday]:[Period]],4,TRUE))),
IF(WEEKDAY($J2455) = 5,
       IF(COUNTIF(BLOCK_THURSDAY_DATES[],Attendance!$J2455) &gt; 0, VLOOKUP(Attendance!$G2455,BLOCK_THURSDAY_PERIOD_SCHEDULE[],2,TRUE),
       IF(COUNTIF(FINALS_WEEK_THURSDAY_DATE[],Attendance!$J2455) &gt; 0, VLOOKUP(Attendance!$G2455,FINALS_WEEK_THURSDAY_PERIOD_SCHEDULE[],2,TRUE),
       VLOOKUP(Attendance!$G2455,REGULAR_WEEK_SCHEDULE[[Thursday]:[Period]],3,TRUE))),
IF(WEEKDAY(Attendance!$J2455) = 6,
       IF(COUNTIF(FINALS_WEEK_FRIDAY_DATE[],Attendance!$J2455) &gt; 0, VLOOKUP(Attendance!$G2455,FINALS_WEEK_FRIDAY_PERIOD_SCHEDULE[],2,TRUE),
       VLOOKUP(Attendance!$G2455,REGULAR_WEEK_SCHEDULE[[Friday]:[Period]],2,TRUE))))))))))</f>
        <v/>
      </c>
      <c r="J2455" s="41" t="str">
        <f t="shared" ca="1" si="119"/>
        <v/>
      </c>
      <c r="K2455" s="41" t="str">
        <f>IF($A2455 &lt;&gt; "",VLOOKUP($A2455,'Student reference sheet'!$A$2:$V$2329, 7,FALSE), "")</f>
        <v/>
      </c>
      <c r="L2455" s="30" t="str">
        <f>IF($A2455 ="", "", VLOOKUP($A2455, 'Student reference sheet'!$A$2:$Z$2603,23,FALSE))</f>
        <v/>
      </c>
      <c r="M2455" s="30" t="str">
        <f>IF($A2455 ="", "", VLOOKUP($A2455, 'Student reference sheet'!$A$2:$Z$2603,24,FALSE))</f>
        <v/>
      </c>
      <c r="N2455" s="30" t="str">
        <f>IF($A2455 ="", "", VLOOKUP($A2455, 'Student reference sheet'!$A$2:$Z$2603,26,FALSE))</f>
        <v/>
      </c>
      <c r="O2455" s="30" t="str">
        <f>IF($A2455 ="", "", VLOOKUP($A2455, 'Student reference sheet'!$A$2:$Z$2603,25,FALSE))</f>
        <v/>
      </c>
      <c r="P2455" s="39" t="str">
        <f>IF($A2455 = "", "", IF(OR(VLOOKUP($A2455,'Student reference sheet'!$A$2:$V$2400,8,FALSE) = "R",  VLOOKUP($A2455,'Student reference sheet'!$A$2:$V$2400,8,FALSE) = "L"), "X", ""))</f>
        <v/>
      </c>
      <c r="Q2455" s="39" t="str">
        <f>IF($A2455 ="", "", VLOOKUP($A2455, 'Student reference sheet'!$A$2:$V$2603,22,FALSE))</f>
        <v/>
      </c>
      <c r="R2455" s="39" t="str">
        <f>IF($A2455 &lt;&gt; "",VLOOKUP($A2455,'Student reference sheet'!$A$2:$V$2329, 5,FALSE), "")</f>
        <v/>
      </c>
      <c r="S2455" s="39" t="str">
        <f>IF($A2455 &lt;&gt; "",VLOOKUP($A2455,'Student reference sheet'!$A$2:$V$2329, 6,FALSE), "")</f>
        <v/>
      </c>
      <c r="T2455" s="30" t="str">
        <f>IF($A2455 = "","",
IF(VLOOKUP($A2455,'Student reference sheet'!$A$2:$V$2329, 10,FALSE) = "Y", "Hispanic",
IF(VLOOKUP($A2455,'Student reference sheet'!$A$2:$V$2329,11,FALSE) &lt;&gt; "",
IF(VLOOKUP($A2455,'Student reference sheet'!$A$2:$V$2329,11,FALSE) = "UNK", "Unknown", VLOOKUP(VALUE(VLOOKUP($A2455,'Student reference sheet'!$A$2:$V$2329,11,FALSE)),'Ethnicity Reference'!$A$2:$B$22,2,FALSE)),
IF(VLOOKUP($A2455,'Student reference sheet'!$A$2:$V$2329,9,FALSE) &lt;&gt; "", VLOOKUP(VALUE(VLOOKUP($A2455,'Student reference sheet'!$A$2:$V$2329,9,FALSE)),'Ethnicity Reference'!$A$2:$B$22,2,FALSE),"Unknown"))))</f>
        <v/>
      </c>
      <c r="U2455" s="35"/>
    </row>
    <row r="2456" spans="1:21" ht="15.75">
      <c r="A2456" s="47"/>
      <c r="B2456" s="33"/>
      <c r="C2456" s="39" t="str">
        <f>IF($A2456 &lt;&gt; "",VLOOKUP($A2456,'Student reference sheet'!$A$2:$V$2329, 3,FALSE), "")</f>
        <v/>
      </c>
      <c r="D2456" s="39" t="str">
        <f>IF($A2456 &lt;&gt; "",VLOOKUP($A2456,'Student reference sheet'!$A$2:$V$2329, 2,FALSE), "")</f>
        <v/>
      </c>
      <c r="E2456" s="35"/>
      <c r="F2456" s="34"/>
      <c r="G2456" s="40" t="str">
        <f t="shared" ca="1" si="117"/>
        <v/>
      </c>
      <c r="H2456" s="40" t="str">
        <f t="shared" ca="1" si="118"/>
        <v/>
      </c>
      <c r="I2456" s="36" t="str">
        <f>IF($A2456 = "", "",
IF(COUNTIF(MINIMUM_DAY_DATES[], Attendance!J2456) &gt; 0, VLOOKUP(Attendance!$G2456,MINIMUM_DAY_PERIOD_SCHEDULE[], 2,TRUE),
IF(COUNTIF(RALLY_DATES[], Attendance!J2456) &gt; 0, VLOOKUP(Attendance!$G2456,RALLY_PERIOD_SCHEDULE[], 2,TRUE),
IF(WEEKDAY(Attendance!$J2456) = 2,
       IF(COUNTIF(FINALS_WEEK_MONDAY_DATE[],Attendance!$J2456) &gt; 0, VLOOKUP(Attendance!$G2456,FINALS_WEEK_MONDAY_PERIOD_SCHEDULE[],2,TRUE),
       VLOOKUP(Attendance!$G2456,REGULAR_WEEK_SCHEDULE[],6,TRUE)),
IF(WEEKDAY($J2456) = 3,
       IF(COUNTIF(FINALS_WEEK_TUESDAY_DATE[],Attendance!$J2456) &gt; 0, VLOOKUP(Attendance!$G2456,FINALS_WEEK_TUESDAY_PERIOD_SCHEDULE[],2,TRUE),
       VLOOKUP(Attendance!$G2456,REGULAR_WEEK_SCHEDULE[[Tuesday]:[Period]],5,TRUE)),
IF(WEEKDAY(Attendance!$J2456) = 4,
        IF(COUNTIF(BLOCK_WEDNESDAY_DATES[],Attendance!$J2456) &gt; 0, VLOOKUP(Attendance!$G2456,BLOCK_WEDNESDAY_PERIOD_SCHEDULE[],2,TRUE),
        IF(COUNTIF(FINALS_WEEK_WEDNESDAY_DATE[],Attendance!$J2456) &gt; 0, VLOOKUP(Attendance!$G2456,FINALS_WEEK_WEDNESDAY_PERIOD_SCHEDULE[],2,TRUE),
       VLOOKUP(Attendance!$G2456,REGULAR_WEEK_SCHEDULE[[Wednesday]:[Period]],4,TRUE))),
IF(WEEKDAY($J2456) = 5,
       IF(COUNTIF(BLOCK_THURSDAY_DATES[],Attendance!$J2456) &gt; 0, VLOOKUP(Attendance!$G2456,BLOCK_THURSDAY_PERIOD_SCHEDULE[],2,TRUE),
       IF(COUNTIF(FINALS_WEEK_THURSDAY_DATE[],Attendance!$J2456) &gt; 0, VLOOKUP(Attendance!$G2456,FINALS_WEEK_THURSDAY_PERIOD_SCHEDULE[],2,TRUE),
       VLOOKUP(Attendance!$G2456,REGULAR_WEEK_SCHEDULE[[Thursday]:[Period]],3,TRUE))),
IF(WEEKDAY(Attendance!$J2456) = 6,
       IF(COUNTIF(FINALS_WEEK_FRIDAY_DATE[],Attendance!$J2456) &gt; 0, VLOOKUP(Attendance!$G2456,FINALS_WEEK_FRIDAY_PERIOD_SCHEDULE[],2,TRUE),
       VLOOKUP(Attendance!$G2456,REGULAR_WEEK_SCHEDULE[[Friday]:[Period]],2,TRUE))))))))))</f>
        <v/>
      </c>
      <c r="J2456" s="41" t="str">
        <f t="shared" ca="1" si="119"/>
        <v/>
      </c>
      <c r="K2456" s="41" t="str">
        <f>IF($A2456 &lt;&gt; "",VLOOKUP($A2456,'Student reference sheet'!$A$2:$V$2329, 7,FALSE), "")</f>
        <v/>
      </c>
      <c r="L2456" s="30" t="str">
        <f>IF($A2456 ="", "", VLOOKUP($A2456, 'Student reference sheet'!$A$2:$Z$2603,23,FALSE))</f>
        <v/>
      </c>
      <c r="M2456" s="30" t="str">
        <f>IF($A2456 ="", "", VLOOKUP($A2456, 'Student reference sheet'!$A$2:$Z$2603,24,FALSE))</f>
        <v/>
      </c>
      <c r="N2456" s="30" t="str">
        <f>IF($A2456 ="", "", VLOOKUP($A2456, 'Student reference sheet'!$A$2:$Z$2603,26,FALSE))</f>
        <v/>
      </c>
      <c r="O2456" s="30" t="str">
        <f>IF($A2456 ="", "", VLOOKUP($A2456, 'Student reference sheet'!$A$2:$Z$2603,25,FALSE))</f>
        <v/>
      </c>
      <c r="P2456" s="39" t="str">
        <f>IF($A2456 = "", "", IF(OR(VLOOKUP($A2456,'Student reference sheet'!$A$2:$V$2400,8,FALSE) = "R",  VLOOKUP($A2456,'Student reference sheet'!$A$2:$V$2400,8,FALSE) = "L"), "X", ""))</f>
        <v/>
      </c>
      <c r="Q2456" s="39" t="str">
        <f>IF($A2456 ="", "", VLOOKUP($A2456, 'Student reference sheet'!$A$2:$V$2603,22,FALSE))</f>
        <v/>
      </c>
      <c r="R2456" s="39" t="str">
        <f>IF($A2456 &lt;&gt; "",VLOOKUP($A2456,'Student reference sheet'!$A$2:$V$2329, 5,FALSE), "")</f>
        <v/>
      </c>
      <c r="S2456" s="39" t="str">
        <f>IF($A2456 &lt;&gt; "",VLOOKUP($A2456,'Student reference sheet'!$A$2:$V$2329, 6,FALSE), "")</f>
        <v/>
      </c>
      <c r="T2456" s="30" t="str">
        <f>IF($A2456 = "","",
IF(VLOOKUP($A2456,'Student reference sheet'!$A$2:$V$2329, 10,FALSE) = "Y", "Hispanic",
IF(VLOOKUP($A2456,'Student reference sheet'!$A$2:$V$2329,11,FALSE) &lt;&gt; "",
IF(VLOOKUP($A2456,'Student reference sheet'!$A$2:$V$2329,11,FALSE) = "UNK", "Unknown", VLOOKUP(VALUE(VLOOKUP($A2456,'Student reference sheet'!$A$2:$V$2329,11,FALSE)),'Ethnicity Reference'!$A$2:$B$22,2,FALSE)),
IF(VLOOKUP($A2456,'Student reference sheet'!$A$2:$V$2329,9,FALSE) &lt;&gt; "", VLOOKUP(VALUE(VLOOKUP($A2456,'Student reference sheet'!$A$2:$V$2329,9,FALSE)),'Ethnicity Reference'!$A$2:$B$22,2,FALSE),"Unknown"))))</f>
        <v/>
      </c>
      <c r="U2456" s="35"/>
    </row>
    <row r="2457" spans="1:21" ht="15.75">
      <c r="A2457" s="47"/>
      <c r="B2457" s="33"/>
      <c r="C2457" s="39" t="str">
        <f>IF($A2457 &lt;&gt; "",VLOOKUP($A2457,'Student reference sheet'!$A$2:$V$2329, 3,FALSE), "")</f>
        <v/>
      </c>
      <c r="D2457" s="39" t="str">
        <f>IF($A2457 &lt;&gt; "",VLOOKUP($A2457,'Student reference sheet'!$A$2:$V$2329, 2,FALSE), "")</f>
        <v/>
      </c>
      <c r="E2457" s="35"/>
      <c r="F2457" s="34"/>
      <c r="G2457" s="40" t="str">
        <f t="shared" ca="1" si="117"/>
        <v/>
      </c>
      <c r="H2457" s="40" t="str">
        <f t="shared" ca="1" si="118"/>
        <v/>
      </c>
      <c r="I2457" s="36" t="str">
        <f>IF($A2457 = "", "",
IF(COUNTIF(MINIMUM_DAY_DATES[], Attendance!J2457) &gt; 0, VLOOKUP(Attendance!$G2457,MINIMUM_DAY_PERIOD_SCHEDULE[], 2,TRUE),
IF(COUNTIF(RALLY_DATES[], Attendance!J2457) &gt; 0, VLOOKUP(Attendance!$G2457,RALLY_PERIOD_SCHEDULE[], 2,TRUE),
IF(WEEKDAY(Attendance!$J2457) = 2,
       IF(COUNTIF(FINALS_WEEK_MONDAY_DATE[],Attendance!$J2457) &gt; 0, VLOOKUP(Attendance!$G2457,FINALS_WEEK_MONDAY_PERIOD_SCHEDULE[],2,TRUE),
       VLOOKUP(Attendance!$G2457,REGULAR_WEEK_SCHEDULE[],6,TRUE)),
IF(WEEKDAY($J2457) = 3,
       IF(COUNTIF(FINALS_WEEK_TUESDAY_DATE[],Attendance!$J2457) &gt; 0, VLOOKUP(Attendance!$G2457,FINALS_WEEK_TUESDAY_PERIOD_SCHEDULE[],2,TRUE),
       VLOOKUP(Attendance!$G2457,REGULAR_WEEK_SCHEDULE[[Tuesday]:[Period]],5,TRUE)),
IF(WEEKDAY(Attendance!$J2457) = 4,
        IF(COUNTIF(BLOCK_WEDNESDAY_DATES[],Attendance!$J2457) &gt; 0, VLOOKUP(Attendance!$G2457,BLOCK_WEDNESDAY_PERIOD_SCHEDULE[],2,TRUE),
        IF(COUNTIF(FINALS_WEEK_WEDNESDAY_DATE[],Attendance!$J2457) &gt; 0, VLOOKUP(Attendance!$G2457,FINALS_WEEK_WEDNESDAY_PERIOD_SCHEDULE[],2,TRUE),
       VLOOKUP(Attendance!$G2457,REGULAR_WEEK_SCHEDULE[[Wednesday]:[Period]],4,TRUE))),
IF(WEEKDAY($J2457) = 5,
       IF(COUNTIF(BLOCK_THURSDAY_DATES[],Attendance!$J2457) &gt; 0, VLOOKUP(Attendance!$G2457,BLOCK_THURSDAY_PERIOD_SCHEDULE[],2,TRUE),
       IF(COUNTIF(FINALS_WEEK_THURSDAY_DATE[],Attendance!$J2457) &gt; 0, VLOOKUP(Attendance!$G2457,FINALS_WEEK_THURSDAY_PERIOD_SCHEDULE[],2,TRUE),
       VLOOKUP(Attendance!$G2457,REGULAR_WEEK_SCHEDULE[[Thursday]:[Period]],3,TRUE))),
IF(WEEKDAY(Attendance!$J2457) = 6,
       IF(COUNTIF(FINALS_WEEK_FRIDAY_DATE[],Attendance!$J2457) &gt; 0, VLOOKUP(Attendance!$G2457,FINALS_WEEK_FRIDAY_PERIOD_SCHEDULE[],2,TRUE),
       VLOOKUP(Attendance!$G2457,REGULAR_WEEK_SCHEDULE[[Friday]:[Period]],2,TRUE))))))))))</f>
        <v/>
      </c>
      <c r="J2457" s="41" t="str">
        <f t="shared" ca="1" si="119"/>
        <v/>
      </c>
      <c r="K2457" s="41" t="str">
        <f>IF($A2457 &lt;&gt; "",VLOOKUP($A2457,'Student reference sheet'!$A$2:$V$2329, 7,FALSE), "")</f>
        <v/>
      </c>
      <c r="L2457" s="30" t="str">
        <f>IF($A2457 ="", "", VLOOKUP($A2457, 'Student reference sheet'!$A$2:$Z$2603,23,FALSE))</f>
        <v/>
      </c>
      <c r="M2457" s="30" t="str">
        <f>IF($A2457 ="", "", VLOOKUP($A2457, 'Student reference sheet'!$A$2:$Z$2603,24,FALSE))</f>
        <v/>
      </c>
      <c r="N2457" s="30" t="str">
        <f>IF($A2457 ="", "", VLOOKUP($A2457, 'Student reference sheet'!$A$2:$Z$2603,26,FALSE))</f>
        <v/>
      </c>
      <c r="O2457" s="30" t="str">
        <f>IF($A2457 ="", "", VLOOKUP($A2457, 'Student reference sheet'!$A$2:$Z$2603,25,FALSE))</f>
        <v/>
      </c>
      <c r="P2457" s="39" t="str">
        <f>IF($A2457 = "", "", IF(OR(VLOOKUP($A2457,'Student reference sheet'!$A$2:$V$2400,8,FALSE) = "R",  VLOOKUP($A2457,'Student reference sheet'!$A$2:$V$2400,8,FALSE) = "L"), "X", ""))</f>
        <v/>
      </c>
      <c r="Q2457" s="39" t="str">
        <f>IF($A2457 ="", "", VLOOKUP($A2457, 'Student reference sheet'!$A$2:$V$2603,22,FALSE))</f>
        <v/>
      </c>
      <c r="R2457" s="39" t="str">
        <f>IF($A2457 &lt;&gt; "",VLOOKUP($A2457,'Student reference sheet'!$A$2:$V$2329, 5,FALSE), "")</f>
        <v/>
      </c>
      <c r="S2457" s="39" t="str">
        <f>IF($A2457 &lt;&gt; "",VLOOKUP($A2457,'Student reference sheet'!$A$2:$V$2329, 6,FALSE), "")</f>
        <v/>
      </c>
      <c r="T2457" s="30" t="str">
        <f>IF($A2457 = "","",
IF(VLOOKUP($A2457,'Student reference sheet'!$A$2:$V$2329, 10,FALSE) = "Y", "Hispanic",
IF(VLOOKUP($A2457,'Student reference sheet'!$A$2:$V$2329,11,FALSE) &lt;&gt; "",
IF(VLOOKUP($A2457,'Student reference sheet'!$A$2:$V$2329,11,FALSE) = "UNK", "Unknown", VLOOKUP(VALUE(VLOOKUP($A2457,'Student reference sheet'!$A$2:$V$2329,11,FALSE)),'Ethnicity Reference'!$A$2:$B$22,2,FALSE)),
IF(VLOOKUP($A2457,'Student reference sheet'!$A$2:$V$2329,9,FALSE) &lt;&gt; "", VLOOKUP(VALUE(VLOOKUP($A2457,'Student reference sheet'!$A$2:$V$2329,9,FALSE)),'Ethnicity Reference'!$A$2:$B$22,2,FALSE),"Unknown"))))</f>
        <v/>
      </c>
      <c r="U2457" s="35"/>
    </row>
    <row r="2458" spans="1:21" ht="15.75">
      <c r="A2458" s="47"/>
      <c r="B2458" s="33"/>
      <c r="C2458" s="39" t="str">
        <f>IF($A2458 &lt;&gt; "",VLOOKUP($A2458,'Student reference sheet'!$A$2:$V$2329, 3,FALSE), "")</f>
        <v/>
      </c>
      <c r="D2458" s="39" t="str">
        <f>IF($A2458 &lt;&gt; "",VLOOKUP($A2458,'Student reference sheet'!$A$2:$V$2329, 2,FALSE), "")</f>
        <v/>
      </c>
      <c r="E2458" s="35"/>
      <c r="F2458" s="34"/>
      <c r="G2458" s="40" t="str">
        <f t="shared" ca="1" si="117"/>
        <v/>
      </c>
      <c r="H2458" s="40" t="str">
        <f t="shared" ca="1" si="118"/>
        <v/>
      </c>
      <c r="I2458" s="36" t="str">
        <f>IF($A2458 = "", "",
IF(COUNTIF(MINIMUM_DAY_DATES[], Attendance!J2458) &gt; 0, VLOOKUP(Attendance!$G2458,MINIMUM_DAY_PERIOD_SCHEDULE[], 2,TRUE),
IF(COUNTIF(RALLY_DATES[], Attendance!J2458) &gt; 0, VLOOKUP(Attendance!$G2458,RALLY_PERIOD_SCHEDULE[], 2,TRUE),
IF(WEEKDAY(Attendance!$J2458) = 2,
       IF(COUNTIF(FINALS_WEEK_MONDAY_DATE[],Attendance!$J2458) &gt; 0, VLOOKUP(Attendance!$G2458,FINALS_WEEK_MONDAY_PERIOD_SCHEDULE[],2,TRUE),
       VLOOKUP(Attendance!$G2458,REGULAR_WEEK_SCHEDULE[],6,TRUE)),
IF(WEEKDAY($J2458) = 3,
       IF(COUNTIF(FINALS_WEEK_TUESDAY_DATE[],Attendance!$J2458) &gt; 0, VLOOKUP(Attendance!$G2458,FINALS_WEEK_TUESDAY_PERIOD_SCHEDULE[],2,TRUE),
       VLOOKUP(Attendance!$G2458,REGULAR_WEEK_SCHEDULE[[Tuesday]:[Period]],5,TRUE)),
IF(WEEKDAY(Attendance!$J2458) = 4,
        IF(COUNTIF(BLOCK_WEDNESDAY_DATES[],Attendance!$J2458) &gt; 0, VLOOKUP(Attendance!$G2458,BLOCK_WEDNESDAY_PERIOD_SCHEDULE[],2,TRUE),
        IF(COUNTIF(FINALS_WEEK_WEDNESDAY_DATE[],Attendance!$J2458) &gt; 0, VLOOKUP(Attendance!$G2458,FINALS_WEEK_WEDNESDAY_PERIOD_SCHEDULE[],2,TRUE),
       VLOOKUP(Attendance!$G2458,REGULAR_WEEK_SCHEDULE[[Wednesday]:[Period]],4,TRUE))),
IF(WEEKDAY($J2458) = 5,
       IF(COUNTIF(BLOCK_THURSDAY_DATES[],Attendance!$J2458) &gt; 0, VLOOKUP(Attendance!$G2458,BLOCK_THURSDAY_PERIOD_SCHEDULE[],2,TRUE),
       IF(COUNTIF(FINALS_WEEK_THURSDAY_DATE[],Attendance!$J2458) &gt; 0, VLOOKUP(Attendance!$G2458,FINALS_WEEK_THURSDAY_PERIOD_SCHEDULE[],2,TRUE),
       VLOOKUP(Attendance!$G2458,REGULAR_WEEK_SCHEDULE[[Thursday]:[Period]],3,TRUE))),
IF(WEEKDAY(Attendance!$J2458) = 6,
       IF(COUNTIF(FINALS_WEEK_FRIDAY_DATE[],Attendance!$J2458) &gt; 0, VLOOKUP(Attendance!$G2458,FINALS_WEEK_FRIDAY_PERIOD_SCHEDULE[],2,TRUE),
       VLOOKUP(Attendance!$G2458,REGULAR_WEEK_SCHEDULE[[Friday]:[Period]],2,TRUE))))))))))</f>
        <v/>
      </c>
      <c r="J2458" s="41" t="str">
        <f t="shared" ca="1" si="119"/>
        <v/>
      </c>
      <c r="K2458" s="41" t="str">
        <f>IF($A2458 &lt;&gt; "",VLOOKUP($A2458,'Student reference sheet'!$A$2:$V$2329, 7,FALSE), "")</f>
        <v/>
      </c>
      <c r="L2458" s="30" t="str">
        <f>IF($A2458 ="", "", VLOOKUP($A2458, 'Student reference sheet'!$A$2:$Z$2603,23,FALSE))</f>
        <v/>
      </c>
      <c r="M2458" s="30" t="str">
        <f>IF($A2458 ="", "", VLOOKUP($A2458, 'Student reference sheet'!$A$2:$Z$2603,24,FALSE))</f>
        <v/>
      </c>
      <c r="N2458" s="30" t="str">
        <f>IF($A2458 ="", "", VLOOKUP($A2458, 'Student reference sheet'!$A$2:$Z$2603,26,FALSE))</f>
        <v/>
      </c>
      <c r="O2458" s="30" t="str">
        <f>IF($A2458 ="", "", VLOOKUP($A2458, 'Student reference sheet'!$A$2:$Z$2603,25,FALSE))</f>
        <v/>
      </c>
      <c r="P2458" s="39" t="str">
        <f>IF($A2458 = "", "", IF(OR(VLOOKUP($A2458,'Student reference sheet'!$A$2:$V$2400,8,FALSE) = "R",  VLOOKUP($A2458,'Student reference sheet'!$A$2:$V$2400,8,FALSE) = "L"), "X", ""))</f>
        <v/>
      </c>
      <c r="Q2458" s="39" t="str">
        <f>IF($A2458 ="", "", VLOOKUP($A2458, 'Student reference sheet'!$A$2:$V$2603,22,FALSE))</f>
        <v/>
      </c>
      <c r="R2458" s="39" t="str">
        <f>IF($A2458 &lt;&gt; "",VLOOKUP($A2458,'Student reference sheet'!$A$2:$V$2329, 5,FALSE), "")</f>
        <v/>
      </c>
      <c r="S2458" s="39" t="str">
        <f>IF($A2458 &lt;&gt; "",VLOOKUP($A2458,'Student reference sheet'!$A$2:$V$2329, 6,FALSE), "")</f>
        <v/>
      </c>
      <c r="T2458" s="30" t="str">
        <f>IF($A2458 = "","",
IF(VLOOKUP($A2458,'Student reference sheet'!$A$2:$V$2329, 10,FALSE) = "Y", "Hispanic",
IF(VLOOKUP($A2458,'Student reference sheet'!$A$2:$V$2329,11,FALSE) &lt;&gt; "",
IF(VLOOKUP($A2458,'Student reference sheet'!$A$2:$V$2329,11,FALSE) = "UNK", "Unknown", VLOOKUP(VALUE(VLOOKUP($A2458,'Student reference sheet'!$A$2:$V$2329,11,FALSE)),'Ethnicity Reference'!$A$2:$B$22,2,FALSE)),
IF(VLOOKUP($A2458,'Student reference sheet'!$A$2:$V$2329,9,FALSE) &lt;&gt; "", VLOOKUP(VALUE(VLOOKUP($A2458,'Student reference sheet'!$A$2:$V$2329,9,FALSE)),'Ethnicity Reference'!$A$2:$B$22,2,FALSE),"Unknown"))))</f>
        <v/>
      </c>
      <c r="U2458" s="35"/>
    </row>
    <row r="2459" spans="1:21" ht="15.75">
      <c r="A2459" s="47"/>
      <c r="B2459" s="33"/>
      <c r="C2459" s="39" t="str">
        <f>IF($A2459 &lt;&gt; "",VLOOKUP($A2459,'Student reference sheet'!$A$2:$V$2329, 3,FALSE), "")</f>
        <v/>
      </c>
      <c r="D2459" s="39" t="str">
        <f>IF($A2459 &lt;&gt; "",VLOOKUP($A2459,'Student reference sheet'!$A$2:$V$2329, 2,FALSE), "")</f>
        <v/>
      </c>
      <c r="E2459" s="35"/>
      <c r="F2459" s="34"/>
      <c r="G2459" s="40" t="str">
        <f t="shared" ca="1" si="117"/>
        <v/>
      </c>
      <c r="H2459" s="40" t="str">
        <f t="shared" ca="1" si="118"/>
        <v/>
      </c>
      <c r="I2459" s="36" t="str">
        <f>IF($A2459 = "", "",
IF(COUNTIF(MINIMUM_DAY_DATES[], Attendance!J2459) &gt; 0, VLOOKUP(Attendance!$G2459,MINIMUM_DAY_PERIOD_SCHEDULE[], 2,TRUE),
IF(COUNTIF(RALLY_DATES[], Attendance!J2459) &gt; 0, VLOOKUP(Attendance!$G2459,RALLY_PERIOD_SCHEDULE[], 2,TRUE),
IF(WEEKDAY(Attendance!$J2459) = 2,
       IF(COUNTIF(FINALS_WEEK_MONDAY_DATE[],Attendance!$J2459) &gt; 0, VLOOKUP(Attendance!$G2459,FINALS_WEEK_MONDAY_PERIOD_SCHEDULE[],2,TRUE),
       VLOOKUP(Attendance!$G2459,REGULAR_WEEK_SCHEDULE[],6,TRUE)),
IF(WEEKDAY($J2459) = 3,
       IF(COUNTIF(FINALS_WEEK_TUESDAY_DATE[],Attendance!$J2459) &gt; 0, VLOOKUP(Attendance!$G2459,FINALS_WEEK_TUESDAY_PERIOD_SCHEDULE[],2,TRUE),
       VLOOKUP(Attendance!$G2459,REGULAR_WEEK_SCHEDULE[[Tuesday]:[Period]],5,TRUE)),
IF(WEEKDAY(Attendance!$J2459) = 4,
        IF(COUNTIF(BLOCK_WEDNESDAY_DATES[],Attendance!$J2459) &gt; 0, VLOOKUP(Attendance!$G2459,BLOCK_WEDNESDAY_PERIOD_SCHEDULE[],2,TRUE),
        IF(COUNTIF(FINALS_WEEK_WEDNESDAY_DATE[],Attendance!$J2459) &gt; 0, VLOOKUP(Attendance!$G2459,FINALS_WEEK_WEDNESDAY_PERIOD_SCHEDULE[],2,TRUE),
       VLOOKUP(Attendance!$G2459,REGULAR_WEEK_SCHEDULE[[Wednesday]:[Period]],4,TRUE))),
IF(WEEKDAY($J2459) = 5,
       IF(COUNTIF(BLOCK_THURSDAY_DATES[],Attendance!$J2459) &gt; 0, VLOOKUP(Attendance!$G2459,BLOCK_THURSDAY_PERIOD_SCHEDULE[],2,TRUE),
       IF(COUNTIF(FINALS_WEEK_THURSDAY_DATE[],Attendance!$J2459) &gt; 0, VLOOKUP(Attendance!$G2459,FINALS_WEEK_THURSDAY_PERIOD_SCHEDULE[],2,TRUE),
       VLOOKUP(Attendance!$G2459,REGULAR_WEEK_SCHEDULE[[Thursday]:[Period]],3,TRUE))),
IF(WEEKDAY(Attendance!$J2459) = 6,
       IF(COUNTIF(FINALS_WEEK_FRIDAY_DATE[],Attendance!$J2459) &gt; 0, VLOOKUP(Attendance!$G2459,FINALS_WEEK_FRIDAY_PERIOD_SCHEDULE[],2,TRUE),
       VLOOKUP(Attendance!$G2459,REGULAR_WEEK_SCHEDULE[[Friday]:[Period]],2,TRUE))))))))))</f>
        <v/>
      </c>
      <c r="J2459" s="41" t="str">
        <f t="shared" ca="1" si="119"/>
        <v/>
      </c>
      <c r="K2459" s="41" t="str">
        <f>IF($A2459 &lt;&gt; "",VLOOKUP($A2459,'Student reference sheet'!$A$2:$V$2329, 7,FALSE), "")</f>
        <v/>
      </c>
      <c r="L2459" s="30" t="str">
        <f>IF($A2459 ="", "", VLOOKUP($A2459, 'Student reference sheet'!$A$2:$Z$2603,23,FALSE))</f>
        <v/>
      </c>
      <c r="M2459" s="30" t="str">
        <f>IF($A2459 ="", "", VLOOKUP($A2459, 'Student reference sheet'!$A$2:$Z$2603,24,FALSE))</f>
        <v/>
      </c>
      <c r="N2459" s="30" t="str">
        <f>IF($A2459 ="", "", VLOOKUP($A2459, 'Student reference sheet'!$A$2:$Z$2603,26,FALSE))</f>
        <v/>
      </c>
      <c r="O2459" s="30" t="str">
        <f>IF($A2459 ="", "", VLOOKUP($A2459, 'Student reference sheet'!$A$2:$Z$2603,25,FALSE))</f>
        <v/>
      </c>
      <c r="P2459" s="39" t="str">
        <f>IF($A2459 = "", "", IF(OR(VLOOKUP($A2459,'Student reference sheet'!$A$2:$V$2400,8,FALSE) = "R",  VLOOKUP($A2459,'Student reference sheet'!$A$2:$V$2400,8,FALSE) = "L"), "X", ""))</f>
        <v/>
      </c>
      <c r="Q2459" s="39" t="str">
        <f>IF($A2459 ="", "", VLOOKUP($A2459, 'Student reference sheet'!$A$2:$V$2603,22,FALSE))</f>
        <v/>
      </c>
      <c r="R2459" s="39" t="str">
        <f>IF($A2459 &lt;&gt; "",VLOOKUP($A2459,'Student reference sheet'!$A$2:$V$2329, 5,FALSE), "")</f>
        <v/>
      </c>
      <c r="S2459" s="39" t="str">
        <f>IF($A2459 &lt;&gt; "",VLOOKUP($A2459,'Student reference sheet'!$A$2:$V$2329, 6,FALSE), "")</f>
        <v/>
      </c>
      <c r="T2459" s="30" t="str">
        <f>IF($A2459 = "","",
IF(VLOOKUP($A2459,'Student reference sheet'!$A$2:$V$2329, 10,FALSE) = "Y", "Hispanic",
IF(VLOOKUP($A2459,'Student reference sheet'!$A$2:$V$2329,11,FALSE) &lt;&gt; "",
IF(VLOOKUP($A2459,'Student reference sheet'!$A$2:$V$2329,11,FALSE) = "UNK", "Unknown", VLOOKUP(VALUE(VLOOKUP($A2459,'Student reference sheet'!$A$2:$V$2329,11,FALSE)),'Ethnicity Reference'!$A$2:$B$22,2,FALSE)),
IF(VLOOKUP($A2459,'Student reference sheet'!$A$2:$V$2329,9,FALSE) &lt;&gt; "", VLOOKUP(VALUE(VLOOKUP($A2459,'Student reference sheet'!$A$2:$V$2329,9,FALSE)),'Ethnicity Reference'!$A$2:$B$22,2,FALSE),"Unknown"))))</f>
        <v/>
      </c>
      <c r="U2459" s="35"/>
    </row>
    <row r="2460" spans="1:21" ht="15.75">
      <c r="A2460" s="47"/>
      <c r="B2460" s="33"/>
      <c r="C2460" s="39" t="str">
        <f>IF($A2460 &lt;&gt; "",VLOOKUP($A2460,'Student reference sheet'!$A$2:$V$2329, 3,FALSE), "")</f>
        <v/>
      </c>
      <c r="D2460" s="39" t="str">
        <f>IF($A2460 &lt;&gt; "",VLOOKUP($A2460,'Student reference sheet'!$A$2:$V$2329, 2,FALSE), "")</f>
        <v/>
      </c>
      <c r="E2460" s="35"/>
      <c r="F2460" s="34"/>
      <c r="G2460" s="40" t="str">
        <f t="shared" ca="1" si="117"/>
        <v/>
      </c>
      <c r="H2460" s="40" t="str">
        <f t="shared" ca="1" si="118"/>
        <v/>
      </c>
      <c r="I2460" s="36" t="str">
        <f>IF($A2460 = "", "",
IF(COUNTIF(MINIMUM_DAY_DATES[], Attendance!J2460) &gt; 0, VLOOKUP(Attendance!$G2460,MINIMUM_DAY_PERIOD_SCHEDULE[], 2,TRUE),
IF(COUNTIF(RALLY_DATES[], Attendance!J2460) &gt; 0, VLOOKUP(Attendance!$G2460,RALLY_PERIOD_SCHEDULE[], 2,TRUE),
IF(WEEKDAY(Attendance!$J2460) = 2,
       IF(COUNTIF(FINALS_WEEK_MONDAY_DATE[],Attendance!$J2460) &gt; 0, VLOOKUP(Attendance!$G2460,FINALS_WEEK_MONDAY_PERIOD_SCHEDULE[],2,TRUE),
       VLOOKUP(Attendance!$G2460,REGULAR_WEEK_SCHEDULE[],6,TRUE)),
IF(WEEKDAY($J2460) = 3,
       IF(COUNTIF(FINALS_WEEK_TUESDAY_DATE[],Attendance!$J2460) &gt; 0, VLOOKUP(Attendance!$G2460,FINALS_WEEK_TUESDAY_PERIOD_SCHEDULE[],2,TRUE),
       VLOOKUP(Attendance!$G2460,REGULAR_WEEK_SCHEDULE[[Tuesday]:[Period]],5,TRUE)),
IF(WEEKDAY(Attendance!$J2460) = 4,
        IF(COUNTIF(BLOCK_WEDNESDAY_DATES[],Attendance!$J2460) &gt; 0, VLOOKUP(Attendance!$G2460,BLOCK_WEDNESDAY_PERIOD_SCHEDULE[],2,TRUE),
        IF(COUNTIF(FINALS_WEEK_WEDNESDAY_DATE[],Attendance!$J2460) &gt; 0, VLOOKUP(Attendance!$G2460,FINALS_WEEK_WEDNESDAY_PERIOD_SCHEDULE[],2,TRUE),
       VLOOKUP(Attendance!$G2460,REGULAR_WEEK_SCHEDULE[[Wednesday]:[Period]],4,TRUE))),
IF(WEEKDAY($J2460) = 5,
       IF(COUNTIF(BLOCK_THURSDAY_DATES[],Attendance!$J2460) &gt; 0, VLOOKUP(Attendance!$G2460,BLOCK_THURSDAY_PERIOD_SCHEDULE[],2,TRUE),
       IF(COUNTIF(FINALS_WEEK_THURSDAY_DATE[],Attendance!$J2460) &gt; 0, VLOOKUP(Attendance!$G2460,FINALS_WEEK_THURSDAY_PERIOD_SCHEDULE[],2,TRUE),
       VLOOKUP(Attendance!$G2460,REGULAR_WEEK_SCHEDULE[[Thursday]:[Period]],3,TRUE))),
IF(WEEKDAY(Attendance!$J2460) = 6,
       IF(COUNTIF(FINALS_WEEK_FRIDAY_DATE[],Attendance!$J2460) &gt; 0, VLOOKUP(Attendance!$G2460,FINALS_WEEK_FRIDAY_PERIOD_SCHEDULE[],2,TRUE),
       VLOOKUP(Attendance!$G2460,REGULAR_WEEK_SCHEDULE[[Friday]:[Period]],2,TRUE))))))))))</f>
        <v/>
      </c>
      <c r="J2460" s="41" t="str">
        <f t="shared" ca="1" si="119"/>
        <v/>
      </c>
      <c r="K2460" s="41" t="str">
        <f>IF($A2460 &lt;&gt; "",VLOOKUP($A2460,'Student reference sheet'!$A$2:$V$2329, 7,FALSE), "")</f>
        <v/>
      </c>
      <c r="L2460" s="30" t="str">
        <f>IF($A2460 ="", "", VLOOKUP($A2460, 'Student reference sheet'!$A$2:$Z$2603,23,FALSE))</f>
        <v/>
      </c>
      <c r="M2460" s="30" t="str">
        <f>IF($A2460 ="", "", VLOOKUP($A2460, 'Student reference sheet'!$A$2:$Z$2603,24,FALSE))</f>
        <v/>
      </c>
      <c r="N2460" s="30" t="str">
        <f>IF($A2460 ="", "", VLOOKUP($A2460, 'Student reference sheet'!$A$2:$Z$2603,26,FALSE))</f>
        <v/>
      </c>
      <c r="O2460" s="30" t="str">
        <f>IF($A2460 ="", "", VLOOKUP($A2460, 'Student reference sheet'!$A$2:$Z$2603,25,FALSE))</f>
        <v/>
      </c>
      <c r="P2460" s="39" t="str">
        <f>IF($A2460 = "", "", IF(OR(VLOOKUP($A2460,'Student reference sheet'!$A$2:$V$2400,8,FALSE) = "R",  VLOOKUP($A2460,'Student reference sheet'!$A$2:$V$2400,8,FALSE) = "L"), "X", ""))</f>
        <v/>
      </c>
      <c r="Q2460" s="39" t="str">
        <f>IF($A2460 ="", "", VLOOKUP($A2460, 'Student reference sheet'!$A$2:$V$2603,22,FALSE))</f>
        <v/>
      </c>
      <c r="R2460" s="39" t="str">
        <f>IF($A2460 &lt;&gt; "",VLOOKUP($A2460,'Student reference sheet'!$A$2:$V$2329, 5,FALSE), "")</f>
        <v/>
      </c>
      <c r="S2460" s="39" t="str">
        <f>IF($A2460 &lt;&gt; "",VLOOKUP($A2460,'Student reference sheet'!$A$2:$V$2329, 6,FALSE), "")</f>
        <v/>
      </c>
      <c r="T2460" s="30" t="str">
        <f>IF($A2460 = "","",
IF(VLOOKUP($A2460,'Student reference sheet'!$A$2:$V$2329, 10,FALSE) = "Y", "Hispanic",
IF(VLOOKUP($A2460,'Student reference sheet'!$A$2:$V$2329,11,FALSE) &lt;&gt; "",
IF(VLOOKUP($A2460,'Student reference sheet'!$A$2:$V$2329,11,FALSE) = "UNK", "Unknown", VLOOKUP(VALUE(VLOOKUP($A2460,'Student reference sheet'!$A$2:$V$2329,11,FALSE)),'Ethnicity Reference'!$A$2:$B$22,2,FALSE)),
IF(VLOOKUP($A2460,'Student reference sheet'!$A$2:$V$2329,9,FALSE) &lt;&gt; "", VLOOKUP(VALUE(VLOOKUP($A2460,'Student reference sheet'!$A$2:$V$2329,9,FALSE)),'Ethnicity Reference'!$A$2:$B$22,2,FALSE),"Unknown"))))</f>
        <v/>
      </c>
      <c r="U2460" s="35"/>
    </row>
    <row r="2461" spans="1:21" ht="15.75">
      <c r="A2461" s="47"/>
      <c r="B2461" s="33"/>
      <c r="C2461" s="39" t="str">
        <f>IF($A2461 &lt;&gt; "",VLOOKUP($A2461,'Student reference sheet'!$A$2:$V$2329, 3,FALSE), "")</f>
        <v/>
      </c>
      <c r="D2461" s="39" t="str">
        <f>IF($A2461 &lt;&gt; "",VLOOKUP($A2461,'Student reference sheet'!$A$2:$V$2329, 2,FALSE), "")</f>
        <v/>
      </c>
      <c r="E2461" s="35"/>
      <c r="F2461" s="34"/>
      <c r="G2461" s="40" t="str">
        <f t="shared" ca="1" si="117"/>
        <v/>
      </c>
      <c r="H2461" s="40" t="str">
        <f t="shared" ca="1" si="118"/>
        <v/>
      </c>
      <c r="I2461" s="36" t="str">
        <f>IF($A2461 = "", "",
IF(COUNTIF(MINIMUM_DAY_DATES[], Attendance!J2461) &gt; 0, VLOOKUP(Attendance!$G2461,MINIMUM_DAY_PERIOD_SCHEDULE[], 2,TRUE),
IF(COUNTIF(RALLY_DATES[], Attendance!J2461) &gt; 0, VLOOKUP(Attendance!$G2461,RALLY_PERIOD_SCHEDULE[], 2,TRUE),
IF(WEEKDAY(Attendance!$J2461) = 2,
       IF(COUNTIF(FINALS_WEEK_MONDAY_DATE[],Attendance!$J2461) &gt; 0, VLOOKUP(Attendance!$G2461,FINALS_WEEK_MONDAY_PERIOD_SCHEDULE[],2,TRUE),
       VLOOKUP(Attendance!$G2461,REGULAR_WEEK_SCHEDULE[],6,TRUE)),
IF(WEEKDAY($J2461) = 3,
       IF(COUNTIF(FINALS_WEEK_TUESDAY_DATE[],Attendance!$J2461) &gt; 0, VLOOKUP(Attendance!$G2461,FINALS_WEEK_TUESDAY_PERIOD_SCHEDULE[],2,TRUE),
       VLOOKUP(Attendance!$G2461,REGULAR_WEEK_SCHEDULE[[Tuesday]:[Period]],5,TRUE)),
IF(WEEKDAY(Attendance!$J2461) = 4,
        IF(COUNTIF(BLOCK_WEDNESDAY_DATES[],Attendance!$J2461) &gt; 0, VLOOKUP(Attendance!$G2461,BLOCK_WEDNESDAY_PERIOD_SCHEDULE[],2,TRUE),
        IF(COUNTIF(FINALS_WEEK_WEDNESDAY_DATE[],Attendance!$J2461) &gt; 0, VLOOKUP(Attendance!$G2461,FINALS_WEEK_WEDNESDAY_PERIOD_SCHEDULE[],2,TRUE),
       VLOOKUP(Attendance!$G2461,REGULAR_WEEK_SCHEDULE[[Wednesday]:[Period]],4,TRUE))),
IF(WEEKDAY($J2461) = 5,
       IF(COUNTIF(BLOCK_THURSDAY_DATES[],Attendance!$J2461) &gt; 0, VLOOKUP(Attendance!$G2461,BLOCK_THURSDAY_PERIOD_SCHEDULE[],2,TRUE),
       IF(COUNTIF(FINALS_WEEK_THURSDAY_DATE[],Attendance!$J2461) &gt; 0, VLOOKUP(Attendance!$G2461,FINALS_WEEK_THURSDAY_PERIOD_SCHEDULE[],2,TRUE),
       VLOOKUP(Attendance!$G2461,REGULAR_WEEK_SCHEDULE[[Thursday]:[Period]],3,TRUE))),
IF(WEEKDAY(Attendance!$J2461) = 6,
       IF(COUNTIF(FINALS_WEEK_FRIDAY_DATE[],Attendance!$J2461) &gt; 0, VLOOKUP(Attendance!$G2461,FINALS_WEEK_FRIDAY_PERIOD_SCHEDULE[],2,TRUE),
       VLOOKUP(Attendance!$G2461,REGULAR_WEEK_SCHEDULE[[Friday]:[Period]],2,TRUE))))))))))</f>
        <v/>
      </c>
      <c r="J2461" s="41" t="str">
        <f t="shared" ca="1" si="119"/>
        <v/>
      </c>
      <c r="K2461" s="41" t="str">
        <f>IF($A2461 &lt;&gt; "",VLOOKUP($A2461,'Student reference sheet'!$A$2:$V$2329, 7,FALSE), "")</f>
        <v/>
      </c>
      <c r="L2461" s="30" t="str">
        <f>IF($A2461 ="", "", VLOOKUP($A2461, 'Student reference sheet'!$A$2:$Z$2603,23,FALSE))</f>
        <v/>
      </c>
      <c r="M2461" s="30" t="str">
        <f>IF($A2461 ="", "", VLOOKUP($A2461, 'Student reference sheet'!$A$2:$Z$2603,24,FALSE))</f>
        <v/>
      </c>
      <c r="N2461" s="30" t="str">
        <f>IF($A2461 ="", "", VLOOKUP($A2461, 'Student reference sheet'!$A$2:$Z$2603,26,FALSE))</f>
        <v/>
      </c>
      <c r="O2461" s="30" t="str">
        <f>IF($A2461 ="", "", VLOOKUP($A2461, 'Student reference sheet'!$A$2:$Z$2603,25,FALSE))</f>
        <v/>
      </c>
      <c r="P2461" s="39" t="str">
        <f>IF($A2461 = "", "", IF(OR(VLOOKUP($A2461,'Student reference sheet'!$A$2:$V$2400,8,FALSE) = "R",  VLOOKUP($A2461,'Student reference sheet'!$A$2:$V$2400,8,FALSE) = "L"), "X", ""))</f>
        <v/>
      </c>
      <c r="Q2461" s="39" t="str">
        <f>IF($A2461 ="", "", VLOOKUP($A2461, 'Student reference sheet'!$A$2:$V$2603,22,FALSE))</f>
        <v/>
      </c>
      <c r="R2461" s="39" t="str">
        <f>IF($A2461 &lt;&gt; "",VLOOKUP($A2461,'Student reference sheet'!$A$2:$V$2329, 5,FALSE), "")</f>
        <v/>
      </c>
      <c r="S2461" s="39" t="str">
        <f>IF($A2461 &lt;&gt; "",VLOOKUP($A2461,'Student reference sheet'!$A$2:$V$2329, 6,FALSE), "")</f>
        <v/>
      </c>
      <c r="T2461" s="30" t="str">
        <f>IF($A2461 = "","",
IF(VLOOKUP($A2461,'Student reference sheet'!$A$2:$V$2329, 10,FALSE) = "Y", "Hispanic",
IF(VLOOKUP($A2461,'Student reference sheet'!$A$2:$V$2329,11,FALSE) &lt;&gt; "",
IF(VLOOKUP($A2461,'Student reference sheet'!$A$2:$V$2329,11,FALSE) = "UNK", "Unknown", VLOOKUP(VALUE(VLOOKUP($A2461,'Student reference sheet'!$A$2:$V$2329,11,FALSE)),'Ethnicity Reference'!$A$2:$B$22,2,FALSE)),
IF(VLOOKUP($A2461,'Student reference sheet'!$A$2:$V$2329,9,FALSE) &lt;&gt; "", VLOOKUP(VALUE(VLOOKUP($A2461,'Student reference sheet'!$A$2:$V$2329,9,FALSE)),'Ethnicity Reference'!$A$2:$B$22,2,FALSE),"Unknown"))))</f>
        <v/>
      </c>
      <c r="U2461" s="35"/>
    </row>
    <row r="2462" spans="1:21" ht="15.75">
      <c r="A2462" s="47"/>
      <c r="B2462" s="33"/>
      <c r="C2462" s="39" t="str">
        <f>IF($A2462 &lt;&gt; "",VLOOKUP($A2462,'Student reference sheet'!$A$2:$V$2329, 3,FALSE), "")</f>
        <v/>
      </c>
      <c r="D2462" s="39" t="str">
        <f>IF($A2462 &lt;&gt; "",VLOOKUP($A2462,'Student reference sheet'!$A$2:$V$2329, 2,FALSE), "")</f>
        <v/>
      </c>
      <c r="E2462" s="35"/>
      <c r="F2462" s="34"/>
      <c r="G2462" s="40" t="str">
        <f t="shared" ca="1" si="117"/>
        <v/>
      </c>
      <c r="H2462" s="40" t="str">
        <f t="shared" ca="1" si="118"/>
        <v/>
      </c>
      <c r="I2462" s="36" t="str">
        <f>IF($A2462 = "", "",
IF(COUNTIF(MINIMUM_DAY_DATES[], Attendance!J2462) &gt; 0, VLOOKUP(Attendance!$G2462,MINIMUM_DAY_PERIOD_SCHEDULE[], 2,TRUE),
IF(COUNTIF(RALLY_DATES[], Attendance!J2462) &gt; 0, VLOOKUP(Attendance!$G2462,RALLY_PERIOD_SCHEDULE[], 2,TRUE),
IF(WEEKDAY(Attendance!$J2462) = 2,
       IF(COUNTIF(FINALS_WEEK_MONDAY_DATE[],Attendance!$J2462) &gt; 0, VLOOKUP(Attendance!$G2462,FINALS_WEEK_MONDAY_PERIOD_SCHEDULE[],2,TRUE),
       VLOOKUP(Attendance!$G2462,REGULAR_WEEK_SCHEDULE[],6,TRUE)),
IF(WEEKDAY($J2462) = 3,
       IF(COUNTIF(FINALS_WEEK_TUESDAY_DATE[],Attendance!$J2462) &gt; 0, VLOOKUP(Attendance!$G2462,FINALS_WEEK_TUESDAY_PERIOD_SCHEDULE[],2,TRUE),
       VLOOKUP(Attendance!$G2462,REGULAR_WEEK_SCHEDULE[[Tuesday]:[Period]],5,TRUE)),
IF(WEEKDAY(Attendance!$J2462) = 4,
        IF(COUNTIF(BLOCK_WEDNESDAY_DATES[],Attendance!$J2462) &gt; 0, VLOOKUP(Attendance!$G2462,BLOCK_WEDNESDAY_PERIOD_SCHEDULE[],2,TRUE),
        IF(COUNTIF(FINALS_WEEK_WEDNESDAY_DATE[],Attendance!$J2462) &gt; 0, VLOOKUP(Attendance!$G2462,FINALS_WEEK_WEDNESDAY_PERIOD_SCHEDULE[],2,TRUE),
       VLOOKUP(Attendance!$G2462,REGULAR_WEEK_SCHEDULE[[Wednesday]:[Period]],4,TRUE))),
IF(WEEKDAY($J2462) = 5,
       IF(COUNTIF(BLOCK_THURSDAY_DATES[],Attendance!$J2462) &gt; 0, VLOOKUP(Attendance!$G2462,BLOCK_THURSDAY_PERIOD_SCHEDULE[],2,TRUE),
       IF(COUNTIF(FINALS_WEEK_THURSDAY_DATE[],Attendance!$J2462) &gt; 0, VLOOKUP(Attendance!$G2462,FINALS_WEEK_THURSDAY_PERIOD_SCHEDULE[],2,TRUE),
       VLOOKUP(Attendance!$G2462,REGULAR_WEEK_SCHEDULE[[Thursday]:[Period]],3,TRUE))),
IF(WEEKDAY(Attendance!$J2462) = 6,
       IF(COUNTIF(FINALS_WEEK_FRIDAY_DATE[],Attendance!$J2462) &gt; 0, VLOOKUP(Attendance!$G2462,FINALS_WEEK_FRIDAY_PERIOD_SCHEDULE[],2,TRUE),
       VLOOKUP(Attendance!$G2462,REGULAR_WEEK_SCHEDULE[[Friday]:[Period]],2,TRUE))))))))))</f>
        <v/>
      </c>
      <c r="J2462" s="41" t="str">
        <f t="shared" ca="1" si="119"/>
        <v/>
      </c>
      <c r="K2462" s="41" t="str">
        <f>IF($A2462 &lt;&gt; "",VLOOKUP($A2462,'Student reference sheet'!$A$2:$V$2329, 7,FALSE), "")</f>
        <v/>
      </c>
      <c r="L2462" s="30" t="str">
        <f>IF($A2462 ="", "", VLOOKUP($A2462, 'Student reference sheet'!$A$2:$Z$2603,23,FALSE))</f>
        <v/>
      </c>
      <c r="M2462" s="30" t="str">
        <f>IF($A2462 ="", "", VLOOKUP($A2462, 'Student reference sheet'!$A$2:$Z$2603,24,FALSE))</f>
        <v/>
      </c>
      <c r="N2462" s="30" t="str">
        <f>IF($A2462 ="", "", VLOOKUP($A2462, 'Student reference sheet'!$A$2:$Z$2603,26,FALSE))</f>
        <v/>
      </c>
      <c r="O2462" s="30" t="str">
        <f>IF($A2462 ="", "", VLOOKUP($A2462, 'Student reference sheet'!$A$2:$Z$2603,25,FALSE))</f>
        <v/>
      </c>
      <c r="P2462" s="39" t="str">
        <f>IF($A2462 = "", "", IF(OR(VLOOKUP($A2462,'Student reference sheet'!$A$2:$V$2400,8,FALSE) = "R",  VLOOKUP($A2462,'Student reference sheet'!$A$2:$V$2400,8,FALSE) = "L"), "X", ""))</f>
        <v/>
      </c>
      <c r="Q2462" s="39" t="str">
        <f>IF($A2462 ="", "", VLOOKUP($A2462, 'Student reference sheet'!$A$2:$V$2603,22,FALSE))</f>
        <v/>
      </c>
      <c r="R2462" s="39" t="str">
        <f>IF($A2462 &lt;&gt; "",VLOOKUP($A2462,'Student reference sheet'!$A$2:$V$2329, 5,FALSE), "")</f>
        <v/>
      </c>
      <c r="S2462" s="39" t="str">
        <f>IF($A2462 &lt;&gt; "",VLOOKUP($A2462,'Student reference sheet'!$A$2:$V$2329, 6,FALSE), "")</f>
        <v/>
      </c>
      <c r="T2462" s="30" t="str">
        <f>IF($A2462 = "","",
IF(VLOOKUP($A2462,'Student reference sheet'!$A$2:$V$2329, 10,FALSE) = "Y", "Hispanic",
IF(VLOOKUP($A2462,'Student reference sheet'!$A$2:$V$2329,11,FALSE) &lt;&gt; "",
IF(VLOOKUP($A2462,'Student reference sheet'!$A$2:$V$2329,11,FALSE) = "UNK", "Unknown", VLOOKUP(VALUE(VLOOKUP($A2462,'Student reference sheet'!$A$2:$V$2329,11,FALSE)),'Ethnicity Reference'!$A$2:$B$22,2,FALSE)),
IF(VLOOKUP($A2462,'Student reference sheet'!$A$2:$V$2329,9,FALSE) &lt;&gt; "", VLOOKUP(VALUE(VLOOKUP($A2462,'Student reference sheet'!$A$2:$V$2329,9,FALSE)),'Ethnicity Reference'!$A$2:$B$22,2,FALSE),"Unknown"))))</f>
        <v/>
      </c>
      <c r="U2462" s="35"/>
    </row>
    <row r="2463" spans="1:21" ht="15.75">
      <c r="A2463" s="47"/>
      <c r="B2463" s="33"/>
      <c r="C2463" s="39" t="str">
        <f>IF($A2463 &lt;&gt; "",VLOOKUP($A2463,'Student reference sheet'!$A$2:$V$2329, 3,FALSE), "")</f>
        <v/>
      </c>
      <c r="D2463" s="39" t="str">
        <f>IF($A2463 &lt;&gt; "",VLOOKUP($A2463,'Student reference sheet'!$A$2:$V$2329, 2,FALSE), "")</f>
        <v/>
      </c>
      <c r="E2463" s="35"/>
      <c r="F2463" s="34"/>
      <c r="G2463" s="40" t="str">
        <f t="shared" ca="1" si="117"/>
        <v/>
      </c>
      <c r="H2463" s="40" t="str">
        <f t="shared" ca="1" si="118"/>
        <v/>
      </c>
      <c r="I2463" s="36" t="str">
        <f>IF($A2463 = "", "",
IF(COUNTIF(MINIMUM_DAY_DATES[], Attendance!J2463) &gt; 0, VLOOKUP(Attendance!$G2463,MINIMUM_DAY_PERIOD_SCHEDULE[], 2,TRUE),
IF(COUNTIF(RALLY_DATES[], Attendance!J2463) &gt; 0, VLOOKUP(Attendance!$G2463,RALLY_PERIOD_SCHEDULE[], 2,TRUE),
IF(WEEKDAY(Attendance!$J2463) = 2,
       IF(COUNTIF(FINALS_WEEK_MONDAY_DATE[],Attendance!$J2463) &gt; 0, VLOOKUP(Attendance!$G2463,FINALS_WEEK_MONDAY_PERIOD_SCHEDULE[],2,TRUE),
       VLOOKUP(Attendance!$G2463,REGULAR_WEEK_SCHEDULE[],6,TRUE)),
IF(WEEKDAY($J2463) = 3,
       IF(COUNTIF(FINALS_WEEK_TUESDAY_DATE[],Attendance!$J2463) &gt; 0, VLOOKUP(Attendance!$G2463,FINALS_WEEK_TUESDAY_PERIOD_SCHEDULE[],2,TRUE),
       VLOOKUP(Attendance!$G2463,REGULAR_WEEK_SCHEDULE[[Tuesday]:[Period]],5,TRUE)),
IF(WEEKDAY(Attendance!$J2463) = 4,
        IF(COUNTIF(BLOCK_WEDNESDAY_DATES[],Attendance!$J2463) &gt; 0, VLOOKUP(Attendance!$G2463,BLOCK_WEDNESDAY_PERIOD_SCHEDULE[],2,TRUE),
        IF(COUNTIF(FINALS_WEEK_WEDNESDAY_DATE[],Attendance!$J2463) &gt; 0, VLOOKUP(Attendance!$G2463,FINALS_WEEK_WEDNESDAY_PERIOD_SCHEDULE[],2,TRUE),
       VLOOKUP(Attendance!$G2463,REGULAR_WEEK_SCHEDULE[[Wednesday]:[Period]],4,TRUE))),
IF(WEEKDAY($J2463) = 5,
       IF(COUNTIF(BLOCK_THURSDAY_DATES[],Attendance!$J2463) &gt; 0, VLOOKUP(Attendance!$G2463,BLOCK_THURSDAY_PERIOD_SCHEDULE[],2,TRUE),
       IF(COUNTIF(FINALS_WEEK_THURSDAY_DATE[],Attendance!$J2463) &gt; 0, VLOOKUP(Attendance!$G2463,FINALS_WEEK_THURSDAY_PERIOD_SCHEDULE[],2,TRUE),
       VLOOKUP(Attendance!$G2463,REGULAR_WEEK_SCHEDULE[[Thursday]:[Period]],3,TRUE))),
IF(WEEKDAY(Attendance!$J2463) = 6,
       IF(COUNTIF(FINALS_WEEK_FRIDAY_DATE[],Attendance!$J2463) &gt; 0, VLOOKUP(Attendance!$G2463,FINALS_WEEK_FRIDAY_PERIOD_SCHEDULE[],2,TRUE),
       VLOOKUP(Attendance!$G2463,REGULAR_WEEK_SCHEDULE[[Friday]:[Period]],2,TRUE))))))))))</f>
        <v/>
      </c>
      <c r="J2463" s="41" t="str">
        <f t="shared" ca="1" si="119"/>
        <v/>
      </c>
      <c r="K2463" s="41" t="str">
        <f>IF($A2463 &lt;&gt; "",VLOOKUP($A2463,'Student reference sheet'!$A$2:$V$2329, 7,FALSE), "")</f>
        <v/>
      </c>
      <c r="L2463" s="30" t="str">
        <f>IF($A2463 ="", "", VLOOKUP($A2463, 'Student reference sheet'!$A$2:$Z$2603,23,FALSE))</f>
        <v/>
      </c>
      <c r="M2463" s="30" t="str">
        <f>IF($A2463 ="", "", VLOOKUP($A2463, 'Student reference sheet'!$A$2:$Z$2603,24,FALSE))</f>
        <v/>
      </c>
      <c r="N2463" s="30" t="str">
        <f>IF($A2463 ="", "", VLOOKUP($A2463, 'Student reference sheet'!$A$2:$Z$2603,26,FALSE))</f>
        <v/>
      </c>
      <c r="O2463" s="30" t="str">
        <f>IF($A2463 ="", "", VLOOKUP($A2463, 'Student reference sheet'!$A$2:$Z$2603,25,FALSE))</f>
        <v/>
      </c>
      <c r="P2463" s="39" t="str">
        <f>IF($A2463 = "", "", IF(OR(VLOOKUP($A2463,'Student reference sheet'!$A$2:$V$2400,8,FALSE) = "R",  VLOOKUP($A2463,'Student reference sheet'!$A$2:$V$2400,8,FALSE) = "L"), "X", ""))</f>
        <v/>
      </c>
      <c r="Q2463" s="39" t="str">
        <f>IF($A2463 ="", "", VLOOKUP($A2463, 'Student reference sheet'!$A$2:$V$2603,22,FALSE))</f>
        <v/>
      </c>
      <c r="R2463" s="39" t="str">
        <f>IF($A2463 &lt;&gt; "",VLOOKUP($A2463,'Student reference sheet'!$A$2:$V$2329, 5,FALSE), "")</f>
        <v/>
      </c>
      <c r="S2463" s="39" t="str">
        <f>IF($A2463 &lt;&gt; "",VLOOKUP($A2463,'Student reference sheet'!$A$2:$V$2329, 6,FALSE), "")</f>
        <v/>
      </c>
      <c r="T2463" s="30" t="str">
        <f>IF($A2463 = "","",
IF(VLOOKUP($A2463,'Student reference sheet'!$A$2:$V$2329, 10,FALSE) = "Y", "Hispanic",
IF(VLOOKUP($A2463,'Student reference sheet'!$A$2:$V$2329,11,FALSE) &lt;&gt; "",
IF(VLOOKUP($A2463,'Student reference sheet'!$A$2:$V$2329,11,FALSE) = "UNK", "Unknown", VLOOKUP(VALUE(VLOOKUP($A2463,'Student reference sheet'!$A$2:$V$2329,11,FALSE)),'Ethnicity Reference'!$A$2:$B$22,2,FALSE)),
IF(VLOOKUP($A2463,'Student reference sheet'!$A$2:$V$2329,9,FALSE) &lt;&gt; "", VLOOKUP(VALUE(VLOOKUP($A2463,'Student reference sheet'!$A$2:$V$2329,9,FALSE)),'Ethnicity Reference'!$A$2:$B$22,2,FALSE),"Unknown"))))</f>
        <v/>
      </c>
      <c r="U2463" s="35"/>
    </row>
    <row r="2464" spans="1:21" ht="15.75">
      <c r="A2464" s="47"/>
      <c r="B2464" s="33"/>
      <c r="C2464" s="39" t="str">
        <f>IF($A2464 &lt;&gt; "",VLOOKUP($A2464,'Student reference sheet'!$A$2:$V$2329, 3,FALSE), "")</f>
        <v/>
      </c>
      <c r="D2464" s="39" t="str">
        <f>IF($A2464 &lt;&gt; "",VLOOKUP($A2464,'Student reference sheet'!$A$2:$V$2329, 2,FALSE), "")</f>
        <v/>
      </c>
      <c r="E2464" s="35"/>
      <c r="F2464" s="34"/>
      <c r="G2464" s="40" t="str">
        <f t="shared" ca="1" si="117"/>
        <v/>
      </c>
      <c r="H2464" s="40" t="str">
        <f t="shared" ca="1" si="118"/>
        <v/>
      </c>
      <c r="I2464" s="36" t="str">
        <f>IF($A2464 = "", "",
IF(COUNTIF(MINIMUM_DAY_DATES[], Attendance!J2464) &gt; 0, VLOOKUP(Attendance!$G2464,MINIMUM_DAY_PERIOD_SCHEDULE[], 2,TRUE),
IF(COUNTIF(RALLY_DATES[], Attendance!J2464) &gt; 0, VLOOKUP(Attendance!$G2464,RALLY_PERIOD_SCHEDULE[], 2,TRUE),
IF(WEEKDAY(Attendance!$J2464) = 2,
       IF(COUNTIF(FINALS_WEEK_MONDAY_DATE[],Attendance!$J2464) &gt; 0, VLOOKUP(Attendance!$G2464,FINALS_WEEK_MONDAY_PERIOD_SCHEDULE[],2,TRUE),
       VLOOKUP(Attendance!$G2464,REGULAR_WEEK_SCHEDULE[],6,TRUE)),
IF(WEEKDAY($J2464) = 3,
       IF(COUNTIF(FINALS_WEEK_TUESDAY_DATE[],Attendance!$J2464) &gt; 0, VLOOKUP(Attendance!$G2464,FINALS_WEEK_TUESDAY_PERIOD_SCHEDULE[],2,TRUE),
       VLOOKUP(Attendance!$G2464,REGULAR_WEEK_SCHEDULE[[Tuesday]:[Period]],5,TRUE)),
IF(WEEKDAY(Attendance!$J2464) = 4,
        IF(COUNTIF(BLOCK_WEDNESDAY_DATES[],Attendance!$J2464) &gt; 0, VLOOKUP(Attendance!$G2464,BLOCK_WEDNESDAY_PERIOD_SCHEDULE[],2,TRUE),
        IF(COUNTIF(FINALS_WEEK_WEDNESDAY_DATE[],Attendance!$J2464) &gt; 0, VLOOKUP(Attendance!$G2464,FINALS_WEEK_WEDNESDAY_PERIOD_SCHEDULE[],2,TRUE),
       VLOOKUP(Attendance!$G2464,REGULAR_WEEK_SCHEDULE[[Wednesday]:[Period]],4,TRUE))),
IF(WEEKDAY($J2464) = 5,
       IF(COUNTIF(BLOCK_THURSDAY_DATES[],Attendance!$J2464) &gt; 0, VLOOKUP(Attendance!$G2464,BLOCK_THURSDAY_PERIOD_SCHEDULE[],2,TRUE),
       IF(COUNTIF(FINALS_WEEK_THURSDAY_DATE[],Attendance!$J2464) &gt; 0, VLOOKUP(Attendance!$G2464,FINALS_WEEK_THURSDAY_PERIOD_SCHEDULE[],2,TRUE),
       VLOOKUP(Attendance!$G2464,REGULAR_WEEK_SCHEDULE[[Thursday]:[Period]],3,TRUE))),
IF(WEEKDAY(Attendance!$J2464) = 6,
       IF(COUNTIF(FINALS_WEEK_FRIDAY_DATE[],Attendance!$J2464) &gt; 0, VLOOKUP(Attendance!$G2464,FINALS_WEEK_FRIDAY_PERIOD_SCHEDULE[],2,TRUE),
       VLOOKUP(Attendance!$G2464,REGULAR_WEEK_SCHEDULE[[Friday]:[Period]],2,TRUE))))))))))</f>
        <v/>
      </c>
      <c r="J2464" s="41" t="str">
        <f t="shared" ca="1" si="119"/>
        <v/>
      </c>
      <c r="K2464" s="41" t="str">
        <f>IF($A2464 &lt;&gt; "",VLOOKUP($A2464,'Student reference sheet'!$A$2:$V$2329, 7,FALSE), "")</f>
        <v/>
      </c>
      <c r="L2464" s="30" t="str">
        <f>IF($A2464 ="", "", VLOOKUP($A2464, 'Student reference sheet'!$A$2:$Z$2603,23,FALSE))</f>
        <v/>
      </c>
      <c r="M2464" s="30" t="str">
        <f>IF($A2464 ="", "", VLOOKUP($A2464, 'Student reference sheet'!$A$2:$Z$2603,24,FALSE))</f>
        <v/>
      </c>
      <c r="N2464" s="30" t="str">
        <f>IF($A2464 ="", "", VLOOKUP($A2464, 'Student reference sheet'!$A$2:$Z$2603,26,FALSE))</f>
        <v/>
      </c>
      <c r="O2464" s="30" t="str">
        <f>IF($A2464 ="", "", VLOOKUP($A2464, 'Student reference sheet'!$A$2:$Z$2603,25,FALSE))</f>
        <v/>
      </c>
      <c r="P2464" s="39" t="str">
        <f>IF($A2464 = "", "", IF(OR(VLOOKUP($A2464,'Student reference sheet'!$A$2:$V$2400,8,FALSE) = "R",  VLOOKUP($A2464,'Student reference sheet'!$A$2:$V$2400,8,FALSE) = "L"), "X", ""))</f>
        <v/>
      </c>
      <c r="Q2464" s="39" t="str">
        <f>IF($A2464 ="", "", VLOOKUP($A2464, 'Student reference sheet'!$A$2:$V$2603,22,FALSE))</f>
        <v/>
      </c>
      <c r="R2464" s="39" t="str">
        <f>IF($A2464 &lt;&gt; "",VLOOKUP($A2464,'Student reference sheet'!$A$2:$V$2329, 5,FALSE), "")</f>
        <v/>
      </c>
      <c r="S2464" s="39" t="str">
        <f>IF($A2464 &lt;&gt; "",VLOOKUP($A2464,'Student reference sheet'!$A$2:$V$2329, 6,FALSE), "")</f>
        <v/>
      </c>
      <c r="T2464" s="30" t="str">
        <f>IF($A2464 = "","",
IF(VLOOKUP($A2464,'Student reference sheet'!$A$2:$V$2329, 10,FALSE) = "Y", "Hispanic",
IF(VLOOKUP($A2464,'Student reference sheet'!$A$2:$V$2329,11,FALSE) &lt;&gt; "",
IF(VLOOKUP($A2464,'Student reference sheet'!$A$2:$V$2329,11,FALSE) = "UNK", "Unknown", VLOOKUP(VALUE(VLOOKUP($A2464,'Student reference sheet'!$A$2:$V$2329,11,FALSE)),'Ethnicity Reference'!$A$2:$B$22,2,FALSE)),
IF(VLOOKUP($A2464,'Student reference sheet'!$A$2:$V$2329,9,FALSE) &lt;&gt; "", VLOOKUP(VALUE(VLOOKUP($A2464,'Student reference sheet'!$A$2:$V$2329,9,FALSE)),'Ethnicity Reference'!$A$2:$B$22,2,FALSE),"Unknown"))))</f>
        <v/>
      </c>
      <c r="U2464" s="35"/>
    </row>
    <row r="2465" spans="1:21" ht="15.75">
      <c r="A2465" s="47"/>
      <c r="B2465" s="33"/>
      <c r="C2465" s="39" t="str">
        <f>IF($A2465 &lt;&gt; "",VLOOKUP($A2465,'Student reference sheet'!$A$2:$V$2329, 3,FALSE), "")</f>
        <v/>
      </c>
      <c r="D2465" s="39" t="str">
        <f>IF($A2465 &lt;&gt; "",VLOOKUP($A2465,'Student reference sheet'!$A$2:$V$2329, 2,FALSE), "")</f>
        <v/>
      </c>
      <c r="E2465" s="35"/>
      <c r="F2465" s="34"/>
      <c r="G2465" s="40" t="str">
        <f t="shared" ca="1" si="117"/>
        <v/>
      </c>
      <c r="H2465" s="40" t="str">
        <f t="shared" ca="1" si="118"/>
        <v/>
      </c>
      <c r="I2465" s="36" t="str">
        <f>IF($A2465 = "", "",
IF(COUNTIF(MINIMUM_DAY_DATES[], Attendance!J2465) &gt; 0, VLOOKUP(Attendance!$G2465,MINIMUM_DAY_PERIOD_SCHEDULE[], 2,TRUE),
IF(COUNTIF(RALLY_DATES[], Attendance!J2465) &gt; 0, VLOOKUP(Attendance!$G2465,RALLY_PERIOD_SCHEDULE[], 2,TRUE),
IF(WEEKDAY(Attendance!$J2465) = 2,
       IF(COUNTIF(FINALS_WEEK_MONDAY_DATE[],Attendance!$J2465) &gt; 0, VLOOKUP(Attendance!$G2465,FINALS_WEEK_MONDAY_PERIOD_SCHEDULE[],2,TRUE),
       VLOOKUP(Attendance!$G2465,REGULAR_WEEK_SCHEDULE[],6,TRUE)),
IF(WEEKDAY($J2465) = 3,
       IF(COUNTIF(FINALS_WEEK_TUESDAY_DATE[],Attendance!$J2465) &gt; 0, VLOOKUP(Attendance!$G2465,FINALS_WEEK_TUESDAY_PERIOD_SCHEDULE[],2,TRUE),
       VLOOKUP(Attendance!$G2465,REGULAR_WEEK_SCHEDULE[[Tuesday]:[Period]],5,TRUE)),
IF(WEEKDAY(Attendance!$J2465) = 4,
        IF(COUNTIF(BLOCK_WEDNESDAY_DATES[],Attendance!$J2465) &gt; 0, VLOOKUP(Attendance!$G2465,BLOCK_WEDNESDAY_PERIOD_SCHEDULE[],2,TRUE),
        IF(COUNTIF(FINALS_WEEK_WEDNESDAY_DATE[],Attendance!$J2465) &gt; 0, VLOOKUP(Attendance!$G2465,FINALS_WEEK_WEDNESDAY_PERIOD_SCHEDULE[],2,TRUE),
       VLOOKUP(Attendance!$G2465,REGULAR_WEEK_SCHEDULE[[Wednesday]:[Period]],4,TRUE))),
IF(WEEKDAY($J2465) = 5,
       IF(COUNTIF(BLOCK_THURSDAY_DATES[],Attendance!$J2465) &gt; 0, VLOOKUP(Attendance!$G2465,BLOCK_THURSDAY_PERIOD_SCHEDULE[],2,TRUE),
       IF(COUNTIF(FINALS_WEEK_THURSDAY_DATE[],Attendance!$J2465) &gt; 0, VLOOKUP(Attendance!$G2465,FINALS_WEEK_THURSDAY_PERIOD_SCHEDULE[],2,TRUE),
       VLOOKUP(Attendance!$G2465,REGULAR_WEEK_SCHEDULE[[Thursday]:[Period]],3,TRUE))),
IF(WEEKDAY(Attendance!$J2465) = 6,
       IF(COUNTIF(FINALS_WEEK_FRIDAY_DATE[],Attendance!$J2465) &gt; 0, VLOOKUP(Attendance!$G2465,FINALS_WEEK_FRIDAY_PERIOD_SCHEDULE[],2,TRUE),
       VLOOKUP(Attendance!$G2465,REGULAR_WEEK_SCHEDULE[[Friday]:[Period]],2,TRUE))))))))))</f>
        <v/>
      </c>
      <c r="J2465" s="41" t="str">
        <f t="shared" ca="1" si="119"/>
        <v/>
      </c>
      <c r="K2465" s="41" t="str">
        <f>IF($A2465 &lt;&gt; "",VLOOKUP($A2465,'Student reference sheet'!$A$2:$V$2329, 7,FALSE), "")</f>
        <v/>
      </c>
      <c r="L2465" s="30" t="str">
        <f>IF($A2465 ="", "", VLOOKUP($A2465, 'Student reference sheet'!$A$2:$Z$2603,23,FALSE))</f>
        <v/>
      </c>
      <c r="M2465" s="30" t="str">
        <f>IF($A2465 ="", "", VLOOKUP($A2465, 'Student reference sheet'!$A$2:$Z$2603,24,FALSE))</f>
        <v/>
      </c>
      <c r="N2465" s="30" t="str">
        <f>IF($A2465 ="", "", VLOOKUP($A2465, 'Student reference sheet'!$A$2:$Z$2603,26,FALSE))</f>
        <v/>
      </c>
      <c r="O2465" s="30" t="str">
        <f>IF($A2465 ="", "", VLOOKUP($A2465, 'Student reference sheet'!$A$2:$Z$2603,25,FALSE))</f>
        <v/>
      </c>
      <c r="P2465" s="39" t="str">
        <f>IF($A2465 = "", "", IF(OR(VLOOKUP($A2465,'Student reference sheet'!$A$2:$V$2400,8,FALSE) = "R",  VLOOKUP($A2465,'Student reference sheet'!$A$2:$V$2400,8,FALSE) = "L"), "X", ""))</f>
        <v/>
      </c>
      <c r="Q2465" s="39" t="str">
        <f>IF($A2465 ="", "", VLOOKUP($A2465, 'Student reference sheet'!$A$2:$V$2603,22,FALSE))</f>
        <v/>
      </c>
      <c r="R2465" s="39" t="str">
        <f>IF($A2465 &lt;&gt; "",VLOOKUP($A2465,'Student reference sheet'!$A$2:$V$2329, 5,FALSE), "")</f>
        <v/>
      </c>
      <c r="S2465" s="39" t="str">
        <f>IF($A2465 &lt;&gt; "",VLOOKUP($A2465,'Student reference sheet'!$A$2:$V$2329, 6,FALSE), "")</f>
        <v/>
      </c>
      <c r="T2465" s="30" t="str">
        <f>IF($A2465 = "","",
IF(VLOOKUP($A2465,'Student reference sheet'!$A$2:$V$2329, 10,FALSE) = "Y", "Hispanic",
IF(VLOOKUP($A2465,'Student reference sheet'!$A$2:$V$2329,11,FALSE) &lt;&gt; "",
IF(VLOOKUP($A2465,'Student reference sheet'!$A$2:$V$2329,11,FALSE) = "UNK", "Unknown", VLOOKUP(VALUE(VLOOKUP($A2465,'Student reference sheet'!$A$2:$V$2329,11,FALSE)),'Ethnicity Reference'!$A$2:$B$22,2,FALSE)),
IF(VLOOKUP($A2465,'Student reference sheet'!$A$2:$V$2329,9,FALSE) &lt;&gt; "", VLOOKUP(VALUE(VLOOKUP($A2465,'Student reference sheet'!$A$2:$V$2329,9,FALSE)),'Ethnicity Reference'!$A$2:$B$22,2,FALSE),"Unknown"))))</f>
        <v/>
      </c>
      <c r="U2465" s="35"/>
    </row>
    <row r="2466" spans="1:21" ht="15.75">
      <c r="A2466" s="47"/>
      <c r="B2466" s="33"/>
      <c r="C2466" s="39" t="str">
        <f>IF($A2466 &lt;&gt; "",VLOOKUP($A2466,'Student reference sheet'!$A$2:$V$2329, 3,FALSE), "")</f>
        <v/>
      </c>
      <c r="D2466" s="39" t="str">
        <f>IF($A2466 &lt;&gt; "",VLOOKUP($A2466,'Student reference sheet'!$A$2:$V$2329, 2,FALSE), "")</f>
        <v/>
      </c>
      <c r="E2466" s="35"/>
      <c r="F2466" s="34"/>
      <c r="G2466" s="40" t="str">
        <f t="shared" ca="1" si="117"/>
        <v/>
      </c>
      <c r="H2466" s="40" t="str">
        <f t="shared" ca="1" si="118"/>
        <v/>
      </c>
      <c r="I2466" s="36" t="str">
        <f>IF($A2466 = "", "",
IF(COUNTIF(MINIMUM_DAY_DATES[], Attendance!J2466) &gt; 0, VLOOKUP(Attendance!$G2466,MINIMUM_DAY_PERIOD_SCHEDULE[], 2,TRUE),
IF(COUNTIF(RALLY_DATES[], Attendance!J2466) &gt; 0, VLOOKUP(Attendance!$G2466,RALLY_PERIOD_SCHEDULE[], 2,TRUE),
IF(WEEKDAY(Attendance!$J2466) = 2,
       IF(COUNTIF(FINALS_WEEK_MONDAY_DATE[],Attendance!$J2466) &gt; 0, VLOOKUP(Attendance!$G2466,FINALS_WEEK_MONDAY_PERIOD_SCHEDULE[],2,TRUE),
       VLOOKUP(Attendance!$G2466,REGULAR_WEEK_SCHEDULE[],6,TRUE)),
IF(WEEKDAY($J2466) = 3,
       IF(COUNTIF(FINALS_WEEK_TUESDAY_DATE[],Attendance!$J2466) &gt; 0, VLOOKUP(Attendance!$G2466,FINALS_WEEK_TUESDAY_PERIOD_SCHEDULE[],2,TRUE),
       VLOOKUP(Attendance!$G2466,REGULAR_WEEK_SCHEDULE[[Tuesday]:[Period]],5,TRUE)),
IF(WEEKDAY(Attendance!$J2466) = 4,
        IF(COUNTIF(BLOCK_WEDNESDAY_DATES[],Attendance!$J2466) &gt; 0, VLOOKUP(Attendance!$G2466,BLOCK_WEDNESDAY_PERIOD_SCHEDULE[],2,TRUE),
        IF(COUNTIF(FINALS_WEEK_WEDNESDAY_DATE[],Attendance!$J2466) &gt; 0, VLOOKUP(Attendance!$G2466,FINALS_WEEK_WEDNESDAY_PERIOD_SCHEDULE[],2,TRUE),
       VLOOKUP(Attendance!$G2466,REGULAR_WEEK_SCHEDULE[[Wednesday]:[Period]],4,TRUE))),
IF(WEEKDAY($J2466) = 5,
       IF(COUNTIF(BLOCK_THURSDAY_DATES[],Attendance!$J2466) &gt; 0, VLOOKUP(Attendance!$G2466,BLOCK_THURSDAY_PERIOD_SCHEDULE[],2,TRUE),
       IF(COUNTIF(FINALS_WEEK_THURSDAY_DATE[],Attendance!$J2466) &gt; 0, VLOOKUP(Attendance!$G2466,FINALS_WEEK_THURSDAY_PERIOD_SCHEDULE[],2,TRUE),
       VLOOKUP(Attendance!$G2466,REGULAR_WEEK_SCHEDULE[[Thursday]:[Period]],3,TRUE))),
IF(WEEKDAY(Attendance!$J2466) = 6,
       IF(COUNTIF(FINALS_WEEK_FRIDAY_DATE[],Attendance!$J2466) &gt; 0, VLOOKUP(Attendance!$G2466,FINALS_WEEK_FRIDAY_PERIOD_SCHEDULE[],2,TRUE),
       VLOOKUP(Attendance!$G2466,REGULAR_WEEK_SCHEDULE[[Friday]:[Period]],2,TRUE))))))))))</f>
        <v/>
      </c>
      <c r="J2466" s="41" t="str">
        <f t="shared" ca="1" si="119"/>
        <v/>
      </c>
      <c r="K2466" s="41" t="str">
        <f>IF($A2466 &lt;&gt; "",VLOOKUP($A2466,'Student reference sheet'!$A$2:$V$2329, 7,FALSE), "")</f>
        <v/>
      </c>
      <c r="L2466" s="30" t="str">
        <f>IF($A2466 ="", "", VLOOKUP($A2466, 'Student reference sheet'!$A$2:$Z$2603,23,FALSE))</f>
        <v/>
      </c>
      <c r="M2466" s="30" t="str">
        <f>IF($A2466 ="", "", VLOOKUP($A2466, 'Student reference sheet'!$A$2:$Z$2603,24,FALSE))</f>
        <v/>
      </c>
      <c r="N2466" s="30" t="str">
        <f>IF($A2466 ="", "", VLOOKUP($A2466, 'Student reference sheet'!$A$2:$Z$2603,26,FALSE))</f>
        <v/>
      </c>
      <c r="O2466" s="30" t="str">
        <f>IF($A2466 ="", "", VLOOKUP($A2466, 'Student reference sheet'!$A$2:$Z$2603,25,FALSE))</f>
        <v/>
      </c>
      <c r="P2466" s="39" t="str">
        <f>IF($A2466 = "", "", IF(OR(VLOOKUP($A2466,'Student reference sheet'!$A$2:$V$2400,8,FALSE) = "R",  VLOOKUP($A2466,'Student reference sheet'!$A$2:$V$2400,8,FALSE) = "L"), "X", ""))</f>
        <v/>
      </c>
      <c r="Q2466" s="39" t="str">
        <f>IF($A2466 ="", "", VLOOKUP($A2466, 'Student reference sheet'!$A$2:$V$2603,22,FALSE))</f>
        <v/>
      </c>
      <c r="R2466" s="39" t="str">
        <f>IF($A2466 &lt;&gt; "",VLOOKUP($A2466,'Student reference sheet'!$A$2:$V$2329, 5,FALSE), "")</f>
        <v/>
      </c>
      <c r="S2466" s="39" t="str">
        <f>IF($A2466 &lt;&gt; "",VLOOKUP($A2466,'Student reference sheet'!$A$2:$V$2329, 6,FALSE), "")</f>
        <v/>
      </c>
      <c r="T2466" s="30" t="str">
        <f>IF($A2466 = "","",
IF(VLOOKUP($A2466,'Student reference sheet'!$A$2:$V$2329, 10,FALSE) = "Y", "Hispanic",
IF(VLOOKUP($A2466,'Student reference sheet'!$A$2:$V$2329,11,FALSE) &lt;&gt; "",
IF(VLOOKUP($A2466,'Student reference sheet'!$A$2:$V$2329,11,FALSE) = "UNK", "Unknown", VLOOKUP(VALUE(VLOOKUP($A2466,'Student reference sheet'!$A$2:$V$2329,11,FALSE)),'Ethnicity Reference'!$A$2:$B$22,2,FALSE)),
IF(VLOOKUP($A2466,'Student reference sheet'!$A$2:$V$2329,9,FALSE) &lt;&gt; "", VLOOKUP(VALUE(VLOOKUP($A2466,'Student reference sheet'!$A$2:$V$2329,9,FALSE)),'Ethnicity Reference'!$A$2:$B$22,2,FALSE),"Unknown"))))</f>
        <v/>
      </c>
      <c r="U2466" s="35"/>
    </row>
    <row r="2467" spans="1:21" ht="15.75">
      <c r="A2467" s="47"/>
      <c r="B2467" s="33"/>
      <c r="C2467" s="39" t="str">
        <f>IF($A2467 &lt;&gt; "",VLOOKUP($A2467,'Student reference sheet'!$A$2:$V$2329, 3,FALSE), "")</f>
        <v/>
      </c>
      <c r="D2467" s="39" t="str">
        <f>IF($A2467 &lt;&gt; "",VLOOKUP($A2467,'Student reference sheet'!$A$2:$V$2329, 2,FALSE), "")</f>
        <v/>
      </c>
      <c r="E2467" s="35"/>
      <c r="F2467" s="34"/>
      <c r="G2467" s="40" t="str">
        <f t="shared" ca="1" si="117"/>
        <v/>
      </c>
      <c r="H2467" s="40" t="str">
        <f t="shared" ca="1" si="118"/>
        <v/>
      </c>
      <c r="I2467" s="36" t="str">
        <f>IF($A2467 = "", "",
IF(COUNTIF(MINIMUM_DAY_DATES[], Attendance!J2467) &gt; 0, VLOOKUP(Attendance!$G2467,MINIMUM_DAY_PERIOD_SCHEDULE[], 2,TRUE),
IF(COUNTIF(RALLY_DATES[], Attendance!J2467) &gt; 0, VLOOKUP(Attendance!$G2467,RALLY_PERIOD_SCHEDULE[], 2,TRUE),
IF(WEEKDAY(Attendance!$J2467) = 2,
       IF(COUNTIF(FINALS_WEEK_MONDAY_DATE[],Attendance!$J2467) &gt; 0, VLOOKUP(Attendance!$G2467,FINALS_WEEK_MONDAY_PERIOD_SCHEDULE[],2,TRUE),
       VLOOKUP(Attendance!$G2467,REGULAR_WEEK_SCHEDULE[],6,TRUE)),
IF(WEEKDAY($J2467) = 3,
       IF(COUNTIF(FINALS_WEEK_TUESDAY_DATE[],Attendance!$J2467) &gt; 0, VLOOKUP(Attendance!$G2467,FINALS_WEEK_TUESDAY_PERIOD_SCHEDULE[],2,TRUE),
       VLOOKUP(Attendance!$G2467,REGULAR_WEEK_SCHEDULE[[Tuesday]:[Period]],5,TRUE)),
IF(WEEKDAY(Attendance!$J2467) = 4,
        IF(COUNTIF(BLOCK_WEDNESDAY_DATES[],Attendance!$J2467) &gt; 0, VLOOKUP(Attendance!$G2467,BLOCK_WEDNESDAY_PERIOD_SCHEDULE[],2,TRUE),
        IF(COUNTIF(FINALS_WEEK_WEDNESDAY_DATE[],Attendance!$J2467) &gt; 0, VLOOKUP(Attendance!$G2467,FINALS_WEEK_WEDNESDAY_PERIOD_SCHEDULE[],2,TRUE),
       VLOOKUP(Attendance!$G2467,REGULAR_WEEK_SCHEDULE[[Wednesday]:[Period]],4,TRUE))),
IF(WEEKDAY($J2467) = 5,
       IF(COUNTIF(BLOCK_THURSDAY_DATES[],Attendance!$J2467) &gt; 0, VLOOKUP(Attendance!$G2467,BLOCK_THURSDAY_PERIOD_SCHEDULE[],2,TRUE),
       IF(COUNTIF(FINALS_WEEK_THURSDAY_DATE[],Attendance!$J2467) &gt; 0, VLOOKUP(Attendance!$G2467,FINALS_WEEK_THURSDAY_PERIOD_SCHEDULE[],2,TRUE),
       VLOOKUP(Attendance!$G2467,REGULAR_WEEK_SCHEDULE[[Thursday]:[Period]],3,TRUE))),
IF(WEEKDAY(Attendance!$J2467) = 6,
       IF(COUNTIF(FINALS_WEEK_FRIDAY_DATE[],Attendance!$J2467) &gt; 0, VLOOKUP(Attendance!$G2467,FINALS_WEEK_FRIDAY_PERIOD_SCHEDULE[],2,TRUE),
       VLOOKUP(Attendance!$G2467,REGULAR_WEEK_SCHEDULE[[Friday]:[Period]],2,TRUE))))))))))</f>
        <v/>
      </c>
      <c r="J2467" s="41" t="str">
        <f t="shared" ca="1" si="119"/>
        <v/>
      </c>
      <c r="K2467" s="41" t="str">
        <f>IF($A2467 &lt;&gt; "",VLOOKUP($A2467,'Student reference sheet'!$A$2:$V$2329, 7,FALSE), "")</f>
        <v/>
      </c>
      <c r="L2467" s="30" t="str">
        <f>IF($A2467 ="", "", VLOOKUP($A2467, 'Student reference sheet'!$A$2:$Z$2603,23,FALSE))</f>
        <v/>
      </c>
      <c r="M2467" s="30" t="str">
        <f>IF($A2467 ="", "", VLOOKUP($A2467, 'Student reference sheet'!$A$2:$Z$2603,24,FALSE))</f>
        <v/>
      </c>
      <c r="N2467" s="30" t="str">
        <f>IF($A2467 ="", "", VLOOKUP($A2467, 'Student reference sheet'!$A$2:$Z$2603,26,FALSE))</f>
        <v/>
      </c>
      <c r="O2467" s="30" t="str">
        <f>IF($A2467 ="", "", VLOOKUP($A2467, 'Student reference sheet'!$A$2:$Z$2603,25,FALSE))</f>
        <v/>
      </c>
      <c r="P2467" s="39" t="str">
        <f>IF($A2467 = "", "", IF(OR(VLOOKUP($A2467,'Student reference sheet'!$A$2:$V$2400,8,FALSE) = "R",  VLOOKUP($A2467,'Student reference sheet'!$A$2:$V$2400,8,FALSE) = "L"), "X", ""))</f>
        <v/>
      </c>
      <c r="Q2467" s="39" t="str">
        <f>IF($A2467 ="", "", VLOOKUP($A2467, 'Student reference sheet'!$A$2:$V$2603,22,FALSE))</f>
        <v/>
      </c>
      <c r="R2467" s="39" t="str">
        <f>IF($A2467 &lt;&gt; "",VLOOKUP($A2467,'Student reference sheet'!$A$2:$V$2329, 5,FALSE), "")</f>
        <v/>
      </c>
      <c r="S2467" s="39" t="str">
        <f>IF($A2467 &lt;&gt; "",VLOOKUP($A2467,'Student reference sheet'!$A$2:$V$2329, 6,FALSE), "")</f>
        <v/>
      </c>
      <c r="T2467" s="30" t="str">
        <f>IF($A2467 = "","",
IF(VLOOKUP($A2467,'Student reference sheet'!$A$2:$V$2329, 10,FALSE) = "Y", "Hispanic",
IF(VLOOKUP($A2467,'Student reference sheet'!$A$2:$V$2329,11,FALSE) &lt;&gt; "",
IF(VLOOKUP($A2467,'Student reference sheet'!$A$2:$V$2329,11,FALSE) = "UNK", "Unknown", VLOOKUP(VALUE(VLOOKUP($A2467,'Student reference sheet'!$A$2:$V$2329,11,FALSE)),'Ethnicity Reference'!$A$2:$B$22,2,FALSE)),
IF(VLOOKUP($A2467,'Student reference sheet'!$A$2:$V$2329,9,FALSE) &lt;&gt; "", VLOOKUP(VALUE(VLOOKUP($A2467,'Student reference sheet'!$A$2:$V$2329,9,FALSE)),'Ethnicity Reference'!$A$2:$B$22,2,FALSE),"Unknown"))))</f>
        <v/>
      </c>
      <c r="U2467" s="35"/>
    </row>
    <row r="2468" spans="1:21" ht="15.75">
      <c r="A2468" s="47"/>
      <c r="B2468" s="33"/>
      <c r="C2468" s="39" t="str">
        <f>IF($A2468 &lt;&gt; "",VLOOKUP($A2468,'Student reference sheet'!$A$2:$V$2329, 3,FALSE), "")</f>
        <v/>
      </c>
      <c r="D2468" s="39" t="str">
        <f>IF($A2468 &lt;&gt; "",VLOOKUP($A2468,'Student reference sheet'!$A$2:$V$2329, 2,FALSE), "")</f>
        <v/>
      </c>
      <c r="E2468" s="35"/>
      <c r="F2468" s="34"/>
      <c r="G2468" s="40" t="str">
        <f t="shared" ca="1" si="117"/>
        <v/>
      </c>
      <c r="H2468" s="40" t="str">
        <f t="shared" ca="1" si="118"/>
        <v/>
      </c>
      <c r="I2468" s="36" t="str">
        <f>IF($A2468 = "", "",
IF(COUNTIF(MINIMUM_DAY_DATES[], Attendance!J2468) &gt; 0, VLOOKUP(Attendance!$G2468,MINIMUM_DAY_PERIOD_SCHEDULE[], 2,TRUE),
IF(COUNTIF(RALLY_DATES[], Attendance!J2468) &gt; 0, VLOOKUP(Attendance!$G2468,RALLY_PERIOD_SCHEDULE[], 2,TRUE),
IF(WEEKDAY(Attendance!$J2468) = 2,
       IF(COUNTIF(FINALS_WEEK_MONDAY_DATE[],Attendance!$J2468) &gt; 0, VLOOKUP(Attendance!$G2468,FINALS_WEEK_MONDAY_PERIOD_SCHEDULE[],2,TRUE),
       VLOOKUP(Attendance!$G2468,REGULAR_WEEK_SCHEDULE[],6,TRUE)),
IF(WEEKDAY($J2468) = 3,
       IF(COUNTIF(FINALS_WEEK_TUESDAY_DATE[],Attendance!$J2468) &gt; 0, VLOOKUP(Attendance!$G2468,FINALS_WEEK_TUESDAY_PERIOD_SCHEDULE[],2,TRUE),
       VLOOKUP(Attendance!$G2468,REGULAR_WEEK_SCHEDULE[[Tuesday]:[Period]],5,TRUE)),
IF(WEEKDAY(Attendance!$J2468) = 4,
        IF(COUNTIF(BLOCK_WEDNESDAY_DATES[],Attendance!$J2468) &gt; 0, VLOOKUP(Attendance!$G2468,BLOCK_WEDNESDAY_PERIOD_SCHEDULE[],2,TRUE),
        IF(COUNTIF(FINALS_WEEK_WEDNESDAY_DATE[],Attendance!$J2468) &gt; 0, VLOOKUP(Attendance!$G2468,FINALS_WEEK_WEDNESDAY_PERIOD_SCHEDULE[],2,TRUE),
       VLOOKUP(Attendance!$G2468,REGULAR_WEEK_SCHEDULE[[Wednesday]:[Period]],4,TRUE))),
IF(WEEKDAY($J2468) = 5,
       IF(COUNTIF(BLOCK_THURSDAY_DATES[],Attendance!$J2468) &gt; 0, VLOOKUP(Attendance!$G2468,BLOCK_THURSDAY_PERIOD_SCHEDULE[],2,TRUE),
       IF(COUNTIF(FINALS_WEEK_THURSDAY_DATE[],Attendance!$J2468) &gt; 0, VLOOKUP(Attendance!$G2468,FINALS_WEEK_THURSDAY_PERIOD_SCHEDULE[],2,TRUE),
       VLOOKUP(Attendance!$G2468,REGULAR_WEEK_SCHEDULE[[Thursday]:[Period]],3,TRUE))),
IF(WEEKDAY(Attendance!$J2468) = 6,
       IF(COUNTIF(FINALS_WEEK_FRIDAY_DATE[],Attendance!$J2468) &gt; 0, VLOOKUP(Attendance!$G2468,FINALS_WEEK_FRIDAY_PERIOD_SCHEDULE[],2,TRUE),
       VLOOKUP(Attendance!$G2468,REGULAR_WEEK_SCHEDULE[[Friday]:[Period]],2,TRUE))))))))))</f>
        <v/>
      </c>
      <c r="J2468" s="41" t="str">
        <f t="shared" ca="1" si="119"/>
        <v/>
      </c>
      <c r="K2468" s="41" t="str">
        <f>IF($A2468 &lt;&gt; "",VLOOKUP($A2468,'Student reference sheet'!$A$2:$V$2329, 7,FALSE), "")</f>
        <v/>
      </c>
      <c r="L2468" s="30" t="str">
        <f>IF($A2468 ="", "", VLOOKUP($A2468, 'Student reference sheet'!$A$2:$Z$2603,23,FALSE))</f>
        <v/>
      </c>
      <c r="M2468" s="30" t="str">
        <f>IF($A2468 ="", "", VLOOKUP($A2468, 'Student reference sheet'!$A$2:$Z$2603,24,FALSE))</f>
        <v/>
      </c>
      <c r="N2468" s="30" t="str">
        <f>IF($A2468 ="", "", VLOOKUP($A2468, 'Student reference sheet'!$A$2:$Z$2603,26,FALSE))</f>
        <v/>
      </c>
      <c r="O2468" s="30" t="str">
        <f>IF($A2468 ="", "", VLOOKUP($A2468, 'Student reference sheet'!$A$2:$Z$2603,25,FALSE))</f>
        <v/>
      </c>
      <c r="P2468" s="39" t="str">
        <f>IF($A2468 = "", "", IF(OR(VLOOKUP($A2468,'Student reference sheet'!$A$2:$V$2400,8,FALSE) = "R",  VLOOKUP($A2468,'Student reference sheet'!$A$2:$V$2400,8,FALSE) = "L"), "X", ""))</f>
        <v/>
      </c>
      <c r="Q2468" s="39" t="str">
        <f>IF($A2468 ="", "", VLOOKUP($A2468, 'Student reference sheet'!$A$2:$V$2603,22,FALSE))</f>
        <v/>
      </c>
      <c r="R2468" s="39" t="str">
        <f>IF($A2468 &lt;&gt; "",VLOOKUP($A2468,'Student reference sheet'!$A$2:$V$2329, 5,FALSE), "")</f>
        <v/>
      </c>
      <c r="S2468" s="39" t="str">
        <f>IF($A2468 &lt;&gt; "",VLOOKUP($A2468,'Student reference sheet'!$A$2:$V$2329, 6,FALSE), "")</f>
        <v/>
      </c>
      <c r="T2468" s="30" t="str">
        <f>IF($A2468 = "","",
IF(VLOOKUP($A2468,'Student reference sheet'!$A$2:$V$2329, 10,FALSE) = "Y", "Hispanic",
IF(VLOOKUP($A2468,'Student reference sheet'!$A$2:$V$2329,11,FALSE) &lt;&gt; "",
IF(VLOOKUP($A2468,'Student reference sheet'!$A$2:$V$2329,11,FALSE) = "UNK", "Unknown", VLOOKUP(VALUE(VLOOKUP($A2468,'Student reference sheet'!$A$2:$V$2329,11,FALSE)),'Ethnicity Reference'!$A$2:$B$22,2,FALSE)),
IF(VLOOKUP($A2468,'Student reference sheet'!$A$2:$V$2329,9,FALSE) &lt;&gt; "", VLOOKUP(VALUE(VLOOKUP($A2468,'Student reference sheet'!$A$2:$V$2329,9,FALSE)),'Ethnicity Reference'!$A$2:$B$22,2,FALSE),"Unknown"))))</f>
        <v/>
      </c>
      <c r="U2468" s="35"/>
    </row>
    <row r="2469" spans="1:21" ht="15.75">
      <c r="A2469" s="47"/>
      <c r="B2469" s="33"/>
      <c r="C2469" s="39" t="str">
        <f>IF($A2469 &lt;&gt; "",VLOOKUP($A2469,'Student reference sheet'!$A$2:$V$2329, 3,FALSE), "")</f>
        <v/>
      </c>
      <c r="D2469" s="39" t="str">
        <f>IF($A2469 &lt;&gt; "",VLOOKUP($A2469,'Student reference sheet'!$A$2:$V$2329, 2,FALSE), "")</f>
        <v/>
      </c>
      <c r="E2469" s="35"/>
      <c r="F2469" s="34"/>
      <c r="G2469" s="40" t="str">
        <f t="shared" ca="1" si="117"/>
        <v/>
      </c>
      <c r="H2469" s="40" t="str">
        <f t="shared" ca="1" si="118"/>
        <v/>
      </c>
      <c r="I2469" s="36" t="str">
        <f>IF($A2469 = "", "",
IF(COUNTIF(MINIMUM_DAY_DATES[], Attendance!J2469) &gt; 0, VLOOKUP(Attendance!$G2469,MINIMUM_DAY_PERIOD_SCHEDULE[], 2,TRUE),
IF(COUNTIF(RALLY_DATES[], Attendance!J2469) &gt; 0, VLOOKUP(Attendance!$G2469,RALLY_PERIOD_SCHEDULE[], 2,TRUE),
IF(WEEKDAY(Attendance!$J2469) = 2,
       IF(COUNTIF(FINALS_WEEK_MONDAY_DATE[],Attendance!$J2469) &gt; 0, VLOOKUP(Attendance!$G2469,FINALS_WEEK_MONDAY_PERIOD_SCHEDULE[],2,TRUE),
       VLOOKUP(Attendance!$G2469,REGULAR_WEEK_SCHEDULE[],6,TRUE)),
IF(WEEKDAY($J2469) = 3,
       IF(COUNTIF(FINALS_WEEK_TUESDAY_DATE[],Attendance!$J2469) &gt; 0, VLOOKUP(Attendance!$G2469,FINALS_WEEK_TUESDAY_PERIOD_SCHEDULE[],2,TRUE),
       VLOOKUP(Attendance!$G2469,REGULAR_WEEK_SCHEDULE[[Tuesday]:[Period]],5,TRUE)),
IF(WEEKDAY(Attendance!$J2469) = 4,
        IF(COUNTIF(BLOCK_WEDNESDAY_DATES[],Attendance!$J2469) &gt; 0, VLOOKUP(Attendance!$G2469,BLOCK_WEDNESDAY_PERIOD_SCHEDULE[],2,TRUE),
        IF(COUNTIF(FINALS_WEEK_WEDNESDAY_DATE[],Attendance!$J2469) &gt; 0, VLOOKUP(Attendance!$G2469,FINALS_WEEK_WEDNESDAY_PERIOD_SCHEDULE[],2,TRUE),
       VLOOKUP(Attendance!$G2469,REGULAR_WEEK_SCHEDULE[[Wednesday]:[Period]],4,TRUE))),
IF(WEEKDAY($J2469) = 5,
       IF(COUNTIF(BLOCK_THURSDAY_DATES[],Attendance!$J2469) &gt; 0, VLOOKUP(Attendance!$G2469,BLOCK_THURSDAY_PERIOD_SCHEDULE[],2,TRUE),
       IF(COUNTIF(FINALS_WEEK_THURSDAY_DATE[],Attendance!$J2469) &gt; 0, VLOOKUP(Attendance!$G2469,FINALS_WEEK_THURSDAY_PERIOD_SCHEDULE[],2,TRUE),
       VLOOKUP(Attendance!$G2469,REGULAR_WEEK_SCHEDULE[[Thursday]:[Period]],3,TRUE))),
IF(WEEKDAY(Attendance!$J2469) = 6,
       IF(COUNTIF(FINALS_WEEK_FRIDAY_DATE[],Attendance!$J2469) &gt; 0, VLOOKUP(Attendance!$G2469,FINALS_WEEK_FRIDAY_PERIOD_SCHEDULE[],2,TRUE),
       VLOOKUP(Attendance!$G2469,REGULAR_WEEK_SCHEDULE[[Friday]:[Period]],2,TRUE))))))))))</f>
        <v/>
      </c>
      <c r="J2469" s="41" t="str">
        <f t="shared" ca="1" si="119"/>
        <v/>
      </c>
      <c r="K2469" s="41" t="str">
        <f>IF($A2469 &lt;&gt; "",VLOOKUP($A2469,'Student reference sheet'!$A$2:$V$2329, 7,FALSE), "")</f>
        <v/>
      </c>
      <c r="L2469" s="30" t="str">
        <f>IF($A2469 ="", "", VLOOKUP($A2469, 'Student reference sheet'!$A$2:$Z$2603,23,FALSE))</f>
        <v/>
      </c>
      <c r="M2469" s="30" t="str">
        <f>IF($A2469 ="", "", VLOOKUP($A2469, 'Student reference sheet'!$A$2:$Z$2603,24,FALSE))</f>
        <v/>
      </c>
      <c r="N2469" s="30" t="str">
        <f>IF($A2469 ="", "", VLOOKUP($A2469, 'Student reference sheet'!$A$2:$Z$2603,26,FALSE))</f>
        <v/>
      </c>
      <c r="O2469" s="30" t="str">
        <f>IF($A2469 ="", "", VLOOKUP($A2469, 'Student reference sheet'!$A$2:$Z$2603,25,FALSE))</f>
        <v/>
      </c>
      <c r="P2469" s="39" t="str">
        <f>IF($A2469 = "", "", IF(OR(VLOOKUP($A2469,'Student reference sheet'!$A$2:$V$2400,8,FALSE) = "R",  VLOOKUP($A2469,'Student reference sheet'!$A$2:$V$2400,8,FALSE) = "L"), "X", ""))</f>
        <v/>
      </c>
      <c r="Q2469" s="39" t="str">
        <f>IF($A2469 ="", "", VLOOKUP($A2469, 'Student reference sheet'!$A$2:$V$2603,22,FALSE))</f>
        <v/>
      </c>
      <c r="R2469" s="39" t="str">
        <f>IF($A2469 &lt;&gt; "",VLOOKUP($A2469,'Student reference sheet'!$A$2:$V$2329, 5,FALSE), "")</f>
        <v/>
      </c>
      <c r="S2469" s="39" t="str">
        <f>IF($A2469 &lt;&gt; "",VLOOKUP($A2469,'Student reference sheet'!$A$2:$V$2329, 6,FALSE), "")</f>
        <v/>
      </c>
      <c r="T2469" s="30" t="str">
        <f>IF($A2469 = "","",
IF(VLOOKUP($A2469,'Student reference sheet'!$A$2:$V$2329, 10,FALSE) = "Y", "Hispanic",
IF(VLOOKUP($A2469,'Student reference sheet'!$A$2:$V$2329,11,FALSE) &lt;&gt; "",
IF(VLOOKUP($A2469,'Student reference sheet'!$A$2:$V$2329,11,FALSE) = "UNK", "Unknown", VLOOKUP(VALUE(VLOOKUP($A2469,'Student reference sheet'!$A$2:$V$2329,11,FALSE)),'Ethnicity Reference'!$A$2:$B$22,2,FALSE)),
IF(VLOOKUP($A2469,'Student reference sheet'!$A$2:$V$2329,9,FALSE) &lt;&gt; "", VLOOKUP(VALUE(VLOOKUP($A2469,'Student reference sheet'!$A$2:$V$2329,9,FALSE)),'Ethnicity Reference'!$A$2:$B$22,2,FALSE),"Unknown"))))</f>
        <v/>
      </c>
      <c r="U2469" s="35"/>
    </row>
    <row r="2470" spans="1:21" ht="15.75">
      <c r="A2470" s="47"/>
      <c r="B2470" s="33"/>
      <c r="C2470" s="39" t="str">
        <f>IF($A2470 &lt;&gt; "",VLOOKUP($A2470,'Student reference sheet'!$A$2:$V$2329, 3,FALSE), "")</f>
        <v/>
      </c>
      <c r="D2470" s="39" t="str">
        <f>IF($A2470 &lt;&gt; "",VLOOKUP($A2470,'Student reference sheet'!$A$2:$V$2329, 2,FALSE), "")</f>
        <v/>
      </c>
      <c r="E2470" s="35"/>
      <c r="F2470" s="34"/>
      <c r="G2470" s="40" t="str">
        <f t="shared" ca="1" si="117"/>
        <v/>
      </c>
      <c r="H2470" s="40" t="str">
        <f t="shared" ca="1" si="118"/>
        <v/>
      </c>
      <c r="I2470" s="36" t="str">
        <f>IF($A2470 = "", "",
IF(COUNTIF(MINIMUM_DAY_DATES[], Attendance!J2470) &gt; 0, VLOOKUP(Attendance!$G2470,MINIMUM_DAY_PERIOD_SCHEDULE[], 2,TRUE),
IF(COUNTIF(RALLY_DATES[], Attendance!J2470) &gt; 0, VLOOKUP(Attendance!$G2470,RALLY_PERIOD_SCHEDULE[], 2,TRUE),
IF(WEEKDAY(Attendance!$J2470) = 2,
       IF(COUNTIF(FINALS_WEEK_MONDAY_DATE[],Attendance!$J2470) &gt; 0, VLOOKUP(Attendance!$G2470,FINALS_WEEK_MONDAY_PERIOD_SCHEDULE[],2,TRUE),
       VLOOKUP(Attendance!$G2470,REGULAR_WEEK_SCHEDULE[],6,TRUE)),
IF(WEEKDAY($J2470) = 3,
       IF(COUNTIF(FINALS_WEEK_TUESDAY_DATE[],Attendance!$J2470) &gt; 0, VLOOKUP(Attendance!$G2470,FINALS_WEEK_TUESDAY_PERIOD_SCHEDULE[],2,TRUE),
       VLOOKUP(Attendance!$G2470,REGULAR_WEEK_SCHEDULE[[Tuesday]:[Period]],5,TRUE)),
IF(WEEKDAY(Attendance!$J2470) = 4,
        IF(COUNTIF(BLOCK_WEDNESDAY_DATES[],Attendance!$J2470) &gt; 0, VLOOKUP(Attendance!$G2470,BLOCK_WEDNESDAY_PERIOD_SCHEDULE[],2,TRUE),
        IF(COUNTIF(FINALS_WEEK_WEDNESDAY_DATE[],Attendance!$J2470) &gt; 0, VLOOKUP(Attendance!$G2470,FINALS_WEEK_WEDNESDAY_PERIOD_SCHEDULE[],2,TRUE),
       VLOOKUP(Attendance!$G2470,REGULAR_WEEK_SCHEDULE[[Wednesday]:[Period]],4,TRUE))),
IF(WEEKDAY($J2470) = 5,
       IF(COUNTIF(BLOCK_THURSDAY_DATES[],Attendance!$J2470) &gt; 0, VLOOKUP(Attendance!$G2470,BLOCK_THURSDAY_PERIOD_SCHEDULE[],2,TRUE),
       IF(COUNTIF(FINALS_WEEK_THURSDAY_DATE[],Attendance!$J2470) &gt; 0, VLOOKUP(Attendance!$G2470,FINALS_WEEK_THURSDAY_PERIOD_SCHEDULE[],2,TRUE),
       VLOOKUP(Attendance!$G2470,REGULAR_WEEK_SCHEDULE[[Thursday]:[Period]],3,TRUE))),
IF(WEEKDAY(Attendance!$J2470) = 6,
       IF(COUNTIF(FINALS_WEEK_FRIDAY_DATE[],Attendance!$J2470) &gt; 0, VLOOKUP(Attendance!$G2470,FINALS_WEEK_FRIDAY_PERIOD_SCHEDULE[],2,TRUE),
       VLOOKUP(Attendance!$G2470,REGULAR_WEEK_SCHEDULE[[Friday]:[Period]],2,TRUE))))))))))</f>
        <v/>
      </c>
      <c r="J2470" s="41" t="str">
        <f t="shared" ca="1" si="119"/>
        <v/>
      </c>
      <c r="K2470" s="41" t="str">
        <f>IF($A2470 &lt;&gt; "",VLOOKUP($A2470,'Student reference sheet'!$A$2:$V$2329, 7,FALSE), "")</f>
        <v/>
      </c>
      <c r="L2470" s="30" t="str">
        <f>IF($A2470 ="", "", VLOOKUP($A2470, 'Student reference sheet'!$A$2:$Z$2603,23,FALSE))</f>
        <v/>
      </c>
      <c r="M2470" s="30" t="str">
        <f>IF($A2470 ="", "", VLOOKUP($A2470, 'Student reference sheet'!$A$2:$Z$2603,24,FALSE))</f>
        <v/>
      </c>
      <c r="N2470" s="30" t="str">
        <f>IF($A2470 ="", "", VLOOKUP($A2470, 'Student reference sheet'!$A$2:$Z$2603,26,FALSE))</f>
        <v/>
      </c>
      <c r="O2470" s="30" t="str">
        <f>IF($A2470 ="", "", VLOOKUP($A2470, 'Student reference sheet'!$A$2:$Z$2603,25,FALSE))</f>
        <v/>
      </c>
      <c r="P2470" s="39" t="str">
        <f>IF($A2470 = "", "", IF(OR(VLOOKUP($A2470,'Student reference sheet'!$A$2:$V$2400,8,FALSE) = "R",  VLOOKUP($A2470,'Student reference sheet'!$A$2:$V$2400,8,FALSE) = "L"), "X", ""))</f>
        <v/>
      </c>
      <c r="Q2470" s="39" t="str">
        <f>IF($A2470 ="", "", VLOOKUP($A2470, 'Student reference sheet'!$A$2:$V$2603,22,FALSE))</f>
        <v/>
      </c>
      <c r="R2470" s="39" t="str">
        <f>IF($A2470 &lt;&gt; "",VLOOKUP($A2470,'Student reference sheet'!$A$2:$V$2329, 5,FALSE), "")</f>
        <v/>
      </c>
      <c r="S2470" s="39" t="str">
        <f>IF($A2470 &lt;&gt; "",VLOOKUP($A2470,'Student reference sheet'!$A$2:$V$2329, 6,FALSE), "")</f>
        <v/>
      </c>
      <c r="T2470" s="30" t="str">
        <f>IF($A2470 = "","",
IF(VLOOKUP($A2470,'Student reference sheet'!$A$2:$V$2329, 10,FALSE) = "Y", "Hispanic",
IF(VLOOKUP($A2470,'Student reference sheet'!$A$2:$V$2329,11,FALSE) &lt;&gt; "",
IF(VLOOKUP($A2470,'Student reference sheet'!$A$2:$V$2329,11,FALSE) = "UNK", "Unknown", VLOOKUP(VALUE(VLOOKUP($A2470,'Student reference sheet'!$A$2:$V$2329,11,FALSE)),'Ethnicity Reference'!$A$2:$B$22,2,FALSE)),
IF(VLOOKUP($A2470,'Student reference sheet'!$A$2:$V$2329,9,FALSE) &lt;&gt; "", VLOOKUP(VALUE(VLOOKUP($A2470,'Student reference sheet'!$A$2:$V$2329,9,FALSE)),'Ethnicity Reference'!$A$2:$B$22,2,FALSE),"Unknown"))))</f>
        <v/>
      </c>
      <c r="U2470" s="35"/>
    </row>
    <row r="2471" spans="1:21" ht="15.75">
      <c r="A2471" s="47"/>
      <c r="B2471" s="33"/>
      <c r="C2471" s="39" t="str">
        <f>IF($A2471 &lt;&gt; "",VLOOKUP($A2471,'Student reference sheet'!$A$2:$V$2329, 3,FALSE), "")</f>
        <v/>
      </c>
      <c r="D2471" s="39" t="str">
        <f>IF($A2471 &lt;&gt; "",VLOOKUP($A2471,'Student reference sheet'!$A$2:$V$2329, 2,FALSE), "")</f>
        <v/>
      </c>
      <c r="E2471" s="35"/>
      <c r="F2471" s="34"/>
      <c r="G2471" s="40" t="str">
        <f t="shared" ca="1" si="117"/>
        <v/>
      </c>
      <c r="H2471" s="40" t="str">
        <f t="shared" ca="1" si="118"/>
        <v/>
      </c>
      <c r="I2471" s="36" t="str">
        <f>IF($A2471 = "", "",
IF(COUNTIF(MINIMUM_DAY_DATES[], Attendance!J2471) &gt; 0, VLOOKUP(Attendance!$G2471,MINIMUM_DAY_PERIOD_SCHEDULE[], 2,TRUE),
IF(COUNTIF(RALLY_DATES[], Attendance!J2471) &gt; 0, VLOOKUP(Attendance!$G2471,RALLY_PERIOD_SCHEDULE[], 2,TRUE),
IF(WEEKDAY(Attendance!$J2471) = 2,
       IF(COUNTIF(FINALS_WEEK_MONDAY_DATE[],Attendance!$J2471) &gt; 0, VLOOKUP(Attendance!$G2471,FINALS_WEEK_MONDAY_PERIOD_SCHEDULE[],2,TRUE),
       VLOOKUP(Attendance!$G2471,REGULAR_WEEK_SCHEDULE[],6,TRUE)),
IF(WEEKDAY($J2471) = 3,
       IF(COUNTIF(FINALS_WEEK_TUESDAY_DATE[],Attendance!$J2471) &gt; 0, VLOOKUP(Attendance!$G2471,FINALS_WEEK_TUESDAY_PERIOD_SCHEDULE[],2,TRUE),
       VLOOKUP(Attendance!$G2471,REGULAR_WEEK_SCHEDULE[[Tuesday]:[Period]],5,TRUE)),
IF(WEEKDAY(Attendance!$J2471) = 4,
        IF(COUNTIF(BLOCK_WEDNESDAY_DATES[],Attendance!$J2471) &gt; 0, VLOOKUP(Attendance!$G2471,BLOCK_WEDNESDAY_PERIOD_SCHEDULE[],2,TRUE),
        IF(COUNTIF(FINALS_WEEK_WEDNESDAY_DATE[],Attendance!$J2471) &gt; 0, VLOOKUP(Attendance!$G2471,FINALS_WEEK_WEDNESDAY_PERIOD_SCHEDULE[],2,TRUE),
       VLOOKUP(Attendance!$G2471,REGULAR_WEEK_SCHEDULE[[Wednesday]:[Period]],4,TRUE))),
IF(WEEKDAY($J2471) = 5,
       IF(COUNTIF(BLOCK_THURSDAY_DATES[],Attendance!$J2471) &gt; 0, VLOOKUP(Attendance!$G2471,BLOCK_THURSDAY_PERIOD_SCHEDULE[],2,TRUE),
       IF(COUNTIF(FINALS_WEEK_THURSDAY_DATE[],Attendance!$J2471) &gt; 0, VLOOKUP(Attendance!$G2471,FINALS_WEEK_THURSDAY_PERIOD_SCHEDULE[],2,TRUE),
       VLOOKUP(Attendance!$G2471,REGULAR_WEEK_SCHEDULE[[Thursday]:[Period]],3,TRUE))),
IF(WEEKDAY(Attendance!$J2471) = 6,
       IF(COUNTIF(FINALS_WEEK_FRIDAY_DATE[],Attendance!$J2471) &gt; 0, VLOOKUP(Attendance!$G2471,FINALS_WEEK_FRIDAY_PERIOD_SCHEDULE[],2,TRUE),
       VLOOKUP(Attendance!$G2471,REGULAR_WEEK_SCHEDULE[[Friday]:[Period]],2,TRUE))))))))))</f>
        <v/>
      </c>
      <c r="J2471" s="41" t="str">
        <f t="shared" ca="1" si="119"/>
        <v/>
      </c>
      <c r="K2471" s="41" t="str">
        <f>IF($A2471 &lt;&gt; "",VLOOKUP($A2471,'Student reference sheet'!$A$2:$V$2329, 7,FALSE), "")</f>
        <v/>
      </c>
      <c r="L2471" s="30" t="str">
        <f>IF($A2471 ="", "", VLOOKUP($A2471, 'Student reference sheet'!$A$2:$Z$2603,23,FALSE))</f>
        <v/>
      </c>
      <c r="M2471" s="30" t="str">
        <f>IF($A2471 ="", "", VLOOKUP($A2471, 'Student reference sheet'!$A$2:$Z$2603,24,FALSE))</f>
        <v/>
      </c>
      <c r="N2471" s="30" t="str">
        <f>IF($A2471 ="", "", VLOOKUP($A2471, 'Student reference sheet'!$A$2:$Z$2603,26,FALSE))</f>
        <v/>
      </c>
      <c r="O2471" s="30" t="str">
        <f>IF($A2471 ="", "", VLOOKUP($A2471, 'Student reference sheet'!$A$2:$Z$2603,25,FALSE))</f>
        <v/>
      </c>
      <c r="P2471" s="39" t="str">
        <f>IF($A2471 = "", "", IF(OR(VLOOKUP($A2471,'Student reference sheet'!$A$2:$V$2400,8,FALSE) = "R",  VLOOKUP($A2471,'Student reference sheet'!$A$2:$V$2400,8,FALSE) = "L"), "X", ""))</f>
        <v/>
      </c>
      <c r="Q2471" s="39" t="str">
        <f>IF($A2471 ="", "", VLOOKUP($A2471, 'Student reference sheet'!$A$2:$V$2603,22,FALSE))</f>
        <v/>
      </c>
      <c r="R2471" s="39" t="str">
        <f>IF($A2471 &lt;&gt; "",VLOOKUP($A2471,'Student reference sheet'!$A$2:$V$2329, 5,FALSE), "")</f>
        <v/>
      </c>
      <c r="S2471" s="39" t="str">
        <f>IF($A2471 &lt;&gt; "",VLOOKUP($A2471,'Student reference sheet'!$A$2:$V$2329, 6,FALSE), "")</f>
        <v/>
      </c>
      <c r="T2471" s="30" t="str">
        <f>IF($A2471 = "","",
IF(VLOOKUP($A2471,'Student reference sheet'!$A$2:$V$2329, 10,FALSE) = "Y", "Hispanic",
IF(VLOOKUP($A2471,'Student reference sheet'!$A$2:$V$2329,11,FALSE) &lt;&gt; "",
IF(VLOOKUP($A2471,'Student reference sheet'!$A$2:$V$2329,11,FALSE) = "UNK", "Unknown", VLOOKUP(VALUE(VLOOKUP($A2471,'Student reference sheet'!$A$2:$V$2329,11,FALSE)),'Ethnicity Reference'!$A$2:$B$22,2,FALSE)),
IF(VLOOKUP($A2471,'Student reference sheet'!$A$2:$V$2329,9,FALSE) &lt;&gt; "", VLOOKUP(VALUE(VLOOKUP($A2471,'Student reference sheet'!$A$2:$V$2329,9,FALSE)),'Ethnicity Reference'!$A$2:$B$22,2,FALSE),"Unknown"))))</f>
        <v/>
      </c>
      <c r="U2471" s="35"/>
    </row>
    <row r="2472" spans="1:21" ht="15.75">
      <c r="A2472" s="47"/>
      <c r="B2472" s="33"/>
      <c r="C2472" s="39" t="str">
        <f>IF($A2472 &lt;&gt; "",VLOOKUP($A2472,'Student reference sheet'!$A$2:$V$2329, 3,FALSE), "")</f>
        <v/>
      </c>
      <c r="D2472" s="39" t="str">
        <f>IF($A2472 &lt;&gt; "",VLOOKUP($A2472,'Student reference sheet'!$A$2:$V$2329, 2,FALSE), "")</f>
        <v/>
      </c>
      <c r="E2472" s="35"/>
      <c r="F2472" s="34"/>
      <c r="G2472" s="40" t="str">
        <f t="shared" ca="1" si="117"/>
        <v/>
      </c>
      <c r="H2472" s="40" t="str">
        <f t="shared" ca="1" si="118"/>
        <v/>
      </c>
      <c r="I2472" s="36" t="str">
        <f>IF($A2472 = "", "",
IF(COUNTIF(MINIMUM_DAY_DATES[], Attendance!J2472) &gt; 0, VLOOKUP(Attendance!$G2472,MINIMUM_DAY_PERIOD_SCHEDULE[], 2,TRUE),
IF(COUNTIF(RALLY_DATES[], Attendance!J2472) &gt; 0, VLOOKUP(Attendance!$G2472,RALLY_PERIOD_SCHEDULE[], 2,TRUE),
IF(WEEKDAY(Attendance!$J2472) = 2,
       IF(COUNTIF(FINALS_WEEK_MONDAY_DATE[],Attendance!$J2472) &gt; 0, VLOOKUP(Attendance!$G2472,FINALS_WEEK_MONDAY_PERIOD_SCHEDULE[],2,TRUE),
       VLOOKUP(Attendance!$G2472,REGULAR_WEEK_SCHEDULE[],6,TRUE)),
IF(WEEKDAY($J2472) = 3,
       IF(COUNTIF(FINALS_WEEK_TUESDAY_DATE[],Attendance!$J2472) &gt; 0, VLOOKUP(Attendance!$G2472,FINALS_WEEK_TUESDAY_PERIOD_SCHEDULE[],2,TRUE),
       VLOOKUP(Attendance!$G2472,REGULAR_WEEK_SCHEDULE[[Tuesday]:[Period]],5,TRUE)),
IF(WEEKDAY(Attendance!$J2472) = 4,
        IF(COUNTIF(BLOCK_WEDNESDAY_DATES[],Attendance!$J2472) &gt; 0, VLOOKUP(Attendance!$G2472,BLOCK_WEDNESDAY_PERIOD_SCHEDULE[],2,TRUE),
        IF(COUNTIF(FINALS_WEEK_WEDNESDAY_DATE[],Attendance!$J2472) &gt; 0, VLOOKUP(Attendance!$G2472,FINALS_WEEK_WEDNESDAY_PERIOD_SCHEDULE[],2,TRUE),
       VLOOKUP(Attendance!$G2472,REGULAR_WEEK_SCHEDULE[[Wednesday]:[Period]],4,TRUE))),
IF(WEEKDAY($J2472) = 5,
       IF(COUNTIF(BLOCK_THURSDAY_DATES[],Attendance!$J2472) &gt; 0, VLOOKUP(Attendance!$G2472,BLOCK_THURSDAY_PERIOD_SCHEDULE[],2,TRUE),
       IF(COUNTIF(FINALS_WEEK_THURSDAY_DATE[],Attendance!$J2472) &gt; 0, VLOOKUP(Attendance!$G2472,FINALS_WEEK_THURSDAY_PERIOD_SCHEDULE[],2,TRUE),
       VLOOKUP(Attendance!$G2472,REGULAR_WEEK_SCHEDULE[[Thursday]:[Period]],3,TRUE))),
IF(WEEKDAY(Attendance!$J2472) = 6,
       IF(COUNTIF(FINALS_WEEK_FRIDAY_DATE[],Attendance!$J2472) &gt; 0, VLOOKUP(Attendance!$G2472,FINALS_WEEK_FRIDAY_PERIOD_SCHEDULE[],2,TRUE),
       VLOOKUP(Attendance!$G2472,REGULAR_WEEK_SCHEDULE[[Friday]:[Period]],2,TRUE))))))))))</f>
        <v/>
      </c>
      <c r="J2472" s="41" t="str">
        <f t="shared" ca="1" si="119"/>
        <v/>
      </c>
      <c r="K2472" s="41" t="str">
        <f>IF($A2472 &lt;&gt; "",VLOOKUP($A2472,'Student reference sheet'!$A$2:$V$2329, 7,FALSE), "")</f>
        <v/>
      </c>
      <c r="L2472" s="30" t="str">
        <f>IF($A2472 ="", "", VLOOKUP($A2472, 'Student reference sheet'!$A$2:$Z$2603,23,FALSE))</f>
        <v/>
      </c>
      <c r="M2472" s="30" t="str">
        <f>IF($A2472 ="", "", VLOOKUP($A2472, 'Student reference sheet'!$A$2:$Z$2603,24,FALSE))</f>
        <v/>
      </c>
      <c r="N2472" s="30" t="str">
        <f>IF($A2472 ="", "", VLOOKUP($A2472, 'Student reference sheet'!$A$2:$Z$2603,26,FALSE))</f>
        <v/>
      </c>
      <c r="O2472" s="30" t="str">
        <f>IF($A2472 ="", "", VLOOKUP($A2472, 'Student reference sheet'!$A$2:$Z$2603,25,FALSE))</f>
        <v/>
      </c>
      <c r="P2472" s="39" t="str">
        <f>IF($A2472 = "", "", IF(OR(VLOOKUP($A2472,'Student reference sheet'!$A$2:$V$2400,8,FALSE) = "R",  VLOOKUP($A2472,'Student reference sheet'!$A$2:$V$2400,8,FALSE) = "L"), "X", ""))</f>
        <v/>
      </c>
      <c r="Q2472" s="39" t="str">
        <f>IF($A2472 ="", "", VLOOKUP($A2472, 'Student reference sheet'!$A$2:$V$2603,22,FALSE))</f>
        <v/>
      </c>
      <c r="R2472" s="39" t="str">
        <f>IF($A2472 &lt;&gt; "",VLOOKUP($A2472,'Student reference sheet'!$A$2:$V$2329, 5,FALSE), "")</f>
        <v/>
      </c>
      <c r="S2472" s="39" t="str">
        <f>IF($A2472 &lt;&gt; "",VLOOKUP($A2472,'Student reference sheet'!$A$2:$V$2329, 6,FALSE), "")</f>
        <v/>
      </c>
      <c r="T2472" s="30" t="str">
        <f>IF($A2472 = "","",
IF(VLOOKUP($A2472,'Student reference sheet'!$A$2:$V$2329, 10,FALSE) = "Y", "Hispanic",
IF(VLOOKUP($A2472,'Student reference sheet'!$A$2:$V$2329,11,FALSE) &lt;&gt; "",
IF(VLOOKUP($A2472,'Student reference sheet'!$A$2:$V$2329,11,FALSE) = "UNK", "Unknown", VLOOKUP(VALUE(VLOOKUP($A2472,'Student reference sheet'!$A$2:$V$2329,11,FALSE)),'Ethnicity Reference'!$A$2:$B$22,2,FALSE)),
IF(VLOOKUP($A2472,'Student reference sheet'!$A$2:$V$2329,9,FALSE) &lt;&gt; "", VLOOKUP(VALUE(VLOOKUP($A2472,'Student reference sheet'!$A$2:$V$2329,9,FALSE)),'Ethnicity Reference'!$A$2:$B$22,2,FALSE),"Unknown"))))</f>
        <v/>
      </c>
      <c r="U2472" s="35"/>
    </row>
    <row r="2473" spans="1:21" ht="15.75">
      <c r="A2473" s="47"/>
      <c r="B2473" s="33"/>
      <c r="C2473" s="39" t="str">
        <f>IF($A2473 &lt;&gt; "",VLOOKUP($A2473,'Student reference sheet'!$A$2:$V$2329, 3,FALSE), "")</f>
        <v/>
      </c>
      <c r="D2473" s="39" t="str">
        <f>IF($A2473 &lt;&gt; "",VLOOKUP($A2473,'Student reference sheet'!$A$2:$V$2329, 2,FALSE), "")</f>
        <v/>
      </c>
      <c r="E2473" s="35"/>
      <c r="F2473" s="34"/>
      <c r="G2473" s="40" t="str">
        <f t="shared" ca="1" si="117"/>
        <v/>
      </c>
      <c r="H2473" s="40" t="str">
        <f t="shared" ca="1" si="118"/>
        <v/>
      </c>
      <c r="I2473" s="36" t="str">
        <f>IF($A2473 = "", "",
IF(COUNTIF(MINIMUM_DAY_DATES[], Attendance!J2473) &gt; 0, VLOOKUP(Attendance!$G2473,MINIMUM_DAY_PERIOD_SCHEDULE[], 2,TRUE),
IF(COUNTIF(RALLY_DATES[], Attendance!J2473) &gt; 0, VLOOKUP(Attendance!$G2473,RALLY_PERIOD_SCHEDULE[], 2,TRUE),
IF(WEEKDAY(Attendance!$J2473) = 2,
       IF(COUNTIF(FINALS_WEEK_MONDAY_DATE[],Attendance!$J2473) &gt; 0, VLOOKUP(Attendance!$G2473,FINALS_WEEK_MONDAY_PERIOD_SCHEDULE[],2,TRUE),
       VLOOKUP(Attendance!$G2473,REGULAR_WEEK_SCHEDULE[],6,TRUE)),
IF(WEEKDAY($J2473) = 3,
       IF(COUNTIF(FINALS_WEEK_TUESDAY_DATE[],Attendance!$J2473) &gt; 0, VLOOKUP(Attendance!$G2473,FINALS_WEEK_TUESDAY_PERIOD_SCHEDULE[],2,TRUE),
       VLOOKUP(Attendance!$G2473,REGULAR_WEEK_SCHEDULE[[Tuesday]:[Period]],5,TRUE)),
IF(WEEKDAY(Attendance!$J2473) = 4,
        IF(COUNTIF(BLOCK_WEDNESDAY_DATES[],Attendance!$J2473) &gt; 0, VLOOKUP(Attendance!$G2473,BLOCK_WEDNESDAY_PERIOD_SCHEDULE[],2,TRUE),
        IF(COUNTIF(FINALS_WEEK_WEDNESDAY_DATE[],Attendance!$J2473) &gt; 0, VLOOKUP(Attendance!$G2473,FINALS_WEEK_WEDNESDAY_PERIOD_SCHEDULE[],2,TRUE),
       VLOOKUP(Attendance!$G2473,REGULAR_WEEK_SCHEDULE[[Wednesday]:[Period]],4,TRUE))),
IF(WEEKDAY($J2473) = 5,
       IF(COUNTIF(BLOCK_THURSDAY_DATES[],Attendance!$J2473) &gt; 0, VLOOKUP(Attendance!$G2473,BLOCK_THURSDAY_PERIOD_SCHEDULE[],2,TRUE),
       IF(COUNTIF(FINALS_WEEK_THURSDAY_DATE[],Attendance!$J2473) &gt; 0, VLOOKUP(Attendance!$G2473,FINALS_WEEK_THURSDAY_PERIOD_SCHEDULE[],2,TRUE),
       VLOOKUP(Attendance!$G2473,REGULAR_WEEK_SCHEDULE[[Thursday]:[Period]],3,TRUE))),
IF(WEEKDAY(Attendance!$J2473) = 6,
       IF(COUNTIF(FINALS_WEEK_FRIDAY_DATE[],Attendance!$J2473) &gt; 0, VLOOKUP(Attendance!$G2473,FINALS_WEEK_FRIDAY_PERIOD_SCHEDULE[],2,TRUE),
       VLOOKUP(Attendance!$G2473,REGULAR_WEEK_SCHEDULE[[Friday]:[Period]],2,TRUE))))))))))</f>
        <v/>
      </c>
      <c r="J2473" s="41" t="str">
        <f t="shared" ca="1" si="119"/>
        <v/>
      </c>
      <c r="K2473" s="41" t="str">
        <f>IF($A2473 &lt;&gt; "",VLOOKUP($A2473,'Student reference sheet'!$A$2:$V$2329, 7,FALSE), "")</f>
        <v/>
      </c>
      <c r="L2473" s="30" t="str">
        <f>IF($A2473 ="", "", VLOOKUP($A2473, 'Student reference sheet'!$A$2:$Z$2603,23,FALSE))</f>
        <v/>
      </c>
      <c r="M2473" s="30" t="str">
        <f>IF($A2473 ="", "", VLOOKUP($A2473, 'Student reference sheet'!$A$2:$Z$2603,24,FALSE))</f>
        <v/>
      </c>
      <c r="N2473" s="30" t="str">
        <f>IF($A2473 ="", "", VLOOKUP($A2473, 'Student reference sheet'!$A$2:$Z$2603,26,FALSE))</f>
        <v/>
      </c>
      <c r="O2473" s="30" t="str">
        <f>IF($A2473 ="", "", VLOOKUP($A2473, 'Student reference sheet'!$A$2:$Z$2603,25,FALSE))</f>
        <v/>
      </c>
      <c r="P2473" s="39" t="str">
        <f>IF($A2473 = "", "", IF(OR(VLOOKUP($A2473,'Student reference sheet'!$A$2:$V$2400,8,FALSE) = "R",  VLOOKUP($A2473,'Student reference sheet'!$A$2:$V$2400,8,FALSE) = "L"), "X", ""))</f>
        <v/>
      </c>
      <c r="Q2473" s="39" t="str">
        <f>IF($A2473 ="", "", VLOOKUP($A2473, 'Student reference sheet'!$A$2:$V$2603,22,FALSE))</f>
        <v/>
      </c>
      <c r="R2473" s="39" t="str">
        <f>IF($A2473 &lt;&gt; "",VLOOKUP($A2473,'Student reference sheet'!$A$2:$V$2329, 5,FALSE), "")</f>
        <v/>
      </c>
      <c r="S2473" s="39" t="str">
        <f>IF($A2473 &lt;&gt; "",VLOOKUP($A2473,'Student reference sheet'!$A$2:$V$2329, 6,FALSE), "")</f>
        <v/>
      </c>
      <c r="T2473" s="30" t="str">
        <f>IF($A2473 = "","",
IF(VLOOKUP($A2473,'Student reference sheet'!$A$2:$V$2329, 10,FALSE) = "Y", "Hispanic",
IF(VLOOKUP($A2473,'Student reference sheet'!$A$2:$V$2329,11,FALSE) &lt;&gt; "",
IF(VLOOKUP($A2473,'Student reference sheet'!$A$2:$V$2329,11,FALSE) = "UNK", "Unknown", VLOOKUP(VALUE(VLOOKUP($A2473,'Student reference sheet'!$A$2:$V$2329,11,FALSE)),'Ethnicity Reference'!$A$2:$B$22,2,FALSE)),
IF(VLOOKUP($A2473,'Student reference sheet'!$A$2:$V$2329,9,FALSE) &lt;&gt; "", VLOOKUP(VALUE(VLOOKUP($A2473,'Student reference sheet'!$A$2:$V$2329,9,FALSE)),'Ethnicity Reference'!$A$2:$B$22,2,FALSE),"Unknown"))))</f>
        <v/>
      </c>
      <c r="U2473" s="35"/>
    </row>
    <row r="2474" spans="1:21" ht="15.75">
      <c r="A2474" s="47"/>
      <c r="B2474" s="33"/>
      <c r="C2474" s="39" t="str">
        <f>IF($A2474 &lt;&gt; "",VLOOKUP($A2474,'Student reference sheet'!$A$2:$V$2329, 3,FALSE), "")</f>
        <v/>
      </c>
      <c r="D2474" s="39" t="str">
        <f>IF($A2474 &lt;&gt; "",VLOOKUP($A2474,'Student reference sheet'!$A$2:$V$2329, 2,FALSE), "")</f>
        <v/>
      </c>
      <c r="E2474" s="35"/>
      <c r="F2474" s="34"/>
      <c r="G2474" s="40" t="str">
        <f t="shared" ca="1" si="117"/>
        <v/>
      </c>
      <c r="H2474" s="40" t="str">
        <f t="shared" ca="1" si="118"/>
        <v/>
      </c>
      <c r="I2474" s="36" t="str">
        <f>IF($A2474 = "", "",
IF(COUNTIF(MINIMUM_DAY_DATES[], Attendance!J2474) &gt; 0, VLOOKUP(Attendance!$G2474,MINIMUM_DAY_PERIOD_SCHEDULE[], 2,TRUE),
IF(COUNTIF(RALLY_DATES[], Attendance!J2474) &gt; 0, VLOOKUP(Attendance!$G2474,RALLY_PERIOD_SCHEDULE[], 2,TRUE),
IF(WEEKDAY(Attendance!$J2474) = 2,
       IF(COUNTIF(FINALS_WEEK_MONDAY_DATE[],Attendance!$J2474) &gt; 0, VLOOKUP(Attendance!$G2474,FINALS_WEEK_MONDAY_PERIOD_SCHEDULE[],2,TRUE),
       VLOOKUP(Attendance!$G2474,REGULAR_WEEK_SCHEDULE[],6,TRUE)),
IF(WEEKDAY($J2474) = 3,
       IF(COUNTIF(FINALS_WEEK_TUESDAY_DATE[],Attendance!$J2474) &gt; 0, VLOOKUP(Attendance!$G2474,FINALS_WEEK_TUESDAY_PERIOD_SCHEDULE[],2,TRUE),
       VLOOKUP(Attendance!$G2474,REGULAR_WEEK_SCHEDULE[[Tuesday]:[Period]],5,TRUE)),
IF(WEEKDAY(Attendance!$J2474) = 4,
        IF(COUNTIF(BLOCK_WEDNESDAY_DATES[],Attendance!$J2474) &gt; 0, VLOOKUP(Attendance!$G2474,BLOCK_WEDNESDAY_PERIOD_SCHEDULE[],2,TRUE),
        IF(COUNTIF(FINALS_WEEK_WEDNESDAY_DATE[],Attendance!$J2474) &gt; 0, VLOOKUP(Attendance!$G2474,FINALS_WEEK_WEDNESDAY_PERIOD_SCHEDULE[],2,TRUE),
       VLOOKUP(Attendance!$G2474,REGULAR_WEEK_SCHEDULE[[Wednesday]:[Period]],4,TRUE))),
IF(WEEKDAY($J2474) = 5,
       IF(COUNTIF(BLOCK_THURSDAY_DATES[],Attendance!$J2474) &gt; 0, VLOOKUP(Attendance!$G2474,BLOCK_THURSDAY_PERIOD_SCHEDULE[],2,TRUE),
       IF(COUNTIF(FINALS_WEEK_THURSDAY_DATE[],Attendance!$J2474) &gt; 0, VLOOKUP(Attendance!$G2474,FINALS_WEEK_THURSDAY_PERIOD_SCHEDULE[],2,TRUE),
       VLOOKUP(Attendance!$G2474,REGULAR_WEEK_SCHEDULE[[Thursday]:[Period]],3,TRUE))),
IF(WEEKDAY(Attendance!$J2474) = 6,
       IF(COUNTIF(FINALS_WEEK_FRIDAY_DATE[],Attendance!$J2474) &gt; 0, VLOOKUP(Attendance!$G2474,FINALS_WEEK_FRIDAY_PERIOD_SCHEDULE[],2,TRUE),
       VLOOKUP(Attendance!$G2474,REGULAR_WEEK_SCHEDULE[[Friday]:[Period]],2,TRUE))))))))))</f>
        <v/>
      </c>
      <c r="J2474" s="41" t="str">
        <f t="shared" ca="1" si="119"/>
        <v/>
      </c>
      <c r="K2474" s="41" t="str">
        <f>IF($A2474 &lt;&gt; "",VLOOKUP($A2474,'Student reference sheet'!$A$2:$V$2329, 7,FALSE), "")</f>
        <v/>
      </c>
      <c r="L2474" s="30" t="str">
        <f>IF($A2474 ="", "", VLOOKUP($A2474, 'Student reference sheet'!$A$2:$Z$2603,23,FALSE))</f>
        <v/>
      </c>
      <c r="M2474" s="30" t="str">
        <f>IF($A2474 ="", "", VLOOKUP($A2474, 'Student reference sheet'!$A$2:$Z$2603,24,FALSE))</f>
        <v/>
      </c>
      <c r="N2474" s="30" t="str">
        <f>IF($A2474 ="", "", VLOOKUP($A2474, 'Student reference sheet'!$A$2:$Z$2603,26,FALSE))</f>
        <v/>
      </c>
      <c r="O2474" s="30" t="str">
        <f>IF($A2474 ="", "", VLOOKUP($A2474, 'Student reference sheet'!$A$2:$Z$2603,25,FALSE))</f>
        <v/>
      </c>
      <c r="P2474" s="39" t="str">
        <f>IF($A2474 = "", "", IF(OR(VLOOKUP($A2474,'Student reference sheet'!$A$2:$V$2400,8,FALSE) = "R",  VLOOKUP($A2474,'Student reference sheet'!$A$2:$V$2400,8,FALSE) = "L"), "X", ""))</f>
        <v/>
      </c>
      <c r="Q2474" s="39" t="str">
        <f>IF($A2474 ="", "", VLOOKUP($A2474, 'Student reference sheet'!$A$2:$V$2603,22,FALSE))</f>
        <v/>
      </c>
      <c r="R2474" s="39" t="str">
        <f>IF($A2474 &lt;&gt; "",VLOOKUP($A2474,'Student reference sheet'!$A$2:$V$2329, 5,FALSE), "")</f>
        <v/>
      </c>
      <c r="S2474" s="39" t="str">
        <f>IF($A2474 &lt;&gt; "",VLOOKUP($A2474,'Student reference sheet'!$A$2:$V$2329, 6,FALSE), "")</f>
        <v/>
      </c>
      <c r="T2474" s="30" t="str">
        <f>IF($A2474 = "","",
IF(VLOOKUP($A2474,'Student reference sheet'!$A$2:$V$2329, 10,FALSE) = "Y", "Hispanic",
IF(VLOOKUP($A2474,'Student reference sheet'!$A$2:$V$2329,11,FALSE) &lt;&gt; "",
IF(VLOOKUP($A2474,'Student reference sheet'!$A$2:$V$2329,11,FALSE) = "UNK", "Unknown", VLOOKUP(VALUE(VLOOKUP($A2474,'Student reference sheet'!$A$2:$V$2329,11,FALSE)),'Ethnicity Reference'!$A$2:$B$22,2,FALSE)),
IF(VLOOKUP($A2474,'Student reference sheet'!$A$2:$V$2329,9,FALSE) &lt;&gt; "", VLOOKUP(VALUE(VLOOKUP($A2474,'Student reference sheet'!$A$2:$V$2329,9,FALSE)),'Ethnicity Reference'!$A$2:$B$22,2,FALSE),"Unknown"))))</f>
        <v/>
      </c>
      <c r="U2474" s="35"/>
    </row>
    <row r="2475" spans="1:21" ht="15.75">
      <c r="A2475" s="47"/>
      <c r="B2475" s="33"/>
      <c r="C2475" s="39" t="str">
        <f>IF($A2475 &lt;&gt; "",VLOOKUP($A2475,'Student reference sheet'!$A$2:$V$2329, 3,FALSE), "")</f>
        <v/>
      </c>
      <c r="D2475" s="39" t="str">
        <f>IF($A2475 &lt;&gt; "",VLOOKUP($A2475,'Student reference sheet'!$A$2:$V$2329, 2,FALSE), "")</f>
        <v/>
      </c>
      <c r="E2475" s="35"/>
      <c r="F2475" s="34"/>
      <c r="G2475" s="40" t="str">
        <f t="shared" ca="1" si="117"/>
        <v/>
      </c>
      <c r="H2475" s="40" t="str">
        <f t="shared" ca="1" si="118"/>
        <v/>
      </c>
      <c r="I2475" s="36" t="str">
        <f>IF($A2475 = "", "",
IF(COUNTIF(MINIMUM_DAY_DATES[], Attendance!J2475) &gt; 0, VLOOKUP(Attendance!$G2475,MINIMUM_DAY_PERIOD_SCHEDULE[], 2,TRUE),
IF(COUNTIF(RALLY_DATES[], Attendance!J2475) &gt; 0, VLOOKUP(Attendance!$G2475,RALLY_PERIOD_SCHEDULE[], 2,TRUE),
IF(WEEKDAY(Attendance!$J2475) = 2,
       IF(COUNTIF(FINALS_WEEK_MONDAY_DATE[],Attendance!$J2475) &gt; 0, VLOOKUP(Attendance!$G2475,FINALS_WEEK_MONDAY_PERIOD_SCHEDULE[],2,TRUE),
       VLOOKUP(Attendance!$G2475,REGULAR_WEEK_SCHEDULE[],6,TRUE)),
IF(WEEKDAY($J2475) = 3,
       IF(COUNTIF(FINALS_WEEK_TUESDAY_DATE[],Attendance!$J2475) &gt; 0, VLOOKUP(Attendance!$G2475,FINALS_WEEK_TUESDAY_PERIOD_SCHEDULE[],2,TRUE),
       VLOOKUP(Attendance!$G2475,REGULAR_WEEK_SCHEDULE[[Tuesday]:[Period]],5,TRUE)),
IF(WEEKDAY(Attendance!$J2475) = 4,
        IF(COUNTIF(BLOCK_WEDNESDAY_DATES[],Attendance!$J2475) &gt; 0, VLOOKUP(Attendance!$G2475,BLOCK_WEDNESDAY_PERIOD_SCHEDULE[],2,TRUE),
        IF(COUNTIF(FINALS_WEEK_WEDNESDAY_DATE[],Attendance!$J2475) &gt; 0, VLOOKUP(Attendance!$G2475,FINALS_WEEK_WEDNESDAY_PERIOD_SCHEDULE[],2,TRUE),
       VLOOKUP(Attendance!$G2475,REGULAR_WEEK_SCHEDULE[[Wednesday]:[Period]],4,TRUE))),
IF(WEEKDAY($J2475) = 5,
       IF(COUNTIF(BLOCK_THURSDAY_DATES[],Attendance!$J2475) &gt; 0, VLOOKUP(Attendance!$G2475,BLOCK_THURSDAY_PERIOD_SCHEDULE[],2,TRUE),
       IF(COUNTIF(FINALS_WEEK_THURSDAY_DATE[],Attendance!$J2475) &gt; 0, VLOOKUP(Attendance!$G2475,FINALS_WEEK_THURSDAY_PERIOD_SCHEDULE[],2,TRUE),
       VLOOKUP(Attendance!$G2475,REGULAR_WEEK_SCHEDULE[[Thursday]:[Period]],3,TRUE))),
IF(WEEKDAY(Attendance!$J2475) = 6,
       IF(COUNTIF(FINALS_WEEK_FRIDAY_DATE[],Attendance!$J2475) &gt; 0, VLOOKUP(Attendance!$G2475,FINALS_WEEK_FRIDAY_PERIOD_SCHEDULE[],2,TRUE),
       VLOOKUP(Attendance!$G2475,REGULAR_WEEK_SCHEDULE[[Friday]:[Period]],2,TRUE))))))))))</f>
        <v/>
      </c>
      <c r="J2475" s="41" t="str">
        <f t="shared" ca="1" si="119"/>
        <v/>
      </c>
      <c r="K2475" s="41" t="str">
        <f>IF($A2475 &lt;&gt; "",VLOOKUP($A2475,'Student reference sheet'!$A$2:$V$2329, 7,FALSE), "")</f>
        <v/>
      </c>
      <c r="L2475" s="30" t="str">
        <f>IF($A2475 ="", "", VLOOKUP($A2475, 'Student reference sheet'!$A$2:$Z$2603,23,FALSE))</f>
        <v/>
      </c>
      <c r="M2475" s="30" t="str">
        <f>IF($A2475 ="", "", VLOOKUP($A2475, 'Student reference sheet'!$A$2:$Z$2603,24,FALSE))</f>
        <v/>
      </c>
      <c r="N2475" s="30" t="str">
        <f>IF($A2475 ="", "", VLOOKUP($A2475, 'Student reference sheet'!$A$2:$Z$2603,26,FALSE))</f>
        <v/>
      </c>
      <c r="O2475" s="30" t="str">
        <f>IF($A2475 ="", "", VLOOKUP($A2475, 'Student reference sheet'!$A$2:$Z$2603,25,FALSE))</f>
        <v/>
      </c>
      <c r="P2475" s="39" t="str">
        <f>IF($A2475 = "", "", IF(OR(VLOOKUP($A2475,'Student reference sheet'!$A$2:$V$2400,8,FALSE) = "R",  VLOOKUP($A2475,'Student reference sheet'!$A$2:$V$2400,8,FALSE) = "L"), "X", ""))</f>
        <v/>
      </c>
      <c r="Q2475" s="39" t="str">
        <f>IF($A2475 ="", "", VLOOKUP($A2475, 'Student reference sheet'!$A$2:$V$2603,22,FALSE))</f>
        <v/>
      </c>
      <c r="R2475" s="39" t="str">
        <f>IF($A2475 &lt;&gt; "",VLOOKUP($A2475,'Student reference sheet'!$A$2:$V$2329, 5,FALSE), "")</f>
        <v/>
      </c>
      <c r="S2475" s="39" t="str">
        <f>IF($A2475 &lt;&gt; "",VLOOKUP($A2475,'Student reference sheet'!$A$2:$V$2329, 6,FALSE), "")</f>
        <v/>
      </c>
      <c r="T2475" s="30" t="str">
        <f>IF($A2475 = "","",
IF(VLOOKUP($A2475,'Student reference sheet'!$A$2:$V$2329, 10,FALSE) = "Y", "Hispanic",
IF(VLOOKUP($A2475,'Student reference sheet'!$A$2:$V$2329,11,FALSE) &lt;&gt; "",
IF(VLOOKUP($A2475,'Student reference sheet'!$A$2:$V$2329,11,FALSE) = "UNK", "Unknown", VLOOKUP(VALUE(VLOOKUP($A2475,'Student reference sheet'!$A$2:$V$2329,11,FALSE)),'Ethnicity Reference'!$A$2:$B$22,2,FALSE)),
IF(VLOOKUP($A2475,'Student reference sheet'!$A$2:$V$2329,9,FALSE) &lt;&gt; "", VLOOKUP(VALUE(VLOOKUP($A2475,'Student reference sheet'!$A$2:$V$2329,9,FALSE)),'Ethnicity Reference'!$A$2:$B$22,2,FALSE),"Unknown"))))</f>
        <v/>
      </c>
      <c r="U2475" s="35"/>
    </row>
    <row r="2476" spans="1:21" ht="15.75">
      <c r="A2476" s="47"/>
      <c r="B2476" s="33"/>
      <c r="C2476" s="39" t="str">
        <f>IF($A2476 &lt;&gt; "",VLOOKUP($A2476,'Student reference sheet'!$A$2:$V$2329, 3,FALSE), "")</f>
        <v/>
      </c>
      <c r="D2476" s="39" t="str">
        <f>IF($A2476 &lt;&gt; "",VLOOKUP($A2476,'Student reference sheet'!$A$2:$V$2329, 2,FALSE), "")</f>
        <v/>
      </c>
      <c r="E2476" s="35"/>
      <c r="F2476" s="34"/>
      <c r="G2476" s="40" t="str">
        <f t="shared" ca="1" si="117"/>
        <v/>
      </c>
      <c r="H2476" s="40" t="str">
        <f t="shared" ca="1" si="118"/>
        <v/>
      </c>
      <c r="I2476" s="36" t="str">
        <f>IF($A2476 = "", "",
IF(COUNTIF(MINIMUM_DAY_DATES[], Attendance!J2476) &gt; 0, VLOOKUP(Attendance!$G2476,MINIMUM_DAY_PERIOD_SCHEDULE[], 2,TRUE),
IF(COUNTIF(RALLY_DATES[], Attendance!J2476) &gt; 0, VLOOKUP(Attendance!$G2476,RALLY_PERIOD_SCHEDULE[], 2,TRUE),
IF(WEEKDAY(Attendance!$J2476) = 2,
       IF(COUNTIF(FINALS_WEEK_MONDAY_DATE[],Attendance!$J2476) &gt; 0, VLOOKUP(Attendance!$G2476,FINALS_WEEK_MONDAY_PERIOD_SCHEDULE[],2,TRUE),
       VLOOKUP(Attendance!$G2476,REGULAR_WEEK_SCHEDULE[],6,TRUE)),
IF(WEEKDAY($J2476) = 3,
       IF(COUNTIF(FINALS_WEEK_TUESDAY_DATE[],Attendance!$J2476) &gt; 0, VLOOKUP(Attendance!$G2476,FINALS_WEEK_TUESDAY_PERIOD_SCHEDULE[],2,TRUE),
       VLOOKUP(Attendance!$G2476,REGULAR_WEEK_SCHEDULE[[Tuesday]:[Period]],5,TRUE)),
IF(WEEKDAY(Attendance!$J2476) = 4,
        IF(COUNTIF(BLOCK_WEDNESDAY_DATES[],Attendance!$J2476) &gt; 0, VLOOKUP(Attendance!$G2476,BLOCK_WEDNESDAY_PERIOD_SCHEDULE[],2,TRUE),
        IF(COUNTIF(FINALS_WEEK_WEDNESDAY_DATE[],Attendance!$J2476) &gt; 0, VLOOKUP(Attendance!$G2476,FINALS_WEEK_WEDNESDAY_PERIOD_SCHEDULE[],2,TRUE),
       VLOOKUP(Attendance!$G2476,REGULAR_WEEK_SCHEDULE[[Wednesday]:[Period]],4,TRUE))),
IF(WEEKDAY($J2476) = 5,
       IF(COUNTIF(BLOCK_THURSDAY_DATES[],Attendance!$J2476) &gt; 0, VLOOKUP(Attendance!$G2476,BLOCK_THURSDAY_PERIOD_SCHEDULE[],2,TRUE),
       IF(COUNTIF(FINALS_WEEK_THURSDAY_DATE[],Attendance!$J2476) &gt; 0, VLOOKUP(Attendance!$G2476,FINALS_WEEK_THURSDAY_PERIOD_SCHEDULE[],2,TRUE),
       VLOOKUP(Attendance!$G2476,REGULAR_WEEK_SCHEDULE[[Thursday]:[Period]],3,TRUE))),
IF(WEEKDAY(Attendance!$J2476) = 6,
       IF(COUNTIF(FINALS_WEEK_FRIDAY_DATE[],Attendance!$J2476) &gt; 0, VLOOKUP(Attendance!$G2476,FINALS_WEEK_FRIDAY_PERIOD_SCHEDULE[],2,TRUE),
       VLOOKUP(Attendance!$G2476,REGULAR_WEEK_SCHEDULE[[Friday]:[Period]],2,TRUE))))))))))</f>
        <v/>
      </c>
      <c r="J2476" s="41" t="str">
        <f t="shared" ca="1" si="119"/>
        <v/>
      </c>
      <c r="K2476" s="41" t="str">
        <f>IF($A2476 &lt;&gt; "",VLOOKUP($A2476,'Student reference sheet'!$A$2:$V$2329, 7,FALSE), "")</f>
        <v/>
      </c>
      <c r="L2476" s="30" t="str">
        <f>IF($A2476 ="", "", VLOOKUP($A2476, 'Student reference sheet'!$A$2:$Z$2603,23,FALSE))</f>
        <v/>
      </c>
      <c r="M2476" s="30" t="str">
        <f>IF($A2476 ="", "", VLOOKUP($A2476, 'Student reference sheet'!$A$2:$Z$2603,24,FALSE))</f>
        <v/>
      </c>
      <c r="N2476" s="30" t="str">
        <f>IF($A2476 ="", "", VLOOKUP($A2476, 'Student reference sheet'!$A$2:$Z$2603,26,FALSE))</f>
        <v/>
      </c>
      <c r="O2476" s="30" t="str">
        <f>IF($A2476 ="", "", VLOOKUP($A2476, 'Student reference sheet'!$A$2:$Z$2603,25,FALSE))</f>
        <v/>
      </c>
      <c r="P2476" s="39" t="str">
        <f>IF($A2476 = "", "", IF(OR(VLOOKUP($A2476,'Student reference sheet'!$A$2:$V$2400,8,FALSE) = "R",  VLOOKUP($A2476,'Student reference sheet'!$A$2:$V$2400,8,FALSE) = "L"), "X", ""))</f>
        <v/>
      </c>
      <c r="Q2476" s="39" t="str">
        <f>IF($A2476 ="", "", VLOOKUP($A2476, 'Student reference sheet'!$A$2:$V$2603,22,FALSE))</f>
        <v/>
      </c>
      <c r="R2476" s="39" t="str">
        <f>IF($A2476 &lt;&gt; "",VLOOKUP($A2476,'Student reference sheet'!$A$2:$V$2329, 5,FALSE), "")</f>
        <v/>
      </c>
      <c r="S2476" s="39" t="str">
        <f>IF($A2476 &lt;&gt; "",VLOOKUP($A2476,'Student reference sheet'!$A$2:$V$2329, 6,FALSE), "")</f>
        <v/>
      </c>
      <c r="T2476" s="30" t="str">
        <f>IF($A2476 = "","",
IF(VLOOKUP($A2476,'Student reference sheet'!$A$2:$V$2329, 10,FALSE) = "Y", "Hispanic",
IF(VLOOKUP($A2476,'Student reference sheet'!$A$2:$V$2329,11,FALSE) &lt;&gt; "",
IF(VLOOKUP($A2476,'Student reference sheet'!$A$2:$V$2329,11,FALSE) = "UNK", "Unknown", VLOOKUP(VALUE(VLOOKUP($A2476,'Student reference sheet'!$A$2:$V$2329,11,FALSE)),'Ethnicity Reference'!$A$2:$B$22,2,FALSE)),
IF(VLOOKUP($A2476,'Student reference sheet'!$A$2:$V$2329,9,FALSE) &lt;&gt; "", VLOOKUP(VALUE(VLOOKUP($A2476,'Student reference sheet'!$A$2:$V$2329,9,FALSE)),'Ethnicity Reference'!$A$2:$B$22,2,FALSE),"Unknown"))))</f>
        <v/>
      </c>
      <c r="U2476" s="35"/>
    </row>
    <row r="2477" spans="1:21" ht="15.75">
      <c r="A2477" s="47"/>
      <c r="B2477" s="33"/>
      <c r="C2477" s="39" t="str">
        <f>IF($A2477 &lt;&gt; "",VLOOKUP($A2477,'Student reference sheet'!$A$2:$V$2329, 3,FALSE), "")</f>
        <v/>
      </c>
      <c r="D2477" s="39" t="str">
        <f>IF($A2477 &lt;&gt; "",VLOOKUP($A2477,'Student reference sheet'!$A$2:$V$2329, 2,FALSE), "")</f>
        <v/>
      </c>
      <c r="E2477" s="35"/>
      <c r="F2477" s="34"/>
      <c r="G2477" s="40" t="str">
        <f t="shared" ca="1" si="117"/>
        <v/>
      </c>
      <c r="H2477" s="40" t="str">
        <f t="shared" ca="1" si="118"/>
        <v/>
      </c>
      <c r="I2477" s="36" t="str">
        <f>IF($A2477 = "", "",
IF(COUNTIF(MINIMUM_DAY_DATES[], Attendance!J2477) &gt; 0, VLOOKUP(Attendance!$G2477,MINIMUM_DAY_PERIOD_SCHEDULE[], 2,TRUE),
IF(COUNTIF(RALLY_DATES[], Attendance!J2477) &gt; 0, VLOOKUP(Attendance!$G2477,RALLY_PERIOD_SCHEDULE[], 2,TRUE),
IF(WEEKDAY(Attendance!$J2477) = 2,
       IF(COUNTIF(FINALS_WEEK_MONDAY_DATE[],Attendance!$J2477) &gt; 0, VLOOKUP(Attendance!$G2477,FINALS_WEEK_MONDAY_PERIOD_SCHEDULE[],2,TRUE),
       VLOOKUP(Attendance!$G2477,REGULAR_WEEK_SCHEDULE[],6,TRUE)),
IF(WEEKDAY($J2477) = 3,
       IF(COUNTIF(FINALS_WEEK_TUESDAY_DATE[],Attendance!$J2477) &gt; 0, VLOOKUP(Attendance!$G2477,FINALS_WEEK_TUESDAY_PERIOD_SCHEDULE[],2,TRUE),
       VLOOKUP(Attendance!$G2477,REGULAR_WEEK_SCHEDULE[[Tuesday]:[Period]],5,TRUE)),
IF(WEEKDAY(Attendance!$J2477) = 4,
        IF(COUNTIF(BLOCK_WEDNESDAY_DATES[],Attendance!$J2477) &gt; 0, VLOOKUP(Attendance!$G2477,BLOCK_WEDNESDAY_PERIOD_SCHEDULE[],2,TRUE),
        IF(COUNTIF(FINALS_WEEK_WEDNESDAY_DATE[],Attendance!$J2477) &gt; 0, VLOOKUP(Attendance!$G2477,FINALS_WEEK_WEDNESDAY_PERIOD_SCHEDULE[],2,TRUE),
       VLOOKUP(Attendance!$G2477,REGULAR_WEEK_SCHEDULE[[Wednesday]:[Period]],4,TRUE))),
IF(WEEKDAY($J2477) = 5,
       IF(COUNTIF(BLOCK_THURSDAY_DATES[],Attendance!$J2477) &gt; 0, VLOOKUP(Attendance!$G2477,BLOCK_THURSDAY_PERIOD_SCHEDULE[],2,TRUE),
       IF(COUNTIF(FINALS_WEEK_THURSDAY_DATE[],Attendance!$J2477) &gt; 0, VLOOKUP(Attendance!$G2477,FINALS_WEEK_THURSDAY_PERIOD_SCHEDULE[],2,TRUE),
       VLOOKUP(Attendance!$G2477,REGULAR_WEEK_SCHEDULE[[Thursday]:[Period]],3,TRUE))),
IF(WEEKDAY(Attendance!$J2477) = 6,
       IF(COUNTIF(FINALS_WEEK_FRIDAY_DATE[],Attendance!$J2477) &gt; 0, VLOOKUP(Attendance!$G2477,FINALS_WEEK_FRIDAY_PERIOD_SCHEDULE[],2,TRUE),
       VLOOKUP(Attendance!$G2477,REGULAR_WEEK_SCHEDULE[[Friday]:[Period]],2,TRUE))))))))))</f>
        <v/>
      </c>
      <c r="J2477" s="41" t="str">
        <f t="shared" ca="1" si="119"/>
        <v/>
      </c>
      <c r="K2477" s="41" t="str">
        <f>IF($A2477 &lt;&gt; "",VLOOKUP($A2477,'Student reference sheet'!$A$2:$V$2329, 7,FALSE), "")</f>
        <v/>
      </c>
      <c r="L2477" s="30" t="str">
        <f>IF($A2477 ="", "", VLOOKUP($A2477, 'Student reference sheet'!$A$2:$Z$2603,23,FALSE))</f>
        <v/>
      </c>
      <c r="M2477" s="30" t="str">
        <f>IF($A2477 ="", "", VLOOKUP($A2477, 'Student reference sheet'!$A$2:$Z$2603,24,FALSE))</f>
        <v/>
      </c>
      <c r="N2477" s="30" t="str">
        <f>IF($A2477 ="", "", VLOOKUP($A2477, 'Student reference sheet'!$A$2:$Z$2603,26,FALSE))</f>
        <v/>
      </c>
      <c r="O2477" s="30" t="str">
        <f>IF($A2477 ="", "", VLOOKUP($A2477, 'Student reference sheet'!$A$2:$Z$2603,25,FALSE))</f>
        <v/>
      </c>
      <c r="P2477" s="39" t="str">
        <f>IF($A2477 = "", "", IF(OR(VLOOKUP($A2477,'Student reference sheet'!$A$2:$V$2400,8,FALSE) = "R",  VLOOKUP($A2477,'Student reference sheet'!$A$2:$V$2400,8,FALSE) = "L"), "X", ""))</f>
        <v/>
      </c>
      <c r="Q2477" s="39" t="str">
        <f>IF($A2477 ="", "", VLOOKUP($A2477, 'Student reference sheet'!$A$2:$V$2603,22,FALSE))</f>
        <v/>
      </c>
      <c r="R2477" s="39" t="str">
        <f>IF($A2477 &lt;&gt; "",VLOOKUP($A2477,'Student reference sheet'!$A$2:$V$2329, 5,FALSE), "")</f>
        <v/>
      </c>
      <c r="S2477" s="39" t="str">
        <f>IF($A2477 &lt;&gt; "",VLOOKUP($A2477,'Student reference sheet'!$A$2:$V$2329, 6,FALSE), "")</f>
        <v/>
      </c>
      <c r="T2477" s="30" t="str">
        <f>IF($A2477 = "","",
IF(VLOOKUP($A2477,'Student reference sheet'!$A$2:$V$2329, 10,FALSE) = "Y", "Hispanic",
IF(VLOOKUP($A2477,'Student reference sheet'!$A$2:$V$2329,11,FALSE) &lt;&gt; "",
IF(VLOOKUP($A2477,'Student reference sheet'!$A$2:$V$2329,11,FALSE) = "UNK", "Unknown", VLOOKUP(VALUE(VLOOKUP($A2477,'Student reference sheet'!$A$2:$V$2329,11,FALSE)),'Ethnicity Reference'!$A$2:$B$22,2,FALSE)),
IF(VLOOKUP($A2477,'Student reference sheet'!$A$2:$V$2329,9,FALSE) &lt;&gt; "", VLOOKUP(VALUE(VLOOKUP($A2477,'Student reference sheet'!$A$2:$V$2329,9,FALSE)),'Ethnicity Reference'!$A$2:$B$22,2,FALSE),"Unknown"))))</f>
        <v/>
      </c>
      <c r="U2477" s="35"/>
    </row>
    <row r="2478" spans="1:21" ht="15.75">
      <c r="A2478" s="47"/>
      <c r="B2478" s="33"/>
      <c r="C2478" s="39" t="str">
        <f>IF($A2478 &lt;&gt; "",VLOOKUP($A2478,'Student reference sheet'!$A$2:$V$2329, 3,FALSE), "")</f>
        <v/>
      </c>
      <c r="D2478" s="39" t="str">
        <f>IF($A2478 &lt;&gt; "",VLOOKUP($A2478,'Student reference sheet'!$A$2:$V$2329, 2,FALSE), "")</f>
        <v/>
      </c>
      <c r="E2478" s="35"/>
      <c r="F2478" s="34"/>
      <c r="G2478" s="40" t="str">
        <f t="shared" ca="1" si="117"/>
        <v/>
      </c>
      <c r="H2478" s="40" t="str">
        <f t="shared" ca="1" si="118"/>
        <v/>
      </c>
      <c r="I2478" s="36" t="str">
        <f>IF($A2478 = "", "",
IF(COUNTIF(MINIMUM_DAY_DATES[], Attendance!J2478) &gt; 0, VLOOKUP(Attendance!$G2478,MINIMUM_DAY_PERIOD_SCHEDULE[], 2,TRUE),
IF(COUNTIF(RALLY_DATES[], Attendance!J2478) &gt; 0, VLOOKUP(Attendance!$G2478,RALLY_PERIOD_SCHEDULE[], 2,TRUE),
IF(WEEKDAY(Attendance!$J2478) = 2,
       IF(COUNTIF(FINALS_WEEK_MONDAY_DATE[],Attendance!$J2478) &gt; 0, VLOOKUP(Attendance!$G2478,FINALS_WEEK_MONDAY_PERIOD_SCHEDULE[],2,TRUE),
       VLOOKUP(Attendance!$G2478,REGULAR_WEEK_SCHEDULE[],6,TRUE)),
IF(WEEKDAY($J2478) = 3,
       IF(COUNTIF(FINALS_WEEK_TUESDAY_DATE[],Attendance!$J2478) &gt; 0, VLOOKUP(Attendance!$G2478,FINALS_WEEK_TUESDAY_PERIOD_SCHEDULE[],2,TRUE),
       VLOOKUP(Attendance!$G2478,REGULAR_WEEK_SCHEDULE[[Tuesday]:[Period]],5,TRUE)),
IF(WEEKDAY(Attendance!$J2478) = 4,
        IF(COUNTIF(BLOCK_WEDNESDAY_DATES[],Attendance!$J2478) &gt; 0, VLOOKUP(Attendance!$G2478,BLOCK_WEDNESDAY_PERIOD_SCHEDULE[],2,TRUE),
        IF(COUNTIF(FINALS_WEEK_WEDNESDAY_DATE[],Attendance!$J2478) &gt; 0, VLOOKUP(Attendance!$G2478,FINALS_WEEK_WEDNESDAY_PERIOD_SCHEDULE[],2,TRUE),
       VLOOKUP(Attendance!$G2478,REGULAR_WEEK_SCHEDULE[[Wednesday]:[Period]],4,TRUE))),
IF(WEEKDAY($J2478) = 5,
       IF(COUNTIF(BLOCK_THURSDAY_DATES[],Attendance!$J2478) &gt; 0, VLOOKUP(Attendance!$G2478,BLOCK_THURSDAY_PERIOD_SCHEDULE[],2,TRUE),
       IF(COUNTIF(FINALS_WEEK_THURSDAY_DATE[],Attendance!$J2478) &gt; 0, VLOOKUP(Attendance!$G2478,FINALS_WEEK_THURSDAY_PERIOD_SCHEDULE[],2,TRUE),
       VLOOKUP(Attendance!$G2478,REGULAR_WEEK_SCHEDULE[[Thursday]:[Period]],3,TRUE))),
IF(WEEKDAY(Attendance!$J2478) = 6,
       IF(COUNTIF(FINALS_WEEK_FRIDAY_DATE[],Attendance!$J2478) &gt; 0, VLOOKUP(Attendance!$G2478,FINALS_WEEK_FRIDAY_PERIOD_SCHEDULE[],2,TRUE),
       VLOOKUP(Attendance!$G2478,REGULAR_WEEK_SCHEDULE[[Friday]:[Period]],2,TRUE))))))))))</f>
        <v/>
      </c>
      <c r="J2478" s="41" t="str">
        <f t="shared" ca="1" si="119"/>
        <v/>
      </c>
      <c r="K2478" s="41" t="str">
        <f>IF($A2478 &lt;&gt; "",VLOOKUP($A2478,'Student reference sheet'!$A$2:$V$2329, 7,FALSE), "")</f>
        <v/>
      </c>
      <c r="L2478" s="30" t="str">
        <f>IF($A2478 ="", "", VLOOKUP($A2478, 'Student reference sheet'!$A$2:$Z$2603,23,FALSE))</f>
        <v/>
      </c>
      <c r="M2478" s="30" t="str">
        <f>IF($A2478 ="", "", VLOOKUP($A2478, 'Student reference sheet'!$A$2:$Z$2603,24,FALSE))</f>
        <v/>
      </c>
      <c r="N2478" s="30" t="str">
        <f>IF($A2478 ="", "", VLOOKUP($A2478, 'Student reference sheet'!$A$2:$Z$2603,26,FALSE))</f>
        <v/>
      </c>
      <c r="O2478" s="30" t="str">
        <f>IF($A2478 ="", "", VLOOKUP($A2478, 'Student reference sheet'!$A$2:$Z$2603,25,FALSE))</f>
        <v/>
      </c>
      <c r="P2478" s="39" t="str">
        <f>IF($A2478 = "", "", IF(OR(VLOOKUP($A2478,'Student reference sheet'!$A$2:$V$2400,8,FALSE) = "R",  VLOOKUP($A2478,'Student reference sheet'!$A$2:$V$2400,8,FALSE) = "L"), "X", ""))</f>
        <v/>
      </c>
      <c r="Q2478" s="39" t="str">
        <f>IF($A2478 ="", "", VLOOKUP($A2478, 'Student reference sheet'!$A$2:$V$2603,22,FALSE))</f>
        <v/>
      </c>
      <c r="R2478" s="39" t="str">
        <f>IF($A2478 &lt;&gt; "",VLOOKUP($A2478,'Student reference sheet'!$A$2:$V$2329, 5,FALSE), "")</f>
        <v/>
      </c>
      <c r="S2478" s="39" t="str">
        <f>IF($A2478 &lt;&gt; "",VLOOKUP($A2478,'Student reference sheet'!$A$2:$V$2329, 6,FALSE), "")</f>
        <v/>
      </c>
      <c r="T2478" s="30" t="str">
        <f>IF($A2478 = "","",
IF(VLOOKUP($A2478,'Student reference sheet'!$A$2:$V$2329, 10,FALSE) = "Y", "Hispanic",
IF(VLOOKUP($A2478,'Student reference sheet'!$A$2:$V$2329,11,FALSE) &lt;&gt; "",
IF(VLOOKUP($A2478,'Student reference sheet'!$A$2:$V$2329,11,FALSE) = "UNK", "Unknown", VLOOKUP(VALUE(VLOOKUP($A2478,'Student reference sheet'!$A$2:$V$2329,11,FALSE)),'Ethnicity Reference'!$A$2:$B$22,2,FALSE)),
IF(VLOOKUP($A2478,'Student reference sheet'!$A$2:$V$2329,9,FALSE) &lt;&gt; "", VLOOKUP(VALUE(VLOOKUP($A2478,'Student reference sheet'!$A$2:$V$2329,9,FALSE)),'Ethnicity Reference'!$A$2:$B$22,2,FALSE),"Unknown"))))</f>
        <v/>
      </c>
      <c r="U2478" s="35"/>
    </row>
    <row r="2479" spans="1:21" ht="15.75">
      <c r="A2479" s="47"/>
      <c r="B2479" s="33"/>
      <c r="C2479" s="39" t="str">
        <f>IF($A2479 &lt;&gt; "",VLOOKUP($A2479,'Student reference sheet'!$A$2:$V$2329, 3,FALSE), "")</f>
        <v/>
      </c>
      <c r="D2479" s="39" t="str">
        <f>IF($A2479 &lt;&gt; "",VLOOKUP($A2479,'Student reference sheet'!$A$2:$V$2329, 2,FALSE), "")</f>
        <v/>
      </c>
      <c r="E2479" s="35"/>
      <c r="F2479" s="34"/>
      <c r="G2479" s="40" t="str">
        <f t="shared" ca="1" si="117"/>
        <v/>
      </c>
      <c r="H2479" s="40" t="str">
        <f t="shared" ca="1" si="118"/>
        <v/>
      </c>
      <c r="I2479" s="36" t="str">
        <f>IF($A2479 = "", "",
IF(COUNTIF(MINIMUM_DAY_DATES[], Attendance!J2479) &gt; 0, VLOOKUP(Attendance!$G2479,MINIMUM_DAY_PERIOD_SCHEDULE[], 2,TRUE),
IF(COUNTIF(RALLY_DATES[], Attendance!J2479) &gt; 0, VLOOKUP(Attendance!$G2479,RALLY_PERIOD_SCHEDULE[], 2,TRUE),
IF(WEEKDAY(Attendance!$J2479) = 2,
       IF(COUNTIF(FINALS_WEEK_MONDAY_DATE[],Attendance!$J2479) &gt; 0, VLOOKUP(Attendance!$G2479,FINALS_WEEK_MONDAY_PERIOD_SCHEDULE[],2,TRUE),
       VLOOKUP(Attendance!$G2479,REGULAR_WEEK_SCHEDULE[],6,TRUE)),
IF(WEEKDAY($J2479) = 3,
       IF(COUNTIF(FINALS_WEEK_TUESDAY_DATE[],Attendance!$J2479) &gt; 0, VLOOKUP(Attendance!$G2479,FINALS_WEEK_TUESDAY_PERIOD_SCHEDULE[],2,TRUE),
       VLOOKUP(Attendance!$G2479,REGULAR_WEEK_SCHEDULE[[Tuesday]:[Period]],5,TRUE)),
IF(WEEKDAY(Attendance!$J2479) = 4,
        IF(COUNTIF(BLOCK_WEDNESDAY_DATES[],Attendance!$J2479) &gt; 0, VLOOKUP(Attendance!$G2479,BLOCK_WEDNESDAY_PERIOD_SCHEDULE[],2,TRUE),
        IF(COUNTIF(FINALS_WEEK_WEDNESDAY_DATE[],Attendance!$J2479) &gt; 0, VLOOKUP(Attendance!$G2479,FINALS_WEEK_WEDNESDAY_PERIOD_SCHEDULE[],2,TRUE),
       VLOOKUP(Attendance!$G2479,REGULAR_WEEK_SCHEDULE[[Wednesday]:[Period]],4,TRUE))),
IF(WEEKDAY($J2479) = 5,
       IF(COUNTIF(BLOCK_THURSDAY_DATES[],Attendance!$J2479) &gt; 0, VLOOKUP(Attendance!$G2479,BLOCK_THURSDAY_PERIOD_SCHEDULE[],2,TRUE),
       IF(COUNTIF(FINALS_WEEK_THURSDAY_DATE[],Attendance!$J2479) &gt; 0, VLOOKUP(Attendance!$G2479,FINALS_WEEK_THURSDAY_PERIOD_SCHEDULE[],2,TRUE),
       VLOOKUP(Attendance!$G2479,REGULAR_WEEK_SCHEDULE[[Thursday]:[Period]],3,TRUE))),
IF(WEEKDAY(Attendance!$J2479) = 6,
       IF(COUNTIF(FINALS_WEEK_FRIDAY_DATE[],Attendance!$J2479) &gt; 0, VLOOKUP(Attendance!$G2479,FINALS_WEEK_FRIDAY_PERIOD_SCHEDULE[],2,TRUE),
       VLOOKUP(Attendance!$G2479,REGULAR_WEEK_SCHEDULE[[Friday]:[Period]],2,TRUE))))))))))</f>
        <v/>
      </c>
      <c r="J2479" s="41" t="str">
        <f t="shared" ca="1" si="119"/>
        <v/>
      </c>
      <c r="K2479" s="41" t="str">
        <f>IF($A2479 &lt;&gt; "",VLOOKUP($A2479,'Student reference sheet'!$A$2:$V$2329, 7,FALSE), "")</f>
        <v/>
      </c>
      <c r="L2479" s="30" t="str">
        <f>IF($A2479 ="", "", VLOOKUP($A2479, 'Student reference sheet'!$A$2:$Z$2603,23,FALSE))</f>
        <v/>
      </c>
      <c r="M2479" s="30" t="str">
        <f>IF($A2479 ="", "", VLOOKUP($A2479, 'Student reference sheet'!$A$2:$Z$2603,24,FALSE))</f>
        <v/>
      </c>
      <c r="N2479" s="30" t="str">
        <f>IF($A2479 ="", "", VLOOKUP($A2479, 'Student reference sheet'!$A$2:$Z$2603,26,FALSE))</f>
        <v/>
      </c>
      <c r="O2479" s="30" t="str">
        <f>IF($A2479 ="", "", VLOOKUP($A2479, 'Student reference sheet'!$A$2:$Z$2603,25,FALSE))</f>
        <v/>
      </c>
      <c r="P2479" s="39" t="str">
        <f>IF($A2479 = "", "", IF(OR(VLOOKUP($A2479,'Student reference sheet'!$A$2:$V$2400,8,FALSE) = "R",  VLOOKUP($A2479,'Student reference sheet'!$A$2:$V$2400,8,FALSE) = "L"), "X", ""))</f>
        <v/>
      </c>
      <c r="Q2479" s="39" t="str">
        <f>IF($A2479 ="", "", VLOOKUP($A2479, 'Student reference sheet'!$A$2:$V$2603,22,FALSE))</f>
        <v/>
      </c>
      <c r="R2479" s="39" t="str">
        <f>IF($A2479 &lt;&gt; "",VLOOKUP($A2479,'Student reference sheet'!$A$2:$V$2329, 5,FALSE), "")</f>
        <v/>
      </c>
      <c r="S2479" s="39" t="str">
        <f>IF($A2479 &lt;&gt; "",VLOOKUP($A2479,'Student reference sheet'!$A$2:$V$2329, 6,FALSE), "")</f>
        <v/>
      </c>
      <c r="T2479" s="30" t="str">
        <f>IF($A2479 = "","",
IF(VLOOKUP($A2479,'Student reference sheet'!$A$2:$V$2329, 10,FALSE) = "Y", "Hispanic",
IF(VLOOKUP($A2479,'Student reference sheet'!$A$2:$V$2329,11,FALSE) &lt;&gt; "",
IF(VLOOKUP($A2479,'Student reference sheet'!$A$2:$V$2329,11,FALSE) = "UNK", "Unknown", VLOOKUP(VALUE(VLOOKUP($A2479,'Student reference sheet'!$A$2:$V$2329,11,FALSE)),'Ethnicity Reference'!$A$2:$B$22,2,FALSE)),
IF(VLOOKUP($A2479,'Student reference sheet'!$A$2:$V$2329,9,FALSE) &lt;&gt; "", VLOOKUP(VALUE(VLOOKUP($A2479,'Student reference sheet'!$A$2:$V$2329,9,FALSE)),'Ethnicity Reference'!$A$2:$B$22,2,FALSE),"Unknown"))))</f>
        <v/>
      </c>
      <c r="U2479" s="35"/>
    </row>
    <row r="2480" spans="1:21" ht="15.75">
      <c r="A2480" s="47"/>
      <c r="B2480" s="33"/>
      <c r="C2480" s="39" t="str">
        <f>IF($A2480 &lt;&gt; "",VLOOKUP($A2480,'Student reference sheet'!$A$2:$V$2329, 3,FALSE), "")</f>
        <v/>
      </c>
      <c r="D2480" s="39" t="str">
        <f>IF($A2480 &lt;&gt; "",VLOOKUP($A2480,'Student reference sheet'!$A$2:$V$2329, 2,FALSE), "")</f>
        <v/>
      </c>
      <c r="E2480" s="35"/>
      <c r="F2480" s="34"/>
      <c r="G2480" s="40" t="str">
        <f t="shared" ca="1" si="117"/>
        <v/>
      </c>
      <c r="H2480" s="40" t="str">
        <f t="shared" ca="1" si="118"/>
        <v/>
      </c>
      <c r="I2480" s="36" t="str">
        <f>IF($A2480 = "", "",
IF(COUNTIF(MINIMUM_DAY_DATES[], Attendance!J2480) &gt; 0, VLOOKUP(Attendance!$G2480,MINIMUM_DAY_PERIOD_SCHEDULE[], 2,TRUE),
IF(COUNTIF(RALLY_DATES[], Attendance!J2480) &gt; 0, VLOOKUP(Attendance!$G2480,RALLY_PERIOD_SCHEDULE[], 2,TRUE),
IF(WEEKDAY(Attendance!$J2480) = 2,
       IF(COUNTIF(FINALS_WEEK_MONDAY_DATE[],Attendance!$J2480) &gt; 0, VLOOKUP(Attendance!$G2480,FINALS_WEEK_MONDAY_PERIOD_SCHEDULE[],2,TRUE),
       VLOOKUP(Attendance!$G2480,REGULAR_WEEK_SCHEDULE[],6,TRUE)),
IF(WEEKDAY($J2480) = 3,
       IF(COUNTIF(FINALS_WEEK_TUESDAY_DATE[],Attendance!$J2480) &gt; 0, VLOOKUP(Attendance!$G2480,FINALS_WEEK_TUESDAY_PERIOD_SCHEDULE[],2,TRUE),
       VLOOKUP(Attendance!$G2480,REGULAR_WEEK_SCHEDULE[[Tuesday]:[Period]],5,TRUE)),
IF(WEEKDAY(Attendance!$J2480) = 4,
        IF(COUNTIF(BLOCK_WEDNESDAY_DATES[],Attendance!$J2480) &gt; 0, VLOOKUP(Attendance!$G2480,BLOCK_WEDNESDAY_PERIOD_SCHEDULE[],2,TRUE),
        IF(COUNTIF(FINALS_WEEK_WEDNESDAY_DATE[],Attendance!$J2480) &gt; 0, VLOOKUP(Attendance!$G2480,FINALS_WEEK_WEDNESDAY_PERIOD_SCHEDULE[],2,TRUE),
       VLOOKUP(Attendance!$G2480,REGULAR_WEEK_SCHEDULE[[Wednesday]:[Period]],4,TRUE))),
IF(WEEKDAY($J2480) = 5,
       IF(COUNTIF(BLOCK_THURSDAY_DATES[],Attendance!$J2480) &gt; 0, VLOOKUP(Attendance!$G2480,BLOCK_THURSDAY_PERIOD_SCHEDULE[],2,TRUE),
       IF(COUNTIF(FINALS_WEEK_THURSDAY_DATE[],Attendance!$J2480) &gt; 0, VLOOKUP(Attendance!$G2480,FINALS_WEEK_THURSDAY_PERIOD_SCHEDULE[],2,TRUE),
       VLOOKUP(Attendance!$G2480,REGULAR_WEEK_SCHEDULE[[Thursday]:[Period]],3,TRUE))),
IF(WEEKDAY(Attendance!$J2480) = 6,
       IF(COUNTIF(FINALS_WEEK_FRIDAY_DATE[],Attendance!$J2480) &gt; 0, VLOOKUP(Attendance!$G2480,FINALS_WEEK_FRIDAY_PERIOD_SCHEDULE[],2,TRUE),
       VLOOKUP(Attendance!$G2480,REGULAR_WEEK_SCHEDULE[[Friday]:[Period]],2,TRUE))))))))))</f>
        <v/>
      </c>
      <c r="J2480" s="41" t="str">
        <f t="shared" ca="1" si="119"/>
        <v/>
      </c>
      <c r="K2480" s="41" t="str">
        <f>IF($A2480 &lt;&gt; "",VLOOKUP($A2480,'Student reference sheet'!$A$2:$V$2329, 7,FALSE), "")</f>
        <v/>
      </c>
      <c r="L2480" s="30" t="str">
        <f>IF($A2480 ="", "", VLOOKUP($A2480, 'Student reference sheet'!$A$2:$Z$2603,23,FALSE))</f>
        <v/>
      </c>
      <c r="M2480" s="30" t="str">
        <f>IF($A2480 ="", "", VLOOKUP($A2480, 'Student reference sheet'!$A$2:$Z$2603,24,FALSE))</f>
        <v/>
      </c>
      <c r="N2480" s="30" t="str">
        <f>IF($A2480 ="", "", VLOOKUP($A2480, 'Student reference sheet'!$A$2:$Z$2603,26,FALSE))</f>
        <v/>
      </c>
      <c r="O2480" s="30" t="str">
        <f>IF($A2480 ="", "", VLOOKUP($A2480, 'Student reference sheet'!$A$2:$Z$2603,25,FALSE))</f>
        <v/>
      </c>
      <c r="P2480" s="39" t="str">
        <f>IF($A2480 = "", "", IF(OR(VLOOKUP($A2480,'Student reference sheet'!$A$2:$V$2400,8,FALSE) = "R",  VLOOKUP($A2480,'Student reference sheet'!$A$2:$V$2400,8,FALSE) = "L"), "X", ""))</f>
        <v/>
      </c>
      <c r="Q2480" s="39" t="str">
        <f>IF($A2480 ="", "", VLOOKUP($A2480, 'Student reference sheet'!$A$2:$V$2603,22,FALSE))</f>
        <v/>
      </c>
      <c r="R2480" s="39" t="str">
        <f>IF($A2480 &lt;&gt; "",VLOOKUP($A2480,'Student reference sheet'!$A$2:$V$2329, 5,FALSE), "")</f>
        <v/>
      </c>
      <c r="S2480" s="39" t="str">
        <f>IF($A2480 &lt;&gt; "",VLOOKUP($A2480,'Student reference sheet'!$A$2:$V$2329, 6,FALSE), "")</f>
        <v/>
      </c>
      <c r="T2480" s="30" t="str">
        <f>IF($A2480 = "","",
IF(VLOOKUP($A2480,'Student reference sheet'!$A$2:$V$2329, 10,FALSE) = "Y", "Hispanic",
IF(VLOOKUP($A2480,'Student reference sheet'!$A$2:$V$2329,11,FALSE) &lt;&gt; "",
IF(VLOOKUP($A2480,'Student reference sheet'!$A$2:$V$2329,11,FALSE) = "UNK", "Unknown", VLOOKUP(VALUE(VLOOKUP($A2480,'Student reference sheet'!$A$2:$V$2329,11,FALSE)),'Ethnicity Reference'!$A$2:$B$22,2,FALSE)),
IF(VLOOKUP($A2480,'Student reference sheet'!$A$2:$V$2329,9,FALSE) &lt;&gt; "", VLOOKUP(VALUE(VLOOKUP($A2480,'Student reference sheet'!$A$2:$V$2329,9,FALSE)),'Ethnicity Reference'!$A$2:$B$22,2,FALSE),"Unknown"))))</f>
        <v/>
      </c>
      <c r="U2480" s="35"/>
    </row>
    <row r="2481" spans="1:21" ht="15.75">
      <c r="A2481" s="47"/>
      <c r="B2481" s="33"/>
      <c r="C2481" s="39" t="str">
        <f>IF($A2481 &lt;&gt; "",VLOOKUP($A2481,'Student reference sheet'!$A$2:$V$2329, 3,FALSE), "")</f>
        <v/>
      </c>
      <c r="D2481" s="39" t="str">
        <f>IF($A2481 &lt;&gt; "",VLOOKUP($A2481,'Student reference sheet'!$A$2:$V$2329, 2,FALSE), "")</f>
        <v/>
      </c>
      <c r="E2481" s="35"/>
      <c r="F2481" s="34"/>
      <c r="G2481" s="40" t="str">
        <f t="shared" ca="1" si="117"/>
        <v/>
      </c>
      <c r="H2481" s="40" t="str">
        <f t="shared" ca="1" si="118"/>
        <v/>
      </c>
      <c r="I2481" s="36" t="str">
        <f>IF($A2481 = "", "",
IF(COUNTIF(MINIMUM_DAY_DATES[], Attendance!J2481) &gt; 0, VLOOKUP(Attendance!$G2481,MINIMUM_DAY_PERIOD_SCHEDULE[], 2,TRUE),
IF(COUNTIF(RALLY_DATES[], Attendance!J2481) &gt; 0, VLOOKUP(Attendance!$G2481,RALLY_PERIOD_SCHEDULE[], 2,TRUE),
IF(WEEKDAY(Attendance!$J2481) = 2,
       IF(COUNTIF(FINALS_WEEK_MONDAY_DATE[],Attendance!$J2481) &gt; 0, VLOOKUP(Attendance!$G2481,FINALS_WEEK_MONDAY_PERIOD_SCHEDULE[],2,TRUE),
       VLOOKUP(Attendance!$G2481,REGULAR_WEEK_SCHEDULE[],6,TRUE)),
IF(WEEKDAY($J2481) = 3,
       IF(COUNTIF(FINALS_WEEK_TUESDAY_DATE[],Attendance!$J2481) &gt; 0, VLOOKUP(Attendance!$G2481,FINALS_WEEK_TUESDAY_PERIOD_SCHEDULE[],2,TRUE),
       VLOOKUP(Attendance!$G2481,REGULAR_WEEK_SCHEDULE[[Tuesday]:[Period]],5,TRUE)),
IF(WEEKDAY(Attendance!$J2481) = 4,
        IF(COUNTIF(BLOCK_WEDNESDAY_DATES[],Attendance!$J2481) &gt; 0, VLOOKUP(Attendance!$G2481,BLOCK_WEDNESDAY_PERIOD_SCHEDULE[],2,TRUE),
        IF(COUNTIF(FINALS_WEEK_WEDNESDAY_DATE[],Attendance!$J2481) &gt; 0, VLOOKUP(Attendance!$G2481,FINALS_WEEK_WEDNESDAY_PERIOD_SCHEDULE[],2,TRUE),
       VLOOKUP(Attendance!$G2481,REGULAR_WEEK_SCHEDULE[[Wednesday]:[Period]],4,TRUE))),
IF(WEEKDAY($J2481) = 5,
       IF(COUNTIF(BLOCK_THURSDAY_DATES[],Attendance!$J2481) &gt; 0, VLOOKUP(Attendance!$G2481,BLOCK_THURSDAY_PERIOD_SCHEDULE[],2,TRUE),
       IF(COUNTIF(FINALS_WEEK_THURSDAY_DATE[],Attendance!$J2481) &gt; 0, VLOOKUP(Attendance!$G2481,FINALS_WEEK_THURSDAY_PERIOD_SCHEDULE[],2,TRUE),
       VLOOKUP(Attendance!$G2481,REGULAR_WEEK_SCHEDULE[[Thursday]:[Period]],3,TRUE))),
IF(WEEKDAY(Attendance!$J2481) = 6,
       IF(COUNTIF(FINALS_WEEK_FRIDAY_DATE[],Attendance!$J2481) &gt; 0, VLOOKUP(Attendance!$G2481,FINALS_WEEK_FRIDAY_PERIOD_SCHEDULE[],2,TRUE),
       VLOOKUP(Attendance!$G2481,REGULAR_WEEK_SCHEDULE[[Friday]:[Period]],2,TRUE))))))))))</f>
        <v/>
      </c>
      <c r="J2481" s="41" t="str">
        <f t="shared" ca="1" si="119"/>
        <v/>
      </c>
      <c r="K2481" s="41" t="str">
        <f>IF($A2481 &lt;&gt; "",VLOOKUP($A2481,'Student reference sheet'!$A$2:$V$2329, 7,FALSE), "")</f>
        <v/>
      </c>
      <c r="L2481" s="30" t="str">
        <f>IF($A2481 ="", "", VLOOKUP($A2481, 'Student reference sheet'!$A$2:$Z$2603,23,FALSE))</f>
        <v/>
      </c>
      <c r="M2481" s="30" t="str">
        <f>IF($A2481 ="", "", VLOOKUP($A2481, 'Student reference sheet'!$A$2:$Z$2603,24,FALSE))</f>
        <v/>
      </c>
      <c r="N2481" s="30" t="str">
        <f>IF($A2481 ="", "", VLOOKUP($A2481, 'Student reference sheet'!$A$2:$Z$2603,26,FALSE))</f>
        <v/>
      </c>
      <c r="O2481" s="30" t="str">
        <f>IF($A2481 ="", "", VLOOKUP($A2481, 'Student reference sheet'!$A$2:$Z$2603,25,FALSE))</f>
        <v/>
      </c>
      <c r="P2481" s="39" t="str">
        <f>IF($A2481 = "", "", IF(OR(VLOOKUP($A2481,'Student reference sheet'!$A$2:$V$2400,8,FALSE) = "R",  VLOOKUP($A2481,'Student reference sheet'!$A$2:$V$2400,8,FALSE) = "L"), "X", ""))</f>
        <v/>
      </c>
      <c r="Q2481" s="39" t="str">
        <f>IF($A2481 ="", "", VLOOKUP($A2481, 'Student reference sheet'!$A$2:$V$2603,22,FALSE))</f>
        <v/>
      </c>
      <c r="R2481" s="39" t="str">
        <f>IF($A2481 &lt;&gt; "",VLOOKUP($A2481,'Student reference sheet'!$A$2:$V$2329, 5,FALSE), "")</f>
        <v/>
      </c>
      <c r="S2481" s="39" t="str">
        <f>IF($A2481 &lt;&gt; "",VLOOKUP($A2481,'Student reference sheet'!$A$2:$V$2329, 6,FALSE), "")</f>
        <v/>
      </c>
      <c r="T2481" s="30" t="str">
        <f>IF($A2481 = "","",
IF(VLOOKUP($A2481,'Student reference sheet'!$A$2:$V$2329, 10,FALSE) = "Y", "Hispanic",
IF(VLOOKUP($A2481,'Student reference sheet'!$A$2:$V$2329,11,FALSE) &lt;&gt; "",
IF(VLOOKUP($A2481,'Student reference sheet'!$A$2:$V$2329,11,FALSE) = "UNK", "Unknown", VLOOKUP(VALUE(VLOOKUP($A2481,'Student reference sheet'!$A$2:$V$2329,11,FALSE)),'Ethnicity Reference'!$A$2:$B$22,2,FALSE)),
IF(VLOOKUP($A2481,'Student reference sheet'!$A$2:$V$2329,9,FALSE) &lt;&gt; "", VLOOKUP(VALUE(VLOOKUP($A2481,'Student reference sheet'!$A$2:$V$2329,9,FALSE)),'Ethnicity Reference'!$A$2:$B$22,2,FALSE),"Unknown"))))</f>
        <v/>
      </c>
      <c r="U2481" s="35"/>
    </row>
    <row r="2482" spans="1:21" ht="15.75">
      <c r="A2482" s="47"/>
      <c r="B2482" s="33"/>
      <c r="C2482" s="39" t="str">
        <f>IF($A2482 &lt;&gt; "",VLOOKUP($A2482,'Student reference sheet'!$A$2:$V$2329, 3,FALSE), "")</f>
        <v/>
      </c>
      <c r="D2482" s="39" t="str">
        <f>IF($A2482 &lt;&gt; "",VLOOKUP($A2482,'Student reference sheet'!$A$2:$V$2329, 2,FALSE), "")</f>
        <v/>
      </c>
      <c r="E2482" s="35"/>
      <c r="F2482" s="34"/>
      <c r="G2482" s="40" t="str">
        <f t="shared" ca="1" si="117"/>
        <v/>
      </c>
      <c r="H2482" s="40" t="str">
        <f t="shared" ca="1" si="118"/>
        <v/>
      </c>
      <c r="I2482" s="36" t="str">
        <f>IF($A2482 = "", "",
IF(COUNTIF(MINIMUM_DAY_DATES[], Attendance!J2482) &gt; 0, VLOOKUP(Attendance!$G2482,MINIMUM_DAY_PERIOD_SCHEDULE[], 2,TRUE),
IF(COUNTIF(RALLY_DATES[], Attendance!J2482) &gt; 0, VLOOKUP(Attendance!$G2482,RALLY_PERIOD_SCHEDULE[], 2,TRUE),
IF(WEEKDAY(Attendance!$J2482) = 2,
       IF(COUNTIF(FINALS_WEEK_MONDAY_DATE[],Attendance!$J2482) &gt; 0, VLOOKUP(Attendance!$G2482,FINALS_WEEK_MONDAY_PERIOD_SCHEDULE[],2,TRUE),
       VLOOKUP(Attendance!$G2482,REGULAR_WEEK_SCHEDULE[],6,TRUE)),
IF(WEEKDAY($J2482) = 3,
       IF(COUNTIF(FINALS_WEEK_TUESDAY_DATE[],Attendance!$J2482) &gt; 0, VLOOKUP(Attendance!$G2482,FINALS_WEEK_TUESDAY_PERIOD_SCHEDULE[],2,TRUE),
       VLOOKUP(Attendance!$G2482,REGULAR_WEEK_SCHEDULE[[Tuesday]:[Period]],5,TRUE)),
IF(WEEKDAY(Attendance!$J2482) = 4,
        IF(COUNTIF(BLOCK_WEDNESDAY_DATES[],Attendance!$J2482) &gt; 0, VLOOKUP(Attendance!$G2482,BLOCK_WEDNESDAY_PERIOD_SCHEDULE[],2,TRUE),
        IF(COUNTIF(FINALS_WEEK_WEDNESDAY_DATE[],Attendance!$J2482) &gt; 0, VLOOKUP(Attendance!$G2482,FINALS_WEEK_WEDNESDAY_PERIOD_SCHEDULE[],2,TRUE),
       VLOOKUP(Attendance!$G2482,REGULAR_WEEK_SCHEDULE[[Wednesday]:[Period]],4,TRUE))),
IF(WEEKDAY($J2482) = 5,
       IF(COUNTIF(BLOCK_THURSDAY_DATES[],Attendance!$J2482) &gt; 0, VLOOKUP(Attendance!$G2482,BLOCK_THURSDAY_PERIOD_SCHEDULE[],2,TRUE),
       IF(COUNTIF(FINALS_WEEK_THURSDAY_DATE[],Attendance!$J2482) &gt; 0, VLOOKUP(Attendance!$G2482,FINALS_WEEK_THURSDAY_PERIOD_SCHEDULE[],2,TRUE),
       VLOOKUP(Attendance!$G2482,REGULAR_WEEK_SCHEDULE[[Thursday]:[Period]],3,TRUE))),
IF(WEEKDAY(Attendance!$J2482) = 6,
       IF(COUNTIF(FINALS_WEEK_FRIDAY_DATE[],Attendance!$J2482) &gt; 0, VLOOKUP(Attendance!$G2482,FINALS_WEEK_FRIDAY_PERIOD_SCHEDULE[],2,TRUE),
       VLOOKUP(Attendance!$G2482,REGULAR_WEEK_SCHEDULE[[Friday]:[Period]],2,TRUE))))))))))</f>
        <v/>
      </c>
      <c r="J2482" s="41" t="str">
        <f t="shared" ca="1" si="119"/>
        <v/>
      </c>
      <c r="K2482" s="41" t="str">
        <f>IF($A2482 &lt;&gt; "",VLOOKUP($A2482,'Student reference sheet'!$A$2:$V$2329, 7,FALSE), "")</f>
        <v/>
      </c>
      <c r="L2482" s="30" t="str">
        <f>IF($A2482 ="", "", VLOOKUP($A2482, 'Student reference sheet'!$A$2:$Z$2603,23,FALSE))</f>
        <v/>
      </c>
      <c r="M2482" s="30" t="str">
        <f>IF($A2482 ="", "", VLOOKUP($A2482, 'Student reference sheet'!$A$2:$Z$2603,24,FALSE))</f>
        <v/>
      </c>
      <c r="N2482" s="30" t="str">
        <f>IF($A2482 ="", "", VLOOKUP($A2482, 'Student reference sheet'!$A$2:$Z$2603,26,FALSE))</f>
        <v/>
      </c>
      <c r="O2482" s="30" t="str">
        <f>IF($A2482 ="", "", VLOOKUP($A2482, 'Student reference sheet'!$A$2:$Z$2603,25,FALSE))</f>
        <v/>
      </c>
      <c r="P2482" s="39" t="str">
        <f>IF($A2482 = "", "", IF(OR(VLOOKUP($A2482,'Student reference sheet'!$A$2:$V$2400,8,FALSE) = "R",  VLOOKUP($A2482,'Student reference sheet'!$A$2:$V$2400,8,FALSE) = "L"), "X", ""))</f>
        <v/>
      </c>
      <c r="Q2482" s="39" t="str">
        <f>IF($A2482 ="", "", VLOOKUP($A2482, 'Student reference sheet'!$A$2:$V$2603,22,FALSE))</f>
        <v/>
      </c>
      <c r="R2482" s="39" t="str">
        <f>IF($A2482 &lt;&gt; "",VLOOKUP($A2482,'Student reference sheet'!$A$2:$V$2329, 5,FALSE), "")</f>
        <v/>
      </c>
      <c r="S2482" s="39" t="str">
        <f>IF($A2482 &lt;&gt; "",VLOOKUP($A2482,'Student reference sheet'!$A$2:$V$2329, 6,FALSE), "")</f>
        <v/>
      </c>
      <c r="T2482" s="30" t="str">
        <f>IF($A2482 = "","",
IF(VLOOKUP($A2482,'Student reference sheet'!$A$2:$V$2329, 10,FALSE) = "Y", "Hispanic",
IF(VLOOKUP($A2482,'Student reference sheet'!$A$2:$V$2329,11,FALSE) &lt;&gt; "",
IF(VLOOKUP($A2482,'Student reference sheet'!$A$2:$V$2329,11,FALSE) = "UNK", "Unknown", VLOOKUP(VALUE(VLOOKUP($A2482,'Student reference sheet'!$A$2:$V$2329,11,FALSE)),'Ethnicity Reference'!$A$2:$B$22,2,FALSE)),
IF(VLOOKUP($A2482,'Student reference sheet'!$A$2:$V$2329,9,FALSE) &lt;&gt; "", VLOOKUP(VALUE(VLOOKUP($A2482,'Student reference sheet'!$A$2:$V$2329,9,FALSE)),'Ethnicity Reference'!$A$2:$B$22,2,FALSE),"Unknown"))))</f>
        <v/>
      </c>
      <c r="U2482" s="35"/>
    </row>
    <row r="2483" spans="1:21" ht="15.75">
      <c r="A2483" s="47"/>
      <c r="B2483" s="33"/>
      <c r="C2483" s="39" t="str">
        <f>IF($A2483 &lt;&gt; "",VLOOKUP($A2483,'Student reference sheet'!$A$2:$V$2329, 3,FALSE), "")</f>
        <v/>
      </c>
      <c r="D2483" s="39" t="str">
        <f>IF($A2483 &lt;&gt; "",VLOOKUP($A2483,'Student reference sheet'!$A$2:$V$2329, 2,FALSE), "")</f>
        <v/>
      </c>
      <c r="E2483" s="35"/>
      <c r="F2483" s="34"/>
      <c r="G2483" s="40" t="str">
        <f t="shared" ca="1" si="117"/>
        <v/>
      </c>
      <c r="H2483" s="40" t="str">
        <f t="shared" ca="1" si="118"/>
        <v/>
      </c>
      <c r="I2483" s="36" t="str">
        <f>IF($A2483 = "", "",
IF(COUNTIF(MINIMUM_DAY_DATES[], Attendance!J2483) &gt; 0, VLOOKUP(Attendance!$G2483,MINIMUM_DAY_PERIOD_SCHEDULE[], 2,TRUE),
IF(COUNTIF(RALLY_DATES[], Attendance!J2483) &gt; 0, VLOOKUP(Attendance!$G2483,RALLY_PERIOD_SCHEDULE[], 2,TRUE),
IF(WEEKDAY(Attendance!$J2483) = 2,
       IF(COUNTIF(FINALS_WEEK_MONDAY_DATE[],Attendance!$J2483) &gt; 0, VLOOKUP(Attendance!$G2483,FINALS_WEEK_MONDAY_PERIOD_SCHEDULE[],2,TRUE),
       VLOOKUP(Attendance!$G2483,REGULAR_WEEK_SCHEDULE[],6,TRUE)),
IF(WEEKDAY($J2483) = 3,
       IF(COUNTIF(FINALS_WEEK_TUESDAY_DATE[],Attendance!$J2483) &gt; 0, VLOOKUP(Attendance!$G2483,FINALS_WEEK_TUESDAY_PERIOD_SCHEDULE[],2,TRUE),
       VLOOKUP(Attendance!$G2483,REGULAR_WEEK_SCHEDULE[[Tuesday]:[Period]],5,TRUE)),
IF(WEEKDAY(Attendance!$J2483) = 4,
        IF(COUNTIF(BLOCK_WEDNESDAY_DATES[],Attendance!$J2483) &gt; 0, VLOOKUP(Attendance!$G2483,BLOCK_WEDNESDAY_PERIOD_SCHEDULE[],2,TRUE),
        IF(COUNTIF(FINALS_WEEK_WEDNESDAY_DATE[],Attendance!$J2483) &gt; 0, VLOOKUP(Attendance!$G2483,FINALS_WEEK_WEDNESDAY_PERIOD_SCHEDULE[],2,TRUE),
       VLOOKUP(Attendance!$G2483,REGULAR_WEEK_SCHEDULE[[Wednesday]:[Period]],4,TRUE))),
IF(WEEKDAY($J2483) = 5,
       IF(COUNTIF(BLOCK_THURSDAY_DATES[],Attendance!$J2483) &gt; 0, VLOOKUP(Attendance!$G2483,BLOCK_THURSDAY_PERIOD_SCHEDULE[],2,TRUE),
       IF(COUNTIF(FINALS_WEEK_THURSDAY_DATE[],Attendance!$J2483) &gt; 0, VLOOKUP(Attendance!$G2483,FINALS_WEEK_THURSDAY_PERIOD_SCHEDULE[],2,TRUE),
       VLOOKUP(Attendance!$G2483,REGULAR_WEEK_SCHEDULE[[Thursday]:[Period]],3,TRUE))),
IF(WEEKDAY(Attendance!$J2483) = 6,
       IF(COUNTIF(FINALS_WEEK_FRIDAY_DATE[],Attendance!$J2483) &gt; 0, VLOOKUP(Attendance!$G2483,FINALS_WEEK_FRIDAY_PERIOD_SCHEDULE[],2,TRUE),
       VLOOKUP(Attendance!$G2483,REGULAR_WEEK_SCHEDULE[[Friday]:[Period]],2,TRUE))))))))))</f>
        <v/>
      </c>
      <c r="J2483" s="41" t="str">
        <f t="shared" ca="1" si="119"/>
        <v/>
      </c>
      <c r="K2483" s="41" t="str">
        <f>IF($A2483 &lt;&gt; "",VLOOKUP($A2483,'Student reference sheet'!$A$2:$V$2329, 7,FALSE), "")</f>
        <v/>
      </c>
      <c r="L2483" s="30" t="str">
        <f>IF($A2483 ="", "", VLOOKUP($A2483, 'Student reference sheet'!$A$2:$Z$2603,23,FALSE))</f>
        <v/>
      </c>
      <c r="M2483" s="30" t="str">
        <f>IF($A2483 ="", "", VLOOKUP($A2483, 'Student reference sheet'!$A$2:$Z$2603,24,FALSE))</f>
        <v/>
      </c>
      <c r="N2483" s="30" t="str">
        <f>IF($A2483 ="", "", VLOOKUP($A2483, 'Student reference sheet'!$A$2:$Z$2603,26,FALSE))</f>
        <v/>
      </c>
      <c r="O2483" s="30" t="str">
        <f>IF($A2483 ="", "", VLOOKUP($A2483, 'Student reference sheet'!$A$2:$Z$2603,25,FALSE))</f>
        <v/>
      </c>
      <c r="P2483" s="39" t="str">
        <f>IF($A2483 = "", "", IF(OR(VLOOKUP($A2483,'Student reference sheet'!$A$2:$V$2400,8,FALSE) = "R",  VLOOKUP($A2483,'Student reference sheet'!$A$2:$V$2400,8,FALSE) = "L"), "X", ""))</f>
        <v/>
      </c>
      <c r="Q2483" s="39" t="str">
        <f>IF($A2483 ="", "", VLOOKUP($A2483, 'Student reference sheet'!$A$2:$V$2603,22,FALSE))</f>
        <v/>
      </c>
      <c r="R2483" s="39" t="str">
        <f>IF($A2483 &lt;&gt; "",VLOOKUP($A2483,'Student reference sheet'!$A$2:$V$2329, 5,FALSE), "")</f>
        <v/>
      </c>
      <c r="S2483" s="39" t="str">
        <f>IF($A2483 &lt;&gt; "",VLOOKUP($A2483,'Student reference sheet'!$A$2:$V$2329, 6,FALSE), "")</f>
        <v/>
      </c>
      <c r="T2483" s="30" t="str">
        <f>IF($A2483 = "","",
IF(VLOOKUP($A2483,'Student reference sheet'!$A$2:$V$2329, 10,FALSE) = "Y", "Hispanic",
IF(VLOOKUP($A2483,'Student reference sheet'!$A$2:$V$2329,11,FALSE) &lt;&gt; "",
IF(VLOOKUP($A2483,'Student reference sheet'!$A$2:$V$2329,11,FALSE) = "UNK", "Unknown", VLOOKUP(VALUE(VLOOKUP($A2483,'Student reference sheet'!$A$2:$V$2329,11,FALSE)),'Ethnicity Reference'!$A$2:$B$22,2,FALSE)),
IF(VLOOKUP($A2483,'Student reference sheet'!$A$2:$V$2329,9,FALSE) &lt;&gt; "", VLOOKUP(VALUE(VLOOKUP($A2483,'Student reference sheet'!$A$2:$V$2329,9,FALSE)),'Ethnicity Reference'!$A$2:$B$22,2,FALSE),"Unknown"))))</f>
        <v/>
      </c>
      <c r="U2483" s="35"/>
    </row>
    <row r="2484" spans="1:21" ht="15.75">
      <c r="A2484" s="47"/>
      <c r="B2484" s="33"/>
      <c r="C2484" s="39" t="str">
        <f>IF($A2484 &lt;&gt; "",VLOOKUP($A2484,'Student reference sheet'!$A$2:$V$2329, 3,FALSE), "")</f>
        <v/>
      </c>
      <c r="D2484" s="39" t="str">
        <f>IF($A2484 &lt;&gt; "",VLOOKUP($A2484,'Student reference sheet'!$A$2:$V$2329, 2,FALSE), "")</f>
        <v/>
      </c>
      <c r="E2484" s="35"/>
      <c r="F2484" s="34"/>
      <c r="G2484" s="40" t="str">
        <f t="shared" ca="1" si="117"/>
        <v/>
      </c>
      <c r="H2484" s="40" t="str">
        <f t="shared" ca="1" si="118"/>
        <v/>
      </c>
      <c r="I2484" s="36" t="str">
        <f>IF($A2484 = "", "",
IF(COUNTIF(MINIMUM_DAY_DATES[], Attendance!J2484) &gt; 0, VLOOKUP(Attendance!$G2484,MINIMUM_DAY_PERIOD_SCHEDULE[], 2,TRUE),
IF(COUNTIF(RALLY_DATES[], Attendance!J2484) &gt; 0, VLOOKUP(Attendance!$G2484,RALLY_PERIOD_SCHEDULE[], 2,TRUE),
IF(WEEKDAY(Attendance!$J2484) = 2,
       IF(COUNTIF(FINALS_WEEK_MONDAY_DATE[],Attendance!$J2484) &gt; 0, VLOOKUP(Attendance!$G2484,FINALS_WEEK_MONDAY_PERIOD_SCHEDULE[],2,TRUE),
       VLOOKUP(Attendance!$G2484,REGULAR_WEEK_SCHEDULE[],6,TRUE)),
IF(WEEKDAY($J2484) = 3,
       IF(COUNTIF(FINALS_WEEK_TUESDAY_DATE[],Attendance!$J2484) &gt; 0, VLOOKUP(Attendance!$G2484,FINALS_WEEK_TUESDAY_PERIOD_SCHEDULE[],2,TRUE),
       VLOOKUP(Attendance!$G2484,REGULAR_WEEK_SCHEDULE[[Tuesday]:[Period]],5,TRUE)),
IF(WEEKDAY(Attendance!$J2484) = 4,
        IF(COUNTIF(BLOCK_WEDNESDAY_DATES[],Attendance!$J2484) &gt; 0, VLOOKUP(Attendance!$G2484,BLOCK_WEDNESDAY_PERIOD_SCHEDULE[],2,TRUE),
        IF(COUNTIF(FINALS_WEEK_WEDNESDAY_DATE[],Attendance!$J2484) &gt; 0, VLOOKUP(Attendance!$G2484,FINALS_WEEK_WEDNESDAY_PERIOD_SCHEDULE[],2,TRUE),
       VLOOKUP(Attendance!$G2484,REGULAR_WEEK_SCHEDULE[[Wednesday]:[Period]],4,TRUE))),
IF(WEEKDAY($J2484) = 5,
       IF(COUNTIF(BLOCK_THURSDAY_DATES[],Attendance!$J2484) &gt; 0, VLOOKUP(Attendance!$G2484,BLOCK_THURSDAY_PERIOD_SCHEDULE[],2,TRUE),
       IF(COUNTIF(FINALS_WEEK_THURSDAY_DATE[],Attendance!$J2484) &gt; 0, VLOOKUP(Attendance!$G2484,FINALS_WEEK_THURSDAY_PERIOD_SCHEDULE[],2,TRUE),
       VLOOKUP(Attendance!$G2484,REGULAR_WEEK_SCHEDULE[[Thursday]:[Period]],3,TRUE))),
IF(WEEKDAY(Attendance!$J2484) = 6,
       IF(COUNTIF(FINALS_WEEK_FRIDAY_DATE[],Attendance!$J2484) &gt; 0, VLOOKUP(Attendance!$G2484,FINALS_WEEK_FRIDAY_PERIOD_SCHEDULE[],2,TRUE),
       VLOOKUP(Attendance!$G2484,REGULAR_WEEK_SCHEDULE[[Friday]:[Period]],2,TRUE))))))))))</f>
        <v/>
      </c>
      <c r="J2484" s="41" t="str">
        <f t="shared" ca="1" si="119"/>
        <v/>
      </c>
      <c r="K2484" s="41" t="str">
        <f>IF($A2484 &lt;&gt; "",VLOOKUP($A2484,'Student reference sheet'!$A$2:$V$2329, 7,FALSE), "")</f>
        <v/>
      </c>
      <c r="L2484" s="30" t="str">
        <f>IF($A2484 ="", "", VLOOKUP($A2484, 'Student reference sheet'!$A$2:$Z$2603,23,FALSE))</f>
        <v/>
      </c>
      <c r="M2484" s="30" t="str">
        <f>IF($A2484 ="", "", VLOOKUP($A2484, 'Student reference sheet'!$A$2:$Z$2603,24,FALSE))</f>
        <v/>
      </c>
      <c r="N2484" s="30" t="str">
        <f>IF($A2484 ="", "", VLOOKUP($A2484, 'Student reference sheet'!$A$2:$Z$2603,26,FALSE))</f>
        <v/>
      </c>
      <c r="O2484" s="30" t="str">
        <f>IF($A2484 ="", "", VLOOKUP($A2484, 'Student reference sheet'!$A$2:$Z$2603,25,FALSE))</f>
        <v/>
      </c>
      <c r="P2484" s="39" t="str">
        <f>IF($A2484 = "", "", IF(OR(VLOOKUP($A2484,'Student reference sheet'!$A$2:$V$2400,8,FALSE) = "R",  VLOOKUP($A2484,'Student reference sheet'!$A$2:$V$2400,8,FALSE) = "L"), "X", ""))</f>
        <v/>
      </c>
      <c r="Q2484" s="39" t="str">
        <f>IF($A2484 ="", "", VLOOKUP($A2484, 'Student reference sheet'!$A$2:$V$2603,22,FALSE))</f>
        <v/>
      </c>
      <c r="R2484" s="39" t="str">
        <f>IF($A2484 &lt;&gt; "",VLOOKUP($A2484,'Student reference sheet'!$A$2:$V$2329, 5,FALSE), "")</f>
        <v/>
      </c>
      <c r="S2484" s="39" t="str">
        <f>IF($A2484 &lt;&gt; "",VLOOKUP($A2484,'Student reference sheet'!$A$2:$V$2329, 6,FALSE), "")</f>
        <v/>
      </c>
      <c r="T2484" s="30" t="str">
        <f>IF($A2484 = "","",
IF(VLOOKUP($A2484,'Student reference sheet'!$A$2:$V$2329, 10,FALSE) = "Y", "Hispanic",
IF(VLOOKUP($A2484,'Student reference sheet'!$A$2:$V$2329,11,FALSE) &lt;&gt; "",
IF(VLOOKUP($A2484,'Student reference sheet'!$A$2:$V$2329,11,FALSE) = "UNK", "Unknown", VLOOKUP(VALUE(VLOOKUP($A2484,'Student reference sheet'!$A$2:$V$2329,11,FALSE)),'Ethnicity Reference'!$A$2:$B$22,2,FALSE)),
IF(VLOOKUP($A2484,'Student reference sheet'!$A$2:$V$2329,9,FALSE) &lt;&gt; "", VLOOKUP(VALUE(VLOOKUP($A2484,'Student reference sheet'!$A$2:$V$2329,9,FALSE)),'Ethnicity Reference'!$A$2:$B$22,2,FALSE),"Unknown"))))</f>
        <v/>
      </c>
      <c r="U2484" s="35"/>
    </row>
    <row r="2485" spans="1:21" ht="15.75">
      <c r="A2485" s="47"/>
      <c r="B2485" s="33"/>
      <c r="C2485" s="39" t="str">
        <f>IF($A2485 &lt;&gt; "",VLOOKUP($A2485,'Student reference sheet'!$A$2:$V$2329, 3,FALSE), "")</f>
        <v/>
      </c>
      <c r="D2485" s="39" t="str">
        <f>IF($A2485 &lt;&gt; "",VLOOKUP($A2485,'Student reference sheet'!$A$2:$V$2329, 2,FALSE), "")</f>
        <v/>
      </c>
      <c r="E2485" s="35"/>
      <c r="F2485" s="34"/>
      <c r="G2485" s="40" t="str">
        <f t="shared" ca="1" si="117"/>
        <v/>
      </c>
      <c r="H2485" s="40" t="str">
        <f t="shared" ca="1" si="118"/>
        <v/>
      </c>
      <c r="I2485" s="36" t="str">
        <f>IF($A2485 = "", "",
IF(COUNTIF(MINIMUM_DAY_DATES[], Attendance!J2485) &gt; 0, VLOOKUP(Attendance!$G2485,MINIMUM_DAY_PERIOD_SCHEDULE[], 2,TRUE),
IF(COUNTIF(RALLY_DATES[], Attendance!J2485) &gt; 0, VLOOKUP(Attendance!$G2485,RALLY_PERIOD_SCHEDULE[], 2,TRUE),
IF(WEEKDAY(Attendance!$J2485) = 2,
       IF(COUNTIF(FINALS_WEEK_MONDAY_DATE[],Attendance!$J2485) &gt; 0, VLOOKUP(Attendance!$G2485,FINALS_WEEK_MONDAY_PERIOD_SCHEDULE[],2,TRUE),
       VLOOKUP(Attendance!$G2485,REGULAR_WEEK_SCHEDULE[],6,TRUE)),
IF(WEEKDAY($J2485) = 3,
       IF(COUNTIF(FINALS_WEEK_TUESDAY_DATE[],Attendance!$J2485) &gt; 0, VLOOKUP(Attendance!$G2485,FINALS_WEEK_TUESDAY_PERIOD_SCHEDULE[],2,TRUE),
       VLOOKUP(Attendance!$G2485,REGULAR_WEEK_SCHEDULE[[Tuesday]:[Period]],5,TRUE)),
IF(WEEKDAY(Attendance!$J2485) = 4,
        IF(COUNTIF(BLOCK_WEDNESDAY_DATES[],Attendance!$J2485) &gt; 0, VLOOKUP(Attendance!$G2485,BLOCK_WEDNESDAY_PERIOD_SCHEDULE[],2,TRUE),
        IF(COUNTIF(FINALS_WEEK_WEDNESDAY_DATE[],Attendance!$J2485) &gt; 0, VLOOKUP(Attendance!$G2485,FINALS_WEEK_WEDNESDAY_PERIOD_SCHEDULE[],2,TRUE),
       VLOOKUP(Attendance!$G2485,REGULAR_WEEK_SCHEDULE[[Wednesday]:[Period]],4,TRUE))),
IF(WEEKDAY($J2485) = 5,
       IF(COUNTIF(BLOCK_THURSDAY_DATES[],Attendance!$J2485) &gt; 0, VLOOKUP(Attendance!$G2485,BLOCK_THURSDAY_PERIOD_SCHEDULE[],2,TRUE),
       IF(COUNTIF(FINALS_WEEK_THURSDAY_DATE[],Attendance!$J2485) &gt; 0, VLOOKUP(Attendance!$G2485,FINALS_WEEK_THURSDAY_PERIOD_SCHEDULE[],2,TRUE),
       VLOOKUP(Attendance!$G2485,REGULAR_WEEK_SCHEDULE[[Thursday]:[Period]],3,TRUE))),
IF(WEEKDAY(Attendance!$J2485) = 6,
       IF(COUNTIF(FINALS_WEEK_FRIDAY_DATE[],Attendance!$J2485) &gt; 0, VLOOKUP(Attendance!$G2485,FINALS_WEEK_FRIDAY_PERIOD_SCHEDULE[],2,TRUE),
       VLOOKUP(Attendance!$G2485,REGULAR_WEEK_SCHEDULE[[Friday]:[Period]],2,TRUE))))))))))</f>
        <v/>
      </c>
      <c r="J2485" s="41" t="str">
        <f t="shared" ca="1" si="119"/>
        <v/>
      </c>
      <c r="K2485" s="41" t="str">
        <f>IF($A2485 &lt;&gt; "",VLOOKUP($A2485,'Student reference sheet'!$A$2:$V$2329, 7,FALSE), "")</f>
        <v/>
      </c>
      <c r="L2485" s="30" t="str">
        <f>IF($A2485 ="", "", VLOOKUP($A2485, 'Student reference sheet'!$A$2:$Z$2603,23,FALSE))</f>
        <v/>
      </c>
      <c r="M2485" s="30" t="str">
        <f>IF($A2485 ="", "", VLOOKUP($A2485, 'Student reference sheet'!$A$2:$Z$2603,24,FALSE))</f>
        <v/>
      </c>
      <c r="N2485" s="30" t="str">
        <f>IF($A2485 ="", "", VLOOKUP($A2485, 'Student reference sheet'!$A$2:$Z$2603,26,FALSE))</f>
        <v/>
      </c>
      <c r="O2485" s="30" t="str">
        <f>IF($A2485 ="", "", VLOOKUP($A2485, 'Student reference sheet'!$A$2:$Z$2603,25,FALSE))</f>
        <v/>
      </c>
      <c r="P2485" s="39" t="str">
        <f>IF($A2485 = "", "", IF(OR(VLOOKUP($A2485,'Student reference sheet'!$A$2:$V$2400,8,FALSE) = "R",  VLOOKUP($A2485,'Student reference sheet'!$A$2:$V$2400,8,FALSE) = "L"), "X", ""))</f>
        <v/>
      </c>
      <c r="Q2485" s="39" t="str">
        <f>IF($A2485 ="", "", VLOOKUP($A2485, 'Student reference sheet'!$A$2:$V$2603,22,FALSE))</f>
        <v/>
      </c>
      <c r="R2485" s="39" t="str">
        <f>IF($A2485 &lt;&gt; "",VLOOKUP($A2485,'Student reference sheet'!$A$2:$V$2329, 5,FALSE), "")</f>
        <v/>
      </c>
      <c r="S2485" s="39" t="str">
        <f>IF($A2485 &lt;&gt; "",VLOOKUP($A2485,'Student reference sheet'!$A$2:$V$2329, 6,FALSE), "")</f>
        <v/>
      </c>
      <c r="T2485" s="30" t="str">
        <f>IF($A2485 = "","",
IF(VLOOKUP($A2485,'Student reference sheet'!$A$2:$V$2329, 10,FALSE) = "Y", "Hispanic",
IF(VLOOKUP($A2485,'Student reference sheet'!$A$2:$V$2329,11,FALSE) &lt;&gt; "",
IF(VLOOKUP($A2485,'Student reference sheet'!$A$2:$V$2329,11,FALSE) = "UNK", "Unknown", VLOOKUP(VALUE(VLOOKUP($A2485,'Student reference sheet'!$A$2:$V$2329,11,FALSE)),'Ethnicity Reference'!$A$2:$B$22,2,FALSE)),
IF(VLOOKUP($A2485,'Student reference sheet'!$A$2:$V$2329,9,FALSE) &lt;&gt; "", VLOOKUP(VALUE(VLOOKUP($A2485,'Student reference sheet'!$A$2:$V$2329,9,FALSE)),'Ethnicity Reference'!$A$2:$B$22,2,FALSE),"Unknown"))))</f>
        <v/>
      </c>
      <c r="U2485" s="35"/>
    </row>
    <row r="2486" spans="1:21" ht="15.75">
      <c r="A2486" s="47"/>
      <c r="B2486" s="33"/>
      <c r="C2486" s="39" t="str">
        <f>IF($A2486 &lt;&gt; "",VLOOKUP($A2486,'Student reference sheet'!$A$2:$V$2329, 3,FALSE), "")</f>
        <v/>
      </c>
      <c r="D2486" s="39" t="str">
        <f>IF($A2486 &lt;&gt; "",VLOOKUP($A2486,'Student reference sheet'!$A$2:$V$2329, 2,FALSE), "")</f>
        <v/>
      </c>
      <c r="E2486" s="35"/>
      <c r="F2486" s="34"/>
      <c r="G2486" s="40" t="str">
        <f t="shared" ca="1" si="117"/>
        <v/>
      </c>
      <c r="H2486" s="40" t="str">
        <f t="shared" ca="1" si="118"/>
        <v/>
      </c>
      <c r="I2486" s="36" t="str">
        <f>IF($A2486 = "", "",
IF(COUNTIF(MINIMUM_DAY_DATES[], Attendance!J2486) &gt; 0, VLOOKUP(Attendance!$G2486,MINIMUM_DAY_PERIOD_SCHEDULE[], 2,TRUE),
IF(COUNTIF(RALLY_DATES[], Attendance!J2486) &gt; 0, VLOOKUP(Attendance!$G2486,RALLY_PERIOD_SCHEDULE[], 2,TRUE),
IF(WEEKDAY(Attendance!$J2486) = 2,
       IF(COUNTIF(FINALS_WEEK_MONDAY_DATE[],Attendance!$J2486) &gt; 0, VLOOKUP(Attendance!$G2486,FINALS_WEEK_MONDAY_PERIOD_SCHEDULE[],2,TRUE),
       VLOOKUP(Attendance!$G2486,REGULAR_WEEK_SCHEDULE[],6,TRUE)),
IF(WEEKDAY($J2486) = 3,
       IF(COUNTIF(FINALS_WEEK_TUESDAY_DATE[],Attendance!$J2486) &gt; 0, VLOOKUP(Attendance!$G2486,FINALS_WEEK_TUESDAY_PERIOD_SCHEDULE[],2,TRUE),
       VLOOKUP(Attendance!$G2486,REGULAR_WEEK_SCHEDULE[[Tuesday]:[Period]],5,TRUE)),
IF(WEEKDAY(Attendance!$J2486) = 4,
        IF(COUNTIF(BLOCK_WEDNESDAY_DATES[],Attendance!$J2486) &gt; 0, VLOOKUP(Attendance!$G2486,BLOCK_WEDNESDAY_PERIOD_SCHEDULE[],2,TRUE),
        IF(COUNTIF(FINALS_WEEK_WEDNESDAY_DATE[],Attendance!$J2486) &gt; 0, VLOOKUP(Attendance!$G2486,FINALS_WEEK_WEDNESDAY_PERIOD_SCHEDULE[],2,TRUE),
       VLOOKUP(Attendance!$G2486,REGULAR_WEEK_SCHEDULE[[Wednesday]:[Period]],4,TRUE))),
IF(WEEKDAY($J2486) = 5,
       IF(COUNTIF(BLOCK_THURSDAY_DATES[],Attendance!$J2486) &gt; 0, VLOOKUP(Attendance!$G2486,BLOCK_THURSDAY_PERIOD_SCHEDULE[],2,TRUE),
       IF(COUNTIF(FINALS_WEEK_THURSDAY_DATE[],Attendance!$J2486) &gt; 0, VLOOKUP(Attendance!$G2486,FINALS_WEEK_THURSDAY_PERIOD_SCHEDULE[],2,TRUE),
       VLOOKUP(Attendance!$G2486,REGULAR_WEEK_SCHEDULE[[Thursday]:[Period]],3,TRUE))),
IF(WEEKDAY(Attendance!$J2486) = 6,
       IF(COUNTIF(FINALS_WEEK_FRIDAY_DATE[],Attendance!$J2486) &gt; 0, VLOOKUP(Attendance!$G2486,FINALS_WEEK_FRIDAY_PERIOD_SCHEDULE[],2,TRUE),
       VLOOKUP(Attendance!$G2486,REGULAR_WEEK_SCHEDULE[[Friday]:[Period]],2,TRUE))))))))))</f>
        <v/>
      </c>
      <c r="J2486" s="41" t="str">
        <f t="shared" ca="1" si="119"/>
        <v/>
      </c>
      <c r="K2486" s="41" t="str">
        <f>IF($A2486 &lt;&gt; "",VLOOKUP($A2486,'Student reference sheet'!$A$2:$V$2329, 7,FALSE), "")</f>
        <v/>
      </c>
      <c r="L2486" s="30" t="str">
        <f>IF($A2486 ="", "", VLOOKUP($A2486, 'Student reference sheet'!$A$2:$Z$2603,23,FALSE))</f>
        <v/>
      </c>
      <c r="M2486" s="30" t="str">
        <f>IF($A2486 ="", "", VLOOKUP($A2486, 'Student reference sheet'!$A$2:$Z$2603,24,FALSE))</f>
        <v/>
      </c>
      <c r="N2486" s="30" t="str">
        <f>IF($A2486 ="", "", VLOOKUP($A2486, 'Student reference sheet'!$A$2:$Z$2603,26,FALSE))</f>
        <v/>
      </c>
      <c r="O2486" s="30" t="str">
        <f>IF($A2486 ="", "", VLOOKUP($A2486, 'Student reference sheet'!$A$2:$Z$2603,25,FALSE))</f>
        <v/>
      </c>
      <c r="P2486" s="39" t="str">
        <f>IF($A2486 = "", "", IF(OR(VLOOKUP($A2486,'Student reference sheet'!$A$2:$V$2400,8,FALSE) = "R",  VLOOKUP($A2486,'Student reference sheet'!$A$2:$V$2400,8,FALSE) = "L"), "X", ""))</f>
        <v/>
      </c>
      <c r="Q2486" s="39" t="str">
        <f>IF($A2486 ="", "", VLOOKUP($A2486, 'Student reference sheet'!$A$2:$V$2603,22,FALSE))</f>
        <v/>
      </c>
      <c r="R2486" s="39" t="str">
        <f>IF($A2486 &lt;&gt; "",VLOOKUP($A2486,'Student reference sheet'!$A$2:$V$2329, 5,FALSE), "")</f>
        <v/>
      </c>
      <c r="S2486" s="39" t="str">
        <f>IF($A2486 &lt;&gt; "",VLOOKUP($A2486,'Student reference sheet'!$A$2:$V$2329, 6,FALSE), "")</f>
        <v/>
      </c>
      <c r="T2486" s="30" t="str">
        <f>IF($A2486 = "","",
IF(VLOOKUP($A2486,'Student reference sheet'!$A$2:$V$2329, 10,FALSE) = "Y", "Hispanic",
IF(VLOOKUP($A2486,'Student reference sheet'!$A$2:$V$2329,11,FALSE) &lt;&gt; "",
IF(VLOOKUP($A2486,'Student reference sheet'!$A$2:$V$2329,11,FALSE) = "UNK", "Unknown", VLOOKUP(VALUE(VLOOKUP($A2486,'Student reference sheet'!$A$2:$V$2329,11,FALSE)),'Ethnicity Reference'!$A$2:$B$22,2,FALSE)),
IF(VLOOKUP($A2486,'Student reference sheet'!$A$2:$V$2329,9,FALSE) &lt;&gt; "", VLOOKUP(VALUE(VLOOKUP($A2486,'Student reference sheet'!$A$2:$V$2329,9,FALSE)),'Ethnicity Reference'!$A$2:$B$22,2,FALSE),"Unknown"))))</f>
        <v/>
      </c>
      <c r="U2486" s="35"/>
    </row>
    <row r="2487" spans="1:21" ht="15.75">
      <c r="A2487" s="47"/>
      <c r="B2487" s="33"/>
      <c r="C2487" s="39" t="str">
        <f>IF($A2487 &lt;&gt; "",VLOOKUP($A2487,'Student reference sheet'!$A$2:$V$2329, 3,FALSE), "")</f>
        <v/>
      </c>
      <c r="D2487" s="39" t="str">
        <f>IF($A2487 &lt;&gt; "",VLOOKUP($A2487,'Student reference sheet'!$A$2:$V$2329, 2,FALSE), "")</f>
        <v/>
      </c>
      <c r="E2487" s="35"/>
      <c r="F2487" s="34"/>
      <c r="G2487" s="40" t="str">
        <f t="shared" ca="1" si="117"/>
        <v/>
      </c>
      <c r="H2487" s="40" t="str">
        <f t="shared" ca="1" si="118"/>
        <v/>
      </c>
      <c r="I2487" s="36" t="str">
        <f>IF($A2487 = "", "",
IF(COUNTIF(MINIMUM_DAY_DATES[], Attendance!J2487) &gt; 0, VLOOKUP(Attendance!$G2487,MINIMUM_DAY_PERIOD_SCHEDULE[], 2,TRUE),
IF(COUNTIF(RALLY_DATES[], Attendance!J2487) &gt; 0, VLOOKUP(Attendance!$G2487,RALLY_PERIOD_SCHEDULE[], 2,TRUE),
IF(WEEKDAY(Attendance!$J2487) = 2,
       IF(COUNTIF(FINALS_WEEK_MONDAY_DATE[],Attendance!$J2487) &gt; 0, VLOOKUP(Attendance!$G2487,FINALS_WEEK_MONDAY_PERIOD_SCHEDULE[],2,TRUE),
       VLOOKUP(Attendance!$G2487,REGULAR_WEEK_SCHEDULE[],6,TRUE)),
IF(WEEKDAY($J2487) = 3,
       IF(COUNTIF(FINALS_WEEK_TUESDAY_DATE[],Attendance!$J2487) &gt; 0, VLOOKUP(Attendance!$G2487,FINALS_WEEK_TUESDAY_PERIOD_SCHEDULE[],2,TRUE),
       VLOOKUP(Attendance!$G2487,REGULAR_WEEK_SCHEDULE[[Tuesday]:[Period]],5,TRUE)),
IF(WEEKDAY(Attendance!$J2487) = 4,
        IF(COUNTIF(BLOCK_WEDNESDAY_DATES[],Attendance!$J2487) &gt; 0, VLOOKUP(Attendance!$G2487,BLOCK_WEDNESDAY_PERIOD_SCHEDULE[],2,TRUE),
        IF(COUNTIF(FINALS_WEEK_WEDNESDAY_DATE[],Attendance!$J2487) &gt; 0, VLOOKUP(Attendance!$G2487,FINALS_WEEK_WEDNESDAY_PERIOD_SCHEDULE[],2,TRUE),
       VLOOKUP(Attendance!$G2487,REGULAR_WEEK_SCHEDULE[[Wednesday]:[Period]],4,TRUE))),
IF(WEEKDAY($J2487) = 5,
       IF(COUNTIF(BLOCK_THURSDAY_DATES[],Attendance!$J2487) &gt; 0, VLOOKUP(Attendance!$G2487,BLOCK_THURSDAY_PERIOD_SCHEDULE[],2,TRUE),
       IF(COUNTIF(FINALS_WEEK_THURSDAY_DATE[],Attendance!$J2487) &gt; 0, VLOOKUP(Attendance!$G2487,FINALS_WEEK_THURSDAY_PERIOD_SCHEDULE[],2,TRUE),
       VLOOKUP(Attendance!$G2487,REGULAR_WEEK_SCHEDULE[[Thursday]:[Period]],3,TRUE))),
IF(WEEKDAY(Attendance!$J2487) = 6,
       IF(COUNTIF(FINALS_WEEK_FRIDAY_DATE[],Attendance!$J2487) &gt; 0, VLOOKUP(Attendance!$G2487,FINALS_WEEK_FRIDAY_PERIOD_SCHEDULE[],2,TRUE),
       VLOOKUP(Attendance!$G2487,REGULAR_WEEK_SCHEDULE[[Friday]:[Period]],2,TRUE))))))))))</f>
        <v/>
      </c>
      <c r="J2487" s="41" t="str">
        <f t="shared" ca="1" si="119"/>
        <v/>
      </c>
      <c r="K2487" s="41" t="str">
        <f>IF($A2487 &lt;&gt; "",VLOOKUP($A2487,'Student reference sheet'!$A$2:$V$2329, 7,FALSE), "")</f>
        <v/>
      </c>
      <c r="L2487" s="30" t="str">
        <f>IF($A2487 ="", "", VLOOKUP($A2487, 'Student reference sheet'!$A$2:$Z$2603,23,FALSE))</f>
        <v/>
      </c>
      <c r="M2487" s="30" t="str">
        <f>IF($A2487 ="", "", VLOOKUP($A2487, 'Student reference sheet'!$A$2:$Z$2603,24,FALSE))</f>
        <v/>
      </c>
      <c r="N2487" s="30" t="str">
        <f>IF($A2487 ="", "", VLOOKUP($A2487, 'Student reference sheet'!$A$2:$Z$2603,26,FALSE))</f>
        <v/>
      </c>
      <c r="O2487" s="30" t="str">
        <f>IF($A2487 ="", "", VLOOKUP($A2487, 'Student reference sheet'!$A$2:$Z$2603,25,FALSE))</f>
        <v/>
      </c>
      <c r="P2487" s="39" t="str">
        <f>IF($A2487 = "", "", IF(OR(VLOOKUP($A2487,'Student reference sheet'!$A$2:$V$2400,8,FALSE) = "R",  VLOOKUP($A2487,'Student reference sheet'!$A$2:$V$2400,8,FALSE) = "L"), "X", ""))</f>
        <v/>
      </c>
      <c r="Q2487" s="39" t="str">
        <f>IF($A2487 ="", "", VLOOKUP($A2487, 'Student reference sheet'!$A$2:$V$2603,22,FALSE))</f>
        <v/>
      </c>
      <c r="R2487" s="39" t="str">
        <f>IF($A2487 &lt;&gt; "",VLOOKUP($A2487,'Student reference sheet'!$A$2:$V$2329, 5,FALSE), "")</f>
        <v/>
      </c>
      <c r="S2487" s="39" t="str">
        <f>IF($A2487 &lt;&gt; "",VLOOKUP($A2487,'Student reference sheet'!$A$2:$V$2329, 6,FALSE), "")</f>
        <v/>
      </c>
      <c r="T2487" s="30" t="str">
        <f>IF($A2487 = "","",
IF(VLOOKUP($A2487,'Student reference sheet'!$A$2:$V$2329, 10,FALSE) = "Y", "Hispanic",
IF(VLOOKUP($A2487,'Student reference sheet'!$A$2:$V$2329,11,FALSE) &lt;&gt; "",
IF(VLOOKUP($A2487,'Student reference sheet'!$A$2:$V$2329,11,FALSE) = "UNK", "Unknown", VLOOKUP(VALUE(VLOOKUP($A2487,'Student reference sheet'!$A$2:$V$2329,11,FALSE)),'Ethnicity Reference'!$A$2:$B$22,2,FALSE)),
IF(VLOOKUP($A2487,'Student reference sheet'!$A$2:$V$2329,9,FALSE) &lt;&gt; "", VLOOKUP(VALUE(VLOOKUP($A2487,'Student reference sheet'!$A$2:$V$2329,9,FALSE)),'Ethnicity Reference'!$A$2:$B$22,2,FALSE),"Unknown"))))</f>
        <v/>
      </c>
      <c r="U2487" s="35"/>
    </row>
    <row r="2488" spans="1:21" ht="15.75">
      <c r="A2488" s="47"/>
      <c r="B2488" s="33"/>
      <c r="C2488" s="39" t="str">
        <f>IF($A2488 &lt;&gt; "",VLOOKUP($A2488,'Student reference sheet'!$A$2:$V$2329, 3,FALSE), "")</f>
        <v/>
      </c>
      <c r="D2488" s="39" t="str">
        <f>IF($A2488 &lt;&gt; "",VLOOKUP($A2488,'Student reference sheet'!$A$2:$V$2329, 2,FALSE), "")</f>
        <v/>
      </c>
      <c r="E2488" s="35"/>
      <c r="F2488" s="34"/>
      <c r="G2488" s="40" t="str">
        <f t="shared" ca="1" si="117"/>
        <v/>
      </c>
      <c r="H2488" s="40" t="str">
        <f t="shared" ca="1" si="118"/>
        <v/>
      </c>
      <c r="I2488" s="36" t="str">
        <f>IF($A2488 = "", "",
IF(COUNTIF(MINIMUM_DAY_DATES[], Attendance!J2488) &gt; 0, VLOOKUP(Attendance!$G2488,MINIMUM_DAY_PERIOD_SCHEDULE[], 2,TRUE),
IF(COUNTIF(RALLY_DATES[], Attendance!J2488) &gt; 0, VLOOKUP(Attendance!$G2488,RALLY_PERIOD_SCHEDULE[], 2,TRUE),
IF(WEEKDAY(Attendance!$J2488) = 2,
       IF(COUNTIF(FINALS_WEEK_MONDAY_DATE[],Attendance!$J2488) &gt; 0, VLOOKUP(Attendance!$G2488,FINALS_WEEK_MONDAY_PERIOD_SCHEDULE[],2,TRUE),
       VLOOKUP(Attendance!$G2488,REGULAR_WEEK_SCHEDULE[],6,TRUE)),
IF(WEEKDAY($J2488) = 3,
       IF(COUNTIF(FINALS_WEEK_TUESDAY_DATE[],Attendance!$J2488) &gt; 0, VLOOKUP(Attendance!$G2488,FINALS_WEEK_TUESDAY_PERIOD_SCHEDULE[],2,TRUE),
       VLOOKUP(Attendance!$G2488,REGULAR_WEEK_SCHEDULE[[Tuesday]:[Period]],5,TRUE)),
IF(WEEKDAY(Attendance!$J2488) = 4,
        IF(COUNTIF(BLOCK_WEDNESDAY_DATES[],Attendance!$J2488) &gt; 0, VLOOKUP(Attendance!$G2488,BLOCK_WEDNESDAY_PERIOD_SCHEDULE[],2,TRUE),
        IF(COUNTIF(FINALS_WEEK_WEDNESDAY_DATE[],Attendance!$J2488) &gt; 0, VLOOKUP(Attendance!$G2488,FINALS_WEEK_WEDNESDAY_PERIOD_SCHEDULE[],2,TRUE),
       VLOOKUP(Attendance!$G2488,REGULAR_WEEK_SCHEDULE[[Wednesday]:[Period]],4,TRUE))),
IF(WEEKDAY($J2488) = 5,
       IF(COUNTIF(BLOCK_THURSDAY_DATES[],Attendance!$J2488) &gt; 0, VLOOKUP(Attendance!$G2488,BLOCK_THURSDAY_PERIOD_SCHEDULE[],2,TRUE),
       IF(COUNTIF(FINALS_WEEK_THURSDAY_DATE[],Attendance!$J2488) &gt; 0, VLOOKUP(Attendance!$G2488,FINALS_WEEK_THURSDAY_PERIOD_SCHEDULE[],2,TRUE),
       VLOOKUP(Attendance!$G2488,REGULAR_WEEK_SCHEDULE[[Thursday]:[Period]],3,TRUE))),
IF(WEEKDAY(Attendance!$J2488) = 6,
       IF(COUNTIF(FINALS_WEEK_FRIDAY_DATE[],Attendance!$J2488) &gt; 0, VLOOKUP(Attendance!$G2488,FINALS_WEEK_FRIDAY_PERIOD_SCHEDULE[],2,TRUE),
       VLOOKUP(Attendance!$G2488,REGULAR_WEEK_SCHEDULE[[Friday]:[Period]],2,TRUE))))))))))</f>
        <v/>
      </c>
      <c r="J2488" s="41" t="str">
        <f t="shared" ca="1" si="119"/>
        <v/>
      </c>
      <c r="K2488" s="41" t="str">
        <f>IF($A2488 &lt;&gt; "",VLOOKUP($A2488,'Student reference sheet'!$A$2:$V$2329, 7,FALSE), "")</f>
        <v/>
      </c>
      <c r="L2488" s="30" t="str">
        <f>IF($A2488 ="", "", VLOOKUP($A2488, 'Student reference sheet'!$A$2:$Z$2603,23,FALSE))</f>
        <v/>
      </c>
      <c r="M2488" s="30" t="str">
        <f>IF($A2488 ="", "", VLOOKUP($A2488, 'Student reference sheet'!$A$2:$Z$2603,24,FALSE))</f>
        <v/>
      </c>
      <c r="N2488" s="30" t="str">
        <f>IF($A2488 ="", "", VLOOKUP($A2488, 'Student reference sheet'!$A$2:$Z$2603,26,FALSE))</f>
        <v/>
      </c>
      <c r="O2488" s="30" t="str">
        <f>IF($A2488 ="", "", VLOOKUP($A2488, 'Student reference sheet'!$A$2:$Z$2603,25,FALSE))</f>
        <v/>
      </c>
      <c r="P2488" s="39" t="str">
        <f>IF($A2488 = "", "", IF(OR(VLOOKUP($A2488,'Student reference sheet'!$A$2:$V$2400,8,FALSE) = "R",  VLOOKUP($A2488,'Student reference sheet'!$A$2:$V$2400,8,FALSE) = "L"), "X", ""))</f>
        <v/>
      </c>
      <c r="Q2488" s="39" t="str">
        <f>IF($A2488 ="", "", VLOOKUP($A2488, 'Student reference sheet'!$A$2:$V$2603,22,FALSE))</f>
        <v/>
      </c>
      <c r="R2488" s="39" t="str">
        <f>IF($A2488 &lt;&gt; "",VLOOKUP($A2488,'Student reference sheet'!$A$2:$V$2329, 5,FALSE), "")</f>
        <v/>
      </c>
      <c r="S2488" s="39" t="str">
        <f>IF($A2488 &lt;&gt; "",VLOOKUP($A2488,'Student reference sheet'!$A$2:$V$2329, 6,FALSE), "")</f>
        <v/>
      </c>
      <c r="T2488" s="30" t="str">
        <f>IF($A2488 = "","",
IF(VLOOKUP($A2488,'Student reference sheet'!$A$2:$V$2329, 10,FALSE) = "Y", "Hispanic",
IF(VLOOKUP($A2488,'Student reference sheet'!$A$2:$V$2329,11,FALSE) &lt;&gt; "",
IF(VLOOKUP($A2488,'Student reference sheet'!$A$2:$V$2329,11,FALSE) = "UNK", "Unknown", VLOOKUP(VALUE(VLOOKUP($A2488,'Student reference sheet'!$A$2:$V$2329,11,FALSE)),'Ethnicity Reference'!$A$2:$B$22,2,FALSE)),
IF(VLOOKUP($A2488,'Student reference sheet'!$A$2:$V$2329,9,FALSE) &lt;&gt; "", VLOOKUP(VALUE(VLOOKUP($A2488,'Student reference sheet'!$A$2:$V$2329,9,FALSE)),'Ethnicity Reference'!$A$2:$B$22,2,FALSE),"Unknown"))))</f>
        <v/>
      </c>
      <c r="U2488" s="35"/>
    </row>
    <row r="2489" spans="1:21" ht="15.75">
      <c r="A2489" s="47"/>
      <c r="B2489" s="33"/>
      <c r="C2489" s="39" t="str">
        <f>IF($A2489 &lt;&gt; "",VLOOKUP($A2489,'Student reference sheet'!$A$2:$V$2329, 3,FALSE), "")</f>
        <v/>
      </c>
      <c r="D2489" s="39" t="str">
        <f>IF($A2489 &lt;&gt; "",VLOOKUP($A2489,'Student reference sheet'!$A$2:$V$2329, 2,FALSE), "")</f>
        <v/>
      </c>
      <c r="E2489" s="35"/>
      <c r="F2489" s="34"/>
      <c r="G2489" s="40" t="str">
        <f t="shared" ca="1" si="117"/>
        <v/>
      </c>
      <c r="H2489" s="40" t="str">
        <f t="shared" ca="1" si="118"/>
        <v/>
      </c>
      <c r="I2489" s="36" t="str">
        <f>IF($A2489 = "", "",
IF(COUNTIF(MINIMUM_DAY_DATES[], Attendance!J2489) &gt; 0, VLOOKUP(Attendance!$G2489,MINIMUM_DAY_PERIOD_SCHEDULE[], 2,TRUE),
IF(COUNTIF(RALLY_DATES[], Attendance!J2489) &gt; 0, VLOOKUP(Attendance!$G2489,RALLY_PERIOD_SCHEDULE[], 2,TRUE),
IF(WEEKDAY(Attendance!$J2489) = 2,
       IF(COUNTIF(FINALS_WEEK_MONDAY_DATE[],Attendance!$J2489) &gt; 0, VLOOKUP(Attendance!$G2489,FINALS_WEEK_MONDAY_PERIOD_SCHEDULE[],2,TRUE),
       VLOOKUP(Attendance!$G2489,REGULAR_WEEK_SCHEDULE[],6,TRUE)),
IF(WEEKDAY($J2489) = 3,
       IF(COUNTIF(FINALS_WEEK_TUESDAY_DATE[],Attendance!$J2489) &gt; 0, VLOOKUP(Attendance!$G2489,FINALS_WEEK_TUESDAY_PERIOD_SCHEDULE[],2,TRUE),
       VLOOKUP(Attendance!$G2489,REGULAR_WEEK_SCHEDULE[[Tuesday]:[Period]],5,TRUE)),
IF(WEEKDAY(Attendance!$J2489) = 4,
        IF(COUNTIF(BLOCK_WEDNESDAY_DATES[],Attendance!$J2489) &gt; 0, VLOOKUP(Attendance!$G2489,BLOCK_WEDNESDAY_PERIOD_SCHEDULE[],2,TRUE),
        IF(COUNTIF(FINALS_WEEK_WEDNESDAY_DATE[],Attendance!$J2489) &gt; 0, VLOOKUP(Attendance!$G2489,FINALS_WEEK_WEDNESDAY_PERIOD_SCHEDULE[],2,TRUE),
       VLOOKUP(Attendance!$G2489,REGULAR_WEEK_SCHEDULE[[Wednesday]:[Period]],4,TRUE))),
IF(WEEKDAY($J2489) = 5,
       IF(COUNTIF(BLOCK_THURSDAY_DATES[],Attendance!$J2489) &gt; 0, VLOOKUP(Attendance!$G2489,BLOCK_THURSDAY_PERIOD_SCHEDULE[],2,TRUE),
       IF(COUNTIF(FINALS_WEEK_THURSDAY_DATE[],Attendance!$J2489) &gt; 0, VLOOKUP(Attendance!$G2489,FINALS_WEEK_THURSDAY_PERIOD_SCHEDULE[],2,TRUE),
       VLOOKUP(Attendance!$G2489,REGULAR_WEEK_SCHEDULE[[Thursday]:[Period]],3,TRUE))),
IF(WEEKDAY(Attendance!$J2489) = 6,
       IF(COUNTIF(FINALS_WEEK_FRIDAY_DATE[],Attendance!$J2489) &gt; 0, VLOOKUP(Attendance!$G2489,FINALS_WEEK_FRIDAY_PERIOD_SCHEDULE[],2,TRUE),
       VLOOKUP(Attendance!$G2489,REGULAR_WEEK_SCHEDULE[[Friday]:[Period]],2,TRUE))))))))))</f>
        <v/>
      </c>
      <c r="J2489" s="41" t="str">
        <f t="shared" ca="1" si="119"/>
        <v/>
      </c>
      <c r="K2489" s="41" t="str">
        <f>IF($A2489 &lt;&gt; "",VLOOKUP($A2489,'Student reference sheet'!$A$2:$V$2329, 7,FALSE), "")</f>
        <v/>
      </c>
      <c r="L2489" s="30" t="str">
        <f>IF($A2489 ="", "", VLOOKUP($A2489, 'Student reference sheet'!$A$2:$Z$2603,23,FALSE))</f>
        <v/>
      </c>
      <c r="M2489" s="30" t="str">
        <f>IF($A2489 ="", "", VLOOKUP($A2489, 'Student reference sheet'!$A$2:$Z$2603,24,FALSE))</f>
        <v/>
      </c>
      <c r="N2489" s="30" t="str">
        <f>IF($A2489 ="", "", VLOOKUP($A2489, 'Student reference sheet'!$A$2:$Z$2603,26,FALSE))</f>
        <v/>
      </c>
      <c r="O2489" s="30" t="str">
        <f>IF($A2489 ="", "", VLOOKUP($A2489, 'Student reference sheet'!$A$2:$Z$2603,25,FALSE))</f>
        <v/>
      </c>
      <c r="P2489" s="39" t="str">
        <f>IF($A2489 = "", "", IF(OR(VLOOKUP($A2489,'Student reference sheet'!$A$2:$V$2400,8,FALSE) = "R",  VLOOKUP($A2489,'Student reference sheet'!$A$2:$V$2400,8,FALSE) = "L"), "X", ""))</f>
        <v/>
      </c>
      <c r="Q2489" s="39" t="str">
        <f>IF($A2489 ="", "", VLOOKUP($A2489, 'Student reference sheet'!$A$2:$V$2603,22,FALSE))</f>
        <v/>
      </c>
      <c r="R2489" s="39" t="str">
        <f>IF($A2489 &lt;&gt; "",VLOOKUP($A2489,'Student reference sheet'!$A$2:$V$2329, 5,FALSE), "")</f>
        <v/>
      </c>
      <c r="S2489" s="39" t="str">
        <f>IF($A2489 &lt;&gt; "",VLOOKUP($A2489,'Student reference sheet'!$A$2:$V$2329, 6,FALSE), "")</f>
        <v/>
      </c>
      <c r="T2489" s="30" t="str">
        <f>IF($A2489 = "","",
IF(VLOOKUP($A2489,'Student reference sheet'!$A$2:$V$2329, 10,FALSE) = "Y", "Hispanic",
IF(VLOOKUP($A2489,'Student reference sheet'!$A$2:$V$2329,11,FALSE) &lt;&gt; "",
IF(VLOOKUP($A2489,'Student reference sheet'!$A$2:$V$2329,11,FALSE) = "UNK", "Unknown", VLOOKUP(VALUE(VLOOKUP($A2489,'Student reference sheet'!$A$2:$V$2329,11,FALSE)),'Ethnicity Reference'!$A$2:$B$22,2,FALSE)),
IF(VLOOKUP($A2489,'Student reference sheet'!$A$2:$V$2329,9,FALSE) &lt;&gt; "", VLOOKUP(VALUE(VLOOKUP($A2489,'Student reference sheet'!$A$2:$V$2329,9,FALSE)),'Ethnicity Reference'!$A$2:$B$22,2,FALSE),"Unknown"))))</f>
        <v/>
      </c>
      <c r="U2489" s="35"/>
    </row>
    <row r="2490" spans="1:21" ht="15.75">
      <c r="A2490" s="47"/>
      <c r="B2490" s="33"/>
      <c r="C2490" s="39" t="str">
        <f>IF($A2490 &lt;&gt; "",VLOOKUP($A2490,'Student reference sheet'!$A$2:$V$2329, 3,FALSE), "")</f>
        <v/>
      </c>
      <c r="D2490" s="39" t="str">
        <f>IF($A2490 &lt;&gt; "",VLOOKUP($A2490,'Student reference sheet'!$A$2:$V$2329, 2,FALSE), "")</f>
        <v/>
      </c>
      <c r="E2490" s="35"/>
      <c r="F2490" s="34"/>
      <c r="G2490" s="40" t="str">
        <f t="shared" ca="1" si="117"/>
        <v/>
      </c>
      <c r="H2490" s="40" t="str">
        <f t="shared" ca="1" si="118"/>
        <v/>
      </c>
      <c r="I2490" s="36" t="str">
        <f>IF($A2490 = "", "",
IF(COUNTIF(MINIMUM_DAY_DATES[], Attendance!J2490) &gt; 0, VLOOKUP(Attendance!$G2490,MINIMUM_DAY_PERIOD_SCHEDULE[], 2,TRUE),
IF(COUNTIF(RALLY_DATES[], Attendance!J2490) &gt; 0, VLOOKUP(Attendance!$G2490,RALLY_PERIOD_SCHEDULE[], 2,TRUE),
IF(WEEKDAY(Attendance!$J2490) = 2,
       IF(COUNTIF(FINALS_WEEK_MONDAY_DATE[],Attendance!$J2490) &gt; 0, VLOOKUP(Attendance!$G2490,FINALS_WEEK_MONDAY_PERIOD_SCHEDULE[],2,TRUE),
       VLOOKUP(Attendance!$G2490,REGULAR_WEEK_SCHEDULE[],6,TRUE)),
IF(WEEKDAY($J2490) = 3,
       IF(COUNTIF(FINALS_WEEK_TUESDAY_DATE[],Attendance!$J2490) &gt; 0, VLOOKUP(Attendance!$G2490,FINALS_WEEK_TUESDAY_PERIOD_SCHEDULE[],2,TRUE),
       VLOOKUP(Attendance!$G2490,REGULAR_WEEK_SCHEDULE[[Tuesday]:[Period]],5,TRUE)),
IF(WEEKDAY(Attendance!$J2490) = 4,
        IF(COUNTIF(BLOCK_WEDNESDAY_DATES[],Attendance!$J2490) &gt; 0, VLOOKUP(Attendance!$G2490,BLOCK_WEDNESDAY_PERIOD_SCHEDULE[],2,TRUE),
        IF(COUNTIF(FINALS_WEEK_WEDNESDAY_DATE[],Attendance!$J2490) &gt; 0, VLOOKUP(Attendance!$G2490,FINALS_WEEK_WEDNESDAY_PERIOD_SCHEDULE[],2,TRUE),
       VLOOKUP(Attendance!$G2490,REGULAR_WEEK_SCHEDULE[[Wednesday]:[Period]],4,TRUE))),
IF(WEEKDAY($J2490) = 5,
       IF(COUNTIF(BLOCK_THURSDAY_DATES[],Attendance!$J2490) &gt; 0, VLOOKUP(Attendance!$G2490,BLOCK_THURSDAY_PERIOD_SCHEDULE[],2,TRUE),
       IF(COUNTIF(FINALS_WEEK_THURSDAY_DATE[],Attendance!$J2490) &gt; 0, VLOOKUP(Attendance!$G2490,FINALS_WEEK_THURSDAY_PERIOD_SCHEDULE[],2,TRUE),
       VLOOKUP(Attendance!$G2490,REGULAR_WEEK_SCHEDULE[[Thursday]:[Period]],3,TRUE))),
IF(WEEKDAY(Attendance!$J2490) = 6,
       IF(COUNTIF(FINALS_WEEK_FRIDAY_DATE[],Attendance!$J2490) &gt; 0, VLOOKUP(Attendance!$G2490,FINALS_WEEK_FRIDAY_PERIOD_SCHEDULE[],2,TRUE),
       VLOOKUP(Attendance!$G2490,REGULAR_WEEK_SCHEDULE[[Friday]:[Period]],2,TRUE))))))))))</f>
        <v/>
      </c>
      <c r="J2490" s="41" t="str">
        <f t="shared" ca="1" si="119"/>
        <v/>
      </c>
      <c r="K2490" s="41" t="str">
        <f>IF($A2490 &lt;&gt; "",VLOOKUP($A2490,'Student reference sheet'!$A$2:$V$2329, 7,FALSE), "")</f>
        <v/>
      </c>
      <c r="L2490" s="30" t="str">
        <f>IF($A2490 ="", "", VLOOKUP($A2490, 'Student reference sheet'!$A$2:$Z$2603,23,FALSE))</f>
        <v/>
      </c>
      <c r="M2490" s="30" t="str">
        <f>IF($A2490 ="", "", VLOOKUP($A2490, 'Student reference sheet'!$A$2:$Z$2603,24,FALSE))</f>
        <v/>
      </c>
      <c r="N2490" s="30" t="str">
        <f>IF($A2490 ="", "", VLOOKUP($A2490, 'Student reference sheet'!$A$2:$Z$2603,26,FALSE))</f>
        <v/>
      </c>
      <c r="O2490" s="30" t="str">
        <f>IF($A2490 ="", "", VLOOKUP($A2490, 'Student reference sheet'!$A$2:$Z$2603,25,FALSE))</f>
        <v/>
      </c>
      <c r="P2490" s="39" t="str">
        <f>IF($A2490 = "", "", IF(OR(VLOOKUP($A2490,'Student reference sheet'!$A$2:$V$2400,8,FALSE) = "R",  VLOOKUP($A2490,'Student reference sheet'!$A$2:$V$2400,8,FALSE) = "L"), "X", ""))</f>
        <v/>
      </c>
      <c r="Q2490" s="39" t="str">
        <f>IF($A2490 ="", "", VLOOKUP($A2490, 'Student reference sheet'!$A$2:$V$2603,22,FALSE))</f>
        <v/>
      </c>
      <c r="R2490" s="39" t="str">
        <f>IF($A2490 &lt;&gt; "",VLOOKUP($A2490,'Student reference sheet'!$A$2:$V$2329, 5,FALSE), "")</f>
        <v/>
      </c>
      <c r="S2490" s="39" t="str">
        <f>IF($A2490 &lt;&gt; "",VLOOKUP($A2490,'Student reference sheet'!$A$2:$V$2329, 6,FALSE), "")</f>
        <v/>
      </c>
      <c r="T2490" s="30" t="str">
        <f>IF($A2490 = "","",
IF(VLOOKUP($A2490,'Student reference sheet'!$A$2:$V$2329, 10,FALSE) = "Y", "Hispanic",
IF(VLOOKUP($A2490,'Student reference sheet'!$A$2:$V$2329,11,FALSE) &lt;&gt; "",
IF(VLOOKUP($A2490,'Student reference sheet'!$A$2:$V$2329,11,FALSE) = "UNK", "Unknown", VLOOKUP(VALUE(VLOOKUP($A2490,'Student reference sheet'!$A$2:$V$2329,11,FALSE)),'Ethnicity Reference'!$A$2:$B$22,2,FALSE)),
IF(VLOOKUP($A2490,'Student reference sheet'!$A$2:$V$2329,9,FALSE) &lt;&gt; "", VLOOKUP(VALUE(VLOOKUP($A2490,'Student reference sheet'!$A$2:$V$2329,9,FALSE)),'Ethnicity Reference'!$A$2:$B$22,2,FALSE),"Unknown"))))</f>
        <v/>
      </c>
      <c r="U2490" s="35"/>
    </row>
    <row r="2491" spans="1:21" ht="15.75">
      <c r="A2491" s="47"/>
      <c r="B2491" s="33"/>
      <c r="C2491" s="39" t="str">
        <f>IF($A2491 &lt;&gt; "",VLOOKUP($A2491,'Student reference sheet'!$A$2:$V$2329, 3,FALSE), "")</f>
        <v/>
      </c>
      <c r="D2491" s="39" t="str">
        <f>IF($A2491 &lt;&gt; "",VLOOKUP($A2491,'Student reference sheet'!$A$2:$V$2329, 2,FALSE), "")</f>
        <v/>
      </c>
      <c r="E2491" s="35"/>
      <c r="F2491" s="34"/>
      <c r="G2491" s="40" t="str">
        <f t="shared" ca="1" si="117"/>
        <v/>
      </c>
      <c r="H2491" s="40" t="str">
        <f t="shared" ca="1" si="118"/>
        <v/>
      </c>
      <c r="I2491" s="36" t="str">
        <f>IF($A2491 = "", "",
IF(COUNTIF(MINIMUM_DAY_DATES[], Attendance!J2491) &gt; 0, VLOOKUP(Attendance!$G2491,MINIMUM_DAY_PERIOD_SCHEDULE[], 2,TRUE),
IF(COUNTIF(RALLY_DATES[], Attendance!J2491) &gt; 0, VLOOKUP(Attendance!$G2491,RALLY_PERIOD_SCHEDULE[], 2,TRUE),
IF(WEEKDAY(Attendance!$J2491) = 2,
       IF(COUNTIF(FINALS_WEEK_MONDAY_DATE[],Attendance!$J2491) &gt; 0, VLOOKUP(Attendance!$G2491,FINALS_WEEK_MONDAY_PERIOD_SCHEDULE[],2,TRUE),
       VLOOKUP(Attendance!$G2491,REGULAR_WEEK_SCHEDULE[],6,TRUE)),
IF(WEEKDAY($J2491) = 3,
       IF(COUNTIF(FINALS_WEEK_TUESDAY_DATE[],Attendance!$J2491) &gt; 0, VLOOKUP(Attendance!$G2491,FINALS_WEEK_TUESDAY_PERIOD_SCHEDULE[],2,TRUE),
       VLOOKUP(Attendance!$G2491,REGULAR_WEEK_SCHEDULE[[Tuesday]:[Period]],5,TRUE)),
IF(WEEKDAY(Attendance!$J2491) = 4,
        IF(COUNTIF(BLOCK_WEDNESDAY_DATES[],Attendance!$J2491) &gt; 0, VLOOKUP(Attendance!$G2491,BLOCK_WEDNESDAY_PERIOD_SCHEDULE[],2,TRUE),
        IF(COUNTIF(FINALS_WEEK_WEDNESDAY_DATE[],Attendance!$J2491) &gt; 0, VLOOKUP(Attendance!$G2491,FINALS_WEEK_WEDNESDAY_PERIOD_SCHEDULE[],2,TRUE),
       VLOOKUP(Attendance!$G2491,REGULAR_WEEK_SCHEDULE[[Wednesday]:[Period]],4,TRUE))),
IF(WEEKDAY($J2491) = 5,
       IF(COUNTIF(BLOCK_THURSDAY_DATES[],Attendance!$J2491) &gt; 0, VLOOKUP(Attendance!$G2491,BLOCK_THURSDAY_PERIOD_SCHEDULE[],2,TRUE),
       IF(COUNTIF(FINALS_WEEK_THURSDAY_DATE[],Attendance!$J2491) &gt; 0, VLOOKUP(Attendance!$G2491,FINALS_WEEK_THURSDAY_PERIOD_SCHEDULE[],2,TRUE),
       VLOOKUP(Attendance!$G2491,REGULAR_WEEK_SCHEDULE[[Thursday]:[Period]],3,TRUE))),
IF(WEEKDAY(Attendance!$J2491) = 6,
       IF(COUNTIF(FINALS_WEEK_FRIDAY_DATE[],Attendance!$J2491) &gt; 0, VLOOKUP(Attendance!$G2491,FINALS_WEEK_FRIDAY_PERIOD_SCHEDULE[],2,TRUE),
       VLOOKUP(Attendance!$G2491,REGULAR_WEEK_SCHEDULE[[Friday]:[Period]],2,TRUE))))))))))</f>
        <v/>
      </c>
      <c r="J2491" s="41" t="str">
        <f t="shared" ca="1" si="119"/>
        <v/>
      </c>
      <c r="K2491" s="41" t="str">
        <f>IF($A2491 &lt;&gt; "",VLOOKUP($A2491,'Student reference sheet'!$A$2:$V$2329, 7,FALSE), "")</f>
        <v/>
      </c>
      <c r="L2491" s="30" t="str">
        <f>IF($A2491 ="", "", VLOOKUP($A2491, 'Student reference sheet'!$A$2:$Z$2603,23,FALSE))</f>
        <v/>
      </c>
      <c r="M2491" s="30" t="str">
        <f>IF($A2491 ="", "", VLOOKUP($A2491, 'Student reference sheet'!$A$2:$Z$2603,24,FALSE))</f>
        <v/>
      </c>
      <c r="N2491" s="30" t="str">
        <f>IF($A2491 ="", "", VLOOKUP($A2491, 'Student reference sheet'!$A$2:$Z$2603,26,FALSE))</f>
        <v/>
      </c>
      <c r="O2491" s="30" t="str">
        <f>IF($A2491 ="", "", VLOOKUP($A2491, 'Student reference sheet'!$A$2:$Z$2603,25,FALSE))</f>
        <v/>
      </c>
      <c r="P2491" s="39" t="str">
        <f>IF($A2491 = "", "", IF(OR(VLOOKUP($A2491,'Student reference sheet'!$A$2:$V$2400,8,FALSE) = "R",  VLOOKUP($A2491,'Student reference sheet'!$A$2:$V$2400,8,FALSE) = "L"), "X", ""))</f>
        <v/>
      </c>
      <c r="Q2491" s="39" t="str">
        <f>IF($A2491 ="", "", VLOOKUP($A2491, 'Student reference sheet'!$A$2:$V$2603,22,FALSE))</f>
        <v/>
      </c>
      <c r="R2491" s="39" t="str">
        <f>IF($A2491 &lt;&gt; "",VLOOKUP($A2491,'Student reference sheet'!$A$2:$V$2329, 5,FALSE), "")</f>
        <v/>
      </c>
      <c r="S2491" s="39" t="str">
        <f>IF($A2491 &lt;&gt; "",VLOOKUP($A2491,'Student reference sheet'!$A$2:$V$2329, 6,FALSE), "")</f>
        <v/>
      </c>
      <c r="T2491" s="30" t="str">
        <f>IF($A2491 = "","",
IF(VLOOKUP($A2491,'Student reference sheet'!$A$2:$V$2329, 10,FALSE) = "Y", "Hispanic",
IF(VLOOKUP($A2491,'Student reference sheet'!$A$2:$V$2329,11,FALSE) &lt;&gt; "",
IF(VLOOKUP($A2491,'Student reference sheet'!$A$2:$V$2329,11,FALSE) = "UNK", "Unknown", VLOOKUP(VALUE(VLOOKUP($A2491,'Student reference sheet'!$A$2:$V$2329,11,FALSE)),'Ethnicity Reference'!$A$2:$B$22,2,FALSE)),
IF(VLOOKUP($A2491,'Student reference sheet'!$A$2:$V$2329,9,FALSE) &lt;&gt; "", VLOOKUP(VALUE(VLOOKUP($A2491,'Student reference sheet'!$A$2:$V$2329,9,FALSE)),'Ethnicity Reference'!$A$2:$B$22,2,FALSE),"Unknown"))))</f>
        <v/>
      </c>
      <c r="U2491" s="35"/>
    </row>
    <row r="2492" spans="1:21" ht="15.75">
      <c r="A2492" s="47"/>
      <c r="B2492" s="33"/>
      <c r="C2492" s="39" t="str">
        <f>IF($A2492 &lt;&gt; "",VLOOKUP($A2492,'Student reference sheet'!$A$2:$V$2329, 3,FALSE), "")</f>
        <v/>
      </c>
      <c r="D2492" s="39" t="str">
        <f>IF($A2492 &lt;&gt; "",VLOOKUP($A2492,'Student reference sheet'!$A$2:$V$2329, 2,FALSE), "")</f>
        <v/>
      </c>
      <c r="E2492" s="35"/>
      <c r="F2492" s="34"/>
      <c r="G2492" s="40" t="str">
        <f t="shared" ca="1" si="117"/>
        <v/>
      </c>
      <c r="H2492" s="40" t="str">
        <f t="shared" ca="1" si="118"/>
        <v/>
      </c>
      <c r="I2492" s="36" t="str">
        <f>IF($A2492 = "", "",
IF(COUNTIF(MINIMUM_DAY_DATES[], Attendance!J2492) &gt; 0, VLOOKUP(Attendance!$G2492,MINIMUM_DAY_PERIOD_SCHEDULE[], 2,TRUE),
IF(COUNTIF(RALLY_DATES[], Attendance!J2492) &gt; 0, VLOOKUP(Attendance!$G2492,RALLY_PERIOD_SCHEDULE[], 2,TRUE),
IF(WEEKDAY(Attendance!$J2492) = 2,
       IF(COUNTIF(FINALS_WEEK_MONDAY_DATE[],Attendance!$J2492) &gt; 0, VLOOKUP(Attendance!$G2492,FINALS_WEEK_MONDAY_PERIOD_SCHEDULE[],2,TRUE),
       VLOOKUP(Attendance!$G2492,REGULAR_WEEK_SCHEDULE[],6,TRUE)),
IF(WEEKDAY($J2492) = 3,
       IF(COUNTIF(FINALS_WEEK_TUESDAY_DATE[],Attendance!$J2492) &gt; 0, VLOOKUP(Attendance!$G2492,FINALS_WEEK_TUESDAY_PERIOD_SCHEDULE[],2,TRUE),
       VLOOKUP(Attendance!$G2492,REGULAR_WEEK_SCHEDULE[[Tuesday]:[Period]],5,TRUE)),
IF(WEEKDAY(Attendance!$J2492) = 4,
        IF(COUNTIF(BLOCK_WEDNESDAY_DATES[],Attendance!$J2492) &gt; 0, VLOOKUP(Attendance!$G2492,BLOCK_WEDNESDAY_PERIOD_SCHEDULE[],2,TRUE),
        IF(COUNTIF(FINALS_WEEK_WEDNESDAY_DATE[],Attendance!$J2492) &gt; 0, VLOOKUP(Attendance!$G2492,FINALS_WEEK_WEDNESDAY_PERIOD_SCHEDULE[],2,TRUE),
       VLOOKUP(Attendance!$G2492,REGULAR_WEEK_SCHEDULE[[Wednesday]:[Period]],4,TRUE))),
IF(WEEKDAY($J2492) = 5,
       IF(COUNTIF(BLOCK_THURSDAY_DATES[],Attendance!$J2492) &gt; 0, VLOOKUP(Attendance!$G2492,BLOCK_THURSDAY_PERIOD_SCHEDULE[],2,TRUE),
       IF(COUNTIF(FINALS_WEEK_THURSDAY_DATE[],Attendance!$J2492) &gt; 0, VLOOKUP(Attendance!$G2492,FINALS_WEEK_THURSDAY_PERIOD_SCHEDULE[],2,TRUE),
       VLOOKUP(Attendance!$G2492,REGULAR_WEEK_SCHEDULE[[Thursday]:[Period]],3,TRUE))),
IF(WEEKDAY(Attendance!$J2492) = 6,
       IF(COUNTIF(FINALS_WEEK_FRIDAY_DATE[],Attendance!$J2492) &gt; 0, VLOOKUP(Attendance!$G2492,FINALS_WEEK_FRIDAY_PERIOD_SCHEDULE[],2,TRUE),
       VLOOKUP(Attendance!$G2492,REGULAR_WEEK_SCHEDULE[[Friday]:[Period]],2,TRUE))))))))))</f>
        <v/>
      </c>
      <c r="J2492" s="41" t="str">
        <f t="shared" ca="1" si="119"/>
        <v/>
      </c>
      <c r="K2492" s="41" t="str">
        <f>IF($A2492 &lt;&gt; "",VLOOKUP($A2492,'Student reference sheet'!$A$2:$V$2329, 7,FALSE), "")</f>
        <v/>
      </c>
      <c r="L2492" s="30" t="str">
        <f>IF($A2492 ="", "", VLOOKUP($A2492, 'Student reference sheet'!$A$2:$Z$2603,23,FALSE))</f>
        <v/>
      </c>
      <c r="M2492" s="30" t="str">
        <f>IF($A2492 ="", "", VLOOKUP($A2492, 'Student reference sheet'!$A$2:$Z$2603,24,FALSE))</f>
        <v/>
      </c>
      <c r="N2492" s="30" t="str">
        <f>IF($A2492 ="", "", VLOOKUP($A2492, 'Student reference sheet'!$A$2:$Z$2603,26,FALSE))</f>
        <v/>
      </c>
      <c r="O2492" s="30" t="str">
        <f>IF($A2492 ="", "", VLOOKUP($A2492, 'Student reference sheet'!$A$2:$Z$2603,25,FALSE))</f>
        <v/>
      </c>
      <c r="P2492" s="39" t="str">
        <f>IF($A2492 = "", "", IF(OR(VLOOKUP($A2492,'Student reference sheet'!$A$2:$V$2400,8,FALSE) = "R",  VLOOKUP($A2492,'Student reference sheet'!$A$2:$V$2400,8,FALSE) = "L"), "X", ""))</f>
        <v/>
      </c>
      <c r="Q2492" s="39" t="str">
        <f>IF($A2492 ="", "", VLOOKUP($A2492, 'Student reference sheet'!$A$2:$V$2603,22,FALSE))</f>
        <v/>
      </c>
      <c r="R2492" s="39" t="str">
        <f>IF($A2492 &lt;&gt; "",VLOOKUP($A2492,'Student reference sheet'!$A$2:$V$2329, 5,FALSE), "")</f>
        <v/>
      </c>
      <c r="S2492" s="39" t="str">
        <f>IF($A2492 &lt;&gt; "",VLOOKUP($A2492,'Student reference sheet'!$A$2:$V$2329, 6,FALSE), "")</f>
        <v/>
      </c>
      <c r="T2492" s="30" t="str">
        <f>IF($A2492 = "","",
IF(VLOOKUP($A2492,'Student reference sheet'!$A$2:$V$2329, 10,FALSE) = "Y", "Hispanic",
IF(VLOOKUP($A2492,'Student reference sheet'!$A$2:$V$2329,11,FALSE) &lt;&gt; "",
IF(VLOOKUP($A2492,'Student reference sheet'!$A$2:$V$2329,11,FALSE) = "UNK", "Unknown", VLOOKUP(VALUE(VLOOKUP($A2492,'Student reference sheet'!$A$2:$V$2329,11,FALSE)),'Ethnicity Reference'!$A$2:$B$22,2,FALSE)),
IF(VLOOKUP($A2492,'Student reference sheet'!$A$2:$V$2329,9,FALSE) &lt;&gt; "", VLOOKUP(VALUE(VLOOKUP($A2492,'Student reference sheet'!$A$2:$V$2329,9,FALSE)),'Ethnicity Reference'!$A$2:$B$22,2,FALSE),"Unknown"))))</f>
        <v/>
      </c>
      <c r="U2492" s="35"/>
    </row>
    <row r="2493" spans="1:21" ht="15.75">
      <c r="A2493" s="47"/>
      <c r="B2493" s="33"/>
      <c r="C2493" s="39" t="str">
        <f>IF($A2493 &lt;&gt; "",VLOOKUP($A2493,'Student reference sheet'!$A$2:$V$2329, 3,FALSE), "")</f>
        <v/>
      </c>
      <c r="D2493" s="39" t="str">
        <f>IF($A2493 &lt;&gt; "",VLOOKUP($A2493,'Student reference sheet'!$A$2:$V$2329, 2,FALSE), "")</f>
        <v/>
      </c>
      <c r="E2493" s="35"/>
      <c r="F2493" s="34"/>
      <c r="G2493" s="40" t="str">
        <f t="shared" ca="1" si="117"/>
        <v/>
      </c>
      <c r="H2493" s="40" t="str">
        <f t="shared" ca="1" si="118"/>
        <v/>
      </c>
      <c r="I2493" s="36" t="str">
        <f>IF($A2493 = "", "",
IF(COUNTIF(MINIMUM_DAY_DATES[], Attendance!J2493) &gt; 0, VLOOKUP(Attendance!$G2493,MINIMUM_DAY_PERIOD_SCHEDULE[], 2,TRUE),
IF(COUNTIF(RALLY_DATES[], Attendance!J2493) &gt; 0, VLOOKUP(Attendance!$G2493,RALLY_PERIOD_SCHEDULE[], 2,TRUE),
IF(WEEKDAY(Attendance!$J2493) = 2,
       IF(COUNTIF(FINALS_WEEK_MONDAY_DATE[],Attendance!$J2493) &gt; 0, VLOOKUP(Attendance!$G2493,FINALS_WEEK_MONDAY_PERIOD_SCHEDULE[],2,TRUE),
       VLOOKUP(Attendance!$G2493,REGULAR_WEEK_SCHEDULE[],6,TRUE)),
IF(WEEKDAY($J2493) = 3,
       IF(COUNTIF(FINALS_WEEK_TUESDAY_DATE[],Attendance!$J2493) &gt; 0, VLOOKUP(Attendance!$G2493,FINALS_WEEK_TUESDAY_PERIOD_SCHEDULE[],2,TRUE),
       VLOOKUP(Attendance!$G2493,REGULAR_WEEK_SCHEDULE[[Tuesday]:[Period]],5,TRUE)),
IF(WEEKDAY(Attendance!$J2493) = 4,
        IF(COUNTIF(BLOCK_WEDNESDAY_DATES[],Attendance!$J2493) &gt; 0, VLOOKUP(Attendance!$G2493,BLOCK_WEDNESDAY_PERIOD_SCHEDULE[],2,TRUE),
        IF(COUNTIF(FINALS_WEEK_WEDNESDAY_DATE[],Attendance!$J2493) &gt; 0, VLOOKUP(Attendance!$G2493,FINALS_WEEK_WEDNESDAY_PERIOD_SCHEDULE[],2,TRUE),
       VLOOKUP(Attendance!$G2493,REGULAR_WEEK_SCHEDULE[[Wednesday]:[Period]],4,TRUE))),
IF(WEEKDAY($J2493) = 5,
       IF(COUNTIF(BLOCK_THURSDAY_DATES[],Attendance!$J2493) &gt; 0, VLOOKUP(Attendance!$G2493,BLOCK_THURSDAY_PERIOD_SCHEDULE[],2,TRUE),
       IF(COUNTIF(FINALS_WEEK_THURSDAY_DATE[],Attendance!$J2493) &gt; 0, VLOOKUP(Attendance!$G2493,FINALS_WEEK_THURSDAY_PERIOD_SCHEDULE[],2,TRUE),
       VLOOKUP(Attendance!$G2493,REGULAR_WEEK_SCHEDULE[[Thursday]:[Period]],3,TRUE))),
IF(WEEKDAY(Attendance!$J2493) = 6,
       IF(COUNTIF(FINALS_WEEK_FRIDAY_DATE[],Attendance!$J2493) &gt; 0, VLOOKUP(Attendance!$G2493,FINALS_WEEK_FRIDAY_PERIOD_SCHEDULE[],2,TRUE),
       VLOOKUP(Attendance!$G2493,REGULAR_WEEK_SCHEDULE[[Friday]:[Period]],2,TRUE))))))))))</f>
        <v/>
      </c>
      <c r="J2493" s="41" t="str">
        <f t="shared" ca="1" si="119"/>
        <v/>
      </c>
      <c r="K2493" s="41" t="str">
        <f>IF($A2493 &lt;&gt; "",VLOOKUP($A2493,'Student reference sheet'!$A$2:$V$2329, 7,FALSE), "")</f>
        <v/>
      </c>
      <c r="L2493" s="30" t="str">
        <f>IF($A2493 ="", "", VLOOKUP($A2493, 'Student reference sheet'!$A$2:$Z$2603,23,FALSE))</f>
        <v/>
      </c>
      <c r="M2493" s="30" t="str">
        <f>IF($A2493 ="", "", VLOOKUP($A2493, 'Student reference sheet'!$A$2:$Z$2603,24,FALSE))</f>
        <v/>
      </c>
      <c r="N2493" s="30" t="str">
        <f>IF($A2493 ="", "", VLOOKUP($A2493, 'Student reference sheet'!$A$2:$Z$2603,26,FALSE))</f>
        <v/>
      </c>
      <c r="O2493" s="30" t="str">
        <f>IF($A2493 ="", "", VLOOKUP($A2493, 'Student reference sheet'!$A$2:$Z$2603,25,FALSE))</f>
        <v/>
      </c>
      <c r="P2493" s="39" t="str">
        <f>IF($A2493 = "", "", IF(OR(VLOOKUP($A2493,'Student reference sheet'!$A$2:$V$2400,8,FALSE) = "R",  VLOOKUP($A2493,'Student reference sheet'!$A$2:$V$2400,8,FALSE) = "L"), "X", ""))</f>
        <v/>
      </c>
      <c r="Q2493" s="39" t="str">
        <f>IF($A2493 ="", "", VLOOKUP($A2493, 'Student reference sheet'!$A$2:$V$2603,22,FALSE))</f>
        <v/>
      </c>
      <c r="R2493" s="39" t="str">
        <f>IF($A2493 &lt;&gt; "",VLOOKUP($A2493,'Student reference sheet'!$A$2:$V$2329, 5,FALSE), "")</f>
        <v/>
      </c>
      <c r="S2493" s="39" t="str">
        <f>IF($A2493 &lt;&gt; "",VLOOKUP($A2493,'Student reference sheet'!$A$2:$V$2329, 6,FALSE), "")</f>
        <v/>
      </c>
      <c r="T2493" s="30" t="str">
        <f>IF($A2493 = "","",
IF(VLOOKUP($A2493,'Student reference sheet'!$A$2:$V$2329, 10,FALSE) = "Y", "Hispanic",
IF(VLOOKUP($A2493,'Student reference sheet'!$A$2:$V$2329,11,FALSE) &lt;&gt; "",
IF(VLOOKUP($A2493,'Student reference sheet'!$A$2:$V$2329,11,FALSE) = "UNK", "Unknown", VLOOKUP(VALUE(VLOOKUP($A2493,'Student reference sheet'!$A$2:$V$2329,11,FALSE)),'Ethnicity Reference'!$A$2:$B$22,2,FALSE)),
IF(VLOOKUP($A2493,'Student reference sheet'!$A$2:$V$2329,9,FALSE) &lt;&gt; "", VLOOKUP(VALUE(VLOOKUP($A2493,'Student reference sheet'!$A$2:$V$2329,9,FALSE)),'Ethnicity Reference'!$A$2:$B$22,2,FALSE),"Unknown"))))</f>
        <v/>
      </c>
      <c r="U2493" s="35"/>
    </row>
    <row r="2494" spans="1:21" ht="15.75">
      <c r="A2494" s="47"/>
      <c r="B2494" s="33"/>
      <c r="C2494" s="39" t="str">
        <f>IF($A2494 &lt;&gt; "",VLOOKUP($A2494,'Student reference sheet'!$A$2:$V$2329, 3,FALSE), "")</f>
        <v/>
      </c>
      <c r="D2494" s="39" t="str">
        <f>IF($A2494 &lt;&gt; "",VLOOKUP($A2494,'Student reference sheet'!$A$2:$V$2329, 2,FALSE), "")</f>
        <v/>
      </c>
      <c r="E2494" s="35"/>
      <c r="F2494" s="34"/>
      <c r="G2494" s="40" t="str">
        <f t="shared" ca="1" si="117"/>
        <v/>
      </c>
      <c r="H2494" s="40" t="str">
        <f t="shared" ca="1" si="118"/>
        <v/>
      </c>
      <c r="I2494" s="36" t="str">
        <f>IF($A2494 = "", "",
IF(COUNTIF(MINIMUM_DAY_DATES[], Attendance!J2494) &gt; 0, VLOOKUP(Attendance!$G2494,MINIMUM_DAY_PERIOD_SCHEDULE[], 2,TRUE),
IF(COUNTIF(RALLY_DATES[], Attendance!J2494) &gt; 0, VLOOKUP(Attendance!$G2494,RALLY_PERIOD_SCHEDULE[], 2,TRUE),
IF(WEEKDAY(Attendance!$J2494) = 2,
       IF(COUNTIF(FINALS_WEEK_MONDAY_DATE[],Attendance!$J2494) &gt; 0, VLOOKUP(Attendance!$G2494,FINALS_WEEK_MONDAY_PERIOD_SCHEDULE[],2,TRUE),
       VLOOKUP(Attendance!$G2494,REGULAR_WEEK_SCHEDULE[],6,TRUE)),
IF(WEEKDAY($J2494) = 3,
       IF(COUNTIF(FINALS_WEEK_TUESDAY_DATE[],Attendance!$J2494) &gt; 0, VLOOKUP(Attendance!$G2494,FINALS_WEEK_TUESDAY_PERIOD_SCHEDULE[],2,TRUE),
       VLOOKUP(Attendance!$G2494,REGULAR_WEEK_SCHEDULE[[Tuesday]:[Period]],5,TRUE)),
IF(WEEKDAY(Attendance!$J2494) = 4,
        IF(COUNTIF(BLOCK_WEDNESDAY_DATES[],Attendance!$J2494) &gt; 0, VLOOKUP(Attendance!$G2494,BLOCK_WEDNESDAY_PERIOD_SCHEDULE[],2,TRUE),
        IF(COUNTIF(FINALS_WEEK_WEDNESDAY_DATE[],Attendance!$J2494) &gt; 0, VLOOKUP(Attendance!$G2494,FINALS_WEEK_WEDNESDAY_PERIOD_SCHEDULE[],2,TRUE),
       VLOOKUP(Attendance!$G2494,REGULAR_WEEK_SCHEDULE[[Wednesday]:[Period]],4,TRUE))),
IF(WEEKDAY($J2494) = 5,
       IF(COUNTIF(BLOCK_THURSDAY_DATES[],Attendance!$J2494) &gt; 0, VLOOKUP(Attendance!$G2494,BLOCK_THURSDAY_PERIOD_SCHEDULE[],2,TRUE),
       IF(COUNTIF(FINALS_WEEK_THURSDAY_DATE[],Attendance!$J2494) &gt; 0, VLOOKUP(Attendance!$G2494,FINALS_WEEK_THURSDAY_PERIOD_SCHEDULE[],2,TRUE),
       VLOOKUP(Attendance!$G2494,REGULAR_WEEK_SCHEDULE[[Thursday]:[Period]],3,TRUE))),
IF(WEEKDAY(Attendance!$J2494) = 6,
       IF(COUNTIF(FINALS_WEEK_FRIDAY_DATE[],Attendance!$J2494) &gt; 0, VLOOKUP(Attendance!$G2494,FINALS_WEEK_FRIDAY_PERIOD_SCHEDULE[],2,TRUE),
       VLOOKUP(Attendance!$G2494,REGULAR_WEEK_SCHEDULE[[Friday]:[Period]],2,TRUE))))))))))</f>
        <v/>
      </c>
      <c r="J2494" s="41" t="str">
        <f t="shared" ca="1" si="119"/>
        <v/>
      </c>
      <c r="K2494" s="41" t="str">
        <f>IF($A2494 &lt;&gt; "",VLOOKUP($A2494,'Student reference sheet'!$A$2:$V$2329, 7,FALSE), "")</f>
        <v/>
      </c>
      <c r="L2494" s="30" t="str">
        <f>IF($A2494 ="", "", VLOOKUP($A2494, 'Student reference sheet'!$A$2:$Z$2603,23,FALSE))</f>
        <v/>
      </c>
      <c r="M2494" s="30" t="str">
        <f>IF($A2494 ="", "", VLOOKUP($A2494, 'Student reference sheet'!$A$2:$Z$2603,24,FALSE))</f>
        <v/>
      </c>
      <c r="N2494" s="30" t="str">
        <f>IF($A2494 ="", "", VLOOKUP($A2494, 'Student reference sheet'!$A$2:$Z$2603,26,FALSE))</f>
        <v/>
      </c>
      <c r="O2494" s="30" t="str">
        <f>IF($A2494 ="", "", VLOOKUP($A2494, 'Student reference sheet'!$A$2:$Z$2603,25,FALSE))</f>
        <v/>
      </c>
      <c r="P2494" s="39" t="str">
        <f>IF($A2494 = "", "", IF(OR(VLOOKUP($A2494,'Student reference sheet'!$A$2:$V$2400,8,FALSE) = "R",  VLOOKUP($A2494,'Student reference sheet'!$A$2:$V$2400,8,FALSE) = "L"), "X", ""))</f>
        <v/>
      </c>
      <c r="Q2494" s="39" t="str">
        <f>IF($A2494 ="", "", VLOOKUP($A2494, 'Student reference sheet'!$A$2:$V$2603,22,FALSE))</f>
        <v/>
      </c>
      <c r="R2494" s="39" t="str">
        <f>IF($A2494 &lt;&gt; "",VLOOKUP($A2494,'Student reference sheet'!$A$2:$V$2329, 5,FALSE), "")</f>
        <v/>
      </c>
      <c r="S2494" s="39" t="str">
        <f>IF($A2494 &lt;&gt; "",VLOOKUP($A2494,'Student reference sheet'!$A$2:$V$2329, 6,FALSE), "")</f>
        <v/>
      </c>
      <c r="T2494" s="30" t="str">
        <f>IF($A2494 = "","",
IF(VLOOKUP($A2494,'Student reference sheet'!$A$2:$V$2329, 10,FALSE) = "Y", "Hispanic",
IF(VLOOKUP($A2494,'Student reference sheet'!$A$2:$V$2329,11,FALSE) &lt;&gt; "",
IF(VLOOKUP($A2494,'Student reference sheet'!$A$2:$V$2329,11,FALSE) = "UNK", "Unknown", VLOOKUP(VALUE(VLOOKUP($A2494,'Student reference sheet'!$A$2:$V$2329,11,FALSE)),'Ethnicity Reference'!$A$2:$B$22,2,FALSE)),
IF(VLOOKUP($A2494,'Student reference sheet'!$A$2:$V$2329,9,FALSE) &lt;&gt; "", VLOOKUP(VALUE(VLOOKUP($A2494,'Student reference sheet'!$A$2:$V$2329,9,FALSE)),'Ethnicity Reference'!$A$2:$B$22,2,FALSE),"Unknown"))))</f>
        <v/>
      </c>
      <c r="U2494" s="35"/>
    </row>
    <row r="2495" spans="1:21" ht="15.75">
      <c r="A2495" s="47"/>
      <c r="B2495" s="33"/>
      <c r="C2495" s="39" t="str">
        <f>IF($A2495 &lt;&gt; "",VLOOKUP($A2495,'Student reference sheet'!$A$2:$V$2329, 3,FALSE), "")</f>
        <v/>
      </c>
      <c r="D2495" s="39" t="str">
        <f>IF($A2495 &lt;&gt; "",VLOOKUP($A2495,'Student reference sheet'!$A$2:$V$2329, 2,FALSE), "")</f>
        <v/>
      </c>
      <c r="E2495" s="35"/>
      <c r="F2495" s="34"/>
      <c r="G2495" s="40" t="str">
        <f t="shared" ca="1" si="117"/>
        <v/>
      </c>
      <c r="H2495" s="40" t="str">
        <f t="shared" ca="1" si="118"/>
        <v/>
      </c>
      <c r="I2495" s="36" t="str">
        <f>IF($A2495 = "", "",
IF(COUNTIF(MINIMUM_DAY_DATES[], Attendance!J2495) &gt; 0, VLOOKUP(Attendance!$G2495,MINIMUM_DAY_PERIOD_SCHEDULE[], 2,TRUE),
IF(COUNTIF(RALLY_DATES[], Attendance!J2495) &gt; 0, VLOOKUP(Attendance!$G2495,RALLY_PERIOD_SCHEDULE[], 2,TRUE),
IF(WEEKDAY(Attendance!$J2495) = 2,
       IF(COUNTIF(FINALS_WEEK_MONDAY_DATE[],Attendance!$J2495) &gt; 0, VLOOKUP(Attendance!$G2495,FINALS_WEEK_MONDAY_PERIOD_SCHEDULE[],2,TRUE),
       VLOOKUP(Attendance!$G2495,REGULAR_WEEK_SCHEDULE[],6,TRUE)),
IF(WEEKDAY($J2495) = 3,
       IF(COUNTIF(FINALS_WEEK_TUESDAY_DATE[],Attendance!$J2495) &gt; 0, VLOOKUP(Attendance!$G2495,FINALS_WEEK_TUESDAY_PERIOD_SCHEDULE[],2,TRUE),
       VLOOKUP(Attendance!$G2495,REGULAR_WEEK_SCHEDULE[[Tuesday]:[Period]],5,TRUE)),
IF(WEEKDAY(Attendance!$J2495) = 4,
        IF(COUNTIF(BLOCK_WEDNESDAY_DATES[],Attendance!$J2495) &gt; 0, VLOOKUP(Attendance!$G2495,BLOCK_WEDNESDAY_PERIOD_SCHEDULE[],2,TRUE),
        IF(COUNTIF(FINALS_WEEK_WEDNESDAY_DATE[],Attendance!$J2495) &gt; 0, VLOOKUP(Attendance!$G2495,FINALS_WEEK_WEDNESDAY_PERIOD_SCHEDULE[],2,TRUE),
       VLOOKUP(Attendance!$G2495,REGULAR_WEEK_SCHEDULE[[Wednesday]:[Period]],4,TRUE))),
IF(WEEKDAY($J2495) = 5,
       IF(COUNTIF(BLOCK_THURSDAY_DATES[],Attendance!$J2495) &gt; 0, VLOOKUP(Attendance!$G2495,BLOCK_THURSDAY_PERIOD_SCHEDULE[],2,TRUE),
       IF(COUNTIF(FINALS_WEEK_THURSDAY_DATE[],Attendance!$J2495) &gt; 0, VLOOKUP(Attendance!$G2495,FINALS_WEEK_THURSDAY_PERIOD_SCHEDULE[],2,TRUE),
       VLOOKUP(Attendance!$G2495,REGULAR_WEEK_SCHEDULE[[Thursday]:[Period]],3,TRUE))),
IF(WEEKDAY(Attendance!$J2495) = 6,
       IF(COUNTIF(FINALS_WEEK_FRIDAY_DATE[],Attendance!$J2495) &gt; 0, VLOOKUP(Attendance!$G2495,FINALS_WEEK_FRIDAY_PERIOD_SCHEDULE[],2,TRUE),
       VLOOKUP(Attendance!$G2495,REGULAR_WEEK_SCHEDULE[[Friday]:[Period]],2,TRUE))))))))))</f>
        <v/>
      </c>
      <c r="J2495" s="41" t="str">
        <f t="shared" ca="1" si="119"/>
        <v/>
      </c>
      <c r="K2495" s="41" t="str">
        <f>IF($A2495 &lt;&gt; "",VLOOKUP($A2495,'Student reference sheet'!$A$2:$V$2329, 7,FALSE), "")</f>
        <v/>
      </c>
      <c r="L2495" s="30" t="str">
        <f>IF($A2495 ="", "", VLOOKUP($A2495, 'Student reference sheet'!$A$2:$Z$2603,23,FALSE))</f>
        <v/>
      </c>
      <c r="M2495" s="30" t="str">
        <f>IF($A2495 ="", "", VLOOKUP($A2495, 'Student reference sheet'!$A$2:$Z$2603,24,FALSE))</f>
        <v/>
      </c>
      <c r="N2495" s="30" t="str">
        <f>IF($A2495 ="", "", VLOOKUP($A2495, 'Student reference sheet'!$A$2:$Z$2603,26,FALSE))</f>
        <v/>
      </c>
      <c r="O2495" s="30" t="str">
        <f>IF($A2495 ="", "", VLOOKUP($A2495, 'Student reference sheet'!$A$2:$Z$2603,25,FALSE))</f>
        <v/>
      </c>
      <c r="P2495" s="39" t="str">
        <f>IF($A2495 = "", "", IF(OR(VLOOKUP($A2495,'Student reference sheet'!$A$2:$V$2400,8,FALSE) = "R",  VLOOKUP($A2495,'Student reference sheet'!$A$2:$V$2400,8,FALSE) = "L"), "X", ""))</f>
        <v/>
      </c>
      <c r="Q2495" s="39" t="str">
        <f>IF($A2495 ="", "", VLOOKUP($A2495, 'Student reference sheet'!$A$2:$V$2603,22,FALSE))</f>
        <v/>
      </c>
      <c r="R2495" s="39" t="str">
        <f>IF($A2495 &lt;&gt; "",VLOOKUP($A2495,'Student reference sheet'!$A$2:$V$2329, 5,FALSE), "")</f>
        <v/>
      </c>
      <c r="S2495" s="39" t="str">
        <f>IF($A2495 &lt;&gt; "",VLOOKUP($A2495,'Student reference sheet'!$A$2:$V$2329, 6,FALSE), "")</f>
        <v/>
      </c>
      <c r="T2495" s="30" t="str">
        <f>IF($A2495 = "","",
IF(VLOOKUP($A2495,'Student reference sheet'!$A$2:$V$2329, 10,FALSE) = "Y", "Hispanic",
IF(VLOOKUP($A2495,'Student reference sheet'!$A$2:$V$2329,11,FALSE) &lt;&gt; "",
IF(VLOOKUP($A2495,'Student reference sheet'!$A$2:$V$2329,11,FALSE) = "UNK", "Unknown", VLOOKUP(VALUE(VLOOKUP($A2495,'Student reference sheet'!$A$2:$V$2329,11,FALSE)),'Ethnicity Reference'!$A$2:$B$22,2,FALSE)),
IF(VLOOKUP($A2495,'Student reference sheet'!$A$2:$V$2329,9,FALSE) &lt;&gt; "", VLOOKUP(VALUE(VLOOKUP($A2495,'Student reference sheet'!$A$2:$V$2329,9,FALSE)),'Ethnicity Reference'!$A$2:$B$22,2,FALSE),"Unknown"))))</f>
        <v/>
      </c>
      <c r="U2495" s="35"/>
    </row>
    <row r="2496" spans="1:21" ht="15.75">
      <c r="A2496" s="47"/>
      <c r="B2496" s="33"/>
      <c r="C2496" s="39" t="str">
        <f>IF($A2496 &lt;&gt; "",VLOOKUP($A2496,'Student reference sheet'!$A$2:$V$2329, 3,FALSE), "")</f>
        <v/>
      </c>
      <c r="D2496" s="39" t="str">
        <f>IF($A2496 &lt;&gt; "",VLOOKUP($A2496,'Student reference sheet'!$A$2:$V$2329, 2,FALSE), "")</f>
        <v/>
      </c>
      <c r="E2496" s="35"/>
      <c r="F2496" s="34"/>
      <c r="G2496" s="40" t="str">
        <f t="shared" ca="1" si="117"/>
        <v/>
      </c>
      <c r="H2496" s="40" t="str">
        <f t="shared" ca="1" si="118"/>
        <v/>
      </c>
      <c r="I2496" s="36" t="str">
        <f>IF($A2496 = "", "",
IF(COUNTIF(MINIMUM_DAY_DATES[], Attendance!J2496) &gt; 0, VLOOKUP(Attendance!$G2496,MINIMUM_DAY_PERIOD_SCHEDULE[], 2,TRUE),
IF(COUNTIF(RALLY_DATES[], Attendance!J2496) &gt; 0, VLOOKUP(Attendance!$G2496,RALLY_PERIOD_SCHEDULE[], 2,TRUE),
IF(WEEKDAY(Attendance!$J2496) = 2,
       IF(COUNTIF(FINALS_WEEK_MONDAY_DATE[],Attendance!$J2496) &gt; 0, VLOOKUP(Attendance!$G2496,FINALS_WEEK_MONDAY_PERIOD_SCHEDULE[],2,TRUE),
       VLOOKUP(Attendance!$G2496,REGULAR_WEEK_SCHEDULE[],6,TRUE)),
IF(WEEKDAY($J2496) = 3,
       IF(COUNTIF(FINALS_WEEK_TUESDAY_DATE[],Attendance!$J2496) &gt; 0, VLOOKUP(Attendance!$G2496,FINALS_WEEK_TUESDAY_PERIOD_SCHEDULE[],2,TRUE),
       VLOOKUP(Attendance!$G2496,REGULAR_WEEK_SCHEDULE[[Tuesday]:[Period]],5,TRUE)),
IF(WEEKDAY(Attendance!$J2496) = 4,
        IF(COUNTIF(BLOCK_WEDNESDAY_DATES[],Attendance!$J2496) &gt; 0, VLOOKUP(Attendance!$G2496,BLOCK_WEDNESDAY_PERIOD_SCHEDULE[],2,TRUE),
        IF(COUNTIF(FINALS_WEEK_WEDNESDAY_DATE[],Attendance!$J2496) &gt; 0, VLOOKUP(Attendance!$G2496,FINALS_WEEK_WEDNESDAY_PERIOD_SCHEDULE[],2,TRUE),
       VLOOKUP(Attendance!$G2496,REGULAR_WEEK_SCHEDULE[[Wednesday]:[Period]],4,TRUE))),
IF(WEEKDAY($J2496) = 5,
       IF(COUNTIF(BLOCK_THURSDAY_DATES[],Attendance!$J2496) &gt; 0, VLOOKUP(Attendance!$G2496,BLOCK_THURSDAY_PERIOD_SCHEDULE[],2,TRUE),
       IF(COUNTIF(FINALS_WEEK_THURSDAY_DATE[],Attendance!$J2496) &gt; 0, VLOOKUP(Attendance!$G2496,FINALS_WEEK_THURSDAY_PERIOD_SCHEDULE[],2,TRUE),
       VLOOKUP(Attendance!$G2496,REGULAR_WEEK_SCHEDULE[[Thursday]:[Period]],3,TRUE))),
IF(WEEKDAY(Attendance!$J2496) = 6,
       IF(COUNTIF(FINALS_WEEK_FRIDAY_DATE[],Attendance!$J2496) &gt; 0, VLOOKUP(Attendance!$G2496,FINALS_WEEK_FRIDAY_PERIOD_SCHEDULE[],2,TRUE),
       VLOOKUP(Attendance!$G2496,REGULAR_WEEK_SCHEDULE[[Friday]:[Period]],2,TRUE))))))))))</f>
        <v/>
      </c>
      <c r="J2496" s="41" t="str">
        <f t="shared" ca="1" si="119"/>
        <v/>
      </c>
      <c r="K2496" s="41" t="str">
        <f>IF($A2496 &lt;&gt; "",VLOOKUP($A2496,'Student reference sheet'!$A$2:$V$2329, 7,FALSE), "")</f>
        <v/>
      </c>
      <c r="L2496" s="30" t="str">
        <f>IF($A2496 ="", "", VLOOKUP($A2496, 'Student reference sheet'!$A$2:$Z$2603,23,FALSE))</f>
        <v/>
      </c>
      <c r="M2496" s="30" t="str">
        <f>IF($A2496 ="", "", VLOOKUP($A2496, 'Student reference sheet'!$A$2:$Z$2603,24,FALSE))</f>
        <v/>
      </c>
      <c r="N2496" s="30" t="str">
        <f>IF($A2496 ="", "", VLOOKUP($A2496, 'Student reference sheet'!$A$2:$Z$2603,26,FALSE))</f>
        <v/>
      </c>
      <c r="O2496" s="30" t="str">
        <f>IF($A2496 ="", "", VLOOKUP($A2496, 'Student reference sheet'!$A$2:$Z$2603,25,FALSE))</f>
        <v/>
      </c>
      <c r="P2496" s="39" t="str">
        <f>IF($A2496 = "", "", IF(OR(VLOOKUP($A2496,'Student reference sheet'!$A$2:$V$2400,8,FALSE) = "R",  VLOOKUP($A2496,'Student reference sheet'!$A$2:$V$2400,8,FALSE) = "L"), "X", ""))</f>
        <v/>
      </c>
      <c r="Q2496" s="39" t="str">
        <f>IF($A2496 ="", "", VLOOKUP($A2496, 'Student reference sheet'!$A$2:$V$2603,22,FALSE))</f>
        <v/>
      </c>
      <c r="R2496" s="39" t="str">
        <f>IF($A2496 &lt;&gt; "",VLOOKUP($A2496,'Student reference sheet'!$A$2:$V$2329, 5,FALSE), "")</f>
        <v/>
      </c>
      <c r="S2496" s="39" t="str">
        <f>IF($A2496 &lt;&gt; "",VLOOKUP($A2496,'Student reference sheet'!$A$2:$V$2329, 6,FALSE), "")</f>
        <v/>
      </c>
      <c r="T2496" s="30" t="str">
        <f>IF($A2496 = "","",
IF(VLOOKUP($A2496,'Student reference sheet'!$A$2:$V$2329, 10,FALSE) = "Y", "Hispanic",
IF(VLOOKUP($A2496,'Student reference sheet'!$A$2:$V$2329,11,FALSE) &lt;&gt; "",
IF(VLOOKUP($A2496,'Student reference sheet'!$A$2:$V$2329,11,FALSE) = "UNK", "Unknown", VLOOKUP(VALUE(VLOOKUP($A2496,'Student reference sheet'!$A$2:$V$2329,11,FALSE)),'Ethnicity Reference'!$A$2:$B$22,2,FALSE)),
IF(VLOOKUP($A2496,'Student reference sheet'!$A$2:$V$2329,9,FALSE) &lt;&gt; "", VLOOKUP(VALUE(VLOOKUP($A2496,'Student reference sheet'!$A$2:$V$2329,9,FALSE)),'Ethnicity Reference'!$A$2:$B$22,2,FALSE),"Unknown"))))</f>
        <v/>
      </c>
      <c r="U2496" s="35"/>
    </row>
    <row r="2497" spans="1:21" ht="15.75">
      <c r="A2497" s="47"/>
      <c r="B2497" s="33"/>
      <c r="C2497" s="39" t="str">
        <f>IF($A2497 &lt;&gt; "",VLOOKUP($A2497,'Student reference sheet'!$A$2:$V$2329, 3,FALSE), "")</f>
        <v/>
      </c>
      <c r="D2497" s="39" t="str">
        <f>IF($A2497 &lt;&gt; "",VLOOKUP($A2497,'Student reference sheet'!$A$2:$V$2329, 2,FALSE), "")</f>
        <v/>
      </c>
      <c r="E2497" s="35"/>
      <c r="F2497" s="34"/>
      <c r="G2497" s="40" t="str">
        <f t="shared" ca="1" si="117"/>
        <v/>
      </c>
      <c r="H2497" s="40" t="str">
        <f t="shared" ca="1" si="118"/>
        <v/>
      </c>
      <c r="I2497" s="36" t="str">
        <f>IF($A2497 = "", "",
IF(COUNTIF(MINIMUM_DAY_DATES[], Attendance!J2497) &gt; 0, VLOOKUP(Attendance!$G2497,MINIMUM_DAY_PERIOD_SCHEDULE[], 2,TRUE),
IF(COUNTIF(RALLY_DATES[], Attendance!J2497) &gt; 0, VLOOKUP(Attendance!$G2497,RALLY_PERIOD_SCHEDULE[], 2,TRUE),
IF(WEEKDAY(Attendance!$J2497) = 2,
       IF(COUNTIF(FINALS_WEEK_MONDAY_DATE[],Attendance!$J2497) &gt; 0, VLOOKUP(Attendance!$G2497,FINALS_WEEK_MONDAY_PERIOD_SCHEDULE[],2,TRUE),
       VLOOKUP(Attendance!$G2497,REGULAR_WEEK_SCHEDULE[],6,TRUE)),
IF(WEEKDAY($J2497) = 3,
       IF(COUNTIF(FINALS_WEEK_TUESDAY_DATE[],Attendance!$J2497) &gt; 0, VLOOKUP(Attendance!$G2497,FINALS_WEEK_TUESDAY_PERIOD_SCHEDULE[],2,TRUE),
       VLOOKUP(Attendance!$G2497,REGULAR_WEEK_SCHEDULE[[Tuesday]:[Period]],5,TRUE)),
IF(WEEKDAY(Attendance!$J2497) = 4,
        IF(COUNTIF(BLOCK_WEDNESDAY_DATES[],Attendance!$J2497) &gt; 0, VLOOKUP(Attendance!$G2497,BLOCK_WEDNESDAY_PERIOD_SCHEDULE[],2,TRUE),
        IF(COUNTIF(FINALS_WEEK_WEDNESDAY_DATE[],Attendance!$J2497) &gt; 0, VLOOKUP(Attendance!$G2497,FINALS_WEEK_WEDNESDAY_PERIOD_SCHEDULE[],2,TRUE),
       VLOOKUP(Attendance!$G2497,REGULAR_WEEK_SCHEDULE[[Wednesday]:[Period]],4,TRUE))),
IF(WEEKDAY($J2497) = 5,
       IF(COUNTIF(BLOCK_THURSDAY_DATES[],Attendance!$J2497) &gt; 0, VLOOKUP(Attendance!$G2497,BLOCK_THURSDAY_PERIOD_SCHEDULE[],2,TRUE),
       IF(COUNTIF(FINALS_WEEK_THURSDAY_DATE[],Attendance!$J2497) &gt; 0, VLOOKUP(Attendance!$G2497,FINALS_WEEK_THURSDAY_PERIOD_SCHEDULE[],2,TRUE),
       VLOOKUP(Attendance!$G2497,REGULAR_WEEK_SCHEDULE[[Thursday]:[Period]],3,TRUE))),
IF(WEEKDAY(Attendance!$J2497) = 6,
       IF(COUNTIF(FINALS_WEEK_FRIDAY_DATE[],Attendance!$J2497) &gt; 0, VLOOKUP(Attendance!$G2497,FINALS_WEEK_FRIDAY_PERIOD_SCHEDULE[],2,TRUE),
       VLOOKUP(Attendance!$G2497,REGULAR_WEEK_SCHEDULE[[Friday]:[Period]],2,TRUE))))))))))</f>
        <v/>
      </c>
      <c r="J2497" s="41" t="str">
        <f t="shared" ca="1" si="119"/>
        <v/>
      </c>
      <c r="K2497" s="41" t="str">
        <f>IF($A2497 &lt;&gt; "",VLOOKUP($A2497,'Student reference sheet'!$A$2:$V$2329, 7,FALSE), "")</f>
        <v/>
      </c>
      <c r="L2497" s="30" t="str">
        <f>IF($A2497 ="", "", VLOOKUP($A2497, 'Student reference sheet'!$A$2:$Z$2603,23,FALSE))</f>
        <v/>
      </c>
      <c r="M2497" s="30" t="str">
        <f>IF($A2497 ="", "", VLOOKUP($A2497, 'Student reference sheet'!$A$2:$Z$2603,24,FALSE))</f>
        <v/>
      </c>
      <c r="N2497" s="30" t="str">
        <f>IF($A2497 ="", "", VLOOKUP($A2497, 'Student reference sheet'!$A$2:$Z$2603,26,FALSE))</f>
        <v/>
      </c>
      <c r="O2497" s="30" t="str">
        <f>IF($A2497 ="", "", VLOOKUP($A2497, 'Student reference sheet'!$A$2:$Z$2603,25,FALSE))</f>
        <v/>
      </c>
      <c r="P2497" s="39" t="str">
        <f>IF($A2497 = "", "", IF(OR(VLOOKUP($A2497,'Student reference sheet'!$A$2:$V$2400,8,FALSE) = "R",  VLOOKUP($A2497,'Student reference sheet'!$A$2:$V$2400,8,FALSE) = "L"), "X", ""))</f>
        <v/>
      </c>
      <c r="Q2497" s="39" t="str">
        <f>IF($A2497 ="", "", VLOOKUP($A2497, 'Student reference sheet'!$A$2:$V$2603,22,FALSE))</f>
        <v/>
      </c>
      <c r="R2497" s="39" t="str">
        <f>IF($A2497 &lt;&gt; "",VLOOKUP($A2497,'Student reference sheet'!$A$2:$V$2329, 5,FALSE), "")</f>
        <v/>
      </c>
      <c r="S2497" s="39" t="str">
        <f>IF($A2497 &lt;&gt; "",VLOOKUP($A2497,'Student reference sheet'!$A$2:$V$2329, 6,FALSE), "")</f>
        <v/>
      </c>
      <c r="T2497" s="30" t="str">
        <f>IF($A2497 = "","",
IF(VLOOKUP($A2497,'Student reference sheet'!$A$2:$V$2329, 10,FALSE) = "Y", "Hispanic",
IF(VLOOKUP($A2497,'Student reference sheet'!$A$2:$V$2329,11,FALSE) &lt;&gt; "",
IF(VLOOKUP($A2497,'Student reference sheet'!$A$2:$V$2329,11,FALSE) = "UNK", "Unknown", VLOOKUP(VALUE(VLOOKUP($A2497,'Student reference sheet'!$A$2:$V$2329,11,FALSE)),'Ethnicity Reference'!$A$2:$B$22,2,FALSE)),
IF(VLOOKUP($A2497,'Student reference sheet'!$A$2:$V$2329,9,FALSE) &lt;&gt; "", VLOOKUP(VALUE(VLOOKUP($A2497,'Student reference sheet'!$A$2:$V$2329,9,FALSE)),'Ethnicity Reference'!$A$2:$B$22,2,FALSE),"Unknown"))))</f>
        <v/>
      </c>
      <c r="U2497" s="35"/>
    </row>
    <row r="2498" spans="1:21" ht="15.75">
      <c r="A2498" s="47"/>
      <c r="B2498" s="33"/>
      <c r="C2498" s="39" t="str">
        <f>IF($A2498 &lt;&gt; "",VLOOKUP($A2498,'Student reference sheet'!$A$2:$V$2329, 3,FALSE), "")</f>
        <v/>
      </c>
      <c r="D2498" s="39" t="str">
        <f>IF($A2498 &lt;&gt; "",VLOOKUP($A2498,'Student reference sheet'!$A$2:$V$2329, 2,FALSE), "")</f>
        <v/>
      </c>
      <c r="E2498" s="35"/>
      <c r="F2498" s="34"/>
      <c r="G2498" s="40" t="str">
        <f t="shared" ca="1" si="117"/>
        <v/>
      </c>
      <c r="H2498" s="40" t="str">
        <f t="shared" ca="1" si="118"/>
        <v/>
      </c>
      <c r="I2498" s="36" t="str">
        <f>IF($A2498 = "", "",
IF(COUNTIF(MINIMUM_DAY_DATES[], Attendance!J2498) &gt; 0, VLOOKUP(Attendance!$G2498,MINIMUM_DAY_PERIOD_SCHEDULE[], 2,TRUE),
IF(COUNTIF(RALLY_DATES[], Attendance!J2498) &gt; 0, VLOOKUP(Attendance!$G2498,RALLY_PERIOD_SCHEDULE[], 2,TRUE),
IF(WEEKDAY(Attendance!$J2498) = 2,
       IF(COUNTIF(FINALS_WEEK_MONDAY_DATE[],Attendance!$J2498) &gt; 0, VLOOKUP(Attendance!$G2498,FINALS_WEEK_MONDAY_PERIOD_SCHEDULE[],2,TRUE),
       VLOOKUP(Attendance!$G2498,REGULAR_WEEK_SCHEDULE[],6,TRUE)),
IF(WEEKDAY($J2498) = 3,
       IF(COUNTIF(FINALS_WEEK_TUESDAY_DATE[],Attendance!$J2498) &gt; 0, VLOOKUP(Attendance!$G2498,FINALS_WEEK_TUESDAY_PERIOD_SCHEDULE[],2,TRUE),
       VLOOKUP(Attendance!$G2498,REGULAR_WEEK_SCHEDULE[[Tuesday]:[Period]],5,TRUE)),
IF(WEEKDAY(Attendance!$J2498) = 4,
        IF(COUNTIF(BLOCK_WEDNESDAY_DATES[],Attendance!$J2498) &gt; 0, VLOOKUP(Attendance!$G2498,BLOCK_WEDNESDAY_PERIOD_SCHEDULE[],2,TRUE),
        IF(COUNTIF(FINALS_WEEK_WEDNESDAY_DATE[],Attendance!$J2498) &gt; 0, VLOOKUP(Attendance!$G2498,FINALS_WEEK_WEDNESDAY_PERIOD_SCHEDULE[],2,TRUE),
       VLOOKUP(Attendance!$G2498,REGULAR_WEEK_SCHEDULE[[Wednesday]:[Period]],4,TRUE))),
IF(WEEKDAY($J2498) = 5,
       IF(COUNTIF(BLOCK_THURSDAY_DATES[],Attendance!$J2498) &gt; 0, VLOOKUP(Attendance!$G2498,BLOCK_THURSDAY_PERIOD_SCHEDULE[],2,TRUE),
       IF(COUNTIF(FINALS_WEEK_THURSDAY_DATE[],Attendance!$J2498) &gt; 0, VLOOKUP(Attendance!$G2498,FINALS_WEEK_THURSDAY_PERIOD_SCHEDULE[],2,TRUE),
       VLOOKUP(Attendance!$G2498,REGULAR_WEEK_SCHEDULE[[Thursday]:[Period]],3,TRUE))),
IF(WEEKDAY(Attendance!$J2498) = 6,
       IF(COUNTIF(FINALS_WEEK_FRIDAY_DATE[],Attendance!$J2498) &gt; 0, VLOOKUP(Attendance!$G2498,FINALS_WEEK_FRIDAY_PERIOD_SCHEDULE[],2,TRUE),
       VLOOKUP(Attendance!$G2498,REGULAR_WEEK_SCHEDULE[[Friday]:[Period]],2,TRUE))))))))))</f>
        <v/>
      </c>
      <c r="J2498" s="41" t="str">
        <f t="shared" ca="1" si="119"/>
        <v/>
      </c>
      <c r="K2498" s="41" t="str">
        <f>IF($A2498 &lt;&gt; "",VLOOKUP($A2498,'Student reference sheet'!$A$2:$V$2329, 7,FALSE), "")</f>
        <v/>
      </c>
      <c r="L2498" s="30" t="str">
        <f>IF($A2498 ="", "", VLOOKUP($A2498, 'Student reference sheet'!$A$2:$Z$2603,23,FALSE))</f>
        <v/>
      </c>
      <c r="M2498" s="30" t="str">
        <f>IF($A2498 ="", "", VLOOKUP($A2498, 'Student reference sheet'!$A$2:$Z$2603,24,FALSE))</f>
        <v/>
      </c>
      <c r="N2498" s="30" t="str">
        <f>IF($A2498 ="", "", VLOOKUP($A2498, 'Student reference sheet'!$A$2:$Z$2603,26,FALSE))</f>
        <v/>
      </c>
      <c r="O2498" s="30" t="str">
        <f>IF($A2498 ="", "", VLOOKUP($A2498, 'Student reference sheet'!$A$2:$Z$2603,25,FALSE))</f>
        <v/>
      </c>
      <c r="P2498" s="39" t="str">
        <f>IF($A2498 = "", "", IF(OR(VLOOKUP($A2498,'Student reference sheet'!$A$2:$V$2400,8,FALSE) = "R",  VLOOKUP($A2498,'Student reference sheet'!$A$2:$V$2400,8,FALSE) = "L"), "X", ""))</f>
        <v/>
      </c>
      <c r="Q2498" s="39" t="str">
        <f>IF($A2498 ="", "", VLOOKUP($A2498, 'Student reference sheet'!$A$2:$V$2603,22,FALSE))</f>
        <v/>
      </c>
      <c r="R2498" s="39" t="str">
        <f>IF($A2498 &lt;&gt; "",VLOOKUP($A2498,'Student reference sheet'!$A$2:$V$2329, 5,FALSE), "")</f>
        <v/>
      </c>
      <c r="S2498" s="39" t="str">
        <f>IF($A2498 &lt;&gt; "",VLOOKUP($A2498,'Student reference sheet'!$A$2:$V$2329, 6,FALSE), "")</f>
        <v/>
      </c>
      <c r="T2498" s="30" t="str">
        <f>IF($A2498 = "","",
IF(VLOOKUP($A2498,'Student reference sheet'!$A$2:$V$2329, 10,FALSE) = "Y", "Hispanic",
IF(VLOOKUP($A2498,'Student reference sheet'!$A$2:$V$2329,11,FALSE) &lt;&gt; "",
IF(VLOOKUP($A2498,'Student reference sheet'!$A$2:$V$2329,11,FALSE) = "UNK", "Unknown", VLOOKUP(VALUE(VLOOKUP($A2498,'Student reference sheet'!$A$2:$V$2329,11,FALSE)),'Ethnicity Reference'!$A$2:$B$22,2,FALSE)),
IF(VLOOKUP($A2498,'Student reference sheet'!$A$2:$V$2329,9,FALSE) &lt;&gt; "", VLOOKUP(VALUE(VLOOKUP($A2498,'Student reference sheet'!$A$2:$V$2329,9,FALSE)),'Ethnicity Reference'!$A$2:$B$22,2,FALSE),"Unknown"))))</f>
        <v/>
      </c>
      <c r="U2498" s="35"/>
    </row>
    <row r="2499" spans="1:21" ht="15.75">
      <c r="A2499" s="47"/>
      <c r="B2499" s="33"/>
      <c r="C2499" s="39" t="str">
        <f>IF($A2499 &lt;&gt; "",VLOOKUP($A2499,'Student reference sheet'!$A$2:$V$2329, 3,FALSE), "")</f>
        <v/>
      </c>
      <c r="D2499" s="39" t="str">
        <f>IF($A2499 &lt;&gt; "",VLOOKUP($A2499,'Student reference sheet'!$A$2:$V$2329, 2,FALSE), "")</f>
        <v/>
      </c>
      <c r="E2499" s="35"/>
      <c r="F2499" s="34"/>
      <c r="G2499" s="40" t="str">
        <f t="shared" ca="1" si="117"/>
        <v/>
      </c>
      <c r="H2499" s="40" t="str">
        <f t="shared" ca="1" si="118"/>
        <v/>
      </c>
      <c r="I2499" s="36" t="str">
        <f>IF($A2499 = "", "",
IF(COUNTIF(MINIMUM_DAY_DATES[], Attendance!J2499) &gt; 0, VLOOKUP(Attendance!$G2499,MINIMUM_DAY_PERIOD_SCHEDULE[], 2,TRUE),
IF(COUNTIF(RALLY_DATES[], Attendance!J2499) &gt; 0, VLOOKUP(Attendance!$G2499,RALLY_PERIOD_SCHEDULE[], 2,TRUE),
IF(WEEKDAY(Attendance!$J2499) = 2,
       IF(COUNTIF(FINALS_WEEK_MONDAY_DATE[],Attendance!$J2499) &gt; 0, VLOOKUP(Attendance!$G2499,FINALS_WEEK_MONDAY_PERIOD_SCHEDULE[],2,TRUE),
       VLOOKUP(Attendance!$G2499,REGULAR_WEEK_SCHEDULE[],6,TRUE)),
IF(WEEKDAY($J2499) = 3,
       IF(COUNTIF(FINALS_WEEK_TUESDAY_DATE[],Attendance!$J2499) &gt; 0, VLOOKUP(Attendance!$G2499,FINALS_WEEK_TUESDAY_PERIOD_SCHEDULE[],2,TRUE),
       VLOOKUP(Attendance!$G2499,REGULAR_WEEK_SCHEDULE[[Tuesday]:[Period]],5,TRUE)),
IF(WEEKDAY(Attendance!$J2499) = 4,
        IF(COUNTIF(BLOCK_WEDNESDAY_DATES[],Attendance!$J2499) &gt; 0, VLOOKUP(Attendance!$G2499,BLOCK_WEDNESDAY_PERIOD_SCHEDULE[],2,TRUE),
        IF(COUNTIF(FINALS_WEEK_WEDNESDAY_DATE[],Attendance!$J2499) &gt; 0, VLOOKUP(Attendance!$G2499,FINALS_WEEK_WEDNESDAY_PERIOD_SCHEDULE[],2,TRUE),
       VLOOKUP(Attendance!$G2499,REGULAR_WEEK_SCHEDULE[[Wednesday]:[Period]],4,TRUE))),
IF(WEEKDAY($J2499) = 5,
       IF(COUNTIF(BLOCK_THURSDAY_DATES[],Attendance!$J2499) &gt; 0, VLOOKUP(Attendance!$G2499,BLOCK_THURSDAY_PERIOD_SCHEDULE[],2,TRUE),
       IF(COUNTIF(FINALS_WEEK_THURSDAY_DATE[],Attendance!$J2499) &gt; 0, VLOOKUP(Attendance!$G2499,FINALS_WEEK_THURSDAY_PERIOD_SCHEDULE[],2,TRUE),
       VLOOKUP(Attendance!$G2499,REGULAR_WEEK_SCHEDULE[[Thursday]:[Period]],3,TRUE))),
IF(WEEKDAY(Attendance!$J2499) = 6,
       IF(COUNTIF(FINALS_WEEK_FRIDAY_DATE[],Attendance!$J2499) &gt; 0, VLOOKUP(Attendance!$G2499,FINALS_WEEK_FRIDAY_PERIOD_SCHEDULE[],2,TRUE),
       VLOOKUP(Attendance!$G2499,REGULAR_WEEK_SCHEDULE[[Friday]:[Period]],2,TRUE))))))))))</f>
        <v/>
      </c>
      <c r="J2499" s="41" t="str">
        <f t="shared" ca="1" si="119"/>
        <v/>
      </c>
      <c r="K2499" s="41" t="str">
        <f>IF($A2499 &lt;&gt; "",VLOOKUP($A2499,'Student reference sheet'!$A$2:$V$2329, 7,FALSE), "")</f>
        <v/>
      </c>
      <c r="L2499" s="30" t="str">
        <f>IF($A2499 ="", "", VLOOKUP($A2499, 'Student reference sheet'!$A$2:$Z$2603,23,FALSE))</f>
        <v/>
      </c>
      <c r="M2499" s="30" t="str">
        <f>IF($A2499 ="", "", VLOOKUP($A2499, 'Student reference sheet'!$A$2:$Z$2603,24,FALSE))</f>
        <v/>
      </c>
      <c r="N2499" s="30" t="str">
        <f>IF($A2499 ="", "", VLOOKUP($A2499, 'Student reference sheet'!$A$2:$Z$2603,26,FALSE))</f>
        <v/>
      </c>
      <c r="O2499" s="30" t="str">
        <f>IF($A2499 ="", "", VLOOKUP($A2499, 'Student reference sheet'!$A$2:$Z$2603,25,FALSE))</f>
        <v/>
      </c>
      <c r="P2499" s="39" t="str">
        <f>IF($A2499 = "", "", IF(OR(VLOOKUP($A2499,'Student reference sheet'!$A$2:$V$2400,8,FALSE) = "R",  VLOOKUP($A2499,'Student reference sheet'!$A$2:$V$2400,8,FALSE) = "L"), "X", ""))</f>
        <v/>
      </c>
      <c r="Q2499" s="39" t="str">
        <f>IF($A2499 ="", "", VLOOKUP($A2499, 'Student reference sheet'!$A$2:$V$2603,22,FALSE))</f>
        <v/>
      </c>
      <c r="R2499" s="39" t="str">
        <f>IF($A2499 &lt;&gt; "",VLOOKUP($A2499,'Student reference sheet'!$A$2:$V$2329, 5,FALSE), "")</f>
        <v/>
      </c>
      <c r="S2499" s="39" t="str">
        <f>IF($A2499 &lt;&gt; "",VLOOKUP($A2499,'Student reference sheet'!$A$2:$V$2329, 6,FALSE), "")</f>
        <v/>
      </c>
      <c r="T2499" s="30" t="str">
        <f>IF($A2499 = "","",
IF(VLOOKUP($A2499,'Student reference sheet'!$A$2:$V$2329, 10,FALSE) = "Y", "Hispanic",
IF(VLOOKUP($A2499,'Student reference sheet'!$A$2:$V$2329,11,FALSE) &lt;&gt; "",
IF(VLOOKUP($A2499,'Student reference sheet'!$A$2:$V$2329,11,FALSE) = "UNK", "Unknown", VLOOKUP(VALUE(VLOOKUP($A2499,'Student reference sheet'!$A$2:$V$2329,11,FALSE)),'Ethnicity Reference'!$A$2:$B$22,2,FALSE)),
IF(VLOOKUP($A2499,'Student reference sheet'!$A$2:$V$2329,9,FALSE) &lt;&gt; "", VLOOKUP(VALUE(VLOOKUP($A2499,'Student reference sheet'!$A$2:$V$2329,9,FALSE)),'Ethnicity Reference'!$A$2:$B$22,2,FALSE),"Unknown"))))</f>
        <v/>
      </c>
      <c r="U2499" s="35"/>
    </row>
    <row r="2500" spans="1:21" ht="15.75">
      <c r="A2500" s="47"/>
      <c r="B2500" s="33"/>
      <c r="C2500" s="39" t="str">
        <f>IF($A2500 &lt;&gt; "",VLOOKUP($A2500,'Student reference sheet'!$A$2:$V$2329, 3,FALSE), "")</f>
        <v/>
      </c>
      <c r="D2500" s="39" t="str">
        <f>IF($A2500 &lt;&gt; "",VLOOKUP($A2500,'Student reference sheet'!$A$2:$V$2329, 2,FALSE), "")</f>
        <v/>
      </c>
      <c r="E2500" s="35"/>
      <c r="F2500" s="34"/>
      <c r="G2500" s="40" t="str">
        <f t="shared" ca="1" si="117"/>
        <v/>
      </c>
      <c r="H2500" s="40" t="str">
        <f t="shared" ca="1" si="118"/>
        <v/>
      </c>
      <c r="I2500" s="36" t="str">
        <f>IF($A2500 = "", "",
IF(COUNTIF(MINIMUM_DAY_DATES[], Attendance!J2500) &gt; 0, VLOOKUP(Attendance!$G2500,MINIMUM_DAY_PERIOD_SCHEDULE[], 2,TRUE),
IF(COUNTIF(RALLY_DATES[], Attendance!J2500) &gt; 0, VLOOKUP(Attendance!$G2500,RALLY_PERIOD_SCHEDULE[], 2,TRUE),
IF(WEEKDAY(Attendance!$J2500) = 2,
       IF(COUNTIF(FINALS_WEEK_MONDAY_DATE[],Attendance!$J2500) &gt; 0, VLOOKUP(Attendance!$G2500,FINALS_WEEK_MONDAY_PERIOD_SCHEDULE[],2,TRUE),
       VLOOKUP(Attendance!$G2500,REGULAR_WEEK_SCHEDULE[],6,TRUE)),
IF(WEEKDAY($J2500) = 3,
       IF(COUNTIF(FINALS_WEEK_TUESDAY_DATE[],Attendance!$J2500) &gt; 0, VLOOKUP(Attendance!$G2500,FINALS_WEEK_TUESDAY_PERIOD_SCHEDULE[],2,TRUE),
       VLOOKUP(Attendance!$G2500,REGULAR_WEEK_SCHEDULE[[Tuesday]:[Period]],5,TRUE)),
IF(WEEKDAY(Attendance!$J2500) = 4,
        IF(COUNTIF(BLOCK_WEDNESDAY_DATES[],Attendance!$J2500) &gt; 0, VLOOKUP(Attendance!$G2500,BLOCK_WEDNESDAY_PERIOD_SCHEDULE[],2,TRUE),
        IF(COUNTIF(FINALS_WEEK_WEDNESDAY_DATE[],Attendance!$J2500) &gt; 0, VLOOKUP(Attendance!$G2500,FINALS_WEEK_WEDNESDAY_PERIOD_SCHEDULE[],2,TRUE),
       VLOOKUP(Attendance!$G2500,REGULAR_WEEK_SCHEDULE[[Wednesday]:[Period]],4,TRUE))),
IF(WEEKDAY($J2500) = 5,
       IF(COUNTIF(BLOCK_THURSDAY_DATES[],Attendance!$J2500) &gt; 0, VLOOKUP(Attendance!$G2500,BLOCK_THURSDAY_PERIOD_SCHEDULE[],2,TRUE),
       IF(COUNTIF(FINALS_WEEK_THURSDAY_DATE[],Attendance!$J2500) &gt; 0, VLOOKUP(Attendance!$G2500,FINALS_WEEK_THURSDAY_PERIOD_SCHEDULE[],2,TRUE),
       VLOOKUP(Attendance!$G2500,REGULAR_WEEK_SCHEDULE[[Thursday]:[Period]],3,TRUE))),
IF(WEEKDAY(Attendance!$J2500) = 6,
       IF(COUNTIF(FINALS_WEEK_FRIDAY_DATE[],Attendance!$J2500) &gt; 0, VLOOKUP(Attendance!$G2500,FINALS_WEEK_FRIDAY_PERIOD_SCHEDULE[],2,TRUE),
       VLOOKUP(Attendance!$G2500,REGULAR_WEEK_SCHEDULE[[Friday]:[Period]],2,TRUE))))))))))</f>
        <v/>
      </c>
      <c r="J2500" s="41" t="str">
        <f t="shared" ca="1" si="119"/>
        <v/>
      </c>
      <c r="K2500" s="41" t="str">
        <f>IF($A2500 &lt;&gt; "",VLOOKUP($A2500,'Student reference sheet'!$A$2:$V$2329, 7,FALSE), "")</f>
        <v/>
      </c>
      <c r="L2500" s="30" t="str">
        <f>IF($A2500 ="", "", VLOOKUP($A2500, 'Student reference sheet'!$A$2:$Z$2603,23,FALSE))</f>
        <v/>
      </c>
      <c r="M2500" s="30" t="str">
        <f>IF($A2500 ="", "", VLOOKUP($A2500, 'Student reference sheet'!$A$2:$Z$2603,24,FALSE))</f>
        <v/>
      </c>
      <c r="N2500" s="30" t="str">
        <f>IF($A2500 ="", "", VLOOKUP($A2500, 'Student reference sheet'!$A$2:$Z$2603,26,FALSE))</f>
        <v/>
      </c>
      <c r="O2500" s="30" t="str">
        <f>IF($A2500 ="", "", VLOOKUP($A2500, 'Student reference sheet'!$A$2:$Z$2603,25,FALSE))</f>
        <v/>
      </c>
      <c r="P2500" s="39" t="str">
        <f>IF($A2500 = "", "", IF(OR(VLOOKUP($A2500,'Student reference sheet'!$A$2:$V$2400,8,FALSE) = "R",  VLOOKUP($A2500,'Student reference sheet'!$A$2:$V$2400,8,FALSE) = "L"), "X", ""))</f>
        <v/>
      </c>
      <c r="Q2500" s="39" t="str">
        <f>IF($A2500 ="", "", VLOOKUP($A2500, 'Student reference sheet'!$A$2:$V$2603,22,FALSE))</f>
        <v/>
      </c>
      <c r="R2500" s="39" t="str">
        <f>IF($A2500 &lt;&gt; "",VLOOKUP($A2500,'Student reference sheet'!$A$2:$V$2329, 5,FALSE), "")</f>
        <v/>
      </c>
      <c r="S2500" s="39" t="str">
        <f>IF($A2500 &lt;&gt; "",VLOOKUP($A2500,'Student reference sheet'!$A$2:$V$2329, 6,FALSE), "")</f>
        <v/>
      </c>
      <c r="T2500" s="30" t="str">
        <f>IF($A2500 = "","",
IF(VLOOKUP($A2500,'Student reference sheet'!$A$2:$V$2329, 10,FALSE) = "Y", "Hispanic",
IF(VLOOKUP($A2500,'Student reference sheet'!$A$2:$V$2329,11,FALSE) &lt;&gt; "",
IF(VLOOKUP($A2500,'Student reference sheet'!$A$2:$V$2329,11,FALSE) = "UNK", "Unknown", VLOOKUP(VALUE(VLOOKUP($A2500,'Student reference sheet'!$A$2:$V$2329,11,FALSE)),'Ethnicity Reference'!$A$2:$B$22,2,FALSE)),
IF(VLOOKUP($A2500,'Student reference sheet'!$A$2:$V$2329,9,FALSE) &lt;&gt; "", VLOOKUP(VALUE(VLOOKUP($A2500,'Student reference sheet'!$A$2:$V$2329,9,FALSE)),'Ethnicity Reference'!$A$2:$B$22,2,FALSE),"Unknown"))))</f>
        <v/>
      </c>
      <c r="U2500" s="35"/>
    </row>
    <row r="2501" spans="1:21" ht="15.75">
      <c r="A2501" s="47"/>
      <c r="B2501" s="33"/>
      <c r="C2501" s="39" t="str">
        <f>IF($A2501 &lt;&gt; "",VLOOKUP($A2501,'Student reference sheet'!$A$2:$V$2329, 3,FALSE), "")</f>
        <v/>
      </c>
      <c r="D2501" s="39" t="str">
        <f>IF($A2501 &lt;&gt; "",VLOOKUP($A2501,'Student reference sheet'!$A$2:$V$2329, 2,FALSE), "")</f>
        <v/>
      </c>
      <c r="E2501" s="35"/>
      <c r="F2501" s="34"/>
      <c r="G2501" s="40" t="str">
        <f t="shared" ca="1" si="117"/>
        <v/>
      </c>
      <c r="H2501" s="40" t="str">
        <f t="shared" ca="1" si="118"/>
        <v/>
      </c>
      <c r="I2501" s="36" t="str">
        <f>IF($A2501 = "", "",
IF(COUNTIF(MINIMUM_DAY_DATES[], Attendance!J2501) &gt; 0, VLOOKUP(Attendance!$G2501,MINIMUM_DAY_PERIOD_SCHEDULE[], 2,TRUE),
IF(COUNTIF(RALLY_DATES[], Attendance!J2501) &gt; 0, VLOOKUP(Attendance!$G2501,RALLY_PERIOD_SCHEDULE[], 2,TRUE),
IF(WEEKDAY(Attendance!$J2501) = 2,
       IF(COUNTIF(FINALS_WEEK_MONDAY_DATE[],Attendance!$J2501) &gt; 0, VLOOKUP(Attendance!$G2501,FINALS_WEEK_MONDAY_PERIOD_SCHEDULE[],2,TRUE),
       VLOOKUP(Attendance!$G2501,REGULAR_WEEK_SCHEDULE[],6,TRUE)),
IF(WEEKDAY($J2501) = 3,
       IF(COUNTIF(FINALS_WEEK_TUESDAY_DATE[],Attendance!$J2501) &gt; 0, VLOOKUP(Attendance!$G2501,FINALS_WEEK_TUESDAY_PERIOD_SCHEDULE[],2,TRUE),
       VLOOKUP(Attendance!$G2501,REGULAR_WEEK_SCHEDULE[[Tuesday]:[Period]],5,TRUE)),
IF(WEEKDAY(Attendance!$J2501) = 4,
        IF(COUNTIF(BLOCK_WEDNESDAY_DATES[],Attendance!$J2501) &gt; 0, VLOOKUP(Attendance!$G2501,BLOCK_WEDNESDAY_PERIOD_SCHEDULE[],2,TRUE),
        IF(COUNTIF(FINALS_WEEK_WEDNESDAY_DATE[],Attendance!$J2501) &gt; 0, VLOOKUP(Attendance!$G2501,FINALS_WEEK_WEDNESDAY_PERIOD_SCHEDULE[],2,TRUE),
       VLOOKUP(Attendance!$G2501,REGULAR_WEEK_SCHEDULE[[Wednesday]:[Period]],4,TRUE))),
IF(WEEKDAY($J2501) = 5,
       IF(COUNTIF(BLOCK_THURSDAY_DATES[],Attendance!$J2501) &gt; 0, VLOOKUP(Attendance!$G2501,BLOCK_THURSDAY_PERIOD_SCHEDULE[],2,TRUE),
       IF(COUNTIF(FINALS_WEEK_THURSDAY_DATE[],Attendance!$J2501) &gt; 0, VLOOKUP(Attendance!$G2501,FINALS_WEEK_THURSDAY_PERIOD_SCHEDULE[],2,TRUE),
       VLOOKUP(Attendance!$G2501,REGULAR_WEEK_SCHEDULE[[Thursday]:[Period]],3,TRUE))),
IF(WEEKDAY(Attendance!$J2501) = 6,
       IF(COUNTIF(FINALS_WEEK_FRIDAY_DATE[],Attendance!$J2501) &gt; 0, VLOOKUP(Attendance!$G2501,FINALS_WEEK_FRIDAY_PERIOD_SCHEDULE[],2,TRUE),
       VLOOKUP(Attendance!$G2501,REGULAR_WEEK_SCHEDULE[[Friday]:[Period]],2,TRUE))))))))))</f>
        <v/>
      </c>
      <c r="J2501" s="41" t="str">
        <f t="shared" ca="1" si="119"/>
        <v/>
      </c>
      <c r="K2501" s="41" t="str">
        <f>IF($A2501 &lt;&gt; "",VLOOKUP($A2501,'Student reference sheet'!$A$2:$V$2329, 7,FALSE), "")</f>
        <v/>
      </c>
      <c r="L2501" s="30" t="str">
        <f>IF($A2501 ="", "", VLOOKUP($A2501, 'Student reference sheet'!$A$2:$Z$2603,23,FALSE))</f>
        <v/>
      </c>
      <c r="M2501" s="30" t="str">
        <f>IF($A2501 ="", "", VLOOKUP($A2501, 'Student reference sheet'!$A$2:$Z$2603,24,FALSE))</f>
        <v/>
      </c>
      <c r="N2501" s="30" t="str">
        <f>IF($A2501 ="", "", VLOOKUP($A2501, 'Student reference sheet'!$A$2:$Z$2603,26,FALSE))</f>
        <v/>
      </c>
      <c r="O2501" s="30" t="str">
        <f>IF($A2501 ="", "", VLOOKUP($A2501, 'Student reference sheet'!$A$2:$Z$2603,25,FALSE))</f>
        <v/>
      </c>
      <c r="P2501" s="39" t="str">
        <f>IF($A2501 = "", "", IF(OR(VLOOKUP($A2501,'Student reference sheet'!$A$2:$V$2400,8,FALSE) = "R",  VLOOKUP($A2501,'Student reference sheet'!$A$2:$V$2400,8,FALSE) = "L"), "X", ""))</f>
        <v/>
      </c>
      <c r="Q2501" s="39" t="str">
        <f>IF($A2501 ="", "", VLOOKUP($A2501, 'Student reference sheet'!$A$2:$V$2603,22,FALSE))</f>
        <v/>
      </c>
      <c r="R2501" s="39" t="str">
        <f>IF($A2501 &lt;&gt; "",VLOOKUP($A2501,'Student reference sheet'!$A$2:$V$2329, 5,FALSE), "")</f>
        <v/>
      </c>
      <c r="S2501" s="39" t="str">
        <f>IF($A2501 &lt;&gt; "",VLOOKUP($A2501,'Student reference sheet'!$A$2:$V$2329, 6,FALSE), "")</f>
        <v/>
      </c>
      <c r="T2501" s="30" t="str">
        <f>IF($A2501 = "","",
IF(VLOOKUP($A2501,'Student reference sheet'!$A$2:$V$2329, 10,FALSE) = "Y", "Hispanic",
IF(VLOOKUP($A2501,'Student reference sheet'!$A$2:$V$2329,11,FALSE) &lt;&gt; "",
IF(VLOOKUP($A2501,'Student reference sheet'!$A$2:$V$2329,11,FALSE) = "UNK", "Unknown", VLOOKUP(VALUE(VLOOKUP($A2501,'Student reference sheet'!$A$2:$V$2329,11,FALSE)),'Ethnicity Reference'!$A$2:$B$22,2,FALSE)),
IF(VLOOKUP($A2501,'Student reference sheet'!$A$2:$V$2329,9,FALSE) &lt;&gt; "", VLOOKUP(VALUE(VLOOKUP($A2501,'Student reference sheet'!$A$2:$V$2329,9,FALSE)),'Ethnicity Reference'!$A$2:$B$22,2,FALSE),"Unknown"))))</f>
        <v/>
      </c>
      <c r="U2501" s="35"/>
    </row>
    <row r="2502" spans="1:21" ht="15.75">
      <c r="A2502" s="47"/>
      <c r="B2502" s="33"/>
      <c r="C2502" s="39" t="str">
        <f>IF($A2502 &lt;&gt; "",VLOOKUP($A2502,'Student reference sheet'!$A$2:$V$2329, 3,FALSE), "")</f>
        <v/>
      </c>
      <c r="D2502" s="39" t="str">
        <f>IF($A2502 &lt;&gt; "",VLOOKUP($A2502,'Student reference sheet'!$A$2:$V$2329, 2,FALSE), "")</f>
        <v/>
      </c>
      <c r="E2502" s="35"/>
      <c r="F2502" s="34"/>
      <c r="G2502" s="40" t="str">
        <f t="shared" ca="1" si="117"/>
        <v/>
      </c>
      <c r="H2502" s="40" t="str">
        <f t="shared" ca="1" si="118"/>
        <v/>
      </c>
      <c r="I2502" s="36" t="str">
        <f>IF($A2502 = "", "",
IF(COUNTIF(MINIMUM_DAY_DATES[], Attendance!J2502) &gt; 0, VLOOKUP(Attendance!$G2502,MINIMUM_DAY_PERIOD_SCHEDULE[], 2,TRUE),
IF(COUNTIF(RALLY_DATES[], Attendance!J2502) &gt; 0, VLOOKUP(Attendance!$G2502,RALLY_PERIOD_SCHEDULE[], 2,TRUE),
IF(WEEKDAY(Attendance!$J2502) = 2,
       IF(COUNTIF(FINALS_WEEK_MONDAY_DATE[],Attendance!$J2502) &gt; 0, VLOOKUP(Attendance!$G2502,FINALS_WEEK_MONDAY_PERIOD_SCHEDULE[],2,TRUE),
       VLOOKUP(Attendance!$G2502,REGULAR_WEEK_SCHEDULE[],6,TRUE)),
IF(WEEKDAY($J2502) = 3,
       IF(COUNTIF(FINALS_WEEK_TUESDAY_DATE[],Attendance!$J2502) &gt; 0, VLOOKUP(Attendance!$G2502,FINALS_WEEK_TUESDAY_PERIOD_SCHEDULE[],2,TRUE),
       VLOOKUP(Attendance!$G2502,REGULAR_WEEK_SCHEDULE[[Tuesday]:[Period]],5,TRUE)),
IF(WEEKDAY(Attendance!$J2502) = 4,
        IF(COUNTIF(BLOCK_WEDNESDAY_DATES[],Attendance!$J2502) &gt; 0, VLOOKUP(Attendance!$G2502,BLOCK_WEDNESDAY_PERIOD_SCHEDULE[],2,TRUE),
        IF(COUNTIF(FINALS_WEEK_WEDNESDAY_DATE[],Attendance!$J2502) &gt; 0, VLOOKUP(Attendance!$G2502,FINALS_WEEK_WEDNESDAY_PERIOD_SCHEDULE[],2,TRUE),
       VLOOKUP(Attendance!$G2502,REGULAR_WEEK_SCHEDULE[[Wednesday]:[Period]],4,TRUE))),
IF(WEEKDAY($J2502) = 5,
       IF(COUNTIF(BLOCK_THURSDAY_DATES[],Attendance!$J2502) &gt; 0, VLOOKUP(Attendance!$G2502,BLOCK_THURSDAY_PERIOD_SCHEDULE[],2,TRUE),
       IF(COUNTIF(FINALS_WEEK_THURSDAY_DATE[],Attendance!$J2502) &gt; 0, VLOOKUP(Attendance!$G2502,FINALS_WEEK_THURSDAY_PERIOD_SCHEDULE[],2,TRUE),
       VLOOKUP(Attendance!$G2502,REGULAR_WEEK_SCHEDULE[[Thursday]:[Period]],3,TRUE))),
IF(WEEKDAY(Attendance!$J2502) = 6,
       IF(COUNTIF(FINALS_WEEK_FRIDAY_DATE[],Attendance!$J2502) &gt; 0, VLOOKUP(Attendance!$G2502,FINALS_WEEK_FRIDAY_PERIOD_SCHEDULE[],2,TRUE),
       VLOOKUP(Attendance!$G2502,REGULAR_WEEK_SCHEDULE[[Friday]:[Period]],2,TRUE))))))))))</f>
        <v/>
      </c>
      <c r="J2502" s="41" t="str">
        <f t="shared" ca="1" si="119"/>
        <v/>
      </c>
      <c r="K2502" s="41" t="str">
        <f>IF($A2502 &lt;&gt; "",VLOOKUP($A2502,'Student reference sheet'!$A$2:$V$2329, 7,FALSE), "")</f>
        <v/>
      </c>
      <c r="L2502" s="30" t="str">
        <f>IF($A2502 ="", "", VLOOKUP($A2502, 'Student reference sheet'!$A$2:$Z$2603,23,FALSE))</f>
        <v/>
      </c>
      <c r="M2502" s="30" t="str">
        <f>IF($A2502 ="", "", VLOOKUP($A2502, 'Student reference sheet'!$A$2:$Z$2603,24,FALSE))</f>
        <v/>
      </c>
      <c r="N2502" s="30" t="str">
        <f>IF($A2502 ="", "", VLOOKUP($A2502, 'Student reference sheet'!$A$2:$Z$2603,26,FALSE))</f>
        <v/>
      </c>
      <c r="O2502" s="30" t="str">
        <f>IF($A2502 ="", "", VLOOKUP($A2502, 'Student reference sheet'!$A$2:$Z$2603,25,FALSE))</f>
        <v/>
      </c>
      <c r="P2502" s="39" t="str">
        <f>IF($A2502 = "", "", IF(OR(VLOOKUP($A2502,'Student reference sheet'!$A$2:$V$2400,8,FALSE) = "R",  VLOOKUP($A2502,'Student reference sheet'!$A$2:$V$2400,8,FALSE) = "L"), "X", ""))</f>
        <v/>
      </c>
      <c r="Q2502" s="39" t="str">
        <f>IF($A2502 ="", "", VLOOKUP($A2502, 'Student reference sheet'!$A$2:$V$2603,22,FALSE))</f>
        <v/>
      </c>
      <c r="R2502" s="39" t="str">
        <f>IF($A2502 &lt;&gt; "",VLOOKUP($A2502,'Student reference sheet'!$A$2:$V$2329, 5,FALSE), "")</f>
        <v/>
      </c>
      <c r="S2502" s="39" t="str">
        <f>IF($A2502 &lt;&gt; "",VLOOKUP($A2502,'Student reference sheet'!$A$2:$V$2329, 6,FALSE), "")</f>
        <v/>
      </c>
      <c r="T2502" s="30" t="str">
        <f>IF($A2502 = "","",
IF(VLOOKUP($A2502,'Student reference sheet'!$A$2:$V$2329, 10,FALSE) = "Y", "Hispanic",
IF(VLOOKUP($A2502,'Student reference sheet'!$A$2:$V$2329,11,FALSE) &lt;&gt; "",
IF(VLOOKUP($A2502,'Student reference sheet'!$A$2:$V$2329,11,FALSE) = "UNK", "Unknown", VLOOKUP(VALUE(VLOOKUP($A2502,'Student reference sheet'!$A$2:$V$2329,11,FALSE)),'Ethnicity Reference'!$A$2:$B$22,2,FALSE)),
IF(VLOOKUP($A2502,'Student reference sheet'!$A$2:$V$2329,9,FALSE) &lt;&gt; "", VLOOKUP(VALUE(VLOOKUP($A2502,'Student reference sheet'!$A$2:$V$2329,9,FALSE)),'Ethnicity Reference'!$A$2:$B$22,2,FALSE),"Unknown"))))</f>
        <v/>
      </c>
      <c r="U2502" s="35"/>
    </row>
    <row r="2503" spans="1:21" ht="15.75">
      <c r="A2503" s="47"/>
      <c r="B2503" s="33"/>
      <c r="C2503" s="39" t="str">
        <f>IF($A2503 &lt;&gt; "",VLOOKUP($A2503,'Student reference sheet'!$A$2:$V$2329, 3,FALSE), "")</f>
        <v/>
      </c>
      <c r="D2503" s="39" t="str">
        <f>IF($A2503 &lt;&gt; "",VLOOKUP($A2503,'Student reference sheet'!$A$2:$V$2329, 2,FALSE), "")</f>
        <v/>
      </c>
      <c r="E2503" s="35"/>
      <c r="F2503" s="34"/>
      <c r="G2503" s="40" t="str">
        <f t="shared" ca="1" si="117"/>
        <v/>
      </c>
      <c r="H2503" s="40" t="str">
        <f t="shared" ca="1" si="118"/>
        <v/>
      </c>
      <c r="I2503" s="36" t="str">
        <f>IF($A2503 = "", "",
IF(COUNTIF(MINIMUM_DAY_DATES[], Attendance!J2503) &gt; 0, VLOOKUP(Attendance!$G2503,MINIMUM_DAY_PERIOD_SCHEDULE[], 2,TRUE),
IF(COUNTIF(RALLY_DATES[], Attendance!J2503) &gt; 0, VLOOKUP(Attendance!$G2503,RALLY_PERIOD_SCHEDULE[], 2,TRUE),
IF(WEEKDAY(Attendance!$J2503) = 2,
       IF(COUNTIF(FINALS_WEEK_MONDAY_DATE[],Attendance!$J2503) &gt; 0, VLOOKUP(Attendance!$G2503,FINALS_WEEK_MONDAY_PERIOD_SCHEDULE[],2,TRUE),
       VLOOKUP(Attendance!$G2503,REGULAR_WEEK_SCHEDULE[],6,TRUE)),
IF(WEEKDAY($J2503) = 3,
       IF(COUNTIF(FINALS_WEEK_TUESDAY_DATE[],Attendance!$J2503) &gt; 0, VLOOKUP(Attendance!$G2503,FINALS_WEEK_TUESDAY_PERIOD_SCHEDULE[],2,TRUE),
       VLOOKUP(Attendance!$G2503,REGULAR_WEEK_SCHEDULE[[Tuesday]:[Period]],5,TRUE)),
IF(WEEKDAY(Attendance!$J2503) = 4,
        IF(COUNTIF(BLOCK_WEDNESDAY_DATES[],Attendance!$J2503) &gt; 0, VLOOKUP(Attendance!$G2503,BLOCK_WEDNESDAY_PERIOD_SCHEDULE[],2,TRUE),
        IF(COUNTIF(FINALS_WEEK_WEDNESDAY_DATE[],Attendance!$J2503) &gt; 0, VLOOKUP(Attendance!$G2503,FINALS_WEEK_WEDNESDAY_PERIOD_SCHEDULE[],2,TRUE),
       VLOOKUP(Attendance!$G2503,REGULAR_WEEK_SCHEDULE[[Wednesday]:[Period]],4,TRUE))),
IF(WEEKDAY($J2503) = 5,
       IF(COUNTIF(BLOCK_THURSDAY_DATES[],Attendance!$J2503) &gt; 0, VLOOKUP(Attendance!$G2503,BLOCK_THURSDAY_PERIOD_SCHEDULE[],2,TRUE),
       IF(COUNTIF(FINALS_WEEK_THURSDAY_DATE[],Attendance!$J2503) &gt; 0, VLOOKUP(Attendance!$G2503,FINALS_WEEK_THURSDAY_PERIOD_SCHEDULE[],2,TRUE),
       VLOOKUP(Attendance!$G2503,REGULAR_WEEK_SCHEDULE[[Thursday]:[Period]],3,TRUE))),
IF(WEEKDAY(Attendance!$J2503) = 6,
       IF(COUNTIF(FINALS_WEEK_FRIDAY_DATE[],Attendance!$J2503) &gt; 0, VLOOKUP(Attendance!$G2503,FINALS_WEEK_FRIDAY_PERIOD_SCHEDULE[],2,TRUE),
       VLOOKUP(Attendance!$G2503,REGULAR_WEEK_SCHEDULE[[Friday]:[Period]],2,TRUE))))))))))</f>
        <v/>
      </c>
      <c r="J2503" s="41" t="str">
        <f t="shared" ca="1" si="119"/>
        <v/>
      </c>
      <c r="K2503" s="41" t="str">
        <f>IF($A2503 &lt;&gt; "",VLOOKUP($A2503,'Student reference sheet'!$A$2:$V$2329, 7,FALSE), "")</f>
        <v/>
      </c>
      <c r="L2503" s="30" t="str">
        <f>IF($A2503 ="", "", VLOOKUP($A2503, 'Student reference sheet'!$A$2:$Z$2603,23,FALSE))</f>
        <v/>
      </c>
      <c r="M2503" s="30" t="str">
        <f>IF($A2503 ="", "", VLOOKUP($A2503, 'Student reference sheet'!$A$2:$Z$2603,24,FALSE))</f>
        <v/>
      </c>
      <c r="N2503" s="30" t="str">
        <f>IF($A2503 ="", "", VLOOKUP($A2503, 'Student reference sheet'!$A$2:$Z$2603,26,FALSE))</f>
        <v/>
      </c>
      <c r="O2503" s="30" t="str">
        <f>IF($A2503 ="", "", VLOOKUP($A2503, 'Student reference sheet'!$A$2:$Z$2603,25,FALSE))</f>
        <v/>
      </c>
      <c r="P2503" s="39" t="str">
        <f>IF($A2503 = "", "", IF(OR(VLOOKUP($A2503,'Student reference sheet'!$A$2:$V$2400,8,FALSE) = "R",  VLOOKUP($A2503,'Student reference sheet'!$A$2:$V$2400,8,FALSE) = "L"), "X", ""))</f>
        <v/>
      </c>
      <c r="Q2503" s="39" t="str">
        <f>IF($A2503 ="", "", VLOOKUP($A2503, 'Student reference sheet'!$A$2:$V$2603,22,FALSE))</f>
        <v/>
      </c>
      <c r="R2503" s="39" t="str">
        <f>IF($A2503 &lt;&gt; "",VLOOKUP($A2503,'Student reference sheet'!$A$2:$V$2329, 5,FALSE), "")</f>
        <v/>
      </c>
      <c r="S2503" s="39" t="str">
        <f>IF($A2503 &lt;&gt; "",VLOOKUP($A2503,'Student reference sheet'!$A$2:$V$2329, 6,FALSE), "")</f>
        <v/>
      </c>
      <c r="T2503" s="30" t="str">
        <f>IF($A2503 = "","",
IF(VLOOKUP($A2503,'Student reference sheet'!$A$2:$V$2329, 10,FALSE) = "Y", "Hispanic",
IF(VLOOKUP($A2503,'Student reference sheet'!$A$2:$V$2329,11,FALSE) &lt;&gt; "",
IF(VLOOKUP($A2503,'Student reference sheet'!$A$2:$V$2329,11,FALSE) = "UNK", "Unknown", VLOOKUP(VALUE(VLOOKUP($A2503,'Student reference sheet'!$A$2:$V$2329,11,FALSE)),'Ethnicity Reference'!$A$2:$B$22,2,FALSE)),
IF(VLOOKUP($A2503,'Student reference sheet'!$A$2:$V$2329,9,FALSE) &lt;&gt; "", VLOOKUP(VALUE(VLOOKUP($A2503,'Student reference sheet'!$A$2:$V$2329,9,FALSE)),'Ethnicity Reference'!$A$2:$B$22,2,FALSE),"Unknown"))))</f>
        <v/>
      </c>
      <c r="U2503" s="35"/>
    </row>
    <row r="2504" spans="1:21" ht="15.75">
      <c r="A2504" s="47"/>
      <c r="B2504" s="33"/>
      <c r="C2504" s="39" t="str">
        <f>IF($A2504 &lt;&gt; "",VLOOKUP($A2504,'Student reference sheet'!$A$2:$V$2329, 3,FALSE), "")</f>
        <v/>
      </c>
      <c r="D2504" s="39" t="str">
        <f>IF($A2504 &lt;&gt; "",VLOOKUP($A2504,'Student reference sheet'!$A$2:$V$2329, 2,FALSE), "")</f>
        <v/>
      </c>
      <c r="E2504" s="35"/>
      <c r="F2504" s="34"/>
      <c r="G2504" s="40" t="str">
        <f t="shared" ca="1" si="117"/>
        <v/>
      </c>
      <c r="H2504" s="40" t="str">
        <f t="shared" ca="1" si="118"/>
        <v/>
      </c>
      <c r="I2504" s="36" t="str">
        <f>IF($A2504 = "", "",
IF(COUNTIF(MINIMUM_DAY_DATES[], Attendance!J2504) &gt; 0, VLOOKUP(Attendance!$G2504,MINIMUM_DAY_PERIOD_SCHEDULE[], 2,TRUE),
IF(COUNTIF(RALLY_DATES[], Attendance!J2504) &gt; 0, VLOOKUP(Attendance!$G2504,RALLY_PERIOD_SCHEDULE[], 2,TRUE),
IF(WEEKDAY(Attendance!$J2504) = 2,
       IF(COUNTIF(FINALS_WEEK_MONDAY_DATE[],Attendance!$J2504) &gt; 0, VLOOKUP(Attendance!$G2504,FINALS_WEEK_MONDAY_PERIOD_SCHEDULE[],2,TRUE),
       VLOOKUP(Attendance!$G2504,REGULAR_WEEK_SCHEDULE[],6,TRUE)),
IF(WEEKDAY($J2504) = 3,
       IF(COUNTIF(FINALS_WEEK_TUESDAY_DATE[],Attendance!$J2504) &gt; 0, VLOOKUP(Attendance!$G2504,FINALS_WEEK_TUESDAY_PERIOD_SCHEDULE[],2,TRUE),
       VLOOKUP(Attendance!$G2504,REGULAR_WEEK_SCHEDULE[[Tuesday]:[Period]],5,TRUE)),
IF(WEEKDAY(Attendance!$J2504) = 4,
        IF(COUNTIF(BLOCK_WEDNESDAY_DATES[],Attendance!$J2504) &gt; 0, VLOOKUP(Attendance!$G2504,BLOCK_WEDNESDAY_PERIOD_SCHEDULE[],2,TRUE),
        IF(COUNTIF(FINALS_WEEK_WEDNESDAY_DATE[],Attendance!$J2504) &gt; 0, VLOOKUP(Attendance!$G2504,FINALS_WEEK_WEDNESDAY_PERIOD_SCHEDULE[],2,TRUE),
       VLOOKUP(Attendance!$G2504,REGULAR_WEEK_SCHEDULE[[Wednesday]:[Period]],4,TRUE))),
IF(WEEKDAY($J2504) = 5,
       IF(COUNTIF(BLOCK_THURSDAY_DATES[],Attendance!$J2504) &gt; 0, VLOOKUP(Attendance!$G2504,BLOCK_THURSDAY_PERIOD_SCHEDULE[],2,TRUE),
       IF(COUNTIF(FINALS_WEEK_THURSDAY_DATE[],Attendance!$J2504) &gt; 0, VLOOKUP(Attendance!$G2504,FINALS_WEEK_THURSDAY_PERIOD_SCHEDULE[],2,TRUE),
       VLOOKUP(Attendance!$G2504,REGULAR_WEEK_SCHEDULE[[Thursday]:[Period]],3,TRUE))),
IF(WEEKDAY(Attendance!$J2504) = 6,
       IF(COUNTIF(FINALS_WEEK_FRIDAY_DATE[],Attendance!$J2504) &gt; 0, VLOOKUP(Attendance!$G2504,FINALS_WEEK_FRIDAY_PERIOD_SCHEDULE[],2,TRUE),
       VLOOKUP(Attendance!$G2504,REGULAR_WEEK_SCHEDULE[[Friday]:[Period]],2,TRUE))))))))))</f>
        <v/>
      </c>
      <c r="J2504" s="41" t="str">
        <f t="shared" ca="1" si="119"/>
        <v/>
      </c>
      <c r="K2504" s="41" t="str">
        <f>IF($A2504 &lt;&gt; "",VLOOKUP($A2504,'Student reference sheet'!$A$2:$V$2329, 7,FALSE), "")</f>
        <v/>
      </c>
      <c r="L2504" s="30" t="str">
        <f>IF($A2504 ="", "", VLOOKUP($A2504, 'Student reference sheet'!$A$2:$Z$2603,23,FALSE))</f>
        <v/>
      </c>
      <c r="M2504" s="30" t="str">
        <f>IF($A2504 ="", "", VLOOKUP($A2504, 'Student reference sheet'!$A$2:$Z$2603,24,FALSE))</f>
        <v/>
      </c>
      <c r="N2504" s="30" t="str">
        <f>IF($A2504 ="", "", VLOOKUP($A2504, 'Student reference sheet'!$A$2:$Z$2603,26,FALSE))</f>
        <v/>
      </c>
      <c r="O2504" s="30" t="str">
        <f>IF($A2504 ="", "", VLOOKUP($A2504, 'Student reference sheet'!$A$2:$Z$2603,25,FALSE))</f>
        <v/>
      </c>
      <c r="P2504" s="39" t="str">
        <f>IF($A2504 = "", "", IF(OR(VLOOKUP($A2504,'Student reference sheet'!$A$2:$V$2400,8,FALSE) = "R",  VLOOKUP($A2504,'Student reference sheet'!$A$2:$V$2400,8,FALSE) = "L"), "X", ""))</f>
        <v/>
      </c>
      <c r="Q2504" s="39" t="str">
        <f>IF($A2504 ="", "", VLOOKUP($A2504, 'Student reference sheet'!$A$2:$V$2603,22,FALSE))</f>
        <v/>
      </c>
      <c r="R2504" s="39" t="str">
        <f>IF($A2504 &lt;&gt; "",VLOOKUP($A2504,'Student reference sheet'!$A$2:$V$2329, 5,FALSE), "")</f>
        <v/>
      </c>
      <c r="S2504" s="39" t="str">
        <f>IF($A2504 &lt;&gt; "",VLOOKUP($A2504,'Student reference sheet'!$A$2:$V$2329, 6,FALSE), "")</f>
        <v/>
      </c>
      <c r="T2504" s="30" t="str">
        <f>IF($A2504 = "","",
IF(VLOOKUP($A2504,'Student reference sheet'!$A$2:$V$2329, 10,FALSE) = "Y", "Hispanic",
IF(VLOOKUP($A2504,'Student reference sheet'!$A$2:$V$2329,11,FALSE) &lt;&gt; "",
IF(VLOOKUP($A2504,'Student reference sheet'!$A$2:$V$2329,11,FALSE) = "UNK", "Unknown", VLOOKUP(VALUE(VLOOKUP($A2504,'Student reference sheet'!$A$2:$V$2329,11,FALSE)),'Ethnicity Reference'!$A$2:$B$22,2,FALSE)),
IF(VLOOKUP($A2504,'Student reference sheet'!$A$2:$V$2329,9,FALSE) &lt;&gt; "", VLOOKUP(VALUE(VLOOKUP($A2504,'Student reference sheet'!$A$2:$V$2329,9,FALSE)),'Ethnicity Reference'!$A$2:$B$22,2,FALSE),"Unknown"))))</f>
        <v/>
      </c>
      <c r="U2504" s="35"/>
    </row>
    <row r="2505" spans="1:21" ht="15.75">
      <c r="A2505" s="47"/>
      <c r="B2505" s="33"/>
      <c r="C2505" s="39" t="str">
        <f>IF($A2505 &lt;&gt; "",VLOOKUP($A2505,'Student reference sheet'!$A$2:$V$2329, 3,FALSE), "")</f>
        <v/>
      </c>
      <c r="D2505" s="39" t="str">
        <f>IF($A2505 &lt;&gt; "",VLOOKUP($A2505,'Student reference sheet'!$A$2:$V$2329, 2,FALSE), "")</f>
        <v/>
      </c>
      <c r="E2505" s="35"/>
      <c r="F2505" s="34"/>
      <c r="G2505" s="40" t="str">
        <f t="shared" ca="1" si="117"/>
        <v/>
      </c>
      <c r="H2505" s="40" t="str">
        <f t="shared" ca="1" si="118"/>
        <v/>
      </c>
      <c r="I2505" s="36" t="str">
        <f>IF($A2505 = "", "",
IF(COUNTIF(MINIMUM_DAY_DATES[], Attendance!J2505) &gt; 0, VLOOKUP(Attendance!$G2505,MINIMUM_DAY_PERIOD_SCHEDULE[], 2,TRUE),
IF(COUNTIF(RALLY_DATES[], Attendance!J2505) &gt; 0, VLOOKUP(Attendance!$G2505,RALLY_PERIOD_SCHEDULE[], 2,TRUE),
IF(WEEKDAY(Attendance!$J2505) = 2,
       IF(COUNTIF(FINALS_WEEK_MONDAY_DATE[],Attendance!$J2505) &gt; 0, VLOOKUP(Attendance!$G2505,FINALS_WEEK_MONDAY_PERIOD_SCHEDULE[],2,TRUE),
       VLOOKUP(Attendance!$G2505,REGULAR_WEEK_SCHEDULE[],6,TRUE)),
IF(WEEKDAY($J2505) = 3,
       IF(COUNTIF(FINALS_WEEK_TUESDAY_DATE[],Attendance!$J2505) &gt; 0, VLOOKUP(Attendance!$G2505,FINALS_WEEK_TUESDAY_PERIOD_SCHEDULE[],2,TRUE),
       VLOOKUP(Attendance!$G2505,REGULAR_WEEK_SCHEDULE[[Tuesday]:[Period]],5,TRUE)),
IF(WEEKDAY(Attendance!$J2505) = 4,
        IF(COUNTIF(BLOCK_WEDNESDAY_DATES[],Attendance!$J2505) &gt; 0, VLOOKUP(Attendance!$G2505,BLOCK_WEDNESDAY_PERIOD_SCHEDULE[],2,TRUE),
        IF(COUNTIF(FINALS_WEEK_WEDNESDAY_DATE[],Attendance!$J2505) &gt; 0, VLOOKUP(Attendance!$G2505,FINALS_WEEK_WEDNESDAY_PERIOD_SCHEDULE[],2,TRUE),
       VLOOKUP(Attendance!$G2505,REGULAR_WEEK_SCHEDULE[[Wednesday]:[Period]],4,TRUE))),
IF(WEEKDAY($J2505) = 5,
       IF(COUNTIF(BLOCK_THURSDAY_DATES[],Attendance!$J2505) &gt; 0, VLOOKUP(Attendance!$G2505,BLOCK_THURSDAY_PERIOD_SCHEDULE[],2,TRUE),
       IF(COUNTIF(FINALS_WEEK_THURSDAY_DATE[],Attendance!$J2505) &gt; 0, VLOOKUP(Attendance!$G2505,FINALS_WEEK_THURSDAY_PERIOD_SCHEDULE[],2,TRUE),
       VLOOKUP(Attendance!$G2505,REGULAR_WEEK_SCHEDULE[[Thursday]:[Period]],3,TRUE))),
IF(WEEKDAY(Attendance!$J2505) = 6,
       IF(COUNTIF(FINALS_WEEK_FRIDAY_DATE[],Attendance!$J2505) &gt; 0, VLOOKUP(Attendance!$G2505,FINALS_WEEK_FRIDAY_PERIOD_SCHEDULE[],2,TRUE),
       VLOOKUP(Attendance!$G2505,REGULAR_WEEK_SCHEDULE[[Friday]:[Period]],2,TRUE))))))))))</f>
        <v/>
      </c>
      <c r="J2505" s="41" t="str">
        <f t="shared" ca="1" si="119"/>
        <v/>
      </c>
      <c r="K2505" s="41" t="str">
        <f>IF($A2505 &lt;&gt; "",VLOOKUP($A2505,'Student reference sheet'!$A$2:$V$2329, 7,FALSE), "")</f>
        <v/>
      </c>
      <c r="L2505" s="30" t="str">
        <f>IF($A2505 ="", "", VLOOKUP($A2505, 'Student reference sheet'!$A$2:$Z$2603,23,FALSE))</f>
        <v/>
      </c>
      <c r="M2505" s="30" t="str">
        <f>IF($A2505 ="", "", VLOOKUP($A2505, 'Student reference sheet'!$A$2:$Z$2603,24,FALSE))</f>
        <v/>
      </c>
      <c r="N2505" s="30" t="str">
        <f>IF($A2505 ="", "", VLOOKUP($A2505, 'Student reference sheet'!$A$2:$Z$2603,26,FALSE))</f>
        <v/>
      </c>
      <c r="O2505" s="30" t="str">
        <f>IF($A2505 ="", "", VLOOKUP($A2505, 'Student reference sheet'!$A$2:$Z$2603,25,FALSE))</f>
        <v/>
      </c>
      <c r="P2505" s="39" t="str">
        <f>IF($A2505 = "", "", IF(OR(VLOOKUP($A2505,'Student reference sheet'!$A$2:$V$2400,8,FALSE) = "R",  VLOOKUP($A2505,'Student reference sheet'!$A$2:$V$2400,8,FALSE) = "L"), "X", ""))</f>
        <v/>
      </c>
      <c r="Q2505" s="39" t="str">
        <f>IF($A2505 ="", "", VLOOKUP($A2505, 'Student reference sheet'!$A$2:$V$2603,22,FALSE))</f>
        <v/>
      </c>
      <c r="R2505" s="39" t="str">
        <f>IF($A2505 &lt;&gt; "",VLOOKUP($A2505,'Student reference sheet'!$A$2:$V$2329, 5,FALSE), "")</f>
        <v/>
      </c>
      <c r="S2505" s="39" t="str">
        <f>IF($A2505 &lt;&gt; "",VLOOKUP($A2505,'Student reference sheet'!$A$2:$V$2329, 6,FALSE), "")</f>
        <v/>
      </c>
      <c r="T2505" s="30" t="str">
        <f>IF($A2505 = "","",
IF(VLOOKUP($A2505,'Student reference sheet'!$A$2:$V$2329, 10,FALSE) = "Y", "Hispanic",
IF(VLOOKUP($A2505,'Student reference sheet'!$A$2:$V$2329,11,FALSE) &lt;&gt; "",
IF(VLOOKUP($A2505,'Student reference sheet'!$A$2:$V$2329,11,FALSE) = "UNK", "Unknown", VLOOKUP(VALUE(VLOOKUP($A2505,'Student reference sheet'!$A$2:$V$2329,11,FALSE)),'Ethnicity Reference'!$A$2:$B$22,2,FALSE)),
IF(VLOOKUP($A2505,'Student reference sheet'!$A$2:$V$2329,9,FALSE) &lt;&gt; "", VLOOKUP(VALUE(VLOOKUP($A2505,'Student reference sheet'!$A$2:$V$2329,9,FALSE)),'Ethnicity Reference'!$A$2:$B$22,2,FALSE),"Unknown"))))</f>
        <v/>
      </c>
      <c r="U2505" s="35"/>
    </row>
    <row r="2506" spans="1:21" ht="15.75">
      <c r="A2506" s="47"/>
      <c r="B2506" s="33"/>
      <c r="C2506" s="39" t="str">
        <f>IF($A2506 &lt;&gt; "",VLOOKUP($A2506,'Student reference sheet'!$A$2:$V$2329, 3,FALSE), "")</f>
        <v/>
      </c>
      <c r="D2506" s="39" t="str">
        <f>IF($A2506 &lt;&gt; "",VLOOKUP($A2506,'Student reference sheet'!$A$2:$V$2329, 2,FALSE), "")</f>
        <v/>
      </c>
      <c r="E2506" s="35"/>
      <c r="F2506" s="34"/>
      <c r="G2506" s="40" t="str">
        <f t="shared" ref="G2506:G2569" ca="1" si="120">IF(A2506 &lt;&gt;"", IF(G2506 = "",NOW() - TODAY(), G2506), "")</f>
        <v/>
      </c>
      <c r="H2506" s="40" t="str">
        <f t="shared" ref="H2506:H2569" ca="1" si="121">IF(B2506 &lt;&gt;"", IF(H2506 = "",NOW() - TODAY(), H2506), "")</f>
        <v/>
      </c>
      <c r="I2506" s="36" t="str">
        <f>IF($A2506 = "", "",
IF(COUNTIF(MINIMUM_DAY_DATES[], Attendance!J2506) &gt; 0, VLOOKUP(Attendance!$G2506,MINIMUM_DAY_PERIOD_SCHEDULE[], 2,TRUE),
IF(COUNTIF(RALLY_DATES[], Attendance!J2506) &gt; 0, VLOOKUP(Attendance!$G2506,RALLY_PERIOD_SCHEDULE[], 2,TRUE),
IF(WEEKDAY(Attendance!$J2506) = 2,
       IF(COUNTIF(FINALS_WEEK_MONDAY_DATE[],Attendance!$J2506) &gt; 0, VLOOKUP(Attendance!$G2506,FINALS_WEEK_MONDAY_PERIOD_SCHEDULE[],2,TRUE),
       VLOOKUP(Attendance!$G2506,REGULAR_WEEK_SCHEDULE[],6,TRUE)),
IF(WEEKDAY($J2506) = 3,
       IF(COUNTIF(FINALS_WEEK_TUESDAY_DATE[],Attendance!$J2506) &gt; 0, VLOOKUP(Attendance!$G2506,FINALS_WEEK_TUESDAY_PERIOD_SCHEDULE[],2,TRUE),
       VLOOKUP(Attendance!$G2506,REGULAR_WEEK_SCHEDULE[[Tuesday]:[Period]],5,TRUE)),
IF(WEEKDAY(Attendance!$J2506) = 4,
        IF(COUNTIF(BLOCK_WEDNESDAY_DATES[],Attendance!$J2506) &gt; 0, VLOOKUP(Attendance!$G2506,BLOCK_WEDNESDAY_PERIOD_SCHEDULE[],2,TRUE),
        IF(COUNTIF(FINALS_WEEK_WEDNESDAY_DATE[],Attendance!$J2506) &gt; 0, VLOOKUP(Attendance!$G2506,FINALS_WEEK_WEDNESDAY_PERIOD_SCHEDULE[],2,TRUE),
       VLOOKUP(Attendance!$G2506,REGULAR_WEEK_SCHEDULE[[Wednesday]:[Period]],4,TRUE))),
IF(WEEKDAY($J2506) = 5,
       IF(COUNTIF(BLOCK_THURSDAY_DATES[],Attendance!$J2506) &gt; 0, VLOOKUP(Attendance!$G2506,BLOCK_THURSDAY_PERIOD_SCHEDULE[],2,TRUE),
       IF(COUNTIF(FINALS_WEEK_THURSDAY_DATE[],Attendance!$J2506) &gt; 0, VLOOKUP(Attendance!$G2506,FINALS_WEEK_THURSDAY_PERIOD_SCHEDULE[],2,TRUE),
       VLOOKUP(Attendance!$G2506,REGULAR_WEEK_SCHEDULE[[Thursday]:[Period]],3,TRUE))),
IF(WEEKDAY(Attendance!$J2506) = 6,
       IF(COUNTIF(FINALS_WEEK_FRIDAY_DATE[],Attendance!$J2506) &gt; 0, VLOOKUP(Attendance!$G2506,FINALS_WEEK_FRIDAY_PERIOD_SCHEDULE[],2,TRUE),
       VLOOKUP(Attendance!$G2506,REGULAR_WEEK_SCHEDULE[[Friday]:[Period]],2,TRUE))))))))))</f>
        <v/>
      </c>
      <c r="J2506" s="41" t="str">
        <f t="shared" ref="J2506:J2569" ca="1" si="122">IF(A2506 &lt;&gt;"", IF(J2506 = "",TODAY(), J2506), "")</f>
        <v/>
      </c>
      <c r="K2506" s="41" t="str">
        <f>IF($A2506 &lt;&gt; "",VLOOKUP($A2506,'Student reference sheet'!$A$2:$V$2329, 7,FALSE), "")</f>
        <v/>
      </c>
      <c r="L2506" s="30" t="str">
        <f>IF($A2506 ="", "", VLOOKUP($A2506, 'Student reference sheet'!$A$2:$Z$2603,23,FALSE))</f>
        <v/>
      </c>
      <c r="M2506" s="30" t="str">
        <f>IF($A2506 ="", "", VLOOKUP($A2506, 'Student reference sheet'!$A$2:$Z$2603,24,FALSE))</f>
        <v/>
      </c>
      <c r="N2506" s="30" t="str">
        <f>IF($A2506 ="", "", VLOOKUP($A2506, 'Student reference sheet'!$A$2:$Z$2603,26,FALSE))</f>
        <v/>
      </c>
      <c r="O2506" s="30" t="str">
        <f>IF($A2506 ="", "", VLOOKUP($A2506, 'Student reference sheet'!$A$2:$Z$2603,25,FALSE))</f>
        <v/>
      </c>
      <c r="P2506" s="39" t="str">
        <f>IF($A2506 = "", "", IF(OR(VLOOKUP($A2506,'Student reference sheet'!$A$2:$V$2400,8,FALSE) = "R",  VLOOKUP($A2506,'Student reference sheet'!$A$2:$V$2400,8,FALSE) = "L"), "X", ""))</f>
        <v/>
      </c>
      <c r="Q2506" s="39" t="str">
        <f>IF($A2506 ="", "", VLOOKUP($A2506, 'Student reference sheet'!$A$2:$V$2603,22,FALSE))</f>
        <v/>
      </c>
      <c r="R2506" s="39" t="str">
        <f>IF($A2506 &lt;&gt; "",VLOOKUP($A2506,'Student reference sheet'!$A$2:$V$2329, 5,FALSE), "")</f>
        <v/>
      </c>
      <c r="S2506" s="39" t="str">
        <f>IF($A2506 &lt;&gt; "",VLOOKUP($A2506,'Student reference sheet'!$A$2:$V$2329, 6,FALSE), "")</f>
        <v/>
      </c>
      <c r="T2506" s="30" t="str">
        <f>IF($A2506 = "","",
IF(VLOOKUP($A2506,'Student reference sheet'!$A$2:$V$2329, 10,FALSE) = "Y", "Hispanic",
IF(VLOOKUP($A2506,'Student reference sheet'!$A$2:$V$2329,11,FALSE) &lt;&gt; "",
IF(VLOOKUP($A2506,'Student reference sheet'!$A$2:$V$2329,11,FALSE) = "UNK", "Unknown", VLOOKUP(VALUE(VLOOKUP($A2506,'Student reference sheet'!$A$2:$V$2329,11,FALSE)),'Ethnicity Reference'!$A$2:$B$22,2,FALSE)),
IF(VLOOKUP($A2506,'Student reference sheet'!$A$2:$V$2329,9,FALSE) &lt;&gt; "", VLOOKUP(VALUE(VLOOKUP($A2506,'Student reference sheet'!$A$2:$V$2329,9,FALSE)),'Ethnicity Reference'!$A$2:$B$22,2,FALSE),"Unknown"))))</f>
        <v/>
      </c>
      <c r="U2506" s="35"/>
    </row>
    <row r="2507" spans="1:21" ht="15.75">
      <c r="A2507" s="47"/>
      <c r="B2507" s="33"/>
      <c r="C2507" s="39" t="str">
        <f>IF($A2507 &lt;&gt; "",VLOOKUP($A2507,'Student reference sheet'!$A$2:$V$2329, 3,FALSE), "")</f>
        <v/>
      </c>
      <c r="D2507" s="39" t="str">
        <f>IF($A2507 &lt;&gt; "",VLOOKUP($A2507,'Student reference sheet'!$A$2:$V$2329, 2,FALSE), "")</f>
        <v/>
      </c>
      <c r="E2507" s="35"/>
      <c r="F2507" s="34"/>
      <c r="G2507" s="40" t="str">
        <f t="shared" ca="1" si="120"/>
        <v/>
      </c>
      <c r="H2507" s="40" t="str">
        <f t="shared" ca="1" si="121"/>
        <v/>
      </c>
      <c r="I2507" s="36" t="str">
        <f>IF($A2507 = "", "",
IF(COUNTIF(MINIMUM_DAY_DATES[], Attendance!J2507) &gt; 0, VLOOKUP(Attendance!$G2507,MINIMUM_DAY_PERIOD_SCHEDULE[], 2,TRUE),
IF(COUNTIF(RALLY_DATES[], Attendance!J2507) &gt; 0, VLOOKUP(Attendance!$G2507,RALLY_PERIOD_SCHEDULE[], 2,TRUE),
IF(WEEKDAY(Attendance!$J2507) = 2,
       IF(COUNTIF(FINALS_WEEK_MONDAY_DATE[],Attendance!$J2507) &gt; 0, VLOOKUP(Attendance!$G2507,FINALS_WEEK_MONDAY_PERIOD_SCHEDULE[],2,TRUE),
       VLOOKUP(Attendance!$G2507,REGULAR_WEEK_SCHEDULE[],6,TRUE)),
IF(WEEKDAY($J2507) = 3,
       IF(COUNTIF(FINALS_WEEK_TUESDAY_DATE[],Attendance!$J2507) &gt; 0, VLOOKUP(Attendance!$G2507,FINALS_WEEK_TUESDAY_PERIOD_SCHEDULE[],2,TRUE),
       VLOOKUP(Attendance!$G2507,REGULAR_WEEK_SCHEDULE[[Tuesday]:[Period]],5,TRUE)),
IF(WEEKDAY(Attendance!$J2507) = 4,
        IF(COUNTIF(BLOCK_WEDNESDAY_DATES[],Attendance!$J2507) &gt; 0, VLOOKUP(Attendance!$G2507,BLOCK_WEDNESDAY_PERIOD_SCHEDULE[],2,TRUE),
        IF(COUNTIF(FINALS_WEEK_WEDNESDAY_DATE[],Attendance!$J2507) &gt; 0, VLOOKUP(Attendance!$G2507,FINALS_WEEK_WEDNESDAY_PERIOD_SCHEDULE[],2,TRUE),
       VLOOKUP(Attendance!$G2507,REGULAR_WEEK_SCHEDULE[[Wednesday]:[Period]],4,TRUE))),
IF(WEEKDAY($J2507) = 5,
       IF(COUNTIF(BLOCK_THURSDAY_DATES[],Attendance!$J2507) &gt; 0, VLOOKUP(Attendance!$G2507,BLOCK_THURSDAY_PERIOD_SCHEDULE[],2,TRUE),
       IF(COUNTIF(FINALS_WEEK_THURSDAY_DATE[],Attendance!$J2507) &gt; 0, VLOOKUP(Attendance!$G2507,FINALS_WEEK_THURSDAY_PERIOD_SCHEDULE[],2,TRUE),
       VLOOKUP(Attendance!$G2507,REGULAR_WEEK_SCHEDULE[[Thursday]:[Period]],3,TRUE))),
IF(WEEKDAY(Attendance!$J2507) = 6,
       IF(COUNTIF(FINALS_WEEK_FRIDAY_DATE[],Attendance!$J2507) &gt; 0, VLOOKUP(Attendance!$G2507,FINALS_WEEK_FRIDAY_PERIOD_SCHEDULE[],2,TRUE),
       VLOOKUP(Attendance!$G2507,REGULAR_WEEK_SCHEDULE[[Friday]:[Period]],2,TRUE))))))))))</f>
        <v/>
      </c>
      <c r="J2507" s="41" t="str">
        <f t="shared" ca="1" si="122"/>
        <v/>
      </c>
      <c r="K2507" s="41" t="str">
        <f>IF($A2507 &lt;&gt; "",VLOOKUP($A2507,'Student reference sheet'!$A$2:$V$2329, 7,FALSE), "")</f>
        <v/>
      </c>
      <c r="L2507" s="30" t="str">
        <f>IF($A2507 ="", "", VLOOKUP($A2507, 'Student reference sheet'!$A$2:$Z$2603,23,FALSE))</f>
        <v/>
      </c>
      <c r="M2507" s="30" t="str">
        <f>IF($A2507 ="", "", VLOOKUP($A2507, 'Student reference sheet'!$A$2:$Z$2603,24,FALSE))</f>
        <v/>
      </c>
      <c r="N2507" s="30" t="str">
        <f>IF($A2507 ="", "", VLOOKUP($A2507, 'Student reference sheet'!$A$2:$Z$2603,26,FALSE))</f>
        <v/>
      </c>
      <c r="O2507" s="30" t="str">
        <f>IF($A2507 ="", "", VLOOKUP($A2507, 'Student reference sheet'!$A$2:$Z$2603,25,FALSE))</f>
        <v/>
      </c>
      <c r="P2507" s="39" t="str">
        <f>IF($A2507 = "", "", IF(OR(VLOOKUP($A2507,'Student reference sheet'!$A$2:$V$2400,8,FALSE) = "R",  VLOOKUP($A2507,'Student reference sheet'!$A$2:$V$2400,8,FALSE) = "L"), "X", ""))</f>
        <v/>
      </c>
      <c r="Q2507" s="39" t="str">
        <f>IF($A2507 ="", "", VLOOKUP($A2507, 'Student reference sheet'!$A$2:$V$2603,22,FALSE))</f>
        <v/>
      </c>
      <c r="R2507" s="39" t="str">
        <f>IF($A2507 &lt;&gt; "",VLOOKUP($A2507,'Student reference sheet'!$A$2:$V$2329, 5,FALSE), "")</f>
        <v/>
      </c>
      <c r="S2507" s="39" t="str">
        <f>IF($A2507 &lt;&gt; "",VLOOKUP($A2507,'Student reference sheet'!$A$2:$V$2329, 6,FALSE), "")</f>
        <v/>
      </c>
      <c r="T2507" s="30" t="str">
        <f>IF($A2507 = "","",
IF(VLOOKUP($A2507,'Student reference sheet'!$A$2:$V$2329, 10,FALSE) = "Y", "Hispanic",
IF(VLOOKUP($A2507,'Student reference sheet'!$A$2:$V$2329,11,FALSE) &lt;&gt; "",
IF(VLOOKUP($A2507,'Student reference sheet'!$A$2:$V$2329,11,FALSE) = "UNK", "Unknown", VLOOKUP(VALUE(VLOOKUP($A2507,'Student reference sheet'!$A$2:$V$2329,11,FALSE)),'Ethnicity Reference'!$A$2:$B$22,2,FALSE)),
IF(VLOOKUP($A2507,'Student reference sheet'!$A$2:$V$2329,9,FALSE) &lt;&gt; "", VLOOKUP(VALUE(VLOOKUP($A2507,'Student reference sheet'!$A$2:$V$2329,9,FALSE)),'Ethnicity Reference'!$A$2:$B$22,2,FALSE),"Unknown"))))</f>
        <v/>
      </c>
      <c r="U2507" s="35"/>
    </row>
    <row r="2508" spans="1:21" ht="15.75">
      <c r="A2508" s="47"/>
      <c r="B2508" s="33"/>
      <c r="C2508" s="39" t="str">
        <f>IF($A2508 &lt;&gt; "",VLOOKUP($A2508,'Student reference sheet'!$A$2:$V$2329, 3,FALSE), "")</f>
        <v/>
      </c>
      <c r="D2508" s="39" t="str">
        <f>IF($A2508 &lt;&gt; "",VLOOKUP($A2508,'Student reference sheet'!$A$2:$V$2329, 2,FALSE), "")</f>
        <v/>
      </c>
      <c r="E2508" s="35"/>
      <c r="F2508" s="34"/>
      <c r="G2508" s="40" t="str">
        <f t="shared" ca="1" si="120"/>
        <v/>
      </c>
      <c r="H2508" s="40" t="str">
        <f t="shared" ca="1" si="121"/>
        <v/>
      </c>
      <c r="I2508" s="36" t="str">
        <f>IF($A2508 = "", "",
IF(COUNTIF(MINIMUM_DAY_DATES[], Attendance!J2508) &gt; 0, VLOOKUP(Attendance!$G2508,MINIMUM_DAY_PERIOD_SCHEDULE[], 2,TRUE),
IF(COUNTIF(RALLY_DATES[], Attendance!J2508) &gt; 0, VLOOKUP(Attendance!$G2508,RALLY_PERIOD_SCHEDULE[], 2,TRUE),
IF(WEEKDAY(Attendance!$J2508) = 2,
       IF(COUNTIF(FINALS_WEEK_MONDAY_DATE[],Attendance!$J2508) &gt; 0, VLOOKUP(Attendance!$G2508,FINALS_WEEK_MONDAY_PERIOD_SCHEDULE[],2,TRUE),
       VLOOKUP(Attendance!$G2508,REGULAR_WEEK_SCHEDULE[],6,TRUE)),
IF(WEEKDAY($J2508) = 3,
       IF(COUNTIF(FINALS_WEEK_TUESDAY_DATE[],Attendance!$J2508) &gt; 0, VLOOKUP(Attendance!$G2508,FINALS_WEEK_TUESDAY_PERIOD_SCHEDULE[],2,TRUE),
       VLOOKUP(Attendance!$G2508,REGULAR_WEEK_SCHEDULE[[Tuesday]:[Period]],5,TRUE)),
IF(WEEKDAY(Attendance!$J2508) = 4,
        IF(COUNTIF(BLOCK_WEDNESDAY_DATES[],Attendance!$J2508) &gt; 0, VLOOKUP(Attendance!$G2508,BLOCK_WEDNESDAY_PERIOD_SCHEDULE[],2,TRUE),
        IF(COUNTIF(FINALS_WEEK_WEDNESDAY_DATE[],Attendance!$J2508) &gt; 0, VLOOKUP(Attendance!$G2508,FINALS_WEEK_WEDNESDAY_PERIOD_SCHEDULE[],2,TRUE),
       VLOOKUP(Attendance!$G2508,REGULAR_WEEK_SCHEDULE[[Wednesday]:[Period]],4,TRUE))),
IF(WEEKDAY($J2508) = 5,
       IF(COUNTIF(BLOCK_THURSDAY_DATES[],Attendance!$J2508) &gt; 0, VLOOKUP(Attendance!$G2508,BLOCK_THURSDAY_PERIOD_SCHEDULE[],2,TRUE),
       IF(COUNTIF(FINALS_WEEK_THURSDAY_DATE[],Attendance!$J2508) &gt; 0, VLOOKUP(Attendance!$G2508,FINALS_WEEK_THURSDAY_PERIOD_SCHEDULE[],2,TRUE),
       VLOOKUP(Attendance!$G2508,REGULAR_WEEK_SCHEDULE[[Thursday]:[Period]],3,TRUE))),
IF(WEEKDAY(Attendance!$J2508) = 6,
       IF(COUNTIF(FINALS_WEEK_FRIDAY_DATE[],Attendance!$J2508) &gt; 0, VLOOKUP(Attendance!$G2508,FINALS_WEEK_FRIDAY_PERIOD_SCHEDULE[],2,TRUE),
       VLOOKUP(Attendance!$G2508,REGULAR_WEEK_SCHEDULE[[Friday]:[Period]],2,TRUE))))))))))</f>
        <v/>
      </c>
      <c r="J2508" s="41" t="str">
        <f t="shared" ca="1" si="122"/>
        <v/>
      </c>
      <c r="K2508" s="41" t="str">
        <f>IF($A2508 &lt;&gt; "",VLOOKUP($A2508,'Student reference sheet'!$A$2:$V$2329, 7,FALSE), "")</f>
        <v/>
      </c>
      <c r="L2508" s="30" t="str">
        <f>IF($A2508 ="", "", VLOOKUP($A2508, 'Student reference sheet'!$A$2:$Z$2603,23,FALSE))</f>
        <v/>
      </c>
      <c r="M2508" s="30" t="str">
        <f>IF($A2508 ="", "", VLOOKUP($A2508, 'Student reference sheet'!$A$2:$Z$2603,24,FALSE))</f>
        <v/>
      </c>
      <c r="N2508" s="30" t="str">
        <f>IF($A2508 ="", "", VLOOKUP($A2508, 'Student reference sheet'!$A$2:$Z$2603,26,FALSE))</f>
        <v/>
      </c>
      <c r="O2508" s="30" t="str">
        <f>IF($A2508 ="", "", VLOOKUP($A2508, 'Student reference sheet'!$A$2:$Z$2603,25,FALSE))</f>
        <v/>
      </c>
      <c r="P2508" s="39" t="str">
        <f>IF($A2508 = "", "", IF(OR(VLOOKUP($A2508,'Student reference sheet'!$A$2:$V$2400,8,FALSE) = "R",  VLOOKUP($A2508,'Student reference sheet'!$A$2:$V$2400,8,FALSE) = "L"), "X", ""))</f>
        <v/>
      </c>
      <c r="Q2508" s="39" t="str">
        <f>IF($A2508 ="", "", VLOOKUP($A2508, 'Student reference sheet'!$A$2:$V$2603,22,FALSE))</f>
        <v/>
      </c>
      <c r="R2508" s="39" t="str">
        <f>IF($A2508 &lt;&gt; "",VLOOKUP($A2508,'Student reference sheet'!$A$2:$V$2329, 5,FALSE), "")</f>
        <v/>
      </c>
      <c r="S2508" s="39" t="str">
        <f>IF($A2508 &lt;&gt; "",VLOOKUP($A2508,'Student reference sheet'!$A$2:$V$2329, 6,FALSE), "")</f>
        <v/>
      </c>
      <c r="T2508" s="30" t="str">
        <f>IF($A2508 = "","",
IF(VLOOKUP($A2508,'Student reference sheet'!$A$2:$V$2329, 10,FALSE) = "Y", "Hispanic",
IF(VLOOKUP($A2508,'Student reference sheet'!$A$2:$V$2329,11,FALSE) &lt;&gt; "",
IF(VLOOKUP($A2508,'Student reference sheet'!$A$2:$V$2329,11,FALSE) = "UNK", "Unknown", VLOOKUP(VALUE(VLOOKUP($A2508,'Student reference sheet'!$A$2:$V$2329,11,FALSE)),'Ethnicity Reference'!$A$2:$B$22,2,FALSE)),
IF(VLOOKUP($A2508,'Student reference sheet'!$A$2:$V$2329,9,FALSE) &lt;&gt; "", VLOOKUP(VALUE(VLOOKUP($A2508,'Student reference sheet'!$A$2:$V$2329,9,FALSE)),'Ethnicity Reference'!$A$2:$B$22,2,FALSE),"Unknown"))))</f>
        <v/>
      </c>
      <c r="U2508" s="35"/>
    </row>
    <row r="2509" spans="1:21" ht="15.75">
      <c r="A2509" s="47"/>
      <c r="B2509" s="33"/>
      <c r="C2509" s="39" t="str">
        <f>IF($A2509 &lt;&gt; "",VLOOKUP($A2509,'Student reference sheet'!$A$2:$V$2329, 3,FALSE), "")</f>
        <v/>
      </c>
      <c r="D2509" s="39" t="str">
        <f>IF($A2509 &lt;&gt; "",VLOOKUP($A2509,'Student reference sheet'!$A$2:$V$2329, 2,FALSE), "")</f>
        <v/>
      </c>
      <c r="E2509" s="35"/>
      <c r="F2509" s="34"/>
      <c r="G2509" s="40" t="str">
        <f t="shared" ca="1" si="120"/>
        <v/>
      </c>
      <c r="H2509" s="40" t="str">
        <f t="shared" ca="1" si="121"/>
        <v/>
      </c>
      <c r="I2509" s="36" t="str">
        <f>IF($A2509 = "", "",
IF(COUNTIF(MINIMUM_DAY_DATES[], Attendance!J2509) &gt; 0, VLOOKUP(Attendance!$G2509,MINIMUM_DAY_PERIOD_SCHEDULE[], 2,TRUE),
IF(COUNTIF(RALLY_DATES[], Attendance!J2509) &gt; 0, VLOOKUP(Attendance!$G2509,RALLY_PERIOD_SCHEDULE[], 2,TRUE),
IF(WEEKDAY(Attendance!$J2509) = 2,
       IF(COUNTIF(FINALS_WEEK_MONDAY_DATE[],Attendance!$J2509) &gt; 0, VLOOKUP(Attendance!$G2509,FINALS_WEEK_MONDAY_PERIOD_SCHEDULE[],2,TRUE),
       VLOOKUP(Attendance!$G2509,REGULAR_WEEK_SCHEDULE[],6,TRUE)),
IF(WEEKDAY($J2509) = 3,
       IF(COUNTIF(FINALS_WEEK_TUESDAY_DATE[],Attendance!$J2509) &gt; 0, VLOOKUP(Attendance!$G2509,FINALS_WEEK_TUESDAY_PERIOD_SCHEDULE[],2,TRUE),
       VLOOKUP(Attendance!$G2509,REGULAR_WEEK_SCHEDULE[[Tuesday]:[Period]],5,TRUE)),
IF(WEEKDAY(Attendance!$J2509) = 4,
        IF(COUNTIF(BLOCK_WEDNESDAY_DATES[],Attendance!$J2509) &gt; 0, VLOOKUP(Attendance!$G2509,BLOCK_WEDNESDAY_PERIOD_SCHEDULE[],2,TRUE),
        IF(COUNTIF(FINALS_WEEK_WEDNESDAY_DATE[],Attendance!$J2509) &gt; 0, VLOOKUP(Attendance!$G2509,FINALS_WEEK_WEDNESDAY_PERIOD_SCHEDULE[],2,TRUE),
       VLOOKUP(Attendance!$G2509,REGULAR_WEEK_SCHEDULE[[Wednesday]:[Period]],4,TRUE))),
IF(WEEKDAY($J2509) = 5,
       IF(COUNTIF(BLOCK_THURSDAY_DATES[],Attendance!$J2509) &gt; 0, VLOOKUP(Attendance!$G2509,BLOCK_THURSDAY_PERIOD_SCHEDULE[],2,TRUE),
       IF(COUNTIF(FINALS_WEEK_THURSDAY_DATE[],Attendance!$J2509) &gt; 0, VLOOKUP(Attendance!$G2509,FINALS_WEEK_THURSDAY_PERIOD_SCHEDULE[],2,TRUE),
       VLOOKUP(Attendance!$G2509,REGULAR_WEEK_SCHEDULE[[Thursday]:[Period]],3,TRUE))),
IF(WEEKDAY(Attendance!$J2509) = 6,
       IF(COUNTIF(FINALS_WEEK_FRIDAY_DATE[],Attendance!$J2509) &gt; 0, VLOOKUP(Attendance!$G2509,FINALS_WEEK_FRIDAY_PERIOD_SCHEDULE[],2,TRUE),
       VLOOKUP(Attendance!$G2509,REGULAR_WEEK_SCHEDULE[[Friday]:[Period]],2,TRUE))))))))))</f>
        <v/>
      </c>
      <c r="J2509" s="41" t="str">
        <f t="shared" ca="1" si="122"/>
        <v/>
      </c>
      <c r="K2509" s="41" t="str">
        <f>IF($A2509 &lt;&gt; "",VLOOKUP($A2509,'Student reference sheet'!$A$2:$V$2329, 7,FALSE), "")</f>
        <v/>
      </c>
      <c r="L2509" s="30" t="str">
        <f>IF($A2509 ="", "", VLOOKUP($A2509, 'Student reference sheet'!$A$2:$Z$2603,23,FALSE))</f>
        <v/>
      </c>
      <c r="M2509" s="30" t="str">
        <f>IF($A2509 ="", "", VLOOKUP($A2509, 'Student reference sheet'!$A$2:$Z$2603,24,FALSE))</f>
        <v/>
      </c>
      <c r="N2509" s="30" t="str">
        <f>IF($A2509 ="", "", VLOOKUP($A2509, 'Student reference sheet'!$A$2:$Z$2603,26,FALSE))</f>
        <v/>
      </c>
      <c r="O2509" s="30" t="str">
        <f>IF($A2509 ="", "", VLOOKUP($A2509, 'Student reference sheet'!$A$2:$Z$2603,25,FALSE))</f>
        <v/>
      </c>
      <c r="P2509" s="39" t="str">
        <f>IF($A2509 = "", "", IF(OR(VLOOKUP($A2509,'Student reference sheet'!$A$2:$V$2400,8,FALSE) = "R",  VLOOKUP($A2509,'Student reference sheet'!$A$2:$V$2400,8,FALSE) = "L"), "X", ""))</f>
        <v/>
      </c>
      <c r="Q2509" s="39" t="str">
        <f>IF($A2509 ="", "", VLOOKUP($A2509, 'Student reference sheet'!$A$2:$V$2603,22,FALSE))</f>
        <v/>
      </c>
      <c r="R2509" s="39" t="str">
        <f>IF($A2509 &lt;&gt; "",VLOOKUP($A2509,'Student reference sheet'!$A$2:$V$2329, 5,FALSE), "")</f>
        <v/>
      </c>
      <c r="S2509" s="39" t="str">
        <f>IF($A2509 &lt;&gt; "",VLOOKUP($A2509,'Student reference sheet'!$A$2:$V$2329, 6,FALSE), "")</f>
        <v/>
      </c>
      <c r="T2509" s="30" t="str">
        <f>IF($A2509 = "","",
IF(VLOOKUP($A2509,'Student reference sheet'!$A$2:$V$2329, 10,FALSE) = "Y", "Hispanic",
IF(VLOOKUP($A2509,'Student reference sheet'!$A$2:$V$2329,11,FALSE) &lt;&gt; "",
IF(VLOOKUP($A2509,'Student reference sheet'!$A$2:$V$2329,11,FALSE) = "UNK", "Unknown", VLOOKUP(VALUE(VLOOKUP($A2509,'Student reference sheet'!$A$2:$V$2329,11,FALSE)),'Ethnicity Reference'!$A$2:$B$22,2,FALSE)),
IF(VLOOKUP($A2509,'Student reference sheet'!$A$2:$V$2329,9,FALSE) &lt;&gt; "", VLOOKUP(VALUE(VLOOKUP($A2509,'Student reference sheet'!$A$2:$V$2329,9,FALSE)),'Ethnicity Reference'!$A$2:$B$22,2,FALSE),"Unknown"))))</f>
        <v/>
      </c>
      <c r="U2509" s="35"/>
    </row>
    <row r="2510" spans="1:21" ht="15.75">
      <c r="A2510" s="47"/>
      <c r="B2510" s="33"/>
      <c r="C2510" s="39" t="str">
        <f>IF($A2510 &lt;&gt; "",VLOOKUP($A2510,'Student reference sheet'!$A$2:$V$2329, 3,FALSE), "")</f>
        <v/>
      </c>
      <c r="D2510" s="39" t="str">
        <f>IF($A2510 &lt;&gt; "",VLOOKUP($A2510,'Student reference sheet'!$A$2:$V$2329, 2,FALSE), "")</f>
        <v/>
      </c>
      <c r="E2510" s="35"/>
      <c r="F2510" s="34"/>
      <c r="G2510" s="40" t="str">
        <f t="shared" ca="1" si="120"/>
        <v/>
      </c>
      <c r="H2510" s="40" t="str">
        <f t="shared" ca="1" si="121"/>
        <v/>
      </c>
      <c r="I2510" s="36" t="str">
        <f>IF($A2510 = "", "",
IF(COUNTIF(MINIMUM_DAY_DATES[], Attendance!J2510) &gt; 0, VLOOKUP(Attendance!$G2510,MINIMUM_DAY_PERIOD_SCHEDULE[], 2,TRUE),
IF(COUNTIF(RALLY_DATES[], Attendance!J2510) &gt; 0, VLOOKUP(Attendance!$G2510,RALLY_PERIOD_SCHEDULE[], 2,TRUE),
IF(WEEKDAY(Attendance!$J2510) = 2,
       IF(COUNTIF(FINALS_WEEK_MONDAY_DATE[],Attendance!$J2510) &gt; 0, VLOOKUP(Attendance!$G2510,FINALS_WEEK_MONDAY_PERIOD_SCHEDULE[],2,TRUE),
       VLOOKUP(Attendance!$G2510,REGULAR_WEEK_SCHEDULE[],6,TRUE)),
IF(WEEKDAY($J2510) = 3,
       IF(COUNTIF(FINALS_WEEK_TUESDAY_DATE[],Attendance!$J2510) &gt; 0, VLOOKUP(Attendance!$G2510,FINALS_WEEK_TUESDAY_PERIOD_SCHEDULE[],2,TRUE),
       VLOOKUP(Attendance!$G2510,REGULAR_WEEK_SCHEDULE[[Tuesday]:[Period]],5,TRUE)),
IF(WEEKDAY(Attendance!$J2510) = 4,
        IF(COUNTIF(BLOCK_WEDNESDAY_DATES[],Attendance!$J2510) &gt; 0, VLOOKUP(Attendance!$G2510,BLOCK_WEDNESDAY_PERIOD_SCHEDULE[],2,TRUE),
        IF(COUNTIF(FINALS_WEEK_WEDNESDAY_DATE[],Attendance!$J2510) &gt; 0, VLOOKUP(Attendance!$G2510,FINALS_WEEK_WEDNESDAY_PERIOD_SCHEDULE[],2,TRUE),
       VLOOKUP(Attendance!$G2510,REGULAR_WEEK_SCHEDULE[[Wednesday]:[Period]],4,TRUE))),
IF(WEEKDAY($J2510) = 5,
       IF(COUNTIF(BLOCK_THURSDAY_DATES[],Attendance!$J2510) &gt; 0, VLOOKUP(Attendance!$G2510,BLOCK_THURSDAY_PERIOD_SCHEDULE[],2,TRUE),
       IF(COUNTIF(FINALS_WEEK_THURSDAY_DATE[],Attendance!$J2510) &gt; 0, VLOOKUP(Attendance!$G2510,FINALS_WEEK_THURSDAY_PERIOD_SCHEDULE[],2,TRUE),
       VLOOKUP(Attendance!$G2510,REGULAR_WEEK_SCHEDULE[[Thursday]:[Period]],3,TRUE))),
IF(WEEKDAY(Attendance!$J2510) = 6,
       IF(COUNTIF(FINALS_WEEK_FRIDAY_DATE[],Attendance!$J2510) &gt; 0, VLOOKUP(Attendance!$G2510,FINALS_WEEK_FRIDAY_PERIOD_SCHEDULE[],2,TRUE),
       VLOOKUP(Attendance!$G2510,REGULAR_WEEK_SCHEDULE[[Friday]:[Period]],2,TRUE))))))))))</f>
        <v/>
      </c>
      <c r="J2510" s="41" t="str">
        <f t="shared" ca="1" si="122"/>
        <v/>
      </c>
      <c r="K2510" s="41" t="str">
        <f>IF($A2510 &lt;&gt; "",VLOOKUP($A2510,'Student reference sheet'!$A$2:$V$2329, 7,FALSE), "")</f>
        <v/>
      </c>
      <c r="L2510" s="30" t="str">
        <f>IF($A2510 ="", "", VLOOKUP($A2510, 'Student reference sheet'!$A$2:$Z$2603,23,FALSE))</f>
        <v/>
      </c>
      <c r="M2510" s="30" t="str">
        <f>IF($A2510 ="", "", VLOOKUP($A2510, 'Student reference sheet'!$A$2:$Z$2603,24,FALSE))</f>
        <v/>
      </c>
      <c r="N2510" s="30" t="str">
        <f>IF($A2510 ="", "", VLOOKUP($A2510, 'Student reference sheet'!$A$2:$Z$2603,26,FALSE))</f>
        <v/>
      </c>
      <c r="O2510" s="30" t="str">
        <f>IF($A2510 ="", "", VLOOKUP($A2510, 'Student reference sheet'!$A$2:$Z$2603,25,FALSE))</f>
        <v/>
      </c>
      <c r="P2510" s="39" t="str">
        <f>IF($A2510 = "", "", IF(OR(VLOOKUP($A2510,'Student reference sheet'!$A$2:$V$2400,8,FALSE) = "R",  VLOOKUP($A2510,'Student reference sheet'!$A$2:$V$2400,8,FALSE) = "L"), "X", ""))</f>
        <v/>
      </c>
      <c r="Q2510" s="39" t="str">
        <f>IF($A2510 ="", "", VLOOKUP($A2510, 'Student reference sheet'!$A$2:$V$2603,22,FALSE))</f>
        <v/>
      </c>
      <c r="R2510" s="39" t="str">
        <f>IF($A2510 &lt;&gt; "",VLOOKUP($A2510,'Student reference sheet'!$A$2:$V$2329, 5,FALSE), "")</f>
        <v/>
      </c>
      <c r="S2510" s="39" t="str">
        <f>IF($A2510 &lt;&gt; "",VLOOKUP($A2510,'Student reference sheet'!$A$2:$V$2329, 6,FALSE), "")</f>
        <v/>
      </c>
      <c r="T2510" s="30" t="str">
        <f>IF($A2510 = "","",
IF(VLOOKUP($A2510,'Student reference sheet'!$A$2:$V$2329, 10,FALSE) = "Y", "Hispanic",
IF(VLOOKUP($A2510,'Student reference sheet'!$A$2:$V$2329,11,FALSE) &lt;&gt; "",
IF(VLOOKUP($A2510,'Student reference sheet'!$A$2:$V$2329,11,FALSE) = "UNK", "Unknown", VLOOKUP(VALUE(VLOOKUP($A2510,'Student reference sheet'!$A$2:$V$2329,11,FALSE)),'Ethnicity Reference'!$A$2:$B$22,2,FALSE)),
IF(VLOOKUP($A2510,'Student reference sheet'!$A$2:$V$2329,9,FALSE) &lt;&gt; "", VLOOKUP(VALUE(VLOOKUP($A2510,'Student reference sheet'!$A$2:$V$2329,9,FALSE)),'Ethnicity Reference'!$A$2:$B$22,2,FALSE),"Unknown"))))</f>
        <v/>
      </c>
      <c r="U2510" s="35"/>
    </row>
    <row r="2511" spans="1:21" ht="15.75">
      <c r="A2511" s="47"/>
      <c r="B2511" s="33"/>
      <c r="C2511" s="39" t="str">
        <f>IF($A2511 &lt;&gt; "",VLOOKUP($A2511,'Student reference sheet'!$A$2:$V$2329, 3,FALSE), "")</f>
        <v/>
      </c>
      <c r="D2511" s="39" t="str">
        <f>IF($A2511 &lt;&gt; "",VLOOKUP($A2511,'Student reference sheet'!$A$2:$V$2329, 2,FALSE), "")</f>
        <v/>
      </c>
      <c r="E2511" s="35"/>
      <c r="F2511" s="34"/>
      <c r="G2511" s="40" t="str">
        <f t="shared" ca="1" si="120"/>
        <v/>
      </c>
      <c r="H2511" s="40" t="str">
        <f t="shared" ca="1" si="121"/>
        <v/>
      </c>
      <c r="I2511" s="36" t="str">
        <f>IF($A2511 = "", "",
IF(COUNTIF(MINIMUM_DAY_DATES[], Attendance!J2511) &gt; 0, VLOOKUP(Attendance!$G2511,MINIMUM_DAY_PERIOD_SCHEDULE[], 2,TRUE),
IF(COUNTIF(RALLY_DATES[], Attendance!J2511) &gt; 0, VLOOKUP(Attendance!$G2511,RALLY_PERIOD_SCHEDULE[], 2,TRUE),
IF(WEEKDAY(Attendance!$J2511) = 2,
       IF(COUNTIF(FINALS_WEEK_MONDAY_DATE[],Attendance!$J2511) &gt; 0, VLOOKUP(Attendance!$G2511,FINALS_WEEK_MONDAY_PERIOD_SCHEDULE[],2,TRUE),
       VLOOKUP(Attendance!$G2511,REGULAR_WEEK_SCHEDULE[],6,TRUE)),
IF(WEEKDAY($J2511) = 3,
       IF(COUNTIF(FINALS_WEEK_TUESDAY_DATE[],Attendance!$J2511) &gt; 0, VLOOKUP(Attendance!$G2511,FINALS_WEEK_TUESDAY_PERIOD_SCHEDULE[],2,TRUE),
       VLOOKUP(Attendance!$G2511,REGULAR_WEEK_SCHEDULE[[Tuesday]:[Period]],5,TRUE)),
IF(WEEKDAY(Attendance!$J2511) = 4,
        IF(COUNTIF(BLOCK_WEDNESDAY_DATES[],Attendance!$J2511) &gt; 0, VLOOKUP(Attendance!$G2511,BLOCK_WEDNESDAY_PERIOD_SCHEDULE[],2,TRUE),
        IF(COUNTIF(FINALS_WEEK_WEDNESDAY_DATE[],Attendance!$J2511) &gt; 0, VLOOKUP(Attendance!$G2511,FINALS_WEEK_WEDNESDAY_PERIOD_SCHEDULE[],2,TRUE),
       VLOOKUP(Attendance!$G2511,REGULAR_WEEK_SCHEDULE[[Wednesday]:[Period]],4,TRUE))),
IF(WEEKDAY($J2511) = 5,
       IF(COUNTIF(BLOCK_THURSDAY_DATES[],Attendance!$J2511) &gt; 0, VLOOKUP(Attendance!$G2511,BLOCK_THURSDAY_PERIOD_SCHEDULE[],2,TRUE),
       IF(COUNTIF(FINALS_WEEK_THURSDAY_DATE[],Attendance!$J2511) &gt; 0, VLOOKUP(Attendance!$G2511,FINALS_WEEK_THURSDAY_PERIOD_SCHEDULE[],2,TRUE),
       VLOOKUP(Attendance!$G2511,REGULAR_WEEK_SCHEDULE[[Thursday]:[Period]],3,TRUE))),
IF(WEEKDAY(Attendance!$J2511) = 6,
       IF(COUNTIF(FINALS_WEEK_FRIDAY_DATE[],Attendance!$J2511) &gt; 0, VLOOKUP(Attendance!$G2511,FINALS_WEEK_FRIDAY_PERIOD_SCHEDULE[],2,TRUE),
       VLOOKUP(Attendance!$G2511,REGULAR_WEEK_SCHEDULE[[Friday]:[Period]],2,TRUE))))))))))</f>
        <v/>
      </c>
      <c r="J2511" s="41" t="str">
        <f t="shared" ca="1" si="122"/>
        <v/>
      </c>
      <c r="K2511" s="41" t="str">
        <f>IF($A2511 &lt;&gt; "",VLOOKUP($A2511,'Student reference sheet'!$A$2:$V$2329, 7,FALSE), "")</f>
        <v/>
      </c>
      <c r="L2511" s="30" t="str">
        <f>IF($A2511 ="", "", VLOOKUP($A2511, 'Student reference sheet'!$A$2:$Z$2603,23,FALSE))</f>
        <v/>
      </c>
      <c r="M2511" s="30" t="str">
        <f>IF($A2511 ="", "", VLOOKUP($A2511, 'Student reference sheet'!$A$2:$Z$2603,24,FALSE))</f>
        <v/>
      </c>
      <c r="N2511" s="30" t="str">
        <f>IF($A2511 ="", "", VLOOKUP($A2511, 'Student reference sheet'!$A$2:$Z$2603,26,FALSE))</f>
        <v/>
      </c>
      <c r="O2511" s="30" t="str">
        <f>IF($A2511 ="", "", VLOOKUP($A2511, 'Student reference sheet'!$A$2:$Z$2603,25,FALSE))</f>
        <v/>
      </c>
      <c r="P2511" s="39" t="str">
        <f>IF($A2511 = "", "", IF(OR(VLOOKUP($A2511,'Student reference sheet'!$A$2:$V$2400,8,FALSE) = "R",  VLOOKUP($A2511,'Student reference sheet'!$A$2:$V$2400,8,FALSE) = "L"), "X", ""))</f>
        <v/>
      </c>
      <c r="Q2511" s="39" t="str">
        <f>IF($A2511 ="", "", VLOOKUP($A2511, 'Student reference sheet'!$A$2:$V$2603,22,FALSE))</f>
        <v/>
      </c>
      <c r="R2511" s="39" t="str">
        <f>IF($A2511 &lt;&gt; "",VLOOKUP($A2511,'Student reference sheet'!$A$2:$V$2329, 5,FALSE), "")</f>
        <v/>
      </c>
      <c r="S2511" s="39" t="str">
        <f>IF($A2511 &lt;&gt; "",VLOOKUP($A2511,'Student reference sheet'!$A$2:$V$2329, 6,FALSE), "")</f>
        <v/>
      </c>
      <c r="T2511" s="30" t="str">
        <f>IF($A2511 = "","",
IF(VLOOKUP($A2511,'Student reference sheet'!$A$2:$V$2329, 10,FALSE) = "Y", "Hispanic",
IF(VLOOKUP($A2511,'Student reference sheet'!$A$2:$V$2329,11,FALSE) &lt;&gt; "",
IF(VLOOKUP($A2511,'Student reference sheet'!$A$2:$V$2329,11,FALSE) = "UNK", "Unknown", VLOOKUP(VALUE(VLOOKUP($A2511,'Student reference sheet'!$A$2:$V$2329,11,FALSE)),'Ethnicity Reference'!$A$2:$B$22,2,FALSE)),
IF(VLOOKUP($A2511,'Student reference sheet'!$A$2:$V$2329,9,FALSE) &lt;&gt; "", VLOOKUP(VALUE(VLOOKUP($A2511,'Student reference sheet'!$A$2:$V$2329,9,FALSE)),'Ethnicity Reference'!$A$2:$B$22,2,FALSE),"Unknown"))))</f>
        <v/>
      </c>
      <c r="U2511" s="35"/>
    </row>
    <row r="2512" spans="1:21" ht="15.75">
      <c r="A2512" s="47"/>
      <c r="B2512" s="33"/>
      <c r="C2512" s="39" t="str">
        <f>IF($A2512 &lt;&gt; "",VLOOKUP($A2512,'Student reference sheet'!$A$2:$V$2329, 3,FALSE), "")</f>
        <v/>
      </c>
      <c r="D2512" s="39" t="str">
        <f>IF($A2512 &lt;&gt; "",VLOOKUP($A2512,'Student reference sheet'!$A$2:$V$2329, 2,FALSE), "")</f>
        <v/>
      </c>
      <c r="E2512" s="35"/>
      <c r="F2512" s="34"/>
      <c r="G2512" s="40" t="str">
        <f t="shared" ca="1" si="120"/>
        <v/>
      </c>
      <c r="H2512" s="40" t="str">
        <f t="shared" ca="1" si="121"/>
        <v/>
      </c>
      <c r="I2512" s="36" t="str">
        <f>IF($A2512 = "", "",
IF(COUNTIF(MINIMUM_DAY_DATES[], Attendance!J2512) &gt; 0, VLOOKUP(Attendance!$G2512,MINIMUM_DAY_PERIOD_SCHEDULE[], 2,TRUE),
IF(COUNTIF(RALLY_DATES[], Attendance!J2512) &gt; 0, VLOOKUP(Attendance!$G2512,RALLY_PERIOD_SCHEDULE[], 2,TRUE),
IF(WEEKDAY(Attendance!$J2512) = 2,
       IF(COUNTIF(FINALS_WEEK_MONDAY_DATE[],Attendance!$J2512) &gt; 0, VLOOKUP(Attendance!$G2512,FINALS_WEEK_MONDAY_PERIOD_SCHEDULE[],2,TRUE),
       VLOOKUP(Attendance!$G2512,REGULAR_WEEK_SCHEDULE[],6,TRUE)),
IF(WEEKDAY($J2512) = 3,
       IF(COUNTIF(FINALS_WEEK_TUESDAY_DATE[],Attendance!$J2512) &gt; 0, VLOOKUP(Attendance!$G2512,FINALS_WEEK_TUESDAY_PERIOD_SCHEDULE[],2,TRUE),
       VLOOKUP(Attendance!$G2512,REGULAR_WEEK_SCHEDULE[[Tuesday]:[Period]],5,TRUE)),
IF(WEEKDAY(Attendance!$J2512) = 4,
        IF(COUNTIF(BLOCK_WEDNESDAY_DATES[],Attendance!$J2512) &gt; 0, VLOOKUP(Attendance!$G2512,BLOCK_WEDNESDAY_PERIOD_SCHEDULE[],2,TRUE),
        IF(COUNTIF(FINALS_WEEK_WEDNESDAY_DATE[],Attendance!$J2512) &gt; 0, VLOOKUP(Attendance!$G2512,FINALS_WEEK_WEDNESDAY_PERIOD_SCHEDULE[],2,TRUE),
       VLOOKUP(Attendance!$G2512,REGULAR_WEEK_SCHEDULE[[Wednesday]:[Period]],4,TRUE))),
IF(WEEKDAY($J2512) = 5,
       IF(COUNTIF(BLOCK_THURSDAY_DATES[],Attendance!$J2512) &gt; 0, VLOOKUP(Attendance!$G2512,BLOCK_THURSDAY_PERIOD_SCHEDULE[],2,TRUE),
       IF(COUNTIF(FINALS_WEEK_THURSDAY_DATE[],Attendance!$J2512) &gt; 0, VLOOKUP(Attendance!$G2512,FINALS_WEEK_THURSDAY_PERIOD_SCHEDULE[],2,TRUE),
       VLOOKUP(Attendance!$G2512,REGULAR_WEEK_SCHEDULE[[Thursday]:[Period]],3,TRUE))),
IF(WEEKDAY(Attendance!$J2512) = 6,
       IF(COUNTIF(FINALS_WEEK_FRIDAY_DATE[],Attendance!$J2512) &gt; 0, VLOOKUP(Attendance!$G2512,FINALS_WEEK_FRIDAY_PERIOD_SCHEDULE[],2,TRUE),
       VLOOKUP(Attendance!$G2512,REGULAR_WEEK_SCHEDULE[[Friday]:[Period]],2,TRUE))))))))))</f>
        <v/>
      </c>
      <c r="J2512" s="41" t="str">
        <f t="shared" ca="1" si="122"/>
        <v/>
      </c>
      <c r="K2512" s="41" t="str">
        <f>IF($A2512 &lt;&gt; "",VLOOKUP($A2512,'Student reference sheet'!$A$2:$V$2329, 7,FALSE), "")</f>
        <v/>
      </c>
      <c r="L2512" s="30" t="str">
        <f>IF($A2512 ="", "", VLOOKUP($A2512, 'Student reference sheet'!$A$2:$Z$2603,23,FALSE))</f>
        <v/>
      </c>
      <c r="M2512" s="30" t="str">
        <f>IF($A2512 ="", "", VLOOKUP($A2512, 'Student reference sheet'!$A$2:$Z$2603,24,FALSE))</f>
        <v/>
      </c>
      <c r="N2512" s="30" t="str">
        <f>IF($A2512 ="", "", VLOOKUP($A2512, 'Student reference sheet'!$A$2:$Z$2603,26,FALSE))</f>
        <v/>
      </c>
      <c r="O2512" s="30" t="str">
        <f>IF($A2512 ="", "", VLOOKUP($A2512, 'Student reference sheet'!$A$2:$Z$2603,25,FALSE))</f>
        <v/>
      </c>
      <c r="P2512" s="39" t="str">
        <f>IF($A2512 = "", "", IF(OR(VLOOKUP($A2512,'Student reference sheet'!$A$2:$V$2400,8,FALSE) = "R",  VLOOKUP($A2512,'Student reference sheet'!$A$2:$V$2400,8,FALSE) = "L"), "X", ""))</f>
        <v/>
      </c>
      <c r="Q2512" s="39" t="str">
        <f>IF($A2512 ="", "", VLOOKUP($A2512, 'Student reference sheet'!$A$2:$V$2603,22,FALSE))</f>
        <v/>
      </c>
      <c r="R2512" s="39" t="str">
        <f>IF($A2512 &lt;&gt; "",VLOOKUP($A2512,'Student reference sheet'!$A$2:$V$2329, 5,FALSE), "")</f>
        <v/>
      </c>
      <c r="S2512" s="39" t="str">
        <f>IF($A2512 &lt;&gt; "",VLOOKUP($A2512,'Student reference sheet'!$A$2:$V$2329, 6,FALSE), "")</f>
        <v/>
      </c>
      <c r="T2512" s="30" t="str">
        <f>IF($A2512 = "","",
IF(VLOOKUP($A2512,'Student reference sheet'!$A$2:$V$2329, 10,FALSE) = "Y", "Hispanic",
IF(VLOOKUP($A2512,'Student reference sheet'!$A$2:$V$2329,11,FALSE) &lt;&gt; "",
IF(VLOOKUP($A2512,'Student reference sheet'!$A$2:$V$2329,11,FALSE) = "UNK", "Unknown", VLOOKUP(VALUE(VLOOKUP($A2512,'Student reference sheet'!$A$2:$V$2329,11,FALSE)),'Ethnicity Reference'!$A$2:$B$22,2,FALSE)),
IF(VLOOKUP($A2512,'Student reference sheet'!$A$2:$V$2329,9,FALSE) &lt;&gt; "", VLOOKUP(VALUE(VLOOKUP($A2512,'Student reference sheet'!$A$2:$V$2329,9,FALSE)),'Ethnicity Reference'!$A$2:$B$22,2,FALSE),"Unknown"))))</f>
        <v/>
      </c>
      <c r="U2512" s="35"/>
    </row>
    <row r="2513" spans="1:21" ht="15.75">
      <c r="A2513" s="47"/>
      <c r="B2513" s="33"/>
      <c r="C2513" s="39" t="str">
        <f>IF($A2513 &lt;&gt; "",VLOOKUP($A2513,'Student reference sheet'!$A$2:$V$2329, 3,FALSE), "")</f>
        <v/>
      </c>
      <c r="D2513" s="39" t="str">
        <f>IF($A2513 &lt;&gt; "",VLOOKUP($A2513,'Student reference sheet'!$A$2:$V$2329, 2,FALSE), "")</f>
        <v/>
      </c>
      <c r="E2513" s="35"/>
      <c r="F2513" s="34"/>
      <c r="G2513" s="40" t="str">
        <f t="shared" ca="1" si="120"/>
        <v/>
      </c>
      <c r="H2513" s="40" t="str">
        <f t="shared" ca="1" si="121"/>
        <v/>
      </c>
      <c r="I2513" s="36" t="str">
        <f>IF($A2513 = "", "",
IF(COUNTIF(MINIMUM_DAY_DATES[], Attendance!J2513) &gt; 0, VLOOKUP(Attendance!$G2513,MINIMUM_DAY_PERIOD_SCHEDULE[], 2,TRUE),
IF(COUNTIF(RALLY_DATES[], Attendance!J2513) &gt; 0, VLOOKUP(Attendance!$G2513,RALLY_PERIOD_SCHEDULE[], 2,TRUE),
IF(WEEKDAY(Attendance!$J2513) = 2,
       IF(COUNTIF(FINALS_WEEK_MONDAY_DATE[],Attendance!$J2513) &gt; 0, VLOOKUP(Attendance!$G2513,FINALS_WEEK_MONDAY_PERIOD_SCHEDULE[],2,TRUE),
       VLOOKUP(Attendance!$G2513,REGULAR_WEEK_SCHEDULE[],6,TRUE)),
IF(WEEKDAY($J2513) = 3,
       IF(COUNTIF(FINALS_WEEK_TUESDAY_DATE[],Attendance!$J2513) &gt; 0, VLOOKUP(Attendance!$G2513,FINALS_WEEK_TUESDAY_PERIOD_SCHEDULE[],2,TRUE),
       VLOOKUP(Attendance!$G2513,REGULAR_WEEK_SCHEDULE[[Tuesday]:[Period]],5,TRUE)),
IF(WEEKDAY(Attendance!$J2513) = 4,
        IF(COUNTIF(BLOCK_WEDNESDAY_DATES[],Attendance!$J2513) &gt; 0, VLOOKUP(Attendance!$G2513,BLOCK_WEDNESDAY_PERIOD_SCHEDULE[],2,TRUE),
        IF(COUNTIF(FINALS_WEEK_WEDNESDAY_DATE[],Attendance!$J2513) &gt; 0, VLOOKUP(Attendance!$G2513,FINALS_WEEK_WEDNESDAY_PERIOD_SCHEDULE[],2,TRUE),
       VLOOKUP(Attendance!$G2513,REGULAR_WEEK_SCHEDULE[[Wednesday]:[Period]],4,TRUE))),
IF(WEEKDAY($J2513) = 5,
       IF(COUNTIF(BLOCK_THURSDAY_DATES[],Attendance!$J2513) &gt; 0, VLOOKUP(Attendance!$G2513,BLOCK_THURSDAY_PERIOD_SCHEDULE[],2,TRUE),
       IF(COUNTIF(FINALS_WEEK_THURSDAY_DATE[],Attendance!$J2513) &gt; 0, VLOOKUP(Attendance!$G2513,FINALS_WEEK_THURSDAY_PERIOD_SCHEDULE[],2,TRUE),
       VLOOKUP(Attendance!$G2513,REGULAR_WEEK_SCHEDULE[[Thursday]:[Period]],3,TRUE))),
IF(WEEKDAY(Attendance!$J2513) = 6,
       IF(COUNTIF(FINALS_WEEK_FRIDAY_DATE[],Attendance!$J2513) &gt; 0, VLOOKUP(Attendance!$G2513,FINALS_WEEK_FRIDAY_PERIOD_SCHEDULE[],2,TRUE),
       VLOOKUP(Attendance!$G2513,REGULAR_WEEK_SCHEDULE[[Friday]:[Period]],2,TRUE))))))))))</f>
        <v/>
      </c>
      <c r="J2513" s="41" t="str">
        <f t="shared" ca="1" si="122"/>
        <v/>
      </c>
      <c r="K2513" s="41" t="str">
        <f>IF($A2513 &lt;&gt; "",VLOOKUP($A2513,'Student reference sheet'!$A$2:$V$2329, 7,FALSE), "")</f>
        <v/>
      </c>
      <c r="L2513" s="30" t="str">
        <f>IF($A2513 ="", "", VLOOKUP($A2513, 'Student reference sheet'!$A$2:$Z$2603,23,FALSE))</f>
        <v/>
      </c>
      <c r="M2513" s="30" t="str">
        <f>IF($A2513 ="", "", VLOOKUP($A2513, 'Student reference sheet'!$A$2:$Z$2603,24,FALSE))</f>
        <v/>
      </c>
      <c r="N2513" s="30" t="str">
        <f>IF($A2513 ="", "", VLOOKUP($A2513, 'Student reference sheet'!$A$2:$Z$2603,26,FALSE))</f>
        <v/>
      </c>
      <c r="O2513" s="30" t="str">
        <f>IF($A2513 ="", "", VLOOKUP($A2513, 'Student reference sheet'!$A$2:$Z$2603,25,FALSE))</f>
        <v/>
      </c>
      <c r="P2513" s="39" t="str">
        <f>IF($A2513 = "", "", IF(OR(VLOOKUP($A2513,'Student reference sheet'!$A$2:$V$2400,8,FALSE) = "R",  VLOOKUP($A2513,'Student reference sheet'!$A$2:$V$2400,8,FALSE) = "L"), "X", ""))</f>
        <v/>
      </c>
      <c r="Q2513" s="39" t="str">
        <f>IF($A2513 ="", "", VLOOKUP($A2513, 'Student reference sheet'!$A$2:$V$2603,22,FALSE))</f>
        <v/>
      </c>
      <c r="R2513" s="39" t="str">
        <f>IF($A2513 &lt;&gt; "",VLOOKUP($A2513,'Student reference sheet'!$A$2:$V$2329, 5,FALSE), "")</f>
        <v/>
      </c>
      <c r="S2513" s="39" t="str">
        <f>IF($A2513 &lt;&gt; "",VLOOKUP($A2513,'Student reference sheet'!$A$2:$V$2329, 6,FALSE), "")</f>
        <v/>
      </c>
      <c r="T2513" s="30" t="str">
        <f>IF($A2513 = "","",
IF(VLOOKUP($A2513,'Student reference sheet'!$A$2:$V$2329, 10,FALSE) = "Y", "Hispanic",
IF(VLOOKUP($A2513,'Student reference sheet'!$A$2:$V$2329,11,FALSE) &lt;&gt; "",
IF(VLOOKUP($A2513,'Student reference sheet'!$A$2:$V$2329,11,FALSE) = "UNK", "Unknown", VLOOKUP(VALUE(VLOOKUP($A2513,'Student reference sheet'!$A$2:$V$2329,11,FALSE)),'Ethnicity Reference'!$A$2:$B$22,2,FALSE)),
IF(VLOOKUP($A2513,'Student reference sheet'!$A$2:$V$2329,9,FALSE) &lt;&gt; "", VLOOKUP(VALUE(VLOOKUP($A2513,'Student reference sheet'!$A$2:$V$2329,9,FALSE)),'Ethnicity Reference'!$A$2:$B$22,2,FALSE),"Unknown"))))</f>
        <v/>
      </c>
      <c r="U2513" s="35"/>
    </row>
    <row r="2514" spans="1:21" ht="15.75">
      <c r="A2514" s="47"/>
      <c r="B2514" s="33"/>
      <c r="C2514" s="39" t="str">
        <f>IF($A2514 &lt;&gt; "",VLOOKUP($A2514,'Student reference sheet'!$A$2:$V$2329, 3,FALSE), "")</f>
        <v/>
      </c>
      <c r="D2514" s="39" t="str">
        <f>IF($A2514 &lt;&gt; "",VLOOKUP($A2514,'Student reference sheet'!$A$2:$V$2329, 2,FALSE), "")</f>
        <v/>
      </c>
      <c r="E2514" s="35"/>
      <c r="F2514" s="34"/>
      <c r="G2514" s="40" t="str">
        <f t="shared" ca="1" si="120"/>
        <v/>
      </c>
      <c r="H2514" s="40" t="str">
        <f t="shared" ca="1" si="121"/>
        <v/>
      </c>
      <c r="I2514" s="36" t="str">
        <f>IF($A2514 = "", "",
IF(COUNTIF(MINIMUM_DAY_DATES[], Attendance!J2514) &gt; 0, VLOOKUP(Attendance!$G2514,MINIMUM_DAY_PERIOD_SCHEDULE[], 2,TRUE),
IF(COUNTIF(RALLY_DATES[], Attendance!J2514) &gt; 0, VLOOKUP(Attendance!$G2514,RALLY_PERIOD_SCHEDULE[], 2,TRUE),
IF(WEEKDAY(Attendance!$J2514) = 2,
       IF(COUNTIF(FINALS_WEEK_MONDAY_DATE[],Attendance!$J2514) &gt; 0, VLOOKUP(Attendance!$G2514,FINALS_WEEK_MONDAY_PERIOD_SCHEDULE[],2,TRUE),
       VLOOKUP(Attendance!$G2514,REGULAR_WEEK_SCHEDULE[],6,TRUE)),
IF(WEEKDAY($J2514) = 3,
       IF(COUNTIF(FINALS_WEEK_TUESDAY_DATE[],Attendance!$J2514) &gt; 0, VLOOKUP(Attendance!$G2514,FINALS_WEEK_TUESDAY_PERIOD_SCHEDULE[],2,TRUE),
       VLOOKUP(Attendance!$G2514,REGULAR_WEEK_SCHEDULE[[Tuesday]:[Period]],5,TRUE)),
IF(WEEKDAY(Attendance!$J2514) = 4,
        IF(COUNTIF(BLOCK_WEDNESDAY_DATES[],Attendance!$J2514) &gt; 0, VLOOKUP(Attendance!$G2514,BLOCK_WEDNESDAY_PERIOD_SCHEDULE[],2,TRUE),
        IF(COUNTIF(FINALS_WEEK_WEDNESDAY_DATE[],Attendance!$J2514) &gt; 0, VLOOKUP(Attendance!$G2514,FINALS_WEEK_WEDNESDAY_PERIOD_SCHEDULE[],2,TRUE),
       VLOOKUP(Attendance!$G2514,REGULAR_WEEK_SCHEDULE[[Wednesday]:[Period]],4,TRUE))),
IF(WEEKDAY($J2514) = 5,
       IF(COUNTIF(BLOCK_THURSDAY_DATES[],Attendance!$J2514) &gt; 0, VLOOKUP(Attendance!$G2514,BLOCK_THURSDAY_PERIOD_SCHEDULE[],2,TRUE),
       IF(COUNTIF(FINALS_WEEK_THURSDAY_DATE[],Attendance!$J2514) &gt; 0, VLOOKUP(Attendance!$G2514,FINALS_WEEK_THURSDAY_PERIOD_SCHEDULE[],2,TRUE),
       VLOOKUP(Attendance!$G2514,REGULAR_WEEK_SCHEDULE[[Thursday]:[Period]],3,TRUE))),
IF(WEEKDAY(Attendance!$J2514) = 6,
       IF(COUNTIF(FINALS_WEEK_FRIDAY_DATE[],Attendance!$J2514) &gt; 0, VLOOKUP(Attendance!$G2514,FINALS_WEEK_FRIDAY_PERIOD_SCHEDULE[],2,TRUE),
       VLOOKUP(Attendance!$G2514,REGULAR_WEEK_SCHEDULE[[Friday]:[Period]],2,TRUE))))))))))</f>
        <v/>
      </c>
      <c r="J2514" s="41" t="str">
        <f t="shared" ca="1" si="122"/>
        <v/>
      </c>
      <c r="K2514" s="41" t="str">
        <f>IF($A2514 &lt;&gt; "",VLOOKUP($A2514,'Student reference sheet'!$A$2:$V$2329, 7,FALSE), "")</f>
        <v/>
      </c>
      <c r="L2514" s="30" t="str">
        <f>IF($A2514 ="", "", VLOOKUP($A2514, 'Student reference sheet'!$A$2:$Z$2603,23,FALSE))</f>
        <v/>
      </c>
      <c r="M2514" s="30" t="str">
        <f>IF($A2514 ="", "", VLOOKUP($A2514, 'Student reference sheet'!$A$2:$Z$2603,24,FALSE))</f>
        <v/>
      </c>
      <c r="N2514" s="30" t="str">
        <f>IF($A2514 ="", "", VLOOKUP($A2514, 'Student reference sheet'!$A$2:$Z$2603,26,FALSE))</f>
        <v/>
      </c>
      <c r="O2514" s="30" t="str">
        <f>IF($A2514 ="", "", VLOOKUP($A2514, 'Student reference sheet'!$A$2:$Z$2603,25,FALSE))</f>
        <v/>
      </c>
      <c r="P2514" s="39" t="str">
        <f>IF($A2514 = "", "", IF(OR(VLOOKUP($A2514,'Student reference sheet'!$A$2:$V$2400,8,FALSE) = "R",  VLOOKUP($A2514,'Student reference sheet'!$A$2:$V$2400,8,FALSE) = "L"), "X", ""))</f>
        <v/>
      </c>
      <c r="Q2514" s="39" t="str">
        <f>IF($A2514 ="", "", VLOOKUP($A2514, 'Student reference sheet'!$A$2:$V$2603,22,FALSE))</f>
        <v/>
      </c>
      <c r="R2514" s="39" t="str">
        <f>IF($A2514 &lt;&gt; "",VLOOKUP($A2514,'Student reference sheet'!$A$2:$V$2329, 5,FALSE), "")</f>
        <v/>
      </c>
      <c r="S2514" s="39" t="str">
        <f>IF($A2514 &lt;&gt; "",VLOOKUP($A2514,'Student reference sheet'!$A$2:$V$2329, 6,FALSE), "")</f>
        <v/>
      </c>
      <c r="T2514" s="30" t="str">
        <f>IF($A2514 = "","",
IF(VLOOKUP($A2514,'Student reference sheet'!$A$2:$V$2329, 10,FALSE) = "Y", "Hispanic",
IF(VLOOKUP($A2514,'Student reference sheet'!$A$2:$V$2329,11,FALSE) &lt;&gt; "",
IF(VLOOKUP($A2514,'Student reference sheet'!$A$2:$V$2329,11,FALSE) = "UNK", "Unknown", VLOOKUP(VALUE(VLOOKUP($A2514,'Student reference sheet'!$A$2:$V$2329,11,FALSE)),'Ethnicity Reference'!$A$2:$B$22,2,FALSE)),
IF(VLOOKUP($A2514,'Student reference sheet'!$A$2:$V$2329,9,FALSE) &lt;&gt; "", VLOOKUP(VALUE(VLOOKUP($A2514,'Student reference sheet'!$A$2:$V$2329,9,FALSE)),'Ethnicity Reference'!$A$2:$B$22,2,FALSE),"Unknown"))))</f>
        <v/>
      </c>
      <c r="U2514" s="35"/>
    </row>
    <row r="2515" spans="1:21" ht="15.75">
      <c r="A2515" s="47"/>
      <c r="B2515" s="33"/>
      <c r="C2515" s="39" t="str">
        <f>IF($A2515 &lt;&gt; "",VLOOKUP($A2515,'Student reference sheet'!$A$2:$V$2329, 3,FALSE), "")</f>
        <v/>
      </c>
      <c r="D2515" s="39" t="str">
        <f>IF($A2515 &lt;&gt; "",VLOOKUP($A2515,'Student reference sheet'!$A$2:$V$2329, 2,FALSE), "")</f>
        <v/>
      </c>
      <c r="E2515" s="35"/>
      <c r="F2515" s="34"/>
      <c r="G2515" s="40" t="str">
        <f t="shared" ca="1" si="120"/>
        <v/>
      </c>
      <c r="H2515" s="40" t="str">
        <f t="shared" ca="1" si="121"/>
        <v/>
      </c>
      <c r="I2515" s="36" t="str">
        <f>IF($A2515 = "", "",
IF(COUNTIF(MINIMUM_DAY_DATES[], Attendance!J2515) &gt; 0, VLOOKUP(Attendance!$G2515,MINIMUM_DAY_PERIOD_SCHEDULE[], 2,TRUE),
IF(COUNTIF(RALLY_DATES[], Attendance!J2515) &gt; 0, VLOOKUP(Attendance!$G2515,RALLY_PERIOD_SCHEDULE[], 2,TRUE),
IF(WEEKDAY(Attendance!$J2515) = 2,
       IF(COUNTIF(FINALS_WEEK_MONDAY_DATE[],Attendance!$J2515) &gt; 0, VLOOKUP(Attendance!$G2515,FINALS_WEEK_MONDAY_PERIOD_SCHEDULE[],2,TRUE),
       VLOOKUP(Attendance!$G2515,REGULAR_WEEK_SCHEDULE[],6,TRUE)),
IF(WEEKDAY($J2515) = 3,
       IF(COUNTIF(FINALS_WEEK_TUESDAY_DATE[],Attendance!$J2515) &gt; 0, VLOOKUP(Attendance!$G2515,FINALS_WEEK_TUESDAY_PERIOD_SCHEDULE[],2,TRUE),
       VLOOKUP(Attendance!$G2515,REGULAR_WEEK_SCHEDULE[[Tuesday]:[Period]],5,TRUE)),
IF(WEEKDAY(Attendance!$J2515) = 4,
        IF(COUNTIF(BLOCK_WEDNESDAY_DATES[],Attendance!$J2515) &gt; 0, VLOOKUP(Attendance!$G2515,BLOCK_WEDNESDAY_PERIOD_SCHEDULE[],2,TRUE),
        IF(COUNTIF(FINALS_WEEK_WEDNESDAY_DATE[],Attendance!$J2515) &gt; 0, VLOOKUP(Attendance!$G2515,FINALS_WEEK_WEDNESDAY_PERIOD_SCHEDULE[],2,TRUE),
       VLOOKUP(Attendance!$G2515,REGULAR_WEEK_SCHEDULE[[Wednesday]:[Period]],4,TRUE))),
IF(WEEKDAY($J2515) = 5,
       IF(COUNTIF(BLOCK_THURSDAY_DATES[],Attendance!$J2515) &gt; 0, VLOOKUP(Attendance!$G2515,BLOCK_THURSDAY_PERIOD_SCHEDULE[],2,TRUE),
       IF(COUNTIF(FINALS_WEEK_THURSDAY_DATE[],Attendance!$J2515) &gt; 0, VLOOKUP(Attendance!$G2515,FINALS_WEEK_THURSDAY_PERIOD_SCHEDULE[],2,TRUE),
       VLOOKUP(Attendance!$G2515,REGULAR_WEEK_SCHEDULE[[Thursday]:[Period]],3,TRUE))),
IF(WEEKDAY(Attendance!$J2515) = 6,
       IF(COUNTIF(FINALS_WEEK_FRIDAY_DATE[],Attendance!$J2515) &gt; 0, VLOOKUP(Attendance!$G2515,FINALS_WEEK_FRIDAY_PERIOD_SCHEDULE[],2,TRUE),
       VLOOKUP(Attendance!$G2515,REGULAR_WEEK_SCHEDULE[[Friday]:[Period]],2,TRUE))))))))))</f>
        <v/>
      </c>
      <c r="J2515" s="41" t="str">
        <f t="shared" ca="1" si="122"/>
        <v/>
      </c>
      <c r="K2515" s="41" t="str">
        <f>IF($A2515 &lt;&gt; "",VLOOKUP($A2515,'Student reference sheet'!$A$2:$V$2329, 7,FALSE), "")</f>
        <v/>
      </c>
      <c r="L2515" s="30" t="str">
        <f>IF($A2515 ="", "", VLOOKUP($A2515, 'Student reference sheet'!$A$2:$Z$2603,23,FALSE))</f>
        <v/>
      </c>
      <c r="M2515" s="30" t="str">
        <f>IF($A2515 ="", "", VLOOKUP($A2515, 'Student reference sheet'!$A$2:$Z$2603,24,FALSE))</f>
        <v/>
      </c>
      <c r="N2515" s="30" t="str">
        <f>IF($A2515 ="", "", VLOOKUP($A2515, 'Student reference sheet'!$A$2:$Z$2603,26,FALSE))</f>
        <v/>
      </c>
      <c r="O2515" s="30" t="str">
        <f>IF($A2515 ="", "", VLOOKUP($A2515, 'Student reference sheet'!$A$2:$Z$2603,25,FALSE))</f>
        <v/>
      </c>
      <c r="P2515" s="39" t="str">
        <f>IF($A2515 = "", "", IF(OR(VLOOKUP($A2515,'Student reference sheet'!$A$2:$V$2400,8,FALSE) = "R",  VLOOKUP($A2515,'Student reference sheet'!$A$2:$V$2400,8,FALSE) = "L"), "X", ""))</f>
        <v/>
      </c>
      <c r="Q2515" s="39" t="str">
        <f>IF($A2515 ="", "", VLOOKUP($A2515, 'Student reference sheet'!$A$2:$V$2603,22,FALSE))</f>
        <v/>
      </c>
      <c r="R2515" s="39" t="str">
        <f>IF($A2515 &lt;&gt; "",VLOOKUP($A2515,'Student reference sheet'!$A$2:$V$2329, 5,FALSE), "")</f>
        <v/>
      </c>
      <c r="S2515" s="39" t="str">
        <f>IF($A2515 &lt;&gt; "",VLOOKUP($A2515,'Student reference sheet'!$A$2:$V$2329, 6,FALSE), "")</f>
        <v/>
      </c>
      <c r="T2515" s="30" t="str">
        <f>IF($A2515 = "","",
IF(VLOOKUP($A2515,'Student reference sheet'!$A$2:$V$2329, 10,FALSE) = "Y", "Hispanic",
IF(VLOOKUP($A2515,'Student reference sheet'!$A$2:$V$2329,11,FALSE) &lt;&gt; "",
IF(VLOOKUP($A2515,'Student reference sheet'!$A$2:$V$2329,11,FALSE) = "UNK", "Unknown", VLOOKUP(VALUE(VLOOKUP($A2515,'Student reference sheet'!$A$2:$V$2329,11,FALSE)),'Ethnicity Reference'!$A$2:$B$22,2,FALSE)),
IF(VLOOKUP($A2515,'Student reference sheet'!$A$2:$V$2329,9,FALSE) &lt;&gt; "", VLOOKUP(VALUE(VLOOKUP($A2515,'Student reference sheet'!$A$2:$V$2329,9,FALSE)),'Ethnicity Reference'!$A$2:$B$22,2,FALSE),"Unknown"))))</f>
        <v/>
      </c>
      <c r="U2515" s="35"/>
    </row>
    <row r="2516" spans="1:21" ht="15.75">
      <c r="A2516" s="47"/>
      <c r="B2516" s="33"/>
      <c r="C2516" s="39" t="str">
        <f>IF($A2516 &lt;&gt; "",VLOOKUP($A2516,'Student reference sheet'!$A$2:$V$2329, 3,FALSE), "")</f>
        <v/>
      </c>
      <c r="D2516" s="39" t="str">
        <f>IF($A2516 &lt;&gt; "",VLOOKUP($A2516,'Student reference sheet'!$A$2:$V$2329, 2,FALSE), "")</f>
        <v/>
      </c>
      <c r="E2516" s="35"/>
      <c r="F2516" s="34"/>
      <c r="G2516" s="40" t="str">
        <f t="shared" ca="1" si="120"/>
        <v/>
      </c>
      <c r="H2516" s="40" t="str">
        <f t="shared" ca="1" si="121"/>
        <v/>
      </c>
      <c r="I2516" s="36" t="str">
        <f>IF($A2516 = "", "",
IF(COUNTIF(MINIMUM_DAY_DATES[], Attendance!J2516) &gt; 0, VLOOKUP(Attendance!$G2516,MINIMUM_DAY_PERIOD_SCHEDULE[], 2,TRUE),
IF(COUNTIF(RALLY_DATES[], Attendance!J2516) &gt; 0, VLOOKUP(Attendance!$G2516,RALLY_PERIOD_SCHEDULE[], 2,TRUE),
IF(WEEKDAY(Attendance!$J2516) = 2,
       IF(COUNTIF(FINALS_WEEK_MONDAY_DATE[],Attendance!$J2516) &gt; 0, VLOOKUP(Attendance!$G2516,FINALS_WEEK_MONDAY_PERIOD_SCHEDULE[],2,TRUE),
       VLOOKUP(Attendance!$G2516,REGULAR_WEEK_SCHEDULE[],6,TRUE)),
IF(WEEKDAY($J2516) = 3,
       IF(COUNTIF(FINALS_WEEK_TUESDAY_DATE[],Attendance!$J2516) &gt; 0, VLOOKUP(Attendance!$G2516,FINALS_WEEK_TUESDAY_PERIOD_SCHEDULE[],2,TRUE),
       VLOOKUP(Attendance!$G2516,REGULAR_WEEK_SCHEDULE[[Tuesday]:[Period]],5,TRUE)),
IF(WEEKDAY(Attendance!$J2516) = 4,
        IF(COUNTIF(BLOCK_WEDNESDAY_DATES[],Attendance!$J2516) &gt; 0, VLOOKUP(Attendance!$G2516,BLOCK_WEDNESDAY_PERIOD_SCHEDULE[],2,TRUE),
        IF(COUNTIF(FINALS_WEEK_WEDNESDAY_DATE[],Attendance!$J2516) &gt; 0, VLOOKUP(Attendance!$G2516,FINALS_WEEK_WEDNESDAY_PERIOD_SCHEDULE[],2,TRUE),
       VLOOKUP(Attendance!$G2516,REGULAR_WEEK_SCHEDULE[[Wednesday]:[Period]],4,TRUE))),
IF(WEEKDAY($J2516) = 5,
       IF(COUNTIF(BLOCK_THURSDAY_DATES[],Attendance!$J2516) &gt; 0, VLOOKUP(Attendance!$G2516,BLOCK_THURSDAY_PERIOD_SCHEDULE[],2,TRUE),
       IF(COUNTIF(FINALS_WEEK_THURSDAY_DATE[],Attendance!$J2516) &gt; 0, VLOOKUP(Attendance!$G2516,FINALS_WEEK_THURSDAY_PERIOD_SCHEDULE[],2,TRUE),
       VLOOKUP(Attendance!$G2516,REGULAR_WEEK_SCHEDULE[[Thursday]:[Period]],3,TRUE))),
IF(WEEKDAY(Attendance!$J2516) = 6,
       IF(COUNTIF(FINALS_WEEK_FRIDAY_DATE[],Attendance!$J2516) &gt; 0, VLOOKUP(Attendance!$G2516,FINALS_WEEK_FRIDAY_PERIOD_SCHEDULE[],2,TRUE),
       VLOOKUP(Attendance!$G2516,REGULAR_WEEK_SCHEDULE[[Friday]:[Period]],2,TRUE))))))))))</f>
        <v/>
      </c>
      <c r="J2516" s="41" t="str">
        <f t="shared" ca="1" si="122"/>
        <v/>
      </c>
      <c r="K2516" s="41" t="str">
        <f>IF($A2516 &lt;&gt; "",VLOOKUP($A2516,'Student reference sheet'!$A$2:$V$2329, 7,FALSE), "")</f>
        <v/>
      </c>
      <c r="L2516" s="30" t="str">
        <f>IF($A2516 ="", "", VLOOKUP($A2516, 'Student reference sheet'!$A$2:$Z$2603,23,FALSE))</f>
        <v/>
      </c>
      <c r="M2516" s="30" t="str">
        <f>IF($A2516 ="", "", VLOOKUP($A2516, 'Student reference sheet'!$A$2:$Z$2603,24,FALSE))</f>
        <v/>
      </c>
      <c r="N2516" s="30" t="str">
        <f>IF($A2516 ="", "", VLOOKUP($A2516, 'Student reference sheet'!$A$2:$Z$2603,26,FALSE))</f>
        <v/>
      </c>
      <c r="O2516" s="30" t="str">
        <f>IF($A2516 ="", "", VLOOKUP($A2516, 'Student reference sheet'!$A$2:$Z$2603,25,FALSE))</f>
        <v/>
      </c>
      <c r="P2516" s="39" t="str">
        <f>IF($A2516 = "", "", IF(OR(VLOOKUP($A2516,'Student reference sheet'!$A$2:$V$2400,8,FALSE) = "R",  VLOOKUP($A2516,'Student reference sheet'!$A$2:$V$2400,8,FALSE) = "L"), "X", ""))</f>
        <v/>
      </c>
      <c r="Q2516" s="39" t="str">
        <f>IF($A2516 ="", "", VLOOKUP($A2516, 'Student reference sheet'!$A$2:$V$2603,22,FALSE))</f>
        <v/>
      </c>
      <c r="R2516" s="39" t="str">
        <f>IF($A2516 &lt;&gt; "",VLOOKUP($A2516,'Student reference sheet'!$A$2:$V$2329, 5,FALSE), "")</f>
        <v/>
      </c>
      <c r="S2516" s="39" t="str">
        <f>IF($A2516 &lt;&gt; "",VLOOKUP($A2516,'Student reference sheet'!$A$2:$V$2329, 6,FALSE), "")</f>
        <v/>
      </c>
      <c r="T2516" s="30" t="str">
        <f>IF($A2516 = "","",
IF(VLOOKUP($A2516,'Student reference sheet'!$A$2:$V$2329, 10,FALSE) = "Y", "Hispanic",
IF(VLOOKUP($A2516,'Student reference sheet'!$A$2:$V$2329,11,FALSE) &lt;&gt; "",
IF(VLOOKUP($A2516,'Student reference sheet'!$A$2:$V$2329,11,FALSE) = "UNK", "Unknown", VLOOKUP(VALUE(VLOOKUP($A2516,'Student reference sheet'!$A$2:$V$2329,11,FALSE)),'Ethnicity Reference'!$A$2:$B$22,2,FALSE)),
IF(VLOOKUP($A2516,'Student reference sheet'!$A$2:$V$2329,9,FALSE) &lt;&gt; "", VLOOKUP(VALUE(VLOOKUP($A2516,'Student reference sheet'!$A$2:$V$2329,9,FALSE)),'Ethnicity Reference'!$A$2:$B$22,2,FALSE),"Unknown"))))</f>
        <v/>
      </c>
      <c r="U2516" s="35"/>
    </row>
    <row r="2517" spans="1:21" ht="15.75">
      <c r="A2517" s="47"/>
      <c r="B2517" s="33"/>
      <c r="C2517" s="39" t="str">
        <f>IF($A2517 &lt;&gt; "",VLOOKUP($A2517,'Student reference sheet'!$A$2:$V$2329, 3,FALSE), "")</f>
        <v/>
      </c>
      <c r="D2517" s="39" t="str">
        <f>IF($A2517 &lt;&gt; "",VLOOKUP($A2517,'Student reference sheet'!$A$2:$V$2329, 2,FALSE), "")</f>
        <v/>
      </c>
      <c r="E2517" s="35"/>
      <c r="F2517" s="34"/>
      <c r="G2517" s="40" t="str">
        <f t="shared" ca="1" si="120"/>
        <v/>
      </c>
      <c r="H2517" s="40" t="str">
        <f t="shared" ca="1" si="121"/>
        <v/>
      </c>
      <c r="I2517" s="36" t="str">
        <f>IF($A2517 = "", "",
IF(COUNTIF(MINIMUM_DAY_DATES[], Attendance!J2517) &gt; 0, VLOOKUP(Attendance!$G2517,MINIMUM_DAY_PERIOD_SCHEDULE[], 2,TRUE),
IF(COUNTIF(RALLY_DATES[], Attendance!J2517) &gt; 0, VLOOKUP(Attendance!$G2517,RALLY_PERIOD_SCHEDULE[], 2,TRUE),
IF(WEEKDAY(Attendance!$J2517) = 2,
       IF(COUNTIF(FINALS_WEEK_MONDAY_DATE[],Attendance!$J2517) &gt; 0, VLOOKUP(Attendance!$G2517,FINALS_WEEK_MONDAY_PERIOD_SCHEDULE[],2,TRUE),
       VLOOKUP(Attendance!$G2517,REGULAR_WEEK_SCHEDULE[],6,TRUE)),
IF(WEEKDAY($J2517) = 3,
       IF(COUNTIF(FINALS_WEEK_TUESDAY_DATE[],Attendance!$J2517) &gt; 0, VLOOKUP(Attendance!$G2517,FINALS_WEEK_TUESDAY_PERIOD_SCHEDULE[],2,TRUE),
       VLOOKUP(Attendance!$G2517,REGULAR_WEEK_SCHEDULE[[Tuesday]:[Period]],5,TRUE)),
IF(WEEKDAY(Attendance!$J2517) = 4,
        IF(COUNTIF(BLOCK_WEDNESDAY_DATES[],Attendance!$J2517) &gt; 0, VLOOKUP(Attendance!$G2517,BLOCK_WEDNESDAY_PERIOD_SCHEDULE[],2,TRUE),
        IF(COUNTIF(FINALS_WEEK_WEDNESDAY_DATE[],Attendance!$J2517) &gt; 0, VLOOKUP(Attendance!$G2517,FINALS_WEEK_WEDNESDAY_PERIOD_SCHEDULE[],2,TRUE),
       VLOOKUP(Attendance!$G2517,REGULAR_WEEK_SCHEDULE[[Wednesday]:[Period]],4,TRUE))),
IF(WEEKDAY($J2517) = 5,
       IF(COUNTIF(BLOCK_THURSDAY_DATES[],Attendance!$J2517) &gt; 0, VLOOKUP(Attendance!$G2517,BLOCK_THURSDAY_PERIOD_SCHEDULE[],2,TRUE),
       IF(COUNTIF(FINALS_WEEK_THURSDAY_DATE[],Attendance!$J2517) &gt; 0, VLOOKUP(Attendance!$G2517,FINALS_WEEK_THURSDAY_PERIOD_SCHEDULE[],2,TRUE),
       VLOOKUP(Attendance!$G2517,REGULAR_WEEK_SCHEDULE[[Thursday]:[Period]],3,TRUE))),
IF(WEEKDAY(Attendance!$J2517) = 6,
       IF(COUNTIF(FINALS_WEEK_FRIDAY_DATE[],Attendance!$J2517) &gt; 0, VLOOKUP(Attendance!$G2517,FINALS_WEEK_FRIDAY_PERIOD_SCHEDULE[],2,TRUE),
       VLOOKUP(Attendance!$G2517,REGULAR_WEEK_SCHEDULE[[Friday]:[Period]],2,TRUE))))))))))</f>
        <v/>
      </c>
      <c r="J2517" s="41" t="str">
        <f t="shared" ca="1" si="122"/>
        <v/>
      </c>
      <c r="K2517" s="41" t="str">
        <f>IF($A2517 &lt;&gt; "",VLOOKUP($A2517,'Student reference sheet'!$A$2:$V$2329, 7,FALSE), "")</f>
        <v/>
      </c>
      <c r="L2517" s="30" t="str">
        <f>IF($A2517 ="", "", VLOOKUP($A2517, 'Student reference sheet'!$A$2:$Z$2603,23,FALSE))</f>
        <v/>
      </c>
      <c r="M2517" s="30" t="str">
        <f>IF($A2517 ="", "", VLOOKUP($A2517, 'Student reference sheet'!$A$2:$Z$2603,24,FALSE))</f>
        <v/>
      </c>
      <c r="N2517" s="30" t="str">
        <f>IF($A2517 ="", "", VLOOKUP($A2517, 'Student reference sheet'!$A$2:$Z$2603,26,FALSE))</f>
        <v/>
      </c>
      <c r="O2517" s="30" t="str">
        <f>IF($A2517 ="", "", VLOOKUP($A2517, 'Student reference sheet'!$A$2:$Z$2603,25,FALSE))</f>
        <v/>
      </c>
      <c r="P2517" s="39" t="str">
        <f>IF($A2517 = "", "", IF(OR(VLOOKUP($A2517,'Student reference sheet'!$A$2:$V$2400,8,FALSE) = "R",  VLOOKUP($A2517,'Student reference sheet'!$A$2:$V$2400,8,FALSE) = "L"), "X", ""))</f>
        <v/>
      </c>
      <c r="Q2517" s="39" t="str">
        <f>IF($A2517 ="", "", VLOOKUP($A2517, 'Student reference sheet'!$A$2:$V$2603,22,FALSE))</f>
        <v/>
      </c>
      <c r="R2517" s="39" t="str">
        <f>IF($A2517 &lt;&gt; "",VLOOKUP($A2517,'Student reference sheet'!$A$2:$V$2329, 5,FALSE), "")</f>
        <v/>
      </c>
      <c r="S2517" s="39" t="str">
        <f>IF($A2517 &lt;&gt; "",VLOOKUP($A2517,'Student reference sheet'!$A$2:$V$2329, 6,FALSE), "")</f>
        <v/>
      </c>
      <c r="T2517" s="30" t="str">
        <f>IF($A2517 = "","",
IF(VLOOKUP($A2517,'Student reference sheet'!$A$2:$V$2329, 10,FALSE) = "Y", "Hispanic",
IF(VLOOKUP($A2517,'Student reference sheet'!$A$2:$V$2329,11,FALSE) &lt;&gt; "",
IF(VLOOKUP($A2517,'Student reference sheet'!$A$2:$V$2329,11,FALSE) = "UNK", "Unknown", VLOOKUP(VALUE(VLOOKUP($A2517,'Student reference sheet'!$A$2:$V$2329,11,FALSE)),'Ethnicity Reference'!$A$2:$B$22,2,FALSE)),
IF(VLOOKUP($A2517,'Student reference sheet'!$A$2:$V$2329,9,FALSE) &lt;&gt; "", VLOOKUP(VALUE(VLOOKUP($A2517,'Student reference sheet'!$A$2:$V$2329,9,FALSE)),'Ethnicity Reference'!$A$2:$B$22,2,FALSE),"Unknown"))))</f>
        <v/>
      </c>
      <c r="U2517" s="35"/>
    </row>
    <row r="2518" spans="1:21" ht="15.75">
      <c r="A2518" s="47"/>
      <c r="B2518" s="33"/>
      <c r="C2518" s="39" t="str">
        <f>IF($A2518 &lt;&gt; "",VLOOKUP($A2518,'Student reference sheet'!$A$2:$V$2329, 3,FALSE), "")</f>
        <v/>
      </c>
      <c r="D2518" s="39" t="str">
        <f>IF($A2518 &lt;&gt; "",VLOOKUP($A2518,'Student reference sheet'!$A$2:$V$2329, 2,FALSE), "")</f>
        <v/>
      </c>
      <c r="E2518" s="35"/>
      <c r="F2518" s="34"/>
      <c r="G2518" s="40" t="str">
        <f t="shared" ca="1" si="120"/>
        <v/>
      </c>
      <c r="H2518" s="40" t="str">
        <f t="shared" ca="1" si="121"/>
        <v/>
      </c>
      <c r="I2518" s="36" t="str">
        <f>IF($A2518 = "", "",
IF(COUNTIF(MINIMUM_DAY_DATES[], Attendance!J2518) &gt; 0, VLOOKUP(Attendance!$G2518,MINIMUM_DAY_PERIOD_SCHEDULE[], 2,TRUE),
IF(COUNTIF(RALLY_DATES[], Attendance!J2518) &gt; 0, VLOOKUP(Attendance!$G2518,RALLY_PERIOD_SCHEDULE[], 2,TRUE),
IF(WEEKDAY(Attendance!$J2518) = 2,
       IF(COUNTIF(FINALS_WEEK_MONDAY_DATE[],Attendance!$J2518) &gt; 0, VLOOKUP(Attendance!$G2518,FINALS_WEEK_MONDAY_PERIOD_SCHEDULE[],2,TRUE),
       VLOOKUP(Attendance!$G2518,REGULAR_WEEK_SCHEDULE[],6,TRUE)),
IF(WEEKDAY($J2518) = 3,
       IF(COUNTIF(FINALS_WEEK_TUESDAY_DATE[],Attendance!$J2518) &gt; 0, VLOOKUP(Attendance!$G2518,FINALS_WEEK_TUESDAY_PERIOD_SCHEDULE[],2,TRUE),
       VLOOKUP(Attendance!$G2518,REGULAR_WEEK_SCHEDULE[[Tuesday]:[Period]],5,TRUE)),
IF(WEEKDAY(Attendance!$J2518) = 4,
        IF(COUNTIF(BLOCK_WEDNESDAY_DATES[],Attendance!$J2518) &gt; 0, VLOOKUP(Attendance!$G2518,BLOCK_WEDNESDAY_PERIOD_SCHEDULE[],2,TRUE),
        IF(COUNTIF(FINALS_WEEK_WEDNESDAY_DATE[],Attendance!$J2518) &gt; 0, VLOOKUP(Attendance!$G2518,FINALS_WEEK_WEDNESDAY_PERIOD_SCHEDULE[],2,TRUE),
       VLOOKUP(Attendance!$G2518,REGULAR_WEEK_SCHEDULE[[Wednesday]:[Period]],4,TRUE))),
IF(WEEKDAY($J2518) = 5,
       IF(COUNTIF(BLOCK_THURSDAY_DATES[],Attendance!$J2518) &gt; 0, VLOOKUP(Attendance!$G2518,BLOCK_THURSDAY_PERIOD_SCHEDULE[],2,TRUE),
       IF(COUNTIF(FINALS_WEEK_THURSDAY_DATE[],Attendance!$J2518) &gt; 0, VLOOKUP(Attendance!$G2518,FINALS_WEEK_THURSDAY_PERIOD_SCHEDULE[],2,TRUE),
       VLOOKUP(Attendance!$G2518,REGULAR_WEEK_SCHEDULE[[Thursday]:[Period]],3,TRUE))),
IF(WEEKDAY(Attendance!$J2518) = 6,
       IF(COUNTIF(FINALS_WEEK_FRIDAY_DATE[],Attendance!$J2518) &gt; 0, VLOOKUP(Attendance!$G2518,FINALS_WEEK_FRIDAY_PERIOD_SCHEDULE[],2,TRUE),
       VLOOKUP(Attendance!$G2518,REGULAR_WEEK_SCHEDULE[[Friday]:[Period]],2,TRUE))))))))))</f>
        <v/>
      </c>
      <c r="J2518" s="41" t="str">
        <f t="shared" ca="1" si="122"/>
        <v/>
      </c>
      <c r="K2518" s="41" t="str">
        <f>IF($A2518 &lt;&gt; "",VLOOKUP($A2518,'Student reference sheet'!$A$2:$V$2329, 7,FALSE), "")</f>
        <v/>
      </c>
      <c r="L2518" s="30" t="str">
        <f>IF($A2518 ="", "", VLOOKUP($A2518, 'Student reference sheet'!$A$2:$Z$2603,23,FALSE))</f>
        <v/>
      </c>
      <c r="M2518" s="30" t="str">
        <f>IF($A2518 ="", "", VLOOKUP($A2518, 'Student reference sheet'!$A$2:$Z$2603,24,FALSE))</f>
        <v/>
      </c>
      <c r="N2518" s="30" t="str">
        <f>IF($A2518 ="", "", VLOOKUP($A2518, 'Student reference sheet'!$A$2:$Z$2603,26,FALSE))</f>
        <v/>
      </c>
      <c r="O2518" s="30" t="str">
        <f>IF($A2518 ="", "", VLOOKUP($A2518, 'Student reference sheet'!$A$2:$Z$2603,25,FALSE))</f>
        <v/>
      </c>
      <c r="P2518" s="39" t="str">
        <f>IF($A2518 = "", "", IF(OR(VLOOKUP($A2518,'Student reference sheet'!$A$2:$V$2400,8,FALSE) = "R",  VLOOKUP($A2518,'Student reference sheet'!$A$2:$V$2400,8,FALSE) = "L"), "X", ""))</f>
        <v/>
      </c>
      <c r="Q2518" s="39" t="str">
        <f>IF($A2518 ="", "", VLOOKUP($A2518, 'Student reference sheet'!$A$2:$V$2603,22,FALSE))</f>
        <v/>
      </c>
      <c r="R2518" s="39" t="str">
        <f>IF($A2518 &lt;&gt; "",VLOOKUP($A2518,'Student reference sheet'!$A$2:$V$2329, 5,FALSE), "")</f>
        <v/>
      </c>
      <c r="S2518" s="39" t="str">
        <f>IF($A2518 &lt;&gt; "",VLOOKUP($A2518,'Student reference sheet'!$A$2:$V$2329, 6,FALSE), "")</f>
        <v/>
      </c>
      <c r="T2518" s="30" t="str">
        <f>IF($A2518 = "","",
IF(VLOOKUP($A2518,'Student reference sheet'!$A$2:$V$2329, 10,FALSE) = "Y", "Hispanic",
IF(VLOOKUP($A2518,'Student reference sheet'!$A$2:$V$2329,11,FALSE) &lt;&gt; "",
IF(VLOOKUP($A2518,'Student reference sheet'!$A$2:$V$2329,11,FALSE) = "UNK", "Unknown", VLOOKUP(VALUE(VLOOKUP($A2518,'Student reference sheet'!$A$2:$V$2329,11,FALSE)),'Ethnicity Reference'!$A$2:$B$22,2,FALSE)),
IF(VLOOKUP($A2518,'Student reference sheet'!$A$2:$V$2329,9,FALSE) &lt;&gt; "", VLOOKUP(VALUE(VLOOKUP($A2518,'Student reference sheet'!$A$2:$V$2329,9,FALSE)),'Ethnicity Reference'!$A$2:$B$22,2,FALSE),"Unknown"))))</f>
        <v/>
      </c>
      <c r="U2518" s="35"/>
    </row>
    <row r="2519" spans="1:21" ht="15.75">
      <c r="A2519" s="47"/>
      <c r="B2519" s="33"/>
      <c r="C2519" s="39" t="str">
        <f>IF($A2519 &lt;&gt; "",VLOOKUP($A2519,'Student reference sheet'!$A$2:$V$2329, 3,FALSE), "")</f>
        <v/>
      </c>
      <c r="D2519" s="39" t="str">
        <f>IF($A2519 &lt;&gt; "",VLOOKUP($A2519,'Student reference sheet'!$A$2:$V$2329, 2,FALSE), "")</f>
        <v/>
      </c>
      <c r="E2519" s="35"/>
      <c r="F2519" s="34"/>
      <c r="G2519" s="40" t="str">
        <f t="shared" ca="1" si="120"/>
        <v/>
      </c>
      <c r="H2519" s="40" t="str">
        <f t="shared" ca="1" si="121"/>
        <v/>
      </c>
      <c r="I2519" s="36" t="str">
        <f>IF($A2519 = "", "",
IF(COUNTIF(MINIMUM_DAY_DATES[], Attendance!J2519) &gt; 0, VLOOKUP(Attendance!$G2519,MINIMUM_DAY_PERIOD_SCHEDULE[], 2,TRUE),
IF(COUNTIF(RALLY_DATES[], Attendance!J2519) &gt; 0, VLOOKUP(Attendance!$G2519,RALLY_PERIOD_SCHEDULE[], 2,TRUE),
IF(WEEKDAY(Attendance!$J2519) = 2,
       IF(COUNTIF(FINALS_WEEK_MONDAY_DATE[],Attendance!$J2519) &gt; 0, VLOOKUP(Attendance!$G2519,FINALS_WEEK_MONDAY_PERIOD_SCHEDULE[],2,TRUE),
       VLOOKUP(Attendance!$G2519,REGULAR_WEEK_SCHEDULE[],6,TRUE)),
IF(WEEKDAY($J2519) = 3,
       IF(COUNTIF(FINALS_WEEK_TUESDAY_DATE[],Attendance!$J2519) &gt; 0, VLOOKUP(Attendance!$G2519,FINALS_WEEK_TUESDAY_PERIOD_SCHEDULE[],2,TRUE),
       VLOOKUP(Attendance!$G2519,REGULAR_WEEK_SCHEDULE[[Tuesday]:[Period]],5,TRUE)),
IF(WEEKDAY(Attendance!$J2519) = 4,
        IF(COUNTIF(BLOCK_WEDNESDAY_DATES[],Attendance!$J2519) &gt; 0, VLOOKUP(Attendance!$G2519,BLOCK_WEDNESDAY_PERIOD_SCHEDULE[],2,TRUE),
        IF(COUNTIF(FINALS_WEEK_WEDNESDAY_DATE[],Attendance!$J2519) &gt; 0, VLOOKUP(Attendance!$G2519,FINALS_WEEK_WEDNESDAY_PERIOD_SCHEDULE[],2,TRUE),
       VLOOKUP(Attendance!$G2519,REGULAR_WEEK_SCHEDULE[[Wednesday]:[Period]],4,TRUE))),
IF(WEEKDAY($J2519) = 5,
       IF(COUNTIF(BLOCK_THURSDAY_DATES[],Attendance!$J2519) &gt; 0, VLOOKUP(Attendance!$G2519,BLOCK_THURSDAY_PERIOD_SCHEDULE[],2,TRUE),
       IF(COUNTIF(FINALS_WEEK_THURSDAY_DATE[],Attendance!$J2519) &gt; 0, VLOOKUP(Attendance!$G2519,FINALS_WEEK_THURSDAY_PERIOD_SCHEDULE[],2,TRUE),
       VLOOKUP(Attendance!$G2519,REGULAR_WEEK_SCHEDULE[[Thursday]:[Period]],3,TRUE))),
IF(WEEKDAY(Attendance!$J2519) = 6,
       IF(COUNTIF(FINALS_WEEK_FRIDAY_DATE[],Attendance!$J2519) &gt; 0, VLOOKUP(Attendance!$G2519,FINALS_WEEK_FRIDAY_PERIOD_SCHEDULE[],2,TRUE),
       VLOOKUP(Attendance!$G2519,REGULAR_WEEK_SCHEDULE[[Friday]:[Period]],2,TRUE))))))))))</f>
        <v/>
      </c>
      <c r="J2519" s="41" t="str">
        <f t="shared" ca="1" si="122"/>
        <v/>
      </c>
      <c r="K2519" s="41" t="str">
        <f>IF($A2519 &lt;&gt; "",VLOOKUP($A2519,'Student reference sheet'!$A$2:$V$2329, 7,FALSE), "")</f>
        <v/>
      </c>
      <c r="L2519" s="30" t="str">
        <f>IF($A2519 ="", "", VLOOKUP($A2519, 'Student reference sheet'!$A$2:$Z$2603,23,FALSE))</f>
        <v/>
      </c>
      <c r="M2519" s="30" t="str">
        <f>IF($A2519 ="", "", VLOOKUP($A2519, 'Student reference sheet'!$A$2:$Z$2603,24,FALSE))</f>
        <v/>
      </c>
      <c r="N2519" s="30" t="str">
        <f>IF($A2519 ="", "", VLOOKUP($A2519, 'Student reference sheet'!$A$2:$Z$2603,26,FALSE))</f>
        <v/>
      </c>
      <c r="O2519" s="30" t="str">
        <f>IF($A2519 ="", "", VLOOKUP($A2519, 'Student reference sheet'!$A$2:$Z$2603,25,FALSE))</f>
        <v/>
      </c>
      <c r="P2519" s="39" t="str">
        <f>IF($A2519 = "", "", IF(OR(VLOOKUP($A2519,'Student reference sheet'!$A$2:$V$2400,8,FALSE) = "R",  VLOOKUP($A2519,'Student reference sheet'!$A$2:$V$2400,8,FALSE) = "L"), "X", ""))</f>
        <v/>
      </c>
      <c r="Q2519" s="39" t="str">
        <f>IF($A2519 ="", "", VLOOKUP($A2519, 'Student reference sheet'!$A$2:$V$2603,22,FALSE))</f>
        <v/>
      </c>
      <c r="R2519" s="39" t="str">
        <f>IF($A2519 &lt;&gt; "",VLOOKUP($A2519,'Student reference sheet'!$A$2:$V$2329, 5,FALSE), "")</f>
        <v/>
      </c>
      <c r="S2519" s="39" t="str">
        <f>IF($A2519 &lt;&gt; "",VLOOKUP($A2519,'Student reference sheet'!$A$2:$V$2329, 6,FALSE), "")</f>
        <v/>
      </c>
      <c r="T2519" s="30" t="str">
        <f>IF($A2519 = "","",
IF(VLOOKUP($A2519,'Student reference sheet'!$A$2:$V$2329, 10,FALSE) = "Y", "Hispanic",
IF(VLOOKUP($A2519,'Student reference sheet'!$A$2:$V$2329,11,FALSE) &lt;&gt; "",
IF(VLOOKUP($A2519,'Student reference sheet'!$A$2:$V$2329,11,FALSE) = "UNK", "Unknown", VLOOKUP(VALUE(VLOOKUP($A2519,'Student reference sheet'!$A$2:$V$2329,11,FALSE)),'Ethnicity Reference'!$A$2:$B$22,2,FALSE)),
IF(VLOOKUP($A2519,'Student reference sheet'!$A$2:$V$2329,9,FALSE) &lt;&gt; "", VLOOKUP(VALUE(VLOOKUP($A2519,'Student reference sheet'!$A$2:$V$2329,9,FALSE)),'Ethnicity Reference'!$A$2:$B$22,2,FALSE),"Unknown"))))</f>
        <v/>
      </c>
      <c r="U2519" s="35"/>
    </row>
    <row r="2520" spans="1:21" ht="15.75">
      <c r="A2520" s="47"/>
      <c r="B2520" s="33"/>
      <c r="C2520" s="39" t="str">
        <f>IF($A2520 &lt;&gt; "",VLOOKUP($A2520,'Student reference sheet'!$A$2:$V$2329, 3,FALSE), "")</f>
        <v/>
      </c>
      <c r="D2520" s="39" t="str">
        <f>IF($A2520 &lt;&gt; "",VLOOKUP($A2520,'Student reference sheet'!$A$2:$V$2329, 2,FALSE), "")</f>
        <v/>
      </c>
      <c r="E2520" s="35"/>
      <c r="F2520" s="34"/>
      <c r="G2520" s="40" t="str">
        <f t="shared" ca="1" si="120"/>
        <v/>
      </c>
      <c r="H2520" s="40" t="str">
        <f t="shared" ca="1" si="121"/>
        <v/>
      </c>
      <c r="I2520" s="36" t="str">
        <f>IF($A2520 = "", "",
IF(COUNTIF(MINIMUM_DAY_DATES[], Attendance!J2520) &gt; 0, VLOOKUP(Attendance!$G2520,MINIMUM_DAY_PERIOD_SCHEDULE[], 2,TRUE),
IF(COUNTIF(RALLY_DATES[], Attendance!J2520) &gt; 0, VLOOKUP(Attendance!$G2520,RALLY_PERIOD_SCHEDULE[], 2,TRUE),
IF(WEEKDAY(Attendance!$J2520) = 2,
       IF(COUNTIF(FINALS_WEEK_MONDAY_DATE[],Attendance!$J2520) &gt; 0, VLOOKUP(Attendance!$G2520,FINALS_WEEK_MONDAY_PERIOD_SCHEDULE[],2,TRUE),
       VLOOKUP(Attendance!$G2520,REGULAR_WEEK_SCHEDULE[],6,TRUE)),
IF(WEEKDAY($J2520) = 3,
       IF(COUNTIF(FINALS_WEEK_TUESDAY_DATE[],Attendance!$J2520) &gt; 0, VLOOKUP(Attendance!$G2520,FINALS_WEEK_TUESDAY_PERIOD_SCHEDULE[],2,TRUE),
       VLOOKUP(Attendance!$G2520,REGULAR_WEEK_SCHEDULE[[Tuesday]:[Period]],5,TRUE)),
IF(WEEKDAY(Attendance!$J2520) = 4,
        IF(COUNTIF(BLOCK_WEDNESDAY_DATES[],Attendance!$J2520) &gt; 0, VLOOKUP(Attendance!$G2520,BLOCK_WEDNESDAY_PERIOD_SCHEDULE[],2,TRUE),
        IF(COUNTIF(FINALS_WEEK_WEDNESDAY_DATE[],Attendance!$J2520) &gt; 0, VLOOKUP(Attendance!$G2520,FINALS_WEEK_WEDNESDAY_PERIOD_SCHEDULE[],2,TRUE),
       VLOOKUP(Attendance!$G2520,REGULAR_WEEK_SCHEDULE[[Wednesday]:[Period]],4,TRUE))),
IF(WEEKDAY($J2520) = 5,
       IF(COUNTIF(BLOCK_THURSDAY_DATES[],Attendance!$J2520) &gt; 0, VLOOKUP(Attendance!$G2520,BLOCK_THURSDAY_PERIOD_SCHEDULE[],2,TRUE),
       IF(COUNTIF(FINALS_WEEK_THURSDAY_DATE[],Attendance!$J2520) &gt; 0, VLOOKUP(Attendance!$G2520,FINALS_WEEK_THURSDAY_PERIOD_SCHEDULE[],2,TRUE),
       VLOOKUP(Attendance!$G2520,REGULAR_WEEK_SCHEDULE[[Thursday]:[Period]],3,TRUE))),
IF(WEEKDAY(Attendance!$J2520) = 6,
       IF(COUNTIF(FINALS_WEEK_FRIDAY_DATE[],Attendance!$J2520) &gt; 0, VLOOKUP(Attendance!$G2520,FINALS_WEEK_FRIDAY_PERIOD_SCHEDULE[],2,TRUE),
       VLOOKUP(Attendance!$G2520,REGULAR_WEEK_SCHEDULE[[Friday]:[Period]],2,TRUE))))))))))</f>
        <v/>
      </c>
      <c r="J2520" s="41" t="str">
        <f t="shared" ca="1" si="122"/>
        <v/>
      </c>
      <c r="K2520" s="41" t="str">
        <f>IF($A2520 &lt;&gt; "",VLOOKUP($A2520,'Student reference sheet'!$A$2:$V$2329, 7,FALSE), "")</f>
        <v/>
      </c>
      <c r="L2520" s="30" t="str">
        <f>IF($A2520 ="", "", VLOOKUP($A2520, 'Student reference sheet'!$A$2:$Z$2603,23,FALSE))</f>
        <v/>
      </c>
      <c r="M2520" s="30" t="str">
        <f>IF($A2520 ="", "", VLOOKUP($A2520, 'Student reference sheet'!$A$2:$Z$2603,24,FALSE))</f>
        <v/>
      </c>
      <c r="N2520" s="30" t="str">
        <f>IF($A2520 ="", "", VLOOKUP($A2520, 'Student reference sheet'!$A$2:$Z$2603,26,FALSE))</f>
        <v/>
      </c>
      <c r="O2520" s="30" t="str">
        <f>IF($A2520 ="", "", VLOOKUP($A2520, 'Student reference sheet'!$A$2:$Z$2603,25,FALSE))</f>
        <v/>
      </c>
      <c r="P2520" s="39" t="str">
        <f>IF($A2520 = "", "", IF(OR(VLOOKUP($A2520,'Student reference sheet'!$A$2:$V$2400,8,FALSE) = "R",  VLOOKUP($A2520,'Student reference sheet'!$A$2:$V$2400,8,FALSE) = "L"), "X", ""))</f>
        <v/>
      </c>
      <c r="Q2520" s="39" t="str">
        <f>IF($A2520 ="", "", VLOOKUP($A2520, 'Student reference sheet'!$A$2:$V$2603,22,FALSE))</f>
        <v/>
      </c>
      <c r="R2520" s="39" t="str">
        <f>IF($A2520 &lt;&gt; "",VLOOKUP($A2520,'Student reference sheet'!$A$2:$V$2329, 5,FALSE), "")</f>
        <v/>
      </c>
      <c r="S2520" s="39" t="str">
        <f>IF($A2520 &lt;&gt; "",VLOOKUP($A2520,'Student reference sheet'!$A$2:$V$2329, 6,FALSE), "")</f>
        <v/>
      </c>
      <c r="T2520" s="30" t="str">
        <f>IF($A2520 = "","",
IF(VLOOKUP($A2520,'Student reference sheet'!$A$2:$V$2329, 10,FALSE) = "Y", "Hispanic",
IF(VLOOKUP($A2520,'Student reference sheet'!$A$2:$V$2329,11,FALSE) &lt;&gt; "",
IF(VLOOKUP($A2520,'Student reference sheet'!$A$2:$V$2329,11,FALSE) = "UNK", "Unknown", VLOOKUP(VALUE(VLOOKUP($A2520,'Student reference sheet'!$A$2:$V$2329,11,FALSE)),'Ethnicity Reference'!$A$2:$B$22,2,FALSE)),
IF(VLOOKUP($A2520,'Student reference sheet'!$A$2:$V$2329,9,FALSE) &lt;&gt; "", VLOOKUP(VALUE(VLOOKUP($A2520,'Student reference sheet'!$A$2:$V$2329,9,FALSE)),'Ethnicity Reference'!$A$2:$B$22,2,FALSE),"Unknown"))))</f>
        <v/>
      </c>
      <c r="U2520" s="35"/>
    </row>
    <row r="2521" spans="1:21" ht="15.75">
      <c r="A2521" s="47"/>
      <c r="B2521" s="33"/>
      <c r="C2521" s="39" t="str">
        <f>IF($A2521 &lt;&gt; "",VLOOKUP($A2521,'Student reference sheet'!$A$2:$V$2329, 3,FALSE), "")</f>
        <v/>
      </c>
      <c r="D2521" s="39" t="str">
        <f>IF($A2521 &lt;&gt; "",VLOOKUP($A2521,'Student reference sheet'!$A$2:$V$2329, 2,FALSE), "")</f>
        <v/>
      </c>
      <c r="E2521" s="35"/>
      <c r="F2521" s="34"/>
      <c r="G2521" s="40" t="str">
        <f t="shared" ca="1" si="120"/>
        <v/>
      </c>
      <c r="H2521" s="40" t="str">
        <f t="shared" ca="1" si="121"/>
        <v/>
      </c>
      <c r="I2521" s="36" t="str">
        <f>IF($A2521 = "", "",
IF(COUNTIF(MINIMUM_DAY_DATES[], Attendance!J2521) &gt; 0, VLOOKUP(Attendance!$G2521,MINIMUM_DAY_PERIOD_SCHEDULE[], 2,TRUE),
IF(COUNTIF(RALLY_DATES[], Attendance!J2521) &gt; 0, VLOOKUP(Attendance!$G2521,RALLY_PERIOD_SCHEDULE[], 2,TRUE),
IF(WEEKDAY(Attendance!$J2521) = 2,
       IF(COUNTIF(FINALS_WEEK_MONDAY_DATE[],Attendance!$J2521) &gt; 0, VLOOKUP(Attendance!$G2521,FINALS_WEEK_MONDAY_PERIOD_SCHEDULE[],2,TRUE),
       VLOOKUP(Attendance!$G2521,REGULAR_WEEK_SCHEDULE[],6,TRUE)),
IF(WEEKDAY($J2521) = 3,
       IF(COUNTIF(FINALS_WEEK_TUESDAY_DATE[],Attendance!$J2521) &gt; 0, VLOOKUP(Attendance!$G2521,FINALS_WEEK_TUESDAY_PERIOD_SCHEDULE[],2,TRUE),
       VLOOKUP(Attendance!$G2521,REGULAR_WEEK_SCHEDULE[[Tuesday]:[Period]],5,TRUE)),
IF(WEEKDAY(Attendance!$J2521) = 4,
        IF(COUNTIF(BLOCK_WEDNESDAY_DATES[],Attendance!$J2521) &gt; 0, VLOOKUP(Attendance!$G2521,BLOCK_WEDNESDAY_PERIOD_SCHEDULE[],2,TRUE),
        IF(COUNTIF(FINALS_WEEK_WEDNESDAY_DATE[],Attendance!$J2521) &gt; 0, VLOOKUP(Attendance!$G2521,FINALS_WEEK_WEDNESDAY_PERIOD_SCHEDULE[],2,TRUE),
       VLOOKUP(Attendance!$G2521,REGULAR_WEEK_SCHEDULE[[Wednesday]:[Period]],4,TRUE))),
IF(WEEKDAY($J2521) = 5,
       IF(COUNTIF(BLOCK_THURSDAY_DATES[],Attendance!$J2521) &gt; 0, VLOOKUP(Attendance!$G2521,BLOCK_THURSDAY_PERIOD_SCHEDULE[],2,TRUE),
       IF(COUNTIF(FINALS_WEEK_THURSDAY_DATE[],Attendance!$J2521) &gt; 0, VLOOKUP(Attendance!$G2521,FINALS_WEEK_THURSDAY_PERIOD_SCHEDULE[],2,TRUE),
       VLOOKUP(Attendance!$G2521,REGULAR_WEEK_SCHEDULE[[Thursday]:[Period]],3,TRUE))),
IF(WEEKDAY(Attendance!$J2521) = 6,
       IF(COUNTIF(FINALS_WEEK_FRIDAY_DATE[],Attendance!$J2521) &gt; 0, VLOOKUP(Attendance!$G2521,FINALS_WEEK_FRIDAY_PERIOD_SCHEDULE[],2,TRUE),
       VLOOKUP(Attendance!$G2521,REGULAR_WEEK_SCHEDULE[[Friday]:[Period]],2,TRUE))))))))))</f>
        <v/>
      </c>
      <c r="J2521" s="41" t="str">
        <f t="shared" ca="1" si="122"/>
        <v/>
      </c>
      <c r="K2521" s="41" t="str">
        <f>IF($A2521 &lt;&gt; "",VLOOKUP($A2521,'Student reference sheet'!$A$2:$V$2329, 7,FALSE), "")</f>
        <v/>
      </c>
      <c r="L2521" s="30" t="str">
        <f>IF($A2521 ="", "", VLOOKUP($A2521, 'Student reference sheet'!$A$2:$Z$2603,23,FALSE))</f>
        <v/>
      </c>
      <c r="M2521" s="30" t="str">
        <f>IF($A2521 ="", "", VLOOKUP($A2521, 'Student reference sheet'!$A$2:$Z$2603,24,FALSE))</f>
        <v/>
      </c>
      <c r="N2521" s="30" t="str">
        <f>IF($A2521 ="", "", VLOOKUP($A2521, 'Student reference sheet'!$A$2:$Z$2603,26,FALSE))</f>
        <v/>
      </c>
      <c r="O2521" s="30" t="str">
        <f>IF($A2521 ="", "", VLOOKUP($A2521, 'Student reference sheet'!$A$2:$Z$2603,25,FALSE))</f>
        <v/>
      </c>
      <c r="P2521" s="39" t="str">
        <f>IF($A2521 = "", "", IF(OR(VLOOKUP($A2521,'Student reference sheet'!$A$2:$V$2400,8,FALSE) = "R",  VLOOKUP($A2521,'Student reference sheet'!$A$2:$V$2400,8,FALSE) = "L"), "X", ""))</f>
        <v/>
      </c>
      <c r="Q2521" s="39" t="str">
        <f>IF($A2521 ="", "", VLOOKUP($A2521, 'Student reference sheet'!$A$2:$V$2603,22,FALSE))</f>
        <v/>
      </c>
      <c r="R2521" s="39" t="str">
        <f>IF($A2521 &lt;&gt; "",VLOOKUP($A2521,'Student reference sheet'!$A$2:$V$2329, 5,FALSE), "")</f>
        <v/>
      </c>
      <c r="S2521" s="39" t="str">
        <f>IF($A2521 &lt;&gt; "",VLOOKUP($A2521,'Student reference sheet'!$A$2:$V$2329, 6,FALSE), "")</f>
        <v/>
      </c>
      <c r="T2521" s="30" t="str">
        <f>IF($A2521 = "","",
IF(VLOOKUP($A2521,'Student reference sheet'!$A$2:$V$2329, 10,FALSE) = "Y", "Hispanic",
IF(VLOOKUP($A2521,'Student reference sheet'!$A$2:$V$2329,11,FALSE) &lt;&gt; "",
IF(VLOOKUP($A2521,'Student reference sheet'!$A$2:$V$2329,11,FALSE) = "UNK", "Unknown", VLOOKUP(VALUE(VLOOKUP($A2521,'Student reference sheet'!$A$2:$V$2329,11,FALSE)),'Ethnicity Reference'!$A$2:$B$22,2,FALSE)),
IF(VLOOKUP($A2521,'Student reference sheet'!$A$2:$V$2329,9,FALSE) &lt;&gt; "", VLOOKUP(VALUE(VLOOKUP($A2521,'Student reference sheet'!$A$2:$V$2329,9,FALSE)),'Ethnicity Reference'!$A$2:$B$22,2,FALSE),"Unknown"))))</f>
        <v/>
      </c>
      <c r="U2521" s="35"/>
    </row>
    <row r="2522" spans="1:21" ht="15.75">
      <c r="A2522" s="47"/>
      <c r="B2522" s="33"/>
      <c r="C2522" s="39" t="str">
        <f>IF($A2522 &lt;&gt; "",VLOOKUP($A2522,'Student reference sheet'!$A$2:$V$2329, 3,FALSE), "")</f>
        <v/>
      </c>
      <c r="D2522" s="39" t="str">
        <f>IF($A2522 &lt;&gt; "",VLOOKUP($A2522,'Student reference sheet'!$A$2:$V$2329, 2,FALSE), "")</f>
        <v/>
      </c>
      <c r="E2522" s="35"/>
      <c r="F2522" s="34"/>
      <c r="G2522" s="40" t="str">
        <f t="shared" ca="1" si="120"/>
        <v/>
      </c>
      <c r="H2522" s="40" t="str">
        <f t="shared" ca="1" si="121"/>
        <v/>
      </c>
      <c r="I2522" s="36" t="str">
        <f>IF($A2522 = "", "",
IF(COUNTIF(MINIMUM_DAY_DATES[], Attendance!J2522) &gt; 0, VLOOKUP(Attendance!$G2522,MINIMUM_DAY_PERIOD_SCHEDULE[], 2,TRUE),
IF(COUNTIF(RALLY_DATES[], Attendance!J2522) &gt; 0, VLOOKUP(Attendance!$G2522,RALLY_PERIOD_SCHEDULE[], 2,TRUE),
IF(WEEKDAY(Attendance!$J2522) = 2,
       IF(COUNTIF(FINALS_WEEK_MONDAY_DATE[],Attendance!$J2522) &gt; 0, VLOOKUP(Attendance!$G2522,FINALS_WEEK_MONDAY_PERIOD_SCHEDULE[],2,TRUE),
       VLOOKUP(Attendance!$G2522,REGULAR_WEEK_SCHEDULE[],6,TRUE)),
IF(WEEKDAY($J2522) = 3,
       IF(COUNTIF(FINALS_WEEK_TUESDAY_DATE[],Attendance!$J2522) &gt; 0, VLOOKUP(Attendance!$G2522,FINALS_WEEK_TUESDAY_PERIOD_SCHEDULE[],2,TRUE),
       VLOOKUP(Attendance!$G2522,REGULAR_WEEK_SCHEDULE[[Tuesday]:[Period]],5,TRUE)),
IF(WEEKDAY(Attendance!$J2522) = 4,
        IF(COUNTIF(BLOCK_WEDNESDAY_DATES[],Attendance!$J2522) &gt; 0, VLOOKUP(Attendance!$G2522,BLOCK_WEDNESDAY_PERIOD_SCHEDULE[],2,TRUE),
        IF(COUNTIF(FINALS_WEEK_WEDNESDAY_DATE[],Attendance!$J2522) &gt; 0, VLOOKUP(Attendance!$G2522,FINALS_WEEK_WEDNESDAY_PERIOD_SCHEDULE[],2,TRUE),
       VLOOKUP(Attendance!$G2522,REGULAR_WEEK_SCHEDULE[[Wednesday]:[Period]],4,TRUE))),
IF(WEEKDAY($J2522) = 5,
       IF(COUNTIF(BLOCK_THURSDAY_DATES[],Attendance!$J2522) &gt; 0, VLOOKUP(Attendance!$G2522,BLOCK_THURSDAY_PERIOD_SCHEDULE[],2,TRUE),
       IF(COUNTIF(FINALS_WEEK_THURSDAY_DATE[],Attendance!$J2522) &gt; 0, VLOOKUP(Attendance!$G2522,FINALS_WEEK_THURSDAY_PERIOD_SCHEDULE[],2,TRUE),
       VLOOKUP(Attendance!$G2522,REGULAR_WEEK_SCHEDULE[[Thursday]:[Period]],3,TRUE))),
IF(WEEKDAY(Attendance!$J2522) = 6,
       IF(COUNTIF(FINALS_WEEK_FRIDAY_DATE[],Attendance!$J2522) &gt; 0, VLOOKUP(Attendance!$G2522,FINALS_WEEK_FRIDAY_PERIOD_SCHEDULE[],2,TRUE),
       VLOOKUP(Attendance!$G2522,REGULAR_WEEK_SCHEDULE[[Friday]:[Period]],2,TRUE))))))))))</f>
        <v/>
      </c>
      <c r="J2522" s="41" t="str">
        <f t="shared" ca="1" si="122"/>
        <v/>
      </c>
      <c r="K2522" s="41" t="str">
        <f>IF($A2522 &lt;&gt; "",VLOOKUP($A2522,'Student reference sheet'!$A$2:$V$2329, 7,FALSE), "")</f>
        <v/>
      </c>
      <c r="L2522" s="30" t="str">
        <f>IF($A2522 ="", "", VLOOKUP($A2522, 'Student reference sheet'!$A$2:$Z$2603,23,FALSE))</f>
        <v/>
      </c>
      <c r="M2522" s="30" t="str">
        <f>IF($A2522 ="", "", VLOOKUP($A2522, 'Student reference sheet'!$A$2:$Z$2603,24,FALSE))</f>
        <v/>
      </c>
      <c r="N2522" s="30" t="str">
        <f>IF($A2522 ="", "", VLOOKUP($A2522, 'Student reference sheet'!$A$2:$Z$2603,26,FALSE))</f>
        <v/>
      </c>
      <c r="O2522" s="30" t="str">
        <f>IF($A2522 ="", "", VLOOKUP($A2522, 'Student reference sheet'!$A$2:$Z$2603,25,FALSE))</f>
        <v/>
      </c>
      <c r="P2522" s="39" t="str">
        <f>IF($A2522 = "", "", IF(OR(VLOOKUP($A2522,'Student reference sheet'!$A$2:$V$2400,8,FALSE) = "R",  VLOOKUP($A2522,'Student reference sheet'!$A$2:$V$2400,8,FALSE) = "L"), "X", ""))</f>
        <v/>
      </c>
      <c r="Q2522" s="39" t="str">
        <f>IF($A2522 ="", "", VLOOKUP($A2522, 'Student reference sheet'!$A$2:$V$2603,22,FALSE))</f>
        <v/>
      </c>
      <c r="R2522" s="39" t="str">
        <f>IF($A2522 &lt;&gt; "",VLOOKUP($A2522,'Student reference sheet'!$A$2:$V$2329, 5,FALSE), "")</f>
        <v/>
      </c>
      <c r="S2522" s="39" t="str">
        <f>IF($A2522 &lt;&gt; "",VLOOKUP($A2522,'Student reference sheet'!$A$2:$V$2329, 6,FALSE), "")</f>
        <v/>
      </c>
      <c r="T2522" s="30" t="str">
        <f>IF($A2522 = "","",
IF(VLOOKUP($A2522,'Student reference sheet'!$A$2:$V$2329, 10,FALSE) = "Y", "Hispanic",
IF(VLOOKUP($A2522,'Student reference sheet'!$A$2:$V$2329,11,FALSE) &lt;&gt; "",
IF(VLOOKUP($A2522,'Student reference sheet'!$A$2:$V$2329,11,FALSE) = "UNK", "Unknown", VLOOKUP(VALUE(VLOOKUP($A2522,'Student reference sheet'!$A$2:$V$2329,11,FALSE)),'Ethnicity Reference'!$A$2:$B$22,2,FALSE)),
IF(VLOOKUP($A2522,'Student reference sheet'!$A$2:$V$2329,9,FALSE) &lt;&gt; "", VLOOKUP(VALUE(VLOOKUP($A2522,'Student reference sheet'!$A$2:$V$2329,9,FALSE)),'Ethnicity Reference'!$A$2:$B$22,2,FALSE),"Unknown"))))</f>
        <v/>
      </c>
      <c r="U2522" s="35"/>
    </row>
    <row r="2523" spans="1:21" ht="15.75">
      <c r="A2523" s="47"/>
      <c r="B2523" s="33"/>
      <c r="C2523" s="39" t="str">
        <f>IF($A2523 &lt;&gt; "",VLOOKUP($A2523,'Student reference sheet'!$A$2:$V$2329, 3,FALSE), "")</f>
        <v/>
      </c>
      <c r="D2523" s="39" t="str">
        <f>IF($A2523 &lt;&gt; "",VLOOKUP($A2523,'Student reference sheet'!$A$2:$V$2329, 2,FALSE), "")</f>
        <v/>
      </c>
      <c r="E2523" s="35"/>
      <c r="F2523" s="34"/>
      <c r="G2523" s="40" t="str">
        <f t="shared" ca="1" si="120"/>
        <v/>
      </c>
      <c r="H2523" s="40" t="str">
        <f t="shared" ca="1" si="121"/>
        <v/>
      </c>
      <c r="I2523" s="36" t="str">
        <f>IF($A2523 = "", "",
IF(COUNTIF(MINIMUM_DAY_DATES[], Attendance!J2523) &gt; 0, VLOOKUP(Attendance!$G2523,MINIMUM_DAY_PERIOD_SCHEDULE[], 2,TRUE),
IF(COUNTIF(RALLY_DATES[], Attendance!J2523) &gt; 0, VLOOKUP(Attendance!$G2523,RALLY_PERIOD_SCHEDULE[], 2,TRUE),
IF(WEEKDAY(Attendance!$J2523) = 2,
       IF(COUNTIF(FINALS_WEEK_MONDAY_DATE[],Attendance!$J2523) &gt; 0, VLOOKUP(Attendance!$G2523,FINALS_WEEK_MONDAY_PERIOD_SCHEDULE[],2,TRUE),
       VLOOKUP(Attendance!$G2523,REGULAR_WEEK_SCHEDULE[],6,TRUE)),
IF(WEEKDAY($J2523) = 3,
       IF(COUNTIF(FINALS_WEEK_TUESDAY_DATE[],Attendance!$J2523) &gt; 0, VLOOKUP(Attendance!$G2523,FINALS_WEEK_TUESDAY_PERIOD_SCHEDULE[],2,TRUE),
       VLOOKUP(Attendance!$G2523,REGULAR_WEEK_SCHEDULE[[Tuesday]:[Period]],5,TRUE)),
IF(WEEKDAY(Attendance!$J2523) = 4,
        IF(COUNTIF(BLOCK_WEDNESDAY_DATES[],Attendance!$J2523) &gt; 0, VLOOKUP(Attendance!$G2523,BLOCK_WEDNESDAY_PERIOD_SCHEDULE[],2,TRUE),
        IF(COUNTIF(FINALS_WEEK_WEDNESDAY_DATE[],Attendance!$J2523) &gt; 0, VLOOKUP(Attendance!$G2523,FINALS_WEEK_WEDNESDAY_PERIOD_SCHEDULE[],2,TRUE),
       VLOOKUP(Attendance!$G2523,REGULAR_WEEK_SCHEDULE[[Wednesday]:[Period]],4,TRUE))),
IF(WEEKDAY($J2523) = 5,
       IF(COUNTIF(BLOCK_THURSDAY_DATES[],Attendance!$J2523) &gt; 0, VLOOKUP(Attendance!$G2523,BLOCK_THURSDAY_PERIOD_SCHEDULE[],2,TRUE),
       IF(COUNTIF(FINALS_WEEK_THURSDAY_DATE[],Attendance!$J2523) &gt; 0, VLOOKUP(Attendance!$G2523,FINALS_WEEK_THURSDAY_PERIOD_SCHEDULE[],2,TRUE),
       VLOOKUP(Attendance!$G2523,REGULAR_WEEK_SCHEDULE[[Thursday]:[Period]],3,TRUE))),
IF(WEEKDAY(Attendance!$J2523) = 6,
       IF(COUNTIF(FINALS_WEEK_FRIDAY_DATE[],Attendance!$J2523) &gt; 0, VLOOKUP(Attendance!$G2523,FINALS_WEEK_FRIDAY_PERIOD_SCHEDULE[],2,TRUE),
       VLOOKUP(Attendance!$G2523,REGULAR_WEEK_SCHEDULE[[Friday]:[Period]],2,TRUE))))))))))</f>
        <v/>
      </c>
      <c r="J2523" s="41" t="str">
        <f t="shared" ca="1" si="122"/>
        <v/>
      </c>
      <c r="K2523" s="41" t="str">
        <f>IF($A2523 &lt;&gt; "",VLOOKUP($A2523,'Student reference sheet'!$A$2:$V$2329, 7,FALSE), "")</f>
        <v/>
      </c>
      <c r="L2523" s="30" t="str">
        <f>IF($A2523 ="", "", VLOOKUP($A2523, 'Student reference sheet'!$A$2:$Z$2603,23,FALSE))</f>
        <v/>
      </c>
      <c r="M2523" s="30" t="str">
        <f>IF($A2523 ="", "", VLOOKUP($A2523, 'Student reference sheet'!$A$2:$Z$2603,24,FALSE))</f>
        <v/>
      </c>
      <c r="N2523" s="30" t="str">
        <f>IF($A2523 ="", "", VLOOKUP($A2523, 'Student reference sheet'!$A$2:$Z$2603,26,FALSE))</f>
        <v/>
      </c>
      <c r="O2523" s="30" t="str">
        <f>IF($A2523 ="", "", VLOOKUP($A2523, 'Student reference sheet'!$A$2:$Z$2603,25,FALSE))</f>
        <v/>
      </c>
      <c r="P2523" s="39" t="str">
        <f>IF($A2523 = "", "", IF(OR(VLOOKUP($A2523,'Student reference sheet'!$A$2:$V$2400,8,FALSE) = "R",  VLOOKUP($A2523,'Student reference sheet'!$A$2:$V$2400,8,FALSE) = "L"), "X", ""))</f>
        <v/>
      </c>
      <c r="Q2523" s="39" t="str">
        <f>IF($A2523 ="", "", VLOOKUP($A2523, 'Student reference sheet'!$A$2:$V$2603,22,FALSE))</f>
        <v/>
      </c>
      <c r="R2523" s="39" t="str">
        <f>IF($A2523 &lt;&gt; "",VLOOKUP($A2523,'Student reference sheet'!$A$2:$V$2329, 5,FALSE), "")</f>
        <v/>
      </c>
      <c r="S2523" s="39" t="str">
        <f>IF($A2523 &lt;&gt; "",VLOOKUP($A2523,'Student reference sheet'!$A$2:$V$2329, 6,FALSE), "")</f>
        <v/>
      </c>
      <c r="T2523" s="30" t="str">
        <f>IF($A2523 = "","",
IF(VLOOKUP($A2523,'Student reference sheet'!$A$2:$V$2329, 10,FALSE) = "Y", "Hispanic",
IF(VLOOKUP($A2523,'Student reference sheet'!$A$2:$V$2329,11,FALSE) &lt;&gt; "",
IF(VLOOKUP($A2523,'Student reference sheet'!$A$2:$V$2329,11,FALSE) = "UNK", "Unknown", VLOOKUP(VALUE(VLOOKUP($A2523,'Student reference sheet'!$A$2:$V$2329,11,FALSE)),'Ethnicity Reference'!$A$2:$B$22,2,FALSE)),
IF(VLOOKUP($A2523,'Student reference sheet'!$A$2:$V$2329,9,FALSE) &lt;&gt; "", VLOOKUP(VALUE(VLOOKUP($A2523,'Student reference sheet'!$A$2:$V$2329,9,FALSE)),'Ethnicity Reference'!$A$2:$B$22,2,FALSE),"Unknown"))))</f>
        <v/>
      </c>
      <c r="U2523" s="35"/>
    </row>
    <row r="2524" spans="1:21" ht="15.75">
      <c r="A2524" s="47"/>
      <c r="B2524" s="33"/>
      <c r="C2524" s="39" t="str">
        <f>IF($A2524 &lt;&gt; "",VLOOKUP($A2524,'Student reference sheet'!$A$2:$V$2329, 3,FALSE), "")</f>
        <v/>
      </c>
      <c r="D2524" s="39" t="str">
        <f>IF($A2524 &lt;&gt; "",VLOOKUP($A2524,'Student reference sheet'!$A$2:$V$2329, 2,FALSE), "")</f>
        <v/>
      </c>
      <c r="E2524" s="35"/>
      <c r="F2524" s="34"/>
      <c r="G2524" s="40" t="str">
        <f t="shared" ca="1" si="120"/>
        <v/>
      </c>
      <c r="H2524" s="40" t="str">
        <f t="shared" ca="1" si="121"/>
        <v/>
      </c>
      <c r="I2524" s="36" t="str">
        <f>IF($A2524 = "", "",
IF(COUNTIF(MINIMUM_DAY_DATES[], Attendance!J2524) &gt; 0, VLOOKUP(Attendance!$G2524,MINIMUM_DAY_PERIOD_SCHEDULE[], 2,TRUE),
IF(COUNTIF(RALLY_DATES[], Attendance!J2524) &gt; 0, VLOOKUP(Attendance!$G2524,RALLY_PERIOD_SCHEDULE[], 2,TRUE),
IF(WEEKDAY(Attendance!$J2524) = 2,
       IF(COUNTIF(FINALS_WEEK_MONDAY_DATE[],Attendance!$J2524) &gt; 0, VLOOKUP(Attendance!$G2524,FINALS_WEEK_MONDAY_PERIOD_SCHEDULE[],2,TRUE),
       VLOOKUP(Attendance!$G2524,REGULAR_WEEK_SCHEDULE[],6,TRUE)),
IF(WEEKDAY($J2524) = 3,
       IF(COUNTIF(FINALS_WEEK_TUESDAY_DATE[],Attendance!$J2524) &gt; 0, VLOOKUP(Attendance!$G2524,FINALS_WEEK_TUESDAY_PERIOD_SCHEDULE[],2,TRUE),
       VLOOKUP(Attendance!$G2524,REGULAR_WEEK_SCHEDULE[[Tuesday]:[Period]],5,TRUE)),
IF(WEEKDAY(Attendance!$J2524) = 4,
        IF(COUNTIF(BLOCK_WEDNESDAY_DATES[],Attendance!$J2524) &gt; 0, VLOOKUP(Attendance!$G2524,BLOCK_WEDNESDAY_PERIOD_SCHEDULE[],2,TRUE),
        IF(COUNTIF(FINALS_WEEK_WEDNESDAY_DATE[],Attendance!$J2524) &gt; 0, VLOOKUP(Attendance!$G2524,FINALS_WEEK_WEDNESDAY_PERIOD_SCHEDULE[],2,TRUE),
       VLOOKUP(Attendance!$G2524,REGULAR_WEEK_SCHEDULE[[Wednesday]:[Period]],4,TRUE))),
IF(WEEKDAY($J2524) = 5,
       IF(COUNTIF(BLOCK_THURSDAY_DATES[],Attendance!$J2524) &gt; 0, VLOOKUP(Attendance!$G2524,BLOCK_THURSDAY_PERIOD_SCHEDULE[],2,TRUE),
       IF(COUNTIF(FINALS_WEEK_THURSDAY_DATE[],Attendance!$J2524) &gt; 0, VLOOKUP(Attendance!$G2524,FINALS_WEEK_THURSDAY_PERIOD_SCHEDULE[],2,TRUE),
       VLOOKUP(Attendance!$G2524,REGULAR_WEEK_SCHEDULE[[Thursday]:[Period]],3,TRUE))),
IF(WEEKDAY(Attendance!$J2524) = 6,
       IF(COUNTIF(FINALS_WEEK_FRIDAY_DATE[],Attendance!$J2524) &gt; 0, VLOOKUP(Attendance!$G2524,FINALS_WEEK_FRIDAY_PERIOD_SCHEDULE[],2,TRUE),
       VLOOKUP(Attendance!$G2524,REGULAR_WEEK_SCHEDULE[[Friday]:[Period]],2,TRUE))))))))))</f>
        <v/>
      </c>
      <c r="J2524" s="41" t="str">
        <f t="shared" ca="1" si="122"/>
        <v/>
      </c>
      <c r="K2524" s="41" t="str">
        <f>IF($A2524 &lt;&gt; "",VLOOKUP($A2524,'Student reference sheet'!$A$2:$V$2329, 7,FALSE), "")</f>
        <v/>
      </c>
      <c r="L2524" s="30" t="str">
        <f>IF($A2524 ="", "", VLOOKUP($A2524, 'Student reference sheet'!$A$2:$Z$2603,23,FALSE))</f>
        <v/>
      </c>
      <c r="M2524" s="30" t="str">
        <f>IF($A2524 ="", "", VLOOKUP($A2524, 'Student reference sheet'!$A$2:$Z$2603,24,FALSE))</f>
        <v/>
      </c>
      <c r="N2524" s="30" t="str">
        <f>IF($A2524 ="", "", VLOOKUP($A2524, 'Student reference sheet'!$A$2:$Z$2603,26,FALSE))</f>
        <v/>
      </c>
      <c r="O2524" s="30" t="str">
        <f>IF($A2524 ="", "", VLOOKUP($A2524, 'Student reference sheet'!$A$2:$Z$2603,25,FALSE))</f>
        <v/>
      </c>
      <c r="P2524" s="39" t="str">
        <f>IF($A2524 = "", "", IF(OR(VLOOKUP($A2524,'Student reference sheet'!$A$2:$V$2400,8,FALSE) = "R",  VLOOKUP($A2524,'Student reference sheet'!$A$2:$V$2400,8,FALSE) = "L"), "X", ""))</f>
        <v/>
      </c>
      <c r="Q2524" s="39" t="str">
        <f>IF($A2524 ="", "", VLOOKUP($A2524, 'Student reference sheet'!$A$2:$V$2603,22,FALSE))</f>
        <v/>
      </c>
      <c r="R2524" s="39" t="str">
        <f>IF($A2524 &lt;&gt; "",VLOOKUP($A2524,'Student reference sheet'!$A$2:$V$2329, 5,FALSE), "")</f>
        <v/>
      </c>
      <c r="S2524" s="39" t="str">
        <f>IF($A2524 &lt;&gt; "",VLOOKUP($A2524,'Student reference sheet'!$A$2:$V$2329, 6,FALSE), "")</f>
        <v/>
      </c>
      <c r="T2524" s="30" t="str">
        <f>IF($A2524 = "","",
IF(VLOOKUP($A2524,'Student reference sheet'!$A$2:$V$2329, 10,FALSE) = "Y", "Hispanic",
IF(VLOOKUP($A2524,'Student reference sheet'!$A$2:$V$2329,11,FALSE) &lt;&gt; "",
IF(VLOOKUP($A2524,'Student reference sheet'!$A$2:$V$2329,11,FALSE) = "UNK", "Unknown", VLOOKUP(VALUE(VLOOKUP($A2524,'Student reference sheet'!$A$2:$V$2329,11,FALSE)),'Ethnicity Reference'!$A$2:$B$22,2,FALSE)),
IF(VLOOKUP($A2524,'Student reference sheet'!$A$2:$V$2329,9,FALSE) &lt;&gt; "", VLOOKUP(VALUE(VLOOKUP($A2524,'Student reference sheet'!$A$2:$V$2329,9,FALSE)),'Ethnicity Reference'!$A$2:$B$22,2,FALSE),"Unknown"))))</f>
        <v/>
      </c>
      <c r="U2524" s="35"/>
    </row>
    <row r="2525" spans="1:21" ht="15.75">
      <c r="A2525" s="47"/>
      <c r="B2525" s="33"/>
      <c r="C2525" s="39" t="str">
        <f>IF($A2525 &lt;&gt; "",VLOOKUP($A2525,'Student reference sheet'!$A$2:$V$2329, 3,FALSE), "")</f>
        <v/>
      </c>
      <c r="D2525" s="39" t="str">
        <f>IF($A2525 &lt;&gt; "",VLOOKUP($A2525,'Student reference sheet'!$A$2:$V$2329, 2,FALSE), "")</f>
        <v/>
      </c>
      <c r="E2525" s="35"/>
      <c r="F2525" s="34"/>
      <c r="G2525" s="40" t="str">
        <f t="shared" ca="1" si="120"/>
        <v/>
      </c>
      <c r="H2525" s="40" t="str">
        <f t="shared" ca="1" si="121"/>
        <v/>
      </c>
      <c r="I2525" s="36" t="str">
        <f>IF($A2525 = "", "",
IF(COUNTIF(MINIMUM_DAY_DATES[], Attendance!J2525) &gt; 0, VLOOKUP(Attendance!$G2525,MINIMUM_DAY_PERIOD_SCHEDULE[], 2,TRUE),
IF(COUNTIF(RALLY_DATES[], Attendance!J2525) &gt; 0, VLOOKUP(Attendance!$G2525,RALLY_PERIOD_SCHEDULE[], 2,TRUE),
IF(WEEKDAY(Attendance!$J2525) = 2,
       IF(COUNTIF(FINALS_WEEK_MONDAY_DATE[],Attendance!$J2525) &gt; 0, VLOOKUP(Attendance!$G2525,FINALS_WEEK_MONDAY_PERIOD_SCHEDULE[],2,TRUE),
       VLOOKUP(Attendance!$G2525,REGULAR_WEEK_SCHEDULE[],6,TRUE)),
IF(WEEKDAY($J2525) = 3,
       IF(COUNTIF(FINALS_WEEK_TUESDAY_DATE[],Attendance!$J2525) &gt; 0, VLOOKUP(Attendance!$G2525,FINALS_WEEK_TUESDAY_PERIOD_SCHEDULE[],2,TRUE),
       VLOOKUP(Attendance!$G2525,REGULAR_WEEK_SCHEDULE[[Tuesday]:[Period]],5,TRUE)),
IF(WEEKDAY(Attendance!$J2525) = 4,
        IF(COUNTIF(BLOCK_WEDNESDAY_DATES[],Attendance!$J2525) &gt; 0, VLOOKUP(Attendance!$G2525,BLOCK_WEDNESDAY_PERIOD_SCHEDULE[],2,TRUE),
        IF(COUNTIF(FINALS_WEEK_WEDNESDAY_DATE[],Attendance!$J2525) &gt; 0, VLOOKUP(Attendance!$G2525,FINALS_WEEK_WEDNESDAY_PERIOD_SCHEDULE[],2,TRUE),
       VLOOKUP(Attendance!$G2525,REGULAR_WEEK_SCHEDULE[[Wednesday]:[Period]],4,TRUE))),
IF(WEEKDAY($J2525) = 5,
       IF(COUNTIF(BLOCK_THURSDAY_DATES[],Attendance!$J2525) &gt; 0, VLOOKUP(Attendance!$G2525,BLOCK_THURSDAY_PERIOD_SCHEDULE[],2,TRUE),
       IF(COUNTIF(FINALS_WEEK_THURSDAY_DATE[],Attendance!$J2525) &gt; 0, VLOOKUP(Attendance!$G2525,FINALS_WEEK_THURSDAY_PERIOD_SCHEDULE[],2,TRUE),
       VLOOKUP(Attendance!$G2525,REGULAR_WEEK_SCHEDULE[[Thursday]:[Period]],3,TRUE))),
IF(WEEKDAY(Attendance!$J2525) = 6,
       IF(COUNTIF(FINALS_WEEK_FRIDAY_DATE[],Attendance!$J2525) &gt; 0, VLOOKUP(Attendance!$G2525,FINALS_WEEK_FRIDAY_PERIOD_SCHEDULE[],2,TRUE),
       VLOOKUP(Attendance!$G2525,REGULAR_WEEK_SCHEDULE[[Friday]:[Period]],2,TRUE))))))))))</f>
        <v/>
      </c>
      <c r="J2525" s="41" t="str">
        <f t="shared" ca="1" si="122"/>
        <v/>
      </c>
      <c r="K2525" s="41" t="str">
        <f>IF($A2525 &lt;&gt; "",VLOOKUP($A2525,'Student reference sheet'!$A$2:$V$2329, 7,FALSE), "")</f>
        <v/>
      </c>
      <c r="L2525" s="30" t="str">
        <f>IF($A2525 ="", "", VLOOKUP($A2525, 'Student reference sheet'!$A$2:$Z$2603,23,FALSE))</f>
        <v/>
      </c>
      <c r="M2525" s="30" t="str">
        <f>IF($A2525 ="", "", VLOOKUP($A2525, 'Student reference sheet'!$A$2:$Z$2603,24,FALSE))</f>
        <v/>
      </c>
      <c r="N2525" s="30" t="str">
        <f>IF($A2525 ="", "", VLOOKUP($A2525, 'Student reference sheet'!$A$2:$Z$2603,26,FALSE))</f>
        <v/>
      </c>
      <c r="O2525" s="30" t="str">
        <f>IF($A2525 ="", "", VLOOKUP($A2525, 'Student reference sheet'!$A$2:$Z$2603,25,FALSE))</f>
        <v/>
      </c>
      <c r="P2525" s="39" t="str">
        <f>IF($A2525 = "", "", IF(OR(VLOOKUP($A2525,'Student reference sheet'!$A$2:$V$2400,8,FALSE) = "R",  VLOOKUP($A2525,'Student reference sheet'!$A$2:$V$2400,8,FALSE) = "L"), "X", ""))</f>
        <v/>
      </c>
      <c r="Q2525" s="39" t="str">
        <f>IF($A2525 ="", "", VLOOKUP($A2525, 'Student reference sheet'!$A$2:$V$2603,22,FALSE))</f>
        <v/>
      </c>
      <c r="R2525" s="39" t="str">
        <f>IF($A2525 &lt;&gt; "",VLOOKUP($A2525,'Student reference sheet'!$A$2:$V$2329, 5,FALSE), "")</f>
        <v/>
      </c>
      <c r="S2525" s="39" t="str">
        <f>IF($A2525 &lt;&gt; "",VLOOKUP($A2525,'Student reference sheet'!$A$2:$V$2329, 6,FALSE), "")</f>
        <v/>
      </c>
      <c r="T2525" s="30" t="str">
        <f>IF($A2525 = "","",
IF(VLOOKUP($A2525,'Student reference sheet'!$A$2:$V$2329, 10,FALSE) = "Y", "Hispanic",
IF(VLOOKUP($A2525,'Student reference sheet'!$A$2:$V$2329,11,FALSE) &lt;&gt; "",
IF(VLOOKUP($A2525,'Student reference sheet'!$A$2:$V$2329,11,FALSE) = "UNK", "Unknown", VLOOKUP(VALUE(VLOOKUP($A2525,'Student reference sheet'!$A$2:$V$2329,11,FALSE)),'Ethnicity Reference'!$A$2:$B$22,2,FALSE)),
IF(VLOOKUP($A2525,'Student reference sheet'!$A$2:$V$2329,9,FALSE) &lt;&gt; "", VLOOKUP(VALUE(VLOOKUP($A2525,'Student reference sheet'!$A$2:$V$2329,9,FALSE)),'Ethnicity Reference'!$A$2:$B$22,2,FALSE),"Unknown"))))</f>
        <v/>
      </c>
      <c r="U2525" s="35"/>
    </row>
    <row r="2526" spans="1:21" ht="15.75">
      <c r="A2526" s="47"/>
      <c r="B2526" s="33"/>
      <c r="C2526" s="39" t="str">
        <f>IF($A2526 &lt;&gt; "",VLOOKUP($A2526,'Student reference sheet'!$A$2:$V$2329, 3,FALSE), "")</f>
        <v/>
      </c>
      <c r="D2526" s="39" t="str">
        <f>IF($A2526 &lt;&gt; "",VLOOKUP($A2526,'Student reference sheet'!$A$2:$V$2329, 2,FALSE), "")</f>
        <v/>
      </c>
      <c r="E2526" s="35"/>
      <c r="F2526" s="34"/>
      <c r="G2526" s="40" t="str">
        <f t="shared" ca="1" si="120"/>
        <v/>
      </c>
      <c r="H2526" s="40" t="str">
        <f t="shared" ca="1" si="121"/>
        <v/>
      </c>
      <c r="I2526" s="36" t="str">
        <f>IF($A2526 = "", "",
IF(COUNTIF(MINIMUM_DAY_DATES[], Attendance!J2526) &gt; 0, VLOOKUP(Attendance!$G2526,MINIMUM_DAY_PERIOD_SCHEDULE[], 2,TRUE),
IF(COUNTIF(RALLY_DATES[], Attendance!J2526) &gt; 0, VLOOKUP(Attendance!$G2526,RALLY_PERIOD_SCHEDULE[], 2,TRUE),
IF(WEEKDAY(Attendance!$J2526) = 2,
       IF(COUNTIF(FINALS_WEEK_MONDAY_DATE[],Attendance!$J2526) &gt; 0, VLOOKUP(Attendance!$G2526,FINALS_WEEK_MONDAY_PERIOD_SCHEDULE[],2,TRUE),
       VLOOKUP(Attendance!$G2526,REGULAR_WEEK_SCHEDULE[],6,TRUE)),
IF(WEEKDAY($J2526) = 3,
       IF(COUNTIF(FINALS_WEEK_TUESDAY_DATE[],Attendance!$J2526) &gt; 0, VLOOKUP(Attendance!$G2526,FINALS_WEEK_TUESDAY_PERIOD_SCHEDULE[],2,TRUE),
       VLOOKUP(Attendance!$G2526,REGULAR_WEEK_SCHEDULE[[Tuesday]:[Period]],5,TRUE)),
IF(WEEKDAY(Attendance!$J2526) = 4,
        IF(COUNTIF(BLOCK_WEDNESDAY_DATES[],Attendance!$J2526) &gt; 0, VLOOKUP(Attendance!$G2526,BLOCK_WEDNESDAY_PERIOD_SCHEDULE[],2,TRUE),
        IF(COUNTIF(FINALS_WEEK_WEDNESDAY_DATE[],Attendance!$J2526) &gt; 0, VLOOKUP(Attendance!$G2526,FINALS_WEEK_WEDNESDAY_PERIOD_SCHEDULE[],2,TRUE),
       VLOOKUP(Attendance!$G2526,REGULAR_WEEK_SCHEDULE[[Wednesday]:[Period]],4,TRUE))),
IF(WEEKDAY($J2526) = 5,
       IF(COUNTIF(BLOCK_THURSDAY_DATES[],Attendance!$J2526) &gt; 0, VLOOKUP(Attendance!$G2526,BLOCK_THURSDAY_PERIOD_SCHEDULE[],2,TRUE),
       IF(COUNTIF(FINALS_WEEK_THURSDAY_DATE[],Attendance!$J2526) &gt; 0, VLOOKUP(Attendance!$G2526,FINALS_WEEK_THURSDAY_PERIOD_SCHEDULE[],2,TRUE),
       VLOOKUP(Attendance!$G2526,REGULAR_WEEK_SCHEDULE[[Thursday]:[Period]],3,TRUE))),
IF(WEEKDAY(Attendance!$J2526) = 6,
       IF(COUNTIF(FINALS_WEEK_FRIDAY_DATE[],Attendance!$J2526) &gt; 0, VLOOKUP(Attendance!$G2526,FINALS_WEEK_FRIDAY_PERIOD_SCHEDULE[],2,TRUE),
       VLOOKUP(Attendance!$G2526,REGULAR_WEEK_SCHEDULE[[Friday]:[Period]],2,TRUE))))))))))</f>
        <v/>
      </c>
      <c r="J2526" s="41" t="str">
        <f t="shared" ca="1" si="122"/>
        <v/>
      </c>
      <c r="K2526" s="41" t="str">
        <f>IF($A2526 &lt;&gt; "",VLOOKUP($A2526,'Student reference sheet'!$A$2:$V$2329, 7,FALSE), "")</f>
        <v/>
      </c>
      <c r="L2526" s="30" t="str">
        <f>IF($A2526 ="", "", VLOOKUP($A2526, 'Student reference sheet'!$A$2:$Z$2603,23,FALSE))</f>
        <v/>
      </c>
      <c r="M2526" s="30" t="str">
        <f>IF($A2526 ="", "", VLOOKUP($A2526, 'Student reference sheet'!$A$2:$Z$2603,24,FALSE))</f>
        <v/>
      </c>
      <c r="N2526" s="30" t="str">
        <f>IF($A2526 ="", "", VLOOKUP($A2526, 'Student reference sheet'!$A$2:$Z$2603,26,FALSE))</f>
        <v/>
      </c>
      <c r="O2526" s="30" t="str">
        <f>IF($A2526 ="", "", VLOOKUP($A2526, 'Student reference sheet'!$A$2:$Z$2603,25,FALSE))</f>
        <v/>
      </c>
      <c r="P2526" s="39" t="str">
        <f>IF($A2526 = "", "", IF(OR(VLOOKUP($A2526,'Student reference sheet'!$A$2:$V$2400,8,FALSE) = "R",  VLOOKUP($A2526,'Student reference sheet'!$A$2:$V$2400,8,FALSE) = "L"), "X", ""))</f>
        <v/>
      </c>
      <c r="Q2526" s="39" t="str">
        <f>IF($A2526 ="", "", VLOOKUP($A2526, 'Student reference sheet'!$A$2:$V$2603,22,FALSE))</f>
        <v/>
      </c>
      <c r="R2526" s="39" t="str">
        <f>IF($A2526 &lt;&gt; "",VLOOKUP($A2526,'Student reference sheet'!$A$2:$V$2329, 5,FALSE), "")</f>
        <v/>
      </c>
      <c r="S2526" s="39" t="str">
        <f>IF($A2526 &lt;&gt; "",VLOOKUP($A2526,'Student reference sheet'!$A$2:$V$2329, 6,FALSE), "")</f>
        <v/>
      </c>
      <c r="T2526" s="30" t="str">
        <f>IF($A2526 = "","",
IF(VLOOKUP($A2526,'Student reference sheet'!$A$2:$V$2329, 10,FALSE) = "Y", "Hispanic",
IF(VLOOKUP($A2526,'Student reference sheet'!$A$2:$V$2329,11,FALSE) &lt;&gt; "",
IF(VLOOKUP($A2526,'Student reference sheet'!$A$2:$V$2329,11,FALSE) = "UNK", "Unknown", VLOOKUP(VALUE(VLOOKUP($A2526,'Student reference sheet'!$A$2:$V$2329,11,FALSE)),'Ethnicity Reference'!$A$2:$B$22,2,FALSE)),
IF(VLOOKUP($A2526,'Student reference sheet'!$A$2:$V$2329,9,FALSE) &lt;&gt; "", VLOOKUP(VALUE(VLOOKUP($A2526,'Student reference sheet'!$A$2:$V$2329,9,FALSE)),'Ethnicity Reference'!$A$2:$B$22,2,FALSE),"Unknown"))))</f>
        <v/>
      </c>
      <c r="U2526" s="35"/>
    </row>
    <row r="2527" spans="1:21" ht="15.75">
      <c r="A2527" s="47"/>
      <c r="B2527" s="33"/>
      <c r="C2527" s="39" t="str">
        <f>IF($A2527 &lt;&gt; "",VLOOKUP($A2527,'Student reference sheet'!$A$2:$V$2329, 3,FALSE), "")</f>
        <v/>
      </c>
      <c r="D2527" s="39" t="str">
        <f>IF($A2527 &lt;&gt; "",VLOOKUP($A2527,'Student reference sheet'!$A$2:$V$2329, 2,FALSE), "")</f>
        <v/>
      </c>
      <c r="E2527" s="35"/>
      <c r="F2527" s="34"/>
      <c r="G2527" s="40" t="str">
        <f t="shared" ca="1" si="120"/>
        <v/>
      </c>
      <c r="H2527" s="40" t="str">
        <f t="shared" ca="1" si="121"/>
        <v/>
      </c>
      <c r="I2527" s="36" t="str">
        <f>IF($A2527 = "", "",
IF(COUNTIF(MINIMUM_DAY_DATES[], Attendance!J2527) &gt; 0, VLOOKUP(Attendance!$G2527,MINIMUM_DAY_PERIOD_SCHEDULE[], 2,TRUE),
IF(COUNTIF(RALLY_DATES[], Attendance!J2527) &gt; 0, VLOOKUP(Attendance!$G2527,RALLY_PERIOD_SCHEDULE[], 2,TRUE),
IF(WEEKDAY(Attendance!$J2527) = 2,
       IF(COUNTIF(FINALS_WEEK_MONDAY_DATE[],Attendance!$J2527) &gt; 0, VLOOKUP(Attendance!$G2527,FINALS_WEEK_MONDAY_PERIOD_SCHEDULE[],2,TRUE),
       VLOOKUP(Attendance!$G2527,REGULAR_WEEK_SCHEDULE[],6,TRUE)),
IF(WEEKDAY($J2527) = 3,
       IF(COUNTIF(FINALS_WEEK_TUESDAY_DATE[],Attendance!$J2527) &gt; 0, VLOOKUP(Attendance!$G2527,FINALS_WEEK_TUESDAY_PERIOD_SCHEDULE[],2,TRUE),
       VLOOKUP(Attendance!$G2527,REGULAR_WEEK_SCHEDULE[[Tuesday]:[Period]],5,TRUE)),
IF(WEEKDAY(Attendance!$J2527) = 4,
        IF(COUNTIF(BLOCK_WEDNESDAY_DATES[],Attendance!$J2527) &gt; 0, VLOOKUP(Attendance!$G2527,BLOCK_WEDNESDAY_PERIOD_SCHEDULE[],2,TRUE),
        IF(COUNTIF(FINALS_WEEK_WEDNESDAY_DATE[],Attendance!$J2527) &gt; 0, VLOOKUP(Attendance!$G2527,FINALS_WEEK_WEDNESDAY_PERIOD_SCHEDULE[],2,TRUE),
       VLOOKUP(Attendance!$G2527,REGULAR_WEEK_SCHEDULE[[Wednesday]:[Period]],4,TRUE))),
IF(WEEKDAY($J2527) = 5,
       IF(COUNTIF(BLOCK_THURSDAY_DATES[],Attendance!$J2527) &gt; 0, VLOOKUP(Attendance!$G2527,BLOCK_THURSDAY_PERIOD_SCHEDULE[],2,TRUE),
       IF(COUNTIF(FINALS_WEEK_THURSDAY_DATE[],Attendance!$J2527) &gt; 0, VLOOKUP(Attendance!$G2527,FINALS_WEEK_THURSDAY_PERIOD_SCHEDULE[],2,TRUE),
       VLOOKUP(Attendance!$G2527,REGULAR_WEEK_SCHEDULE[[Thursday]:[Period]],3,TRUE))),
IF(WEEKDAY(Attendance!$J2527) = 6,
       IF(COUNTIF(FINALS_WEEK_FRIDAY_DATE[],Attendance!$J2527) &gt; 0, VLOOKUP(Attendance!$G2527,FINALS_WEEK_FRIDAY_PERIOD_SCHEDULE[],2,TRUE),
       VLOOKUP(Attendance!$G2527,REGULAR_WEEK_SCHEDULE[[Friday]:[Period]],2,TRUE))))))))))</f>
        <v/>
      </c>
      <c r="J2527" s="41" t="str">
        <f t="shared" ca="1" si="122"/>
        <v/>
      </c>
      <c r="K2527" s="41" t="str">
        <f>IF($A2527 &lt;&gt; "",VLOOKUP($A2527,'Student reference sheet'!$A$2:$V$2329, 7,FALSE), "")</f>
        <v/>
      </c>
      <c r="L2527" s="30" t="str">
        <f>IF($A2527 ="", "", VLOOKUP($A2527, 'Student reference sheet'!$A$2:$Z$2603,23,FALSE))</f>
        <v/>
      </c>
      <c r="M2527" s="30" t="str">
        <f>IF($A2527 ="", "", VLOOKUP($A2527, 'Student reference sheet'!$A$2:$Z$2603,24,FALSE))</f>
        <v/>
      </c>
      <c r="N2527" s="30" t="str">
        <f>IF($A2527 ="", "", VLOOKUP($A2527, 'Student reference sheet'!$A$2:$Z$2603,26,FALSE))</f>
        <v/>
      </c>
      <c r="O2527" s="30" t="str">
        <f>IF($A2527 ="", "", VLOOKUP($A2527, 'Student reference sheet'!$A$2:$Z$2603,25,FALSE))</f>
        <v/>
      </c>
      <c r="P2527" s="39" t="str">
        <f>IF($A2527 = "", "", IF(OR(VLOOKUP($A2527,'Student reference sheet'!$A$2:$V$2400,8,FALSE) = "R",  VLOOKUP($A2527,'Student reference sheet'!$A$2:$V$2400,8,FALSE) = "L"), "X", ""))</f>
        <v/>
      </c>
      <c r="Q2527" s="39" t="str">
        <f>IF($A2527 ="", "", VLOOKUP($A2527, 'Student reference sheet'!$A$2:$V$2603,22,FALSE))</f>
        <v/>
      </c>
      <c r="R2527" s="39" t="str">
        <f>IF($A2527 &lt;&gt; "",VLOOKUP($A2527,'Student reference sheet'!$A$2:$V$2329, 5,FALSE), "")</f>
        <v/>
      </c>
      <c r="S2527" s="39" t="str">
        <f>IF($A2527 &lt;&gt; "",VLOOKUP($A2527,'Student reference sheet'!$A$2:$V$2329, 6,FALSE), "")</f>
        <v/>
      </c>
      <c r="T2527" s="30" t="str">
        <f>IF($A2527 = "","",
IF(VLOOKUP($A2527,'Student reference sheet'!$A$2:$V$2329, 10,FALSE) = "Y", "Hispanic",
IF(VLOOKUP($A2527,'Student reference sheet'!$A$2:$V$2329,11,FALSE) &lt;&gt; "",
IF(VLOOKUP($A2527,'Student reference sheet'!$A$2:$V$2329,11,FALSE) = "UNK", "Unknown", VLOOKUP(VALUE(VLOOKUP($A2527,'Student reference sheet'!$A$2:$V$2329,11,FALSE)),'Ethnicity Reference'!$A$2:$B$22,2,FALSE)),
IF(VLOOKUP($A2527,'Student reference sheet'!$A$2:$V$2329,9,FALSE) &lt;&gt; "", VLOOKUP(VALUE(VLOOKUP($A2527,'Student reference sheet'!$A$2:$V$2329,9,FALSE)),'Ethnicity Reference'!$A$2:$B$22,2,FALSE),"Unknown"))))</f>
        <v/>
      </c>
      <c r="U2527" s="35"/>
    </row>
    <row r="2528" spans="1:21" ht="15.75">
      <c r="A2528" s="47"/>
      <c r="B2528" s="33"/>
      <c r="C2528" s="39" t="str">
        <f>IF($A2528 &lt;&gt; "",VLOOKUP($A2528,'Student reference sheet'!$A$2:$V$2329, 3,FALSE), "")</f>
        <v/>
      </c>
      <c r="D2528" s="39" t="str">
        <f>IF($A2528 &lt;&gt; "",VLOOKUP($A2528,'Student reference sheet'!$A$2:$V$2329, 2,FALSE), "")</f>
        <v/>
      </c>
      <c r="E2528" s="35"/>
      <c r="F2528" s="34"/>
      <c r="G2528" s="40" t="str">
        <f t="shared" ca="1" si="120"/>
        <v/>
      </c>
      <c r="H2528" s="40" t="str">
        <f t="shared" ca="1" si="121"/>
        <v/>
      </c>
      <c r="I2528" s="36" t="str">
        <f>IF($A2528 = "", "",
IF(COUNTIF(MINIMUM_DAY_DATES[], Attendance!J2528) &gt; 0, VLOOKUP(Attendance!$G2528,MINIMUM_DAY_PERIOD_SCHEDULE[], 2,TRUE),
IF(COUNTIF(RALLY_DATES[], Attendance!J2528) &gt; 0, VLOOKUP(Attendance!$G2528,RALLY_PERIOD_SCHEDULE[], 2,TRUE),
IF(WEEKDAY(Attendance!$J2528) = 2,
       IF(COUNTIF(FINALS_WEEK_MONDAY_DATE[],Attendance!$J2528) &gt; 0, VLOOKUP(Attendance!$G2528,FINALS_WEEK_MONDAY_PERIOD_SCHEDULE[],2,TRUE),
       VLOOKUP(Attendance!$G2528,REGULAR_WEEK_SCHEDULE[],6,TRUE)),
IF(WEEKDAY($J2528) = 3,
       IF(COUNTIF(FINALS_WEEK_TUESDAY_DATE[],Attendance!$J2528) &gt; 0, VLOOKUP(Attendance!$G2528,FINALS_WEEK_TUESDAY_PERIOD_SCHEDULE[],2,TRUE),
       VLOOKUP(Attendance!$G2528,REGULAR_WEEK_SCHEDULE[[Tuesday]:[Period]],5,TRUE)),
IF(WEEKDAY(Attendance!$J2528) = 4,
        IF(COUNTIF(BLOCK_WEDNESDAY_DATES[],Attendance!$J2528) &gt; 0, VLOOKUP(Attendance!$G2528,BLOCK_WEDNESDAY_PERIOD_SCHEDULE[],2,TRUE),
        IF(COUNTIF(FINALS_WEEK_WEDNESDAY_DATE[],Attendance!$J2528) &gt; 0, VLOOKUP(Attendance!$G2528,FINALS_WEEK_WEDNESDAY_PERIOD_SCHEDULE[],2,TRUE),
       VLOOKUP(Attendance!$G2528,REGULAR_WEEK_SCHEDULE[[Wednesday]:[Period]],4,TRUE))),
IF(WEEKDAY($J2528) = 5,
       IF(COUNTIF(BLOCK_THURSDAY_DATES[],Attendance!$J2528) &gt; 0, VLOOKUP(Attendance!$G2528,BLOCK_THURSDAY_PERIOD_SCHEDULE[],2,TRUE),
       IF(COUNTIF(FINALS_WEEK_THURSDAY_DATE[],Attendance!$J2528) &gt; 0, VLOOKUP(Attendance!$G2528,FINALS_WEEK_THURSDAY_PERIOD_SCHEDULE[],2,TRUE),
       VLOOKUP(Attendance!$G2528,REGULAR_WEEK_SCHEDULE[[Thursday]:[Period]],3,TRUE))),
IF(WEEKDAY(Attendance!$J2528) = 6,
       IF(COUNTIF(FINALS_WEEK_FRIDAY_DATE[],Attendance!$J2528) &gt; 0, VLOOKUP(Attendance!$G2528,FINALS_WEEK_FRIDAY_PERIOD_SCHEDULE[],2,TRUE),
       VLOOKUP(Attendance!$G2528,REGULAR_WEEK_SCHEDULE[[Friday]:[Period]],2,TRUE))))))))))</f>
        <v/>
      </c>
      <c r="J2528" s="41" t="str">
        <f t="shared" ca="1" si="122"/>
        <v/>
      </c>
      <c r="K2528" s="41" t="str">
        <f>IF($A2528 &lt;&gt; "",VLOOKUP($A2528,'Student reference sheet'!$A$2:$V$2329, 7,FALSE), "")</f>
        <v/>
      </c>
      <c r="L2528" s="30" t="str">
        <f>IF($A2528 ="", "", VLOOKUP($A2528, 'Student reference sheet'!$A$2:$Z$2603,23,FALSE))</f>
        <v/>
      </c>
      <c r="M2528" s="30" t="str">
        <f>IF($A2528 ="", "", VLOOKUP($A2528, 'Student reference sheet'!$A$2:$Z$2603,24,FALSE))</f>
        <v/>
      </c>
      <c r="N2528" s="30" t="str">
        <f>IF($A2528 ="", "", VLOOKUP($A2528, 'Student reference sheet'!$A$2:$Z$2603,26,FALSE))</f>
        <v/>
      </c>
      <c r="O2528" s="30" t="str">
        <f>IF($A2528 ="", "", VLOOKUP($A2528, 'Student reference sheet'!$A$2:$Z$2603,25,FALSE))</f>
        <v/>
      </c>
      <c r="P2528" s="39" t="str">
        <f>IF($A2528 = "", "", IF(OR(VLOOKUP($A2528,'Student reference sheet'!$A$2:$V$2400,8,FALSE) = "R",  VLOOKUP($A2528,'Student reference sheet'!$A$2:$V$2400,8,FALSE) = "L"), "X", ""))</f>
        <v/>
      </c>
      <c r="Q2528" s="39" t="str">
        <f>IF($A2528 ="", "", VLOOKUP($A2528, 'Student reference sheet'!$A$2:$V$2603,22,FALSE))</f>
        <v/>
      </c>
      <c r="R2528" s="39" t="str">
        <f>IF($A2528 &lt;&gt; "",VLOOKUP($A2528,'Student reference sheet'!$A$2:$V$2329, 5,FALSE), "")</f>
        <v/>
      </c>
      <c r="S2528" s="39" t="str">
        <f>IF($A2528 &lt;&gt; "",VLOOKUP($A2528,'Student reference sheet'!$A$2:$V$2329, 6,FALSE), "")</f>
        <v/>
      </c>
      <c r="T2528" s="30" t="str">
        <f>IF($A2528 = "","",
IF(VLOOKUP($A2528,'Student reference sheet'!$A$2:$V$2329, 10,FALSE) = "Y", "Hispanic",
IF(VLOOKUP($A2528,'Student reference sheet'!$A$2:$V$2329,11,FALSE) &lt;&gt; "",
IF(VLOOKUP($A2528,'Student reference sheet'!$A$2:$V$2329,11,FALSE) = "UNK", "Unknown", VLOOKUP(VALUE(VLOOKUP($A2528,'Student reference sheet'!$A$2:$V$2329,11,FALSE)),'Ethnicity Reference'!$A$2:$B$22,2,FALSE)),
IF(VLOOKUP($A2528,'Student reference sheet'!$A$2:$V$2329,9,FALSE) &lt;&gt; "", VLOOKUP(VALUE(VLOOKUP($A2528,'Student reference sheet'!$A$2:$V$2329,9,FALSE)),'Ethnicity Reference'!$A$2:$B$22,2,FALSE),"Unknown"))))</f>
        <v/>
      </c>
      <c r="U2528" s="35"/>
    </row>
    <row r="2529" spans="1:21" ht="15.75">
      <c r="A2529" s="47"/>
      <c r="B2529" s="33"/>
      <c r="C2529" s="39" t="str">
        <f>IF($A2529 &lt;&gt; "",VLOOKUP($A2529,'Student reference sheet'!$A$2:$V$2329, 3,FALSE), "")</f>
        <v/>
      </c>
      <c r="D2529" s="39" t="str">
        <f>IF($A2529 &lt;&gt; "",VLOOKUP($A2529,'Student reference sheet'!$A$2:$V$2329, 2,FALSE), "")</f>
        <v/>
      </c>
      <c r="E2529" s="35"/>
      <c r="F2529" s="34"/>
      <c r="G2529" s="40" t="str">
        <f t="shared" ca="1" si="120"/>
        <v/>
      </c>
      <c r="H2529" s="40" t="str">
        <f t="shared" ca="1" si="121"/>
        <v/>
      </c>
      <c r="I2529" s="36" t="str">
        <f>IF($A2529 = "", "",
IF(COUNTIF(MINIMUM_DAY_DATES[], Attendance!J2529) &gt; 0, VLOOKUP(Attendance!$G2529,MINIMUM_DAY_PERIOD_SCHEDULE[], 2,TRUE),
IF(COUNTIF(RALLY_DATES[], Attendance!J2529) &gt; 0, VLOOKUP(Attendance!$G2529,RALLY_PERIOD_SCHEDULE[], 2,TRUE),
IF(WEEKDAY(Attendance!$J2529) = 2,
       IF(COUNTIF(FINALS_WEEK_MONDAY_DATE[],Attendance!$J2529) &gt; 0, VLOOKUP(Attendance!$G2529,FINALS_WEEK_MONDAY_PERIOD_SCHEDULE[],2,TRUE),
       VLOOKUP(Attendance!$G2529,REGULAR_WEEK_SCHEDULE[],6,TRUE)),
IF(WEEKDAY($J2529) = 3,
       IF(COUNTIF(FINALS_WEEK_TUESDAY_DATE[],Attendance!$J2529) &gt; 0, VLOOKUP(Attendance!$G2529,FINALS_WEEK_TUESDAY_PERIOD_SCHEDULE[],2,TRUE),
       VLOOKUP(Attendance!$G2529,REGULAR_WEEK_SCHEDULE[[Tuesday]:[Period]],5,TRUE)),
IF(WEEKDAY(Attendance!$J2529) = 4,
        IF(COUNTIF(BLOCK_WEDNESDAY_DATES[],Attendance!$J2529) &gt; 0, VLOOKUP(Attendance!$G2529,BLOCK_WEDNESDAY_PERIOD_SCHEDULE[],2,TRUE),
        IF(COUNTIF(FINALS_WEEK_WEDNESDAY_DATE[],Attendance!$J2529) &gt; 0, VLOOKUP(Attendance!$G2529,FINALS_WEEK_WEDNESDAY_PERIOD_SCHEDULE[],2,TRUE),
       VLOOKUP(Attendance!$G2529,REGULAR_WEEK_SCHEDULE[[Wednesday]:[Period]],4,TRUE))),
IF(WEEKDAY($J2529) = 5,
       IF(COUNTIF(BLOCK_THURSDAY_DATES[],Attendance!$J2529) &gt; 0, VLOOKUP(Attendance!$G2529,BLOCK_THURSDAY_PERIOD_SCHEDULE[],2,TRUE),
       IF(COUNTIF(FINALS_WEEK_THURSDAY_DATE[],Attendance!$J2529) &gt; 0, VLOOKUP(Attendance!$G2529,FINALS_WEEK_THURSDAY_PERIOD_SCHEDULE[],2,TRUE),
       VLOOKUP(Attendance!$G2529,REGULAR_WEEK_SCHEDULE[[Thursday]:[Period]],3,TRUE))),
IF(WEEKDAY(Attendance!$J2529) = 6,
       IF(COUNTIF(FINALS_WEEK_FRIDAY_DATE[],Attendance!$J2529) &gt; 0, VLOOKUP(Attendance!$G2529,FINALS_WEEK_FRIDAY_PERIOD_SCHEDULE[],2,TRUE),
       VLOOKUP(Attendance!$G2529,REGULAR_WEEK_SCHEDULE[[Friday]:[Period]],2,TRUE))))))))))</f>
        <v/>
      </c>
      <c r="J2529" s="41" t="str">
        <f t="shared" ca="1" si="122"/>
        <v/>
      </c>
      <c r="K2529" s="41" t="str">
        <f>IF($A2529 &lt;&gt; "",VLOOKUP($A2529,'Student reference sheet'!$A$2:$V$2329, 7,FALSE), "")</f>
        <v/>
      </c>
      <c r="L2529" s="30" t="str">
        <f>IF($A2529 ="", "", VLOOKUP($A2529, 'Student reference sheet'!$A$2:$Z$2603,23,FALSE))</f>
        <v/>
      </c>
      <c r="M2529" s="30" t="str">
        <f>IF($A2529 ="", "", VLOOKUP($A2529, 'Student reference sheet'!$A$2:$Z$2603,24,FALSE))</f>
        <v/>
      </c>
      <c r="N2529" s="30" t="str">
        <f>IF($A2529 ="", "", VLOOKUP($A2529, 'Student reference sheet'!$A$2:$Z$2603,26,FALSE))</f>
        <v/>
      </c>
      <c r="O2529" s="30" t="str">
        <f>IF($A2529 ="", "", VLOOKUP($A2529, 'Student reference sheet'!$A$2:$Z$2603,25,FALSE))</f>
        <v/>
      </c>
      <c r="P2529" s="39" t="str">
        <f>IF($A2529 = "", "", IF(OR(VLOOKUP($A2529,'Student reference sheet'!$A$2:$V$2400,8,FALSE) = "R",  VLOOKUP($A2529,'Student reference sheet'!$A$2:$V$2400,8,FALSE) = "L"), "X", ""))</f>
        <v/>
      </c>
      <c r="Q2529" s="39" t="str">
        <f>IF($A2529 ="", "", VLOOKUP($A2529, 'Student reference sheet'!$A$2:$V$2603,22,FALSE))</f>
        <v/>
      </c>
      <c r="R2529" s="39" t="str">
        <f>IF($A2529 &lt;&gt; "",VLOOKUP($A2529,'Student reference sheet'!$A$2:$V$2329, 5,FALSE), "")</f>
        <v/>
      </c>
      <c r="S2529" s="39" t="str">
        <f>IF($A2529 &lt;&gt; "",VLOOKUP($A2529,'Student reference sheet'!$A$2:$V$2329, 6,FALSE), "")</f>
        <v/>
      </c>
      <c r="T2529" s="30" t="str">
        <f>IF($A2529 = "","",
IF(VLOOKUP($A2529,'Student reference sheet'!$A$2:$V$2329, 10,FALSE) = "Y", "Hispanic",
IF(VLOOKUP($A2529,'Student reference sheet'!$A$2:$V$2329,11,FALSE) &lt;&gt; "",
IF(VLOOKUP($A2529,'Student reference sheet'!$A$2:$V$2329,11,FALSE) = "UNK", "Unknown", VLOOKUP(VALUE(VLOOKUP($A2529,'Student reference sheet'!$A$2:$V$2329,11,FALSE)),'Ethnicity Reference'!$A$2:$B$22,2,FALSE)),
IF(VLOOKUP($A2529,'Student reference sheet'!$A$2:$V$2329,9,FALSE) &lt;&gt; "", VLOOKUP(VALUE(VLOOKUP($A2529,'Student reference sheet'!$A$2:$V$2329,9,FALSE)),'Ethnicity Reference'!$A$2:$B$22,2,FALSE),"Unknown"))))</f>
        <v/>
      </c>
      <c r="U2529" s="35"/>
    </row>
    <row r="2530" spans="1:21" ht="15.75">
      <c r="A2530" s="47"/>
      <c r="B2530" s="33"/>
      <c r="C2530" s="39" t="str">
        <f>IF($A2530 &lt;&gt; "",VLOOKUP($A2530,'Student reference sheet'!$A$2:$V$2329, 3,FALSE), "")</f>
        <v/>
      </c>
      <c r="D2530" s="39" t="str">
        <f>IF($A2530 &lt;&gt; "",VLOOKUP($A2530,'Student reference sheet'!$A$2:$V$2329, 2,FALSE), "")</f>
        <v/>
      </c>
      <c r="E2530" s="35"/>
      <c r="F2530" s="34"/>
      <c r="G2530" s="40" t="str">
        <f t="shared" ca="1" si="120"/>
        <v/>
      </c>
      <c r="H2530" s="40" t="str">
        <f t="shared" ca="1" si="121"/>
        <v/>
      </c>
      <c r="I2530" s="36" t="str">
        <f>IF($A2530 = "", "",
IF(COUNTIF(MINIMUM_DAY_DATES[], Attendance!J2530) &gt; 0, VLOOKUP(Attendance!$G2530,MINIMUM_DAY_PERIOD_SCHEDULE[], 2,TRUE),
IF(COUNTIF(RALLY_DATES[], Attendance!J2530) &gt; 0, VLOOKUP(Attendance!$G2530,RALLY_PERIOD_SCHEDULE[], 2,TRUE),
IF(WEEKDAY(Attendance!$J2530) = 2,
       IF(COUNTIF(FINALS_WEEK_MONDAY_DATE[],Attendance!$J2530) &gt; 0, VLOOKUP(Attendance!$G2530,FINALS_WEEK_MONDAY_PERIOD_SCHEDULE[],2,TRUE),
       VLOOKUP(Attendance!$G2530,REGULAR_WEEK_SCHEDULE[],6,TRUE)),
IF(WEEKDAY($J2530) = 3,
       IF(COUNTIF(FINALS_WEEK_TUESDAY_DATE[],Attendance!$J2530) &gt; 0, VLOOKUP(Attendance!$G2530,FINALS_WEEK_TUESDAY_PERIOD_SCHEDULE[],2,TRUE),
       VLOOKUP(Attendance!$G2530,REGULAR_WEEK_SCHEDULE[[Tuesday]:[Period]],5,TRUE)),
IF(WEEKDAY(Attendance!$J2530) = 4,
        IF(COUNTIF(BLOCK_WEDNESDAY_DATES[],Attendance!$J2530) &gt; 0, VLOOKUP(Attendance!$G2530,BLOCK_WEDNESDAY_PERIOD_SCHEDULE[],2,TRUE),
        IF(COUNTIF(FINALS_WEEK_WEDNESDAY_DATE[],Attendance!$J2530) &gt; 0, VLOOKUP(Attendance!$G2530,FINALS_WEEK_WEDNESDAY_PERIOD_SCHEDULE[],2,TRUE),
       VLOOKUP(Attendance!$G2530,REGULAR_WEEK_SCHEDULE[[Wednesday]:[Period]],4,TRUE))),
IF(WEEKDAY($J2530) = 5,
       IF(COUNTIF(BLOCK_THURSDAY_DATES[],Attendance!$J2530) &gt; 0, VLOOKUP(Attendance!$G2530,BLOCK_THURSDAY_PERIOD_SCHEDULE[],2,TRUE),
       IF(COUNTIF(FINALS_WEEK_THURSDAY_DATE[],Attendance!$J2530) &gt; 0, VLOOKUP(Attendance!$G2530,FINALS_WEEK_THURSDAY_PERIOD_SCHEDULE[],2,TRUE),
       VLOOKUP(Attendance!$G2530,REGULAR_WEEK_SCHEDULE[[Thursday]:[Period]],3,TRUE))),
IF(WEEKDAY(Attendance!$J2530) = 6,
       IF(COUNTIF(FINALS_WEEK_FRIDAY_DATE[],Attendance!$J2530) &gt; 0, VLOOKUP(Attendance!$G2530,FINALS_WEEK_FRIDAY_PERIOD_SCHEDULE[],2,TRUE),
       VLOOKUP(Attendance!$G2530,REGULAR_WEEK_SCHEDULE[[Friday]:[Period]],2,TRUE))))))))))</f>
        <v/>
      </c>
      <c r="J2530" s="41" t="str">
        <f t="shared" ca="1" si="122"/>
        <v/>
      </c>
      <c r="K2530" s="41" t="str">
        <f>IF($A2530 &lt;&gt; "",VLOOKUP($A2530,'Student reference sheet'!$A$2:$V$2329, 7,FALSE), "")</f>
        <v/>
      </c>
      <c r="L2530" s="30" t="str">
        <f>IF($A2530 ="", "", VLOOKUP($A2530, 'Student reference sheet'!$A$2:$Z$2603,23,FALSE))</f>
        <v/>
      </c>
      <c r="M2530" s="30" t="str">
        <f>IF($A2530 ="", "", VLOOKUP($A2530, 'Student reference sheet'!$A$2:$Z$2603,24,FALSE))</f>
        <v/>
      </c>
      <c r="N2530" s="30" t="str">
        <f>IF($A2530 ="", "", VLOOKUP($A2530, 'Student reference sheet'!$A$2:$Z$2603,26,FALSE))</f>
        <v/>
      </c>
      <c r="O2530" s="30" t="str">
        <f>IF($A2530 ="", "", VLOOKUP($A2530, 'Student reference sheet'!$A$2:$Z$2603,25,FALSE))</f>
        <v/>
      </c>
      <c r="P2530" s="39" t="str">
        <f>IF($A2530 = "", "", IF(OR(VLOOKUP($A2530,'Student reference sheet'!$A$2:$V$2400,8,FALSE) = "R",  VLOOKUP($A2530,'Student reference sheet'!$A$2:$V$2400,8,FALSE) = "L"), "X", ""))</f>
        <v/>
      </c>
      <c r="Q2530" s="39" t="str">
        <f>IF($A2530 ="", "", VLOOKUP($A2530, 'Student reference sheet'!$A$2:$V$2603,22,FALSE))</f>
        <v/>
      </c>
      <c r="R2530" s="39" t="str">
        <f>IF($A2530 &lt;&gt; "",VLOOKUP($A2530,'Student reference sheet'!$A$2:$V$2329, 5,FALSE), "")</f>
        <v/>
      </c>
      <c r="S2530" s="39" t="str">
        <f>IF($A2530 &lt;&gt; "",VLOOKUP($A2530,'Student reference sheet'!$A$2:$V$2329, 6,FALSE), "")</f>
        <v/>
      </c>
      <c r="T2530" s="30" t="str">
        <f>IF($A2530 = "","",
IF(VLOOKUP($A2530,'Student reference sheet'!$A$2:$V$2329, 10,FALSE) = "Y", "Hispanic",
IF(VLOOKUP($A2530,'Student reference sheet'!$A$2:$V$2329,11,FALSE) &lt;&gt; "",
IF(VLOOKUP($A2530,'Student reference sheet'!$A$2:$V$2329,11,FALSE) = "UNK", "Unknown", VLOOKUP(VALUE(VLOOKUP($A2530,'Student reference sheet'!$A$2:$V$2329,11,FALSE)),'Ethnicity Reference'!$A$2:$B$22,2,FALSE)),
IF(VLOOKUP($A2530,'Student reference sheet'!$A$2:$V$2329,9,FALSE) &lt;&gt; "", VLOOKUP(VALUE(VLOOKUP($A2530,'Student reference sheet'!$A$2:$V$2329,9,FALSE)),'Ethnicity Reference'!$A$2:$B$22,2,FALSE),"Unknown"))))</f>
        <v/>
      </c>
      <c r="U2530" s="35"/>
    </row>
    <row r="2531" spans="1:21" ht="15.75">
      <c r="A2531" s="47"/>
      <c r="B2531" s="33"/>
      <c r="C2531" s="39" t="str">
        <f>IF($A2531 &lt;&gt; "",VLOOKUP($A2531,'Student reference sheet'!$A$2:$V$2329, 3,FALSE), "")</f>
        <v/>
      </c>
      <c r="D2531" s="39" t="str">
        <f>IF($A2531 &lt;&gt; "",VLOOKUP($A2531,'Student reference sheet'!$A$2:$V$2329, 2,FALSE), "")</f>
        <v/>
      </c>
      <c r="E2531" s="35"/>
      <c r="F2531" s="34"/>
      <c r="G2531" s="40" t="str">
        <f t="shared" ca="1" si="120"/>
        <v/>
      </c>
      <c r="H2531" s="40" t="str">
        <f t="shared" ca="1" si="121"/>
        <v/>
      </c>
      <c r="I2531" s="36" t="str">
        <f>IF($A2531 = "", "",
IF(COUNTIF(MINIMUM_DAY_DATES[], Attendance!J2531) &gt; 0, VLOOKUP(Attendance!$G2531,MINIMUM_DAY_PERIOD_SCHEDULE[], 2,TRUE),
IF(COUNTIF(RALLY_DATES[], Attendance!J2531) &gt; 0, VLOOKUP(Attendance!$G2531,RALLY_PERIOD_SCHEDULE[], 2,TRUE),
IF(WEEKDAY(Attendance!$J2531) = 2,
       IF(COUNTIF(FINALS_WEEK_MONDAY_DATE[],Attendance!$J2531) &gt; 0, VLOOKUP(Attendance!$G2531,FINALS_WEEK_MONDAY_PERIOD_SCHEDULE[],2,TRUE),
       VLOOKUP(Attendance!$G2531,REGULAR_WEEK_SCHEDULE[],6,TRUE)),
IF(WEEKDAY($J2531) = 3,
       IF(COUNTIF(FINALS_WEEK_TUESDAY_DATE[],Attendance!$J2531) &gt; 0, VLOOKUP(Attendance!$G2531,FINALS_WEEK_TUESDAY_PERIOD_SCHEDULE[],2,TRUE),
       VLOOKUP(Attendance!$G2531,REGULAR_WEEK_SCHEDULE[[Tuesday]:[Period]],5,TRUE)),
IF(WEEKDAY(Attendance!$J2531) = 4,
        IF(COUNTIF(BLOCK_WEDNESDAY_DATES[],Attendance!$J2531) &gt; 0, VLOOKUP(Attendance!$G2531,BLOCK_WEDNESDAY_PERIOD_SCHEDULE[],2,TRUE),
        IF(COUNTIF(FINALS_WEEK_WEDNESDAY_DATE[],Attendance!$J2531) &gt; 0, VLOOKUP(Attendance!$G2531,FINALS_WEEK_WEDNESDAY_PERIOD_SCHEDULE[],2,TRUE),
       VLOOKUP(Attendance!$G2531,REGULAR_WEEK_SCHEDULE[[Wednesday]:[Period]],4,TRUE))),
IF(WEEKDAY($J2531) = 5,
       IF(COUNTIF(BLOCK_THURSDAY_DATES[],Attendance!$J2531) &gt; 0, VLOOKUP(Attendance!$G2531,BLOCK_THURSDAY_PERIOD_SCHEDULE[],2,TRUE),
       IF(COUNTIF(FINALS_WEEK_THURSDAY_DATE[],Attendance!$J2531) &gt; 0, VLOOKUP(Attendance!$G2531,FINALS_WEEK_THURSDAY_PERIOD_SCHEDULE[],2,TRUE),
       VLOOKUP(Attendance!$G2531,REGULAR_WEEK_SCHEDULE[[Thursday]:[Period]],3,TRUE))),
IF(WEEKDAY(Attendance!$J2531) = 6,
       IF(COUNTIF(FINALS_WEEK_FRIDAY_DATE[],Attendance!$J2531) &gt; 0, VLOOKUP(Attendance!$G2531,FINALS_WEEK_FRIDAY_PERIOD_SCHEDULE[],2,TRUE),
       VLOOKUP(Attendance!$G2531,REGULAR_WEEK_SCHEDULE[[Friday]:[Period]],2,TRUE))))))))))</f>
        <v/>
      </c>
      <c r="J2531" s="41" t="str">
        <f t="shared" ca="1" si="122"/>
        <v/>
      </c>
      <c r="K2531" s="41" t="str">
        <f>IF($A2531 &lt;&gt; "",VLOOKUP($A2531,'Student reference sheet'!$A$2:$V$2329, 7,FALSE), "")</f>
        <v/>
      </c>
      <c r="L2531" s="30" t="str">
        <f>IF($A2531 ="", "", VLOOKUP($A2531, 'Student reference sheet'!$A$2:$Z$2603,23,FALSE))</f>
        <v/>
      </c>
      <c r="M2531" s="30" t="str">
        <f>IF($A2531 ="", "", VLOOKUP($A2531, 'Student reference sheet'!$A$2:$Z$2603,24,FALSE))</f>
        <v/>
      </c>
      <c r="N2531" s="30" t="str">
        <f>IF($A2531 ="", "", VLOOKUP($A2531, 'Student reference sheet'!$A$2:$Z$2603,26,FALSE))</f>
        <v/>
      </c>
      <c r="O2531" s="30" t="str">
        <f>IF($A2531 ="", "", VLOOKUP($A2531, 'Student reference sheet'!$A$2:$Z$2603,25,FALSE))</f>
        <v/>
      </c>
      <c r="P2531" s="39" t="str">
        <f>IF($A2531 = "", "", IF(OR(VLOOKUP($A2531,'Student reference sheet'!$A$2:$V$2400,8,FALSE) = "R",  VLOOKUP($A2531,'Student reference sheet'!$A$2:$V$2400,8,FALSE) = "L"), "X", ""))</f>
        <v/>
      </c>
      <c r="Q2531" s="39" t="str">
        <f>IF($A2531 ="", "", VLOOKUP($A2531, 'Student reference sheet'!$A$2:$V$2603,22,FALSE))</f>
        <v/>
      </c>
      <c r="R2531" s="39" t="str">
        <f>IF($A2531 &lt;&gt; "",VLOOKUP($A2531,'Student reference sheet'!$A$2:$V$2329, 5,FALSE), "")</f>
        <v/>
      </c>
      <c r="S2531" s="39" t="str">
        <f>IF($A2531 &lt;&gt; "",VLOOKUP($A2531,'Student reference sheet'!$A$2:$V$2329, 6,FALSE), "")</f>
        <v/>
      </c>
      <c r="T2531" s="30" t="str">
        <f>IF($A2531 = "","",
IF(VLOOKUP($A2531,'Student reference sheet'!$A$2:$V$2329, 10,FALSE) = "Y", "Hispanic",
IF(VLOOKUP($A2531,'Student reference sheet'!$A$2:$V$2329,11,FALSE) &lt;&gt; "",
IF(VLOOKUP($A2531,'Student reference sheet'!$A$2:$V$2329,11,FALSE) = "UNK", "Unknown", VLOOKUP(VALUE(VLOOKUP($A2531,'Student reference sheet'!$A$2:$V$2329,11,FALSE)),'Ethnicity Reference'!$A$2:$B$22,2,FALSE)),
IF(VLOOKUP($A2531,'Student reference sheet'!$A$2:$V$2329,9,FALSE) &lt;&gt; "", VLOOKUP(VALUE(VLOOKUP($A2531,'Student reference sheet'!$A$2:$V$2329,9,FALSE)),'Ethnicity Reference'!$A$2:$B$22,2,FALSE),"Unknown"))))</f>
        <v/>
      </c>
      <c r="U2531" s="35"/>
    </row>
    <row r="2532" spans="1:21" ht="15.75">
      <c r="A2532" s="47"/>
      <c r="B2532" s="33"/>
      <c r="C2532" s="39" t="str">
        <f>IF($A2532 &lt;&gt; "",VLOOKUP($A2532,'Student reference sheet'!$A$2:$V$2329, 3,FALSE), "")</f>
        <v/>
      </c>
      <c r="D2532" s="39" t="str">
        <f>IF($A2532 &lt;&gt; "",VLOOKUP($A2532,'Student reference sheet'!$A$2:$V$2329, 2,FALSE), "")</f>
        <v/>
      </c>
      <c r="E2532" s="35"/>
      <c r="F2532" s="34"/>
      <c r="G2532" s="40" t="str">
        <f t="shared" ca="1" si="120"/>
        <v/>
      </c>
      <c r="H2532" s="40" t="str">
        <f t="shared" ca="1" si="121"/>
        <v/>
      </c>
      <c r="I2532" s="36" t="str">
        <f>IF($A2532 = "", "",
IF(COUNTIF(MINIMUM_DAY_DATES[], Attendance!J2532) &gt; 0, VLOOKUP(Attendance!$G2532,MINIMUM_DAY_PERIOD_SCHEDULE[], 2,TRUE),
IF(COUNTIF(RALLY_DATES[], Attendance!J2532) &gt; 0, VLOOKUP(Attendance!$G2532,RALLY_PERIOD_SCHEDULE[], 2,TRUE),
IF(WEEKDAY(Attendance!$J2532) = 2,
       IF(COUNTIF(FINALS_WEEK_MONDAY_DATE[],Attendance!$J2532) &gt; 0, VLOOKUP(Attendance!$G2532,FINALS_WEEK_MONDAY_PERIOD_SCHEDULE[],2,TRUE),
       VLOOKUP(Attendance!$G2532,REGULAR_WEEK_SCHEDULE[],6,TRUE)),
IF(WEEKDAY($J2532) = 3,
       IF(COUNTIF(FINALS_WEEK_TUESDAY_DATE[],Attendance!$J2532) &gt; 0, VLOOKUP(Attendance!$G2532,FINALS_WEEK_TUESDAY_PERIOD_SCHEDULE[],2,TRUE),
       VLOOKUP(Attendance!$G2532,REGULAR_WEEK_SCHEDULE[[Tuesday]:[Period]],5,TRUE)),
IF(WEEKDAY(Attendance!$J2532) = 4,
        IF(COUNTIF(BLOCK_WEDNESDAY_DATES[],Attendance!$J2532) &gt; 0, VLOOKUP(Attendance!$G2532,BLOCK_WEDNESDAY_PERIOD_SCHEDULE[],2,TRUE),
        IF(COUNTIF(FINALS_WEEK_WEDNESDAY_DATE[],Attendance!$J2532) &gt; 0, VLOOKUP(Attendance!$G2532,FINALS_WEEK_WEDNESDAY_PERIOD_SCHEDULE[],2,TRUE),
       VLOOKUP(Attendance!$G2532,REGULAR_WEEK_SCHEDULE[[Wednesday]:[Period]],4,TRUE))),
IF(WEEKDAY($J2532) = 5,
       IF(COUNTIF(BLOCK_THURSDAY_DATES[],Attendance!$J2532) &gt; 0, VLOOKUP(Attendance!$G2532,BLOCK_THURSDAY_PERIOD_SCHEDULE[],2,TRUE),
       IF(COUNTIF(FINALS_WEEK_THURSDAY_DATE[],Attendance!$J2532) &gt; 0, VLOOKUP(Attendance!$G2532,FINALS_WEEK_THURSDAY_PERIOD_SCHEDULE[],2,TRUE),
       VLOOKUP(Attendance!$G2532,REGULAR_WEEK_SCHEDULE[[Thursday]:[Period]],3,TRUE))),
IF(WEEKDAY(Attendance!$J2532) = 6,
       IF(COUNTIF(FINALS_WEEK_FRIDAY_DATE[],Attendance!$J2532) &gt; 0, VLOOKUP(Attendance!$G2532,FINALS_WEEK_FRIDAY_PERIOD_SCHEDULE[],2,TRUE),
       VLOOKUP(Attendance!$G2532,REGULAR_WEEK_SCHEDULE[[Friday]:[Period]],2,TRUE))))))))))</f>
        <v/>
      </c>
      <c r="J2532" s="41" t="str">
        <f t="shared" ca="1" si="122"/>
        <v/>
      </c>
      <c r="K2532" s="41" t="str">
        <f>IF($A2532 &lt;&gt; "",VLOOKUP($A2532,'Student reference sheet'!$A$2:$V$2329, 7,FALSE), "")</f>
        <v/>
      </c>
      <c r="L2532" s="30" t="str">
        <f>IF($A2532 ="", "", VLOOKUP($A2532, 'Student reference sheet'!$A$2:$Z$2603,23,FALSE))</f>
        <v/>
      </c>
      <c r="M2532" s="30" t="str">
        <f>IF($A2532 ="", "", VLOOKUP($A2532, 'Student reference sheet'!$A$2:$Z$2603,24,FALSE))</f>
        <v/>
      </c>
      <c r="N2532" s="30" t="str">
        <f>IF($A2532 ="", "", VLOOKUP($A2532, 'Student reference sheet'!$A$2:$Z$2603,26,FALSE))</f>
        <v/>
      </c>
      <c r="O2532" s="30" t="str">
        <f>IF($A2532 ="", "", VLOOKUP($A2532, 'Student reference sheet'!$A$2:$Z$2603,25,FALSE))</f>
        <v/>
      </c>
      <c r="P2532" s="39" t="str">
        <f>IF($A2532 = "", "", IF(OR(VLOOKUP($A2532,'Student reference sheet'!$A$2:$V$2400,8,FALSE) = "R",  VLOOKUP($A2532,'Student reference sheet'!$A$2:$V$2400,8,FALSE) = "L"), "X", ""))</f>
        <v/>
      </c>
      <c r="Q2532" s="39" t="str">
        <f>IF($A2532 ="", "", VLOOKUP($A2532, 'Student reference sheet'!$A$2:$V$2603,22,FALSE))</f>
        <v/>
      </c>
      <c r="R2532" s="39" t="str">
        <f>IF($A2532 &lt;&gt; "",VLOOKUP($A2532,'Student reference sheet'!$A$2:$V$2329, 5,FALSE), "")</f>
        <v/>
      </c>
      <c r="S2532" s="39" t="str">
        <f>IF($A2532 &lt;&gt; "",VLOOKUP($A2532,'Student reference sheet'!$A$2:$V$2329, 6,FALSE), "")</f>
        <v/>
      </c>
      <c r="T2532" s="30" t="str">
        <f>IF($A2532 = "","",
IF(VLOOKUP($A2532,'Student reference sheet'!$A$2:$V$2329, 10,FALSE) = "Y", "Hispanic",
IF(VLOOKUP($A2532,'Student reference sheet'!$A$2:$V$2329,11,FALSE) &lt;&gt; "",
IF(VLOOKUP($A2532,'Student reference sheet'!$A$2:$V$2329,11,FALSE) = "UNK", "Unknown", VLOOKUP(VALUE(VLOOKUP($A2532,'Student reference sheet'!$A$2:$V$2329,11,FALSE)),'Ethnicity Reference'!$A$2:$B$22,2,FALSE)),
IF(VLOOKUP($A2532,'Student reference sheet'!$A$2:$V$2329,9,FALSE) &lt;&gt; "", VLOOKUP(VALUE(VLOOKUP($A2532,'Student reference sheet'!$A$2:$V$2329,9,FALSE)),'Ethnicity Reference'!$A$2:$B$22,2,FALSE),"Unknown"))))</f>
        <v/>
      </c>
      <c r="U2532" s="35"/>
    </row>
    <row r="2533" spans="1:21" ht="15.75">
      <c r="A2533" s="47"/>
      <c r="B2533" s="33"/>
      <c r="C2533" s="39" t="str">
        <f>IF($A2533 &lt;&gt; "",VLOOKUP($A2533,'Student reference sheet'!$A$2:$V$2329, 3,FALSE), "")</f>
        <v/>
      </c>
      <c r="D2533" s="39" t="str">
        <f>IF($A2533 &lt;&gt; "",VLOOKUP($A2533,'Student reference sheet'!$A$2:$V$2329, 2,FALSE), "")</f>
        <v/>
      </c>
      <c r="E2533" s="35"/>
      <c r="F2533" s="34"/>
      <c r="G2533" s="40" t="str">
        <f t="shared" ca="1" si="120"/>
        <v/>
      </c>
      <c r="H2533" s="40" t="str">
        <f t="shared" ca="1" si="121"/>
        <v/>
      </c>
      <c r="I2533" s="36" t="str">
        <f>IF($A2533 = "", "",
IF(COUNTIF(MINIMUM_DAY_DATES[], Attendance!J2533) &gt; 0, VLOOKUP(Attendance!$G2533,MINIMUM_DAY_PERIOD_SCHEDULE[], 2,TRUE),
IF(COUNTIF(RALLY_DATES[], Attendance!J2533) &gt; 0, VLOOKUP(Attendance!$G2533,RALLY_PERIOD_SCHEDULE[], 2,TRUE),
IF(WEEKDAY(Attendance!$J2533) = 2,
       IF(COUNTIF(FINALS_WEEK_MONDAY_DATE[],Attendance!$J2533) &gt; 0, VLOOKUP(Attendance!$G2533,FINALS_WEEK_MONDAY_PERIOD_SCHEDULE[],2,TRUE),
       VLOOKUP(Attendance!$G2533,REGULAR_WEEK_SCHEDULE[],6,TRUE)),
IF(WEEKDAY($J2533) = 3,
       IF(COUNTIF(FINALS_WEEK_TUESDAY_DATE[],Attendance!$J2533) &gt; 0, VLOOKUP(Attendance!$G2533,FINALS_WEEK_TUESDAY_PERIOD_SCHEDULE[],2,TRUE),
       VLOOKUP(Attendance!$G2533,REGULAR_WEEK_SCHEDULE[[Tuesday]:[Period]],5,TRUE)),
IF(WEEKDAY(Attendance!$J2533) = 4,
        IF(COUNTIF(BLOCK_WEDNESDAY_DATES[],Attendance!$J2533) &gt; 0, VLOOKUP(Attendance!$G2533,BLOCK_WEDNESDAY_PERIOD_SCHEDULE[],2,TRUE),
        IF(COUNTIF(FINALS_WEEK_WEDNESDAY_DATE[],Attendance!$J2533) &gt; 0, VLOOKUP(Attendance!$G2533,FINALS_WEEK_WEDNESDAY_PERIOD_SCHEDULE[],2,TRUE),
       VLOOKUP(Attendance!$G2533,REGULAR_WEEK_SCHEDULE[[Wednesday]:[Period]],4,TRUE))),
IF(WEEKDAY($J2533) = 5,
       IF(COUNTIF(BLOCK_THURSDAY_DATES[],Attendance!$J2533) &gt; 0, VLOOKUP(Attendance!$G2533,BLOCK_THURSDAY_PERIOD_SCHEDULE[],2,TRUE),
       IF(COUNTIF(FINALS_WEEK_THURSDAY_DATE[],Attendance!$J2533) &gt; 0, VLOOKUP(Attendance!$G2533,FINALS_WEEK_THURSDAY_PERIOD_SCHEDULE[],2,TRUE),
       VLOOKUP(Attendance!$G2533,REGULAR_WEEK_SCHEDULE[[Thursday]:[Period]],3,TRUE))),
IF(WEEKDAY(Attendance!$J2533) = 6,
       IF(COUNTIF(FINALS_WEEK_FRIDAY_DATE[],Attendance!$J2533) &gt; 0, VLOOKUP(Attendance!$G2533,FINALS_WEEK_FRIDAY_PERIOD_SCHEDULE[],2,TRUE),
       VLOOKUP(Attendance!$G2533,REGULAR_WEEK_SCHEDULE[[Friday]:[Period]],2,TRUE))))))))))</f>
        <v/>
      </c>
      <c r="J2533" s="41" t="str">
        <f t="shared" ca="1" si="122"/>
        <v/>
      </c>
      <c r="K2533" s="41" t="str">
        <f>IF($A2533 &lt;&gt; "",VLOOKUP($A2533,'Student reference sheet'!$A$2:$V$2329, 7,FALSE), "")</f>
        <v/>
      </c>
      <c r="L2533" s="30" t="str">
        <f>IF($A2533 ="", "", VLOOKUP($A2533, 'Student reference sheet'!$A$2:$Z$2603,23,FALSE))</f>
        <v/>
      </c>
      <c r="M2533" s="30" t="str">
        <f>IF($A2533 ="", "", VLOOKUP($A2533, 'Student reference sheet'!$A$2:$Z$2603,24,FALSE))</f>
        <v/>
      </c>
      <c r="N2533" s="30" t="str">
        <f>IF($A2533 ="", "", VLOOKUP($A2533, 'Student reference sheet'!$A$2:$Z$2603,26,FALSE))</f>
        <v/>
      </c>
      <c r="O2533" s="30" t="str">
        <f>IF($A2533 ="", "", VLOOKUP($A2533, 'Student reference sheet'!$A$2:$Z$2603,25,FALSE))</f>
        <v/>
      </c>
      <c r="P2533" s="39" t="str">
        <f>IF($A2533 = "", "", IF(OR(VLOOKUP($A2533,'Student reference sheet'!$A$2:$V$2400,8,FALSE) = "R",  VLOOKUP($A2533,'Student reference sheet'!$A$2:$V$2400,8,FALSE) = "L"), "X", ""))</f>
        <v/>
      </c>
      <c r="Q2533" s="39" t="str">
        <f>IF($A2533 ="", "", VLOOKUP($A2533, 'Student reference sheet'!$A$2:$V$2603,22,FALSE))</f>
        <v/>
      </c>
      <c r="R2533" s="39" t="str">
        <f>IF($A2533 &lt;&gt; "",VLOOKUP($A2533,'Student reference sheet'!$A$2:$V$2329, 5,FALSE), "")</f>
        <v/>
      </c>
      <c r="S2533" s="39" t="str">
        <f>IF($A2533 &lt;&gt; "",VLOOKUP($A2533,'Student reference sheet'!$A$2:$V$2329, 6,FALSE), "")</f>
        <v/>
      </c>
      <c r="T2533" s="30" t="str">
        <f>IF($A2533 = "","",
IF(VLOOKUP($A2533,'Student reference sheet'!$A$2:$V$2329, 10,FALSE) = "Y", "Hispanic",
IF(VLOOKUP($A2533,'Student reference sheet'!$A$2:$V$2329,11,FALSE) &lt;&gt; "",
IF(VLOOKUP($A2533,'Student reference sheet'!$A$2:$V$2329,11,FALSE) = "UNK", "Unknown", VLOOKUP(VALUE(VLOOKUP($A2533,'Student reference sheet'!$A$2:$V$2329,11,FALSE)),'Ethnicity Reference'!$A$2:$B$22,2,FALSE)),
IF(VLOOKUP($A2533,'Student reference sheet'!$A$2:$V$2329,9,FALSE) &lt;&gt; "", VLOOKUP(VALUE(VLOOKUP($A2533,'Student reference sheet'!$A$2:$V$2329,9,FALSE)),'Ethnicity Reference'!$A$2:$B$22,2,FALSE),"Unknown"))))</f>
        <v/>
      </c>
      <c r="U2533" s="35"/>
    </row>
    <row r="2534" spans="1:21" ht="15.75">
      <c r="A2534" s="47"/>
      <c r="B2534" s="33"/>
      <c r="C2534" s="39" t="str">
        <f>IF($A2534 &lt;&gt; "",VLOOKUP($A2534,'Student reference sheet'!$A$2:$V$2329, 3,FALSE), "")</f>
        <v/>
      </c>
      <c r="D2534" s="39" t="str">
        <f>IF($A2534 &lt;&gt; "",VLOOKUP($A2534,'Student reference sheet'!$A$2:$V$2329, 2,FALSE), "")</f>
        <v/>
      </c>
      <c r="E2534" s="35"/>
      <c r="F2534" s="34"/>
      <c r="G2534" s="40" t="str">
        <f t="shared" ca="1" si="120"/>
        <v/>
      </c>
      <c r="H2534" s="40" t="str">
        <f t="shared" ca="1" si="121"/>
        <v/>
      </c>
      <c r="I2534" s="36" t="str">
        <f>IF($A2534 = "", "",
IF(COUNTIF(MINIMUM_DAY_DATES[], Attendance!J2534) &gt; 0, VLOOKUP(Attendance!$G2534,MINIMUM_DAY_PERIOD_SCHEDULE[], 2,TRUE),
IF(COUNTIF(RALLY_DATES[], Attendance!J2534) &gt; 0, VLOOKUP(Attendance!$G2534,RALLY_PERIOD_SCHEDULE[], 2,TRUE),
IF(WEEKDAY(Attendance!$J2534) = 2,
       IF(COUNTIF(FINALS_WEEK_MONDAY_DATE[],Attendance!$J2534) &gt; 0, VLOOKUP(Attendance!$G2534,FINALS_WEEK_MONDAY_PERIOD_SCHEDULE[],2,TRUE),
       VLOOKUP(Attendance!$G2534,REGULAR_WEEK_SCHEDULE[],6,TRUE)),
IF(WEEKDAY($J2534) = 3,
       IF(COUNTIF(FINALS_WEEK_TUESDAY_DATE[],Attendance!$J2534) &gt; 0, VLOOKUP(Attendance!$G2534,FINALS_WEEK_TUESDAY_PERIOD_SCHEDULE[],2,TRUE),
       VLOOKUP(Attendance!$G2534,REGULAR_WEEK_SCHEDULE[[Tuesday]:[Period]],5,TRUE)),
IF(WEEKDAY(Attendance!$J2534) = 4,
        IF(COUNTIF(BLOCK_WEDNESDAY_DATES[],Attendance!$J2534) &gt; 0, VLOOKUP(Attendance!$G2534,BLOCK_WEDNESDAY_PERIOD_SCHEDULE[],2,TRUE),
        IF(COUNTIF(FINALS_WEEK_WEDNESDAY_DATE[],Attendance!$J2534) &gt; 0, VLOOKUP(Attendance!$G2534,FINALS_WEEK_WEDNESDAY_PERIOD_SCHEDULE[],2,TRUE),
       VLOOKUP(Attendance!$G2534,REGULAR_WEEK_SCHEDULE[[Wednesday]:[Period]],4,TRUE))),
IF(WEEKDAY($J2534) = 5,
       IF(COUNTIF(BLOCK_THURSDAY_DATES[],Attendance!$J2534) &gt; 0, VLOOKUP(Attendance!$G2534,BLOCK_THURSDAY_PERIOD_SCHEDULE[],2,TRUE),
       IF(COUNTIF(FINALS_WEEK_THURSDAY_DATE[],Attendance!$J2534) &gt; 0, VLOOKUP(Attendance!$G2534,FINALS_WEEK_THURSDAY_PERIOD_SCHEDULE[],2,TRUE),
       VLOOKUP(Attendance!$G2534,REGULAR_WEEK_SCHEDULE[[Thursday]:[Period]],3,TRUE))),
IF(WEEKDAY(Attendance!$J2534) = 6,
       IF(COUNTIF(FINALS_WEEK_FRIDAY_DATE[],Attendance!$J2534) &gt; 0, VLOOKUP(Attendance!$G2534,FINALS_WEEK_FRIDAY_PERIOD_SCHEDULE[],2,TRUE),
       VLOOKUP(Attendance!$G2534,REGULAR_WEEK_SCHEDULE[[Friday]:[Period]],2,TRUE))))))))))</f>
        <v/>
      </c>
      <c r="J2534" s="41" t="str">
        <f t="shared" ca="1" si="122"/>
        <v/>
      </c>
      <c r="K2534" s="41" t="str">
        <f>IF($A2534 &lt;&gt; "",VLOOKUP($A2534,'Student reference sheet'!$A$2:$V$2329, 7,FALSE), "")</f>
        <v/>
      </c>
      <c r="L2534" s="30" t="str">
        <f>IF($A2534 ="", "", VLOOKUP($A2534, 'Student reference sheet'!$A$2:$Z$2603,23,FALSE))</f>
        <v/>
      </c>
      <c r="M2534" s="30" t="str">
        <f>IF($A2534 ="", "", VLOOKUP($A2534, 'Student reference sheet'!$A$2:$Z$2603,24,FALSE))</f>
        <v/>
      </c>
      <c r="N2534" s="30" t="str">
        <f>IF($A2534 ="", "", VLOOKUP($A2534, 'Student reference sheet'!$A$2:$Z$2603,26,FALSE))</f>
        <v/>
      </c>
      <c r="O2534" s="30" t="str">
        <f>IF($A2534 ="", "", VLOOKUP($A2534, 'Student reference sheet'!$A$2:$Z$2603,25,FALSE))</f>
        <v/>
      </c>
      <c r="P2534" s="39" t="str">
        <f>IF($A2534 = "", "", IF(OR(VLOOKUP($A2534,'Student reference sheet'!$A$2:$V$2400,8,FALSE) = "R",  VLOOKUP($A2534,'Student reference sheet'!$A$2:$V$2400,8,FALSE) = "L"), "X", ""))</f>
        <v/>
      </c>
      <c r="Q2534" s="39" t="str">
        <f>IF($A2534 ="", "", VLOOKUP($A2534, 'Student reference sheet'!$A$2:$V$2603,22,FALSE))</f>
        <v/>
      </c>
      <c r="R2534" s="39" t="str">
        <f>IF($A2534 &lt;&gt; "",VLOOKUP($A2534,'Student reference sheet'!$A$2:$V$2329, 5,FALSE), "")</f>
        <v/>
      </c>
      <c r="S2534" s="39" t="str">
        <f>IF($A2534 &lt;&gt; "",VLOOKUP($A2534,'Student reference sheet'!$A$2:$V$2329, 6,FALSE), "")</f>
        <v/>
      </c>
      <c r="T2534" s="30" t="str">
        <f>IF($A2534 = "","",
IF(VLOOKUP($A2534,'Student reference sheet'!$A$2:$V$2329, 10,FALSE) = "Y", "Hispanic",
IF(VLOOKUP($A2534,'Student reference sheet'!$A$2:$V$2329,11,FALSE) &lt;&gt; "",
IF(VLOOKUP($A2534,'Student reference sheet'!$A$2:$V$2329,11,FALSE) = "UNK", "Unknown", VLOOKUP(VALUE(VLOOKUP($A2534,'Student reference sheet'!$A$2:$V$2329,11,FALSE)),'Ethnicity Reference'!$A$2:$B$22,2,FALSE)),
IF(VLOOKUP($A2534,'Student reference sheet'!$A$2:$V$2329,9,FALSE) &lt;&gt; "", VLOOKUP(VALUE(VLOOKUP($A2534,'Student reference sheet'!$A$2:$V$2329,9,FALSE)),'Ethnicity Reference'!$A$2:$B$22,2,FALSE),"Unknown"))))</f>
        <v/>
      </c>
      <c r="U2534" s="35"/>
    </row>
    <row r="2535" spans="1:21" ht="15.75">
      <c r="A2535" s="47"/>
      <c r="B2535" s="33"/>
      <c r="C2535" s="39" t="str">
        <f>IF($A2535 &lt;&gt; "",VLOOKUP($A2535,'Student reference sheet'!$A$2:$V$2329, 3,FALSE), "")</f>
        <v/>
      </c>
      <c r="D2535" s="39" t="str">
        <f>IF($A2535 &lt;&gt; "",VLOOKUP($A2535,'Student reference sheet'!$A$2:$V$2329, 2,FALSE), "")</f>
        <v/>
      </c>
      <c r="E2535" s="35"/>
      <c r="F2535" s="34"/>
      <c r="G2535" s="40" t="str">
        <f t="shared" ca="1" si="120"/>
        <v/>
      </c>
      <c r="H2535" s="40" t="str">
        <f t="shared" ca="1" si="121"/>
        <v/>
      </c>
      <c r="I2535" s="36" t="str">
        <f>IF($A2535 = "", "",
IF(COUNTIF(MINIMUM_DAY_DATES[], Attendance!J2535) &gt; 0, VLOOKUP(Attendance!$G2535,MINIMUM_DAY_PERIOD_SCHEDULE[], 2,TRUE),
IF(COUNTIF(RALLY_DATES[], Attendance!J2535) &gt; 0, VLOOKUP(Attendance!$G2535,RALLY_PERIOD_SCHEDULE[], 2,TRUE),
IF(WEEKDAY(Attendance!$J2535) = 2,
       IF(COUNTIF(FINALS_WEEK_MONDAY_DATE[],Attendance!$J2535) &gt; 0, VLOOKUP(Attendance!$G2535,FINALS_WEEK_MONDAY_PERIOD_SCHEDULE[],2,TRUE),
       VLOOKUP(Attendance!$G2535,REGULAR_WEEK_SCHEDULE[],6,TRUE)),
IF(WEEKDAY($J2535) = 3,
       IF(COUNTIF(FINALS_WEEK_TUESDAY_DATE[],Attendance!$J2535) &gt; 0, VLOOKUP(Attendance!$G2535,FINALS_WEEK_TUESDAY_PERIOD_SCHEDULE[],2,TRUE),
       VLOOKUP(Attendance!$G2535,REGULAR_WEEK_SCHEDULE[[Tuesday]:[Period]],5,TRUE)),
IF(WEEKDAY(Attendance!$J2535) = 4,
        IF(COUNTIF(BLOCK_WEDNESDAY_DATES[],Attendance!$J2535) &gt; 0, VLOOKUP(Attendance!$G2535,BLOCK_WEDNESDAY_PERIOD_SCHEDULE[],2,TRUE),
        IF(COUNTIF(FINALS_WEEK_WEDNESDAY_DATE[],Attendance!$J2535) &gt; 0, VLOOKUP(Attendance!$G2535,FINALS_WEEK_WEDNESDAY_PERIOD_SCHEDULE[],2,TRUE),
       VLOOKUP(Attendance!$G2535,REGULAR_WEEK_SCHEDULE[[Wednesday]:[Period]],4,TRUE))),
IF(WEEKDAY($J2535) = 5,
       IF(COUNTIF(BLOCK_THURSDAY_DATES[],Attendance!$J2535) &gt; 0, VLOOKUP(Attendance!$G2535,BLOCK_THURSDAY_PERIOD_SCHEDULE[],2,TRUE),
       IF(COUNTIF(FINALS_WEEK_THURSDAY_DATE[],Attendance!$J2535) &gt; 0, VLOOKUP(Attendance!$G2535,FINALS_WEEK_THURSDAY_PERIOD_SCHEDULE[],2,TRUE),
       VLOOKUP(Attendance!$G2535,REGULAR_WEEK_SCHEDULE[[Thursday]:[Period]],3,TRUE))),
IF(WEEKDAY(Attendance!$J2535) = 6,
       IF(COUNTIF(FINALS_WEEK_FRIDAY_DATE[],Attendance!$J2535) &gt; 0, VLOOKUP(Attendance!$G2535,FINALS_WEEK_FRIDAY_PERIOD_SCHEDULE[],2,TRUE),
       VLOOKUP(Attendance!$G2535,REGULAR_WEEK_SCHEDULE[[Friday]:[Period]],2,TRUE))))))))))</f>
        <v/>
      </c>
      <c r="J2535" s="41" t="str">
        <f t="shared" ca="1" si="122"/>
        <v/>
      </c>
      <c r="K2535" s="41" t="str">
        <f>IF($A2535 &lt;&gt; "",VLOOKUP($A2535,'Student reference sheet'!$A$2:$V$2329, 7,FALSE), "")</f>
        <v/>
      </c>
      <c r="L2535" s="30" t="str">
        <f>IF($A2535 ="", "", VLOOKUP($A2535, 'Student reference sheet'!$A$2:$Z$2603,23,FALSE))</f>
        <v/>
      </c>
      <c r="M2535" s="30" t="str">
        <f>IF($A2535 ="", "", VLOOKUP($A2535, 'Student reference sheet'!$A$2:$Z$2603,24,FALSE))</f>
        <v/>
      </c>
      <c r="N2535" s="30" t="str">
        <f>IF($A2535 ="", "", VLOOKUP($A2535, 'Student reference sheet'!$A$2:$Z$2603,26,FALSE))</f>
        <v/>
      </c>
      <c r="O2535" s="30" t="str">
        <f>IF($A2535 ="", "", VLOOKUP($A2535, 'Student reference sheet'!$A$2:$Z$2603,25,FALSE))</f>
        <v/>
      </c>
      <c r="P2535" s="39" t="str">
        <f>IF($A2535 = "", "", IF(OR(VLOOKUP($A2535,'Student reference sheet'!$A$2:$V$2400,8,FALSE) = "R",  VLOOKUP($A2535,'Student reference sheet'!$A$2:$V$2400,8,FALSE) = "L"), "X", ""))</f>
        <v/>
      </c>
      <c r="Q2535" s="39" t="str">
        <f>IF($A2535 ="", "", VLOOKUP($A2535, 'Student reference sheet'!$A$2:$V$2603,22,FALSE))</f>
        <v/>
      </c>
      <c r="R2535" s="39" t="str">
        <f>IF($A2535 &lt;&gt; "",VLOOKUP($A2535,'Student reference sheet'!$A$2:$V$2329, 5,FALSE), "")</f>
        <v/>
      </c>
      <c r="S2535" s="39" t="str">
        <f>IF($A2535 &lt;&gt; "",VLOOKUP($A2535,'Student reference sheet'!$A$2:$V$2329, 6,FALSE), "")</f>
        <v/>
      </c>
      <c r="T2535" s="30" t="str">
        <f>IF($A2535 = "","",
IF(VLOOKUP($A2535,'Student reference sheet'!$A$2:$V$2329, 10,FALSE) = "Y", "Hispanic",
IF(VLOOKUP($A2535,'Student reference sheet'!$A$2:$V$2329,11,FALSE) &lt;&gt; "",
IF(VLOOKUP($A2535,'Student reference sheet'!$A$2:$V$2329,11,FALSE) = "UNK", "Unknown", VLOOKUP(VALUE(VLOOKUP($A2535,'Student reference sheet'!$A$2:$V$2329,11,FALSE)),'Ethnicity Reference'!$A$2:$B$22,2,FALSE)),
IF(VLOOKUP($A2535,'Student reference sheet'!$A$2:$V$2329,9,FALSE) &lt;&gt; "", VLOOKUP(VALUE(VLOOKUP($A2535,'Student reference sheet'!$A$2:$V$2329,9,FALSE)),'Ethnicity Reference'!$A$2:$B$22,2,FALSE),"Unknown"))))</f>
        <v/>
      </c>
      <c r="U2535" s="35"/>
    </row>
    <row r="2536" spans="1:21" ht="15.75">
      <c r="A2536" s="47"/>
      <c r="B2536" s="33"/>
      <c r="C2536" s="39" t="str">
        <f>IF($A2536 &lt;&gt; "",VLOOKUP($A2536,'Student reference sheet'!$A$2:$V$2329, 3,FALSE), "")</f>
        <v/>
      </c>
      <c r="D2536" s="39" t="str">
        <f>IF($A2536 &lt;&gt; "",VLOOKUP($A2536,'Student reference sheet'!$A$2:$V$2329, 2,FALSE), "")</f>
        <v/>
      </c>
      <c r="E2536" s="35"/>
      <c r="F2536" s="34"/>
      <c r="G2536" s="40" t="str">
        <f t="shared" ca="1" si="120"/>
        <v/>
      </c>
      <c r="H2536" s="40" t="str">
        <f t="shared" ca="1" si="121"/>
        <v/>
      </c>
      <c r="I2536" s="36" t="str">
        <f>IF($A2536 = "", "",
IF(COUNTIF(MINIMUM_DAY_DATES[], Attendance!J2536) &gt; 0, VLOOKUP(Attendance!$G2536,MINIMUM_DAY_PERIOD_SCHEDULE[], 2,TRUE),
IF(COUNTIF(RALLY_DATES[], Attendance!J2536) &gt; 0, VLOOKUP(Attendance!$G2536,RALLY_PERIOD_SCHEDULE[], 2,TRUE),
IF(WEEKDAY(Attendance!$J2536) = 2,
       IF(COUNTIF(FINALS_WEEK_MONDAY_DATE[],Attendance!$J2536) &gt; 0, VLOOKUP(Attendance!$G2536,FINALS_WEEK_MONDAY_PERIOD_SCHEDULE[],2,TRUE),
       VLOOKUP(Attendance!$G2536,REGULAR_WEEK_SCHEDULE[],6,TRUE)),
IF(WEEKDAY($J2536) = 3,
       IF(COUNTIF(FINALS_WEEK_TUESDAY_DATE[],Attendance!$J2536) &gt; 0, VLOOKUP(Attendance!$G2536,FINALS_WEEK_TUESDAY_PERIOD_SCHEDULE[],2,TRUE),
       VLOOKUP(Attendance!$G2536,REGULAR_WEEK_SCHEDULE[[Tuesday]:[Period]],5,TRUE)),
IF(WEEKDAY(Attendance!$J2536) = 4,
        IF(COUNTIF(BLOCK_WEDNESDAY_DATES[],Attendance!$J2536) &gt; 0, VLOOKUP(Attendance!$G2536,BLOCK_WEDNESDAY_PERIOD_SCHEDULE[],2,TRUE),
        IF(COUNTIF(FINALS_WEEK_WEDNESDAY_DATE[],Attendance!$J2536) &gt; 0, VLOOKUP(Attendance!$G2536,FINALS_WEEK_WEDNESDAY_PERIOD_SCHEDULE[],2,TRUE),
       VLOOKUP(Attendance!$G2536,REGULAR_WEEK_SCHEDULE[[Wednesday]:[Period]],4,TRUE))),
IF(WEEKDAY($J2536) = 5,
       IF(COUNTIF(BLOCK_THURSDAY_DATES[],Attendance!$J2536) &gt; 0, VLOOKUP(Attendance!$G2536,BLOCK_THURSDAY_PERIOD_SCHEDULE[],2,TRUE),
       IF(COUNTIF(FINALS_WEEK_THURSDAY_DATE[],Attendance!$J2536) &gt; 0, VLOOKUP(Attendance!$G2536,FINALS_WEEK_THURSDAY_PERIOD_SCHEDULE[],2,TRUE),
       VLOOKUP(Attendance!$G2536,REGULAR_WEEK_SCHEDULE[[Thursday]:[Period]],3,TRUE))),
IF(WEEKDAY(Attendance!$J2536) = 6,
       IF(COUNTIF(FINALS_WEEK_FRIDAY_DATE[],Attendance!$J2536) &gt; 0, VLOOKUP(Attendance!$G2536,FINALS_WEEK_FRIDAY_PERIOD_SCHEDULE[],2,TRUE),
       VLOOKUP(Attendance!$G2536,REGULAR_WEEK_SCHEDULE[[Friday]:[Period]],2,TRUE))))))))))</f>
        <v/>
      </c>
      <c r="J2536" s="41" t="str">
        <f t="shared" ca="1" si="122"/>
        <v/>
      </c>
      <c r="K2536" s="41" t="str">
        <f>IF($A2536 &lt;&gt; "",VLOOKUP($A2536,'Student reference sheet'!$A$2:$V$2329, 7,FALSE), "")</f>
        <v/>
      </c>
      <c r="L2536" s="30" t="str">
        <f>IF($A2536 ="", "", VLOOKUP($A2536, 'Student reference sheet'!$A$2:$Z$2603,23,FALSE))</f>
        <v/>
      </c>
      <c r="M2536" s="30" t="str">
        <f>IF($A2536 ="", "", VLOOKUP($A2536, 'Student reference sheet'!$A$2:$Z$2603,24,FALSE))</f>
        <v/>
      </c>
      <c r="N2536" s="30" t="str">
        <f>IF($A2536 ="", "", VLOOKUP($A2536, 'Student reference sheet'!$A$2:$Z$2603,26,FALSE))</f>
        <v/>
      </c>
      <c r="O2536" s="30" t="str">
        <f>IF($A2536 ="", "", VLOOKUP($A2536, 'Student reference sheet'!$A$2:$Z$2603,25,FALSE))</f>
        <v/>
      </c>
      <c r="P2536" s="39" t="str">
        <f>IF($A2536 = "", "", IF(OR(VLOOKUP($A2536,'Student reference sheet'!$A$2:$V$2400,8,FALSE) = "R",  VLOOKUP($A2536,'Student reference sheet'!$A$2:$V$2400,8,FALSE) = "L"), "X", ""))</f>
        <v/>
      </c>
      <c r="Q2536" s="39" t="str">
        <f>IF($A2536 ="", "", VLOOKUP($A2536, 'Student reference sheet'!$A$2:$V$2603,22,FALSE))</f>
        <v/>
      </c>
      <c r="R2536" s="39" t="str">
        <f>IF($A2536 &lt;&gt; "",VLOOKUP($A2536,'Student reference sheet'!$A$2:$V$2329, 5,FALSE), "")</f>
        <v/>
      </c>
      <c r="S2536" s="39" t="str">
        <f>IF($A2536 &lt;&gt; "",VLOOKUP($A2536,'Student reference sheet'!$A$2:$V$2329, 6,FALSE), "")</f>
        <v/>
      </c>
      <c r="T2536" s="30" t="str">
        <f>IF($A2536 = "","",
IF(VLOOKUP($A2536,'Student reference sheet'!$A$2:$V$2329, 10,FALSE) = "Y", "Hispanic",
IF(VLOOKUP($A2536,'Student reference sheet'!$A$2:$V$2329,11,FALSE) &lt;&gt; "",
IF(VLOOKUP($A2536,'Student reference sheet'!$A$2:$V$2329,11,FALSE) = "UNK", "Unknown", VLOOKUP(VALUE(VLOOKUP($A2536,'Student reference sheet'!$A$2:$V$2329,11,FALSE)),'Ethnicity Reference'!$A$2:$B$22,2,FALSE)),
IF(VLOOKUP($A2536,'Student reference sheet'!$A$2:$V$2329,9,FALSE) &lt;&gt; "", VLOOKUP(VALUE(VLOOKUP($A2536,'Student reference sheet'!$A$2:$V$2329,9,FALSE)),'Ethnicity Reference'!$A$2:$B$22,2,FALSE),"Unknown"))))</f>
        <v/>
      </c>
      <c r="U2536" s="35"/>
    </row>
    <row r="2537" spans="1:21" ht="15.75">
      <c r="A2537" s="47"/>
      <c r="B2537" s="33"/>
      <c r="C2537" s="39" t="str">
        <f>IF($A2537 &lt;&gt; "",VLOOKUP($A2537,'Student reference sheet'!$A$2:$V$2329, 3,FALSE), "")</f>
        <v/>
      </c>
      <c r="D2537" s="39" t="str">
        <f>IF($A2537 &lt;&gt; "",VLOOKUP($A2537,'Student reference sheet'!$A$2:$V$2329, 2,FALSE), "")</f>
        <v/>
      </c>
      <c r="E2537" s="35"/>
      <c r="F2537" s="34"/>
      <c r="G2537" s="40" t="str">
        <f t="shared" ca="1" si="120"/>
        <v/>
      </c>
      <c r="H2537" s="40" t="str">
        <f t="shared" ca="1" si="121"/>
        <v/>
      </c>
      <c r="I2537" s="36" t="str">
        <f>IF($A2537 = "", "",
IF(COUNTIF(MINIMUM_DAY_DATES[], Attendance!J2537) &gt; 0, VLOOKUP(Attendance!$G2537,MINIMUM_DAY_PERIOD_SCHEDULE[], 2,TRUE),
IF(COUNTIF(RALLY_DATES[], Attendance!J2537) &gt; 0, VLOOKUP(Attendance!$G2537,RALLY_PERIOD_SCHEDULE[], 2,TRUE),
IF(WEEKDAY(Attendance!$J2537) = 2,
       IF(COUNTIF(FINALS_WEEK_MONDAY_DATE[],Attendance!$J2537) &gt; 0, VLOOKUP(Attendance!$G2537,FINALS_WEEK_MONDAY_PERIOD_SCHEDULE[],2,TRUE),
       VLOOKUP(Attendance!$G2537,REGULAR_WEEK_SCHEDULE[],6,TRUE)),
IF(WEEKDAY($J2537) = 3,
       IF(COUNTIF(FINALS_WEEK_TUESDAY_DATE[],Attendance!$J2537) &gt; 0, VLOOKUP(Attendance!$G2537,FINALS_WEEK_TUESDAY_PERIOD_SCHEDULE[],2,TRUE),
       VLOOKUP(Attendance!$G2537,REGULAR_WEEK_SCHEDULE[[Tuesday]:[Period]],5,TRUE)),
IF(WEEKDAY(Attendance!$J2537) = 4,
        IF(COUNTIF(BLOCK_WEDNESDAY_DATES[],Attendance!$J2537) &gt; 0, VLOOKUP(Attendance!$G2537,BLOCK_WEDNESDAY_PERIOD_SCHEDULE[],2,TRUE),
        IF(COUNTIF(FINALS_WEEK_WEDNESDAY_DATE[],Attendance!$J2537) &gt; 0, VLOOKUP(Attendance!$G2537,FINALS_WEEK_WEDNESDAY_PERIOD_SCHEDULE[],2,TRUE),
       VLOOKUP(Attendance!$G2537,REGULAR_WEEK_SCHEDULE[[Wednesday]:[Period]],4,TRUE))),
IF(WEEKDAY($J2537) = 5,
       IF(COUNTIF(BLOCK_THURSDAY_DATES[],Attendance!$J2537) &gt; 0, VLOOKUP(Attendance!$G2537,BLOCK_THURSDAY_PERIOD_SCHEDULE[],2,TRUE),
       IF(COUNTIF(FINALS_WEEK_THURSDAY_DATE[],Attendance!$J2537) &gt; 0, VLOOKUP(Attendance!$G2537,FINALS_WEEK_THURSDAY_PERIOD_SCHEDULE[],2,TRUE),
       VLOOKUP(Attendance!$G2537,REGULAR_WEEK_SCHEDULE[[Thursday]:[Period]],3,TRUE))),
IF(WEEKDAY(Attendance!$J2537) = 6,
       IF(COUNTIF(FINALS_WEEK_FRIDAY_DATE[],Attendance!$J2537) &gt; 0, VLOOKUP(Attendance!$G2537,FINALS_WEEK_FRIDAY_PERIOD_SCHEDULE[],2,TRUE),
       VLOOKUP(Attendance!$G2537,REGULAR_WEEK_SCHEDULE[[Friday]:[Period]],2,TRUE))))))))))</f>
        <v/>
      </c>
      <c r="J2537" s="41" t="str">
        <f t="shared" ca="1" si="122"/>
        <v/>
      </c>
      <c r="K2537" s="41" t="str">
        <f>IF($A2537 &lt;&gt; "",VLOOKUP($A2537,'Student reference sheet'!$A$2:$V$2329, 7,FALSE), "")</f>
        <v/>
      </c>
      <c r="L2537" s="30" t="str">
        <f>IF($A2537 ="", "", VLOOKUP($A2537, 'Student reference sheet'!$A$2:$Z$2603,23,FALSE))</f>
        <v/>
      </c>
      <c r="M2537" s="30" t="str">
        <f>IF($A2537 ="", "", VLOOKUP($A2537, 'Student reference sheet'!$A$2:$Z$2603,24,FALSE))</f>
        <v/>
      </c>
      <c r="N2537" s="30" t="str">
        <f>IF($A2537 ="", "", VLOOKUP($A2537, 'Student reference sheet'!$A$2:$Z$2603,26,FALSE))</f>
        <v/>
      </c>
      <c r="O2537" s="30" t="str">
        <f>IF($A2537 ="", "", VLOOKUP($A2537, 'Student reference sheet'!$A$2:$Z$2603,25,FALSE))</f>
        <v/>
      </c>
      <c r="P2537" s="39" t="str">
        <f>IF($A2537 = "", "", IF(OR(VLOOKUP($A2537,'Student reference sheet'!$A$2:$V$2400,8,FALSE) = "R",  VLOOKUP($A2537,'Student reference sheet'!$A$2:$V$2400,8,FALSE) = "L"), "X", ""))</f>
        <v/>
      </c>
      <c r="Q2537" s="39" t="str">
        <f>IF($A2537 ="", "", VLOOKUP($A2537, 'Student reference sheet'!$A$2:$V$2603,22,FALSE))</f>
        <v/>
      </c>
      <c r="R2537" s="39" t="str">
        <f>IF($A2537 &lt;&gt; "",VLOOKUP($A2537,'Student reference sheet'!$A$2:$V$2329, 5,FALSE), "")</f>
        <v/>
      </c>
      <c r="S2537" s="39" t="str">
        <f>IF($A2537 &lt;&gt; "",VLOOKUP($A2537,'Student reference sheet'!$A$2:$V$2329, 6,FALSE), "")</f>
        <v/>
      </c>
      <c r="T2537" s="30" t="str">
        <f>IF($A2537 = "","",
IF(VLOOKUP($A2537,'Student reference sheet'!$A$2:$V$2329, 10,FALSE) = "Y", "Hispanic",
IF(VLOOKUP($A2537,'Student reference sheet'!$A$2:$V$2329,11,FALSE) &lt;&gt; "",
IF(VLOOKUP($A2537,'Student reference sheet'!$A$2:$V$2329,11,FALSE) = "UNK", "Unknown", VLOOKUP(VALUE(VLOOKUP($A2537,'Student reference sheet'!$A$2:$V$2329,11,FALSE)),'Ethnicity Reference'!$A$2:$B$22,2,FALSE)),
IF(VLOOKUP($A2537,'Student reference sheet'!$A$2:$V$2329,9,FALSE) &lt;&gt; "", VLOOKUP(VALUE(VLOOKUP($A2537,'Student reference sheet'!$A$2:$V$2329,9,FALSE)),'Ethnicity Reference'!$A$2:$B$22,2,FALSE),"Unknown"))))</f>
        <v/>
      </c>
      <c r="U2537" s="35"/>
    </row>
    <row r="2538" spans="1:21" ht="15.75">
      <c r="A2538" s="47"/>
      <c r="B2538" s="33"/>
      <c r="C2538" s="39" t="str">
        <f>IF($A2538 &lt;&gt; "",VLOOKUP($A2538,'Student reference sheet'!$A$2:$V$2329, 3,FALSE), "")</f>
        <v/>
      </c>
      <c r="D2538" s="39" t="str">
        <f>IF($A2538 &lt;&gt; "",VLOOKUP($A2538,'Student reference sheet'!$A$2:$V$2329, 2,FALSE), "")</f>
        <v/>
      </c>
      <c r="E2538" s="35"/>
      <c r="F2538" s="34"/>
      <c r="G2538" s="40" t="str">
        <f t="shared" ca="1" si="120"/>
        <v/>
      </c>
      <c r="H2538" s="40" t="str">
        <f t="shared" ca="1" si="121"/>
        <v/>
      </c>
      <c r="I2538" s="36" t="str">
        <f>IF($A2538 = "", "",
IF(COUNTIF(MINIMUM_DAY_DATES[], Attendance!J2538) &gt; 0, VLOOKUP(Attendance!$G2538,MINIMUM_DAY_PERIOD_SCHEDULE[], 2,TRUE),
IF(COUNTIF(RALLY_DATES[], Attendance!J2538) &gt; 0, VLOOKUP(Attendance!$G2538,RALLY_PERIOD_SCHEDULE[], 2,TRUE),
IF(WEEKDAY(Attendance!$J2538) = 2,
       IF(COUNTIF(FINALS_WEEK_MONDAY_DATE[],Attendance!$J2538) &gt; 0, VLOOKUP(Attendance!$G2538,FINALS_WEEK_MONDAY_PERIOD_SCHEDULE[],2,TRUE),
       VLOOKUP(Attendance!$G2538,REGULAR_WEEK_SCHEDULE[],6,TRUE)),
IF(WEEKDAY($J2538) = 3,
       IF(COUNTIF(FINALS_WEEK_TUESDAY_DATE[],Attendance!$J2538) &gt; 0, VLOOKUP(Attendance!$G2538,FINALS_WEEK_TUESDAY_PERIOD_SCHEDULE[],2,TRUE),
       VLOOKUP(Attendance!$G2538,REGULAR_WEEK_SCHEDULE[[Tuesday]:[Period]],5,TRUE)),
IF(WEEKDAY(Attendance!$J2538) = 4,
        IF(COUNTIF(BLOCK_WEDNESDAY_DATES[],Attendance!$J2538) &gt; 0, VLOOKUP(Attendance!$G2538,BLOCK_WEDNESDAY_PERIOD_SCHEDULE[],2,TRUE),
        IF(COUNTIF(FINALS_WEEK_WEDNESDAY_DATE[],Attendance!$J2538) &gt; 0, VLOOKUP(Attendance!$G2538,FINALS_WEEK_WEDNESDAY_PERIOD_SCHEDULE[],2,TRUE),
       VLOOKUP(Attendance!$G2538,REGULAR_WEEK_SCHEDULE[[Wednesday]:[Period]],4,TRUE))),
IF(WEEKDAY($J2538) = 5,
       IF(COUNTIF(BLOCK_THURSDAY_DATES[],Attendance!$J2538) &gt; 0, VLOOKUP(Attendance!$G2538,BLOCK_THURSDAY_PERIOD_SCHEDULE[],2,TRUE),
       IF(COUNTIF(FINALS_WEEK_THURSDAY_DATE[],Attendance!$J2538) &gt; 0, VLOOKUP(Attendance!$G2538,FINALS_WEEK_THURSDAY_PERIOD_SCHEDULE[],2,TRUE),
       VLOOKUP(Attendance!$G2538,REGULAR_WEEK_SCHEDULE[[Thursday]:[Period]],3,TRUE))),
IF(WEEKDAY(Attendance!$J2538) = 6,
       IF(COUNTIF(FINALS_WEEK_FRIDAY_DATE[],Attendance!$J2538) &gt; 0, VLOOKUP(Attendance!$G2538,FINALS_WEEK_FRIDAY_PERIOD_SCHEDULE[],2,TRUE),
       VLOOKUP(Attendance!$G2538,REGULAR_WEEK_SCHEDULE[[Friday]:[Period]],2,TRUE))))))))))</f>
        <v/>
      </c>
      <c r="J2538" s="41" t="str">
        <f t="shared" ca="1" si="122"/>
        <v/>
      </c>
      <c r="K2538" s="41" t="str">
        <f>IF($A2538 &lt;&gt; "",VLOOKUP($A2538,'Student reference sheet'!$A$2:$V$2329, 7,FALSE), "")</f>
        <v/>
      </c>
      <c r="L2538" s="30" t="str">
        <f>IF($A2538 ="", "", VLOOKUP($A2538, 'Student reference sheet'!$A$2:$Z$2603,23,FALSE))</f>
        <v/>
      </c>
      <c r="M2538" s="30" t="str">
        <f>IF($A2538 ="", "", VLOOKUP($A2538, 'Student reference sheet'!$A$2:$Z$2603,24,FALSE))</f>
        <v/>
      </c>
      <c r="N2538" s="30" t="str">
        <f>IF($A2538 ="", "", VLOOKUP($A2538, 'Student reference sheet'!$A$2:$Z$2603,26,FALSE))</f>
        <v/>
      </c>
      <c r="O2538" s="30" t="str">
        <f>IF($A2538 ="", "", VLOOKUP($A2538, 'Student reference sheet'!$A$2:$Z$2603,25,FALSE))</f>
        <v/>
      </c>
      <c r="P2538" s="39" t="str">
        <f>IF($A2538 = "", "", IF(OR(VLOOKUP($A2538,'Student reference sheet'!$A$2:$V$2400,8,FALSE) = "R",  VLOOKUP($A2538,'Student reference sheet'!$A$2:$V$2400,8,FALSE) = "L"), "X", ""))</f>
        <v/>
      </c>
      <c r="Q2538" s="39" t="str">
        <f>IF($A2538 ="", "", VLOOKUP($A2538, 'Student reference sheet'!$A$2:$V$2603,22,FALSE))</f>
        <v/>
      </c>
      <c r="R2538" s="39" t="str">
        <f>IF($A2538 &lt;&gt; "",VLOOKUP($A2538,'Student reference sheet'!$A$2:$V$2329, 5,FALSE), "")</f>
        <v/>
      </c>
      <c r="S2538" s="39" t="str">
        <f>IF($A2538 &lt;&gt; "",VLOOKUP($A2538,'Student reference sheet'!$A$2:$V$2329, 6,FALSE), "")</f>
        <v/>
      </c>
      <c r="T2538" s="30" t="str">
        <f>IF($A2538 = "","",
IF(VLOOKUP($A2538,'Student reference sheet'!$A$2:$V$2329, 10,FALSE) = "Y", "Hispanic",
IF(VLOOKUP($A2538,'Student reference sheet'!$A$2:$V$2329,11,FALSE) &lt;&gt; "",
IF(VLOOKUP($A2538,'Student reference sheet'!$A$2:$V$2329,11,FALSE) = "UNK", "Unknown", VLOOKUP(VALUE(VLOOKUP($A2538,'Student reference sheet'!$A$2:$V$2329,11,FALSE)),'Ethnicity Reference'!$A$2:$B$22,2,FALSE)),
IF(VLOOKUP($A2538,'Student reference sheet'!$A$2:$V$2329,9,FALSE) &lt;&gt; "", VLOOKUP(VALUE(VLOOKUP($A2538,'Student reference sheet'!$A$2:$V$2329,9,FALSE)),'Ethnicity Reference'!$A$2:$B$22,2,FALSE),"Unknown"))))</f>
        <v/>
      </c>
      <c r="U2538" s="35"/>
    </row>
    <row r="2539" spans="1:21" ht="15.75">
      <c r="A2539" s="47"/>
      <c r="B2539" s="33"/>
      <c r="C2539" s="39" t="str">
        <f>IF($A2539 &lt;&gt; "",VLOOKUP($A2539,'Student reference sheet'!$A$2:$V$2329, 3,FALSE), "")</f>
        <v/>
      </c>
      <c r="D2539" s="39" t="str">
        <f>IF($A2539 &lt;&gt; "",VLOOKUP($A2539,'Student reference sheet'!$A$2:$V$2329, 2,FALSE), "")</f>
        <v/>
      </c>
      <c r="E2539" s="35"/>
      <c r="F2539" s="34"/>
      <c r="G2539" s="40" t="str">
        <f t="shared" ca="1" si="120"/>
        <v/>
      </c>
      <c r="H2539" s="40" t="str">
        <f t="shared" ca="1" si="121"/>
        <v/>
      </c>
      <c r="I2539" s="36" t="str">
        <f>IF($A2539 = "", "",
IF(COUNTIF(MINIMUM_DAY_DATES[], Attendance!J2539) &gt; 0, VLOOKUP(Attendance!$G2539,MINIMUM_DAY_PERIOD_SCHEDULE[], 2,TRUE),
IF(COUNTIF(RALLY_DATES[], Attendance!J2539) &gt; 0, VLOOKUP(Attendance!$G2539,RALLY_PERIOD_SCHEDULE[], 2,TRUE),
IF(WEEKDAY(Attendance!$J2539) = 2,
       IF(COUNTIF(FINALS_WEEK_MONDAY_DATE[],Attendance!$J2539) &gt; 0, VLOOKUP(Attendance!$G2539,FINALS_WEEK_MONDAY_PERIOD_SCHEDULE[],2,TRUE),
       VLOOKUP(Attendance!$G2539,REGULAR_WEEK_SCHEDULE[],6,TRUE)),
IF(WEEKDAY($J2539) = 3,
       IF(COUNTIF(FINALS_WEEK_TUESDAY_DATE[],Attendance!$J2539) &gt; 0, VLOOKUP(Attendance!$G2539,FINALS_WEEK_TUESDAY_PERIOD_SCHEDULE[],2,TRUE),
       VLOOKUP(Attendance!$G2539,REGULAR_WEEK_SCHEDULE[[Tuesday]:[Period]],5,TRUE)),
IF(WEEKDAY(Attendance!$J2539) = 4,
        IF(COUNTIF(BLOCK_WEDNESDAY_DATES[],Attendance!$J2539) &gt; 0, VLOOKUP(Attendance!$G2539,BLOCK_WEDNESDAY_PERIOD_SCHEDULE[],2,TRUE),
        IF(COUNTIF(FINALS_WEEK_WEDNESDAY_DATE[],Attendance!$J2539) &gt; 0, VLOOKUP(Attendance!$G2539,FINALS_WEEK_WEDNESDAY_PERIOD_SCHEDULE[],2,TRUE),
       VLOOKUP(Attendance!$G2539,REGULAR_WEEK_SCHEDULE[[Wednesday]:[Period]],4,TRUE))),
IF(WEEKDAY($J2539) = 5,
       IF(COUNTIF(BLOCK_THURSDAY_DATES[],Attendance!$J2539) &gt; 0, VLOOKUP(Attendance!$G2539,BLOCK_THURSDAY_PERIOD_SCHEDULE[],2,TRUE),
       IF(COUNTIF(FINALS_WEEK_THURSDAY_DATE[],Attendance!$J2539) &gt; 0, VLOOKUP(Attendance!$G2539,FINALS_WEEK_THURSDAY_PERIOD_SCHEDULE[],2,TRUE),
       VLOOKUP(Attendance!$G2539,REGULAR_WEEK_SCHEDULE[[Thursday]:[Period]],3,TRUE))),
IF(WEEKDAY(Attendance!$J2539) = 6,
       IF(COUNTIF(FINALS_WEEK_FRIDAY_DATE[],Attendance!$J2539) &gt; 0, VLOOKUP(Attendance!$G2539,FINALS_WEEK_FRIDAY_PERIOD_SCHEDULE[],2,TRUE),
       VLOOKUP(Attendance!$G2539,REGULAR_WEEK_SCHEDULE[[Friday]:[Period]],2,TRUE))))))))))</f>
        <v/>
      </c>
      <c r="J2539" s="41" t="str">
        <f t="shared" ca="1" si="122"/>
        <v/>
      </c>
      <c r="K2539" s="41" t="str">
        <f>IF($A2539 &lt;&gt; "",VLOOKUP($A2539,'Student reference sheet'!$A$2:$V$2329, 7,FALSE), "")</f>
        <v/>
      </c>
      <c r="L2539" s="30" t="str">
        <f>IF($A2539 ="", "", VLOOKUP($A2539, 'Student reference sheet'!$A$2:$Z$2603,23,FALSE))</f>
        <v/>
      </c>
      <c r="M2539" s="30" t="str">
        <f>IF($A2539 ="", "", VLOOKUP($A2539, 'Student reference sheet'!$A$2:$Z$2603,24,FALSE))</f>
        <v/>
      </c>
      <c r="N2539" s="30" t="str">
        <f>IF($A2539 ="", "", VLOOKUP($A2539, 'Student reference sheet'!$A$2:$Z$2603,26,FALSE))</f>
        <v/>
      </c>
      <c r="O2539" s="30" t="str">
        <f>IF($A2539 ="", "", VLOOKUP($A2539, 'Student reference sheet'!$A$2:$Z$2603,25,FALSE))</f>
        <v/>
      </c>
      <c r="P2539" s="39" t="str">
        <f>IF($A2539 = "", "", IF(OR(VLOOKUP($A2539,'Student reference sheet'!$A$2:$V$2400,8,FALSE) = "R",  VLOOKUP($A2539,'Student reference sheet'!$A$2:$V$2400,8,FALSE) = "L"), "X", ""))</f>
        <v/>
      </c>
      <c r="Q2539" s="39" t="str">
        <f>IF($A2539 ="", "", VLOOKUP($A2539, 'Student reference sheet'!$A$2:$V$2603,22,FALSE))</f>
        <v/>
      </c>
      <c r="R2539" s="39" t="str">
        <f>IF($A2539 &lt;&gt; "",VLOOKUP($A2539,'Student reference sheet'!$A$2:$V$2329, 5,FALSE), "")</f>
        <v/>
      </c>
      <c r="S2539" s="39" t="str">
        <f>IF($A2539 &lt;&gt; "",VLOOKUP($A2539,'Student reference sheet'!$A$2:$V$2329, 6,FALSE), "")</f>
        <v/>
      </c>
      <c r="T2539" s="30" t="str">
        <f>IF($A2539 = "","",
IF(VLOOKUP($A2539,'Student reference sheet'!$A$2:$V$2329, 10,FALSE) = "Y", "Hispanic",
IF(VLOOKUP($A2539,'Student reference sheet'!$A$2:$V$2329,11,FALSE) &lt;&gt; "",
IF(VLOOKUP($A2539,'Student reference sheet'!$A$2:$V$2329,11,FALSE) = "UNK", "Unknown", VLOOKUP(VALUE(VLOOKUP($A2539,'Student reference sheet'!$A$2:$V$2329,11,FALSE)),'Ethnicity Reference'!$A$2:$B$22,2,FALSE)),
IF(VLOOKUP($A2539,'Student reference sheet'!$A$2:$V$2329,9,FALSE) &lt;&gt; "", VLOOKUP(VALUE(VLOOKUP($A2539,'Student reference sheet'!$A$2:$V$2329,9,FALSE)),'Ethnicity Reference'!$A$2:$B$22,2,FALSE),"Unknown"))))</f>
        <v/>
      </c>
      <c r="U2539" s="35"/>
    </row>
    <row r="2540" spans="1:21" ht="15.75">
      <c r="A2540" s="47"/>
      <c r="B2540" s="33"/>
      <c r="C2540" s="39" t="str">
        <f>IF($A2540 &lt;&gt; "",VLOOKUP($A2540,'Student reference sheet'!$A$2:$V$2329, 3,FALSE), "")</f>
        <v/>
      </c>
      <c r="D2540" s="39" t="str">
        <f>IF($A2540 &lt;&gt; "",VLOOKUP($A2540,'Student reference sheet'!$A$2:$V$2329, 2,FALSE), "")</f>
        <v/>
      </c>
      <c r="E2540" s="35"/>
      <c r="F2540" s="34"/>
      <c r="G2540" s="40" t="str">
        <f t="shared" ca="1" si="120"/>
        <v/>
      </c>
      <c r="H2540" s="40" t="str">
        <f t="shared" ca="1" si="121"/>
        <v/>
      </c>
      <c r="I2540" s="36" t="str">
        <f>IF($A2540 = "", "",
IF(COUNTIF(MINIMUM_DAY_DATES[], Attendance!J2540) &gt; 0, VLOOKUP(Attendance!$G2540,MINIMUM_DAY_PERIOD_SCHEDULE[], 2,TRUE),
IF(COUNTIF(RALLY_DATES[], Attendance!J2540) &gt; 0, VLOOKUP(Attendance!$G2540,RALLY_PERIOD_SCHEDULE[], 2,TRUE),
IF(WEEKDAY(Attendance!$J2540) = 2,
       IF(COUNTIF(FINALS_WEEK_MONDAY_DATE[],Attendance!$J2540) &gt; 0, VLOOKUP(Attendance!$G2540,FINALS_WEEK_MONDAY_PERIOD_SCHEDULE[],2,TRUE),
       VLOOKUP(Attendance!$G2540,REGULAR_WEEK_SCHEDULE[],6,TRUE)),
IF(WEEKDAY($J2540) = 3,
       IF(COUNTIF(FINALS_WEEK_TUESDAY_DATE[],Attendance!$J2540) &gt; 0, VLOOKUP(Attendance!$G2540,FINALS_WEEK_TUESDAY_PERIOD_SCHEDULE[],2,TRUE),
       VLOOKUP(Attendance!$G2540,REGULAR_WEEK_SCHEDULE[[Tuesday]:[Period]],5,TRUE)),
IF(WEEKDAY(Attendance!$J2540) = 4,
        IF(COUNTIF(BLOCK_WEDNESDAY_DATES[],Attendance!$J2540) &gt; 0, VLOOKUP(Attendance!$G2540,BLOCK_WEDNESDAY_PERIOD_SCHEDULE[],2,TRUE),
        IF(COUNTIF(FINALS_WEEK_WEDNESDAY_DATE[],Attendance!$J2540) &gt; 0, VLOOKUP(Attendance!$G2540,FINALS_WEEK_WEDNESDAY_PERIOD_SCHEDULE[],2,TRUE),
       VLOOKUP(Attendance!$G2540,REGULAR_WEEK_SCHEDULE[[Wednesday]:[Period]],4,TRUE))),
IF(WEEKDAY($J2540) = 5,
       IF(COUNTIF(BLOCK_THURSDAY_DATES[],Attendance!$J2540) &gt; 0, VLOOKUP(Attendance!$G2540,BLOCK_THURSDAY_PERIOD_SCHEDULE[],2,TRUE),
       IF(COUNTIF(FINALS_WEEK_THURSDAY_DATE[],Attendance!$J2540) &gt; 0, VLOOKUP(Attendance!$G2540,FINALS_WEEK_THURSDAY_PERIOD_SCHEDULE[],2,TRUE),
       VLOOKUP(Attendance!$G2540,REGULAR_WEEK_SCHEDULE[[Thursday]:[Period]],3,TRUE))),
IF(WEEKDAY(Attendance!$J2540) = 6,
       IF(COUNTIF(FINALS_WEEK_FRIDAY_DATE[],Attendance!$J2540) &gt; 0, VLOOKUP(Attendance!$G2540,FINALS_WEEK_FRIDAY_PERIOD_SCHEDULE[],2,TRUE),
       VLOOKUP(Attendance!$G2540,REGULAR_WEEK_SCHEDULE[[Friday]:[Period]],2,TRUE))))))))))</f>
        <v/>
      </c>
      <c r="J2540" s="41" t="str">
        <f t="shared" ca="1" si="122"/>
        <v/>
      </c>
      <c r="K2540" s="41" t="str">
        <f>IF($A2540 &lt;&gt; "",VLOOKUP($A2540,'Student reference sheet'!$A$2:$V$2329, 7,FALSE), "")</f>
        <v/>
      </c>
      <c r="L2540" s="30" t="str">
        <f>IF($A2540 ="", "", VLOOKUP($A2540, 'Student reference sheet'!$A$2:$Z$2603,23,FALSE))</f>
        <v/>
      </c>
      <c r="M2540" s="30" t="str">
        <f>IF($A2540 ="", "", VLOOKUP($A2540, 'Student reference sheet'!$A$2:$Z$2603,24,FALSE))</f>
        <v/>
      </c>
      <c r="N2540" s="30" t="str">
        <f>IF($A2540 ="", "", VLOOKUP($A2540, 'Student reference sheet'!$A$2:$Z$2603,26,FALSE))</f>
        <v/>
      </c>
      <c r="O2540" s="30" t="str">
        <f>IF($A2540 ="", "", VLOOKUP($A2540, 'Student reference sheet'!$A$2:$Z$2603,25,FALSE))</f>
        <v/>
      </c>
      <c r="P2540" s="39" t="str">
        <f>IF($A2540 = "", "", IF(OR(VLOOKUP($A2540,'Student reference sheet'!$A$2:$V$2400,8,FALSE) = "R",  VLOOKUP($A2540,'Student reference sheet'!$A$2:$V$2400,8,FALSE) = "L"), "X", ""))</f>
        <v/>
      </c>
      <c r="Q2540" s="39" t="str">
        <f>IF($A2540 ="", "", VLOOKUP($A2540, 'Student reference sheet'!$A$2:$V$2603,22,FALSE))</f>
        <v/>
      </c>
      <c r="R2540" s="39" t="str">
        <f>IF($A2540 &lt;&gt; "",VLOOKUP($A2540,'Student reference sheet'!$A$2:$V$2329, 5,FALSE), "")</f>
        <v/>
      </c>
      <c r="S2540" s="39" t="str">
        <f>IF($A2540 &lt;&gt; "",VLOOKUP($A2540,'Student reference sheet'!$A$2:$V$2329, 6,FALSE), "")</f>
        <v/>
      </c>
      <c r="T2540" s="30" t="str">
        <f>IF($A2540 = "","",
IF(VLOOKUP($A2540,'Student reference sheet'!$A$2:$V$2329, 10,FALSE) = "Y", "Hispanic",
IF(VLOOKUP($A2540,'Student reference sheet'!$A$2:$V$2329,11,FALSE) &lt;&gt; "",
IF(VLOOKUP($A2540,'Student reference sheet'!$A$2:$V$2329,11,FALSE) = "UNK", "Unknown", VLOOKUP(VALUE(VLOOKUP($A2540,'Student reference sheet'!$A$2:$V$2329,11,FALSE)),'Ethnicity Reference'!$A$2:$B$22,2,FALSE)),
IF(VLOOKUP($A2540,'Student reference sheet'!$A$2:$V$2329,9,FALSE) &lt;&gt; "", VLOOKUP(VALUE(VLOOKUP($A2540,'Student reference sheet'!$A$2:$V$2329,9,FALSE)),'Ethnicity Reference'!$A$2:$B$22,2,FALSE),"Unknown"))))</f>
        <v/>
      </c>
      <c r="U2540" s="35"/>
    </row>
    <row r="2541" spans="1:21" ht="15.75">
      <c r="A2541" s="47"/>
      <c r="B2541" s="33"/>
      <c r="C2541" s="39" t="str">
        <f>IF($A2541 &lt;&gt; "",VLOOKUP($A2541,'Student reference sheet'!$A$2:$V$2329, 3,FALSE), "")</f>
        <v/>
      </c>
      <c r="D2541" s="39" t="str">
        <f>IF($A2541 &lt;&gt; "",VLOOKUP($A2541,'Student reference sheet'!$A$2:$V$2329, 2,FALSE), "")</f>
        <v/>
      </c>
      <c r="E2541" s="35"/>
      <c r="F2541" s="34"/>
      <c r="G2541" s="40" t="str">
        <f t="shared" ca="1" si="120"/>
        <v/>
      </c>
      <c r="H2541" s="40" t="str">
        <f t="shared" ca="1" si="121"/>
        <v/>
      </c>
      <c r="I2541" s="36" t="str">
        <f>IF($A2541 = "", "",
IF(COUNTIF(MINIMUM_DAY_DATES[], Attendance!J2541) &gt; 0, VLOOKUP(Attendance!$G2541,MINIMUM_DAY_PERIOD_SCHEDULE[], 2,TRUE),
IF(COUNTIF(RALLY_DATES[], Attendance!J2541) &gt; 0, VLOOKUP(Attendance!$G2541,RALLY_PERIOD_SCHEDULE[], 2,TRUE),
IF(WEEKDAY(Attendance!$J2541) = 2,
       IF(COUNTIF(FINALS_WEEK_MONDAY_DATE[],Attendance!$J2541) &gt; 0, VLOOKUP(Attendance!$G2541,FINALS_WEEK_MONDAY_PERIOD_SCHEDULE[],2,TRUE),
       VLOOKUP(Attendance!$G2541,REGULAR_WEEK_SCHEDULE[],6,TRUE)),
IF(WEEKDAY($J2541) = 3,
       IF(COUNTIF(FINALS_WEEK_TUESDAY_DATE[],Attendance!$J2541) &gt; 0, VLOOKUP(Attendance!$G2541,FINALS_WEEK_TUESDAY_PERIOD_SCHEDULE[],2,TRUE),
       VLOOKUP(Attendance!$G2541,REGULAR_WEEK_SCHEDULE[[Tuesday]:[Period]],5,TRUE)),
IF(WEEKDAY(Attendance!$J2541) = 4,
        IF(COUNTIF(BLOCK_WEDNESDAY_DATES[],Attendance!$J2541) &gt; 0, VLOOKUP(Attendance!$G2541,BLOCK_WEDNESDAY_PERIOD_SCHEDULE[],2,TRUE),
        IF(COUNTIF(FINALS_WEEK_WEDNESDAY_DATE[],Attendance!$J2541) &gt; 0, VLOOKUP(Attendance!$G2541,FINALS_WEEK_WEDNESDAY_PERIOD_SCHEDULE[],2,TRUE),
       VLOOKUP(Attendance!$G2541,REGULAR_WEEK_SCHEDULE[[Wednesday]:[Period]],4,TRUE))),
IF(WEEKDAY($J2541) = 5,
       IF(COUNTIF(BLOCK_THURSDAY_DATES[],Attendance!$J2541) &gt; 0, VLOOKUP(Attendance!$G2541,BLOCK_THURSDAY_PERIOD_SCHEDULE[],2,TRUE),
       IF(COUNTIF(FINALS_WEEK_THURSDAY_DATE[],Attendance!$J2541) &gt; 0, VLOOKUP(Attendance!$G2541,FINALS_WEEK_THURSDAY_PERIOD_SCHEDULE[],2,TRUE),
       VLOOKUP(Attendance!$G2541,REGULAR_WEEK_SCHEDULE[[Thursday]:[Period]],3,TRUE))),
IF(WEEKDAY(Attendance!$J2541) = 6,
       IF(COUNTIF(FINALS_WEEK_FRIDAY_DATE[],Attendance!$J2541) &gt; 0, VLOOKUP(Attendance!$G2541,FINALS_WEEK_FRIDAY_PERIOD_SCHEDULE[],2,TRUE),
       VLOOKUP(Attendance!$G2541,REGULAR_WEEK_SCHEDULE[[Friday]:[Period]],2,TRUE))))))))))</f>
        <v/>
      </c>
      <c r="J2541" s="41" t="str">
        <f t="shared" ca="1" si="122"/>
        <v/>
      </c>
      <c r="K2541" s="41" t="str">
        <f>IF($A2541 &lt;&gt; "",VLOOKUP($A2541,'Student reference sheet'!$A$2:$V$2329, 7,FALSE), "")</f>
        <v/>
      </c>
      <c r="L2541" s="30" t="str">
        <f>IF($A2541 ="", "", VLOOKUP($A2541, 'Student reference sheet'!$A$2:$Z$2603,23,FALSE))</f>
        <v/>
      </c>
      <c r="M2541" s="30" t="str">
        <f>IF($A2541 ="", "", VLOOKUP($A2541, 'Student reference sheet'!$A$2:$Z$2603,24,FALSE))</f>
        <v/>
      </c>
      <c r="N2541" s="30" t="str">
        <f>IF($A2541 ="", "", VLOOKUP($A2541, 'Student reference sheet'!$A$2:$Z$2603,26,FALSE))</f>
        <v/>
      </c>
      <c r="O2541" s="30" t="str">
        <f>IF($A2541 ="", "", VLOOKUP($A2541, 'Student reference sheet'!$A$2:$Z$2603,25,FALSE))</f>
        <v/>
      </c>
      <c r="P2541" s="39" t="str">
        <f>IF($A2541 = "", "", IF(OR(VLOOKUP($A2541,'Student reference sheet'!$A$2:$V$2400,8,FALSE) = "R",  VLOOKUP($A2541,'Student reference sheet'!$A$2:$V$2400,8,FALSE) = "L"), "X", ""))</f>
        <v/>
      </c>
      <c r="Q2541" s="39" t="str">
        <f>IF($A2541 ="", "", VLOOKUP($A2541, 'Student reference sheet'!$A$2:$V$2603,22,FALSE))</f>
        <v/>
      </c>
      <c r="R2541" s="39" t="str">
        <f>IF($A2541 &lt;&gt; "",VLOOKUP($A2541,'Student reference sheet'!$A$2:$V$2329, 5,FALSE), "")</f>
        <v/>
      </c>
      <c r="S2541" s="39" t="str">
        <f>IF($A2541 &lt;&gt; "",VLOOKUP($A2541,'Student reference sheet'!$A$2:$V$2329, 6,FALSE), "")</f>
        <v/>
      </c>
      <c r="T2541" s="30" t="str">
        <f>IF($A2541 = "","",
IF(VLOOKUP($A2541,'Student reference sheet'!$A$2:$V$2329, 10,FALSE) = "Y", "Hispanic",
IF(VLOOKUP($A2541,'Student reference sheet'!$A$2:$V$2329,11,FALSE) &lt;&gt; "",
IF(VLOOKUP($A2541,'Student reference sheet'!$A$2:$V$2329,11,FALSE) = "UNK", "Unknown", VLOOKUP(VALUE(VLOOKUP($A2541,'Student reference sheet'!$A$2:$V$2329,11,FALSE)),'Ethnicity Reference'!$A$2:$B$22,2,FALSE)),
IF(VLOOKUP($A2541,'Student reference sheet'!$A$2:$V$2329,9,FALSE) &lt;&gt; "", VLOOKUP(VALUE(VLOOKUP($A2541,'Student reference sheet'!$A$2:$V$2329,9,FALSE)),'Ethnicity Reference'!$A$2:$B$22,2,FALSE),"Unknown"))))</f>
        <v/>
      </c>
      <c r="U2541" s="35"/>
    </row>
    <row r="2542" spans="1:21" ht="15.75">
      <c r="A2542" s="47"/>
      <c r="B2542" s="33"/>
      <c r="C2542" s="39" t="str">
        <f>IF($A2542 &lt;&gt; "",VLOOKUP($A2542,'Student reference sheet'!$A$2:$V$2329, 3,FALSE), "")</f>
        <v/>
      </c>
      <c r="D2542" s="39" t="str">
        <f>IF($A2542 &lt;&gt; "",VLOOKUP($A2542,'Student reference sheet'!$A$2:$V$2329, 2,FALSE), "")</f>
        <v/>
      </c>
      <c r="E2542" s="35"/>
      <c r="F2542" s="34"/>
      <c r="G2542" s="40" t="str">
        <f t="shared" ca="1" si="120"/>
        <v/>
      </c>
      <c r="H2542" s="40" t="str">
        <f t="shared" ca="1" si="121"/>
        <v/>
      </c>
      <c r="I2542" s="36" t="str">
        <f>IF($A2542 = "", "",
IF(COUNTIF(MINIMUM_DAY_DATES[], Attendance!J2542) &gt; 0, VLOOKUP(Attendance!$G2542,MINIMUM_DAY_PERIOD_SCHEDULE[], 2,TRUE),
IF(COUNTIF(RALLY_DATES[], Attendance!J2542) &gt; 0, VLOOKUP(Attendance!$G2542,RALLY_PERIOD_SCHEDULE[], 2,TRUE),
IF(WEEKDAY(Attendance!$J2542) = 2,
       IF(COUNTIF(FINALS_WEEK_MONDAY_DATE[],Attendance!$J2542) &gt; 0, VLOOKUP(Attendance!$G2542,FINALS_WEEK_MONDAY_PERIOD_SCHEDULE[],2,TRUE),
       VLOOKUP(Attendance!$G2542,REGULAR_WEEK_SCHEDULE[],6,TRUE)),
IF(WEEKDAY($J2542) = 3,
       IF(COUNTIF(FINALS_WEEK_TUESDAY_DATE[],Attendance!$J2542) &gt; 0, VLOOKUP(Attendance!$G2542,FINALS_WEEK_TUESDAY_PERIOD_SCHEDULE[],2,TRUE),
       VLOOKUP(Attendance!$G2542,REGULAR_WEEK_SCHEDULE[[Tuesday]:[Period]],5,TRUE)),
IF(WEEKDAY(Attendance!$J2542) = 4,
        IF(COUNTIF(BLOCK_WEDNESDAY_DATES[],Attendance!$J2542) &gt; 0, VLOOKUP(Attendance!$G2542,BLOCK_WEDNESDAY_PERIOD_SCHEDULE[],2,TRUE),
        IF(COUNTIF(FINALS_WEEK_WEDNESDAY_DATE[],Attendance!$J2542) &gt; 0, VLOOKUP(Attendance!$G2542,FINALS_WEEK_WEDNESDAY_PERIOD_SCHEDULE[],2,TRUE),
       VLOOKUP(Attendance!$G2542,REGULAR_WEEK_SCHEDULE[[Wednesday]:[Period]],4,TRUE))),
IF(WEEKDAY($J2542) = 5,
       IF(COUNTIF(BLOCK_THURSDAY_DATES[],Attendance!$J2542) &gt; 0, VLOOKUP(Attendance!$G2542,BLOCK_THURSDAY_PERIOD_SCHEDULE[],2,TRUE),
       IF(COUNTIF(FINALS_WEEK_THURSDAY_DATE[],Attendance!$J2542) &gt; 0, VLOOKUP(Attendance!$G2542,FINALS_WEEK_THURSDAY_PERIOD_SCHEDULE[],2,TRUE),
       VLOOKUP(Attendance!$G2542,REGULAR_WEEK_SCHEDULE[[Thursday]:[Period]],3,TRUE))),
IF(WEEKDAY(Attendance!$J2542) = 6,
       IF(COUNTIF(FINALS_WEEK_FRIDAY_DATE[],Attendance!$J2542) &gt; 0, VLOOKUP(Attendance!$G2542,FINALS_WEEK_FRIDAY_PERIOD_SCHEDULE[],2,TRUE),
       VLOOKUP(Attendance!$G2542,REGULAR_WEEK_SCHEDULE[[Friday]:[Period]],2,TRUE))))))))))</f>
        <v/>
      </c>
      <c r="J2542" s="41" t="str">
        <f t="shared" ca="1" si="122"/>
        <v/>
      </c>
      <c r="K2542" s="41" t="str">
        <f>IF($A2542 &lt;&gt; "",VLOOKUP($A2542,'Student reference sheet'!$A$2:$V$2329, 7,FALSE), "")</f>
        <v/>
      </c>
      <c r="L2542" s="30" t="str">
        <f>IF($A2542 ="", "", VLOOKUP($A2542, 'Student reference sheet'!$A$2:$Z$2603,23,FALSE))</f>
        <v/>
      </c>
      <c r="M2542" s="30" t="str">
        <f>IF($A2542 ="", "", VLOOKUP($A2542, 'Student reference sheet'!$A$2:$Z$2603,24,FALSE))</f>
        <v/>
      </c>
      <c r="N2542" s="30" t="str">
        <f>IF($A2542 ="", "", VLOOKUP($A2542, 'Student reference sheet'!$A$2:$Z$2603,26,FALSE))</f>
        <v/>
      </c>
      <c r="O2542" s="30" t="str">
        <f>IF($A2542 ="", "", VLOOKUP($A2542, 'Student reference sheet'!$A$2:$Z$2603,25,FALSE))</f>
        <v/>
      </c>
      <c r="P2542" s="39" t="str">
        <f>IF($A2542 = "", "", IF(OR(VLOOKUP($A2542,'Student reference sheet'!$A$2:$V$2400,8,FALSE) = "R",  VLOOKUP($A2542,'Student reference sheet'!$A$2:$V$2400,8,FALSE) = "L"), "X", ""))</f>
        <v/>
      </c>
      <c r="Q2542" s="39" t="str">
        <f>IF($A2542 ="", "", VLOOKUP($A2542, 'Student reference sheet'!$A$2:$V$2603,22,FALSE))</f>
        <v/>
      </c>
      <c r="R2542" s="39" t="str">
        <f>IF($A2542 &lt;&gt; "",VLOOKUP($A2542,'Student reference sheet'!$A$2:$V$2329, 5,FALSE), "")</f>
        <v/>
      </c>
      <c r="S2542" s="39" t="str">
        <f>IF($A2542 &lt;&gt; "",VLOOKUP($A2542,'Student reference sheet'!$A$2:$V$2329, 6,FALSE), "")</f>
        <v/>
      </c>
      <c r="T2542" s="30" t="str">
        <f>IF($A2542 = "","",
IF(VLOOKUP($A2542,'Student reference sheet'!$A$2:$V$2329, 10,FALSE) = "Y", "Hispanic",
IF(VLOOKUP($A2542,'Student reference sheet'!$A$2:$V$2329,11,FALSE) &lt;&gt; "",
IF(VLOOKUP($A2542,'Student reference sheet'!$A$2:$V$2329,11,FALSE) = "UNK", "Unknown", VLOOKUP(VALUE(VLOOKUP($A2542,'Student reference sheet'!$A$2:$V$2329,11,FALSE)),'Ethnicity Reference'!$A$2:$B$22,2,FALSE)),
IF(VLOOKUP($A2542,'Student reference sheet'!$A$2:$V$2329,9,FALSE) &lt;&gt; "", VLOOKUP(VALUE(VLOOKUP($A2542,'Student reference sheet'!$A$2:$V$2329,9,FALSE)),'Ethnicity Reference'!$A$2:$B$22,2,FALSE),"Unknown"))))</f>
        <v/>
      </c>
      <c r="U2542" s="35"/>
    </row>
    <row r="2543" spans="1:21" ht="15.75">
      <c r="A2543" s="47"/>
      <c r="B2543" s="33"/>
      <c r="C2543" s="39" t="str">
        <f>IF($A2543 &lt;&gt; "",VLOOKUP($A2543,'Student reference sheet'!$A$2:$V$2329, 3,FALSE), "")</f>
        <v/>
      </c>
      <c r="D2543" s="39" t="str">
        <f>IF($A2543 &lt;&gt; "",VLOOKUP($A2543,'Student reference sheet'!$A$2:$V$2329, 2,FALSE), "")</f>
        <v/>
      </c>
      <c r="E2543" s="35"/>
      <c r="F2543" s="34"/>
      <c r="G2543" s="40" t="str">
        <f t="shared" ca="1" si="120"/>
        <v/>
      </c>
      <c r="H2543" s="40" t="str">
        <f t="shared" ca="1" si="121"/>
        <v/>
      </c>
      <c r="I2543" s="36" t="str">
        <f>IF($A2543 = "", "",
IF(COUNTIF(MINIMUM_DAY_DATES[], Attendance!J2543) &gt; 0, VLOOKUP(Attendance!$G2543,MINIMUM_DAY_PERIOD_SCHEDULE[], 2,TRUE),
IF(COUNTIF(RALLY_DATES[], Attendance!J2543) &gt; 0, VLOOKUP(Attendance!$G2543,RALLY_PERIOD_SCHEDULE[], 2,TRUE),
IF(WEEKDAY(Attendance!$J2543) = 2,
       IF(COUNTIF(FINALS_WEEK_MONDAY_DATE[],Attendance!$J2543) &gt; 0, VLOOKUP(Attendance!$G2543,FINALS_WEEK_MONDAY_PERIOD_SCHEDULE[],2,TRUE),
       VLOOKUP(Attendance!$G2543,REGULAR_WEEK_SCHEDULE[],6,TRUE)),
IF(WEEKDAY($J2543) = 3,
       IF(COUNTIF(FINALS_WEEK_TUESDAY_DATE[],Attendance!$J2543) &gt; 0, VLOOKUP(Attendance!$G2543,FINALS_WEEK_TUESDAY_PERIOD_SCHEDULE[],2,TRUE),
       VLOOKUP(Attendance!$G2543,REGULAR_WEEK_SCHEDULE[[Tuesday]:[Period]],5,TRUE)),
IF(WEEKDAY(Attendance!$J2543) = 4,
        IF(COUNTIF(BLOCK_WEDNESDAY_DATES[],Attendance!$J2543) &gt; 0, VLOOKUP(Attendance!$G2543,BLOCK_WEDNESDAY_PERIOD_SCHEDULE[],2,TRUE),
        IF(COUNTIF(FINALS_WEEK_WEDNESDAY_DATE[],Attendance!$J2543) &gt; 0, VLOOKUP(Attendance!$G2543,FINALS_WEEK_WEDNESDAY_PERIOD_SCHEDULE[],2,TRUE),
       VLOOKUP(Attendance!$G2543,REGULAR_WEEK_SCHEDULE[[Wednesday]:[Period]],4,TRUE))),
IF(WEEKDAY($J2543) = 5,
       IF(COUNTIF(BLOCK_THURSDAY_DATES[],Attendance!$J2543) &gt; 0, VLOOKUP(Attendance!$G2543,BLOCK_THURSDAY_PERIOD_SCHEDULE[],2,TRUE),
       IF(COUNTIF(FINALS_WEEK_THURSDAY_DATE[],Attendance!$J2543) &gt; 0, VLOOKUP(Attendance!$G2543,FINALS_WEEK_THURSDAY_PERIOD_SCHEDULE[],2,TRUE),
       VLOOKUP(Attendance!$G2543,REGULAR_WEEK_SCHEDULE[[Thursday]:[Period]],3,TRUE))),
IF(WEEKDAY(Attendance!$J2543) = 6,
       IF(COUNTIF(FINALS_WEEK_FRIDAY_DATE[],Attendance!$J2543) &gt; 0, VLOOKUP(Attendance!$G2543,FINALS_WEEK_FRIDAY_PERIOD_SCHEDULE[],2,TRUE),
       VLOOKUP(Attendance!$G2543,REGULAR_WEEK_SCHEDULE[[Friday]:[Period]],2,TRUE))))))))))</f>
        <v/>
      </c>
      <c r="J2543" s="41" t="str">
        <f t="shared" ca="1" si="122"/>
        <v/>
      </c>
      <c r="K2543" s="41" t="str">
        <f>IF($A2543 &lt;&gt; "",VLOOKUP($A2543,'Student reference sheet'!$A$2:$V$2329, 7,FALSE), "")</f>
        <v/>
      </c>
      <c r="L2543" s="30" t="str">
        <f>IF($A2543 ="", "", VLOOKUP($A2543, 'Student reference sheet'!$A$2:$Z$2603,23,FALSE))</f>
        <v/>
      </c>
      <c r="M2543" s="30" t="str">
        <f>IF($A2543 ="", "", VLOOKUP($A2543, 'Student reference sheet'!$A$2:$Z$2603,24,FALSE))</f>
        <v/>
      </c>
      <c r="N2543" s="30" t="str">
        <f>IF($A2543 ="", "", VLOOKUP($A2543, 'Student reference sheet'!$A$2:$Z$2603,26,FALSE))</f>
        <v/>
      </c>
      <c r="O2543" s="30" t="str">
        <f>IF($A2543 ="", "", VLOOKUP($A2543, 'Student reference sheet'!$A$2:$Z$2603,25,FALSE))</f>
        <v/>
      </c>
      <c r="P2543" s="39" t="str">
        <f>IF($A2543 = "", "", IF(OR(VLOOKUP($A2543,'Student reference sheet'!$A$2:$V$2400,8,FALSE) = "R",  VLOOKUP($A2543,'Student reference sheet'!$A$2:$V$2400,8,FALSE) = "L"), "X", ""))</f>
        <v/>
      </c>
      <c r="Q2543" s="39" t="str">
        <f>IF($A2543 ="", "", VLOOKUP($A2543, 'Student reference sheet'!$A$2:$V$2603,22,FALSE))</f>
        <v/>
      </c>
      <c r="R2543" s="39" t="str">
        <f>IF($A2543 &lt;&gt; "",VLOOKUP($A2543,'Student reference sheet'!$A$2:$V$2329, 5,FALSE), "")</f>
        <v/>
      </c>
      <c r="S2543" s="39" t="str">
        <f>IF($A2543 &lt;&gt; "",VLOOKUP($A2543,'Student reference sheet'!$A$2:$V$2329, 6,FALSE), "")</f>
        <v/>
      </c>
      <c r="T2543" s="30" t="str">
        <f>IF($A2543 = "","",
IF(VLOOKUP($A2543,'Student reference sheet'!$A$2:$V$2329, 10,FALSE) = "Y", "Hispanic",
IF(VLOOKUP($A2543,'Student reference sheet'!$A$2:$V$2329,11,FALSE) &lt;&gt; "",
IF(VLOOKUP($A2543,'Student reference sheet'!$A$2:$V$2329,11,FALSE) = "UNK", "Unknown", VLOOKUP(VALUE(VLOOKUP($A2543,'Student reference sheet'!$A$2:$V$2329,11,FALSE)),'Ethnicity Reference'!$A$2:$B$22,2,FALSE)),
IF(VLOOKUP($A2543,'Student reference sheet'!$A$2:$V$2329,9,FALSE) &lt;&gt; "", VLOOKUP(VALUE(VLOOKUP($A2543,'Student reference sheet'!$A$2:$V$2329,9,FALSE)),'Ethnicity Reference'!$A$2:$B$22,2,FALSE),"Unknown"))))</f>
        <v/>
      </c>
      <c r="U2543" s="35"/>
    </row>
    <row r="2544" spans="1:21" ht="15.75">
      <c r="A2544" s="47"/>
      <c r="B2544" s="33"/>
      <c r="C2544" s="39" t="str">
        <f>IF($A2544 &lt;&gt; "",VLOOKUP($A2544,'Student reference sheet'!$A$2:$V$2329, 3,FALSE), "")</f>
        <v/>
      </c>
      <c r="D2544" s="39" t="str">
        <f>IF($A2544 &lt;&gt; "",VLOOKUP($A2544,'Student reference sheet'!$A$2:$V$2329, 2,FALSE), "")</f>
        <v/>
      </c>
      <c r="E2544" s="35"/>
      <c r="F2544" s="34"/>
      <c r="G2544" s="40" t="str">
        <f t="shared" ca="1" si="120"/>
        <v/>
      </c>
      <c r="H2544" s="40" t="str">
        <f t="shared" ca="1" si="121"/>
        <v/>
      </c>
      <c r="I2544" s="36" t="str">
        <f>IF($A2544 = "", "",
IF(COUNTIF(MINIMUM_DAY_DATES[], Attendance!J2544) &gt; 0, VLOOKUP(Attendance!$G2544,MINIMUM_DAY_PERIOD_SCHEDULE[], 2,TRUE),
IF(COUNTIF(RALLY_DATES[], Attendance!J2544) &gt; 0, VLOOKUP(Attendance!$G2544,RALLY_PERIOD_SCHEDULE[], 2,TRUE),
IF(WEEKDAY(Attendance!$J2544) = 2,
       IF(COUNTIF(FINALS_WEEK_MONDAY_DATE[],Attendance!$J2544) &gt; 0, VLOOKUP(Attendance!$G2544,FINALS_WEEK_MONDAY_PERIOD_SCHEDULE[],2,TRUE),
       VLOOKUP(Attendance!$G2544,REGULAR_WEEK_SCHEDULE[],6,TRUE)),
IF(WEEKDAY($J2544) = 3,
       IF(COUNTIF(FINALS_WEEK_TUESDAY_DATE[],Attendance!$J2544) &gt; 0, VLOOKUP(Attendance!$G2544,FINALS_WEEK_TUESDAY_PERIOD_SCHEDULE[],2,TRUE),
       VLOOKUP(Attendance!$G2544,REGULAR_WEEK_SCHEDULE[[Tuesday]:[Period]],5,TRUE)),
IF(WEEKDAY(Attendance!$J2544) = 4,
        IF(COUNTIF(BLOCK_WEDNESDAY_DATES[],Attendance!$J2544) &gt; 0, VLOOKUP(Attendance!$G2544,BLOCK_WEDNESDAY_PERIOD_SCHEDULE[],2,TRUE),
        IF(COUNTIF(FINALS_WEEK_WEDNESDAY_DATE[],Attendance!$J2544) &gt; 0, VLOOKUP(Attendance!$G2544,FINALS_WEEK_WEDNESDAY_PERIOD_SCHEDULE[],2,TRUE),
       VLOOKUP(Attendance!$G2544,REGULAR_WEEK_SCHEDULE[[Wednesday]:[Period]],4,TRUE))),
IF(WEEKDAY($J2544) = 5,
       IF(COUNTIF(BLOCK_THURSDAY_DATES[],Attendance!$J2544) &gt; 0, VLOOKUP(Attendance!$G2544,BLOCK_THURSDAY_PERIOD_SCHEDULE[],2,TRUE),
       IF(COUNTIF(FINALS_WEEK_THURSDAY_DATE[],Attendance!$J2544) &gt; 0, VLOOKUP(Attendance!$G2544,FINALS_WEEK_THURSDAY_PERIOD_SCHEDULE[],2,TRUE),
       VLOOKUP(Attendance!$G2544,REGULAR_WEEK_SCHEDULE[[Thursday]:[Period]],3,TRUE))),
IF(WEEKDAY(Attendance!$J2544) = 6,
       IF(COUNTIF(FINALS_WEEK_FRIDAY_DATE[],Attendance!$J2544) &gt; 0, VLOOKUP(Attendance!$G2544,FINALS_WEEK_FRIDAY_PERIOD_SCHEDULE[],2,TRUE),
       VLOOKUP(Attendance!$G2544,REGULAR_WEEK_SCHEDULE[[Friday]:[Period]],2,TRUE))))))))))</f>
        <v/>
      </c>
      <c r="J2544" s="41" t="str">
        <f t="shared" ca="1" si="122"/>
        <v/>
      </c>
      <c r="K2544" s="41" t="str">
        <f>IF($A2544 &lt;&gt; "",VLOOKUP($A2544,'Student reference sheet'!$A$2:$V$2329, 7,FALSE), "")</f>
        <v/>
      </c>
      <c r="L2544" s="30" t="str">
        <f>IF($A2544 ="", "", VLOOKUP($A2544, 'Student reference sheet'!$A$2:$Z$2603,23,FALSE))</f>
        <v/>
      </c>
      <c r="M2544" s="30" t="str">
        <f>IF($A2544 ="", "", VLOOKUP($A2544, 'Student reference sheet'!$A$2:$Z$2603,24,FALSE))</f>
        <v/>
      </c>
      <c r="N2544" s="30" t="str">
        <f>IF($A2544 ="", "", VLOOKUP($A2544, 'Student reference sheet'!$A$2:$Z$2603,26,FALSE))</f>
        <v/>
      </c>
      <c r="O2544" s="30" t="str">
        <f>IF($A2544 ="", "", VLOOKUP($A2544, 'Student reference sheet'!$A$2:$Z$2603,25,FALSE))</f>
        <v/>
      </c>
      <c r="P2544" s="39" t="str">
        <f>IF($A2544 = "", "", IF(OR(VLOOKUP($A2544,'Student reference sheet'!$A$2:$V$2400,8,FALSE) = "R",  VLOOKUP($A2544,'Student reference sheet'!$A$2:$V$2400,8,FALSE) = "L"), "X", ""))</f>
        <v/>
      </c>
      <c r="Q2544" s="39" t="str">
        <f>IF($A2544 ="", "", VLOOKUP($A2544, 'Student reference sheet'!$A$2:$V$2603,22,FALSE))</f>
        <v/>
      </c>
      <c r="R2544" s="39" t="str">
        <f>IF($A2544 &lt;&gt; "",VLOOKUP($A2544,'Student reference sheet'!$A$2:$V$2329, 5,FALSE), "")</f>
        <v/>
      </c>
      <c r="S2544" s="39" t="str">
        <f>IF($A2544 &lt;&gt; "",VLOOKUP($A2544,'Student reference sheet'!$A$2:$V$2329, 6,FALSE), "")</f>
        <v/>
      </c>
      <c r="T2544" s="30" t="str">
        <f>IF($A2544 = "","",
IF(VLOOKUP($A2544,'Student reference sheet'!$A$2:$V$2329, 10,FALSE) = "Y", "Hispanic",
IF(VLOOKUP($A2544,'Student reference sheet'!$A$2:$V$2329,11,FALSE) &lt;&gt; "",
IF(VLOOKUP($A2544,'Student reference sheet'!$A$2:$V$2329,11,FALSE) = "UNK", "Unknown", VLOOKUP(VALUE(VLOOKUP($A2544,'Student reference sheet'!$A$2:$V$2329,11,FALSE)),'Ethnicity Reference'!$A$2:$B$22,2,FALSE)),
IF(VLOOKUP($A2544,'Student reference sheet'!$A$2:$V$2329,9,FALSE) &lt;&gt; "", VLOOKUP(VALUE(VLOOKUP($A2544,'Student reference sheet'!$A$2:$V$2329,9,FALSE)),'Ethnicity Reference'!$A$2:$B$22,2,FALSE),"Unknown"))))</f>
        <v/>
      </c>
      <c r="U2544" s="35"/>
    </row>
    <row r="2545" spans="1:21" ht="15.75">
      <c r="A2545" s="47"/>
      <c r="B2545" s="33"/>
      <c r="C2545" s="39" t="str">
        <f>IF($A2545 &lt;&gt; "",VLOOKUP($A2545,'Student reference sheet'!$A$2:$V$2329, 3,FALSE), "")</f>
        <v/>
      </c>
      <c r="D2545" s="39" t="str">
        <f>IF($A2545 &lt;&gt; "",VLOOKUP($A2545,'Student reference sheet'!$A$2:$V$2329, 2,FALSE), "")</f>
        <v/>
      </c>
      <c r="E2545" s="35"/>
      <c r="F2545" s="34"/>
      <c r="G2545" s="40" t="str">
        <f t="shared" ca="1" si="120"/>
        <v/>
      </c>
      <c r="H2545" s="40" t="str">
        <f t="shared" ca="1" si="121"/>
        <v/>
      </c>
      <c r="I2545" s="36" t="str">
        <f>IF($A2545 = "", "",
IF(COUNTIF(MINIMUM_DAY_DATES[], Attendance!J2545) &gt; 0, VLOOKUP(Attendance!$G2545,MINIMUM_DAY_PERIOD_SCHEDULE[], 2,TRUE),
IF(COUNTIF(RALLY_DATES[], Attendance!J2545) &gt; 0, VLOOKUP(Attendance!$G2545,RALLY_PERIOD_SCHEDULE[], 2,TRUE),
IF(WEEKDAY(Attendance!$J2545) = 2,
       IF(COUNTIF(FINALS_WEEK_MONDAY_DATE[],Attendance!$J2545) &gt; 0, VLOOKUP(Attendance!$G2545,FINALS_WEEK_MONDAY_PERIOD_SCHEDULE[],2,TRUE),
       VLOOKUP(Attendance!$G2545,REGULAR_WEEK_SCHEDULE[],6,TRUE)),
IF(WEEKDAY($J2545) = 3,
       IF(COUNTIF(FINALS_WEEK_TUESDAY_DATE[],Attendance!$J2545) &gt; 0, VLOOKUP(Attendance!$G2545,FINALS_WEEK_TUESDAY_PERIOD_SCHEDULE[],2,TRUE),
       VLOOKUP(Attendance!$G2545,REGULAR_WEEK_SCHEDULE[[Tuesday]:[Period]],5,TRUE)),
IF(WEEKDAY(Attendance!$J2545) = 4,
        IF(COUNTIF(BLOCK_WEDNESDAY_DATES[],Attendance!$J2545) &gt; 0, VLOOKUP(Attendance!$G2545,BLOCK_WEDNESDAY_PERIOD_SCHEDULE[],2,TRUE),
        IF(COUNTIF(FINALS_WEEK_WEDNESDAY_DATE[],Attendance!$J2545) &gt; 0, VLOOKUP(Attendance!$G2545,FINALS_WEEK_WEDNESDAY_PERIOD_SCHEDULE[],2,TRUE),
       VLOOKUP(Attendance!$G2545,REGULAR_WEEK_SCHEDULE[[Wednesday]:[Period]],4,TRUE))),
IF(WEEKDAY($J2545) = 5,
       IF(COUNTIF(BLOCK_THURSDAY_DATES[],Attendance!$J2545) &gt; 0, VLOOKUP(Attendance!$G2545,BLOCK_THURSDAY_PERIOD_SCHEDULE[],2,TRUE),
       IF(COUNTIF(FINALS_WEEK_THURSDAY_DATE[],Attendance!$J2545) &gt; 0, VLOOKUP(Attendance!$G2545,FINALS_WEEK_THURSDAY_PERIOD_SCHEDULE[],2,TRUE),
       VLOOKUP(Attendance!$G2545,REGULAR_WEEK_SCHEDULE[[Thursday]:[Period]],3,TRUE))),
IF(WEEKDAY(Attendance!$J2545) = 6,
       IF(COUNTIF(FINALS_WEEK_FRIDAY_DATE[],Attendance!$J2545) &gt; 0, VLOOKUP(Attendance!$G2545,FINALS_WEEK_FRIDAY_PERIOD_SCHEDULE[],2,TRUE),
       VLOOKUP(Attendance!$G2545,REGULAR_WEEK_SCHEDULE[[Friday]:[Period]],2,TRUE))))))))))</f>
        <v/>
      </c>
      <c r="J2545" s="41" t="str">
        <f t="shared" ca="1" si="122"/>
        <v/>
      </c>
      <c r="K2545" s="41" t="str">
        <f>IF($A2545 &lt;&gt; "",VLOOKUP($A2545,'Student reference sheet'!$A$2:$V$2329, 7,FALSE), "")</f>
        <v/>
      </c>
      <c r="L2545" s="30" t="str">
        <f>IF($A2545 ="", "", VLOOKUP($A2545, 'Student reference sheet'!$A$2:$Z$2603,23,FALSE))</f>
        <v/>
      </c>
      <c r="M2545" s="30" t="str">
        <f>IF($A2545 ="", "", VLOOKUP($A2545, 'Student reference sheet'!$A$2:$Z$2603,24,FALSE))</f>
        <v/>
      </c>
      <c r="N2545" s="30" t="str">
        <f>IF($A2545 ="", "", VLOOKUP($A2545, 'Student reference sheet'!$A$2:$Z$2603,26,FALSE))</f>
        <v/>
      </c>
      <c r="O2545" s="30" t="str">
        <f>IF($A2545 ="", "", VLOOKUP($A2545, 'Student reference sheet'!$A$2:$Z$2603,25,FALSE))</f>
        <v/>
      </c>
      <c r="P2545" s="39" t="str">
        <f>IF($A2545 = "", "", IF(OR(VLOOKUP($A2545,'Student reference sheet'!$A$2:$V$2400,8,FALSE) = "R",  VLOOKUP($A2545,'Student reference sheet'!$A$2:$V$2400,8,FALSE) = "L"), "X", ""))</f>
        <v/>
      </c>
      <c r="Q2545" s="39" t="str">
        <f>IF($A2545 ="", "", VLOOKUP($A2545, 'Student reference sheet'!$A$2:$V$2603,22,FALSE))</f>
        <v/>
      </c>
      <c r="R2545" s="39" t="str">
        <f>IF($A2545 &lt;&gt; "",VLOOKUP($A2545,'Student reference sheet'!$A$2:$V$2329, 5,FALSE), "")</f>
        <v/>
      </c>
      <c r="S2545" s="39" t="str">
        <f>IF($A2545 &lt;&gt; "",VLOOKUP($A2545,'Student reference sheet'!$A$2:$V$2329, 6,FALSE), "")</f>
        <v/>
      </c>
      <c r="T2545" s="30" t="str">
        <f>IF($A2545 = "","",
IF(VLOOKUP($A2545,'Student reference sheet'!$A$2:$V$2329, 10,FALSE) = "Y", "Hispanic",
IF(VLOOKUP($A2545,'Student reference sheet'!$A$2:$V$2329,11,FALSE) &lt;&gt; "",
IF(VLOOKUP($A2545,'Student reference sheet'!$A$2:$V$2329,11,FALSE) = "UNK", "Unknown", VLOOKUP(VALUE(VLOOKUP($A2545,'Student reference sheet'!$A$2:$V$2329,11,FALSE)),'Ethnicity Reference'!$A$2:$B$22,2,FALSE)),
IF(VLOOKUP($A2545,'Student reference sheet'!$A$2:$V$2329,9,FALSE) &lt;&gt; "", VLOOKUP(VALUE(VLOOKUP($A2545,'Student reference sheet'!$A$2:$V$2329,9,FALSE)),'Ethnicity Reference'!$A$2:$B$22,2,FALSE),"Unknown"))))</f>
        <v/>
      </c>
      <c r="U2545" s="35"/>
    </row>
    <row r="2546" spans="1:21" ht="15.75">
      <c r="A2546" s="47"/>
      <c r="B2546" s="33"/>
      <c r="C2546" s="39" t="str">
        <f>IF($A2546 &lt;&gt; "",VLOOKUP($A2546,'Student reference sheet'!$A$2:$V$2329, 3,FALSE), "")</f>
        <v/>
      </c>
      <c r="D2546" s="39" t="str">
        <f>IF($A2546 &lt;&gt; "",VLOOKUP($A2546,'Student reference sheet'!$A$2:$V$2329, 2,FALSE), "")</f>
        <v/>
      </c>
      <c r="E2546" s="35"/>
      <c r="F2546" s="34"/>
      <c r="G2546" s="40" t="str">
        <f t="shared" ca="1" si="120"/>
        <v/>
      </c>
      <c r="H2546" s="40" t="str">
        <f t="shared" ca="1" si="121"/>
        <v/>
      </c>
      <c r="I2546" s="36" t="str">
        <f>IF($A2546 = "", "",
IF(COUNTIF(MINIMUM_DAY_DATES[], Attendance!J2546) &gt; 0, VLOOKUP(Attendance!$G2546,MINIMUM_DAY_PERIOD_SCHEDULE[], 2,TRUE),
IF(COUNTIF(RALLY_DATES[], Attendance!J2546) &gt; 0, VLOOKUP(Attendance!$G2546,RALLY_PERIOD_SCHEDULE[], 2,TRUE),
IF(WEEKDAY(Attendance!$J2546) = 2,
       IF(COUNTIF(FINALS_WEEK_MONDAY_DATE[],Attendance!$J2546) &gt; 0, VLOOKUP(Attendance!$G2546,FINALS_WEEK_MONDAY_PERIOD_SCHEDULE[],2,TRUE),
       VLOOKUP(Attendance!$G2546,REGULAR_WEEK_SCHEDULE[],6,TRUE)),
IF(WEEKDAY($J2546) = 3,
       IF(COUNTIF(FINALS_WEEK_TUESDAY_DATE[],Attendance!$J2546) &gt; 0, VLOOKUP(Attendance!$G2546,FINALS_WEEK_TUESDAY_PERIOD_SCHEDULE[],2,TRUE),
       VLOOKUP(Attendance!$G2546,REGULAR_WEEK_SCHEDULE[[Tuesday]:[Period]],5,TRUE)),
IF(WEEKDAY(Attendance!$J2546) = 4,
        IF(COUNTIF(BLOCK_WEDNESDAY_DATES[],Attendance!$J2546) &gt; 0, VLOOKUP(Attendance!$G2546,BLOCK_WEDNESDAY_PERIOD_SCHEDULE[],2,TRUE),
        IF(COUNTIF(FINALS_WEEK_WEDNESDAY_DATE[],Attendance!$J2546) &gt; 0, VLOOKUP(Attendance!$G2546,FINALS_WEEK_WEDNESDAY_PERIOD_SCHEDULE[],2,TRUE),
       VLOOKUP(Attendance!$G2546,REGULAR_WEEK_SCHEDULE[[Wednesday]:[Period]],4,TRUE))),
IF(WEEKDAY($J2546) = 5,
       IF(COUNTIF(BLOCK_THURSDAY_DATES[],Attendance!$J2546) &gt; 0, VLOOKUP(Attendance!$G2546,BLOCK_THURSDAY_PERIOD_SCHEDULE[],2,TRUE),
       IF(COUNTIF(FINALS_WEEK_THURSDAY_DATE[],Attendance!$J2546) &gt; 0, VLOOKUP(Attendance!$G2546,FINALS_WEEK_THURSDAY_PERIOD_SCHEDULE[],2,TRUE),
       VLOOKUP(Attendance!$G2546,REGULAR_WEEK_SCHEDULE[[Thursday]:[Period]],3,TRUE))),
IF(WEEKDAY(Attendance!$J2546) = 6,
       IF(COUNTIF(FINALS_WEEK_FRIDAY_DATE[],Attendance!$J2546) &gt; 0, VLOOKUP(Attendance!$G2546,FINALS_WEEK_FRIDAY_PERIOD_SCHEDULE[],2,TRUE),
       VLOOKUP(Attendance!$G2546,REGULAR_WEEK_SCHEDULE[[Friday]:[Period]],2,TRUE))))))))))</f>
        <v/>
      </c>
      <c r="J2546" s="41" t="str">
        <f t="shared" ca="1" si="122"/>
        <v/>
      </c>
      <c r="K2546" s="41" t="str">
        <f>IF($A2546 &lt;&gt; "",VLOOKUP($A2546,'Student reference sheet'!$A$2:$V$2329, 7,FALSE), "")</f>
        <v/>
      </c>
      <c r="L2546" s="30" t="str">
        <f>IF($A2546 ="", "", VLOOKUP($A2546, 'Student reference sheet'!$A$2:$Z$2603,23,FALSE))</f>
        <v/>
      </c>
      <c r="M2546" s="30" t="str">
        <f>IF($A2546 ="", "", VLOOKUP($A2546, 'Student reference sheet'!$A$2:$Z$2603,24,FALSE))</f>
        <v/>
      </c>
      <c r="N2546" s="30" t="str">
        <f>IF($A2546 ="", "", VLOOKUP($A2546, 'Student reference sheet'!$A$2:$Z$2603,26,FALSE))</f>
        <v/>
      </c>
      <c r="O2546" s="30" t="str">
        <f>IF($A2546 ="", "", VLOOKUP($A2546, 'Student reference sheet'!$A$2:$Z$2603,25,FALSE))</f>
        <v/>
      </c>
      <c r="P2546" s="39" t="str">
        <f>IF($A2546 = "", "", IF(OR(VLOOKUP($A2546,'Student reference sheet'!$A$2:$V$2400,8,FALSE) = "R",  VLOOKUP($A2546,'Student reference sheet'!$A$2:$V$2400,8,FALSE) = "L"), "X", ""))</f>
        <v/>
      </c>
      <c r="Q2546" s="39" t="str">
        <f>IF($A2546 ="", "", VLOOKUP($A2546, 'Student reference sheet'!$A$2:$V$2603,22,FALSE))</f>
        <v/>
      </c>
      <c r="R2546" s="39" t="str">
        <f>IF($A2546 &lt;&gt; "",VLOOKUP($A2546,'Student reference sheet'!$A$2:$V$2329, 5,FALSE), "")</f>
        <v/>
      </c>
      <c r="S2546" s="39" t="str">
        <f>IF($A2546 &lt;&gt; "",VLOOKUP($A2546,'Student reference sheet'!$A$2:$V$2329, 6,FALSE), "")</f>
        <v/>
      </c>
      <c r="T2546" s="30" t="str">
        <f>IF($A2546 = "","",
IF(VLOOKUP($A2546,'Student reference sheet'!$A$2:$V$2329, 10,FALSE) = "Y", "Hispanic",
IF(VLOOKUP($A2546,'Student reference sheet'!$A$2:$V$2329,11,FALSE) &lt;&gt; "",
IF(VLOOKUP($A2546,'Student reference sheet'!$A$2:$V$2329,11,FALSE) = "UNK", "Unknown", VLOOKUP(VALUE(VLOOKUP($A2546,'Student reference sheet'!$A$2:$V$2329,11,FALSE)),'Ethnicity Reference'!$A$2:$B$22,2,FALSE)),
IF(VLOOKUP($A2546,'Student reference sheet'!$A$2:$V$2329,9,FALSE) &lt;&gt; "", VLOOKUP(VALUE(VLOOKUP($A2546,'Student reference sheet'!$A$2:$V$2329,9,FALSE)),'Ethnicity Reference'!$A$2:$B$22,2,FALSE),"Unknown"))))</f>
        <v/>
      </c>
      <c r="U2546" s="35"/>
    </row>
    <row r="2547" spans="1:21" ht="15.75">
      <c r="A2547" s="47"/>
      <c r="B2547" s="33"/>
      <c r="C2547" s="39" t="str">
        <f>IF($A2547 &lt;&gt; "",VLOOKUP($A2547,'Student reference sheet'!$A$2:$V$2329, 3,FALSE), "")</f>
        <v/>
      </c>
      <c r="D2547" s="39" t="str">
        <f>IF($A2547 &lt;&gt; "",VLOOKUP($A2547,'Student reference sheet'!$A$2:$V$2329, 2,FALSE), "")</f>
        <v/>
      </c>
      <c r="E2547" s="35"/>
      <c r="F2547" s="34"/>
      <c r="G2547" s="40" t="str">
        <f t="shared" ca="1" si="120"/>
        <v/>
      </c>
      <c r="H2547" s="40" t="str">
        <f t="shared" ca="1" si="121"/>
        <v/>
      </c>
      <c r="I2547" s="36" t="str">
        <f>IF($A2547 = "", "",
IF(COUNTIF(MINIMUM_DAY_DATES[], Attendance!J2547) &gt; 0, VLOOKUP(Attendance!$G2547,MINIMUM_DAY_PERIOD_SCHEDULE[], 2,TRUE),
IF(COUNTIF(RALLY_DATES[], Attendance!J2547) &gt; 0, VLOOKUP(Attendance!$G2547,RALLY_PERIOD_SCHEDULE[], 2,TRUE),
IF(WEEKDAY(Attendance!$J2547) = 2,
       IF(COUNTIF(FINALS_WEEK_MONDAY_DATE[],Attendance!$J2547) &gt; 0, VLOOKUP(Attendance!$G2547,FINALS_WEEK_MONDAY_PERIOD_SCHEDULE[],2,TRUE),
       VLOOKUP(Attendance!$G2547,REGULAR_WEEK_SCHEDULE[],6,TRUE)),
IF(WEEKDAY($J2547) = 3,
       IF(COUNTIF(FINALS_WEEK_TUESDAY_DATE[],Attendance!$J2547) &gt; 0, VLOOKUP(Attendance!$G2547,FINALS_WEEK_TUESDAY_PERIOD_SCHEDULE[],2,TRUE),
       VLOOKUP(Attendance!$G2547,REGULAR_WEEK_SCHEDULE[[Tuesday]:[Period]],5,TRUE)),
IF(WEEKDAY(Attendance!$J2547) = 4,
        IF(COUNTIF(BLOCK_WEDNESDAY_DATES[],Attendance!$J2547) &gt; 0, VLOOKUP(Attendance!$G2547,BLOCK_WEDNESDAY_PERIOD_SCHEDULE[],2,TRUE),
        IF(COUNTIF(FINALS_WEEK_WEDNESDAY_DATE[],Attendance!$J2547) &gt; 0, VLOOKUP(Attendance!$G2547,FINALS_WEEK_WEDNESDAY_PERIOD_SCHEDULE[],2,TRUE),
       VLOOKUP(Attendance!$G2547,REGULAR_WEEK_SCHEDULE[[Wednesday]:[Period]],4,TRUE))),
IF(WEEKDAY($J2547) = 5,
       IF(COUNTIF(BLOCK_THURSDAY_DATES[],Attendance!$J2547) &gt; 0, VLOOKUP(Attendance!$G2547,BLOCK_THURSDAY_PERIOD_SCHEDULE[],2,TRUE),
       IF(COUNTIF(FINALS_WEEK_THURSDAY_DATE[],Attendance!$J2547) &gt; 0, VLOOKUP(Attendance!$G2547,FINALS_WEEK_THURSDAY_PERIOD_SCHEDULE[],2,TRUE),
       VLOOKUP(Attendance!$G2547,REGULAR_WEEK_SCHEDULE[[Thursday]:[Period]],3,TRUE))),
IF(WEEKDAY(Attendance!$J2547) = 6,
       IF(COUNTIF(FINALS_WEEK_FRIDAY_DATE[],Attendance!$J2547) &gt; 0, VLOOKUP(Attendance!$G2547,FINALS_WEEK_FRIDAY_PERIOD_SCHEDULE[],2,TRUE),
       VLOOKUP(Attendance!$G2547,REGULAR_WEEK_SCHEDULE[[Friday]:[Period]],2,TRUE))))))))))</f>
        <v/>
      </c>
      <c r="J2547" s="41" t="str">
        <f t="shared" ca="1" si="122"/>
        <v/>
      </c>
      <c r="K2547" s="41" t="str">
        <f>IF($A2547 &lt;&gt; "",VLOOKUP($A2547,'Student reference sheet'!$A$2:$V$2329, 7,FALSE), "")</f>
        <v/>
      </c>
      <c r="L2547" s="30" t="str">
        <f>IF($A2547 ="", "", VLOOKUP($A2547, 'Student reference sheet'!$A$2:$Z$2603,23,FALSE))</f>
        <v/>
      </c>
      <c r="M2547" s="30" t="str">
        <f>IF($A2547 ="", "", VLOOKUP($A2547, 'Student reference sheet'!$A$2:$Z$2603,24,FALSE))</f>
        <v/>
      </c>
      <c r="N2547" s="30" t="str">
        <f>IF($A2547 ="", "", VLOOKUP($A2547, 'Student reference sheet'!$A$2:$Z$2603,26,FALSE))</f>
        <v/>
      </c>
      <c r="O2547" s="30" t="str">
        <f>IF($A2547 ="", "", VLOOKUP($A2547, 'Student reference sheet'!$A$2:$Z$2603,25,FALSE))</f>
        <v/>
      </c>
      <c r="P2547" s="39" t="str">
        <f>IF($A2547 = "", "", IF(OR(VLOOKUP($A2547,'Student reference sheet'!$A$2:$V$2400,8,FALSE) = "R",  VLOOKUP($A2547,'Student reference sheet'!$A$2:$V$2400,8,FALSE) = "L"), "X", ""))</f>
        <v/>
      </c>
      <c r="Q2547" s="39" t="str">
        <f>IF($A2547 ="", "", VLOOKUP($A2547, 'Student reference sheet'!$A$2:$V$2603,22,FALSE))</f>
        <v/>
      </c>
      <c r="R2547" s="39" t="str">
        <f>IF($A2547 &lt;&gt; "",VLOOKUP($A2547,'Student reference sheet'!$A$2:$V$2329, 5,FALSE), "")</f>
        <v/>
      </c>
      <c r="S2547" s="39" t="str">
        <f>IF($A2547 &lt;&gt; "",VLOOKUP($A2547,'Student reference sheet'!$A$2:$V$2329, 6,FALSE), "")</f>
        <v/>
      </c>
      <c r="T2547" s="30" t="str">
        <f>IF($A2547 = "","",
IF(VLOOKUP($A2547,'Student reference sheet'!$A$2:$V$2329, 10,FALSE) = "Y", "Hispanic",
IF(VLOOKUP($A2547,'Student reference sheet'!$A$2:$V$2329,11,FALSE) &lt;&gt; "",
IF(VLOOKUP($A2547,'Student reference sheet'!$A$2:$V$2329,11,FALSE) = "UNK", "Unknown", VLOOKUP(VALUE(VLOOKUP($A2547,'Student reference sheet'!$A$2:$V$2329,11,FALSE)),'Ethnicity Reference'!$A$2:$B$22,2,FALSE)),
IF(VLOOKUP($A2547,'Student reference sheet'!$A$2:$V$2329,9,FALSE) &lt;&gt; "", VLOOKUP(VALUE(VLOOKUP($A2547,'Student reference sheet'!$A$2:$V$2329,9,FALSE)),'Ethnicity Reference'!$A$2:$B$22,2,FALSE),"Unknown"))))</f>
        <v/>
      </c>
      <c r="U2547" s="35"/>
    </row>
    <row r="2548" spans="1:21" ht="15.75">
      <c r="A2548" s="47"/>
      <c r="B2548" s="33"/>
      <c r="C2548" s="39" t="str">
        <f>IF($A2548 &lt;&gt; "",VLOOKUP($A2548,'Student reference sheet'!$A$2:$V$2329, 3,FALSE), "")</f>
        <v/>
      </c>
      <c r="D2548" s="39" t="str">
        <f>IF($A2548 &lt;&gt; "",VLOOKUP($A2548,'Student reference sheet'!$A$2:$V$2329, 2,FALSE), "")</f>
        <v/>
      </c>
      <c r="E2548" s="35"/>
      <c r="F2548" s="34"/>
      <c r="G2548" s="40" t="str">
        <f t="shared" ca="1" si="120"/>
        <v/>
      </c>
      <c r="H2548" s="40" t="str">
        <f t="shared" ca="1" si="121"/>
        <v/>
      </c>
      <c r="I2548" s="36" t="str">
        <f>IF($A2548 = "", "",
IF(COUNTIF(MINIMUM_DAY_DATES[], Attendance!J2548) &gt; 0, VLOOKUP(Attendance!$G2548,MINIMUM_DAY_PERIOD_SCHEDULE[], 2,TRUE),
IF(COUNTIF(RALLY_DATES[], Attendance!J2548) &gt; 0, VLOOKUP(Attendance!$G2548,RALLY_PERIOD_SCHEDULE[], 2,TRUE),
IF(WEEKDAY(Attendance!$J2548) = 2,
       IF(COUNTIF(FINALS_WEEK_MONDAY_DATE[],Attendance!$J2548) &gt; 0, VLOOKUP(Attendance!$G2548,FINALS_WEEK_MONDAY_PERIOD_SCHEDULE[],2,TRUE),
       VLOOKUP(Attendance!$G2548,REGULAR_WEEK_SCHEDULE[],6,TRUE)),
IF(WEEKDAY($J2548) = 3,
       IF(COUNTIF(FINALS_WEEK_TUESDAY_DATE[],Attendance!$J2548) &gt; 0, VLOOKUP(Attendance!$G2548,FINALS_WEEK_TUESDAY_PERIOD_SCHEDULE[],2,TRUE),
       VLOOKUP(Attendance!$G2548,REGULAR_WEEK_SCHEDULE[[Tuesday]:[Period]],5,TRUE)),
IF(WEEKDAY(Attendance!$J2548) = 4,
        IF(COUNTIF(BLOCK_WEDNESDAY_DATES[],Attendance!$J2548) &gt; 0, VLOOKUP(Attendance!$G2548,BLOCK_WEDNESDAY_PERIOD_SCHEDULE[],2,TRUE),
        IF(COUNTIF(FINALS_WEEK_WEDNESDAY_DATE[],Attendance!$J2548) &gt; 0, VLOOKUP(Attendance!$G2548,FINALS_WEEK_WEDNESDAY_PERIOD_SCHEDULE[],2,TRUE),
       VLOOKUP(Attendance!$G2548,REGULAR_WEEK_SCHEDULE[[Wednesday]:[Period]],4,TRUE))),
IF(WEEKDAY($J2548) = 5,
       IF(COUNTIF(BLOCK_THURSDAY_DATES[],Attendance!$J2548) &gt; 0, VLOOKUP(Attendance!$G2548,BLOCK_THURSDAY_PERIOD_SCHEDULE[],2,TRUE),
       IF(COUNTIF(FINALS_WEEK_THURSDAY_DATE[],Attendance!$J2548) &gt; 0, VLOOKUP(Attendance!$G2548,FINALS_WEEK_THURSDAY_PERIOD_SCHEDULE[],2,TRUE),
       VLOOKUP(Attendance!$G2548,REGULAR_WEEK_SCHEDULE[[Thursday]:[Period]],3,TRUE))),
IF(WEEKDAY(Attendance!$J2548) = 6,
       IF(COUNTIF(FINALS_WEEK_FRIDAY_DATE[],Attendance!$J2548) &gt; 0, VLOOKUP(Attendance!$G2548,FINALS_WEEK_FRIDAY_PERIOD_SCHEDULE[],2,TRUE),
       VLOOKUP(Attendance!$G2548,REGULAR_WEEK_SCHEDULE[[Friday]:[Period]],2,TRUE))))))))))</f>
        <v/>
      </c>
      <c r="J2548" s="41" t="str">
        <f t="shared" ca="1" si="122"/>
        <v/>
      </c>
      <c r="K2548" s="41" t="str">
        <f>IF($A2548 &lt;&gt; "",VLOOKUP($A2548,'Student reference sheet'!$A$2:$V$2329, 7,FALSE), "")</f>
        <v/>
      </c>
      <c r="L2548" s="30" t="str">
        <f>IF($A2548 ="", "", VLOOKUP($A2548, 'Student reference sheet'!$A$2:$Z$2603,23,FALSE))</f>
        <v/>
      </c>
      <c r="M2548" s="30" t="str">
        <f>IF($A2548 ="", "", VLOOKUP($A2548, 'Student reference sheet'!$A$2:$Z$2603,24,FALSE))</f>
        <v/>
      </c>
      <c r="N2548" s="30" t="str">
        <f>IF($A2548 ="", "", VLOOKUP($A2548, 'Student reference sheet'!$A$2:$Z$2603,26,FALSE))</f>
        <v/>
      </c>
      <c r="O2548" s="30" t="str">
        <f>IF($A2548 ="", "", VLOOKUP($A2548, 'Student reference sheet'!$A$2:$Z$2603,25,FALSE))</f>
        <v/>
      </c>
      <c r="P2548" s="39" t="str">
        <f>IF($A2548 = "", "", IF(OR(VLOOKUP($A2548,'Student reference sheet'!$A$2:$V$2400,8,FALSE) = "R",  VLOOKUP($A2548,'Student reference sheet'!$A$2:$V$2400,8,FALSE) = "L"), "X", ""))</f>
        <v/>
      </c>
      <c r="Q2548" s="39" t="str">
        <f>IF($A2548 ="", "", VLOOKUP($A2548, 'Student reference sheet'!$A$2:$V$2603,22,FALSE))</f>
        <v/>
      </c>
      <c r="R2548" s="39" t="str">
        <f>IF($A2548 &lt;&gt; "",VLOOKUP($A2548,'Student reference sheet'!$A$2:$V$2329, 5,FALSE), "")</f>
        <v/>
      </c>
      <c r="S2548" s="39" t="str">
        <f>IF($A2548 &lt;&gt; "",VLOOKUP($A2548,'Student reference sheet'!$A$2:$V$2329, 6,FALSE), "")</f>
        <v/>
      </c>
      <c r="T2548" s="30" t="str">
        <f>IF($A2548 = "","",
IF(VLOOKUP($A2548,'Student reference sheet'!$A$2:$V$2329, 10,FALSE) = "Y", "Hispanic",
IF(VLOOKUP($A2548,'Student reference sheet'!$A$2:$V$2329,11,FALSE) &lt;&gt; "",
IF(VLOOKUP($A2548,'Student reference sheet'!$A$2:$V$2329,11,FALSE) = "UNK", "Unknown", VLOOKUP(VALUE(VLOOKUP($A2548,'Student reference sheet'!$A$2:$V$2329,11,FALSE)),'Ethnicity Reference'!$A$2:$B$22,2,FALSE)),
IF(VLOOKUP($A2548,'Student reference sheet'!$A$2:$V$2329,9,FALSE) &lt;&gt; "", VLOOKUP(VALUE(VLOOKUP($A2548,'Student reference sheet'!$A$2:$V$2329,9,FALSE)),'Ethnicity Reference'!$A$2:$B$22,2,FALSE),"Unknown"))))</f>
        <v/>
      </c>
      <c r="U2548" s="35"/>
    </row>
    <row r="2549" spans="1:21" ht="15.75">
      <c r="A2549" s="47"/>
      <c r="B2549" s="33"/>
      <c r="C2549" s="39" t="str">
        <f>IF($A2549 &lt;&gt; "",VLOOKUP($A2549,'Student reference sheet'!$A$2:$V$2329, 3,FALSE), "")</f>
        <v/>
      </c>
      <c r="D2549" s="39" t="str">
        <f>IF($A2549 &lt;&gt; "",VLOOKUP($A2549,'Student reference sheet'!$A$2:$V$2329, 2,FALSE), "")</f>
        <v/>
      </c>
      <c r="E2549" s="35"/>
      <c r="F2549" s="34"/>
      <c r="G2549" s="40" t="str">
        <f t="shared" ca="1" si="120"/>
        <v/>
      </c>
      <c r="H2549" s="40" t="str">
        <f t="shared" ca="1" si="121"/>
        <v/>
      </c>
      <c r="I2549" s="36" t="str">
        <f>IF($A2549 = "", "",
IF(COUNTIF(MINIMUM_DAY_DATES[], Attendance!J2549) &gt; 0, VLOOKUP(Attendance!$G2549,MINIMUM_DAY_PERIOD_SCHEDULE[], 2,TRUE),
IF(COUNTIF(RALLY_DATES[], Attendance!J2549) &gt; 0, VLOOKUP(Attendance!$G2549,RALLY_PERIOD_SCHEDULE[], 2,TRUE),
IF(WEEKDAY(Attendance!$J2549) = 2,
       IF(COUNTIF(FINALS_WEEK_MONDAY_DATE[],Attendance!$J2549) &gt; 0, VLOOKUP(Attendance!$G2549,FINALS_WEEK_MONDAY_PERIOD_SCHEDULE[],2,TRUE),
       VLOOKUP(Attendance!$G2549,REGULAR_WEEK_SCHEDULE[],6,TRUE)),
IF(WEEKDAY($J2549) = 3,
       IF(COUNTIF(FINALS_WEEK_TUESDAY_DATE[],Attendance!$J2549) &gt; 0, VLOOKUP(Attendance!$G2549,FINALS_WEEK_TUESDAY_PERIOD_SCHEDULE[],2,TRUE),
       VLOOKUP(Attendance!$G2549,REGULAR_WEEK_SCHEDULE[[Tuesday]:[Period]],5,TRUE)),
IF(WEEKDAY(Attendance!$J2549) = 4,
        IF(COUNTIF(BLOCK_WEDNESDAY_DATES[],Attendance!$J2549) &gt; 0, VLOOKUP(Attendance!$G2549,BLOCK_WEDNESDAY_PERIOD_SCHEDULE[],2,TRUE),
        IF(COUNTIF(FINALS_WEEK_WEDNESDAY_DATE[],Attendance!$J2549) &gt; 0, VLOOKUP(Attendance!$G2549,FINALS_WEEK_WEDNESDAY_PERIOD_SCHEDULE[],2,TRUE),
       VLOOKUP(Attendance!$G2549,REGULAR_WEEK_SCHEDULE[[Wednesday]:[Period]],4,TRUE))),
IF(WEEKDAY($J2549) = 5,
       IF(COUNTIF(BLOCK_THURSDAY_DATES[],Attendance!$J2549) &gt; 0, VLOOKUP(Attendance!$G2549,BLOCK_THURSDAY_PERIOD_SCHEDULE[],2,TRUE),
       IF(COUNTIF(FINALS_WEEK_THURSDAY_DATE[],Attendance!$J2549) &gt; 0, VLOOKUP(Attendance!$G2549,FINALS_WEEK_THURSDAY_PERIOD_SCHEDULE[],2,TRUE),
       VLOOKUP(Attendance!$G2549,REGULAR_WEEK_SCHEDULE[[Thursday]:[Period]],3,TRUE))),
IF(WEEKDAY(Attendance!$J2549) = 6,
       IF(COUNTIF(FINALS_WEEK_FRIDAY_DATE[],Attendance!$J2549) &gt; 0, VLOOKUP(Attendance!$G2549,FINALS_WEEK_FRIDAY_PERIOD_SCHEDULE[],2,TRUE),
       VLOOKUP(Attendance!$G2549,REGULAR_WEEK_SCHEDULE[[Friday]:[Period]],2,TRUE))))))))))</f>
        <v/>
      </c>
      <c r="J2549" s="41" t="str">
        <f t="shared" ca="1" si="122"/>
        <v/>
      </c>
      <c r="K2549" s="41" t="str">
        <f>IF($A2549 &lt;&gt; "",VLOOKUP($A2549,'Student reference sheet'!$A$2:$V$2329, 7,FALSE), "")</f>
        <v/>
      </c>
      <c r="L2549" s="30" t="str">
        <f>IF($A2549 ="", "", VLOOKUP($A2549, 'Student reference sheet'!$A$2:$Z$2603,23,FALSE))</f>
        <v/>
      </c>
      <c r="M2549" s="30" t="str">
        <f>IF($A2549 ="", "", VLOOKUP($A2549, 'Student reference sheet'!$A$2:$Z$2603,24,FALSE))</f>
        <v/>
      </c>
      <c r="N2549" s="30" t="str">
        <f>IF($A2549 ="", "", VLOOKUP($A2549, 'Student reference sheet'!$A$2:$Z$2603,26,FALSE))</f>
        <v/>
      </c>
      <c r="O2549" s="30" t="str">
        <f>IF($A2549 ="", "", VLOOKUP($A2549, 'Student reference sheet'!$A$2:$Z$2603,25,FALSE))</f>
        <v/>
      </c>
      <c r="P2549" s="39" t="str">
        <f>IF($A2549 = "", "", IF(OR(VLOOKUP($A2549,'Student reference sheet'!$A$2:$V$2400,8,FALSE) = "R",  VLOOKUP($A2549,'Student reference sheet'!$A$2:$V$2400,8,FALSE) = "L"), "X", ""))</f>
        <v/>
      </c>
      <c r="Q2549" s="39" t="str">
        <f>IF($A2549 ="", "", VLOOKUP($A2549, 'Student reference sheet'!$A$2:$V$2603,22,FALSE))</f>
        <v/>
      </c>
      <c r="R2549" s="39" t="str">
        <f>IF($A2549 &lt;&gt; "",VLOOKUP($A2549,'Student reference sheet'!$A$2:$V$2329, 5,FALSE), "")</f>
        <v/>
      </c>
      <c r="S2549" s="39" t="str">
        <f>IF($A2549 &lt;&gt; "",VLOOKUP($A2549,'Student reference sheet'!$A$2:$V$2329, 6,FALSE), "")</f>
        <v/>
      </c>
      <c r="T2549" s="30" t="str">
        <f>IF($A2549 = "","",
IF(VLOOKUP($A2549,'Student reference sheet'!$A$2:$V$2329, 10,FALSE) = "Y", "Hispanic",
IF(VLOOKUP($A2549,'Student reference sheet'!$A$2:$V$2329,11,FALSE) &lt;&gt; "",
IF(VLOOKUP($A2549,'Student reference sheet'!$A$2:$V$2329,11,FALSE) = "UNK", "Unknown", VLOOKUP(VALUE(VLOOKUP($A2549,'Student reference sheet'!$A$2:$V$2329,11,FALSE)),'Ethnicity Reference'!$A$2:$B$22,2,FALSE)),
IF(VLOOKUP($A2549,'Student reference sheet'!$A$2:$V$2329,9,FALSE) &lt;&gt; "", VLOOKUP(VALUE(VLOOKUP($A2549,'Student reference sheet'!$A$2:$V$2329,9,FALSE)),'Ethnicity Reference'!$A$2:$B$22,2,FALSE),"Unknown"))))</f>
        <v/>
      </c>
      <c r="U2549" s="35"/>
    </row>
    <row r="2550" spans="1:21" ht="15.75">
      <c r="A2550" s="47"/>
      <c r="B2550" s="33"/>
      <c r="C2550" s="39" t="str">
        <f>IF($A2550 &lt;&gt; "",VLOOKUP($A2550,'Student reference sheet'!$A$2:$V$2329, 3,FALSE), "")</f>
        <v/>
      </c>
      <c r="D2550" s="39" t="str">
        <f>IF($A2550 &lt;&gt; "",VLOOKUP($A2550,'Student reference sheet'!$A$2:$V$2329, 2,FALSE), "")</f>
        <v/>
      </c>
      <c r="E2550" s="35"/>
      <c r="F2550" s="34"/>
      <c r="G2550" s="40" t="str">
        <f t="shared" ca="1" si="120"/>
        <v/>
      </c>
      <c r="H2550" s="40" t="str">
        <f t="shared" ca="1" si="121"/>
        <v/>
      </c>
      <c r="I2550" s="36" t="str">
        <f>IF($A2550 = "", "",
IF(COUNTIF(MINIMUM_DAY_DATES[], Attendance!J2550) &gt; 0, VLOOKUP(Attendance!$G2550,MINIMUM_DAY_PERIOD_SCHEDULE[], 2,TRUE),
IF(COUNTIF(RALLY_DATES[], Attendance!J2550) &gt; 0, VLOOKUP(Attendance!$G2550,RALLY_PERIOD_SCHEDULE[], 2,TRUE),
IF(WEEKDAY(Attendance!$J2550) = 2,
       IF(COUNTIF(FINALS_WEEK_MONDAY_DATE[],Attendance!$J2550) &gt; 0, VLOOKUP(Attendance!$G2550,FINALS_WEEK_MONDAY_PERIOD_SCHEDULE[],2,TRUE),
       VLOOKUP(Attendance!$G2550,REGULAR_WEEK_SCHEDULE[],6,TRUE)),
IF(WEEKDAY($J2550) = 3,
       IF(COUNTIF(FINALS_WEEK_TUESDAY_DATE[],Attendance!$J2550) &gt; 0, VLOOKUP(Attendance!$G2550,FINALS_WEEK_TUESDAY_PERIOD_SCHEDULE[],2,TRUE),
       VLOOKUP(Attendance!$G2550,REGULAR_WEEK_SCHEDULE[[Tuesday]:[Period]],5,TRUE)),
IF(WEEKDAY(Attendance!$J2550) = 4,
        IF(COUNTIF(BLOCK_WEDNESDAY_DATES[],Attendance!$J2550) &gt; 0, VLOOKUP(Attendance!$G2550,BLOCK_WEDNESDAY_PERIOD_SCHEDULE[],2,TRUE),
        IF(COUNTIF(FINALS_WEEK_WEDNESDAY_DATE[],Attendance!$J2550) &gt; 0, VLOOKUP(Attendance!$G2550,FINALS_WEEK_WEDNESDAY_PERIOD_SCHEDULE[],2,TRUE),
       VLOOKUP(Attendance!$G2550,REGULAR_WEEK_SCHEDULE[[Wednesday]:[Period]],4,TRUE))),
IF(WEEKDAY($J2550) = 5,
       IF(COUNTIF(BLOCK_THURSDAY_DATES[],Attendance!$J2550) &gt; 0, VLOOKUP(Attendance!$G2550,BLOCK_THURSDAY_PERIOD_SCHEDULE[],2,TRUE),
       IF(COUNTIF(FINALS_WEEK_THURSDAY_DATE[],Attendance!$J2550) &gt; 0, VLOOKUP(Attendance!$G2550,FINALS_WEEK_THURSDAY_PERIOD_SCHEDULE[],2,TRUE),
       VLOOKUP(Attendance!$G2550,REGULAR_WEEK_SCHEDULE[[Thursday]:[Period]],3,TRUE))),
IF(WEEKDAY(Attendance!$J2550) = 6,
       IF(COUNTIF(FINALS_WEEK_FRIDAY_DATE[],Attendance!$J2550) &gt; 0, VLOOKUP(Attendance!$G2550,FINALS_WEEK_FRIDAY_PERIOD_SCHEDULE[],2,TRUE),
       VLOOKUP(Attendance!$G2550,REGULAR_WEEK_SCHEDULE[[Friday]:[Period]],2,TRUE))))))))))</f>
        <v/>
      </c>
      <c r="J2550" s="41" t="str">
        <f t="shared" ca="1" si="122"/>
        <v/>
      </c>
      <c r="K2550" s="41" t="str">
        <f>IF($A2550 &lt;&gt; "",VLOOKUP($A2550,'Student reference sheet'!$A$2:$V$2329, 7,FALSE), "")</f>
        <v/>
      </c>
      <c r="L2550" s="30" t="str">
        <f>IF($A2550 ="", "", VLOOKUP($A2550, 'Student reference sheet'!$A$2:$Z$2603,23,FALSE))</f>
        <v/>
      </c>
      <c r="M2550" s="30" t="str">
        <f>IF($A2550 ="", "", VLOOKUP($A2550, 'Student reference sheet'!$A$2:$Z$2603,24,FALSE))</f>
        <v/>
      </c>
      <c r="N2550" s="30" t="str">
        <f>IF($A2550 ="", "", VLOOKUP($A2550, 'Student reference sheet'!$A$2:$Z$2603,26,FALSE))</f>
        <v/>
      </c>
      <c r="O2550" s="30" t="str">
        <f>IF($A2550 ="", "", VLOOKUP($A2550, 'Student reference sheet'!$A$2:$Z$2603,25,FALSE))</f>
        <v/>
      </c>
      <c r="P2550" s="39" t="str">
        <f>IF($A2550 = "", "", IF(OR(VLOOKUP($A2550,'Student reference sheet'!$A$2:$V$2400,8,FALSE) = "R",  VLOOKUP($A2550,'Student reference sheet'!$A$2:$V$2400,8,FALSE) = "L"), "X", ""))</f>
        <v/>
      </c>
      <c r="Q2550" s="39" t="str">
        <f>IF($A2550 ="", "", VLOOKUP($A2550, 'Student reference sheet'!$A$2:$V$2603,22,FALSE))</f>
        <v/>
      </c>
      <c r="R2550" s="39" t="str">
        <f>IF($A2550 &lt;&gt; "",VLOOKUP($A2550,'Student reference sheet'!$A$2:$V$2329, 5,FALSE), "")</f>
        <v/>
      </c>
      <c r="S2550" s="39" t="str">
        <f>IF($A2550 &lt;&gt; "",VLOOKUP($A2550,'Student reference sheet'!$A$2:$V$2329, 6,FALSE), "")</f>
        <v/>
      </c>
      <c r="T2550" s="30" t="str">
        <f>IF($A2550 = "","",
IF(VLOOKUP($A2550,'Student reference sheet'!$A$2:$V$2329, 10,FALSE) = "Y", "Hispanic",
IF(VLOOKUP($A2550,'Student reference sheet'!$A$2:$V$2329,11,FALSE) &lt;&gt; "",
IF(VLOOKUP($A2550,'Student reference sheet'!$A$2:$V$2329,11,FALSE) = "UNK", "Unknown", VLOOKUP(VALUE(VLOOKUP($A2550,'Student reference sheet'!$A$2:$V$2329,11,FALSE)),'Ethnicity Reference'!$A$2:$B$22,2,FALSE)),
IF(VLOOKUP($A2550,'Student reference sheet'!$A$2:$V$2329,9,FALSE) &lt;&gt; "", VLOOKUP(VALUE(VLOOKUP($A2550,'Student reference sheet'!$A$2:$V$2329,9,FALSE)),'Ethnicity Reference'!$A$2:$B$22,2,FALSE),"Unknown"))))</f>
        <v/>
      </c>
      <c r="U2550" s="35"/>
    </row>
    <row r="2551" spans="1:21" ht="15.75">
      <c r="A2551" s="47"/>
      <c r="B2551" s="33"/>
      <c r="C2551" s="39" t="str">
        <f>IF($A2551 &lt;&gt; "",VLOOKUP($A2551,'Student reference sheet'!$A$2:$V$2329, 3,FALSE), "")</f>
        <v/>
      </c>
      <c r="D2551" s="39" t="str">
        <f>IF($A2551 &lt;&gt; "",VLOOKUP($A2551,'Student reference sheet'!$A$2:$V$2329, 2,FALSE), "")</f>
        <v/>
      </c>
      <c r="E2551" s="35"/>
      <c r="F2551" s="34"/>
      <c r="G2551" s="40" t="str">
        <f t="shared" ca="1" si="120"/>
        <v/>
      </c>
      <c r="H2551" s="40" t="str">
        <f t="shared" ca="1" si="121"/>
        <v/>
      </c>
      <c r="I2551" s="36" t="str">
        <f>IF($A2551 = "", "",
IF(COUNTIF(MINIMUM_DAY_DATES[], Attendance!J2551) &gt; 0, VLOOKUP(Attendance!$G2551,MINIMUM_DAY_PERIOD_SCHEDULE[], 2,TRUE),
IF(COUNTIF(RALLY_DATES[], Attendance!J2551) &gt; 0, VLOOKUP(Attendance!$G2551,RALLY_PERIOD_SCHEDULE[], 2,TRUE),
IF(WEEKDAY(Attendance!$J2551) = 2,
       IF(COUNTIF(FINALS_WEEK_MONDAY_DATE[],Attendance!$J2551) &gt; 0, VLOOKUP(Attendance!$G2551,FINALS_WEEK_MONDAY_PERIOD_SCHEDULE[],2,TRUE),
       VLOOKUP(Attendance!$G2551,REGULAR_WEEK_SCHEDULE[],6,TRUE)),
IF(WEEKDAY($J2551) = 3,
       IF(COUNTIF(FINALS_WEEK_TUESDAY_DATE[],Attendance!$J2551) &gt; 0, VLOOKUP(Attendance!$G2551,FINALS_WEEK_TUESDAY_PERIOD_SCHEDULE[],2,TRUE),
       VLOOKUP(Attendance!$G2551,REGULAR_WEEK_SCHEDULE[[Tuesday]:[Period]],5,TRUE)),
IF(WEEKDAY(Attendance!$J2551) = 4,
        IF(COUNTIF(BLOCK_WEDNESDAY_DATES[],Attendance!$J2551) &gt; 0, VLOOKUP(Attendance!$G2551,BLOCK_WEDNESDAY_PERIOD_SCHEDULE[],2,TRUE),
        IF(COUNTIF(FINALS_WEEK_WEDNESDAY_DATE[],Attendance!$J2551) &gt; 0, VLOOKUP(Attendance!$G2551,FINALS_WEEK_WEDNESDAY_PERIOD_SCHEDULE[],2,TRUE),
       VLOOKUP(Attendance!$G2551,REGULAR_WEEK_SCHEDULE[[Wednesday]:[Period]],4,TRUE))),
IF(WEEKDAY($J2551) = 5,
       IF(COUNTIF(BLOCK_THURSDAY_DATES[],Attendance!$J2551) &gt; 0, VLOOKUP(Attendance!$G2551,BLOCK_THURSDAY_PERIOD_SCHEDULE[],2,TRUE),
       IF(COUNTIF(FINALS_WEEK_THURSDAY_DATE[],Attendance!$J2551) &gt; 0, VLOOKUP(Attendance!$G2551,FINALS_WEEK_THURSDAY_PERIOD_SCHEDULE[],2,TRUE),
       VLOOKUP(Attendance!$G2551,REGULAR_WEEK_SCHEDULE[[Thursday]:[Period]],3,TRUE))),
IF(WEEKDAY(Attendance!$J2551) = 6,
       IF(COUNTIF(FINALS_WEEK_FRIDAY_DATE[],Attendance!$J2551) &gt; 0, VLOOKUP(Attendance!$G2551,FINALS_WEEK_FRIDAY_PERIOD_SCHEDULE[],2,TRUE),
       VLOOKUP(Attendance!$G2551,REGULAR_WEEK_SCHEDULE[[Friday]:[Period]],2,TRUE))))))))))</f>
        <v/>
      </c>
      <c r="J2551" s="41" t="str">
        <f t="shared" ca="1" si="122"/>
        <v/>
      </c>
      <c r="K2551" s="41" t="str">
        <f>IF($A2551 &lt;&gt; "",VLOOKUP($A2551,'Student reference sheet'!$A$2:$V$2329, 7,FALSE), "")</f>
        <v/>
      </c>
      <c r="L2551" s="30" t="str">
        <f>IF($A2551 ="", "", VLOOKUP($A2551, 'Student reference sheet'!$A$2:$Z$2603,23,FALSE))</f>
        <v/>
      </c>
      <c r="M2551" s="30" t="str">
        <f>IF($A2551 ="", "", VLOOKUP($A2551, 'Student reference sheet'!$A$2:$Z$2603,24,FALSE))</f>
        <v/>
      </c>
      <c r="N2551" s="30" t="str">
        <f>IF($A2551 ="", "", VLOOKUP($A2551, 'Student reference sheet'!$A$2:$Z$2603,26,FALSE))</f>
        <v/>
      </c>
      <c r="O2551" s="30" t="str">
        <f>IF($A2551 ="", "", VLOOKUP($A2551, 'Student reference sheet'!$A$2:$Z$2603,25,FALSE))</f>
        <v/>
      </c>
      <c r="P2551" s="39" t="str">
        <f>IF($A2551 = "", "", IF(OR(VLOOKUP($A2551,'Student reference sheet'!$A$2:$V$2400,8,FALSE) = "R",  VLOOKUP($A2551,'Student reference sheet'!$A$2:$V$2400,8,FALSE) = "L"), "X", ""))</f>
        <v/>
      </c>
      <c r="Q2551" s="39" t="str">
        <f>IF($A2551 ="", "", VLOOKUP($A2551, 'Student reference sheet'!$A$2:$V$2603,22,FALSE))</f>
        <v/>
      </c>
      <c r="R2551" s="39" t="str">
        <f>IF($A2551 &lt;&gt; "",VLOOKUP($A2551,'Student reference sheet'!$A$2:$V$2329, 5,FALSE), "")</f>
        <v/>
      </c>
      <c r="S2551" s="39" t="str">
        <f>IF($A2551 &lt;&gt; "",VLOOKUP($A2551,'Student reference sheet'!$A$2:$V$2329, 6,FALSE), "")</f>
        <v/>
      </c>
      <c r="T2551" s="30" t="str">
        <f>IF($A2551 = "","",
IF(VLOOKUP($A2551,'Student reference sheet'!$A$2:$V$2329, 10,FALSE) = "Y", "Hispanic",
IF(VLOOKUP($A2551,'Student reference sheet'!$A$2:$V$2329,11,FALSE) &lt;&gt; "",
IF(VLOOKUP($A2551,'Student reference sheet'!$A$2:$V$2329,11,FALSE) = "UNK", "Unknown", VLOOKUP(VALUE(VLOOKUP($A2551,'Student reference sheet'!$A$2:$V$2329,11,FALSE)),'Ethnicity Reference'!$A$2:$B$22,2,FALSE)),
IF(VLOOKUP($A2551,'Student reference sheet'!$A$2:$V$2329,9,FALSE) &lt;&gt; "", VLOOKUP(VALUE(VLOOKUP($A2551,'Student reference sheet'!$A$2:$V$2329,9,FALSE)),'Ethnicity Reference'!$A$2:$B$22,2,FALSE),"Unknown"))))</f>
        <v/>
      </c>
      <c r="U2551" s="35"/>
    </row>
    <row r="2552" spans="1:21" ht="15.75">
      <c r="A2552" s="47"/>
      <c r="B2552" s="33"/>
      <c r="C2552" s="39" t="str">
        <f>IF($A2552 &lt;&gt; "",VLOOKUP($A2552,'Student reference sheet'!$A$2:$V$2329, 3,FALSE), "")</f>
        <v/>
      </c>
      <c r="D2552" s="39" t="str">
        <f>IF($A2552 &lt;&gt; "",VLOOKUP($A2552,'Student reference sheet'!$A$2:$V$2329, 2,FALSE), "")</f>
        <v/>
      </c>
      <c r="E2552" s="35"/>
      <c r="F2552" s="34"/>
      <c r="G2552" s="40" t="str">
        <f t="shared" ca="1" si="120"/>
        <v/>
      </c>
      <c r="H2552" s="40" t="str">
        <f t="shared" ca="1" si="121"/>
        <v/>
      </c>
      <c r="I2552" s="36" t="str">
        <f>IF($A2552 = "", "",
IF(COUNTIF(MINIMUM_DAY_DATES[], Attendance!J2552) &gt; 0, VLOOKUP(Attendance!$G2552,MINIMUM_DAY_PERIOD_SCHEDULE[], 2,TRUE),
IF(COUNTIF(RALLY_DATES[], Attendance!J2552) &gt; 0, VLOOKUP(Attendance!$G2552,RALLY_PERIOD_SCHEDULE[], 2,TRUE),
IF(WEEKDAY(Attendance!$J2552) = 2,
       IF(COUNTIF(FINALS_WEEK_MONDAY_DATE[],Attendance!$J2552) &gt; 0, VLOOKUP(Attendance!$G2552,FINALS_WEEK_MONDAY_PERIOD_SCHEDULE[],2,TRUE),
       VLOOKUP(Attendance!$G2552,REGULAR_WEEK_SCHEDULE[],6,TRUE)),
IF(WEEKDAY($J2552) = 3,
       IF(COUNTIF(FINALS_WEEK_TUESDAY_DATE[],Attendance!$J2552) &gt; 0, VLOOKUP(Attendance!$G2552,FINALS_WEEK_TUESDAY_PERIOD_SCHEDULE[],2,TRUE),
       VLOOKUP(Attendance!$G2552,REGULAR_WEEK_SCHEDULE[[Tuesday]:[Period]],5,TRUE)),
IF(WEEKDAY(Attendance!$J2552) = 4,
        IF(COUNTIF(BLOCK_WEDNESDAY_DATES[],Attendance!$J2552) &gt; 0, VLOOKUP(Attendance!$G2552,BLOCK_WEDNESDAY_PERIOD_SCHEDULE[],2,TRUE),
        IF(COUNTIF(FINALS_WEEK_WEDNESDAY_DATE[],Attendance!$J2552) &gt; 0, VLOOKUP(Attendance!$G2552,FINALS_WEEK_WEDNESDAY_PERIOD_SCHEDULE[],2,TRUE),
       VLOOKUP(Attendance!$G2552,REGULAR_WEEK_SCHEDULE[[Wednesday]:[Period]],4,TRUE))),
IF(WEEKDAY($J2552) = 5,
       IF(COUNTIF(BLOCK_THURSDAY_DATES[],Attendance!$J2552) &gt; 0, VLOOKUP(Attendance!$G2552,BLOCK_THURSDAY_PERIOD_SCHEDULE[],2,TRUE),
       IF(COUNTIF(FINALS_WEEK_THURSDAY_DATE[],Attendance!$J2552) &gt; 0, VLOOKUP(Attendance!$G2552,FINALS_WEEK_THURSDAY_PERIOD_SCHEDULE[],2,TRUE),
       VLOOKUP(Attendance!$G2552,REGULAR_WEEK_SCHEDULE[[Thursday]:[Period]],3,TRUE))),
IF(WEEKDAY(Attendance!$J2552) = 6,
       IF(COUNTIF(FINALS_WEEK_FRIDAY_DATE[],Attendance!$J2552) &gt; 0, VLOOKUP(Attendance!$G2552,FINALS_WEEK_FRIDAY_PERIOD_SCHEDULE[],2,TRUE),
       VLOOKUP(Attendance!$G2552,REGULAR_WEEK_SCHEDULE[[Friday]:[Period]],2,TRUE))))))))))</f>
        <v/>
      </c>
      <c r="J2552" s="41" t="str">
        <f t="shared" ca="1" si="122"/>
        <v/>
      </c>
      <c r="K2552" s="41" t="str">
        <f>IF($A2552 &lt;&gt; "",VLOOKUP($A2552,'Student reference sheet'!$A$2:$V$2329, 7,FALSE), "")</f>
        <v/>
      </c>
      <c r="L2552" s="30" t="str">
        <f>IF($A2552 ="", "", VLOOKUP($A2552, 'Student reference sheet'!$A$2:$Z$2603,23,FALSE))</f>
        <v/>
      </c>
      <c r="M2552" s="30" t="str">
        <f>IF($A2552 ="", "", VLOOKUP($A2552, 'Student reference sheet'!$A$2:$Z$2603,24,FALSE))</f>
        <v/>
      </c>
      <c r="N2552" s="30" t="str">
        <f>IF($A2552 ="", "", VLOOKUP($A2552, 'Student reference sheet'!$A$2:$Z$2603,26,FALSE))</f>
        <v/>
      </c>
      <c r="O2552" s="30" t="str">
        <f>IF($A2552 ="", "", VLOOKUP($A2552, 'Student reference sheet'!$A$2:$Z$2603,25,FALSE))</f>
        <v/>
      </c>
      <c r="P2552" s="39" t="str">
        <f>IF($A2552 = "", "", IF(OR(VLOOKUP($A2552,'Student reference sheet'!$A$2:$V$2400,8,FALSE) = "R",  VLOOKUP($A2552,'Student reference sheet'!$A$2:$V$2400,8,FALSE) = "L"), "X", ""))</f>
        <v/>
      </c>
      <c r="Q2552" s="39" t="str">
        <f>IF($A2552 ="", "", VLOOKUP($A2552, 'Student reference sheet'!$A$2:$V$2603,22,FALSE))</f>
        <v/>
      </c>
      <c r="R2552" s="39" t="str">
        <f>IF($A2552 &lt;&gt; "",VLOOKUP($A2552,'Student reference sheet'!$A$2:$V$2329, 5,FALSE), "")</f>
        <v/>
      </c>
      <c r="S2552" s="39" t="str">
        <f>IF($A2552 &lt;&gt; "",VLOOKUP($A2552,'Student reference sheet'!$A$2:$V$2329, 6,FALSE), "")</f>
        <v/>
      </c>
      <c r="T2552" s="30" t="str">
        <f>IF($A2552 = "","",
IF(VLOOKUP($A2552,'Student reference sheet'!$A$2:$V$2329, 10,FALSE) = "Y", "Hispanic",
IF(VLOOKUP($A2552,'Student reference sheet'!$A$2:$V$2329,11,FALSE) &lt;&gt; "",
IF(VLOOKUP($A2552,'Student reference sheet'!$A$2:$V$2329,11,FALSE) = "UNK", "Unknown", VLOOKUP(VALUE(VLOOKUP($A2552,'Student reference sheet'!$A$2:$V$2329,11,FALSE)),'Ethnicity Reference'!$A$2:$B$22,2,FALSE)),
IF(VLOOKUP($A2552,'Student reference sheet'!$A$2:$V$2329,9,FALSE) &lt;&gt; "", VLOOKUP(VALUE(VLOOKUP($A2552,'Student reference sheet'!$A$2:$V$2329,9,FALSE)),'Ethnicity Reference'!$A$2:$B$22,2,FALSE),"Unknown"))))</f>
        <v/>
      </c>
      <c r="U2552" s="35"/>
    </row>
    <row r="2553" spans="1:21" ht="15.75">
      <c r="A2553" s="47"/>
      <c r="B2553" s="33"/>
      <c r="C2553" s="39" t="str">
        <f>IF($A2553 &lt;&gt; "",VLOOKUP($A2553,'Student reference sheet'!$A$2:$V$2329, 3,FALSE), "")</f>
        <v/>
      </c>
      <c r="D2553" s="39" t="str">
        <f>IF($A2553 &lt;&gt; "",VLOOKUP($A2553,'Student reference sheet'!$A$2:$V$2329, 2,FALSE), "")</f>
        <v/>
      </c>
      <c r="E2553" s="35"/>
      <c r="F2553" s="34"/>
      <c r="G2553" s="40" t="str">
        <f t="shared" ca="1" si="120"/>
        <v/>
      </c>
      <c r="H2553" s="40" t="str">
        <f t="shared" ca="1" si="121"/>
        <v/>
      </c>
      <c r="I2553" s="36" t="str">
        <f>IF($A2553 = "", "",
IF(COUNTIF(MINIMUM_DAY_DATES[], Attendance!J2553) &gt; 0, VLOOKUP(Attendance!$G2553,MINIMUM_DAY_PERIOD_SCHEDULE[], 2,TRUE),
IF(COUNTIF(RALLY_DATES[], Attendance!J2553) &gt; 0, VLOOKUP(Attendance!$G2553,RALLY_PERIOD_SCHEDULE[], 2,TRUE),
IF(WEEKDAY(Attendance!$J2553) = 2,
       IF(COUNTIF(FINALS_WEEK_MONDAY_DATE[],Attendance!$J2553) &gt; 0, VLOOKUP(Attendance!$G2553,FINALS_WEEK_MONDAY_PERIOD_SCHEDULE[],2,TRUE),
       VLOOKUP(Attendance!$G2553,REGULAR_WEEK_SCHEDULE[],6,TRUE)),
IF(WEEKDAY($J2553) = 3,
       IF(COUNTIF(FINALS_WEEK_TUESDAY_DATE[],Attendance!$J2553) &gt; 0, VLOOKUP(Attendance!$G2553,FINALS_WEEK_TUESDAY_PERIOD_SCHEDULE[],2,TRUE),
       VLOOKUP(Attendance!$G2553,REGULAR_WEEK_SCHEDULE[[Tuesday]:[Period]],5,TRUE)),
IF(WEEKDAY(Attendance!$J2553) = 4,
        IF(COUNTIF(BLOCK_WEDNESDAY_DATES[],Attendance!$J2553) &gt; 0, VLOOKUP(Attendance!$G2553,BLOCK_WEDNESDAY_PERIOD_SCHEDULE[],2,TRUE),
        IF(COUNTIF(FINALS_WEEK_WEDNESDAY_DATE[],Attendance!$J2553) &gt; 0, VLOOKUP(Attendance!$G2553,FINALS_WEEK_WEDNESDAY_PERIOD_SCHEDULE[],2,TRUE),
       VLOOKUP(Attendance!$G2553,REGULAR_WEEK_SCHEDULE[[Wednesday]:[Period]],4,TRUE))),
IF(WEEKDAY($J2553) = 5,
       IF(COUNTIF(BLOCK_THURSDAY_DATES[],Attendance!$J2553) &gt; 0, VLOOKUP(Attendance!$G2553,BLOCK_THURSDAY_PERIOD_SCHEDULE[],2,TRUE),
       IF(COUNTIF(FINALS_WEEK_THURSDAY_DATE[],Attendance!$J2553) &gt; 0, VLOOKUP(Attendance!$G2553,FINALS_WEEK_THURSDAY_PERIOD_SCHEDULE[],2,TRUE),
       VLOOKUP(Attendance!$G2553,REGULAR_WEEK_SCHEDULE[[Thursday]:[Period]],3,TRUE))),
IF(WEEKDAY(Attendance!$J2553) = 6,
       IF(COUNTIF(FINALS_WEEK_FRIDAY_DATE[],Attendance!$J2553) &gt; 0, VLOOKUP(Attendance!$G2553,FINALS_WEEK_FRIDAY_PERIOD_SCHEDULE[],2,TRUE),
       VLOOKUP(Attendance!$G2553,REGULAR_WEEK_SCHEDULE[[Friday]:[Period]],2,TRUE))))))))))</f>
        <v/>
      </c>
      <c r="J2553" s="41" t="str">
        <f t="shared" ca="1" si="122"/>
        <v/>
      </c>
      <c r="K2553" s="41" t="str">
        <f>IF($A2553 &lt;&gt; "",VLOOKUP($A2553,'Student reference sheet'!$A$2:$V$2329, 7,FALSE), "")</f>
        <v/>
      </c>
      <c r="L2553" s="30" t="str">
        <f>IF($A2553 ="", "", VLOOKUP($A2553, 'Student reference sheet'!$A$2:$Z$2603,23,FALSE))</f>
        <v/>
      </c>
      <c r="M2553" s="30" t="str">
        <f>IF($A2553 ="", "", VLOOKUP($A2553, 'Student reference sheet'!$A$2:$Z$2603,24,FALSE))</f>
        <v/>
      </c>
      <c r="N2553" s="30" t="str">
        <f>IF($A2553 ="", "", VLOOKUP($A2553, 'Student reference sheet'!$A$2:$Z$2603,26,FALSE))</f>
        <v/>
      </c>
      <c r="O2553" s="30" t="str">
        <f>IF($A2553 ="", "", VLOOKUP($A2553, 'Student reference sheet'!$A$2:$Z$2603,25,FALSE))</f>
        <v/>
      </c>
      <c r="P2553" s="39" t="str">
        <f>IF($A2553 = "", "", IF(OR(VLOOKUP($A2553,'Student reference sheet'!$A$2:$V$2400,8,FALSE) = "R",  VLOOKUP($A2553,'Student reference sheet'!$A$2:$V$2400,8,FALSE) = "L"), "X", ""))</f>
        <v/>
      </c>
      <c r="Q2553" s="39" t="str">
        <f>IF($A2553 ="", "", VLOOKUP($A2553, 'Student reference sheet'!$A$2:$V$2603,22,FALSE))</f>
        <v/>
      </c>
      <c r="R2553" s="39" t="str">
        <f>IF($A2553 &lt;&gt; "",VLOOKUP($A2553,'Student reference sheet'!$A$2:$V$2329, 5,FALSE), "")</f>
        <v/>
      </c>
      <c r="S2553" s="39" t="str">
        <f>IF($A2553 &lt;&gt; "",VLOOKUP($A2553,'Student reference sheet'!$A$2:$V$2329, 6,FALSE), "")</f>
        <v/>
      </c>
      <c r="T2553" s="30" t="str">
        <f>IF($A2553 = "","",
IF(VLOOKUP($A2553,'Student reference sheet'!$A$2:$V$2329, 10,FALSE) = "Y", "Hispanic",
IF(VLOOKUP($A2553,'Student reference sheet'!$A$2:$V$2329,11,FALSE) &lt;&gt; "",
IF(VLOOKUP($A2553,'Student reference sheet'!$A$2:$V$2329,11,FALSE) = "UNK", "Unknown", VLOOKUP(VALUE(VLOOKUP($A2553,'Student reference sheet'!$A$2:$V$2329,11,FALSE)),'Ethnicity Reference'!$A$2:$B$22,2,FALSE)),
IF(VLOOKUP($A2553,'Student reference sheet'!$A$2:$V$2329,9,FALSE) &lt;&gt; "", VLOOKUP(VALUE(VLOOKUP($A2553,'Student reference sheet'!$A$2:$V$2329,9,FALSE)),'Ethnicity Reference'!$A$2:$B$22,2,FALSE),"Unknown"))))</f>
        <v/>
      </c>
      <c r="U2553" s="35"/>
    </row>
    <row r="2554" spans="1:21" ht="15.75">
      <c r="A2554" s="47"/>
      <c r="B2554" s="33"/>
      <c r="C2554" s="39" t="str">
        <f>IF($A2554 &lt;&gt; "",VLOOKUP($A2554,'Student reference sheet'!$A$2:$V$2329, 3,FALSE), "")</f>
        <v/>
      </c>
      <c r="D2554" s="39" t="str">
        <f>IF($A2554 &lt;&gt; "",VLOOKUP($A2554,'Student reference sheet'!$A$2:$V$2329, 2,FALSE), "")</f>
        <v/>
      </c>
      <c r="E2554" s="35"/>
      <c r="F2554" s="34"/>
      <c r="G2554" s="40" t="str">
        <f t="shared" ca="1" si="120"/>
        <v/>
      </c>
      <c r="H2554" s="40" t="str">
        <f t="shared" ca="1" si="121"/>
        <v/>
      </c>
      <c r="I2554" s="36" t="str">
        <f>IF($A2554 = "", "",
IF(COUNTIF(MINIMUM_DAY_DATES[], Attendance!J2554) &gt; 0, VLOOKUP(Attendance!$G2554,MINIMUM_DAY_PERIOD_SCHEDULE[], 2,TRUE),
IF(COUNTIF(RALLY_DATES[], Attendance!J2554) &gt; 0, VLOOKUP(Attendance!$G2554,RALLY_PERIOD_SCHEDULE[], 2,TRUE),
IF(WEEKDAY(Attendance!$J2554) = 2,
       IF(COUNTIF(FINALS_WEEK_MONDAY_DATE[],Attendance!$J2554) &gt; 0, VLOOKUP(Attendance!$G2554,FINALS_WEEK_MONDAY_PERIOD_SCHEDULE[],2,TRUE),
       VLOOKUP(Attendance!$G2554,REGULAR_WEEK_SCHEDULE[],6,TRUE)),
IF(WEEKDAY($J2554) = 3,
       IF(COUNTIF(FINALS_WEEK_TUESDAY_DATE[],Attendance!$J2554) &gt; 0, VLOOKUP(Attendance!$G2554,FINALS_WEEK_TUESDAY_PERIOD_SCHEDULE[],2,TRUE),
       VLOOKUP(Attendance!$G2554,REGULAR_WEEK_SCHEDULE[[Tuesday]:[Period]],5,TRUE)),
IF(WEEKDAY(Attendance!$J2554) = 4,
        IF(COUNTIF(BLOCK_WEDNESDAY_DATES[],Attendance!$J2554) &gt; 0, VLOOKUP(Attendance!$G2554,BLOCK_WEDNESDAY_PERIOD_SCHEDULE[],2,TRUE),
        IF(COUNTIF(FINALS_WEEK_WEDNESDAY_DATE[],Attendance!$J2554) &gt; 0, VLOOKUP(Attendance!$G2554,FINALS_WEEK_WEDNESDAY_PERIOD_SCHEDULE[],2,TRUE),
       VLOOKUP(Attendance!$G2554,REGULAR_WEEK_SCHEDULE[[Wednesday]:[Period]],4,TRUE))),
IF(WEEKDAY($J2554) = 5,
       IF(COUNTIF(BLOCK_THURSDAY_DATES[],Attendance!$J2554) &gt; 0, VLOOKUP(Attendance!$G2554,BLOCK_THURSDAY_PERIOD_SCHEDULE[],2,TRUE),
       IF(COUNTIF(FINALS_WEEK_THURSDAY_DATE[],Attendance!$J2554) &gt; 0, VLOOKUP(Attendance!$G2554,FINALS_WEEK_THURSDAY_PERIOD_SCHEDULE[],2,TRUE),
       VLOOKUP(Attendance!$G2554,REGULAR_WEEK_SCHEDULE[[Thursday]:[Period]],3,TRUE))),
IF(WEEKDAY(Attendance!$J2554) = 6,
       IF(COUNTIF(FINALS_WEEK_FRIDAY_DATE[],Attendance!$J2554) &gt; 0, VLOOKUP(Attendance!$G2554,FINALS_WEEK_FRIDAY_PERIOD_SCHEDULE[],2,TRUE),
       VLOOKUP(Attendance!$G2554,REGULAR_WEEK_SCHEDULE[[Friday]:[Period]],2,TRUE))))))))))</f>
        <v/>
      </c>
      <c r="J2554" s="41" t="str">
        <f t="shared" ca="1" si="122"/>
        <v/>
      </c>
      <c r="K2554" s="41" t="str">
        <f>IF($A2554 &lt;&gt; "",VLOOKUP($A2554,'Student reference sheet'!$A$2:$V$2329, 7,FALSE), "")</f>
        <v/>
      </c>
      <c r="L2554" s="30" t="str">
        <f>IF($A2554 ="", "", VLOOKUP($A2554, 'Student reference sheet'!$A$2:$Z$2603,23,FALSE))</f>
        <v/>
      </c>
      <c r="M2554" s="30" t="str">
        <f>IF($A2554 ="", "", VLOOKUP($A2554, 'Student reference sheet'!$A$2:$Z$2603,24,FALSE))</f>
        <v/>
      </c>
      <c r="N2554" s="30" t="str">
        <f>IF($A2554 ="", "", VLOOKUP($A2554, 'Student reference sheet'!$A$2:$Z$2603,26,FALSE))</f>
        <v/>
      </c>
      <c r="O2554" s="30" t="str">
        <f>IF($A2554 ="", "", VLOOKUP($A2554, 'Student reference sheet'!$A$2:$Z$2603,25,FALSE))</f>
        <v/>
      </c>
      <c r="P2554" s="39" t="str">
        <f>IF($A2554 = "", "", IF(OR(VLOOKUP($A2554,'Student reference sheet'!$A$2:$V$2400,8,FALSE) = "R",  VLOOKUP($A2554,'Student reference sheet'!$A$2:$V$2400,8,FALSE) = "L"), "X", ""))</f>
        <v/>
      </c>
      <c r="Q2554" s="39" t="str">
        <f>IF($A2554 ="", "", VLOOKUP($A2554, 'Student reference sheet'!$A$2:$V$2603,22,FALSE))</f>
        <v/>
      </c>
      <c r="R2554" s="39" t="str">
        <f>IF($A2554 &lt;&gt; "",VLOOKUP($A2554,'Student reference sheet'!$A$2:$V$2329, 5,FALSE), "")</f>
        <v/>
      </c>
      <c r="S2554" s="39" t="str">
        <f>IF($A2554 &lt;&gt; "",VLOOKUP($A2554,'Student reference sheet'!$A$2:$V$2329, 6,FALSE), "")</f>
        <v/>
      </c>
      <c r="T2554" s="30" t="str">
        <f>IF($A2554 = "","",
IF(VLOOKUP($A2554,'Student reference sheet'!$A$2:$V$2329, 10,FALSE) = "Y", "Hispanic",
IF(VLOOKUP($A2554,'Student reference sheet'!$A$2:$V$2329,11,FALSE) &lt;&gt; "",
IF(VLOOKUP($A2554,'Student reference sheet'!$A$2:$V$2329,11,FALSE) = "UNK", "Unknown", VLOOKUP(VALUE(VLOOKUP($A2554,'Student reference sheet'!$A$2:$V$2329,11,FALSE)),'Ethnicity Reference'!$A$2:$B$22,2,FALSE)),
IF(VLOOKUP($A2554,'Student reference sheet'!$A$2:$V$2329,9,FALSE) &lt;&gt; "", VLOOKUP(VALUE(VLOOKUP($A2554,'Student reference sheet'!$A$2:$V$2329,9,FALSE)),'Ethnicity Reference'!$A$2:$B$22,2,FALSE),"Unknown"))))</f>
        <v/>
      </c>
      <c r="U2554" s="35"/>
    </row>
    <row r="2555" spans="1:21" ht="15.75">
      <c r="A2555" s="47"/>
      <c r="B2555" s="33"/>
      <c r="C2555" s="39" t="str">
        <f>IF($A2555 &lt;&gt; "",VLOOKUP($A2555,'Student reference sheet'!$A$2:$V$2329, 3,FALSE), "")</f>
        <v/>
      </c>
      <c r="D2555" s="39" t="str">
        <f>IF($A2555 &lt;&gt; "",VLOOKUP($A2555,'Student reference sheet'!$A$2:$V$2329, 2,FALSE), "")</f>
        <v/>
      </c>
      <c r="E2555" s="35"/>
      <c r="F2555" s="34"/>
      <c r="G2555" s="40" t="str">
        <f t="shared" ca="1" si="120"/>
        <v/>
      </c>
      <c r="H2555" s="40" t="str">
        <f t="shared" ca="1" si="121"/>
        <v/>
      </c>
      <c r="I2555" s="36" t="str">
        <f>IF($A2555 = "", "",
IF(COUNTIF(MINIMUM_DAY_DATES[], Attendance!J2555) &gt; 0, VLOOKUP(Attendance!$G2555,MINIMUM_DAY_PERIOD_SCHEDULE[], 2,TRUE),
IF(COUNTIF(RALLY_DATES[], Attendance!J2555) &gt; 0, VLOOKUP(Attendance!$G2555,RALLY_PERIOD_SCHEDULE[], 2,TRUE),
IF(WEEKDAY(Attendance!$J2555) = 2,
       IF(COUNTIF(FINALS_WEEK_MONDAY_DATE[],Attendance!$J2555) &gt; 0, VLOOKUP(Attendance!$G2555,FINALS_WEEK_MONDAY_PERIOD_SCHEDULE[],2,TRUE),
       VLOOKUP(Attendance!$G2555,REGULAR_WEEK_SCHEDULE[],6,TRUE)),
IF(WEEKDAY($J2555) = 3,
       IF(COUNTIF(FINALS_WEEK_TUESDAY_DATE[],Attendance!$J2555) &gt; 0, VLOOKUP(Attendance!$G2555,FINALS_WEEK_TUESDAY_PERIOD_SCHEDULE[],2,TRUE),
       VLOOKUP(Attendance!$G2555,REGULAR_WEEK_SCHEDULE[[Tuesday]:[Period]],5,TRUE)),
IF(WEEKDAY(Attendance!$J2555) = 4,
        IF(COUNTIF(BLOCK_WEDNESDAY_DATES[],Attendance!$J2555) &gt; 0, VLOOKUP(Attendance!$G2555,BLOCK_WEDNESDAY_PERIOD_SCHEDULE[],2,TRUE),
        IF(COUNTIF(FINALS_WEEK_WEDNESDAY_DATE[],Attendance!$J2555) &gt; 0, VLOOKUP(Attendance!$G2555,FINALS_WEEK_WEDNESDAY_PERIOD_SCHEDULE[],2,TRUE),
       VLOOKUP(Attendance!$G2555,REGULAR_WEEK_SCHEDULE[[Wednesday]:[Period]],4,TRUE))),
IF(WEEKDAY($J2555) = 5,
       IF(COUNTIF(BLOCK_THURSDAY_DATES[],Attendance!$J2555) &gt; 0, VLOOKUP(Attendance!$G2555,BLOCK_THURSDAY_PERIOD_SCHEDULE[],2,TRUE),
       IF(COUNTIF(FINALS_WEEK_THURSDAY_DATE[],Attendance!$J2555) &gt; 0, VLOOKUP(Attendance!$G2555,FINALS_WEEK_THURSDAY_PERIOD_SCHEDULE[],2,TRUE),
       VLOOKUP(Attendance!$G2555,REGULAR_WEEK_SCHEDULE[[Thursday]:[Period]],3,TRUE))),
IF(WEEKDAY(Attendance!$J2555) = 6,
       IF(COUNTIF(FINALS_WEEK_FRIDAY_DATE[],Attendance!$J2555) &gt; 0, VLOOKUP(Attendance!$G2555,FINALS_WEEK_FRIDAY_PERIOD_SCHEDULE[],2,TRUE),
       VLOOKUP(Attendance!$G2555,REGULAR_WEEK_SCHEDULE[[Friday]:[Period]],2,TRUE))))))))))</f>
        <v/>
      </c>
      <c r="J2555" s="41" t="str">
        <f t="shared" ca="1" si="122"/>
        <v/>
      </c>
      <c r="K2555" s="41" t="str">
        <f>IF($A2555 &lt;&gt; "",VLOOKUP($A2555,'Student reference sheet'!$A$2:$V$2329, 7,FALSE), "")</f>
        <v/>
      </c>
      <c r="L2555" s="30" t="str">
        <f>IF($A2555 ="", "", VLOOKUP($A2555, 'Student reference sheet'!$A$2:$Z$2603,23,FALSE))</f>
        <v/>
      </c>
      <c r="M2555" s="30" t="str">
        <f>IF($A2555 ="", "", VLOOKUP($A2555, 'Student reference sheet'!$A$2:$Z$2603,24,FALSE))</f>
        <v/>
      </c>
      <c r="N2555" s="30" t="str">
        <f>IF($A2555 ="", "", VLOOKUP($A2555, 'Student reference sheet'!$A$2:$Z$2603,26,FALSE))</f>
        <v/>
      </c>
      <c r="O2555" s="30" t="str">
        <f>IF($A2555 ="", "", VLOOKUP($A2555, 'Student reference sheet'!$A$2:$Z$2603,25,FALSE))</f>
        <v/>
      </c>
      <c r="P2555" s="39" t="str">
        <f>IF($A2555 = "", "", IF(OR(VLOOKUP($A2555,'Student reference sheet'!$A$2:$V$2400,8,FALSE) = "R",  VLOOKUP($A2555,'Student reference sheet'!$A$2:$V$2400,8,FALSE) = "L"), "X", ""))</f>
        <v/>
      </c>
      <c r="Q2555" s="39" t="str">
        <f>IF($A2555 ="", "", VLOOKUP($A2555, 'Student reference sheet'!$A$2:$V$2603,22,FALSE))</f>
        <v/>
      </c>
      <c r="R2555" s="39" t="str">
        <f>IF($A2555 &lt;&gt; "",VLOOKUP($A2555,'Student reference sheet'!$A$2:$V$2329, 5,FALSE), "")</f>
        <v/>
      </c>
      <c r="S2555" s="39" t="str">
        <f>IF($A2555 &lt;&gt; "",VLOOKUP($A2555,'Student reference sheet'!$A$2:$V$2329, 6,FALSE), "")</f>
        <v/>
      </c>
      <c r="T2555" s="30" t="str">
        <f>IF($A2555 = "","",
IF(VLOOKUP($A2555,'Student reference sheet'!$A$2:$V$2329, 10,FALSE) = "Y", "Hispanic",
IF(VLOOKUP($A2555,'Student reference sheet'!$A$2:$V$2329,11,FALSE) &lt;&gt; "",
IF(VLOOKUP($A2555,'Student reference sheet'!$A$2:$V$2329,11,FALSE) = "UNK", "Unknown", VLOOKUP(VALUE(VLOOKUP($A2555,'Student reference sheet'!$A$2:$V$2329,11,FALSE)),'Ethnicity Reference'!$A$2:$B$22,2,FALSE)),
IF(VLOOKUP($A2555,'Student reference sheet'!$A$2:$V$2329,9,FALSE) &lt;&gt; "", VLOOKUP(VALUE(VLOOKUP($A2555,'Student reference sheet'!$A$2:$V$2329,9,FALSE)),'Ethnicity Reference'!$A$2:$B$22,2,FALSE),"Unknown"))))</f>
        <v/>
      </c>
      <c r="U2555" s="35"/>
    </row>
    <row r="2556" spans="1:21" ht="15.75">
      <c r="A2556" s="47"/>
      <c r="B2556" s="33"/>
      <c r="C2556" s="39" t="str">
        <f>IF($A2556 &lt;&gt; "",VLOOKUP($A2556,'Student reference sheet'!$A$2:$V$2329, 3,FALSE), "")</f>
        <v/>
      </c>
      <c r="D2556" s="39" t="str">
        <f>IF($A2556 &lt;&gt; "",VLOOKUP($A2556,'Student reference sheet'!$A$2:$V$2329, 2,FALSE), "")</f>
        <v/>
      </c>
      <c r="E2556" s="35"/>
      <c r="F2556" s="34"/>
      <c r="G2556" s="40" t="str">
        <f t="shared" ca="1" si="120"/>
        <v/>
      </c>
      <c r="H2556" s="40" t="str">
        <f t="shared" ca="1" si="121"/>
        <v/>
      </c>
      <c r="I2556" s="36" t="str">
        <f>IF($A2556 = "", "",
IF(COUNTIF(MINIMUM_DAY_DATES[], Attendance!J2556) &gt; 0, VLOOKUP(Attendance!$G2556,MINIMUM_DAY_PERIOD_SCHEDULE[], 2,TRUE),
IF(COUNTIF(RALLY_DATES[], Attendance!J2556) &gt; 0, VLOOKUP(Attendance!$G2556,RALLY_PERIOD_SCHEDULE[], 2,TRUE),
IF(WEEKDAY(Attendance!$J2556) = 2,
       IF(COUNTIF(FINALS_WEEK_MONDAY_DATE[],Attendance!$J2556) &gt; 0, VLOOKUP(Attendance!$G2556,FINALS_WEEK_MONDAY_PERIOD_SCHEDULE[],2,TRUE),
       VLOOKUP(Attendance!$G2556,REGULAR_WEEK_SCHEDULE[],6,TRUE)),
IF(WEEKDAY($J2556) = 3,
       IF(COUNTIF(FINALS_WEEK_TUESDAY_DATE[],Attendance!$J2556) &gt; 0, VLOOKUP(Attendance!$G2556,FINALS_WEEK_TUESDAY_PERIOD_SCHEDULE[],2,TRUE),
       VLOOKUP(Attendance!$G2556,REGULAR_WEEK_SCHEDULE[[Tuesday]:[Period]],5,TRUE)),
IF(WEEKDAY(Attendance!$J2556) = 4,
        IF(COUNTIF(BLOCK_WEDNESDAY_DATES[],Attendance!$J2556) &gt; 0, VLOOKUP(Attendance!$G2556,BLOCK_WEDNESDAY_PERIOD_SCHEDULE[],2,TRUE),
        IF(COUNTIF(FINALS_WEEK_WEDNESDAY_DATE[],Attendance!$J2556) &gt; 0, VLOOKUP(Attendance!$G2556,FINALS_WEEK_WEDNESDAY_PERIOD_SCHEDULE[],2,TRUE),
       VLOOKUP(Attendance!$G2556,REGULAR_WEEK_SCHEDULE[[Wednesday]:[Period]],4,TRUE))),
IF(WEEKDAY($J2556) = 5,
       IF(COUNTIF(BLOCK_THURSDAY_DATES[],Attendance!$J2556) &gt; 0, VLOOKUP(Attendance!$G2556,BLOCK_THURSDAY_PERIOD_SCHEDULE[],2,TRUE),
       IF(COUNTIF(FINALS_WEEK_THURSDAY_DATE[],Attendance!$J2556) &gt; 0, VLOOKUP(Attendance!$G2556,FINALS_WEEK_THURSDAY_PERIOD_SCHEDULE[],2,TRUE),
       VLOOKUP(Attendance!$G2556,REGULAR_WEEK_SCHEDULE[[Thursday]:[Period]],3,TRUE))),
IF(WEEKDAY(Attendance!$J2556) = 6,
       IF(COUNTIF(FINALS_WEEK_FRIDAY_DATE[],Attendance!$J2556) &gt; 0, VLOOKUP(Attendance!$G2556,FINALS_WEEK_FRIDAY_PERIOD_SCHEDULE[],2,TRUE),
       VLOOKUP(Attendance!$G2556,REGULAR_WEEK_SCHEDULE[[Friday]:[Period]],2,TRUE))))))))))</f>
        <v/>
      </c>
      <c r="J2556" s="41" t="str">
        <f t="shared" ca="1" si="122"/>
        <v/>
      </c>
      <c r="K2556" s="41" t="str">
        <f>IF($A2556 &lt;&gt; "",VLOOKUP($A2556,'Student reference sheet'!$A$2:$V$2329, 7,FALSE), "")</f>
        <v/>
      </c>
      <c r="L2556" s="30" t="str">
        <f>IF($A2556 ="", "", VLOOKUP($A2556, 'Student reference sheet'!$A$2:$Z$2603,23,FALSE))</f>
        <v/>
      </c>
      <c r="M2556" s="30" t="str">
        <f>IF($A2556 ="", "", VLOOKUP($A2556, 'Student reference sheet'!$A$2:$Z$2603,24,FALSE))</f>
        <v/>
      </c>
      <c r="N2556" s="30" t="str">
        <f>IF($A2556 ="", "", VLOOKUP($A2556, 'Student reference sheet'!$A$2:$Z$2603,26,FALSE))</f>
        <v/>
      </c>
      <c r="O2556" s="30" t="str">
        <f>IF($A2556 ="", "", VLOOKUP($A2556, 'Student reference sheet'!$A$2:$Z$2603,25,FALSE))</f>
        <v/>
      </c>
      <c r="P2556" s="39" t="str">
        <f>IF($A2556 = "", "", IF(OR(VLOOKUP($A2556,'Student reference sheet'!$A$2:$V$2400,8,FALSE) = "R",  VLOOKUP($A2556,'Student reference sheet'!$A$2:$V$2400,8,FALSE) = "L"), "X", ""))</f>
        <v/>
      </c>
      <c r="Q2556" s="39" t="str">
        <f>IF($A2556 ="", "", VLOOKUP($A2556, 'Student reference sheet'!$A$2:$V$2603,22,FALSE))</f>
        <v/>
      </c>
      <c r="R2556" s="39" t="str">
        <f>IF($A2556 &lt;&gt; "",VLOOKUP($A2556,'Student reference sheet'!$A$2:$V$2329, 5,FALSE), "")</f>
        <v/>
      </c>
      <c r="S2556" s="39" t="str">
        <f>IF($A2556 &lt;&gt; "",VLOOKUP($A2556,'Student reference sheet'!$A$2:$V$2329, 6,FALSE), "")</f>
        <v/>
      </c>
      <c r="T2556" s="30" t="str">
        <f>IF($A2556 = "","",
IF(VLOOKUP($A2556,'Student reference sheet'!$A$2:$V$2329, 10,FALSE) = "Y", "Hispanic",
IF(VLOOKUP($A2556,'Student reference sheet'!$A$2:$V$2329,11,FALSE) &lt;&gt; "",
IF(VLOOKUP($A2556,'Student reference sheet'!$A$2:$V$2329,11,FALSE) = "UNK", "Unknown", VLOOKUP(VALUE(VLOOKUP($A2556,'Student reference sheet'!$A$2:$V$2329,11,FALSE)),'Ethnicity Reference'!$A$2:$B$22,2,FALSE)),
IF(VLOOKUP($A2556,'Student reference sheet'!$A$2:$V$2329,9,FALSE) &lt;&gt; "", VLOOKUP(VALUE(VLOOKUP($A2556,'Student reference sheet'!$A$2:$V$2329,9,FALSE)),'Ethnicity Reference'!$A$2:$B$22,2,FALSE),"Unknown"))))</f>
        <v/>
      </c>
      <c r="U2556" s="35"/>
    </row>
    <row r="2557" spans="1:21" ht="15.75">
      <c r="A2557" s="47"/>
      <c r="B2557" s="33"/>
      <c r="C2557" s="39" t="str">
        <f>IF($A2557 &lt;&gt; "",VLOOKUP($A2557,'Student reference sheet'!$A$2:$V$2329, 3,FALSE), "")</f>
        <v/>
      </c>
      <c r="D2557" s="39" t="str">
        <f>IF($A2557 &lt;&gt; "",VLOOKUP($A2557,'Student reference sheet'!$A$2:$V$2329, 2,FALSE), "")</f>
        <v/>
      </c>
      <c r="E2557" s="35"/>
      <c r="F2557" s="34"/>
      <c r="G2557" s="40" t="str">
        <f t="shared" ca="1" si="120"/>
        <v/>
      </c>
      <c r="H2557" s="40" t="str">
        <f t="shared" ca="1" si="121"/>
        <v/>
      </c>
      <c r="I2557" s="36" t="str">
        <f>IF($A2557 = "", "",
IF(COUNTIF(MINIMUM_DAY_DATES[], Attendance!J2557) &gt; 0, VLOOKUP(Attendance!$G2557,MINIMUM_DAY_PERIOD_SCHEDULE[], 2,TRUE),
IF(COUNTIF(RALLY_DATES[], Attendance!J2557) &gt; 0, VLOOKUP(Attendance!$G2557,RALLY_PERIOD_SCHEDULE[], 2,TRUE),
IF(WEEKDAY(Attendance!$J2557) = 2,
       IF(COUNTIF(FINALS_WEEK_MONDAY_DATE[],Attendance!$J2557) &gt; 0, VLOOKUP(Attendance!$G2557,FINALS_WEEK_MONDAY_PERIOD_SCHEDULE[],2,TRUE),
       VLOOKUP(Attendance!$G2557,REGULAR_WEEK_SCHEDULE[],6,TRUE)),
IF(WEEKDAY($J2557) = 3,
       IF(COUNTIF(FINALS_WEEK_TUESDAY_DATE[],Attendance!$J2557) &gt; 0, VLOOKUP(Attendance!$G2557,FINALS_WEEK_TUESDAY_PERIOD_SCHEDULE[],2,TRUE),
       VLOOKUP(Attendance!$G2557,REGULAR_WEEK_SCHEDULE[[Tuesday]:[Period]],5,TRUE)),
IF(WEEKDAY(Attendance!$J2557) = 4,
        IF(COUNTIF(BLOCK_WEDNESDAY_DATES[],Attendance!$J2557) &gt; 0, VLOOKUP(Attendance!$G2557,BLOCK_WEDNESDAY_PERIOD_SCHEDULE[],2,TRUE),
        IF(COUNTIF(FINALS_WEEK_WEDNESDAY_DATE[],Attendance!$J2557) &gt; 0, VLOOKUP(Attendance!$G2557,FINALS_WEEK_WEDNESDAY_PERIOD_SCHEDULE[],2,TRUE),
       VLOOKUP(Attendance!$G2557,REGULAR_WEEK_SCHEDULE[[Wednesday]:[Period]],4,TRUE))),
IF(WEEKDAY($J2557) = 5,
       IF(COUNTIF(BLOCK_THURSDAY_DATES[],Attendance!$J2557) &gt; 0, VLOOKUP(Attendance!$G2557,BLOCK_THURSDAY_PERIOD_SCHEDULE[],2,TRUE),
       IF(COUNTIF(FINALS_WEEK_THURSDAY_DATE[],Attendance!$J2557) &gt; 0, VLOOKUP(Attendance!$G2557,FINALS_WEEK_THURSDAY_PERIOD_SCHEDULE[],2,TRUE),
       VLOOKUP(Attendance!$G2557,REGULAR_WEEK_SCHEDULE[[Thursday]:[Period]],3,TRUE))),
IF(WEEKDAY(Attendance!$J2557) = 6,
       IF(COUNTIF(FINALS_WEEK_FRIDAY_DATE[],Attendance!$J2557) &gt; 0, VLOOKUP(Attendance!$G2557,FINALS_WEEK_FRIDAY_PERIOD_SCHEDULE[],2,TRUE),
       VLOOKUP(Attendance!$G2557,REGULAR_WEEK_SCHEDULE[[Friday]:[Period]],2,TRUE))))))))))</f>
        <v/>
      </c>
      <c r="J2557" s="41" t="str">
        <f t="shared" ca="1" si="122"/>
        <v/>
      </c>
      <c r="K2557" s="41" t="str">
        <f>IF($A2557 &lt;&gt; "",VLOOKUP($A2557,'Student reference sheet'!$A$2:$V$2329, 7,FALSE), "")</f>
        <v/>
      </c>
      <c r="L2557" s="30" t="str">
        <f>IF($A2557 ="", "", VLOOKUP($A2557, 'Student reference sheet'!$A$2:$Z$2603,23,FALSE))</f>
        <v/>
      </c>
      <c r="M2557" s="30" t="str">
        <f>IF($A2557 ="", "", VLOOKUP($A2557, 'Student reference sheet'!$A$2:$Z$2603,24,FALSE))</f>
        <v/>
      </c>
      <c r="N2557" s="30" t="str">
        <f>IF($A2557 ="", "", VLOOKUP($A2557, 'Student reference sheet'!$A$2:$Z$2603,26,FALSE))</f>
        <v/>
      </c>
      <c r="O2557" s="30" t="str">
        <f>IF($A2557 ="", "", VLOOKUP($A2557, 'Student reference sheet'!$A$2:$Z$2603,25,FALSE))</f>
        <v/>
      </c>
      <c r="P2557" s="39" t="str">
        <f>IF($A2557 = "", "", IF(OR(VLOOKUP($A2557,'Student reference sheet'!$A$2:$V$2400,8,FALSE) = "R",  VLOOKUP($A2557,'Student reference sheet'!$A$2:$V$2400,8,FALSE) = "L"), "X", ""))</f>
        <v/>
      </c>
      <c r="Q2557" s="39" t="str">
        <f>IF($A2557 ="", "", VLOOKUP($A2557, 'Student reference sheet'!$A$2:$V$2603,22,FALSE))</f>
        <v/>
      </c>
      <c r="R2557" s="39" t="str">
        <f>IF($A2557 &lt;&gt; "",VLOOKUP($A2557,'Student reference sheet'!$A$2:$V$2329, 5,FALSE), "")</f>
        <v/>
      </c>
      <c r="S2557" s="39" t="str">
        <f>IF($A2557 &lt;&gt; "",VLOOKUP($A2557,'Student reference sheet'!$A$2:$V$2329, 6,FALSE), "")</f>
        <v/>
      </c>
      <c r="T2557" s="30" t="str">
        <f>IF($A2557 = "","",
IF(VLOOKUP($A2557,'Student reference sheet'!$A$2:$V$2329, 10,FALSE) = "Y", "Hispanic",
IF(VLOOKUP($A2557,'Student reference sheet'!$A$2:$V$2329,11,FALSE) &lt;&gt; "",
IF(VLOOKUP($A2557,'Student reference sheet'!$A$2:$V$2329,11,FALSE) = "UNK", "Unknown", VLOOKUP(VALUE(VLOOKUP($A2557,'Student reference sheet'!$A$2:$V$2329,11,FALSE)),'Ethnicity Reference'!$A$2:$B$22,2,FALSE)),
IF(VLOOKUP($A2557,'Student reference sheet'!$A$2:$V$2329,9,FALSE) &lt;&gt; "", VLOOKUP(VALUE(VLOOKUP($A2557,'Student reference sheet'!$A$2:$V$2329,9,FALSE)),'Ethnicity Reference'!$A$2:$B$22,2,FALSE),"Unknown"))))</f>
        <v/>
      </c>
      <c r="U2557" s="35"/>
    </row>
    <row r="2558" spans="1:21" ht="15.75">
      <c r="A2558" s="47"/>
      <c r="B2558" s="33"/>
      <c r="C2558" s="39" t="str">
        <f>IF($A2558 &lt;&gt; "",VLOOKUP($A2558,'Student reference sheet'!$A$2:$V$2329, 3,FALSE), "")</f>
        <v/>
      </c>
      <c r="D2558" s="39" t="str">
        <f>IF($A2558 &lt;&gt; "",VLOOKUP($A2558,'Student reference sheet'!$A$2:$V$2329, 2,FALSE), "")</f>
        <v/>
      </c>
      <c r="E2558" s="35"/>
      <c r="F2558" s="34"/>
      <c r="G2558" s="40" t="str">
        <f t="shared" ca="1" si="120"/>
        <v/>
      </c>
      <c r="H2558" s="40" t="str">
        <f t="shared" ca="1" si="121"/>
        <v/>
      </c>
      <c r="I2558" s="36" t="str">
        <f>IF($A2558 = "", "",
IF(COUNTIF(MINIMUM_DAY_DATES[], Attendance!J2558) &gt; 0, VLOOKUP(Attendance!$G2558,MINIMUM_DAY_PERIOD_SCHEDULE[], 2,TRUE),
IF(COUNTIF(RALLY_DATES[], Attendance!J2558) &gt; 0, VLOOKUP(Attendance!$G2558,RALLY_PERIOD_SCHEDULE[], 2,TRUE),
IF(WEEKDAY(Attendance!$J2558) = 2,
       IF(COUNTIF(FINALS_WEEK_MONDAY_DATE[],Attendance!$J2558) &gt; 0, VLOOKUP(Attendance!$G2558,FINALS_WEEK_MONDAY_PERIOD_SCHEDULE[],2,TRUE),
       VLOOKUP(Attendance!$G2558,REGULAR_WEEK_SCHEDULE[],6,TRUE)),
IF(WEEKDAY($J2558) = 3,
       IF(COUNTIF(FINALS_WEEK_TUESDAY_DATE[],Attendance!$J2558) &gt; 0, VLOOKUP(Attendance!$G2558,FINALS_WEEK_TUESDAY_PERIOD_SCHEDULE[],2,TRUE),
       VLOOKUP(Attendance!$G2558,REGULAR_WEEK_SCHEDULE[[Tuesday]:[Period]],5,TRUE)),
IF(WEEKDAY(Attendance!$J2558) = 4,
        IF(COUNTIF(BLOCK_WEDNESDAY_DATES[],Attendance!$J2558) &gt; 0, VLOOKUP(Attendance!$G2558,BLOCK_WEDNESDAY_PERIOD_SCHEDULE[],2,TRUE),
        IF(COUNTIF(FINALS_WEEK_WEDNESDAY_DATE[],Attendance!$J2558) &gt; 0, VLOOKUP(Attendance!$G2558,FINALS_WEEK_WEDNESDAY_PERIOD_SCHEDULE[],2,TRUE),
       VLOOKUP(Attendance!$G2558,REGULAR_WEEK_SCHEDULE[[Wednesday]:[Period]],4,TRUE))),
IF(WEEKDAY($J2558) = 5,
       IF(COUNTIF(BLOCK_THURSDAY_DATES[],Attendance!$J2558) &gt; 0, VLOOKUP(Attendance!$G2558,BLOCK_THURSDAY_PERIOD_SCHEDULE[],2,TRUE),
       IF(COUNTIF(FINALS_WEEK_THURSDAY_DATE[],Attendance!$J2558) &gt; 0, VLOOKUP(Attendance!$G2558,FINALS_WEEK_THURSDAY_PERIOD_SCHEDULE[],2,TRUE),
       VLOOKUP(Attendance!$G2558,REGULAR_WEEK_SCHEDULE[[Thursday]:[Period]],3,TRUE))),
IF(WEEKDAY(Attendance!$J2558) = 6,
       IF(COUNTIF(FINALS_WEEK_FRIDAY_DATE[],Attendance!$J2558) &gt; 0, VLOOKUP(Attendance!$G2558,FINALS_WEEK_FRIDAY_PERIOD_SCHEDULE[],2,TRUE),
       VLOOKUP(Attendance!$G2558,REGULAR_WEEK_SCHEDULE[[Friday]:[Period]],2,TRUE))))))))))</f>
        <v/>
      </c>
      <c r="J2558" s="41" t="str">
        <f t="shared" ca="1" si="122"/>
        <v/>
      </c>
      <c r="K2558" s="41" t="str">
        <f>IF($A2558 &lt;&gt; "",VLOOKUP($A2558,'Student reference sheet'!$A$2:$V$2329, 7,FALSE), "")</f>
        <v/>
      </c>
      <c r="L2558" s="30" t="str">
        <f>IF($A2558 ="", "", VLOOKUP($A2558, 'Student reference sheet'!$A$2:$Z$2603,23,FALSE))</f>
        <v/>
      </c>
      <c r="M2558" s="30" t="str">
        <f>IF($A2558 ="", "", VLOOKUP($A2558, 'Student reference sheet'!$A$2:$Z$2603,24,FALSE))</f>
        <v/>
      </c>
      <c r="N2558" s="30" t="str">
        <f>IF($A2558 ="", "", VLOOKUP($A2558, 'Student reference sheet'!$A$2:$Z$2603,26,FALSE))</f>
        <v/>
      </c>
      <c r="O2558" s="30" t="str">
        <f>IF($A2558 ="", "", VLOOKUP($A2558, 'Student reference sheet'!$A$2:$Z$2603,25,FALSE))</f>
        <v/>
      </c>
      <c r="P2558" s="39" t="str">
        <f>IF($A2558 = "", "", IF(OR(VLOOKUP($A2558,'Student reference sheet'!$A$2:$V$2400,8,FALSE) = "R",  VLOOKUP($A2558,'Student reference sheet'!$A$2:$V$2400,8,FALSE) = "L"), "X", ""))</f>
        <v/>
      </c>
      <c r="Q2558" s="39" t="str">
        <f>IF($A2558 ="", "", VLOOKUP($A2558, 'Student reference sheet'!$A$2:$V$2603,22,FALSE))</f>
        <v/>
      </c>
      <c r="R2558" s="39" t="str">
        <f>IF($A2558 &lt;&gt; "",VLOOKUP($A2558,'Student reference sheet'!$A$2:$V$2329, 5,FALSE), "")</f>
        <v/>
      </c>
      <c r="S2558" s="39" t="str">
        <f>IF($A2558 &lt;&gt; "",VLOOKUP($A2558,'Student reference sheet'!$A$2:$V$2329, 6,FALSE), "")</f>
        <v/>
      </c>
      <c r="T2558" s="30" t="str">
        <f>IF($A2558 = "","",
IF(VLOOKUP($A2558,'Student reference sheet'!$A$2:$V$2329, 10,FALSE) = "Y", "Hispanic",
IF(VLOOKUP($A2558,'Student reference sheet'!$A$2:$V$2329,11,FALSE) &lt;&gt; "",
IF(VLOOKUP($A2558,'Student reference sheet'!$A$2:$V$2329,11,FALSE) = "UNK", "Unknown", VLOOKUP(VALUE(VLOOKUP($A2558,'Student reference sheet'!$A$2:$V$2329,11,FALSE)),'Ethnicity Reference'!$A$2:$B$22,2,FALSE)),
IF(VLOOKUP($A2558,'Student reference sheet'!$A$2:$V$2329,9,FALSE) &lt;&gt; "", VLOOKUP(VALUE(VLOOKUP($A2558,'Student reference sheet'!$A$2:$V$2329,9,FALSE)),'Ethnicity Reference'!$A$2:$B$22,2,FALSE),"Unknown"))))</f>
        <v/>
      </c>
      <c r="U2558" s="35"/>
    </row>
    <row r="2559" spans="1:21" ht="15.75">
      <c r="A2559" s="47"/>
      <c r="B2559" s="33"/>
      <c r="C2559" s="39" t="str">
        <f>IF($A2559 &lt;&gt; "",VLOOKUP($A2559,'Student reference sheet'!$A$2:$V$2329, 3,FALSE), "")</f>
        <v/>
      </c>
      <c r="D2559" s="39" t="str">
        <f>IF($A2559 &lt;&gt; "",VLOOKUP($A2559,'Student reference sheet'!$A$2:$V$2329, 2,FALSE), "")</f>
        <v/>
      </c>
      <c r="E2559" s="35"/>
      <c r="F2559" s="34"/>
      <c r="G2559" s="40" t="str">
        <f t="shared" ca="1" si="120"/>
        <v/>
      </c>
      <c r="H2559" s="40" t="str">
        <f t="shared" ca="1" si="121"/>
        <v/>
      </c>
      <c r="I2559" s="36" t="str">
        <f>IF($A2559 = "", "",
IF(COUNTIF(MINIMUM_DAY_DATES[], Attendance!J2559) &gt; 0, VLOOKUP(Attendance!$G2559,MINIMUM_DAY_PERIOD_SCHEDULE[], 2,TRUE),
IF(COUNTIF(RALLY_DATES[], Attendance!J2559) &gt; 0, VLOOKUP(Attendance!$G2559,RALLY_PERIOD_SCHEDULE[], 2,TRUE),
IF(WEEKDAY(Attendance!$J2559) = 2,
       IF(COUNTIF(FINALS_WEEK_MONDAY_DATE[],Attendance!$J2559) &gt; 0, VLOOKUP(Attendance!$G2559,FINALS_WEEK_MONDAY_PERIOD_SCHEDULE[],2,TRUE),
       VLOOKUP(Attendance!$G2559,REGULAR_WEEK_SCHEDULE[],6,TRUE)),
IF(WEEKDAY($J2559) = 3,
       IF(COUNTIF(FINALS_WEEK_TUESDAY_DATE[],Attendance!$J2559) &gt; 0, VLOOKUP(Attendance!$G2559,FINALS_WEEK_TUESDAY_PERIOD_SCHEDULE[],2,TRUE),
       VLOOKUP(Attendance!$G2559,REGULAR_WEEK_SCHEDULE[[Tuesday]:[Period]],5,TRUE)),
IF(WEEKDAY(Attendance!$J2559) = 4,
        IF(COUNTIF(BLOCK_WEDNESDAY_DATES[],Attendance!$J2559) &gt; 0, VLOOKUP(Attendance!$G2559,BLOCK_WEDNESDAY_PERIOD_SCHEDULE[],2,TRUE),
        IF(COUNTIF(FINALS_WEEK_WEDNESDAY_DATE[],Attendance!$J2559) &gt; 0, VLOOKUP(Attendance!$G2559,FINALS_WEEK_WEDNESDAY_PERIOD_SCHEDULE[],2,TRUE),
       VLOOKUP(Attendance!$G2559,REGULAR_WEEK_SCHEDULE[[Wednesday]:[Period]],4,TRUE))),
IF(WEEKDAY($J2559) = 5,
       IF(COUNTIF(BLOCK_THURSDAY_DATES[],Attendance!$J2559) &gt; 0, VLOOKUP(Attendance!$G2559,BLOCK_THURSDAY_PERIOD_SCHEDULE[],2,TRUE),
       IF(COUNTIF(FINALS_WEEK_THURSDAY_DATE[],Attendance!$J2559) &gt; 0, VLOOKUP(Attendance!$G2559,FINALS_WEEK_THURSDAY_PERIOD_SCHEDULE[],2,TRUE),
       VLOOKUP(Attendance!$G2559,REGULAR_WEEK_SCHEDULE[[Thursday]:[Period]],3,TRUE))),
IF(WEEKDAY(Attendance!$J2559) = 6,
       IF(COUNTIF(FINALS_WEEK_FRIDAY_DATE[],Attendance!$J2559) &gt; 0, VLOOKUP(Attendance!$G2559,FINALS_WEEK_FRIDAY_PERIOD_SCHEDULE[],2,TRUE),
       VLOOKUP(Attendance!$G2559,REGULAR_WEEK_SCHEDULE[[Friday]:[Period]],2,TRUE))))))))))</f>
        <v/>
      </c>
      <c r="J2559" s="41" t="str">
        <f t="shared" ca="1" si="122"/>
        <v/>
      </c>
      <c r="K2559" s="41" t="str">
        <f>IF($A2559 &lt;&gt; "",VLOOKUP($A2559,'Student reference sheet'!$A$2:$V$2329, 7,FALSE), "")</f>
        <v/>
      </c>
      <c r="L2559" s="30" t="str">
        <f>IF($A2559 ="", "", VLOOKUP($A2559, 'Student reference sheet'!$A$2:$Z$2603,23,FALSE))</f>
        <v/>
      </c>
      <c r="M2559" s="30" t="str">
        <f>IF($A2559 ="", "", VLOOKUP($A2559, 'Student reference sheet'!$A$2:$Z$2603,24,FALSE))</f>
        <v/>
      </c>
      <c r="N2559" s="30" t="str">
        <f>IF($A2559 ="", "", VLOOKUP($A2559, 'Student reference sheet'!$A$2:$Z$2603,26,FALSE))</f>
        <v/>
      </c>
      <c r="O2559" s="30" t="str">
        <f>IF($A2559 ="", "", VLOOKUP($A2559, 'Student reference sheet'!$A$2:$Z$2603,25,FALSE))</f>
        <v/>
      </c>
      <c r="P2559" s="39" t="str">
        <f>IF($A2559 = "", "", IF(OR(VLOOKUP($A2559,'Student reference sheet'!$A$2:$V$2400,8,FALSE) = "R",  VLOOKUP($A2559,'Student reference sheet'!$A$2:$V$2400,8,FALSE) = "L"), "X", ""))</f>
        <v/>
      </c>
      <c r="Q2559" s="39" t="str">
        <f>IF($A2559 ="", "", VLOOKUP($A2559, 'Student reference sheet'!$A$2:$V$2603,22,FALSE))</f>
        <v/>
      </c>
      <c r="R2559" s="39" t="str">
        <f>IF($A2559 &lt;&gt; "",VLOOKUP($A2559,'Student reference sheet'!$A$2:$V$2329, 5,FALSE), "")</f>
        <v/>
      </c>
      <c r="S2559" s="39" t="str">
        <f>IF($A2559 &lt;&gt; "",VLOOKUP($A2559,'Student reference sheet'!$A$2:$V$2329, 6,FALSE), "")</f>
        <v/>
      </c>
      <c r="T2559" s="30" t="str">
        <f>IF($A2559 = "","",
IF(VLOOKUP($A2559,'Student reference sheet'!$A$2:$V$2329, 10,FALSE) = "Y", "Hispanic",
IF(VLOOKUP($A2559,'Student reference sheet'!$A$2:$V$2329,11,FALSE) &lt;&gt; "",
IF(VLOOKUP($A2559,'Student reference sheet'!$A$2:$V$2329,11,FALSE) = "UNK", "Unknown", VLOOKUP(VALUE(VLOOKUP($A2559,'Student reference sheet'!$A$2:$V$2329,11,FALSE)),'Ethnicity Reference'!$A$2:$B$22,2,FALSE)),
IF(VLOOKUP($A2559,'Student reference sheet'!$A$2:$V$2329,9,FALSE) &lt;&gt; "", VLOOKUP(VALUE(VLOOKUP($A2559,'Student reference sheet'!$A$2:$V$2329,9,FALSE)),'Ethnicity Reference'!$A$2:$B$22,2,FALSE),"Unknown"))))</f>
        <v/>
      </c>
      <c r="U2559" s="35"/>
    </row>
    <row r="2560" spans="1:21" ht="15.75">
      <c r="A2560" s="47"/>
      <c r="B2560" s="33"/>
      <c r="C2560" s="39" t="str">
        <f>IF($A2560 &lt;&gt; "",VLOOKUP($A2560,'Student reference sheet'!$A$2:$V$2329, 3,FALSE), "")</f>
        <v/>
      </c>
      <c r="D2560" s="39" t="str">
        <f>IF($A2560 &lt;&gt; "",VLOOKUP($A2560,'Student reference sheet'!$A$2:$V$2329, 2,FALSE), "")</f>
        <v/>
      </c>
      <c r="E2560" s="35"/>
      <c r="F2560" s="34"/>
      <c r="G2560" s="40" t="str">
        <f t="shared" ca="1" si="120"/>
        <v/>
      </c>
      <c r="H2560" s="40" t="str">
        <f t="shared" ca="1" si="121"/>
        <v/>
      </c>
      <c r="I2560" s="36" t="str">
        <f>IF($A2560 = "", "",
IF(COUNTIF(MINIMUM_DAY_DATES[], Attendance!J2560) &gt; 0, VLOOKUP(Attendance!$G2560,MINIMUM_DAY_PERIOD_SCHEDULE[], 2,TRUE),
IF(COUNTIF(RALLY_DATES[], Attendance!J2560) &gt; 0, VLOOKUP(Attendance!$G2560,RALLY_PERIOD_SCHEDULE[], 2,TRUE),
IF(WEEKDAY(Attendance!$J2560) = 2,
       IF(COUNTIF(FINALS_WEEK_MONDAY_DATE[],Attendance!$J2560) &gt; 0, VLOOKUP(Attendance!$G2560,FINALS_WEEK_MONDAY_PERIOD_SCHEDULE[],2,TRUE),
       VLOOKUP(Attendance!$G2560,REGULAR_WEEK_SCHEDULE[],6,TRUE)),
IF(WEEKDAY($J2560) = 3,
       IF(COUNTIF(FINALS_WEEK_TUESDAY_DATE[],Attendance!$J2560) &gt; 0, VLOOKUP(Attendance!$G2560,FINALS_WEEK_TUESDAY_PERIOD_SCHEDULE[],2,TRUE),
       VLOOKUP(Attendance!$G2560,REGULAR_WEEK_SCHEDULE[[Tuesday]:[Period]],5,TRUE)),
IF(WEEKDAY(Attendance!$J2560) = 4,
        IF(COUNTIF(BLOCK_WEDNESDAY_DATES[],Attendance!$J2560) &gt; 0, VLOOKUP(Attendance!$G2560,BLOCK_WEDNESDAY_PERIOD_SCHEDULE[],2,TRUE),
        IF(COUNTIF(FINALS_WEEK_WEDNESDAY_DATE[],Attendance!$J2560) &gt; 0, VLOOKUP(Attendance!$G2560,FINALS_WEEK_WEDNESDAY_PERIOD_SCHEDULE[],2,TRUE),
       VLOOKUP(Attendance!$G2560,REGULAR_WEEK_SCHEDULE[[Wednesday]:[Period]],4,TRUE))),
IF(WEEKDAY($J2560) = 5,
       IF(COUNTIF(BLOCK_THURSDAY_DATES[],Attendance!$J2560) &gt; 0, VLOOKUP(Attendance!$G2560,BLOCK_THURSDAY_PERIOD_SCHEDULE[],2,TRUE),
       IF(COUNTIF(FINALS_WEEK_THURSDAY_DATE[],Attendance!$J2560) &gt; 0, VLOOKUP(Attendance!$G2560,FINALS_WEEK_THURSDAY_PERIOD_SCHEDULE[],2,TRUE),
       VLOOKUP(Attendance!$G2560,REGULAR_WEEK_SCHEDULE[[Thursday]:[Period]],3,TRUE))),
IF(WEEKDAY(Attendance!$J2560) = 6,
       IF(COUNTIF(FINALS_WEEK_FRIDAY_DATE[],Attendance!$J2560) &gt; 0, VLOOKUP(Attendance!$G2560,FINALS_WEEK_FRIDAY_PERIOD_SCHEDULE[],2,TRUE),
       VLOOKUP(Attendance!$G2560,REGULAR_WEEK_SCHEDULE[[Friday]:[Period]],2,TRUE))))))))))</f>
        <v/>
      </c>
      <c r="J2560" s="41" t="str">
        <f t="shared" ca="1" si="122"/>
        <v/>
      </c>
      <c r="K2560" s="41" t="str">
        <f>IF($A2560 &lt;&gt; "",VLOOKUP($A2560,'Student reference sheet'!$A$2:$V$2329, 7,FALSE), "")</f>
        <v/>
      </c>
      <c r="L2560" s="30" t="str">
        <f>IF($A2560 ="", "", VLOOKUP($A2560, 'Student reference sheet'!$A$2:$Z$2603,23,FALSE))</f>
        <v/>
      </c>
      <c r="M2560" s="30" t="str">
        <f>IF($A2560 ="", "", VLOOKUP($A2560, 'Student reference sheet'!$A$2:$Z$2603,24,FALSE))</f>
        <v/>
      </c>
      <c r="N2560" s="30" t="str">
        <f>IF($A2560 ="", "", VLOOKUP($A2560, 'Student reference sheet'!$A$2:$Z$2603,26,FALSE))</f>
        <v/>
      </c>
      <c r="O2560" s="30" t="str">
        <f>IF($A2560 ="", "", VLOOKUP($A2560, 'Student reference sheet'!$A$2:$Z$2603,25,FALSE))</f>
        <v/>
      </c>
      <c r="P2560" s="39" t="str">
        <f>IF($A2560 = "", "", IF(OR(VLOOKUP($A2560,'Student reference sheet'!$A$2:$V$2400,8,FALSE) = "R",  VLOOKUP($A2560,'Student reference sheet'!$A$2:$V$2400,8,FALSE) = "L"), "X", ""))</f>
        <v/>
      </c>
      <c r="Q2560" s="39" t="str">
        <f>IF($A2560 ="", "", VLOOKUP($A2560, 'Student reference sheet'!$A$2:$V$2603,22,FALSE))</f>
        <v/>
      </c>
      <c r="R2560" s="39" t="str">
        <f>IF($A2560 &lt;&gt; "",VLOOKUP($A2560,'Student reference sheet'!$A$2:$V$2329, 5,FALSE), "")</f>
        <v/>
      </c>
      <c r="S2560" s="39" t="str">
        <f>IF($A2560 &lt;&gt; "",VLOOKUP($A2560,'Student reference sheet'!$A$2:$V$2329, 6,FALSE), "")</f>
        <v/>
      </c>
      <c r="T2560" s="30" t="str">
        <f>IF($A2560 = "","",
IF(VLOOKUP($A2560,'Student reference sheet'!$A$2:$V$2329, 10,FALSE) = "Y", "Hispanic",
IF(VLOOKUP($A2560,'Student reference sheet'!$A$2:$V$2329,11,FALSE) &lt;&gt; "",
IF(VLOOKUP($A2560,'Student reference sheet'!$A$2:$V$2329,11,FALSE) = "UNK", "Unknown", VLOOKUP(VALUE(VLOOKUP($A2560,'Student reference sheet'!$A$2:$V$2329,11,FALSE)),'Ethnicity Reference'!$A$2:$B$22,2,FALSE)),
IF(VLOOKUP($A2560,'Student reference sheet'!$A$2:$V$2329,9,FALSE) &lt;&gt; "", VLOOKUP(VALUE(VLOOKUP($A2560,'Student reference sheet'!$A$2:$V$2329,9,FALSE)),'Ethnicity Reference'!$A$2:$B$22,2,FALSE),"Unknown"))))</f>
        <v/>
      </c>
      <c r="U2560" s="35"/>
    </row>
    <row r="2561" spans="1:21" ht="15.75">
      <c r="A2561" s="47"/>
      <c r="B2561" s="33"/>
      <c r="C2561" s="39" t="str">
        <f>IF($A2561 &lt;&gt; "",VLOOKUP($A2561,'Student reference sheet'!$A$2:$V$2329, 3,FALSE), "")</f>
        <v/>
      </c>
      <c r="D2561" s="39" t="str">
        <f>IF($A2561 &lt;&gt; "",VLOOKUP($A2561,'Student reference sheet'!$A$2:$V$2329, 2,FALSE), "")</f>
        <v/>
      </c>
      <c r="E2561" s="35"/>
      <c r="F2561" s="34"/>
      <c r="G2561" s="40" t="str">
        <f t="shared" ca="1" si="120"/>
        <v/>
      </c>
      <c r="H2561" s="40" t="str">
        <f t="shared" ca="1" si="121"/>
        <v/>
      </c>
      <c r="I2561" s="36" t="str">
        <f>IF($A2561 = "", "",
IF(COUNTIF(MINIMUM_DAY_DATES[], Attendance!J2561) &gt; 0, VLOOKUP(Attendance!$G2561,MINIMUM_DAY_PERIOD_SCHEDULE[], 2,TRUE),
IF(COUNTIF(RALLY_DATES[], Attendance!J2561) &gt; 0, VLOOKUP(Attendance!$G2561,RALLY_PERIOD_SCHEDULE[], 2,TRUE),
IF(WEEKDAY(Attendance!$J2561) = 2,
       IF(COUNTIF(FINALS_WEEK_MONDAY_DATE[],Attendance!$J2561) &gt; 0, VLOOKUP(Attendance!$G2561,FINALS_WEEK_MONDAY_PERIOD_SCHEDULE[],2,TRUE),
       VLOOKUP(Attendance!$G2561,REGULAR_WEEK_SCHEDULE[],6,TRUE)),
IF(WEEKDAY($J2561) = 3,
       IF(COUNTIF(FINALS_WEEK_TUESDAY_DATE[],Attendance!$J2561) &gt; 0, VLOOKUP(Attendance!$G2561,FINALS_WEEK_TUESDAY_PERIOD_SCHEDULE[],2,TRUE),
       VLOOKUP(Attendance!$G2561,REGULAR_WEEK_SCHEDULE[[Tuesday]:[Period]],5,TRUE)),
IF(WEEKDAY(Attendance!$J2561) = 4,
        IF(COUNTIF(BLOCK_WEDNESDAY_DATES[],Attendance!$J2561) &gt; 0, VLOOKUP(Attendance!$G2561,BLOCK_WEDNESDAY_PERIOD_SCHEDULE[],2,TRUE),
        IF(COUNTIF(FINALS_WEEK_WEDNESDAY_DATE[],Attendance!$J2561) &gt; 0, VLOOKUP(Attendance!$G2561,FINALS_WEEK_WEDNESDAY_PERIOD_SCHEDULE[],2,TRUE),
       VLOOKUP(Attendance!$G2561,REGULAR_WEEK_SCHEDULE[[Wednesday]:[Period]],4,TRUE))),
IF(WEEKDAY($J2561) = 5,
       IF(COUNTIF(BLOCK_THURSDAY_DATES[],Attendance!$J2561) &gt; 0, VLOOKUP(Attendance!$G2561,BLOCK_THURSDAY_PERIOD_SCHEDULE[],2,TRUE),
       IF(COUNTIF(FINALS_WEEK_THURSDAY_DATE[],Attendance!$J2561) &gt; 0, VLOOKUP(Attendance!$G2561,FINALS_WEEK_THURSDAY_PERIOD_SCHEDULE[],2,TRUE),
       VLOOKUP(Attendance!$G2561,REGULAR_WEEK_SCHEDULE[[Thursday]:[Period]],3,TRUE))),
IF(WEEKDAY(Attendance!$J2561) = 6,
       IF(COUNTIF(FINALS_WEEK_FRIDAY_DATE[],Attendance!$J2561) &gt; 0, VLOOKUP(Attendance!$G2561,FINALS_WEEK_FRIDAY_PERIOD_SCHEDULE[],2,TRUE),
       VLOOKUP(Attendance!$G2561,REGULAR_WEEK_SCHEDULE[[Friday]:[Period]],2,TRUE))))))))))</f>
        <v/>
      </c>
      <c r="J2561" s="41" t="str">
        <f t="shared" ca="1" si="122"/>
        <v/>
      </c>
      <c r="K2561" s="41" t="str">
        <f>IF($A2561 &lt;&gt; "",VLOOKUP($A2561,'Student reference sheet'!$A$2:$V$2329, 7,FALSE), "")</f>
        <v/>
      </c>
      <c r="L2561" s="30" t="str">
        <f>IF($A2561 ="", "", VLOOKUP($A2561, 'Student reference sheet'!$A$2:$Z$2603,23,FALSE))</f>
        <v/>
      </c>
      <c r="M2561" s="30" t="str">
        <f>IF($A2561 ="", "", VLOOKUP($A2561, 'Student reference sheet'!$A$2:$Z$2603,24,FALSE))</f>
        <v/>
      </c>
      <c r="N2561" s="30" t="str">
        <f>IF($A2561 ="", "", VLOOKUP($A2561, 'Student reference sheet'!$A$2:$Z$2603,26,FALSE))</f>
        <v/>
      </c>
      <c r="O2561" s="30" t="str">
        <f>IF($A2561 ="", "", VLOOKUP($A2561, 'Student reference sheet'!$A$2:$Z$2603,25,FALSE))</f>
        <v/>
      </c>
      <c r="P2561" s="39" t="str">
        <f>IF($A2561 = "", "", IF(OR(VLOOKUP($A2561,'Student reference sheet'!$A$2:$V$2400,8,FALSE) = "R",  VLOOKUP($A2561,'Student reference sheet'!$A$2:$V$2400,8,FALSE) = "L"), "X", ""))</f>
        <v/>
      </c>
      <c r="Q2561" s="39" t="str">
        <f>IF($A2561 ="", "", VLOOKUP($A2561, 'Student reference sheet'!$A$2:$V$2603,22,FALSE))</f>
        <v/>
      </c>
      <c r="R2561" s="39" t="str">
        <f>IF($A2561 &lt;&gt; "",VLOOKUP($A2561,'Student reference sheet'!$A$2:$V$2329, 5,FALSE), "")</f>
        <v/>
      </c>
      <c r="S2561" s="39" t="str">
        <f>IF($A2561 &lt;&gt; "",VLOOKUP($A2561,'Student reference sheet'!$A$2:$V$2329, 6,FALSE), "")</f>
        <v/>
      </c>
      <c r="T2561" s="30" t="str">
        <f>IF($A2561 = "","",
IF(VLOOKUP($A2561,'Student reference sheet'!$A$2:$V$2329, 10,FALSE) = "Y", "Hispanic",
IF(VLOOKUP($A2561,'Student reference sheet'!$A$2:$V$2329,11,FALSE) &lt;&gt; "",
IF(VLOOKUP($A2561,'Student reference sheet'!$A$2:$V$2329,11,FALSE) = "UNK", "Unknown", VLOOKUP(VALUE(VLOOKUP($A2561,'Student reference sheet'!$A$2:$V$2329,11,FALSE)),'Ethnicity Reference'!$A$2:$B$22,2,FALSE)),
IF(VLOOKUP($A2561,'Student reference sheet'!$A$2:$V$2329,9,FALSE) &lt;&gt; "", VLOOKUP(VALUE(VLOOKUP($A2561,'Student reference sheet'!$A$2:$V$2329,9,FALSE)),'Ethnicity Reference'!$A$2:$B$22,2,FALSE),"Unknown"))))</f>
        <v/>
      </c>
      <c r="U2561" s="35"/>
    </row>
    <row r="2562" spans="1:21" ht="15.75">
      <c r="A2562" s="47"/>
      <c r="B2562" s="33"/>
      <c r="C2562" s="39" t="str">
        <f>IF($A2562 &lt;&gt; "",VLOOKUP($A2562,'Student reference sheet'!$A$2:$V$2329, 3,FALSE), "")</f>
        <v/>
      </c>
      <c r="D2562" s="39" t="str">
        <f>IF($A2562 &lt;&gt; "",VLOOKUP($A2562,'Student reference sheet'!$A$2:$V$2329, 2,FALSE), "")</f>
        <v/>
      </c>
      <c r="E2562" s="35"/>
      <c r="F2562" s="34"/>
      <c r="G2562" s="40" t="str">
        <f t="shared" ca="1" si="120"/>
        <v/>
      </c>
      <c r="H2562" s="40" t="str">
        <f t="shared" ca="1" si="121"/>
        <v/>
      </c>
      <c r="I2562" s="36" t="str">
        <f>IF($A2562 = "", "",
IF(COUNTIF(MINIMUM_DAY_DATES[], Attendance!J2562) &gt; 0, VLOOKUP(Attendance!$G2562,MINIMUM_DAY_PERIOD_SCHEDULE[], 2,TRUE),
IF(COUNTIF(RALLY_DATES[], Attendance!J2562) &gt; 0, VLOOKUP(Attendance!$G2562,RALLY_PERIOD_SCHEDULE[], 2,TRUE),
IF(WEEKDAY(Attendance!$J2562) = 2,
       IF(COUNTIF(FINALS_WEEK_MONDAY_DATE[],Attendance!$J2562) &gt; 0, VLOOKUP(Attendance!$G2562,FINALS_WEEK_MONDAY_PERIOD_SCHEDULE[],2,TRUE),
       VLOOKUP(Attendance!$G2562,REGULAR_WEEK_SCHEDULE[],6,TRUE)),
IF(WEEKDAY($J2562) = 3,
       IF(COUNTIF(FINALS_WEEK_TUESDAY_DATE[],Attendance!$J2562) &gt; 0, VLOOKUP(Attendance!$G2562,FINALS_WEEK_TUESDAY_PERIOD_SCHEDULE[],2,TRUE),
       VLOOKUP(Attendance!$G2562,REGULAR_WEEK_SCHEDULE[[Tuesday]:[Period]],5,TRUE)),
IF(WEEKDAY(Attendance!$J2562) = 4,
        IF(COUNTIF(BLOCK_WEDNESDAY_DATES[],Attendance!$J2562) &gt; 0, VLOOKUP(Attendance!$G2562,BLOCK_WEDNESDAY_PERIOD_SCHEDULE[],2,TRUE),
        IF(COUNTIF(FINALS_WEEK_WEDNESDAY_DATE[],Attendance!$J2562) &gt; 0, VLOOKUP(Attendance!$G2562,FINALS_WEEK_WEDNESDAY_PERIOD_SCHEDULE[],2,TRUE),
       VLOOKUP(Attendance!$G2562,REGULAR_WEEK_SCHEDULE[[Wednesday]:[Period]],4,TRUE))),
IF(WEEKDAY($J2562) = 5,
       IF(COUNTIF(BLOCK_THURSDAY_DATES[],Attendance!$J2562) &gt; 0, VLOOKUP(Attendance!$G2562,BLOCK_THURSDAY_PERIOD_SCHEDULE[],2,TRUE),
       IF(COUNTIF(FINALS_WEEK_THURSDAY_DATE[],Attendance!$J2562) &gt; 0, VLOOKUP(Attendance!$G2562,FINALS_WEEK_THURSDAY_PERIOD_SCHEDULE[],2,TRUE),
       VLOOKUP(Attendance!$G2562,REGULAR_WEEK_SCHEDULE[[Thursday]:[Period]],3,TRUE))),
IF(WEEKDAY(Attendance!$J2562) = 6,
       IF(COUNTIF(FINALS_WEEK_FRIDAY_DATE[],Attendance!$J2562) &gt; 0, VLOOKUP(Attendance!$G2562,FINALS_WEEK_FRIDAY_PERIOD_SCHEDULE[],2,TRUE),
       VLOOKUP(Attendance!$G2562,REGULAR_WEEK_SCHEDULE[[Friday]:[Period]],2,TRUE))))))))))</f>
        <v/>
      </c>
      <c r="J2562" s="41" t="str">
        <f t="shared" ca="1" si="122"/>
        <v/>
      </c>
      <c r="K2562" s="41" t="str">
        <f>IF($A2562 &lt;&gt; "",VLOOKUP($A2562,'Student reference sheet'!$A$2:$V$2329, 7,FALSE), "")</f>
        <v/>
      </c>
      <c r="L2562" s="30" t="str">
        <f>IF($A2562 ="", "", VLOOKUP($A2562, 'Student reference sheet'!$A$2:$Z$2603,23,FALSE))</f>
        <v/>
      </c>
      <c r="M2562" s="30" t="str">
        <f>IF($A2562 ="", "", VLOOKUP($A2562, 'Student reference sheet'!$A$2:$Z$2603,24,FALSE))</f>
        <v/>
      </c>
      <c r="N2562" s="30" t="str">
        <f>IF($A2562 ="", "", VLOOKUP($A2562, 'Student reference sheet'!$A$2:$Z$2603,26,FALSE))</f>
        <v/>
      </c>
      <c r="O2562" s="30" t="str">
        <f>IF($A2562 ="", "", VLOOKUP($A2562, 'Student reference sheet'!$A$2:$Z$2603,25,FALSE))</f>
        <v/>
      </c>
      <c r="P2562" s="39" t="str">
        <f>IF($A2562 = "", "", IF(OR(VLOOKUP($A2562,'Student reference sheet'!$A$2:$V$2400,8,FALSE) = "R",  VLOOKUP($A2562,'Student reference sheet'!$A$2:$V$2400,8,FALSE) = "L"), "X", ""))</f>
        <v/>
      </c>
      <c r="Q2562" s="39" t="str">
        <f>IF($A2562 ="", "", VLOOKUP($A2562, 'Student reference sheet'!$A$2:$V$2603,22,FALSE))</f>
        <v/>
      </c>
      <c r="R2562" s="39" t="str">
        <f>IF($A2562 &lt;&gt; "",VLOOKUP($A2562,'Student reference sheet'!$A$2:$V$2329, 5,FALSE), "")</f>
        <v/>
      </c>
      <c r="S2562" s="39" t="str">
        <f>IF($A2562 &lt;&gt; "",VLOOKUP($A2562,'Student reference sheet'!$A$2:$V$2329, 6,FALSE), "")</f>
        <v/>
      </c>
      <c r="T2562" s="30" t="str">
        <f>IF($A2562 = "","",
IF(VLOOKUP($A2562,'Student reference sheet'!$A$2:$V$2329, 10,FALSE) = "Y", "Hispanic",
IF(VLOOKUP($A2562,'Student reference sheet'!$A$2:$V$2329,11,FALSE) &lt;&gt; "",
IF(VLOOKUP($A2562,'Student reference sheet'!$A$2:$V$2329,11,FALSE) = "UNK", "Unknown", VLOOKUP(VALUE(VLOOKUP($A2562,'Student reference sheet'!$A$2:$V$2329,11,FALSE)),'Ethnicity Reference'!$A$2:$B$22,2,FALSE)),
IF(VLOOKUP($A2562,'Student reference sheet'!$A$2:$V$2329,9,FALSE) &lt;&gt; "", VLOOKUP(VALUE(VLOOKUP($A2562,'Student reference sheet'!$A$2:$V$2329,9,FALSE)),'Ethnicity Reference'!$A$2:$B$22,2,FALSE),"Unknown"))))</f>
        <v/>
      </c>
      <c r="U2562" s="35"/>
    </row>
    <row r="2563" spans="1:21" ht="15.75">
      <c r="A2563" s="47"/>
      <c r="B2563" s="33"/>
      <c r="C2563" s="39" t="str">
        <f>IF($A2563 &lt;&gt; "",VLOOKUP($A2563,'Student reference sheet'!$A$2:$V$2329, 3,FALSE), "")</f>
        <v/>
      </c>
      <c r="D2563" s="39" t="str">
        <f>IF($A2563 &lt;&gt; "",VLOOKUP($A2563,'Student reference sheet'!$A$2:$V$2329, 2,FALSE), "")</f>
        <v/>
      </c>
      <c r="E2563" s="35"/>
      <c r="F2563" s="34"/>
      <c r="G2563" s="40" t="str">
        <f t="shared" ca="1" si="120"/>
        <v/>
      </c>
      <c r="H2563" s="40" t="str">
        <f t="shared" ca="1" si="121"/>
        <v/>
      </c>
      <c r="I2563" s="36" t="str">
        <f>IF($A2563 = "", "",
IF(COUNTIF(MINIMUM_DAY_DATES[], Attendance!J2563) &gt; 0, VLOOKUP(Attendance!$G2563,MINIMUM_DAY_PERIOD_SCHEDULE[], 2,TRUE),
IF(COUNTIF(RALLY_DATES[], Attendance!J2563) &gt; 0, VLOOKUP(Attendance!$G2563,RALLY_PERIOD_SCHEDULE[], 2,TRUE),
IF(WEEKDAY(Attendance!$J2563) = 2,
       IF(COUNTIF(FINALS_WEEK_MONDAY_DATE[],Attendance!$J2563) &gt; 0, VLOOKUP(Attendance!$G2563,FINALS_WEEK_MONDAY_PERIOD_SCHEDULE[],2,TRUE),
       VLOOKUP(Attendance!$G2563,REGULAR_WEEK_SCHEDULE[],6,TRUE)),
IF(WEEKDAY($J2563) = 3,
       IF(COUNTIF(FINALS_WEEK_TUESDAY_DATE[],Attendance!$J2563) &gt; 0, VLOOKUP(Attendance!$G2563,FINALS_WEEK_TUESDAY_PERIOD_SCHEDULE[],2,TRUE),
       VLOOKUP(Attendance!$G2563,REGULAR_WEEK_SCHEDULE[[Tuesday]:[Period]],5,TRUE)),
IF(WEEKDAY(Attendance!$J2563) = 4,
        IF(COUNTIF(BLOCK_WEDNESDAY_DATES[],Attendance!$J2563) &gt; 0, VLOOKUP(Attendance!$G2563,BLOCK_WEDNESDAY_PERIOD_SCHEDULE[],2,TRUE),
        IF(COUNTIF(FINALS_WEEK_WEDNESDAY_DATE[],Attendance!$J2563) &gt; 0, VLOOKUP(Attendance!$G2563,FINALS_WEEK_WEDNESDAY_PERIOD_SCHEDULE[],2,TRUE),
       VLOOKUP(Attendance!$G2563,REGULAR_WEEK_SCHEDULE[[Wednesday]:[Period]],4,TRUE))),
IF(WEEKDAY($J2563) = 5,
       IF(COUNTIF(BLOCK_THURSDAY_DATES[],Attendance!$J2563) &gt; 0, VLOOKUP(Attendance!$G2563,BLOCK_THURSDAY_PERIOD_SCHEDULE[],2,TRUE),
       IF(COUNTIF(FINALS_WEEK_THURSDAY_DATE[],Attendance!$J2563) &gt; 0, VLOOKUP(Attendance!$G2563,FINALS_WEEK_THURSDAY_PERIOD_SCHEDULE[],2,TRUE),
       VLOOKUP(Attendance!$G2563,REGULAR_WEEK_SCHEDULE[[Thursday]:[Period]],3,TRUE))),
IF(WEEKDAY(Attendance!$J2563) = 6,
       IF(COUNTIF(FINALS_WEEK_FRIDAY_DATE[],Attendance!$J2563) &gt; 0, VLOOKUP(Attendance!$G2563,FINALS_WEEK_FRIDAY_PERIOD_SCHEDULE[],2,TRUE),
       VLOOKUP(Attendance!$G2563,REGULAR_WEEK_SCHEDULE[[Friday]:[Period]],2,TRUE))))))))))</f>
        <v/>
      </c>
      <c r="J2563" s="41" t="str">
        <f t="shared" ca="1" si="122"/>
        <v/>
      </c>
      <c r="K2563" s="41" t="str">
        <f>IF($A2563 &lt;&gt; "",VLOOKUP($A2563,'Student reference sheet'!$A$2:$V$2329, 7,FALSE), "")</f>
        <v/>
      </c>
      <c r="L2563" s="30" t="str">
        <f>IF($A2563 ="", "", VLOOKUP($A2563, 'Student reference sheet'!$A$2:$Z$2603,23,FALSE))</f>
        <v/>
      </c>
      <c r="M2563" s="30" t="str">
        <f>IF($A2563 ="", "", VLOOKUP($A2563, 'Student reference sheet'!$A$2:$Z$2603,24,FALSE))</f>
        <v/>
      </c>
      <c r="N2563" s="30" t="str">
        <f>IF($A2563 ="", "", VLOOKUP($A2563, 'Student reference sheet'!$A$2:$Z$2603,26,FALSE))</f>
        <v/>
      </c>
      <c r="O2563" s="30" t="str">
        <f>IF($A2563 ="", "", VLOOKUP($A2563, 'Student reference sheet'!$A$2:$Z$2603,25,FALSE))</f>
        <v/>
      </c>
      <c r="P2563" s="39" t="str">
        <f>IF($A2563 = "", "", IF(OR(VLOOKUP($A2563,'Student reference sheet'!$A$2:$V$2400,8,FALSE) = "R",  VLOOKUP($A2563,'Student reference sheet'!$A$2:$V$2400,8,FALSE) = "L"), "X", ""))</f>
        <v/>
      </c>
      <c r="Q2563" s="39" t="str">
        <f>IF($A2563 ="", "", VLOOKUP($A2563, 'Student reference sheet'!$A$2:$V$2603,22,FALSE))</f>
        <v/>
      </c>
      <c r="R2563" s="39" t="str">
        <f>IF($A2563 &lt;&gt; "",VLOOKUP($A2563,'Student reference sheet'!$A$2:$V$2329, 5,FALSE), "")</f>
        <v/>
      </c>
      <c r="S2563" s="39" t="str">
        <f>IF($A2563 &lt;&gt; "",VLOOKUP($A2563,'Student reference sheet'!$A$2:$V$2329, 6,FALSE), "")</f>
        <v/>
      </c>
      <c r="T2563" s="30" t="str">
        <f>IF($A2563 = "","",
IF(VLOOKUP($A2563,'Student reference sheet'!$A$2:$V$2329, 10,FALSE) = "Y", "Hispanic",
IF(VLOOKUP($A2563,'Student reference sheet'!$A$2:$V$2329,11,FALSE) &lt;&gt; "",
IF(VLOOKUP($A2563,'Student reference sheet'!$A$2:$V$2329,11,FALSE) = "UNK", "Unknown", VLOOKUP(VALUE(VLOOKUP($A2563,'Student reference sheet'!$A$2:$V$2329,11,FALSE)),'Ethnicity Reference'!$A$2:$B$22,2,FALSE)),
IF(VLOOKUP($A2563,'Student reference sheet'!$A$2:$V$2329,9,FALSE) &lt;&gt; "", VLOOKUP(VALUE(VLOOKUP($A2563,'Student reference sheet'!$A$2:$V$2329,9,FALSE)),'Ethnicity Reference'!$A$2:$B$22,2,FALSE),"Unknown"))))</f>
        <v/>
      </c>
      <c r="U2563" s="35"/>
    </row>
    <row r="2564" spans="1:21" ht="15.75">
      <c r="A2564" s="47"/>
      <c r="B2564" s="33"/>
      <c r="C2564" s="39" t="str">
        <f>IF($A2564 &lt;&gt; "",VLOOKUP($A2564,'Student reference sheet'!$A$2:$V$2329, 3,FALSE), "")</f>
        <v/>
      </c>
      <c r="D2564" s="39" t="str">
        <f>IF($A2564 &lt;&gt; "",VLOOKUP($A2564,'Student reference sheet'!$A$2:$V$2329, 2,FALSE), "")</f>
        <v/>
      </c>
      <c r="E2564" s="35"/>
      <c r="F2564" s="34"/>
      <c r="G2564" s="40" t="str">
        <f t="shared" ca="1" si="120"/>
        <v/>
      </c>
      <c r="H2564" s="40" t="str">
        <f t="shared" ca="1" si="121"/>
        <v/>
      </c>
      <c r="I2564" s="36" t="str">
        <f>IF($A2564 = "", "",
IF(COUNTIF(MINIMUM_DAY_DATES[], Attendance!J2564) &gt; 0, VLOOKUP(Attendance!$G2564,MINIMUM_DAY_PERIOD_SCHEDULE[], 2,TRUE),
IF(COUNTIF(RALLY_DATES[], Attendance!J2564) &gt; 0, VLOOKUP(Attendance!$G2564,RALLY_PERIOD_SCHEDULE[], 2,TRUE),
IF(WEEKDAY(Attendance!$J2564) = 2,
       IF(COUNTIF(FINALS_WEEK_MONDAY_DATE[],Attendance!$J2564) &gt; 0, VLOOKUP(Attendance!$G2564,FINALS_WEEK_MONDAY_PERIOD_SCHEDULE[],2,TRUE),
       VLOOKUP(Attendance!$G2564,REGULAR_WEEK_SCHEDULE[],6,TRUE)),
IF(WEEKDAY($J2564) = 3,
       IF(COUNTIF(FINALS_WEEK_TUESDAY_DATE[],Attendance!$J2564) &gt; 0, VLOOKUP(Attendance!$G2564,FINALS_WEEK_TUESDAY_PERIOD_SCHEDULE[],2,TRUE),
       VLOOKUP(Attendance!$G2564,REGULAR_WEEK_SCHEDULE[[Tuesday]:[Period]],5,TRUE)),
IF(WEEKDAY(Attendance!$J2564) = 4,
        IF(COUNTIF(BLOCK_WEDNESDAY_DATES[],Attendance!$J2564) &gt; 0, VLOOKUP(Attendance!$G2564,BLOCK_WEDNESDAY_PERIOD_SCHEDULE[],2,TRUE),
        IF(COUNTIF(FINALS_WEEK_WEDNESDAY_DATE[],Attendance!$J2564) &gt; 0, VLOOKUP(Attendance!$G2564,FINALS_WEEK_WEDNESDAY_PERIOD_SCHEDULE[],2,TRUE),
       VLOOKUP(Attendance!$G2564,REGULAR_WEEK_SCHEDULE[[Wednesday]:[Period]],4,TRUE))),
IF(WEEKDAY($J2564) = 5,
       IF(COUNTIF(BLOCK_THURSDAY_DATES[],Attendance!$J2564) &gt; 0, VLOOKUP(Attendance!$G2564,BLOCK_THURSDAY_PERIOD_SCHEDULE[],2,TRUE),
       IF(COUNTIF(FINALS_WEEK_THURSDAY_DATE[],Attendance!$J2564) &gt; 0, VLOOKUP(Attendance!$G2564,FINALS_WEEK_THURSDAY_PERIOD_SCHEDULE[],2,TRUE),
       VLOOKUP(Attendance!$G2564,REGULAR_WEEK_SCHEDULE[[Thursday]:[Period]],3,TRUE))),
IF(WEEKDAY(Attendance!$J2564) = 6,
       IF(COUNTIF(FINALS_WEEK_FRIDAY_DATE[],Attendance!$J2564) &gt; 0, VLOOKUP(Attendance!$G2564,FINALS_WEEK_FRIDAY_PERIOD_SCHEDULE[],2,TRUE),
       VLOOKUP(Attendance!$G2564,REGULAR_WEEK_SCHEDULE[[Friday]:[Period]],2,TRUE))))))))))</f>
        <v/>
      </c>
      <c r="J2564" s="41" t="str">
        <f t="shared" ca="1" si="122"/>
        <v/>
      </c>
      <c r="K2564" s="41" t="str">
        <f>IF($A2564 &lt;&gt; "",VLOOKUP($A2564,'Student reference sheet'!$A$2:$V$2329, 7,FALSE), "")</f>
        <v/>
      </c>
      <c r="L2564" s="30" t="str">
        <f>IF($A2564 ="", "", VLOOKUP($A2564, 'Student reference sheet'!$A$2:$Z$2603,23,FALSE))</f>
        <v/>
      </c>
      <c r="M2564" s="30" t="str">
        <f>IF($A2564 ="", "", VLOOKUP($A2564, 'Student reference sheet'!$A$2:$Z$2603,24,FALSE))</f>
        <v/>
      </c>
      <c r="N2564" s="30" t="str">
        <f>IF($A2564 ="", "", VLOOKUP($A2564, 'Student reference sheet'!$A$2:$Z$2603,26,FALSE))</f>
        <v/>
      </c>
      <c r="O2564" s="30" t="str">
        <f>IF($A2564 ="", "", VLOOKUP($A2564, 'Student reference sheet'!$A$2:$Z$2603,25,FALSE))</f>
        <v/>
      </c>
      <c r="P2564" s="39" t="str">
        <f>IF($A2564 = "", "", IF(OR(VLOOKUP($A2564,'Student reference sheet'!$A$2:$V$2400,8,FALSE) = "R",  VLOOKUP($A2564,'Student reference sheet'!$A$2:$V$2400,8,FALSE) = "L"), "X", ""))</f>
        <v/>
      </c>
      <c r="Q2564" s="39" t="str">
        <f>IF($A2564 ="", "", VLOOKUP($A2564, 'Student reference sheet'!$A$2:$V$2603,22,FALSE))</f>
        <v/>
      </c>
      <c r="R2564" s="39" t="str">
        <f>IF($A2564 &lt;&gt; "",VLOOKUP($A2564,'Student reference sheet'!$A$2:$V$2329, 5,FALSE), "")</f>
        <v/>
      </c>
      <c r="S2564" s="39" t="str">
        <f>IF($A2564 &lt;&gt; "",VLOOKUP($A2564,'Student reference sheet'!$A$2:$V$2329, 6,FALSE), "")</f>
        <v/>
      </c>
      <c r="T2564" s="30" t="str">
        <f>IF($A2564 = "","",
IF(VLOOKUP($A2564,'Student reference sheet'!$A$2:$V$2329, 10,FALSE) = "Y", "Hispanic",
IF(VLOOKUP($A2564,'Student reference sheet'!$A$2:$V$2329,11,FALSE) &lt;&gt; "",
IF(VLOOKUP($A2564,'Student reference sheet'!$A$2:$V$2329,11,FALSE) = "UNK", "Unknown", VLOOKUP(VALUE(VLOOKUP($A2564,'Student reference sheet'!$A$2:$V$2329,11,FALSE)),'Ethnicity Reference'!$A$2:$B$22,2,FALSE)),
IF(VLOOKUP($A2564,'Student reference sheet'!$A$2:$V$2329,9,FALSE) &lt;&gt; "", VLOOKUP(VALUE(VLOOKUP($A2564,'Student reference sheet'!$A$2:$V$2329,9,FALSE)),'Ethnicity Reference'!$A$2:$B$22,2,FALSE),"Unknown"))))</f>
        <v/>
      </c>
      <c r="U2564" s="35"/>
    </row>
    <row r="2565" spans="1:21" ht="15.75">
      <c r="A2565" s="47"/>
      <c r="B2565" s="33"/>
      <c r="C2565" s="39" t="str">
        <f>IF($A2565 &lt;&gt; "",VLOOKUP($A2565,'Student reference sheet'!$A$2:$V$2329, 3,FALSE), "")</f>
        <v/>
      </c>
      <c r="D2565" s="39" t="str">
        <f>IF($A2565 &lt;&gt; "",VLOOKUP($A2565,'Student reference sheet'!$A$2:$V$2329, 2,FALSE), "")</f>
        <v/>
      </c>
      <c r="E2565" s="35"/>
      <c r="F2565" s="34"/>
      <c r="G2565" s="40" t="str">
        <f t="shared" ca="1" si="120"/>
        <v/>
      </c>
      <c r="H2565" s="40" t="str">
        <f t="shared" ca="1" si="121"/>
        <v/>
      </c>
      <c r="I2565" s="36" t="str">
        <f>IF($A2565 = "", "",
IF(COUNTIF(MINIMUM_DAY_DATES[], Attendance!J2565) &gt; 0, VLOOKUP(Attendance!$G2565,MINIMUM_DAY_PERIOD_SCHEDULE[], 2,TRUE),
IF(COUNTIF(RALLY_DATES[], Attendance!J2565) &gt; 0, VLOOKUP(Attendance!$G2565,RALLY_PERIOD_SCHEDULE[], 2,TRUE),
IF(WEEKDAY(Attendance!$J2565) = 2,
       IF(COUNTIF(FINALS_WEEK_MONDAY_DATE[],Attendance!$J2565) &gt; 0, VLOOKUP(Attendance!$G2565,FINALS_WEEK_MONDAY_PERIOD_SCHEDULE[],2,TRUE),
       VLOOKUP(Attendance!$G2565,REGULAR_WEEK_SCHEDULE[],6,TRUE)),
IF(WEEKDAY($J2565) = 3,
       IF(COUNTIF(FINALS_WEEK_TUESDAY_DATE[],Attendance!$J2565) &gt; 0, VLOOKUP(Attendance!$G2565,FINALS_WEEK_TUESDAY_PERIOD_SCHEDULE[],2,TRUE),
       VLOOKUP(Attendance!$G2565,REGULAR_WEEK_SCHEDULE[[Tuesday]:[Period]],5,TRUE)),
IF(WEEKDAY(Attendance!$J2565) = 4,
        IF(COUNTIF(BLOCK_WEDNESDAY_DATES[],Attendance!$J2565) &gt; 0, VLOOKUP(Attendance!$G2565,BLOCK_WEDNESDAY_PERIOD_SCHEDULE[],2,TRUE),
        IF(COUNTIF(FINALS_WEEK_WEDNESDAY_DATE[],Attendance!$J2565) &gt; 0, VLOOKUP(Attendance!$G2565,FINALS_WEEK_WEDNESDAY_PERIOD_SCHEDULE[],2,TRUE),
       VLOOKUP(Attendance!$G2565,REGULAR_WEEK_SCHEDULE[[Wednesday]:[Period]],4,TRUE))),
IF(WEEKDAY($J2565) = 5,
       IF(COUNTIF(BLOCK_THURSDAY_DATES[],Attendance!$J2565) &gt; 0, VLOOKUP(Attendance!$G2565,BLOCK_THURSDAY_PERIOD_SCHEDULE[],2,TRUE),
       IF(COUNTIF(FINALS_WEEK_THURSDAY_DATE[],Attendance!$J2565) &gt; 0, VLOOKUP(Attendance!$G2565,FINALS_WEEK_THURSDAY_PERIOD_SCHEDULE[],2,TRUE),
       VLOOKUP(Attendance!$G2565,REGULAR_WEEK_SCHEDULE[[Thursday]:[Period]],3,TRUE))),
IF(WEEKDAY(Attendance!$J2565) = 6,
       IF(COUNTIF(FINALS_WEEK_FRIDAY_DATE[],Attendance!$J2565) &gt; 0, VLOOKUP(Attendance!$G2565,FINALS_WEEK_FRIDAY_PERIOD_SCHEDULE[],2,TRUE),
       VLOOKUP(Attendance!$G2565,REGULAR_WEEK_SCHEDULE[[Friday]:[Period]],2,TRUE))))))))))</f>
        <v/>
      </c>
      <c r="J2565" s="41" t="str">
        <f t="shared" ca="1" si="122"/>
        <v/>
      </c>
      <c r="K2565" s="41" t="str">
        <f>IF($A2565 &lt;&gt; "",VLOOKUP($A2565,'Student reference sheet'!$A$2:$V$2329, 7,FALSE), "")</f>
        <v/>
      </c>
      <c r="L2565" s="30" t="str">
        <f>IF($A2565 ="", "", VLOOKUP($A2565, 'Student reference sheet'!$A$2:$Z$2603,23,FALSE))</f>
        <v/>
      </c>
      <c r="M2565" s="30" t="str">
        <f>IF($A2565 ="", "", VLOOKUP($A2565, 'Student reference sheet'!$A$2:$Z$2603,24,FALSE))</f>
        <v/>
      </c>
      <c r="N2565" s="30" t="str">
        <f>IF($A2565 ="", "", VLOOKUP($A2565, 'Student reference sheet'!$A$2:$Z$2603,26,FALSE))</f>
        <v/>
      </c>
      <c r="O2565" s="30" t="str">
        <f>IF($A2565 ="", "", VLOOKUP($A2565, 'Student reference sheet'!$A$2:$Z$2603,25,FALSE))</f>
        <v/>
      </c>
      <c r="P2565" s="39" t="str">
        <f>IF($A2565 = "", "", IF(OR(VLOOKUP($A2565,'Student reference sheet'!$A$2:$V$2400,8,FALSE) = "R",  VLOOKUP($A2565,'Student reference sheet'!$A$2:$V$2400,8,FALSE) = "L"), "X", ""))</f>
        <v/>
      </c>
      <c r="Q2565" s="39" t="str">
        <f>IF($A2565 ="", "", VLOOKUP($A2565, 'Student reference sheet'!$A$2:$V$2603,22,FALSE))</f>
        <v/>
      </c>
      <c r="R2565" s="39" t="str">
        <f>IF($A2565 &lt;&gt; "",VLOOKUP($A2565,'Student reference sheet'!$A$2:$V$2329, 5,FALSE), "")</f>
        <v/>
      </c>
      <c r="S2565" s="39" t="str">
        <f>IF($A2565 &lt;&gt; "",VLOOKUP($A2565,'Student reference sheet'!$A$2:$V$2329, 6,FALSE), "")</f>
        <v/>
      </c>
      <c r="T2565" s="30" t="str">
        <f>IF($A2565 = "","",
IF(VLOOKUP($A2565,'Student reference sheet'!$A$2:$V$2329, 10,FALSE) = "Y", "Hispanic",
IF(VLOOKUP($A2565,'Student reference sheet'!$A$2:$V$2329,11,FALSE) &lt;&gt; "",
IF(VLOOKUP($A2565,'Student reference sheet'!$A$2:$V$2329,11,FALSE) = "UNK", "Unknown", VLOOKUP(VALUE(VLOOKUP($A2565,'Student reference sheet'!$A$2:$V$2329,11,FALSE)),'Ethnicity Reference'!$A$2:$B$22,2,FALSE)),
IF(VLOOKUP($A2565,'Student reference sheet'!$A$2:$V$2329,9,FALSE) &lt;&gt; "", VLOOKUP(VALUE(VLOOKUP($A2565,'Student reference sheet'!$A$2:$V$2329,9,FALSE)),'Ethnicity Reference'!$A$2:$B$22,2,FALSE),"Unknown"))))</f>
        <v/>
      </c>
      <c r="U2565" s="35"/>
    </row>
    <row r="2566" spans="1:21" ht="15.75">
      <c r="A2566" s="47"/>
      <c r="B2566" s="33"/>
      <c r="C2566" s="39" t="str">
        <f>IF($A2566 &lt;&gt; "",VLOOKUP($A2566,'Student reference sheet'!$A$2:$V$2329, 3,FALSE), "")</f>
        <v/>
      </c>
      <c r="D2566" s="39" t="str">
        <f>IF($A2566 &lt;&gt; "",VLOOKUP($A2566,'Student reference sheet'!$A$2:$V$2329, 2,FALSE), "")</f>
        <v/>
      </c>
      <c r="E2566" s="35"/>
      <c r="F2566" s="34"/>
      <c r="G2566" s="40" t="str">
        <f t="shared" ca="1" si="120"/>
        <v/>
      </c>
      <c r="H2566" s="40" t="str">
        <f t="shared" ca="1" si="121"/>
        <v/>
      </c>
      <c r="I2566" s="36" t="str">
        <f>IF($A2566 = "", "",
IF(COUNTIF(MINIMUM_DAY_DATES[], Attendance!J2566) &gt; 0, VLOOKUP(Attendance!$G2566,MINIMUM_DAY_PERIOD_SCHEDULE[], 2,TRUE),
IF(COUNTIF(RALLY_DATES[], Attendance!J2566) &gt; 0, VLOOKUP(Attendance!$G2566,RALLY_PERIOD_SCHEDULE[], 2,TRUE),
IF(WEEKDAY(Attendance!$J2566) = 2,
       IF(COUNTIF(FINALS_WEEK_MONDAY_DATE[],Attendance!$J2566) &gt; 0, VLOOKUP(Attendance!$G2566,FINALS_WEEK_MONDAY_PERIOD_SCHEDULE[],2,TRUE),
       VLOOKUP(Attendance!$G2566,REGULAR_WEEK_SCHEDULE[],6,TRUE)),
IF(WEEKDAY($J2566) = 3,
       IF(COUNTIF(FINALS_WEEK_TUESDAY_DATE[],Attendance!$J2566) &gt; 0, VLOOKUP(Attendance!$G2566,FINALS_WEEK_TUESDAY_PERIOD_SCHEDULE[],2,TRUE),
       VLOOKUP(Attendance!$G2566,REGULAR_WEEK_SCHEDULE[[Tuesday]:[Period]],5,TRUE)),
IF(WEEKDAY(Attendance!$J2566) = 4,
        IF(COUNTIF(BLOCK_WEDNESDAY_DATES[],Attendance!$J2566) &gt; 0, VLOOKUP(Attendance!$G2566,BLOCK_WEDNESDAY_PERIOD_SCHEDULE[],2,TRUE),
        IF(COUNTIF(FINALS_WEEK_WEDNESDAY_DATE[],Attendance!$J2566) &gt; 0, VLOOKUP(Attendance!$G2566,FINALS_WEEK_WEDNESDAY_PERIOD_SCHEDULE[],2,TRUE),
       VLOOKUP(Attendance!$G2566,REGULAR_WEEK_SCHEDULE[[Wednesday]:[Period]],4,TRUE))),
IF(WEEKDAY($J2566) = 5,
       IF(COUNTIF(BLOCK_THURSDAY_DATES[],Attendance!$J2566) &gt; 0, VLOOKUP(Attendance!$G2566,BLOCK_THURSDAY_PERIOD_SCHEDULE[],2,TRUE),
       IF(COUNTIF(FINALS_WEEK_THURSDAY_DATE[],Attendance!$J2566) &gt; 0, VLOOKUP(Attendance!$G2566,FINALS_WEEK_THURSDAY_PERIOD_SCHEDULE[],2,TRUE),
       VLOOKUP(Attendance!$G2566,REGULAR_WEEK_SCHEDULE[[Thursday]:[Period]],3,TRUE))),
IF(WEEKDAY(Attendance!$J2566) = 6,
       IF(COUNTIF(FINALS_WEEK_FRIDAY_DATE[],Attendance!$J2566) &gt; 0, VLOOKUP(Attendance!$G2566,FINALS_WEEK_FRIDAY_PERIOD_SCHEDULE[],2,TRUE),
       VLOOKUP(Attendance!$G2566,REGULAR_WEEK_SCHEDULE[[Friday]:[Period]],2,TRUE))))))))))</f>
        <v/>
      </c>
      <c r="J2566" s="41" t="str">
        <f t="shared" ca="1" si="122"/>
        <v/>
      </c>
      <c r="K2566" s="41" t="str">
        <f>IF($A2566 &lt;&gt; "",VLOOKUP($A2566,'Student reference sheet'!$A$2:$V$2329, 7,FALSE), "")</f>
        <v/>
      </c>
      <c r="L2566" s="30" t="str">
        <f>IF($A2566 ="", "", VLOOKUP($A2566, 'Student reference sheet'!$A$2:$Z$2603,23,FALSE))</f>
        <v/>
      </c>
      <c r="M2566" s="30" t="str">
        <f>IF($A2566 ="", "", VLOOKUP($A2566, 'Student reference sheet'!$A$2:$Z$2603,24,FALSE))</f>
        <v/>
      </c>
      <c r="N2566" s="30" t="str">
        <f>IF($A2566 ="", "", VLOOKUP($A2566, 'Student reference sheet'!$A$2:$Z$2603,26,FALSE))</f>
        <v/>
      </c>
      <c r="O2566" s="30" t="str">
        <f>IF($A2566 ="", "", VLOOKUP($A2566, 'Student reference sheet'!$A$2:$Z$2603,25,FALSE))</f>
        <v/>
      </c>
      <c r="P2566" s="39" t="str">
        <f>IF($A2566 = "", "", IF(OR(VLOOKUP($A2566,'Student reference sheet'!$A$2:$V$2400,8,FALSE) = "R",  VLOOKUP($A2566,'Student reference sheet'!$A$2:$V$2400,8,FALSE) = "L"), "X", ""))</f>
        <v/>
      </c>
      <c r="Q2566" s="39" t="str">
        <f>IF($A2566 ="", "", VLOOKUP($A2566, 'Student reference sheet'!$A$2:$V$2603,22,FALSE))</f>
        <v/>
      </c>
      <c r="R2566" s="39" t="str">
        <f>IF($A2566 &lt;&gt; "",VLOOKUP($A2566,'Student reference sheet'!$A$2:$V$2329, 5,FALSE), "")</f>
        <v/>
      </c>
      <c r="S2566" s="39" t="str">
        <f>IF($A2566 &lt;&gt; "",VLOOKUP($A2566,'Student reference sheet'!$A$2:$V$2329, 6,FALSE), "")</f>
        <v/>
      </c>
      <c r="T2566" s="30" t="str">
        <f>IF($A2566 = "","",
IF(VLOOKUP($A2566,'Student reference sheet'!$A$2:$V$2329, 10,FALSE) = "Y", "Hispanic",
IF(VLOOKUP($A2566,'Student reference sheet'!$A$2:$V$2329,11,FALSE) &lt;&gt; "",
IF(VLOOKUP($A2566,'Student reference sheet'!$A$2:$V$2329,11,FALSE) = "UNK", "Unknown", VLOOKUP(VALUE(VLOOKUP($A2566,'Student reference sheet'!$A$2:$V$2329,11,FALSE)),'Ethnicity Reference'!$A$2:$B$22,2,FALSE)),
IF(VLOOKUP($A2566,'Student reference sheet'!$A$2:$V$2329,9,FALSE) &lt;&gt; "", VLOOKUP(VALUE(VLOOKUP($A2566,'Student reference sheet'!$A$2:$V$2329,9,FALSE)),'Ethnicity Reference'!$A$2:$B$22,2,FALSE),"Unknown"))))</f>
        <v/>
      </c>
      <c r="U2566" s="35"/>
    </row>
    <row r="2567" spans="1:21" ht="15.75">
      <c r="A2567" s="47"/>
      <c r="B2567" s="33"/>
      <c r="C2567" s="39" t="str">
        <f>IF($A2567 &lt;&gt; "",VLOOKUP($A2567,'Student reference sheet'!$A$2:$V$2329, 3,FALSE), "")</f>
        <v/>
      </c>
      <c r="D2567" s="39" t="str">
        <f>IF($A2567 &lt;&gt; "",VLOOKUP($A2567,'Student reference sheet'!$A$2:$V$2329, 2,FALSE), "")</f>
        <v/>
      </c>
      <c r="E2567" s="35"/>
      <c r="F2567" s="34"/>
      <c r="G2567" s="40" t="str">
        <f t="shared" ca="1" si="120"/>
        <v/>
      </c>
      <c r="H2567" s="40" t="str">
        <f t="shared" ca="1" si="121"/>
        <v/>
      </c>
      <c r="I2567" s="36" t="str">
        <f>IF($A2567 = "", "",
IF(COUNTIF(MINIMUM_DAY_DATES[], Attendance!J2567) &gt; 0, VLOOKUP(Attendance!$G2567,MINIMUM_DAY_PERIOD_SCHEDULE[], 2,TRUE),
IF(COUNTIF(RALLY_DATES[], Attendance!J2567) &gt; 0, VLOOKUP(Attendance!$G2567,RALLY_PERIOD_SCHEDULE[], 2,TRUE),
IF(WEEKDAY(Attendance!$J2567) = 2,
       IF(COUNTIF(FINALS_WEEK_MONDAY_DATE[],Attendance!$J2567) &gt; 0, VLOOKUP(Attendance!$G2567,FINALS_WEEK_MONDAY_PERIOD_SCHEDULE[],2,TRUE),
       VLOOKUP(Attendance!$G2567,REGULAR_WEEK_SCHEDULE[],6,TRUE)),
IF(WEEKDAY($J2567) = 3,
       IF(COUNTIF(FINALS_WEEK_TUESDAY_DATE[],Attendance!$J2567) &gt; 0, VLOOKUP(Attendance!$G2567,FINALS_WEEK_TUESDAY_PERIOD_SCHEDULE[],2,TRUE),
       VLOOKUP(Attendance!$G2567,REGULAR_WEEK_SCHEDULE[[Tuesday]:[Period]],5,TRUE)),
IF(WEEKDAY(Attendance!$J2567) = 4,
        IF(COUNTIF(BLOCK_WEDNESDAY_DATES[],Attendance!$J2567) &gt; 0, VLOOKUP(Attendance!$G2567,BLOCK_WEDNESDAY_PERIOD_SCHEDULE[],2,TRUE),
        IF(COUNTIF(FINALS_WEEK_WEDNESDAY_DATE[],Attendance!$J2567) &gt; 0, VLOOKUP(Attendance!$G2567,FINALS_WEEK_WEDNESDAY_PERIOD_SCHEDULE[],2,TRUE),
       VLOOKUP(Attendance!$G2567,REGULAR_WEEK_SCHEDULE[[Wednesday]:[Period]],4,TRUE))),
IF(WEEKDAY($J2567) = 5,
       IF(COUNTIF(BLOCK_THURSDAY_DATES[],Attendance!$J2567) &gt; 0, VLOOKUP(Attendance!$G2567,BLOCK_THURSDAY_PERIOD_SCHEDULE[],2,TRUE),
       IF(COUNTIF(FINALS_WEEK_THURSDAY_DATE[],Attendance!$J2567) &gt; 0, VLOOKUP(Attendance!$G2567,FINALS_WEEK_THURSDAY_PERIOD_SCHEDULE[],2,TRUE),
       VLOOKUP(Attendance!$G2567,REGULAR_WEEK_SCHEDULE[[Thursday]:[Period]],3,TRUE))),
IF(WEEKDAY(Attendance!$J2567) = 6,
       IF(COUNTIF(FINALS_WEEK_FRIDAY_DATE[],Attendance!$J2567) &gt; 0, VLOOKUP(Attendance!$G2567,FINALS_WEEK_FRIDAY_PERIOD_SCHEDULE[],2,TRUE),
       VLOOKUP(Attendance!$G2567,REGULAR_WEEK_SCHEDULE[[Friday]:[Period]],2,TRUE))))))))))</f>
        <v/>
      </c>
      <c r="J2567" s="41" t="str">
        <f t="shared" ca="1" si="122"/>
        <v/>
      </c>
      <c r="K2567" s="41" t="str">
        <f>IF($A2567 &lt;&gt; "",VLOOKUP($A2567,'Student reference sheet'!$A$2:$V$2329, 7,FALSE), "")</f>
        <v/>
      </c>
      <c r="L2567" s="30" t="str">
        <f>IF($A2567 ="", "", VLOOKUP($A2567, 'Student reference sheet'!$A$2:$Z$2603,23,FALSE))</f>
        <v/>
      </c>
      <c r="M2567" s="30" t="str">
        <f>IF($A2567 ="", "", VLOOKUP($A2567, 'Student reference sheet'!$A$2:$Z$2603,24,FALSE))</f>
        <v/>
      </c>
      <c r="N2567" s="30" t="str">
        <f>IF($A2567 ="", "", VLOOKUP($A2567, 'Student reference sheet'!$A$2:$Z$2603,26,FALSE))</f>
        <v/>
      </c>
      <c r="O2567" s="30" t="str">
        <f>IF($A2567 ="", "", VLOOKUP($A2567, 'Student reference sheet'!$A$2:$Z$2603,25,FALSE))</f>
        <v/>
      </c>
      <c r="P2567" s="39" t="str">
        <f>IF($A2567 = "", "", IF(OR(VLOOKUP($A2567,'Student reference sheet'!$A$2:$V$2400,8,FALSE) = "R",  VLOOKUP($A2567,'Student reference sheet'!$A$2:$V$2400,8,FALSE) = "L"), "X", ""))</f>
        <v/>
      </c>
      <c r="Q2567" s="39" t="str">
        <f>IF($A2567 ="", "", VLOOKUP($A2567, 'Student reference sheet'!$A$2:$V$2603,22,FALSE))</f>
        <v/>
      </c>
      <c r="R2567" s="39" t="str">
        <f>IF($A2567 &lt;&gt; "",VLOOKUP($A2567,'Student reference sheet'!$A$2:$V$2329, 5,FALSE), "")</f>
        <v/>
      </c>
      <c r="S2567" s="39" t="str">
        <f>IF($A2567 &lt;&gt; "",VLOOKUP($A2567,'Student reference sheet'!$A$2:$V$2329, 6,FALSE), "")</f>
        <v/>
      </c>
      <c r="T2567" s="30" t="str">
        <f>IF($A2567 = "","",
IF(VLOOKUP($A2567,'Student reference sheet'!$A$2:$V$2329, 10,FALSE) = "Y", "Hispanic",
IF(VLOOKUP($A2567,'Student reference sheet'!$A$2:$V$2329,11,FALSE) &lt;&gt; "",
IF(VLOOKUP($A2567,'Student reference sheet'!$A$2:$V$2329,11,FALSE) = "UNK", "Unknown", VLOOKUP(VALUE(VLOOKUP($A2567,'Student reference sheet'!$A$2:$V$2329,11,FALSE)),'Ethnicity Reference'!$A$2:$B$22,2,FALSE)),
IF(VLOOKUP($A2567,'Student reference sheet'!$A$2:$V$2329,9,FALSE) &lt;&gt; "", VLOOKUP(VALUE(VLOOKUP($A2567,'Student reference sheet'!$A$2:$V$2329,9,FALSE)),'Ethnicity Reference'!$A$2:$B$22,2,FALSE),"Unknown"))))</f>
        <v/>
      </c>
      <c r="U2567" s="35"/>
    </row>
    <row r="2568" spans="1:21" ht="15.75">
      <c r="A2568" s="47"/>
      <c r="B2568" s="33"/>
      <c r="C2568" s="39" t="str">
        <f>IF($A2568 &lt;&gt; "",VLOOKUP($A2568,'Student reference sheet'!$A$2:$V$2329, 3,FALSE), "")</f>
        <v/>
      </c>
      <c r="D2568" s="39" t="str">
        <f>IF($A2568 &lt;&gt; "",VLOOKUP($A2568,'Student reference sheet'!$A$2:$V$2329, 2,FALSE), "")</f>
        <v/>
      </c>
      <c r="E2568" s="35"/>
      <c r="F2568" s="34"/>
      <c r="G2568" s="40" t="str">
        <f t="shared" ca="1" si="120"/>
        <v/>
      </c>
      <c r="H2568" s="40" t="str">
        <f t="shared" ca="1" si="121"/>
        <v/>
      </c>
      <c r="I2568" s="36" t="str">
        <f>IF($A2568 = "", "",
IF(COUNTIF(MINIMUM_DAY_DATES[], Attendance!J2568) &gt; 0, VLOOKUP(Attendance!$G2568,MINIMUM_DAY_PERIOD_SCHEDULE[], 2,TRUE),
IF(COUNTIF(RALLY_DATES[], Attendance!J2568) &gt; 0, VLOOKUP(Attendance!$G2568,RALLY_PERIOD_SCHEDULE[], 2,TRUE),
IF(WEEKDAY(Attendance!$J2568) = 2,
       IF(COUNTIF(FINALS_WEEK_MONDAY_DATE[],Attendance!$J2568) &gt; 0, VLOOKUP(Attendance!$G2568,FINALS_WEEK_MONDAY_PERIOD_SCHEDULE[],2,TRUE),
       VLOOKUP(Attendance!$G2568,REGULAR_WEEK_SCHEDULE[],6,TRUE)),
IF(WEEKDAY($J2568) = 3,
       IF(COUNTIF(FINALS_WEEK_TUESDAY_DATE[],Attendance!$J2568) &gt; 0, VLOOKUP(Attendance!$G2568,FINALS_WEEK_TUESDAY_PERIOD_SCHEDULE[],2,TRUE),
       VLOOKUP(Attendance!$G2568,REGULAR_WEEK_SCHEDULE[[Tuesday]:[Period]],5,TRUE)),
IF(WEEKDAY(Attendance!$J2568) = 4,
        IF(COUNTIF(BLOCK_WEDNESDAY_DATES[],Attendance!$J2568) &gt; 0, VLOOKUP(Attendance!$G2568,BLOCK_WEDNESDAY_PERIOD_SCHEDULE[],2,TRUE),
        IF(COUNTIF(FINALS_WEEK_WEDNESDAY_DATE[],Attendance!$J2568) &gt; 0, VLOOKUP(Attendance!$G2568,FINALS_WEEK_WEDNESDAY_PERIOD_SCHEDULE[],2,TRUE),
       VLOOKUP(Attendance!$G2568,REGULAR_WEEK_SCHEDULE[[Wednesday]:[Period]],4,TRUE))),
IF(WEEKDAY($J2568) = 5,
       IF(COUNTIF(BLOCK_THURSDAY_DATES[],Attendance!$J2568) &gt; 0, VLOOKUP(Attendance!$G2568,BLOCK_THURSDAY_PERIOD_SCHEDULE[],2,TRUE),
       IF(COUNTIF(FINALS_WEEK_THURSDAY_DATE[],Attendance!$J2568) &gt; 0, VLOOKUP(Attendance!$G2568,FINALS_WEEK_THURSDAY_PERIOD_SCHEDULE[],2,TRUE),
       VLOOKUP(Attendance!$G2568,REGULAR_WEEK_SCHEDULE[[Thursday]:[Period]],3,TRUE))),
IF(WEEKDAY(Attendance!$J2568) = 6,
       IF(COUNTIF(FINALS_WEEK_FRIDAY_DATE[],Attendance!$J2568) &gt; 0, VLOOKUP(Attendance!$G2568,FINALS_WEEK_FRIDAY_PERIOD_SCHEDULE[],2,TRUE),
       VLOOKUP(Attendance!$G2568,REGULAR_WEEK_SCHEDULE[[Friday]:[Period]],2,TRUE))))))))))</f>
        <v/>
      </c>
      <c r="J2568" s="41" t="str">
        <f t="shared" ca="1" si="122"/>
        <v/>
      </c>
      <c r="K2568" s="41" t="str">
        <f>IF($A2568 &lt;&gt; "",VLOOKUP($A2568,'Student reference sheet'!$A$2:$V$2329, 7,FALSE), "")</f>
        <v/>
      </c>
      <c r="L2568" s="30" t="str">
        <f>IF($A2568 ="", "", VLOOKUP($A2568, 'Student reference sheet'!$A$2:$Z$2603,23,FALSE))</f>
        <v/>
      </c>
      <c r="M2568" s="30" t="str">
        <f>IF($A2568 ="", "", VLOOKUP($A2568, 'Student reference sheet'!$A$2:$Z$2603,24,FALSE))</f>
        <v/>
      </c>
      <c r="N2568" s="30" t="str">
        <f>IF($A2568 ="", "", VLOOKUP($A2568, 'Student reference sheet'!$A$2:$Z$2603,26,FALSE))</f>
        <v/>
      </c>
      <c r="O2568" s="30" t="str">
        <f>IF($A2568 ="", "", VLOOKUP($A2568, 'Student reference sheet'!$A$2:$Z$2603,25,FALSE))</f>
        <v/>
      </c>
      <c r="P2568" s="39" t="str">
        <f>IF($A2568 = "", "", IF(OR(VLOOKUP($A2568,'Student reference sheet'!$A$2:$V$2400,8,FALSE) = "R",  VLOOKUP($A2568,'Student reference sheet'!$A$2:$V$2400,8,FALSE) = "L"), "X", ""))</f>
        <v/>
      </c>
      <c r="Q2568" s="39" t="str">
        <f>IF($A2568 ="", "", VLOOKUP($A2568, 'Student reference sheet'!$A$2:$V$2603,22,FALSE))</f>
        <v/>
      </c>
      <c r="R2568" s="39" t="str">
        <f>IF($A2568 &lt;&gt; "",VLOOKUP($A2568,'Student reference sheet'!$A$2:$V$2329, 5,FALSE), "")</f>
        <v/>
      </c>
      <c r="S2568" s="39" t="str">
        <f>IF($A2568 &lt;&gt; "",VLOOKUP($A2568,'Student reference sheet'!$A$2:$V$2329, 6,FALSE), "")</f>
        <v/>
      </c>
      <c r="T2568" s="30" t="str">
        <f>IF($A2568 = "","",
IF(VLOOKUP($A2568,'Student reference sheet'!$A$2:$V$2329, 10,FALSE) = "Y", "Hispanic",
IF(VLOOKUP($A2568,'Student reference sheet'!$A$2:$V$2329,11,FALSE) &lt;&gt; "",
IF(VLOOKUP($A2568,'Student reference sheet'!$A$2:$V$2329,11,FALSE) = "UNK", "Unknown", VLOOKUP(VALUE(VLOOKUP($A2568,'Student reference sheet'!$A$2:$V$2329,11,FALSE)),'Ethnicity Reference'!$A$2:$B$22,2,FALSE)),
IF(VLOOKUP($A2568,'Student reference sheet'!$A$2:$V$2329,9,FALSE) &lt;&gt; "", VLOOKUP(VALUE(VLOOKUP($A2568,'Student reference sheet'!$A$2:$V$2329,9,FALSE)),'Ethnicity Reference'!$A$2:$B$22,2,FALSE),"Unknown"))))</f>
        <v/>
      </c>
      <c r="U2568" s="35"/>
    </row>
    <row r="2569" spans="1:21" ht="15.75">
      <c r="A2569" s="47"/>
      <c r="B2569" s="33"/>
      <c r="C2569" s="39" t="str">
        <f>IF($A2569 &lt;&gt; "",VLOOKUP($A2569,'Student reference sheet'!$A$2:$V$2329, 3,FALSE), "")</f>
        <v/>
      </c>
      <c r="D2569" s="39" t="str">
        <f>IF($A2569 &lt;&gt; "",VLOOKUP($A2569,'Student reference sheet'!$A$2:$V$2329, 2,FALSE), "")</f>
        <v/>
      </c>
      <c r="E2569" s="35"/>
      <c r="F2569" s="34"/>
      <c r="G2569" s="40" t="str">
        <f t="shared" ca="1" si="120"/>
        <v/>
      </c>
      <c r="H2569" s="40" t="str">
        <f t="shared" ca="1" si="121"/>
        <v/>
      </c>
      <c r="I2569" s="36" t="str">
        <f>IF($A2569 = "", "",
IF(COUNTIF(MINIMUM_DAY_DATES[], Attendance!J2569) &gt; 0, VLOOKUP(Attendance!$G2569,MINIMUM_DAY_PERIOD_SCHEDULE[], 2,TRUE),
IF(COUNTIF(RALLY_DATES[], Attendance!J2569) &gt; 0, VLOOKUP(Attendance!$G2569,RALLY_PERIOD_SCHEDULE[], 2,TRUE),
IF(WEEKDAY(Attendance!$J2569) = 2,
       IF(COUNTIF(FINALS_WEEK_MONDAY_DATE[],Attendance!$J2569) &gt; 0, VLOOKUP(Attendance!$G2569,FINALS_WEEK_MONDAY_PERIOD_SCHEDULE[],2,TRUE),
       VLOOKUP(Attendance!$G2569,REGULAR_WEEK_SCHEDULE[],6,TRUE)),
IF(WEEKDAY($J2569) = 3,
       IF(COUNTIF(FINALS_WEEK_TUESDAY_DATE[],Attendance!$J2569) &gt; 0, VLOOKUP(Attendance!$G2569,FINALS_WEEK_TUESDAY_PERIOD_SCHEDULE[],2,TRUE),
       VLOOKUP(Attendance!$G2569,REGULAR_WEEK_SCHEDULE[[Tuesday]:[Period]],5,TRUE)),
IF(WEEKDAY(Attendance!$J2569) = 4,
        IF(COUNTIF(BLOCK_WEDNESDAY_DATES[],Attendance!$J2569) &gt; 0, VLOOKUP(Attendance!$G2569,BLOCK_WEDNESDAY_PERIOD_SCHEDULE[],2,TRUE),
        IF(COUNTIF(FINALS_WEEK_WEDNESDAY_DATE[],Attendance!$J2569) &gt; 0, VLOOKUP(Attendance!$G2569,FINALS_WEEK_WEDNESDAY_PERIOD_SCHEDULE[],2,TRUE),
       VLOOKUP(Attendance!$G2569,REGULAR_WEEK_SCHEDULE[[Wednesday]:[Period]],4,TRUE))),
IF(WEEKDAY($J2569) = 5,
       IF(COUNTIF(BLOCK_THURSDAY_DATES[],Attendance!$J2569) &gt; 0, VLOOKUP(Attendance!$G2569,BLOCK_THURSDAY_PERIOD_SCHEDULE[],2,TRUE),
       IF(COUNTIF(FINALS_WEEK_THURSDAY_DATE[],Attendance!$J2569) &gt; 0, VLOOKUP(Attendance!$G2569,FINALS_WEEK_THURSDAY_PERIOD_SCHEDULE[],2,TRUE),
       VLOOKUP(Attendance!$G2569,REGULAR_WEEK_SCHEDULE[[Thursday]:[Period]],3,TRUE))),
IF(WEEKDAY(Attendance!$J2569) = 6,
       IF(COUNTIF(FINALS_WEEK_FRIDAY_DATE[],Attendance!$J2569) &gt; 0, VLOOKUP(Attendance!$G2569,FINALS_WEEK_FRIDAY_PERIOD_SCHEDULE[],2,TRUE),
       VLOOKUP(Attendance!$G2569,REGULAR_WEEK_SCHEDULE[[Friday]:[Period]],2,TRUE))))))))))</f>
        <v/>
      </c>
      <c r="J2569" s="41" t="str">
        <f t="shared" ca="1" si="122"/>
        <v/>
      </c>
      <c r="K2569" s="41" t="str">
        <f>IF($A2569 &lt;&gt; "",VLOOKUP($A2569,'Student reference sheet'!$A$2:$V$2329, 7,FALSE), "")</f>
        <v/>
      </c>
      <c r="L2569" s="30" t="str">
        <f>IF($A2569 ="", "", VLOOKUP($A2569, 'Student reference sheet'!$A$2:$Z$2603,23,FALSE))</f>
        <v/>
      </c>
      <c r="M2569" s="30" t="str">
        <f>IF($A2569 ="", "", VLOOKUP($A2569, 'Student reference sheet'!$A$2:$Z$2603,24,FALSE))</f>
        <v/>
      </c>
      <c r="N2569" s="30" t="str">
        <f>IF($A2569 ="", "", VLOOKUP($A2569, 'Student reference sheet'!$A$2:$Z$2603,26,FALSE))</f>
        <v/>
      </c>
      <c r="O2569" s="30" t="str">
        <f>IF($A2569 ="", "", VLOOKUP($A2569, 'Student reference sheet'!$A$2:$Z$2603,25,FALSE))</f>
        <v/>
      </c>
      <c r="P2569" s="39" t="str">
        <f>IF($A2569 = "", "", IF(OR(VLOOKUP($A2569,'Student reference sheet'!$A$2:$V$2400,8,FALSE) = "R",  VLOOKUP($A2569,'Student reference sheet'!$A$2:$V$2400,8,FALSE) = "L"), "X", ""))</f>
        <v/>
      </c>
      <c r="Q2569" s="39" t="str">
        <f>IF($A2569 ="", "", VLOOKUP($A2569, 'Student reference sheet'!$A$2:$V$2603,22,FALSE))</f>
        <v/>
      </c>
      <c r="R2569" s="39" t="str">
        <f>IF($A2569 &lt;&gt; "",VLOOKUP($A2569,'Student reference sheet'!$A$2:$V$2329, 5,FALSE), "")</f>
        <v/>
      </c>
      <c r="S2569" s="39" t="str">
        <f>IF($A2569 &lt;&gt; "",VLOOKUP($A2569,'Student reference sheet'!$A$2:$V$2329, 6,FALSE), "")</f>
        <v/>
      </c>
      <c r="T2569" s="30" t="str">
        <f>IF($A2569 = "","",
IF(VLOOKUP($A2569,'Student reference sheet'!$A$2:$V$2329, 10,FALSE) = "Y", "Hispanic",
IF(VLOOKUP($A2569,'Student reference sheet'!$A$2:$V$2329,11,FALSE) &lt;&gt; "",
IF(VLOOKUP($A2569,'Student reference sheet'!$A$2:$V$2329,11,FALSE) = "UNK", "Unknown", VLOOKUP(VALUE(VLOOKUP($A2569,'Student reference sheet'!$A$2:$V$2329,11,FALSE)),'Ethnicity Reference'!$A$2:$B$22,2,FALSE)),
IF(VLOOKUP($A2569,'Student reference sheet'!$A$2:$V$2329,9,FALSE) &lt;&gt; "", VLOOKUP(VALUE(VLOOKUP($A2569,'Student reference sheet'!$A$2:$V$2329,9,FALSE)),'Ethnicity Reference'!$A$2:$B$22,2,FALSE),"Unknown"))))</f>
        <v/>
      </c>
      <c r="U2569" s="35"/>
    </row>
    <row r="2570" spans="1:21" ht="15.75">
      <c r="A2570" s="47"/>
      <c r="B2570" s="33"/>
      <c r="C2570" s="39" t="str">
        <f>IF($A2570 &lt;&gt; "",VLOOKUP($A2570,'Student reference sheet'!$A$2:$V$2329, 3,FALSE), "")</f>
        <v/>
      </c>
      <c r="D2570" s="39" t="str">
        <f>IF($A2570 &lt;&gt; "",VLOOKUP($A2570,'Student reference sheet'!$A$2:$V$2329, 2,FALSE), "")</f>
        <v/>
      </c>
      <c r="E2570" s="35"/>
      <c r="F2570" s="34"/>
      <c r="G2570" s="40" t="str">
        <f t="shared" ref="G2570:G2633" ca="1" si="123">IF(A2570 &lt;&gt;"", IF(G2570 = "",NOW() - TODAY(), G2570), "")</f>
        <v/>
      </c>
      <c r="H2570" s="40" t="str">
        <f t="shared" ref="H2570:H2633" ca="1" si="124">IF(B2570 &lt;&gt;"", IF(H2570 = "",NOW() - TODAY(), H2570), "")</f>
        <v/>
      </c>
      <c r="I2570" s="36" t="str">
        <f>IF($A2570 = "", "",
IF(COUNTIF(MINIMUM_DAY_DATES[], Attendance!J2570) &gt; 0, VLOOKUP(Attendance!$G2570,MINIMUM_DAY_PERIOD_SCHEDULE[], 2,TRUE),
IF(COUNTIF(RALLY_DATES[], Attendance!J2570) &gt; 0, VLOOKUP(Attendance!$G2570,RALLY_PERIOD_SCHEDULE[], 2,TRUE),
IF(WEEKDAY(Attendance!$J2570) = 2,
       IF(COUNTIF(FINALS_WEEK_MONDAY_DATE[],Attendance!$J2570) &gt; 0, VLOOKUP(Attendance!$G2570,FINALS_WEEK_MONDAY_PERIOD_SCHEDULE[],2,TRUE),
       VLOOKUP(Attendance!$G2570,REGULAR_WEEK_SCHEDULE[],6,TRUE)),
IF(WEEKDAY($J2570) = 3,
       IF(COUNTIF(FINALS_WEEK_TUESDAY_DATE[],Attendance!$J2570) &gt; 0, VLOOKUP(Attendance!$G2570,FINALS_WEEK_TUESDAY_PERIOD_SCHEDULE[],2,TRUE),
       VLOOKUP(Attendance!$G2570,REGULAR_WEEK_SCHEDULE[[Tuesday]:[Period]],5,TRUE)),
IF(WEEKDAY(Attendance!$J2570) = 4,
        IF(COUNTIF(BLOCK_WEDNESDAY_DATES[],Attendance!$J2570) &gt; 0, VLOOKUP(Attendance!$G2570,BLOCK_WEDNESDAY_PERIOD_SCHEDULE[],2,TRUE),
        IF(COUNTIF(FINALS_WEEK_WEDNESDAY_DATE[],Attendance!$J2570) &gt; 0, VLOOKUP(Attendance!$G2570,FINALS_WEEK_WEDNESDAY_PERIOD_SCHEDULE[],2,TRUE),
       VLOOKUP(Attendance!$G2570,REGULAR_WEEK_SCHEDULE[[Wednesday]:[Period]],4,TRUE))),
IF(WEEKDAY($J2570) = 5,
       IF(COUNTIF(BLOCK_THURSDAY_DATES[],Attendance!$J2570) &gt; 0, VLOOKUP(Attendance!$G2570,BLOCK_THURSDAY_PERIOD_SCHEDULE[],2,TRUE),
       IF(COUNTIF(FINALS_WEEK_THURSDAY_DATE[],Attendance!$J2570) &gt; 0, VLOOKUP(Attendance!$G2570,FINALS_WEEK_THURSDAY_PERIOD_SCHEDULE[],2,TRUE),
       VLOOKUP(Attendance!$G2570,REGULAR_WEEK_SCHEDULE[[Thursday]:[Period]],3,TRUE))),
IF(WEEKDAY(Attendance!$J2570) = 6,
       IF(COUNTIF(FINALS_WEEK_FRIDAY_DATE[],Attendance!$J2570) &gt; 0, VLOOKUP(Attendance!$G2570,FINALS_WEEK_FRIDAY_PERIOD_SCHEDULE[],2,TRUE),
       VLOOKUP(Attendance!$G2570,REGULAR_WEEK_SCHEDULE[[Friday]:[Period]],2,TRUE))))))))))</f>
        <v/>
      </c>
      <c r="J2570" s="41" t="str">
        <f t="shared" ref="J2570:J2633" ca="1" si="125">IF(A2570 &lt;&gt;"", IF(J2570 = "",TODAY(), J2570), "")</f>
        <v/>
      </c>
      <c r="K2570" s="41" t="str">
        <f>IF($A2570 &lt;&gt; "",VLOOKUP($A2570,'Student reference sheet'!$A$2:$V$2329, 7,FALSE), "")</f>
        <v/>
      </c>
      <c r="L2570" s="30" t="str">
        <f>IF($A2570 ="", "", VLOOKUP($A2570, 'Student reference sheet'!$A$2:$Z$2603,23,FALSE))</f>
        <v/>
      </c>
      <c r="M2570" s="30" t="str">
        <f>IF($A2570 ="", "", VLOOKUP($A2570, 'Student reference sheet'!$A$2:$Z$2603,24,FALSE))</f>
        <v/>
      </c>
      <c r="N2570" s="30" t="str">
        <f>IF($A2570 ="", "", VLOOKUP($A2570, 'Student reference sheet'!$A$2:$Z$2603,26,FALSE))</f>
        <v/>
      </c>
      <c r="O2570" s="30" t="str">
        <f>IF($A2570 ="", "", VLOOKUP($A2570, 'Student reference sheet'!$A$2:$Z$2603,25,FALSE))</f>
        <v/>
      </c>
      <c r="P2570" s="39" t="str">
        <f>IF($A2570 = "", "", IF(OR(VLOOKUP($A2570,'Student reference sheet'!$A$2:$V$2400,8,FALSE) = "R",  VLOOKUP($A2570,'Student reference sheet'!$A$2:$V$2400,8,FALSE) = "L"), "X", ""))</f>
        <v/>
      </c>
      <c r="Q2570" s="39" t="str">
        <f>IF($A2570 ="", "", VLOOKUP($A2570, 'Student reference sheet'!$A$2:$V$2603,22,FALSE))</f>
        <v/>
      </c>
      <c r="R2570" s="39" t="str">
        <f>IF($A2570 &lt;&gt; "",VLOOKUP($A2570,'Student reference sheet'!$A$2:$V$2329, 5,FALSE), "")</f>
        <v/>
      </c>
      <c r="S2570" s="39" t="str">
        <f>IF($A2570 &lt;&gt; "",VLOOKUP($A2570,'Student reference sheet'!$A$2:$V$2329, 6,FALSE), "")</f>
        <v/>
      </c>
      <c r="T2570" s="30" t="str">
        <f>IF($A2570 = "","",
IF(VLOOKUP($A2570,'Student reference sheet'!$A$2:$V$2329, 10,FALSE) = "Y", "Hispanic",
IF(VLOOKUP($A2570,'Student reference sheet'!$A$2:$V$2329,11,FALSE) &lt;&gt; "",
IF(VLOOKUP($A2570,'Student reference sheet'!$A$2:$V$2329,11,FALSE) = "UNK", "Unknown", VLOOKUP(VALUE(VLOOKUP($A2570,'Student reference sheet'!$A$2:$V$2329,11,FALSE)),'Ethnicity Reference'!$A$2:$B$22,2,FALSE)),
IF(VLOOKUP($A2570,'Student reference sheet'!$A$2:$V$2329,9,FALSE) &lt;&gt; "", VLOOKUP(VALUE(VLOOKUP($A2570,'Student reference sheet'!$A$2:$V$2329,9,FALSE)),'Ethnicity Reference'!$A$2:$B$22,2,FALSE),"Unknown"))))</f>
        <v/>
      </c>
      <c r="U2570" s="35"/>
    </row>
    <row r="2571" spans="1:21" ht="15.75">
      <c r="A2571" s="47"/>
      <c r="B2571" s="33"/>
      <c r="C2571" s="39" t="str">
        <f>IF($A2571 &lt;&gt; "",VLOOKUP($A2571,'Student reference sheet'!$A$2:$V$2329, 3,FALSE), "")</f>
        <v/>
      </c>
      <c r="D2571" s="39" t="str">
        <f>IF($A2571 &lt;&gt; "",VLOOKUP($A2571,'Student reference sheet'!$A$2:$V$2329, 2,FALSE), "")</f>
        <v/>
      </c>
      <c r="E2571" s="35"/>
      <c r="F2571" s="34"/>
      <c r="G2571" s="40" t="str">
        <f t="shared" ca="1" si="123"/>
        <v/>
      </c>
      <c r="H2571" s="40" t="str">
        <f t="shared" ca="1" si="124"/>
        <v/>
      </c>
      <c r="I2571" s="36" t="str">
        <f>IF($A2571 = "", "",
IF(COUNTIF(MINIMUM_DAY_DATES[], Attendance!J2571) &gt; 0, VLOOKUP(Attendance!$G2571,MINIMUM_DAY_PERIOD_SCHEDULE[], 2,TRUE),
IF(COUNTIF(RALLY_DATES[], Attendance!J2571) &gt; 0, VLOOKUP(Attendance!$G2571,RALLY_PERIOD_SCHEDULE[], 2,TRUE),
IF(WEEKDAY(Attendance!$J2571) = 2,
       IF(COUNTIF(FINALS_WEEK_MONDAY_DATE[],Attendance!$J2571) &gt; 0, VLOOKUP(Attendance!$G2571,FINALS_WEEK_MONDAY_PERIOD_SCHEDULE[],2,TRUE),
       VLOOKUP(Attendance!$G2571,REGULAR_WEEK_SCHEDULE[],6,TRUE)),
IF(WEEKDAY($J2571) = 3,
       IF(COUNTIF(FINALS_WEEK_TUESDAY_DATE[],Attendance!$J2571) &gt; 0, VLOOKUP(Attendance!$G2571,FINALS_WEEK_TUESDAY_PERIOD_SCHEDULE[],2,TRUE),
       VLOOKUP(Attendance!$G2571,REGULAR_WEEK_SCHEDULE[[Tuesday]:[Period]],5,TRUE)),
IF(WEEKDAY(Attendance!$J2571) = 4,
        IF(COUNTIF(BLOCK_WEDNESDAY_DATES[],Attendance!$J2571) &gt; 0, VLOOKUP(Attendance!$G2571,BLOCK_WEDNESDAY_PERIOD_SCHEDULE[],2,TRUE),
        IF(COUNTIF(FINALS_WEEK_WEDNESDAY_DATE[],Attendance!$J2571) &gt; 0, VLOOKUP(Attendance!$G2571,FINALS_WEEK_WEDNESDAY_PERIOD_SCHEDULE[],2,TRUE),
       VLOOKUP(Attendance!$G2571,REGULAR_WEEK_SCHEDULE[[Wednesday]:[Period]],4,TRUE))),
IF(WEEKDAY($J2571) = 5,
       IF(COUNTIF(BLOCK_THURSDAY_DATES[],Attendance!$J2571) &gt; 0, VLOOKUP(Attendance!$G2571,BLOCK_THURSDAY_PERIOD_SCHEDULE[],2,TRUE),
       IF(COUNTIF(FINALS_WEEK_THURSDAY_DATE[],Attendance!$J2571) &gt; 0, VLOOKUP(Attendance!$G2571,FINALS_WEEK_THURSDAY_PERIOD_SCHEDULE[],2,TRUE),
       VLOOKUP(Attendance!$G2571,REGULAR_WEEK_SCHEDULE[[Thursday]:[Period]],3,TRUE))),
IF(WEEKDAY(Attendance!$J2571) = 6,
       IF(COUNTIF(FINALS_WEEK_FRIDAY_DATE[],Attendance!$J2571) &gt; 0, VLOOKUP(Attendance!$G2571,FINALS_WEEK_FRIDAY_PERIOD_SCHEDULE[],2,TRUE),
       VLOOKUP(Attendance!$G2571,REGULAR_WEEK_SCHEDULE[[Friday]:[Period]],2,TRUE))))))))))</f>
        <v/>
      </c>
      <c r="J2571" s="41" t="str">
        <f t="shared" ca="1" si="125"/>
        <v/>
      </c>
      <c r="K2571" s="41" t="str">
        <f>IF($A2571 &lt;&gt; "",VLOOKUP($A2571,'Student reference sheet'!$A$2:$V$2329, 7,FALSE), "")</f>
        <v/>
      </c>
      <c r="L2571" s="30" t="str">
        <f>IF($A2571 ="", "", VLOOKUP($A2571, 'Student reference sheet'!$A$2:$Z$2603,23,FALSE))</f>
        <v/>
      </c>
      <c r="M2571" s="30" t="str">
        <f>IF($A2571 ="", "", VLOOKUP($A2571, 'Student reference sheet'!$A$2:$Z$2603,24,FALSE))</f>
        <v/>
      </c>
      <c r="N2571" s="30" t="str">
        <f>IF($A2571 ="", "", VLOOKUP($A2571, 'Student reference sheet'!$A$2:$Z$2603,26,FALSE))</f>
        <v/>
      </c>
      <c r="O2571" s="30" t="str">
        <f>IF($A2571 ="", "", VLOOKUP($A2571, 'Student reference sheet'!$A$2:$Z$2603,25,FALSE))</f>
        <v/>
      </c>
      <c r="P2571" s="39" t="str">
        <f>IF($A2571 = "", "", IF(OR(VLOOKUP($A2571,'Student reference sheet'!$A$2:$V$2400,8,FALSE) = "R",  VLOOKUP($A2571,'Student reference sheet'!$A$2:$V$2400,8,FALSE) = "L"), "X", ""))</f>
        <v/>
      </c>
      <c r="Q2571" s="39" t="str">
        <f>IF($A2571 ="", "", VLOOKUP($A2571, 'Student reference sheet'!$A$2:$V$2603,22,FALSE))</f>
        <v/>
      </c>
      <c r="R2571" s="39" t="str">
        <f>IF($A2571 &lt;&gt; "",VLOOKUP($A2571,'Student reference sheet'!$A$2:$V$2329, 5,FALSE), "")</f>
        <v/>
      </c>
      <c r="S2571" s="39" t="str">
        <f>IF($A2571 &lt;&gt; "",VLOOKUP($A2571,'Student reference sheet'!$A$2:$V$2329, 6,FALSE), "")</f>
        <v/>
      </c>
      <c r="T2571" s="30" t="str">
        <f>IF($A2571 = "","",
IF(VLOOKUP($A2571,'Student reference sheet'!$A$2:$V$2329, 10,FALSE) = "Y", "Hispanic",
IF(VLOOKUP($A2571,'Student reference sheet'!$A$2:$V$2329,11,FALSE) &lt;&gt; "",
IF(VLOOKUP($A2571,'Student reference sheet'!$A$2:$V$2329,11,FALSE) = "UNK", "Unknown", VLOOKUP(VALUE(VLOOKUP($A2571,'Student reference sheet'!$A$2:$V$2329,11,FALSE)),'Ethnicity Reference'!$A$2:$B$22,2,FALSE)),
IF(VLOOKUP($A2571,'Student reference sheet'!$A$2:$V$2329,9,FALSE) &lt;&gt; "", VLOOKUP(VALUE(VLOOKUP($A2571,'Student reference sheet'!$A$2:$V$2329,9,FALSE)),'Ethnicity Reference'!$A$2:$B$22,2,FALSE),"Unknown"))))</f>
        <v/>
      </c>
      <c r="U2571" s="35"/>
    </row>
    <row r="2572" spans="1:21" ht="15.75">
      <c r="A2572" s="47"/>
      <c r="B2572" s="33"/>
      <c r="C2572" s="39" t="str">
        <f>IF($A2572 &lt;&gt; "",VLOOKUP($A2572,'Student reference sheet'!$A$2:$V$2329, 3,FALSE), "")</f>
        <v/>
      </c>
      <c r="D2572" s="39" t="str">
        <f>IF($A2572 &lt;&gt; "",VLOOKUP($A2572,'Student reference sheet'!$A$2:$V$2329, 2,FALSE), "")</f>
        <v/>
      </c>
      <c r="E2572" s="35"/>
      <c r="F2572" s="34"/>
      <c r="G2572" s="40" t="str">
        <f t="shared" ca="1" si="123"/>
        <v/>
      </c>
      <c r="H2572" s="40" t="str">
        <f t="shared" ca="1" si="124"/>
        <v/>
      </c>
      <c r="I2572" s="36" t="str">
        <f>IF($A2572 = "", "",
IF(COUNTIF(MINIMUM_DAY_DATES[], Attendance!J2572) &gt; 0, VLOOKUP(Attendance!$G2572,MINIMUM_DAY_PERIOD_SCHEDULE[], 2,TRUE),
IF(COUNTIF(RALLY_DATES[], Attendance!J2572) &gt; 0, VLOOKUP(Attendance!$G2572,RALLY_PERIOD_SCHEDULE[], 2,TRUE),
IF(WEEKDAY(Attendance!$J2572) = 2,
       IF(COUNTIF(FINALS_WEEK_MONDAY_DATE[],Attendance!$J2572) &gt; 0, VLOOKUP(Attendance!$G2572,FINALS_WEEK_MONDAY_PERIOD_SCHEDULE[],2,TRUE),
       VLOOKUP(Attendance!$G2572,REGULAR_WEEK_SCHEDULE[],6,TRUE)),
IF(WEEKDAY($J2572) = 3,
       IF(COUNTIF(FINALS_WEEK_TUESDAY_DATE[],Attendance!$J2572) &gt; 0, VLOOKUP(Attendance!$G2572,FINALS_WEEK_TUESDAY_PERIOD_SCHEDULE[],2,TRUE),
       VLOOKUP(Attendance!$G2572,REGULAR_WEEK_SCHEDULE[[Tuesday]:[Period]],5,TRUE)),
IF(WEEKDAY(Attendance!$J2572) = 4,
        IF(COUNTIF(BLOCK_WEDNESDAY_DATES[],Attendance!$J2572) &gt; 0, VLOOKUP(Attendance!$G2572,BLOCK_WEDNESDAY_PERIOD_SCHEDULE[],2,TRUE),
        IF(COUNTIF(FINALS_WEEK_WEDNESDAY_DATE[],Attendance!$J2572) &gt; 0, VLOOKUP(Attendance!$G2572,FINALS_WEEK_WEDNESDAY_PERIOD_SCHEDULE[],2,TRUE),
       VLOOKUP(Attendance!$G2572,REGULAR_WEEK_SCHEDULE[[Wednesday]:[Period]],4,TRUE))),
IF(WEEKDAY($J2572) = 5,
       IF(COUNTIF(BLOCK_THURSDAY_DATES[],Attendance!$J2572) &gt; 0, VLOOKUP(Attendance!$G2572,BLOCK_THURSDAY_PERIOD_SCHEDULE[],2,TRUE),
       IF(COUNTIF(FINALS_WEEK_THURSDAY_DATE[],Attendance!$J2572) &gt; 0, VLOOKUP(Attendance!$G2572,FINALS_WEEK_THURSDAY_PERIOD_SCHEDULE[],2,TRUE),
       VLOOKUP(Attendance!$G2572,REGULAR_WEEK_SCHEDULE[[Thursday]:[Period]],3,TRUE))),
IF(WEEKDAY(Attendance!$J2572) = 6,
       IF(COUNTIF(FINALS_WEEK_FRIDAY_DATE[],Attendance!$J2572) &gt; 0, VLOOKUP(Attendance!$G2572,FINALS_WEEK_FRIDAY_PERIOD_SCHEDULE[],2,TRUE),
       VLOOKUP(Attendance!$G2572,REGULAR_WEEK_SCHEDULE[[Friday]:[Period]],2,TRUE))))))))))</f>
        <v/>
      </c>
      <c r="J2572" s="41" t="str">
        <f t="shared" ca="1" si="125"/>
        <v/>
      </c>
      <c r="K2572" s="41" t="str">
        <f>IF($A2572 &lt;&gt; "",VLOOKUP($A2572,'Student reference sheet'!$A$2:$V$2329, 7,FALSE), "")</f>
        <v/>
      </c>
      <c r="L2572" s="30" t="str">
        <f>IF($A2572 ="", "", VLOOKUP($A2572, 'Student reference sheet'!$A$2:$Z$2603,23,FALSE))</f>
        <v/>
      </c>
      <c r="M2572" s="30" t="str">
        <f>IF($A2572 ="", "", VLOOKUP($A2572, 'Student reference sheet'!$A$2:$Z$2603,24,FALSE))</f>
        <v/>
      </c>
      <c r="N2572" s="30" t="str">
        <f>IF($A2572 ="", "", VLOOKUP($A2572, 'Student reference sheet'!$A$2:$Z$2603,26,FALSE))</f>
        <v/>
      </c>
      <c r="O2572" s="30" t="str">
        <f>IF($A2572 ="", "", VLOOKUP($A2572, 'Student reference sheet'!$A$2:$Z$2603,25,FALSE))</f>
        <v/>
      </c>
      <c r="P2572" s="39" t="str">
        <f>IF($A2572 = "", "", IF(OR(VLOOKUP($A2572,'Student reference sheet'!$A$2:$V$2400,8,FALSE) = "R",  VLOOKUP($A2572,'Student reference sheet'!$A$2:$V$2400,8,FALSE) = "L"), "X", ""))</f>
        <v/>
      </c>
      <c r="Q2572" s="39" t="str">
        <f>IF($A2572 ="", "", VLOOKUP($A2572, 'Student reference sheet'!$A$2:$V$2603,22,FALSE))</f>
        <v/>
      </c>
      <c r="R2572" s="39" t="str">
        <f>IF($A2572 &lt;&gt; "",VLOOKUP($A2572,'Student reference sheet'!$A$2:$V$2329, 5,FALSE), "")</f>
        <v/>
      </c>
      <c r="S2572" s="39" t="str">
        <f>IF($A2572 &lt;&gt; "",VLOOKUP($A2572,'Student reference sheet'!$A$2:$V$2329, 6,FALSE), "")</f>
        <v/>
      </c>
      <c r="T2572" s="30" t="str">
        <f>IF($A2572 = "","",
IF(VLOOKUP($A2572,'Student reference sheet'!$A$2:$V$2329, 10,FALSE) = "Y", "Hispanic",
IF(VLOOKUP($A2572,'Student reference sheet'!$A$2:$V$2329,11,FALSE) &lt;&gt; "",
IF(VLOOKUP($A2572,'Student reference sheet'!$A$2:$V$2329,11,FALSE) = "UNK", "Unknown", VLOOKUP(VALUE(VLOOKUP($A2572,'Student reference sheet'!$A$2:$V$2329,11,FALSE)),'Ethnicity Reference'!$A$2:$B$22,2,FALSE)),
IF(VLOOKUP($A2572,'Student reference sheet'!$A$2:$V$2329,9,FALSE) &lt;&gt; "", VLOOKUP(VALUE(VLOOKUP($A2572,'Student reference sheet'!$A$2:$V$2329,9,FALSE)),'Ethnicity Reference'!$A$2:$B$22,2,FALSE),"Unknown"))))</f>
        <v/>
      </c>
      <c r="U2572" s="35"/>
    </row>
    <row r="2573" spans="1:21" ht="15.75">
      <c r="A2573" s="47"/>
      <c r="B2573" s="33"/>
      <c r="C2573" s="39" t="str">
        <f>IF($A2573 &lt;&gt; "",VLOOKUP($A2573,'Student reference sheet'!$A$2:$V$2329, 3,FALSE), "")</f>
        <v/>
      </c>
      <c r="D2573" s="39" t="str">
        <f>IF($A2573 &lt;&gt; "",VLOOKUP($A2573,'Student reference sheet'!$A$2:$V$2329, 2,FALSE), "")</f>
        <v/>
      </c>
      <c r="E2573" s="35"/>
      <c r="F2573" s="34"/>
      <c r="G2573" s="40" t="str">
        <f t="shared" ca="1" si="123"/>
        <v/>
      </c>
      <c r="H2573" s="40" t="str">
        <f t="shared" ca="1" si="124"/>
        <v/>
      </c>
      <c r="I2573" s="36" t="str">
        <f>IF($A2573 = "", "",
IF(COUNTIF(MINIMUM_DAY_DATES[], Attendance!J2573) &gt; 0, VLOOKUP(Attendance!$G2573,MINIMUM_DAY_PERIOD_SCHEDULE[], 2,TRUE),
IF(COUNTIF(RALLY_DATES[], Attendance!J2573) &gt; 0, VLOOKUP(Attendance!$G2573,RALLY_PERIOD_SCHEDULE[], 2,TRUE),
IF(WEEKDAY(Attendance!$J2573) = 2,
       IF(COUNTIF(FINALS_WEEK_MONDAY_DATE[],Attendance!$J2573) &gt; 0, VLOOKUP(Attendance!$G2573,FINALS_WEEK_MONDAY_PERIOD_SCHEDULE[],2,TRUE),
       VLOOKUP(Attendance!$G2573,REGULAR_WEEK_SCHEDULE[],6,TRUE)),
IF(WEEKDAY($J2573) = 3,
       IF(COUNTIF(FINALS_WEEK_TUESDAY_DATE[],Attendance!$J2573) &gt; 0, VLOOKUP(Attendance!$G2573,FINALS_WEEK_TUESDAY_PERIOD_SCHEDULE[],2,TRUE),
       VLOOKUP(Attendance!$G2573,REGULAR_WEEK_SCHEDULE[[Tuesday]:[Period]],5,TRUE)),
IF(WEEKDAY(Attendance!$J2573) = 4,
        IF(COUNTIF(BLOCK_WEDNESDAY_DATES[],Attendance!$J2573) &gt; 0, VLOOKUP(Attendance!$G2573,BLOCK_WEDNESDAY_PERIOD_SCHEDULE[],2,TRUE),
        IF(COUNTIF(FINALS_WEEK_WEDNESDAY_DATE[],Attendance!$J2573) &gt; 0, VLOOKUP(Attendance!$G2573,FINALS_WEEK_WEDNESDAY_PERIOD_SCHEDULE[],2,TRUE),
       VLOOKUP(Attendance!$G2573,REGULAR_WEEK_SCHEDULE[[Wednesday]:[Period]],4,TRUE))),
IF(WEEKDAY($J2573) = 5,
       IF(COUNTIF(BLOCK_THURSDAY_DATES[],Attendance!$J2573) &gt; 0, VLOOKUP(Attendance!$G2573,BLOCK_THURSDAY_PERIOD_SCHEDULE[],2,TRUE),
       IF(COUNTIF(FINALS_WEEK_THURSDAY_DATE[],Attendance!$J2573) &gt; 0, VLOOKUP(Attendance!$G2573,FINALS_WEEK_THURSDAY_PERIOD_SCHEDULE[],2,TRUE),
       VLOOKUP(Attendance!$G2573,REGULAR_WEEK_SCHEDULE[[Thursday]:[Period]],3,TRUE))),
IF(WEEKDAY(Attendance!$J2573) = 6,
       IF(COUNTIF(FINALS_WEEK_FRIDAY_DATE[],Attendance!$J2573) &gt; 0, VLOOKUP(Attendance!$G2573,FINALS_WEEK_FRIDAY_PERIOD_SCHEDULE[],2,TRUE),
       VLOOKUP(Attendance!$G2573,REGULAR_WEEK_SCHEDULE[[Friday]:[Period]],2,TRUE))))))))))</f>
        <v/>
      </c>
      <c r="J2573" s="41" t="str">
        <f t="shared" ca="1" si="125"/>
        <v/>
      </c>
      <c r="K2573" s="41" t="str">
        <f>IF($A2573 &lt;&gt; "",VLOOKUP($A2573,'Student reference sheet'!$A$2:$V$2329, 7,FALSE), "")</f>
        <v/>
      </c>
      <c r="L2573" s="30" t="str">
        <f>IF($A2573 ="", "", VLOOKUP($A2573, 'Student reference sheet'!$A$2:$Z$2603,23,FALSE))</f>
        <v/>
      </c>
      <c r="M2573" s="30" t="str">
        <f>IF($A2573 ="", "", VLOOKUP($A2573, 'Student reference sheet'!$A$2:$Z$2603,24,FALSE))</f>
        <v/>
      </c>
      <c r="N2573" s="30" t="str">
        <f>IF($A2573 ="", "", VLOOKUP($A2573, 'Student reference sheet'!$A$2:$Z$2603,26,FALSE))</f>
        <v/>
      </c>
      <c r="O2573" s="30" t="str">
        <f>IF($A2573 ="", "", VLOOKUP($A2573, 'Student reference sheet'!$A$2:$Z$2603,25,FALSE))</f>
        <v/>
      </c>
      <c r="P2573" s="39" t="str">
        <f>IF($A2573 = "", "", IF(OR(VLOOKUP($A2573,'Student reference sheet'!$A$2:$V$2400,8,FALSE) = "R",  VLOOKUP($A2573,'Student reference sheet'!$A$2:$V$2400,8,FALSE) = "L"), "X", ""))</f>
        <v/>
      </c>
      <c r="Q2573" s="39" t="str">
        <f>IF($A2573 ="", "", VLOOKUP($A2573, 'Student reference sheet'!$A$2:$V$2603,22,FALSE))</f>
        <v/>
      </c>
      <c r="R2573" s="39" t="str">
        <f>IF($A2573 &lt;&gt; "",VLOOKUP($A2573,'Student reference sheet'!$A$2:$V$2329, 5,FALSE), "")</f>
        <v/>
      </c>
      <c r="S2573" s="39" t="str">
        <f>IF($A2573 &lt;&gt; "",VLOOKUP($A2573,'Student reference sheet'!$A$2:$V$2329, 6,FALSE), "")</f>
        <v/>
      </c>
      <c r="T2573" s="30" t="str">
        <f>IF($A2573 = "","",
IF(VLOOKUP($A2573,'Student reference sheet'!$A$2:$V$2329, 10,FALSE) = "Y", "Hispanic",
IF(VLOOKUP($A2573,'Student reference sheet'!$A$2:$V$2329,11,FALSE) &lt;&gt; "",
IF(VLOOKUP($A2573,'Student reference sheet'!$A$2:$V$2329,11,FALSE) = "UNK", "Unknown", VLOOKUP(VALUE(VLOOKUP($A2573,'Student reference sheet'!$A$2:$V$2329,11,FALSE)),'Ethnicity Reference'!$A$2:$B$22,2,FALSE)),
IF(VLOOKUP($A2573,'Student reference sheet'!$A$2:$V$2329,9,FALSE) &lt;&gt; "", VLOOKUP(VALUE(VLOOKUP($A2573,'Student reference sheet'!$A$2:$V$2329,9,FALSE)),'Ethnicity Reference'!$A$2:$B$22,2,FALSE),"Unknown"))))</f>
        <v/>
      </c>
      <c r="U2573" s="35"/>
    </row>
    <row r="2574" spans="1:21" ht="15.75">
      <c r="A2574" s="47"/>
      <c r="B2574" s="33"/>
      <c r="C2574" s="39" t="str">
        <f>IF($A2574 &lt;&gt; "",VLOOKUP($A2574,'Student reference sheet'!$A$2:$V$2329, 3,FALSE), "")</f>
        <v/>
      </c>
      <c r="D2574" s="39" t="str">
        <f>IF($A2574 &lt;&gt; "",VLOOKUP($A2574,'Student reference sheet'!$A$2:$V$2329, 2,FALSE), "")</f>
        <v/>
      </c>
      <c r="E2574" s="35"/>
      <c r="F2574" s="34"/>
      <c r="G2574" s="40" t="str">
        <f t="shared" ca="1" si="123"/>
        <v/>
      </c>
      <c r="H2574" s="40" t="str">
        <f t="shared" ca="1" si="124"/>
        <v/>
      </c>
      <c r="I2574" s="36" t="str">
        <f>IF($A2574 = "", "",
IF(COUNTIF(MINIMUM_DAY_DATES[], Attendance!J2574) &gt; 0, VLOOKUP(Attendance!$G2574,MINIMUM_DAY_PERIOD_SCHEDULE[], 2,TRUE),
IF(COUNTIF(RALLY_DATES[], Attendance!J2574) &gt; 0, VLOOKUP(Attendance!$G2574,RALLY_PERIOD_SCHEDULE[], 2,TRUE),
IF(WEEKDAY(Attendance!$J2574) = 2,
       IF(COUNTIF(FINALS_WEEK_MONDAY_DATE[],Attendance!$J2574) &gt; 0, VLOOKUP(Attendance!$G2574,FINALS_WEEK_MONDAY_PERIOD_SCHEDULE[],2,TRUE),
       VLOOKUP(Attendance!$G2574,REGULAR_WEEK_SCHEDULE[],6,TRUE)),
IF(WEEKDAY($J2574) = 3,
       IF(COUNTIF(FINALS_WEEK_TUESDAY_DATE[],Attendance!$J2574) &gt; 0, VLOOKUP(Attendance!$G2574,FINALS_WEEK_TUESDAY_PERIOD_SCHEDULE[],2,TRUE),
       VLOOKUP(Attendance!$G2574,REGULAR_WEEK_SCHEDULE[[Tuesday]:[Period]],5,TRUE)),
IF(WEEKDAY(Attendance!$J2574) = 4,
        IF(COUNTIF(BLOCK_WEDNESDAY_DATES[],Attendance!$J2574) &gt; 0, VLOOKUP(Attendance!$G2574,BLOCK_WEDNESDAY_PERIOD_SCHEDULE[],2,TRUE),
        IF(COUNTIF(FINALS_WEEK_WEDNESDAY_DATE[],Attendance!$J2574) &gt; 0, VLOOKUP(Attendance!$G2574,FINALS_WEEK_WEDNESDAY_PERIOD_SCHEDULE[],2,TRUE),
       VLOOKUP(Attendance!$G2574,REGULAR_WEEK_SCHEDULE[[Wednesday]:[Period]],4,TRUE))),
IF(WEEKDAY($J2574) = 5,
       IF(COUNTIF(BLOCK_THURSDAY_DATES[],Attendance!$J2574) &gt; 0, VLOOKUP(Attendance!$G2574,BLOCK_THURSDAY_PERIOD_SCHEDULE[],2,TRUE),
       IF(COUNTIF(FINALS_WEEK_THURSDAY_DATE[],Attendance!$J2574) &gt; 0, VLOOKUP(Attendance!$G2574,FINALS_WEEK_THURSDAY_PERIOD_SCHEDULE[],2,TRUE),
       VLOOKUP(Attendance!$G2574,REGULAR_WEEK_SCHEDULE[[Thursday]:[Period]],3,TRUE))),
IF(WEEKDAY(Attendance!$J2574) = 6,
       IF(COUNTIF(FINALS_WEEK_FRIDAY_DATE[],Attendance!$J2574) &gt; 0, VLOOKUP(Attendance!$G2574,FINALS_WEEK_FRIDAY_PERIOD_SCHEDULE[],2,TRUE),
       VLOOKUP(Attendance!$G2574,REGULAR_WEEK_SCHEDULE[[Friday]:[Period]],2,TRUE))))))))))</f>
        <v/>
      </c>
      <c r="J2574" s="41" t="str">
        <f t="shared" ca="1" si="125"/>
        <v/>
      </c>
      <c r="K2574" s="41" t="str">
        <f>IF($A2574 &lt;&gt; "",VLOOKUP($A2574,'Student reference sheet'!$A$2:$V$2329, 7,FALSE), "")</f>
        <v/>
      </c>
      <c r="L2574" s="30" t="str">
        <f>IF($A2574 ="", "", VLOOKUP($A2574, 'Student reference sheet'!$A$2:$Z$2603,23,FALSE))</f>
        <v/>
      </c>
      <c r="M2574" s="30" t="str">
        <f>IF($A2574 ="", "", VLOOKUP($A2574, 'Student reference sheet'!$A$2:$Z$2603,24,FALSE))</f>
        <v/>
      </c>
      <c r="N2574" s="30" t="str">
        <f>IF($A2574 ="", "", VLOOKUP($A2574, 'Student reference sheet'!$A$2:$Z$2603,26,FALSE))</f>
        <v/>
      </c>
      <c r="O2574" s="30" t="str">
        <f>IF($A2574 ="", "", VLOOKUP($A2574, 'Student reference sheet'!$A$2:$Z$2603,25,FALSE))</f>
        <v/>
      </c>
      <c r="P2574" s="39" t="str">
        <f>IF($A2574 = "", "", IF(OR(VLOOKUP($A2574,'Student reference sheet'!$A$2:$V$2400,8,FALSE) = "R",  VLOOKUP($A2574,'Student reference sheet'!$A$2:$V$2400,8,FALSE) = "L"), "X", ""))</f>
        <v/>
      </c>
      <c r="Q2574" s="39" t="str">
        <f>IF($A2574 ="", "", VLOOKUP($A2574, 'Student reference sheet'!$A$2:$V$2603,22,FALSE))</f>
        <v/>
      </c>
      <c r="R2574" s="39" t="str">
        <f>IF($A2574 &lt;&gt; "",VLOOKUP($A2574,'Student reference sheet'!$A$2:$V$2329, 5,FALSE), "")</f>
        <v/>
      </c>
      <c r="S2574" s="39" t="str">
        <f>IF($A2574 &lt;&gt; "",VLOOKUP($A2574,'Student reference sheet'!$A$2:$V$2329, 6,FALSE), "")</f>
        <v/>
      </c>
      <c r="T2574" s="30" t="str">
        <f>IF($A2574 = "","",
IF(VLOOKUP($A2574,'Student reference sheet'!$A$2:$V$2329, 10,FALSE) = "Y", "Hispanic",
IF(VLOOKUP($A2574,'Student reference sheet'!$A$2:$V$2329,11,FALSE) &lt;&gt; "",
IF(VLOOKUP($A2574,'Student reference sheet'!$A$2:$V$2329,11,FALSE) = "UNK", "Unknown", VLOOKUP(VALUE(VLOOKUP($A2574,'Student reference sheet'!$A$2:$V$2329,11,FALSE)),'Ethnicity Reference'!$A$2:$B$22,2,FALSE)),
IF(VLOOKUP($A2574,'Student reference sheet'!$A$2:$V$2329,9,FALSE) &lt;&gt; "", VLOOKUP(VALUE(VLOOKUP($A2574,'Student reference sheet'!$A$2:$V$2329,9,FALSE)),'Ethnicity Reference'!$A$2:$B$22,2,FALSE),"Unknown"))))</f>
        <v/>
      </c>
      <c r="U2574" s="35"/>
    </row>
    <row r="2575" spans="1:21" ht="15.75">
      <c r="A2575" s="47"/>
      <c r="B2575" s="33"/>
      <c r="C2575" s="39" t="str">
        <f>IF($A2575 &lt;&gt; "",VLOOKUP($A2575,'Student reference sheet'!$A$2:$V$2329, 3,FALSE), "")</f>
        <v/>
      </c>
      <c r="D2575" s="39" t="str">
        <f>IF($A2575 &lt;&gt; "",VLOOKUP($A2575,'Student reference sheet'!$A$2:$V$2329, 2,FALSE), "")</f>
        <v/>
      </c>
      <c r="E2575" s="35"/>
      <c r="F2575" s="34"/>
      <c r="G2575" s="40" t="str">
        <f t="shared" ca="1" si="123"/>
        <v/>
      </c>
      <c r="H2575" s="40" t="str">
        <f t="shared" ca="1" si="124"/>
        <v/>
      </c>
      <c r="I2575" s="36" t="str">
        <f>IF($A2575 = "", "",
IF(COUNTIF(MINIMUM_DAY_DATES[], Attendance!J2575) &gt; 0, VLOOKUP(Attendance!$G2575,MINIMUM_DAY_PERIOD_SCHEDULE[], 2,TRUE),
IF(COUNTIF(RALLY_DATES[], Attendance!J2575) &gt; 0, VLOOKUP(Attendance!$G2575,RALLY_PERIOD_SCHEDULE[], 2,TRUE),
IF(WEEKDAY(Attendance!$J2575) = 2,
       IF(COUNTIF(FINALS_WEEK_MONDAY_DATE[],Attendance!$J2575) &gt; 0, VLOOKUP(Attendance!$G2575,FINALS_WEEK_MONDAY_PERIOD_SCHEDULE[],2,TRUE),
       VLOOKUP(Attendance!$G2575,REGULAR_WEEK_SCHEDULE[],6,TRUE)),
IF(WEEKDAY($J2575) = 3,
       IF(COUNTIF(FINALS_WEEK_TUESDAY_DATE[],Attendance!$J2575) &gt; 0, VLOOKUP(Attendance!$G2575,FINALS_WEEK_TUESDAY_PERIOD_SCHEDULE[],2,TRUE),
       VLOOKUP(Attendance!$G2575,REGULAR_WEEK_SCHEDULE[[Tuesday]:[Period]],5,TRUE)),
IF(WEEKDAY(Attendance!$J2575) = 4,
        IF(COUNTIF(BLOCK_WEDNESDAY_DATES[],Attendance!$J2575) &gt; 0, VLOOKUP(Attendance!$G2575,BLOCK_WEDNESDAY_PERIOD_SCHEDULE[],2,TRUE),
        IF(COUNTIF(FINALS_WEEK_WEDNESDAY_DATE[],Attendance!$J2575) &gt; 0, VLOOKUP(Attendance!$G2575,FINALS_WEEK_WEDNESDAY_PERIOD_SCHEDULE[],2,TRUE),
       VLOOKUP(Attendance!$G2575,REGULAR_WEEK_SCHEDULE[[Wednesday]:[Period]],4,TRUE))),
IF(WEEKDAY($J2575) = 5,
       IF(COUNTIF(BLOCK_THURSDAY_DATES[],Attendance!$J2575) &gt; 0, VLOOKUP(Attendance!$G2575,BLOCK_THURSDAY_PERIOD_SCHEDULE[],2,TRUE),
       IF(COUNTIF(FINALS_WEEK_THURSDAY_DATE[],Attendance!$J2575) &gt; 0, VLOOKUP(Attendance!$G2575,FINALS_WEEK_THURSDAY_PERIOD_SCHEDULE[],2,TRUE),
       VLOOKUP(Attendance!$G2575,REGULAR_WEEK_SCHEDULE[[Thursday]:[Period]],3,TRUE))),
IF(WEEKDAY(Attendance!$J2575) = 6,
       IF(COUNTIF(FINALS_WEEK_FRIDAY_DATE[],Attendance!$J2575) &gt; 0, VLOOKUP(Attendance!$G2575,FINALS_WEEK_FRIDAY_PERIOD_SCHEDULE[],2,TRUE),
       VLOOKUP(Attendance!$G2575,REGULAR_WEEK_SCHEDULE[[Friday]:[Period]],2,TRUE))))))))))</f>
        <v/>
      </c>
      <c r="J2575" s="41" t="str">
        <f t="shared" ca="1" si="125"/>
        <v/>
      </c>
      <c r="K2575" s="41" t="str">
        <f>IF($A2575 &lt;&gt; "",VLOOKUP($A2575,'Student reference sheet'!$A$2:$V$2329, 7,FALSE), "")</f>
        <v/>
      </c>
      <c r="L2575" s="30" t="str">
        <f>IF($A2575 ="", "", VLOOKUP($A2575, 'Student reference sheet'!$A$2:$Z$2603,23,FALSE))</f>
        <v/>
      </c>
      <c r="M2575" s="30" t="str">
        <f>IF($A2575 ="", "", VLOOKUP($A2575, 'Student reference sheet'!$A$2:$Z$2603,24,FALSE))</f>
        <v/>
      </c>
      <c r="N2575" s="30" t="str">
        <f>IF($A2575 ="", "", VLOOKUP($A2575, 'Student reference sheet'!$A$2:$Z$2603,26,FALSE))</f>
        <v/>
      </c>
      <c r="O2575" s="30" t="str">
        <f>IF($A2575 ="", "", VLOOKUP($A2575, 'Student reference sheet'!$A$2:$Z$2603,25,FALSE))</f>
        <v/>
      </c>
      <c r="P2575" s="39" t="str">
        <f>IF($A2575 = "", "", IF(OR(VLOOKUP($A2575,'Student reference sheet'!$A$2:$V$2400,8,FALSE) = "R",  VLOOKUP($A2575,'Student reference sheet'!$A$2:$V$2400,8,FALSE) = "L"), "X", ""))</f>
        <v/>
      </c>
      <c r="Q2575" s="39" t="str">
        <f>IF($A2575 ="", "", VLOOKUP($A2575, 'Student reference sheet'!$A$2:$V$2603,22,FALSE))</f>
        <v/>
      </c>
      <c r="R2575" s="39" t="str">
        <f>IF($A2575 &lt;&gt; "",VLOOKUP($A2575,'Student reference sheet'!$A$2:$V$2329, 5,FALSE), "")</f>
        <v/>
      </c>
      <c r="S2575" s="39" t="str">
        <f>IF($A2575 &lt;&gt; "",VLOOKUP($A2575,'Student reference sheet'!$A$2:$V$2329, 6,FALSE), "")</f>
        <v/>
      </c>
      <c r="T2575" s="30" t="str">
        <f>IF($A2575 = "","",
IF(VLOOKUP($A2575,'Student reference sheet'!$A$2:$V$2329, 10,FALSE) = "Y", "Hispanic",
IF(VLOOKUP($A2575,'Student reference sheet'!$A$2:$V$2329,11,FALSE) &lt;&gt; "",
IF(VLOOKUP($A2575,'Student reference sheet'!$A$2:$V$2329,11,FALSE) = "UNK", "Unknown", VLOOKUP(VALUE(VLOOKUP($A2575,'Student reference sheet'!$A$2:$V$2329,11,FALSE)),'Ethnicity Reference'!$A$2:$B$22,2,FALSE)),
IF(VLOOKUP($A2575,'Student reference sheet'!$A$2:$V$2329,9,FALSE) &lt;&gt; "", VLOOKUP(VALUE(VLOOKUP($A2575,'Student reference sheet'!$A$2:$V$2329,9,FALSE)),'Ethnicity Reference'!$A$2:$B$22,2,FALSE),"Unknown"))))</f>
        <v/>
      </c>
      <c r="U2575" s="35"/>
    </row>
    <row r="2576" spans="1:21" ht="15.75">
      <c r="A2576" s="47"/>
      <c r="B2576" s="33"/>
      <c r="C2576" s="39" t="str">
        <f>IF($A2576 &lt;&gt; "",VLOOKUP($A2576,'Student reference sheet'!$A$2:$V$2329, 3,FALSE), "")</f>
        <v/>
      </c>
      <c r="D2576" s="39" t="str">
        <f>IF($A2576 &lt;&gt; "",VLOOKUP($A2576,'Student reference sheet'!$A$2:$V$2329, 2,FALSE), "")</f>
        <v/>
      </c>
      <c r="E2576" s="35"/>
      <c r="F2576" s="34"/>
      <c r="G2576" s="40" t="str">
        <f t="shared" ca="1" si="123"/>
        <v/>
      </c>
      <c r="H2576" s="40" t="str">
        <f t="shared" ca="1" si="124"/>
        <v/>
      </c>
      <c r="I2576" s="36" t="str">
        <f>IF($A2576 = "", "",
IF(COUNTIF(MINIMUM_DAY_DATES[], Attendance!J2576) &gt; 0, VLOOKUP(Attendance!$G2576,MINIMUM_DAY_PERIOD_SCHEDULE[], 2,TRUE),
IF(COUNTIF(RALLY_DATES[], Attendance!J2576) &gt; 0, VLOOKUP(Attendance!$G2576,RALLY_PERIOD_SCHEDULE[], 2,TRUE),
IF(WEEKDAY(Attendance!$J2576) = 2,
       IF(COUNTIF(FINALS_WEEK_MONDAY_DATE[],Attendance!$J2576) &gt; 0, VLOOKUP(Attendance!$G2576,FINALS_WEEK_MONDAY_PERIOD_SCHEDULE[],2,TRUE),
       VLOOKUP(Attendance!$G2576,REGULAR_WEEK_SCHEDULE[],6,TRUE)),
IF(WEEKDAY($J2576) = 3,
       IF(COUNTIF(FINALS_WEEK_TUESDAY_DATE[],Attendance!$J2576) &gt; 0, VLOOKUP(Attendance!$G2576,FINALS_WEEK_TUESDAY_PERIOD_SCHEDULE[],2,TRUE),
       VLOOKUP(Attendance!$G2576,REGULAR_WEEK_SCHEDULE[[Tuesday]:[Period]],5,TRUE)),
IF(WEEKDAY(Attendance!$J2576) = 4,
        IF(COUNTIF(BLOCK_WEDNESDAY_DATES[],Attendance!$J2576) &gt; 0, VLOOKUP(Attendance!$G2576,BLOCK_WEDNESDAY_PERIOD_SCHEDULE[],2,TRUE),
        IF(COUNTIF(FINALS_WEEK_WEDNESDAY_DATE[],Attendance!$J2576) &gt; 0, VLOOKUP(Attendance!$G2576,FINALS_WEEK_WEDNESDAY_PERIOD_SCHEDULE[],2,TRUE),
       VLOOKUP(Attendance!$G2576,REGULAR_WEEK_SCHEDULE[[Wednesday]:[Period]],4,TRUE))),
IF(WEEKDAY($J2576) = 5,
       IF(COUNTIF(BLOCK_THURSDAY_DATES[],Attendance!$J2576) &gt; 0, VLOOKUP(Attendance!$G2576,BLOCK_THURSDAY_PERIOD_SCHEDULE[],2,TRUE),
       IF(COUNTIF(FINALS_WEEK_THURSDAY_DATE[],Attendance!$J2576) &gt; 0, VLOOKUP(Attendance!$G2576,FINALS_WEEK_THURSDAY_PERIOD_SCHEDULE[],2,TRUE),
       VLOOKUP(Attendance!$G2576,REGULAR_WEEK_SCHEDULE[[Thursday]:[Period]],3,TRUE))),
IF(WEEKDAY(Attendance!$J2576) = 6,
       IF(COUNTIF(FINALS_WEEK_FRIDAY_DATE[],Attendance!$J2576) &gt; 0, VLOOKUP(Attendance!$G2576,FINALS_WEEK_FRIDAY_PERIOD_SCHEDULE[],2,TRUE),
       VLOOKUP(Attendance!$G2576,REGULAR_WEEK_SCHEDULE[[Friday]:[Period]],2,TRUE))))))))))</f>
        <v/>
      </c>
      <c r="J2576" s="41" t="str">
        <f t="shared" ca="1" si="125"/>
        <v/>
      </c>
      <c r="K2576" s="41" t="str">
        <f>IF($A2576 &lt;&gt; "",VLOOKUP($A2576,'Student reference sheet'!$A$2:$V$2329, 7,FALSE), "")</f>
        <v/>
      </c>
      <c r="L2576" s="30" t="str">
        <f>IF($A2576 ="", "", VLOOKUP($A2576, 'Student reference sheet'!$A$2:$Z$2603,23,FALSE))</f>
        <v/>
      </c>
      <c r="M2576" s="30" t="str">
        <f>IF($A2576 ="", "", VLOOKUP($A2576, 'Student reference sheet'!$A$2:$Z$2603,24,FALSE))</f>
        <v/>
      </c>
      <c r="N2576" s="30" t="str">
        <f>IF($A2576 ="", "", VLOOKUP($A2576, 'Student reference sheet'!$A$2:$Z$2603,26,FALSE))</f>
        <v/>
      </c>
      <c r="O2576" s="30" t="str">
        <f>IF($A2576 ="", "", VLOOKUP($A2576, 'Student reference sheet'!$A$2:$Z$2603,25,FALSE))</f>
        <v/>
      </c>
      <c r="P2576" s="39" t="str">
        <f>IF($A2576 = "", "", IF(OR(VLOOKUP($A2576,'Student reference sheet'!$A$2:$V$2400,8,FALSE) = "R",  VLOOKUP($A2576,'Student reference sheet'!$A$2:$V$2400,8,FALSE) = "L"), "X", ""))</f>
        <v/>
      </c>
      <c r="Q2576" s="39" t="str">
        <f>IF($A2576 ="", "", VLOOKUP($A2576, 'Student reference sheet'!$A$2:$V$2603,22,FALSE))</f>
        <v/>
      </c>
      <c r="R2576" s="39" t="str">
        <f>IF($A2576 &lt;&gt; "",VLOOKUP($A2576,'Student reference sheet'!$A$2:$V$2329, 5,FALSE), "")</f>
        <v/>
      </c>
      <c r="S2576" s="39" t="str">
        <f>IF($A2576 &lt;&gt; "",VLOOKUP($A2576,'Student reference sheet'!$A$2:$V$2329, 6,FALSE), "")</f>
        <v/>
      </c>
      <c r="T2576" s="30" t="str">
        <f>IF($A2576 = "","",
IF(VLOOKUP($A2576,'Student reference sheet'!$A$2:$V$2329, 10,FALSE) = "Y", "Hispanic",
IF(VLOOKUP($A2576,'Student reference sheet'!$A$2:$V$2329,11,FALSE) &lt;&gt; "",
IF(VLOOKUP($A2576,'Student reference sheet'!$A$2:$V$2329,11,FALSE) = "UNK", "Unknown", VLOOKUP(VALUE(VLOOKUP($A2576,'Student reference sheet'!$A$2:$V$2329,11,FALSE)),'Ethnicity Reference'!$A$2:$B$22,2,FALSE)),
IF(VLOOKUP($A2576,'Student reference sheet'!$A$2:$V$2329,9,FALSE) &lt;&gt; "", VLOOKUP(VALUE(VLOOKUP($A2576,'Student reference sheet'!$A$2:$V$2329,9,FALSE)),'Ethnicity Reference'!$A$2:$B$22,2,FALSE),"Unknown"))))</f>
        <v/>
      </c>
      <c r="U2576" s="35"/>
    </row>
    <row r="2577" spans="1:21" ht="15.75">
      <c r="A2577" s="47"/>
      <c r="B2577" s="33"/>
      <c r="C2577" s="39" t="str">
        <f>IF($A2577 &lt;&gt; "",VLOOKUP($A2577,'Student reference sheet'!$A$2:$V$2329, 3,FALSE), "")</f>
        <v/>
      </c>
      <c r="D2577" s="39" t="str">
        <f>IF($A2577 &lt;&gt; "",VLOOKUP($A2577,'Student reference sheet'!$A$2:$V$2329, 2,FALSE), "")</f>
        <v/>
      </c>
      <c r="E2577" s="35"/>
      <c r="F2577" s="34"/>
      <c r="G2577" s="40" t="str">
        <f t="shared" ca="1" si="123"/>
        <v/>
      </c>
      <c r="H2577" s="40" t="str">
        <f t="shared" ca="1" si="124"/>
        <v/>
      </c>
      <c r="I2577" s="36" t="str">
        <f>IF($A2577 = "", "",
IF(COUNTIF(MINIMUM_DAY_DATES[], Attendance!J2577) &gt; 0, VLOOKUP(Attendance!$G2577,MINIMUM_DAY_PERIOD_SCHEDULE[], 2,TRUE),
IF(COUNTIF(RALLY_DATES[], Attendance!J2577) &gt; 0, VLOOKUP(Attendance!$G2577,RALLY_PERIOD_SCHEDULE[], 2,TRUE),
IF(WEEKDAY(Attendance!$J2577) = 2,
       IF(COUNTIF(FINALS_WEEK_MONDAY_DATE[],Attendance!$J2577) &gt; 0, VLOOKUP(Attendance!$G2577,FINALS_WEEK_MONDAY_PERIOD_SCHEDULE[],2,TRUE),
       VLOOKUP(Attendance!$G2577,REGULAR_WEEK_SCHEDULE[],6,TRUE)),
IF(WEEKDAY($J2577) = 3,
       IF(COUNTIF(FINALS_WEEK_TUESDAY_DATE[],Attendance!$J2577) &gt; 0, VLOOKUP(Attendance!$G2577,FINALS_WEEK_TUESDAY_PERIOD_SCHEDULE[],2,TRUE),
       VLOOKUP(Attendance!$G2577,REGULAR_WEEK_SCHEDULE[[Tuesday]:[Period]],5,TRUE)),
IF(WEEKDAY(Attendance!$J2577) = 4,
        IF(COUNTIF(BLOCK_WEDNESDAY_DATES[],Attendance!$J2577) &gt; 0, VLOOKUP(Attendance!$G2577,BLOCK_WEDNESDAY_PERIOD_SCHEDULE[],2,TRUE),
        IF(COUNTIF(FINALS_WEEK_WEDNESDAY_DATE[],Attendance!$J2577) &gt; 0, VLOOKUP(Attendance!$G2577,FINALS_WEEK_WEDNESDAY_PERIOD_SCHEDULE[],2,TRUE),
       VLOOKUP(Attendance!$G2577,REGULAR_WEEK_SCHEDULE[[Wednesday]:[Period]],4,TRUE))),
IF(WEEKDAY($J2577) = 5,
       IF(COUNTIF(BLOCK_THURSDAY_DATES[],Attendance!$J2577) &gt; 0, VLOOKUP(Attendance!$G2577,BLOCK_THURSDAY_PERIOD_SCHEDULE[],2,TRUE),
       IF(COUNTIF(FINALS_WEEK_THURSDAY_DATE[],Attendance!$J2577) &gt; 0, VLOOKUP(Attendance!$G2577,FINALS_WEEK_THURSDAY_PERIOD_SCHEDULE[],2,TRUE),
       VLOOKUP(Attendance!$G2577,REGULAR_WEEK_SCHEDULE[[Thursday]:[Period]],3,TRUE))),
IF(WEEKDAY(Attendance!$J2577) = 6,
       IF(COUNTIF(FINALS_WEEK_FRIDAY_DATE[],Attendance!$J2577) &gt; 0, VLOOKUP(Attendance!$G2577,FINALS_WEEK_FRIDAY_PERIOD_SCHEDULE[],2,TRUE),
       VLOOKUP(Attendance!$G2577,REGULAR_WEEK_SCHEDULE[[Friday]:[Period]],2,TRUE))))))))))</f>
        <v/>
      </c>
      <c r="J2577" s="41" t="str">
        <f t="shared" ca="1" si="125"/>
        <v/>
      </c>
      <c r="K2577" s="41" t="str">
        <f>IF($A2577 &lt;&gt; "",VLOOKUP($A2577,'Student reference sheet'!$A$2:$V$2329, 7,FALSE), "")</f>
        <v/>
      </c>
      <c r="L2577" s="30" t="str">
        <f>IF($A2577 ="", "", VLOOKUP($A2577, 'Student reference sheet'!$A$2:$Z$2603,23,FALSE))</f>
        <v/>
      </c>
      <c r="M2577" s="30" t="str">
        <f>IF($A2577 ="", "", VLOOKUP($A2577, 'Student reference sheet'!$A$2:$Z$2603,24,FALSE))</f>
        <v/>
      </c>
      <c r="N2577" s="30" t="str">
        <f>IF($A2577 ="", "", VLOOKUP($A2577, 'Student reference sheet'!$A$2:$Z$2603,26,FALSE))</f>
        <v/>
      </c>
      <c r="O2577" s="30" t="str">
        <f>IF($A2577 ="", "", VLOOKUP($A2577, 'Student reference sheet'!$A$2:$Z$2603,25,FALSE))</f>
        <v/>
      </c>
      <c r="P2577" s="39" t="str">
        <f>IF($A2577 = "", "", IF(OR(VLOOKUP($A2577,'Student reference sheet'!$A$2:$V$2400,8,FALSE) = "R",  VLOOKUP($A2577,'Student reference sheet'!$A$2:$V$2400,8,FALSE) = "L"), "X", ""))</f>
        <v/>
      </c>
      <c r="Q2577" s="39" t="str">
        <f>IF($A2577 ="", "", VLOOKUP($A2577, 'Student reference sheet'!$A$2:$V$2603,22,FALSE))</f>
        <v/>
      </c>
      <c r="R2577" s="39" t="str">
        <f>IF($A2577 &lt;&gt; "",VLOOKUP($A2577,'Student reference sheet'!$A$2:$V$2329, 5,FALSE), "")</f>
        <v/>
      </c>
      <c r="S2577" s="39" t="str">
        <f>IF($A2577 &lt;&gt; "",VLOOKUP($A2577,'Student reference sheet'!$A$2:$V$2329, 6,FALSE), "")</f>
        <v/>
      </c>
      <c r="T2577" s="30" t="str">
        <f>IF($A2577 = "","",
IF(VLOOKUP($A2577,'Student reference sheet'!$A$2:$V$2329, 10,FALSE) = "Y", "Hispanic",
IF(VLOOKUP($A2577,'Student reference sheet'!$A$2:$V$2329,11,FALSE) &lt;&gt; "",
IF(VLOOKUP($A2577,'Student reference sheet'!$A$2:$V$2329,11,FALSE) = "UNK", "Unknown", VLOOKUP(VALUE(VLOOKUP($A2577,'Student reference sheet'!$A$2:$V$2329,11,FALSE)),'Ethnicity Reference'!$A$2:$B$22,2,FALSE)),
IF(VLOOKUP($A2577,'Student reference sheet'!$A$2:$V$2329,9,FALSE) &lt;&gt; "", VLOOKUP(VALUE(VLOOKUP($A2577,'Student reference sheet'!$A$2:$V$2329,9,FALSE)),'Ethnicity Reference'!$A$2:$B$22,2,FALSE),"Unknown"))))</f>
        <v/>
      </c>
      <c r="U2577" s="35"/>
    </row>
    <row r="2578" spans="1:21" ht="15.75">
      <c r="A2578" s="47"/>
      <c r="B2578" s="33"/>
      <c r="C2578" s="39" t="str">
        <f>IF($A2578 &lt;&gt; "",VLOOKUP($A2578,'Student reference sheet'!$A$2:$V$2329, 3,FALSE), "")</f>
        <v/>
      </c>
      <c r="D2578" s="39" t="str">
        <f>IF($A2578 &lt;&gt; "",VLOOKUP($A2578,'Student reference sheet'!$A$2:$V$2329, 2,FALSE), "")</f>
        <v/>
      </c>
      <c r="E2578" s="35"/>
      <c r="F2578" s="34"/>
      <c r="G2578" s="40" t="str">
        <f t="shared" ca="1" si="123"/>
        <v/>
      </c>
      <c r="H2578" s="40" t="str">
        <f t="shared" ca="1" si="124"/>
        <v/>
      </c>
      <c r="I2578" s="36" t="str">
        <f>IF($A2578 = "", "",
IF(COUNTIF(MINIMUM_DAY_DATES[], Attendance!J2578) &gt; 0, VLOOKUP(Attendance!$G2578,MINIMUM_DAY_PERIOD_SCHEDULE[], 2,TRUE),
IF(COUNTIF(RALLY_DATES[], Attendance!J2578) &gt; 0, VLOOKUP(Attendance!$G2578,RALLY_PERIOD_SCHEDULE[], 2,TRUE),
IF(WEEKDAY(Attendance!$J2578) = 2,
       IF(COUNTIF(FINALS_WEEK_MONDAY_DATE[],Attendance!$J2578) &gt; 0, VLOOKUP(Attendance!$G2578,FINALS_WEEK_MONDAY_PERIOD_SCHEDULE[],2,TRUE),
       VLOOKUP(Attendance!$G2578,REGULAR_WEEK_SCHEDULE[],6,TRUE)),
IF(WEEKDAY($J2578) = 3,
       IF(COUNTIF(FINALS_WEEK_TUESDAY_DATE[],Attendance!$J2578) &gt; 0, VLOOKUP(Attendance!$G2578,FINALS_WEEK_TUESDAY_PERIOD_SCHEDULE[],2,TRUE),
       VLOOKUP(Attendance!$G2578,REGULAR_WEEK_SCHEDULE[[Tuesday]:[Period]],5,TRUE)),
IF(WEEKDAY(Attendance!$J2578) = 4,
        IF(COUNTIF(BLOCK_WEDNESDAY_DATES[],Attendance!$J2578) &gt; 0, VLOOKUP(Attendance!$G2578,BLOCK_WEDNESDAY_PERIOD_SCHEDULE[],2,TRUE),
        IF(COUNTIF(FINALS_WEEK_WEDNESDAY_DATE[],Attendance!$J2578) &gt; 0, VLOOKUP(Attendance!$G2578,FINALS_WEEK_WEDNESDAY_PERIOD_SCHEDULE[],2,TRUE),
       VLOOKUP(Attendance!$G2578,REGULAR_WEEK_SCHEDULE[[Wednesday]:[Period]],4,TRUE))),
IF(WEEKDAY($J2578) = 5,
       IF(COUNTIF(BLOCK_THURSDAY_DATES[],Attendance!$J2578) &gt; 0, VLOOKUP(Attendance!$G2578,BLOCK_THURSDAY_PERIOD_SCHEDULE[],2,TRUE),
       IF(COUNTIF(FINALS_WEEK_THURSDAY_DATE[],Attendance!$J2578) &gt; 0, VLOOKUP(Attendance!$G2578,FINALS_WEEK_THURSDAY_PERIOD_SCHEDULE[],2,TRUE),
       VLOOKUP(Attendance!$G2578,REGULAR_WEEK_SCHEDULE[[Thursday]:[Period]],3,TRUE))),
IF(WEEKDAY(Attendance!$J2578) = 6,
       IF(COUNTIF(FINALS_WEEK_FRIDAY_DATE[],Attendance!$J2578) &gt; 0, VLOOKUP(Attendance!$G2578,FINALS_WEEK_FRIDAY_PERIOD_SCHEDULE[],2,TRUE),
       VLOOKUP(Attendance!$G2578,REGULAR_WEEK_SCHEDULE[[Friday]:[Period]],2,TRUE))))))))))</f>
        <v/>
      </c>
      <c r="J2578" s="41" t="str">
        <f t="shared" ca="1" si="125"/>
        <v/>
      </c>
      <c r="K2578" s="41" t="str">
        <f>IF($A2578 &lt;&gt; "",VLOOKUP($A2578,'Student reference sheet'!$A$2:$V$2329, 7,FALSE), "")</f>
        <v/>
      </c>
      <c r="L2578" s="30" t="str">
        <f>IF($A2578 ="", "", VLOOKUP($A2578, 'Student reference sheet'!$A$2:$Z$2603,23,FALSE))</f>
        <v/>
      </c>
      <c r="M2578" s="30" t="str">
        <f>IF($A2578 ="", "", VLOOKUP($A2578, 'Student reference sheet'!$A$2:$Z$2603,24,FALSE))</f>
        <v/>
      </c>
      <c r="N2578" s="30" t="str">
        <f>IF($A2578 ="", "", VLOOKUP($A2578, 'Student reference sheet'!$A$2:$Z$2603,26,FALSE))</f>
        <v/>
      </c>
      <c r="O2578" s="30" t="str">
        <f>IF($A2578 ="", "", VLOOKUP($A2578, 'Student reference sheet'!$A$2:$Z$2603,25,FALSE))</f>
        <v/>
      </c>
      <c r="P2578" s="39" t="str">
        <f>IF($A2578 = "", "", IF(OR(VLOOKUP($A2578,'Student reference sheet'!$A$2:$V$2400,8,FALSE) = "R",  VLOOKUP($A2578,'Student reference sheet'!$A$2:$V$2400,8,FALSE) = "L"), "X", ""))</f>
        <v/>
      </c>
      <c r="Q2578" s="39" t="str">
        <f>IF($A2578 ="", "", VLOOKUP($A2578, 'Student reference sheet'!$A$2:$V$2603,22,FALSE))</f>
        <v/>
      </c>
      <c r="R2578" s="39" t="str">
        <f>IF($A2578 &lt;&gt; "",VLOOKUP($A2578,'Student reference sheet'!$A$2:$V$2329, 5,FALSE), "")</f>
        <v/>
      </c>
      <c r="S2578" s="39" t="str">
        <f>IF($A2578 &lt;&gt; "",VLOOKUP($A2578,'Student reference sheet'!$A$2:$V$2329, 6,FALSE), "")</f>
        <v/>
      </c>
      <c r="T2578" s="30" t="str">
        <f>IF($A2578 = "","",
IF(VLOOKUP($A2578,'Student reference sheet'!$A$2:$V$2329, 10,FALSE) = "Y", "Hispanic",
IF(VLOOKUP($A2578,'Student reference sheet'!$A$2:$V$2329,11,FALSE) &lt;&gt; "",
IF(VLOOKUP($A2578,'Student reference sheet'!$A$2:$V$2329,11,FALSE) = "UNK", "Unknown", VLOOKUP(VALUE(VLOOKUP($A2578,'Student reference sheet'!$A$2:$V$2329,11,FALSE)),'Ethnicity Reference'!$A$2:$B$22,2,FALSE)),
IF(VLOOKUP($A2578,'Student reference sheet'!$A$2:$V$2329,9,FALSE) &lt;&gt; "", VLOOKUP(VALUE(VLOOKUP($A2578,'Student reference sheet'!$A$2:$V$2329,9,FALSE)),'Ethnicity Reference'!$A$2:$B$22,2,FALSE),"Unknown"))))</f>
        <v/>
      </c>
      <c r="U2578" s="35"/>
    </row>
    <row r="2579" spans="1:21" ht="15.75">
      <c r="A2579" s="47"/>
      <c r="B2579" s="33"/>
      <c r="C2579" s="39" t="str">
        <f>IF($A2579 &lt;&gt; "",VLOOKUP($A2579,'Student reference sheet'!$A$2:$V$2329, 3,FALSE), "")</f>
        <v/>
      </c>
      <c r="D2579" s="39" t="str">
        <f>IF($A2579 &lt;&gt; "",VLOOKUP($A2579,'Student reference sheet'!$A$2:$V$2329, 2,FALSE), "")</f>
        <v/>
      </c>
      <c r="E2579" s="35"/>
      <c r="F2579" s="34"/>
      <c r="G2579" s="40" t="str">
        <f t="shared" ca="1" si="123"/>
        <v/>
      </c>
      <c r="H2579" s="40" t="str">
        <f t="shared" ca="1" si="124"/>
        <v/>
      </c>
      <c r="I2579" s="36" t="str">
        <f>IF($A2579 = "", "",
IF(COUNTIF(MINIMUM_DAY_DATES[], Attendance!J2579) &gt; 0, VLOOKUP(Attendance!$G2579,MINIMUM_DAY_PERIOD_SCHEDULE[], 2,TRUE),
IF(COUNTIF(RALLY_DATES[], Attendance!J2579) &gt; 0, VLOOKUP(Attendance!$G2579,RALLY_PERIOD_SCHEDULE[], 2,TRUE),
IF(WEEKDAY(Attendance!$J2579) = 2,
       IF(COUNTIF(FINALS_WEEK_MONDAY_DATE[],Attendance!$J2579) &gt; 0, VLOOKUP(Attendance!$G2579,FINALS_WEEK_MONDAY_PERIOD_SCHEDULE[],2,TRUE),
       VLOOKUP(Attendance!$G2579,REGULAR_WEEK_SCHEDULE[],6,TRUE)),
IF(WEEKDAY($J2579) = 3,
       IF(COUNTIF(FINALS_WEEK_TUESDAY_DATE[],Attendance!$J2579) &gt; 0, VLOOKUP(Attendance!$G2579,FINALS_WEEK_TUESDAY_PERIOD_SCHEDULE[],2,TRUE),
       VLOOKUP(Attendance!$G2579,REGULAR_WEEK_SCHEDULE[[Tuesday]:[Period]],5,TRUE)),
IF(WEEKDAY(Attendance!$J2579) = 4,
        IF(COUNTIF(BLOCK_WEDNESDAY_DATES[],Attendance!$J2579) &gt; 0, VLOOKUP(Attendance!$G2579,BLOCK_WEDNESDAY_PERIOD_SCHEDULE[],2,TRUE),
        IF(COUNTIF(FINALS_WEEK_WEDNESDAY_DATE[],Attendance!$J2579) &gt; 0, VLOOKUP(Attendance!$G2579,FINALS_WEEK_WEDNESDAY_PERIOD_SCHEDULE[],2,TRUE),
       VLOOKUP(Attendance!$G2579,REGULAR_WEEK_SCHEDULE[[Wednesday]:[Period]],4,TRUE))),
IF(WEEKDAY($J2579) = 5,
       IF(COUNTIF(BLOCK_THURSDAY_DATES[],Attendance!$J2579) &gt; 0, VLOOKUP(Attendance!$G2579,BLOCK_THURSDAY_PERIOD_SCHEDULE[],2,TRUE),
       IF(COUNTIF(FINALS_WEEK_THURSDAY_DATE[],Attendance!$J2579) &gt; 0, VLOOKUP(Attendance!$G2579,FINALS_WEEK_THURSDAY_PERIOD_SCHEDULE[],2,TRUE),
       VLOOKUP(Attendance!$G2579,REGULAR_WEEK_SCHEDULE[[Thursday]:[Period]],3,TRUE))),
IF(WEEKDAY(Attendance!$J2579) = 6,
       IF(COUNTIF(FINALS_WEEK_FRIDAY_DATE[],Attendance!$J2579) &gt; 0, VLOOKUP(Attendance!$G2579,FINALS_WEEK_FRIDAY_PERIOD_SCHEDULE[],2,TRUE),
       VLOOKUP(Attendance!$G2579,REGULAR_WEEK_SCHEDULE[[Friday]:[Period]],2,TRUE))))))))))</f>
        <v/>
      </c>
      <c r="J2579" s="41" t="str">
        <f t="shared" ca="1" si="125"/>
        <v/>
      </c>
      <c r="K2579" s="41" t="str">
        <f>IF($A2579 &lt;&gt; "",VLOOKUP($A2579,'Student reference sheet'!$A$2:$V$2329, 7,FALSE), "")</f>
        <v/>
      </c>
      <c r="L2579" s="30" t="str">
        <f>IF($A2579 ="", "", VLOOKUP($A2579, 'Student reference sheet'!$A$2:$Z$2603,23,FALSE))</f>
        <v/>
      </c>
      <c r="M2579" s="30" t="str">
        <f>IF($A2579 ="", "", VLOOKUP($A2579, 'Student reference sheet'!$A$2:$Z$2603,24,FALSE))</f>
        <v/>
      </c>
      <c r="N2579" s="30" t="str">
        <f>IF($A2579 ="", "", VLOOKUP($A2579, 'Student reference sheet'!$A$2:$Z$2603,26,FALSE))</f>
        <v/>
      </c>
      <c r="O2579" s="30" t="str">
        <f>IF($A2579 ="", "", VLOOKUP($A2579, 'Student reference sheet'!$A$2:$Z$2603,25,FALSE))</f>
        <v/>
      </c>
      <c r="P2579" s="39" t="str">
        <f>IF($A2579 = "", "", IF(OR(VLOOKUP($A2579,'Student reference sheet'!$A$2:$V$2400,8,FALSE) = "R",  VLOOKUP($A2579,'Student reference sheet'!$A$2:$V$2400,8,FALSE) = "L"), "X", ""))</f>
        <v/>
      </c>
      <c r="Q2579" s="39" t="str">
        <f>IF($A2579 ="", "", VLOOKUP($A2579, 'Student reference sheet'!$A$2:$V$2603,22,FALSE))</f>
        <v/>
      </c>
      <c r="R2579" s="39" t="str">
        <f>IF($A2579 &lt;&gt; "",VLOOKUP($A2579,'Student reference sheet'!$A$2:$V$2329, 5,FALSE), "")</f>
        <v/>
      </c>
      <c r="S2579" s="39" t="str">
        <f>IF($A2579 &lt;&gt; "",VLOOKUP($A2579,'Student reference sheet'!$A$2:$V$2329, 6,FALSE), "")</f>
        <v/>
      </c>
      <c r="T2579" s="30" t="str">
        <f>IF($A2579 = "","",
IF(VLOOKUP($A2579,'Student reference sheet'!$A$2:$V$2329, 10,FALSE) = "Y", "Hispanic",
IF(VLOOKUP($A2579,'Student reference sheet'!$A$2:$V$2329,11,FALSE) &lt;&gt; "",
IF(VLOOKUP($A2579,'Student reference sheet'!$A$2:$V$2329,11,FALSE) = "UNK", "Unknown", VLOOKUP(VALUE(VLOOKUP($A2579,'Student reference sheet'!$A$2:$V$2329,11,FALSE)),'Ethnicity Reference'!$A$2:$B$22,2,FALSE)),
IF(VLOOKUP($A2579,'Student reference sheet'!$A$2:$V$2329,9,FALSE) &lt;&gt; "", VLOOKUP(VALUE(VLOOKUP($A2579,'Student reference sheet'!$A$2:$V$2329,9,FALSE)),'Ethnicity Reference'!$A$2:$B$22,2,FALSE),"Unknown"))))</f>
        <v/>
      </c>
      <c r="U2579" s="35"/>
    </row>
    <row r="2580" spans="1:21" ht="15.75">
      <c r="A2580" s="47"/>
      <c r="B2580" s="33"/>
      <c r="C2580" s="39" t="str">
        <f>IF($A2580 &lt;&gt; "",VLOOKUP($A2580,'Student reference sheet'!$A$2:$V$2329, 3,FALSE), "")</f>
        <v/>
      </c>
      <c r="D2580" s="39" t="str">
        <f>IF($A2580 &lt;&gt; "",VLOOKUP($A2580,'Student reference sheet'!$A$2:$V$2329, 2,FALSE), "")</f>
        <v/>
      </c>
      <c r="E2580" s="35"/>
      <c r="F2580" s="34"/>
      <c r="G2580" s="40" t="str">
        <f t="shared" ca="1" si="123"/>
        <v/>
      </c>
      <c r="H2580" s="40" t="str">
        <f t="shared" ca="1" si="124"/>
        <v/>
      </c>
      <c r="I2580" s="36" t="str">
        <f>IF($A2580 = "", "",
IF(COUNTIF(MINIMUM_DAY_DATES[], Attendance!J2580) &gt; 0, VLOOKUP(Attendance!$G2580,MINIMUM_DAY_PERIOD_SCHEDULE[], 2,TRUE),
IF(COUNTIF(RALLY_DATES[], Attendance!J2580) &gt; 0, VLOOKUP(Attendance!$G2580,RALLY_PERIOD_SCHEDULE[], 2,TRUE),
IF(WEEKDAY(Attendance!$J2580) = 2,
       IF(COUNTIF(FINALS_WEEK_MONDAY_DATE[],Attendance!$J2580) &gt; 0, VLOOKUP(Attendance!$G2580,FINALS_WEEK_MONDAY_PERIOD_SCHEDULE[],2,TRUE),
       VLOOKUP(Attendance!$G2580,REGULAR_WEEK_SCHEDULE[],6,TRUE)),
IF(WEEKDAY($J2580) = 3,
       IF(COUNTIF(FINALS_WEEK_TUESDAY_DATE[],Attendance!$J2580) &gt; 0, VLOOKUP(Attendance!$G2580,FINALS_WEEK_TUESDAY_PERIOD_SCHEDULE[],2,TRUE),
       VLOOKUP(Attendance!$G2580,REGULAR_WEEK_SCHEDULE[[Tuesday]:[Period]],5,TRUE)),
IF(WEEKDAY(Attendance!$J2580) = 4,
        IF(COUNTIF(BLOCK_WEDNESDAY_DATES[],Attendance!$J2580) &gt; 0, VLOOKUP(Attendance!$G2580,BLOCK_WEDNESDAY_PERIOD_SCHEDULE[],2,TRUE),
        IF(COUNTIF(FINALS_WEEK_WEDNESDAY_DATE[],Attendance!$J2580) &gt; 0, VLOOKUP(Attendance!$G2580,FINALS_WEEK_WEDNESDAY_PERIOD_SCHEDULE[],2,TRUE),
       VLOOKUP(Attendance!$G2580,REGULAR_WEEK_SCHEDULE[[Wednesday]:[Period]],4,TRUE))),
IF(WEEKDAY($J2580) = 5,
       IF(COUNTIF(BLOCK_THURSDAY_DATES[],Attendance!$J2580) &gt; 0, VLOOKUP(Attendance!$G2580,BLOCK_THURSDAY_PERIOD_SCHEDULE[],2,TRUE),
       IF(COUNTIF(FINALS_WEEK_THURSDAY_DATE[],Attendance!$J2580) &gt; 0, VLOOKUP(Attendance!$G2580,FINALS_WEEK_THURSDAY_PERIOD_SCHEDULE[],2,TRUE),
       VLOOKUP(Attendance!$G2580,REGULAR_WEEK_SCHEDULE[[Thursday]:[Period]],3,TRUE))),
IF(WEEKDAY(Attendance!$J2580) = 6,
       IF(COUNTIF(FINALS_WEEK_FRIDAY_DATE[],Attendance!$J2580) &gt; 0, VLOOKUP(Attendance!$G2580,FINALS_WEEK_FRIDAY_PERIOD_SCHEDULE[],2,TRUE),
       VLOOKUP(Attendance!$G2580,REGULAR_WEEK_SCHEDULE[[Friday]:[Period]],2,TRUE))))))))))</f>
        <v/>
      </c>
      <c r="J2580" s="41" t="str">
        <f t="shared" ca="1" si="125"/>
        <v/>
      </c>
      <c r="K2580" s="41" t="str">
        <f>IF($A2580 &lt;&gt; "",VLOOKUP($A2580,'Student reference sheet'!$A$2:$V$2329, 7,FALSE), "")</f>
        <v/>
      </c>
      <c r="L2580" s="30" t="str">
        <f>IF($A2580 ="", "", VLOOKUP($A2580, 'Student reference sheet'!$A$2:$Z$2603,23,FALSE))</f>
        <v/>
      </c>
      <c r="M2580" s="30" t="str">
        <f>IF($A2580 ="", "", VLOOKUP($A2580, 'Student reference sheet'!$A$2:$Z$2603,24,FALSE))</f>
        <v/>
      </c>
      <c r="N2580" s="30" t="str">
        <f>IF($A2580 ="", "", VLOOKUP($A2580, 'Student reference sheet'!$A$2:$Z$2603,26,FALSE))</f>
        <v/>
      </c>
      <c r="O2580" s="30" t="str">
        <f>IF($A2580 ="", "", VLOOKUP($A2580, 'Student reference sheet'!$A$2:$Z$2603,25,FALSE))</f>
        <v/>
      </c>
      <c r="P2580" s="39" t="str">
        <f>IF($A2580 = "", "", IF(OR(VLOOKUP($A2580,'Student reference sheet'!$A$2:$V$2400,8,FALSE) = "R",  VLOOKUP($A2580,'Student reference sheet'!$A$2:$V$2400,8,FALSE) = "L"), "X", ""))</f>
        <v/>
      </c>
      <c r="Q2580" s="39" t="str">
        <f>IF($A2580 ="", "", VLOOKUP($A2580, 'Student reference sheet'!$A$2:$V$2603,22,FALSE))</f>
        <v/>
      </c>
      <c r="R2580" s="39" t="str">
        <f>IF($A2580 &lt;&gt; "",VLOOKUP($A2580,'Student reference sheet'!$A$2:$V$2329, 5,FALSE), "")</f>
        <v/>
      </c>
      <c r="S2580" s="39" t="str">
        <f>IF($A2580 &lt;&gt; "",VLOOKUP($A2580,'Student reference sheet'!$A$2:$V$2329, 6,FALSE), "")</f>
        <v/>
      </c>
      <c r="T2580" s="30" t="str">
        <f>IF($A2580 = "","",
IF(VLOOKUP($A2580,'Student reference sheet'!$A$2:$V$2329, 10,FALSE) = "Y", "Hispanic",
IF(VLOOKUP($A2580,'Student reference sheet'!$A$2:$V$2329,11,FALSE) &lt;&gt; "",
IF(VLOOKUP($A2580,'Student reference sheet'!$A$2:$V$2329,11,FALSE) = "UNK", "Unknown", VLOOKUP(VALUE(VLOOKUP($A2580,'Student reference sheet'!$A$2:$V$2329,11,FALSE)),'Ethnicity Reference'!$A$2:$B$22,2,FALSE)),
IF(VLOOKUP($A2580,'Student reference sheet'!$A$2:$V$2329,9,FALSE) &lt;&gt; "", VLOOKUP(VALUE(VLOOKUP($A2580,'Student reference sheet'!$A$2:$V$2329,9,FALSE)),'Ethnicity Reference'!$A$2:$B$22,2,FALSE),"Unknown"))))</f>
        <v/>
      </c>
      <c r="U2580" s="35"/>
    </row>
    <row r="2581" spans="1:21" ht="15.75">
      <c r="A2581" s="47"/>
      <c r="B2581" s="33"/>
      <c r="C2581" s="39" t="str">
        <f>IF($A2581 &lt;&gt; "",VLOOKUP($A2581,'Student reference sheet'!$A$2:$V$2329, 3,FALSE), "")</f>
        <v/>
      </c>
      <c r="D2581" s="39" t="str">
        <f>IF($A2581 &lt;&gt; "",VLOOKUP($A2581,'Student reference sheet'!$A$2:$V$2329, 2,FALSE), "")</f>
        <v/>
      </c>
      <c r="E2581" s="35"/>
      <c r="F2581" s="34"/>
      <c r="G2581" s="40" t="str">
        <f t="shared" ca="1" si="123"/>
        <v/>
      </c>
      <c r="H2581" s="40" t="str">
        <f t="shared" ca="1" si="124"/>
        <v/>
      </c>
      <c r="I2581" s="36" t="str">
        <f>IF($A2581 = "", "",
IF(COUNTIF(MINIMUM_DAY_DATES[], Attendance!J2581) &gt; 0, VLOOKUP(Attendance!$G2581,MINIMUM_DAY_PERIOD_SCHEDULE[], 2,TRUE),
IF(COUNTIF(RALLY_DATES[], Attendance!J2581) &gt; 0, VLOOKUP(Attendance!$G2581,RALLY_PERIOD_SCHEDULE[], 2,TRUE),
IF(WEEKDAY(Attendance!$J2581) = 2,
       IF(COUNTIF(FINALS_WEEK_MONDAY_DATE[],Attendance!$J2581) &gt; 0, VLOOKUP(Attendance!$G2581,FINALS_WEEK_MONDAY_PERIOD_SCHEDULE[],2,TRUE),
       VLOOKUP(Attendance!$G2581,REGULAR_WEEK_SCHEDULE[],6,TRUE)),
IF(WEEKDAY($J2581) = 3,
       IF(COUNTIF(FINALS_WEEK_TUESDAY_DATE[],Attendance!$J2581) &gt; 0, VLOOKUP(Attendance!$G2581,FINALS_WEEK_TUESDAY_PERIOD_SCHEDULE[],2,TRUE),
       VLOOKUP(Attendance!$G2581,REGULAR_WEEK_SCHEDULE[[Tuesday]:[Period]],5,TRUE)),
IF(WEEKDAY(Attendance!$J2581) = 4,
        IF(COUNTIF(BLOCK_WEDNESDAY_DATES[],Attendance!$J2581) &gt; 0, VLOOKUP(Attendance!$G2581,BLOCK_WEDNESDAY_PERIOD_SCHEDULE[],2,TRUE),
        IF(COUNTIF(FINALS_WEEK_WEDNESDAY_DATE[],Attendance!$J2581) &gt; 0, VLOOKUP(Attendance!$G2581,FINALS_WEEK_WEDNESDAY_PERIOD_SCHEDULE[],2,TRUE),
       VLOOKUP(Attendance!$G2581,REGULAR_WEEK_SCHEDULE[[Wednesday]:[Period]],4,TRUE))),
IF(WEEKDAY($J2581) = 5,
       IF(COUNTIF(BLOCK_THURSDAY_DATES[],Attendance!$J2581) &gt; 0, VLOOKUP(Attendance!$G2581,BLOCK_THURSDAY_PERIOD_SCHEDULE[],2,TRUE),
       IF(COUNTIF(FINALS_WEEK_THURSDAY_DATE[],Attendance!$J2581) &gt; 0, VLOOKUP(Attendance!$G2581,FINALS_WEEK_THURSDAY_PERIOD_SCHEDULE[],2,TRUE),
       VLOOKUP(Attendance!$G2581,REGULAR_WEEK_SCHEDULE[[Thursday]:[Period]],3,TRUE))),
IF(WEEKDAY(Attendance!$J2581) = 6,
       IF(COUNTIF(FINALS_WEEK_FRIDAY_DATE[],Attendance!$J2581) &gt; 0, VLOOKUP(Attendance!$G2581,FINALS_WEEK_FRIDAY_PERIOD_SCHEDULE[],2,TRUE),
       VLOOKUP(Attendance!$G2581,REGULAR_WEEK_SCHEDULE[[Friday]:[Period]],2,TRUE))))))))))</f>
        <v/>
      </c>
      <c r="J2581" s="41" t="str">
        <f t="shared" ca="1" si="125"/>
        <v/>
      </c>
      <c r="K2581" s="41" t="str">
        <f>IF($A2581 &lt;&gt; "",VLOOKUP($A2581,'Student reference sheet'!$A$2:$V$2329, 7,FALSE), "")</f>
        <v/>
      </c>
      <c r="L2581" s="30" t="str">
        <f>IF($A2581 ="", "", VLOOKUP($A2581, 'Student reference sheet'!$A$2:$Z$2603,23,FALSE))</f>
        <v/>
      </c>
      <c r="M2581" s="30" t="str">
        <f>IF($A2581 ="", "", VLOOKUP($A2581, 'Student reference sheet'!$A$2:$Z$2603,24,FALSE))</f>
        <v/>
      </c>
      <c r="N2581" s="30" t="str">
        <f>IF($A2581 ="", "", VLOOKUP($A2581, 'Student reference sheet'!$A$2:$Z$2603,26,FALSE))</f>
        <v/>
      </c>
      <c r="O2581" s="30" t="str">
        <f>IF($A2581 ="", "", VLOOKUP($A2581, 'Student reference sheet'!$A$2:$Z$2603,25,FALSE))</f>
        <v/>
      </c>
      <c r="P2581" s="39" t="str">
        <f>IF($A2581 = "", "", IF(OR(VLOOKUP($A2581,'Student reference sheet'!$A$2:$V$2400,8,FALSE) = "R",  VLOOKUP($A2581,'Student reference sheet'!$A$2:$V$2400,8,FALSE) = "L"), "X", ""))</f>
        <v/>
      </c>
      <c r="Q2581" s="39" t="str">
        <f>IF($A2581 ="", "", VLOOKUP($A2581, 'Student reference sheet'!$A$2:$V$2603,22,FALSE))</f>
        <v/>
      </c>
      <c r="R2581" s="39" t="str">
        <f>IF($A2581 &lt;&gt; "",VLOOKUP($A2581,'Student reference sheet'!$A$2:$V$2329, 5,FALSE), "")</f>
        <v/>
      </c>
      <c r="S2581" s="39" t="str">
        <f>IF($A2581 &lt;&gt; "",VLOOKUP($A2581,'Student reference sheet'!$A$2:$V$2329, 6,FALSE), "")</f>
        <v/>
      </c>
      <c r="T2581" s="30" t="str">
        <f>IF($A2581 = "","",
IF(VLOOKUP($A2581,'Student reference sheet'!$A$2:$V$2329, 10,FALSE) = "Y", "Hispanic",
IF(VLOOKUP($A2581,'Student reference sheet'!$A$2:$V$2329,11,FALSE) &lt;&gt; "",
IF(VLOOKUP($A2581,'Student reference sheet'!$A$2:$V$2329,11,FALSE) = "UNK", "Unknown", VLOOKUP(VALUE(VLOOKUP($A2581,'Student reference sheet'!$A$2:$V$2329,11,FALSE)),'Ethnicity Reference'!$A$2:$B$22,2,FALSE)),
IF(VLOOKUP($A2581,'Student reference sheet'!$A$2:$V$2329,9,FALSE) &lt;&gt; "", VLOOKUP(VALUE(VLOOKUP($A2581,'Student reference sheet'!$A$2:$V$2329,9,FALSE)),'Ethnicity Reference'!$A$2:$B$22,2,FALSE),"Unknown"))))</f>
        <v/>
      </c>
      <c r="U2581" s="35"/>
    </row>
    <row r="2582" spans="1:21" ht="15.75">
      <c r="A2582" s="47"/>
      <c r="B2582" s="33"/>
      <c r="C2582" s="39" t="str">
        <f>IF($A2582 &lt;&gt; "",VLOOKUP($A2582,'Student reference sheet'!$A$2:$V$2329, 3,FALSE), "")</f>
        <v/>
      </c>
      <c r="D2582" s="39" t="str">
        <f>IF($A2582 &lt;&gt; "",VLOOKUP($A2582,'Student reference sheet'!$A$2:$V$2329, 2,FALSE), "")</f>
        <v/>
      </c>
      <c r="E2582" s="35"/>
      <c r="F2582" s="34"/>
      <c r="G2582" s="40" t="str">
        <f t="shared" ca="1" si="123"/>
        <v/>
      </c>
      <c r="H2582" s="40" t="str">
        <f t="shared" ca="1" si="124"/>
        <v/>
      </c>
      <c r="I2582" s="36" t="str">
        <f>IF($A2582 = "", "",
IF(COUNTIF(MINIMUM_DAY_DATES[], Attendance!J2582) &gt; 0, VLOOKUP(Attendance!$G2582,MINIMUM_DAY_PERIOD_SCHEDULE[], 2,TRUE),
IF(COUNTIF(RALLY_DATES[], Attendance!J2582) &gt; 0, VLOOKUP(Attendance!$G2582,RALLY_PERIOD_SCHEDULE[], 2,TRUE),
IF(WEEKDAY(Attendance!$J2582) = 2,
       IF(COUNTIF(FINALS_WEEK_MONDAY_DATE[],Attendance!$J2582) &gt; 0, VLOOKUP(Attendance!$G2582,FINALS_WEEK_MONDAY_PERIOD_SCHEDULE[],2,TRUE),
       VLOOKUP(Attendance!$G2582,REGULAR_WEEK_SCHEDULE[],6,TRUE)),
IF(WEEKDAY($J2582) = 3,
       IF(COUNTIF(FINALS_WEEK_TUESDAY_DATE[],Attendance!$J2582) &gt; 0, VLOOKUP(Attendance!$G2582,FINALS_WEEK_TUESDAY_PERIOD_SCHEDULE[],2,TRUE),
       VLOOKUP(Attendance!$G2582,REGULAR_WEEK_SCHEDULE[[Tuesday]:[Period]],5,TRUE)),
IF(WEEKDAY(Attendance!$J2582) = 4,
        IF(COUNTIF(BLOCK_WEDNESDAY_DATES[],Attendance!$J2582) &gt; 0, VLOOKUP(Attendance!$G2582,BLOCK_WEDNESDAY_PERIOD_SCHEDULE[],2,TRUE),
        IF(COUNTIF(FINALS_WEEK_WEDNESDAY_DATE[],Attendance!$J2582) &gt; 0, VLOOKUP(Attendance!$G2582,FINALS_WEEK_WEDNESDAY_PERIOD_SCHEDULE[],2,TRUE),
       VLOOKUP(Attendance!$G2582,REGULAR_WEEK_SCHEDULE[[Wednesday]:[Period]],4,TRUE))),
IF(WEEKDAY($J2582) = 5,
       IF(COUNTIF(BLOCK_THURSDAY_DATES[],Attendance!$J2582) &gt; 0, VLOOKUP(Attendance!$G2582,BLOCK_THURSDAY_PERIOD_SCHEDULE[],2,TRUE),
       IF(COUNTIF(FINALS_WEEK_THURSDAY_DATE[],Attendance!$J2582) &gt; 0, VLOOKUP(Attendance!$G2582,FINALS_WEEK_THURSDAY_PERIOD_SCHEDULE[],2,TRUE),
       VLOOKUP(Attendance!$G2582,REGULAR_WEEK_SCHEDULE[[Thursday]:[Period]],3,TRUE))),
IF(WEEKDAY(Attendance!$J2582) = 6,
       IF(COUNTIF(FINALS_WEEK_FRIDAY_DATE[],Attendance!$J2582) &gt; 0, VLOOKUP(Attendance!$G2582,FINALS_WEEK_FRIDAY_PERIOD_SCHEDULE[],2,TRUE),
       VLOOKUP(Attendance!$G2582,REGULAR_WEEK_SCHEDULE[[Friday]:[Period]],2,TRUE))))))))))</f>
        <v/>
      </c>
      <c r="J2582" s="41" t="str">
        <f t="shared" ca="1" si="125"/>
        <v/>
      </c>
      <c r="K2582" s="41" t="str">
        <f>IF($A2582 &lt;&gt; "",VLOOKUP($A2582,'Student reference sheet'!$A$2:$V$2329, 7,FALSE), "")</f>
        <v/>
      </c>
      <c r="L2582" s="30" t="str">
        <f>IF($A2582 ="", "", VLOOKUP($A2582, 'Student reference sheet'!$A$2:$Z$2603,23,FALSE))</f>
        <v/>
      </c>
      <c r="M2582" s="30" t="str">
        <f>IF($A2582 ="", "", VLOOKUP($A2582, 'Student reference sheet'!$A$2:$Z$2603,24,FALSE))</f>
        <v/>
      </c>
      <c r="N2582" s="30" t="str">
        <f>IF($A2582 ="", "", VLOOKUP($A2582, 'Student reference sheet'!$A$2:$Z$2603,26,FALSE))</f>
        <v/>
      </c>
      <c r="O2582" s="30" t="str">
        <f>IF($A2582 ="", "", VLOOKUP($A2582, 'Student reference sheet'!$A$2:$Z$2603,25,FALSE))</f>
        <v/>
      </c>
      <c r="P2582" s="39" t="str">
        <f>IF($A2582 = "", "", IF(OR(VLOOKUP($A2582,'Student reference sheet'!$A$2:$V$2400,8,FALSE) = "R",  VLOOKUP($A2582,'Student reference sheet'!$A$2:$V$2400,8,FALSE) = "L"), "X", ""))</f>
        <v/>
      </c>
      <c r="Q2582" s="39" t="str">
        <f>IF($A2582 ="", "", VLOOKUP($A2582, 'Student reference sheet'!$A$2:$V$2603,22,FALSE))</f>
        <v/>
      </c>
      <c r="R2582" s="39" t="str">
        <f>IF($A2582 &lt;&gt; "",VLOOKUP($A2582,'Student reference sheet'!$A$2:$V$2329, 5,FALSE), "")</f>
        <v/>
      </c>
      <c r="S2582" s="39" t="str">
        <f>IF($A2582 &lt;&gt; "",VLOOKUP($A2582,'Student reference sheet'!$A$2:$V$2329, 6,FALSE), "")</f>
        <v/>
      </c>
      <c r="T2582" s="30" t="str">
        <f>IF($A2582 = "","",
IF(VLOOKUP($A2582,'Student reference sheet'!$A$2:$V$2329, 10,FALSE) = "Y", "Hispanic",
IF(VLOOKUP($A2582,'Student reference sheet'!$A$2:$V$2329,11,FALSE) &lt;&gt; "",
IF(VLOOKUP($A2582,'Student reference sheet'!$A$2:$V$2329,11,FALSE) = "UNK", "Unknown", VLOOKUP(VALUE(VLOOKUP($A2582,'Student reference sheet'!$A$2:$V$2329,11,FALSE)),'Ethnicity Reference'!$A$2:$B$22,2,FALSE)),
IF(VLOOKUP($A2582,'Student reference sheet'!$A$2:$V$2329,9,FALSE) &lt;&gt; "", VLOOKUP(VALUE(VLOOKUP($A2582,'Student reference sheet'!$A$2:$V$2329,9,FALSE)),'Ethnicity Reference'!$A$2:$B$22,2,FALSE),"Unknown"))))</f>
        <v/>
      </c>
      <c r="U2582" s="35"/>
    </row>
    <row r="2583" spans="1:21" ht="15.75">
      <c r="A2583" s="47"/>
      <c r="B2583" s="33"/>
      <c r="C2583" s="39" t="str">
        <f>IF($A2583 &lt;&gt; "",VLOOKUP($A2583,'Student reference sheet'!$A$2:$V$2329, 3,FALSE), "")</f>
        <v/>
      </c>
      <c r="D2583" s="39" t="str">
        <f>IF($A2583 &lt;&gt; "",VLOOKUP($A2583,'Student reference sheet'!$A$2:$V$2329, 2,FALSE), "")</f>
        <v/>
      </c>
      <c r="E2583" s="35"/>
      <c r="F2583" s="34"/>
      <c r="G2583" s="40" t="str">
        <f t="shared" ca="1" si="123"/>
        <v/>
      </c>
      <c r="H2583" s="40" t="str">
        <f t="shared" ca="1" si="124"/>
        <v/>
      </c>
      <c r="I2583" s="36" t="str">
        <f>IF($A2583 = "", "",
IF(COUNTIF(MINIMUM_DAY_DATES[], Attendance!J2583) &gt; 0, VLOOKUP(Attendance!$G2583,MINIMUM_DAY_PERIOD_SCHEDULE[], 2,TRUE),
IF(COUNTIF(RALLY_DATES[], Attendance!J2583) &gt; 0, VLOOKUP(Attendance!$G2583,RALLY_PERIOD_SCHEDULE[], 2,TRUE),
IF(WEEKDAY(Attendance!$J2583) = 2,
       IF(COUNTIF(FINALS_WEEK_MONDAY_DATE[],Attendance!$J2583) &gt; 0, VLOOKUP(Attendance!$G2583,FINALS_WEEK_MONDAY_PERIOD_SCHEDULE[],2,TRUE),
       VLOOKUP(Attendance!$G2583,REGULAR_WEEK_SCHEDULE[],6,TRUE)),
IF(WEEKDAY($J2583) = 3,
       IF(COUNTIF(FINALS_WEEK_TUESDAY_DATE[],Attendance!$J2583) &gt; 0, VLOOKUP(Attendance!$G2583,FINALS_WEEK_TUESDAY_PERIOD_SCHEDULE[],2,TRUE),
       VLOOKUP(Attendance!$G2583,REGULAR_WEEK_SCHEDULE[[Tuesday]:[Period]],5,TRUE)),
IF(WEEKDAY(Attendance!$J2583) = 4,
        IF(COUNTIF(BLOCK_WEDNESDAY_DATES[],Attendance!$J2583) &gt; 0, VLOOKUP(Attendance!$G2583,BLOCK_WEDNESDAY_PERIOD_SCHEDULE[],2,TRUE),
        IF(COUNTIF(FINALS_WEEK_WEDNESDAY_DATE[],Attendance!$J2583) &gt; 0, VLOOKUP(Attendance!$G2583,FINALS_WEEK_WEDNESDAY_PERIOD_SCHEDULE[],2,TRUE),
       VLOOKUP(Attendance!$G2583,REGULAR_WEEK_SCHEDULE[[Wednesday]:[Period]],4,TRUE))),
IF(WEEKDAY($J2583) = 5,
       IF(COUNTIF(BLOCK_THURSDAY_DATES[],Attendance!$J2583) &gt; 0, VLOOKUP(Attendance!$G2583,BLOCK_THURSDAY_PERIOD_SCHEDULE[],2,TRUE),
       IF(COUNTIF(FINALS_WEEK_THURSDAY_DATE[],Attendance!$J2583) &gt; 0, VLOOKUP(Attendance!$G2583,FINALS_WEEK_THURSDAY_PERIOD_SCHEDULE[],2,TRUE),
       VLOOKUP(Attendance!$G2583,REGULAR_WEEK_SCHEDULE[[Thursday]:[Period]],3,TRUE))),
IF(WEEKDAY(Attendance!$J2583) = 6,
       IF(COUNTIF(FINALS_WEEK_FRIDAY_DATE[],Attendance!$J2583) &gt; 0, VLOOKUP(Attendance!$G2583,FINALS_WEEK_FRIDAY_PERIOD_SCHEDULE[],2,TRUE),
       VLOOKUP(Attendance!$G2583,REGULAR_WEEK_SCHEDULE[[Friday]:[Period]],2,TRUE))))))))))</f>
        <v/>
      </c>
      <c r="J2583" s="41" t="str">
        <f t="shared" ca="1" si="125"/>
        <v/>
      </c>
      <c r="K2583" s="41" t="str">
        <f>IF($A2583 &lt;&gt; "",VLOOKUP($A2583,'Student reference sheet'!$A$2:$V$2329, 7,FALSE), "")</f>
        <v/>
      </c>
      <c r="L2583" s="30" t="str">
        <f>IF($A2583 ="", "", VLOOKUP($A2583, 'Student reference sheet'!$A$2:$Z$2603,23,FALSE))</f>
        <v/>
      </c>
      <c r="M2583" s="30" t="str">
        <f>IF($A2583 ="", "", VLOOKUP($A2583, 'Student reference sheet'!$A$2:$Z$2603,24,FALSE))</f>
        <v/>
      </c>
      <c r="N2583" s="30" t="str">
        <f>IF($A2583 ="", "", VLOOKUP($A2583, 'Student reference sheet'!$A$2:$Z$2603,26,FALSE))</f>
        <v/>
      </c>
      <c r="O2583" s="30" t="str">
        <f>IF($A2583 ="", "", VLOOKUP($A2583, 'Student reference sheet'!$A$2:$Z$2603,25,FALSE))</f>
        <v/>
      </c>
      <c r="P2583" s="39" t="str">
        <f>IF($A2583 = "", "", IF(OR(VLOOKUP($A2583,'Student reference sheet'!$A$2:$V$2400,8,FALSE) = "R",  VLOOKUP($A2583,'Student reference sheet'!$A$2:$V$2400,8,FALSE) = "L"), "X", ""))</f>
        <v/>
      </c>
      <c r="Q2583" s="39" t="str">
        <f>IF($A2583 ="", "", VLOOKUP($A2583, 'Student reference sheet'!$A$2:$V$2603,22,FALSE))</f>
        <v/>
      </c>
      <c r="R2583" s="39" t="str">
        <f>IF($A2583 &lt;&gt; "",VLOOKUP($A2583,'Student reference sheet'!$A$2:$V$2329, 5,FALSE), "")</f>
        <v/>
      </c>
      <c r="S2583" s="39" t="str">
        <f>IF($A2583 &lt;&gt; "",VLOOKUP($A2583,'Student reference sheet'!$A$2:$V$2329, 6,FALSE), "")</f>
        <v/>
      </c>
      <c r="T2583" s="30" t="str">
        <f>IF($A2583 = "","",
IF(VLOOKUP($A2583,'Student reference sheet'!$A$2:$V$2329, 10,FALSE) = "Y", "Hispanic",
IF(VLOOKUP($A2583,'Student reference sheet'!$A$2:$V$2329,11,FALSE) &lt;&gt; "",
IF(VLOOKUP($A2583,'Student reference sheet'!$A$2:$V$2329,11,FALSE) = "UNK", "Unknown", VLOOKUP(VALUE(VLOOKUP($A2583,'Student reference sheet'!$A$2:$V$2329,11,FALSE)),'Ethnicity Reference'!$A$2:$B$22,2,FALSE)),
IF(VLOOKUP($A2583,'Student reference sheet'!$A$2:$V$2329,9,FALSE) &lt;&gt; "", VLOOKUP(VALUE(VLOOKUP($A2583,'Student reference sheet'!$A$2:$V$2329,9,FALSE)),'Ethnicity Reference'!$A$2:$B$22,2,FALSE),"Unknown"))))</f>
        <v/>
      </c>
      <c r="U2583" s="35"/>
    </row>
    <row r="2584" spans="1:21" ht="15.75">
      <c r="A2584" s="47"/>
      <c r="B2584" s="33"/>
      <c r="C2584" s="39" t="str">
        <f>IF($A2584 &lt;&gt; "",VLOOKUP($A2584,'Student reference sheet'!$A$2:$V$2329, 3,FALSE), "")</f>
        <v/>
      </c>
      <c r="D2584" s="39" t="str">
        <f>IF($A2584 &lt;&gt; "",VLOOKUP($A2584,'Student reference sheet'!$A$2:$V$2329, 2,FALSE), "")</f>
        <v/>
      </c>
      <c r="E2584" s="35"/>
      <c r="F2584" s="34"/>
      <c r="G2584" s="40" t="str">
        <f t="shared" ca="1" si="123"/>
        <v/>
      </c>
      <c r="H2584" s="40" t="str">
        <f t="shared" ca="1" si="124"/>
        <v/>
      </c>
      <c r="I2584" s="36" t="str">
        <f>IF($A2584 = "", "",
IF(COUNTIF(MINIMUM_DAY_DATES[], Attendance!J2584) &gt; 0, VLOOKUP(Attendance!$G2584,MINIMUM_DAY_PERIOD_SCHEDULE[], 2,TRUE),
IF(COUNTIF(RALLY_DATES[], Attendance!J2584) &gt; 0, VLOOKUP(Attendance!$G2584,RALLY_PERIOD_SCHEDULE[], 2,TRUE),
IF(WEEKDAY(Attendance!$J2584) = 2,
       IF(COUNTIF(FINALS_WEEK_MONDAY_DATE[],Attendance!$J2584) &gt; 0, VLOOKUP(Attendance!$G2584,FINALS_WEEK_MONDAY_PERIOD_SCHEDULE[],2,TRUE),
       VLOOKUP(Attendance!$G2584,REGULAR_WEEK_SCHEDULE[],6,TRUE)),
IF(WEEKDAY($J2584) = 3,
       IF(COUNTIF(FINALS_WEEK_TUESDAY_DATE[],Attendance!$J2584) &gt; 0, VLOOKUP(Attendance!$G2584,FINALS_WEEK_TUESDAY_PERIOD_SCHEDULE[],2,TRUE),
       VLOOKUP(Attendance!$G2584,REGULAR_WEEK_SCHEDULE[[Tuesday]:[Period]],5,TRUE)),
IF(WEEKDAY(Attendance!$J2584) = 4,
        IF(COUNTIF(BLOCK_WEDNESDAY_DATES[],Attendance!$J2584) &gt; 0, VLOOKUP(Attendance!$G2584,BLOCK_WEDNESDAY_PERIOD_SCHEDULE[],2,TRUE),
        IF(COUNTIF(FINALS_WEEK_WEDNESDAY_DATE[],Attendance!$J2584) &gt; 0, VLOOKUP(Attendance!$G2584,FINALS_WEEK_WEDNESDAY_PERIOD_SCHEDULE[],2,TRUE),
       VLOOKUP(Attendance!$G2584,REGULAR_WEEK_SCHEDULE[[Wednesday]:[Period]],4,TRUE))),
IF(WEEKDAY($J2584) = 5,
       IF(COUNTIF(BLOCK_THURSDAY_DATES[],Attendance!$J2584) &gt; 0, VLOOKUP(Attendance!$G2584,BLOCK_THURSDAY_PERIOD_SCHEDULE[],2,TRUE),
       IF(COUNTIF(FINALS_WEEK_THURSDAY_DATE[],Attendance!$J2584) &gt; 0, VLOOKUP(Attendance!$G2584,FINALS_WEEK_THURSDAY_PERIOD_SCHEDULE[],2,TRUE),
       VLOOKUP(Attendance!$G2584,REGULAR_WEEK_SCHEDULE[[Thursday]:[Period]],3,TRUE))),
IF(WEEKDAY(Attendance!$J2584) = 6,
       IF(COUNTIF(FINALS_WEEK_FRIDAY_DATE[],Attendance!$J2584) &gt; 0, VLOOKUP(Attendance!$G2584,FINALS_WEEK_FRIDAY_PERIOD_SCHEDULE[],2,TRUE),
       VLOOKUP(Attendance!$G2584,REGULAR_WEEK_SCHEDULE[[Friday]:[Period]],2,TRUE))))))))))</f>
        <v/>
      </c>
      <c r="J2584" s="41" t="str">
        <f t="shared" ca="1" si="125"/>
        <v/>
      </c>
      <c r="K2584" s="41" t="str">
        <f>IF($A2584 &lt;&gt; "",VLOOKUP($A2584,'Student reference sheet'!$A$2:$V$2329, 7,FALSE), "")</f>
        <v/>
      </c>
      <c r="L2584" s="30" t="str">
        <f>IF($A2584 ="", "", VLOOKUP($A2584, 'Student reference sheet'!$A$2:$Z$2603,23,FALSE))</f>
        <v/>
      </c>
      <c r="M2584" s="30" t="str">
        <f>IF($A2584 ="", "", VLOOKUP($A2584, 'Student reference sheet'!$A$2:$Z$2603,24,FALSE))</f>
        <v/>
      </c>
      <c r="N2584" s="30" t="str">
        <f>IF($A2584 ="", "", VLOOKUP($A2584, 'Student reference sheet'!$A$2:$Z$2603,26,FALSE))</f>
        <v/>
      </c>
      <c r="O2584" s="30" t="str">
        <f>IF($A2584 ="", "", VLOOKUP($A2584, 'Student reference sheet'!$A$2:$Z$2603,25,FALSE))</f>
        <v/>
      </c>
      <c r="P2584" s="39" t="str">
        <f>IF($A2584 = "", "", IF(OR(VLOOKUP($A2584,'Student reference sheet'!$A$2:$V$2400,8,FALSE) = "R",  VLOOKUP($A2584,'Student reference sheet'!$A$2:$V$2400,8,FALSE) = "L"), "X", ""))</f>
        <v/>
      </c>
      <c r="Q2584" s="39" t="str">
        <f>IF($A2584 ="", "", VLOOKUP($A2584, 'Student reference sheet'!$A$2:$V$2603,22,FALSE))</f>
        <v/>
      </c>
      <c r="R2584" s="39" t="str">
        <f>IF($A2584 &lt;&gt; "",VLOOKUP($A2584,'Student reference sheet'!$A$2:$V$2329, 5,FALSE), "")</f>
        <v/>
      </c>
      <c r="S2584" s="39" t="str">
        <f>IF($A2584 &lt;&gt; "",VLOOKUP($A2584,'Student reference sheet'!$A$2:$V$2329, 6,FALSE), "")</f>
        <v/>
      </c>
      <c r="T2584" s="30" t="str">
        <f>IF($A2584 = "","",
IF(VLOOKUP($A2584,'Student reference sheet'!$A$2:$V$2329, 10,FALSE) = "Y", "Hispanic",
IF(VLOOKUP($A2584,'Student reference sheet'!$A$2:$V$2329,11,FALSE) &lt;&gt; "",
IF(VLOOKUP($A2584,'Student reference sheet'!$A$2:$V$2329,11,FALSE) = "UNK", "Unknown", VLOOKUP(VALUE(VLOOKUP($A2584,'Student reference sheet'!$A$2:$V$2329,11,FALSE)),'Ethnicity Reference'!$A$2:$B$22,2,FALSE)),
IF(VLOOKUP($A2584,'Student reference sheet'!$A$2:$V$2329,9,FALSE) &lt;&gt; "", VLOOKUP(VALUE(VLOOKUP($A2584,'Student reference sheet'!$A$2:$V$2329,9,FALSE)),'Ethnicity Reference'!$A$2:$B$22,2,FALSE),"Unknown"))))</f>
        <v/>
      </c>
      <c r="U2584" s="35"/>
    </row>
    <row r="2585" spans="1:21" ht="15.75">
      <c r="A2585" s="47"/>
      <c r="B2585" s="33"/>
      <c r="C2585" s="39" t="str">
        <f>IF($A2585 &lt;&gt; "",VLOOKUP($A2585,'Student reference sheet'!$A$2:$V$2329, 3,FALSE), "")</f>
        <v/>
      </c>
      <c r="D2585" s="39" t="str">
        <f>IF($A2585 &lt;&gt; "",VLOOKUP($A2585,'Student reference sheet'!$A$2:$V$2329, 2,FALSE), "")</f>
        <v/>
      </c>
      <c r="E2585" s="35"/>
      <c r="F2585" s="34"/>
      <c r="G2585" s="40" t="str">
        <f t="shared" ca="1" si="123"/>
        <v/>
      </c>
      <c r="H2585" s="40" t="str">
        <f t="shared" ca="1" si="124"/>
        <v/>
      </c>
      <c r="I2585" s="36" t="str">
        <f>IF($A2585 = "", "",
IF(COUNTIF(MINIMUM_DAY_DATES[], Attendance!J2585) &gt; 0, VLOOKUP(Attendance!$G2585,MINIMUM_DAY_PERIOD_SCHEDULE[], 2,TRUE),
IF(COUNTIF(RALLY_DATES[], Attendance!J2585) &gt; 0, VLOOKUP(Attendance!$G2585,RALLY_PERIOD_SCHEDULE[], 2,TRUE),
IF(WEEKDAY(Attendance!$J2585) = 2,
       IF(COUNTIF(FINALS_WEEK_MONDAY_DATE[],Attendance!$J2585) &gt; 0, VLOOKUP(Attendance!$G2585,FINALS_WEEK_MONDAY_PERIOD_SCHEDULE[],2,TRUE),
       VLOOKUP(Attendance!$G2585,REGULAR_WEEK_SCHEDULE[],6,TRUE)),
IF(WEEKDAY($J2585) = 3,
       IF(COUNTIF(FINALS_WEEK_TUESDAY_DATE[],Attendance!$J2585) &gt; 0, VLOOKUP(Attendance!$G2585,FINALS_WEEK_TUESDAY_PERIOD_SCHEDULE[],2,TRUE),
       VLOOKUP(Attendance!$G2585,REGULAR_WEEK_SCHEDULE[[Tuesday]:[Period]],5,TRUE)),
IF(WEEKDAY(Attendance!$J2585) = 4,
        IF(COUNTIF(BLOCK_WEDNESDAY_DATES[],Attendance!$J2585) &gt; 0, VLOOKUP(Attendance!$G2585,BLOCK_WEDNESDAY_PERIOD_SCHEDULE[],2,TRUE),
        IF(COUNTIF(FINALS_WEEK_WEDNESDAY_DATE[],Attendance!$J2585) &gt; 0, VLOOKUP(Attendance!$G2585,FINALS_WEEK_WEDNESDAY_PERIOD_SCHEDULE[],2,TRUE),
       VLOOKUP(Attendance!$G2585,REGULAR_WEEK_SCHEDULE[[Wednesday]:[Period]],4,TRUE))),
IF(WEEKDAY($J2585) = 5,
       IF(COUNTIF(BLOCK_THURSDAY_DATES[],Attendance!$J2585) &gt; 0, VLOOKUP(Attendance!$G2585,BLOCK_THURSDAY_PERIOD_SCHEDULE[],2,TRUE),
       IF(COUNTIF(FINALS_WEEK_THURSDAY_DATE[],Attendance!$J2585) &gt; 0, VLOOKUP(Attendance!$G2585,FINALS_WEEK_THURSDAY_PERIOD_SCHEDULE[],2,TRUE),
       VLOOKUP(Attendance!$G2585,REGULAR_WEEK_SCHEDULE[[Thursday]:[Period]],3,TRUE))),
IF(WEEKDAY(Attendance!$J2585) = 6,
       IF(COUNTIF(FINALS_WEEK_FRIDAY_DATE[],Attendance!$J2585) &gt; 0, VLOOKUP(Attendance!$G2585,FINALS_WEEK_FRIDAY_PERIOD_SCHEDULE[],2,TRUE),
       VLOOKUP(Attendance!$G2585,REGULAR_WEEK_SCHEDULE[[Friday]:[Period]],2,TRUE))))))))))</f>
        <v/>
      </c>
      <c r="J2585" s="41" t="str">
        <f t="shared" ca="1" si="125"/>
        <v/>
      </c>
      <c r="K2585" s="41" t="str">
        <f>IF($A2585 &lt;&gt; "",VLOOKUP($A2585,'Student reference sheet'!$A$2:$V$2329, 7,FALSE), "")</f>
        <v/>
      </c>
      <c r="L2585" s="30" t="str">
        <f>IF($A2585 ="", "", VLOOKUP($A2585, 'Student reference sheet'!$A$2:$Z$2603,23,FALSE))</f>
        <v/>
      </c>
      <c r="M2585" s="30" t="str">
        <f>IF($A2585 ="", "", VLOOKUP($A2585, 'Student reference sheet'!$A$2:$Z$2603,24,FALSE))</f>
        <v/>
      </c>
      <c r="N2585" s="30" t="str">
        <f>IF($A2585 ="", "", VLOOKUP($A2585, 'Student reference sheet'!$A$2:$Z$2603,26,FALSE))</f>
        <v/>
      </c>
      <c r="O2585" s="30" t="str">
        <f>IF($A2585 ="", "", VLOOKUP($A2585, 'Student reference sheet'!$A$2:$Z$2603,25,FALSE))</f>
        <v/>
      </c>
      <c r="P2585" s="39" t="str">
        <f>IF($A2585 = "", "", IF(OR(VLOOKUP($A2585,'Student reference sheet'!$A$2:$V$2400,8,FALSE) = "R",  VLOOKUP($A2585,'Student reference sheet'!$A$2:$V$2400,8,FALSE) = "L"), "X", ""))</f>
        <v/>
      </c>
      <c r="Q2585" s="39" t="str">
        <f>IF($A2585 ="", "", VLOOKUP($A2585, 'Student reference sheet'!$A$2:$V$2603,22,FALSE))</f>
        <v/>
      </c>
      <c r="R2585" s="39" t="str">
        <f>IF($A2585 &lt;&gt; "",VLOOKUP($A2585,'Student reference sheet'!$A$2:$V$2329, 5,FALSE), "")</f>
        <v/>
      </c>
      <c r="S2585" s="39" t="str">
        <f>IF($A2585 &lt;&gt; "",VLOOKUP($A2585,'Student reference sheet'!$A$2:$V$2329, 6,FALSE), "")</f>
        <v/>
      </c>
      <c r="T2585" s="30" t="str">
        <f>IF($A2585 = "","",
IF(VLOOKUP($A2585,'Student reference sheet'!$A$2:$V$2329, 10,FALSE) = "Y", "Hispanic",
IF(VLOOKUP($A2585,'Student reference sheet'!$A$2:$V$2329,11,FALSE) &lt;&gt; "",
IF(VLOOKUP($A2585,'Student reference sheet'!$A$2:$V$2329,11,FALSE) = "UNK", "Unknown", VLOOKUP(VALUE(VLOOKUP($A2585,'Student reference sheet'!$A$2:$V$2329,11,FALSE)),'Ethnicity Reference'!$A$2:$B$22,2,FALSE)),
IF(VLOOKUP($A2585,'Student reference sheet'!$A$2:$V$2329,9,FALSE) &lt;&gt; "", VLOOKUP(VALUE(VLOOKUP($A2585,'Student reference sheet'!$A$2:$V$2329,9,FALSE)),'Ethnicity Reference'!$A$2:$B$22,2,FALSE),"Unknown"))))</f>
        <v/>
      </c>
      <c r="U2585" s="35"/>
    </row>
    <row r="2586" spans="1:21" ht="15.75">
      <c r="A2586" s="47"/>
      <c r="B2586" s="33"/>
      <c r="C2586" s="39" t="str">
        <f>IF($A2586 &lt;&gt; "",VLOOKUP($A2586,'Student reference sheet'!$A$2:$V$2329, 3,FALSE), "")</f>
        <v/>
      </c>
      <c r="D2586" s="39" t="str">
        <f>IF($A2586 &lt;&gt; "",VLOOKUP($A2586,'Student reference sheet'!$A$2:$V$2329, 2,FALSE), "")</f>
        <v/>
      </c>
      <c r="E2586" s="35"/>
      <c r="F2586" s="34"/>
      <c r="G2586" s="40" t="str">
        <f t="shared" ca="1" si="123"/>
        <v/>
      </c>
      <c r="H2586" s="40" t="str">
        <f t="shared" ca="1" si="124"/>
        <v/>
      </c>
      <c r="I2586" s="36" t="str">
        <f>IF($A2586 = "", "",
IF(COUNTIF(MINIMUM_DAY_DATES[], Attendance!J2586) &gt; 0, VLOOKUP(Attendance!$G2586,MINIMUM_DAY_PERIOD_SCHEDULE[], 2,TRUE),
IF(COUNTIF(RALLY_DATES[], Attendance!J2586) &gt; 0, VLOOKUP(Attendance!$G2586,RALLY_PERIOD_SCHEDULE[], 2,TRUE),
IF(WEEKDAY(Attendance!$J2586) = 2,
       IF(COUNTIF(FINALS_WEEK_MONDAY_DATE[],Attendance!$J2586) &gt; 0, VLOOKUP(Attendance!$G2586,FINALS_WEEK_MONDAY_PERIOD_SCHEDULE[],2,TRUE),
       VLOOKUP(Attendance!$G2586,REGULAR_WEEK_SCHEDULE[],6,TRUE)),
IF(WEEKDAY($J2586) = 3,
       IF(COUNTIF(FINALS_WEEK_TUESDAY_DATE[],Attendance!$J2586) &gt; 0, VLOOKUP(Attendance!$G2586,FINALS_WEEK_TUESDAY_PERIOD_SCHEDULE[],2,TRUE),
       VLOOKUP(Attendance!$G2586,REGULAR_WEEK_SCHEDULE[[Tuesday]:[Period]],5,TRUE)),
IF(WEEKDAY(Attendance!$J2586) = 4,
        IF(COUNTIF(BLOCK_WEDNESDAY_DATES[],Attendance!$J2586) &gt; 0, VLOOKUP(Attendance!$G2586,BLOCK_WEDNESDAY_PERIOD_SCHEDULE[],2,TRUE),
        IF(COUNTIF(FINALS_WEEK_WEDNESDAY_DATE[],Attendance!$J2586) &gt; 0, VLOOKUP(Attendance!$G2586,FINALS_WEEK_WEDNESDAY_PERIOD_SCHEDULE[],2,TRUE),
       VLOOKUP(Attendance!$G2586,REGULAR_WEEK_SCHEDULE[[Wednesday]:[Period]],4,TRUE))),
IF(WEEKDAY($J2586) = 5,
       IF(COUNTIF(BLOCK_THURSDAY_DATES[],Attendance!$J2586) &gt; 0, VLOOKUP(Attendance!$G2586,BLOCK_THURSDAY_PERIOD_SCHEDULE[],2,TRUE),
       IF(COUNTIF(FINALS_WEEK_THURSDAY_DATE[],Attendance!$J2586) &gt; 0, VLOOKUP(Attendance!$G2586,FINALS_WEEK_THURSDAY_PERIOD_SCHEDULE[],2,TRUE),
       VLOOKUP(Attendance!$G2586,REGULAR_WEEK_SCHEDULE[[Thursday]:[Period]],3,TRUE))),
IF(WEEKDAY(Attendance!$J2586) = 6,
       IF(COUNTIF(FINALS_WEEK_FRIDAY_DATE[],Attendance!$J2586) &gt; 0, VLOOKUP(Attendance!$G2586,FINALS_WEEK_FRIDAY_PERIOD_SCHEDULE[],2,TRUE),
       VLOOKUP(Attendance!$G2586,REGULAR_WEEK_SCHEDULE[[Friday]:[Period]],2,TRUE))))))))))</f>
        <v/>
      </c>
      <c r="J2586" s="41" t="str">
        <f t="shared" ca="1" si="125"/>
        <v/>
      </c>
      <c r="K2586" s="41" t="str">
        <f>IF($A2586 &lt;&gt; "",VLOOKUP($A2586,'Student reference sheet'!$A$2:$V$2329, 7,FALSE), "")</f>
        <v/>
      </c>
      <c r="L2586" s="30" t="str">
        <f>IF($A2586 ="", "", VLOOKUP($A2586, 'Student reference sheet'!$A$2:$Z$2603,23,FALSE))</f>
        <v/>
      </c>
      <c r="M2586" s="30" t="str">
        <f>IF($A2586 ="", "", VLOOKUP($A2586, 'Student reference sheet'!$A$2:$Z$2603,24,FALSE))</f>
        <v/>
      </c>
      <c r="N2586" s="30" t="str">
        <f>IF($A2586 ="", "", VLOOKUP($A2586, 'Student reference sheet'!$A$2:$Z$2603,26,FALSE))</f>
        <v/>
      </c>
      <c r="O2586" s="30" t="str">
        <f>IF($A2586 ="", "", VLOOKUP($A2586, 'Student reference sheet'!$A$2:$Z$2603,25,FALSE))</f>
        <v/>
      </c>
      <c r="P2586" s="39" t="str">
        <f>IF($A2586 = "", "", IF(OR(VLOOKUP($A2586,'Student reference sheet'!$A$2:$V$2400,8,FALSE) = "R",  VLOOKUP($A2586,'Student reference sheet'!$A$2:$V$2400,8,FALSE) = "L"), "X", ""))</f>
        <v/>
      </c>
      <c r="Q2586" s="39" t="str">
        <f>IF($A2586 ="", "", VLOOKUP($A2586, 'Student reference sheet'!$A$2:$V$2603,22,FALSE))</f>
        <v/>
      </c>
      <c r="R2586" s="39" t="str">
        <f>IF($A2586 &lt;&gt; "",VLOOKUP($A2586,'Student reference sheet'!$A$2:$V$2329, 5,FALSE), "")</f>
        <v/>
      </c>
      <c r="S2586" s="39" t="str">
        <f>IF($A2586 &lt;&gt; "",VLOOKUP($A2586,'Student reference sheet'!$A$2:$V$2329, 6,FALSE), "")</f>
        <v/>
      </c>
      <c r="T2586" s="30" t="str">
        <f>IF($A2586 = "","",
IF(VLOOKUP($A2586,'Student reference sheet'!$A$2:$V$2329, 10,FALSE) = "Y", "Hispanic",
IF(VLOOKUP($A2586,'Student reference sheet'!$A$2:$V$2329,11,FALSE) &lt;&gt; "",
IF(VLOOKUP($A2586,'Student reference sheet'!$A$2:$V$2329,11,FALSE) = "UNK", "Unknown", VLOOKUP(VALUE(VLOOKUP($A2586,'Student reference sheet'!$A$2:$V$2329,11,FALSE)),'Ethnicity Reference'!$A$2:$B$22,2,FALSE)),
IF(VLOOKUP($A2586,'Student reference sheet'!$A$2:$V$2329,9,FALSE) &lt;&gt; "", VLOOKUP(VALUE(VLOOKUP($A2586,'Student reference sheet'!$A$2:$V$2329,9,FALSE)),'Ethnicity Reference'!$A$2:$B$22,2,FALSE),"Unknown"))))</f>
        <v/>
      </c>
      <c r="U2586" s="35"/>
    </row>
    <row r="2587" spans="1:21" ht="15.75">
      <c r="A2587" s="47"/>
      <c r="B2587" s="33"/>
      <c r="C2587" s="39" t="str">
        <f>IF($A2587 &lt;&gt; "",VLOOKUP($A2587,'Student reference sheet'!$A$2:$V$2329, 3,FALSE), "")</f>
        <v/>
      </c>
      <c r="D2587" s="39" t="str">
        <f>IF($A2587 &lt;&gt; "",VLOOKUP($A2587,'Student reference sheet'!$A$2:$V$2329, 2,FALSE), "")</f>
        <v/>
      </c>
      <c r="E2587" s="35"/>
      <c r="F2587" s="34"/>
      <c r="G2587" s="40" t="str">
        <f t="shared" ca="1" si="123"/>
        <v/>
      </c>
      <c r="H2587" s="40" t="str">
        <f t="shared" ca="1" si="124"/>
        <v/>
      </c>
      <c r="I2587" s="36" t="str">
        <f>IF($A2587 = "", "",
IF(COUNTIF(MINIMUM_DAY_DATES[], Attendance!J2587) &gt; 0, VLOOKUP(Attendance!$G2587,MINIMUM_DAY_PERIOD_SCHEDULE[], 2,TRUE),
IF(COUNTIF(RALLY_DATES[], Attendance!J2587) &gt; 0, VLOOKUP(Attendance!$G2587,RALLY_PERIOD_SCHEDULE[], 2,TRUE),
IF(WEEKDAY(Attendance!$J2587) = 2,
       IF(COUNTIF(FINALS_WEEK_MONDAY_DATE[],Attendance!$J2587) &gt; 0, VLOOKUP(Attendance!$G2587,FINALS_WEEK_MONDAY_PERIOD_SCHEDULE[],2,TRUE),
       VLOOKUP(Attendance!$G2587,REGULAR_WEEK_SCHEDULE[],6,TRUE)),
IF(WEEKDAY($J2587) = 3,
       IF(COUNTIF(FINALS_WEEK_TUESDAY_DATE[],Attendance!$J2587) &gt; 0, VLOOKUP(Attendance!$G2587,FINALS_WEEK_TUESDAY_PERIOD_SCHEDULE[],2,TRUE),
       VLOOKUP(Attendance!$G2587,REGULAR_WEEK_SCHEDULE[[Tuesday]:[Period]],5,TRUE)),
IF(WEEKDAY(Attendance!$J2587) = 4,
        IF(COUNTIF(BLOCK_WEDNESDAY_DATES[],Attendance!$J2587) &gt; 0, VLOOKUP(Attendance!$G2587,BLOCK_WEDNESDAY_PERIOD_SCHEDULE[],2,TRUE),
        IF(COUNTIF(FINALS_WEEK_WEDNESDAY_DATE[],Attendance!$J2587) &gt; 0, VLOOKUP(Attendance!$G2587,FINALS_WEEK_WEDNESDAY_PERIOD_SCHEDULE[],2,TRUE),
       VLOOKUP(Attendance!$G2587,REGULAR_WEEK_SCHEDULE[[Wednesday]:[Period]],4,TRUE))),
IF(WEEKDAY($J2587) = 5,
       IF(COUNTIF(BLOCK_THURSDAY_DATES[],Attendance!$J2587) &gt; 0, VLOOKUP(Attendance!$G2587,BLOCK_THURSDAY_PERIOD_SCHEDULE[],2,TRUE),
       IF(COUNTIF(FINALS_WEEK_THURSDAY_DATE[],Attendance!$J2587) &gt; 0, VLOOKUP(Attendance!$G2587,FINALS_WEEK_THURSDAY_PERIOD_SCHEDULE[],2,TRUE),
       VLOOKUP(Attendance!$G2587,REGULAR_WEEK_SCHEDULE[[Thursday]:[Period]],3,TRUE))),
IF(WEEKDAY(Attendance!$J2587) = 6,
       IF(COUNTIF(FINALS_WEEK_FRIDAY_DATE[],Attendance!$J2587) &gt; 0, VLOOKUP(Attendance!$G2587,FINALS_WEEK_FRIDAY_PERIOD_SCHEDULE[],2,TRUE),
       VLOOKUP(Attendance!$G2587,REGULAR_WEEK_SCHEDULE[[Friday]:[Period]],2,TRUE))))))))))</f>
        <v/>
      </c>
      <c r="J2587" s="41" t="str">
        <f t="shared" ca="1" si="125"/>
        <v/>
      </c>
      <c r="K2587" s="41" t="str">
        <f>IF($A2587 &lt;&gt; "",VLOOKUP($A2587,'Student reference sheet'!$A$2:$V$2329, 7,FALSE), "")</f>
        <v/>
      </c>
      <c r="L2587" s="30" t="str">
        <f>IF($A2587 ="", "", VLOOKUP($A2587, 'Student reference sheet'!$A$2:$Z$2603,23,FALSE))</f>
        <v/>
      </c>
      <c r="M2587" s="30" t="str">
        <f>IF($A2587 ="", "", VLOOKUP($A2587, 'Student reference sheet'!$A$2:$Z$2603,24,FALSE))</f>
        <v/>
      </c>
      <c r="N2587" s="30" t="str">
        <f>IF($A2587 ="", "", VLOOKUP($A2587, 'Student reference sheet'!$A$2:$Z$2603,26,FALSE))</f>
        <v/>
      </c>
      <c r="O2587" s="30" t="str">
        <f>IF($A2587 ="", "", VLOOKUP($A2587, 'Student reference sheet'!$A$2:$Z$2603,25,FALSE))</f>
        <v/>
      </c>
      <c r="P2587" s="39" t="str">
        <f>IF($A2587 = "", "", IF(OR(VLOOKUP($A2587,'Student reference sheet'!$A$2:$V$2400,8,FALSE) = "R",  VLOOKUP($A2587,'Student reference sheet'!$A$2:$V$2400,8,FALSE) = "L"), "X", ""))</f>
        <v/>
      </c>
      <c r="Q2587" s="39" t="str">
        <f>IF($A2587 ="", "", VLOOKUP($A2587, 'Student reference sheet'!$A$2:$V$2603,22,FALSE))</f>
        <v/>
      </c>
      <c r="R2587" s="39" t="str">
        <f>IF($A2587 &lt;&gt; "",VLOOKUP($A2587,'Student reference sheet'!$A$2:$V$2329, 5,FALSE), "")</f>
        <v/>
      </c>
      <c r="S2587" s="39" t="str">
        <f>IF($A2587 &lt;&gt; "",VLOOKUP($A2587,'Student reference sheet'!$A$2:$V$2329, 6,FALSE), "")</f>
        <v/>
      </c>
      <c r="T2587" s="30" t="str">
        <f>IF($A2587 = "","",
IF(VLOOKUP($A2587,'Student reference sheet'!$A$2:$V$2329, 10,FALSE) = "Y", "Hispanic",
IF(VLOOKUP($A2587,'Student reference sheet'!$A$2:$V$2329,11,FALSE) &lt;&gt; "",
IF(VLOOKUP($A2587,'Student reference sheet'!$A$2:$V$2329,11,FALSE) = "UNK", "Unknown", VLOOKUP(VALUE(VLOOKUP($A2587,'Student reference sheet'!$A$2:$V$2329,11,FALSE)),'Ethnicity Reference'!$A$2:$B$22,2,FALSE)),
IF(VLOOKUP($A2587,'Student reference sheet'!$A$2:$V$2329,9,FALSE) &lt;&gt; "", VLOOKUP(VALUE(VLOOKUP($A2587,'Student reference sheet'!$A$2:$V$2329,9,FALSE)),'Ethnicity Reference'!$A$2:$B$22,2,FALSE),"Unknown"))))</f>
        <v/>
      </c>
      <c r="U2587" s="35"/>
    </row>
    <row r="2588" spans="1:21" ht="15.75">
      <c r="A2588" s="47"/>
      <c r="B2588" s="33"/>
      <c r="C2588" s="39" t="str">
        <f>IF($A2588 &lt;&gt; "",VLOOKUP($A2588,'Student reference sheet'!$A$2:$V$2329, 3,FALSE), "")</f>
        <v/>
      </c>
      <c r="D2588" s="39" t="str">
        <f>IF($A2588 &lt;&gt; "",VLOOKUP($A2588,'Student reference sheet'!$A$2:$V$2329, 2,FALSE), "")</f>
        <v/>
      </c>
      <c r="E2588" s="35"/>
      <c r="F2588" s="34"/>
      <c r="G2588" s="40" t="str">
        <f t="shared" ca="1" si="123"/>
        <v/>
      </c>
      <c r="H2588" s="40" t="str">
        <f t="shared" ca="1" si="124"/>
        <v/>
      </c>
      <c r="I2588" s="36" t="str">
        <f>IF($A2588 = "", "",
IF(COUNTIF(MINIMUM_DAY_DATES[], Attendance!J2588) &gt; 0, VLOOKUP(Attendance!$G2588,MINIMUM_DAY_PERIOD_SCHEDULE[], 2,TRUE),
IF(COUNTIF(RALLY_DATES[], Attendance!J2588) &gt; 0, VLOOKUP(Attendance!$G2588,RALLY_PERIOD_SCHEDULE[], 2,TRUE),
IF(WEEKDAY(Attendance!$J2588) = 2,
       IF(COUNTIF(FINALS_WEEK_MONDAY_DATE[],Attendance!$J2588) &gt; 0, VLOOKUP(Attendance!$G2588,FINALS_WEEK_MONDAY_PERIOD_SCHEDULE[],2,TRUE),
       VLOOKUP(Attendance!$G2588,REGULAR_WEEK_SCHEDULE[],6,TRUE)),
IF(WEEKDAY($J2588) = 3,
       IF(COUNTIF(FINALS_WEEK_TUESDAY_DATE[],Attendance!$J2588) &gt; 0, VLOOKUP(Attendance!$G2588,FINALS_WEEK_TUESDAY_PERIOD_SCHEDULE[],2,TRUE),
       VLOOKUP(Attendance!$G2588,REGULAR_WEEK_SCHEDULE[[Tuesday]:[Period]],5,TRUE)),
IF(WEEKDAY(Attendance!$J2588) = 4,
        IF(COUNTIF(BLOCK_WEDNESDAY_DATES[],Attendance!$J2588) &gt; 0, VLOOKUP(Attendance!$G2588,BLOCK_WEDNESDAY_PERIOD_SCHEDULE[],2,TRUE),
        IF(COUNTIF(FINALS_WEEK_WEDNESDAY_DATE[],Attendance!$J2588) &gt; 0, VLOOKUP(Attendance!$G2588,FINALS_WEEK_WEDNESDAY_PERIOD_SCHEDULE[],2,TRUE),
       VLOOKUP(Attendance!$G2588,REGULAR_WEEK_SCHEDULE[[Wednesday]:[Period]],4,TRUE))),
IF(WEEKDAY($J2588) = 5,
       IF(COUNTIF(BLOCK_THURSDAY_DATES[],Attendance!$J2588) &gt; 0, VLOOKUP(Attendance!$G2588,BLOCK_THURSDAY_PERIOD_SCHEDULE[],2,TRUE),
       IF(COUNTIF(FINALS_WEEK_THURSDAY_DATE[],Attendance!$J2588) &gt; 0, VLOOKUP(Attendance!$G2588,FINALS_WEEK_THURSDAY_PERIOD_SCHEDULE[],2,TRUE),
       VLOOKUP(Attendance!$G2588,REGULAR_WEEK_SCHEDULE[[Thursday]:[Period]],3,TRUE))),
IF(WEEKDAY(Attendance!$J2588) = 6,
       IF(COUNTIF(FINALS_WEEK_FRIDAY_DATE[],Attendance!$J2588) &gt; 0, VLOOKUP(Attendance!$G2588,FINALS_WEEK_FRIDAY_PERIOD_SCHEDULE[],2,TRUE),
       VLOOKUP(Attendance!$G2588,REGULAR_WEEK_SCHEDULE[[Friday]:[Period]],2,TRUE))))))))))</f>
        <v/>
      </c>
      <c r="J2588" s="41" t="str">
        <f t="shared" ca="1" si="125"/>
        <v/>
      </c>
      <c r="K2588" s="41" t="str">
        <f>IF($A2588 &lt;&gt; "",VLOOKUP($A2588,'Student reference sheet'!$A$2:$V$2329, 7,FALSE), "")</f>
        <v/>
      </c>
      <c r="L2588" s="30" t="str">
        <f>IF($A2588 ="", "", VLOOKUP($A2588, 'Student reference sheet'!$A$2:$Z$2603,23,FALSE))</f>
        <v/>
      </c>
      <c r="M2588" s="30" t="str">
        <f>IF($A2588 ="", "", VLOOKUP($A2588, 'Student reference sheet'!$A$2:$Z$2603,24,FALSE))</f>
        <v/>
      </c>
      <c r="N2588" s="30" t="str">
        <f>IF($A2588 ="", "", VLOOKUP($A2588, 'Student reference sheet'!$A$2:$Z$2603,26,FALSE))</f>
        <v/>
      </c>
      <c r="O2588" s="30" t="str">
        <f>IF($A2588 ="", "", VLOOKUP($A2588, 'Student reference sheet'!$A$2:$Z$2603,25,FALSE))</f>
        <v/>
      </c>
      <c r="P2588" s="39" t="str">
        <f>IF($A2588 = "", "", IF(OR(VLOOKUP($A2588,'Student reference sheet'!$A$2:$V$2400,8,FALSE) = "R",  VLOOKUP($A2588,'Student reference sheet'!$A$2:$V$2400,8,FALSE) = "L"), "X", ""))</f>
        <v/>
      </c>
      <c r="Q2588" s="39" t="str">
        <f>IF($A2588 ="", "", VLOOKUP($A2588, 'Student reference sheet'!$A$2:$V$2603,22,FALSE))</f>
        <v/>
      </c>
      <c r="R2588" s="39" t="str">
        <f>IF($A2588 &lt;&gt; "",VLOOKUP($A2588,'Student reference sheet'!$A$2:$V$2329, 5,FALSE), "")</f>
        <v/>
      </c>
      <c r="S2588" s="39" t="str">
        <f>IF($A2588 &lt;&gt; "",VLOOKUP($A2588,'Student reference sheet'!$A$2:$V$2329, 6,FALSE), "")</f>
        <v/>
      </c>
      <c r="T2588" s="30" t="str">
        <f>IF($A2588 = "","",
IF(VLOOKUP($A2588,'Student reference sheet'!$A$2:$V$2329, 10,FALSE) = "Y", "Hispanic",
IF(VLOOKUP($A2588,'Student reference sheet'!$A$2:$V$2329,11,FALSE) &lt;&gt; "",
IF(VLOOKUP($A2588,'Student reference sheet'!$A$2:$V$2329,11,FALSE) = "UNK", "Unknown", VLOOKUP(VALUE(VLOOKUP($A2588,'Student reference sheet'!$A$2:$V$2329,11,FALSE)),'Ethnicity Reference'!$A$2:$B$22,2,FALSE)),
IF(VLOOKUP($A2588,'Student reference sheet'!$A$2:$V$2329,9,FALSE) &lt;&gt; "", VLOOKUP(VALUE(VLOOKUP($A2588,'Student reference sheet'!$A$2:$V$2329,9,FALSE)),'Ethnicity Reference'!$A$2:$B$22,2,FALSE),"Unknown"))))</f>
        <v/>
      </c>
      <c r="U2588" s="35"/>
    </row>
    <row r="2589" spans="1:21" ht="15.75">
      <c r="A2589" s="47"/>
      <c r="B2589" s="33"/>
      <c r="C2589" s="39" t="str">
        <f>IF($A2589 &lt;&gt; "",VLOOKUP($A2589,'Student reference sheet'!$A$2:$V$2329, 3,FALSE), "")</f>
        <v/>
      </c>
      <c r="D2589" s="39" t="str">
        <f>IF($A2589 &lt;&gt; "",VLOOKUP($A2589,'Student reference sheet'!$A$2:$V$2329, 2,FALSE), "")</f>
        <v/>
      </c>
      <c r="E2589" s="35"/>
      <c r="F2589" s="34"/>
      <c r="G2589" s="40" t="str">
        <f t="shared" ca="1" si="123"/>
        <v/>
      </c>
      <c r="H2589" s="40" t="str">
        <f t="shared" ca="1" si="124"/>
        <v/>
      </c>
      <c r="I2589" s="36" t="str">
        <f>IF($A2589 = "", "",
IF(COUNTIF(MINIMUM_DAY_DATES[], Attendance!J2589) &gt; 0, VLOOKUP(Attendance!$G2589,MINIMUM_DAY_PERIOD_SCHEDULE[], 2,TRUE),
IF(COUNTIF(RALLY_DATES[], Attendance!J2589) &gt; 0, VLOOKUP(Attendance!$G2589,RALLY_PERIOD_SCHEDULE[], 2,TRUE),
IF(WEEKDAY(Attendance!$J2589) = 2,
       IF(COUNTIF(FINALS_WEEK_MONDAY_DATE[],Attendance!$J2589) &gt; 0, VLOOKUP(Attendance!$G2589,FINALS_WEEK_MONDAY_PERIOD_SCHEDULE[],2,TRUE),
       VLOOKUP(Attendance!$G2589,REGULAR_WEEK_SCHEDULE[],6,TRUE)),
IF(WEEKDAY($J2589) = 3,
       IF(COUNTIF(FINALS_WEEK_TUESDAY_DATE[],Attendance!$J2589) &gt; 0, VLOOKUP(Attendance!$G2589,FINALS_WEEK_TUESDAY_PERIOD_SCHEDULE[],2,TRUE),
       VLOOKUP(Attendance!$G2589,REGULAR_WEEK_SCHEDULE[[Tuesday]:[Period]],5,TRUE)),
IF(WEEKDAY(Attendance!$J2589) = 4,
        IF(COUNTIF(BLOCK_WEDNESDAY_DATES[],Attendance!$J2589) &gt; 0, VLOOKUP(Attendance!$G2589,BLOCK_WEDNESDAY_PERIOD_SCHEDULE[],2,TRUE),
        IF(COUNTIF(FINALS_WEEK_WEDNESDAY_DATE[],Attendance!$J2589) &gt; 0, VLOOKUP(Attendance!$G2589,FINALS_WEEK_WEDNESDAY_PERIOD_SCHEDULE[],2,TRUE),
       VLOOKUP(Attendance!$G2589,REGULAR_WEEK_SCHEDULE[[Wednesday]:[Period]],4,TRUE))),
IF(WEEKDAY($J2589) = 5,
       IF(COUNTIF(BLOCK_THURSDAY_DATES[],Attendance!$J2589) &gt; 0, VLOOKUP(Attendance!$G2589,BLOCK_THURSDAY_PERIOD_SCHEDULE[],2,TRUE),
       IF(COUNTIF(FINALS_WEEK_THURSDAY_DATE[],Attendance!$J2589) &gt; 0, VLOOKUP(Attendance!$G2589,FINALS_WEEK_THURSDAY_PERIOD_SCHEDULE[],2,TRUE),
       VLOOKUP(Attendance!$G2589,REGULAR_WEEK_SCHEDULE[[Thursday]:[Period]],3,TRUE))),
IF(WEEKDAY(Attendance!$J2589) = 6,
       IF(COUNTIF(FINALS_WEEK_FRIDAY_DATE[],Attendance!$J2589) &gt; 0, VLOOKUP(Attendance!$G2589,FINALS_WEEK_FRIDAY_PERIOD_SCHEDULE[],2,TRUE),
       VLOOKUP(Attendance!$G2589,REGULAR_WEEK_SCHEDULE[[Friday]:[Period]],2,TRUE))))))))))</f>
        <v/>
      </c>
      <c r="J2589" s="41" t="str">
        <f t="shared" ca="1" si="125"/>
        <v/>
      </c>
      <c r="K2589" s="41" t="str">
        <f>IF($A2589 &lt;&gt; "",VLOOKUP($A2589,'Student reference sheet'!$A$2:$V$2329, 7,FALSE), "")</f>
        <v/>
      </c>
      <c r="L2589" s="30" t="str">
        <f>IF($A2589 ="", "", VLOOKUP($A2589, 'Student reference sheet'!$A$2:$Z$2603,23,FALSE))</f>
        <v/>
      </c>
      <c r="M2589" s="30" t="str">
        <f>IF($A2589 ="", "", VLOOKUP($A2589, 'Student reference sheet'!$A$2:$Z$2603,24,FALSE))</f>
        <v/>
      </c>
      <c r="N2589" s="30" t="str">
        <f>IF($A2589 ="", "", VLOOKUP($A2589, 'Student reference sheet'!$A$2:$Z$2603,26,FALSE))</f>
        <v/>
      </c>
      <c r="O2589" s="30" t="str">
        <f>IF($A2589 ="", "", VLOOKUP($A2589, 'Student reference sheet'!$A$2:$Z$2603,25,FALSE))</f>
        <v/>
      </c>
      <c r="P2589" s="39" t="str">
        <f>IF($A2589 = "", "", IF(OR(VLOOKUP($A2589,'Student reference sheet'!$A$2:$V$2400,8,FALSE) = "R",  VLOOKUP($A2589,'Student reference sheet'!$A$2:$V$2400,8,FALSE) = "L"), "X", ""))</f>
        <v/>
      </c>
      <c r="Q2589" s="39" t="str">
        <f>IF($A2589 ="", "", VLOOKUP($A2589, 'Student reference sheet'!$A$2:$V$2603,22,FALSE))</f>
        <v/>
      </c>
      <c r="R2589" s="39" t="str">
        <f>IF($A2589 &lt;&gt; "",VLOOKUP($A2589,'Student reference sheet'!$A$2:$V$2329, 5,FALSE), "")</f>
        <v/>
      </c>
      <c r="S2589" s="39" t="str">
        <f>IF($A2589 &lt;&gt; "",VLOOKUP($A2589,'Student reference sheet'!$A$2:$V$2329, 6,FALSE), "")</f>
        <v/>
      </c>
      <c r="T2589" s="30" t="str">
        <f>IF($A2589 = "","",
IF(VLOOKUP($A2589,'Student reference sheet'!$A$2:$V$2329, 10,FALSE) = "Y", "Hispanic",
IF(VLOOKUP($A2589,'Student reference sheet'!$A$2:$V$2329,11,FALSE) &lt;&gt; "",
IF(VLOOKUP($A2589,'Student reference sheet'!$A$2:$V$2329,11,FALSE) = "UNK", "Unknown", VLOOKUP(VALUE(VLOOKUP($A2589,'Student reference sheet'!$A$2:$V$2329,11,FALSE)),'Ethnicity Reference'!$A$2:$B$22,2,FALSE)),
IF(VLOOKUP($A2589,'Student reference sheet'!$A$2:$V$2329,9,FALSE) &lt;&gt; "", VLOOKUP(VALUE(VLOOKUP($A2589,'Student reference sheet'!$A$2:$V$2329,9,FALSE)),'Ethnicity Reference'!$A$2:$B$22,2,FALSE),"Unknown"))))</f>
        <v/>
      </c>
      <c r="U2589" s="35"/>
    </row>
    <row r="2590" spans="1:21" ht="15.75">
      <c r="A2590" s="47"/>
      <c r="B2590" s="33"/>
      <c r="C2590" s="39" t="str">
        <f>IF($A2590 &lt;&gt; "",VLOOKUP($A2590,'Student reference sheet'!$A$2:$V$2329, 3,FALSE), "")</f>
        <v/>
      </c>
      <c r="D2590" s="39" t="str">
        <f>IF($A2590 &lt;&gt; "",VLOOKUP($A2590,'Student reference sheet'!$A$2:$V$2329, 2,FALSE), "")</f>
        <v/>
      </c>
      <c r="E2590" s="35"/>
      <c r="F2590" s="34"/>
      <c r="G2590" s="40" t="str">
        <f t="shared" ca="1" si="123"/>
        <v/>
      </c>
      <c r="H2590" s="40" t="str">
        <f t="shared" ca="1" si="124"/>
        <v/>
      </c>
      <c r="I2590" s="36" t="str">
        <f>IF($A2590 = "", "",
IF(COUNTIF(MINIMUM_DAY_DATES[], Attendance!J2590) &gt; 0, VLOOKUP(Attendance!$G2590,MINIMUM_DAY_PERIOD_SCHEDULE[], 2,TRUE),
IF(COUNTIF(RALLY_DATES[], Attendance!J2590) &gt; 0, VLOOKUP(Attendance!$G2590,RALLY_PERIOD_SCHEDULE[], 2,TRUE),
IF(WEEKDAY(Attendance!$J2590) = 2,
       IF(COUNTIF(FINALS_WEEK_MONDAY_DATE[],Attendance!$J2590) &gt; 0, VLOOKUP(Attendance!$G2590,FINALS_WEEK_MONDAY_PERIOD_SCHEDULE[],2,TRUE),
       VLOOKUP(Attendance!$G2590,REGULAR_WEEK_SCHEDULE[],6,TRUE)),
IF(WEEKDAY($J2590) = 3,
       IF(COUNTIF(FINALS_WEEK_TUESDAY_DATE[],Attendance!$J2590) &gt; 0, VLOOKUP(Attendance!$G2590,FINALS_WEEK_TUESDAY_PERIOD_SCHEDULE[],2,TRUE),
       VLOOKUP(Attendance!$G2590,REGULAR_WEEK_SCHEDULE[[Tuesday]:[Period]],5,TRUE)),
IF(WEEKDAY(Attendance!$J2590) = 4,
        IF(COUNTIF(BLOCK_WEDNESDAY_DATES[],Attendance!$J2590) &gt; 0, VLOOKUP(Attendance!$G2590,BLOCK_WEDNESDAY_PERIOD_SCHEDULE[],2,TRUE),
        IF(COUNTIF(FINALS_WEEK_WEDNESDAY_DATE[],Attendance!$J2590) &gt; 0, VLOOKUP(Attendance!$G2590,FINALS_WEEK_WEDNESDAY_PERIOD_SCHEDULE[],2,TRUE),
       VLOOKUP(Attendance!$G2590,REGULAR_WEEK_SCHEDULE[[Wednesday]:[Period]],4,TRUE))),
IF(WEEKDAY($J2590) = 5,
       IF(COUNTIF(BLOCK_THURSDAY_DATES[],Attendance!$J2590) &gt; 0, VLOOKUP(Attendance!$G2590,BLOCK_THURSDAY_PERIOD_SCHEDULE[],2,TRUE),
       IF(COUNTIF(FINALS_WEEK_THURSDAY_DATE[],Attendance!$J2590) &gt; 0, VLOOKUP(Attendance!$G2590,FINALS_WEEK_THURSDAY_PERIOD_SCHEDULE[],2,TRUE),
       VLOOKUP(Attendance!$G2590,REGULAR_WEEK_SCHEDULE[[Thursday]:[Period]],3,TRUE))),
IF(WEEKDAY(Attendance!$J2590) = 6,
       IF(COUNTIF(FINALS_WEEK_FRIDAY_DATE[],Attendance!$J2590) &gt; 0, VLOOKUP(Attendance!$G2590,FINALS_WEEK_FRIDAY_PERIOD_SCHEDULE[],2,TRUE),
       VLOOKUP(Attendance!$G2590,REGULAR_WEEK_SCHEDULE[[Friday]:[Period]],2,TRUE))))))))))</f>
        <v/>
      </c>
      <c r="J2590" s="41" t="str">
        <f t="shared" ca="1" si="125"/>
        <v/>
      </c>
      <c r="K2590" s="41" t="str">
        <f>IF($A2590 &lt;&gt; "",VLOOKUP($A2590,'Student reference sheet'!$A$2:$V$2329, 7,FALSE), "")</f>
        <v/>
      </c>
      <c r="L2590" s="30" t="str">
        <f>IF($A2590 ="", "", VLOOKUP($A2590, 'Student reference sheet'!$A$2:$Z$2603,23,FALSE))</f>
        <v/>
      </c>
      <c r="M2590" s="30" t="str">
        <f>IF($A2590 ="", "", VLOOKUP($A2590, 'Student reference sheet'!$A$2:$Z$2603,24,FALSE))</f>
        <v/>
      </c>
      <c r="N2590" s="30" t="str">
        <f>IF($A2590 ="", "", VLOOKUP($A2590, 'Student reference sheet'!$A$2:$Z$2603,26,FALSE))</f>
        <v/>
      </c>
      <c r="O2590" s="30" t="str">
        <f>IF($A2590 ="", "", VLOOKUP($A2590, 'Student reference sheet'!$A$2:$Z$2603,25,FALSE))</f>
        <v/>
      </c>
      <c r="P2590" s="39" t="str">
        <f>IF($A2590 = "", "", IF(OR(VLOOKUP($A2590,'Student reference sheet'!$A$2:$V$2400,8,FALSE) = "R",  VLOOKUP($A2590,'Student reference sheet'!$A$2:$V$2400,8,FALSE) = "L"), "X", ""))</f>
        <v/>
      </c>
      <c r="Q2590" s="39" t="str">
        <f>IF($A2590 ="", "", VLOOKUP($A2590, 'Student reference sheet'!$A$2:$V$2603,22,FALSE))</f>
        <v/>
      </c>
      <c r="R2590" s="39" t="str">
        <f>IF($A2590 &lt;&gt; "",VLOOKUP($A2590,'Student reference sheet'!$A$2:$V$2329, 5,FALSE), "")</f>
        <v/>
      </c>
      <c r="S2590" s="39" t="str">
        <f>IF($A2590 &lt;&gt; "",VLOOKUP($A2590,'Student reference sheet'!$A$2:$V$2329, 6,FALSE), "")</f>
        <v/>
      </c>
      <c r="T2590" s="30" t="str">
        <f>IF($A2590 = "","",
IF(VLOOKUP($A2590,'Student reference sheet'!$A$2:$V$2329, 10,FALSE) = "Y", "Hispanic",
IF(VLOOKUP($A2590,'Student reference sheet'!$A$2:$V$2329,11,FALSE) &lt;&gt; "",
IF(VLOOKUP($A2590,'Student reference sheet'!$A$2:$V$2329,11,FALSE) = "UNK", "Unknown", VLOOKUP(VALUE(VLOOKUP($A2590,'Student reference sheet'!$A$2:$V$2329,11,FALSE)),'Ethnicity Reference'!$A$2:$B$22,2,FALSE)),
IF(VLOOKUP($A2590,'Student reference sheet'!$A$2:$V$2329,9,FALSE) &lt;&gt; "", VLOOKUP(VALUE(VLOOKUP($A2590,'Student reference sheet'!$A$2:$V$2329,9,FALSE)),'Ethnicity Reference'!$A$2:$B$22,2,FALSE),"Unknown"))))</f>
        <v/>
      </c>
      <c r="U2590" s="35"/>
    </row>
    <row r="2591" spans="1:21" ht="15.75">
      <c r="A2591" s="47"/>
      <c r="B2591" s="33"/>
      <c r="C2591" s="39" t="str">
        <f>IF($A2591 &lt;&gt; "",VLOOKUP($A2591,'Student reference sheet'!$A$2:$V$2329, 3,FALSE), "")</f>
        <v/>
      </c>
      <c r="D2591" s="39" t="str">
        <f>IF($A2591 &lt;&gt; "",VLOOKUP($A2591,'Student reference sheet'!$A$2:$V$2329, 2,FALSE), "")</f>
        <v/>
      </c>
      <c r="E2591" s="35"/>
      <c r="F2591" s="34"/>
      <c r="G2591" s="40" t="str">
        <f t="shared" ca="1" si="123"/>
        <v/>
      </c>
      <c r="H2591" s="40" t="str">
        <f t="shared" ca="1" si="124"/>
        <v/>
      </c>
      <c r="I2591" s="36" t="str">
        <f>IF($A2591 = "", "",
IF(COUNTIF(MINIMUM_DAY_DATES[], Attendance!J2591) &gt; 0, VLOOKUP(Attendance!$G2591,MINIMUM_DAY_PERIOD_SCHEDULE[], 2,TRUE),
IF(COUNTIF(RALLY_DATES[], Attendance!J2591) &gt; 0, VLOOKUP(Attendance!$G2591,RALLY_PERIOD_SCHEDULE[], 2,TRUE),
IF(WEEKDAY(Attendance!$J2591) = 2,
       IF(COUNTIF(FINALS_WEEK_MONDAY_DATE[],Attendance!$J2591) &gt; 0, VLOOKUP(Attendance!$G2591,FINALS_WEEK_MONDAY_PERIOD_SCHEDULE[],2,TRUE),
       VLOOKUP(Attendance!$G2591,REGULAR_WEEK_SCHEDULE[],6,TRUE)),
IF(WEEKDAY($J2591) = 3,
       IF(COUNTIF(FINALS_WEEK_TUESDAY_DATE[],Attendance!$J2591) &gt; 0, VLOOKUP(Attendance!$G2591,FINALS_WEEK_TUESDAY_PERIOD_SCHEDULE[],2,TRUE),
       VLOOKUP(Attendance!$G2591,REGULAR_WEEK_SCHEDULE[[Tuesday]:[Period]],5,TRUE)),
IF(WEEKDAY(Attendance!$J2591) = 4,
        IF(COUNTIF(BLOCK_WEDNESDAY_DATES[],Attendance!$J2591) &gt; 0, VLOOKUP(Attendance!$G2591,BLOCK_WEDNESDAY_PERIOD_SCHEDULE[],2,TRUE),
        IF(COUNTIF(FINALS_WEEK_WEDNESDAY_DATE[],Attendance!$J2591) &gt; 0, VLOOKUP(Attendance!$G2591,FINALS_WEEK_WEDNESDAY_PERIOD_SCHEDULE[],2,TRUE),
       VLOOKUP(Attendance!$G2591,REGULAR_WEEK_SCHEDULE[[Wednesday]:[Period]],4,TRUE))),
IF(WEEKDAY($J2591) = 5,
       IF(COUNTIF(BLOCK_THURSDAY_DATES[],Attendance!$J2591) &gt; 0, VLOOKUP(Attendance!$G2591,BLOCK_THURSDAY_PERIOD_SCHEDULE[],2,TRUE),
       IF(COUNTIF(FINALS_WEEK_THURSDAY_DATE[],Attendance!$J2591) &gt; 0, VLOOKUP(Attendance!$G2591,FINALS_WEEK_THURSDAY_PERIOD_SCHEDULE[],2,TRUE),
       VLOOKUP(Attendance!$G2591,REGULAR_WEEK_SCHEDULE[[Thursday]:[Period]],3,TRUE))),
IF(WEEKDAY(Attendance!$J2591) = 6,
       IF(COUNTIF(FINALS_WEEK_FRIDAY_DATE[],Attendance!$J2591) &gt; 0, VLOOKUP(Attendance!$G2591,FINALS_WEEK_FRIDAY_PERIOD_SCHEDULE[],2,TRUE),
       VLOOKUP(Attendance!$G2591,REGULAR_WEEK_SCHEDULE[[Friday]:[Period]],2,TRUE))))))))))</f>
        <v/>
      </c>
      <c r="J2591" s="41" t="str">
        <f t="shared" ca="1" si="125"/>
        <v/>
      </c>
      <c r="K2591" s="41" t="str">
        <f>IF($A2591 &lt;&gt; "",VLOOKUP($A2591,'Student reference sheet'!$A$2:$V$2329, 7,FALSE), "")</f>
        <v/>
      </c>
      <c r="L2591" s="30" t="str">
        <f>IF($A2591 ="", "", VLOOKUP($A2591, 'Student reference sheet'!$A$2:$Z$2603,23,FALSE))</f>
        <v/>
      </c>
      <c r="M2591" s="30" t="str">
        <f>IF($A2591 ="", "", VLOOKUP($A2591, 'Student reference sheet'!$A$2:$Z$2603,24,FALSE))</f>
        <v/>
      </c>
      <c r="N2591" s="30" t="str">
        <f>IF($A2591 ="", "", VLOOKUP($A2591, 'Student reference sheet'!$A$2:$Z$2603,26,FALSE))</f>
        <v/>
      </c>
      <c r="O2591" s="30" t="str">
        <f>IF($A2591 ="", "", VLOOKUP($A2591, 'Student reference sheet'!$A$2:$Z$2603,25,FALSE))</f>
        <v/>
      </c>
      <c r="P2591" s="39" t="str">
        <f>IF($A2591 = "", "", IF(OR(VLOOKUP($A2591,'Student reference sheet'!$A$2:$V$2400,8,FALSE) = "R",  VLOOKUP($A2591,'Student reference sheet'!$A$2:$V$2400,8,FALSE) = "L"), "X", ""))</f>
        <v/>
      </c>
      <c r="Q2591" s="39" t="str">
        <f>IF($A2591 ="", "", VLOOKUP($A2591, 'Student reference sheet'!$A$2:$V$2603,22,FALSE))</f>
        <v/>
      </c>
      <c r="R2591" s="39" t="str">
        <f>IF($A2591 &lt;&gt; "",VLOOKUP($A2591,'Student reference sheet'!$A$2:$V$2329, 5,FALSE), "")</f>
        <v/>
      </c>
      <c r="S2591" s="39" t="str">
        <f>IF($A2591 &lt;&gt; "",VLOOKUP($A2591,'Student reference sheet'!$A$2:$V$2329, 6,FALSE), "")</f>
        <v/>
      </c>
      <c r="T2591" s="30" t="str">
        <f>IF($A2591 = "","",
IF(VLOOKUP($A2591,'Student reference sheet'!$A$2:$V$2329, 10,FALSE) = "Y", "Hispanic",
IF(VLOOKUP($A2591,'Student reference sheet'!$A$2:$V$2329,11,FALSE) &lt;&gt; "",
IF(VLOOKUP($A2591,'Student reference sheet'!$A$2:$V$2329,11,FALSE) = "UNK", "Unknown", VLOOKUP(VALUE(VLOOKUP($A2591,'Student reference sheet'!$A$2:$V$2329,11,FALSE)),'Ethnicity Reference'!$A$2:$B$22,2,FALSE)),
IF(VLOOKUP($A2591,'Student reference sheet'!$A$2:$V$2329,9,FALSE) &lt;&gt; "", VLOOKUP(VALUE(VLOOKUP($A2591,'Student reference sheet'!$A$2:$V$2329,9,FALSE)),'Ethnicity Reference'!$A$2:$B$22,2,FALSE),"Unknown"))))</f>
        <v/>
      </c>
      <c r="U2591" s="35"/>
    </row>
    <row r="2592" spans="1:21" ht="15.75">
      <c r="A2592" s="47"/>
      <c r="B2592" s="33"/>
      <c r="C2592" s="39" t="str">
        <f>IF($A2592 &lt;&gt; "",VLOOKUP($A2592,'Student reference sheet'!$A$2:$V$2329, 3,FALSE), "")</f>
        <v/>
      </c>
      <c r="D2592" s="39" t="str">
        <f>IF($A2592 &lt;&gt; "",VLOOKUP($A2592,'Student reference sheet'!$A$2:$V$2329, 2,FALSE), "")</f>
        <v/>
      </c>
      <c r="E2592" s="35"/>
      <c r="F2592" s="34"/>
      <c r="G2592" s="40" t="str">
        <f t="shared" ca="1" si="123"/>
        <v/>
      </c>
      <c r="H2592" s="40" t="str">
        <f t="shared" ca="1" si="124"/>
        <v/>
      </c>
      <c r="I2592" s="36" t="str">
        <f>IF($A2592 = "", "",
IF(COUNTIF(MINIMUM_DAY_DATES[], Attendance!J2592) &gt; 0, VLOOKUP(Attendance!$G2592,MINIMUM_DAY_PERIOD_SCHEDULE[], 2,TRUE),
IF(COUNTIF(RALLY_DATES[], Attendance!J2592) &gt; 0, VLOOKUP(Attendance!$G2592,RALLY_PERIOD_SCHEDULE[], 2,TRUE),
IF(WEEKDAY(Attendance!$J2592) = 2,
       IF(COUNTIF(FINALS_WEEK_MONDAY_DATE[],Attendance!$J2592) &gt; 0, VLOOKUP(Attendance!$G2592,FINALS_WEEK_MONDAY_PERIOD_SCHEDULE[],2,TRUE),
       VLOOKUP(Attendance!$G2592,REGULAR_WEEK_SCHEDULE[],6,TRUE)),
IF(WEEKDAY($J2592) = 3,
       IF(COUNTIF(FINALS_WEEK_TUESDAY_DATE[],Attendance!$J2592) &gt; 0, VLOOKUP(Attendance!$G2592,FINALS_WEEK_TUESDAY_PERIOD_SCHEDULE[],2,TRUE),
       VLOOKUP(Attendance!$G2592,REGULAR_WEEK_SCHEDULE[[Tuesday]:[Period]],5,TRUE)),
IF(WEEKDAY(Attendance!$J2592) = 4,
        IF(COUNTIF(BLOCK_WEDNESDAY_DATES[],Attendance!$J2592) &gt; 0, VLOOKUP(Attendance!$G2592,BLOCK_WEDNESDAY_PERIOD_SCHEDULE[],2,TRUE),
        IF(COUNTIF(FINALS_WEEK_WEDNESDAY_DATE[],Attendance!$J2592) &gt; 0, VLOOKUP(Attendance!$G2592,FINALS_WEEK_WEDNESDAY_PERIOD_SCHEDULE[],2,TRUE),
       VLOOKUP(Attendance!$G2592,REGULAR_WEEK_SCHEDULE[[Wednesday]:[Period]],4,TRUE))),
IF(WEEKDAY($J2592) = 5,
       IF(COUNTIF(BLOCK_THURSDAY_DATES[],Attendance!$J2592) &gt; 0, VLOOKUP(Attendance!$G2592,BLOCK_THURSDAY_PERIOD_SCHEDULE[],2,TRUE),
       IF(COUNTIF(FINALS_WEEK_THURSDAY_DATE[],Attendance!$J2592) &gt; 0, VLOOKUP(Attendance!$G2592,FINALS_WEEK_THURSDAY_PERIOD_SCHEDULE[],2,TRUE),
       VLOOKUP(Attendance!$G2592,REGULAR_WEEK_SCHEDULE[[Thursday]:[Period]],3,TRUE))),
IF(WEEKDAY(Attendance!$J2592) = 6,
       IF(COUNTIF(FINALS_WEEK_FRIDAY_DATE[],Attendance!$J2592) &gt; 0, VLOOKUP(Attendance!$G2592,FINALS_WEEK_FRIDAY_PERIOD_SCHEDULE[],2,TRUE),
       VLOOKUP(Attendance!$G2592,REGULAR_WEEK_SCHEDULE[[Friday]:[Period]],2,TRUE))))))))))</f>
        <v/>
      </c>
      <c r="J2592" s="41" t="str">
        <f t="shared" ca="1" si="125"/>
        <v/>
      </c>
      <c r="K2592" s="41" t="str">
        <f>IF($A2592 &lt;&gt; "",VLOOKUP($A2592,'Student reference sheet'!$A$2:$V$2329, 7,FALSE), "")</f>
        <v/>
      </c>
      <c r="L2592" s="30" t="str">
        <f>IF($A2592 ="", "", VLOOKUP($A2592, 'Student reference sheet'!$A$2:$Z$2603,23,FALSE))</f>
        <v/>
      </c>
      <c r="M2592" s="30" t="str">
        <f>IF($A2592 ="", "", VLOOKUP($A2592, 'Student reference sheet'!$A$2:$Z$2603,24,FALSE))</f>
        <v/>
      </c>
      <c r="N2592" s="30" t="str">
        <f>IF($A2592 ="", "", VLOOKUP($A2592, 'Student reference sheet'!$A$2:$Z$2603,26,FALSE))</f>
        <v/>
      </c>
      <c r="O2592" s="30" t="str">
        <f>IF($A2592 ="", "", VLOOKUP($A2592, 'Student reference sheet'!$A$2:$Z$2603,25,FALSE))</f>
        <v/>
      </c>
      <c r="P2592" s="39" t="str">
        <f>IF($A2592 = "", "", IF(OR(VLOOKUP($A2592,'Student reference sheet'!$A$2:$V$2400,8,FALSE) = "R",  VLOOKUP($A2592,'Student reference sheet'!$A$2:$V$2400,8,FALSE) = "L"), "X", ""))</f>
        <v/>
      </c>
      <c r="Q2592" s="39" t="str">
        <f>IF($A2592 ="", "", VLOOKUP($A2592, 'Student reference sheet'!$A$2:$V$2603,22,FALSE))</f>
        <v/>
      </c>
      <c r="R2592" s="39" t="str">
        <f>IF($A2592 &lt;&gt; "",VLOOKUP($A2592,'Student reference sheet'!$A$2:$V$2329, 5,FALSE), "")</f>
        <v/>
      </c>
      <c r="S2592" s="39" t="str">
        <f>IF($A2592 &lt;&gt; "",VLOOKUP($A2592,'Student reference sheet'!$A$2:$V$2329, 6,FALSE), "")</f>
        <v/>
      </c>
      <c r="T2592" s="30" t="str">
        <f>IF($A2592 = "","",
IF(VLOOKUP($A2592,'Student reference sheet'!$A$2:$V$2329, 10,FALSE) = "Y", "Hispanic",
IF(VLOOKUP($A2592,'Student reference sheet'!$A$2:$V$2329,11,FALSE) &lt;&gt; "",
IF(VLOOKUP($A2592,'Student reference sheet'!$A$2:$V$2329,11,FALSE) = "UNK", "Unknown", VLOOKUP(VALUE(VLOOKUP($A2592,'Student reference sheet'!$A$2:$V$2329,11,FALSE)),'Ethnicity Reference'!$A$2:$B$22,2,FALSE)),
IF(VLOOKUP($A2592,'Student reference sheet'!$A$2:$V$2329,9,FALSE) &lt;&gt; "", VLOOKUP(VALUE(VLOOKUP($A2592,'Student reference sheet'!$A$2:$V$2329,9,FALSE)),'Ethnicity Reference'!$A$2:$B$22,2,FALSE),"Unknown"))))</f>
        <v/>
      </c>
      <c r="U2592" s="35"/>
    </row>
    <row r="2593" spans="1:21" ht="15.75">
      <c r="A2593" s="47"/>
      <c r="B2593" s="33"/>
      <c r="C2593" s="39" t="str">
        <f>IF($A2593 &lt;&gt; "",VLOOKUP($A2593,'Student reference sheet'!$A$2:$V$2329, 3,FALSE), "")</f>
        <v/>
      </c>
      <c r="D2593" s="39" t="str">
        <f>IF($A2593 &lt;&gt; "",VLOOKUP($A2593,'Student reference sheet'!$A$2:$V$2329, 2,FALSE), "")</f>
        <v/>
      </c>
      <c r="E2593" s="35"/>
      <c r="F2593" s="34"/>
      <c r="G2593" s="40" t="str">
        <f t="shared" ca="1" si="123"/>
        <v/>
      </c>
      <c r="H2593" s="40" t="str">
        <f t="shared" ca="1" si="124"/>
        <v/>
      </c>
      <c r="I2593" s="36" t="str">
        <f>IF($A2593 = "", "",
IF(COUNTIF(MINIMUM_DAY_DATES[], Attendance!J2593) &gt; 0, VLOOKUP(Attendance!$G2593,MINIMUM_DAY_PERIOD_SCHEDULE[], 2,TRUE),
IF(COUNTIF(RALLY_DATES[], Attendance!J2593) &gt; 0, VLOOKUP(Attendance!$G2593,RALLY_PERIOD_SCHEDULE[], 2,TRUE),
IF(WEEKDAY(Attendance!$J2593) = 2,
       IF(COUNTIF(FINALS_WEEK_MONDAY_DATE[],Attendance!$J2593) &gt; 0, VLOOKUP(Attendance!$G2593,FINALS_WEEK_MONDAY_PERIOD_SCHEDULE[],2,TRUE),
       VLOOKUP(Attendance!$G2593,REGULAR_WEEK_SCHEDULE[],6,TRUE)),
IF(WEEKDAY($J2593) = 3,
       IF(COUNTIF(FINALS_WEEK_TUESDAY_DATE[],Attendance!$J2593) &gt; 0, VLOOKUP(Attendance!$G2593,FINALS_WEEK_TUESDAY_PERIOD_SCHEDULE[],2,TRUE),
       VLOOKUP(Attendance!$G2593,REGULAR_WEEK_SCHEDULE[[Tuesday]:[Period]],5,TRUE)),
IF(WEEKDAY(Attendance!$J2593) = 4,
        IF(COUNTIF(BLOCK_WEDNESDAY_DATES[],Attendance!$J2593) &gt; 0, VLOOKUP(Attendance!$G2593,BLOCK_WEDNESDAY_PERIOD_SCHEDULE[],2,TRUE),
        IF(COUNTIF(FINALS_WEEK_WEDNESDAY_DATE[],Attendance!$J2593) &gt; 0, VLOOKUP(Attendance!$G2593,FINALS_WEEK_WEDNESDAY_PERIOD_SCHEDULE[],2,TRUE),
       VLOOKUP(Attendance!$G2593,REGULAR_WEEK_SCHEDULE[[Wednesday]:[Period]],4,TRUE))),
IF(WEEKDAY($J2593) = 5,
       IF(COUNTIF(BLOCK_THURSDAY_DATES[],Attendance!$J2593) &gt; 0, VLOOKUP(Attendance!$G2593,BLOCK_THURSDAY_PERIOD_SCHEDULE[],2,TRUE),
       IF(COUNTIF(FINALS_WEEK_THURSDAY_DATE[],Attendance!$J2593) &gt; 0, VLOOKUP(Attendance!$G2593,FINALS_WEEK_THURSDAY_PERIOD_SCHEDULE[],2,TRUE),
       VLOOKUP(Attendance!$G2593,REGULAR_WEEK_SCHEDULE[[Thursday]:[Period]],3,TRUE))),
IF(WEEKDAY(Attendance!$J2593) = 6,
       IF(COUNTIF(FINALS_WEEK_FRIDAY_DATE[],Attendance!$J2593) &gt; 0, VLOOKUP(Attendance!$G2593,FINALS_WEEK_FRIDAY_PERIOD_SCHEDULE[],2,TRUE),
       VLOOKUP(Attendance!$G2593,REGULAR_WEEK_SCHEDULE[[Friday]:[Period]],2,TRUE))))))))))</f>
        <v/>
      </c>
      <c r="J2593" s="41" t="str">
        <f t="shared" ca="1" si="125"/>
        <v/>
      </c>
      <c r="K2593" s="41" t="str">
        <f>IF($A2593 &lt;&gt; "",VLOOKUP($A2593,'Student reference sheet'!$A$2:$V$2329, 7,FALSE), "")</f>
        <v/>
      </c>
      <c r="L2593" s="30" t="str">
        <f>IF($A2593 ="", "", VLOOKUP($A2593, 'Student reference sheet'!$A$2:$Z$2603,23,FALSE))</f>
        <v/>
      </c>
      <c r="M2593" s="30" t="str">
        <f>IF($A2593 ="", "", VLOOKUP($A2593, 'Student reference sheet'!$A$2:$Z$2603,24,FALSE))</f>
        <v/>
      </c>
      <c r="N2593" s="30" t="str">
        <f>IF($A2593 ="", "", VLOOKUP($A2593, 'Student reference sheet'!$A$2:$Z$2603,26,FALSE))</f>
        <v/>
      </c>
      <c r="O2593" s="30" t="str">
        <f>IF($A2593 ="", "", VLOOKUP($A2593, 'Student reference sheet'!$A$2:$Z$2603,25,FALSE))</f>
        <v/>
      </c>
      <c r="P2593" s="39" t="str">
        <f>IF($A2593 = "", "", IF(OR(VLOOKUP($A2593,'Student reference sheet'!$A$2:$V$2400,8,FALSE) = "R",  VLOOKUP($A2593,'Student reference sheet'!$A$2:$V$2400,8,FALSE) = "L"), "X", ""))</f>
        <v/>
      </c>
      <c r="Q2593" s="39" t="str">
        <f>IF($A2593 ="", "", VLOOKUP($A2593, 'Student reference sheet'!$A$2:$V$2603,22,FALSE))</f>
        <v/>
      </c>
      <c r="R2593" s="39" t="str">
        <f>IF($A2593 &lt;&gt; "",VLOOKUP($A2593,'Student reference sheet'!$A$2:$V$2329, 5,FALSE), "")</f>
        <v/>
      </c>
      <c r="S2593" s="39" t="str">
        <f>IF($A2593 &lt;&gt; "",VLOOKUP($A2593,'Student reference sheet'!$A$2:$V$2329, 6,FALSE), "")</f>
        <v/>
      </c>
      <c r="T2593" s="30" t="str">
        <f>IF($A2593 = "","",
IF(VLOOKUP($A2593,'Student reference sheet'!$A$2:$V$2329, 10,FALSE) = "Y", "Hispanic",
IF(VLOOKUP($A2593,'Student reference sheet'!$A$2:$V$2329,11,FALSE) &lt;&gt; "",
IF(VLOOKUP($A2593,'Student reference sheet'!$A$2:$V$2329,11,FALSE) = "UNK", "Unknown", VLOOKUP(VALUE(VLOOKUP($A2593,'Student reference sheet'!$A$2:$V$2329,11,FALSE)),'Ethnicity Reference'!$A$2:$B$22,2,FALSE)),
IF(VLOOKUP($A2593,'Student reference sheet'!$A$2:$V$2329,9,FALSE) &lt;&gt; "", VLOOKUP(VALUE(VLOOKUP($A2593,'Student reference sheet'!$A$2:$V$2329,9,FALSE)),'Ethnicity Reference'!$A$2:$B$22,2,FALSE),"Unknown"))))</f>
        <v/>
      </c>
      <c r="U2593" s="35"/>
    </row>
    <row r="2594" spans="1:21" ht="15.75">
      <c r="A2594" s="47"/>
      <c r="B2594" s="33"/>
      <c r="C2594" s="39" t="str">
        <f>IF($A2594 &lt;&gt; "",VLOOKUP($A2594,'Student reference sheet'!$A$2:$V$2329, 3,FALSE), "")</f>
        <v/>
      </c>
      <c r="D2594" s="39" t="str">
        <f>IF($A2594 &lt;&gt; "",VLOOKUP($A2594,'Student reference sheet'!$A$2:$V$2329, 2,FALSE), "")</f>
        <v/>
      </c>
      <c r="E2594" s="35"/>
      <c r="F2594" s="34"/>
      <c r="G2594" s="40" t="str">
        <f t="shared" ca="1" si="123"/>
        <v/>
      </c>
      <c r="H2594" s="40" t="str">
        <f t="shared" ca="1" si="124"/>
        <v/>
      </c>
      <c r="I2594" s="36" t="str">
        <f>IF($A2594 = "", "",
IF(COUNTIF(MINIMUM_DAY_DATES[], Attendance!J2594) &gt; 0, VLOOKUP(Attendance!$G2594,MINIMUM_DAY_PERIOD_SCHEDULE[], 2,TRUE),
IF(COUNTIF(RALLY_DATES[], Attendance!J2594) &gt; 0, VLOOKUP(Attendance!$G2594,RALLY_PERIOD_SCHEDULE[], 2,TRUE),
IF(WEEKDAY(Attendance!$J2594) = 2,
       IF(COUNTIF(FINALS_WEEK_MONDAY_DATE[],Attendance!$J2594) &gt; 0, VLOOKUP(Attendance!$G2594,FINALS_WEEK_MONDAY_PERIOD_SCHEDULE[],2,TRUE),
       VLOOKUP(Attendance!$G2594,REGULAR_WEEK_SCHEDULE[],6,TRUE)),
IF(WEEKDAY($J2594) = 3,
       IF(COUNTIF(FINALS_WEEK_TUESDAY_DATE[],Attendance!$J2594) &gt; 0, VLOOKUP(Attendance!$G2594,FINALS_WEEK_TUESDAY_PERIOD_SCHEDULE[],2,TRUE),
       VLOOKUP(Attendance!$G2594,REGULAR_WEEK_SCHEDULE[[Tuesday]:[Period]],5,TRUE)),
IF(WEEKDAY(Attendance!$J2594) = 4,
        IF(COUNTIF(BLOCK_WEDNESDAY_DATES[],Attendance!$J2594) &gt; 0, VLOOKUP(Attendance!$G2594,BLOCK_WEDNESDAY_PERIOD_SCHEDULE[],2,TRUE),
        IF(COUNTIF(FINALS_WEEK_WEDNESDAY_DATE[],Attendance!$J2594) &gt; 0, VLOOKUP(Attendance!$G2594,FINALS_WEEK_WEDNESDAY_PERIOD_SCHEDULE[],2,TRUE),
       VLOOKUP(Attendance!$G2594,REGULAR_WEEK_SCHEDULE[[Wednesday]:[Period]],4,TRUE))),
IF(WEEKDAY($J2594) = 5,
       IF(COUNTIF(BLOCK_THURSDAY_DATES[],Attendance!$J2594) &gt; 0, VLOOKUP(Attendance!$G2594,BLOCK_THURSDAY_PERIOD_SCHEDULE[],2,TRUE),
       IF(COUNTIF(FINALS_WEEK_THURSDAY_DATE[],Attendance!$J2594) &gt; 0, VLOOKUP(Attendance!$G2594,FINALS_WEEK_THURSDAY_PERIOD_SCHEDULE[],2,TRUE),
       VLOOKUP(Attendance!$G2594,REGULAR_WEEK_SCHEDULE[[Thursday]:[Period]],3,TRUE))),
IF(WEEKDAY(Attendance!$J2594) = 6,
       IF(COUNTIF(FINALS_WEEK_FRIDAY_DATE[],Attendance!$J2594) &gt; 0, VLOOKUP(Attendance!$G2594,FINALS_WEEK_FRIDAY_PERIOD_SCHEDULE[],2,TRUE),
       VLOOKUP(Attendance!$G2594,REGULAR_WEEK_SCHEDULE[[Friday]:[Period]],2,TRUE))))))))))</f>
        <v/>
      </c>
      <c r="J2594" s="41" t="str">
        <f t="shared" ca="1" si="125"/>
        <v/>
      </c>
      <c r="K2594" s="41" t="str">
        <f>IF($A2594 &lt;&gt; "",VLOOKUP($A2594,'Student reference sheet'!$A$2:$V$2329, 7,FALSE), "")</f>
        <v/>
      </c>
      <c r="L2594" s="30" t="str">
        <f>IF($A2594 ="", "", VLOOKUP($A2594, 'Student reference sheet'!$A$2:$Z$2603,23,FALSE))</f>
        <v/>
      </c>
      <c r="M2594" s="30" t="str">
        <f>IF($A2594 ="", "", VLOOKUP($A2594, 'Student reference sheet'!$A$2:$Z$2603,24,FALSE))</f>
        <v/>
      </c>
      <c r="N2594" s="30" t="str">
        <f>IF($A2594 ="", "", VLOOKUP($A2594, 'Student reference sheet'!$A$2:$Z$2603,26,FALSE))</f>
        <v/>
      </c>
      <c r="O2594" s="30" t="str">
        <f>IF($A2594 ="", "", VLOOKUP($A2594, 'Student reference sheet'!$A$2:$Z$2603,25,FALSE))</f>
        <v/>
      </c>
      <c r="P2594" s="39" t="str">
        <f>IF($A2594 = "", "", IF(OR(VLOOKUP($A2594,'Student reference sheet'!$A$2:$V$2400,8,FALSE) = "R",  VLOOKUP($A2594,'Student reference sheet'!$A$2:$V$2400,8,FALSE) = "L"), "X", ""))</f>
        <v/>
      </c>
      <c r="Q2594" s="39" t="str">
        <f>IF($A2594 ="", "", VLOOKUP($A2594, 'Student reference sheet'!$A$2:$V$2603,22,FALSE))</f>
        <v/>
      </c>
      <c r="R2594" s="39" t="str">
        <f>IF($A2594 &lt;&gt; "",VLOOKUP($A2594,'Student reference sheet'!$A$2:$V$2329, 5,FALSE), "")</f>
        <v/>
      </c>
      <c r="S2594" s="39" t="str">
        <f>IF($A2594 &lt;&gt; "",VLOOKUP($A2594,'Student reference sheet'!$A$2:$V$2329, 6,FALSE), "")</f>
        <v/>
      </c>
      <c r="T2594" s="30" t="str">
        <f>IF($A2594 = "","",
IF(VLOOKUP($A2594,'Student reference sheet'!$A$2:$V$2329, 10,FALSE) = "Y", "Hispanic",
IF(VLOOKUP($A2594,'Student reference sheet'!$A$2:$V$2329,11,FALSE) &lt;&gt; "",
IF(VLOOKUP($A2594,'Student reference sheet'!$A$2:$V$2329,11,FALSE) = "UNK", "Unknown", VLOOKUP(VALUE(VLOOKUP($A2594,'Student reference sheet'!$A$2:$V$2329,11,FALSE)),'Ethnicity Reference'!$A$2:$B$22,2,FALSE)),
IF(VLOOKUP($A2594,'Student reference sheet'!$A$2:$V$2329,9,FALSE) &lt;&gt; "", VLOOKUP(VALUE(VLOOKUP($A2594,'Student reference sheet'!$A$2:$V$2329,9,FALSE)),'Ethnicity Reference'!$A$2:$B$22,2,FALSE),"Unknown"))))</f>
        <v/>
      </c>
      <c r="U2594" s="35"/>
    </row>
    <row r="2595" spans="1:21" ht="15.75">
      <c r="A2595" s="47"/>
      <c r="B2595" s="33"/>
      <c r="C2595" s="39" t="str">
        <f>IF($A2595 &lt;&gt; "",VLOOKUP($A2595,'Student reference sheet'!$A$2:$V$2329, 3,FALSE), "")</f>
        <v/>
      </c>
      <c r="D2595" s="39" t="str">
        <f>IF($A2595 &lt;&gt; "",VLOOKUP($A2595,'Student reference sheet'!$A$2:$V$2329, 2,FALSE), "")</f>
        <v/>
      </c>
      <c r="E2595" s="35"/>
      <c r="F2595" s="34"/>
      <c r="G2595" s="40" t="str">
        <f t="shared" ca="1" si="123"/>
        <v/>
      </c>
      <c r="H2595" s="40" t="str">
        <f t="shared" ca="1" si="124"/>
        <v/>
      </c>
      <c r="I2595" s="36" t="str">
        <f>IF($A2595 = "", "",
IF(COUNTIF(MINIMUM_DAY_DATES[], Attendance!J2595) &gt; 0, VLOOKUP(Attendance!$G2595,MINIMUM_DAY_PERIOD_SCHEDULE[], 2,TRUE),
IF(COUNTIF(RALLY_DATES[], Attendance!J2595) &gt; 0, VLOOKUP(Attendance!$G2595,RALLY_PERIOD_SCHEDULE[], 2,TRUE),
IF(WEEKDAY(Attendance!$J2595) = 2,
       IF(COUNTIF(FINALS_WEEK_MONDAY_DATE[],Attendance!$J2595) &gt; 0, VLOOKUP(Attendance!$G2595,FINALS_WEEK_MONDAY_PERIOD_SCHEDULE[],2,TRUE),
       VLOOKUP(Attendance!$G2595,REGULAR_WEEK_SCHEDULE[],6,TRUE)),
IF(WEEKDAY($J2595) = 3,
       IF(COUNTIF(FINALS_WEEK_TUESDAY_DATE[],Attendance!$J2595) &gt; 0, VLOOKUP(Attendance!$G2595,FINALS_WEEK_TUESDAY_PERIOD_SCHEDULE[],2,TRUE),
       VLOOKUP(Attendance!$G2595,REGULAR_WEEK_SCHEDULE[[Tuesday]:[Period]],5,TRUE)),
IF(WEEKDAY(Attendance!$J2595) = 4,
        IF(COUNTIF(BLOCK_WEDNESDAY_DATES[],Attendance!$J2595) &gt; 0, VLOOKUP(Attendance!$G2595,BLOCK_WEDNESDAY_PERIOD_SCHEDULE[],2,TRUE),
        IF(COUNTIF(FINALS_WEEK_WEDNESDAY_DATE[],Attendance!$J2595) &gt; 0, VLOOKUP(Attendance!$G2595,FINALS_WEEK_WEDNESDAY_PERIOD_SCHEDULE[],2,TRUE),
       VLOOKUP(Attendance!$G2595,REGULAR_WEEK_SCHEDULE[[Wednesday]:[Period]],4,TRUE))),
IF(WEEKDAY($J2595) = 5,
       IF(COUNTIF(BLOCK_THURSDAY_DATES[],Attendance!$J2595) &gt; 0, VLOOKUP(Attendance!$G2595,BLOCK_THURSDAY_PERIOD_SCHEDULE[],2,TRUE),
       IF(COUNTIF(FINALS_WEEK_THURSDAY_DATE[],Attendance!$J2595) &gt; 0, VLOOKUP(Attendance!$G2595,FINALS_WEEK_THURSDAY_PERIOD_SCHEDULE[],2,TRUE),
       VLOOKUP(Attendance!$G2595,REGULAR_WEEK_SCHEDULE[[Thursday]:[Period]],3,TRUE))),
IF(WEEKDAY(Attendance!$J2595) = 6,
       IF(COUNTIF(FINALS_WEEK_FRIDAY_DATE[],Attendance!$J2595) &gt; 0, VLOOKUP(Attendance!$G2595,FINALS_WEEK_FRIDAY_PERIOD_SCHEDULE[],2,TRUE),
       VLOOKUP(Attendance!$G2595,REGULAR_WEEK_SCHEDULE[[Friday]:[Period]],2,TRUE))))))))))</f>
        <v/>
      </c>
      <c r="J2595" s="41" t="str">
        <f t="shared" ca="1" si="125"/>
        <v/>
      </c>
      <c r="K2595" s="41" t="str">
        <f>IF($A2595 &lt;&gt; "",VLOOKUP($A2595,'Student reference sheet'!$A$2:$V$2329, 7,FALSE), "")</f>
        <v/>
      </c>
      <c r="L2595" s="30" t="str">
        <f>IF($A2595 ="", "", VLOOKUP($A2595, 'Student reference sheet'!$A$2:$Z$2603,23,FALSE))</f>
        <v/>
      </c>
      <c r="M2595" s="30" t="str">
        <f>IF($A2595 ="", "", VLOOKUP($A2595, 'Student reference sheet'!$A$2:$Z$2603,24,FALSE))</f>
        <v/>
      </c>
      <c r="N2595" s="30" t="str">
        <f>IF($A2595 ="", "", VLOOKUP($A2595, 'Student reference sheet'!$A$2:$Z$2603,26,FALSE))</f>
        <v/>
      </c>
      <c r="O2595" s="30" t="str">
        <f>IF($A2595 ="", "", VLOOKUP($A2595, 'Student reference sheet'!$A$2:$Z$2603,25,FALSE))</f>
        <v/>
      </c>
      <c r="P2595" s="39" t="str">
        <f>IF($A2595 = "", "", IF(OR(VLOOKUP($A2595,'Student reference sheet'!$A$2:$V$2400,8,FALSE) = "R",  VLOOKUP($A2595,'Student reference sheet'!$A$2:$V$2400,8,FALSE) = "L"), "X", ""))</f>
        <v/>
      </c>
      <c r="Q2595" s="39" t="str">
        <f>IF($A2595 ="", "", VLOOKUP($A2595, 'Student reference sheet'!$A$2:$V$2603,22,FALSE))</f>
        <v/>
      </c>
      <c r="R2595" s="39" t="str">
        <f>IF($A2595 &lt;&gt; "",VLOOKUP($A2595,'Student reference sheet'!$A$2:$V$2329, 5,FALSE), "")</f>
        <v/>
      </c>
      <c r="S2595" s="39" t="str">
        <f>IF($A2595 &lt;&gt; "",VLOOKUP($A2595,'Student reference sheet'!$A$2:$V$2329, 6,FALSE), "")</f>
        <v/>
      </c>
      <c r="T2595" s="30" t="str">
        <f>IF($A2595 = "","",
IF(VLOOKUP($A2595,'Student reference sheet'!$A$2:$V$2329, 10,FALSE) = "Y", "Hispanic",
IF(VLOOKUP($A2595,'Student reference sheet'!$A$2:$V$2329,11,FALSE) &lt;&gt; "",
IF(VLOOKUP($A2595,'Student reference sheet'!$A$2:$V$2329,11,FALSE) = "UNK", "Unknown", VLOOKUP(VALUE(VLOOKUP($A2595,'Student reference sheet'!$A$2:$V$2329,11,FALSE)),'Ethnicity Reference'!$A$2:$B$22,2,FALSE)),
IF(VLOOKUP($A2595,'Student reference sheet'!$A$2:$V$2329,9,FALSE) &lt;&gt; "", VLOOKUP(VALUE(VLOOKUP($A2595,'Student reference sheet'!$A$2:$V$2329,9,FALSE)),'Ethnicity Reference'!$A$2:$B$22,2,FALSE),"Unknown"))))</f>
        <v/>
      </c>
      <c r="U2595" s="35"/>
    </row>
    <row r="2596" spans="1:21" ht="15.75">
      <c r="A2596" s="47"/>
      <c r="B2596" s="33"/>
      <c r="C2596" s="39" t="str">
        <f>IF($A2596 &lt;&gt; "",VLOOKUP($A2596,'Student reference sheet'!$A$2:$V$2329, 3,FALSE), "")</f>
        <v/>
      </c>
      <c r="D2596" s="39" t="str">
        <f>IF($A2596 &lt;&gt; "",VLOOKUP($A2596,'Student reference sheet'!$A$2:$V$2329, 2,FALSE), "")</f>
        <v/>
      </c>
      <c r="E2596" s="35"/>
      <c r="F2596" s="34"/>
      <c r="G2596" s="40" t="str">
        <f t="shared" ca="1" si="123"/>
        <v/>
      </c>
      <c r="H2596" s="40" t="str">
        <f t="shared" ca="1" si="124"/>
        <v/>
      </c>
      <c r="I2596" s="36" t="str">
        <f>IF($A2596 = "", "",
IF(COUNTIF(MINIMUM_DAY_DATES[], Attendance!J2596) &gt; 0, VLOOKUP(Attendance!$G2596,MINIMUM_DAY_PERIOD_SCHEDULE[], 2,TRUE),
IF(COUNTIF(RALLY_DATES[], Attendance!J2596) &gt; 0, VLOOKUP(Attendance!$G2596,RALLY_PERIOD_SCHEDULE[], 2,TRUE),
IF(WEEKDAY(Attendance!$J2596) = 2,
       IF(COUNTIF(FINALS_WEEK_MONDAY_DATE[],Attendance!$J2596) &gt; 0, VLOOKUP(Attendance!$G2596,FINALS_WEEK_MONDAY_PERIOD_SCHEDULE[],2,TRUE),
       VLOOKUP(Attendance!$G2596,REGULAR_WEEK_SCHEDULE[],6,TRUE)),
IF(WEEKDAY($J2596) = 3,
       IF(COUNTIF(FINALS_WEEK_TUESDAY_DATE[],Attendance!$J2596) &gt; 0, VLOOKUP(Attendance!$G2596,FINALS_WEEK_TUESDAY_PERIOD_SCHEDULE[],2,TRUE),
       VLOOKUP(Attendance!$G2596,REGULAR_WEEK_SCHEDULE[[Tuesday]:[Period]],5,TRUE)),
IF(WEEKDAY(Attendance!$J2596) = 4,
        IF(COUNTIF(BLOCK_WEDNESDAY_DATES[],Attendance!$J2596) &gt; 0, VLOOKUP(Attendance!$G2596,BLOCK_WEDNESDAY_PERIOD_SCHEDULE[],2,TRUE),
        IF(COUNTIF(FINALS_WEEK_WEDNESDAY_DATE[],Attendance!$J2596) &gt; 0, VLOOKUP(Attendance!$G2596,FINALS_WEEK_WEDNESDAY_PERIOD_SCHEDULE[],2,TRUE),
       VLOOKUP(Attendance!$G2596,REGULAR_WEEK_SCHEDULE[[Wednesday]:[Period]],4,TRUE))),
IF(WEEKDAY($J2596) = 5,
       IF(COUNTIF(BLOCK_THURSDAY_DATES[],Attendance!$J2596) &gt; 0, VLOOKUP(Attendance!$G2596,BLOCK_THURSDAY_PERIOD_SCHEDULE[],2,TRUE),
       IF(COUNTIF(FINALS_WEEK_THURSDAY_DATE[],Attendance!$J2596) &gt; 0, VLOOKUP(Attendance!$G2596,FINALS_WEEK_THURSDAY_PERIOD_SCHEDULE[],2,TRUE),
       VLOOKUP(Attendance!$G2596,REGULAR_WEEK_SCHEDULE[[Thursday]:[Period]],3,TRUE))),
IF(WEEKDAY(Attendance!$J2596) = 6,
       IF(COUNTIF(FINALS_WEEK_FRIDAY_DATE[],Attendance!$J2596) &gt; 0, VLOOKUP(Attendance!$G2596,FINALS_WEEK_FRIDAY_PERIOD_SCHEDULE[],2,TRUE),
       VLOOKUP(Attendance!$G2596,REGULAR_WEEK_SCHEDULE[[Friday]:[Period]],2,TRUE))))))))))</f>
        <v/>
      </c>
      <c r="J2596" s="41" t="str">
        <f t="shared" ca="1" si="125"/>
        <v/>
      </c>
      <c r="K2596" s="41" t="str">
        <f>IF($A2596 &lt;&gt; "",VLOOKUP($A2596,'Student reference sheet'!$A$2:$V$2329, 7,FALSE), "")</f>
        <v/>
      </c>
      <c r="L2596" s="30" t="str">
        <f>IF($A2596 ="", "", VLOOKUP($A2596, 'Student reference sheet'!$A$2:$Z$2603,23,FALSE))</f>
        <v/>
      </c>
      <c r="M2596" s="30" t="str">
        <f>IF($A2596 ="", "", VLOOKUP($A2596, 'Student reference sheet'!$A$2:$Z$2603,24,FALSE))</f>
        <v/>
      </c>
      <c r="N2596" s="30" t="str">
        <f>IF($A2596 ="", "", VLOOKUP($A2596, 'Student reference sheet'!$A$2:$Z$2603,26,FALSE))</f>
        <v/>
      </c>
      <c r="O2596" s="30" t="str">
        <f>IF($A2596 ="", "", VLOOKUP($A2596, 'Student reference sheet'!$A$2:$Z$2603,25,FALSE))</f>
        <v/>
      </c>
      <c r="P2596" s="39" t="str">
        <f>IF($A2596 = "", "", IF(OR(VLOOKUP($A2596,'Student reference sheet'!$A$2:$V$2400,8,FALSE) = "R",  VLOOKUP($A2596,'Student reference sheet'!$A$2:$V$2400,8,FALSE) = "L"), "X", ""))</f>
        <v/>
      </c>
      <c r="Q2596" s="39" t="str">
        <f>IF($A2596 ="", "", VLOOKUP($A2596, 'Student reference sheet'!$A$2:$V$2603,22,FALSE))</f>
        <v/>
      </c>
      <c r="R2596" s="39" t="str">
        <f>IF($A2596 &lt;&gt; "",VLOOKUP($A2596,'Student reference sheet'!$A$2:$V$2329, 5,FALSE), "")</f>
        <v/>
      </c>
      <c r="S2596" s="39" t="str">
        <f>IF($A2596 &lt;&gt; "",VLOOKUP($A2596,'Student reference sheet'!$A$2:$V$2329, 6,FALSE), "")</f>
        <v/>
      </c>
      <c r="T2596" s="30" t="str">
        <f>IF($A2596 = "","",
IF(VLOOKUP($A2596,'Student reference sheet'!$A$2:$V$2329, 10,FALSE) = "Y", "Hispanic",
IF(VLOOKUP($A2596,'Student reference sheet'!$A$2:$V$2329,11,FALSE) &lt;&gt; "",
IF(VLOOKUP($A2596,'Student reference sheet'!$A$2:$V$2329,11,FALSE) = "UNK", "Unknown", VLOOKUP(VALUE(VLOOKUP($A2596,'Student reference sheet'!$A$2:$V$2329,11,FALSE)),'Ethnicity Reference'!$A$2:$B$22,2,FALSE)),
IF(VLOOKUP($A2596,'Student reference sheet'!$A$2:$V$2329,9,FALSE) &lt;&gt; "", VLOOKUP(VALUE(VLOOKUP($A2596,'Student reference sheet'!$A$2:$V$2329,9,FALSE)),'Ethnicity Reference'!$A$2:$B$22,2,FALSE),"Unknown"))))</f>
        <v/>
      </c>
      <c r="U2596" s="35"/>
    </row>
    <row r="2597" spans="1:21" ht="15.75">
      <c r="A2597" s="47"/>
      <c r="B2597" s="33"/>
      <c r="C2597" s="39" t="str">
        <f>IF($A2597 &lt;&gt; "",VLOOKUP($A2597,'Student reference sheet'!$A$2:$V$2329, 3,FALSE), "")</f>
        <v/>
      </c>
      <c r="D2597" s="39" t="str">
        <f>IF($A2597 &lt;&gt; "",VLOOKUP($A2597,'Student reference sheet'!$A$2:$V$2329, 2,FALSE), "")</f>
        <v/>
      </c>
      <c r="E2597" s="35"/>
      <c r="F2597" s="34"/>
      <c r="G2597" s="40" t="str">
        <f t="shared" ca="1" si="123"/>
        <v/>
      </c>
      <c r="H2597" s="40" t="str">
        <f t="shared" ca="1" si="124"/>
        <v/>
      </c>
      <c r="I2597" s="36" t="str">
        <f>IF($A2597 = "", "",
IF(COUNTIF(MINIMUM_DAY_DATES[], Attendance!J2597) &gt; 0, VLOOKUP(Attendance!$G2597,MINIMUM_DAY_PERIOD_SCHEDULE[], 2,TRUE),
IF(COUNTIF(RALLY_DATES[], Attendance!J2597) &gt; 0, VLOOKUP(Attendance!$G2597,RALLY_PERIOD_SCHEDULE[], 2,TRUE),
IF(WEEKDAY(Attendance!$J2597) = 2,
       IF(COUNTIF(FINALS_WEEK_MONDAY_DATE[],Attendance!$J2597) &gt; 0, VLOOKUP(Attendance!$G2597,FINALS_WEEK_MONDAY_PERIOD_SCHEDULE[],2,TRUE),
       VLOOKUP(Attendance!$G2597,REGULAR_WEEK_SCHEDULE[],6,TRUE)),
IF(WEEKDAY($J2597) = 3,
       IF(COUNTIF(FINALS_WEEK_TUESDAY_DATE[],Attendance!$J2597) &gt; 0, VLOOKUP(Attendance!$G2597,FINALS_WEEK_TUESDAY_PERIOD_SCHEDULE[],2,TRUE),
       VLOOKUP(Attendance!$G2597,REGULAR_WEEK_SCHEDULE[[Tuesday]:[Period]],5,TRUE)),
IF(WEEKDAY(Attendance!$J2597) = 4,
        IF(COUNTIF(BLOCK_WEDNESDAY_DATES[],Attendance!$J2597) &gt; 0, VLOOKUP(Attendance!$G2597,BLOCK_WEDNESDAY_PERIOD_SCHEDULE[],2,TRUE),
        IF(COUNTIF(FINALS_WEEK_WEDNESDAY_DATE[],Attendance!$J2597) &gt; 0, VLOOKUP(Attendance!$G2597,FINALS_WEEK_WEDNESDAY_PERIOD_SCHEDULE[],2,TRUE),
       VLOOKUP(Attendance!$G2597,REGULAR_WEEK_SCHEDULE[[Wednesday]:[Period]],4,TRUE))),
IF(WEEKDAY($J2597) = 5,
       IF(COUNTIF(BLOCK_THURSDAY_DATES[],Attendance!$J2597) &gt; 0, VLOOKUP(Attendance!$G2597,BLOCK_THURSDAY_PERIOD_SCHEDULE[],2,TRUE),
       IF(COUNTIF(FINALS_WEEK_THURSDAY_DATE[],Attendance!$J2597) &gt; 0, VLOOKUP(Attendance!$G2597,FINALS_WEEK_THURSDAY_PERIOD_SCHEDULE[],2,TRUE),
       VLOOKUP(Attendance!$G2597,REGULAR_WEEK_SCHEDULE[[Thursday]:[Period]],3,TRUE))),
IF(WEEKDAY(Attendance!$J2597) = 6,
       IF(COUNTIF(FINALS_WEEK_FRIDAY_DATE[],Attendance!$J2597) &gt; 0, VLOOKUP(Attendance!$G2597,FINALS_WEEK_FRIDAY_PERIOD_SCHEDULE[],2,TRUE),
       VLOOKUP(Attendance!$G2597,REGULAR_WEEK_SCHEDULE[[Friday]:[Period]],2,TRUE))))))))))</f>
        <v/>
      </c>
      <c r="J2597" s="41" t="str">
        <f t="shared" ca="1" si="125"/>
        <v/>
      </c>
      <c r="K2597" s="41" t="str">
        <f>IF($A2597 &lt;&gt; "",VLOOKUP($A2597,'Student reference sheet'!$A$2:$V$2329, 7,FALSE), "")</f>
        <v/>
      </c>
      <c r="L2597" s="30" t="str">
        <f>IF($A2597 ="", "", VLOOKUP($A2597, 'Student reference sheet'!$A$2:$Z$2603,23,FALSE))</f>
        <v/>
      </c>
      <c r="M2597" s="30" t="str">
        <f>IF($A2597 ="", "", VLOOKUP($A2597, 'Student reference sheet'!$A$2:$Z$2603,24,FALSE))</f>
        <v/>
      </c>
      <c r="N2597" s="30" t="str">
        <f>IF($A2597 ="", "", VLOOKUP($A2597, 'Student reference sheet'!$A$2:$Z$2603,26,FALSE))</f>
        <v/>
      </c>
      <c r="O2597" s="30" t="str">
        <f>IF($A2597 ="", "", VLOOKUP($A2597, 'Student reference sheet'!$A$2:$Z$2603,25,FALSE))</f>
        <v/>
      </c>
      <c r="P2597" s="39" t="str">
        <f>IF($A2597 = "", "", IF(OR(VLOOKUP($A2597,'Student reference sheet'!$A$2:$V$2400,8,FALSE) = "R",  VLOOKUP($A2597,'Student reference sheet'!$A$2:$V$2400,8,FALSE) = "L"), "X", ""))</f>
        <v/>
      </c>
      <c r="Q2597" s="39" t="str">
        <f>IF($A2597 ="", "", VLOOKUP($A2597, 'Student reference sheet'!$A$2:$V$2603,22,FALSE))</f>
        <v/>
      </c>
      <c r="R2597" s="39" t="str">
        <f>IF($A2597 &lt;&gt; "",VLOOKUP($A2597,'Student reference sheet'!$A$2:$V$2329, 5,FALSE), "")</f>
        <v/>
      </c>
      <c r="S2597" s="39" t="str">
        <f>IF($A2597 &lt;&gt; "",VLOOKUP($A2597,'Student reference sheet'!$A$2:$V$2329, 6,FALSE), "")</f>
        <v/>
      </c>
      <c r="T2597" s="30" t="str">
        <f>IF($A2597 = "","",
IF(VLOOKUP($A2597,'Student reference sheet'!$A$2:$V$2329, 10,FALSE) = "Y", "Hispanic",
IF(VLOOKUP($A2597,'Student reference sheet'!$A$2:$V$2329,11,FALSE) &lt;&gt; "",
IF(VLOOKUP($A2597,'Student reference sheet'!$A$2:$V$2329,11,FALSE) = "UNK", "Unknown", VLOOKUP(VALUE(VLOOKUP($A2597,'Student reference sheet'!$A$2:$V$2329,11,FALSE)),'Ethnicity Reference'!$A$2:$B$22,2,FALSE)),
IF(VLOOKUP($A2597,'Student reference sheet'!$A$2:$V$2329,9,FALSE) &lt;&gt; "", VLOOKUP(VALUE(VLOOKUP($A2597,'Student reference sheet'!$A$2:$V$2329,9,FALSE)),'Ethnicity Reference'!$A$2:$B$22,2,FALSE),"Unknown"))))</f>
        <v/>
      </c>
      <c r="U2597" s="35"/>
    </row>
    <row r="2598" spans="1:21" ht="15.75">
      <c r="A2598" s="47"/>
      <c r="B2598" s="33"/>
      <c r="C2598" s="39" t="str">
        <f>IF($A2598 &lt;&gt; "",VLOOKUP($A2598,'Student reference sheet'!$A$2:$V$2329, 3,FALSE), "")</f>
        <v/>
      </c>
      <c r="D2598" s="39" t="str">
        <f>IF($A2598 &lt;&gt; "",VLOOKUP($A2598,'Student reference sheet'!$A$2:$V$2329, 2,FALSE), "")</f>
        <v/>
      </c>
      <c r="E2598" s="35"/>
      <c r="F2598" s="34"/>
      <c r="G2598" s="40" t="str">
        <f t="shared" ca="1" si="123"/>
        <v/>
      </c>
      <c r="H2598" s="40" t="str">
        <f t="shared" ca="1" si="124"/>
        <v/>
      </c>
      <c r="I2598" s="36" t="str">
        <f>IF($A2598 = "", "",
IF(COUNTIF(MINIMUM_DAY_DATES[], Attendance!J2598) &gt; 0, VLOOKUP(Attendance!$G2598,MINIMUM_DAY_PERIOD_SCHEDULE[], 2,TRUE),
IF(COUNTIF(RALLY_DATES[], Attendance!J2598) &gt; 0, VLOOKUP(Attendance!$G2598,RALLY_PERIOD_SCHEDULE[], 2,TRUE),
IF(WEEKDAY(Attendance!$J2598) = 2,
       IF(COUNTIF(FINALS_WEEK_MONDAY_DATE[],Attendance!$J2598) &gt; 0, VLOOKUP(Attendance!$G2598,FINALS_WEEK_MONDAY_PERIOD_SCHEDULE[],2,TRUE),
       VLOOKUP(Attendance!$G2598,REGULAR_WEEK_SCHEDULE[],6,TRUE)),
IF(WEEKDAY($J2598) = 3,
       IF(COUNTIF(FINALS_WEEK_TUESDAY_DATE[],Attendance!$J2598) &gt; 0, VLOOKUP(Attendance!$G2598,FINALS_WEEK_TUESDAY_PERIOD_SCHEDULE[],2,TRUE),
       VLOOKUP(Attendance!$G2598,REGULAR_WEEK_SCHEDULE[[Tuesday]:[Period]],5,TRUE)),
IF(WEEKDAY(Attendance!$J2598) = 4,
        IF(COUNTIF(BLOCK_WEDNESDAY_DATES[],Attendance!$J2598) &gt; 0, VLOOKUP(Attendance!$G2598,BLOCK_WEDNESDAY_PERIOD_SCHEDULE[],2,TRUE),
        IF(COUNTIF(FINALS_WEEK_WEDNESDAY_DATE[],Attendance!$J2598) &gt; 0, VLOOKUP(Attendance!$G2598,FINALS_WEEK_WEDNESDAY_PERIOD_SCHEDULE[],2,TRUE),
       VLOOKUP(Attendance!$G2598,REGULAR_WEEK_SCHEDULE[[Wednesday]:[Period]],4,TRUE))),
IF(WEEKDAY($J2598) = 5,
       IF(COUNTIF(BLOCK_THURSDAY_DATES[],Attendance!$J2598) &gt; 0, VLOOKUP(Attendance!$G2598,BLOCK_THURSDAY_PERIOD_SCHEDULE[],2,TRUE),
       IF(COUNTIF(FINALS_WEEK_THURSDAY_DATE[],Attendance!$J2598) &gt; 0, VLOOKUP(Attendance!$G2598,FINALS_WEEK_THURSDAY_PERIOD_SCHEDULE[],2,TRUE),
       VLOOKUP(Attendance!$G2598,REGULAR_WEEK_SCHEDULE[[Thursday]:[Period]],3,TRUE))),
IF(WEEKDAY(Attendance!$J2598) = 6,
       IF(COUNTIF(FINALS_WEEK_FRIDAY_DATE[],Attendance!$J2598) &gt; 0, VLOOKUP(Attendance!$G2598,FINALS_WEEK_FRIDAY_PERIOD_SCHEDULE[],2,TRUE),
       VLOOKUP(Attendance!$G2598,REGULAR_WEEK_SCHEDULE[[Friday]:[Period]],2,TRUE))))))))))</f>
        <v/>
      </c>
      <c r="J2598" s="41" t="str">
        <f t="shared" ca="1" si="125"/>
        <v/>
      </c>
      <c r="K2598" s="41" t="str">
        <f>IF($A2598 &lt;&gt; "",VLOOKUP($A2598,'Student reference sheet'!$A$2:$V$2329, 7,FALSE), "")</f>
        <v/>
      </c>
      <c r="L2598" s="30" t="str">
        <f>IF($A2598 ="", "", VLOOKUP($A2598, 'Student reference sheet'!$A$2:$Z$2603,23,FALSE))</f>
        <v/>
      </c>
      <c r="M2598" s="30" t="str">
        <f>IF($A2598 ="", "", VLOOKUP($A2598, 'Student reference sheet'!$A$2:$Z$2603,24,FALSE))</f>
        <v/>
      </c>
      <c r="N2598" s="30" t="str">
        <f>IF($A2598 ="", "", VLOOKUP($A2598, 'Student reference sheet'!$A$2:$Z$2603,26,FALSE))</f>
        <v/>
      </c>
      <c r="O2598" s="30" t="str">
        <f>IF($A2598 ="", "", VLOOKUP($A2598, 'Student reference sheet'!$A$2:$Z$2603,25,FALSE))</f>
        <v/>
      </c>
      <c r="P2598" s="39" t="str">
        <f>IF($A2598 = "", "", IF(OR(VLOOKUP($A2598,'Student reference sheet'!$A$2:$V$2400,8,FALSE) = "R",  VLOOKUP($A2598,'Student reference sheet'!$A$2:$V$2400,8,FALSE) = "L"), "X", ""))</f>
        <v/>
      </c>
      <c r="Q2598" s="39" t="str">
        <f>IF($A2598 ="", "", VLOOKUP($A2598, 'Student reference sheet'!$A$2:$V$2603,22,FALSE))</f>
        <v/>
      </c>
      <c r="R2598" s="39" t="str">
        <f>IF($A2598 &lt;&gt; "",VLOOKUP($A2598,'Student reference sheet'!$A$2:$V$2329, 5,FALSE), "")</f>
        <v/>
      </c>
      <c r="S2598" s="39" t="str">
        <f>IF($A2598 &lt;&gt; "",VLOOKUP($A2598,'Student reference sheet'!$A$2:$V$2329, 6,FALSE), "")</f>
        <v/>
      </c>
      <c r="T2598" s="30" t="str">
        <f>IF($A2598 = "","",
IF(VLOOKUP($A2598,'Student reference sheet'!$A$2:$V$2329, 10,FALSE) = "Y", "Hispanic",
IF(VLOOKUP($A2598,'Student reference sheet'!$A$2:$V$2329,11,FALSE) &lt;&gt; "",
IF(VLOOKUP($A2598,'Student reference sheet'!$A$2:$V$2329,11,FALSE) = "UNK", "Unknown", VLOOKUP(VALUE(VLOOKUP($A2598,'Student reference sheet'!$A$2:$V$2329,11,FALSE)),'Ethnicity Reference'!$A$2:$B$22,2,FALSE)),
IF(VLOOKUP($A2598,'Student reference sheet'!$A$2:$V$2329,9,FALSE) &lt;&gt; "", VLOOKUP(VALUE(VLOOKUP($A2598,'Student reference sheet'!$A$2:$V$2329,9,FALSE)),'Ethnicity Reference'!$A$2:$B$22,2,FALSE),"Unknown"))))</f>
        <v/>
      </c>
      <c r="U2598" s="35"/>
    </row>
    <row r="2599" spans="1:21" ht="15.75">
      <c r="A2599" s="47"/>
      <c r="B2599" s="33"/>
      <c r="C2599" s="39" t="str">
        <f>IF($A2599 &lt;&gt; "",VLOOKUP($A2599,'Student reference sheet'!$A$2:$V$2329, 3,FALSE), "")</f>
        <v/>
      </c>
      <c r="D2599" s="39" t="str">
        <f>IF($A2599 &lt;&gt; "",VLOOKUP($A2599,'Student reference sheet'!$A$2:$V$2329, 2,FALSE), "")</f>
        <v/>
      </c>
      <c r="E2599" s="35"/>
      <c r="F2599" s="34"/>
      <c r="G2599" s="40" t="str">
        <f t="shared" ca="1" si="123"/>
        <v/>
      </c>
      <c r="H2599" s="40" t="str">
        <f t="shared" ca="1" si="124"/>
        <v/>
      </c>
      <c r="I2599" s="36" t="str">
        <f>IF($A2599 = "", "",
IF(COUNTIF(MINIMUM_DAY_DATES[], Attendance!J2599) &gt; 0, VLOOKUP(Attendance!$G2599,MINIMUM_DAY_PERIOD_SCHEDULE[], 2,TRUE),
IF(COUNTIF(RALLY_DATES[], Attendance!J2599) &gt; 0, VLOOKUP(Attendance!$G2599,RALLY_PERIOD_SCHEDULE[], 2,TRUE),
IF(WEEKDAY(Attendance!$J2599) = 2,
       IF(COUNTIF(FINALS_WEEK_MONDAY_DATE[],Attendance!$J2599) &gt; 0, VLOOKUP(Attendance!$G2599,FINALS_WEEK_MONDAY_PERIOD_SCHEDULE[],2,TRUE),
       VLOOKUP(Attendance!$G2599,REGULAR_WEEK_SCHEDULE[],6,TRUE)),
IF(WEEKDAY($J2599) = 3,
       IF(COUNTIF(FINALS_WEEK_TUESDAY_DATE[],Attendance!$J2599) &gt; 0, VLOOKUP(Attendance!$G2599,FINALS_WEEK_TUESDAY_PERIOD_SCHEDULE[],2,TRUE),
       VLOOKUP(Attendance!$G2599,REGULAR_WEEK_SCHEDULE[[Tuesday]:[Period]],5,TRUE)),
IF(WEEKDAY(Attendance!$J2599) = 4,
        IF(COUNTIF(BLOCK_WEDNESDAY_DATES[],Attendance!$J2599) &gt; 0, VLOOKUP(Attendance!$G2599,BLOCK_WEDNESDAY_PERIOD_SCHEDULE[],2,TRUE),
        IF(COUNTIF(FINALS_WEEK_WEDNESDAY_DATE[],Attendance!$J2599) &gt; 0, VLOOKUP(Attendance!$G2599,FINALS_WEEK_WEDNESDAY_PERIOD_SCHEDULE[],2,TRUE),
       VLOOKUP(Attendance!$G2599,REGULAR_WEEK_SCHEDULE[[Wednesday]:[Period]],4,TRUE))),
IF(WEEKDAY($J2599) = 5,
       IF(COUNTIF(BLOCK_THURSDAY_DATES[],Attendance!$J2599) &gt; 0, VLOOKUP(Attendance!$G2599,BLOCK_THURSDAY_PERIOD_SCHEDULE[],2,TRUE),
       IF(COUNTIF(FINALS_WEEK_THURSDAY_DATE[],Attendance!$J2599) &gt; 0, VLOOKUP(Attendance!$G2599,FINALS_WEEK_THURSDAY_PERIOD_SCHEDULE[],2,TRUE),
       VLOOKUP(Attendance!$G2599,REGULAR_WEEK_SCHEDULE[[Thursday]:[Period]],3,TRUE))),
IF(WEEKDAY(Attendance!$J2599) = 6,
       IF(COUNTIF(FINALS_WEEK_FRIDAY_DATE[],Attendance!$J2599) &gt; 0, VLOOKUP(Attendance!$G2599,FINALS_WEEK_FRIDAY_PERIOD_SCHEDULE[],2,TRUE),
       VLOOKUP(Attendance!$G2599,REGULAR_WEEK_SCHEDULE[[Friday]:[Period]],2,TRUE))))))))))</f>
        <v/>
      </c>
      <c r="J2599" s="41" t="str">
        <f t="shared" ca="1" si="125"/>
        <v/>
      </c>
      <c r="K2599" s="41" t="str">
        <f>IF($A2599 &lt;&gt; "",VLOOKUP($A2599,'Student reference sheet'!$A$2:$V$2329, 7,FALSE), "")</f>
        <v/>
      </c>
      <c r="L2599" s="30" t="str">
        <f>IF($A2599 ="", "", VLOOKUP($A2599, 'Student reference sheet'!$A$2:$Z$2603,23,FALSE))</f>
        <v/>
      </c>
      <c r="M2599" s="30" t="str">
        <f>IF($A2599 ="", "", VLOOKUP($A2599, 'Student reference sheet'!$A$2:$Z$2603,24,FALSE))</f>
        <v/>
      </c>
      <c r="N2599" s="30" t="str">
        <f>IF($A2599 ="", "", VLOOKUP($A2599, 'Student reference sheet'!$A$2:$Z$2603,26,FALSE))</f>
        <v/>
      </c>
      <c r="O2599" s="30" t="str">
        <f>IF($A2599 ="", "", VLOOKUP($A2599, 'Student reference sheet'!$A$2:$Z$2603,25,FALSE))</f>
        <v/>
      </c>
      <c r="P2599" s="39" t="str">
        <f>IF($A2599 = "", "", IF(OR(VLOOKUP($A2599,'Student reference sheet'!$A$2:$V$2400,8,FALSE) = "R",  VLOOKUP($A2599,'Student reference sheet'!$A$2:$V$2400,8,FALSE) = "L"), "X", ""))</f>
        <v/>
      </c>
      <c r="Q2599" s="39" t="str">
        <f>IF($A2599 ="", "", VLOOKUP($A2599, 'Student reference sheet'!$A$2:$V$2603,22,FALSE))</f>
        <v/>
      </c>
      <c r="R2599" s="39" t="str">
        <f>IF($A2599 &lt;&gt; "",VLOOKUP($A2599,'Student reference sheet'!$A$2:$V$2329, 5,FALSE), "")</f>
        <v/>
      </c>
      <c r="S2599" s="39" t="str">
        <f>IF($A2599 &lt;&gt; "",VLOOKUP($A2599,'Student reference sheet'!$A$2:$V$2329, 6,FALSE), "")</f>
        <v/>
      </c>
      <c r="T2599" s="30" t="str">
        <f>IF($A2599 = "","",
IF(VLOOKUP($A2599,'Student reference sheet'!$A$2:$V$2329, 10,FALSE) = "Y", "Hispanic",
IF(VLOOKUP($A2599,'Student reference sheet'!$A$2:$V$2329,11,FALSE) &lt;&gt; "",
IF(VLOOKUP($A2599,'Student reference sheet'!$A$2:$V$2329,11,FALSE) = "UNK", "Unknown", VLOOKUP(VALUE(VLOOKUP($A2599,'Student reference sheet'!$A$2:$V$2329,11,FALSE)),'Ethnicity Reference'!$A$2:$B$22,2,FALSE)),
IF(VLOOKUP($A2599,'Student reference sheet'!$A$2:$V$2329,9,FALSE) &lt;&gt; "", VLOOKUP(VALUE(VLOOKUP($A2599,'Student reference sheet'!$A$2:$V$2329,9,FALSE)),'Ethnicity Reference'!$A$2:$B$22,2,FALSE),"Unknown"))))</f>
        <v/>
      </c>
      <c r="U2599" s="35"/>
    </row>
    <row r="2600" spans="1:21" ht="15.75">
      <c r="A2600" s="47"/>
      <c r="B2600" s="33"/>
      <c r="C2600" s="39" t="str">
        <f>IF($A2600 &lt;&gt; "",VLOOKUP($A2600,'Student reference sheet'!$A$2:$V$2329, 3,FALSE), "")</f>
        <v/>
      </c>
      <c r="D2600" s="39" t="str">
        <f>IF($A2600 &lt;&gt; "",VLOOKUP($A2600,'Student reference sheet'!$A$2:$V$2329, 2,FALSE), "")</f>
        <v/>
      </c>
      <c r="E2600" s="35"/>
      <c r="F2600" s="34"/>
      <c r="G2600" s="40" t="str">
        <f t="shared" ca="1" si="123"/>
        <v/>
      </c>
      <c r="H2600" s="40" t="str">
        <f t="shared" ca="1" si="124"/>
        <v/>
      </c>
      <c r="I2600" s="36" t="str">
        <f>IF($A2600 = "", "",
IF(COUNTIF(MINIMUM_DAY_DATES[], Attendance!J2600) &gt; 0, VLOOKUP(Attendance!$G2600,MINIMUM_DAY_PERIOD_SCHEDULE[], 2,TRUE),
IF(COUNTIF(RALLY_DATES[], Attendance!J2600) &gt; 0, VLOOKUP(Attendance!$G2600,RALLY_PERIOD_SCHEDULE[], 2,TRUE),
IF(WEEKDAY(Attendance!$J2600) = 2,
       IF(COUNTIF(FINALS_WEEK_MONDAY_DATE[],Attendance!$J2600) &gt; 0, VLOOKUP(Attendance!$G2600,FINALS_WEEK_MONDAY_PERIOD_SCHEDULE[],2,TRUE),
       VLOOKUP(Attendance!$G2600,REGULAR_WEEK_SCHEDULE[],6,TRUE)),
IF(WEEKDAY($J2600) = 3,
       IF(COUNTIF(FINALS_WEEK_TUESDAY_DATE[],Attendance!$J2600) &gt; 0, VLOOKUP(Attendance!$G2600,FINALS_WEEK_TUESDAY_PERIOD_SCHEDULE[],2,TRUE),
       VLOOKUP(Attendance!$G2600,REGULAR_WEEK_SCHEDULE[[Tuesday]:[Period]],5,TRUE)),
IF(WEEKDAY(Attendance!$J2600) = 4,
        IF(COUNTIF(BLOCK_WEDNESDAY_DATES[],Attendance!$J2600) &gt; 0, VLOOKUP(Attendance!$G2600,BLOCK_WEDNESDAY_PERIOD_SCHEDULE[],2,TRUE),
        IF(COUNTIF(FINALS_WEEK_WEDNESDAY_DATE[],Attendance!$J2600) &gt; 0, VLOOKUP(Attendance!$G2600,FINALS_WEEK_WEDNESDAY_PERIOD_SCHEDULE[],2,TRUE),
       VLOOKUP(Attendance!$G2600,REGULAR_WEEK_SCHEDULE[[Wednesday]:[Period]],4,TRUE))),
IF(WEEKDAY($J2600) = 5,
       IF(COUNTIF(BLOCK_THURSDAY_DATES[],Attendance!$J2600) &gt; 0, VLOOKUP(Attendance!$G2600,BLOCK_THURSDAY_PERIOD_SCHEDULE[],2,TRUE),
       IF(COUNTIF(FINALS_WEEK_THURSDAY_DATE[],Attendance!$J2600) &gt; 0, VLOOKUP(Attendance!$G2600,FINALS_WEEK_THURSDAY_PERIOD_SCHEDULE[],2,TRUE),
       VLOOKUP(Attendance!$G2600,REGULAR_WEEK_SCHEDULE[[Thursday]:[Period]],3,TRUE))),
IF(WEEKDAY(Attendance!$J2600) = 6,
       IF(COUNTIF(FINALS_WEEK_FRIDAY_DATE[],Attendance!$J2600) &gt; 0, VLOOKUP(Attendance!$G2600,FINALS_WEEK_FRIDAY_PERIOD_SCHEDULE[],2,TRUE),
       VLOOKUP(Attendance!$G2600,REGULAR_WEEK_SCHEDULE[[Friday]:[Period]],2,TRUE))))))))))</f>
        <v/>
      </c>
      <c r="J2600" s="41" t="str">
        <f t="shared" ca="1" si="125"/>
        <v/>
      </c>
      <c r="K2600" s="41" t="str">
        <f>IF($A2600 &lt;&gt; "",VLOOKUP($A2600,'Student reference sheet'!$A$2:$V$2329, 7,FALSE), "")</f>
        <v/>
      </c>
      <c r="L2600" s="30" t="str">
        <f>IF($A2600 ="", "", VLOOKUP($A2600, 'Student reference sheet'!$A$2:$Z$2603,23,FALSE))</f>
        <v/>
      </c>
      <c r="M2600" s="30" t="str">
        <f>IF($A2600 ="", "", VLOOKUP($A2600, 'Student reference sheet'!$A$2:$Z$2603,24,FALSE))</f>
        <v/>
      </c>
      <c r="N2600" s="30" t="str">
        <f>IF($A2600 ="", "", VLOOKUP($A2600, 'Student reference sheet'!$A$2:$Z$2603,26,FALSE))</f>
        <v/>
      </c>
      <c r="O2600" s="30" t="str">
        <f>IF($A2600 ="", "", VLOOKUP($A2600, 'Student reference sheet'!$A$2:$Z$2603,25,FALSE))</f>
        <v/>
      </c>
      <c r="P2600" s="39" t="str">
        <f>IF($A2600 = "", "", IF(OR(VLOOKUP($A2600,'Student reference sheet'!$A$2:$V$2400,8,FALSE) = "R",  VLOOKUP($A2600,'Student reference sheet'!$A$2:$V$2400,8,FALSE) = "L"), "X", ""))</f>
        <v/>
      </c>
      <c r="Q2600" s="39" t="str">
        <f>IF($A2600 ="", "", VLOOKUP($A2600, 'Student reference sheet'!$A$2:$V$2603,22,FALSE))</f>
        <v/>
      </c>
      <c r="R2600" s="39" t="str">
        <f>IF($A2600 &lt;&gt; "",VLOOKUP($A2600,'Student reference sheet'!$A$2:$V$2329, 5,FALSE), "")</f>
        <v/>
      </c>
      <c r="S2600" s="39" t="str">
        <f>IF($A2600 &lt;&gt; "",VLOOKUP($A2600,'Student reference sheet'!$A$2:$V$2329, 6,FALSE), "")</f>
        <v/>
      </c>
      <c r="T2600" s="30" t="str">
        <f>IF($A2600 = "","",
IF(VLOOKUP($A2600,'Student reference sheet'!$A$2:$V$2329, 10,FALSE) = "Y", "Hispanic",
IF(VLOOKUP($A2600,'Student reference sheet'!$A$2:$V$2329,11,FALSE) &lt;&gt; "",
IF(VLOOKUP($A2600,'Student reference sheet'!$A$2:$V$2329,11,FALSE) = "UNK", "Unknown", VLOOKUP(VALUE(VLOOKUP($A2600,'Student reference sheet'!$A$2:$V$2329,11,FALSE)),'Ethnicity Reference'!$A$2:$B$22,2,FALSE)),
IF(VLOOKUP($A2600,'Student reference sheet'!$A$2:$V$2329,9,FALSE) &lt;&gt; "", VLOOKUP(VALUE(VLOOKUP($A2600,'Student reference sheet'!$A$2:$V$2329,9,FALSE)),'Ethnicity Reference'!$A$2:$B$22,2,FALSE),"Unknown"))))</f>
        <v/>
      </c>
      <c r="U2600" s="35"/>
    </row>
    <row r="2601" spans="1:21" ht="15.75">
      <c r="A2601" s="47"/>
      <c r="B2601" s="33"/>
      <c r="C2601" s="39" t="str">
        <f>IF($A2601 &lt;&gt; "",VLOOKUP($A2601,'Student reference sheet'!$A$2:$V$2329, 3,FALSE), "")</f>
        <v/>
      </c>
      <c r="D2601" s="39" t="str">
        <f>IF($A2601 &lt;&gt; "",VLOOKUP($A2601,'Student reference sheet'!$A$2:$V$2329, 2,FALSE), "")</f>
        <v/>
      </c>
      <c r="E2601" s="35"/>
      <c r="F2601" s="34"/>
      <c r="G2601" s="40" t="str">
        <f t="shared" ca="1" si="123"/>
        <v/>
      </c>
      <c r="H2601" s="40" t="str">
        <f t="shared" ca="1" si="124"/>
        <v/>
      </c>
      <c r="I2601" s="36" t="str">
        <f>IF($A2601 = "", "",
IF(COUNTIF(MINIMUM_DAY_DATES[], Attendance!J2601) &gt; 0, VLOOKUP(Attendance!$G2601,MINIMUM_DAY_PERIOD_SCHEDULE[], 2,TRUE),
IF(COUNTIF(RALLY_DATES[], Attendance!J2601) &gt; 0, VLOOKUP(Attendance!$G2601,RALLY_PERIOD_SCHEDULE[], 2,TRUE),
IF(WEEKDAY(Attendance!$J2601) = 2,
       IF(COUNTIF(FINALS_WEEK_MONDAY_DATE[],Attendance!$J2601) &gt; 0, VLOOKUP(Attendance!$G2601,FINALS_WEEK_MONDAY_PERIOD_SCHEDULE[],2,TRUE),
       VLOOKUP(Attendance!$G2601,REGULAR_WEEK_SCHEDULE[],6,TRUE)),
IF(WEEKDAY($J2601) = 3,
       IF(COUNTIF(FINALS_WEEK_TUESDAY_DATE[],Attendance!$J2601) &gt; 0, VLOOKUP(Attendance!$G2601,FINALS_WEEK_TUESDAY_PERIOD_SCHEDULE[],2,TRUE),
       VLOOKUP(Attendance!$G2601,REGULAR_WEEK_SCHEDULE[[Tuesday]:[Period]],5,TRUE)),
IF(WEEKDAY(Attendance!$J2601) = 4,
        IF(COUNTIF(BLOCK_WEDNESDAY_DATES[],Attendance!$J2601) &gt; 0, VLOOKUP(Attendance!$G2601,BLOCK_WEDNESDAY_PERIOD_SCHEDULE[],2,TRUE),
        IF(COUNTIF(FINALS_WEEK_WEDNESDAY_DATE[],Attendance!$J2601) &gt; 0, VLOOKUP(Attendance!$G2601,FINALS_WEEK_WEDNESDAY_PERIOD_SCHEDULE[],2,TRUE),
       VLOOKUP(Attendance!$G2601,REGULAR_WEEK_SCHEDULE[[Wednesday]:[Period]],4,TRUE))),
IF(WEEKDAY($J2601) = 5,
       IF(COUNTIF(BLOCK_THURSDAY_DATES[],Attendance!$J2601) &gt; 0, VLOOKUP(Attendance!$G2601,BLOCK_THURSDAY_PERIOD_SCHEDULE[],2,TRUE),
       IF(COUNTIF(FINALS_WEEK_THURSDAY_DATE[],Attendance!$J2601) &gt; 0, VLOOKUP(Attendance!$G2601,FINALS_WEEK_THURSDAY_PERIOD_SCHEDULE[],2,TRUE),
       VLOOKUP(Attendance!$G2601,REGULAR_WEEK_SCHEDULE[[Thursday]:[Period]],3,TRUE))),
IF(WEEKDAY(Attendance!$J2601) = 6,
       IF(COUNTIF(FINALS_WEEK_FRIDAY_DATE[],Attendance!$J2601) &gt; 0, VLOOKUP(Attendance!$G2601,FINALS_WEEK_FRIDAY_PERIOD_SCHEDULE[],2,TRUE),
       VLOOKUP(Attendance!$G2601,REGULAR_WEEK_SCHEDULE[[Friday]:[Period]],2,TRUE))))))))))</f>
        <v/>
      </c>
      <c r="J2601" s="41" t="str">
        <f t="shared" ca="1" si="125"/>
        <v/>
      </c>
      <c r="K2601" s="41" t="str">
        <f>IF($A2601 &lt;&gt; "",VLOOKUP($A2601,'Student reference sheet'!$A$2:$V$2329, 7,FALSE), "")</f>
        <v/>
      </c>
      <c r="L2601" s="30" t="str">
        <f>IF($A2601 ="", "", VLOOKUP($A2601, 'Student reference sheet'!$A$2:$Z$2603,23,FALSE))</f>
        <v/>
      </c>
      <c r="M2601" s="30" t="str">
        <f>IF($A2601 ="", "", VLOOKUP($A2601, 'Student reference sheet'!$A$2:$Z$2603,24,FALSE))</f>
        <v/>
      </c>
      <c r="N2601" s="30" t="str">
        <f>IF($A2601 ="", "", VLOOKUP($A2601, 'Student reference sheet'!$A$2:$Z$2603,26,FALSE))</f>
        <v/>
      </c>
      <c r="O2601" s="30" t="str">
        <f>IF($A2601 ="", "", VLOOKUP($A2601, 'Student reference sheet'!$A$2:$Z$2603,25,FALSE))</f>
        <v/>
      </c>
      <c r="P2601" s="39" t="str">
        <f>IF($A2601 = "", "", IF(OR(VLOOKUP($A2601,'Student reference sheet'!$A$2:$V$2400,8,FALSE) = "R",  VLOOKUP($A2601,'Student reference sheet'!$A$2:$V$2400,8,FALSE) = "L"), "X", ""))</f>
        <v/>
      </c>
      <c r="Q2601" s="39" t="str">
        <f>IF($A2601 ="", "", VLOOKUP($A2601, 'Student reference sheet'!$A$2:$V$2603,22,FALSE))</f>
        <v/>
      </c>
      <c r="R2601" s="39" t="str">
        <f>IF($A2601 &lt;&gt; "",VLOOKUP($A2601,'Student reference sheet'!$A$2:$V$2329, 5,FALSE), "")</f>
        <v/>
      </c>
      <c r="S2601" s="39" t="str">
        <f>IF($A2601 &lt;&gt; "",VLOOKUP($A2601,'Student reference sheet'!$A$2:$V$2329, 6,FALSE), "")</f>
        <v/>
      </c>
      <c r="T2601" s="30" t="str">
        <f>IF($A2601 = "","",
IF(VLOOKUP($A2601,'Student reference sheet'!$A$2:$V$2329, 10,FALSE) = "Y", "Hispanic",
IF(VLOOKUP($A2601,'Student reference sheet'!$A$2:$V$2329,11,FALSE) &lt;&gt; "",
IF(VLOOKUP($A2601,'Student reference sheet'!$A$2:$V$2329,11,FALSE) = "UNK", "Unknown", VLOOKUP(VALUE(VLOOKUP($A2601,'Student reference sheet'!$A$2:$V$2329,11,FALSE)),'Ethnicity Reference'!$A$2:$B$22,2,FALSE)),
IF(VLOOKUP($A2601,'Student reference sheet'!$A$2:$V$2329,9,FALSE) &lt;&gt; "", VLOOKUP(VALUE(VLOOKUP($A2601,'Student reference sheet'!$A$2:$V$2329,9,FALSE)),'Ethnicity Reference'!$A$2:$B$22,2,FALSE),"Unknown"))))</f>
        <v/>
      </c>
      <c r="U2601" s="35"/>
    </row>
    <row r="2602" spans="1:21" ht="15.75">
      <c r="A2602" s="47"/>
      <c r="B2602" s="33"/>
      <c r="C2602" s="39" t="str">
        <f>IF($A2602 &lt;&gt; "",VLOOKUP($A2602,'Student reference sheet'!$A$2:$V$2329, 3,FALSE), "")</f>
        <v/>
      </c>
      <c r="D2602" s="39" t="str">
        <f>IF($A2602 &lt;&gt; "",VLOOKUP($A2602,'Student reference sheet'!$A$2:$V$2329, 2,FALSE), "")</f>
        <v/>
      </c>
      <c r="E2602" s="35"/>
      <c r="F2602" s="34"/>
      <c r="G2602" s="40" t="str">
        <f t="shared" ca="1" si="123"/>
        <v/>
      </c>
      <c r="H2602" s="40" t="str">
        <f t="shared" ca="1" si="124"/>
        <v/>
      </c>
      <c r="I2602" s="36" t="str">
        <f>IF($A2602 = "", "",
IF(COUNTIF(MINIMUM_DAY_DATES[], Attendance!J2602) &gt; 0, VLOOKUP(Attendance!$G2602,MINIMUM_DAY_PERIOD_SCHEDULE[], 2,TRUE),
IF(COUNTIF(RALLY_DATES[], Attendance!J2602) &gt; 0, VLOOKUP(Attendance!$G2602,RALLY_PERIOD_SCHEDULE[], 2,TRUE),
IF(WEEKDAY(Attendance!$J2602) = 2,
       IF(COUNTIF(FINALS_WEEK_MONDAY_DATE[],Attendance!$J2602) &gt; 0, VLOOKUP(Attendance!$G2602,FINALS_WEEK_MONDAY_PERIOD_SCHEDULE[],2,TRUE),
       VLOOKUP(Attendance!$G2602,REGULAR_WEEK_SCHEDULE[],6,TRUE)),
IF(WEEKDAY($J2602) = 3,
       IF(COUNTIF(FINALS_WEEK_TUESDAY_DATE[],Attendance!$J2602) &gt; 0, VLOOKUP(Attendance!$G2602,FINALS_WEEK_TUESDAY_PERIOD_SCHEDULE[],2,TRUE),
       VLOOKUP(Attendance!$G2602,REGULAR_WEEK_SCHEDULE[[Tuesday]:[Period]],5,TRUE)),
IF(WEEKDAY(Attendance!$J2602) = 4,
        IF(COUNTIF(BLOCK_WEDNESDAY_DATES[],Attendance!$J2602) &gt; 0, VLOOKUP(Attendance!$G2602,BLOCK_WEDNESDAY_PERIOD_SCHEDULE[],2,TRUE),
        IF(COUNTIF(FINALS_WEEK_WEDNESDAY_DATE[],Attendance!$J2602) &gt; 0, VLOOKUP(Attendance!$G2602,FINALS_WEEK_WEDNESDAY_PERIOD_SCHEDULE[],2,TRUE),
       VLOOKUP(Attendance!$G2602,REGULAR_WEEK_SCHEDULE[[Wednesday]:[Period]],4,TRUE))),
IF(WEEKDAY($J2602) = 5,
       IF(COUNTIF(BLOCK_THURSDAY_DATES[],Attendance!$J2602) &gt; 0, VLOOKUP(Attendance!$G2602,BLOCK_THURSDAY_PERIOD_SCHEDULE[],2,TRUE),
       IF(COUNTIF(FINALS_WEEK_THURSDAY_DATE[],Attendance!$J2602) &gt; 0, VLOOKUP(Attendance!$G2602,FINALS_WEEK_THURSDAY_PERIOD_SCHEDULE[],2,TRUE),
       VLOOKUP(Attendance!$G2602,REGULAR_WEEK_SCHEDULE[[Thursday]:[Period]],3,TRUE))),
IF(WEEKDAY(Attendance!$J2602) = 6,
       IF(COUNTIF(FINALS_WEEK_FRIDAY_DATE[],Attendance!$J2602) &gt; 0, VLOOKUP(Attendance!$G2602,FINALS_WEEK_FRIDAY_PERIOD_SCHEDULE[],2,TRUE),
       VLOOKUP(Attendance!$G2602,REGULAR_WEEK_SCHEDULE[[Friday]:[Period]],2,TRUE))))))))))</f>
        <v/>
      </c>
      <c r="J2602" s="41" t="str">
        <f t="shared" ca="1" si="125"/>
        <v/>
      </c>
      <c r="K2602" s="41" t="str">
        <f>IF($A2602 &lt;&gt; "",VLOOKUP($A2602,'Student reference sheet'!$A$2:$V$2329, 7,FALSE), "")</f>
        <v/>
      </c>
      <c r="L2602" s="30" t="str">
        <f>IF($A2602 ="", "", VLOOKUP($A2602, 'Student reference sheet'!$A$2:$Z$2603,23,FALSE))</f>
        <v/>
      </c>
      <c r="M2602" s="30" t="str">
        <f>IF($A2602 ="", "", VLOOKUP($A2602, 'Student reference sheet'!$A$2:$Z$2603,24,FALSE))</f>
        <v/>
      </c>
      <c r="N2602" s="30" t="str">
        <f>IF($A2602 ="", "", VLOOKUP($A2602, 'Student reference sheet'!$A$2:$Z$2603,26,FALSE))</f>
        <v/>
      </c>
      <c r="O2602" s="30" t="str">
        <f>IF($A2602 ="", "", VLOOKUP($A2602, 'Student reference sheet'!$A$2:$Z$2603,25,FALSE))</f>
        <v/>
      </c>
      <c r="P2602" s="39" t="str">
        <f>IF($A2602 = "", "", IF(OR(VLOOKUP($A2602,'Student reference sheet'!$A$2:$V$2400,8,FALSE) = "R",  VLOOKUP($A2602,'Student reference sheet'!$A$2:$V$2400,8,FALSE) = "L"), "X", ""))</f>
        <v/>
      </c>
      <c r="Q2602" s="39" t="str">
        <f>IF($A2602 ="", "", VLOOKUP($A2602, 'Student reference sheet'!$A$2:$V$2603,22,FALSE))</f>
        <v/>
      </c>
      <c r="R2602" s="39" t="str">
        <f>IF($A2602 &lt;&gt; "",VLOOKUP($A2602,'Student reference sheet'!$A$2:$V$2329, 5,FALSE), "")</f>
        <v/>
      </c>
      <c r="S2602" s="39" t="str">
        <f>IF($A2602 &lt;&gt; "",VLOOKUP($A2602,'Student reference sheet'!$A$2:$V$2329, 6,FALSE), "")</f>
        <v/>
      </c>
      <c r="T2602" s="30" t="str">
        <f>IF($A2602 = "","",
IF(VLOOKUP($A2602,'Student reference sheet'!$A$2:$V$2329, 10,FALSE) = "Y", "Hispanic",
IF(VLOOKUP($A2602,'Student reference sheet'!$A$2:$V$2329,11,FALSE) &lt;&gt; "",
IF(VLOOKUP($A2602,'Student reference sheet'!$A$2:$V$2329,11,FALSE) = "UNK", "Unknown", VLOOKUP(VALUE(VLOOKUP($A2602,'Student reference sheet'!$A$2:$V$2329,11,FALSE)),'Ethnicity Reference'!$A$2:$B$22,2,FALSE)),
IF(VLOOKUP($A2602,'Student reference sheet'!$A$2:$V$2329,9,FALSE) &lt;&gt; "", VLOOKUP(VALUE(VLOOKUP($A2602,'Student reference sheet'!$A$2:$V$2329,9,FALSE)),'Ethnicity Reference'!$A$2:$B$22,2,FALSE),"Unknown"))))</f>
        <v/>
      </c>
      <c r="U2602" s="35"/>
    </row>
    <row r="2603" spans="1:21" ht="15.75">
      <c r="A2603" s="47"/>
      <c r="B2603" s="33"/>
      <c r="C2603" s="39" t="str">
        <f>IF($A2603 &lt;&gt; "",VLOOKUP($A2603,'Student reference sheet'!$A$2:$V$2329, 3,FALSE), "")</f>
        <v/>
      </c>
      <c r="D2603" s="39" t="str">
        <f>IF($A2603 &lt;&gt; "",VLOOKUP($A2603,'Student reference sheet'!$A$2:$V$2329, 2,FALSE), "")</f>
        <v/>
      </c>
      <c r="E2603" s="35"/>
      <c r="F2603" s="34"/>
      <c r="G2603" s="40" t="str">
        <f t="shared" ca="1" si="123"/>
        <v/>
      </c>
      <c r="H2603" s="40" t="str">
        <f t="shared" ca="1" si="124"/>
        <v/>
      </c>
      <c r="I2603" s="36" t="str">
        <f>IF($A2603 = "", "",
IF(COUNTIF(MINIMUM_DAY_DATES[], Attendance!J2603) &gt; 0, VLOOKUP(Attendance!$G2603,MINIMUM_DAY_PERIOD_SCHEDULE[], 2,TRUE),
IF(COUNTIF(RALLY_DATES[], Attendance!J2603) &gt; 0, VLOOKUP(Attendance!$G2603,RALLY_PERIOD_SCHEDULE[], 2,TRUE),
IF(WEEKDAY(Attendance!$J2603) = 2,
       IF(COUNTIF(FINALS_WEEK_MONDAY_DATE[],Attendance!$J2603) &gt; 0, VLOOKUP(Attendance!$G2603,FINALS_WEEK_MONDAY_PERIOD_SCHEDULE[],2,TRUE),
       VLOOKUP(Attendance!$G2603,REGULAR_WEEK_SCHEDULE[],6,TRUE)),
IF(WEEKDAY($J2603) = 3,
       IF(COUNTIF(FINALS_WEEK_TUESDAY_DATE[],Attendance!$J2603) &gt; 0, VLOOKUP(Attendance!$G2603,FINALS_WEEK_TUESDAY_PERIOD_SCHEDULE[],2,TRUE),
       VLOOKUP(Attendance!$G2603,REGULAR_WEEK_SCHEDULE[[Tuesday]:[Period]],5,TRUE)),
IF(WEEKDAY(Attendance!$J2603) = 4,
        IF(COUNTIF(BLOCK_WEDNESDAY_DATES[],Attendance!$J2603) &gt; 0, VLOOKUP(Attendance!$G2603,BLOCK_WEDNESDAY_PERIOD_SCHEDULE[],2,TRUE),
        IF(COUNTIF(FINALS_WEEK_WEDNESDAY_DATE[],Attendance!$J2603) &gt; 0, VLOOKUP(Attendance!$G2603,FINALS_WEEK_WEDNESDAY_PERIOD_SCHEDULE[],2,TRUE),
       VLOOKUP(Attendance!$G2603,REGULAR_WEEK_SCHEDULE[[Wednesday]:[Period]],4,TRUE))),
IF(WEEKDAY($J2603) = 5,
       IF(COUNTIF(BLOCK_THURSDAY_DATES[],Attendance!$J2603) &gt; 0, VLOOKUP(Attendance!$G2603,BLOCK_THURSDAY_PERIOD_SCHEDULE[],2,TRUE),
       IF(COUNTIF(FINALS_WEEK_THURSDAY_DATE[],Attendance!$J2603) &gt; 0, VLOOKUP(Attendance!$G2603,FINALS_WEEK_THURSDAY_PERIOD_SCHEDULE[],2,TRUE),
       VLOOKUP(Attendance!$G2603,REGULAR_WEEK_SCHEDULE[[Thursday]:[Period]],3,TRUE))),
IF(WEEKDAY(Attendance!$J2603) = 6,
       IF(COUNTIF(FINALS_WEEK_FRIDAY_DATE[],Attendance!$J2603) &gt; 0, VLOOKUP(Attendance!$G2603,FINALS_WEEK_FRIDAY_PERIOD_SCHEDULE[],2,TRUE),
       VLOOKUP(Attendance!$G2603,REGULAR_WEEK_SCHEDULE[[Friday]:[Period]],2,TRUE))))))))))</f>
        <v/>
      </c>
      <c r="J2603" s="41" t="str">
        <f t="shared" ca="1" si="125"/>
        <v/>
      </c>
      <c r="K2603" s="41" t="str">
        <f>IF($A2603 &lt;&gt; "",VLOOKUP($A2603,'Student reference sheet'!$A$2:$V$2329, 7,FALSE), "")</f>
        <v/>
      </c>
      <c r="L2603" s="30" t="str">
        <f>IF($A2603 ="", "", VLOOKUP($A2603, 'Student reference sheet'!$A$2:$Z$2603,23,FALSE))</f>
        <v/>
      </c>
      <c r="M2603" s="30" t="str">
        <f>IF($A2603 ="", "", VLOOKUP($A2603, 'Student reference sheet'!$A$2:$Z$2603,24,FALSE))</f>
        <v/>
      </c>
      <c r="N2603" s="30" t="str">
        <f>IF($A2603 ="", "", VLOOKUP($A2603, 'Student reference sheet'!$A$2:$Z$2603,26,FALSE))</f>
        <v/>
      </c>
      <c r="O2603" s="30" t="str">
        <f>IF($A2603 ="", "", VLOOKUP($A2603, 'Student reference sheet'!$A$2:$Z$2603,25,FALSE))</f>
        <v/>
      </c>
      <c r="P2603" s="39" t="str">
        <f>IF($A2603 = "", "", IF(OR(VLOOKUP($A2603,'Student reference sheet'!$A$2:$V$2400,8,FALSE) = "R",  VLOOKUP($A2603,'Student reference sheet'!$A$2:$V$2400,8,FALSE) = "L"), "X", ""))</f>
        <v/>
      </c>
      <c r="Q2603" s="39" t="str">
        <f>IF($A2603 ="", "", VLOOKUP($A2603, 'Student reference sheet'!$A$2:$V$2603,22,FALSE))</f>
        <v/>
      </c>
      <c r="R2603" s="39" t="str">
        <f>IF($A2603 &lt;&gt; "",VLOOKUP($A2603,'Student reference sheet'!$A$2:$V$2329, 5,FALSE), "")</f>
        <v/>
      </c>
      <c r="S2603" s="39" t="str">
        <f>IF($A2603 &lt;&gt; "",VLOOKUP($A2603,'Student reference sheet'!$A$2:$V$2329, 6,FALSE), "")</f>
        <v/>
      </c>
      <c r="T2603" s="30" t="str">
        <f>IF($A2603 = "","",
IF(VLOOKUP($A2603,'Student reference sheet'!$A$2:$V$2329, 10,FALSE) = "Y", "Hispanic",
IF(VLOOKUP($A2603,'Student reference sheet'!$A$2:$V$2329,11,FALSE) &lt;&gt; "",
IF(VLOOKUP($A2603,'Student reference sheet'!$A$2:$V$2329,11,FALSE) = "UNK", "Unknown", VLOOKUP(VALUE(VLOOKUP($A2603,'Student reference sheet'!$A$2:$V$2329,11,FALSE)),'Ethnicity Reference'!$A$2:$B$22,2,FALSE)),
IF(VLOOKUP($A2603,'Student reference sheet'!$A$2:$V$2329,9,FALSE) &lt;&gt; "", VLOOKUP(VALUE(VLOOKUP($A2603,'Student reference sheet'!$A$2:$V$2329,9,FALSE)),'Ethnicity Reference'!$A$2:$B$22,2,FALSE),"Unknown"))))</f>
        <v/>
      </c>
      <c r="U2603" s="35"/>
    </row>
    <row r="2604" spans="1:21" ht="15.75">
      <c r="A2604" s="47"/>
      <c r="B2604" s="33"/>
      <c r="C2604" s="39" t="str">
        <f>IF($A2604 &lt;&gt; "",VLOOKUP($A2604,'Student reference sheet'!$A$2:$V$2329, 3,FALSE), "")</f>
        <v/>
      </c>
      <c r="D2604" s="39" t="str">
        <f>IF($A2604 &lt;&gt; "",VLOOKUP($A2604,'Student reference sheet'!$A$2:$V$2329, 2,FALSE), "")</f>
        <v/>
      </c>
      <c r="E2604" s="35"/>
      <c r="F2604" s="34"/>
      <c r="G2604" s="40" t="str">
        <f t="shared" ca="1" si="123"/>
        <v/>
      </c>
      <c r="H2604" s="40" t="str">
        <f t="shared" ca="1" si="124"/>
        <v/>
      </c>
      <c r="I2604" s="36" t="str">
        <f>IF($A2604 = "", "",
IF(COUNTIF(MINIMUM_DAY_DATES[], Attendance!J2604) &gt; 0, VLOOKUP(Attendance!$G2604,MINIMUM_DAY_PERIOD_SCHEDULE[], 2,TRUE),
IF(COUNTIF(RALLY_DATES[], Attendance!J2604) &gt; 0, VLOOKUP(Attendance!$G2604,RALLY_PERIOD_SCHEDULE[], 2,TRUE),
IF(WEEKDAY(Attendance!$J2604) = 2,
       IF(COUNTIF(FINALS_WEEK_MONDAY_DATE[],Attendance!$J2604) &gt; 0, VLOOKUP(Attendance!$G2604,FINALS_WEEK_MONDAY_PERIOD_SCHEDULE[],2,TRUE),
       VLOOKUP(Attendance!$G2604,REGULAR_WEEK_SCHEDULE[],6,TRUE)),
IF(WEEKDAY($J2604) = 3,
       IF(COUNTIF(FINALS_WEEK_TUESDAY_DATE[],Attendance!$J2604) &gt; 0, VLOOKUP(Attendance!$G2604,FINALS_WEEK_TUESDAY_PERIOD_SCHEDULE[],2,TRUE),
       VLOOKUP(Attendance!$G2604,REGULAR_WEEK_SCHEDULE[[Tuesday]:[Period]],5,TRUE)),
IF(WEEKDAY(Attendance!$J2604) = 4,
        IF(COUNTIF(BLOCK_WEDNESDAY_DATES[],Attendance!$J2604) &gt; 0, VLOOKUP(Attendance!$G2604,BLOCK_WEDNESDAY_PERIOD_SCHEDULE[],2,TRUE),
        IF(COUNTIF(FINALS_WEEK_WEDNESDAY_DATE[],Attendance!$J2604) &gt; 0, VLOOKUP(Attendance!$G2604,FINALS_WEEK_WEDNESDAY_PERIOD_SCHEDULE[],2,TRUE),
       VLOOKUP(Attendance!$G2604,REGULAR_WEEK_SCHEDULE[[Wednesday]:[Period]],4,TRUE))),
IF(WEEKDAY($J2604) = 5,
       IF(COUNTIF(BLOCK_THURSDAY_DATES[],Attendance!$J2604) &gt; 0, VLOOKUP(Attendance!$G2604,BLOCK_THURSDAY_PERIOD_SCHEDULE[],2,TRUE),
       IF(COUNTIF(FINALS_WEEK_THURSDAY_DATE[],Attendance!$J2604) &gt; 0, VLOOKUP(Attendance!$G2604,FINALS_WEEK_THURSDAY_PERIOD_SCHEDULE[],2,TRUE),
       VLOOKUP(Attendance!$G2604,REGULAR_WEEK_SCHEDULE[[Thursday]:[Period]],3,TRUE))),
IF(WEEKDAY(Attendance!$J2604) = 6,
       IF(COUNTIF(FINALS_WEEK_FRIDAY_DATE[],Attendance!$J2604) &gt; 0, VLOOKUP(Attendance!$G2604,FINALS_WEEK_FRIDAY_PERIOD_SCHEDULE[],2,TRUE),
       VLOOKUP(Attendance!$G2604,REGULAR_WEEK_SCHEDULE[[Friday]:[Period]],2,TRUE))))))))))</f>
        <v/>
      </c>
      <c r="J2604" s="41" t="str">
        <f t="shared" ca="1" si="125"/>
        <v/>
      </c>
      <c r="K2604" s="41" t="str">
        <f>IF($A2604 &lt;&gt; "",VLOOKUP($A2604,'Student reference sheet'!$A$2:$V$2329, 7,FALSE), "")</f>
        <v/>
      </c>
      <c r="L2604" s="30" t="str">
        <f>IF($A2604 ="", "", VLOOKUP($A2604, 'Student reference sheet'!$A$2:$Z$2603,23,FALSE))</f>
        <v/>
      </c>
      <c r="M2604" s="30" t="str">
        <f>IF($A2604 ="", "", VLOOKUP($A2604, 'Student reference sheet'!$A$2:$Z$2603,24,FALSE))</f>
        <v/>
      </c>
      <c r="N2604" s="30" t="str">
        <f>IF($A2604 ="", "", VLOOKUP($A2604, 'Student reference sheet'!$A$2:$Z$2603,26,FALSE))</f>
        <v/>
      </c>
      <c r="O2604" s="30" t="str">
        <f>IF($A2604 ="", "", VLOOKUP($A2604, 'Student reference sheet'!$A$2:$Z$2603,25,FALSE))</f>
        <v/>
      </c>
      <c r="P2604" s="39" t="str">
        <f>IF($A2604 = "", "", IF(OR(VLOOKUP($A2604,'Student reference sheet'!$A$2:$V$2400,8,FALSE) = "R",  VLOOKUP($A2604,'Student reference sheet'!$A$2:$V$2400,8,FALSE) = "L"), "X", ""))</f>
        <v/>
      </c>
      <c r="Q2604" s="39" t="str">
        <f>IF($A2604 ="", "", VLOOKUP($A2604, 'Student reference sheet'!$A$2:$V$2603,22,FALSE))</f>
        <v/>
      </c>
      <c r="R2604" s="39" t="str">
        <f>IF($A2604 &lt;&gt; "",VLOOKUP($A2604,'Student reference sheet'!$A$2:$V$2329, 5,FALSE), "")</f>
        <v/>
      </c>
      <c r="S2604" s="39" t="str">
        <f>IF($A2604 &lt;&gt; "",VLOOKUP($A2604,'Student reference sheet'!$A$2:$V$2329, 6,FALSE), "")</f>
        <v/>
      </c>
      <c r="T2604" s="30" t="str">
        <f>IF($A2604 = "","",
IF(VLOOKUP($A2604,'Student reference sheet'!$A$2:$V$2329, 10,FALSE) = "Y", "Hispanic",
IF(VLOOKUP($A2604,'Student reference sheet'!$A$2:$V$2329,11,FALSE) &lt;&gt; "",
IF(VLOOKUP($A2604,'Student reference sheet'!$A$2:$V$2329,11,FALSE) = "UNK", "Unknown", VLOOKUP(VALUE(VLOOKUP($A2604,'Student reference sheet'!$A$2:$V$2329,11,FALSE)),'Ethnicity Reference'!$A$2:$B$22,2,FALSE)),
IF(VLOOKUP($A2604,'Student reference sheet'!$A$2:$V$2329,9,FALSE) &lt;&gt; "", VLOOKUP(VALUE(VLOOKUP($A2604,'Student reference sheet'!$A$2:$V$2329,9,FALSE)),'Ethnicity Reference'!$A$2:$B$22,2,FALSE),"Unknown"))))</f>
        <v/>
      </c>
      <c r="U2604" s="35"/>
    </row>
    <row r="2605" spans="1:21" ht="15.75">
      <c r="A2605" s="47"/>
      <c r="B2605" s="33"/>
      <c r="C2605" s="39" t="str">
        <f>IF($A2605 &lt;&gt; "",VLOOKUP($A2605,'Student reference sheet'!$A$2:$V$2329, 3,FALSE), "")</f>
        <v/>
      </c>
      <c r="D2605" s="39" t="str">
        <f>IF($A2605 &lt;&gt; "",VLOOKUP($A2605,'Student reference sheet'!$A$2:$V$2329, 2,FALSE), "")</f>
        <v/>
      </c>
      <c r="E2605" s="35"/>
      <c r="F2605" s="34"/>
      <c r="G2605" s="40" t="str">
        <f t="shared" ca="1" si="123"/>
        <v/>
      </c>
      <c r="H2605" s="40" t="str">
        <f t="shared" ca="1" si="124"/>
        <v/>
      </c>
      <c r="I2605" s="36" t="str">
        <f>IF($A2605 = "", "",
IF(COUNTIF(MINIMUM_DAY_DATES[], Attendance!J2605) &gt; 0, VLOOKUP(Attendance!$G2605,MINIMUM_DAY_PERIOD_SCHEDULE[], 2,TRUE),
IF(COUNTIF(RALLY_DATES[], Attendance!J2605) &gt; 0, VLOOKUP(Attendance!$G2605,RALLY_PERIOD_SCHEDULE[], 2,TRUE),
IF(WEEKDAY(Attendance!$J2605) = 2,
       IF(COUNTIF(FINALS_WEEK_MONDAY_DATE[],Attendance!$J2605) &gt; 0, VLOOKUP(Attendance!$G2605,FINALS_WEEK_MONDAY_PERIOD_SCHEDULE[],2,TRUE),
       VLOOKUP(Attendance!$G2605,REGULAR_WEEK_SCHEDULE[],6,TRUE)),
IF(WEEKDAY($J2605) = 3,
       IF(COUNTIF(FINALS_WEEK_TUESDAY_DATE[],Attendance!$J2605) &gt; 0, VLOOKUP(Attendance!$G2605,FINALS_WEEK_TUESDAY_PERIOD_SCHEDULE[],2,TRUE),
       VLOOKUP(Attendance!$G2605,REGULAR_WEEK_SCHEDULE[[Tuesday]:[Period]],5,TRUE)),
IF(WEEKDAY(Attendance!$J2605) = 4,
        IF(COUNTIF(BLOCK_WEDNESDAY_DATES[],Attendance!$J2605) &gt; 0, VLOOKUP(Attendance!$G2605,BLOCK_WEDNESDAY_PERIOD_SCHEDULE[],2,TRUE),
        IF(COUNTIF(FINALS_WEEK_WEDNESDAY_DATE[],Attendance!$J2605) &gt; 0, VLOOKUP(Attendance!$G2605,FINALS_WEEK_WEDNESDAY_PERIOD_SCHEDULE[],2,TRUE),
       VLOOKUP(Attendance!$G2605,REGULAR_WEEK_SCHEDULE[[Wednesday]:[Period]],4,TRUE))),
IF(WEEKDAY($J2605) = 5,
       IF(COUNTIF(BLOCK_THURSDAY_DATES[],Attendance!$J2605) &gt; 0, VLOOKUP(Attendance!$G2605,BLOCK_THURSDAY_PERIOD_SCHEDULE[],2,TRUE),
       IF(COUNTIF(FINALS_WEEK_THURSDAY_DATE[],Attendance!$J2605) &gt; 0, VLOOKUP(Attendance!$G2605,FINALS_WEEK_THURSDAY_PERIOD_SCHEDULE[],2,TRUE),
       VLOOKUP(Attendance!$G2605,REGULAR_WEEK_SCHEDULE[[Thursday]:[Period]],3,TRUE))),
IF(WEEKDAY(Attendance!$J2605) = 6,
       IF(COUNTIF(FINALS_WEEK_FRIDAY_DATE[],Attendance!$J2605) &gt; 0, VLOOKUP(Attendance!$G2605,FINALS_WEEK_FRIDAY_PERIOD_SCHEDULE[],2,TRUE),
       VLOOKUP(Attendance!$G2605,REGULAR_WEEK_SCHEDULE[[Friday]:[Period]],2,TRUE))))))))))</f>
        <v/>
      </c>
      <c r="J2605" s="41" t="str">
        <f t="shared" ca="1" si="125"/>
        <v/>
      </c>
      <c r="K2605" s="41" t="str">
        <f>IF($A2605 &lt;&gt; "",VLOOKUP($A2605,'Student reference sheet'!$A$2:$V$2329, 7,FALSE), "")</f>
        <v/>
      </c>
      <c r="L2605" s="30" t="str">
        <f>IF($A2605 ="", "", VLOOKUP($A2605, 'Student reference sheet'!$A$2:$Z$2603,23,FALSE))</f>
        <v/>
      </c>
      <c r="M2605" s="30" t="str">
        <f>IF($A2605 ="", "", VLOOKUP($A2605, 'Student reference sheet'!$A$2:$Z$2603,24,FALSE))</f>
        <v/>
      </c>
      <c r="N2605" s="30" t="str">
        <f>IF($A2605 ="", "", VLOOKUP($A2605, 'Student reference sheet'!$A$2:$Z$2603,26,FALSE))</f>
        <v/>
      </c>
      <c r="O2605" s="30" t="str">
        <f>IF($A2605 ="", "", VLOOKUP($A2605, 'Student reference sheet'!$A$2:$Z$2603,25,FALSE))</f>
        <v/>
      </c>
      <c r="P2605" s="39" t="str">
        <f>IF($A2605 = "", "", IF(OR(VLOOKUP($A2605,'Student reference sheet'!$A$2:$V$2400,8,FALSE) = "R",  VLOOKUP($A2605,'Student reference sheet'!$A$2:$V$2400,8,FALSE) = "L"), "X", ""))</f>
        <v/>
      </c>
      <c r="Q2605" s="39" t="str">
        <f>IF($A2605 ="", "", VLOOKUP($A2605, 'Student reference sheet'!$A$2:$V$2603,22,FALSE))</f>
        <v/>
      </c>
      <c r="R2605" s="39" t="str">
        <f>IF($A2605 &lt;&gt; "",VLOOKUP($A2605,'Student reference sheet'!$A$2:$V$2329, 5,FALSE), "")</f>
        <v/>
      </c>
      <c r="S2605" s="39" t="str">
        <f>IF($A2605 &lt;&gt; "",VLOOKUP($A2605,'Student reference sheet'!$A$2:$V$2329, 6,FALSE), "")</f>
        <v/>
      </c>
      <c r="T2605" s="30" t="str">
        <f>IF($A2605 = "","",
IF(VLOOKUP($A2605,'Student reference sheet'!$A$2:$V$2329, 10,FALSE) = "Y", "Hispanic",
IF(VLOOKUP($A2605,'Student reference sheet'!$A$2:$V$2329,11,FALSE) &lt;&gt; "",
IF(VLOOKUP($A2605,'Student reference sheet'!$A$2:$V$2329,11,FALSE) = "UNK", "Unknown", VLOOKUP(VALUE(VLOOKUP($A2605,'Student reference sheet'!$A$2:$V$2329,11,FALSE)),'Ethnicity Reference'!$A$2:$B$22,2,FALSE)),
IF(VLOOKUP($A2605,'Student reference sheet'!$A$2:$V$2329,9,FALSE) &lt;&gt; "", VLOOKUP(VALUE(VLOOKUP($A2605,'Student reference sheet'!$A$2:$V$2329,9,FALSE)),'Ethnicity Reference'!$A$2:$B$22,2,FALSE),"Unknown"))))</f>
        <v/>
      </c>
      <c r="U2605" s="35"/>
    </row>
    <row r="2606" spans="1:21" ht="15.75">
      <c r="A2606" s="47"/>
      <c r="B2606" s="33"/>
      <c r="C2606" s="39" t="str">
        <f>IF($A2606 &lt;&gt; "",VLOOKUP($A2606,'Student reference sheet'!$A$2:$V$2329, 3,FALSE), "")</f>
        <v/>
      </c>
      <c r="D2606" s="39" t="str">
        <f>IF($A2606 &lt;&gt; "",VLOOKUP($A2606,'Student reference sheet'!$A$2:$V$2329, 2,FALSE), "")</f>
        <v/>
      </c>
      <c r="E2606" s="35"/>
      <c r="F2606" s="34"/>
      <c r="G2606" s="40" t="str">
        <f t="shared" ca="1" si="123"/>
        <v/>
      </c>
      <c r="H2606" s="40" t="str">
        <f t="shared" ca="1" si="124"/>
        <v/>
      </c>
      <c r="I2606" s="36" t="str">
        <f>IF($A2606 = "", "",
IF(COUNTIF(MINIMUM_DAY_DATES[], Attendance!J2606) &gt; 0, VLOOKUP(Attendance!$G2606,MINIMUM_DAY_PERIOD_SCHEDULE[], 2,TRUE),
IF(COUNTIF(RALLY_DATES[], Attendance!J2606) &gt; 0, VLOOKUP(Attendance!$G2606,RALLY_PERIOD_SCHEDULE[], 2,TRUE),
IF(WEEKDAY(Attendance!$J2606) = 2,
       IF(COUNTIF(FINALS_WEEK_MONDAY_DATE[],Attendance!$J2606) &gt; 0, VLOOKUP(Attendance!$G2606,FINALS_WEEK_MONDAY_PERIOD_SCHEDULE[],2,TRUE),
       VLOOKUP(Attendance!$G2606,REGULAR_WEEK_SCHEDULE[],6,TRUE)),
IF(WEEKDAY($J2606) = 3,
       IF(COUNTIF(FINALS_WEEK_TUESDAY_DATE[],Attendance!$J2606) &gt; 0, VLOOKUP(Attendance!$G2606,FINALS_WEEK_TUESDAY_PERIOD_SCHEDULE[],2,TRUE),
       VLOOKUP(Attendance!$G2606,REGULAR_WEEK_SCHEDULE[[Tuesday]:[Period]],5,TRUE)),
IF(WEEKDAY(Attendance!$J2606) = 4,
        IF(COUNTIF(BLOCK_WEDNESDAY_DATES[],Attendance!$J2606) &gt; 0, VLOOKUP(Attendance!$G2606,BLOCK_WEDNESDAY_PERIOD_SCHEDULE[],2,TRUE),
        IF(COUNTIF(FINALS_WEEK_WEDNESDAY_DATE[],Attendance!$J2606) &gt; 0, VLOOKUP(Attendance!$G2606,FINALS_WEEK_WEDNESDAY_PERIOD_SCHEDULE[],2,TRUE),
       VLOOKUP(Attendance!$G2606,REGULAR_WEEK_SCHEDULE[[Wednesday]:[Period]],4,TRUE))),
IF(WEEKDAY($J2606) = 5,
       IF(COUNTIF(BLOCK_THURSDAY_DATES[],Attendance!$J2606) &gt; 0, VLOOKUP(Attendance!$G2606,BLOCK_THURSDAY_PERIOD_SCHEDULE[],2,TRUE),
       IF(COUNTIF(FINALS_WEEK_THURSDAY_DATE[],Attendance!$J2606) &gt; 0, VLOOKUP(Attendance!$G2606,FINALS_WEEK_THURSDAY_PERIOD_SCHEDULE[],2,TRUE),
       VLOOKUP(Attendance!$G2606,REGULAR_WEEK_SCHEDULE[[Thursday]:[Period]],3,TRUE))),
IF(WEEKDAY(Attendance!$J2606) = 6,
       IF(COUNTIF(FINALS_WEEK_FRIDAY_DATE[],Attendance!$J2606) &gt; 0, VLOOKUP(Attendance!$G2606,FINALS_WEEK_FRIDAY_PERIOD_SCHEDULE[],2,TRUE),
       VLOOKUP(Attendance!$G2606,REGULAR_WEEK_SCHEDULE[[Friday]:[Period]],2,TRUE))))))))))</f>
        <v/>
      </c>
      <c r="J2606" s="41" t="str">
        <f t="shared" ca="1" si="125"/>
        <v/>
      </c>
      <c r="K2606" s="41" t="str">
        <f>IF($A2606 &lt;&gt; "",VLOOKUP($A2606,'Student reference sheet'!$A$2:$V$2329, 7,FALSE), "")</f>
        <v/>
      </c>
      <c r="L2606" s="30" t="str">
        <f>IF($A2606 ="", "", VLOOKUP($A2606, 'Student reference sheet'!$A$2:$Z$2603,23,FALSE))</f>
        <v/>
      </c>
      <c r="M2606" s="30" t="str">
        <f>IF($A2606 ="", "", VLOOKUP($A2606, 'Student reference sheet'!$A$2:$Z$2603,24,FALSE))</f>
        <v/>
      </c>
      <c r="N2606" s="30" t="str">
        <f>IF($A2606 ="", "", VLOOKUP($A2606, 'Student reference sheet'!$A$2:$Z$2603,26,FALSE))</f>
        <v/>
      </c>
      <c r="O2606" s="30" t="str">
        <f>IF($A2606 ="", "", VLOOKUP($A2606, 'Student reference sheet'!$A$2:$Z$2603,25,FALSE))</f>
        <v/>
      </c>
      <c r="P2606" s="39" t="str">
        <f>IF($A2606 = "", "", IF(OR(VLOOKUP($A2606,'Student reference sheet'!$A$2:$V$2400,8,FALSE) = "R",  VLOOKUP($A2606,'Student reference sheet'!$A$2:$V$2400,8,FALSE) = "L"), "X", ""))</f>
        <v/>
      </c>
      <c r="Q2606" s="39" t="str">
        <f>IF($A2606 ="", "", VLOOKUP($A2606, 'Student reference sheet'!$A$2:$V$2603,22,FALSE))</f>
        <v/>
      </c>
      <c r="R2606" s="39" t="str">
        <f>IF($A2606 &lt;&gt; "",VLOOKUP($A2606,'Student reference sheet'!$A$2:$V$2329, 5,FALSE), "")</f>
        <v/>
      </c>
      <c r="S2606" s="39" t="str">
        <f>IF($A2606 &lt;&gt; "",VLOOKUP($A2606,'Student reference sheet'!$A$2:$V$2329, 6,FALSE), "")</f>
        <v/>
      </c>
      <c r="T2606" s="30" t="str">
        <f>IF($A2606 = "","",
IF(VLOOKUP($A2606,'Student reference sheet'!$A$2:$V$2329, 10,FALSE) = "Y", "Hispanic",
IF(VLOOKUP($A2606,'Student reference sheet'!$A$2:$V$2329,11,FALSE) &lt;&gt; "",
IF(VLOOKUP($A2606,'Student reference sheet'!$A$2:$V$2329,11,FALSE) = "UNK", "Unknown", VLOOKUP(VALUE(VLOOKUP($A2606,'Student reference sheet'!$A$2:$V$2329,11,FALSE)),'Ethnicity Reference'!$A$2:$B$22,2,FALSE)),
IF(VLOOKUP($A2606,'Student reference sheet'!$A$2:$V$2329,9,FALSE) &lt;&gt; "", VLOOKUP(VALUE(VLOOKUP($A2606,'Student reference sheet'!$A$2:$V$2329,9,FALSE)),'Ethnicity Reference'!$A$2:$B$22,2,FALSE),"Unknown"))))</f>
        <v/>
      </c>
      <c r="U2606" s="35"/>
    </row>
    <row r="2607" spans="1:21" ht="15.75">
      <c r="A2607" s="47"/>
      <c r="B2607" s="33"/>
      <c r="C2607" s="39" t="str">
        <f>IF($A2607 &lt;&gt; "",VLOOKUP($A2607,'Student reference sheet'!$A$2:$V$2329, 3,FALSE), "")</f>
        <v/>
      </c>
      <c r="D2607" s="39" t="str">
        <f>IF($A2607 &lt;&gt; "",VLOOKUP($A2607,'Student reference sheet'!$A$2:$V$2329, 2,FALSE), "")</f>
        <v/>
      </c>
      <c r="E2607" s="35"/>
      <c r="F2607" s="34"/>
      <c r="G2607" s="40" t="str">
        <f t="shared" ca="1" si="123"/>
        <v/>
      </c>
      <c r="H2607" s="40" t="str">
        <f t="shared" ca="1" si="124"/>
        <v/>
      </c>
      <c r="I2607" s="36" t="str">
        <f>IF($A2607 = "", "",
IF(COUNTIF(MINIMUM_DAY_DATES[], Attendance!J2607) &gt; 0, VLOOKUP(Attendance!$G2607,MINIMUM_DAY_PERIOD_SCHEDULE[], 2,TRUE),
IF(COUNTIF(RALLY_DATES[], Attendance!J2607) &gt; 0, VLOOKUP(Attendance!$G2607,RALLY_PERIOD_SCHEDULE[], 2,TRUE),
IF(WEEKDAY(Attendance!$J2607) = 2,
       IF(COUNTIF(FINALS_WEEK_MONDAY_DATE[],Attendance!$J2607) &gt; 0, VLOOKUP(Attendance!$G2607,FINALS_WEEK_MONDAY_PERIOD_SCHEDULE[],2,TRUE),
       VLOOKUP(Attendance!$G2607,REGULAR_WEEK_SCHEDULE[],6,TRUE)),
IF(WEEKDAY($J2607) = 3,
       IF(COUNTIF(FINALS_WEEK_TUESDAY_DATE[],Attendance!$J2607) &gt; 0, VLOOKUP(Attendance!$G2607,FINALS_WEEK_TUESDAY_PERIOD_SCHEDULE[],2,TRUE),
       VLOOKUP(Attendance!$G2607,REGULAR_WEEK_SCHEDULE[[Tuesday]:[Period]],5,TRUE)),
IF(WEEKDAY(Attendance!$J2607) = 4,
        IF(COUNTIF(BLOCK_WEDNESDAY_DATES[],Attendance!$J2607) &gt; 0, VLOOKUP(Attendance!$G2607,BLOCK_WEDNESDAY_PERIOD_SCHEDULE[],2,TRUE),
        IF(COUNTIF(FINALS_WEEK_WEDNESDAY_DATE[],Attendance!$J2607) &gt; 0, VLOOKUP(Attendance!$G2607,FINALS_WEEK_WEDNESDAY_PERIOD_SCHEDULE[],2,TRUE),
       VLOOKUP(Attendance!$G2607,REGULAR_WEEK_SCHEDULE[[Wednesday]:[Period]],4,TRUE))),
IF(WEEKDAY($J2607) = 5,
       IF(COUNTIF(BLOCK_THURSDAY_DATES[],Attendance!$J2607) &gt; 0, VLOOKUP(Attendance!$G2607,BLOCK_THURSDAY_PERIOD_SCHEDULE[],2,TRUE),
       IF(COUNTIF(FINALS_WEEK_THURSDAY_DATE[],Attendance!$J2607) &gt; 0, VLOOKUP(Attendance!$G2607,FINALS_WEEK_THURSDAY_PERIOD_SCHEDULE[],2,TRUE),
       VLOOKUP(Attendance!$G2607,REGULAR_WEEK_SCHEDULE[[Thursday]:[Period]],3,TRUE))),
IF(WEEKDAY(Attendance!$J2607) = 6,
       IF(COUNTIF(FINALS_WEEK_FRIDAY_DATE[],Attendance!$J2607) &gt; 0, VLOOKUP(Attendance!$G2607,FINALS_WEEK_FRIDAY_PERIOD_SCHEDULE[],2,TRUE),
       VLOOKUP(Attendance!$G2607,REGULAR_WEEK_SCHEDULE[[Friday]:[Period]],2,TRUE))))))))))</f>
        <v/>
      </c>
      <c r="J2607" s="41" t="str">
        <f t="shared" ca="1" si="125"/>
        <v/>
      </c>
      <c r="K2607" s="41" t="str">
        <f>IF($A2607 &lt;&gt; "",VLOOKUP($A2607,'Student reference sheet'!$A$2:$V$2329, 7,FALSE), "")</f>
        <v/>
      </c>
      <c r="L2607" s="30" t="str">
        <f>IF($A2607 ="", "", VLOOKUP($A2607, 'Student reference sheet'!$A$2:$Z$2603,23,FALSE))</f>
        <v/>
      </c>
      <c r="M2607" s="30" t="str">
        <f>IF($A2607 ="", "", VLOOKUP($A2607, 'Student reference sheet'!$A$2:$Z$2603,24,FALSE))</f>
        <v/>
      </c>
      <c r="N2607" s="30" t="str">
        <f>IF($A2607 ="", "", VLOOKUP($A2607, 'Student reference sheet'!$A$2:$Z$2603,26,FALSE))</f>
        <v/>
      </c>
      <c r="O2607" s="30" t="str">
        <f>IF($A2607 ="", "", VLOOKUP($A2607, 'Student reference sheet'!$A$2:$Z$2603,25,FALSE))</f>
        <v/>
      </c>
      <c r="P2607" s="39" t="str">
        <f>IF($A2607 = "", "", IF(OR(VLOOKUP($A2607,'Student reference sheet'!$A$2:$V$2400,8,FALSE) = "R",  VLOOKUP($A2607,'Student reference sheet'!$A$2:$V$2400,8,FALSE) = "L"), "X", ""))</f>
        <v/>
      </c>
      <c r="Q2607" s="39" t="str">
        <f>IF($A2607 ="", "", VLOOKUP($A2607, 'Student reference sheet'!$A$2:$V$2603,22,FALSE))</f>
        <v/>
      </c>
      <c r="R2607" s="39" t="str">
        <f>IF($A2607 &lt;&gt; "",VLOOKUP($A2607,'Student reference sheet'!$A$2:$V$2329, 5,FALSE), "")</f>
        <v/>
      </c>
      <c r="S2607" s="39" t="str">
        <f>IF($A2607 &lt;&gt; "",VLOOKUP($A2607,'Student reference sheet'!$A$2:$V$2329, 6,FALSE), "")</f>
        <v/>
      </c>
      <c r="T2607" s="30" t="str">
        <f>IF($A2607 = "","",
IF(VLOOKUP($A2607,'Student reference sheet'!$A$2:$V$2329, 10,FALSE) = "Y", "Hispanic",
IF(VLOOKUP($A2607,'Student reference sheet'!$A$2:$V$2329,11,FALSE) &lt;&gt; "",
IF(VLOOKUP($A2607,'Student reference sheet'!$A$2:$V$2329,11,FALSE) = "UNK", "Unknown", VLOOKUP(VALUE(VLOOKUP($A2607,'Student reference sheet'!$A$2:$V$2329,11,FALSE)),'Ethnicity Reference'!$A$2:$B$22,2,FALSE)),
IF(VLOOKUP($A2607,'Student reference sheet'!$A$2:$V$2329,9,FALSE) &lt;&gt; "", VLOOKUP(VALUE(VLOOKUP($A2607,'Student reference sheet'!$A$2:$V$2329,9,FALSE)),'Ethnicity Reference'!$A$2:$B$22,2,FALSE),"Unknown"))))</f>
        <v/>
      </c>
      <c r="U2607" s="35"/>
    </row>
    <row r="2608" spans="1:21" ht="15.75">
      <c r="A2608" s="47"/>
      <c r="B2608" s="33"/>
      <c r="C2608" s="39" t="str">
        <f>IF($A2608 &lt;&gt; "",VLOOKUP($A2608,'Student reference sheet'!$A$2:$V$2329, 3,FALSE), "")</f>
        <v/>
      </c>
      <c r="D2608" s="39" t="str">
        <f>IF($A2608 &lt;&gt; "",VLOOKUP($A2608,'Student reference sheet'!$A$2:$V$2329, 2,FALSE), "")</f>
        <v/>
      </c>
      <c r="E2608" s="35"/>
      <c r="F2608" s="34"/>
      <c r="G2608" s="40" t="str">
        <f t="shared" ca="1" si="123"/>
        <v/>
      </c>
      <c r="H2608" s="40" t="str">
        <f t="shared" ca="1" si="124"/>
        <v/>
      </c>
      <c r="I2608" s="36" t="str">
        <f>IF($A2608 = "", "",
IF(COUNTIF(MINIMUM_DAY_DATES[], Attendance!J2608) &gt; 0, VLOOKUP(Attendance!$G2608,MINIMUM_DAY_PERIOD_SCHEDULE[], 2,TRUE),
IF(COUNTIF(RALLY_DATES[], Attendance!J2608) &gt; 0, VLOOKUP(Attendance!$G2608,RALLY_PERIOD_SCHEDULE[], 2,TRUE),
IF(WEEKDAY(Attendance!$J2608) = 2,
       IF(COUNTIF(FINALS_WEEK_MONDAY_DATE[],Attendance!$J2608) &gt; 0, VLOOKUP(Attendance!$G2608,FINALS_WEEK_MONDAY_PERIOD_SCHEDULE[],2,TRUE),
       VLOOKUP(Attendance!$G2608,REGULAR_WEEK_SCHEDULE[],6,TRUE)),
IF(WEEKDAY($J2608) = 3,
       IF(COUNTIF(FINALS_WEEK_TUESDAY_DATE[],Attendance!$J2608) &gt; 0, VLOOKUP(Attendance!$G2608,FINALS_WEEK_TUESDAY_PERIOD_SCHEDULE[],2,TRUE),
       VLOOKUP(Attendance!$G2608,REGULAR_WEEK_SCHEDULE[[Tuesday]:[Period]],5,TRUE)),
IF(WEEKDAY(Attendance!$J2608) = 4,
        IF(COUNTIF(BLOCK_WEDNESDAY_DATES[],Attendance!$J2608) &gt; 0, VLOOKUP(Attendance!$G2608,BLOCK_WEDNESDAY_PERIOD_SCHEDULE[],2,TRUE),
        IF(COUNTIF(FINALS_WEEK_WEDNESDAY_DATE[],Attendance!$J2608) &gt; 0, VLOOKUP(Attendance!$G2608,FINALS_WEEK_WEDNESDAY_PERIOD_SCHEDULE[],2,TRUE),
       VLOOKUP(Attendance!$G2608,REGULAR_WEEK_SCHEDULE[[Wednesday]:[Period]],4,TRUE))),
IF(WEEKDAY($J2608) = 5,
       IF(COUNTIF(BLOCK_THURSDAY_DATES[],Attendance!$J2608) &gt; 0, VLOOKUP(Attendance!$G2608,BLOCK_THURSDAY_PERIOD_SCHEDULE[],2,TRUE),
       IF(COUNTIF(FINALS_WEEK_THURSDAY_DATE[],Attendance!$J2608) &gt; 0, VLOOKUP(Attendance!$G2608,FINALS_WEEK_THURSDAY_PERIOD_SCHEDULE[],2,TRUE),
       VLOOKUP(Attendance!$G2608,REGULAR_WEEK_SCHEDULE[[Thursday]:[Period]],3,TRUE))),
IF(WEEKDAY(Attendance!$J2608) = 6,
       IF(COUNTIF(FINALS_WEEK_FRIDAY_DATE[],Attendance!$J2608) &gt; 0, VLOOKUP(Attendance!$G2608,FINALS_WEEK_FRIDAY_PERIOD_SCHEDULE[],2,TRUE),
       VLOOKUP(Attendance!$G2608,REGULAR_WEEK_SCHEDULE[[Friday]:[Period]],2,TRUE))))))))))</f>
        <v/>
      </c>
      <c r="J2608" s="41" t="str">
        <f t="shared" ca="1" si="125"/>
        <v/>
      </c>
      <c r="K2608" s="41" t="str">
        <f>IF($A2608 &lt;&gt; "",VLOOKUP($A2608,'Student reference sheet'!$A$2:$V$2329, 7,FALSE), "")</f>
        <v/>
      </c>
      <c r="L2608" s="30" t="str">
        <f>IF($A2608 ="", "", VLOOKUP($A2608, 'Student reference sheet'!$A$2:$Z$2603,23,FALSE))</f>
        <v/>
      </c>
      <c r="M2608" s="30" t="str">
        <f>IF($A2608 ="", "", VLOOKUP($A2608, 'Student reference sheet'!$A$2:$Z$2603,24,FALSE))</f>
        <v/>
      </c>
      <c r="N2608" s="30" t="str">
        <f>IF($A2608 ="", "", VLOOKUP($A2608, 'Student reference sheet'!$A$2:$Z$2603,26,FALSE))</f>
        <v/>
      </c>
      <c r="O2608" s="30" t="str">
        <f>IF($A2608 ="", "", VLOOKUP($A2608, 'Student reference sheet'!$A$2:$Z$2603,25,FALSE))</f>
        <v/>
      </c>
      <c r="P2608" s="39" t="str">
        <f>IF($A2608 = "", "", IF(OR(VLOOKUP($A2608,'Student reference sheet'!$A$2:$V$2400,8,FALSE) = "R",  VLOOKUP($A2608,'Student reference sheet'!$A$2:$V$2400,8,FALSE) = "L"), "X", ""))</f>
        <v/>
      </c>
      <c r="Q2608" s="39" t="str">
        <f>IF($A2608 ="", "", VLOOKUP($A2608, 'Student reference sheet'!$A$2:$V$2603,22,FALSE))</f>
        <v/>
      </c>
      <c r="R2608" s="39" t="str">
        <f>IF($A2608 &lt;&gt; "",VLOOKUP($A2608,'Student reference sheet'!$A$2:$V$2329, 5,FALSE), "")</f>
        <v/>
      </c>
      <c r="S2608" s="39" t="str">
        <f>IF($A2608 &lt;&gt; "",VLOOKUP($A2608,'Student reference sheet'!$A$2:$V$2329, 6,FALSE), "")</f>
        <v/>
      </c>
      <c r="T2608" s="30" t="str">
        <f>IF($A2608 = "","",
IF(VLOOKUP($A2608,'Student reference sheet'!$A$2:$V$2329, 10,FALSE) = "Y", "Hispanic",
IF(VLOOKUP($A2608,'Student reference sheet'!$A$2:$V$2329,11,FALSE) &lt;&gt; "",
IF(VLOOKUP($A2608,'Student reference sheet'!$A$2:$V$2329,11,FALSE) = "UNK", "Unknown", VLOOKUP(VALUE(VLOOKUP($A2608,'Student reference sheet'!$A$2:$V$2329,11,FALSE)),'Ethnicity Reference'!$A$2:$B$22,2,FALSE)),
IF(VLOOKUP($A2608,'Student reference sheet'!$A$2:$V$2329,9,FALSE) &lt;&gt; "", VLOOKUP(VALUE(VLOOKUP($A2608,'Student reference sheet'!$A$2:$V$2329,9,FALSE)),'Ethnicity Reference'!$A$2:$B$22,2,FALSE),"Unknown"))))</f>
        <v/>
      </c>
      <c r="U2608" s="35"/>
    </row>
    <row r="2609" spans="1:21" ht="15.75">
      <c r="A2609" s="47"/>
      <c r="B2609" s="33"/>
      <c r="C2609" s="39" t="str">
        <f>IF($A2609 &lt;&gt; "",VLOOKUP($A2609,'Student reference sheet'!$A$2:$V$2329, 3,FALSE), "")</f>
        <v/>
      </c>
      <c r="D2609" s="39" t="str">
        <f>IF($A2609 &lt;&gt; "",VLOOKUP($A2609,'Student reference sheet'!$A$2:$V$2329, 2,FALSE), "")</f>
        <v/>
      </c>
      <c r="E2609" s="35"/>
      <c r="F2609" s="34"/>
      <c r="G2609" s="40" t="str">
        <f t="shared" ca="1" si="123"/>
        <v/>
      </c>
      <c r="H2609" s="40" t="str">
        <f t="shared" ca="1" si="124"/>
        <v/>
      </c>
      <c r="I2609" s="36" t="str">
        <f>IF($A2609 = "", "",
IF(COUNTIF(MINIMUM_DAY_DATES[], Attendance!J2609) &gt; 0, VLOOKUP(Attendance!$G2609,MINIMUM_DAY_PERIOD_SCHEDULE[], 2,TRUE),
IF(COUNTIF(RALLY_DATES[], Attendance!J2609) &gt; 0, VLOOKUP(Attendance!$G2609,RALLY_PERIOD_SCHEDULE[], 2,TRUE),
IF(WEEKDAY(Attendance!$J2609) = 2,
       IF(COUNTIF(FINALS_WEEK_MONDAY_DATE[],Attendance!$J2609) &gt; 0, VLOOKUP(Attendance!$G2609,FINALS_WEEK_MONDAY_PERIOD_SCHEDULE[],2,TRUE),
       VLOOKUP(Attendance!$G2609,REGULAR_WEEK_SCHEDULE[],6,TRUE)),
IF(WEEKDAY($J2609) = 3,
       IF(COUNTIF(FINALS_WEEK_TUESDAY_DATE[],Attendance!$J2609) &gt; 0, VLOOKUP(Attendance!$G2609,FINALS_WEEK_TUESDAY_PERIOD_SCHEDULE[],2,TRUE),
       VLOOKUP(Attendance!$G2609,REGULAR_WEEK_SCHEDULE[[Tuesday]:[Period]],5,TRUE)),
IF(WEEKDAY(Attendance!$J2609) = 4,
        IF(COUNTIF(BLOCK_WEDNESDAY_DATES[],Attendance!$J2609) &gt; 0, VLOOKUP(Attendance!$G2609,BLOCK_WEDNESDAY_PERIOD_SCHEDULE[],2,TRUE),
        IF(COUNTIF(FINALS_WEEK_WEDNESDAY_DATE[],Attendance!$J2609) &gt; 0, VLOOKUP(Attendance!$G2609,FINALS_WEEK_WEDNESDAY_PERIOD_SCHEDULE[],2,TRUE),
       VLOOKUP(Attendance!$G2609,REGULAR_WEEK_SCHEDULE[[Wednesday]:[Period]],4,TRUE))),
IF(WEEKDAY($J2609) = 5,
       IF(COUNTIF(BLOCK_THURSDAY_DATES[],Attendance!$J2609) &gt; 0, VLOOKUP(Attendance!$G2609,BLOCK_THURSDAY_PERIOD_SCHEDULE[],2,TRUE),
       IF(COUNTIF(FINALS_WEEK_THURSDAY_DATE[],Attendance!$J2609) &gt; 0, VLOOKUP(Attendance!$G2609,FINALS_WEEK_THURSDAY_PERIOD_SCHEDULE[],2,TRUE),
       VLOOKUP(Attendance!$G2609,REGULAR_WEEK_SCHEDULE[[Thursday]:[Period]],3,TRUE))),
IF(WEEKDAY(Attendance!$J2609) = 6,
       IF(COUNTIF(FINALS_WEEK_FRIDAY_DATE[],Attendance!$J2609) &gt; 0, VLOOKUP(Attendance!$G2609,FINALS_WEEK_FRIDAY_PERIOD_SCHEDULE[],2,TRUE),
       VLOOKUP(Attendance!$G2609,REGULAR_WEEK_SCHEDULE[[Friday]:[Period]],2,TRUE))))))))))</f>
        <v/>
      </c>
      <c r="J2609" s="41" t="str">
        <f t="shared" ca="1" si="125"/>
        <v/>
      </c>
      <c r="K2609" s="41" t="str">
        <f>IF($A2609 &lt;&gt; "",VLOOKUP($A2609,'Student reference sheet'!$A$2:$V$2329, 7,FALSE), "")</f>
        <v/>
      </c>
      <c r="L2609" s="30" t="str">
        <f>IF($A2609 ="", "", VLOOKUP($A2609, 'Student reference sheet'!$A$2:$Z$2603,23,FALSE))</f>
        <v/>
      </c>
      <c r="M2609" s="30" t="str">
        <f>IF($A2609 ="", "", VLOOKUP($A2609, 'Student reference sheet'!$A$2:$Z$2603,24,FALSE))</f>
        <v/>
      </c>
      <c r="N2609" s="30" t="str">
        <f>IF($A2609 ="", "", VLOOKUP($A2609, 'Student reference sheet'!$A$2:$Z$2603,26,FALSE))</f>
        <v/>
      </c>
      <c r="O2609" s="30" t="str">
        <f>IF($A2609 ="", "", VLOOKUP($A2609, 'Student reference sheet'!$A$2:$Z$2603,25,FALSE))</f>
        <v/>
      </c>
      <c r="P2609" s="39" t="str">
        <f>IF($A2609 = "", "", IF(OR(VLOOKUP($A2609,'Student reference sheet'!$A$2:$V$2400,8,FALSE) = "R",  VLOOKUP($A2609,'Student reference sheet'!$A$2:$V$2400,8,FALSE) = "L"), "X", ""))</f>
        <v/>
      </c>
      <c r="Q2609" s="39" t="str">
        <f>IF($A2609 ="", "", VLOOKUP($A2609, 'Student reference sheet'!$A$2:$V$2603,22,FALSE))</f>
        <v/>
      </c>
      <c r="R2609" s="39" t="str">
        <f>IF($A2609 &lt;&gt; "",VLOOKUP($A2609,'Student reference sheet'!$A$2:$V$2329, 5,FALSE), "")</f>
        <v/>
      </c>
      <c r="S2609" s="39" t="str">
        <f>IF($A2609 &lt;&gt; "",VLOOKUP($A2609,'Student reference sheet'!$A$2:$V$2329, 6,FALSE), "")</f>
        <v/>
      </c>
      <c r="T2609" s="30" t="str">
        <f>IF($A2609 = "","",
IF(VLOOKUP($A2609,'Student reference sheet'!$A$2:$V$2329, 10,FALSE) = "Y", "Hispanic",
IF(VLOOKUP($A2609,'Student reference sheet'!$A$2:$V$2329,11,FALSE) &lt;&gt; "",
IF(VLOOKUP($A2609,'Student reference sheet'!$A$2:$V$2329,11,FALSE) = "UNK", "Unknown", VLOOKUP(VALUE(VLOOKUP($A2609,'Student reference sheet'!$A$2:$V$2329,11,FALSE)),'Ethnicity Reference'!$A$2:$B$22,2,FALSE)),
IF(VLOOKUP($A2609,'Student reference sheet'!$A$2:$V$2329,9,FALSE) &lt;&gt; "", VLOOKUP(VALUE(VLOOKUP($A2609,'Student reference sheet'!$A$2:$V$2329,9,FALSE)),'Ethnicity Reference'!$A$2:$B$22,2,FALSE),"Unknown"))))</f>
        <v/>
      </c>
      <c r="U2609" s="35"/>
    </row>
    <row r="2610" spans="1:21" ht="15.75">
      <c r="A2610" s="47"/>
      <c r="B2610" s="33"/>
      <c r="C2610" s="39" t="str">
        <f>IF($A2610 &lt;&gt; "",VLOOKUP($A2610,'Student reference sheet'!$A$2:$V$2329, 3,FALSE), "")</f>
        <v/>
      </c>
      <c r="D2610" s="39" t="str">
        <f>IF($A2610 &lt;&gt; "",VLOOKUP($A2610,'Student reference sheet'!$A$2:$V$2329, 2,FALSE), "")</f>
        <v/>
      </c>
      <c r="E2610" s="35"/>
      <c r="F2610" s="34"/>
      <c r="G2610" s="40" t="str">
        <f t="shared" ca="1" si="123"/>
        <v/>
      </c>
      <c r="H2610" s="40" t="str">
        <f t="shared" ca="1" si="124"/>
        <v/>
      </c>
      <c r="I2610" s="36" t="str">
        <f>IF($A2610 = "", "",
IF(COUNTIF(MINIMUM_DAY_DATES[], Attendance!J2610) &gt; 0, VLOOKUP(Attendance!$G2610,MINIMUM_DAY_PERIOD_SCHEDULE[], 2,TRUE),
IF(COUNTIF(RALLY_DATES[], Attendance!J2610) &gt; 0, VLOOKUP(Attendance!$G2610,RALLY_PERIOD_SCHEDULE[], 2,TRUE),
IF(WEEKDAY(Attendance!$J2610) = 2,
       IF(COUNTIF(FINALS_WEEK_MONDAY_DATE[],Attendance!$J2610) &gt; 0, VLOOKUP(Attendance!$G2610,FINALS_WEEK_MONDAY_PERIOD_SCHEDULE[],2,TRUE),
       VLOOKUP(Attendance!$G2610,REGULAR_WEEK_SCHEDULE[],6,TRUE)),
IF(WEEKDAY($J2610) = 3,
       IF(COUNTIF(FINALS_WEEK_TUESDAY_DATE[],Attendance!$J2610) &gt; 0, VLOOKUP(Attendance!$G2610,FINALS_WEEK_TUESDAY_PERIOD_SCHEDULE[],2,TRUE),
       VLOOKUP(Attendance!$G2610,REGULAR_WEEK_SCHEDULE[[Tuesday]:[Period]],5,TRUE)),
IF(WEEKDAY(Attendance!$J2610) = 4,
        IF(COUNTIF(BLOCK_WEDNESDAY_DATES[],Attendance!$J2610) &gt; 0, VLOOKUP(Attendance!$G2610,BLOCK_WEDNESDAY_PERIOD_SCHEDULE[],2,TRUE),
        IF(COUNTIF(FINALS_WEEK_WEDNESDAY_DATE[],Attendance!$J2610) &gt; 0, VLOOKUP(Attendance!$G2610,FINALS_WEEK_WEDNESDAY_PERIOD_SCHEDULE[],2,TRUE),
       VLOOKUP(Attendance!$G2610,REGULAR_WEEK_SCHEDULE[[Wednesday]:[Period]],4,TRUE))),
IF(WEEKDAY($J2610) = 5,
       IF(COUNTIF(BLOCK_THURSDAY_DATES[],Attendance!$J2610) &gt; 0, VLOOKUP(Attendance!$G2610,BLOCK_THURSDAY_PERIOD_SCHEDULE[],2,TRUE),
       IF(COUNTIF(FINALS_WEEK_THURSDAY_DATE[],Attendance!$J2610) &gt; 0, VLOOKUP(Attendance!$G2610,FINALS_WEEK_THURSDAY_PERIOD_SCHEDULE[],2,TRUE),
       VLOOKUP(Attendance!$G2610,REGULAR_WEEK_SCHEDULE[[Thursday]:[Period]],3,TRUE))),
IF(WEEKDAY(Attendance!$J2610) = 6,
       IF(COUNTIF(FINALS_WEEK_FRIDAY_DATE[],Attendance!$J2610) &gt; 0, VLOOKUP(Attendance!$G2610,FINALS_WEEK_FRIDAY_PERIOD_SCHEDULE[],2,TRUE),
       VLOOKUP(Attendance!$G2610,REGULAR_WEEK_SCHEDULE[[Friday]:[Period]],2,TRUE))))))))))</f>
        <v/>
      </c>
      <c r="J2610" s="41" t="str">
        <f t="shared" ca="1" si="125"/>
        <v/>
      </c>
      <c r="K2610" s="41" t="str">
        <f>IF($A2610 &lt;&gt; "",VLOOKUP($A2610,'Student reference sheet'!$A$2:$V$2329, 7,FALSE), "")</f>
        <v/>
      </c>
      <c r="L2610" s="30" t="str">
        <f>IF($A2610 ="", "", VLOOKUP($A2610, 'Student reference sheet'!$A$2:$Z$2603,23,FALSE))</f>
        <v/>
      </c>
      <c r="M2610" s="30" t="str">
        <f>IF($A2610 ="", "", VLOOKUP($A2610, 'Student reference sheet'!$A$2:$Z$2603,24,FALSE))</f>
        <v/>
      </c>
      <c r="N2610" s="30" t="str">
        <f>IF($A2610 ="", "", VLOOKUP($A2610, 'Student reference sheet'!$A$2:$Z$2603,26,FALSE))</f>
        <v/>
      </c>
      <c r="O2610" s="30" t="str">
        <f>IF($A2610 ="", "", VLOOKUP($A2610, 'Student reference sheet'!$A$2:$Z$2603,25,FALSE))</f>
        <v/>
      </c>
      <c r="P2610" s="39" t="str">
        <f>IF($A2610 = "", "", IF(OR(VLOOKUP($A2610,'Student reference sheet'!$A$2:$V$2400,8,FALSE) = "R",  VLOOKUP($A2610,'Student reference sheet'!$A$2:$V$2400,8,FALSE) = "L"), "X", ""))</f>
        <v/>
      </c>
      <c r="Q2610" s="39" t="str">
        <f>IF($A2610 ="", "", VLOOKUP($A2610, 'Student reference sheet'!$A$2:$V$2603,22,FALSE))</f>
        <v/>
      </c>
      <c r="R2610" s="39" t="str">
        <f>IF($A2610 &lt;&gt; "",VLOOKUP($A2610,'Student reference sheet'!$A$2:$V$2329, 5,FALSE), "")</f>
        <v/>
      </c>
      <c r="S2610" s="39" t="str">
        <f>IF($A2610 &lt;&gt; "",VLOOKUP($A2610,'Student reference sheet'!$A$2:$V$2329, 6,FALSE), "")</f>
        <v/>
      </c>
      <c r="T2610" s="30" t="str">
        <f>IF($A2610 = "","",
IF(VLOOKUP($A2610,'Student reference sheet'!$A$2:$V$2329, 10,FALSE) = "Y", "Hispanic",
IF(VLOOKUP($A2610,'Student reference sheet'!$A$2:$V$2329,11,FALSE) &lt;&gt; "",
IF(VLOOKUP($A2610,'Student reference sheet'!$A$2:$V$2329,11,FALSE) = "UNK", "Unknown", VLOOKUP(VALUE(VLOOKUP($A2610,'Student reference sheet'!$A$2:$V$2329,11,FALSE)),'Ethnicity Reference'!$A$2:$B$22,2,FALSE)),
IF(VLOOKUP($A2610,'Student reference sheet'!$A$2:$V$2329,9,FALSE) &lt;&gt; "", VLOOKUP(VALUE(VLOOKUP($A2610,'Student reference sheet'!$A$2:$V$2329,9,FALSE)),'Ethnicity Reference'!$A$2:$B$22,2,FALSE),"Unknown"))))</f>
        <v/>
      </c>
      <c r="U2610" s="35"/>
    </row>
    <row r="2611" spans="1:21" ht="15.75">
      <c r="A2611" s="47"/>
      <c r="B2611" s="33"/>
      <c r="C2611" s="39" t="str">
        <f>IF($A2611 &lt;&gt; "",VLOOKUP($A2611,'Student reference sheet'!$A$2:$V$2329, 3,FALSE), "")</f>
        <v/>
      </c>
      <c r="D2611" s="39" t="str">
        <f>IF($A2611 &lt;&gt; "",VLOOKUP($A2611,'Student reference sheet'!$A$2:$V$2329, 2,FALSE), "")</f>
        <v/>
      </c>
      <c r="E2611" s="35"/>
      <c r="F2611" s="34"/>
      <c r="G2611" s="40" t="str">
        <f t="shared" ca="1" si="123"/>
        <v/>
      </c>
      <c r="H2611" s="40" t="str">
        <f t="shared" ca="1" si="124"/>
        <v/>
      </c>
      <c r="I2611" s="36" t="str">
        <f>IF($A2611 = "", "",
IF(COUNTIF(MINIMUM_DAY_DATES[], Attendance!J2611) &gt; 0, VLOOKUP(Attendance!$G2611,MINIMUM_DAY_PERIOD_SCHEDULE[], 2,TRUE),
IF(COUNTIF(RALLY_DATES[], Attendance!J2611) &gt; 0, VLOOKUP(Attendance!$G2611,RALLY_PERIOD_SCHEDULE[], 2,TRUE),
IF(WEEKDAY(Attendance!$J2611) = 2,
       IF(COUNTIF(FINALS_WEEK_MONDAY_DATE[],Attendance!$J2611) &gt; 0, VLOOKUP(Attendance!$G2611,FINALS_WEEK_MONDAY_PERIOD_SCHEDULE[],2,TRUE),
       VLOOKUP(Attendance!$G2611,REGULAR_WEEK_SCHEDULE[],6,TRUE)),
IF(WEEKDAY($J2611) = 3,
       IF(COUNTIF(FINALS_WEEK_TUESDAY_DATE[],Attendance!$J2611) &gt; 0, VLOOKUP(Attendance!$G2611,FINALS_WEEK_TUESDAY_PERIOD_SCHEDULE[],2,TRUE),
       VLOOKUP(Attendance!$G2611,REGULAR_WEEK_SCHEDULE[[Tuesday]:[Period]],5,TRUE)),
IF(WEEKDAY(Attendance!$J2611) = 4,
        IF(COUNTIF(BLOCK_WEDNESDAY_DATES[],Attendance!$J2611) &gt; 0, VLOOKUP(Attendance!$G2611,BLOCK_WEDNESDAY_PERIOD_SCHEDULE[],2,TRUE),
        IF(COUNTIF(FINALS_WEEK_WEDNESDAY_DATE[],Attendance!$J2611) &gt; 0, VLOOKUP(Attendance!$G2611,FINALS_WEEK_WEDNESDAY_PERIOD_SCHEDULE[],2,TRUE),
       VLOOKUP(Attendance!$G2611,REGULAR_WEEK_SCHEDULE[[Wednesday]:[Period]],4,TRUE))),
IF(WEEKDAY($J2611) = 5,
       IF(COUNTIF(BLOCK_THURSDAY_DATES[],Attendance!$J2611) &gt; 0, VLOOKUP(Attendance!$G2611,BLOCK_THURSDAY_PERIOD_SCHEDULE[],2,TRUE),
       IF(COUNTIF(FINALS_WEEK_THURSDAY_DATE[],Attendance!$J2611) &gt; 0, VLOOKUP(Attendance!$G2611,FINALS_WEEK_THURSDAY_PERIOD_SCHEDULE[],2,TRUE),
       VLOOKUP(Attendance!$G2611,REGULAR_WEEK_SCHEDULE[[Thursday]:[Period]],3,TRUE))),
IF(WEEKDAY(Attendance!$J2611) = 6,
       IF(COUNTIF(FINALS_WEEK_FRIDAY_DATE[],Attendance!$J2611) &gt; 0, VLOOKUP(Attendance!$G2611,FINALS_WEEK_FRIDAY_PERIOD_SCHEDULE[],2,TRUE),
       VLOOKUP(Attendance!$G2611,REGULAR_WEEK_SCHEDULE[[Friday]:[Period]],2,TRUE))))))))))</f>
        <v/>
      </c>
      <c r="J2611" s="41" t="str">
        <f t="shared" ca="1" si="125"/>
        <v/>
      </c>
      <c r="K2611" s="41" t="str">
        <f>IF($A2611 &lt;&gt; "",VLOOKUP($A2611,'Student reference sheet'!$A$2:$V$2329, 7,FALSE), "")</f>
        <v/>
      </c>
      <c r="L2611" s="30" t="str">
        <f>IF($A2611 ="", "", VLOOKUP($A2611, 'Student reference sheet'!$A$2:$Z$2603,23,FALSE))</f>
        <v/>
      </c>
      <c r="M2611" s="30" t="str">
        <f>IF($A2611 ="", "", VLOOKUP($A2611, 'Student reference sheet'!$A$2:$Z$2603,24,FALSE))</f>
        <v/>
      </c>
      <c r="N2611" s="30" t="str">
        <f>IF($A2611 ="", "", VLOOKUP($A2611, 'Student reference sheet'!$A$2:$Z$2603,26,FALSE))</f>
        <v/>
      </c>
      <c r="O2611" s="30" t="str">
        <f>IF($A2611 ="", "", VLOOKUP($A2611, 'Student reference sheet'!$A$2:$Z$2603,25,FALSE))</f>
        <v/>
      </c>
      <c r="P2611" s="39" t="str">
        <f>IF($A2611 = "", "", IF(OR(VLOOKUP($A2611,'Student reference sheet'!$A$2:$V$2400,8,FALSE) = "R",  VLOOKUP($A2611,'Student reference sheet'!$A$2:$V$2400,8,FALSE) = "L"), "X", ""))</f>
        <v/>
      </c>
      <c r="Q2611" s="39" t="str">
        <f>IF($A2611 ="", "", VLOOKUP($A2611, 'Student reference sheet'!$A$2:$V$2603,22,FALSE))</f>
        <v/>
      </c>
      <c r="R2611" s="39" t="str">
        <f>IF($A2611 &lt;&gt; "",VLOOKUP($A2611,'Student reference sheet'!$A$2:$V$2329, 5,FALSE), "")</f>
        <v/>
      </c>
      <c r="S2611" s="39" t="str">
        <f>IF($A2611 &lt;&gt; "",VLOOKUP($A2611,'Student reference sheet'!$A$2:$V$2329, 6,FALSE), "")</f>
        <v/>
      </c>
      <c r="T2611" s="30" t="str">
        <f>IF($A2611 = "","",
IF(VLOOKUP($A2611,'Student reference sheet'!$A$2:$V$2329, 10,FALSE) = "Y", "Hispanic",
IF(VLOOKUP($A2611,'Student reference sheet'!$A$2:$V$2329,11,FALSE) &lt;&gt; "",
IF(VLOOKUP($A2611,'Student reference sheet'!$A$2:$V$2329,11,FALSE) = "UNK", "Unknown", VLOOKUP(VALUE(VLOOKUP($A2611,'Student reference sheet'!$A$2:$V$2329,11,FALSE)),'Ethnicity Reference'!$A$2:$B$22,2,FALSE)),
IF(VLOOKUP($A2611,'Student reference sheet'!$A$2:$V$2329,9,FALSE) &lt;&gt; "", VLOOKUP(VALUE(VLOOKUP($A2611,'Student reference sheet'!$A$2:$V$2329,9,FALSE)),'Ethnicity Reference'!$A$2:$B$22,2,FALSE),"Unknown"))))</f>
        <v/>
      </c>
      <c r="U2611" s="35"/>
    </row>
    <row r="2612" spans="1:21" ht="15.75">
      <c r="A2612" s="47"/>
      <c r="B2612" s="33"/>
      <c r="C2612" s="39" t="str">
        <f>IF($A2612 &lt;&gt; "",VLOOKUP($A2612,'Student reference sheet'!$A$2:$V$2329, 3,FALSE), "")</f>
        <v/>
      </c>
      <c r="D2612" s="39" t="str">
        <f>IF($A2612 &lt;&gt; "",VLOOKUP($A2612,'Student reference sheet'!$A$2:$V$2329, 2,FALSE), "")</f>
        <v/>
      </c>
      <c r="E2612" s="35"/>
      <c r="F2612" s="34"/>
      <c r="G2612" s="40" t="str">
        <f t="shared" ca="1" si="123"/>
        <v/>
      </c>
      <c r="H2612" s="40" t="str">
        <f t="shared" ca="1" si="124"/>
        <v/>
      </c>
      <c r="I2612" s="36" t="str">
        <f>IF($A2612 = "", "",
IF(COUNTIF(MINIMUM_DAY_DATES[], Attendance!J2612) &gt; 0, VLOOKUP(Attendance!$G2612,MINIMUM_DAY_PERIOD_SCHEDULE[], 2,TRUE),
IF(COUNTIF(RALLY_DATES[], Attendance!J2612) &gt; 0, VLOOKUP(Attendance!$G2612,RALLY_PERIOD_SCHEDULE[], 2,TRUE),
IF(WEEKDAY(Attendance!$J2612) = 2,
       IF(COUNTIF(FINALS_WEEK_MONDAY_DATE[],Attendance!$J2612) &gt; 0, VLOOKUP(Attendance!$G2612,FINALS_WEEK_MONDAY_PERIOD_SCHEDULE[],2,TRUE),
       VLOOKUP(Attendance!$G2612,REGULAR_WEEK_SCHEDULE[],6,TRUE)),
IF(WEEKDAY($J2612) = 3,
       IF(COUNTIF(FINALS_WEEK_TUESDAY_DATE[],Attendance!$J2612) &gt; 0, VLOOKUP(Attendance!$G2612,FINALS_WEEK_TUESDAY_PERIOD_SCHEDULE[],2,TRUE),
       VLOOKUP(Attendance!$G2612,REGULAR_WEEK_SCHEDULE[[Tuesday]:[Period]],5,TRUE)),
IF(WEEKDAY(Attendance!$J2612) = 4,
        IF(COUNTIF(BLOCK_WEDNESDAY_DATES[],Attendance!$J2612) &gt; 0, VLOOKUP(Attendance!$G2612,BLOCK_WEDNESDAY_PERIOD_SCHEDULE[],2,TRUE),
        IF(COUNTIF(FINALS_WEEK_WEDNESDAY_DATE[],Attendance!$J2612) &gt; 0, VLOOKUP(Attendance!$G2612,FINALS_WEEK_WEDNESDAY_PERIOD_SCHEDULE[],2,TRUE),
       VLOOKUP(Attendance!$G2612,REGULAR_WEEK_SCHEDULE[[Wednesday]:[Period]],4,TRUE))),
IF(WEEKDAY($J2612) = 5,
       IF(COUNTIF(BLOCK_THURSDAY_DATES[],Attendance!$J2612) &gt; 0, VLOOKUP(Attendance!$G2612,BLOCK_THURSDAY_PERIOD_SCHEDULE[],2,TRUE),
       IF(COUNTIF(FINALS_WEEK_THURSDAY_DATE[],Attendance!$J2612) &gt; 0, VLOOKUP(Attendance!$G2612,FINALS_WEEK_THURSDAY_PERIOD_SCHEDULE[],2,TRUE),
       VLOOKUP(Attendance!$G2612,REGULAR_WEEK_SCHEDULE[[Thursday]:[Period]],3,TRUE))),
IF(WEEKDAY(Attendance!$J2612) = 6,
       IF(COUNTIF(FINALS_WEEK_FRIDAY_DATE[],Attendance!$J2612) &gt; 0, VLOOKUP(Attendance!$G2612,FINALS_WEEK_FRIDAY_PERIOD_SCHEDULE[],2,TRUE),
       VLOOKUP(Attendance!$G2612,REGULAR_WEEK_SCHEDULE[[Friday]:[Period]],2,TRUE))))))))))</f>
        <v/>
      </c>
      <c r="J2612" s="41" t="str">
        <f t="shared" ca="1" si="125"/>
        <v/>
      </c>
      <c r="K2612" s="41" t="str">
        <f>IF($A2612 &lt;&gt; "",VLOOKUP($A2612,'Student reference sheet'!$A$2:$V$2329, 7,FALSE), "")</f>
        <v/>
      </c>
      <c r="L2612" s="30" t="str">
        <f>IF($A2612 ="", "", VLOOKUP($A2612, 'Student reference sheet'!$A$2:$Z$2603,23,FALSE))</f>
        <v/>
      </c>
      <c r="M2612" s="30" t="str">
        <f>IF($A2612 ="", "", VLOOKUP($A2612, 'Student reference sheet'!$A$2:$Z$2603,24,FALSE))</f>
        <v/>
      </c>
      <c r="N2612" s="30" t="str">
        <f>IF($A2612 ="", "", VLOOKUP($A2612, 'Student reference sheet'!$A$2:$Z$2603,26,FALSE))</f>
        <v/>
      </c>
      <c r="O2612" s="30" t="str">
        <f>IF($A2612 ="", "", VLOOKUP($A2612, 'Student reference sheet'!$A$2:$Z$2603,25,FALSE))</f>
        <v/>
      </c>
      <c r="P2612" s="39" t="str">
        <f>IF($A2612 = "", "", IF(OR(VLOOKUP($A2612,'Student reference sheet'!$A$2:$V$2400,8,FALSE) = "R",  VLOOKUP($A2612,'Student reference sheet'!$A$2:$V$2400,8,FALSE) = "L"), "X", ""))</f>
        <v/>
      </c>
      <c r="Q2612" s="39" t="str">
        <f>IF($A2612 ="", "", VLOOKUP($A2612, 'Student reference sheet'!$A$2:$V$2603,22,FALSE))</f>
        <v/>
      </c>
      <c r="R2612" s="39" t="str">
        <f>IF($A2612 &lt;&gt; "",VLOOKUP($A2612,'Student reference sheet'!$A$2:$V$2329, 5,FALSE), "")</f>
        <v/>
      </c>
      <c r="S2612" s="39" t="str">
        <f>IF($A2612 &lt;&gt; "",VLOOKUP($A2612,'Student reference sheet'!$A$2:$V$2329, 6,FALSE), "")</f>
        <v/>
      </c>
      <c r="T2612" s="30" t="str">
        <f>IF($A2612 = "","",
IF(VLOOKUP($A2612,'Student reference sheet'!$A$2:$V$2329, 10,FALSE) = "Y", "Hispanic",
IF(VLOOKUP($A2612,'Student reference sheet'!$A$2:$V$2329,11,FALSE) &lt;&gt; "",
IF(VLOOKUP($A2612,'Student reference sheet'!$A$2:$V$2329,11,FALSE) = "UNK", "Unknown", VLOOKUP(VALUE(VLOOKUP($A2612,'Student reference sheet'!$A$2:$V$2329,11,FALSE)),'Ethnicity Reference'!$A$2:$B$22,2,FALSE)),
IF(VLOOKUP($A2612,'Student reference sheet'!$A$2:$V$2329,9,FALSE) &lt;&gt; "", VLOOKUP(VALUE(VLOOKUP($A2612,'Student reference sheet'!$A$2:$V$2329,9,FALSE)),'Ethnicity Reference'!$A$2:$B$22,2,FALSE),"Unknown"))))</f>
        <v/>
      </c>
      <c r="U2612" s="35"/>
    </row>
    <row r="2613" spans="1:21" ht="15.75">
      <c r="A2613" s="47"/>
      <c r="B2613" s="33"/>
      <c r="C2613" s="39" t="str">
        <f>IF($A2613 &lt;&gt; "",VLOOKUP($A2613,'Student reference sheet'!$A$2:$V$2329, 3,FALSE), "")</f>
        <v/>
      </c>
      <c r="D2613" s="39" t="str">
        <f>IF($A2613 &lt;&gt; "",VLOOKUP($A2613,'Student reference sheet'!$A$2:$V$2329, 2,FALSE), "")</f>
        <v/>
      </c>
      <c r="E2613" s="35"/>
      <c r="F2613" s="34"/>
      <c r="G2613" s="40" t="str">
        <f t="shared" ca="1" si="123"/>
        <v/>
      </c>
      <c r="H2613" s="40" t="str">
        <f t="shared" ca="1" si="124"/>
        <v/>
      </c>
      <c r="I2613" s="36" t="str">
        <f>IF($A2613 = "", "",
IF(COUNTIF(MINIMUM_DAY_DATES[], Attendance!J2613) &gt; 0, VLOOKUP(Attendance!$G2613,MINIMUM_DAY_PERIOD_SCHEDULE[], 2,TRUE),
IF(COUNTIF(RALLY_DATES[], Attendance!J2613) &gt; 0, VLOOKUP(Attendance!$G2613,RALLY_PERIOD_SCHEDULE[], 2,TRUE),
IF(WEEKDAY(Attendance!$J2613) = 2,
       IF(COUNTIF(FINALS_WEEK_MONDAY_DATE[],Attendance!$J2613) &gt; 0, VLOOKUP(Attendance!$G2613,FINALS_WEEK_MONDAY_PERIOD_SCHEDULE[],2,TRUE),
       VLOOKUP(Attendance!$G2613,REGULAR_WEEK_SCHEDULE[],6,TRUE)),
IF(WEEKDAY($J2613) = 3,
       IF(COUNTIF(FINALS_WEEK_TUESDAY_DATE[],Attendance!$J2613) &gt; 0, VLOOKUP(Attendance!$G2613,FINALS_WEEK_TUESDAY_PERIOD_SCHEDULE[],2,TRUE),
       VLOOKUP(Attendance!$G2613,REGULAR_WEEK_SCHEDULE[[Tuesday]:[Period]],5,TRUE)),
IF(WEEKDAY(Attendance!$J2613) = 4,
        IF(COUNTIF(BLOCK_WEDNESDAY_DATES[],Attendance!$J2613) &gt; 0, VLOOKUP(Attendance!$G2613,BLOCK_WEDNESDAY_PERIOD_SCHEDULE[],2,TRUE),
        IF(COUNTIF(FINALS_WEEK_WEDNESDAY_DATE[],Attendance!$J2613) &gt; 0, VLOOKUP(Attendance!$G2613,FINALS_WEEK_WEDNESDAY_PERIOD_SCHEDULE[],2,TRUE),
       VLOOKUP(Attendance!$G2613,REGULAR_WEEK_SCHEDULE[[Wednesday]:[Period]],4,TRUE))),
IF(WEEKDAY($J2613) = 5,
       IF(COUNTIF(BLOCK_THURSDAY_DATES[],Attendance!$J2613) &gt; 0, VLOOKUP(Attendance!$G2613,BLOCK_THURSDAY_PERIOD_SCHEDULE[],2,TRUE),
       IF(COUNTIF(FINALS_WEEK_THURSDAY_DATE[],Attendance!$J2613) &gt; 0, VLOOKUP(Attendance!$G2613,FINALS_WEEK_THURSDAY_PERIOD_SCHEDULE[],2,TRUE),
       VLOOKUP(Attendance!$G2613,REGULAR_WEEK_SCHEDULE[[Thursday]:[Period]],3,TRUE))),
IF(WEEKDAY(Attendance!$J2613) = 6,
       IF(COUNTIF(FINALS_WEEK_FRIDAY_DATE[],Attendance!$J2613) &gt; 0, VLOOKUP(Attendance!$G2613,FINALS_WEEK_FRIDAY_PERIOD_SCHEDULE[],2,TRUE),
       VLOOKUP(Attendance!$G2613,REGULAR_WEEK_SCHEDULE[[Friday]:[Period]],2,TRUE))))))))))</f>
        <v/>
      </c>
      <c r="J2613" s="41" t="str">
        <f t="shared" ca="1" si="125"/>
        <v/>
      </c>
      <c r="K2613" s="41" t="str">
        <f>IF($A2613 &lt;&gt; "",VLOOKUP($A2613,'Student reference sheet'!$A$2:$V$2329, 7,FALSE), "")</f>
        <v/>
      </c>
      <c r="L2613" s="30" t="str">
        <f>IF($A2613 ="", "", VLOOKUP($A2613, 'Student reference sheet'!$A$2:$Z$2603,23,FALSE))</f>
        <v/>
      </c>
      <c r="M2613" s="30" t="str">
        <f>IF($A2613 ="", "", VLOOKUP($A2613, 'Student reference sheet'!$A$2:$Z$2603,24,FALSE))</f>
        <v/>
      </c>
      <c r="N2613" s="30" t="str">
        <f>IF($A2613 ="", "", VLOOKUP($A2613, 'Student reference sheet'!$A$2:$Z$2603,26,FALSE))</f>
        <v/>
      </c>
      <c r="O2613" s="30" t="str">
        <f>IF($A2613 ="", "", VLOOKUP($A2613, 'Student reference sheet'!$A$2:$Z$2603,25,FALSE))</f>
        <v/>
      </c>
      <c r="P2613" s="39" t="str">
        <f>IF($A2613 = "", "", IF(OR(VLOOKUP($A2613,'Student reference sheet'!$A$2:$V$2400,8,FALSE) = "R",  VLOOKUP($A2613,'Student reference sheet'!$A$2:$V$2400,8,FALSE) = "L"), "X", ""))</f>
        <v/>
      </c>
      <c r="Q2613" s="39" t="str">
        <f>IF($A2613 ="", "", VLOOKUP($A2613, 'Student reference sheet'!$A$2:$V$2603,22,FALSE))</f>
        <v/>
      </c>
      <c r="R2613" s="39" t="str">
        <f>IF($A2613 &lt;&gt; "",VLOOKUP($A2613,'Student reference sheet'!$A$2:$V$2329, 5,FALSE), "")</f>
        <v/>
      </c>
      <c r="S2613" s="39" t="str">
        <f>IF($A2613 &lt;&gt; "",VLOOKUP($A2613,'Student reference sheet'!$A$2:$V$2329, 6,FALSE), "")</f>
        <v/>
      </c>
      <c r="T2613" s="30" t="str">
        <f>IF($A2613 = "","",
IF(VLOOKUP($A2613,'Student reference sheet'!$A$2:$V$2329, 10,FALSE) = "Y", "Hispanic",
IF(VLOOKUP($A2613,'Student reference sheet'!$A$2:$V$2329,11,FALSE) &lt;&gt; "",
IF(VLOOKUP($A2613,'Student reference sheet'!$A$2:$V$2329,11,FALSE) = "UNK", "Unknown", VLOOKUP(VALUE(VLOOKUP($A2613,'Student reference sheet'!$A$2:$V$2329,11,FALSE)),'Ethnicity Reference'!$A$2:$B$22,2,FALSE)),
IF(VLOOKUP($A2613,'Student reference sheet'!$A$2:$V$2329,9,FALSE) &lt;&gt; "", VLOOKUP(VALUE(VLOOKUP($A2613,'Student reference sheet'!$A$2:$V$2329,9,FALSE)),'Ethnicity Reference'!$A$2:$B$22,2,FALSE),"Unknown"))))</f>
        <v/>
      </c>
      <c r="U2613" s="35"/>
    </row>
    <row r="2614" spans="1:21" ht="15.75">
      <c r="A2614" s="47"/>
      <c r="B2614" s="33"/>
      <c r="C2614" s="39" t="str">
        <f>IF($A2614 &lt;&gt; "",VLOOKUP($A2614,'Student reference sheet'!$A$2:$V$2329, 3,FALSE), "")</f>
        <v/>
      </c>
      <c r="D2614" s="39" t="str">
        <f>IF($A2614 &lt;&gt; "",VLOOKUP($A2614,'Student reference sheet'!$A$2:$V$2329, 2,FALSE), "")</f>
        <v/>
      </c>
      <c r="E2614" s="35"/>
      <c r="F2614" s="34"/>
      <c r="G2614" s="40" t="str">
        <f t="shared" ca="1" si="123"/>
        <v/>
      </c>
      <c r="H2614" s="40" t="str">
        <f t="shared" ca="1" si="124"/>
        <v/>
      </c>
      <c r="I2614" s="36" t="str">
        <f>IF($A2614 = "", "",
IF(COUNTIF(MINIMUM_DAY_DATES[], Attendance!J2614) &gt; 0, VLOOKUP(Attendance!$G2614,MINIMUM_DAY_PERIOD_SCHEDULE[], 2,TRUE),
IF(COUNTIF(RALLY_DATES[], Attendance!J2614) &gt; 0, VLOOKUP(Attendance!$G2614,RALLY_PERIOD_SCHEDULE[], 2,TRUE),
IF(WEEKDAY(Attendance!$J2614) = 2,
       IF(COUNTIF(FINALS_WEEK_MONDAY_DATE[],Attendance!$J2614) &gt; 0, VLOOKUP(Attendance!$G2614,FINALS_WEEK_MONDAY_PERIOD_SCHEDULE[],2,TRUE),
       VLOOKUP(Attendance!$G2614,REGULAR_WEEK_SCHEDULE[],6,TRUE)),
IF(WEEKDAY($J2614) = 3,
       IF(COUNTIF(FINALS_WEEK_TUESDAY_DATE[],Attendance!$J2614) &gt; 0, VLOOKUP(Attendance!$G2614,FINALS_WEEK_TUESDAY_PERIOD_SCHEDULE[],2,TRUE),
       VLOOKUP(Attendance!$G2614,REGULAR_WEEK_SCHEDULE[[Tuesday]:[Period]],5,TRUE)),
IF(WEEKDAY(Attendance!$J2614) = 4,
        IF(COUNTIF(BLOCK_WEDNESDAY_DATES[],Attendance!$J2614) &gt; 0, VLOOKUP(Attendance!$G2614,BLOCK_WEDNESDAY_PERIOD_SCHEDULE[],2,TRUE),
        IF(COUNTIF(FINALS_WEEK_WEDNESDAY_DATE[],Attendance!$J2614) &gt; 0, VLOOKUP(Attendance!$G2614,FINALS_WEEK_WEDNESDAY_PERIOD_SCHEDULE[],2,TRUE),
       VLOOKUP(Attendance!$G2614,REGULAR_WEEK_SCHEDULE[[Wednesday]:[Period]],4,TRUE))),
IF(WEEKDAY($J2614) = 5,
       IF(COUNTIF(BLOCK_THURSDAY_DATES[],Attendance!$J2614) &gt; 0, VLOOKUP(Attendance!$G2614,BLOCK_THURSDAY_PERIOD_SCHEDULE[],2,TRUE),
       IF(COUNTIF(FINALS_WEEK_THURSDAY_DATE[],Attendance!$J2614) &gt; 0, VLOOKUP(Attendance!$G2614,FINALS_WEEK_THURSDAY_PERIOD_SCHEDULE[],2,TRUE),
       VLOOKUP(Attendance!$G2614,REGULAR_WEEK_SCHEDULE[[Thursday]:[Period]],3,TRUE))),
IF(WEEKDAY(Attendance!$J2614) = 6,
       IF(COUNTIF(FINALS_WEEK_FRIDAY_DATE[],Attendance!$J2614) &gt; 0, VLOOKUP(Attendance!$G2614,FINALS_WEEK_FRIDAY_PERIOD_SCHEDULE[],2,TRUE),
       VLOOKUP(Attendance!$G2614,REGULAR_WEEK_SCHEDULE[[Friday]:[Period]],2,TRUE))))))))))</f>
        <v/>
      </c>
      <c r="J2614" s="41" t="str">
        <f t="shared" ca="1" si="125"/>
        <v/>
      </c>
      <c r="K2614" s="41" t="str">
        <f>IF($A2614 &lt;&gt; "",VLOOKUP($A2614,'Student reference sheet'!$A$2:$V$2329, 7,FALSE), "")</f>
        <v/>
      </c>
      <c r="L2614" s="30" t="str">
        <f>IF($A2614 ="", "", VLOOKUP($A2614, 'Student reference sheet'!$A$2:$Z$2603,23,FALSE))</f>
        <v/>
      </c>
      <c r="M2614" s="30" t="str">
        <f>IF($A2614 ="", "", VLOOKUP($A2614, 'Student reference sheet'!$A$2:$Z$2603,24,FALSE))</f>
        <v/>
      </c>
      <c r="N2614" s="30" t="str">
        <f>IF($A2614 ="", "", VLOOKUP($A2614, 'Student reference sheet'!$A$2:$Z$2603,26,FALSE))</f>
        <v/>
      </c>
      <c r="O2614" s="30" t="str">
        <f>IF($A2614 ="", "", VLOOKUP($A2614, 'Student reference sheet'!$A$2:$Z$2603,25,FALSE))</f>
        <v/>
      </c>
      <c r="P2614" s="39" t="str">
        <f>IF($A2614 = "", "", IF(OR(VLOOKUP($A2614,'Student reference sheet'!$A$2:$V$2400,8,FALSE) = "R",  VLOOKUP($A2614,'Student reference sheet'!$A$2:$V$2400,8,FALSE) = "L"), "X", ""))</f>
        <v/>
      </c>
      <c r="Q2614" s="39" t="str">
        <f>IF($A2614 ="", "", VLOOKUP($A2614, 'Student reference sheet'!$A$2:$V$2603,22,FALSE))</f>
        <v/>
      </c>
      <c r="R2614" s="39" t="str">
        <f>IF($A2614 &lt;&gt; "",VLOOKUP($A2614,'Student reference sheet'!$A$2:$V$2329, 5,FALSE), "")</f>
        <v/>
      </c>
      <c r="S2614" s="39" t="str">
        <f>IF($A2614 &lt;&gt; "",VLOOKUP($A2614,'Student reference sheet'!$A$2:$V$2329, 6,FALSE), "")</f>
        <v/>
      </c>
      <c r="T2614" s="30" t="str">
        <f>IF($A2614 = "","",
IF(VLOOKUP($A2614,'Student reference sheet'!$A$2:$V$2329, 10,FALSE) = "Y", "Hispanic",
IF(VLOOKUP($A2614,'Student reference sheet'!$A$2:$V$2329,11,FALSE) &lt;&gt; "",
IF(VLOOKUP($A2614,'Student reference sheet'!$A$2:$V$2329,11,FALSE) = "UNK", "Unknown", VLOOKUP(VALUE(VLOOKUP($A2614,'Student reference sheet'!$A$2:$V$2329,11,FALSE)),'Ethnicity Reference'!$A$2:$B$22,2,FALSE)),
IF(VLOOKUP($A2614,'Student reference sheet'!$A$2:$V$2329,9,FALSE) &lt;&gt; "", VLOOKUP(VALUE(VLOOKUP($A2614,'Student reference sheet'!$A$2:$V$2329,9,FALSE)),'Ethnicity Reference'!$A$2:$B$22,2,FALSE),"Unknown"))))</f>
        <v/>
      </c>
      <c r="U2614" s="35"/>
    </row>
    <row r="2615" spans="1:21" ht="15.75">
      <c r="A2615" s="47"/>
      <c r="B2615" s="33"/>
      <c r="C2615" s="39" t="str">
        <f>IF($A2615 &lt;&gt; "",VLOOKUP($A2615,'Student reference sheet'!$A$2:$V$2329, 3,FALSE), "")</f>
        <v/>
      </c>
      <c r="D2615" s="39" t="str">
        <f>IF($A2615 &lt;&gt; "",VLOOKUP($A2615,'Student reference sheet'!$A$2:$V$2329, 2,FALSE), "")</f>
        <v/>
      </c>
      <c r="E2615" s="35"/>
      <c r="F2615" s="34"/>
      <c r="G2615" s="40" t="str">
        <f t="shared" ca="1" si="123"/>
        <v/>
      </c>
      <c r="H2615" s="40" t="str">
        <f t="shared" ca="1" si="124"/>
        <v/>
      </c>
      <c r="I2615" s="36" t="str">
        <f>IF($A2615 = "", "",
IF(COUNTIF(MINIMUM_DAY_DATES[], Attendance!J2615) &gt; 0, VLOOKUP(Attendance!$G2615,MINIMUM_DAY_PERIOD_SCHEDULE[], 2,TRUE),
IF(COUNTIF(RALLY_DATES[], Attendance!J2615) &gt; 0, VLOOKUP(Attendance!$G2615,RALLY_PERIOD_SCHEDULE[], 2,TRUE),
IF(WEEKDAY(Attendance!$J2615) = 2,
       IF(COUNTIF(FINALS_WEEK_MONDAY_DATE[],Attendance!$J2615) &gt; 0, VLOOKUP(Attendance!$G2615,FINALS_WEEK_MONDAY_PERIOD_SCHEDULE[],2,TRUE),
       VLOOKUP(Attendance!$G2615,REGULAR_WEEK_SCHEDULE[],6,TRUE)),
IF(WEEKDAY($J2615) = 3,
       IF(COUNTIF(FINALS_WEEK_TUESDAY_DATE[],Attendance!$J2615) &gt; 0, VLOOKUP(Attendance!$G2615,FINALS_WEEK_TUESDAY_PERIOD_SCHEDULE[],2,TRUE),
       VLOOKUP(Attendance!$G2615,REGULAR_WEEK_SCHEDULE[[Tuesday]:[Period]],5,TRUE)),
IF(WEEKDAY(Attendance!$J2615) = 4,
        IF(COUNTIF(BLOCK_WEDNESDAY_DATES[],Attendance!$J2615) &gt; 0, VLOOKUP(Attendance!$G2615,BLOCK_WEDNESDAY_PERIOD_SCHEDULE[],2,TRUE),
        IF(COUNTIF(FINALS_WEEK_WEDNESDAY_DATE[],Attendance!$J2615) &gt; 0, VLOOKUP(Attendance!$G2615,FINALS_WEEK_WEDNESDAY_PERIOD_SCHEDULE[],2,TRUE),
       VLOOKUP(Attendance!$G2615,REGULAR_WEEK_SCHEDULE[[Wednesday]:[Period]],4,TRUE))),
IF(WEEKDAY($J2615) = 5,
       IF(COUNTIF(BLOCK_THURSDAY_DATES[],Attendance!$J2615) &gt; 0, VLOOKUP(Attendance!$G2615,BLOCK_THURSDAY_PERIOD_SCHEDULE[],2,TRUE),
       IF(COUNTIF(FINALS_WEEK_THURSDAY_DATE[],Attendance!$J2615) &gt; 0, VLOOKUP(Attendance!$G2615,FINALS_WEEK_THURSDAY_PERIOD_SCHEDULE[],2,TRUE),
       VLOOKUP(Attendance!$G2615,REGULAR_WEEK_SCHEDULE[[Thursday]:[Period]],3,TRUE))),
IF(WEEKDAY(Attendance!$J2615) = 6,
       IF(COUNTIF(FINALS_WEEK_FRIDAY_DATE[],Attendance!$J2615) &gt; 0, VLOOKUP(Attendance!$G2615,FINALS_WEEK_FRIDAY_PERIOD_SCHEDULE[],2,TRUE),
       VLOOKUP(Attendance!$G2615,REGULAR_WEEK_SCHEDULE[[Friday]:[Period]],2,TRUE))))))))))</f>
        <v/>
      </c>
      <c r="J2615" s="41" t="str">
        <f t="shared" ca="1" si="125"/>
        <v/>
      </c>
      <c r="K2615" s="41" t="str">
        <f>IF($A2615 &lt;&gt; "",VLOOKUP($A2615,'Student reference sheet'!$A$2:$V$2329, 7,FALSE), "")</f>
        <v/>
      </c>
      <c r="L2615" s="30" t="str">
        <f>IF($A2615 ="", "", VLOOKUP($A2615, 'Student reference sheet'!$A$2:$Z$2603,23,FALSE))</f>
        <v/>
      </c>
      <c r="M2615" s="30" t="str">
        <f>IF($A2615 ="", "", VLOOKUP($A2615, 'Student reference sheet'!$A$2:$Z$2603,24,FALSE))</f>
        <v/>
      </c>
      <c r="N2615" s="30" t="str">
        <f>IF($A2615 ="", "", VLOOKUP($A2615, 'Student reference sheet'!$A$2:$Z$2603,26,FALSE))</f>
        <v/>
      </c>
      <c r="O2615" s="30" t="str">
        <f>IF($A2615 ="", "", VLOOKUP($A2615, 'Student reference sheet'!$A$2:$Z$2603,25,FALSE))</f>
        <v/>
      </c>
      <c r="P2615" s="39" t="str">
        <f>IF($A2615 = "", "", IF(OR(VLOOKUP($A2615,'Student reference sheet'!$A$2:$V$2400,8,FALSE) = "R",  VLOOKUP($A2615,'Student reference sheet'!$A$2:$V$2400,8,FALSE) = "L"), "X", ""))</f>
        <v/>
      </c>
      <c r="Q2615" s="39" t="str">
        <f>IF($A2615 ="", "", VLOOKUP($A2615, 'Student reference sheet'!$A$2:$V$2603,22,FALSE))</f>
        <v/>
      </c>
      <c r="R2615" s="39" t="str">
        <f>IF($A2615 &lt;&gt; "",VLOOKUP($A2615,'Student reference sheet'!$A$2:$V$2329, 5,FALSE), "")</f>
        <v/>
      </c>
      <c r="S2615" s="39" t="str">
        <f>IF($A2615 &lt;&gt; "",VLOOKUP($A2615,'Student reference sheet'!$A$2:$V$2329, 6,FALSE), "")</f>
        <v/>
      </c>
      <c r="T2615" s="30" t="str">
        <f>IF($A2615 = "","",
IF(VLOOKUP($A2615,'Student reference sheet'!$A$2:$V$2329, 10,FALSE) = "Y", "Hispanic",
IF(VLOOKUP($A2615,'Student reference sheet'!$A$2:$V$2329,11,FALSE) &lt;&gt; "",
IF(VLOOKUP($A2615,'Student reference sheet'!$A$2:$V$2329,11,FALSE) = "UNK", "Unknown", VLOOKUP(VALUE(VLOOKUP($A2615,'Student reference sheet'!$A$2:$V$2329,11,FALSE)),'Ethnicity Reference'!$A$2:$B$22,2,FALSE)),
IF(VLOOKUP($A2615,'Student reference sheet'!$A$2:$V$2329,9,FALSE) &lt;&gt; "", VLOOKUP(VALUE(VLOOKUP($A2615,'Student reference sheet'!$A$2:$V$2329,9,FALSE)),'Ethnicity Reference'!$A$2:$B$22,2,FALSE),"Unknown"))))</f>
        <v/>
      </c>
      <c r="U2615" s="35"/>
    </row>
    <row r="2616" spans="1:21" ht="15.75">
      <c r="A2616" s="47"/>
      <c r="B2616" s="33"/>
      <c r="C2616" s="39" t="str">
        <f>IF($A2616 &lt;&gt; "",VLOOKUP($A2616,'Student reference sheet'!$A$2:$V$2329, 3,FALSE), "")</f>
        <v/>
      </c>
      <c r="D2616" s="39" t="str">
        <f>IF($A2616 &lt;&gt; "",VLOOKUP($A2616,'Student reference sheet'!$A$2:$V$2329, 2,FALSE), "")</f>
        <v/>
      </c>
      <c r="E2616" s="35"/>
      <c r="F2616" s="34"/>
      <c r="G2616" s="40" t="str">
        <f t="shared" ca="1" si="123"/>
        <v/>
      </c>
      <c r="H2616" s="40" t="str">
        <f t="shared" ca="1" si="124"/>
        <v/>
      </c>
      <c r="I2616" s="36" t="str">
        <f>IF($A2616 = "", "",
IF(COUNTIF(MINIMUM_DAY_DATES[], Attendance!J2616) &gt; 0, VLOOKUP(Attendance!$G2616,MINIMUM_DAY_PERIOD_SCHEDULE[], 2,TRUE),
IF(COUNTIF(RALLY_DATES[], Attendance!J2616) &gt; 0, VLOOKUP(Attendance!$G2616,RALLY_PERIOD_SCHEDULE[], 2,TRUE),
IF(WEEKDAY(Attendance!$J2616) = 2,
       IF(COUNTIF(FINALS_WEEK_MONDAY_DATE[],Attendance!$J2616) &gt; 0, VLOOKUP(Attendance!$G2616,FINALS_WEEK_MONDAY_PERIOD_SCHEDULE[],2,TRUE),
       VLOOKUP(Attendance!$G2616,REGULAR_WEEK_SCHEDULE[],6,TRUE)),
IF(WEEKDAY($J2616) = 3,
       IF(COUNTIF(FINALS_WEEK_TUESDAY_DATE[],Attendance!$J2616) &gt; 0, VLOOKUP(Attendance!$G2616,FINALS_WEEK_TUESDAY_PERIOD_SCHEDULE[],2,TRUE),
       VLOOKUP(Attendance!$G2616,REGULAR_WEEK_SCHEDULE[[Tuesday]:[Period]],5,TRUE)),
IF(WEEKDAY(Attendance!$J2616) = 4,
        IF(COUNTIF(BLOCK_WEDNESDAY_DATES[],Attendance!$J2616) &gt; 0, VLOOKUP(Attendance!$G2616,BLOCK_WEDNESDAY_PERIOD_SCHEDULE[],2,TRUE),
        IF(COUNTIF(FINALS_WEEK_WEDNESDAY_DATE[],Attendance!$J2616) &gt; 0, VLOOKUP(Attendance!$G2616,FINALS_WEEK_WEDNESDAY_PERIOD_SCHEDULE[],2,TRUE),
       VLOOKUP(Attendance!$G2616,REGULAR_WEEK_SCHEDULE[[Wednesday]:[Period]],4,TRUE))),
IF(WEEKDAY($J2616) = 5,
       IF(COUNTIF(BLOCK_THURSDAY_DATES[],Attendance!$J2616) &gt; 0, VLOOKUP(Attendance!$G2616,BLOCK_THURSDAY_PERIOD_SCHEDULE[],2,TRUE),
       IF(COUNTIF(FINALS_WEEK_THURSDAY_DATE[],Attendance!$J2616) &gt; 0, VLOOKUP(Attendance!$G2616,FINALS_WEEK_THURSDAY_PERIOD_SCHEDULE[],2,TRUE),
       VLOOKUP(Attendance!$G2616,REGULAR_WEEK_SCHEDULE[[Thursday]:[Period]],3,TRUE))),
IF(WEEKDAY(Attendance!$J2616) = 6,
       IF(COUNTIF(FINALS_WEEK_FRIDAY_DATE[],Attendance!$J2616) &gt; 0, VLOOKUP(Attendance!$G2616,FINALS_WEEK_FRIDAY_PERIOD_SCHEDULE[],2,TRUE),
       VLOOKUP(Attendance!$G2616,REGULAR_WEEK_SCHEDULE[[Friday]:[Period]],2,TRUE))))))))))</f>
        <v/>
      </c>
      <c r="J2616" s="41" t="str">
        <f t="shared" ca="1" si="125"/>
        <v/>
      </c>
      <c r="K2616" s="41" t="str">
        <f>IF($A2616 &lt;&gt; "",VLOOKUP($A2616,'Student reference sheet'!$A$2:$V$2329, 7,FALSE), "")</f>
        <v/>
      </c>
      <c r="L2616" s="30" t="str">
        <f>IF($A2616 ="", "", VLOOKUP($A2616, 'Student reference sheet'!$A$2:$Z$2603,23,FALSE))</f>
        <v/>
      </c>
      <c r="M2616" s="30" t="str">
        <f>IF($A2616 ="", "", VLOOKUP($A2616, 'Student reference sheet'!$A$2:$Z$2603,24,FALSE))</f>
        <v/>
      </c>
      <c r="N2616" s="30" t="str">
        <f>IF($A2616 ="", "", VLOOKUP($A2616, 'Student reference sheet'!$A$2:$Z$2603,26,FALSE))</f>
        <v/>
      </c>
      <c r="O2616" s="30" t="str">
        <f>IF($A2616 ="", "", VLOOKUP($A2616, 'Student reference sheet'!$A$2:$Z$2603,25,FALSE))</f>
        <v/>
      </c>
      <c r="P2616" s="39" t="str">
        <f>IF($A2616 = "", "", IF(OR(VLOOKUP($A2616,'Student reference sheet'!$A$2:$V$2400,8,FALSE) = "R",  VLOOKUP($A2616,'Student reference sheet'!$A$2:$V$2400,8,FALSE) = "L"), "X", ""))</f>
        <v/>
      </c>
      <c r="Q2616" s="39" t="str">
        <f>IF($A2616 ="", "", VLOOKUP($A2616, 'Student reference sheet'!$A$2:$V$2603,22,FALSE))</f>
        <v/>
      </c>
      <c r="R2616" s="39" t="str">
        <f>IF($A2616 &lt;&gt; "",VLOOKUP($A2616,'Student reference sheet'!$A$2:$V$2329, 5,FALSE), "")</f>
        <v/>
      </c>
      <c r="S2616" s="39" t="str">
        <f>IF($A2616 &lt;&gt; "",VLOOKUP($A2616,'Student reference sheet'!$A$2:$V$2329, 6,FALSE), "")</f>
        <v/>
      </c>
      <c r="T2616" s="30" t="str">
        <f>IF($A2616 = "","",
IF(VLOOKUP($A2616,'Student reference sheet'!$A$2:$V$2329, 10,FALSE) = "Y", "Hispanic",
IF(VLOOKUP($A2616,'Student reference sheet'!$A$2:$V$2329,11,FALSE) &lt;&gt; "",
IF(VLOOKUP($A2616,'Student reference sheet'!$A$2:$V$2329,11,FALSE) = "UNK", "Unknown", VLOOKUP(VALUE(VLOOKUP($A2616,'Student reference sheet'!$A$2:$V$2329,11,FALSE)),'Ethnicity Reference'!$A$2:$B$22,2,FALSE)),
IF(VLOOKUP($A2616,'Student reference sheet'!$A$2:$V$2329,9,FALSE) &lt;&gt; "", VLOOKUP(VALUE(VLOOKUP($A2616,'Student reference sheet'!$A$2:$V$2329,9,FALSE)),'Ethnicity Reference'!$A$2:$B$22,2,FALSE),"Unknown"))))</f>
        <v/>
      </c>
      <c r="U2616" s="35"/>
    </row>
    <row r="2617" spans="1:21" ht="15.75">
      <c r="A2617" s="47"/>
      <c r="B2617" s="33"/>
      <c r="C2617" s="39" t="str">
        <f>IF($A2617 &lt;&gt; "",VLOOKUP($A2617,'Student reference sheet'!$A$2:$V$2329, 3,FALSE), "")</f>
        <v/>
      </c>
      <c r="D2617" s="39" t="str">
        <f>IF($A2617 &lt;&gt; "",VLOOKUP($A2617,'Student reference sheet'!$A$2:$V$2329, 2,FALSE), "")</f>
        <v/>
      </c>
      <c r="E2617" s="35"/>
      <c r="F2617" s="34"/>
      <c r="G2617" s="40" t="str">
        <f t="shared" ca="1" si="123"/>
        <v/>
      </c>
      <c r="H2617" s="40" t="str">
        <f t="shared" ca="1" si="124"/>
        <v/>
      </c>
      <c r="I2617" s="36" t="str">
        <f>IF($A2617 = "", "",
IF(COUNTIF(MINIMUM_DAY_DATES[], Attendance!J2617) &gt; 0, VLOOKUP(Attendance!$G2617,MINIMUM_DAY_PERIOD_SCHEDULE[], 2,TRUE),
IF(COUNTIF(RALLY_DATES[], Attendance!J2617) &gt; 0, VLOOKUP(Attendance!$G2617,RALLY_PERIOD_SCHEDULE[], 2,TRUE),
IF(WEEKDAY(Attendance!$J2617) = 2,
       IF(COUNTIF(FINALS_WEEK_MONDAY_DATE[],Attendance!$J2617) &gt; 0, VLOOKUP(Attendance!$G2617,FINALS_WEEK_MONDAY_PERIOD_SCHEDULE[],2,TRUE),
       VLOOKUP(Attendance!$G2617,REGULAR_WEEK_SCHEDULE[],6,TRUE)),
IF(WEEKDAY($J2617) = 3,
       IF(COUNTIF(FINALS_WEEK_TUESDAY_DATE[],Attendance!$J2617) &gt; 0, VLOOKUP(Attendance!$G2617,FINALS_WEEK_TUESDAY_PERIOD_SCHEDULE[],2,TRUE),
       VLOOKUP(Attendance!$G2617,REGULAR_WEEK_SCHEDULE[[Tuesday]:[Period]],5,TRUE)),
IF(WEEKDAY(Attendance!$J2617) = 4,
        IF(COUNTIF(BLOCK_WEDNESDAY_DATES[],Attendance!$J2617) &gt; 0, VLOOKUP(Attendance!$G2617,BLOCK_WEDNESDAY_PERIOD_SCHEDULE[],2,TRUE),
        IF(COUNTIF(FINALS_WEEK_WEDNESDAY_DATE[],Attendance!$J2617) &gt; 0, VLOOKUP(Attendance!$G2617,FINALS_WEEK_WEDNESDAY_PERIOD_SCHEDULE[],2,TRUE),
       VLOOKUP(Attendance!$G2617,REGULAR_WEEK_SCHEDULE[[Wednesday]:[Period]],4,TRUE))),
IF(WEEKDAY($J2617) = 5,
       IF(COUNTIF(BLOCK_THURSDAY_DATES[],Attendance!$J2617) &gt; 0, VLOOKUP(Attendance!$G2617,BLOCK_THURSDAY_PERIOD_SCHEDULE[],2,TRUE),
       IF(COUNTIF(FINALS_WEEK_THURSDAY_DATE[],Attendance!$J2617) &gt; 0, VLOOKUP(Attendance!$G2617,FINALS_WEEK_THURSDAY_PERIOD_SCHEDULE[],2,TRUE),
       VLOOKUP(Attendance!$G2617,REGULAR_WEEK_SCHEDULE[[Thursday]:[Period]],3,TRUE))),
IF(WEEKDAY(Attendance!$J2617) = 6,
       IF(COUNTIF(FINALS_WEEK_FRIDAY_DATE[],Attendance!$J2617) &gt; 0, VLOOKUP(Attendance!$G2617,FINALS_WEEK_FRIDAY_PERIOD_SCHEDULE[],2,TRUE),
       VLOOKUP(Attendance!$G2617,REGULAR_WEEK_SCHEDULE[[Friday]:[Period]],2,TRUE))))))))))</f>
        <v/>
      </c>
      <c r="J2617" s="41" t="str">
        <f t="shared" ca="1" si="125"/>
        <v/>
      </c>
      <c r="K2617" s="41" t="str">
        <f>IF($A2617 &lt;&gt; "",VLOOKUP($A2617,'Student reference sheet'!$A$2:$V$2329, 7,FALSE), "")</f>
        <v/>
      </c>
      <c r="L2617" s="30" t="str">
        <f>IF($A2617 ="", "", VLOOKUP($A2617, 'Student reference sheet'!$A$2:$Z$2603,23,FALSE))</f>
        <v/>
      </c>
      <c r="M2617" s="30" t="str">
        <f>IF($A2617 ="", "", VLOOKUP($A2617, 'Student reference sheet'!$A$2:$Z$2603,24,FALSE))</f>
        <v/>
      </c>
      <c r="N2617" s="30" t="str">
        <f>IF($A2617 ="", "", VLOOKUP($A2617, 'Student reference sheet'!$A$2:$Z$2603,26,FALSE))</f>
        <v/>
      </c>
      <c r="O2617" s="30" t="str">
        <f>IF($A2617 ="", "", VLOOKUP($A2617, 'Student reference sheet'!$A$2:$Z$2603,25,FALSE))</f>
        <v/>
      </c>
      <c r="P2617" s="39" t="str">
        <f>IF($A2617 = "", "", IF(OR(VLOOKUP($A2617,'Student reference sheet'!$A$2:$V$2400,8,FALSE) = "R",  VLOOKUP($A2617,'Student reference sheet'!$A$2:$V$2400,8,FALSE) = "L"), "X", ""))</f>
        <v/>
      </c>
      <c r="Q2617" s="39" t="str">
        <f>IF($A2617 ="", "", VLOOKUP($A2617, 'Student reference sheet'!$A$2:$V$2603,22,FALSE))</f>
        <v/>
      </c>
      <c r="R2617" s="39" t="str">
        <f>IF($A2617 &lt;&gt; "",VLOOKUP($A2617,'Student reference sheet'!$A$2:$V$2329, 5,FALSE), "")</f>
        <v/>
      </c>
      <c r="S2617" s="39" t="str">
        <f>IF($A2617 &lt;&gt; "",VLOOKUP($A2617,'Student reference sheet'!$A$2:$V$2329, 6,FALSE), "")</f>
        <v/>
      </c>
      <c r="T2617" s="30" t="str">
        <f>IF($A2617 = "","",
IF(VLOOKUP($A2617,'Student reference sheet'!$A$2:$V$2329, 10,FALSE) = "Y", "Hispanic",
IF(VLOOKUP($A2617,'Student reference sheet'!$A$2:$V$2329,11,FALSE) &lt;&gt; "",
IF(VLOOKUP($A2617,'Student reference sheet'!$A$2:$V$2329,11,FALSE) = "UNK", "Unknown", VLOOKUP(VALUE(VLOOKUP($A2617,'Student reference sheet'!$A$2:$V$2329,11,FALSE)),'Ethnicity Reference'!$A$2:$B$22,2,FALSE)),
IF(VLOOKUP($A2617,'Student reference sheet'!$A$2:$V$2329,9,FALSE) &lt;&gt; "", VLOOKUP(VALUE(VLOOKUP($A2617,'Student reference sheet'!$A$2:$V$2329,9,FALSE)),'Ethnicity Reference'!$A$2:$B$22,2,FALSE),"Unknown"))))</f>
        <v/>
      </c>
      <c r="U2617" s="35"/>
    </row>
    <row r="2618" spans="1:21" ht="15.75">
      <c r="A2618" s="47"/>
      <c r="B2618" s="33"/>
      <c r="C2618" s="39" t="str">
        <f>IF($A2618 &lt;&gt; "",VLOOKUP($A2618,'Student reference sheet'!$A$2:$V$2329, 3,FALSE), "")</f>
        <v/>
      </c>
      <c r="D2618" s="39" t="str">
        <f>IF($A2618 &lt;&gt; "",VLOOKUP($A2618,'Student reference sheet'!$A$2:$V$2329, 2,FALSE), "")</f>
        <v/>
      </c>
      <c r="E2618" s="35"/>
      <c r="F2618" s="34"/>
      <c r="G2618" s="40" t="str">
        <f t="shared" ca="1" si="123"/>
        <v/>
      </c>
      <c r="H2618" s="40" t="str">
        <f t="shared" ca="1" si="124"/>
        <v/>
      </c>
      <c r="I2618" s="36" t="str">
        <f>IF($A2618 = "", "",
IF(COUNTIF(MINIMUM_DAY_DATES[], Attendance!J2618) &gt; 0, VLOOKUP(Attendance!$G2618,MINIMUM_DAY_PERIOD_SCHEDULE[], 2,TRUE),
IF(COUNTIF(RALLY_DATES[], Attendance!J2618) &gt; 0, VLOOKUP(Attendance!$G2618,RALLY_PERIOD_SCHEDULE[], 2,TRUE),
IF(WEEKDAY(Attendance!$J2618) = 2,
       IF(COUNTIF(FINALS_WEEK_MONDAY_DATE[],Attendance!$J2618) &gt; 0, VLOOKUP(Attendance!$G2618,FINALS_WEEK_MONDAY_PERIOD_SCHEDULE[],2,TRUE),
       VLOOKUP(Attendance!$G2618,REGULAR_WEEK_SCHEDULE[],6,TRUE)),
IF(WEEKDAY($J2618) = 3,
       IF(COUNTIF(FINALS_WEEK_TUESDAY_DATE[],Attendance!$J2618) &gt; 0, VLOOKUP(Attendance!$G2618,FINALS_WEEK_TUESDAY_PERIOD_SCHEDULE[],2,TRUE),
       VLOOKUP(Attendance!$G2618,REGULAR_WEEK_SCHEDULE[[Tuesday]:[Period]],5,TRUE)),
IF(WEEKDAY(Attendance!$J2618) = 4,
        IF(COUNTIF(BLOCK_WEDNESDAY_DATES[],Attendance!$J2618) &gt; 0, VLOOKUP(Attendance!$G2618,BLOCK_WEDNESDAY_PERIOD_SCHEDULE[],2,TRUE),
        IF(COUNTIF(FINALS_WEEK_WEDNESDAY_DATE[],Attendance!$J2618) &gt; 0, VLOOKUP(Attendance!$G2618,FINALS_WEEK_WEDNESDAY_PERIOD_SCHEDULE[],2,TRUE),
       VLOOKUP(Attendance!$G2618,REGULAR_WEEK_SCHEDULE[[Wednesday]:[Period]],4,TRUE))),
IF(WEEKDAY($J2618) = 5,
       IF(COUNTIF(BLOCK_THURSDAY_DATES[],Attendance!$J2618) &gt; 0, VLOOKUP(Attendance!$G2618,BLOCK_THURSDAY_PERIOD_SCHEDULE[],2,TRUE),
       IF(COUNTIF(FINALS_WEEK_THURSDAY_DATE[],Attendance!$J2618) &gt; 0, VLOOKUP(Attendance!$G2618,FINALS_WEEK_THURSDAY_PERIOD_SCHEDULE[],2,TRUE),
       VLOOKUP(Attendance!$G2618,REGULAR_WEEK_SCHEDULE[[Thursday]:[Period]],3,TRUE))),
IF(WEEKDAY(Attendance!$J2618) = 6,
       IF(COUNTIF(FINALS_WEEK_FRIDAY_DATE[],Attendance!$J2618) &gt; 0, VLOOKUP(Attendance!$G2618,FINALS_WEEK_FRIDAY_PERIOD_SCHEDULE[],2,TRUE),
       VLOOKUP(Attendance!$G2618,REGULAR_WEEK_SCHEDULE[[Friday]:[Period]],2,TRUE))))))))))</f>
        <v/>
      </c>
      <c r="J2618" s="41" t="str">
        <f t="shared" ca="1" si="125"/>
        <v/>
      </c>
      <c r="K2618" s="41" t="str">
        <f>IF($A2618 &lt;&gt; "",VLOOKUP($A2618,'Student reference sheet'!$A$2:$V$2329, 7,FALSE), "")</f>
        <v/>
      </c>
      <c r="L2618" s="30" t="str">
        <f>IF($A2618 ="", "", VLOOKUP($A2618, 'Student reference sheet'!$A$2:$Z$2603,23,FALSE))</f>
        <v/>
      </c>
      <c r="M2618" s="30" t="str">
        <f>IF($A2618 ="", "", VLOOKUP($A2618, 'Student reference sheet'!$A$2:$Z$2603,24,FALSE))</f>
        <v/>
      </c>
      <c r="N2618" s="30" t="str">
        <f>IF($A2618 ="", "", VLOOKUP($A2618, 'Student reference sheet'!$A$2:$Z$2603,26,FALSE))</f>
        <v/>
      </c>
      <c r="O2618" s="30" t="str">
        <f>IF($A2618 ="", "", VLOOKUP($A2618, 'Student reference sheet'!$A$2:$Z$2603,25,FALSE))</f>
        <v/>
      </c>
      <c r="P2618" s="39" t="str">
        <f>IF($A2618 = "", "", IF(OR(VLOOKUP($A2618,'Student reference sheet'!$A$2:$V$2400,8,FALSE) = "R",  VLOOKUP($A2618,'Student reference sheet'!$A$2:$V$2400,8,FALSE) = "L"), "X", ""))</f>
        <v/>
      </c>
      <c r="Q2618" s="39" t="str">
        <f>IF($A2618 ="", "", VLOOKUP($A2618, 'Student reference sheet'!$A$2:$V$2603,22,FALSE))</f>
        <v/>
      </c>
      <c r="R2618" s="39" t="str">
        <f>IF($A2618 &lt;&gt; "",VLOOKUP($A2618,'Student reference sheet'!$A$2:$V$2329, 5,FALSE), "")</f>
        <v/>
      </c>
      <c r="S2618" s="39" t="str">
        <f>IF($A2618 &lt;&gt; "",VLOOKUP($A2618,'Student reference sheet'!$A$2:$V$2329, 6,FALSE), "")</f>
        <v/>
      </c>
      <c r="T2618" s="30" t="str">
        <f>IF($A2618 = "","",
IF(VLOOKUP($A2618,'Student reference sheet'!$A$2:$V$2329, 10,FALSE) = "Y", "Hispanic",
IF(VLOOKUP($A2618,'Student reference sheet'!$A$2:$V$2329,11,FALSE) &lt;&gt; "",
IF(VLOOKUP($A2618,'Student reference sheet'!$A$2:$V$2329,11,FALSE) = "UNK", "Unknown", VLOOKUP(VALUE(VLOOKUP($A2618,'Student reference sheet'!$A$2:$V$2329,11,FALSE)),'Ethnicity Reference'!$A$2:$B$22,2,FALSE)),
IF(VLOOKUP($A2618,'Student reference sheet'!$A$2:$V$2329,9,FALSE) &lt;&gt; "", VLOOKUP(VALUE(VLOOKUP($A2618,'Student reference sheet'!$A$2:$V$2329,9,FALSE)),'Ethnicity Reference'!$A$2:$B$22,2,FALSE),"Unknown"))))</f>
        <v/>
      </c>
      <c r="U2618" s="35"/>
    </row>
    <row r="2619" spans="1:21" ht="15.75">
      <c r="A2619" s="47"/>
      <c r="B2619" s="33"/>
      <c r="C2619" s="39" t="str">
        <f>IF($A2619 &lt;&gt; "",VLOOKUP($A2619,'Student reference sheet'!$A$2:$V$2329, 3,FALSE), "")</f>
        <v/>
      </c>
      <c r="D2619" s="39" t="str">
        <f>IF($A2619 &lt;&gt; "",VLOOKUP($A2619,'Student reference sheet'!$A$2:$V$2329, 2,FALSE), "")</f>
        <v/>
      </c>
      <c r="E2619" s="35"/>
      <c r="F2619" s="34"/>
      <c r="G2619" s="40" t="str">
        <f t="shared" ca="1" si="123"/>
        <v/>
      </c>
      <c r="H2619" s="40" t="str">
        <f t="shared" ca="1" si="124"/>
        <v/>
      </c>
      <c r="I2619" s="36" t="str">
        <f>IF($A2619 = "", "",
IF(COUNTIF(MINIMUM_DAY_DATES[], Attendance!J2619) &gt; 0, VLOOKUP(Attendance!$G2619,MINIMUM_DAY_PERIOD_SCHEDULE[], 2,TRUE),
IF(COUNTIF(RALLY_DATES[], Attendance!J2619) &gt; 0, VLOOKUP(Attendance!$G2619,RALLY_PERIOD_SCHEDULE[], 2,TRUE),
IF(WEEKDAY(Attendance!$J2619) = 2,
       IF(COUNTIF(FINALS_WEEK_MONDAY_DATE[],Attendance!$J2619) &gt; 0, VLOOKUP(Attendance!$G2619,FINALS_WEEK_MONDAY_PERIOD_SCHEDULE[],2,TRUE),
       VLOOKUP(Attendance!$G2619,REGULAR_WEEK_SCHEDULE[],6,TRUE)),
IF(WEEKDAY($J2619) = 3,
       IF(COUNTIF(FINALS_WEEK_TUESDAY_DATE[],Attendance!$J2619) &gt; 0, VLOOKUP(Attendance!$G2619,FINALS_WEEK_TUESDAY_PERIOD_SCHEDULE[],2,TRUE),
       VLOOKUP(Attendance!$G2619,REGULAR_WEEK_SCHEDULE[[Tuesday]:[Period]],5,TRUE)),
IF(WEEKDAY(Attendance!$J2619) = 4,
        IF(COUNTIF(BLOCK_WEDNESDAY_DATES[],Attendance!$J2619) &gt; 0, VLOOKUP(Attendance!$G2619,BLOCK_WEDNESDAY_PERIOD_SCHEDULE[],2,TRUE),
        IF(COUNTIF(FINALS_WEEK_WEDNESDAY_DATE[],Attendance!$J2619) &gt; 0, VLOOKUP(Attendance!$G2619,FINALS_WEEK_WEDNESDAY_PERIOD_SCHEDULE[],2,TRUE),
       VLOOKUP(Attendance!$G2619,REGULAR_WEEK_SCHEDULE[[Wednesday]:[Period]],4,TRUE))),
IF(WEEKDAY($J2619) = 5,
       IF(COUNTIF(BLOCK_THURSDAY_DATES[],Attendance!$J2619) &gt; 0, VLOOKUP(Attendance!$G2619,BLOCK_THURSDAY_PERIOD_SCHEDULE[],2,TRUE),
       IF(COUNTIF(FINALS_WEEK_THURSDAY_DATE[],Attendance!$J2619) &gt; 0, VLOOKUP(Attendance!$G2619,FINALS_WEEK_THURSDAY_PERIOD_SCHEDULE[],2,TRUE),
       VLOOKUP(Attendance!$G2619,REGULAR_WEEK_SCHEDULE[[Thursday]:[Period]],3,TRUE))),
IF(WEEKDAY(Attendance!$J2619) = 6,
       IF(COUNTIF(FINALS_WEEK_FRIDAY_DATE[],Attendance!$J2619) &gt; 0, VLOOKUP(Attendance!$G2619,FINALS_WEEK_FRIDAY_PERIOD_SCHEDULE[],2,TRUE),
       VLOOKUP(Attendance!$G2619,REGULAR_WEEK_SCHEDULE[[Friday]:[Period]],2,TRUE))))))))))</f>
        <v/>
      </c>
      <c r="J2619" s="41" t="str">
        <f t="shared" ca="1" si="125"/>
        <v/>
      </c>
      <c r="K2619" s="41" t="str">
        <f>IF($A2619 &lt;&gt; "",VLOOKUP($A2619,'Student reference sheet'!$A$2:$V$2329, 7,FALSE), "")</f>
        <v/>
      </c>
      <c r="L2619" s="30" t="str">
        <f>IF($A2619 ="", "", VLOOKUP($A2619, 'Student reference sheet'!$A$2:$Z$2603,23,FALSE))</f>
        <v/>
      </c>
      <c r="M2619" s="30" t="str">
        <f>IF($A2619 ="", "", VLOOKUP($A2619, 'Student reference sheet'!$A$2:$Z$2603,24,FALSE))</f>
        <v/>
      </c>
      <c r="N2619" s="30" t="str">
        <f>IF($A2619 ="", "", VLOOKUP($A2619, 'Student reference sheet'!$A$2:$Z$2603,26,FALSE))</f>
        <v/>
      </c>
      <c r="O2619" s="30" t="str">
        <f>IF($A2619 ="", "", VLOOKUP($A2619, 'Student reference sheet'!$A$2:$Z$2603,25,FALSE))</f>
        <v/>
      </c>
      <c r="P2619" s="39" t="str">
        <f>IF($A2619 = "", "", IF(OR(VLOOKUP($A2619,'Student reference sheet'!$A$2:$V$2400,8,FALSE) = "R",  VLOOKUP($A2619,'Student reference sheet'!$A$2:$V$2400,8,FALSE) = "L"), "X", ""))</f>
        <v/>
      </c>
      <c r="Q2619" s="39" t="str">
        <f>IF($A2619 ="", "", VLOOKUP($A2619, 'Student reference sheet'!$A$2:$V$2603,22,FALSE))</f>
        <v/>
      </c>
      <c r="R2619" s="39" t="str">
        <f>IF($A2619 &lt;&gt; "",VLOOKUP($A2619,'Student reference sheet'!$A$2:$V$2329, 5,FALSE), "")</f>
        <v/>
      </c>
      <c r="S2619" s="39" t="str">
        <f>IF($A2619 &lt;&gt; "",VLOOKUP($A2619,'Student reference sheet'!$A$2:$V$2329, 6,FALSE), "")</f>
        <v/>
      </c>
      <c r="T2619" s="30" t="str">
        <f>IF($A2619 = "","",
IF(VLOOKUP($A2619,'Student reference sheet'!$A$2:$V$2329, 10,FALSE) = "Y", "Hispanic",
IF(VLOOKUP($A2619,'Student reference sheet'!$A$2:$V$2329,11,FALSE) &lt;&gt; "",
IF(VLOOKUP($A2619,'Student reference sheet'!$A$2:$V$2329,11,FALSE) = "UNK", "Unknown", VLOOKUP(VALUE(VLOOKUP($A2619,'Student reference sheet'!$A$2:$V$2329,11,FALSE)),'Ethnicity Reference'!$A$2:$B$22,2,FALSE)),
IF(VLOOKUP($A2619,'Student reference sheet'!$A$2:$V$2329,9,FALSE) &lt;&gt; "", VLOOKUP(VALUE(VLOOKUP($A2619,'Student reference sheet'!$A$2:$V$2329,9,FALSE)),'Ethnicity Reference'!$A$2:$B$22,2,FALSE),"Unknown"))))</f>
        <v/>
      </c>
      <c r="U2619" s="35"/>
    </row>
    <row r="2620" spans="1:21" ht="15.75">
      <c r="A2620" s="47"/>
      <c r="B2620" s="33"/>
      <c r="C2620" s="39" t="str">
        <f>IF($A2620 &lt;&gt; "",VLOOKUP($A2620,'Student reference sheet'!$A$2:$V$2329, 3,FALSE), "")</f>
        <v/>
      </c>
      <c r="D2620" s="39" t="str">
        <f>IF($A2620 &lt;&gt; "",VLOOKUP($A2620,'Student reference sheet'!$A$2:$V$2329, 2,FALSE), "")</f>
        <v/>
      </c>
      <c r="E2620" s="35"/>
      <c r="F2620" s="34"/>
      <c r="G2620" s="40" t="str">
        <f t="shared" ca="1" si="123"/>
        <v/>
      </c>
      <c r="H2620" s="40" t="str">
        <f t="shared" ca="1" si="124"/>
        <v/>
      </c>
      <c r="I2620" s="36" t="str">
        <f>IF($A2620 = "", "",
IF(COUNTIF(MINIMUM_DAY_DATES[], Attendance!J2620) &gt; 0, VLOOKUP(Attendance!$G2620,MINIMUM_DAY_PERIOD_SCHEDULE[], 2,TRUE),
IF(COUNTIF(RALLY_DATES[], Attendance!J2620) &gt; 0, VLOOKUP(Attendance!$G2620,RALLY_PERIOD_SCHEDULE[], 2,TRUE),
IF(WEEKDAY(Attendance!$J2620) = 2,
       IF(COUNTIF(FINALS_WEEK_MONDAY_DATE[],Attendance!$J2620) &gt; 0, VLOOKUP(Attendance!$G2620,FINALS_WEEK_MONDAY_PERIOD_SCHEDULE[],2,TRUE),
       VLOOKUP(Attendance!$G2620,REGULAR_WEEK_SCHEDULE[],6,TRUE)),
IF(WEEKDAY($J2620) = 3,
       IF(COUNTIF(FINALS_WEEK_TUESDAY_DATE[],Attendance!$J2620) &gt; 0, VLOOKUP(Attendance!$G2620,FINALS_WEEK_TUESDAY_PERIOD_SCHEDULE[],2,TRUE),
       VLOOKUP(Attendance!$G2620,REGULAR_WEEK_SCHEDULE[[Tuesday]:[Period]],5,TRUE)),
IF(WEEKDAY(Attendance!$J2620) = 4,
        IF(COUNTIF(BLOCK_WEDNESDAY_DATES[],Attendance!$J2620) &gt; 0, VLOOKUP(Attendance!$G2620,BLOCK_WEDNESDAY_PERIOD_SCHEDULE[],2,TRUE),
        IF(COUNTIF(FINALS_WEEK_WEDNESDAY_DATE[],Attendance!$J2620) &gt; 0, VLOOKUP(Attendance!$G2620,FINALS_WEEK_WEDNESDAY_PERIOD_SCHEDULE[],2,TRUE),
       VLOOKUP(Attendance!$G2620,REGULAR_WEEK_SCHEDULE[[Wednesday]:[Period]],4,TRUE))),
IF(WEEKDAY($J2620) = 5,
       IF(COUNTIF(BLOCK_THURSDAY_DATES[],Attendance!$J2620) &gt; 0, VLOOKUP(Attendance!$G2620,BLOCK_THURSDAY_PERIOD_SCHEDULE[],2,TRUE),
       IF(COUNTIF(FINALS_WEEK_THURSDAY_DATE[],Attendance!$J2620) &gt; 0, VLOOKUP(Attendance!$G2620,FINALS_WEEK_THURSDAY_PERIOD_SCHEDULE[],2,TRUE),
       VLOOKUP(Attendance!$G2620,REGULAR_WEEK_SCHEDULE[[Thursday]:[Period]],3,TRUE))),
IF(WEEKDAY(Attendance!$J2620) = 6,
       IF(COUNTIF(FINALS_WEEK_FRIDAY_DATE[],Attendance!$J2620) &gt; 0, VLOOKUP(Attendance!$G2620,FINALS_WEEK_FRIDAY_PERIOD_SCHEDULE[],2,TRUE),
       VLOOKUP(Attendance!$G2620,REGULAR_WEEK_SCHEDULE[[Friday]:[Period]],2,TRUE))))))))))</f>
        <v/>
      </c>
      <c r="J2620" s="41" t="str">
        <f t="shared" ca="1" si="125"/>
        <v/>
      </c>
      <c r="K2620" s="41" t="str">
        <f>IF($A2620 &lt;&gt; "",VLOOKUP($A2620,'Student reference sheet'!$A$2:$V$2329, 7,FALSE), "")</f>
        <v/>
      </c>
      <c r="L2620" s="30" t="str">
        <f>IF($A2620 ="", "", VLOOKUP($A2620, 'Student reference sheet'!$A$2:$Z$2603,23,FALSE))</f>
        <v/>
      </c>
      <c r="M2620" s="30" t="str">
        <f>IF($A2620 ="", "", VLOOKUP($A2620, 'Student reference sheet'!$A$2:$Z$2603,24,FALSE))</f>
        <v/>
      </c>
      <c r="N2620" s="30" t="str">
        <f>IF($A2620 ="", "", VLOOKUP($A2620, 'Student reference sheet'!$A$2:$Z$2603,26,FALSE))</f>
        <v/>
      </c>
      <c r="O2620" s="30" t="str">
        <f>IF($A2620 ="", "", VLOOKUP($A2620, 'Student reference sheet'!$A$2:$Z$2603,25,FALSE))</f>
        <v/>
      </c>
      <c r="P2620" s="39" t="str">
        <f>IF($A2620 = "", "", IF(OR(VLOOKUP($A2620,'Student reference sheet'!$A$2:$V$2400,8,FALSE) = "R",  VLOOKUP($A2620,'Student reference sheet'!$A$2:$V$2400,8,FALSE) = "L"), "X", ""))</f>
        <v/>
      </c>
      <c r="Q2620" s="39" t="str">
        <f>IF($A2620 ="", "", VLOOKUP($A2620, 'Student reference sheet'!$A$2:$V$2603,22,FALSE))</f>
        <v/>
      </c>
      <c r="R2620" s="39" t="str">
        <f>IF($A2620 &lt;&gt; "",VLOOKUP($A2620,'Student reference sheet'!$A$2:$V$2329, 5,FALSE), "")</f>
        <v/>
      </c>
      <c r="S2620" s="39" t="str">
        <f>IF($A2620 &lt;&gt; "",VLOOKUP($A2620,'Student reference sheet'!$A$2:$V$2329, 6,FALSE), "")</f>
        <v/>
      </c>
      <c r="T2620" s="30" t="str">
        <f>IF($A2620 = "","",
IF(VLOOKUP($A2620,'Student reference sheet'!$A$2:$V$2329, 10,FALSE) = "Y", "Hispanic",
IF(VLOOKUP($A2620,'Student reference sheet'!$A$2:$V$2329,11,FALSE) &lt;&gt; "",
IF(VLOOKUP($A2620,'Student reference sheet'!$A$2:$V$2329,11,FALSE) = "UNK", "Unknown", VLOOKUP(VALUE(VLOOKUP($A2620,'Student reference sheet'!$A$2:$V$2329,11,FALSE)),'Ethnicity Reference'!$A$2:$B$22,2,FALSE)),
IF(VLOOKUP($A2620,'Student reference sheet'!$A$2:$V$2329,9,FALSE) &lt;&gt; "", VLOOKUP(VALUE(VLOOKUP($A2620,'Student reference sheet'!$A$2:$V$2329,9,FALSE)),'Ethnicity Reference'!$A$2:$B$22,2,FALSE),"Unknown"))))</f>
        <v/>
      </c>
      <c r="U2620" s="35"/>
    </row>
    <row r="2621" spans="1:21" ht="15.75">
      <c r="A2621" s="47"/>
      <c r="B2621" s="33"/>
      <c r="C2621" s="39" t="str">
        <f>IF($A2621 &lt;&gt; "",VLOOKUP($A2621,'Student reference sheet'!$A$2:$V$2329, 3,FALSE), "")</f>
        <v/>
      </c>
      <c r="D2621" s="39" t="str">
        <f>IF($A2621 &lt;&gt; "",VLOOKUP($A2621,'Student reference sheet'!$A$2:$V$2329, 2,FALSE), "")</f>
        <v/>
      </c>
      <c r="E2621" s="35"/>
      <c r="F2621" s="34"/>
      <c r="G2621" s="40" t="str">
        <f t="shared" ca="1" si="123"/>
        <v/>
      </c>
      <c r="H2621" s="40" t="str">
        <f t="shared" ca="1" si="124"/>
        <v/>
      </c>
      <c r="I2621" s="36" t="str">
        <f>IF($A2621 = "", "",
IF(COUNTIF(MINIMUM_DAY_DATES[], Attendance!J2621) &gt; 0, VLOOKUP(Attendance!$G2621,MINIMUM_DAY_PERIOD_SCHEDULE[], 2,TRUE),
IF(COUNTIF(RALLY_DATES[], Attendance!J2621) &gt; 0, VLOOKUP(Attendance!$G2621,RALLY_PERIOD_SCHEDULE[], 2,TRUE),
IF(WEEKDAY(Attendance!$J2621) = 2,
       IF(COUNTIF(FINALS_WEEK_MONDAY_DATE[],Attendance!$J2621) &gt; 0, VLOOKUP(Attendance!$G2621,FINALS_WEEK_MONDAY_PERIOD_SCHEDULE[],2,TRUE),
       VLOOKUP(Attendance!$G2621,REGULAR_WEEK_SCHEDULE[],6,TRUE)),
IF(WEEKDAY($J2621) = 3,
       IF(COUNTIF(FINALS_WEEK_TUESDAY_DATE[],Attendance!$J2621) &gt; 0, VLOOKUP(Attendance!$G2621,FINALS_WEEK_TUESDAY_PERIOD_SCHEDULE[],2,TRUE),
       VLOOKUP(Attendance!$G2621,REGULAR_WEEK_SCHEDULE[[Tuesday]:[Period]],5,TRUE)),
IF(WEEKDAY(Attendance!$J2621) = 4,
        IF(COUNTIF(BLOCK_WEDNESDAY_DATES[],Attendance!$J2621) &gt; 0, VLOOKUP(Attendance!$G2621,BLOCK_WEDNESDAY_PERIOD_SCHEDULE[],2,TRUE),
        IF(COUNTIF(FINALS_WEEK_WEDNESDAY_DATE[],Attendance!$J2621) &gt; 0, VLOOKUP(Attendance!$G2621,FINALS_WEEK_WEDNESDAY_PERIOD_SCHEDULE[],2,TRUE),
       VLOOKUP(Attendance!$G2621,REGULAR_WEEK_SCHEDULE[[Wednesday]:[Period]],4,TRUE))),
IF(WEEKDAY($J2621) = 5,
       IF(COUNTIF(BLOCK_THURSDAY_DATES[],Attendance!$J2621) &gt; 0, VLOOKUP(Attendance!$G2621,BLOCK_THURSDAY_PERIOD_SCHEDULE[],2,TRUE),
       IF(COUNTIF(FINALS_WEEK_THURSDAY_DATE[],Attendance!$J2621) &gt; 0, VLOOKUP(Attendance!$G2621,FINALS_WEEK_THURSDAY_PERIOD_SCHEDULE[],2,TRUE),
       VLOOKUP(Attendance!$G2621,REGULAR_WEEK_SCHEDULE[[Thursday]:[Period]],3,TRUE))),
IF(WEEKDAY(Attendance!$J2621) = 6,
       IF(COUNTIF(FINALS_WEEK_FRIDAY_DATE[],Attendance!$J2621) &gt; 0, VLOOKUP(Attendance!$G2621,FINALS_WEEK_FRIDAY_PERIOD_SCHEDULE[],2,TRUE),
       VLOOKUP(Attendance!$G2621,REGULAR_WEEK_SCHEDULE[[Friday]:[Period]],2,TRUE))))))))))</f>
        <v/>
      </c>
      <c r="J2621" s="41" t="str">
        <f t="shared" ca="1" si="125"/>
        <v/>
      </c>
      <c r="K2621" s="41" t="str">
        <f>IF($A2621 &lt;&gt; "",VLOOKUP($A2621,'Student reference sheet'!$A$2:$V$2329, 7,FALSE), "")</f>
        <v/>
      </c>
      <c r="L2621" s="30" t="str">
        <f>IF($A2621 ="", "", VLOOKUP($A2621, 'Student reference sheet'!$A$2:$Z$2603,23,FALSE))</f>
        <v/>
      </c>
      <c r="M2621" s="30" t="str">
        <f>IF($A2621 ="", "", VLOOKUP($A2621, 'Student reference sheet'!$A$2:$Z$2603,24,FALSE))</f>
        <v/>
      </c>
      <c r="N2621" s="30" t="str">
        <f>IF($A2621 ="", "", VLOOKUP($A2621, 'Student reference sheet'!$A$2:$Z$2603,26,FALSE))</f>
        <v/>
      </c>
      <c r="O2621" s="30" t="str">
        <f>IF($A2621 ="", "", VLOOKUP($A2621, 'Student reference sheet'!$A$2:$Z$2603,25,FALSE))</f>
        <v/>
      </c>
      <c r="P2621" s="39" t="str">
        <f>IF($A2621 = "", "", IF(OR(VLOOKUP($A2621,'Student reference sheet'!$A$2:$V$2400,8,FALSE) = "R",  VLOOKUP($A2621,'Student reference sheet'!$A$2:$V$2400,8,FALSE) = "L"), "X", ""))</f>
        <v/>
      </c>
      <c r="Q2621" s="39" t="str">
        <f>IF($A2621 ="", "", VLOOKUP($A2621, 'Student reference sheet'!$A$2:$V$2603,22,FALSE))</f>
        <v/>
      </c>
      <c r="R2621" s="39" t="str">
        <f>IF($A2621 &lt;&gt; "",VLOOKUP($A2621,'Student reference sheet'!$A$2:$V$2329, 5,FALSE), "")</f>
        <v/>
      </c>
      <c r="S2621" s="39" t="str">
        <f>IF($A2621 &lt;&gt; "",VLOOKUP($A2621,'Student reference sheet'!$A$2:$V$2329, 6,FALSE), "")</f>
        <v/>
      </c>
      <c r="T2621" s="30" t="str">
        <f>IF($A2621 = "","",
IF(VLOOKUP($A2621,'Student reference sheet'!$A$2:$V$2329, 10,FALSE) = "Y", "Hispanic",
IF(VLOOKUP($A2621,'Student reference sheet'!$A$2:$V$2329,11,FALSE) &lt;&gt; "",
IF(VLOOKUP($A2621,'Student reference sheet'!$A$2:$V$2329,11,FALSE) = "UNK", "Unknown", VLOOKUP(VALUE(VLOOKUP($A2621,'Student reference sheet'!$A$2:$V$2329,11,FALSE)),'Ethnicity Reference'!$A$2:$B$22,2,FALSE)),
IF(VLOOKUP($A2621,'Student reference sheet'!$A$2:$V$2329,9,FALSE) &lt;&gt; "", VLOOKUP(VALUE(VLOOKUP($A2621,'Student reference sheet'!$A$2:$V$2329,9,FALSE)),'Ethnicity Reference'!$A$2:$B$22,2,FALSE),"Unknown"))))</f>
        <v/>
      </c>
      <c r="U2621" s="35"/>
    </row>
    <row r="2622" spans="1:21" ht="15.75">
      <c r="A2622" s="47"/>
      <c r="B2622" s="33"/>
      <c r="C2622" s="39" t="str">
        <f>IF($A2622 &lt;&gt; "",VLOOKUP($A2622,'Student reference sheet'!$A$2:$V$2329, 3,FALSE), "")</f>
        <v/>
      </c>
      <c r="D2622" s="39" t="str">
        <f>IF($A2622 &lt;&gt; "",VLOOKUP($A2622,'Student reference sheet'!$A$2:$V$2329, 2,FALSE), "")</f>
        <v/>
      </c>
      <c r="E2622" s="35"/>
      <c r="F2622" s="34"/>
      <c r="G2622" s="40" t="str">
        <f t="shared" ca="1" si="123"/>
        <v/>
      </c>
      <c r="H2622" s="40" t="str">
        <f t="shared" ca="1" si="124"/>
        <v/>
      </c>
      <c r="I2622" s="36" t="str">
        <f>IF($A2622 = "", "",
IF(COUNTIF(MINIMUM_DAY_DATES[], Attendance!J2622) &gt; 0, VLOOKUP(Attendance!$G2622,MINIMUM_DAY_PERIOD_SCHEDULE[], 2,TRUE),
IF(COUNTIF(RALLY_DATES[], Attendance!J2622) &gt; 0, VLOOKUP(Attendance!$G2622,RALLY_PERIOD_SCHEDULE[], 2,TRUE),
IF(WEEKDAY(Attendance!$J2622) = 2,
       IF(COUNTIF(FINALS_WEEK_MONDAY_DATE[],Attendance!$J2622) &gt; 0, VLOOKUP(Attendance!$G2622,FINALS_WEEK_MONDAY_PERIOD_SCHEDULE[],2,TRUE),
       VLOOKUP(Attendance!$G2622,REGULAR_WEEK_SCHEDULE[],6,TRUE)),
IF(WEEKDAY($J2622) = 3,
       IF(COUNTIF(FINALS_WEEK_TUESDAY_DATE[],Attendance!$J2622) &gt; 0, VLOOKUP(Attendance!$G2622,FINALS_WEEK_TUESDAY_PERIOD_SCHEDULE[],2,TRUE),
       VLOOKUP(Attendance!$G2622,REGULAR_WEEK_SCHEDULE[[Tuesday]:[Period]],5,TRUE)),
IF(WEEKDAY(Attendance!$J2622) = 4,
        IF(COUNTIF(BLOCK_WEDNESDAY_DATES[],Attendance!$J2622) &gt; 0, VLOOKUP(Attendance!$G2622,BLOCK_WEDNESDAY_PERIOD_SCHEDULE[],2,TRUE),
        IF(COUNTIF(FINALS_WEEK_WEDNESDAY_DATE[],Attendance!$J2622) &gt; 0, VLOOKUP(Attendance!$G2622,FINALS_WEEK_WEDNESDAY_PERIOD_SCHEDULE[],2,TRUE),
       VLOOKUP(Attendance!$G2622,REGULAR_WEEK_SCHEDULE[[Wednesday]:[Period]],4,TRUE))),
IF(WEEKDAY($J2622) = 5,
       IF(COUNTIF(BLOCK_THURSDAY_DATES[],Attendance!$J2622) &gt; 0, VLOOKUP(Attendance!$G2622,BLOCK_THURSDAY_PERIOD_SCHEDULE[],2,TRUE),
       IF(COUNTIF(FINALS_WEEK_THURSDAY_DATE[],Attendance!$J2622) &gt; 0, VLOOKUP(Attendance!$G2622,FINALS_WEEK_THURSDAY_PERIOD_SCHEDULE[],2,TRUE),
       VLOOKUP(Attendance!$G2622,REGULAR_WEEK_SCHEDULE[[Thursday]:[Period]],3,TRUE))),
IF(WEEKDAY(Attendance!$J2622) = 6,
       IF(COUNTIF(FINALS_WEEK_FRIDAY_DATE[],Attendance!$J2622) &gt; 0, VLOOKUP(Attendance!$G2622,FINALS_WEEK_FRIDAY_PERIOD_SCHEDULE[],2,TRUE),
       VLOOKUP(Attendance!$G2622,REGULAR_WEEK_SCHEDULE[[Friday]:[Period]],2,TRUE))))))))))</f>
        <v/>
      </c>
      <c r="J2622" s="41" t="str">
        <f t="shared" ca="1" si="125"/>
        <v/>
      </c>
      <c r="K2622" s="41" t="str">
        <f>IF($A2622 &lt;&gt; "",VLOOKUP($A2622,'Student reference sheet'!$A$2:$V$2329, 7,FALSE), "")</f>
        <v/>
      </c>
      <c r="L2622" s="30" t="str">
        <f>IF($A2622 ="", "", VLOOKUP($A2622, 'Student reference sheet'!$A$2:$Z$2603,23,FALSE))</f>
        <v/>
      </c>
      <c r="M2622" s="30" t="str">
        <f>IF($A2622 ="", "", VLOOKUP($A2622, 'Student reference sheet'!$A$2:$Z$2603,24,FALSE))</f>
        <v/>
      </c>
      <c r="N2622" s="30" t="str">
        <f>IF($A2622 ="", "", VLOOKUP($A2622, 'Student reference sheet'!$A$2:$Z$2603,26,FALSE))</f>
        <v/>
      </c>
      <c r="O2622" s="30" t="str">
        <f>IF($A2622 ="", "", VLOOKUP($A2622, 'Student reference sheet'!$A$2:$Z$2603,25,FALSE))</f>
        <v/>
      </c>
      <c r="P2622" s="39" t="str">
        <f>IF($A2622 = "", "", IF(OR(VLOOKUP($A2622,'Student reference sheet'!$A$2:$V$2400,8,FALSE) = "R",  VLOOKUP($A2622,'Student reference sheet'!$A$2:$V$2400,8,FALSE) = "L"), "X", ""))</f>
        <v/>
      </c>
      <c r="Q2622" s="39" t="str">
        <f>IF($A2622 ="", "", VLOOKUP($A2622, 'Student reference sheet'!$A$2:$V$2603,22,FALSE))</f>
        <v/>
      </c>
      <c r="R2622" s="39" t="str">
        <f>IF($A2622 &lt;&gt; "",VLOOKUP($A2622,'Student reference sheet'!$A$2:$V$2329, 5,FALSE), "")</f>
        <v/>
      </c>
      <c r="S2622" s="39" t="str">
        <f>IF($A2622 &lt;&gt; "",VLOOKUP($A2622,'Student reference sheet'!$A$2:$V$2329, 6,FALSE), "")</f>
        <v/>
      </c>
      <c r="T2622" s="30" t="str">
        <f>IF($A2622 = "","",
IF(VLOOKUP($A2622,'Student reference sheet'!$A$2:$V$2329, 10,FALSE) = "Y", "Hispanic",
IF(VLOOKUP($A2622,'Student reference sheet'!$A$2:$V$2329,11,FALSE) &lt;&gt; "",
IF(VLOOKUP($A2622,'Student reference sheet'!$A$2:$V$2329,11,FALSE) = "UNK", "Unknown", VLOOKUP(VALUE(VLOOKUP($A2622,'Student reference sheet'!$A$2:$V$2329,11,FALSE)),'Ethnicity Reference'!$A$2:$B$22,2,FALSE)),
IF(VLOOKUP($A2622,'Student reference sheet'!$A$2:$V$2329,9,FALSE) &lt;&gt; "", VLOOKUP(VALUE(VLOOKUP($A2622,'Student reference sheet'!$A$2:$V$2329,9,FALSE)),'Ethnicity Reference'!$A$2:$B$22,2,FALSE),"Unknown"))))</f>
        <v/>
      </c>
      <c r="U2622" s="35"/>
    </row>
    <row r="2623" spans="1:21" ht="15.75">
      <c r="A2623" s="47"/>
      <c r="B2623" s="33"/>
      <c r="C2623" s="39" t="str">
        <f>IF($A2623 &lt;&gt; "",VLOOKUP($A2623,'Student reference sheet'!$A$2:$V$2329, 3,FALSE), "")</f>
        <v/>
      </c>
      <c r="D2623" s="39" t="str">
        <f>IF($A2623 &lt;&gt; "",VLOOKUP($A2623,'Student reference sheet'!$A$2:$V$2329, 2,FALSE), "")</f>
        <v/>
      </c>
      <c r="E2623" s="35"/>
      <c r="F2623" s="34"/>
      <c r="G2623" s="40" t="str">
        <f t="shared" ca="1" si="123"/>
        <v/>
      </c>
      <c r="H2623" s="40" t="str">
        <f t="shared" ca="1" si="124"/>
        <v/>
      </c>
      <c r="I2623" s="36" t="str">
        <f>IF($A2623 = "", "",
IF(COUNTIF(MINIMUM_DAY_DATES[], Attendance!J2623) &gt; 0, VLOOKUP(Attendance!$G2623,MINIMUM_DAY_PERIOD_SCHEDULE[], 2,TRUE),
IF(COUNTIF(RALLY_DATES[], Attendance!J2623) &gt; 0, VLOOKUP(Attendance!$G2623,RALLY_PERIOD_SCHEDULE[], 2,TRUE),
IF(WEEKDAY(Attendance!$J2623) = 2,
       IF(COUNTIF(FINALS_WEEK_MONDAY_DATE[],Attendance!$J2623) &gt; 0, VLOOKUP(Attendance!$G2623,FINALS_WEEK_MONDAY_PERIOD_SCHEDULE[],2,TRUE),
       VLOOKUP(Attendance!$G2623,REGULAR_WEEK_SCHEDULE[],6,TRUE)),
IF(WEEKDAY($J2623) = 3,
       IF(COUNTIF(FINALS_WEEK_TUESDAY_DATE[],Attendance!$J2623) &gt; 0, VLOOKUP(Attendance!$G2623,FINALS_WEEK_TUESDAY_PERIOD_SCHEDULE[],2,TRUE),
       VLOOKUP(Attendance!$G2623,REGULAR_WEEK_SCHEDULE[[Tuesday]:[Period]],5,TRUE)),
IF(WEEKDAY(Attendance!$J2623) = 4,
        IF(COUNTIF(BLOCK_WEDNESDAY_DATES[],Attendance!$J2623) &gt; 0, VLOOKUP(Attendance!$G2623,BLOCK_WEDNESDAY_PERIOD_SCHEDULE[],2,TRUE),
        IF(COUNTIF(FINALS_WEEK_WEDNESDAY_DATE[],Attendance!$J2623) &gt; 0, VLOOKUP(Attendance!$G2623,FINALS_WEEK_WEDNESDAY_PERIOD_SCHEDULE[],2,TRUE),
       VLOOKUP(Attendance!$G2623,REGULAR_WEEK_SCHEDULE[[Wednesday]:[Period]],4,TRUE))),
IF(WEEKDAY($J2623) = 5,
       IF(COUNTIF(BLOCK_THURSDAY_DATES[],Attendance!$J2623) &gt; 0, VLOOKUP(Attendance!$G2623,BLOCK_THURSDAY_PERIOD_SCHEDULE[],2,TRUE),
       IF(COUNTIF(FINALS_WEEK_THURSDAY_DATE[],Attendance!$J2623) &gt; 0, VLOOKUP(Attendance!$G2623,FINALS_WEEK_THURSDAY_PERIOD_SCHEDULE[],2,TRUE),
       VLOOKUP(Attendance!$G2623,REGULAR_WEEK_SCHEDULE[[Thursday]:[Period]],3,TRUE))),
IF(WEEKDAY(Attendance!$J2623) = 6,
       IF(COUNTIF(FINALS_WEEK_FRIDAY_DATE[],Attendance!$J2623) &gt; 0, VLOOKUP(Attendance!$G2623,FINALS_WEEK_FRIDAY_PERIOD_SCHEDULE[],2,TRUE),
       VLOOKUP(Attendance!$G2623,REGULAR_WEEK_SCHEDULE[[Friday]:[Period]],2,TRUE))))))))))</f>
        <v/>
      </c>
      <c r="J2623" s="41" t="str">
        <f t="shared" ca="1" si="125"/>
        <v/>
      </c>
      <c r="K2623" s="41" t="str">
        <f>IF($A2623 &lt;&gt; "",VLOOKUP($A2623,'Student reference sheet'!$A$2:$V$2329, 7,FALSE), "")</f>
        <v/>
      </c>
      <c r="L2623" s="30" t="str">
        <f>IF($A2623 ="", "", VLOOKUP($A2623, 'Student reference sheet'!$A$2:$Z$2603,23,FALSE))</f>
        <v/>
      </c>
      <c r="M2623" s="30" t="str">
        <f>IF($A2623 ="", "", VLOOKUP($A2623, 'Student reference sheet'!$A$2:$Z$2603,24,FALSE))</f>
        <v/>
      </c>
      <c r="N2623" s="30" t="str">
        <f>IF($A2623 ="", "", VLOOKUP($A2623, 'Student reference sheet'!$A$2:$Z$2603,26,FALSE))</f>
        <v/>
      </c>
      <c r="O2623" s="30" t="str">
        <f>IF($A2623 ="", "", VLOOKUP($A2623, 'Student reference sheet'!$A$2:$Z$2603,25,FALSE))</f>
        <v/>
      </c>
      <c r="P2623" s="39" t="str">
        <f>IF($A2623 = "", "", IF(OR(VLOOKUP($A2623,'Student reference sheet'!$A$2:$V$2400,8,FALSE) = "R",  VLOOKUP($A2623,'Student reference sheet'!$A$2:$V$2400,8,FALSE) = "L"), "X", ""))</f>
        <v/>
      </c>
      <c r="Q2623" s="39" t="str">
        <f>IF($A2623 ="", "", VLOOKUP($A2623, 'Student reference sheet'!$A$2:$V$2603,22,FALSE))</f>
        <v/>
      </c>
      <c r="R2623" s="39" t="str">
        <f>IF($A2623 &lt;&gt; "",VLOOKUP($A2623,'Student reference sheet'!$A$2:$V$2329, 5,FALSE), "")</f>
        <v/>
      </c>
      <c r="S2623" s="39" t="str">
        <f>IF($A2623 &lt;&gt; "",VLOOKUP($A2623,'Student reference sheet'!$A$2:$V$2329, 6,FALSE), "")</f>
        <v/>
      </c>
      <c r="T2623" s="30" t="str">
        <f>IF($A2623 = "","",
IF(VLOOKUP($A2623,'Student reference sheet'!$A$2:$V$2329, 10,FALSE) = "Y", "Hispanic",
IF(VLOOKUP($A2623,'Student reference sheet'!$A$2:$V$2329,11,FALSE) &lt;&gt; "",
IF(VLOOKUP($A2623,'Student reference sheet'!$A$2:$V$2329,11,FALSE) = "UNK", "Unknown", VLOOKUP(VALUE(VLOOKUP($A2623,'Student reference sheet'!$A$2:$V$2329,11,FALSE)),'Ethnicity Reference'!$A$2:$B$22,2,FALSE)),
IF(VLOOKUP($A2623,'Student reference sheet'!$A$2:$V$2329,9,FALSE) &lt;&gt; "", VLOOKUP(VALUE(VLOOKUP($A2623,'Student reference sheet'!$A$2:$V$2329,9,FALSE)),'Ethnicity Reference'!$A$2:$B$22,2,FALSE),"Unknown"))))</f>
        <v/>
      </c>
      <c r="U2623" s="35"/>
    </row>
    <row r="2624" spans="1:21" ht="15.75">
      <c r="A2624" s="47"/>
      <c r="B2624" s="33"/>
      <c r="C2624" s="39" t="str">
        <f>IF($A2624 &lt;&gt; "",VLOOKUP($A2624,'Student reference sheet'!$A$2:$V$2329, 3,FALSE), "")</f>
        <v/>
      </c>
      <c r="D2624" s="39" t="str">
        <f>IF($A2624 &lt;&gt; "",VLOOKUP($A2624,'Student reference sheet'!$A$2:$V$2329, 2,FALSE), "")</f>
        <v/>
      </c>
      <c r="E2624" s="35"/>
      <c r="F2624" s="34"/>
      <c r="G2624" s="40" t="str">
        <f t="shared" ca="1" si="123"/>
        <v/>
      </c>
      <c r="H2624" s="40" t="str">
        <f t="shared" ca="1" si="124"/>
        <v/>
      </c>
      <c r="I2624" s="36" t="str">
        <f>IF($A2624 = "", "",
IF(COUNTIF(MINIMUM_DAY_DATES[], Attendance!J2624) &gt; 0, VLOOKUP(Attendance!$G2624,MINIMUM_DAY_PERIOD_SCHEDULE[], 2,TRUE),
IF(COUNTIF(RALLY_DATES[], Attendance!J2624) &gt; 0, VLOOKUP(Attendance!$G2624,RALLY_PERIOD_SCHEDULE[], 2,TRUE),
IF(WEEKDAY(Attendance!$J2624) = 2,
       IF(COUNTIF(FINALS_WEEK_MONDAY_DATE[],Attendance!$J2624) &gt; 0, VLOOKUP(Attendance!$G2624,FINALS_WEEK_MONDAY_PERIOD_SCHEDULE[],2,TRUE),
       VLOOKUP(Attendance!$G2624,REGULAR_WEEK_SCHEDULE[],6,TRUE)),
IF(WEEKDAY($J2624) = 3,
       IF(COUNTIF(FINALS_WEEK_TUESDAY_DATE[],Attendance!$J2624) &gt; 0, VLOOKUP(Attendance!$G2624,FINALS_WEEK_TUESDAY_PERIOD_SCHEDULE[],2,TRUE),
       VLOOKUP(Attendance!$G2624,REGULAR_WEEK_SCHEDULE[[Tuesday]:[Period]],5,TRUE)),
IF(WEEKDAY(Attendance!$J2624) = 4,
        IF(COUNTIF(BLOCK_WEDNESDAY_DATES[],Attendance!$J2624) &gt; 0, VLOOKUP(Attendance!$G2624,BLOCK_WEDNESDAY_PERIOD_SCHEDULE[],2,TRUE),
        IF(COUNTIF(FINALS_WEEK_WEDNESDAY_DATE[],Attendance!$J2624) &gt; 0, VLOOKUP(Attendance!$G2624,FINALS_WEEK_WEDNESDAY_PERIOD_SCHEDULE[],2,TRUE),
       VLOOKUP(Attendance!$G2624,REGULAR_WEEK_SCHEDULE[[Wednesday]:[Period]],4,TRUE))),
IF(WEEKDAY($J2624) = 5,
       IF(COUNTIF(BLOCK_THURSDAY_DATES[],Attendance!$J2624) &gt; 0, VLOOKUP(Attendance!$G2624,BLOCK_THURSDAY_PERIOD_SCHEDULE[],2,TRUE),
       IF(COUNTIF(FINALS_WEEK_THURSDAY_DATE[],Attendance!$J2624) &gt; 0, VLOOKUP(Attendance!$G2624,FINALS_WEEK_THURSDAY_PERIOD_SCHEDULE[],2,TRUE),
       VLOOKUP(Attendance!$G2624,REGULAR_WEEK_SCHEDULE[[Thursday]:[Period]],3,TRUE))),
IF(WEEKDAY(Attendance!$J2624) = 6,
       IF(COUNTIF(FINALS_WEEK_FRIDAY_DATE[],Attendance!$J2624) &gt; 0, VLOOKUP(Attendance!$G2624,FINALS_WEEK_FRIDAY_PERIOD_SCHEDULE[],2,TRUE),
       VLOOKUP(Attendance!$G2624,REGULAR_WEEK_SCHEDULE[[Friday]:[Period]],2,TRUE))))))))))</f>
        <v/>
      </c>
      <c r="J2624" s="41" t="str">
        <f t="shared" ca="1" si="125"/>
        <v/>
      </c>
      <c r="K2624" s="41" t="str">
        <f>IF($A2624 &lt;&gt; "",VLOOKUP($A2624,'Student reference sheet'!$A$2:$V$2329, 7,FALSE), "")</f>
        <v/>
      </c>
      <c r="L2624" s="30" t="str">
        <f>IF($A2624 ="", "", VLOOKUP($A2624, 'Student reference sheet'!$A$2:$Z$2603,23,FALSE))</f>
        <v/>
      </c>
      <c r="M2624" s="30" t="str">
        <f>IF($A2624 ="", "", VLOOKUP($A2624, 'Student reference sheet'!$A$2:$Z$2603,24,FALSE))</f>
        <v/>
      </c>
      <c r="N2624" s="30" t="str">
        <f>IF($A2624 ="", "", VLOOKUP($A2624, 'Student reference sheet'!$A$2:$Z$2603,26,FALSE))</f>
        <v/>
      </c>
      <c r="O2624" s="30" t="str">
        <f>IF($A2624 ="", "", VLOOKUP($A2624, 'Student reference sheet'!$A$2:$Z$2603,25,FALSE))</f>
        <v/>
      </c>
      <c r="P2624" s="39" t="str">
        <f>IF($A2624 = "", "", IF(OR(VLOOKUP($A2624,'Student reference sheet'!$A$2:$V$2400,8,FALSE) = "R",  VLOOKUP($A2624,'Student reference sheet'!$A$2:$V$2400,8,FALSE) = "L"), "X", ""))</f>
        <v/>
      </c>
      <c r="Q2624" s="39" t="str">
        <f>IF($A2624 ="", "", VLOOKUP($A2624, 'Student reference sheet'!$A$2:$V$2603,22,FALSE))</f>
        <v/>
      </c>
      <c r="R2624" s="39" t="str">
        <f>IF($A2624 &lt;&gt; "",VLOOKUP($A2624,'Student reference sheet'!$A$2:$V$2329, 5,FALSE), "")</f>
        <v/>
      </c>
      <c r="S2624" s="39" t="str">
        <f>IF($A2624 &lt;&gt; "",VLOOKUP($A2624,'Student reference sheet'!$A$2:$V$2329, 6,FALSE), "")</f>
        <v/>
      </c>
      <c r="T2624" s="30" t="str">
        <f>IF($A2624 = "","",
IF(VLOOKUP($A2624,'Student reference sheet'!$A$2:$V$2329, 10,FALSE) = "Y", "Hispanic",
IF(VLOOKUP($A2624,'Student reference sheet'!$A$2:$V$2329,11,FALSE) &lt;&gt; "",
IF(VLOOKUP($A2624,'Student reference sheet'!$A$2:$V$2329,11,FALSE) = "UNK", "Unknown", VLOOKUP(VALUE(VLOOKUP($A2624,'Student reference sheet'!$A$2:$V$2329,11,FALSE)),'Ethnicity Reference'!$A$2:$B$22,2,FALSE)),
IF(VLOOKUP($A2624,'Student reference sheet'!$A$2:$V$2329,9,FALSE) &lt;&gt; "", VLOOKUP(VALUE(VLOOKUP($A2624,'Student reference sheet'!$A$2:$V$2329,9,FALSE)),'Ethnicity Reference'!$A$2:$B$22,2,FALSE),"Unknown"))))</f>
        <v/>
      </c>
      <c r="U2624" s="35"/>
    </row>
    <row r="2625" spans="1:21" ht="15.75">
      <c r="A2625" s="47"/>
      <c r="B2625" s="33"/>
      <c r="C2625" s="39" t="str">
        <f>IF($A2625 &lt;&gt; "",VLOOKUP($A2625,'Student reference sheet'!$A$2:$V$2329, 3,FALSE), "")</f>
        <v/>
      </c>
      <c r="D2625" s="39" t="str">
        <f>IF($A2625 &lt;&gt; "",VLOOKUP($A2625,'Student reference sheet'!$A$2:$V$2329, 2,FALSE), "")</f>
        <v/>
      </c>
      <c r="E2625" s="35"/>
      <c r="F2625" s="34"/>
      <c r="G2625" s="40" t="str">
        <f t="shared" ca="1" si="123"/>
        <v/>
      </c>
      <c r="H2625" s="40" t="str">
        <f t="shared" ca="1" si="124"/>
        <v/>
      </c>
      <c r="I2625" s="36" t="str">
        <f>IF($A2625 = "", "",
IF(COUNTIF(MINIMUM_DAY_DATES[], Attendance!J2625) &gt; 0, VLOOKUP(Attendance!$G2625,MINIMUM_DAY_PERIOD_SCHEDULE[], 2,TRUE),
IF(COUNTIF(RALLY_DATES[], Attendance!J2625) &gt; 0, VLOOKUP(Attendance!$G2625,RALLY_PERIOD_SCHEDULE[], 2,TRUE),
IF(WEEKDAY(Attendance!$J2625) = 2,
       IF(COUNTIF(FINALS_WEEK_MONDAY_DATE[],Attendance!$J2625) &gt; 0, VLOOKUP(Attendance!$G2625,FINALS_WEEK_MONDAY_PERIOD_SCHEDULE[],2,TRUE),
       VLOOKUP(Attendance!$G2625,REGULAR_WEEK_SCHEDULE[],6,TRUE)),
IF(WEEKDAY($J2625) = 3,
       IF(COUNTIF(FINALS_WEEK_TUESDAY_DATE[],Attendance!$J2625) &gt; 0, VLOOKUP(Attendance!$G2625,FINALS_WEEK_TUESDAY_PERIOD_SCHEDULE[],2,TRUE),
       VLOOKUP(Attendance!$G2625,REGULAR_WEEK_SCHEDULE[[Tuesday]:[Period]],5,TRUE)),
IF(WEEKDAY(Attendance!$J2625) = 4,
        IF(COUNTIF(BLOCK_WEDNESDAY_DATES[],Attendance!$J2625) &gt; 0, VLOOKUP(Attendance!$G2625,BLOCK_WEDNESDAY_PERIOD_SCHEDULE[],2,TRUE),
        IF(COUNTIF(FINALS_WEEK_WEDNESDAY_DATE[],Attendance!$J2625) &gt; 0, VLOOKUP(Attendance!$G2625,FINALS_WEEK_WEDNESDAY_PERIOD_SCHEDULE[],2,TRUE),
       VLOOKUP(Attendance!$G2625,REGULAR_WEEK_SCHEDULE[[Wednesday]:[Period]],4,TRUE))),
IF(WEEKDAY($J2625) = 5,
       IF(COUNTIF(BLOCK_THURSDAY_DATES[],Attendance!$J2625) &gt; 0, VLOOKUP(Attendance!$G2625,BLOCK_THURSDAY_PERIOD_SCHEDULE[],2,TRUE),
       IF(COUNTIF(FINALS_WEEK_THURSDAY_DATE[],Attendance!$J2625) &gt; 0, VLOOKUP(Attendance!$G2625,FINALS_WEEK_THURSDAY_PERIOD_SCHEDULE[],2,TRUE),
       VLOOKUP(Attendance!$G2625,REGULAR_WEEK_SCHEDULE[[Thursday]:[Period]],3,TRUE))),
IF(WEEKDAY(Attendance!$J2625) = 6,
       IF(COUNTIF(FINALS_WEEK_FRIDAY_DATE[],Attendance!$J2625) &gt; 0, VLOOKUP(Attendance!$G2625,FINALS_WEEK_FRIDAY_PERIOD_SCHEDULE[],2,TRUE),
       VLOOKUP(Attendance!$G2625,REGULAR_WEEK_SCHEDULE[[Friday]:[Period]],2,TRUE))))))))))</f>
        <v/>
      </c>
      <c r="J2625" s="41" t="str">
        <f t="shared" ca="1" si="125"/>
        <v/>
      </c>
      <c r="K2625" s="41" t="str">
        <f>IF($A2625 &lt;&gt; "",VLOOKUP($A2625,'Student reference sheet'!$A$2:$V$2329, 7,FALSE), "")</f>
        <v/>
      </c>
      <c r="L2625" s="30" t="str">
        <f>IF($A2625 ="", "", VLOOKUP($A2625, 'Student reference sheet'!$A$2:$Z$2603,23,FALSE))</f>
        <v/>
      </c>
      <c r="M2625" s="30" t="str">
        <f>IF($A2625 ="", "", VLOOKUP($A2625, 'Student reference sheet'!$A$2:$Z$2603,24,FALSE))</f>
        <v/>
      </c>
      <c r="N2625" s="30" t="str">
        <f>IF($A2625 ="", "", VLOOKUP($A2625, 'Student reference sheet'!$A$2:$Z$2603,26,FALSE))</f>
        <v/>
      </c>
      <c r="O2625" s="30" t="str">
        <f>IF($A2625 ="", "", VLOOKUP($A2625, 'Student reference sheet'!$A$2:$Z$2603,25,FALSE))</f>
        <v/>
      </c>
      <c r="P2625" s="39" t="str">
        <f>IF($A2625 = "", "", IF(OR(VLOOKUP($A2625,'Student reference sheet'!$A$2:$V$2400,8,FALSE) = "R",  VLOOKUP($A2625,'Student reference sheet'!$A$2:$V$2400,8,FALSE) = "L"), "X", ""))</f>
        <v/>
      </c>
      <c r="Q2625" s="39" t="str">
        <f>IF($A2625 ="", "", VLOOKUP($A2625, 'Student reference sheet'!$A$2:$V$2603,22,FALSE))</f>
        <v/>
      </c>
      <c r="R2625" s="39" t="str">
        <f>IF($A2625 &lt;&gt; "",VLOOKUP($A2625,'Student reference sheet'!$A$2:$V$2329, 5,FALSE), "")</f>
        <v/>
      </c>
      <c r="S2625" s="39" t="str">
        <f>IF($A2625 &lt;&gt; "",VLOOKUP($A2625,'Student reference sheet'!$A$2:$V$2329, 6,FALSE), "")</f>
        <v/>
      </c>
      <c r="T2625" s="30" t="str">
        <f>IF($A2625 = "","",
IF(VLOOKUP($A2625,'Student reference sheet'!$A$2:$V$2329, 10,FALSE) = "Y", "Hispanic",
IF(VLOOKUP($A2625,'Student reference sheet'!$A$2:$V$2329,11,FALSE) &lt;&gt; "",
IF(VLOOKUP($A2625,'Student reference sheet'!$A$2:$V$2329,11,FALSE) = "UNK", "Unknown", VLOOKUP(VALUE(VLOOKUP($A2625,'Student reference sheet'!$A$2:$V$2329,11,FALSE)),'Ethnicity Reference'!$A$2:$B$22,2,FALSE)),
IF(VLOOKUP($A2625,'Student reference sheet'!$A$2:$V$2329,9,FALSE) &lt;&gt; "", VLOOKUP(VALUE(VLOOKUP($A2625,'Student reference sheet'!$A$2:$V$2329,9,FALSE)),'Ethnicity Reference'!$A$2:$B$22,2,FALSE),"Unknown"))))</f>
        <v/>
      </c>
      <c r="U2625" s="35"/>
    </row>
    <row r="2626" spans="1:21" ht="15.75">
      <c r="A2626" s="47"/>
      <c r="B2626" s="33"/>
      <c r="C2626" s="39" t="str">
        <f>IF($A2626 &lt;&gt; "",VLOOKUP($A2626,'Student reference sheet'!$A$2:$V$2329, 3,FALSE), "")</f>
        <v/>
      </c>
      <c r="D2626" s="39" t="str">
        <f>IF($A2626 &lt;&gt; "",VLOOKUP($A2626,'Student reference sheet'!$A$2:$V$2329, 2,FALSE), "")</f>
        <v/>
      </c>
      <c r="E2626" s="35"/>
      <c r="F2626" s="34"/>
      <c r="G2626" s="40" t="str">
        <f t="shared" ca="1" si="123"/>
        <v/>
      </c>
      <c r="H2626" s="40" t="str">
        <f t="shared" ca="1" si="124"/>
        <v/>
      </c>
      <c r="I2626" s="36" t="str">
        <f>IF($A2626 = "", "",
IF(COUNTIF(MINIMUM_DAY_DATES[], Attendance!J2626) &gt; 0, VLOOKUP(Attendance!$G2626,MINIMUM_DAY_PERIOD_SCHEDULE[], 2,TRUE),
IF(COUNTIF(RALLY_DATES[], Attendance!J2626) &gt; 0, VLOOKUP(Attendance!$G2626,RALLY_PERIOD_SCHEDULE[], 2,TRUE),
IF(WEEKDAY(Attendance!$J2626) = 2,
       IF(COUNTIF(FINALS_WEEK_MONDAY_DATE[],Attendance!$J2626) &gt; 0, VLOOKUP(Attendance!$G2626,FINALS_WEEK_MONDAY_PERIOD_SCHEDULE[],2,TRUE),
       VLOOKUP(Attendance!$G2626,REGULAR_WEEK_SCHEDULE[],6,TRUE)),
IF(WEEKDAY($J2626) = 3,
       IF(COUNTIF(FINALS_WEEK_TUESDAY_DATE[],Attendance!$J2626) &gt; 0, VLOOKUP(Attendance!$G2626,FINALS_WEEK_TUESDAY_PERIOD_SCHEDULE[],2,TRUE),
       VLOOKUP(Attendance!$G2626,REGULAR_WEEK_SCHEDULE[[Tuesday]:[Period]],5,TRUE)),
IF(WEEKDAY(Attendance!$J2626) = 4,
        IF(COUNTIF(BLOCK_WEDNESDAY_DATES[],Attendance!$J2626) &gt; 0, VLOOKUP(Attendance!$G2626,BLOCK_WEDNESDAY_PERIOD_SCHEDULE[],2,TRUE),
        IF(COUNTIF(FINALS_WEEK_WEDNESDAY_DATE[],Attendance!$J2626) &gt; 0, VLOOKUP(Attendance!$G2626,FINALS_WEEK_WEDNESDAY_PERIOD_SCHEDULE[],2,TRUE),
       VLOOKUP(Attendance!$G2626,REGULAR_WEEK_SCHEDULE[[Wednesday]:[Period]],4,TRUE))),
IF(WEEKDAY($J2626) = 5,
       IF(COUNTIF(BLOCK_THURSDAY_DATES[],Attendance!$J2626) &gt; 0, VLOOKUP(Attendance!$G2626,BLOCK_THURSDAY_PERIOD_SCHEDULE[],2,TRUE),
       IF(COUNTIF(FINALS_WEEK_THURSDAY_DATE[],Attendance!$J2626) &gt; 0, VLOOKUP(Attendance!$G2626,FINALS_WEEK_THURSDAY_PERIOD_SCHEDULE[],2,TRUE),
       VLOOKUP(Attendance!$G2626,REGULAR_WEEK_SCHEDULE[[Thursday]:[Period]],3,TRUE))),
IF(WEEKDAY(Attendance!$J2626) = 6,
       IF(COUNTIF(FINALS_WEEK_FRIDAY_DATE[],Attendance!$J2626) &gt; 0, VLOOKUP(Attendance!$G2626,FINALS_WEEK_FRIDAY_PERIOD_SCHEDULE[],2,TRUE),
       VLOOKUP(Attendance!$G2626,REGULAR_WEEK_SCHEDULE[[Friday]:[Period]],2,TRUE))))))))))</f>
        <v/>
      </c>
      <c r="J2626" s="41" t="str">
        <f t="shared" ca="1" si="125"/>
        <v/>
      </c>
      <c r="K2626" s="41" t="str">
        <f>IF($A2626 &lt;&gt; "",VLOOKUP($A2626,'Student reference sheet'!$A$2:$V$2329, 7,FALSE), "")</f>
        <v/>
      </c>
      <c r="L2626" s="30" t="str">
        <f>IF($A2626 ="", "", VLOOKUP($A2626, 'Student reference sheet'!$A$2:$Z$2603,23,FALSE))</f>
        <v/>
      </c>
      <c r="M2626" s="30" t="str">
        <f>IF($A2626 ="", "", VLOOKUP($A2626, 'Student reference sheet'!$A$2:$Z$2603,24,FALSE))</f>
        <v/>
      </c>
      <c r="N2626" s="30" t="str">
        <f>IF($A2626 ="", "", VLOOKUP($A2626, 'Student reference sheet'!$A$2:$Z$2603,26,FALSE))</f>
        <v/>
      </c>
      <c r="O2626" s="30" t="str">
        <f>IF($A2626 ="", "", VLOOKUP($A2626, 'Student reference sheet'!$A$2:$Z$2603,25,FALSE))</f>
        <v/>
      </c>
      <c r="P2626" s="39" t="str">
        <f>IF($A2626 = "", "", IF(OR(VLOOKUP($A2626,'Student reference sheet'!$A$2:$V$2400,8,FALSE) = "R",  VLOOKUP($A2626,'Student reference sheet'!$A$2:$V$2400,8,FALSE) = "L"), "X", ""))</f>
        <v/>
      </c>
      <c r="Q2626" s="39" t="str">
        <f>IF($A2626 ="", "", VLOOKUP($A2626, 'Student reference sheet'!$A$2:$V$2603,22,FALSE))</f>
        <v/>
      </c>
      <c r="R2626" s="39" t="str">
        <f>IF($A2626 &lt;&gt; "",VLOOKUP($A2626,'Student reference sheet'!$A$2:$V$2329, 5,FALSE), "")</f>
        <v/>
      </c>
      <c r="S2626" s="39" t="str">
        <f>IF($A2626 &lt;&gt; "",VLOOKUP($A2626,'Student reference sheet'!$A$2:$V$2329, 6,FALSE), "")</f>
        <v/>
      </c>
      <c r="T2626" s="30" t="str">
        <f>IF($A2626 = "","",
IF(VLOOKUP($A2626,'Student reference sheet'!$A$2:$V$2329, 10,FALSE) = "Y", "Hispanic",
IF(VLOOKUP($A2626,'Student reference sheet'!$A$2:$V$2329,11,FALSE) &lt;&gt; "",
IF(VLOOKUP($A2626,'Student reference sheet'!$A$2:$V$2329,11,FALSE) = "UNK", "Unknown", VLOOKUP(VALUE(VLOOKUP($A2626,'Student reference sheet'!$A$2:$V$2329,11,FALSE)),'Ethnicity Reference'!$A$2:$B$22,2,FALSE)),
IF(VLOOKUP($A2626,'Student reference sheet'!$A$2:$V$2329,9,FALSE) &lt;&gt; "", VLOOKUP(VALUE(VLOOKUP($A2626,'Student reference sheet'!$A$2:$V$2329,9,FALSE)),'Ethnicity Reference'!$A$2:$B$22,2,FALSE),"Unknown"))))</f>
        <v/>
      </c>
      <c r="U2626" s="35"/>
    </row>
    <row r="2627" spans="1:21" ht="15.75">
      <c r="A2627" s="47"/>
      <c r="B2627" s="33"/>
      <c r="C2627" s="39" t="str">
        <f>IF($A2627 &lt;&gt; "",VLOOKUP($A2627,'Student reference sheet'!$A$2:$V$2329, 3,FALSE), "")</f>
        <v/>
      </c>
      <c r="D2627" s="39" t="str">
        <f>IF($A2627 &lt;&gt; "",VLOOKUP($A2627,'Student reference sheet'!$A$2:$V$2329, 2,FALSE), "")</f>
        <v/>
      </c>
      <c r="E2627" s="35"/>
      <c r="F2627" s="34"/>
      <c r="G2627" s="40" t="str">
        <f t="shared" ca="1" si="123"/>
        <v/>
      </c>
      <c r="H2627" s="40" t="str">
        <f t="shared" ca="1" si="124"/>
        <v/>
      </c>
      <c r="I2627" s="36" t="str">
        <f>IF($A2627 = "", "",
IF(COUNTIF(MINIMUM_DAY_DATES[], Attendance!J2627) &gt; 0, VLOOKUP(Attendance!$G2627,MINIMUM_DAY_PERIOD_SCHEDULE[], 2,TRUE),
IF(COUNTIF(RALLY_DATES[], Attendance!J2627) &gt; 0, VLOOKUP(Attendance!$G2627,RALLY_PERIOD_SCHEDULE[], 2,TRUE),
IF(WEEKDAY(Attendance!$J2627) = 2,
       IF(COUNTIF(FINALS_WEEK_MONDAY_DATE[],Attendance!$J2627) &gt; 0, VLOOKUP(Attendance!$G2627,FINALS_WEEK_MONDAY_PERIOD_SCHEDULE[],2,TRUE),
       VLOOKUP(Attendance!$G2627,REGULAR_WEEK_SCHEDULE[],6,TRUE)),
IF(WEEKDAY($J2627) = 3,
       IF(COUNTIF(FINALS_WEEK_TUESDAY_DATE[],Attendance!$J2627) &gt; 0, VLOOKUP(Attendance!$G2627,FINALS_WEEK_TUESDAY_PERIOD_SCHEDULE[],2,TRUE),
       VLOOKUP(Attendance!$G2627,REGULAR_WEEK_SCHEDULE[[Tuesday]:[Period]],5,TRUE)),
IF(WEEKDAY(Attendance!$J2627) = 4,
        IF(COUNTIF(BLOCK_WEDNESDAY_DATES[],Attendance!$J2627) &gt; 0, VLOOKUP(Attendance!$G2627,BLOCK_WEDNESDAY_PERIOD_SCHEDULE[],2,TRUE),
        IF(COUNTIF(FINALS_WEEK_WEDNESDAY_DATE[],Attendance!$J2627) &gt; 0, VLOOKUP(Attendance!$G2627,FINALS_WEEK_WEDNESDAY_PERIOD_SCHEDULE[],2,TRUE),
       VLOOKUP(Attendance!$G2627,REGULAR_WEEK_SCHEDULE[[Wednesday]:[Period]],4,TRUE))),
IF(WEEKDAY($J2627) = 5,
       IF(COUNTIF(BLOCK_THURSDAY_DATES[],Attendance!$J2627) &gt; 0, VLOOKUP(Attendance!$G2627,BLOCK_THURSDAY_PERIOD_SCHEDULE[],2,TRUE),
       IF(COUNTIF(FINALS_WEEK_THURSDAY_DATE[],Attendance!$J2627) &gt; 0, VLOOKUP(Attendance!$G2627,FINALS_WEEK_THURSDAY_PERIOD_SCHEDULE[],2,TRUE),
       VLOOKUP(Attendance!$G2627,REGULAR_WEEK_SCHEDULE[[Thursday]:[Period]],3,TRUE))),
IF(WEEKDAY(Attendance!$J2627) = 6,
       IF(COUNTIF(FINALS_WEEK_FRIDAY_DATE[],Attendance!$J2627) &gt; 0, VLOOKUP(Attendance!$G2627,FINALS_WEEK_FRIDAY_PERIOD_SCHEDULE[],2,TRUE),
       VLOOKUP(Attendance!$G2627,REGULAR_WEEK_SCHEDULE[[Friday]:[Period]],2,TRUE))))))))))</f>
        <v/>
      </c>
      <c r="J2627" s="41" t="str">
        <f t="shared" ca="1" si="125"/>
        <v/>
      </c>
      <c r="K2627" s="41" t="str">
        <f>IF($A2627 &lt;&gt; "",VLOOKUP($A2627,'Student reference sheet'!$A$2:$V$2329, 7,FALSE), "")</f>
        <v/>
      </c>
      <c r="L2627" s="30" t="str">
        <f>IF($A2627 ="", "", VLOOKUP($A2627, 'Student reference sheet'!$A$2:$Z$2603,23,FALSE))</f>
        <v/>
      </c>
      <c r="M2627" s="30" t="str">
        <f>IF($A2627 ="", "", VLOOKUP($A2627, 'Student reference sheet'!$A$2:$Z$2603,24,FALSE))</f>
        <v/>
      </c>
      <c r="N2627" s="30" t="str">
        <f>IF($A2627 ="", "", VLOOKUP($A2627, 'Student reference sheet'!$A$2:$Z$2603,26,FALSE))</f>
        <v/>
      </c>
      <c r="O2627" s="30" t="str">
        <f>IF($A2627 ="", "", VLOOKUP($A2627, 'Student reference sheet'!$A$2:$Z$2603,25,FALSE))</f>
        <v/>
      </c>
      <c r="P2627" s="39" t="str">
        <f>IF($A2627 = "", "", IF(OR(VLOOKUP($A2627,'Student reference sheet'!$A$2:$V$2400,8,FALSE) = "R",  VLOOKUP($A2627,'Student reference sheet'!$A$2:$V$2400,8,FALSE) = "L"), "X", ""))</f>
        <v/>
      </c>
      <c r="Q2627" s="39" t="str">
        <f>IF($A2627 ="", "", VLOOKUP($A2627, 'Student reference sheet'!$A$2:$V$2603,22,FALSE))</f>
        <v/>
      </c>
      <c r="R2627" s="39" t="str">
        <f>IF($A2627 &lt;&gt; "",VLOOKUP($A2627,'Student reference sheet'!$A$2:$V$2329, 5,FALSE), "")</f>
        <v/>
      </c>
      <c r="S2627" s="39" t="str">
        <f>IF($A2627 &lt;&gt; "",VLOOKUP($A2627,'Student reference sheet'!$A$2:$V$2329, 6,FALSE), "")</f>
        <v/>
      </c>
      <c r="T2627" s="30" t="str">
        <f>IF($A2627 = "","",
IF(VLOOKUP($A2627,'Student reference sheet'!$A$2:$V$2329, 10,FALSE) = "Y", "Hispanic",
IF(VLOOKUP($A2627,'Student reference sheet'!$A$2:$V$2329,11,FALSE) &lt;&gt; "",
IF(VLOOKUP($A2627,'Student reference sheet'!$A$2:$V$2329,11,FALSE) = "UNK", "Unknown", VLOOKUP(VALUE(VLOOKUP($A2627,'Student reference sheet'!$A$2:$V$2329,11,FALSE)),'Ethnicity Reference'!$A$2:$B$22,2,FALSE)),
IF(VLOOKUP($A2627,'Student reference sheet'!$A$2:$V$2329,9,FALSE) &lt;&gt; "", VLOOKUP(VALUE(VLOOKUP($A2627,'Student reference sheet'!$A$2:$V$2329,9,FALSE)),'Ethnicity Reference'!$A$2:$B$22,2,FALSE),"Unknown"))))</f>
        <v/>
      </c>
      <c r="U2627" s="35"/>
    </row>
    <row r="2628" spans="1:21" ht="15.75">
      <c r="A2628" s="47"/>
      <c r="B2628" s="33"/>
      <c r="C2628" s="39" t="str">
        <f>IF($A2628 &lt;&gt; "",VLOOKUP($A2628,'Student reference sheet'!$A$2:$V$2329, 3,FALSE), "")</f>
        <v/>
      </c>
      <c r="D2628" s="39" t="str">
        <f>IF($A2628 &lt;&gt; "",VLOOKUP($A2628,'Student reference sheet'!$A$2:$V$2329, 2,FALSE), "")</f>
        <v/>
      </c>
      <c r="E2628" s="35"/>
      <c r="F2628" s="34"/>
      <c r="G2628" s="40" t="str">
        <f t="shared" ca="1" si="123"/>
        <v/>
      </c>
      <c r="H2628" s="40" t="str">
        <f t="shared" ca="1" si="124"/>
        <v/>
      </c>
      <c r="I2628" s="36" t="str">
        <f>IF($A2628 = "", "",
IF(COUNTIF(MINIMUM_DAY_DATES[], Attendance!J2628) &gt; 0, VLOOKUP(Attendance!$G2628,MINIMUM_DAY_PERIOD_SCHEDULE[], 2,TRUE),
IF(COUNTIF(RALLY_DATES[], Attendance!J2628) &gt; 0, VLOOKUP(Attendance!$G2628,RALLY_PERIOD_SCHEDULE[], 2,TRUE),
IF(WEEKDAY(Attendance!$J2628) = 2,
       IF(COUNTIF(FINALS_WEEK_MONDAY_DATE[],Attendance!$J2628) &gt; 0, VLOOKUP(Attendance!$G2628,FINALS_WEEK_MONDAY_PERIOD_SCHEDULE[],2,TRUE),
       VLOOKUP(Attendance!$G2628,REGULAR_WEEK_SCHEDULE[],6,TRUE)),
IF(WEEKDAY($J2628) = 3,
       IF(COUNTIF(FINALS_WEEK_TUESDAY_DATE[],Attendance!$J2628) &gt; 0, VLOOKUP(Attendance!$G2628,FINALS_WEEK_TUESDAY_PERIOD_SCHEDULE[],2,TRUE),
       VLOOKUP(Attendance!$G2628,REGULAR_WEEK_SCHEDULE[[Tuesday]:[Period]],5,TRUE)),
IF(WEEKDAY(Attendance!$J2628) = 4,
        IF(COUNTIF(BLOCK_WEDNESDAY_DATES[],Attendance!$J2628) &gt; 0, VLOOKUP(Attendance!$G2628,BLOCK_WEDNESDAY_PERIOD_SCHEDULE[],2,TRUE),
        IF(COUNTIF(FINALS_WEEK_WEDNESDAY_DATE[],Attendance!$J2628) &gt; 0, VLOOKUP(Attendance!$G2628,FINALS_WEEK_WEDNESDAY_PERIOD_SCHEDULE[],2,TRUE),
       VLOOKUP(Attendance!$G2628,REGULAR_WEEK_SCHEDULE[[Wednesday]:[Period]],4,TRUE))),
IF(WEEKDAY($J2628) = 5,
       IF(COUNTIF(BLOCK_THURSDAY_DATES[],Attendance!$J2628) &gt; 0, VLOOKUP(Attendance!$G2628,BLOCK_THURSDAY_PERIOD_SCHEDULE[],2,TRUE),
       IF(COUNTIF(FINALS_WEEK_THURSDAY_DATE[],Attendance!$J2628) &gt; 0, VLOOKUP(Attendance!$G2628,FINALS_WEEK_THURSDAY_PERIOD_SCHEDULE[],2,TRUE),
       VLOOKUP(Attendance!$G2628,REGULAR_WEEK_SCHEDULE[[Thursday]:[Period]],3,TRUE))),
IF(WEEKDAY(Attendance!$J2628) = 6,
       IF(COUNTIF(FINALS_WEEK_FRIDAY_DATE[],Attendance!$J2628) &gt; 0, VLOOKUP(Attendance!$G2628,FINALS_WEEK_FRIDAY_PERIOD_SCHEDULE[],2,TRUE),
       VLOOKUP(Attendance!$G2628,REGULAR_WEEK_SCHEDULE[[Friday]:[Period]],2,TRUE))))))))))</f>
        <v/>
      </c>
      <c r="J2628" s="41" t="str">
        <f t="shared" ca="1" si="125"/>
        <v/>
      </c>
      <c r="K2628" s="41" t="str">
        <f>IF($A2628 &lt;&gt; "",VLOOKUP($A2628,'Student reference sheet'!$A$2:$V$2329, 7,FALSE), "")</f>
        <v/>
      </c>
      <c r="L2628" s="30" t="str">
        <f>IF($A2628 ="", "", VLOOKUP($A2628, 'Student reference sheet'!$A$2:$Z$2603,23,FALSE))</f>
        <v/>
      </c>
      <c r="M2628" s="30" t="str">
        <f>IF($A2628 ="", "", VLOOKUP($A2628, 'Student reference sheet'!$A$2:$Z$2603,24,FALSE))</f>
        <v/>
      </c>
      <c r="N2628" s="30" t="str">
        <f>IF($A2628 ="", "", VLOOKUP($A2628, 'Student reference sheet'!$A$2:$Z$2603,26,FALSE))</f>
        <v/>
      </c>
      <c r="O2628" s="30" t="str">
        <f>IF($A2628 ="", "", VLOOKUP($A2628, 'Student reference sheet'!$A$2:$Z$2603,25,FALSE))</f>
        <v/>
      </c>
      <c r="P2628" s="39" t="str">
        <f>IF($A2628 = "", "", IF(OR(VLOOKUP($A2628,'Student reference sheet'!$A$2:$V$2400,8,FALSE) = "R",  VLOOKUP($A2628,'Student reference sheet'!$A$2:$V$2400,8,FALSE) = "L"), "X", ""))</f>
        <v/>
      </c>
      <c r="Q2628" s="39" t="str">
        <f>IF($A2628 ="", "", VLOOKUP($A2628, 'Student reference sheet'!$A$2:$V$2603,22,FALSE))</f>
        <v/>
      </c>
      <c r="R2628" s="39" t="str">
        <f>IF($A2628 &lt;&gt; "",VLOOKUP($A2628,'Student reference sheet'!$A$2:$V$2329, 5,FALSE), "")</f>
        <v/>
      </c>
      <c r="S2628" s="39" t="str">
        <f>IF($A2628 &lt;&gt; "",VLOOKUP($A2628,'Student reference sheet'!$A$2:$V$2329, 6,FALSE), "")</f>
        <v/>
      </c>
      <c r="T2628" s="30" t="str">
        <f>IF($A2628 = "","",
IF(VLOOKUP($A2628,'Student reference sheet'!$A$2:$V$2329, 10,FALSE) = "Y", "Hispanic",
IF(VLOOKUP($A2628,'Student reference sheet'!$A$2:$V$2329,11,FALSE) &lt;&gt; "",
IF(VLOOKUP($A2628,'Student reference sheet'!$A$2:$V$2329,11,FALSE) = "UNK", "Unknown", VLOOKUP(VALUE(VLOOKUP($A2628,'Student reference sheet'!$A$2:$V$2329,11,FALSE)),'Ethnicity Reference'!$A$2:$B$22,2,FALSE)),
IF(VLOOKUP($A2628,'Student reference sheet'!$A$2:$V$2329,9,FALSE) &lt;&gt; "", VLOOKUP(VALUE(VLOOKUP($A2628,'Student reference sheet'!$A$2:$V$2329,9,FALSE)),'Ethnicity Reference'!$A$2:$B$22,2,FALSE),"Unknown"))))</f>
        <v/>
      </c>
      <c r="U2628" s="35"/>
    </row>
    <row r="2629" spans="1:21" ht="15.75">
      <c r="A2629" s="47"/>
      <c r="B2629" s="33"/>
      <c r="C2629" s="39" t="str">
        <f>IF($A2629 &lt;&gt; "",VLOOKUP($A2629,'Student reference sheet'!$A$2:$V$2329, 3,FALSE), "")</f>
        <v/>
      </c>
      <c r="D2629" s="39" t="str">
        <f>IF($A2629 &lt;&gt; "",VLOOKUP($A2629,'Student reference sheet'!$A$2:$V$2329, 2,FALSE), "")</f>
        <v/>
      </c>
      <c r="E2629" s="35"/>
      <c r="F2629" s="34"/>
      <c r="G2629" s="40" t="str">
        <f t="shared" ca="1" si="123"/>
        <v/>
      </c>
      <c r="H2629" s="40" t="str">
        <f t="shared" ca="1" si="124"/>
        <v/>
      </c>
      <c r="I2629" s="36" t="str">
        <f>IF($A2629 = "", "",
IF(COUNTIF(MINIMUM_DAY_DATES[], Attendance!J2629) &gt; 0, VLOOKUP(Attendance!$G2629,MINIMUM_DAY_PERIOD_SCHEDULE[], 2,TRUE),
IF(COUNTIF(RALLY_DATES[], Attendance!J2629) &gt; 0, VLOOKUP(Attendance!$G2629,RALLY_PERIOD_SCHEDULE[], 2,TRUE),
IF(WEEKDAY(Attendance!$J2629) = 2,
       IF(COUNTIF(FINALS_WEEK_MONDAY_DATE[],Attendance!$J2629) &gt; 0, VLOOKUP(Attendance!$G2629,FINALS_WEEK_MONDAY_PERIOD_SCHEDULE[],2,TRUE),
       VLOOKUP(Attendance!$G2629,REGULAR_WEEK_SCHEDULE[],6,TRUE)),
IF(WEEKDAY($J2629) = 3,
       IF(COUNTIF(FINALS_WEEK_TUESDAY_DATE[],Attendance!$J2629) &gt; 0, VLOOKUP(Attendance!$G2629,FINALS_WEEK_TUESDAY_PERIOD_SCHEDULE[],2,TRUE),
       VLOOKUP(Attendance!$G2629,REGULAR_WEEK_SCHEDULE[[Tuesday]:[Period]],5,TRUE)),
IF(WEEKDAY(Attendance!$J2629) = 4,
        IF(COUNTIF(BLOCK_WEDNESDAY_DATES[],Attendance!$J2629) &gt; 0, VLOOKUP(Attendance!$G2629,BLOCK_WEDNESDAY_PERIOD_SCHEDULE[],2,TRUE),
        IF(COUNTIF(FINALS_WEEK_WEDNESDAY_DATE[],Attendance!$J2629) &gt; 0, VLOOKUP(Attendance!$G2629,FINALS_WEEK_WEDNESDAY_PERIOD_SCHEDULE[],2,TRUE),
       VLOOKUP(Attendance!$G2629,REGULAR_WEEK_SCHEDULE[[Wednesday]:[Period]],4,TRUE))),
IF(WEEKDAY($J2629) = 5,
       IF(COUNTIF(BLOCK_THURSDAY_DATES[],Attendance!$J2629) &gt; 0, VLOOKUP(Attendance!$G2629,BLOCK_THURSDAY_PERIOD_SCHEDULE[],2,TRUE),
       IF(COUNTIF(FINALS_WEEK_THURSDAY_DATE[],Attendance!$J2629) &gt; 0, VLOOKUP(Attendance!$G2629,FINALS_WEEK_THURSDAY_PERIOD_SCHEDULE[],2,TRUE),
       VLOOKUP(Attendance!$G2629,REGULAR_WEEK_SCHEDULE[[Thursday]:[Period]],3,TRUE))),
IF(WEEKDAY(Attendance!$J2629) = 6,
       IF(COUNTIF(FINALS_WEEK_FRIDAY_DATE[],Attendance!$J2629) &gt; 0, VLOOKUP(Attendance!$G2629,FINALS_WEEK_FRIDAY_PERIOD_SCHEDULE[],2,TRUE),
       VLOOKUP(Attendance!$G2629,REGULAR_WEEK_SCHEDULE[[Friday]:[Period]],2,TRUE))))))))))</f>
        <v/>
      </c>
      <c r="J2629" s="41" t="str">
        <f t="shared" ca="1" si="125"/>
        <v/>
      </c>
      <c r="K2629" s="41" t="str">
        <f>IF($A2629 &lt;&gt; "",VLOOKUP($A2629,'Student reference sheet'!$A$2:$V$2329, 7,FALSE), "")</f>
        <v/>
      </c>
      <c r="L2629" s="30" t="str">
        <f>IF($A2629 ="", "", VLOOKUP($A2629, 'Student reference sheet'!$A$2:$Z$2603,23,FALSE))</f>
        <v/>
      </c>
      <c r="M2629" s="30" t="str">
        <f>IF($A2629 ="", "", VLOOKUP($A2629, 'Student reference sheet'!$A$2:$Z$2603,24,FALSE))</f>
        <v/>
      </c>
      <c r="N2629" s="30" t="str">
        <f>IF($A2629 ="", "", VLOOKUP($A2629, 'Student reference sheet'!$A$2:$Z$2603,26,FALSE))</f>
        <v/>
      </c>
      <c r="O2629" s="30" t="str">
        <f>IF($A2629 ="", "", VLOOKUP($A2629, 'Student reference sheet'!$A$2:$Z$2603,25,FALSE))</f>
        <v/>
      </c>
      <c r="P2629" s="39" t="str">
        <f>IF($A2629 = "", "", IF(OR(VLOOKUP($A2629,'Student reference sheet'!$A$2:$V$2400,8,FALSE) = "R",  VLOOKUP($A2629,'Student reference sheet'!$A$2:$V$2400,8,FALSE) = "L"), "X", ""))</f>
        <v/>
      </c>
      <c r="Q2629" s="39" t="str">
        <f>IF($A2629 ="", "", VLOOKUP($A2629, 'Student reference sheet'!$A$2:$V$2603,22,FALSE))</f>
        <v/>
      </c>
      <c r="R2629" s="39" t="str">
        <f>IF($A2629 &lt;&gt; "",VLOOKUP($A2629,'Student reference sheet'!$A$2:$V$2329, 5,FALSE), "")</f>
        <v/>
      </c>
      <c r="S2629" s="39" t="str">
        <f>IF($A2629 &lt;&gt; "",VLOOKUP($A2629,'Student reference sheet'!$A$2:$V$2329, 6,FALSE), "")</f>
        <v/>
      </c>
      <c r="T2629" s="30" t="str">
        <f>IF($A2629 = "","",
IF(VLOOKUP($A2629,'Student reference sheet'!$A$2:$V$2329, 10,FALSE) = "Y", "Hispanic",
IF(VLOOKUP($A2629,'Student reference sheet'!$A$2:$V$2329,11,FALSE) &lt;&gt; "",
IF(VLOOKUP($A2629,'Student reference sheet'!$A$2:$V$2329,11,FALSE) = "UNK", "Unknown", VLOOKUP(VALUE(VLOOKUP($A2629,'Student reference sheet'!$A$2:$V$2329,11,FALSE)),'Ethnicity Reference'!$A$2:$B$22,2,FALSE)),
IF(VLOOKUP($A2629,'Student reference sheet'!$A$2:$V$2329,9,FALSE) &lt;&gt; "", VLOOKUP(VALUE(VLOOKUP($A2629,'Student reference sheet'!$A$2:$V$2329,9,FALSE)),'Ethnicity Reference'!$A$2:$B$22,2,FALSE),"Unknown"))))</f>
        <v/>
      </c>
      <c r="U2629" s="35"/>
    </row>
    <row r="2630" spans="1:21" ht="15.75">
      <c r="A2630" s="47"/>
      <c r="B2630" s="33"/>
      <c r="C2630" s="39" t="str">
        <f>IF($A2630 &lt;&gt; "",VLOOKUP($A2630,'Student reference sheet'!$A$2:$V$2329, 3,FALSE), "")</f>
        <v/>
      </c>
      <c r="D2630" s="39" t="str">
        <f>IF($A2630 &lt;&gt; "",VLOOKUP($A2630,'Student reference sheet'!$A$2:$V$2329, 2,FALSE), "")</f>
        <v/>
      </c>
      <c r="E2630" s="35"/>
      <c r="F2630" s="34"/>
      <c r="G2630" s="40" t="str">
        <f t="shared" ca="1" si="123"/>
        <v/>
      </c>
      <c r="H2630" s="40" t="str">
        <f t="shared" ca="1" si="124"/>
        <v/>
      </c>
      <c r="I2630" s="36" t="str">
        <f>IF($A2630 = "", "",
IF(COUNTIF(MINIMUM_DAY_DATES[], Attendance!J2630) &gt; 0, VLOOKUP(Attendance!$G2630,MINIMUM_DAY_PERIOD_SCHEDULE[], 2,TRUE),
IF(COUNTIF(RALLY_DATES[], Attendance!J2630) &gt; 0, VLOOKUP(Attendance!$G2630,RALLY_PERIOD_SCHEDULE[], 2,TRUE),
IF(WEEKDAY(Attendance!$J2630) = 2,
       IF(COUNTIF(FINALS_WEEK_MONDAY_DATE[],Attendance!$J2630) &gt; 0, VLOOKUP(Attendance!$G2630,FINALS_WEEK_MONDAY_PERIOD_SCHEDULE[],2,TRUE),
       VLOOKUP(Attendance!$G2630,REGULAR_WEEK_SCHEDULE[],6,TRUE)),
IF(WEEKDAY($J2630) = 3,
       IF(COUNTIF(FINALS_WEEK_TUESDAY_DATE[],Attendance!$J2630) &gt; 0, VLOOKUP(Attendance!$G2630,FINALS_WEEK_TUESDAY_PERIOD_SCHEDULE[],2,TRUE),
       VLOOKUP(Attendance!$G2630,REGULAR_WEEK_SCHEDULE[[Tuesday]:[Period]],5,TRUE)),
IF(WEEKDAY(Attendance!$J2630) = 4,
        IF(COUNTIF(BLOCK_WEDNESDAY_DATES[],Attendance!$J2630) &gt; 0, VLOOKUP(Attendance!$G2630,BLOCK_WEDNESDAY_PERIOD_SCHEDULE[],2,TRUE),
        IF(COUNTIF(FINALS_WEEK_WEDNESDAY_DATE[],Attendance!$J2630) &gt; 0, VLOOKUP(Attendance!$G2630,FINALS_WEEK_WEDNESDAY_PERIOD_SCHEDULE[],2,TRUE),
       VLOOKUP(Attendance!$G2630,REGULAR_WEEK_SCHEDULE[[Wednesday]:[Period]],4,TRUE))),
IF(WEEKDAY($J2630) = 5,
       IF(COUNTIF(BLOCK_THURSDAY_DATES[],Attendance!$J2630) &gt; 0, VLOOKUP(Attendance!$G2630,BLOCK_THURSDAY_PERIOD_SCHEDULE[],2,TRUE),
       IF(COUNTIF(FINALS_WEEK_THURSDAY_DATE[],Attendance!$J2630) &gt; 0, VLOOKUP(Attendance!$G2630,FINALS_WEEK_THURSDAY_PERIOD_SCHEDULE[],2,TRUE),
       VLOOKUP(Attendance!$G2630,REGULAR_WEEK_SCHEDULE[[Thursday]:[Period]],3,TRUE))),
IF(WEEKDAY(Attendance!$J2630) = 6,
       IF(COUNTIF(FINALS_WEEK_FRIDAY_DATE[],Attendance!$J2630) &gt; 0, VLOOKUP(Attendance!$G2630,FINALS_WEEK_FRIDAY_PERIOD_SCHEDULE[],2,TRUE),
       VLOOKUP(Attendance!$G2630,REGULAR_WEEK_SCHEDULE[[Friday]:[Period]],2,TRUE))))))))))</f>
        <v/>
      </c>
      <c r="J2630" s="41" t="str">
        <f t="shared" ca="1" si="125"/>
        <v/>
      </c>
      <c r="K2630" s="41" t="str">
        <f>IF($A2630 &lt;&gt; "",VLOOKUP($A2630,'Student reference sheet'!$A$2:$V$2329, 7,FALSE), "")</f>
        <v/>
      </c>
      <c r="L2630" s="30" t="str">
        <f>IF($A2630 ="", "", VLOOKUP($A2630, 'Student reference sheet'!$A$2:$Z$2603,23,FALSE))</f>
        <v/>
      </c>
      <c r="M2630" s="30" t="str">
        <f>IF($A2630 ="", "", VLOOKUP($A2630, 'Student reference sheet'!$A$2:$Z$2603,24,FALSE))</f>
        <v/>
      </c>
      <c r="N2630" s="30" t="str">
        <f>IF($A2630 ="", "", VLOOKUP($A2630, 'Student reference sheet'!$A$2:$Z$2603,26,FALSE))</f>
        <v/>
      </c>
      <c r="O2630" s="30" t="str">
        <f>IF($A2630 ="", "", VLOOKUP($A2630, 'Student reference sheet'!$A$2:$Z$2603,25,FALSE))</f>
        <v/>
      </c>
      <c r="P2630" s="39" t="str">
        <f>IF($A2630 = "", "", IF(OR(VLOOKUP($A2630,'Student reference sheet'!$A$2:$V$2400,8,FALSE) = "R",  VLOOKUP($A2630,'Student reference sheet'!$A$2:$V$2400,8,FALSE) = "L"), "X", ""))</f>
        <v/>
      </c>
      <c r="Q2630" s="39" t="str">
        <f>IF($A2630 ="", "", VLOOKUP($A2630, 'Student reference sheet'!$A$2:$V$2603,22,FALSE))</f>
        <v/>
      </c>
      <c r="R2630" s="39" t="str">
        <f>IF($A2630 &lt;&gt; "",VLOOKUP($A2630,'Student reference sheet'!$A$2:$V$2329, 5,FALSE), "")</f>
        <v/>
      </c>
      <c r="S2630" s="39" t="str">
        <f>IF($A2630 &lt;&gt; "",VLOOKUP($A2630,'Student reference sheet'!$A$2:$V$2329, 6,FALSE), "")</f>
        <v/>
      </c>
      <c r="T2630" s="30" t="str">
        <f>IF($A2630 = "","",
IF(VLOOKUP($A2630,'Student reference sheet'!$A$2:$V$2329, 10,FALSE) = "Y", "Hispanic",
IF(VLOOKUP($A2630,'Student reference sheet'!$A$2:$V$2329,11,FALSE) &lt;&gt; "",
IF(VLOOKUP($A2630,'Student reference sheet'!$A$2:$V$2329,11,FALSE) = "UNK", "Unknown", VLOOKUP(VALUE(VLOOKUP($A2630,'Student reference sheet'!$A$2:$V$2329,11,FALSE)),'Ethnicity Reference'!$A$2:$B$22,2,FALSE)),
IF(VLOOKUP($A2630,'Student reference sheet'!$A$2:$V$2329,9,FALSE) &lt;&gt; "", VLOOKUP(VALUE(VLOOKUP($A2630,'Student reference sheet'!$A$2:$V$2329,9,FALSE)),'Ethnicity Reference'!$A$2:$B$22,2,FALSE),"Unknown"))))</f>
        <v/>
      </c>
      <c r="U2630" s="35"/>
    </row>
    <row r="2631" spans="1:21" ht="15.75">
      <c r="A2631" s="47"/>
      <c r="B2631" s="33"/>
      <c r="C2631" s="39" t="str">
        <f>IF($A2631 &lt;&gt; "",VLOOKUP($A2631,'Student reference sheet'!$A$2:$V$2329, 3,FALSE), "")</f>
        <v/>
      </c>
      <c r="D2631" s="39" t="str">
        <f>IF($A2631 &lt;&gt; "",VLOOKUP($A2631,'Student reference sheet'!$A$2:$V$2329, 2,FALSE), "")</f>
        <v/>
      </c>
      <c r="E2631" s="35"/>
      <c r="F2631" s="34"/>
      <c r="G2631" s="40" t="str">
        <f t="shared" ca="1" si="123"/>
        <v/>
      </c>
      <c r="H2631" s="40" t="str">
        <f t="shared" ca="1" si="124"/>
        <v/>
      </c>
      <c r="I2631" s="36" t="str">
        <f>IF($A2631 = "", "",
IF(COUNTIF(MINIMUM_DAY_DATES[], Attendance!J2631) &gt; 0, VLOOKUP(Attendance!$G2631,MINIMUM_DAY_PERIOD_SCHEDULE[], 2,TRUE),
IF(COUNTIF(RALLY_DATES[], Attendance!J2631) &gt; 0, VLOOKUP(Attendance!$G2631,RALLY_PERIOD_SCHEDULE[], 2,TRUE),
IF(WEEKDAY(Attendance!$J2631) = 2,
       IF(COUNTIF(FINALS_WEEK_MONDAY_DATE[],Attendance!$J2631) &gt; 0, VLOOKUP(Attendance!$G2631,FINALS_WEEK_MONDAY_PERIOD_SCHEDULE[],2,TRUE),
       VLOOKUP(Attendance!$G2631,REGULAR_WEEK_SCHEDULE[],6,TRUE)),
IF(WEEKDAY($J2631) = 3,
       IF(COUNTIF(FINALS_WEEK_TUESDAY_DATE[],Attendance!$J2631) &gt; 0, VLOOKUP(Attendance!$G2631,FINALS_WEEK_TUESDAY_PERIOD_SCHEDULE[],2,TRUE),
       VLOOKUP(Attendance!$G2631,REGULAR_WEEK_SCHEDULE[[Tuesday]:[Period]],5,TRUE)),
IF(WEEKDAY(Attendance!$J2631) = 4,
        IF(COUNTIF(BLOCK_WEDNESDAY_DATES[],Attendance!$J2631) &gt; 0, VLOOKUP(Attendance!$G2631,BLOCK_WEDNESDAY_PERIOD_SCHEDULE[],2,TRUE),
        IF(COUNTIF(FINALS_WEEK_WEDNESDAY_DATE[],Attendance!$J2631) &gt; 0, VLOOKUP(Attendance!$G2631,FINALS_WEEK_WEDNESDAY_PERIOD_SCHEDULE[],2,TRUE),
       VLOOKUP(Attendance!$G2631,REGULAR_WEEK_SCHEDULE[[Wednesday]:[Period]],4,TRUE))),
IF(WEEKDAY($J2631) = 5,
       IF(COUNTIF(BLOCK_THURSDAY_DATES[],Attendance!$J2631) &gt; 0, VLOOKUP(Attendance!$G2631,BLOCK_THURSDAY_PERIOD_SCHEDULE[],2,TRUE),
       IF(COUNTIF(FINALS_WEEK_THURSDAY_DATE[],Attendance!$J2631) &gt; 0, VLOOKUP(Attendance!$G2631,FINALS_WEEK_THURSDAY_PERIOD_SCHEDULE[],2,TRUE),
       VLOOKUP(Attendance!$G2631,REGULAR_WEEK_SCHEDULE[[Thursday]:[Period]],3,TRUE))),
IF(WEEKDAY(Attendance!$J2631) = 6,
       IF(COUNTIF(FINALS_WEEK_FRIDAY_DATE[],Attendance!$J2631) &gt; 0, VLOOKUP(Attendance!$G2631,FINALS_WEEK_FRIDAY_PERIOD_SCHEDULE[],2,TRUE),
       VLOOKUP(Attendance!$G2631,REGULAR_WEEK_SCHEDULE[[Friday]:[Period]],2,TRUE))))))))))</f>
        <v/>
      </c>
      <c r="J2631" s="41" t="str">
        <f t="shared" ca="1" si="125"/>
        <v/>
      </c>
      <c r="K2631" s="41" t="str">
        <f>IF($A2631 &lt;&gt; "",VLOOKUP($A2631,'Student reference sheet'!$A$2:$V$2329, 7,FALSE), "")</f>
        <v/>
      </c>
      <c r="L2631" s="30" t="str">
        <f>IF($A2631 ="", "", VLOOKUP($A2631, 'Student reference sheet'!$A$2:$Z$2603,23,FALSE))</f>
        <v/>
      </c>
      <c r="M2631" s="30" t="str">
        <f>IF($A2631 ="", "", VLOOKUP($A2631, 'Student reference sheet'!$A$2:$Z$2603,24,FALSE))</f>
        <v/>
      </c>
      <c r="N2631" s="30" t="str">
        <f>IF($A2631 ="", "", VLOOKUP($A2631, 'Student reference sheet'!$A$2:$Z$2603,26,FALSE))</f>
        <v/>
      </c>
      <c r="O2631" s="30" t="str">
        <f>IF($A2631 ="", "", VLOOKUP($A2631, 'Student reference sheet'!$A$2:$Z$2603,25,FALSE))</f>
        <v/>
      </c>
      <c r="P2631" s="39" t="str">
        <f>IF($A2631 = "", "", IF(OR(VLOOKUP($A2631,'Student reference sheet'!$A$2:$V$2400,8,FALSE) = "R",  VLOOKUP($A2631,'Student reference sheet'!$A$2:$V$2400,8,FALSE) = "L"), "X", ""))</f>
        <v/>
      </c>
      <c r="Q2631" s="39" t="str">
        <f>IF($A2631 ="", "", VLOOKUP($A2631, 'Student reference sheet'!$A$2:$V$2603,22,FALSE))</f>
        <v/>
      </c>
      <c r="R2631" s="39" t="str">
        <f>IF($A2631 &lt;&gt; "",VLOOKUP($A2631,'Student reference sheet'!$A$2:$V$2329, 5,FALSE), "")</f>
        <v/>
      </c>
      <c r="S2631" s="39" t="str">
        <f>IF($A2631 &lt;&gt; "",VLOOKUP($A2631,'Student reference sheet'!$A$2:$V$2329, 6,FALSE), "")</f>
        <v/>
      </c>
      <c r="T2631" s="30" t="str">
        <f>IF($A2631 = "","",
IF(VLOOKUP($A2631,'Student reference sheet'!$A$2:$V$2329, 10,FALSE) = "Y", "Hispanic",
IF(VLOOKUP($A2631,'Student reference sheet'!$A$2:$V$2329,11,FALSE) &lt;&gt; "",
IF(VLOOKUP($A2631,'Student reference sheet'!$A$2:$V$2329,11,FALSE) = "UNK", "Unknown", VLOOKUP(VALUE(VLOOKUP($A2631,'Student reference sheet'!$A$2:$V$2329,11,FALSE)),'Ethnicity Reference'!$A$2:$B$22,2,FALSE)),
IF(VLOOKUP($A2631,'Student reference sheet'!$A$2:$V$2329,9,FALSE) &lt;&gt; "", VLOOKUP(VALUE(VLOOKUP($A2631,'Student reference sheet'!$A$2:$V$2329,9,FALSE)),'Ethnicity Reference'!$A$2:$B$22,2,FALSE),"Unknown"))))</f>
        <v/>
      </c>
      <c r="U2631" s="35"/>
    </row>
    <row r="2632" spans="1:21" ht="15.75">
      <c r="A2632" s="47"/>
      <c r="B2632" s="33"/>
      <c r="C2632" s="39" t="str">
        <f>IF($A2632 &lt;&gt; "",VLOOKUP($A2632,'Student reference sheet'!$A$2:$V$2329, 3,FALSE), "")</f>
        <v/>
      </c>
      <c r="D2632" s="39" t="str">
        <f>IF($A2632 &lt;&gt; "",VLOOKUP($A2632,'Student reference sheet'!$A$2:$V$2329, 2,FALSE), "")</f>
        <v/>
      </c>
      <c r="E2632" s="35"/>
      <c r="F2632" s="34"/>
      <c r="G2632" s="40" t="str">
        <f t="shared" ca="1" si="123"/>
        <v/>
      </c>
      <c r="H2632" s="40" t="str">
        <f t="shared" ca="1" si="124"/>
        <v/>
      </c>
      <c r="I2632" s="36" t="str">
        <f>IF($A2632 = "", "",
IF(COUNTIF(MINIMUM_DAY_DATES[], Attendance!J2632) &gt; 0, VLOOKUP(Attendance!$G2632,MINIMUM_DAY_PERIOD_SCHEDULE[], 2,TRUE),
IF(COUNTIF(RALLY_DATES[], Attendance!J2632) &gt; 0, VLOOKUP(Attendance!$G2632,RALLY_PERIOD_SCHEDULE[], 2,TRUE),
IF(WEEKDAY(Attendance!$J2632) = 2,
       IF(COUNTIF(FINALS_WEEK_MONDAY_DATE[],Attendance!$J2632) &gt; 0, VLOOKUP(Attendance!$G2632,FINALS_WEEK_MONDAY_PERIOD_SCHEDULE[],2,TRUE),
       VLOOKUP(Attendance!$G2632,REGULAR_WEEK_SCHEDULE[],6,TRUE)),
IF(WEEKDAY($J2632) = 3,
       IF(COUNTIF(FINALS_WEEK_TUESDAY_DATE[],Attendance!$J2632) &gt; 0, VLOOKUP(Attendance!$G2632,FINALS_WEEK_TUESDAY_PERIOD_SCHEDULE[],2,TRUE),
       VLOOKUP(Attendance!$G2632,REGULAR_WEEK_SCHEDULE[[Tuesday]:[Period]],5,TRUE)),
IF(WEEKDAY(Attendance!$J2632) = 4,
        IF(COUNTIF(BLOCK_WEDNESDAY_DATES[],Attendance!$J2632) &gt; 0, VLOOKUP(Attendance!$G2632,BLOCK_WEDNESDAY_PERIOD_SCHEDULE[],2,TRUE),
        IF(COUNTIF(FINALS_WEEK_WEDNESDAY_DATE[],Attendance!$J2632) &gt; 0, VLOOKUP(Attendance!$G2632,FINALS_WEEK_WEDNESDAY_PERIOD_SCHEDULE[],2,TRUE),
       VLOOKUP(Attendance!$G2632,REGULAR_WEEK_SCHEDULE[[Wednesday]:[Period]],4,TRUE))),
IF(WEEKDAY($J2632) = 5,
       IF(COUNTIF(BLOCK_THURSDAY_DATES[],Attendance!$J2632) &gt; 0, VLOOKUP(Attendance!$G2632,BLOCK_THURSDAY_PERIOD_SCHEDULE[],2,TRUE),
       IF(COUNTIF(FINALS_WEEK_THURSDAY_DATE[],Attendance!$J2632) &gt; 0, VLOOKUP(Attendance!$G2632,FINALS_WEEK_THURSDAY_PERIOD_SCHEDULE[],2,TRUE),
       VLOOKUP(Attendance!$G2632,REGULAR_WEEK_SCHEDULE[[Thursday]:[Period]],3,TRUE))),
IF(WEEKDAY(Attendance!$J2632) = 6,
       IF(COUNTIF(FINALS_WEEK_FRIDAY_DATE[],Attendance!$J2632) &gt; 0, VLOOKUP(Attendance!$G2632,FINALS_WEEK_FRIDAY_PERIOD_SCHEDULE[],2,TRUE),
       VLOOKUP(Attendance!$G2632,REGULAR_WEEK_SCHEDULE[[Friday]:[Period]],2,TRUE))))))))))</f>
        <v/>
      </c>
      <c r="J2632" s="41" t="str">
        <f t="shared" ca="1" si="125"/>
        <v/>
      </c>
      <c r="K2632" s="41" t="str">
        <f>IF($A2632 &lt;&gt; "",VLOOKUP($A2632,'Student reference sheet'!$A$2:$V$2329, 7,FALSE), "")</f>
        <v/>
      </c>
      <c r="L2632" s="30" t="str">
        <f>IF($A2632 ="", "", VLOOKUP($A2632, 'Student reference sheet'!$A$2:$Z$2603,23,FALSE))</f>
        <v/>
      </c>
      <c r="M2632" s="30" t="str">
        <f>IF($A2632 ="", "", VLOOKUP($A2632, 'Student reference sheet'!$A$2:$Z$2603,24,FALSE))</f>
        <v/>
      </c>
      <c r="N2632" s="30" t="str">
        <f>IF($A2632 ="", "", VLOOKUP($A2632, 'Student reference sheet'!$A$2:$Z$2603,26,FALSE))</f>
        <v/>
      </c>
      <c r="O2632" s="30" t="str">
        <f>IF($A2632 ="", "", VLOOKUP($A2632, 'Student reference sheet'!$A$2:$Z$2603,25,FALSE))</f>
        <v/>
      </c>
      <c r="P2632" s="39" t="str">
        <f>IF($A2632 = "", "", IF(OR(VLOOKUP($A2632,'Student reference sheet'!$A$2:$V$2400,8,FALSE) = "R",  VLOOKUP($A2632,'Student reference sheet'!$A$2:$V$2400,8,FALSE) = "L"), "X", ""))</f>
        <v/>
      </c>
      <c r="Q2632" s="39" t="str">
        <f>IF($A2632 ="", "", VLOOKUP($A2632, 'Student reference sheet'!$A$2:$V$2603,22,FALSE))</f>
        <v/>
      </c>
      <c r="R2632" s="39" t="str">
        <f>IF($A2632 &lt;&gt; "",VLOOKUP($A2632,'Student reference sheet'!$A$2:$V$2329, 5,FALSE), "")</f>
        <v/>
      </c>
      <c r="S2632" s="39" t="str">
        <f>IF($A2632 &lt;&gt; "",VLOOKUP($A2632,'Student reference sheet'!$A$2:$V$2329, 6,FALSE), "")</f>
        <v/>
      </c>
      <c r="T2632" s="30" t="str">
        <f>IF($A2632 = "","",
IF(VLOOKUP($A2632,'Student reference sheet'!$A$2:$V$2329, 10,FALSE) = "Y", "Hispanic",
IF(VLOOKUP($A2632,'Student reference sheet'!$A$2:$V$2329,11,FALSE) &lt;&gt; "",
IF(VLOOKUP($A2632,'Student reference sheet'!$A$2:$V$2329,11,FALSE) = "UNK", "Unknown", VLOOKUP(VALUE(VLOOKUP($A2632,'Student reference sheet'!$A$2:$V$2329,11,FALSE)),'Ethnicity Reference'!$A$2:$B$22,2,FALSE)),
IF(VLOOKUP($A2632,'Student reference sheet'!$A$2:$V$2329,9,FALSE) &lt;&gt; "", VLOOKUP(VALUE(VLOOKUP($A2632,'Student reference sheet'!$A$2:$V$2329,9,FALSE)),'Ethnicity Reference'!$A$2:$B$22,2,FALSE),"Unknown"))))</f>
        <v/>
      </c>
      <c r="U2632" s="35"/>
    </row>
    <row r="2633" spans="1:21" ht="15.75">
      <c r="A2633" s="47"/>
      <c r="B2633" s="33"/>
      <c r="C2633" s="39" t="str">
        <f>IF($A2633 &lt;&gt; "",VLOOKUP($A2633,'Student reference sheet'!$A$2:$V$2329, 3,FALSE), "")</f>
        <v/>
      </c>
      <c r="D2633" s="39" t="str">
        <f>IF($A2633 &lt;&gt; "",VLOOKUP($A2633,'Student reference sheet'!$A$2:$V$2329, 2,FALSE), "")</f>
        <v/>
      </c>
      <c r="E2633" s="35"/>
      <c r="F2633" s="34"/>
      <c r="G2633" s="40" t="str">
        <f t="shared" ca="1" si="123"/>
        <v/>
      </c>
      <c r="H2633" s="40" t="str">
        <f t="shared" ca="1" si="124"/>
        <v/>
      </c>
      <c r="I2633" s="36" t="str">
        <f>IF($A2633 = "", "",
IF(COUNTIF(MINIMUM_DAY_DATES[], Attendance!J2633) &gt; 0, VLOOKUP(Attendance!$G2633,MINIMUM_DAY_PERIOD_SCHEDULE[], 2,TRUE),
IF(COUNTIF(RALLY_DATES[], Attendance!J2633) &gt; 0, VLOOKUP(Attendance!$G2633,RALLY_PERIOD_SCHEDULE[], 2,TRUE),
IF(WEEKDAY(Attendance!$J2633) = 2,
       IF(COUNTIF(FINALS_WEEK_MONDAY_DATE[],Attendance!$J2633) &gt; 0, VLOOKUP(Attendance!$G2633,FINALS_WEEK_MONDAY_PERIOD_SCHEDULE[],2,TRUE),
       VLOOKUP(Attendance!$G2633,REGULAR_WEEK_SCHEDULE[],6,TRUE)),
IF(WEEKDAY($J2633) = 3,
       IF(COUNTIF(FINALS_WEEK_TUESDAY_DATE[],Attendance!$J2633) &gt; 0, VLOOKUP(Attendance!$G2633,FINALS_WEEK_TUESDAY_PERIOD_SCHEDULE[],2,TRUE),
       VLOOKUP(Attendance!$G2633,REGULAR_WEEK_SCHEDULE[[Tuesday]:[Period]],5,TRUE)),
IF(WEEKDAY(Attendance!$J2633) = 4,
        IF(COUNTIF(BLOCK_WEDNESDAY_DATES[],Attendance!$J2633) &gt; 0, VLOOKUP(Attendance!$G2633,BLOCK_WEDNESDAY_PERIOD_SCHEDULE[],2,TRUE),
        IF(COUNTIF(FINALS_WEEK_WEDNESDAY_DATE[],Attendance!$J2633) &gt; 0, VLOOKUP(Attendance!$G2633,FINALS_WEEK_WEDNESDAY_PERIOD_SCHEDULE[],2,TRUE),
       VLOOKUP(Attendance!$G2633,REGULAR_WEEK_SCHEDULE[[Wednesday]:[Period]],4,TRUE))),
IF(WEEKDAY($J2633) = 5,
       IF(COUNTIF(BLOCK_THURSDAY_DATES[],Attendance!$J2633) &gt; 0, VLOOKUP(Attendance!$G2633,BLOCK_THURSDAY_PERIOD_SCHEDULE[],2,TRUE),
       IF(COUNTIF(FINALS_WEEK_THURSDAY_DATE[],Attendance!$J2633) &gt; 0, VLOOKUP(Attendance!$G2633,FINALS_WEEK_THURSDAY_PERIOD_SCHEDULE[],2,TRUE),
       VLOOKUP(Attendance!$G2633,REGULAR_WEEK_SCHEDULE[[Thursday]:[Period]],3,TRUE))),
IF(WEEKDAY(Attendance!$J2633) = 6,
       IF(COUNTIF(FINALS_WEEK_FRIDAY_DATE[],Attendance!$J2633) &gt; 0, VLOOKUP(Attendance!$G2633,FINALS_WEEK_FRIDAY_PERIOD_SCHEDULE[],2,TRUE),
       VLOOKUP(Attendance!$G2633,REGULAR_WEEK_SCHEDULE[[Friday]:[Period]],2,TRUE))))))))))</f>
        <v/>
      </c>
      <c r="J2633" s="41" t="str">
        <f t="shared" ca="1" si="125"/>
        <v/>
      </c>
      <c r="K2633" s="41" t="str">
        <f>IF($A2633 &lt;&gt; "",VLOOKUP($A2633,'Student reference sheet'!$A$2:$V$2329, 7,FALSE), "")</f>
        <v/>
      </c>
      <c r="L2633" s="30" t="str">
        <f>IF($A2633 ="", "", VLOOKUP($A2633, 'Student reference sheet'!$A$2:$Z$2603,23,FALSE))</f>
        <v/>
      </c>
      <c r="M2633" s="30" t="str">
        <f>IF($A2633 ="", "", VLOOKUP($A2633, 'Student reference sheet'!$A$2:$Z$2603,24,FALSE))</f>
        <v/>
      </c>
      <c r="N2633" s="30" t="str">
        <f>IF($A2633 ="", "", VLOOKUP($A2633, 'Student reference sheet'!$A$2:$Z$2603,26,FALSE))</f>
        <v/>
      </c>
      <c r="O2633" s="30" t="str">
        <f>IF($A2633 ="", "", VLOOKUP($A2633, 'Student reference sheet'!$A$2:$Z$2603,25,FALSE))</f>
        <v/>
      </c>
      <c r="P2633" s="39" t="str">
        <f>IF($A2633 = "", "", IF(OR(VLOOKUP($A2633,'Student reference sheet'!$A$2:$V$2400,8,FALSE) = "R",  VLOOKUP($A2633,'Student reference sheet'!$A$2:$V$2400,8,FALSE) = "L"), "X", ""))</f>
        <v/>
      </c>
      <c r="Q2633" s="39" t="str">
        <f>IF($A2633 ="", "", VLOOKUP($A2633, 'Student reference sheet'!$A$2:$V$2603,22,FALSE))</f>
        <v/>
      </c>
      <c r="R2633" s="39" t="str">
        <f>IF($A2633 &lt;&gt; "",VLOOKUP($A2633,'Student reference sheet'!$A$2:$V$2329, 5,FALSE), "")</f>
        <v/>
      </c>
      <c r="S2633" s="39" t="str">
        <f>IF($A2633 &lt;&gt; "",VLOOKUP($A2633,'Student reference sheet'!$A$2:$V$2329, 6,FALSE), "")</f>
        <v/>
      </c>
      <c r="T2633" s="30" t="str">
        <f>IF($A2633 = "","",
IF(VLOOKUP($A2633,'Student reference sheet'!$A$2:$V$2329, 10,FALSE) = "Y", "Hispanic",
IF(VLOOKUP($A2633,'Student reference sheet'!$A$2:$V$2329,11,FALSE) &lt;&gt; "",
IF(VLOOKUP($A2633,'Student reference sheet'!$A$2:$V$2329,11,FALSE) = "UNK", "Unknown", VLOOKUP(VALUE(VLOOKUP($A2633,'Student reference sheet'!$A$2:$V$2329,11,FALSE)),'Ethnicity Reference'!$A$2:$B$22,2,FALSE)),
IF(VLOOKUP($A2633,'Student reference sheet'!$A$2:$V$2329,9,FALSE) &lt;&gt; "", VLOOKUP(VALUE(VLOOKUP($A2633,'Student reference sheet'!$A$2:$V$2329,9,FALSE)),'Ethnicity Reference'!$A$2:$B$22,2,FALSE),"Unknown"))))</f>
        <v/>
      </c>
      <c r="U2633" s="35"/>
    </row>
    <row r="2634" spans="1:21" ht="15.75">
      <c r="A2634" s="47"/>
      <c r="B2634" s="33"/>
      <c r="C2634" s="39" t="str">
        <f>IF($A2634 &lt;&gt; "",VLOOKUP($A2634,'Student reference sheet'!$A$2:$V$2329, 3,FALSE), "")</f>
        <v/>
      </c>
      <c r="D2634" s="39" t="str">
        <f>IF($A2634 &lt;&gt; "",VLOOKUP($A2634,'Student reference sheet'!$A$2:$V$2329, 2,FALSE), "")</f>
        <v/>
      </c>
      <c r="E2634" s="35"/>
      <c r="F2634" s="34"/>
      <c r="G2634" s="40" t="str">
        <f t="shared" ref="G2634:G2697" ca="1" si="126">IF(A2634 &lt;&gt;"", IF(G2634 = "",NOW() - TODAY(), G2634), "")</f>
        <v/>
      </c>
      <c r="H2634" s="40" t="str">
        <f t="shared" ref="H2634:H2697" ca="1" si="127">IF(B2634 &lt;&gt;"", IF(H2634 = "",NOW() - TODAY(), H2634), "")</f>
        <v/>
      </c>
      <c r="I2634" s="36" t="str">
        <f>IF($A2634 = "", "",
IF(COUNTIF(MINIMUM_DAY_DATES[], Attendance!J2634) &gt; 0, VLOOKUP(Attendance!$G2634,MINIMUM_DAY_PERIOD_SCHEDULE[], 2,TRUE),
IF(COUNTIF(RALLY_DATES[], Attendance!J2634) &gt; 0, VLOOKUP(Attendance!$G2634,RALLY_PERIOD_SCHEDULE[], 2,TRUE),
IF(WEEKDAY(Attendance!$J2634) = 2,
       IF(COUNTIF(FINALS_WEEK_MONDAY_DATE[],Attendance!$J2634) &gt; 0, VLOOKUP(Attendance!$G2634,FINALS_WEEK_MONDAY_PERIOD_SCHEDULE[],2,TRUE),
       VLOOKUP(Attendance!$G2634,REGULAR_WEEK_SCHEDULE[],6,TRUE)),
IF(WEEKDAY($J2634) = 3,
       IF(COUNTIF(FINALS_WEEK_TUESDAY_DATE[],Attendance!$J2634) &gt; 0, VLOOKUP(Attendance!$G2634,FINALS_WEEK_TUESDAY_PERIOD_SCHEDULE[],2,TRUE),
       VLOOKUP(Attendance!$G2634,REGULAR_WEEK_SCHEDULE[[Tuesday]:[Period]],5,TRUE)),
IF(WEEKDAY(Attendance!$J2634) = 4,
        IF(COUNTIF(BLOCK_WEDNESDAY_DATES[],Attendance!$J2634) &gt; 0, VLOOKUP(Attendance!$G2634,BLOCK_WEDNESDAY_PERIOD_SCHEDULE[],2,TRUE),
        IF(COUNTIF(FINALS_WEEK_WEDNESDAY_DATE[],Attendance!$J2634) &gt; 0, VLOOKUP(Attendance!$G2634,FINALS_WEEK_WEDNESDAY_PERIOD_SCHEDULE[],2,TRUE),
       VLOOKUP(Attendance!$G2634,REGULAR_WEEK_SCHEDULE[[Wednesday]:[Period]],4,TRUE))),
IF(WEEKDAY($J2634) = 5,
       IF(COUNTIF(BLOCK_THURSDAY_DATES[],Attendance!$J2634) &gt; 0, VLOOKUP(Attendance!$G2634,BLOCK_THURSDAY_PERIOD_SCHEDULE[],2,TRUE),
       IF(COUNTIF(FINALS_WEEK_THURSDAY_DATE[],Attendance!$J2634) &gt; 0, VLOOKUP(Attendance!$G2634,FINALS_WEEK_THURSDAY_PERIOD_SCHEDULE[],2,TRUE),
       VLOOKUP(Attendance!$G2634,REGULAR_WEEK_SCHEDULE[[Thursday]:[Period]],3,TRUE))),
IF(WEEKDAY(Attendance!$J2634) = 6,
       IF(COUNTIF(FINALS_WEEK_FRIDAY_DATE[],Attendance!$J2634) &gt; 0, VLOOKUP(Attendance!$G2634,FINALS_WEEK_FRIDAY_PERIOD_SCHEDULE[],2,TRUE),
       VLOOKUP(Attendance!$G2634,REGULAR_WEEK_SCHEDULE[[Friday]:[Period]],2,TRUE))))))))))</f>
        <v/>
      </c>
      <c r="J2634" s="41" t="str">
        <f t="shared" ref="J2634:J2697" ca="1" si="128">IF(A2634 &lt;&gt;"", IF(J2634 = "",TODAY(), J2634), "")</f>
        <v/>
      </c>
      <c r="K2634" s="41" t="str">
        <f>IF($A2634 &lt;&gt; "",VLOOKUP($A2634,'Student reference sheet'!$A$2:$V$2329, 7,FALSE), "")</f>
        <v/>
      </c>
      <c r="L2634" s="30" t="str">
        <f>IF($A2634 ="", "", VLOOKUP($A2634, 'Student reference sheet'!$A$2:$Z$2603,23,FALSE))</f>
        <v/>
      </c>
      <c r="M2634" s="30" t="str">
        <f>IF($A2634 ="", "", VLOOKUP($A2634, 'Student reference sheet'!$A$2:$Z$2603,24,FALSE))</f>
        <v/>
      </c>
      <c r="N2634" s="30" t="str">
        <f>IF($A2634 ="", "", VLOOKUP($A2634, 'Student reference sheet'!$A$2:$Z$2603,26,FALSE))</f>
        <v/>
      </c>
      <c r="O2634" s="30" t="str">
        <f>IF($A2634 ="", "", VLOOKUP($A2634, 'Student reference sheet'!$A$2:$Z$2603,25,FALSE))</f>
        <v/>
      </c>
      <c r="P2634" s="39" t="str">
        <f>IF($A2634 = "", "", IF(OR(VLOOKUP($A2634,'Student reference sheet'!$A$2:$V$2400,8,FALSE) = "R",  VLOOKUP($A2634,'Student reference sheet'!$A$2:$V$2400,8,FALSE) = "L"), "X", ""))</f>
        <v/>
      </c>
      <c r="Q2634" s="39" t="str">
        <f>IF($A2634 ="", "", VLOOKUP($A2634, 'Student reference sheet'!$A$2:$V$2603,22,FALSE))</f>
        <v/>
      </c>
      <c r="R2634" s="39" t="str">
        <f>IF($A2634 &lt;&gt; "",VLOOKUP($A2634,'Student reference sheet'!$A$2:$V$2329, 5,FALSE), "")</f>
        <v/>
      </c>
      <c r="S2634" s="39" t="str">
        <f>IF($A2634 &lt;&gt; "",VLOOKUP($A2634,'Student reference sheet'!$A$2:$V$2329, 6,FALSE), "")</f>
        <v/>
      </c>
      <c r="T2634" s="30" t="str">
        <f>IF($A2634 = "","",
IF(VLOOKUP($A2634,'Student reference sheet'!$A$2:$V$2329, 10,FALSE) = "Y", "Hispanic",
IF(VLOOKUP($A2634,'Student reference sheet'!$A$2:$V$2329,11,FALSE) &lt;&gt; "",
IF(VLOOKUP($A2634,'Student reference sheet'!$A$2:$V$2329,11,FALSE) = "UNK", "Unknown", VLOOKUP(VALUE(VLOOKUP($A2634,'Student reference sheet'!$A$2:$V$2329,11,FALSE)),'Ethnicity Reference'!$A$2:$B$22,2,FALSE)),
IF(VLOOKUP($A2634,'Student reference sheet'!$A$2:$V$2329,9,FALSE) &lt;&gt; "", VLOOKUP(VALUE(VLOOKUP($A2634,'Student reference sheet'!$A$2:$V$2329,9,FALSE)),'Ethnicity Reference'!$A$2:$B$22,2,FALSE),"Unknown"))))</f>
        <v/>
      </c>
      <c r="U2634" s="35"/>
    </row>
    <row r="2635" spans="1:21" ht="15.75">
      <c r="A2635" s="47"/>
      <c r="B2635" s="33"/>
      <c r="C2635" s="39" t="str">
        <f>IF($A2635 &lt;&gt; "",VLOOKUP($A2635,'Student reference sheet'!$A$2:$V$2329, 3,FALSE), "")</f>
        <v/>
      </c>
      <c r="D2635" s="39" t="str">
        <f>IF($A2635 &lt;&gt; "",VLOOKUP($A2635,'Student reference sheet'!$A$2:$V$2329, 2,FALSE), "")</f>
        <v/>
      </c>
      <c r="E2635" s="35"/>
      <c r="F2635" s="34"/>
      <c r="G2635" s="40" t="str">
        <f t="shared" ca="1" si="126"/>
        <v/>
      </c>
      <c r="H2635" s="40" t="str">
        <f t="shared" ca="1" si="127"/>
        <v/>
      </c>
      <c r="I2635" s="36" t="str">
        <f>IF($A2635 = "", "",
IF(COUNTIF(MINIMUM_DAY_DATES[], Attendance!J2635) &gt; 0, VLOOKUP(Attendance!$G2635,MINIMUM_DAY_PERIOD_SCHEDULE[], 2,TRUE),
IF(COUNTIF(RALLY_DATES[], Attendance!J2635) &gt; 0, VLOOKUP(Attendance!$G2635,RALLY_PERIOD_SCHEDULE[], 2,TRUE),
IF(WEEKDAY(Attendance!$J2635) = 2,
       IF(COUNTIF(FINALS_WEEK_MONDAY_DATE[],Attendance!$J2635) &gt; 0, VLOOKUP(Attendance!$G2635,FINALS_WEEK_MONDAY_PERIOD_SCHEDULE[],2,TRUE),
       VLOOKUP(Attendance!$G2635,REGULAR_WEEK_SCHEDULE[],6,TRUE)),
IF(WEEKDAY($J2635) = 3,
       IF(COUNTIF(FINALS_WEEK_TUESDAY_DATE[],Attendance!$J2635) &gt; 0, VLOOKUP(Attendance!$G2635,FINALS_WEEK_TUESDAY_PERIOD_SCHEDULE[],2,TRUE),
       VLOOKUP(Attendance!$G2635,REGULAR_WEEK_SCHEDULE[[Tuesday]:[Period]],5,TRUE)),
IF(WEEKDAY(Attendance!$J2635) = 4,
        IF(COUNTIF(BLOCK_WEDNESDAY_DATES[],Attendance!$J2635) &gt; 0, VLOOKUP(Attendance!$G2635,BLOCK_WEDNESDAY_PERIOD_SCHEDULE[],2,TRUE),
        IF(COUNTIF(FINALS_WEEK_WEDNESDAY_DATE[],Attendance!$J2635) &gt; 0, VLOOKUP(Attendance!$G2635,FINALS_WEEK_WEDNESDAY_PERIOD_SCHEDULE[],2,TRUE),
       VLOOKUP(Attendance!$G2635,REGULAR_WEEK_SCHEDULE[[Wednesday]:[Period]],4,TRUE))),
IF(WEEKDAY($J2635) = 5,
       IF(COUNTIF(BLOCK_THURSDAY_DATES[],Attendance!$J2635) &gt; 0, VLOOKUP(Attendance!$G2635,BLOCK_THURSDAY_PERIOD_SCHEDULE[],2,TRUE),
       IF(COUNTIF(FINALS_WEEK_THURSDAY_DATE[],Attendance!$J2635) &gt; 0, VLOOKUP(Attendance!$G2635,FINALS_WEEK_THURSDAY_PERIOD_SCHEDULE[],2,TRUE),
       VLOOKUP(Attendance!$G2635,REGULAR_WEEK_SCHEDULE[[Thursday]:[Period]],3,TRUE))),
IF(WEEKDAY(Attendance!$J2635) = 6,
       IF(COUNTIF(FINALS_WEEK_FRIDAY_DATE[],Attendance!$J2635) &gt; 0, VLOOKUP(Attendance!$G2635,FINALS_WEEK_FRIDAY_PERIOD_SCHEDULE[],2,TRUE),
       VLOOKUP(Attendance!$G2635,REGULAR_WEEK_SCHEDULE[[Friday]:[Period]],2,TRUE))))))))))</f>
        <v/>
      </c>
      <c r="J2635" s="41" t="str">
        <f t="shared" ca="1" si="128"/>
        <v/>
      </c>
      <c r="K2635" s="41" t="str">
        <f>IF($A2635 &lt;&gt; "",VLOOKUP($A2635,'Student reference sheet'!$A$2:$V$2329, 7,FALSE), "")</f>
        <v/>
      </c>
      <c r="L2635" s="30" t="str">
        <f>IF($A2635 ="", "", VLOOKUP($A2635, 'Student reference sheet'!$A$2:$Z$2603,23,FALSE))</f>
        <v/>
      </c>
      <c r="M2635" s="30" t="str">
        <f>IF($A2635 ="", "", VLOOKUP($A2635, 'Student reference sheet'!$A$2:$Z$2603,24,FALSE))</f>
        <v/>
      </c>
      <c r="N2635" s="30" t="str">
        <f>IF($A2635 ="", "", VLOOKUP($A2635, 'Student reference sheet'!$A$2:$Z$2603,26,FALSE))</f>
        <v/>
      </c>
      <c r="O2635" s="30" t="str">
        <f>IF($A2635 ="", "", VLOOKUP($A2635, 'Student reference sheet'!$A$2:$Z$2603,25,FALSE))</f>
        <v/>
      </c>
      <c r="P2635" s="39" t="str">
        <f>IF($A2635 = "", "", IF(OR(VLOOKUP($A2635,'Student reference sheet'!$A$2:$V$2400,8,FALSE) = "R",  VLOOKUP($A2635,'Student reference sheet'!$A$2:$V$2400,8,FALSE) = "L"), "X", ""))</f>
        <v/>
      </c>
      <c r="Q2635" s="39" t="str">
        <f>IF($A2635 ="", "", VLOOKUP($A2635, 'Student reference sheet'!$A$2:$V$2603,22,FALSE))</f>
        <v/>
      </c>
      <c r="R2635" s="39" t="str">
        <f>IF($A2635 &lt;&gt; "",VLOOKUP($A2635,'Student reference sheet'!$A$2:$V$2329, 5,FALSE), "")</f>
        <v/>
      </c>
      <c r="S2635" s="39" t="str">
        <f>IF($A2635 &lt;&gt; "",VLOOKUP($A2635,'Student reference sheet'!$A$2:$V$2329, 6,FALSE), "")</f>
        <v/>
      </c>
      <c r="T2635" s="30" t="str">
        <f>IF($A2635 = "","",
IF(VLOOKUP($A2635,'Student reference sheet'!$A$2:$V$2329, 10,FALSE) = "Y", "Hispanic",
IF(VLOOKUP($A2635,'Student reference sheet'!$A$2:$V$2329,11,FALSE) &lt;&gt; "",
IF(VLOOKUP($A2635,'Student reference sheet'!$A$2:$V$2329,11,FALSE) = "UNK", "Unknown", VLOOKUP(VALUE(VLOOKUP($A2635,'Student reference sheet'!$A$2:$V$2329,11,FALSE)),'Ethnicity Reference'!$A$2:$B$22,2,FALSE)),
IF(VLOOKUP($A2635,'Student reference sheet'!$A$2:$V$2329,9,FALSE) &lt;&gt; "", VLOOKUP(VALUE(VLOOKUP($A2635,'Student reference sheet'!$A$2:$V$2329,9,FALSE)),'Ethnicity Reference'!$A$2:$B$22,2,FALSE),"Unknown"))))</f>
        <v/>
      </c>
      <c r="U2635" s="35"/>
    </row>
    <row r="2636" spans="1:21" ht="15.75">
      <c r="A2636" s="47"/>
      <c r="B2636" s="33"/>
      <c r="C2636" s="39" t="str">
        <f>IF($A2636 &lt;&gt; "",VLOOKUP($A2636,'Student reference sheet'!$A$2:$V$2329, 3,FALSE), "")</f>
        <v/>
      </c>
      <c r="D2636" s="39" t="str">
        <f>IF($A2636 &lt;&gt; "",VLOOKUP($A2636,'Student reference sheet'!$A$2:$V$2329, 2,FALSE), "")</f>
        <v/>
      </c>
      <c r="E2636" s="35"/>
      <c r="F2636" s="34"/>
      <c r="G2636" s="40" t="str">
        <f t="shared" ca="1" si="126"/>
        <v/>
      </c>
      <c r="H2636" s="40" t="str">
        <f t="shared" ca="1" si="127"/>
        <v/>
      </c>
      <c r="I2636" s="36" t="str">
        <f>IF($A2636 = "", "",
IF(COUNTIF(MINIMUM_DAY_DATES[], Attendance!J2636) &gt; 0, VLOOKUP(Attendance!$G2636,MINIMUM_DAY_PERIOD_SCHEDULE[], 2,TRUE),
IF(COUNTIF(RALLY_DATES[], Attendance!J2636) &gt; 0, VLOOKUP(Attendance!$G2636,RALLY_PERIOD_SCHEDULE[], 2,TRUE),
IF(WEEKDAY(Attendance!$J2636) = 2,
       IF(COUNTIF(FINALS_WEEK_MONDAY_DATE[],Attendance!$J2636) &gt; 0, VLOOKUP(Attendance!$G2636,FINALS_WEEK_MONDAY_PERIOD_SCHEDULE[],2,TRUE),
       VLOOKUP(Attendance!$G2636,REGULAR_WEEK_SCHEDULE[],6,TRUE)),
IF(WEEKDAY($J2636) = 3,
       IF(COUNTIF(FINALS_WEEK_TUESDAY_DATE[],Attendance!$J2636) &gt; 0, VLOOKUP(Attendance!$G2636,FINALS_WEEK_TUESDAY_PERIOD_SCHEDULE[],2,TRUE),
       VLOOKUP(Attendance!$G2636,REGULAR_WEEK_SCHEDULE[[Tuesday]:[Period]],5,TRUE)),
IF(WEEKDAY(Attendance!$J2636) = 4,
        IF(COUNTIF(BLOCK_WEDNESDAY_DATES[],Attendance!$J2636) &gt; 0, VLOOKUP(Attendance!$G2636,BLOCK_WEDNESDAY_PERIOD_SCHEDULE[],2,TRUE),
        IF(COUNTIF(FINALS_WEEK_WEDNESDAY_DATE[],Attendance!$J2636) &gt; 0, VLOOKUP(Attendance!$G2636,FINALS_WEEK_WEDNESDAY_PERIOD_SCHEDULE[],2,TRUE),
       VLOOKUP(Attendance!$G2636,REGULAR_WEEK_SCHEDULE[[Wednesday]:[Period]],4,TRUE))),
IF(WEEKDAY($J2636) = 5,
       IF(COUNTIF(BLOCK_THURSDAY_DATES[],Attendance!$J2636) &gt; 0, VLOOKUP(Attendance!$G2636,BLOCK_THURSDAY_PERIOD_SCHEDULE[],2,TRUE),
       IF(COUNTIF(FINALS_WEEK_THURSDAY_DATE[],Attendance!$J2636) &gt; 0, VLOOKUP(Attendance!$G2636,FINALS_WEEK_THURSDAY_PERIOD_SCHEDULE[],2,TRUE),
       VLOOKUP(Attendance!$G2636,REGULAR_WEEK_SCHEDULE[[Thursday]:[Period]],3,TRUE))),
IF(WEEKDAY(Attendance!$J2636) = 6,
       IF(COUNTIF(FINALS_WEEK_FRIDAY_DATE[],Attendance!$J2636) &gt; 0, VLOOKUP(Attendance!$G2636,FINALS_WEEK_FRIDAY_PERIOD_SCHEDULE[],2,TRUE),
       VLOOKUP(Attendance!$G2636,REGULAR_WEEK_SCHEDULE[[Friday]:[Period]],2,TRUE))))))))))</f>
        <v/>
      </c>
      <c r="J2636" s="41" t="str">
        <f t="shared" ca="1" si="128"/>
        <v/>
      </c>
      <c r="K2636" s="41" t="str">
        <f>IF($A2636 &lt;&gt; "",VLOOKUP($A2636,'Student reference sheet'!$A$2:$V$2329, 7,FALSE), "")</f>
        <v/>
      </c>
      <c r="L2636" s="30" t="str">
        <f>IF($A2636 ="", "", VLOOKUP($A2636, 'Student reference sheet'!$A$2:$Z$2603,23,FALSE))</f>
        <v/>
      </c>
      <c r="M2636" s="30" t="str">
        <f>IF($A2636 ="", "", VLOOKUP($A2636, 'Student reference sheet'!$A$2:$Z$2603,24,FALSE))</f>
        <v/>
      </c>
      <c r="N2636" s="30" t="str">
        <f>IF($A2636 ="", "", VLOOKUP($A2636, 'Student reference sheet'!$A$2:$Z$2603,26,FALSE))</f>
        <v/>
      </c>
      <c r="O2636" s="30" t="str">
        <f>IF($A2636 ="", "", VLOOKUP($A2636, 'Student reference sheet'!$A$2:$Z$2603,25,FALSE))</f>
        <v/>
      </c>
      <c r="P2636" s="39" t="str">
        <f>IF($A2636 = "", "", IF(OR(VLOOKUP($A2636,'Student reference sheet'!$A$2:$V$2400,8,FALSE) = "R",  VLOOKUP($A2636,'Student reference sheet'!$A$2:$V$2400,8,FALSE) = "L"), "X", ""))</f>
        <v/>
      </c>
      <c r="Q2636" s="39" t="str">
        <f>IF($A2636 ="", "", VLOOKUP($A2636, 'Student reference sheet'!$A$2:$V$2603,22,FALSE))</f>
        <v/>
      </c>
      <c r="R2636" s="39" t="str">
        <f>IF($A2636 &lt;&gt; "",VLOOKUP($A2636,'Student reference sheet'!$A$2:$V$2329, 5,FALSE), "")</f>
        <v/>
      </c>
      <c r="S2636" s="39" t="str">
        <f>IF($A2636 &lt;&gt; "",VLOOKUP($A2636,'Student reference sheet'!$A$2:$V$2329, 6,FALSE), "")</f>
        <v/>
      </c>
      <c r="T2636" s="30" t="str">
        <f>IF($A2636 = "","",
IF(VLOOKUP($A2636,'Student reference sheet'!$A$2:$V$2329, 10,FALSE) = "Y", "Hispanic",
IF(VLOOKUP($A2636,'Student reference sheet'!$A$2:$V$2329,11,FALSE) &lt;&gt; "",
IF(VLOOKUP($A2636,'Student reference sheet'!$A$2:$V$2329,11,FALSE) = "UNK", "Unknown", VLOOKUP(VALUE(VLOOKUP($A2636,'Student reference sheet'!$A$2:$V$2329,11,FALSE)),'Ethnicity Reference'!$A$2:$B$22,2,FALSE)),
IF(VLOOKUP($A2636,'Student reference sheet'!$A$2:$V$2329,9,FALSE) &lt;&gt; "", VLOOKUP(VALUE(VLOOKUP($A2636,'Student reference sheet'!$A$2:$V$2329,9,FALSE)),'Ethnicity Reference'!$A$2:$B$22,2,FALSE),"Unknown"))))</f>
        <v/>
      </c>
      <c r="U2636" s="35"/>
    </row>
    <row r="2637" spans="1:21" ht="15.75">
      <c r="A2637" s="47"/>
      <c r="B2637" s="33"/>
      <c r="C2637" s="39" t="str">
        <f>IF($A2637 &lt;&gt; "",VLOOKUP($A2637,'Student reference sheet'!$A$2:$V$2329, 3,FALSE), "")</f>
        <v/>
      </c>
      <c r="D2637" s="39" t="str">
        <f>IF($A2637 &lt;&gt; "",VLOOKUP($A2637,'Student reference sheet'!$A$2:$V$2329, 2,FALSE), "")</f>
        <v/>
      </c>
      <c r="E2637" s="35"/>
      <c r="F2637" s="34"/>
      <c r="G2637" s="40" t="str">
        <f t="shared" ca="1" si="126"/>
        <v/>
      </c>
      <c r="H2637" s="40" t="str">
        <f t="shared" ca="1" si="127"/>
        <v/>
      </c>
      <c r="I2637" s="36" t="str">
        <f>IF($A2637 = "", "",
IF(COUNTIF(MINIMUM_DAY_DATES[], Attendance!J2637) &gt; 0, VLOOKUP(Attendance!$G2637,MINIMUM_DAY_PERIOD_SCHEDULE[], 2,TRUE),
IF(COUNTIF(RALLY_DATES[], Attendance!J2637) &gt; 0, VLOOKUP(Attendance!$G2637,RALLY_PERIOD_SCHEDULE[], 2,TRUE),
IF(WEEKDAY(Attendance!$J2637) = 2,
       IF(COUNTIF(FINALS_WEEK_MONDAY_DATE[],Attendance!$J2637) &gt; 0, VLOOKUP(Attendance!$G2637,FINALS_WEEK_MONDAY_PERIOD_SCHEDULE[],2,TRUE),
       VLOOKUP(Attendance!$G2637,REGULAR_WEEK_SCHEDULE[],6,TRUE)),
IF(WEEKDAY($J2637) = 3,
       IF(COUNTIF(FINALS_WEEK_TUESDAY_DATE[],Attendance!$J2637) &gt; 0, VLOOKUP(Attendance!$G2637,FINALS_WEEK_TUESDAY_PERIOD_SCHEDULE[],2,TRUE),
       VLOOKUP(Attendance!$G2637,REGULAR_WEEK_SCHEDULE[[Tuesday]:[Period]],5,TRUE)),
IF(WEEKDAY(Attendance!$J2637) = 4,
        IF(COUNTIF(BLOCK_WEDNESDAY_DATES[],Attendance!$J2637) &gt; 0, VLOOKUP(Attendance!$G2637,BLOCK_WEDNESDAY_PERIOD_SCHEDULE[],2,TRUE),
        IF(COUNTIF(FINALS_WEEK_WEDNESDAY_DATE[],Attendance!$J2637) &gt; 0, VLOOKUP(Attendance!$G2637,FINALS_WEEK_WEDNESDAY_PERIOD_SCHEDULE[],2,TRUE),
       VLOOKUP(Attendance!$G2637,REGULAR_WEEK_SCHEDULE[[Wednesday]:[Period]],4,TRUE))),
IF(WEEKDAY($J2637) = 5,
       IF(COUNTIF(BLOCK_THURSDAY_DATES[],Attendance!$J2637) &gt; 0, VLOOKUP(Attendance!$G2637,BLOCK_THURSDAY_PERIOD_SCHEDULE[],2,TRUE),
       IF(COUNTIF(FINALS_WEEK_THURSDAY_DATE[],Attendance!$J2637) &gt; 0, VLOOKUP(Attendance!$G2637,FINALS_WEEK_THURSDAY_PERIOD_SCHEDULE[],2,TRUE),
       VLOOKUP(Attendance!$G2637,REGULAR_WEEK_SCHEDULE[[Thursday]:[Period]],3,TRUE))),
IF(WEEKDAY(Attendance!$J2637) = 6,
       IF(COUNTIF(FINALS_WEEK_FRIDAY_DATE[],Attendance!$J2637) &gt; 0, VLOOKUP(Attendance!$G2637,FINALS_WEEK_FRIDAY_PERIOD_SCHEDULE[],2,TRUE),
       VLOOKUP(Attendance!$G2637,REGULAR_WEEK_SCHEDULE[[Friday]:[Period]],2,TRUE))))))))))</f>
        <v/>
      </c>
      <c r="J2637" s="41" t="str">
        <f t="shared" ca="1" si="128"/>
        <v/>
      </c>
      <c r="K2637" s="41" t="str">
        <f>IF($A2637 &lt;&gt; "",VLOOKUP($A2637,'Student reference sheet'!$A$2:$V$2329, 7,FALSE), "")</f>
        <v/>
      </c>
      <c r="L2637" s="30" t="str">
        <f>IF($A2637 ="", "", VLOOKUP($A2637, 'Student reference sheet'!$A$2:$Z$2603,23,FALSE))</f>
        <v/>
      </c>
      <c r="M2637" s="30" t="str">
        <f>IF($A2637 ="", "", VLOOKUP($A2637, 'Student reference sheet'!$A$2:$Z$2603,24,FALSE))</f>
        <v/>
      </c>
      <c r="N2637" s="30" t="str">
        <f>IF($A2637 ="", "", VLOOKUP($A2637, 'Student reference sheet'!$A$2:$Z$2603,26,FALSE))</f>
        <v/>
      </c>
      <c r="O2637" s="30" t="str">
        <f>IF($A2637 ="", "", VLOOKUP($A2637, 'Student reference sheet'!$A$2:$Z$2603,25,FALSE))</f>
        <v/>
      </c>
      <c r="P2637" s="39" t="str">
        <f>IF($A2637 = "", "", IF(OR(VLOOKUP($A2637,'Student reference sheet'!$A$2:$V$2400,8,FALSE) = "R",  VLOOKUP($A2637,'Student reference sheet'!$A$2:$V$2400,8,FALSE) = "L"), "X", ""))</f>
        <v/>
      </c>
      <c r="Q2637" s="39" t="str">
        <f>IF($A2637 ="", "", VLOOKUP($A2637, 'Student reference sheet'!$A$2:$V$2603,22,FALSE))</f>
        <v/>
      </c>
      <c r="R2637" s="39" t="str">
        <f>IF($A2637 &lt;&gt; "",VLOOKUP($A2637,'Student reference sheet'!$A$2:$V$2329, 5,FALSE), "")</f>
        <v/>
      </c>
      <c r="S2637" s="39" t="str">
        <f>IF($A2637 &lt;&gt; "",VLOOKUP($A2637,'Student reference sheet'!$A$2:$V$2329, 6,FALSE), "")</f>
        <v/>
      </c>
      <c r="T2637" s="30" t="str">
        <f>IF($A2637 = "","",
IF(VLOOKUP($A2637,'Student reference sheet'!$A$2:$V$2329, 10,FALSE) = "Y", "Hispanic",
IF(VLOOKUP($A2637,'Student reference sheet'!$A$2:$V$2329,11,FALSE) &lt;&gt; "",
IF(VLOOKUP($A2637,'Student reference sheet'!$A$2:$V$2329,11,FALSE) = "UNK", "Unknown", VLOOKUP(VALUE(VLOOKUP($A2637,'Student reference sheet'!$A$2:$V$2329,11,FALSE)),'Ethnicity Reference'!$A$2:$B$22,2,FALSE)),
IF(VLOOKUP($A2637,'Student reference sheet'!$A$2:$V$2329,9,FALSE) &lt;&gt; "", VLOOKUP(VALUE(VLOOKUP($A2637,'Student reference sheet'!$A$2:$V$2329,9,FALSE)),'Ethnicity Reference'!$A$2:$B$22,2,FALSE),"Unknown"))))</f>
        <v/>
      </c>
      <c r="U2637" s="35"/>
    </row>
    <row r="2638" spans="1:21" ht="15.75">
      <c r="A2638" s="47"/>
      <c r="B2638" s="33"/>
      <c r="C2638" s="39" t="str">
        <f>IF($A2638 &lt;&gt; "",VLOOKUP($A2638,'Student reference sheet'!$A$2:$V$2329, 3,FALSE), "")</f>
        <v/>
      </c>
      <c r="D2638" s="39" t="str">
        <f>IF($A2638 &lt;&gt; "",VLOOKUP($A2638,'Student reference sheet'!$A$2:$V$2329, 2,FALSE), "")</f>
        <v/>
      </c>
      <c r="E2638" s="35"/>
      <c r="F2638" s="34"/>
      <c r="G2638" s="40" t="str">
        <f t="shared" ca="1" si="126"/>
        <v/>
      </c>
      <c r="H2638" s="40" t="str">
        <f t="shared" ca="1" si="127"/>
        <v/>
      </c>
      <c r="I2638" s="36" t="str">
        <f>IF($A2638 = "", "",
IF(COUNTIF(MINIMUM_DAY_DATES[], Attendance!J2638) &gt; 0, VLOOKUP(Attendance!$G2638,MINIMUM_DAY_PERIOD_SCHEDULE[], 2,TRUE),
IF(COUNTIF(RALLY_DATES[], Attendance!J2638) &gt; 0, VLOOKUP(Attendance!$G2638,RALLY_PERIOD_SCHEDULE[], 2,TRUE),
IF(WEEKDAY(Attendance!$J2638) = 2,
       IF(COUNTIF(FINALS_WEEK_MONDAY_DATE[],Attendance!$J2638) &gt; 0, VLOOKUP(Attendance!$G2638,FINALS_WEEK_MONDAY_PERIOD_SCHEDULE[],2,TRUE),
       VLOOKUP(Attendance!$G2638,REGULAR_WEEK_SCHEDULE[],6,TRUE)),
IF(WEEKDAY($J2638) = 3,
       IF(COUNTIF(FINALS_WEEK_TUESDAY_DATE[],Attendance!$J2638) &gt; 0, VLOOKUP(Attendance!$G2638,FINALS_WEEK_TUESDAY_PERIOD_SCHEDULE[],2,TRUE),
       VLOOKUP(Attendance!$G2638,REGULAR_WEEK_SCHEDULE[[Tuesday]:[Period]],5,TRUE)),
IF(WEEKDAY(Attendance!$J2638) = 4,
        IF(COUNTIF(BLOCK_WEDNESDAY_DATES[],Attendance!$J2638) &gt; 0, VLOOKUP(Attendance!$G2638,BLOCK_WEDNESDAY_PERIOD_SCHEDULE[],2,TRUE),
        IF(COUNTIF(FINALS_WEEK_WEDNESDAY_DATE[],Attendance!$J2638) &gt; 0, VLOOKUP(Attendance!$G2638,FINALS_WEEK_WEDNESDAY_PERIOD_SCHEDULE[],2,TRUE),
       VLOOKUP(Attendance!$G2638,REGULAR_WEEK_SCHEDULE[[Wednesday]:[Period]],4,TRUE))),
IF(WEEKDAY($J2638) = 5,
       IF(COUNTIF(BLOCK_THURSDAY_DATES[],Attendance!$J2638) &gt; 0, VLOOKUP(Attendance!$G2638,BLOCK_THURSDAY_PERIOD_SCHEDULE[],2,TRUE),
       IF(COUNTIF(FINALS_WEEK_THURSDAY_DATE[],Attendance!$J2638) &gt; 0, VLOOKUP(Attendance!$G2638,FINALS_WEEK_THURSDAY_PERIOD_SCHEDULE[],2,TRUE),
       VLOOKUP(Attendance!$G2638,REGULAR_WEEK_SCHEDULE[[Thursday]:[Period]],3,TRUE))),
IF(WEEKDAY(Attendance!$J2638) = 6,
       IF(COUNTIF(FINALS_WEEK_FRIDAY_DATE[],Attendance!$J2638) &gt; 0, VLOOKUP(Attendance!$G2638,FINALS_WEEK_FRIDAY_PERIOD_SCHEDULE[],2,TRUE),
       VLOOKUP(Attendance!$G2638,REGULAR_WEEK_SCHEDULE[[Friday]:[Period]],2,TRUE))))))))))</f>
        <v/>
      </c>
      <c r="J2638" s="41" t="str">
        <f t="shared" ca="1" si="128"/>
        <v/>
      </c>
      <c r="K2638" s="41" t="str">
        <f>IF($A2638 &lt;&gt; "",VLOOKUP($A2638,'Student reference sheet'!$A$2:$V$2329, 7,FALSE), "")</f>
        <v/>
      </c>
      <c r="L2638" s="30" t="str">
        <f>IF($A2638 ="", "", VLOOKUP($A2638, 'Student reference sheet'!$A$2:$Z$2603,23,FALSE))</f>
        <v/>
      </c>
      <c r="M2638" s="30" t="str">
        <f>IF($A2638 ="", "", VLOOKUP($A2638, 'Student reference sheet'!$A$2:$Z$2603,24,FALSE))</f>
        <v/>
      </c>
      <c r="N2638" s="30" t="str">
        <f>IF($A2638 ="", "", VLOOKUP($A2638, 'Student reference sheet'!$A$2:$Z$2603,26,FALSE))</f>
        <v/>
      </c>
      <c r="O2638" s="30" t="str">
        <f>IF($A2638 ="", "", VLOOKUP($A2638, 'Student reference sheet'!$A$2:$Z$2603,25,FALSE))</f>
        <v/>
      </c>
      <c r="P2638" s="39" t="str">
        <f>IF($A2638 = "", "", IF(OR(VLOOKUP($A2638,'Student reference sheet'!$A$2:$V$2400,8,FALSE) = "R",  VLOOKUP($A2638,'Student reference sheet'!$A$2:$V$2400,8,FALSE) = "L"), "X", ""))</f>
        <v/>
      </c>
      <c r="Q2638" s="39" t="str">
        <f>IF($A2638 ="", "", VLOOKUP($A2638, 'Student reference sheet'!$A$2:$V$2603,22,FALSE))</f>
        <v/>
      </c>
      <c r="R2638" s="39" t="str">
        <f>IF($A2638 &lt;&gt; "",VLOOKUP($A2638,'Student reference sheet'!$A$2:$V$2329, 5,FALSE), "")</f>
        <v/>
      </c>
      <c r="S2638" s="39" t="str">
        <f>IF($A2638 &lt;&gt; "",VLOOKUP($A2638,'Student reference sheet'!$A$2:$V$2329, 6,FALSE), "")</f>
        <v/>
      </c>
      <c r="T2638" s="30" t="str">
        <f>IF($A2638 = "","",
IF(VLOOKUP($A2638,'Student reference sheet'!$A$2:$V$2329, 10,FALSE) = "Y", "Hispanic",
IF(VLOOKUP($A2638,'Student reference sheet'!$A$2:$V$2329,11,FALSE) &lt;&gt; "",
IF(VLOOKUP($A2638,'Student reference sheet'!$A$2:$V$2329,11,FALSE) = "UNK", "Unknown", VLOOKUP(VALUE(VLOOKUP($A2638,'Student reference sheet'!$A$2:$V$2329,11,FALSE)),'Ethnicity Reference'!$A$2:$B$22,2,FALSE)),
IF(VLOOKUP($A2638,'Student reference sheet'!$A$2:$V$2329,9,FALSE) &lt;&gt; "", VLOOKUP(VALUE(VLOOKUP($A2638,'Student reference sheet'!$A$2:$V$2329,9,FALSE)),'Ethnicity Reference'!$A$2:$B$22,2,FALSE),"Unknown"))))</f>
        <v/>
      </c>
      <c r="U2638" s="35"/>
    </row>
    <row r="2639" spans="1:21" ht="15.75">
      <c r="A2639" s="47"/>
      <c r="B2639" s="33"/>
      <c r="C2639" s="39" t="str">
        <f>IF($A2639 &lt;&gt; "",VLOOKUP($A2639,'Student reference sheet'!$A$2:$V$2329, 3,FALSE), "")</f>
        <v/>
      </c>
      <c r="D2639" s="39" t="str">
        <f>IF($A2639 &lt;&gt; "",VLOOKUP($A2639,'Student reference sheet'!$A$2:$V$2329, 2,FALSE), "")</f>
        <v/>
      </c>
      <c r="E2639" s="35"/>
      <c r="F2639" s="34"/>
      <c r="G2639" s="40" t="str">
        <f t="shared" ca="1" si="126"/>
        <v/>
      </c>
      <c r="H2639" s="40" t="str">
        <f t="shared" ca="1" si="127"/>
        <v/>
      </c>
      <c r="I2639" s="36" t="str">
        <f>IF($A2639 = "", "",
IF(COUNTIF(MINIMUM_DAY_DATES[], Attendance!J2639) &gt; 0, VLOOKUP(Attendance!$G2639,MINIMUM_DAY_PERIOD_SCHEDULE[], 2,TRUE),
IF(COUNTIF(RALLY_DATES[], Attendance!J2639) &gt; 0, VLOOKUP(Attendance!$G2639,RALLY_PERIOD_SCHEDULE[], 2,TRUE),
IF(WEEKDAY(Attendance!$J2639) = 2,
       IF(COUNTIF(FINALS_WEEK_MONDAY_DATE[],Attendance!$J2639) &gt; 0, VLOOKUP(Attendance!$G2639,FINALS_WEEK_MONDAY_PERIOD_SCHEDULE[],2,TRUE),
       VLOOKUP(Attendance!$G2639,REGULAR_WEEK_SCHEDULE[],6,TRUE)),
IF(WEEKDAY($J2639) = 3,
       IF(COUNTIF(FINALS_WEEK_TUESDAY_DATE[],Attendance!$J2639) &gt; 0, VLOOKUP(Attendance!$G2639,FINALS_WEEK_TUESDAY_PERIOD_SCHEDULE[],2,TRUE),
       VLOOKUP(Attendance!$G2639,REGULAR_WEEK_SCHEDULE[[Tuesday]:[Period]],5,TRUE)),
IF(WEEKDAY(Attendance!$J2639) = 4,
        IF(COUNTIF(BLOCK_WEDNESDAY_DATES[],Attendance!$J2639) &gt; 0, VLOOKUP(Attendance!$G2639,BLOCK_WEDNESDAY_PERIOD_SCHEDULE[],2,TRUE),
        IF(COUNTIF(FINALS_WEEK_WEDNESDAY_DATE[],Attendance!$J2639) &gt; 0, VLOOKUP(Attendance!$G2639,FINALS_WEEK_WEDNESDAY_PERIOD_SCHEDULE[],2,TRUE),
       VLOOKUP(Attendance!$G2639,REGULAR_WEEK_SCHEDULE[[Wednesday]:[Period]],4,TRUE))),
IF(WEEKDAY($J2639) = 5,
       IF(COUNTIF(BLOCK_THURSDAY_DATES[],Attendance!$J2639) &gt; 0, VLOOKUP(Attendance!$G2639,BLOCK_THURSDAY_PERIOD_SCHEDULE[],2,TRUE),
       IF(COUNTIF(FINALS_WEEK_THURSDAY_DATE[],Attendance!$J2639) &gt; 0, VLOOKUP(Attendance!$G2639,FINALS_WEEK_THURSDAY_PERIOD_SCHEDULE[],2,TRUE),
       VLOOKUP(Attendance!$G2639,REGULAR_WEEK_SCHEDULE[[Thursday]:[Period]],3,TRUE))),
IF(WEEKDAY(Attendance!$J2639) = 6,
       IF(COUNTIF(FINALS_WEEK_FRIDAY_DATE[],Attendance!$J2639) &gt; 0, VLOOKUP(Attendance!$G2639,FINALS_WEEK_FRIDAY_PERIOD_SCHEDULE[],2,TRUE),
       VLOOKUP(Attendance!$G2639,REGULAR_WEEK_SCHEDULE[[Friday]:[Period]],2,TRUE))))))))))</f>
        <v/>
      </c>
      <c r="J2639" s="41" t="str">
        <f t="shared" ca="1" si="128"/>
        <v/>
      </c>
      <c r="K2639" s="41" t="str">
        <f>IF($A2639 &lt;&gt; "",VLOOKUP($A2639,'Student reference sheet'!$A$2:$V$2329, 7,FALSE), "")</f>
        <v/>
      </c>
      <c r="L2639" s="30" t="str">
        <f>IF($A2639 ="", "", VLOOKUP($A2639, 'Student reference sheet'!$A$2:$Z$2603,23,FALSE))</f>
        <v/>
      </c>
      <c r="M2639" s="30" t="str">
        <f>IF($A2639 ="", "", VLOOKUP($A2639, 'Student reference sheet'!$A$2:$Z$2603,24,FALSE))</f>
        <v/>
      </c>
      <c r="N2639" s="30" t="str">
        <f>IF($A2639 ="", "", VLOOKUP($A2639, 'Student reference sheet'!$A$2:$Z$2603,26,FALSE))</f>
        <v/>
      </c>
      <c r="O2639" s="30" t="str">
        <f>IF($A2639 ="", "", VLOOKUP($A2639, 'Student reference sheet'!$A$2:$Z$2603,25,FALSE))</f>
        <v/>
      </c>
      <c r="P2639" s="39" t="str">
        <f>IF($A2639 = "", "", IF(OR(VLOOKUP($A2639,'Student reference sheet'!$A$2:$V$2400,8,FALSE) = "R",  VLOOKUP($A2639,'Student reference sheet'!$A$2:$V$2400,8,FALSE) = "L"), "X", ""))</f>
        <v/>
      </c>
      <c r="Q2639" s="39" t="str">
        <f>IF($A2639 ="", "", VLOOKUP($A2639, 'Student reference sheet'!$A$2:$V$2603,22,FALSE))</f>
        <v/>
      </c>
      <c r="R2639" s="39" t="str">
        <f>IF($A2639 &lt;&gt; "",VLOOKUP($A2639,'Student reference sheet'!$A$2:$V$2329, 5,FALSE), "")</f>
        <v/>
      </c>
      <c r="S2639" s="39" t="str">
        <f>IF($A2639 &lt;&gt; "",VLOOKUP($A2639,'Student reference sheet'!$A$2:$V$2329, 6,FALSE), "")</f>
        <v/>
      </c>
      <c r="T2639" s="30" t="str">
        <f>IF($A2639 = "","",
IF(VLOOKUP($A2639,'Student reference sheet'!$A$2:$V$2329, 10,FALSE) = "Y", "Hispanic",
IF(VLOOKUP($A2639,'Student reference sheet'!$A$2:$V$2329,11,FALSE) &lt;&gt; "",
IF(VLOOKUP($A2639,'Student reference sheet'!$A$2:$V$2329,11,FALSE) = "UNK", "Unknown", VLOOKUP(VALUE(VLOOKUP($A2639,'Student reference sheet'!$A$2:$V$2329,11,FALSE)),'Ethnicity Reference'!$A$2:$B$22,2,FALSE)),
IF(VLOOKUP($A2639,'Student reference sheet'!$A$2:$V$2329,9,FALSE) &lt;&gt; "", VLOOKUP(VALUE(VLOOKUP($A2639,'Student reference sheet'!$A$2:$V$2329,9,FALSE)),'Ethnicity Reference'!$A$2:$B$22,2,FALSE),"Unknown"))))</f>
        <v/>
      </c>
      <c r="U2639" s="35"/>
    </row>
    <row r="2640" spans="1:21" ht="15.75">
      <c r="A2640" s="47"/>
      <c r="B2640" s="33"/>
      <c r="C2640" s="39" t="str">
        <f>IF($A2640 &lt;&gt; "",VLOOKUP($A2640,'Student reference sheet'!$A$2:$V$2329, 3,FALSE), "")</f>
        <v/>
      </c>
      <c r="D2640" s="39" t="str">
        <f>IF($A2640 &lt;&gt; "",VLOOKUP($A2640,'Student reference sheet'!$A$2:$V$2329, 2,FALSE), "")</f>
        <v/>
      </c>
      <c r="E2640" s="35"/>
      <c r="F2640" s="34"/>
      <c r="G2640" s="40" t="str">
        <f t="shared" ca="1" si="126"/>
        <v/>
      </c>
      <c r="H2640" s="40" t="str">
        <f t="shared" ca="1" si="127"/>
        <v/>
      </c>
      <c r="I2640" s="36" t="str">
        <f>IF($A2640 = "", "",
IF(COUNTIF(MINIMUM_DAY_DATES[], Attendance!J2640) &gt; 0, VLOOKUP(Attendance!$G2640,MINIMUM_DAY_PERIOD_SCHEDULE[], 2,TRUE),
IF(COUNTIF(RALLY_DATES[], Attendance!J2640) &gt; 0, VLOOKUP(Attendance!$G2640,RALLY_PERIOD_SCHEDULE[], 2,TRUE),
IF(WEEKDAY(Attendance!$J2640) = 2,
       IF(COUNTIF(FINALS_WEEK_MONDAY_DATE[],Attendance!$J2640) &gt; 0, VLOOKUP(Attendance!$G2640,FINALS_WEEK_MONDAY_PERIOD_SCHEDULE[],2,TRUE),
       VLOOKUP(Attendance!$G2640,REGULAR_WEEK_SCHEDULE[],6,TRUE)),
IF(WEEKDAY($J2640) = 3,
       IF(COUNTIF(FINALS_WEEK_TUESDAY_DATE[],Attendance!$J2640) &gt; 0, VLOOKUP(Attendance!$G2640,FINALS_WEEK_TUESDAY_PERIOD_SCHEDULE[],2,TRUE),
       VLOOKUP(Attendance!$G2640,REGULAR_WEEK_SCHEDULE[[Tuesday]:[Period]],5,TRUE)),
IF(WEEKDAY(Attendance!$J2640) = 4,
        IF(COUNTIF(BLOCK_WEDNESDAY_DATES[],Attendance!$J2640) &gt; 0, VLOOKUP(Attendance!$G2640,BLOCK_WEDNESDAY_PERIOD_SCHEDULE[],2,TRUE),
        IF(COUNTIF(FINALS_WEEK_WEDNESDAY_DATE[],Attendance!$J2640) &gt; 0, VLOOKUP(Attendance!$G2640,FINALS_WEEK_WEDNESDAY_PERIOD_SCHEDULE[],2,TRUE),
       VLOOKUP(Attendance!$G2640,REGULAR_WEEK_SCHEDULE[[Wednesday]:[Period]],4,TRUE))),
IF(WEEKDAY($J2640) = 5,
       IF(COUNTIF(BLOCK_THURSDAY_DATES[],Attendance!$J2640) &gt; 0, VLOOKUP(Attendance!$G2640,BLOCK_THURSDAY_PERIOD_SCHEDULE[],2,TRUE),
       IF(COUNTIF(FINALS_WEEK_THURSDAY_DATE[],Attendance!$J2640) &gt; 0, VLOOKUP(Attendance!$G2640,FINALS_WEEK_THURSDAY_PERIOD_SCHEDULE[],2,TRUE),
       VLOOKUP(Attendance!$G2640,REGULAR_WEEK_SCHEDULE[[Thursday]:[Period]],3,TRUE))),
IF(WEEKDAY(Attendance!$J2640) = 6,
       IF(COUNTIF(FINALS_WEEK_FRIDAY_DATE[],Attendance!$J2640) &gt; 0, VLOOKUP(Attendance!$G2640,FINALS_WEEK_FRIDAY_PERIOD_SCHEDULE[],2,TRUE),
       VLOOKUP(Attendance!$G2640,REGULAR_WEEK_SCHEDULE[[Friday]:[Period]],2,TRUE))))))))))</f>
        <v/>
      </c>
      <c r="J2640" s="41" t="str">
        <f t="shared" ca="1" si="128"/>
        <v/>
      </c>
      <c r="K2640" s="41" t="str">
        <f>IF($A2640 &lt;&gt; "",VLOOKUP($A2640,'Student reference sheet'!$A$2:$V$2329, 7,FALSE), "")</f>
        <v/>
      </c>
      <c r="L2640" s="30" t="str">
        <f>IF($A2640 ="", "", VLOOKUP($A2640, 'Student reference sheet'!$A$2:$Z$2603,23,FALSE))</f>
        <v/>
      </c>
      <c r="M2640" s="30" t="str">
        <f>IF($A2640 ="", "", VLOOKUP($A2640, 'Student reference sheet'!$A$2:$Z$2603,24,FALSE))</f>
        <v/>
      </c>
      <c r="N2640" s="30" t="str">
        <f>IF($A2640 ="", "", VLOOKUP($A2640, 'Student reference sheet'!$A$2:$Z$2603,26,FALSE))</f>
        <v/>
      </c>
      <c r="O2640" s="30" t="str">
        <f>IF($A2640 ="", "", VLOOKUP($A2640, 'Student reference sheet'!$A$2:$Z$2603,25,FALSE))</f>
        <v/>
      </c>
      <c r="P2640" s="39" t="str">
        <f>IF($A2640 = "", "", IF(OR(VLOOKUP($A2640,'Student reference sheet'!$A$2:$V$2400,8,FALSE) = "R",  VLOOKUP($A2640,'Student reference sheet'!$A$2:$V$2400,8,FALSE) = "L"), "X", ""))</f>
        <v/>
      </c>
      <c r="Q2640" s="39" t="str">
        <f>IF($A2640 ="", "", VLOOKUP($A2640, 'Student reference sheet'!$A$2:$V$2603,22,FALSE))</f>
        <v/>
      </c>
      <c r="R2640" s="39" t="str">
        <f>IF($A2640 &lt;&gt; "",VLOOKUP($A2640,'Student reference sheet'!$A$2:$V$2329, 5,FALSE), "")</f>
        <v/>
      </c>
      <c r="S2640" s="39" t="str">
        <f>IF($A2640 &lt;&gt; "",VLOOKUP($A2640,'Student reference sheet'!$A$2:$V$2329, 6,FALSE), "")</f>
        <v/>
      </c>
      <c r="T2640" s="30" t="str">
        <f>IF($A2640 = "","",
IF(VLOOKUP($A2640,'Student reference sheet'!$A$2:$V$2329, 10,FALSE) = "Y", "Hispanic",
IF(VLOOKUP($A2640,'Student reference sheet'!$A$2:$V$2329,11,FALSE) &lt;&gt; "",
IF(VLOOKUP($A2640,'Student reference sheet'!$A$2:$V$2329,11,FALSE) = "UNK", "Unknown", VLOOKUP(VALUE(VLOOKUP($A2640,'Student reference sheet'!$A$2:$V$2329,11,FALSE)),'Ethnicity Reference'!$A$2:$B$22,2,FALSE)),
IF(VLOOKUP($A2640,'Student reference sheet'!$A$2:$V$2329,9,FALSE) &lt;&gt; "", VLOOKUP(VALUE(VLOOKUP($A2640,'Student reference sheet'!$A$2:$V$2329,9,FALSE)),'Ethnicity Reference'!$A$2:$B$22,2,FALSE),"Unknown"))))</f>
        <v/>
      </c>
      <c r="U2640" s="35"/>
    </row>
    <row r="2641" spans="1:21" ht="15.75">
      <c r="A2641" s="47"/>
      <c r="B2641" s="33"/>
      <c r="C2641" s="39" t="str">
        <f>IF($A2641 &lt;&gt; "",VLOOKUP($A2641,'Student reference sheet'!$A$2:$V$2329, 3,FALSE), "")</f>
        <v/>
      </c>
      <c r="D2641" s="39" t="str">
        <f>IF($A2641 &lt;&gt; "",VLOOKUP($A2641,'Student reference sheet'!$A$2:$V$2329, 2,FALSE), "")</f>
        <v/>
      </c>
      <c r="E2641" s="35"/>
      <c r="F2641" s="34"/>
      <c r="G2641" s="40" t="str">
        <f t="shared" ca="1" si="126"/>
        <v/>
      </c>
      <c r="H2641" s="40" t="str">
        <f t="shared" ca="1" si="127"/>
        <v/>
      </c>
      <c r="I2641" s="36" t="str">
        <f>IF($A2641 = "", "",
IF(COUNTIF(MINIMUM_DAY_DATES[], Attendance!J2641) &gt; 0, VLOOKUP(Attendance!$G2641,MINIMUM_DAY_PERIOD_SCHEDULE[], 2,TRUE),
IF(COUNTIF(RALLY_DATES[], Attendance!J2641) &gt; 0, VLOOKUP(Attendance!$G2641,RALLY_PERIOD_SCHEDULE[], 2,TRUE),
IF(WEEKDAY(Attendance!$J2641) = 2,
       IF(COUNTIF(FINALS_WEEK_MONDAY_DATE[],Attendance!$J2641) &gt; 0, VLOOKUP(Attendance!$G2641,FINALS_WEEK_MONDAY_PERIOD_SCHEDULE[],2,TRUE),
       VLOOKUP(Attendance!$G2641,REGULAR_WEEK_SCHEDULE[],6,TRUE)),
IF(WEEKDAY($J2641) = 3,
       IF(COUNTIF(FINALS_WEEK_TUESDAY_DATE[],Attendance!$J2641) &gt; 0, VLOOKUP(Attendance!$G2641,FINALS_WEEK_TUESDAY_PERIOD_SCHEDULE[],2,TRUE),
       VLOOKUP(Attendance!$G2641,REGULAR_WEEK_SCHEDULE[[Tuesday]:[Period]],5,TRUE)),
IF(WEEKDAY(Attendance!$J2641) = 4,
        IF(COUNTIF(BLOCK_WEDNESDAY_DATES[],Attendance!$J2641) &gt; 0, VLOOKUP(Attendance!$G2641,BLOCK_WEDNESDAY_PERIOD_SCHEDULE[],2,TRUE),
        IF(COUNTIF(FINALS_WEEK_WEDNESDAY_DATE[],Attendance!$J2641) &gt; 0, VLOOKUP(Attendance!$G2641,FINALS_WEEK_WEDNESDAY_PERIOD_SCHEDULE[],2,TRUE),
       VLOOKUP(Attendance!$G2641,REGULAR_WEEK_SCHEDULE[[Wednesday]:[Period]],4,TRUE))),
IF(WEEKDAY($J2641) = 5,
       IF(COUNTIF(BLOCK_THURSDAY_DATES[],Attendance!$J2641) &gt; 0, VLOOKUP(Attendance!$G2641,BLOCK_THURSDAY_PERIOD_SCHEDULE[],2,TRUE),
       IF(COUNTIF(FINALS_WEEK_THURSDAY_DATE[],Attendance!$J2641) &gt; 0, VLOOKUP(Attendance!$G2641,FINALS_WEEK_THURSDAY_PERIOD_SCHEDULE[],2,TRUE),
       VLOOKUP(Attendance!$G2641,REGULAR_WEEK_SCHEDULE[[Thursday]:[Period]],3,TRUE))),
IF(WEEKDAY(Attendance!$J2641) = 6,
       IF(COUNTIF(FINALS_WEEK_FRIDAY_DATE[],Attendance!$J2641) &gt; 0, VLOOKUP(Attendance!$G2641,FINALS_WEEK_FRIDAY_PERIOD_SCHEDULE[],2,TRUE),
       VLOOKUP(Attendance!$G2641,REGULAR_WEEK_SCHEDULE[[Friday]:[Period]],2,TRUE))))))))))</f>
        <v/>
      </c>
      <c r="J2641" s="41" t="str">
        <f t="shared" ca="1" si="128"/>
        <v/>
      </c>
      <c r="K2641" s="41" t="str">
        <f>IF($A2641 &lt;&gt; "",VLOOKUP($A2641,'Student reference sheet'!$A$2:$V$2329, 7,FALSE), "")</f>
        <v/>
      </c>
      <c r="L2641" s="30" t="str">
        <f>IF($A2641 ="", "", VLOOKUP($A2641, 'Student reference sheet'!$A$2:$Z$2603,23,FALSE))</f>
        <v/>
      </c>
      <c r="M2641" s="30" t="str">
        <f>IF($A2641 ="", "", VLOOKUP($A2641, 'Student reference sheet'!$A$2:$Z$2603,24,FALSE))</f>
        <v/>
      </c>
      <c r="N2641" s="30" t="str">
        <f>IF($A2641 ="", "", VLOOKUP($A2641, 'Student reference sheet'!$A$2:$Z$2603,26,FALSE))</f>
        <v/>
      </c>
      <c r="O2641" s="30" t="str">
        <f>IF($A2641 ="", "", VLOOKUP($A2641, 'Student reference sheet'!$A$2:$Z$2603,25,FALSE))</f>
        <v/>
      </c>
      <c r="P2641" s="39" t="str">
        <f>IF($A2641 = "", "", IF(OR(VLOOKUP($A2641,'Student reference sheet'!$A$2:$V$2400,8,FALSE) = "R",  VLOOKUP($A2641,'Student reference sheet'!$A$2:$V$2400,8,FALSE) = "L"), "X", ""))</f>
        <v/>
      </c>
      <c r="Q2641" s="39" t="str">
        <f>IF($A2641 ="", "", VLOOKUP($A2641, 'Student reference sheet'!$A$2:$V$2603,22,FALSE))</f>
        <v/>
      </c>
      <c r="R2641" s="39" t="str">
        <f>IF($A2641 &lt;&gt; "",VLOOKUP($A2641,'Student reference sheet'!$A$2:$V$2329, 5,FALSE), "")</f>
        <v/>
      </c>
      <c r="S2641" s="39" t="str">
        <f>IF($A2641 &lt;&gt; "",VLOOKUP($A2641,'Student reference sheet'!$A$2:$V$2329, 6,FALSE), "")</f>
        <v/>
      </c>
      <c r="T2641" s="30" t="str">
        <f>IF($A2641 = "","",
IF(VLOOKUP($A2641,'Student reference sheet'!$A$2:$V$2329, 10,FALSE) = "Y", "Hispanic",
IF(VLOOKUP($A2641,'Student reference sheet'!$A$2:$V$2329,11,FALSE) &lt;&gt; "",
IF(VLOOKUP($A2641,'Student reference sheet'!$A$2:$V$2329,11,FALSE) = "UNK", "Unknown", VLOOKUP(VALUE(VLOOKUP($A2641,'Student reference sheet'!$A$2:$V$2329,11,FALSE)),'Ethnicity Reference'!$A$2:$B$22,2,FALSE)),
IF(VLOOKUP($A2641,'Student reference sheet'!$A$2:$V$2329,9,FALSE) &lt;&gt; "", VLOOKUP(VALUE(VLOOKUP($A2641,'Student reference sheet'!$A$2:$V$2329,9,FALSE)),'Ethnicity Reference'!$A$2:$B$22,2,FALSE),"Unknown"))))</f>
        <v/>
      </c>
      <c r="U2641" s="35"/>
    </row>
    <row r="2642" spans="1:21" ht="15.75">
      <c r="A2642" s="47"/>
      <c r="B2642" s="33"/>
      <c r="C2642" s="39" t="str">
        <f>IF($A2642 &lt;&gt; "",VLOOKUP($A2642,'Student reference sheet'!$A$2:$V$2329, 3,FALSE), "")</f>
        <v/>
      </c>
      <c r="D2642" s="39" t="str">
        <f>IF($A2642 &lt;&gt; "",VLOOKUP($A2642,'Student reference sheet'!$A$2:$V$2329, 2,FALSE), "")</f>
        <v/>
      </c>
      <c r="E2642" s="35"/>
      <c r="F2642" s="34"/>
      <c r="G2642" s="40" t="str">
        <f t="shared" ca="1" si="126"/>
        <v/>
      </c>
      <c r="H2642" s="40" t="str">
        <f t="shared" ca="1" si="127"/>
        <v/>
      </c>
      <c r="I2642" s="36" t="str">
        <f>IF($A2642 = "", "",
IF(COUNTIF(MINIMUM_DAY_DATES[], Attendance!J2642) &gt; 0, VLOOKUP(Attendance!$G2642,MINIMUM_DAY_PERIOD_SCHEDULE[], 2,TRUE),
IF(COUNTIF(RALLY_DATES[], Attendance!J2642) &gt; 0, VLOOKUP(Attendance!$G2642,RALLY_PERIOD_SCHEDULE[], 2,TRUE),
IF(WEEKDAY(Attendance!$J2642) = 2,
       IF(COUNTIF(FINALS_WEEK_MONDAY_DATE[],Attendance!$J2642) &gt; 0, VLOOKUP(Attendance!$G2642,FINALS_WEEK_MONDAY_PERIOD_SCHEDULE[],2,TRUE),
       VLOOKUP(Attendance!$G2642,REGULAR_WEEK_SCHEDULE[],6,TRUE)),
IF(WEEKDAY($J2642) = 3,
       IF(COUNTIF(FINALS_WEEK_TUESDAY_DATE[],Attendance!$J2642) &gt; 0, VLOOKUP(Attendance!$G2642,FINALS_WEEK_TUESDAY_PERIOD_SCHEDULE[],2,TRUE),
       VLOOKUP(Attendance!$G2642,REGULAR_WEEK_SCHEDULE[[Tuesday]:[Period]],5,TRUE)),
IF(WEEKDAY(Attendance!$J2642) = 4,
        IF(COUNTIF(BLOCK_WEDNESDAY_DATES[],Attendance!$J2642) &gt; 0, VLOOKUP(Attendance!$G2642,BLOCK_WEDNESDAY_PERIOD_SCHEDULE[],2,TRUE),
        IF(COUNTIF(FINALS_WEEK_WEDNESDAY_DATE[],Attendance!$J2642) &gt; 0, VLOOKUP(Attendance!$G2642,FINALS_WEEK_WEDNESDAY_PERIOD_SCHEDULE[],2,TRUE),
       VLOOKUP(Attendance!$G2642,REGULAR_WEEK_SCHEDULE[[Wednesday]:[Period]],4,TRUE))),
IF(WEEKDAY($J2642) = 5,
       IF(COUNTIF(BLOCK_THURSDAY_DATES[],Attendance!$J2642) &gt; 0, VLOOKUP(Attendance!$G2642,BLOCK_THURSDAY_PERIOD_SCHEDULE[],2,TRUE),
       IF(COUNTIF(FINALS_WEEK_THURSDAY_DATE[],Attendance!$J2642) &gt; 0, VLOOKUP(Attendance!$G2642,FINALS_WEEK_THURSDAY_PERIOD_SCHEDULE[],2,TRUE),
       VLOOKUP(Attendance!$G2642,REGULAR_WEEK_SCHEDULE[[Thursday]:[Period]],3,TRUE))),
IF(WEEKDAY(Attendance!$J2642) = 6,
       IF(COUNTIF(FINALS_WEEK_FRIDAY_DATE[],Attendance!$J2642) &gt; 0, VLOOKUP(Attendance!$G2642,FINALS_WEEK_FRIDAY_PERIOD_SCHEDULE[],2,TRUE),
       VLOOKUP(Attendance!$G2642,REGULAR_WEEK_SCHEDULE[[Friday]:[Period]],2,TRUE))))))))))</f>
        <v/>
      </c>
      <c r="J2642" s="41" t="str">
        <f t="shared" ca="1" si="128"/>
        <v/>
      </c>
      <c r="K2642" s="41" t="str">
        <f>IF($A2642 &lt;&gt; "",VLOOKUP($A2642,'Student reference sheet'!$A$2:$V$2329, 7,FALSE), "")</f>
        <v/>
      </c>
      <c r="L2642" s="30" t="str">
        <f>IF($A2642 ="", "", VLOOKUP($A2642, 'Student reference sheet'!$A$2:$Z$2603,23,FALSE))</f>
        <v/>
      </c>
      <c r="M2642" s="30" t="str">
        <f>IF($A2642 ="", "", VLOOKUP($A2642, 'Student reference sheet'!$A$2:$Z$2603,24,FALSE))</f>
        <v/>
      </c>
      <c r="N2642" s="30" t="str">
        <f>IF($A2642 ="", "", VLOOKUP($A2642, 'Student reference sheet'!$A$2:$Z$2603,26,FALSE))</f>
        <v/>
      </c>
      <c r="O2642" s="30" t="str">
        <f>IF($A2642 ="", "", VLOOKUP($A2642, 'Student reference sheet'!$A$2:$Z$2603,25,FALSE))</f>
        <v/>
      </c>
      <c r="P2642" s="39" t="str">
        <f>IF($A2642 = "", "", IF(OR(VLOOKUP($A2642,'Student reference sheet'!$A$2:$V$2400,8,FALSE) = "R",  VLOOKUP($A2642,'Student reference sheet'!$A$2:$V$2400,8,FALSE) = "L"), "X", ""))</f>
        <v/>
      </c>
      <c r="Q2642" s="39" t="str">
        <f>IF($A2642 ="", "", VLOOKUP($A2642, 'Student reference sheet'!$A$2:$V$2603,22,FALSE))</f>
        <v/>
      </c>
      <c r="R2642" s="39" t="str">
        <f>IF($A2642 &lt;&gt; "",VLOOKUP($A2642,'Student reference sheet'!$A$2:$V$2329, 5,FALSE), "")</f>
        <v/>
      </c>
      <c r="S2642" s="39" t="str">
        <f>IF($A2642 &lt;&gt; "",VLOOKUP($A2642,'Student reference sheet'!$A$2:$V$2329, 6,FALSE), "")</f>
        <v/>
      </c>
      <c r="T2642" s="30" t="str">
        <f>IF($A2642 = "","",
IF(VLOOKUP($A2642,'Student reference sheet'!$A$2:$V$2329, 10,FALSE) = "Y", "Hispanic",
IF(VLOOKUP($A2642,'Student reference sheet'!$A$2:$V$2329,11,FALSE) &lt;&gt; "",
IF(VLOOKUP($A2642,'Student reference sheet'!$A$2:$V$2329,11,FALSE) = "UNK", "Unknown", VLOOKUP(VALUE(VLOOKUP($A2642,'Student reference sheet'!$A$2:$V$2329,11,FALSE)),'Ethnicity Reference'!$A$2:$B$22,2,FALSE)),
IF(VLOOKUP($A2642,'Student reference sheet'!$A$2:$V$2329,9,FALSE) &lt;&gt; "", VLOOKUP(VALUE(VLOOKUP($A2642,'Student reference sheet'!$A$2:$V$2329,9,FALSE)),'Ethnicity Reference'!$A$2:$B$22,2,FALSE),"Unknown"))))</f>
        <v/>
      </c>
      <c r="U2642" s="35"/>
    </row>
    <row r="2643" spans="1:21" ht="15.75">
      <c r="A2643" s="47"/>
      <c r="B2643" s="33"/>
      <c r="C2643" s="39" t="str">
        <f>IF($A2643 &lt;&gt; "",VLOOKUP($A2643,'Student reference sheet'!$A$2:$V$2329, 3,FALSE), "")</f>
        <v/>
      </c>
      <c r="D2643" s="39" t="str">
        <f>IF($A2643 &lt;&gt; "",VLOOKUP($A2643,'Student reference sheet'!$A$2:$V$2329, 2,FALSE), "")</f>
        <v/>
      </c>
      <c r="E2643" s="35"/>
      <c r="F2643" s="34"/>
      <c r="G2643" s="40" t="str">
        <f t="shared" ca="1" si="126"/>
        <v/>
      </c>
      <c r="H2643" s="40" t="str">
        <f t="shared" ca="1" si="127"/>
        <v/>
      </c>
      <c r="I2643" s="36" t="str">
        <f>IF($A2643 = "", "",
IF(COUNTIF(MINIMUM_DAY_DATES[], Attendance!J2643) &gt; 0, VLOOKUP(Attendance!$G2643,MINIMUM_DAY_PERIOD_SCHEDULE[], 2,TRUE),
IF(COUNTIF(RALLY_DATES[], Attendance!J2643) &gt; 0, VLOOKUP(Attendance!$G2643,RALLY_PERIOD_SCHEDULE[], 2,TRUE),
IF(WEEKDAY(Attendance!$J2643) = 2,
       IF(COUNTIF(FINALS_WEEK_MONDAY_DATE[],Attendance!$J2643) &gt; 0, VLOOKUP(Attendance!$G2643,FINALS_WEEK_MONDAY_PERIOD_SCHEDULE[],2,TRUE),
       VLOOKUP(Attendance!$G2643,REGULAR_WEEK_SCHEDULE[],6,TRUE)),
IF(WEEKDAY($J2643) = 3,
       IF(COUNTIF(FINALS_WEEK_TUESDAY_DATE[],Attendance!$J2643) &gt; 0, VLOOKUP(Attendance!$G2643,FINALS_WEEK_TUESDAY_PERIOD_SCHEDULE[],2,TRUE),
       VLOOKUP(Attendance!$G2643,REGULAR_WEEK_SCHEDULE[[Tuesday]:[Period]],5,TRUE)),
IF(WEEKDAY(Attendance!$J2643) = 4,
        IF(COUNTIF(BLOCK_WEDNESDAY_DATES[],Attendance!$J2643) &gt; 0, VLOOKUP(Attendance!$G2643,BLOCK_WEDNESDAY_PERIOD_SCHEDULE[],2,TRUE),
        IF(COUNTIF(FINALS_WEEK_WEDNESDAY_DATE[],Attendance!$J2643) &gt; 0, VLOOKUP(Attendance!$G2643,FINALS_WEEK_WEDNESDAY_PERIOD_SCHEDULE[],2,TRUE),
       VLOOKUP(Attendance!$G2643,REGULAR_WEEK_SCHEDULE[[Wednesday]:[Period]],4,TRUE))),
IF(WEEKDAY($J2643) = 5,
       IF(COUNTIF(BLOCK_THURSDAY_DATES[],Attendance!$J2643) &gt; 0, VLOOKUP(Attendance!$G2643,BLOCK_THURSDAY_PERIOD_SCHEDULE[],2,TRUE),
       IF(COUNTIF(FINALS_WEEK_THURSDAY_DATE[],Attendance!$J2643) &gt; 0, VLOOKUP(Attendance!$G2643,FINALS_WEEK_THURSDAY_PERIOD_SCHEDULE[],2,TRUE),
       VLOOKUP(Attendance!$G2643,REGULAR_WEEK_SCHEDULE[[Thursday]:[Period]],3,TRUE))),
IF(WEEKDAY(Attendance!$J2643) = 6,
       IF(COUNTIF(FINALS_WEEK_FRIDAY_DATE[],Attendance!$J2643) &gt; 0, VLOOKUP(Attendance!$G2643,FINALS_WEEK_FRIDAY_PERIOD_SCHEDULE[],2,TRUE),
       VLOOKUP(Attendance!$G2643,REGULAR_WEEK_SCHEDULE[[Friday]:[Period]],2,TRUE))))))))))</f>
        <v/>
      </c>
      <c r="J2643" s="41" t="str">
        <f t="shared" ca="1" si="128"/>
        <v/>
      </c>
      <c r="K2643" s="41" t="str">
        <f>IF($A2643 &lt;&gt; "",VLOOKUP($A2643,'Student reference sheet'!$A$2:$V$2329, 7,FALSE), "")</f>
        <v/>
      </c>
      <c r="L2643" s="30" t="str">
        <f>IF($A2643 ="", "", VLOOKUP($A2643, 'Student reference sheet'!$A$2:$Z$2603,23,FALSE))</f>
        <v/>
      </c>
      <c r="M2643" s="30" t="str">
        <f>IF($A2643 ="", "", VLOOKUP($A2643, 'Student reference sheet'!$A$2:$Z$2603,24,FALSE))</f>
        <v/>
      </c>
      <c r="N2643" s="30" t="str">
        <f>IF($A2643 ="", "", VLOOKUP($A2643, 'Student reference sheet'!$A$2:$Z$2603,26,FALSE))</f>
        <v/>
      </c>
      <c r="O2643" s="30" t="str">
        <f>IF($A2643 ="", "", VLOOKUP($A2643, 'Student reference sheet'!$A$2:$Z$2603,25,FALSE))</f>
        <v/>
      </c>
      <c r="P2643" s="39" t="str">
        <f>IF($A2643 = "", "", IF(OR(VLOOKUP($A2643,'Student reference sheet'!$A$2:$V$2400,8,FALSE) = "R",  VLOOKUP($A2643,'Student reference sheet'!$A$2:$V$2400,8,FALSE) = "L"), "X", ""))</f>
        <v/>
      </c>
      <c r="Q2643" s="39" t="str">
        <f>IF($A2643 ="", "", VLOOKUP($A2643, 'Student reference sheet'!$A$2:$V$2603,22,FALSE))</f>
        <v/>
      </c>
      <c r="R2643" s="39" t="str">
        <f>IF($A2643 &lt;&gt; "",VLOOKUP($A2643,'Student reference sheet'!$A$2:$V$2329, 5,FALSE), "")</f>
        <v/>
      </c>
      <c r="S2643" s="39" t="str">
        <f>IF($A2643 &lt;&gt; "",VLOOKUP($A2643,'Student reference sheet'!$A$2:$V$2329, 6,FALSE), "")</f>
        <v/>
      </c>
      <c r="T2643" s="30" t="str">
        <f>IF($A2643 = "","",
IF(VLOOKUP($A2643,'Student reference sheet'!$A$2:$V$2329, 10,FALSE) = "Y", "Hispanic",
IF(VLOOKUP($A2643,'Student reference sheet'!$A$2:$V$2329,11,FALSE) &lt;&gt; "",
IF(VLOOKUP($A2643,'Student reference sheet'!$A$2:$V$2329,11,FALSE) = "UNK", "Unknown", VLOOKUP(VALUE(VLOOKUP($A2643,'Student reference sheet'!$A$2:$V$2329,11,FALSE)),'Ethnicity Reference'!$A$2:$B$22,2,FALSE)),
IF(VLOOKUP($A2643,'Student reference sheet'!$A$2:$V$2329,9,FALSE) &lt;&gt; "", VLOOKUP(VALUE(VLOOKUP($A2643,'Student reference sheet'!$A$2:$V$2329,9,FALSE)),'Ethnicity Reference'!$A$2:$B$22,2,FALSE),"Unknown"))))</f>
        <v/>
      </c>
      <c r="U2643" s="35"/>
    </row>
    <row r="2644" spans="1:21" ht="15.75">
      <c r="A2644" s="47"/>
      <c r="B2644" s="33"/>
      <c r="C2644" s="39" t="str">
        <f>IF($A2644 &lt;&gt; "",VLOOKUP($A2644,'Student reference sheet'!$A$2:$V$2329, 3,FALSE), "")</f>
        <v/>
      </c>
      <c r="D2644" s="39" t="str">
        <f>IF($A2644 &lt;&gt; "",VLOOKUP($A2644,'Student reference sheet'!$A$2:$V$2329, 2,FALSE), "")</f>
        <v/>
      </c>
      <c r="E2644" s="35"/>
      <c r="F2644" s="34"/>
      <c r="G2644" s="40" t="str">
        <f t="shared" ca="1" si="126"/>
        <v/>
      </c>
      <c r="H2644" s="40" t="str">
        <f t="shared" ca="1" si="127"/>
        <v/>
      </c>
      <c r="I2644" s="36" t="str">
        <f>IF($A2644 = "", "",
IF(COUNTIF(MINIMUM_DAY_DATES[], Attendance!J2644) &gt; 0, VLOOKUP(Attendance!$G2644,MINIMUM_DAY_PERIOD_SCHEDULE[], 2,TRUE),
IF(COUNTIF(RALLY_DATES[], Attendance!J2644) &gt; 0, VLOOKUP(Attendance!$G2644,RALLY_PERIOD_SCHEDULE[], 2,TRUE),
IF(WEEKDAY(Attendance!$J2644) = 2,
       IF(COUNTIF(FINALS_WEEK_MONDAY_DATE[],Attendance!$J2644) &gt; 0, VLOOKUP(Attendance!$G2644,FINALS_WEEK_MONDAY_PERIOD_SCHEDULE[],2,TRUE),
       VLOOKUP(Attendance!$G2644,REGULAR_WEEK_SCHEDULE[],6,TRUE)),
IF(WEEKDAY($J2644) = 3,
       IF(COUNTIF(FINALS_WEEK_TUESDAY_DATE[],Attendance!$J2644) &gt; 0, VLOOKUP(Attendance!$G2644,FINALS_WEEK_TUESDAY_PERIOD_SCHEDULE[],2,TRUE),
       VLOOKUP(Attendance!$G2644,REGULAR_WEEK_SCHEDULE[[Tuesday]:[Period]],5,TRUE)),
IF(WEEKDAY(Attendance!$J2644) = 4,
        IF(COUNTIF(BLOCK_WEDNESDAY_DATES[],Attendance!$J2644) &gt; 0, VLOOKUP(Attendance!$G2644,BLOCK_WEDNESDAY_PERIOD_SCHEDULE[],2,TRUE),
        IF(COUNTIF(FINALS_WEEK_WEDNESDAY_DATE[],Attendance!$J2644) &gt; 0, VLOOKUP(Attendance!$G2644,FINALS_WEEK_WEDNESDAY_PERIOD_SCHEDULE[],2,TRUE),
       VLOOKUP(Attendance!$G2644,REGULAR_WEEK_SCHEDULE[[Wednesday]:[Period]],4,TRUE))),
IF(WEEKDAY($J2644) = 5,
       IF(COUNTIF(BLOCK_THURSDAY_DATES[],Attendance!$J2644) &gt; 0, VLOOKUP(Attendance!$G2644,BLOCK_THURSDAY_PERIOD_SCHEDULE[],2,TRUE),
       IF(COUNTIF(FINALS_WEEK_THURSDAY_DATE[],Attendance!$J2644) &gt; 0, VLOOKUP(Attendance!$G2644,FINALS_WEEK_THURSDAY_PERIOD_SCHEDULE[],2,TRUE),
       VLOOKUP(Attendance!$G2644,REGULAR_WEEK_SCHEDULE[[Thursday]:[Period]],3,TRUE))),
IF(WEEKDAY(Attendance!$J2644) = 6,
       IF(COUNTIF(FINALS_WEEK_FRIDAY_DATE[],Attendance!$J2644) &gt; 0, VLOOKUP(Attendance!$G2644,FINALS_WEEK_FRIDAY_PERIOD_SCHEDULE[],2,TRUE),
       VLOOKUP(Attendance!$G2644,REGULAR_WEEK_SCHEDULE[[Friday]:[Period]],2,TRUE))))))))))</f>
        <v/>
      </c>
      <c r="J2644" s="41" t="str">
        <f t="shared" ca="1" si="128"/>
        <v/>
      </c>
      <c r="K2644" s="41" t="str">
        <f>IF($A2644 &lt;&gt; "",VLOOKUP($A2644,'Student reference sheet'!$A$2:$V$2329, 7,FALSE), "")</f>
        <v/>
      </c>
      <c r="L2644" s="30" t="str">
        <f>IF($A2644 ="", "", VLOOKUP($A2644, 'Student reference sheet'!$A$2:$Z$2603,23,FALSE))</f>
        <v/>
      </c>
      <c r="M2644" s="30" t="str">
        <f>IF($A2644 ="", "", VLOOKUP($A2644, 'Student reference sheet'!$A$2:$Z$2603,24,FALSE))</f>
        <v/>
      </c>
      <c r="N2644" s="30" t="str">
        <f>IF($A2644 ="", "", VLOOKUP($A2644, 'Student reference sheet'!$A$2:$Z$2603,26,FALSE))</f>
        <v/>
      </c>
      <c r="O2644" s="30" t="str">
        <f>IF($A2644 ="", "", VLOOKUP($A2644, 'Student reference sheet'!$A$2:$Z$2603,25,FALSE))</f>
        <v/>
      </c>
      <c r="P2644" s="39" t="str">
        <f>IF($A2644 = "", "", IF(OR(VLOOKUP($A2644,'Student reference sheet'!$A$2:$V$2400,8,FALSE) = "R",  VLOOKUP($A2644,'Student reference sheet'!$A$2:$V$2400,8,FALSE) = "L"), "X", ""))</f>
        <v/>
      </c>
      <c r="Q2644" s="39" t="str">
        <f>IF($A2644 ="", "", VLOOKUP($A2644, 'Student reference sheet'!$A$2:$V$2603,22,FALSE))</f>
        <v/>
      </c>
      <c r="R2644" s="39" t="str">
        <f>IF($A2644 &lt;&gt; "",VLOOKUP($A2644,'Student reference sheet'!$A$2:$V$2329, 5,FALSE), "")</f>
        <v/>
      </c>
      <c r="S2644" s="39" t="str">
        <f>IF($A2644 &lt;&gt; "",VLOOKUP($A2644,'Student reference sheet'!$A$2:$V$2329, 6,FALSE), "")</f>
        <v/>
      </c>
      <c r="T2644" s="30" t="str">
        <f>IF($A2644 = "","",
IF(VLOOKUP($A2644,'Student reference sheet'!$A$2:$V$2329, 10,FALSE) = "Y", "Hispanic",
IF(VLOOKUP($A2644,'Student reference sheet'!$A$2:$V$2329,11,FALSE) &lt;&gt; "",
IF(VLOOKUP($A2644,'Student reference sheet'!$A$2:$V$2329,11,FALSE) = "UNK", "Unknown", VLOOKUP(VALUE(VLOOKUP($A2644,'Student reference sheet'!$A$2:$V$2329,11,FALSE)),'Ethnicity Reference'!$A$2:$B$22,2,FALSE)),
IF(VLOOKUP($A2644,'Student reference sheet'!$A$2:$V$2329,9,FALSE) &lt;&gt; "", VLOOKUP(VALUE(VLOOKUP($A2644,'Student reference sheet'!$A$2:$V$2329,9,FALSE)),'Ethnicity Reference'!$A$2:$B$22,2,FALSE),"Unknown"))))</f>
        <v/>
      </c>
      <c r="U2644" s="35"/>
    </row>
    <row r="2645" spans="1:21" ht="15.75">
      <c r="A2645" s="47"/>
      <c r="B2645" s="33"/>
      <c r="C2645" s="39" t="str">
        <f>IF($A2645 &lt;&gt; "",VLOOKUP($A2645,'Student reference sheet'!$A$2:$V$2329, 3,FALSE), "")</f>
        <v/>
      </c>
      <c r="D2645" s="39" t="str">
        <f>IF($A2645 &lt;&gt; "",VLOOKUP($A2645,'Student reference sheet'!$A$2:$V$2329, 2,FALSE), "")</f>
        <v/>
      </c>
      <c r="E2645" s="35"/>
      <c r="F2645" s="34"/>
      <c r="G2645" s="40" t="str">
        <f t="shared" ca="1" si="126"/>
        <v/>
      </c>
      <c r="H2645" s="40" t="str">
        <f t="shared" ca="1" si="127"/>
        <v/>
      </c>
      <c r="I2645" s="36" t="str">
        <f>IF($A2645 = "", "",
IF(COUNTIF(MINIMUM_DAY_DATES[], Attendance!J2645) &gt; 0, VLOOKUP(Attendance!$G2645,MINIMUM_DAY_PERIOD_SCHEDULE[], 2,TRUE),
IF(COUNTIF(RALLY_DATES[], Attendance!J2645) &gt; 0, VLOOKUP(Attendance!$G2645,RALLY_PERIOD_SCHEDULE[], 2,TRUE),
IF(WEEKDAY(Attendance!$J2645) = 2,
       IF(COUNTIF(FINALS_WEEK_MONDAY_DATE[],Attendance!$J2645) &gt; 0, VLOOKUP(Attendance!$G2645,FINALS_WEEK_MONDAY_PERIOD_SCHEDULE[],2,TRUE),
       VLOOKUP(Attendance!$G2645,REGULAR_WEEK_SCHEDULE[],6,TRUE)),
IF(WEEKDAY($J2645) = 3,
       IF(COUNTIF(FINALS_WEEK_TUESDAY_DATE[],Attendance!$J2645) &gt; 0, VLOOKUP(Attendance!$G2645,FINALS_WEEK_TUESDAY_PERIOD_SCHEDULE[],2,TRUE),
       VLOOKUP(Attendance!$G2645,REGULAR_WEEK_SCHEDULE[[Tuesday]:[Period]],5,TRUE)),
IF(WEEKDAY(Attendance!$J2645) = 4,
        IF(COUNTIF(BLOCK_WEDNESDAY_DATES[],Attendance!$J2645) &gt; 0, VLOOKUP(Attendance!$G2645,BLOCK_WEDNESDAY_PERIOD_SCHEDULE[],2,TRUE),
        IF(COUNTIF(FINALS_WEEK_WEDNESDAY_DATE[],Attendance!$J2645) &gt; 0, VLOOKUP(Attendance!$G2645,FINALS_WEEK_WEDNESDAY_PERIOD_SCHEDULE[],2,TRUE),
       VLOOKUP(Attendance!$G2645,REGULAR_WEEK_SCHEDULE[[Wednesday]:[Period]],4,TRUE))),
IF(WEEKDAY($J2645) = 5,
       IF(COUNTIF(BLOCK_THURSDAY_DATES[],Attendance!$J2645) &gt; 0, VLOOKUP(Attendance!$G2645,BLOCK_THURSDAY_PERIOD_SCHEDULE[],2,TRUE),
       IF(COUNTIF(FINALS_WEEK_THURSDAY_DATE[],Attendance!$J2645) &gt; 0, VLOOKUP(Attendance!$G2645,FINALS_WEEK_THURSDAY_PERIOD_SCHEDULE[],2,TRUE),
       VLOOKUP(Attendance!$G2645,REGULAR_WEEK_SCHEDULE[[Thursday]:[Period]],3,TRUE))),
IF(WEEKDAY(Attendance!$J2645) = 6,
       IF(COUNTIF(FINALS_WEEK_FRIDAY_DATE[],Attendance!$J2645) &gt; 0, VLOOKUP(Attendance!$G2645,FINALS_WEEK_FRIDAY_PERIOD_SCHEDULE[],2,TRUE),
       VLOOKUP(Attendance!$G2645,REGULAR_WEEK_SCHEDULE[[Friday]:[Period]],2,TRUE))))))))))</f>
        <v/>
      </c>
      <c r="J2645" s="41" t="str">
        <f t="shared" ca="1" si="128"/>
        <v/>
      </c>
      <c r="K2645" s="41" t="str">
        <f>IF($A2645 &lt;&gt; "",VLOOKUP($A2645,'Student reference sheet'!$A$2:$V$2329, 7,FALSE), "")</f>
        <v/>
      </c>
      <c r="L2645" s="30" t="str">
        <f>IF($A2645 ="", "", VLOOKUP($A2645, 'Student reference sheet'!$A$2:$Z$2603,23,FALSE))</f>
        <v/>
      </c>
      <c r="M2645" s="30" t="str">
        <f>IF($A2645 ="", "", VLOOKUP($A2645, 'Student reference sheet'!$A$2:$Z$2603,24,FALSE))</f>
        <v/>
      </c>
      <c r="N2645" s="30" t="str">
        <f>IF($A2645 ="", "", VLOOKUP($A2645, 'Student reference sheet'!$A$2:$Z$2603,26,FALSE))</f>
        <v/>
      </c>
      <c r="O2645" s="30" t="str">
        <f>IF($A2645 ="", "", VLOOKUP($A2645, 'Student reference sheet'!$A$2:$Z$2603,25,FALSE))</f>
        <v/>
      </c>
      <c r="P2645" s="39" t="str">
        <f>IF($A2645 = "", "", IF(OR(VLOOKUP($A2645,'Student reference sheet'!$A$2:$V$2400,8,FALSE) = "R",  VLOOKUP($A2645,'Student reference sheet'!$A$2:$V$2400,8,FALSE) = "L"), "X", ""))</f>
        <v/>
      </c>
      <c r="Q2645" s="39" t="str">
        <f>IF($A2645 ="", "", VLOOKUP($A2645, 'Student reference sheet'!$A$2:$V$2603,22,FALSE))</f>
        <v/>
      </c>
      <c r="R2645" s="39" t="str">
        <f>IF($A2645 &lt;&gt; "",VLOOKUP($A2645,'Student reference sheet'!$A$2:$V$2329, 5,FALSE), "")</f>
        <v/>
      </c>
      <c r="S2645" s="39" t="str">
        <f>IF($A2645 &lt;&gt; "",VLOOKUP($A2645,'Student reference sheet'!$A$2:$V$2329, 6,FALSE), "")</f>
        <v/>
      </c>
      <c r="T2645" s="30" t="str">
        <f>IF($A2645 = "","",
IF(VLOOKUP($A2645,'Student reference sheet'!$A$2:$V$2329, 10,FALSE) = "Y", "Hispanic",
IF(VLOOKUP($A2645,'Student reference sheet'!$A$2:$V$2329,11,FALSE) &lt;&gt; "",
IF(VLOOKUP($A2645,'Student reference sheet'!$A$2:$V$2329,11,FALSE) = "UNK", "Unknown", VLOOKUP(VALUE(VLOOKUP($A2645,'Student reference sheet'!$A$2:$V$2329,11,FALSE)),'Ethnicity Reference'!$A$2:$B$22,2,FALSE)),
IF(VLOOKUP($A2645,'Student reference sheet'!$A$2:$V$2329,9,FALSE) &lt;&gt; "", VLOOKUP(VALUE(VLOOKUP($A2645,'Student reference sheet'!$A$2:$V$2329,9,FALSE)),'Ethnicity Reference'!$A$2:$B$22,2,FALSE),"Unknown"))))</f>
        <v/>
      </c>
      <c r="U2645" s="35"/>
    </row>
    <row r="2646" spans="1:21" ht="15.75">
      <c r="A2646" s="47"/>
      <c r="B2646" s="33"/>
      <c r="C2646" s="39" t="str">
        <f>IF($A2646 &lt;&gt; "",VLOOKUP($A2646,'Student reference sheet'!$A$2:$V$2329, 3,FALSE), "")</f>
        <v/>
      </c>
      <c r="D2646" s="39" t="str">
        <f>IF($A2646 &lt;&gt; "",VLOOKUP($A2646,'Student reference sheet'!$A$2:$V$2329, 2,FALSE), "")</f>
        <v/>
      </c>
      <c r="E2646" s="35"/>
      <c r="F2646" s="34"/>
      <c r="G2646" s="40" t="str">
        <f t="shared" ca="1" si="126"/>
        <v/>
      </c>
      <c r="H2646" s="40" t="str">
        <f t="shared" ca="1" si="127"/>
        <v/>
      </c>
      <c r="I2646" s="36" t="str">
        <f>IF($A2646 = "", "",
IF(COUNTIF(MINIMUM_DAY_DATES[], Attendance!J2646) &gt; 0, VLOOKUP(Attendance!$G2646,MINIMUM_DAY_PERIOD_SCHEDULE[], 2,TRUE),
IF(COUNTIF(RALLY_DATES[], Attendance!J2646) &gt; 0, VLOOKUP(Attendance!$G2646,RALLY_PERIOD_SCHEDULE[], 2,TRUE),
IF(WEEKDAY(Attendance!$J2646) = 2,
       IF(COUNTIF(FINALS_WEEK_MONDAY_DATE[],Attendance!$J2646) &gt; 0, VLOOKUP(Attendance!$G2646,FINALS_WEEK_MONDAY_PERIOD_SCHEDULE[],2,TRUE),
       VLOOKUP(Attendance!$G2646,REGULAR_WEEK_SCHEDULE[],6,TRUE)),
IF(WEEKDAY($J2646) = 3,
       IF(COUNTIF(FINALS_WEEK_TUESDAY_DATE[],Attendance!$J2646) &gt; 0, VLOOKUP(Attendance!$G2646,FINALS_WEEK_TUESDAY_PERIOD_SCHEDULE[],2,TRUE),
       VLOOKUP(Attendance!$G2646,REGULAR_WEEK_SCHEDULE[[Tuesday]:[Period]],5,TRUE)),
IF(WEEKDAY(Attendance!$J2646) = 4,
        IF(COUNTIF(BLOCK_WEDNESDAY_DATES[],Attendance!$J2646) &gt; 0, VLOOKUP(Attendance!$G2646,BLOCK_WEDNESDAY_PERIOD_SCHEDULE[],2,TRUE),
        IF(COUNTIF(FINALS_WEEK_WEDNESDAY_DATE[],Attendance!$J2646) &gt; 0, VLOOKUP(Attendance!$G2646,FINALS_WEEK_WEDNESDAY_PERIOD_SCHEDULE[],2,TRUE),
       VLOOKUP(Attendance!$G2646,REGULAR_WEEK_SCHEDULE[[Wednesday]:[Period]],4,TRUE))),
IF(WEEKDAY($J2646) = 5,
       IF(COUNTIF(BLOCK_THURSDAY_DATES[],Attendance!$J2646) &gt; 0, VLOOKUP(Attendance!$G2646,BLOCK_THURSDAY_PERIOD_SCHEDULE[],2,TRUE),
       IF(COUNTIF(FINALS_WEEK_THURSDAY_DATE[],Attendance!$J2646) &gt; 0, VLOOKUP(Attendance!$G2646,FINALS_WEEK_THURSDAY_PERIOD_SCHEDULE[],2,TRUE),
       VLOOKUP(Attendance!$G2646,REGULAR_WEEK_SCHEDULE[[Thursday]:[Period]],3,TRUE))),
IF(WEEKDAY(Attendance!$J2646) = 6,
       IF(COUNTIF(FINALS_WEEK_FRIDAY_DATE[],Attendance!$J2646) &gt; 0, VLOOKUP(Attendance!$G2646,FINALS_WEEK_FRIDAY_PERIOD_SCHEDULE[],2,TRUE),
       VLOOKUP(Attendance!$G2646,REGULAR_WEEK_SCHEDULE[[Friday]:[Period]],2,TRUE))))))))))</f>
        <v/>
      </c>
      <c r="J2646" s="41" t="str">
        <f t="shared" ca="1" si="128"/>
        <v/>
      </c>
      <c r="K2646" s="41" t="str">
        <f>IF($A2646 &lt;&gt; "",VLOOKUP($A2646,'Student reference sheet'!$A$2:$V$2329, 7,FALSE), "")</f>
        <v/>
      </c>
      <c r="L2646" s="30" t="str">
        <f>IF($A2646 ="", "", VLOOKUP($A2646, 'Student reference sheet'!$A$2:$Z$2603,23,FALSE))</f>
        <v/>
      </c>
      <c r="M2646" s="30" t="str">
        <f>IF($A2646 ="", "", VLOOKUP($A2646, 'Student reference sheet'!$A$2:$Z$2603,24,FALSE))</f>
        <v/>
      </c>
      <c r="N2646" s="30" t="str">
        <f>IF($A2646 ="", "", VLOOKUP($A2646, 'Student reference sheet'!$A$2:$Z$2603,26,FALSE))</f>
        <v/>
      </c>
      <c r="O2646" s="30" t="str">
        <f>IF($A2646 ="", "", VLOOKUP($A2646, 'Student reference sheet'!$A$2:$Z$2603,25,FALSE))</f>
        <v/>
      </c>
      <c r="P2646" s="39" t="str">
        <f>IF($A2646 = "", "", IF(OR(VLOOKUP($A2646,'Student reference sheet'!$A$2:$V$2400,8,FALSE) = "R",  VLOOKUP($A2646,'Student reference sheet'!$A$2:$V$2400,8,FALSE) = "L"), "X", ""))</f>
        <v/>
      </c>
      <c r="Q2646" s="39" t="str">
        <f>IF($A2646 ="", "", VLOOKUP($A2646, 'Student reference sheet'!$A$2:$V$2603,22,FALSE))</f>
        <v/>
      </c>
      <c r="R2646" s="39" t="str">
        <f>IF($A2646 &lt;&gt; "",VLOOKUP($A2646,'Student reference sheet'!$A$2:$V$2329, 5,FALSE), "")</f>
        <v/>
      </c>
      <c r="S2646" s="39" t="str">
        <f>IF($A2646 &lt;&gt; "",VLOOKUP($A2646,'Student reference sheet'!$A$2:$V$2329, 6,FALSE), "")</f>
        <v/>
      </c>
      <c r="T2646" s="30" t="str">
        <f>IF($A2646 = "","",
IF(VLOOKUP($A2646,'Student reference sheet'!$A$2:$V$2329, 10,FALSE) = "Y", "Hispanic",
IF(VLOOKUP($A2646,'Student reference sheet'!$A$2:$V$2329,11,FALSE) &lt;&gt; "",
IF(VLOOKUP($A2646,'Student reference sheet'!$A$2:$V$2329,11,FALSE) = "UNK", "Unknown", VLOOKUP(VALUE(VLOOKUP($A2646,'Student reference sheet'!$A$2:$V$2329,11,FALSE)),'Ethnicity Reference'!$A$2:$B$22,2,FALSE)),
IF(VLOOKUP($A2646,'Student reference sheet'!$A$2:$V$2329,9,FALSE) &lt;&gt; "", VLOOKUP(VALUE(VLOOKUP($A2646,'Student reference sheet'!$A$2:$V$2329,9,FALSE)),'Ethnicity Reference'!$A$2:$B$22,2,FALSE),"Unknown"))))</f>
        <v/>
      </c>
      <c r="U2646" s="35"/>
    </row>
    <row r="2647" spans="1:21" ht="15.75">
      <c r="A2647" s="47"/>
      <c r="B2647" s="33"/>
      <c r="C2647" s="39" t="str">
        <f>IF($A2647 &lt;&gt; "",VLOOKUP($A2647,'Student reference sheet'!$A$2:$V$2329, 3,FALSE), "")</f>
        <v/>
      </c>
      <c r="D2647" s="39" t="str">
        <f>IF($A2647 &lt;&gt; "",VLOOKUP($A2647,'Student reference sheet'!$A$2:$V$2329, 2,FALSE), "")</f>
        <v/>
      </c>
      <c r="E2647" s="35"/>
      <c r="F2647" s="34"/>
      <c r="G2647" s="40" t="str">
        <f t="shared" ca="1" si="126"/>
        <v/>
      </c>
      <c r="H2647" s="40" t="str">
        <f t="shared" ca="1" si="127"/>
        <v/>
      </c>
      <c r="I2647" s="36" t="str">
        <f>IF($A2647 = "", "",
IF(COUNTIF(MINIMUM_DAY_DATES[], Attendance!J2647) &gt; 0, VLOOKUP(Attendance!$G2647,MINIMUM_DAY_PERIOD_SCHEDULE[], 2,TRUE),
IF(COUNTIF(RALLY_DATES[], Attendance!J2647) &gt; 0, VLOOKUP(Attendance!$G2647,RALLY_PERIOD_SCHEDULE[], 2,TRUE),
IF(WEEKDAY(Attendance!$J2647) = 2,
       IF(COUNTIF(FINALS_WEEK_MONDAY_DATE[],Attendance!$J2647) &gt; 0, VLOOKUP(Attendance!$G2647,FINALS_WEEK_MONDAY_PERIOD_SCHEDULE[],2,TRUE),
       VLOOKUP(Attendance!$G2647,REGULAR_WEEK_SCHEDULE[],6,TRUE)),
IF(WEEKDAY($J2647) = 3,
       IF(COUNTIF(FINALS_WEEK_TUESDAY_DATE[],Attendance!$J2647) &gt; 0, VLOOKUP(Attendance!$G2647,FINALS_WEEK_TUESDAY_PERIOD_SCHEDULE[],2,TRUE),
       VLOOKUP(Attendance!$G2647,REGULAR_WEEK_SCHEDULE[[Tuesday]:[Period]],5,TRUE)),
IF(WEEKDAY(Attendance!$J2647) = 4,
        IF(COUNTIF(BLOCK_WEDNESDAY_DATES[],Attendance!$J2647) &gt; 0, VLOOKUP(Attendance!$G2647,BLOCK_WEDNESDAY_PERIOD_SCHEDULE[],2,TRUE),
        IF(COUNTIF(FINALS_WEEK_WEDNESDAY_DATE[],Attendance!$J2647) &gt; 0, VLOOKUP(Attendance!$G2647,FINALS_WEEK_WEDNESDAY_PERIOD_SCHEDULE[],2,TRUE),
       VLOOKUP(Attendance!$G2647,REGULAR_WEEK_SCHEDULE[[Wednesday]:[Period]],4,TRUE))),
IF(WEEKDAY($J2647) = 5,
       IF(COUNTIF(BLOCK_THURSDAY_DATES[],Attendance!$J2647) &gt; 0, VLOOKUP(Attendance!$G2647,BLOCK_THURSDAY_PERIOD_SCHEDULE[],2,TRUE),
       IF(COUNTIF(FINALS_WEEK_THURSDAY_DATE[],Attendance!$J2647) &gt; 0, VLOOKUP(Attendance!$G2647,FINALS_WEEK_THURSDAY_PERIOD_SCHEDULE[],2,TRUE),
       VLOOKUP(Attendance!$G2647,REGULAR_WEEK_SCHEDULE[[Thursday]:[Period]],3,TRUE))),
IF(WEEKDAY(Attendance!$J2647) = 6,
       IF(COUNTIF(FINALS_WEEK_FRIDAY_DATE[],Attendance!$J2647) &gt; 0, VLOOKUP(Attendance!$G2647,FINALS_WEEK_FRIDAY_PERIOD_SCHEDULE[],2,TRUE),
       VLOOKUP(Attendance!$G2647,REGULAR_WEEK_SCHEDULE[[Friday]:[Period]],2,TRUE))))))))))</f>
        <v/>
      </c>
      <c r="J2647" s="41" t="str">
        <f t="shared" ca="1" si="128"/>
        <v/>
      </c>
      <c r="K2647" s="41" t="str">
        <f>IF($A2647 &lt;&gt; "",VLOOKUP($A2647,'Student reference sheet'!$A$2:$V$2329, 7,FALSE), "")</f>
        <v/>
      </c>
      <c r="L2647" s="30" t="str">
        <f>IF($A2647 ="", "", VLOOKUP($A2647, 'Student reference sheet'!$A$2:$Z$2603,23,FALSE))</f>
        <v/>
      </c>
      <c r="M2647" s="30" t="str">
        <f>IF($A2647 ="", "", VLOOKUP($A2647, 'Student reference sheet'!$A$2:$Z$2603,24,FALSE))</f>
        <v/>
      </c>
      <c r="N2647" s="30" t="str">
        <f>IF($A2647 ="", "", VLOOKUP($A2647, 'Student reference sheet'!$A$2:$Z$2603,26,FALSE))</f>
        <v/>
      </c>
      <c r="O2647" s="30" t="str">
        <f>IF($A2647 ="", "", VLOOKUP($A2647, 'Student reference sheet'!$A$2:$Z$2603,25,FALSE))</f>
        <v/>
      </c>
      <c r="P2647" s="39" t="str">
        <f>IF($A2647 = "", "", IF(OR(VLOOKUP($A2647,'Student reference sheet'!$A$2:$V$2400,8,FALSE) = "R",  VLOOKUP($A2647,'Student reference sheet'!$A$2:$V$2400,8,FALSE) = "L"), "X", ""))</f>
        <v/>
      </c>
      <c r="Q2647" s="39" t="str">
        <f>IF($A2647 ="", "", VLOOKUP($A2647, 'Student reference sheet'!$A$2:$V$2603,22,FALSE))</f>
        <v/>
      </c>
      <c r="R2647" s="39" t="str">
        <f>IF($A2647 &lt;&gt; "",VLOOKUP($A2647,'Student reference sheet'!$A$2:$V$2329, 5,FALSE), "")</f>
        <v/>
      </c>
      <c r="S2647" s="39" t="str">
        <f>IF($A2647 &lt;&gt; "",VLOOKUP($A2647,'Student reference sheet'!$A$2:$V$2329, 6,FALSE), "")</f>
        <v/>
      </c>
      <c r="T2647" s="30" t="str">
        <f>IF($A2647 = "","",
IF(VLOOKUP($A2647,'Student reference sheet'!$A$2:$V$2329, 10,FALSE) = "Y", "Hispanic",
IF(VLOOKUP($A2647,'Student reference sheet'!$A$2:$V$2329,11,FALSE) &lt;&gt; "",
IF(VLOOKUP($A2647,'Student reference sheet'!$A$2:$V$2329,11,FALSE) = "UNK", "Unknown", VLOOKUP(VALUE(VLOOKUP($A2647,'Student reference sheet'!$A$2:$V$2329,11,FALSE)),'Ethnicity Reference'!$A$2:$B$22,2,FALSE)),
IF(VLOOKUP($A2647,'Student reference sheet'!$A$2:$V$2329,9,FALSE) &lt;&gt; "", VLOOKUP(VALUE(VLOOKUP($A2647,'Student reference sheet'!$A$2:$V$2329,9,FALSE)),'Ethnicity Reference'!$A$2:$B$22,2,FALSE),"Unknown"))))</f>
        <v/>
      </c>
      <c r="U2647" s="35"/>
    </row>
    <row r="2648" spans="1:21" ht="15.75">
      <c r="A2648" s="47"/>
      <c r="B2648" s="33"/>
      <c r="C2648" s="39" t="str">
        <f>IF($A2648 &lt;&gt; "",VLOOKUP($A2648,'Student reference sheet'!$A$2:$V$2329, 3,FALSE), "")</f>
        <v/>
      </c>
      <c r="D2648" s="39" t="str">
        <f>IF($A2648 &lt;&gt; "",VLOOKUP($A2648,'Student reference sheet'!$A$2:$V$2329, 2,FALSE), "")</f>
        <v/>
      </c>
      <c r="E2648" s="35"/>
      <c r="F2648" s="34"/>
      <c r="G2648" s="40" t="str">
        <f t="shared" ca="1" si="126"/>
        <v/>
      </c>
      <c r="H2648" s="40" t="str">
        <f t="shared" ca="1" si="127"/>
        <v/>
      </c>
      <c r="I2648" s="36" t="str">
        <f>IF($A2648 = "", "",
IF(COUNTIF(MINIMUM_DAY_DATES[], Attendance!J2648) &gt; 0, VLOOKUP(Attendance!$G2648,MINIMUM_DAY_PERIOD_SCHEDULE[], 2,TRUE),
IF(COUNTIF(RALLY_DATES[], Attendance!J2648) &gt; 0, VLOOKUP(Attendance!$G2648,RALLY_PERIOD_SCHEDULE[], 2,TRUE),
IF(WEEKDAY(Attendance!$J2648) = 2,
       IF(COUNTIF(FINALS_WEEK_MONDAY_DATE[],Attendance!$J2648) &gt; 0, VLOOKUP(Attendance!$G2648,FINALS_WEEK_MONDAY_PERIOD_SCHEDULE[],2,TRUE),
       VLOOKUP(Attendance!$G2648,REGULAR_WEEK_SCHEDULE[],6,TRUE)),
IF(WEEKDAY($J2648) = 3,
       IF(COUNTIF(FINALS_WEEK_TUESDAY_DATE[],Attendance!$J2648) &gt; 0, VLOOKUP(Attendance!$G2648,FINALS_WEEK_TUESDAY_PERIOD_SCHEDULE[],2,TRUE),
       VLOOKUP(Attendance!$G2648,REGULAR_WEEK_SCHEDULE[[Tuesday]:[Period]],5,TRUE)),
IF(WEEKDAY(Attendance!$J2648) = 4,
        IF(COUNTIF(BLOCK_WEDNESDAY_DATES[],Attendance!$J2648) &gt; 0, VLOOKUP(Attendance!$G2648,BLOCK_WEDNESDAY_PERIOD_SCHEDULE[],2,TRUE),
        IF(COUNTIF(FINALS_WEEK_WEDNESDAY_DATE[],Attendance!$J2648) &gt; 0, VLOOKUP(Attendance!$G2648,FINALS_WEEK_WEDNESDAY_PERIOD_SCHEDULE[],2,TRUE),
       VLOOKUP(Attendance!$G2648,REGULAR_WEEK_SCHEDULE[[Wednesday]:[Period]],4,TRUE))),
IF(WEEKDAY($J2648) = 5,
       IF(COUNTIF(BLOCK_THURSDAY_DATES[],Attendance!$J2648) &gt; 0, VLOOKUP(Attendance!$G2648,BLOCK_THURSDAY_PERIOD_SCHEDULE[],2,TRUE),
       IF(COUNTIF(FINALS_WEEK_THURSDAY_DATE[],Attendance!$J2648) &gt; 0, VLOOKUP(Attendance!$G2648,FINALS_WEEK_THURSDAY_PERIOD_SCHEDULE[],2,TRUE),
       VLOOKUP(Attendance!$G2648,REGULAR_WEEK_SCHEDULE[[Thursday]:[Period]],3,TRUE))),
IF(WEEKDAY(Attendance!$J2648) = 6,
       IF(COUNTIF(FINALS_WEEK_FRIDAY_DATE[],Attendance!$J2648) &gt; 0, VLOOKUP(Attendance!$G2648,FINALS_WEEK_FRIDAY_PERIOD_SCHEDULE[],2,TRUE),
       VLOOKUP(Attendance!$G2648,REGULAR_WEEK_SCHEDULE[[Friday]:[Period]],2,TRUE))))))))))</f>
        <v/>
      </c>
      <c r="J2648" s="41" t="str">
        <f t="shared" ca="1" si="128"/>
        <v/>
      </c>
      <c r="K2648" s="41" t="str">
        <f>IF($A2648 &lt;&gt; "",VLOOKUP($A2648,'Student reference sheet'!$A$2:$V$2329, 7,FALSE), "")</f>
        <v/>
      </c>
      <c r="L2648" s="30" t="str">
        <f>IF($A2648 ="", "", VLOOKUP($A2648, 'Student reference sheet'!$A$2:$Z$2603,23,FALSE))</f>
        <v/>
      </c>
      <c r="M2648" s="30" t="str">
        <f>IF($A2648 ="", "", VLOOKUP($A2648, 'Student reference sheet'!$A$2:$Z$2603,24,FALSE))</f>
        <v/>
      </c>
      <c r="N2648" s="30" t="str">
        <f>IF($A2648 ="", "", VLOOKUP($A2648, 'Student reference sheet'!$A$2:$Z$2603,26,FALSE))</f>
        <v/>
      </c>
      <c r="O2648" s="30" t="str">
        <f>IF($A2648 ="", "", VLOOKUP($A2648, 'Student reference sheet'!$A$2:$Z$2603,25,FALSE))</f>
        <v/>
      </c>
      <c r="P2648" s="39" t="str">
        <f>IF($A2648 = "", "", IF(OR(VLOOKUP($A2648,'Student reference sheet'!$A$2:$V$2400,8,FALSE) = "R",  VLOOKUP($A2648,'Student reference sheet'!$A$2:$V$2400,8,FALSE) = "L"), "X", ""))</f>
        <v/>
      </c>
      <c r="Q2648" s="39" t="str">
        <f>IF($A2648 ="", "", VLOOKUP($A2648, 'Student reference sheet'!$A$2:$V$2603,22,FALSE))</f>
        <v/>
      </c>
      <c r="R2648" s="39" t="str">
        <f>IF($A2648 &lt;&gt; "",VLOOKUP($A2648,'Student reference sheet'!$A$2:$V$2329, 5,FALSE), "")</f>
        <v/>
      </c>
      <c r="S2648" s="39" t="str">
        <f>IF($A2648 &lt;&gt; "",VLOOKUP($A2648,'Student reference sheet'!$A$2:$V$2329, 6,FALSE), "")</f>
        <v/>
      </c>
      <c r="T2648" s="30" t="str">
        <f>IF($A2648 = "","",
IF(VLOOKUP($A2648,'Student reference sheet'!$A$2:$V$2329, 10,FALSE) = "Y", "Hispanic",
IF(VLOOKUP($A2648,'Student reference sheet'!$A$2:$V$2329,11,FALSE) &lt;&gt; "",
IF(VLOOKUP($A2648,'Student reference sheet'!$A$2:$V$2329,11,FALSE) = "UNK", "Unknown", VLOOKUP(VALUE(VLOOKUP($A2648,'Student reference sheet'!$A$2:$V$2329,11,FALSE)),'Ethnicity Reference'!$A$2:$B$22,2,FALSE)),
IF(VLOOKUP($A2648,'Student reference sheet'!$A$2:$V$2329,9,FALSE) &lt;&gt; "", VLOOKUP(VALUE(VLOOKUP($A2648,'Student reference sheet'!$A$2:$V$2329,9,FALSE)),'Ethnicity Reference'!$A$2:$B$22,2,FALSE),"Unknown"))))</f>
        <v/>
      </c>
      <c r="U2648" s="35"/>
    </row>
    <row r="2649" spans="1:21" ht="15.75">
      <c r="A2649" s="47"/>
      <c r="B2649" s="33"/>
      <c r="C2649" s="39" t="str">
        <f>IF($A2649 &lt;&gt; "",VLOOKUP($A2649,'Student reference sheet'!$A$2:$V$2329, 3,FALSE), "")</f>
        <v/>
      </c>
      <c r="D2649" s="39" t="str">
        <f>IF($A2649 &lt;&gt; "",VLOOKUP($A2649,'Student reference sheet'!$A$2:$V$2329, 2,FALSE), "")</f>
        <v/>
      </c>
      <c r="E2649" s="35"/>
      <c r="F2649" s="34"/>
      <c r="G2649" s="40" t="str">
        <f t="shared" ca="1" si="126"/>
        <v/>
      </c>
      <c r="H2649" s="40" t="str">
        <f t="shared" ca="1" si="127"/>
        <v/>
      </c>
      <c r="I2649" s="36" t="str">
        <f>IF($A2649 = "", "",
IF(COUNTIF(MINIMUM_DAY_DATES[], Attendance!J2649) &gt; 0, VLOOKUP(Attendance!$G2649,MINIMUM_DAY_PERIOD_SCHEDULE[], 2,TRUE),
IF(COUNTIF(RALLY_DATES[], Attendance!J2649) &gt; 0, VLOOKUP(Attendance!$G2649,RALLY_PERIOD_SCHEDULE[], 2,TRUE),
IF(WEEKDAY(Attendance!$J2649) = 2,
       IF(COUNTIF(FINALS_WEEK_MONDAY_DATE[],Attendance!$J2649) &gt; 0, VLOOKUP(Attendance!$G2649,FINALS_WEEK_MONDAY_PERIOD_SCHEDULE[],2,TRUE),
       VLOOKUP(Attendance!$G2649,REGULAR_WEEK_SCHEDULE[],6,TRUE)),
IF(WEEKDAY($J2649) = 3,
       IF(COUNTIF(FINALS_WEEK_TUESDAY_DATE[],Attendance!$J2649) &gt; 0, VLOOKUP(Attendance!$G2649,FINALS_WEEK_TUESDAY_PERIOD_SCHEDULE[],2,TRUE),
       VLOOKUP(Attendance!$G2649,REGULAR_WEEK_SCHEDULE[[Tuesday]:[Period]],5,TRUE)),
IF(WEEKDAY(Attendance!$J2649) = 4,
        IF(COUNTIF(BLOCK_WEDNESDAY_DATES[],Attendance!$J2649) &gt; 0, VLOOKUP(Attendance!$G2649,BLOCK_WEDNESDAY_PERIOD_SCHEDULE[],2,TRUE),
        IF(COUNTIF(FINALS_WEEK_WEDNESDAY_DATE[],Attendance!$J2649) &gt; 0, VLOOKUP(Attendance!$G2649,FINALS_WEEK_WEDNESDAY_PERIOD_SCHEDULE[],2,TRUE),
       VLOOKUP(Attendance!$G2649,REGULAR_WEEK_SCHEDULE[[Wednesday]:[Period]],4,TRUE))),
IF(WEEKDAY($J2649) = 5,
       IF(COUNTIF(BLOCK_THURSDAY_DATES[],Attendance!$J2649) &gt; 0, VLOOKUP(Attendance!$G2649,BLOCK_THURSDAY_PERIOD_SCHEDULE[],2,TRUE),
       IF(COUNTIF(FINALS_WEEK_THURSDAY_DATE[],Attendance!$J2649) &gt; 0, VLOOKUP(Attendance!$G2649,FINALS_WEEK_THURSDAY_PERIOD_SCHEDULE[],2,TRUE),
       VLOOKUP(Attendance!$G2649,REGULAR_WEEK_SCHEDULE[[Thursday]:[Period]],3,TRUE))),
IF(WEEKDAY(Attendance!$J2649) = 6,
       IF(COUNTIF(FINALS_WEEK_FRIDAY_DATE[],Attendance!$J2649) &gt; 0, VLOOKUP(Attendance!$G2649,FINALS_WEEK_FRIDAY_PERIOD_SCHEDULE[],2,TRUE),
       VLOOKUP(Attendance!$G2649,REGULAR_WEEK_SCHEDULE[[Friday]:[Period]],2,TRUE))))))))))</f>
        <v/>
      </c>
      <c r="J2649" s="41" t="str">
        <f t="shared" ca="1" si="128"/>
        <v/>
      </c>
      <c r="K2649" s="41" t="str">
        <f>IF($A2649 &lt;&gt; "",VLOOKUP($A2649,'Student reference sheet'!$A$2:$V$2329, 7,FALSE), "")</f>
        <v/>
      </c>
      <c r="L2649" s="30" t="str">
        <f>IF($A2649 ="", "", VLOOKUP($A2649, 'Student reference sheet'!$A$2:$Z$2603,23,FALSE))</f>
        <v/>
      </c>
      <c r="M2649" s="30" t="str">
        <f>IF($A2649 ="", "", VLOOKUP($A2649, 'Student reference sheet'!$A$2:$Z$2603,24,FALSE))</f>
        <v/>
      </c>
      <c r="N2649" s="30" t="str">
        <f>IF($A2649 ="", "", VLOOKUP($A2649, 'Student reference sheet'!$A$2:$Z$2603,26,FALSE))</f>
        <v/>
      </c>
      <c r="O2649" s="30" t="str">
        <f>IF($A2649 ="", "", VLOOKUP($A2649, 'Student reference sheet'!$A$2:$Z$2603,25,FALSE))</f>
        <v/>
      </c>
      <c r="P2649" s="39" t="str">
        <f>IF($A2649 = "", "", IF(OR(VLOOKUP($A2649,'Student reference sheet'!$A$2:$V$2400,8,FALSE) = "R",  VLOOKUP($A2649,'Student reference sheet'!$A$2:$V$2400,8,FALSE) = "L"), "X", ""))</f>
        <v/>
      </c>
      <c r="Q2649" s="39" t="str">
        <f>IF($A2649 ="", "", VLOOKUP($A2649, 'Student reference sheet'!$A$2:$V$2603,22,FALSE))</f>
        <v/>
      </c>
      <c r="R2649" s="39" t="str">
        <f>IF($A2649 &lt;&gt; "",VLOOKUP($A2649,'Student reference sheet'!$A$2:$V$2329, 5,FALSE), "")</f>
        <v/>
      </c>
      <c r="S2649" s="39" t="str">
        <f>IF($A2649 &lt;&gt; "",VLOOKUP($A2649,'Student reference sheet'!$A$2:$V$2329, 6,FALSE), "")</f>
        <v/>
      </c>
      <c r="T2649" s="30" t="str">
        <f>IF($A2649 = "","",
IF(VLOOKUP($A2649,'Student reference sheet'!$A$2:$V$2329, 10,FALSE) = "Y", "Hispanic",
IF(VLOOKUP($A2649,'Student reference sheet'!$A$2:$V$2329,11,FALSE) &lt;&gt; "",
IF(VLOOKUP($A2649,'Student reference sheet'!$A$2:$V$2329,11,FALSE) = "UNK", "Unknown", VLOOKUP(VALUE(VLOOKUP($A2649,'Student reference sheet'!$A$2:$V$2329,11,FALSE)),'Ethnicity Reference'!$A$2:$B$22,2,FALSE)),
IF(VLOOKUP($A2649,'Student reference sheet'!$A$2:$V$2329,9,FALSE) &lt;&gt; "", VLOOKUP(VALUE(VLOOKUP($A2649,'Student reference sheet'!$A$2:$V$2329,9,FALSE)),'Ethnicity Reference'!$A$2:$B$22,2,FALSE),"Unknown"))))</f>
        <v/>
      </c>
      <c r="U2649" s="35"/>
    </row>
    <row r="2650" spans="1:21" ht="15.75">
      <c r="A2650" s="47"/>
      <c r="B2650" s="33"/>
      <c r="C2650" s="39" t="str">
        <f>IF($A2650 &lt;&gt; "",VLOOKUP($A2650,'Student reference sheet'!$A$2:$V$2329, 3,FALSE), "")</f>
        <v/>
      </c>
      <c r="D2650" s="39" t="str">
        <f>IF($A2650 &lt;&gt; "",VLOOKUP($A2650,'Student reference sheet'!$A$2:$V$2329, 2,FALSE), "")</f>
        <v/>
      </c>
      <c r="E2650" s="35"/>
      <c r="F2650" s="34"/>
      <c r="G2650" s="40" t="str">
        <f t="shared" ca="1" si="126"/>
        <v/>
      </c>
      <c r="H2650" s="40" t="str">
        <f t="shared" ca="1" si="127"/>
        <v/>
      </c>
      <c r="I2650" s="36" t="str">
        <f>IF($A2650 = "", "",
IF(COUNTIF(MINIMUM_DAY_DATES[], Attendance!J2650) &gt; 0, VLOOKUP(Attendance!$G2650,MINIMUM_DAY_PERIOD_SCHEDULE[], 2,TRUE),
IF(COUNTIF(RALLY_DATES[], Attendance!J2650) &gt; 0, VLOOKUP(Attendance!$G2650,RALLY_PERIOD_SCHEDULE[], 2,TRUE),
IF(WEEKDAY(Attendance!$J2650) = 2,
       IF(COUNTIF(FINALS_WEEK_MONDAY_DATE[],Attendance!$J2650) &gt; 0, VLOOKUP(Attendance!$G2650,FINALS_WEEK_MONDAY_PERIOD_SCHEDULE[],2,TRUE),
       VLOOKUP(Attendance!$G2650,REGULAR_WEEK_SCHEDULE[],6,TRUE)),
IF(WEEKDAY($J2650) = 3,
       IF(COUNTIF(FINALS_WEEK_TUESDAY_DATE[],Attendance!$J2650) &gt; 0, VLOOKUP(Attendance!$G2650,FINALS_WEEK_TUESDAY_PERIOD_SCHEDULE[],2,TRUE),
       VLOOKUP(Attendance!$G2650,REGULAR_WEEK_SCHEDULE[[Tuesday]:[Period]],5,TRUE)),
IF(WEEKDAY(Attendance!$J2650) = 4,
        IF(COUNTIF(BLOCK_WEDNESDAY_DATES[],Attendance!$J2650) &gt; 0, VLOOKUP(Attendance!$G2650,BLOCK_WEDNESDAY_PERIOD_SCHEDULE[],2,TRUE),
        IF(COUNTIF(FINALS_WEEK_WEDNESDAY_DATE[],Attendance!$J2650) &gt; 0, VLOOKUP(Attendance!$G2650,FINALS_WEEK_WEDNESDAY_PERIOD_SCHEDULE[],2,TRUE),
       VLOOKUP(Attendance!$G2650,REGULAR_WEEK_SCHEDULE[[Wednesday]:[Period]],4,TRUE))),
IF(WEEKDAY($J2650) = 5,
       IF(COUNTIF(BLOCK_THURSDAY_DATES[],Attendance!$J2650) &gt; 0, VLOOKUP(Attendance!$G2650,BLOCK_THURSDAY_PERIOD_SCHEDULE[],2,TRUE),
       IF(COUNTIF(FINALS_WEEK_THURSDAY_DATE[],Attendance!$J2650) &gt; 0, VLOOKUP(Attendance!$G2650,FINALS_WEEK_THURSDAY_PERIOD_SCHEDULE[],2,TRUE),
       VLOOKUP(Attendance!$G2650,REGULAR_WEEK_SCHEDULE[[Thursday]:[Period]],3,TRUE))),
IF(WEEKDAY(Attendance!$J2650) = 6,
       IF(COUNTIF(FINALS_WEEK_FRIDAY_DATE[],Attendance!$J2650) &gt; 0, VLOOKUP(Attendance!$G2650,FINALS_WEEK_FRIDAY_PERIOD_SCHEDULE[],2,TRUE),
       VLOOKUP(Attendance!$G2650,REGULAR_WEEK_SCHEDULE[[Friday]:[Period]],2,TRUE))))))))))</f>
        <v/>
      </c>
      <c r="J2650" s="41" t="str">
        <f t="shared" ca="1" si="128"/>
        <v/>
      </c>
      <c r="K2650" s="41" t="str">
        <f>IF($A2650 &lt;&gt; "",VLOOKUP($A2650,'Student reference sheet'!$A$2:$V$2329, 7,FALSE), "")</f>
        <v/>
      </c>
      <c r="L2650" s="30" t="str">
        <f>IF($A2650 ="", "", VLOOKUP($A2650, 'Student reference sheet'!$A$2:$Z$2603,23,FALSE))</f>
        <v/>
      </c>
      <c r="M2650" s="30" t="str">
        <f>IF($A2650 ="", "", VLOOKUP($A2650, 'Student reference sheet'!$A$2:$Z$2603,24,FALSE))</f>
        <v/>
      </c>
      <c r="N2650" s="30" t="str">
        <f>IF($A2650 ="", "", VLOOKUP($A2650, 'Student reference sheet'!$A$2:$Z$2603,26,FALSE))</f>
        <v/>
      </c>
      <c r="O2650" s="30" t="str">
        <f>IF($A2650 ="", "", VLOOKUP($A2650, 'Student reference sheet'!$A$2:$Z$2603,25,FALSE))</f>
        <v/>
      </c>
      <c r="P2650" s="39" t="str">
        <f>IF($A2650 = "", "", IF(OR(VLOOKUP($A2650,'Student reference sheet'!$A$2:$V$2400,8,FALSE) = "R",  VLOOKUP($A2650,'Student reference sheet'!$A$2:$V$2400,8,FALSE) = "L"), "X", ""))</f>
        <v/>
      </c>
      <c r="Q2650" s="39" t="str">
        <f>IF($A2650 ="", "", VLOOKUP($A2650, 'Student reference sheet'!$A$2:$V$2603,22,FALSE))</f>
        <v/>
      </c>
      <c r="R2650" s="39" t="str">
        <f>IF($A2650 &lt;&gt; "",VLOOKUP($A2650,'Student reference sheet'!$A$2:$V$2329, 5,FALSE), "")</f>
        <v/>
      </c>
      <c r="S2650" s="39" t="str">
        <f>IF($A2650 &lt;&gt; "",VLOOKUP($A2650,'Student reference sheet'!$A$2:$V$2329, 6,FALSE), "")</f>
        <v/>
      </c>
      <c r="T2650" s="30" t="str">
        <f>IF($A2650 = "","",
IF(VLOOKUP($A2650,'Student reference sheet'!$A$2:$V$2329, 10,FALSE) = "Y", "Hispanic",
IF(VLOOKUP($A2650,'Student reference sheet'!$A$2:$V$2329,11,FALSE) &lt;&gt; "",
IF(VLOOKUP($A2650,'Student reference sheet'!$A$2:$V$2329,11,FALSE) = "UNK", "Unknown", VLOOKUP(VALUE(VLOOKUP($A2650,'Student reference sheet'!$A$2:$V$2329,11,FALSE)),'Ethnicity Reference'!$A$2:$B$22,2,FALSE)),
IF(VLOOKUP($A2650,'Student reference sheet'!$A$2:$V$2329,9,FALSE) &lt;&gt; "", VLOOKUP(VALUE(VLOOKUP($A2650,'Student reference sheet'!$A$2:$V$2329,9,FALSE)),'Ethnicity Reference'!$A$2:$B$22,2,FALSE),"Unknown"))))</f>
        <v/>
      </c>
      <c r="U2650" s="35"/>
    </row>
    <row r="2651" spans="1:21" ht="15.75">
      <c r="A2651" s="47"/>
      <c r="B2651" s="33"/>
      <c r="C2651" s="39" t="str">
        <f>IF($A2651 &lt;&gt; "",VLOOKUP($A2651,'Student reference sheet'!$A$2:$V$2329, 3,FALSE), "")</f>
        <v/>
      </c>
      <c r="D2651" s="39" t="str">
        <f>IF($A2651 &lt;&gt; "",VLOOKUP($A2651,'Student reference sheet'!$A$2:$V$2329, 2,FALSE), "")</f>
        <v/>
      </c>
      <c r="E2651" s="35"/>
      <c r="F2651" s="34"/>
      <c r="G2651" s="40" t="str">
        <f t="shared" ca="1" si="126"/>
        <v/>
      </c>
      <c r="H2651" s="40" t="str">
        <f t="shared" ca="1" si="127"/>
        <v/>
      </c>
      <c r="I2651" s="36" t="str">
        <f>IF($A2651 = "", "",
IF(COUNTIF(MINIMUM_DAY_DATES[], Attendance!J2651) &gt; 0, VLOOKUP(Attendance!$G2651,MINIMUM_DAY_PERIOD_SCHEDULE[], 2,TRUE),
IF(COUNTIF(RALLY_DATES[], Attendance!J2651) &gt; 0, VLOOKUP(Attendance!$G2651,RALLY_PERIOD_SCHEDULE[], 2,TRUE),
IF(WEEKDAY(Attendance!$J2651) = 2,
       IF(COUNTIF(FINALS_WEEK_MONDAY_DATE[],Attendance!$J2651) &gt; 0, VLOOKUP(Attendance!$G2651,FINALS_WEEK_MONDAY_PERIOD_SCHEDULE[],2,TRUE),
       VLOOKUP(Attendance!$G2651,REGULAR_WEEK_SCHEDULE[],6,TRUE)),
IF(WEEKDAY($J2651) = 3,
       IF(COUNTIF(FINALS_WEEK_TUESDAY_DATE[],Attendance!$J2651) &gt; 0, VLOOKUP(Attendance!$G2651,FINALS_WEEK_TUESDAY_PERIOD_SCHEDULE[],2,TRUE),
       VLOOKUP(Attendance!$G2651,REGULAR_WEEK_SCHEDULE[[Tuesday]:[Period]],5,TRUE)),
IF(WEEKDAY(Attendance!$J2651) = 4,
        IF(COUNTIF(BLOCK_WEDNESDAY_DATES[],Attendance!$J2651) &gt; 0, VLOOKUP(Attendance!$G2651,BLOCK_WEDNESDAY_PERIOD_SCHEDULE[],2,TRUE),
        IF(COUNTIF(FINALS_WEEK_WEDNESDAY_DATE[],Attendance!$J2651) &gt; 0, VLOOKUP(Attendance!$G2651,FINALS_WEEK_WEDNESDAY_PERIOD_SCHEDULE[],2,TRUE),
       VLOOKUP(Attendance!$G2651,REGULAR_WEEK_SCHEDULE[[Wednesday]:[Period]],4,TRUE))),
IF(WEEKDAY($J2651) = 5,
       IF(COUNTIF(BLOCK_THURSDAY_DATES[],Attendance!$J2651) &gt; 0, VLOOKUP(Attendance!$G2651,BLOCK_THURSDAY_PERIOD_SCHEDULE[],2,TRUE),
       IF(COUNTIF(FINALS_WEEK_THURSDAY_DATE[],Attendance!$J2651) &gt; 0, VLOOKUP(Attendance!$G2651,FINALS_WEEK_THURSDAY_PERIOD_SCHEDULE[],2,TRUE),
       VLOOKUP(Attendance!$G2651,REGULAR_WEEK_SCHEDULE[[Thursday]:[Period]],3,TRUE))),
IF(WEEKDAY(Attendance!$J2651) = 6,
       IF(COUNTIF(FINALS_WEEK_FRIDAY_DATE[],Attendance!$J2651) &gt; 0, VLOOKUP(Attendance!$G2651,FINALS_WEEK_FRIDAY_PERIOD_SCHEDULE[],2,TRUE),
       VLOOKUP(Attendance!$G2651,REGULAR_WEEK_SCHEDULE[[Friday]:[Period]],2,TRUE))))))))))</f>
        <v/>
      </c>
      <c r="J2651" s="41" t="str">
        <f t="shared" ca="1" si="128"/>
        <v/>
      </c>
      <c r="K2651" s="41" t="str">
        <f>IF($A2651 &lt;&gt; "",VLOOKUP($A2651,'Student reference sheet'!$A$2:$V$2329, 7,FALSE), "")</f>
        <v/>
      </c>
      <c r="L2651" s="30" t="str">
        <f>IF($A2651 ="", "", VLOOKUP($A2651, 'Student reference sheet'!$A$2:$Z$2603,23,FALSE))</f>
        <v/>
      </c>
      <c r="M2651" s="30" t="str">
        <f>IF($A2651 ="", "", VLOOKUP($A2651, 'Student reference sheet'!$A$2:$Z$2603,24,FALSE))</f>
        <v/>
      </c>
      <c r="N2651" s="30" t="str">
        <f>IF($A2651 ="", "", VLOOKUP($A2651, 'Student reference sheet'!$A$2:$Z$2603,26,FALSE))</f>
        <v/>
      </c>
      <c r="O2651" s="30" t="str">
        <f>IF($A2651 ="", "", VLOOKUP($A2651, 'Student reference sheet'!$A$2:$Z$2603,25,FALSE))</f>
        <v/>
      </c>
      <c r="P2651" s="39" t="str">
        <f>IF($A2651 = "", "", IF(OR(VLOOKUP($A2651,'Student reference sheet'!$A$2:$V$2400,8,FALSE) = "R",  VLOOKUP($A2651,'Student reference sheet'!$A$2:$V$2400,8,FALSE) = "L"), "X", ""))</f>
        <v/>
      </c>
      <c r="Q2651" s="39" t="str">
        <f>IF($A2651 ="", "", VLOOKUP($A2651, 'Student reference sheet'!$A$2:$V$2603,22,FALSE))</f>
        <v/>
      </c>
      <c r="R2651" s="39" t="str">
        <f>IF($A2651 &lt;&gt; "",VLOOKUP($A2651,'Student reference sheet'!$A$2:$V$2329, 5,FALSE), "")</f>
        <v/>
      </c>
      <c r="S2651" s="39" t="str">
        <f>IF($A2651 &lt;&gt; "",VLOOKUP($A2651,'Student reference sheet'!$A$2:$V$2329, 6,FALSE), "")</f>
        <v/>
      </c>
      <c r="T2651" s="30" t="str">
        <f>IF($A2651 = "","",
IF(VLOOKUP($A2651,'Student reference sheet'!$A$2:$V$2329, 10,FALSE) = "Y", "Hispanic",
IF(VLOOKUP($A2651,'Student reference sheet'!$A$2:$V$2329,11,FALSE) &lt;&gt; "",
IF(VLOOKUP($A2651,'Student reference sheet'!$A$2:$V$2329,11,FALSE) = "UNK", "Unknown", VLOOKUP(VALUE(VLOOKUP($A2651,'Student reference sheet'!$A$2:$V$2329,11,FALSE)),'Ethnicity Reference'!$A$2:$B$22,2,FALSE)),
IF(VLOOKUP($A2651,'Student reference sheet'!$A$2:$V$2329,9,FALSE) &lt;&gt; "", VLOOKUP(VALUE(VLOOKUP($A2651,'Student reference sheet'!$A$2:$V$2329,9,FALSE)),'Ethnicity Reference'!$A$2:$B$22,2,FALSE),"Unknown"))))</f>
        <v/>
      </c>
      <c r="U2651" s="35"/>
    </row>
    <row r="2652" spans="1:21" ht="15.75">
      <c r="A2652" s="47"/>
      <c r="B2652" s="33"/>
      <c r="C2652" s="39" t="str">
        <f>IF($A2652 &lt;&gt; "",VLOOKUP($A2652,'Student reference sheet'!$A$2:$V$2329, 3,FALSE), "")</f>
        <v/>
      </c>
      <c r="D2652" s="39" t="str">
        <f>IF($A2652 &lt;&gt; "",VLOOKUP($A2652,'Student reference sheet'!$A$2:$V$2329, 2,FALSE), "")</f>
        <v/>
      </c>
      <c r="E2652" s="35"/>
      <c r="F2652" s="34"/>
      <c r="G2652" s="40" t="str">
        <f t="shared" ca="1" si="126"/>
        <v/>
      </c>
      <c r="H2652" s="40" t="str">
        <f t="shared" ca="1" si="127"/>
        <v/>
      </c>
      <c r="I2652" s="36" t="str">
        <f>IF($A2652 = "", "",
IF(COUNTIF(MINIMUM_DAY_DATES[], Attendance!J2652) &gt; 0, VLOOKUP(Attendance!$G2652,MINIMUM_DAY_PERIOD_SCHEDULE[], 2,TRUE),
IF(COUNTIF(RALLY_DATES[], Attendance!J2652) &gt; 0, VLOOKUP(Attendance!$G2652,RALLY_PERIOD_SCHEDULE[], 2,TRUE),
IF(WEEKDAY(Attendance!$J2652) = 2,
       IF(COUNTIF(FINALS_WEEK_MONDAY_DATE[],Attendance!$J2652) &gt; 0, VLOOKUP(Attendance!$G2652,FINALS_WEEK_MONDAY_PERIOD_SCHEDULE[],2,TRUE),
       VLOOKUP(Attendance!$G2652,REGULAR_WEEK_SCHEDULE[],6,TRUE)),
IF(WEEKDAY($J2652) = 3,
       IF(COUNTIF(FINALS_WEEK_TUESDAY_DATE[],Attendance!$J2652) &gt; 0, VLOOKUP(Attendance!$G2652,FINALS_WEEK_TUESDAY_PERIOD_SCHEDULE[],2,TRUE),
       VLOOKUP(Attendance!$G2652,REGULAR_WEEK_SCHEDULE[[Tuesday]:[Period]],5,TRUE)),
IF(WEEKDAY(Attendance!$J2652) = 4,
        IF(COUNTIF(BLOCK_WEDNESDAY_DATES[],Attendance!$J2652) &gt; 0, VLOOKUP(Attendance!$G2652,BLOCK_WEDNESDAY_PERIOD_SCHEDULE[],2,TRUE),
        IF(COUNTIF(FINALS_WEEK_WEDNESDAY_DATE[],Attendance!$J2652) &gt; 0, VLOOKUP(Attendance!$G2652,FINALS_WEEK_WEDNESDAY_PERIOD_SCHEDULE[],2,TRUE),
       VLOOKUP(Attendance!$G2652,REGULAR_WEEK_SCHEDULE[[Wednesday]:[Period]],4,TRUE))),
IF(WEEKDAY($J2652) = 5,
       IF(COUNTIF(BLOCK_THURSDAY_DATES[],Attendance!$J2652) &gt; 0, VLOOKUP(Attendance!$G2652,BLOCK_THURSDAY_PERIOD_SCHEDULE[],2,TRUE),
       IF(COUNTIF(FINALS_WEEK_THURSDAY_DATE[],Attendance!$J2652) &gt; 0, VLOOKUP(Attendance!$G2652,FINALS_WEEK_THURSDAY_PERIOD_SCHEDULE[],2,TRUE),
       VLOOKUP(Attendance!$G2652,REGULAR_WEEK_SCHEDULE[[Thursday]:[Period]],3,TRUE))),
IF(WEEKDAY(Attendance!$J2652) = 6,
       IF(COUNTIF(FINALS_WEEK_FRIDAY_DATE[],Attendance!$J2652) &gt; 0, VLOOKUP(Attendance!$G2652,FINALS_WEEK_FRIDAY_PERIOD_SCHEDULE[],2,TRUE),
       VLOOKUP(Attendance!$G2652,REGULAR_WEEK_SCHEDULE[[Friday]:[Period]],2,TRUE))))))))))</f>
        <v/>
      </c>
      <c r="J2652" s="41" t="str">
        <f t="shared" ca="1" si="128"/>
        <v/>
      </c>
      <c r="K2652" s="41" t="str">
        <f>IF($A2652 &lt;&gt; "",VLOOKUP($A2652,'Student reference sheet'!$A$2:$V$2329, 7,FALSE), "")</f>
        <v/>
      </c>
      <c r="L2652" s="30" t="str">
        <f>IF($A2652 ="", "", VLOOKUP($A2652, 'Student reference sheet'!$A$2:$Z$2603,23,FALSE))</f>
        <v/>
      </c>
      <c r="M2652" s="30" t="str">
        <f>IF($A2652 ="", "", VLOOKUP($A2652, 'Student reference sheet'!$A$2:$Z$2603,24,FALSE))</f>
        <v/>
      </c>
      <c r="N2652" s="30" t="str">
        <f>IF($A2652 ="", "", VLOOKUP($A2652, 'Student reference sheet'!$A$2:$Z$2603,26,FALSE))</f>
        <v/>
      </c>
      <c r="O2652" s="30" t="str">
        <f>IF($A2652 ="", "", VLOOKUP($A2652, 'Student reference sheet'!$A$2:$Z$2603,25,FALSE))</f>
        <v/>
      </c>
      <c r="P2652" s="39" t="str">
        <f>IF($A2652 = "", "", IF(OR(VLOOKUP($A2652,'Student reference sheet'!$A$2:$V$2400,8,FALSE) = "R",  VLOOKUP($A2652,'Student reference sheet'!$A$2:$V$2400,8,FALSE) = "L"), "X", ""))</f>
        <v/>
      </c>
      <c r="Q2652" s="39" t="str">
        <f>IF($A2652 ="", "", VLOOKUP($A2652, 'Student reference sheet'!$A$2:$V$2603,22,FALSE))</f>
        <v/>
      </c>
      <c r="R2652" s="39" t="str">
        <f>IF($A2652 &lt;&gt; "",VLOOKUP($A2652,'Student reference sheet'!$A$2:$V$2329, 5,FALSE), "")</f>
        <v/>
      </c>
      <c r="S2652" s="39" t="str">
        <f>IF($A2652 &lt;&gt; "",VLOOKUP($A2652,'Student reference sheet'!$A$2:$V$2329, 6,FALSE), "")</f>
        <v/>
      </c>
      <c r="T2652" s="30" t="str">
        <f>IF($A2652 = "","",
IF(VLOOKUP($A2652,'Student reference sheet'!$A$2:$V$2329, 10,FALSE) = "Y", "Hispanic",
IF(VLOOKUP($A2652,'Student reference sheet'!$A$2:$V$2329,11,FALSE) &lt;&gt; "",
IF(VLOOKUP($A2652,'Student reference sheet'!$A$2:$V$2329,11,FALSE) = "UNK", "Unknown", VLOOKUP(VALUE(VLOOKUP($A2652,'Student reference sheet'!$A$2:$V$2329,11,FALSE)),'Ethnicity Reference'!$A$2:$B$22,2,FALSE)),
IF(VLOOKUP($A2652,'Student reference sheet'!$A$2:$V$2329,9,FALSE) &lt;&gt; "", VLOOKUP(VALUE(VLOOKUP($A2652,'Student reference sheet'!$A$2:$V$2329,9,FALSE)),'Ethnicity Reference'!$A$2:$B$22,2,FALSE),"Unknown"))))</f>
        <v/>
      </c>
      <c r="U2652" s="35"/>
    </row>
    <row r="2653" spans="1:21" ht="15.75">
      <c r="A2653" s="47"/>
      <c r="B2653" s="33"/>
      <c r="C2653" s="39" t="str">
        <f>IF($A2653 &lt;&gt; "",VLOOKUP($A2653,'Student reference sheet'!$A$2:$V$2329, 3,FALSE), "")</f>
        <v/>
      </c>
      <c r="D2653" s="39" t="str">
        <f>IF($A2653 &lt;&gt; "",VLOOKUP($A2653,'Student reference sheet'!$A$2:$V$2329, 2,FALSE), "")</f>
        <v/>
      </c>
      <c r="E2653" s="35"/>
      <c r="F2653" s="34"/>
      <c r="G2653" s="40" t="str">
        <f t="shared" ca="1" si="126"/>
        <v/>
      </c>
      <c r="H2653" s="40" t="str">
        <f t="shared" ca="1" si="127"/>
        <v/>
      </c>
      <c r="I2653" s="36" t="str">
        <f>IF($A2653 = "", "",
IF(COUNTIF(MINIMUM_DAY_DATES[], Attendance!J2653) &gt; 0, VLOOKUP(Attendance!$G2653,MINIMUM_DAY_PERIOD_SCHEDULE[], 2,TRUE),
IF(COUNTIF(RALLY_DATES[], Attendance!J2653) &gt; 0, VLOOKUP(Attendance!$G2653,RALLY_PERIOD_SCHEDULE[], 2,TRUE),
IF(WEEKDAY(Attendance!$J2653) = 2,
       IF(COUNTIF(FINALS_WEEK_MONDAY_DATE[],Attendance!$J2653) &gt; 0, VLOOKUP(Attendance!$G2653,FINALS_WEEK_MONDAY_PERIOD_SCHEDULE[],2,TRUE),
       VLOOKUP(Attendance!$G2653,REGULAR_WEEK_SCHEDULE[],6,TRUE)),
IF(WEEKDAY($J2653) = 3,
       IF(COUNTIF(FINALS_WEEK_TUESDAY_DATE[],Attendance!$J2653) &gt; 0, VLOOKUP(Attendance!$G2653,FINALS_WEEK_TUESDAY_PERIOD_SCHEDULE[],2,TRUE),
       VLOOKUP(Attendance!$G2653,REGULAR_WEEK_SCHEDULE[[Tuesday]:[Period]],5,TRUE)),
IF(WEEKDAY(Attendance!$J2653) = 4,
        IF(COUNTIF(BLOCK_WEDNESDAY_DATES[],Attendance!$J2653) &gt; 0, VLOOKUP(Attendance!$G2653,BLOCK_WEDNESDAY_PERIOD_SCHEDULE[],2,TRUE),
        IF(COUNTIF(FINALS_WEEK_WEDNESDAY_DATE[],Attendance!$J2653) &gt; 0, VLOOKUP(Attendance!$G2653,FINALS_WEEK_WEDNESDAY_PERIOD_SCHEDULE[],2,TRUE),
       VLOOKUP(Attendance!$G2653,REGULAR_WEEK_SCHEDULE[[Wednesday]:[Period]],4,TRUE))),
IF(WEEKDAY($J2653) = 5,
       IF(COUNTIF(BLOCK_THURSDAY_DATES[],Attendance!$J2653) &gt; 0, VLOOKUP(Attendance!$G2653,BLOCK_THURSDAY_PERIOD_SCHEDULE[],2,TRUE),
       IF(COUNTIF(FINALS_WEEK_THURSDAY_DATE[],Attendance!$J2653) &gt; 0, VLOOKUP(Attendance!$G2653,FINALS_WEEK_THURSDAY_PERIOD_SCHEDULE[],2,TRUE),
       VLOOKUP(Attendance!$G2653,REGULAR_WEEK_SCHEDULE[[Thursday]:[Period]],3,TRUE))),
IF(WEEKDAY(Attendance!$J2653) = 6,
       IF(COUNTIF(FINALS_WEEK_FRIDAY_DATE[],Attendance!$J2653) &gt; 0, VLOOKUP(Attendance!$G2653,FINALS_WEEK_FRIDAY_PERIOD_SCHEDULE[],2,TRUE),
       VLOOKUP(Attendance!$G2653,REGULAR_WEEK_SCHEDULE[[Friday]:[Period]],2,TRUE))))))))))</f>
        <v/>
      </c>
      <c r="J2653" s="41" t="str">
        <f t="shared" ca="1" si="128"/>
        <v/>
      </c>
      <c r="K2653" s="41" t="str">
        <f>IF($A2653 &lt;&gt; "",VLOOKUP($A2653,'Student reference sheet'!$A$2:$V$2329, 7,FALSE), "")</f>
        <v/>
      </c>
      <c r="L2653" s="30" t="str">
        <f>IF($A2653 ="", "", VLOOKUP($A2653, 'Student reference sheet'!$A$2:$Z$2603,23,FALSE))</f>
        <v/>
      </c>
      <c r="M2653" s="30" t="str">
        <f>IF($A2653 ="", "", VLOOKUP($A2653, 'Student reference sheet'!$A$2:$Z$2603,24,FALSE))</f>
        <v/>
      </c>
      <c r="N2653" s="30" t="str">
        <f>IF($A2653 ="", "", VLOOKUP($A2653, 'Student reference sheet'!$A$2:$Z$2603,26,FALSE))</f>
        <v/>
      </c>
      <c r="O2653" s="30" t="str">
        <f>IF($A2653 ="", "", VLOOKUP($A2653, 'Student reference sheet'!$A$2:$Z$2603,25,FALSE))</f>
        <v/>
      </c>
      <c r="P2653" s="39" t="str">
        <f>IF($A2653 = "", "", IF(OR(VLOOKUP($A2653,'Student reference sheet'!$A$2:$V$2400,8,FALSE) = "R",  VLOOKUP($A2653,'Student reference sheet'!$A$2:$V$2400,8,FALSE) = "L"), "X", ""))</f>
        <v/>
      </c>
      <c r="Q2653" s="39" t="str">
        <f>IF($A2653 ="", "", VLOOKUP($A2653, 'Student reference sheet'!$A$2:$V$2603,22,FALSE))</f>
        <v/>
      </c>
      <c r="R2653" s="39" t="str">
        <f>IF($A2653 &lt;&gt; "",VLOOKUP($A2653,'Student reference sheet'!$A$2:$V$2329, 5,FALSE), "")</f>
        <v/>
      </c>
      <c r="S2653" s="39" t="str">
        <f>IF($A2653 &lt;&gt; "",VLOOKUP($A2653,'Student reference sheet'!$A$2:$V$2329, 6,FALSE), "")</f>
        <v/>
      </c>
      <c r="T2653" s="30" t="str">
        <f>IF($A2653 = "","",
IF(VLOOKUP($A2653,'Student reference sheet'!$A$2:$V$2329, 10,FALSE) = "Y", "Hispanic",
IF(VLOOKUP($A2653,'Student reference sheet'!$A$2:$V$2329,11,FALSE) &lt;&gt; "",
IF(VLOOKUP($A2653,'Student reference sheet'!$A$2:$V$2329,11,FALSE) = "UNK", "Unknown", VLOOKUP(VALUE(VLOOKUP($A2653,'Student reference sheet'!$A$2:$V$2329,11,FALSE)),'Ethnicity Reference'!$A$2:$B$22,2,FALSE)),
IF(VLOOKUP($A2653,'Student reference sheet'!$A$2:$V$2329,9,FALSE) &lt;&gt; "", VLOOKUP(VALUE(VLOOKUP($A2653,'Student reference sheet'!$A$2:$V$2329,9,FALSE)),'Ethnicity Reference'!$A$2:$B$22,2,FALSE),"Unknown"))))</f>
        <v/>
      </c>
      <c r="U2653" s="35"/>
    </row>
    <row r="2654" spans="1:21" ht="15.75">
      <c r="A2654" s="47"/>
      <c r="B2654" s="33"/>
      <c r="C2654" s="39" t="str">
        <f>IF($A2654 &lt;&gt; "",VLOOKUP($A2654,'Student reference sheet'!$A$2:$V$2329, 3,FALSE), "")</f>
        <v/>
      </c>
      <c r="D2654" s="39" t="str">
        <f>IF($A2654 &lt;&gt; "",VLOOKUP($A2654,'Student reference sheet'!$A$2:$V$2329, 2,FALSE), "")</f>
        <v/>
      </c>
      <c r="E2654" s="35"/>
      <c r="F2654" s="34"/>
      <c r="G2654" s="40" t="str">
        <f t="shared" ca="1" si="126"/>
        <v/>
      </c>
      <c r="H2654" s="40" t="str">
        <f t="shared" ca="1" si="127"/>
        <v/>
      </c>
      <c r="I2654" s="36" t="str">
        <f>IF($A2654 = "", "",
IF(COUNTIF(MINIMUM_DAY_DATES[], Attendance!J2654) &gt; 0, VLOOKUP(Attendance!$G2654,MINIMUM_DAY_PERIOD_SCHEDULE[], 2,TRUE),
IF(COUNTIF(RALLY_DATES[], Attendance!J2654) &gt; 0, VLOOKUP(Attendance!$G2654,RALLY_PERIOD_SCHEDULE[], 2,TRUE),
IF(WEEKDAY(Attendance!$J2654) = 2,
       IF(COUNTIF(FINALS_WEEK_MONDAY_DATE[],Attendance!$J2654) &gt; 0, VLOOKUP(Attendance!$G2654,FINALS_WEEK_MONDAY_PERIOD_SCHEDULE[],2,TRUE),
       VLOOKUP(Attendance!$G2654,REGULAR_WEEK_SCHEDULE[],6,TRUE)),
IF(WEEKDAY($J2654) = 3,
       IF(COUNTIF(FINALS_WEEK_TUESDAY_DATE[],Attendance!$J2654) &gt; 0, VLOOKUP(Attendance!$G2654,FINALS_WEEK_TUESDAY_PERIOD_SCHEDULE[],2,TRUE),
       VLOOKUP(Attendance!$G2654,REGULAR_WEEK_SCHEDULE[[Tuesday]:[Period]],5,TRUE)),
IF(WEEKDAY(Attendance!$J2654) = 4,
        IF(COUNTIF(BLOCK_WEDNESDAY_DATES[],Attendance!$J2654) &gt; 0, VLOOKUP(Attendance!$G2654,BLOCK_WEDNESDAY_PERIOD_SCHEDULE[],2,TRUE),
        IF(COUNTIF(FINALS_WEEK_WEDNESDAY_DATE[],Attendance!$J2654) &gt; 0, VLOOKUP(Attendance!$G2654,FINALS_WEEK_WEDNESDAY_PERIOD_SCHEDULE[],2,TRUE),
       VLOOKUP(Attendance!$G2654,REGULAR_WEEK_SCHEDULE[[Wednesday]:[Period]],4,TRUE))),
IF(WEEKDAY($J2654) = 5,
       IF(COUNTIF(BLOCK_THURSDAY_DATES[],Attendance!$J2654) &gt; 0, VLOOKUP(Attendance!$G2654,BLOCK_THURSDAY_PERIOD_SCHEDULE[],2,TRUE),
       IF(COUNTIF(FINALS_WEEK_THURSDAY_DATE[],Attendance!$J2654) &gt; 0, VLOOKUP(Attendance!$G2654,FINALS_WEEK_THURSDAY_PERIOD_SCHEDULE[],2,TRUE),
       VLOOKUP(Attendance!$G2654,REGULAR_WEEK_SCHEDULE[[Thursday]:[Period]],3,TRUE))),
IF(WEEKDAY(Attendance!$J2654) = 6,
       IF(COUNTIF(FINALS_WEEK_FRIDAY_DATE[],Attendance!$J2654) &gt; 0, VLOOKUP(Attendance!$G2654,FINALS_WEEK_FRIDAY_PERIOD_SCHEDULE[],2,TRUE),
       VLOOKUP(Attendance!$G2654,REGULAR_WEEK_SCHEDULE[[Friday]:[Period]],2,TRUE))))))))))</f>
        <v/>
      </c>
      <c r="J2654" s="41" t="str">
        <f t="shared" ca="1" si="128"/>
        <v/>
      </c>
      <c r="K2654" s="41" t="str">
        <f>IF($A2654 &lt;&gt; "",VLOOKUP($A2654,'Student reference sheet'!$A$2:$V$2329, 7,FALSE), "")</f>
        <v/>
      </c>
      <c r="L2654" s="30" t="str">
        <f>IF($A2654 ="", "", VLOOKUP($A2654, 'Student reference sheet'!$A$2:$Z$2603,23,FALSE))</f>
        <v/>
      </c>
      <c r="M2654" s="30" t="str">
        <f>IF($A2654 ="", "", VLOOKUP($A2654, 'Student reference sheet'!$A$2:$Z$2603,24,FALSE))</f>
        <v/>
      </c>
      <c r="N2654" s="30" t="str">
        <f>IF($A2654 ="", "", VLOOKUP($A2654, 'Student reference sheet'!$A$2:$Z$2603,26,FALSE))</f>
        <v/>
      </c>
      <c r="O2654" s="30" t="str">
        <f>IF($A2654 ="", "", VLOOKUP($A2654, 'Student reference sheet'!$A$2:$Z$2603,25,FALSE))</f>
        <v/>
      </c>
      <c r="P2654" s="39" t="str">
        <f>IF($A2654 = "", "", IF(OR(VLOOKUP($A2654,'Student reference sheet'!$A$2:$V$2400,8,FALSE) = "R",  VLOOKUP($A2654,'Student reference sheet'!$A$2:$V$2400,8,FALSE) = "L"), "X", ""))</f>
        <v/>
      </c>
      <c r="Q2654" s="39" t="str">
        <f>IF($A2654 ="", "", VLOOKUP($A2654, 'Student reference sheet'!$A$2:$V$2603,22,FALSE))</f>
        <v/>
      </c>
      <c r="R2654" s="39" t="str">
        <f>IF($A2654 &lt;&gt; "",VLOOKUP($A2654,'Student reference sheet'!$A$2:$V$2329, 5,FALSE), "")</f>
        <v/>
      </c>
      <c r="S2654" s="39" t="str">
        <f>IF($A2654 &lt;&gt; "",VLOOKUP($A2654,'Student reference sheet'!$A$2:$V$2329, 6,FALSE), "")</f>
        <v/>
      </c>
      <c r="T2654" s="30" t="str">
        <f>IF($A2654 = "","",
IF(VLOOKUP($A2654,'Student reference sheet'!$A$2:$V$2329, 10,FALSE) = "Y", "Hispanic",
IF(VLOOKUP($A2654,'Student reference sheet'!$A$2:$V$2329,11,FALSE) &lt;&gt; "",
IF(VLOOKUP($A2654,'Student reference sheet'!$A$2:$V$2329,11,FALSE) = "UNK", "Unknown", VLOOKUP(VALUE(VLOOKUP($A2654,'Student reference sheet'!$A$2:$V$2329,11,FALSE)),'Ethnicity Reference'!$A$2:$B$22,2,FALSE)),
IF(VLOOKUP($A2654,'Student reference sheet'!$A$2:$V$2329,9,FALSE) &lt;&gt; "", VLOOKUP(VALUE(VLOOKUP($A2654,'Student reference sheet'!$A$2:$V$2329,9,FALSE)),'Ethnicity Reference'!$A$2:$B$22,2,FALSE),"Unknown"))))</f>
        <v/>
      </c>
      <c r="U2654" s="35"/>
    </row>
    <row r="2655" spans="1:21" ht="15.75">
      <c r="A2655" s="47"/>
      <c r="B2655" s="33"/>
      <c r="C2655" s="39" t="str">
        <f>IF($A2655 &lt;&gt; "",VLOOKUP($A2655,'Student reference sheet'!$A$2:$V$2329, 3,FALSE), "")</f>
        <v/>
      </c>
      <c r="D2655" s="39" t="str">
        <f>IF($A2655 &lt;&gt; "",VLOOKUP($A2655,'Student reference sheet'!$A$2:$V$2329, 2,FALSE), "")</f>
        <v/>
      </c>
      <c r="E2655" s="35"/>
      <c r="F2655" s="34"/>
      <c r="G2655" s="40" t="str">
        <f t="shared" ca="1" si="126"/>
        <v/>
      </c>
      <c r="H2655" s="40" t="str">
        <f t="shared" ca="1" si="127"/>
        <v/>
      </c>
      <c r="I2655" s="36" t="str">
        <f>IF($A2655 = "", "",
IF(COUNTIF(MINIMUM_DAY_DATES[], Attendance!J2655) &gt; 0, VLOOKUP(Attendance!$G2655,MINIMUM_DAY_PERIOD_SCHEDULE[], 2,TRUE),
IF(COUNTIF(RALLY_DATES[], Attendance!J2655) &gt; 0, VLOOKUP(Attendance!$G2655,RALLY_PERIOD_SCHEDULE[], 2,TRUE),
IF(WEEKDAY(Attendance!$J2655) = 2,
       IF(COUNTIF(FINALS_WEEK_MONDAY_DATE[],Attendance!$J2655) &gt; 0, VLOOKUP(Attendance!$G2655,FINALS_WEEK_MONDAY_PERIOD_SCHEDULE[],2,TRUE),
       VLOOKUP(Attendance!$G2655,REGULAR_WEEK_SCHEDULE[],6,TRUE)),
IF(WEEKDAY($J2655) = 3,
       IF(COUNTIF(FINALS_WEEK_TUESDAY_DATE[],Attendance!$J2655) &gt; 0, VLOOKUP(Attendance!$G2655,FINALS_WEEK_TUESDAY_PERIOD_SCHEDULE[],2,TRUE),
       VLOOKUP(Attendance!$G2655,REGULAR_WEEK_SCHEDULE[[Tuesday]:[Period]],5,TRUE)),
IF(WEEKDAY(Attendance!$J2655) = 4,
        IF(COUNTIF(BLOCK_WEDNESDAY_DATES[],Attendance!$J2655) &gt; 0, VLOOKUP(Attendance!$G2655,BLOCK_WEDNESDAY_PERIOD_SCHEDULE[],2,TRUE),
        IF(COUNTIF(FINALS_WEEK_WEDNESDAY_DATE[],Attendance!$J2655) &gt; 0, VLOOKUP(Attendance!$G2655,FINALS_WEEK_WEDNESDAY_PERIOD_SCHEDULE[],2,TRUE),
       VLOOKUP(Attendance!$G2655,REGULAR_WEEK_SCHEDULE[[Wednesday]:[Period]],4,TRUE))),
IF(WEEKDAY($J2655) = 5,
       IF(COUNTIF(BLOCK_THURSDAY_DATES[],Attendance!$J2655) &gt; 0, VLOOKUP(Attendance!$G2655,BLOCK_THURSDAY_PERIOD_SCHEDULE[],2,TRUE),
       IF(COUNTIF(FINALS_WEEK_THURSDAY_DATE[],Attendance!$J2655) &gt; 0, VLOOKUP(Attendance!$G2655,FINALS_WEEK_THURSDAY_PERIOD_SCHEDULE[],2,TRUE),
       VLOOKUP(Attendance!$G2655,REGULAR_WEEK_SCHEDULE[[Thursday]:[Period]],3,TRUE))),
IF(WEEKDAY(Attendance!$J2655) = 6,
       IF(COUNTIF(FINALS_WEEK_FRIDAY_DATE[],Attendance!$J2655) &gt; 0, VLOOKUP(Attendance!$G2655,FINALS_WEEK_FRIDAY_PERIOD_SCHEDULE[],2,TRUE),
       VLOOKUP(Attendance!$G2655,REGULAR_WEEK_SCHEDULE[[Friday]:[Period]],2,TRUE))))))))))</f>
        <v/>
      </c>
      <c r="J2655" s="41" t="str">
        <f t="shared" ca="1" si="128"/>
        <v/>
      </c>
      <c r="K2655" s="41" t="str">
        <f>IF($A2655 &lt;&gt; "",VLOOKUP($A2655,'Student reference sheet'!$A$2:$V$2329, 7,FALSE), "")</f>
        <v/>
      </c>
      <c r="L2655" s="30" t="str">
        <f>IF($A2655 ="", "", VLOOKUP($A2655, 'Student reference sheet'!$A$2:$Z$2603,23,FALSE))</f>
        <v/>
      </c>
      <c r="M2655" s="30" t="str">
        <f>IF($A2655 ="", "", VLOOKUP($A2655, 'Student reference sheet'!$A$2:$Z$2603,24,FALSE))</f>
        <v/>
      </c>
      <c r="N2655" s="30" t="str">
        <f>IF($A2655 ="", "", VLOOKUP($A2655, 'Student reference sheet'!$A$2:$Z$2603,26,FALSE))</f>
        <v/>
      </c>
      <c r="O2655" s="30" t="str">
        <f>IF($A2655 ="", "", VLOOKUP($A2655, 'Student reference sheet'!$A$2:$Z$2603,25,FALSE))</f>
        <v/>
      </c>
      <c r="P2655" s="39" t="str">
        <f>IF($A2655 = "", "", IF(OR(VLOOKUP($A2655,'Student reference sheet'!$A$2:$V$2400,8,FALSE) = "R",  VLOOKUP($A2655,'Student reference sheet'!$A$2:$V$2400,8,FALSE) = "L"), "X", ""))</f>
        <v/>
      </c>
      <c r="Q2655" s="39" t="str">
        <f>IF($A2655 ="", "", VLOOKUP($A2655, 'Student reference sheet'!$A$2:$V$2603,22,FALSE))</f>
        <v/>
      </c>
      <c r="R2655" s="39" t="str">
        <f>IF($A2655 &lt;&gt; "",VLOOKUP($A2655,'Student reference sheet'!$A$2:$V$2329, 5,FALSE), "")</f>
        <v/>
      </c>
      <c r="S2655" s="39" t="str">
        <f>IF($A2655 &lt;&gt; "",VLOOKUP($A2655,'Student reference sheet'!$A$2:$V$2329, 6,FALSE), "")</f>
        <v/>
      </c>
      <c r="T2655" s="30" t="str">
        <f>IF($A2655 = "","",
IF(VLOOKUP($A2655,'Student reference sheet'!$A$2:$V$2329, 10,FALSE) = "Y", "Hispanic",
IF(VLOOKUP($A2655,'Student reference sheet'!$A$2:$V$2329,11,FALSE) &lt;&gt; "",
IF(VLOOKUP($A2655,'Student reference sheet'!$A$2:$V$2329,11,FALSE) = "UNK", "Unknown", VLOOKUP(VALUE(VLOOKUP($A2655,'Student reference sheet'!$A$2:$V$2329,11,FALSE)),'Ethnicity Reference'!$A$2:$B$22,2,FALSE)),
IF(VLOOKUP($A2655,'Student reference sheet'!$A$2:$V$2329,9,FALSE) &lt;&gt; "", VLOOKUP(VALUE(VLOOKUP($A2655,'Student reference sheet'!$A$2:$V$2329,9,FALSE)),'Ethnicity Reference'!$A$2:$B$22,2,FALSE),"Unknown"))))</f>
        <v/>
      </c>
      <c r="U2655" s="35"/>
    </row>
    <row r="2656" spans="1:21" ht="15.75">
      <c r="A2656" s="47"/>
      <c r="B2656" s="33"/>
      <c r="C2656" s="39" t="str">
        <f>IF($A2656 &lt;&gt; "",VLOOKUP($A2656,'Student reference sheet'!$A$2:$V$2329, 3,FALSE), "")</f>
        <v/>
      </c>
      <c r="D2656" s="39" t="str">
        <f>IF($A2656 &lt;&gt; "",VLOOKUP($A2656,'Student reference sheet'!$A$2:$V$2329, 2,FALSE), "")</f>
        <v/>
      </c>
      <c r="E2656" s="35"/>
      <c r="F2656" s="34"/>
      <c r="G2656" s="40" t="str">
        <f t="shared" ca="1" si="126"/>
        <v/>
      </c>
      <c r="H2656" s="40" t="str">
        <f t="shared" ca="1" si="127"/>
        <v/>
      </c>
      <c r="I2656" s="36" t="str">
        <f>IF($A2656 = "", "",
IF(COUNTIF(MINIMUM_DAY_DATES[], Attendance!J2656) &gt; 0, VLOOKUP(Attendance!$G2656,MINIMUM_DAY_PERIOD_SCHEDULE[], 2,TRUE),
IF(COUNTIF(RALLY_DATES[], Attendance!J2656) &gt; 0, VLOOKUP(Attendance!$G2656,RALLY_PERIOD_SCHEDULE[], 2,TRUE),
IF(WEEKDAY(Attendance!$J2656) = 2,
       IF(COUNTIF(FINALS_WEEK_MONDAY_DATE[],Attendance!$J2656) &gt; 0, VLOOKUP(Attendance!$G2656,FINALS_WEEK_MONDAY_PERIOD_SCHEDULE[],2,TRUE),
       VLOOKUP(Attendance!$G2656,REGULAR_WEEK_SCHEDULE[],6,TRUE)),
IF(WEEKDAY($J2656) = 3,
       IF(COUNTIF(FINALS_WEEK_TUESDAY_DATE[],Attendance!$J2656) &gt; 0, VLOOKUP(Attendance!$G2656,FINALS_WEEK_TUESDAY_PERIOD_SCHEDULE[],2,TRUE),
       VLOOKUP(Attendance!$G2656,REGULAR_WEEK_SCHEDULE[[Tuesday]:[Period]],5,TRUE)),
IF(WEEKDAY(Attendance!$J2656) = 4,
        IF(COUNTIF(BLOCK_WEDNESDAY_DATES[],Attendance!$J2656) &gt; 0, VLOOKUP(Attendance!$G2656,BLOCK_WEDNESDAY_PERIOD_SCHEDULE[],2,TRUE),
        IF(COUNTIF(FINALS_WEEK_WEDNESDAY_DATE[],Attendance!$J2656) &gt; 0, VLOOKUP(Attendance!$G2656,FINALS_WEEK_WEDNESDAY_PERIOD_SCHEDULE[],2,TRUE),
       VLOOKUP(Attendance!$G2656,REGULAR_WEEK_SCHEDULE[[Wednesday]:[Period]],4,TRUE))),
IF(WEEKDAY($J2656) = 5,
       IF(COUNTIF(BLOCK_THURSDAY_DATES[],Attendance!$J2656) &gt; 0, VLOOKUP(Attendance!$G2656,BLOCK_THURSDAY_PERIOD_SCHEDULE[],2,TRUE),
       IF(COUNTIF(FINALS_WEEK_THURSDAY_DATE[],Attendance!$J2656) &gt; 0, VLOOKUP(Attendance!$G2656,FINALS_WEEK_THURSDAY_PERIOD_SCHEDULE[],2,TRUE),
       VLOOKUP(Attendance!$G2656,REGULAR_WEEK_SCHEDULE[[Thursday]:[Period]],3,TRUE))),
IF(WEEKDAY(Attendance!$J2656) = 6,
       IF(COUNTIF(FINALS_WEEK_FRIDAY_DATE[],Attendance!$J2656) &gt; 0, VLOOKUP(Attendance!$G2656,FINALS_WEEK_FRIDAY_PERIOD_SCHEDULE[],2,TRUE),
       VLOOKUP(Attendance!$G2656,REGULAR_WEEK_SCHEDULE[[Friday]:[Period]],2,TRUE))))))))))</f>
        <v/>
      </c>
      <c r="J2656" s="41" t="str">
        <f t="shared" ca="1" si="128"/>
        <v/>
      </c>
      <c r="K2656" s="41" t="str">
        <f>IF($A2656 &lt;&gt; "",VLOOKUP($A2656,'Student reference sheet'!$A$2:$V$2329, 7,FALSE), "")</f>
        <v/>
      </c>
      <c r="L2656" s="30" t="str">
        <f>IF($A2656 ="", "", VLOOKUP($A2656, 'Student reference sheet'!$A$2:$Z$2603,23,FALSE))</f>
        <v/>
      </c>
      <c r="M2656" s="30" t="str">
        <f>IF($A2656 ="", "", VLOOKUP($A2656, 'Student reference sheet'!$A$2:$Z$2603,24,FALSE))</f>
        <v/>
      </c>
      <c r="N2656" s="30" t="str">
        <f>IF($A2656 ="", "", VLOOKUP($A2656, 'Student reference sheet'!$A$2:$Z$2603,26,FALSE))</f>
        <v/>
      </c>
      <c r="O2656" s="30" t="str">
        <f>IF($A2656 ="", "", VLOOKUP($A2656, 'Student reference sheet'!$A$2:$Z$2603,25,FALSE))</f>
        <v/>
      </c>
      <c r="P2656" s="39" t="str">
        <f>IF($A2656 = "", "", IF(OR(VLOOKUP($A2656,'Student reference sheet'!$A$2:$V$2400,8,FALSE) = "R",  VLOOKUP($A2656,'Student reference sheet'!$A$2:$V$2400,8,FALSE) = "L"), "X", ""))</f>
        <v/>
      </c>
      <c r="Q2656" s="39" t="str">
        <f>IF($A2656 ="", "", VLOOKUP($A2656, 'Student reference sheet'!$A$2:$V$2603,22,FALSE))</f>
        <v/>
      </c>
      <c r="R2656" s="39" t="str">
        <f>IF($A2656 &lt;&gt; "",VLOOKUP($A2656,'Student reference sheet'!$A$2:$V$2329, 5,FALSE), "")</f>
        <v/>
      </c>
      <c r="S2656" s="39" t="str">
        <f>IF($A2656 &lt;&gt; "",VLOOKUP($A2656,'Student reference sheet'!$A$2:$V$2329, 6,FALSE), "")</f>
        <v/>
      </c>
      <c r="T2656" s="30" t="str">
        <f>IF($A2656 = "","",
IF(VLOOKUP($A2656,'Student reference sheet'!$A$2:$V$2329, 10,FALSE) = "Y", "Hispanic",
IF(VLOOKUP($A2656,'Student reference sheet'!$A$2:$V$2329,11,FALSE) &lt;&gt; "",
IF(VLOOKUP($A2656,'Student reference sheet'!$A$2:$V$2329,11,FALSE) = "UNK", "Unknown", VLOOKUP(VALUE(VLOOKUP($A2656,'Student reference sheet'!$A$2:$V$2329,11,FALSE)),'Ethnicity Reference'!$A$2:$B$22,2,FALSE)),
IF(VLOOKUP($A2656,'Student reference sheet'!$A$2:$V$2329,9,FALSE) &lt;&gt; "", VLOOKUP(VALUE(VLOOKUP($A2656,'Student reference sheet'!$A$2:$V$2329,9,FALSE)),'Ethnicity Reference'!$A$2:$B$22,2,FALSE),"Unknown"))))</f>
        <v/>
      </c>
      <c r="U2656" s="35"/>
    </row>
    <row r="2657" spans="1:21" ht="15.75">
      <c r="A2657" s="47"/>
      <c r="B2657" s="33"/>
      <c r="C2657" s="39" t="str">
        <f>IF($A2657 &lt;&gt; "",VLOOKUP($A2657,'Student reference sheet'!$A$2:$V$2329, 3,FALSE), "")</f>
        <v/>
      </c>
      <c r="D2657" s="39" t="str">
        <f>IF($A2657 &lt;&gt; "",VLOOKUP($A2657,'Student reference sheet'!$A$2:$V$2329, 2,FALSE), "")</f>
        <v/>
      </c>
      <c r="E2657" s="35"/>
      <c r="F2657" s="34"/>
      <c r="G2657" s="40" t="str">
        <f t="shared" ca="1" si="126"/>
        <v/>
      </c>
      <c r="H2657" s="40" t="str">
        <f t="shared" ca="1" si="127"/>
        <v/>
      </c>
      <c r="I2657" s="36" t="str">
        <f>IF($A2657 = "", "",
IF(COUNTIF(MINIMUM_DAY_DATES[], Attendance!J2657) &gt; 0, VLOOKUP(Attendance!$G2657,MINIMUM_DAY_PERIOD_SCHEDULE[], 2,TRUE),
IF(COUNTIF(RALLY_DATES[], Attendance!J2657) &gt; 0, VLOOKUP(Attendance!$G2657,RALLY_PERIOD_SCHEDULE[], 2,TRUE),
IF(WEEKDAY(Attendance!$J2657) = 2,
       IF(COUNTIF(FINALS_WEEK_MONDAY_DATE[],Attendance!$J2657) &gt; 0, VLOOKUP(Attendance!$G2657,FINALS_WEEK_MONDAY_PERIOD_SCHEDULE[],2,TRUE),
       VLOOKUP(Attendance!$G2657,REGULAR_WEEK_SCHEDULE[],6,TRUE)),
IF(WEEKDAY($J2657) = 3,
       IF(COUNTIF(FINALS_WEEK_TUESDAY_DATE[],Attendance!$J2657) &gt; 0, VLOOKUP(Attendance!$G2657,FINALS_WEEK_TUESDAY_PERIOD_SCHEDULE[],2,TRUE),
       VLOOKUP(Attendance!$G2657,REGULAR_WEEK_SCHEDULE[[Tuesday]:[Period]],5,TRUE)),
IF(WEEKDAY(Attendance!$J2657) = 4,
        IF(COUNTIF(BLOCK_WEDNESDAY_DATES[],Attendance!$J2657) &gt; 0, VLOOKUP(Attendance!$G2657,BLOCK_WEDNESDAY_PERIOD_SCHEDULE[],2,TRUE),
        IF(COUNTIF(FINALS_WEEK_WEDNESDAY_DATE[],Attendance!$J2657) &gt; 0, VLOOKUP(Attendance!$G2657,FINALS_WEEK_WEDNESDAY_PERIOD_SCHEDULE[],2,TRUE),
       VLOOKUP(Attendance!$G2657,REGULAR_WEEK_SCHEDULE[[Wednesday]:[Period]],4,TRUE))),
IF(WEEKDAY($J2657) = 5,
       IF(COUNTIF(BLOCK_THURSDAY_DATES[],Attendance!$J2657) &gt; 0, VLOOKUP(Attendance!$G2657,BLOCK_THURSDAY_PERIOD_SCHEDULE[],2,TRUE),
       IF(COUNTIF(FINALS_WEEK_THURSDAY_DATE[],Attendance!$J2657) &gt; 0, VLOOKUP(Attendance!$G2657,FINALS_WEEK_THURSDAY_PERIOD_SCHEDULE[],2,TRUE),
       VLOOKUP(Attendance!$G2657,REGULAR_WEEK_SCHEDULE[[Thursday]:[Period]],3,TRUE))),
IF(WEEKDAY(Attendance!$J2657) = 6,
       IF(COUNTIF(FINALS_WEEK_FRIDAY_DATE[],Attendance!$J2657) &gt; 0, VLOOKUP(Attendance!$G2657,FINALS_WEEK_FRIDAY_PERIOD_SCHEDULE[],2,TRUE),
       VLOOKUP(Attendance!$G2657,REGULAR_WEEK_SCHEDULE[[Friday]:[Period]],2,TRUE))))))))))</f>
        <v/>
      </c>
      <c r="J2657" s="41" t="str">
        <f t="shared" ca="1" si="128"/>
        <v/>
      </c>
      <c r="K2657" s="41" t="str">
        <f>IF($A2657 &lt;&gt; "",VLOOKUP($A2657,'Student reference sheet'!$A$2:$V$2329, 7,FALSE), "")</f>
        <v/>
      </c>
      <c r="L2657" s="30" t="str">
        <f>IF($A2657 ="", "", VLOOKUP($A2657, 'Student reference sheet'!$A$2:$Z$2603,23,FALSE))</f>
        <v/>
      </c>
      <c r="M2657" s="30" t="str">
        <f>IF($A2657 ="", "", VLOOKUP($A2657, 'Student reference sheet'!$A$2:$Z$2603,24,FALSE))</f>
        <v/>
      </c>
      <c r="N2657" s="30" t="str">
        <f>IF($A2657 ="", "", VLOOKUP($A2657, 'Student reference sheet'!$A$2:$Z$2603,26,FALSE))</f>
        <v/>
      </c>
      <c r="O2657" s="30" t="str">
        <f>IF($A2657 ="", "", VLOOKUP($A2657, 'Student reference sheet'!$A$2:$Z$2603,25,FALSE))</f>
        <v/>
      </c>
      <c r="P2657" s="39" t="str">
        <f>IF($A2657 = "", "", IF(OR(VLOOKUP($A2657,'Student reference sheet'!$A$2:$V$2400,8,FALSE) = "R",  VLOOKUP($A2657,'Student reference sheet'!$A$2:$V$2400,8,FALSE) = "L"), "X", ""))</f>
        <v/>
      </c>
      <c r="Q2657" s="39" t="str">
        <f>IF($A2657 ="", "", VLOOKUP($A2657, 'Student reference sheet'!$A$2:$V$2603,22,FALSE))</f>
        <v/>
      </c>
      <c r="R2657" s="39" t="str">
        <f>IF($A2657 &lt;&gt; "",VLOOKUP($A2657,'Student reference sheet'!$A$2:$V$2329, 5,FALSE), "")</f>
        <v/>
      </c>
      <c r="S2657" s="39" t="str">
        <f>IF($A2657 &lt;&gt; "",VLOOKUP($A2657,'Student reference sheet'!$A$2:$V$2329, 6,FALSE), "")</f>
        <v/>
      </c>
      <c r="T2657" s="30" t="str">
        <f>IF($A2657 = "","",
IF(VLOOKUP($A2657,'Student reference sheet'!$A$2:$V$2329, 10,FALSE) = "Y", "Hispanic",
IF(VLOOKUP($A2657,'Student reference sheet'!$A$2:$V$2329,11,FALSE) &lt;&gt; "",
IF(VLOOKUP($A2657,'Student reference sheet'!$A$2:$V$2329,11,FALSE) = "UNK", "Unknown", VLOOKUP(VALUE(VLOOKUP($A2657,'Student reference sheet'!$A$2:$V$2329,11,FALSE)),'Ethnicity Reference'!$A$2:$B$22,2,FALSE)),
IF(VLOOKUP($A2657,'Student reference sheet'!$A$2:$V$2329,9,FALSE) &lt;&gt; "", VLOOKUP(VALUE(VLOOKUP($A2657,'Student reference sheet'!$A$2:$V$2329,9,FALSE)),'Ethnicity Reference'!$A$2:$B$22,2,FALSE),"Unknown"))))</f>
        <v/>
      </c>
      <c r="U2657" s="35"/>
    </row>
    <row r="2658" spans="1:21" ht="15.75">
      <c r="A2658" s="47"/>
      <c r="B2658" s="33"/>
      <c r="C2658" s="39" t="str">
        <f>IF($A2658 &lt;&gt; "",VLOOKUP($A2658,'Student reference sheet'!$A$2:$V$2329, 3,FALSE), "")</f>
        <v/>
      </c>
      <c r="D2658" s="39" t="str">
        <f>IF($A2658 &lt;&gt; "",VLOOKUP($A2658,'Student reference sheet'!$A$2:$V$2329, 2,FALSE), "")</f>
        <v/>
      </c>
      <c r="E2658" s="35"/>
      <c r="F2658" s="34"/>
      <c r="G2658" s="40" t="str">
        <f t="shared" ca="1" si="126"/>
        <v/>
      </c>
      <c r="H2658" s="40" t="str">
        <f t="shared" ca="1" si="127"/>
        <v/>
      </c>
      <c r="I2658" s="36" t="str">
        <f>IF($A2658 = "", "",
IF(COUNTIF(MINIMUM_DAY_DATES[], Attendance!J2658) &gt; 0, VLOOKUP(Attendance!$G2658,MINIMUM_DAY_PERIOD_SCHEDULE[], 2,TRUE),
IF(COUNTIF(RALLY_DATES[], Attendance!J2658) &gt; 0, VLOOKUP(Attendance!$G2658,RALLY_PERIOD_SCHEDULE[], 2,TRUE),
IF(WEEKDAY(Attendance!$J2658) = 2,
       IF(COUNTIF(FINALS_WEEK_MONDAY_DATE[],Attendance!$J2658) &gt; 0, VLOOKUP(Attendance!$G2658,FINALS_WEEK_MONDAY_PERIOD_SCHEDULE[],2,TRUE),
       VLOOKUP(Attendance!$G2658,REGULAR_WEEK_SCHEDULE[],6,TRUE)),
IF(WEEKDAY($J2658) = 3,
       IF(COUNTIF(FINALS_WEEK_TUESDAY_DATE[],Attendance!$J2658) &gt; 0, VLOOKUP(Attendance!$G2658,FINALS_WEEK_TUESDAY_PERIOD_SCHEDULE[],2,TRUE),
       VLOOKUP(Attendance!$G2658,REGULAR_WEEK_SCHEDULE[[Tuesday]:[Period]],5,TRUE)),
IF(WEEKDAY(Attendance!$J2658) = 4,
        IF(COUNTIF(BLOCK_WEDNESDAY_DATES[],Attendance!$J2658) &gt; 0, VLOOKUP(Attendance!$G2658,BLOCK_WEDNESDAY_PERIOD_SCHEDULE[],2,TRUE),
        IF(COUNTIF(FINALS_WEEK_WEDNESDAY_DATE[],Attendance!$J2658) &gt; 0, VLOOKUP(Attendance!$G2658,FINALS_WEEK_WEDNESDAY_PERIOD_SCHEDULE[],2,TRUE),
       VLOOKUP(Attendance!$G2658,REGULAR_WEEK_SCHEDULE[[Wednesday]:[Period]],4,TRUE))),
IF(WEEKDAY($J2658) = 5,
       IF(COUNTIF(BLOCK_THURSDAY_DATES[],Attendance!$J2658) &gt; 0, VLOOKUP(Attendance!$G2658,BLOCK_THURSDAY_PERIOD_SCHEDULE[],2,TRUE),
       IF(COUNTIF(FINALS_WEEK_THURSDAY_DATE[],Attendance!$J2658) &gt; 0, VLOOKUP(Attendance!$G2658,FINALS_WEEK_THURSDAY_PERIOD_SCHEDULE[],2,TRUE),
       VLOOKUP(Attendance!$G2658,REGULAR_WEEK_SCHEDULE[[Thursday]:[Period]],3,TRUE))),
IF(WEEKDAY(Attendance!$J2658) = 6,
       IF(COUNTIF(FINALS_WEEK_FRIDAY_DATE[],Attendance!$J2658) &gt; 0, VLOOKUP(Attendance!$G2658,FINALS_WEEK_FRIDAY_PERIOD_SCHEDULE[],2,TRUE),
       VLOOKUP(Attendance!$G2658,REGULAR_WEEK_SCHEDULE[[Friday]:[Period]],2,TRUE))))))))))</f>
        <v/>
      </c>
      <c r="J2658" s="41" t="str">
        <f t="shared" ca="1" si="128"/>
        <v/>
      </c>
      <c r="K2658" s="41" t="str">
        <f>IF($A2658 &lt;&gt; "",VLOOKUP($A2658,'Student reference sheet'!$A$2:$V$2329, 7,FALSE), "")</f>
        <v/>
      </c>
      <c r="L2658" s="30" t="str">
        <f>IF($A2658 ="", "", VLOOKUP($A2658, 'Student reference sheet'!$A$2:$Z$2603,23,FALSE))</f>
        <v/>
      </c>
      <c r="M2658" s="30" t="str">
        <f>IF($A2658 ="", "", VLOOKUP($A2658, 'Student reference sheet'!$A$2:$Z$2603,24,FALSE))</f>
        <v/>
      </c>
      <c r="N2658" s="30" t="str">
        <f>IF($A2658 ="", "", VLOOKUP($A2658, 'Student reference sheet'!$A$2:$Z$2603,26,FALSE))</f>
        <v/>
      </c>
      <c r="O2658" s="30" t="str">
        <f>IF($A2658 ="", "", VLOOKUP($A2658, 'Student reference sheet'!$A$2:$Z$2603,25,FALSE))</f>
        <v/>
      </c>
      <c r="P2658" s="39" t="str">
        <f>IF($A2658 = "", "", IF(OR(VLOOKUP($A2658,'Student reference sheet'!$A$2:$V$2400,8,FALSE) = "R",  VLOOKUP($A2658,'Student reference sheet'!$A$2:$V$2400,8,FALSE) = "L"), "X", ""))</f>
        <v/>
      </c>
      <c r="Q2658" s="39" t="str">
        <f>IF($A2658 ="", "", VLOOKUP($A2658, 'Student reference sheet'!$A$2:$V$2603,22,FALSE))</f>
        <v/>
      </c>
      <c r="R2658" s="39" t="str">
        <f>IF($A2658 &lt;&gt; "",VLOOKUP($A2658,'Student reference sheet'!$A$2:$V$2329, 5,FALSE), "")</f>
        <v/>
      </c>
      <c r="S2658" s="39" t="str">
        <f>IF($A2658 &lt;&gt; "",VLOOKUP($A2658,'Student reference sheet'!$A$2:$V$2329, 6,FALSE), "")</f>
        <v/>
      </c>
      <c r="T2658" s="30" t="str">
        <f>IF($A2658 = "","",
IF(VLOOKUP($A2658,'Student reference sheet'!$A$2:$V$2329, 10,FALSE) = "Y", "Hispanic",
IF(VLOOKUP($A2658,'Student reference sheet'!$A$2:$V$2329,11,FALSE) &lt;&gt; "",
IF(VLOOKUP($A2658,'Student reference sheet'!$A$2:$V$2329,11,FALSE) = "UNK", "Unknown", VLOOKUP(VALUE(VLOOKUP($A2658,'Student reference sheet'!$A$2:$V$2329,11,FALSE)),'Ethnicity Reference'!$A$2:$B$22,2,FALSE)),
IF(VLOOKUP($A2658,'Student reference sheet'!$A$2:$V$2329,9,FALSE) &lt;&gt; "", VLOOKUP(VALUE(VLOOKUP($A2658,'Student reference sheet'!$A$2:$V$2329,9,FALSE)),'Ethnicity Reference'!$A$2:$B$22,2,FALSE),"Unknown"))))</f>
        <v/>
      </c>
      <c r="U2658" s="35"/>
    </row>
    <row r="2659" spans="1:21" ht="15.75">
      <c r="A2659" s="47"/>
      <c r="B2659" s="33"/>
      <c r="C2659" s="39" t="str">
        <f>IF($A2659 &lt;&gt; "",VLOOKUP($A2659,'Student reference sheet'!$A$2:$V$2329, 3,FALSE), "")</f>
        <v/>
      </c>
      <c r="D2659" s="39" t="str">
        <f>IF($A2659 &lt;&gt; "",VLOOKUP($A2659,'Student reference sheet'!$A$2:$V$2329, 2,FALSE), "")</f>
        <v/>
      </c>
      <c r="E2659" s="35"/>
      <c r="F2659" s="34"/>
      <c r="G2659" s="40" t="str">
        <f t="shared" ca="1" si="126"/>
        <v/>
      </c>
      <c r="H2659" s="40" t="str">
        <f t="shared" ca="1" si="127"/>
        <v/>
      </c>
      <c r="I2659" s="36" t="str">
        <f>IF($A2659 = "", "",
IF(COUNTIF(MINIMUM_DAY_DATES[], Attendance!J2659) &gt; 0, VLOOKUP(Attendance!$G2659,MINIMUM_DAY_PERIOD_SCHEDULE[], 2,TRUE),
IF(COUNTIF(RALLY_DATES[], Attendance!J2659) &gt; 0, VLOOKUP(Attendance!$G2659,RALLY_PERIOD_SCHEDULE[], 2,TRUE),
IF(WEEKDAY(Attendance!$J2659) = 2,
       IF(COUNTIF(FINALS_WEEK_MONDAY_DATE[],Attendance!$J2659) &gt; 0, VLOOKUP(Attendance!$G2659,FINALS_WEEK_MONDAY_PERIOD_SCHEDULE[],2,TRUE),
       VLOOKUP(Attendance!$G2659,REGULAR_WEEK_SCHEDULE[],6,TRUE)),
IF(WEEKDAY($J2659) = 3,
       IF(COUNTIF(FINALS_WEEK_TUESDAY_DATE[],Attendance!$J2659) &gt; 0, VLOOKUP(Attendance!$G2659,FINALS_WEEK_TUESDAY_PERIOD_SCHEDULE[],2,TRUE),
       VLOOKUP(Attendance!$G2659,REGULAR_WEEK_SCHEDULE[[Tuesday]:[Period]],5,TRUE)),
IF(WEEKDAY(Attendance!$J2659) = 4,
        IF(COUNTIF(BLOCK_WEDNESDAY_DATES[],Attendance!$J2659) &gt; 0, VLOOKUP(Attendance!$G2659,BLOCK_WEDNESDAY_PERIOD_SCHEDULE[],2,TRUE),
        IF(COUNTIF(FINALS_WEEK_WEDNESDAY_DATE[],Attendance!$J2659) &gt; 0, VLOOKUP(Attendance!$G2659,FINALS_WEEK_WEDNESDAY_PERIOD_SCHEDULE[],2,TRUE),
       VLOOKUP(Attendance!$G2659,REGULAR_WEEK_SCHEDULE[[Wednesday]:[Period]],4,TRUE))),
IF(WEEKDAY($J2659) = 5,
       IF(COUNTIF(BLOCK_THURSDAY_DATES[],Attendance!$J2659) &gt; 0, VLOOKUP(Attendance!$G2659,BLOCK_THURSDAY_PERIOD_SCHEDULE[],2,TRUE),
       IF(COUNTIF(FINALS_WEEK_THURSDAY_DATE[],Attendance!$J2659) &gt; 0, VLOOKUP(Attendance!$G2659,FINALS_WEEK_THURSDAY_PERIOD_SCHEDULE[],2,TRUE),
       VLOOKUP(Attendance!$G2659,REGULAR_WEEK_SCHEDULE[[Thursday]:[Period]],3,TRUE))),
IF(WEEKDAY(Attendance!$J2659) = 6,
       IF(COUNTIF(FINALS_WEEK_FRIDAY_DATE[],Attendance!$J2659) &gt; 0, VLOOKUP(Attendance!$G2659,FINALS_WEEK_FRIDAY_PERIOD_SCHEDULE[],2,TRUE),
       VLOOKUP(Attendance!$G2659,REGULAR_WEEK_SCHEDULE[[Friday]:[Period]],2,TRUE))))))))))</f>
        <v/>
      </c>
      <c r="J2659" s="41" t="str">
        <f t="shared" ca="1" si="128"/>
        <v/>
      </c>
      <c r="K2659" s="41" t="str">
        <f>IF($A2659 &lt;&gt; "",VLOOKUP($A2659,'Student reference sheet'!$A$2:$V$2329, 7,FALSE), "")</f>
        <v/>
      </c>
      <c r="L2659" s="30" t="str">
        <f>IF($A2659 ="", "", VLOOKUP($A2659, 'Student reference sheet'!$A$2:$Z$2603,23,FALSE))</f>
        <v/>
      </c>
      <c r="M2659" s="30" t="str">
        <f>IF($A2659 ="", "", VLOOKUP($A2659, 'Student reference sheet'!$A$2:$Z$2603,24,FALSE))</f>
        <v/>
      </c>
      <c r="N2659" s="30" t="str">
        <f>IF($A2659 ="", "", VLOOKUP($A2659, 'Student reference sheet'!$A$2:$Z$2603,26,FALSE))</f>
        <v/>
      </c>
      <c r="O2659" s="30" t="str">
        <f>IF($A2659 ="", "", VLOOKUP($A2659, 'Student reference sheet'!$A$2:$Z$2603,25,FALSE))</f>
        <v/>
      </c>
      <c r="P2659" s="39" t="str">
        <f>IF($A2659 = "", "", IF(OR(VLOOKUP($A2659,'Student reference sheet'!$A$2:$V$2400,8,FALSE) = "R",  VLOOKUP($A2659,'Student reference sheet'!$A$2:$V$2400,8,FALSE) = "L"), "X", ""))</f>
        <v/>
      </c>
      <c r="Q2659" s="39" t="str">
        <f>IF($A2659 ="", "", VLOOKUP($A2659, 'Student reference sheet'!$A$2:$V$2603,22,FALSE))</f>
        <v/>
      </c>
      <c r="R2659" s="39" t="str">
        <f>IF($A2659 &lt;&gt; "",VLOOKUP($A2659,'Student reference sheet'!$A$2:$V$2329, 5,FALSE), "")</f>
        <v/>
      </c>
      <c r="S2659" s="39" t="str">
        <f>IF($A2659 &lt;&gt; "",VLOOKUP($A2659,'Student reference sheet'!$A$2:$V$2329, 6,FALSE), "")</f>
        <v/>
      </c>
      <c r="T2659" s="30" t="str">
        <f>IF($A2659 = "","",
IF(VLOOKUP($A2659,'Student reference sheet'!$A$2:$V$2329, 10,FALSE) = "Y", "Hispanic",
IF(VLOOKUP($A2659,'Student reference sheet'!$A$2:$V$2329,11,FALSE) &lt;&gt; "",
IF(VLOOKUP($A2659,'Student reference sheet'!$A$2:$V$2329,11,FALSE) = "UNK", "Unknown", VLOOKUP(VALUE(VLOOKUP($A2659,'Student reference sheet'!$A$2:$V$2329,11,FALSE)),'Ethnicity Reference'!$A$2:$B$22,2,FALSE)),
IF(VLOOKUP($A2659,'Student reference sheet'!$A$2:$V$2329,9,FALSE) &lt;&gt; "", VLOOKUP(VALUE(VLOOKUP($A2659,'Student reference sheet'!$A$2:$V$2329,9,FALSE)),'Ethnicity Reference'!$A$2:$B$22,2,FALSE),"Unknown"))))</f>
        <v/>
      </c>
      <c r="U2659" s="35"/>
    </row>
    <row r="2660" spans="1:21" ht="15.75">
      <c r="A2660" s="47"/>
      <c r="B2660" s="33"/>
      <c r="C2660" s="39" t="str">
        <f>IF($A2660 &lt;&gt; "",VLOOKUP($A2660,'Student reference sheet'!$A$2:$V$2329, 3,FALSE), "")</f>
        <v/>
      </c>
      <c r="D2660" s="39" t="str">
        <f>IF($A2660 &lt;&gt; "",VLOOKUP($A2660,'Student reference sheet'!$A$2:$V$2329, 2,FALSE), "")</f>
        <v/>
      </c>
      <c r="E2660" s="35"/>
      <c r="F2660" s="34"/>
      <c r="G2660" s="40" t="str">
        <f t="shared" ca="1" si="126"/>
        <v/>
      </c>
      <c r="H2660" s="40" t="str">
        <f t="shared" ca="1" si="127"/>
        <v/>
      </c>
      <c r="I2660" s="36" t="str">
        <f>IF($A2660 = "", "",
IF(COUNTIF(MINIMUM_DAY_DATES[], Attendance!J2660) &gt; 0, VLOOKUP(Attendance!$G2660,MINIMUM_DAY_PERIOD_SCHEDULE[], 2,TRUE),
IF(COUNTIF(RALLY_DATES[], Attendance!J2660) &gt; 0, VLOOKUP(Attendance!$G2660,RALLY_PERIOD_SCHEDULE[], 2,TRUE),
IF(WEEKDAY(Attendance!$J2660) = 2,
       IF(COUNTIF(FINALS_WEEK_MONDAY_DATE[],Attendance!$J2660) &gt; 0, VLOOKUP(Attendance!$G2660,FINALS_WEEK_MONDAY_PERIOD_SCHEDULE[],2,TRUE),
       VLOOKUP(Attendance!$G2660,REGULAR_WEEK_SCHEDULE[],6,TRUE)),
IF(WEEKDAY($J2660) = 3,
       IF(COUNTIF(FINALS_WEEK_TUESDAY_DATE[],Attendance!$J2660) &gt; 0, VLOOKUP(Attendance!$G2660,FINALS_WEEK_TUESDAY_PERIOD_SCHEDULE[],2,TRUE),
       VLOOKUP(Attendance!$G2660,REGULAR_WEEK_SCHEDULE[[Tuesday]:[Period]],5,TRUE)),
IF(WEEKDAY(Attendance!$J2660) = 4,
        IF(COUNTIF(BLOCK_WEDNESDAY_DATES[],Attendance!$J2660) &gt; 0, VLOOKUP(Attendance!$G2660,BLOCK_WEDNESDAY_PERIOD_SCHEDULE[],2,TRUE),
        IF(COUNTIF(FINALS_WEEK_WEDNESDAY_DATE[],Attendance!$J2660) &gt; 0, VLOOKUP(Attendance!$G2660,FINALS_WEEK_WEDNESDAY_PERIOD_SCHEDULE[],2,TRUE),
       VLOOKUP(Attendance!$G2660,REGULAR_WEEK_SCHEDULE[[Wednesday]:[Period]],4,TRUE))),
IF(WEEKDAY($J2660) = 5,
       IF(COUNTIF(BLOCK_THURSDAY_DATES[],Attendance!$J2660) &gt; 0, VLOOKUP(Attendance!$G2660,BLOCK_THURSDAY_PERIOD_SCHEDULE[],2,TRUE),
       IF(COUNTIF(FINALS_WEEK_THURSDAY_DATE[],Attendance!$J2660) &gt; 0, VLOOKUP(Attendance!$G2660,FINALS_WEEK_THURSDAY_PERIOD_SCHEDULE[],2,TRUE),
       VLOOKUP(Attendance!$G2660,REGULAR_WEEK_SCHEDULE[[Thursday]:[Period]],3,TRUE))),
IF(WEEKDAY(Attendance!$J2660) = 6,
       IF(COUNTIF(FINALS_WEEK_FRIDAY_DATE[],Attendance!$J2660) &gt; 0, VLOOKUP(Attendance!$G2660,FINALS_WEEK_FRIDAY_PERIOD_SCHEDULE[],2,TRUE),
       VLOOKUP(Attendance!$G2660,REGULAR_WEEK_SCHEDULE[[Friday]:[Period]],2,TRUE))))))))))</f>
        <v/>
      </c>
      <c r="J2660" s="41" t="str">
        <f t="shared" ca="1" si="128"/>
        <v/>
      </c>
      <c r="K2660" s="41" t="str">
        <f>IF($A2660 &lt;&gt; "",VLOOKUP($A2660,'Student reference sheet'!$A$2:$V$2329, 7,FALSE), "")</f>
        <v/>
      </c>
      <c r="L2660" s="30" t="str">
        <f>IF($A2660 ="", "", VLOOKUP($A2660, 'Student reference sheet'!$A$2:$Z$2603,23,FALSE))</f>
        <v/>
      </c>
      <c r="M2660" s="30" t="str">
        <f>IF($A2660 ="", "", VLOOKUP($A2660, 'Student reference sheet'!$A$2:$Z$2603,24,FALSE))</f>
        <v/>
      </c>
      <c r="N2660" s="30" t="str">
        <f>IF($A2660 ="", "", VLOOKUP($A2660, 'Student reference sheet'!$A$2:$Z$2603,26,FALSE))</f>
        <v/>
      </c>
      <c r="O2660" s="30" t="str">
        <f>IF($A2660 ="", "", VLOOKUP($A2660, 'Student reference sheet'!$A$2:$Z$2603,25,FALSE))</f>
        <v/>
      </c>
      <c r="P2660" s="39" t="str">
        <f>IF($A2660 = "", "", IF(OR(VLOOKUP($A2660,'Student reference sheet'!$A$2:$V$2400,8,FALSE) = "R",  VLOOKUP($A2660,'Student reference sheet'!$A$2:$V$2400,8,FALSE) = "L"), "X", ""))</f>
        <v/>
      </c>
      <c r="Q2660" s="39" t="str">
        <f>IF($A2660 ="", "", VLOOKUP($A2660, 'Student reference sheet'!$A$2:$V$2603,22,FALSE))</f>
        <v/>
      </c>
      <c r="R2660" s="39" t="str">
        <f>IF($A2660 &lt;&gt; "",VLOOKUP($A2660,'Student reference sheet'!$A$2:$V$2329, 5,FALSE), "")</f>
        <v/>
      </c>
      <c r="S2660" s="39" t="str">
        <f>IF($A2660 &lt;&gt; "",VLOOKUP($A2660,'Student reference sheet'!$A$2:$V$2329, 6,FALSE), "")</f>
        <v/>
      </c>
      <c r="T2660" s="30" t="str">
        <f>IF($A2660 = "","",
IF(VLOOKUP($A2660,'Student reference sheet'!$A$2:$V$2329, 10,FALSE) = "Y", "Hispanic",
IF(VLOOKUP($A2660,'Student reference sheet'!$A$2:$V$2329,11,FALSE) &lt;&gt; "",
IF(VLOOKUP($A2660,'Student reference sheet'!$A$2:$V$2329,11,FALSE) = "UNK", "Unknown", VLOOKUP(VALUE(VLOOKUP($A2660,'Student reference sheet'!$A$2:$V$2329,11,FALSE)),'Ethnicity Reference'!$A$2:$B$22,2,FALSE)),
IF(VLOOKUP($A2660,'Student reference sheet'!$A$2:$V$2329,9,FALSE) &lt;&gt; "", VLOOKUP(VALUE(VLOOKUP($A2660,'Student reference sheet'!$A$2:$V$2329,9,FALSE)),'Ethnicity Reference'!$A$2:$B$22,2,FALSE),"Unknown"))))</f>
        <v/>
      </c>
      <c r="U2660" s="35"/>
    </row>
    <row r="2661" spans="1:21" ht="15.75">
      <c r="A2661" s="47"/>
      <c r="B2661" s="33"/>
      <c r="C2661" s="39" t="str">
        <f>IF($A2661 &lt;&gt; "",VLOOKUP($A2661,'Student reference sheet'!$A$2:$V$2329, 3,FALSE), "")</f>
        <v/>
      </c>
      <c r="D2661" s="39" t="str">
        <f>IF($A2661 &lt;&gt; "",VLOOKUP($A2661,'Student reference sheet'!$A$2:$V$2329, 2,FALSE), "")</f>
        <v/>
      </c>
      <c r="E2661" s="35"/>
      <c r="F2661" s="34"/>
      <c r="G2661" s="40" t="str">
        <f t="shared" ca="1" si="126"/>
        <v/>
      </c>
      <c r="H2661" s="40" t="str">
        <f t="shared" ca="1" si="127"/>
        <v/>
      </c>
      <c r="I2661" s="36" t="str">
        <f>IF($A2661 = "", "",
IF(COUNTIF(MINIMUM_DAY_DATES[], Attendance!J2661) &gt; 0, VLOOKUP(Attendance!$G2661,MINIMUM_DAY_PERIOD_SCHEDULE[], 2,TRUE),
IF(COUNTIF(RALLY_DATES[], Attendance!J2661) &gt; 0, VLOOKUP(Attendance!$G2661,RALLY_PERIOD_SCHEDULE[], 2,TRUE),
IF(WEEKDAY(Attendance!$J2661) = 2,
       IF(COUNTIF(FINALS_WEEK_MONDAY_DATE[],Attendance!$J2661) &gt; 0, VLOOKUP(Attendance!$G2661,FINALS_WEEK_MONDAY_PERIOD_SCHEDULE[],2,TRUE),
       VLOOKUP(Attendance!$G2661,REGULAR_WEEK_SCHEDULE[],6,TRUE)),
IF(WEEKDAY($J2661) = 3,
       IF(COUNTIF(FINALS_WEEK_TUESDAY_DATE[],Attendance!$J2661) &gt; 0, VLOOKUP(Attendance!$G2661,FINALS_WEEK_TUESDAY_PERIOD_SCHEDULE[],2,TRUE),
       VLOOKUP(Attendance!$G2661,REGULAR_WEEK_SCHEDULE[[Tuesday]:[Period]],5,TRUE)),
IF(WEEKDAY(Attendance!$J2661) = 4,
        IF(COUNTIF(BLOCK_WEDNESDAY_DATES[],Attendance!$J2661) &gt; 0, VLOOKUP(Attendance!$G2661,BLOCK_WEDNESDAY_PERIOD_SCHEDULE[],2,TRUE),
        IF(COUNTIF(FINALS_WEEK_WEDNESDAY_DATE[],Attendance!$J2661) &gt; 0, VLOOKUP(Attendance!$G2661,FINALS_WEEK_WEDNESDAY_PERIOD_SCHEDULE[],2,TRUE),
       VLOOKUP(Attendance!$G2661,REGULAR_WEEK_SCHEDULE[[Wednesday]:[Period]],4,TRUE))),
IF(WEEKDAY($J2661) = 5,
       IF(COUNTIF(BLOCK_THURSDAY_DATES[],Attendance!$J2661) &gt; 0, VLOOKUP(Attendance!$G2661,BLOCK_THURSDAY_PERIOD_SCHEDULE[],2,TRUE),
       IF(COUNTIF(FINALS_WEEK_THURSDAY_DATE[],Attendance!$J2661) &gt; 0, VLOOKUP(Attendance!$G2661,FINALS_WEEK_THURSDAY_PERIOD_SCHEDULE[],2,TRUE),
       VLOOKUP(Attendance!$G2661,REGULAR_WEEK_SCHEDULE[[Thursday]:[Period]],3,TRUE))),
IF(WEEKDAY(Attendance!$J2661) = 6,
       IF(COUNTIF(FINALS_WEEK_FRIDAY_DATE[],Attendance!$J2661) &gt; 0, VLOOKUP(Attendance!$G2661,FINALS_WEEK_FRIDAY_PERIOD_SCHEDULE[],2,TRUE),
       VLOOKUP(Attendance!$G2661,REGULAR_WEEK_SCHEDULE[[Friday]:[Period]],2,TRUE))))))))))</f>
        <v/>
      </c>
      <c r="J2661" s="41" t="str">
        <f t="shared" ca="1" si="128"/>
        <v/>
      </c>
      <c r="K2661" s="41" t="str">
        <f>IF($A2661 &lt;&gt; "",VLOOKUP($A2661,'Student reference sheet'!$A$2:$V$2329, 7,FALSE), "")</f>
        <v/>
      </c>
      <c r="L2661" s="30" t="str">
        <f>IF($A2661 ="", "", VLOOKUP($A2661, 'Student reference sheet'!$A$2:$Z$2603,23,FALSE))</f>
        <v/>
      </c>
      <c r="M2661" s="30" t="str">
        <f>IF($A2661 ="", "", VLOOKUP($A2661, 'Student reference sheet'!$A$2:$Z$2603,24,FALSE))</f>
        <v/>
      </c>
      <c r="N2661" s="30" t="str">
        <f>IF($A2661 ="", "", VLOOKUP($A2661, 'Student reference sheet'!$A$2:$Z$2603,26,FALSE))</f>
        <v/>
      </c>
      <c r="O2661" s="30" t="str">
        <f>IF($A2661 ="", "", VLOOKUP($A2661, 'Student reference sheet'!$A$2:$Z$2603,25,FALSE))</f>
        <v/>
      </c>
      <c r="P2661" s="39" t="str">
        <f>IF($A2661 = "", "", IF(OR(VLOOKUP($A2661,'Student reference sheet'!$A$2:$V$2400,8,FALSE) = "R",  VLOOKUP($A2661,'Student reference sheet'!$A$2:$V$2400,8,FALSE) = "L"), "X", ""))</f>
        <v/>
      </c>
      <c r="Q2661" s="39" t="str">
        <f>IF($A2661 ="", "", VLOOKUP($A2661, 'Student reference sheet'!$A$2:$V$2603,22,FALSE))</f>
        <v/>
      </c>
      <c r="R2661" s="39" t="str">
        <f>IF($A2661 &lt;&gt; "",VLOOKUP($A2661,'Student reference sheet'!$A$2:$V$2329, 5,FALSE), "")</f>
        <v/>
      </c>
      <c r="S2661" s="39" t="str">
        <f>IF($A2661 &lt;&gt; "",VLOOKUP($A2661,'Student reference sheet'!$A$2:$V$2329, 6,FALSE), "")</f>
        <v/>
      </c>
      <c r="T2661" s="30" t="str">
        <f>IF($A2661 = "","",
IF(VLOOKUP($A2661,'Student reference sheet'!$A$2:$V$2329, 10,FALSE) = "Y", "Hispanic",
IF(VLOOKUP($A2661,'Student reference sheet'!$A$2:$V$2329,11,FALSE) &lt;&gt; "",
IF(VLOOKUP($A2661,'Student reference sheet'!$A$2:$V$2329,11,FALSE) = "UNK", "Unknown", VLOOKUP(VALUE(VLOOKUP($A2661,'Student reference sheet'!$A$2:$V$2329,11,FALSE)),'Ethnicity Reference'!$A$2:$B$22,2,FALSE)),
IF(VLOOKUP($A2661,'Student reference sheet'!$A$2:$V$2329,9,FALSE) &lt;&gt; "", VLOOKUP(VALUE(VLOOKUP($A2661,'Student reference sheet'!$A$2:$V$2329,9,FALSE)),'Ethnicity Reference'!$A$2:$B$22,2,FALSE),"Unknown"))))</f>
        <v/>
      </c>
      <c r="U2661" s="35"/>
    </row>
    <row r="2662" spans="1:21" ht="15.75">
      <c r="A2662" s="47"/>
      <c r="B2662" s="33"/>
      <c r="C2662" s="39" t="str">
        <f>IF($A2662 &lt;&gt; "",VLOOKUP($A2662,'Student reference sheet'!$A$2:$V$2329, 3,FALSE), "")</f>
        <v/>
      </c>
      <c r="D2662" s="39" t="str">
        <f>IF($A2662 &lt;&gt; "",VLOOKUP($A2662,'Student reference sheet'!$A$2:$V$2329, 2,FALSE), "")</f>
        <v/>
      </c>
      <c r="E2662" s="35"/>
      <c r="F2662" s="34"/>
      <c r="G2662" s="40" t="str">
        <f t="shared" ca="1" si="126"/>
        <v/>
      </c>
      <c r="H2662" s="40" t="str">
        <f t="shared" ca="1" si="127"/>
        <v/>
      </c>
      <c r="I2662" s="36" t="str">
        <f>IF($A2662 = "", "",
IF(COUNTIF(MINIMUM_DAY_DATES[], Attendance!J2662) &gt; 0, VLOOKUP(Attendance!$G2662,MINIMUM_DAY_PERIOD_SCHEDULE[], 2,TRUE),
IF(COUNTIF(RALLY_DATES[], Attendance!J2662) &gt; 0, VLOOKUP(Attendance!$G2662,RALLY_PERIOD_SCHEDULE[], 2,TRUE),
IF(WEEKDAY(Attendance!$J2662) = 2,
       IF(COUNTIF(FINALS_WEEK_MONDAY_DATE[],Attendance!$J2662) &gt; 0, VLOOKUP(Attendance!$G2662,FINALS_WEEK_MONDAY_PERIOD_SCHEDULE[],2,TRUE),
       VLOOKUP(Attendance!$G2662,REGULAR_WEEK_SCHEDULE[],6,TRUE)),
IF(WEEKDAY($J2662) = 3,
       IF(COUNTIF(FINALS_WEEK_TUESDAY_DATE[],Attendance!$J2662) &gt; 0, VLOOKUP(Attendance!$G2662,FINALS_WEEK_TUESDAY_PERIOD_SCHEDULE[],2,TRUE),
       VLOOKUP(Attendance!$G2662,REGULAR_WEEK_SCHEDULE[[Tuesday]:[Period]],5,TRUE)),
IF(WEEKDAY(Attendance!$J2662) = 4,
        IF(COUNTIF(BLOCK_WEDNESDAY_DATES[],Attendance!$J2662) &gt; 0, VLOOKUP(Attendance!$G2662,BLOCK_WEDNESDAY_PERIOD_SCHEDULE[],2,TRUE),
        IF(COUNTIF(FINALS_WEEK_WEDNESDAY_DATE[],Attendance!$J2662) &gt; 0, VLOOKUP(Attendance!$G2662,FINALS_WEEK_WEDNESDAY_PERIOD_SCHEDULE[],2,TRUE),
       VLOOKUP(Attendance!$G2662,REGULAR_WEEK_SCHEDULE[[Wednesday]:[Period]],4,TRUE))),
IF(WEEKDAY($J2662) = 5,
       IF(COUNTIF(BLOCK_THURSDAY_DATES[],Attendance!$J2662) &gt; 0, VLOOKUP(Attendance!$G2662,BLOCK_THURSDAY_PERIOD_SCHEDULE[],2,TRUE),
       IF(COUNTIF(FINALS_WEEK_THURSDAY_DATE[],Attendance!$J2662) &gt; 0, VLOOKUP(Attendance!$G2662,FINALS_WEEK_THURSDAY_PERIOD_SCHEDULE[],2,TRUE),
       VLOOKUP(Attendance!$G2662,REGULAR_WEEK_SCHEDULE[[Thursday]:[Period]],3,TRUE))),
IF(WEEKDAY(Attendance!$J2662) = 6,
       IF(COUNTIF(FINALS_WEEK_FRIDAY_DATE[],Attendance!$J2662) &gt; 0, VLOOKUP(Attendance!$G2662,FINALS_WEEK_FRIDAY_PERIOD_SCHEDULE[],2,TRUE),
       VLOOKUP(Attendance!$G2662,REGULAR_WEEK_SCHEDULE[[Friday]:[Period]],2,TRUE))))))))))</f>
        <v/>
      </c>
      <c r="J2662" s="41" t="str">
        <f t="shared" ca="1" si="128"/>
        <v/>
      </c>
      <c r="K2662" s="41" t="str">
        <f>IF($A2662 &lt;&gt; "",VLOOKUP($A2662,'Student reference sheet'!$A$2:$V$2329, 7,FALSE), "")</f>
        <v/>
      </c>
      <c r="L2662" s="30" t="str">
        <f>IF($A2662 ="", "", VLOOKUP($A2662, 'Student reference sheet'!$A$2:$Z$2603,23,FALSE))</f>
        <v/>
      </c>
      <c r="M2662" s="30" t="str">
        <f>IF($A2662 ="", "", VLOOKUP($A2662, 'Student reference sheet'!$A$2:$Z$2603,24,FALSE))</f>
        <v/>
      </c>
      <c r="N2662" s="30" t="str">
        <f>IF($A2662 ="", "", VLOOKUP($A2662, 'Student reference sheet'!$A$2:$Z$2603,26,FALSE))</f>
        <v/>
      </c>
      <c r="O2662" s="30" t="str">
        <f>IF($A2662 ="", "", VLOOKUP($A2662, 'Student reference sheet'!$A$2:$Z$2603,25,FALSE))</f>
        <v/>
      </c>
      <c r="P2662" s="39" t="str">
        <f>IF($A2662 = "", "", IF(OR(VLOOKUP($A2662,'Student reference sheet'!$A$2:$V$2400,8,FALSE) = "R",  VLOOKUP($A2662,'Student reference sheet'!$A$2:$V$2400,8,FALSE) = "L"), "X", ""))</f>
        <v/>
      </c>
      <c r="Q2662" s="39" t="str">
        <f>IF($A2662 ="", "", VLOOKUP($A2662, 'Student reference sheet'!$A$2:$V$2603,22,FALSE))</f>
        <v/>
      </c>
      <c r="R2662" s="39" t="str">
        <f>IF($A2662 &lt;&gt; "",VLOOKUP($A2662,'Student reference sheet'!$A$2:$V$2329, 5,FALSE), "")</f>
        <v/>
      </c>
      <c r="S2662" s="39" t="str">
        <f>IF($A2662 &lt;&gt; "",VLOOKUP($A2662,'Student reference sheet'!$A$2:$V$2329, 6,FALSE), "")</f>
        <v/>
      </c>
      <c r="T2662" s="30" t="str">
        <f>IF($A2662 = "","",
IF(VLOOKUP($A2662,'Student reference sheet'!$A$2:$V$2329, 10,FALSE) = "Y", "Hispanic",
IF(VLOOKUP($A2662,'Student reference sheet'!$A$2:$V$2329,11,FALSE) &lt;&gt; "",
IF(VLOOKUP($A2662,'Student reference sheet'!$A$2:$V$2329,11,FALSE) = "UNK", "Unknown", VLOOKUP(VALUE(VLOOKUP($A2662,'Student reference sheet'!$A$2:$V$2329,11,FALSE)),'Ethnicity Reference'!$A$2:$B$22,2,FALSE)),
IF(VLOOKUP($A2662,'Student reference sheet'!$A$2:$V$2329,9,FALSE) &lt;&gt; "", VLOOKUP(VALUE(VLOOKUP($A2662,'Student reference sheet'!$A$2:$V$2329,9,FALSE)),'Ethnicity Reference'!$A$2:$B$22,2,FALSE),"Unknown"))))</f>
        <v/>
      </c>
      <c r="U2662" s="35"/>
    </row>
    <row r="2663" spans="1:21" ht="15.75">
      <c r="A2663" s="47"/>
      <c r="B2663" s="33"/>
      <c r="C2663" s="39" t="str">
        <f>IF($A2663 &lt;&gt; "",VLOOKUP($A2663,'Student reference sheet'!$A$2:$V$2329, 3,FALSE), "")</f>
        <v/>
      </c>
      <c r="D2663" s="39" t="str">
        <f>IF($A2663 &lt;&gt; "",VLOOKUP($A2663,'Student reference sheet'!$A$2:$V$2329, 2,FALSE), "")</f>
        <v/>
      </c>
      <c r="E2663" s="35"/>
      <c r="F2663" s="34"/>
      <c r="G2663" s="40" t="str">
        <f t="shared" ca="1" si="126"/>
        <v/>
      </c>
      <c r="H2663" s="40" t="str">
        <f t="shared" ca="1" si="127"/>
        <v/>
      </c>
      <c r="I2663" s="36" t="str">
        <f>IF($A2663 = "", "",
IF(COUNTIF(MINIMUM_DAY_DATES[], Attendance!J2663) &gt; 0, VLOOKUP(Attendance!$G2663,MINIMUM_DAY_PERIOD_SCHEDULE[], 2,TRUE),
IF(COUNTIF(RALLY_DATES[], Attendance!J2663) &gt; 0, VLOOKUP(Attendance!$G2663,RALLY_PERIOD_SCHEDULE[], 2,TRUE),
IF(WEEKDAY(Attendance!$J2663) = 2,
       IF(COUNTIF(FINALS_WEEK_MONDAY_DATE[],Attendance!$J2663) &gt; 0, VLOOKUP(Attendance!$G2663,FINALS_WEEK_MONDAY_PERIOD_SCHEDULE[],2,TRUE),
       VLOOKUP(Attendance!$G2663,REGULAR_WEEK_SCHEDULE[],6,TRUE)),
IF(WEEKDAY($J2663) = 3,
       IF(COUNTIF(FINALS_WEEK_TUESDAY_DATE[],Attendance!$J2663) &gt; 0, VLOOKUP(Attendance!$G2663,FINALS_WEEK_TUESDAY_PERIOD_SCHEDULE[],2,TRUE),
       VLOOKUP(Attendance!$G2663,REGULAR_WEEK_SCHEDULE[[Tuesday]:[Period]],5,TRUE)),
IF(WEEKDAY(Attendance!$J2663) = 4,
        IF(COUNTIF(BLOCK_WEDNESDAY_DATES[],Attendance!$J2663) &gt; 0, VLOOKUP(Attendance!$G2663,BLOCK_WEDNESDAY_PERIOD_SCHEDULE[],2,TRUE),
        IF(COUNTIF(FINALS_WEEK_WEDNESDAY_DATE[],Attendance!$J2663) &gt; 0, VLOOKUP(Attendance!$G2663,FINALS_WEEK_WEDNESDAY_PERIOD_SCHEDULE[],2,TRUE),
       VLOOKUP(Attendance!$G2663,REGULAR_WEEK_SCHEDULE[[Wednesday]:[Period]],4,TRUE))),
IF(WEEKDAY($J2663) = 5,
       IF(COUNTIF(BLOCK_THURSDAY_DATES[],Attendance!$J2663) &gt; 0, VLOOKUP(Attendance!$G2663,BLOCK_THURSDAY_PERIOD_SCHEDULE[],2,TRUE),
       IF(COUNTIF(FINALS_WEEK_THURSDAY_DATE[],Attendance!$J2663) &gt; 0, VLOOKUP(Attendance!$G2663,FINALS_WEEK_THURSDAY_PERIOD_SCHEDULE[],2,TRUE),
       VLOOKUP(Attendance!$G2663,REGULAR_WEEK_SCHEDULE[[Thursday]:[Period]],3,TRUE))),
IF(WEEKDAY(Attendance!$J2663) = 6,
       IF(COUNTIF(FINALS_WEEK_FRIDAY_DATE[],Attendance!$J2663) &gt; 0, VLOOKUP(Attendance!$G2663,FINALS_WEEK_FRIDAY_PERIOD_SCHEDULE[],2,TRUE),
       VLOOKUP(Attendance!$G2663,REGULAR_WEEK_SCHEDULE[[Friday]:[Period]],2,TRUE))))))))))</f>
        <v/>
      </c>
      <c r="J2663" s="41" t="str">
        <f t="shared" ca="1" si="128"/>
        <v/>
      </c>
      <c r="K2663" s="41" t="str">
        <f>IF($A2663 &lt;&gt; "",VLOOKUP($A2663,'Student reference sheet'!$A$2:$V$2329, 7,FALSE), "")</f>
        <v/>
      </c>
      <c r="L2663" s="30" t="str">
        <f>IF($A2663 ="", "", VLOOKUP($A2663, 'Student reference sheet'!$A$2:$Z$2603,23,FALSE))</f>
        <v/>
      </c>
      <c r="M2663" s="30" t="str">
        <f>IF($A2663 ="", "", VLOOKUP($A2663, 'Student reference sheet'!$A$2:$Z$2603,24,FALSE))</f>
        <v/>
      </c>
      <c r="N2663" s="30" t="str">
        <f>IF($A2663 ="", "", VLOOKUP($A2663, 'Student reference sheet'!$A$2:$Z$2603,26,FALSE))</f>
        <v/>
      </c>
      <c r="O2663" s="30" t="str">
        <f>IF($A2663 ="", "", VLOOKUP($A2663, 'Student reference sheet'!$A$2:$Z$2603,25,FALSE))</f>
        <v/>
      </c>
      <c r="P2663" s="39" t="str">
        <f>IF($A2663 = "", "", IF(OR(VLOOKUP($A2663,'Student reference sheet'!$A$2:$V$2400,8,FALSE) = "R",  VLOOKUP($A2663,'Student reference sheet'!$A$2:$V$2400,8,FALSE) = "L"), "X", ""))</f>
        <v/>
      </c>
      <c r="Q2663" s="39" t="str">
        <f>IF($A2663 ="", "", VLOOKUP($A2663, 'Student reference sheet'!$A$2:$V$2603,22,FALSE))</f>
        <v/>
      </c>
      <c r="R2663" s="39" t="str">
        <f>IF($A2663 &lt;&gt; "",VLOOKUP($A2663,'Student reference sheet'!$A$2:$V$2329, 5,FALSE), "")</f>
        <v/>
      </c>
      <c r="S2663" s="39" t="str">
        <f>IF($A2663 &lt;&gt; "",VLOOKUP($A2663,'Student reference sheet'!$A$2:$V$2329, 6,FALSE), "")</f>
        <v/>
      </c>
      <c r="T2663" s="30" t="str">
        <f>IF($A2663 = "","",
IF(VLOOKUP($A2663,'Student reference sheet'!$A$2:$V$2329, 10,FALSE) = "Y", "Hispanic",
IF(VLOOKUP($A2663,'Student reference sheet'!$A$2:$V$2329,11,FALSE) &lt;&gt; "",
IF(VLOOKUP($A2663,'Student reference sheet'!$A$2:$V$2329,11,FALSE) = "UNK", "Unknown", VLOOKUP(VALUE(VLOOKUP($A2663,'Student reference sheet'!$A$2:$V$2329,11,FALSE)),'Ethnicity Reference'!$A$2:$B$22,2,FALSE)),
IF(VLOOKUP($A2663,'Student reference sheet'!$A$2:$V$2329,9,FALSE) &lt;&gt; "", VLOOKUP(VALUE(VLOOKUP($A2663,'Student reference sheet'!$A$2:$V$2329,9,FALSE)),'Ethnicity Reference'!$A$2:$B$22,2,FALSE),"Unknown"))))</f>
        <v/>
      </c>
      <c r="U2663" s="35"/>
    </row>
    <row r="2664" spans="1:21" ht="15.75">
      <c r="A2664" s="47"/>
      <c r="B2664" s="33"/>
      <c r="C2664" s="39" t="str">
        <f>IF($A2664 &lt;&gt; "",VLOOKUP($A2664,'Student reference sheet'!$A$2:$V$2329, 3,FALSE), "")</f>
        <v/>
      </c>
      <c r="D2664" s="39" t="str">
        <f>IF($A2664 &lt;&gt; "",VLOOKUP($A2664,'Student reference sheet'!$A$2:$V$2329, 2,FALSE), "")</f>
        <v/>
      </c>
      <c r="E2664" s="35"/>
      <c r="F2664" s="34"/>
      <c r="G2664" s="40" t="str">
        <f t="shared" ca="1" si="126"/>
        <v/>
      </c>
      <c r="H2664" s="40" t="str">
        <f t="shared" ca="1" si="127"/>
        <v/>
      </c>
      <c r="I2664" s="36" t="str">
        <f>IF($A2664 = "", "",
IF(COUNTIF(MINIMUM_DAY_DATES[], Attendance!J2664) &gt; 0, VLOOKUP(Attendance!$G2664,MINIMUM_DAY_PERIOD_SCHEDULE[], 2,TRUE),
IF(COUNTIF(RALLY_DATES[], Attendance!J2664) &gt; 0, VLOOKUP(Attendance!$G2664,RALLY_PERIOD_SCHEDULE[], 2,TRUE),
IF(WEEKDAY(Attendance!$J2664) = 2,
       IF(COUNTIF(FINALS_WEEK_MONDAY_DATE[],Attendance!$J2664) &gt; 0, VLOOKUP(Attendance!$G2664,FINALS_WEEK_MONDAY_PERIOD_SCHEDULE[],2,TRUE),
       VLOOKUP(Attendance!$G2664,REGULAR_WEEK_SCHEDULE[],6,TRUE)),
IF(WEEKDAY($J2664) = 3,
       IF(COUNTIF(FINALS_WEEK_TUESDAY_DATE[],Attendance!$J2664) &gt; 0, VLOOKUP(Attendance!$G2664,FINALS_WEEK_TUESDAY_PERIOD_SCHEDULE[],2,TRUE),
       VLOOKUP(Attendance!$G2664,REGULAR_WEEK_SCHEDULE[[Tuesday]:[Period]],5,TRUE)),
IF(WEEKDAY(Attendance!$J2664) = 4,
        IF(COUNTIF(BLOCK_WEDNESDAY_DATES[],Attendance!$J2664) &gt; 0, VLOOKUP(Attendance!$G2664,BLOCK_WEDNESDAY_PERIOD_SCHEDULE[],2,TRUE),
        IF(COUNTIF(FINALS_WEEK_WEDNESDAY_DATE[],Attendance!$J2664) &gt; 0, VLOOKUP(Attendance!$G2664,FINALS_WEEK_WEDNESDAY_PERIOD_SCHEDULE[],2,TRUE),
       VLOOKUP(Attendance!$G2664,REGULAR_WEEK_SCHEDULE[[Wednesday]:[Period]],4,TRUE))),
IF(WEEKDAY($J2664) = 5,
       IF(COUNTIF(BLOCK_THURSDAY_DATES[],Attendance!$J2664) &gt; 0, VLOOKUP(Attendance!$G2664,BLOCK_THURSDAY_PERIOD_SCHEDULE[],2,TRUE),
       IF(COUNTIF(FINALS_WEEK_THURSDAY_DATE[],Attendance!$J2664) &gt; 0, VLOOKUP(Attendance!$G2664,FINALS_WEEK_THURSDAY_PERIOD_SCHEDULE[],2,TRUE),
       VLOOKUP(Attendance!$G2664,REGULAR_WEEK_SCHEDULE[[Thursday]:[Period]],3,TRUE))),
IF(WEEKDAY(Attendance!$J2664) = 6,
       IF(COUNTIF(FINALS_WEEK_FRIDAY_DATE[],Attendance!$J2664) &gt; 0, VLOOKUP(Attendance!$G2664,FINALS_WEEK_FRIDAY_PERIOD_SCHEDULE[],2,TRUE),
       VLOOKUP(Attendance!$G2664,REGULAR_WEEK_SCHEDULE[[Friday]:[Period]],2,TRUE))))))))))</f>
        <v/>
      </c>
      <c r="J2664" s="41" t="str">
        <f t="shared" ca="1" si="128"/>
        <v/>
      </c>
      <c r="K2664" s="41" t="str">
        <f>IF($A2664 &lt;&gt; "",VLOOKUP($A2664,'Student reference sheet'!$A$2:$V$2329, 7,FALSE), "")</f>
        <v/>
      </c>
      <c r="L2664" s="30" t="str">
        <f>IF($A2664 ="", "", VLOOKUP($A2664, 'Student reference sheet'!$A$2:$Z$2603,23,FALSE))</f>
        <v/>
      </c>
      <c r="M2664" s="30" t="str">
        <f>IF($A2664 ="", "", VLOOKUP($A2664, 'Student reference sheet'!$A$2:$Z$2603,24,FALSE))</f>
        <v/>
      </c>
      <c r="N2664" s="30" t="str">
        <f>IF($A2664 ="", "", VLOOKUP($A2664, 'Student reference sheet'!$A$2:$Z$2603,26,FALSE))</f>
        <v/>
      </c>
      <c r="O2664" s="30" t="str">
        <f>IF($A2664 ="", "", VLOOKUP($A2664, 'Student reference sheet'!$A$2:$Z$2603,25,FALSE))</f>
        <v/>
      </c>
      <c r="P2664" s="39" t="str">
        <f>IF($A2664 = "", "", IF(OR(VLOOKUP($A2664,'Student reference sheet'!$A$2:$V$2400,8,FALSE) = "R",  VLOOKUP($A2664,'Student reference sheet'!$A$2:$V$2400,8,FALSE) = "L"), "X", ""))</f>
        <v/>
      </c>
      <c r="Q2664" s="39" t="str">
        <f>IF($A2664 ="", "", VLOOKUP($A2664, 'Student reference sheet'!$A$2:$V$2603,22,FALSE))</f>
        <v/>
      </c>
      <c r="R2664" s="39" t="str">
        <f>IF($A2664 &lt;&gt; "",VLOOKUP($A2664,'Student reference sheet'!$A$2:$V$2329, 5,FALSE), "")</f>
        <v/>
      </c>
      <c r="S2664" s="39" t="str">
        <f>IF($A2664 &lt;&gt; "",VLOOKUP($A2664,'Student reference sheet'!$A$2:$V$2329, 6,FALSE), "")</f>
        <v/>
      </c>
      <c r="T2664" s="30" t="str">
        <f>IF($A2664 = "","",
IF(VLOOKUP($A2664,'Student reference sheet'!$A$2:$V$2329, 10,FALSE) = "Y", "Hispanic",
IF(VLOOKUP($A2664,'Student reference sheet'!$A$2:$V$2329,11,FALSE) &lt;&gt; "",
IF(VLOOKUP($A2664,'Student reference sheet'!$A$2:$V$2329,11,FALSE) = "UNK", "Unknown", VLOOKUP(VALUE(VLOOKUP($A2664,'Student reference sheet'!$A$2:$V$2329,11,FALSE)),'Ethnicity Reference'!$A$2:$B$22,2,FALSE)),
IF(VLOOKUP($A2664,'Student reference sheet'!$A$2:$V$2329,9,FALSE) &lt;&gt; "", VLOOKUP(VALUE(VLOOKUP($A2664,'Student reference sheet'!$A$2:$V$2329,9,FALSE)),'Ethnicity Reference'!$A$2:$B$22,2,FALSE),"Unknown"))))</f>
        <v/>
      </c>
      <c r="U2664" s="35"/>
    </row>
    <row r="2665" spans="1:21" ht="15.75">
      <c r="A2665" s="47"/>
      <c r="B2665" s="33"/>
      <c r="C2665" s="39" t="str">
        <f>IF($A2665 &lt;&gt; "",VLOOKUP($A2665,'Student reference sheet'!$A$2:$V$2329, 3,FALSE), "")</f>
        <v/>
      </c>
      <c r="D2665" s="39" t="str">
        <f>IF($A2665 &lt;&gt; "",VLOOKUP($A2665,'Student reference sheet'!$A$2:$V$2329, 2,FALSE), "")</f>
        <v/>
      </c>
      <c r="E2665" s="35"/>
      <c r="F2665" s="34"/>
      <c r="G2665" s="40" t="str">
        <f t="shared" ca="1" si="126"/>
        <v/>
      </c>
      <c r="H2665" s="40" t="str">
        <f t="shared" ca="1" si="127"/>
        <v/>
      </c>
      <c r="I2665" s="36" t="str">
        <f>IF($A2665 = "", "",
IF(COUNTIF(MINIMUM_DAY_DATES[], Attendance!J2665) &gt; 0, VLOOKUP(Attendance!$G2665,MINIMUM_DAY_PERIOD_SCHEDULE[], 2,TRUE),
IF(COUNTIF(RALLY_DATES[], Attendance!J2665) &gt; 0, VLOOKUP(Attendance!$G2665,RALLY_PERIOD_SCHEDULE[], 2,TRUE),
IF(WEEKDAY(Attendance!$J2665) = 2,
       IF(COUNTIF(FINALS_WEEK_MONDAY_DATE[],Attendance!$J2665) &gt; 0, VLOOKUP(Attendance!$G2665,FINALS_WEEK_MONDAY_PERIOD_SCHEDULE[],2,TRUE),
       VLOOKUP(Attendance!$G2665,REGULAR_WEEK_SCHEDULE[],6,TRUE)),
IF(WEEKDAY($J2665) = 3,
       IF(COUNTIF(FINALS_WEEK_TUESDAY_DATE[],Attendance!$J2665) &gt; 0, VLOOKUP(Attendance!$G2665,FINALS_WEEK_TUESDAY_PERIOD_SCHEDULE[],2,TRUE),
       VLOOKUP(Attendance!$G2665,REGULAR_WEEK_SCHEDULE[[Tuesday]:[Period]],5,TRUE)),
IF(WEEKDAY(Attendance!$J2665) = 4,
        IF(COUNTIF(BLOCK_WEDNESDAY_DATES[],Attendance!$J2665) &gt; 0, VLOOKUP(Attendance!$G2665,BLOCK_WEDNESDAY_PERIOD_SCHEDULE[],2,TRUE),
        IF(COUNTIF(FINALS_WEEK_WEDNESDAY_DATE[],Attendance!$J2665) &gt; 0, VLOOKUP(Attendance!$G2665,FINALS_WEEK_WEDNESDAY_PERIOD_SCHEDULE[],2,TRUE),
       VLOOKUP(Attendance!$G2665,REGULAR_WEEK_SCHEDULE[[Wednesday]:[Period]],4,TRUE))),
IF(WEEKDAY($J2665) = 5,
       IF(COUNTIF(BLOCK_THURSDAY_DATES[],Attendance!$J2665) &gt; 0, VLOOKUP(Attendance!$G2665,BLOCK_THURSDAY_PERIOD_SCHEDULE[],2,TRUE),
       IF(COUNTIF(FINALS_WEEK_THURSDAY_DATE[],Attendance!$J2665) &gt; 0, VLOOKUP(Attendance!$G2665,FINALS_WEEK_THURSDAY_PERIOD_SCHEDULE[],2,TRUE),
       VLOOKUP(Attendance!$G2665,REGULAR_WEEK_SCHEDULE[[Thursday]:[Period]],3,TRUE))),
IF(WEEKDAY(Attendance!$J2665) = 6,
       IF(COUNTIF(FINALS_WEEK_FRIDAY_DATE[],Attendance!$J2665) &gt; 0, VLOOKUP(Attendance!$G2665,FINALS_WEEK_FRIDAY_PERIOD_SCHEDULE[],2,TRUE),
       VLOOKUP(Attendance!$G2665,REGULAR_WEEK_SCHEDULE[[Friday]:[Period]],2,TRUE))))))))))</f>
        <v/>
      </c>
      <c r="J2665" s="41" t="str">
        <f t="shared" ca="1" si="128"/>
        <v/>
      </c>
      <c r="K2665" s="41" t="str">
        <f>IF($A2665 &lt;&gt; "",VLOOKUP($A2665,'Student reference sheet'!$A$2:$V$2329, 7,FALSE), "")</f>
        <v/>
      </c>
      <c r="L2665" s="30" t="str">
        <f>IF($A2665 ="", "", VLOOKUP($A2665, 'Student reference sheet'!$A$2:$Z$2603,23,FALSE))</f>
        <v/>
      </c>
      <c r="M2665" s="30" t="str">
        <f>IF($A2665 ="", "", VLOOKUP($A2665, 'Student reference sheet'!$A$2:$Z$2603,24,FALSE))</f>
        <v/>
      </c>
      <c r="N2665" s="30" t="str">
        <f>IF($A2665 ="", "", VLOOKUP($A2665, 'Student reference sheet'!$A$2:$Z$2603,26,FALSE))</f>
        <v/>
      </c>
      <c r="O2665" s="30" t="str">
        <f>IF($A2665 ="", "", VLOOKUP($A2665, 'Student reference sheet'!$A$2:$Z$2603,25,FALSE))</f>
        <v/>
      </c>
      <c r="P2665" s="39" t="str">
        <f>IF($A2665 = "", "", IF(OR(VLOOKUP($A2665,'Student reference sheet'!$A$2:$V$2400,8,FALSE) = "R",  VLOOKUP($A2665,'Student reference sheet'!$A$2:$V$2400,8,FALSE) = "L"), "X", ""))</f>
        <v/>
      </c>
      <c r="Q2665" s="39" t="str">
        <f>IF($A2665 ="", "", VLOOKUP($A2665, 'Student reference sheet'!$A$2:$V$2603,22,FALSE))</f>
        <v/>
      </c>
      <c r="R2665" s="39" t="str">
        <f>IF($A2665 &lt;&gt; "",VLOOKUP($A2665,'Student reference sheet'!$A$2:$V$2329, 5,FALSE), "")</f>
        <v/>
      </c>
      <c r="S2665" s="39" t="str">
        <f>IF($A2665 &lt;&gt; "",VLOOKUP($A2665,'Student reference sheet'!$A$2:$V$2329, 6,FALSE), "")</f>
        <v/>
      </c>
      <c r="T2665" s="30" t="str">
        <f>IF($A2665 = "","",
IF(VLOOKUP($A2665,'Student reference sheet'!$A$2:$V$2329, 10,FALSE) = "Y", "Hispanic",
IF(VLOOKUP($A2665,'Student reference sheet'!$A$2:$V$2329,11,FALSE) &lt;&gt; "",
IF(VLOOKUP($A2665,'Student reference sheet'!$A$2:$V$2329,11,FALSE) = "UNK", "Unknown", VLOOKUP(VALUE(VLOOKUP($A2665,'Student reference sheet'!$A$2:$V$2329,11,FALSE)),'Ethnicity Reference'!$A$2:$B$22,2,FALSE)),
IF(VLOOKUP($A2665,'Student reference sheet'!$A$2:$V$2329,9,FALSE) &lt;&gt; "", VLOOKUP(VALUE(VLOOKUP($A2665,'Student reference sheet'!$A$2:$V$2329,9,FALSE)),'Ethnicity Reference'!$A$2:$B$22,2,FALSE),"Unknown"))))</f>
        <v/>
      </c>
      <c r="U2665" s="35"/>
    </row>
    <row r="2666" spans="1:21" ht="15.75">
      <c r="A2666" s="47"/>
      <c r="B2666" s="33"/>
      <c r="C2666" s="39" t="str">
        <f>IF($A2666 &lt;&gt; "",VLOOKUP($A2666,'Student reference sheet'!$A$2:$V$2329, 3,FALSE), "")</f>
        <v/>
      </c>
      <c r="D2666" s="39" t="str">
        <f>IF($A2666 &lt;&gt; "",VLOOKUP($A2666,'Student reference sheet'!$A$2:$V$2329, 2,FALSE), "")</f>
        <v/>
      </c>
      <c r="E2666" s="35"/>
      <c r="F2666" s="34"/>
      <c r="G2666" s="40" t="str">
        <f t="shared" ca="1" si="126"/>
        <v/>
      </c>
      <c r="H2666" s="40" t="str">
        <f t="shared" ca="1" si="127"/>
        <v/>
      </c>
      <c r="I2666" s="36" t="str">
        <f>IF($A2666 = "", "",
IF(COUNTIF(MINIMUM_DAY_DATES[], Attendance!J2666) &gt; 0, VLOOKUP(Attendance!$G2666,MINIMUM_DAY_PERIOD_SCHEDULE[], 2,TRUE),
IF(COUNTIF(RALLY_DATES[], Attendance!J2666) &gt; 0, VLOOKUP(Attendance!$G2666,RALLY_PERIOD_SCHEDULE[], 2,TRUE),
IF(WEEKDAY(Attendance!$J2666) = 2,
       IF(COUNTIF(FINALS_WEEK_MONDAY_DATE[],Attendance!$J2666) &gt; 0, VLOOKUP(Attendance!$G2666,FINALS_WEEK_MONDAY_PERIOD_SCHEDULE[],2,TRUE),
       VLOOKUP(Attendance!$G2666,REGULAR_WEEK_SCHEDULE[],6,TRUE)),
IF(WEEKDAY($J2666) = 3,
       IF(COUNTIF(FINALS_WEEK_TUESDAY_DATE[],Attendance!$J2666) &gt; 0, VLOOKUP(Attendance!$G2666,FINALS_WEEK_TUESDAY_PERIOD_SCHEDULE[],2,TRUE),
       VLOOKUP(Attendance!$G2666,REGULAR_WEEK_SCHEDULE[[Tuesday]:[Period]],5,TRUE)),
IF(WEEKDAY(Attendance!$J2666) = 4,
        IF(COUNTIF(BLOCK_WEDNESDAY_DATES[],Attendance!$J2666) &gt; 0, VLOOKUP(Attendance!$G2666,BLOCK_WEDNESDAY_PERIOD_SCHEDULE[],2,TRUE),
        IF(COUNTIF(FINALS_WEEK_WEDNESDAY_DATE[],Attendance!$J2666) &gt; 0, VLOOKUP(Attendance!$G2666,FINALS_WEEK_WEDNESDAY_PERIOD_SCHEDULE[],2,TRUE),
       VLOOKUP(Attendance!$G2666,REGULAR_WEEK_SCHEDULE[[Wednesday]:[Period]],4,TRUE))),
IF(WEEKDAY($J2666) = 5,
       IF(COUNTIF(BLOCK_THURSDAY_DATES[],Attendance!$J2666) &gt; 0, VLOOKUP(Attendance!$G2666,BLOCK_THURSDAY_PERIOD_SCHEDULE[],2,TRUE),
       IF(COUNTIF(FINALS_WEEK_THURSDAY_DATE[],Attendance!$J2666) &gt; 0, VLOOKUP(Attendance!$G2666,FINALS_WEEK_THURSDAY_PERIOD_SCHEDULE[],2,TRUE),
       VLOOKUP(Attendance!$G2666,REGULAR_WEEK_SCHEDULE[[Thursday]:[Period]],3,TRUE))),
IF(WEEKDAY(Attendance!$J2666) = 6,
       IF(COUNTIF(FINALS_WEEK_FRIDAY_DATE[],Attendance!$J2666) &gt; 0, VLOOKUP(Attendance!$G2666,FINALS_WEEK_FRIDAY_PERIOD_SCHEDULE[],2,TRUE),
       VLOOKUP(Attendance!$G2666,REGULAR_WEEK_SCHEDULE[[Friday]:[Period]],2,TRUE))))))))))</f>
        <v/>
      </c>
      <c r="J2666" s="41" t="str">
        <f t="shared" ca="1" si="128"/>
        <v/>
      </c>
      <c r="K2666" s="41" t="str">
        <f>IF($A2666 &lt;&gt; "",VLOOKUP($A2666,'Student reference sheet'!$A$2:$V$2329, 7,FALSE), "")</f>
        <v/>
      </c>
      <c r="L2666" s="30" t="str">
        <f>IF($A2666 ="", "", VLOOKUP($A2666, 'Student reference sheet'!$A$2:$Z$2603,23,FALSE))</f>
        <v/>
      </c>
      <c r="M2666" s="30" t="str">
        <f>IF($A2666 ="", "", VLOOKUP($A2666, 'Student reference sheet'!$A$2:$Z$2603,24,FALSE))</f>
        <v/>
      </c>
      <c r="N2666" s="30" t="str">
        <f>IF($A2666 ="", "", VLOOKUP($A2666, 'Student reference sheet'!$A$2:$Z$2603,26,FALSE))</f>
        <v/>
      </c>
      <c r="O2666" s="30" t="str">
        <f>IF($A2666 ="", "", VLOOKUP($A2666, 'Student reference sheet'!$A$2:$Z$2603,25,FALSE))</f>
        <v/>
      </c>
      <c r="P2666" s="39" t="str">
        <f>IF($A2666 = "", "", IF(OR(VLOOKUP($A2666,'Student reference sheet'!$A$2:$V$2400,8,FALSE) = "R",  VLOOKUP($A2666,'Student reference sheet'!$A$2:$V$2400,8,FALSE) = "L"), "X", ""))</f>
        <v/>
      </c>
      <c r="Q2666" s="39" t="str">
        <f>IF($A2666 ="", "", VLOOKUP($A2666, 'Student reference sheet'!$A$2:$V$2603,22,FALSE))</f>
        <v/>
      </c>
      <c r="R2666" s="39" t="str">
        <f>IF($A2666 &lt;&gt; "",VLOOKUP($A2666,'Student reference sheet'!$A$2:$V$2329, 5,FALSE), "")</f>
        <v/>
      </c>
      <c r="S2666" s="39" t="str">
        <f>IF($A2666 &lt;&gt; "",VLOOKUP($A2666,'Student reference sheet'!$A$2:$V$2329, 6,FALSE), "")</f>
        <v/>
      </c>
      <c r="T2666" s="30" t="str">
        <f>IF($A2666 = "","",
IF(VLOOKUP($A2666,'Student reference sheet'!$A$2:$V$2329, 10,FALSE) = "Y", "Hispanic",
IF(VLOOKUP($A2666,'Student reference sheet'!$A$2:$V$2329,11,FALSE) &lt;&gt; "",
IF(VLOOKUP($A2666,'Student reference sheet'!$A$2:$V$2329,11,FALSE) = "UNK", "Unknown", VLOOKUP(VALUE(VLOOKUP($A2666,'Student reference sheet'!$A$2:$V$2329,11,FALSE)),'Ethnicity Reference'!$A$2:$B$22,2,FALSE)),
IF(VLOOKUP($A2666,'Student reference sheet'!$A$2:$V$2329,9,FALSE) &lt;&gt; "", VLOOKUP(VALUE(VLOOKUP($A2666,'Student reference sheet'!$A$2:$V$2329,9,FALSE)),'Ethnicity Reference'!$A$2:$B$22,2,FALSE),"Unknown"))))</f>
        <v/>
      </c>
      <c r="U2666" s="35"/>
    </row>
    <row r="2667" spans="1:21" ht="15.75">
      <c r="A2667" s="47"/>
      <c r="B2667" s="33"/>
      <c r="C2667" s="39" t="str">
        <f>IF($A2667 &lt;&gt; "",VLOOKUP($A2667,'Student reference sheet'!$A$2:$V$2329, 3,FALSE), "")</f>
        <v/>
      </c>
      <c r="D2667" s="39" t="str">
        <f>IF($A2667 &lt;&gt; "",VLOOKUP($A2667,'Student reference sheet'!$A$2:$V$2329, 2,FALSE), "")</f>
        <v/>
      </c>
      <c r="E2667" s="35"/>
      <c r="F2667" s="34"/>
      <c r="G2667" s="40" t="str">
        <f t="shared" ca="1" si="126"/>
        <v/>
      </c>
      <c r="H2667" s="40" t="str">
        <f t="shared" ca="1" si="127"/>
        <v/>
      </c>
      <c r="I2667" s="36" t="str">
        <f>IF($A2667 = "", "",
IF(COUNTIF(MINIMUM_DAY_DATES[], Attendance!J2667) &gt; 0, VLOOKUP(Attendance!$G2667,MINIMUM_DAY_PERIOD_SCHEDULE[], 2,TRUE),
IF(COUNTIF(RALLY_DATES[], Attendance!J2667) &gt; 0, VLOOKUP(Attendance!$G2667,RALLY_PERIOD_SCHEDULE[], 2,TRUE),
IF(WEEKDAY(Attendance!$J2667) = 2,
       IF(COUNTIF(FINALS_WEEK_MONDAY_DATE[],Attendance!$J2667) &gt; 0, VLOOKUP(Attendance!$G2667,FINALS_WEEK_MONDAY_PERIOD_SCHEDULE[],2,TRUE),
       VLOOKUP(Attendance!$G2667,REGULAR_WEEK_SCHEDULE[],6,TRUE)),
IF(WEEKDAY($J2667) = 3,
       IF(COUNTIF(FINALS_WEEK_TUESDAY_DATE[],Attendance!$J2667) &gt; 0, VLOOKUP(Attendance!$G2667,FINALS_WEEK_TUESDAY_PERIOD_SCHEDULE[],2,TRUE),
       VLOOKUP(Attendance!$G2667,REGULAR_WEEK_SCHEDULE[[Tuesday]:[Period]],5,TRUE)),
IF(WEEKDAY(Attendance!$J2667) = 4,
        IF(COUNTIF(BLOCK_WEDNESDAY_DATES[],Attendance!$J2667) &gt; 0, VLOOKUP(Attendance!$G2667,BLOCK_WEDNESDAY_PERIOD_SCHEDULE[],2,TRUE),
        IF(COUNTIF(FINALS_WEEK_WEDNESDAY_DATE[],Attendance!$J2667) &gt; 0, VLOOKUP(Attendance!$G2667,FINALS_WEEK_WEDNESDAY_PERIOD_SCHEDULE[],2,TRUE),
       VLOOKUP(Attendance!$G2667,REGULAR_WEEK_SCHEDULE[[Wednesday]:[Period]],4,TRUE))),
IF(WEEKDAY($J2667) = 5,
       IF(COUNTIF(BLOCK_THURSDAY_DATES[],Attendance!$J2667) &gt; 0, VLOOKUP(Attendance!$G2667,BLOCK_THURSDAY_PERIOD_SCHEDULE[],2,TRUE),
       IF(COUNTIF(FINALS_WEEK_THURSDAY_DATE[],Attendance!$J2667) &gt; 0, VLOOKUP(Attendance!$G2667,FINALS_WEEK_THURSDAY_PERIOD_SCHEDULE[],2,TRUE),
       VLOOKUP(Attendance!$G2667,REGULAR_WEEK_SCHEDULE[[Thursday]:[Period]],3,TRUE))),
IF(WEEKDAY(Attendance!$J2667) = 6,
       IF(COUNTIF(FINALS_WEEK_FRIDAY_DATE[],Attendance!$J2667) &gt; 0, VLOOKUP(Attendance!$G2667,FINALS_WEEK_FRIDAY_PERIOD_SCHEDULE[],2,TRUE),
       VLOOKUP(Attendance!$G2667,REGULAR_WEEK_SCHEDULE[[Friday]:[Period]],2,TRUE))))))))))</f>
        <v/>
      </c>
      <c r="J2667" s="41" t="str">
        <f t="shared" ca="1" si="128"/>
        <v/>
      </c>
      <c r="K2667" s="41" t="str">
        <f>IF($A2667 &lt;&gt; "",VLOOKUP($A2667,'Student reference sheet'!$A$2:$V$2329, 7,FALSE), "")</f>
        <v/>
      </c>
      <c r="L2667" s="30" t="str">
        <f>IF($A2667 ="", "", VLOOKUP($A2667, 'Student reference sheet'!$A$2:$Z$2603,23,FALSE))</f>
        <v/>
      </c>
      <c r="M2667" s="30" t="str">
        <f>IF($A2667 ="", "", VLOOKUP($A2667, 'Student reference sheet'!$A$2:$Z$2603,24,FALSE))</f>
        <v/>
      </c>
      <c r="N2667" s="30" t="str">
        <f>IF($A2667 ="", "", VLOOKUP($A2667, 'Student reference sheet'!$A$2:$Z$2603,26,FALSE))</f>
        <v/>
      </c>
      <c r="O2667" s="30" t="str">
        <f>IF($A2667 ="", "", VLOOKUP($A2667, 'Student reference sheet'!$A$2:$Z$2603,25,FALSE))</f>
        <v/>
      </c>
      <c r="P2667" s="39" t="str">
        <f>IF($A2667 = "", "", IF(OR(VLOOKUP($A2667,'Student reference sheet'!$A$2:$V$2400,8,FALSE) = "R",  VLOOKUP($A2667,'Student reference sheet'!$A$2:$V$2400,8,FALSE) = "L"), "X", ""))</f>
        <v/>
      </c>
      <c r="Q2667" s="39" t="str">
        <f>IF($A2667 ="", "", VLOOKUP($A2667, 'Student reference sheet'!$A$2:$V$2603,22,FALSE))</f>
        <v/>
      </c>
      <c r="R2667" s="39" t="str">
        <f>IF($A2667 &lt;&gt; "",VLOOKUP($A2667,'Student reference sheet'!$A$2:$V$2329, 5,FALSE), "")</f>
        <v/>
      </c>
      <c r="S2667" s="39" t="str">
        <f>IF($A2667 &lt;&gt; "",VLOOKUP($A2667,'Student reference sheet'!$A$2:$V$2329, 6,FALSE), "")</f>
        <v/>
      </c>
      <c r="T2667" s="30" t="str">
        <f>IF($A2667 = "","",
IF(VLOOKUP($A2667,'Student reference sheet'!$A$2:$V$2329, 10,FALSE) = "Y", "Hispanic",
IF(VLOOKUP($A2667,'Student reference sheet'!$A$2:$V$2329,11,FALSE) &lt;&gt; "",
IF(VLOOKUP($A2667,'Student reference sheet'!$A$2:$V$2329,11,FALSE) = "UNK", "Unknown", VLOOKUP(VALUE(VLOOKUP($A2667,'Student reference sheet'!$A$2:$V$2329,11,FALSE)),'Ethnicity Reference'!$A$2:$B$22,2,FALSE)),
IF(VLOOKUP($A2667,'Student reference sheet'!$A$2:$V$2329,9,FALSE) &lt;&gt; "", VLOOKUP(VALUE(VLOOKUP($A2667,'Student reference sheet'!$A$2:$V$2329,9,FALSE)),'Ethnicity Reference'!$A$2:$B$22,2,FALSE),"Unknown"))))</f>
        <v/>
      </c>
      <c r="U2667" s="35"/>
    </row>
    <row r="2668" spans="1:21" ht="15.75">
      <c r="A2668" s="47"/>
      <c r="B2668" s="33"/>
      <c r="C2668" s="39" t="str">
        <f>IF($A2668 &lt;&gt; "",VLOOKUP($A2668,'Student reference sheet'!$A$2:$V$2329, 3,FALSE), "")</f>
        <v/>
      </c>
      <c r="D2668" s="39" t="str">
        <f>IF($A2668 &lt;&gt; "",VLOOKUP($A2668,'Student reference sheet'!$A$2:$V$2329, 2,FALSE), "")</f>
        <v/>
      </c>
      <c r="E2668" s="35"/>
      <c r="F2668" s="34"/>
      <c r="G2668" s="40" t="str">
        <f t="shared" ca="1" si="126"/>
        <v/>
      </c>
      <c r="H2668" s="40" t="str">
        <f t="shared" ca="1" si="127"/>
        <v/>
      </c>
      <c r="I2668" s="36" t="str">
        <f>IF($A2668 = "", "",
IF(COUNTIF(MINIMUM_DAY_DATES[], Attendance!J2668) &gt; 0, VLOOKUP(Attendance!$G2668,MINIMUM_DAY_PERIOD_SCHEDULE[], 2,TRUE),
IF(COUNTIF(RALLY_DATES[], Attendance!J2668) &gt; 0, VLOOKUP(Attendance!$G2668,RALLY_PERIOD_SCHEDULE[], 2,TRUE),
IF(WEEKDAY(Attendance!$J2668) = 2,
       IF(COUNTIF(FINALS_WEEK_MONDAY_DATE[],Attendance!$J2668) &gt; 0, VLOOKUP(Attendance!$G2668,FINALS_WEEK_MONDAY_PERIOD_SCHEDULE[],2,TRUE),
       VLOOKUP(Attendance!$G2668,REGULAR_WEEK_SCHEDULE[],6,TRUE)),
IF(WEEKDAY($J2668) = 3,
       IF(COUNTIF(FINALS_WEEK_TUESDAY_DATE[],Attendance!$J2668) &gt; 0, VLOOKUP(Attendance!$G2668,FINALS_WEEK_TUESDAY_PERIOD_SCHEDULE[],2,TRUE),
       VLOOKUP(Attendance!$G2668,REGULAR_WEEK_SCHEDULE[[Tuesday]:[Period]],5,TRUE)),
IF(WEEKDAY(Attendance!$J2668) = 4,
        IF(COUNTIF(BLOCK_WEDNESDAY_DATES[],Attendance!$J2668) &gt; 0, VLOOKUP(Attendance!$G2668,BLOCK_WEDNESDAY_PERIOD_SCHEDULE[],2,TRUE),
        IF(COUNTIF(FINALS_WEEK_WEDNESDAY_DATE[],Attendance!$J2668) &gt; 0, VLOOKUP(Attendance!$G2668,FINALS_WEEK_WEDNESDAY_PERIOD_SCHEDULE[],2,TRUE),
       VLOOKUP(Attendance!$G2668,REGULAR_WEEK_SCHEDULE[[Wednesday]:[Period]],4,TRUE))),
IF(WEEKDAY($J2668) = 5,
       IF(COUNTIF(BLOCK_THURSDAY_DATES[],Attendance!$J2668) &gt; 0, VLOOKUP(Attendance!$G2668,BLOCK_THURSDAY_PERIOD_SCHEDULE[],2,TRUE),
       IF(COUNTIF(FINALS_WEEK_THURSDAY_DATE[],Attendance!$J2668) &gt; 0, VLOOKUP(Attendance!$G2668,FINALS_WEEK_THURSDAY_PERIOD_SCHEDULE[],2,TRUE),
       VLOOKUP(Attendance!$G2668,REGULAR_WEEK_SCHEDULE[[Thursday]:[Period]],3,TRUE))),
IF(WEEKDAY(Attendance!$J2668) = 6,
       IF(COUNTIF(FINALS_WEEK_FRIDAY_DATE[],Attendance!$J2668) &gt; 0, VLOOKUP(Attendance!$G2668,FINALS_WEEK_FRIDAY_PERIOD_SCHEDULE[],2,TRUE),
       VLOOKUP(Attendance!$G2668,REGULAR_WEEK_SCHEDULE[[Friday]:[Period]],2,TRUE))))))))))</f>
        <v/>
      </c>
      <c r="J2668" s="41" t="str">
        <f t="shared" ca="1" si="128"/>
        <v/>
      </c>
      <c r="K2668" s="41" t="str">
        <f>IF($A2668 &lt;&gt; "",VLOOKUP($A2668,'Student reference sheet'!$A$2:$V$2329, 7,FALSE), "")</f>
        <v/>
      </c>
      <c r="L2668" s="30" t="str">
        <f>IF($A2668 ="", "", VLOOKUP($A2668, 'Student reference sheet'!$A$2:$Z$2603,23,FALSE))</f>
        <v/>
      </c>
      <c r="M2668" s="30" t="str">
        <f>IF($A2668 ="", "", VLOOKUP($A2668, 'Student reference sheet'!$A$2:$Z$2603,24,FALSE))</f>
        <v/>
      </c>
      <c r="N2668" s="30" t="str">
        <f>IF($A2668 ="", "", VLOOKUP($A2668, 'Student reference sheet'!$A$2:$Z$2603,26,FALSE))</f>
        <v/>
      </c>
      <c r="O2668" s="30" t="str">
        <f>IF($A2668 ="", "", VLOOKUP($A2668, 'Student reference sheet'!$A$2:$Z$2603,25,FALSE))</f>
        <v/>
      </c>
      <c r="P2668" s="39" t="str">
        <f>IF($A2668 = "", "", IF(OR(VLOOKUP($A2668,'Student reference sheet'!$A$2:$V$2400,8,FALSE) = "R",  VLOOKUP($A2668,'Student reference sheet'!$A$2:$V$2400,8,FALSE) = "L"), "X", ""))</f>
        <v/>
      </c>
      <c r="Q2668" s="39" t="str">
        <f>IF($A2668 ="", "", VLOOKUP($A2668, 'Student reference sheet'!$A$2:$V$2603,22,FALSE))</f>
        <v/>
      </c>
      <c r="R2668" s="39" t="str">
        <f>IF($A2668 &lt;&gt; "",VLOOKUP($A2668,'Student reference sheet'!$A$2:$V$2329, 5,FALSE), "")</f>
        <v/>
      </c>
      <c r="S2668" s="39" t="str">
        <f>IF($A2668 &lt;&gt; "",VLOOKUP($A2668,'Student reference sheet'!$A$2:$V$2329, 6,FALSE), "")</f>
        <v/>
      </c>
      <c r="T2668" s="30" t="str">
        <f>IF($A2668 = "","",
IF(VLOOKUP($A2668,'Student reference sheet'!$A$2:$V$2329, 10,FALSE) = "Y", "Hispanic",
IF(VLOOKUP($A2668,'Student reference sheet'!$A$2:$V$2329,11,FALSE) &lt;&gt; "",
IF(VLOOKUP($A2668,'Student reference sheet'!$A$2:$V$2329,11,FALSE) = "UNK", "Unknown", VLOOKUP(VALUE(VLOOKUP($A2668,'Student reference sheet'!$A$2:$V$2329,11,FALSE)),'Ethnicity Reference'!$A$2:$B$22,2,FALSE)),
IF(VLOOKUP($A2668,'Student reference sheet'!$A$2:$V$2329,9,FALSE) &lt;&gt; "", VLOOKUP(VALUE(VLOOKUP($A2668,'Student reference sheet'!$A$2:$V$2329,9,FALSE)),'Ethnicity Reference'!$A$2:$B$22,2,FALSE),"Unknown"))))</f>
        <v/>
      </c>
      <c r="U2668" s="35"/>
    </row>
    <row r="2669" spans="1:21" ht="15.75">
      <c r="A2669" s="47"/>
      <c r="B2669" s="33"/>
      <c r="C2669" s="39" t="str">
        <f>IF($A2669 &lt;&gt; "",VLOOKUP($A2669,'Student reference sheet'!$A$2:$V$2329, 3,FALSE), "")</f>
        <v/>
      </c>
      <c r="D2669" s="39" t="str">
        <f>IF($A2669 &lt;&gt; "",VLOOKUP($A2669,'Student reference sheet'!$A$2:$V$2329, 2,FALSE), "")</f>
        <v/>
      </c>
      <c r="E2669" s="35"/>
      <c r="F2669" s="34"/>
      <c r="G2669" s="40" t="str">
        <f t="shared" ca="1" si="126"/>
        <v/>
      </c>
      <c r="H2669" s="40" t="str">
        <f t="shared" ca="1" si="127"/>
        <v/>
      </c>
      <c r="I2669" s="36" t="str">
        <f>IF($A2669 = "", "",
IF(COUNTIF(MINIMUM_DAY_DATES[], Attendance!J2669) &gt; 0, VLOOKUP(Attendance!$G2669,MINIMUM_DAY_PERIOD_SCHEDULE[], 2,TRUE),
IF(COUNTIF(RALLY_DATES[], Attendance!J2669) &gt; 0, VLOOKUP(Attendance!$G2669,RALLY_PERIOD_SCHEDULE[], 2,TRUE),
IF(WEEKDAY(Attendance!$J2669) = 2,
       IF(COUNTIF(FINALS_WEEK_MONDAY_DATE[],Attendance!$J2669) &gt; 0, VLOOKUP(Attendance!$G2669,FINALS_WEEK_MONDAY_PERIOD_SCHEDULE[],2,TRUE),
       VLOOKUP(Attendance!$G2669,REGULAR_WEEK_SCHEDULE[],6,TRUE)),
IF(WEEKDAY($J2669) = 3,
       IF(COUNTIF(FINALS_WEEK_TUESDAY_DATE[],Attendance!$J2669) &gt; 0, VLOOKUP(Attendance!$G2669,FINALS_WEEK_TUESDAY_PERIOD_SCHEDULE[],2,TRUE),
       VLOOKUP(Attendance!$G2669,REGULAR_WEEK_SCHEDULE[[Tuesday]:[Period]],5,TRUE)),
IF(WEEKDAY(Attendance!$J2669) = 4,
        IF(COUNTIF(BLOCK_WEDNESDAY_DATES[],Attendance!$J2669) &gt; 0, VLOOKUP(Attendance!$G2669,BLOCK_WEDNESDAY_PERIOD_SCHEDULE[],2,TRUE),
        IF(COUNTIF(FINALS_WEEK_WEDNESDAY_DATE[],Attendance!$J2669) &gt; 0, VLOOKUP(Attendance!$G2669,FINALS_WEEK_WEDNESDAY_PERIOD_SCHEDULE[],2,TRUE),
       VLOOKUP(Attendance!$G2669,REGULAR_WEEK_SCHEDULE[[Wednesday]:[Period]],4,TRUE))),
IF(WEEKDAY($J2669) = 5,
       IF(COUNTIF(BLOCK_THURSDAY_DATES[],Attendance!$J2669) &gt; 0, VLOOKUP(Attendance!$G2669,BLOCK_THURSDAY_PERIOD_SCHEDULE[],2,TRUE),
       IF(COUNTIF(FINALS_WEEK_THURSDAY_DATE[],Attendance!$J2669) &gt; 0, VLOOKUP(Attendance!$G2669,FINALS_WEEK_THURSDAY_PERIOD_SCHEDULE[],2,TRUE),
       VLOOKUP(Attendance!$G2669,REGULAR_WEEK_SCHEDULE[[Thursday]:[Period]],3,TRUE))),
IF(WEEKDAY(Attendance!$J2669) = 6,
       IF(COUNTIF(FINALS_WEEK_FRIDAY_DATE[],Attendance!$J2669) &gt; 0, VLOOKUP(Attendance!$G2669,FINALS_WEEK_FRIDAY_PERIOD_SCHEDULE[],2,TRUE),
       VLOOKUP(Attendance!$G2669,REGULAR_WEEK_SCHEDULE[[Friday]:[Period]],2,TRUE))))))))))</f>
        <v/>
      </c>
      <c r="J2669" s="41" t="str">
        <f t="shared" ca="1" si="128"/>
        <v/>
      </c>
      <c r="K2669" s="41" t="str">
        <f>IF($A2669 &lt;&gt; "",VLOOKUP($A2669,'Student reference sheet'!$A$2:$V$2329, 7,FALSE), "")</f>
        <v/>
      </c>
      <c r="L2669" s="30" t="str">
        <f>IF($A2669 ="", "", VLOOKUP($A2669, 'Student reference sheet'!$A$2:$Z$2603,23,FALSE))</f>
        <v/>
      </c>
      <c r="M2669" s="30" t="str">
        <f>IF($A2669 ="", "", VLOOKUP($A2669, 'Student reference sheet'!$A$2:$Z$2603,24,FALSE))</f>
        <v/>
      </c>
      <c r="N2669" s="30" t="str">
        <f>IF($A2669 ="", "", VLOOKUP($A2669, 'Student reference sheet'!$A$2:$Z$2603,26,FALSE))</f>
        <v/>
      </c>
      <c r="O2669" s="30" t="str">
        <f>IF($A2669 ="", "", VLOOKUP($A2669, 'Student reference sheet'!$A$2:$Z$2603,25,FALSE))</f>
        <v/>
      </c>
      <c r="P2669" s="39" t="str">
        <f>IF($A2669 = "", "", IF(OR(VLOOKUP($A2669,'Student reference sheet'!$A$2:$V$2400,8,FALSE) = "R",  VLOOKUP($A2669,'Student reference sheet'!$A$2:$V$2400,8,FALSE) = "L"), "X", ""))</f>
        <v/>
      </c>
      <c r="Q2669" s="39" t="str">
        <f>IF($A2669 ="", "", VLOOKUP($A2669, 'Student reference sheet'!$A$2:$V$2603,22,FALSE))</f>
        <v/>
      </c>
      <c r="R2669" s="39" t="str">
        <f>IF($A2669 &lt;&gt; "",VLOOKUP($A2669,'Student reference sheet'!$A$2:$V$2329, 5,FALSE), "")</f>
        <v/>
      </c>
      <c r="S2669" s="39" t="str">
        <f>IF($A2669 &lt;&gt; "",VLOOKUP($A2669,'Student reference sheet'!$A$2:$V$2329, 6,FALSE), "")</f>
        <v/>
      </c>
      <c r="T2669" s="30" t="str">
        <f>IF($A2669 = "","",
IF(VLOOKUP($A2669,'Student reference sheet'!$A$2:$V$2329, 10,FALSE) = "Y", "Hispanic",
IF(VLOOKUP($A2669,'Student reference sheet'!$A$2:$V$2329,11,FALSE) &lt;&gt; "",
IF(VLOOKUP($A2669,'Student reference sheet'!$A$2:$V$2329,11,FALSE) = "UNK", "Unknown", VLOOKUP(VALUE(VLOOKUP($A2669,'Student reference sheet'!$A$2:$V$2329,11,FALSE)),'Ethnicity Reference'!$A$2:$B$22,2,FALSE)),
IF(VLOOKUP($A2669,'Student reference sheet'!$A$2:$V$2329,9,FALSE) &lt;&gt; "", VLOOKUP(VALUE(VLOOKUP($A2669,'Student reference sheet'!$A$2:$V$2329,9,FALSE)),'Ethnicity Reference'!$A$2:$B$22,2,FALSE),"Unknown"))))</f>
        <v/>
      </c>
      <c r="U2669" s="35"/>
    </row>
    <row r="2670" spans="1:21" ht="15.75">
      <c r="A2670" s="47"/>
      <c r="B2670" s="33"/>
      <c r="C2670" s="39" t="str">
        <f>IF($A2670 &lt;&gt; "",VLOOKUP($A2670,'Student reference sheet'!$A$2:$V$2329, 3,FALSE), "")</f>
        <v/>
      </c>
      <c r="D2670" s="39" t="str">
        <f>IF($A2670 &lt;&gt; "",VLOOKUP($A2670,'Student reference sheet'!$A$2:$V$2329, 2,FALSE), "")</f>
        <v/>
      </c>
      <c r="E2670" s="35"/>
      <c r="F2670" s="34"/>
      <c r="G2670" s="40" t="str">
        <f t="shared" ca="1" si="126"/>
        <v/>
      </c>
      <c r="H2670" s="40" t="str">
        <f t="shared" ca="1" si="127"/>
        <v/>
      </c>
      <c r="I2670" s="36" t="str">
        <f>IF($A2670 = "", "",
IF(COUNTIF(MINIMUM_DAY_DATES[], Attendance!J2670) &gt; 0, VLOOKUP(Attendance!$G2670,MINIMUM_DAY_PERIOD_SCHEDULE[], 2,TRUE),
IF(COUNTIF(RALLY_DATES[], Attendance!J2670) &gt; 0, VLOOKUP(Attendance!$G2670,RALLY_PERIOD_SCHEDULE[], 2,TRUE),
IF(WEEKDAY(Attendance!$J2670) = 2,
       IF(COUNTIF(FINALS_WEEK_MONDAY_DATE[],Attendance!$J2670) &gt; 0, VLOOKUP(Attendance!$G2670,FINALS_WEEK_MONDAY_PERIOD_SCHEDULE[],2,TRUE),
       VLOOKUP(Attendance!$G2670,REGULAR_WEEK_SCHEDULE[],6,TRUE)),
IF(WEEKDAY($J2670) = 3,
       IF(COUNTIF(FINALS_WEEK_TUESDAY_DATE[],Attendance!$J2670) &gt; 0, VLOOKUP(Attendance!$G2670,FINALS_WEEK_TUESDAY_PERIOD_SCHEDULE[],2,TRUE),
       VLOOKUP(Attendance!$G2670,REGULAR_WEEK_SCHEDULE[[Tuesday]:[Period]],5,TRUE)),
IF(WEEKDAY(Attendance!$J2670) = 4,
        IF(COUNTIF(BLOCK_WEDNESDAY_DATES[],Attendance!$J2670) &gt; 0, VLOOKUP(Attendance!$G2670,BLOCK_WEDNESDAY_PERIOD_SCHEDULE[],2,TRUE),
        IF(COUNTIF(FINALS_WEEK_WEDNESDAY_DATE[],Attendance!$J2670) &gt; 0, VLOOKUP(Attendance!$G2670,FINALS_WEEK_WEDNESDAY_PERIOD_SCHEDULE[],2,TRUE),
       VLOOKUP(Attendance!$G2670,REGULAR_WEEK_SCHEDULE[[Wednesday]:[Period]],4,TRUE))),
IF(WEEKDAY($J2670) = 5,
       IF(COUNTIF(BLOCK_THURSDAY_DATES[],Attendance!$J2670) &gt; 0, VLOOKUP(Attendance!$G2670,BLOCK_THURSDAY_PERIOD_SCHEDULE[],2,TRUE),
       IF(COUNTIF(FINALS_WEEK_THURSDAY_DATE[],Attendance!$J2670) &gt; 0, VLOOKUP(Attendance!$G2670,FINALS_WEEK_THURSDAY_PERIOD_SCHEDULE[],2,TRUE),
       VLOOKUP(Attendance!$G2670,REGULAR_WEEK_SCHEDULE[[Thursday]:[Period]],3,TRUE))),
IF(WEEKDAY(Attendance!$J2670) = 6,
       IF(COUNTIF(FINALS_WEEK_FRIDAY_DATE[],Attendance!$J2670) &gt; 0, VLOOKUP(Attendance!$G2670,FINALS_WEEK_FRIDAY_PERIOD_SCHEDULE[],2,TRUE),
       VLOOKUP(Attendance!$G2670,REGULAR_WEEK_SCHEDULE[[Friday]:[Period]],2,TRUE))))))))))</f>
        <v/>
      </c>
      <c r="J2670" s="41" t="str">
        <f t="shared" ca="1" si="128"/>
        <v/>
      </c>
      <c r="K2670" s="41" t="str">
        <f>IF($A2670 &lt;&gt; "",VLOOKUP($A2670,'Student reference sheet'!$A$2:$V$2329, 7,FALSE), "")</f>
        <v/>
      </c>
      <c r="L2670" s="30" t="str">
        <f>IF($A2670 ="", "", VLOOKUP($A2670, 'Student reference sheet'!$A$2:$Z$2603,23,FALSE))</f>
        <v/>
      </c>
      <c r="M2670" s="30" t="str">
        <f>IF($A2670 ="", "", VLOOKUP($A2670, 'Student reference sheet'!$A$2:$Z$2603,24,FALSE))</f>
        <v/>
      </c>
      <c r="N2670" s="30" t="str">
        <f>IF($A2670 ="", "", VLOOKUP($A2670, 'Student reference sheet'!$A$2:$Z$2603,26,FALSE))</f>
        <v/>
      </c>
      <c r="O2670" s="30" t="str">
        <f>IF($A2670 ="", "", VLOOKUP($A2670, 'Student reference sheet'!$A$2:$Z$2603,25,FALSE))</f>
        <v/>
      </c>
      <c r="P2670" s="39" t="str">
        <f>IF($A2670 = "", "", IF(OR(VLOOKUP($A2670,'Student reference sheet'!$A$2:$V$2400,8,FALSE) = "R",  VLOOKUP($A2670,'Student reference sheet'!$A$2:$V$2400,8,FALSE) = "L"), "X", ""))</f>
        <v/>
      </c>
      <c r="Q2670" s="39" t="str">
        <f>IF($A2670 ="", "", VLOOKUP($A2670, 'Student reference sheet'!$A$2:$V$2603,22,FALSE))</f>
        <v/>
      </c>
      <c r="R2670" s="39" t="str">
        <f>IF($A2670 &lt;&gt; "",VLOOKUP($A2670,'Student reference sheet'!$A$2:$V$2329, 5,FALSE), "")</f>
        <v/>
      </c>
      <c r="S2670" s="39" t="str">
        <f>IF($A2670 &lt;&gt; "",VLOOKUP($A2670,'Student reference sheet'!$A$2:$V$2329, 6,FALSE), "")</f>
        <v/>
      </c>
      <c r="T2670" s="30" t="str">
        <f>IF($A2670 = "","",
IF(VLOOKUP($A2670,'Student reference sheet'!$A$2:$V$2329, 10,FALSE) = "Y", "Hispanic",
IF(VLOOKUP($A2670,'Student reference sheet'!$A$2:$V$2329,11,FALSE) &lt;&gt; "",
IF(VLOOKUP($A2670,'Student reference sheet'!$A$2:$V$2329,11,FALSE) = "UNK", "Unknown", VLOOKUP(VALUE(VLOOKUP($A2670,'Student reference sheet'!$A$2:$V$2329,11,FALSE)),'Ethnicity Reference'!$A$2:$B$22,2,FALSE)),
IF(VLOOKUP($A2670,'Student reference sheet'!$A$2:$V$2329,9,FALSE) &lt;&gt; "", VLOOKUP(VALUE(VLOOKUP($A2670,'Student reference sheet'!$A$2:$V$2329,9,FALSE)),'Ethnicity Reference'!$A$2:$B$22,2,FALSE),"Unknown"))))</f>
        <v/>
      </c>
      <c r="U2670" s="35"/>
    </row>
    <row r="2671" spans="1:21" ht="15.75">
      <c r="A2671" s="47"/>
      <c r="B2671" s="33"/>
      <c r="C2671" s="39" t="str">
        <f>IF($A2671 &lt;&gt; "",VLOOKUP($A2671,'Student reference sheet'!$A$2:$V$2329, 3,FALSE), "")</f>
        <v/>
      </c>
      <c r="D2671" s="39" t="str">
        <f>IF($A2671 &lt;&gt; "",VLOOKUP($A2671,'Student reference sheet'!$A$2:$V$2329, 2,FALSE), "")</f>
        <v/>
      </c>
      <c r="E2671" s="35"/>
      <c r="F2671" s="34"/>
      <c r="G2671" s="40" t="str">
        <f t="shared" ca="1" si="126"/>
        <v/>
      </c>
      <c r="H2671" s="40" t="str">
        <f t="shared" ca="1" si="127"/>
        <v/>
      </c>
      <c r="I2671" s="36" t="str">
        <f>IF($A2671 = "", "",
IF(COUNTIF(MINIMUM_DAY_DATES[], Attendance!J2671) &gt; 0, VLOOKUP(Attendance!$G2671,MINIMUM_DAY_PERIOD_SCHEDULE[], 2,TRUE),
IF(COUNTIF(RALLY_DATES[], Attendance!J2671) &gt; 0, VLOOKUP(Attendance!$G2671,RALLY_PERIOD_SCHEDULE[], 2,TRUE),
IF(WEEKDAY(Attendance!$J2671) = 2,
       IF(COUNTIF(FINALS_WEEK_MONDAY_DATE[],Attendance!$J2671) &gt; 0, VLOOKUP(Attendance!$G2671,FINALS_WEEK_MONDAY_PERIOD_SCHEDULE[],2,TRUE),
       VLOOKUP(Attendance!$G2671,REGULAR_WEEK_SCHEDULE[],6,TRUE)),
IF(WEEKDAY($J2671) = 3,
       IF(COUNTIF(FINALS_WEEK_TUESDAY_DATE[],Attendance!$J2671) &gt; 0, VLOOKUP(Attendance!$G2671,FINALS_WEEK_TUESDAY_PERIOD_SCHEDULE[],2,TRUE),
       VLOOKUP(Attendance!$G2671,REGULAR_WEEK_SCHEDULE[[Tuesday]:[Period]],5,TRUE)),
IF(WEEKDAY(Attendance!$J2671) = 4,
        IF(COUNTIF(BLOCK_WEDNESDAY_DATES[],Attendance!$J2671) &gt; 0, VLOOKUP(Attendance!$G2671,BLOCK_WEDNESDAY_PERIOD_SCHEDULE[],2,TRUE),
        IF(COUNTIF(FINALS_WEEK_WEDNESDAY_DATE[],Attendance!$J2671) &gt; 0, VLOOKUP(Attendance!$G2671,FINALS_WEEK_WEDNESDAY_PERIOD_SCHEDULE[],2,TRUE),
       VLOOKUP(Attendance!$G2671,REGULAR_WEEK_SCHEDULE[[Wednesday]:[Period]],4,TRUE))),
IF(WEEKDAY($J2671) = 5,
       IF(COUNTIF(BLOCK_THURSDAY_DATES[],Attendance!$J2671) &gt; 0, VLOOKUP(Attendance!$G2671,BLOCK_THURSDAY_PERIOD_SCHEDULE[],2,TRUE),
       IF(COUNTIF(FINALS_WEEK_THURSDAY_DATE[],Attendance!$J2671) &gt; 0, VLOOKUP(Attendance!$G2671,FINALS_WEEK_THURSDAY_PERIOD_SCHEDULE[],2,TRUE),
       VLOOKUP(Attendance!$G2671,REGULAR_WEEK_SCHEDULE[[Thursday]:[Period]],3,TRUE))),
IF(WEEKDAY(Attendance!$J2671) = 6,
       IF(COUNTIF(FINALS_WEEK_FRIDAY_DATE[],Attendance!$J2671) &gt; 0, VLOOKUP(Attendance!$G2671,FINALS_WEEK_FRIDAY_PERIOD_SCHEDULE[],2,TRUE),
       VLOOKUP(Attendance!$G2671,REGULAR_WEEK_SCHEDULE[[Friday]:[Period]],2,TRUE))))))))))</f>
        <v/>
      </c>
      <c r="J2671" s="41" t="str">
        <f t="shared" ca="1" si="128"/>
        <v/>
      </c>
      <c r="K2671" s="41" t="str">
        <f>IF($A2671 &lt;&gt; "",VLOOKUP($A2671,'Student reference sheet'!$A$2:$V$2329, 7,FALSE), "")</f>
        <v/>
      </c>
      <c r="L2671" s="30" t="str">
        <f>IF($A2671 ="", "", VLOOKUP($A2671, 'Student reference sheet'!$A$2:$Z$2603,23,FALSE))</f>
        <v/>
      </c>
      <c r="M2671" s="30" t="str">
        <f>IF($A2671 ="", "", VLOOKUP($A2671, 'Student reference sheet'!$A$2:$Z$2603,24,FALSE))</f>
        <v/>
      </c>
      <c r="N2671" s="30" t="str">
        <f>IF($A2671 ="", "", VLOOKUP($A2671, 'Student reference sheet'!$A$2:$Z$2603,26,FALSE))</f>
        <v/>
      </c>
      <c r="O2671" s="30" t="str">
        <f>IF($A2671 ="", "", VLOOKUP($A2671, 'Student reference sheet'!$A$2:$Z$2603,25,FALSE))</f>
        <v/>
      </c>
      <c r="P2671" s="39" t="str">
        <f>IF($A2671 = "", "", IF(OR(VLOOKUP($A2671,'Student reference sheet'!$A$2:$V$2400,8,FALSE) = "R",  VLOOKUP($A2671,'Student reference sheet'!$A$2:$V$2400,8,FALSE) = "L"), "X", ""))</f>
        <v/>
      </c>
      <c r="Q2671" s="39" t="str">
        <f>IF($A2671 ="", "", VLOOKUP($A2671, 'Student reference sheet'!$A$2:$V$2603,22,FALSE))</f>
        <v/>
      </c>
      <c r="R2671" s="39" t="str">
        <f>IF($A2671 &lt;&gt; "",VLOOKUP($A2671,'Student reference sheet'!$A$2:$V$2329, 5,FALSE), "")</f>
        <v/>
      </c>
      <c r="S2671" s="39" t="str">
        <f>IF($A2671 &lt;&gt; "",VLOOKUP($A2671,'Student reference sheet'!$A$2:$V$2329, 6,FALSE), "")</f>
        <v/>
      </c>
      <c r="T2671" s="30" t="str">
        <f>IF($A2671 = "","",
IF(VLOOKUP($A2671,'Student reference sheet'!$A$2:$V$2329, 10,FALSE) = "Y", "Hispanic",
IF(VLOOKUP($A2671,'Student reference sheet'!$A$2:$V$2329,11,FALSE) &lt;&gt; "",
IF(VLOOKUP($A2671,'Student reference sheet'!$A$2:$V$2329,11,FALSE) = "UNK", "Unknown", VLOOKUP(VALUE(VLOOKUP($A2671,'Student reference sheet'!$A$2:$V$2329,11,FALSE)),'Ethnicity Reference'!$A$2:$B$22,2,FALSE)),
IF(VLOOKUP($A2671,'Student reference sheet'!$A$2:$V$2329,9,FALSE) &lt;&gt; "", VLOOKUP(VALUE(VLOOKUP($A2671,'Student reference sheet'!$A$2:$V$2329,9,FALSE)),'Ethnicity Reference'!$A$2:$B$22,2,FALSE),"Unknown"))))</f>
        <v/>
      </c>
      <c r="U2671" s="35"/>
    </row>
    <row r="2672" spans="1:21" ht="15.75">
      <c r="A2672" s="47"/>
      <c r="B2672" s="33"/>
      <c r="C2672" s="39" t="str">
        <f>IF($A2672 &lt;&gt; "",VLOOKUP($A2672,'Student reference sheet'!$A$2:$V$2329, 3,FALSE), "")</f>
        <v/>
      </c>
      <c r="D2672" s="39" t="str">
        <f>IF($A2672 &lt;&gt; "",VLOOKUP($A2672,'Student reference sheet'!$A$2:$V$2329, 2,FALSE), "")</f>
        <v/>
      </c>
      <c r="E2672" s="35"/>
      <c r="F2672" s="34"/>
      <c r="G2672" s="40" t="str">
        <f t="shared" ca="1" si="126"/>
        <v/>
      </c>
      <c r="H2672" s="40" t="str">
        <f t="shared" ca="1" si="127"/>
        <v/>
      </c>
      <c r="I2672" s="36" t="str">
        <f>IF($A2672 = "", "",
IF(COUNTIF(MINIMUM_DAY_DATES[], Attendance!J2672) &gt; 0, VLOOKUP(Attendance!$G2672,MINIMUM_DAY_PERIOD_SCHEDULE[], 2,TRUE),
IF(COUNTIF(RALLY_DATES[], Attendance!J2672) &gt; 0, VLOOKUP(Attendance!$G2672,RALLY_PERIOD_SCHEDULE[], 2,TRUE),
IF(WEEKDAY(Attendance!$J2672) = 2,
       IF(COUNTIF(FINALS_WEEK_MONDAY_DATE[],Attendance!$J2672) &gt; 0, VLOOKUP(Attendance!$G2672,FINALS_WEEK_MONDAY_PERIOD_SCHEDULE[],2,TRUE),
       VLOOKUP(Attendance!$G2672,REGULAR_WEEK_SCHEDULE[],6,TRUE)),
IF(WEEKDAY($J2672) = 3,
       IF(COUNTIF(FINALS_WEEK_TUESDAY_DATE[],Attendance!$J2672) &gt; 0, VLOOKUP(Attendance!$G2672,FINALS_WEEK_TUESDAY_PERIOD_SCHEDULE[],2,TRUE),
       VLOOKUP(Attendance!$G2672,REGULAR_WEEK_SCHEDULE[[Tuesday]:[Period]],5,TRUE)),
IF(WEEKDAY(Attendance!$J2672) = 4,
        IF(COUNTIF(BLOCK_WEDNESDAY_DATES[],Attendance!$J2672) &gt; 0, VLOOKUP(Attendance!$G2672,BLOCK_WEDNESDAY_PERIOD_SCHEDULE[],2,TRUE),
        IF(COUNTIF(FINALS_WEEK_WEDNESDAY_DATE[],Attendance!$J2672) &gt; 0, VLOOKUP(Attendance!$G2672,FINALS_WEEK_WEDNESDAY_PERIOD_SCHEDULE[],2,TRUE),
       VLOOKUP(Attendance!$G2672,REGULAR_WEEK_SCHEDULE[[Wednesday]:[Period]],4,TRUE))),
IF(WEEKDAY($J2672) = 5,
       IF(COUNTIF(BLOCK_THURSDAY_DATES[],Attendance!$J2672) &gt; 0, VLOOKUP(Attendance!$G2672,BLOCK_THURSDAY_PERIOD_SCHEDULE[],2,TRUE),
       IF(COUNTIF(FINALS_WEEK_THURSDAY_DATE[],Attendance!$J2672) &gt; 0, VLOOKUP(Attendance!$G2672,FINALS_WEEK_THURSDAY_PERIOD_SCHEDULE[],2,TRUE),
       VLOOKUP(Attendance!$G2672,REGULAR_WEEK_SCHEDULE[[Thursday]:[Period]],3,TRUE))),
IF(WEEKDAY(Attendance!$J2672) = 6,
       IF(COUNTIF(FINALS_WEEK_FRIDAY_DATE[],Attendance!$J2672) &gt; 0, VLOOKUP(Attendance!$G2672,FINALS_WEEK_FRIDAY_PERIOD_SCHEDULE[],2,TRUE),
       VLOOKUP(Attendance!$G2672,REGULAR_WEEK_SCHEDULE[[Friday]:[Period]],2,TRUE))))))))))</f>
        <v/>
      </c>
      <c r="J2672" s="41" t="str">
        <f t="shared" ca="1" si="128"/>
        <v/>
      </c>
      <c r="K2672" s="41" t="str">
        <f>IF($A2672 &lt;&gt; "",VLOOKUP($A2672,'Student reference sheet'!$A$2:$V$2329, 7,FALSE), "")</f>
        <v/>
      </c>
      <c r="L2672" s="30" t="str">
        <f>IF($A2672 ="", "", VLOOKUP($A2672, 'Student reference sheet'!$A$2:$Z$2603,23,FALSE))</f>
        <v/>
      </c>
      <c r="M2672" s="30" t="str">
        <f>IF($A2672 ="", "", VLOOKUP($A2672, 'Student reference sheet'!$A$2:$Z$2603,24,FALSE))</f>
        <v/>
      </c>
      <c r="N2672" s="30" t="str">
        <f>IF($A2672 ="", "", VLOOKUP($A2672, 'Student reference sheet'!$A$2:$Z$2603,26,FALSE))</f>
        <v/>
      </c>
      <c r="O2672" s="30" t="str">
        <f>IF($A2672 ="", "", VLOOKUP($A2672, 'Student reference sheet'!$A$2:$Z$2603,25,FALSE))</f>
        <v/>
      </c>
      <c r="P2672" s="39" t="str">
        <f>IF($A2672 = "", "", IF(OR(VLOOKUP($A2672,'Student reference sheet'!$A$2:$V$2400,8,FALSE) = "R",  VLOOKUP($A2672,'Student reference sheet'!$A$2:$V$2400,8,FALSE) = "L"), "X", ""))</f>
        <v/>
      </c>
      <c r="Q2672" s="39" t="str">
        <f>IF($A2672 ="", "", VLOOKUP($A2672, 'Student reference sheet'!$A$2:$V$2603,22,FALSE))</f>
        <v/>
      </c>
      <c r="R2672" s="39" t="str">
        <f>IF($A2672 &lt;&gt; "",VLOOKUP($A2672,'Student reference sheet'!$A$2:$V$2329, 5,FALSE), "")</f>
        <v/>
      </c>
      <c r="S2672" s="39" t="str">
        <f>IF($A2672 &lt;&gt; "",VLOOKUP($A2672,'Student reference sheet'!$A$2:$V$2329, 6,FALSE), "")</f>
        <v/>
      </c>
      <c r="T2672" s="30" t="str">
        <f>IF($A2672 = "","",
IF(VLOOKUP($A2672,'Student reference sheet'!$A$2:$V$2329, 10,FALSE) = "Y", "Hispanic",
IF(VLOOKUP($A2672,'Student reference sheet'!$A$2:$V$2329,11,FALSE) &lt;&gt; "",
IF(VLOOKUP($A2672,'Student reference sheet'!$A$2:$V$2329,11,FALSE) = "UNK", "Unknown", VLOOKUP(VALUE(VLOOKUP($A2672,'Student reference sheet'!$A$2:$V$2329,11,FALSE)),'Ethnicity Reference'!$A$2:$B$22,2,FALSE)),
IF(VLOOKUP($A2672,'Student reference sheet'!$A$2:$V$2329,9,FALSE) &lt;&gt; "", VLOOKUP(VALUE(VLOOKUP($A2672,'Student reference sheet'!$A$2:$V$2329,9,FALSE)),'Ethnicity Reference'!$A$2:$B$22,2,FALSE),"Unknown"))))</f>
        <v/>
      </c>
      <c r="U2672" s="35"/>
    </row>
    <row r="2673" spans="1:21" ht="15.75">
      <c r="A2673" s="47"/>
      <c r="B2673" s="33"/>
      <c r="C2673" s="39" t="str">
        <f>IF($A2673 &lt;&gt; "",VLOOKUP($A2673,'Student reference sheet'!$A$2:$V$2329, 3,FALSE), "")</f>
        <v/>
      </c>
      <c r="D2673" s="39" t="str">
        <f>IF($A2673 &lt;&gt; "",VLOOKUP($A2673,'Student reference sheet'!$A$2:$V$2329, 2,FALSE), "")</f>
        <v/>
      </c>
      <c r="E2673" s="35"/>
      <c r="F2673" s="34"/>
      <c r="G2673" s="40" t="str">
        <f t="shared" ca="1" si="126"/>
        <v/>
      </c>
      <c r="H2673" s="40" t="str">
        <f t="shared" ca="1" si="127"/>
        <v/>
      </c>
      <c r="I2673" s="36" t="str">
        <f>IF($A2673 = "", "",
IF(COUNTIF(MINIMUM_DAY_DATES[], Attendance!J2673) &gt; 0, VLOOKUP(Attendance!$G2673,MINIMUM_DAY_PERIOD_SCHEDULE[], 2,TRUE),
IF(COUNTIF(RALLY_DATES[], Attendance!J2673) &gt; 0, VLOOKUP(Attendance!$G2673,RALLY_PERIOD_SCHEDULE[], 2,TRUE),
IF(WEEKDAY(Attendance!$J2673) = 2,
       IF(COUNTIF(FINALS_WEEK_MONDAY_DATE[],Attendance!$J2673) &gt; 0, VLOOKUP(Attendance!$G2673,FINALS_WEEK_MONDAY_PERIOD_SCHEDULE[],2,TRUE),
       VLOOKUP(Attendance!$G2673,REGULAR_WEEK_SCHEDULE[],6,TRUE)),
IF(WEEKDAY($J2673) = 3,
       IF(COUNTIF(FINALS_WEEK_TUESDAY_DATE[],Attendance!$J2673) &gt; 0, VLOOKUP(Attendance!$G2673,FINALS_WEEK_TUESDAY_PERIOD_SCHEDULE[],2,TRUE),
       VLOOKUP(Attendance!$G2673,REGULAR_WEEK_SCHEDULE[[Tuesday]:[Period]],5,TRUE)),
IF(WEEKDAY(Attendance!$J2673) = 4,
        IF(COUNTIF(BLOCK_WEDNESDAY_DATES[],Attendance!$J2673) &gt; 0, VLOOKUP(Attendance!$G2673,BLOCK_WEDNESDAY_PERIOD_SCHEDULE[],2,TRUE),
        IF(COUNTIF(FINALS_WEEK_WEDNESDAY_DATE[],Attendance!$J2673) &gt; 0, VLOOKUP(Attendance!$G2673,FINALS_WEEK_WEDNESDAY_PERIOD_SCHEDULE[],2,TRUE),
       VLOOKUP(Attendance!$G2673,REGULAR_WEEK_SCHEDULE[[Wednesday]:[Period]],4,TRUE))),
IF(WEEKDAY($J2673) = 5,
       IF(COUNTIF(BLOCK_THURSDAY_DATES[],Attendance!$J2673) &gt; 0, VLOOKUP(Attendance!$G2673,BLOCK_THURSDAY_PERIOD_SCHEDULE[],2,TRUE),
       IF(COUNTIF(FINALS_WEEK_THURSDAY_DATE[],Attendance!$J2673) &gt; 0, VLOOKUP(Attendance!$G2673,FINALS_WEEK_THURSDAY_PERIOD_SCHEDULE[],2,TRUE),
       VLOOKUP(Attendance!$G2673,REGULAR_WEEK_SCHEDULE[[Thursday]:[Period]],3,TRUE))),
IF(WEEKDAY(Attendance!$J2673) = 6,
       IF(COUNTIF(FINALS_WEEK_FRIDAY_DATE[],Attendance!$J2673) &gt; 0, VLOOKUP(Attendance!$G2673,FINALS_WEEK_FRIDAY_PERIOD_SCHEDULE[],2,TRUE),
       VLOOKUP(Attendance!$G2673,REGULAR_WEEK_SCHEDULE[[Friday]:[Period]],2,TRUE))))))))))</f>
        <v/>
      </c>
      <c r="J2673" s="41" t="str">
        <f t="shared" ca="1" si="128"/>
        <v/>
      </c>
      <c r="K2673" s="41" t="str">
        <f>IF($A2673 &lt;&gt; "",VLOOKUP($A2673,'Student reference sheet'!$A$2:$V$2329, 7,FALSE), "")</f>
        <v/>
      </c>
      <c r="L2673" s="30" t="str">
        <f>IF($A2673 ="", "", VLOOKUP($A2673, 'Student reference sheet'!$A$2:$Z$2603,23,FALSE))</f>
        <v/>
      </c>
      <c r="M2673" s="30" t="str">
        <f>IF($A2673 ="", "", VLOOKUP($A2673, 'Student reference sheet'!$A$2:$Z$2603,24,FALSE))</f>
        <v/>
      </c>
      <c r="N2673" s="30" t="str">
        <f>IF($A2673 ="", "", VLOOKUP($A2673, 'Student reference sheet'!$A$2:$Z$2603,26,FALSE))</f>
        <v/>
      </c>
      <c r="O2673" s="30" t="str">
        <f>IF($A2673 ="", "", VLOOKUP($A2673, 'Student reference sheet'!$A$2:$Z$2603,25,FALSE))</f>
        <v/>
      </c>
      <c r="P2673" s="39" t="str">
        <f>IF($A2673 = "", "", IF(OR(VLOOKUP($A2673,'Student reference sheet'!$A$2:$V$2400,8,FALSE) = "R",  VLOOKUP($A2673,'Student reference sheet'!$A$2:$V$2400,8,FALSE) = "L"), "X", ""))</f>
        <v/>
      </c>
      <c r="Q2673" s="39" t="str">
        <f>IF($A2673 ="", "", VLOOKUP($A2673, 'Student reference sheet'!$A$2:$V$2603,22,FALSE))</f>
        <v/>
      </c>
      <c r="R2673" s="39" t="str">
        <f>IF($A2673 &lt;&gt; "",VLOOKUP($A2673,'Student reference sheet'!$A$2:$V$2329, 5,FALSE), "")</f>
        <v/>
      </c>
      <c r="S2673" s="39" t="str">
        <f>IF($A2673 &lt;&gt; "",VLOOKUP($A2673,'Student reference sheet'!$A$2:$V$2329, 6,FALSE), "")</f>
        <v/>
      </c>
      <c r="T2673" s="30" t="str">
        <f>IF($A2673 = "","",
IF(VLOOKUP($A2673,'Student reference sheet'!$A$2:$V$2329, 10,FALSE) = "Y", "Hispanic",
IF(VLOOKUP($A2673,'Student reference sheet'!$A$2:$V$2329,11,FALSE) &lt;&gt; "",
IF(VLOOKUP($A2673,'Student reference sheet'!$A$2:$V$2329,11,FALSE) = "UNK", "Unknown", VLOOKUP(VALUE(VLOOKUP($A2673,'Student reference sheet'!$A$2:$V$2329,11,FALSE)),'Ethnicity Reference'!$A$2:$B$22,2,FALSE)),
IF(VLOOKUP($A2673,'Student reference sheet'!$A$2:$V$2329,9,FALSE) &lt;&gt; "", VLOOKUP(VALUE(VLOOKUP($A2673,'Student reference sheet'!$A$2:$V$2329,9,FALSE)),'Ethnicity Reference'!$A$2:$B$22,2,FALSE),"Unknown"))))</f>
        <v/>
      </c>
      <c r="U2673" s="35"/>
    </row>
    <row r="2674" spans="1:21" ht="15.75">
      <c r="A2674" s="47"/>
      <c r="B2674" s="33"/>
      <c r="C2674" s="39" t="str">
        <f>IF($A2674 &lt;&gt; "",VLOOKUP($A2674,'Student reference sheet'!$A$2:$V$2329, 3,FALSE), "")</f>
        <v/>
      </c>
      <c r="D2674" s="39" t="str">
        <f>IF($A2674 &lt;&gt; "",VLOOKUP($A2674,'Student reference sheet'!$A$2:$V$2329, 2,FALSE), "")</f>
        <v/>
      </c>
      <c r="E2674" s="35"/>
      <c r="F2674" s="34"/>
      <c r="G2674" s="40" t="str">
        <f t="shared" ca="1" si="126"/>
        <v/>
      </c>
      <c r="H2674" s="40" t="str">
        <f t="shared" ca="1" si="127"/>
        <v/>
      </c>
      <c r="I2674" s="36" t="str">
        <f>IF($A2674 = "", "",
IF(COUNTIF(MINIMUM_DAY_DATES[], Attendance!J2674) &gt; 0, VLOOKUP(Attendance!$G2674,MINIMUM_DAY_PERIOD_SCHEDULE[], 2,TRUE),
IF(COUNTIF(RALLY_DATES[], Attendance!J2674) &gt; 0, VLOOKUP(Attendance!$G2674,RALLY_PERIOD_SCHEDULE[], 2,TRUE),
IF(WEEKDAY(Attendance!$J2674) = 2,
       IF(COUNTIF(FINALS_WEEK_MONDAY_DATE[],Attendance!$J2674) &gt; 0, VLOOKUP(Attendance!$G2674,FINALS_WEEK_MONDAY_PERIOD_SCHEDULE[],2,TRUE),
       VLOOKUP(Attendance!$G2674,REGULAR_WEEK_SCHEDULE[],6,TRUE)),
IF(WEEKDAY($J2674) = 3,
       IF(COUNTIF(FINALS_WEEK_TUESDAY_DATE[],Attendance!$J2674) &gt; 0, VLOOKUP(Attendance!$G2674,FINALS_WEEK_TUESDAY_PERIOD_SCHEDULE[],2,TRUE),
       VLOOKUP(Attendance!$G2674,REGULAR_WEEK_SCHEDULE[[Tuesday]:[Period]],5,TRUE)),
IF(WEEKDAY(Attendance!$J2674) = 4,
        IF(COUNTIF(BLOCK_WEDNESDAY_DATES[],Attendance!$J2674) &gt; 0, VLOOKUP(Attendance!$G2674,BLOCK_WEDNESDAY_PERIOD_SCHEDULE[],2,TRUE),
        IF(COUNTIF(FINALS_WEEK_WEDNESDAY_DATE[],Attendance!$J2674) &gt; 0, VLOOKUP(Attendance!$G2674,FINALS_WEEK_WEDNESDAY_PERIOD_SCHEDULE[],2,TRUE),
       VLOOKUP(Attendance!$G2674,REGULAR_WEEK_SCHEDULE[[Wednesday]:[Period]],4,TRUE))),
IF(WEEKDAY($J2674) = 5,
       IF(COUNTIF(BLOCK_THURSDAY_DATES[],Attendance!$J2674) &gt; 0, VLOOKUP(Attendance!$G2674,BLOCK_THURSDAY_PERIOD_SCHEDULE[],2,TRUE),
       IF(COUNTIF(FINALS_WEEK_THURSDAY_DATE[],Attendance!$J2674) &gt; 0, VLOOKUP(Attendance!$G2674,FINALS_WEEK_THURSDAY_PERIOD_SCHEDULE[],2,TRUE),
       VLOOKUP(Attendance!$G2674,REGULAR_WEEK_SCHEDULE[[Thursday]:[Period]],3,TRUE))),
IF(WEEKDAY(Attendance!$J2674) = 6,
       IF(COUNTIF(FINALS_WEEK_FRIDAY_DATE[],Attendance!$J2674) &gt; 0, VLOOKUP(Attendance!$G2674,FINALS_WEEK_FRIDAY_PERIOD_SCHEDULE[],2,TRUE),
       VLOOKUP(Attendance!$G2674,REGULAR_WEEK_SCHEDULE[[Friday]:[Period]],2,TRUE))))))))))</f>
        <v/>
      </c>
      <c r="J2674" s="41" t="str">
        <f t="shared" ca="1" si="128"/>
        <v/>
      </c>
      <c r="K2674" s="41" t="str">
        <f>IF($A2674 &lt;&gt; "",VLOOKUP($A2674,'Student reference sheet'!$A$2:$V$2329, 7,FALSE), "")</f>
        <v/>
      </c>
      <c r="L2674" s="30" t="str">
        <f>IF($A2674 ="", "", VLOOKUP($A2674, 'Student reference sheet'!$A$2:$Z$2603,23,FALSE))</f>
        <v/>
      </c>
      <c r="M2674" s="30" t="str">
        <f>IF($A2674 ="", "", VLOOKUP($A2674, 'Student reference sheet'!$A$2:$Z$2603,24,FALSE))</f>
        <v/>
      </c>
      <c r="N2674" s="30" t="str">
        <f>IF($A2674 ="", "", VLOOKUP($A2674, 'Student reference sheet'!$A$2:$Z$2603,26,FALSE))</f>
        <v/>
      </c>
      <c r="O2674" s="30" t="str">
        <f>IF($A2674 ="", "", VLOOKUP($A2674, 'Student reference sheet'!$A$2:$Z$2603,25,FALSE))</f>
        <v/>
      </c>
      <c r="P2674" s="39" t="str">
        <f>IF($A2674 = "", "", IF(OR(VLOOKUP($A2674,'Student reference sheet'!$A$2:$V$2400,8,FALSE) = "R",  VLOOKUP($A2674,'Student reference sheet'!$A$2:$V$2400,8,FALSE) = "L"), "X", ""))</f>
        <v/>
      </c>
      <c r="Q2674" s="39" t="str">
        <f>IF($A2674 ="", "", VLOOKUP($A2674, 'Student reference sheet'!$A$2:$V$2603,22,FALSE))</f>
        <v/>
      </c>
      <c r="R2674" s="39" t="str">
        <f>IF($A2674 &lt;&gt; "",VLOOKUP($A2674,'Student reference sheet'!$A$2:$V$2329, 5,FALSE), "")</f>
        <v/>
      </c>
      <c r="S2674" s="39" t="str">
        <f>IF($A2674 &lt;&gt; "",VLOOKUP($A2674,'Student reference sheet'!$A$2:$V$2329, 6,FALSE), "")</f>
        <v/>
      </c>
      <c r="T2674" s="30" t="str">
        <f>IF($A2674 = "","",
IF(VLOOKUP($A2674,'Student reference sheet'!$A$2:$V$2329, 10,FALSE) = "Y", "Hispanic",
IF(VLOOKUP($A2674,'Student reference sheet'!$A$2:$V$2329,11,FALSE) &lt;&gt; "",
IF(VLOOKUP($A2674,'Student reference sheet'!$A$2:$V$2329,11,FALSE) = "UNK", "Unknown", VLOOKUP(VALUE(VLOOKUP($A2674,'Student reference sheet'!$A$2:$V$2329,11,FALSE)),'Ethnicity Reference'!$A$2:$B$22,2,FALSE)),
IF(VLOOKUP($A2674,'Student reference sheet'!$A$2:$V$2329,9,FALSE) &lt;&gt; "", VLOOKUP(VALUE(VLOOKUP($A2674,'Student reference sheet'!$A$2:$V$2329,9,FALSE)),'Ethnicity Reference'!$A$2:$B$22,2,FALSE),"Unknown"))))</f>
        <v/>
      </c>
      <c r="U2674" s="35"/>
    </row>
    <row r="2675" spans="1:21" ht="15.75">
      <c r="A2675" s="47"/>
      <c r="B2675" s="33"/>
      <c r="C2675" s="39" t="str">
        <f>IF($A2675 &lt;&gt; "",VLOOKUP($A2675,'Student reference sheet'!$A$2:$V$2329, 3,FALSE), "")</f>
        <v/>
      </c>
      <c r="D2675" s="39" t="str">
        <f>IF($A2675 &lt;&gt; "",VLOOKUP($A2675,'Student reference sheet'!$A$2:$V$2329, 2,FALSE), "")</f>
        <v/>
      </c>
      <c r="E2675" s="35"/>
      <c r="F2675" s="34"/>
      <c r="G2675" s="40" t="str">
        <f t="shared" ca="1" si="126"/>
        <v/>
      </c>
      <c r="H2675" s="40" t="str">
        <f t="shared" ca="1" si="127"/>
        <v/>
      </c>
      <c r="I2675" s="36" t="str">
        <f>IF($A2675 = "", "",
IF(COUNTIF(MINIMUM_DAY_DATES[], Attendance!J2675) &gt; 0, VLOOKUP(Attendance!$G2675,MINIMUM_DAY_PERIOD_SCHEDULE[], 2,TRUE),
IF(COUNTIF(RALLY_DATES[], Attendance!J2675) &gt; 0, VLOOKUP(Attendance!$G2675,RALLY_PERIOD_SCHEDULE[], 2,TRUE),
IF(WEEKDAY(Attendance!$J2675) = 2,
       IF(COUNTIF(FINALS_WEEK_MONDAY_DATE[],Attendance!$J2675) &gt; 0, VLOOKUP(Attendance!$G2675,FINALS_WEEK_MONDAY_PERIOD_SCHEDULE[],2,TRUE),
       VLOOKUP(Attendance!$G2675,REGULAR_WEEK_SCHEDULE[],6,TRUE)),
IF(WEEKDAY($J2675) = 3,
       IF(COUNTIF(FINALS_WEEK_TUESDAY_DATE[],Attendance!$J2675) &gt; 0, VLOOKUP(Attendance!$G2675,FINALS_WEEK_TUESDAY_PERIOD_SCHEDULE[],2,TRUE),
       VLOOKUP(Attendance!$G2675,REGULAR_WEEK_SCHEDULE[[Tuesday]:[Period]],5,TRUE)),
IF(WEEKDAY(Attendance!$J2675) = 4,
        IF(COUNTIF(BLOCK_WEDNESDAY_DATES[],Attendance!$J2675) &gt; 0, VLOOKUP(Attendance!$G2675,BLOCK_WEDNESDAY_PERIOD_SCHEDULE[],2,TRUE),
        IF(COUNTIF(FINALS_WEEK_WEDNESDAY_DATE[],Attendance!$J2675) &gt; 0, VLOOKUP(Attendance!$G2675,FINALS_WEEK_WEDNESDAY_PERIOD_SCHEDULE[],2,TRUE),
       VLOOKUP(Attendance!$G2675,REGULAR_WEEK_SCHEDULE[[Wednesday]:[Period]],4,TRUE))),
IF(WEEKDAY($J2675) = 5,
       IF(COUNTIF(BLOCK_THURSDAY_DATES[],Attendance!$J2675) &gt; 0, VLOOKUP(Attendance!$G2675,BLOCK_THURSDAY_PERIOD_SCHEDULE[],2,TRUE),
       IF(COUNTIF(FINALS_WEEK_THURSDAY_DATE[],Attendance!$J2675) &gt; 0, VLOOKUP(Attendance!$G2675,FINALS_WEEK_THURSDAY_PERIOD_SCHEDULE[],2,TRUE),
       VLOOKUP(Attendance!$G2675,REGULAR_WEEK_SCHEDULE[[Thursday]:[Period]],3,TRUE))),
IF(WEEKDAY(Attendance!$J2675) = 6,
       IF(COUNTIF(FINALS_WEEK_FRIDAY_DATE[],Attendance!$J2675) &gt; 0, VLOOKUP(Attendance!$G2675,FINALS_WEEK_FRIDAY_PERIOD_SCHEDULE[],2,TRUE),
       VLOOKUP(Attendance!$G2675,REGULAR_WEEK_SCHEDULE[[Friday]:[Period]],2,TRUE))))))))))</f>
        <v/>
      </c>
      <c r="J2675" s="41" t="str">
        <f t="shared" ca="1" si="128"/>
        <v/>
      </c>
      <c r="K2675" s="41" t="str">
        <f>IF($A2675 &lt;&gt; "",VLOOKUP($A2675,'Student reference sheet'!$A$2:$V$2329, 7,FALSE), "")</f>
        <v/>
      </c>
      <c r="L2675" s="30" t="str">
        <f>IF($A2675 ="", "", VLOOKUP($A2675, 'Student reference sheet'!$A$2:$Z$2603,23,FALSE))</f>
        <v/>
      </c>
      <c r="M2675" s="30" t="str">
        <f>IF($A2675 ="", "", VLOOKUP($A2675, 'Student reference sheet'!$A$2:$Z$2603,24,FALSE))</f>
        <v/>
      </c>
      <c r="N2675" s="30" t="str">
        <f>IF($A2675 ="", "", VLOOKUP($A2675, 'Student reference sheet'!$A$2:$Z$2603,26,FALSE))</f>
        <v/>
      </c>
      <c r="O2675" s="30" t="str">
        <f>IF($A2675 ="", "", VLOOKUP($A2675, 'Student reference sheet'!$A$2:$Z$2603,25,FALSE))</f>
        <v/>
      </c>
      <c r="P2675" s="39" t="str">
        <f>IF($A2675 = "", "", IF(OR(VLOOKUP($A2675,'Student reference sheet'!$A$2:$V$2400,8,FALSE) = "R",  VLOOKUP($A2675,'Student reference sheet'!$A$2:$V$2400,8,FALSE) = "L"), "X", ""))</f>
        <v/>
      </c>
      <c r="Q2675" s="39" t="str">
        <f>IF($A2675 ="", "", VLOOKUP($A2675, 'Student reference sheet'!$A$2:$V$2603,22,FALSE))</f>
        <v/>
      </c>
      <c r="R2675" s="39" t="str">
        <f>IF($A2675 &lt;&gt; "",VLOOKUP($A2675,'Student reference sheet'!$A$2:$V$2329, 5,FALSE), "")</f>
        <v/>
      </c>
      <c r="S2675" s="39" t="str">
        <f>IF($A2675 &lt;&gt; "",VLOOKUP($A2675,'Student reference sheet'!$A$2:$V$2329, 6,FALSE), "")</f>
        <v/>
      </c>
      <c r="T2675" s="30" t="str">
        <f>IF($A2675 = "","",
IF(VLOOKUP($A2675,'Student reference sheet'!$A$2:$V$2329, 10,FALSE) = "Y", "Hispanic",
IF(VLOOKUP($A2675,'Student reference sheet'!$A$2:$V$2329,11,FALSE) &lt;&gt; "",
IF(VLOOKUP($A2675,'Student reference sheet'!$A$2:$V$2329,11,FALSE) = "UNK", "Unknown", VLOOKUP(VALUE(VLOOKUP($A2675,'Student reference sheet'!$A$2:$V$2329,11,FALSE)),'Ethnicity Reference'!$A$2:$B$22,2,FALSE)),
IF(VLOOKUP($A2675,'Student reference sheet'!$A$2:$V$2329,9,FALSE) &lt;&gt; "", VLOOKUP(VALUE(VLOOKUP($A2675,'Student reference sheet'!$A$2:$V$2329,9,FALSE)),'Ethnicity Reference'!$A$2:$B$22,2,FALSE),"Unknown"))))</f>
        <v/>
      </c>
      <c r="U2675" s="35"/>
    </row>
    <row r="2676" spans="1:21" ht="15.75">
      <c r="A2676" s="47"/>
      <c r="B2676" s="33"/>
      <c r="C2676" s="39" t="str">
        <f>IF($A2676 &lt;&gt; "",VLOOKUP($A2676,'Student reference sheet'!$A$2:$V$2329, 3,FALSE), "")</f>
        <v/>
      </c>
      <c r="D2676" s="39" t="str">
        <f>IF($A2676 &lt;&gt; "",VLOOKUP($A2676,'Student reference sheet'!$A$2:$V$2329, 2,FALSE), "")</f>
        <v/>
      </c>
      <c r="E2676" s="35"/>
      <c r="F2676" s="34"/>
      <c r="G2676" s="40" t="str">
        <f t="shared" ca="1" si="126"/>
        <v/>
      </c>
      <c r="H2676" s="40" t="str">
        <f t="shared" ca="1" si="127"/>
        <v/>
      </c>
      <c r="I2676" s="36" t="str">
        <f>IF($A2676 = "", "",
IF(COUNTIF(MINIMUM_DAY_DATES[], Attendance!J2676) &gt; 0, VLOOKUP(Attendance!$G2676,MINIMUM_DAY_PERIOD_SCHEDULE[], 2,TRUE),
IF(COUNTIF(RALLY_DATES[], Attendance!J2676) &gt; 0, VLOOKUP(Attendance!$G2676,RALLY_PERIOD_SCHEDULE[], 2,TRUE),
IF(WEEKDAY(Attendance!$J2676) = 2,
       IF(COUNTIF(FINALS_WEEK_MONDAY_DATE[],Attendance!$J2676) &gt; 0, VLOOKUP(Attendance!$G2676,FINALS_WEEK_MONDAY_PERIOD_SCHEDULE[],2,TRUE),
       VLOOKUP(Attendance!$G2676,REGULAR_WEEK_SCHEDULE[],6,TRUE)),
IF(WEEKDAY($J2676) = 3,
       IF(COUNTIF(FINALS_WEEK_TUESDAY_DATE[],Attendance!$J2676) &gt; 0, VLOOKUP(Attendance!$G2676,FINALS_WEEK_TUESDAY_PERIOD_SCHEDULE[],2,TRUE),
       VLOOKUP(Attendance!$G2676,REGULAR_WEEK_SCHEDULE[[Tuesday]:[Period]],5,TRUE)),
IF(WEEKDAY(Attendance!$J2676) = 4,
        IF(COUNTIF(BLOCK_WEDNESDAY_DATES[],Attendance!$J2676) &gt; 0, VLOOKUP(Attendance!$G2676,BLOCK_WEDNESDAY_PERIOD_SCHEDULE[],2,TRUE),
        IF(COUNTIF(FINALS_WEEK_WEDNESDAY_DATE[],Attendance!$J2676) &gt; 0, VLOOKUP(Attendance!$G2676,FINALS_WEEK_WEDNESDAY_PERIOD_SCHEDULE[],2,TRUE),
       VLOOKUP(Attendance!$G2676,REGULAR_WEEK_SCHEDULE[[Wednesday]:[Period]],4,TRUE))),
IF(WEEKDAY($J2676) = 5,
       IF(COUNTIF(BLOCK_THURSDAY_DATES[],Attendance!$J2676) &gt; 0, VLOOKUP(Attendance!$G2676,BLOCK_THURSDAY_PERIOD_SCHEDULE[],2,TRUE),
       IF(COUNTIF(FINALS_WEEK_THURSDAY_DATE[],Attendance!$J2676) &gt; 0, VLOOKUP(Attendance!$G2676,FINALS_WEEK_THURSDAY_PERIOD_SCHEDULE[],2,TRUE),
       VLOOKUP(Attendance!$G2676,REGULAR_WEEK_SCHEDULE[[Thursday]:[Period]],3,TRUE))),
IF(WEEKDAY(Attendance!$J2676) = 6,
       IF(COUNTIF(FINALS_WEEK_FRIDAY_DATE[],Attendance!$J2676) &gt; 0, VLOOKUP(Attendance!$G2676,FINALS_WEEK_FRIDAY_PERIOD_SCHEDULE[],2,TRUE),
       VLOOKUP(Attendance!$G2676,REGULAR_WEEK_SCHEDULE[[Friday]:[Period]],2,TRUE))))))))))</f>
        <v/>
      </c>
      <c r="J2676" s="41" t="str">
        <f t="shared" ca="1" si="128"/>
        <v/>
      </c>
      <c r="K2676" s="41" t="str">
        <f>IF($A2676 &lt;&gt; "",VLOOKUP($A2676,'Student reference sheet'!$A$2:$V$2329, 7,FALSE), "")</f>
        <v/>
      </c>
      <c r="L2676" s="30" t="str">
        <f>IF($A2676 ="", "", VLOOKUP($A2676, 'Student reference sheet'!$A$2:$Z$2603,23,FALSE))</f>
        <v/>
      </c>
      <c r="M2676" s="30" t="str">
        <f>IF($A2676 ="", "", VLOOKUP($A2676, 'Student reference sheet'!$A$2:$Z$2603,24,FALSE))</f>
        <v/>
      </c>
      <c r="N2676" s="30" t="str">
        <f>IF($A2676 ="", "", VLOOKUP($A2676, 'Student reference sheet'!$A$2:$Z$2603,26,FALSE))</f>
        <v/>
      </c>
      <c r="O2676" s="30" t="str">
        <f>IF($A2676 ="", "", VLOOKUP($A2676, 'Student reference sheet'!$A$2:$Z$2603,25,FALSE))</f>
        <v/>
      </c>
      <c r="P2676" s="39" t="str">
        <f>IF($A2676 = "", "", IF(OR(VLOOKUP($A2676,'Student reference sheet'!$A$2:$V$2400,8,FALSE) = "R",  VLOOKUP($A2676,'Student reference sheet'!$A$2:$V$2400,8,FALSE) = "L"), "X", ""))</f>
        <v/>
      </c>
      <c r="Q2676" s="39" t="str">
        <f>IF($A2676 ="", "", VLOOKUP($A2676, 'Student reference sheet'!$A$2:$V$2603,22,FALSE))</f>
        <v/>
      </c>
      <c r="R2676" s="39" t="str">
        <f>IF($A2676 &lt;&gt; "",VLOOKUP($A2676,'Student reference sheet'!$A$2:$V$2329, 5,FALSE), "")</f>
        <v/>
      </c>
      <c r="S2676" s="39" t="str">
        <f>IF($A2676 &lt;&gt; "",VLOOKUP($A2676,'Student reference sheet'!$A$2:$V$2329, 6,FALSE), "")</f>
        <v/>
      </c>
      <c r="T2676" s="30" t="str">
        <f>IF($A2676 = "","",
IF(VLOOKUP($A2676,'Student reference sheet'!$A$2:$V$2329, 10,FALSE) = "Y", "Hispanic",
IF(VLOOKUP($A2676,'Student reference sheet'!$A$2:$V$2329,11,FALSE) &lt;&gt; "",
IF(VLOOKUP($A2676,'Student reference sheet'!$A$2:$V$2329,11,FALSE) = "UNK", "Unknown", VLOOKUP(VALUE(VLOOKUP($A2676,'Student reference sheet'!$A$2:$V$2329,11,FALSE)),'Ethnicity Reference'!$A$2:$B$22,2,FALSE)),
IF(VLOOKUP($A2676,'Student reference sheet'!$A$2:$V$2329,9,FALSE) &lt;&gt; "", VLOOKUP(VALUE(VLOOKUP($A2676,'Student reference sheet'!$A$2:$V$2329,9,FALSE)),'Ethnicity Reference'!$A$2:$B$22,2,FALSE),"Unknown"))))</f>
        <v/>
      </c>
      <c r="U2676" s="35"/>
    </row>
    <row r="2677" spans="1:21" ht="15.75">
      <c r="A2677" s="47"/>
      <c r="B2677" s="33"/>
      <c r="C2677" s="39" t="str">
        <f>IF($A2677 &lt;&gt; "",VLOOKUP($A2677,'Student reference sheet'!$A$2:$V$2329, 3,FALSE), "")</f>
        <v/>
      </c>
      <c r="D2677" s="39" t="str">
        <f>IF($A2677 &lt;&gt; "",VLOOKUP($A2677,'Student reference sheet'!$A$2:$V$2329, 2,FALSE), "")</f>
        <v/>
      </c>
      <c r="E2677" s="35"/>
      <c r="F2677" s="34"/>
      <c r="G2677" s="40" t="str">
        <f t="shared" ca="1" si="126"/>
        <v/>
      </c>
      <c r="H2677" s="40" t="str">
        <f t="shared" ca="1" si="127"/>
        <v/>
      </c>
      <c r="I2677" s="36" t="str">
        <f>IF($A2677 = "", "",
IF(COUNTIF(MINIMUM_DAY_DATES[], Attendance!J2677) &gt; 0, VLOOKUP(Attendance!$G2677,MINIMUM_DAY_PERIOD_SCHEDULE[], 2,TRUE),
IF(COUNTIF(RALLY_DATES[], Attendance!J2677) &gt; 0, VLOOKUP(Attendance!$G2677,RALLY_PERIOD_SCHEDULE[], 2,TRUE),
IF(WEEKDAY(Attendance!$J2677) = 2,
       IF(COUNTIF(FINALS_WEEK_MONDAY_DATE[],Attendance!$J2677) &gt; 0, VLOOKUP(Attendance!$G2677,FINALS_WEEK_MONDAY_PERIOD_SCHEDULE[],2,TRUE),
       VLOOKUP(Attendance!$G2677,REGULAR_WEEK_SCHEDULE[],6,TRUE)),
IF(WEEKDAY($J2677) = 3,
       IF(COUNTIF(FINALS_WEEK_TUESDAY_DATE[],Attendance!$J2677) &gt; 0, VLOOKUP(Attendance!$G2677,FINALS_WEEK_TUESDAY_PERIOD_SCHEDULE[],2,TRUE),
       VLOOKUP(Attendance!$G2677,REGULAR_WEEK_SCHEDULE[[Tuesday]:[Period]],5,TRUE)),
IF(WEEKDAY(Attendance!$J2677) = 4,
        IF(COUNTIF(BLOCK_WEDNESDAY_DATES[],Attendance!$J2677) &gt; 0, VLOOKUP(Attendance!$G2677,BLOCK_WEDNESDAY_PERIOD_SCHEDULE[],2,TRUE),
        IF(COUNTIF(FINALS_WEEK_WEDNESDAY_DATE[],Attendance!$J2677) &gt; 0, VLOOKUP(Attendance!$G2677,FINALS_WEEK_WEDNESDAY_PERIOD_SCHEDULE[],2,TRUE),
       VLOOKUP(Attendance!$G2677,REGULAR_WEEK_SCHEDULE[[Wednesday]:[Period]],4,TRUE))),
IF(WEEKDAY($J2677) = 5,
       IF(COUNTIF(BLOCK_THURSDAY_DATES[],Attendance!$J2677) &gt; 0, VLOOKUP(Attendance!$G2677,BLOCK_THURSDAY_PERIOD_SCHEDULE[],2,TRUE),
       IF(COUNTIF(FINALS_WEEK_THURSDAY_DATE[],Attendance!$J2677) &gt; 0, VLOOKUP(Attendance!$G2677,FINALS_WEEK_THURSDAY_PERIOD_SCHEDULE[],2,TRUE),
       VLOOKUP(Attendance!$G2677,REGULAR_WEEK_SCHEDULE[[Thursday]:[Period]],3,TRUE))),
IF(WEEKDAY(Attendance!$J2677) = 6,
       IF(COUNTIF(FINALS_WEEK_FRIDAY_DATE[],Attendance!$J2677) &gt; 0, VLOOKUP(Attendance!$G2677,FINALS_WEEK_FRIDAY_PERIOD_SCHEDULE[],2,TRUE),
       VLOOKUP(Attendance!$G2677,REGULAR_WEEK_SCHEDULE[[Friday]:[Period]],2,TRUE))))))))))</f>
        <v/>
      </c>
      <c r="J2677" s="41" t="str">
        <f t="shared" ca="1" si="128"/>
        <v/>
      </c>
      <c r="K2677" s="41" t="str">
        <f>IF($A2677 &lt;&gt; "",VLOOKUP($A2677,'Student reference sheet'!$A$2:$V$2329, 7,FALSE), "")</f>
        <v/>
      </c>
      <c r="L2677" s="30" t="str">
        <f>IF($A2677 ="", "", VLOOKUP($A2677, 'Student reference sheet'!$A$2:$Z$2603,23,FALSE))</f>
        <v/>
      </c>
      <c r="M2677" s="30" t="str">
        <f>IF($A2677 ="", "", VLOOKUP($A2677, 'Student reference sheet'!$A$2:$Z$2603,24,FALSE))</f>
        <v/>
      </c>
      <c r="N2677" s="30" t="str">
        <f>IF($A2677 ="", "", VLOOKUP($A2677, 'Student reference sheet'!$A$2:$Z$2603,26,FALSE))</f>
        <v/>
      </c>
      <c r="O2677" s="30" t="str">
        <f>IF($A2677 ="", "", VLOOKUP($A2677, 'Student reference sheet'!$A$2:$Z$2603,25,FALSE))</f>
        <v/>
      </c>
      <c r="P2677" s="39" t="str">
        <f>IF($A2677 = "", "", IF(OR(VLOOKUP($A2677,'Student reference sheet'!$A$2:$V$2400,8,FALSE) = "R",  VLOOKUP($A2677,'Student reference sheet'!$A$2:$V$2400,8,FALSE) = "L"), "X", ""))</f>
        <v/>
      </c>
      <c r="Q2677" s="39" t="str">
        <f>IF($A2677 ="", "", VLOOKUP($A2677, 'Student reference sheet'!$A$2:$V$2603,22,FALSE))</f>
        <v/>
      </c>
      <c r="R2677" s="39" t="str">
        <f>IF($A2677 &lt;&gt; "",VLOOKUP($A2677,'Student reference sheet'!$A$2:$V$2329, 5,FALSE), "")</f>
        <v/>
      </c>
      <c r="S2677" s="39" t="str">
        <f>IF($A2677 &lt;&gt; "",VLOOKUP($A2677,'Student reference sheet'!$A$2:$V$2329, 6,FALSE), "")</f>
        <v/>
      </c>
      <c r="T2677" s="30" t="str">
        <f>IF($A2677 = "","",
IF(VLOOKUP($A2677,'Student reference sheet'!$A$2:$V$2329, 10,FALSE) = "Y", "Hispanic",
IF(VLOOKUP($A2677,'Student reference sheet'!$A$2:$V$2329,11,FALSE) &lt;&gt; "",
IF(VLOOKUP($A2677,'Student reference sheet'!$A$2:$V$2329,11,FALSE) = "UNK", "Unknown", VLOOKUP(VALUE(VLOOKUP($A2677,'Student reference sheet'!$A$2:$V$2329,11,FALSE)),'Ethnicity Reference'!$A$2:$B$22,2,FALSE)),
IF(VLOOKUP($A2677,'Student reference sheet'!$A$2:$V$2329,9,FALSE) &lt;&gt; "", VLOOKUP(VALUE(VLOOKUP($A2677,'Student reference sheet'!$A$2:$V$2329,9,FALSE)),'Ethnicity Reference'!$A$2:$B$22,2,FALSE),"Unknown"))))</f>
        <v/>
      </c>
      <c r="U2677" s="35"/>
    </row>
    <row r="2678" spans="1:21" ht="15.75">
      <c r="A2678" s="47"/>
      <c r="B2678" s="33"/>
      <c r="C2678" s="39" t="str">
        <f>IF($A2678 &lt;&gt; "",VLOOKUP($A2678,'Student reference sheet'!$A$2:$V$2329, 3,FALSE), "")</f>
        <v/>
      </c>
      <c r="D2678" s="39" t="str">
        <f>IF($A2678 &lt;&gt; "",VLOOKUP($A2678,'Student reference sheet'!$A$2:$V$2329, 2,FALSE), "")</f>
        <v/>
      </c>
      <c r="E2678" s="35"/>
      <c r="F2678" s="34"/>
      <c r="G2678" s="40" t="str">
        <f t="shared" ca="1" si="126"/>
        <v/>
      </c>
      <c r="H2678" s="40" t="str">
        <f t="shared" ca="1" si="127"/>
        <v/>
      </c>
      <c r="I2678" s="36" t="str">
        <f>IF($A2678 = "", "",
IF(COUNTIF(MINIMUM_DAY_DATES[], Attendance!J2678) &gt; 0, VLOOKUP(Attendance!$G2678,MINIMUM_DAY_PERIOD_SCHEDULE[], 2,TRUE),
IF(COUNTIF(RALLY_DATES[], Attendance!J2678) &gt; 0, VLOOKUP(Attendance!$G2678,RALLY_PERIOD_SCHEDULE[], 2,TRUE),
IF(WEEKDAY(Attendance!$J2678) = 2,
       IF(COUNTIF(FINALS_WEEK_MONDAY_DATE[],Attendance!$J2678) &gt; 0, VLOOKUP(Attendance!$G2678,FINALS_WEEK_MONDAY_PERIOD_SCHEDULE[],2,TRUE),
       VLOOKUP(Attendance!$G2678,REGULAR_WEEK_SCHEDULE[],6,TRUE)),
IF(WEEKDAY($J2678) = 3,
       IF(COUNTIF(FINALS_WEEK_TUESDAY_DATE[],Attendance!$J2678) &gt; 0, VLOOKUP(Attendance!$G2678,FINALS_WEEK_TUESDAY_PERIOD_SCHEDULE[],2,TRUE),
       VLOOKUP(Attendance!$G2678,REGULAR_WEEK_SCHEDULE[[Tuesday]:[Period]],5,TRUE)),
IF(WEEKDAY(Attendance!$J2678) = 4,
        IF(COUNTIF(BLOCK_WEDNESDAY_DATES[],Attendance!$J2678) &gt; 0, VLOOKUP(Attendance!$G2678,BLOCK_WEDNESDAY_PERIOD_SCHEDULE[],2,TRUE),
        IF(COUNTIF(FINALS_WEEK_WEDNESDAY_DATE[],Attendance!$J2678) &gt; 0, VLOOKUP(Attendance!$G2678,FINALS_WEEK_WEDNESDAY_PERIOD_SCHEDULE[],2,TRUE),
       VLOOKUP(Attendance!$G2678,REGULAR_WEEK_SCHEDULE[[Wednesday]:[Period]],4,TRUE))),
IF(WEEKDAY($J2678) = 5,
       IF(COUNTIF(BLOCK_THURSDAY_DATES[],Attendance!$J2678) &gt; 0, VLOOKUP(Attendance!$G2678,BLOCK_THURSDAY_PERIOD_SCHEDULE[],2,TRUE),
       IF(COUNTIF(FINALS_WEEK_THURSDAY_DATE[],Attendance!$J2678) &gt; 0, VLOOKUP(Attendance!$G2678,FINALS_WEEK_THURSDAY_PERIOD_SCHEDULE[],2,TRUE),
       VLOOKUP(Attendance!$G2678,REGULAR_WEEK_SCHEDULE[[Thursday]:[Period]],3,TRUE))),
IF(WEEKDAY(Attendance!$J2678) = 6,
       IF(COUNTIF(FINALS_WEEK_FRIDAY_DATE[],Attendance!$J2678) &gt; 0, VLOOKUP(Attendance!$G2678,FINALS_WEEK_FRIDAY_PERIOD_SCHEDULE[],2,TRUE),
       VLOOKUP(Attendance!$G2678,REGULAR_WEEK_SCHEDULE[[Friday]:[Period]],2,TRUE))))))))))</f>
        <v/>
      </c>
      <c r="J2678" s="41" t="str">
        <f t="shared" ca="1" si="128"/>
        <v/>
      </c>
      <c r="K2678" s="41" t="str">
        <f>IF($A2678 &lt;&gt; "",VLOOKUP($A2678,'Student reference sheet'!$A$2:$V$2329, 7,FALSE), "")</f>
        <v/>
      </c>
      <c r="L2678" s="30" t="str">
        <f>IF($A2678 ="", "", VLOOKUP($A2678, 'Student reference sheet'!$A$2:$Z$2603,23,FALSE))</f>
        <v/>
      </c>
      <c r="M2678" s="30" t="str">
        <f>IF($A2678 ="", "", VLOOKUP($A2678, 'Student reference sheet'!$A$2:$Z$2603,24,FALSE))</f>
        <v/>
      </c>
      <c r="N2678" s="30" t="str">
        <f>IF($A2678 ="", "", VLOOKUP($A2678, 'Student reference sheet'!$A$2:$Z$2603,26,FALSE))</f>
        <v/>
      </c>
      <c r="O2678" s="30" t="str">
        <f>IF($A2678 ="", "", VLOOKUP($A2678, 'Student reference sheet'!$A$2:$Z$2603,25,FALSE))</f>
        <v/>
      </c>
      <c r="P2678" s="39" t="str">
        <f>IF($A2678 = "", "", IF(OR(VLOOKUP($A2678,'Student reference sheet'!$A$2:$V$2400,8,FALSE) = "R",  VLOOKUP($A2678,'Student reference sheet'!$A$2:$V$2400,8,FALSE) = "L"), "X", ""))</f>
        <v/>
      </c>
      <c r="Q2678" s="39" t="str">
        <f>IF($A2678 ="", "", VLOOKUP($A2678, 'Student reference sheet'!$A$2:$V$2603,22,FALSE))</f>
        <v/>
      </c>
      <c r="R2678" s="39" t="str">
        <f>IF($A2678 &lt;&gt; "",VLOOKUP($A2678,'Student reference sheet'!$A$2:$V$2329, 5,FALSE), "")</f>
        <v/>
      </c>
      <c r="S2678" s="39" t="str">
        <f>IF($A2678 &lt;&gt; "",VLOOKUP($A2678,'Student reference sheet'!$A$2:$V$2329, 6,FALSE), "")</f>
        <v/>
      </c>
      <c r="T2678" s="30" t="str">
        <f>IF($A2678 = "","",
IF(VLOOKUP($A2678,'Student reference sheet'!$A$2:$V$2329, 10,FALSE) = "Y", "Hispanic",
IF(VLOOKUP($A2678,'Student reference sheet'!$A$2:$V$2329,11,FALSE) &lt;&gt; "",
IF(VLOOKUP($A2678,'Student reference sheet'!$A$2:$V$2329,11,FALSE) = "UNK", "Unknown", VLOOKUP(VALUE(VLOOKUP($A2678,'Student reference sheet'!$A$2:$V$2329,11,FALSE)),'Ethnicity Reference'!$A$2:$B$22,2,FALSE)),
IF(VLOOKUP($A2678,'Student reference sheet'!$A$2:$V$2329,9,FALSE) &lt;&gt; "", VLOOKUP(VALUE(VLOOKUP($A2678,'Student reference sheet'!$A$2:$V$2329,9,FALSE)),'Ethnicity Reference'!$A$2:$B$22,2,FALSE),"Unknown"))))</f>
        <v/>
      </c>
      <c r="U2678" s="35"/>
    </row>
    <row r="2679" spans="1:21" ht="15.75">
      <c r="A2679" s="47"/>
      <c r="B2679" s="33"/>
      <c r="C2679" s="39" t="str">
        <f>IF($A2679 &lt;&gt; "",VLOOKUP($A2679,'Student reference sheet'!$A$2:$V$2329, 3,FALSE), "")</f>
        <v/>
      </c>
      <c r="D2679" s="39" t="str">
        <f>IF($A2679 &lt;&gt; "",VLOOKUP($A2679,'Student reference sheet'!$A$2:$V$2329, 2,FALSE), "")</f>
        <v/>
      </c>
      <c r="E2679" s="35"/>
      <c r="F2679" s="34"/>
      <c r="G2679" s="40" t="str">
        <f t="shared" ca="1" si="126"/>
        <v/>
      </c>
      <c r="H2679" s="40" t="str">
        <f t="shared" ca="1" si="127"/>
        <v/>
      </c>
      <c r="I2679" s="36" t="str">
        <f>IF($A2679 = "", "",
IF(COUNTIF(MINIMUM_DAY_DATES[], Attendance!J2679) &gt; 0, VLOOKUP(Attendance!$G2679,MINIMUM_DAY_PERIOD_SCHEDULE[], 2,TRUE),
IF(COUNTIF(RALLY_DATES[], Attendance!J2679) &gt; 0, VLOOKUP(Attendance!$G2679,RALLY_PERIOD_SCHEDULE[], 2,TRUE),
IF(WEEKDAY(Attendance!$J2679) = 2,
       IF(COUNTIF(FINALS_WEEK_MONDAY_DATE[],Attendance!$J2679) &gt; 0, VLOOKUP(Attendance!$G2679,FINALS_WEEK_MONDAY_PERIOD_SCHEDULE[],2,TRUE),
       VLOOKUP(Attendance!$G2679,REGULAR_WEEK_SCHEDULE[],6,TRUE)),
IF(WEEKDAY($J2679) = 3,
       IF(COUNTIF(FINALS_WEEK_TUESDAY_DATE[],Attendance!$J2679) &gt; 0, VLOOKUP(Attendance!$G2679,FINALS_WEEK_TUESDAY_PERIOD_SCHEDULE[],2,TRUE),
       VLOOKUP(Attendance!$G2679,REGULAR_WEEK_SCHEDULE[[Tuesday]:[Period]],5,TRUE)),
IF(WEEKDAY(Attendance!$J2679) = 4,
        IF(COUNTIF(BLOCK_WEDNESDAY_DATES[],Attendance!$J2679) &gt; 0, VLOOKUP(Attendance!$G2679,BLOCK_WEDNESDAY_PERIOD_SCHEDULE[],2,TRUE),
        IF(COUNTIF(FINALS_WEEK_WEDNESDAY_DATE[],Attendance!$J2679) &gt; 0, VLOOKUP(Attendance!$G2679,FINALS_WEEK_WEDNESDAY_PERIOD_SCHEDULE[],2,TRUE),
       VLOOKUP(Attendance!$G2679,REGULAR_WEEK_SCHEDULE[[Wednesday]:[Period]],4,TRUE))),
IF(WEEKDAY($J2679) = 5,
       IF(COUNTIF(BLOCK_THURSDAY_DATES[],Attendance!$J2679) &gt; 0, VLOOKUP(Attendance!$G2679,BLOCK_THURSDAY_PERIOD_SCHEDULE[],2,TRUE),
       IF(COUNTIF(FINALS_WEEK_THURSDAY_DATE[],Attendance!$J2679) &gt; 0, VLOOKUP(Attendance!$G2679,FINALS_WEEK_THURSDAY_PERIOD_SCHEDULE[],2,TRUE),
       VLOOKUP(Attendance!$G2679,REGULAR_WEEK_SCHEDULE[[Thursday]:[Period]],3,TRUE))),
IF(WEEKDAY(Attendance!$J2679) = 6,
       IF(COUNTIF(FINALS_WEEK_FRIDAY_DATE[],Attendance!$J2679) &gt; 0, VLOOKUP(Attendance!$G2679,FINALS_WEEK_FRIDAY_PERIOD_SCHEDULE[],2,TRUE),
       VLOOKUP(Attendance!$G2679,REGULAR_WEEK_SCHEDULE[[Friday]:[Period]],2,TRUE))))))))))</f>
        <v/>
      </c>
      <c r="J2679" s="41" t="str">
        <f t="shared" ca="1" si="128"/>
        <v/>
      </c>
      <c r="K2679" s="41" t="str">
        <f>IF($A2679 &lt;&gt; "",VLOOKUP($A2679,'Student reference sheet'!$A$2:$V$2329, 7,FALSE), "")</f>
        <v/>
      </c>
      <c r="L2679" s="30" t="str">
        <f>IF($A2679 ="", "", VLOOKUP($A2679, 'Student reference sheet'!$A$2:$Z$2603,23,FALSE))</f>
        <v/>
      </c>
      <c r="M2679" s="30" t="str">
        <f>IF($A2679 ="", "", VLOOKUP($A2679, 'Student reference sheet'!$A$2:$Z$2603,24,FALSE))</f>
        <v/>
      </c>
      <c r="N2679" s="30" t="str">
        <f>IF($A2679 ="", "", VLOOKUP($A2679, 'Student reference sheet'!$A$2:$Z$2603,26,FALSE))</f>
        <v/>
      </c>
      <c r="O2679" s="30" t="str">
        <f>IF($A2679 ="", "", VLOOKUP($A2679, 'Student reference sheet'!$A$2:$Z$2603,25,FALSE))</f>
        <v/>
      </c>
      <c r="P2679" s="39" t="str">
        <f>IF($A2679 = "", "", IF(OR(VLOOKUP($A2679,'Student reference sheet'!$A$2:$V$2400,8,FALSE) = "R",  VLOOKUP($A2679,'Student reference sheet'!$A$2:$V$2400,8,FALSE) = "L"), "X", ""))</f>
        <v/>
      </c>
      <c r="Q2679" s="39" t="str">
        <f>IF($A2679 ="", "", VLOOKUP($A2679, 'Student reference sheet'!$A$2:$V$2603,22,FALSE))</f>
        <v/>
      </c>
      <c r="R2679" s="39" t="str">
        <f>IF($A2679 &lt;&gt; "",VLOOKUP($A2679,'Student reference sheet'!$A$2:$V$2329, 5,FALSE), "")</f>
        <v/>
      </c>
      <c r="S2679" s="39" t="str">
        <f>IF($A2679 &lt;&gt; "",VLOOKUP($A2679,'Student reference sheet'!$A$2:$V$2329, 6,FALSE), "")</f>
        <v/>
      </c>
      <c r="T2679" s="30" t="str">
        <f>IF($A2679 = "","",
IF(VLOOKUP($A2679,'Student reference sheet'!$A$2:$V$2329, 10,FALSE) = "Y", "Hispanic",
IF(VLOOKUP($A2679,'Student reference sheet'!$A$2:$V$2329,11,FALSE) &lt;&gt; "",
IF(VLOOKUP($A2679,'Student reference sheet'!$A$2:$V$2329,11,FALSE) = "UNK", "Unknown", VLOOKUP(VALUE(VLOOKUP($A2679,'Student reference sheet'!$A$2:$V$2329,11,FALSE)),'Ethnicity Reference'!$A$2:$B$22,2,FALSE)),
IF(VLOOKUP($A2679,'Student reference sheet'!$A$2:$V$2329,9,FALSE) &lt;&gt; "", VLOOKUP(VALUE(VLOOKUP($A2679,'Student reference sheet'!$A$2:$V$2329,9,FALSE)),'Ethnicity Reference'!$A$2:$B$22,2,FALSE),"Unknown"))))</f>
        <v/>
      </c>
      <c r="U2679" s="35"/>
    </row>
    <row r="2680" spans="1:21" ht="15.75">
      <c r="A2680" s="47"/>
      <c r="B2680" s="33"/>
      <c r="C2680" s="39" t="str">
        <f>IF($A2680 &lt;&gt; "",VLOOKUP($A2680,'Student reference sheet'!$A$2:$V$2329, 3,FALSE), "")</f>
        <v/>
      </c>
      <c r="D2680" s="39" t="str">
        <f>IF($A2680 &lt;&gt; "",VLOOKUP($A2680,'Student reference sheet'!$A$2:$V$2329, 2,FALSE), "")</f>
        <v/>
      </c>
      <c r="E2680" s="35"/>
      <c r="F2680" s="34"/>
      <c r="G2680" s="40" t="str">
        <f t="shared" ca="1" si="126"/>
        <v/>
      </c>
      <c r="H2680" s="40" t="str">
        <f t="shared" ca="1" si="127"/>
        <v/>
      </c>
      <c r="I2680" s="36" t="str">
        <f>IF($A2680 = "", "",
IF(COUNTIF(MINIMUM_DAY_DATES[], Attendance!J2680) &gt; 0, VLOOKUP(Attendance!$G2680,MINIMUM_DAY_PERIOD_SCHEDULE[], 2,TRUE),
IF(COUNTIF(RALLY_DATES[], Attendance!J2680) &gt; 0, VLOOKUP(Attendance!$G2680,RALLY_PERIOD_SCHEDULE[], 2,TRUE),
IF(WEEKDAY(Attendance!$J2680) = 2,
       IF(COUNTIF(FINALS_WEEK_MONDAY_DATE[],Attendance!$J2680) &gt; 0, VLOOKUP(Attendance!$G2680,FINALS_WEEK_MONDAY_PERIOD_SCHEDULE[],2,TRUE),
       VLOOKUP(Attendance!$G2680,REGULAR_WEEK_SCHEDULE[],6,TRUE)),
IF(WEEKDAY($J2680) = 3,
       IF(COUNTIF(FINALS_WEEK_TUESDAY_DATE[],Attendance!$J2680) &gt; 0, VLOOKUP(Attendance!$G2680,FINALS_WEEK_TUESDAY_PERIOD_SCHEDULE[],2,TRUE),
       VLOOKUP(Attendance!$G2680,REGULAR_WEEK_SCHEDULE[[Tuesday]:[Period]],5,TRUE)),
IF(WEEKDAY(Attendance!$J2680) = 4,
        IF(COUNTIF(BLOCK_WEDNESDAY_DATES[],Attendance!$J2680) &gt; 0, VLOOKUP(Attendance!$G2680,BLOCK_WEDNESDAY_PERIOD_SCHEDULE[],2,TRUE),
        IF(COUNTIF(FINALS_WEEK_WEDNESDAY_DATE[],Attendance!$J2680) &gt; 0, VLOOKUP(Attendance!$G2680,FINALS_WEEK_WEDNESDAY_PERIOD_SCHEDULE[],2,TRUE),
       VLOOKUP(Attendance!$G2680,REGULAR_WEEK_SCHEDULE[[Wednesday]:[Period]],4,TRUE))),
IF(WEEKDAY($J2680) = 5,
       IF(COUNTIF(BLOCK_THURSDAY_DATES[],Attendance!$J2680) &gt; 0, VLOOKUP(Attendance!$G2680,BLOCK_THURSDAY_PERIOD_SCHEDULE[],2,TRUE),
       IF(COUNTIF(FINALS_WEEK_THURSDAY_DATE[],Attendance!$J2680) &gt; 0, VLOOKUP(Attendance!$G2680,FINALS_WEEK_THURSDAY_PERIOD_SCHEDULE[],2,TRUE),
       VLOOKUP(Attendance!$G2680,REGULAR_WEEK_SCHEDULE[[Thursday]:[Period]],3,TRUE))),
IF(WEEKDAY(Attendance!$J2680) = 6,
       IF(COUNTIF(FINALS_WEEK_FRIDAY_DATE[],Attendance!$J2680) &gt; 0, VLOOKUP(Attendance!$G2680,FINALS_WEEK_FRIDAY_PERIOD_SCHEDULE[],2,TRUE),
       VLOOKUP(Attendance!$G2680,REGULAR_WEEK_SCHEDULE[[Friday]:[Period]],2,TRUE))))))))))</f>
        <v/>
      </c>
      <c r="J2680" s="41" t="str">
        <f t="shared" ca="1" si="128"/>
        <v/>
      </c>
      <c r="K2680" s="41" t="str">
        <f>IF($A2680 &lt;&gt; "",VLOOKUP($A2680,'Student reference sheet'!$A$2:$V$2329, 7,FALSE), "")</f>
        <v/>
      </c>
      <c r="L2680" s="30" t="str">
        <f>IF($A2680 ="", "", VLOOKUP($A2680, 'Student reference sheet'!$A$2:$Z$2603,23,FALSE))</f>
        <v/>
      </c>
      <c r="M2680" s="30" t="str">
        <f>IF($A2680 ="", "", VLOOKUP($A2680, 'Student reference sheet'!$A$2:$Z$2603,24,FALSE))</f>
        <v/>
      </c>
      <c r="N2680" s="30" t="str">
        <f>IF($A2680 ="", "", VLOOKUP($A2680, 'Student reference sheet'!$A$2:$Z$2603,26,FALSE))</f>
        <v/>
      </c>
      <c r="O2680" s="30" t="str">
        <f>IF($A2680 ="", "", VLOOKUP($A2680, 'Student reference sheet'!$A$2:$Z$2603,25,FALSE))</f>
        <v/>
      </c>
      <c r="P2680" s="39" t="str">
        <f>IF($A2680 = "", "", IF(OR(VLOOKUP($A2680,'Student reference sheet'!$A$2:$V$2400,8,FALSE) = "R",  VLOOKUP($A2680,'Student reference sheet'!$A$2:$V$2400,8,FALSE) = "L"), "X", ""))</f>
        <v/>
      </c>
      <c r="Q2680" s="39" t="str">
        <f>IF($A2680 ="", "", VLOOKUP($A2680, 'Student reference sheet'!$A$2:$V$2603,22,FALSE))</f>
        <v/>
      </c>
      <c r="R2680" s="39" t="str">
        <f>IF($A2680 &lt;&gt; "",VLOOKUP($A2680,'Student reference sheet'!$A$2:$V$2329, 5,FALSE), "")</f>
        <v/>
      </c>
      <c r="S2680" s="39" t="str">
        <f>IF($A2680 &lt;&gt; "",VLOOKUP($A2680,'Student reference sheet'!$A$2:$V$2329, 6,FALSE), "")</f>
        <v/>
      </c>
      <c r="T2680" s="30" t="str">
        <f>IF($A2680 = "","",
IF(VLOOKUP($A2680,'Student reference sheet'!$A$2:$V$2329, 10,FALSE) = "Y", "Hispanic",
IF(VLOOKUP($A2680,'Student reference sheet'!$A$2:$V$2329,11,FALSE) &lt;&gt; "",
IF(VLOOKUP($A2680,'Student reference sheet'!$A$2:$V$2329,11,FALSE) = "UNK", "Unknown", VLOOKUP(VALUE(VLOOKUP($A2680,'Student reference sheet'!$A$2:$V$2329,11,FALSE)),'Ethnicity Reference'!$A$2:$B$22,2,FALSE)),
IF(VLOOKUP($A2680,'Student reference sheet'!$A$2:$V$2329,9,FALSE) &lt;&gt; "", VLOOKUP(VALUE(VLOOKUP($A2680,'Student reference sheet'!$A$2:$V$2329,9,FALSE)),'Ethnicity Reference'!$A$2:$B$22,2,FALSE),"Unknown"))))</f>
        <v/>
      </c>
      <c r="U2680" s="35"/>
    </row>
    <row r="2681" spans="1:21" ht="15.75">
      <c r="A2681" s="47"/>
      <c r="B2681" s="33"/>
      <c r="C2681" s="39" t="str">
        <f>IF($A2681 &lt;&gt; "",VLOOKUP($A2681,'Student reference sheet'!$A$2:$V$2329, 3,FALSE), "")</f>
        <v/>
      </c>
      <c r="D2681" s="39" t="str">
        <f>IF($A2681 &lt;&gt; "",VLOOKUP($A2681,'Student reference sheet'!$A$2:$V$2329, 2,FALSE), "")</f>
        <v/>
      </c>
      <c r="E2681" s="35"/>
      <c r="F2681" s="34"/>
      <c r="G2681" s="40" t="str">
        <f t="shared" ca="1" si="126"/>
        <v/>
      </c>
      <c r="H2681" s="40" t="str">
        <f t="shared" ca="1" si="127"/>
        <v/>
      </c>
      <c r="I2681" s="36" t="str">
        <f>IF($A2681 = "", "",
IF(COUNTIF(MINIMUM_DAY_DATES[], Attendance!J2681) &gt; 0, VLOOKUP(Attendance!$G2681,MINIMUM_DAY_PERIOD_SCHEDULE[], 2,TRUE),
IF(COUNTIF(RALLY_DATES[], Attendance!J2681) &gt; 0, VLOOKUP(Attendance!$G2681,RALLY_PERIOD_SCHEDULE[], 2,TRUE),
IF(WEEKDAY(Attendance!$J2681) = 2,
       IF(COUNTIF(FINALS_WEEK_MONDAY_DATE[],Attendance!$J2681) &gt; 0, VLOOKUP(Attendance!$G2681,FINALS_WEEK_MONDAY_PERIOD_SCHEDULE[],2,TRUE),
       VLOOKUP(Attendance!$G2681,REGULAR_WEEK_SCHEDULE[],6,TRUE)),
IF(WEEKDAY($J2681) = 3,
       IF(COUNTIF(FINALS_WEEK_TUESDAY_DATE[],Attendance!$J2681) &gt; 0, VLOOKUP(Attendance!$G2681,FINALS_WEEK_TUESDAY_PERIOD_SCHEDULE[],2,TRUE),
       VLOOKUP(Attendance!$G2681,REGULAR_WEEK_SCHEDULE[[Tuesday]:[Period]],5,TRUE)),
IF(WEEKDAY(Attendance!$J2681) = 4,
        IF(COUNTIF(BLOCK_WEDNESDAY_DATES[],Attendance!$J2681) &gt; 0, VLOOKUP(Attendance!$G2681,BLOCK_WEDNESDAY_PERIOD_SCHEDULE[],2,TRUE),
        IF(COUNTIF(FINALS_WEEK_WEDNESDAY_DATE[],Attendance!$J2681) &gt; 0, VLOOKUP(Attendance!$G2681,FINALS_WEEK_WEDNESDAY_PERIOD_SCHEDULE[],2,TRUE),
       VLOOKUP(Attendance!$G2681,REGULAR_WEEK_SCHEDULE[[Wednesday]:[Period]],4,TRUE))),
IF(WEEKDAY($J2681) = 5,
       IF(COUNTIF(BLOCK_THURSDAY_DATES[],Attendance!$J2681) &gt; 0, VLOOKUP(Attendance!$G2681,BLOCK_THURSDAY_PERIOD_SCHEDULE[],2,TRUE),
       IF(COUNTIF(FINALS_WEEK_THURSDAY_DATE[],Attendance!$J2681) &gt; 0, VLOOKUP(Attendance!$G2681,FINALS_WEEK_THURSDAY_PERIOD_SCHEDULE[],2,TRUE),
       VLOOKUP(Attendance!$G2681,REGULAR_WEEK_SCHEDULE[[Thursday]:[Period]],3,TRUE))),
IF(WEEKDAY(Attendance!$J2681) = 6,
       IF(COUNTIF(FINALS_WEEK_FRIDAY_DATE[],Attendance!$J2681) &gt; 0, VLOOKUP(Attendance!$G2681,FINALS_WEEK_FRIDAY_PERIOD_SCHEDULE[],2,TRUE),
       VLOOKUP(Attendance!$G2681,REGULAR_WEEK_SCHEDULE[[Friday]:[Period]],2,TRUE))))))))))</f>
        <v/>
      </c>
      <c r="J2681" s="41" t="str">
        <f t="shared" ca="1" si="128"/>
        <v/>
      </c>
      <c r="K2681" s="41" t="str">
        <f>IF($A2681 &lt;&gt; "",VLOOKUP($A2681,'Student reference sheet'!$A$2:$V$2329, 7,FALSE), "")</f>
        <v/>
      </c>
      <c r="L2681" s="30" t="str">
        <f>IF($A2681 ="", "", VLOOKUP($A2681, 'Student reference sheet'!$A$2:$Z$2603,23,FALSE))</f>
        <v/>
      </c>
      <c r="M2681" s="30" t="str">
        <f>IF($A2681 ="", "", VLOOKUP($A2681, 'Student reference sheet'!$A$2:$Z$2603,24,FALSE))</f>
        <v/>
      </c>
      <c r="N2681" s="30" t="str">
        <f>IF($A2681 ="", "", VLOOKUP($A2681, 'Student reference sheet'!$A$2:$Z$2603,26,FALSE))</f>
        <v/>
      </c>
      <c r="O2681" s="30" t="str">
        <f>IF($A2681 ="", "", VLOOKUP($A2681, 'Student reference sheet'!$A$2:$Z$2603,25,FALSE))</f>
        <v/>
      </c>
      <c r="P2681" s="39" t="str">
        <f>IF($A2681 = "", "", IF(OR(VLOOKUP($A2681,'Student reference sheet'!$A$2:$V$2400,8,FALSE) = "R",  VLOOKUP($A2681,'Student reference sheet'!$A$2:$V$2400,8,FALSE) = "L"), "X", ""))</f>
        <v/>
      </c>
      <c r="Q2681" s="39" t="str">
        <f>IF($A2681 ="", "", VLOOKUP($A2681, 'Student reference sheet'!$A$2:$V$2603,22,FALSE))</f>
        <v/>
      </c>
      <c r="R2681" s="39" t="str">
        <f>IF($A2681 &lt;&gt; "",VLOOKUP($A2681,'Student reference sheet'!$A$2:$V$2329, 5,FALSE), "")</f>
        <v/>
      </c>
      <c r="S2681" s="39" t="str">
        <f>IF($A2681 &lt;&gt; "",VLOOKUP($A2681,'Student reference sheet'!$A$2:$V$2329, 6,FALSE), "")</f>
        <v/>
      </c>
      <c r="T2681" s="30" t="str">
        <f>IF($A2681 = "","",
IF(VLOOKUP($A2681,'Student reference sheet'!$A$2:$V$2329, 10,FALSE) = "Y", "Hispanic",
IF(VLOOKUP($A2681,'Student reference sheet'!$A$2:$V$2329,11,FALSE) &lt;&gt; "",
IF(VLOOKUP($A2681,'Student reference sheet'!$A$2:$V$2329,11,FALSE) = "UNK", "Unknown", VLOOKUP(VALUE(VLOOKUP($A2681,'Student reference sheet'!$A$2:$V$2329,11,FALSE)),'Ethnicity Reference'!$A$2:$B$22,2,FALSE)),
IF(VLOOKUP($A2681,'Student reference sheet'!$A$2:$V$2329,9,FALSE) &lt;&gt; "", VLOOKUP(VALUE(VLOOKUP($A2681,'Student reference sheet'!$A$2:$V$2329,9,FALSE)),'Ethnicity Reference'!$A$2:$B$22,2,FALSE),"Unknown"))))</f>
        <v/>
      </c>
      <c r="U2681" s="35"/>
    </row>
    <row r="2682" spans="1:21" ht="15.75">
      <c r="A2682" s="47"/>
      <c r="B2682" s="33"/>
      <c r="C2682" s="39" t="str">
        <f>IF($A2682 &lt;&gt; "",VLOOKUP($A2682,'Student reference sheet'!$A$2:$V$2329, 3,FALSE), "")</f>
        <v/>
      </c>
      <c r="D2682" s="39" t="str">
        <f>IF($A2682 &lt;&gt; "",VLOOKUP($A2682,'Student reference sheet'!$A$2:$V$2329, 2,FALSE), "")</f>
        <v/>
      </c>
      <c r="E2682" s="35"/>
      <c r="F2682" s="34"/>
      <c r="G2682" s="40" t="str">
        <f t="shared" ca="1" si="126"/>
        <v/>
      </c>
      <c r="H2682" s="40" t="str">
        <f t="shared" ca="1" si="127"/>
        <v/>
      </c>
      <c r="I2682" s="36" t="str">
        <f>IF($A2682 = "", "",
IF(COUNTIF(MINIMUM_DAY_DATES[], Attendance!J2682) &gt; 0, VLOOKUP(Attendance!$G2682,MINIMUM_DAY_PERIOD_SCHEDULE[], 2,TRUE),
IF(COUNTIF(RALLY_DATES[], Attendance!J2682) &gt; 0, VLOOKUP(Attendance!$G2682,RALLY_PERIOD_SCHEDULE[], 2,TRUE),
IF(WEEKDAY(Attendance!$J2682) = 2,
       IF(COUNTIF(FINALS_WEEK_MONDAY_DATE[],Attendance!$J2682) &gt; 0, VLOOKUP(Attendance!$G2682,FINALS_WEEK_MONDAY_PERIOD_SCHEDULE[],2,TRUE),
       VLOOKUP(Attendance!$G2682,REGULAR_WEEK_SCHEDULE[],6,TRUE)),
IF(WEEKDAY($J2682) = 3,
       IF(COUNTIF(FINALS_WEEK_TUESDAY_DATE[],Attendance!$J2682) &gt; 0, VLOOKUP(Attendance!$G2682,FINALS_WEEK_TUESDAY_PERIOD_SCHEDULE[],2,TRUE),
       VLOOKUP(Attendance!$G2682,REGULAR_WEEK_SCHEDULE[[Tuesday]:[Period]],5,TRUE)),
IF(WEEKDAY(Attendance!$J2682) = 4,
        IF(COUNTIF(BLOCK_WEDNESDAY_DATES[],Attendance!$J2682) &gt; 0, VLOOKUP(Attendance!$G2682,BLOCK_WEDNESDAY_PERIOD_SCHEDULE[],2,TRUE),
        IF(COUNTIF(FINALS_WEEK_WEDNESDAY_DATE[],Attendance!$J2682) &gt; 0, VLOOKUP(Attendance!$G2682,FINALS_WEEK_WEDNESDAY_PERIOD_SCHEDULE[],2,TRUE),
       VLOOKUP(Attendance!$G2682,REGULAR_WEEK_SCHEDULE[[Wednesday]:[Period]],4,TRUE))),
IF(WEEKDAY($J2682) = 5,
       IF(COUNTIF(BLOCK_THURSDAY_DATES[],Attendance!$J2682) &gt; 0, VLOOKUP(Attendance!$G2682,BLOCK_THURSDAY_PERIOD_SCHEDULE[],2,TRUE),
       IF(COUNTIF(FINALS_WEEK_THURSDAY_DATE[],Attendance!$J2682) &gt; 0, VLOOKUP(Attendance!$G2682,FINALS_WEEK_THURSDAY_PERIOD_SCHEDULE[],2,TRUE),
       VLOOKUP(Attendance!$G2682,REGULAR_WEEK_SCHEDULE[[Thursday]:[Period]],3,TRUE))),
IF(WEEKDAY(Attendance!$J2682) = 6,
       IF(COUNTIF(FINALS_WEEK_FRIDAY_DATE[],Attendance!$J2682) &gt; 0, VLOOKUP(Attendance!$G2682,FINALS_WEEK_FRIDAY_PERIOD_SCHEDULE[],2,TRUE),
       VLOOKUP(Attendance!$G2682,REGULAR_WEEK_SCHEDULE[[Friday]:[Period]],2,TRUE))))))))))</f>
        <v/>
      </c>
      <c r="J2682" s="41" t="str">
        <f t="shared" ca="1" si="128"/>
        <v/>
      </c>
      <c r="K2682" s="41" t="str">
        <f>IF($A2682 &lt;&gt; "",VLOOKUP($A2682,'Student reference sheet'!$A$2:$V$2329, 7,FALSE), "")</f>
        <v/>
      </c>
      <c r="L2682" s="30" t="str">
        <f>IF($A2682 ="", "", VLOOKUP($A2682, 'Student reference sheet'!$A$2:$Z$2603,23,FALSE))</f>
        <v/>
      </c>
      <c r="M2682" s="30" t="str">
        <f>IF($A2682 ="", "", VLOOKUP($A2682, 'Student reference sheet'!$A$2:$Z$2603,24,FALSE))</f>
        <v/>
      </c>
      <c r="N2682" s="30" t="str">
        <f>IF($A2682 ="", "", VLOOKUP($A2682, 'Student reference sheet'!$A$2:$Z$2603,26,FALSE))</f>
        <v/>
      </c>
      <c r="O2682" s="30" t="str">
        <f>IF($A2682 ="", "", VLOOKUP($A2682, 'Student reference sheet'!$A$2:$Z$2603,25,FALSE))</f>
        <v/>
      </c>
      <c r="P2682" s="39" t="str">
        <f>IF($A2682 = "", "", IF(OR(VLOOKUP($A2682,'Student reference sheet'!$A$2:$V$2400,8,FALSE) = "R",  VLOOKUP($A2682,'Student reference sheet'!$A$2:$V$2400,8,FALSE) = "L"), "X", ""))</f>
        <v/>
      </c>
      <c r="Q2682" s="39" t="str">
        <f>IF($A2682 ="", "", VLOOKUP($A2682, 'Student reference sheet'!$A$2:$V$2603,22,FALSE))</f>
        <v/>
      </c>
      <c r="R2682" s="39" t="str">
        <f>IF($A2682 &lt;&gt; "",VLOOKUP($A2682,'Student reference sheet'!$A$2:$V$2329, 5,FALSE), "")</f>
        <v/>
      </c>
      <c r="S2682" s="39" t="str">
        <f>IF($A2682 &lt;&gt; "",VLOOKUP($A2682,'Student reference sheet'!$A$2:$V$2329, 6,FALSE), "")</f>
        <v/>
      </c>
      <c r="T2682" s="30" t="str">
        <f>IF($A2682 = "","",
IF(VLOOKUP($A2682,'Student reference sheet'!$A$2:$V$2329, 10,FALSE) = "Y", "Hispanic",
IF(VLOOKUP($A2682,'Student reference sheet'!$A$2:$V$2329,11,FALSE) &lt;&gt; "",
IF(VLOOKUP($A2682,'Student reference sheet'!$A$2:$V$2329,11,FALSE) = "UNK", "Unknown", VLOOKUP(VALUE(VLOOKUP($A2682,'Student reference sheet'!$A$2:$V$2329,11,FALSE)),'Ethnicity Reference'!$A$2:$B$22,2,FALSE)),
IF(VLOOKUP($A2682,'Student reference sheet'!$A$2:$V$2329,9,FALSE) &lt;&gt; "", VLOOKUP(VALUE(VLOOKUP($A2682,'Student reference sheet'!$A$2:$V$2329,9,FALSE)),'Ethnicity Reference'!$A$2:$B$22,2,FALSE),"Unknown"))))</f>
        <v/>
      </c>
      <c r="U2682" s="35"/>
    </row>
    <row r="2683" spans="1:21" ht="15.75">
      <c r="A2683" s="47"/>
      <c r="B2683" s="33"/>
      <c r="C2683" s="39" t="str">
        <f>IF($A2683 &lt;&gt; "",VLOOKUP($A2683,'Student reference sheet'!$A$2:$V$2329, 3,FALSE), "")</f>
        <v/>
      </c>
      <c r="D2683" s="39" t="str">
        <f>IF($A2683 &lt;&gt; "",VLOOKUP($A2683,'Student reference sheet'!$A$2:$V$2329, 2,FALSE), "")</f>
        <v/>
      </c>
      <c r="E2683" s="35"/>
      <c r="F2683" s="34"/>
      <c r="G2683" s="40" t="str">
        <f t="shared" ca="1" si="126"/>
        <v/>
      </c>
      <c r="H2683" s="40" t="str">
        <f t="shared" ca="1" si="127"/>
        <v/>
      </c>
      <c r="I2683" s="36" t="str">
        <f>IF($A2683 = "", "",
IF(COUNTIF(MINIMUM_DAY_DATES[], Attendance!J2683) &gt; 0, VLOOKUP(Attendance!$G2683,MINIMUM_DAY_PERIOD_SCHEDULE[], 2,TRUE),
IF(COUNTIF(RALLY_DATES[], Attendance!J2683) &gt; 0, VLOOKUP(Attendance!$G2683,RALLY_PERIOD_SCHEDULE[], 2,TRUE),
IF(WEEKDAY(Attendance!$J2683) = 2,
       IF(COUNTIF(FINALS_WEEK_MONDAY_DATE[],Attendance!$J2683) &gt; 0, VLOOKUP(Attendance!$G2683,FINALS_WEEK_MONDAY_PERIOD_SCHEDULE[],2,TRUE),
       VLOOKUP(Attendance!$G2683,REGULAR_WEEK_SCHEDULE[],6,TRUE)),
IF(WEEKDAY($J2683) = 3,
       IF(COUNTIF(FINALS_WEEK_TUESDAY_DATE[],Attendance!$J2683) &gt; 0, VLOOKUP(Attendance!$G2683,FINALS_WEEK_TUESDAY_PERIOD_SCHEDULE[],2,TRUE),
       VLOOKUP(Attendance!$G2683,REGULAR_WEEK_SCHEDULE[[Tuesday]:[Period]],5,TRUE)),
IF(WEEKDAY(Attendance!$J2683) = 4,
        IF(COUNTIF(BLOCK_WEDNESDAY_DATES[],Attendance!$J2683) &gt; 0, VLOOKUP(Attendance!$G2683,BLOCK_WEDNESDAY_PERIOD_SCHEDULE[],2,TRUE),
        IF(COUNTIF(FINALS_WEEK_WEDNESDAY_DATE[],Attendance!$J2683) &gt; 0, VLOOKUP(Attendance!$G2683,FINALS_WEEK_WEDNESDAY_PERIOD_SCHEDULE[],2,TRUE),
       VLOOKUP(Attendance!$G2683,REGULAR_WEEK_SCHEDULE[[Wednesday]:[Period]],4,TRUE))),
IF(WEEKDAY($J2683) = 5,
       IF(COUNTIF(BLOCK_THURSDAY_DATES[],Attendance!$J2683) &gt; 0, VLOOKUP(Attendance!$G2683,BLOCK_THURSDAY_PERIOD_SCHEDULE[],2,TRUE),
       IF(COUNTIF(FINALS_WEEK_THURSDAY_DATE[],Attendance!$J2683) &gt; 0, VLOOKUP(Attendance!$G2683,FINALS_WEEK_THURSDAY_PERIOD_SCHEDULE[],2,TRUE),
       VLOOKUP(Attendance!$G2683,REGULAR_WEEK_SCHEDULE[[Thursday]:[Period]],3,TRUE))),
IF(WEEKDAY(Attendance!$J2683) = 6,
       IF(COUNTIF(FINALS_WEEK_FRIDAY_DATE[],Attendance!$J2683) &gt; 0, VLOOKUP(Attendance!$G2683,FINALS_WEEK_FRIDAY_PERIOD_SCHEDULE[],2,TRUE),
       VLOOKUP(Attendance!$G2683,REGULAR_WEEK_SCHEDULE[[Friday]:[Period]],2,TRUE))))))))))</f>
        <v/>
      </c>
      <c r="J2683" s="41" t="str">
        <f t="shared" ca="1" si="128"/>
        <v/>
      </c>
      <c r="K2683" s="41" t="str">
        <f>IF($A2683 &lt;&gt; "",VLOOKUP($A2683,'Student reference sheet'!$A$2:$V$2329, 7,FALSE), "")</f>
        <v/>
      </c>
      <c r="L2683" s="30" t="str">
        <f>IF($A2683 ="", "", VLOOKUP($A2683, 'Student reference sheet'!$A$2:$Z$2603,23,FALSE))</f>
        <v/>
      </c>
      <c r="M2683" s="30" t="str">
        <f>IF($A2683 ="", "", VLOOKUP($A2683, 'Student reference sheet'!$A$2:$Z$2603,24,FALSE))</f>
        <v/>
      </c>
      <c r="N2683" s="30" t="str">
        <f>IF($A2683 ="", "", VLOOKUP($A2683, 'Student reference sheet'!$A$2:$Z$2603,26,FALSE))</f>
        <v/>
      </c>
      <c r="O2683" s="30" t="str">
        <f>IF($A2683 ="", "", VLOOKUP($A2683, 'Student reference sheet'!$A$2:$Z$2603,25,FALSE))</f>
        <v/>
      </c>
      <c r="P2683" s="39" t="str">
        <f>IF($A2683 = "", "", IF(OR(VLOOKUP($A2683,'Student reference sheet'!$A$2:$V$2400,8,FALSE) = "R",  VLOOKUP($A2683,'Student reference sheet'!$A$2:$V$2400,8,FALSE) = "L"), "X", ""))</f>
        <v/>
      </c>
      <c r="Q2683" s="39" t="str">
        <f>IF($A2683 ="", "", VLOOKUP($A2683, 'Student reference sheet'!$A$2:$V$2603,22,FALSE))</f>
        <v/>
      </c>
      <c r="R2683" s="39" t="str">
        <f>IF($A2683 &lt;&gt; "",VLOOKUP($A2683,'Student reference sheet'!$A$2:$V$2329, 5,FALSE), "")</f>
        <v/>
      </c>
      <c r="S2683" s="39" t="str">
        <f>IF($A2683 &lt;&gt; "",VLOOKUP($A2683,'Student reference sheet'!$A$2:$V$2329, 6,FALSE), "")</f>
        <v/>
      </c>
      <c r="T2683" s="30" t="str">
        <f>IF($A2683 = "","",
IF(VLOOKUP($A2683,'Student reference sheet'!$A$2:$V$2329, 10,FALSE) = "Y", "Hispanic",
IF(VLOOKUP($A2683,'Student reference sheet'!$A$2:$V$2329,11,FALSE) &lt;&gt; "",
IF(VLOOKUP($A2683,'Student reference sheet'!$A$2:$V$2329,11,FALSE) = "UNK", "Unknown", VLOOKUP(VALUE(VLOOKUP($A2683,'Student reference sheet'!$A$2:$V$2329,11,FALSE)),'Ethnicity Reference'!$A$2:$B$22,2,FALSE)),
IF(VLOOKUP($A2683,'Student reference sheet'!$A$2:$V$2329,9,FALSE) &lt;&gt; "", VLOOKUP(VALUE(VLOOKUP($A2683,'Student reference sheet'!$A$2:$V$2329,9,FALSE)),'Ethnicity Reference'!$A$2:$B$22,2,FALSE),"Unknown"))))</f>
        <v/>
      </c>
      <c r="U2683" s="35"/>
    </row>
    <row r="2684" spans="1:21" ht="15.75">
      <c r="A2684" s="47"/>
      <c r="B2684" s="33"/>
      <c r="C2684" s="39" t="str">
        <f>IF($A2684 &lt;&gt; "",VLOOKUP($A2684,'Student reference sheet'!$A$2:$V$2329, 3,FALSE), "")</f>
        <v/>
      </c>
      <c r="D2684" s="39" t="str">
        <f>IF($A2684 &lt;&gt; "",VLOOKUP($A2684,'Student reference sheet'!$A$2:$V$2329, 2,FALSE), "")</f>
        <v/>
      </c>
      <c r="E2684" s="35"/>
      <c r="F2684" s="34"/>
      <c r="G2684" s="40" t="str">
        <f t="shared" ca="1" si="126"/>
        <v/>
      </c>
      <c r="H2684" s="40" t="str">
        <f t="shared" ca="1" si="127"/>
        <v/>
      </c>
      <c r="I2684" s="36" t="str">
        <f>IF($A2684 = "", "",
IF(COUNTIF(MINIMUM_DAY_DATES[], Attendance!J2684) &gt; 0, VLOOKUP(Attendance!$G2684,MINIMUM_DAY_PERIOD_SCHEDULE[], 2,TRUE),
IF(COUNTIF(RALLY_DATES[], Attendance!J2684) &gt; 0, VLOOKUP(Attendance!$G2684,RALLY_PERIOD_SCHEDULE[], 2,TRUE),
IF(WEEKDAY(Attendance!$J2684) = 2,
       IF(COUNTIF(FINALS_WEEK_MONDAY_DATE[],Attendance!$J2684) &gt; 0, VLOOKUP(Attendance!$G2684,FINALS_WEEK_MONDAY_PERIOD_SCHEDULE[],2,TRUE),
       VLOOKUP(Attendance!$G2684,REGULAR_WEEK_SCHEDULE[],6,TRUE)),
IF(WEEKDAY($J2684) = 3,
       IF(COUNTIF(FINALS_WEEK_TUESDAY_DATE[],Attendance!$J2684) &gt; 0, VLOOKUP(Attendance!$G2684,FINALS_WEEK_TUESDAY_PERIOD_SCHEDULE[],2,TRUE),
       VLOOKUP(Attendance!$G2684,REGULAR_WEEK_SCHEDULE[[Tuesday]:[Period]],5,TRUE)),
IF(WEEKDAY(Attendance!$J2684) = 4,
        IF(COUNTIF(BLOCK_WEDNESDAY_DATES[],Attendance!$J2684) &gt; 0, VLOOKUP(Attendance!$G2684,BLOCK_WEDNESDAY_PERIOD_SCHEDULE[],2,TRUE),
        IF(COUNTIF(FINALS_WEEK_WEDNESDAY_DATE[],Attendance!$J2684) &gt; 0, VLOOKUP(Attendance!$G2684,FINALS_WEEK_WEDNESDAY_PERIOD_SCHEDULE[],2,TRUE),
       VLOOKUP(Attendance!$G2684,REGULAR_WEEK_SCHEDULE[[Wednesday]:[Period]],4,TRUE))),
IF(WEEKDAY($J2684) = 5,
       IF(COUNTIF(BLOCK_THURSDAY_DATES[],Attendance!$J2684) &gt; 0, VLOOKUP(Attendance!$G2684,BLOCK_THURSDAY_PERIOD_SCHEDULE[],2,TRUE),
       IF(COUNTIF(FINALS_WEEK_THURSDAY_DATE[],Attendance!$J2684) &gt; 0, VLOOKUP(Attendance!$G2684,FINALS_WEEK_THURSDAY_PERIOD_SCHEDULE[],2,TRUE),
       VLOOKUP(Attendance!$G2684,REGULAR_WEEK_SCHEDULE[[Thursday]:[Period]],3,TRUE))),
IF(WEEKDAY(Attendance!$J2684) = 6,
       IF(COUNTIF(FINALS_WEEK_FRIDAY_DATE[],Attendance!$J2684) &gt; 0, VLOOKUP(Attendance!$G2684,FINALS_WEEK_FRIDAY_PERIOD_SCHEDULE[],2,TRUE),
       VLOOKUP(Attendance!$G2684,REGULAR_WEEK_SCHEDULE[[Friday]:[Period]],2,TRUE))))))))))</f>
        <v/>
      </c>
      <c r="J2684" s="41" t="str">
        <f t="shared" ca="1" si="128"/>
        <v/>
      </c>
      <c r="K2684" s="41" t="str">
        <f>IF($A2684 &lt;&gt; "",VLOOKUP($A2684,'Student reference sheet'!$A$2:$V$2329, 7,FALSE), "")</f>
        <v/>
      </c>
      <c r="L2684" s="30" t="str">
        <f>IF($A2684 ="", "", VLOOKUP($A2684, 'Student reference sheet'!$A$2:$Z$2603,23,FALSE))</f>
        <v/>
      </c>
      <c r="M2684" s="30" t="str">
        <f>IF($A2684 ="", "", VLOOKUP($A2684, 'Student reference sheet'!$A$2:$Z$2603,24,FALSE))</f>
        <v/>
      </c>
      <c r="N2684" s="30" t="str">
        <f>IF($A2684 ="", "", VLOOKUP($A2684, 'Student reference sheet'!$A$2:$Z$2603,26,FALSE))</f>
        <v/>
      </c>
      <c r="O2684" s="30" t="str">
        <f>IF($A2684 ="", "", VLOOKUP($A2684, 'Student reference sheet'!$A$2:$Z$2603,25,FALSE))</f>
        <v/>
      </c>
      <c r="P2684" s="39" t="str">
        <f>IF($A2684 = "", "", IF(OR(VLOOKUP($A2684,'Student reference sheet'!$A$2:$V$2400,8,FALSE) = "R",  VLOOKUP($A2684,'Student reference sheet'!$A$2:$V$2400,8,FALSE) = "L"), "X", ""))</f>
        <v/>
      </c>
      <c r="Q2684" s="39" t="str">
        <f>IF($A2684 ="", "", VLOOKUP($A2684, 'Student reference sheet'!$A$2:$V$2603,22,FALSE))</f>
        <v/>
      </c>
      <c r="R2684" s="39" t="str">
        <f>IF($A2684 &lt;&gt; "",VLOOKUP($A2684,'Student reference sheet'!$A$2:$V$2329, 5,FALSE), "")</f>
        <v/>
      </c>
      <c r="S2684" s="39" t="str">
        <f>IF($A2684 &lt;&gt; "",VLOOKUP($A2684,'Student reference sheet'!$A$2:$V$2329, 6,FALSE), "")</f>
        <v/>
      </c>
      <c r="T2684" s="30" t="str">
        <f>IF($A2684 = "","",
IF(VLOOKUP($A2684,'Student reference sheet'!$A$2:$V$2329, 10,FALSE) = "Y", "Hispanic",
IF(VLOOKUP($A2684,'Student reference sheet'!$A$2:$V$2329,11,FALSE) &lt;&gt; "",
IF(VLOOKUP($A2684,'Student reference sheet'!$A$2:$V$2329,11,FALSE) = "UNK", "Unknown", VLOOKUP(VALUE(VLOOKUP($A2684,'Student reference sheet'!$A$2:$V$2329,11,FALSE)),'Ethnicity Reference'!$A$2:$B$22,2,FALSE)),
IF(VLOOKUP($A2684,'Student reference sheet'!$A$2:$V$2329,9,FALSE) &lt;&gt; "", VLOOKUP(VALUE(VLOOKUP($A2684,'Student reference sheet'!$A$2:$V$2329,9,FALSE)),'Ethnicity Reference'!$A$2:$B$22,2,FALSE),"Unknown"))))</f>
        <v/>
      </c>
      <c r="U2684" s="35"/>
    </row>
    <row r="2685" spans="1:21" ht="15.75">
      <c r="A2685" s="47"/>
      <c r="B2685" s="33"/>
      <c r="C2685" s="39" t="str">
        <f>IF($A2685 &lt;&gt; "",VLOOKUP($A2685,'Student reference sheet'!$A$2:$V$2329, 3,FALSE), "")</f>
        <v/>
      </c>
      <c r="D2685" s="39" t="str">
        <f>IF($A2685 &lt;&gt; "",VLOOKUP($A2685,'Student reference sheet'!$A$2:$V$2329, 2,FALSE), "")</f>
        <v/>
      </c>
      <c r="E2685" s="35"/>
      <c r="F2685" s="34"/>
      <c r="G2685" s="40" t="str">
        <f t="shared" ca="1" si="126"/>
        <v/>
      </c>
      <c r="H2685" s="40" t="str">
        <f t="shared" ca="1" si="127"/>
        <v/>
      </c>
      <c r="I2685" s="36" t="str">
        <f>IF($A2685 = "", "",
IF(COUNTIF(MINIMUM_DAY_DATES[], Attendance!J2685) &gt; 0, VLOOKUP(Attendance!$G2685,MINIMUM_DAY_PERIOD_SCHEDULE[], 2,TRUE),
IF(COUNTIF(RALLY_DATES[], Attendance!J2685) &gt; 0, VLOOKUP(Attendance!$G2685,RALLY_PERIOD_SCHEDULE[], 2,TRUE),
IF(WEEKDAY(Attendance!$J2685) = 2,
       IF(COUNTIF(FINALS_WEEK_MONDAY_DATE[],Attendance!$J2685) &gt; 0, VLOOKUP(Attendance!$G2685,FINALS_WEEK_MONDAY_PERIOD_SCHEDULE[],2,TRUE),
       VLOOKUP(Attendance!$G2685,REGULAR_WEEK_SCHEDULE[],6,TRUE)),
IF(WEEKDAY($J2685) = 3,
       IF(COUNTIF(FINALS_WEEK_TUESDAY_DATE[],Attendance!$J2685) &gt; 0, VLOOKUP(Attendance!$G2685,FINALS_WEEK_TUESDAY_PERIOD_SCHEDULE[],2,TRUE),
       VLOOKUP(Attendance!$G2685,REGULAR_WEEK_SCHEDULE[[Tuesday]:[Period]],5,TRUE)),
IF(WEEKDAY(Attendance!$J2685) = 4,
        IF(COUNTIF(BLOCK_WEDNESDAY_DATES[],Attendance!$J2685) &gt; 0, VLOOKUP(Attendance!$G2685,BLOCK_WEDNESDAY_PERIOD_SCHEDULE[],2,TRUE),
        IF(COUNTIF(FINALS_WEEK_WEDNESDAY_DATE[],Attendance!$J2685) &gt; 0, VLOOKUP(Attendance!$G2685,FINALS_WEEK_WEDNESDAY_PERIOD_SCHEDULE[],2,TRUE),
       VLOOKUP(Attendance!$G2685,REGULAR_WEEK_SCHEDULE[[Wednesday]:[Period]],4,TRUE))),
IF(WEEKDAY($J2685) = 5,
       IF(COUNTIF(BLOCK_THURSDAY_DATES[],Attendance!$J2685) &gt; 0, VLOOKUP(Attendance!$G2685,BLOCK_THURSDAY_PERIOD_SCHEDULE[],2,TRUE),
       IF(COUNTIF(FINALS_WEEK_THURSDAY_DATE[],Attendance!$J2685) &gt; 0, VLOOKUP(Attendance!$G2685,FINALS_WEEK_THURSDAY_PERIOD_SCHEDULE[],2,TRUE),
       VLOOKUP(Attendance!$G2685,REGULAR_WEEK_SCHEDULE[[Thursday]:[Period]],3,TRUE))),
IF(WEEKDAY(Attendance!$J2685) = 6,
       IF(COUNTIF(FINALS_WEEK_FRIDAY_DATE[],Attendance!$J2685) &gt; 0, VLOOKUP(Attendance!$G2685,FINALS_WEEK_FRIDAY_PERIOD_SCHEDULE[],2,TRUE),
       VLOOKUP(Attendance!$G2685,REGULAR_WEEK_SCHEDULE[[Friday]:[Period]],2,TRUE))))))))))</f>
        <v/>
      </c>
      <c r="J2685" s="41" t="str">
        <f t="shared" ca="1" si="128"/>
        <v/>
      </c>
      <c r="K2685" s="41" t="str">
        <f>IF($A2685 &lt;&gt; "",VLOOKUP($A2685,'Student reference sheet'!$A$2:$V$2329, 7,FALSE), "")</f>
        <v/>
      </c>
      <c r="L2685" s="30" t="str">
        <f>IF($A2685 ="", "", VLOOKUP($A2685, 'Student reference sheet'!$A$2:$Z$2603,23,FALSE))</f>
        <v/>
      </c>
      <c r="M2685" s="30" t="str">
        <f>IF($A2685 ="", "", VLOOKUP($A2685, 'Student reference sheet'!$A$2:$Z$2603,24,FALSE))</f>
        <v/>
      </c>
      <c r="N2685" s="30" t="str">
        <f>IF($A2685 ="", "", VLOOKUP($A2685, 'Student reference sheet'!$A$2:$Z$2603,26,FALSE))</f>
        <v/>
      </c>
      <c r="O2685" s="30" t="str">
        <f>IF($A2685 ="", "", VLOOKUP($A2685, 'Student reference sheet'!$A$2:$Z$2603,25,FALSE))</f>
        <v/>
      </c>
      <c r="P2685" s="39" t="str">
        <f>IF($A2685 = "", "", IF(OR(VLOOKUP($A2685,'Student reference sheet'!$A$2:$V$2400,8,FALSE) = "R",  VLOOKUP($A2685,'Student reference sheet'!$A$2:$V$2400,8,FALSE) = "L"), "X", ""))</f>
        <v/>
      </c>
      <c r="Q2685" s="39" t="str">
        <f>IF($A2685 ="", "", VLOOKUP($A2685, 'Student reference sheet'!$A$2:$V$2603,22,FALSE))</f>
        <v/>
      </c>
      <c r="R2685" s="39" t="str">
        <f>IF($A2685 &lt;&gt; "",VLOOKUP($A2685,'Student reference sheet'!$A$2:$V$2329, 5,FALSE), "")</f>
        <v/>
      </c>
      <c r="S2685" s="39" t="str">
        <f>IF($A2685 &lt;&gt; "",VLOOKUP($A2685,'Student reference sheet'!$A$2:$V$2329, 6,FALSE), "")</f>
        <v/>
      </c>
      <c r="T2685" s="30" t="str">
        <f>IF($A2685 = "","",
IF(VLOOKUP($A2685,'Student reference sheet'!$A$2:$V$2329, 10,FALSE) = "Y", "Hispanic",
IF(VLOOKUP($A2685,'Student reference sheet'!$A$2:$V$2329,11,FALSE) &lt;&gt; "",
IF(VLOOKUP($A2685,'Student reference sheet'!$A$2:$V$2329,11,FALSE) = "UNK", "Unknown", VLOOKUP(VALUE(VLOOKUP($A2685,'Student reference sheet'!$A$2:$V$2329,11,FALSE)),'Ethnicity Reference'!$A$2:$B$22,2,FALSE)),
IF(VLOOKUP($A2685,'Student reference sheet'!$A$2:$V$2329,9,FALSE) &lt;&gt; "", VLOOKUP(VALUE(VLOOKUP($A2685,'Student reference sheet'!$A$2:$V$2329,9,FALSE)),'Ethnicity Reference'!$A$2:$B$22,2,FALSE),"Unknown"))))</f>
        <v/>
      </c>
      <c r="U2685" s="35"/>
    </row>
    <row r="2686" spans="1:21" ht="15.75">
      <c r="A2686" s="47"/>
      <c r="B2686" s="33"/>
      <c r="C2686" s="39" t="str">
        <f>IF($A2686 &lt;&gt; "",VLOOKUP($A2686,'Student reference sheet'!$A$2:$V$2329, 3,FALSE), "")</f>
        <v/>
      </c>
      <c r="D2686" s="39" t="str">
        <f>IF($A2686 &lt;&gt; "",VLOOKUP($A2686,'Student reference sheet'!$A$2:$V$2329, 2,FALSE), "")</f>
        <v/>
      </c>
      <c r="E2686" s="35"/>
      <c r="F2686" s="34"/>
      <c r="G2686" s="40" t="str">
        <f t="shared" ca="1" si="126"/>
        <v/>
      </c>
      <c r="H2686" s="40" t="str">
        <f t="shared" ca="1" si="127"/>
        <v/>
      </c>
      <c r="I2686" s="36" t="str">
        <f>IF($A2686 = "", "",
IF(COUNTIF(MINIMUM_DAY_DATES[], Attendance!J2686) &gt; 0, VLOOKUP(Attendance!$G2686,MINIMUM_DAY_PERIOD_SCHEDULE[], 2,TRUE),
IF(COUNTIF(RALLY_DATES[], Attendance!J2686) &gt; 0, VLOOKUP(Attendance!$G2686,RALLY_PERIOD_SCHEDULE[], 2,TRUE),
IF(WEEKDAY(Attendance!$J2686) = 2,
       IF(COUNTIF(FINALS_WEEK_MONDAY_DATE[],Attendance!$J2686) &gt; 0, VLOOKUP(Attendance!$G2686,FINALS_WEEK_MONDAY_PERIOD_SCHEDULE[],2,TRUE),
       VLOOKUP(Attendance!$G2686,REGULAR_WEEK_SCHEDULE[],6,TRUE)),
IF(WEEKDAY($J2686) = 3,
       IF(COUNTIF(FINALS_WEEK_TUESDAY_DATE[],Attendance!$J2686) &gt; 0, VLOOKUP(Attendance!$G2686,FINALS_WEEK_TUESDAY_PERIOD_SCHEDULE[],2,TRUE),
       VLOOKUP(Attendance!$G2686,REGULAR_WEEK_SCHEDULE[[Tuesday]:[Period]],5,TRUE)),
IF(WEEKDAY(Attendance!$J2686) = 4,
        IF(COUNTIF(BLOCK_WEDNESDAY_DATES[],Attendance!$J2686) &gt; 0, VLOOKUP(Attendance!$G2686,BLOCK_WEDNESDAY_PERIOD_SCHEDULE[],2,TRUE),
        IF(COUNTIF(FINALS_WEEK_WEDNESDAY_DATE[],Attendance!$J2686) &gt; 0, VLOOKUP(Attendance!$G2686,FINALS_WEEK_WEDNESDAY_PERIOD_SCHEDULE[],2,TRUE),
       VLOOKUP(Attendance!$G2686,REGULAR_WEEK_SCHEDULE[[Wednesday]:[Period]],4,TRUE))),
IF(WEEKDAY($J2686) = 5,
       IF(COUNTIF(BLOCK_THURSDAY_DATES[],Attendance!$J2686) &gt; 0, VLOOKUP(Attendance!$G2686,BLOCK_THURSDAY_PERIOD_SCHEDULE[],2,TRUE),
       IF(COUNTIF(FINALS_WEEK_THURSDAY_DATE[],Attendance!$J2686) &gt; 0, VLOOKUP(Attendance!$G2686,FINALS_WEEK_THURSDAY_PERIOD_SCHEDULE[],2,TRUE),
       VLOOKUP(Attendance!$G2686,REGULAR_WEEK_SCHEDULE[[Thursday]:[Period]],3,TRUE))),
IF(WEEKDAY(Attendance!$J2686) = 6,
       IF(COUNTIF(FINALS_WEEK_FRIDAY_DATE[],Attendance!$J2686) &gt; 0, VLOOKUP(Attendance!$G2686,FINALS_WEEK_FRIDAY_PERIOD_SCHEDULE[],2,TRUE),
       VLOOKUP(Attendance!$G2686,REGULAR_WEEK_SCHEDULE[[Friday]:[Period]],2,TRUE))))))))))</f>
        <v/>
      </c>
      <c r="J2686" s="41" t="str">
        <f t="shared" ca="1" si="128"/>
        <v/>
      </c>
      <c r="K2686" s="41" t="str">
        <f>IF($A2686 &lt;&gt; "",VLOOKUP($A2686,'Student reference sheet'!$A$2:$V$2329, 7,FALSE), "")</f>
        <v/>
      </c>
      <c r="L2686" s="30" t="str">
        <f>IF($A2686 ="", "", VLOOKUP($A2686, 'Student reference sheet'!$A$2:$Z$2603,23,FALSE))</f>
        <v/>
      </c>
      <c r="M2686" s="30" t="str">
        <f>IF($A2686 ="", "", VLOOKUP($A2686, 'Student reference sheet'!$A$2:$Z$2603,24,FALSE))</f>
        <v/>
      </c>
      <c r="N2686" s="30" t="str">
        <f>IF($A2686 ="", "", VLOOKUP($A2686, 'Student reference sheet'!$A$2:$Z$2603,26,FALSE))</f>
        <v/>
      </c>
      <c r="O2686" s="30" t="str">
        <f>IF($A2686 ="", "", VLOOKUP($A2686, 'Student reference sheet'!$A$2:$Z$2603,25,FALSE))</f>
        <v/>
      </c>
      <c r="P2686" s="39" t="str">
        <f>IF($A2686 = "", "", IF(OR(VLOOKUP($A2686,'Student reference sheet'!$A$2:$V$2400,8,FALSE) = "R",  VLOOKUP($A2686,'Student reference sheet'!$A$2:$V$2400,8,FALSE) = "L"), "X", ""))</f>
        <v/>
      </c>
      <c r="Q2686" s="39" t="str">
        <f>IF($A2686 ="", "", VLOOKUP($A2686, 'Student reference sheet'!$A$2:$V$2603,22,FALSE))</f>
        <v/>
      </c>
      <c r="R2686" s="39" t="str">
        <f>IF($A2686 &lt;&gt; "",VLOOKUP($A2686,'Student reference sheet'!$A$2:$V$2329, 5,FALSE), "")</f>
        <v/>
      </c>
      <c r="S2686" s="39" t="str">
        <f>IF($A2686 &lt;&gt; "",VLOOKUP($A2686,'Student reference sheet'!$A$2:$V$2329, 6,FALSE), "")</f>
        <v/>
      </c>
      <c r="T2686" s="30" t="str">
        <f>IF($A2686 = "","",
IF(VLOOKUP($A2686,'Student reference sheet'!$A$2:$V$2329, 10,FALSE) = "Y", "Hispanic",
IF(VLOOKUP($A2686,'Student reference sheet'!$A$2:$V$2329,11,FALSE) &lt;&gt; "",
IF(VLOOKUP($A2686,'Student reference sheet'!$A$2:$V$2329,11,FALSE) = "UNK", "Unknown", VLOOKUP(VALUE(VLOOKUP($A2686,'Student reference sheet'!$A$2:$V$2329,11,FALSE)),'Ethnicity Reference'!$A$2:$B$22,2,FALSE)),
IF(VLOOKUP($A2686,'Student reference sheet'!$A$2:$V$2329,9,FALSE) &lt;&gt; "", VLOOKUP(VALUE(VLOOKUP($A2686,'Student reference sheet'!$A$2:$V$2329,9,FALSE)),'Ethnicity Reference'!$A$2:$B$22,2,FALSE),"Unknown"))))</f>
        <v/>
      </c>
      <c r="U2686" s="35"/>
    </row>
    <row r="2687" spans="1:21" ht="15.75">
      <c r="A2687" s="47"/>
      <c r="B2687" s="33"/>
      <c r="C2687" s="39" t="str">
        <f>IF($A2687 &lt;&gt; "",VLOOKUP($A2687,'Student reference sheet'!$A$2:$V$2329, 3,FALSE), "")</f>
        <v/>
      </c>
      <c r="D2687" s="39" t="str">
        <f>IF($A2687 &lt;&gt; "",VLOOKUP($A2687,'Student reference sheet'!$A$2:$V$2329, 2,FALSE), "")</f>
        <v/>
      </c>
      <c r="E2687" s="35"/>
      <c r="F2687" s="34"/>
      <c r="G2687" s="40" t="str">
        <f t="shared" ca="1" si="126"/>
        <v/>
      </c>
      <c r="H2687" s="40" t="str">
        <f t="shared" ca="1" si="127"/>
        <v/>
      </c>
      <c r="I2687" s="36" t="str">
        <f>IF($A2687 = "", "",
IF(COUNTIF(MINIMUM_DAY_DATES[], Attendance!J2687) &gt; 0, VLOOKUP(Attendance!$G2687,MINIMUM_DAY_PERIOD_SCHEDULE[], 2,TRUE),
IF(COUNTIF(RALLY_DATES[], Attendance!J2687) &gt; 0, VLOOKUP(Attendance!$G2687,RALLY_PERIOD_SCHEDULE[], 2,TRUE),
IF(WEEKDAY(Attendance!$J2687) = 2,
       IF(COUNTIF(FINALS_WEEK_MONDAY_DATE[],Attendance!$J2687) &gt; 0, VLOOKUP(Attendance!$G2687,FINALS_WEEK_MONDAY_PERIOD_SCHEDULE[],2,TRUE),
       VLOOKUP(Attendance!$G2687,REGULAR_WEEK_SCHEDULE[],6,TRUE)),
IF(WEEKDAY($J2687) = 3,
       IF(COUNTIF(FINALS_WEEK_TUESDAY_DATE[],Attendance!$J2687) &gt; 0, VLOOKUP(Attendance!$G2687,FINALS_WEEK_TUESDAY_PERIOD_SCHEDULE[],2,TRUE),
       VLOOKUP(Attendance!$G2687,REGULAR_WEEK_SCHEDULE[[Tuesday]:[Period]],5,TRUE)),
IF(WEEKDAY(Attendance!$J2687) = 4,
        IF(COUNTIF(BLOCK_WEDNESDAY_DATES[],Attendance!$J2687) &gt; 0, VLOOKUP(Attendance!$G2687,BLOCK_WEDNESDAY_PERIOD_SCHEDULE[],2,TRUE),
        IF(COUNTIF(FINALS_WEEK_WEDNESDAY_DATE[],Attendance!$J2687) &gt; 0, VLOOKUP(Attendance!$G2687,FINALS_WEEK_WEDNESDAY_PERIOD_SCHEDULE[],2,TRUE),
       VLOOKUP(Attendance!$G2687,REGULAR_WEEK_SCHEDULE[[Wednesday]:[Period]],4,TRUE))),
IF(WEEKDAY($J2687) = 5,
       IF(COUNTIF(BLOCK_THURSDAY_DATES[],Attendance!$J2687) &gt; 0, VLOOKUP(Attendance!$G2687,BLOCK_THURSDAY_PERIOD_SCHEDULE[],2,TRUE),
       IF(COUNTIF(FINALS_WEEK_THURSDAY_DATE[],Attendance!$J2687) &gt; 0, VLOOKUP(Attendance!$G2687,FINALS_WEEK_THURSDAY_PERIOD_SCHEDULE[],2,TRUE),
       VLOOKUP(Attendance!$G2687,REGULAR_WEEK_SCHEDULE[[Thursday]:[Period]],3,TRUE))),
IF(WEEKDAY(Attendance!$J2687) = 6,
       IF(COUNTIF(FINALS_WEEK_FRIDAY_DATE[],Attendance!$J2687) &gt; 0, VLOOKUP(Attendance!$G2687,FINALS_WEEK_FRIDAY_PERIOD_SCHEDULE[],2,TRUE),
       VLOOKUP(Attendance!$G2687,REGULAR_WEEK_SCHEDULE[[Friday]:[Period]],2,TRUE))))))))))</f>
        <v/>
      </c>
      <c r="J2687" s="41" t="str">
        <f t="shared" ca="1" si="128"/>
        <v/>
      </c>
      <c r="K2687" s="41" t="str">
        <f>IF($A2687 &lt;&gt; "",VLOOKUP($A2687,'Student reference sheet'!$A$2:$V$2329, 7,FALSE), "")</f>
        <v/>
      </c>
      <c r="L2687" s="30" t="str">
        <f>IF($A2687 ="", "", VLOOKUP($A2687, 'Student reference sheet'!$A$2:$Z$2603,23,FALSE))</f>
        <v/>
      </c>
      <c r="M2687" s="30" t="str">
        <f>IF($A2687 ="", "", VLOOKUP($A2687, 'Student reference sheet'!$A$2:$Z$2603,24,FALSE))</f>
        <v/>
      </c>
      <c r="N2687" s="30" t="str">
        <f>IF($A2687 ="", "", VLOOKUP($A2687, 'Student reference sheet'!$A$2:$Z$2603,26,FALSE))</f>
        <v/>
      </c>
      <c r="O2687" s="30" t="str">
        <f>IF($A2687 ="", "", VLOOKUP($A2687, 'Student reference sheet'!$A$2:$Z$2603,25,FALSE))</f>
        <v/>
      </c>
      <c r="P2687" s="39" t="str">
        <f>IF($A2687 = "", "", IF(OR(VLOOKUP($A2687,'Student reference sheet'!$A$2:$V$2400,8,FALSE) = "R",  VLOOKUP($A2687,'Student reference sheet'!$A$2:$V$2400,8,FALSE) = "L"), "X", ""))</f>
        <v/>
      </c>
      <c r="Q2687" s="39" t="str">
        <f>IF($A2687 ="", "", VLOOKUP($A2687, 'Student reference sheet'!$A$2:$V$2603,22,FALSE))</f>
        <v/>
      </c>
      <c r="R2687" s="39" t="str">
        <f>IF($A2687 &lt;&gt; "",VLOOKUP($A2687,'Student reference sheet'!$A$2:$V$2329, 5,FALSE), "")</f>
        <v/>
      </c>
      <c r="S2687" s="39" t="str">
        <f>IF($A2687 &lt;&gt; "",VLOOKUP($A2687,'Student reference sheet'!$A$2:$V$2329, 6,FALSE), "")</f>
        <v/>
      </c>
      <c r="T2687" s="30" t="str">
        <f>IF($A2687 = "","",
IF(VLOOKUP($A2687,'Student reference sheet'!$A$2:$V$2329, 10,FALSE) = "Y", "Hispanic",
IF(VLOOKUP($A2687,'Student reference sheet'!$A$2:$V$2329,11,FALSE) &lt;&gt; "",
IF(VLOOKUP($A2687,'Student reference sheet'!$A$2:$V$2329,11,FALSE) = "UNK", "Unknown", VLOOKUP(VALUE(VLOOKUP($A2687,'Student reference sheet'!$A$2:$V$2329,11,FALSE)),'Ethnicity Reference'!$A$2:$B$22,2,FALSE)),
IF(VLOOKUP($A2687,'Student reference sheet'!$A$2:$V$2329,9,FALSE) &lt;&gt; "", VLOOKUP(VALUE(VLOOKUP($A2687,'Student reference sheet'!$A$2:$V$2329,9,FALSE)),'Ethnicity Reference'!$A$2:$B$22,2,FALSE),"Unknown"))))</f>
        <v/>
      </c>
      <c r="U2687" s="35"/>
    </row>
    <row r="2688" spans="1:21" ht="15.75">
      <c r="A2688" s="47"/>
      <c r="B2688" s="33"/>
      <c r="C2688" s="39" t="str">
        <f>IF($A2688 &lt;&gt; "",VLOOKUP($A2688,'Student reference sheet'!$A$2:$V$2329, 3,FALSE), "")</f>
        <v/>
      </c>
      <c r="D2688" s="39" t="str">
        <f>IF($A2688 &lt;&gt; "",VLOOKUP($A2688,'Student reference sheet'!$A$2:$V$2329, 2,FALSE), "")</f>
        <v/>
      </c>
      <c r="E2688" s="35"/>
      <c r="F2688" s="34"/>
      <c r="G2688" s="40" t="str">
        <f t="shared" ca="1" si="126"/>
        <v/>
      </c>
      <c r="H2688" s="40" t="str">
        <f t="shared" ca="1" si="127"/>
        <v/>
      </c>
      <c r="I2688" s="36" t="str">
        <f>IF($A2688 = "", "",
IF(COUNTIF(MINIMUM_DAY_DATES[], Attendance!J2688) &gt; 0, VLOOKUP(Attendance!$G2688,MINIMUM_DAY_PERIOD_SCHEDULE[], 2,TRUE),
IF(COUNTIF(RALLY_DATES[], Attendance!J2688) &gt; 0, VLOOKUP(Attendance!$G2688,RALLY_PERIOD_SCHEDULE[], 2,TRUE),
IF(WEEKDAY(Attendance!$J2688) = 2,
       IF(COUNTIF(FINALS_WEEK_MONDAY_DATE[],Attendance!$J2688) &gt; 0, VLOOKUP(Attendance!$G2688,FINALS_WEEK_MONDAY_PERIOD_SCHEDULE[],2,TRUE),
       VLOOKUP(Attendance!$G2688,REGULAR_WEEK_SCHEDULE[],6,TRUE)),
IF(WEEKDAY($J2688) = 3,
       IF(COUNTIF(FINALS_WEEK_TUESDAY_DATE[],Attendance!$J2688) &gt; 0, VLOOKUP(Attendance!$G2688,FINALS_WEEK_TUESDAY_PERIOD_SCHEDULE[],2,TRUE),
       VLOOKUP(Attendance!$G2688,REGULAR_WEEK_SCHEDULE[[Tuesday]:[Period]],5,TRUE)),
IF(WEEKDAY(Attendance!$J2688) = 4,
        IF(COUNTIF(BLOCK_WEDNESDAY_DATES[],Attendance!$J2688) &gt; 0, VLOOKUP(Attendance!$G2688,BLOCK_WEDNESDAY_PERIOD_SCHEDULE[],2,TRUE),
        IF(COUNTIF(FINALS_WEEK_WEDNESDAY_DATE[],Attendance!$J2688) &gt; 0, VLOOKUP(Attendance!$G2688,FINALS_WEEK_WEDNESDAY_PERIOD_SCHEDULE[],2,TRUE),
       VLOOKUP(Attendance!$G2688,REGULAR_WEEK_SCHEDULE[[Wednesday]:[Period]],4,TRUE))),
IF(WEEKDAY($J2688) = 5,
       IF(COUNTIF(BLOCK_THURSDAY_DATES[],Attendance!$J2688) &gt; 0, VLOOKUP(Attendance!$G2688,BLOCK_THURSDAY_PERIOD_SCHEDULE[],2,TRUE),
       IF(COUNTIF(FINALS_WEEK_THURSDAY_DATE[],Attendance!$J2688) &gt; 0, VLOOKUP(Attendance!$G2688,FINALS_WEEK_THURSDAY_PERIOD_SCHEDULE[],2,TRUE),
       VLOOKUP(Attendance!$G2688,REGULAR_WEEK_SCHEDULE[[Thursday]:[Period]],3,TRUE))),
IF(WEEKDAY(Attendance!$J2688) = 6,
       IF(COUNTIF(FINALS_WEEK_FRIDAY_DATE[],Attendance!$J2688) &gt; 0, VLOOKUP(Attendance!$G2688,FINALS_WEEK_FRIDAY_PERIOD_SCHEDULE[],2,TRUE),
       VLOOKUP(Attendance!$G2688,REGULAR_WEEK_SCHEDULE[[Friday]:[Period]],2,TRUE))))))))))</f>
        <v/>
      </c>
      <c r="J2688" s="41" t="str">
        <f t="shared" ca="1" si="128"/>
        <v/>
      </c>
      <c r="K2688" s="41" t="str">
        <f>IF($A2688 &lt;&gt; "",VLOOKUP($A2688,'Student reference sheet'!$A$2:$V$2329, 7,FALSE), "")</f>
        <v/>
      </c>
      <c r="L2688" s="30" t="str">
        <f>IF($A2688 ="", "", VLOOKUP($A2688, 'Student reference sheet'!$A$2:$Z$2603,23,FALSE))</f>
        <v/>
      </c>
      <c r="M2688" s="30" t="str">
        <f>IF($A2688 ="", "", VLOOKUP($A2688, 'Student reference sheet'!$A$2:$Z$2603,24,FALSE))</f>
        <v/>
      </c>
      <c r="N2688" s="30" t="str">
        <f>IF($A2688 ="", "", VLOOKUP($A2688, 'Student reference sheet'!$A$2:$Z$2603,26,FALSE))</f>
        <v/>
      </c>
      <c r="O2688" s="30" t="str">
        <f>IF($A2688 ="", "", VLOOKUP($A2688, 'Student reference sheet'!$A$2:$Z$2603,25,FALSE))</f>
        <v/>
      </c>
      <c r="P2688" s="39" t="str">
        <f>IF($A2688 = "", "", IF(OR(VLOOKUP($A2688,'Student reference sheet'!$A$2:$V$2400,8,FALSE) = "R",  VLOOKUP($A2688,'Student reference sheet'!$A$2:$V$2400,8,FALSE) = "L"), "X", ""))</f>
        <v/>
      </c>
      <c r="Q2688" s="39" t="str">
        <f>IF($A2688 ="", "", VLOOKUP($A2688, 'Student reference sheet'!$A$2:$V$2603,22,FALSE))</f>
        <v/>
      </c>
      <c r="R2688" s="39" t="str">
        <f>IF($A2688 &lt;&gt; "",VLOOKUP($A2688,'Student reference sheet'!$A$2:$V$2329, 5,FALSE), "")</f>
        <v/>
      </c>
      <c r="S2688" s="39" t="str">
        <f>IF($A2688 &lt;&gt; "",VLOOKUP($A2688,'Student reference sheet'!$A$2:$V$2329, 6,FALSE), "")</f>
        <v/>
      </c>
      <c r="T2688" s="30" t="str">
        <f>IF($A2688 = "","",
IF(VLOOKUP($A2688,'Student reference sheet'!$A$2:$V$2329, 10,FALSE) = "Y", "Hispanic",
IF(VLOOKUP($A2688,'Student reference sheet'!$A$2:$V$2329,11,FALSE) &lt;&gt; "",
IF(VLOOKUP($A2688,'Student reference sheet'!$A$2:$V$2329,11,FALSE) = "UNK", "Unknown", VLOOKUP(VALUE(VLOOKUP($A2688,'Student reference sheet'!$A$2:$V$2329,11,FALSE)),'Ethnicity Reference'!$A$2:$B$22,2,FALSE)),
IF(VLOOKUP($A2688,'Student reference sheet'!$A$2:$V$2329,9,FALSE) &lt;&gt; "", VLOOKUP(VALUE(VLOOKUP($A2688,'Student reference sheet'!$A$2:$V$2329,9,FALSE)),'Ethnicity Reference'!$A$2:$B$22,2,FALSE),"Unknown"))))</f>
        <v/>
      </c>
      <c r="U2688" s="35"/>
    </row>
    <row r="2689" spans="1:21" ht="15.75">
      <c r="A2689" s="47"/>
      <c r="B2689" s="33"/>
      <c r="C2689" s="39" t="str">
        <f>IF($A2689 &lt;&gt; "",VLOOKUP($A2689,'Student reference sheet'!$A$2:$V$2329, 3,FALSE), "")</f>
        <v/>
      </c>
      <c r="D2689" s="39" t="str">
        <f>IF($A2689 &lt;&gt; "",VLOOKUP($A2689,'Student reference sheet'!$A$2:$V$2329, 2,FALSE), "")</f>
        <v/>
      </c>
      <c r="E2689" s="35"/>
      <c r="F2689" s="34"/>
      <c r="G2689" s="40" t="str">
        <f t="shared" ca="1" si="126"/>
        <v/>
      </c>
      <c r="H2689" s="40" t="str">
        <f t="shared" ca="1" si="127"/>
        <v/>
      </c>
      <c r="I2689" s="36" t="str">
        <f>IF($A2689 = "", "",
IF(COUNTIF(MINIMUM_DAY_DATES[], Attendance!J2689) &gt; 0, VLOOKUP(Attendance!$G2689,MINIMUM_DAY_PERIOD_SCHEDULE[], 2,TRUE),
IF(COUNTIF(RALLY_DATES[], Attendance!J2689) &gt; 0, VLOOKUP(Attendance!$G2689,RALLY_PERIOD_SCHEDULE[], 2,TRUE),
IF(WEEKDAY(Attendance!$J2689) = 2,
       IF(COUNTIF(FINALS_WEEK_MONDAY_DATE[],Attendance!$J2689) &gt; 0, VLOOKUP(Attendance!$G2689,FINALS_WEEK_MONDAY_PERIOD_SCHEDULE[],2,TRUE),
       VLOOKUP(Attendance!$G2689,REGULAR_WEEK_SCHEDULE[],6,TRUE)),
IF(WEEKDAY($J2689) = 3,
       IF(COUNTIF(FINALS_WEEK_TUESDAY_DATE[],Attendance!$J2689) &gt; 0, VLOOKUP(Attendance!$G2689,FINALS_WEEK_TUESDAY_PERIOD_SCHEDULE[],2,TRUE),
       VLOOKUP(Attendance!$G2689,REGULAR_WEEK_SCHEDULE[[Tuesday]:[Period]],5,TRUE)),
IF(WEEKDAY(Attendance!$J2689) = 4,
        IF(COUNTIF(BLOCK_WEDNESDAY_DATES[],Attendance!$J2689) &gt; 0, VLOOKUP(Attendance!$G2689,BLOCK_WEDNESDAY_PERIOD_SCHEDULE[],2,TRUE),
        IF(COUNTIF(FINALS_WEEK_WEDNESDAY_DATE[],Attendance!$J2689) &gt; 0, VLOOKUP(Attendance!$G2689,FINALS_WEEK_WEDNESDAY_PERIOD_SCHEDULE[],2,TRUE),
       VLOOKUP(Attendance!$G2689,REGULAR_WEEK_SCHEDULE[[Wednesday]:[Period]],4,TRUE))),
IF(WEEKDAY($J2689) = 5,
       IF(COUNTIF(BLOCK_THURSDAY_DATES[],Attendance!$J2689) &gt; 0, VLOOKUP(Attendance!$G2689,BLOCK_THURSDAY_PERIOD_SCHEDULE[],2,TRUE),
       IF(COUNTIF(FINALS_WEEK_THURSDAY_DATE[],Attendance!$J2689) &gt; 0, VLOOKUP(Attendance!$G2689,FINALS_WEEK_THURSDAY_PERIOD_SCHEDULE[],2,TRUE),
       VLOOKUP(Attendance!$G2689,REGULAR_WEEK_SCHEDULE[[Thursday]:[Period]],3,TRUE))),
IF(WEEKDAY(Attendance!$J2689) = 6,
       IF(COUNTIF(FINALS_WEEK_FRIDAY_DATE[],Attendance!$J2689) &gt; 0, VLOOKUP(Attendance!$G2689,FINALS_WEEK_FRIDAY_PERIOD_SCHEDULE[],2,TRUE),
       VLOOKUP(Attendance!$G2689,REGULAR_WEEK_SCHEDULE[[Friday]:[Period]],2,TRUE))))))))))</f>
        <v/>
      </c>
      <c r="J2689" s="41" t="str">
        <f t="shared" ca="1" si="128"/>
        <v/>
      </c>
      <c r="K2689" s="41" t="str">
        <f>IF($A2689 &lt;&gt; "",VLOOKUP($A2689,'Student reference sheet'!$A$2:$V$2329, 7,FALSE), "")</f>
        <v/>
      </c>
      <c r="L2689" s="30" t="str">
        <f>IF($A2689 ="", "", VLOOKUP($A2689, 'Student reference sheet'!$A$2:$Z$2603,23,FALSE))</f>
        <v/>
      </c>
      <c r="M2689" s="30" t="str">
        <f>IF($A2689 ="", "", VLOOKUP($A2689, 'Student reference sheet'!$A$2:$Z$2603,24,FALSE))</f>
        <v/>
      </c>
      <c r="N2689" s="30" t="str">
        <f>IF($A2689 ="", "", VLOOKUP($A2689, 'Student reference sheet'!$A$2:$Z$2603,26,FALSE))</f>
        <v/>
      </c>
      <c r="O2689" s="30" t="str">
        <f>IF($A2689 ="", "", VLOOKUP($A2689, 'Student reference sheet'!$A$2:$Z$2603,25,FALSE))</f>
        <v/>
      </c>
      <c r="P2689" s="39" t="str">
        <f>IF($A2689 = "", "", IF(OR(VLOOKUP($A2689,'Student reference sheet'!$A$2:$V$2400,8,FALSE) = "R",  VLOOKUP($A2689,'Student reference sheet'!$A$2:$V$2400,8,FALSE) = "L"), "X", ""))</f>
        <v/>
      </c>
      <c r="Q2689" s="39" t="str">
        <f>IF($A2689 ="", "", VLOOKUP($A2689, 'Student reference sheet'!$A$2:$V$2603,22,FALSE))</f>
        <v/>
      </c>
      <c r="R2689" s="39" t="str">
        <f>IF($A2689 &lt;&gt; "",VLOOKUP($A2689,'Student reference sheet'!$A$2:$V$2329, 5,FALSE), "")</f>
        <v/>
      </c>
      <c r="S2689" s="39" t="str">
        <f>IF($A2689 &lt;&gt; "",VLOOKUP($A2689,'Student reference sheet'!$A$2:$V$2329, 6,FALSE), "")</f>
        <v/>
      </c>
      <c r="T2689" s="30" t="str">
        <f>IF($A2689 = "","",
IF(VLOOKUP($A2689,'Student reference sheet'!$A$2:$V$2329, 10,FALSE) = "Y", "Hispanic",
IF(VLOOKUP($A2689,'Student reference sheet'!$A$2:$V$2329,11,FALSE) &lt;&gt; "",
IF(VLOOKUP($A2689,'Student reference sheet'!$A$2:$V$2329,11,FALSE) = "UNK", "Unknown", VLOOKUP(VALUE(VLOOKUP($A2689,'Student reference sheet'!$A$2:$V$2329,11,FALSE)),'Ethnicity Reference'!$A$2:$B$22,2,FALSE)),
IF(VLOOKUP($A2689,'Student reference sheet'!$A$2:$V$2329,9,FALSE) &lt;&gt; "", VLOOKUP(VALUE(VLOOKUP($A2689,'Student reference sheet'!$A$2:$V$2329,9,FALSE)),'Ethnicity Reference'!$A$2:$B$22,2,FALSE),"Unknown"))))</f>
        <v/>
      </c>
      <c r="U2689" s="35"/>
    </row>
    <row r="2690" spans="1:21" ht="15.75">
      <c r="A2690" s="47"/>
      <c r="B2690" s="33"/>
      <c r="C2690" s="39" t="str">
        <f>IF($A2690 &lt;&gt; "",VLOOKUP($A2690,'Student reference sheet'!$A$2:$V$2329, 3,FALSE), "")</f>
        <v/>
      </c>
      <c r="D2690" s="39" t="str">
        <f>IF($A2690 &lt;&gt; "",VLOOKUP($A2690,'Student reference sheet'!$A$2:$V$2329, 2,FALSE), "")</f>
        <v/>
      </c>
      <c r="E2690" s="35"/>
      <c r="F2690" s="34"/>
      <c r="G2690" s="40" t="str">
        <f t="shared" ca="1" si="126"/>
        <v/>
      </c>
      <c r="H2690" s="40" t="str">
        <f t="shared" ca="1" si="127"/>
        <v/>
      </c>
      <c r="I2690" s="36" t="str">
        <f>IF($A2690 = "", "",
IF(COUNTIF(MINIMUM_DAY_DATES[], Attendance!J2690) &gt; 0, VLOOKUP(Attendance!$G2690,MINIMUM_DAY_PERIOD_SCHEDULE[], 2,TRUE),
IF(COUNTIF(RALLY_DATES[], Attendance!J2690) &gt; 0, VLOOKUP(Attendance!$G2690,RALLY_PERIOD_SCHEDULE[], 2,TRUE),
IF(WEEKDAY(Attendance!$J2690) = 2,
       IF(COUNTIF(FINALS_WEEK_MONDAY_DATE[],Attendance!$J2690) &gt; 0, VLOOKUP(Attendance!$G2690,FINALS_WEEK_MONDAY_PERIOD_SCHEDULE[],2,TRUE),
       VLOOKUP(Attendance!$G2690,REGULAR_WEEK_SCHEDULE[],6,TRUE)),
IF(WEEKDAY($J2690) = 3,
       IF(COUNTIF(FINALS_WEEK_TUESDAY_DATE[],Attendance!$J2690) &gt; 0, VLOOKUP(Attendance!$G2690,FINALS_WEEK_TUESDAY_PERIOD_SCHEDULE[],2,TRUE),
       VLOOKUP(Attendance!$G2690,REGULAR_WEEK_SCHEDULE[[Tuesday]:[Period]],5,TRUE)),
IF(WEEKDAY(Attendance!$J2690) = 4,
        IF(COUNTIF(BLOCK_WEDNESDAY_DATES[],Attendance!$J2690) &gt; 0, VLOOKUP(Attendance!$G2690,BLOCK_WEDNESDAY_PERIOD_SCHEDULE[],2,TRUE),
        IF(COUNTIF(FINALS_WEEK_WEDNESDAY_DATE[],Attendance!$J2690) &gt; 0, VLOOKUP(Attendance!$G2690,FINALS_WEEK_WEDNESDAY_PERIOD_SCHEDULE[],2,TRUE),
       VLOOKUP(Attendance!$G2690,REGULAR_WEEK_SCHEDULE[[Wednesday]:[Period]],4,TRUE))),
IF(WEEKDAY($J2690) = 5,
       IF(COUNTIF(BLOCK_THURSDAY_DATES[],Attendance!$J2690) &gt; 0, VLOOKUP(Attendance!$G2690,BLOCK_THURSDAY_PERIOD_SCHEDULE[],2,TRUE),
       IF(COUNTIF(FINALS_WEEK_THURSDAY_DATE[],Attendance!$J2690) &gt; 0, VLOOKUP(Attendance!$G2690,FINALS_WEEK_THURSDAY_PERIOD_SCHEDULE[],2,TRUE),
       VLOOKUP(Attendance!$G2690,REGULAR_WEEK_SCHEDULE[[Thursday]:[Period]],3,TRUE))),
IF(WEEKDAY(Attendance!$J2690) = 6,
       IF(COUNTIF(FINALS_WEEK_FRIDAY_DATE[],Attendance!$J2690) &gt; 0, VLOOKUP(Attendance!$G2690,FINALS_WEEK_FRIDAY_PERIOD_SCHEDULE[],2,TRUE),
       VLOOKUP(Attendance!$G2690,REGULAR_WEEK_SCHEDULE[[Friday]:[Period]],2,TRUE))))))))))</f>
        <v/>
      </c>
      <c r="J2690" s="41" t="str">
        <f t="shared" ca="1" si="128"/>
        <v/>
      </c>
      <c r="K2690" s="41" t="str">
        <f>IF($A2690 &lt;&gt; "",VLOOKUP($A2690,'Student reference sheet'!$A$2:$V$2329, 7,FALSE), "")</f>
        <v/>
      </c>
      <c r="L2690" s="30" t="str">
        <f>IF($A2690 ="", "", VLOOKUP($A2690, 'Student reference sheet'!$A$2:$Z$2603,23,FALSE))</f>
        <v/>
      </c>
      <c r="M2690" s="30" t="str">
        <f>IF($A2690 ="", "", VLOOKUP($A2690, 'Student reference sheet'!$A$2:$Z$2603,24,FALSE))</f>
        <v/>
      </c>
      <c r="N2690" s="30" t="str">
        <f>IF($A2690 ="", "", VLOOKUP($A2690, 'Student reference sheet'!$A$2:$Z$2603,26,FALSE))</f>
        <v/>
      </c>
      <c r="O2690" s="30" t="str">
        <f>IF($A2690 ="", "", VLOOKUP($A2690, 'Student reference sheet'!$A$2:$Z$2603,25,FALSE))</f>
        <v/>
      </c>
      <c r="P2690" s="39" t="str">
        <f>IF($A2690 = "", "", IF(OR(VLOOKUP($A2690,'Student reference sheet'!$A$2:$V$2400,8,FALSE) = "R",  VLOOKUP($A2690,'Student reference sheet'!$A$2:$V$2400,8,FALSE) = "L"), "X", ""))</f>
        <v/>
      </c>
      <c r="Q2690" s="39" t="str">
        <f>IF($A2690 ="", "", VLOOKUP($A2690, 'Student reference sheet'!$A$2:$V$2603,22,FALSE))</f>
        <v/>
      </c>
      <c r="R2690" s="39" t="str">
        <f>IF($A2690 &lt;&gt; "",VLOOKUP($A2690,'Student reference sheet'!$A$2:$V$2329, 5,FALSE), "")</f>
        <v/>
      </c>
      <c r="S2690" s="39" t="str">
        <f>IF($A2690 &lt;&gt; "",VLOOKUP($A2690,'Student reference sheet'!$A$2:$V$2329, 6,FALSE), "")</f>
        <v/>
      </c>
      <c r="T2690" s="30" t="str">
        <f>IF($A2690 = "","",
IF(VLOOKUP($A2690,'Student reference sheet'!$A$2:$V$2329, 10,FALSE) = "Y", "Hispanic",
IF(VLOOKUP($A2690,'Student reference sheet'!$A$2:$V$2329,11,FALSE) &lt;&gt; "",
IF(VLOOKUP($A2690,'Student reference sheet'!$A$2:$V$2329,11,FALSE) = "UNK", "Unknown", VLOOKUP(VALUE(VLOOKUP($A2690,'Student reference sheet'!$A$2:$V$2329,11,FALSE)),'Ethnicity Reference'!$A$2:$B$22,2,FALSE)),
IF(VLOOKUP($A2690,'Student reference sheet'!$A$2:$V$2329,9,FALSE) &lt;&gt; "", VLOOKUP(VALUE(VLOOKUP($A2690,'Student reference sheet'!$A$2:$V$2329,9,FALSE)),'Ethnicity Reference'!$A$2:$B$22,2,FALSE),"Unknown"))))</f>
        <v/>
      </c>
      <c r="U2690" s="35"/>
    </row>
    <row r="2691" spans="1:21" ht="15.75">
      <c r="A2691" s="47"/>
      <c r="B2691" s="33"/>
      <c r="C2691" s="39" t="str">
        <f>IF($A2691 &lt;&gt; "",VLOOKUP($A2691,'Student reference sheet'!$A$2:$V$2329, 3,FALSE), "")</f>
        <v/>
      </c>
      <c r="D2691" s="39" t="str">
        <f>IF($A2691 &lt;&gt; "",VLOOKUP($A2691,'Student reference sheet'!$A$2:$V$2329, 2,FALSE), "")</f>
        <v/>
      </c>
      <c r="E2691" s="35"/>
      <c r="F2691" s="34"/>
      <c r="G2691" s="40" t="str">
        <f t="shared" ca="1" si="126"/>
        <v/>
      </c>
      <c r="H2691" s="40" t="str">
        <f t="shared" ca="1" si="127"/>
        <v/>
      </c>
      <c r="I2691" s="36" t="str">
        <f>IF($A2691 = "", "",
IF(COUNTIF(MINIMUM_DAY_DATES[], Attendance!J2691) &gt; 0, VLOOKUP(Attendance!$G2691,MINIMUM_DAY_PERIOD_SCHEDULE[], 2,TRUE),
IF(COUNTIF(RALLY_DATES[], Attendance!J2691) &gt; 0, VLOOKUP(Attendance!$G2691,RALLY_PERIOD_SCHEDULE[], 2,TRUE),
IF(WEEKDAY(Attendance!$J2691) = 2,
       IF(COUNTIF(FINALS_WEEK_MONDAY_DATE[],Attendance!$J2691) &gt; 0, VLOOKUP(Attendance!$G2691,FINALS_WEEK_MONDAY_PERIOD_SCHEDULE[],2,TRUE),
       VLOOKUP(Attendance!$G2691,REGULAR_WEEK_SCHEDULE[],6,TRUE)),
IF(WEEKDAY($J2691) = 3,
       IF(COUNTIF(FINALS_WEEK_TUESDAY_DATE[],Attendance!$J2691) &gt; 0, VLOOKUP(Attendance!$G2691,FINALS_WEEK_TUESDAY_PERIOD_SCHEDULE[],2,TRUE),
       VLOOKUP(Attendance!$G2691,REGULAR_WEEK_SCHEDULE[[Tuesday]:[Period]],5,TRUE)),
IF(WEEKDAY(Attendance!$J2691) = 4,
        IF(COUNTIF(BLOCK_WEDNESDAY_DATES[],Attendance!$J2691) &gt; 0, VLOOKUP(Attendance!$G2691,BLOCK_WEDNESDAY_PERIOD_SCHEDULE[],2,TRUE),
        IF(COUNTIF(FINALS_WEEK_WEDNESDAY_DATE[],Attendance!$J2691) &gt; 0, VLOOKUP(Attendance!$G2691,FINALS_WEEK_WEDNESDAY_PERIOD_SCHEDULE[],2,TRUE),
       VLOOKUP(Attendance!$G2691,REGULAR_WEEK_SCHEDULE[[Wednesday]:[Period]],4,TRUE))),
IF(WEEKDAY($J2691) = 5,
       IF(COUNTIF(BLOCK_THURSDAY_DATES[],Attendance!$J2691) &gt; 0, VLOOKUP(Attendance!$G2691,BLOCK_THURSDAY_PERIOD_SCHEDULE[],2,TRUE),
       IF(COUNTIF(FINALS_WEEK_THURSDAY_DATE[],Attendance!$J2691) &gt; 0, VLOOKUP(Attendance!$G2691,FINALS_WEEK_THURSDAY_PERIOD_SCHEDULE[],2,TRUE),
       VLOOKUP(Attendance!$G2691,REGULAR_WEEK_SCHEDULE[[Thursday]:[Period]],3,TRUE))),
IF(WEEKDAY(Attendance!$J2691) = 6,
       IF(COUNTIF(FINALS_WEEK_FRIDAY_DATE[],Attendance!$J2691) &gt; 0, VLOOKUP(Attendance!$G2691,FINALS_WEEK_FRIDAY_PERIOD_SCHEDULE[],2,TRUE),
       VLOOKUP(Attendance!$G2691,REGULAR_WEEK_SCHEDULE[[Friday]:[Period]],2,TRUE))))))))))</f>
        <v/>
      </c>
      <c r="J2691" s="41" t="str">
        <f t="shared" ca="1" si="128"/>
        <v/>
      </c>
      <c r="K2691" s="41" t="str">
        <f>IF($A2691 &lt;&gt; "",VLOOKUP($A2691,'Student reference sheet'!$A$2:$V$2329, 7,FALSE), "")</f>
        <v/>
      </c>
      <c r="L2691" s="30" t="str">
        <f>IF($A2691 ="", "", VLOOKUP($A2691, 'Student reference sheet'!$A$2:$Z$2603,23,FALSE))</f>
        <v/>
      </c>
      <c r="M2691" s="30" t="str">
        <f>IF($A2691 ="", "", VLOOKUP($A2691, 'Student reference sheet'!$A$2:$Z$2603,24,FALSE))</f>
        <v/>
      </c>
      <c r="N2691" s="30" t="str">
        <f>IF($A2691 ="", "", VLOOKUP($A2691, 'Student reference sheet'!$A$2:$Z$2603,26,FALSE))</f>
        <v/>
      </c>
      <c r="O2691" s="30" t="str">
        <f>IF($A2691 ="", "", VLOOKUP($A2691, 'Student reference sheet'!$A$2:$Z$2603,25,FALSE))</f>
        <v/>
      </c>
      <c r="P2691" s="39" t="str">
        <f>IF($A2691 = "", "", IF(OR(VLOOKUP($A2691,'Student reference sheet'!$A$2:$V$2400,8,FALSE) = "R",  VLOOKUP($A2691,'Student reference sheet'!$A$2:$V$2400,8,FALSE) = "L"), "X", ""))</f>
        <v/>
      </c>
      <c r="Q2691" s="39" t="str">
        <f>IF($A2691 ="", "", VLOOKUP($A2691, 'Student reference sheet'!$A$2:$V$2603,22,FALSE))</f>
        <v/>
      </c>
      <c r="R2691" s="39" t="str">
        <f>IF($A2691 &lt;&gt; "",VLOOKUP($A2691,'Student reference sheet'!$A$2:$V$2329, 5,FALSE), "")</f>
        <v/>
      </c>
      <c r="S2691" s="39" t="str">
        <f>IF($A2691 &lt;&gt; "",VLOOKUP($A2691,'Student reference sheet'!$A$2:$V$2329, 6,FALSE), "")</f>
        <v/>
      </c>
      <c r="T2691" s="30" t="str">
        <f>IF($A2691 = "","",
IF(VLOOKUP($A2691,'Student reference sheet'!$A$2:$V$2329, 10,FALSE) = "Y", "Hispanic",
IF(VLOOKUP($A2691,'Student reference sheet'!$A$2:$V$2329,11,FALSE) &lt;&gt; "",
IF(VLOOKUP($A2691,'Student reference sheet'!$A$2:$V$2329,11,FALSE) = "UNK", "Unknown", VLOOKUP(VALUE(VLOOKUP($A2691,'Student reference sheet'!$A$2:$V$2329,11,FALSE)),'Ethnicity Reference'!$A$2:$B$22,2,FALSE)),
IF(VLOOKUP($A2691,'Student reference sheet'!$A$2:$V$2329,9,FALSE) &lt;&gt; "", VLOOKUP(VALUE(VLOOKUP($A2691,'Student reference sheet'!$A$2:$V$2329,9,FALSE)),'Ethnicity Reference'!$A$2:$B$22,2,FALSE),"Unknown"))))</f>
        <v/>
      </c>
      <c r="U2691" s="35"/>
    </row>
    <row r="2692" spans="1:21" ht="15.75">
      <c r="A2692" s="47"/>
      <c r="B2692" s="33"/>
      <c r="C2692" s="39" t="str">
        <f>IF($A2692 &lt;&gt; "",VLOOKUP($A2692,'Student reference sheet'!$A$2:$V$2329, 3,FALSE), "")</f>
        <v/>
      </c>
      <c r="D2692" s="39" t="str">
        <f>IF($A2692 &lt;&gt; "",VLOOKUP($A2692,'Student reference sheet'!$A$2:$V$2329, 2,FALSE), "")</f>
        <v/>
      </c>
      <c r="E2692" s="35"/>
      <c r="F2692" s="34"/>
      <c r="G2692" s="40" t="str">
        <f t="shared" ca="1" si="126"/>
        <v/>
      </c>
      <c r="H2692" s="40" t="str">
        <f t="shared" ca="1" si="127"/>
        <v/>
      </c>
      <c r="I2692" s="36" t="str">
        <f>IF($A2692 = "", "",
IF(COUNTIF(MINIMUM_DAY_DATES[], Attendance!J2692) &gt; 0, VLOOKUP(Attendance!$G2692,MINIMUM_DAY_PERIOD_SCHEDULE[], 2,TRUE),
IF(COUNTIF(RALLY_DATES[], Attendance!J2692) &gt; 0, VLOOKUP(Attendance!$G2692,RALLY_PERIOD_SCHEDULE[], 2,TRUE),
IF(WEEKDAY(Attendance!$J2692) = 2,
       IF(COUNTIF(FINALS_WEEK_MONDAY_DATE[],Attendance!$J2692) &gt; 0, VLOOKUP(Attendance!$G2692,FINALS_WEEK_MONDAY_PERIOD_SCHEDULE[],2,TRUE),
       VLOOKUP(Attendance!$G2692,REGULAR_WEEK_SCHEDULE[],6,TRUE)),
IF(WEEKDAY($J2692) = 3,
       IF(COUNTIF(FINALS_WEEK_TUESDAY_DATE[],Attendance!$J2692) &gt; 0, VLOOKUP(Attendance!$G2692,FINALS_WEEK_TUESDAY_PERIOD_SCHEDULE[],2,TRUE),
       VLOOKUP(Attendance!$G2692,REGULAR_WEEK_SCHEDULE[[Tuesday]:[Period]],5,TRUE)),
IF(WEEKDAY(Attendance!$J2692) = 4,
        IF(COUNTIF(BLOCK_WEDNESDAY_DATES[],Attendance!$J2692) &gt; 0, VLOOKUP(Attendance!$G2692,BLOCK_WEDNESDAY_PERIOD_SCHEDULE[],2,TRUE),
        IF(COUNTIF(FINALS_WEEK_WEDNESDAY_DATE[],Attendance!$J2692) &gt; 0, VLOOKUP(Attendance!$G2692,FINALS_WEEK_WEDNESDAY_PERIOD_SCHEDULE[],2,TRUE),
       VLOOKUP(Attendance!$G2692,REGULAR_WEEK_SCHEDULE[[Wednesday]:[Period]],4,TRUE))),
IF(WEEKDAY($J2692) = 5,
       IF(COUNTIF(BLOCK_THURSDAY_DATES[],Attendance!$J2692) &gt; 0, VLOOKUP(Attendance!$G2692,BLOCK_THURSDAY_PERIOD_SCHEDULE[],2,TRUE),
       IF(COUNTIF(FINALS_WEEK_THURSDAY_DATE[],Attendance!$J2692) &gt; 0, VLOOKUP(Attendance!$G2692,FINALS_WEEK_THURSDAY_PERIOD_SCHEDULE[],2,TRUE),
       VLOOKUP(Attendance!$G2692,REGULAR_WEEK_SCHEDULE[[Thursday]:[Period]],3,TRUE))),
IF(WEEKDAY(Attendance!$J2692) = 6,
       IF(COUNTIF(FINALS_WEEK_FRIDAY_DATE[],Attendance!$J2692) &gt; 0, VLOOKUP(Attendance!$G2692,FINALS_WEEK_FRIDAY_PERIOD_SCHEDULE[],2,TRUE),
       VLOOKUP(Attendance!$G2692,REGULAR_WEEK_SCHEDULE[[Friday]:[Period]],2,TRUE))))))))))</f>
        <v/>
      </c>
      <c r="J2692" s="41" t="str">
        <f t="shared" ca="1" si="128"/>
        <v/>
      </c>
      <c r="K2692" s="41" t="str">
        <f>IF($A2692 &lt;&gt; "",VLOOKUP($A2692,'Student reference sheet'!$A$2:$V$2329, 7,FALSE), "")</f>
        <v/>
      </c>
      <c r="L2692" s="30" t="str">
        <f>IF($A2692 ="", "", VLOOKUP($A2692, 'Student reference sheet'!$A$2:$Z$2603,23,FALSE))</f>
        <v/>
      </c>
      <c r="M2692" s="30" t="str">
        <f>IF($A2692 ="", "", VLOOKUP($A2692, 'Student reference sheet'!$A$2:$Z$2603,24,FALSE))</f>
        <v/>
      </c>
      <c r="N2692" s="30" t="str">
        <f>IF($A2692 ="", "", VLOOKUP($A2692, 'Student reference sheet'!$A$2:$Z$2603,26,FALSE))</f>
        <v/>
      </c>
      <c r="O2692" s="30" t="str">
        <f>IF($A2692 ="", "", VLOOKUP($A2692, 'Student reference sheet'!$A$2:$Z$2603,25,FALSE))</f>
        <v/>
      </c>
      <c r="P2692" s="39" t="str">
        <f>IF($A2692 = "", "", IF(OR(VLOOKUP($A2692,'Student reference sheet'!$A$2:$V$2400,8,FALSE) = "R",  VLOOKUP($A2692,'Student reference sheet'!$A$2:$V$2400,8,FALSE) = "L"), "X", ""))</f>
        <v/>
      </c>
      <c r="Q2692" s="39" t="str">
        <f>IF($A2692 ="", "", VLOOKUP($A2692, 'Student reference sheet'!$A$2:$V$2603,22,FALSE))</f>
        <v/>
      </c>
      <c r="R2692" s="39" t="str">
        <f>IF($A2692 &lt;&gt; "",VLOOKUP($A2692,'Student reference sheet'!$A$2:$V$2329, 5,FALSE), "")</f>
        <v/>
      </c>
      <c r="S2692" s="39" t="str">
        <f>IF($A2692 &lt;&gt; "",VLOOKUP($A2692,'Student reference sheet'!$A$2:$V$2329, 6,FALSE), "")</f>
        <v/>
      </c>
      <c r="T2692" s="30" t="str">
        <f>IF($A2692 = "","",
IF(VLOOKUP($A2692,'Student reference sheet'!$A$2:$V$2329, 10,FALSE) = "Y", "Hispanic",
IF(VLOOKUP($A2692,'Student reference sheet'!$A$2:$V$2329,11,FALSE) &lt;&gt; "",
IF(VLOOKUP($A2692,'Student reference sheet'!$A$2:$V$2329,11,FALSE) = "UNK", "Unknown", VLOOKUP(VALUE(VLOOKUP($A2692,'Student reference sheet'!$A$2:$V$2329,11,FALSE)),'Ethnicity Reference'!$A$2:$B$22,2,FALSE)),
IF(VLOOKUP($A2692,'Student reference sheet'!$A$2:$V$2329,9,FALSE) &lt;&gt; "", VLOOKUP(VALUE(VLOOKUP($A2692,'Student reference sheet'!$A$2:$V$2329,9,FALSE)),'Ethnicity Reference'!$A$2:$B$22,2,FALSE),"Unknown"))))</f>
        <v/>
      </c>
      <c r="U2692" s="35"/>
    </row>
    <row r="2693" spans="1:21" ht="15.75">
      <c r="A2693" s="47"/>
      <c r="B2693" s="33"/>
      <c r="C2693" s="39" t="str">
        <f>IF($A2693 &lt;&gt; "",VLOOKUP($A2693,'Student reference sheet'!$A$2:$V$2329, 3,FALSE), "")</f>
        <v/>
      </c>
      <c r="D2693" s="39" t="str">
        <f>IF($A2693 &lt;&gt; "",VLOOKUP($A2693,'Student reference sheet'!$A$2:$V$2329, 2,FALSE), "")</f>
        <v/>
      </c>
      <c r="E2693" s="35"/>
      <c r="F2693" s="34"/>
      <c r="G2693" s="40" t="str">
        <f t="shared" ca="1" si="126"/>
        <v/>
      </c>
      <c r="H2693" s="40" t="str">
        <f t="shared" ca="1" si="127"/>
        <v/>
      </c>
      <c r="I2693" s="36" t="str">
        <f>IF($A2693 = "", "",
IF(COUNTIF(MINIMUM_DAY_DATES[], Attendance!J2693) &gt; 0, VLOOKUP(Attendance!$G2693,MINIMUM_DAY_PERIOD_SCHEDULE[], 2,TRUE),
IF(COUNTIF(RALLY_DATES[], Attendance!J2693) &gt; 0, VLOOKUP(Attendance!$G2693,RALLY_PERIOD_SCHEDULE[], 2,TRUE),
IF(WEEKDAY(Attendance!$J2693) = 2,
       IF(COUNTIF(FINALS_WEEK_MONDAY_DATE[],Attendance!$J2693) &gt; 0, VLOOKUP(Attendance!$G2693,FINALS_WEEK_MONDAY_PERIOD_SCHEDULE[],2,TRUE),
       VLOOKUP(Attendance!$G2693,REGULAR_WEEK_SCHEDULE[],6,TRUE)),
IF(WEEKDAY($J2693) = 3,
       IF(COUNTIF(FINALS_WEEK_TUESDAY_DATE[],Attendance!$J2693) &gt; 0, VLOOKUP(Attendance!$G2693,FINALS_WEEK_TUESDAY_PERIOD_SCHEDULE[],2,TRUE),
       VLOOKUP(Attendance!$G2693,REGULAR_WEEK_SCHEDULE[[Tuesday]:[Period]],5,TRUE)),
IF(WEEKDAY(Attendance!$J2693) = 4,
        IF(COUNTIF(BLOCK_WEDNESDAY_DATES[],Attendance!$J2693) &gt; 0, VLOOKUP(Attendance!$G2693,BLOCK_WEDNESDAY_PERIOD_SCHEDULE[],2,TRUE),
        IF(COUNTIF(FINALS_WEEK_WEDNESDAY_DATE[],Attendance!$J2693) &gt; 0, VLOOKUP(Attendance!$G2693,FINALS_WEEK_WEDNESDAY_PERIOD_SCHEDULE[],2,TRUE),
       VLOOKUP(Attendance!$G2693,REGULAR_WEEK_SCHEDULE[[Wednesday]:[Period]],4,TRUE))),
IF(WEEKDAY($J2693) = 5,
       IF(COUNTIF(BLOCK_THURSDAY_DATES[],Attendance!$J2693) &gt; 0, VLOOKUP(Attendance!$G2693,BLOCK_THURSDAY_PERIOD_SCHEDULE[],2,TRUE),
       IF(COUNTIF(FINALS_WEEK_THURSDAY_DATE[],Attendance!$J2693) &gt; 0, VLOOKUP(Attendance!$G2693,FINALS_WEEK_THURSDAY_PERIOD_SCHEDULE[],2,TRUE),
       VLOOKUP(Attendance!$G2693,REGULAR_WEEK_SCHEDULE[[Thursday]:[Period]],3,TRUE))),
IF(WEEKDAY(Attendance!$J2693) = 6,
       IF(COUNTIF(FINALS_WEEK_FRIDAY_DATE[],Attendance!$J2693) &gt; 0, VLOOKUP(Attendance!$G2693,FINALS_WEEK_FRIDAY_PERIOD_SCHEDULE[],2,TRUE),
       VLOOKUP(Attendance!$G2693,REGULAR_WEEK_SCHEDULE[[Friday]:[Period]],2,TRUE))))))))))</f>
        <v/>
      </c>
      <c r="J2693" s="41" t="str">
        <f t="shared" ca="1" si="128"/>
        <v/>
      </c>
      <c r="K2693" s="41" t="str">
        <f>IF($A2693 &lt;&gt; "",VLOOKUP($A2693,'Student reference sheet'!$A$2:$V$2329, 7,FALSE), "")</f>
        <v/>
      </c>
      <c r="L2693" s="30" t="str">
        <f>IF($A2693 ="", "", VLOOKUP($A2693, 'Student reference sheet'!$A$2:$Z$2603,23,FALSE))</f>
        <v/>
      </c>
      <c r="M2693" s="30" t="str">
        <f>IF($A2693 ="", "", VLOOKUP($A2693, 'Student reference sheet'!$A$2:$Z$2603,24,FALSE))</f>
        <v/>
      </c>
      <c r="N2693" s="30" t="str">
        <f>IF($A2693 ="", "", VLOOKUP($A2693, 'Student reference sheet'!$A$2:$Z$2603,26,FALSE))</f>
        <v/>
      </c>
      <c r="O2693" s="30" t="str">
        <f>IF($A2693 ="", "", VLOOKUP($A2693, 'Student reference sheet'!$A$2:$Z$2603,25,FALSE))</f>
        <v/>
      </c>
      <c r="P2693" s="39" t="str">
        <f>IF($A2693 = "", "", IF(OR(VLOOKUP($A2693,'Student reference sheet'!$A$2:$V$2400,8,FALSE) = "R",  VLOOKUP($A2693,'Student reference sheet'!$A$2:$V$2400,8,FALSE) = "L"), "X", ""))</f>
        <v/>
      </c>
      <c r="Q2693" s="39" t="str">
        <f>IF($A2693 ="", "", VLOOKUP($A2693, 'Student reference sheet'!$A$2:$V$2603,22,FALSE))</f>
        <v/>
      </c>
      <c r="R2693" s="39" t="str">
        <f>IF($A2693 &lt;&gt; "",VLOOKUP($A2693,'Student reference sheet'!$A$2:$V$2329, 5,FALSE), "")</f>
        <v/>
      </c>
      <c r="S2693" s="39" t="str">
        <f>IF($A2693 &lt;&gt; "",VLOOKUP($A2693,'Student reference sheet'!$A$2:$V$2329, 6,FALSE), "")</f>
        <v/>
      </c>
      <c r="T2693" s="30" t="str">
        <f>IF($A2693 = "","",
IF(VLOOKUP($A2693,'Student reference sheet'!$A$2:$V$2329, 10,FALSE) = "Y", "Hispanic",
IF(VLOOKUP($A2693,'Student reference sheet'!$A$2:$V$2329,11,FALSE) &lt;&gt; "",
IF(VLOOKUP($A2693,'Student reference sheet'!$A$2:$V$2329,11,FALSE) = "UNK", "Unknown", VLOOKUP(VALUE(VLOOKUP($A2693,'Student reference sheet'!$A$2:$V$2329,11,FALSE)),'Ethnicity Reference'!$A$2:$B$22,2,FALSE)),
IF(VLOOKUP($A2693,'Student reference sheet'!$A$2:$V$2329,9,FALSE) &lt;&gt; "", VLOOKUP(VALUE(VLOOKUP($A2693,'Student reference sheet'!$A$2:$V$2329,9,FALSE)),'Ethnicity Reference'!$A$2:$B$22,2,FALSE),"Unknown"))))</f>
        <v/>
      </c>
      <c r="U2693" s="35"/>
    </row>
    <row r="2694" spans="1:21" ht="15.75">
      <c r="A2694" s="47"/>
      <c r="B2694" s="33"/>
      <c r="C2694" s="39" t="str">
        <f>IF($A2694 &lt;&gt; "",VLOOKUP($A2694,'Student reference sheet'!$A$2:$V$2329, 3,FALSE), "")</f>
        <v/>
      </c>
      <c r="D2694" s="39" t="str">
        <f>IF($A2694 &lt;&gt; "",VLOOKUP($A2694,'Student reference sheet'!$A$2:$V$2329, 2,FALSE), "")</f>
        <v/>
      </c>
      <c r="E2694" s="35"/>
      <c r="F2694" s="34"/>
      <c r="G2694" s="40" t="str">
        <f t="shared" ca="1" si="126"/>
        <v/>
      </c>
      <c r="H2694" s="40" t="str">
        <f t="shared" ca="1" si="127"/>
        <v/>
      </c>
      <c r="I2694" s="36" t="str">
        <f>IF($A2694 = "", "",
IF(COUNTIF(MINIMUM_DAY_DATES[], Attendance!J2694) &gt; 0, VLOOKUP(Attendance!$G2694,MINIMUM_DAY_PERIOD_SCHEDULE[], 2,TRUE),
IF(COUNTIF(RALLY_DATES[], Attendance!J2694) &gt; 0, VLOOKUP(Attendance!$G2694,RALLY_PERIOD_SCHEDULE[], 2,TRUE),
IF(WEEKDAY(Attendance!$J2694) = 2,
       IF(COUNTIF(FINALS_WEEK_MONDAY_DATE[],Attendance!$J2694) &gt; 0, VLOOKUP(Attendance!$G2694,FINALS_WEEK_MONDAY_PERIOD_SCHEDULE[],2,TRUE),
       VLOOKUP(Attendance!$G2694,REGULAR_WEEK_SCHEDULE[],6,TRUE)),
IF(WEEKDAY($J2694) = 3,
       IF(COUNTIF(FINALS_WEEK_TUESDAY_DATE[],Attendance!$J2694) &gt; 0, VLOOKUP(Attendance!$G2694,FINALS_WEEK_TUESDAY_PERIOD_SCHEDULE[],2,TRUE),
       VLOOKUP(Attendance!$G2694,REGULAR_WEEK_SCHEDULE[[Tuesday]:[Period]],5,TRUE)),
IF(WEEKDAY(Attendance!$J2694) = 4,
        IF(COUNTIF(BLOCK_WEDNESDAY_DATES[],Attendance!$J2694) &gt; 0, VLOOKUP(Attendance!$G2694,BLOCK_WEDNESDAY_PERIOD_SCHEDULE[],2,TRUE),
        IF(COUNTIF(FINALS_WEEK_WEDNESDAY_DATE[],Attendance!$J2694) &gt; 0, VLOOKUP(Attendance!$G2694,FINALS_WEEK_WEDNESDAY_PERIOD_SCHEDULE[],2,TRUE),
       VLOOKUP(Attendance!$G2694,REGULAR_WEEK_SCHEDULE[[Wednesday]:[Period]],4,TRUE))),
IF(WEEKDAY($J2694) = 5,
       IF(COUNTIF(BLOCK_THURSDAY_DATES[],Attendance!$J2694) &gt; 0, VLOOKUP(Attendance!$G2694,BLOCK_THURSDAY_PERIOD_SCHEDULE[],2,TRUE),
       IF(COUNTIF(FINALS_WEEK_THURSDAY_DATE[],Attendance!$J2694) &gt; 0, VLOOKUP(Attendance!$G2694,FINALS_WEEK_THURSDAY_PERIOD_SCHEDULE[],2,TRUE),
       VLOOKUP(Attendance!$G2694,REGULAR_WEEK_SCHEDULE[[Thursday]:[Period]],3,TRUE))),
IF(WEEKDAY(Attendance!$J2694) = 6,
       IF(COUNTIF(FINALS_WEEK_FRIDAY_DATE[],Attendance!$J2694) &gt; 0, VLOOKUP(Attendance!$G2694,FINALS_WEEK_FRIDAY_PERIOD_SCHEDULE[],2,TRUE),
       VLOOKUP(Attendance!$G2694,REGULAR_WEEK_SCHEDULE[[Friday]:[Period]],2,TRUE))))))))))</f>
        <v/>
      </c>
      <c r="J2694" s="41" t="str">
        <f t="shared" ca="1" si="128"/>
        <v/>
      </c>
      <c r="K2694" s="41" t="str">
        <f>IF($A2694 &lt;&gt; "",VLOOKUP($A2694,'Student reference sheet'!$A$2:$V$2329, 7,FALSE), "")</f>
        <v/>
      </c>
      <c r="L2694" s="30" t="str">
        <f>IF($A2694 ="", "", VLOOKUP($A2694, 'Student reference sheet'!$A$2:$Z$2603,23,FALSE))</f>
        <v/>
      </c>
      <c r="M2694" s="30" t="str">
        <f>IF($A2694 ="", "", VLOOKUP($A2694, 'Student reference sheet'!$A$2:$Z$2603,24,FALSE))</f>
        <v/>
      </c>
      <c r="N2694" s="30" t="str">
        <f>IF($A2694 ="", "", VLOOKUP($A2694, 'Student reference sheet'!$A$2:$Z$2603,26,FALSE))</f>
        <v/>
      </c>
      <c r="O2694" s="30" t="str">
        <f>IF($A2694 ="", "", VLOOKUP($A2694, 'Student reference sheet'!$A$2:$Z$2603,25,FALSE))</f>
        <v/>
      </c>
      <c r="P2694" s="39" t="str">
        <f>IF($A2694 = "", "", IF(OR(VLOOKUP($A2694,'Student reference sheet'!$A$2:$V$2400,8,FALSE) = "R",  VLOOKUP($A2694,'Student reference sheet'!$A$2:$V$2400,8,FALSE) = "L"), "X", ""))</f>
        <v/>
      </c>
      <c r="Q2694" s="39" t="str">
        <f>IF($A2694 ="", "", VLOOKUP($A2694, 'Student reference sheet'!$A$2:$V$2603,22,FALSE))</f>
        <v/>
      </c>
      <c r="R2694" s="39" t="str">
        <f>IF($A2694 &lt;&gt; "",VLOOKUP($A2694,'Student reference sheet'!$A$2:$V$2329, 5,FALSE), "")</f>
        <v/>
      </c>
      <c r="S2694" s="39" t="str">
        <f>IF($A2694 &lt;&gt; "",VLOOKUP($A2694,'Student reference sheet'!$A$2:$V$2329, 6,FALSE), "")</f>
        <v/>
      </c>
      <c r="T2694" s="30" t="str">
        <f>IF($A2694 = "","",
IF(VLOOKUP($A2694,'Student reference sheet'!$A$2:$V$2329, 10,FALSE) = "Y", "Hispanic",
IF(VLOOKUP($A2694,'Student reference sheet'!$A$2:$V$2329,11,FALSE) &lt;&gt; "",
IF(VLOOKUP($A2694,'Student reference sheet'!$A$2:$V$2329,11,FALSE) = "UNK", "Unknown", VLOOKUP(VALUE(VLOOKUP($A2694,'Student reference sheet'!$A$2:$V$2329,11,FALSE)),'Ethnicity Reference'!$A$2:$B$22,2,FALSE)),
IF(VLOOKUP($A2694,'Student reference sheet'!$A$2:$V$2329,9,FALSE) &lt;&gt; "", VLOOKUP(VALUE(VLOOKUP($A2694,'Student reference sheet'!$A$2:$V$2329,9,FALSE)),'Ethnicity Reference'!$A$2:$B$22,2,FALSE),"Unknown"))))</f>
        <v/>
      </c>
      <c r="U2694" s="35"/>
    </row>
    <row r="2695" spans="1:21" ht="15.75">
      <c r="A2695" s="47"/>
      <c r="B2695" s="33"/>
      <c r="C2695" s="39" t="str">
        <f>IF($A2695 &lt;&gt; "",VLOOKUP($A2695,'Student reference sheet'!$A$2:$V$2329, 3,FALSE), "")</f>
        <v/>
      </c>
      <c r="D2695" s="39" t="str">
        <f>IF($A2695 &lt;&gt; "",VLOOKUP($A2695,'Student reference sheet'!$A$2:$V$2329, 2,FALSE), "")</f>
        <v/>
      </c>
      <c r="E2695" s="35"/>
      <c r="F2695" s="34"/>
      <c r="G2695" s="40" t="str">
        <f t="shared" ca="1" si="126"/>
        <v/>
      </c>
      <c r="H2695" s="40" t="str">
        <f t="shared" ca="1" si="127"/>
        <v/>
      </c>
      <c r="I2695" s="36" t="str">
        <f>IF($A2695 = "", "",
IF(COUNTIF(MINIMUM_DAY_DATES[], Attendance!J2695) &gt; 0, VLOOKUP(Attendance!$G2695,MINIMUM_DAY_PERIOD_SCHEDULE[], 2,TRUE),
IF(COUNTIF(RALLY_DATES[], Attendance!J2695) &gt; 0, VLOOKUP(Attendance!$G2695,RALLY_PERIOD_SCHEDULE[], 2,TRUE),
IF(WEEKDAY(Attendance!$J2695) = 2,
       IF(COUNTIF(FINALS_WEEK_MONDAY_DATE[],Attendance!$J2695) &gt; 0, VLOOKUP(Attendance!$G2695,FINALS_WEEK_MONDAY_PERIOD_SCHEDULE[],2,TRUE),
       VLOOKUP(Attendance!$G2695,REGULAR_WEEK_SCHEDULE[],6,TRUE)),
IF(WEEKDAY($J2695) = 3,
       IF(COUNTIF(FINALS_WEEK_TUESDAY_DATE[],Attendance!$J2695) &gt; 0, VLOOKUP(Attendance!$G2695,FINALS_WEEK_TUESDAY_PERIOD_SCHEDULE[],2,TRUE),
       VLOOKUP(Attendance!$G2695,REGULAR_WEEK_SCHEDULE[[Tuesday]:[Period]],5,TRUE)),
IF(WEEKDAY(Attendance!$J2695) = 4,
        IF(COUNTIF(BLOCK_WEDNESDAY_DATES[],Attendance!$J2695) &gt; 0, VLOOKUP(Attendance!$G2695,BLOCK_WEDNESDAY_PERIOD_SCHEDULE[],2,TRUE),
        IF(COUNTIF(FINALS_WEEK_WEDNESDAY_DATE[],Attendance!$J2695) &gt; 0, VLOOKUP(Attendance!$G2695,FINALS_WEEK_WEDNESDAY_PERIOD_SCHEDULE[],2,TRUE),
       VLOOKUP(Attendance!$G2695,REGULAR_WEEK_SCHEDULE[[Wednesday]:[Period]],4,TRUE))),
IF(WEEKDAY($J2695) = 5,
       IF(COUNTIF(BLOCK_THURSDAY_DATES[],Attendance!$J2695) &gt; 0, VLOOKUP(Attendance!$G2695,BLOCK_THURSDAY_PERIOD_SCHEDULE[],2,TRUE),
       IF(COUNTIF(FINALS_WEEK_THURSDAY_DATE[],Attendance!$J2695) &gt; 0, VLOOKUP(Attendance!$G2695,FINALS_WEEK_THURSDAY_PERIOD_SCHEDULE[],2,TRUE),
       VLOOKUP(Attendance!$G2695,REGULAR_WEEK_SCHEDULE[[Thursday]:[Period]],3,TRUE))),
IF(WEEKDAY(Attendance!$J2695) = 6,
       IF(COUNTIF(FINALS_WEEK_FRIDAY_DATE[],Attendance!$J2695) &gt; 0, VLOOKUP(Attendance!$G2695,FINALS_WEEK_FRIDAY_PERIOD_SCHEDULE[],2,TRUE),
       VLOOKUP(Attendance!$G2695,REGULAR_WEEK_SCHEDULE[[Friday]:[Period]],2,TRUE))))))))))</f>
        <v/>
      </c>
      <c r="J2695" s="41" t="str">
        <f t="shared" ca="1" si="128"/>
        <v/>
      </c>
      <c r="K2695" s="41" t="str">
        <f>IF($A2695 &lt;&gt; "",VLOOKUP($A2695,'Student reference sheet'!$A$2:$V$2329, 7,FALSE), "")</f>
        <v/>
      </c>
      <c r="L2695" s="30" t="str">
        <f>IF($A2695 ="", "", VLOOKUP($A2695, 'Student reference sheet'!$A$2:$Z$2603,23,FALSE))</f>
        <v/>
      </c>
      <c r="M2695" s="30" t="str">
        <f>IF($A2695 ="", "", VLOOKUP($A2695, 'Student reference sheet'!$A$2:$Z$2603,24,FALSE))</f>
        <v/>
      </c>
      <c r="N2695" s="30" t="str">
        <f>IF($A2695 ="", "", VLOOKUP($A2695, 'Student reference sheet'!$A$2:$Z$2603,26,FALSE))</f>
        <v/>
      </c>
      <c r="O2695" s="30" t="str">
        <f>IF($A2695 ="", "", VLOOKUP($A2695, 'Student reference sheet'!$A$2:$Z$2603,25,FALSE))</f>
        <v/>
      </c>
      <c r="P2695" s="39" t="str">
        <f>IF($A2695 = "", "", IF(OR(VLOOKUP($A2695,'Student reference sheet'!$A$2:$V$2400,8,FALSE) = "R",  VLOOKUP($A2695,'Student reference sheet'!$A$2:$V$2400,8,FALSE) = "L"), "X", ""))</f>
        <v/>
      </c>
      <c r="Q2695" s="39" t="str">
        <f>IF($A2695 ="", "", VLOOKUP($A2695, 'Student reference sheet'!$A$2:$V$2603,22,FALSE))</f>
        <v/>
      </c>
      <c r="R2695" s="39" t="str">
        <f>IF($A2695 &lt;&gt; "",VLOOKUP($A2695,'Student reference sheet'!$A$2:$V$2329, 5,FALSE), "")</f>
        <v/>
      </c>
      <c r="S2695" s="39" t="str">
        <f>IF($A2695 &lt;&gt; "",VLOOKUP($A2695,'Student reference sheet'!$A$2:$V$2329, 6,FALSE), "")</f>
        <v/>
      </c>
      <c r="T2695" s="30" t="str">
        <f>IF($A2695 = "","",
IF(VLOOKUP($A2695,'Student reference sheet'!$A$2:$V$2329, 10,FALSE) = "Y", "Hispanic",
IF(VLOOKUP($A2695,'Student reference sheet'!$A$2:$V$2329,11,FALSE) &lt;&gt; "",
IF(VLOOKUP($A2695,'Student reference sheet'!$A$2:$V$2329,11,FALSE) = "UNK", "Unknown", VLOOKUP(VALUE(VLOOKUP($A2695,'Student reference sheet'!$A$2:$V$2329,11,FALSE)),'Ethnicity Reference'!$A$2:$B$22,2,FALSE)),
IF(VLOOKUP($A2695,'Student reference sheet'!$A$2:$V$2329,9,FALSE) &lt;&gt; "", VLOOKUP(VALUE(VLOOKUP($A2695,'Student reference sheet'!$A$2:$V$2329,9,FALSE)),'Ethnicity Reference'!$A$2:$B$22,2,FALSE),"Unknown"))))</f>
        <v/>
      </c>
      <c r="U2695" s="35"/>
    </row>
    <row r="2696" spans="1:21" ht="15.75">
      <c r="A2696" s="47"/>
      <c r="B2696" s="33"/>
      <c r="C2696" s="39" t="str">
        <f>IF($A2696 &lt;&gt; "",VLOOKUP($A2696,'Student reference sheet'!$A$2:$V$2329, 3,FALSE), "")</f>
        <v/>
      </c>
      <c r="D2696" s="39" t="str">
        <f>IF($A2696 &lt;&gt; "",VLOOKUP($A2696,'Student reference sheet'!$A$2:$V$2329, 2,FALSE), "")</f>
        <v/>
      </c>
      <c r="E2696" s="35"/>
      <c r="F2696" s="34"/>
      <c r="G2696" s="40" t="str">
        <f t="shared" ca="1" si="126"/>
        <v/>
      </c>
      <c r="H2696" s="40" t="str">
        <f t="shared" ca="1" si="127"/>
        <v/>
      </c>
      <c r="I2696" s="36" t="str">
        <f>IF($A2696 = "", "",
IF(COUNTIF(MINIMUM_DAY_DATES[], Attendance!J2696) &gt; 0, VLOOKUP(Attendance!$G2696,MINIMUM_DAY_PERIOD_SCHEDULE[], 2,TRUE),
IF(COUNTIF(RALLY_DATES[], Attendance!J2696) &gt; 0, VLOOKUP(Attendance!$G2696,RALLY_PERIOD_SCHEDULE[], 2,TRUE),
IF(WEEKDAY(Attendance!$J2696) = 2,
       IF(COUNTIF(FINALS_WEEK_MONDAY_DATE[],Attendance!$J2696) &gt; 0, VLOOKUP(Attendance!$G2696,FINALS_WEEK_MONDAY_PERIOD_SCHEDULE[],2,TRUE),
       VLOOKUP(Attendance!$G2696,REGULAR_WEEK_SCHEDULE[],6,TRUE)),
IF(WEEKDAY($J2696) = 3,
       IF(COUNTIF(FINALS_WEEK_TUESDAY_DATE[],Attendance!$J2696) &gt; 0, VLOOKUP(Attendance!$G2696,FINALS_WEEK_TUESDAY_PERIOD_SCHEDULE[],2,TRUE),
       VLOOKUP(Attendance!$G2696,REGULAR_WEEK_SCHEDULE[[Tuesday]:[Period]],5,TRUE)),
IF(WEEKDAY(Attendance!$J2696) = 4,
        IF(COUNTIF(BLOCK_WEDNESDAY_DATES[],Attendance!$J2696) &gt; 0, VLOOKUP(Attendance!$G2696,BLOCK_WEDNESDAY_PERIOD_SCHEDULE[],2,TRUE),
        IF(COUNTIF(FINALS_WEEK_WEDNESDAY_DATE[],Attendance!$J2696) &gt; 0, VLOOKUP(Attendance!$G2696,FINALS_WEEK_WEDNESDAY_PERIOD_SCHEDULE[],2,TRUE),
       VLOOKUP(Attendance!$G2696,REGULAR_WEEK_SCHEDULE[[Wednesday]:[Period]],4,TRUE))),
IF(WEEKDAY($J2696) = 5,
       IF(COUNTIF(BLOCK_THURSDAY_DATES[],Attendance!$J2696) &gt; 0, VLOOKUP(Attendance!$G2696,BLOCK_THURSDAY_PERIOD_SCHEDULE[],2,TRUE),
       IF(COUNTIF(FINALS_WEEK_THURSDAY_DATE[],Attendance!$J2696) &gt; 0, VLOOKUP(Attendance!$G2696,FINALS_WEEK_THURSDAY_PERIOD_SCHEDULE[],2,TRUE),
       VLOOKUP(Attendance!$G2696,REGULAR_WEEK_SCHEDULE[[Thursday]:[Period]],3,TRUE))),
IF(WEEKDAY(Attendance!$J2696) = 6,
       IF(COUNTIF(FINALS_WEEK_FRIDAY_DATE[],Attendance!$J2696) &gt; 0, VLOOKUP(Attendance!$G2696,FINALS_WEEK_FRIDAY_PERIOD_SCHEDULE[],2,TRUE),
       VLOOKUP(Attendance!$G2696,REGULAR_WEEK_SCHEDULE[[Friday]:[Period]],2,TRUE))))))))))</f>
        <v/>
      </c>
      <c r="J2696" s="41" t="str">
        <f t="shared" ca="1" si="128"/>
        <v/>
      </c>
      <c r="K2696" s="41" t="str">
        <f>IF($A2696 &lt;&gt; "",VLOOKUP($A2696,'Student reference sheet'!$A$2:$V$2329, 7,FALSE), "")</f>
        <v/>
      </c>
      <c r="L2696" s="30" t="str">
        <f>IF($A2696 ="", "", VLOOKUP($A2696, 'Student reference sheet'!$A$2:$Z$2603,23,FALSE))</f>
        <v/>
      </c>
      <c r="M2696" s="30" t="str">
        <f>IF($A2696 ="", "", VLOOKUP($A2696, 'Student reference sheet'!$A$2:$Z$2603,24,FALSE))</f>
        <v/>
      </c>
      <c r="N2696" s="30" t="str">
        <f>IF($A2696 ="", "", VLOOKUP($A2696, 'Student reference sheet'!$A$2:$Z$2603,26,FALSE))</f>
        <v/>
      </c>
      <c r="O2696" s="30" t="str">
        <f>IF($A2696 ="", "", VLOOKUP($A2696, 'Student reference sheet'!$A$2:$Z$2603,25,FALSE))</f>
        <v/>
      </c>
      <c r="P2696" s="39" t="str">
        <f>IF($A2696 = "", "", IF(OR(VLOOKUP($A2696,'Student reference sheet'!$A$2:$V$2400,8,FALSE) = "R",  VLOOKUP($A2696,'Student reference sheet'!$A$2:$V$2400,8,FALSE) = "L"), "X", ""))</f>
        <v/>
      </c>
      <c r="Q2696" s="39" t="str">
        <f>IF($A2696 ="", "", VLOOKUP($A2696, 'Student reference sheet'!$A$2:$V$2603,22,FALSE))</f>
        <v/>
      </c>
      <c r="R2696" s="39" t="str">
        <f>IF($A2696 &lt;&gt; "",VLOOKUP($A2696,'Student reference sheet'!$A$2:$V$2329, 5,FALSE), "")</f>
        <v/>
      </c>
      <c r="S2696" s="39" t="str">
        <f>IF($A2696 &lt;&gt; "",VLOOKUP($A2696,'Student reference sheet'!$A$2:$V$2329, 6,FALSE), "")</f>
        <v/>
      </c>
      <c r="T2696" s="30" t="str">
        <f>IF($A2696 = "","",
IF(VLOOKUP($A2696,'Student reference sheet'!$A$2:$V$2329, 10,FALSE) = "Y", "Hispanic",
IF(VLOOKUP($A2696,'Student reference sheet'!$A$2:$V$2329,11,FALSE) &lt;&gt; "",
IF(VLOOKUP($A2696,'Student reference sheet'!$A$2:$V$2329,11,FALSE) = "UNK", "Unknown", VLOOKUP(VALUE(VLOOKUP($A2696,'Student reference sheet'!$A$2:$V$2329,11,FALSE)),'Ethnicity Reference'!$A$2:$B$22,2,FALSE)),
IF(VLOOKUP($A2696,'Student reference sheet'!$A$2:$V$2329,9,FALSE) &lt;&gt; "", VLOOKUP(VALUE(VLOOKUP($A2696,'Student reference sheet'!$A$2:$V$2329,9,FALSE)),'Ethnicity Reference'!$A$2:$B$22,2,FALSE),"Unknown"))))</f>
        <v/>
      </c>
      <c r="U2696" s="35"/>
    </row>
    <row r="2697" spans="1:21" ht="15.75">
      <c r="A2697" s="47"/>
      <c r="B2697" s="33"/>
      <c r="C2697" s="39" t="str">
        <f>IF($A2697 &lt;&gt; "",VLOOKUP($A2697,'Student reference sheet'!$A$2:$V$2329, 3,FALSE), "")</f>
        <v/>
      </c>
      <c r="D2697" s="39" t="str">
        <f>IF($A2697 &lt;&gt; "",VLOOKUP($A2697,'Student reference sheet'!$A$2:$V$2329, 2,FALSE), "")</f>
        <v/>
      </c>
      <c r="E2697" s="35"/>
      <c r="F2697" s="34"/>
      <c r="G2697" s="40" t="str">
        <f t="shared" ca="1" si="126"/>
        <v/>
      </c>
      <c r="H2697" s="40" t="str">
        <f t="shared" ca="1" si="127"/>
        <v/>
      </c>
      <c r="I2697" s="36" t="str">
        <f>IF($A2697 = "", "",
IF(COUNTIF(MINIMUM_DAY_DATES[], Attendance!J2697) &gt; 0, VLOOKUP(Attendance!$G2697,MINIMUM_DAY_PERIOD_SCHEDULE[], 2,TRUE),
IF(COUNTIF(RALLY_DATES[], Attendance!J2697) &gt; 0, VLOOKUP(Attendance!$G2697,RALLY_PERIOD_SCHEDULE[], 2,TRUE),
IF(WEEKDAY(Attendance!$J2697) = 2,
       IF(COUNTIF(FINALS_WEEK_MONDAY_DATE[],Attendance!$J2697) &gt; 0, VLOOKUP(Attendance!$G2697,FINALS_WEEK_MONDAY_PERIOD_SCHEDULE[],2,TRUE),
       VLOOKUP(Attendance!$G2697,REGULAR_WEEK_SCHEDULE[],6,TRUE)),
IF(WEEKDAY($J2697) = 3,
       IF(COUNTIF(FINALS_WEEK_TUESDAY_DATE[],Attendance!$J2697) &gt; 0, VLOOKUP(Attendance!$G2697,FINALS_WEEK_TUESDAY_PERIOD_SCHEDULE[],2,TRUE),
       VLOOKUP(Attendance!$G2697,REGULAR_WEEK_SCHEDULE[[Tuesday]:[Period]],5,TRUE)),
IF(WEEKDAY(Attendance!$J2697) = 4,
        IF(COUNTIF(BLOCK_WEDNESDAY_DATES[],Attendance!$J2697) &gt; 0, VLOOKUP(Attendance!$G2697,BLOCK_WEDNESDAY_PERIOD_SCHEDULE[],2,TRUE),
        IF(COUNTIF(FINALS_WEEK_WEDNESDAY_DATE[],Attendance!$J2697) &gt; 0, VLOOKUP(Attendance!$G2697,FINALS_WEEK_WEDNESDAY_PERIOD_SCHEDULE[],2,TRUE),
       VLOOKUP(Attendance!$G2697,REGULAR_WEEK_SCHEDULE[[Wednesday]:[Period]],4,TRUE))),
IF(WEEKDAY($J2697) = 5,
       IF(COUNTIF(BLOCK_THURSDAY_DATES[],Attendance!$J2697) &gt; 0, VLOOKUP(Attendance!$G2697,BLOCK_THURSDAY_PERIOD_SCHEDULE[],2,TRUE),
       IF(COUNTIF(FINALS_WEEK_THURSDAY_DATE[],Attendance!$J2697) &gt; 0, VLOOKUP(Attendance!$G2697,FINALS_WEEK_THURSDAY_PERIOD_SCHEDULE[],2,TRUE),
       VLOOKUP(Attendance!$G2697,REGULAR_WEEK_SCHEDULE[[Thursday]:[Period]],3,TRUE))),
IF(WEEKDAY(Attendance!$J2697) = 6,
       IF(COUNTIF(FINALS_WEEK_FRIDAY_DATE[],Attendance!$J2697) &gt; 0, VLOOKUP(Attendance!$G2697,FINALS_WEEK_FRIDAY_PERIOD_SCHEDULE[],2,TRUE),
       VLOOKUP(Attendance!$G2697,REGULAR_WEEK_SCHEDULE[[Friday]:[Period]],2,TRUE))))))))))</f>
        <v/>
      </c>
      <c r="J2697" s="41" t="str">
        <f t="shared" ca="1" si="128"/>
        <v/>
      </c>
      <c r="K2697" s="41" t="str">
        <f>IF($A2697 &lt;&gt; "",VLOOKUP($A2697,'Student reference sheet'!$A$2:$V$2329, 7,FALSE), "")</f>
        <v/>
      </c>
      <c r="L2697" s="30" t="str">
        <f>IF($A2697 ="", "", VLOOKUP($A2697, 'Student reference sheet'!$A$2:$Z$2603,23,FALSE))</f>
        <v/>
      </c>
      <c r="M2697" s="30" t="str">
        <f>IF($A2697 ="", "", VLOOKUP($A2697, 'Student reference sheet'!$A$2:$Z$2603,24,FALSE))</f>
        <v/>
      </c>
      <c r="N2697" s="30" t="str">
        <f>IF($A2697 ="", "", VLOOKUP($A2697, 'Student reference sheet'!$A$2:$Z$2603,26,FALSE))</f>
        <v/>
      </c>
      <c r="O2697" s="30" t="str">
        <f>IF($A2697 ="", "", VLOOKUP($A2697, 'Student reference sheet'!$A$2:$Z$2603,25,FALSE))</f>
        <v/>
      </c>
      <c r="P2697" s="39" t="str">
        <f>IF($A2697 = "", "", IF(OR(VLOOKUP($A2697,'Student reference sheet'!$A$2:$V$2400,8,FALSE) = "R",  VLOOKUP($A2697,'Student reference sheet'!$A$2:$V$2400,8,FALSE) = "L"), "X", ""))</f>
        <v/>
      </c>
      <c r="Q2697" s="39" t="str">
        <f>IF($A2697 ="", "", VLOOKUP($A2697, 'Student reference sheet'!$A$2:$V$2603,22,FALSE))</f>
        <v/>
      </c>
      <c r="R2697" s="39" t="str">
        <f>IF($A2697 &lt;&gt; "",VLOOKUP($A2697,'Student reference sheet'!$A$2:$V$2329, 5,FALSE), "")</f>
        <v/>
      </c>
      <c r="S2697" s="39" t="str">
        <f>IF($A2697 &lt;&gt; "",VLOOKUP($A2697,'Student reference sheet'!$A$2:$V$2329, 6,FALSE), "")</f>
        <v/>
      </c>
      <c r="T2697" s="30" t="str">
        <f>IF($A2697 = "","",
IF(VLOOKUP($A2697,'Student reference sheet'!$A$2:$V$2329, 10,FALSE) = "Y", "Hispanic",
IF(VLOOKUP($A2697,'Student reference sheet'!$A$2:$V$2329,11,FALSE) &lt;&gt; "",
IF(VLOOKUP($A2697,'Student reference sheet'!$A$2:$V$2329,11,FALSE) = "UNK", "Unknown", VLOOKUP(VALUE(VLOOKUP($A2697,'Student reference sheet'!$A$2:$V$2329,11,FALSE)),'Ethnicity Reference'!$A$2:$B$22,2,FALSE)),
IF(VLOOKUP($A2697,'Student reference sheet'!$A$2:$V$2329,9,FALSE) &lt;&gt; "", VLOOKUP(VALUE(VLOOKUP($A2697,'Student reference sheet'!$A$2:$V$2329,9,FALSE)),'Ethnicity Reference'!$A$2:$B$22,2,FALSE),"Unknown"))))</f>
        <v/>
      </c>
      <c r="U2697" s="35"/>
    </row>
    <row r="2698" spans="1:21" ht="15.75">
      <c r="A2698" s="47"/>
      <c r="B2698" s="33"/>
      <c r="C2698" s="39" t="str">
        <f>IF($A2698 &lt;&gt; "",VLOOKUP($A2698,'Student reference sheet'!$A$2:$V$2329, 3,FALSE), "")</f>
        <v/>
      </c>
      <c r="D2698" s="39" t="str">
        <f>IF($A2698 &lt;&gt; "",VLOOKUP($A2698,'Student reference sheet'!$A$2:$V$2329, 2,FALSE), "")</f>
        <v/>
      </c>
      <c r="E2698" s="35"/>
      <c r="F2698" s="34"/>
      <c r="G2698" s="40" t="str">
        <f t="shared" ref="G2698:G2761" ca="1" si="129">IF(A2698 &lt;&gt;"", IF(G2698 = "",NOW() - TODAY(), G2698), "")</f>
        <v/>
      </c>
      <c r="H2698" s="40" t="str">
        <f t="shared" ref="H2698:H2761" ca="1" si="130">IF(B2698 &lt;&gt;"", IF(H2698 = "",NOW() - TODAY(), H2698), "")</f>
        <v/>
      </c>
      <c r="I2698" s="36" t="str">
        <f>IF($A2698 = "", "",
IF(COUNTIF(MINIMUM_DAY_DATES[], Attendance!J2698) &gt; 0, VLOOKUP(Attendance!$G2698,MINIMUM_DAY_PERIOD_SCHEDULE[], 2,TRUE),
IF(COUNTIF(RALLY_DATES[], Attendance!J2698) &gt; 0, VLOOKUP(Attendance!$G2698,RALLY_PERIOD_SCHEDULE[], 2,TRUE),
IF(WEEKDAY(Attendance!$J2698) = 2,
       IF(COUNTIF(FINALS_WEEK_MONDAY_DATE[],Attendance!$J2698) &gt; 0, VLOOKUP(Attendance!$G2698,FINALS_WEEK_MONDAY_PERIOD_SCHEDULE[],2,TRUE),
       VLOOKUP(Attendance!$G2698,REGULAR_WEEK_SCHEDULE[],6,TRUE)),
IF(WEEKDAY($J2698) = 3,
       IF(COUNTIF(FINALS_WEEK_TUESDAY_DATE[],Attendance!$J2698) &gt; 0, VLOOKUP(Attendance!$G2698,FINALS_WEEK_TUESDAY_PERIOD_SCHEDULE[],2,TRUE),
       VLOOKUP(Attendance!$G2698,REGULAR_WEEK_SCHEDULE[[Tuesday]:[Period]],5,TRUE)),
IF(WEEKDAY(Attendance!$J2698) = 4,
        IF(COUNTIF(BLOCK_WEDNESDAY_DATES[],Attendance!$J2698) &gt; 0, VLOOKUP(Attendance!$G2698,BLOCK_WEDNESDAY_PERIOD_SCHEDULE[],2,TRUE),
        IF(COUNTIF(FINALS_WEEK_WEDNESDAY_DATE[],Attendance!$J2698) &gt; 0, VLOOKUP(Attendance!$G2698,FINALS_WEEK_WEDNESDAY_PERIOD_SCHEDULE[],2,TRUE),
       VLOOKUP(Attendance!$G2698,REGULAR_WEEK_SCHEDULE[[Wednesday]:[Period]],4,TRUE))),
IF(WEEKDAY($J2698) = 5,
       IF(COUNTIF(BLOCK_THURSDAY_DATES[],Attendance!$J2698) &gt; 0, VLOOKUP(Attendance!$G2698,BLOCK_THURSDAY_PERIOD_SCHEDULE[],2,TRUE),
       IF(COUNTIF(FINALS_WEEK_THURSDAY_DATE[],Attendance!$J2698) &gt; 0, VLOOKUP(Attendance!$G2698,FINALS_WEEK_THURSDAY_PERIOD_SCHEDULE[],2,TRUE),
       VLOOKUP(Attendance!$G2698,REGULAR_WEEK_SCHEDULE[[Thursday]:[Period]],3,TRUE))),
IF(WEEKDAY(Attendance!$J2698) = 6,
       IF(COUNTIF(FINALS_WEEK_FRIDAY_DATE[],Attendance!$J2698) &gt; 0, VLOOKUP(Attendance!$G2698,FINALS_WEEK_FRIDAY_PERIOD_SCHEDULE[],2,TRUE),
       VLOOKUP(Attendance!$G2698,REGULAR_WEEK_SCHEDULE[[Friday]:[Period]],2,TRUE))))))))))</f>
        <v/>
      </c>
      <c r="J2698" s="41" t="str">
        <f t="shared" ref="J2698:J2761" ca="1" si="131">IF(A2698 &lt;&gt;"", IF(J2698 = "",TODAY(), J2698), "")</f>
        <v/>
      </c>
      <c r="K2698" s="41" t="str">
        <f>IF($A2698 &lt;&gt; "",VLOOKUP($A2698,'Student reference sheet'!$A$2:$V$2329, 7,FALSE), "")</f>
        <v/>
      </c>
      <c r="L2698" s="30" t="str">
        <f>IF($A2698 ="", "", VLOOKUP($A2698, 'Student reference sheet'!$A$2:$Z$2603,23,FALSE))</f>
        <v/>
      </c>
      <c r="M2698" s="30" t="str">
        <f>IF($A2698 ="", "", VLOOKUP($A2698, 'Student reference sheet'!$A$2:$Z$2603,24,FALSE))</f>
        <v/>
      </c>
      <c r="N2698" s="30" t="str">
        <f>IF($A2698 ="", "", VLOOKUP($A2698, 'Student reference sheet'!$A$2:$Z$2603,26,FALSE))</f>
        <v/>
      </c>
      <c r="O2698" s="30" t="str">
        <f>IF($A2698 ="", "", VLOOKUP($A2698, 'Student reference sheet'!$A$2:$Z$2603,25,FALSE))</f>
        <v/>
      </c>
      <c r="P2698" s="39" t="str">
        <f>IF($A2698 = "", "", IF(OR(VLOOKUP($A2698,'Student reference sheet'!$A$2:$V$2400,8,FALSE) = "R",  VLOOKUP($A2698,'Student reference sheet'!$A$2:$V$2400,8,FALSE) = "L"), "X", ""))</f>
        <v/>
      </c>
      <c r="Q2698" s="39" t="str">
        <f>IF($A2698 ="", "", VLOOKUP($A2698, 'Student reference sheet'!$A$2:$V$2603,22,FALSE))</f>
        <v/>
      </c>
      <c r="R2698" s="39" t="str">
        <f>IF($A2698 &lt;&gt; "",VLOOKUP($A2698,'Student reference sheet'!$A$2:$V$2329, 5,FALSE), "")</f>
        <v/>
      </c>
      <c r="S2698" s="39" t="str">
        <f>IF($A2698 &lt;&gt; "",VLOOKUP($A2698,'Student reference sheet'!$A$2:$V$2329, 6,FALSE), "")</f>
        <v/>
      </c>
      <c r="T2698" s="30" t="str">
        <f>IF($A2698 = "","",
IF(VLOOKUP($A2698,'Student reference sheet'!$A$2:$V$2329, 10,FALSE) = "Y", "Hispanic",
IF(VLOOKUP($A2698,'Student reference sheet'!$A$2:$V$2329,11,FALSE) &lt;&gt; "",
IF(VLOOKUP($A2698,'Student reference sheet'!$A$2:$V$2329,11,FALSE) = "UNK", "Unknown", VLOOKUP(VALUE(VLOOKUP($A2698,'Student reference sheet'!$A$2:$V$2329,11,FALSE)),'Ethnicity Reference'!$A$2:$B$22,2,FALSE)),
IF(VLOOKUP($A2698,'Student reference sheet'!$A$2:$V$2329,9,FALSE) &lt;&gt; "", VLOOKUP(VALUE(VLOOKUP($A2698,'Student reference sheet'!$A$2:$V$2329,9,FALSE)),'Ethnicity Reference'!$A$2:$B$22,2,FALSE),"Unknown"))))</f>
        <v/>
      </c>
      <c r="U2698" s="35"/>
    </row>
    <row r="2699" spans="1:21" ht="15.75">
      <c r="A2699" s="47"/>
      <c r="B2699" s="33"/>
      <c r="C2699" s="39" t="str">
        <f>IF($A2699 &lt;&gt; "",VLOOKUP($A2699,'Student reference sheet'!$A$2:$V$2329, 3,FALSE), "")</f>
        <v/>
      </c>
      <c r="D2699" s="39" t="str">
        <f>IF($A2699 &lt;&gt; "",VLOOKUP($A2699,'Student reference sheet'!$A$2:$V$2329, 2,FALSE), "")</f>
        <v/>
      </c>
      <c r="E2699" s="35"/>
      <c r="F2699" s="34"/>
      <c r="G2699" s="40" t="str">
        <f t="shared" ca="1" si="129"/>
        <v/>
      </c>
      <c r="H2699" s="40" t="str">
        <f t="shared" ca="1" si="130"/>
        <v/>
      </c>
      <c r="I2699" s="36" t="str">
        <f>IF($A2699 = "", "",
IF(COUNTIF(MINIMUM_DAY_DATES[], Attendance!J2699) &gt; 0, VLOOKUP(Attendance!$G2699,MINIMUM_DAY_PERIOD_SCHEDULE[], 2,TRUE),
IF(COUNTIF(RALLY_DATES[], Attendance!J2699) &gt; 0, VLOOKUP(Attendance!$G2699,RALLY_PERIOD_SCHEDULE[], 2,TRUE),
IF(WEEKDAY(Attendance!$J2699) = 2,
       IF(COUNTIF(FINALS_WEEK_MONDAY_DATE[],Attendance!$J2699) &gt; 0, VLOOKUP(Attendance!$G2699,FINALS_WEEK_MONDAY_PERIOD_SCHEDULE[],2,TRUE),
       VLOOKUP(Attendance!$G2699,REGULAR_WEEK_SCHEDULE[],6,TRUE)),
IF(WEEKDAY($J2699) = 3,
       IF(COUNTIF(FINALS_WEEK_TUESDAY_DATE[],Attendance!$J2699) &gt; 0, VLOOKUP(Attendance!$G2699,FINALS_WEEK_TUESDAY_PERIOD_SCHEDULE[],2,TRUE),
       VLOOKUP(Attendance!$G2699,REGULAR_WEEK_SCHEDULE[[Tuesday]:[Period]],5,TRUE)),
IF(WEEKDAY(Attendance!$J2699) = 4,
        IF(COUNTIF(BLOCK_WEDNESDAY_DATES[],Attendance!$J2699) &gt; 0, VLOOKUP(Attendance!$G2699,BLOCK_WEDNESDAY_PERIOD_SCHEDULE[],2,TRUE),
        IF(COUNTIF(FINALS_WEEK_WEDNESDAY_DATE[],Attendance!$J2699) &gt; 0, VLOOKUP(Attendance!$G2699,FINALS_WEEK_WEDNESDAY_PERIOD_SCHEDULE[],2,TRUE),
       VLOOKUP(Attendance!$G2699,REGULAR_WEEK_SCHEDULE[[Wednesday]:[Period]],4,TRUE))),
IF(WEEKDAY($J2699) = 5,
       IF(COUNTIF(BLOCK_THURSDAY_DATES[],Attendance!$J2699) &gt; 0, VLOOKUP(Attendance!$G2699,BLOCK_THURSDAY_PERIOD_SCHEDULE[],2,TRUE),
       IF(COUNTIF(FINALS_WEEK_THURSDAY_DATE[],Attendance!$J2699) &gt; 0, VLOOKUP(Attendance!$G2699,FINALS_WEEK_THURSDAY_PERIOD_SCHEDULE[],2,TRUE),
       VLOOKUP(Attendance!$G2699,REGULAR_WEEK_SCHEDULE[[Thursday]:[Period]],3,TRUE))),
IF(WEEKDAY(Attendance!$J2699) = 6,
       IF(COUNTIF(FINALS_WEEK_FRIDAY_DATE[],Attendance!$J2699) &gt; 0, VLOOKUP(Attendance!$G2699,FINALS_WEEK_FRIDAY_PERIOD_SCHEDULE[],2,TRUE),
       VLOOKUP(Attendance!$G2699,REGULAR_WEEK_SCHEDULE[[Friday]:[Period]],2,TRUE))))))))))</f>
        <v/>
      </c>
      <c r="J2699" s="41" t="str">
        <f t="shared" ca="1" si="131"/>
        <v/>
      </c>
      <c r="K2699" s="41" t="str">
        <f>IF($A2699 &lt;&gt; "",VLOOKUP($A2699,'Student reference sheet'!$A$2:$V$2329, 7,FALSE), "")</f>
        <v/>
      </c>
      <c r="L2699" s="30" t="str">
        <f>IF($A2699 ="", "", VLOOKUP($A2699, 'Student reference sheet'!$A$2:$Z$2603,23,FALSE))</f>
        <v/>
      </c>
      <c r="M2699" s="30" t="str">
        <f>IF($A2699 ="", "", VLOOKUP($A2699, 'Student reference sheet'!$A$2:$Z$2603,24,FALSE))</f>
        <v/>
      </c>
      <c r="N2699" s="30" t="str">
        <f>IF($A2699 ="", "", VLOOKUP($A2699, 'Student reference sheet'!$A$2:$Z$2603,26,FALSE))</f>
        <v/>
      </c>
      <c r="O2699" s="30" t="str">
        <f>IF($A2699 ="", "", VLOOKUP($A2699, 'Student reference sheet'!$A$2:$Z$2603,25,FALSE))</f>
        <v/>
      </c>
      <c r="P2699" s="39" t="str">
        <f>IF($A2699 = "", "", IF(OR(VLOOKUP($A2699,'Student reference sheet'!$A$2:$V$2400,8,FALSE) = "R",  VLOOKUP($A2699,'Student reference sheet'!$A$2:$V$2400,8,FALSE) = "L"), "X", ""))</f>
        <v/>
      </c>
      <c r="Q2699" s="39" t="str">
        <f>IF($A2699 ="", "", VLOOKUP($A2699, 'Student reference sheet'!$A$2:$V$2603,22,FALSE))</f>
        <v/>
      </c>
      <c r="R2699" s="39" t="str">
        <f>IF($A2699 &lt;&gt; "",VLOOKUP($A2699,'Student reference sheet'!$A$2:$V$2329, 5,FALSE), "")</f>
        <v/>
      </c>
      <c r="S2699" s="39" t="str">
        <f>IF($A2699 &lt;&gt; "",VLOOKUP($A2699,'Student reference sheet'!$A$2:$V$2329, 6,FALSE), "")</f>
        <v/>
      </c>
      <c r="T2699" s="30" t="str">
        <f>IF($A2699 = "","",
IF(VLOOKUP($A2699,'Student reference sheet'!$A$2:$V$2329, 10,FALSE) = "Y", "Hispanic",
IF(VLOOKUP($A2699,'Student reference sheet'!$A$2:$V$2329,11,FALSE) &lt;&gt; "",
IF(VLOOKUP($A2699,'Student reference sheet'!$A$2:$V$2329,11,FALSE) = "UNK", "Unknown", VLOOKUP(VALUE(VLOOKUP($A2699,'Student reference sheet'!$A$2:$V$2329,11,FALSE)),'Ethnicity Reference'!$A$2:$B$22,2,FALSE)),
IF(VLOOKUP($A2699,'Student reference sheet'!$A$2:$V$2329,9,FALSE) &lt;&gt; "", VLOOKUP(VALUE(VLOOKUP($A2699,'Student reference sheet'!$A$2:$V$2329,9,FALSE)),'Ethnicity Reference'!$A$2:$B$22,2,FALSE),"Unknown"))))</f>
        <v/>
      </c>
      <c r="U2699" s="35"/>
    </row>
    <row r="2700" spans="1:21" ht="15.75">
      <c r="A2700" s="47"/>
      <c r="B2700" s="33"/>
      <c r="C2700" s="39" t="str">
        <f>IF($A2700 &lt;&gt; "",VLOOKUP($A2700,'Student reference sheet'!$A$2:$V$2329, 3,FALSE), "")</f>
        <v/>
      </c>
      <c r="D2700" s="39" t="str">
        <f>IF($A2700 &lt;&gt; "",VLOOKUP($A2700,'Student reference sheet'!$A$2:$V$2329, 2,FALSE), "")</f>
        <v/>
      </c>
      <c r="E2700" s="35"/>
      <c r="F2700" s="34"/>
      <c r="G2700" s="40" t="str">
        <f t="shared" ca="1" si="129"/>
        <v/>
      </c>
      <c r="H2700" s="40" t="str">
        <f t="shared" ca="1" si="130"/>
        <v/>
      </c>
      <c r="I2700" s="36" t="str">
        <f>IF($A2700 = "", "",
IF(COUNTIF(MINIMUM_DAY_DATES[], Attendance!J2700) &gt; 0, VLOOKUP(Attendance!$G2700,MINIMUM_DAY_PERIOD_SCHEDULE[], 2,TRUE),
IF(COUNTIF(RALLY_DATES[], Attendance!J2700) &gt; 0, VLOOKUP(Attendance!$G2700,RALLY_PERIOD_SCHEDULE[], 2,TRUE),
IF(WEEKDAY(Attendance!$J2700) = 2,
       IF(COUNTIF(FINALS_WEEK_MONDAY_DATE[],Attendance!$J2700) &gt; 0, VLOOKUP(Attendance!$G2700,FINALS_WEEK_MONDAY_PERIOD_SCHEDULE[],2,TRUE),
       VLOOKUP(Attendance!$G2700,REGULAR_WEEK_SCHEDULE[],6,TRUE)),
IF(WEEKDAY($J2700) = 3,
       IF(COUNTIF(FINALS_WEEK_TUESDAY_DATE[],Attendance!$J2700) &gt; 0, VLOOKUP(Attendance!$G2700,FINALS_WEEK_TUESDAY_PERIOD_SCHEDULE[],2,TRUE),
       VLOOKUP(Attendance!$G2700,REGULAR_WEEK_SCHEDULE[[Tuesday]:[Period]],5,TRUE)),
IF(WEEKDAY(Attendance!$J2700) = 4,
        IF(COUNTIF(BLOCK_WEDNESDAY_DATES[],Attendance!$J2700) &gt; 0, VLOOKUP(Attendance!$G2700,BLOCK_WEDNESDAY_PERIOD_SCHEDULE[],2,TRUE),
        IF(COUNTIF(FINALS_WEEK_WEDNESDAY_DATE[],Attendance!$J2700) &gt; 0, VLOOKUP(Attendance!$G2700,FINALS_WEEK_WEDNESDAY_PERIOD_SCHEDULE[],2,TRUE),
       VLOOKUP(Attendance!$G2700,REGULAR_WEEK_SCHEDULE[[Wednesday]:[Period]],4,TRUE))),
IF(WEEKDAY($J2700) = 5,
       IF(COUNTIF(BLOCK_THURSDAY_DATES[],Attendance!$J2700) &gt; 0, VLOOKUP(Attendance!$G2700,BLOCK_THURSDAY_PERIOD_SCHEDULE[],2,TRUE),
       IF(COUNTIF(FINALS_WEEK_THURSDAY_DATE[],Attendance!$J2700) &gt; 0, VLOOKUP(Attendance!$G2700,FINALS_WEEK_THURSDAY_PERIOD_SCHEDULE[],2,TRUE),
       VLOOKUP(Attendance!$G2700,REGULAR_WEEK_SCHEDULE[[Thursday]:[Period]],3,TRUE))),
IF(WEEKDAY(Attendance!$J2700) = 6,
       IF(COUNTIF(FINALS_WEEK_FRIDAY_DATE[],Attendance!$J2700) &gt; 0, VLOOKUP(Attendance!$G2700,FINALS_WEEK_FRIDAY_PERIOD_SCHEDULE[],2,TRUE),
       VLOOKUP(Attendance!$G2700,REGULAR_WEEK_SCHEDULE[[Friday]:[Period]],2,TRUE))))))))))</f>
        <v/>
      </c>
      <c r="J2700" s="41" t="str">
        <f t="shared" ca="1" si="131"/>
        <v/>
      </c>
      <c r="K2700" s="41" t="str">
        <f>IF($A2700 &lt;&gt; "",VLOOKUP($A2700,'Student reference sheet'!$A$2:$V$2329, 7,FALSE), "")</f>
        <v/>
      </c>
      <c r="L2700" s="30" t="str">
        <f>IF($A2700 ="", "", VLOOKUP($A2700, 'Student reference sheet'!$A$2:$Z$2603,23,FALSE))</f>
        <v/>
      </c>
      <c r="M2700" s="30" t="str">
        <f>IF($A2700 ="", "", VLOOKUP($A2700, 'Student reference sheet'!$A$2:$Z$2603,24,FALSE))</f>
        <v/>
      </c>
      <c r="N2700" s="30" t="str">
        <f>IF($A2700 ="", "", VLOOKUP($A2700, 'Student reference sheet'!$A$2:$Z$2603,26,FALSE))</f>
        <v/>
      </c>
      <c r="O2700" s="30" t="str">
        <f>IF($A2700 ="", "", VLOOKUP($A2700, 'Student reference sheet'!$A$2:$Z$2603,25,FALSE))</f>
        <v/>
      </c>
      <c r="P2700" s="39" t="str">
        <f>IF($A2700 = "", "", IF(OR(VLOOKUP($A2700,'Student reference sheet'!$A$2:$V$2400,8,FALSE) = "R",  VLOOKUP($A2700,'Student reference sheet'!$A$2:$V$2400,8,FALSE) = "L"), "X", ""))</f>
        <v/>
      </c>
      <c r="Q2700" s="39" t="str">
        <f>IF($A2700 ="", "", VLOOKUP($A2700, 'Student reference sheet'!$A$2:$V$2603,22,FALSE))</f>
        <v/>
      </c>
      <c r="R2700" s="39" t="str">
        <f>IF($A2700 &lt;&gt; "",VLOOKUP($A2700,'Student reference sheet'!$A$2:$V$2329, 5,FALSE), "")</f>
        <v/>
      </c>
      <c r="S2700" s="39" t="str">
        <f>IF($A2700 &lt;&gt; "",VLOOKUP($A2700,'Student reference sheet'!$A$2:$V$2329, 6,FALSE), "")</f>
        <v/>
      </c>
      <c r="T2700" s="30" t="str">
        <f>IF($A2700 = "","",
IF(VLOOKUP($A2700,'Student reference sheet'!$A$2:$V$2329, 10,FALSE) = "Y", "Hispanic",
IF(VLOOKUP($A2700,'Student reference sheet'!$A$2:$V$2329,11,FALSE) &lt;&gt; "",
IF(VLOOKUP($A2700,'Student reference sheet'!$A$2:$V$2329,11,FALSE) = "UNK", "Unknown", VLOOKUP(VALUE(VLOOKUP($A2700,'Student reference sheet'!$A$2:$V$2329,11,FALSE)),'Ethnicity Reference'!$A$2:$B$22,2,FALSE)),
IF(VLOOKUP($A2700,'Student reference sheet'!$A$2:$V$2329,9,FALSE) &lt;&gt; "", VLOOKUP(VALUE(VLOOKUP($A2700,'Student reference sheet'!$A$2:$V$2329,9,FALSE)),'Ethnicity Reference'!$A$2:$B$22,2,FALSE),"Unknown"))))</f>
        <v/>
      </c>
      <c r="U2700" s="35"/>
    </row>
    <row r="2701" spans="1:21" ht="15.75">
      <c r="A2701" s="47"/>
      <c r="B2701" s="33"/>
      <c r="C2701" s="39" t="str">
        <f>IF($A2701 &lt;&gt; "",VLOOKUP($A2701,'Student reference sheet'!$A$2:$V$2329, 3,FALSE), "")</f>
        <v/>
      </c>
      <c r="D2701" s="39" t="str">
        <f>IF($A2701 &lt;&gt; "",VLOOKUP($A2701,'Student reference sheet'!$A$2:$V$2329, 2,FALSE), "")</f>
        <v/>
      </c>
      <c r="E2701" s="35"/>
      <c r="F2701" s="34"/>
      <c r="G2701" s="40" t="str">
        <f t="shared" ca="1" si="129"/>
        <v/>
      </c>
      <c r="H2701" s="40" t="str">
        <f t="shared" ca="1" si="130"/>
        <v/>
      </c>
      <c r="I2701" s="36" t="str">
        <f>IF($A2701 = "", "",
IF(COUNTIF(MINIMUM_DAY_DATES[], Attendance!J2701) &gt; 0, VLOOKUP(Attendance!$G2701,MINIMUM_DAY_PERIOD_SCHEDULE[], 2,TRUE),
IF(COUNTIF(RALLY_DATES[], Attendance!J2701) &gt; 0, VLOOKUP(Attendance!$G2701,RALLY_PERIOD_SCHEDULE[], 2,TRUE),
IF(WEEKDAY(Attendance!$J2701) = 2,
       IF(COUNTIF(FINALS_WEEK_MONDAY_DATE[],Attendance!$J2701) &gt; 0, VLOOKUP(Attendance!$G2701,FINALS_WEEK_MONDAY_PERIOD_SCHEDULE[],2,TRUE),
       VLOOKUP(Attendance!$G2701,REGULAR_WEEK_SCHEDULE[],6,TRUE)),
IF(WEEKDAY($J2701) = 3,
       IF(COUNTIF(FINALS_WEEK_TUESDAY_DATE[],Attendance!$J2701) &gt; 0, VLOOKUP(Attendance!$G2701,FINALS_WEEK_TUESDAY_PERIOD_SCHEDULE[],2,TRUE),
       VLOOKUP(Attendance!$G2701,REGULAR_WEEK_SCHEDULE[[Tuesday]:[Period]],5,TRUE)),
IF(WEEKDAY(Attendance!$J2701) = 4,
        IF(COUNTIF(BLOCK_WEDNESDAY_DATES[],Attendance!$J2701) &gt; 0, VLOOKUP(Attendance!$G2701,BLOCK_WEDNESDAY_PERIOD_SCHEDULE[],2,TRUE),
        IF(COUNTIF(FINALS_WEEK_WEDNESDAY_DATE[],Attendance!$J2701) &gt; 0, VLOOKUP(Attendance!$G2701,FINALS_WEEK_WEDNESDAY_PERIOD_SCHEDULE[],2,TRUE),
       VLOOKUP(Attendance!$G2701,REGULAR_WEEK_SCHEDULE[[Wednesday]:[Period]],4,TRUE))),
IF(WEEKDAY($J2701) = 5,
       IF(COUNTIF(BLOCK_THURSDAY_DATES[],Attendance!$J2701) &gt; 0, VLOOKUP(Attendance!$G2701,BLOCK_THURSDAY_PERIOD_SCHEDULE[],2,TRUE),
       IF(COUNTIF(FINALS_WEEK_THURSDAY_DATE[],Attendance!$J2701) &gt; 0, VLOOKUP(Attendance!$G2701,FINALS_WEEK_THURSDAY_PERIOD_SCHEDULE[],2,TRUE),
       VLOOKUP(Attendance!$G2701,REGULAR_WEEK_SCHEDULE[[Thursday]:[Period]],3,TRUE))),
IF(WEEKDAY(Attendance!$J2701) = 6,
       IF(COUNTIF(FINALS_WEEK_FRIDAY_DATE[],Attendance!$J2701) &gt; 0, VLOOKUP(Attendance!$G2701,FINALS_WEEK_FRIDAY_PERIOD_SCHEDULE[],2,TRUE),
       VLOOKUP(Attendance!$G2701,REGULAR_WEEK_SCHEDULE[[Friday]:[Period]],2,TRUE))))))))))</f>
        <v/>
      </c>
      <c r="J2701" s="41" t="str">
        <f t="shared" ca="1" si="131"/>
        <v/>
      </c>
      <c r="K2701" s="41" t="str">
        <f>IF($A2701 &lt;&gt; "",VLOOKUP($A2701,'Student reference sheet'!$A$2:$V$2329, 7,FALSE), "")</f>
        <v/>
      </c>
      <c r="L2701" s="30" t="str">
        <f>IF($A2701 ="", "", VLOOKUP($A2701, 'Student reference sheet'!$A$2:$Z$2603,23,FALSE))</f>
        <v/>
      </c>
      <c r="M2701" s="30" t="str">
        <f>IF($A2701 ="", "", VLOOKUP($A2701, 'Student reference sheet'!$A$2:$Z$2603,24,FALSE))</f>
        <v/>
      </c>
      <c r="N2701" s="30" t="str">
        <f>IF($A2701 ="", "", VLOOKUP($A2701, 'Student reference sheet'!$A$2:$Z$2603,26,FALSE))</f>
        <v/>
      </c>
      <c r="O2701" s="30" t="str">
        <f>IF($A2701 ="", "", VLOOKUP($A2701, 'Student reference sheet'!$A$2:$Z$2603,25,FALSE))</f>
        <v/>
      </c>
      <c r="P2701" s="39" t="str">
        <f>IF($A2701 = "", "", IF(OR(VLOOKUP($A2701,'Student reference sheet'!$A$2:$V$2400,8,FALSE) = "R",  VLOOKUP($A2701,'Student reference sheet'!$A$2:$V$2400,8,FALSE) = "L"), "X", ""))</f>
        <v/>
      </c>
      <c r="Q2701" s="39" t="str">
        <f>IF($A2701 ="", "", VLOOKUP($A2701, 'Student reference sheet'!$A$2:$V$2603,22,FALSE))</f>
        <v/>
      </c>
      <c r="R2701" s="39" t="str">
        <f>IF($A2701 &lt;&gt; "",VLOOKUP($A2701,'Student reference sheet'!$A$2:$V$2329, 5,FALSE), "")</f>
        <v/>
      </c>
      <c r="S2701" s="39" t="str">
        <f>IF($A2701 &lt;&gt; "",VLOOKUP($A2701,'Student reference sheet'!$A$2:$V$2329, 6,FALSE), "")</f>
        <v/>
      </c>
      <c r="T2701" s="30" t="str">
        <f>IF($A2701 = "","",
IF(VLOOKUP($A2701,'Student reference sheet'!$A$2:$V$2329, 10,FALSE) = "Y", "Hispanic",
IF(VLOOKUP($A2701,'Student reference sheet'!$A$2:$V$2329,11,FALSE) &lt;&gt; "",
IF(VLOOKUP($A2701,'Student reference sheet'!$A$2:$V$2329,11,FALSE) = "UNK", "Unknown", VLOOKUP(VALUE(VLOOKUP($A2701,'Student reference sheet'!$A$2:$V$2329,11,FALSE)),'Ethnicity Reference'!$A$2:$B$22,2,FALSE)),
IF(VLOOKUP($A2701,'Student reference sheet'!$A$2:$V$2329,9,FALSE) &lt;&gt; "", VLOOKUP(VALUE(VLOOKUP($A2701,'Student reference sheet'!$A$2:$V$2329,9,FALSE)),'Ethnicity Reference'!$A$2:$B$22,2,FALSE),"Unknown"))))</f>
        <v/>
      </c>
      <c r="U2701" s="35"/>
    </row>
    <row r="2702" spans="1:21" ht="15.75">
      <c r="A2702" s="47"/>
      <c r="B2702" s="33"/>
      <c r="C2702" s="39" t="str">
        <f>IF($A2702 &lt;&gt; "",VLOOKUP($A2702,'Student reference sheet'!$A$2:$V$2329, 3,FALSE), "")</f>
        <v/>
      </c>
      <c r="D2702" s="39" t="str">
        <f>IF($A2702 &lt;&gt; "",VLOOKUP($A2702,'Student reference sheet'!$A$2:$V$2329, 2,FALSE), "")</f>
        <v/>
      </c>
      <c r="E2702" s="35"/>
      <c r="F2702" s="34"/>
      <c r="G2702" s="40" t="str">
        <f t="shared" ca="1" si="129"/>
        <v/>
      </c>
      <c r="H2702" s="40" t="str">
        <f t="shared" ca="1" si="130"/>
        <v/>
      </c>
      <c r="I2702" s="36" t="str">
        <f>IF($A2702 = "", "",
IF(COUNTIF(MINIMUM_DAY_DATES[], Attendance!J2702) &gt; 0, VLOOKUP(Attendance!$G2702,MINIMUM_DAY_PERIOD_SCHEDULE[], 2,TRUE),
IF(COUNTIF(RALLY_DATES[], Attendance!J2702) &gt; 0, VLOOKUP(Attendance!$G2702,RALLY_PERIOD_SCHEDULE[], 2,TRUE),
IF(WEEKDAY(Attendance!$J2702) = 2,
       IF(COUNTIF(FINALS_WEEK_MONDAY_DATE[],Attendance!$J2702) &gt; 0, VLOOKUP(Attendance!$G2702,FINALS_WEEK_MONDAY_PERIOD_SCHEDULE[],2,TRUE),
       VLOOKUP(Attendance!$G2702,REGULAR_WEEK_SCHEDULE[],6,TRUE)),
IF(WEEKDAY($J2702) = 3,
       IF(COUNTIF(FINALS_WEEK_TUESDAY_DATE[],Attendance!$J2702) &gt; 0, VLOOKUP(Attendance!$G2702,FINALS_WEEK_TUESDAY_PERIOD_SCHEDULE[],2,TRUE),
       VLOOKUP(Attendance!$G2702,REGULAR_WEEK_SCHEDULE[[Tuesday]:[Period]],5,TRUE)),
IF(WEEKDAY(Attendance!$J2702) = 4,
        IF(COUNTIF(BLOCK_WEDNESDAY_DATES[],Attendance!$J2702) &gt; 0, VLOOKUP(Attendance!$G2702,BLOCK_WEDNESDAY_PERIOD_SCHEDULE[],2,TRUE),
        IF(COUNTIF(FINALS_WEEK_WEDNESDAY_DATE[],Attendance!$J2702) &gt; 0, VLOOKUP(Attendance!$G2702,FINALS_WEEK_WEDNESDAY_PERIOD_SCHEDULE[],2,TRUE),
       VLOOKUP(Attendance!$G2702,REGULAR_WEEK_SCHEDULE[[Wednesday]:[Period]],4,TRUE))),
IF(WEEKDAY($J2702) = 5,
       IF(COUNTIF(BLOCK_THURSDAY_DATES[],Attendance!$J2702) &gt; 0, VLOOKUP(Attendance!$G2702,BLOCK_THURSDAY_PERIOD_SCHEDULE[],2,TRUE),
       IF(COUNTIF(FINALS_WEEK_THURSDAY_DATE[],Attendance!$J2702) &gt; 0, VLOOKUP(Attendance!$G2702,FINALS_WEEK_THURSDAY_PERIOD_SCHEDULE[],2,TRUE),
       VLOOKUP(Attendance!$G2702,REGULAR_WEEK_SCHEDULE[[Thursday]:[Period]],3,TRUE))),
IF(WEEKDAY(Attendance!$J2702) = 6,
       IF(COUNTIF(FINALS_WEEK_FRIDAY_DATE[],Attendance!$J2702) &gt; 0, VLOOKUP(Attendance!$G2702,FINALS_WEEK_FRIDAY_PERIOD_SCHEDULE[],2,TRUE),
       VLOOKUP(Attendance!$G2702,REGULAR_WEEK_SCHEDULE[[Friday]:[Period]],2,TRUE))))))))))</f>
        <v/>
      </c>
      <c r="J2702" s="41" t="str">
        <f t="shared" ca="1" si="131"/>
        <v/>
      </c>
      <c r="K2702" s="41" t="str">
        <f>IF($A2702 &lt;&gt; "",VLOOKUP($A2702,'Student reference sheet'!$A$2:$V$2329, 7,FALSE), "")</f>
        <v/>
      </c>
      <c r="L2702" s="30" t="str">
        <f>IF($A2702 ="", "", VLOOKUP($A2702, 'Student reference sheet'!$A$2:$Z$2603,23,FALSE))</f>
        <v/>
      </c>
      <c r="M2702" s="30" t="str">
        <f>IF($A2702 ="", "", VLOOKUP($A2702, 'Student reference sheet'!$A$2:$Z$2603,24,FALSE))</f>
        <v/>
      </c>
      <c r="N2702" s="30" t="str">
        <f>IF($A2702 ="", "", VLOOKUP($A2702, 'Student reference sheet'!$A$2:$Z$2603,26,FALSE))</f>
        <v/>
      </c>
      <c r="O2702" s="30" t="str">
        <f>IF($A2702 ="", "", VLOOKUP($A2702, 'Student reference sheet'!$A$2:$Z$2603,25,FALSE))</f>
        <v/>
      </c>
      <c r="P2702" s="39" t="str">
        <f>IF($A2702 = "", "", IF(OR(VLOOKUP($A2702,'Student reference sheet'!$A$2:$V$2400,8,FALSE) = "R",  VLOOKUP($A2702,'Student reference sheet'!$A$2:$V$2400,8,FALSE) = "L"), "X", ""))</f>
        <v/>
      </c>
      <c r="Q2702" s="39" t="str">
        <f>IF($A2702 ="", "", VLOOKUP($A2702, 'Student reference sheet'!$A$2:$V$2603,22,FALSE))</f>
        <v/>
      </c>
      <c r="R2702" s="39" t="str">
        <f>IF($A2702 &lt;&gt; "",VLOOKUP($A2702,'Student reference sheet'!$A$2:$V$2329, 5,FALSE), "")</f>
        <v/>
      </c>
      <c r="S2702" s="39" t="str">
        <f>IF($A2702 &lt;&gt; "",VLOOKUP($A2702,'Student reference sheet'!$A$2:$V$2329, 6,FALSE), "")</f>
        <v/>
      </c>
      <c r="T2702" s="30" t="str">
        <f>IF($A2702 = "","",
IF(VLOOKUP($A2702,'Student reference sheet'!$A$2:$V$2329, 10,FALSE) = "Y", "Hispanic",
IF(VLOOKUP($A2702,'Student reference sheet'!$A$2:$V$2329,11,FALSE) &lt;&gt; "",
IF(VLOOKUP($A2702,'Student reference sheet'!$A$2:$V$2329,11,FALSE) = "UNK", "Unknown", VLOOKUP(VALUE(VLOOKUP($A2702,'Student reference sheet'!$A$2:$V$2329,11,FALSE)),'Ethnicity Reference'!$A$2:$B$22,2,FALSE)),
IF(VLOOKUP($A2702,'Student reference sheet'!$A$2:$V$2329,9,FALSE) &lt;&gt; "", VLOOKUP(VALUE(VLOOKUP($A2702,'Student reference sheet'!$A$2:$V$2329,9,FALSE)),'Ethnicity Reference'!$A$2:$B$22,2,FALSE),"Unknown"))))</f>
        <v/>
      </c>
      <c r="U2702" s="35"/>
    </row>
    <row r="2703" spans="1:21" ht="15.75">
      <c r="A2703" s="47"/>
      <c r="B2703" s="33"/>
      <c r="C2703" s="39" t="str">
        <f>IF($A2703 &lt;&gt; "",VLOOKUP($A2703,'Student reference sheet'!$A$2:$V$2329, 3,FALSE), "")</f>
        <v/>
      </c>
      <c r="D2703" s="39" t="str">
        <f>IF($A2703 &lt;&gt; "",VLOOKUP($A2703,'Student reference sheet'!$A$2:$V$2329, 2,FALSE), "")</f>
        <v/>
      </c>
      <c r="E2703" s="35"/>
      <c r="F2703" s="34"/>
      <c r="G2703" s="40" t="str">
        <f t="shared" ca="1" si="129"/>
        <v/>
      </c>
      <c r="H2703" s="40" t="str">
        <f t="shared" ca="1" si="130"/>
        <v/>
      </c>
      <c r="I2703" s="36" t="str">
        <f>IF($A2703 = "", "",
IF(COUNTIF(MINIMUM_DAY_DATES[], Attendance!J2703) &gt; 0, VLOOKUP(Attendance!$G2703,MINIMUM_DAY_PERIOD_SCHEDULE[], 2,TRUE),
IF(COUNTIF(RALLY_DATES[], Attendance!J2703) &gt; 0, VLOOKUP(Attendance!$G2703,RALLY_PERIOD_SCHEDULE[], 2,TRUE),
IF(WEEKDAY(Attendance!$J2703) = 2,
       IF(COUNTIF(FINALS_WEEK_MONDAY_DATE[],Attendance!$J2703) &gt; 0, VLOOKUP(Attendance!$G2703,FINALS_WEEK_MONDAY_PERIOD_SCHEDULE[],2,TRUE),
       VLOOKUP(Attendance!$G2703,REGULAR_WEEK_SCHEDULE[],6,TRUE)),
IF(WEEKDAY($J2703) = 3,
       IF(COUNTIF(FINALS_WEEK_TUESDAY_DATE[],Attendance!$J2703) &gt; 0, VLOOKUP(Attendance!$G2703,FINALS_WEEK_TUESDAY_PERIOD_SCHEDULE[],2,TRUE),
       VLOOKUP(Attendance!$G2703,REGULAR_WEEK_SCHEDULE[[Tuesday]:[Period]],5,TRUE)),
IF(WEEKDAY(Attendance!$J2703) = 4,
        IF(COUNTIF(BLOCK_WEDNESDAY_DATES[],Attendance!$J2703) &gt; 0, VLOOKUP(Attendance!$G2703,BLOCK_WEDNESDAY_PERIOD_SCHEDULE[],2,TRUE),
        IF(COUNTIF(FINALS_WEEK_WEDNESDAY_DATE[],Attendance!$J2703) &gt; 0, VLOOKUP(Attendance!$G2703,FINALS_WEEK_WEDNESDAY_PERIOD_SCHEDULE[],2,TRUE),
       VLOOKUP(Attendance!$G2703,REGULAR_WEEK_SCHEDULE[[Wednesday]:[Period]],4,TRUE))),
IF(WEEKDAY($J2703) = 5,
       IF(COUNTIF(BLOCK_THURSDAY_DATES[],Attendance!$J2703) &gt; 0, VLOOKUP(Attendance!$G2703,BLOCK_THURSDAY_PERIOD_SCHEDULE[],2,TRUE),
       IF(COUNTIF(FINALS_WEEK_THURSDAY_DATE[],Attendance!$J2703) &gt; 0, VLOOKUP(Attendance!$G2703,FINALS_WEEK_THURSDAY_PERIOD_SCHEDULE[],2,TRUE),
       VLOOKUP(Attendance!$G2703,REGULAR_WEEK_SCHEDULE[[Thursday]:[Period]],3,TRUE))),
IF(WEEKDAY(Attendance!$J2703) = 6,
       IF(COUNTIF(FINALS_WEEK_FRIDAY_DATE[],Attendance!$J2703) &gt; 0, VLOOKUP(Attendance!$G2703,FINALS_WEEK_FRIDAY_PERIOD_SCHEDULE[],2,TRUE),
       VLOOKUP(Attendance!$G2703,REGULAR_WEEK_SCHEDULE[[Friday]:[Period]],2,TRUE))))))))))</f>
        <v/>
      </c>
      <c r="J2703" s="41" t="str">
        <f t="shared" ca="1" si="131"/>
        <v/>
      </c>
      <c r="K2703" s="41" t="str">
        <f>IF($A2703 &lt;&gt; "",VLOOKUP($A2703,'Student reference sheet'!$A$2:$V$2329, 7,FALSE), "")</f>
        <v/>
      </c>
      <c r="L2703" s="30" t="str">
        <f>IF($A2703 ="", "", VLOOKUP($A2703, 'Student reference sheet'!$A$2:$Z$2603,23,FALSE))</f>
        <v/>
      </c>
      <c r="M2703" s="30" t="str">
        <f>IF($A2703 ="", "", VLOOKUP($A2703, 'Student reference sheet'!$A$2:$Z$2603,24,FALSE))</f>
        <v/>
      </c>
      <c r="N2703" s="30" t="str">
        <f>IF($A2703 ="", "", VLOOKUP($A2703, 'Student reference sheet'!$A$2:$Z$2603,26,FALSE))</f>
        <v/>
      </c>
      <c r="O2703" s="30" t="str">
        <f>IF($A2703 ="", "", VLOOKUP($A2703, 'Student reference sheet'!$A$2:$Z$2603,25,FALSE))</f>
        <v/>
      </c>
      <c r="P2703" s="39" t="str">
        <f>IF($A2703 = "", "", IF(OR(VLOOKUP($A2703,'Student reference sheet'!$A$2:$V$2400,8,FALSE) = "R",  VLOOKUP($A2703,'Student reference sheet'!$A$2:$V$2400,8,FALSE) = "L"), "X", ""))</f>
        <v/>
      </c>
      <c r="Q2703" s="39" t="str">
        <f>IF($A2703 ="", "", VLOOKUP($A2703, 'Student reference sheet'!$A$2:$V$2603,22,FALSE))</f>
        <v/>
      </c>
      <c r="R2703" s="39" t="str">
        <f>IF($A2703 &lt;&gt; "",VLOOKUP($A2703,'Student reference sheet'!$A$2:$V$2329, 5,FALSE), "")</f>
        <v/>
      </c>
      <c r="S2703" s="39" t="str">
        <f>IF($A2703 &lt;&gt; "",VLOOKUP($A2703,'Student reference sheet'!$A$2:$V$2329, 6,FALSE), "")</f>
        <v/>
      </c>
      <c r="T2703" s="30" t="str">
        <f>IF($A2703 = "","",
IF(VLOOKUP($A2703,'Student reference sheet'!$A$2:$V$2329, 10,FALSE) = "Y", "Hispanic",
IF(VLOOKUP($A2703,'Student reference sheet'!$A$2:$V$2329,11,FALSE) &lt;&gt; "",
IF(VLOOKUP($A2703,'Student reference sheet'!$A$2:$V$2329,11,FALSE) = "UNK", "Unknown", VLOOKUP(VALUE(VLOOKUP($A2703,'Student reference sheet'!$A$2:$V$2329,11,FALSE)),'Ethnicity Reference'!$A$2:$B$22,2,FALSE)),
IF(VLOOKUP($A2703,'Student reference sheet'!$A$2:$V$2329,9,FALSE) &lt;&gt; "", VLOOKUP(VALUE(VLOOKUP($A2703,'Student reference sheet'!$A$2:$V$2329,9,FALSE)),'Ethnicity Reference'!$A$2:$B$22,2,FALSE),"Unknown"))))</f>
        <v/>
      </c>
      <c r="U2703" s="35"/>
    </row>
    <row r="2704" spans="1:21" ht="15.75">
      <c r="A2704" s="47"/>
      <c r="B2704" s="33"/>
      <c r="C2704" s="39" t="str">
        <f>IF($A2704 &lt;&gt; "",VLOOKUP($A2704,'Student reference sheet'!$A$2:$V$2329, 3,FALSE), "")</f>
        <v/>
      </c>
      <c r="D2704" s="39" t="str">
        <f>IF($A2704 &lt;&gt; "",VLOOKUP($A2704,'Student reference sheet'!$A$2:$V$2329, 2,FALSE), "")</f>
        <v/>
      </c>
      <c r="E2704" s="35"/>
      <c r="F2704" s="34"/>
      <c r="G2704" s="40" t="str">
        <f t="shared" ca="1" si="129"/>
        <v/>
      </c>
      <c r="H2704" s="40" t="str">
        <f t="shared" ca="1" si="130"/>
        <v/>
      </c>
      <c r="I2704" s="36" t="str">
        <f>IF($A2704 = "", "",
IF(COUNTIF(MINIMUM_DAY_DATES[], Attendance!J2704) &gt; 0, VLOOKUP(Attendance!$G2704,MINIMUM_DAY_PERIOD_SCHEDULE[], 2,TRUE),
IF(COUNTIF(RALLY_DATES[], Attendance!J2704) &gt; 0, VLOOKUP(Attendance!$G2704,RALLY_PERIOD_SCHEDULE[], 2,TRUE),
IF(WEEKDAY(Attendance!$J2704) = 2,
       IF(COUNTIF(FINALS_WEEK_MONDAY_DATE[],Attendance!$J2704) &gt; 0, VLOOKUP(Attendance!$G2704,FINALS_WEEK_MONDAY_PERIOD_SCHEDULE[],2,TRUE),
       VLOOKUP(Attendance!$G2704,REGULAR_WEEK_SCHEDULE[],6,TRUE)),
IF(WEEKDAY($J2704) = 3,
       IF(COUNTIF(FINALS_WEEK_TUESDAY_DATE[],Attendance!$J2704) &gt; 0, VLOOKUP(Attendance!$G2704,FINALS_WEEK_TUESDAY_PERIOD_SCHEDULE[],2,TRUE),
       VLOOKUP(Attendance!$G2704,REGULAR_WEEK_SCHEDULE[[Tuesday]:[Period]],5,TRUE)),
IF(WEEKDAY(Attendance!$J2704) = 4,
        IF(COUNTIF(BLOCK_WEDNESDAY_DATES[],Attendance!$J2704) &gt; 0, VLOOKUP(Attendance!$G2704,BLOCK_WEDNESDAY_PERIOD_SCHEDULE[],2,TRUE),
        IF(COUNTIF(FINALS_WEEK_WEDNESDAY_DATE[],Attendance!$J2704) &gt; 0, VLOOKUP(Attendance!$G2704,FINALS_WEEK_WEDNESDAY_PERIOD_SCHEDULE[],2,TRUE),
       VLOOKUP(Attendance!$G2704,REGULAR_WEEK_SCHEDULE[[Wednesday]:[Period]],4,TRUE))),
IF(WEEKDAY($J2704) = 5,
       IF(COUNTIF(BLOCK_THURSDAY_DATES[],Attendance!$J2704) &gt; 0, VLOOKUP(Attendance!$G2704,BLOCK_THURSDAY_PERIOD_SCHEDULE[],2,TRUE),
       IF(COUNTIF(FINALS_WEEK_THURSDAY_DATE[],Attendance!$J2704) &gt; 0, VLOOKUP(Attendance!$G2704,FINALS_WEEK_THURSDAY_PERIOD_SCHEDULE[],2,TRUE),
       VLOOKUP(Attendance!$G2704,REGULAR_WEEK_SCHEDULE[[Thursday]:[Period]],3,TRUE))),
IF(WEEKDAY(Attendance!$J2704) = 6,
       IF(COUNTIF(FINALS_WEEK_FRIDAY_DATE[],Attendance!$J2704) &gt; 0, VLOOKUP(Attendance!$G2704,FINALS_WEEK_FRIDAY_PERIOD_SCHEDULE[],2,TRUE),
       VLOOKUP(Attendance!$G2704,REGULAR_WEEK_SCHEDULE[[Friday]:[Period]],2,TRUE))))))))))</f>
        <v/>
      </c>
      <c r="J2704" s="41" t="str">
        <f t="shared" ca="1" si="131"/>
        <v/>
      </c>
      <c r="K2704" s="41" t="str">
        <f>IF($A2704 &lt;&gt; "",VLOOKUP($A2704,'Student reference sheet'!$A$2:$V$2329, 7,FALSE), "")</f>
        <v/>
      </c>
      <c r="L2704" s="30" t="str">
        <f>IF($A2704 ="", "", VLOOKUP($A2704, 'Student reference sheet'!$A$2:$Z$2603,23,FALSE))</f>
        <v/>
      </c>
      <c r="M2704" s="30" t="str">
        <f>IF($A2704 ="", "", VLOOKUP($A2704, 'Student reference sheet'!$A$2:$Z$2603,24,FALSE))</f>
        <v/>
      </c>
      <c r="N2704" s="30" t="str">
        <f>IF($A2704 ="", "", VLOOKUP($A2704, 'Student reference sheet'!$A$2:$Z$2603,26,FALSE))</f>
        <v/>
      </c>
      <c r="O2704" s="30" t="str">
        <f>IF($A2704 ="", "", VLOOKUP($A2704, 'Student reference sheet'!$A$2:$Z$2603,25,FALSE))</f>
        <v/>
      </c>
      <c r="P2704" s="39" t="str">
        <f>IF($A2704 = "", "", IF(OR(VLOOKUP($A2704,'Student reference sheet'!$A$2:$V$2400,8,FALSE) = "R",  VLOOKUP($A2704,'Student reference sheet'!$A$2:$V$2400,8,FALSE) = "L"), "X", ""))</f>
        <v/>
      </c>
      <c r="Q2704" s="39" t="str">
        <f>IF($A2704 ="", "", VLOOKUP($A2704, 'Student reference sheet'!$A$2:$V$2603,22,FALSE))</f>
        <v/>
      </c>
      <c r="R2704" s="39" t="str">
        <f>IF($A2704 &lt;&gt; "",VLOOKUP($A2704,'Student reference sheet'!$A$2:$V$2329, 5,FALSE), "")</f>
        <v/>
      </c>
      <c r="S2704" s="39" t="str">
        <f>IF($A2704 &lt;&gt; "",VLOOKUP($A2704,'Student reference sheet'!$A$2:$V$2329, 6,FALSE), "")</f>
        <v/>
      </c>
      <c r="T2704" s="30" t="str">
        <f>IF($A2704 = "","",
IF(VLOOKUP($A2704,'Student reference sheet'!$A$2:$V$2329, 10,FALSE) = "Y", "Hispanic",
IF(VLOOKUP($A2704,'Student reference sheet'!$A$2:$V$2329,11,FALSE) &lt;&gt; "",
IF(VLOOKUP($A2704,'Student reference sheet'!$A$2:$V$2329,11,FALSE) = "UNK", "Unknown", VLOOKUP(VALUE(VLOOKUP($A2704,'Student reference sheet'!$A$2:$V$2329,11,FALSE)),'Ethnicity Reference'!$A$2:$B$22,2,FALSE)),
IF(VLOOKUP($A2704,'Student reference sheet'!$A$2:$V$2329,9,FALSE) &lt;&gt; "", VLOOKUP(VALUE(VLOOKUP($A2704,'Student reference sheet'!$A$2:$V$2329,9,FALSE)),'Ethnicity Reference'!$A$2:$B$22,2,FALSE),"Unknown"))))</f>
        <v/>
      </c>
      <c r="U2704" s="35"/>
    </row>
    <row r="2705" spans="1:21" ht="15.75">
      <c r="A2705" s="47"/>
      <c r="B2705" s="33"/>
      <c r="C2705" s="39" t="str">
        <f>IF($A2705 &lt;&gt; "",VLOOKUP($A2705,'Student reference sheet'!$A$2:$V$2329, 3,FALSE), "")</f>
        <v/>
      </c>
      <c r="D2705" s="39" t="str">
        <f>IF($A2705 &lt;&gt; "",VLOOKUP($A2705,'Student reference sheet'!$A$2:$V$2329, 2,FALSE), "")</f>
        <v/>
      </c>
      <c r="E2705" s="35"/>
      <c r="F2705" s="34"/>
      <c r="G2705" s="40" t="str">
        <f t="shared" ca="1" si="129"/>
        <v/>
      </c>
      <c r="H2705" s="40" t="str">
        <f t="shared" ca="1" si="130"/>
        <v/>
      </c>
      <c r="I2705" s="36" t="str">
        <f>IF($A2705 = "", "",
IF(COUNTIF(MINIMUM_DAY_DATES[], Attendance!J2705) &gt; 0, VLOOKUP(Attendance!$G2705,MINIMUM_DAY_PERIOD_SCHEDULE[], 2,TRUE),
IF(COUNTIF(RALLY_DATES[], Attendance!J2705) &gt; 0, VLOOKUP(Attendance!$G2705,RALLY_PERIOD_SCHEDULE[], 2,TRUE),
IF(WEEKDAY(Attendance!$J2705) = 2,
       IF(COUNTIF(FINALS_WEEK_MONDAY_DATE[],Attendance!$J2705) &gt; 0, VLOOKUP(Attendance!$G2705,FINALS_WEEK_MONDAY_PERIOD_SCHEDULE[],2,TRUE),
       VLOOKUP(Attendance!$G2705,REGULAR_WEEK_SCHEDULE[],6,TRUE)),
IF(WEEKDAY($J2705) = 3,
       IF(COUNTIF(FINALS_WEEK_TUESDAY_DATE[],Attendance!$J2705) &gt; 0, VLOOKUP(Attendance!$G2705,FINALS_WEEK_TUESDAY_PERIOD_SCHEDULE[],2,TRUE),
       VLOOKUP(Attendance!$G2705,REGULAR_WEEK_SCHEDULE[[Tuesday]:[Period]],5,TRUE)),
IF(WEEKDAY(Attendance!$J2705) = 4,
        IF(COUNTIF(BLOCK_WEDNESDAY_DATES[],Attendance!$J2705) &gt; 0, VLOOKUP(Attendance!$G2705,BLOCK_WEDNESDAY_PERIOD_SCHEDULE[],2,TRUE),
        IF(COUNTIF(FINALS_WEEK_WEDNESDAY_DATE[],Attendance!$J2705) &gt; 0, VLOOKUP(Attendance!$G2705,FINALS_WEEK_WEDNESDAY_PERIOD_SCHEDULE[],2,TRUE),
       VLOOKUP(Attendance!$G2705,REGULAR_WEEK_SCHEDULE[[Wednesday]:[Period]],4,TRUE))),
IF(WEEKDAY($J2705) = 5,
       IF(COUNTIF(BLOCK_THURSDAY_DATES[],Attendance!$J2705) &gt; 0, VLOOKUP(Attendance!$G2705,BLOCK_THURSDAY_PERIOD_SCHEDULE[],2,TRUE),
       IF(COUNTIF(FINALS_WEEK_THURSDAY_DATE[],Attendance!$J2705) &gt; 0, VLOOKUP(Attendance!$G2705,FINALS_WEEK_THURSDAY_PERIOD_SCHEDULE[],2,TRUE),
       VLOOKUP(Attendance!$G2705,REGULAR_WEEK_SCHEDULE[[Thursday]:[Period]],3,TRUE))),
IF(WEEKDAY(Attendance!$J2705) = 6,
       IF(COUNTIF(FINALS_WEEK_FRIDAY_DATE[],Attendance!$J2705) &gt; 0, VLOOKUP(Attendance!$G2705,FINALS_WEEK_FRIDAY_PERIOD_SCHEDULE[],2,TRUE),
       VLOOKUP(Attendance!$G2705,REGULAR_WEEK_SCHEDULE[[Friday]:[Period]],2,TRUE))))))))))</f>
        <v/>
      </c>
      <c r="J2705" s="41" t="str">
        <f t="shared" ca="1" si="131"/>
        <v/>
      </c>
      <c r="K2705" s="41" t="str">
        <f>IF($A2705 &lt;&gt; "",VLOOKUP($A2705,'Student reference sheet'!$A$2:$V$2329, 7,FALSE), "")</f>
        <v/>
      </c>
      <c r="L2705" s="30" t="str">
        <f>IF($A2705 ="", "", VLOOKUP($A2705, 'Student reference sheet'!$A$2:$Z$2603,23,FALSE))</f>
        <v/>
      </c>
      <c r="M2705" s="30" t="str">
        <f>IF($A2705 ="", "", VLOOKUP($A2705, 'Student reference sheet'!$A$2:$Z$2603,24,FALSE))</f>
        <v/>
      </c>
      <c r="N2705" s="30" t="str">
        <f>IF($A2705 ="", "", VLOOKUP($A2705, 'Student reference sheet'!$A$2:$Z$2603,26,FALSE))</f>
        <v/>
      </c>
      <c r="O2705" s="30" t="str">
        <f>IF($A2705 ="", "", VLOOKUP($A2705, 'Student reference sheet'!$A$2:$Z$2603,25,FALSE))</f>
        <v/>
      </c>
      <c r="P2705" s="39" t="str">
        <f>IF($A2705 = "", "", IF(OR(VLOOKUP($A2705,'Student reference sheet'!$A$2:$V$2400,8,FALSE) = "R",  VLOOKUP($A2705,'Student reference sheet'!$A$2:$V$2400,8,FALSE) = "L"), "X", ""))</f>
        <v/>
      </c>
      <c r="Q2705" s="39" t="str">
        <f>IF($A2705 ="", "", VLOOKUP($A2705, 'Student reference sheet'!$A$2:$V$2603,22,FALSE))</f>
        <v/>
      </c>
      <c r="R2705" s="39" t="str">
        <f>IF($A2705 &lt;&gt; "",VLOOKUP($A2705,'Student reference sheet'!$A$2:$V$2329, 5,FALSE), "")</f>
        <v/>
      </c>
      <c r="S2705" s="39" t="str">
        <f>IF($A2705 &lt;&gt; "",VLOOKUP($A2705,'Student reference sheet'!$A$2:$V$2329, 6,FALSE), "")</f>
        <v/>
      </c>
      <c r="T2705" s="30" t="str">
        <f>IF($A2705 = "","",
IF(VLOOKUP($A2705,'Student reference sheet'!$A$2:$V$2329, 10,FALSE) = "Y", "Hispanic",
IF(VLOOKUP($A2705,'Student reference sheet'!$A$2:$V$2329,11,FALSE) &lt;&gt; "",
IF(VLOOKUP($A2705,'Student reference sheet'!$A$2:$V$2329,11,FALSE) = "UNK", "Unknown", VLOOKUP(VALUE(VLOOKUP($A2705,'Student reference sheet'!$A$2:$V$2329,11,FALSE)),'Ethnicity Reference'!$A$2:$B$22,2,FALSE)),
IF(VLOOKUP($A2705,'Student reference sheet'!$A$2:$V$2329,9,FALSE) &lt;&gt; "", VLOOKUP(VALUE(VLOOKUP($A2705,'Student reference sheet'!$A$2:$V$2329,9,FALSE)),'Ethnicity Reference'!$A$2:$B$22,2,FALSE),"Unknown"))))</f>
        <v/>
      </c>
      <c r="U2705" s="35"/>
    </row>
    <row r="2706" spans="1:21" ht="15.75">
      <c r="A2706" s="47"/>
      <c r="B2706" s="33"/>
      <c r="C2706" s="39" t="str">
        <f>IF($A2706 &lt;&gt; "",VLOOKUP($A2706,'Student reference sheet'!$A$2:$V$2329, 3,FALSE), "")</f>
        <v/>
      </c>
      <c r="D2706" s="39" t="str">
        <f>IF($A2706 &lt;&gt; "",VLOOKUP($A2706,'Student reference sheet'!$A$2:$V$2329, 2,FALSE), "")</f>
        <v/>
      </c>
      <c r="E2706" s="35"/>
      <c r="F2706" s="34"/>
      <c r="G2706" s="40" t="str">
        <f t="shared" ca="1" si="129"/>
        <v/>
      </c>
      <c r="H2706" s="40" t="str">
        <f t="shared" ca="1" si="130"/>
        <v/>
      </c>
      <c r="I2706" s="36" t="str">
        <f>IF($A2706 = "", "",
IF(COUNTIF(MINIMUM_DAY_DATES[], Attendance!J2706) &gt; 0, VLOOKUP(Attendance!$G2706,MINIMUM_DAY_PERIOD_SCHEDULE[], 2,TRUE),
IF(COUNTIF(RALLY_DATES[], Attendance!J2706) &gt; 0, VLOOKUP(Attendance!$G2706,RALLY_PERIOD_SCHEDULE[], 2,TRUE),
IF(WEEKDAY(Attendance!$J2706) = 2,
       IF(COUNTIF(FINALS_WEEK_MONDAY_DATE[],Attendance!$J2706) &gt; 0, VLOOKUP(Attendance!$G2706,FINALS_WEEK_MONDAY_PERIOD_SCHEDULE[],2,TRUE),
       VLOOKUP(Attendance!$G2706,REGULAR_WEEK_SCHEDULE[],6,TRUE)),
IF(WEEKDAY($J2706) = 3,
       IF(COUNTIF(FINALS_WEEK_TUESDAY_DATE[],Attendance!$J2706) &gt; 0, VLOOKUP(Attendance!$G2706,FINALS_WEEK_TUESDAY_PERIOD_SCHEDULE[],2,TRUE),
       VLOOKUP(Attendance!$G2706,REGULAR_WEEK_SCHEDULE[[Tuesday]:[Period]],5,TRUE)),
IF(WEEKDAY(Attendance!$J2706) = 4,
        IF(COUNTIF(BLOCK_WEDNESDAY_DATES[],Attendance!$J2706) &gt; 0, VLOOKUP(Attendance!$G2706,BLOCK_WEDNESDAY_PERIOD_SCHEDULE[],2,TRUE),
        IF(COUNTIF(FINALS_WEEK_WEDNESDAY_DATE[],Attendance!$J2706) &gt; 0, VLOOKUP(Attendance!$G2706,FINALS_WEEK_WEDNESDAY_PERIOD_SCHEDULE[],2,TRUE),
       VLOOKUP(Attendance!$G2706,REGULAR_WEEK_SCHEDULE[[Wednesday]:[Period]],4,TRUE))),
IF(WEEKDAY($J2706) = 5,
       IF(COUNTIF(BLOCK_THURSDAY_DATES[],Attendance!$J2706) &gt; 0, VLOOKUP(Attendance!$G2706,BLOCK_THURSDAY_PERIOD_SCHEDULE[],2,TRUE),
       IF(COUNTIF(FINALS_WEEK_THURSDAY_DATE[],Attendance!$J2706) &gt; 0, VLOOKUP(Attendance!$G2706,FINALS_WEEK_THURSDAY_PERIOD_SCHEDULE[],2,TRUE),
       VLOOKUP(Attendance!$G2706,REGULAR_WEEK_SCHEDULE[[Thursday]:[Period]],3,TRUE))),
IF(WEEKDAY(Attendance!$J2706) = 6,
       IF(COUNTIF(FINALS_WEEK_FRIDAY_DATE[],Attendance!$J2706) &gt; 0, VLOOKUP(Attendance!$G2706,FINALS_WEEK_FRIDAY_PERIOD_SCHEDULE[],2,TRUE),
       VLOOKUP(Attendance!$G2706,REGULAR_WEEK_SCHEDULE[[Friday]:[Period]],2,TRUE))))))))))</f>
        <v/>
      </c>
      <c r="J2706" s="41" t="str">
        <f t="shared" ca="1" si="131"/>
        <v/>
      </c>
      <c r="K2706" s="41" t="str">
        <f>IF($A2706 &lt;&gt; "",VLOOKUP($A2706,'Student reference sheet'!$A$2:$V$2329, 7,FALSE), "")</f>
        <v/>
      </c>
      <c r="L2706" s="30" t="str">
        <f>IF($A2706 ="", "", VLOOKUP($A2706, 'Student reference sheet'!$A$2:$Z$2603,23,FALSE))</f>
        <v/>
      </c>
      <c r="M2706" s="30" t="str">
        <f>IF($A2706 ="", "", VLOOKUP($A2706, 'Student reference sheet'!$A$2:$Z$2603,24,FALSE))</f>
        <v/>
      </c>
      <c r="N2706" s="30" t="str">
        <f>IF($A2706 ="", "", VLOOKUP($A2706, 'Student reference sheet'!$A$2:$Z$2603,26,FALSE))</f>
        <v/>
      </c>
      <c r="O2706" s="30" t="str">
        <f>IF($A2706 ="", "", VLOOKUP($A2706, 'Student reference sheet'!$A$2:$Z$2603,25,FALSE))</f>
        <v/>
      </c>
      <c r="P2706" s="39" t="str">
        <f>IF($A2706 = "", "", IF(OR(VLOOKUP($A2706,'Student reference sheet'!$A$2:$V$2400,8,FALSE) = "R",  VLOOKUP($A2706,'Student reference sheet'!$A$2:$V$2400,8,FALSE) = "L"), "X", ""))</f>
        <v/>
      </c>
      <c r="Q2706" s="39" t="str">
        <f>IF($A2706 ="", "", VLOOKUP($A2706, 'Student reference sheet'!$A$2:$V$2603,22,FALSE))</f>
        <v/>
      </c>
      <c r="R2706" s="39" t="str">
        <f>IF($A2706 &lt;&gt; "",VLOOKUP($A2706,'Student reference sheet'!$A$2:$V$2329, 5,FALSE), "")</f>
        <v/>
      </c>
      <c r="S2706" s="39" t="str">
        <f>IF($A2706 &lt;&gt; "",VLOOKUP($A2706,'Student reference sheet'!$A$2:$V$2329, 6,FALSE), "")</f>
        <v/>
      </c>
      <c r="T2706" s="30" t="str">
        <f>IF($A2706 = "","",
IF(VLOOKUP($A2706,'Student reference sheet'!$A$2:$V$2329, 10,FALSE) = "Y", "Hispanic",
IF(VLOOKUP($A2706,'Student reference sheet'!$A$2:$V$2329,11,FALSE) &lt;&gt; "",
IF(VLOOKUP($A2706,'Student reference sheet'!$A$2:$V$2329,11,FALSE) = "UNK", "Unknown", VLOOKUP(VALUE(VLOOKUP($A2706,'Student reference sheet'!$A$2:$V$2329,11,FALSE)),'Ethnicity Reference'!$A$2:$B$22,2,FALSE)),
IF(VLOOKUP($A2706,'Student reference sheet'!$A$2:$V$2329,9,FALSE) &lt;&gt; "", VLOOKUP(VALUE(VLOOKUP($A2706,'Student reference sheet'!$A$2:$V$2329,9,FALSE)),'Ethnicity Reference'!$A$2:$B$22,2,FALSE),"Unknown"))))</f>
        <v/>
      </c>
      <c r="U2706" s="35"/>
    </row>
    <row r="2707" spans="1:21" ht="15.75">
      <c r="A2707" s="47"/>
      <c r="B2707" s="33"/>
      <c r="C2707" s="39" t="str">
        <f>IF($A2707 &lt;&gt; "",VLOOKUP($A2707,'Student reference sheet'!$A$2:$V$2329, 3,FALSE), "")</f>
        <v/>
      </c>
      <c r="D2707" s="39" t="str">
        <f>IF($A2707 &lt;&gt; "",VLOOKUP($A2707,'Student reference sheet'!$A$2:$V$2329, 2,FALSE), "")</f>
        <v/>
      </c>
      <c r="E2707" s="35"/>
      <c r="F2707" s="34"/>
      <c r="G2707" s="40" t="str">
        <f t="shared" ca="1" si="129"/>
        <v/>
      </c>
      <c r="H2707" s="40" t="str">
        <f t="shared" ca="1" si="130"/>
        <v/>
      </c>
      <c r="I2707" s="36" t="str">
        <f>IF($A2707 = "", "",
IF(COUNTIF(MINIMUM_DAY_DATES[], Attendance!J2707) &gt; 0, VLOOKUP(Attendance!$G2707,MINIMUM_DAY_PERIOD_SCHEDULE[], 2,TRUE),
IF(COUNTIF(RALLY_DATES[], Attendance!J2707) &gt; 0, VLOOKUP(Attendance!$G2707,RALLY_PERIOD_SCHEDULE[], 2,TRUE),
IF(WEEKDAY(Attendance!$J2707) = 2,
       IF(COUNTIF(FINALS_WEEK_MONDAY_DATE[],Attendance!$J2707) &gt; 0, VLOOKUP(Attendance!$G2707,FINALS_WEEK_MONDAY_PERIOD_SCHEDULE[],2,TRUE),
       VLOOKUP(Attendance!$G2707,REGULAR_WEEK_SCHEDULE[],6,TRUE)),
IF(WEEKDAY($J2707) = 3,
       IF(COUNTIF(FINALS_WEEK_TUESDAY_DATE[],Attendance!$J2707) &gt; 0, VLOOKUP(Attendance!$G2707,FINALS_WEEK_TUESDAY_PERIOD_SCHEDULE[],2,TRUE),
       VLOOKUP(Attendance!$G2707,REGULAR_WEEK_SCHEDULE[[Tuesday]:[Period]],5,TRUE)),
IF(WEEKDAY(Attendance!$J2707) = 4,
        IF(COUNTIF(BLOCK_WEDNESDAY_DATES[],Attendance!$J2707) &gt; 0, VLOOKUP(Attendance!$G2707,BLOCK_WEDNESDAY_PERIOD_SCHEDULE[],2,TRUE),
        IF(COUNTIF(FINALS_WEEK_WEDNESDAY_DATE[],Attendance!$J2707) &gt; 0, VLOOKUP(Attendance!$G2707,FINALS_WEEK_WEDNESDAY_PERIOD_SCHEDULE[],2,TRUE),
       VLOOKUP(Attendance!$G2707,REGULAR_WEEK_SCHEDULE[[Wednesday]:[Period]],4,TRUE))),
IF(WEEKDAY($J2707) = 5,
       IF(COUNTIF(BLOCK_THURSDAY_DATES[],Attendance!$J2707) &gt; 0, VLOOKUP(Attendance!$G2707,BLOCK_THURSDAY_PERIOD_SCHEDULE[],2,TRUE),
       IF(COUNTIF(FINALS_WEEK_THURSDAY_DATE[],Attendance!$J2707) &gt; 0, VLOOKUP(Attendance!$G2707,FINALS_WEEK_THURSDAY_PERIOD_SCHEDULE[],2,TRUE),
       VLOOKUP(Attendance!$G2707,REGULAR_WEEK_SCHEDULE[[Thursday]:[Period]],3,TRUE))),
IF(WEEKDAY(Attendance!$J2707) = 6,
       IF(COUNTIF(FINALS_WEEK_FRIDAY_DATE[],Attendance!$J2707) &gt; 0, VLOOKUP(Attendance!$G2707,FINALS_WEEK_FRIDAY_PERIOD_SCHEDULE[],2,TRUE),
       VLOOKUP(Attendance!$G2707,REGULAR_WEEK_SCHEDULE[[Friday]:[Period]],2,TRUE))))))))))</f>
        <v/>
      </c>
      <c r="J2707" s="41" t="str">
        <f t="shared" ca="1" si="131"/>
        <v/>
      </c>
      <c r="K2707" s="41" t="str">
        <f>IF($A2707 &lt;&gt; "",VLOOKUP($A2707,'Student reference sheet'!$A$2:$V$2329, 7,FALSE), "")</f>
        <v/>
      </c>
      <c r="L2707" s="30" t="str">
        <f>IF($A2707 ="", "", VLOOKUP($A2707, 'Student reference sheet'!$A$2:$Z$2603,23,FALSE))</f>
        <v/>
      </c>
      <c r="M2707" s="30" t="str">
        <f>IF($A2707 ="", "", VLOOKUP($A2707, 'Student reference sheet'!$A$2:$Z$2603,24,FALSE))</f>
        <v/>
      </c>
      <c r="N2707" s="30" t="str">
        <f>IF($A2707 ="", "", VLOOKUP($A2707, 'Student reference sheet'!$A$2:$Z$2603,26,FALSE))</f>
        <v/>
      </c>
      <c r="O2707" s="30" t="str">
        <f>IF($A2707 ="", "", VLOOKUP($A2707, 'Student reference sheet'!$A$2:$Z$2603,25,FALSE))</f>
        <v/>
      </c>
      <c r="P2707" s="39" t="str">
        <f>IF($A2707 = "", "", IF(OR(VLOOKUP($A2707,'Student reference sheet'!$A$2:$V$2400,8,FALSE) = "R",  VLOOKUP($A2707,'Student reference sheet'!$A$2:$V$2400,8,FALSE) = "L"), "X", ""))</f>
        <v/>
      </c>
      <c r="Q2707" s="39" t="str">
        <f>IF($A2707 ="", "", VLOOKUP($A2707, 'Student reference sheet'!$A$2:$V$2603,22,FALSE))</f>
        <v/>
      </c>
      <c r="R2707" s="39" t="str">
        <f>IF($A2707 &lt;&gt; "",VLOOKUP($A2707,'Student reference sheet'!$A$2:$V$2329, 5,FALSE), "")</f>
        <v/>
      </c>
      <c r="S2707" s="39" t="str">
        <f>IF($A2707 &lt;&gt; "",VLOOKUP($A2707,'Student reference sheet'!$A$2:$V$2329, 6,FALSE), "")</f>
        <v/>
      </c>
      <c r="T2707" s="30" t="str">
        <f>IF($A2707 = "","",
IF(VLOOKUP($A2707,'Student reference sheet'!$A$2:$V$2329, 10,FALSE) = "Y", "Hispanic",
IF(VLOOKUP($A2707,'Student reference sheet'!$A$2:$V$2329,11,FALSE) &lt;&gt; "",
IF(VLOOKUP($A2707,'Student reference sheet'!$A$2:$V$2329,11,FALSE) = "UNK", "Unknown", VLOOKUP(VALUE(VLOOKUP($A2707,'Student reference sheet'!$A$2:$V$2329,11,FALSE)),'Ethnicity Reference'!$A$2:$B$22,2,FALSE)),
IF(VLOOKUP($A2707,'Student reference sheet'!$A$2:$V$2329,9,FALSE) &lt;&gt; "", VLOOKUP(VALUE(VLOOKUP($A2707,'Student reference sheet'!$A$2:$V$2329,9,FALSE)),'Ethnicity Reference'!$A$2:$B$22,2,FALSE),"Unknown"))))</f>
        <v/>
      </c>
      <c r="U2707" s="35"/>
    </row>
    <row r="2708" spans="1:21" ht="15.75">
      <c r="A2708" s="47"/>
      <c r="B2708" s="33"/>
      <c r="C2708" s="39" t="str">
        <f>IF($A2708 &lt;&gt; "",VLOOKUP($A2708,'Student reference sheet'!$A$2:$V$2329, 3,FALSE), "")</f>
        <v/>
      </c>
      <c r="D2708" s="39" t="str">
        <f>IF($A2708 &lt;&gt; "",VLOOKUP($A2708,'Student reference sheet'!$A$2:$V$2329, 2,FALSE), "")</f>
        <v/>
      </c>
      <c r="E2708" s="35"/>
      <c r="F2708" s="34"/>
      <c r="G2708" s="40" t="str">
        <f t="shared" ca="1" si="129"/>
        <v/>
      </c>
      <c r="H2708" s="40" t="str">
        <f t="shared" ca="1" si="130"/>
        <v/>
      </c>
      <c r="I2708" s="36" t="str">
        <f>IF($A2708 = "", "",
IF(COUNTIF(MINIMUM_DAY_DATES[], Attendance!J2708) &gt; 0, VLOOKUP(Attendance!$G2708,MINIMUM_DAY_PERIOD_SCHEDULE[], 2,TRUE),
IF(COUNTIF(RALLY_DATES[], Attendance!J2708) &gt; 0, VLOOKUP(Attendance!$G2708,RALLY_PERIOD_SCHEDULE[], 2,TRUE),
IF(WEEKDAY(Attendance!$J2708) = 2,
       IF(COUNTIF(FINALS_WEEK_MONDAY_DATE[],Attendance!$J2708) &gt; 0, VLOOKUP(Attendance!$G2708,FINALS_WEEK_MONDAY_PERIOD_SCHEDULE[],2,TRUE),
       VLOOKUP(Attendance!$G2708,REGULAR_WEEK_SCHEDULE[],6,TRUE)),
IF(WEEKDAY($J2708) = 3,
       IF(COUNTIF(FINALS_WEEK_TUESDAY_DATE[],Attendance!$J2708) &gt; 0, VLOOKUP(Attendance!$G2708,FINALS_WEEK_TUESDAY_PERIOD_SCHEDULE[],2,TRUE),
       VLOOKUP(Attendance!$G2708,REGULAR_WEEK_SCHEDULE[[Tuesday]:[Period]],5,TRUE)),
IF(WEEKDAY(Attendance!$J2708) = 4,
        IF(COUNTIF(BLOCK_WEDNESDAY_DATES[],Attendance!$J2708) &gt; 0, VLOOKUP(Attendance!$G2708,BLOCK_WEDNESDAY_PERIOD_SCHEDULE[],2,TRUE),
        IF(COUNTIF(FINALS_WEEK_WEDNESDAY_DATE[],Attendance!$J2708) &gt; 0, VLOOKUP(Attendance!$G2708,FINALS_WEEK_WEDNESDAY_PERIOD_SCHEDULE[],2,TRUE),
       VLOOKUP(Attendance!$G2708,REGULAR_WEEK_SCHEDULE[[Wednesday]:[Period]],4,TRUE))),
IF(WEEKDAY($J2708) = 5,
       IF(COUNTIF(BLOCK_THURSDAY_DATES[],Attendance!$J2708) &gt; 0, VLOOKUP(Attendance!$G2708,BLOCK_THURSDAY_PERIOD_SCHEDULE[],2,TRUE),
       IF(COUNTIF(FINALS_WEEK_THURSDAY_DATE[],Attendance!$J2708) &gt; 0, VLOOKUP(Attendance!$G2708,FINALS_WEEK_THURSDAY_PERIOD_SCHEDULE[],2,TRUE),
       VLOOKUP(Attendance!$G2708,REGULAR_WEEK_SCHEDULE[[Thursday]:[Period]],3,TRUE))),
IF(WEEKDAY(Attendance!$J2708) = 6,
       IF(COUNTIF(FINALS_WEEK_FRIDAY_DATE[],Attendance!$J2708) &gt; 0, VLOOKUP(Attendance!$G2708,FINALS_WEEK_FRIDAY_PERIOD_SCHEDULE[],2,TRUE),
       VLOOKUP(Attendance!$G2708,REGULAR_WEEK_SCHEDULE[[Friday]:[Period]],2,TRUE))))))))))</f>
        <v/>
      </c>
      <c r="J2708" s="41" t="str">
        <f t="shared" ca="1" si="131"/>
        <v/>
      </c>
      <c r="K2708" s="41" t="str">
        <f>IF($A2708 &lt;&gt; "",VLOOKUP($A2708,'Student reference sheet'!$A$2:$V$2329, 7,FALSE), "")</f>
        <v/>
      </c>
      <c r="L2708" s="30" t="str">
        <f>IF($A2708 ="", "", VLOOKUP($A2708, 'Student reference sheet'!$A$2:$Z$2603,23,FALSE))</f>
        <v/>
      </c>
      <c r="M2708" s="30" t="str">
        <f>IF($A2708 ="", "", VLOOKUP($A2708, 'Student reference sheet'!$A$2:$Z$2603,24,FALSE))</f>
        <v/>
      </c>
      <c r="N2708" s="30" t="str">
        <f>IF($A2708 ="", "", VLOOKUP($A2708, 'Student reference sheet'!$A$2:$Z$2603,26,FALSE))</f>
        <v/>
      </c>
      <c r="O2708" s="30" t="str">
        <f>IF($A2708 ="", "", VLOOKUP($A2708, 'Student reference sheet'!$A$2:$Z$2603,25,FALSE))</f>
        <v/>
      </c>
      <c r="P2708" s="39" t="str">
        <f>IF($A2708 = "", "", IF(OR(VLOOKUP($A2708,'Student reference sheet'!$A$2:$V$2400,8,FALSE) = "R",  VLOOKUP($A2708,'Student reference sheet'!$A$2:$V$2400,8,FALSE) = "L"), "X", ""))</f>
        <v/>
      </c>
      <c r="Q2708" s="39" t="str">
        <f>IF($A2708 ="", "", VLOOKUP($A2708, 'Student reference sheet'!$A$2:$V$2603,22,FALSE))</f>
        <v/>
      </c>
      <c r="R2708" s="39" t="str">
        <f>IF($A2708 &lt;&gt; "",VLOOKUP($A2708,'Student reference sheet'!$A$2:$V$2329, 5,FALSE), "")</f>
        <v/>
      </c>
      <c r="S2708" s="39" t="str">
        <f>IF($A2708 &lt;&gt; "",VLOOKUP($A2708,'Student reference sheet'!$A$2:$V$2329, 6,FALSE), "")</f>
        <v/>
      </c>
      <c r="T2708" s="30" t="str">
        <f>IF($A2708 = "","",
IF(VLOOKUP($A2708,'Student reference sheet'!$A$2:$V$2329, 10,FALSE) = "Y", "Hispanic",
IF(VLOOKUP($A2708,'Student reference sheet'!$A$2:$V$2329,11,FALSE) &lt;&gt; "",
IF(VLOOKUP($A2708,'Student reference sheet'!$A$2:$V$2329,11,FALSE) = "UNK", "Unknown", VLOOKUP(VALUE(VLOOKUP($A2708,'Student reference sheet'!$A$2:$V$2329,11,FALSE)),'Ethnicity Reference'!$A$2:$B$22,2,FALSE)),
IF(VLOOKUP($A2708,'Student reference sheet'!$A$2:$V$2329,9,FALSE) &lt;&gt; "", VLOOKUP(VALUE(VLOOKUP($A2708,'Student reference sheet'!$A$2:$V$2329,9,FALSE)),'Ethnicity Reference'!$A$2:$B$22,2,FALSE),"Unknown"))))</f>
        <v/>
      </c>
      <c r="U2708" s="35"/>
    </row>
    <row r="2709" spans="1:21" ht="15.75">
      <c r="A2709" s="47"/>
      <c r="B2709" s="33"/>
      <c r="C2709" s="39" t="str">
        <f>IF($A2709 &lt;&gt; "",VLOOKUP($A2709,'Student reference sheet'!$A$2:$V$2329, 3,FALSE), "")</f>
        <v/>
      </c>
      <c r="D2709" s="39" t="str">
        <f>IF($A2709 &lt;&gt; "",VLOOKUP($A2709,'Student reference sheet'!$A$2:$V$2329, 2,FALSE), "")</f>
        <v/>
      </c>
      <c r="E2709" s="35"/>
      <c r="F2709" s="34"/>
      <c r="G2709" s="40" t="str">
        <f t="shared" ca="1" si="129"/>
        <v/>
      </c>
      <c r="H2709" s="40" t="str">
        <f t="shared" ca="1" si="130"/>
        <v/>
      </c>
      <c r="I2709" s="36" t="str">
        <f>IF($A2709 = "", "",
IF(COUNTIF(MINIMUM_DAY_DATES[], Attendance!J2709) &gt; 0, VLOOKUP(Attendance!$G2709,MINIMUM_DAY_PERIOD_SCHEDULE[], 2,TRUE),
IF(COUNTIF(RALLY_DATES[], Attendance!J2709) &gt; 0, VLOOKUP(Attendance!$G2709,RALLY_PERIOD_SCHEDULE[], 2,TRUE),
IF(WEEKDAY(Attendance!$J2709) = 2,
       IF(COUNTIF(FINALS_WEEK_MONDAY_DATE[],Attendance!$J2709) &gt; 0, VLOOKUP(Attendance!$G2709,FINALS_WEEK_MONDAY_PERIOD_SCHEDULE[],2,TRUE),
       VLOOKUP(Attendance!$G2709,REGULAR_WEEK_SCHEDULE[],6,TRUE)),
IF(WEEKDAY($J2709) = 3,
       IF(COUNTIF(FINALS_WEEK_TUESDAY_DATE[],Attendance!$J2709) &gt; 0, VLOOKUP(Attendance!$G2709,FINALS_WEEK_TUESDAY_PERIOD_SCHEDULE[],2,TRUE),
       VLOOKUP(Attendance!$G2709,REGULAR_WEEK_SCHEDULE[[Tuesday]:[Period]],5,TRUE)),
IF(WEEKDAY(Attendance!$J2709) = 4,
        IF(COUNTIF(BLOCK_WEDNESDAY_DATES[],Attendance!$J2709) &gt; 0, VLOOKUP(Attendance!$G2709,BLOCK_WEDNESDAY_PERIOD_SCHEDULE[],2,TRUE),
        IF(COUNTIF(FINALS_WEEK_WEDNESDAY_DATE[],Attendance!$J2709) &gt; 0, VLOOKUP(Attendance!$G2709,FINALS_WEEK_WEDNESDAY_PERIOD_SCHEDULE[],2,TRUE),
       VLOOKUP(Attendance!$G2709,REGULAR_WEEK_SCHEDULE[[Wednesday]:[Period]],4,TRUE))),
IF(WEEKDAY($J2709) = 5,
       IF(COUNTIF(BLOCK_THURSDAY_DATES[],Attendance!$J2709) &gt; 0, VLOOKUP(Attendance!$G2709,BLOCK_THURSDAY_PERIOD_SCHEDULE[],2,TRUE),
       IF(COUNTIF(FINALS_WEEK_THURSDAY_DATE[],Attendance!$J2709) &gt; 0, VLOOKUP(Attendance!$G2709,FINALS_WEEK_THURSDAY_PERIOD_SCHEDULE[],2,TRUE),
       VLOOKUP(Attendance!$G2709,REGULAR_WEEK_SCHEDULE[[Thursday]:[Period]],3,TRUE))),
IF(WEEKDAY(Attendance!$J2709) = 6,
       IF(COUNTIF(FINALS_WEEK_FRIDAY_DATE[],Attendance!$J2709) &gt; 0, VLOOKUP(Attendance!$G2709,FINALS_WEEK_FRIDAY_PERIOD_SCHEDULE[],2,TRUE),
       VLOOKUP(Attendance!$G2709,REGULAR_WEEK_SCHEDULE[[Friday]:[Period]],2,TRUE))))))))))</f>
        <v/>
      </c>
      <c r="J2709" s="41" t="str">
        <f t="shared" ca="1" si="131"/>
        <v/>
      </c>
      <c r="K2709" s="41" t="str">
        <f>IF($A2709 &lt;&gt; "",VLOOKUP($A2709,'Student reference sheet'!$A$2:$V$2329, 7,FALSE), "")</f>
        <v/>
      </c>
      <c r="L2709" s="30" t="str">
        <f>IF($A2709 ="", "", VLOOKUP($A2709, 'Student reference sheet'!$A$2:$Z$2603,23,FALSE))</f>
        <v/>
      </c>
      <c r="M2709" s="30" t="str">
        <f>IF($A2709 ="", "", VLOOKUP($A2709, 'Student reference sheet'!$A$2:$Z$2603,24,FALSE))</f>
        <v/>
      </c>
      <c r="N2709" s="30" t="str">
        <f>IF($A2709 ="", "", VLOOKUP($A2709, 'Student reference sheet'!$A$2:$Z$2603,26,FALSE))</f>
        <v/>
      </c>
      <c r="O2709" s="30" t="str">
        <f>IF($A2709 ="", "", VLOOKUP($A2709, 'Student reference sheet'!$A$2:$Z$2603,25,FALSE))</f>
        <v/>
      </c>
      <c r="P2709" s="39" t="str">
        <f>IF($A2709 = "", "", IF(OR(VLOOKUP($A2709,'Student reference sheet'!$A$2:$V$2400,8,FALSE) = "R",  VLOOKUP($A2709,'Student reference sheet'!$A$2:$V$2400,8,FALSE) = "L"), "X", ""))</f>
        <v/>
      </c>
      <c r="Q2709" s="39" t="str">
        <f>IF($A2709 ="", "", VLOOKUP($A2709, 'Student reference sheet'!$A$2:$V$2603,22,FALSE))</f>
        <v/>
      </c>
      <c r="R2709" s="39" t="str">
        <f>IF($A2709 &lt;&gt; "",VLOOKUP($A2709,'Student reference sheet'!$A$2:$V$2329, 5,FALSE), "")</f>
        <v/>
      </c>
      <c r="S2709" s="39" t="str">
        <f>IF($A2709 &lt;&gt; "",VLOOKUP($A2709,'Student reference sheet'!$A$2:$V$2329, 6,FALSE), "")</f>
        <v/>
      </c>
      <c r="T2709" s="30" t="str">
        <f>IF($A2709 = "","",
IF(VLOOKUP($A2709,'Student reference sheet'!$A$2:$V$2329, 10,FALSE) = "Y", "Hispanic",
IF(VLOOKUP($A2709,'Student reference sheet'!$A$2:$V$2329,11,FALSE) &lt;&gt; "",
IF(VLOOKUP($A2709,'Student reference sheet'!$A$2:$V$2329,11,FALSE) = "UNK", "Unknown", VLOOKUP(VALUE(VLOOKUP($A2709,'Student reference sheet'!$A$2:$V$2329,11,FALSE)),'Ethnicity Reference'!$A$2:$B$22,2,FALSE)),
IF(VLOOKUP($A2709,'Student reference sheet'!$A$2:$V$2329,9,FALSE) &lt;&gt; "", VLOOKUP(VALUE(VLOOKUP($A2709,'Student reference sheet'!$A$2:$V$2329,9,FALSE)),'Ethnicity Reference'!$A$2:$B$22,2,FALSE),"Unknown"))))</f>
        <v/>
      </c>
      <c r="U2709" s="35"/>
    </row>
    <row r="2710" spans="1:21" ht="15.75">
      <c r="A2710" s="47"/>
      <c r="B2710" s="33"/>
      <c r="C2710" s="39" t="str">
        <f>IF($A2710 &lt;&gt; "",VLOOKUP($A2710,'Student reference sheet'!$A$2:$V$2329, 3,FALSE), "")</f>
        <v/>
      </c>
      <c r="D2710" s="39" t="str">
        <f>IF($A2710 &lt;&gt; "",VLOOKUP($A2710,'Student reference sheet'!$A$2:$V$2329, 2,FALSE), "")</f>
        <v/>
      </c>
      <c r="E2710" s="35"/>
      <c r="F2710" s="34"/>
      <c r="G2710" s="40" t="str">
        <f t="shared" ca="1" si="129"/>
        <v/>
      </c>
      <c r="H2710" s="40" t="str">
        <f t="shared" ca="1" si="130"/>
        <v/>
      </c>
      <c r="I2710" s="36" t="str">
        <f>IF($A2710 = "", "",
IF(COUNTIF(MINIMUM_DAY_DATES[], Attendance!J2710) &gt; 0, VLOOKUP(Attendance!$G2710,MINIMUM_DAY_PERIOD_SCHEDULE[], 2,TRUE),
IF(COUNTIF(RALLY_DATES[], Attendance!J2710) &gt; 0, VLOOKUP(Attendance!$G2710,RALLY_PERIOD_SCHEDULE[], 2,TRUE),
IF(WEEKDAY(Attendance!$J2710) = 2,
       IF(COUNTIF(FINALS_WEEK_MONDAY_DATE[],Attendance!$J2710) &gt; 0, VLOOKUP(Attendance!$G2710,FINALS_WEEK_MONDAY_PERIOD_SCHEDULE[],2,TRUE),
       VLOOKUP(Attendance!$G2710,REGULAR_WEEK_SCHEDULE[],6,TRUE)),
IF(WEEKDAY($J2710) = 3,
       IF(COUNTIF(FINALS_WEEK_TUESDAY_DATE[],Attendance!$J2710) &gt; 0, VLOOKUP(Attendance!$G2710,FINALS_WEEK_TUESDAY_PERIOD_SCHEDULE[],2,TRUE),
       VLOOKUP(Attendance!$G2710,REGULAR_WEEK_SCHEDULE[[Tuesday]:[Period]],5,TRUE)),
IF(WEEKDAY(Attendance!$J2710) = 4,
        IF(COUNTIF(BLOCK_WEDNESDAY_DATES[],Attendance!$J2710) &gt; 0, VLOOKUP(Attendance!$G2710,BLOCK_WEDNESDAY_PERIOD_SCHEDULE[],2,TRUE),
        IF(COUNTIF(FINALS_WEEK_WEDNESDAY_DATE[],Attendance!$J2710) &gt; 0, VLOOKUP(Attendance!$G2710,FINALS_WEEK_WEDNESDAY_PERIOD_SCHEDULE[],2,TRUE),
       VLOOKUP(Attendance!$G2710,REGULAR_WEEK_SCHEDULE[[Wednesday]:[Period]],4,TRUE))),
IF(WEEKDAY($J2710) = 5,
       IF(COUNTIF(BLOCK_THURSDAY_DATES[],Attendance!$J2710) &gt; 0, VLOOKUP(Attendance!$G2710,BLOCK_THURSDAY_PERIOD_SCHEDULE[],2,TRUE),
       IF(COUNTIF(FINALS_WEEK_THURSDAY_DATE[],Attendance!$J2710) &gt; 0, VLOOKUP(Attendance!$G2710,FINALS_WEEK_THURSDAY_PERIOD_SCHEDULE[],2,TRUE),
       VLOOKUP(Attendance!$G2710,REGULAR_WEEK_SCHEDULE[[Thursday]:[Period]],3,TRUE))),
IF(WEEKDAY(Attendance!$J2710) = 6,
       IF(COUNTIF(FINALS_WEEK_FRIDAY_DATE[],Attendance!$J2710) &gt; 0, VLOOKUP(Attendance!$G2710,FINALS_WEEK_FRIDAY_PERIOD_SCHEDULE[],2,TRUE),
       VLOOKUP(Attendance!$G2710,REGULAR_WEEK_SCHEDULE[[Friday]:[Period]],2,TRUE))))))))))</f>
        <v/>
      </c>
      <c r="J2710" s="41" t="str">
        <f t="shared" ca="1" si="131"/>
        <v/>
      </c>
      <c r="K2710" s="41" t="str">
        <f>IF($A2710 &lt;&gt; "",VLOOKUP($A2710,'Student reference sheet'!$A$2:$V$2329, 7,FALSE), "")</f>
        <v/>
      </c>
      <c r="L2710" s="30" t="str">
        <f>IF($A2710 ="", "", VLOOKUP($A2710, 'Student reference sheet'!$A$2:$Z$2603,23,FALSE))</f>
        <v/>
      </c>
      <c r="M2710" s="30" t="str">
        <f>IF($A2710 ="", "", VLOOKUP($A2710, 'Student reference sheet'!$A$2:$Z$2603,24,FALSE))</f>
        <v/>
      </c>
      <c r="N2710" s="30" t="str">
        <f>IF($A2710 ="", "", VLOOKUP($A2710, 'Student reference sheet'!$A$2:$Z$2603,26,FALSE))</f>
        <v/>
      </c>
      <c r="O2710" s="30" t="str">
        <f>IF($A2710 ="", "", VLOOKUP($A2710, 'Student reference sheet'!$A$2:$Z$2603,25,FALSE))</f>
        <v/>
      </c>
      <c r="P2710" s="39" t="str">
        <f>IF($A2710 = "", "", IF(OR(VLOOKUP($A2710,'Student reference sheet'!$A$2:$V$2400,8,FALSE) = "R",  VLOOKUP($A2710,'Student reference sheet'!$A$2:$V$2400,8,FALSE) = "L"), "X", ""))</f>
        <v/>
      </c>
      <c r="Q2710" s="39" t="str">
        <f>IF($A2710 ="", "", VLOOKUP($A2710, 'Student reference sheet'!$A$2:$V$2603,22,FALSE))</f>
        <v/>
      </c>
      <c r="R2710" s="39" t="str">
        <f>IF($A2710 &lt;&gt; "",VLOOKUP($A2710,'Student reference sheet'!$A$2:$V$2329, 5,FALSE), "")</f>
        <v/>
      </c>
      <c r="S2710" s="39" t="str">
        <f>IF($A2710 &lt;&gt; "",VLOOKUP($A2710,'Student reference sheet'!$A$2:$V$2329, 6,FALSE), "")</f>
        <v/>
      </c>
      <c r="T2710" s="30" t="str">
        <f>IF($A2710 = "","",
IF(VLOOKUP($A2710,'Student reference sheet'!$A$2:$V$2329, 10,FALSE) = "Y", "Hispanic",
IF(VLOOKUP($A2710,'Student reference sheet'!$A$2:$V$2329,11,FALSE) &lt;&gt; "",
IF(VLOOKUP($A2710,'Student reference sheet'!$A$2:$V$2329,11,FALSE) = "UNK", "Unknown", VLOOKUP(VALUE(VLOOKUP($A2710,'Student reference sheet'!$A$2:$V$2329,11,FALSE)),'Ethnicity Reference'!$A$2:$B$22,2,FALSE)),
IF(VLOOKUP($A2710,'Student reference sheet'!$A$2:$V$2329,9,FALSE) &lt;&gt; "", VLOOKUP(VALUE(VLOOKUP($A2710,'Student reference sheet'!$A$2:$V$2329,9,FALSE)),'Ethnicity Reference'!$A$2:$B$22,2,FALSE),"Unknown"))))</f>
        <v/>
      </c>
      <c r="U2710" s="35"/>
    </row>
    <row r="2711" spans="1:21" ht="15.75">
      <c r="A2711" s="47"/>
      <c r="B2711" s="33"/>
      <c r="C2711" s="39" t="str">
        <f>IF($A2711 &lt;&gt; "",VLOOKUP($A2711,'Student reference sheet'!$A$2:$V$2329, 3,FALSE), "")</f>
        <v/>
      </c>
      <c r="D2711" s="39" t="str">
        <f>IF($A2711 &lt;&gt; "",VLOOKUP($A2711,'Student reference sheet'!$A$2:$V$2329, 2,FALSE), "")</f>
        <v/>
      </c>
      <c r="E2711" s="35"/>
      <c r="F2711" s="34"/>
      <c r="G2711" s="40" t="str">
        <f t="shared" ca="1" si="129"/>
        <v/>
      </c>
      <c r="H2711" s="40" t="str">
        <f t="shared" ca="1" si="130"/>
        <v/>
      </c>
      <c r="I2711" s="36" t="str">
        <f>IF($A2711 = "", "",
IF(COUNTIF(MINIMUM_DAY_DATES[], Attendance!J2711) &gt; 0, VLOOKUP(Attendance!$G2711,MINIMUM_DAY_PERIOD_SCHEDULE[], 2,TRUE),
IF(COUNTIF(RALLY_DATES[], Attendance!J2711) &gt; 0, VLOOKUP(Attendance!$G2711,RALLY_PERIOD_SCHEDULE[], 2,TRUE),
IF(WEEKDAY(Attendance!$J2711) = 2,
       IF(COUNTIF(FINALS_WEEK_MONDAY_DATE[],Attendance!$J2711) &gt; 0, VLOOKUP(Attendance!$G2711,FINALS_WEEK_MONDAY_PERIOD_SCHEDULE[],2,TRUE),
       VLOOKUP(Attendance!$G2711,REGULAR_WEEK_SCHEDULE[],6,TRUE)),
IF(WEEKDAY($J2711) = 3,
       IF(COUNTIF(FINALS_WEEK_TUESDAY_DATE[],Attendance!$J2711) &gt; 0, VLOOKUP(Attendance!$G2711,FINALS_WEEK_TUESDAY_PERIOD_SCHEDULE[],2,TRUE),
       VLOOKUP(Attendance!$G2711,REGULAR_WEEK_SCHEDULE[[Tuesday]:[Period]],5,TRUE)),
IF(WEEKDAY(Attendance!$J2711) = 4,
        IF(COUNTIF(BLOCK_WEDNESDAY_DATES[],Attendance!$J2711) &gt; 0, VLOOKUP(Attendance!$G2711,BLOCK_WEDNESDAY_PERIOD_SCHEDULE[],2,TRUE),
        IF(COUNTIF(FINALS_WEEK_WEDNESDAY_DATE[],Attendance!$J2711) &gt; 0, VLOOKUP(Attendance!$G2711,FINALS_WEEK_WEDNESDAY_PERIOD_SCHEDULE[],2,TRUE),
       VLOOKUP(Attendance!$G2711,REGULAR_WEEK_SCHEDULE[[Wednesday]:[Period]],4,TRUE))),
IF(WEEKDAY($J2711) = 5,
       IF(COUNTIF(BLOCK_THURSDAY_DATES[],Attendance!$J2711) &gt; 0, VLOOKUP(Attendance!$G2711,BLOCK_THURSDAY_PERIOD_SCHEDULE[],2,TRUE),
       IF(COUNTIF(FINALS_WEEK_THURSDAY_DATE[],Attendance!$J2711) &gt; 0, VLOOKUP(Attendance!$G2711,FINALS_WEEK_THURSDAY_PERIOD_SCHEDULE[],2,TRUE),
       VLOOKUP(Attendance!$G2711,REGULAR_WEEK_SCHEDULE[[Thursday]:[Period]],3,TRUE))),
IF(WEEKDAY(Attendance!$J2711) = 6,
       IF(COUNTIF(FINALS_WEEK_FRIDAY_DATE[],Attendance!$J2711) &gt; 0, VLOOKUP(Attendance!$G2711,FINALS_WEEK_FRIDAY_PERIOD_SCHEDULE[],2,TRUE),
       VLOOKUP(Attendance!$G2711,REGULAR_WEEK_SCHEDULE[[Friday]:[Period]],2,TRUE))))))))))</f>
        <v/>
      </c>
      <c r="J2711" s="41" t="str">
        <f t="shared" ca="1" si="131"/>
        <v/>
      </c>
      <c r="K2711" s="41" t="str">
        <f>IF($A2711 &lt;&gt; "",VLOOKUP($A2711,'Student reference sheet'!$A$2:$V$2329, 7,FALSE), "")</f>
        <v/>
      </c>
      <c r="L2711" s="30" t="str">
        <f>IF($A2711 ="", "", VLOOKUP($A2711, 'Student reference sheet'!$A$2:$Z$2603,23,FALSE))</f>
        <v/>
      </c>
      <c r="M2711" s="30" t="str">
        <f>IF($A2711 ="", "", VLOOKUP($A2711, 'Student reference sheet'!$A$2:$Z$2603,24,FALSE))</f>
        <v/>
      </c>
      <c r="N2711" s="30" t="str">
        <f>IF($A2711 ="", "", VLOOKUP($A2711, 'Student reference sheet'!$A$2:$Z$2603,26,FALSE))</f>
        <v/>
      </c>
      <c r="O2711" s="30" t="str">
        <f>IF($A2711 ="", "", VLOOKUP($A2711, 'Student reference sheet'!$A$2:$Z$2603,25,FALSE))</f>
        <v/>
      </c>
      <c r="P2711" s="39" t="str">
        <f>IF($A2711 = "", "", IF(OR(VLOOKUP($A2711,'Student reference sheet'!$A$2:$V$2400,8,FALSE) = "R",  VLOOKUP($A2711,'Student reference sheet'!$A$2:$V$2400,8,FALSE) = "L"), "X", ""))</f>
        <v/>
      </c>
      <c r="Q2711" s="39" t="str">
        <f>IF($A2711 ="", "", VLOOKUP($A2711, 'Student reference sheet'!$A$2:$V$2603,22,FALSE))</f>
        <v/>
      </c>
      <c r="R2711" s="39" t="str">
        <f>IF($A2711 &lt;&gt; "",VLOOKUP($A2711,'Student reference sheet'!$A$2:$V$2329, 5,FALSE), "")</f>
        <v/>
      </c>
      <c r="S2711" s="39" t="str">
        <f>IF($A2711 &lt;&gt; "",VLOOKUP($A2711,'Student reference sheet'!$A$2:$V$2329, 6,FALSE), "")</f>
        <v/>
      </c>
      <c r="T2711" s="30" t="str">
        <f>IF($A2711 = "","",
IF(VLOOKUP($A2711,'Student reference sheet'!$A$2:$V$2329, 10,FALSE) = "Y", "Hispanic",
IF(VLOOKUP($A2711,'Student reference sheet'!$A$2:$V$2329,11,FALSE) &lt;&gt; "",
IF(VLOOKUP($A2711,'Student reference sheet'!$A$2:$V$2329,11,FALSE) = "UNK", "Unknown", VLOOKUP(VALUE(VLOOKUP($A2711,'Student reference sheet'!$A$2:$V$2329,11,FALSE)),'Ethnicity Reference'!$A$2:$B$22,2,FALSE)),
IF(VLOOKUP($A2711,'Student reference sheet'!$A$2:$V$2329,9,FALSE) &lt;&gt; "", VLOOKUP(VALUE(VLOOKUP($A2711,'Student reference sheet'!$A$2:$V$2329,9,FALSE)),'Ethnicity Reference'!$A$2:$B$22,2,FALSE),"Unknown"))))</f>
        <v/>
      </c>
      <c r="U2711" s="35"/>
    </row>
    <row r="2712" spans="1:21" ht="15.75">
      <c r="A2712" s="47"/>
      <c r="B2712" s="33"/>
      <c r="C2712" s="39" t="str">
        <f>IF($A2712 &lt;&gt; "",VLOOKUP($A2712,'Student reference sheet'!$A$2:$V$2329, 3,FALSE), "")</f>
        <v/>
      </c>
      <c r="D2712" s="39" t="str">
        <f>IF($A2712 &lt;&gt; "",VLOOKUP($A2712,'Student reference sheet'!$A$2:$V$2329, 2,FALSE), "")</f>
        <v/>
      </c>
      <c r="E2712" s="35"/>
      <c r="F2712" s="34"/>
      <c r="G2712" s="40" t="str">
        <f t="shared" ca="1" si="129"/>
        <v/>
      </c>
      <c r="H2712" s="40" t="str">
        <f t="shared" ca="1" si="130"/>
        <v/>
      </c>
      <c r="I2712" s="36" t="str">
        <f>IF($A2712 = "", "",
IF(COUNTIF(MINIMUM_DAY_DATES[], Attendance!J2712) &gt; 0, VLOOKUP(Attendance!$G2712,MINIMUM_DAY_PERIOD_SCHEDULE[], 2,TRUE),
IF(COUNTIF(RALLY_DATES[], Attendance!J2712) &gt; 0, VLOOKUP(Attendance!$G2712,RALLY_PERIOD_SCHEDULE[], 2,TRUE),
IF(WEEKDAY(Attendance!$J2712) = 2,
       IF(COUNTIF(FINALS_WEEK_MONDAY_DATE[],Attendance!$J2712) &gt; 0, VLOOKUP(Attendance!$G2712,FINALS_WEEK_MONDAY_PERIOD_SCHEDULE[],2,TRUE),
       VLOOKUP(Attendance!$G2712,REGULAR_WEEK_SCHEDULE[],6,TRUE)),
IF(WEEKDAY($J2712) = 3,
       IF(COUNTIF(FINALS_WEEK_TUESDAY_DATE[],Attendance!$J2712) &gt; 0, VLOOKUP(Attendance!$G2712,FINALS_WEEK_TUESDAY_PERIOD_SCHEDULE[],2,TRUE),
       VLOOKUP(Attendance!$G2712,REGULAR_WEEK_SCHEDULE[[Tuesday]:[Period]],5,TRUE)),
IF(WEEKDAY(Attendance!$J2712) = 4,
        IF(COUNTIF(BLOCK_WEDNESDAY_DATES[],Attendance!$J2712) &gt; 0, VLOOKUP(Attendance!$G2712,BLOCK_WEDNESDAY_PERIOD_SCHEDULE[],2,TRUE),
        IF(COUNTIF(FINALS_WEEK_WEDNESDAY_DATE[],Attendance!$J2712) &gt; 0, VLOOKUP(Attendance!$G2712,FINALS_WEEK_WEDNESDAY_PERIOD_SCHEDULE[],2,TRUE),
       VLOOKUP(Attendance!$G2712,REGULAR_WEEK_SCHEDULE[[Wednesday]:[Period]],4,TRUE))),
IF(WEEKDAY($J2712) = 5,
       IF(COUNTIF(BLOCK_THURSDAY_DATES[],Attendance!$J2712) &gt; 0, VLOOKUP(Attendance!$G2712,BLOCK_THURSDAY_PERIOD_SCHEDULE[],2,TRUE),
       IF(COUNTIF(FINALS_WEEK_THURSDAY_DATE[],Attendance!$J2712) &gt; 0, VLOOKUP(Attendance!$G2712,FINALS_WEEK_THURSDAY_PERIOD_SCHEDULE[],2,TRUE),
       VLOOKUP(Attendance!$G2712,REGULAR_WEEK_SCHEDULE[[Thursday]:[Period]],3,TRUE))),
IF(WEEKDAY(Attendance!$J2712) = 6,
       IF(COUNTIF(FINALS_WEEK_FRIDAY_DATE[],Attendance!$J2712) &gt; 0, VLOOKUP(Attendance!$G2712,FINALS_WEEK_FRIDAY_PERIOD_SCHEDULE[],2,TRUE),
       VLOOKUP(Attendance!$G2712,REGULAR_WEEK_SCHEDULE[[Friday]:[Period]],2,TRUE))))))))))</f>
        <v/>
      </c>
      <c r="J2712" s="41" t="str">
        <f t="shared" ca="1" si="131"/>
        <v/>
      </c>
      <c r="K2712" s="41" t="str">
        <f>IF($A2712 &lt;&gt; "",VLOOKUP($A2712,'Student reference sheet'!$A$2:$V$2329, 7,FALSE), "")</f>
        <v/>
      </c>
      <c r="L2712" s="30" t="str">
        <f>IF($A2712 ="", "", VLOOKUP($A2712, 'Student reference sheet'!$A$2:$Z$2603,23,FALSE))</f>
        <v/>
      </c>
      <c r="M2712" s="30" t="str">
        <f>IF($A2712 ="", "", VLOOKUP($A2712, 'Student reference sheet'!$A$2:$Z$2603,24,FALSE))</f>
        <v/>
      </c>
      <c r="N2712" s="30" t="str">
        <f>IF($A2712 ="", "", VLOOKUP($A2712, 'Student reference sheet'!$A$2:$Z$2603,26,FALSE))</f>
        <v/>
      </c>
      <c r="O2712" s="30" t="str">
        <f>IF($A2712 ="", "", VLOOKUP($A2712, 'Student reference sheet'!$A$2:$Z$2603,25,FALSE))</f>
        <v/>
      </c>
      <c r="P2712" s="39" t="str">
        <f>IF($A2712 = "", "", IF(OR(VLOOKUP($A2712,'Student reference sheet'!$A$2:$V$2400,8,FALSE) = "R",  VLOOKUP($A2712,'Student reference sheet'!$A$2:$V$2400,8,FALSE) = "L"), "X", ""))</f>
        <v/>
      </c>
      <c r="Q2712" s="39" t="str">
        <f>IF($A2712 ="", "", VLOOKUP($A2712, 'Student reference sheet'!$A$2:$V$2603,22,FALSE))</f>
        <v/>
      </c>
      <c r="R2712" s="39" t="str">
        <f>IF($A2712 &lt;&gt; "",VLOOKUP($A2712,'Student reference sheet'!$A$2:$V$2329, 5,FALSE), "")</f>
        <v/>
      </c>
      <c r="S2712" s="39" t="str">
        <f>IF($A2712 &lt;&gt; "",VLOOKUP($A2712,'Student reference sheet'!$A$2:$V$2329, 6,FALSE), "")</f>
        <v/>
      </c>
      <c r="T2712" s="30" t="str">
        <f>IF($A2712 = "","",
IF(VLOOKUP($A2712,'Student reference sheet'!$A$2:$V$2329, 10,FALSE) = "Y", "Hispanic",
IF(VLOOKUP($A2712,'Student reference sheet'!$A$2:$V$2329,11,FALSE) &lt;&gt; "",
IF(VLOOKUP($A2712,'Student reference sheet'!$A$2:$V$2329,11,FALSE) = "UNK", "Unknown", VLOOKUP(VALUE(VLOOKUP($A2712,'Student reference sheet'!$A$2:$V$2329,11,FALSE)),'Ethnicity Reference'!$A$2:$B$22,2,FALSE)),
IF(VLOOKUP($A2712,'Student reference sheet'!$A$2:$V$2329,9,FALSE) &lt;&gt; "", VLOOKUP(VALUE(VLOOKUP($A2712,'Student reference sheet'!$A$2:$V$2329,9,FALSE)),'Ethnicity Reference'!$A$2:$B$22,2,FALSE),"Unknown"))))</f>
        <v/>
      </c>
      <c r="U2712" s="35"/>
    </row>
    <row r="2713" spans="1:21" ht="15.75">
      <c r="A2713" s="47"/>
      <c r="B2713" s="33"/>
      <c r="C2713" s="39" t="str">
        <f>IF($A2713 &lt;&gt; "",VLOOKUP($A2713,'Student reference sheet'!$A$2:$V$2329, 3,FALSE), "")</f>
        <v/>
      </c>
      <c r="D2713" s="39" t="str">
        <f>IF($A2713 &lt;&gt; "",VLOOKUP($A2713,'Student reference sheet'!$A$2:$V$2329, 2,FALSE), "")</f>
        <v/>
      </c>
      <c r="E2713" s="35"/>
      <c r="F2713" s="34"/>
      <c r="G2713" s="40" t="str">
        <f t="shared" ca="1" si="129"/>
        <v/>
      </c>
      <c r="H2713" s="40" t="str">
        <f t="shared" ca="1" si="130"/>
        <v/>
      </c>
      <c r="I2713" s="36" t="str">
        <f>IF($A2713 = "", "",
IF(COUNTIF(MINIMUM_DAY_DATES[], Attendance!J2713) &gt; 0, VLOOKUP(Attendance!$G2713,MINIMUM_DAY_PERIOD_SCHEDULE[], 2,TRUE),
IF(COUNTIF(RALLY_DATES[], Attendance!J2713) &gt; 0, VLOOKUP(Attendance!$G2713,RALLY_PERIOD_SCHEDULE[], 2,TRUE),
IF(WEEKDAY(Attendance!$J2713) = 2,
       IF(COUNTIF(FINALS_WEEK_MONDAY_DATE[],Attendance!$J2713) &gt; 0, VLOOKUP(Attendance!$G2713,FINALS_WEEK_MONDAY_PERIOD_SCHEDULE[],2,TRUE),
       VLOOKUP(Attendance!$G2713,REGULAR_WEEK_SCHEDULE[],6,TRUE)),
IF(WEEKDAY($J2713) = 3,
       IF(COUNTIF(FINALS_WEEK_TUESDAY_DATE[],Attendance!$J2713) &gt; 0, VLOOKUP(Attendance!$G2713,FINALS_WEEK_TUESDAY_PERIOD_SCHEDULE[],2,TRUE),
       VLOOKUP(Attendance!$G2713,REGULAR_WEEK_SCHEDULE[[Tuesday]:[Period]],5,TRUE)),
IF(WEEKDAY(Attendance!$J2713) = 4,
        IF(COUNTIF(BLOCK_WEDNESDAY_DATES[],Attendance!$J2713) &gt; 0, VLOOKUP(Attendance!$G2713,BLOCK_WEDNESDAY_PERIOD_SCHEDULE[],2,TRUE),
        IF(COUNTIF(FINALS_WEEK_WEDNESDAY_DATE[],Attendance!$J2713) &gt; 0, VLOOKUP(Attendance!$G2713,FINALS_WEEK_WEDNESDAY_PERIOD_SCHEDULE[],2,TRUE),
       VLOOKUP(Attendance!$G2713,REGULAR_WEEK_SCHEDULE[[Wednesday]:[Period]],4,TRUE))),
IF(WEEKDAY($J2713) = 5,
       IF(COUNTIF(BLOCK_THURSDAY_DATES[],Attendance!$J2713) &gt; 0, VLOOKUP(Attendance!$G2713,BLOCK_THURSDAY_PERIOD_SCHEDULE[],2,TRUE),
       IF(COUNTIF(FINALS_WEEK_THURSDAY_DATE[],Attendance!$J2713) &gt; 0, VLOOKUP(Attendance!$G2713,FINALS_WEEK_THURSDAY_PERIOD_SCHEDULE[],2,TRUE),
       VLOOKUP(Attendance!$G2713,REGULAR_WEEK_SCHEDULE[[Thursday]:[Period]],3,TRUE))),
IF(WEEKDAY(Attendance!$J2713) = 6,
       IF(COUNTIF(FINALS_WEEK_FRIDAY_DATE[],Attendance!$J2713) &gt; 0, VLOOKUP(Attendance!$G2713,FINALS_WEEK_FRIDAY_PERIOD_SCHEDULE[],2,TRUE),
       VLOOKUP(Attendance!$G2713,REGULAR_WEEK_SCHEDULE[[Friday]:[Period]],2,TRUE))))))))))</f>
        <v/>
      </c>
      <c r="J2713" s="41" t="str">
        <f t="shared" ca="1" si="131"/>
        <v/>
      </c>
      <c r="K2713" s="41" t="str">
        <f>IF($A2713 &lt;&gt; "",VLOOKUP($A2713,'Student reference sheet'!$A$2:$V$2329, 7,FALSE), "")</f>
        <v/>
      </c>
      <c r="L2713" s="30" t="str">
        <f>IF($A2713 ="", "", VLOOKUP($A2713, 'Student reference sheet'!$A$2:$Z$2603,23,FALSE))</f>
        <v/>
      </c>
      <c r="M2713" s="30" t="str">
        <f>IF($A2713 ="", "", VLOOKUP($A2713, 'Student reference sheet'!$A$2:$Z$2603,24,FALSE))</f>
        <v/>
      </c>
      <c r="N2713" s="30" t="str">
        <f>IF($A2713 ="", "", VLOOKUP($A2713, 'Student reference sheet'!$A$2:$Z$2603,26,FALSE))</f>
        <v/>
      </c>
      <c r="O2713" s="30" t="str">
        <f>IF($A2713 ="", "", VLOOKUP($A2713, 'Student reference sheet'!$A$2:$Z$2603,25,FALSE))</f>
        <v/>
      </c>
      <c r="P2713" s="39" t="str">
        <f>IF($A2713 = "", "", IF(OR(VLOOKUP($A2713,'Student reference sheet'!$A$2:$V$2400,8,FALSE) = "R",  VLOOKUP($A2713,'Student reference sheet'!$A$2:$V$2400,8,FALSE) = "L"), "X", ""))</f>
        <v/>
      </c>
      <c r="Q2713" s="39" t="str">
        <f>IF($A2713 ="", "", VLOOKUP($A2713, 'Student reference sheet'!$A$2:$V$2603,22,FALSE))</f>
        <v/>
      </c>
      <c r="R2713" s="39" t="str">
        <f>IF($A2713 &lt;&gt; "",VLOOKUP($A2713,'Student reference sheet'!$A$2:$V$2329, 5,FALSE), "")</f>
        <v/>
      </c>
      <c r="S2713" s="39" t="str">
        <f>IF($A2713 &lt;&gt; "",VLOOKUP($A2713,'Student reference sheet'!$A$2:$V$2329, 6,FALSE), "")</f>
        <v/>
      </c>
      <c r="T2713" s="30" t="str">
        <f>IF($A2713 = "","",
IF(VLOOKUP($A2713,'Student reference sheet'!$A$2:$V$2329, 10,FALSE) = "Y", "Hispanic",
IF(VLOOKUP($A2713,'Student reference sheet'!$A$2:$V$2329,11,FALSE) &lt;&gt; "",
IF(VLOOKUP($A2713,'Student reference sheet'!$A$2:$V$2329,11,FALSE) = "UNK", "Unknown", VLOOKUP(VALUE(VLOOKUP($A2713,'Student reference sheet'!$A$2:$V$2329,11,FALSE)),'Ethnicity Reference'!$A$2:$B$22,2,FALSE)),
IF(VLOOKUP($A2713,'Student reference sheet'!$A$2:$V$2329,9,FALSE) &lt;&gt; "", VLOOKUP(VALUE(VLOOKUP($A2713,'Student reference sheet'!$A$2:$V$2329,9,FALSE)),'Ethnicity Reference'!$A$2:$B$22,2,FALSE),"Unknown"))))</f>
        <v/>
      </c>
      <c r="U2713" s="35"/>
    </row>
    <row r="2714" spans="1:21" ht="15.75">
      <c r="A2714" s="47"/>
      <c r="B2714" s="33"/>
      <c r="C2714" s="39" t="str">
        <f>IF($A2714 &lt;&gt; "",VLOOKUP($A2714,'Student reference sheet'!$A$2:$V$2329, 3,FALSE), "")</f>
        <v/>
      </c>
      <c r="D2714" s="39" t="str">
        <f>IF($A2714 &lt;&gt; "",VLOOKUP($A2714,'Student reference sheet'!$A$2:$V$2329, 2,FALSE), "")</f>
        <v/>
      </c>
      <c r="E2714" s="35"/>
      <c r="F2714" s="34"/>
      <c r="G2714" s="40" t="str">
        <f t="shared" ca="1" si="129"/>
        <v/>
      </c>
      <c r="H2714" s="40" t="str">
        <f t="shared" ca="1" si="130"/>
        <v/>
      </c>
      <c r="I2714" s="36" t="str">
        <f>IF($A2714 = "", "",
IF(COUNTIF(MINIMUM_DAY_DATES[], Attendance!J2714) &gt; 0, VLOOKUP(Attendance!$G2714,MINIMUM_DAY_PERIOD_SCHEDULE[], 2,TRUE),
IF(COUNTIF(RALLY_DATES[], Attendance!J2714) &gt; 0, VLOOKUP(Attendance!$G2714,RALLY_PERIOD_SCHEDULE[], 2,TRUE),
IF(WEEKDAY(Attendance!$J2714) = 2,
       IF(COUNTIF(FINALS_WEEK_MONDAY_DATE[],Attendance!$J2714) &gt; 0, VLOOKUP(Attendance!$G2714,FINALS_WEEK_MONDAY_PERIOD_SCHEDULE[],2,TRUE),
       VLOOKUP(Attendance!$G2714,REGULAR_WEEK_SCHEDULE[],6,TRUE)),
IF(WEEKDAY($J2714) = 3,
       IF(COUNTIF(FINALS_WEEK_TUESDAY_DATE[],Attendance!$J2714) &gt; 0, VLOOKUP(Attendance!$G2714,FINALS_WEEK_TUESDAY_PERIOD_SCHEDULE[],2,TRUE),
       VLOOKUP(Attendance!$G2714,REGULAR_WEEK_SCHEDULE[[Tuesday]:[Period]],5,TRUE)),
IF(WEEKDAY(Attendance!$J2714) = 4,
        IF(COUNTIF(BLOCK_WEDNESDAY_DATES[],Attendance!$J2714) &gt; 0, VLOOKUP(Attendance!$G2714,BLOCK_WEDNESDAY_PERIOD_SCHEDULE[],2,TRUE),
        IF(COUNTIF(FINALS_WEEK_WEDNESDAY_DATE[],Attendance!$J2714) &gt; 0, VLOOKUP(Attendance!$G2714,FINALS_WEEK_WEDNESDAY_PERIOD_SCHEDULE[],2,TRUE),
       VLOOKUP(Attendance!$G2714,REGULAR_WEEK_SCHEDULE[[Wednesday]:[Period]],4,TRUE))),
IF(WEEKDAY($J2714) = 5,
       IF(COUNTIF(BLOCK_THURSDAY_DATES[],Attendance!$J2714) &gt; 0, VLOOKUP(Attendance!$G2714,BLOCK_THURSDAY_PERIOD_SCHEDULE[],2,TRUE),
       IF(COUNTIF(FINALS_WEEK_THURSDAY_DATE[],Attendance!$J2714) &gt; 0, VLOOKUP(Attendance!$G2714,FINALS_WEEK_THURSDAY_PERIOD_SCHEDULE[],2,TRUE),
       VLOOKUP(Attendance!$G2714,REGULAR_WEEK_SCHEDULE[[Thursday]:[Period]],3,TRUE))),
IF(WEEKDAY(Attendance!$J2714) = 6,
       IF(COUNTIF(FINALS_WEEK_FRIDAY_DATE[],Attendance!$J2714) &gt; 0, VLOOKUP(Attendance!$G2714,FINALS_WEEK_FRIDAY_PERIOD_SCHEDULE[],2,TRUE),
       VLOOKUP(Attendance!$G2714,REGULAR_WEEK_SCHEDULE[[Friday]:[Period]],2,TRUE))))))))))</f>
        <v/>
      </c>
      <c r="J2714" s="41" t="str">
        <f t="shared" ca="1" si="131"/>
        <v/>
      </c>
      <c r="K2714" s="41" t="str">
        <f>IF($A2714 &lt;&gt; "",VLOOKUP($A2714,'Student reference sheet'!$A$2:$V$2329, 7,FALSE), "")</f>
        <v/>
      </c>
      <c r="L2714" s="30" t="str">
        <f>IF($A2714 ="", "", VLOOKUP($A2714, 'Student reference sheet'!$A$2:$Z$2603,23,FALSE))</f>
        <v/>
      </c>
      <c r="M2714" s="30" t="str">
        <f>IF($A2714 ="", "", VLOOKUP($A2714, 'Student reference sheet'!$A$2:$Z$2603,24,FALSE))</f>
        <v/>
      </c>
      <c r="N2714" s="30" t="str">
        <f>IF($A2714 ="", "", VLOOKUP($A2714, 'Student reference sheet'!$A$2:$Z$2603,26,FALSE))</f>
        <v/>
      </c>
      <c r="O2714" s="30" t="str">
        <f>IF($A2714 ="", "", VLOOKUP($A2714, 'Student reference sheet'!$A$2:$Z$2603,25,FALSE))</f>
        <v/>
      </c>
      <c r="P2714" s="39" t="str">
        <f>IF($A2714 = "", "", IF(OR(VLOOKUP($A2714,'Student reference sheet'!$A$2:$V$2400,8,FALSE) = "R",  VLOOKUP($A2714,'Student reference sheet'!$A$2:$V$2400,8,FALSE) = "L"), "X", ""))</f>
        <v/>
      </c>
      <c r="Q2714" s="39" t="str">
        <f>IF($A2714 ="", "", VLOOKUP($A2714, 'Student reference sheet'!$A$2:$V$2603,22,FALSE))</f>
        <v/>
      </c>
      <c r="R2714" s="39" t="str">
        <f>IF($A2714 &lt;&gt; "",VLOOKUP($A2714,'Student reference sheet'!$A$2:$V$2329, 5,FALSE), "")</f>
        <v/>
      </c>
      <c r="S2714" s="39" t="str">
        <f>IF($A2714 &lt;&gt; "",VLOOKUP($A2714,'Student reference sheet'!$A$2:$V$2329, 6,FALSE), "")</f>
        <v/>
      </c>
      <c r="T2714" s="30" t="str">
        <f>IF($A2714 = "","",
IF(VLOOKUP($A2714,'Student reference sheet'!$A$2:$V$2329, 10,FALSE) = "Y", "Hispanic",
IF(VLOOKUP($A2714,'Student reference sheet'!$A$2:$V$2329,11,FALSE) &lt;&gt; "",
IF(VLOOKUP($A2714,'Student reference sheet'!$A$2:$V$2329,11,FALSE) = "UNK", "Unknown", VLOOKUP(VALUE(VLOOKUP($A2714,'Student reference sheet'!$A$2:$V$2329,11,FALSE)),'Ethnicity Reference'!$A$2:$B$22,2,FALSE)),
IF(VLOOKUP($A2714,'Student reference sheet'!$A$2:$V$2329,9,FALSE) &lt;&gt; "", VLOOKUP(VALUE(VLOOKUP($A2714,'Student reference sheet'!$A$2:$V$2329,9,FALSE)),'Ethnicity Reference'!$A$2:$B$22,2,FALSE),"Unknown"))))</f>
        <v/>
      </c>
      <c r="U2714" s="35"/>
    </row>
    <row r="2715" spans="1:21" ht="15.75">
      <c r="A2715" s="47"/>
      <c r="B2715" s="33"/>
      <c r="C2715" s="39" t="str">
        <f>IF($A2715 &lt;&gt; "",VLOOKUP($A2715,'Student reference sheet'!$A$2:$V$2329, 3,FALSE), "")</f>
        <v/>
      </c>
      <c r="D2715" s="39" t="str">
        <f>IF($A2715 &lt;&gt; "",VLOOKUP($A2715,'Student reference sheet'!$A$2:$V$2329, 2,FALSE), "")</f>
        <v/>
      </c>
      <c r="E2715" s="35"/>
      <c r="F2715" s="34"/>
      <c r="G2715" s="40" t="str">
        <f t="shared" ca="1" si="129"/>
        <v/>
      </c>
      <c r="H2715" s="40" t="str">
        <f t="shared" ca="1" si="130"/>
        <v/>
      </c>
      <c r="I2715" s="36" t="str">
        <f>IF($A2715 = "", "",
IF(COUNTIF(MINIMUM_DAY_DATES[], Attendance!J2715) &gt; 0, VLOOKUP(Attendance!$G2715,MINIMUM_DAY_PERIOD_SCHEDULE[], 2,TRUE),
IF(COUNTIF(RALLY_DATES[], Attendance!J2715) &gt; 0, VLOOKUP(Attendance!$G2715,RALLY_PERIOD_SCHEDULE[], 2,TRUE),
IF(WEEKDAY(Attendance!$J2715) = 2,
       IF(COUNTIF(FINALS_WEEK_MONDAY_DATE[],Attendance!$J2715) &gt; 0, VLOOKUP(Attendance!$G2715,FINALS_WEEK_MONDAY_PERIOD_SCHEDULE[],2,TRUE),
       VLOOKUP(Attendance!$G2715,REGULAR_WEEK_SCHEDULE[],6,TRUE)),
IF(WEEKDAY($J2715) = 3,
       IF(COUNTIF(FINALS_WEEK_TUESDAY_DATE[],Attendance!$J2715) &gt; 0, VLOOKUP(Attendance!$G2715,FINALS_WEEK_TUESDAY_PERIOD_SCHEDULE[],2,TRUE),
       VLOOKUP(Attendance!$G2715,REGULAR_WEEK_SCHEDULE[[Tuesday]:[Period]],5,TRUE)),
IF(WEEKDAY(Attendance!$J2715) = 4,
        IF(COUNTIF(BLOCK_WEDNESDAY_DATES[],Attendance!$J2715) &gt; 0, VLOOKUP(Attendance!$G2715,BLOCK_WEDNESDAY_PERIOD_SCHEDULE[],2,TRUE),
        IF(COUNTIF(FINALS_WEEK_WEDNESDAY_DATE[],Attendance!$J2715) &gt; 0, VLOOKUP(Attendance!$G2715,FINALS_WEEK_WEDNESDAY_PERIOD_SCHEDULE[],2,TRUE),
       VLOOKUP(Attendance!$G2715,REGULAR_WEEK_SCHEDULE[[Wednesday]:[Period]],4,TRUE))),
IF(WEEKDAY($J2715) = 5,
       IF(COUNTIF(BLOCK_THURSDAY_DATES[],Attendance!$J2715) &gt; 0, VLOOKUP(Attendance!$G2715,BLOCK_THURSDAY_PERIOD_SCHEDULE[],2,TRUE),
       IF(COUNTIF(FINALS_WEEK_THURSDAY_DATE[],Attendance!$J2715) &gt; 0, VLOOKUP(Attendance!$G2715,FINALS_WEEK_THURSDAY_PERIOD_SCHEDULE[],2,TRUE),
       VLOOKUP(Attendance!$G2715,REGULAR_WEEK_SCHEDULE[[Thursday]:[Period]],3,TRUE))),
IF(WEEKDAY(Attendance!$J2715) = 6,
       IF(COUNTIF(FINALS_WEEK_FRIDAY_DATE[],Attendance!$J2715) &gt; 0, VLOOKUP(Attendance!$G2715,FINALS_WEEK_FRIDAY_PERIOD_SCHEDULE[],2,TRUE),
       VLOOKUP(Attendance!$G2715,REGULAR_WEEK_SCHEDULE[[Friday]:[Period]],2,TRUE))))))))))</f>
        <v/>
      </c>
      <c r="J2715" s="41" t="str">
        <f t="shared" ca="1" si="131"/>
        <v/>
      </c>
      <c r="K2715" s="41" t="str">
        <f>IF($A2715 &lt;&gt; "",VLOOKUP($A2715,'Student reference sheet'!$A$2:$V$2329, 7,FALSE), "")</f>
        <v/>
      </c>
      <c r="L2715" s="30" t="str">
        <f>IF($A2715 ="", "", VLOOKUP($A2715, 'Student reference sheet'!$A$2:$Z$2603,23,FALSE))</f>
        <v/>
      </c>
      <c r="M2715" s="30" t="str">
        <f>IF($A2715 ="", "", VLOOKUP($A2715, 'Student reference sheet'!$A$2:$Z$2603,24,FALSE))</f>
        <v/>
      </c>
      <c r="N2715" s="30" t="str">
        <f>IF($A2715 ="", "", VLOOKUP($A2715, 'Student reference sheet'!$A$2:$Z$2603,26,FALSE))</f>
        <v/>
      </c>
      <c r="O2715" s="30" t="str">
        <f>IF($A2715 ="", "", VLOOKUP($A2715, 'Student reference sheet'!$A$2:$Z$2603,25,FALSE))</f>
        <v/>
      </c>
      <c r="P2715" s="39" t="str">
        <f>IF($A2715 = "", "", IF(OR(VLOOKUP($A2715,'Student reference sheet'!$A$2:$V$2400,8,FALSE) = "R",  VLOOKUP($A2715,'Student reference sheet'!$A$2:$V$2400,8,FALSE) = "L"), "X", ""))</f>
        <v/>
      </c>
      <c r="Q2715" s="39" t="str">
        <f>IF($A2715 ="", "", VLOOKUP($A2715, 'Student reference sheet'!$A$2:$V$2603,22,FALSE))</f>
        <v/>
      </c>
      <c r="R2715" s="39" t="str">
        <f>IF($A2715 &lt;&gt; "",VLOOKUP($A2715,'Student reference sheet'!$A$2:$V$2329, 5,FALSE), "")</f>
        <v/>
      </c>
      <c r="S2715" s="39" t="str">
        <f>IF($A2715 &lt;&gt; "",VLOOKUP($A2715,'Student reference sheet'!$A$2:$V$2329, 6,FALSE), "")</f>
        <v/>
      </c>
      <c r="T2715" s="30" t="str">
        <f>IF($A2715 = "","",
IF(VLOOKUP($A2715,'Student reference sheet'!$A$2:$V$2329, 10,FALSE) = "Y", "Hispanic",
IF(VLOOKUP($A2715,'Student reference sheet'!$A$2:$V$2329,11,FALSE) &lt;&gt; "",
IF(VLOOKUP($A2715,'Student reference sheet'!$A$2:$V$2329,11,FALSE) = "UNK", "Unknown", VLOOKUP(VALUE(VLOOKUP($A2715,'Student reference sheet'!$A$2:$V$2329,11,FALSE)),'Ethnicity Reference'!$A$2:$B$22,2,FALSE)),
IF(VLOOKUP($A2715,'Student reference sheet'!$A$2:$V$2329,9,FALSE) &lt;&gt; "", VLOOKUP(VALUE(VLOOKUP($A2715,'Student reference sheet'!$A$2:$V$2329,9,FALSE)),'Ethnicity Reference'!$A$2:$B$22,2,FALSE),"Unknown"))))</f>
        <v/>
      </c>
      <c r="U2715" s="35"/>
    </row>
    <row r="2716" spans="1:21" ht="15.75">
      <c r="A2716" s="47"/>
      <c r="B2716" s="33"/>
      <c r="C2716" s="39" t="str">
        <f>IF($A2716 &lt;&gt; "",VLOOKUP($A2716,'Student reference sheet'!$A$2:$V$2329, 3,FALSE), "")</f>
        <v/>
      </c>
      <c r="D2716" s="39" t="str">
        <f>IF($A2716 &lt;&gt; "",VLOOKUP($A2716,'Student reference sheet'!$A$2:$V$2329, 2,FALSE), "")</f>
        <v/>
      </c>
      <c r="E2716" s="35"/>
      <c r="F2716" s="34"/>
      <c r="G2716" s="40" t="str">
        <f t="shared" ca="1" si="129"/>
        <v/>
      </c>
      <c r="H2716" s="40" t="str">
        <f t="shared" ca="1" si="130"/>
        <v/>
      </c>
      <c r="I2716" s="36" t="str">
        <f>IF($A2716 = "", "",
IF(COUNTIF(MINIMUM_DAY_DATES[], Attendance!J2716) &gt; 0, VLOOKUP(Attendance!$G2716,MINIMUM_DAY_PERIOD_SCHEDULE[], 2,TRUE),
IF(COUNTIF(RALLY_DATES[], Attendance!J2716) &gt; 0, VLOOKUP(Attendance!$G2716,RALLY_PERIOD_SCHEDULE[], 2,TRUE),
IF(WEEKDAY(Attendance!$J2716) = 2,
       IF(COUNTIF(FINALS_WEEK_MONDAY_DATE[],Attendance!$J2716) &gt; 0, VLOOKUP(Attendance!$G2716,FINALS_WEEK_MONDAY_PERIOD_SCHEDULE[],2,TRUE),
       VLOOKUP(Attendance!$G2716,REGULAR_WEEK_SCHEDULE[],6,TRUE)),
IF(WEEKDAY($J2716) = 3,
       IF(COUNTIF(FINALS_WEEK_TUESDAY_DATE[],Attendance!$J2716) &gt; 0, VLOOKUP(Attendance!$G2716,FINALS_WEEK_TUESDAY_PERIOD_SCHEDULE[],2,TRUE),
       VLOOKUP(Attendance!$G2716,REGULAR_WEEK_SCHEDULE[[Tuesday]:[Period]],5,TRUE)),
IF(WEEKDAY(Attendance!$J2716) = 4,
        IF(COUNTIF(BLOCK_WEDNESDAY_DATES[],Attendance!$J2716) &gt; 0, VLOOKUP(Attendance!$G2716,BLOCK_WEDNESDAY_PERIOD_SCHEDULE[],2,TRUE),
        IF(COUNTIF(FINALS_WEEK_WEDNESDAY_DATE[],Attendance!$J2716) &gt; 0, VLOOKUP(Attendance!$G2716,FINALS_WEEK_WEDNESDAY_PERIOD_SCHEDULE[],2,TRUE),
       VLOOKUP(Attendance!$G2716,REGULAR_WEEK_SCHEDULE[[Wednesday]:[Period]],4,TRUE))),
IF(WEEKDAY($J2716) = 5,
       IF(COUNTIF(BLOCK_THURSDAY_DATES[],Attendance!$J2716) &gt; 0, VLOOKUP(Attendance!$G2716,BLOCK_THURSDAY_PERIOD_SCHEDULE[],2,TRUE),
       IF(COUNTIF(FINALS_WEEK_THURSDAY_DATE[],Attendance!$J2716) &gt; 0, VLOOKUP(Attendance!$G2716,FINALS_WEEK_THURSDAY_PERIOD_SCHEDULE[],2,TRUE),
       VLOOKUP(Attendance!$G2716,REGULAR_WEEK_SCHEDULE[[Thursday]:[Period]],3,TRUE))),
IF(WEEKDAY(Attendance!$J2716) = 6,
       IF(COUNTIF(FINALS_WEEK_FRIDAY_DATE[],Attendance!$J2716) &gt; 0, VLOOKUP(Attendance!$G2716,FINALS_WEEK_FRIDAY_PERIOD_SCHEDULE[],2,TRUE),
       VLOOKUP(Attendance!$G2716,REGULAR_WEEK_SCHEDULE[[Friday]:[Period]],2,TRUE))))))))))</f>
        <v/>
      </c>
      <c r="J2716" s="41" t="str">
        <f t="shared" ca="1" si="131"/>
        <v/>
      </c>
      <c r="K2716" s="41" t="str">
        <f>IF($A2716 &lt;&gt; "",VLOOKUP($A2716,'Student reference sheet'!$A$2:$V$2329, 7,FALSE), "")</f>
        <v/>
      </c>
      <c r="L2716" s="30" t="str">
        <f>IF($A2716 ="", "", VLOOKUP($A2716, 'Student reference sheet'!$A$2:$Z$2603,23,FALSE))</f>
        <v/>
      </c>
      <c r="M2716" s="30" t="str">
        <f>IF($A2716 ="", "", VLOOKUP($A2716, 'Student reference sheet'!$A$2:$Z$2603,24,FALSE))</f>
        <v/>
      </c>
      <c r="N2716" s="30" t="str">
        <f>IF($A2716 ="", "", VLOOKUP($A2716, 'Student reference sheet'!$A$2:$Z$2603,26,FALSE))</f>
        <v/>
      </c>
      <c r="O2716" s="30" t="str">
        <f>IF($A2716 ="", "", VLOOKUP($A2716, 'Student reference sheet'!$A$2:$Z$2603,25,FALSE))</f>
        <v/>
      </c>
      <c r="P2716" s="39" t="str">
        <f>IF($A2716 = "", "", IF(OR(VLOOKUP($A2716,'Student reference sheet'!$A$2:$V$2400,8,FALSE) = "R",  VLOOKUP($A2716,'Student reference sheet'!$A$2:$V$2400,8,FALSE) = "L"), "X", ""))</f>
        <v/>
      </c>
      <c r="Q2716" s="39" t="str">
        <f>IF($A2716 ="", "", VLOOKUP($A2716, 'Student reference sheet'!$A$2:$V$2603,22,FALSE))</f>
        <v/>
      </c>
      <c r="R2716" s="39" t="str">
        <f>IF($A2716 &lt;&gt; "",VLOOKUP($A2716,'Student reference sheet'!$A$2:$V$2329, 5,FALSE), "")</f>
        <v/>
      </c>
      <c r="S2716" s="39" t="str">
        <f>IF($A2716 &lt;&gt; "",VLOOKUP($A2716,'Student reference sheet'!$A$2:$V$2329, 6,FALSE), "")</f>
        <v/>
      </c>
      <c r="T2716" s="30" t="str">
        <f>IF($A2716 = "","",
IF(VLOOKUP($A2716,'Student reference sheet'!$A$2:$V$2329, 10,FALSE) = "Y", "Hispanic",
IF(VLOOKUP($A2716,'Student reference sheet'!$A$2:$V$2329,11,FALSE) &lt;&gt; "",
IF(VLOOKUP($A2716,'Student reference sheet'!$A$2:$V$2329,11,FALSE) = "UNK", "Unknown", VLOOKUP(VALUE(VLOOKUP($A2716,'Student reference sheet'!$A$2:$V$2329,11,FALSE)),'Ethnicity Reference'!$A$2:$B$22,2,FALSE)),
IF(VLOOKUP($A2716,'Student reference sheet'!$A$2:$V$2329,9,FALSE) &lt;&gt; "", VLOOKUP(VALUE(VLOOKUP($A2716,'Student reference sheet'!$A$2:$V$2329,9,FALSE)),'Ethnicity Reference'!$A$2:$B$22,2,FALSE),"Unknown"))))</f>
        <v/>
      </c>
      <c r="U2716" s="35"/>
    </row>
    <row r="2717" spans="1:21" ht="15.75">
      <c r="A2717" s="47"/>
      <c r="B2717" s="33"/>
      <c r="C2717" s="39" t="str">
        <f>IF($A2717 &lt;&gt; "",VLOOKUP($A2717,'Student reference sheet'!$A$2:$V$2329, 3,FALSE), "")</f>
        <v/>
      </c>
      <c r="D2717" s="39" t="str">
        <f>IF($A2717 &lt;&gt; "",VLOOKUP($A2717,'Student reference sheet'!$A$2:$V$2329, 2,FALSE), "")</f>
        <v/>
      </c>
      <c r="E2717" s="35"/>
      <c r="F2717" s="34"/>
      <c r="G2717" s="40" t="str">
        <f t="shared" ca="1" si="129"/>
        <v/>
      </c>
      <c r="H2717" s="40" t="str">
        <f t="shared" ca="1" si="130"/>
        <v/>
      </c>
      <c r="I2717" s="36" t="str">
        <f>IF($A2717 = "", "",
IF(COUNTIF(MINIMUM_DAY_DATES[], Attendance!J2717) &gt; 0, VLOOKUP(Attendance!$G2717,MINIMUM_DAY_PERIOD_SCHEDULE[], 2,TRUE),
IF(COUNTIF(RALLY_DATES[], Attendance!J2717) &gt; 0, VLOOKUP(Attendance!$G2717,RALLY_PERIOD_SCHEDULE[], 2,TRUE),
IF(WEEKDAY(Attendance!$J2717) = 2,
       IF(COUNTIF(FINALS_WEEK_MONDAY_DATE[],Attendance!$J2717) &gt; 0, VLOOKUP(Attendance!$G2717,FINALS_WEEK_MONDAY_PERIOD_SCHEDULE[],2,TRUE),
       VLOOKUP(Attendance!$G2717,REGULAR_WEEK_SCHEDULE[],6,TRUE)),
IF(WEEKDAY($J2717) = 3,
       IF(COUNTIF(FINALS_WEEK_TUESDAY_DATE[],Attendance!$J2717) &gt; 0, VLOOKUP(Attendance!$G2717,FINALS_WEEK_TUESDAY_PERIOD_SCHEDULE[],2,TRUE),
       VLOOKUP(Attendance!$G2717,REGULAR_WEEK_SCHEDULE[[Tuesday]:[Period]],5,TRUE)),
IF(WEEKDAY(Attendance!$J2717) = 4,
        IF(COUNTIF(BLOCK_WEDNESDAY_DATES[],Attendance!$J2717) &gt; 0, VLOOKUP(Attendance!$G2717,BLOCK_WEDNESDAY_PERIOD_SCHEDULE[],2,TRUE),
        IF(COUNTIF(FINALS_WEEK_WEDNESDAY_DATE[],Attendance!$J2717) &gt; 0, VLOOKUP(Attendance!$G2717,FINALS_WEEK_WEDNESDAY_PERIOD_SCHEDULE[],2,TRUE),
       VLOOKUP(Attendance!$G2717,REGULAR_WEEK_SCHEDULE[[Wednesday]:[Period]],4,TRUE))),
IF(WEEKDAY($J2717) = 5,
       IF(COUNTIF(BLOCK_THURSDAY_DATES[],Attendance!$J2717) &gt; 0, VLOOKUP(Attendance!$G2717,BLOCK_THURSDAY_PERIOD_SCHEDULE[],2,TRUE),
       IF(COUNTIF(FINALS_WEEK_THURSDAY_DATE[],Attendance!$J2717) &gt; 0, VLOOKUP(Attendance!$G2717,FINALS_WEEK_THURSDAY_PERIOD_SCHEDULE[],2,TRUE),
       VLOOKUP(Attendance!$G2717,REGULAR_WEEK_SCHEDULE[[Thursday]:[Period]],3,TRUE))),
IF(WEEKDAY(Attendance!$J2717) = 6,
       IF(COUNTIF(FINALS_WEEK_FRIDAY_DATE[],Attendance!$J2717) &gt; 0, VLOOKUP(Attendance!$G2717,FINALS_WEEK_FRIDAY_PERIOD_SCHEDULE[],2,TRUE),
       VLOOKUP(Attendance!$G2717,REGULAR_WEEK_SCHEDULE[[Friday]:[Period]],2,TRUE))))))))))</f>
        <v/>
      </c>
      <c r="J2717" s="41" t="str">
        <f t="shared" ca="1" si="131"/>
        <v/>
      </c>
      <c r="K2717" s="41" t="str">
        <f>IF($A2717 &lt;&gt; "",VLOOKUP($A2717,'Student reference sheet'!$A$2:$V$2329, 7,FALSE), "")</f>
        <v/>
      </c>
      <c r="L2717" s="30" t="str">
        <f>IF($A2717 ="", "", VLOOKUP($A2717, 'Student reference sheet'!$A$2:$Z$2603,23,FALSE))</f>
        <v/>
      </c>
      <c r="M2717" s="30" t="str">
        <f>IF($A2717 ="", "", VLOOKUP($A2717, 'Student reference sheet'!$A$2:$Z$2603,24,FALSE))</f>
        <v/>
      </c>
      <c r="N2717" s="30" t="str">
        <f>IF($A2717 ="", "", VLOOKUP($A2717, 'Student reference sheet'!$A$2:$Z$2603,26,FALSE))</f>
        <v/>
      </c>
      <c r="O2717" s="30" t="str">
        <f>IF($A2717 ="", "", VLOOKUP($A2717, 'Student reference sheet'!$A$2:$Z$2603,25,FALSE))</f>
        <v/>
      </c>
      <c r="P2717" s="39" t="str">
        <f>IF($A2717 = "", "", IF(OR(VLOOKUP($A2717,'Student reference sheet'!$A$2:$V$2400,8,FALSE) = "R",  VLOOKUP($A2717,'Student reference sheet'!$A$2:$V$2400,8,FALSE) = "L"), "X", ""))</f>
        <v/>
      </c>
      <c r="Q2717" s="39" t="str">
        <f>IF($A2717 ="", "", VLOOKUP($A2717, 'Student reference sheet'!$A$2:$V$2603,22,FALSE))</f>
        <v/>
      </c>
      <c r="R2717" s="39" t="str">
        <f>IF($A2717 &lt;&gt; "",VLOOKUP($A2717,'Student reference sheet'!$A$2:$V$2329, 5,FALSE), "")</f>
        <v/>
      </c>
      <c r="S2717" s="39" t="str">
        <f>IF($A2717 &lt;&gt; "",VLOOKUP($A2717,'Student reference sheet'!$A$2:$V$2329, 6,FALSE), "")</f>
        <v/>
      </c>
      <c r="T2717" s="30" t="str">
        <f>IF($A2717 = "","",
IF(VLOOKUP($A2717,'Student reference sheet'!$A$2:$V$2329, 10,FALSE) = "Y", "Hispanic",
IF(VLOOKUP($A2717,'Student reference sheet'!$A$2:$V$2329,11,FALSE) &lt;&gt; "",
IF(VLOOKUP($A2717,'Student reference sheet'!$A$2:$V$2329,11,FALSE) = "UNK", "Unknown", VLOOKUP(VALUE(VLOOKUP($A2717,'Student reference sheet'!$A$2:$V$2329,11,FALSE)),'Ethnicity Reference'!$A$2:$B$22,2,FALSE)),
IF(VLOOKUP($A2717,'Student reference sheet'!$A$2:$V$2329,9,FALSE) &lt;&gt; "", VLOOKUP(VALUE(VLOOKUP($A2717,'Student reference sheet'!$A$2:$V$2329,9,FALSE)),'Ethnicity Reference'!$A$2:$B$22,2,FALSE),"Unknown"))))</f>
        <v/>
      </c>
      <c r="U2717" s="35"/>
    </row>
    <row r="2718" spans="1:21" ht="15.75">
      <c r="A2718" s="47"/>
      <c r="B2718" s="33"/>
      <c r="C2718" s="39" t="str">
        <f>IF($A2718 &lt;&gt; "",VLOOKUP($A2718,'Student reference sheet'!$A$2:$V$2329, 3,FALSE), "")</f>
        <v/>
      </c>
      <c r="D2718" s="39" t="str">
        <f>IF($A2718 &lt;&gt; "",VLOOKUP($A2718,'Student reference sheet'!$A$2:$V$2329, 2,FALSE), "")</f>
        <v/>
      </c>
      <c r="E2718" s="35"/>
      <c r="F2718" s="34"/>
      <c r="G2718" s="40" t="str">
        <f t="shared" ca="1" si="129"/>
        <v/>
      </c>
      <c r="H2718" s="40" t="str">
        <f t="shared" ca="1" si="130"/>
        <v/>
      </c>
      <c r="I2718" s="36" t="str">
        <f>IF($A2718 = "", "",
IF(COUNTIF(MINIMUM_DAY_DATES[], Attendance!J2718) &gt; 0, VLOOKUP(Attendance!$G2718,MINIMUM_DAY_PERIOD_SCHEDULE[], 2,TRUE),
IF(COUNTIF(RALLY_DATES[], Attendance!J2718) &gt; 0, VLOOKUP(Attendance!$G2718,RALLY_PERIOD_SCHEDULE[], 2,TRUE),
IF(WEEKDAY(Attendance!$J2718) = 2,
       IF(COUNTIF(FINALS_WEEK_MONDAY_DATE[],Attendance!$J2718) &gt; 0, VLOOKUP(Attendance!$G2718,FINALS_WEEK_MONDAY_PERIOD_SCHEDULE[],2,TRUE),
       VLOOKUP(Attendance!$G2718,REGULAR_WEEK_SCHEDULE[],6,TRUE)),
IF(WEEKDAY($J2718) = 3,
       IF(COUNTIF(FINALS_WEEK_TUESDAY_DATE[],Attendance!$J2718) &gt; 0, VLOOKUP(Attendance!$G2718,FINALS_WEEK_TUESDAY_PERIOD_SCHEDULE[],2,TRUE),
       VLOOKUP(Attendance!$G2718,REGULAR_WEEK_SCHEDULE[[Tuesday]:[Period]],5,TRUE)),
IF(WEEKDAY(Attendance!$J2718) = 4,
        IF(COUNTIF(BLOCK_WEDNESDAY_DATES[],Attendance!$J2718) &gt; 0, VLOOKUP(Attendance!$G2718,BLOCK_WEDNESDAY_PERIOD_SCHEDULE[],2,TRUE),
        IF(COUNTIF(FINALS_WEEK_WEDNESDAY_DATE[],Attendance!$J2718) &gt; 0, VLOOKUP(Attendance!$G2718,FINALS_WEEK_WEDNESDAY_PERIOD_SCHEDULE[],2,TRUE),
       VLOOKUP(Attendance!$G2718,REGULAR_WEEK_SCHEDULE[[Wednesday]:[Period]],4,TRUE))),
IF(WEEKDAY($J2718) = 5,
       IF(COUNTIF(BLOCK_THURSDAY_DATES[],Attendance!$J2718) &gt; 0, VLOOKUP(Attendance!$G2718,BLOCK_THURSDAY_PERIOD_SCHEDULE[],2,TRUE),
       IF(COUNTIF(FINALS_WEEK_THURSDAY_DATE[],Attendance!$J2718) &gt; 0, VLOOKUP(Attendance!$G2718,FINALS_WEEK_THURSDAY_PERIOD_SCHEDULE[],2,TRUE),
       VLOOKUP(Attendance!$G2718,REGULAR_WEEK_SCHEDULE[[Thursday]:[Period]],3,TRUE))),
IF(WEEKDAY(Attendance!$J2718) = 6,
       IF(COUNTIF(FINALS_WEEK_FRIDAY_DATE[],Attendance!$J2718) &gt; 0, VLOOKUP(Attendance!$G2718,FINALS_WEEK_FRIDAY_PERIOD_SCHEDULE[],2,TRUE),
       VLOOKUP(Attendance!$G2718,REGULAR_WEEK_SCHEDULE[[Friday]:[Period]],2,TRUE))))))))))</f>
        <v/>
      </c>
      <c r="J2718" s="41" t="str">
        <f t="shared" ca="1" si="131"/>
        <v/>
      </c>
      <c r="K2718" s="41" t="str">
        <f>IF($A2718 &lt;&gt; "",VLOOKUP($A2718,'Student reference sheet'!$A$2:$V$2329, 7,FALSE), "")</f>
        <v/>
      </c>
      <c r="L2718" s="30" t="str">
        <f>IF($A2718 ="", "", VLOOKUP($A2718, 'Student reference sheet'!$A$2:$Z$2603,23,FALSE))</f>
        <v/>
      </c>
      <c r="M2718" s="30" t="str">
        <f>IF($A2718 ="", "", VLOOKUP($A2718, 'Student reference sheet'!$A$2:$Z$2603,24,FALSE))</f>
        <v/>
      </c>
      <c r="N2718" s="30" t="str">
        <f>IF($A2718 ="", "", VLOOKUP($A2718, 'Student reference sheet'!$A$2:$Z$2603,26,FALSE))</f>
        <v/>
      </c>
      <c r="O2718" s="30" t="str">
        <f>IF($A2718 ="", "", VLOOKUP($A2718, 'Student reference sheet'!$A$2:$Z$2603,25,FALSE))</f>
        <v/>
      </c>
      <c r="P2718" s="39" t="str">
        <f>IF($A2718 = "", "", IF(OR(VLOOKUP($A2718,'Student reference sheet'!$A$2:$V$2400,8,FALSE) = "R",  VLOOKUP($A2718,'Student reference sheet'!$A$2:$V$2400,8,FALSE) = "L"), "X", ""))</f>
        <v/>
      </c>
      <c r="Q2718" s="39" t="str">
        <f>IF($A2718 ="", "", VLOOKUP($A2718, 'Student reference sheet'!$A$2:$V$2603,22,FALSE))</f>
        <v/>
      </c>
      <c r="R2718" s="39" t="str">
        <f>IF($A2718 &lt;&gt; "",VLOOKUP($A2718,'Student reference sheet'!$A$2:$V$2329, 5,FALSE), "")</f>
        <v/>
      </c>
      <c r="S2718" s="39" t="str">
        <f>IF($A2718 &lt;&gt; "",VLOOKUP($A2718,'Student reference sheet'!$A$2:$V$2329, 6,FALSE), "")</f>
        <v/>
      </c>
      <c r="T2718" s="30" t="str">
        <f>IF($A2718 = "","",
IF(VLOOKUP($A2718,'Student reference sheet'!$A$2:$V$2329, 10,FALSE) = "Y", "Hispanic",
IF(VLOOKUP($A2718,'Student reference sheet'!$A$2:$V$2329,11,FALSE) &lt;&gt; "",
IF(VLOOKUP($A2718,'Student reference sheet'!$A$2:$V$2329,11,FALSE) = "UNK", "Unknown", VLOOKUP(VALUE(VLOOKUP($A2718,'Student reference sheet'!$A$2:$V$2329,11,FALSE)),'Ethnicity Reference'!$A$2:$B$22,2,FALSE)),
IF(VLOOKUP($A2718,'Student reference sheet'!$A$2:$V$2329,9,FALSE) &lt;&gt; "", VLOOKUP(VALUE(VLOOKUP($A2718,'Student reference sheet'!$A$2:$V$2329,9,FALSE)),'Ethnicity Reference'!$A$2:$B$22,2,FALSE),"Unknown"))))</f>
        <v/>
      </c>
      <c r="U2718" s="35"/>
    </row>
    <row r="2719" spans="1:21" ht="15.75">
      <c r="A2719" s="47"/>
      <c r="B2719" s="33"/>
      <c r="C2719" s="39" t="str">
        <f>IF($A2719 &lt;&gt; "",VLOOKUP($A2719,'Student reference sheet'!$A$2:$V$2329, 3,FALSE), "")</f>
        <v/>
      </c>
      <c r="D2719" s="39" t="str">
        <f>IF($A2719 &lt;&gt; "",VLOOKUP($A2719,'Student reference sheet'!$A$2:$V$2329, 2,FALSE), "")</f>
        <v/>
      </c>
      <c r="E2719" s="35"/>
      <c r="F2719" s="34"/>
      <c r="G2719" s="40" t="str">
        <f t="shared" ca="1" si="129"/>
        <v/>
      </c>
      <c r="H2719" s="40" t="str">
        <f t="shared" ca="1" si="130"/>
        <v/>
      </c>
      <c r="I2719" s="36" t="str">
        <f>IF($A2719 = "", "",
IF(COUNTIF(MINIMUM_DAY_DATES[], Attendance!J2719) &gt; 0, VLOOKUP(Attendance!$G2719,MINIMUM_DAY_PERIOD_SCHEDULE[], 2,TRUE),
IF(COUNTIF(RALLY_DATES[], Attendance!J2719) &gt; 0, VLOOKUP(Attendance!$G2719,RALLY_PERIOD_SCHEDULE[], 2,TRUE),
IF(WEEKDAY(Attendance!$J2719) = 2,
       IF(COUNTIF(FINALS_WEEK_MONDAY_DATE[],Attendance!$J2719) &gt; 0, VLOOKUP(Attendance!$G2719,FINALS_WEEK_MONDAY_PERIOD_SCHEDULE[],2,TRUE),
       VLOOKUP(Attendance!$G2719,REGULAR_WEEK_SCHEDULE[],6,TRUE)),
IF(WEEKDAY($J2719) = 3,
       IF(COUNTIF(FINALS_WEEK_TUESDAY_DATE[],Attendance!$J2719) &gt; 0, VLOOKUP(Attendance!$G2719,FINALS_WEEK_TUESDAY_PERIOD_SCHEDULE[],2,TRUE),
       VLOOKUP(Attendance!$G2719,REGULAR_WEEK_SCHEDULE[[Tuesday]:[Period]],5,TRUE)),
IF(WEEKDAY(Attendance!$J2719) = 4,
        IF(COUNTIF(BLOCK_WEDNESDAY_DATES[],Attendance!$J2719) &gt; 0, VLOOKUP(Attendance!$G2719,BLOCK_WEDNESDAY_PERIOD_SCHEDULE[],2,TRUE),
        IF(COUNTIF(FINALS_WEEK_WEDNESDAY_DATE[],Attendance!$J2719) &gt; 0, VLOOKUP(Attendance!$G2719,FINALS_WEEK_WEDNESDAY_PERIOD_SCHEDULE[],2,TRUE),
       VLOOKUP(Attendance!$G2719,REGULAR_WEEK_SCHEDULE[[Wednesday]:[Period]],4,TRUE))),
IF(WEEKDAY($J2719) = 5,
       IF(COUNTIF(BLOCK_THURSDAY_DATES[],Attendance!$J2719) &gt; 0, VLOOKUP(Attendance!$G2719,BLOCK_THURSDAY_PERIOD_SCHEDULE[],2,TRUE),
       IF(COUNTIF(FINALS_WEEK_THURSDAY_DATE[],Attendance!$J2719) &gt; 0, VLOOKUP(Attendance!$G2719,FINALS_WEEK_THURSDAY_PERIOD_SCHEDULE[],2,TRUE),
       VLOOKUP(Attendance!$G2719,REGULAR_WEEK_SCHEDULE[[Thursday]:[Period]],3,TRUE))),
IF(WEEKDAY(Attendance!$J2719) = 6,
       IF(COUNTIF(FINALS_WEEK_FRIDAY_DATE[],Attendance!$J2719) &gt; 0, VLOOKUP(Attendance!$G2719,FINALS_WEEK_FRIDAY_PERIOD_SCHEDULE[],2,TRUE),
       VLOOKUP(Attendance!$G2719,REGULAR_WEEK_SCHEDULE[[Friday]:[Period]],2,TRUE))))))))))</f>
        <v/>
      </c>
      <c r="J2719" s="41" t="str">
        <f t="shared" ca="1" si="131"/>
        <v/>
      </c>
      <c r="K2719" s="41" t="str">
        <f>IF($A2719 &lt;&gt; "",VLOOKUP($A2719,'Student reference sheet'!$A$2:$V$2329, 7,FALSE), "")</f>
        <v/>
      </c>
      <c r="L2719" s="30" t="str">
        <f>IF($A2719 ="", "", VLOOKUP($A2719, 'Student reference sheet'!$A$2:$Z$2603,23,FALSE))</f>
        <v/>
      </c>
      <c r="M2719" s="30" t="str">
        <f>IF($A2719 ="", "", VLOOKUP($A2719, 'Student reference sheet'!$A$2:$Z$2603,24,FALSE))</f>
        <v/>
      </c>
      <c r="N2719" s="30" t="str">
        <f>IF($A2719 ="", "", VLOOKUP($A2719, 'Student reference sheet'!$A$2:$Z$2603,26,FALSE))</f>
        <v/>
      </c>
      <c r="O2719" s="30" t="str">
        <f>IF($A2719 ="", "", VLOOKUP($A2719, 'Student reference sheet'!$A$2:$Z$2603,25,FALSE))</f>
        <v/>
      </c>
      <c r="P2719" s="39" t="str">
        <f>IF($A2719 = "", "", IF(OR(VLOOKUP($A2719,'Student reference sheet'!$A$2:$V$2400,8,FALSE) = "R",  VLOOKUP($A2719,'Student reference sheet'!$A$2:$V$2400,8,FALSE) = "L"), "X", ""))</f>
        <v/>
      </c>
      <c r="Q2719" s="39" t="str">
        <f>IF($A2719 ="", "", VLOOKUP($A2719, 'Student reference sheet'!$A$2:$V$2603,22,FALSE))</f>
        <v/>
      </c>
      <c r="R2719" s="39" t="str">
        <f>IF($A2719 &lt;&gt; "",VLOOKUP($A2719,'Student reference sheet'!$A$2:$V$2329, 5,FALSE), "")</f>
        <v/>
      </c>
      <c r="S2719" s="39" t="str">
        <f>IF($A2719 &lt;&gt; "",VLOOKUP($A2719,'Student reference sheet'!$A$2:$V$2329, 6,FALSE), "")</f>
        <v/>
      </c>
      <c r="T2719" s="30" t="str">
        <f>IF($A2719 = "","",
IF(VLOOKUP($A2719,'Student reference sheet'!$A$2:$V$2329, 10,FALSE) = "Y", "Hispanic",
IF(VLOOKUP($A2719,'Student reference sheet'!$A$2:$V$2329,11,FALSE) &lt;&gt; "",
IF(VLOOKUP($A2719,'Student reference sheet'!$A$2:$V$2329,11,FALSE) = "UNK", "Unknown", VLOOKUP(VALUE(VLOOKUP($A2719,'Student reference sheet'!$A$2:$V$2329,11,FALSE)),'Ethnicity Reference'!$A$2:$B$22,2,FALSE)),
IF(VLOOKUP($A2719,'Student reference sheet'!$A$2:$V$2329,9,FALSE) &lt;&gt; "", VLOOKUP(VALUE(VLOOKUP($A2719,'Student reference sheet'!$A$2:$V$2329,9,FALSE)),'Ethnicity Reference'!$A$2:$B$22,2,FALSE),"Unknown"))))</f>
        <v/>
      </c>
      <c r="U2719" s="35"/>
    </row>
    <row r="2720" spans="1:21" ht="15.75">
      <c r="A2720" s="47"/>
      <c r="B2720" s="33"/>
      <c r="C2720" s="39" t="str">
        <f>IF($A2720 &lt;&gt; "",VLOOKUP($A2720,'Student reference sheet'!$A$2:$V$2329, 3,FALSE), "")</f>
        <v/>
      </c>
      <c r="D2720" s="39" t="str">
        <f>IF($A2720 &lt;&gt; "",VLOOKUP($A2720,'Student reference sheet'!$A$2:$V$2329, 2,FALSE), "")</f>
        <v/>
      </c>
      <c r="E2720" s="35"/>
      <c r="F2720" s="34"/>
      <c r="G2720" s="40" t="str">
        <f t="shared" ca="1" si="129"/>
        <v/>
      </c>
      <c r="H2720" s="40" t="str">
        <f t="shared" ca="1" si="130"/>
        <v/>
      </c>
      <c r="I2720" s="36" t="str">
        <f>IF($A2720 = "", "",
IF(COUNTIF(MINIMUM_DAY_DATES[], Attendance!J2720) &gt; 0, VLOOKUP(Attendance!$G2720,MINIMUM_DAY_PERIOD_SCHEDULE[], 2,TRUE),
IF(COUNTIF(RALLY_DATES[], Attendance!J2720) &gt; 0, VLOOKUP(Attendance!$G2720,RALLY_PERIOD_SCHEDULE[], 2,TRUE),
IF(WEEKDAY(Attendance!$J2720) = 2,
       IF(COUNTIF(FINALS_WEEK_MONDAY_DATE[],Attendance!$J2720) &gt; 0, VLOOKUP(Attendance!$G2720,FINALS_WEEK_MONDAY_PERIOD_SCHEDULE[],2,TRUE),
       VLOOKUP(Attendance!$G2720,REGULAR_WEEK_SCHEDULE[],6,TRUE)),
IF(WEEKDAY($J2720) = 3,
       IF(COUNTIF(FINALS_WEEK_TUESDAY_DATE[],Attendance!$J2720) &gt; 0, VLOOKUP(Attendance!$G2720,FINALS_WEEK_TUESDAY_PERIOD_SCHEDULE[],2,TRUE),
       VLOOKUP(Attendance!$G2720,REGULAR_WEEK_SCHEDULE[[Tuesday]:[Period]],5,TRUE)),
IF(WEEKDAY(Attendance!$J2720) = 4,
        IF(COUNTIF(BLOCK_WEDNESDAY_DATES[],Attendance!$J2720) &gt; 0, VLOOKUP(Attendance!$G2720,BLOCK_WEDNESDAY_PERIOD_SCHEDULE[],2,TRUE),
        IF(COUNTIF(FINALS_WEEK_WEDNESDAY_DATE[],Attendance!$J2720) &gt; 0, VLOOKUP(Attendance!$G2720,FINALS_WEEK_WEDNESDAY_PERIOD_SCHEDULE[],2,TRUE),
       VLOOKUP(Attendance!$G2720,REGULAR_WEEK_SCHEDULE[[Wednesday]:[Period]],4,TRUE))),
IF(WEEKDAY($J2720) = 5,
       IF(COUNTIF(BLOCK_THURSDAY_DATES[],Attendance!$J2720) &gt; 0, VLOOKUP(Attendance!$G2720,BLOCK_THURSDAY_PERIOD_SCHEDULE[],2,TRUE),
       IF(COUNTIF(FINALS_WEEK_THURSDAY_DATE[],Attendance!$J2720) &gt; 0, VLOOKUP(Attendance!$G2720,FINALS_WEEK_THURSDAY_PERIOD_SCHEDULE[],2,TRUE),
       VLOOKUP(Attendance!$G2720,REGULAR_WEEK_SCHEDULE[[Thursday]:[Period]],3,TRUE))),
IF(WEEKDAY(Attendance!$J2720) = 6,
       IF(COUNTIF(FINALS_WEEK_FRIDAY_DATE[],Attendance!$J2720) &gt; 0, VLOOKUP(Attendance!$G2720,FINALS_WEEK_FRIDAY_PERIOD_SCHEDULE[],2,TRUE),
       VLOOKUP(Attendance!$G2720,REGULAR_WEEK_SCHEDULE[[Friday]:[Period]],2,TRUE))))))))))</f>
        <v/>
      </c>
      <c r="J2720" s="41" t="str">
        <f t="shared" ca="1" si="131"/>
        <v/>
      </c>
      <c r="K2720" s="41" t="str">
        <f>IF($A2720 &lt;&gt; "",VLOOKUP($A2720,'Student reference sheet'!$A$2:$V$2329, 7,FALSE), "")</f>
        <v/>
      </c>
      <c r="L2720" s="30" t="str">
        <f>IF($A2720 ="", "", VLOOKUP($A2720, 'Student reference sheet'!$A$2:$Z$2603,23,FALSE))</f>
        <v/>
      </c>
      <c r="M2720" s="30" t="str">
        <f>IF($A2720 ="", "", VLOOKUP($A2720, 'Student reference sheet'!$A$2:$Z$2603,24,FALSE))</f>
        <v/>
      </c>
      <c r="N2720" s="30" t="str">
        <f>IF($A2720 ="", "", VLOOKUP($A2720, 'Student reference sheet'!$A$2:$Z$2603,26,FALSE))</f>
        <v/>
      </c>
      <c r="O2720" s="30" t="str">
        <f>IF($A2720 ="", "", VLOOKUP($A2720, 'Student reference sheet'!$A$2:$Z$2603,25,FALSE))</f>
        <v/>
      </c>
      <c r="P2720" s="39" t="str">
        <f>IF($A2720 = "", "", IF(OR(VLOOKUP($A2720,'Student reference sheet'!$A$2:$V$2400,8,FALSE) = "R",  VLOOKUP($A2720,'Student reference sheet'!$A$2:$V$2400,8,FALSE) = "L"), "X", ""))</f>
        <v/>
      </c>
      <c r="Q2720" s="39" t="str">
        <f>IF($A2720 ="", "", VLOOKUP($A2720, 'Student reference sheet'!$A$2:$V$2603,22,FALSE))</f>
        <v/>
      </c>
      <c r="R2720" s="39" t="str">
        <f>IF($A2720 &lt;&gt; "",VLOOKUP($A2720,'Student reference sheet'!$A$2:$V$2329, 5,FALSE), "")</f>
        <v/>
      </c>
      <c r="S2720" s="39" t="str">
        <f>IF($A2720 &lt;&gt; "",VLOOKUP($A2720,'Student reference sheet'!$A$2:$V$2329, 6,FALSE), "")</f>
        <v/>
      </c>
      <c r="T2720" s="30" t="str">
        <f>IF($A2720 = "","",
IF(VLOOKUP($A2720,'Student reference sheet'!$A$2:$V$2329, 10,FALSE) = "Y", "Hispanic",
IF(VLOOKUP($A2720,'Student reference sheet'!$A$2:$V$2329,11,FALSE) &lt;&gt; "",
IF(VLOOKUP($A2720,'Student reference sheet'!$A$2:$V$2329,11,FALSE) = "UNK", "Unknown", VLOOKUP(VALUE(VLOOKUP($A2720,'Student reference sheet'!$A$2:$V$2329,11,FALSE)),'Ethnicity Reference'!$A$2:$B$22,2,FALSE)),
IF(VLOOKUP($A2720,'Student reference sheet'!$A$2:$V$2329,9,FALSE) &lt;&gt; "", VLOOKUP(VALUE(VLOOKUP($A2720,'Student reference sheet'!$A$2:$V$2329,9,FALSE)),'Ethnicity Reference'!$A$2:$B$22,2,FALSE),"Unknown"))))</f>
        <v/>
      </c>
      <c r="U2720" s="35"/>
    </row>
    <row r="2721" spans="1:21" ht="15.75">
      <c r="A2721" s="47"/>
      <c r="B2721" s="33"/>
      <c r="C2721" s="39" t="str">
        <f>IF($A2721 &lt;&gt; "",VLOOKUP($A2721,'Student reference sheet'!$A$2:$V$2329, 3,FALSE), "")</f>
        <v/>
      </c>
      <c r="D2721" s="39" t="str">
        <f>IF($A2721 &lt;&gt; "",VLOOKUP($A2721,'Student reference sheet'!$A$2:$V$2329, 2,FALSE), "")</f>
        <v/>
      </c>
      <c r="E2721" s="35"/>
      <c r="F2721" s="34"/>
      <c r="G2721" s="40" t="str">
        <f t="shared" ca="1" si="129"/>
        <v/>
      </c>
      <c r="H2721" s="40" t="str">
        <f t="shared" ca="1" si="130"/>
        <v/>
      </c>
      <c r="I2721" s="36" t="str">
        <f>IF($A2721 = "", "",
IF(COUNTIF(MINIMUM_DAY_DATES[], Attendance!J2721) &gt; 0, VLOOKUP(Attendance!$G2721,MINIMUM_DAY_PERIOD_SCHEDULE[], 2,TRUE),
IF(COUNTIF(RALLY_DATES[], Attendance!J2721) &gt; 0, VLOOKUP(Attendance!$G2721,RALLY_PERIOD_SCHEDULE[], 2,TRUE),
IF(WEEKDAY(Attendance!$J2721) = 2,
       IF(COUNTIF(FINALS_WEEK_MONDAY_DATE[],Attendance!$J2721) &gt; 0, VLOOKUP(Attendance!$G2721,FINALS_WEEK_MONDAY_PERIOD_SCHEDULE[],2,TRUE),
       VLOOKUP(Attendance!$G2721,REGULAR_WEEK_SCHEDULE[],6,TRUE)),
IF(WEEKDAY($J2721) = 3,
       IF(COUNTIF(FINALS_WEEK_TUESDAY_DATE[],Attendance!$J2721) &gt; 0, VLOOKUP(Attendance!$G2721,FINALS_WEEK_TUESDAY_PERIOD_SCHEDULE[],2,TRUE),
       VLOOKUP(Attendance!$G2721,REGULAR_WEEK_SCHEDULE[[Tuesday]:[Period]],5,TRUE)),
IF(WEEKDAY(Attendance!$J2721) = 4,
        IF(COUNTIF(BLOCK_WEDNESDAY_DATES[],Attendance!$J2721) &gt; 0, VLOOKUP(Attendance!$G2721,BLOCK_WEDNESDAY_PERIOD_SCHEDULE[],2,TRUE),
        IF(COUNTIF(FINALS_WEEK_WEDNESDAY_DATE[],Attendance!$J2721) &gt; 0, VLOOKUP(Attendance!$G2721,FINALS_WEEK_WEDNESDAY_PERIOD_SCHEDULE[],2,TRUE),
       VLOOKUP(Attendance!$G2721,REGULAR_WEEK_SCHEDULE[[Wednesday]:[Period]],4,TRUE))),
IF(WEEKDAY($J2721) = 5,
       IF(COUNTIF(BLOCK_THURSDAY_DATES[],Attendance!$J2721) &gt; 0, VLOOKUP(Attendance!$G2721,BLOCK_THURSDAY_PERIOD_SCHEDULE[],2,TRUE),
       IF(COUNTIF(FINALS_WEEK_THURSDAY_DATE[],Attendance!$J2721) &gt; 0, VLOOKUP(Attendance!$G2721,FINALS_WEEK_THURSDAY_PERIOD_SCHEDULE[],2,TRUE),
       VLOOKUP(Attendance!$G2721,REGULAR_WEEK_SCHEDULE[[Thursday]:[Period]],3,TRUE))),
IF(WEEKDAY(Attendance!$J2721) = 6,
       IF(COUNTIF(FINALS_WEEK_FRIDAY_DATE[],Attendance!$J2721) &gt; 0, VLOOKUP(Attendance!$G2721,FINALS_WEEK_FRIDAY_PERIOD_SCHEDULE[],2,TRUE),
       VLOOKUP(Attendance!$G2721,REGULAR_WEEK_SCHEDULE[[Friday]:[Period]],2,TRUE))))))))))</f>
        <v/>
      </c>
      <c r="J2721" s="41" t="str">
        <f t="shared" ca="1" si="131"/>
        <v/>
      </c>
      <c r="K2721" s="41" t="str">
        <f>IF($A2721 &lt;&gt; "",VLOOKUP($A2721,'Student reference sheet'!$A$2:$V$2329, 7,FALSE), "")</f>
        <v/>
      </c>
      <c r="L2721" s="30" t="str">
        <f>IF($A2721 ="", "", VLOOKUP($A2721, 'Student reference sheet'!$A$2:$Z$2603,23,FALSE))</f>
        <v/>
      </c>
      <c r="M2721" s="30" t="str">
        <f>IF($A2721 ="", "", VLOOKUP($A2721, 'Student reference sheet'!$A$2:$Z$2603,24,FALSE))</f>
        <v/>
      </c>
      <c r="N2721" s="30" t="str">
        <f>IF($A2721 ="", "", VLOOKUP($A2721, 'Student reference sheet'!$A$2:$Z$2603,26,FALSE))</f>
        <v/>
      </c>
      <c r="O2721" s="30" t="str">
        <f>IF($A2721 ="", "", VLOOKUP($A2721, 'Student reference sheet'!$A$2:$Z$2603,25,FALSE))</f>
        <v/>
      </c>
      <c r="P2721" s="39" t="str">
        <f>IF($A2721 = "", "", IF(OR(VLOOKUP($A2721,'Student reference sheet'!$A$2:$V$2400,8,FALSE) = "R",  VLOOKUP($A2721,'Student reference sheet'!$A$2:$V$2400,8,FALSE) = "L"), "X", ""))</f>
        <v/>
      </c>
      <c r="Q2721" s="39" t="str">
        <f>IF($A2721 ="", "", VLOOKUP($A2721, 'Student reference sheet'!$A$2:$V$2603,22,FALSE))</f>
        <v/>
      </c>
      <c r="R2721" s="39" t="str">
        <f>IF($A2721 &lt;&gt; "",VLOOKUP($A2721,'Student reference sheet'!$A$2:$V$2329, 5,FALSE), "")</f>
        <v/>
      </c>
      <c r="S2721" s="39" t="str">
        <f>IF($A2721 &lt;&gt; "",VLOOKUP($A2721,'Student reference sheet'!$A$2:$V$2329, 6,FALSE), "")</f>
        <v/>
      </c>
      <c r="T2721" s="30" t="str">
        <f>IF($A2721 = "","",
IF(VLOOKUP($A2721,'Student reference sheet'!$A$2:$V$2329, 10,FALSE) = "Y", "Hispanic",
IF(VLOOKUP($A2721,'Student reference sheet'!$A$2:$V$2329,11,FALSE) &lt;&gt; "",
IF(VLOOKUP($A2721,'Student reference sheet'!$A$2:$V$2329,11,FALSE) = "UNK", "Unknown", VLOOKUP(VALUE(VLOOKUP($A2721,'Student reference sheet'!$A$2:$V$2329,11,FALSE)),'Ethnicity Reference'!$A$2:$B$22,2,FALSE)),
IF(VLOOKUP($A2721,'Student reference sheet'!$A$2:$V$2329,9,FALSE) &lt;&gt; "", VLOOKUP(VALUE(VLOOKUP($A2721,'Student reference sheet'!$A$2:$V$2329,9,FALSE)),'Ethnicity Reference'!$A$2:$B$22,2,FALSE),"Unknown"))))</f>
        <v/>
      </c>
      <c r="U2721" s="35"/>
    </row>
    <row r="2722" spans="1:21" ht="15.75">
      <c r="A2722" s="47"/>
      <c r="B2722" s="33"/>
      <c r="C2722" s="39" t="str">
        <f>IF($A2722 &lt;&gt; "",VLOOKUP($A2722,'Student reference sheet'!$A$2:$V$2329, 3,FALSE), "")</f>
        <v/>
      </c>
      <c r="D2722" s="39" t="str">
        <f>IF($A2722 &lt;&gt; "",VLOOKUP($A2722,'Student reference sheet'!$A$2:$V$2329, 2,FALSE), "")</f>
        <v/>
      </c>
      <c r="E2722" s="35"/>
      <c r="F2722" s="34"/>
      <c r="G2722" s="40" t="str">
        <f t="shared" ca="1" si="129"/>
        <v/>
      </c>
      <c r="H2722" s="40" t="str">
        <f t="shared" ca="1" si="130"/>
        <v/>
      </c>
      <c r="I2722" s="36" t="str">
        <f>IF($A2722 = "", "",
IF(COUNTIF(MINIMUM_DAY_DATES[], Attendance!J2722) &gt; 0, VLOOKUP(Attendance!$G2722,MINIMUM_DAY_PERIOD_SCHEDULE[], 2,TRUE),
IF(COUNTIF(RALLY_DATES[], Attendance!J2722) &gt; 0, VLOOKUP(Attendance!$G2722,RALLY_PERIOD_SCHEDULE[], 2,TRUE),
IF(WEEKDAY(Attendance!$J2722) = 2,
       IF(COUNTIF(FINALS_WEEK_MONDAY_DATE[],Attendance!$J2722) &gt; 0, VLOOKUP(Attendance!$G2722,FINALS_WEEK_MONDAY_PERIOD_SCHEDULE[],2,TRUE),
       VLOOKUP(Attendance!$G2722,REGULAR_WEEK_SCHEDULE[],6,TRUE)),
IF(WEEKDAY($J2722) = 3,
       IF(COUNTIF(FINALS_WEEK_TUESDAY_DATE[],Attendance!$J2722) &gt; 0, VLOOKUP(Attendance!$G2722,FINALS_WEEK_TUESDAY_PERIOD_SCHEDULE[],2,TRUE),
       VLOOKUP(Attendance!$G2722,REGULAR_WEEK_SCHEDULE[[Tuesday]:[Period]],5,TRUE)),
IF(WEEKDAY(Attendance!$J2722) = 4,
        IF(COUNTIF(BLOCK_WEDNESDAY_DATES[],Attendance!$J2722) &gt; 0, VLOOKUP(Attendance!$G2722,BLOCK_WEDNESDAY_PERIOD_SCHEDULE[],2,TRUE),
        IF(COUNTIF(FINALS_WEEK_WEDNESDAY_DATE[],Attendance!$J2722) &gt; 0, VLOOKUP(Attendance!$G2722,FINALS_WEEK_WEDNESDAY_PERIOD_SCHEDULE[],2,TRUE),
       VLOOKUP(Attendance!$G2722,REGULAR_WEEK_SCHEDULE[[Wednesday]:[Period]],4,TRUE))),
IF(WEEKDAY($J2722) = 5,
       IF(COUNTIF(BLOCK_THURSDAY_DATES[],Attendance!$J2722) &gt; 0, VLOOKUP(Attendance!$G2722,BLOCK_THURSDAY_PERIOD_SCHEDULE[],2,TRUE),
       IF(COUNTIF(FINALS_WEEK_THURSDAY_DATE[],Attendance!$J2722) &gt; 0, VLOOKUP(Attendance!$G2722,FINALS_WEEK_THURSDAY_PERIOD_SCHEDULE[],2,TRUE),
       VLOOKUP(Attendance!$G2722,REGULAR_WEEK_SCHEDULE[[Thursday]:[Period]],3,TRUE))),
IF(WEEKDAY(Attendance!$J2722) = 6,
       IF(COUNTIF(FINALS_WEEK_FRIDAY_DATE[],Attendance!$J2722) &gt; 0, VLOOKUP(Attendance!$G2722,FINALS_WEEK_FRIDAY_PERIOD_SCHEDULE[],2,TRUE),
       VLOOKUP(Attendance!$G2722,REGULAR_WEEK_SCHEDULE[[Friday]:[Period]],2,TRUE))))))))))</f>
        <v/>
      </c>
      <c r="J2722" s="41" t="str">
        <f t="shared" ca="1" si="131"/>
        <v/>
      </c>
      <c r="K2722" s="41" t="str">
        <f>IF($A2722 &lt;&gt; "",VLOOKUP($A2722,'Student reference sheet'!$A$2:$V$2329, 7,FALSE), "")</f>
        <v/>
      </c>
      <c r="L2722" s="30" t="str">
        <f>IF($A2722 ="", "", VLOOKUP($A2722, 'Student reference sheet'!$A$2:$Z$2603,23,FALSE))</f>
        <v/>
      </c>
      <c r="M2722" s="30" t="str">
        <f>IF($A2722 ="", "", VLOOKUP($A2722, 'Student reference sheet'!$A$2:$Z$2603,24,FALSE))</f>
        <v/>
      </c>
      <c r="N2722" s="30" t="str">
        <f>IF($A2722 ="", "", VLOOKUP($A2722, 'Student reference sheet'!$A$2:$Z$2603,26,FALSE))</f>
        <v/>
      </c>
      <c r="O2722" s="30" t="str">
        <f>IF($A2722 ="", "", VLOOKUP($A2722, 'Student reference sheet'!$A$2:$Z$2603,25,FALSE))</f>
        <v/>
      </c>
      <c r="P2722" s="39" t="str">
        <f>IF($A2722 = "", "", IF(OR(VLOOKUP($A2722,'Student reference sheet'!$A$2:$V$2400,8,FALSE) = "R",  VLOOKUP($A2722,'Student reference sheet'!$A$2:$V$2400,8,FALSE) = "L"), "X", ""))</f>
        <v/>
      </c>
      <c r="Q2722" s="39" t="str">
        <f>IF($A2722 ="", "", VLOOKUP($A2722, 'Student reference sheet'!$A$2:$V$2603,22,FALSE))</f>
        <v/>
      </c>
      <c r="R2722" s="39" t="str">
        <f>IF($A2722 &lt;&gt; "",VLOOKUP($A2722,'Student reference sheet'!$A$2:$V$2329, 5,FALSE), "")</f>
        <v/>
      </c>
      <c r="S2722" s="39" t="str">
        <f>IF($A2722 &lt;&gt; "",VLOOKUP($A2722,'Student reference sheet'!$A$2:$V$2329, 6,FALSE), "")</f>
        <v/>
      </c>
      <c r="T2722" s="30" t="str">
        <f>IF($A2722 = "","",
IF(VLOOKUP($A2722,'Student reference sheet'!$A$2:$V$2329, 10,FALSE) = "Y", "Hispanic",
IF(VLOOKUP($A2722,'Student reference sheet'!$A$2:$V$2329,11,FALSE) &lt;&gt; "",
IF(VLOOKUP($A2722,'Student reference sheet'!$A$2:$V$2329,11,FALSE) = "UNK", "Unknown", VLOOKUP(VALUE(VLOOKUP($A2722,'Student reference sheet'!$A$2:$V$2329,11,FALSE)),'Ethnicity Reference'!$A$2:$B$22,2,FALSE)),
IF(VLOOKUP($A2722,'Student reference sheet'!$A$2:$V$2329,9,FALSE) &lt;&gt; "", VLOOKUP(VALUE(VLOOKUP($A2722,'Student reference sheet'!$A$2:$V$2329,9,FALSE)),'Ethnicity Reference'!$A$2:$B$22,2,FALSE),"Unknown"))))</f>
        <v/>
      </c>
      <c r="U2722" s="35"/>
    </row>
    <row r="2723" spans="1:21" ht="15.75">
      <c r="A2723" s="47"/>
      <c r="B2723" s="33"/>
      <c r="C2723" s="39" t="str">
        <f>IF($A2723 &lt;&gt; "",VLOOKUP($A2723,'Student reference sheet'!$A$2:$V$2329, 3,FALSE), "")</f>
        <v/>
      </c>
      <c r="D2723" s="39" t="str">
        <f>IF($A2723 &lt;&gt; "",VLOOKUP($A2723,'Student reference sheet'!$A$2:$V$2329, 2,FALSE), "")</f>
        <v/>
      </c>
      <c r="E2723" s="35"/>
      <c r="F2723" s="34"/>
      <c r="G2723" s="40" t="str">
        <f t="shared" ca="1" si="129"/>
        <v/>
      </c>
      <c r="H2723" s="40" t="str">
        <f t="shared" ca="1" si="130"/>
        <v/>
      </c>
      <c r="I2723" s="36" t="str">
        <f>IF($A2723 = "", "",
IF(COUNTIF(MINIMUM_DAY_DATES[], Attendance!J2723) &gt; 0, VLOOKUP(Attendance!$G2723,MINIMUM_DAY_PERIOD_SCHEDULE[], 2,TRUE),
IF(COUNTIF(RALLY_DATES[], Attendance!J2723) &gt; 0, VLOOKUP(Attendance!$G2723,RALLY_PERIOD_SCHEDULE[], 2,TRUE),
IF(WEEKDAY(Attendance!$J2723) = 2,
       IF(COUNTIF(FINALS_WEEK_MONDAY_DATE[],Attendance!$J2723) &gt; 0, VLOOKUP(Attendance!$G2723,FINALS_WEEK_MONDAY_PERIOD_SCHEDULE[],2,TRUE),
       VLOOKUP(Attendance!$G2723,REGULAR_WEEK_SCHEDULE[],6,TRUE)),
IF(WEEKDAY($J2723) = 3,
       IF(COUNTIF(FINALS_WEEK_TUESDAY_DATE[],Attendance!$J2723) &gt; 0, VLOOKUP(Attendance!$G2723,FINALS_WEEK_TUESDAY_PERIOD_SCHEDULE[],2,TRUE),
       VLOOKUP(Attendance!$G2723,REGULAR_WEEK_SCHEDULE[[Tuesday]:[Period]],5,TRUE)),
IF(WEEKDAY(Attendance!$J2723) = 4,
        IF(COUNTIF(BLOCK_WEDNESDAY_DATES[],Attendance!$J2723) &gt; 0, VLOOKUP(Attendance!$G2723,BLOCK_WEDNESDAY_PERIOD_SCHEDULE[],2,TRUE),
        IF(COUNTIF(FINALS_WEEK_WEDNESDAY_DATE[],Attendance!$J2723) &gt; 0, VLOOKUP(Attendance!$G2723,FINALS_WEEK_WEDNESDAY_PERIOD_SCHEDULE[],2,TRUE),
       VLOOKUP(Attendance!$G2723,REGULAR_WEEK_SCHEDULE[[Wednesday]:[Period]],4,TRUE))),
IF(WEEKDAY($J2723) = 5,
       IF(COUNTIF(BLOCK_THURSDAY_DATES[],Attendance!$J2723) &gt; 0, VLOOKUP(Attendance!$G2723,BLOCK_THURSDAY_PERIOD_SCHEDULE[],2,TRUE),
       IF(COUNTIF(FINALS_WEEK_THURSDAY_DATE[],Attendance!$J2723) &gt; 0, VLOOKUP(Attendance!$G2723,FINALS_WEEK_THURSDAY_PERIOD_SCHEDULE[],2,TRUE),
       VLOOKUP(Attendance!$G2723,REGULAR_WEEK_SCHEDULE[[Thursday]:[Period]],3,TRUE))),
IF(WEEKDAY(Attendance!$J2723) = 6,
       IF(COUNTIF(FINALS_WEEK_FRIDAY_DATE[],Attendance!$J2723) &gt; 0, VLOOKUP(Attendance!$G2723,FINALS_WEEK_FRIDAY_PERIOD_SCHEDULE[],2,TRUE),
       VLOOKUP(Attendance!$G2723,REGULAR_WEEK_SCHEDULE[[Friday]:[Period]],2,TRUE))))))))))</f>
        <v/>
      </c>
      <c r="J2723" s="41" t="str">
        <f t="shared" ca="1" si="131"/>
        <v/>
      </c>
      <c r="K2723" s="41" t="str">
        <f>IF($A2723 &lt;&gt; "",VLOOKUP($A2723,'Student reference sheet'!$A$2:$V$2329, 7,FALSE), "")</f>
        <v/>
      </c>
      <c r="L2723" s="30" t="str">
        <f>IF($A2723 ="", "", VLOOKUP($A2723, 'Student reference sheet'!$A$2:$Z$2603,23,FALSE))</f>
        <v/>
      </c>
      <c r="M2723" s="30" t="str">
        <f>IF($A2723 ="", "", VLOOKUP($A2723, 'Student reference sheet'!$A$2:$Z$2603,24,FALSE))</f>
        <v/>
      </c>
      <c r="N2723" s="30" t="str">
        <f>IF($A2723 ="", "", VLOOKUP($A2723, 'Student reference sheet'!$A$2:$Z$2603,26,FALSE))</f>
        <v/>
      </c>
      <c r="O2723" s="30" t="str">
        <f>IF($A2723 ="", "", VLOOKUP($A2723, 'Student reference sheet'!$A$2:$Z$2603,25,FALSE))</f>
        <v/>
      </c>
      <c r="P2723" s="39" t="str">
        <f>IF($A2723 = "", "", IF(OR(VLOOKUP($A2723,'Student reference sheet'!$A$2:$V$2400,8,FALSE) = "R",  VLOOKUP($A2723,'Student reference sheet'!$A$2:$V$2400,8,FALSE) = "L"), "X", ""))</f>
        <v/>
      </c>
      <c r="Q2723" s="39" t="str">
        <f>IF($A2723 ="", "", VLOOKUP($A2723, 'Student reference sheet'!$A$2:$V$2603,22,FALSE))</f>
        <v/>
      </c>
      <c r="R2723" s="39" t="str">
        <f>IF($A2723 &lt;&gt; "",VLOOKUP($A2723,'Student reference sheet'!$A$2:$V$2329, 5,FALSE), "")</f>
        <v/>
      </c>
      <c r="S2723" s="39" t="str">
        <f>IF($A2723 &lt;&gt; "",VLOOKUP($A2723,'Student reference sheet'!$A$2:$V$2329, 6,FALSE), "")</f>
        <v/>
      </c>
      <c r="T2723" s="30" t="str">
        <f>IF($A2723 = "","",
IF(VLOOKUP($A2723,'Student reference sheet'!$A$2:$V$2329, 10,FALSE) = "Y", "Hispanic",
IF(VLOOKUP($A2723,'Student reference sheet'!$A$2:$V$2329,11,FALSE) &lt;&gt; "",
IF(VLOOKUP($A2723,'Student reference sheet'!$A$2:$V$2329,11,FALSE) = "UNK", "Unknown", VLOOKUP(VALUE(VLOOKUP($A2723,'Student reference sheet'!$A$2:$V$2329,11,FALSE)),'Ethnicity Reference'!$A$2:$B$22,2,FALSE)),
IF(VLOOKUP($A2723,'Student reference sheet'!$A$2:$V$2329,9,FALSE) &lt;&gt; "", VLOOKUP(VALUE(VLOOKUP($A2723,'Student reference sheet'!$A$2:$V$2329,9,FALSE)),'Ethnicity Reference'!$A$2:$B$22,2,FALSE),"Unknown"))))</f>
        <v/>
      </c>
      <c r="U2723" s="35"/>
    </row>
    <row r="2724" spans="1:21" ht="15.75">
      <c r="A2724" s="47"/>
      <c r="B2724" s="33"/>
      <c r="C2724" s="39" t="str">
        <f>IF($A2724 &lt;&gt; "",VLOOKUP($A2724,'Student reference sheet'!$A$2:$V$2329, 3,FALSE), "")</f>
        <v/>
      </c>
      <c r="D2724" s="39" t="str">
        <f>IF($A2724 &lt;&gt; "",VLOOKUP($A2724,'Student reference sheet'!$A$2:$V$2329, 2,FALSE), "")</f>
        <v/>
      </c>
      <c r="E2724" s="35"/>
      <c r="F2724" s="34"/>
      <c r="G2724" s="40" t="str">
        <f t="shared" ca="1" si="129"/>
        <v/>
      </c>
      <c r="H2724" s="40" t="str">
        <f t="shared" ca="1" si="130"/>
        <v/>
      </c>
      <c r="I2724" s="36" t="str">
        <f>IF($A2724 = "", "",
IF(COUNTIF(MINIMUM_DAY_DATES[], Attendance!J2724) &gt; 0, VLOOKUP(Attendance!$G2724,MINIMUM_DAY_PERIOD_SCHEDULE[], 2,TRUE),
IF(COUNTIF(RALLY_DATES[], Attendance!J2724) &gt; 0, VLOOKUP(Attendance!$G2724,RALLY_PERIOD_SCHEDULE[], 2,TRUE),
IF(WEEKDAY(Attendance!$J2724) = 2,
       IF(COUNTIF(FINALS_WEEK_MONDAY_DATE[],Attendance!$J2724) &gt; 0, VLOOKUP(Attendance!$G2724,FINALS_WEEK_MONDAY_PERIOD_SCHEDULE[],2,TRUE),
       VLOOKUP(Attendance!$G2724,REGULAR_WEEK_SCHEDULE[],6,TRUE)),
IF(WEEKDAY($J2724) = 3,
       IF(COUNTIF(FINALS_WEEK_TUESDAY_DATE[],Attendance!$J2724) &gt; 0, VLOOKUP(Attendance!$G2724,FINALS_WEEK_TUESDAY_PERIOD_SCHEDULE[],2,TRUE),
       VLOOKUP(Attendance!$G2724,REGULAR_WEEK_SCHEDULE[[Tuesday]:[Period]],5,TRUE)),
IF(WEEKDAY(Attendance!$J2724) = 4,
        IF(COUNTIF(BLOCK_WEDNESDAY_DATES[],Attendance!$J2724) &gt; 0, VLOOKUP(Attendance!$G2724,BLOCK_WEDNESDAY_PERIOD_SCHEDULE[],2,TRUE),
        IF(COUNTIF(FINALS_WEEK_WEDNESDAY_DATE[],Attendance!$J2724) &gt; 0, VLOOKUP(Attendance!$G2724,FINALS_WEEK_WEDNESDAY_PERIOD_SCHEDULE[],2,TRUE),
       VLOOKUP(Attendance!$G2724,REGULAR_WEEK_SCHEDULE[[Wednesday]:[Period]],4,TRUE))),
IF(WEEKDAY($J2724) = 5,
       IF(COUNTIF(BLOCK_THURSDAY_DATES[],Attendance!$J2724) &gt; 0, VLOOKUP(Attendance!$G2724,BLOCK_THURSDAY_PERIOD_SCHEDULE[],2,TRUE),
       IF(COUNTIF(FINALS_WEEK_THURSDAY_DATE[],Attendance!$J2724) &gt; 0, VLOOKUP(Attendance!$G2724,FINALS_WEEK_THURSDAY_PERIOD_SCHEDULE[],2,TRUE),
       VLOOKUP(Attendance!$G2724,REGULAR_WEEK_SCHEDULE[[Thursday]:[Period]],3,TRUE))),
IF(WEEKDAY(Attendance!$J2724) = 6,
       IF(COUNTIF(FINALS_WEEK_FRIDAY_DATE[],Attendance!$J2724) &gt; 0, VLOOKUP(Attendance!$G2724,FINALS_WEEK_FRIDAY_PERIOD_SCHEDULE[],2,TRUE),
       VLOOKUP(Attendance!$G2724,REGULAR_WEEK_SCHEDULE[[Friday]:[Period]],2,TRUE))))))))))</f>
        <v/>
      </c>
      <c r="J2724" s="41" t="str">
        <f t="shared" ca="1" si="131"/>
        <v/>
      </c>
      <c r="K2724" s="41" t="str">
        <f>IF($A2724 &lt;&gt; "",VLOOKUP($A2724,'Student reference sheet'!$A$2:$V$2329, 7,FALSE), "")</f>
        <v/>
      </c>
      <c r="L2724" s="30" t="str">
        <f>IF($A2724 ="", "", VLOOKUP($A2724, 'Student reference sheet'!$A$2:$Z$2603,23,FALSE))</f>
        <v/>
      </c>
      <c r="M2724" s="30" t="str">
        <f>IF($A2724 ="", "", VLOOKUP($A2724, 'Student reference sheet'!$A$2:$Z$2603,24,FALSE))</f>
        <v/>
      </c>
      <c r="N2724" s="30" t="str">
        <f>IF($A2724 ="", "", VLOOKUP($A2724, 'Student reference sheet'!$A$2:$Z$2603,26,FALSE))</f>
        <v/>
      </c>
      <c r="O2724" s="30" t="str">
        <f>IF($A2724 ="", "", VLOOKUP($A2724, 'Student reference sheet'!$A$2:$Z$2603,25,FALSE))</f>
        <v/>
      </c>
      <c r="P2724" s="39" t="str">
        <f>IF($A2724 = "", "", IF(OR(VLOOKUP($A2724,'Student reference sheet'!$A$2:$V$2400,8,FALSE) = "R",  VLOOKUP($A2724,'Student reference sheet'!$A$2:$V$2400,8,FALSE) = "L"), "X", ""))</f>
        <v/>
      </c>
      <c r="Q2724" s="39" t="str">
        <f>IF($A2724 ="", "", VLOOKUP($A2724, 'Student reference sheet'!$A$2:$V$2603,22,FALSE))</f>
        <v/>
      </c>
      <c r="R2724" s="39" t="str">
        <f>IF($A2724 &lt;&gt; "",VLOOKUP($A2724,'Student reference sheet'!$A$2:$V$2329, 5,FALSE), "")</f>
        <v/>
      </c>
      <c r="S2724" s="39" t="str">
        <f>IF($A2724 &lt;&gt; "",VLOOKUP($A2724,'Student reference sheet'!$A$2:$V$2329, 6,FALSE), "")</f>
        <v/>
      </c>
      <c r="T2724" s="30" t="str">
        <f>IF($A2724 = "","",
IF(VLOOKUP($A2724,'Student reference sheet'!$A$2:$V$2329, 10,FALSE) = "Y", "Hispanic",
IF(VLOOKUP($A2724,'Student reference sheet'!$A$2:$V$2329,11,FALSE) &lt;&gt; "",
IF(VLOOKUP($A2724,'Student reference sheet'!$A$2:$V$2329,11,FALSE) = "UNK", "Unknown", VLOOKUP(VALUE(VLOOKUP($A2724,'Student reference sheet'!$A$2:$V$2329,11,FALSE)),'Ethnicity Reference'!$A$2:$B$22,2,FALSE)),
IF(VLOOKUP($A2724,'Student reference sheet'!$A$2:$V$2329,9,FALSE) &lt;&gt; "", VLOOKUP(VALUE(VLOOKUP($A2724,'Student reference sheet'!$A$2:$V$2329,9,FALSE)),'Ethnicity Reference'!$A$2:$B$22,2,FALSE),"Unknown"))))</f>
        <v/>
      </c>
      <c r="U2724" s="35"/>
    </row>
    <row r="2725" spans="1:21" ht="15.75">
      <c r="A2725" s="47"/>
      <c r="B2725" s="33"/>
      <c r="C2725" s="39" t="str">
        <f>IF($A2725 &lt;&gt; "",VLOOKUP($A2725,'Student reference sheet'!$A$2:$V$2329, 3,FALSE), "")</f>
        <v/>
      </c>
      <c r="D2725" s="39" t="str">
        <f>IF($A2725 &lt;&gt; "",VLOOKUP($A2725,'Student reference sheet'!$A$2:$V$2329, 2,FALSE), "")</f>
        <v/>
      </c>
      <c r="E2725" s="35"/>
      <c r="F2725" s="34"/>
      <c r="G2725" s="40" t="str">
        <f t="shared" ca="1" si="129"/>
        <v/>
      </c>
      <c r="H2725" s="40" t="str">
        <f t="shared" ca="1" si="130"/>
        <v/>
      </c>
      <c r="I2725" s="36" t="str">
        <f>IF($A2725 = "", "",
IF(COUNTIF(MINIMUM_DAY_DATES[], Attendance!J2725) &gt; 0, VLOOKUP(Attendance!$G2725,MINIMUM_DAY_PERIOD_SCHEDULE[], 2,TRUE),
IF(COUNTIF(RALLY_DATES[], Attendance!J2725) &gt; 0, VLOOKUP(Attendance!$G2725,RALLY_PERIOD_SCHEDULE[], 2,TRUE),
IF(WEEKDAY(Attendance!$J2725) = 2,
       IF(COUNTIF(FINALS_WEEK_MONDAY_DATE[],Attendance!$J2725) &gt; 0, VLOOKUP(Attendance!$G2725,FINALS_WEEK_MONDAY_PERIOD_SCHEDULE[],2,TRUE),
       VLOOKUP(Attendance!$G2725,REGULAR_WEEK_SCHEDULE[],6,TRUE)),
IF(WEEKDAY($J2725) = 3,
       IF(COUNTIF(FINALS_WEEK_TUESDAY_DATE[],Attendance!$J2725) &gt; 0, VLOOKUP(Attendance!$G2725,FINALS_WEEK_TUESDAY_PERIOD_SCHEDULE[],2,TRUE),
       VLOOKUP(Attendance!$G2725,REGULAR_WEEK_SCHEDULE[[Tuesday]:[Period]],5,TRUE)),
IF(WEEKDAY(Attendance!$J2725) = 4,
        IF(COUNTIF(BLOCK_WEDNESDAY_DATES[],Attendance!$J2725) &gt; 0, VLOOKUP(Attendance!$G2725,BLOCK_WEDNESDAY_PERIOD_SCHEDULE[],2,TRUE),
        IF(COUNTIF(FINALS_WEEK_WEDNESDAY_DATE[],Attendance!$J2725) &gt; 0, VLOOKUP(Attendance!$G2725,FINALS_WEEK_WEDNESDAY_PERIOD_SCHEDULE[],2,TRUE),
       VLOOKUP(Attendance!$G2725,REGULAR_WEEK_SCHEDULE[[Wednesday]:[Period]],4,TRUE))),
IF(WEEKDAY($J2725) = 5,
       IF(COUNTIF(BLOCK_THURSDAY_DATES[],Attendance!$J2725) &gt; 0, VLOOKUP(Attendance!$G2725,BLOCK_THURSDAY_PERIOD_SCHEDULE[],2,TRUE),
       IF(COUNTIF(FINALS_WEEK_THURSDAY_DATE[],Attendance!$J2725) &gt; 0, VLOOKUP(Attendance!$G2725,FINALS_WEEK_THURSDAY_PERIOD_SCHEDULE[],2,TRUE),
       VLOOKUP(Attendance!$G2725,REGULAR_WEEK_SCHEDULE[[Thursday]:[Period]],3,TRUE))),
IF(WEEKDAY(Attendance!$J2725) = 6,
       IF(COUNTIF(FINALS_WEEK_FRIDAY_DATE[],Attendance!$J2725) &gt; 0, VLOOKUP(Attendance!$G2725,FINALS_WEEK_FRIDAY_PERIOD_SCHEDULE[],2,TRUE),
       VLOOKUP(Attendance!$G2725,REGULAR_WEEK_SCHEDULE[[Friday]:[Period]],2,TRUE))))))))))</f>
        <v/>
      </c>
      <c r="J2725" s="41" t="str">
        <f t="shared" ca="1" si="131"/>
        <v/>
      </c>
      <c r="K2725" s="41" t="str">
        <f>IF($A2725 &lt;&gt; "",VLOOKUP($A2725,'Student reference sheet'!$A$2:$V$2329, 7,FALSE), "")</f>
        <v/>
      </c>
      <c r="L2725" s="30" t="str">
        <f>IF($A2725 ="", "", VLOOKUP($A2725, 'Student reference sheet'!$A$2:$Z$2603,23,FALSE))</f>
        <v/>
      </c>
      <c r="M2725" s="30" t="str">
        <f>IF($A2725 ="", "", VLOOKUP($A2725, 'Student reference sheet'!$A$2:$Z$2603,24,FALSE))</f>
        <v/>
      </c>
      <c r="N2725" s="30" t="str">
        <f>IF($A2725 ="", "", VLOOKUP($A2725, 'Student reference sheet'!$A$2:$Z$2603,26,FALSE))</f>
        <v/>
      </c>
      <c r="O2725" s="30" t="str">
        <f>IF($A2725 ="", "", VLOOKUP($A2725, 'Student reference sheet'!$A$2:$Z$2603,25,FALSE))</f>
        <v/>
      </c>
      <c r="P2725" s="39" t="str">
        <f>IF($A2725 = "", "", IF(OR(VLOOKUP($A2725,'Student reference sheet'!$A$2:$V$2400,8,FALSE) = "R",  VLOOKUP($A2725,'Student reference sheet'!$A$2:$V$2400,8,FALSE) = "L"), "X", ""))</f>
        <v/>
      </c>
      <c r="Q2725" s="39" t="str">
        <f>IF($A2725 ="", "", VLOOKUP($A2725, 'Student reference sheet'!$A$2:$V$2603,22,FALSE))</f>
        <v/>
      </c>
      <c r="R2725" s="39" t="str">
        <f>IF($A2725 &lt;&gt; "",VLOOKUP($A2725,'Student reference sheet'!$A$2:$V$2329, 5,FALSE), "")</f>
        <v/>
      </c>
      <c r="S2725" s="39" t="str">
        <f>IF($A2725 &lt;&gt; "",VLOOKUP($A2725,'Student reference sheet'!$A$2:$V$2329, 6,FALSE), "")</f>
        <v/>
      </c>
      <c r="T2725" s="30" t="str">
        <f>IF($A2725 = "","",
IF(VLOOKUP($A2725,'Student reference sheet'!$A$2:$V$2329, 10,FALSE) = "Y", "Hispanic",
IF(VLOOKUP($A2725,'Student reference sheet'!$A$2:$V$2329,11,FALSE) &lt;&gt; "",
IF(VLOOKUP($A2725,'Student reference sheet'!$A$2:$V$2329,11,FALSE) = "UNK", "Unknown", VLOOKUP(VALUE(VLOOKUP($A2725,'Student reference sheet'!$A$2:$V$2329,11,FALSE)),'Ethnicity Reference'!$A$2:$B$22,2,FALSE)),
IF(VLOOKUP($A2725,'Student reference sheet'!$A$2:$V$2329,9,FALSE) &lt;&gt; "", VLOOKUP(VALUE(VLOOKUP($A2725,'Student reference sheet'!$A$2:$V$2329,9,FALSE)),'Ethnicity Reference'!$A$2:$B$22,2,FALSE),"Unknown"))))</f>
        <v/>
      </c>
      <c r="U2725" s="35"/>
    </row>
    <row r="2726" spans="1:21" ht="15.75">
      <c r="A2726" s="47"/>
      <c r="B2726" s="33"/>
      <c r="C2726" s="39" t="str">
        <f>IF($A2726 &lt;&gt; "",VLOOKUP($A2726,'Student reference sheet'!$A$2:$V$2329, 3,FALSE), "")</f>
        <v/>
      </c>
      <c r="D2726" s="39" t="str">
        <f>IF($A2726 &lt;&gt; "",VLOOKUP($A2726,'Student reference sheet'!$A$2:$V$2329, 2,FALSE), "")</f>
        <v/>
      </c>
      <c r="E2726" s="35"/>
      <c r="F2726" s="34"/>
      <c r="G2726" s="40" t="str">
        <f t="shared" ca="1" si="129"/>
        <v/>
      </c>
      <c r="H2726" s="40" t="str">
        <f t="shared" ca="1" si="130"/>
        <v/>
      </c>
      <c r="I2726" s="36" t="str">
        <f>IF($A2726 = "", "",
IF(COUNTIF(MINIMUM_DAY_DATES[], Attendance!J2726) &gt; 0, VLOOKUP(Attendance!$G2726,MINIMUM_DAY_PERIOD_SCHEDULE[], 2,TRUE),
IF(COUNTIF(RALLY_DATES[], Attendance!J2726) &gt; 0, VLOOKUP(Attendance!$G2726,RALLY_PERIOD_SCHEDULE[], 2,TRUE),
IF(WEEKDAY(Attendance!$J2726) = 2,
       IF(COUNTIF(FINALS_WEEK_MONDAY_DATE[],Attendance!$J2726) &gt; 0, VLOOKUP(Attendance!$G2726,FINALS_WEEK_MONDAY_PERIOD_SCHEDULE[],2,TRUE),
       VLOOKUP(Attendance!$G2726,REGULAR_WEEK_SCHEDULE[],6,TRUE)),
IF(WEEKDAY($J2726) = 3,
       IF(COUNTIF(FINALS_WEEK_TUESDAY_DATE[],Attendance!$J2726) &gt; 0, VLOOKUP(Attendance!$G2726,FINALS_WEEK_TUESDAY_PERIOD_SCHEDULE[],2,TRUE),
       VLOOKUP(Attendance!$G2726,REGULAR_WEEK_SCHEDULE[[Tuesday]:[Period]],5,TRUE)),
IF(WEEKDAY(Attendance!$J2726) = 4,
        IF(COUNTIF(BLOCK_WEDNESDAY_DATES[],Attendance!$J2726) &gt; 0, VLOOKUP(Attendance!$G2726,BLOCK_WEDNESDAY_PERIOD_SCHEDULE[],2,TRUE),
        IF(COUNTIF(FINALS_WEEK_WEDNESDAY_DATE[],Attendance!$J2726) &gt; 0, VLOOKUP(Attendance!$G2726,FINALS_WEEK_WEDNESDAY_PERIOD_SCHEDULE[],2,TRUE),
       VLOOKUP(Attendance!$G2726,REGULAR_WEEK_SCHEDULE[[Wednesday]:[Period]],4,TRUE))),
IF(WEEKDAY($J2726) = 5,
       IF(COUNTIF(BLOCK_THURSDAY_DATES[],Attendance!$J2726) &gt; 0, VLOOKUP(Attendance!$G2726,BLOCK_THURSDAY_PERIOD_SCHEDULE[],2,TRUE),
       IF(COUNTIF(FINALS_WEEK_THURSDAY_DATE[],Attendance!$J2726) &gt; 0, VLOOKUP(Attendance!$G2726,FINALS_WEEK_THURSDAY_PERIOD_SCHEDULE[],2,TRUE),
       VLOOKUP(Attendance!$G2726,REGULAR_WEEK_SCHEDULE[[Thursday]:[Period]],3,TRUE))),
IF(WEEKDAY(Attendance!$J2726) = 6,
       IF(COUNTIF(FINALS_WEEK_FRIDAY_DATE[],Attendance!$J2726) &gt; 0, VLOOKUP(Attendance!$G2726,FINALS_WEEK_FRIDAY_PERIOD_SCHEDULE[],2,TRUE),
       VLOOKUP(Attendance!$G2726,REGULAR_WEEK_SCHEDULE[[Friday]:[Period]],2,TRUE))))))))))</f>
        <v/>
      </c>
      <c r="J2726" s="41" t="str">
        <f t="shared" ca="1" si="131"/>
        <v/>
      </c>
      <c r="K2726" s="41" t="str">
        <f>IF($A2726 &lt;&gt; "",VLOOKUP($A2726,'Student reference sheet'!$A$2:$V$2329, 7,FALSE), "")</f>
        <v/>
      </c>
      <c r="L2726" s="30" t="str">
        <f>IF($A2726 ="", "", VLOOKUP($A2726, 'Student reference sheet'!$A$2:$Z$2603,23,FALSE))</f>
        <v/>
      </c>
      <c r="M2726" s="30" t="str">
        <f>IF($A2726 ="", "", VLOOKUP($A2726, 'Student reference sheet'!$A$2:$Z$2603,24,FALSE))</f>
        <v/>
      </c>
      <c r="N2726" s="30" t="str">
        <f>IF($A2726 ="", "", VLOOKUP($A2726, 'Student reference sheet'!$A$2:$Z$2603,26,FALSE))</f>
        <v/>
      </c>
      <c r="O2726" s="30" t="str">
        <f>IF($A2726 ="", "", VLOOKUP($A2726, 'Student reference sheet'!$A$2:$Z$2603,25,FALSE))</f>
        <v/>
      </c>
      <c r="P2726" s="39" t="str">
        <f>IF($A2726 = "", "", IF(OR(VLOOKUP($A2726,'Student reference sheet'!$A$2:$V$2400,8,FALSE) = "R",  VLOOKUP($A2726,'Student reference sheet'!$A$2:$V$2400,8,FALSE) = "L"), "X", ""))</f>
        <v/>
      </c>
      <c r="Q2726" s="39" t="str">
        <f>IF($A2726 ="", "", VLOOKUP($A2726, 'Student reference sheet'!$A$2:$V$2603,22,FALSE))</f>
        <v/>
      </c>
      <c r="R2726" s="39" t="str">
        <f>IF($A2726 &lt;&gt; "",VLOOKUP($A2726,'Student reference sheet'!$A$2:$V$2329, 5,FALSE), "")</f>
        <v/>
      </c>
      <c r="S2726" s="39" t="str">
        <f>IF($A2726 &lt;&gt; "",VLOOKUP($A2726,'Student reference sheet'!$A$2:$V$2329, 6,FALSE), "")</f>
        <v/>
      </c>
      <c r="T2726" s="30" t="str">
        <f>IF($A2726 = "","",
IF(VLOOKUP($A2726,'Student reference sheet'!$A$2:$V$2329, 10,FALSE) = "Y", "Hispanic",
IF(VLOOKUP($A2726,'Student reference sheet'!$A$2:$V$2329,11,FALSE) &lt;&gt; "",
IF(VLOOKUP($A2726,'Student reference sheet'!$A$2:$V$2329,11,FALSE) = "UNK", "Unknown", VLOOKUP(VALUE(VLOOKUP($A2726,'Student reference sheet'!$A$2:$V$2329,11,FALSE)),'Ethnicity Reference'!$A$2:$B$22,2,FALSE)),
IF(VLOOKUP($A2726,'Student reference sheet'!$A$2:$V$2329,9,FALSE) &lt;&gt; "", VLOOKUP(VALUE(VLOOKUP($A2726,'Student reference sheet'!$A$2:$V$2329,9,FALSE)),'Ethnicity Reference'!$A$2:$B$22,2,FALSE),"Unknown"))))</f>
        <v/>
      </c>
      <c r="U2726" s="35"/>
    </row>
    <row r="2727" spans="1:21" ht="15.75">
      <c r="A2727" s="47"/>
      <c r="B2727" s="33"/>
      <c r="C2727" s="39" t="str">
        <f>IF($A2727 &lt;&gt; "",VLOOKUP($A2727,'Student reference sheet'!$A$2:$V$2329, 3,FALSE), "")</f>
        <v/>
      </c>
      <c r="D2727" s="39" t="str">
        <f>IF($A2727 &lt;&gt; "",VLOOKUP($A2727,'Student reference sheet'!$A$2:$V$2329, 2,FALSE), "")</f>
        <v/>
      </c>
      <c r="E2727" s="35"/>
      <c r="F2727" s="34"/>
      <c r="G2727" s="40" t="str">
        <f t="shared" ca="1" si="129"/>
        <v/>
      </c>
      <c r="H2727" s="40" t="str">
        <f t="shared" ca="1" si="130"/>
        <v/>
      </c>
      <c r="I2727" s="36" t="str">
        <f>IF($A2727 = "", "",
IF(COUNTIF(MINIMUM_DAY_DATES[], Attendance!J2727) &gt; 0, VLOOKUP(Attendance!$G2727,MINIMUM_DAY_PERIOD_SCHEDULE[], 2,TRUE),
IF(COUNTIF(RALLY_DATES[], Attendance!J2727) &gt; 0, VLOOKUP(Attendance!$G2727,RALLY_PERIOD_SCHEDULE[], 2,TRUE),
IF(WEEKDAY(Attendance!$J2727) = 2,
       IF(COUNTIF(FINALS_WEEK_MONDAY_DATE[],Attendance!$J2727) &gt; 0, VLOOKUP(Attendance!$G2727,FINALS_WEEK_MONDAY_PERIOD_SCHEDULE[],2,TRUE),
       VLOOKUP(Attendance!$G2727,REGULAR_WEEK_SCHEDULE[],6,TRUE)),
IF(WEEKDAY($J2727) = 3,
       IF(COUNTIF(FINALS_WEEK_TUESDAY_DATE[],Attendance!$J2727) &gt; 0, VLOOKUP(Attendance!$G2727,FINALS_WEEK_TUESDAY_PERIOD_SCHEDULE[],2,TRUE),
       VLOOKUP(Attendance!$G2727,REGULAR_WEEK_SCHEDULE[[Tuesday]:[Period]],5,TRUE)),
IF(WEEKDAY(Attendance!$J2727) = 4,
        IF(COUNTIF(BLOCK_WEDNESDAY_DATES[],Attendance!$J2727) &gt; 0, VLOOKUP(Attendance!$G2727,BLOCK_WEDNESDAY_PERIOD_SCHEDULE[],2,TRUE),
        IF(COUNTIF(FINALS_WEEK_WEDNESDAY_DATE[],Attendance!$J2727) &gt; 0, VLOOKUP(Attendance!$G2727,FINALS_WEEK_WEDNESDAY_PERIOD_SCHEDULE[],2,TRUE),
       VLOOKUP(Attendance!$G2727,REGULAR_WEEK_SCHEDULE[[Wednesday]:[Period]],4,TRUE))),
IF(WEEKDAY($J2727) = 5,
       IF(COUNTIF(BLOCK_THURSDAY_DATES[],Attendance!$J2727) &gt; 0, VLOOKUP(Attendance!$G2727,BLOCK_THURSDAY_PERIOD_SCHEDULE[],2,TRUE),
       IF(COUNTIF(FINALS_WEEK_THURSDAY_DATE[],Attendance!$J2727) &gt; 0, VLOOKUP(Attendance!$G2727,FINALS_WEEK_THURSDAY_PERIOD_SCHEDULE[],2,TRUE),
       VLOOKUP(Attendance!$G2727,REGULAR_WEEK_SCHEDULE[[Thursday]:[Period]],3,TRUE))),
IF(WEEKDAY(Attendance!$J2727) = 6,
       IF(COUNTIF(FINALS_WEEK_FRIDAY_DATE[],Attendance!$J2727) &gt; 0, VLOOKUP(Attendance!$G2727,FINALS_WEEK_FRIDAY_PERIOD_SCHEDULE[],2,TRUE),
       VLOOKUP(Attendance!$G2727,REGULAR_WEEK_SCHEDULE[[Friday]:[Period]],2,TRUE))))))))))</f>
        <v/>
      </c>
      <c r="J2727" s="41" t="str">
        <f t="shared" ca="1" si="131"/>
        <v/>
      </c>
      <c r="K2727" s="41" t="str">
        <f>IF($A2727 &lt;&gt; "",VLOOKUP($A2727,'Student reference sheet'!$A$2:$V$2329, 7,FALSE), "")</f>
        <v/>
      </c>
      <c r="L2727" s="30" t="str">
        <f>IF($A2727 ="", "", VLOOKUP($A2727, 'Student reference sheet'!$A$2:$Z$2603,23,FALSE))</f>
        <v/>
      </c>
      <c r="M2727" s="30" t="str">
        <f>IF($A2727 ="", "", VLOOKUP($A2727, 'Student reference sheet'!$A$2:$Z$2603,24,FALSE))</f>
        <v/>
      </c>
      <c r="N2727" s="30" t="str">
        <f>IF($A2727 ="", "", VLOOKUP($A2727, 'Student reference sheet'!$A$2:$Z$2603,26,FALSE))</f>
        <v/>
      </c>
      <c r="O2727" s="30" t="str">
        <f>IF($A2727 ="", "", VLOOKUP($A2727, 'Student reference sheet'!$A$2:$Z$2603,25,FALSE))</f>
        <v/>
      </c>
      <c r="P2727" s="39" t="str">
        <f>IF($A2727 = "", "", IF(OR(VLOOKUP($A2727,'Student reference sheet'!$A$2:$V$2400,8,FALSE) = "R",  VLOOKUP($A2727,'Student reference sheet'!$A$2:$V$2400,8,FALSE) = "L"), "X", ""))</f>
        <v/>
      </c>
      <c r="Q2727" s="39" t="str">
        <f>IF($A2727 ="", "", VLOOKUP($A2727, 'Student reference sheet'!$A$2:$V$2603,22,FALSE))</f>
        <v/>
      </c>
      <c r="R2727" s="39" t="str">
        <f>IF($A2727 &lt;&gt; "",VLOOKUP($A2727,'Student reference sheet'!$A$2:$V$2329, 5,FALSE), "")</f>
        <v/>
      </c>
      <c r="S2727" s="39" t="str">
        <f>IF($A2727 &lt;&gt; "",VLOOKUP($A2727,'Student reference sheet'!$A$2:$V$2329, 6,FALSE), "")</f>
        <v/>
      </c>
      <c r="T2727" s="30" t="str">
        <f>IF($A2727 = "","",
IF(VLOOKUP($A2727,'Student reference sheet'!$A$2:$V$2329, 10,FALSE) = "Y", "Hispanic",
IF(VLOOKUP($A2727,'Student reference sheet'!$A$2:$V$2329,11,FALSE) &lt;&gt; "",
IF(VLOOKUP($A2727,'Student reference sheet'!$A$2:$V$2329,11,FALSE) = "UNK", "Unknown", VLOOKUP(VALUE(VLOOKUP($A2727,'Student reference sheet'!$A$2:$V$2329,11,FALSE)),'Ethnicity Reference'!$A$2:$B$22,2,FALSE)),
IF(VLOOKUP($A2727,'Student reference sheet'!$A$2:$V$2329,9,FALSE) &lt;&gt; "", VLOOKUP(VALUE(VLOOKUP($A2727,'Student reference sheet'!$A$2:$V$2329,9,FALSE)),'Ethnicity Reference'!$A$2:$B$22,2,FALSE),"Unknown"))))</f>
        <v/>
      </c>
      <c r="U2727" s="35"/>
    </row>
    <row r="2728" spans="1:21" ht="15.75">
      <c r="A2728" s="47"/>
      <c r="B2728" s="33"/>
      <c r="C2728" s="39" t="str">
        <f>IF($A2728 &lt;&gt; "",VLOOKUP($A2728,'Student reference sheet'!$A$2:$V$2329, 3,FALSE), "")</f>
        <v/>
      </c>
      <c r="D2728" s="39" t="str">
        <f>IF($A2728 &lt;&gt; "",VLOOKUP($A2728,'Student reference sheet'!$A$2:$V$2329, 2,FALSE), "")</f>
        <v/>
      </c>
      <c r="E2728" s="35"/>
      <c r="F2728" s="34"/>
      <c r="G2728" s="40" t="str">
        <f t="shared" ca="1" si="129"/>
        <v/>
      </c>
      <c r="H2728" s="40" t="str">
        <f t="shared" ca="1" si="130"/>
        <v/>
      </c>
      <c r="I2728" s="36" t="str">
        <f>IF($A2728 = "", "",
IF(COUNTIF(MINIMUM_DAY_DATES[], Attendance!J2728) &gt; 0, VLOOKUP(Attendance!$G2728,MINIMUM_DAY_PERIOD_SCHEDULE[], 2,TRUE),
IF(COUNTIF(RALLY_DATES[], Attendance!J2728) &gt; 0, VLOOKUP(Attendance!$G2728,RALLY_PERIOD_SCHEDULE[], 2,TRUE),
IF(WEEKDAY(Attendance!$J2728) = 2,
       IF(COUNTIF(FINALS_WEEK_MONDAY_DATE[],Attendance!$J2728) &gt; 0, VLOOKUP(Attendance!$G2728,FINALS_WEEK_MONDAY_PERIOD_SCHEDULE[],2,TRUE),
       VLOOKUP(Attendance!$G2728,REGULAR_WEEK_SCHEDULE[],6,TRUE)),
IF(WEEKDAY($J2728) = 3,
       IF(COUNTIF(FINALS_WEEK_TUESDAY_DATE[],Attendance!$J2728) &gt; 0, VLOOKUP(Attendance!$G2728,FINALS_WEEK_TUESDAY_PERIOD_SCHEDULE[],2,TRUE),
       VLOOKUP(Attendance!$G2728,REGULAR_WEEK_SCHEDULE[[Tuesday]:[Period]],5,TRUE)),
IF(WEEKDAY(Attendance!$J2728) = 4,
        IF(COUNTIF(BLOCK_WEDNESDAY_DATES[],Attendance!$J2728) &gt; 0, VLOOKUP(Attendance!$G2728,BLOCK_WEDNESDAY_PERIOD_SCHEDULE[],2,TRUE),
        IF(COUNTIF(FINALS_WEEK_WEDNESDAY_DATE[],Attendance!$J2728) &gt; 0, VLOOKUP(Attendance!$G2728,FINALS_WEEK_WEDNESDAY_PERIOD_SCHEDULE[],2,TRUE),
       VLOOKUP(Attendance!$G2728,REGULAR_WEEK_SCHEDULE[[Wednesday]:[Period]],4,TRUE))),
IF(WEEKDAY($J2728) = 5,
       IF(COUNTIF(BLOCK_THURSDAY_DATES[],Attendance!$J2728) &gt; 0, VLOOKUP(Attendance!$G2728,BLOCK_THURSDAY_PERIOD_SCHEDULE[],2,TRUE),
       IF(COUNTIF(FINALS_WEEK_THURSDAY_DATE[],Attendance!$J2728) &gt; 0, VLOOKUP(Attendance!$G2728,FINALS_WEEK_THURSDAY_PERIOD_SCHEDULE[],2,TRUE),
       VLOOKUP(Attendance!$G2728,REGULAR_WEEK_SCHEDULE[[Thursday]:[Period]],3,TRUE))),
IF(WEEKDAY(Attendance!$J2728) = 6,
       IF(COUNTIF(FINALS_WEEK_FRIDAY_DATE[],Attendance!$J2728) &gt; 0, VLOOKUP(Attendance!$G2728,FINALS_WEEK_FRIDAY_PERIOD_SCHEDULE[],2,TRUE),
       VLOOKUP(Attendance!$G2728,REGULAR_WEEK_SCHEDULE[[Friday]:[Period]],2,TRUE))))))))))</f>
        <v/>
      </c>
      <c r="J2728" s="41" t="str">
        <f t="shared" ca="1" si="131"/>
        <v/>
      </c>
      <c r="K2728" s="41" t="str">
        <f>IF($A2728 &lt;&gt; "",VLOOKUP($A2728,'Student reference sheet'!$A$2:$V$2329, 7,FALSE), "")</f>
        <v/>
      </c>
      <c r="L2728" s="30" t="str">
        <f>IF($A2728 ="", "", VLOOKUP($A2728, 'Student reference sheet'!$A$2:$Z$2603,23,FALSE))</f>
        <v/>
      </c>
      <c r="M2728" s="30" t="str">
        <f>IF($A2728 ="", "", VLOOKUP($A2728, 'Student reference sheet'!$A$2:$Z$2603,24,FALSE))</f>
        <v/>
      </c>
      <c r="N2728" s="30" t="str">
        <f>IF($A2728 ="", "", VLOOKUP($A2728, 'Student reference sheet'!$A$2:$Z$2603,26,FALSE))</f>
        <v/>
      </c>
      <c r="O2728" s="30" t="str">
        <f>IF($A2728 ="", "", VLOOKUP($A2728, 'Student reference sheet'!$A$2:$Z$2603,25,FALSE))</f>
        <v/>
      </c>
      <c r="P2728" s="39" t="str">
        <f>IF($A2728 = "", "", IF(OR(VLOOKUP($A2728,'Student reference sheet'!$A$2:$V$2400,8,FALSE) = "R",  VLOOKUP($A2728,'Student reference sheet'!$A$2:$V$2400,8,FALSE) = "L"), "X", ""))</f>
        <v/>
      </c>
      <c r="Q2728" s="39" t="str">
        <f>IF($A2728 ="", "", VLOOKUP($A2728, 'Student reference sheet'!$A$2:$V$2603,22,FALSE))</f>
        <v/>
      </c>
      <c r="R2728" s="39" t="str">
        <f>IF($A2728 &lt;&gt; "",VLOOKUP($A2728,'Student reference sheet'!$A$2:$V$2329, 5,FALSE), "")</f>
        <v/>
      </c>
      <c r="S2728" s="39" t="str">
        <f>IF($A2728 &lt;&gt; "",VLOOKUP($A2728,'Student reference sheet'!$A$2:$V$2329, 6,FALSE), "")</f>
        <v/>
      </c>
      <c r="T2728" s="30" t="str">
        <f>IF($A2728 = "","",
IF(VLOOKUP($A2728,'Student reference sheet'!$A$2:$V$2329, 10,FALSE) = "Y", "Hispanic",
IF(VLOOKUP($A2728,'Student reference sheet'!$A$2:$V$2329,11,FALSE) &lt;&gt; "",
IF(VLOOKUP($A2728,'Student reference sheet'!$A$2:$V$2329,11,FALSE) = "UNK", "Unknown", VLOOKUP(VALUE(VLOOKUP($A2728,'Student reference sheet'!$A$2:$V$2329,11,FALSE)),'Ethnicity Reference'!$A$2:$B$22,2,FALSE)),
IF(VLOOKUP($A2728,'Student reference sheet'!$A$2:$V$2329,9,FALSE) &lt;&gt; "", VLOOKUP(VALUE(VLOOKUP($A2728,'Student reference sheet'!$A$2:$V$2329,9,FALSE)),'Ethnicity Reference'!$A$2:$B$22,2,FALSE),"Unknown"))))</f>
        <v/>
      </c>
      <c r="U2728" s="35"/>
    </row>
    <row r="2729" spans="1:21" ht="15.75">
      <c r="A2729" s="47"/>
      <c r="B2729" s="33"/>
      <c r="C2729" s="39" t="str">
        <f>IF($A2729 &lt;&gt; "",VLOOKUP($A2729,'Student reference sheet'!$A$2:$V$2329, 3,FALSE), "")</f>
        <v/>
      </c>
      <c r="D2729" s="39" t="str">
        <f>IF($A2729 &lt;&gt; "",VLOOKUP($A2729,'Student reference sheet'!$A$2:$V$2329, 2,FALSE), "")</f>
        <v/>
      </c>
      <c r="E2729" s="35"/>
      <c r="F2729" s="34"/>
      <c r="G2729" s="40" t="str">
        <f t="shared" ca="1" si="129"/>
        <v/>
      </c>
      <c r="H2729" s="40" t="str">
        <f t="shared" ca="1" si="130"/>
        <v/>
      </c>
      <c r="I2729" s="36" t="str">
        <f>IF($A2729 = "", "",
IF(COUNTIF(MINIMUM_DAY_DATES[], Attendance!J2729) &gt; 0, VLOOKUP(Attendance!$G2729,MINIMUM_DAY_PERIOD_SCHEDULE[], 2,TRUE),
IF(COUNTIF(RALLY_DATES[], Attendance!J2729) &gt; 0, VLOOKUP(Attendance!$G2729,RALLY_PERIOD_SCHEDULE[], 2,TRUE),
IF(WEEKDAY(Attendance!$J2729) = 2,
       IF(COUNTIF(FINALS_WEEK_MONDAY_DATE[],Attendance!$J2729) &gt; 0, VLOOKUP(Attendance!$G2729,FINALS_WEEK_MONDAY_PERIOD_SCHEDULE[],2,TRUE),
       VLOOKUP(Attendance!$G2729,REGULAR_WEEK_SCHEDULE[],6,TRUE)),
IF(WEEKDAY($J2729) = 3,
       IF(COUNTIF(FINALS_WEEK_TUESDAY_DATE[],Attendance!$J2729) &gt; 0, VLOOKUP(Attendance!$G2729,FINALS_WEEK_TUESDAY_PERIOD_SCHEDULE[],2,TRUE),
       VLOOKUP(Attendance!$G2729,REGULAR_WEEK_SCHEDULE[[Tuesday]:[Period]],5,TRUE)),
IF(WEEKDAY(Attendance!$J2729) = 4,
        IF(COUNTIF(BLOCK_WEDNESDAY_DATES[],Attendance!$J2729) &gt; 0, VLOOKUP(Attendance!$G2729,BLOCK_WEDNESDAY_PERIOD_SCHEDULE[],2,TRUE),
        IF(COUNTIF(FINALS_WEEK_WEDNESDAY_DATE[],Attendance!$J2729) &gt; 0, VLOOKUP(Attendance!$G2729,FINALS_WEEK_WEDNESDAY_PERIOD_SCHEDULE[],2,TRUE),
       VLOOKUP(Attendance!$G2729,REGULAR_WEEK_SCHEDULE[[Wednesday]:[Period]],4,TRUE))),
IF(WEEKDAY($J2729) = 5,
       IF(COUNTIF(BLOCK_THURSDAY_DATES[],Attendance!$J2729) &gt; 0, VLOOKUP(Attendance!$G2729,BLOCK_THURSDAY_PERIOD_SCHEDULE[],2,TRUE),
       IF(COUNTIF(FINALS_WEEK_THURSDAY_DATE[],Attendance!$J2729) &gt; 0, VLOOKUP(Attendance!$G2729,FINALS_WEEK_THURSDAY_PERIOD_SCHEDULE[],2,TRUE),
       VLOOKUP(Attendance!$G2729,REGULAR_WEEK_SCHEDULE[[Thursday]:[Period]],3,TRUE))),
IF(WEEKDAY(Attendance!$J2729) = 6,
       IF(COUNTIF(FINALS_WEEK_FRIDAY_DATE[],Attendance!$J2729) &gt; 0, VLOOKUP(Attendance!$G2729,FINALS_WEEK_FRIDAY_PERIOD_SCHEDULE[],2,TRUE),
       VLOOKUP(Attendance!$G2729,REGULAR_WEEK_SCHEDULE[[Friday]:[Period]],2,TRUE))))))))))</f>
        <v/>
      </c>
      <c r="J2729" s="41" t="str">
        <f t="shared" ca="1" si="131"/>
        <v/>
      </c>
      <c r="K2729" s="41" t="str">
        <f>IF($A2729 &lt;&gt; "",VLOOKUP($A2729,'Student reference sheet'!$A$2:$V$2329, 7,FALSE), "")</f>
        <v/>
      </c>
      <c r="L2729" s="30" t="str">
        <f>IF($A2729 ="", "", VLOOKUP($A2729, 'Student reference sheet'!$A$2:$Z$2603,23,FALSE))</f>
        <v/>
      </c>
      <c r="M2729" s="30" t="str">
        <f>IF($A2729 ="", "", VLOOKUP($A2729, 'Student reference sheet'!$A$2:$Z$2603,24,FALSE))</f>
        <v/>
      </c>
      <c r="N2729" s="30" t="str">
        <f>IF($A2729 ="", "", VLOOKUP($A2729, 'Student reference sheet'!$A$2:$Z$2603,26,FALSE))</f>
        <v/>
      </c>
      <c r="O2729" s="30" t="str">
        <f>IF($A2729 ="", "", VLOOKUP($A2729, 'Student reference sheet'!$A$2:$Z$2603,25,FALSE))</f>
        <v/>
      </c>
      <c r="P2729" s="39" t="str">
        <f>IF($A2729 = "", "", IF(OR(VLOOKUP($A2729,'Student reference sheet'!$A$2:$V$2400,8,FALSE) = "R",  VLOOKUP($A2729,'Student reference sheet'!$A$2:$V$2400,8,FALSE) = "L"), "X", ""))</f>
        <v/>
      </c>
      <c r="Q2729" s="39" t="str">
        <f>IF($A2729 ="", "", VLOOKUP($A2729, 'Student reference sheet'!$A$2:$V$2603,22,FALSE))</f>
        <v/>
      </c>
      <c r="R2729" s="39" t="str">
        <f>IF($A2729 &lt;&gt; "",VLOOKUP($A2729,'Student reference sheet'!$A$2:$V$2329, 5,FALSE), "")</f>
        <v/>
      </c>
      <c r="S2729" s="39" t="str">
        <f>IF($A2729 &lt;&gt; "",VLOOKUP($A2729,'Student reference sheet'!$A$2:$V$2329, 6,FALSE), "")</f>
        <v/>
      </c>
      <c r="T2729" s="30" t="str">
        <f>IF($A2729 = "","",
IF(VLOOKUP($A2729,'Student reference sheet'!$A$2:$V$2329, 10,FALSE) = "Y", "Hispanic",
IF(VLOOKUP($A2729,'Student reference sheet'!$A$2:$V$2329,11,FALSE) &lt;&gt; "",
IF(VLOOKUP($A2729,'Student reference sheet'!$A$2:$V$2329,11,FALSE) = "UNK", "Unknown", VLOOKUP(VALUE(VLOOKUP($A2729,'Student reference sheet'!$A$2:$V$2329,11,FALSE)),'Ethnicity Reference'!$A$2:$B$22,2,FALSE)),
IF(VLOOKUP($A2729,'Student reference sheet'!$A$2:$V$2329,9,FALSE) &lt;&gt; "", VLOOKUP(VALUE(VLOOKUP($A2729,'Student reference sheet'!$A$2:$V$2329,9,FALSE)),'Ethnicity Reference'!$A$2:$B$22,2,FALSE),"Unknown"))))</f>
        <v/>
      </c>
      <c r="U2729" s="35"/>
    </row>
    <row r="2730" spans="1:21" ht="15.75">
      <c r="A2730" s="47"/>
      <c r="B2730" s="33"/>
      <c r="C2730" s="39" t="str">
        <f>IF($A2730 &lt;&gt; "",VLOOKUP($A2730,'Student reference sheet'!$A$2:$V$2329, 3,FALSE), "")</f>
        <v/>
      </c>
      <c r="D2730" s="39" t="str">
        <f>IF($A2730 &lt;&gt; "",VLOOKUP($A2730,'Student reference sheet'!$A$2:$V$2329, 2,FALSE), "")</f>
        <v/>
      </c>
      <c r="E2730" s="35"/>
      <c r="F2730" s="34"/>
      <c r="G2730" s="40" t="str">
        <f t="shared" ca="1" si="129"/>
        <v/>
      </c>
      <c r="H2730" s="40" t="str">
        <f t="shared" ca="1" si="130"/>
        <v/>
      </c>
      <c r="I2730" s="36" t="str">
        <f>IF($A2730 = "", "",
IF(COUNTIF(MINIMUM_DAY_DATES[], Attendance!J2730) &gt; 0, VLOOKUP(Attendance!$G2730,MINIMUM_DAY_PERIOD_SCHEDULE[], 2,TRUE),
IF(COUNTIF(RALLY_DATES[], Attendance!J2730) &gt; 0, VLOOKUP(Attendance!$G2730,RALLY_PERIOD_SCHEDULE[], 2,TRUE),
IF(WEEKDAY(Attendance!$J2730) = 2,
       IF(COUNTIF(FINALS_WEEK_MONDAY_DATE[],Attendance!$J2730) &gt; 0, VLOOKUP(Attendance!$G2730,FINALS_WEEK_MONDAY_PERIOD_SCHEDULE[],2,TRUE),
       VLOOKUP(Attendance!$G2730,REGULAR_WEEK_SCHEDULE[],6,TRUE)),
IF(WEEKDAY($J2730) = 3,
       IF(COUNTIF(FINALS_WEEK_TUESDAY_DATE[],Attendance!$J2730) &gt; 0, VLOOKUP(Attendance!$G2730,FINALS_WEEK_TUESDAY_PERIOD_SCHEDULE[],2,TRUE),
       VLOOKUP(Attendance!$G2730,REGULAR_WEEK_SCHEDULE[[Tuesday]:[Period]],5,TRUE)),
IF(WEEKDAY(Attendance!$J2730) = 4,
        IF(COUNTIF(BLOCK_WEDNESDAY_DATES[],Attendance!$J2730) &gt; 0, VLOOKUP(Attendance!$G2730,BLOCK_WEDNESDAY_PERIOD_SCHEDULE[],2,TRUE),
        IF(COUNTIF(FINALS_WEEK_WEDNESDAY_DATE[],Attendance!$J2730) &gt; 0, VLOOKUP(Attendance!$G2730,FINALS_WEEK_WEDNESDAY_PERIOD_SCHEDULE[],2,TRUE),
       VLOOKUP(Attendance!$G2730,REGULAR_WEEK_SCHEDULE[[Wednesday]:[Period]],4,TRUE))),
IF(WEEKDAY($J2730) = 5,
       IF(COUNTIF(BLOCK_THURSDAY_DATES[],Attendance!$J2730) &gt; 0, VLOOKUP(Attendance!$G2730,BLOCK_THURSDAY_PERIOD_SCHEDULE[],2,TRUE),
       IF(COUNTIF(FINALS_WEEK_THURSDAY_DATE[],Attendance!$J2730) &gt; 0, VLOOKUP(Attendance!$G2730,FINALS_WEEK_THURSDAY_PERIOD_SCHEDULE[],2,TRUE),
       VLOOKUP(Attendance!$G2730,REGULAR_WEEK_SCHEDULE[[Thursday]:[Period]],3,TRUE))),
IF(WEEKDAY(Attendance!$J2730) = 6,
       IF(COUNTIF(FINALS_WEEK_FRIDAY_DATE[],Attendance!$J2730) &gt; 0, VLOOKUP(Attendance!$G2730,FINALS_WEEK_FRIDAY_PERIOD_SCHEDULE[],2,TRUE),
       VLOOKUP(Attendance!$G2730,REGULAR_WEEK_SCHEDULE[[Friday]:[Period]],2,TRUE))))))))))</f>
        <v/>
      </c>
      <c r="J2730" s="41" t="str">
        <f t="shared" ca="1" si="131"/>
        <v/>
      </c>
      <c r="K2730" s="41" t="str">
        <f>IF($A2730 &lt;&gt; "",VLOOKUP($A2730,'Student reference sheet'!$A$2:$V$2329, 7,FALSE), "")</f>
        <v/>
      </c>
      <c r="L2730" s="30" t="str">
        <f>IF($A2730 ="", "", VLOOKUP($A2730, 'Student reference sheet'!$A$2:$Z$2603,23,FALSE))</f>
        <v/>
      </c>
      <c r="M2730" s="30" t="str">
        <f>IF($A2730 ="", "", VLOOKUP($A2730, 'Student reference sheet'!$A$2:$Z$2603,24,FALSE))</f>
        <v/>
      </c>
      <c r="N2730" s="30" t="str">
        <f>IF($A2730 ="", "", VLOOKUP($A2730, 'Student reference sheet'!$A$2:$Z$2603,26,FALSE))</f>
        <v/>
      </c>
      <c r="O2730" s="30" t="str">
        <f>IF($A2730 ="", "", VLOOKUP($A2730, 'Student reference sheet'!$A$2:$Z$2603,25,FALSE))</f>
        <v/>
      </c>
      <c r="P2730" s="39" t="str">
        <f>IF($A2730 = "", "", IF(OR(VLOOKUP($A2730,'Student reference sheet'!$A$2:$V$2400,8,FALSE) = "R",  VLOOKUP($A2730,'Student reference sheet'!$A$2:$V$2400,8,FALSE) = "L"), "X", ""))</f>
        <v/>
      </c>
      <c r="Q2730" s="39" t="str">
        <f>IF($A2730 ="", "", VLOOKUP($A2730, 'Student reference sheet'!$A$2:$V$2603,22,FALSE))</f>
        <v/>
      </c>
      <c r="R2730" s="39" t="str">
        <f>IF($A2730 &lt;&gt; "",VLOOKUP($A2730,'Student reference sheet'!$A$2:$V$2329, 5,FALSE), "")</f>
        <v/>
      </c>
      <c r="S2730" s="39" t="str">
        <f>IF($A2730 &lt;&gt; "",VLOOKUP($A2730,'Student reference sheet'!$A$2:$V$2329, 6,FALSE), "")</f>
        <v/>
      </c>
      <c r="T2730" s="30" t="str">
        <f>IF($A2730 = "","",
IF(VLOOKUP($A2730,'Student reference sheet'!$A$2:$V$2329, 10,FALSE) = "Y", "Hispanic",
IF(VLOOKUP($A2730,'Student reference sheet'!$A$2:$V$2329,11,FALSE) &lt;&gt; "",
IF(VLOOKUP($A2730,'Student reference sheet'!$A$2:$V$2329,11,FALSE) = "UNK", "Unknown", VLOOKUP(VALUE(VLOOKUP($A2730,'Student reference sheet'!$A$2:$V$2329,11,FALSE)),'Ethnicity Reference'!$A$2:$B$22,2,FALSE)),
IF(VLOOKUP($A2730,'Student reference sheet'!$A$2:$V$2329,9,FALSE) &lt;&gt; "", VLOOKUP(VALUE(VLOOKUP($A2730,'Student reference sheet'!$A$2:$V$2329,9,FALSE)),'Ethnicity Reference'!$A$2:$B$22,2,FALSE),"Unknown"))))</f>
        <v/>
      </c>
      <c r="U2730" s="35"/>
    </row>
    <row r="2731" spans="1:21" ht="15.75">
      <c r="A2731" s="47"/>
      <c r="B2731" s="33"/>
      <c r="C2731" s="39" t="str">
        <f>IF($A2731 &lt;&gt; "",VLOOKUP($A2731,'Student reference sheet'!$A$2:$V$2329, 3,FALSE), "")</f>
        <v/>
      </c>
      <c r="D2731" s="39" t="str">
        <f>IF($A2731 &lt;&gt; "",VLOOKUP($A2731,'Student reference sheet'!$A$2:$V$2329, 2,FALSE), "")</f>
        <v/>
      </c>
      <c r="E2731" s="35"/>
      <c r="F2731" s="34"/>
      <c r="G2731" s="40" t="str">
        <f t="shared" ca="1" si="129"/>
        <v/>
      </c>
      <c r="H2731" s="40" t="str">
        <f t="shared" ca="1" si="130"/>
        <v/>
      </c>
      <c r="I2731" s="36" t="str">
        <f>IF($A2731 = "", "",
IF(COUNTIF(MINIMUM_DAY_DATES[], Attendance!J2731) &gt; 0, VLOOKUP(Attendance!$G2731,MINIMUM_DAY_PERIOD_SCHEDULE[], 2,TRUE),
IF(COUNTIF(RALLY_DATES[], Attendance!J2731) &gt; 0, VLOOKUP(Attendance!$G2731,RALLY_PERIOD_SCHEDULE[], 2,TRUE),
IF(WEEKDAY(Attendance!$J2731) = 2,
       IF(COUNTIF(FINALS_WEEK_MONDAY_DATE[],Attendance!$J2731) &gt; 0, VLOOKUP(Attendance!$G2731,FINALS_WEEK_MONDAY_PERIOD_SCHEDULE[],2,TRUE),
       VLOOKUP(Attendance!$G2731,REGULAR_WEEK_SCHEDULE[],6,TRUE)),
IF(WEEKDAY($J2731) = 3,
       IF(COUNTIF(FINALS_WEEK_TUESDAY_DATE[],Attendance!$J2731) &gt; 0, VLOOKUP(Attendance!$G2731,FINALS_WEEK_TUESDAY_PERIOD_SCHEDULE[],2,TRUE),
       VLOOKUP(Attendance!$G2731,REGULAR_WEEK_SCHEDULE[[Tuesday]:[Period]],5,TRUE)),
IF(WEEKDAY(Attendance!$J2731) = 4,
        IF(COUNTIF(BLOCK_WEDNESDAY_DATES[],Attendance!$J2731) &gt; 0, VLOOKUP(Attendance!$G2731,BLOCK_WEDNESDAY_PERIOD_SCHEDULE[],2,TRUE),
        IF(COUNTIF(FINALS_WEEK_WEDNESDAY_DATE[],Attendance!$J2731) &gt; 0, VLOOKUP(Attendance!$G2731,FINALS_WEEK_WEDNESDAY_PERIOD_SCHEDULE[],2,TRUE),
       VLOOKUP(Attendance!$G2731,REGULAR_WEEK_SCHEDULE[[Wednesday]:[Period]],4,TRUE))),
IF(WEEKDAY($J2731) = 5,
       IF(COUNTIF(BLOCK_THURSDAY_DATES[],Attendance!$J2731) &gt; 0, VLOOKUP(Attendance!$G2731,BLOCK_THURSDAY_PERIOD_SCHEDULE[],2,TRUE),
       IF(COUNTIF(FINALS_WEEK_THURSDAY_DATE[],Attendance!$J2731) &gt; 0, VLOOKUP(Attendance!$G2731,FINALS_WEEK_THURSDAY_PERIOD_SCHEDULE[],2,TRUE),
       VLOOKUP(Attendance!$G2731,REGULAR_WEEK_SCHEDULE[[Thursday]:[Period]],3,TRUE))),
IF(WEEKDAY(Attendance!$J2731) = 6,
       IF(COUNTIF(FINALS_WEEK_FRIDAY_DATE[],Attendance!$J2731) &gt; 0, VLOOKUP(Attendance!$G2731,FINALS_WEEK_FRIDAY_PERIOD_SCHEDULE[],2,TRUE),
       VLOOKUP(Attendance!$G2731,REGULAR_WEEK_SCHEDULE[[Friday]:[Period]],2,TRUE))))))))))</f>
        <v/>
      </c>
      <c r="J2731" s="41" t="str">
        <f t="shared" ca="1" si="131"/>
        <v/>
      </c>
      <c r="K2731" s="41" t="str">
        <f>IF($A2731 &lt;&gt; "",VLOOKUP($A2731,'Student reference sheet'!$A$2:$V$2329, 7,FALSE), "")</f>
        <v/>
      </c>
      <c r="L2731" s="30" t="str">
        <f>IF($A2731 ="", "", VLOOKUP($A2731, 'Student reference sheet'!$A$2:$Z$2603,23,FALSE))</f>
        <v/>
      </c>
      <c r="M2731" s="30" t="str">
        <f>IF($A2731 ="", "", VLOOKUP($A2731, 'Student reference sheet'!$A$2:$Z$2603,24,FALSE))</f>
        <v/>
      </c>
      <c r="N2731" s="30" t="str">
        <f>IF($A2731 ="", "", VLOOKUP($A2731, 'Student reference sheet'!$A$2:$Z$2603,26,FALSE))</f>
        <v/>
      </c>
      <c r="O2731" s="30" t="str">
        <f>IF($A2731 ="", "", VLOOKUP($A2731, 'Student reference sheet'!$A$2:$Z$2603,25,FALSE))</f>
        <v/>
      </c>
      <c r="P2731" s="39" t="str">
        <f>IF($A2731 = "", "", IF(OR(VLOOKUP($A2731,'Student reference sheet'!$A$2:$V$2400,8,FALSE) = "R",  VLOOKUP($A2731,'Student reference sheet'!$A$2:$V$2400,8,FALSE) = "L"), "X", ""))</f>
        <v/>
      </c>
      <c r="Q2731" s="39" t="str">
        <f>IF($A2731 ="", "", VLOOKUP($A2731, 'Student reference sheet'!$A$2:$V$2603,22,FALSE))</f>
        <v/>
      </c>
      <c r="R2731" s="39" t="str">
        <f>IF($A2731 &lt;&gt; "",VLOOKUP($A2731,'Student reference sheet'!$A$2:$V$2329, 5,FALSE), "")</f>
        <v/>
      </c>
      <c r="S2731" s="39" t="str">
        <f>IF($A2731 &lt;&gt; "",VLOOKUP($A2731,'Student reference sheet'!$A$2:$V$2329, 6,FALSE), "")</f>
        <v/>
      </c>
      <c r="T2731" s="30" t="str">
        <f>IF($A2731 = "","",
IF(VLOOKUP($A2731,'Student reference sheet'!$A$2:$V$2329, 10,FALSE) = "Y", "Hispanic",
IF(VLOOKUP($A2731,'Student reference sheet'!$A$2:$V$2329,11,FALSE) &lt;&gt; "",
IF(VLOOKUP($A2731,'Student reference sheet'!$A$2:$V$2329,11,FALSE) = "UNK", "Unknown", VLOOKUP(VALUE(VLOOKUP($A2731,'Student reference sheet'!$A$2:$V$2329,11,FALSE)),'Ethnicity Reference'!$A$2:$B$22,2,FALSE)),
IF(VLOOKUP($A2731,'Student reference sheet'!$A$2:$V$2329,9,FALSE) &lt;&gt; "", VLOOKUP(VALUE(VLOOKUP($A2731,'Student reference sheet'!$A$2:$V$2329,9,FALSE)),'Ethnicity Reference'!$A$2:$B$22,2,FALSE),"Unknown"))))</f>
        <v/>
      </c>
      <c r="U2731" s="35"/>
    </row>
    <row r="2732" spans="1:21" ht="15.75">
      <c r="A2732" s="47"/>
      <c r="B2732" s="33"/>
      <c r="C2732" s="39" t="str">
        <f>IF($A2732 &lt;&gt; "",VLOOKUP($A2732,'Student reference sheet'!$A$2:$V$2329, 3,FALSE), "")</f>
        <v/>
      </c>
      <c r="D2732" s="39" t="str">
        <f>IF($A2732 &lt;&gt; "",VLOOKUP($A2732,'Student reference sheet'!$A$2:$V$2329, 2,FALSE), "")</f>
        <v/>
      </c>
      <c r="E2732" s="35"/>
      <c r="F2732" s="34"/>
      <c r="G2732" s="40" t="str">
        <f t="shared" ca="1" si="129"/>
        <v/>
      </c>
      <c r="H2732" s="40" t="str">
        <f t="shared" ca="1" si="130"/>
        <v/>
      </c>
      <c r="I2732" s="36" t="str">
        <f>IF($A2732 = "", "",
IF(COUNTIF(MINIMUM_DAY_DATES[], Attendance!J2732) &gt; 0, VLOOKUP(Attendance!$G2732,MINIMUM_DAY_PERIOD_SCHEDULE[], 2,TRUE),
IF(COUNTIF(RALLY_DATES[], Attendance!J2732) &gt; 0, VLOOKUP(Attendance!$G2732,RALLY_PERIOD_SCHEDULE[], 2,TRUE),
IF(WEEKDAY(Attendance!$J2732) = 2,
       IF(COUNTIF(FINALS_WEEK_MONDAY_DATE[],Attendance!$J2732) &gt; 0, VLOOKUP(Attendance!$G2732,FINALS_WEEK_MONDAY_PERIOD_SCHEDULE[],2,TRUE),
       VLOOKUP(Attendance!$G2732,REGULAR_WEEK_SCHEDULE[],6,TRUE)),
IF(WEEKDAY($J2732) = 3,
       IF(COUNTIF(FINALS_WEEK_TUESDAY_DATE[],Attendance!$J2732) &gt; 0, VLOOKUP(Attendance!$G2732,FINALS_WEEK_TUESDAY_PERIOD_SCHEDULE[],2,TRUE),
       VLOOKUP(Attendance!$G2732,REGULAR_WEEK_SCHEDULE[[Tuesday]:[Period]],5,TRUE)),
IF(WEEKDAY(Attendance!$J2732) = 4,
        IF(COUNTIF(BLOCK_WEDNESDAY_DATES[],Attendance!$J2732) &gt; 0, VLOOKUP(Attendance!$G2732,BLOCK_WEDNESDAY_PERIOD_SCHEDULE[],2,TRUE),
        IF(COUNTIF(FINALS_WEEK_WEDNESDAY_DATE[],Attendance!$J2732) &gt; 0, VLOOKUP(Attendance!$G2732,FINALS_WEEK_WEDNESDAY_PERIOD_SCHEDULE[],2,TRUE),
       VLOOKUP(Attendance!$G2732,REGULAR_WEEK_SCHEDULE[[Wednesday]:[Period]],4,TRUE))),
IF(WEEKDAY($J2732) = 5,
       IF(COUNTIF(BLOCK_THURSDAY_DATES[],Attendance!$J2732) &gt; 0, VLOOKUP(Attendance!$G2732,BLOCK_THURSDAY_PERIOD_SCHEDULE[],2,TRUE),
       IF(COUNTIF(FINALS_WEEK_THURSDAY_DATE[],Attendance!$J2732) &gt; 0, VLOOKUP(Attendance!$G2732,FINALS_WEEK_THURSDAY_PERIOD_SCHEDULE[],2,TRUE),
       VLOOKUP(Attendance!$G2732,REGULAR_WEEK_SCHEDULE[[Thursday]:[Period]],3,TRUE))),
IF(WEEKDAY(Attendance!$J2732) = 6,
       IF(COUNTIF(FINALS_WEEK_FRIDAY_DATE[],Attendance!$J2732) &gt; 0, VLOOKUP(Attendance!$G2732,FINALS_WEEK_FRIDAY_PERIOD_SCHEDULE[],2,TRUE),
       VLOOKUP(Attendance!$G2732,REGULAR_WEEK_SCHEDULE[[Friday]:[Period]],2,TRUE))))))))))</f>
        <v/>
      </c>
      <c r="J2732" s="41" t="str">
        <f t="shared" ca="1" si="131"/>
        <v/>
      </c>
      <c r="K2732" s="41" t="str">
        <f>IF($A2732 &lt;&gt; "",VLOOKUP($A2732,'Student reference sheet'!$A$2:$V$2329, 7,FALSE), "")</f>
        <v/>
      </c>
      <c r="L2732" s="30" t="str">
        <f>IF($A2732 ="", "", VLOOKUP($A2732, 'Student reference sheet'!$A$2:$Z$2603,23,FALSE))</f>
        <v/>
      </c>
      <c r="M2732" s="30" t="str">
        <f>IF($A2732 ="", "", VLOOKUP($A2732, 'Student reference sheet'!$A$2:$Z$2603,24,FALSE))</f>
        <v/>
      </c>
      <c r="N2732" s="30" t="str">
        <f>IF($A2732 ="", "", VLOOKUP($A2732, 'Student reference sheet'!$A$2:$Z$2603,26,FALSE))</f>
        <v/>
      </c>
      <c r="O2732" s="30" t="str">
        <f>IF($A2732 ="", "", VLOOKUP($A2732, 'Student reference sheet'!$A$2:$Z$2603,25,FALSE))</f>
        <v/>
      </c>
      <c r="P2732" s="39" t="str">
        <f>IF($A2732 = "", "", IF(OR(VLOOKUP($A2732,'Student reference sheet'!$A$2:$V$2400,8,FALSE) = "R",  VLOOKUP($A2732,'Student reference sheet'!$A$2:$V$2400,8,FALSE) = "L"), "X", ""))</f>
        <v/>
      </c>
      <c r="Q2732" s="39" t="str">
        <f>IF($A2732 ="", "", VLOOKUP($A2732, 'Student reference sheet'!$A$2:$V$2603,22,FALSE))</f>
        <v/>
      </c>
      <c r="R2732" s="39" t="str">
        <f>IF($A2732 &lt;&gt; "",VLOOKUP($A2732,'Student reference sheet'!$A$2:$V$2329, 5,FALSE), "")</f>
        <v/>
      </c>
      <c r="S2732" s="39" t="str">
        <f>IF($A2732 &lt;&gt; "",VLOOKUP($A2732,'Student reference sheet'!$A$2:$V$2329, 6,FALSE), "")</f>
        <v/>
      </c>
      <c r="T2732" s="30" t="str">
        <f>IF($A2732 = "","",
IF(VLOOKUP($A2732,'Student reference sheet'!$A$2:$V$2329, 10,FALSE) = "Y", "Hispanic",
IF(VLOOKUP($A2732,'Student reference sheet'!$A$2:$V$2329,11,FALSE) &lt;&gt; "",
IF(VLOOKUP($A2732,'Student reference sheet'!$A$2:$V$2329,11,FALSE) = "UNK", "Unknown", VLOOKUP(VALUE(VLOOKUP($A2732,'Student reference sheet'!$A$2:$V$2329,11,FALSE)),'Ethnicity Reference'!$A$2:$B$22,2,FALSE)),
IF(VLOOKUP($A2732,'Student reference sheet'!$A$2:$V$2329,9,FALSE) &lt;&gt; "", VLOOKUP(VALUE(VLOOKUP($A2732,'Student reference sheet'!$A$2:$V$2329,9,FALSE)),'Ethnicity Reference'!$A$2:$B$22,2,FALSE),"Unknown"))))</f>
        <v/>
      </c>
      <c r="U2732" s="35"/>
    </row>
    <row r="2733" spans="1:21" ht="15.75">
      <c r="A2733" s="47"/>
      <c r="B2733" s="33"/>
      <c r="C2733" s="39" t="str">
        <f>IF($A2733 &lt;&gt; "",VLOOKUP($A2733,'Student reference sheet'!$A$2:$V$2329, 3,FALSE), "")</f>
        <v/>
      </c>
      <c r="D2733" s="39" t="str">
        <f>IF($A2733 &lt;&gt; "",VLOOKUP($A2733,'Student reference sheet'!$A$2:$V$2329, 2,FALSE), "")</f>
        <v/>
      </c>
      <c r="E2733" s="35"/>
      <c r="F2733" s="34"/>
      <c r="G2733" s="40" t="str">
        <f t="shared" ca="1" si="129"/>
        <v/>
      </c>
      <c r="H2733" s="40" t="str">
        <f t="shared" ca="1" si="130"/>
        <v/>
      </c>
      <c r="I2733" s="36" t="str">
        <f>IF($A2733 = "", "",
IF(COUNTIF(MINIMUM_DAY_DATES[], Attendance!J2733) &gt; 0, VLOOKUP(Attendance!$G2733,MINIMUM_DAY_PERIOD_SCHEDULE[], 2,TRUE),
IF(COUNTIF(RALLY_DATES[], Attendance!J2733) &gt; 0, VLOOKUP(Attendance!$G2733,RALLY_PERIOD_SCHEDULE[], 2,TRUE),
IF(WEEKDAY(Attendance!$J2733) = 2,
       IF(COUNTIF(FINALS_WEEK_MONDAY_DATE[],Attendance!$J2733) &gt; 0, VLOOKUP(Attendance!$G2733,FINALS_WEEK_MONDAY_PERIOD_SCHEDULE[],2,TRUE),
       VLOOKUP(Attendance!$G2733,REGULAR_WEEK_SCHEDULE[],6,TRUE)),
IF(WEEKDAY($J2733) = 3,
       IF(COUNTIF(FINALS_WEEK_TUESDAY_DATE[],Attendance!$J2733) &gt; 0, VLOOKUP(Attendance!$G2733,FINALS_WEEK_TUESDAY_PERIOD_SCHEDULE[],2,TRUE),
       VLOOKUP(Attendance!$G2733,REGULAR_WEEK_SCHEDULE[[Tuesday]:[Period]],5,TRUE)),
IF(WEEKDAY(Attendance!$J2733) = 4,
        IF(COUNTIF(BLOCK_WEDNESDAY_DATES[],Attendance!$J2733) &gt; 0, VLOOKUP(Attendance!$G2733,BLOCK_WEDNESDAY_PERIOD_SCHEDULE[],2,TRUE),
        IF(COUNTIF(FINALS_WEEK_WEDNESDAY_DATE[],Attendance!$J2733) &gt; 0, VLOOKUP(Attendance!$G2733,FINALS_WEEK_WEDNESDAY_PERIOD_SCHEDULE[],2,TRUE),
       VLOOKUP(Attendance!$G2733,REGULAR_WEEK_SCHEDULE[[Wednesday]:[Period]],4,TRUE))),
IF(WEEKDAY($J2733) = 5,
       IF(COUNTIF(BLOCK_THURSDAY_DATES[],Attendance!$J2733) &gt; 0, VLOOKUP(Attendance!$G2733,BLOCK_THURSDAY_PERIOD_SCHEDULE[],2,TRUE),
       IF(COUNTIF(FINALS_WEEK_THURSDAY_DATE[],Attendance!$J2733) &gt; 0, VLOOKUP(Attendance!$G2733,FINALS_WEEK_THURSDAY_PERIOD_SCHEDULE[],2,TRUE),
       VLOOKUP(Attendance!$G2733,REGULAR_WEEK_SCHEDULE[[Thursday]:[Period]],3,TRUE))),
IF(WEEKDAY(Attendance!$J2733) = 6,
       IF(COUNTIF(FINALS_WEEK_FRIDAY_DATE[],Attendance!$J2733) &gt; 0, VLOOKUP(Attendance!$G2733,FINALS_WEEK_FRIDAY_PERIOD_SCHEDULE[],2,TRUE),
       VLOOKUP(Attendance!$G2733,REGULAR_WEEK_SCHEDULE[[Friday]:[Period]],2,TRUE))))))))))</f>
        <v/>
      </c>
      <c r="J2733" s="41" t="str">
        <f t="shared" ca="1" si="131"/>
        <v/>
      </c>
      <c r="K2733" s="41" t="str">
        <f>IF($A2733 &lt;&gt; "",VLOOKUP($A2733,'Student reference sheet'!$A$2:$V$2329, 7,FALSE), "")</f>
        <v/>
      </c>
      <c r="L2733" s="30" t="str">
        <f>IF($A2733 ="", "", VLOOKUP($A2733, 'Student reference sheet'!$A$2:$Z$2603,23,FALSE))</f>
        <v/>
      </c>
      <c r="M2733" s="30" t="str">
        <f>IF($A2733 ="", "", VLOOKUP($A2733, 'Student reference sheet'!$A$2:$Z$2603,24,FALSE))</f>
        <v/>
      </c>
      <c r="N2733" s="30" t="str">
        <f>IF($A2733 ="", "", VLOOKUP($A2733, 'Student reference sheet'!$A$2:$Z$2603,26,FALSE))</f>
        <v/>
      </c>
      <c r="O2733" s="30" t="str">
        <f>IF($A2733 ="", "", VLOOKUP($A2733, 'Student reference sheet'!$A$2:$Z$2603,25,FALSE))</f>
        <v/>
      </c>
      <c r="P2733" s="39" t="str">
        <f>IF($A2733 = "", "", IF(OR(VLOOKUP($A2733,'Student reference sheet'!$A$2:$V$2400,8,FALSE) = "R",  VLOOKUP($A2733,'Student reference sheet'!$A$2:$V$2400,8,FALSE) = "L"), "X", ""))</f>
        <v/>
      </c>
      <c r="Q2733" s="39" t="str">
        <f>IF($A2733 ="", "", VLOOKUP($A2733, 'Student reference sheet'!$A$2:$V$2603,22,FALSE))</f>
        <v/>
      </c>
      <c r="R2733" s="39" t="str">
        <f>IF($A2733 &lt;&gt; "",VLOOKUP($A2733,'Student reference sheet'!$A$2:$V$2329, 5,FALSE), "")</f>
        <v/>
      </c>
      <c r="S2733" s="39" t="str">
        <f>IF($A2733 &lt;&gt; "",VLOOKUP($A2733,'Student reference sheet'!$A$2:$V$2329, 6,FALSE), "")</f>
        <v/>
      </c>
      <c r="T2733" s="30" t="str">
        <f>IF($A2733 = "","",
IF(VLOOKUP($A2733,'Student reference sheet'!$A$2:$V$2329, 10,FALSE) = "Y", "Hispanic",
IF(VLOOKUP($A2733,'Student reference sheet'!$A$2:$V$2329,11,FALSE) &lt;&gt; "",
IF(VLOOKUP($A2733,'Student reference sheet'!$A$2:$V$2329,11,FALSE) = "UNK", "Unknown", VLOOKUP(VALUE(VLOOKUP($A2733,'Student reference sheet'!$A$2:$V$2329,11,FALSE)),'Ethnicity Reference'!$A$2:$B$22,2,FALSE)),
IF(VLOOKUP($A2733,'Student reference sheet'!$A$2:$V$2329,9,FALSE) &lt;&gt; "", VLOOKUP(VALUE(VLOOKUP($A2733,'Student reference sheet'!$A$2:$V$2329,9,FALSE)),'Ethnicity Reference'!$A$2:$B$22,2,FALSE),"Unknown"))))</f>
        <v/>
      </c>
      <c r="U2733" s="35"/>
    </row>
    <row r="2734" spans="1:21" ht="15.75">
      <c r="A2734" s="47"/>
      <c r="B2734" s="33"/>
      <c r="C2734" s="39" t="str">
        <f>IF($A2734 &lt;&gt; "",VLOOKUP($A2734,'Student reference sheet'!$A$2:$V$2329, 3,FALSE), "")</f>
        <v/>
      </c>
      <c r="D2734" s="39" t="str">
        <f>IF($A2734 &lt;&gt; "",VLOOKUP($A2734,'Student reference sheet'!$A$2:$V$2329, 2,FALSE), "")</f>
        <v/>
      </c>
      <c r="E2734" s="35"/>
      <c r="F2734" s="34"/>
      <c r="G2734" s="40" t="str">
        <f t="shared" ca="1" si="129"/>
        <v/>
      </c>
      <c r="H2734" s="40" t="str">
        <f t="shared" ca="1" si="130"/>
        <v/>
      </c>
      <c r="I2734" s="36" t="str">
        <f>IF($A2734 = "", "",
IF(COUNTIF(MINIMUM_DAY_DATES[], Attendance!J2734) &gt; 0, VLOOKUP(Attendance!$G2734,MINIMUM_DAY_PERIOD_SCHEDULE[], 2,TRUE),
IF(COUNTIF(RALLY_DATES[], Attendance!J2734) &gt; 0, VLOOKUP(Attendance!$G2734,RALLY_PERIOD_SCHEDULE[], 2,TRUE),
IF(WEEKDAY(Attendance!$J2734) = 2,
       IF(COUNTIF(FINALS_WEEK_MONDAY_DATE[],Attendance!$J2734) &gt; 0, VLOOKUP(Attendance!$G2734,FINALS_WEEK_MONDAY_PERIOD_SCHEDULE[],2,TRUE),
       VLOOKUP(Attendance!$G2734,REGULAR_WEEK_SCHEDULE[],6,TRUE)),
IF(WEEKDAY($J2734) = 3,
       IF(COUNTIF(FINALS_WEEK_TUESDAY_DATE[],Attendance!$J2734) &gt; 0, VLOOKUP(Attendance!$G2734,FINALS_WEEK_TUESDAY_PERIOD_SCHEDULE[],2,TRUE),
       VLOOKUP(Attendance!$G2734,REGULAR_WEEK_SCHEDULE[[Tuesday]:[Period]],5,TRUE)),
IF(WEEKDAY(Attendance!$J2734) = 4,
        IF(COUNTIF(BLOCK_WEDNESDAY_DATES[],Attendance!$J2734) &gt; 0, VLOOKUP(Attendance!$G2734,BLOCK_WEDNESDAY_PERIOD_SCHEDULE[],2,TRUE),
        IF(COUNTIF(FINALS_WEEK_WEDNESDAY_DATE[],Attendance!$J2734) &gt; 0, VLOOKUP(Attendance!$G2734,FINALS_WEEK_WEDNESDAY_PERIOD_SCHEDULE[],2,TRUE),
       VLOOKUP(Attendance!$G2734,REGULAR_WEEK_SCHEDULE[[Wednesday]:[Period]],4,TRUE))),
IF(WEEKDAY($J2734) = 5,
       IF(COUNTIF(BLOCK_THURSDAY_DATES[],Attendance!$J2734) &gt; 0, VLOOKUP(Attendance!$G2734,BLOCK_THURSDAY_PERIOD_SCHEDULE[],2,TRUE),
       IF(COUNTIF(FINALS_WEEK_THURSDAY_DATE[],Attendance!$J2734) &gt; 0, VLOOKUP(Attendance!$G2734,FINALS_WEEK_THURSDAY_PERIOD_SCHEDULE[],2,TRUE),
       VLOOKUP(Attendance!$G2734,REGULAR_WEEK_SCHEDULE[[Thursday]:[Period]],3,TRUE))),
IF(WEEKDAY(Attendance!$J2734) = 6,
       IF(COUNTIF(FINALS_WEEK_FRIDAY_DATE[],Attendance!$J2734) &gt; 0, VLOOKUP(Attendance!$G2734,FINALS_WEEK_FRIDAY_PERIOD_SCHEDULE[],2,TRUE),
       VLOOKUP(Attendance!$G2734,REGULAR_WEEK_SCHEDULE[[Friday]:[Period]],2,TRUE))))))))))</f>
        <v/>
      </c>
      <c r="J2734" s="41" t="str">
        <f t="shared" ca="1" si="131"/>
        <v/>
      </c>
      <c r="K2734" s="41" t="str">
        <f>IF($A2734 &lt;&gt; "",VLOOKUP($A2734,'Student reference sheet'!$A$2:$V$2329, 7,FALSE), "")</f>
        <v/>
      </c>
      <c r="L2734" s="30" t="str">
        <f>IF($A2734 ="", "", VLOOKUP($A2734, 'Student reference sheet'!$A$2:$Z$2603,23,FALSE))</f>
        <v/>
      </c>
      <c r="M2734" s="30" t="str">
        <f>IF($A2734 ="", "", VLOOKUP($A2734, 'Student reference sheet'!$A$2:$Z$2603,24,FALSE))</f>
        <v/>
      </c>
      <c r="N2734" s="30" t="str">
        <f>IF($A2734 ="", "", VLOOKUP($A2734, 'Student reference sheet'!$A$2:$Z$2603,26,FALSE))</f>
        <v/>
      </c>
      <c r="O2734" s="30" t="str">
        <f>IF($A2734 ="", "", VLOOKUP($A2734, 'Student reference sheet'!$A$2:$Z$2603,25,FALSE))</f>
        <v/>
      </c>
      <c r="P2734" s="39" t="str">
        <f>IF($A2734 = "", "", IF(OR(VLOOKUP($A2734,'Student reference sheet'!$A$2:$V$2400,8,FALSE) = "R",  VLOOKUP($A2734,'Student reference sheet'!$A$2:$V$2400,8,FALSE) = "L"), "X", ""))</f>
        <v/>
      </c>
      <c r="Q2734" s="39" t="str">
        <f>IF($A2734 ="", "", VLOOKUP($A2734, 'Student reference sheet'!$A$2:$V$2603,22,FALSE))</f>
        <v/>
      </c>
      <c r="R2734" s="39" t="str">
        <f>IF($A2734 &lt;&gt; "",VLOOKUP($A2734,'Student reference sheet'!$A$2:$V$2329, 5,FALSE), "")</f>
        <v/>
      </c>
      <c r="S2734" s="39" t="str">
        <f>IF($A2734 &lt;&gt; "",VLOOKUP($A2734,'Student reference sheet'!$A$2:$V$2329, 6,FALSE), "")</f>
        <v/>
      </c>
      <c r="T2734" s="30" t="str">
        <f>IF($A2734 = "","",
IF(VLOOKUP($A2734,'Student reference sheet'!$A$2:$V$2329, 10,FALSE) = "Y", "Hispanic",
IF(VLOOKUP($A2734,'Student reference sheet'!$A$2:$V$2329,11,FALSE) &lt;&gt; "",
IF(VLOOKUP($A2734,'Student reference sheet'!$A$2:$V$2329,11,FALSE) = "UNK", "Unknown", VLOOKUP(VALUE(VLOOKUP($A2734,'Student reference sheet'!$A$2:$V$2329,11,FALSE)),'Ethnicity Reference'!$A$2:$B$22,2,FALSE)),
IF(VLOOKUP($A2734,'Student reference sheet'!$A$2:$V$2329,9,FALSE) &lt;&gt; "", VLOOKUP(VALUE(VLOOKUP($A2734,'Student reference sheet'!$A$2:$V$2329,9,FALSE)),'Ethnicity Reference'!$A$2:$B$22,2,FALSE),"Unknown"))))</f>
        <v/>
      </c>
      <c r="U2734" s="35"/>
    </row>
    <row r="2735" spans="1:21" ht="15.75">
      <c r="A2735" s="47"/>
      <c r="B2735" s="33"/>
      <c r="C2735" s="39" t="str">
        <f>IF($A2735 &lt;&gt; "",VLOOKUP($A2735,'Student reference sheet'!$A$2:$V$2329, 3,FALSE), "")</f>
        <v/>
      </c>
      <c r="D2735" s="39" t="str">
        <f>IF($A2735 &lt;&gt; "",VLOOKUP($A2735,'Student reference sheet'!$A$2:$V$2329, 2,FALSE), "")</f>
        <v/>
      </c>
      <c r="E2735" s="35"/>
      <c r="F2735" s="34"/>
      <c r="G2735" s="40" t="str">
        <f t="shared" ca="1" si="129"/>
        <v/>
      </c>
      <c r="H2735" s="40" t="str">
        <f t="shared" ca="1" si="130"/>
        <v/>
      </c>
      <c r="I2735" s="36" t="str">
        <f>IF($A2735 = "", "",
IF(COUNTIF(MINIMUM_DAY_DATES[], Attendance!J2735) &gt; 0, VLOOKUP(Attendance!$G2735,MINIMUM_DAY_PERIOD_SCHEDULE[], 2,TRUE),
IF(COUNTIF(RALLY_DATES[], Attendance!J2735) &gt; 0, VLOOKUP(Attendance!$G2735,RALLY_PERIOD_SCHEDULE[], 2,TRUE),
IF(WEEKDAY(Attendance!$J2735) = 2,
       IF(COUNTIF(FINALS_WEEK_MONDAY_DATE[],Attendance!$J2735) &gt; 0, VLOOKUP(Attendance!$G2735,FINALS_WEEK_MONDAY_PERIOD_SCHEDULE[],2,TRUE),
       VLOOKUP(Attendance!$G2735,REGULAR_WEEK_SCHEDULE[],6,TRUE)),
IF(WEEKDAY($J2735) = 3,
       IF(COUNTIF(FINALS_WEEK_TUESDAY_DATE[],Attendance!$J2735) &gt; 0, VLOOKUP(Attendance!$G2735,FINALS_WEEK_TUESDAY_PERIOD_SCHEDULE[],2,TRUE),
       VLOOKUP(Attendance!$G2735,REGULAR_WEEK_SCHEDULE[[Tuesday]:[Period]],5,TRUE)),
IF(WEEKDAY(Attendance!$J2735) = 4,
        IF(COUNTIF(BLOCK_WEDNESDAY_DATES[],Attendance!$J2735) &gt; 0, VLOOKUP(Attendance!$G2735,BLOCK_WEDNESDAY_PERIOD_SCHEDULE[],2,TRUE),
        IF(COUNTIF(FINALS_WEEK_WEDNESDAY_DATE[],Attendance!$J2735) &gt; 0, VLOOKUP(Attendance!$G2735,FINALS_WEEK_WEDNESDAY_PERIOD_SCHEDULE[],2,TRUE),
       VLOOKUP(Attendance!$G2735,REGULAR_WEEK_SCHEDULE[[Wednesday]:[Period]],4,TRUE))),
IF(WEEKDAY($J2735) = 5,
       IF(COUNTIF(BLOCK_THURSDAY_DATES[],Attendance!$J2735) &gt; 0, VLOOKUP(Attendance!$G2735,BLOCK_THURSDAY_PERIOD_SCHEDULE[],2,TRUE),
       IF(COUNTIF(FINALS_WEEK_THURSDAY_DATE[],Attendance!$J2735) &gt; 0, VLOOKUP(Attendance!$G2735,FINALS_WEEK_THURSDAY_PERIOD_SCHEDULE[],2,TRUE),
       VLOOKUP(Attendance!$G2735,REGULAR_WEEK_SCHEDULE[[Thursday]:[Period]],3,TRUE))),
IF(WEEKDAY(Attendance!$J2735) = 6,
       IF(COUNTIF(FINALS_WEEK_FRIDAY_DATE[],Attendance!$J2735) &gt; 0, VLOOKUP(Attendance!$G2735,FINALS_WEEK_FRIDAY_PERIOD_SCHEDULE[],2,TRUE),
       VLOOKUP(Attendance!$G2735,REGULAR_WEEK_SCHEDULE[[Friday]:[Period]],2,TRUE))))))))))</f>
        <v/>
      </c>
      <c r="J2735" s="41" t="str">
        <f t="shared" ca="1" si="131"/>
        <v/>
      </c>
      <c r="K2735" s="41" t="str">
        <f>IF($A2735 &lt;&gt; "",VLOOKUP($A2735,'Student reference sheet'!$A$2:$V$2329, 7,FALSE), "")</f>
        <v/>
      </c>
      <c r="L2735" s="30" t="str">
        <f>IF($A2735 ="", "", VLOOKUP($A2735, 'Student reference sheet'!$A$2:$Z$2603,23,FALSE))</f>
        <v/>
      </c>
      <c r="M2735" s="30" t="str">
        <f>IF($A2735 ="", "", VLOOKUP($A2735, 'Student reference sheet'!$A$2:$Z$2603,24,FALSE))</f>
        <v/>
      </c>
      <c r="N2735" s="30" t="str">
        <f>IF($A2735 ="", "", VLOOKUP($A2735, 'Student reference sheet'!$A$2:$Z$2603,26,FALSE))</f>
        <v/>
      </c>
      <c r="O2735" s="30" t="str">
        <f>IF($A2735 ="", "", VLOOKUP($A2735, 'Student reference sheet'!$A$2:$Z$2603,25,FALSE))</f>
        <v/>
      </c>
      <c r="P2735" s="39" t="str">
        <f>IF($A2735 = "", "", IF(OR(VLOOKUP($A2735,'Student reference sheet'!$A$2:$V$2400,8,FALSE) = "R",  VLOOKUP($A2735,'Student reference sheet'!$A$2:$V$2400,8,FALSE) = "L"), "X", ""))</f>
        <v/>
      </c>
      <c r="Q2735" s="39" t="str">
        <f>IF($A2735 ="", "", VLOOKUP($A2735, 'Student reference sheet'!$A$2:$V$2603,22,FALSE))</f>
        <v/>
      </c>
      <c r="R2735" s="39" t="str">
        <f>IF($A2735 &lt;&gt; "",VLOOKUP($A2735,'Student reference sheet'!$A$2:$V$2329, 5,FALSE), "")</f>
        <v/>
      </c>
      <c r="S2735" s="39" t="str">
        <f>IF($A2735 &lt;&gt; "",VLOOKUP($A2735,'Student reference sheet'!$A$2:$V$2329, 6,FALSE), "")</f>
        <v/>
      </c>
      <c r="T2735" s="30" t="str">
        <f>IF($A2735 = "","",
IF(VLOOKUP($A2735,'Student reference sheet'!$A$2:$V$2329, 10,FALSE) = "Y", "Hispanic",
IF(VLOOKUP($A2735,'Student reference sheet'!$A$2:$V$2329,11,FALSE) &lt;&gt; "",
IF(VLOOKUP($A2735,'Student reference sheet'!$A$2:$V$2329,11,FALSE) = "UNK", "Unknown", VLOOKUP(VALUE(VLOOKUP($A2735,'Student reference sheet'!$A$2:$V$2329,11,FALSE)),'Ethnicity Reference'!$A$2:$B$22,2,FALSE)),
IF(VLOOKUP($A2735,'Student reference sheet'!$A$2:$V$2329,9,FALSE) &lt;&gt; "", VLOOKUP(VALUE(VLOOKUP($A2735,'Student reference sheet'!$A$2:$V$2329,9,FALSE)),'Ethnicity Reference'!$A$2:$B$22,2,FALSE),"Unknown"))))</f>
        <v/>
      </c>
      <c r="U2735" s="35"/>
    </row>
    <row r="2736" spans="1:21" ht="15.75">
      <c r="A2736" s="47"/>
      <c r="B2736" s="33"/>
      <c r="C2736" s="39" t="str">
        <f>IF($A2736 &lt;&gt; "",VLOOKUP($A2736,'Student reference sheet'!$A$2:$V$2329, 3,FALSE), "")</f>
        <v/>
      </c>
      <c r="D2736" s="39" t="str">
        <f>IF($A2736 &lt;&gt; "",VLOOKUP($A2736,'Student reference sheet'!$A$2:$V$2329, 2,FALSE), "")</f>
        <v/>
      </c>
      <c r="E2736" s="35"/>
      <c r="F2736" s="34"/>
      <c r="G2736" s="40" t="str">
        <f t="shared" ca="1" si="129"/>
        <v/>
      </c>
      <c r="H2736" s="40" t="str">
        <f t="shared" ca="1" si="130"/>
        <v/>
      </c>
      <c r="I2736" s="36" t="str">
        <f>IF($A2736 = "", "",
IF(COUNTIF(MINIMUM_DAY_DATES[], Attendance!J2736) &gt; 0, VLOOKUP(Attendance!$G2736,MINIMUM_DAY_PERIOD_SCHEDULE[], 2,TRUE),
IF(COUNTIF(RALLY_DATES[], Attendance!J2736) &gt; 0, VLOOKUP(Attendance!$G2736,RALLY_PERIOD_SCHEDULE[], 2,TRUE),
IF(WEEKDAY(Attendance!$J2736) = 2,
       IF(COUNTIF(FINALS_WEEK_MONDAY_DATE[],Attendance!$J2736) &gt; 0, VLOOKUP(Attendance!$G2736,FINALS_WEEK_MONDAY_PERIOD_SCHEDULE[],2,TRUE),
       VLOOKUP(Attendance!$G2736,REGULAR_WEEK_SCHEDULE[],6,TRUE)),
IF(WEEKDAY($J2736) = 3,
       IF(COUNTIF(FINALS_WEEK_TUESDAY_DATE[],Attendance!$J2736) &gt; 0, VLOOKUP(Attendance!$G2736,FINALS_WEEK_TUESDAY_PERIOD_SCHEDULE[],2,TRUE),
       VLOOKUP(Attendance!$G2736,REGULAR_WEEK_SCHEDULE[[Tuesday]:[Period]],5,TRUE)),
IF(WEEKDAY(Attendance!$J2736) = 4,
        IF(COUNTIF(BLOCK_WEDNESDAY_DATES[],Attendance!$J2736) &gt; 0, VLOOKUP(Attendance!$G2736,BLOCK_WEDNESDAY_PERIOD_SCHEDULE[],2,TRUE),
        IF(COUNTIF(FINALS_WEEK_WEDNESDAY_DATE[],Attendance!$J2736) &gt; 0, VLOOKUP(Attendance!$G2736,FINALS_WEEK_WEDNESDAY_PERIOD_SCHEDULE[],2,TRUE),
       VLOOKUP(Attendance!$G2736,REGULAR_WEEK_SCHEDULE[[Wednesday]:[Period]],4,TRUE))),
IF(WEEKDAY($J2736) = 5,
       IF(COUNTIF(BLOCK_THURSDAY_DATES[],Attendance!$J2736) &gt; 0, VLOOKUP(Attendance!$G2736,BLOCK_THURSDAY_PERIOD_SCHEDULE[],2,TRUE),
       IF(COUNTIF(FINALS_WEEK_THURSDAY_DATE[],Attendance!$J2736) &gt; 0, VLOOKUP(Attendance!$G2736,FINALS_WEEK_THURSDAY_PERIOD_SCHEDULE[],2,TRUE),
       VLOOKUP(Attendance!$G2736,REGULAR_WEEK_SCHEDULE[[Thursday]:[Period]],3,TRUE))),
IF(WEEKDAY(Attendance!$J2736) = 6,
       IF(COUNTIF(FINALS_WEEK_FRIDAY_DATE[],Attendance!$J2736) &gt; 0, VLOOKUP(Attendance!$G2736,FINALS_WEEK_FRIDAY_PERIOD_SCHEDULE[],2,TRUE),
       VLOOKUP(Attendance!$G2736,REGULAR_WEEK_SCHEDULE[[Friday]:[Period]],2,TRUE))))))))))</f>
        <v/>
      </c>
      <c r="J2736" s="41" t="str">
        <f t="shared" ca="1" si="131"/>
        <v/>
      </c>
      <c r="K2736" s="41" t="str">
        <f>IF($A2736 &lt;&gt; "",VLOOKUP($A2736,'Student reference sheet'!$A$2:$V$2329, 7,FALSE), "")</f>
        <v/>
      </c>
      <c r="L2736" s="30" t="str">
        <f>IF($A2736 ="", "", VLOOKUP($A2736, 'Student reference sheet'!$A$2:$Z$2603,23,FALSE))</f>
        <v/>
      </c>
      <c r="M2736" s="30" t="str">
        <f>IF($A2736 ="", "", VLOOKUP($A2736, 'Student reference sheet'!$A$2:$Z$2603,24,FALSE))</f>
        <v/>
      </c>
      <c r="N2736" s="30" t="str">
        <f>IF($A2736 ="", "", VLOOKUP($A2736, 'Student reference sheet'!$A$2:$Z$2603,26,FALSE))</f>
        <v/>
      </c>
      <c r="O2736" s="30" t="str">
        <f>IF($A2736 ="", "", VLOOKUP($A2736, 'Student reference sheet'!$A$2:$Z$2603,25,FALSE))</f>
        <v/>
      </c>
      <c r="P2736" s="39" t="str">
        <f>IF($A2736 = "", "", IF(OR(VLOOKUP($A2736,'Student reference sheet'!$A$2:$V$2400,8,FALSE) = "R",  VLOOKUP($A2736,'Student reference sheet'!$A$2:$V$2400,8,FALSE) = "L"), "X", ""))</f>
        <v/>
      </c>
      <c r="Q2736" s="39" t="str">
        <f>IF($A2736 ="", "", VLOOKUP($A2736, 'Student reference sheet'!$A$2:$V$2603,22,FALSE))</f>
        <v/>
      </c>
      <c r="R2736" s="39" t="str">
        <f>IF($A2736 &lt;&gt; "",VLOOKUP($A2736,'Student reference sheet'!$A$2:$V$2329, 5,FALSE), "")</f>
        <v/>
      </c>
      <c r="S2736" s="39" t="str">
        <f>IF($A2736 &lt;&gt; "",VLOOKUP($A2736,'Student reference sheet'!$A$2:$V$2329, 6,FALSE), "")</f>
        <v/>
      </c>
      <c r="T2736" s="30" t="str">
        <f>IF($A2736 = "","",
IF(VLOOKUP($A2736,'Student reference sheet'!$A$2:$V$2329, 10,FALSE) = "Y", "Hispanic",
IF(VLOOKUP($A2736,'Student reference sheet'!$A$2:$V$2329,11,FALSE) &lt;&gt; "",
IF(VLOOKUP($A2736,'Student reference sheet'!$A$2:$V$2329,11,FALSE) = "UNK", "Unknown", VLOOKUP(VALUE(VLOOKUP($A2736,'Student reference sheet'!$A$2:$V$2329,11,FALSE)),'Ethnicity Reference'!$A$2:$B$22,2,FALSE)),
IF(VLOOKUP($A2736,'Student reference sheet'!$A$2:$V$2329,9,FALSE) &lt;&gt; "", VLOOKUP(VALUE(VLOOKUP($A2736,'Student reference sheet'!$A$2:$V$2329,9,FALSE)),'Ethnicity Reference'!$A$2:$B$22,2,FALSE),"Unknown"))))</f>
        <v/>
      </c>
      <c r="U2736" s="35"/>
    </row>
    <row r="2737" spans="1:21" ht="15.75">
      <c r="A2737" s="47"/>
      <c r="B2737" s="33"/>
      <c r="C2737" s="39" t="str">
        <f>IF($A2737 &lt;&gt; "",VLOOKUP($A2737,'Student reference sheet'!$A$2:$V$2329, 3,FALSE), "")</f>
        <v/>
      </c>
      <c r="D2737" s="39" t="str">
        <f>IF($A2737 &lt;&gt; "",VLOOKUP($A2737,'Student reference sheet'!$A$2:$V$2329, 2,FALSE), "")</f>
        <v/>
      </c>
      <c r="E2737" s="35"/>
      <c r="F2737" s="34"/>
      <c r="G2737" s="40" t="str">
        <f t="shared" ca="1" si="129"/>
        <v/>
      </c>
      <c r="H2737" s="40" t="str">
        <f t="shared" ca="1" si="130"/>
        <v/>
      </c>
      <c r="I2737" s="36" t="str">
        <f>IF($A2737 = "", "",
IF(COUNTIF(MINIMUM_DAY_DATES[], Attendance!J2737) &gt; 0, VLOOKUP(Attendance!$G2737,MINIMUM_DAY_PERIOD_SCHEDULE[], 2,TRUE),
IF(COUNTIF(RALLY_DATES[], Attendance!J2737) &gt; 0, VLOOKUP(Attendance!$G2737,RALLY_PERIOD_SCHEDULE[], 2,TRUE),
IF(WEEKDAY(Attendance!$J2737) = 2,
       IF(COUNTIF(FINALS_WEEK_MONDAY_DATE[],Attendance!$J2737) &gt; 0, VLOOKUP(Attendance!$G2737,FINALS_WEEK_MONDAY_PERIOD_SCHEDULE[],2,TRUE),
       VLOOKUP(Attendance!$G2737,REGULAR_WEEK_SCHEDULE[],6,TRUE)),
IF(WEEKDAY($J2737) = 3,
       IF(COUNTIF(FINALS_WEEK_TUESDAY_DATE[],Attendance!$J2737) &gt; 0, VLOOKUP(Attendance!$G2737,FINALS_WEEK_TUESDAY_PERIOD_SCHEDULE[],2,TRUE),
       VLOOKUP(Attendance!$G2737,REGULAR_WEEK_SCHEDULE[[Tuesday]:[Period]],5,TRUE)),
IF(WEEKDAY(Attendance!$J2737) = 4,
        IF(COUNTIF(BLOCK_WEDNESDAY_DATES[],Attendance!$J2737) &gt; 0, VLOOKUP(Attendance!$G2737,BLOCK_WEDNESDAY_PERIOD_SCHEDULE[],2,TRUE),
        IF(COUNTIF(FINALS_WEEK_WEDNESDAY_DATE[],Attendance!$J2737) &gt; 0, VLOOKUP(Attendance!$G2737,FINALS_WEEK_WEDNESDAY_PERIOD_SCHEDULE[],2,TRUE),
       VLOOKUP(Attendance!$G2737,REGULAR_WEEK_SCHEDULE[[Wednesday]:[Period]],4,TRUE))),
IF(WEEKDAY($J2737) = 5,
       IF(COUNTIF(BLOCK_THURSDAY_DATES[],Attendance!$J2737) &gt; 0, VLOOKUP(Attendance!$G2737,BLOCK_THURSDAY_PERIOD_SCHEDULE[],2,TRUE),
       IF(COUNTIF(FINALS_WEEK_THURSDAY_DATE[],Attendance!$J2737) &gt; 0, VLOOKUP(Attendance!$G2737,FINALS_WEEK_THURSDAY_PERIOD_SCHEDULE[],2,TRUE),
       VLOOKUP(Attendance!$G2737,REGULAR_WEEK_SCHEDULE[[Thursday]:[Period]],3,TRUE))),
IF(WEEKDAY(Attendance!$J2737) = 6,
       IF(COUNTIF(FINALS_WEEK_FRIDAY_DATE[],Attendance!$J2737) &gt; 0, VLOOKUP(Attendance!$G2737,FINALS_WEEK_FRIDAY_PERIOD_SCHEDULE[],2,TRUE),
       VLOOKUP(Attendance!$G2737,REGULAR_WEEK_SCHEDULE[[Friday]:[Period]],2,TRUE))))))))))</f>
        <v/>
      </c>
      <c r="J2737" s="41" t="str">
        <f t="shared" ca="1" si="131"/>
        <v/>
      </c>
      <c r="K2737" s="41" t="str">
        <f>IF($A2737 &lt;&gt; "",VLOOKUP($A2737,'Student reference sheet'!$A$2:$V$2329, 7,FALSE), "")</f>
        <v/>
      </c>
      <c r="L2737" s="30" t="str">
        <f>IF($A2737 ="", "", VLOOKUP($A2737, 'Student reference sheet'!$A$2:$Z$2603,23,FALSE))</f>
        <v/>
      </c>
      <c r="M2737" s="30" t="str">
        <f>IF($A2737 ="", "", VLOOKUP($A2737, 'Student reference sheet'!$A$2:$Z$2603,24,FALSE))</f>
        <v/>
      </c>
      <c r="N2737" s="30" t="str">
        <f>IF($A2737 ="", "", VLOOKUP($A2737, 'Student reference sheet'!$A$2:$Z$2603,26,FALSE))</f>
        <v/>
      </c>
      <c r="O2737" s="30" t="str">
        <f>IF($A2737 ="", "", VLOOKUP($A2737, 'Student reference sheet'!$A$2:$Z$2603,25,FALSE))</f>
        <v/>
      </c>
      <c r="P2737" s="39" t="str">
        <f>IF($A2737 = "", "", IF(OR(VLOOKUP($A2737,'Student reference sheet'!$A$2:$V$2400,8,FALSE) = "R",  VLOOKUP($A2737,'Student reference sheet'!$A$2:$V$2400,8,FALSE) = "L"), "X", ""))</f>
        <v/>
      </c>
      <c r="Q2737" s="39" t="str">
        <f>IF($A2737 ="", "", VLOOKUP($A2737, 'Student reference sheet'!$A$2:$V$2603,22,FALSE))</f>
        <v/>
      </c>
      <c r="R2737" s="39" t="str">
        <f>IF($A2737 &lt;&gt; "",VLOOKUP($A2737,'Student reference sheet'!$A$2:$V$2329, 5,FALSE), "")</f>
        <v/>
      </c>
      <c r="S2737" s="39" t="str">
        <f>IF($A2737 &lt;&gt; "",VLOOKUP($A2737,'Student reference sheet'!$A$2:$V$2329, 6,FALSE), "")</f>
        <v/>
      </c>
      <c r="T2737" s="30" t="str">
        <f>IF($A2737 = "","",
IF(VLOOKUP($A2737,'Student reference sheet'!$A$2:$V$2329, 10,FALSE) = "Y", "Hispanic",
IF(VLOOKUP($A2737,'Student reference sheet'!$A$2:$V$2329,11,FALSE) &lt;&gt; "",
IF(VLOOKUP($A2737,'Student reference sheet'!$A$2:$V$2329,11,FALSE) = "UNK", "Unknown", VLOOKUP(VALUE(VLOOKUP($A2737,'Student reference sheet'!$A$2:$V$2329,11,FALSE)),'Ethnicity Reference'!$A$2:$B$22,2,FALSE)),
IF(VLOOKUP($A2737,'Student reference sheet'!$A$2:$V$2329,9,FALSE) &lt;&gt; "", VLOOKUP(VALUE(VLOOKUP($A2737,'Student reference sheet'!$A$2:$V$2329,9,FALSE)),'Ethnicity Reference'!$A$2:$B$22,2,FALSE),"Unknown"))))</f>
        <v/>
      </c>
      <c r="U2737" s="35"/>
    </row>
    <row r="2738" spans="1:21" ht="15.75">
      <c r="A2738" s="47"/>
      <c r="B2738" s="33"/>
      <c r="C2738" s="39" t="str">
        <f>IF($A2738 &lt;&gt; "",VLOOKUP($A2738,'Student reference sheet'!$A$2:$V$2329, 3,FALSE), "")</f>
        <v/>
      </c>
      <c r="D2738" s="39" t="str">
        <f>IF($A2738 &lt;&gt; "",VLOOKUP($A2738,'Student reference sheet'!$A$2:$V$2329, 2,FALSE), "")</f>
        <v/>
      </c>
      <c r="E2738" s="35"/>
      <c r="F2738" s="34"/>
      <c r="G2738" s="40" t="str">
        <f t="shared" ca="1" si="129"/>
        <v/>
      </c>
      <c r="H2738" s="40" t="str">
        <f t="shared" ca="1" si="130"/>
        <v/>
      </c>
      <c r="I2738" s="36" t="str">
        <f>IF($A2738 = "", "",
IF(COUNTIF(MINIMUM_DAY_DATES[], Attendance!J2738) &gt; 0, VLOOKUP(Attendance!$G2738,MINIMUM_DAY_PERIOD_SCHEDULE[], 2,TRUE),
IF(COUNTIF(RALLY_DATES[], Attendance!J2738) &gt; 0, VLOOKUP(Attendance!$G2738,RALLY_PERIOD_SCHEDULE[], 2,TRUE),
IF(WEEKDAY(Attendance!$J2738) = 2,
       IF(COUNTIF(FINALS_WEEK_MONDAY_DATE[],Attendance!$J2738) &gt; 0, VLOOKUP(Attendance!$G2738,FINALS_WEEK_MONDAY_PERIOD_SCHEDULE[],2,TRUE),
       VLOOKUP(Attendance!$G2738,REGULAR_WEEK_SCHEDULE[],6,TRUE)),
IF(WEEKDAY($J2738) = 3,
       IF(COUNTIF(FINALS_WEEK_TUESDAY_DATE[],Attendance!$J2738) &gt; 0, VLOOKUP(Attendance!$G2738,FINALS_WEEK_TUESDAY_PERIOD_SCHEDULE[],2,TRUE),
       VLOOKUP(Attendance!$G2738,REGULAR_WEEK_SCHEDULE[[Tuesday]:[Period]],5,TRUE)),
IF(WEEKDAY(Attendance!$J2738) = 4,
        IF(COUNTIF(BLOCK_WEDNESDAY_DATES[],Attendance!$J2738) &gt; 0, VLOOKUP(Attendance!$G2738,BLOCK_WEDNESDAY_PERIOD_SCHEDULE[],2,TRUE),
        IF(COUNTIF(FINALS_WEEK_WEDNESDAY_DATE[],Attendance!$J2738) &gt; 0, VLOOKUP(Attendance!$G2738,FINALS_WEEK_WEDNESDAY_PERIOD_SCHEDULE[],2,TRUE),
       VLOOKUP(Attendance!$G2738,REGULAR_WEEK_SCHEDULE[[Wednesday]:[Period]],4,TRUE))),
IF(WEEKDAY($J2738) = 5,
       IF(COUNTIF(BLOCK_THURSDAY_DATES[],Attendance!$J2738) &gt; 0, VLOOKUP(Attendance!$G2738,BLOCK_THURSDAY_PERIOD_SCHEDULE[],2,TRUE),
       IF(COUNTIF(FINALS_WEEK_THURSDAY_DATE[],Attendance!$J2738) &gt; 0, VLOOKUP(Attendance!$G2738,FINALS_WEEK_THURSDAY_PERIOD_SCHEDULE[],2,TRUE),
       VLOOKUP(Attendance!$G2738,REGULAR_WEEK_SCHEDULE[[Thursday]:[Period]],3,TRUE))),
IF(WEEKDAY(Attendance!$J2738) = 6,
       IF(COUNTIF(FINALS_WEEK_FRIDAY_DATE[],Attendance!$J2738) &gt; 0, VLOOKUP(Attendance!$G2738,FINALS_WEEK_FRIDAY_PERIOD_SCHEDULE[],2,TRUE),
       VLOOKUP(Attendance!$G2738,REGULAR_WEEK_SCHEDULE[[Friday]:[Period]],2,TRUE))))))))))</f>
        <v/>
      </c>
      <c r="J2738" s="41" t="str">
        <f t="shared" ca="1" si="131"/>
        <v/>
      </c>
      <c r="K2738" s="41" t="str">
        <f>IF($A2738 &lt;&gt; "",VLOOKUP($A2738,'Student reference sheet'!$A$2:$V$2329, 7,FALSE), "")</f>
        <v/>
      </c>
      <c r="L2738" s="30" t="str">
        <f>IF($A2738 ="", "", VLOOKUP($A2738, 'Student reference sheet'!$A$2:$Z$2603,23,FALSE))</f>
        <v/>
      </c>
      <c r="M2738" s="30" t="str">
        <f>IF($A2738 ="", "", VLOOKUP($A2738, 'Student reference sheet'!$A$2:$Z$2603,24,FALSE))</f>
        <v/>
      </c>
      <c r="N2738" s="30" t="str">
        <f>IF($A2738 ="", "", VLOOKUP($A2738, 'Student reference sheet'!$A$2:$Z$2603,26,FALSE))</f>
        <v/>
      </c>
      <c r="O2738" s="30" t="str">
        <f>IF($A2738 ="", "", VLOOKUP($A2738, 'Student reference sheet'!$A$2:$Z$2603,25,FALSE))</f>
        <v/>
      </c>
      <c r="P2738" s="39" t="str">
        <f>IF($A2738 = "", "", IF(OR(VLOOKUP($A2738,'Student reference sheet'!$A$2:$V$2400,8,FALSE) = "R",  VLOOKUP($A2738,'Student reference sheet'!$A$2:$V$2400,8,FALSE) = "L"), "X", ""))</f>
        <v/>
      </c>
      <c r="Q2738" s="39" t="str">
        <f>IF($A2738 ="", "", VLOOKUP($A2738, 'Student reference sheet'!$A$2:$V$2603,22,FALSE))</f>
        <v/>
      </c>
      <c r="R2738" s="39" t="str">
        <f>IF($A2738 &lt;&gt; "",VLOOKUP($A2738,'Student reference sheet'!$A$2:$V$2329, 5,FALSE), "")</f>
        <v/>
      </c>
      <c r="S2738" s="39" t="str">
        <f>IF($A2738 &lt;&gt; "",VLOOKUP($A2738,'Student reference sheet'!$A$2:$V$2329, 6,FALSE), "")</f>
        <v/>
      </c>
      <c r="T2738" s="30" t="str">
        <f>IF($A2738 = "","",
IF(VLOOKUP($A2738,'Student reference sheet'!$A$2:$V$2329, 10,FALSE) = "Y", "Hispanic",
IF(VLOOKUP($A2738,'Student reference sheet'!$A$2:$V$2329,11,FALSE) &lt;&gt; "",
IF(VLOOKUP($A2738,'Student reference sheet'!$A$2:$V$2329,11,FALSE) = "UNK", "Unknown", VLOOKUP(VALUE(VLOOKUP($A2738,'Student reference sheet'!$A$2:$V$2329,11,FALSE)),'Ethnicity Reference'!$A$2:$B$22,2,FALSE)),
IF(VLOOKUP($A2738,'Student reference sheet'!$A$2:$V$2329,9,FALSE) &lt;&gt; "", VLOOKUP(VALUE(VLOOKUP($A2738,'Student reference sheet'!$A$2:$V$2329,9,FALSE)),'Ethnicity Reference'!$A$2:$B$22,2,FALSE),"Unknown"))))</f>
        <v/>
      </c>
      <c r="U2738" s="35"/>
    </row>
    <row r="2739" spans="1:21" ht="15.75">
      <c r="A2739" s="47"/>
      <c r="B2739" s="33"/>
      <c r="C2739" s="39" t="str">
        <f>IF($A2739 &lt;&gt; "",VLOOKUP($A2739,'Student reference sheet'!$A$2:$V$2329, 3,FALSE), "")</f>
        <v/>
      </c>
      <c r="D2739" s="39" t="str">
        <f>IF($A2739 &lt;&gt; "",VLOOKUP($A2739,'Student reference sheet'!$A$2:$V$2329, 2,FALSE), "")</f>
        <v/>
      </c>
      <c r="E2739" s="35"/>
      <c r="F2739" s="34"/>
      <c r="G2739" s="40" t="str">
        <f t="shared" ca="1" si="129"/>
        <v/>
      </c>
      <c r="H2739" s="40" t="str">
        <f t="shared" ca="1" si="130"/>
        <v/>
      </c>
      <c r="I2739" s="36" t="str">
        <f>IF($A2739 = "", "",
IF(COUNTIF(MINIMUM_DAY_DATES[], Attendance!J2739) &gt; 0, VLOOKUP(Attendance!$G2739,MINIMUM_DAY_PERIOD_SCHEDULE[], 2,TRUE),
IF(COUNTIF(RALLY_DATES[], Attendance!J2739) &gt; 0, VLOOKUP(Attendance!$G2739,RALLY_PERIOD_SCHEDULE[], 2,TRUE),
IF(WEEKDAY(Attendance!$J2739) = 2,
       IF(COUNTIF(FINALS_WEEK_MONDAY_DATE[],Attendance!$J2739) &gt; 0, VLOOKUP(Attendance!$G2739,FINALS_WEEK_MONDAY_PERIOD_SCHEDULE[],2,TRUE),
       VLOOKUP(Attendance!$G2739,REGULAR_WEEK_SCHEDULE[],6,TRUE)),
IF(WEEKDAY($J2739) = 3,
       IF(COUNTIF(FINALS_WEEK_TUESDAY_DATE[],Attendance!$J2739) &gt; 0, VLOOKUP(Attendance!$G2739,FINALS_WEEK_TUESDAY_PERIOD_SCHEDULE[],2,TRUE),
       VLOOKUP(Attendance!$G2739,REGULAR_WEEK_SCHEDULE[[Tuesday]:[Period]],5,TRUE)),
IF(WEEKDAY(Attendance!$J2739) = 4,
        IF(COUNTIF(BLOCK_WEDNESDAY_DATES[],Attendance!$J2739) &gt; 0, VLOOKUP(Attendance!$G2739,BLOCK_WEDNESDAY_PERIOD_SCHEDULE[],2,TRUE),
        IF(COUNTIF(FINALS_WEEK_WEDNESDAY_DATE[],Attendance!$J2739) &gt; 0, VLOOKUP(Attendance!$G2739,FINALS_WEEK_WEDNESDAY_PERIOD_SCHEDULE[],2,TRUE),
       VLOOKUP(Attendance!$G2739,REGULAR_WEEK_SCHEDULE[[Wednesday]:[Period]],4,TRUE))),
IF(WEEKDAY($J2739) = 5,
       IF(COUNTIF(BLOCK_THURSDAY_DATES[],Attendance!$J2739) &gt; 0, VLOOKUP(Attendance!$G2739,BLOCK_THURSDAY_PERIOD_SCHEDULE[],2,TRUE),
       IF(COUNTIF(FINALS_WEEK_THURSDAY_DATE[],Attendance!$J2739) &gt; 0, VLOOKUP(Attendance!$G2739,FINALS_WEEK_THURSDAY_PERIOD_SCHEDULE[],2,TRUE),
       VLOOKUP(Attendance!$G2739,REGULAR_WEEK_SCHEDULE[[Thursday]:[Period]],3,TRUE))),
IF(WEEKDAY(Attendance!$J2739) = 6,
       IF(COUNTIF(FINALS_WEEK_FRIDAY_DATE[],Attendance!$J2739) &gt; 0, VLOOKUP(Attendance!$G2739,FINALS_WEEK_FRIDAY_PERIOD_SCHEDULE[],2,TRUE),
       VLOOKUP(Attendance!$G2739,REGULAR_WEEK_SCHEDULE[[Friday]:[Period]],2,TRUE))))))))))</f>
        <v/>
      </c>
      <c r="J2739" s="41" t="str">
        <f t="shared" ca="1" si="131"/>
        <v/>
      </c>
      <c r="K2739" s="41" t="str">
        <f>IF($A2739 &lt;&gt; "",VLOOKUP($A2739,'Student reference sheet'!$A$2:$V$2329, 7,FALSE), "")</f>
        <v/>
      </c>
      <c r="L2739" s="30" t="str">
        <f>IF($A2739 ="", "", VLOOKUP($A2739, 'Student reference sheet'!$A$2:$Z$2603,23,FALSE))</f>
        <v/>
      </c>
      <c r="M2739" s="30" t="str">
        <f>IF($A2739 ="", "", VLOOKUP($A2739, 'Student reference sheet'!$A$2:$Z$2603,24,FALSE))</f>
        <v/>
      </c>
      <c r="N2739" s="30" t="str">
        <f>IF($A2739 ="", "", VLOOKUP($A2739, 'Student reference sheet'!$A$2:$Z$2603,26,FALSE))</f>
        <v/>
      </c>
      <c r="O2739" s="30" t="str">
        <f>IF($A2739 ="", "", VLOOKUP($A2739, 'Student reference sheet'!$A$2:$Z$2603,25,FALSE))</f>
        <v/>
      </c>
      <c r="P2739" s="39" t="str">
        <f>IF($A2739 = "", "", IF(OR(VLOOKUP($A2739,'Student reference sheet'!$A$2:$V$2400,8,FALSE) = "R",  VLOOKUP($A2739,'Student reference sheet'!$A$2:$V$2400,8,FALSE) = "L"), "X", ""))</f>
        <v/>
      </c>
      <c r="Q2739" s="39" t="str">
        <f>IF($A2739 ="", "", VLOOKUP($A2739, 'Student reference sheet'!$A$2:$V$2603,22,FALSE))</f>
        <v/>
      </c>
      <c r="R2739" s="39" t="str">
        <f>IF($A2739 &lt;&gt; "",VLOOKUP($A2739,'Student reference sheet'!$A$2:$V$2329, 5,FALSE), "")</f>
        <v/>
      </c>
      <c r="S2739" s="39" t="str">
        <f>IF($A2739 &lt;&gt; "",VLOOKUP($A2739,'Student reference sheet'!$A$2:$V$2329, 6,FALSE), "")</f>
        <v/>
      </c>
      <c r="T2739" s="30" t="str">
        <f>IF($A2739 = "","",
IF(VLOOKUP($A2739,'Student reference sheet'!$A$2:$V$2329, 10,FALSE) = "Y", "Hispanic",
IF(VLOOKUP($A2739,'Student reference sheet'!$A$2:$V$2329,11,FALSE) &lt;&gt; "",
IF(VLOOKUP($A2739,'Student reference sheet'!$A$2:$V$2329,11,FALSE) = "UNK", "Unknown", VLOOKUP(VALUE(VLOOKUP($A2739,'Student reference sheet'!$A$2:$V$2329,11,FALSE)),'Ethnicity Reference'!$A$2:$B$22,2,FALSE)),
IF(VLOOKUP($A2739,'Student reference sheet'!$A$2:$V$2329,9,FALSE) &lt;&gt; "", VLOOKUP(VALUE(VLOOKUP($A2739,'Student reference sheet'!$A$2:$V$2329,9,FALSE)),'Ethnicity Reference'!$A$2:$B$22,2,FALSE),"Unknown"))))</f>
        <v/>
      </c>
      <c r="U2739" s="35"/>
    </row>
    <row r="2740" spans="1:21" ht="15.75">
      <c r="A2740" s="47"/>
      <c r="B2740" s="33"/>
      <c r="C2740" s="39" t="str">
        <f>IF($A2740 &lt;&gt; "",VLOOKUP($A2740,'Student reference sheet'!$A$2:$V$2329, 3,FALSE), "")</f>
        <v/>
      </c>
      <c r="D2740" s="39" t="str">
        <f>IF($A2740 &lt;&gt; "",VLOOKUP($A2740,'Student reference sheet'!$A$2:$V$2329, 2,FALSE), "")</f>
        <v/>
      </c>
      <c r="E2740" s="35"/>
      <c r="F2740" s="34"/>
      <c r="G2740" s="40" t="str">
        <f t="shared" ca="1" si="129"/>
        <v/>
      </c>
      <c r="H2740" s="40" t="str">
        <f t="shared" ca="1" si="130"/>
        <v/>
      </c>
      <c r="I2740" s="36" t="str">
        <f>IF($A2740 = "", "",
IF(COUNTIF(MINIMUM_DAY_DATES[], Attendance!J2740) &gt; 0, VLOOKUP(Attendance!$G2740,MINIMUM_DAY_PERIOD_SCHEDULE[], 2,TRUE),
IF(COUNTIF(RALLY_DATES[], Attendance!J2740) &gt; 0, VLOOKUP(Attendance!$G2740,RALLY_PERIOD_SCHEDULE[], 2,TRUE),
IF(WEEKDAY(Attendance!$J2740) = 2,
       IF(COUNTIF(FINALS_WEEK_MONDAY_DATE[],Attendance!$J2740) &gt; 0, VLOOKUP(Attendance!$G2740,FINALS_WEEK_MONDAY_PERIOD_SCHEDULE[],2,TRUE),
       VLOOKUP(Attendance!$G2740,REGULAR_WEEK_SCHEDULE[],6,TRUE)),
IF(WEEKDAY($J2740) = 3,
       IF(COUNTIF(FINALS_WEEK_TUESDAY_DATE[],Attendance!$J2740) &gt; 0, VLOOKUP(Attendance!$G2740,FINALS_WEEK_TUESDAY_PERIOD_SCHEDULE[],2,TRUE),
       VLOOKUP(Attendance!$G2740,REGULAR_WEEK_SCHEDULE[[Tuesday]:[Period]],5,TRUE)),
IF(WEEKDAY(Attendance!$J2740) = 4,
        IF(COUNTIF(BLOCK_WEDNESDAY_DATES[],Attendance!$J2740) &gt; 0, VLOOKUP(Attendance!$G2740,BLOCK_WEDNESDAY_PERIOD_SCHEDULE[],2,TRUE),
        IF(COUNTIF(FINALS_WEEK_WEDNESDAY_DATE[],Attendance!$J2740) &gt; 0, VLOOKUP(Attendance!$G2740,FINALS_WEEK_WEDNESDAY_PERIOD_SCHEDULE[],2,TRUE),
       VLOOKUP(Attendance!$G2740,REGULAR_WEEK_SCHEDULE[[Wednesday]:[Period]],4,TRUE))),
IF(WEEKDAY($J2740) = 5,
       IF(COUNTIF(BLOCK_THURSDAY_DATES[],Attendance!$J2740) &gt; 0, VLOOKUP(Attendance!$G2740,BLOCK_THURSDAY_PERIOD_SCHEDULE[],2,TRUE),
       IF(COUNTIF(FINALS_WEEK_THURSDAY_DATE[],Attendance!$J2740) &gt; 0, VLOOKUP(Attendance!$G2740,FINALS_WEEK_THURSDAY_PERIOD_SCHEDULE[],2,TRUE),
       VLOOKUP(Attendance!$G2740,REGULAR_WEEK_SCHEDULE[[Thursday]:[Period]],3,TRUE))),
IF(WEEKDAY(Attendance!$J2740) = 6,
       IF(COUNTIF(FINALS_WEEK_FRIDAY_DATE[],Attendance!$J2740) &gt; 0, VLOOKUP(Attendance!$G2740,FINALS_WEEK_FRIDAY_PERIOD_SCHEDULE[],2,TRUE),
       VLOOKUP(Attendance!$G2740,REGULAR_WEEK_SCHEDULE[[Friday]:[Period]],2,TRUE))))))))))</f>
        <v/>
      </c>
      <c r="J2740" s="41" t="str">
        <f t="shared" ca="1" si="131"/>
        <v/>
      </c>
      <c r="K2740" s="41" t="str">
        <f>IF($A2740 &lt;&gt; "",VLOOKUP($A2740,'Student reference sheet'!$A$2:$V$2329, 7,FALSE), "")</f>
        <v/>
      </c>
      <c r="L2740" s="30" t="str">
        <f>IF($A2740 ="", "", VLOOKUP($A2740, 'Student reference sheet'!$A$2:$Z$2603,23,FALSE))</f>
        <v/>
      </c>
      <c r="M2740" s="30" t="str">
        <f>IF($A2740 ="", "", VLOOKUP($A2740, 'Student reference sheet'!$A$2:$Z$2603,24,FALSE))</f>
        <v/>
      </c>
      <c r="N2740" s="30" t="str">
        <f>IF($A2740 ="", "", VLOOKUP($A2740, 'Student reference sheet'!$A$2:$Z$2603,26,FALSE))</f>
        <v/>
      </c>
      <c r="O2740" s="30" t="str">
        <f>IF($A2740 ="", "", VLOOKUP($A2740, 'Student reference sheet'!$A$2:$Z$2603,25,FALSE))</f>
        <v/>
      </c>
      <c r="P2740" s="39" t="str">
        <f>IF($A2740 = "", "", IF(OR(VLOOKUP($A2740,'Student reference sheet'!$A$2:$V$2400,8,FALSE) = "R",  VLOOKUP($A2740,'Student reference sheet'!$A$2:$V$2400,8,FALSE) = "L"), "X", ""))</f>
        <v/>
      </c>
      <c r="Q2740" s="39" t="str">
        <f>IF($A2740 ="", "", VLOOKUP($A2740, 'Student reference sheet'!$A$2:$V$2603,22,FALSE))</f>
        <v/>
      </c>
      <c r="R2740" s="39" t="str">
        <f>IF($A2740 &lt;&gt; "",VLOOKUP($A2740,'Student reference sheet'!$A$2:$V$2329, 5,FALSE), "")</f>
        <v/>
      </c>
      <c r="S2740" s="39" t="str">
        <f>IF($A2740 &lt;&gt; "",VLOOKUP($A2740,'Student reference sheet'!$A$2:$V$2329, 6,FALSE), "")</f>
        <v/>
      </c>
      <c r="T2740" s="30" t="str">
        <f>IF($A2740 = "","",
IF(VLOOKUP($A2740,'Student reference sheet'!$A$2:$V$2329, 10,FALSE) = "Y", "Hispanic",
IF(VLOOKUP($A2740,'Student reference sheet'!$A$2:$V$2329,11,FALSE) &lt;&gt; "",
IF(VLOOKUP($A2740,'Student reference sheet'!$A$2:$V$2329,11,FALSE) = "UNK", "Unknown", VLOOKUP(VALUE(VLOOKUP($A2740,'Student reference sheet'!$A$2:$V$2329,11,FALSE)),'Ethnicity Reference'!$A$2:$B$22,2,FALSE)),
IF(VLOOKUP($A2740,'Student reference sheet'!$A$2:$V$2329,9,FALSE) &lt;&gt; "", VLOOKUP(VALUE(VLOOKUP($A2740,'Student reference sheet'!$A$2:$V$2329,9,FALSE)),'Ethnicity Reference'!$A$2:$B$22,2,FALSE),"Unknown"))))</f>
        <v/>
      </c>
      <c r="U2740" s="35"/>
    </row>
    <row r="2741" spans="1:21" ht="15.75">
      <c r="A2741" s="47"/>
      <c r="B2741" s="33"/>
      <c r="C2741" s="39" t="str">
        <f>IF($A2741 &lt;&gt; "",VLOOKUP($A2741,'Student reference sheet'!$A$2:$V$2329, 3,FALSE), "")</f>
        <v/>
      </c>
      <c r="D2741" s="39" t="str">
        <f>IF($A2741 &lt;&gt; "",VLOOKUP($A2741,'Student reference sheet'!$A$2:$V$2329, 2,FALSE), "")</f>
        <v/>
      </c>
      <c r="E2741" s="35"/>
      <c r="F2741" s="34"/>
      <c r="G2741" s="40" t="str">
        <f t="shared" ca="1" si="129"/>
        <v/>
      </c>
      <c r="H2741" s="40" t="str">
        <f t="shared" ca="1" si="130"/>
        <v/>
      </c>
      <c r="I2741" s="36" t="str">
        <f>IF($A2741 = "", "",
IF(COUNTIF(MINIMUM_DAY_DATES[], Attendance!J2741) &gt; 0, VLOOKUP(Attendance!$G2741,MINIMUM_DAY_PERIOD_SCHEDULE[], 2,TRUE),
IF(COUNTIF(RALLY_DATES[], Attendance!J2741) &gt; 0, VLOOKUP(Attendance!$G2741,RALLY_PERIOD_SCHEDULE[], 2,TRUE),
IF(WEEKDAY(Attendance!$J2741) = 2,
       IF(COUNTIF(FINALS_WEEK_MONDAY_DATE[],Attendance!$J2741) &gt; 0, VLOOKUP(Attendance!$G2741,FINALS_WEEK_MONDAY_PERIOD_SCHEDULE[],2,TRUE),
       VLOOKUP(Attendance!$G2741,REGULAR_WEEK_SCHEDULE[],6,TRUE)),
IF(WEEKDAY($J2741) = 3,
       IF(COUNTIF(FINALS_WEEK_TUESDAY_DATE[],Attendance!$J2741) &gt; 0, VLOOKUP(Attendance!$G2741,FINALS_WEEK_TUESDAY_PERIOD_SCHEDULE[],2,TRUE),
       VLOOKUP(Attendance!$G2741,REGULAR_WEEK_SCHEDULE[[Tuesday]:[Period]],5,TRUE)),
IF(WEEKDAY(Attendance!$J2741) = 4,
        IF(COUNTIF(BLOCK_WEDNESDAY_DATES[],Attendance!$J2741) &gt; 0, VLOOKUP(Attendance!$G2741,BLOCK_WEDNESDAY_PERIOD_SCHEDULE[],2,TRUE),
        IF(COUNTIF(FINALS_WEEK_WEDNESDAY_DATE[],Attendance!$J2741) &gt; 0, VLOOKUP(Attendance!$G2741,FINALS_WEEK_WEDNESDAY_PERIOD_SCHEDULE[],2,TRUE),
       VLOOKUP(Attendance!$G2741,REGULAR_WEEK_SCHEDULE[[Wednesday]:[Period]],4,TRUE))),
IF(WEEKDAY($J2741) = 5,
       IF(COUNTIF(BLOCK_THURSDAY_DATES[],Attendance!$J2741) &gt; 0, VLOOKUP(Attendance!$G2741,BLOCK_THURSDAY_PERIOD_SCHEDULE[],2,TRUE),
       IF(COUNTIF(FINALS_WEEK_THURSDAY_DATE[],Attendance!$J2741) &gt; 0, VLOOKUP(Attendance!$G2741,FINALS_WEEK_THURSDAY_PERIOD_SCHEDULE[],2,TRUE),
       VLOOKUP(Attendance!$G2741,REGULAR_WEEK_SCHEDULE[[Thursday]:[Period]],3,TRUE))),
IF(WEEKDAY(Attendance!$J2741) = 6,
       IF(COUNTIF(FINALS_WEEK_FRIDAY_DATE[],Attendance!$J2741) &gt; 0, VLOOKUP(Attendance!$G2741,FINALS_WEEK_FRIDAY_PERIOD_SCHEDULE[],2,TRUE),
       VLOOKUP(Attendance!$G2741,REGULAR_WEEK_SCHEDULE[[Friday]:[Period]],2,TRUE))))))))))</f>
        <v/>
      </c>
      <c r="J2741" s="41" t="str">
        <f t="shared" ca="1" si="131"/>
        <v/>
      </c>
      <c r="K2741" s="41" t="str">
        <f>IF($A2741 &lt;&gt; "",VLOOKUP($A2741,'Student reference sheet'!$A$2:$V$2329, 7,FALSE), "")</f>
        <v/>
      </c>
      <c r="L2741" s="30" t="str">
        <f>IF($A2741 ="", "", VLOOKUP($A2741, 'Student reference sheet'!$A$2:$Z$2603,23,FALSE))</f>
        <v/>
      </c>
      <c r="M2741" s="30" t="str">
        <f>IF($A2741 ="", "", VLOOKUP($A2741, 'Student reference sheet'!$A$2:$Z$2603,24,FALSE))</f>
        <v/>
      </c>
      <c r="N2741" s="30" t="str">
        <f>IF($A2741 ="", "", VLOOKUP($A2741, 'Student reference sheet'!$A$2:$Z$2603,26,FALSE))</f>
        <v/>
      </c>
      <c r="O2741" s="30" t="str">
        <f>IF($A2741 ="", "", VLOOKUP($A2741, 'Student reference sheet'!$A$2:$Z$2603,25,FALSE))</f>
        <v/>
      </c>
      <c r="P2741" s="39" t="str">
        <f>IF($A2741 = "", "", IF(OR(VLOOKUP($A2741,'Student reference sheet'!$A$2:$V$2400,8,FALSE) = "R",  VLOOKUP($A2741,'Student reference sheet'!$A$2:$V$2400,8,FALSE) = "L"), "X", ""))</f>
        <v/>
      </c>
      <c r="Q2741" s="39" t="str">
        <f>IF($A2741 ="", "", VLOOKUP($A2741, 'Student reference sheet'!$A$2:$V$2603,22,FALSE))</f>
        <v/>
      </c>
      <c r="R2741" s="39" t="str">
        <f>IF($A2741 &lt;&gt; "",VLOOKUP($A2741,'Student reference sheet'!$A$2:$V$2329, 5,FALSE), "")</f>
        <v/>
      </c>
      <c r="S2741" s="39" t="str">
        <f>IF($A2741 &lt;&gt; "",VLOOKUP($A2741,'Student reference sheet'!$A$2:$V$2329, 6,FALSE), "")</f>
        <v/>
      </c>
      <c r="T2741" s="30" t="str">
        <f>IF($A2741 = "","",
IF(VLOOKUP($A2741,'Student reference sheet'!$A$2:$V$2329, 10,FALSE) = "Y", "Hispanic",
IF(VLOOKUP($A2741,'Student reference sheet'!$A$2:$V$2329,11,FALSE) &lt;&gt; "",
IF(VLOOKUP($A2741,'Student reference sheet'!$A$2:$V$2329,11,FALSE) = "UNK", "Unknown", VLOOKUP(VALUE(VLOOKUP($A2741,'Student reference sheet'!$A$2:$V$2329,11,FALSE)),'Ethnicity Reference'!$A$2:$B$22,2,FALSE)),
IF(VLOOKUP($A2741,'Student reference sheet'!$A$2:$V$2329,9,FALSE) &lt;&gt; "", VLOOKUP(VALUE(VLOOKUP($A2741,'Student reference sheet'!$A$2:$V$2329,9,FALSE)),'Ethnicity Reference'!$A$2:$B$22,2,FALSE),"Unknown"))))</f>
        <v/>
      </c>
      <c r="U2741" s="35"/>
    </row>
    <row r="2742" spans="1:21" ht="15.75">
      <c r="A2742" s="47"/>
      <c r="B2742" s="33"/>
      <c r="C2742" s="39" t="str">
        <f>IF($A2742 &lt;&gt; "",VLOOKUP($A2742,'Student reference sheet'!$A$2:$V$2329, 3,FALSE), "")</f>
        <v/>
      </c>
      <c r="D2742" s="39" t="str">
        <f>IF($A2742 &lt;&gt; "",VLOOKUP($A2742,'Student reference sheet'!$A$2:$V$2329, 2,FALSE), "")</f>
        <v/>
      </c>
      <c r="E2742" s="35"/>
      <c r="F2742" s="34"/>
      <c r="G2742" s="40" t="str">
        <f t="shared" ca="1" si="129"/>
        <v/>
      </c>
      <c r="H2742" s="40" t="str">
        <f t="shared" ca="1" si="130"/>
        <v/>
      </c>
      <c r="I2742" s="36" t="str">
        <f>IF($A2742 = "", "",
IF(COUNTIF(MINIMUM_DAY_DATES[], Attendance!J2742) &gt; 0, VLOOKUP(Attendance!$G2742,MINIMUM_DAY_PERIOD_SCHEDULE[], 2,TRUE),
IF(COUNTIF(RALLY_DATES[], Attendance!J2742) &gt; 0, VLOOKUP(Attendance!$G2742,RALLY_PERIOD_SCHEDULE[], 2,TRUE),
IF(WEEKDAY(Attendance!$J2742) = 2,
       IF(COUNTIF(FINALS_WEEK_MONDAY_DATE[],Attendance!$J2742) &gt; 0, VLOOKUP(Attendance!$G2742,FINALS_WEEK_MONDAY_PERIOD_SCHEDULE[],2,TRUE),
       VLOOKUP(Attendance!$G2742,REGULAR_WEEK_SCHEDULE[],6,TRUE)),
IF(WEEKDAY($J2742) = 3,
       IF(COUNTIF(FINALS_WEEK_TUESDAY_DATE[],Attendance!$J2742) &gt; 0, VLOOKUP(Attendance!$G2742,FINALS_WEEK_TUESDAY_PERIOD_SCHEDULE[],2,TRUE),
       VLOOKUP(Attendance!$G2742,REGULAR_WEEK_SCHEDULE[[Tuesday]:[Period]],5,TRUE)),
IF(WEEKDAY(Attendance!$J2742) = 4,
        IF(COUNTIF(BLOCK_WEDNESDAY_DATES[],Attendance!$J2742) &gt; 0, VLOOKUP(Attendance!$G2742,BLOCK_WEDNESDAY_PERIOD_SCHEDULE[],2,TRUE),
        IF(COUNTIF(FINALS_WEEK_WEDNESDAY_DATE[],Attendance!$J2742) &gt; 0, VLOOKUP(Attendance!$G2742,FINALS_WEEK_WEDNESDAY_PERIOD_SCHEDULE[],2,TRUE),
       VLOOKUP(Attendance!$G2742,REGULAR_WEEK_SCHEDULE[[Wednesday]:[Period]],4,TRUE))),
IF(WEEKDAY($J2742) = 5,
       IF(COUNTIF(BLOCK_THURSDAY_DATES[],Attendance!$J2742) &gt; 0, VLOOKUP(Attendance!$G2742,BLOCK_THURSDAY_PERIOD_SCHEDULE[],2,TRUE),
       IF(COUNTIF(FINALS_WEEK_THURSDAY_DATE[],Attendance!$J2742) &gt; 0, VLOOKUP(Attendance!$G2742,FINALS_WEEK_THURSDAY_PERIOD_SCHEDULE[],2,TRUE),
       VLOOKUP(Attendance!$G2742,REGULAR_WEEK_SCHEDULE[[Thursday]:[Period]],3,TRUE))),
IF(WEEKDAY(Attendance!$J2742) = 6,
       IF(COUNTIF(FINALS_WEEK_FRIDAY_DATE[],Attendance!$J2742) &gt; 0, VLOOKUP(Attendance!$G2742,FINALS_WEEK_FRIDAY_PERIOD_SCHEDULE[],2,TRUE),
       VLOOKUP(Attendance!$G2742,REGULAR_WEEK_SCHEDULE[[Friday]:[Period]],2,TRUE))))))))))</f>
        <v/>
      </c>
      <c r="J2742" s="41" t="str">
        <f t="shared" ca="1" si="131"/>
        <v/>
      </c>
      <c r="K2742" s="41" t="str">
        <f>IF($A2742 &lt;&gt; "",VLOOKUP($A2742,'Student reference sheet'!$A$2:$V$2329, 7,FALSE), "")</f>
        <v/>
      </c>
      <c r="L2742" s="30" t="str">
        <f>IF($A2742 ="", "", VLOOKUP($A2742, 'Student reference sheet'!$A$2:$Z$2603,23,FALSE))</f>
        <v/>
      </c>
      <c r="M2742" s="30" t="str">
        <f>IF($A2742 ="", "", VLOOKUP($A2742, 'Student reference sheet'!$A$2:$Z$2603,24,FALSE))</f>
        <v/>
      </c>
      <c r="N2742" s="30" t="str">
        <f>IF($A2742 ="", "", VLOOKUP($A2742, 'Student reference sheet'!$A$2:$Z$2603,26,FALSE))</f>
        <v/>
      </c>
      <c r="O2742" s="30" t="str">
        <f>IF($A2742 ="", "", VLOOKUP($A2742, 'Student reference sheet'!$A$2:$Z$2603,25,FALSE))</f>
        <v/>
      </c>
      <c r="P2742" s="39" t="str">
        <f>IF($A2742 = "", "", IF(OR(VLOOKUP($A2742,'Student reference sheet'!$A$2:$V$2400,8,FALSE) = "R",  VLOOKUP($A2742,'Student reference sheet'!$A$2:$V$2400,8,FALSE) = "L"), "X", ""))</f>
        <v/>
      </c>
      <c r="Q2742" s="39" t="str">
        <f>IF($A2742 ="", "", VLOOKUP($A2742, 'Student reference sheet'!$A$2:$V$2603,22,FALSE))</f>
        <v/>
      </c>
      <c r="R2742" s="39" t="str">
        <f>IF($A2742 &lt;&gt; "",VLOOKUP($A2742,'Student reference sheet'!$A$2:$V$2329, 5,FALSE), "")</f>
        <v/>
      </c>
      <c r="S2742" s="39" t="str">
        <f>IF($A2742 &lt;&gt; "",VLOOKUP($A2742,'Student reference sheet'!$A$2:$V$2329, 6,FALSE), "")</f>
        <v/>
      </c>
      <c r="T2742" s="30" t="str">
        <f>IF($A2742 = "","",
IF(VLOOKUP($A2742,'Student reference sheet'!$A$2:$V$2329, 10,FALSE) = "Y", "Hispanic",
IF(VLOOKUP($A2742,'Student reference sheet'!$A$2:$V$2329,11,FALSE) &lt;&gt; "",
IF(VLOOKUP($A2742,'Student reference sheet'!$A$2:$V$2329,11,FALSE) = "UNK", "Unknown", VLOOKUP(VALUE(VLOOKUP($A2742,'Student reference sheet'!$A$2:$V$2329,11,FALSE)),'Ethnicity Reference'!$A$2:$B$22,2,FALSE)),
IF(VLOOKUP($A2742,'Student reference sheet'!$A$2:$V$2329,9,FALSE) &lt;&gt; "", VLOOKUP(VALUE(VLOOKUP($A2742,'Student reference sheet'!$A$2:$V$2329,9,FALSE)),'Ethnicity Reference'!$A$2:$B$22,2,FALSE),"Unknown"))))</f>
        <v/>
      </c>
      <c r="U2742" s="35"/>
    </row>
    <row r="2743" spans="1:21" ht="15.75">
      <c r="A2743" s="47"/>
      <c r="B2743" s="33"/>
      <c r="C2743" s="39" t="str">
        <f>IF($A2743 &lt;&gt; "",VLOOKUP($A2743,'Student reference sheet'!$A$2:$V$2329, 3,FALSE), "")</f>
        <v/>
      </c>
      <c r="D2743" s="39" t="str">
        <f>IF($A2743 &lt;&gt; "",VLOOKUP($A2743,'Student reference sheet'!$A$2:$V$2329, 2,FALSE), "")</f>
        <v/>
      </c>
      <c r="E2743" s="35"/>
      <c r="F2743" s="34"/>
      <c r="G2743" s="40" t="str">
        <f t="shared" ca="1" si="129"/>
        <v/>
      </c>
      <c r="H2743" s="40" t="str">
        <f t="shared" ca="1" si="130"/>
        <v/>
      </c>
      <c r="I2743" s="36" t="str">
        <f>IF($A2743 = "", "",
IF(COUNTIF(MINIMUM_DAY_DATES[], Attendance!J2743) &gt; 0, VLOOKUP(Attendance!$G2743,MINIMUM_DAY_PERIOD_SCHEDULE[], 2,TRUE),
IF(COUNTIF(RALLY_DATES[], Attendance!J2743) &gt; 0, VLOOKUP(Attendance!$G2743,RALLY_PERIOD_SCHEDULE[], 2,TRUE),
IF(WEEKDAY(Attendance!$J2743) = 2,
       IF(COUNTIF(FINALS_WEEK_MONDAY_DATE[],Attendance!$J2743) &gt; 0, VLOOKUP(Attendance!$G2743,FINALS_WEEK_MONDAY_PERIOD_SCHEDULE[],2,TRUE),
       VLOOKUP(Attendance!$G2743,REGULAR_WEEK_SCHEDULE[],6,TRUE)),
IF(WEEKDAY($J2743) = 3,
       IF(COUNTIF(FINALS_WEEK_TUESDAY_DATE[],Attendance!$J2743) &gt; 0, VLOOKUP(Attendance!$G2743,FINALS_WEEK_TUESDAY_PERIOD_SCHEDULE[],2,TRUE),
       VLOOKUP(Attendance!$G2743,REGULAR_WEEK_SCHEDULE[[Tuesday]:[Period]],5,TRUE)),
IF(WEEKDAY(Attendance!$J2743) = 4,
        IF(COUNTIF(BLOCK_WEDNESDAY_DATES[],Attendance!$J2743) &gt; 0, VLOOKUP(Attendance!$G2743,BLOCK_WEDNESDAY_PERIOD_SCHEDULE[],2,TRUE),
        IF(COUNTIF(FINALS_WEEK_WEDNESDAY_DATE[],Attendance!$J2743) &gt; 0, VLOOKUP(Attendance!$G2743,FINALS_WEEK_WEDNESDAY_PERIOD_SCHEDULE[],2,TRUE),
       VLOOKUP(Attendance!$G2743,REGULAR_WEEK_SCHEDULE[[Wednesday]:[Period]],4,TRUE))),
IF(WEEKDAY($J2743) = 5,
       IF(COUNTIF(BLOCK_THURSDAY_DATES[],Attendance!$J2743) &gt; 0, VLOOKUP(Attendance!$G2743,BLOCK_THURSDAY_PERIOD_SCHEDULE[],2,TRUE),
       IF(COUNTIF(FINALS_WEEK_THURSDAY_DATE[],Attendance!$J2743) &gt; 0, VLOOKUP(Attendance!$G2743,FINALS_WEEK_THURSDAY_PERIOD_SCHEDULE[],2,TRUE),
       VLOOKUP(Attendance!$G2743,REGULAR_WEEK_SCHEDULE[[Thursday]:[Period]],3,TRUE))),
IF(WEEKDAY(Attendance!$J2743) = 6,
       IF(COUNTIF(FINALS_WEEK_FRIDAY_DATE[],Attendance!$J2743) &gt; 0, VLOOKUP(Attendance!$G2743,FINALS_WEEK_FRIDAY_PERIOD_SCHEDULE[],2,TRUE),
       VLOOKUP(Attendance!$G2743,REGULAR_WEEK_SCHEDULE[[Friday]:[Period]],2,TRUE))))))))))</f>
        <v/>
      </c>
      <c r="J2743" s="41" t="str">
        <f t="shared" ca="1" si="131"/>
        <v/>
      </c>
      <c r="K2743" s="41" t="str">
        <f>IF($A2743 &lt;&gt; "",VLOOKUP($A2743,'Student reference sheet'!$A$2:$V$2329, 7,FALSE), "")</f>
        <v/>
      </c>
      <c r="L2743" s="30" t="str">
        <f>IF($A2743 ="", "", VLOOKUP($A2743, 'Student reference sheet'!$A$2:$Z$2603,23,FALSE))</f>
        <v/>
      </c>
      <c r="M2743" s="30" t="str">
        <f>IF($A2743 ="", "", VLOOKUP($A2743, 'Student reference sheet'!$A$2:$Z$2603,24,FALSE))</f>
        <v/>
      </c>
      <c r="N2743" s="30" t="str">
        <f>IF($A2743 ="", "", VLOOKUP($A2743, 'Student reference sheet'!$A$2:$Z$2603,26,FALSE))</f>
        <v/>
      </c>
      <c r="O2743" s="30" t="str">
        <f>IF($A2743 ="", "", VLOOKUP($A2743, 'Student reference sheet'!$A$2:$Z$2603,25,FALSE))</f>
        <v/>
      </c>
      <c r="P2743" s="39" t="str">
        <f>IF($A2743 = "", "", IF(OR(VLOOKUP($A2743,'Student reference sheet'!$A$2:$V$2400,8,FALSE) = "R",  VLOOKUP($A2743,'Student reference sheet'!$A$2:$V$2400,8,FALSE) = "L"), "X", ""))</f>
        <v/>
      </c>
      <c r="Q2743" s="39" t="str">
        <f>IF($A2743 ="", "", VLOOKUP($A2743, 'Student reference sheet'!$A$2:$V$2603,22,FALSE))</f>
        <v/>
      </c>
      <c r="R2743" s="39" t="str">
        <f>IF($A2743 &lt;&gt; "",VLOOKUP($A2743,'Student reference sheet'!$A$2:$V$2329, 5,FALSE), "")</f>
        <v/>
      </c>
      <c r="S2743" s="39" t="str">
        <f>IF($A2743 &lt;&gt; "",VLOOKUP($A2743,'Student reference sheet'!$A$2:$V$2329, 6,FALSE), "")</f>
        <v/>
      </c>
      <c r="T2743" s="30" t="str">
        <f>IF($A2743 = "","",
IF(VLOOKUP($A2743,'Student reference sheet'!$A$2:$V$2329, 10,FALSE) = "Y", "Hispanic",
IF(VLOOKUP($A2743,'Student reference sheet'!$A$2:$V$2329,11,FALSE) &lt;&gt; "",
IF(VLOOKUP($A2743,'Student reference sheet'!$A$2:$V$2329,11,FALSE) = "UNK", "Unknown", VLOOKUP(VALUE(VLOOKUP($A2743,'Student reference sheet'!$A$2:$V$2329,11,FALSE)),'Ethnicity Reference'!$A$2:$B$22,2,FALSE)),
IF(VLOOKUP($A2743,'Student reference sheet'!$A$2:$V$2329,9,FALSE) &lt;&gt; "", VLOOKUP(VALUE(VLOOKUP($A2743,'Student reference sheet'!$A$2:$V$2329,9,FALSE)),'Ethnicity Reference'!$A$2:$B$22,2,FALSE),"Unknown"))))</f>
        <v/>
      </c>
      <c r="U2743" s="35"/>
    </row>
    <row r="2744" spans="1:21" ht="15.75">
      <c r="A2744" s="47"/>
      <c r="B2744" s="33"/>
      <c r="C2744" s="39" t="str">
        <f>IF($A2744 &lt;&gt; "",VLOOKUP($A2744,'Student reference sheet'!$A$2:$V$2329, 3,FALSE), "")</f>
        <v/>
      </c>
      <c r="D2744" s="39" t="str">
        <f>IF($A2744 &lt;&gt; "",VLOOKUP($A2744,'Student reference sheet'!$A$2:$V$2329, 2,FALSE), "")</f>
        <v/>
      </c>
      <c r="E2744" s="35"/>
      <c r="F2744" s="34"/>
      <c r="G2744" s="40" t="str">
        <f t="shared" ca="1" si="129"/>
        <v/>
      </c>
      <c r="H2744" s="40" t="str">
        <f t="shared" ca="1" si="130"/>
        <v/>
      </c>
      <c r="I2744" s="36" t="str">
        <f>IF($A2744 = "", "",
IF(COUNTIF(MINIMUM_DAY_DATES[], Attendance!J2744) &gt; 0, VLOOKUP(Attendance!$G2744,MINIMUM_DAY_PERIOD_SCHEDULE[], 2,TRUE),
IF(COUNTIF(RALLY_DATES[], Attendance!J2744) &gt; 0, VLOOKUP(Attendance!$G2744,RALLY_PERIOD_SCHEDULE[], 2,TRUE),
IF(WEEKDAY(Attendance!$J2744) = 2,
       IF(COUNTIF(FINALS_WEEK_MONDAY_DATE[],Attendance!$J2744) &gt; 0, VLOOKUP(Attendance!$G2744,FINALS_WEEK_MONDAY_PERIOD_SCHEDULE[],2,TRUE),
       VLOOKUP(Attendance!$G2744,REGULAR_WEEK_SCHEDULE[],6,TRUE)),
IF(WEEKDAY($J2744) = 3,
       IF(COUNTIF(FINALS_WEEK_TUESDAY_DATE[],Attendance!$J2744) &gt; 0, VLOOKUP(Attendance!$G2744,FINALS_WEEK_TUESDAY_PERIOD_SCHEDULE[],2,TRUE),
       VLOOKUP(Attendance!$G2744,REGULAR_WEEK_SCHEDULE[[Tuesday]:[Period]],5,TRUE)),
IF(WEEKDAY(Attendance!$J2744) = 4,
        IF(COUNTIF(BLOCK_WEDNESDAY_DATES[],Attendance!$J2744) &gt; 0, VLOOKUP(Attendance!$G2744,BLOCK_WEDNESDAY_PERIOD_SCHEDULE[],2,TRUE),
        IF(COUNTIF(FINALS_WEEK_WEDNESDAY_DATE[],Attendance!$J2744) &gt; 0, VLOOKUP(Attendance!$G2744,FINALS_WEEK_WEDNESDAY_PERIOD_SCHEDULE[],2,TRUE),
       VLOOKUP(Attendance!$G2744,REGULAR_WEEK_SCHEDULE[[Wednesday]:[Period]],4,TRUE))),
IF(WEEKDAY($J2744) = 5,
       IF(COUNTIF(BLOCK_THURSDAY_DATES[],Attendance!$J2744) &gt; 0, VLOOKUP(Attendance!$G2744,BLOCK_THURSDAY_PERIOD_SCHEDULE[],2,TRUE),
       IF(COUNTIF(FINALS_WEEK_THURSDAY_DATE[],Attendance!$J2744) &gt; 0, VLOOKUP(Attendance!$G2744,FINALS_WEEK_THURSDAY_PERIOD_SCHEDULE[],2,TRUE),
       VLOOKUP(Attendance!$G2744,REGULAR_WEEK_SCHEDULE[[Thursday]:[Period]],3,TRUE))),
IF(WEEKDAY(Attendance!$J2744) = 6,
       IF(COUNTIF(FINALS_WEEK_FRIDAY_DATE[],Attendance!$J2744) &gt; 0, VLOOKUP(Attendance!$G2744,FINALS_WEEK_FRIDAY_PERIOD_SCHEDULE[],2,TRUE),
       VLOOKUP(Attendance!$G2744,REGULAR_WEEK_SCHEDULE[[Friday]:[Period]],2,TRUE))))))))))</f>
        <v/>
      </c>
      <c r="J2744" s="41" t="str">
        <f t="shared" ca="1" si="131"/>
        <v/>
      </c>
      <c r="K2744" s="41" t="str">
        <f>IF($A2744 &lt;&gt; "",VLOOKUP($A2744,'Student reference sheet'!$A$2:$V$2329, 7,FALSE), "")</f>
        <v/>
      </c>
      <c r="L2744" s="30" t="str">
        <f>IF($A2744 ="", "", VLOOKUP($A2744, 'Student reference sheet'!$A$2:$Z$2603,23,FALSE))</f>
        <v/>
      </c>
      <c r="M2744" s="30" t="str">
        <f>IF($A2744 ="", "", VLOOKUP($A2744, 'Student reference sheet'!$A$2:$Z$2603,24,FALSE))</f>
        <v/>
      </c>
      <c r="N2744" s="30" t="str">
        <f>IF($A2744 ="", "", VLOOKUP($A2744, 'Student reference sheet'!$A$2:$Z$2603,26,FALSE))</f>
        <v/>
      </c>
      <c r="O2744" s="30" t="str">
        <f>IF($A2744 ="", "", VLOOKUP($A2744, 'Student reference sheet'!$A$2:$Z$2603,25,FALSE))</f>
        <v/>
      </c>
      <c r="P2744" s="39" t="str">
        <f>IF($A2744 = "", "", IF(OR(VLOOKUP($A2744,'Student reference sheet'!$A$2:$V$2400,8,FALSE) = "R",  VLOOKUP($A2744,'Student reference sheet'!$A$2:$V$2400,8,FALSE) = "L"), "X", ""))</f>
        <v/>
      </c>
      <c r="Q2744" s="39" t="str">
        <f>IF($A2744 ="", "", VLOOKUP($A2744, 'Student reference sheet'!$A$2:$V$2603,22,FALSE))</f>
        <v/>
      </c>
      <c r="R2744" s="39" t="str">
        <f>IF($A2744 &lt;&gt; "",VLOOKUP($A2744,'Student reference sheet'!$A$2:$V$2329, 5,FALSE), "")</f>
        <v/>
      </c>
      <c r="S2744" s="39" t="str">
        <f>IF($A2744 &lt;&gt; "",VLOOKUP($A2744,'Student reference sheet'!$A$2:$V$2329, 6,FALSE), "")</f>
        <v/>
      </c>
      <c r="T2744" s="30" t="str">
        <f>IF($A2744 = "","",
IF(VLOOKUP($A2744,'Student reference sheet'!$A$2:$V$2329, 10,FALSE) = "Y", "Hispanic",
IF(VLOOKUP($A2744,'Student reference sheet'!$A$2:$V$2329,11,FALSE) &lt;&gt; "",
IF(VLOOKUP($A2744,'Student reference sheet'!$A$2:$V$2329,11,FALSE) = "UNK", "Unknown", VLOOKUP(VALUE(VLOOKUP($A2744,'Student reference sheet'!$A$2:$V$2329,11,FALSE)),'Ethnicity Reference'!$A$2:$B$22,2,FALSE)),
IF(VLOOKUP($A2744,'Student reference sheet'!$A$2:$V$2329,9,FALSE) &lt;&gt; "", VLOOKUP(VALUE(VLOOKUP($A2744,'Student reference sheet'!$A$2:$V$2329,9,FALSE)),'Ethnicity Reference'!$A$2:$B$22,2,FALSE),"Unknown"))))</f>
        <v/>
      </c>
      <c r="U2744" s="35"/>
    </row>
    <row r="2745" spans="1:21" ht="15.75">
      <c r="A2745" s="47"/>
      <c r="B2745" s="33"/>
      <c r="C2745" s="39" t="str">
        <f>IF($A2745 &lt;&gt; "",VLOOKUP($A2745,'Student reference sheet'!$A$2:$V$2329, 3,FALSE), "")</f>
        <v/>
      </c>
      <c r="D2745" s="39" t="str">
        <f>IF($A2745 &lt;&gt; "",VLOOKUP($A2745,'Student reference sheet'!$A$2:$V$2329, 2,FALSE), "")</f>
        <v/>
      </c>
      <c r="E2745" s="35"/>
      <c r="F2745" s="34"/>
      <c r="G2745" s="40" t="str">
        <f t="shared" ca="1" si="129"/>
        <v/>
      </c>
      <c r="H2745" s="40" t="str">
        <f t="shared" ca="1" si="130"/>
        <v/>
      </c>
      <c r="I2745" s="36" t="str">
        <f>IF($A2745 = "", "",
IF(COUNTIF(MINIMUM_DAY_DATES[], Attendance!J2745) &gt; 0, VLOOKUP(Attendance!$G2745,MINIMUM_DAY_PERIOD_SCHEDULE[], 2,TRUE),
IF(COUNTIF(RALLY_DATES[], Attendance!J2745) &gt; 0, VLOOKUP(Attendance!$G2745,RALLY_PERIOD_SCHEDULE[], 2,TRUE),
IF(WEEKDAY(Attendance!$J2745) = 2,
       IF(COUNTIF(FINALS_WEEK_MONDAY_DATE[],Attendance!$J2745) &gt; 0, VLOOKUP(Attendance!$G2745,FINALS_WEEK_MONDAY_PERIOD_SCHEDULE[],2,TRUE),
       VLOOKUP(Attendance!$G2745,REGULAR_WEEK_SCHEDULE[],6,TRUE)),
IF(WEEKDAY($J2745) = 3,
       IF(COUNTIF(FINALS_WEEK_TUESDAY_DATE[],Attendance!$J2745) &gt; 0, VLOOKUP(Attendance!$G2745,FINALS_WEEK_TUESDAY_PERIOD_SCHEDULE[],2,TRUE),
       VLOOKUP(Attendance!$G2745,REGULAR_WEEK_SCHEDULE[[Tuesday]:[Period]],5,TRUE)),
IF(WEEKDAY(Attendance!$J2745) = 4,
        IF(COUNTIF(BLOCK_WEDNESDAY_DATES[],Attendance!$J2745) &gt; 0, VLOOKUP(Attendance!$G2745,BLOCK_WEDNESDAY_PERIOD_SCHEDULE[],2,TRUE),
        IF(COUNTIF(FINALS_WEEK_WEDNESDAY_DATE[],Attendance!$J2745) &gt; 0, VLOOKUP(Attendance!$G2745,FINALS_WEEK_WEDNESDAY_PERIOD_SCHEDULE[],2,TRUE),
       VLOOKUP(Attendance!$G2745,REGULAR_WEEK_SCHEDULE[[Wednesday]:[Period]],4,TRUE))),
IF(WEEKDAY($J2745) = 5,
       IF(COUNTIF(BLOCK_THURSDAY_DATES[],Attendance!$J2745) &gt; 0, VLOOKUP(Attendance!$G2745,BLOCK_THURSDAY_PERIOD_SCHEDULE[],2,TRUE),
       IF(COUNTIF(FINALS_WEEK_THURSDAY_DATE[],Attendance!$J2745) &gt; 0, VLOOKUP(Attendance!$G2745,FINALS_WEEK_THURSDAY_PERIOD_SCHEDULE[],2,TRUE),
       VLOOKUP(Attendance!$G2745,REGULAR_WEEK_SCHEDULE[[Thursday]:[Period]],3,TRUE))),
IF(WEEKDAY(Attendance!$J2745) = 6,
       IF(COUNTIF(FINALS_WEEK_FRIDAY_DATE[],Attendance!$J2745) &gt; 0, VLOOKUP(Attendance!$G2745,FINALS_WEEK_FRIDAY_PERIOD_SCHEDULE[],2,TRUE),
       VLOOKUP(Attendance!$G2745,REGULAR_WEEK_SCHEDULE[[Friday]:[Period]],2,TRUE))))))))))</f>
        <v/>
      </c>
      <c r="J2745" s="41" t="str">
        <f t="shared" ca="1" si="131"/>
        <v/>
      </c>
      <c r="K2745" s="41" t="str">
        <f>IF($A2745 &lt;&gt; "",VLOOKUP($A2745,'Student reference sheet'!$A$2:$V$2329, 7,FALSE), "")</f>
        <v/>
      </c>
      <c r="L2745" s="30" t="str">
        <f>IF($A2745 ="", "", VLOOKUP($A2745, 'Student reference sheet'!$A$2:$Z$2603,23,FALSE))</f>
        <v/>
      </c>
      <c r="M2745" s="30" t="str">
        <f>IF($A2745 ="", "", VLOOKUP($A2745, 'Student reference sheet'!$A$2:$Z$2603,24,FALSE))</f>
        <v/>
      </c>
      <c r="N2745" s="30" t="str">
        <f>IF($A2745 ="", "", VLOOKUP($A2745, 'Student reference sheet'!$A$2:$Z$2603,26,FALSE))</f>
        <v/>
      </c>
      <c r="O2745" s="30" t="str">
        <f>IF($A2745 ="", "", VLOOKUP($A2745, 'Student reference sheet'!$A$2:$Z$2603,25,FALSE))</f>
        <v/>
      </c>
      <c r="P2745" s="39" t="str">
        <f>IF($A2745 = "", "", IF(OR(VLOOKUP($A2745,'Student reference sheet'!$A$2:$V$2400,8,FALSE) = "R",  VLOOKUP($A2745,'Student reference sheet'!$A$2:$V$2400,8,FALSE) = "L"), "X", ""))</f>
        <v/>
      </c>
      <c r="Q2745" s="39" t="str">
        <f>IF($A2745 ="", "", VLOOKUP($A2745, 'Student reference sheet'!$A$2:$V$2603,22,FALSE))</f>
        <v/>
      </c>
      <c r="R2745" s="39" t="str">
        <f>IF($A2745 &lt;&gt; "",VLOOKUP($A2745,'Student reference sheet'!$A$2:$V$2329, 5,FALSE), "")</f>
        <v/>
      </c>
      <c r="S2745" s="39" t="str">
        <f>IF($A2745 &lt;&gt; "",VLOOKUP($A2745,'Student reference sheet'!$A$2:$V$2329, 6,FALSE), "")</f>
        <v/>
      </c>
      <c r="T2745" s="30" t="str">
        <f>IF($A2745 = "","",
IF(VLOOKUP($A2745,'Student reference sheet'!$A$2:$V$2329, 10,FALSE) = "Y", "Hispanic",
IF(VLOOKUP($A2745,'Student reference sheet'!$A$2:$V$2329,11,FALSE) &lt;&gt; "",
IF(VLOOKUP($A2745,'Student reference sheet'!$A$2:$V$2329,11,FALSE) = "UNK", "Unknown", VLOOKUP(VALUE(VLOOKUP($A2745,'Student reference sheet'!$A$2:$V$2329,11,FALSE)),'Ethnicity Reference'!$A$2:$B$22,2,FALSE)),
IF(VLOOKUP($A2745,'Student reference sheet'!$A$2:$V$2329,9,FALSE) &lt;&gt; "", VLOOKUP(VALUE(VLOOKUP($A2745,'Student reference sheet'!$A$2:$V$2329,9,FALSE)),'Ethnicity Reference'!$A$2:$B$22,2,FALSE),"Unknown"))))</f>
        <v/>
      </c>
      <c r="U2745" s="35"/>
    </row>
    <row r="2746" spans="1:21" ht="15.75">
      <c r="A2746" s="47"/>
      <c r="B2746" s="33"/>
      <c r="C2746" s="39" t="str">
        <f>IF($A2746 &lt;&gt; "",VLOOKUP($A2746,'Student reference sheet'!$A$2:$V$2329, 3,FALSE), "")</f>
        <v/>
      </c>
      <c r="D2746" s="39" t="str">
        <f>IF($A2746 &lt;&gt; "",VLOOKUP($A2746,'Student reference sheet'!$A$2:$V$2329, 2,FALSE), "")</f>
        <v/>
      </c>
      <c r="E2746" s="35"/>
      <c r="F2746" s="34"/>
      <c r="G2746" s="40" t="str">
        <f t="shared" ca="1" si="129"/>
        <v/>
      </c>
      <c r="H2746" s="40" t="str">
        <f t="shared" ca="1" si="130"/>
        <v/>
      </c>
      <c r="I2746" s="36" t="str">
        <f>IF($A2746 = "", "",
IF(COUNTIF(MINIMUM_DAY_DATES[], Attendance!J2746) &gt; 0, VLOOKUP(Attendance!$G2746,MINIMUM_DAY_PERIOD_SCHEDULE[], 2,TRUE),
IF(COUNTIF(RALLY_DATES[], Attendance!J2746) &gt; 0, VLOOKUP(Attendance!$G2746,RALLY_PERIOD_SCHEDULE[], 2,TRUE),
IF(WEEKDAY(Attendance!$J2746) = 2,
       IF(COUNTIF(FINALS_WEEK_MONDAY_DATE[],Attendance!$J2746) &gt; 0, VLOOKUP(Attendance!$G2746,FINALS_WEEK_MONDAY_PERIOD_SCHEDULE[],2,TRUE),
       VLOOKUP(Attendance!$G2746,REGULAR_WEEK_SCHEDULE[],6,TRUE)),
IF(WEEKDAY($J2746) = 3,
       IF(COUNTIF(FINALS_WEEK_TUESDAY_DATE[],Attendance!$J2746) &gt; 0, VLOOKUP(Attendance!$G2746,FINALS_WEEK_TUESDAY_PERIOD_SCHEDULE[],2,TRUE),
       VLOOKUP(Attendance!$G2746,REGULAR_WEEK_SCHEDULE[[Tuesday]:[Period]],5,TRUE)),
IF(WEEKDAY(Attendance!$J2746) = 4,
        IF(COUNTIF(BLOCK_WEDNESDAY_DATES[],Attendance!$J2746) &gt; 0, VLOOKUP(Attendance!$G2746,BLOCK_WEDNESDAY_PERIOD_SCHEDULE[],2,TRUE),
        IF(COUNTIF(FINALS_WEEK_WEDNESDAY_DATE[],Attendance!$J2746) &gt; 0, VLOOKUP(Attendance!$G2746,FINALS_WEEK_WEDNESDAY_PERIOD_SCHEDULE[],2,TRUE),
       VLOOKUP(Attendance!$G2746,REGULAR_WEEK_SCHEDULE[[Wednesday]:[Period]],4,TRUE))),
IF(WEEKDAY($J2746) = 5,
       IF(COUNTIF(BLOCK_THURSDAY_DATES[],Attendance!$J2746) &gt; 0, VLOOKUP(Attendance!$G2746,BLOCK_THURSDAY_PERIOD_SCHEDULE[],2,TRUE),
       IF(COUNTIF(FINALS_WEEK_THURSDAY_DATE[],Attendance!$J2746) &gt; 0, VLOOKUP(Attendance!$G2746,FINALS_WEEK_THURSDAY_PERIOD_SCHEDULE[],2,TRUE),
       VLOOKUP(Attendance!$G2746,REGULAR_WEEK_SCHEDULE[[Thursday]:[Period]],3,TRUE))),
IF(WEEKDAY(Attendance!$J2746) = 6,
       IF(COUNTIF(FINALS_WEEK_FRIDAY_DATE[],Attendance!$J2746) &gt; 0, VLOOKUP(Attendance!$G2746,FINALS_WEEK_FRIDAY_PERIOD_SCHEDULE[],2,TRUE),
       VLOOKUP(Attendance!$G2746,REGULAR_WEEK_SCHEDULE[[Friday]:[Period]],2,TRUE))))))))))</f>
        <v/>
      </c>
      <c r="J2746" s="41" t="str">
        <f t="shared" ca="1" si="131"/>
        <v/>
      </c>
      <c r="K2746" s="41" t="str">
        <f>IF($A2746 &lt;&gt; "",VLOOKUP($A2746,'Student reference sheet'!$A$2:$V$2329, 7,FALSE), "")</f>
        <v/>
      </c>
      <c r="L2746" s="30" t="str">
        <f>IF($A2746 ="", "", VLOOKUP($A2746, 'Student reference sheet'!$A$2:$Z$2603,23,FALSE))</f>
        <v/>
      </c>
      <c r="M2746" s="30" t="str">
        <f>IF($A2746 ="", "", VLOOKUP($A2746, 'Student reference sheet'!$A$2:$Z$2603,24,FALSE))</f>
        <v/>
      </c>
      <c r="N2746" s="30" t="str">
        <f>IF($A2746 ="", "", VLOOKUP($A2746, 'Student reference sheet'!$A$2:$Z$2603,26,FALSE))</f>
        <v/>
      </c>
      <c r="O2746" s="30" t="str">
        <f>IF($A2746 ="", "", VLOOKUP($A2746, 'Student reference sheet'!$A$2:$Z$2603,25,FALSE))</f>
        <v/>
      </c>
      <c r="P2746" s="39" t="str">
        <f>IF($A2746 = "", "", IF(OR(VLOOKUP($A2746,'Student reference sheet'!$A$2:$V$2400,8,FALSE) = "R",  VLOOKUP($A2746,'Student reference sheet'!$A$2:$V$2400,8,FALSE) = "L"), "X", ""))</f>
        <v/>
      </c>
      <c r="Q2746" s="39" t="str">
        <f>IF($A2746 ="", "", VLOOKUP($A2746, 'Student reference sheet'!$A$2:$V$2603,22,FALSE))</f>
        <v/>
      </c>
      <c r="R2746" s="39" t="str">
        <f>IF($A2746 &lt;&gt; "",VLOOKUP($A2746,'Student reference sheet'!$A$2:$V$2329, 5,FALSE), "")</f>
        <v/>
      </c>
      <c r="S2746" s="39" t="str">
        <f>IF($A2746 &lt;&gt; "",VLOOKUP($A2746,'Student reference sheet'!$A$2:$V$2329, 6,FALSE), "")</f>
        <v/>
      </c>
      <c r="T2746" s="30" t="str">
        <f>IF($A2746 = "","",
IF(VLOOKUP($A2746,'Student reference sheet'!$A$2:$V$2329, 10,FALSE) = "Y", "Hispanic",
IF(VLOOKUP($A2746,'Student reference sheet'!$A$2:$V$2329,11,FALSE) &lt;&gt; "",
IF(VLOOKUP($A2746,'Student reference sheet'!$A$2:$V$2329,11,FALSE) = "UNK", "Unknown", VLOOKUP(VALUE(VLOOKUP($A2746,'Student reference sheet'!$A$2:$V$2329,11,FALSE)),'Ethnicity Reference'!$A$2:$B$22,2,FALSE)),
IF(VLOOKUP($A2746,'Student reference sheet'!$A$2:$V$2329,9,FALSE) &lt;&gt; "", VLOOKUP(VALUE(VLOOKUP($A2746,'Student reference sheet'!$A$2:$V$2329,9,FALSE)),'Ethnicity Reference'!$A$2:$B$22,2,FALSE),"Unknown"))))</f>
        <v/>
      </c>
      <c r="U2746" s="35"/>
    </row>
    <row r="2747" spans="1:21" ht="15.75">
      <c r="A2747" s="47"/>
      <c r="B2747" s="33"/>
      <c r="C2747" s="39" t="str">
        <f>IF($A2747 &lt;&gt; "",VLOOKUP($A2747,'Student reference sheet'!$A$2:$V$2329, 3,FALSE), "")</f>
        <v/>
      </c>
      <c r="D2747" s="39" t="str">
        <f>IF($A2747 &lt;&gt; "",VLOOKUP($A2747,'Student reference sheet'!$A$2:$V$2329, 2,FALSE), "")</f>
        <v/>
      </c>
      <c r="E2747" s="35"/>
      <c r="F2747" s="34"/>
      <c r="G2747" s="40" t="str">
        <f t="shared" ca="1" si="129"/>
        <v/>
      </c>
      <c r="H2747" s="40" t="str">
        <f t="shared" ca="1" si="130"/>
        <v/>
      </c>
      <c r="I2747" s="36" t="str">
        <f>IF($A2747 = "", "",
IF(COUNTIF(MINIMUM_DAY_DATES[], Attendance!J2747) &gt; 0, VLOOKUP(Attendance!$G2747,MINIMUM_DAY_PERIOD_SCHEDULE[], 2,TRUE),
IF(COUNTIF(RALLY_DATES[], Attendance!J2747) &gt; 0, VLOOKUP(Attendance!$G2747,RALLY_PERIOD_SCHEDULE[], 2,TRUE),
IF(WEEKDAY(Attendance!$J2747) = 2,
       IF(COUNTIF(FINALS_WEEK_MONDAY_DATE[],Attendance!$J2747) &gt; 0, VLOOKUP(Attendance!$G2747,FINALS_WEEK_MONDAY_PERIOD_SCHEDULE[],2,TRUE),
       VLOOKUP(Attendance!$G2747,REGULAR_WEEK_SCHEDULE[],6,TRUE)),
IF(WEEKDAY($J2747) = 3,
       IF(COUNTIF(FINALS_WEEK_TUESDAY_DATE[],Attendance!$J2747) &gt; 0, VLOOKUP(Attendance!$G2747,FINALS_WEEK_TUESDAY_PERIOD_SCHEDULE[],2,TRUE),
       VLOOKUP(Attendance!$G2747,REGULAR_WEEK_SCHEDULE[[Tuesday]:[Period]],5,TRUE)),
IF(WEEKDAY(Attendance!$J2747) = 4,
        IF(COUNTIF(BLOCK_WEDNESDAY_DATES[],Attendance!$J2747) &gt; 0, VLOOKUP(Attendance!$G2747,BLOCK_WEDNESDAY_PERIOD_SCHEDULE[],2,TRUE),
        IF(COUNTIF(FINALS_WEEK_WEDNESDAY_DATE[],Attendance!$J2747) &gt; 0, VLOOKUP(Attendance!$G2747,FINALS_WEEK_WEDNESDAY_PERIOD_SCHEDULE[],2,TRUE),
       VLOOKUP(Attendance!$G2747,REGULAR_WEEK_SCHEDULE[[Wednesday]:[Period]],4,TRUE))),
IF(WEEKDAY($J2747) = 5,
       IF(COUNTIF(BLOCK_THURSDAY_DATES[],Attendance!$J2747) &gt; 0, VLOOKUP(Attendance!$G2747,BLOCK_THURSDAY_PERIOD_SCHEDULE[],2,TRUE),
       IF(COUNTIF(FINALS_WEEK_THURSDAY_DATE[],Attendance!$J2747) &gt; 0, VLOOKUP(Attendance!$G2747,FINALS_WEEK_THURSDAY_PERIOD_SCHEDULE[],2,TRUE),
       VLOOKUP(Attendance!$G2747,REGULAR_WEEK_SCHEDULE[[Thursday]:[Period]],3,TRUE))),
IF(WEEKDAY(Attendance!$J2747) = 6,
       IF(COUNTIF(FINALS_WEEK_FRIDAY_DATE[],Attendance!$J2747) &gt; 0, VLOOKUP(Attendance!$G2747,FINALS_WEEK_FRIDAY_PERIOD_SCHEDULE[],2,TRUE),
       VLOOKUP(Attendance!$G2747,REGULAR_WEEK_SCHEDULE[[Friday]:[Period]],2,TRUE))))))))))</f>
        <v/>
      </c>
      <c r="J2747" s="41" t="str">
        <f t="shared" ca="1" si="131"/>
        <v/>
      </c>
      <c r="K2747" s="41" t="str">
        <f>IF($A2747 &lt;&gt; "",VLOOKUP($A2747,'Student reference sheet'!$A$2:$V$2329, 7,FALSE), "")</f>
        <v/>
      </c>
      <c r="L2747" s="30" t="str">
        <f>IF($A2747 ="", "", VLOOKUP($A2747, 'Student reference sheet'!$A$2:$Z$2603,23,FALSE))</f>
        <v/>
      </c>
      <c r="M2747" s="30" t="str">
        <f>IF($A2747 ="", "", VLOOKUP($A2747, 'Student reference sheet'!$A$2:$Z$2603,24,FALSE))</f>
        <v/>
      </c>
      <c r="N2747" s="30" t="str">
        <f>IF($A2747 ="", "", VLOOKUP($A2747, 'Student reference sheet'!$A$2:$Z$2603,26,FALSE))</f>
        <v/>
      </c>
      <c r="O2747" s="30" t="str">
        <f>IF($A2747 ="", "", VLOOKUP($A2747, 'Student reference sheet'!$A$2:$Z$2603,25,FALSE))</f>
        <v/>
      </c>
      <c r="P2747" s="39" t="str">
        <f>IF($A2747 = "", "", IF(OR(VLOOKUP($A2747,'Student reference sheet'!$A$2:$V$2400,8,FALSE) = "R",  VLOOKUP($A2747,'Student reference sheet'!$A$2:$V$2400,8,FALSE) = "L"), "X", ""))</f>
        <v/>
      </c>
      <c r="Q2747" s="39" t="str">
        <f>IF($A2747 ="", "", VLOOKUP($A2747, 'Student reference sheet'!$A$2:$V$2603,22,FALSE))</f>
        <v/>
      </c>
      <c r="R2747" s="39" t="str">
        <f>IF($A2747 &lt;&gt; "",VLOOKUP($A2747,'Student reference sheet'!$A$2:$V$2329, 5,FALSE), "")</f>
        <v/>
      </c>
      <c r="S2747" s="39" t="str">
        <f>IF($A2747 &lt;&gt; "",VLOOKUP($A2747,'Student reference sheet'!$A$2:$V$2329, 6,FALSE), "")</f>
        <v/>
      </c>
      <c r="T2747" s="30" t="str">
        <f>IF($A2747 = "","",
IF(VLOOKUP($A2747,'Student reference sheet'!$A$2:$V$2329, 10,FALSE) = "Y", "Hispanic",
IF(VLOOKUP($A2747,'Student reference sheet'!$A$2:$V$2329,11,FALSE) &lt;&gt; "",
IF(VLOOKUP($A2747,'Student reference sheet'!$A$2:$V$2329,11,FALSE) = "UNK", "Unknown", VLOOKUP(VALUE(VLOOKUP($A2747,'Student reference sheet'!$A$2:$V$2329,11,FALSE)),'Ethnicity Reference'!$A$2:$B$22,2,FALSE)),
IF(VLOOKUP($A2747,'Student reference sheet'!$A$2:$V$2329,9,FALSE) &lt;&gt; "", VLOOKUP(VALUE(VLOOKUP($A2747,'Student reference sheet'!$A$2:$V$2329,9,FALSE)),'Ethnicity Reference'!$A$2:$B$22,2,FALSE),"Unknown"))))</f>
        <v/>
      </c>
      <c r="U2747" s="35"/>
    </row>
    <row r="2748" spans="1:21" ht="15.75">
      <c r="A2748" s="47"/>
      <c r="B2748" s="33"/>
      <c r="C2748" s="39" t="str">
        <f>IF($A2748 &lt;&gt; "",VLOOKUP($A2748,'Student reference sheet'!$A$2:$V$2329, 3,FALSE), "")</f>
        <v/>
      </c>
      <c r="D2748" s="39" t="str">
        <f>IF($A2748 &lt;&gt; "",VLOOKUP($A2748,'Student reference sheet'!$A$2:$V$2329, 2,FALSE), "")</f>
        <v/>
      </c>
      <c r="E2748" s="35"/>
      <c r="F2748" s="34"/>
      <c r="G2748" s="40" t="str">
        <f t="shared" ca="1" si="129"/>
        <v/>
      </c>
      <c r="H2748" s="40" t="str">
        <f t="shared" ca="1" si="130"/>
        <v/>
      </c>
      <c r="I2748" s="36" t="str">
        <f>IF($A2748 = "", "",
IF(COUNTIF(MINIMUM_DAY_DATES[], Attendance!J2748) &gt; 0, VLOOKUP(Attendance!$G2748,MINIMUM_DAY_PERIOD_SCHEDULE[], 2,TRUE),
IF(COUNTIF(RALLY_DATES[], Attendance!J2748) &gt; 0, VLOOKUP(Attendance!$G2748,RALLY_PERIOD_SCHEDULE[], 2,TRUE),
IF(WEEKDAY(Attendance!$J2748) = 2,
       IF(COUNTIF(FINALS_WEEK_MONDAY_DATE[],Attendance!$J2748) &gt; 0, VLOOKUP(Attendance!$G2748,FINALS_WEEK_MONDAY_PERIOD_SCHEDULE[],2,TRUE),
       VLOOKUP(Attendance!$G2748,REGULAR_WEEK_SCHEDULE[],6,TRUE)),
IF(WEEKDAY($J2748) = 3,
       IF(COUNTIF(FINALS_WEEK_TUESDAY_DATE[],Attendance!$J2748) &gt; 0, VLOOKUP(Attendance!$G2748,FINALS_WEEK_TUESDAY_PERIOD_SCHEDULE[],2,TRUE),
       VLOOKUP(Attendance!$G2748,REGULAR_WEEK_SCHEDULE[[Tuesday]:[Period]],5,TRUE)),
IF(WEEKDAY(Attendance!$J2748) = 4,
        IF(COUNTIF(BLOCK_WEDNESDAY_DATES[],Attendance!$J2748) &gt; 0, VLOOKUP(Attendance!$G2748,BLOCK_WEDNESDAY_PERIOD_SCHEDULE[],2,TRUE),
        IF(COUNTIF(FINALS_WEEK_WEDNESDAY_DATE[],Attendance!$J2748) &gt; 0, VLOOKUP(Attendance!$G2748,FINALS_WEEK_WEDNESDAY_PERIOD_SCHEDULE[],2,TRUE),
       VLOOKUP(Attendance!$G2748,REGULAR_WEEK_SCHEDULE[[Wednesday]:[Period]],4,TRUE))),
IF(WEEKDAY($J2748) = 5,
       IF(COUNTIF(BLOCK_THURSDAY_DATES[],Attendance!$J2748) &gt; 0, VLOOKUP(Attendance!$G2748,BLOCK_THURSDAY_PERIOD_SCHEDULE[],2,TRUE),
       IF(COUNTIF(FINALS_WEEK_THURSDAY_DATE[],Attendance!$J2748) &gt; 0, VLOOKUP(Attendance!$G2748,FINALS_WEEK_THURSDAY_PERIOD_SCHEDULE[],2,TRUE),
       VLOOKUP(Attendance!$G2748,REGULAR_WEEK_SCHEDULE[[Thursday]:[Period]],3,TRUE))),
IF(WEEKDAY(Attendance!$J2748) = 6,
       IF(COUNTIF(FINALS_WEEK_FRIDAY_DATE[],Attendance!$J2748) &gt; 0, VLOOKUP(Attendance!$G2748,FINALS_WEEK_FRIDAY_PERIOD_SCHEDULE[],2,TRUE),
       VLOOKUP(Attendance!$G2748,REGULAR_WEEK_SCHEDULE[[Friday]:[Period]],2,TRUE))))))))))</f>
        <v/>
      </c>
      <c r="J2748" s="41" t="str">
        <f t="shared" ca="1" si="131"/>
        <v/>
      </c>
      <c r="K2748" s="41" t="str">
        <f>IF($A2748 &lt;&gt; "",VLOOKUP($A2748,'Student reference sheet'!$A$2:$V$2329, 7,FALSE), "")</f>
        <v/>
      </c>
      <c r="L2748" s="30" t="str">
        <f>IF($A2748 ="", "", VLOOKUP($A2748, 'Student reference sheet'!$A$2:$Z$2603,23,FALSE))</f>
        <v/>
      </c>
      <c r="M2748" s="30" t="str">
        <f>IF($A2748 ="", "", VLOOKUP($A2748, 'Student reference sheet'!$A$2:$Z$2603,24,FALSE))</f>
        <v/>
      </c>
      <c r="N2748" s="30" t="str">
        <f>IF($A2748 ="", "", VLOOKUP($A2748, 'Student reference sheet'!$A$2:$Z$2603,26,FALSE))</f>
        <v/>
      </c>
      <c r="O2748" s="30" t="str">
        <f>IF($A2748 ="", "", VLOOKUP($A2748, 'Student reference sheet'!$A$2:$Z$2603,25,FALSE))</f>
        <v/>
      </c>
      <c r="P2748" s="39" t="str">
        <f>IF($A2748 = "", "", IF(OR(VLOOKUP($A2748,'Student reference sheet'!$A$2:$V$2400,8,FALSE) = "R",  VLOOKUP($A2748,'Student reference sheet'!$A$2:$V$2400,8,FALSE) = "L"), "X", ""))</f>
        <v/>
      </c>
      <c r="Q2748" s="39" t="str">
        <f>IF($A2748 ="", "", VLOOKUP($A2748, 'Student reference sheet'!$A$2:$V$2603,22,FALSE))</f>
        <v/>
      </c>
      <c r="R2748" s="39" t="str">
        <f>IF($A2748 &lt;&gt; "",VLOOKUP($A2748,'Student reference sheet'!$A$2:$V$2329, 5,FALSE), "")</f>
        <v/>
      </c>
      <c r="S2748" s="39" t="str">
        <f>IF($A2748 &lt;&gt; "",VLOOKUP($A2748,'Student reference sheet'!$A$2:$V$2329, 6,FALSE), "")</f>
        <v/>
      </c>
      <c r="T2748" s="30" t="str">
        <f>IF($A2748 = "","",
IF(VLOOKUP($A2748,'Student reference sheet'!$A$2:$V$2329, 10,FALSE) = "Y", "Hispanic",
IF(VLOOKUP($A2748,'Student reference sheet'!$A$2:$V$2329,11,FALSE) &lt;&gt; "",
IF(VLOOKUP($A2748,'Student reference sheet'!$A$2:$V$2329,11,FALSE) = "UNK", "Unknown", VLOOKUP(VALUE(VLOOKUP($A2748,'Student reference sheet'!$A$2:$V$2329,11,FALSE)),'Ethnicity Reference'!$A$2:$B$22,2,FALSE)),
IF(VLOOKUP($A2748,'Student reference sheet'!$A$2:$V$2329,9,FALSE) &lt;&gt; "", VLOOKUP(VALUE(VLOOKUP($A2748,'Student reference sheet'!$A$2:$V$2329,9,FALSE)),'Ethnicity Reference'!$A$2:$B$22,2,FALSE),"Unknown"))))</f>
        <v/>
      </c>
      <c r="U2748" s="35"/>
    </row>
    <row r="2749" spans="1:21" ht="15.75">
      <c r="A2749" s="47"/>
      <c r="B2749" s="33"/>
      <c r="C2749" s="39" t="str">
        <f>IF($A2749 &lt;&gt; "",VLOOKUP($A2749,'Student reference sheet'!$A$2:$V$2329, 3,FALSE), "")</f>
        <v/>
      </c>
      <c r="D2749" s="39" t="str">
        <f>IF($A2749 &lt;&gt; "",VLOOKUP($A2749,'Student reference sheet'!$A$2:$V$2329, 2,FALSE), "")</f>
        <v/>
      </c>
      <c r="E2749" s="35"/>
      <c r="F2749" s="34"/>
      <c r="G2749" s="40" t="str">
        <f t="shared" ca="1" si="129"/>
        <v/>
      </c>
      <c r="H2749" s="40" t="str">
        <f t="shared" ca="1" si="130"/>
        <v/>
      </c>
      <c r="I2749" s="36" t="str">
        <f>IF($A2749 = "", "",
IF(COUNTIF(MINIMUM_DAY_DATES[], Attendance!J2749) &gt; 0, VLOOKUP(Attendance!$G2749,MINIMUM_DAY_PERIOD_SCHEDULE[], 2,TRUE),
IF(COUNTIF(RALLY_DATES[], Attendance!J2749) &gt; 0, VLOOKUP(Attendance!$G2749,RALLY_PERIOD_SCHEDULE[], 2,TRUE),
IF(WEEKDAY(Attendance!$J2749) = 2,
       IF(COUNTIF(FINALS_WEEK_MONDAY_DATE[],Attendance!$J2749) &gt; 0, VLOOKUP(Attendance!$G2749,FINALS_WEEK_MONDAY_PERIOD_SCHEDULE[],2,TRUE),
       VLOOKUP(Attendance!$G2749,REGULAR_WEEK_SCHEDULE[],6,TRUE)),
IF(WEEKDAY($J2749) = 3,
       IF(COUNTIF(FINALS_WEEK_TUESDAY_DATE[],Attendance!$J2749) &gt; 0, VLOOKUP(Attendance!$G2749,FINALS_WEEK_TUESDAY_PERIOD_SCHEDULE[],2,TRUE),
       VLOOKUP(Attendance!$G2749,REGULAR_WEEK_SCHEDULE[[Tuesday]:[Period]],5,TRUE)),
IF(WEEKDAY(Attendance!$J2749) = 4,
        IF(COUNTIF(BLOCK_WEDNESDAY_DATES[],Attendance!$J2749) &gt; 0, VLOOKUP(Attendance!$G2749,BLOCK_WEDNESDAY_PERIOD_SCHEDULE[],2,TRUE),
        IF(COUNTIF(FINALS_WEEK_WEDNESDAY_DATE[],Attendance!$J2749) &gt; 0, VLOOKUP(Attendance!$G2749,FINALS_WEEK_WEDNESDAY_PERIOD_SCHEDULE[],2,TRUE),
       VLOOKUP(Attendance!$G2749,REGULAR_WEEK_SCHEDULE[[Wednesday]:[Period]],4,TRUE))),
IF(WEEKDAY($J2749) = 5,
       IF(COUNTIF(BLOCK_THURSDAY_DATES[],Attendance!$J2749) &gt; 0, VLOOKUP(Attendance!$G2749,BLOCK_THURSDAY_PERIOD_SCHEDULE[],2,TRUE),
       IF(COUNTIF(FINALS_WEEK_THURSDAY_DATE[],Attendance!$J2749) &gt; 0, VLOOKUP(Attendance!$G2749,FINALS_WEEK_THURSDAY_PERIOD_SCHEDULE[],2,TRUE),
       VLOOKUP(Attendance!$G2749,REGULAR_WEEK_SCHEDULE[[Thursday]:[Period]],3,TRUE))),
IF(WEEKDAY(Attendance!$J2749) = 6,
       IF(COUNTIF(FINALS_WEEK_FRIDAY_DATE[],Attendance!$J2749) &gt; 0, VLOOKUP(Attendance!$G2749,FINALS_WEEK_FRIDAY_PERIOD_SCHEDULE[],2,TRUE),
       VLOOKUP(Attendance!$G2749,REGULAR_WEEK_SCHEDULE[[Friday]:[Period]],2,TRUE))))))))))</f>
        <v/>
      </c>
      <c r="J2749" s="41" t="str">
        <f t="shared" ca="1" si="131"/>
        <v/>
      </c>
      <c r="K2749" s="41" t="str">
        <f>IF($A2749 &lt;&gt; "",VLOOKUP($A2749,'Student reference sheet'!$A$2:$V$2329, 7,FALSE), "")</f>
        <v/>
      </c>
      <c r="L2749" s="30" t="str">
        <f>IF($A2749 ="", "", VLOOKUP($A2749, 'Student reference sheet'!$A$2:$Z$2603,23,FALSE))</f>
        <v/>
      </c>
      <c r="M2749" s="30" t="str">
        <f>IF($A2749 ="", "", VLOOKUP($A2749, 'Student reference sheet'!$A$2:$Z$2603,24,FALSE))</f>
        <v/>
      </c>
      <c r="N2749" s="30" t="str">
        <f>IF($A2749 ="", "", VLOOKUP($A2749, 'Student reference sheet'!$A$2:$Z$2603,26,FALSE))</f>
        <v/>
      </c>
      <c r="O2749" s="30" t="str">
        <f>IF($A2749 ="", "", VLOOKUP($A2749, 'Student reference sheet'!$A$2:$Z$2603,25,FALSE))</f>
        <v/>
      </c>
      <c r="P2749" s="39" t="str">
        <f>IF($A2749 = "", "", IF(OR(VLOOKUP($A2749,'Student reference sheet'!$A$2:$V$2400,8,FALSE) = "R",  VLOOKUP($A2749,'Student reference sheet'!$A$2:$V$2400,8,FALSE) = "L"), "X", ""))</f>
        <v/>
      </c>
      <c r="Q2749" s="39" t="str">
        <f>IF($A2749 ="", "", VLOOKUP($A2749, 'Student reference sheet'!$A$2:$V$2603,22,FALSE))</f>
        <v/>
      </c>
      <c r="R2749" s="39" t="str">
        <f>IF($A2749 &lt;&gt; "",VLOOKUP($A2749,'Student reference sheet'!$A$2:$V$2329, 5,FALSE), "")</f>
        <v/>
      </c>
      <c r="S2749" s="39" t="str">
        <f>IF($A2749 &lt;&gt; "",VLOOKUP($A2749,'Student reference sheet'!$A$2:$V$2329, 6,FALSE), "")</f>
        <v/>
      </c>
      <c r="T2749" s="30" t="str">
        <f>IF($A2749 = "","",
IF(VLOOKUP($A2749,'Student reference sheet'!$A$2:$V$2329, 10,FALSE) = "Y", "Hispanic",
IF(VLOOKUP($A2749,'Student reference sheet'!$A$2:$V$2329,11,FALSE) &lt;&gt; "",
IF(VLOOKUP($A2749,'Student reference sheet'!$A$2:$V$2329,11,FALSE) = "UNK", "Unknown", VLOOKUP(VALUE(VLOOKUP($A2749,'Student reference sheet'!$A$2:$V$2329,11,FALSE)),'Ethnicity Reference'!$A$2:$B$22,2,FALSE)),
IF(VLOOKUP($A2749,'Student reference sheet'!$A$2:$V$2329,9,FALSE) &lt;&gt; "", VLOOKUP(VALUE(VLOOKUP($A2749,'Student reference sheet'!$A$2:$V$2329,9,FALSE)),'Ethnicity Reference'!$A$2:$B$22,2,FALSE),"Unknown"))))</f>
        <v/>
      </c>
      <c r="U2749" s="35"/>
    </row>
    <row r="2750" spans="1:21" ht="15.75">
      <c r="A2750" s="47"/>
      <c r="B2750" s="33"/>
      <c r="C2750" s="39" t="str">
        <f>IF($A2750 &lt;&gt; "",VLOOKUP($A2750,'Student reference sheet'!$A$2:$V$2329, 3,FALSE), "")</f>
        <v/>
      </c>
      <c r="D2750" s="39" t="str">
        <f>IF($A2750 &lt;&gt; "",VLOOKUP($A2750,'Student reference sheet'!$A$2:$V$2329, 2,FALSE), "")</f>
        <v/>
      </c>
      <c r="E2750" s="35"/>
      <c r="F2750" s="34"/>
      <c r="G2750" s="40" t="str">
        <f t="shared" ca="1" si="129"/>
        <v/>
      </c>
      <c r="H2750" s="40" t="str">
        <f t="shared" ca="1" si="130"/>
        <v/>
      </c>
      <c r="I2750" s="36" t="str">
        <f>IF($A2750 = "", "",
IF(COUNTIF(MINIMUM_DAY_DATES[], Attendance!J2750) &gt; 0, VLOOKUP(Attendance!$G2750,MINIMUM_DAY_PERIOD_SCHEDULE[], 2,TRUE),
IF(COUNTIF(RALLY_DATES[], Attendance!J2750) &gt; 0, VLOOKUP(Attendance!$G2750,RALLY_PERIOD_SCHEDULE[], 2,TRUE),
IF(WEEKDAY(Attendance!$J2750) = 2,
       IF(COUNTIF(FINALS_WEEK_MONDAY_DATE[],Attendance!$J2750) &gt; 0, VLOOKUP(Attendance!$G2750,FINALS_WEEK_MONDAY_PERIOD_SCHEDULE[],2,TRUE),
       VLOOKUP(Attendance!$G2750,REGULAR_WEEK_SCHEDULE[],6,TRUE)),
IF(WEEKDAY($J2750) = 3,
       IF(COUNTIF(FINALS_WEEK_TUESDAY_DATE[],Attendance!$J2750) &gt; 0, VLOOKUP(Attendance!$G2750,FINALS_WEEK_TUESDAY_PERIOD_SCHEDULE[],2,TRUE),
       VLOOKUP(Attendance!$G2750,REGULAR_WEEK_SCHEDULE[[Tuesday]:[Period]],5,TRUE)),
IF(WEEKDAY(Attendance!$J2750) = 4,
        IF(COUNTIF(BLOCK_WEDNESDAY_DATES[],Attendance!$J2750) &gt; 0, VLOOKUP(Attendance!$G2750,BLOCK_WEDNESDAY_PERIOD_SCHEDULE[],2,TRUE),
        IF(COUNTIF(FINALS_WEEK_WEDNESDAY_DATE[],Attendance!$J2750) &gt; 0, VLOOKUP(Attendance!$G2750,FINALS_WEEK_WEDNESDAY_PERIOD_SCHEDULE[],2,TRUE),
       VLOOKUP(Attendance!$G2750,REGULAR_WEEK_SCHEDULE[[Wednesday]:[Period]],4,TRUE))),
IF(WEEKDAY($J2750) = 5,
       IF(COUNTIF(BLOCK_THURSDAY_DATES[],Attendance!$J2750) &gt; 0, VLOOKUP(Attendance!$G2750,BLOCK_THURSDAY_PERIOD_SCHEDULE[],2,TRUE),
       IF(COUNTIF(FINALS_WEEK_THURSDAY_DATE[],Attendance!$J2750) &gt; 0, VLOOKUP(Attendance!$G2750,FINALS_WEEK_THURSDAY_PERIOD_SCHEDULE[],2,TRUE),
       VLOOKUP(Attendance!$G2750,REGULAR_WEEK_SCHEDULE[[Thursday]:[Period]],3,TRUE))),
IF(WEEKDAY(Attendance!$J2750) = 6,
       IF(COUNTIF(FINALS_WEEK_FRIDAY_DATE[],Attendance!$J2750) &gt; 0, VLOOKUP(Attendance!$G2750,FINALS_WEEK_FRIDAY_PERIOD_SCHEDULE[],2,TRUE),
       VLOOKUP(Attendance!$G2750,REGULAR_WEEK_SCHEDULE[[Friday]:[Period]],2,TRUE))))))))))</f>
        <v/>
      </c>
      <c r="J2750" s="41" t="str">
        <f t="shared" ca="1" si="131"/>
        <v/>
      </c>
      <c r="K2750" s="41" t="str">
        <f>IF($A2750 &lt;&gt; "",VLOOKUP($A2750,'Student reference sheet'!$A$2:$V$2329, 7,FALSE), "")</f>
        <v/>
      </c>
      <c r="L2750" s="30" t="str">
        <f>IF($A2750 ="", "", VLOOKUP($A2750, 'Student reference sheet'!$A$2:$Z$2603,23,FALSE))</f>
        <v/>
      </c>
      <c r="M2750" s="30" t="str">
        <f>IF($A2750 ="", "", VLOOKUP($A2750, 'Student reference sheet'!$A$2:$Z$2603,24,FALSE))</f>
        <v/>
      </c>
      <c r="N2750" s="30" t="str">
        <f>IF($A2750 ="", "", VLOOKUP($A2750, 'Student reference sheet'!$A$2:$Z$2603,26,FALSE))</f>
        <v/>
      </c>
      <c r="O2750" s="30" t="str">
        <f>IF($A2750 ="", "", VLOOKUP($A2750, 'Student reference sheet'!$A$2:$Z$2603,25,FALSE))</f>
        <v/>
      </c>
      <c r="P2750" s="39" t="str">
        <f>IF($A2750 = "", "", IF(OR(VLOOKUP($A2750,'Student reference sheet'!$A$2:$V$2400,8,FALSE) = "R",  VLOOKUP($A2750,'Student reference sheet'!$A$2:$V$2400,8,FALSE) = "L"), "X", ""))</f>
        <v/>
      </c>
      <c r="Q2750" s="39" t="str">
        <f>IF($A2750 ="", "", VLOOKUP($A2750, 'Student reference sheet'!$A$2:$V$2603,22,FALSE))</f>
        <v/>
      </c>
      <c r="R2750" s="39" t="str">
        <f>IF($A2750 &lt;&gt; "",VLOOKUP($A2750,'Student reference sheet'!$A$2:$V$2329, 5,FALSE), "")</f>
        <v/>
      </c>
      <c r="S2750" s="39" t="str">
        <f>IF($A2750 &lt;&gt; "",VLOOKUP($A2750,'Student reference sheet'!$A$2:$V$2329, 6,FALSE), "")</f>
        <v/>
      </c>
      <c r="T2750" s="30" t="str">
        <f>IF($A2750 = "","",
IF(VLOOKUP($A2750,'Student reference sheet'!$A$2:$V$2329, 10,FALSE) = "Y", "Hispanic",
IF(VLOOKUP($A2750,'Student reference sheet'!$A$2:$V$2329,11,FALSE) &lt;&gt; "",
IF(VLOOKUP($A2750,'Student reference sheet'!$A$2:$V$2329,11,FALSE) = "UNK", "Unknown", VLOOKUP(VALUE(VLOOKUP($A2750,'Student reference sheet'!$A$2:$V$2329,11,FALSE)),'Ethnicity Reference'!$A$2:$B$22,2,FALSE)),
IF(VLOOKUP($A2750,'Student reference sheet'!$A$2:$V$2329,9,FALSE) &lt;&gt; "", VLOOKUP(VALUE(VLOOKUP($A2750,'Student reference sheet'!$A$2:$V$2329,9,FALSE)),'Ethnicity Reference'!$A$2:$B$22,2,FALSE),"Unknown"))))</f>
        <v/>
      </c>
      <c r="U2750" s="35"/>
    </row>
    <row r="2751" spans="1:21" ht="15.75">
      <c r="A2751" s="47"/>
      <c r="B2751" s="33"/>
      <c r="C2751" s="39" t="str">
        <f>IF($A2751 &lt;&gt; "",VLOOKUP($A2751,'Student reference sheet'!$A$2:$V$2329, 3,FALSE), "")</f>
        <v/>
      </c>
      <c r="D2751" s="39" t="str">
        <f>IF($A2751 &lt;&gt; "",VLOOKUP($A2751,'Student reference sheet'!$A$2:$V$2329, 2,FALSE), "")</f>
        <v/>
      </c>
      <c r="E2751" s="35"/>
      <c r="F2751" s="34"/>
      <c r="G2751" s="40" t="str">
        <f t="shared" ca="1" si="129"/>
        <v/>
      </c>
      <c r="H2751" s="40" t="str">
        <f t="shared" ca="1" si="130"/>
        <v/>
      </c>
      <c r="I2751" s="36" t="str">
        <f>IF($A2751 = "", "",
IF(COUNTIF(MINIMUM_DAY_DATES[], Attendance!J2751) &gt; 0, VLOOKUP(Attendance!$G2751,MINIMUM_DAY_PERIOD_SCHEDULE[], 2,TRUE),
IF(COUNTIF(RALLY_DATES[], Attendance!J2751) &gt; 0, VLOOKUP(Attendance!$G2751,RALLY_PERIOD_SCHEDULE[], 2,TRUE),
IF(WEEKDAY(Attendance!$J2751) = 2,
       IF(COUNTIF(FINALS_WEEK_MONDAY_DATE[],Attendance!$J2751) &gt; 0, VLOOKUP(Attendance!$G2751,FINALS_WEEK_MONDAY_PERIOD_SCHEDULE[],2,TRUE),
       VLOOKUP(Attendance!$G2751,REGULAR_WEEK_SCHEDULE[],6,TRUE)),
IF(WEEKDAY($J2751) = 3,
       IF(COUNTIF(FINALS_WEEK_TUESDAY_DATE[],Attendance!$J2751) &gt; 0, VLOOKUP(Attendance!$G2751,FINALS_WEEK_TUESDAY_PERIOD_SCHEDULE[],2,TRUE),
       VLOOKUP(Attendance!$G2751,REGULAR_WEEK_SCHEDULE[[Tuesday]:[Period]],5,TRUE)),
IF(WEEKDAY(Attendance!$J2751) = 4,
        IF(COUNTIF(BLOCK_WEDNESDAY_DATES[],Attendance!$J2751) &gt; 0, VLOOKUP(Attendance!$G2751,BLOCK_WEDNESDAY_PERIOD_SCHEDULE[],2,TRUE),
        IF(COUNTIF(FINALS_WEEK_WEDNESDAY_DATE[],Attendance!$J2751) &gt; 0, VLOOKUP(Attendance!$G2751,FINALS_WEEK_WEDNESDAY_PERIOD_SCHEDULE[],2,TRUE),
       VLOOKUP(Attendance!$G2751,REGULAR_WEEK_SCHEDULE[[Wednesday]:[Period]],4,TRUE))),
IF(WEEKDAY($J2751) = 5,
       IF(COUNTIF(BLOCK_THURSDAY_DATES[],Attendance!$J2751) &gt; 0, VLOOKUP(Attendance!$G2751,BLOCK_THURSDAY_PERIOD_SCHEDULE[],2,TRUE),
       IF(COUNTIF(FINALS_WEEK_THURSDAY_DATE[],Attendance!$J2751) &gt; 0, VLOOKUP(Attendance!$G2751,FINALS_WEEK_THURSDAY_PERIOD_SCHEDULE[],2,TRUE),
       VLOOKUP(Attendance!$G2751,REGULAR_WEEK_SCHEDULE[[Thursday]:[Period]],3,TRUE))),
IF(WEEKDAY(Attendance!$J2751) = 6,
       IF(COUNTIF(FINALS_WEEK_FRIDAY_DATE[],Attendance!$J2751) &gt; 0, VLOOKUP(Attendance!$G2751,FINALS_WEEK_FRIDAY_PERIOD_SCHEDULE[],2,TRUE),
       VLOOKUP(Attendance!$G2751,REGULAR_WEEK_SCHEDULE[[Friday]:[Period]],2,TRUE))))))))))</f>
        <v/>
      </c>
      <c r="J2751" s="41" t="str">
        <f t="shared" ca="1" si="131"/>
        <v/>
      </c>
      <c r="K2751" s="41" t="str">
        <f>IF($A2751 &lt;&gt; "",VLOOKUP($A2751,'Student reference sheet'!$A$2:$V$2329, 7,FALSE), "")</f>
        <v/>
      </c>
      <c r="L2751" s="30" t="str">
        <f>IF($A2751 ="", "", VLOOKUP($A2751, 'Student reference sheet'!$A$2:$Z$2603,23,FALSE))</f>
        <v/>
      </c>
      <c r="M2751" s="30" t="str">
        <f>IF($A2751 ="", "", VLOOKUP($A2751, 'Student reference sheet'!$A$2:$Z$2603,24,FALSE))</f>
        <v/>
      </c>
      <c r="N2751" s="30" t="str">
        <f>IF($A2751 ="", "", VLOOKUP($A2751, 'Student reference sheet'!$A$2:$Z$2603,26,FALSE))</f>
        <v/>
      </c>
      <c r="O2751" s="30" t="str">
        <f>IF($A2751 ="", "", VLOOKUP($A2751, 'Student reference sheet'!$A$2:$Z$2603,25,FALSE))</f>
        <v/>
      </c>
      <c r="P2751" s="39" t="str">
        <f>IF($A2751 = "", "", IF(OR(VLOOKUP($A2751,'Student reference sheet'!$A$2:$V$2400,8,FALSE) = "R",  VLOOKUP($A2751,'Student reference sheet'!$A$2:$V$2400,8,FALSE) = "L"), "X", ""))</f>
        <v/>
      </c>
      <c r="Q2751" s="39" t="str">
        <f>IF($A2751 ="", "", VLOOKUP($A2751, 'Student reference sheet'!$A$2:$V$2603,22,FALSE))</f>
        <v/>
      </c>
      <c r="R2751" s="39" t="str">
        <f>IF($A2751 &lt;&gt; "",VLOOKUP($A2751,'Student reference sheet'!$A$2:$V$2329, 5,FALSE), "")</f>
        <v/>
      </c>
      <c r="S2751" s="39" t="str">
        <f>IF($A2751 &lt;&gt; "",VLOOKUP($A2751,'Student reference sheet'!$A$2:$V$2329, 6,FALSE), "")</f>
        <v/>
      </c>
      <c r="T2751" s="30" t="str">
        <f>IF($A2751 = "","",
IF(VLOOKUP($A2751,'Student reference sheet'!$A$2:$V$2329, 10,FALSE) = "Y", "Hispanic",
IF(VLOOKUP($A2751,'Student reference sheet'!$A$2:$V$2329,11,FALSE) &lt;&gt; "",
IF(VLOOKUP($A2751,'Student reference sheet'!$A$2:$V$2329,11,FALSE) = "UNK", "Unknown", VLOOKUP(VALUE(VLOOKUP($A2751,'Student reference sheet'!$A$2:$V$2329,11,FALSE)),'Ethnicity Reference'!$A$2:$B$22,2,FALSE)),
IF(VLOOKUP($A2751,'Student reference sheet'!$A$2:$V$2329,9,FALSE) &lt;&gt; "", VLOOKUP(VALUE(VLOOKUP($A2751,'Student reference sheet'!$A$2:$V$2329,9,FALSE)),'Ethnicity Reference'!$A$2:$B$22,2,FALSE),"Unknown"))))</f>
        <v/>
      </c>
      <c r="U2751" s="35"/>
    </row>
    <row r="2752" spans="1:21" ht="15.75">
      <c r="A2752" s="47"/>
      <c r="B2752" s="33"/>
      <c r="C2752" s="39" t="str">
        <f>IF($A2752 &lt;&gt; "",VLOOKUP($A2752,'Student reference sheet'!$A$2:$V$2329, 3,FALSE), "")</f>
        <v/>
      </c>
      <c r="D2752" s="39" t="str">
        <f>IF($A2752 &lt;&gt; "",VLOOKUP($A2752,'Student reference sheet'!$A$2:$V$2329, 2,FALSE), "")</f>
        <v/>
      </c>
      <c r="E2752" s="35"/>
      <c r="F2752" s="34"/>
      <c r="G2752" s="40" t="str">
        <f t="shared" ca="1" si="129"/>
        <v/>
      </c>
      <c r="H2752" s="40" t="str">
        <f t="shared" ca="1" si="130"/>
        <v/>
      </c>
      <c r="I2752" s="36" t="str">
        <f>IF($A2752 = "", "",
IF(COUNTIF(MINIMUM_DAY_DATES[], Attendance!J2752) &gt; 0, VLOOKUP(Attendance!$G2752,MINIMUM_DAY_PERIOD_SCHEDULE[], 2,TRUE),
IF(COUNTIF(RALLY_DATES[], Attendance!J2752) &gt; 0, VLOOKUP(Attendance!$G2752,RALLY_PERIOD_SCHEDULE[], 2,TRUE),
IF(WEEKDAY(Attendance!$J2752) = 2,
       IF(COUNTIF(FINALS_WEEK_MONDAY_DATE[],Attendance!$J2752) &gt; 0, VLOOKUP(Attendance!$G2752,FINALS_WEEK_MONDAY_PERIOD_SCHEDULE[],2,TRUE),
       VLOOKUP(Attendance!$G2752,REGULAR_WEEK_SCHEDULE[],6,TRUE)),
IF(WEEKDAY($J2752) = 3,
       IF(COUNTIF(FINALS_WEEK_TUESDAY_DATE[],Attendance!$J2752) &gt; 0, VLOOKUP(Attendance!$G2752,FINALS_WEEK_TUESDAY_PERIOD_SCHEDULE[],2,TRUE),
       VLOOKUP(Attendance!$G2752,REGULAR_WEEK_SCHEDULE[[Tuesday]:[Period]],5,TRUE)),
IF(WEEKDAY(Attendance!$J2752) = 4,
        IF(COUNTIF(BLOCK_WEDNESDAY_DATES[],Attendance!$J2752) &gt; 0, VLOOKUP(Attendance!$G2752,BLOCK_WEDNESDAY_PERIOD_SCHEDULE[],2,TRUE),
        IF(COUNTIF(FINALS_WEEK_WEDNESDAY_DATE[],Attendance!$J2752) &gt; 0, VLOOKUP(Attendance!$G2752,FINALS_WEEK_WEDNESDAY_PERIOD_SCHEDULE[],2,TRUE),
       VLOOKUP(Attendance!$G2752,REGULAR_WEEK_SCHEDULE[[Wednesday]:[Period]],4,TRUE))),
IF(WEEKDAY($J2752) = 5,
       IF(COUNTIF(BLOCK_THURSDAY_DATES[],Attendance!$J2752) &gt; 0, VLOOKUP(Attendance!$G2752,BLOCK_THURSDAY_PERIOD_SCHEDULE[],2,TRUE),
       IF(COUNTIF(FINALS_WEEK_THURSDAY_DATE[],Attendance!$J2752) &gt; 0, VLOOKUP(Attendance!$G2752,FINALS_WEEK_THURSDAY_PERIOD_SCHEDULE[],2,TRUE),
       VLOOKUP(Attendance!$G2752,REGULAR_WEEK_SCHEDULE[[Thursday]:[Period]],3,TRUE))),
IF(WEEKDAY(Attendance!$J2752) = 6,
       IF(COUNTIF(FINALS_WEEK_FRIDAY_DATE[],Attendance!$J2752) &gt; 0, VLOOKUP(Attendance!$G2752,FINALS_WEEK_FRIDAY_PERIOD_SCHEDULE[],2,TRUE),
       VLOOKUP(Attendance!$G2752,REGULAR_WEEK_SCHEDULE[[Friday]:[Period]],2,TRUE))))))))))</f>
        <v/>
      </c>
      <c r="J2752" s="41" t="str">
        <f t="shared" ca="1" si="131"/>
        <v/>
      </c>
      <c r="K2752" s="41" t="str">
        <f>IF($A2752 &lt;&gt; "",VLOOKUP($A2752,'Student reference sheet'!$A$2:$V$2329, 7,FALSE), "")</f>
        <v/>
      </c>
      <c r="L2752" s="30" t="str">
        <f>IF($A2752 ="", "", VLOOKUP($A2752, 'Student reference sheet'!$A$2:$Z$2603,23,FALSE))</f>
        <v/>
      </c>
      <c r="M2752" s="30" t="str">
        <f>IF($A2752 ="", "", VLOOKUP($A2752, 'Student reference sheet'!$A$2:$Z$2603,24,FALSE))</f>
        <v/>
      </c>
      <c r="N2752" s="30" t="str">
        <f>IF($A2752 ="", "", VLOOKUP($A2752, 'Student reference sheet'!$A$2:$Z$2603,26,FALSE))</f>
        <v/>
      </c>
      <c r="O2752" s="30" t="str">
        <f>IF($A2752 ="", "", VLOOKUP($A2752, 'Student reference sheet'!$A$2:$Z$2603,25,FALSE))</f>
        <v/>
      </c>
      <c r="P2752" s="39" t="str">
        <f>IF($A2752 = "", "", IF(OR(VLOOKUP($A2752,'Student reference sheet'!$A$2:$V$2400,8,FALSE) = "R",  VLOOKUP($A2752,'Student reference sheet'!$A$2:$V$2400,8,FALSE) = "L"), "X", ""))</f>
        <v/>
      </c>
      <c r="Q2752" s="39" t="str">
        <f>IF($A2752 ="", "", VLOOKUP($A2752, 'Student reference sheet'!$A$2:$V$2603,22,FALSE))</f>
        <v/>
      </c>
      <c r="R2752" s="39" t="str">
        <f>IF($A2752 &lt;&gt; "",VLOOKUP($A2752,'Student reference sheet'!$A$2:$V$2329, 5,FALSE), "")</f>
        <v/>
      </c>
      <c r="S2752" s="39" t="str">
        <f>IF($A2752 &lt;&gt; "",VLOOKUP($A2752,'Student reference sheet'!$A$2:$V$2329, 6,FALSE), "")</f>
        <v/>
      </c>
      <c r="T2752" s="30" t="str">
        <f>IF($A2752 = "","",
IF(VLOOKUP($A2752,'Student reference sheet'!$A$2:$V$2329, 10,FALSE) = "Y", "Hispanic",
IF(VLOOKUP($A2752,'Student reference sheet'!$A$2:$V$2329,11,FALSE) &lt;&gt; "",
IF(VLOOKUP($A2752,'Student reference sheet'!$A$2:$V$2329,11,FALSE) = "UNK", "Unknown", VLOOKUP(VALUE(VLOOKUP($A2752,'Student reference sheet'!$A$2:$V$2329,11,FALSE)),'Ethnicity Reference'!$A$2:$B$22,2,FALSE)),
IF(VLOOKUP($A2752,'Student reference sheet'!$A$2:$V$2329,9,FALSE) &lt;&gt; "", VLOOKUP(VALUE(VLOOKUP($A2752,'Student reference sheet'!$A$2:$V$2329,9,FALSE)),'Ethnicity Reference'!$A$2:$B$22,2,FALSE),"Unknown"))))</f>
        <v/>
      </c>
      <c r="U2752" s="35"/>
    </row>
    <row r="2753" spans="1:21" ht="15.75">
      <c r="A2753" s="47"/>
      <c r="B2753" s="33"/>
      <c r="C2753" s="39" t="str">
        <f>IF($A2753 &lt;&gt; "",VLOOKUP($A2753,'Student reference sheet'!$A$2:$V$2329, 3,FALSE), "")</f>
        <v/>
      </c>
      <c r="D2753" s="39" t="str">
        <f>IF($A2753 &lt;&gt; "",VLOOKUP($A2753,'Student reference sheet'!$A$2:$V$2329, 2,FALSE), "")</f>
        <v/>
      </c>
      <c r="E2753" s="35"/>
      <c r="F2753" s="34"/>
      <c r="G2753" s="40" t="str">
        <f t="shared" ca="1" si="129"/>
        <v/>
      </c>
      <c r="H2753" s="40" t="str">
        <f t="shared" ca="1" si="130"/>
        <v/>
      </c>
      <c r="I2753" s="36" t="str">
        <f>IF($A2753 = "", "",
IF(COUNTIF(MINIMUM_DAY_DATES[], Attendance!J2753) &gt; 0, VLOOKUP(Attendance!$G2753,MINIMUM_DAY_PERIOD_SCHEDULE[], 2,TRUE),
IF(COUNTIF(RALLY_DATES[], Attendance!J2753) &gt; 0, VLOOKUP(Attendance!$G2753,RALLY_PERIOD_SCHEDULE[], 2,TRUE),
IF(WEEKDAY(Attendance!$J2753) = 2,
       IF(COUNTIF(FINALS_WEEK_MONDAY_DATE[],Attendance!$J2753) &gt; 0, VLOOKUP(Attendance!$G2753,FINALS_WEEK_MONDAY_PERIOD_SCHEDULE[],2,TRUE),
       VLOOKUP(Attendance!$G2753,REGULAR_WEEK_SCHEDULE[],6,TRUE)),
IF(WEEKDAY($J2753) = 3,
       IF(COUNTIF(FINALS_WEEK_TUESDAY_DATE[],Attendance!$J2753) &gt; 0, VLOOKUP(Attendance!$G2753,FINALS_WEEK_TUESDAY_PERIOD_SCHEDULE[],2,TRUE),
       VLOOKUP(Attendance!$G2753,REGULAR_WEEK_SCHEDULE[[Tuesday]:[Period]],5,TRUE)),
IF(WEEKDAY(Attendance!$J2753) = 4,
        IF(COUNTIF(BLOCK_WEDNESDAY_DATES[],Attendance!$J2753) &gt; 0, VLOOKUP(Attendance!$G2753,BLOCK_WEDNESDAY_PERIOD_SCHEDULE[],2,TRUE),
        IF(COUNTIF(FINALS_WEEK_WEDNESDAY_DATE[],Attendance!$J2753) &gt; 0, VLOOKUP(Attendance!$G2753,FINALS_WEEK_WEDNESDAY_PERIOD_SCHEDULE[],2,TRUE),
       VLOOKUP(Attendance!$G2753,REGULAR_WEEK_SCHEDULE[[Wednesday]:[Period]],4,TRUE))),
IF(WEEKDAY($J2753) = 5,
       IF(COUNTIF(BLOCK_THURSDAY_DATES[],Attendance!$J2753) &gt; 0, VLOOKUP(Attendance!$G2753,BLOCK_THURSDAY_PERIOD_SCHEDULE[],2,TRUE),
       IF(COUNTIF(FINALS_WEEK_THURSDAY_DATE[],Attendance!$J2753) &gt; 0, VLOOKUP(Attendance!$G2753,FINALS_WEEK_THURSDAY_PERIOD_SCHEDULE[],2,TRUE),
       VLOOKUP(Attendance!$G2753,REGULAR_WEEK_SCHEDULE[[Thursday]:[Period]],3,TRUE))),
IF(WEEKDAY(Attendance!$J2753) = 6,
       IF(COUNTIF(FINALS_WEEK_FRIDAY_DATE[],Attendance!$J2753) &gt; 0, VLOOKUP(Attendance!$G2753,FINALS_WEEK_FRIDAY_PERIOD_SCHEDULE[],2,TRUE),
       VLOOKUP(Attendance!$G2753,REGULAR_WEEK_SCHEDULE[[Friday]:[Period]],2,TRUE))))))))))</f>
        <v/>
      </c>
      <c r="J2753" s="41" t="str">
        <f t="shared" ca="1" si="131"/>
        <v/>
      </c>
      <c r="K2753" s="41" t="str">
        <f>IF($A2753 &lt;&gt; "",VLOOKUP($A2753,'Student reference sheet'!$A$2:$V$2329, 7,FALSE), "")</f>
        <v/>
      </c>
      <c r="L2753" s="30" t="str">
        <f>IF($A2753 ="", "", VLOOKUP($A2753, 'Student reference sheet'!$A$2:$Z$2603,23,FALSE))</f>
        <v/>
      </c>
      <c r="M2753" s="30" t="str">
        <f>IF($A2753 ="", "", VLOOKUP($A2753, 'Student reference sheet'!$A$2:$Z$2603,24,FALSE))</f>
        <v/>
      </c>
      <c r="N2753" s="30" t="str">
        <f>IF($A2753 ="", "", VLOOKUP($A2753, 'Student reference sheet'!$A$2:$Z$2603,26,FALSE))</f>
        <v/>
      </c>
      <c r="O2753" s="30" t="str">
        <f>IF($A2753 ="", "", VLOOKUP($A2753, 'Student reference sheet'!$A$2:$Z$2603,25,FALSE))</f>
        <v/>
      </c>
      <c r="P2753" s="39" t="str">
        <f>IF($A2753 = "", "", IF(OR(VLOOKUP($A2753,'Student reference sheet'!$A$2:$V$2400,8,FALSE) = "R",  VLOOKUP($A2753,'Student reference sheet'!$A$2:$V$2400,8,FALSE) = "L"), "X", ""))</f>
        <v/>
      </c>
      <c r="Q2753" s="39" t="str">
        <f>IF($A2753 ="", "", VLOOKUP($A2753, 'Student reference sheet'!$A$2:$V$2603,22,FALSE))</f>
        <v/>
      </c>
      <c r="R2753" s="39" t="str">
        <f>IF($A2753 &lt;&gt; "",VLOOKUP($A2753,'Student reference sheet'!$A$2:$V$2329, 5,FALSE), "")</f>
        <v/>
      </c>
      <c r="S2753" s="39" t="str">
        <f>IF($A2753 &lt;&gt; "",VLOOKUP($A2753,'Student reference sheet'!$A$2:$V$2329, 6,FALSE), "")</f>
        <v/>
      </c>
      <c r="T2753" s="30" t="str">
        <f>IF($A2753 = "","",
IF(VLOOKUP($A2753,'Student reference sheet'!$A$2:$V$2329, 10,FALSE) = "Y", "Hispanic",
IF(VLOOKUP($A2753,'Student reference sheet'!$A$2:$V$2329,11,FALSE) &lt;&gt; "",
IF(VLOOKUP($A2753,'Student reference sheet'!$A$2:$V$2329,11,FALSE) = "UNK", "Unknown", VLOOKUP(VALUE(VLOOKUP($A2753,'Student reference sheet'!$A$2:$V$2329,11,FALSE)),'Ethnicity Reference'!$A$2:$B$22,2,FALSE)),
IF(VLOOKUP($A2753,'Student reference sheet'!$A$2:$V$2329,9,FALSE) &lt;&gt; "", VLOOKUP(VALUE(VLOOKUP($A2753,'Student reference sheet'!$A$2:$V$2329,9,FALSE)),'Ethnicity Reference'!$A$2:$B$22,2,FALSE),"Unknown"))))</f>
        <v/>
      </c>
      <c r="U2753" s="35"/>
    </row>
    <row r="2754" spans="1:21" ht="15.75">
      <c r="A2754" s="47"/>
      <c r="B2754" s="33"/>
      <c r="C2754" s="39" t="str">
        <f>IF($A2754 &lt;&gt; "",VLOOKUP($A2754,'Student reference sheet'!$A$2:$V$2329, 3,FALSE), "")</f>
        <v/>
      </c>
      <c r="D2754" s="39" t="str">
        <f>IF($A2754 &lt;&gt; "",VLOOKUP($A2754,'Student reference sheet'!$A$2:$V$2329, 2,FALSE), "")</f>
        <v/>
      </c>
      <c r="E2754" s="35"/>
      <c r="F2754" s="34"/>
      <c r="G2754" s="40" t="str">
        <f t="shared" ca="1" si="129"/>
        <v/>
      </c>
      <c r="H2754" s="40" t="str">
        <f t="shared" ca="1" si="130"/>
        <v/>
      </c>
      <c r="I2754" s="36" t="str">
        <f>IF($A2754 = "", "",
IF(COUNTIF(MINIMUM_DAY_DATES[], Attendance!J2754) &gt; 0, VLOOKUP(Attendance!$G2754,MINIMUM_DAY_PERIOD_SCHEDULE[], 2,TRUE),
IF(COUNTIF(RALLY_DATES[], Attendance!J2754) &gt; 0, VLOOKUP(Attendance!$G2754,RALLY_PERIOD_SCHEDULE[], 2,TRUE),
IF(WEEKDAY(Attendance!$J2754) = 2,
       IF(COUNTIF(FINALS_WEEK_MONDAY_DATE[],Attendance!$J2754) &gt; 0, VLOOKUP(Attendance!$G2754,FINALS_WEEK_MONDAY_PERIOD_SCHEDULE[],2,TRUE),
       VLOOKUP(Attendance!$G2754,REGULAR_WEEK_SCHEDULE[],6,TRUE)),
IF(WEEKDAY($J2754) = 3,
       IF(COUNTIF(FINALS_WEEK_TUESDAY_DATE[],Attendance!$J2754) &gt; 0, VLOOKUP(Attendance!$G2754,FINALS_WEEK_TUESDAY_PERIOD_SCHEDULE[],2,TRUE),
       VLOOKUP(Attendance!$G2754,REGULAR_WEEK_SCHEDULE[[Tuesday]:[Period]],5,TRUE)),
IF(WEEKDAY(Attendance!$J2754) = 4,
        IF(COUNTIF(BLOCK_WEDNESDAY_DATES[],Attendance!$J2754) &gt; 0, VLOOKUP(Attendance!$G2754,BLOCK_WEDNESDAY_PERIOD_SCHEDULE[],2,TRUE),
        IF(COUNTIF(FINALS_WEEK_WEDNESDAY_DATE[],Attendance!$J2754) &gt; 0, VLOOKUP(Attendance!$G2754,FINALS_WEEK_WEDNESDAY_PERIOD_SCHEDULE[],2,TRUE),
       VLOOKUP(Attendance!$G2754,REGULAR_WEEK_SCHEDULE[[Wednesday]:[Period]],4,TRUE))),
IF(WEEKDAY($J2754) = 5,
       IF(COUNTIF(BLOCK_THURSDAY_DATES[],Attendance!$J2754) &gt; 0, VLOOKUP(Attendance!$G2754,BLOCK_THURSDAY_PERIOD_SCHEDULE[],2,TRUE),
       IF(COUNTIF(FINALS_WEEK_THURSDAY_DATE[],Attendance!$J2754) &gt; 0, VLOOKUP(Attendance!$G2754,FINALS_WEEK_THURSDAY_PERIOD_SCHEDULE[],2,TRUE),
       VLOOKUP(Attendance!$G2754,REGULAR_WEEK_SCHEDULE[[Thursday]:[Period]],3,TRUE))),
IF(WEEKDAY(Attendance!$J2754) = 6,
       IF(COUNTIF(FINALS_WEEK_FRIDAY_DATE[],Attendance!$J2754) &gt; 0, VLOOKUP(Attendance!$G2754,FINALS_WEEK_FRIDAY_PERIOD_SCHEDULE[],2,TRUE),
       VLOOKUP(Attendance!$G2754,REGULAR_WEEK_SCHEDULE[[Friday]:[Period]],2,TRUE))))))))))</f>
        <v/>
      </c>
      <c r="J2754" s="41" t="str">
        <f t="shared" ca="1" si="131"/>
        <v/>
      </c>
      <c r="K2754" s="41" t="str">
        <f>IF($A2754 &lt;&gt; "",VLOOKUP($A2754,'Student reference sheet'!$A$2:$V$2329, 7,FALSE), "")</f>
        <v/>
      </c>
      <c r="L2754" s="30" t="str">
        <f>IF($A2754 ="", "", VLOOKUP($A2754, 'Student reference sheet'!$A$2:$Z$2603,23,FALSE))</f>
        <v/>
      </c>
      <c r="M2754" s="30" t="str">
        <f>IF($A2754 ="", "", VLOOKUP($A2754, 'Student reference sheet'!$A$2:$Z$2603,24,FALSE))</f>
        <v/>
      </c>
      <c r="N2754" s="30" t="str">
        <f>IF($A2754 ="", "", VLOOKUP($A2754, 'Student reference sheet'!$A$2:$Z$2603,26,FALSE))</f>
        <v/>
      </c>
      <c r="O2754" s="30" t="str">
        <f>IF($A2754 ="", "", VLOOKUP($A2754, 'Student reference sheet'!$A$2:$Z$2603,25,FALSE))</f>
        <v/>
      </c>
      <c r="P2754" s="39" t="str">
        <f>IF($A2754 = "", "", IF(OR(VLOOKUP($A2754,'Student reference sheet'!$A$2:$V$2400,8,FALSE) = "R",  VLOOKUP($A2754,'Student reference sheet'!$A$2:$V$2400,8,FALSE) = "L"), "X", ""))</f>
        <v/>
      </c>
      <c r="Q2754" s="39" t="str">
        <f>IF($A2754 ="", "", VLOOKUP($A2754, 'Student reference sheet'!$A$2:$V$2603,22,FALSE))</f>
        <v/>
      </c>
      <c r="R2754" s="39" t="str">
        <f>IF($A2754 &lt;&gt; "",VLOOKUP($A2754,'Student reference sheet'!$A$2:$V$2329, 5,FALSE), "")</f>
        <v/>
      </c>
      <c r="S2754" s="39" t="str">
        <f>IF($A2754 &lt;&gt; "",VLOOKUP($A2754,'Student reference sheet'!$A$2:$V$2329, 6,FALSE), "")</f>
        <v/>
      </c>
      <c r="T2754" s="30" t="str">
        <f>IF($A2754 = "","",
IF(VLOOKUP($A2754,'Student reference sheet'!$A$2:$V$2329, 10,FALSE) = "Y", "Hispanic",
IF(VLOOKUP($A2754,'Student reference sheet'!$A$2:$V$2329,11,FALSE) &lt;&gt; "",
IF(VLOOKUP($A2754,'Student reference sheet'!$A$2:$V$2329,11,FALSE) = "UNK", "Unknown", VLOOKUP(VALUE(VLOOKUP($A2754,'Student reference sheet'!$A$2:$V$2329,11,FALSE)),'Ethnicity Reference'!$A$2:$B$22,2,FALSE)),
IF(VLOOKUP($A2754,'Student reference sheet'!$A$2:$V$2329,9,FALSE) &lt;&gt; "", VLOOKUP(VALUE(VLOOKUP($A2754,'Student reference sheet'!$A$2:$V$2329,9,FALSE)),'Ethnicity Reference'!$A$2:$B$22,2,FALSE),"Unknown"))))</f>
        <v/>
      </c>
      <c r="U2754" s="35"/>
    </row>
    <row r="2755" spans="1:21" ht="15.75">
      <c r="A2755" s="47"/>
      <c r="B2755" s="33"/>
      <c r="C2755" s="39" t="str">
        <f>IF($A2755 &lt;&gt; "",VLOOKUP($A2755,'Student reference sheet'!$A$2:$V$2329, 3,FALSE), "")</f>
        <v/>
      </c>
      <c r="D2755" s="39" t="str">
        <f>IF($A2755 &lt;&gt; "",VLOOKUP($A2755,'Student reference sheet'!$A$2:$V$2329, 2,FALSE), "")</f>
        <v/>
      </c>
      <c r="E2755" s="35"/>
      <c r="F2755" s="34"/>
      <c r="G2755" s="40" t="str">
        <f t="shared" ca="1" si="129"/>
        <v/>
      </c>
      <c r="H2755" s="40" t="str">
        <f t="shared" ca="1" si="130"/>
        <v/>
      </c>
      <c r="I2755" s="36" t="str">
        <f>IF($A2755 = "", "",
IF(COUNTIF(MINIMUM_DAY_DATES[], Attendance!J2755) &gt; 0, VLOOKUP(Attendance!$G2755,MINIMUM_DAY_PERIOD_SCHEDULE[], 2,TRUE),
IF(COUNTIF(RALLY_DATES[], Attendance!J2755) &gt; 0, VLOOKUP(Attendance!$G2755,RALLY_PERIOD_SCHEDULE[], 2,TRUE),
IF(WEEKDAY(Attendance!$J2755) = 2,
       IF(COUNTIF(FINALS_WEEK_MONDAY_DATE[],Attendance!$J2755) &gt; 0, VLOOKUP(Attendance!$G2755,FINALS_WEEK_MONDAY_PERIOD_SCHEDULE[],2,TRUE),
       VLOOKUP(Attendance!$G2755,REGULAR_WEEK_SCHEDULE[],6,TRUE)),
IF(WEEKDAY($J2755) = 3,
       IF(COUNTIF(FINALS_WEEK_TUESDAY_DATE[],Attendance!$J2755) &gt; 0, VLOOKUP(Attendance!$G2755,FINALS_WEEK_TUESDAY_PERIOD_SCHEDULE[],2,TRUE),
       VLOOKUP(Attendance!$G2755,REGULAR_WEEK_SCHEDULE[[Tuesday]:[Period]],5,TRUE)),
IF(WEEKDAY(Attendance!$J2755) = 4,
        IF(COUNTIF(BLOCK_WEDNESDAY_DATES[],Attendance!$J2755) &gt; 0, VLOOKUP(Attendance!$G2755,BLOCK_WEDNESDAY_PERIOD_SCHEDULE[],2,TRUE),
        IF(COUNTIF(FINALS_WEEK_WEDNESDAY_DATE[],Attendance!$J2755) &gt; 0, VLOOKUP(Attendance!$G2755,FINALS_WEEK_WEDNESDAY_PERIOD_SCHEDULE[],2,TRUE),
       VLOOKUP(Attendance!$G2755,REGULAR_WEEK_SCHEDULE[[Wednesday]:[Period]],4,TRUE))),
IF(WEEKDAY($J2755) = 5,
       IF(COUNTIF(BLOCK_THURSDAY_DATES[],Attendance!$J2755) &gt; 0, VLOOKUP(Attendance!$G2755,BLOCK_THURSDAY_PERIOD_SCHEDULE[],2,TRUE),
       IF(COUNTIF(FINALS_WEEK_THURSDAY_DATE[],Attendance!$J2755) &gt; 0, VLOOKUP(Attendance!$G2755,FINALS_WEEK_THURSDAY_PERIOD_SCHEDULE[],2,TRUE),
       VLOOKUP(Attendance!$G2755,REGULAR_WEEK_SCHEDULE[[Thursday]:[Period]],3,TRUE))),
IF(WEEKDAY(Attendance!$J2755) = 6,
       IF(COUNTIF(FINALS_WEEK_FRIDAY_DATE[],Attendance!$J2755) &gt; 0, VLOOKUP(Attendance!$G2755,FINALS_WEEK_FRIDAY_PERIOD_SCHEDULE[],2,TRUE),
       VLOOKUP(Attendance!$G2755,REGULAR_WEEK_SCHEDULE[[Friday]:[Period]],2,TRUE))))))))))</f>
        <v/>
      </c>
      <c r="J2755" s="41" t="str">
        <f t="shared" ca="1" si="131"/>
        <v/>
      </c>
      <c r="K2755" s="41" t="str">
        <f>IF($A2755 &lt;&gt; "",VLOOKUP($A2755,'Student reference sheet'!$A$2:$V$2329, 7,FALSE), "")</f>
        <v/>
      </c>
      <c r="L2755" s="30" t="str">
        <f>IF($A2755 ="", "", VLOOKUP($A2755, 'Student reference sheet'!$A$2:$Z$2603,23,FALSE))</f>
        <v/>
      </c>
      <c r="M2755" s="30" t="str">
        <f>IF($A2755 ="", "", VLOOKUP($A2755, 'Student reference sheet'!$A$2:$Z$2603,24,FALSE))</f>
        <v/>
      </c>
      <c r="N2755" s="30" t="str">
        <f>IF($A2755 ="", "", VLOOKUP($A2755, 'Student reference sheet'!$A$2:$Z$2603,26,FALSE))</f>
        <v/>
      </c>
      <c r="O2755" s="30" t="str">
        <f>IF($A2755 ="", "", VLOOKUP($A2755, 'Student reference sheet'!$A$2:$Z$2603,25,FALSE))</f>
        <v/>
      </c>
      <c r="P2755" s="39" t="str">
        <f>IF($A2755 = "", "", IF(OR(VLOOKUP($A2755,'Student reference sheet'!$A$2:$V$2400,8,FALSE) = "R",  VLOOKUP($A2755,'Student reference sheet'!$A$2:$V$2400,8,FALSE) = "L"), "X", ""))</f>
        <v/>
      </c>
      <c r="Q2755" s="39" t="str">
        <f>IF($A2755 ="", "", VLOOKUP($A2755, 'Student reference sheet'!$A$2:$V$2603,22,FALSE))</f>
        <v/>
      </c>
      <c r="R2755" s="39" t="str">
        <f>IF($A2755 &lt;&gt; "",VLOOKUP($A2755,'Student reference sheet'!$A$2:$V$2329, 5,FALSE), "")</f>
        <v/>
      </c>
      <c r="S2755" s="39" t="str">
        <f>IF($A2755 &lt;&gt; "",VLOOKUP($A2755,'Student reference sheet'!$A$2:$V$2329, 6,FALSE), "")</f>
        <v/>
      </c>
      <c r="T2755" s="30" t="str">
        <f>IF($A2755 = "","",
IF(VLOOKUP($A2755,'Student reference sheet'!$A$2:$V$2329, 10,FALSE) = "Y", "Hispanic",
IF(VLOOKUP($A2755,'Student reference sheet'!$A$2:$V$2329,11,FALSE) &lt;&gt; "",
IF(VLOOKUP($A2755,'Student reference sheet'!$A$2:$V$2329,11,FALSE) = "UNK", "Unknown", VLOOKUP(VALUE(VLOOKUP($A2755,'Student reference sheet'!$A$2:$V$2329,11,FALSE)),'Ethnicity Reference'!$A$2:$B$22,2,FALSE)),
IF(VLOOKUP($A2755,'Student reference sheet'!$A$2:$V$2329,9,FALSE) &lt;&gt; "", VLOOKUP(VALUE(VLOOKUP($A2755,'Student reference sheet'!$A$2:$V$2329,9,FALSE)),'Ethnicity Reference'!$A$2:$B$22,2,FALSE),"Unknown"))))</f>
        <v/>
      </c>
      <c r="U2755" s="35"/>
    </row>
    <row r="2756" spans="1:21" ht="15.75">
      <c r="A2756" s="47"/>
      <c r="B2756" s="33"/>
      <c r="C2756" s="39" t="str">
        <f>IF($A2756 &lt;&gt; "",VLOOKUP($A2756,'Student reference sheet'!$A$2:$V$2329, 3,FALSE), "")</f>
        <v/>
      </c>
      <c r="D2756" s="39" t="str">
        <f>IF($A2756 &lt;&gt; "",VLOOKUP($A2756,'Student reference sheet'!$A$2:$V$2329, 2,FALSE), "")</f>
        <v/>
      </c>
      <c r="E2756" s="35"/>
      <c r="F2756" s="34"/>
      <c r="G2756" s="40" t="str">
        <f t="shared" ca="1" si="129"/>
        <v/>
      </c>
      <c r="H2756" s="40" t="str">
        <f t="shared" ca="1" si="130"/>
        <v/>
      </c>
      <c r="I2756" s="36" t="str">
        <f>IF($A2756 = "", "",
IF(COUNTIF(MINIMUM_DAY_DATES[], Attendance!J2756) &gt; 0, VLOOKUP(Attendance!$G2756,MINIMUM_DAY_PERIOD_SCHEDULE[], 2,TRUE),
IF(COUNTIF(RALLY_DATES[], Attendance!J2756) &gt; 0, VLOOKUP(Attendance!$G2756,RALLY_PERIOD_SCHEDULE[], 2,TRUE),
IF(WEEKDAY(Attendance!$J2756) = 2,
       IF(COUNTIF(FINALS_WEEK_MONDAY_DATE[],Attendance!$J2756) &gt; 0, VLOOKUP(Attendance!$G2756,FINALS_WEEK_MONDAY_PERIOD_SCHEDULE[],2,TRUE),
       VLOOKUP(Attendance!$G2756,REGULAR_WEEK_SCHEDULE[],6,TRUE)),
IF(WEEKDAY($J2756) = 3,
       IF(COUNTIF(FINALS_WEEK_TUESDAY_DATE[],Attendance!$J2756) &gt; 0, VLOOKUP(Attendance!$G2756,FINALS_WEEK_TUESDAY_PERIOD_SCHEDULE[],2,TRUE),
       VLOOKUP(Attendance!$G2756,REGULAR_WEEK_SCHEDULE[[Tuesday]:[Period]],5,TRUE)),
IF(WEEKDAY(Attendance!$J2756) = 4,
        IF(COUNTIF(BLOCK_WEDNESDAY_DATES[],Attendance!$J2756) &gt; 0, VLOOKUP(Attendance!$G2756,BLOCK_WEDNESDAY_PERIOD_SCHEDULE[],2,TRUE),
        IF(COUNTIF(FINALS_WEEK_WEDNESDAY_DATE[],Attendance!$J2756) &gt; 0, VLOOKUP(Attendance!$G2756,FINALS_WEEK_WEDNESDAY_PERIOD_SCHEDULE[],2,TRUE),
       VLOOKUP(Attendance!$G2756,REGULAR_WEEK_SCHEDULE[[Wednesday]:[Period]],4,TRUE))),
IF(WEEKDAY($J2756) = 5,
       IF(COUNTIF(BLOCK_THURSDAY_DATES[],Attendance!$J2756) &gt; 0, VLOOKUP(Attendance!$G2756,BLOCK_THURSDAY_PERIOD_SCHEDULE[],2,TRUE),
       IF(COUNTIF(FINALS_WEEK_THURSDAY_DATE[],Attendance!$J2756) &gt; 0, VLOOKUP(Attendance!$G2756,FINALS_WEEK_THURSDAY_PERIOD_SCHEDULE[],2,TRUE),
       VLOOKUP(Attendance!$G2756,REGULAR_WEEK_SCHEDULE[[Thursday]:[Period]],3,TRUE))),
IF(WEEKDAY(Attendance!$J2756) = 6,
       IF(COUNTIF(FINALS_WEEK_FRIDAY_DATE[],Attendance!$J2756) &gt; 0, VLOOKUP(Attendance!$G2756,FINALS_WEEK_FRIDAY_PERIOD_SCHEDULE[],2,TRUE),
       VLOOKUP(Attendance!$G2756,REGULAR_WEEK_SCHEDULE[[Friday]:[Period]],2,TRUE))))))))))</f>
        <v/>
      </c>
      <c r="J2756" s="41" t="str">
        <f t="shared" ca="1" si="131"/>
        <v/>
      </c>
      <c r="K2756" s="41" t="str">
        <f>IF($A2756 &lt;&gt; "",VLOOKUP($A2756,'Student reference sheet'!$A$2:$V$2329, 7,FALSE), "")</f>
        <v/>
      </c>
      <c r="L2756" s="30" t="str">
        <f>IF($A2756 ="", "", VLOOKUP($A2756, 'Student reference sheet'!$A$2:$Z$2603,23,FALSE))</f>
        <v/>
      </c>
      <c r="M2756" s="30" t="str">
        <f>IF($A2756 ="", "", VLOOKUP($A2756, 'Student reference sheet'!$A$2:$Z$2603,24,FALSE))</f>
        <v/>
      </c>
      <c r="N2756" s="30" t="str">
        <f>IF($A2756 ="", "", VLOOKUP($A2756, 'Student reference sheet'!$A$2:$Z$2603,26,FALSE))</f>
        <v/>
      </c>
      <c r="O2756" s="30" t="str">
        <f>IF($A2756 ="", "", VLOOKUP($A2756, 'Student reference sheet'!$A$2:$Z$2603,25,FALSE))</f>
        <v/>
      </c>
      <c r="P2756" s="39" t="str">
        <f>IF($A2756 = "", "", IF(OR(VLOOKUP($A2756,'Student reference sheet'!$A$2:$V$2400,8,FALSE) = "R",  VLOOKUP($A2756,'Student reference sheet'!$A$2:$V$2400,8,FALSE) = "L"), "X", ""))</f>
        <v/>
      </c>
      <c r="Q2756" s="39" t="str">
        <f>IF($A2756 ="", "", VLOOKUP($A2756, 'Student reference sheet'!$A$2:$V$2603,22,FALSE))</f>
        <v/>
      </c>
      <c r="R2756" s="39" t="str">
        <f>IF($A2756 &lt;&gt; "",VLOOKUP($A2756,'Student reference sheet'!$A$2:$V$2329, 5,FALSE), "")</f>
        <v/>
      </c>
      <c r="S2756" s="39" t="str">
        <f>IF($A2756 &lt;&gt; "",VLOOKUP($A2756,'Student reference sheet'!$A$2:$V$2329, 6,FALSE), "")</f>
        <v/>
      </c>
      <c r="T2756" s="30" t="str">
        <f>IF($A2756 = "","",
IF(VLOOKUP($A2756,'Student reference sheet'!$A$2:$V$2329, 10,FALSE) = "Y", "Hispanic",
IF(VLOOKUP($A2756,'Student reference sheet'!$A$2:$V$2329,11,FALSE) &lt;&gt; "",
IF(VLOOKUP($A2756,'Student reference sheet'!$A$2:$V$2329,11,FALSE) = "UNK", "Unknown", VLOOKUP(VALUE(VLOOKUP($A2756,'Student reference sheet'!$A$2:$V$2329,11,FALSE)),'Ethnicity Reference'!$A$2:$B$22,2,FALSE)),
IF(VLOOKUP($A2756,'Student reference sheet'!$A$2:$V$2329,9,FALSE) &lt;&gt; "", VLOOKUP(VALUE(VLOOKUP($A2756,'Student reference sheet'!$A$2:$V$2329,9,FALSE)),'Ethnicity Reference'!$A$2:$B$22,2,FALSE),"Unknown"))))</f>
        <v/>
      </c>
      <c r="U2756" s="35"/>
    </row>
    <row r="2757" spans="1:21" ht="15.75">
      <c r="A2757" s="47"/>
      <c r="B2757" s="33"/>
      <c r="C2757" s="39" t="str">
        <f>IF($A2757 &lt;&gt; "",VLOOKUP($A2757,'Student reference sheet'!$A$2:$V$2329, 3,FALSE), "")</f>
        <v/>
      </c>
      <c r="D2757" s="39" t="str">
        <f>IF($A2757 &lt;&gt; "",VLOOKUP($A2757,'Student reference sheet'!$A$2:$V$2329, 2,FALSE), "")</f>
        <v/>
      </c>
      <c r="E2757" s="35"/>
      <c r="F2757" s="34"/>
      <c r="G2757" s="40" t="str">
        <f t="shared" ca="1" si="129"/>
        <v/>
      </c>
      <c r="H2757" s="40" t="str">
        <f t="shared" ca="1" si="130"/>
        <v/>
      </c>
      <c r="I2757" s="36" t="str">
        <f>IF($A2757 = "", "",
IF(COUNTIF(MINIMUM_DAY_DATES[], Attendance!J2757) &gt; 0, VLOOKUP(Attendance!$G2757,MINIMUM_DAY_PERIOD_SCHEDULE[], 2,TRUE),
IF(COUNTIF(RALLY_DATES[], Attendance!J2757) &gt; 0, VLOOKUP(Attendance!$G2757,RALLY_PERIOD_SCHEDULE[], 2,TRUE),
IF(WEEKDAY(Attendance!$J2757) = 2,
       IF(COUNTIF(FINALS_WEEK_MONDAY_DATE[],Attendance!$J2757) &gt; 0, VLOOKUP(Attendance!$G2757,FINALS_WEEK_MONDAY_PERIOD_SCHEDULE[],2,TRUE),
       VLOOKUP(Attendance!$G2757,REGULAR_WEEK_SCHEDULE[],6,TRUE)),
IF(WEEKDAY($J2757) = 3,
       IF(COUNTIF(FINALS_WEEK_TUESDAY_DATE[],Attendance!$J2757) &gt; 0, VLOOKUP(Attendance!$G2757,FINALS_WEEK_TUESDAY_PERIOD_SCHEDULE[],2,TRUE),
       VLOOKUP(Attendance!$G2757,REGULAR_WEEK_SCHEDULE[[Tuesday]:[Period]],5,TRUE)),
IF(WEEKDAY(Attendance!$J2757) = 4,
        IF(COUNTIF(BLOCK_WEDNESDAY_DATES[],Attendance!$J2757) &gt; 0, VLOOKUP(Attendance!$G2757,BLOCK_WEDNESDAY_PERIOD_SCHEDULE[],2,TRUE),
        IF(COUNTIF(FINALS_WEEK_WEDNESDAY_DATE[],Attendance!$J2757) &gt; 0, VLOOKUP(Attendance!$G2757,FINALS_WEEK_WEDNESDAY_PERIOD_SCHEDULE[],2,TRUE),
       VLOOKUP(Attendance!$G2757,REGULAR_WEEK_SCHEDULE[[Wednesday]:[Period]],4,TRUE))),
IF(WEEKDAY($J2757) = 5,
       IF(COUNTIF(BLOCK_THURSDAY_DATES[],Attendance!$J2757) &gt; 0, VLOOKUP(Attendance!$G2757,BLOCK_THURSDAY_PERIOD_SCHEDULE[],2,TRUE),
       IF(COUNTIF(FINALS_WEEK_THURSDAY_DATE[],Attendance!$J2757) &gt; 0, VLOOKUP(Attendance!$G2757,FINALS_WEEK_THURSDAY_PERIOD_SCHEDULE[],2,TRUE),
       VLOOKUP(Attendance!$G2757,REGULAR_WEEK_SCHEDULE[[Thursday]:[Period]],3,TRUE))),
IF(WEEKDAY(Attendance!$J2757) = 6,
       IF(COUNTIF(FINALS_WEEK_FRIDAY_DATE[],Attendance!$J2757) &gt; 0, VLOOKUP(Attendance!$G2757,FINALS_WEEK_FRIDAY_PERIOD_SCHEDULE[],2,TRUE),
       VLOOKUP(Attendance!$G2757,REGULAR_WEEK_SCHEDULE[[Friday]:[Period]],2,TRUE))))))))))</f>
        <v/>
      </c>
      <c r="J2757" s="41" t="str">
        <f t="shared" ca="1" si="131"/>
        <v/>
      </c>
      <c r="K2757" s="41" t="str">
        <f>IF($A2757 &lt;&gt; "",VLOOKUP($A2757,'Student reference sheet'!$A$2:$V$2329, 7,FALSE), "")</f>
        <v/>
      </c>
      <c r="L2757" s="30" t="str">
        <f>IF($A2757 ="", "", VLOOKUP($A2757, 'Student reference sheet'!$A$2:$Z$2603,23,FALSE))</f>
        <v/>
      </c>
      <c r="M2757" s="30" t="str">
        <f>IF($A2757 ="", "", VLOOKUP($A2757, 'Student reference sheet'!$A$2:$Z$2603,24,FALSE))</f>
        <v/>
      </c>
      <c r="N2757" s="30" t="str">
        <f>IF($A2757 ="", "", VLOOKUP($A2757, 'Student reference sheet'!$A$2:$Z$2603,26,FALSE))</f>
        <v/>
      </c>
      <c r="O2757" s="30" t="str">
        <f>IF($A2757 ="", "", VLOOKUP($A2757, 'Student reference sheet'!$A$2:$Z$2603,25,FALSE))</f>
        <v/>
      </c>
      <c r="P2757" s="39" t="str">
        <f>IF($A2757 = "", "", IF(OR(VLOOKUP($A2757,'Student reference sheet'!$A$2:$V$2400,8,FALSE) = "R",  VLOOKUP($A2757,'Student reference sheet'!$A$2:$V$2400,8,FALSE) = "L"), "X", ""))</f>
        <v/>
      </c>
      <c r="Q2757" s="39" t="str">
        <f>IF($A2757 ="", "", VLOOKUP($A2757, 'Student reference sheet'!$A$2:$V$2603,22,FALSE))</f>
        <v/>
      </c>
      <c r="R2757" s="39" t="str">
        <f>IF($A2757 &lt;&gt; "",VLOOKUP($A2757,'Student reference sheet'!$A$2:$V$2329, 5,FALSE), "")</f>
        <v/>
      </c>
      <c r="S2757" s="39" t="str">
        <f>IF($A2757 &lt;&gt; "",VLOOKUP($A2757,'Student reference sheet'!$A$2:$V$2329, 6,FALSE), "")</f>
        <v/>
      </c>
      <c r="T2757" s="30" t="str">
        <f>IF($A2757 = "","",
IF(VLOOKUP($A2757,'Student reference sheet'!$A$2:$V$2329, 10,FALSE) = "Y", "Hispanic",
IF(VLOOKUP($A2757,'Student reference sheet'!$A$2:$V$2329,11,FALSE) &lt;&gt; "",
IF(VLOOKUP($A2757,'Student reference sheet'!$A$2:$V$2329,11,FALSE) = "UNK", "Unknown", VLOOKUP(VALUE(VLOOKUP($A2757,'Student reference sheet'!$A$2:$V$2329,11,FALSE)),'Ethnicity Reference'!$A$2:$B$22,2,FALSE)),
IF(VLOOKUP($A2757,'Student reference sheet'!$A$2:$V$2329,9,FALSE) &lt;&gt; "", VLOOKUP(VALUE(VLOOKUP($A2757,'Student reference sheet'!$A$2:$V$2329,9,FALSE)),'Ethnicity Reference'!$A$2:$B$22,2,FALSE),"Unknown"))))</f>
        <v/>
      </c>
      <c r="U2757" s="35"/>
    </row>
    <row r="2758" spans="1:21" ht="15.75">
      <c r="A2758" s="47"/>
      <c r="B2758" s="33"/>
      <c r="C2758" s="39" t="str">
        <f>IF($A2758 &lt;&gt; "",VLOOKUP($A2758,'Student reference sheet'!$A$2:$V$2329, 3,FALSE), "")</f>
        <v/>
      </c>
      <c r="D2758" s="39" t="str">
        <f>IF($A2758 &lt;&gt; "",VLOOKUP($A2758,'Student reference sheet'!$A$2:$V$2329, 2,FALSE), "")</f>
        <v/>
      </c>
      <c r="E2758" s="35"/>
      <c r="F2758" s="34"/>
      <c r="G2758" s="40" t="str">
        <f t="shared" ca="1" si="129"/>
        <v/>
      </c>
      <c r="H2758" s="40" t="str">
        <f t="shared" ca="1" si="130"/>
        <v/>
      </c>
      <c r="I2758" s="36" t="str">
        <f>IF($A2758 = "", "",
IF(COUNTIF(MINIMUM_DAY_DATES[], Attendance!J2758) &gt; 0, VLOOKUP(Attendance!$G2758,MINIMUM_DAY_PERIOD_SCHEDULE[], 2,TRUE),
IF(COUNTIF(RALLY_DATES[], Attendance!J2758) &gt; 0, VLOOKUP(Attendance!$G2758,RALLY_PERIOD_SCHEDULE[], 2,TRUE),
IF(WEEKDAY(Attendance!$J2758) = 2,
       IF(COUNTIF(FINALS_WEEK_MONDAY_DATE[],Attendance!$J2758) &gt; 0, VLOOKUP(Attendance!$G2758,FINALS_WEEK_MONDAY_PERIOD_SCHEDULE[],2,TRUE),
       VLOOKUP(Attendance!$G2758,REGULAR_WEEK_SCHEDULE[],6,TRUE)),
IF(WEEKDAY($J2758) = 3,
       IF(COUNTIF(FINALS_WEEK_TUESDAY_DATE[],Attendance!$J2758) &gt; 0, VLOOKUP(Attendance!$G2758,FINALS_WEEK_TUESDAY_PERIOD_SCHEDULE[],2,TRUE),
       VLOOKUP(Attendance!$G2758,REGULAR_WEEK_SCHEDULE[[Tuesday]:[Period]],5,TRUE)),
IF(WEEKDAY(Attendance!$J2758) = 4,
        IF(COUNTIF(BLOCK_WEDNESDAY_DATES[],Attendance!$J2758) &gt; 0, VLOOKUP(Attendance!$G2758,BLOCK_WEDNESDAY_PERIOD_SCHEDULE[],2,TRUE),
        IF(COUNTIF(FINALS_WEEK_WEDNESDAY_DATE[],Attendance!$J2758) &gt; 0, VLOOKUP(Attendance!$G2758,FINALS_WEEK_WEDNESDAY_PERIOD_SCHEDULE[],2,TRUE),
       VLOOKUP(Attendance!$G2758,REGULAR_WEEK_SCHEDULE[[Wednesday]:[Period]],4,TRUE))),
IF(WEEKDAY($J2758) = 5,
       IF(COUNTIF(BLOCK_THURSDAY_DATES[],Attendance!$J2758) &gt; 0, VLOOKUP(Attendance!$G2758,BLOCK_THURSDAY_PERIOD_SCHEDULE[],2,TRUE),
       IF(COUNTIF(FINALS_WEEK_THURSDAY_DATE[],Attendance!$J2758) &gt; 0, VLOOKUP(Attendance!$G2758,FINALS_WEEK_THURSDAY_PERIOD_SCHEDULE[],2,TRUE),
       VLOOKUP(Attendance!$G2758,REGULAR_WEEK_SCHEDULE[[Thursday]:[Period]],3,TRUE))),
IF(WEEKDAY(Attendance!$J2758) = 6,
       IF(COUNTIF(FINALS_WEEK_FRIDAY_DATE[],Attendance!$J2758) &gt; 0, VLOOKUP(Attendance!$G2758,FINALS_WEEK_FRIDAY_PERIOD_SCHEDULE[],2,TRUE),
       VLOOKUP(Attendance!$G2758,REGULAR_WEEK_SCHEDULE[[Friday]:[Period]],2,TRUE))))))))))</f>
        <v/>
      </c>
      <c r="J2758" s="41" t="str">
        <f t="shared" ca="1" si="131"/>
        <v/>
      </c>
      <c r="K2758" s="41" t="str">
        <f>IF($A2758 &lt;&gt; "",VLOOKUP($A2758,'Student reference sheet'!$A$2:$V$2329, 7,FALSE), "")</f>
        <v/>
      </c>
      <c r="L2758" s="30" t="str">
        <f>IF($A2758 ="", "", VLOOKUP($A2758, 'Student reference sheet'!$A$2:$Z$2603,23,FALSE))</f>
        <v/>
      </c>
      <c r="M2758" s="30" t="str">
        <f>IF($A2758 ="", "", VLOOKUP($A2758, 'Student reference sheet'!$A$2:$Z$2603,24,FALSE))</f>
        <v/>
      </c>
      <c r="N2758" s="30" t="str">
        <f>IF($A2758 ="", "", VLOOKUP($A2758, 'Student reference sheet'!$A$2:$Z$2603,26,FALSE))</f>
        <v/>
      </c>
      <c r="O2758" s="30" t="str">
        <f>IF($A2758 ="", "", VLOOKUP($A2758, 'Student reference sheet'!$A$2:$Z$2603,25,FALSE))</f>
        <v/>
      </c>
      <c r="P2758" s="39" t="str">
        <f>IF($A2758 = "", "", IF(OR(VLOOKUP($A2758,'Student reference sheet'!$A$2:$V$2400,8,FALSE) = "R",  VLOOKUP($A2758,'Student reference sheet'!$A$2:$V$2400,8,FALSE) = "L"), "X", ""))</f>
        <v/>
      </c>
      <c r="Q2758" s="39" t="str">
        <f>IF($A2758 ="", "", VLOOKUP($A2758, 'Student reference sheet'!$A$2:$V$2603,22,FALSE))</f>
        <v/>
      </c>
      <c r="R2758" s="39" t="str">
        <f>IF($A2758 &lt;&gt; "",VLOOKUP($A2758,'Student reference sheet'!$A$2:$V$2329, 5,FALSE), "")</f>
        <v/>
      </c>
      <c r="S2758" s="39" t="str">
        <f>IF($A2758 &lt;&gt; "",VLOOKUP($A2758,'Student reference sheet'!$A$2:$V$2329, 6,FALSE), "")</f>
        <v/>
      </c>
      <c r="T2758" s="30" t="str">
        <f>IF($A2758 = "","",
IF(VLOOKUP($A2758,'Student reference sheet'!$A$2:$V$2329, 10,FALSE) = "Y", "Hispanic",
IF(VLOOKUP($A2758,'Student reference sheet'!$A$2:$V$2329,11,FALSE) &lt;&gt; "",
IF(VLOOKUP($A2758,'Student reference sheet'!$A$2:$V$2329,11,FALSE) = "UNK", "Unknown", VLOOKUP(VALUE(VLOOKUP($A2758,'Student reference sheet'!$A$2:$V$2329,11,FALSE)),'Ethnicity Reference'!$A$2:$B$22,2,FALSE)),
IF(VLOOKUP($A2758,'Student reference sheet'!$A$2:$V$2329,9,FALSE) &lt;&gt; "", VLOOKUP(VALUE(VLOOKUP($A2758,'Student reference sheet'!$A$2:$V$2329,9,FALSE)),'Ethnicity Reference'!$A$2:$B$22,2,FALSE),"Unknown"))))</f>
        <v/>
      </c>
      <c r="U2758" s="35"/>
    </row>
    <row r="2759" spans="1:21" ht="15.75">
      <c r="A2759" s="47"/>
      <c r="B2759" s="33"/>
      <c r="C2759" s="39" t="str">
        <f>IF($A2759 &lt;&gt; "",VLOOKUP($A2759,'Student reference sheet'!$A$2:$V$2329, 3,FALSE), "")</f>
        <v/>
      </c>
      <c r="D2759" s="39" t="str">
        <f>IF($A2759 &lt;&gt; "",VLOOKUP($A2759,'Student reference sheet'!$A$2:$V$2329, 2,FALSE), "")</f>
        <v/>
      </c>
      <c r="E2759" s="35"/>
      <c r="F2759" s="34"/>
      <c r="G2759" s="40" t="str">
        <f t="shared" ca="1" si="129"/>
        <v/>
      </c>
      <c r="H2759" s="40" t="str">
        <f t="shared" ca="1" si="130"/>
        <v/>
      </c>
      <c r="I2759" s="36" t="str">
        <f>IF($A2759 = "", "",
IF(COUNTIF(MINIMUM_DAY_DATES[], Attendance!J2759) &gt; 0, VLOOKUP(Attendance!$G2759,MINIMUM_DAY_PERIOD_SCHEDULE[], 2,TRUE),
IF(COUNTIF(RALLY_DATES[], Attendance!J2759) &gt; 0, VLOOKUP(Attendance!$G2759,RALLY_PERIOD_SCHEDULE[], 2,TRUE),
IF(WEEKDAY(Attendance!$J2759) = 2,
       IF(COUNTIF(FINALS_WEEK_MONDAY_DATE[],Attendance!$J2759) &gt; 0, VLOOKUP(Attendance!$G2759,FINALS_WEEK_MONDAY_PERIOD_SCHEDULE[],2,TRUE),
       VLOOKUP(Attendance!$G2759,REGULAR_WEEK_SCHEDULE[],6,TRUE)),
IF(WEEKDAY($J2759) = 3,
       IF(COUNTIF(FINALS_WEEK_TUESDAY_DATE[],Attendance!$J2759) &gt; 0, VLOOKUP(Attendance!$G2759,FINALS_WEEK_TUESDAY_PERIOD_SCHEDULE[],2,TRUE),
       VLOOKUP(Attendance!$G2759,REGULAR_WEEK_SCHEDULE[[Tuesday]:[Period]],5,TRUE)),
IF(WEEKDAY(Attendance!$J2759) = 4,
        IF(COUNTIF(BLOCK_WEDNESDAY_DATES[],Attendance!$J2759) &gt; 0, VLOOKUP(Attendance!$G2759,BLOCK_WEDNESDAY_PERIOD_SCHEDULE[],2,TRUE),
        IF(COUNTIF(FINALS_WEEK_WEDNESDAY_DATE[],Attendance!$J2759) &gt; 0, VLOOKUP(Attendance!$G2759,FINALS_WEEK_WEDNESDAY_PERIOD_SCHEDULE[],2,TRUE),
       VLOOKUP(Attendance!$G2759,REGULAR_WEEK_SCHEDULE[[Wednesday]:[Period]],4,TRUE))),
IF(WEEKDAY($J2759) = 5,
       IF(COUNTIF(BLOCK_THURSDAY_DATES[],Attendance!$J2759) &gt; 0, VLOOKUP(Attendance!$G2759,BLOCK_THURSDAY_PERIOD_SCHEDULE[],2,TRUE),
       IF(COUNTIF(FINALS_WEEK_THURSDAY_DATE[],Attendance!$J2759) &gt; 0, VLOOKUP(Attendance!$G2759,FINALS_WEEK_THURSDAY_PERIOD_SCHEDULE[],2,TRUE),
       VLOOKUP(Attendance!$G2759,REGULAR_WEEK_SCHEDULE[[Thursday]:[Period]],3,TRUE))),
IF(WEEKDAY(Attendance!$J2759) = 6,
       IF(COUNTIF(FINALS_WEEK_FRIDAY_DATE[],Attendance!$J2759) &gt; 0, VLOOKUP(Attendance!$G2759,FINALS_WEEK_FRIDAY_PERIOD_SCHEDULE[],2,TRUE),
       VLOOKUP(Attendance!$G2759,REGULAR_WEEK_SCHEDULE[[Friday]:[Period]],2,TRUE))))))))))</f>
        <v/>
      </c>
      <c r="J2759" s="41" t="str">
        <f t="shared" ca="1" si="131"/>
        <v/>
      </c>
      <c r="K2759" s="41" t="str">
        <f>IF($A2759 &lt;&gt; "",VLOOKUP($A2759,'Student reference sheet'!$A$2:$V$2329, 7,FALSE), "")</f>
        <v/>
      </c>
      <c r="L2759" s="30" t="str">
        <f>IF($A2759 ="", "", VLOOKUP($A2759, 'Student reference sheet'!$A$2:$Z$2603,23,FALSE))</f>
        <v/>
      </c>
      <c r="M2759" s="30" t="str">
        <f>IF($A2759 ="", "", VLOOKUP($A2759, 'Student reference sheet'!$A$2:$Z$2603,24,FALSE))</f>
        <v/>
      </c>
      <c r="N2759" s="30" t="str">
        <f>IF($A2759 ="", "", VLOOKUP($A2759, 'Student reference sheet'!$A$2:$Z$2603,26,FALSE))</f>
        <v/>
      </c>
      <c r="O2759" s="30" t="str">
        <f>IF($A2759 ="", "", VLOOKUP($A2759, 'Student reference sheet'!$A$2:$Z$2603,25,FALSE))</f>
        <v/>
      </c>
      <c r="P2759" s="39" t="str">
        <f>IF($A2759 = "", "", IF(OR(VLOOKUP($A2759,'Student reference sheet'!$A$2:$V$2400,8,FALSE) = "R",  VLOOKUP($A2759,'Student reference sheet'!$A$2:$V$2400,8,FALSE) = "L"), "X", ""))</f>
        <v/>
      </c>
      <c r="Q2759" s="39" t="str">
        <f>IF($A2759 ="", "", VLOOKUP($A2759, 'Student reference sheet'!$A$2:$V$2603,22,FALSE))</f>
        <v/>
      </c>
      <c r="R2759" s="39" t="str">
        <f>IF($A2759 &lt;&gt; "",VLOOKUP($A2759,'Student reference sheet'!$A$2:$V$2329, 5,FALSE), "")</f>
        <v/>
      </c>
      <c r="S2759" s="39" t="str">
        <f>IF($A2759 &lt;&gt; "",VLOOKUP($A2759,'Student reference sheet'!$A$2:$V$2329, 6,FALSE), "")</f>
        <v/>
      </c>
      <c r="T2759" s="30" t="str">
        <f>IF($A2759 = "","",
IF(VLOOKUP($A2759,'Student reference sheet'!$A$2:$V$2329, 10,FALSE) = "Y", "Hispanic",
IF(VLOOKUP($A2759,'Student reference sheet'!$A$2:$V$2329,11,FALSE) &lt;&gt; "",
IF(VLOOKUP($A2759,'Student reference sheet'!$A$2:$V$2329,11,FALSE) = "UNK", "Unknown", VLOOKUP(VALUE(VLOOKUP($A2759,'Student reference sheet'!$A$2:$V$2329,11,FALSE)),'Ethnicity Reference'!$A$2:$B$22,2,FALSE)),
IF(VLOOKUP($A2759,'Student reference sheet'!$A$2:$V$2329,9,FALSE) &lt;&gt; "", VLOOKUP(VALUE(VLOOKUP($A2759,'Student reference sheet'!$A$2:$V$2329,9,FALSE)),'Ethnicity Reference'!$A$2:$B$22,2,FALSE),"Unknown"))))</f>
        <v/>
      </c>
      <c r="U2759" s="35"/>
    </row>
    <row r="2760" spans="1:21" ht="15.75">
      <c r="A2760" s="47"/>
      <c r="B2760" s="33"/>
      <c r="C2760" s="39" t="str">
        <f>IF($A2760 &lt;&gt; "",VLOOKUP($A2760,'Student reference sheet'!$A$2:$V$2329, 3,FALSE), "")</f>
        <v/>
      </c>
      <c r="D2760" s="39" t="str">
        <f>IF($A2760 &lt;&gt; "",VLOOKUP($A2760,'Student reference sheet'!$A$2:$V$2329, 2,FALSE), "")</f>
        <v/>
      </c>
      <c r="E2760" s="35"/>
      <c r="F2760" s="34"/>
      <c r="G2760" s="40" t="str">
        <f t="shared" ca="1" si="129"/>
        <v/>
      </c>
      <c r="H2760" s="40" t="str">
        <f t="shared" ca="1" si="130"/>
        <v/>
      </c>
      <c r="I2760" s="36" t="str">
        <f>IF($A2760 = "", "",
IF(COUNTIF(MINIMUM_DAY_DATES[], Attendance!J2760) &gt; 0, VLOOKUP(Attendance!$G2760,MINIMUM_DAY_PERIOD_SCHEDULE[], 2,TRUE),
IF(COUNTIF(RALLY_DATES[], Attendance!J2760) &gt; 0, VLOOKUP(Attendance!$G2760,RALLY_PERIOD_SCHEDULE[], 2,TRUE),
IF(WEEKDAY(Attendance!$J2760) = 2,
       IF(COUNTIF(FINALS_WEEK_MONDAY_DATE[],Attendance!$J2760) &gt; 0, VLOOKUP(Attendance!$G2760,FINALS_WEEK_MONDAY_PERIOD_SCHEDULE[],2,TRUE),
       VLOOKUP(Attendance!$G2760,REGULAR_WEEK_SCHEDULE[],6,TRUE)),
IF(WEEKDAY($J2760) = 3,
       IF(COUNTIF(FINALS_WEEK_TUESDAY_DATE[],Attendance!$J2760) &gt; 0, VLOOKUP(Attendance!$G2760,FINALS_WEEK_TUESDAY_PERIOD_SCHEDULE[],2,TRUE),
       VLOOKUP(Attendance!$G2760,REGULAR_WEEK_SCHEDULE[[Tuesday]:[Period]],5,TRUE)),
IF(WEEKDAY(Attendance!$J2760) = 4,
        IF(COUNTIF(BLOCK_WEDNESDAY_DATES[],Attendance!$J2760) &gt; 0, VLOOKUP(Attendance!$G2760,BLOCK_WEDNESDAY_PERIOD_SCHEDULE[],2,TRUE),
        IF(COUNTIF(FINALS_WEEK_WEDNESDAY_DATE[],Attendance!$J2760) &gt; 0, VLOOKUP(Attendance!$G2760,FINALS_WEEK_WEDNESDAY_PERIOD_SCHEDULE[],2,TRUE),
       VLOOKUP(Attendance!$G2760,REGULAR_WEEK_SCHEDULE[[Wednesday]:[Period]],4,TRUE))),
IF(WEEKDAY($J2760) = 5,
       IF(COUNTIF(BLOCK_THURSDAY_DATES[],Attendance!$J2760) &gt; 0, VLOOKUP(Attendance!$G2760,BLOCK_THURSDAY_PERIOD_SCHEDULE[],2,TRUE),
       IF(COUNTIF(FINALS_WEEK_THURSDAY_DATE[],Attendance!$J2760) &gt; 0, VLOOKUP(Attendance!$G2760,FINALS_WEEK_THURSDAY_PERIOD_SCHEDULE[],2,TRUE),
       VLOOKUP(Attendance!$G2760,REGULAR_WEEK_SCHEDULE[[Thursday]:[Period]],3,TRUE))),
IF(WEEKDAY(Attendance!$J2760) = 6,
       IF(COUNTIF(FINALS_WEEK_FRIDAY_DATE[],Attendance!$J2760) &gt; 0, VLOOKUP(Attendance!$G2760,FINALS_WEEK_FRIDAY_PERIOD_SCHEDULE[],2,TRUE),
       VLOOKUP(Attendance!$G2760,REGULAR_WEEK_SCHEDULE[[Friday]:[Period]],2,TRUE))))))))))</f>
        <v/>
      </c>
      <c r="J2760" s="41" t="str">
        <f t="shared" ca="1" si="131"/>
        <v/>
      </c>
      <c r="K2760" s="41" t="str">
        <f>IF($A2760 &lt;&gt; "",VLOOKUP($A2760,'Student reference sheet'!$A$2:$V$2329, 7,FALSE), "")</f>
        <v/>
      </c>
      <c r="L2760" s="30" t="str">
        <f>IF($A2760 ="", "", VLOOKUP($A2760, 'Student reference sheet'!$A$2:$Z$2603,23,FALSE))</f>
        <v/>
      </c>
      <c r="M2760" s="30" t="str">
        <f>IF($A2760 ="", "", VLOOKUP($A2760, 'Student reference sheet'!$A$2:$Z$2603,24,FALSE))</f>
        <v/>
      </c>
      <c r="N2760" s="30" t="str">
        <f>IF($A2760 ="", "", VLOOKUP($A2760, 'Student reference sheet'!$A$2:$Z$2603,26,FALSE))</f>
        <v/>
      </c>
      <c r="O2760" s="30" t="str">
        <f>IF($A2760 ="", "", VLOOKUP($A2760, 'Student reference sheet'!$A$2:$Z$2603,25,FALSE))</f>
        <v/>
      </c>
      <c r="P2760" s="39" t="str">
        <f>IF($A2760 = "", "", IF(OR(VLOOKUP($A2760,'Student reference sheet'!$A$2:$V$2400,8,FALSE) = "R",  VLOOKUP($A2760,'Student reference sheet'!$A$2:$V$2400,8,FALSE) = "L"), "X", ""))</f>
        <v/>
      </c>
      <c r="Q2760" s="39" t="str">
        <f>IF($A2760 ="", "", VLOOKUP($A2760, 'Student reference sheet'!$A$2:$V$2603,22,FALSE))</f>
        <v/>
      </c>
      <c r="R2760" s="39" t="str">
        <f>IF($A2760 &lt;&gt; "",VLOOKUP($A2760,'Student reference sheet'!$A$2:$V$2329, 5,FALSE), "")</f>
        <v/>
      </c>
      <c r="S2760" s="39" t="str">
        <f>IF($A2760 &lt;&gt; "",VLOOKUP($A2760,'Student reference sheet'!$A$2:$V$2329, 6,FALSE), "")</f>
        <v/>
      </c>
      <c r="T2760" s="30" t="str">
        <f>IF($A2760 = "","",
IF(VLOOKUP($A2760,'Student reference sheet'!$A$2:$V$2329, 10,FALSE) = "Y", "Hispanic",
IF(VLOOKUP($A2760,'Student reference sheet'!$A$2:$V$2329,11,FALSE) &lt;&gt; "",
IF(VLOOKUP($A2760,'Student reference sheet'!$A$2:$V$2329,11,FALSE) = "UNK", "Unknown", VLOOKUP(VALUE(VLOOKUP($A2760,'Student reference sheet'!$A$2:$V$2329,11,FALSE)),'Ethnicity Reference'!$A$2:$B$22,2,FALSE)),
IF(VLOOKUP($A2760,'Student reference sheet'!$A$2:$V$2329,9,FALSE) &lt;&gt; "", VLOOKUP(VALUE(VLOOKUP($A2760,'Student reference sheet'!$A$2:$V$2329,9,FALSE)),'Ethnicity Reference'!$A$2:$B$22,2,FALSE),"Unknown"))))</f>
        <v/>
      </c>
      <c r="U2760" s="35"/>
    </row>
    <row r="2761" spans="1:21" ht="15.75">
      <c r="A2761" s="47"/>
      <c r="B2761" s="33"/>
      <c r="C2761" s="39" t="str">
        <f>IF($A2761 &lt;&gt; "",VLOOKUP($A2761,'Student reference sheet'!$A$2:$V$2329, 3,FALSE), "")</f>
        <v/>
      </c>
      <c r="D2761" s="39" t="str">
        <f>IF($A2761 &lt;&gt; "",VLOOKUP($A2761,'Student reference sheet'!$A$2:$V$2329, 2,FALSE), "")</f>
        <v/>
      </c>
      <c r="E2761" s="35"/>
      <c r="F2761" s="34"/>
      <c r="G2761" s="40" t="str">
        <f t="shared" ca="1" si="129"/>
        <v/>
      </c>
      <c r="H2761" s="40" t="str">
        <f t="shared" ca="1" si="130"/>
        <v/>
      </c>
      <c r="I2761" s="36" t="str">
        <f>IF($A2761 = "", "",
IF(COUNTIF(MINIMUM_DAY_DATES[], Attendance!J2761) &gt; 0, VLOOKUP(Attendance!$G2761,MINIMUM_DAY_PERIOD_SCHEDULE[], 2,TRUE),
IF(COUNTIF(RALLY_DATES[], Attendance!J2761) &gt; 0, VLOOKUP(Attendance!$G2761,RALLY_PERIOD_SCHEDULE[], 2,TRUE),
IF(WEEKDAY(Attendance!$J2761) = 2,
       IF(COUNTIF(FINALS_WEEK_MONDAY_DATE[],Attendance!$J2761) &gt; 0, VLOOKUP(Attendance!$G2761,FINALS_WEEK_MONDAY_PERIOD_SCHEDULE[],2,TRUE),
       VLOOKUP(Attendance!$G2761,REGULAR_WEEK_SCHEDULE[],6,TRUE)),
IF(WEEKDAY($J2761) = 3,
       IF(COUNTIF(FINALS_WEEK_TUESDAY_DATE[],Attendance!$J2761) &gt; 0, VLOOKUP(Attendance!$G2761,FINALS_WEEK_TUESDAY_PERIOD_SCHEDULE[],2,TRUE),
       VLOOKUP(Attendance!$G2761,REGULAR_WEEK_SCHEDULE[[Tuesday]:[Period]],5,TRUE)),
IF(WEEKDAY(Attendance!$J2761) = 4,
        IF(COUNTIF(BLOCK_WEDNESDAY_DATES[],Attendance!$J2761) &gt; 0, VLOOKUP(Attendance!$G2761,BLOCK_WEDNESDAY_PERIOD_SCHEDULE[],2,TRUE),
        IF(COUNTIF(FINALS_WEEK_WEDNESDAY_DATE[],Attendance!$J2761) &gt; 0, VLOOKUP(Attendance!$G2761,FINALS_WEEK_WEDNESDAY_PERIOD_SCHEDULE[],2,TRUE),
       VLOOKUP(Attendance!$G2761,REGULAR_WEEK_SCHEDULE[[Wednesday]:[Period]],4,TRUE))),
IF(WEEKDAY($J2761) = 5,
       IF(COUNTIF(BLOCK_THURSDAY_DATES[],Attendance!$J2761) &gt; 0, VLOOKUP(Attendance!$G2761,BLOCK_THURSDAY_PERIOD_SCHEDULE[],2,TRUE),
       IF(COUNTIF(FINALS_WEEK_THURSDAY_DATE[],Attendance!$J2761) &gt; 0, VLOOKUP(Attendance!$G2761,FINALS_WEEK_THURSDAY_PERIOD_SCHEDULE[],2,TRUE),
       VLOOKUP(Attendance!$G2761,REGULAR_WEEK_SCHEDULE[[Thursday]:[Period]],3,TRUE))),
IF(WEEKDAY(Attendance!$J2761) = 6,
       IF(COUNTIF(FINALS_WEEK_FRIDAY_DATE[],Attendance!$J2761) &gt; 0, VLOOKUP(Attendance!$G2761,FINALS_WEEK_FRIDAY_PERIOD_SCHEDULE[],2,TRUE),
       VLOOKUP(Attendance!$G2761,REGULAR_WEEK_SCHEDULE[[Friday]:[Period]],2,TRUE))))))))))</f>
        <v/>
      </c>
      <c r="J2761" s="41" t="str">
        <f t="shared" ca="1" si="131"/>
        <v/>
      </c>
      <c r="K2761" s="41" t="str">
        <f>IF($A2761 &lt;&gt; "",VLOOKUP($A2761,'Student reference sheet'!$A$2:$V$2329, 7,FALSE), "")</f>
        <v/>
      </c>
      <c r="L2761" s="30" t="str">
        <f>IF($A2761 ="", "", VLOOKUP($A2761, 'Student reference sheet'!$A$2:$Z$2603,23,FALSE))</f>
        <v/>
      </c>
      <c r="M2761" s="30" t="str">
        <f>IF($A2761 ="", "", VLOOKUP($A2761, 'Student reference sheet'!$A$2:$Z$2603,24,FALSE))</f>
        <v/>
      </c>
      <c r="N2761" s="30" t="str">
        <f>IF($A2761 ="", "", VLOOKUP($A2761, 'Student reference sheet'!$A$2:$Z$2603,26,FALSE))</f>
        <v/>
      </c>
      <c r="O2761" s="30" t="str">
        <f>IF($A2761 ="", "", VLOOKUP($A2761, 'Student reference sheet'!$A$2:$Z$2603,25,FALSE))</f>
        <v/>
      </c>
      <c r="P2761" s="39" t="str">
        <f>IF($A2761 = "", "", IF(OR(VLOOKUP($A2761,'Student reference sheet'!$A$2:$V$2400,8,FALSE) = "R",  VLOOKUP($A2761,'Student reference sheet'!$A$2:$V$2400,8,FALSE) = "L"), "X", ""))</f>
        <v/>
      </c>
      <c r="Q2761" s="39" t="str">
        <f>IF($A2761 ="", "", VLOOKUP($A2761, 'Student reference sheet'!$A$2:$V$2603,22,FALSE))</f>
        <v/>
      </c>
      <c r="R2761" s="39" t="str">
        <f>IF($A2761 &lt;&gt; "",VLOOKUP($A2761,'Student reference sheet'!$A$2:$V$2329, 5,FALSE), "")</f>
        <v/>
      </c>
      <c r="S2761" s="39" t="str">
        <f>IF($A2761 &lt;&gt; "",VLOOKUP($A2761,'Student reference sheet'!$A$2:$V$2329, 6,FALSE), "")</f>
        <v/>
      </c>
      <c r="T2761" s="30" t="str">
        <f>IF($A2761 = "","",
IF(VLOOKUP($A2761,'Student reference sheet'!$A$2:$V$2329, 10,FALSE) = "Y", "Hispanic",
IF(VLOOKUP($A2761,'Student reference sheet'!$A$2:$V$2329,11,FALSE) &lt;&gt; "",
IF(VLOOKUP($A2761,'Student reference sheet'!$A$2:$V$2329,11,FALSE) = "UNK", "Unknown", VLOOKUP(VALUE(VLOOKUP($A2761,'Student reference sheet'!$A$2:$V$2329,11,FALSE)),'Ethnicity Reference'!$A$2:$B$22,2,FALSE)),
IF(VLOOKUP($A2761,'Student reference sheet'!$A$2:$V$2329,9,FALSE) &lt;&gt; "", VLOOKUP(VALUE(VLOOKUP($A2761,'Student reference sheet'!$A$2:$V$2329,9,FALSE)),'Ethnicity Reference'!$A$2:$B$22,2,FALSE),"Unknown"))))</f>
        <v/>
      </c>
      <c r="U2761" s="35"/>
    </row>
    <row r="2762" spans="1:21" ht="15.75">
      <c r="A2762" s="47"/>
      <c r="B2762" s="33"/>
      <c r="C2762" s="39" t="str">
        <f>IF($A2762 &lt;&gt; "",VLOOKUP($A2762,'Student reference sheet'!$A$2:$V$2329, 3,FALSE), "")</f>
        <v/>
      </c>
      <c r="D2762" s="39" t="str">
        <f>IF($A2762 &lt;&gt; "",VLOOKUP($A2762,'Student reference sheet'!$A$2:$V$2329, 2,FALSE), "")</f>
        <v/>
      </c>
      <c r="E2762" s="35"/>
      <c r="F2762" s="34"/>
      <c r="G2762" s="40" t="str">
        <f t="shared" ref="G2762:G2825" ca="1" si="132">IF(A2762 &lt;&gt;"", IF(G2762 = "",NOW() - TODAY(), G2762), "")</f>
        <v/>
      </c>
      <c r="H2762" s="40" t="str">
        <f t="shared" ref="H2762:H2825" ca="1" si="133">IF(B2762 &lt;&gt;"", IF(H2762 = "",NOW() - TODAY(), H2762), "")</f>
        <v/>
      </c>
      <c r="I2762" s="36" t="str">
        <f>IF($A2762 = "", "",
IF(COUNTIF(MINIMUM_DAY_DATES[], Attendance!J2762) &gt; 0, VLOOKUP(Attendance!$G2762,MINIMUM_DAY_PERIOD_SCHEDULE[], 2,TRUE),
IF(COUNTIF(RALLY_DATES[], Attendance!J2762) &gt; 0, VLOOKUP(Attendance!$G2762,RALLY_PERIOD_SCHEDULE[], 2,TRUE),
IF(WEEKDAY(Attendance!$J2762) = 2,
       IF(COUNTIF(FINALS_WEEK_MONDAY_DATE[],Attendance!$J2762) &gt; 0, VLOOKUP(Attendance!$G2762,FINALS_WEEK_MONDAY_PERIOD_SCHEDULE[],2,TRUE),
       VLOOKUP(Attendance!$G2762,REGULAR_WEEK_SCHEDULE[],6,TRUE)),
IF(WEEKDAY($J2762) = 3,
       IF(COUNTIF(FINALS_WEEK_TUESDAY_DATE[],Attendance!$J2762) &gt; 0, VLOOKUP(Attendance!$G2762,FINALS_WEEK_TUESDAY_PERIOD_SCHEDULE[],2,TRUE),
       VLOOKUP(Attendance!$G2762,REGULAR_WEEK_SCHEDULE[[Tuesday]:[Period]],5,TRUE)),
IF(WEEKDAY(Attendance!$J2762) = 4,
        IF(COUNTIF(BLOCK_WEDNESDAY_DATES[],Attendance!$J2762) &gt; 0, VLOOKUP(Attendance!$G2762,BLOCK_WEDNESDAY_PERIOD_SCHEDULE[],2,TRUE),
        IF(COUNTIF(FINALS_WEEK_WEDNESDAY_DATE[],Attendance!$J2762) &gt; 0, VLOOKUP(Attendance!$G2762,FINALS_WEEK_WEDNESDAY_PERIOD_SCHEDULE[],2,TRUE),
       VLOOKUP(Attendance!$G2762,REGULAR_WEEK_SCHEDULE[[Wednesday]:[Period]],4,TRUE))),
IF(WEEKDAY($J2762) = 5,
       IF(COUNTIF(BLOCK_THURSDAY_DATES[],Attendance!$J2762) &gt; 0, VLOOKUP(Attendance!$G2762,BLOCK_THURSDAY_PERIOD_SCHEDULE[],2,TRUE),
       IF(COUNTIF(FINALS_WEEK_THURSDAY_DATE[],Attendance!$J2762) &gt; 0, VLOOKUP(Attendance!$G2762,FINALS_WEEK_THURSDAY_PERIOD_SCHEDULE[],2,TRUE),
       VLOOKUP(Attendance!$G2762,REGULAR_WEEK_SCHEDULE[[Thursday]:[Period]],3,TRUE))),
IF(WEEKDAY(Attendance!$J2762) = 6,
       IF(COUNTIF(FINALS_WEEK_FRIDAY_DATE[],Attendance!$J2762) &gt; 0, VLOOKUP(Attendance!$G2762,FINALS_WEEK_FRIDAY_PERIOD_SCHEDULE[],2,TRUE),
       VLOOKUP(Attendance!$G2762,REGULAR_WEEK_SCHEDULE[[Friday]:[Period]],2,TRUE))))))))))</f>
        <v/>
      </c>
      <c r="J2762" s="41" t="str">
        <f t="shared" ref="J2762:J2825" ca="1" si="134">IF(A2762 &lt;&gt;"", IF(J2762 = "",TODAY(), J2762), "")</f>
        <v/>
      </c>
      <c r="K2762" s="41" t="str">
        <f>IF($A2762 &lt;&gt; "",VLOOKUP($A2762,'Student reference sheet'!$A$2:$V$2329, 7,FALSE), "")</f>
        <v/>
      </c>
      <c r="L2762" s="30" t="str">
        <f>IF($A2762 ="", "", VLOOKUP($A2762, 'Student reference sheet'!$A$2:$Z$2603,23,FALSE))</f>
        <v/>
      </c>
      <c r="M2762" s="30" t="str">
        <f>IF($A2762 ="", "", VLOOKUP($A2762, 'Student reference sheet'!$A$2:$Z$2603,24,FALSE))</f>
        <v/>
      </c>
      <c r="N2762" s="30" t="str">
        <f>IF($A2762 ="", "", VLOOKUP($A2762, 'Student reference sheet'!$A$2:$Z$2603,26,FALSE))</f>
        <v/>
      </c>
      <c r="O2762" s="30" t="str">
        <f>IF($A2762 ="", "", VLOOKUP($A2762, 'Student reference sheet'!$A$2:$Z$2603,25,FALSE))</f>
        <v/>
      </c>
      <c r="P2762" s="39" t="str">
        <f>IF($A2762 = "", "", IF(OR(VLOOKUP($A2762,'Student reference sheet'!$A$2:$V$2400,8,FALSE) = "R",  VLOOKUP($A2762,'Student reference sheet'!$A$2:$V$2400,8,FALSE) = "L"), "X", ""))</f>
        <v/>
      </c>
      <c r="Q2762" s="39" t="str">
        <f>IF($A2762 ="", "", VLOOKUP($A2762, 'Student reference sheet'!$A$2:$V$2603,22,FALSE))</f>
        <v/>
      </c>
      <c r="R2762" s="39" t="str">
        <f>IF($A2762 &lt;&gt; "",VLOOKUP($A2762,'Student reference sheet'!$A$2:$V$2329, 5,FALSE), "")</f>
        <v/>
      </c>
      <c r="S2762" s="39" t="str">
        <f>IF($A2762 &lt;&gt; "",VLOOKUP($A2762,'Student reference sheet'!$A$2:$V$2329, 6,FALSE), "")</f>
        <v/>
      </c>
      <c r="T2762" s="30" t="str">
        <f>IF($A2762 = "","",
IF(VLOOKUP($A2762,'Student reference sheet'!$A$2:$V$2329, 10,FALSE) = "Y", "Hispanic",
IF(VLOOKUP($A2762,'Student reference sheet'!$A$2:$V$2329,11,FALSE) &lt;&gt; "",
IF(VLOOKUP($A2762,'Student reference sheet'!$A$2:$V$2329,11,FALSE) = "UNK", "Unknown", VLOOKUP(VALUE(VLOOKUP($A2762,'Student reference sheet'!$A$2:$V$2329,11,FALSE)),'Ethnicity Reference'!$A$2:$B$22,2,FALSE)),
IF(VLOOKUP($A2762,'Student reference sheet'!$A$2:$V$2329,9,FALSE) &lt;&gt; "", VLOOKUP(VALUE(VLOOKUP($A2762,'Student reference sheet'!$A$2:$V$2329,9,FALSE)),'Ethnicity Reference'!$A$2:$B$22,2,FALSE),"Unknown"))))</f>
        <v/>
      </c>
      <c r="U2762" s="35"/>
    </row>
    <row r="2763" spans="1:21" ht="15.75">
      <c r="A2763" s="47"/>
      <c r="B2763" s="33"/>
      <c r="C2763" s="39" t="str">
        <f>IF($A2763 &lt;&gt; "",VLOOKUP($A2763,'Student reference sheet'!$A$2:$V$2329, 3,FALSE), "")</f>
        <v/>
      </c>
      <c r="D2763" s="39" t="str">
        <f>IF($A2763 &lt;&gt; "",VLOOKUP($A2763,'Student reference sheet'!$A$2:$V$2329, 2,FALSE), "")</f>
        <v/>
      </c>
      <c r="E2763" s="35"/>
      <c r="F2763" s="34"/>
      <c r="G2763" s="40" t="str">
        <f t="shared" ca="1" si="132"/>
        <v/>
      </c>
      <c r="H2763" s="40" t="str">
        <f t="shared" ca="1" si="133"/>
        <v/>
      </c>
      <c r="I2763" s="36" t="str">
        <f>IF($A2763 = "", "",
IF(COUNTIF(MINIMUM_DAY_DATES[], Attendance!J2763) &gt; 0, VLOOKUP(Attendance!$G2763,MINIMUM_DAY_PERIOD_SCHEDULE[], 2,TRUE),
IF(COUNTIF(RALLY_DATES[], Attendance!J2763) &gt; 0, VLOOKUP(Attendance!$G2763,RALLY_PERIOD_SCHEDULE[], 2,TRUE),
IF(WEEKDAY(Attendance!$J2763) = 2,
       IF(COUNTIF(FINALS_WEEK_MONDAY_DATE[],Attendance!$J2763) &gt; 0, VLOOKUP(Attendance!$G2763,FINALS_WEEK_MONDAY_PERIOD_SCHEDULE[],2,TRUE),
       VLOOKUP(Attendance!$G2763,REGULAR_WEEK_SCHEDULE[],6,TRUE)),
IF(WEEKDAY($J2763) = 3,
       IF(COUNTIF(FINALS_WEEK_TUESDAY_DATE[],Attendance!$J2763) &gt; 0, VLOOKUP(Attendance!$G2763,FINALS_WEEK_TUESDAY_PERIOD_SCHEDULE[],2,TRUE),
       VLOOKUP(Attendance!$G2763,REGULAR_WEEK_SCHEDULE[[Tuesday]:[Period]],5,TRUE)),
IF(WEEKDAY(Attendance!$J2763) = 4,
        IF(COUNTIF(BLOCK_WEDNESDAY_DATES[],Attendance!$J2763) &gt; 0, VLOOKUP(Attendance!$G2763,BLOCK_WEDNESDAY_PERIOD_SCHEDULE[],2,TRUE),
        IF(COUNTIF(FINALS_WEEK_WEDNESDAY_DATE[],Attendance!$J2763) &gt; 0, VLOOKUP(Attendance!$G2763,FINALS_WEEK_WEDNESDAY_PERIOD_SCHEDULE[],2,TRUE),
       VLOOKUP(Attendance!$G2763,REGULAR_WEEK_SCHEDULE[[Wednesday]:[Period]],4,TRUE))),
IF(WEEKDAY($J2763) = 5,
       IF(COUNTIF(BLOCK_THURSDAY_DATES[],Attendance!$J2763) &gt; 0, VLOOKUP(Attendance!$G2763,BLOCK_THURSDAY_PERIOD_SCHEDULE[],2,TRUE),
       IF(COUNTIF(FINALS_WEEK_THURSDAY_DATE[],Attendance!$J2763) &gt; 0, VLOOKUP(Attendance!$G2763,FINALS_WEEK_THURSDAY_PERIOD_SCHEDULE[],2,TRUE),
       VLOOKUP(Attendance!$G2763,REGULAR_WEEK_SCHEDULE[[Thursday]:[Period]],3,TRUE))),
IF(WEEKDAY(Attendance!$J2763) = 6,
       IF(COUNTIF(FINALS_WEEK_FRIDAY_DATE[],Attendance!$J2763) &gt; 0, VLOOKUP(Attendance!$G2763,FINALS_WEEK_FRIDAY_PERIOD_SCHEDULE[],2,TRUE),
       VLOOKUP(Attendance!$G2763,REGULAR_WEEK_SCHEDULE[[Friday]:[Period]],2,TRUE))))))))))</f>
        <v/>
      </c>
      <c r="J2763" s="41" t="str">
        <f t="shared" ca="1" si="134"/>
        <v/>
      </c>
      <c r="K2763" s="41" t="str">
        <f>IF($A2763 &lt;&gt; "",VLOOKUP($A2763,'Student reference sheet'!$A$2:$V$2329, 7,FALSE), "")</f>
        <v/>
      </c>
      <c r="L2763" s="30" t="str">
        <f>IF($A2763 ="", "", VLOOKUP($A2763, 'Student reference sheet'!$A$2:$Z$2603,23,FALSE))</f>
        <v/>
      </c>
      <c r="M2763" s="30" t="str">
        <f>IF($A2763 ="", "", VLOOKUP($A2763, 'Student reference sheet'!$A$2:$Z$2603,24,FALSE))</f>
        <v/>
      </c>
      <c r="N2763" s="30" t="str">
        <f>IF($A2763 ="", "", VLOOKUP($A2763, 'Student reference sheet'!$A$2:$Z$2603,26,FALSE))</f>
        <v/>
      </c>
      <c r="O2763" s="30" t="str">
        <f>IF($A2763 ="", "", VLOOKUP($A2763, 'Student reference sheet'!$A$2:$Z$2603,25,FALSE))</f>
        <v/>
      </c>
      <c r="P2763" s="39" t="str">
        <f>IF($A2763 = "", "", IF(OR(VLOOKUP($A2763,'Student reference sheet'!$A$2:$V$2400,8,FALSE) = "R",  VLOOKUP($A2763,'Student reference sheet'!$A$2:$V$2400,8,FALSE) = "L"), "X", ""))</f>
        <v/>
      </c>
      <c r="Q2763" s="39" t="str">
        <f>IF($A2763 ="", "", VLOOKUP($A2763, 'Student reference sheet'!$A$2:$V$2603,22,FALSE))</f>
        <v/>
      </c>
      <c r="R2763" s="39" t="str">
        <f>IF($A2763 &lt;&gt; "",VLOOKUP($A2763,'Student reference sheet'!$A$2:$V$2329, 5,FALSE), "")</f>
        <v/>
      </c>
      <c r="S2763" s="39" t="str">
        <f>IF($A2763 &lt;&gt; "",VLOOKUP($A2763,'Student reference sheet'!$A$2:$V$2329, 6,FALSE), "")</f>
        <v/>
      </c>
      <c r="T2763" s="30" t="str">
        <f>IF($A2763 = "","",
IF(VLOOKUP($A2763,'Student reference sheet'!$A$2:$V$2329, 10,FALSE) = "Y", "Hispanic",
IF(VLOOKUP($A2763,'Student reference sheet'!$A$2:$V$2329,11,FALSE) &lt;&gt; "",
IF(VLOOKUP($A2763,'Student reference sheet'!$A$2:$V$2329,11,FALSE) = "UNK", "Unknown", VLOOKUP(VALUE(VLOOKUP($A2763,'Student reference sheet'!$A$2:$V$2329,11,FALSE)),'Ethnicity Reference'!$A$2:$B$22,2,FALSE)),
IF(VLOOKUP($A2763,'Student reference sheet'!$A$2:$V$2329,9,FALSE) &lt;&gt; "", VLOOKUP(VALUE(VLOOKUP($A2763,'Student reference sheet'!$A$2:$V$2329,9,FALSE)),'Ethnicity Reference'!$A$2:$B$22,2,FALSE),"Unknown"))))</f>
        <v/>
      </c>
      <c r="U2763" s="35"/>
    </row>
    <row r="2764" spans="1:21" ht="15.75">
      <c r="A2764" s="47"/>
      <c r="B2764" s="33"/>
      <c r="C2764" s="39" t="str">
        <f>IF($A2764 &lt;&gt; "",VLOOKUP($A2764,'Student reference sheet'!$A$2:$V$2329, 3,FALSE), "")</f>
        <v/>
      </c>
      <c r="D2764" s="39" t="str">
        <f>IF($A2764 &lt;&gt; "",VLOOKUP($A2764,'Student reference sheet'!$A$2:$V$2329, 2,FALSE), "")</f>
        <v/>
      </c>
      <c r="E2764" s="35"/>
      <c r="F2764" s="34"/>
      <c r="G2764" s="40" t="str">
        <f t="shared" ca="1" si="132"/>
        <v/>
      </c>
      <c r="H2764" s="40" t="str">
        <f t="shared" ca="1" si="133"/>
        <v/>
      </c>
      <c r="I2764" s="36" t="str">
        <f>IF($A2764 = "", "",
IF(COUNTIF(MINIMUM_DAY_DATES[], Attendance!J2764) &gt; 0, VLOOKUP(Attendance!$G2764,MINIMUM_DAY_PERIOD_SCHEDULE[], 2,TRUE),
IF(COUNTIF(RALLY_DATES[], Attendance!J2764) &gt; 0, VLOOKUP(Attendance!$G2764,RALLY_PERIOD_SCHEDULE[], 2,TRUE),
IF(WEEKDAY(Attendance!$J2764) = 2,
       IF(COUNTIF(FINALS_WEEK_MONDAY_DATE[],Attendance!$J2764) &gt; 0, VLOOKUP(Attendance!$G2764,FINALS_WEEK_MONDAY_PERIOD_SCHEDULE[],2,TRUE),
       VLOOKUP(Attendance!$G2764,REGULAR_WEEK_SCHEDULE[],6,TRUE)),
IF(WEEKDAY($J2764) = 3,
       IF(COUNTIF(FINALS_WEEK_TUESDAY_DATE[],Attendance!$J2764) &gt; 0, VLOOKUP(Attendance!$G2764,FINALS_WEEK_TUESDAY_PERIOD_SCHEDULE[],2,TRUE),
       VLOOKUP(Attendance!$G2764,REGULAR_WEEK_SCHEDULE[[Tuesday]:[Period]],5,TRUE)),
IF(WEEKDAY(Attendance!$J2764) = 4,
        IF(COUNTIF(BLOCK_WEDNESDAY_DATES[],Attendance!$J2764) &gt; 0, VLOOKUP(Attendance!$G2764,BLOCK_WEDNESDAY_PERIOD_SCHEDULE[],2,TRUE),
        IF(COUNTIF(FINALS_WEEK_WEDNESDAY_DATE[],Attendance!$J2764) &gt; 0, VLOOKUP(Attendance!$G2764,FINALS_WEEK_WEDNESDAY_PERIOD_SCHEDULE[],2,TRUE),
       VLOOKUP(Attendance!$G2764,REGULAR_WEEK_SCHEDULE[[Wednesday]:[Period]],4,TRUE))),
IF(WEEKDAY($J2764) = 5,
       IF(COUNTIF(BLOCK_THURSDAY_DATES[],Attendance!$J2764) &gt; 0, VLOOKUP(Attendance!$G2764,BLOCK_THURSDAY_PERIOD_SCHEDULE[],2,TRUE),
       IF(COUNTIF(FINALS_WEEK_THURSDAY_DATE[],Attendance!$J2764) &gt; 0, VLOOKUP(Attendance!$G2764,FINALS_WEEK_THURSDAY_PERIOD_SCHEDULE[],2,TRUE),
       VLOOKUP(Attendance!$G2764,REGULAR_WEEK_SCHEDULE[[Thursday]:[Period]],3,TRUE))),
IF(WEEKDAY(Attendance!$J2764) = 6,
       IF(COUNTIF(FINALS_WEEK_FRIDAY_DATE[],Attendance!$J2764) &gt; 0, VLOOKUP(Attendance!$G2764,FINALS_WEEK_FRIDAY_PERIOD_SCHEDULE[],2,TRUE),
       VLOOKUP(Attendance!$G2764,REGULAR_WEEK_SCHEDULE[[Friday]:[Period]],2,TRUE))))))))))</f>
        <v/>
      </c>
      <c r="J2764" s="41" t="str">
        <f t="shared" ca="1" si="134"/>
        <v/>
      </c>
      <c r="K2764" s="41" t="str">
        <f>IF($A2764 &lt;&gt; "",VLOOKUP($A2764,'Student reference sheet'!$A$2:$V$2329, 7,FALSE), "")</f>
        <v/>
      </c>
      <c r="L2764" s="30" t="str">
        <f>IF($A2764 ="", "", VLOOKUP($A2764, 'Student reference sheet'!$A$2:$Z$2603,23,FALSE))</f>
        <v/>
      </c>
      <c r="M2764" s="30" t="str">
        <f>IF($A2764 ="", "", VLOOKUP($A2764, 'Student reference sheet'!$A$2:$Z$2603,24,FALSE))</f>
        <v/>
      </c>
      <c r="N2764" s="30" t="str">
        <f>IF($A2764 ="", "", VLOOKUP($A2764, 'Student reference sheet'!$A$2:$Z$2603,26,FALSE))</f>
        <v/>
      </c>
      <c r="O2764" s="30" t="str">
        <f>IF($A2764 ="", "", VLOOKUP($A2764, 'Student reference sheet'!$A$2:$Z$2603,25,FALSE))</f>
        <v/>
      </c>
      <c r="P2764" s="39" t="str">
        <f>IF($A2764 = "", "", IF(OR(VLOOKUP($A2764,'Student reference sheet'!$A$2:$V$2400,8,FALSE) = "R",  VLOOKUP($A2764,'Student reference sheet'!$A$2:$V$2400,8,FALSE) = "L"), "X", ""))</f>
        <v/>
      </c>
      <c r="Q2764" s="39" t="str">
        <f>IF($A2764 ="", "", VLOOKUP($A2764, 'Student reference sheet'!$A$2:$V$2603,22,FALSE))</f>
        <v/>
      </c>
      <c r="R2764" s="39" t="str">
        <f>IF($A2764 &lt;&gt; "",VLOOKUP($A2764,'Student reference sheet'!$A$2:$V$2329, 5,FALSE), "")</f>
        <v/>
      </c>
      <c r="S2764" s="39" t="str">
        <f>IF($A2764 &lt;&gt; "",VLOOKUP($A2764,'Student reference sheet'!$A$2:$V$2329, 6,FALSE), "")</f>
        <v/>
      </c>
      <c r="T2764" s="30" t="str">
        <f>IF($A2764 = "","",
IF(VLOOKUP($A2764,'Student reference sheet'!$A$2:$V$2329, 10,FALSE) = "Y", "Hispanic",
IF(VLOOKUP($A2764,'Student reference sheet'!$A$2:$V$2329,11,FALSE) &lt;&gt; "",
IF(VLOOKUP($A2764,'Student reference sheet'!$A$2:$V$2329,11,FALSE) = "UNK", "Unknown", VLOOKUP(VALUE(VLOOKUP($A2764,'Student reference sheet'!$A$2:$V$2329,11,FALSE)),'Ethnicity Reference'!$A$2:$B$22,2,FALSE)),
IF(VLOOKUP($A2764,'Student reference sheet'!$A$2:$V$2329,9,FALSE) &lt;&gt; "", VLOOKUP(VALUE(VLOOKUP($A2764,'Student reference sheet'!$A$2:$V$2329,9,FALSE)),'Ethnicity Reference'!$A$2:$B$22,2,FALSE),"Unknown"))))</f>
        <v/>
      </c>
      <c r="U2764" s="35"/>
    </row>
    <row r="2765" spans="1:21" ht="15.75">
      <c r="A2765" s="47"/>
      <c r="B2765" s="33"/>
      <c r="C2765" s="39" t="str">
        <f>IF($A2765 &lt;&gt; "",VLOOKUP($A2765,'Student reference sheet'!$A$2:$V$2329, 3,FALSE), "")</f>
        <v/>
      </c>
      <c r="D2765" s="39" t="str">
        <f>IF($A2765 &lt;&gt; "",VLOOKUP($A2765,'Student reference sheet'!$A$2:$V$2329, 2,FALSE), "")</f>
        <v/>
      </c>
      <c r="E2765" s="35"/>
      <c r="F2765" s="34"/>
      <c r="G2765" s="40" t="str">
        <f t="shared" ca="1" si="132"/>
        <v/>
      </c>
      <c r="H2765" s="40" t="str">
        <f t="shared" ca="1" si="133"/>
        <v/>
      </c>
      <c r="I2765" s="36" t="str">
        <f>IF($A2765 = "", "",
IF(COUNTIF(MINIMUM_DAY_DATES[], Attendance!J2765) &gt; 0, VLOOKUP(Attendance!$G2765,MINIMUM_DAY_PERIOD_SCHEDULE[], 2,TRUE),
IF(COUNTIF(RALLY_DATES[], Attendance!J2765) &gt; 0, VLOOKUP(Attendance!$G2765,RALLY_PERIOD_SCHEDULE[], 2,TRUE),
IF(WEEKDAY(Attendance!$J2765) = 2,
       IF(COUNTIF(FINALS_WEEK_MONDAY_DATE[],Attendance!$J2765) &gt; 0, VLOOKUP(Attendance!$G2765,FINALS_WEEK_MONDAY_PERIOD_SCHEDULE[],2,TRUE),
       VLOOKUP(Attendance!$G2765,REGULAR_WEEK_SCHEDULE[],6,TRUE)),
IF(WEEKDAY($J2765) = 3,
       IF(COUNTIF(FINALS_WEEK_TUESDAY_DATE[],Attendance!$J2765) &gt; 0, VLOOKUP(Attendance!$G2765,FINALS_WEEK_TUESDAY_PERIOD_SCHEDULE[],2,TRUE),
       VLOOKUP(Attendance!$G2765,REGULAR_WEEK_SCHEDULE[[Tuesday]:[Period]],5,TRUE)),
IF(WEEKDAY(Attendance!$J2765) = 4,
        IF(COUNTIF(BLOCK_WEDNESDAY_DATES[],Attendance!$J2765) &gt; 0, VLOOKUP(Attendance!$G2765,BLOCK_WEDNESDAY_PERIOD_SCHEDULE[],2,TRUE),
        IF(COUNTIF(FINALS_WEEK_WEDNESDAY_DATE[],Attendance!$J2765) &gt; 0, VLOOKUP(Attendance!$G2765,FINALS_WEEK_WEDNESDAY_PERIOD_SCHEDULE[],2,TRUE),
       VLOOKUP(Attendance!$G2765,REGULAR_WEEK_SCHEDULE[[Wednesday]:[Period]],4,TRUE))),
IF(WEEKDAY($J2765) = 5,
       IF(COUNTIF(BLOCK_THURSDAY_DATES[],Attendance!$J2765) &gt; 0, VLOOKUP(Attendance!$G2765,BLOCK_THURSDAY_PERIOD_SCHEDULE[],2,TRUE),
       IF(COUNTIF(FINALS_WEEK_THURSDAY_DATE[],Attendance!$J2765) &gt; 0, VLOOKUP(Attendance!$G2765,FINALS_WEEK_THURSDAY_PERIOD_SCHEDULE[],2,TRUE),
       VLOOKUP(Attendance!$G2765,REGULAR_WEEK_SCHEDULE[[Thursday]:[Period]],3,TRUE))),
IF(WEEKDAY(Attendance!$J2765) = 6,
       IF(COUNTIF(FINALS_WEEK_FRIDAY_DATE[],Attendance!$J2765) &gt; 0, VLOOKUP(Attendance!$G2765,FINALS_WEEK_FRIDAY_PERIOD_SCHEDULE[],2,TRUE),
       VLOOKUP(Attendance!$G2765,REGULAR_WEEK_SCHEDULE[[Friday]:[Period]],2,TRUE))))))))))</f>
        <v/>
      </c>
      <c r="J2765" s="41" t="str">
        <f t="shared" ca="1" si="134"/>
        <v/>
      </c>
      <c r="K2765" s="41" t="str">
        <f>IF($A2765 &lt;&gt; "",VLOOKUP($A2765,'Student reference sheet'!$A$2:$V$2329, 7,FALSE), "")</f>
        <v/>
      </c>
      <c r="L2765" s="30" t="str">
        <f>IF($A2765 ="", "", VLOOKUP($A2765, 'Student reference sheet'!$A$2:$Z$2603,23,FALSE))</f>
        <v/>
      </c>
      <c r="M2765" s="30" t="str">
        <f>IF($A2765 ="", "", VLOOKUP($A2765, 'Student reference sheet'!$A$2:$Z$2603,24,FALSE))</f>
        <v/>
      </c>
      <c r="N2765" s="30" t="str">
        <f>IF($A2765 ="", "", VLOOKUP($A2765, 'Student reference sheet'!$A$2:$Z$2603,26,FALSE))</f>
        <v/>
      </c>
      <c r="O2765" s="30" t="str">
        <f>IF($A2765 ="", "", VLOOKUP($A2765, 'Student reference sheet'!$A$2:$Z$2603,25,FALSE))</f>
        <v/>
      </c>
      <c r="P2765" s="39" t="str">
        <f>IF($A2765 = "", "", IF(OR(VLOOKUP($A2765,'Student reference sheet'!$A$2:$V$2400,8,FALSE) = "R",  VLOOKUP($A2765,'Student reference sheet'!$A$2:$V$2400,8,FALSE) = "L"), "X", ""))</f>
        <v/>
      </c>
      <c r="Q2765" s="39" t="str">
        <f>IF($A2765 ="", "", VLOOKUP($A2765, 'Student reference sheet'!$A$2:$V$2603,22,FALSE))</f>
        <v/>
      </c>
      <c r="R2765" s="39" t="str">
        <f>IF($A2765 &lt;&gt; "",VLOOKUP($A2765,'Student reference sheet'!$A$2:$V$2329, 5,FALSE), "")</f>
        <v/>
      </c>
      <c r="S2765" s="39" t="str">
        <f>IF($A2765 &lt;&gt; "",VLOOKUP($A2765,'Student reference sheet'!$A$2:$V$2329, 6,FALSE), "")</f>
        <v/>
      </c>
      <c r="T2765" s="30" t="str">
        <f>IF($A2765 = "","",
IF(VLOOKUP($A2765,'Student reference sheet'!$A$2:$V$2329, 10,FALSE) = "Y", "Hispanic",
IF(VLOOKUP($A2765,'Student reference sheet'!$A$2:$V$2329,11,FALSE) &lt;&gt; "",
IF(VLOOKUP($A2765,'Student reference sheet'!$A$2:$V$2329,11,FALSE) = "UNK", "Unknown", VLOOKUP(VALUE(VLOOKUP($A2765,'Student reference sheet'!$A$2:$V$2329,11,FALSE)),'Ethnicity Reference'!$A$2:$B$22,2,FALSE)),
IF(VLOOKUP($A2765,'Student reference sheet'!$A$2:$V$2329,9,FALSE) &lt;&gt; "", VLOOKUP(VALUE(VLOOKUP($A2765,'Student reference sheet'!$A$2:$V$2329,9,FALSE)),'Ethnicity Reference'!$A$2:$B$22,2,FALSE),"Unknown"))))</f>
        <v/>
      </c>
      <c r="U2765" s="35"/>
    </row>
    <row r="2766" spans="1:21" ht="15.75">
      <c r="A2766" s="47"/>
      <c r="B2766" s="33"/>
      <c r="C2766" s="39" t="str">
        <f>IF($A2766 &lt;&gt; "",VLOOKUP($A2766,'Student reference sheet'!$A$2:$V$2329, 3,FALSE), "")</f>
        <v/>
      </c>
      <c r="D2766" s="39" t="str">
        <f>IF($A2766 &lt;&gt; "",VLOOKUP($A2766,'Student reference sheet'!$A$2:$V$2329, 2,FALSE), "")</f>
        <v/>
      </c>
      <c r="E2766" s="35"/>
      <c r="F2766" s="34"/>
      <c r="G2766" s="40" t="str">
        <f t="shared" ca="1" si="132"/>
        <v/>
      </c>
      <c r="H2766" s="40" t="str">
        <f t="shared" ca="1" si="133"/>
        <v/>
      </c>
      <c r="I2766" s="36" t="str">
        <f>IF($A2766 = "", "",
IF(COUNTIF(MINIMUM_DAY_DATES[], Attendance!J2766) &gt; 0, VLOOKUP(Attendance!$G2766,MINIMUM_DAY_PERIOD_SCHEDULE[], 2,TRUE),
IF(COUNTIF(RALLY_DATES[], Attendance!J2766) &gt; 0, VLOOKUP(Attendance!$G2766,RALLY_PERIOD_SCHEDULE[], 2,TRUE),
IF(WEEKDAY(Attendance!$J2766) = 2,
       IF(COUNTIF(FINALS_WEEK_MONDAY_DATE[],Attendance!$J2766) &gt; 0, VLOOKUP(Attendance!$G2766,FINALS_WEEK_MONDAY_PERIOD_SCHEDULE[],2,TRUE),
       VLOOKUP(Attendance!$G2766,REGULAR_WEEK_SCHEDULE[],6,TRUE)),
IF(WEEKDAY($J2766) = 3,
       IF(COUNTIF(FINALS_WEEK_TUESDAY_DATE[],Attendance!$J2766) &gt; 0, VLOOKUP(Attendance!$G2766,FINALS_WEEK_TUESDAY_PERIOD_SCHEDULE[],2,TRUE),
       VLOOKUP(Attendance!$G2766,REGULAR_WEEK_SCHEDULE[[Tuesday]:[Period]],5,TRUE)),
IF(WEEKDAY(Attendance!$J2766) = 4,
        IF(COUNTIF(BLOCK_WEDNESDAY_DATES[],Attendance!$J2766) &gt; 0, VLOOKUP(Attendance!$G2766,BLOCK_WEDNESDAY_PERIOD_SCHEDULE[],2,TRUE),
        IF(COUNTIF(FINALS_WEEK_WEDNESDAY_DATE[],Attendance!$J2766) &gt; 0, VLOOKUP(Attendance!$G2766,FINALS_WEEK_WEDNESDAY_PERIOD_SCHEDULE[],2,TRUE),
       VLOOKUP(Attendance!$G2766,REGULAR_WEEK_SCHEDULE[[Wednesday]:[Period]],4,TRUE))),
IF(WEEKDAY($J2766) = 5,
       IF(COUNTIF(BLOCK_THURSDAY_DATES[],Attendance!$J2766) &gt; 0, VLOOKUP(Attendance!$G2766,BLOCK_THURSDAY_PERIOD_SCHEDULE[],2,TRUE),
       IF(COUNTIF(FINALS_WEEK_THURSDAY_DATE[],Attendance!$J2766) &gt; 0, VLOOKUP(Attendance!$G2766,FINALS_WEEK_THURSDAY_PERIOD_SCHEDULE[],2,TRUE),
       VLOOKUP(Attendance!$G2766,REGULAR_WEEK_SCHEDULE[[Thursday]:[Period]],3,TRUE))),
IF(WEEKDAY(Attendance!$J2766) = 6,
       IF(COUNTIF(FINALS_WEEK_FRIDAY_DATE[],Attendance!$J2766) &gt; 0, VLOOKUP(Attendance!$G2766,FINALS_WEEK_FRIDAY_PERIOD_SCHEDULE[],2,TRUE),
       VLOOKUP(Attendance!$G2766,REGULAR_WEEK_SCHEDULE[[Friday]:[Period]],2,TRUE))))))))))</f>
        <v/>
      </c>
      <c r="J2766" s="41" t="str">
        <f t="shared" ca="1" si="134"/>
        <v/>
      </c>
      <c r="K2766" s="41" t="str">
        <f>IF($A2766 &lt;&gt; "",VLOOKUP($A2766,'Student reference sheet'!$A$2:$V$2329, 7,FALSE), "")</f>
        <v/>
      </c>
      <c r="L2766" s="30" t="str">
        <f>IF($A2766 ="", "", VLOOKUP($A2766, 'Student reference sheet'!$A$2:$Z$2603,23,FALSE))</f>
        <v/>
      </c>
      <c r="M2766" s="30" t="str">
        <f>IF($A2766 ="", "", VLOOKUP($A2766, 'Student reference sheet'!$A$2:$Z$2603,24,FALSE))</f>
        <v/>
      </c>
      <c r="N2766" s="30" t="str">
        <f>IF($A2766 ="", "", VLOOKUP($A2766, 'Student reference sheet'!$A$2:$Z$2603,26,FALSE))</f>
        <v/>
      </c>
      <c r="O2766" s="30" t="str">
        <f>IF($A2766 ="", "", VLOOKUP($A2766, 'Student reference sheet'!$A$2:$Z$2603,25,FALSE))</f>
        <v/>
      </c>
      <c r="P2766" s="39" t="str">
        <f>IF($A2766 = "", "", IF(OR(VLOOKUP($A2766,'Student reference sheet'!$A$2:$V$2400,8,FALSE) = "R",  VLOOKUP($A2766,'Student reference sheet'!$A$2:$V$2400,8,FALSE) = "L"), "X", ""))</f>
        <v/>
      </c>
      <c r="Q2766" s="39" t="str">
        <f>IF($A2766 ="", "", VLOOKUP($A2766, 'Student reference sheet'!$A$2:$V$2603,22,FALSE))</f>
        <v/>
      </c>
      <c r="R2766" s="39" t="str">
        <f>IF($A2766 &lt;&gt; "",VLOOKUP($A2766,'Student reference sheet'!$A$2:$V$2329, 5,FALSE), "")</f>
        <v/>
      </c>
      <c r="S2766" s="39" t="str">
        <f>IF($A2766 &lt;&gt; "",VLOOKUP($A2766,'Student reference sheet'!$A$2:$V$2329, 6,FALSE), "")</f>
        <v/>
      </c>
      <c r="T2766" s="30" t="str">
        <f>IF($A2766 = "","",
IF(VLOOKUP($A2766,'Student reference sheet'!$A$2:$V$2329, 10,FALSE) = "Y", "Hispanic",
IF(VLOOKUP($A2766,'Student reference sheet'!$A$2:$V$2329,11,FALSE) &lt;&gt; "",
IF(VLOOKUP($A2766,'Student reference sheet'!$A$2:$V$2329,11,FALSE) = "UNK", "Unknown", VLOOKUP(VALUE(VLOOKUP($A2766,'Student reference sheet'!$A$2:$V$2329,11,FALSE)),'Ethnicity Reference'!$A$2:$B$22,2,FALSE)),
IF(VLOOKUP($A2766,'Student reference sheet'!$A$2:$V$2329,9,FALSE) &lt;&gt; "", VLOOKUP(VALUE(VLOOKUP($A2766,'Student reference sheet'!$A$2:$V$2329,9,FALSE)),'Ethnicity Reference'!$A$2:$B$22,2,FALSE),"Unknown"))))</f>
        <v/>
      </c>
      <c r="U2766" s="35"/>
    </row>
    <row r="2767" spans="1:21" ht="15.75">
      <c r="A2767" s="47"/>
      <c r="B2767" s="33"/>
      <c r="C2767" s="39" t="str">
        <f>IF($A2767 &lt;&gt; "",VLOOKUP($A2767,'Student reference sheet'!$A$2:$V$2329, 3,FALSE), "")</f>
        <v/>
      </c>
      <c r="D2767" s="39" t="str">
        <f>IF($A2767 &lt;&gt; "",VLOOKUP($A2767,'Student reference sheet'!$A$2:$V$2329, 2,FALSE), "")</f>
        <v/>
      </c>
      <c r="E2767" s="35"/>
      <c r="F2767" s="34"/>
      <c r="G2767" s="40" t="str">
        <f t="shared" ca="1" si="132"/>
        <v/>
      </c>
      <c r="H2767" s="40" t="str">
        <f t="shared" ca="1" si="133"/>
        <v/>
      </c>
      <c r="I2767" s="36" t="str">
        <f>IF($A2767 = "", "",
IF(COUNTIF(MINIMUM_DAY_DATES[], Attendance!J2767) &gt; 0, VLOOKUP(Attendance!$G2767,MINIMUM_DAY_PERIOD_SCHEDULE[], 2,TRUE),
IF(COUNTIF(RALLY_DATES[], Attendance!J2767) &gt; 0, VLOOKUP(Attendance!$G2767,RALLY_PERIOD_SCHEDULE[], 2,TRUE),
IF(WEEKDAY(Attendance!$J2767) = 2,
       IF(COUNTIF(FINALS_WEEK_MONDAY_DATE[],Attendance!$J2767) &gt; 0, VLOOKUP(Attendance!$G2767,FINALS_WEEK_MONDAY_PERIOD_SCHEDULE[],2,TRUE),
       VLOOKUP(Attendance!$G2767,REGULAR_WEEK_SCHEDULE[],6,TRUE)),
IF(WEEKDAY($J2767) = 3,
       IF(COUNTIF(FINALS_WEEK_TUESDAY_DATE[],Attendance!$J2767) &gt; 0, VLOOKUP(Attendance!$G2767,FINALS_WEEK_TUESDAY_PERIOD_SCHEDULE[],2,TRUE),
       VLOOKUP(Attendance!$G2767,REGULAR_WEEK_SCHEDULE[[Tuesday]:[Period]],5,TRUE)),
IF(WEEKDAY(Attendance!$J2767) = 4,
        IF(COUNTIF(BLOCK_WEDNESDAY_DATES[],Attendance!$J2767) &gt; 0, VLOOKUP(Attendance!$G2767,BLOCK_WEDNESDAY_PERIOD_SCHEDULE[],2,TRUE),
        IF(COUNTIF(FINALS_WEEK_WEDNESDAY_DATE[],Attendance!$J2767) &gt; 0, VLOOKUP(Attendance!$G2767,FINALS_WEEK_WEDNESDAY_PERIOD_SCHEDULE[],2,TRUE),
       VLOOKUP(Attendance!$G2767,REGULAR_WEEK_SCHEDULE[[Wednesday]:[Period]],4,TRUE))),
IF(WEEKDAY($J2767) = 5,
       IF(COUNTIF(BLOCK_THURSDAY_DATES[],Attendance!$J2767) &gt; 0, VLOOKUP(Attendance!$G2767,BLOCK_THURSDAY_PERIOD_SCHEDULE[],2,TRUE),
       IF(COUNTIF(FINALS_WEEK_THURSDAY_DATE[],Attendance!$J2767) &gt; 0, VLOOKUP(Attendance!$G2767,FINALS_WEEK_THURSDAY_PERIOD_SCHEDULE[],2,TRUE),
       VLOOKUP(Attendance!$G2767,REGULAR_WEEK_SCHEDULE[[Thursday]:[Period]],3,TRUE))),
IF(WEEKDAY(Attendance!$J2767) = 6,
       IF(COUNTIF(FINALS_WEEK_FRIDAY_DATE[],Attendance!$J2767) &gt; 0, VLOOKUP(Attendance!$G2767,FINALS_WEEK_FRIDAY_PERIOD_SCHEDULE[],2,TRUE),
       VLOOKUP(Attendance!$G2767,REGULAR_WEEK_SCHEDULE[[Friday]:[Period]],2,TRUE))))))))))</f>
        <v/>
      </c>
      <c r="J2767" s="41" t="str">
        <f t="shared" ca="1" si="134"/>
        <v/>
      </c>
      <c r="K2767" s="41" t="str">
        <f>IF($A2767 &lt;&gt; "",VLOOKUP($A2767,'Student reference sheet'!$A$2:$V$2329, 7,FALSE), "")</f>
        <v/>
      </c>
      <c r="L2767" s="30" t="str">
        <f>IF($A2767 ="", "", VLOOKUP($A2767, 'Student reference sheet'!$A$2:$Z$2603,23,FALSE))</f>
        <v/>
      </c>
      <c r="M2767" s="30" t="str">
        <f>IF($A2767 ="", "", VLOOKUP($A2767, 'Student reference sheet'!$A$2:$Z$2603,24,FALSE))</f>
        <v/>
      </c>
      <c r="N2767" s="30" t="str">
        <f>IF($A2767 ="", "", VLOOKUP($A2767, 'Student reference sheet'!$A$2:$Z$2603,26,FALSE))</f>
        <v/>
      </c>
      <c r="O2767" s="30" t="str">
        <f>IF($A2767 ="", "", VLOOKUP($A2767, 'Student reference sheet'!$A$2:$Z$2603,25,FALSE))</f>
        <v/>
      </c>
      <c r="P2767" s="39" t="str">
        <f>IF($A2767 = "", "", IF(OR(VLOOKUP($A2767,'Student reference sheet'!$A$2:$V$2400,8,FALSE) = "R",  VLOOKUP($A2767,'Student reference sheet'!$A$2:$V$2400,8,FALSE) = "L"), "X", ""))</f>
        <v/>
      </c>
      <c r="Q2767" s="39" t="str">
        <f>IF($A2767 ="", "", VLOOKUP($A2767, 'Student reference sheet'!$A$2:$V$2603,22,FALSE))</f>
        <v/>
      </c>
      <c r="R2767" s="39" t="str">
        <f>IF($A2767 &lt;&gt; "",VLOOKUP($A2767,'Student reference sheet'!$A$2:$V$2329, 5,FALSE), "")</f>
        <v/>
      </c>
      <c r="S2767" s="39" t="str">
        <f>IF($A2767 &lt;&gt; "",VLOOKUP($A2767,'Student reference sheet'!$A$2:$V$2329, 6,FALSE), "")</f>
        <v/>
      </c>
      <c r="T2767" s="30" t="str">
        <f>IF($A2767 = "","",
IF(VLOOKUP($A2767,'Student reference sheet'!$A$2:$V$2329, 10,FALSE) = "Y", "Hispanic",
IF(VLOOKUP($A2767,'Student reference sheet'!$A$2:$V$2329,11,FALSE) &lt;&gt; "",
IF(VLOOKUP($A2767,'Student reference sheet'!$A$2:$V$2329,11,FALSE) = "UNK", "Unknown", VLOOKUP(VALUE(VLOOKUP($A2767,'Student reference sheet'!$A$2:$V$2329,11,FALSE)),'Ethnicity Reference'!$A$2:$B$22,2,FALSE)),
IF(VLOOKUP($A2767,'Student reference sheet'!$A$2:$V$2329,9,FALSE) &lt;&gt; "", VLOOKUP(VALUE(VLOOKUP($A2767,'Student reference sheet'!$A$2:$V$2329,9,FALSE)),'Ethnicity Reference'!$A$2:$B$22,2,FALSE),"Unknown"))))</f>
        <v/>
      </c>
      <c r="U2767" s="35"/>
    </row>
    <row r="2768" spans="1:21" ht="15.75">
      <c r="A2768" s="47"/>
      <c r="B2768" s="33"/>
      <c r="C2768" s="39" t="str">
        <f>IF($A2768 &lt;&gt; "",VLOOKUP($A2768,'Student reference sheet'!$A$2:$V$2329, 3,FALSE), "")</f>
        <v/>
      </c>
      <c r="D2768" s="39" t="str">
        <f>IF($A2768 &lt;&gt; "",VLOOKUP($A2768,'Student reference sheet'!$A$2:$V$2329, 2,FALSE), "")</f>
        <v/>
      </c>
      <c r="E2768" s="35"/>
      <c r="F2768" s="34"/>
      <c r="G2768" s="40" t="str">
        <f t="shared" ca="1" si="132"/>
        <v/>
      </c>
      <c r="H2768" s="40" t="str">
        <f t="shared" ca="1" si="133"/>
        <v/>
      </c>
      <c r="I2768" s="36" t="str">
        <f>IF($A2768 = "", "",
IF(COUNTIF(MINIMUM_DAY_DATES[], Attendance!J2768) &gt; 0, VLOOKUP(Attendance!$G2768,MINIMUM_DAY_PERIOD_SCHEDULE[], 2,TRUE),
IF(COUNTIF(RALLY_DATES[], Attendance!J2768) &gt; 0, VLOOKUP(Attendance!$G2768,RALLY_PERIOD_SCHEDULE[], 2,TRUE),
IF(WEEKDAY(Attendance!$J2768) = 2,
       IF(COUNTIF(FINALS_WEEK_MONDAY_DATE[],Attendance!$J2768) &gt; 0, VLOOKUP(Attendance!$G2768,FINALS_WEEK_MONDAY_PERIOD_SCHEDULE[],2,TRUE),
       VLOOKUP(Attendance!$G2768,REGULAR_WEEK_SCHEDULE[],6,TRUE)),
IF(WEEKDAY($J2768) = 3,
       IF(COUNTIF(FINALS_WEEK_TUESDAY_DATE[],Attendance!$J2768) &gt; 0, VLOOKUP(Attendance!$G2768,FINALS_WEEK_TUESDAY_PERIOD_SCHEDULE[],2,TRUE),
       VLOOKUP(Attendance!$G2768,REGULAR_WEEK_SCHEDULE[[Tuesday]:[Period]],5,TRUE)),
IF(WEEKDAY(Attendance!$J2768) = 4,
        IF(COUNTIF(BLOCK_WEDNESDAY_DATES[],Attendance!$J2768) &gt; 0, VLOOKUP(Attendance!$G2768,BLOCK_WEDNESDAY_PERIOD_SCHEDULE[],2,TRUE),
        IF(COUNTIF(FINALS_WEEK_WEDNESDAY_DATE[],Attendance!$J2768) &gt; 0, VLOOKUP(Attendance!$G2768,FINALS_WEEK_WEDNESDAY_PERIOD_SCHEDULE[],2,TRUE),
       VLOOKUP(Attendance!$G2768,REGULAR_WEEK_SCHEDULE[[Wednesday]:[Period]],4,TRUE))),
IF(WEEKDAY($J2768) = 5,
       IF(COUNTIF(BLOCK_THURSDAY_DATES[],Attendance!$J2768) &gt; 0, VLOOKUP(Attendance!$G2768,BLOCK_THURSDAY_PERIOD_SCHEDULE[],2,TRUE),
       IF(COUNTIF(FINALS_WEEK_THURSDAY_DATE[],Attendance!$J2768) &gt; 0, VLOOKUP(Attendance!$G2768,FINALS_WEEK_THURSDAY_PERIOD_SCHEDULE[],2,TRUE),
       VLOOKUP(Attendance!$G2768,REGULAR_WEEK_SCHEDULE[[Thursday]:[Period]],3,TRUE))),
IF(WEEKDAY(Attendance!$J2768) = 6,
       IF(COUNTIF(FINALS_WEEK_FRIDAY_DATE[],Attendance!$J2768) &gt; 0, VLOOKUP(Attendance!$G2768,FINALS_WEEK_FRIDAY_PERIOD_SCHEDULE[],2,TRUE),
       VLOOKUP(Attendance!$G2768,REGULAR_WEEK_SCHEDULE[[Friday]:[Period]],2,TRUE))))))))))</f>
        <v/>
      </c>
      <c r="J2768" s="41" t="str">
        <f t="shared" ca="1" si="134"/>
        <v/>
      </c>
      <c r="K2768" s="41" t="str">
        <f>IF($A2768 &lt;&gt; "",VLOOKUP($A2768,'Student reference sheet'!$A$2:$V$2329, 7,FALSE), "")</f>
        <v/>
      </c>
      <c r="L2768" s="30" t="str">
        <f>IF($A2768 ="", "", VLOOKUP($A2768, 'Student reference sheet'!$A$2:$Z$2603,23,FALSE))</f>
        <v/>
      </c>
      <c r="M2768" s="30" t="str">
        <f>IF($A2768 ="", "", VLOOKUP($A2768, 'Student reference sheet'!$A$2:$Z$2603,24,FALSE))</f>
        <v/>
      </c>
      <c r="N2768" s="30" t="str">
        <f>IF($A2768 ="", "", VLOOKUP($A2768, 'Student reference sheet'!$A$2:$Z$2603,26,FALSE))</f>
        <v/>
      </c>
      <c r="O2768" s="30" t="str">
        <f>IF($A2768 ="", "", VLOOKUP($A2768, 'Student reference sheet'!$A$2:$Z$2603,25,FALSE))</f>
        <v/>
      </c>
      <c r="P2768" s="39" t="str">
        <f>IF($A2768 = "", "", IF(OR(VLOOKUP($A2768,'Student reference sheet'!$A$2:$V$2400,8,FALSE) = "R",  VLOOKUP($A2768,'Student reference sheet'!$A$2:$V$2400,8,FALSE) = "L"), "X", ""))</f>
        <v/>
      </c>
      <c r="Q2768" s="39" t="str">
        <f>IF($A2768 ="", "", VLOOKUP($A2768, 'Student reference sheet'!$A$2:$V$2603,22,FALSE))</f>
        <v/>
      </c>
      <c r="R2768" s="39" t="str">
        <f>IF($A2768 &lt;&gt; "",VLOOKUP($A2768,'Student reference sheet'!$A$2:$V$2329, 5,FALSE), "")</f>
        <v/>
      </c>
      <c r="S2768" s="39" t="str">
        <f>IF($A2768 &lt;&gt; "",VLOOKUP($A2768,'Student reference sheet'!$A$2:$V$2329, 6,FALSE), "")</f>
        <v/>
      </c>
      <c r="T2768" s="30" t="str">
        <f>IF($A2768 = "","",
IF(VLOOKUP($A2768,'Student reference sheet'!$A$2:$V$2329, 10,FALSE) = "Y", "Hispanic",
IF(VLOOKUP($A2768,'Student reference sheet'!$A$2:$V$2329,11,FALSE) &lt;&gt; "",
IF(VLOOKUP($A2768,'Student reference sheet'!$A$2:$V$2329,11,FALSE) = "UNK", "Unknown", VLOOKUP(VALUE(VLOOKUP($A2768,'Student reference sheet'!$A$2:$V$2329,11,FALSE)),'Ethnicity Reference'!$A$2:$B$22,2,FALSE)),
IF(VLOOKUP($A2768,'Student reference sheet'!$A$2:$V$2329,9,FALSE) &lt;&gt; "", VLOOKUP(VALUE(VLOOKUP($A2768,'Student reference sheet'!$A$2:$V$2329,9,FALSE)),'Ethnicity Reference'!$A$2:$B$22,2,FALSE),"Unknown"))))</f>
        <v/>
      </c>
      <c r="U2768" s="35"/>
    </row>
    <row r="2769" spans="1:21" ht="15.75">
      <c r="A2769" s="47"/>
      <c r="B2769" s="33"/>
      <c r="C2769" s="39" t="str">
        <f>IF($A2769 &lt;&gt; "",VLOOKUP($A2769,'Student reference sheet'!$A$2:$V$2329, 3,FALSE), "")</f>
        <v/>
      </c>
      <c r="D2769" s="39" t="str">
        <f>IF($A2769 &lt;&gt; "",VLOOKUP($A2769,'Student reference sheet'!$A$2:$V$2329, 2,FALSE), "")</f>
        <v/>
      </c>
      <c r="E2769" s="35"/>
      <c r="F2769" s="34"/>
      <c r="G2769" s="40" t="str">
        <f t="shared" ca="1" si="132"/>
        <v/>
      </c>
      <c r="H2769" s="40" t="str">
        <f t="shared" ca="1" si="133"/>
        <v/>
      </c>
      <c r="I2769" s="36" t="str">
        <f>IF($A2769 = "", "",
IF(COUNTIF(MINIMUM_DAY_DATES[], Attendance!J2769) &gt; 0, VLOOKUP(Attendance!$G2769,MINIMUM_DAY_PERIOD_SCHEDULE[], 2,TRUE),
IF(COUNTIF(RALLY_DATES[], Attendance!J2769) &gt; 0, VLOOKUP(Attendance!$G2769,RALLY_PERIOD_SCHEDULE[], 2,TRUE),
IF(WEEKDAY(Attendance!$J2769) = 2,
       IF(COUNTIF(FINALS_WEEK_MONDAY_DATE[],Attendance!$J2769) &gt; 0, VLOOKUP(Attendance!$G2769,FINALS_WEEK_MONDAY_PERIOD_SCHEDULE[],2,TRUE),
       VLOOKUP(Attendance!$G2769,REGULAR_WEEK_SCHEDULE[],6,TRUE)),
IF(WEEKDAY($J2769) = 3,
       IF(COUNTIF(FINALS_WEEK_TUESDAY_DATE[],Attendance!$J2769) &gt; 0, VLOOKUP(Attendance!$G2769,FINALS_WEEK_TUESDAY_PERIOD_SCHEDULE[],2,TRUE),
       VLOOKUP(Attendance!$G2769,REGULAR_WEEK_SCHEDULE[[Tuesday]:[Period]],5,TRUE)),
IF(WEEKDAY(Attendance!$J2769) = 4,
        IF(COUNTIF(BLOCK_WEDNESDAY_DATES[],Attendance!$J2769) &gt; 0, VLOOKUP(Attendance!$G2769,BLOCK_WEDNESDAY_PERIOD_SCHEDULE[],2,TRUE),
        IF(COUNTIF(FINALS_WEEK_WEDNESDAY_DATE[],Attendance!$J2769) &gt; 0, VLOOKUP(Attendance!$G2769,FINALS_WEEK_WEDNESDAY_PERIOD_SCHEDULE[],2,TRUE),
       VLOOKUP(Attendance!$G2769,REGULAR_WEEK_SCHEDULE[[Wednesday]:[Period]],4,TRUE))),
IF(WEEKDAY($J2769) = 5,
       IF(COUNTIF(BLOCK_THURSDAY_DATES[],Attendance!$J2769) &gt; 0, VLOOKUP(Attendance!$G2769,BLOCK_THURSDAY_PERIOD_SCHEDULE[],2,TRUE),
       IF(COUNTIF(FINALS_WEEK_THURSDAY_DATE[],Attendance!$J2769) &gt; 0, VLOOKUP(Attendance!$G2769,FINALS_WEEK_THURSDAY_PERIOD_SCHEDULE[],2,TRUE),
       VLOOKUP(Attendance!$G2769,REGULAR_WEEK_SCHEDULE[[Thursday]:[Period]],3,TRUE))),
IF(WEEKDAY(Attendance!$J2769) = 6,
       IF(COUNTIF(FINALS_WEEK_FRIDAY_DATE[],Attendance!$J2769) &gt; 0, VLOOKUP(Attendance!$G2769,FINALS_WEEK_FRIDAY_PERIOD_SCHEDULE[],2,TRUE),
       VLOOKUP(Attendance!$G2769,REGULAR_WEEK_SCHEDULE[[Friday]:[Period]],2,TRUE))))))))))</f>
        <v/>
      </c>
      <c r="J2769" s="41" t="str">
        <f t="shared" ca="1" si="134"/>
        <v/>
      </c>
      <c r="K2769" s="41" t="str">
        <f>IF($A2769 &lt;&gt; "",VLOOKUP($A2769,'Student reference sheet'!$A$2:$V$2329, 7,FALSE), "")</f>
        <v/>
      </c>
      <c r="L2769" s="30" t="str">
        <f>IF($A2769 ="", "", VLOOKUP($A2769, 'Student reference sheet'!$A$2:$Z$2603,23,FALSE))</f>
        <v/>
      </c>
      <c r="M2769" s="30" t="str">
        <f>IF($A2769 ="", "", VLOOKUP($A2769, 'Student reference sheet'!$A$2:$Z$2603,24,FALSE))</f>
        <v/>
      </c>
      <c r="N2769" s="30" t="str">
        <f>IF($A2769 ="", "", VLOOKUP($A2769, 'Student reference sheet'!$A$2:$Z$2603,26,FALSE))</f>
        <v/>
      </c>
      <c r="O2769" s="30" t="str">
        <f>IF($A2769 ="", "", VLOOKUP($A2769, 'Student reference sheet'!$A$2:$Z$2603,25,FALSE))</f>
        <v/>
      </c>
      <c r="P2769" s="39" t="str">
        <f>IF($A2769 = "", "", IF(OR(VLOOKUP($A2769,'Student reference sheet'!$A$2:$V$2400,8,FALSE) = "R",  VLOOKUP($A2769,'Student reference sheet'!$A$2:$V$2400,8,FALSE) = "L"), "X", ""))</f>
        <v/>
      </c>
      <c r="Q2769" s="39" t="str">
        <f>IF($A2769 ="", "", VLOOKUP($A2769, 'Student reference sheet'!$A$2:$V$2603,22,FALSE))</f>
        <v/>
      </c>
      <c r="R2769" s="39" t="str">
        <f>IF($A2769 &lt;&gt; "",VLOOKUP($A2769,'Student reference sheet'!$A$2:$V$2329, 5,FALSE), "")</f>
        <v/>
      </c>
      <c r="S2769" s="39" t="str">
        <f>IF($A2769 &lt;&gt; "",VLOOKUP($A2769,'Student reference sheet'!$A$2:$V$2329, 6,FALSE), "")</f>
        <v/>
      </c>
      <c r="T2769" s="30" t="str">
        <f>IF($A2769 = "","",
IF(VLOOKUP($A2769,'Student reference sheet'!$A$2:$V$2329, 10,FALSE) = "Y", "Hispanic",
IF(VLOOKUP($A2769,'Student reference sheet'!$A$2:$V$2329,11,FALSE) &lt;&gt; "",
IF(VLOOKUP($A2769,'Student reference sheet'!$A$2:$V$2329,11,FALSE) = "UNK", "Unknown", VLOOKUP(VALUE(VLOOKUP($A2769,'Student reference sheet'!$A$2:$V$2329,11,FALSE)),'Ethnicity Reference'!$A$2:$B$22,2,FALSE)),
IF(VLOOKUP($A2769,'Student reference sheet'!$A$2:$V$2329,9,FALSE) &lt;&gt; "", VLOOKUP(VALUE(VLOOKUP($A2769,'Student reference sheet'!$A$2:$V$2329,9,FALSE)),'Ethnicity Reference'!$A$2:$B$22,2,FALSE),"Unknown"))))</f>
        <v/>
      </c>
      <c r="U2769" s="35"/>
    </row>
    <row r="2770" spans="1:21" ht="15.75">
      <c r="A2770" s="47"/>
      <c r="B2770" s="33"/>
      <c r="C2770" s="39" t="str">
        <f>IF($A2770 &lt;&gt; "",VLOOKUP($A2770,'Student reference sheet'!$A$2:$V$2329, 3,FALSE), "")</f>
        <v/>
      </c>
      <c r="D2770" s="39" t="str">
        <f>IF($A2770 &lt;&gt; "",VLOOKUP($A2770,'Student reference sheet'!$A$2:$V$2329, 2,FALSE), "")</f>
        <v/>
      </c>
      <c r="E2770" s="35"/>
      <c r="F2770" s="34"/>
      <c r="G2770" s="40" t="str">
        <f t="shared" ca="1" si="132"/>
        <v/>
      </c>
      <c r="H2770" s="40" t="str">
        <f t="shared" ca="1" si="133"/>
        <v/>
      </c>
      <c r="I2770" s="36" t="str">
        <f>IF($A2770 = "", "",
IF(COUNTIF(MINIMUM_DAY_DATES[], Attendance!J2770) &gt; 0, VLOOKUP(Attendance!$G2770,MINIMUM_DAY_PERIOD_SCHEDULE[], 2,TRUE),
IF(COUNTIF(RALLY_DATES[], Attendance!J2770) &gt; 0, VLOOKUP(Attendance!$G2770,RALLY_PERIOD_SCHEDULE[], 2,TRUE),
IF(WEEKDAY(Attendance!$J2770) = 2,
       IF(COUNTIF(FINALS_WEEK_MONDAY_DATE[],Attendance!$J2770) &gt; 0, VLOOKUP(Attendance!$G2770,FINALS_WEEK_MONDAY_PERIOD_SCHEDULE[],2,TRUE),
       VLOOKUP(Attendance!$G2770,REGULAR_WEEK_SCHEDULE[],6,TRUE)),
IF(WEEKDAY($J2770) = 3,
       IF(COUNTIF(FINALS_WEEK_TUESDAY_DATE[],Attendance!$J2770) &gt; 0, VLOOKUP(Attendance!$G2770,FINALS_WEEK_TUESDAY_PERIOD_SCHEDULE[],2,TRUE),
       VLOOKUP(Attendance!$G2770,REGULAR_WEEK_SCHEDULE[[Tuesday]:[Period]],5,TRUE)),
IF(WEEKDAY(Attendance!$J2770) = 4,
        IF(COUNTIF(BLOCK_WEDNESDAY_DATES[],Attendance!$J2770) &gt; 0, VLOOKUP(Attendance!$G2770,BLOCK_WEDNESDAY_PERIOD_SCHEDULE[],2,TRUE),
        IF(COUNTIF(FINALS_WEEK_WEDNESDAY_DATE[],Attendance!$J2770) &gt; 0, VLOOKUP(Attendance!$G2770,FINALS_WEEK_WEDNESDAY_PERIOD_SCHEDULE[],2,TRUE),
       VLOOKUP(Attendance!$G2770,REGULAR_WEEK_SCHEDULE[[Wednesday]:[Period]],4,TRUE))),
IF(WEEKDAY($J2770) = 5,
       IF(COUNTIF(BLOCK_THURSDAY_DATES[],Attendance!$J2770) &gt; 0, VLOOKUP(Attendance!$G2770,BLOCK_THURSDAY_PERIOD_SCHEDULE[],2,TRUE),
       IF(COUNTIF(FINALS_WEEK_THURSDAY_DATE[],Attendance!$J2770) &gt; 0, VLOOKUP(Attendance!$G2770,FINALS_WEEK_THURSDAY_PERIOD_SCHEDULE[],2,TRUE),
       VLOOKUP(Attendance!$G2770,REGULAR_WEEK_SCHEDULE[[Thursday]:[Period]],3,TRUE))),
IF(WEEKDAY(Attendance!$J2770) = 6,
       IF(COUNTIF(FINALS_WEEK_FRIDAY_DATE[],Attendance!$J2770) &gt; 0, VLOOKUP(Attendance!$G2770,FINALS_WEEK_FRIDAY_PERIOD_SCHEDULE[],2,TRUE),
       VLOOKUP(Attendance!$G2770,REGULAR_WEEK_SCHEDULE[[Friday]:[Period]],2,TRUE))))))))))</f>
        <v/>
      </c>
      <c r="J2770" s="41" t="str">
        <f t="shared" ca="1" si="134"/>
        <v/>
      </c>
      <c r="K2770" s="41" t="str">
        <f>IF($A2770 &lt;&gt; "",VLOOKUP($A2770,'Student reference sheet'!$A$2:$V$2329, 7,FALSE), "")</f>
        <v/>
      </c>
      <c r="L2770" s="30" t="str">
        <f>IF($A2770 ="", "", VLOOKUP($A2770, 'Student reference sheet'!$A$2:$Z$2603,23,FALSE))</f>
        <v/>
      </c>
      <c r="M2770" s="30" t="str">
        <f>IF($A2770 ="", "", VLOOKUP($A2770, 'Student reference sheet'!$A$2:$Z$2603,24,FALSE))</f>
        <v/>
      </c>
      <c r="N2770" s="30" t="str">
        <f>IF($A2770 ="", "", VLOOKUP($A2770, 'Student reference sheet'!$A$2:$Z$2603,26,FALSE))</f>
        <v/>
      </c>
      <c r="O2770" s="30" t="str">
        <f>IF($A2770 ="", "", VLOOKUP($A2770, 'Student reference sheet'!$A$2:$Z$2603,25,FALSE))</f>
        <v/>
      </c>
      <c r="P2770" s="39" t="str">
        <f>IF($A2770 = "", "", IF(OR(VLOOKUP($A2770,'Student reference sheet'!$A$2:$V$2400,8,FALSE) = "R",  VLOOKUP($A2770,'Student reference sheet'!$A$2:$V$2400,8,FALSE) = "L"), "X", ""))</f>
        <v/>
      </c>
      <c r="Q2770" s="39" t="str">
        <f>IF($A2770 ="", "", VLOOKUP($A2770, 'Student reference sheet'!$A$2:$V$2603,22,FALSE))</f>
        <v/>
      </c>
      <c r="R2770" s="39" t="str">
        <f>IF($A2770 &lt;&gt; "",VLOOKUP($A2770,'Student reference sheet'!$A$2:$V$2329, 5,FALSE), "")</f>
        <v/>
      </c>
      <c r="S2770" s="39" t="str">
        <f>IF($A2770 &lt;&gt; "",VLOOKUP($A2770,'Student reference sheet'!$A$2:$V$2329, 6,FALSE), "")</f>
        <v/>
      </c>
      <c r="T2770" s="30" t="str">
        <f>IF($A2770 = "","",
IF(VLOOKUP($A2770,'Student reference sheet'!$A$2:$V$2329, 10,FALSE) = "Y", "Hispanic",
IF(VLOOKUP($A2770,'Student reference sheet'!$A$2:$V$2329,11,FALSE) &lt;&gt; "",
IF(VLOOKUP($A2770,'Student reference sheet'!$A$2:$V$2329,11,FALSE) = "UNK", "Unknown", VLOOKUP(VALUE(VLOOKUP($A2770,'Student reference sheet'!$A$2:$V$2329,11,FALSE)),'Ethnicity Reference'!$A$2:$B$22,2,FALSE)),
IF(VLOOKUP($A2770,'Student reference sheet'!$A$2:$V$2329,9,FALSE) &lt;&gt; "", VLOOKUP(VALUE(VLOOKUP($A2770,'Student reference sheet'!$A$2:$V$2329,9,FALSE)),'Ethnicity Reference'!$A$2:$B$22,2,FALSE),"Unknown"))))</f>
        <v/>
      </c>
      <c r="U2770" s="35"/>
    </row>
    <row r="2771" spans="1:21" ht="15.75">
      <c r="A2771" s="47"/>
      <c r="B2771" s="33"/>
      <c r="C2771" s="39" t="str">
        <f>IF($A2771 &lt;&gt; "",VLOOKUP($A2771,'Student reference sheet'!$A$2:$V$2329, 3,FALSE), "")</f>
        <v/>
      </c>
      <c r="D2771" s="39" t="str">
        <f>IF($A2771 &lt;&gt; "",VLOOKUP($A2771,'Student reference sheet'!$A$2:$V$2329, 2,FALSE), "")</f>
        <v/>
      </c>
      <c r="E2771" s="35"/>
      <c r="F2771" s="34"/>
      <c r="G2771" s="40" t="str">
        <f t="shared" ca="1" si="132"/>
        <v/>
      </c>
      <c r="H2771" s="40" t="str">
        <f t="shared" ca="1" si="133"/>
        <v/>
      </c>
      <c r="I2771" s="36" t="str">
        <f>IF($A2771 = "", "",
IF(COUNTIF(MINIMUM_DAY_DATES[], Attendance!J2771) &gt; 0, VLOOKUP(Attendance!$G2771,MINIMUM_DAY_PERIOD_SCHEDULE[], 2,TRUE),
IF(COUNTIF(RALLY_DATES[], Attendance!J2771) &gt; 0, VLOOKUP(Attendance!$G2771,RALLY_PERIOD_SCHEDULE[], 2,TRUE),
IF(WEEKDAY(Attendance!$J2771) = 2,
       IF(COUNTIF(FINALS_WEEK_MONDAY_DATE[],Attendance!$J2771) &gt; 0, VLOOKUP(Attendance!$G2771,FINALS_WEEK_MONDAY_PERIOD_SCHEDULE[],2,TRUE),
       VLOOKUP(Attendance!$G2771,REGULAR_WEEK_SCHEDULE[],6,TRUE)),
IF(WEEKDAY($J2771) = 3,
       IF(COUNTIF(FINALS_WEEK_TUESDAY_DATE[],Attendance!$J2771) &gt; 0, VLOOKUP(Attendance!$G2771,FINALS_WEEK_TUESDAY_PERIOD_SCHEDULE[],2,TRUE),
       VLOOKUP(Attendance!$G2771,REGULAR_WEEK_SCHEDULE[[Tuesday]:[Period]],5,TRUE)),
IF(WEEKDAY(Attendance!$J2771) = 4,
        IF(COUNTIF(BLOCK_WEDNESDAY_DATES[],Attendance!$J2771) &gt; 0, VLOOKUP(Attendance!$G2771,BLOCK_WEDNESDAY_PERIOD_SCHEDULE[],2,TRUE),
        IF(COUNTIF(FINALS_WEEK_WEDNESDAY_DATE[],Attendance!$J2771) &gt; 0, VLOOKUP(Attendance!$G2771,FINALS_WEEK_WEDNESDAY_PERIOD_SCHEDULE[],2,TRUE),
       VLOOKUP(Attendance!$G2771,REGULAR_WEEK_SCHEDULE[[Wednesday]:[Period]],4,TRUE))),
IF(WEEKDAY($J2771) = 5,
       IF(COUNTIF(BLOCK_THURSDAY_DATES[],Attendance!$J2771) &gt; 0, VLOOKUP(Attendance!$G2771,BLOCK_THURSDAY_PERIOD_SCHEDULE[],2,TRUE),
       IF(COUNTIF(FINALS_WEEK_THURSDAY_DATE[],Attendance!$J2771) &gt; 0, VLOOKUP(Attendance!$G2771,FINALS_WEEK_THURSDAY_PERIOD_SCHEDULE[],2,TRUE),
       VLOOKUP(Attendance!$G2771,REGULAR_WEEK_SCHEDULE[[Thursday]:[Period]],3,TRUE))),
IF(WEEKDAY(Attendance!$J2771) = 6,
       IF(COUNTIF(FINALS_WEEK_FRIDAY_DATE[],Attendance!$J2771) &gt; 0, VLOOKUP(Attendance!$G2771,FINALS_WEEK_FRIDAY_PERIOD_SCHEDULE[],2,TRUE),
       VLOOKUP(Attendance!$G2771,REGULAR_WEEK_SCHEDULE[[Friday]:[Period]],2,TRUE))))))))))</f>
        <v/>
      </c>
      <c r="J2771" s="41" t="str">
        <f t="shared" ca="1" si="134"/>
        <v/>
      </c>
      <c r="K2771" s="41" t="str">
        <f>IF($A2771 &lt;&gt; "",VLOOKUP($A2771,'Student reference sheet'!$A$2:$V$2329, 7,FALSE), "")</f>
        <v/>
      </c>
      <c r="L2771" s="30" t="str">
        <f>IF($A2771 ="", "", VLOOKUP($A2771, 'Student reference sheet'!$A$2:$Z$2603,23,FALSE))</f>
        <v/>
      </c>
      <c r="M2771" s="30" t="str">
        <f>IF($A2771 ="", "", VLOOKUP($A2771, 'Student reference sheet'!$A$2:$Z$2603,24,FALSE))</f>
        <v/>
      </c>
      <c r="N2771" s="30" t="str">
        <f>IF($A2771 ="", "", VLOOKUP($A2771, 'Student reference sheet'!$A$2:$Z$2603,26,FALSE))</f>
        <v/>
      </c>
      <c r="O2771" s="30" t="str">
        <f>IF($A2771 ="", "", VLOOKUP($A2771, 'Student reference sheet'!$A$2:$Z$2603,25,FALSE))</f>
        <v/>
      </c>
      <c r="P2771" s="39" t="str">
        <f>IF($A2771 = "", "", IF(OR(VLOOKUP($A2771,'Student reference sheet'!$A$2:$V$2400,8,FALSE) = "R",  VLOOKUP($A2771,'Student reference sheet'!$A$2:$V$2400,8,FALSE) = "L"), "X", ""))</f>
        <v/>
      </c>
      <c r="Q2771" s="39" t="str">
        <f>IF($A2771 ="", "", VLOOKUP($A2771, 'Student reference sheet'!$A$2:$V$2603,22,FALSE))</f>
        <v/>
      </c>
      <c r="R2771" s="39" t="str">
        <f>IF($A2771 &lt;&gt; "",VLOOKUP($A2771,'Student reference sheet'!$A$2:$V$2329, 5,FALSE), "")</f>
        <v/>
      </c>
      <c r="S2771" s="39" t="str">
        <f>IF($A2771 &lt;&gt; "",VLOOKUP($A2771,'Student reference sheet'!$A$2:$V$2329, 6,FALSE), "")</f>
        <v/>
      </c>
      <c r="T2771" s="30" t="str">
        <f>IF($A2771 = "","",
IF(VLOOKUP($A2771,'Student reference sheet'!$A$2:$V$2329, 10,FALSE) = "Y", "Hispanic",
IF(VLOOKUP($A2771,'Student reference sheet'!$A$2:$V$2329,11,FALSE) &lt;&gt; "",
IF(VLOOKUP($A2771,'Student reference sheet'!$A$2:$V$2329,11,FALSE) = "UNK", "Unknown", VLOOKUP(VALUE(VLOOKUP($A2771,'Student reference sheet'!$A$2:$V$2329,11,FALSE)),'Ethnicity Reference'!$A$2:$B$22,2,FALSE)),
IF(VLOOKUP($A2771,'Student reference sheet'!$A$2:$V$2329,9,FALSE) &lt;&gt; "", VLOOKUP(VALUE(VLOOKUP($A2771,'Student reference sheet'!$A$2:$V$2329,9,FALSE)),'Ethnicity Reference'!$A$2:$B$22,2,FALSE),"Unknown"))))</f>
        <v/>
      </c>
      <c r="U2771" s="35"/>
    </row>
    <row r="2772" spans="1:21" ht="15.75">
      <c r="A2772" s="47"/>
      <c r="B2772" s="33"/>
      <c r="C2772" s="39" t="str">
        <f>IF($A2772 &lt;&gt; "",VLOOKUP($A2772,'Student reference sheet'!$A$2:$V$2329, 3,FALSE), "")</f>
        <v/>
      </c>
      <c r="D2772" s="39" t="str">
        <f>IF($A2772 &lt;&gt; "",VLOOKUP($A2772,'Student reference sheet'!$A$2:$V$2329, 2,FALSE), "")</f>
        <v/>
      </c>
      <c r="E2772" s="35"/>
      <c r="F2772" s="34"/>
      <c r="G2772" s="40" t="str">
        <f t="shared" ca="1" si="132"/>
        <v/>
      </c>
      <c r="H2772" s="40" t="str">
        <f t="shared" ca="1" si="133"/>
        <v/>
      </c>
      <c r="I2772" s="36" t="str">
        <f>IF($A2772 = "", "",
IF(COUNTIF(MINIMUM_DAY_DATES[], Attendance!J2772) &gt; 0, VLOOKUP(Attendance!$G2772,MINIMUM_DAY_PERIOD_SCHEDULE[], 2,TRUE),
IF(COUNTIF(RALLY_DATES[], Attendance!J2772) &gt; 0, VLOOKUP(Attendance!$G2772,RALLY_PERIOD_SCHEDULE[], 2,TRUE),
IF(WEEKDAY(Attendance!$J2772) = 2,
       IF(COUNTIF(FINALS_WEEK_MONDAY_DATE[],Attendance!$J2772) &gt; 0, VLOOKUP(Attendance!$G2772,FINALS_WEEK_MONDAY_PERIOD_SCHEDULE[],2,TRUE),
       VLOOKUP(Attendance!$G2772,REGULAR_WEEK_SCHEDULE[],6,TRUE)),
IF(WEEKDAY($J2772) = 3,
       IF(COUNTIF(FINALS_WEEK_TUESDAY_DATE[],Attendance!$J2772) &gt; 0, VLOOKUP(Attendance!$G2772,FINALS_WEEK_TUESDAY_PERIOD_SCHEDULE[],2,TRUE),
       VLOOKUP(Attendance!$G2772,REGULAR_WEEK_SCHEDULE[[Tuesday]:[Period]],5,TRUE)),
IF(WEEKDAY(Attendance!$J2772) = 4,
        IF(COUNTIF(BLOCK_WEDNESDAY_DATES[],Attendance!$J2772) &gt; 0, VLOOKUP(Attendance!$G2772,BLOCK_WEDNESDAY_PERIOD_SCHEDULE[],2,TRUE),
        IF(COUNTIF(FINALS_WEEK_WEDNESDAY_DATE[],Attendance!$J2772) &gt; 0, VLOOKUP(Attendance!$G2772,FINALS_WEEK_WEDNESDAY_PERIOD_SCHEDULE[],2,TRUE),
       VLOOKUP(Attendance!$G2772,REGULAR_WEEK_SCHEDULE[[Wednesday]:[Period]],4,TRUE))),
IF(WEEKDAY($J2772) = 5,
       IF(COUNTIF(BLOCK_THURSDAY_DATES[],Attendance!$J2772) &gt; 0, VLOOKUP(Attendance!$G2772,BLOCK_THURSDAY_PERIOD_SCHEDULE[],2,TRUE),
       IF(COUNTIF(FINALS_WEEK_THURSDAY_DATE[],Attendance!$J2772) &gt; 0, VLOOKUP(Attendance!$G2772,FINALS_WEEK_THURSDAY_PERIOD_SCHEDULE[],2,TRUE),
       VLOOKUP(Attendance!$G2772,REGULAR_WEEK_SCHEDULE[[Thursday]:[Period]],3,TRUE))),
IF(WEEKDAY(Attendance!$J2772) = 6,
       IF(COUNTIF(FINALS_WEEK_FRIDAY_DATE[],Attendance!$J2772) &gt; 0, VLOOKUP(Attendance!$G2772,FINALS_WEEK_FRIDAY_PERIOD_SCHEDULE[],2,TRUE),
       VLOOKUP(Attendance!$G2772,REGULAR_WEEK_SCHEDULE[[Friday]:[Period]],2,TRUE))))))))))</f>
        <v/>
      </c>
      <c r="J2772" s="41" t="str">
        <f t="shared" ca="1" si="134"/>
        <v/>
      </c>
      <c r="K2772" s="41" t="str">
        <f>IF($A2772 &lt;&gt; "",VLOOKUP($A2772,'Student reference sheet'!$A$2:$V$2329, 7,FALSE), "")</f>
        <v/>
      </c>
      <c r="L2772" s="30" t="str">
        <f>IF($A2772 ="", "", VLOOKUP($A2772, 'Student reference sheet'!$A$2:$Z$2603,23,FALSE))</f>
        <v/>
      </c>
      <c r="M2772" s="30" t="str">
        <f>IF($A2772 ="", "", VLOOKUP($A2772, 'Student reference sheet'!$A$2:$Z$2603,24,FALSE))</f>
        <v/>
      </c>
      <c r="N2772" s="30" t="str">
        <f>IF($A2772 ="", "", VLOOKUP($A2772, 'Student reference sheet'!$A$2:$Z$2603,26,FALSE))</f>
        <v/>
      </c>
      <c r="O2772" s="30" t="str">
        <f>IF($A2772 ="", "", VLOOKUP($A2772, 'Student reference sheet'!$A$2:$Z$2603,25,FALSE))</f>
        <v/>
      </c>
      <c r="P2772" s="39" t="str">
        <f>IF($A2772 = "", "", IF(OR(VLOOKUP($A2772,'Student reference sheet'!$A$2:$V$2400,8,FALSE) = "R",  VLOOKUP($A2772,'Student reference sheet'!$A$2:$V$2400,8,FALSE) = "L"), "X", ""))</f>
        <v/>
      </c>
      <c r="Q2772" s="39" t="str">
        <f>IF($A2772 ="", "", VLOOKUP($A2772, 'Student reference sheet'!$A$2:$V$2603,22,FALSE))</f>
        <v/>
      </c>
      <c r="R2772" s="39" t="str">
        <f>IF($A2772 &lt;&gt; "",VLOOKUP($A2772,'Student reference sheet'!$A$2:$V$2329, 5,FALSE), "")</f>
        <v/>
      </c>
      <c r="S2772" s="39" t="str">
        <f>IF($A2772 &lt;&gt; "",VLOOKUP($A2772,'Student reference sheet'!$A$2:$V$2329, 6,FALSE), "")</f>
        <v/>
      </c>
      <c r="T2772" s="30" t="str">
        <f>IF($A2772 = "","",
IF(VLOOKUP($A2772,'Student reference sheet'!$A$2:$V$2329, 10,FALSE) = "Y", "Hispanic",
IF(VLOOKUP($A2772,'Student reference sheet'!$A$2:$V$2329,11,FALSE) &lt;&gt; "",
IF(VLOOKUP($A2772,'Student reference sheet'!$A$2:$V$2329,11,FALSE) = "UNK", "Unknown", VLOOKUP(VALUE(VLOOKUP($A2772,'Student reference sheet'!$A$2:$V$2329,11,FALSE)),'Ethnicity Reference'!$A$2:$B$22,2,FALSE)),
IF(VLOOKUP($A2772,'Student reference sheet'!$A$2:$V$2329,9,FALSE) &lt;&gt; "", VLOOKUP(VALUE(VLOOKUP($A2772,'Student reference sheet'!$A$2:$V$2329,9,FALSE)),'Ethnicity Reference'!$A$2:$B$22,2,FALSE),"Unknown"))))</f>
        <v/>
      </c>
      <c r="U2772" s="35"/>
    </row>
    <row r="2773" spans="1:21" ht="15.75">
      <c r="A2773" s="47"/>
      <c r="B2773" s="33"/>
      <c r="C2773" s="39" t="str">
        <f>IF($A2773 &lt;&gt; "",VLOOKUP($A2773,'Student reference sheet'!$A$2:$V$2329, 3,FALSE), "")</f>
        <v/>
      </c>
      <c r="D2773" s="39" t="str">
        <f>IF($A2773 &lt;&gt; "",VLOOKUP($A2773,'Student reference sheet'!$A$2:$V$2329, 2,FALSE), "")</f>
        <v/>
      </c>
      <c r="E2773" s="35"/>
      <c r="F2773" s="34"/>
      <c r="G2773" s="40" t="str">
        <f t="shared" ca="1" si="132"/>
        <v/>
      </c>
      <c r="H2773" s="40" t="str">
        <f t="shared" ca="1" si="133"/>
        <v/>
      </c>
      <c r="I2773" s="36" t="str">
        <f>IF($A2773 = "", "",
IF(COUNTIF(MINIMUM_DAY_DATES[], Attendance!J2773) &gt; 0, VLOOKUP(Attendance!$G2773,MINIMUM_DAY_PERIOD_SCHEDULE[], 2,TRUE),
IF(COUNTIF(RALLY_DATES[], Attendance!J2773) &gt; 0, VLOOKUP(Attendance!$G2773,RALLY_PERIOD_SCHEDULE[], 2,TRUE),
IF(WEEKDAY(Attendance!$J2773) = 2,
       IF(COUNTIF(FINALS_WEEK_MONDAY_DATE[],Attendance!$J2773) &gt; 0, VLOOKUP(Attendance!$G2773,FINALS_WEEK_MONDAY_PERIOD_SCHEDULE[],2,TRUE),
       VLOOKUP(Attendance!$G2773,REGULAR_WEEK_SCHEDULE[],6,TRUE)),
IF(WEEKDAY($J2773) = 3,
       IF(COUNTIF(FINALS_WEEK_TUESDAY_DATE[],Attendance!$J2773) &gt; 0, VLOOKUP(Attendance!$G2773,FINALS_WEEK_TUESDAY_PERIOD_SCHEDULE[],2,TRUE),
       VLOOKUP(Attendance!$G2773,REGULAR_WEEK_SCHEDULE[[Tuesday]:[Period]],5,TRUE)),
IF(WEEKDAY(Attendance!$J2773) = 4,
        IF(COUNTIF(BLOCK_WEDNESDAY_DATES[],Attendance!$J2773) &gt; 0, VLOOKUP(Attendance!$G2773,BLOCK_WEDNESDAY_PERIOD_SCHEDULE[],2,TRUE),
        IF(COUNTIF(FINALS_WEEK_WEDNESDAY_DATE[],Attendance!$J2773) &gt; 0, VLOOKUP(Attendance!$G2773,FINALS_WEEK_WEDNESDAY_PERIOD_SCHEDULE[],2,TRUE),
       VLOOKUP(Attendance!$G2773,REGULAR_WEEK_SCHEDULE[[Wednesday]:[Period]],4,TRUE))),
IF(WEEKDAY($J2773) = 5,
       IF(COUNTIF(BLOCK_THURSDAY_DATES[],Attendance!$J2773) &gt; 0, VLOOKUP(Attendance!$G2773,BLOCK_THURSDAY_PERIOD_SCHEDULE[],2,TRUE),
       IF(COUNTIF(FINALS_WEEK_THURSDAY_DATE[],Attendance!$J2773) &gt; 0, VLOOKUP(Attendance!$G2773,FINALS_WEEK_THURSDAY_PERIOD_SCHEDULE[],2,TRUE),
       VLOOKUP(Attendance!$G2773,REGULAR_WEEK_SCHEDULE[[Thursday]:[Period]],3,TRUE))),
IF(WEEKDAY(Attendance!$J2773) = 6,
       IF(COUNTIF(FINALS_WEEK_FRIDAY_DATE[],Attendance!$J2773) &gt; 0, VLOOKUP(Attendance!$G2773,FINALS_WEEK_FRIDAY_PERIOD_SCHEDULE[],2,TRUE),
       VLOOKUP(Attendance!$G2773,REGULAR_WEEK_SCHEDULE[[Friday]:[Period]],2,TRUE))))))))))</f>
        <v/>
      </c>
      <c r="J2773" s="41" t="str">
        <f t="shared" ca="1" si="134"/>
        <v/>
      </c>
      <c r="K2773" s="41" t="str">
        <f>IF($A2773 &lt;&gt; "",VLOOKUP($A2773,'Student reference sheet'!$A$2:$V$2329, 7,FALSE), "")</f>
        <v/>
      </c>
      <c r="L2773" s="30" t="str">
        <f>IF($A2773 ="", "", VLOOKUP($A2773, 'Student reference sheet'!$A$2:$Z$2603,23,FALSE))</f>
        <v/>
      </c>
      <c r="M2773" s="30" t="str">
        <f>IF($A2773 ="", "", VLOOKUP($A2773, 'Student reference sheet'!$A$2:$Z$2603,24,FALSE))</f>
        <v/>
      </c>
      <c r="N2773" s="30" t="str">
        <f>IF($A2773 ="", "", VLOOKUP($A2773, 'Student reference sheet'!$A$2:$Z$2603,26,FALSE))</f>
        <v/>
      </c>
      <c r="O2773" s="30" t="str">
        <f>IF($A2773 ="", "", VLOOKUP($A2773, 'Student reference sheet'!$A$2:$Z$2603,25,FALSE))</f>
        <v/>
      </c>
      <c r="P2773" s="39" t="str">
        <f>IF($A2773 = "", "", IF(OR(VLOOKUP($A2773,'Student reference sheet'!$A$2:$V$2400,8,FALSE) = "R",  VLOOKUP($A2773,'Student reference sheet'!$A$2:$V$2400,8,FALSE) = "L"), "X", ""))</f>
        <v/>
      </c>
      <c r="Q2773" s="39" t="str">
        <f>IF($A2773 ="", "", VLOOKUP($A2773, 'Student reference sheet'!$A$2:$V$2603,22,FALSE))</f>
        <v/>
      </c>
      <c r="R2773" s="39" t="str">
        <f>IF($A2773 &lt;&gt; "",VLOOKUP($A2773,'Student reference sheet'!$A$2:$V$2329, 5,FALSE), "")</f>
        <v/>
      </c>
      <c r="S2773" s="39" t="str">
        <f>IF($A2773 &lt;&gt; "",VLOOKUP($A2773,'Student reference sheet'!$A$2:$V$2329, 6,FALSE), "")</f>
        <v/>
      </c>
      <c r="T2773" s="30" t="str">
        <f>IF($A2773 = "","",
IF(VLOOKUP($A2773,'Student reference sheet'!$A$2:$V$2329, 10,FALSE) = "Y", "Hispanic",
IF(VLOOKUP($A2773,'Student reference sheet'!$A$2:$V$2329,11,FALSE) &lt;&gt; "",
IF(VLOOKUP($A2773,'Student reference sheet'!$A$2:$V$2329,11,FALSE) = "UNK", "Unknown", VLOOKUP(VALUE(VLOOKUP($A2773,'Student reference sheet'!$A$2:$V$2329,11,FALSE)),'Ethnicity Reference'!$A$2:$B$22,2,FALSE)),
IF(VLOOKUP($A2773,'Student reference sheet'!$A$2:$V$2329,9,FALSE) &lt;&gt; "", VLOOKUP(VALUE(VLOOKUP($A2773,'Student reference sheet'!$A$2:$V$2329,9,FALSE)),'Ethnicity Reference'!$A$2:$B$22,2,FALSE),"Unknown"))))</f>
        <v/>
      </c>
      <c r="U2773" s="35"/>
    </row>
    <row r="2774" spans="1:21" ht="15.75">
      <c r="A2774" s="47"/>
      <c r="B2774" s="33"/>
      <c r="C2774" s="39" t="str">
        <f>IF($A2774 &lt;&gt; "",VLOOKUP($A2774,'Student reference sheet'!$A$2:$V$2329, 3,FALSE), "")</f>
        <v/>
      </c>
      <c r="D2774" s="39" t="str">
        <f>IF($A2774 &lt;&gt; "",VLOOKUP($A2774,'Student reference sheet'!$A$2:$V$2329, 2,FALSE), "")</f>
        <v/>
      </c>
      <c r="E2774" s="35"/>
      <c r="F2774" s="34"/>
      <c r="G2774" s="40" t="str">
        <f t="shared" ca="1" si="132"/>
        <v/>
      </c>
      <c r="H2774" s="40" t="str">
        <f t="shared" ca="1" si="133"/>
        <v/>
      </c>
      <c r="I2774" s="36" t="str">
        <f>IF($A2774 = "", "",
IF(COUNTIF(MINIMUM_DAY_DATES[], Attendance!J2774) &gt; 0, VLOOKUP(Attendance!$G2774,MINIMUM_DAY_PERIOD_SCHEDULE[], 2,TRUE),
IF(COUNTIF(RALLY_DATES[], Attendance!J2774) &gt; 0, VLOOKUP(Attendance!$G2774,RALLY_PERIOD_SCHEDULE[], 2,TRUE),
IF(WEEKDAY(Attendance!$J2774) = 2,
       IF(COUNTIF(FINALS_WEEK_MONDAY_DATE[],Attendance!$J2774) &gt; 0, VLOOKUP(Attendance!$G2774,FINALS_WEEK_MONDAY_PERIOD_SCHEDULE[],2,TRUE),
       VLOOKUP(Attendance!$G2774,REGULAR_WEEK_SCHEDULE[],6,TRUE)),
IF(WEEKDAY($J2774) = 3,
       IF(COUNTIF(FINALS_WEEK_TUESDAY_DATE[],Attendance!$J2774) &gt; 0, VLOOKUP(Attendance!$G2774,FINALS_WEEK_TUESDAY_PERIOD_SCHEDULE[],2,TRUE),
       VLOOKUP(Attendance!$G2774,REGULAR_WEEK_SCHEDULE[[Tuesday]:[Period]],5,TRUE)),
IF(WEEKDAY(Attendance!$J2774) = 4,
        IF(COUNTIF(BLOCK_WEDNESDAY_DATES[],Attendance!$J2774) &gt; 0, VLOOKUP(Attendance!$G2774,BLOCK_WEDNESDAY_PERIOD_SCHEDULE[],2,TRUE),
        IF(COUNTIF(FINALS_WEEK_WEDNESDAY_DATE[],Attendance!$J2774) &gt; 0, VLOOKUP(Attendance!$G2774,FINALS_WEEK_WEDNESDAY_PERIOD_SCHEDULE[],2,TRUE),
       VLOOKUP(Attendance!$G2774,REGULAR_WEEK_SCHEDULE[[Wednesday]:[Period]],4,TRUE))),
IF(WEEKDAY($J2774) = 5,
       IF(COUNTIF(BLOCK_THURSDAY_DATES[],Attendance!$J2774) &gt; 0, VLOOKUP(Attendance!$G2774,BLOCK_THURSDAY_PERIOD_SCHEDULE[],2,TRUE),
       IF(COUNTIF(FINALS_WEEK_THURSDAY_DATE[],Attendance!$J2774) &gt; 0, VLOOKUP(Attendance!$G2774,FINALS_WEEK_THURSDAY_PERIOD_SCHEDULE[],2,TRUE),
       VLOOKUP(Attendance!$G2774,REGULAR_WEEK_SCHEDULE[[Thursday]:[Period]],3,TRUE))),
IF(WEEKDAY(Attendance!$J2774) = 6,
       IF(COUNTIF(FINALS_WEEK_FRIDAY_DATE[],Attendance!$J2774) &gt; 0, VLOOKUP(Attendance!$G2774,FINALS_WEEK_FRIDAY_PERIOD_SCHEDULE[],2,TRUE),
       VLOOKUP(Attendance!$G2774,REGULAR_WEEK_SCHEDULE[[Friday]:[Period]],2,TRUE))))))))))</f>
        <v/>
      </c>
      <c r="J2774" s="41" t="str">
        <f t="shared" ca="1" si="134"/>
        <v/>
      </c>
      <c r="K2774" s="41" t="str">
        <f>IF($A2774 &lt;&gt; "",VLOOKUP($A2774,'Student reference sheet'!$A$2:$V$2329, 7,FALSE), "")</f>
        <v/>
      </c>
      <c r="L2774" s="30" t="str">
        <f>IF($A2774 ="", "", VLOOKUP($A2774, 'Student reference sheet'!$A$2:$Z$2603,23,FALSE))</f>
        <v/>
      </c>
      <c r="M2774" s="30" t="str">
        <f>IF($A2774 ="", "", VLOOKUP($A2774, 'Student reference sheet'!$A$2:$Z$2603,24,FALSE))</f>
        <v/>
      </c>
      <c r="N2774" s="30" t="str">
        <f>IF($A2774 ="", "", VLOOKUP($A2774, 'Student reference sheet'!$A$2:$Z$2603,26,FALSE))</f>
        <v/>
      </c>
      <c r="O2774" s="30" t="str">
        <f>IF($A2774 ="", "", VLOOKUP($A2774, 'Student reference sheet'!$A$2:$Z$2603,25,FALSE))</f>
        <v/>
      </c>
      <c r="P2774" s="39" t="str">
        <f>IF($A2774 = "", "", IF(OR(VLOOKUP($A2774,'Student reference sheet'!$A$2:$V$2400,8,FALSE) = "R",  VLOOKUP($A2774,'Student reference sheet'!$A$2:$V$2400,8,FALSE) = "L"), "X", ""))</f>
        <v/>
      </c>
      <c r="Q2774" s="39" t="str">
        <f>IF($A2774 ="", "", VLOOKUP($A2774, 'Student reference sheet'!$A$2:$V$2603,22,FALSE))</f>
        <v/>
      </c>
      <c r="R2774" s="39" t="str">
        <f>IF($A2774 &lt;&gt; "",VLOOKUP($A2774,'Student reference sheet'!$A$2:$V$2329, 5,FALSE), "")</f>
        <v/>
      </c>
      <c r="S2774" s="39" t="str">
        <f>IF($A2774 &lt;&gt; "",VLOOKUP($A2774,'Student reference sheet'!$A$2:$V$2329, 6,FALSE), "")</f>
        <v/>
      </c>
      <c r="T2774" s="30" t="str">
        <f>IF($A2774 = "","",
IF(VLOOKUP($A2774,'Student reference sheet'!$A$2:$V$2329, 10,FALSE) = "Y", "Hispanic",
IF(VLOOKUP($A2774,'Student reference sheet'!$A$2:$V$2329,11,FALSE) &lt;&gt; "",
IF(VLOOKUP($A2774,'Student reference sheet'!$A$2:$V$2329,11,FALSE) = "UNK", "Unknown", VLOOKUP(VALUE(VLOOKUP($A2774,'Student reference sheet'!$A$2:$V$2329,11,FALSE)),'Ethnicity Reference'!$A$2:$B$22,2,FALSE)),
IF(VLOOKUP($A2774,'Student reference sheet'!$A$2:$V$2329,9,FALSE) &lt;&gt; "", VLOOKUP(VALUE(VLOOKUP($A2774,'Student reference sheet'!$A$2:$V$2329,9,FALSE)),'Ethnicity Reference'!$A$2:$B$22,2,FALSE),"Unknown"))))</f>
        <v/>
      </c>
      <c r="U2774" s="35"/>
    </row>
    <row r="2775" spans="1:21" ht="15.75">
      <c r="A2775" s="47"/>
      <c r="B2775" s="33"/>
      <c r="C2775" s="39" t="str">
        <f>IF($A2775 &lt;&gt; "",VLOOKUP($A2775,'Student reference sheet'!$A$2:$V$2329, 3,FALSE), "")</f>
        <v/>
      </c>
      <c r="D2775" s="39" t="str">
        <f>IF($A2775 &lt;&gt; "",VLOOKUP($A2775,'Student reference sheet'!$A$2:$V$2329, 2,FALSE), "")</f>
        <v/>
      </c>
      <c r="E2775" s="35"/>
      <c r="F2775" s="34"/>
      <c r="G2775" s="40" t="str">
        <f t="shared" ca="1" si="132"/>
        <v/>
      </c>
      <c r="H2775" s="40" t="str">
        <f t="shared" ca="1" si="133"/>
        <v/>
      </c>
      <c r="I2775" s="36" t="str">
        <f>IF($A2775 = "", "",
IF(COUNTIF(MINIMUM_DAY_DATES[], Attendance!J2775) &gt; 0, VLOOKUP(Attendance!$G2775,MINIMUM_DAY_PERIOD_SCHEDULE[], 2,TRUE),
IF(COUNTIF(RALLY_DATES[], Attendance!J2775) &gt; 0, VLOOKUP(Attendance!$G2775,RALLY_PERIOD_SCHEDULE[], 2,TRUE),
IF(WEEKDAY(Attendance!$J2775) = 2,
       IF(COUNTIF(FINALS_WEEK_MONDAY_DATE[],Attendance!$J2775) &gt; 0, VLOOKUP(Attendance!$G2775,FINALS_WEEK_MONDAY_PERIOD_SCHEDULE[],2,TRUE),
       VLOOKUP(Attendance!$G2775,REGULAR_WEEK_SCHEDULE[],6,TRUE)),
IF(WEEKDAY($J2775) = 3,
       IF(COUNTIF(FINALS_WEEK_TUESDAY_DATE[],Attendance!$J2775) &gt; 0, VLOOKUP(Attendance!$G2775,FINALS_WEEK_TUESDAY_PERIOD_SCHEDULE[],2,TRUE),
       VLOOKUP(Attendance!$G2775,REGULAR_WEEK_SCHEDULE[[Tuesday]:[Period]],5,TRUE)),
IF(WEEKDAY(Attendance!$J2775) = 4,
        IF(COUNTIF(BLOCK_WEDNESDAY_DATES[],Attendance!$J2775) &gt; 0, VLOOKUP(Attendance!$G2775,BLOCK_WEDNESDAY_PERIOD_SCHEDULE[],2,TRUE),
        IF(COUNTIF(FINALS_WEEK_WEDNESDAY_DATE[],Attendance!$J2775) &gt; 0, VLOOKUP(Attendance!$G2775,FINALS_WEEK_WEDNESDAY_PERIOD_SCHEDULE[],2,TRUE),
       VLOOKUP(Attendance!$G2775,REGULAR_WEEK_SCHEDULE[[Wednesday]:[Period]],4,TRUE))),
IF(WEEKDAY($J2775) = 5,
       IF(COUNTIF(BLOCK_THURSDAY_DATES[],Attendance!$J2775) &gt; 0, VLOOKUP(Attendance!$G2775,BLOCK_THURSDAY_PERIOD_SCHEDULE[],2,TRUE),
       IF(COUNTIF(FINALS_WEEK_THURSDAY_DATE[],Attendance!$J2775) &gt; 0, VLOOKUP(Attendance!$G2775,FINALS_WEEK_THURSDAY_PERIOD_SCHEDULE[],2,TRUE),
       VLOOKUP(Attendance!$G2775,REGULAR_WEEK_SCHEDULE[[Thursday]:[Period]],3,TRUE))),
IF(WEEKDAY(Attendance!$J2775) = 6,
       IF(COUNTIF(FINALS_WEEK_FRIDAY_DATE[],Attendance!$J2775) &gt; 0, VLOOKUP(Attendance!$G2775,FINALS_WEEK_FRIDAY_PERIOD_SCHEDULE[],2,TRUE),
       VLOOKUP(Attendance!$G2775,REGULAR_WEEK_SCHEDULE[[Friday]:[Period]],2,TRUE))))))))))</f>
        <v/>
      </c>
      <c r="J2775" s="41" t="str">
        <f t="shared" ca="1" si="134"/>
        <v/>
      </c>
      <c r="K2775" s="41" t="str">
        <f>IF($A2775 &lt;&gt; "",VLOOKUP($A2775,'Student reference sheet'!$A$2:$V$2329, 7,FALSE), "")</f>
        <v/>
      </c>
      <c r="L2775" s="30" t="str">
        <f>IF($A2775 ="", "", VLOOKUP($A2775, 'Student reference sheet'!$A$2:$Z$2603,23,FALSE))</f>
        <v/>
      </c>
      <c r="M2775" s="30" t="str">
        <f>IF($A2775 ="", "", VLOOKUP($A2775, 'Student reference sheet'!$A$2:$Z$2603,24,FALSE))</f>
        <v/>
      </c>
      <c r="N2775" s="30" t="str">
        <f>IF($A2775 ="", "", VLOOKUP($A2775, 'Student reference sheet'!$A$2:$Z$2603,26,FALSE))</f>
        <v/>
      </c>
      <c r="O2775" s="30" t="str">
        <f>IF($A2775 ="", "", VLOOKUP($A2775, 'Student reference sheet'!$A$2:$Z$2603,25,FALSE))</f>
        <v/>
      </c>
      <c r="P2775" s="39" t="str">
        <f>IF($A2775 = "", "", IF(OR(VLOOKUP($A2775,'Student reference sheet'!$A$2:$V$2400,8,FALSE) = "R",  VLOOKUP($A2775,'Student reference sheet'!$A$2:$V$2400,8,FALSE) = "L"), "X", ""))</f>
        <v/>
      </c>
      <c r="Q2775" s="39" t="str">
        <f>IF($A2775 ="", "", VLOOKUP($A2775, 'Student reference sheet'!$A$2:$V$2603,22,FALSE))</f>
        <v/>
      </c>
      <c r="R2775" s="39" t="str">
        <f>IF($A2775 &lt;&gt; "",VLOOKUP($A2775,'Student reference sheet'!$A$2:$V$2329, 5,FALSE), "")</f>
        <v/>
      </c>
      <c r="S2775" s="39" t="str">
        <f>IF($A2775 &lt;&gt; "",VLOOKUP($A2775,'Student reference sheet'!$A$2:$V$2329, 6,FALSE), "")</f>
        <v/>
      </c>
      <c r="T2775" s="30" t="str">
        <f>IF($A2775 = "","",
IF(VLOOKUP($A2775,'Student reference sheet'!$A$2:$V$2329, 10,FALSE) = "Y", "Hispanic",
IF(VLOOKUP($A2775,'Student reference sheet'!$A$2:$V$2329,11,FALSE) &lt;&gt; "",
IF(VLOOKUP($A2775,'Student reference sheet'!$A$2:$V$2329,11,FALSE) = "UNK", "Unknown", VLOOKUP(VALUE(VLOOKUP($A2775,'Student reference sheet'!$A$2:$V$2329,11,FALSE)),'Ethnicity Reference'!$A$2:$B$22,2,FALSE)),
IF(VLOOKUP($A2775,'Student reference sheet'!$A$2:$V$2329,9,FALSE) &lt;&gt; "", VLOOKUP(VALUE(VLOOKUP($A2775,'Student reference sheet'!$A$2:$V$2329,9,FALSE)),'Ethnicity Reference'!$A$2:$B$22,2,FALSE),"Unknown"))))</f>
        <v/>
      </c>
      <c r="U2775" s="35"/>
    </row>
    <row r="2776" spans="1:21" ht="15.75">
      <c r="A2776" s="47"/>
      <c r="B2776" s="33"/>
      <c r="C2776" s="39" t="str">
        <f>IF($A2776 &lt;&gt; "",VLOOKUP($A2776,'Student reference sheet'!$A$2:$V$2329, 3,FALSE), "")</f>
        <v/>
      </c>
      <c r="D2776" s="39" t="str">
        <f>IF($A2776 &lt;&gt; "",VLOOKUP($A2776,'Student reference sheet'!$A$2:$V$2329, 2,FALSE), "")</f>
        <v/>
      </c>
      <c r="E2776" s="35"/>
      <c r="F2776" s="34"/>
      <c r="G2776" s="40" t="str">
        <f t="shared" ca="1" si="132"/>
        <v/>
      </c>
      <c r="H2776" s="40" t="str">
        <f t="shared" ca="1" si="133"/>
        <v/>
      </c>
      <c r="I2776" s="36" t="str">
        <f>IF($A2776 = "", "",
IF(COUNTIF(MINIMUM_DAY_DATES[], Attendance!J2776) &gt; 0, VLOOKUP(Attendance!$G2776,MINIMUM_DAY_PERIOD_SCHEDULE[], 2,TRUE),
IF(COUNTIF(RALLY_DATES[], Attendance!J2776) &gt; 0, VLOOKUP(Attendance!$G2776,RALLY_PERIOD_SCHEDULE[], 2,TRUE),
IF(WEEKDAY(Attendance!$J2776) = 2,
       IF(COUNTIF(FINALS_WEEK_MONDAY_DATE[],Attendance!$J2776) &gt; 0, VLOOKUP(Attendance!$G2776,FINALS_WEEK_MONDAY_PERIOD_SCHEDULE[],2,TRUE),
       VLOOKUP(Attendance!$G2776,REGULAR_WEEK_SCHEDULE[],6,TRUE)),
IF(WEEKDAY($J2776) = 3,
       IF(COUNTIF(FINALS_WEEK_TUESDAY_DATE[],Attendance!$J2776) &gt; 0, VLOOKUP(Attendance!$G2776,FINALS_WEEK_TUESDAY_PERIOD_SCHEDULE[],2,TRUE),
       VLOOKUP(Attendance!$G2776,REGULAR_WEEK_SCHEDULE[[Tuesday]:[Period]],5,TRUE)),
IF(WEEKDAY(Attendance!$J2776) = 4,
        IF(COUNTIF(BLOCK_WEDNESDAY_DATES[],Attendance!$J2776) &gt; 0, VLOOKUP(Attendance!$G2776,BLOCK_WEDNESDAY_PERIOD_SCHEDULE[],2,TRUE),
        IF(COUNTIF(FINALS_WEEK_WEDNESDAY_DATE[],Attendance!$J2776) &gt; 0, VLOOKUP(Attendance!$G2776,FINALS_WEEK_WEDNESDAY_PERIOD_SCHEDULE[],2,TRUE),
       VLOOKUP(Attendance!$G2776,REGULAR_WEEK_SCHEDULE[[Wednesday]:[Period]],4,TRUE))),
IF(WEEKDAY($J2776) = 5,
       IF(COUNTIF(BLOCK_THURSDAY_DATES[],Attendance!$J2776) &gt; 0, VLOOKUP(Attendance!$G2776,BLOCK_THURSDAY_PERIOD_SCHEDULE[],2,TRUE),
       IF(COUNTIF(FINALS_WEEK_THURSDAY_DATE[],Attendance!$J2776) &gt; 0, VLOOKUP(Attendance!$G2776,FINALS_WEEK_THURSDAY_PERIOD_SCHEDULE[],2,TRUE),
       VLOOKUP(Attendance!$G2776,REGULAR_WEEK_SCHEDULE[[Thursday]:[Period]],3,TRUE))),
IF(WEEKDAY(Attendance!$J2776) = 6,
       IF(COUNTIF(FINALS_WEEK_FRIDAY_DATE[],Attendance!$J2776) &gt; 0, VLOOKUP(Attendance!$G2776,FINALS_WEEK_FRIDAY_PERIOD_SCHEDULE[],2,TRUE),
       VLOOKUP(Attendance!$G2776,REGULAR_WEEK_SCHEDULE[[Friday]:[Period]],2,TRUE))))))))))</f>
        <v/>
      </c>
      <c r="J2776" s="41" t="str">
        <f t="shared" ca="1" si="134"/>
        <v/>
      </c>
      <c r="K2776" s="41" t="str">
        <f>IF($A2776 &lt;&gt; "",VLOOKUP($A2776,'Student reference sheet'!$A$2:$V$2329, 7,FALSE), "")</f>
        <v/>
      </c>
      <c r="L2776" s="30" t="str">
        <f>IF($A2776 ="", "", VLOOKUP($A2776, 'Student reference sheet'!$A$2:$Z$2603,23,FALSE))</f>
        <v/>
      </c>
      <c r="M2776" s="30" t="str">
        <f>IF($A2776 ="", "", VLOOKUP($A2776, 'Student reference sheet'!$A$2:$Z$2603,24,FALSE))</f>
        <v/>
      </c>
      <c r="N2776" s="30" t="str">
        <f>IF($A2776 ="", "", VLOOKUP($A2776, 'Student reference sheet'!$A$2:$Z$2603,26,FALSE))</f>
        <v/>
      </c>
      <c r="O2776" s="30" t="str">
        <f>IF($A2776 ="", "", VLOOKUP($A2776, 'Student reference sheet'!$A$2:$Z$2603,25,FALSE))</f>
        <v/>
      </c>
      <c r="P2776" s="39" t="str">
        <f>IF($A2776 = "", "", IF(OR(VLOOKUP($A2776,'Student reference sheet'!$A$2:$V$2400,8,FALSE) = "R",  VLOOKUP($A2776,'Student reference sheet'!$A$2:$V$2400,8,FALSE) = "L"), "X", ""))</f>
        <v/>
      </c>
      <c r="Q2776" s="39" t="str">
        <f>IF($A2776 ="", "", VLOOKUP($A2776, 'Student reference sheet'!$A$2:$V$2603,22,FALSE))</f>
        <v/>
      </c>
      <c r="R2776" s="39" t="str">
        <f>IF($A2776 &lt;&gt; "",VLOOKUP($A2776,'Student reference sheet'!$A$2:$V$2329, 5,FALSE), "")</f>
        <v/>
      </c>
      <c r="S2776" s="39" t="str">
        <f>IF($A2776 &lt;&gt; "",VLOOKUP($A2776,'Student reference sheet'!$A$2:$V$2329, 6,FALSE), "")</f>
        <v/>
      </c>
      <c r="T2776" s="30" t="str">
        <f>IF($A2776 = "","",
IF(VLOOKUP($A2776,'Student reference sheet'!$A$2:$V$2329, 10,FALSE) = "Y", "Hispanic",
IF(VLOOKUP($A2776,'Student reference sheet'!$A$2:$V$2329,11,FALSE) &lt;&gt; "",
IF(VLOOKUP($A2776,'Student reference sheet'!$A$2:$V$2329,11,FALSE) = "UNK", "Unknown", VLOOKUP(VALUE(VLOOKUP($A2776,'Student reference sheet'!$A$2:$V$2329,11,FALSE)),'Ethnicity Reference'!$A$2:$B$22,2,FALSE)),
IF(VLOOKUP($A2776,'Student reference sheet'!$A$2:$V$2329,9,FALSE) &lt;&gt; "", VLOOKUP(VALUE(VLOOKUP($A2776,'Student reference sheet'!$A$2:$V$2329,9,FALSE)),'Ethnicity Reference'!$A$2:$B$22,2,FALSE),"Unknown"))))</f>
        <v/>
      </c>
      <c r="U2776" s="35"/>
    </row>
    <row r="2777" spans="1:21" ht="15.75">
      <c r="A2777" s="47"/>
      <c r="B2777" s="33"/>
      <c r="C2777" s="39" t="str">
        <f>IF($A2777 &lt;&gt; "",VLOOKUP($A2777,'Student reference sheet'!$A$2:$V$2329, 3,FALSE), "")</f>
        <v/>
      </c>
      <c r="D2777" s="39" t="str">
        <f>IF($A2777 &lt;&gt; "",VLOOKUP($A2777,'Student reference sheet'!$A$2:$V$2329, 2,FALSE), "")</f>
        <v/>
      </c>
      <c r="E2777" s="35"/>
      <c r="F2777" s="34"/>
      <c r="G2777" s="40" t="str">
        <f t="shared" ca="1" si="132"/>
        <v/>
      </c>
      <c r="H2777" s="40" t="str">
        <f t="shared" ca="1" si="133"/>
        <v/>
      </c>
      <c r="I2777" s="36" t="str">
        <f>IF($A2777 = "", "",
IF(COUNTIF(MINIMUM_DAY_DATES[], Attendance!J2777) &gt; 0, VLOOKUP(Attendance!$G2777,MINIMUM_DAY_PERIOD_SCHEDULE[], 2,TRUE),
IF(COUNTIF(RALLY_DATES[], Attendance!J2777) &gt; 0, VLOOKUP(Attendance!$G2777,RALLY_PERIOD_SCHEDULE[], 2,TRUE),
IF(WEEKDAY(Attendance!$J2777) = 2,
       IF(COUNTIF(FINALS_WEEK_MONDAY_DATE[],Attendance!$J2777) &gt; 0, VLOOKUP(Attendance!$G2777,FINALS_WEEK_MONDAY_PERIOD_SCHEDULE[],2,TRUE),
       VLOOKUP(Attendance!$G2777,REGULAR_WEEK_SCHEDULE[],6,TRUE)),
IF(WEEKDAY($J2777) = 3,
       IF(COUNTIF(FINALS_WEEK_TUESDAY_DATE[],Attendance!$J2777) &gt; 0, VLOOKUP(Attendance!$G2777,FINALS_WEEK_TUESDAY_PERIOD_SCHEDULE[],2,TRUE),
       VLOOKUP(Attendance!$G2777,REGULAR_WEEK_SCHEDULE[[Tuesday]:[Period]],5,TRUE)),
IF(WEEKDAY(Attendance!$J2777) = 4,
        IF(COUNTIF(BLOCK_WEDNESDAY_DATES[],Attendance!$J2777) &gt; 0, VLOOKUP(Attendance!$G2777,BLOCK_WEDNESDAY_PERIOD_SCHEDULE[],2,TRUE),
        IF(COUNTIF(FINALS_WEEK_WEDNESDAY_DATE[],Attendance!$J2777) &gt; 0, VLOOKUP(Attendance!$G2777,FINALS_WEEK_WEDNESDAY_PERIOD_SCHEDULE[],2,TRUE),
       VLOOKUP(Attendance!$G2777,REGULAR_WEEK_SCHEDULE[[Wednesday]:[Period]],4,TRUE))),
IF(WEEKDAY($J2777) = 5,
       IF(COUNTIF(BLOCK_THURSDAY_DATES[],Attendance!$J2777) &gt; 0, VLOOKUP(Attendance!$G2777,BLOCK_THURSDAY_PERIOD_SCHEDULE[],2,TRUE),
       IF(COUNTIF(FINALS_WEEK_THURSDAY_DATE[],Attendance!$J2777) &gt; 0, VLOOKUP(Attendance!$G2777,FINALS_WEEK_THURSDAY_PERIOD_SCHEDULE[],2,TRUE),
       VLOOKUP(Attendance!$G2777,REGULAR_WEEK_SCHEDULE[[Thursday]:[Period]],3,TRUE))),
IF(WEEKDAY(Attendance!$J2777) = 6,
       IF(COUNTIF(FINALS_WEEK_FRIDAY_DATE[],Attendance!$J2777) &gt; 0, VLOOKUP(Attendance!$G2777,FINALS_WEEK_FRIDAY_PERIOD_SCHEDULE[],2,TRUE),
       VLOOKUP(Attendance!$G2777,REGULAR_WEEK_SCHEDULE[[Friday]:[Period]],2,TRUE))))))))))</f>
        <v/>
      </c>
      <c r="J2777" s="41" t="str">
        <f t="shared" ca="1" si="134"/>
        <v/>
      </c>
      <c r="K2777" s="41" t="str">
        <f>IF($A2777 &lt;&gt; "",VLOOKUP($A2777,'Student reference sheet'!$A$2:$V$2329, 7,FALSE), "")</f>
        <v/>
      </c>
      <c r="L2777" s="30" t="str">
        <f>IF($A2777 ="", "", VLOOKUP($A2777, 'Student reference sheet'!$A$2:$Z$2603,23,FALSE))</f>
        <v/>
      </c>
      <c r="M2777" s="30" t="str">
        <f>IF($A2777 ="", "", VLOOKUP($A2777, 'Student reference sheet'!$A$2:$Z$2603,24,FALSE))</f>
        <v/>
      </c>
      <c r="N2777" s="30" t="str">
        <f>IF($A2777 ="", "", VLOOKUP($A2777, 'Student reference sheet'!$A$2:$Z$2603,26,FALSE))</f>
        <v/>
      </c>
      <c r="O2777" s="30" t="str">
        <f>IF($A2777 ="", "", VLOOKUP($A2777, 'Student reference sheet'!$A$2:$Z$2603,25,FALSE))</f>
        <v/>
      </c>
      <c r="P2777" s="39" t="str">
        <f>IF($A2777 = "", "", IF(OR(VLOOKUP($A2777,'Student reference sheet'!$A$2:$V$2400,8,FALSE) = "R",  VLOOKUP($A2777,'Student reference sheet'!$A$2:$V$2400,8,FALSE) = "L"), "X", ""))</f>
        <v/>
      </c>
      <c r="Q2777" s="39" t="str">
        <f>IF($A2777 ="", "", VLOOKUP($A2777, 'Student reference sheet'!$A$2:$V$2603,22,FALSE))</f>
        <v/>
      </c>
      <c r="R2777" s="39" t="str">
        <f>IF($A2777 &lt;&gt; "",VLOOKUP($A2777,'Student reference sheet'!$A$2:$V$2329, 5,FALSE), "")</f>
        <v/>
      </c>
      <c r="S2777" s="39" t="str">
        <f>IF($A2777 &lt;&gt; "",VLOOKUP($A2777,'Student reference sheet'!$A$2:$V$2329, 6,FALSE), "")</f>
        <v/>
      </c>
      <c r="T2777" s="30" t="str">
        <f>IF($A2777 = "","",
IF(VLOOKUP($A2777,'Student reference sheet'!$A$2:$V$2329, 10,FALSE) = "Y", "Hispanic",
IF(VLOOKUP($A2777,'Student reference sheet'!$A$2:$V$2329,11,FALSE) &lt;&gt; "",
IF(VLOOKUP($A2777,'Student reference sheet'!$A$2:$V$2329,11,FALSE) = "UNK", "Unknown", VLOOKUP(VALUE(VLOOKUP($A2777,'Student reference sheet'!$A$2:$V$2329,11,FALSE)),'Ethnicity Reference'!$A$2:$B$22,2,FALSE)),
IF(VLOOKUP($A2777,'Student reference sheet'!$A$2:$V$2329,9,FALSE) &lt;&gt; "", VLOOKUP(VALUE(VLOOKUP($A2777,'Student reference sheet'!$A$2:$V$2329,9,FALSE)),'Ethnicity Reference'!$A$2:$B$22,2,FALSE),"Unknown"))))</f>
        <v/>
      </c>
      <c r="U2777" s="35"/>
    </row>
    <row r="2778" spans="1:21" ht="15.75">
      <c r="A2778" s="47"/>
      <c r="B2778" s="33"/>
      <c r="C2778" s="39" t="str">
        <f>IF($A2778 &lt;&gt; "",VLOOKUP($A2778,'Student reference sheet'!$A$2:$V$2329, 3,FALSE), "")</f>
        <v/>
      </c>
      <c r="D2778" s="39" t="str">
        <f>IF($A2778 &lt;&gt; "",VLOOKUP($A2778,'Student reference sheet'!$A$2:$V$2329, 2,FALSE), "")</f>
        <v/>
      </c>
      <c r="E2778" s="35"/>
      <c r="F2778" s="34"/>
      <c r="G2778" s="40" t="str">
        <f t="shared" ca="1" si="132"/>
        <v/>
      </c>
      <c r="H2778" s="40" t="str">
        <f t="shared" ca="1" si="133"/>
        <v/>
      </c>
      <c r="I2778" s="36" t="str">
        <f>IF($A2778 = "", "",
IF(COUNTIF(MINIMUM_DAY_DATES[], Attendance!J2778) &gt; 0, VLOOKUP(Attendance!$G2778,MINIMUM_DAY_PERIOD_SCHEDULE[], 2,TRUE),
IF(COUNTIF(RALLY_DATES[], Attendance!J2778) &gt; 0, VLOOKUP(Attendance!$G2778,RALLY_PERIOD_SCHEDULE[], 2,TRUE),
IF(WEEKDAY(Attendance!$J2778) = 2,
       IF(COUNTIF(FINALS_WEEK_MONDAY_DATE[],Attendance!$J2778) &gt; 0, VLOOKUP(Attendance!$G2778,FINALS_WEEK_MONDAY_PERIOD_SCHEDULE[],2,TRUE),
       VLOOKUP(Attendance!$G2778,REGULAR_WEEK_SCHEDULE[],6,TRUE)),
IF(WEEKDAY($J2778) = 3,
       IF(COUNTIF(FINALS_WEEK_TUESDAY_DATE[],Attendance!$J2778) &gt; 0, VLOOKUP(Attendance!$G2778,FINALS_WEEK_TUESDAY_PERIOD_SCHEDULE[],2,TRUE),
       VLOOKUP(Attendance!$G2778,REGULAR_WEEK_SCHEDULE[[Tuesday]:[Period]],5,TRUE)),
IF(WEEKDAY(Attendance!$J2778) = 4,
        IF(COUNTIF(BLOCK_WEDNESDAY_DATES[],Attendance!$J2778) &gt; 0, VLOOKUP(Attendance!$G2778,BLOCK_WEDNESDAY_PERIOD_SCHEDULE[],2,TRUE),
        IF(COUNTIF(FINALS_WEEK_WEDNESDAY_DATE[],Attendance!$J2778) &gt; 0, VLOOKUP(Attendance!$G2778,FINALS_WEEK_WEDNESDAY_PERIOD_SCHEDULE[],2,TRUE),
       VLOOKUP(Attendance!$G2778,REGULAR_WEEK_SCHEDULE[[Wednesday]:[Period]],4,TRUE))),
IF(WEEKDAY($J2778) = 5,
       IF(COUNTIF(BLOCK_THURSDAY_DATES[],Attendance!$J2778) &gt; 0, VLOOKUP(Attendance!$G2778,BLOCK_THURSDAY_PERIOD_SCHEDULE[],2,TRUE),
       IF(COUNTIF(FINALS_WEEK_THURSDAY_DATE[],Attendance!$J2778) &gt; 0, VLOOKUP(Attendance!$G2778,FINALS_WEEK_THURSDAY_PERIOD_SCHEDULE[],2,TRUE),
       VLOOKUP(Attendance!$G2778,REGULAR_WEEK_SCHEDULE[[Thursday]:[Period]],3,TRUE))),
IF(WEEKDAY(Attendance!$J2778) = 6,
       IF(COUNTIF(FINALS_WEEK_FRIDAY_DATE[],Attendance!$J2778) &gt; 0, VLOOKUP(Attendance!$G2778,FINALS_WEEK_FRIDAY_PERIOD_SCHEDULE[],2,TRUE),
       VLOOKUP(Attendance!$G2778,REGULAR_WEEK_SCHEDULE[[Friday]:[Period]],2,TRUE))))))))))</f>
        <v/>
      </c>
      <c r="J2778" s="41" t="str">
        <f t="shared" ca="1" si="134"/>
        <v/>
      </c>
      <c r="K2778" s="41" t="str">
        <f>IF($A2778 &lt;&gt; "",VLOOKUP($A2778,'Student reference sheet'!$A$2:$V$2329, 7,FALSE), "")</f>
        <v/>
      </c>
      <c r="L2778" s="30" t="str">
        <f>IF($A2778 ="", "", VLOOKUP($A2778, 'Student reference sheet'!$A$2:$Z$2603,23,FALSE))</f>
        <v/>
      </c>
      <c r="M2778" s="30" t="str">
        <f>IF($A2778 ="", "", VLOOKUP($A2778, 'Student reference sheet'!$A$2:$Z$2603,24,FALSE))</f>
        <v/>
      </c>
      <c r="N2778" s="30" t="str">
        <f>IF($A2778 ="", "", VLOOKUP($A2778, 'Student reference sheet'!$A$2:$Z$2603,26,FALSE))</f>
        <v/>
      </c>
      <c r="O2778" s="30" t="str">
        <f>IF($A2778 ="", "", VLOOKUP($A2778, 'Student reference sheet'!$A$2:$Z$2603,25,FALSE))</f>
        <v/>
      </c>
      <c r="P2778" s="39" t="str">
        <f>IF($A2778 = "", "", IF(OR(VLOOKUP($A2778,'Student reference sheet'!$A$2:$V$2400,8,FALSE) = "R",  VLOOKUP($A2778,'Student reference sheet'!$A$2:$V$2400,8,FALSE) = "L"), "X", ""))</f>
        <v/>
      </c>
      <c r="Q2778" s="39" t="str">
        <f>IF($A2778 ="", "", VLOOKUP($A2778, 'Student reference sheet'!$A$2:$V$2603,22,FALSE))</f>
        <v/>
      </c>
      <c r="R2778" s="39" t="str">
        <f>IF($A2778 &lt;&gt; "",VLOOKUP($A2778,'Student reference sheet'!$A$2:$V$2329, 5,FALSE), "")</f>
        <v/>
      </c>
      <c r="S2778" s="39" t="str">
        <f>IF($A2778 &lt;&gt; "",VLOOKUP($A2778,'Student reference sheet'!$A$2:$V$2329, 6,FALSE), "")</f>
        <v/>
      </c>
      <c r="T2778" s="30" t="str">
        <f>IF($A2778 = "","",
IF(VLOOKUP($A2778,'Student reference sheet'!$A$2:$V$2329, 10,FALSE) = "Y", "Hispanic",
IF(VLOOKUP($A2778,'Student reference sheet'!$A$2:$V$2329,11,FALSE) &lt;&gt; "",
IF(VLOOKUP($A2778,'Student reference sheet'!$A$2:$V$2329,11,FALSE) = "UNK", "Unknown", VLOOKUP(VALUE(VLOOKUP($A2778,'Student reference sheet'!$A$2:$V$2329,11,FALSE)),'Ethnicity Reference'!$A$2:$B$22,2,FALSE)),
IF(VLOOKUP($A2778,'Student reference sheet'!$A$2:$V$2329,9,FALSE) &lt;&gt; "", VLOOKUP(VALUE(VLOOKUP($A2778,'Student reference sheet'!$A$2:$V$2329,9,FALSE)),'Ethnicity Reference'!$A$2:$B$22,2,FALSE),"Unknown"))))</f>
        <v/>
      </c>
      <c r="U2778" s="35"/>
    </row>
    <row r="2779" spans="1:21" ht="15.75">
      <c r="A2779" s="47"/>
      <c r="B2779" s="33"/>
      <c r="C2779" s="39" t="str">
        <f>IF($A2779 &lt;&gt; "",VLOOKUP($A2779,'Student reference sheet'!$A$2:$V$2329, 3,FALSE), "")</f>
        <v/>
      </c>
      <c r="D2779" s="39" t="str">
        <f>IF($A2779 &lt;&gt; "",VLOOKUP($A2779,'Student reference sheet'!$A$2:$V$2329, 2,FALSE), "")</f>
        <v/>
      </c>
      <c r="E2779" s="35"/>
      <c r="F2779" s="34"/>
      <c r="G2779" s="40" t="str">
        <f t="shared" ca="1" si="132"/>
        <v/>
      </c>
      <c r="H2779" s="40" t="str">
        <f t="shared" ca="1" si="133"/>
        <v/>
      </c>
      <c r="I2779" s="36" t="str">
        <f>IF($A2779 = "", "",
IF(COUNTIF(MINIMUM_DAY_DATES[], Attendance!J2779) &gt; 0, VLOOKUP(Attendance!$G2779,MINIMUM_DAY_PERIOD_SCHEDULE[], 2,TRUE),
IF(COUNTIF(RALLY_DATES[], Attendance!J2779) &gt; 0, VLOOKUP(Attendance!$G2779,RALLY_PERIOD_SCHEDULE[], 2,TRUE),
IF(WEEKDAY(Attendance!$J2779) = 2,
       IF(COUNTIF(FINALS_WEEK_MONDAY_DATE[],Attendance!$J2779) &gt; 0, VLOOKUP(Attendance!$G2779,FINALS_WEEK_MONDAY_PERIOD_SCHEDULE[],2,TRUE),
       VLOOKUP(Attendance!$G2779,REGULAR_WEEK_SCHEDULE[],6,TRUE)),
IF(WEEKDAY($J2779) = 3,
       IF(COUNTIF(FINALS_WEEK_TUESDAY_DATE[],Attendance!$J2779) &gt; 0, VLOOKUP(Attendance!$G2779,FINALS_WEEK_TUESDAY_PERIOD_SCHEDULE[],2,TRUE),
       VLOOKUP(Attendance!$G2779,REGULAR_WEEK_SCHEDULE[[Tuesday]:[Period]],5,TRUE)),
IF(WEEKDAY(Attendance!$J2779) = 4,
        IF(COUNTIF(BLOCK_WEDNESDAY_DATES[],Attendance!$J2779) &gt; 0, VLOOKUP(Attendance!$G2779,BLOCK_WEDNESDAY_PERIOD_SCHEDULE[],2,TRUE),
        IF(COUNTIF(FINALS_WEEK_WEDNESDAY_DATE[],Attendance!$J2779) &gt; 0, VLOOKUP(Attendance!$G2779,FINALS_WEEK_WEDNESDAY_PERIOD_SCHEDULE[],2,TRUE),
       VLOOKUP(Attendance!$G2779,REGULAR_WEEK_SCHEDULE[[Wednesday]:[Period]],4,TRUE))),
IF(WEEKDAY($J2779) = 5,
       IF(COUNTIF(BLOCK_THURSDAY_DATES[],Attendance!$J2779) &gt; 0, VLOOKUP(Attendance!$G2779,BLOCK_THURSDAY_PERIOD_SCHEDULE[],2,TRUE),
       IF(COUNTIF(FINALS_WEEK_THURSDAY_DATE[],Attendance!$J2779) &gt; 0, VLOOKUP(Attendance!$G2779,FINALS_WEEK_THURSDAY_PERIOD_SCHEDULE[],2,TRUE),
       VLOOKUP(Attendance!$G2779,REGULAR_WEEK_SCHEDULE[[Thursday]:[Period]],3,TRUE))),
IF(WEEKDAY(Attendance!$J2779) = 6,
       IF(COUNTIF(FINALS_WEEK_FRIDAY_DATE[],Attendance!$J2779) &gt; 0, VLOOKUP(Attendance!$G2779,FINALS_WEEK_FRIDAY_PERIOD_SCHEDULE[],2,TRUE),
       VLOOKUP(Attendance!$G2779,REGULAR_WEEK_SCHEDULE[[Friday]:[Period]],2,TRUE))))))))))</f>
        <v/>
      </c>
      <c r="J2779" s="41" t="str">
        <f t="shared" ca="1" si="134"/>
        <v/>
      </c>
      <c r="K2779" s="41" t="str">
        <f>IF($A2779 &lt;&gt; "",VLOOKUP($A2779,'Student reference sheet'!$A$2:$V$2329, 7,FALSE), "")</f>
        <v/>
      </c>
      <c r="L2779" s="30" t="str">
        <f>IF($A2779 ="", "", VLOOKUP($A2779, 'Student reference sheet'!$A$2:$Z$2603,23,FALSE))</f>
        <v/>
      </c>
      <c r="M2779" s="30" t="str">
        <f>IF($A2779 ="", "", VLOOKUP($A2779, 'Student reference sheet'!$A$2:$Z$2603,24,FALSE))</f>
        <v/>
      </c>
      <c r="N2779" s="30" t="str">
        <f>IF($A2779 ="", "", VLOOKUP($A2779, 'Student reference sheet'!$A$2:$Z$2603,26,FALSE))</f>
        <v/>
      </c>
      <c r="O2779" s="30" t="str">
        <f>IF($A2779 ="", "", VLOOKUP($A2779, 'Student reference sheet'!$A$2:$Z$2603,25,FALSE))</f>
        <v/>
      </c>
      <c r="P2779" s="39" t="str">
        <f>IF($A2779 = "", "", IF(OR(VLOOKUP($A2779,'Student reference sheet'!$A$2:$V$2400,8,FALSE) = "R",  VLOOKUP($A2779,'Student reference sheet'!$A$2:$V$2400,8,FALSE) = "L"), "X", ""))</f>
        <v/>
      </c>
      <c r="Q2779" s="39" t="str">
        <f>IF($A2779 ="", "", VLOOKUP($A2779, 'Student reference sheet'!$A$2:$V$2603,22,FALSE))</f>
        <v/>
      </c>
      <c r="R2779" s="39" t="str">
        <f>IF($A2779 &lt;&gt; "",VLOOKUP($A2779,'Student reference sheet'!$A$2:$V$2329, 5,FALSE), "")</f>
        <v/>
      </c>
      <c r="S2779" s="39" t="str">
        <f>IF($A2779 &lt;&gt; "",VLOOKUP($A2779,'Student reference sheet'!$A$2:$V$2329, 6,FALSE), "")</f>
        <v/>
      </c>
      <c r="T2779" s="30" t="str">
        <f>IF($A2779 = "","",
IF(VLOOKUP($A2779,'Student reference sheet'!$A$2:$V$2329, 10,FALSE) = "Y", "Hispanic",
IF(VLOOKUP($A2779,'Student reference sheet'!$A$2:$V$2329,11,FALSE) &lt;&gt; "",
IF(VLOOKUP($A2779,'Student reference sheet'!$A$2:$V$2329,11,FALSE) = "UNK", "Unknown", VLOOKUP(VALUE(VLOOKUP($A2779,'Student reference sheet'!$A$2:$V$2329,11,FALSE)),'Ethnicity Reference'!$A$2:$B$22,2,FALSE)),
IF(VLOOKUP($A2779,'Student reference sheet'!$A$2:$V$2329,9,FALSE) &lt;&gt; "", VLOOKUP(VALUE(VLOOKUP($A2779,'Student reference sheet'!$A$2:$V$2329,9,FALSE)),'Ethnicity Reference'!$A$2:$B$22,2,FALSE),"Unknown"))))</f>
        <v/>
      </c>
      <c r="U2779" s="35"/>
    </row>
    <row r="2780" spans="1:21" ht="15.75">
      <c r="A2780" s="47"/>
      <c r="B2780" s="33"/>
      <c r="C2780" s="39" t="str">
        <f>IF($A2780 &lt;&gt; "",VLOOKUP($A2780,'Student reference sheet'!$A$2:$V$2329, 3,FALSE), "")</f>
        <v/>
      </c>
      <c r="D2780" s="39" t="str">
        <f>IF($A2780 &lt;&gt; "",VLOOKUP($A2780,'Student reference sheet'!$A$2:$V$2329, 2,FALSE), "")</f>
        <v/>
      </c>
      <c r="E2780" s="35"/>
      <c r="F2780" s="34"/>
      <c r="G2780" s="40" t="str">
        <f t="shared" ca="1" si="132"/>
        <v/>
      </c>
      <c r="H2780" s="40" t="str">
        <f t="shared" ca="1" si="133"/>
        <v/>
      </c>
      <c r="I2780" s="36" t="str">
        <f>IF($A2780 = "", "",
IF(COUNTIF(MINIMUM_DAY_DATES[], Attendance!J2780) &gt; 0, VLOOKUP(Attendance!$G2780,MINIMUM_DAY_PERIOD_SCHEDULE[], 2,TRUE),
IF(COUNTIF(RALLY_DATES[], Attendance!J2780) &gt; 0, VLOOKUP(Attendance!$G2780,RALLY_PERIOD_SCHEDULE[], 2,TRUE),
IF(WEEKDAY(Attendance!$J2780) = 2,
       IF(COUNTIF(FINALS_WEEK_MONDAY_DATE[],Attendance!$J2780) &gt; 0, VLOOKUP(Attendance!$G2780,FINALS_WEEK_MONDAY_PERIOD_SCHEDULE[],2,TRUE),
       VLOOKUP(Attendance!$G2780,REGULAR_WEEK_SCHEDULE[],6,TRUE)),
IF(WEEKDAY($J2780) = 3,
       IF(COUNTIF(FINALS_WEEK_TUESDAY_DATE[],Attendance!$J2780) &gt; 0, VLOOKUP(Attendance!$G2780,FINALS_WEEK_TUESDAY_PERIOD_SCHEDULE[],2,TRUE),
       VLOOKUP(Attendance!$G2780,REGULAR_WEEK_SCHEDULE[[Tuesday]:[Period]],5,TRUE)),
IF(WEEKDAY(Attendance!$J2780) = 4,
        IF(COUNTIF(BLOCK_WEDNESDAY_DATES[],Attendance!$J2780) &gt; 0, VLOOKUP(Attendance!$G2780,BLOCK_WEDNESDAY_PERIOD_SCHEDULE[],2,TRUE),
        IF(COUNTIF(FINALS_WEEK_WEDNESDAY_DATE[],Attendance!$J2780) &gt; 0, VLOOKUP(Attendance!$G2780,FINALS_WEEK_WEDNESDAY_PERIOD_SCHEDULE[],2,TRUE),
       VLOOKUP(Attendance!$G2780,REGULAR_WEEK_SCHEDULE[[Wednesday]:[Period]],4,TRUE))),
IF(WEEKDAY($J2780) = 5,
       IF(COUNTIF(BLOCK_THURSDAY_DATES[],Attendance!$J2780) &gt; 0, VLOOKUP(Attendance!$G2780,BLOCK_THURSDAY_PERIOD_SCHEDULE[],2,TRUE),
       IF(COUNTIF(FINALS_WEEK_THURSDAY_DATE[],Attendance!$J2780) &gt; 0, VLOOKUP(Attendance!$G2780,FINALS_WEEK_THURSDAY_PERIOD_SCHEDULE[],2,TRUE),
       VLOOKUP(Attendance!$G2780,REGULAR_WEEK_SCHEDULE[[Thursday]:[Period]],3,TRUE))),
IF(WEEKDAY(Attendance!$J2780) = 6,
       IF(COUNTIF(FINALS_WEEK_FRIDAY_DATE[],Attendance!$J2780) &gt; 0, VLOOKUP(Attendance!$G2780,FINALS_WEEK_FRIDAY_PERIOD_SCHEDULE[],2,TRUE),
       VLOOKUP(Attendance!$G2780,REGULAR_WEEK_SCHEDULE[[Friday]:[Period]],2,TRUE))))))))))</f>
        <v/>
      </c>
      <c r="J2780" s="41" t="str">
        <f t="shared" ca="1" si="134"/>
        <v/>
      </c>
      <c r="K2780" s="41" t="str">
        <f>IF($A2780 &lt;&gt; "",VLOOKUP($A2780,'Student reference sheet'!$A$2:$V$2329, 7,FALSE), "")</f>
        <v/>
      </c>
      <c r="L2780" s="30" t="str">
        <f>IF($A2780 ="", "", VLOOKUP($A2780, 'Student reference sheet'!$A$2:$Z$2603,23,FALSE))</f>
        <v/>
      </c>
      <c r="M2780" s="30" t="str">
        <f>IF($A2780 ="", "", VLOOKUP($A2780, 'Student reference sheet'!$A$2:$Z$2603,24,FALSE))</f>
        <v/>
      </c>
      <c r="N2780" s="30" t="str">
        <f>IF($A2780 ="", "", VLOOKUP($A2780, 'Student reference sheet'!$A$2:$Z$2603,26,FALSE))</f>
        <v/>
      </c>
      <c r="O2780" s="30" t="str">
        <f>IF($A2780 ="", "", VLOOKUP($A2780, 'Student reference sheet'!$A$2:$Z$2603,25,FALSE))</f>
        <v/>
      </c>
      <c r="P2780" s="39" t="str">
        <f>IF($A2780 = "", "", IF(OR(VLOOKUP($A2780,'Student reference sheet'!$A$2:$V$2400,8,FALSE) = "R",  VLOOKUP($A2780,'Student reference sheet'!$A$2:$V$2400,8,FALSE) = "L"), "X", ""))</f>
        <v/>
      </c>
      <c r="Q2780" s="39" t="str">
        <f>IF($A2780 ="", "", VLOOKUP($A2780, 'Student reference sheet'!$A$2:$V$2603,22,FALSE))</f>
        <v/>
      </c>
      <c r="R2780" s="39" t="str">
        <f>IF($A2780 &lt;&gt; "",VLOOKUP($A2780,'Student reference sheet'!$A$2:$V$2329, 5,FALSE), "")</f>
        <v/>
      </c>
      <c r="S2780" s="39" t="str">
        <f>IF($A2780 &lt;&gt; "",VLOOKUP($A2780,'Student reference sheet'!$A$2:$V$2329, 6,FALSE), "")</f>
        <v/>
      </c>
      <c r="T2780" s="30" t="str">
        <f>IF($A2780 = "","",
IF(VLOOKUP($A2780,'Student reference sheet'!$A$2:$V$2329, 10,FALSE) = "Y", "Hispanic",
IF(VLOOKUP($A2780,'Student reference sheet'!$A$2:$V$2329,11,FALSE) &lt;&gt; "",
IF(VLOOKUP($A2780,'Student reference sheet'!$A$2:$V$2329,11,FALSE) = "UNK", "Unknown", VLOOKUP(VALUE(VLOOKUP($A2780,'Student reference sheet'!$A$2:$V$2329,11,FALSE)),'Ethnicity Reference'!$A$2:$B$22,2,FALSE)),
IF(VLOOKUP($A2780,'Student reference sheet'!$A$2:$V$2329,9,FALSE) &lt;&gt; "", VLOOKUP(VALUE(VLOOKUP($A2780,'Student reference sheet'!$A$2:$V$2329,9,FALSE)),'Ethnicity Reference'!$A$2:$B$22,2,FALSE),"Unknown"))))</f>
        <v/>
      </c>
      <c r="U2780" s="35"/>
    </row>
    <row r="2781" spans="1:21" ht="15.75">
      <c r="A2781" s="47"/>
      <c r="B2781" s="33"/>
      <c r="C2781" s="39" t="str">
        <f>IF($A2781 &lt;&gt; "",VLOOKUP($A2781,'Student reference sheet'!$A$2:$V$2329, 3,FALSE), "")</f>
        <v/>
      </c>
      <c r="D2781" s="39" t="str">
        <f>IF($A2781 &lt;&gt; "",VLOOKUP($A2781,'Student reference sheet'!$A$2:$V$2329, 2,FALSE), "")</f>
        <v/>
      </c>
      <c r="E2781" s="35"/>
      <c r="F2781" s="34"/>
      <c r="G2781" s="40" t="str">
        <f t="shared" ca="1" si="132"/>
        <v/>
      </c>
      <c r="H2781" s="40" t="str">
        <f t="shared" ca="1" si="133"/>
        <v/>
      </c>
      <c r="I2781" s="36" t="str">
        <f>IF($A2781 = "", "",
IF(COUNTIF(MINIMUM_DAY_DATES[], Attendance!J2781) &gt; 0, VLOOKUP(Attendance!$G2781,MINIMUM_DAY_PERIOD_SCHEDULE[], 2,TRUE),
IF(COUNTIF(RALLY_DATES[], Attendance!J2781) &gt; 0, VLOOKUP(Attendance!$G2781,RALLY_PERIOD_SCHEDULE[], 2,TRUE),
IF(WEEKDAY(Attendance!$J2781) = 2,
       IF(COUNTIF(FINALS_WEEK_MONDAY_DATE[],Attendance!$J2781) &gt; 0, VLOOKUP(Attendance!$G2781,FINALS_WEEK_MONDAY_PERIOD_SCHEDULE[],2,TRUE),
       VLOOKUP(Attendance!$G2781,REGULAR_WEEK_SCHEDULE[],6,TRUE)),
IF(WEEKDAY($J2781) = 3,
       IF(COUNTIF(FINALS_WEEK_TUESDAY_DATE[],Attendance!$J2781) &gt; 0, VLOOKUP(Attendance!$G2781,FINALS_WEEK_TUESDAY_PERIOD_SCHEDULE[],2,TRUE),
       VLOOKUP(Attendance!$G2781,REGULAR_WEEK_SCHEDULE[[Tuesday]:[Period]],5,TRUE)),
IF(WEEKDAY(Attendance!$J2781) = 4,
        IF(COUNTIF(BLOCK_WEDNESDAY_DATES[],Attendance!$J2781) &gt; 0, VLOOKUP(Attendance!$G2781,BLOCK_WEDNESDAY_PERIOD_SCHEDULE[],2,TRUE),
        IF(COUNTIF(FINALS_WEEK_WEDNESDAY_DATE[],Attendance!$J2781) &gt; 0, VLOOKUP(Attendance!$G2781,FINALS_WEEK_WEDNESDAY_PERIOD_SCHEDULE[],2,TRUE),
       VLOOKUP(Attendance!$G2781,REGULAR_WEEK_SCHEDULE[[Wednesday]:[Period]],4,TRUE))),
IF(WEEKDAY($J2781) = 5,
       IF(COUNTIF(BLOCK_THURSDAY_DATES[],Attendance!$J2781) &gt; 0, VLOOKUP(Attendance!$G2781,BLOCK_THURSDAY_PERIOD_SCHEDULE[],2,TRUE),
       IF(COUNTIF(FINALS_WEEK_THURSDAY_DATE[],Attendance!$J2781) &gt; 0, VLOOKUP(Attendance!$G2781,FINALS_WEEK_THURSDAY_PERIOD_SCHEDULE[],2,TRUE),
       VLOOKUP(Attendance!$G2781,REGULAR_WEEK_SCHEDULE[[Thursday]:[Period]],3,TRUE))),
IF(WEEKDAY(Attendance!$J2781) = 6,
       IF(COUNTIF(FINALS_WEEK_FRIDAY_DATE[],Attendance!$J2781) &gt; 0, VLOOKUP(Attendance!$G2781,FINALS_WEEK_FRIDAY_PERIOD_SCHEDULE[],2,TRUE),
       VLOOKUP(Attendance!$G2781,REGULAR_WEEK_SCHEDULE[[Friday]:[Period]],2,TRUE))))))))))</f>
        <v/>
      </c>
      <c r="J2781" s="41" t="str">
        <f t="shared" ca="1" si="134"/>
        <v/>
      </c>
      <c r="K2781" s="41" t="str">
        <f>IF($A2781 &lt;&gt; "",VLOOKUP($A2781,'Student reference sheet'!$A$2:$V$2329, 7,FALSE), "")</f>
        <v/>
      </c>
      <c r="L2781" s="30" t="str">
        <f>IF($A2781 ="", "", VLOOKUP($A2781, 'Student reference sheet'!$A$2:$Z$2603,23,FALSE))</f>
        <v/>
      </c>
      <c r="M2781" s="30" t="str">
        <f>IF($A2781 ="", "", VLOOKUP($A2781, 'Student reference sheet'!$A$2:$Z$2603,24,FALSE))</f>
        <v/>
      </c>
      <c r="N2781" s="30" t="str">
        <f>IF($A2781 ="", "", VLOOKUP($A2781, 'Student reference sheet'!$A$2:$Z$2603,26,FALSE))</f>
        <v/>
      </c>
      <c r="O2781" s="30" t="str">
        <f>IF($A2781 ="", "", VLOOKUP($A2781, 'Student reference sheet'!$A$2:$Z$2603,25,FALSE))</f>
        <v/>
      </c>
      <c r="P2781" s="39" t="str">
        <f>IF($A2781 = "", "", IF(OR(VLOOKUP($A2781,'Student reference sheet'!$A$2:$V$2400,8,FALSE) = "R",  VLOOKUP($A2781,'Student reference sheet'!$A$2:$V$2400,8,FALSE) = "L"), "X", ""))</f>
        <v/>
      </c>
      <c r="Q2781" s="39" t="str">
        <f>IF($A2781 ="", "", VLOOKUP($A2781, 'Student reference sheet'!$A$2:$V$2603,22,FALSE))</f>
        <v/>
      </c>
      <c r="R2781" s="39" t="str">
        <f>IF($A2781 &lt;&gt; "",VLOOKUP($A2781,'Student reference sheet'!$A$2:$V$2329, 5,FALSE), "")</f>
        <v/>
      </c>
      <c r="S2781" s="39" t="str">
        <f>IF($A2781 &lt;&gt; "",VLOOKUP($A2781,'Student reference sheet'!$A$2:$V$2329, 6,FALSE), "")</f>
        <v/>
      </c>
      <c r="T2781" s="30" t="str">
        <f>IF($A2781 = "","",
IF(VLOOKUP($A2781,'Student reference sheet'!$A$2:$V$2329, 10,FALSE) = "Y", "Hispanic",
IF(VLOOKUP($A2781,'Student reference sheet'!$A$2:$V$2329,11,FALSE) &lt;&gt; "",
IF(VLOOKUP($A2781,'Student reference sheet'!$A$2:$V$2329,11,FALSE) = "UNK", "Unknown", VLOOKUP(VALUE(VLOOKUP($A2781,'Student reference sheet'!$A$2:$V$2329,11,FALSE)),'Ethnicity Reference'!$A$2:$B$22,2,FALSE)),
IF(VLOOKUP($A2781,'Student reference sheet'!$A$2:$V$2329,9,FALSE) &lt;&gt; "", VLOOKUP(VALUE(VLOOKUP($A2781,'Student reference sheet'!$A$2:$V$2329,9,FALSE)),'Ethnicity Reference'!$A$2:$B$22,2,FALSE),"Unknown"))))</f>
        <v/>
      </c>
      <c r="U2781" s="35"/>
    </row>
    <row r="2782" spans="1:21" ht="15.75">
      <c r="A2782" s="47"/>
      <c r="B2782" s="33"/>
      <c r="C2782" s="39" t="str">
        <f>IF($A2782 &lt;&gt; "",VLOOKUP($A2782,'Student reference sheet'!$A$2:$V$2329, 3,FALSE), "")</f>
        <v/>
      </c>
      <c r="D2782" s="39" t="str">
        <f>IF($A2782 &lt;&gt; "",VLOOKUP($A2782,'Student reference sheet'!$A$2:$V$2329, 2,FALSE), "")</f>
        <v/>
      </c>
      <c r="E2782" s="35"/>
      <c r="F2782" s="34"/>
      <c r="G2782" s="40" t="str">
        <f t="shared" ca="1" si="132"/>
        <v/>
      </c>
      <c r="H2782" s="40" t="str">
        <f t="shared" ca="1" si="133"/>
        <v/>
      </c>
      <c r="I2782" s="36" t="str">
        <f>IF($A2782 = "", "",
IF(COUNTIF(MINIMUM_DAY_DATES[], Attendance!J2782) &gt; 0, VLOOKUP(Attendance!$G2782,MINIMUM_DAY_PERIOD_SCHEDULE[], 2,TRUE),
IF(COUNTIF(RALLY_DATES[], Attendance!J2782) &gt; 0, VLOOKUP(Attendance!$G2782,RALLY_PERIOD_SCHEDULE[], 2,TRUE),
IF(WEEKDAY(Attendance!$J2782) = 2,
       IF(COUNTIF(FINALS_WEEK_MONDAY_DATE[],Attendance!$J2782) &gt; 0, VLOOKUP(Attendance!$G2782,FINALS_WEEK_MONDAY_PERIOD_SCHEDULE[],2,TRUE),
       VLOOKUP(Attendance!$G2782,REGULAR_WEEK_SCHEDULE[],6,TRUE)),
IF(WEEKDAY($J2782) = 3,
       IF(COUNTIF(FINALS_WEEK_TUESDAY_DATE[],Attendance!$J2782) &gt; 0, VLOOKUP(Attendance!$G2782,FINALS_WEEK_TUESDAY_PERIOD_SCHEDULE[],2,TRUE),
       VLOOKUP(Attendance!$G2782,REGULAR_WEEK_SCHEDULE[[Tuesday]:[Period]],5,TRUE)),
IF(WEEKDAY(Attendance!$J2782) = 4,
        IF(COUNTIF(BLOCK_WEDNESDAY_DATES[],Attendance!$J2782) &gt; 0, VLOOKUP(Attendance!$G2782,BLOCK_WEDNESDAY_PERIOD_SCHEDULE[],2,TRUE),
        IF(COUNTIF(FINALS_WEEK_WEDNESDAY_DATE[],Attendance!$J2782) &gt; 0, VLOOKUP(Attendance!$G2782,FINALS_WEEK_WEDNESDAY_PERIOD_SCHEDULE[],2,TRUE),
       VLOOKUP(Attendance!$G2782,REGULAR_WEEK_SCHEDULE[[Wednesday]:[Period]],4,TRUE))),
IF(WEEKDAY($J2782) = 5,
       IF(COUNTIF(BLOCK_THURSDAY_DATES[],Attendance!$J2782) &gt; 0, VLOOKUP(Attendance!$G2782,BLOCK_THURSDAY_PERIOD_SCHEDULE[],2,TRUE),
       IF(COUNTIF(FINALS_WEEK_THURSDAY_DATE[],Attendance!$J2782) &gt; 0, VLOOKUP(Attendance!$G2782,FINALS_WEEK_THURSDAY_PERIOD_SCHEDULE[],2,TRUE),
       VLOOKUP(Attendance!$G2782,REGULAR_WEEK_SCHEDULE[[Thursday]:[Period]],3,TRUE))),
IF(WEEKDAY(Attendance!$J2782) = 6,
       IF(COUNTIF(FINALS_WEEK_FRIDAY_DATE[],Attendance!$J2782) &gt; 0, VLOOKUP(Attendance!$G2782,FINALS_WEEK_FRIDAY_PERIOD_SCHEDULE[],2,TRUE),
       VLOOKUP(Attendance!$G2782,REGULAR_WEEK_SCHEDULE[[Friday]:[Period]],2,TRUE))))))))))</f>
        <v/>
      </c>
      <c r="J2782" s="41" t="str">
        <f t="shared" ca="1" si="134"/>
        <v/>
      </c>
      <c r="K2782" s="41" t="str">
        <f>IF($A2782 &lt;&gt; "",VLOOKUP($A2782,'Student reference sheet'!$A$2:$V$2329, 7,FALSE), "")</f>
        <v/>
      </c>
      <c r="L2782" s="30" t="str">
        <f>IF($A2782 ="", "", VLOOKUP($A2782, 'Student reference sheet'!$A$2:$Z$2603,23,FALSE))</f>
        <v/>
      </c>
      <c r="M2782" s="30" t="str">
        <f>IF($A2782 ="", "", VLOOKUP($A2782, 'Student reference sheet'!$A$2:$Z$2603,24,FALSE))</f>
        <v/>
      </c>
      <c r="N2782" s="30" t="str">
        <f>IF($A2782 ="", "", VLOOKUP($A2782, 'Student reference sheet'!$A$2:$Z$2603,26,FALSE))</f>
        <v/>
      </c>
      <c r="O2782" s="30" t="str">
        <f>IF($A2782 ="", "", VLOOKUP($A2782, 'Student reference sheet'!$A$2:$Z$2603,25,FALSE))</f>
        <v/>
      </c>
      <c r="P2782" s="39" t="str">
        <f>IF($A2782 = "", "", IF(OR(VLOOKUP($A2782,'Student reference sheet'!$A$2:$V$2400,8,FALSE) = "R",  VLOOKUP($A2782,'Student reference sheet'!$A$2:$V$2400,8,FALSE) = "L"), "X", ""))</f>
        <v/>
      </c>
      <c r="Q2782" s="39" t="str">
        <f>IF($A2782 ="", "", VLOOKUP($A2782, 'Student reference sheet'!$A$2:$V$2603,22,FALSE))</f>
        <v/>
      </c>
      <c r="R2782" s="39" t="str">
        <f>IF($A2782 &lt;&gt; "",VLOOKUP($A2782,'Student reference sheet'!$A$2:$V$2329, 5,FALSE), "")</f>
        <v/>
      </c>
      <c r="S2782" s="39" t="str">
        <f>IF($A2782 &lt;&gt; "",VLOOKUP($A2782,'Student reference sheet'!$A$2:$V$2329, 6,FALSE), "")</f>
        <v/>
      </c>
      <c r="T2782" s="30" t="str">
        <f>IF($A2782 = "","",
IF(VLOOKUP($A2782,'Student reference sheet'!$A$2:$V$2329, 10,FALSE) = "Y", "Hispanic",
IF(VLOOKUP($A2782,'Student reference sheet'!$A$2:$V$2329,11,FALSE) &lt;&gt; "",
IF(VLOOKUP($A2782,'Student reference sheet'!$A$2:$V$2329,11,FALSE) = "UNK", "Unknown", VLOOKUP(VALUE(VLOOKUP($A2782,'Student reference sheet'!$A$2:$V$2329,11,FALSE)),'Ethnicity Reference'!$A$2:$B$22,2,FALSE)),
IF(VLOOKUP($A2782,'Student reference sheet'!$A$2:$V$2329,9,FALSE) &lt;&gt; "", VLOOKUP(VALUE(VLOOKUP($A2782,'Student reference sheet'!$A$2:$V$2329,9,FALSE)),'Ethnicity Reference'!$A$2:$B$22,2,FALSE),"Unknown"))))</f>
        <v/>
      </c>
      <c r="U2782" s="35"/>
    </row>
    <row r="2783" spans="1:21" ht="15.75">
      <c r="A2783" s="47"/>
      <c r="B2783" s="33"/>
      <c r="C2783" s="39" t="str">
        <f>IF($A2783 &lt;&gt; "",VLOOKUP($A2783,'Student reference sheet'!$A$2:$V$2329, 3,FALSE), "")</f>
        <v/>
      </c>
      <c r="D2783" s="39" t="str">
        <f>IF($A2783 &lt;&gt; "",VLOOKUP($A2783,'Student reference sheet'!$A$2:$V$2329, 2,FALSE), "")</f>
        <v/>
      </c>
      <c r="E2783" s="35"/>
      <c r="F2783" s="34"/>
      <c r="G2783" s="40" t="str">
        <f t="shared" ca="1" si="132"/>
        <v/>
      </c>
      <c r="H2783" s="40" t="str">
        <f t="shared" ca="1" si="133"/>
        <v/>
      </c>
      <c r="I2783" s="36" t="str">
        <f>IF($A2783 = "", "",
IF(COUNTIF(MINIMUM_DAY_DATES[], Attendance!J2783) &gt; 0, VLOOKUP(Attendance!$G2783,MINIMUM_DAY_PERIOD_SCHEDULE[], 2,TRUE),
IF(COUNTIF(RALLY_DATES[], Attendance!J2783) &gt; 0, VLOOKUP(Attendance!$G2783,RALLY_PERIOD_SCHEDULE[], 2,TRUE),
IF(WEEKDAY(Attendance!$J2783) = 2,
       IF(COUNTIF(FINALS_WEEK_MONDAY_DATE[],Attendance!$J2783) &gt; 0, VLOOKUP(Attendance!$G2783,FINALS_WEEK_MONDAY_PERIOD_SCHEDULE[],2,TRUE),
       VLOOKUP(Attendance!$G2783,REGULAR_WEEK_SCHEDULE[],6,TRUE)),
IF(WEEKDAY($J2783) = 3,
       IF(COUNTIF(FINALS_WEEK_TUESDAY_DATE[],Attendance!$J2783) &gt; 0, VLOOKUP(Attendance!$G2783,FINALS_WEEK_TUESDAY_PERIOD_SCHEDULE[],2,TRUE),
       VLOOKUP(Attendance!$G2783,REGULAR_WEEK_SCHEDULE[[Tuesday]:[Period]],5,TRUE)),
IF(WEEKDAY(Attendance!$J2783) = 4,
        IF(COUNTIF(BLOCK_WEDNESDAY_DATES[],Attendance!$J2783) &gt; 0, VLOOKUP(Attendance!$G2783,BLOCK_WEDNESDAY_PERIOD_SCHEDULE[],2,TRUE),
        IF(COUNTIF(FINALS_WEEK_WEDNESDAY_DATE[],Attendance!$J2783) &gt; 0, VLOOKUP(Attendance!$G2783,FINALS_WEEK_WEDNESDAY_PERIOD_SCHEDULE[],2,TRUE),
       VLOOKUP(Attendance!$G2783,REGULAR_WEEK_SCHEDULE[[Wednesday]:[Period]],4,TRUE))),
IF(WEEKDAY($J2783) = 5,
       IF(COUNTIF(BLOCK_THURSDAY_DATES[],Attendance!$J2783) &gt; 0, VLOOKUP(Attendance!$G2783,BLOCK_THURSDAY_PERIOD_SCHEDULE[],2,TRUE),
       IF(COUNTIF(FINALS_WEEK_THURSDAY_DATE[],Attendance!$J2783) &gt; 0, VLOOKUP(Attendance!$G2783,FINALS_WEEK_THURSDAY_PERIOD_SCHEDULE[],2,TRUE),
       VLOOKUP(Attendance!$G2783,REGULAR_WEEK_SCHEDULE[[Thursday]:[Period]],3,TRUE))),
IF(WEEKDAY(Attendance!$J2783) = 6,
       IF(COUNTIF(FINALS_WEEK_FRIDAY_DATE[],Attendance!$J2783) &gt; 0, VLOOKUP(Attendance!$G2783,FINALS_WEEK_FRIDAY_PERIOD_SCHEDULE[],2,TRUE),
       VLOOKUP(Attendance!$G2783,REGULAR_WEEK_SCHEDULE[[Friday]:[Period]],2,TRUE))))))))))</f>
        <v/>
      </c>
      <c r="J2783" s="41" t="str">
        <f t="shared" ca="1" si="134"/>
        <v/>
      </c>
      <c r="K2783" s="41" t="str">
        <f>IF($A2783 &lt;&gt; "",VLOOKUP($A2783,'Student reference sheet'!$A$2:$V$2329, 7,FALSE), "")</f>
        <v/>
      </c>
      <c r="L2783" s="30" t="str">
        <f>IF($A2783 ="", "", VLOOKUP($A2783, 'Student reference sheet'!$A$2:$Z$2603,23,FALSE))</f>
        <v/>
      </c>
      <c r="M2783" s="30" t="str">
        <f>IF($A2783 ="", "", VLOOKUP($A2783, 'Student reference sheet'!$A$2:$Z$2603,24,FALSE))</f>
        <v/>
      </c>
      <c r="N2783" s="30" t="str">
        <f>IF($A2783 ="", "", VLOOKUP($A2783, 'Student reference sheet'!$A$2:$Z$2603,26,FALSE))</f>
        <v/>
      </c>
      <c r="O2783" s="30" t="str">
        <f>IF($A2783 ="", "", VLOOKUP($A2783, 'Student reference sheet'!$A$2:$Z$2603,25,FALSE))</f>
        <v/>
      </c>
      <c r="P2783" s="39" t="str">
        <f>IF($A2783 = "", "", IF(OR(VLOOKUP($A2783,'Student reference sheet'!$A$2:$V$2400,8,FALSE) = "R",  VLOOKUP($A2783,'Student reference sheet'!$A$2:$V$2400,8,FALSE) = "L"), "X", ""))</f>
        <v/>
      </c>
      <c r="Q2783" s="39" t="str">
        <f>IF($A2783 ="", "", VLOOKUP($A2783, 'Student reference sheet'!$A$2:$V$2603,22,FALSE))</f>
        <v/>
      </c>
      <c r="R2783" s="39" t="str">
        <f>IF($A2783 &lt;&gt; "",VLOOKUP($A2783,'Student reference sheet'!$A$2:$V$2329, 5,FALSE), "")</f>
        <v/>
      </c>
      <c r="S2783" s="39" t="str">
        <f>IF($A2783 &lt;&gt; "",VLOOKUP($A2783,'Student reference sheet'!$A$2:$V$2329, 6,FALSE), "")</f>
        <v/>
      </c>
      <c r="T2783" s="30" t="str">
        <f>IF($A2783 = "","",
IF(VLOOKUP($A2783,'Student reference sheet'!$A$2:$V$2329, 10,FALSE) = "Y", "Hispanic",
IF(VLOOKUP($A2783,'Student reference sheet'!$A$2:$V$2329,11,FALSE) &lt;&gt; "",
IF(VLOOKUP($A2783,'Student reference sheet'!$A$2:$V$2329,11,FALSE) = "UNK", "Unknown", VLOOKUP(VALUE(VLOOKUP($A2783,'Student reference sheet'!$A$2:$V$2329,11,FALSE)),'Ethnicity Reference'!$A$2:$B$22,2,FALSE)),
IF(VLOOKUP($A2783,'Student reference sheet'!$A$2:$V$2329,9,FALSE) &lt;&gt; "", VLOOKUP(VALUE(VLOOKUP($A2783,'Student reference sheet'!$A$2:$V$2329,9,FALSE)),'Ethnicity Reference'!$A$2:$B$22,2,FALSE),"Unknown"))))</f>
        <v/>
      </c>
      <c r="U2783" s="35"/>
    </row>
    <row r="2784" spans="1:21" ht="15.75">
      <c r="A2784" s="47"/>
      <c r="B2784" s="33"/>
      <c r="C2784" s="39" t="str">
        <f>IF($A2784 &lt;&gt; "",VLOOKUP($A2784,'Student reference sheet'!$A$2:$V$2329, 3,FALSE), "")</f>
        <v/>
      </c>
      <c r="D2784" s="39" t="str">
        <f>IF($A2784 &lt;&gt; "",VLOOKUP($A2784,'Student reference sheet'!$A$2:$V$2329, 2,FALSE), "")</f>
        <v/>
      </c>
      <c r="E2784" s="35"/>
      <c r="F2784" s="34"/>
      <c r="G2784" s="40" t="str">
        <f t="shared" ca="1" si="132"/>
        <v/>
      </c>
      <c r="H2784" s="40" t="str">
        <f t="shared" ca="1" si="133"/>
        <v/>
      </c>
      <c r="I2784" s="36" t="str">
        <f>IF($A2784 = "", "",
IF(COUNTIF(MINIMUM_DAY_DATES[], Attendance!J2784) &gt; 0, VLOOKUP(Attendance!$G2784,MINIMUM_DAY_PERIOD_SCHEDULE[], 2,TRUE),
IF(COUNTIF(RALLY_DATES[], Attendance!J2784) &gt; 0, VLOOKUP(Attendance!$G2784,RALLY_PERIOD_SCHEDULE[], 2,TRUE),
IF(WEEKDAY(Attendance!$J2784) = 2,
       IF(COUNTIF(FINALS_WEEK_MONDAY_DATE[],Attendance!$J2784) &gt; 0, VLOOKUP(Attendance!$G2784,FINALS_WEEK_MONDAY_PERIOD_SCHEDULE[],2,TRUE),
       VLOOKUP(Attendance!$G2784,REGULAR_WEEK_SCHEDULE[],6,TRUE)),
IF(WEEKDAY($J2784) = 3,
       IF(COUNTIF(FINALS_WEEK_TUESDAY_DATE[],Attendance!$J2784) &gt; 0, VLOOKUP(Attendance!$G2784,FINALS_WEEK_TUESDAY_PERIOD_SCHEDULE[],2,TRUE),
       VLOOKUP(Attendance!$G2784,REGULAR_WEEK_SCHEDULE[[Tuesday]:[Period]],5,TRUE)),
IF(WEEKDAY(Attendance!$J2784) = 4,
        IF(COUNTIF(BLOCK_WEDNESDAY_DATES[],Attendance!$J2784) &gt; 0, VLOOKUP(Attendance!$G2784,BLOCK_WEDNESDAY_PERIOD_SCHEDULE[],2,TRUE),
        IF(COUNTIF(FINALS_WEEK_WEDNESDAY_DATE[],Attendance!$J2784) &gt; 0, VLOOKUP(Attendance!$G2784,FINALS_WEEK_WEDNESDAY_PERIOD_SCHEDULE[],2,TRUE),
       VLOOKUP(Attendance!$G2784,REGULAR_WEEK_SCHEDULE[[Wednesday]:[Period]],4,TRUE))),
IF(WEEKDAY($J2784) = 5,
       IF(COUNTIF(BLOCK_THURSDAY_DATES[],Attendance!$J2784) &gt; 0, VLOOKUP(Attendance!$G2784,BLOCK_THURSDAY_PERIOD_SCHEDULE[],2,TRUE),
       IF(COUNTIF(FINALS_WEEK_THURSDAY_DATE[],Attendance!$J2784) &gt; 0, VLOOKUP(Attendance!$G2784,FINALS_WEEK_THURSDAY_PERIOD_SCHEDULE[],2,TRUE),
       VLOOKUP(Attendance!$G2784,REGULAR_WEEK_SCHEDULE[[Thursday]:[Period]],3,TRUE))),
IF(WEEKDAY(Attendance!$J2784) = 6,
       IF(COUNTIF(FINALS_WEEK_FRIDAY_DATE[],Attendance!$J2784) &gt; 0, VLOOKUP(Attendance!$G2784,FINALS_WEEK_FRIDAY_PERIOD_SCHEDULE[],2,TRUE),
       VLOOKUP(Attendance!$G2784,REGULAR_WEEK_SCHEDULE[[Friday]:[Period]],2,TRUE))))))))))</f>
        <v/>
      </c>
      <c r="J2784" s="41" t="str">
        <f t="shared" ca="1" si="134"/>
        <v/>
      </c>
      <c r="K2784" s="41" t="str">
        <f>IF($A2784 &lt;&gt; "",VLOOKUP($A2784,'Student reference sheet'!$A$2:$V$2329, 7,FALSE), "")</f>
        <v/>
      </c>
      <c r="L2784" s="30" t="str">
        <f>IF($A2784 ="", "", VLOOKUP($A2784, 'Student reference sheet'!$A$2:$Z$2603,23,FALSE))</f>
        <v/>
      </c>
      <c r="M2784" s="30" t="str">
        <f>IF($A2784 ="", "", VLOOKUP($A2784, 'Student reference sheet'!$A$2:$Z$2603,24,FALSE))</f>
        <v/>
      </c>
      <c r="N2784" s="30" t="str">
        <f>IF($A2784 ="", "", VLOOKUP($A2784, 'Student reference sheet'!$A$2:$Z$2603,26,FALSE))</f>
        <v/>
      </c>
      <c r="O2784" s="30" t="str">
        <f>IF($A2784 ="", "", VLOOKUP($A2784, 'Student reference sheet'!$A$2:$Z$2603,25,FALSE))</f>
        <v/>
      </c>
      <c r="P2784" s="39" t="str">
        <f>IF($A2784 = "", "", IF(OR(VLOOKUP($A2784,'Student reference sheet'!$A$2:$V$2400,8,FALSE) = "R",  VLOOKUP($A2784,'Student reference sheet'!$A$2:$V$2400,8,FALSE) = "L"), "X", ""))</f>
        <v/>
      </c>
      <c r="Q2784" s="39" t="str">
        <f>IF($A2784 ="", "", VLOOKUP($A2784, 'Student reference sheet'!$A$2:$V$2603,22,FALSE))</f>
        <v/>
      </c>
      <c r="R2784" s="39" t="str">
        <f>IF($A2784 &lt;&gt; "",VLOOKUP($A2784,'Student reference sheet'!$A$2:$V$2329, 5,FALSE), "")</f>
        <v/>
      </c>
      <c r="S2784" s="39" t="str">
        <f>IF($A2784 &lt;&gt; "",VLOOKUP($A2784,'Student reference sheet'!$A$2:$V$2329, 6,FALSE), "")</f>
        <v/>
      </c>
      <c r="T2784" s="30" t="str">
        <f>IF($A2784 = "","",
IF(VLOOKUP($A2784,'Student reference sheet'!$A$2:$V$2329, 10,FALSE) = "Y", "Hispanic",
IF(VLOOKUP($A2784,'Student reference sheet'!$A$2:$V$2329,11,FALSE) &lt;&gt; "",
IF(VLOOKUP($A2784,'Student reference sheet'!$A$2:$V$2329,11,FALSE) = "UNK", "Unknown", VLOOKUP(VALUE(VLOOKUP($A2784,'Student reference sheet'!$A$2:$V$2329,11,FALSE)),'Ethnicity Reference'!$A$2:$B$22,2,FALSE)),
IF(VLOOKUP($A2784,'Student reference sheet'!$A$2:$V$2329,9,FALSE) &lt;&gt; "", VLOOKUP(VALUE(VLOOKUP($A2784,'Student reference sheet'!$A$2:$V$2329,9,FALSE)),'Ethnicity Reference'!$A$2:$B$22,2,FALSE),"Unknown"))))</f>
        <v/>
      </c>
      <c r="U2784" s="35"/>
    </row>
    <row r="2785" spans="1:21" ht="15.75">
      <c r="A2785" s="47"/>
      <c r="B2785" s="33"/>
      <c r="C2785" s="39" t="str">
        <f>IF($A2785 &lt;&gt; "",VLOOKUP($A2785,'Student reference sheet'!$A$2:$V$2329, 3,FALSE), "")</f>
        <v/>
      </c>
      <c r="D2785" s="39" t="str">
        <f>IF($A2785 &lt;&gt; "",VLOOKUP($A2785,'Student reference sheet'!$A$2:$V$2329, 2,FALSE), "")</f>
        <v/>
      </c>
      <c r="E2785" s="35"/>
      <c r="F2785" s="34"/>
      <c r="G2785" s="40" t="str">
        <f t="shared" ca="1" si="132"/>
        <v/>
      </c>
      <c r="H2785" s="40" t="str">
        <f t="shared" ca="1" si="133"/>
        <v/>
      </c>
      <c r="I2785" s="36" t="str">
        <f>IF($A2785 = "", "",
IF(COUNTIF(MINIMUM_DAY_DATES[], Attendance!J2785) &gt; 0, VLOOKUP(Attendance!$G2785,MINIMUM_DAY_PERIOD_SCHEDULE[], 2,TRUE),
IF(COUNTIF(RALLY_DATES[], Attendance!J2785) &gt; 0, VLOOKUP(Attendance!$G2785,RALLY_PERIOD_SCHEDULE[], 2,TRUE),
IF(WEEKDAY(Attendance!$J2785) = 2,
       IF(COUNTIF(FINALS_WEEK_MONDAY_DATE[],Attendance!$J2785) &gt; 0, VLOOKUP(Attendance!$G2785,FINALS_WEEK_MONDAY_PERIOD_SCHEDULE[],2,TRUE),
       VLOOKUP(Attendance!$G2785,REGULAR_WEEK_SCHEDULE[],6,TRUE)),
IF(WEEKDAY($J2785) = 3,
       IF(COUNTIF(FINALS_WEEK_TUESDAY_DATE[],Attendance!$J2785) &gt; 0, VLOOKUP(Attendance!$G2785,FINALS_WEEK_TUESDAY_PERIOD_SCHEDULE[],2,TRUE),
       VLOOKUP(Attendance!$G2785,REGULAR_WEEK_SCHEDULE[[Tuesday]:[Period]],5,TRUE)),
IF(WEEKDAY(Attendance!$J2785) = 4,
        IF(COUNTIF(BLOCK_WEDNESDAY_DATES[],Attendance!$J2785) &gt; 0, VLOOKUP(Attendance!$G2785,BLOCK_WEDNESDAY_PERIOD_SCHEDULE[],2,TRUE),
        IF(COUNTIF(FINALS_WEEK_WEDNESDAY_DATE[],Attendance!$J2785) &gt; 0, VLOOKUP(Attendance!$G2785,FINALS_WEEK_WEDNESDAY_PERIOD_SCHEDULE[],2,TRUE),
       VLOOKUP(Attendance!$G2785,REGULAR_WEEK_SCHEDULE[[Wednesday]:[Period]],4,TRUE))),
IF(WEEKDAY($J2785) = 5,
       IF(COUNTIF(BLOCK_THURSDAY_DATES[],Attendance!$J2785) &gt; 0, VLOOKUP(Attendance!$G2785,BLOCK_THURSDAY_PERIOD_SCHEDULE[],2,TRUE),
       IF(COUNTIF(FINALS_WEEK_THURSDAY_DATE[],Attendance!$J2785) &gt; 0, VLOOKUP(Attendance!$G2785,FINALS_WEEK_THURSDAY_PERIOD_SCHEDULE[],2,TRUE),
       VLOOKUP(Attendance!$G2785,REGULAR_WEEK_SCHEDULE[[Thursday]:[Period]],3,TRUE))),
IF(WEEKDAY(Attendance!$J2785) = 6,
       IF(COUNTIF(FINALS_WEEK_FRIDAY_DATE[],Attendance!$J2785) &gt; 0, VLOOKUP(Attendance!$G2785,FINALS_WEEK_FRIDAY_PERIOD_SCHEDULE[],2,TRUE),
       VLOOKUP(Attendance!$G2785,REGULAR_WEEK_SCHEDULE[[Friday]:[Period]],2,TRUE))))))))))</f>
        <v/>
      </c>
      <c r="J2785" s="41" t="str">
        <f t="shared" ca="1" si="134"/>
        <v/>
      </c>
      <c r="K2785" s="41" t="str">
        <f>IF($A2785 &lt;&gt; "",VLOOKUP($A2785,'Student reference sheet'!$A$2:$V$2329, 7,FALSE), "")</f>
        <v/>
      </c>
      <c r="L2785" s="30" t="str">
        <f>IF($A2785 ="", "", VLOOKUP($A2785, 'Student reference sheet'!$A$2:$Z$2603,23,FALSE))</f>
        <v/>
      </c>
      <c r="M2785" s="30" t="str">
        <f>IF($A2785 ="", "", VLOOKUP($A2785, 'Student reference sheet'!$A$2:$Z$2603,24,FALSE))</f>
        <v/>
      </c>
      <c r="N2785" s="30" t="str">
        <f>IF($A2785 ="", "", VLOOKUP($A2785, 'Student reference sheet'!$A$2:$Z$2603,26,FALSE))</f>
        <v/>
      </c>
      <c r="O2785" s="30" t="str">
        <f>IF($A2785 ="", "", VLOOKUP($A2785, 'Student reference sheet'!$A$2:$Z$2603,25,FALSE))</f>
        <v/>
      </c>
      <c r="P2785" s="39" t="str">
        <f>IF($A2785 = "", "", IF(OR(VLOOKUP($A2785,'Student reference sheet'!$A$2:$V$2400,8,FALSE) = "R",  VLOOKUP($A2785,'Student reference sheet'!$A$2:$V$2400,8,FALSE) = "L"), "X", ""))</f>
        <v/>
      </c>
      <c r="Q2785" s="39" t="str">
        <f>IF($A2785 ="", "", VLOOKUP($A2785, 'Student reference sheet'!$A$2:$V$2603,22,FALSE))</f>
        <v/>
      </c>
      <c r="R2785" s="39" t="str">
        <f>IF($A2785 &lt;&gt; "",VLOOKUP($A2785,'Student reference sheet'!$A$2:$V$2329, 5,FALSE), "")</f>
        <v/>
      </c>
      <c r="S2785" s="39" t="str">
        <f>IF($A2785 &lt;&gt; "",VLOOKUP($A2785,'Student reference sheet'!$A$2:$V$2329, 6,FALSE), "")</f>
        <v/>
      </c>
      <c r="T2785" s="30" t="str">
        <f>IF($A2785 = "","",
IF(VLOOKUP($A2785,'Student reference sheet'!$A$2:$V$2329, 10,FALSE) = "Y", "Hispanic",
IF(VLOOKUP($A2785,'Student reference sheet'!$A$2:$V$2329,11,FALSE) &lt;&gt; "",
IF(VLOOKUP($A2785,'Student reference sheet'!$A$2:$V$2329,11,FALSE) = "UNK", "Unknown", VLOOKUP(VALUE(VLOOKUP($A2785,'Student reference sheet'!$A$2:$V$2329,11,FALSE)),'Ethnicity Reference'!$A$2:$B$22,2,FALSE)),
IF(VLOOKUP($A2785,'Student reference sheet'!$A$2:$V$2329,9,FALSE) &lt;&gt; "", VLOOKUP(VALUE(VLOOKUP($A2785,'Student reference sheet'!$A$2:$V$2329,9,FALSE)),'Ethnicity Reference'!$A$2:$B$22,2,FALSE),"Unknown"))))</f>
        <v/>
      </c>
      <c r="U2785" s="35"/>
    </row>
    <row r="2786" spans="1:21" ht="15.75">
      <c r="A2786" s="47"/>
      <c r="B2786" s="33"/>
      <c r="C2786" s="39" t="str">
        <f>IF($A2786 &lt;&gt; "",VLOOKUP($A2786,'Student reference sheet'!$A$2:$V$2329, 3,FALSE), "")</f>
        <v/>
      </c>
      <c r="D2786" s="39" t="str">
        <f>IF($A2786 &lt;&gt; "",VLOOKUP($A2786,'Student reference sheet'!$A$2:$V$2329, 2,FALSE), "")</f>
        <v/>
      </c>
      <c r="E2786" s="35"/>
      <c r="F2786" s="34"/>
      <c r="G2786" s="40" t="str">
        <f t="shared" ca="1" si="132"/>
        <v/>
      </c>
      <c r="H2786" s="40" t="str">
        <f t="shared" ca="1" si="133"/>
        <v/>
      </c>
      <c r="I2786" s="36" t="str">
        <f>IF($A2786 = "", "",
IF(COUNTIF(MINIMUM_DAY_DATES[], Attendance!J2786) &gt; 0, VLOOKUP(Attendance!$G2786,MINIMUM_DAY_PERIOD_SCHEDULE[], 2,TRUE),
IF(COUNTIF(RALLY_DATES[], Attendance!J2786) &gt; 0, VLOOKUP(Attendance!$G2786,RALLY_PERIOD_SCHEDULE[], 2,TRUE),
IF(WEEKDAY(Attendance!$J2786) = 2,
       IF(COUNTIF(FINALS_WEEK_MONDAY_DATE[],Attendance!$J2786) &gt; 0, VLOOKUP(Attendance!$G2786,FINALS_WEEK_MONDAY_PERIOD_SCHEDULE[],2,TRUE),
       VLOOKUP(Attendance!$G2786,REGULAR_WEEK_SCHEDULE[],6,TRUE)),
IF(WEEKDAY($J2786) = 3,
       IF(COUNTIF(FINALS_WEEK_TUESDAY_DATE[],Attendance!$J2786) &gt; 0, VLOOKUP(Attendance!$G2786,FINALS_WEEK_TUESDAY_PERIOD_SCHEDULE[],2,TRUE),
       VLOOKUP(Attendance!$G2786,REGULAR_WEEK_SCHEDULE[[Tuesday]:[Period]],5,TRUE)),
IF(WEEKDAY(Attendance!$J2786) = 4,
        IF(COUNTIF(BLOCK_WEDNESDAY_DATES[],Attendance!$J2786) &gt; 0, VLOOKUP(Attendance!$G2786,BLOCK_WEDNESDAY_PERIOD_SCHEDULE[],2,TRUE),
        IF(COUNTIF(FINALS_WEEK_WEDNESDAY_DATE[],Attendance!$J2786) &gt; 0, VLOOKUP(Attendance!$G2786,FINALS_WEEK_WEDNESDAY_PERIOD_SCHEDULE[],2,TRUE),
       VLOOKUP(Attendance!$G2786,REGULAR_WEEK_SCHEDULE[[Wednesday]:[Period]],4,TRUE))),
IF(WEEKDAY($J2786) = 5,
       IF(COUNTIF(BLOCK_THURSDAY_DATES[],Attendance!$J2786) &gt; 0, VLOOKUP(Attendance!$G2786,BLOCK_THURSDAY_PERIOD_SCHEDULE[],2,TRUE),
       IF(COUNTIF(FINALS_WEEK_THURSDAY_DATE[],Attendance!$J2786) &gt; 0, VLOOKUP(Attendance!$G2786,FINALS_WEEK_THURSDAY_PERIOD_SCHEDULE[],2,TRUE),
       VLOOKUP(Attendance!$G2786,REGULAR_WEEK_SCHEDULE[[Thursday]:[Period]],3,TRUE))),
IF(WEEKDAY(Attendance!$J2786) = 6,
       IF(COUNTIF(FINALS_WEEK_FRIDAY_DATE[],Attendance!$J2786) &gt; 0, VLOOKUP(Attendance!$G2786,FINALS_WEEK_FRIDAY_PERIOD_SCHEDULE[],2,TRUE),
       VLOOKUP(Attendance!$G2786,REGULAR_WEEK_SCHEDULE[[Friday]:[Period]],2,TRUE))))))))))</f>
        <v/>
      </c>
      <c r="J2786" s="41" t="str">
        <f t="shared" ca="1" si="134"/>
        <v/>
      </c>
      <c r="K2786" s="41" t="str">
        <f>IF($A2786 &lt;&gt; "",VLOOKUP($A2786,'Student reference sheet'!$A$2:$V$2329, 7,FALSE), "")</f>
        <v/>
      </c>
      <c r="L2786" s="30" t="str">
        <f>IF($A2786 ="", "", VLOOKUP($A2786, 'Student reference sheet'!$A$2:$Z$2603,23,FALSE))</f>
        <v/>
      </c>
      <c r="M2786" s="30" t="str">
        <f>IF($A2786 ="", "", VLOOKUP($A2786, 'Student reference sheet'!$A$2:$Z$2603,24,FALSE))</f>
        <v/>
      </c>
      <c r="N2786" s="30" t="str">
        <f>IF($A2786 ="", "", VLOOKUP($A2786, 'Student reference sheet'!$A$2:$Z$2603,26,FALSE))</f>
        <v/>
      </c>
      <c r="O2786" s="30" t="str">
        <f>IF($A2786 ="", "", VLOOKUP($A2786, 'Student reference sheet'!$A$2:$Z$2603,25,FALSE))</f>
        <v/>
      </c>
      <c r="P2786" s="39" t="str">
        <f>IF($A2786 = "", "", IF(OR(VLOOKUP($A2786,'Student reference sheet'!$A$2:$V$2400,8,FALSE) = "R",  VLOOKUP($A2786,'Student reference sheet'!$A$2:$V$2400,8,FALSE) = "L"), "X", ""))</f>
        <v/>
      </c>
      <c r="Q2786" s="39" t="str">
        <f>IF($A2786 ="", "", VLOOKUP($A2786, 'Student reference sheet'!$A$2:$V$2603,22,FALSE))</f>
        <v/>
      </c>
      <c r="R2786" s="39" t="str">
        <f>IF($A2786 &lt;&gt; "",VLOOKUP($A2786,'Student reference sheet'!$A$2:$V$2329, 5,FALSE), "")</f>
        <v/>
      </c>
      <c r="S2786" s="39" t="str">
        <f>IF($A2786 &lt;&gt; "",VLOOKUP($A2786,'Student reference sheet'!$A$2:$V$2329, 6,FALSE), "")</f>
        <v/>
      </c>
      <c r="T2786" s="30" t="str">
        <f>IF($A2786 = "","",
IF(VLOOKUP($A2786,'Student reference sheet'!$A$2:$V$2329, 10,FALSE) = "Y", "Hispanic",
IF(VLOOKUP($A2786,'Student reference sheet'!$A$2:$V$2329,11,FALSE) &lt;&gt; "",
IF(VLOOKUP($A2786,'Student reference sheet'!$A$2:$V$2329,11,FALSE) = "UNK", "Unknown", VLOOKUP(VALUE(VLOOKUP($A2786,'Student reference sheet'!$A$2:$V$2329,11,FALSE)),'Ethnicity Reference'!$A$2:$B$22,2,FALSE)),
IF(VLOOKUP($A2786,'Student reference sheet'!$A$2:$V$2329,9,FALSE) &lt;&gt; "", VLOOKUP(VALUE(VLOOKUP($A2786,'Student reference sheet'!$A$2:$V$2329,9,FALSE)),'Ethnicity Reference'!$A$2:$B$22,2,FALSE),"Unknown"))))</f>
        <v/>
      </c>
      <c r="U2786" s="35"/>
    </row>
    <row r="2787" spans="1:21" ht="15.75">
      <c r="A2787" s="47"/>
      <c r="B2787" s="33"/>
      <c r="C2787" s="39" t="str">
        <f>IF($A2787 &lt;&gt; "",VLOOKUP($A2787,'Student reference sheet'!$A$2:$V$2329, 3,FALSE), "")</f>
        <v/>
      </c>
      <c r="D2787" s="39" t="str">
        <f>IF($A2787 &lt;&gt; "",VLOOKUP($A2787,'Student reference sheet'!$A$2:$V$2329, 2,FALSE), "")</f>
        <v/>
      </c>
      <c r="E2787" s="35"/>
      <c r="F2787" s="34"/>
      <c r="G2787" s="40" t="str">
        <f t="shared" ca="1" si="132"/>
        <v/>
      </c>
      <c r="H2787" s="40" t="str">
        <f t="shared" ca="1" si="133"/>
        <v/>
      </c>
      <c r="I2787" s="36" t="str">
        <f>IF($A2787 = "", "",
IF(COUNTIF(MINIMUM_DAY_DATES[], Attendance!J2787) &gt; 0, VLOOKUP(Attendance!$G2787,MINIMUM_DAY_PERIOD_SCHEDULE[], 2,TRUE),
IF(COUNTIF(RALLY_DATES[], Attendance!J2787) &gt; 0, VLOOKUP(Attendance!$G2787,RALLY_PERIOD_SCHEDULE[], 2,TRUE),
IF(WEEKDAY(Attendance!$J2787) = 2,
       IF(COUNTIF(FINALS_WEEK_MONDAY_DATE[],Attendance!$J2787) &gt; 0, VLOOKUP(Attendance!$G2787,FINALS_WEEK_MONDAY_PERIOD_SCHEDULE[],2,TRUE),
       VLOOKUP(Attendance!$G2787,REGULAR_WEEK_SCHEDULE[],6,TRUE)),
IF(WEEKDAY($J2787) = 3,
       IF(COUNTIF(FINALS_WEEK_TUESDAY_DATE[],Attendance!$J2787) &gt; 0, VLOOKUP(Attendance!$G2787,FINALS_WEEK_TUESDAY_PERIOD_SCHEDULE[],2,TRUE),
       VLOOKUP(Attendance!$G2787,REGULAR_WEEK_SCHEDULE[[Tuesday]:[Period]],5,TRUE)),
IF(WEEKDAY(Attendance!$J2787) = 4,
        IF(COUNTIF(BLOCK_WEDNESDAY_DATES[],Attendance!$J2787) &gt; 0, VLOOKUP(Attendance!$G2787,BLOCK_WEDNESDAY_PERIOD_SCHEDULE[],2,TRUE),
        IF(COUNTIF(FINALS_WEEK_WEDNESDAY_DATE[],Attendance!$J2787) &gt; 0, VLOOKUP(Attendance!$G2787,FINALS_WEEK_WEDNESDAY_PERIOD_SCHEDULE[],2,TRUE),
       VLOOKUP(Attendance!$G2787,REGULAR_WEEK_SCHEDULE[[Wednesday]:[Period]],4,TRUE))),
IF(WEEKDAY($J2787) = 5,
       IF(COUNTIF(BLOCK_THURSDAY_DATES[],Attendance!$J2787) &gt; 0, VLOOKUP(Attendance!$G2787,BLOCK_THURSDAY_PERIOD_SCHEDULE[],2,TRUE),
       IF(COUNTIF(FINALS_WEEK_THURSDAY_DATE[],Attendance!$J2787) &gt; 0, VLOOKUP(Attendance!$G2787,FINALS_WEEK_THURSDAY_PERIOD_SCHEDULE[],2,TRUE),
       VLOOKUP(Attendance!$G2787,REGULAR_WEEK_SCHEDULE[[Thursday]:[Period]],3,TRUE))),
IF(WEEKDAY(Attendance!$J2787) = 6,
       IF(COUNTIF(FINALS_WEEK_FRIDAY_DATE[],Attendance!$J2787) &gt; 0, VLOOKUP(Attendance!$G2787,FINALS_WEEK_FRIDAY_PERIOD_SCHEDULE[],2,TRUE),
       VLOOKUP(Attendance!$G2787,REGULAR_WEEK_SCHEDULE[[Friday]:[Period]],2,TRUE))))))))))</f>
        <v/>
      </c>
      <c r="J2787" s="41" t="str">
        <f t="shared" ca="1" si="134"/>
        <v/>
      </c>
      <c r="K2787" s="41" t="str">
        <f>IF($A2787 &lt;&gt; "",VLOOKUP($A2787,'Student reference sheet'!$A$2:$V$2329, 7,FALSE), "")</f>
        <v/>
      </c>
      <c r="L2787" s="30" t="str">
        <f>IF($A2787 ="", "", VLOOKUP($A2787, 'Student reference sheet'!$A$2:$Z$2603,23,FALSE))</f>
        <v/>
      </c>
      <c r="M2787" s="30" t="str">
        <f>IF($A2787 ="", "", VLOOKUP($A2787, 'Student reference sheet'!$A$2:$Z$2603,24,FALSE))</f>
        <v/>
      </c>
      <c r="N2787" s="30" t="str">
        <f>IF($A2787 ="", "", VLOOKUP($A2787, 'Student reference sheet'!$A$2:$Z$2603,26,FALSE))</f>
        <v/>
      </c>
      <c r="O2787" s="30" t="str">
        <f>IF($A2787 ="", "", VLOOKUP($A2787, 'Student reference sheet'!$A$2:$Z$2603,25,FALSE))</f>
        <v/>
      </c>
      <c r="P2787" s="39" t="str">
        <f>IF($A2787 = "", "", IF(OR(VLOOKUP($A2787,'Student reference sheet'!$A$2:$V$2400,8,FALSE) = "R",  VLOOKUP($A2787,'Student reference sheet'!$A$2:$V$2400,8,FALSE) = "L"), "X", ""))</f>
        <v/>
      </c>
      <c r="Q2787" s="39" t="str">
        <f>IF($A2787 ="", "", VLOOKUP($A2787, 'Student reference sheet'!$A$2:$V$2603,22,FALSE))</f>
        <v/>
      </c>
      <c r="R2787" s="39" t="str">
        <f>IF($A2787 &lt;&gt; "",VLOOKUP($A2787,'Student reference sheet'!$A$2:$V$2329, 5,FALSE), "")</f>
        <v/>
      </c>
      <c r="S2787" s="39" t="str">
        <f>IF($A2787 &lt;&gt; "",VLOOKUP($A2787,'Student reference sheet'!$A$2:$V$2329, 6,FALSE), "")</f>
        <v/>
      </c>
      <c r="T2787" s="30" t="str">
        <f>IF($A2787 = "","",
IF(VLOOKUP($A2787,'Student reference sheet'!$A$2:$V$2329, 10,FALSE) = "Y", "Hispanic",
IF(VLOOKUP($A2787,'Student reference sheet'!$A$2:$V$2329,11,FALSE) &lt;&gt; "",
IF(VLOOKUP($A2787,'Student reference sheet'!$A$2:$V$2329,11,FALSE) = "UNK", "Unknown", VLOOKUP(VALUE(VLOOKUP($A2787,'Student reference sheet'!$A$2:$V$2329,11,FALSE)),'Ethnicity Reference'!$A$2:$B$22,2,FALSE)),
IF(VLOOKUP($A2787,'Student reference sheet'!$A$2:$V$2329,9,FALSE) &lt;&gt; "", VLOOKUP(VALUE(VLOOKUP($A2787,'Student reference sheet'!$A$2:$V$2329,9,FALSE)),'Ethnicity Reference'!$A$2:$B$22,2,FALSE),"Unknown"))))</f>
        <v/>
      </c>
      <c r="U2787" s="35"/>
    </row>
    <row r="2788" spans="1:21" ht="15.75">
      <c r="A2788" s="47"/>
      <c r="B2788" s="33"/>
      <c r="C2788" s="39" t="str">
        <f>IF($A2788 &lt;&gt; "",VLOOKUP($A2788,'Student reference sheet'!$A$2:$V$2329, 3,FALSE), "")</f>
        <v/>
      </c>
      <c r="D2788" s="39" t="str">
        <f>IF($A2788 &lt;&gt; "",VLOOKUP($A2788,'Student reference sheet'!$A$2:$V$2329, 2,FALSE), "")</f>
        <v/>
      </c>
      <c r="E2788" s="35"/>
      <c r="F2788" s="34"/>
      <c r="G2788" s="40" t="str">
        <f t="shared" ca="1" si="132"/>
        <v/>
      </c>
      <c r="H2788" s="40" t="str">
        <f t="shared" ca="1" si="133"/>
        <v/>
      </c>
      <c r="I2788" s="36" t="str">
        <f>IF($A2788 = "", "",
IF(COUNTIF(MINIMUM_DAY_DATES[], Attendance!J2788) &gt; 0, VLOOKUP(Attendance!$G2788,MINIMUM_DAY_PERIOD_SCHEDULE[], 2,TRUE),
IF(COUNTIF(RALLY_DATES[], Attendance!J2788) &gt; 0, VLOOKUP(Attendance!$G2788,RALLY_PERIOD_SCHEDULE[], 2,TRUE),
IF(WEEKDAY(Attendance!$J2788) = 2,
       IF(COUNTIF(FINALS_WEEK_MONDAY_DATE[],Attendance!$J2788) &gt; 0, VLOOKUP(Attendance!$G2788,FINALS_WEEK_MONDAY_PERIOD_SCHEDULE[],2,TRUE),
       VLOOKUP(Attendance!$G2788,REGULAR_WEEK_SCHEDULE[],6,TRUE)),
IF(WEEKDAY($J2788) = 3,
       IF(COUNTIF(FINALS_WEEK_TUESDAY_DATE[],Attendance!$J2788) &gt; 0, VLOOKUP(Attendance!$G2788,FINALS_WEEK_TUESDAY_PERIOD_SCHEDULE[],2,TRUE),
       VLOOKUP(Attendance!$G2788,REGULAR_WEEK_SCHEDULE[[Tuesday]:[Period]],5,TRUE)),
IF(WEEKDAY(Attendance!$J2788) = 4,
        IF(COUNTIF(BLOCK_WEDNESDAY_DATES[],Attendance!$J2788) &gt; 0, VLOOKUP(Attendance!$G2788,BLOCK_WEDNESDAY_PERIOD_SCHEDULE[],2,TRUE),
        IF(COUNTIF(FINALS_WEEK_WEDNESDAY_DATE[],Attendance!$J2788) &gt; 0, VLOOKUP(Attendance!$G2788,FINALS_WEEK_WEDNESDAY_PERIOD_SCHEDULE[],2,TRUE),
       VLOOKUP(Attendance!$G2788,REGULAR_WEEK_SCHEDULE[[Wednesday]:[Period]],4,TRUE))),
IF(WEEKDAY($J2788) = 5,
       IF(COUNTIF(BLOCK_THURSDAY_DATES[],Attendance!$J2788) &gt; 0, VLOOKUP(Attendance!$G2788,BLOCK_THURSDAY_PERIOD_SCHEDULE[],2,TRUE),
       IF(COUNTIF(FINALS_WEEK_THURSDAY_DATE[],Attendance!$J2788) &gt; 0, VLOOKUP(Attendance!$G2788,FINALS_WEEK_THURSDAY_PERIOD_SCHEDULE[],2,TRUE),
       VLOOKUP(Attendance!$G2788,REGULAR_WEEK_SCHEDULE[[Thursday]:[Period]],3,TRUE))),
IF(WEEKDAY(Attendance!$J2788) = 6,
       IF(COUNTIF(FINALS_WEEK_FRIDAY_DATE[],Attendance!$J2788) &gt; 0, VLOOKUP(Attendance!$G2788,FINALS_WEEK_FRIDAY_PERIOD_SCHEDULE[],2,TRUE),
       VLOOKUP(Attendance!$G2788,REGULAR_WEEK_SCHEDULE[[Friday]:[Period]],2,TRUE))))))))))</f>
        <v/>
      </c>
      <c r="J2788" s="41" t="str">
        <f t="shared" ca="1" si="134"/>
        <v/>
      </c>
      <c r="K2788" s="41" t="str">
        <f>IF($A2788 &lt;&gt; "",VLOOKUP($A2788,'Student reference sheet'!$A$2:$V$2329, 7,FALSE), "")</f>
        <v/>
      </c>
      <c r="L2788" s="30" t="str">
        <f>IF($A2788 ="", "", VLOOKUP($A2788, 'Student reference sheet'!$A$2:$Z$2603,23,FALSE))</f>
        <v/>
      </c>
      <c r="M2788" s="30" t="str">
        <f>IF($A2788 ="", "", VLOOKUP($A2788, 'Student reference sheet'!$A$2:$Z$2603,24,FALSE))</f>
        <v/>
      </c>
      <c r="N2788" s="30" t="str">
        <f>IF($A2788 ="", "", VLOOKUP($A2788, 'Student reference sheet'!$A$2:$Z$2603,26,FALSE))</f>
        <v/>
      </c>
      <c r="O2788" s="30" t="str">
        <f>IF($A2788 ="", "", VLOOKUP($A2788, 'Student reference sheet'!$A$2:$Z$2603,25,FALSE))</f>
        <v/>
      </c>
      <c r="P2788" s="39" t="str">
        <f>IF($A2788 = "", "", IF(OR(VLOOKUP($A2788,'Student reference sheet'!$A$2:$V$2400,8,FALSE) = "R",  VLOOKUP($A2788,'Student reference sheet'!$A$2:$V$2400,8,FALSE) = "L"), "X", ""))</f>
        <v/>
      </c>
      <c r="Q2788" s="39" t="str">
        <f>IF($A2788 ="", "", VLOOKUP($A2788, 'Student reference sheet'!$A$2:$V$2603,22,FALSE))</f>
        <v/>
      </c>
      <c r="R2788" s="39" t="str">
        <f>IF($A2788 &lt;&gt; "",VLOOKUP($A2788,'Student reference sheet'!$A$2:$V$2329, 5,FALSE), "")</f>
        <v/>
      </c>
      <c r="S2788" s="39" t="str">
        <f>IF($A2788 &lt;&gt; "",VLOOKUP($A2788,'Student reference sheet'!$A$2:$V$2329, 6,FALSE), "")</f>
        <v/>
      </c>
      <c r="T2788" s="30" t="str">
        <f>IF($A2788 = "","",
IF(VLOOKUP($A2788,'Student reference sheet'!$A$2:$V$2329, 10,FALSE) = "Y", "Hispanic",
IF(VLOOKUP($A2788,'Student reference sheet'!$A$2:$V$2329,11,FALSE) &lt;&gt; "",
IF(VLOOKUP($A2788,'Student reference sheet'!$A$2:$V$2329,11,FALSE) = "UNK", "Unknown", VLOOKUP(VALUE(VLOOKUP($A2788,'Student reference sheet'!$A$2:$V$2329,11,FALSE)),'Ethnicity Reference'!$A$2:$B$22,2,FALSE)),
IF(VLOOKUP($A2788,'Student reference sheet'!$A$2:$V$2329,9,FALSE) &lt;&gt; "", VLOOKUP(VALUE(VLOOKUP($A2788,'Student reference sheet'!$A$2:$V$2329,9,FALSE)),'Ethnicity Reference'!$A$2:$B$22,2,FALSE),"Unknown"))))</f>
        <v/>
      </c>
      <c r="U2788" s="35"/>
    </row>
    <row r="2789" spans="1:21" ht="15.75">
      <c r="A2789" s="47"/>
      <c r="B2789" s="33"/>
      <c r="C2789" s="39" t="str">
        <f>IF($A2789 &lt;&gt; "",VLOOKUP($A2789,'Student reference sheet'!$A$2:$V$2329, 3,FALSE), "")</f>
        <v/>
      </c>
      <c r="D2789" s="39" t="str">
        <f>IF($A2789 &lt;&gt; "",VLOOKUP($A2789,'Student reference sheet'!$A$2:$V$2329, 2,FALSE), "")</f>
        <v/>
      </c>
      <c r="E2789" s="35"/>
      <c r="F2789" s="34"/>
      <c r="G2789" s="40" t="str">
        <f t="shared" ca="1" si="132"/>
        <v/>
      </c>
      <c r="H2789" s="40" t="str">
        <f t="shared" ca="1" si="133"/>
        <v/>
      </c>
      <c r="I2789" s="36" t="str">
        <f>IF($A2789 = "", "",
IF(COUNTIF(MINIMUM_DAY_DATES[], Attendance!J2789) &gt; 0, VLOOKUP(Attendance!$G2789,MINIMUM_DAY_PERIOD_SCHEDULE[], 2,TRUE),
IF(COUNTIF(RALLY_DATES[], Attendance!J2789) &gt; 0, VLOOKUP(Attendance!$G2789,RALLY_PERIOD_SCHEDULE[], 2,TRUE),
IF(WEEKDAY(Attendance!$J2789) = 2,
       IF(COUNTIF(FINALS_WEEK_MONDAY_DATE[],Attendance!$J2789) &gt; 0, VLOOKUP(Attendance!$G2789,FINALS_WEEK_MONDAY_PERIOD_SCHEDULE[],2,TRUE),
       VLOOKUP(Attendance!$G2789,REGULAR_WEEK_SCHEDULE[],6,TRUE)),
IF(WEEKDAY($J2789) = 3,
       IF(COUNTIF(FINALS_WEEK_TUESDAY_DATE[],Attendance!$J2789) &gt; 0, VLOOKUP(Attendance!$G2789,FINALS_WEEK_TUESDAY_PERIOD_SCHEDULE[],2,TRUE),
       VLOOKUP(Attendance!$G2789,REGULAR_WEEK_SCHEDULE[[Tuesday]:[Period]],5,TRUE)),
IF(WEEKDAY(Attendance!$J2789) = 4,
        IF(COUNTIF(BLOCK_WEDNESDAY_DATES[],Attendance!$J2789) &gt; 0, VLOOKUP(Attendance!$G2789,BLOCK_WEDNESDAY_PERIOD_SCHEDULE[],2,TRUE),
        IF(COUNTIF(FINALS_WEEK_WEDNESDAY_DATE[],Attendance!$J2789) &gt; 0, VLOOKUP(Attendance!$G2789,FINALS_WEEK_WEDNESDAY_PERIOD_SCHEDULE[],2,TRUE),
       VLOOKUP(Attendance!$G2789,REGULAR_WEEK_SCHEDULE[[Wednesday]:[Period]],4,TRUE))),
IF(WEEKDAY($J2789) = 5,
       IF(COUNTIF(BLOCK_THURSDAY_DATES[],Attendance!$J2789) &gt; 0, VLOOKUP(Attendance!$G2789,BLOCK_THURSDAY_PERIOD_SCHEDULE[],2,TRUE),
       IF(COUNTIF(FINALS_WEEK_THURSDAY_DATE[],Attendance!$J2789) &gt; 0, VLOOKUP(Attendance!$G2789,FINALS_WEEK_THURSDAY_PERIOD_SCHEDULE[],2,TRUE),
       VLOOKUP(Attendance!$G2789,REGULAR_WEEK_SCHEDULE[[Thursday]:[Period]],3,TRUE))),
IF(WEEKDAY(Attendance!$J2789) = 6,
       IF(COUNTIF(FINALS_WEEK_FRIDAY_DATE[],Attendance!$J2789) &gt; 0, VLOOKUP(Attendance!$G2789,FINALS_WEEK_FRIDAY_PERIOD_SCHEDULE[],2,TRUE),
       VLOOKUP(Attendance!$G2789,REGULAR_WEEK_SCHEDULE[[Friday]:[Period]],2,TRUE))))))))))</f>
        <v/>
      </c>
      <c r="J2789" s="41" t="str">
        <f t="shared" ca="1" si="134"/>
        <v/>
      </c>
      <c r="K2789" s="41" t="str">
        <f>IF($A2789 &lt;&gt; "",VLOOKUP($A2789,'Student reference sheet'!$A$2:$V$2329, 7,FALSE), "")</f>
        <v/>
      </c>
      <c r="L2789" s="30" t="str">
        <f>IF($A2789 ="", "", VLOOKUP($A2789, 'Student reference sheet'!$A$2:$Z$2603,23,FALSE))</f>
        <v/>
      </c>
      <c r="M2789" s="30" t="str">
        <f>IF($A2789 ="", "", VLOOKUP($A2789, 'Student reference sheet'!$A$2:$Z$2603,24,FALSE))</f>
        <v/>
      </c>
      <c r="N2789" s="30" t="str">
        <f>IF($A2789 ="", "", VLOOKUP($A2789, 'Student reference sheet'!$A$2:$Z$2603,26,FALSE))</f>
        <v/>
      </c>
      <c r="O2789" s="30" t="str">
        <f>IF($A2789 ="", "", VLOOKUP($A2789, 'Student reference sheet'!$A$2:$Z$2603,25,FALSE))</f>
        <v/>
      </c>
      <c r="P2789" s="39" t="str">
        <f>IF($A2789 = "", "", IF(OR(VLOOKUP($A2789,'Student reference sheet'!$A$2:$V$2400,8,FALSE) = "R",  VLOOKUP($A2789,'Student reference sheet'!$A$2:$V$2400,8,FALSE) = "L"), "X", ""))</f>
        <v/>
      </c>
      <c r="Q2789" s="39" t="str">
        <f>IF($A2789 ="", "", VLOOKUP($A2789, 'Student reference sheet'!$A$2:$V$2603,22,FALSE))</f>
        <v/>
      </c>
      <c r="R2789" s="39" t="str">
        <f>IF($A2789 &lt;&gt; "",VLOOKUP($A2789,'Student reference sheet'!$A$2:$V$2329, 5,FALSE), "")</f>
        <v/>
      </c>
      <c r="S2789" s="39" t="str">
        <f>IF($A2789 &lt;&gt; "",VLOOKUP($A2789,'Student reference sheet'!$A$2:$V$2329, 6,FALSE), "")</f>
        <v/>
      </c>
      <c r="T2789" s="30" t="str">
        <f>IF($A2789 = "","",
IF(VLOOKUP($A2789,'Student reference sheet'!$A$2:$V$2329, 10,FALSE) = "Y", "Hispanic",
IF(VLOOKUP($A2789,'Student reference sheet'!$A$2:$V$2329,11,FALSE) &lt;&gt; "",
IF(VLOOKUP($A2789,'Student reference sheet'!$A$2:$V$2329,11,FALSE) = "UNK", "Unknown", VLOOKUP(VALUE(VLOOKUP($A2789,'Student reference sheet'!$A$2:$V$2329,11,FALSE)),'Ethnicity Reference'!$A$2:$B$22,2,FALSE)),
IF(VLOOKUP($A2789,'Student reference sheet'!$A$2:$V$2329,9,FALSE) &lt;&gt; "", VLOOKUP(VALUE(VLOOKUP($A2789,'Student reference sheet'!$A$2:$V$2329,9,FALSE)),'Ethnicity Reference'!$A$2:$B$22,2,FALSE),"Unknown"))))</f>
        <v/>
      </c>
      <c r="U2789" s="35"/>
    </row>
    <row r="2790" spans="1:21" ht="15.75">
      <c r="A2790" s="47"/>
      <c r="B2790" s="33"/>
      <c r="C2790" s="39" t="str">
        <f>IF($A2790 &lt;&gt; "",VLOOKUP($A2790,'Student reference sheet'!$A$2:$V$2329, 3,FALSE), "")</f>
        <v/>
      </c>
      <c r="D2790" s="39" t="str">
        <f>IF($A2790 &lt;&gt; "",VLOOKUP($A2790,'Student reference sheet'!$A$2:$V$2329, 2,FALSE), "")</f>
        <v/>
      </c>
      <c r="E2790" s="35"/>
      <c r="F2790" s="34"/>
      <c r="G2790" s="40" t="str">
        <f t="shared" ca="1" si="132"/>
        <v/>
      </c>
      <c r="H2790" s="40" t="str">
        <f t="shared" ca="1" si="133"/>
        <v/>
      </c>
      <c r="I2790" s="36" t="str">
        <f>IF($A2790 = "", "",
IF(COUNTIF(MINIMUM_DAY_DATES[], Attendance!J2790) &gt; 0, VLOOKUP(Attendance!$G2790,MINIMUM_DAY_PERIOD_SCHEDULE[], 2,TRUE),
IF(COUNTIF(RALLY_DATES[], Attendance!J2790) &gt; 0, VLOOKUP(Attendance!$G2790,RALLY_PERIOD_SCHEDULE[], 2,TRUE),
IF(WEEKDAY(Attendance!$J2790) = 2,
       IF(COUNTIF(FINALS_WEEK_MONDAY_DATE[],Attendance!$J2790) &gt; 0, VLOOKUP(Attendance!$G2790,FINALS_WEEK_MONDAY_PERIOD_SCHEDULE[],2,TRUE),
       VLOOKUP(Attendance!$G2790,REGULAR_WEEK_SCHEDULE[],6,TRUE)),
IF(WEEKDAY($J2790) = 3,
       IF(COUNTIF(FINALS_WEEK_TUESDAY_DATE[],Attendance!$J2790) &gt; 0, VLOOKUP(Attendance!$G2790,FINALS_WEEK_TUESDAY_PERIOD_SCHEDULE[],2,TRUE),
       VLOOKUP(Attendance!$G2790,REGULAR_WEEK_SCHEDULE[[Tuesday]:[Period]],5,TRUE)),
IF(WEEKDAY(Attendance!$J2790) = 4,
        IF(COUNTIF(BLOCK_WEDNESDAY_DATES[],Attendance!$J2790) &gt; 0, VLOOKUP(Attendance!$G2790,BLOCK_WEDNESDAY_PERIOD_SCHEDULE[],2,TRUE),
        IF(COUNTIF(FINALS_WEEK_WEDNESDAY_DATE[],Attendance!$J2790) &gt; 0, VLOOKUP(Attendance!$G2790,FINALS_WEEK_WEDNESDAY_PERIOD_SCHEDULE[],2,TRUE),
       VLOOKUP(Attendance!$G2790,REGULAR_WEEK_SCHEDULE[[Wednesday]:[Period]],4,TRUE))),
IF(WEEKDAY($J2790) = 5,
       IF(COUNTIF(BLOCK_THURSDAY_DATES[],Attendance!$J2790) &gt; 0, VLOOKUP(Attendance!$G2790,BLOCK_THURSDAY_PERIOD_SCHEDULE[],2,TRUE),
       IF(COUNTIF(FINALS_WEEK_THURSDAY_DATE[],Attendance!$J2790) &gt; 0, VLOOKUP(Attendance!$G2790,FINALS_WEEK_THURSDAY_PERIOD_SCHEDULE[],2,TRUE),
       VLOOKUP(Attendance!$G2790,REGULAR_WEEK_SCHEDULE[[Thursday]:[Period]],3,TRUE))),
IF(WEEKDAY(Attendance!$J2790) = 6,
       IF(COUNTIF(FINALS_WEEK_FRIDAY_DATE[],Attendance!$J2790) &gt; 0, VLOOKUP(Attendance!$G2790,FINALS_WEEK_FRIDAY_PERIOD_SCHEDULE[],2,TRUE),
       VLOOKUP(Attendance!$G2790,REGULAR_WEEK_SCHEDULE[[Friday]:[Period]],2,TRUE))))))))))</f>
        <v/>
      </c>
      <c r="J2790" s="41" t="str">
        <f t="shared" ca="1" si="134"/>
        <v/>
      </c>
      <c r="K2790" s="41" t="str">
        <f>IF($A2790 &lt;&gt; "",VLOOKUP($A2790,'Student reference sheet'!$A$2:$V$2329, 7,FALSE), "")</f>
        <v/>
      </c>
      <c r="L2790" s="30" t="str">
        <f>IF($A2790 ="", "", VLOOKUP($A2790, 'Student reference sheet'!$A$2:$Z$2603,23,FALSE))</f>
        <v/>
      </c>
      <c r="M2790" s="30" t="str">
        <f>IF($A2790 ="", "", VLOOKUP($A2790, 'Student reference sheet'!$A$2:$Z$2603,24,FALSE))</f>
        <v/>
      </c>
      <c r="N2790" s="30" t="str">
        <f>IF($A2790 ="", "", VLOOKUP($A2790, 'Student reference sheet'!$A$2:$Z$2603,26,FALSE))</f>
        <v/>
      </c>
      <c r="O2790" s="30" t="str">
        <f>IF($A2790 ="", "", VLOOKUP($A2790, 'Student reference sheet'!$A$2:$Z$2603,25,FALSE))</f>
        <v/>
      </c>
      <c r="P2790" s="39" t="str">
        <f>IF($A2790 = "", "", IF(OR(VLOOKUP($A2790,'Student reference sheet'!$A$2:$V$2400,8,FALSE) = "R",  VLOOKUP($A2790,'Student reference sheet'!$A$2:$V$2400,8,FALSE) = "L"), "X", ""))</f>
        <v/>
      </c>
      <c r="Q2790" s="39" t="str">
        <f>IF($A2790 ="", "", VLOOKUP($A2790, 'Student reference sheet'!$A$2:$V$2603,22,FALSE))</f>
        <v/>
      </c>
      <c r="R2790" s="39" t="str">
        <f>IF($A2790 &lt;&gt; "",VLOOKUP($A2790,'Student reference sheet'!$A$2:$V$2329, 5,FALSE), "")</f>
        <v/>
      </c>
      <c r="S2790" s="39" t="str">
        <f>IF($A2790 &lt;&gt; "",VLOOKUP($A2790,'Student reference sheet'!$A$2:$V$2329, 6,FALSE), "")</f>
        <v/>
      </c>
      <c r="T2790" s="30" t="str">
        <f>IF($A2790 = "","",
IF(VLOOKUP($A2790,'Student reference sheet'!$A$2:$V$2329, 10,FALSE) = "Y", "Hispanic",
IF(VLOOKUP($A2790,'Student reference sheet'!$A$2:$V$2329,11,FALSE) &lt;&gt; "",
IF(VLOOKUP($A2790,'Student reference sheet'!$A$2:$V$2329,11,FALSE) = "UNK", "Unknown", VLOOKUP(VALUE(VLOOKUP($A2790,'Student reference sheet'!$A$2:$V$2329,11,FALSE)),'Ethnicity Reference'!$A$2:$B$22,2,FALSE)),
IF(VLOOKUP($A2790,'Student reference sheet'!$A$2:$V$2329,9,FALSE) &lt;&gt; "", VLOOKUP(VALUE(VLOOKUP($A2790,'Student reference sheet'!$A$2:$V$2329,9,FALSE)),'Ethnicity Reference'!$A$2:$B$22,2,FALSE),"Unknown"))))</f>
        <v/>
      </c>
      <c r="U2790" s="35"/>
    </row>
    <row r="2791" spans="1:21" ht="15.75">
      <c r="A2791" s="47"/>
      <c r="B2791" s="33"/>
      <c r="C2791" s="39" t="str">
        <f>IF($A2791 &lt;&gt; "",VLOOKUP($A2791,'Student reference sheet'!$A$2:$V$2329, 3,FALSE), "")</f>
        <v/>
      </c>
      <c r="D2791" s="39" t="str">
        <f>IF($A2791 &lt;&gt; "",VLOOKUP($A2791,'Student reference sheet'!$A$2:$V$2329, 2,FALSE), "")</f>
        <v/>
      </c>
      <c r="E2791" s="35"/>
      <c r="F2791" s="34"/>
      <c r="G2791" s="40" t="str">
        <f t="shared" ca="1" si="132"/>
        <v/>
      </c>
      <c r="H2791" s="40" t="str">
        <f t="shared" ca="1" si="133"/>
        <v/>
      </c>
      <c r="I2791" s="36" t="str">
        <f>IF($A2791 = "", "",
IF(COUNTIF(MINIMUM_DAY_DATES[], Attendance!J2791) &gt; 0, VLOOKUP(Attendance!$G2791,MINIMUM_DAY_PERIOD_SCHEDULE[], 2,TRUE),
IF(COUNTIF(RALLY_DATES[], Attendance!J2791) &gt; 0, VLOOKUP(Attendance!$G2791,RALLY_PERIOD_SCHEDULE[], 2,TRUE),
IF(WEEKDAY(Attendance!$J2791) = 2,
       IF(COUNTIF(FINALS_WEEK_MONDAY_DATE[],Attendance!$J2791) &gt; 0, VLOOKUP(Attendance!$G2791,FINALS_WEEK_MONDAY_PERIOD_SCHEDULE[],2,TRUE),
       VLOOKUP(Attendance!$G2791,REGULAR_WEEK_SCHEDULE[],6,TRUE)),
IF(WEEKDAY($J2791) = 3,
       IF(COUNTIF(FINALS_WEEK_TUESDAY_DATE[],Attendance!$J2791) &gt; 0, VLOOKUP(Attendance!$G2791,FINALS_WEEK_TUESDAY_PERIOD_SCHEDULE[],2,TRUE),
       VLOOKUP(Attendance!$G2791,REGULAR_WEEK_SCHEDULE[[Tuesday]:[Period]],5,TRUE)),
IF(WEEKDAY(Attendance!$J2791) = 4,
        IF(COUNTIF(BLOCK_WEDNESDAY_DATES[],Attendance!$J2791) &gt; 0, VLOOKUP(Attendance!$G2791,BLOCK_WEDNESDAY_PERIOD_SCHEDULE[],2,TRUE),
        IF(COUNTIF(FINALS_WEEK_WEDNESDAY_DATE[],Attendance!$J2791) &gt; 0, VLOOKUP(Attendance!$G2791,FINALS_WEEK_WEDNESDAY_PERIOD_SCHEDULE[],2,TRUE),
       VLOOKUP(Attendance!$G2791,REGULAR_WEEK_SCHEDULE[[Wednesday]:[Period]],4,TRUE))),
IF(WEEKDAY($J2791) = 5,
       IF(COUNTIF(BLOCK_THURSDAY_DATES[],Attendance!$J2791) &gt; 0, VLOOKUP(Attendance!$G2791,BLOCK_THURSDAY_PERIOD_SCHEDULE[],2,TRUE),
       IF(COUNTIF(FINALS_WEEK_THURSDAY_DATE[],Attendance!$J2791) &gt; 0, VLOOKUP(Attendance!$G2791,FINALS_WEEK_THURSDAY_PERIOD_SCHEDULE[],2,TRUE),
       VLOOKUP(Attendance!$G2791,REGULAR_WEEK_SCHEDULE[[Thursday]:[Period]],3,TRUE))),
IF(WEEKDAY(Attendance!$J2791) = 6,
       IF(COUNTIF(FINALS_WEEK_FRIDAY_DATE[],Attendance!$J2791) &gt; 0, VLOOKUP(Attendance!$G2791,FINALS_WEEK_FRIDAY_PERIOD_SCHEDULE[],2,TRUE),
       VLOOKUP(Attendance!$G2791,REGULAR_WEEK_SCHEDULE[[Friday]:[Period]],2,TRUE))))))))))</f>
        <v/>
      </c>
      <c r="J2791" s="41" t="str">
        <f t="shared" ca="1" si="134"/>
        <v/>
      </c>
      <c r="K2791" s="41" t="str">
        <f>IF($A2791 &lt;&gt; "",VLOOKUP($A2791,'Student reference sheet'!$A$2:$V$2329, 7,FALSE), "")</f>
        <v/>
      </c>
      <c r="L2791" s="30" t="str">
        <f>IF($A2791 ="", "", VLOOKUP($A2791, 'Student reference sheet'!$A$2:$Z$2603,23,FALSE))</f>
        <v/>
      </c>
      <c r="M2791" s="30" t="str">
        <f>IF($A2791 ="", "", VLOOKUP($A2791, 'Student reference sheet'!$A$2:$Z$2603,24,FALSE))</f>
        <v/>
      </c>
      <c r="N2791" s="30" t="str">
        <f>IF($A2791 ="", "", VLOOKUP($A2791, 'Student reference sheet'!$A$2:$Z$2603,26,FALSE))</f>
        <v/>
      </c>
      <c r="O2791" s="30" t="str">
        <f>IF($A2791 ="", "", VLOOKUP($A2791, 'Student reference sheet'!$A$2:$Z$2603,25,FALSE))</f>
        <v/>
      </c>
      <c r="P2791" s="39" t="str">
        <f>IF($A2791 = "", "", IF(OR(VLOOKUP($A2791,'Student reference sheet'!$A$2:$V$2400,8,FALSE) = "R",  VLOOKUP($A2791,'Student reference sheet'!$A$2:$V$2400,8,FALSE) = "L"), "X", ""))</f>
        <v/>
      </c>
      <c r="Q2791" s="39" t="str">
        <f>IF($A2791 ="", "", VLOOKUP($A2791, 'Student reference sheet'!$A$2:$V$2603,22,FALSE))</f>
        <v/>
      </c>
      <c r="R2791" s="39" t="str">
        <f>IF($A2791 &lt;&gt; "",VLOOKUP($A2791,'Student reference sheet'!$A$2:$V$2329, 5,FALSE), "")</f>
        <v/>
      </c>
      <c r="S2791" s="39" t="str">
        <f>IF($A2791 &lt;&gt; "",VLOOKUP($A2791,'Student reference sheet'!$A$2:$V$2329, 6,FALSE), "")</f>
        <v/>
      </c>
      <c r="T2791" s="30" t="str">
        <f>IF($A2791 = "","",
IF(VLOOKUP($A2791,'Student reference sheet'!$A$2:$V$2329, 10,FALSE) = "Y", "Hispanic",
IF(VLOOKUP($A2791,'Student reference sheet'!$A$2:$V$2329,11,FALSE) &lt;&gt; "",
IF(VLOOKUP($A2791,'Student reference sheet'!$A$2:$V$2329,11,FALSE) = "UNK", "Unknown", VLOOKUP(VALUE(VLOOKUP($A2791,'Student reference sheet'!$A$2:$V$2329,11,FALSE)),'Ethnicity Reference'!$A$2:$B$22,2,FALSE)),
IF(VLOOKUP($A2791,'Student reference sheet'!$A$2:$V$2329,9,FALSE) &lt;&gt; "", VLOOKUP(VALUE(VLOOKUP($A2791,'Student reference sheet'!$A$2:$V$2329,9,FALSE)),'Ethnicity Reference'!$A$2:$B$22,2,FALSE),"Unknown"))))</f>
        <v/>
      </c>
      <c r="U2791" s="35"/>
    </row>
    <row r="2792" spans="1:21" ht="15.75">
      <c r="A2792" s="47"/>
      <c r="B2792" s="33"/>
      <c r="C2792" s="39" t="str">
        <f>IF($A2792 &lt;&gt; "",VLOOKUP($A2792,'Student reference sheet'!$A$2:$V$2329, 3,FALSE), "")</f>
        <v/>
      </c>
      <c r="D2792" s="39" t="str">
        <f>IF($A2792 &lt;&gt; "",VLOOKUP($A2792,'Student reference sheet'!$A$2:$V$2329, 2,FALSE), "")</f>
        <v/>
      </c>
      <c r="E2792" s="35"/>
      <c r="F2792" s="34"/>
      <c r="G2792" s="40" t="str">
        <f t="shared" ca="1" si="132"/>
        <v/>
      </c>
      <c r="H2792" s="40" t="str">
        <f t="shared" ca="1" si="133"/>
        <v/>
      </c>
      <c r="I2792" s="36" t="str">
        <f>IF($A2792 = "", "",
IF(COUNTIF(MINIMUM_DAY_DATES[], Attendance!J2792) &gt; 0, VLOOKUP(Attendance!$G2792,MINIMUM_DAY_PERIOD_SCHEDULE[], 2,TRUE),
IF(COUNTIF(RALLY_DATES[], Attendance!J2792) &gt; 0, VLOOKUP(Attendance!$G2792,RALLY_PERIOD_SCHEDULE[], 2,TRUE),
IF(WEEKDAY(Attendance!$J2792) = 2,
       IF(COUNTIF(FINALS_WEEK_MONDAY_DATE[],Attendance!$J2792) &gt; 0, VLOOKUP(Attendance!$G2792,FINALS_WEEK_MONDAY_PERIOD_SCHEDULE[],2,TRUE),
       VLOOKUP(Attendance!$G2792,REGULAR_WEEK_SCHEDULE[],6,TRUE)),
IF(WEEKDAY($J2792) = 3,
       IF(COUNTIF(FINALS_WEEK_TUESDAY_DATE[],Attendance!$J2792) &gt; 0, VLOOKUP(Attendance!$G2792,FINALS_WEEK_TUESDAY_PERIOD_SCHEDULE[],2,TRUE),
       VLOOKUP(Attendance!$G2792,REGULAR_WEEK_SCHEDULE[[Tuesday]:[Period]],5,TRUE)),
IF(WEEKDAY(Attendance!$J2792) = 4,
        IF(COUNTIF(BLOCK_WEDNESDAY_DATES[],Attendance!$J2792) &gt; 0, VLOOKUP(Attendance!$G2792,BLOCK_WEDNESDAY_PERIOD_SCHEDULE[],2,TRUE),
        IF(COUNTIF(FINALS_WEEK_WEDNESDAY_DATE[],Attendance!$J2792) &gt; 0, VLOOKUP(Attendance!$G2792,FINALS_WEEK_WEDNESDAY_PERIOD_SCHEDULE[],2,TRUE),
       VLOOKUP(Attendance!$G2792,REGULAR_WEEK_SCHEDULE[[Wednesday]:[Period]],4,TRUE))),
IF(WEEKDAY($J2792) = 5,
       IF(COUNTIF(BLOCK_THURSDAY_DATES[],Attendance!$J2792) &gt; 0, VLOOKUP(Attendance!$G2792,BLOCK_THURSDAY_PERIOD_SCHEDULE[],2,TRUE),
       IF(COUNTIF(FINALS_WEEK_THURSDAY_DATE[],Attendance!$J2792) &gt; 0, VLOOKUP(Attendance!$G2792,FINALS_WEEK_THURSDAY_PERIOD_SCHEDULE[],2,TRUE),
       VLOOKUP(Attendance!$G2792,REGULAR_WEEK_SCHEDULE[[Thursday]:[Period]],3,TRUE))),
IF(WEEKDAY(Attendance!$J2792) = 6,
       IF(COUNTIF(FINALS_WEEK_FRIDAY_DATE[],Attendance!$J2792) &gt; 0, VLOOKUP(Attendance!$G2792,FINALS_WEEK_FRIDAY_PERIOD_SCHEDULE[],2,TRUE),
       VLOOKUP(Attendance!$G2792,REGULAR_WEEK_SCHEDULE[[Friday]:[Period]],2,TRUE))))))))))</f>
        <v/>
      </c>
      <c r="J2792" s="41" t="str">
        <f t="shared" ca="1" si="134"/>
        <v/>
      </c>
      <c r="K2792" s="41" t="str">
        <f>IF($A2792 &lt;&gt; "",VLOOKUP($A2792,'Student reference sheet'!$A$2:$V$2329, 7,FALSE), "")</f>
        <v/>
      </c>
      <c r="L2792" s="30" t="str">
        <f>IF($A2792 ="", "", VLOOKUP($A2792, 'Student reference sheet'!$A$2:$Z$2603,23,FALSE))</f>
        <v/>
      </c>
      <c r="M2792" s="30" t="str">
        <f>IF($A2792 ="", "", VLOOKUP($A2792, 'Student reference sheet'!$A$2:$Z$2603,24,FALSE))</f>
        <v/>
      </c>
      <c r="N2792" s="30" t="str">
        <f>IF($A2792 ="", "", VLOOKUP($A2792, 'Student reference sheet'!$A$2:$Z$2603,26,FALSE))</f>
        <v/>
      </c>
      <c r="O2792" s="30" t="str">
        <f>IF($A2792 ="", "", VLOOKUP($A2792, 'Student reference sheet'!$A$2:$Z$2603,25,FALSE))</f>
        <v/>
      </c>
      <c r="P2792" s="39" t="str">
        <f>IF($A2792 = "", "", IF(OR(VLOOKUP($A2792,'Student reference sheet'!$A$2:$V$2400,8,FALSE) = "R",  VLOOKUP($A2792,'Student reference sheet'!$A$2:$V$2400,8,FALSE) = "L"), "X", ""))</f>
        <v/>
      </c>
      <c r="Q2792" s="39" t="str">
        <f>IF($A2792 ="", "", VLOOKUP($A2792, 'Student reference sheet'!$A$2:$V$2603,22,FALSE))</f>
        <v/>
      </c>
      <c r="R2792" s="39" t="str">
        <f>IF($A2792 &lt;&gt; "",VLOOKUP($A2792,'Student reference sheet'!$A$2:$V$2329, 5,FALSE), "")</f>
        <v/>
      </c>
      <c r="S2792" s="39" t="str">
        <f>IF($A2792 &lt;&gt; "",VLOOKUP($A2792,'Student reference sheet'!$A$2:$V$2329, 6,FALSE), "")</f>
        <v/>
      </c>
      <c r="T2792" s="30" t="str">
        <f>IF($A2792 = "","",
IF(VLOOKUP($A2792,'Student reference sheet'!$A$2:$V$2329, 10,FALSE) = "Y", "Hispanic",
IF(VLOOKUP($A2792,'Student reference sheet'!$A$2:$V$2329,11,FALSE) &lt;&gt; "",
IF(VLOOKUP($A2792,'Student reference sheet'!$A$2:$V$2329,11,FALSE) = "UNK", "Unknown", VLOOKUP(VALUE(VLOOKUP($A2792,'Student reference sheet'!$A$2:$V$2329,11,FALSE)),'Ethnicity Reference'!$A$2:$B$22,2,FALSE)),
IF(VLOOKUP($A2792,'Student reference sheet'!$A$2:$V$2329,9,FALSE) &lt;&gt; "", VLOOKUP(VALUE(VLOOKUP($A2792,'Student reference sheet'!$A$2:$V$2329,9,FALSE)),'Ethnicity Reference'!$A$2:$B$22,2,FALSE),"Unknown"))))</f>
        <v/>
      </c>
      <c r="U2792" s="35"/>
    </row>
    <row r="2793" spans="1:21" ht="15.75">
      <c r="A2793" s="47"/>
      <c r="B2793" s="33"/>
      <c r="C2793" s="39" t="str">
        <f>IF($A2793 &lt;&gt; "",VLOOKUP($A2793,'Student reference sheet'!$A$2:$V$2329, 3,FALSE), "")</f>
        <v/>
      </c>
      <c r="D2793" s="39" t="str">
        <f>IF($A2793 &lt;&gt; "",VLOOKUP($A2793,'Student reference sheet'!$A$2:$V$2329, 2,FALSE), "")</f>
        <v/>
      </c>
      <c r="E2793" s="35"/>
      <c r="F2793" s="34"/>
      <c r="G2793" s="40" t="str">
        <f t="shared" ca="1" si="132"/>
        <v/>
      </c>
      <c r="H2793" s="40" t="str">
        <f t="shared" ca="1" si="133"/>
        <v/>
      </c>
      <c r="I2793" s="36" t="str">
        <f>IF($A2793 = "", "",
IF(COUNTIF(MINIMUM_DAY_DATES[], Attendance!J2793) &gt; 0, VLOOKUP(Attendance!$G2793,MINIMUM_DAY_PERIOD_SCHEDULE[], 2,TRUE),
IF(COUNTIF(RALLY_DATES[], Attendance!J2793) &gt; 0, VLOOKUP(Attendance!$G2793,RALLY_PERIOD_SCHEDULE[], 2,TRUE),
IF(WEEKDAY(Attendance!$J2793) = 2,
       IF(COUNTIF(FINALS_WEEK_MONDAY_DATE[],Attendance!$J2793) &gt; 0, VLOOKUP(Attendance!$G2793,FINALS_WEEK_MONDAY_PERIOD_SCHEDULE[],2,TRUE),
       VLOOKUP(Attendance!$G2793,REGULAR_WEEK_SCHEDULE[],6,TRUE)),
IF(WEEKDAY($J2793) = 3,
       IF(COUNTIF(FINALS_WEEK_TUESDAY_DATE[],Attendance!$J2793) &gt; 0, VLOOKUP(Attendance!$G2793,FINALS_WEEK_TUESDAY_PERIOD_SCHEDULE[],2,TRUE),
       VLOOKUP(Attendance!$G2793,REGULAR_WEEK_SCHEDULE[[Tuesday]:[Period]],5,TRUE)),
IF(WEEKDAY(Attendance!$J2793) = 4,
        IF(COUNTIF(BLOCK_WEDNESDAY_DATES[],Attendance!$J2793) &gt; 0, VLOOKUP(Attendance!$G2793,BLOCK_WEDNESDAY_PERIOD_SCHEDULE[],2,TRUE),
        IF(COUNTIF(FINALS_WEEK_WEDNESDAY_DATE[],Attendance!$J2793) &gt; 0, VLOOKUP(Attendance!$G2793,FINALS_WEEK_WEDNESDAY_PERIOD_SCHEDULE[],2,TRUE),
       VLOOKUP(Attendance!$G2793,REGULAR_WEEK_SCHEDULE[[Wednesday]:[Period]],4,TRUE))),
IF(WEEKDAY($J2793) = 5,
       IF(COUNTIF(BLOCK_THURSDAY_DATES[],Attendance!$J2793) &gt; 0, VLOOKUP(Attendance!$G2793,BLOCK_THURSDAY_PERIOD_SCHEDULE[],2,TRUE),
       IF(COUNTIF(FINALS_WEEK_THURSDAY_DATE[],Attendance!$J2793) &gt; 0, VLOOKUP(Attendance!$G2793,FINALS_WEEK_THURSDAY_PERIOD_SCHEDULE[],2,TRUE),
       VLOOKUP(Attendance!$G2793,REGULAR_WEEK_SCHEDULE[[Thursday]:[Period]],3,TRUE))),
IF(WEEKDAY(Attendance!$J2793) = 6,
       IF(COUNTIF(FINALS_WEEK_FRIDAY_DATE[],Attendance!$J2793) &gt; 0, VLOOKUP(Attendance!$G2793,FINALS_WEEK_FRIDAY_PERIOD_SCHEDULE[],2,TRUE),
       VLOOKUP(Attendance!$G2793,REGULAR_WEEK_SCHEDULE[[Friday]:[Period]],2,TRUE))))))))))</f>
        <v/>
      </c>
      <c r="J2793" s="41" t="str">
        <f t="shared" ca="1" si="134"/>
        <v/>
      </c>
      <c r="K2793" s="41" t="str">
        <f>IF($A2793 &lt;&gt; "",VLOOKUP($A2793,'Student reference sheet'!$A$2:$V$2329, 7,FALSE), "")</f>
        <v/>
      </c>
      <c r="L2793" s="30" t="str">
        <f>IF($A2793 ="", "", VLOOKUP($A2793, 'Student reference sheet'!$A$2:$Z$2603,23,FALSE))</f>
        <v/>
      </c>
      <c r="M2793" s="30" t="str">
        <f>IF($A2793 ="", "", VLOOKUP($A2793, 'Student reference sheet'!$A$2:$Z$2603,24,FALSE))</f>
        <v/>
      </c>
      <c r="N2793" s="30" t="str">
        <f>IF($A2793 ="", "", VLOOKUP($A2793, 'Student reference sheet'!$A$2:$Z$2603,26,FALSE))</f>
        <v/>
      </c>
      <c r="O2793" s="30" t="str">
        <f>IF($A2793 ="", "", VLOOKUP($A2793, 'Student reference sheet'!$A$2:$Z$2603,25,FALSE))</f>
        <v/>
      </c>
      <c r="P2793" s="39" t="str">
        <f>IF($A2793 = "", "", IF(OR(VLOOKUP($A2793,'Student reference sheet'!$A$2:$V$2400,8,FALSE) = "R",  VLOOKUP($A2793,'Student reference sheet'!$A$2:$V$2400,8,FALSE) = "L"), "X", ""))</f>
        <v/>
      </c>
      <c r="Q2793" s="39" t="str">
        <f>IF($A2793 ="", "", VLOOKUP($A2793, 'Student reference sheet'!$A$2:$V$2603,22,FALSE))</f>
        <v/>
      </c>
      <c r="R2793" s="39" t="str">
        <f>IF($A2793 &lt;&gt; "",VLOOKUP($A2793,'Student reference sheet'!$A$2:$V$2329, 5,FALSE), "")</f>
        <v/>
      </c>
      <c r="S2793" s="39" t="str">
        <f>IF($A2793 &lt;&gt; "",VLOOKUP($A2793,'Student reference sheet'!$A$2:$V$2329, 6,FALSE), "")</f>
        <v/>
      </c>
      <c r="T2793" s="30" t="str">
        <f>IF($A2793 = "","",
IF(VLOOKUP($A2793,'Student reference sheet'!$A$2:$V$2329, 10,FALSE) = "Y", "Hispanic",
IF(VLOOKUP($A2793,'Student reference sheet'!$A$2:$V$2329,11,FALSE) &lt;&gt; "",
IF(VLOOKUP($A2793,'Student reference sheet'!$A$2:$V$2329,11,FALSE) = "UNK", "Unknown", VLOOKUP(VALUE(VLOOKUP($A2793,'Student reference sheet'!$A$2:$V$2329,11,FALSE)),'Ethnicity Reference'!$A$2:$B$22,2,FALSE)),
IF(VLOOKUP($A2793,'Student reference sheet'!$A$2:$V$2329,9,FALSE) &lt;&gt; "", VLOOKUP(VALUE(VLOOKUP($A2793,'Student reference sheet'!$A$2:$V$2329,9,FALSE)),'Ethnicity Reference'!$A$2:$B$22,2,FALSE),"Unknown"))))</f>
        <v/>
      </c>
      <c r="U2793" s="35"/>
    </row>
    <row r="2794" spans="1:21" ht="15.75">
      <c r="A2794" s="47"/>
      <c r="B2794" s="33"/>
      <c r="C2794" s="39" t="str">
        <f>IF($A2794 &lt;&gt; "",VLOOKUP($A2794,'Student reference sheet'!$A$2:$V$2329, 3,FALSE), "")</f>
        <v/>
      </c>
      <c r="D2794" s="39" t="str">
        <f>IF($A2794 &lt;&gt; "",VLOOKUP($A2794,'Student reference sheet'!$A$2:$V$2329, 2,FALSE), "")</f>
        <v/>
      </c>
      <c r="E2794" s="35"/>
      <c r="F2794" s="34"/>
      <c r="G2794" s="40" t="str">
        <f t="shared" ca="1" si="132"/>
        <v/>
      </c>
      <c r="H2794" s="40" t="str">
        <f t="shared" ca="1" si="133"/>
        <v/>
      </c>
      <c r="I2794" s="36" t="str">
        <f>IF($A2794 = "", "",
IF(COUNTIF(MINIMUM_DAY_DATES[], Attendance!J2794) &gt; 0, VLOOKUP(Attendance!$G2794,MINIMUM_DAY_PERIOD_SCHEDULE[], 2,TRUE),
IF(COUNTIF(RALLY_DATES[], Attendance!J2794) &gt; 0, VLOOKUP(Attendance!$G2794,RALLY_PERIOD_SCHEDULE[], 2,TRUE),
IF(WEEKDAY(Attendance!$J2794) = 2,
       IF(COUNTIF(FINALS_WEEK_MONDAY_DATE[],Attendance!$J2794) &gt; 0, VLOOKUP(Attendance!$G2794,FINALS_WEEK_MONDAY_PERIOD_SCHEDULE[],2,TRUE),
       VLOOKUP(Attendance!$G2794,REGULAR_WEEK_SCHEDULE[],6,TRUE)),
IF(WEEKDAY($J2794) = 3,
       IF(COUNTIF(FINALS_WEEK_TUESDAY_DATE[],Attendance!$J2794) &gt; 0, VLOOKUP(Attendance!$G2794,FINALS_WEEK_TUESDAY_PERIOD_SCHEDULE[],2,TRUE),
       VLOOKUP(Attendance!$G2794,REGULAR_WEEK_SCHEDULE[[Tuesday]:[Period]],5,TRUE)),
IF(WEEKDAY(Attendance!$J2794) = 4,
        IF(COUNTIF(BLOCK_WEDNESDAY_DATES[],Attendance!$J2794) &gt; 0, VLOOKUP(Attendance!$G2794,BLOCK_WEDNESDAY_PERIOD_SCHEDULE[],2,TRUE),
        IF(COUNTIF(FINALS_WEEK_WEDNESDAY_DATE[],Attendance!$J2794) &gt; 0, VLOOKUP(Attendance!$G2794,FINALS_WEEK_WEDNESDAY_PERIOD_SCHEDULE[],2,TRUE),
       VLOOKUP(Attendance!$G2794,REGULAR_WEEK_SCHEDULE[[Wednesday]:[Period]],4,TRUE))),
IF(WEEKDAY($J2794) = 5,
       IF(COUNTIF(BLOCK_THURSDAY_DATES[],Attendance!$J2794) &gt; 0, VLOOKUP(Attendance!$G2794,BLOCK_THURSDAY_PERIOD_SCHEDULE[],2,TRUE),
       IF(COUNTIF(FINALS_WEEK_THURSDAY_DATE[],Attendance!$J2794) &gt; 0, VLOOKUP(Attendance!$G2794,FINALS_WEEK_THURSDAY_PERIOD_SCHEDULE[],2,TRUE),
       VLOOKUP(Attendance!$G2794,REGULAR_WEEK_SCHEDULE[[Thursday]:[Period]],3,TRUE))),
IF(WEEKDAY(Attendance!$J2794) = 6,
       IF(COUNTIF(FINALS_WEEK_FRIDAY_DATE[],Attendance!$J2794) &gt; 0, VLOOKUP(Attendance!$G2794,FINALS_WEEK_FRIDAY_PERIOD_SCHEDULE[],2,TRUE),
       VLOOKUP(Attendance!$G2794,REGULAR_WEEK_SCHEDULE[[Friday]:[Period]],2,TRUE))))))))))</f>
        <v/>
      </c>
      <c r="J2794" s="41" t="str">
        <f t="shared" ca="1" si="134"/>
        <v/>
      </c>
      <c r="K2794" s="41" t="str">
        <f>IF($A2794 &lt;&gt; "",VLOOKUP($A2794,'Student reference sheet'!$A$2:$V$2329, 7,FALSE), "")</f>
        <v/>
      </c>
      <c r="L2794" s="30" t="str">
        <f>IF($A2794 ="", "", VLOOKUP($A2794, 'Student reference sheet'!$A$2:$Z$2603,23,FALSE))</f>
        <v/>
      </c>
      <c r="M2794" s="30" t="str">
        <f>IF($A2794 ="", "", VLOOKUP($A2794, 'Student reference sheet'!$A$2:$Z$2603,24,FALSE))</f>
        <v/>
      </c>
      <c r="N2794" s="30" t="str">
        <f>IF($A2794 ="", "", VLOOKUP($A2794, 'Student reference sheet'!$A$2:$Z$2603,26,FALSE))</f>
        <v/>
      </c>
      <c r="O2794" s="30" t="str">
        <f>IF($A2794 ="", "", VLOOKUP($A2794, 'Student reference sheet'!$A$2:$Z$2603,25,FALSE))</f>
        <v/>
      </c>
      <c r="P2794" s="39" t="str">
        <f>IF($A2794 = "", "", IF(OR(VLOOKUP($A2794,'Student reference sheet'!$A$2:$V$2400,8,FALSE) = "R",  VLOOKUP($A2794,'Student reference sheet'!$A$2:$V$2400,8,FALSE) = "L"), "X", ""))</f>
        <v/>
      </c>
      <c r="Q2794" s="39" t="str">
        <f>IF($A2794 ="", "", VLOOKUP($A2794, 'Student reference sheet'!$A$2:$V$2603,22,FALSE))</f>
        <v/>
      </c>
      <c r="R2794" s="39" t="str">
        <f>IF($A2794 &lt;&gt; "",VLOOKUP($A2794,'Student reference sheet'!$A$2:$V$2329, 5,FALSE), "")</f>
        <v/>
      </c>
      <c r="S2794" s="39" t="str">
        <f>IF($A2794 &lt;&gt; "",VLOOKUP($A2794,'Student reference sheet'!$A$2:$V$2329, 6,FALSE), "")</f>
        <v/>
      </c>
      <c r="T2794" s="30" t="str">
        <f>IF($A2794 = "","",
IF(VLOOKUP($A2794,'Student reference sheet'!$A$2:$V$2329, 10,FALSE) = "Y", "Hispanic",
IF(VLOOKUP($A2794,'Student reference sheet'!$A$2:$V$2329,11,FALSE) &lt;&gt; "",
IF(VLOOKUP($A2794,'Student reference sheet'!$A$2:$V$2329,11,FALSE) = "UNK", "Unknown", VLOOKUP(VALUE(VLOOKUP($A2794,'Student reference sheet'!$A$2:$V$2329,11,FALSE)),'Ethnicity Reference'!$A$2:$B$22,2,FALSE)),
IF(VLOOKUP($A2794,'Student reference sheet'!$A$2:$V$2329,9,FALSE) &lt;&gt; "", VLOOKUP(VALUE(VLOOKUP($A2794,'Student reference sheet'!$A$2:$V$2329,9,FALSE)),'Ethnicity Reference'!$A$2:$B$22,2,FALSE),"Unknown"))))</f>
        <v/>
      </c>
      <c r="U2794" s="35"/>
    </row>
    <row r="2795" spans="1:21" ht="15.75">
      <c r="A2795" s="47"/>
      <c r="B2795" s="33"/>
      <c r="C2795" s="39" t="str">
        <f>IF($A2795 &lt;&gt; "",VLOOKUP($A2795,'Student reference sheet'!$A$2:$V$2329, 3,FALSE), "")</f>
        <v/>
      </c>
      <c r="D2795" s="39" t="str">
        <f>IF($A2795 &lt;&gt; "",VLOOKUP($A2795,'Student reference sheet'!$A$2:$V$2329, 2,FALSE), "")</f>
        <v/>
      </c>
      <c r="E2795" s="35"/>
      <c r="F2795" s="34"/>
      <c r="G2795" s="40" t="str">
        <f t="shared" ca="1" si="132"/>
        <v/>
      </c>
      <c r="H2795" s="40" t="str">
        <f t="shared" ca="1" si="133"/>
        <v/>
      </c>
      <c r="I2795" s="36" t="str">
        <f>IF($A2795 = "", "",
IF(COUNTIF(MINIMUM_DAY_DATES[], Attendance!J2795) &gt; 0, VLOOKUP(Attendance!$G2795,MINIMUM_DAY_PERIOD_SCHEDULE[], 2,TRUE),
IF(COUNTIF(RALLY_DATES[], Attendance!J2795) &gt; 0, VLOOKUP(Attendance!$G2795,RALLY_PERIOD_SCHEDULE[], 2,TRUE),
IF(WEEKDAY(Attendance!$J2795) = 2,
       IF(COUNTIF(FINALS_WEEK_MONDAY_DATE[],Attendance!$J2795) &gt; 0, VLOOKUP(Attendance!$G2795,FINALS_WEEK_MONDAY_PERIOD_SCHEDULE[],2,TRUE),
       VLOOKUP(Attendance!$G2795,REGULAR_WEEK_SCHEDULE[],6,TRUE)),
IF(WEEKDAY($J2795) = 3,
       IF(COUNTIF(FINALS_WEEK_TUESDAY_DATE[],Attendance!$J2795) &gt; 0, VLOOKUP(Attendance!$G2795,FINALS_WEEK_TUESDAY_PERIOD_SCHEDULE[],2,TRUE),
       VLOOKUP(Attendance!$G2795,REGULAR_WEEK_SCHEDULE[[Tuesday]:[Period]],5,TRUE)),
IF(WEEKDAY(Attendance!$J2795) = 4,
        IF(COUNTIF(BLOCK_WEDNESDAY_DATES[],Attendance!$J2795) &gt; 0, VLOOKUP(Attendance!$G2795,BLOCK_WEDNESDAY_PERIOD_SCHEDULE[],2,TRUE),
        IF(COUNTIF(FINALS_WEEK_WEDNESDAY_DATE[],Attendance!$J2795) &gt; 0, VLOOKUP(Attendance!$G2795,FINALS_WEEK_WEDNESDAY_PERIOD_SCHEDULE[],2,TRUE),
       VLOOKUP(Attendance!$G2795,REGULAR_WEEK_SCHEDULE[[Wednesday]:[Period]],4,TRUE))),
IF(WEEKDAY($J2795) = 5,
       IF(COUNTIF(BLOCK_THURSDAY_DATES[],Attendance!$J2795) &gt; 0, VLOOKUP(Attendance!$G2795,BLOCK_THURSDAY_PERIOD_SCHEDULE[],2,TRUE),
       IF(COUNTIF(FINALS_WEEK_THURSDAY_DATE[],Attendance!$J2795) &gt; 0, VLOOKUP(Attendance!$G2795,FINALS_WEEK_THURSDAY_PERIOD_SCHEDULE[],2,TRUE),
       VLOOKUP(Attendance!$G2795,REGULAR_WEEK_SCHEDULE[[Thursday]:[Period]],3,TRUE))),
IF(WEEKDAY(Attendance!$J2795) = 6,
       IF(COUNTIF(FINALS_WEEK_FRIDAY_DATE[],Attendance!$J2795) &gt; 0, VLOOKUP(Attendance!$G2795,FINALS_WEEK_FRIDAY_PERIOD_SCHEDULE[],2,TRUE),
       VLOOKUP(Attendance!$G2795,REGULAR_WEEK_SCHEDULE[[Friday]:[Period]],2,TRUE))))))))))</f>
        <v/>
      </c>
      <c r="J2795" s="41" t="str">
        <f t="shared" ca="1" si="134"/>
        <v/>
      </c>
      <c r="K2795" s="41" t="str">
        <f>IF($A2795 &lt;&gt; "",VLOOKUP($A2795,'Student reference sheet'!$A$2:$V$2329, 7,FALSE), "")</f>
        <v/>
      </c>
      <c r="L2795" s="30" t="str">
        <f>IF($A2795 ="", "", VLOOKUP($A2795, 'Student reference sheet'!$A$2:$Z$2603,23,FALSE))</f>
        <v/>
      </c>
      <c r="M2795" s="30" t="str">
        <f>IF($A2795 ="", "", VLOOKUP($A2795, 'Student reference sheet'!$A$2:$Z$2603,24,FALSE))</f>
        <v/>
      </c>
      <c r="N2795" s="30" t="str">
        <f>IF($A2795 ="", "", VLOOKUP($A2795, 'Student reference sheet'!$A$2:$Z$2603,26,FALSE))</f>
        <v/>
      </c>
      <c r="O2795" s="30" t="str">
        <f>IF($A2795 ="", "", VLOOKUP($A2795, 'Student reference sheet'!$A$2:$Z$2603,25,FALSE))</f>
        <v/>
      </c>
      <c r="P2795" s="39" t="str">
        <f>IF($A2795 = "", "", IF(OR(VLOOKUP($A2795,'Student reference sheet'!$A$2:$V$2400,8,FALSE) = "R",  VLOOKUP($A2795,'Student reference sheet'!$A$2:$V$2400,8,FALSE) = "L"), "X", ""))</f>
        <v/>
      </c>
      <c r="Q2795" s="39" t="str">
        <f>IF($A2795 ="", "", VLOOKUP($A2795, 'Student reference sheet'!$A$2:$V$2603,22,FALSE))</f>
        <v/>
      </c>
      <c r="R2795" s="39" t="str">
        <f>IF($A2795 &lt;&gt; "",VLOOKUP($A2795,'Student reference sheet'!$A$2:$V$2329, 5,FALSE), "")</f>
        <v/>
      </c>
      <c r="S2795" s="39" t="str">
        <f>IF($A2795 &lt;&gt; "",VLOOKUP($A2795,'Student reference sheet'!$A$2:$V$2329, 6,FALSE), "")</f>
        <v/>
      </c>
      <c r="T2795" s="30" t="str">
        <f>IF($A2795 = "","",
IF(VLOOKUP($A2795,'Student reference sheet'!$A$2:$V$2329, 10,FALSE) = "Y", "Hispanic",
IF(VLOOKUP($A2795,'Student reference sheet'!$A$2:$V$2329,11,FALSE) &lt;&gt; "",
IF(VLOOKUP($A2795,'Student reference sheet'!$A$2:$V$2329,11,FALSE) = "UNK", "Unknown", VLOOKUP(VALUE(VLOOKUP($A2795,'Student reference sheet'!$A$2:$V$2329,11,FALSE)),'Ethnicity Reference'!$A$2:$B$22,2,FALSE)),
IF(VLOOKUP($A2795,'Student reference sheet'!$A$2:$V$2329,9,FALSE) &lt;&gt; "", VLOOKUP(VALUE(VLOOKUP($A2795,'Student reference sheet'!$A$2:$V$2329,9,FALSE)),'Ethnicity Reference'!$A$2:$B$22,2,FALSE),"Unknown"))))</f>
        <v/>
      </c>
      <c r="U2795" s="35"/>
    </row>
    <row r="2796" spans="1:21" ht="15.75">
      <c r="A2796" s="47"/>
      <c r="B2796" s="33"/>
      <c r="C2796" s="39" t="str">
        <f>IF($A2796 &lt;&gt; "",VLOOKUP($A2796,'Student reference sheet'!$A$2:$V$2329, 3,FALSE), "")</f>
        <v/>
      </c>
      <c r="D2796" s="39" t="str">
        <f>IF($A2796 &lt;&gt; "",VLOOKUP($A2796,'Student reference sheet'!$A$2:$V$2329, 2,FALSE), "")</f>
        <v/>
      </c>
      <c r="E2796" s="35"/>
      <c r="F2796" s="34"/>
      <c r="G2796" s="40" t="str">
        <f t="shared" ca="1" si="132"/>
        <v/>
      </c>
      <c r="H2796" s="40" t="str">
        <f t="shared" ca="1" si="133"/>
        <v/>
      </c>
      <c r="I2796" s="36" t="str">
        <f>IF($A2796 = "", "",
IF(COUNTIF(MINIMUM_DAY_DATES[], Attendance!J2796) &gt; 0, VLOOKUP(Attendance!$G2796,MINIMUM_DAY_PERIOD_SCHEDULE[], 2,TRUE),
IF(COUNTIF(RALLY_DATES[], Attendance!J2796) &gt; 0, VLOOKUP(Attendance!$G2796,RALLY_PERIOD_SCHEDULE[], 2,TRUE),
IF(WEEKDAY(Attendance!$J2796) = 2,
       IF(COUNTIF(FINALS_WEEK_MONDAY_DATE[],Attendance!$J2796) &gt; 0, VLOOKUP(Attendance!$G2796,FINALS_WEEK_MONDAY_PERIOD_SCHEDULE[],2,TRUE),
       VLOOKUP(Attendance!$G2796,REGULAR_WEEK_SCHEDULE[],6,TRUE)),
IF(WEEKDAY($J2796) = 3,
       IF(COUNTIF(FINALS_WEEK_TUESDAY_DATE[],Attendance!$J2796) &gt; 0, VLOOKUP(Attendance!$G2796,FINALS_WEEK_TUESDAY_PERIOD_SCHEDULE[],2,TRUE),
       VLOOKUP(Attendance!$G2796,REGULAR_WEEK_SCHEDULE[[Tuesday]:[Period]],5,TRUE)),
IF(WEEKDAY(Attendance!$J2796) = 4,
        IF(COUNTIF(BLOCK_WEDNESDAY_DATES[],Attendance!$J2796) &gt; 0, VLOOKUP(Attendance!$G2796,BLOCK_WEDNESDAY_PERIOD_SCHEDULE[],2,TRUE),
        IF(COUNTIF(FINALS_WEEK_WEDNESDAY_DATE[],Attendance!$J2796) &gt; 0, VLOOKUP(Attendance!$G2796,FINALS_WEEK_WEDNESDAY_PERIOD_SCHEDULE[],2,TRUE),
       VLOOKUP(Attendance!$G2796,REGULAR_WEEK_SCHEDULE[[Wednesday]:[Period]],4,TRUE))),
IF(WEEKDAY($J2796) = 5,
       IF(COUNTIF(BLOCK_THURSDAY_DATES[],Attendance!$J2796) &gt; 0, VLOOKUP(Attendance!$G2796,BLOCK_THURSDAY_PERIOD_SCHEDULE[],2,TRUE),
       IF(COUNTIF(FINALS_WEEK_THURSDAY_DATE[],Attendance!$J2796) &gt; 0, VLOOKUP(Attendance!$G2796,FINALS_WEEK_THURSDAY_PERIOD_SCHEDULE[],2,TRUE),
       VLOOKUP(Attendance!$G2796,REGULAR_WEEK_SCHEDULE[[Thursday]:[Period]],3,TRUE))),
IF(WEEKDAY(Attendance!$J2796) = 6,
       IF(COUNTIF(FINALS_WEEK_FRIDAY_DATE[],Attendance!$J2796) &gt; 0, VLOOKUP(Attendance!$G2796,FINALS_WEEK_FRIDAY_PERIOD_SCHEDULE[],2,TRUE),
       VLOOKUP(Attendance!$G2796,REGULAR_WEEK_SCHEDULE[[Friday]:[Period]],2,TRUE))))))))))</f>
        <v/>
      </c>
      <c r="J2796" s="41" t="str">
        <f t="shared" ca="1" si="134"/>
        <v/>
      </c>
      <c r="K2796" s="41" t="str">
        <f>IF($A2796 &lt;&gt; "",VLOOKUP($A2796,'Student reference sheet'!$A$2:$V$2329, 7,FALSE), "")</f>
        <v/>
      </c>
      <c r="L2796" s="30" t="str">
        <f>IF($A2796 ="", "", VLOOKUP($A2796, 'Student reference sheet'!$A$2:$Z$2603,23,FALSE))</f>
        <v/>
      </c>
      <c r="M2796" s="30" t="str">
        <f>IF($A2796 ="", "", VLOOKUP($A2796, 'Student reference sheet'!$A$2:$Z$2603,24,FALSE))</f>
        <v/>
      </c>
      <c r="N2796" s="30" t="str">
        <f>IF($A2796 ="", "", VLOOKUP($A2796, 'Student reference sheet'!$A$2:$Z$2603,26,FALSE))</f>
        <v/>
      </c>
      <c r="O2796" s="30" t="str">
        <f>IF($A2796 ="", "", VLOOKUP($A2796, 'Student reference sheet'!$A$2:$Z$2603,25,FALSE))</f>
        <v/>
      </c>
      <c r="P2796" s="39" t="str">
        <f>IF($A2796 = "", "", IF(OR(VLOOKUP($A2796,'Student reference sheet'!$A$2:$V$2400,8,FALSE) = "R",  VLOOKUP($A2796,'Student reference sheet'!$A$2:$V$2400,8,FALSE) = "L"), "X", ""))</f>
        <v/>
      </c>
      <c r="Q2796" s="39" t="str">
        <f>IF($A2796 ="", "", VLOOKUP($A2796, 'Student reference sheet'!$A$2:$V$2603,22,FALSE))</f>
        <v/>
      </c>
      <c r="R2796" s="39" t="str">
        <f>IF($A2796 &lt;&gt; "",VLOOKUP($A2796,'Student reference sheet'!$A$2:$V$2329, 5,FALSE), "")</f>
        <v/>
      </c>
      <c r="S2796" s="39" t="str">
        <f>IF($A2796 &lt;&gt; "",VLOOKUP($A2796,'Student reference sheet'!$A$2:$V$2329, 6,FALSE), "")</f>
        <v/>
      </c>
      <c r="T2796" s="30" t="str">
        <f>IF($A2796 = "","",
IF(VLOOKUP($A2796,'Student reference sheet'!$A$2:$V$2329, 10,FALSE) = "Y", "Hispanic",
IF(VLOOKUP($A2796,'Student reference sheet'!$A$2:$V$2329,11,FALSE) &lt;&gt; "",
IF(VLOOKUP($A2796,'Student reference sheet'!$A$2:$V$2329,11,FALSE) = "UNK", "Unknown", VLOOKUP(VALUE(VLOOKUP($A2796,'Student reference sheet'!$A$2:$V$2329,11,FALSE)),'Ethnicity Reference'!$A$2:$B$22,2,FALSE)),
IF(VLOOKUP($A2796,'Student reference sheet'!$A$2:$V$2329,9,FALSE) &lt;&gt; "", VLOOKUP(VALUE(VLOOKUP($A2796,'Student reference sheet'!$A$2:$V$2329,9,FALSE)),'Ethnicity Reference'!$A$2:$B$22,2,FALSE),"Unknown"))))</f>
        <v/>
      </c>
      <c r="U2796" s="35"/>
    </row>
    <row r="2797" spans="1:21" ht="15.75">
      <c r="A2797" s="47"/>
      <c r="B2797" s="33"/>
      <c r="C2797" s="39" t="str">
        <f>IF($A2797 &lt;&gt; "",VLOOKUP($A2797,'Student reference sheet'!$A$2:$V$2329, 3,FALSE), "")</f>
        <v/>
      </c>
      <c r="D2797" s="39" t="str">
        <f>IF($A2797 &lt;&gt; "",VLOOKUP($A2797,'Student reference sheet'!$A$2:$V$2329, 2,FALSE), "")</f>
        <v/>
      </c>
      <c r="E2797" s="35"/>
      <c r="F2797" s="34"/>
      <c r="G2797" s="40" t="str">
        <f t="shared" ca="1" si="132"/>
        <v/>
      </c>
      <c r="H2797" s="40" t="str">
        <f t="shared" ca="1" si="133"/>
        <v/>
      </c>
      <c r="I2797" s="36" t="str">
        <f>IF($A2797 = "", "",
IF(COUNTIF(MINIMUM_DAY_DATES[], Attendance!J2797) &gt; 0, VLOOKUP(Attendance!$G2797,MINIMUM_DAY_PERIOD_SCHEDULE[], 2,TRUE),
IF(COUNTIF(RALLY_DATES[], Attendance!J2797) &gt; 0, VLOOKUP(Attendance!$G2797,RALLY_PERIOD_SCHEDULE[], 2,TRUE),
IF(WEEKDAY(Attendance!$J2797) = 2,
       IF(COUNTIF(FINALS_WEEK_MONDAY_DATE[],Attendance!$J2797) &gt; 0, VLOOKUP(Attendance!$G2797,FINALS_WEEK_MONDAY_PERIOD_SCHEDULE[],2,TRUE),
       VLOOKUP(Attendance!$G2797,REGULAR_WEEK_SCHEDULE[],6,TRUE)),
IF(WEEKDAY($J2797) = 3,
       IF(COUNTIF(FINALS_WEEK_TUESDAY_DATE[],Attendance!$J2797) &gt; 0, VLOOKUP(Attendance!$G2797,FINALS_WEEK_TUESDAY_PERIOD_SCHEDULE[],2,TRUE),
       VLOOKUP(Attendance!$G2797,REGULAR_WEEK_SCHEDULE[[Tuesday]:[Period]],5,TRUE)),
IF(WEEKDAY(Attendance!$J2797) = 4,
        IF(COUNTIF(BLOCK_WEDNESDAY_DATES[],Attendance!$J2797) &gt; 0, VLOOKUP(Attendance!$G2797,BLOCK_WEDNESDAY_PERIOD_SCHEDULE[],2,TRUE),
        IF(COUNTIF(FINALS_WEEK_WEDNESDAY_DATE[],Attendance!$J2797) &gt; 0, VLOOKUP(Attendance!$G2797,FINALS_WEEK_WEDNESDAY_PERIOD_SCHEDULE[],2,TRUE),
       VLOOKUP(Attendance!$G2797,REGULAR_WEEK_SCHEDULE[[Wednesday]:[Period]],4,TRUE))),
IF(WEEKDAY($J2797) = 5,
       IF(COUNTIF(BLOCK_THURSDAY_DATES[],Attendance!$J2797) &gt; 0, VLOOKUP(Attendance!$G2797,BLOCK_THURSDAY_PERIOD_SCHEDULE[],2,TRUE),
       IF(COUNTIF(FINALS_WEEK_THURSDAY_DATE[],Attendance!$J2797) &gt; 0, VLOOKUP(Attendance!$G2797,FINALS_WEEK_THURSDAY_PERIOD_SCHEDULE[],2,TRUE),
       VLOOKUP(Attendance!$G2797,REGULAR_WEEK_SCHEDULE[[Thursday]:[Period]],3,TRUE))),
IF(WEEKDAY(Attendance!$J2797) = 6,
       IF(COUNTIF(FINALS_WEEK_FRIDAY_DATE[],Attendance!$J2797) &gt; 0, VLOOKUP(Attendance!$G2797,FINALS_WEEK_FRIDAY_PERIOD_SCHEDULE[],2,TRUE),
       VLOOKUP(Attendance!$G2797,REGULAR_WEEK_SCHEDULE[[Friday]:[Period]],2,TRUE))))))))))</f>
        <v/>
      </c>
      <c r="J2797" s="41" t="str">
        <f t="shared" ca="1" si="134"/>
        <v/>
      </c>
      <c r="K2797" s="41" t="str">
        <f>IF($A2797 &lt;&gt; "",VLOOKUP($A2797,'Student reference sheet'!$A$2:$V$2329, 7,FALSE), "")</f>
        <v/>
      </c>
      <c r="L2797" s="30" t="str">
        <f>IF($A2797 ="", "", VLOOKUP($A2797, 'Student reference sheet'!$A$2:$Z$2603,23,FALSE))</f>
        <v/>
      </c>
      <c r="M2797" s="30" t="str">
        <f>IF($A2797 ="", "", VLOOKUP($A2797, 'Student reference sheet'!$A$2:$Z$2603,24,FALSE))</f>
        <v/>
      </c>
      <c r="N2797" s="30" t="str">
        <f>IF($A2797 ="", "", VLOOKUP($A2797, 'Student reference sheet'!$A$2:$Z$2603,26,FALSE))</f>
        <v/>
      </c>
      <c r="O2797" s="30" t="str">
        <f>IF($A2797 ="", "", VLOOKUP($A2797, 'Student reference sheet'!$A$2:$Z$2603,25,FALSE))</f>
        <v/>
      </c>
      <c r="P2797" s="39" t="str">
        <f>IF($A2797 = "", "", IF(OR(VLOOKUP($A2797,'Student reference sheet'!$A$2:$V$2400,8,FALSE) = "R",  VLOOKUP($A2797,'Student reference sheet'!$A$2:$V$2400,8,FALSE) = "L"), "X", ""))</f>
        <v/>
      </c>
      <c r="Q2797" s="39" t="str">
        <f>IF($A2797 ="", "", VLOOKUP($A2797, 'Student reference sheet'!$A$2:$V$2603,22,FALSE))</f>
        <v/>
      </c>
      <c r="R2797" s="39" t="str">
        <f>IF($A2797 &lt;&gt; "",VLOOKUP($A2797,'Student reference sheet'!$A$2:$V$2329, 5,FALSE), "")</f>
        <v/>
      </c>
      <c r="S2797" s="39" t="str">
        <f>IF($A2797 &lt;&gt; "",VLOOKUP($A2797,'Student reference sheet'!$A$2:$V$2329, 6,FALSE), "")</f>
        <v/>
      </c>
      <c r="T2797" s="30" t="str">
        <f>IF($A2797 = "","",
IF(VLOOKUP($A2797,'Student reference sheet'!$A$2:$V$2329, 10,FALSE) = "Y", "Hispanic",
IF(VLOOKUP($A2797,'Student reference sheet'!$A$2:$V$2329,11,FALSE) &lt;&gt; "",
IF(VLOOKUP($A2797,'Student reference sheet'!$A$2:$V$2329,11,FALSE) = "UNK", "Unknown", VLOOKUP(VALUE(VLOOKUP($A2797,'Student reference sheet'!$A$2:$V$2329,11,FALSE)),'Ethnicity Reference'!$A$2:$B$22,2,FALSE)),
IF(VLOOKUP($A2797,'Student reference sheet'!$A$2:$V$2329,9,FALSE) &lt;&gt; "", VLOOKUP(VALUE(VLOOKUP($A2797,'Student reference sheet'!$A$2:$V$2329,9,FALSE)),'Ethnicity Reference'!$A$2:$B$22,2,FALSE),"Unknown"))))</f>
        <v/>
      </c>
      <c r="U2797" s="35"/>
    </row>
    <row r="2798" spans="1:21" ht="15.75">
      <c r="A2798" s="47"/>
      <c r="B2798" s="33"/>
      <c r="C2798" s="39" t="str">
        <f>IF($A2798 &lt;&gt; "",VLOOKUP($A2798,'Student reference sheet'!$A$2:$V$2329, 3,FALSE), "")</f>
        <v/>
      </c>
      <c r="D2798" s="39" t="str">
        <f>IF($A2798 &lt;&gt; "",VLOOKUP($A2798,'Student reference sheet'!$A$2:$V$2329, 2,FALSE), "")</f>
        <v/>
      </c>
      <c r="E2798" s="35"/>
      <c r="F2798" s="34"/>
      <c r="G2798" s="40" t="str">
        <f t="shared" ca="1" si="132"/>
        <v/>
      </c>
      <c r="H2798" s="40" t="str">
        <f t="shared" ca="1" si="133"/>
        <v/>
      </c>
      <c r="I2798" s="36" t="str">
        <f>IF($A2798 = "", "",
IF(COUNTIF(MINIMUM_DAY_DATES[], Attendance!J2798) &gt; 0, VLOOKUP(Attendance!$G2798,MINIMUM_DAY_PERIOD_SCHEDULE[], 2,TRUE),
IF(COUNTIF(RALLY_DATES[], Attendance!J2798) &gt; 0, VLOOKUP(Attendance!$G2798,RALLY_PERIOD_SCHEDULE[], 2,TRUE),
IF(WEEKDAY(Attendance!$J2798) = 2,
       IF(COUNTIF(FINALS_WEEK_MONDAY_DATE[],Attendance!$J2798) &gt; 0, VLOOKUP(Attendance!$G2798,FINALS_WEEK_MONDAY_PERIOD_SCHEDULE[],2,TRUE),
       VLOOKUP(Attendance!$G2798,REGULAR_WEEK_SCHEDULE[],6,TRUE)),
IF(WEEKDAY($J2798) = 3,
       IF(COUNTIF(FINALS_WEEK_TUESDAY_DATE[],Attendance!$J2798) &gt; 0, VLOOKUP(Attendance!$G2798,FINALS_WEEK_TUESDAY_PERIOD_SCHEDULE[],2,TRUE),
       VLOOKUP(Attendance!$G2798,REGULAR_WEEK_SCHEDULE[[Tuesday]:[Period]],5,TRUE)),
IF(WEEKDAY(Attendance!$J2798) = 4,
        IF(COUNTIF(BLOCK_WEDNESDAY_DATES[],Attendance!$J2798) &gt; 0, VLOOKUP(Attendance!$G2798,BLOCK_WEDNESDAY_PERIOD_SCHEDULE[],2,TRUE),
        IF(COUNTIF(FINALS_WEEK_WEDNESDAY_DATE[],Attendance!$J2798) &gt; 0, VLOOKUP(Attendance!$G2798,FINALS_WEEK_WEDNESDAY_PERIOD_SCHEDULE[],2,TRUE),
       VLOOKUP(Attendance!$G2798,REGULAR_WEEK_SCHEDULE[[Wednesday]:[Period]],4,TRUE))),
IF(WEEKDAY($J2798) = 5,
       IF(COUNTIF(BLOCK_THURSDAY_DATES[],Attendance!$J2798) &gt; 0, VLOOKUP(Attendance!$G2798,BLOCK_THURSDAY_PERIOD_SCHEDULE[],2,TRUE),
       IF(COUNTIF(FINALS_WEEK_THURSDAY_DATE[],Attendance!$J2798) &gt; 0, VLOOKUP(Attendance!$G2798,FINALS_WEEK_THURSDAY_PERIOD_SCHEDULE[],2,TRUE),
       VLOOKUP(Attendance!$G2798,REGULAR_WEEK_SCHEDULE[[Thursday]:[Period]],3,TRUE))),
IF(WEEKDAY(Attendance!$J2798) = 6,
       IF(COUNTIF(FINALS_WEEK_FRIDAY_DATE[],Attendance!$J2798) &gt; 0, VLOOKUP(Attendance!$G2798,FINALS_WEEK_FRIDAY_PERIOD_SCHEDULE[],2,TRUE),
       VLOOKUP(Attendance!$G2798,REGULAR_WEEK_SCHEDULE[[Friday]:[Period]],2,TRUE))))))))))</f>
        <v/>
      </c>
      <c r="J2798" s="41" t="str">
        <f t="shared" ca="1" si="134"/>
        <v/>
      </c>
      <c r="K2798" s="41" t="str">
        <f>IF($A2798 &lt;&gt; "",VLOOKUP($A2798,'Student reference sheet'!$A$2:$V$2329, 7,FALSE), "")</f>
        <v/>
      </c>
      <c r="L2798" s="30" t="str">
        <f>IF($A2798 ="", "", VLOOKUP($A2798, 'Student reference sheet'!$A$2:$Z$2603,23,FALSE))</f>
        <v/>
      </c>
      <c r="M2798" s="30" t="str">
        <f>IF($A2798 ="", "", VLOOKUP($A2798, 'Student reference sheet'!$A$2:$Z$2603,24,FALSE))</f>
        <v/>
      </c>
      <c r="N2798" s="30" t="str">
        <f>IF($A2798 ="", "", VLOOKUP($A2798, 'Student reference sheet'!$A$2:$Z$2603,26,FALSE))</f>
        <v/>
      </c>
      <c r="O2798" s="30" t="str">
        <f>IF($A2798 ="", "", VLOOKUP($A2798, 'Student reference sheet'!$A$2:$Z$2603,25,FALSE))</f>
        <v/>
      </c>
      <c r="P2798" s="39" t="str">
        <f>IF($A2798 = "", "", IF(OR(VLOOKUP($A2798,'Student reference sheet'!$A$2:$V$2400,8,FALSE) = "R",  VLOOKUP($A2798,'Student reference sheet'!$A$2:$V$2400,8,FALSE) = "L"), "X", ""))</f>
        <v/>
      </c>
      <c r="Q2798" s="39" t="str">
        <f>IF($A2798 ="", "", VLOOKUP($A2798, 'Student reference sheet'!$A$2:$V$2603,22,FALSE))</f>
        <v/>
      </c>
      <c r="R2798" s="39" t="str">
        <f>IF($A2798 &lt;&gt; "",VLOOKUP($A2798,'Student reference sheet'!$A$2:$V$2329, 5,FALSE), "")</f>
        <v/>
      </c>
      <c r="S2798" s="39" t="str">
        <f>IF($A2798 &lt;&gt; "",VLOOKUP($A2798,'Student reference sheet'!$A$2:$V$2329, 6,FALSE), "")</f>
        <v/>
      </c>
      <c r="T2798" s="30" t="str">
        <f>IF($A2798 = "","",
IF(VLOOKUP($A2798,'Student reference sheet'!$A$2:$V$2329, 10,FALSE) = "Y", "Hispanic",
IF(VLOOKUP($A2798,'Student reference sheet'!$A$2:$V$2329,11,FALSE) &lt;&gt; "",
IF(VLOOKUP($A2798,'Student reference sheet'!$A$2:$V$2329,11,FALSE) = "UNK", "Unknown", VLOOKUP(VALUE(VLOOKUP($A2798,'Student reference sheet'!$A$2:$V$2329,11,FALSE)),'Ethnicity Reference'!$A$2:$B$22,2,FALSE)),
IF(VLOOKUP($A2798,'Student reference sheet'!$A$2:$V$2329,9,FALSE) &lt;&gt; "", VLOOKUP(VALUE(VLOOKUP($A2798,'Student reference sheet'!$A$2:$V$2329,9,FALSE)),'Ethnicity Reference'!$A$2:$B$22,2,FALSE),"Unknown"))))</f>
        <v/>
      </c>
      <c r="U2798" s="35"/>
    </row>
    <row r="2799" spans="1:21" ht="15.75">
      <c r="A2799" s="47"/>
      <c r="B2799" s="33"/>
      <c r="C2799" s="39" t="str">
        <f>IF($A2799 &lt;&gt; "",VLOOKUP($A2799,'Student reference sheet'!$A$2:$V$2329, 3,FALSE), "")</f>
        <v/>
      </c>
      <c r="D2799" s="39" t="str">
        <f>IF($A2799 &lt;&gt; "",VLOOKUP($A2799,'Student reference sheet'!$A$2:$V$2329, 2,FALSE), "")</f>
        <v/>
      </c>
      <c r="E2799" s="35"/>
      <c r="F2799" s="34"/>
      <c r="G2799" s="40" t="str">
        <f t="shared" ca="1" si="132"/>
        <v/>
      </c>
      <c r="H2799" s="40" t="str">
        <f t="shared" ca="1" si="133"/>
        <v/>
      </c>
      <c r="I2799" s="36" t="str">
        <f>IF($A2799 = "", "",
IF(COUNTIF(MINIMUM_DAY_DATES[], Attendance!J2799) &gt; 0, VLOOKUP(Attendance!$G2799,MINIMUM_DAY_PERIOD_SCHEDULE[], 2,TRUE),
IF(COUNTIF(RALLY_DATES[], Attendance!J2799) &gt; 0, VLOOKUP(Attendance!$G2799,RALLY_PERIOD_SCHEDULE[], 2,TRUE),
IF(WEEKDAY(Attendance!$J2799) = 2,
       IF(COUNTIF(FINALS_WEEK_MONDAY_DATE[],Attendance!$J2799) &gt; 0, VLOOKUP(Attendance!$G2799,FINALS_WEEK_MONDAY_PERIOD_SCHEDULE[],2,TRUE),
       VLOOKUP(Attendance!$G2799,REGULAR_WEEK_SCHEDULE[],6,TRUE)),
IF(WEEKDAY($J2799) = 3,
       IF(COUNTIF(FINALS_WEEK_TUESDAY_DATE[],Attendance!$J2799) &gt; 0, VLOOKUP(Attendance!$G2799,FINALS_WEEK_TUESDAY_PERIOD_SCHEDULE[],2,TRUE),
       VLOOKUP(Attendance!$G2799,REGULAR_WEEK_SCHEDULE[[Tuesday]:[Period]],5,TRUE)),
IF(WEEKDAY(Attendance!$J2799) = 4,
        IF(COUNTIF(BLOCK_WEDNESDAY_DATES[],Attendance!$J2799) &gt; 0, VLOOKUP(Attendance!$G2799,BLOCK_WEDNESDAY_PERIOD_SCHEDULE[],2,TRUE),
        IF(COUNTIF(FINALS_WEEK_WEDNESDAY_DATE[],Attendance!$J2799) &gt; 0, VLOOKUP(Attendance!$G2799,FINALS_WEEK_WEDNESDAY_PERIOD_SCHEDULE[],2,TRUE),
       VLOOKUP(Attendance!$G2799,REGULAR_WEEK_SCHEDULE[[Wednesday]:[Period]],4,TRUE))),
IF(WEEKDAY($J2799) = 5,
       IF(COUNTIF(BLOCK_THURSDAY_DATES[],Attendance!$J2799) &gt; 0, VLOOKUP(Attendance!$G2799,BLOCK_THURSDAY_PERIOD_SCHEDULE[],2,TRUE),
       IF(COUNTIF(FINALS_WEEK_THURSDAY_DATE[],Attendance!$J2799) &gt; 0, VLOOKUP(Attendance!$G2799,FINALS_WEEK_THURSDAY_PERIOD_SCHEDULE[],2,TRUE),
       VLOOKUP(Attendance!$G2799,REGULAR_WEEK_SCHEDULE[[Thursday]:[Period]],3,TRUE))),
IF(WEEKDAY(Attendance!$J2799) = 6,
       IF(COUNTIF(FINALS_WEEK_FRIDAY_DATE[],Attendance!$J2799) &gt; 0, VLOOKUP(Attendance!$G2799,FINALS_WEEK_FRIDAY_PERIOD_SCHEDULE[],2,TRUE),
       VLOOKUP(Attendance!$G2799,REGULAR_WEEK_SCHEDULE[[Friday]:[Period]],2,TRUE))))))))))</f>
        <v/>
      </c>
      <c r="J2799" s="41" t="str">
        <f t="shared" ca="1" si="134"/>
        <v/>
      </c>
      <c r="K2799" s="41" t="str">
        <f>IF($A2799 &lt;&gt; "",VLOOKUP($A2799,'Student reference sheet'!$A$2:$V$2329, 7,FALSE), "")</f>
        <v/>
      </c>
      <c r="L2799" s="30" t="str">
        <f>IF($A2799 ="", "", VLOOKUP($A2799, 'Student reference sheet'!$A$2:$Z$2603,23,FALSE))</f>
        <v/>
      </c>
      <c r="M2799" s="30" t="str">
        <f>IF($A2799 ="", "", VLOOKUP($A2799, 'Student reference sheet'!$A$2:$Z$2603,24,FALSE))</f>
        <v/>
      </c>
      <c r="N2799" s="30" t="str">
        <f>IF($A2799 ="", "", VLOOKUP($A2799, 'Student reference sheet'!$A$2:$Z$2603,26,FALSE))</f>
        <v/>
      </c>
      <c r="O2799" s="30" t="str">
        <f>IF($A2799 ="", "", VLOOKUP($A2799, 'Student reference sheet'!$A$2:$Z$2603,25,FALSE))</f>
        <v/>
      </c>
      <c r="P2799" s="39" t="str">
        <f>IF($A2799 = "", "", IF(OR(VLOOKUP($A2799,'Student reference sheet'!$A$2:$V$2400,8,FALSE) = "R",  VLOOKUP($A2799,'Student reference sheet'!$A$2:$V$2400,8,FALSE) = "L"), "X", ""))</f>
        <v/>
      </c>
      <c r="Q2799" s="39" t="str">
        <f>IF($A2799 ="", "", VLOOKUP($A2799, 'Student reference sheet'!$A$2:$V$2603,22,FALSE))</f>
        <v/>
      </c>
      <c r="R2799" s="39" t="str">
        <f>IF($A2799 &lt;&gt; "",VLOOKUP($A2799,'Student reference sheet'!$A$2:$V$2329, 5,FALSE), "")</f>
        <v/>
      </c>
      <c r="S2799" s="39" t="str">
        <f>IF($A2799 &lt;&gt; "",VLOOKUP($A2799,'Student reference sheet'!$A$2:$V$2329, 6,FALSE), "")</f>
        <v/>
      </c>
      <c r="T2799" s="30" t="str">
        <f>IF($A2799 = "","",
IF(VLOOKUP($A2799,'Student reference sheet'!$A$2:$V$2329, 10,FALSE) = "Y", "Hispanic",
IF(VLOOKUP($A2799,'Student reference sheet'!$A$2:$V$2329,11,FALSE) &lt;&gt; "",
IF(VLOOKUP($A2799,'Student reference sheet'!$A$2:$V$2329,11,FALSE) = "UNK", "Unknown", VLOOKUP(VALUE(VLOOKUP($A2799,'Student reference sheet'!$A$2:$V$2329,11,FALSE)),'Ethnicity Reference'!$A$2:$B$22,2,FALSE)),
IF(VLOOKUP($A2799,'Student reference sheet'!$A$2:$V$2329,9,FALSE) &lt;&gt; "", VLOOKUP(VALUE(VLOOKUP($A2799,'Student reference sheet'!$A$2:$V$2329,9,FALSE)),'Ethnicity Reference'!$A$2:$B$22,2,FALSE),"Unknown"))))</f>
        <v/>
      </c>
      <c r="U2799" s="35"/>
    </row>
    <row r="2800" spans="1:21" ht="15.75">
      <c r="A2800" s="47"/>
      <c r="B2800" s="33"/>
      <c r="C2800" s="39" t="str">
        <f>IF($A2800 &lt;&gt; "",VLOOKUP($A2800,'Student reference sheet'!$A$2:$V$2329, 3,FALSE), "")</f>
        <v/>
      </c>
      <c r="D2800" s="39" t="str">
        <f>IF($A2800 &lt;&gt; "",VLOOKUP($A2800,'Student reference sheet'!$A$2:$V$2329, 2,FALSE), "")</f>
        <v/>
      </c>
      <c r="E2800" s="35"/>
      <c r="F2800" s="34"/>
      <c r="G2800" s="40" t="str">
        <f t="shared" ca="1" si="132"/>
        <v/>
      </c>
      <c r="H2800" s="40" t="str">
        <f t="shared" ca="1" si="133"/>
        <v/>
      </c>
      <c r="I2800" s="36" t="str">
        <f>IF($A2800 = "", "",
IF(COUNTIF(MINIMUM_DAY_DATES[], Attendance!J2800) &gt; 0, VLOOKUP(Attendance!$G2800,MINIMUM_DAY_PERIOD_SCHEDULE[], 2,TRUE),
IF(COUNTIF(RALLY_DATES[], Attendance!J2800) &gt; 0, VLOOKUP(Attendance!$G2800,RALLY_PERIOD_SCHEDULE[], 2,TRUE),
IF(WEEKDAY(Attendance!$J2800) = 2,
       IF(COUNTIF(FINALS_WEEK_MONDAY_DATE[],Attendance!$J2800) &gt; 0, VLOOKUP(Attendance!$G2800,FINALS_WEEK_MONDAY_PERIOD_SCHEDULE[],2,TRUE),
       VLOOKUP(Attendance!$G2800,REGULAR_WEEK_SCHEDULE[],6,TRUE)),
IF(WEEKDAY($J2800) = 3,
       IF(COUNTIF(FINALS_WEEK_TUESDAY_DATE[],Attendance!$J2800) &gt; 0, VLOOKUP(Attendance!$G2800,FINALS_WEEK_TUESDAY_PERIOD_SCHEDULE[],2,TRUE),
       VLOOKUP(Attendance!$G2800,REGULAR_WEEK_SCHEDULE[[Tuesday]:[Period]],5,TRUE)),
IF(WEEKDAY(Attendance!$J2800) = 4,
        IF(COUNTIF(BLOCK_WEDNESDAY_DATES[],Attendance!$J2800) &gt; 0, VLOOKUP(Attendance!$G2800,BLOCK_WEDNESDAY_PERIOD_SCHEDULE[],2,TRUE),
        IF(COUNTIF(FINALS_WEEK_WEDNESDAY_DATE[],Attendance!$J2800) &gt; 0, VLOOKUP(Attendance!$G2800,FINALS_WEEK_WEDNESDAY_PERIOD_SCHEDULE[],2,TRUE),
       VLOOKUP(Attendance!$G2800,REGULAR_WEEK_SCHEDULE[[Wednesday]:[Period]],4,TRUE))),
IF(WEEKDAY($J2800) = 5,
       IF(COUNTIF(BLOCK_THURSDAY_DATES[],Attendance!$J2800) &gt; 0, VLOOKUP(Attendance!$G2800,BLOCK_THURSDAY_PERIOD_SCHEDULE[],2,TRUE),
       IF(COUNTIF(FINALS_WEEK_THURSDAY_DATE[],Attendance!$J2800) &gt; 0, VLOOKUP(Attendance!$G2800,FINALS_WEEK_THURSDAY_PERIOD_SCHEDULE[],2,TRUE),
       VLOOKUP(Attendance!$G2800,REGULAR_WEEK_SCHEDULE[[Thursday]:[Period]],3,TRUE))),
IF(WEEKDAY(Attendance!$J2800) = 6,
       IF(COUNTIF(FINALS_WEEK_FRIDAY_DATE[],Attendance!$J2800) &gt; 0, VLOOKUP(Attendance!$G2800,FINALS_WEEK_FRIDAY_PERIOD_SCHEDULE[],2,TRUE),
       VLOOKUP(Attendance!$G2800,REGULAR_WEEK_SCHEDULE[[Friday]:[Period]],2,TRUE))))))))))</f>
        <v/>
      </c>
      <c r="J2800" s="41" t="str">
        <f t="shared" ca="1" si="134"/>
        <v/>
      </c>
      <c r="K2800" s="41" t="str">
        <f>IF($A2800 &lt;&gt; "",VLOOKUP($A2800,'Student reference sheet'!$A$2:$V$2329, 7,FALSE), "")</f>
        <v/>
      </c>
      <c r="L2800" s="30" t="str">
        <f>IF($A2800 ="", "", VLOOKUP($A2800, 'Student reference sheet'!$A$2:$Z$2603,23,FALSE))</f>
        <v/>
      </c>
      <c r="M2800" s="30" t="str">
        <f>IF($A2800 ="", "", VLOOKUP($A2800, 'Student reference sheet'!$A$2:$Z$2603,24,FALSE))</f>
        <v/>
      </c>
      <c r="N2800" s="30" t="str">
        <f>IF($A2800 ="", "", VLOOKUP($A2800, 'Student reference sheet'!$A$2:$Z$2603,26,FALSE))</f>
        <v/>
      </c>
      <c r="O2800" s="30" t="str">
        <f>IF($A2800 ="", "", VLOOKUP($A2800, 'Student reference sheet'!$A$2:$Z$2603,25,FALSE))</f>
        <v/>
      </c>
      <c r="P2800" s="39" t="str">
        <f>IF($A2800 = "", "", IF(OR(VLOOKUP($A2800,'Student reference sheet'!$A$2:$V$2400,8,FALSE) = "R",  VLOOKUP($A2800,'Student reference sheet'!$A$2:$V$2400,8,FALSE) = "L"), "X", ""))</f>
        <v/>
      </c>
      <c r="Q2800" s="39" t="str">
        <f>IF($A2800 ="", "", VLOOKUP($A2800, 'Student reference sheet'!$A$2:$V$2603,22,FALSE))</f>
        <v/>
      </c>
      <c r="R2800" s="39" t="str">
        <f>IF($A2800 &lt;&gt; "",VLOOKUP($A2800,'Student reference sheet'!$A$2:$V$2329, 5,FALSE), "")</f>
        <v/>
      </c>
      <c r="S2800" s="39" t="str">
        <f>IF($A2800 &lt;&gt; "",VLOOKUP($A2800,'Student reference sheet'!$A$2:$V$2329, 6,FALSE), "")</f>
        <v/>
      </c>
      <c r="T2800" s="30" t="str">
        <f>IF($A2800 = "","",
IF(VLOOKUP($A2800,'Student reference sheet'!$A$2:$V$2329, 10,FALSE) = "Y", "Hispanic",
IF(VLOOKUP($A2800,'Student reference sheet'!$A$2:$V$2329,11,FALSE) &lt;&gt; "",
IF(VLOOKUP($A2800,'Student reference sheet'!$A$2:$V$2329,11,FALSE) = "UNK", "Unknown", VLOOKUP(VALUE(VLOOKUP($A2800,'Student reference sheet'!$A$2:$V$2329,11,FALSE)),'Ethnicity Reference'!$A$2:$B$22,2,FALSE)),
IF(VLOOKUP($A2800,'Student reference sheet'!$A$2:$V$2329,9,FALSE) &lt;&gt; "", VLOOKUP(VALUE(VLOOKUP($A2800,'Student reference sheet'!$A$2:$V$2329,9,FALSE)),'Ethnicity Reference'!$A$2:$B$22,2,FALSE),"Unknown"))))</f>
        <v/>
      </c>
      <c r="U2800" s="35"/>
    </row>
    <row r="2801" spans="1:21" ht="15.75">
      <c r="A2801" s="47"/>
      <c r="B2801" s="33"/>
      <c r="C2801" s="39" t="str">
        <f>IF($A2801 &lt;&gt; "",VLOOKUP($A2801,'Student reference sheet'!$A$2:$V$2329, 3,FALSE), "")</f>
        <v/>
      </c>
      <c r="D2801" s="39" t="str">
        <f>IF($A2801 &lt;&gt; "",VLOOKUP($A2801,'Student reference sheet'!$A$2:$V$2329, 2,FALSE), "")</f>
        <v/>
      </c>
      <c r="E2801" s="35"/>
      <c r="F2801" s="34"/>
      <c r="G2801" s="40" t="str">
        <f t="shared" ca="1" si="132"/>
        <v/>
      </c>
      <c r="H2801" s="40" t="str">
        <f t="shared" ca="1" si="133"/>
        <v/>
      </c>
      <c r="I2801" s="36" t="str">
        <f>IF($A2801 = "", "",
IF(COUNTIF(MINIMUM_DAY_DATES[], Attendance!J2801) &gt; 0, VLOOKUP(Attendance!$G2801,MINIMUM_DAY_PERIOD_SCHEDULE[], 2,TRUE),
IF(COUNTIF(RALLY_DATES[], Attendance!J2801) &gt; 0, VLOOKUP(Attendance!$G2801,RALLY_PERIOD_SCHEDULE[], 2,TRUE),
IF(WEEKDAY(Attendance!$J2801) = 2,
       IF(COUNTIF(FINALS_WEEK_MONDAY_DATE[],Attendance!$J2801) &gt; 0, VLOOKUP(Attendance!$G2801,FINALS_WEEK_MONDAY_PERIOD_SCHEDULE[],2,TRUE),
       VLOOKUP(Attendance!$G2801,REGULAR_WEEK_SCHEDULE[],6,TRUE)),
IF(WEEKDAY($J2801) = 3,
       IF(COUNTIF(FINALS_WEEK_TUESDAY_DATE[],Attendance!$J2801) &gt; 0, VLOOKUP(Attendance!$G2801,FINALS_WEEK_TUESDAY_PERIOD_SCHEDULE[],2,TRUE),
       VLOOKUP(Attendance!$G2801,REGULAR_WEEK_SCHEDULE[[Tuesday]:[Period]],5,TRUE)),
IF(WEEKDAY(Attendance!$J2801) = 4,
        IF(COUNTIF(BLOCK_WEDNESDAY_DATES[],Attendance!$J2801) &gt; 0, VLOOKUP(Attendance!$G2801,BLOCK_WEDNESDAY_PERIOD_SCHEDULE[],2,TRUE),
        IF(COUNTIF(FINALS_WEEK_WEDNESDAY_DATE[],Attendance!$J2801) &gt; 0, VLOOKUP(Attendance!$G2801,FINALS_WEEK_WEDNESDAY_PERIOD_SCHEDULE[],2,TRUE),
       VLOOKUP(Attendance!$G2801,REGULAR_WEEK_SCHEDULE[[Wednesday]:[Period]],4,TRUE))),
IF(WEEKDAY($J2801) = 5,
       IF(COUNTIF(BLOCK_THURSDAY_DATES[],Attendance!$J2801) &gt; 0, VLOOKUP(Attendance!$G2801,BLOCK_THURSDAY_PERIOD_SCHEDULE[],2,TRUE),
       IF(COUNTIF(FINALS_WEEK_THURSDAY_DATE[],Attendance!$J2801) &gt; 0, VLOOKUP(Attendance!$G2801,FINALS_WEEK_THURSDAY_PERIOD_SCHEDULE[],2,TRUE),
       VLOOKUP(Attendance!$G2801,REGULAR_WEEK_SCHEDULE[[Thursday]:[Period]],3,TRUE))),
IF(WEEKDAY(Attendance!$J2801) = 6,
       IF(COUNTIF(FINALS_WEEK_FRIDAY_DATE[],Attendance!$J2801) &gt; 0, VLOOKUP(Attendance!$G2801,FINALS_WEEK_FRIDAY_PERIOD_SCHEDULE[],2,TRUE),
       VLOOKUP(Attendance!$G2801,REGULAR_WEEK_SCHEDULE[[Friday]:[Period]],2,TRUE))))))))))</f>
        <v/>
      </c>
      <c r="J2801" s="41" t="str">
        <f t="shared" ca="1" si="134"/>
        <v/>
      </c>
      <c r="K2801" s="41" t="str">
        <f>IF($A2801 &lt;&gt; "",VLOOKUP($A2801,'Student reference sheet'!$A$2:$V$2329, 7,FALSE), "")</f>
        <v/>
      </c>
      <c r="L2801" s="30" t="str">
        <f>IF($A2801 ="", "", VLOOKUP($A2801, 'Student reference sheet'!$A$2:$Z$2603,23,FALSE))</f>
        <v/>
      </c>
      <c r="M2801" s="30" t="str">
        <f>IF($A2801 ="", "", VLOOKUP($A2801, 'Student reference sheet'!$A$2:$Z$2603,24,FALSE))</f>
        <v/>
      </c>
      <c r="N2801" s="30" t="str">
        <f>IF($A2801 ="", "", VLOOKUP($A2801, 'Student reference sheet'!$A$2:$Z$2603,26,FALSE))</f>
        <v/>
      </c>
      <c r="O2801" s="30" t="str">
        <f>IF($A2801 ="", "", VLOOKUP($A2801, 'Student reference sheet'!$A$2:$Z$2603,25,FALSE))</f>
        <v/>
      </c>
      <c r="P2801" s="39" t="str">
        <f>IF($A2801 = "", "", IF(OR(VLOOKUP($A2801,'Student reference sheet'!$A$2:$V$2400,8,FALSE) = "R",  VLOOKUP($A2801,'Student reference sheet'!$A$2:$V$2400,8,FALSE) = "L"), "X", ""))</f>
        <v/>
      </c>
      <c r="Q2801" s="39" t="str">
        <f>IF($A2801 ="", "", VLOOKUP($A2801, 'Student reference sheet'!$A$2:$V$2603,22,FALSE))</f>
        <v/>
      </c>
      <c r="R2801" s="39" t="str">
        <f>IF($A2801 &lt;&gt; "",VLOOKUP($A2801,'Student reference sheet'!$A$2:$V$2329, 5,FALSE), "")</f>
        <v/>
      </c>
      <c r="S2801" s="39" t="str">
        <f>IF($A2801 &lt;&gt; "",VLOOKUP($A2801,'Student reference sheet'!$A$2:$V$2329, 6,FALSE), "")</f>
        <v/>
      </c>
      <c r="T2801" s="30" t="str">
        <f>IF($A2801 = "","",
IF(VLOOKUP($A2801,'Student reference sheet'!$A$2:$V$2329, 10,FALSE) = "Y", "Hispanic",
IF(VLOOKUP($A2801,'Student reference sheet'!$A$2:$V$2329,11,FALSE) &lt;&gt; "",
IF(VLOOKUP($A2801,'Student reference sheet'!$A$2:$V$2329,11,FALSE) = "UNK", "Unknown", VLOOKUP(VALUE(VLOOKUP($A2801,'Student reference sheet'!$A$2:$V$2329,11,FALSE)),'Ethnicity Reference'!$A$2:$B$22,2,FALSE)),
IF(VLOOKUP($A2801,'Student reference sheet'!$A$2:$V$2329,9,FALSE) &lt;&gt; "", VLOOKUP(VALUE(VLOOKUP($A2801,'Student reference sheet'!$A$2:$V$2329,9,FALSE)),'Ethnicity Reference'!$A$2:$B$22,2,FALSE),"Unknown"))))</f>
        <v/>
      </c>
      <c r="U2801" s="35"/>
    </row>
    <row r="2802" spans="1:21" ht="15.75">
      <c r="A2802" s="47"/>
      <c r="B2802" s="33"/>
      <c r="C2802" s="39" t="str">
        <f>IF($A2802 &lt;&gt; "",VLOOKUP($A2802,'Student reference sheet'!$A$2:$V$2329, 3,FALSE), "")</f>
        <v/>
      </c>
      <c r="D2802" s="39" t="str">
        <f>IF($A2802 &lt;&gt; "",VLOOKUP($A2802,'Student reference sheet'!$A$2:$V$2329, 2,FALSE), "")</f>
        <v/>
      </c>
      <c r="E2802" s="35"/>
      <c r="F2802" s="34"/>
      <c r="G2802" s="40" t="str">
        <f t="shared" ca="1" si="132"/>
        <v/>
      </c>
      <c r="H2802" s="40" t="str">
        <f t="shared" ca="1" si="133"/>
        <v/>
      </c>
      <c r="I2802" s="36" t="str">
        <f>IF($A2802 = "", "",
IF(COUNTIF(MINIMUM_DAY_DATES[], Attendance!J2802) &gt; 0, VLOOKUP(Attendance!$G2802,MINIMUM_DAY_PERIOD_SCHEDULE[], 2,TRUE),
IF(COUNTIF(RALLY_DATES[], Attendance!J2802) &gt; 0, VLOOKUP(Attendance!$G2802,RALLY_PERIOD_SCHEDULE[], 2,TRUE),
IF(WEEKDAY(Attendance!$J2802) = 2,
       IF(COUNTIF(FINALS_WEEK_MONDAY_DATE[],Attendance!$J2802) &gt; 0, VLOOKUP(Attendance!$G2802,FINALS_WEEK_MONDAY_PERIOD_SCHEDULE[],2,TRUE),
       VLOOKUP(Attendance!$G2802,REGULAR_WEEK_SCHEDULE[],6,TRUE)),
IF(WEEKDAY($J2802) = 3,
       IF(COUNTIF(FINALS_WEEK_TUESDAY_DATE[],Attendance!$J2802) &gt; 0, VLOOKUP(Attendance!$G2802,FINALS_WEEK_TUESDAY_PERIOD_SCHEDULE[],2,TRUE),
       VLOOKUP(Attendance!$G2802,REGULAR_WEEK_SCHEDULE[[Tuesday]:[Period]],5,TRUE)),
IF(WEEKDAY(Attendance!$J2802) = 4,
        IF(COUNTIF(BLOCK_WEDNESDAY_DATES[],Attendance!$J2802) &gt; 0, VLOOKUP(Attendance!$G2802,BLOCK_WEDNESDAY_PERIOD_SCHEDULE[],2,TRUE),
        IF(COUNTIF(FINALS_WEEK_WEDNESDAY_DATE[],Attendance!$J2802) &gt; 0, VLOOKUP(Attendance!$G2802,FINALS_WEEK_WEDNESDAY_PERIOD_SCHEDULE[],2,TRUE),
       VLOOKUP(Attendance!$G2802,REGULAR_WEEK_SCHEDULE[[Wednesday]:[Period]],4,TRUE))),
IF(WEEKDAY($J2802) = 5,
       IF(COUNTIF(BLOCK_THURSDAY_DATES[],Attendance!$J2802) &gt; 0, VLOOKUP(Attendance!$G2802,BLOCK_THURSDAY_PERIOD_SCHEDULE[],2,TRUE),
       IF(COUNTIF(FINALS_WEEK_THURSDAY_DATE[],Attendance!$J2802) &gt; 0, VLOOKUP(Attendance!$G2802,FINALS_WEEK_THURSDAY_PERIOD_SCHEDULE[],2,TRUE),
       VLOOKUP(Attendance!$G2802,REGULAR_WEEK_SCHEDULE[[Thursday]:[Period]],3,TRUE))),
IF(WEEKDAY(Attendance!$J2802) = 6,
       IF(COUNTIF(FINALS_WEEK_FRIDAY_DATE[],Attendance!$J2802) &gt; 0, VLOOKUP(Attendance!$G2802,FINALS_WEEK_FRIDAY_PERIOD_SCHEDULE[],2,TRUE),
       VLOOKUP(Attendance!$G2802,REGULAR_WEEK_SCHEDULE[[Friday]:[Period]],2,TRUE))))))))))</f>
        <v/>
      </c>
      <c r="J2802" s="41" t="str">
        <f t="shared" ca="1" si="134"/>
        <v/>
      </c>
      <c r="K2802" s="41" t="str">
        <f>IF($A2802 &lt;&gt; "",VLOOKUP($A2802,'Student reference sheet'!$A$2:$V$2329, 7,FALSE), "")</f>
        <v/>
      </c>
      <c r="L2802" s="30" t="str">
        <f>IF($A2802 ="", "", VLOOKUP($A2802, 'Student reference sheet'!$A$2:$Z$2603,23,FALSE))</f>
        <v/>
      </c>
      <c r="M2802" s="30" t="str">
        <f>IF($A2802 ="", "", VLOOKUP($A2802, 'Student reference sheet'!$A$2:$Z$2603,24,FALSE))</f>
        <v/>
      </c>
      <c r="N2802" s="30" t="str">
        <f>IF($A2802 ="", "", VLOOKUP($A2802, 'Student reference sheet'!$A$2:$Z$2603,26,FALSE))</f>
        <v/>
      </c>
      <c r="O2802" s="30" t="str">
        <f>IF($A2802 ="", "", VLOOKUP($A2802, 'Student reference sheet'!$A$2:$Z$2603,25,FALSE))</f>
        <v/>
      </c>
      <c r="P2802" s="39" t="str">
        <f>IF($A2802 = "", "", IF(OR(VLOOKUP($A2802,'Student reference sheet'!$A$2:$V$2400,8,FALSE) = "R",  VLOOKUP($A2802,'Student reference sheet'!$A$2:$V$2400,8,FALSE) = "L"), "X", ""))</f>
        <v/>
      </c>
      <c r="Q2802" s="39" t="str">
        <f>IF($A2802 ="", "", VLOOKUP($A2802, 'Student reference sheet'!$A$2:$V$2603,22,FALSE))</f>
        <v/>
      </c>
      <c r="R2802" s="39" t="str">
        <f>IF($A2802 &lt;&gt; "",VLOOKUP($A2802,'Student reference sheet'!$A$2:$V$2329, 5,FALSE), "")</f>
        <v/>
      </c>
      <c r="S2802" s="39" t="str">
        <f>IF($A2802 &lt;&gt; "",VLOOKUP($A2802,'Student reference sheet'!$A$2:$V$2329, 6,FALSE), "")</f>
        <v/>
      </c>
      <c r="T2802" s="30" t="str">
        <f>IF($A2802 = "","",
IF(VLOOKUP($A2802,'Student reference sheet'!$A$2:$V$2329, 10,FALSE) = "Y", "Hispanic",
IF(VLOOKUP($A2802,'Student reference sheet'!$A$2:$V$2329,11,FALSE) &lt;&gt; "",
IF(VLOOKUP($A2802,'Student reference sheet'!$A$2:$V$2329,11,FALSE) = "UNK", "Unknown", VLOOKUP(VALUE(VLOOKUP($A2802,'Student reference sheet'!$A$2:$V$2329,11,FALSE)),'Ethnicity Reference'!$A$2:$B$22,2,FALSE)),
IF(VLOOKUP($A2802,'Student reference sheet'!$A$2:$V$2329,9,FALSE) &lt;&gt; "", VLOOKUP(VALUE(VLOOKUP($A2802,'Student reference sheet'!$A$2:$V$2329,9,FALSE)),'Ethnicity Reference'!$A$2:$B$22,2,FALSE),"Unknown"))))</f>
        <v/>
      </c>
      <c r="U2802" s="35"/>
    </row>
    <row r="2803" spans="1:21" ht="15.75">
      <c r="A2803" s="47"/>
      <c r="B2803" s="33"/>
      <c r="C2803" s="39" t="str">
        <f>IF($A2803 &lt;&gt; "",VLOOKUP($A2803,'Student reference sheet'!$A$2:$V$2329, 3,FALSE), "")</f>
        <v/>
      </c>
      <c r="D2803" s="39" t="str">
        <f>IF($A2803 &lt;&gt; "",VLOOKUP($A2803,'Student reference sheet'!$A$2:$V$2329, 2,FALSE), "")</f>
        <v/>
      </c>
      <c r="E2803" s="35"/>
      <c r="F2803" s="34"/>
      <c r="G2803" s="40" t="str">
        <f t="shared" ca="1" si="132"/>
        <v/>
      </c>
      <c r="H2803" s="40" t="str">
        <f t="shared" ca="1" si="133"/>
        <v/>
      </c>
      <c r="I2803" s="36" t="str">
        <f>IF($A2803 = "", "",
IF(COUNTIF(MINIMUM_DAY_DATES[], Attendance!J2803) &gt; 0, VLOOKUP(Attendance!$G2803,MINIMUM_DAY_PERIOD_SCHEDULE[], 2,TRUE),
IF(COUNTIF(RALLY_DATES[], Attendance!J2803) &gt; 0, VLOOKUP(Attendance!$G2803,RALLY_PERIOD_SCHEDULE[], 2,TRUE),
IF(WEEKDAY(Attendance!$J2803) = 2,
       IF(COUNTIF(FINALS_WEEK_MONDAY_DATE[],Attendance!$J2803) &gt; 0, VLOOKUP(Attendance!$G2803,FINALS_WEEK_MONDAY_PERIOD_SCHEDULE[],2,TRUE),
       VLOOKUP(Attendance!$G2803,REGULAR_WEEK_SCHEDULE[],6,TRUE)),
IF(WEEKDAY($J2803) = 3,
       IF(COUNTIF(FINALS_WEEK_TUESDAY_DATE[],Attendance!$J2803) &gt; 0, VLOOKUP(Attendance!$G2803,FINALS_WEEK_TUESDAY_PERIOD_SCHEDULE[],2,TRUE),
       VLOOKUP(Attendance!$G2803,REGULAR_WEEK_SCHEDULE[[Tuesday]:[Period]],5,TRUE)),
IF(WEEKDAY(Attendance!$J2803) = 4,
        IF(COUNTIF(BLOCK_WEDNESDAY_DATES[],Attendance!$J2803) &gt; 0, VLOOKUP(Attendance!$G2803,BLOCK_WEDNESDAY_PERIOD_SCHEDULE[],2,TRUE),
        IF(COUNTIF(FINALS_WEEK_WEDNESDAY_DATE[],Attendance!$J2803) &gt; 0, VLOOKUP(Attendance!$G2803,FINALS_WEEK_WEDNESDAY_PERIOD_SCHEDULE[],2,TRUE),
       VLOOKUP(Attendance!$G2803,REGULAR_WEEK_SCHEDULE[[Wednesday]:[Period]],4,TRUE))),
IF(WEEKDAY($J2803) = 5,
       IF(COUNTIF(BLOCK_THURSDAY_DATES[],Attendance!$J2803) &gt; 0, VLOOKUP(Attendance!$G2803,BLOCK_THURSDAY_PERIOD_SCHEDULE[],2,TRUE),
       IF(COUNTIF(FINALS_WEEK_THURSDAY_DATE[],Attendance!$J2803) &gt; 0, VLOOKUP(Attendance!$G2803,FINALS_WEEK_THURSDAY_PERIOD_SCHEDULE[],2,TRUE),
       VLOOKUP(Attendance!$G2803,REGULAR_WEEK_SCHEDULE[[Thursday]:[Period]],3,TRUE))),
IF(WEEKDAY(Attendance!$J2803) = 6,
       IF(COUNTIF(FINALS_WEEK_FRIDAY_DATE[],Attendance!$J2803) &gt; 0, VLOOKUP(Attendance!$G2803,FINALS_WEEK_FRIDAY_PERIOD_SCHEDULE[],2,TRUE),
       VLOOKUP(Attendance!$G2803,REGULAR_WEEK_SCHEDULE[[Friday]:[Period]],2,TRUE))))))))))</f>
        <v/>
      </c>
      <c r="J2803" s="41" t="str">
        <f t="shared" ca="1" si="134"/>
        <v/>
      </c>
      <c r="K2803" s="41" t="str">
        <f>IF($A2803 &lt;&gt; "",VLOOKUP($A2803,'Student reference sheet'!$A$2:$V$2329, 7,FALSE), "")</f>
        <v/>
      </c>
      <c r="L2803" s="30" t="str">
        <f>IF($A2803 ="", "", VLOOKUP($A2803, 'Student reference sheet'!$A$2:$Z$2603,23,FALSE))</f>
        <v/>
      </c>
      <c r="M2803" s="30" t="str">
        <f>IF($A2803 ="", "", VLOOKUP($A2803, 'Student reference sheet'!$A$2:$Z$2603,24,FALSE))</f>
        <v/>
      </c>
      <c r="N2803" s="30" t="str">
        <f>IF($A2803 ="", "", VLOOKUP($A2803, 'Student reference sheet'!$A$2:$Z$2603,26,FALSE))</f>
        <v/>
      </c>
      <c r="O2803" s="30" t="str">
        <f>IF($A2803 ="", "", VLOOKUP($A2803, 'Student reference sheet'!$A$2:$Z$2603,25,FALSE))</f>
        <v/>
      </c>
      <c r="P2803" s="39" t="str">
        <f>IF($A2803 = "", "", IF(OR(VLOOKUP($A2803,'Student reference sheet'!$A$2:$V$2400,8,FALSE) = "R",  VLOOKUP($A2803,'Student reference sheet'!$A$2:$V$2400,8,FALSE) = "L"), "X", ""))</f>
        <v/>
      </c>
      <c r="Q2803" s="39" t="str">
        <f>IF($A2803 ="", "", VLOOKUP($A2803, 'Student reference sheet'!$A$2:$V$2603,22,FALSE))</f>
        <v/>
      </c>
      <c r="R2803" s="39" t="str">
        <f>IF($A2803 &lt;&gt; "",VLOOKUP($A2803,'Student reference sheet'!$A$2:$V$2329, 5,FALSE), "")</f>
        <v/>
      </c>
      <c r="S2803" s="39" t="str">
        <f>IF($A2803 &lt;&gt; "",VLOOKUP($A2803,'Student reference sheet'!$A$2:$V$2329, 6,FALSE), "")</f>
        <v/>
      </c>
      <c r="T2803" s="30" t="str">
        <f>IF($A2803 = "","",
IF(VLOOKUP($A2803,'Student reference sheet'!$A$2:$V$2329, 10,FALSE) = "Y", "Hispanic",
IF(VLOOKUP($A2803,'Student reference sheet'!$A$2:$V$2329,11,FALSE) &lt;&gt; "",
IF(VLOOKUP($A2803,'Student reference sheet'!$A$2:$V$2329,11,FALSE) = "UNK", "Unknown", VLOOKUP(VALUE(VLOOKUP($A2803,'Student reference sheet'!$A$2:$V$2329,11,FALSE)),'Ethnicity Reference'!$A$2:$B$22,2,FALSE)),
IF(VLOOKUP($A2803,'Student reference sheet'!$A$2:$V$2329,9,FALSE) &lt;&gt; "", VLOOKUP(VALUE(VLOOKUP($A2803,'Student reference sheet'!$A$2:$V$2329,9,FALSE)),'Ethnicity Reference'!$A$2:$B$22,2,FALSE),"Unknown"))))</f>
        <v/>
      </c>
      <c r="U2803" s="35"/>
    </row>
    <row r="2804" spans="1:21" ht="15.75">
      <c r="A2804" s="47"/>
      <c r="B2804" s="33"/>
      <c r="C2804" s="39" t="str">
        <f>IF($A2804 &lt;&gt; "",VLOOKUP($A2804,'Student reference sheet'!$A$2:$V$2329, 3,FALSE), "")</f>
        <v/>
      </c>
      <c r="D2804" s="39" t="str">
        <f>IF($A2804 &lt;&gt; "",VLOOKUP($A2804,'Student reference sheet'!$A$2:$V$2329, 2,FALSE), "")</f>
        <v/>
      </c>
      <c r="E2804" s="35"/>
      <c r="F2804" s="34"/>
      <c r="G2804" s="40" t="str">
        <f t="shared" ca="1" si="132"/>
        <v/>
      </c>
      <c r="H2804" s="40" t="str">
        <f t="shared" ca="1" si="133"/>
        <v/>
      </c>
      <c r="I2804" s="36" t="str">
        <f>IF($A2804 = "", "",
IF(COUNTIF(MINIMUM_DAY_DATES[], Attendance!J2804) &gt; 0, VLOOKUP(Attendance!$G2804,MINIMUM_DAY_PERIOD_SCHEDULE[], 2,TRUE),
IF(COUNTIF(RALLY_DATES[], Attendance!J2804) &gt; 0, VLOOKUP(Attendance!$G2804,RALLY_PERIOD_SCHEDULE[], 2,TRUE),
IF(WEEKDAY(Attendance!$J2804) = 2,
       IF(COUNTIF(FINALS_WEEK_MONDAY_DATE[],Attendance!$J2804) &gt; 0, VLOOKUP(Attendance!$G2804,FINALS_WEEK_MONDAY_PERIOD_SCHEDULE[],2,TRUE),
       VLOOKUP(Attendance!$G2804,REGULAR_WEEK_SCHEDULE[],6,TRUE)),
IF(WEEKDAY($J2804) = 3,
       IF(COUNTIF(FINALS_WEEK_TUESDAY_DATE[],Attendance!$J2804) &gt; 0, VLOOKUP(Attendance!$G2804,FINALS_WEEK_TUESDAY_PERIOD_SCHEDULE[],2,TRUE),
       VLOOKUP(Attendance!$G2804,REGULAR_WEEK_SCHEDULE[[Tuesday]:[Period]],5,TRUE)),
IF(WEEKDAY(Attendance!$J2804) = 4,
        IF(COUNTIF(BLOCK_WEDNESDAY_DATES[],Attendance!$J2804) &gt; 0, VLOOKUP(Attendance!$G2804,BLOCK_WEDNESDAY_PERIOD_SCHEDULE[],2,TRUE),
        IF(COUNTIF(FINALS_WEEK_WEDNESDAY_DATE[],Attendance!$J2804) &gt; 0, VLOOKUP(Attendance!$G2804,FINALS_WEEK_WEDNESDAY_PERIOD_SCHEDULE[],2,TRUE),
       VLOOKUP(Attendance!$G2804,REGULAR_WEEK_SCHEDULE[[Wednesday]:[Period]],4,TRUE))),
IF(WEEKDAY($J2804) = 5,
       IF(COUNTIF(BLOCK_THURSDAY_DATES[],Attendance!$J2804) &gt; 0, VLOOKUP(Attendance!$G2804,BLOCK_THURSDAY_PERIOD_SCHEDULE[],2,TRUE),
       IF(COUNTIF(FINALS_WEEK_THURSDAY_DATE[],Attendance!$J2804) &gt; 0, VLOOKUP(Attendance!$G2804,FINALS_WEEK_THURSDAY_PERIOD_SCHEDULE[],2,TRUE),
       VLOOKUP(Attendance!$G2804,REGULAR_WEEK_SCHEDULE[[Thursday]:[Period]],3,TRUE))),
IF(WEEKDAY(Attendance!$J2804) = 6,
       IF(COUNTIF(FINALS_WEEK_FRIDAY_DATE[],Attendance!$J2804) &gt; 0, VLOOKUP(Attendance!$G2804,FINALS_WEEK_FRIDAY_PERIOD_SCHEDULE[],2,TRUE),
       VLOOKUP(Attendance!$G2804,REGULAR_WEEK_SCHEDULE[[Friday]:[Period]],2,TRUE))))))))))</f>
        <v/>
      </c>
      <c r="J2804" s="41" t="str">
        <f t="shared" ca="1" si="134"/>
        <v/>
      </c>
      <c r="K2804" s="41" t="str">
        <f>IF($A2804 &lt;&gt; "",VLOOKUP($A2804,'Student reference sheet'!$A$2:$V$2329, 7,FALSE), "")</f>
        <v/>
      </c>
      <c r="L2804" s="30" t="str">
        <f>IF($A2804 ="", "", VLOOKUP($A2804, 'Student reference sheet'!$A$2:$Z$2603,23,FALSE))</f>
        <v/>
      </c>
      <c r="M2804" s="30" t="str">
        <f>IF($A2804 ="", "", VLOOKUP($A2804, 'Student reference sheet'!$A$2:$Z$2603,24,FALSE))</f>
        <v/>
      </c>
      <c r="N2804" s="30" t="str">
        <f>IF($A2804 ="", "", VLOOKUP($A2804, 'Student reference sheet'!$A$2:$Z$2603,26,FALSE))</f>
        <v/>
      </c>
      <c r="O2804" s="30" t="str">
        <f>IF($A2804 ="", "", VLOOKUP($A2804, 'Student reference sheet'!$A$2:$Z$2603,25,FALSE))</f>
        <v/>
      </c>
      <c r="P2804" s="39" t="str">
        <f>IF($A2804 = "", "", IF(OR(VLOOKUP($A2804,'Student reference sheet'!$A$2:$V$2400,8,FALSE) = "R",  VLOOKUP($A2804,'Student reference sheet'!$A$2:$V$2400,8,FALSE) = "L"), "X", ""))</f>
        <v/>
      </c>
      <c r="Q2804" s="39" t="str">
        <f>IF($A2804 ="", "", VLOOKUP($A2804, 'Student reference sheet'!$A$2:$V$2603,22,FALSE))</f>
        <v/>
      </c>
      <c r="R2804" s="39" t="str">
        <f>IF($A2804 &lt;&gt; "",VLOOKUP($A2804,'Student reference sheet'!$A$2:$V$2329, 5,FALSE), "")</f>
        <v/>
      </c>
      <c r="S2804" s="39" t="str">
        <f>IF($A2804 &lt;&gt; "",VLOOKUP($A2804,'Student reference sheet'!$A$2:$V$2329, 6,FALSE), "")</f>
        <v/>
      </c>
      <c r="T2804" s="30" t="str">
        <f>IF($A2804 = "","",
IF(VLOOKUP($A2804,'Student reference sheet'!$A$2:$V$2329, 10,FALSE) = "Y", "Hispanic",
IF(VLOOKUP($A2804,'Student reference sheet'!$A$2:$V$2329,11,FALSE) &lt;&gt; "",
IF(VLOOKUP($A2804,'Student reference sheet'!$A$2:$V$2329,11,FALSE) = "UNK", "Unknown", VLOOKUP(VALUE(VLOOKUP($A2804,'Student reference sheet'!$A$2:$V$2329,11,FALSE)),'Ethnicity Reference'!$A$2:$B$22,2,FALSE)),
IF(VLOOKUP($A2804,'Student reference sheet'!$A$2:$V$2329,9,FALSE) &lt;&gt; "", VLOOKUP(VALUE(VLOOKUP($A2804,'Student reference sheet'!$A$2:$V$2329,9,FALSE)),'Ethnicity Reference'!$A$2:$B$22,2,FALSE),"Unknown"))))</f>
        <v/>
      </c>
      <c r="U2804" s="35"/>
    </row>
    <row r="2805" spans="1:21" ht="15.75">
      <c r="A2805" s="47"/>
      <c r="B2805" s="33"/>
      <c r="C2805" s="39" t="str">
        <f>IF($A2805 &lt;&gt; "",VLOOKUP($A2805,'Student reference sheet'!$A$2:$V$2329, 3,FALSE), "")</f>
        <v/>
      </c>
      <c r="D2805" s="39" t="str">
        <f>IF($A2805 &lt;&gt; "",VLOOKUP($A2805,'Student reference sheet'!$A$2:$V$2329, 2,FALSE), "")</f>
        <v/>
      </c>
      <c r="E2805" s="35"/>
      <c r="F2805" s="34"/>
      <c r="G2805" s="40" t="str">
        <f t="shared" ca="1" si="132"/>
        <v/>
      </c>
      <c r="H2805" s="40" t="str">
        <f t="shared" ca="1" si="133"/>
        <v/>
      </c>
      <c r="I2805" s="36" t="str">
        <f>IF($A2805 = "", "",
IF(COUNTIF(MINIMUM_DAY_DATES[], Attendance!J2805) &gt; 0, VLOOKUP(Attendance!$G2805,MINIMUM_DAY_PERIOD_SCHEDULE[], 2,TRUE),
IF(COUNTIF(RALLY_DATES[], Attendance!J2805) &gt; 0, VLOOKUP(Attendance!$G2805,RALLY_PERIOD_SCHEDULE[], 2,TRUE),
IF(WEEKDAY(Attendance!$J2805) = 2,
       IF(COUNTIF(FINALS_WEEK_MONDAY_DATE[],Attendance!$J2805) &gt; 0, VLOOKUP(Attendance!$G2805,FINALS_WEEK_MONDAY_PERIOD_SCHEDULE[],2,TRUE),
       VLOOKUP(Attendance!$G2805,REGULAR_WEEK_SCHEDULE[],6,TRUE)),
IF(WEEKDAY($J2805) = 3,
       IF(COUNTIF(FINALS_WEEK_TUESDAY_DATE[],Attendance!$J2805) &gt; 0, VLOOKUP(Attendance!$G2805,FINALS_WEEK_TUESDAY_PERIOD_SCHEDULE[],2,TRUE),
       VLOOKUP(Attendance!$G2805,REGULAR_WEEK_SCHEDULE[[Tuesday]:[Period]],5,TRUE)),
IF(WEEKDAY(Attendance!$J2805) = 4,
        IF(COUNTIF(BLOCK_WEDNESDAY_DATES[],Attendance!$J2805) &gt; 0, VLOOKUP(Attendance!$G2805,BLOCK_WEDNESDAY_PERIOD_SCHEDULE[],2,TRUE),
        IF(COUNTIF(FINALS_WEEK_WEDNESDAY_DATE[],Attendance!$J2805) &gt; 0, VLOOKUP(Attendance!$G2805,FINALS_WEEK_WEDNESDAY_PERIOD_SCHEDULE[],2,TRUE),
       VLOOKUP(Attendance!$G2805,REGULAR_WEEK_SCHEDULE[[Wednesday]:[Period]],4,TRUE))),
IF(WEEKDAY($J2805) = 5,
       IF(COUNTIF(BLOCK_THURSDAY_DATES[],Attendance!$J2805) &gt; 0, VLOOKUP(Attendance!$G2805,BLOCK_THURSDAY_PERIOD_SCHEDULE[],2,TRUE),
       IF(COUNTIF(FINALS_WEEK_THURSDAY_DATE[],Attendance!$J2805) &gt; 0, VLOOKUP(Attendance!$G2805,FINALS_WEEK_THURSDAY_PERIOD_SCHEDULE[],2,TRUE),
       VLOOKUP(Attendance!$G2805,REGULAR_WEEK_SCHEDULE[[Thursday]:[Period]],3,TRUE))),
IF(WEEKDAY(Attendance!$J2805) = 6,
       IF(COUNTIF(FINALS_WEEK_FRIDAY_DATE[],Attendance!$J2805) &gt; 0, VLOOKUP(Attendance!$G2805,FINALS_WEEK_FRIDAY_PERIOD_SCHEDULE[],2,TRUE),
       VLOOKUP(Attendance!$G2805,REGULAR_WEEK_SCHEDULE[[Friday]:[Period]],2,TRUE))))))))))</f>
        <v/>
      </c>
      <c r="J2805" s="41" t="str">
        <f t="shared" ca="1" si="134"/>
        <v/>
      </c>
      <c r="K2805" s="41" t="str">
        <f>IF($A2805 &lt;&gt; "",VLOOKUP($A2805,'Student reference sheet'!$A$2:$V$2329, 7,FALSE), "")</f>
        <v/>
      </c>
      <c r="L2805" s="30" t="str">
        <f>IF($A2805 ="", "", VLOOKUP($A2805, 'Student reference sheet'!$A$2:$Z$2603,23,FALSE))</f>
        <v/>
      </c>
      <c r="M2805" s="30" t="str">
        <f>IF($A2805 ="", "", VLOOKUP($A2805, 'Student reference sheet'!$A$2:$Z$2603,24,FALSE))</f>
        <v/>
      </c>
      <c r="N2805" s="30" t="str">
        <f>IF($A2805 ="", "", VLOOKUP($A2805, 'Student reference sheet'!$A$2:$Z$2603,26,FALSE))</f>
        <v/>
      </c>
      <c r="O2805" s="30" t="str">
        <f>IF($A2805 ="", "", VLOOKUP($A2805, 'Student reference sheet'!$A$2:$Z$2603,25,FALSE))</f>
        <v/>
      </c>
      <c r="P2805" s="39" t="str">
        <f>IF($A2805 = "", "", IF(OR(VLOOKUP($A2805,'Student reference sheet'!$A$2:$V$2400,8,FALSE) = "R",  VLOOKUP($A2805,'Student reference sheet'!$A$2:$V$2400,8,FALSE) = "L"), "X", ""))</f>
        <v/>
      </c>
      <c r="Q2805" s="39" t="str">
        <f>IF($A2805 ="", "", VLOOKUP($A2805, 'Student reference sheet'!$A$2:$V$2603,22,FALSE))</f>
        <v/>
      </c>
      <c r="R2805" s="39" t="str">
        <f>IF($A2805 &lt;&gt; "",VLOOKUP($A2805,'Student reference sheet'!$A$2:$V$2329, 5,FALSE), "")</f>
        <v/>
      </c>
      <c r="S2805" s="39" t="str">
        <f>IF($A2805 &lt;&gt; "",VLOOKUP($A2805,'Student reference sheet'!$A$2:$V$2329, 6,FALSE), "")</f>
        <v/>
      </c>
      <c r="T2805" s="30" t="str">
        <f>IF($A2805 = "","",
IF(VLOOKUP($A2805,'Student reference sheet'!$A$2:$V$2329, 10,FALSE) = "Y", "Hispanic",
IF(VLOOKUP($A2805,'Student reference sheet'!$A$2:$V$2329,11,FALSE) &lt;&gt; "",
IF(VLOOKUP($A2805,'Student reference sheet'!$A$2:$V$2329,11,FALSE) = "UNK", "Unknown", VLOOKUP(VALUE(VLOOKUP($A2805,'Student reference sheet'!$A$2:$V$2329,11,FALSE)),'Ethnicity Reference'!$A$2:$B$22,2,FALSE)),
IF(VLOOKUP($A2805,'Student reference sheet'!$A$2:$V$2329,9,FALSE) &lt;&gt; "", VLOOKUP(VALUE(VLOOKUP($A2805,'Student reference sheet'!$A$2:$V$2329,9,FALSE)),'Ethnicity Reference'!$A$2:$B$22,2,FALSE),"Unknown"))))</f>
        <v/>
      </c>
      <c r="U2805" s="35"/>
    </row>
    <row r="2806" spans="1:21" ht="15.75">
      <c r="A2806" s="47"/>
      <c r="B2806" s="33"/>
      <c r="C2806" s="39" t="str">
        <f>IF($A2806 &lt;&gt; "",VLOOKUP($A2806,'Student reference sheet'!$A$2:$V$2329, 3,FALSE), "")</f>
        <v/>
      </c>
      <c r="D2806" s="39" t="str">
        <f>IF($A2806 &lt;&gt; "",VLOOKUP($A2806,'Student reference sheet'!$A$2:$V$2329, 2,FALSE), "")</f>
        <v/>
      </c>
      <c r="E2806" s="35"/>
      <c r="F2806" s="34"/>
      <c r="G2806" s="40" t="str">
        <f t="shared" ca="1" si="132"/>
        <v/>
      </c>
      <c r="H2806" s="40" t="str">
        <f t="shared" ca="1" si="133"/>
        <v/>
      </c>
      <c r="I2806" s="36" t="str">
        <f>IF($A2806 = "", "",
IF(COUNTIF(MINIMUM_DAY_DATES[], Attendance!J2806) &gt; 0, VLOOKUP(Attendance!$G2806,MINIMUM_DAY_PERIOD_SCHEDULE[], 2,TRUE),
IF(COUNTIF(RALLY_DATES[], Attendance!J2806) &gt; 0, VLOOKUP(Attendance!$G2806,RALLY_PERIOD_SCHEDULE[], 2,TRUE),
IF(WEEKDAY(Attendance!$J2806) = 2,
       IF(COUNTIF(FINALS_WEEK_MONDAY_DATE[],Attendance!$J2806) &gt; 0, VLOOKUP(Attendance!$G2806,FINALS_WEEK_MONDAY_PERIOD_SCHEDULE[],2,TRUE),
       VLOOKUP(Attendance!$G2806,REGULAR_WEEK_SCHEDULE[],6,TRUE)),
IF(WEEKDAY($J2806) = 3,
       IF(COUNTIF(FINALS_WEEK_TUESDAY_DATE[],Attendance!$J2806) &gt; 0, VLOOKUP(Attendance!$G2806,FINALS_WEEK_TUESDAY_PERIOD_SCHEDULE[],2,TRUE),
       VLOOKUP(Attendance!$G2806,REGULAR_WEEK_SCHEDULE[[Tuesday]:[Period]],5,TRUE)),
IF(WEEKDAY(Attendance!$J2806) = 4,
        IF(COUNTIF(BLOCK_WEDNESDAY_DATES[],Attendance!$J2806) &gt; 0, VLOOKUP(Attendance!$G2806,BLOCK_WEDNESDAY_PERIOD_SCHEDULE[],2,TRUE),
        IF(COUNTIF(FINALS_WEEK_WEDNESDAY_DATE[],Attendance!$J2806) &gt; 0, VLOOKUP(Attendance!$G2806,FINALS_WEEK_WEDNESDAY_PERIOD_SCHEDULE[],2,TRUE),
       VLOOKUP(Attendance!$G2806,REGULAR_WEEK_SCHEDULE[[Wednesday]:[Period]],4,TRUE))),
IF(WEEKDAY($J2806) = 5,
       IF(COUNTIF(BLOCK_THURSDAY_DATES[],Attendance!$J2806) &gt; 0, VLOOKUP(Attendance!$G2806,BLOCK_THURSDAY_PERIOD_SCHEDULE[],2,TRUE),
       IF(COUNTIF(FINALS_WEEK_THURSDAY_DATE[],Attendance!$J2806) &gt; 0, VLOOKUP(Attendance!$G2806,FINALS_WEEK_THURSDAY_PERIOD_SCHEDULE[],2,TRUE),
       VLOOKUP(Attendance!$G2806,REGULAR_WEEK_SCHEDULE[[Thursday]:[Period]],3,TRUE))),
IF(WEEKDAY(Attendance!$J2806) = 6,
       IF(COUNTIF(FINALS_WEEK_FRIDAY_DATE[],Attendance!$J2806) &gt; 0, VLOOKUP(Attendance!$G2806,FINALS_WEEK_FRIDAY_PERIOD_SCHEDULE[],2,TRUE),
       VLOOKUP(Attendance!$G2806,REGULAR_WEEK_SCHEDULE[[Friday]:[Period]],2,TRUE))))))))))</f>
        <v/>
      </c>
      <c r="J2806" s="41" t="str">
        <f t="shared" ca="1" si="134"/>
        <v/>
      </c>
      <c r="K2806" s="41" t="str">
        <f>IF($A2806 &lt;&gt; "",VLOOKUP($A2806,'Student reference sheet'!$A$2:$V$2329, 7,FALSE), "")</f>
        <v/>
      </c>
      <c r="L2806" s="30" t="str">
        <f>IF($A2806 ="", "", VLOOKUP($A2806, 'Student reference sheet'!$A$2:$Z$2603,23,FALSE))</f>
        <v/>
      </c>
      <c r="M2806" s="30" t="str">
        <f>IF($A2806 ="", "", VLOOKUP($A2806, 'Student reference sheet'!$A$2:$Z$2603,24,FALSE))</f>
        <v/>
      </c>
      <c r="N2806" s="30" t="str">
        <f>IF($A2806 ="", "", VLOOKUP($A2806, 'Student reference sheet'!$A$2:$Z$2603,26,FALSE))</f>
        <v/>
      </c>
      <c r="O2806" s="30" t="str">
        <f>IF($A2806 ="", "", VLOOKUP($A2806, 'Student reference sheet'!$A$2:$Z$2603,25,FALSE))</f>
        <v/>
      </c>
      <c r="P2806" s="39" t="str">
        <f>IF($A2806 = "", "", IF(OR(VLOOKUP($A2806,'Student reference sheet'!$A$2:$V$2400,8,FALSE) = "R",  VLOOKUP($A2806,'Student reference sheet'!$A$2:$V$2400,8,FALSE) = "L"), "X", ""))</f>
        <v/>
      </c>
      <c r="Q2806" s="39" t="str">
        <f>IF($A2806 ="", "", VLOOKUP($A2806, 'Student reference sheet'!$A$2:$V$2603,22,FALSE))</f>
        <v/>
      </c>
      <c r="R2806" s="39" t="str">
        <f>IF($A2806 &lt;&gt; "",VLOOKUP($A2806,'Student reference sheet'!$A$2:$V$2329, 5,FALSE), "")</f>
        <v/>
      </c>
      <c r="S2806" s="39" t="str">
        <f>IF($A2806 &lt;&gt; "",VLOOKUP($A2806,'Student reference sheet'!$A$2:$V$2329, 6,FALSE), "")</f>
        <v/>
      </c>
      <c r="T2806" s="30" t="str">
        <f>IF($A2806 = "","",
IF(VLOOKUP($A2806,'Student reference sheet'!$A$2:$V$2329, 10,FALSE) = "Y", "Hispanic",
IF(VLOOKUP($A2806,'Student reference sheet'!$A$2:$V$2329,11,FALSE) &lt;&gt; "",
IF(VLOOKUP($A2806,'Student reference sheet'!$A$2:$V$2329,11,FALSE) = "UNK", "Unknown", VLOOKUP(VALUE(VLOOKUP($A2806,'Student reference sheet'!$A$2:$V$2329,11,FALSE)),'Ethnicity Reference'!$A$2:$B$22,2,FALSE)),
IF(VLOOKUP($A2806,'Student reference sheet'!$A$2:$V$2329,9,FALSE) &lt;&gt; "", VLOOKUP(VALUE(VLOOKUP($A2806,'Student reference sheet'!$A$2:$V$2329,9,FALSE)),'Ethnicity Reference'!$A$2:$B$22,2,FALSE),"Unknown"))))</f>
        <v/>
      </c>
      <c r="U2806" s="35"/>
    </row>
    <row r="2807" spans="1:21" ht="15.75">
      <c r="A2807" s="47"/>
      <c r="B2807" s="33"/>
      <c r="C2807" s="39" t="str">
        <f>IF($A2807 &lt;&gt; "",VLOOKUP($A2807,'Student reference sheet'!$A$2:$V$2329, 3,FALSE), "")</f>
        <v/>
      </c>
      <c r="D2807" s="39" t="str">
        <f>IF($A2807 &lt;&gt; "",VLOOKUP($A2807,'Student reference sheet'!$A$2:$V$2329, 2,FALSE), "")</f>
        <v/>
      </c>
      <c r="E2807" s="35"/>
      <c r="F2807" s="34"/>
      <c r="G2807" s="40" t="str">
        <f t="shared" ca="1" si="132"/>
        <v/>
      </c>
      <c r="H2807" s="40" t="str">
        <f t="shared" ca="1" si="133"/>
        <v/>
      </c>
      <c r="I2807" s="36" t="str">
        <f>IF($A2807 = "", "",
IF(COUNTIF(MINIMUM_DAY_DATES[], Attendance!J2807) &gt; 0, VLOOKUP(Attendance!$G2807,MINIMUM_DAY_PERIOD_SCHEDULE[], 2,TRUE),
IF(COUNTIF(RALLY_DATES[], Attendance!J2807) &gt; 0, VLOOKUP(Attendance!$G2807,RALLY_PERIOD_SCHEDULE[], 2,TRUE),
IF(WEEKDAY(Attendance!$J2807) = 2,
       IF(COUNTIF(FINALS_WEEK_MONDAY_DATE[],Attendance!$J2807) &gt; 0, VLOOKUP(Attendance!$G2807,FINALS_WEEK_MONDAY_PERIOD_SCHEDULE[],2,TRUE),
       VLOOKUP(Attendance!$G2807,REGULAR_WEEK_SCHEDULE[],6,TRUE)),
IF(WEEKDAY($J2807) = 3,
       IF(COUNTIF(FINALS_WEEK_TUESDAY_DATE[],Attendance!$J2807) &gt; 0, VLOOKUP(Attendance!$G2807,FINALS_WEEK_TUESDAY_PERIOD_SCHEDULE[],2,TRUE),
       VLOOKUP(Attendance!$G2807,REGULAR_WEEK_SCHEDULE[[Tuesday]:[Period]],5,TRUE)),
IF(WEEKDAY(Attendance!$J2807) = 4,
        IF(COUNTIF(BLOCK_WEDNESDAY_DATES[],Attendance!$J2807) &gt; 0, VLOOKUP(Attendance!$G2807,BLOCK_WEDNESDAY_PERIOD_SCHEDULE[],2,TRUE),
        IF(COUNTIF(FINALS_WEEK_WEDNESDAY_DATE[],Attendance!$J2807) &gt; 0, VLOOKUP(Attendance!$G2807,FINALS_WEEK_WEDNESDAY_PERIOD_SCHEDULE[],2,TRUE),
       VLOOKUP(Attendance!$G2807,REGULAR_WEEK_SCHEDULE[[Wednesday]:[Period]],4,TRUE))),
IF(WEEKDAY($J2807) = 5,
       IF(COUNTIF(BLOCK_THURSDAY_DATES[],Attendance!$J2807) &gt; 0, VLOOKUP(Attendance!$G2807,BLOCK_THURSDAY_PERIOD_SCHEDULE[],2,TRUE),
       IF(COUNTIF(FINALS_WEEK_THURSDAY_DATE[],Attendance!$J2807) &gt; 0, VLOOKUP(Attendance!$G2807,FINALS_WEEK_THURSDAY_PERIOD_SCHEDULE[],2,TRUE),
       VLOOKUP(Attendance!$G2807,REGULAR_WEEK_SCHEDULE[[Thursday]:[Period]],3,TRUE))),
IF(WEEKDAY(Attendance!$J2807) = 6,
       IF(COUNTIF(FINALS_WEEK_FRIDAY_DATE[],Attendance!$J2807) &gt; 0, VLOOKUP(Attendance!$G2807,FINALS_WEEK_FRIDAY_PERIOD_SCHEDULE[],2,TRUE),
       VLOOKUP(Attendance!$G2807,REGULAR_WEEK_SCHEDULE[[Friday]:[Period]],2,TRUE))))))))))</f>
        <v/>
      </c>
      <c r="J2807" s="41" t="str">
        <f t="shared" ca="1" si="134"/>
        <v/>
      </c>
      <c r="K2807" s="41" t="str">
        <f>IF($A2807 &lt;&gt; "",VLOOKUP($A2807,'Student reference sheet'!$A$2:$V$2329, 7,FALSE), "")</f>
        <v/>
      </c>
      <c r="L2807" s="30" t="str">
        <f>IF($A2807 ="", "", VLOOKUP($A2807, 'Student reference sheet'!$A$2:$Z$2603,23,FALSE))</f>
        <v/>
      </c>
      <c r="M2807" s="30" t="str">
        <f>IF($A2807 ="", "", VLOOKUP($A2807, 'Student reference sheet'!$A$2:$Z$2603,24,FALSE))</f>
        <v/>
      </c>
      <c r="N2807" s="30" t="str">
        <f>IF($A2807 ="", "", VLOOKUP($A2807, 'Student reference sheet'!$A$2:$Z$2603,26,FALSE))</f>
        <v/>
      </c>
      <c r="O2807" s="30" t="str">
        <f>IF($A2807 ="", "", VLOOKUP($A2807, 'Student reference sheet'!$A$2:$Z$2603,25,FALSE))</f>
        <v/>
      </c>
      <c r="P2807" s="39" t="str">
        <f>IF($A2807 = "", "", IF(OR(VLOOKUP($A2807,'Student reference sheet'!$A$2:$V$2400,8,FALSE) = "R",  VLOOKUP($A2807,'Student reference sheet'!$A$2:$V$2400,8,FALSE) = "L"), "X", ""))</f>
        <v/>
      </c>
      <c r="Q2807" s="39" t="str">
        <f>IF($A2807 ="", "", VLOOKUP($A2807, 'Student reference sheet'!$A$2:$V$2603,22,FALSE))</f>
        <v/>
      </c>
      <c r="R2807" s="39" t="str">
        <f>IF($A2807 &lt;&gt; "",VLOOKUP($A2807,'Student reference sheet'!$A$2:$V$2329, 5,FALSE), "")</f>
        <v/>
      </c>
      <c r="S2807" s="39" t="str">
        <f>IF($A2807 &lt;&gt; "",VLOOKUP($A2807,'Student reference sheet'!$A$2:$V$2329, 6,FALSE), "")</f>
        <v/>
      </c>
      <c r="T2807" s="30" t="str">
        <f>IF($A2807 = "","",
IF(VLOOKUP($A2807,'Student reference sheet'!$A$2:$V$2329, 10,FALSE) = "Y", "Hispanic",
IF(VLOOKUP($A2807,'Student reference sheet'!$A$2:$V$2329,11,FALSE) &lt;&gt; "",
IF(VLOOKUP($A2807,'Student reference sheet'!$A$2:$V$2329,11,FALSE) = "UNK", "Unknown", VLOOKUP(VALUE(VLOOKUP($A2807,'Student reference sheet'!$A$2:$V$2329,11,FALSE)),'Ethnicity Reference'!$A$2:$B$22,2,FALSE)),
IF(VLOOKUP($A2807,'Student reference sheet'!$A$2:$V$2329,9,FALSE) &lt;&gt; "", VLOOKUP(VALUE(VLOOKUP($A2807,'Student reference sheet'!$A$2:$V$2329,9,FALSE)),'Ethnicity Reference'!$A$2:$B$22,2,FALSE),"Unknown"))))</f>
        <v/>
      </c>
      <c r="U2807" s="35"/>
    </row>
    <row r="2808" spans="1:21" ht="15.75">
      <c r="A2808" s="47"/>
      <c r="B2808" s="33"/>
      <c r="C2808" s="39" t="str">
        <f>IF($A2808 &lt;&gt; "",VLOOKUP($A2808,'Student reference sheet'!$A$2:$V$2329, 3,FALSE), "")</f>
        <v/>
      </c>
      <c r="D2808" s="39" t="str">
        <f>IF($A2808 &lt;&gt; "",VLOOKUP($A2808,'Student reference sheet'!$A$2:$V$2329, 2,FALSE), "")</f>
        <v/>
      </c>
      <c r="E2808" s="35"/>
      <c r="F2808" s="34"/>
      <c r="G2808" s="40" t="str">
        <f t="shared" ca="1" si="132"/>
        <v/>
      </c>
      <c r="H2808" s="40" t="str">
        <f t="shared" ca="1" si="133"/>
        <v/>
      </c>
      <c r="I2808" s="36" t="str">
        <f>IF($A2808 = "", "",
IF(COUNTIF(MINIMUM_DAY_DATES[], Attendance!J2808) &gt; 0, VLOOKUP(Attendance!$G2808,MINIMUM_DAY_PERIOD_SCHEDULE[], 2,TRUE),
IF(COUNTIF(RALLY_DATES[], Attendance!J2808) &gt; 0, VLOOKUP(Attendance!$G2808,RALLY_PERIOD_SCHEDULE[], 2,TRUE),
IF(WEEKDAY(Attendance!$J2808) = 2,
       IF(COUNTIF(FINALS_WEEK_MONDAY_DATE[],Attendance!$J2808) &gt; 0, VLOOKUP(Attendance!$G2808,FINALS_WEEK_MONDAY_PERIOD_SCHEDULE[],2,TRUE),
       VLOOKUP(Attendance!$G2808,REGULAR_WEEK_SCHEDULE[],6,TRUE)),
IF(WEEKDAY($J2808) = 3,
       IF(COUNTIF(FINALS_WEEK_TUESDAY_DATE[],Attendance!$J2808) &gt; 0, VLOOKUP(Attendance!$G2808,FINALS_WEEK_TUESDAY_PERIOD_SCHEDULE[],2,TRUE),
       VLOOKUP(Attendance!$G2808,REGULAR_WEEK_SCHEDULE[[Tuesday]:[Period]],5,TRUE)),
IF(WEEKDAY(Attendance!$J2808) = 4,
        IF(COUNTIF(BLOCK_WEDNESDAY_DATES[],Attendance!$J2808) &gt; 0, VLOOKUP(Attendance!$G2808,BLOCK_WEDNESDAY_PERIOD_SCHEDULE[],2,TRUE),
        IF(COUNTIF(FINALS_WEEK_WEDNESDAY_DATE[],Attendance!$J2808) &gt; 0, VLOOKUP(Attendance!$G2808,FINALS_WEEK_WEDNESDAY_PERIOD_SCHEDULE[],2,TRUE),
       VLOOKUP(Attendance!$G2808,REGULAR_WEEK_SCHEDULE[[Wednesday]:[Period]],4,TRUE))),
IF(WEEKDAY($J2808) = 5,
       IF(COUNTIF(BLOCK_THURSDAY_DATES[],Attendance!$J2808) &gt; 0, VLOOKUP(Attendance!$G2808,BLOCK_THURSDAY_PERIOD_SCHEDULE[],2,TRUE),
       IF(COUNTIF(FINALS_WEEK_THURSDAY_DATE[],Attendance!$J2808) &gt; 0, VLOOKUP(Attendance!$G2808,FINALS_WEEK_THURSDAY_PERIOD_SCHEDULE[],2,TRUE),
       VLOOKUP(Attendance!$G2808,REGULAR_WEEK_SCHEDULE[[Thursday]:[Period]],3,TRUE))),
IF(WEEKDAY(Attendance!$J2808) = 6,
       IF(COUNTIF(FINALS_WEEK_FRIDAY_DATE[],Attendance!$J2808) &gt; 0, VLOOKUP(Attendance!$G2808,FINALS_WEEK_FRIDAY_PERIOD_SCHEDULE[],2,TRUE),
       VLOOKUP(Attendance!$G2808,REGULAR_WEEK_SCHEDULE[[Friday]:[Period]],2,TRUE))))))))))</f>
        <v/>
      </c>
      <c r="J2808" s="41" t="str">
        <f t="shared" ca="1" si="134"/>
        <v/>
      </c>
      <c r="K2808" s="41" t="str">
        <f>IF($A2808 &lt;&gt; "",VLOOKUP($A2808,'Student reference sheet'!$A$2:$V$2329, 7,FALSE), "")</f>
        <v/>
      </c>
      <c r="L2808" s="30" t="str">
        <f>IF($A2808 ="", "", VLOOKUP($A2808, 'Student reference sheet'!$A$2:$Z$2603,23,FALSE))</f>
        <v/>
      </c>
      <c r="M2808" s="30" t="str">
        <f>IF($A2808 ="", "", VLOOKUP($A2808, 'Student reference sheet'!$A$2:$Z$2603,24,FALSE))</f>
        <v/>
      </c>
      <c r="N2808" s="30" t="str">
        <f>IF($A2808 ="", "", VLOOKUP($A2808, 'Student reference sheet'!$A$2:$Z$2603,26,FALSE))</f>
        <v/>
      </c>
      <c r="O2808" s="30" t="str">
        <f>IF($A2808 ="", "", VLOOKUP($A2808, 'Student reference sheet'!$A$2:$Z$2603,25,FALSE))</f>
        <v/>
      </c>
      <c r="P2808" s="39" t="str">
        <f>IF($A2808 = "", "", IF(OR(VLOOKUP($A2808,'Student reference sheet'!$A$2:$V$2400,8,FALSE) = "R",  VLOOKUP($A2808,'Student reference sheet'!$A$2:$V$2400,8,FALSE) = "L"), "X", ""))</f>
        <v/>
      </c>
      <c r="Q2808" s="39" t="str">
        <f>IF($A2808 ="", "", VLOOKUP($A2808, 'Student reference sheet'!$A$2:$V$2603,22,FALSE))</f>
        <v/>
      </c>
      <c r="R2808" s="39" t="str">
        <f>IF($A2808 &lt;&gt; "",VLOOKUP($A2808,'Student reference sheet'!$A$2:$V$2329, 5,FALSE), "")</f>
        <v/>
      </c>
      <c r="S2808" s="39" t="str">
        <f>IF($A2808 &lt;&gt; "",VLOOKUP($A2808,'Student reference sheet'!$A$2:$V$2329, 6,FALSE), "")</f>
        <v/>
      </c>
      <c r="T2808" s="30" t="str">
        <f>IF($A2808 = "","",
IF(VLOOKUP($A2808,'Student reference sheet'!$A$2:$V$2329, 10,FALSE) = "Y", "Hispanic",
IF(VLOOKUP($A2808,'Student reference sheet'!$A$2:$V$2329,11,FALSE) &lt;&gt; "",
IF(VLOOKUP($A2808,'Student reference sheet'!$A$2:$V$2329,11,FALSE) = "UNK", "Unknown", VLOOKUP(VALUE(VLOOKUP($A2808,'Student reference sheet'!$A$2:$V$2329,11,FALSE)),'Ethnicity Reference'!$A$2:$B$22,2,FALSE)),
IF(VLOOKUP($A2808,'Student reference sheet'!$A$2:$V$2329,9,FALSE) &lt;&gt; "", VLOOKUP(VALUE(VLOOKUP($A2808,'Student reference sheet'!$A$2:$V$2329,9,FALSE)),'Ethnicity Reference'!$A$2:$B$22,2,FALSE),"Unknown"))))</f>
        <v/>
      </c>
      <c r="U2808" s="35"/>
    </row>
    <row r="2809" spans="1:21" ht="15.75">
      <c r="A2809" s="47"/>
      <c r="B2809" s="33"/>
      <c r="C2809" s="39" t="str">
        <f>IF($A2809 &lt;&gt; "",VLOOKUP($A2809,'Student reference sheet'!$A$2:$V$2329, 3,FALSE), "")</f>
        <v/>
      </c>
      <c r="D2809" s="39" t="str">
        <f>IF($A2809 &lt;&gt; "",VLOOKUP($A2809,'Student reference sheet'!$A$2:$V$2329, 2,FALSE), "")</f>
        <v/>
      </c>
      <c r="E2809" s="35"/>
      <c r="F2809" s="34"/>
      <c r="G2809" s="40" t="str">
        <f t="shared" ca="1" si="132"/>
        <v/>
      </c>
      <c r="H2809" s="40" t="str">
        <f t="shared" ca="1" si="133"/>
        <v/>
      </c>
      <c r="I2809" s="36" t="str">
        <f>IF($A2809 = "", "",
IF(COUNTIF(MINIMUM_DAY_DATES[], Attendance!J2809) &gt; 0, VLOOKUP(Attendance!$G2809,MINIMUM_DAY_PERIOD_SCHEDULE[], 2,TRUE),
IF(COUNTIF(RALLY_DATES[], Attendance!J2809) &gt; 0, VLOOKUP(Attendance!$G2809,RALLY_PERIOD_SCHEDULE[], 2,TRUE),
IF(WEEKDAY(Attendance!$J2809) = 2,
       IF(COUNTIF(FINALS_WEEK_MONDAY_DATE[],Attendance!$J2809) &gt; 0, VLOOKUP(Attendance!$G2809,FINALS_WEEK_MONDAY_PERIOD_SCHEDULE[],2,TRUE),
       VLOOKUP(Attendance!$G2809,REGULAR_WEEK_SCHEDULE[],6,TRUE)),
IF(WEEKDAY($J2809) = 3,
       IF(COUNTIF(FINALS_WEEK_TUESDAY_DATE[],Attendance!$J2809) &gt; 0, VLOOKUP(Attendance!$G2809,FINALS_WEEK_TUESDAY_PERIOD_SCHEDULE[],2,TRUE),
       VLOOKUP(Attendance!$G2809,REGULAR_WEEK_SCHEDULE[[Tuesday]:[Period]],5,TRUE)),
IF(WEEKDAY(Attendance!$J2809) = 4,
        IF(COUNTIF(BLOCK_WEDNESDAY_DATES[],Attendance!$J2809) &gt; 0, VLOOKUP(Attendance!$G2809,BLOCK_WEDNESDAY_PERIOD_SCHEDULE[],2,TRUE),
        IF(COUNTIF(FINALS_WEEK_WEDNESDAY_DATE[],Attendance!$J2809) &gt; 0, VLOOKUP(Attendance!$G2809,FINALS_WEEK_WEDNESDAY_PERIOD_SCHEDULE[],2,TRUE),
       VLOOKUP(Attendance!$G2809,REGULAR_WEEK_SCHEDULE[[Wednesday]:[Period]],4,TRUE))),
IF(WEEKDAY($J2809) = 5,
       IF(COUNTIF(BLOCK_THURSDAY_DATES[],Attendance!$J2809) &gt; 0, VLOOKUP(Attendance!$G2809,BLOCK_THURSDAY_PERIOD_SCHEDULE[],2,TRUE),
       IF(COUNTIF(FINALS_WEEK_THURSDAY_DATE[],Attendance!$J2809) &gt; 0, VLOOKUP(Attendance!$G2809,FINALS_WEEK_THURSDAY_PERIOD_SCHEDULE[],2,TRUE),
       VLOOKUP(Attendance!$G2809,REGULAR_WEEK_SCHEDULE[[Thursday]:[Period]],3,TRUE))),
IF(WEEKDAY(Attendance!$J2809) = 6,
       IF(COUNTIF(FINALS_WEEK_FRIDAY_DATE[],Attendance!$J2809) &gt; 0, VLOOKUP(Attendance!$G2809,FINALS_WEEK_FRIDAY_PERIOD_SCHEDULE[],2,TRUE),
       VLOOKUP(Attendance!$G2809,REGULAR_WEEK_SCHEDULE[[Friday]:[Period]],2,TRUE))))))))))</f>
        <v/>
      </c>
      <c r="J2809" s="41" t="str">
        <f t="shared" ca="1" si="134"/>
        <v/>
      </c>
      <c r="K2809" s="41" t="str">
        <f>IF($A2809 &lt;&gt; "",VLOOKUP($A2809,'Student reference sheet'!$A$2:$V$2329, 7,FALSE), "")</f>
        <v/>
      </c>
      <c r="L2809" s="30" t="str">
        <f>IF($A2809 ="", "", VLOOKUP($A2809, 'Student reference sheet'!$A$2:$Z$2603,23,FALSE))</f>
        <v/>
      </c>
      <c r="M2809" s="30" t="str">
        <f>IF($A2809 ="", "", VLOOKUP($A2809, 'Student reference sheet'!$A$2:$Z$2603,24,FALSE))</f>
        <v/>
      </c>
      <c r="N2809" s="30" t="str">
        <f>IF($A2809 ="", "", VLOOKUP($A2809, 'Student reference sheet'!$A$2:$Z$2603,26,FALSE))</f>
        <v/>
      </c>
      <c r="O2809" s="30" t="str">
        <f>IF($A2809 ="", "", VLOOKUP($A2809, 'Student reference sheet'!$A$2:$Z$2603,25,FALSE))</f>
        <v/>
      </c>
      <c r="P2809" s="39" t="str">
        <f>IF($A2809 = "", "", IF(OR(VLOOKUP($A2809,'Student reference sheet'!$A$2:$V$2400,8,FALSE) = "R",  VLOOKUP($A2809,'Student reference sheet'!$A$2:$V$2400,8,FALSE) = "L"), "X", ""))</f>
        <v/>
      </c>
      <c r="Q2809" s="39" t="str">
        <f>IF($A2809 ="", "", VLOOKUP($A2809, 'Student reference sheet'!$A$2:$V$2603,22,FALSE))</f>
        <v/>
      </c>
      <c r="R2809" s="39" t="str">
        <f>IF($A2809 &lt;&gt; "",VLOOKUP($A2809,'Student reference sheet'!$A$2:$V$2329, 5,FALSE), "")</f>
        <v/>
      </c>
      <c r="S2809" s="39" t="str">
        <f>IF($A2809 &lt;&gt; "",VLOOKUP($A2809,'Student reference sheet'!$A$2:$V$2329, 6,FALSE), "")</f>
        <v/>
      </c>
      <c r="T2809" s="30" t="str">
        <f>IF($A2809 = "","",
IF(VLOOKUP($A2809,'Student reference sheet'!$A$2:$V$2329, 10,FALSE) = "Y", "Hispanic",
IF(VLOOKUP($A2809,'Student reference sheet'!$A$2:$V$2329,11,FALSE) &lt;&gt; "",
IF(VLOOKUP($A2809,'Student reference sheet'!$A$2:$V$2329,11,FALSE) = "UNK", "Unknown", VLOOKUP(VALUE(VLOOKUP($A2809,'Student reference sheet'!$A$2:$V$2329,11,FALSE)),'Ethnicity Reference'!$A$2:$B$22,2,FALSE)),
IF(VLOOKUP($A2809,'Student reference sheet'!$A$2:$V$2329,9,FALSE) &lt;&gt; "", VLOOKUP(VALUE(VLOOKUP($A2809,'Student reference sheet'!$A$2:$V$2329,9,FALSE)),'Ethnicity Reference'!$A$2:$B$22,2,FALSE),"Unknown"))))</f>
        <v/>
      </c>
      <c r="U2809" s="35"/>
    </row>
    <row r="2810" spans="1:21" ht="15.75">
      <c r="A2810" s="47"/>
      <c r="B2810" s="33"/>
      <c r="C2810" s="39" t="str">
        <f>IF($A2810 &lt;&gt; "",VLOOKUP($A2810,'Student reference sheet'!$A$2:$V$2329, 3,FALSE), "")</f>
        <v/>
      </c>
      <c r="D2810" s="39" t="str">
        <f>IF($A2810 &lt;&gt; "",VLOOKUP($A2810,'Student reference sheet'!$A$2:$V$2329, 2,FALSE), "")</f>
        <v/>
      </c>
      <c r="E2810" s="35"/>
      <c r="F2810" s="34"/>
      <c r="G2810" s="40" t="str">
        <f t="shared" ca="1" si="132"/>
        <v/>
      </c>
      <c r="H2810" s="40" t="str">
        <f t="shared" ca="1" si="133"/>
        <v/>
      </c>
      <c r="I2810" s="36" t="str">
        <f>IF($A2810 = "", "",
IF(COUNTIF(MINIMUM_DAY_DATES[], Attendance!J2810) &gt; 0, VLOOKUP(Attendance!$G2810,MINIMUM_DAY_PERIOD_SCHEDULE[], 2,TRUE),
IF(COUNTIF(RALLY_DATES[], Attendance!J2810) &gt; 0, VLOOKUP(Attendance!$G2810,RALLY_PERIOD_SCHEDULE[], 2,TRUE),
IF(WEEKDAY(Attendance!$J2810) = 2,
       IF(COUNTIF(FINALS_WEEK_MONDAY_DATE[],Attendance!$J2810) &gt; 0, VLOOKUP(Attendance!$G2810,FINALS_WEEK_MONDAY_PERIOD_SCHEDULE[],2,TRUE),
       VLOOKUP(Attendance!$G2810,REGULAR_WEEK_SCHEDULE[],6,TRUE)),
IF(WEEKDAY($J2810) = 3,
       IF(COUNTIF(FINALS_WEEK_TUESDAY_DATE[],Attendance!$J2810) &gt; 0, VLOOKUP(Attendance!$G2810,FINALS_WEEK_TUESDAY_PERIOD_SCHEDULE[],2,TRUE),
       VLOOKUP(Attendance!$G2810,REGULAR_WEEK_SCHEDULE[[Tuesday]:[Period]],5,TRUE)),
IF(WEEKDAY(Attendance!$J2810) = 4,
        IF(COUNTIF(BLOCK_WEDNESDAY_DATES[],Attendance!$J2810) &gt; 0, VLOOKUP(Attendance!$G2810,BLOCK_WEDNESDAY_PERIOD_SCHEDULE[],2,TRUE),
        IF(COUNTIF(FINALS_WEEK_WEDNESDAY_DATE[],Attendance!$J2810) &gt; 0, VLOOKUP(Attendance!$G2810,FINALS_WEEK_WEDNESDAY_PERIOD_SCHEDULE[],2,TRUE),
       VLOOKUP(Attendance!$G2810,REGULAR_WEEK_SCHEDULE[[Wednesday]:[Period]],4,TRUE))),
IF(WEEKDAY($J2810) = 5,
       IF(COUNTIF(BLOCK_THURSDAY_DATES[],Attendance!$J2810) &gt; 0, VLOOKUP(Attendance!$G2810,BLOCK_THURSDAY_PERIOD_SCHEDULE[],2,TRUE),
       IF(COUNTIF(FINALS_WEEK_THURSDAY_DATE[],Attendance!$J2810) &gt; 0, VLOOKUP(Attendance!$G2810,FINALS_WEEK_THURSDAY_PERIOD_SCHEDULE[],2,TRUE),
       VLOOKUP(Attendance!$G2810,REGULAR_WEEK_SCHEDULE[[Thursday]:[Period]],3,TRUE))),
IF(WEEKDAY(Attendance!$J2810) = 6,
       IF(COUNTIF(FINALS_WEEK_FRIDAY_DATE[],Attendance!$J2810) &gt; 0, VLOOKUP(Attendance!$G2810,FINALS_WEEK_FRIDAY_PERIOD_SCHEDULE[],2,TRUE),
       VLOOKUP(Attendance!$G2810,REGULAR_WEEK_SCHEDULE[[Friday]:[Period]],2,TRUE))))))))))</f>
        <v/>
      </c>
      <c r="J2810" s="41" t="str">
        <f t="shared" ca="1" si="134"/>
        <v/>
      </c>
      <c r="K2810" s="41" t="str">
        <f>IF($A2810 &lt;&gt; "",VLOOKUP($A2810,'Student reference sheet'!$A$2:$V$2329, 7,FALSE), "")</f>
        <v/>
      </c>
      <c r="L2810" s="30" t="str">
        <f>IF($A2810 ="", "", VLOOKUP($A2810, 'Student reference sheet'!$A$2:$Z$2603,23,FALSE))</f>
        <v/>
      </c>
      <c r="M2810" s="30" t="str">
        <f>IF($A2810 ="", "", VLOOKUP($A2810, 'Student reference sheet'!$A$2:$Z$2603,24,FALSE))</f>
        <v/>
      </c>
      <c r="N2810" s="30" t="str">
        <f>IF($A2810 ="", "", VLOOKUP($A2810, 'Student reference sheet'!$A$2:$Z$2603,26,FALSE))</f>
        <v/>
      </c>
      <c r="O2810" s="30" t="str">
        <f>IF($A2810 ="", "", VLOOKUP($A2810, 'Student reference sheet'!$A$2:$Z$2603,25,FALSE))</f>
        <v/>
      </c>
      <c r="P2810" s="39" t="str">
        <f>IF($A2810 = "", "", IF(OR(VLOOKUP($A2810,'Student reference sheet'!$A$2:$V$2400,8,FALSE) = "R",  VLOOKUP($A2810,'Student reference sheet'!$A$2:$V$2400,8,FALSE) = "L"), "X", ""))</f>
        <v/>
      </c>
      <c r="Q2810" s="39" t="str">
        <f>IF($A2810 ="", "", VLOOKUP($A2810, 'Student reference sheet'!$A$2:$V$2603,22,FALSE))</f>
        <v/>
      </c>
      <c r="R2810" s="39" t="str">
        <f>IF($A2810 &lt;&gt; "",VLOOKUP($A2810,'Student reference sheet'!$A$2:$V$2329, 5,FALSE), "")</f>
        <v/>
      </c>
      <c r="S2810" s="39" t="str">
        <f>IF($A2810 &lt;&gt; "",VLOOKUP($A2810,'Student reference sheet'!$A$2:$V$2329, 6,FALSE), "")</f>
        <v/>
      </c>
      <c r="T2810" s="30" t="str">
        <f>IF($A2810 = "","",
IF(VLOOKUP($A2810,'Student reference sheet'!$A$2:$V$2329, 10,FALSE) = "Y", "Hispanic",
IF(VLOOKUP($A2810,'Student reference sheet'!$A$2:$V$2329,11,FALSE) &lt;&gt; "",
IF(VLOOKUP($A2810,'Student reference sheet'!$A$2:$V$2329,11,FALSE) = "UNK", "Unknown", VLOOKUP(VALUE(VLOOKUP($A2810,'Student reference sheet'!$A$2:$V$2329,11,FALSE)),'Ethnicity Reference'!$A$2:$B$22,2,FALSE)),
IF(VLOOKUP($A2810,'Student reference sheet'!$A$2:$V$2329,9,FALSE) &lt;&gt; "", VLOOKUP(VALUE(VLOOKUP($A2810,'Student reference sheet'!$A$2:$V$2329,9,FALSE)),'Ethnicity Reference'!$A$2:$B$22,2,FALSE),"Unknown"))))</f>
        <v/>
      </c>
      <c r="U2810" s="35"/>
    </row>
    <row r="2811" spans="1:21" ht="15.75">
      <c r="A2811" s="47"/>
      <c r="B2811" s="33"/>
      <c r="C2811" s="39" t="str">
        <f>IF($A2811 &lt;&gt; "",VLOOKUP($A2811,'Student reference sheet'!$A$2:$V$2329, 3,FALSE), "")</f>
        <v/>
      </c>
      <c r="D2811" s="39" t="str">
        <f>IF($A2811 &lt;&gt; "",VLOOKUP($A2811,'Student reference sheet'!$A$2:$V$2329, 2,FALSE), "")</f>
        <v/>
      </c>
      <c r="E2811" s="35"/>
      <c r="F2811" s="34"/>
      <c r="G2811" s="40" t="str">
        <f t="shared" ca="1" si="132"/>
        <v/>
      </c>
      <c r="H2811" s="40" t="str">
        <f t="shared" ca="1" si="133"/>
        <v/>
      </c>
      <c r="I2811" s="36" t="str">
        <f>IF($A2811 = "", "",
IF(COUNTIF(MINIMUM_DAY_DATES[], Attendance!J2811) &gt; 0, VLOOKUP(Attendance!$G2811,MINIMUM_DAY_PERIOD_SCHEDULE[], 2,TRUE),
IF(COUNTIF(RALLY_DATES[], Attendance!J2811) &gt; 0, VLOOKUP(Attendance!$G2811,RALLY_PERIOD_SCHEDULE[], 2,TRUE),
IF(WEEKDAY(Attendance!$J2811) = 2,
       IF(COUNTIF(FINALS_WEEK_MONDAY_DATE[],Attendance!$J2811) &gt; 0, VLOOKUP(Attendance!$G2811,FINALS_WEEK_MONDAY_PERIOD_SCHEDULE[],2,TRUE),
       VLOOKUP(Attendance!$G2811,REGULAR_WEEK_SCHEDULE[],6,TRUE)),
IF(WEEKDAY($J2811) = 3,
       IF(COUNTIF(FINALS_WEEK_TUESDAY_DATE[],Attendance!$J2811) &gt; 0, VLOOKUP(Attendance!$G2811,FINALS_WEEK_TUESDAY_PERIOD_SCHEDULE[],2,TRUE),
       VLOOKUP(Attendance!$G2811,REGULAR_WEEK_SCHEDULE[[Tuesday]:[Period]],5,TRUE)),
IF(WEEKDAY(Attendance!$J2811) = 4,
        IF(COUNTIF(BLOCK_WEDNESDAY_DATES[],Attendance!$J2811) &gt; 0, VLOOKUP(Attendance!$G2811,BLOCK_WEDNESDAY_PERIOD_SCHEDULE[],2,TRUE),
        IF(COUNTIF(FINALS_WEEK_WEDNESDAY_DATE[],Attendance!$J2811) &gt; 0, VLOOKUP(Attendance!$G2811,FINALS_WEEK_WEDNESDAY_PERIOD_SCHEDULE[],2,TRUE),
       VLOOKUP(Attendance!$G2811,REGULAR_WEEK_SCHEDULE[[Wednesday]:[Period]],4,TRUE))),
IF(WEEKDAY($J2811) = 5,
       IF(COUNTIF(BLOCK_THURSDAY_DATES[],Attendance!$J2811) &gt; 0, VLOOKUP(Attendance!$G2811,BLOCK_THURSDAY_PERIOD_SCHEDULE[],2,TRUE),
       IF(COUNTIF(FINALS_WEEK_THURSDAY_DATE[],Attendance!$J2811) &gt; 0, VLOOKUP(Attendance!$G2811,FINALS_WEEK_THURSDAY_PERIOD_SCHEDULE[],2,TRUE),
       VLOOKUP(Attendance!$G2811,REGULAR_WEEK_SCHEDULE[[Thursday]:[Period]],3,TRUE))),
IF(WEEKDAY(Attendance!$J2811) = 6,
       IF(COUNTIF(FINALS_WEEK_FRIDAY_DATE[],Attendance!$J2811) &gt; 0, VLOOKUP(Attendance!$G2811,FINALS_WEEK_FRIDAY_PERIOD_SCHEDULE[],2,TRUE),
       VLOOKUP(Attendance!$G2811,REGULAR_WEEK_SCHEDULE[[Friday]:[Period]],2,TRUE))))))))))</f>
        <v/>
      </c>
      <c r="J2811" s="41" t="str">
        <f t="shared" ca="1" si="134"/>
        <v/>
      </c>
      <c r="K2811" s="41" t="str">
        <f>IF($A2811 &lt;&gt; "",VLOOKUP($A2811,'Student reference sheet'!$A$2:$V$2329, 7,FALSE), "")</f>
        <v/>
      </c>
      <c r="L2811" s="30" t="str">
        <f>IF($A2811 ="", "", VLOOKUP($A2811, 'Student reference sheet'!$A$2:$Z$2603,23,FALSE))</f>
        <v/>
      </c>
      <c r="M2811" s="30" t="str">
        <f>IF($A2811 ="", "", VLOOKUP($A2811, 'Student reference sheet'!$A$2:$Z$2603,24,FALSE))</f>
        <v/>
      </c>
      <c r="N2811" s="30" t="str">
        <f>IF($A2811 ="", "", VLOOKUP($A2811, 'Student reference sheet'!$A$2:$Z$2603,26,FALSE))</f>
        <v/>
      </c>
      <c r="O2811" s="30" t="str">
        <f>IF($A2811 ="", "", VLOOKUP($A2811, 'Student reference sheet'!$A$2:$Z$2603,25,FALSE))</f>
        <v/>
      </c>
      <c r="P2811" s="39" t="str">
        <f>IF($A2811 = "", "", IF(OR(VLOOKUP($A2811,'Student reference sheet'!$A$2:$V$2400,8,FALSE) = "R",  VLOOKUP($A2811,'Student reference sheet'!$A$2:$V$2400,8,FALSE) = "L"), "X", ""))</f>
        <v/>
      </c>
      <c r="Q2811" s="39" t="str">
        <f>IF($A2811 ="", "", VLOOKUP($A2811, 'Student reference sheet'!$A$2:$V$2603,22,FALSE))</f>
        <v/>
      </c>
      <c r="R2811" s="39" t="str">
        <f>IF($A2811 &lt;&gt; "",VLOOKUP($A2811,'Student reference sheet'!$A$2:$V$2329, 5,FALSE), "")</f>
        <v/>
      </c>
      <c r="S2811" s="39" t="str">
        <f>IF($A2811 &lt;&gt; "",VLOOKUP($A2811,'Student reference sheet'!$A$2:$V$2329, 6,FALSE), "")</f>
        <v/>
      </c>
      <c r="T2811" s="30" t="str">
        <f>IF($A2811 = "","",
IF(VLOOKUP($A2811,'Student reference sheet'!$A$2:$V$2329, 10,FALSE) = "Y", "Hispanic",
IF(VLOOKUP($A2811,'Student reference sheet'!$A$2:$V$2329,11,FALSE) &lt;&gt; "",
IF(VLOOKUP($A2811,'Student reference sheet'!$A$2:$V$2329,11,FALSE) = "UNK", "Unknown", VLOOKUP(VALUE(VLOOKUP($A2811,'Student reference sheet'!$A$2:$V$2329,11,FALSE)),'Ethnicity Reference'!$A$2:$B$22,2,FALSE)),
IF(VLOOKUP($A2811,'Student reference sheet'!$A$2:$V$2329,9,FALSE) &lt;&gt; "", VLOOKUP(VALUE(VLOOKUP($A2811,'Student reference sheet'!$A$2:$V$2329,9,FALSE)),'Ethnicity Reference'!$A$2:$B$22,2,FALSE),"Unknown"))))</f>
        <v/>
      </c>
      <c r="U2811" s="35"/>
    </row>
    <row r="2812" spans="1:21" ht="15.75">
      <c r="A2812" s="47"/>
      <c r="B2812" s="33"/>
      <c r="C2812" s="39" t="str">
        <f>IF($A2812 &lt;&gt; "",VLOOKUP($A2812,'Student reference sheet'!$A$2:$V$2329, 3,FALSE), "")</f>
        <v/>
      </c>
      <c r="D2812" s="39" t="str">
        <f>IF($A2812 &lt;&gt; "",VLOOKUP($A2812,'Student reference sheet'!$A$2:$V$2329, 2,FALSE), "")</f>
        <v/>
      </c>
      <c r="E2812" s="35"/>
      <c r="F2812" s="34"/>
      <c r="G2812" s="40" t="str">
        <f t="shared" ca="1" si="132"/>
        <v/>
      </c>
      <c r="H2812" s="40" t="str">
        <f t="shared" ca="1" si="133"/>
        <v/>
      </c>
      <c r="I2812" s="36" t="str">
        <f>IF($A2812 = "", "",
IF(COUNTIF(MINIMUM_DAY_DATES[], Attendance!J2812) &gt; 0, VLOOKUP(Attendance!$G2812,MINIMUM_DAY_PERIOD_SCHEDULE[], 2,TRUE),
IF(COUNTIF(RALLY_DATES[], Attendance!J2812) &gt; 0, VLOOKUP(Attendance!$G2812,RALLY_PERIOD_SCHEDULE[], 2,TRUE),
IF(WEEKDAY(Attendance!$J2812) = 2,
       IF(COUNTIF(FINALS_WEEK_MONDAY_DATE[],Attendance!$J2812) &gt; 0, VLOOKUP(Attendance!$G2812,FINALS_WEEK_MONDAY_PERIOD_SCHEDULE[],2,TRUE),
       VLOOKUP(Attendance!$G2812,REGULAR_WEEK_SCHEDULE[],6,TRUE)),
IF(WEEKDAY($J2812) = 3,
       IF(COUNTIF(FINALS_WEEK_TUESDAY_DATE[],Attendance!$J2812) &gt; 0, VLOOKUP(Attendance!$G2812,FINALS_WEEK_TUESDAY_PERIOD_SCHEDULE[],2,TRUE),
       VLOOKUP(Attendance!$G2812,REGULAR_WEEK_SCHEDULE[[Tuesday]:[Period]],5,TRUE)),
IF(WEEKDAY(Attendance!$J2812) = 4,
        IF(COUNTIF(BLOCK_WEDNESDAY_DATES[],Attendance!$J2812) &gt; 0, VLOOKUP(Attendance!$G2812,BLOCK_WEDNESDAY_PERIOD_SCHEDULE[],2,TRUE),
        IF(COUNTIF(FINALS_WEEK_WEDNESDAY_DATE[],Attendance!$J2812) &gt; 0, VLOOKUP(Attendance!$G2812,FINALS_WEEK_WEDNESDAY_PERIOD_SCHEDULE[],2,TRUE),
       VLOOKUP(Attendance!$G2812,REGULAR_WEEK_SCHEDULE[[Wednesday]:[Period]],4,TRUE))),
IF(WEEKDAY($J2812) = 5,
       IF(COUNTIF(BLOCK_THURSDAY_DATES[],Attendance!$J2812) &gt; 0, VLOOKUP(Attendance!$G2812,BLOCK_THURSDAY_PERIOD_SCHEDULE[],2,TRUE),
       IF(COUNTIF(FINALS_WEEK_THURSDAY_DATE[],Attendance!$J2812) &gt; 0, VLOOKUP(Attendance!$G2812,FINALS_WEEK_THURSDAY_PERIOD_SCHEDULE[],2,TRUE),
       VLOOKUP(Attendance!$G2812,REGULAR_WEEK_SCHEDULE[[Thursday]:[Period]],3,TRUE))),
IF(WEEKDAY(Attendance!$J2812) = 6,
       IF(COUNTIF(FINALS_WEEK_FRIDAY_DATE[],Attendance!$J2812) &gt; 0, VLOOKUP(Attendance!$G2812,FINALS_WEEK_FRIDAY_PERIOD_SCHEDULE[],2,TRUE),
       VLOOKUP(Attendance!$G2812,REGULAR_WEEK_SCHEDULE[[Friday]:[Period]],2,TRUE))))))))))</f>
        <v/>
      </c>
      <c r="J2812" s="41" t="str">
        <f t="shared" ca="1" si="134"/>
        <v/>
      </c>
      <c r="K2812" s="41" t="str">
        <f>IF($A2812 &lt;&gt; "",VLOOKUP($A2812,'Student reference sheet'!$A$2:$V$2329, 7,FALSE), "")</f>
        <v/>
      </c>
      <c r="L2812" s="30" t="str">
        <f>IF($A2812 ="", "", VLOOKUP($A2812, 'Student reference sheet'!$A$2:$Z$2603,23,FALSE))</f>
        <v/>
      </c>
      <c r="M2812" s="30" t="str">
        <f>IF($A2812 ="", "", VLOOKUP($A2812, 'Student reference sheet'!$A$2:$Z$2603,24,FALSE))</f>
        <v/>
      </c>
      <c r="N2812" s="30" t="str">
        <f>IF($A2812 ="", "", VLOOKUP($A2812, 'Student reference sheet'!$A$2:$Z$2603,26,FALSE))</f>
        <v/>
      </c>
      <c r="O2812" s="30" t="str">
        <f>IF($A2812 ="", "", VLOOKUP($A2812, 'Student reference sheet'!$A$2:$Z$2603,25,FALSE))</f>
        <v/>
      </c>
      <c r="P2812" s="39" t="str">
        <f>IF($A2812 = "", "", IF(OR(VLOOKUP($A2812,'Student reference sheet'!$A$2:$V$2400,8,FALSE) = "R",  VLOOKUP($A2812,'Student reference sheet'!$A$2:$V$2400,8,FALSE) = "L"), "X", ""))</f>
        <v/>
      </c>
      <c r="Q2812" s="39" t="str">
        <f>IF($A2812 ="", "", VLOOKUP($A2812, 'Student reference sheet'!$A$2:$V$2603,22,FALSE))</f>
        <v/>
      </c>
      <c r="R2812" s="39" t="str">
        <f>IF($A2812 &lt;&gt; "",VLOOKUP($A2812,'Student reference sheet'!$A$2:$V$2329, 5,FALSE), "")</f>
        <v/>
      </c>
      <c r="S2812" s="39" t="str">
        <f>IF($A2812 &lt;&gt; "",VLOOKUP($A2812,'Student reference sheet'!$A$2:$V$2329, 6,FALSE), "")</f>
        <v/>
      </c>
      <c r="T2812" s="30" t="str">
        <f>IF($A2812 = "","",
IF(VLOOKUP($A2812,'Student reference sheet'!$A$2:$V$2329, 10,FALSE) = "Y", "Hispanic",
IF(VLOOKUP($A2812,'Student reference sheet'!$A$2:$V$2329,11,FALSE) &lt;&gt; "",
IF(VLOOKUP($A2812,'Student reference sheet'!$A$2:$V$2329,11,FALSE) = "UNK", "Unknown", VLOOKUP(VALUE(VLOOKUP($A2812,'Student reference sheet'!$A$2:$V$2329,11,FALSE)),'Ethnicity Reference'!$A$2:$B$22,2,FALSE)),
IF(VLOOKUP($A2812,'Student reference sheet'!$A$2:$V$2329,9,FALSE) &lt;&gt; "", VLOOKUP(VALUE(VLOOKUP($A2812,'Student reference sheet'!$A$2:$V$2329,9,FALSE)),'Ethnicity Reference'!$A$2:$B$22,2,FALSE),"Unknown"))))</f>
        <v/>
      </c>
      <c r="U2812" s="35"/>
    </row>
    <row r="2813" spans="1:21" ht="15.75">
      <c r="A2813" s="47"/>
      <c r="B2813" s="33"/>
      <c r="C2813" s="39" t="str">
        <f>IF($A2813 &lt;&gt; "",VLOOKUP($A2813,'Student reference sheet'!$A$2:$V$2329, 3,FALSE), "")</f>
        <v/>
      </c>
      <c r="D2813" s="39" t="str">
        <f>IF($A2813 &lt;&gt; "",VLOOKUP($A2813,'Student reference sheet'!$A$2:$V$2329, 2,FALSE), "")</f>
        <v/>
      </c>
      <c r="E2813" s="35"/>
      <c r="F2813" s="34"/>
      <c r="G2813" s="40" t="str">
        <f t="shared" ca="1" si="132"/>
        <v/>
      </c>
      <c r="H2813" s="40" t="str">
        <f t="shared" ca="1" si="133"/>
        <v/>
      </c>
      <c r="I2813" s="36" t="str">
        <f>IF($A2813 = "", "",
IF(COUNTIF(MINIMUM_DAY_DATES[], Attendance!J2813) &gt; 0, VLOOKUP(Attendance!$G2813,MINIMUM_DAY_PERIOD_SCHEDULE[], 2,TRUE),
IF(COUNTIF(RALLY_DATES[], Attendance!J2813) &gt; 0, VLOOKUP(Attendance!$G2813,RALLY_PERIOD_SCHEDULE[], 2,TRUE),
IF(WEEKDAY(Attendance!$J2813) = 2,
       IF(COUNTIF(FINALS_WEEK_MONDAY_DATE[],Attendance!$J2813) &gt; 0, VLOOKUP(Attendance!$G2813,FINALS_WEEK_MONDAY_PERIOD_SCHEDULE[],2,TRUE),
       VLOOKUP(Attendance!$G2813,REGULAR_WEEK_SCHEDULE[],6,TRUE)),
IF(WEEKDAY($J2813) = 3,
       IF(COUNTIF(FINALS_WEEK_TUESDAY_DATE[],Attendance!$J2813) &gt; 0, VLOOKUP(Attendance!$G2813,FINALS_WEEK_TUESDAY_PERIOD_SCHEDULE[],2,TRUE),
       VLOOKUP(Attendance!$G2813,REGULAR_WEEK_SCHEDULE[[Tuesday]:[Period]],5,TRUE)),
IF(WEEKDAY(Attendance!$J2813) = 4,
        IF(COUNTIF(BLOCK_WEDNESDAY_DATES[],Attendance!$J2813) &gt; 0, VLOOKUP(Attendance!$G2813,BLOCK_WEDNESDAY_PERIOD_SCHEDULE[],2,TRUE),
        IF(COUNTIF(FINALS_WEEK_WEDNESDAY_DATE[],Attendance!$J2813) &gt; 0, VLOOKUP(Attendance!$G2813,FINALS_WEEK_WEDNESDAY_PERIOD_SCHEDULE[],2,TRUE),
       VLOOKUP(Attendance!$G2813,REGULAR_WEEK_SCHEDULE[[Wednesday]:[Period]],4,TRUE))),
IF(WEEKDAY($J2813) = 5,
       IF(COUNTIF(BLOCK_THURSDAY_DATES[],Attendance!$J2813) &gt; 0, VLOOKUP(Attendance!$G2813,BLOCK_THURSDAY_PERIOD_SCHEDULE[],2,TRUE),
       IF(COUNTIF(FINALS_WEEK_THURSDAY_DATE[],Attendance!$J2813) &gt; 0, VLOOKUP(Attendance!$G2813,FINALS_WEEK_THURSDAY_PERIOD_SCHEDULE[],2,TRUE),
       VLOOKUP(Attendance!$G2813,REGULAR_WEEK_SCHEDULE[[Thursday]:[Period]],3,TRUE))),
IF(WEEKDAY(Attendance!$J2813) = 6,
       IF(COUNTIF(FINALS_WEEK_FRIDAY_DATE[],Attendance!$J2813) &gt; 0, VLOOKUP(Attendance!$G2813,FINALS_WEEK_FRIDAY_PERIOD_SCHEDULE[],2,TRUE),
       VLOOKUP(Attendance!$G2813,REGULAR_WEEK_SCHEDULE[[Friday]:[Period]],2,TRUE))))))))))</f>
        <v/>
      </c>
      <c r="J2813" s="41" t="str">
        <f t="shared" ca="1" si="134"/>
        <v/>
      </c>
      <c r="K2813" s="41" t="str">
        <f>IF($A2813 &lt;&gt; "",VLOOKUP($A2813,'Student reference sheet'!$A$2:$V$2329, 7,FALSE), "")</f>
        <v/>
      </c>
      <c r="L2813" s="30" t="str">
        <f>IF($A2813 ="", "", VLOOKUP($A2813, 'Student reference sheet'!$A$2:$Z$2603,23,FALSE))</f>
        <v/>
      </c>
      <c r="M2813" s="30" t="str">
        <f>IF($A2813 ="", "", VLOOKUP($A2813, 'Student reference sheet'!$A$2:$Z$2603,24,FALSE))</f>
        <v/>
      </c>
      <c r="N2813" s="30" t="str">
        <f>IF($A2813 ="", "", VLOOKUP($A2813, 'Student reference sheet'!$A$2:$Z$2603,26,FALSE))</f>
        <v/>
      </c>
      <c r="O2813" s="30" t="str">
        <f>IF($A2813 ="", "", VLOOKUP($A2813, 'Student reference sheet'!$A$2:$Z$2603,25,FALSE))</f>
        <v/>
      </c>
      <c r="P2813" s="39" t="str">
        <f>IF($A2813 = "", "", IF(OR(VLOOKUP($A2813,'Student reference sheet'!$A$2:$V$2400,8,FALSE) = "R",  VLOOKUP($A2813,'Student reference sheet'!$A$2:$V$2400,8,FALSE) = "L"), "X", ""))</f>
        <v/>
      </c>
      <c r="Q2813" s="39" t="str">
        <f>IF($A2813 ="", "", VLOOKUP($A2813, 'Student reference sheet'!$A$2:$V$2603,22,FALSE))</f>
        <v/>
      </c>
      <c r="R2813" s="39" t="str">
        <f>IF($A2813 &lt;&gt; "",VLOOKUP($A2813,'Student reference sheet'!$A$2:$V$2329, 5,FALSE), "")</f>
        <v/>
      </c>
      <c r="S2813" s="39" t="str">
        <f>IF($A2813 &lt;&gt; "",VLOOKUP($A2813,'Student reference sheet'!$A$2:$V$2329, 6,FALSE), "")</f>
        <v/>
      </c>
      <c r="T2813" s="30" t="str">
        <f>IF($A2813 = "","",
IF(VLOOKUP($A2813,'Student reference sheet'!$A$2:$V$2329, 10,FALSE) = "Y", "Hispanic",
IF(VLOOKUP($A2813,'Student reference sheet'!$A$2:$V$2329,11,FALSE) &lt;&gt; "",
IF(VLOOKUP($A2813,'Student reference sheet'!$A$2:$V$2329,11,FALSE) = "UNK", "Unknown", VLOOKUP(VALUE(VLOOKUP($A2813,'Student reference sheet'!$A$2:$V$2329,11,FALSE)),'Ethnicity Reference'!$A$2:$B$22,2,FALSE)),
IF(VLOOKUP($A2813,'Student reference sheet'!$A$2:$V$2329,9,FALSE) &lt;&gt; "", VLOOKUP(VALUE(VLOOKUP($A2813,'Student reference sheet'!$A$2:$V$2329,9,FALSE)),'Ethnicity Reference'!$A$2:$B$22,2,FALSE),"Unknown"))))</f>
        <v/>
      </c>
      <c r="U2813" s="35"/>
    </row>
    <row r="2814" spans="1:21" ht="15.75">
      <c r="A2814" s="47"/>
      <c r="B2814" s="33"/>
      <c r="C2814" s="39" t="str">
        <f>IF($A2814 &lt;&gt; "",VLOOKUP($A2814,'Student reference sheet'!$A$2:$V$2329, 3,FALSE), "")</f>
        <v/>
      </c>
      <c r="D2814" s="39" t="str">
        <f>IF($A2814 &lt;&gt; "",VLOOKUP($A2814,'Student reference sheet'!$A$2:$V$2329, 2,FALSE), "")</f>
        <v/>
      </c>
      <c r="E2814" s="35"/>
      <c r="F2814" s="34"/>
      <c r="G2814" s="40" t="str">
        <f t="shared" ca="1" si="132"/>
        <v/>
      </c>
      <c r="H2814" s="40" t="str">
        <f t="shared" ca="1" si="133"/>
        <v/>
      </c>
      <c r="I2814" s="36" t="str">
        <f>IF($A2814 = "", "",
IF(COUNTIF(MINIMUM_DAY_DATES[], Attendance!J2814) &gt; 0, VLOOKUP(Attendance!$G2814,MINIMUM_DAY_PERIOD_SCHEDULE[], 2,TRUE),
IF(COUNTIF(RALLY_DATES[], Attendance!J2814) &gt; 0, VLOOKUP(Attendance!$G2814,RALLY_PERIOD_SCHEDULE[], 2,TRUE),
IF(WEEKDAY(Attendance!$J2814) = 2,
       IF(COUNTIF(FINALS_WEEK_MONDAY_DATE[],Attendance!$J2814) &gt; 0, VLOOKUP(Attendance!$G2814,FINALS_WEEK_MONDAY_PERIOD_SCHEDULE[],2,TRUE),
       VLOOKUP(Attendance!$G2814,REGULAR_WEEK_SCHEDULE[],6,TRUE)),
IF(WEEKDAY($J2814) = 3,
       IF(COUNTIF(FINALS_WEEK_TUESDAY_DATE[],Attendance!$J2814) &gt; 0, VLOOKUP(Attendance!$G2814,FINALS_WEEK_TUESDAY_PERIOD_SCHEDULE[],2,TRUE),
       VLOOKUP(Attendance!$G2814,REGULAR_WEEK_SCHEDULE[[Tuesday]:[Period]],5,TRUE)),
IF(WEEKDAY(Attendance!$J2814) = 4,
        IF(COUNTIF(BLOCK_WEDNESDAY_DATES[],Attendance!$J2814) &gt; 0, VLOOKUP(Attendance!$G2814,BLOCK_WEDNESDAY_PERIOD_SCHEDULE[],2,TRUE),
        IF(COUNTIF(FINALS_WEEK_WEDNESDAY_DATE[],Attendance!$J2814) &gt; 0, VLOOKUP(Attendance!$G2814,FINALS_WEEK_WEDNESDAY_PERIOD_SCHEDULE[],2,TRUE),
       VLOOKUP(Attendance!$G2814,REGULAR_WEEK_SCHEDULE[[Wednesday]:[Period]],4,TRUE))),
IF(WEEKDAY($J2814) = 5,
       IF(COUNTIF(BLOCK_THURSDAY_DATES[],Attendance!$J2814) &gt; 0, VLOOKUP(Attendance!$G2814,BLOCK_THURSDAY_PERIOD_SCHEDULE[],2,TRUE),
       IF(COUNTIF(FINALS_WEEK_THURSDAY_DATE[],Attendance!$J2814) &gt; 0, VLOOKUP(Attendance!$G2814,FINALS_WEEK_THURSDAY_PERIOD_SCHEDULE[],2,TRUE),
       VLOOKUP(Attendance!$G2814,REGULAR_WEEK_SCHEDULE[[Thursday]:[Period]],3,TRUE))),
IF(WEEKDAY(Attendance!$J2814) = 6,
       IF(COUNTIF(FINALS_WEEK_FRIDAY_DATE[],Attendance!$J2814) &gt; 0, VLOOKUP(Attendance!$G2814,FINALS_WEEK_FRIDAY_PERIOD_SCHEDULE[],2,TRUE),
       VLOOKUP(Attendance!$G2814,REGULAR_WEEK_SCHEDULE[[Friday]:[Period]],2,TRUE))))))))))</f>
        <v/>
      </c>
      <c r="J2814" s="41" t="str">
        <f t="shared" ca="1" si="134"/>
        <v/>
      </c>
      <c r="K2814" s="41" t="str">
        <f>IF($A2814 &lt;&gt; "",VLOOKUP($A2814,'Student reference sheet'!$A$2:$V$2329, 7,FALSE), "")</f>
        <v/>
      </c>
      <c r="L2814" s="30" t="str">
        <f>IF($A2814 ="", "", VLOOKUP($A2814, 'Student reference sheet'!$A$2:$Z$2603,23,FALSE))</f>
        <v/>
      </c>
      <c r="M2814" s="30" t="str">
        <f>IF($A2814 ="", "", VLOOKUP($A2814, 'Student reference sheet'!$A$2:$Z$2603,24,FALSE))</f>
        <v/>
      </c>
      <c r="N2814" s="30" t="str">
        <f>IF($A2814 ="", "", VLOOKUP($A2814, 'Student reference sheet'!$A$2:$Z$2603,26,FALSE))</f>
        <v/>
      </c>
      <c r="O2814" s="30" t="str">
        <f>IF($A2814 ="", "", VLOOKUP($A2814, 'Student reference sheet'!$A$2:$Z$2603,25,FALSE))</f>
        <v/>
      </c>
      <c r="P2814" s="39" t="str">
        <f>IF($A2814 = "", "", IF(OR(VLOOKUP($A2814,'Student reference sheet'!$A$2:$V$2400,8,FALSE) = "R",  VLOOKUP($A2814,'Student reference sheet'!$A$2:$V$2400,8,FALSE) = "L"), "X", ""))</f>
        <v/>
      </c>
      <c r="Q2814" s="39" t="str">
        <f>IF($A2814 ="", "", VLOOKUP($A2814, 'Student reference sheet'!$A$2:$V$2603,22,FALSE))</f>
        <v/>
      </c>
      <c r="R2814" s="39" t="str">
        <f>IF($A2814 &lt;&gt; "",VLOOKUP($A2814,'Student reference sheet'!$A$2:$V$2329, 5,FALSE), "")</f>
        <v/>
      </c>
      <c r="S2814" s="39" t="str">
        <f>IF($A2814 &lt;&gt; "",VLOOKUP($A2814,'Student reference sheet'!$A$2:$V$2329, 6,FALSE), "")</f>
        <v/>
      </c>
      <c r="T2814" s="30" t="str">
        <f>IF($A2814 = "","",
IF(VLOOKUP($A2814,'Student reference sheet'!$A$2:$V$2329, 10,FALSE) = "Y", "Hispanic",
IF(VLOOKUP($A2814,'Student reference sheet'!$A$2:$V$2329,11,FALSE) &lt;&gt; "",
IF(VLOOKUP($A2814,'Student reference sheet'!$A$2:$V$2329,11,FALSE) = "UNK", "Unknown", VLOOKUP(VALUE(VLOOKUP($A2814,'Student reference sheet'!$A$2:$V$2329,11,FALSE)),'Ethnicity Reference'!$A$2:$B$22,2,FALSE)),
IF(VLOOKUP($A2814,'Student reference sheet'!$A$2:$V$2329,9,FALSE) &lt;&gt; "", VLOOKUP(VALUE(VLOOKUP($A2814,'Student reference sheet'!$A$2:$V$2329,9,FALSE)),'Ethnicity Reference'!$A$2:$B$22,2,FALSE),"Unknown"))))</f>
        <v/>
      </c>
      <c r="U2814" s="35"/>
    </row>
    <row r="2815" spans="1:21" ht="15.75">
      <c r="A2815" s="47"/>
      <c r="B2815" s="33"/>
      <c r="C2815" s="39" t="str">
        <f>IF($A2815 &lt;&gt; "",VLOOKUP($A2815,'Student reference sheet'!$A$2:$V$2329, 3,FALSE), "")</f>
        <v/>
      </c>
      <c r="D2815" s="39" t="str">
        <f>IF($A2815 &lt;&gt; "",VLOOKUP($A2815,'Student reference sheet'!$A$2:$V$2329, 2,FALSE), "")</f>
        <v/>
      </c>
      <c r="E2815" s="35"/>
      <c r="F2815" s="34"/>
      <c r="G2815" s="40" t="str">
        <f t="shared" ca="1" si="132"/>
        <v/>
      </c>
      <c r="H2815" s="40" t="str">
        <f t="shared" ca="1" si="133"/>
        <v/>
      </c>
      <c r="I2815" s="36" t="str">
        <f>IF($A2815 = "", "",
IF(COUNTIF(MINIMUM_DAY_DATES[], Attendance!J2815) &gt; 0, VLOOKUP(Attendance!$G2815,MINIMUM_DAY_PERIOD_SCHEDULE[], 2,TRUE),
IF(COUNTIF(RALLY_DATES[], Attendance!J2815) &gt; 0, VLOOKUP(Attendance!$G2815,RALLY_PERIOD_SCHEDULE[], 2,TRUE),
IF(WEEKDAY(Attendance!$J2815) = 2,
       IF(COUNTIF(FINALS_WEEK_MONDAY_DATE[],Attendance!$J2815) &gt; 0, VLOOKUP(Attendance!$G2815,FINALS_WEEK_MONDAY_PERIOD_SCHEDULE[],2,TRUE),
       VLOOKUP(Attendance!$G2815,REGULAR_WEEK_SCHEDULE[],6,TRUE)),
IF(WEEKDAY($J2815) = 3,
       IF(COUNTIF(FINALS_WEEK_TUESDAY_DATE[],Attendance!$J2815) &gt; 0, VLOOKUP(Attendance!$G2815,FINALS_WEEK_TUESDAY_PERIOD_SCHEDULE[],2,TRUE),
       VLOOKUP(Attendance!$G2815,REGULAR_WEEK_SCHEDULE[[Tuesday]:[Period]],5,TRUE)),
IF(WEEKDAY(Attendance!$J2815) = 4,
        IF(COUNTIF(BLOCK_WEDNESDAY_DATES[],Attendance!$J2815) &gt; 0, VLOOKUP(Attendance!$G2815,BLOCK_WEDNESDAY_PERIOD_SCHEDULE[],2,TRUE),
        IF(COUNTIF(FINALS_WEEK_WEDNESDAY_DATE[],Attendance!$J2815) &gt; 0, VLOOKUP(Attendance!$G2815,FINALS_WEEK_WEDNESDAY_PERIOD_SCHEDULE[],2,TRUE),
       VLOOKUP(Attendance!$G2815,REGULAR_WEEK_SCHEDULE[[Wednesday]:[Period]],4,TRUE))),
IF(WEEKDAY($J2815) = 5,
       IF(COUNTIF(BLOCK_THURSDAY_DATES[],Attendance!$J2815) &gt; 0, VLOOKUP(Attendance!$G2815,BLOCK_THURSDAY_PERIOD_SCHEDULE[],2,TRUE),
       IF(COUNTIF(FINALS_WEEK_THURSDAY_DATE[],Attendance!$J2815) &gt; 0, VLOOKUP(Attendance!$G2815,FINALS_WEEK_THURSDAY_PERIOD_SCHEDULE[],2,TRUE),
       VLOOKUP(Attendance!$G2815,REGULAR_WEEK_SCHEDULE[[Thursday]:[Period]],3,TRUE))),
IF(WEEKDAY(Attendance!$J2815) = 6,
       IF(COUNTIF(FINALS_WEEK_FRIDAY_DATE[],Attendance!$J2815) &gt; 0, VLOOKUP(Attendance!$G2815,FINALS_WEEK_FRIDAY_PERIOD_SCHEDULE[],2,TRUE),
       VLOOKUP(Attendance!$G2815,REGULAR_WEEK_SCHEDULE[[Friday]:[Period]],2,TRUE))))))))))</f>
        <v/>
      </c>
      <c r="J2815" s="41" t="str">
        <f t="shared" ca="1" si="134"/>
        <v/>
      </c>
      <c r="K2815" s="41" t="str">
        <f>IF($A2815 &lt;&gt; "",VLOOKUP($A2815,'Student reference sheet'!$A$2:$V$2329, 7,FALSE), "")</f>
        <v/>
      </c>
      <c r="L2815" s="30" t="str">
        <f>IF($A2815 ="", "", VLOOKUP($A2815, 'Student reference sheet'!$A$2:$Z$2603,23,FALSE))</f>
        <v/>
      </c>
      <c r="M2815" s="30" t="str">
        <f>IF($A2815 ="", "", VLOOKUP($A2815, 'Student reference sheet'!$A$2:$Z$2603,24,FALSE))</f>
        <v/>
      </c>
      <c r="N2815" s="30" t="str">
        <f>IF($A2815 ="", "", VLOOKUP($A2815, 'Student reference sheet'!$A$2:$Z$2603,26,FALSE))</f>
        <v/>
      </c>
      <c r="O2815" s="30" t="str">
        <f>IF($A2815 ="", "", VLOOKUP($A2815, 'Student reference sheet'!$A$2:$Z$2603,25,FALSE))</f>
        <v/>
      </c>
      <c r="P2815" s="39" t="str">
        <f>IF($A2815 = "", "", IF(OR(VLOOKUP($A2815,'Student reference sheet'!$A$2:$V$2400,8,FALSE) = "R",  VLOOKUP($A2815,'Student reference sheet'!$A$2:$V$2400,8,FALSE) = "L"), "X", ""))</f>
        <v/>
      </c>
      <c r="Q2815" s="39" t="str">
        <f>IF($A2815 ="", "", VLOOKUP($A2815, 'Student reference sheet'!$A$2:$V$2603,22,FALSE))</f>
        <v/>
      </c>
      <c r="R2815" s="39" t="str">
        <f>IF($A2815 &lt;&gt; "",VLOOKUP($A2815,'Student reference sheet'!$A$2:$V$2329, 5,FALSE), "")</f>
        <v/>
      </c>
      <c r="S2815" s="39" t="str">
        <f>IF($A2815 &lt;&gt; "",VLOOKUP($A2815,'Student reference sheet'!$A$2:$V$2329, 6,FALSE), "")</f>
        <v/>
      </c>
      <c r="T2815" s="30" t="str">
        <f>IF($A2815 = "","",
IF(VLOOKUP($A2815,'Student reference sheet'!$A$2:$V$2329, 10,FALSE) = "Y", "Hispanic",
IF(VLOOKUP($A2815,'Student reference sheet'!$A$2:$V$2329,11,FALSE) &lt;&gt; "",
IF(VLOOKUP($A2815,'Student reference sheet'!$A$2:$V$2329,11,FALSE) = "UNK", "Unknown", VLOOKUP(VALUE(VLOOKUP($A2815,'Student reference sheet'!$A$2:$V$2329,11,FALSE)),'Ethnicity Reference'!$A$2:$B$22,2,FALSE)),
IF(VLOOKUP($A2815,'Student reference sheet'!$A$2:$V$2329,9,FALSE) &lt;&gt; "", VLOOKUP(VALUE(VLOOKUP($A2815,'Student reference sheet'!$A$2:$V$2329,9,FALSE)),'Ethnicity Reference'!$A$2:$B$22,2,FALSE),"Unknown"))))</f>
        <v/>
      </c>
      <c r="U2815" s="35"/>
    </row>
    <row r="2816" spans="1:21" ht="15.75">
      <c r="A2816" s="47"/>
      <c r="B2816" s="33"/>
      <c r="C2816" s="39" t="str">
        <f>IF($A2816 &lt;&gt; "",VLOOKUP($A2816,'Student reference sheet'!$A$2:$V$2329, 3,FALSE), "")</f>
        <v/>
      </c>
      <c r="D2816" s="39" t="str">
        <f>IF($A2816 &lt;&gt; "",VLOOKUP($A2816,'Student reference sheet'!$A$2:$V$2329, 2,FALSE), "")</f>
        <v/>
      </c>
      <c r="E2816" s="35"/>
      <c r="F2816" s="34"/>
      <c r="G2816" s="40" t="str">
        <f t="shared" ca="1" si="132"/>
        <v/>
      </c>
      <c r="H2816" s="40" t="str">
        <f t="shared" ca="1" si="133"/>
        <v/>
      </c>
      <c r="I2816" s="36" t="str">
        <f>IF($A2816 = "", "",
IF(COUNTIF(MINIMUM_DAY_DATES[], Attendance!J2816) &gt; 0, VLOOKUP(Attendance!$G2816,MINIMUM_DAY_PERIOD_SCHEDULE[], 2,TRUE),
IF(COUNTIF(RALLY_DATES[], Attendance!J2816) &gt; 0, VLOOKUP(Attendance!$G2816,RALLY_PERIOD_SCHEDULE[], 2,TRUE),
IF(WEEKDAY(Attendance!$J2816) = 2,
       IF(COUNTIF(FINALS_WEEK_MONDAY_DATE[],Attendance!$J2816) &gt; 0, VLOOKUP(Attendance!$G2816,FINALS_WEEK_MONDAY_PERIOD_SCHEDULE[],2,TRUE),
       VLOOKUP(Attendance!$G2816,REGULAR_WEEK_SCHEDULE[],6,TRUE)),
IF(WEEKDAY($J2816) = 3,
       IF(COUNTIF(FINALS_WEEK_TUESDAY_DATE[],Attendance!$J2816) &gt; 0, VLOOKUP(Attendance!$G2816,FINALS_WEEK_TUESDAY_PERIOD_SCHEDULE[],2,TRUE),
       VLOOKUP(Attendance!$G2816,REGULAR_WEEK_SCHEDULE[[Tuesday]:[Period]],5,TRUE)),
IF(WEEKDAY(Attendance!$J2816) = 4,
        IF(COUNTIF(BLOCK_WEDNESDAY_DATES[],Attendance!$J2816) &gt; 0, VLOOKUP(Attendance!$G2816,BLOCK_WEDNESDAY_PERIOD_SCHEDULE[],2,TRUE),
        IF(COUNTIF(FINALS_WEEK_WEDNESDAY_DATE[],Attendance!$J2816) &gt; 0, VLOOKUP(Attendance!$G2816,FINALS_WEEK_WEDNESDAY_PERIOD_SCHEDULE[],2,TRUE),
       VLOOKUP(Attendance!$G2816,REGULAR_WEEK_SCHEDULE[[Wednesday]:[Period]],4,TRUE))),
IF(WEEKDAY($J2816) = 5,
       IF(COUNTIF(BLOCK_THURSDAY_DATES[],Attendance!$J2816) &gt; 0, VLOOKUP(Attendance!$G2816,BLOCK_THURSDAY_PERIOD_SCHEDULE[],2,TRUE),
       IF(COUNTIF(FINALS_WEEK_THURSDAY_DATE[],Attendance!$J2816) &gt; 0, VLOOKUP(Attendance!$G2816,FINALS_WEEK_THURSDAY_PERIOD_SCHEDULE[],2,TRUE),
       VLOOKUP(Attendance!$G2816,REGULAR_WEEK_SCHEDULE[[Thursday]:[Period]],3,TRUE))),
IF(WEEKDAY(Attendance!$J2816) = 6,
       IF(COUNTIF(FINALS_WEEK_FRIDAY_DATE[],Attendance!$J2816) &gt; 0, VLOOKUP(Attendance!$G2816,FINALS_WEEK_FRIDAY_PERIOD_SCHEDULE[],2,TRUE),
       VLOOKUP(Attendance!$G2816,REGULAR_WEEK_SCHEDULE[[Friday]:[Period]],2,TRUE))))))))))</f>
        <v/>
      </c>
      <c r="J2816" s="41" t="str">
        <f t="shared" ca="1" si="134"/>
        <v/>
      </c>
      <c r="K2816" s="41" t="str">
        <f>IF($A2816 &lt;&gt; "",VLOOKUP($A2816,'Student reference sheet'!$A$2:$V$2329, 7,FALSE), "")</f>
        <v/>
      </c>
      <c r="L2816" s="30" t="str">
        <f>IF($A2816 ="", "", VLOOKUP($A2816, 'Student reference sheet'!$A$2:$Z$2603,23,FALSE))</f>
        <v/>
      </c>
      <c r="M2816" s="30" t="str">
        <f>IF($A2816 ="", "", VLOOKUP($A2816, 'Student reference sheet'!$A$2:$Z$2603,24,FALSE))</f>
        <v/>
      </c>
      <c r="N2816" s="30" t="str">
        <f>IF($A2816 ="", "", VLOOKUP($A2816, 'Student reference sheet'!$A$2:$Z$2603,26,FALSE))</f>
        <v/>
      </c>
      <c r="O2816" s="30" t="str">
        <f>IF($A2816 ="", "", VLOOKUP($A2816, 'Student reference sheet'!$A$2:$Z$2603,25,FALSE))</f>
        <v/>
      </c>
      <c r="P2816" s="39" t="str">
        <f>IF($A2816 = "", "", IF(OR(VLOOKUP($A2816,'Student reference sheet'!$A$2:$V$2400,8,FALSE) = "R",  VLOOKUP($A2816,'Student reference sheet'!$A$2:$V$2400,8,FALSE) = "L"), "X", ""))</f>
        <v/>
      </c>
      <c r="Q2816" s="39" t="str">
        <f>IF($A2816 ="", "", VLOOKUP($A2816, 'Student reference sheet'!$A$2:$V$2603,22,FALSE))</f>
        <v/>
      </c>
      <c r="R2816" s="39" t="str">
        <f>IF($A2816 &lt;&gt; "",VLOOKUP($A2816,'Student reference sheet'!$A$2:$V$2329, 5,FALSE), "")</f>
        <v/>
      </c>
      <c r="S2816" s="39" t="str">
        <f>IF($A2816 &lt;&gt; "",VLOOKUP($A2816,'Student reference sheet'!$A$2:$V$2329, 6,FALSE), "")</f>
        <v/>
      </c>
      <c r="T2816" s="30" t="str">
        <f>IF($A2816 = "","",
IF(VLOOKUP($A2816,'Student reference sheet'!$A$2:$V$2329, 10,FALSE) = "Y", "Hispanic",
IF(VLOOKUP($A2816,'Student reference sheet'!$A$2:$V$2329,11,FALSE) &lt;&gt; "",
IF(VLOOKUP($A2816,'Student reference sheet'!$A$2:$V$2329,11,FALSE) = "UNK", "Unknown", VLOOKUP(VALUE(VLOOKUP($A2816,'Student reference sheet'!$A$2:$V$2329,11,FALSE)),'Ethnicity Reference'!$A$2:$B$22,2,FALSE)),
IF(VLOOKUP($A2816,'Student reference sheet'!$A$2:$V$2329,9,FALSE) &lt;&gt; "", VLOOKUP(VALUE(VLOOKUP($A2816,'Student reference sheet'!$A$2:$V$2329,9,FALSE)),'Ethnicity Reference'!$A$2:$B$22,2,FALSE),"Unknown"))))</f>
        <v/>
      </c>
      <c r="U2816" s="35"/>
    </row>
    <row r="2817" spans="1:21" ht="15.75">
      <c r="A2817" s="47"/>
      <c r="B2817" s="33"/>
      <c r="C2817" s="39" t="str">
        <f>IF($A2817 &lt;&gt; "",VLOOKUP($A2817,'Student reference sheet'!$A$2:$V$2329, 3,FALSE), "")</f>
        <v/>
      </c>
      <c r="D2817" s="39" t="str">
        <f>IF($A2817 &lt;&gt; "",VLOOKUP($A2817,'Student reference sheet'!$A$2:$V$2329, 2,FALSE), "")</f>
        <v/>
      </c>
      <c r="E2817" s="35"/>
      <c r="F2817" s="34"/>
      <c r="G2817" s="40" t="str">
        <f t="shared" ca="1" si="132"/>
        <v/>
      </c>
      <c r="H2817" s="40" t="str">
        <f t="shared" ca="1" si="133"/>
        <v/>
      </c>
      <c r="I2817" s="36" t="str">
        <f>IF($A2817 = "", "",
IF(COUNTIF(MINIMUM_DAY_DATES[], Attendance!J2817) &gt; 0, VLOOKUP(Attendance!$G2817,MINIMUM_DAY_PERIOD_SCHEDULE[], 2,TRUE),
IF(COUNTIF(RALLY_DATES[], Attendance!J2817) &gt; 0, VLOOKUP(Attendance!$G2817,RALLY_PERIOD_SCHEDULE[], 2,TRUE),
IF(WEEKDAY(Attendance!$J2817) = 2,
       IF(COUNTIF(FINALS_WEEK_MONDAY_DATE[],Attendance!$J2817) &gt; 0, VLOOKUP(Attendance!$G2817,FINALS_WEEK_MONDAY_PERIOD_SCHEDULE[],2,TRUE),
       VLOOKUP(Attendance!$G2817,REGULAR_WEEK_SCHEDULE[],6,TRUE)),
IF(WEEKDAY($J2817) = 3,
       IF(COUNTIF(FINALS_WEEK_TUESDAY_DATE[],Attendance!$J2817) &gt; 0, VLOOKUP(Attendance!$G2817,FINALS_WEEK_TUESDAY_PERIOD_SCHEDULE[],2,TRUE),
       VLOOKUP(Attendance!$G2817,REGULAR_WEEK_SCHEDULE[[Tuesday]:[Period]],5,TRUE)),
IF(WEEKDAY(Attendance!$J2817) = 4,
        IF(COUNTIF(BLOCK_WEDNESDAY_DATES[],Attendance!$J2817) &gt; 0, VLOOKUP(Attendance!$G2817,BLOCK_WEDNESDAY_PERIOD_SCHEDULE[],2,TRUE),
        IF(COUNTIF(FINALS_WEEK_WEDNESDAY_DATE[],Attendance!$J2817) &gt; 0, VLOOKUP(Attendance!$G2817,FINALS_WEEK_WEDNESDAY_PERIOD_SCHEDULE[],2,TRUE),
       VLOOKUP(Attendance!$G2817,REGULAR_WEEK_SCHEDULE[[Wednesday]:[Period]],4,TRUE))),
IF(WEEKDAY($J2817) = 5,
       IF(COUNTIF(BLOCK_THURSDAY_DATES[],Attendance!$J2817) &gt; 0, VLOOKUP(Attendance!$G2817,BLOCK_THURSDAY_PERIOD_SCHEDULE[],2,TRUE),
       IF(COUNTIF(FINALS_WEEK_THURSDAY_DATE[],Attendance!$J2817) &gt; 0, VLOOKUP(Attendance!$G2817,FINALS_WEEK_THURSDAY_PERIOD_SCHEDULE[],2,TRUE),
       VLOOKUP(Attendance!$G2817,REGULAR_WEEK_SCHEDULE[[Thursday]:[Period]],3,TRUE))),
IF(WEEKDAY(Attendance!$J2817) = 6,
       IF(COUNTIF(FINALS_WEEK_FRIDAY_DATE[],Attendance!$J2817) &gt; 0, VLOOKUP(Attendance!$G2817,FINALS_WEEK_FRIDAY_PERIOD_SCHEDULE[],2,TRUE),
       VLOOKUP(Attendance!$G2817,REGULAR_WEEK_SCHEDULE[[Friday]:[Period]],2,TRUE))))))))))</f>
        <v/>
      </c>
      <c r="J2817" s="41" t="str">
        <f t="shared" ca="1" si="134"/>
        <v/>
      </c>
      <c r="K2817" s="41" t="str">
        <f>IF($A2817 &lt;&gt; "",VLOOKUP($A2817,'Student reference sheet'!$A$2:$V$2329, 7,FALSE), "")</f>
        <v/>
      </c>
      <c r="L2817" s="30" t="str">
        <f>IF($A2817 ="", "", VLOOKUP($A2817, 'Student reference sheet'!$A$2:$Z$2603,23,FALSE))</f>
        <v/>
      </c>
      <c r="M2817" s="30" t="str">
        <f>IF($A2817 ="", "", VLOOKUP($A2817, 'Student reference sheet'!$A$2:$Z$2603,24,FALSE))</f>
        <v/>
      </c>
      <c r="N2817" s="30" t="str">
        <f>IF($A2817 ="", "", VLOOKUP($A2817, 'Student reference sheet'!$A$2:$Z$2603,26,FALSE))</f>
        <v/>
      </c>
      <c r="O2817" s="30" t="str">
        <f>IF($A2817 ="", "", VLOOKUP($A2817, 'Student reference sheet'!$A$2:$Z$2603,25,FALSE))</f>
        <v/>
      </c>
      <c r="P2817" s="39" t="str">
        <f>IF($A2817 = "", "", IF(OR(VLOOKUP($A2817,'Student reference sheet'!$A$2:$V$2400,8,FALSE) = "R",  VLOOKUP($A2817,'Student reference sheet'!$A$2:$V$2400,8,FALSE) = "L"), "X", ""))</f>
        <v/>
      </c>
      <c r="Q2817" s="39" t="str">
        <f>IF($A2817 ="", "", VLOOKUP($A2817, 'Student reference sheet'!$A$2:$V$2603,22,FALSE))</f>
        <v/>
      </c>
      <c r="R2817" s="39" t="str">
        <f>IF($A2817 &lt;&gt; "",VLOOKUP($A2817,'Student reference sheet'!$A$2:$V$2329, 5,FALSE), "")</f>
        <v/>
      </c>
      <c r="S2817" s="39" t="str">
        <f>IF($A2817 &lt;&gt; "",VLOOKUP($A2817,'Student reference sheet'!$A$2:$V$2329, 6,FALSE), "")</f>
        <v/>
      </c>
      <c r="T2817" s="30" t="str">
        <f>IF($A2817 = "","",
IF(VLOOKUP($A2817,'Student reference sheet'!$A$2:$V$2329, 10,FALSE) = "Y", "Hispanic",
IF(VLOOKUP($A2817,'Student reference sheet'!$A$2:$V$2329,11,FALSE) &lt;&gt; "",
IF(VLOOKUP($A2817,'Student reference sheet'!$A$2:$V$2329,11,FALSE) = "UNK", "Unknown", VLOOKUP(VALUE(VLOOKUP($A2817,'Student reference sheet'!$A$2:$V$2329,11,FALSE)),'Ethnicity Reference'!$A$2:$B$22,2,FALSE)),
IF(VLOOKUP($A2817,'Student reference sheet'!$A$2:$V$2329,9,FALSE) &lt;&gt; "", VLOOKUP(VALUE(VLOOKUP($A2817,'Student reference sheet'!$A$2:$V$2329,9,FALSE)),'Ethnicity Reference'!$A$2:$B$22,2,FALSE),"Unknown"))))</f>
        <v/>
      </c>
      <c r="U2817" s="35"/>
    </row>
    <row r="2818" spans="1:21" ht="15.75">
      <c r="A2818" s="47"/>
      <c r="B2818" s="33"/>
      <c r="C2818" s="39" t="str">
        <f>IF($A2818 &lt;&gt; "",VLOOKUP($A2818,'Student reference sheet'!$A$2:$V$2329, 3,FALSE), "")</f>
        <v/>
      </c>
      <c r="D2818" s="39" t="str">
        <f>IF($A2818 &lt;&gt; "",VLOOKUP($A2818,'Student reference sheet'!$A$2:$V$2329, 2,FALSE), "")</f>
        <v/>
      </c>
      <c r="E2818" s="35"/>
      <c r="F2818" s="34"/>
      <c r="G2818" s="40" t="str">
        <f t="shared" ca="1" si="132"/>
        <v/>
      </c>
      <c r="H2818" s="40" t="str">
        <f t="shared" ca="1" si="133"/>
        <v/>
      </c>
      <c r="I2818" s="36" t="str">
        <f>IF($A2818 = "", "",
IF(COUNTIF(MINIMUM_DAY_DATES[], Attendance!J2818) &gt; 0, VLOOKUP(Attendance!$G2818,MINIMUM_DAY_PERIOD_SCHEDULE[], 2,TRUE),
IF(COUNTIF(RALLY_DATES[], Attendance!J2818) &gt; 0, VLOOKUP(Attendance!$G2818,RALLY_PERIOD_SCHEDULE[], 2,TRUE),
IF(WEEKDAY(Attendance!$J2818) = 2,
       IF(COUNTIF(FINALS_WEEK_MONDAY_DATE[],Attendance!$J2818) &gt; 0, VLOOKUP(Attendance!$G2818,FINALS_WEEK_MONDAY_PERIOD_SCHEDULE[],2,TRUE),
       VLOOKUP(Attendance!$G2818,REGULAR_WEEK_SCHEDULE[],6,TRUE)),
IF(WEEKDAY($J2818) = 3,
       IF(COUNTIF(FINALS_WEEK_TUESDAY_DATE[],Attendance!$J2818) &gt; 0, VLOOKUP(Attendance!$G2818,FINALS_WEEK_TUESDAY_PERIOD_SCHEDULE[],2,TRUE),
       VLOOKUP(Attendance!$G2818,REGULAR_WEEK_SCHEDULE[[Tuesday]:[Period]],5,TRUE)),
IF(WEEKDAY(Attendance!$J2818) = 4,
        IF(COUNTIF(BLOCK_WEDNESDAY_DATES[],Attendance!$J2818) &gt; 0, VLOOKUP(Attendance!$G2818,BLOCK_WEDNESDAY_PERIOD_SCHEDULE[],2,TRUE),
        IF(COUNTIF(FINALS_WEEK_WEDNESDAY_DATE[],Attendance!$J2818) &gt; 0, VLOOKUP(Attendance!$G2818,FINALS_WEEK_WEDNESDAY_PERIOD_SCHEDULE[],2,TRUE),
       VLOOKUP(Attendance!$G2818,REGULAR_WEEK_SCHEDULE[[Wednesday]:[Period]],4,TRUE))),
IF(WEEKDAY($J2818) = 5,
       IF(COUNTIF(BLOCK_THURSDAY_DATES[],Attendance!$J2818) &gt; 0, VLOOKUP(Attendance!$G2818,BLOCK_THURSDAY_PERIOD_SCHEDULE[],2,TRUE),
       IF(COUNTIF(FINALS_WEEK_THURSDAY_DATE[],Attendance!$J2818) &gt; 0, VLOOKUP(Attendance!$G2818,FINALS_WEEK_THURSDAY_PERIOD_SCHEDULE[],2,TRUE),
       VLOOKUP(Attendance!$G2818,REGULAR_WEEK_SCHEDULE[[Thursday]:[Period]],3,TRUE))),
IF(WEEKDAY(Attendance!$J2818) = 6,
       IF(COUNTIF(FINALS_WEEK_FRIDAY_DATE[],Attendance!$J2818) &gt; 0, VLOOKUP(Attendance!$G2818,FINALS_WEEK_FRIDAY_PERIOD_SCHEDULE[],2,TRUE),
       VLOOKUP(Attendance!$G2818,REGULAR_WEEK_SCHEDULE[[Friday]:[Period]],2,TRUE))))))))))</f>
        <v/>
      </c>
      <c r="J2818" s="41" t="str">
        <f t="shared" ca="1" si="134"/>
        <v/>
      </c>
      <c r="K2818" s="41" t="str">
        <f>IF($A2818 &lt;&gt; "",VLOOKUP($A2818,'Student reference sheet'!$A$2:$V$2329, 7,FALSE), "")</f>
        <v/>
      </c>
      <c r="L2818" s="30" t="str">
        <f>IF($A2818 ="", "", VLOOKUP($A2818, 'Student reference sheet'!$A$2:$Z$2603,23,FALSE))</f>
        <v/>
      </c>
      <c r="M2818" s="30" t="str">
        <f>IF($A2818 ="", "", VLOOKUP($A2818, 'Student reference sheet'!$A$2:$Z$2603,24,FALSE))</f>
        <v/>
      </c>
      <c r="N2818" s="30" t="str">
        <f>IF($A2818 ="", "", VLOOKUP($A2818, 'Student reference sheet'!$A$2:$Z$2603,26,FALSE))</f>
        <v/>
      </c>
      <c r="O2818" s="30" t="str">
        <f>IF($A2818 ="", "", VLOOKUP($A2818, 'Student reference sheet'!$A$2:$Z$2603,25,FALSE))</f>
        <v/>
      </c>
      <c r="P2818" s="39" t="str">
        <f>IF($A2818 = "", "", IF(OR(VLOOKUP($A2818,'Student reference sheet'!$A$2:$V$2400,8,FALSE) = "R",  VLOOKUP($A2818,'Student reference sheet'!$A$2:$V$2400,8,FALSE) = "L"), "X", ""))</f>
        <v/>
      </c>
      <c r="Q2818" s="39" t="str">
        <f>IF($A2818 ="", "", VLOOKUP($A2818, 'Student reference sheet'!$A$2:$V$2603,22,FALSE))</f>
        <v/>
      </c>
      <c r="R2818" s="39" t="str">
        <f>IF($A2818 &lt;&gt; "",VLOOKUP($A2818,'Student reference sheet'!$A$2:$V$2329, 5,FALSE), "")</f>
        <v/>
      </c>
      <c r="S2818" s="39" t="str">
        <f>IF($A2818 &lt;&gt; "",VLOOKUP($A2818,'Student reference sheet'!$A$2:$V$2329, 6,FALSE), "")</f>
        <v/>
      </c>
      <c r="T2818" s="30" t="str">
        <f>IF($A2818 = "","",
IF(VLOOKUP($A2818,'Student reference sheet'!$A$2:$V$2329, 10,FALSE) = "Y", "Hispanic",
IF(VLOOKUP($A2818,'Student reference sheet'!$A$2:$V$2329,11,FALSE) &lt;&gt; "",
IF(VLOOKUP($A2818,'Student reference sheet'!$A$2:$V$2329,11,FALSE) = "UNK", "Unknown", VLOOKUP(VALUE(VLOOKUP($A2818,'Student reference sheet'!$A$2:$V$2329,11,FALSE)),'Ethnicity Reference'!$A$2:$B$22,2,FALSE)),
IF(VLOOKUP($A2818,'Student reference sheet'!$A$2:$V$2329,9,FALSE) &lt;&gt; "", VLOOKUP(VALUE(VLOOKUP($A2818,'Student reference sheet'!$A$2:$V$2329,9,FALSE)),'Ethnicity Reference'!$A$2:$B$22,2,FALSE),"Unknown"))))</f>
        <v/>
      </c>
      <c r="U2818" s="35"/>
    </row>
    <row r="2819" spans="1:21" ht="15.75">
      <c r="A2819" s="47"/>
      <c r="B2819" s="33"/>
      <c r="C2819" s="39" t="str">
        <f>IF($A2819 &lt;&gt; "",VLOOKUP($A2819,'Student reference sheet'!$A$2:$V$2329, 3,FALSE), "")</f>
        <v/>
      </c>
      <c r="D2819" s="39" t="str">
        <f>IF($A2819 &lt;&gt; "",VLOOKUP($A2819,'Student reference sheet'!$A$2:$V$2329, 2,FALSE), "")</f>
        <v/>
      </c>
      <c r="E2819" s="35"/>
      <c r="F2819" s="34"/>
      <c r="G2819" s="40" t="str">
        <f t="shared" ca="1" si="132"/>
        <v/>
      </c>
      <c r="H2819" s="40" t="str">
        <f t="shared" ca="1" si="133"/>
        <v/>
      </c>
      <c r="I2819" s="36" t="str">
        <f>IF($A2819 = "", "",
IF(COUNTIF(MINIMUM_DAY_DATES[], Attendance!J2819) &gt; 0, VLOOKUP(Attendance!$G2819,MINIMUM_DAY_PERIOD_SCHEDULE[], 2,TRUE),
IF(COUNTIF(RALLY_DATES[], Attendance!J2819) &gt; 0, VLOOKUP(Attendance!$G2819,RALLY_PERIOD_SCHEDULE[], 2,TRUE),
IF(WEEKDAY(Attendance!$J2819) = 2,
       IF(COUNTIF(FINALS_WEEK_MONDAY_DATE[],Attendance!$J2819) &gt; 0, VLOOKUP(Attendance!$G2819,FINALS_WEEK_MONDAY_PERIOD_SCHEDULE[],2,TRUE),
       VLOOKUP(Attendance!$G2819,REGULAR_WEEK_SCHEDULE[],6,TRUE)),
IF(WEEKDAY($J2819) = 3,
       IF(COUNTIF(FINALS_WEEK_TUESDAY_DATE[],Attendance!$J2819) &gt; 0, VLOOKUP(Attendance!$G2819,FINALS_WEEK_TUESDAY_PERIOD_SCHEDULE[],2,TRUE),
       VLOOKUP(Attendance!$G2819,REGULAR_WEEK_SCHEDULE[[Tuesday]:[Period]],5,TRUE)),
IF(WEEKDAY(Attendance!$J2819) = 4,
        IF(COUNTIF(BLOCK_WEDNESDAY_DATES[],Attendance!$J2819) &gt; 0, VLOOKUP(Attendance!$G2819,BLOCK_WEDNESDAY_PERIOD_SCHEDULE[],2,TRUE),
        IF(COUNTIF(FINALS_WEEK_WEDNESDAY_DATE[],Attendance!$J2819) &gt; 0, VLOOKUP(Attendance!$G2819,FINALS_WEEK_WEDNESDAY_PERIOD_SCHEDULE[],2,TRUE),
       VLOOKUP(Attendance!$G2819,REGULAR_WEEK_SCHEDULE[[Wednesday]:[Period]],4,TRUE))),
IF(WEEKDAY($J2819) = 5,
       IF(COUNTIF(BLOCK_THURSDAY_DATES[],Attendance!$J2819) &gt; 0, VLOOKUP(Attendance!$G2819,BLOCK_THURSDAY_PERIOD_SCHEDULE[],2,TRUE),
       IF(COUNTIF(FINALS_WEEK_THURSDAY_DATE[],Attendance!$J2819) &gt; 0, VLOOKUP(Attendance!$G2819,FINALS_WEEK_THURSDAY_PERIOD_SCHEDULE[],2,TRUE),
       VLOOKUP(Attendance!$G2819,REGULAR_WEEK_SCHEDULE[[Thursday]:[Period]],3,TRUE))),
IF(WEEKDAY(Attendance!$J2819) = 6,
       IF(COUNTIF(FINALS_WEEK_FRIDAY_DATE[],Attendance!$J2819) &gt; 0, VLOOKUP(Attendance!$G2819,FINALS_WEEK_FRIDAY_PERIOD_SCHEDULE[],2,TRUE),
       VLOOKUP(Attendance!$G2819,REGULAR_WEEK_SCHEDULE[[Friday]:[Period]],2,TRUE))))))))))</f>
        <v/>
      </c>
      <c r="J2819" s="41" t="str">
        <f t="shared" ca="1" si="134"/>
        <v/>
      </c>
      <c r="K2819" s="41" t="str">
        <f>IF($A2819 &lt;&gt; "",VLOOKUP($A2819,'Student reference sheet'!$A$2:$V$2329, 7,FALSE), "")</f>
        <v/>
      </c>
      <c r="L2819" s="30" t="str">
        <f>IF($A2819 ="", "", VLOOKUP($A2819, 'Student reference sheet'!$A$2:$Z$2603,23,FALSE))</f>
        <v/>
      </c>
      <c r="M2819" s="30" t="str">
        <f>IF($A2819 ="", "", VLOOKUP($A2819, 'Student reference sheet'!$A$2:$Z$2603,24,FALSE))</f>
        <v/>
      </c>
      <c r="N2819" s="30" t="str">
        <f>IF($A2819 ="", "", VLOOKUP($A2819, 'Student reference sheet'!$A$2:$Z$2603,26,FALSE))</f>
        <v/>
      </c>
      <c r="O2819" s="30" t="str">
        <f>IF($A2819 ="", "", VLOOKUP($A2819, 'Student reference sheet'!$A$2:$Z$2603,25,FALSE))</f>
        <v/>
      </c>
      <c r="P2819" s="39" t="str">
        <f>IF($A2819 = "", "", IF(OR(VLOOKUP($A2819,'Student reference sheet'!$A$2:$V$2400,8,FALSE) = "R",  VLOOKUP($A2819,'Student reference sheet'!$A$2:$V$2400,8,FALSE) = "L"), "X", ""))</f>
        <v/>
      </c>
      <c r="Q2819" s="39" t="str">
        <f>IF($A2819 ="", "", VLOOKUP($A2819, 'Student reference sheet'!$A$2:$V$2603,22,FALSE))</f>
        <v/>
      </c>
      <c r="R2819" s="39" t="str">
        <f>IF($A2819 &lt;&gt; "",VLOOKUP($A2819,'Student reference sheet'!$A$2:$V$2329, 5,FALSE), "")</f>
        <v/>
      </c>
      <c r="S2819" s="39" t="str">
        <f>IF($A2819 &lt;&gt; "",VLOOKUP($A2819,'Student reference sheet'!$A$2:$V$2329, 6,FALSE), "")</f>
        <v/>
      </c>
      <c r="T2819" s="30" t="str">
        <f>IF($A2819 = "","",
IF(VLOOKUP($A2819,'Student reference sheet'!$A$2:$V$2329, 10,FALSE) = "Y", "Hispanic",
IF(VLOOKUP($A2819,'Student reference sheet'!$A$2:$V$2329,11,FALSE) &lt;&gt; "",
IF(VLOOKUP($A2819,'Student reference sheet'!$A$2:$V$2329,11,FALSE) = "UNK", "Unknown", VLOOKUP(VALUE(VLOOKUP($A2819,'Student reference sheet'!$A$2:$V$2329,11,FALSE)),'Ethnicity Reference'!$A$2:$B$22,2,FALSE)),
IF(VLOOKUP($A2819,'Student reference sheet'!$A$2:$V$2329,9,FALSE) &lt;&gt; "", VLOOKUP(VALUE(VLOOKUP($A2819,'Student reference sheet'!$A$2:$V$2329,9,FALSE)),'Ethnicity Reference'!$A$2:$B$22,2,FALSE),"Unknown"))))</f>
        <v/>
      </c>
      <c r="U2819" s="35"/>
    </row>
    <row r="2820" spans="1:21" ht="15.75">
      <c r="A2820" s="47"/>
      <c r="B2820" s="33"/>
      <c r="C2820" s="39" t="str">
        <f>IF($A2820 &lt;&gt; "",VLOOKUP($A2820,'Student reference sheet'!$A$2:$V$2329, 3,FALSE), "")</f>
        <v/>
      </c>
      <c r="D2820" s="39" t="str">
        <f>IF($A2820 &lt;&gt; "",VLOOKUP($A2820,'Student reference sheet'!$A$2:$V$2329, 2,FALSE), "")</f>
        <v/>
      </c>
      <c r="E2820" s="35"/>
      <c r="F2820" s="34"/>
      <c r="G2820" s="40" t="str">
        <f t="shared" ca="1" si="132"/>
        <v/>
      </c>
      <c r="H2820" s="40" t="str">
        <f t="shared" ca="1" si="133"/>
        <v/>
      </c>
      <c r="I2820" s="36" t="str">
        <f>IF($A2820 = "", "",
IF(COUNTIF(MINIMUM_DAY_DATES[], Attendance!J2820) &gt; 0, VLOOKUP(Attendance!$G2820,MINIMUM_DAY_PERIOD_SCHEDULE[], 2,TRUE),
IF(COUNTIF(RALLY_DATES[], Attendance!J2820) &gt; 0, VLOOKUP(Attendance!$G2820,RALLY_PERIOD_SCHEDULE[], 2,TRUE),
IF(WEEKDAY(Attendance!$J2820) = 2,
       IF(COUNTIF(FINALS_WEEK_MONDAY_DATE[],Attendance!$J2820) &gt; 0, VLOOKUP(Attendance!$G2820,FINALS_WEEK_MONDAY_PERIOD_SCHEDULE[],2,TRUE),
       VLOOKUP(Attendance!$G2820,REGULAR_WEEK_SCHEDULE[],6,TRUE)),
IF(WEEKDAY($J2820) = 3,
       IF(COUNTIF(FINALS_WEEK_TUESDAY_DATE[],Attendance!$J2820) &gt; 0, VLOOKUP(Attendance!$G2820,FINALS_WEEK_TUESDAY_PERIOD_SCHEDULE[],2,TRUE),
       VLOOKUP(Attendance!$G2820,REGULAR_WEEK_SCHEDULE[[Tuesday]:[Period]],5,TRUE)),
IF(WEEKDAY(Attendance!$J2820) = 4,
        IF(COUNTIF(BLOCK_WEDNESDAY_DATES[],Attendance!$J2820) &gt; 0, VLOOKUP(Attendance!$G2820,BLOCK_WEDNESDAY_PERIOD_SCHEDULE[],2,TRUE),
        IF(COUNTIF(FINALS_WEEK_WEDNESDAY_DATE[],Attendance!$J2820) &gt; 0, VLOOKUP(Attendance!$G2820,FINALS_WEEK_WEDNESDAY_PERIOD_SCHEDULE[],2,TRUE),
       VLOOKUP(Attendance!$G2820,REGULAR_WEEK_SCHEDULE[[Wednesday]:[Period]],4,TRUE))),
IF(WEEKDAY($J2820) = 5,
       IF(COUNTIF(BLOCK_THURSDAY_DATES[],Attendance!$J2820) &gt; 0, VLOOKUP(Attendance!$G2820,BLOCK_THURSDAY_PERIOD_SCHEDULE[],2,TRUE),
       IF(COUNTIF(FINALS_WEEK_THURSDAY_DATE[],Attendance!$J2820) &gt; 0, VLOOKUP(Attendance!$G2820,FINALS_WEEK_THURSDAY_PERIOD_SCHEDULE[],2,TRUE),
       VLOOKUP(Attendance!$G2820,REGULAR_WEEK_SCHEDULE[[Thursday]:[Period]],3,TRUE))),
IF(WEEKDAY(Attendance!$J2820) = 6,
       IF(COUNTIF(FINALS_WEEK_FRIDAY_DATE[],Attendance!$J2820) &gt; 0, VLOOKUP(Attendance!$G2820,FINALS_WEEK_FRIDAY_PERIOD_SCHEDULE[],2,TRUE),
       VLOOKUP(Attendance!$G2820,REGULAR_WEEK_SCHEDULE[[Friday]:[Period]],2,TRUE))))))))))</f>
        <v/>
      </c>
      <c r="J2820" s="41" t="str">
        <f t="shared" ca="1" si="134"/>
        <v/>
      </c>
      <c r="K2820" s="41" t="str">
        <f>IF($A2820 &lt;&gt; "",VLOOKUP($A2820,'Student reference sheet'!$A$2:$V$2329, 7,FALSE), "")</f>
        <v/>
      </c>
      <c r="L2820" s="30" t="str">
        <f>IF($A2820 ="", "", VLOOKUP($A2820, 'Student reference sheet'!$A$2:$Z$2603,23,FALSE))</f>
        <v/>
      </c>
      <c r="M2820" s="30" t="str">
        <f>IF($A2820 ="", "", VLOOKUP($A2820, 'Student reference sheet'!$A$2:$Z$2603,24,FALSE))</f>
        <v/>
      </c>
      <c r="N2820" s="30" t="str">
        <f>IF($A2820 ="", "", VLOOKUP($A2820, 'Student reference sheet'!$A$2:$Z$2603,26,FALSE))</f>
        <v/>
      </c>
      <c r="O2820" s="30" t="str">
        <f>IF($A2820 ="", "", VLOOKUP($A2820, 'Student reference sheet'!$A$2:$Z$2603,25,FALSE))</f>
        <v/>
      </c>
      <c r="P2820" s="39" t="str">
        <f>IF($A2820 = "", "", IF(OR(VLOOKUP($A2820,'Student reference sheet'!$A$2:$V$2400,8,FALSE) = "R",  VLOOKUP($A2820,'Student reference sheet'!$A$2:$V$2400,8,FALSE) = "L"), "X", ""))</f>
        <v/>
      </c>
      <c r="Q2820" s="39" t="str">
        <f>IF($A2820 ="", "", VLOOKUP($A2820, 'Student reference sheet'!$A$2:$V$2603,22,FALSE))</f>
        <v/>
      </c>
      <c r="R2820" s="39" t="str">
        <f>IF($A2820 &lt;&gt; "",VLOOKUP($A2820,'Student reference sheet'!$A$2:$V$2329, 5,FALSE), "")</f>
        <v/>
      </c>
      <c r="S2820" s="39" t="str">
        <f>IF($A2820 &lt;&gt; "",VLOOKUP($A2820,'Student reference sheet'!$A$2:$V$2329, 6,FALSE), "")</f>
        <v/>
      </c>
      <c r="T2820" s="30" t="str">
        <f>IF($A2820 = "","",
IF(VLOOKUP($A2820,'Student reference sheet'!$A$2:$V$2329, 10,FALSE) = "Y", "Hispanic",
IF(VLOOKUP($A2820,'Student reference sheet'!$A$2:$V$2329,11,FALSE) &lt;&gt; "",
IF(VLOOKUP($A2820,'Student reference sheet'!$A$2:$V$2329,11,FALSE) = "UNK", "Unknown", VLOOKUP(VALUE(VLOOKUP($A2820,'Student reference sheet'!$A$2:$V$2329,11,FALSE)),'Ethnicity Reference'!$A$2:$B$22,2,FALSE)),
IF(VLOOKUP($A2820,'Student reference sheet'!$A$2:$V$2329,9,FALSE) &lt;&gt; "", VLOOKUP(VALUE(VLOOKUP($A2820,'Student reference sheet'!$A$2:$V$2329,9,FALSE)),'Ethnicity Reference'!$A$2:$B$22,2,FALSE),"Unknown"))))</f>
        <v/>
      </c>
      <c r="U2820" s="35"/>
    </row>
    <row r="2821" spans="1:21" ht="15.75">
      <c r="A2821" s="47"/>
      <c r="B2821" s="33"/>
      <c r="C2821" s="39" t="str">
        <f>IF($A2821 &lt;&gt; "",VLOOKUP($A2821,'Student reference sheet'!$A$2:$V$2329, 3,FALSE), "")</f>
        <v/>
      </c>
      <c r="D2821" s="39" t="str">
        <f>IF($A2821 &lt;&gt; "",VLOOKUP($A2821,'Student reference sheet'!$A$2:$V$2329, 2,FALSE), "")</f>
        <v/>
      </c>
      <c r="E2821" s="35"/>
      <c r="F2821" s="34"/>
      <c r="G2821" s="40" t="str">
        <f t="shared" ca="1" si="132"/>
        <v/>
      </c>
      <c r="H2821" s="40" t="str">
        <f t="shared" ca="1" si="133"/>
        <v/>
      </c>
      <c r="I2821" s="36" t="str">
        <f>IF($A2821 = "", "",
IF(COUNTIF(MINIMUM_DAY_DATES[], Attendance!J2821) &gt; 0, VLOOKUP(Attendance!$G2821,MINIMUM_DAY_PERIOD_SCHEDULE[], 2,TRUE),
IF(COUNTIF(RALLY_DATES[], Attendance!J2821) &gt; 0, VLOOKUP(Attendance!$G2821,RALLY_PERIOD_SCHEDULE[], 2,TRUE),
IF(WEEKDAY(Attendance!$J2821) = 2,
       IF(COUNTIF(FINALS_WEEK_MONDAY_DATE[],Attendance!$J2821) &gt; 0, VLOOKUP(Attendance!$G2821,FINALS_WEEK_MONDAY_PERIOD_SCHEDULE[],2,TRUE),
       VLOOKUP(Attendance!$G2821,REGULAR_WEEK_SCHEDULE[],6,TRUE)),
IF(WEEKDAY($J2821) = 3,
       IF(COUNTIF(FINALS_WEEK_TUESDAY_DATE[],Attendance!$J2821) &gt; 0, VLOOKUP(Attendance!$G2821,FINALS_WEEK_TUESDAY_PERIOD_SCHEDULE[],2,TRUE),
       VLOOKUP(Attendance!$G2821,REGULAR_WEEK_SCHEDULE[[Tuesday]:[Period]],5,TRUE)),
IF(WEEKDAY(Attendance!$J2821) = 4,
        IF(COUNTIF(BLOCK_WEDNESDAY_DATES[],Attendance!$J2821) &gt; 0, VLOOKUP(Attendance!$G2821,BLOCK_WEDNESDAY_PERIOD_SCHEDULE[],2,TRUE),
        IF(COUNTIF(FINALS_WEEK_WEDNESDAY_DATE[],Attendance!$J2821) &gt; 0, VLOOKUP(Attendance!$G2821,FINALS_WEEK_WEDNESDAY_PERIOD_SCHEDULE[],2,TRUE),
       VLOOKUP(Attendance!$G2821,REGULAR_WEEK_SCHEDULE[[Wednesday]:[Period]],4,TRUE))),
IF(WEEKDAY($J2821) = 5,
       IF(COUNTIF(BLOCK_THURSDAY_DATES[],Attendance!$J2821) &gt; 0, VLOOKUP(Attendance!$G2821,BLOCK_THURSDAY_PERIOD_SCHEDULE[],2,TRUE),
       IF(COUNTIF(FINALS_WEEK_THURSDAY_DATE[],Attendance!$J2821) &gt; 0, VLOOKUP(Attendance!$G2821,FINALS_WEEK_THURSDAY_PERIOD_SCHEDULE[],2,TRUE),
       VLOOKUP(Attendance!$G2821,REGULAR_WEEK_SCHEDULE[[Thursday]:[Period]],3,TRUE))),
IF(WEEKDAY(Attendance!$J2821) = 6,
       IF(COUNTIF(FINALS_WEEK_FRIDAY_DATE[],Attendance!$J2821) &gt; 0, VLOOKUP(Attendance!$G2821,FINALS_WEEK_FRIDAY_PERIOD_SCHEDULE[],2,TRUE),
       VLOOKUP(Attendance!$G2821,REGULAR_WEEK_SCHEDULE[[Friday]:[Period]],2,TRUE))))))))))</f>
        <v/>
      </c>
      <c r="J2821" s="41" t="str">
        <f t="shared" ca="1" si="134"/>
        <v/>
      </c>
      <c r="K2821" s="41" t="str">
        <f>IF($A2821 &lt;&gt; "",VLOOKUP($A2821,'Student reference sheet'!$A$2:$V$2329, 7,FALSE), "")</f>
        <v/>
      </c>
      <c r="L2821" s="30" t="str">
        <f>IF($A2821 ="", "", VLOOKUP($A2821, 'Student reference sheet'!$A$2:$Z$2603,23,FALSE))</f>
        <v/>
      </c>
      <c r="M2821" s="30" t="str">
        <f>IF($A2821 ="", "", VLOOKUP($A2821, 'Student reference sheet'!$A$2:$Z$2603,24,FALSE))</f>
        <v/>
      </c>
      <c r="N2821" s="30" t="str">
        <f>IF($A2821 ="", "", VLOOKUP($A2821, 'Student reference sheet'!$A$2:$Z$2603,26,FALSE))</f>
        <v/>
      </c>
      <c r="O2821" s="30" t="str">
        <f>IF($A2821 ="", "", VLOOKUP($A2821, 'Student reference sheet'!$A$2:$Z$2603,25,FALSE))</f>
        <v/>
      </c>
      <c r="P2821" s="39" t="str">
        <f>IF($A2821 = "", "", IF(OR(VLOOKUP($A2821,'Student reference sheet'!$A$2:$V$2400,8,FALSE) = "R",  VLOOKUP($A2821,'Student reference sheet'!$A$2:$V$2400,8,FALSE) = "L"), "X", ""))</f>
        <v/>
      </c>
      <c r="Q2821" s="39" t="str">
        <f>IF($A2821 ="", "", VLOOKUP($A2821, 'Student reference sheet'!$A$2:$V$2603,22,FALSE))</f>
        <v/>
      </c>
      <c r="R2821" s="39" t="str">
        <f>IF($A2821 &lt;&gt; "",VLOOKUP($A2821,'Student reference sheet'!$A$2:$V$2329, 5,FALSE), "")</f>
        <v/>
      </c>
      <c r="S2821" s="39" t="str">
        <f>IF($A2821 &lt;&gt; "",VLOOKUP($A2821,'Student reference sheet'!$A$2:$V$2329, 6,FALSE), "")</f>
        <v/>
      </c>
      <c r="T2821" s="30" t="str">
        <f>IF($A2821 = "","",
IF(VLOOKUP($A2821,'Student reference sheet'!$A$2:$V$2329, 10,FALSE) = "Y", "Hispanic",
IF(VLOOKUP($A2821,'Student reference sheet'!$A$2:$V$2329,11,FALSE) &lt;&gt; "",
IF(VLOOKUP($A2821,'Student reference sheet'!$A$2:$V$2329,11,FALSE) = "UNK", "Unknown", VLOOKUP(VALUE(VLOOKUP($A2821,'Student reference sheet'!$A$2:$V$2329,11,FALSE)),'Ethnicity Reference'!$A$2:$B$22,2,FALSE)),
IF(VLOOKUP($A2821,'Student reference sheet'!$A$2:$V$2329,9,FALSE) &lt;&gt; "", VLOOKUP(VALUE(VLOOKUP($A2821,'Student reference sheet'!$A$2:$V$2329,9,FALSE)),'Ethnicity Reference'!$A$2:$B$22,2,FALSE),"Unknown"))))</f>
        <v/>
      </c>
      <c r="U2821" s="35"/>
    </row>
    <row r="2822" spans="1:21" ht="15.75">
      <c r="A2822" s="47"/>
      <c r="B2822" s="33"/>
      <c r="C2822" s="39" t="str">
        <f>IF($A2822 &lt;&gt; "",VLOOKUP($A2822,'Student reference sheet'!$A$2:$V$2329, 3,FALSE), "")</f>
        <v/>
      </c>
      <c r="D2822" s="39" t="str">
        <f>IF($A2822 &lt;&gt; "",VLOOKUP($A2822,'Student reference sheet'!$A$2:$V$2329, 2,FALSE), "")</f>
        <v/>
      </c>
      <c r="E2822" s="35"/>
      <c r="F2822" s="34"/>
      <c r="G2822" s="40" t="str">
        <f t="shared" ca="1" si="132"/>
        <v/>
      </c>
      <c r="H2822" s="40" t="str">
        <f t="shared" ca="1" si="133"/>
        <v/>
      </c>
      <c r="I2822" s="36" t="str">
        <f>IF($A2822 = "", "",
IF(COUNTIF(MINIMUM_DAY_DATES[], Attendance!J2822) &gt; 0, VLOOKUP(Attendance!$G2822,MINIMUM_DAY_PERIOD_SCHEDULE[], 2,TRUE),
IF(COUNTIF(RALLY_DATES[], Attendance!J2822) &gt; 0, VLOOKUP(Attendance!$G2822,RALLY_PERIOD_SCHEDULE[], 2,TRUE),
IF(WEEKDAY(Attendance!$J2822) = 2,
       IF(COUNTIF(FINALS_WEEK_MONDAY_DATE[],Attendance!$J2822) &gt; 0, VLOOKUP(Attendance!$G2822,FINALS_WEEK_MONDAY_PERIOD_SCHEDULE[],2,TRUE),
       VLOOKUP(Attendance!$G2822,REGULAR_WEEK_SCHEDULE[],6,TRUE)),
IF(WEEKDAY($J2822) = 3,
       IF(COUNTIF(FINALS_WEEK_TUESDAY_DATE[],Attendance!$J2822) &gt; 0, VLOOKUP(Attendance!$G2822,FINALS_WEEK_TUESDAY_PERIOD_SCHEDULE[],2,TRUE),
       VLOOKUP(Attendance!$G2822,REGULAR_WEEK_SCHEDULE[[Tuesday]:[Period]],5,TRUE)),
IF(WEEKDAY(Attendance!$J2822) = 4,
        IF(COUNTIF(BLOCK_WEDNESDAY_DATES[],Attendance!$J2822) &gt; 0, VLOOKUP(Attendance!$G2822,BLOCK_WEDNESDAY_PERIOD_SCHEDULE[],2,TRUE),
        IF(COUNTIF(FINALS_WEEK_WEDNESDAY_DATE[],Attendance!$J2822) &gt; 0, VLOOKUP(Attendance!$G2822,FINALS_WEEK_WEDNESDAY_PERIOD_SCHEDULE[],2,TRUE),
       VLOOKUP(Attendance!$G2822,REGULAR_WEEK_SCHEDULE[[Wednesday]:[Period]],4,TRUE))),
IF(WEEKDAY($J2822) = 5,
       IF(COUNTIF(BLOCK_THURSDAY_DATES[],Attendance!$J2822) &gt; 0, VLOOKUP(Attendance!$G2822,BLOCK_THURSDAY_PERIOD_SCHEDULE[],2,TRUE),
       IF(COUNTIF(FINALS_WEEK_THURSDAY_DATE[],Attendance!$J2822) &gt; 0, VLOOKUP(Attendance!$G2822,FINALS_WEEK_THURSDAY_PERIOD_SCHEDULE[],2,TRUE),
       VLOOKUP(Attendance!$G2822,REGULAR_WEEK_SCHEDULE[[Thursday]:[Period]],3,TRUE))),
IF(WEEKDAY(Attendance!$J2822) = 6,
       IF(COUNTIF(FINALS_WEEK_FRIDAY_DATE[],Attendance!$J2822) &gt; 0, VLOOKUP(Attendance!$G2822,FINALS_WEEK_FRIDAY_PERIOD_SCHEDULE[],2,TRUE),
       VLOOKUP(Attendance!$G2822,REGULAR_WEEK_SCHEDULE[[Friday]:[Period]],2,TRUE))))))))))</f>
        <v/>
      </c>
      <c r="J2822" s="41" t="str">
        <f t="shared" ca="1" si="134"/>
        <v/>
      </c>
      <c r="K2822" s="41" t="str">
        <f>IF($A2822 &lt;&gt; "",VLOOKUP($A2822,'Student reference sheet'!$A$2:$V$2329, 7,FALSE), "")</f>
        <v/>
      </c>
      <c r="L2822" s="30" t="str">
        <f>IF($A2822 ="", "", VLOOKUP($A2822, 'Student reference sheet'!$A$2:$Z$2603,23,FALSE))</f>
        <v/>
      </c>
      <c r="M2822" s="30" t="str">
        <f>IF($A2822 ="", "", VLOOKUP($A2822, 'Student reference sheet'!$A$2:$Z$2603,24,FALSE))</f>
        <v/>
      </c>
      <c r="N2822" s="30" t="str">
        <f>IF($A2822 ="", "", VLOOKUP($A2822, 'Student reference sheet'!$A$2:$Z$2603,26,FALSE))</f>
        <v/>
      </c>
      <c r="O2822" s="30" t="str">
        <f>IF($A2822 ="", "", VLOOKUP($A2822, 'Student reference sheet'!$A$2:$Z$2603,25,FALSE))</f>
        <v/>
      </c>
      <c r="P2822" s="39" t="str">
        <f>IF($A2822 = "", "", IF(OR(VLOOKUP($A2822,'Student reference sheet'!$A$2:$V$2400,8,FALSE) = "R",  VLOOKUP($A2822,'Student reference sheet'!$A$2:$V$2400,8,FALSE) = "L"), "X", ""))</f>
        <v/>
      </c>
      <c r="Q2822" s="39" t="str">
        <f>IF($A2822 ="", "", VLOOKUP($A2822, 'Student reference sheet'!$A$2:$V$2603,22,FALSE))</f>
        <v/>
      </c>
      <c r="R2822" s="39" t="str">
        <f>IF($A2822 &lt;&gt; "",VLOOKUP($A2822,'Student reference sheet'!$A$2:$V$2329, 5,FALSE), "")</f>
        <v/>
      </c>
      <c r="S2822" s="39" t="str">
        <f>IF($A2822 &lt;&gt; "",VLOOKUP($A2822,'Student reference sheet'!$A$2:$V$2329, 6,FALSE), "")</f>
        <v/>
      </c>
      <c r="T2822" s="30" t="str">
        <f>IF($A2822 = "","",
IF(VLOOKUP($A2822,'Student reference sheet'!$A$2:$V$2329, 10,FALSE) = "Y", "Hispanic",
IF(VLOOKUP($A2822,'Student reference sheet'!$A$2:$V$2329,11,FALSE) &lt;&gt; "",
IF(VLOOKUP($A2822,'Student reference sheet'!$A$2:$V$2329,11,FALSE) = "UNK", "Unknown", VLOOKUP(VALUE(VLOOKUP($A2822,'Student reference sheet'!$A$2:$V$2329,11,FALSE)),'Ethnicity Reference'!$A$2:$B$22,2,FALSE)),
IF(VLOOKUP($A2822,'Student reference sheet'!$A$2:$V$2329,9,FALSE) &lt;&gt; "", VLOOKUP(VALUE(VLOOKUP($A2822,'Student reference sheet'!$A$2:$V$2329,9,FALSE)),'Ethnicity Reference'!$A$2:$B$22,2,FALSE),"Unknown"))))</f>
        <v/>
      </c>
      <c r="U2822" s="35"/>
    </row>
    <row r="2823" spans="1:21" ht="15.75">
      <c r="A2823" s="47"/>
      <c r="B2823" s="33"/>
      <c r="C2823" s="39" t="str">
        <f>IF($A2823 &lt;&gt; "",VLOOKUP($A2823,'Student reference sheet'!$A$2:$V$2329, 3,FALSE), "")</f>
        <v/>
      </c>
      <c r="D2823" s="39" t="str">
        <f>IF($A2823 &lt;&gt; "",VLOOKUP($A2823,'Student reference sheet'!$A$2:$V$2329, 2,FALSE), "")</f>
        <v/>
      </c>
      <c r="E2823" s="35"/>
      <c r="F2823" s="34"/>
      <c r="G2823" s="40" t="str">
        <f t="shared" ca="1" si="132"/>
        <v/>
      </c>
      <c r="H2823" s="40" t="str">
        <f t="shared" ca="1" si="133"/>
        <v/>
      </c>
      <c r="I2823" s="36" t="str">
        <f>IF($A2823 = "", "",
IF(COUNTIF(MINIMUM_DAY_DATES[], Attendance!J2823) &gt; 0, VLOOKUP(Attendance!$G2823,MINIMUM_DAY_PERIOD_SCHEDULE[], 2,TRUE),
IF(COUNTIF(RALLY_DATES[], Attendance!J2823) &gt; 0, VLOOKUP(Attendance!$G2823,RALLY_PERIOD_SCHEDULE[], 2,TRUE),
IF(WEEKDAY(Attendance!$J2823) = 2,
       IF(COUNTIF(FINALS_WEEK_MONDAY_DATE[],Attendance!$J2823) &gt; 0, VLOOKUP(Attendance!$G2823,FINALS_WEEK_MONDAY_PERIOD_SCHEDULE[],2,TRUE),
       VLOOKUP(Attendance!$G2823,REGULAR_WEEK_SCHEDULE[],6,TRUE)),
IF(WEEKDAY($J2823) = 3,
       IF(COUNTIF(FINALS_WEEK_TUESDAY_DATE[],Attendance!$J2823) &gt; 0, VLOOKUP(Attendance!$G2823,FINALS_WEEK_TUESDAY_PERIOD_SCHEDULE[],2,TRUE),
       VLOOKUP(Attendance!$G2823,REGULAR_WEEK_SCHEDULE[[Tuesday]:[Period]],5,TRUE)),
IF(WEEKDAY(Attendance!$J2823) = 4,
        IF(COUNTIF(BLOCK_WEDNESDAY_DATES[],Attendance!$J2823) &gt; 0, VLOOKUP(Attendance!$G2823,BLOCK_WEDNESDAY_PERIOD_SCHEDULE[],2,TRUE),
        IF(COUNTIF(FINALS_WEEK_WEDNESDAY_DATE[],Attendance!$J2823) &gt; 0, VLOOKUP(Attendance!$G2823,FINALS_WEEK_WEDNESDAY_PERIOD_SCHEDULE[],2,TRUE),
       VLOOKUP(Attendance!$G2823,REGULAR_WEEK_SCHEDULE[[Wednesday]:[Period]],4,TRUE))),
IF(WEEKDAY($J2823) = 5,
       IF(COUNTIF(BLOCK_THURSDAY_DATES[],Attendance!$J2823) &gt; 0, VLOOKUP(Attendance!$G2823,BLOCK_THURSDAY_PERIOD_SCHEDULE[],2,TRUE),
       IF(COUNTIF(FINALS_WEEK_THURSDAY_DATE[],Attendance!$J2823) &gt; 0, VLOOKUP(Attendance!$G2823,FINALS_WEEK_THURSDAY_PERIOD_SCHEDULE[],2,TRUE),
       VLOOKUP(Attendance!$G2823,REGULAR_WEEK_SCHEDULE[[Thursday]:[Period]],3,TRUE))),
IF(WEEKDAY(Attendance!$J2823) = 6,
       IF(COUNTIF(FINALS_WEEK_FRIDAY_DATE[],Attendance!$J2823) &gt; 0, VLOOKUP(Attendance!$G2823,FINALS_WEEK_FRIDAY_PERIOD_SCHEDULE[],2,TRUE),
       VLOOKUP(Attendance!$G2823,REGULAR_WEEK_SCHEDULE[[Friday]:[Period]],2,TRUE))))))))))</f>
        <v/>
      </c>
      <c r="J2823" s="41" t="str">
        <f t="shared" ca="1" si="134"/>
        <v/>
      </c>
      <c r="K2823" s="41" t="str">
        <f>IF($A2823 &lt;&gt; "",VLOOKUP($A2823,'Student reference sheet'!$A$2:$V$2329, 7,FALSE), "")</f>
        <v/>
      </c>
      <c r="L2823" s="30" t="str">
        <f>IF($A2823 ="", "", VLOOKUP($A2823, 'Student reference sheet'!$A$2:$Z$2603,23,FALSE))</f>
        <v/>
      </c>
      <c r="M2823" s="30" t="str">
        <f>IF($A2823 ="", "", VLOOKUP($A2823, 'Student reference sheet'!$A$2:$Z$2603,24,FALSE))</f>
        <v/>
      </c>
      <c r="N2823" s="30" t="str">
        <f>IF($A2823 ="", "", VLOOKUP($A2823, 'Student reference sheet'!$A$2:$Z$2603,26,FALSE))</f>
        <v/>
      </c>
      <c r="O2823" s="30" t="str">
        <f>IF($A2823 ="", "", VLOOKUP($A2823, 'Student reference sheet'!$A$2:$Z$2603,25,FALSE))</f>
        <v/>
      </c>
      <c r="P2823" s="39" t="str">
        <f>IF($A2823 = "", "", IF(OR(VLOOKUP($A2823,'Student reference sheet'!$A$2:$V$2400,8,FALSE) = "R",  VLOOKUP($A2823,'Student reference sheet'!$A$2:$V$2400,8,FALSE) = "L"), "X", ""))</f>
        <v/>
      </c>
      <c r="Q2823" s="39" t="str">
        <f>IF($A2823 ="", "", VLOOKUP($A2823, 'Student reference sheet'!$A$2:$V$2603,22,FALSE))</f>
        <v/>
      </c>
      <c r="R2823" s="39" t="str">
        <f>IF($A2823 &lt;&gt; "",VLOOKUP($A2823,'Student reference sheet'!$A$2:$V$2329, 5,FALSE), "")</f>
        <v/>
      </c>
      <c r="S2823" s="39" t="str">
        <f>IF($A2823 &lt;&gt; "",VLOOKUP($A2823,'Student reference sheet'!$A$2:$V$2329, 6,FALSE), "")</f>
        <v/>
      </c>
      <c r="T2823" s="30" t="str">
        <f>IF($A2823 = "","",
IF(VLOOKUP($A2823,'Student reference sheet'!$A$2:$V$2329, 10,FALSE) = "Y", "Hispanic",
IF(VLOOKUP($A2823,'Student reference sheet'!$A$2:$V$2329,11,FALSE) &lt;&gt; "",
IF(VLOOKUP($A2823,'Student reference sheet'!$A$2:$V$2329,11,FALSE) = "UNK", "Unknown", VLOOKUP(VALUE(VLOOKUP($A2823,'Student reference sheet'!$A$2:$V$2329,11,FALSE)),'Ethnicity Reference'!$A$2:$B$22,2,FALSE)),
IF(VLOOKUP($A2823,'Student reference sheet'!$A$2:$V$2329,9,FALSE) &lt;&gt; "", VLOOKUP(VALUE(VLOOKUP($A2823,'Student reference sheet'!$A$2:$V$2329,9,FALSE)),'Ethnicity Reference'!$A$2:$B$22,2,FALSE),"Unknown"))))</f>
        <v/>
      </c>
      <c r="U2823" s="35"/>
    </row>
    <row r="2824" spans="1:21" ht="15.75">
      <c r="A2824" s="47"/>
      <c r="B2824" s="33"/>
      <c r="C2824" s="39" t="str">
        <f>IF($A2824 &lt;&gt; "",VLOOKUP($A2824,'Student reference sheet'!$A$2:$V$2329, 3,FALSE), "")</f>
        <v/>
      </c>
      <c r="D2824" s="39" t="str">
        <f>IF($A2824 &lt;&gt; "",VLOOKUP($A2824,'Student reference sheet'!$A$2:$V$2329, 2,FALSE), "")</f>
        <v/>
      </c>
      <c r="E2824" s="35"/>
      <c r="F2824" s="34"/>
      <c r="G2824" s="40" t="str">
        <f t="shared" ca="1" si="132"/>
        <v/>
      </c>
      <c r="H2824" s="40" t="str">
        <f t="shared" ca="1" si="133"/>
        <v/>
      </c>
      <c r="I2824" s="36" t="str">
        <f>IF($A2824 = "", "",
IF(COUNTIF(MINIMUM_DAY_DATES[], Attendance!J2824) &gt; 0, VLOOKUP(Attendance!$G2824,MINIMUM_DAY_PERIOD_SCHEDULE[], 2,TRUE),
IF(COUNTIF(RALLY_DATES[], Attendance!J2824) &gt; 0, VLOOKUP(Attendance!$G2824,RALLY_PERIOD_SCHEDULE[], 2,TRUE),
IF(WEEKDAY(Attendance!$J2824) = 2,
       IF(COUNTIF(FINALS_WEEK_MONDAY_DATE[],Attendance!$J2824) &gt; 0, VLOOKUP(Attendance!$G2824,FINALS_WEEK_MONDAY_PERIOD_SCHEDULE[],2,TRUE),
       VLOOKUP(Attendance!$G2824,REGULAR_WEEK_SCHEDULE[],6,TRUE)),
IF(WEEKDAY($J2824) = 3,
       IF(COUNTIF(FINALS_WEEK_TUESDAY_DATE[],Attendance!$J2824) &gt; 0, VLOOKUP(Attendance!$G2824,FINALS_WEEK_TUESDAY_PERIOD_SCHEDULE[],2,TRUE),
       VLOOKUP(Attendance!$G2824,REGULAR_WEEK_SCHEDULE[[Tuesday]:[Period]],5,TRUE)),
IF(WEEKDAY(Attendance!$J2824) = 4,
        IF(COUNTIF(BLOCK_WEDNESDAY_DATES[],Attendance!$J2824) &gt; 0, VLOOKUP(Attendance!$G2824,BLOCK_WEDNESDAY_PERIOD_SCHEDULE[],2,TRUE),
        IF(COUNTIF(FINALS_WEEK_WEDNESDAY_DATE[],Attendance!$J2824) &gt; 0, VLOOKUP(Attendance!$G2824,FINALS_WEEK_WEDNESDAY_PERIOD_SCHEDULE[],2,TRUE),
       VLOOKUP(Attendance!$G2824,REGULAR_WEEK_SCHEDULE[[Wednesday]:[Period]],4,TRUE))),
IF(WEEKDAY($J2824) = 5,
       IF(COUNTIF(BLOCK_THURSDAY_DATES[],Attendance!$J2824) &gt; 0, VLOOKUP(Attendance!$G2824,BLOCK_THURSDAY_PERIOD_SCHEDULE[],2,TRUE),
       IF(COUNTIF(FINALS_WEEK_THURSDAY_DATE[],Attendance!$J2824) &gt; 0, VLOOKUP(Attendance!$G2824,FINALS_WEEK_THURSDAY_PERIOD_SCHEDULE[],2,TRUE),
       VLOOKUP(Attendance!$G2824,REGULAR_WEEK_SCHEDULE[[Thursday]:[Period]],3,TRUE))),
IF(WEEKDAY(Attendance!$J2824) = 6,
       IF(COUNTIF(FINALS_WEEK_FRIDAY_DATE[],Attendance!$J2824) &gt; 0, VLOOKUP(Attendance!$G2824,FINALS_WEEK_FRIDAY_PERIOD_SCHEDULE[],2,TRUE),
       VLOOKUP(Attendance!$G2824,REGULAR_WEEK_SCHEDULE[[Friday]:[Period]],2,TRUE))))))))))</f>
        <v/>
      </c>
      <c r="J2824" s="41" t="str">
        <f t="shared" ca="1" si="134"/>
        <v/>
      </c>
      <c r="K2824" s="41" t="str">
        <f>IF($A2824 &lt;&gt; "",VLOOKUP($A2824,'Student reference sheet'!$A$2:$V$2329, 7,FALSE), "")</f>
        <v/>
      </c>
      <c r="L2824" s="30" t="str">
        <f>IF($A2824 ="", "", VLOOKUP($A2824, 'Student reference sheet'!$A$2:$Z$2603,23,FALSE))</f>
        <v/>
      </c>
      <c r="M2824" s="30" t="str">
        <f>IF($A2824 ="", "", VLOOKUP($A2824, 'Student reference sheet'!$A$2:$Z$2603,24,FALSE))</f>
        <v/>
      </c>
      <c r="N2824" s="30" t="str">
        <f>IF($A2824 ="", "", VLOOKUP($A2824, 'Student reference sheet'!$A$2:$Z$2603,26,FALSE))</f>
        <v/>
      </c>
      <c r="O2824" s="30" t="str">
        <f>IF($A2824 ="", "", VLOOKUP($A2824, 'Student reference sheet'!$A$2:$Z$2603,25,FALSE))</f>
        <v/>
      </c>
      <c r="P2824" s="39" t="str">
        <f>IF($A2824 = "", "", IF(OR(VLOOKUP($A2824,'Student reference sheet'!$A$2:$V$2400,8,FALSE) = "R",  VLOOKUP($A2824,'Student reference sheet'!$A$2:$V$2400,8,FALSE) = "L"), "X", ""))</f>
        <v/>
      </c>
      <c r="Q2824" s="39" t="str">
        <f>IF($A2824 ="", "", VLOOKUP($A2824, 'Student reference sheet'!$A$2:$V$2603,22,FALSE))</f>
        <v/>
      </c>
      <c r="R2824" s="39" t="str">
        <f>IF($A2824 &lt;&gt; "",VLOOKUP($A2824,'Student reference sheet'!$A$2:$V$2329, 5,FALSE), "")</f>
        <v/>
      </c>
      <c r="S2824" s="39" t="str">
        <f>IF($A2824 &lt;&gt; "",VLOOKUP($A2824,'Student reference sheet'!$A$2:$V$2329, 6,FALSE), "")</f>
        <v/>
      </c>
      <c r="T2824" s="30" t="str">
        <f>IF($A2824 = "","",
IF(VLOOKUP($A2824,'Student reference sheet'!$A$2:$V$2329, 10,FALSE) = "Y", "Hispanic",
IF(VLOOKUP($A2824,'Student reference sheet'!$A$2:$V$2329,11,FALSE) &lt;&gt; "",
IF(VLOOKUP($A2824,'Student reference sheet'!$A$2:$V$2329,11,FALSE) = "UNK", "Unknown", VLOOKUP(VALUE(VLOOKUP($A2824,'Student reference sheet'!$A$2:$V$2329,11,FALSE)),'Ethnicity Reference'!$A$2:$B$22,2,FALSE)),
IF(VLOOKUP($A2824,'Student reference sheet'!$A$2:$V$2329,9,FALSE) &lt;&gt; "", VLOOKUP(VALUE(VLOOKUP($A2824,'Student reference sheet'!$A$2:$V$2329,9,FALSE)),'Ethnicity Reference'!$A$2:$B$22,2,FALSE),"Unknown"))))</f>
        <v/>
      </c>
      <c r="U2824" s="35"/>
    </row>
    <row r="2825" spans="1:21" ht="15.75">
      <c r="A2825" s="47"/>
      <c r="B2825" s="33"/>
      <c r="C2825" s="39" t="str">
        <f>IF($A2825 &lt;&gt; "",VLOOKUP($A2825,'Student reference sheet'!$A$2:$V$2329, 3,FALSE), "")</f>
        <v/>
      </c>
      <c r="D2825" s="39" t="str">
        <f>IF($A2825 &lt;&gt; "",VLOOKUP($A2825,'Student reference sheet'!$A$2:$V$2329, 2,FALSE), "")</f>
        <v/>
      </c>
      <c r="E2825" s="35"/>
      <c r="F2825" s="34"/>
      <c r="G2825" s="40" t="str">
        <f t="shared" ca="1" si="132"/>
        <v/>
      </c>
      <c r="H2825" s="40" t="str">
        <f t="shared" ca="1" si="133"/>
        <v/>
      </c>
      <c r="I2825" s="36" t="str">
        <f>IF($A2825 = "", "",
IF(COUNTIF(MINIMUM_DAY_DATES[], Attendance!J2825) &gt; 0, VLOOKUP(Attendance!$G2825,MINIMUM_DAY_PERIOD_SCHEDULE[], 2,TRUE),
IF(COUNTIF(RALLY_DATES[], Attendance!J2825) &gt; 0, VLOOKUP(Attendance!$G2825,RALLY_PERIOD_SCHEDULE[], 2,TRUE),
IF(WEEKDAY(Attendance!$J2825) = 2,
       IF(COUNTIF(FINALS_WEEK_MONDAY_DATE[],Attendance!$J2825) &gt; 0, VLOOKUP(Attendance!$G2825,FINALS_WEEK_MONDAY_PERIOD_SCHEDULE[],2,TRUE),
       VLOOKUP(Attendance!$G2825,REGULAR_WEEK_SCHEDULE[],6,TRUE)),
IF(WEEKDAY($J2825) = 3,
       IF(COUNTIF(FINALS_WEEK_TUESDAY_DATE[],Attendance!$J2825) &gt; 0, VLOOKUP(Attendance!$G2825,FINALS_WEEK_TUESDAY_PERIOD_SCHEDULE[],2,TRUE),
       VLOOKUP(Attendance!$G2825,REGULAR_WEEK_SCHEDULE[[Tuesday]:[Period]],5,TRUE)),
IF(WEEKDAY(Attendance!$J2825) = 4,
        IF(COUNTIF(BLOCK_WEDNESDAY_DATES[],Attendance!$J2825) &gt; 0, VLOOKUP(Attendance!$G2825,BLOCK_WEDNESDAY_PERIOD_SCHEDULE[],2,TRUE),
        IF(COUNTIF(FINALS_WEEK_WEDNESDAY_DATE[],Attendance!$J2825) &gt; 0, VLOOKUP(Attendance!$G2825,FINALS_WEEK_WEDNESDAY_PERIOD_SCHEDULE[],2,TRUE),
       VLOOKUP(Attendance!$G2825,REGULAR_WEEK_SCHEDULE[[Wednesday]:[Period]],4,TRUE))),
IF(WEEKDAY($J2825) = 5,
       IF(COUNTIF(BLOCK_THURSDAY_DATES[],Attendance!$J2825) &gt; 0, VLOOKUP(Attendance!$G2825,BLOCK_THURSDAY_PERIOD_SCHEDULE[],2,TRUE),
       IF(COUNTIF(FINALS_WEEK_THURSDAY_DATE[],Attendance!$J2825) &gt; 0, VLOOKUP(Attendance!$G2825,FINALS_WEEK_THURSDAY_PERIOD_SCHEDULE[],2,TRUE),
       VLOOKUP(Attendance!$G2825,REGULAR_WEEK_SCHEDULE[[Thursday]:[Period]],3,TRUE))),
IF(WEEKDAY(Attendance!$J2825) = 6,
       IF(COUNTIF(FINALS_WEEK_FRIDAY_DATE[],Attendance!$J2825) &gt; 0, VLOOKUP(Attendance!$G2825,FINALS_WEEK_FRIDAY_PERIOD_SCHEDULE[],2,TRUE),
       VLOOKUP(Attendance!$G2825,REGULAR_WEEK_SCHEDULE[[Friday]:[Period]],2,TRUE))))))))))</f>
        <v/>
      </c>
      <c r="J2825" s="41" t="str">
        <f t="shared" ca="1" si="134"/>
        <v/>
      </c>
      <c r="K2825" s="41" t="str">
        <f>IF($A2825 &lt;&gt; "",VLOOKUP($A2825,'Student reference sheet'!$A$2:$V$2329, 7,FALSE), "")</f>
        <v/>
      </c>
      <c r="L2825" s="30" t="str">
        <f>IF($A2825 ="", "", VLOOKUP($A2825, 'Student reference sheet'!$A$2:$Z$2603,23,FALSE))</f>
        <v/>
      </c>
      <c r="M2825" s="30" t="str">
        <f>IF($A2825 ="", "", VLOOKUP($A2825, 'Student reference sheet'!$A$2:$Z$2603,24,FALSE))</f>
        <v/>
      </c>
      <c r="N2825" s="30" t="str">
        <f>IF($A2825 ="", "", VLOOKUP($A2825, 'Student reference sheet'!$A$2:$Z$2603,26,FALSE))</f>
        <v/>
      </c>
      <c r="O2825" s="30" t="str">
        <f>IF($A2825 ="", "", VLOOKUP($A2825, 'Student reference sheet'!$A$2:$Z$2603,25,FALSE))</f>
        <v/>
      </c>
      <c r="P2825" s="39" t="str">
        <f>IF($A2825 = "", "", IF(OR(VLOOKUP($A2825,'Student reference sheet'!$A$2:$V$2400,8,FALSE) = "R",  VLOOKUP($A2825,'Student reference sheet'!$A$2:$V$2400,8,FALSE) = "L"), "X", ""))</f>
        <v/>
      </c>
      <c r="Q2825" s="39" t="str">
        <f>IF($A2825 ="", "", VLOOKUP($A2825, 'Student reference sheet'!$A$2:$V$2603,22,FALSE))</f>
        <v/>
      </c>
      <c r="R2825" s="39" t="str">
        <f>IF($A2825 &lt;&gt; "",VLOOKUP($A2825,'Student reference sheet'!$A$2:$V$2329, 5,FALSE), "")</f>
        <v/>
      </c>
      <c r="S2825" s="39" t="str">
        <f>IF($A2825 &lt;&gt; "",VLOOKUP($A2825,'Student reference sheet'!$A$2:$V$2329, 6,FALSE), "")</f>
        <v/>
      </c>
      <c r="T2825" s="30" t="str">
        <f>IF($A2825 = "","",
IF(VLOOKUP($A2825,'Student reference sheet'!$A$2:$V$2329, 10,FALSE) = "Y", "Hispanic",
IF(VLOOKUP($A2825,'Student reference sheet'!$A$2:$V$2329,11,FALSE) &lt;&gt; "",
IF(VLOOKUP($A2825,'Student reference sheet'!$A$2:$V$2329,11,FALSE) = "UNK", "Unknown", VLOOKUP(VALUE(VLOOKUP($A2825,'Student reference sheet'!$A$2:$V$2329,11,FALSE)),'Ethnicity Reference'!$A$2:$B$22,2,FALSE)),
IF(VLOOKUP($A2825,'Student reference sheet'!$A$2:$V$2329,9,FALSE) &lt;&gt; "", VLOOKUP(VALUE(VLOOKUP($A2825,'Student reference sheet'!$A$2:$V$2329,9,FALSE)),'Ethnicity Reference'!$A$2:$B$22,2,FALSE),"Unknown"))))</f>
        <v/>
      </c>
      <c r="U2825" s="35"/>
    </row>
    <row r="2826" spans="1:21" ht="15.75">
      <c r="A2826" s="47"/>
      <c r="B2826" s="33"/>
      <c r="C2826" s="39" t="str">
        <f>IF($A2826 &lt;&gt; "",VLOOKUP($A2826,'Student reference sheet'!$A$2:$V$2329, 3,FALSE), "")</f>
        <v/>
      </c>
      <c r="D2826" s="39" t="str">
        <f>IF($A2826 &lt;&gt; "",VLOOKUP($A2826,'Student reference sheet'!$A$2:$V$2329, 2,FALSE), "")</f>
        <v/>
      </c>
      <c r="E2826" s="35"/>
      <c r="F2826" s="34"/>
      <c r="G2826" s="40" t="str">
        <f t="shared" ref="G2826:G2889" ca="1" si="135">IF(A2826 &lt;&gt;"", IF(G2826 = "",NOW() - TODAY(), G2826), "")</f>
        <v/>
      </c>
      <c r="H2826" s="40" t="str">
        <f t="shared" ref="H2826:H2889" ca="1" si="136">IF(B2826 &lt;&gt;"", IF(H2826 = "",NOW() - TODAY(), H2826), "")</f>
        <v/>
      </c>
      <c r="I2826" s="36" t="str">
        <f>IF($A2826 = "", "",
IF(COUNTIF(MINIMUM_DAY_DATES[], Attendance!J2826) &gt; 0, VLOOKUP(Attendance!$G2826,MINIMUM_DAY_PERIOD_SCHEDULE[], 2,TRUE),
IF(COUNTIF(RALLY_DATES[], Attendance!J2826) &gt; 0, VLOOKUP(Attendance!$G2826,RALLY_PERIOD_SCHEDULE[], 2,TRUE),
IF(WEEKDAY(Attendance!$J2826) = 2,
       IF(COUNTIF(FINALS_WEEK_MONDAY_DATE[],Attendance!$J2826) &gt; 0, VLOOKUP(Attendance!$G2826,FINALS_WEEK_MONDAY_PERIOD_SCHEDULE[],2,TRUE),
       VLOOKUP(Attendance!$G2826,REGULAR_WEEK_SCHEDULE[],6,TRUE)),
IF(WEEKDAY($J2826) = 3,
       IF(COUNTIF(FINALS_WEEK_TUESDAY_DATE[],Attendance!$J2826) &gt; 0, VLOOKUP(Attendance!$G2826,FINALS_WEEK_TUESDAY_PERIOD_SCHEDULE[],2,TRUE),
       VLOOKUP(Attendance!$G2826,REGULAR_WEEK_SCHEDULE[[Tuesday]:[Period]],5,TRUE)),
IF(WEEKDAY(Attendance!$J2826) = 4,
        IF(COUNTIF(BLOCK_WEDNESDAY_DATES[],Attendance!$J2826) &gt; 0, VLOOKUP(Attendance!$G2826,BLOCK_WEDNESDAY_PERIOD_SCHEDULE[],2,TRUE),
        IF(COUNTIF(FINALS_WEEK_WEDNESDAY_DATE[],Attendance!$J2826) &gt; 0, VLOOKUP(Attendance!$G2826,FINALS_WEEK_WEDNESDAY_PERIOD_SCHEDULE[],2,TRUE),
       VLOOKUP(Attendance!$G2826,REGULAR_WEEK_SCHEDULE[[Wednesday]:[Period]],4,TRUE))),
IF(WEEKDAY($J2826) = 5,
       IF(COUNTIF(BLOCK_THURSDAY_DATES[],Attendance!$J2826) &gt; 0, VLOOKUP(Attendance!$G2826,BLOCK_THURSDAY_PERIOD_SCHEDULE[],2,TRUE),
       IF(COUNTIF(FINALS_WEEK_THURSDAY_DATE[],Attendance!$J2826) &gt; 0, VLOOKUP(Attendance!$G2826,FINALS_WEEK_THURSDAY_PERIOD_SCHEDULE[],2,TRUE),
       VLOOKUP(Attendance!$G2826,REGULAR_WEEK_SCHEDULE[[Thursday]:[Period]],3,TRUE))),
IF(WEEKDAY(Attendance!$J2826) = 6,
       IF(COUNTIF(FINALS_WEEK_FRIDAY_DATE[],Attendance!$J2826) &gt; 0, VLOOKUP(Attendance!$G2826,FINALS_WEEK_FRIDAY_PERIOD_SCHEDULE[],2,TRUE),
       VLOOKUP(Attendance!$G2826,REGULAR_WEEK_SCHEDULE[[Friday]:[Period]],2,TRUE))))))))))</f>
        <v/>
      </c>
      <c r="J2826" s="41" t="str">
        <f t="shared" ref="J2826:J2889" ca="1" si="137">IF(A2826 &lt;&gt;"", IF(J2826 = "",TODAY(), J2826), "")</f>
        <v/>
      </c>
      <c r="K2826" s="41" t="str">
        <f>IF($A2826 &lt;&gt; "",VLOOKUP($A2826,'Student reference sheet'!$A$2:$V$2329, 7,FALSE), "")</f>
        <v/>
      </c>
      <c r="L2826" s="30" t="str">
        <f>IF($A2826 ="", "", VLOOKUP($A2826, 'Student reference sheet'!$A$2:$Z$2603,23,FALSE))</f>
        <v/>
      </c>
      <c r="M2826" s="30" t="str">
        <f>IF($A2826 ="", "", VLOOKUP($A2826, 'Student reference sheet'!$A$2:$Z$2603,24,FALSE))</f>
        <v/>
      </c>
      <c r="N2826" s="30" t="str">
        <f>IF($A2826 ="", "", VLOOKUP($A2826, 'Student reference sheet'!$A$2:$Z$2603,26,FALSE))</f>
        <v/>
      </c>
      <c r="O2826" s="30" t="str">
        <f>IF($A2826 ="", "", VLOOKUP($A2826, 'Student reference sheet'!$A$2:$Z$2603,25,FALSE))</f>
        <v/>
      </c>
      <c r="P2826" s="39" t="str">
        <f>IF($A2826 = "", "", IF(OR(VLOOKUP($A2826,'Student reference sheet'!$A$2:$V$2400,8,FALSE) = "R",  VLOOKUP($A2826,'Student reference sheet'!$A$2:$V$2400,8,FALSE) = "L"), "X", ""))</f>
        <v/>
      </c>
      <c r="Q2826" s="39" t="str">
        <f>IF($A2826 ="", "", VLOOKUP($A2826, 'Student reference sheet'!$A$2:$V$2603,22,FALSE))</f>
        <v/>
      </c>
      <c r="R2826" s="39" t="str">
        <f>IF($A2826 &lt;&gt; "",VLOOKUP($A2826,'Student reference sheet'!$A$2:$V$2329, 5,FALSE), "")</f>
        <v/>
      </c>
      <c r="S2826" s="39" t="str">
        <f>IF($A2826 &lt;&gt; "",VLOOKUP($A2826,'Student reference sheet'!$A$2:$V$2329, 6,FALSE), "")</f>
        <v/>
      </c>
      <c r="T2826" s="30" t="str">
        <f>IF($A2826 = "","",
IF(VLOOKUP($A2826,'Student reference sheet'!$A$2:$V$2329, 10,FALSE) = "Y", "Hispanic",
IF(VLOOKUP($A2826,'Student reference sheet'!$A$2:$V$2329,11,FALSE) &lt;&gt; "",
IF(VLOOKUP($A2826,'Student reference sheet'!$A$2:$V$2329,11,FALSE) = "UNK", "Unknown", VLOOKUP(VALUE(VLOOKUP($A2826,'Student reference sheet'!$A$2:$V$2329,11,FALSE)),'Ethnicity Reference'!$A$2:$B$22,2,FALSE)),
IF(VLOOKUP($A2826,'Student reference sheet'!$A$2:$V$2329,9,FALSE) &lt;&gt; "", VLOOKUP(VALUE(VLOOKUP($A2826,'Student reference sheet'!$A$2:$V$2329,9,FALSE)),'Ethnicity Reference'!$A$2:$B$22,2,FALSE),"Unknown"))))</f>
        <v/>
      </c>
      <c r="U2826" s="35"/>
    </row>
    <row r="2827" spans="1:21" ht="15.75">
      <c r="A2827" s="47"/>
      <c r="B2827" s="33"/>
      <c r="C2827" s="39" t="str">
        <f>IF($A2827 &lt;&gt; "",VLOOKUP($A2827,'Student reference sheet'!$A$2:$V$2329, 3,FALSE), "")</f>
        <v/>
      </c>
      <c r="D2827" s="39" t="str">
        <f>IF($A2827 &lt;&gt; "",VLOOKUP($A2827,'Student reference sheet'!$A$2:$V$2329, 2,FALSE), "")</f>
        <v/>
      </c>
      <c r="E2827" s="35"/>
      <c r="F2827" s="34"/>
      <c r="G2827" s="40" t="str">
        <f t="shared" ca="1" si="135"/>
        <v/>
      </c>
      <c r="H2827" s="40" t="str">
        <f t="shared" ca="1" si="136"/>
        <v/>
      </c>
      <c r="I2827" s="36" t="str">
        <f>IF($A2827 = "", "",
IF(COUNTIF(MINIMUM_DAY_DATES[], Attendance!J2827) &gt; 0, VLOOKUP(Attendance!$G2827,MINIMUM_DAY_PERIOD_SCHEDULE[], 2,TRUE),
IF(COUNTIF(RALLY_DATES[], Attendance!J2827) &gt; 0, VLOOKUP(Attendance!$G2827,RALLY_PERIOD_SCHEDULE[], 2,TRUE),
IF(WEEKDAY(Attendance!$J2827) = 2,
       IF(COUNTIF(FINALS_WEEK_MONDAY_DATE[],Attendance!$J2827) &gt; 0, VLOOKUP(Attendance!$G2827,FINALS_WEEK_MONDAY_PERIOD_SCHEDULE[],2,TRUE),
       VLOOKUP(Attendance!$G2827,REGULAR_WEEK_SCHEDULE[],6,TRUE)),
IF(WEEKDAY($J2827) = 3,
       IF(COUNTIF(FINALS_WEEK_TUESDAY_DATE[],Attendance!$J2827) &gt; 0, VLOOKUP(Attendance!$G2827,FINALS_WEEK_TUESDAY_PERIOD_SCHEDULE[],2,TRUE),
       VLOOKUP(Attendance!$G2827,REGULAR_WEEK_SCHEDULE[[Tuesday]:[Period]],5,TRUE)),
IF(WEEKDAY(Attendance!$J2827) = 4,
        IF(COUNTIF(BLOCK_WEDNESDAY_DATES[],Attendance!$J2827) &gt; 0, VLOOKUP(Attendance!$G2827,BLOCK_WEDNESDAY_PERIOD_SCHEDULE[],2,TRUE),
        IF(COUNTIF(FINALS_WEEK_WEDNESDAY_DATE[],Attendance!$J2827) &gt; 0, VLOOKUP(Attendance!$G2827,FINALS_WEEK_WEDNESDAY_PERIOD_SCHEDULE[],2,TRUE),
       VLOOKUP(Attendance!$G2827,REGULAR_WEEK_SCHEDULE[[Wednesday]:[Period]],4,TRUE))),
IF(WEEKDAY($J2827) = 5,
       IF(COUNTIF(BLOCK_THURSDAY_DATES[],Attendance!$J2827) &gt; 0, VLOOKUP(Attendance!$G2827,BLOCK_THURSDAY_PERIOD_SCHEDULE[],2,TRUE),
       IF(COUNTIF(FINALS_WEEK_THURSDAY_DATE[],Attendance!$J2827) &gt; 0, VLOOKUP(Attendance!$G2827,FINALS_WEEK_THURSDAY_PERIOD_SCHEDULE[],2,TRUE),
       VLOOKUP(Attendance!$G2827,REGULAR_WEEK_SCHEDULE[[Thursday]:[Period]],3,TRUE))),
IF(WEEKDAY(Attendance!$J2827) = 6,
       IF(COUNTIF(FINALS_WEEK_FRIDAY_DATE[],Attendance!$J2827) &gt; 0, VLOOKUP(Attendance!$G2827,FINALS_WEEK_FRIDAY_PERIOD_SCHEDULE[],2,TRUE),
       VLOOKUP(Attendance!$G2827,REGULAR_WEEK_SCHEDULE[[Friday]:[Period]],2,TRUE))))))))))</f>
        <v/>
      </c>
      <c r="J2827" s="41" t="str">
        <f t="shared" ca="1" si="137"/>
        <v/>
      </c>
      <c r="K2827" s="41" t="str">
        <f>IF($A2827 &lt;&gt; "",VLOOKUP($A2827,'Student reference sheet'!$A$2:$V$2329, 7,FALSE), "")</f>
        <v/>
      </c>
      <c r="L2827" s="30" t="str">
        <f>IF($A2827 ="", "", VLOOKUP($A2827, 'Student reference sheet'!$A$2:$Z$2603,23,FALSE))</f>
        <v/>
      </c>
      <c r="M2827" s="30" t="str">
        <f>IF($A2827 ="", "", VLOOKUP($A2827, 'Student reference sheet'!$A$2:$Z$2603,24,FALSE))</f>
        <v/>
      </c>
      <c r="N2827" s="30" t="str">
        <f>IF($A2827 ="", "", VLOOKUP($A2827, 'Student reference sheet'!$A$2:$Z$2603,26,FALSE))</f>
        <v/>
      </c>
      <c r="O2827" s="30" t="str">
        <f>IF($A2827 ="", "", VLOOKUP($A2827, 'Student reference sheet'!$A$2:$Z$2603,25,FALSE))</f>
        <v/>
      </c>
      <c r="P2827" s="39" t="str">
        <f>IF($A2827 = "", "", IF(OR(VLOOKUP($A2827,'Student reference sheet'!$A$2:$V$2400,8,FALSE) = "R",  VLOOKUP($A2827,'Student reference sheet'!$A$2:$V$2400,8,FALSE) = "L"), "X", ""))</f>
        <v/>
      </c>
      <c r="Q2827" s="39" t="str">
        <f>IF($A2827 ="", "", VLOOKUP($A2827, 'Student reference sheet'!$A$2:$V$2603,22,FALSE))</f>
        <v/>
      </c>
      <c r="R2827" s="39" t="str">
        <f>IF($A2827 &lt;&gt; "",VLOOKUP($A2827,'Student reference sheet'!$A$2:$V$2329, 5,FALSE), "")</f>
        <v/>
      </c>
      <c r="S2827" s="39" t="str">
        <f>IF($A2827 &lt;&gt; "",VLOOKUP($A2827,'Student reference sheet'!$A$2:$V$2329, 6,FALSE), "")</f>
        <v/>
      </c>
      <c r="T2827" s="30" t="str">
        <f>IF($A2827 = "","",
IF(VLOOKUP($A2827,'Student reference sheet'!$A$2:$V$2329, 10,FALSE) = "Y", "Hispanic",
IF(VLOOKUP($A2827,'Student reference sheet'!$A$2:$V$2329,11,FALSE) &lt;&gt; "",
IF(VLOOKUP($A2827,'Student reference sheet'!$A$2:$V$2329,11,FALSE) = "UNK", "Unknown", VLOOKUP(VALUE(VLOOKUP($A2827,'Student reference sheet'!$A$2:$V$2329,11,FALSE)),'Ethnicity Reference'!$A$2:$B$22,2,FALSE)),
IF(VLOOKUP($A2827,'Student reference sheet'!$A$2:$V$2329,9,FALSE) &lt;&gt; "", VLOOKUP(VALUE(VLOOKUP($A2827,'Student reference sheet'!$A$2:$V$2329,9,FALSE)),'Ethnicity Reference'!$A$2:$B$22,2,FALSE),"Unknown"))))</f>
        <v/>
      </c>
      <c r="U2827" s="35"/>
    </row>
    <row r="2828" spans="1:21" ht="15.75">
      <c r="A2828" s="47"/>
      <c r="B2828" s="33"/>
      <c r="C2828" s="39" t="str">
        <f>IF($A2828 &lt;&gt; "",VLOOKUP($A2828,'Student reference sheet'!$A$2:$V$2329, 3,FALSE), "")</f>
        <v/>
      </c>
      <c r="D2828" s="39" t="str">
        <f>IF($A2828 &lt;&gt; "",VLOOKUP($A2828,'Student reference sheet'!$A$2:$V$2329, 2,FALSE), "")</f>
        <v/>
      </c>
      <c r="E2828" s="35"/>
      <c r="F2828" s="34"/>
      <c r="G2828" s="40" t="str">
        <f t="shared" ca="1" si="135"/>
        <v/>
      </c>
      <c r="H2828" s="40" t="str">
        <f t="shared" ca="1" si="136"/>
        <v/>
      </c>
      <c r="I2828" s="36" t="str">
        <f>IF($A2828 = "", "",
IF(COUNTIF(MINIMUM_DAY_DATES[], Attendance!J2828) &gt; 0, VLOOKUP(Attendance!$G2828,MINIMUM_DAY_PERIOD_SCHEDULE[], 2,TRUE),
IF(COUNTIF(RALLY_DATES[], Attendance!J2828) &gt; 0, VLOOKUP(Attendance!$G2828,RALLY_PERIOD_SCHEDULE[], 2,TRUE),
IF(WEEKDAY(Attendance!$J2828) = 2,
       IF(COUNTIF(FINALS_WEEK_MONDAY_DATE[],Attendance!$J2828) &gt; 0, VLOOKUP(Attendance!$G2828,FINALS_WEEK_MONDAY_PERIOD_SCHEDULE[],2,TRUE),
       VLOOKUP(Attendance!$G2828,REGULAR_WEEK_SCHEDULE[],6,TRUE)),
IF(WEEKDAY($J2828) = 3,
       IF(COUNTIF(FINALS_WEEK_TUESDAY_DATE[],Attendance!$J2828) &gt; 0, VLOOKUP(Attendance!$G2828,FINALS_WEEK_TUESDAY_PERIOD_SCHEDULE[],2,TRUE),
       VLOOKUP(Attendance!$G2828,REGULAR_WEEK_SCHEDULE[[Tuesday]:[Period]],5,TRUE)),
IF(WEEKDAY(Attendance!$J2828) = 4,
        IF(COUNTIF(BLOCK_WEDNESDAY_DATES[],Attendance!$J2828) &gt; 0, VLOOKUP(Attendance!$G2828,BLOCK_WEDNESDAY_PERIOD_SCHEDULE[],2,TRUE),
        IF(COUNTIF(FINALS_WEEK_WEDNESDAY_DATE[],Attendance!$J2828) &gt; 0, VLOOKUP(Attendance!$G2828,FINALS_WEEK_WEDNESDAY_PERIOD_SCHEDULE[],2,TRUE),
       VLOOKUP(Attendance!$G2828,REGULAR_WEEK_SCHEDULE[[Wednesday]:[Period]],4,TRUE))),
IF(WEEKDAY($J2828) = 5,
       IF(COUNTIF(BLOCK_THURSDAY_DATES[],Attendance!$J2828) &gt; 0, VLOOKUP(Attendance!$G2828,BLOCK_THURSDAY_PERIOD_SCHEDULE[],2,TRUE),
       IF(COUNTIF(FINALS_WEEK_THURSDAY_DATE[],Attendance!$J2828) &gt; 0, VLOOKUP(Attendance!$G2828,FINALS_WEEK_THURSDAY_PERIOD_SCHEDULE[],2,TRUE),
       VLOOKUP(Attendance!$G2828,REGULAR_WEEK_SCHEDULE[[Thursday]:[Period]],3,TRUE))),
IF(WEEKDAY(Attendance!$J2828) = 6,
       IF(COUNTIF(FINALS_WEEK_FRIDAY_DATE[],Attendance!$J2828) &gt; 0, VLOOKUP(Attendance!$G2828,FINALS_WEEK_FRIDAY_PERIOD_SCHEDULE[],2,TRUE),
       VLOOKUP(Attendance!$G2828,REGULAR_WEEK_SCHEDULE[[Friday]:[Period]],2,TRUE))))))))))</f>
        <v/>
      </c>
      <c r="J2828" s="41" t="str">
        <f t="shared" ca="1" si="137"/>
        <v/>
      </c>
      <c r="K2828" s="41" t="str">
        <f>IF($A2828 &lt;&gt; "",VLOOKUP($A2828,'Student reference sheet'!$A$2:$V$2329, 7,FALSE), "")</f>
        <v/>
      </c>
      <c r="L2828" s="30" t="str">
        <f>IF($A2828 ="", "", VLOOKUP($A2828, 'Student reference sheet'!$A$2:$Z$2603,23,FALSE))</f>
        <v/>
      </c>
      <c r="M2828" s="30" t="str">
        <f>IF($A2828 ="", "", VLOOKUP($A2828, 'Student reference sheet'!$A$2:$Z$2603,24,FALSE))</f>
        <v/>
      </c>
      <c r="N2828" s="30" t="str">
        <f>IF($A2828 ="", "", VLOOKUP($A2828, 'Student reference sheet'!$A$2:$Z$2603,26,FALSE))</f>
        <v/>
      </c>
      <c r="O2828" s="30" t="str">
        <f>IF($A2828 ="", "", VLOOKUP($A2828, 'Student reference sheet'!$A$2:$Z$2603,25,FALSE))</f>
        <v/>
      </c>
      <c r="P2828" s="39" t="str">
        <f>IF($A2828 = "", "", IF(OR(VLOOKUP($A2828,'Student reference sheet'!$A$2:$V$2400,8,FALSE) = "R",  VLOOKUP($A2828,'Student reference sheet'!$A$2:$V$2400,8,FALSE) = "L"), "X", ""))</f>
        <v/>
      </c>
      <c r="Q2828" s="39" t="str">
        <f>IF($A2828 ="", "", VLOOKUP($A2828, 'Student reference sheet'!$A$2:$V$2603,22,FALSE))</f>
        <v/>
      </c>
      <c r="R2828" s="39" t="str">
        <f>IF($A2828 &lt;&gt; "",VLOOKUP($A2828,'Student reference sheet'!$A$2:$V$2329, 5,FALSE), "")</f>
        <v/>
      </c>
      <c r="S2828" s="39" t="str">
        <f>IF($A2828 &lt;&gt; "",VLOOKUP($A2828,'Student reference sheet'!$A$2:$V$2329, 6,FALSE), "")</f>
        <v/>
      </c>
      <c r="T2828" s="30" t="str">
        <f>IF($A2828 = "","",
IF(VLOOKUP($A2828,'Student reference sheet'!$A$2:$V$2329, 10,FALSE) = "Y", "Hispanic",
IF(VLOOKUP($A2828,'Student reference sheet'!$A$2:$V$2329,11,FALSE) &lt;&gt; "",
IF(VLOOKUP($A2828,'Student reference sheet'!$A$2:$V$2329,11,FALSE) = "UNK", "Unknown", VLOOKUP(VALUE(VLOOKUP($A2828,'Student reference sheet'!$A$2:$V$2329,11,FALSE)),'Ethnicity Reference'!$A$2:$B$22,2,FALSE)),
IF(VLOOKUP($A2828,'Student reference sheet'!$A$2:$V$2329,9,FALSE) &lt;&gt; "", VLOOKUP(VALUE(VLOOKUP($A2828,'Student reference sheet'!$A$2:$V$2329,9,FALSE)),'Ethnicity Reference'!$A$2:$B$22,2,FALSE),"Unknown"))))</f>
        <v/>
      </c>
      <c r="U2828" s="35"/>
    </row>
    <row r="2829" spans="1:21" ht="15.75">
      <c r="A2829" s="47"/>
      <c r="B2829" s="33"/>
      <c r="C2829" s="39" t="str">
        <f>IF($A2829 &lt;&gt; "",VLOOKUP($A2829,'Student reference sheet'!$A$2:$V$2329, 3,FALSE), "")</f>
        <v/>
      </c>
      <c r="D2829" s="39" t="str">
        <f>IF($A2829 &lt;&gt; "",VLOOKUP($A2829,'Student reference sheet'!$A$2:$V$2329, 2,FALSE), "")</f>
        <v/>
      </c>
      <c r="E2829" s="35"/>
      <c r="F2829" s="34"/>
      <c r="G2829" s="40" t="str">
        <f t="shared" ca="1" si="135"/>
        <v/>
      </c>
      <c r="H2829" s="40" t="str">
        <f t="shared" ca="1" si="136"/>
        <v/>
      </c>
      <c r="I2829" s="36" t="str">
        <f>IF($A2829 = "", "",
IF(COUNTIF(MINIMUM_DAY_DATES[], Attendance!J2829) &gt; 0, VLOOKUP(Attendance!$G2829,MINIMUM_DAY_PERIOD_SCHEDULE[], 2,TRUE),
IF(COUNTIF(RALLY_DATES[], Attendance!J2829) &gt; 0, VLOOKUP(Attendance!$G2829,RALLY_PERIOD_SCHEDULE[], 2,TRUE),
IF(WEEKDAY(Attendance!$J2829) = 2,
       IF(COUNTIF(FINALS_WEEK_MONDAY_DATE[],Attendance!$J2829) &gt; 0, VLOOKUP(Attendance!$G2829,FINALS_WEEK_MONDAY_PERIOD_SCHEDULE[],2,TRUE),
       VLOOKUP(Attendance!$G2829,REGULAR_WEEK_SCHEDULE[],6,TRUE)),
IF(WEEKDAY($J2829) = 3,
       IF(COUNTIF(FINALS_WEEK_TUESDAY_DATE[],Attendance!$J2829) &gt; 0, VLOOKUP(Attendance!$G2829,FINALS_WEEK_TUESDAY_PERIOD_SCHEDULE[],2,TRUE),
       VLOOKUP(Attendance!$G2829,REGULAR_WEEK_SCHEDULE[[Tuesday]:[Period]],5,TRUE)),
IF(WEEKDAY(Attendance!$J2829) = 4,
        IF(COUNTIF(BLOCK_WEDNESDAY_DATES[],Attendance!$J2829) &gt; 0, VLOOKUP(Attendance!$G2829,BLOCK_WEDNESDAY_PERIOD_SCHEDULE[],2,TRUE),
        IF(COUNTIF(FINALS_WEEK_WEDNESDAY_DATE[],Attendance!$J2829) &gt; 0, VLOOKUP(Attendance!$G2829,FINALS_WEEK_WEDNESDAY_PERIOD_SCHEDULE[],2,TRUE),
       VLOOKUP(Attendance!$G2829,REGULAR_WEEK_SCHEDULE[[Wednesday]:[Period]],4,TRUE))),
IF(WEEKDAY($J2829) = 5,
       IF(COUNTIF(BLOCK_THURSDAY_DATES[],Attendance!$J2829) &gt; 0, VLOOKUP(Attendance!$G2829,BLOCK_THURSDAY_PERIOD_SCHEDULE[],2,TRUE),
       IF(COUNTIF(FINALS_WEEK_THURSDAY_DATE[],Attendance!$J2829) &gt; 0, VLOOKUP(Attendance!$G2829,FINALS_WEEK_THURSDAY_PERIOD_SCHEDULE[],2,TRUE),
       VLOOKUP(Attendance!$G2829,REGULAR_WEEK_SCHEDULE[[Thursday]:[Period]],3,TRUE))),
IF(WEEKDAY(Attendance!$J2829) = 6,
       IF(COUNTIF(FINALS_WEEK_FRIDAY_DATE[],Attendance!$J2829) &gt; 0, VLOOKUP(Attendance!$G2829,FINALS_WEEK_FRIDAY_PERIOD_SCHEDULE[],2,TRUE),
       VLOOKUP(Attendance!$G2829,REGULAR_WEEK_SCHEDULE[[Friday]:[Period]],2,TRUE))))))))))</f>
        <v/>
      </c>
      <c r="J2829" s="41" t="str">
        <f t="shared" ca="1" si="137"/>
        <v/>
      </c>
      <c r="K2829" s="41" t="str">
        <f>IF($A2829 &lt;&gt; "",VLOOKUP($A2829,'Student reference sheet'!$A$2:$V$2329, 7,FALSE), "")</f>
        <v/>
      </c>
      <c r="L2829" s="30" t="str">
        <f>IF($A2829 ="", "", VLOOKUP($A2829, 'Student reference sheet'!$A$2:$Z$2603,23,FALSE))</f>
        <v/>
      </c>
      <c r="M2829" s="30" t="str">
        <f>IF($A2829 ="", "", VLOOKUP($A2829, 'Student reference sheet'!$A$2:$Z$2603,24,FALSE))</f>
        <v/>
      </c>
      <c r="N2829" s="30" t="str">
        <f>IF($A2829 ="", "", VLOOKUP($A2829, 'Student reference sheet'!$A$2:$Z$2603,26,FALSE))</f>
        <v/>
      </c>
      <c r="O2829" s="30" t="str">
        <f>IF($A2829 ="", "", VLOOKUP($A2829, 'Student reference sheet'!$A$2:$Z$2603,25,FALSE))</f>
        <v/>
      </c>
      <c r="P2829" s="39" t="str">
        <f>IF($A2829 = "", "", IF(OR(VLOOKUP($A2829,'Student reference sheet'!$A$2:$V$2400,8,FALSE) = "R",  VLOOKUP($A2829,'Student reference sheet'!$A$2:$V$2400,8,FALSE) = "L"), "X", ""))</f>
        <v/>
      </c>
      <c r="Q2829" s="39" t="str">
        <f>IF($A2829 ="", "", VLOOKUP($A2829, 'Student reference sheet'!$A$2:$V$2603,22,FALSE))</f>
        <v/>
      </c>
      <c r="R2829" s="39" t="str">
        <f>IF($A2829 &lt;&gt; "",VLOOKUP($A2829,'Student reference sheet'!$A$2:$V$2329, 5,FALSE), "")</f>
        <v/>
      </c>
      <c r="S2829" s="39" t="str">
        <f>IF($A2829 &lt;&gt; "",VLOOKUP($A2829,'Student reference sheet'!$A$2:$V$2329, 6,FALSE), "")</f>
        <v/>
      </c>
      <c r="T2829" s="30" t="str">
        <f>IF($A2829 = "","",
IF(VLOOKUP($A2829,'Student reference sheet'!$A$2:$V$2329, 10,FALSE) = "Y", "Hispanic",
IF(VLOOKUP($A2829,'Student reference sheet'!$A$2:$V$2329,11,FALSE) &lt;&gt; "",
IF(VLOOKUP($A2829,'Student reference sheet'!$A$2:$V$2329,11,FALSE) = "UNK", "Unknown", VLOOKUP(VALUE(VLOOKUP($A2829,'Student reference sheet'!$A$2:$V$2329,11,FALSE)),'Ethnicity Reference'!$A$2:$B$22,2,FALSE)),
IF(VLOOKUP($A2829,'Student reference sheet'!$A$2:$V$2329,9,FALSE) &lt;&gt; "", VLOOKUP(VALUE(VLOOKUP($A2829,'Student reference sheet'!$A$2:$V$2329,9,FALSE)),'Ethnicity Reference'!$A$2:$B$22,2,FALSE),"Unknown"))))</f>
        <v/>
      </c>
      <c r="U2829" s="35"/>
    </row>
    <row r="2830" spans="1:21" ht="15.75">
      <c r="A2830" s="47"/>
      <c r="B2830" s="33"/>
      <c r="C2830" s="39" t="str">
        <f>IF($A2830 &lt;&gt; "",VLOOKUP($A2830,'Student reference sheet'!$A$2:$V$2329, 3,FALSE), "")</f>
        <v/>
      </c>
      <c r="D2830" s="39" t="str">
        <f>IF($A2830 &lt;&gt; "",VLOOKUP($A2830,'Student reference sheet'!$A$2:$V$2329, 2,FALSE), "")</f>
        <v/>
      </c>
      <c r="E2830" s="35"/>
      <c r="F2830" s="34"/>
      <c r="G2830" s="40" t="str">
        <f t="shared" ca="1" si="135"/>
        <v/>
      </c>
      <c r="H2830" s="40" t="str">
        <f t="shared" ca="1" si="136"/>
        <v/>
      </c>
      <c r="I2830" s="36" t="str">
        <f>IF($A2830 = "", "",
IF(COUNTIF(MINIMUM_DAY_DATES[], Attendance!J2830) &gt; 0, VLOOKUP(Attendance!$G2830,MINIMUM_DAY_PERIOD_SCHEDULE[], 2,TRUE),
IF(COUNTIF(RALLY_DATES[], Attendance!J2830) &gt; 0, VLOOKUP(Attendance!$G2830,RALLY_PERIOD_SCHEDULE[], 2,TRUE),
IF(WEEKDAY(Attendance!$J2830) = 2,
       IF(COUNTIF(FINALS_WEEK_MONDAY_DATE[],Attendance!$J2830) &gt; 0, VLOOKUP(Attendance!$G2830,FINALS_WEEK_MONDAY_PERIOD_SCHEDULE[],2,TRUE),
       VLOOKUP(Attendance!$G2830,REGULAR_WEEK_SCHEDULE[],6,TRUE)),
IF(WEEKDAY($J2830) = 3,
       IF(COUNTIF(FINALS_WEEK_TUESDAY_DATE[],Attendance!$J2830) &gt; 0, VLOOKUP(Attendance!$G2830,FINALS_WEEK_TUESDAY_PERIOD_SCHEDULE[],2,TRUE),
       VLOOKUP(Attendance!$G2830,REGULAR_WEEK_SCHEDULE[[Tuesday]:[Period]],5,TRUE)),
IF(WEEKDAY(Attendance!$J2830) = 4,
        IF(COUNTIF(BLOCK_WEDNESDAY_DATES[],Attendance!$J2830) &gt; 0, VLOOKUP(Attendance!$G2830,BLOCK_WEDNESDAY_PERIOD_SCHEDULE[],2,TRUE),
        IF(COUNTIF(FINALS_WEEK_WEDNESDAY_DATE[],Attendance!$J2830) &gt; 0, VLOOKUP(Attendance!$G2830,FINALS_WEEK_WEDNESDAY_PERIOD_SCHEDULE[],2,TRUE),
       VLOOKUP(Attendance!$G2830,REGULAR_WEEK_SCHEDULE[[Wednesday]:[Period]],4,TRUE))),
IF(WEEKDAY($J2830) = 5,
       IF(COUNTIF(BLOCK_THURSDAY_DATES[],Attendance!$J2830) &gt; 0, VLOOKUP(Attendance!$G2830,BLOCK_THURSDAY_PERIOD_SCHEDULE[],2,TRUE),
       IF(COUNTIF(FINALS_WEEK_THURSDAY_DATE[],Attendance!$J2830) &gt; 0, VLOOKUP(Attendance!$G2830,FINALS_WEEK_THURSDAY_PERIOD_SCHEDULE[],2,TRUE),
       VLOOKUP(Attendance!$G2830,REGULAR_WEEK_SCHEDULE[[Thursday]:[Period]],3,TRUE))),
IF(WEEKDAY(Attendance!$J2830) = 6,
       IF(COUNTIF(FINALS_WEEK_FRIDAY_DATE[],Attendance!$J2830) &gt; 0, VLOOKUP(Attendance!$G2830,FINALS_WEEK_FRIDAY_PERIOD_SCHEDULE[],2,TRUE),
       VLOOKUP(Attendance!$G2830,REGULAR_WEEK_SCHEDULE[[Friday]:[Period]],2,TRUE))))))))))</f>
        <v/>
      </c>
      <c r="J2830" s="41" t="str">
        <f t="shared" ca="1" si="137"/>
        <v/>
      </c>
      <c r="K2830" s="41" t="str">
        <f>IF($A2830 &lt;&gt; "",VLOOKUP($A2830,'Student reference sheet'!$A$2:$V$2329, 7,FALSE), "")</f>
        <v/>
      </c>
      <c r="L2830" s="30" t="str">
        <f>IF($A2830 ="", "", VLOOKUP($A2830, 'Student reference sheet'!$A$2:$Z$2603,23,FALSE))</f>
        <v/>
      </c>
      <c r="M2830" s="30" t="str">
        <f>IF($A2830 ="", "", VLOOKUP($A2830, 'Student reference sheet'!$A$2:$Z$2603,24,FALSE))</f>
        <v/>
      </c>
      <c r="N2830" s="30" t="str">
        <f>IF($A2830 ="", "", VLOOKUP($A2830, 'Student reference sheet'!$A$2:$Z$2603,26,FALSE))</f>
        <v/>
      </c>
      <c r="O2830" s="30" t="str">
        <f>IF($A2830 ="", "", VLOOKUP($A2830, 'Student reference sheet'!$A$2:$Z$2603,25,FALSE))</f>
        <v/>
      </c>
      <c r="P2830" s="39" t="str">
        <f>IF($A2830 = "", "", IF(OR(VLOOKUP($A2830,'Student reference sheet'!$A$2:$V$2400,8,FALSE) = "R",  VLOOKUP($A2830,'Student reference sheet'!$A$2:$V$2400,8,FALSE) = "L"), "X", ""))</f>
        <v/>
      </c>
      <c r="Q2830" s="39" t="str">
        <f>IF($A2830 ="", "", VLOOKUP($A2830, 'Student reference sheet'!$A$2:$V$2603,22,FALSE))</f>
        <v/>
      </c>
      <c r="R2830" s="39" t="str">
        <f>IF($A2830 &lt;&gt; "",VLOOKUP($A2830,'Student reference sheet'!$A$2:$V$2329, 5,FALSE), "")</f>
        <v/>
      </c>
      <c r="S2830" s="39" t="str">
        <f>IF($A2830 &lt;&gt; "",VLOOKUP($A2830,'Student reference sheet'!$A$2:$V$2329, 6,FALSE), "")</f>
        <v/>
      </c>
      <c r="T2830" s="30" t="str">
        <f>IF($A2830 = "","",
IF(VLOOKUP($A2830,'Student reference sheet'!$A$2:$V$2329, 10,FALSE) = "Y", "Hispanic",
IF(VLOOKUP($A2830,'Student reference sheet'!$A$2:$V$2329,11,FALSE) &lt;&gt; "",
IF(VLOOKUP($A2830,'Student reference sheet'!$A$2:$V$2329,11,FALSE) = "UNK", "Unknown", VLOOKUP(VALUE(VLOOKUP($A2830,'Student reference sheet'!$A$2:$V$2329,11,FALSE)),'Ethnicity Reference'!$A$2:$B$22,2,FALSE)),
IF(VLOOKUP($A2830,'Student reference sheet'!$A$2:$V$2329,9,FALSE) &lt;&gt; "", VLOOKUP(VALUE(VLOOKUP($A2830,'Student reference sheet'!$A$2:$V$2329,9,FALSE)),'Ethnicity Reference'!$A$2:$B$22,2,FALSE),"Unknown"))))</f>
        <v/>
      </c>
      <c r="U2830" s="35"/>
    </row>
    <row r="2831" spans="1:21" ht="15.75">
      <c r="A2831" s="47"/>
      <c r="B2831" s="33"/>
      <c r="C2831" s="39" t="str">
        <f>IF($A2831 &lt;&gt; "",VLOOKUP($A2831,'Student reference sheet'!$A$2:$V$2329, 3,FALSE), "")</f>
        <v/>
      </c>
      <c r="D2831" s="39" t="str">
        <f>IF($A2831 &lt;&gt; "",VLOOKUP($A2831,'Student reference sheet'!$A$2:$V$2329, 2,FALSE), "")</f>
        <v/>
      </c>
      <c r="E2831" s="35"/>
      <c r="F2831" s="34"/>
      <c r="G2831" s="40" t="str">
        <f t="shared" ca="1" si="135"/>
        <v/>
      </c>
      <c r="H2831" s="40" t="str">
        <f t="shared" ca="1" si="136"/>
        <v/>
      </c>
      <c r="I2831" s="36" t="str">
        <f>IF($A2831 = "", "",
IF(COUNTIF(MINIMUM_DAY_DATES[], Attendance!J2831) &gt; 0, VLOOKUP(Attendance!$G2831,MINIMUM_DAY_PERIOD_SCHEDULE[], 2,TRUE),
IF(COUNTIF(RALLY_DATES[], Attendance!J2831) &gt; 0, VLOOKUP(Attendance!$G2831,RALLY_PERIOD_SCHEDULE[], 2,TRUE),
IF(WEEKDAY(Attendance!$J2831) = 2,
       IF(COUNTIF(FINALS_WEEK_MONDAY_DATE[],Attendance!$J2831) &gt; 0, VLOOKUP(Attendance!$G2831,FINALS_WEEK_MONDAY_PERIOD_SCHEDULE[],2,TRUE),
       VLOOKUP(Attendance!$G2831,REGULAR_WEEK_SCHEDULE[],6,TRUE)),
IF(WEEKDAY($J2831) = 3,
       IF(COUNTIF(FINALS_WEEK_TUESDAY_DATE[],Attendance!$J2831) &gt; 0, VLOOKUP(Attendance!$G2831,FINALS_WEEK_TUESDAY_PERIOD_SCHEDULE[],2,TRUE),
       VLOOKUP(Attendance!$G2831,REGULAR_WEEK_SCHEDULE[[Tuesday]:[Period]],5,TRUE)),
IF(WEEKDAY(Attendance!$J2831) = 4,
        IF(COUNTIF(BLOCK_WEDNESDAY_DATES[],Attendance!$J2831) &gt; 0, VLOOKUP(Attendance!$G2831,BLOCK_WEDNESDAY_PERIOD_SCHEDULE[],2,TRUE),
        IF(COUNTIF(FINALS_WEEK_WEDNESDAY_DATE[],Attendance!$J2831) &gt; 0, VLOOKUP(Attendance!$G2831,FINALS_WEEK_WEDNESDAY_PERIOD_SCHEDULE[],2,TRUE),
       VLOOKUP(Attendance!$G2831,REGULAR_WEEK_SCHEDULE[[Wednesday]:[Period]],4,TRUE))),
IF(WEEKDAY($J2831) = 5,
       IF(COUNTIF(BLOCK_THURSDAY_DATES[],Attendance!$J2831) &gt; 0, VLOOKUP(Attendance!$G2831,BLOCK_THURSDAY_PERIOD_SCHEDULE[],2,TRUE),
       IF(COUNTIF(FINALS_WEEK_THURSDAY_DATE[],Attendance!$J2831) &gt; 0, VLOOKUP(Attendance!$G2831,FINALS_WEEK_THURSDAY_PERIOD_SCHEDULE[],2,TRUE),
       VLOOKUP(Attendance!$G2831,REGULAR_WEEK_SCHEDULE[[Thursday]:[Period]],3,TRUE))),
IF(WEEKDAY(Attendance!$J2831) = 6,
       IF(COUNTIF(FINALS_WEEK_FRIDAY_DATE[],Attendance!$J2831) &gt; 0, VLOOKUP(Attendance!$G2831,FINALS_WEEK_FRIDAY_PERIOD_SCHEDULE[],2,TRUE),
       VLOOKUP(Attendance!$G2831,REGULAR_WEEK_SCHEDULE[[Friday]:[Period]],2,TRUE))))))))))</f>
        <v/>
      </c>
      <c r="J2831" s="41" t="str">
        <f t="shared" ca="1" si="137"/>
        <v/>
      </c>
      <c r="K2831" s="41" t="str">
        <f>IF($A2831 &lt;&gt; "",VLOOKUP($A2831,'Student reference sheet'!$A$2:$V$2329, 7,FALSE), "")</f>
        <v/>
      </c>
      <c r="L2831" s="30" t="str">
        <f>IF($A2831 ="", "", VLOOKUP($A2831, 'Student reference sheet'!$A$2:$Z$2603,23,FALSE))</f>
        <v/>
      </c>
      <c r="M2831" s="30" t="str">
        <f>IF($A2831 ="", "", VLOOKUP($A2831, 'Student reference sheet'!$A$2:$Z$2603,24,FALSE))</f>
        <v/>
      </c>
      <c r="N2831" s="30" t="str">
        <f>IF($A2831 ="", "", VLOOKUP($A2831, 'Student reference sheet'!$A$2:$Z$2603,26,FALSE))</f>
        <v/>
      </c>
      <c r="O2831" s="30" t="str">
        <f>IF($A2831 ="", "", VLOOKUP($A2831, 'Student reference sheet'!$A$2:$Z$2603,25,FALSE))</f>
        <v/>
      </c>
      <c r="P2831" s="39" t="str">
        <f>IF($A2831 = "", "", IF(OR(VLOOKUP($A2831,'Student reference sheet'!$A$2:$V$2400,8,FALSE) = "R",  VLOOKUP($A2831,'Student reference sheet'!$A$2:$V$2400,8,FALSE) = "L"), "X", ""))</f>
        <v/>
      </c>
      <c r="Q2831" s="39" t="str">
        <f>IF($A2831 ="", "", VLOOKUP($A2831, 'Student reference sheet'!$A$2:$V$2603,22,FALSE))</f>
        <v/>
      </c>
      <c r="R2831" s="39" t="str">
        <f>IF($A2831 &lt;&gt; "",VLOOKUP($A2831,'Student reference sheet'!$A$2:$V$2329, 5,FALSE), "")</f>
        <v/>
      </c>
      <c r="S2831" s="39" t="str">
        <f>IF($A2831 &lt;&gt; "",VLOOKUP($A2831,'Student reference sheet'!$A$2:$V$2329, 6,FALSE), "")</f>
        <v/>
      </c>
      <c r="T2831" s="30" t="str">
        <f>IF($A2831 = "","",
IF(VLOOKUP($A2831,'Student reference sheet'!$A$2:$V$2329, 10,FALSE) = "Y", "Hispanic",
IF(VLOOKUP($A2831,'Student reference sheet'!$A$2:$V$2329,11,FALSE) &lt;&gt; "",
IF(VLOOKUP($A2831,'Student reference sheet'!$A$2:$V$2329,11,FALSE) = "UNK", "Unknown", VLOOKUP(VALUE(VLOOKUP($A2831,'Student reference sheet'!$A$2:$V$2329,11,FALSE)),'Ethnicity Reference'!$A$2:$B$22,2,FALSE)),
IF(VLOOKUP($A2831,'Student reference sheet'!$A$2:$V$2329,9,FALSE) &lt;&gt; "", VLOOKUP(VALUE(VLOOKUP($A2831,'Student reference sheet'!$A$2:$V$2329,9,FALSE)),'Ethnicity Reference'!$A$2:$B$22,2,FALSE),"Unknown"))))</f>
        <v/>
      </c>
      <c r="U2831" s="35"/>
    </row>
    <row r="2832" spans="1:21" ht="15.75">
      <c r="A2832" s="47"/>
      <c r="B2832" s="33"/>
      <c r="C2832" s="39" t="str">
        <f>IF($A2832 &lt;&gt; "",VLOOKUP($A2832,'Student reference sheet'!$A$2:$V$2329, 3,FALSE), "")</f>
        <v/>
      </c>
      <c r="D2832" s="39" t="str">
        <f>IF($A2832 &lt;&gt; "",VLOOKUP($A2832,'Student reference sheet'!$A$2:$V$2329, 2,FALSE), "")</f>
        <v/>
      </c>
      <c r="E2832" s="35"/>
      <c r="F2832" s="34"/>
      <c r="G2832" s="40" t="str">
        <f t="shared" ca="1" si="135"/>
        <v/>
      </c>
      <c r="H2832" s="40" t="str">
        <f t="shared" ca="1" si="136"/>
        <v/>
      </c>
      <c r="I2832" s="36" t="str">
        <f>IF($A2832 = "", "",
IF(COUNTIF(MINIMUM_DAY_DATES[], Attendance!J2832) &gt; 0, VLOOKUP(Attendance!$G2832,MINIMUM_DAY_PERIOD_SCHEDULE[], 2,TRUE),
IF(COUNTIF(RALLY_DATES[], Attendance!J2832) &gt; 0, VLOOKUP(Attendance!$G2832,RALLY_PERIOD_SCHEDULE[], 2,TRUE),
IF(WEEKDAY(Attendance!$J2832) = 2,
       IF(COUNTIF(FINALS_WEEK_MONDAY_DATE[],Attendance!$J2832) &gt; 0, VLOOKUP(Attendance!$G2832,FINALS_WEEK_MONDAY_PERIOD_SCHEDULE[],2,TRUE),
       VLOOKUP(Attendance!$G2832,REGULAR_WEEK_SCHEDULE[],6,TRUE)),
IF(WEEKDAY($J2832) = 3,
       IF(COUNTIF(FINALS_WEEK_TUESDAY_DATE[],Attendance!$J2832) &gt; 0, VLOOKUP(Attendance!$G2832,FINALS_WEEK_TUESDAY_PERIOD_SCHEDULE[],2,TRUE),
       VLOOKUP(Attendance!$G2832,REGULAR_WEEK_SCHEDULE[[Tuesday]:[Period]],5,TRUE)),
IF(WEEKDAY(Attendance!$J2832) = 4,
        IF(COUNTIF(BLOCK_WEDNESDAY_DATES[],Attendance!$J2832) &gt; 0, VLOOKUP(Attendance!$G2832,BLOCK_WEDNESDAY_PERIOD_SCHEDULE[],2,TRUE),
        IF(COUNTIF(FINALS_WEEK_WEDNESDAY_DATE[],Attendance!$J2832) &gt; 0, VLOOKUP(Attendance!$G2832,FINALS_WEEK_WEDNESDAY_PERIOD_SCHEDULE[],2,TRUE),
       VLOOKUP(Attendance!$G2832,REGULAR_WEEK_SCHEDULE[[Wednesday]:[Period]],4,TRUE))),
IF(WEEKDAY($J2832) = 5,
       IF(COUNTIF(BLOCK_THURSDAY_DATES[],Attendance!$J2832) &gt; 0, VLOOKUP(Attendance!$G2832,BLOCK_THURSDAY_PERIOD_SCHEDULE[],2,TRUE),
       IF(COUNTIF(FINALS_WEEK_THURSDAY_DATE[],Attendance!$J2832) &gt; 0, VLOOKUP(Attendance!$G2832,FINALS_WEEK_THURSDAY_PERIOD_SCHEDULE[],2,TRUE),
       VLOOKUP(Attendance!$G2832,REGULAR_WEEK_SCHEDULE[[Thursday]:[Period]],3,TRUE))),
IF(WEEKDAY(Attendance!$J2832) = 6,
       IF(COUNTIF(FINALS_WEEK_FRIDAY_DATE[],Attendance!$J2832) &gt; 0, VLOOKUP(Attendance!$G2832,FINALS_WEEK_FRIDAY_PERIOD_SCHEDULE[],2,TRUE),
       VLOOKUP(Attendance!$G2832,REGULAR_WEEK_SCHEDULE[[Friday]:[Period]],2,TRUE))))))))))</f>
        <v/>
      </c>
      <c r="J2832" s="41" t="str">
        <f t="shared" ca="1" si="137"/>
        <v/>
      </c>
      <c r="K2832" s="41" t="str">
        <f>IF($A2832 &lt;&gt; "",VLOOKUP($A2832,'Student reference sheet'!$A$2:$V$2329, 7,FALSE), "")</f>
        <v/>
      </c>
      <c r="L2832" s="30" t="str">
        <f>IF($A2832 ="", "", VLOOKUP($A2832, 'Student reference sheet'!$A$2:$Z$2603,23,FALSE))</f>
        <v/>
      </c>
      <c r="M2832" s="30" t="str">
        <f>IF($A2832 ="", "", VLOOKUP($A2832, 'Student reference sheet'!$A$2:$Z$2603,24,FALSE))</f>
        <v/>
      </c>
      <c r="N2832" s="30" t="str">
        <f>IF($A2832 ="", "", VLOOKUP($A2832, 'Student reference sheet'!$A$2:$Z$2603,26,FALSE))</f>
        <v/>
      </c>
      <c r="O2832" s="30" t="str">
        <f>IF($A2832 ="", "", VLOOKUP($A2832, 'Student reference sheet'!$A$2:$Z$2603,25,FALSE))</f>
        <v/>
      </c>
      <c r="P2832" s="39" t="str">
        <f>IF($A2832 = "", "", IF(OR(VLOOKUP($A2832,'Student reference sheet'!$A$2:$V$2400,8,FALSE) = "R",  VLOOKUP($A2832,'Student reference sheet'!$A$2:$V$2400,8,FALSE) = "L"), "X", ""))</f>
        <v/>
      </c>
      <c r="Q2832" s="39" t="str">
        <f>IF($A2832 ="", "", VLOOKUP($A2832, 'Student reference sheet'!$A$2:$V$2603,22,FALSE))</f>
        <v/>
      </c>
      <c r="R2832" s="39" t="str">
        <f>IF($A2832 &lt;&gt; "",VLOOKUP($A2832,'Student reference sheet'!$A$2:$V$2329, 5,FALSE), "")</f>
        <v/>
      </c>
      <c r="S2832" s="39" t="str">
        <f>IF($A2832 &lt;&gt; "",VLOOKUP($A2832,'Student reference sheet'!$A$2:$V$2329, 6,FALSE), "")</f>
        <v/>
      </c>
      <c r="T2832" s="30" t="str">
        <f>IF($A2832 = "","",
IF(VLOOKUP($A2832,'Student reference sheet'!$A$2:$V$2329, 10,FALSE) = "Y", "Hispanic",
IF(VLOOKUP($A2832,'Student reference sheet'!$A$2:$V$2329,11,FALSE) &lt;&gt; "",
IF(VLOOKUP($A2832,'Student reference sheet'!$A$2:$V$2329,11,FALSE) = "UNK", "Unknown", VLOOKUP(VALUE(VLOOKUP($A2832,'Student reference sheet'!$A$2:$V$2329,11,FALSE)),'Ethnicity Reference'!$A$2:$B$22,2,FALSE)),
IF(VLOOKUP($A2832,'Student reference sheet'!$A$2:$V$2329,9,FALSE) &lt;&gt; "", VLOOKUP(VALUE(VLOOKUP($A2832,'Student reference sheet'!$A$2:$V$2329,9,FALSE)),'Ethnicity Reference'!$A$2:$B$22,2,FALSE),"Unknown"))))</f>
        <v/>
      </c>
      <c r="U2832" s="35"/>
    </row>
    <row r="2833" spans="1:21" ht="15.75">
      <c r="A2833" s="47"/>
      <c r="B2833" s="33"/>
      <c r="C2833" s="39" t="str">
        <f>IF($A2833 &lt;&gt; "",VLOOKUP($A2833,'Student reference sheet'!$A$2:$V$2329, 3,FALSE), "")</f>
        <v/>
      </c>
      <c r="D2833" s="39" t="str">
        <f>IF($A2833 &lt;&gt; "",VLOOKUP($A2833,'Student reference sheet'!$A$2:$V$2329, 2,FALSE), "")</f>
        <v/>
      </c>
      <c r="E2833" s="35"/>
      <c r="F2833" s="34"/>
      <c r="G2833" s="40" t="str">
        <f t="shared" ca="1" si="135"/>
        <v/>
      </c>
      <c r="H2833" s="40" t="str">
        <f t="shared" ca="1" si="136"/>
        <v/>
      </c>
      <c r="I2833" s="36" t="str">
        <f>IF($A2833 = "", "",
IF(COUNTIF(MINIMUM_DAY_DATES[], Attendance!J2833) &gt; 0, VLOOKUP(Attendance!$G2833,MINIMUM_DAY_PERIOD_SCHEDULE[], 2,TRUE),
IF(COUNTIF(RALLY_DATES[], Attendance!J2833) &gt; 0, VLOOKUP(Attendance!$G2833,RALLY_PERIOD_SCHEDULE[], 2,TRUE),
IF(WEEKDAY(Attendance!$J2833) = 2,
       IF(COUNTIF(FINALS_WEEK_MONDAY_DATE[],Attendance!$J2833) &gt; 0, VLOOKUP(Attendance!$G2833,FINALS_WEEK_MONDAY_PERIOD_SCHEDULE[],2,TRUE),
       VLOOKUP(Attendance!$G2833,REGULAR_WEEK_SCHEDULE[],6,TRUE)),
IF(WEEKDAY($J2833) = 3,
       IF(COUNTIF(FINALS_WEEK_TUESDAY_DATE[],Attendance!$J2833) &gt; 0, VLOOKUP(Attendance!$G2833,FINALS_WEEK_TUESDAY_PERIOD_SCHEDULE[],2,TRUE),
       VLOOKUP(Attendance!$G2833,REGULAR_WEEK_SCHEDULE[[Tuesday]:[Period]],5,TRUE)),
IF(WEEKDAY(Attendance!$J2833) = 4,
        IF(COUNTIF(BLOCK_WEDNESDAY_DATES[],Attendance!$J2833) &gt; 0, VLOOKUP(Attendance!$G2833,BLOCK_WEDNESDAY_PERIOD_SCHEDULE[],2,TRUE),
        IF(COUNTIF(FINALS_WEEK_WEDNESDAY_DATE[],Attendance!$J2833) &gt; 0, VLOOKUP(Attendance!$G2833,FINALS_WEEK_WEDNESDAY_PERIOD_SCHEDULE[],2,TRUE),
       VLOOKUP(Attendance!$G2833,REGULAR_WEEK_SCHEDULE[[Wednesday]:[Period]],4,TRUE))),
IF(WEEKDAY($J2833) = 5,
       IF(COUNTIF(BLOCK_THURSDAY_DATES[],Attendance!$J2833) &gt; 0, VLOOKUP(Attendance!$G2833,BLOCK_THURSDAY_PERIOD_SCHEDULE[],2,TRUE),
       IF(COUNTIF(FINALS_WEEK_THURSDAY_DATE[],Attendance!$J2833) &gt; 0, VLOOKUP(Attendance!$G2833,FINALS_WEEK_THURSDAY_PERIOD_SCHEDULE[],2,TRUE),
       VLOOKUP(Attendance!$G2833,REGULAR_WEEK_SCHEDULE[[Thursday]:[Period]],3,TRUE))),
IF(WEEKDAY(Attendance!$J2833) = 6,
       IF(COUNTIF(FINALS_WEEK_FRIDAY_DATE[],Attendance!$J2833) &gt; 0, VLOOKUP(Attendance!$G2833,FINALS_WEEK_FRIDAY_PERIOD_SCHEDULE[],2,TRUE),
       VLOOKUP(Attendance!$G2833,REGULAR_WEEK_SCHEDULE[[Friday]:[Period]],2,TRUE))))))))))</f>
        <v/>
      </c>
      <c r="J2833" s="41" t="str">
        <f t="shared" ca="1" si="137"/>
        <v/>
      </c>
      <c r="K2833" s="41" t="str">
        <f>IF($A2833 &lt;&gt; "",VLOOKUP($A2833,'Student reference sheet'!$A$2:$V$2329, 7,FALSE), "")</f>
        <v/>
      </c>
      <c r="L2833" s="30" t="str">
        <f>IF($A2833 ="", "", VLOOKUP($A2833, 'Student reference sheet'!$A$2:$Z$2603,23,FALSE))</f>
        <v/>
      </c>
      <c r="M2833" s="30" t="str">
        <f>IF($A2833 ="", "", VLOOKUP($A2833, 'Student reference sheet'!$A$2:$Z$2603,24,FALSE))</f>
        <v/>
      </c>
      <c r="N2833" s="30" t="str">
        <f>IF($A2833 ="", "", VLOOKUP($A2833, 'Student reference sheet'!$A$2:$Z$2603,26,FALSE))</f>
        <v/>
      </c>
      <c r="O2833" s="30" t="str">
        <f>IF($A2833 ="", "", VLOOKUP($A2833, 'Student reference sheet'!$A$2:$Z$2603,25,FALSE))</f>
        <v/>
      </c>
      <c r="P2833" s="39" t="str">
        <f>IF($A2833 = "", "", IF(OR(VLOOKUP($A2833,'Student reference sheet'!$A$2:$V$2400,8,FALSE) = "R",  VLOOKUP($A2833,'Student reference sheet'!$A$2:$V$2400,8,FALSE) = "L"), "X", ""))</f>
        <v/>
      </c>
      <c r="Q2833" s="39" t="str">
        <f>IF($A2833 ="", "", VLOOKUP($A2833, 'Student reference sheet'!$A$2:$V$2603,22,FALSE))</f>
        <v/>
      </c>
      <c r="R2833" s="39" t="str">
        <f>IF($A2833 &lt;&gt; "",VLOOKUP($A2833,'Student reference sheet'!$A$2:$V$2329, 5,FALSE), "")</f>
        <v/>
      </c>
      <c r="S2833" s="39" t="str">
        <f>IF($A2833 &lt;&gt; "",VLOOKUP($A2833,'Student reference sheet'!$A$2:$V$2329, 6,FALSE), "")</f>
        <v/>
      </c>
      <c r="T2833" s="30" t="str">
        <f>IF($A2833 = "","",
IF(VLOOKUP($A2833,'Student reference sheet'!$A$2:$V$2329, 10,FALSE) = "Y", "Hispanic",
IF(VLOOKUP($A2833,'Student reference sheet'!$A$2:$V$2329,11,FALSE) &lt;&gt; "",
IF(VLOOKUP($A2833,'Student reference sheet'!$A$2:$V$2329,11,FALSE) = "UNK", "Unknown", VLOOKUP(VALUE(VLOOKUP($A2833,'Student reference sheet'!$A$2:$V$2329,11,FALSE)),'Ethnicity Reference'!$A$2:$B$22,2,FALSE)),
IF(VLOOKUP($A2833,'Student reference sheet'!$A$2:$V$2329,9,FALSE) &lt;&gt; "", VLOOKUP(VALUE(VLOOKUP($A2833,'Student reference sheet'!$A$2:$V$2329,9,FALSE)),'Ethnicity Reference'!$A$2:$B$22,2,FALSE),"Unknown"))))</f>
        <v/>
      </c>
      <c r="U2833" s="35"/>
    </row>
    <row r="2834" spans="1:21" ht="15.75">
      <c r="A2834" s="47"/>
      <c r="B2834" s="33"/>
      <c r="C2834" s="39" t="str">
        <f>IF($A2834 &lt;&gt; "",VLOOKUP($A2834,'Student reference sheet'!$A$2:$V$2329, 3,FALSE), "")</f>
        <v/>
      </c>
      <c r="D2834" s="39" t="str">
        <f>IF($A2834 &lt;&gt; "",VLOOKUP($A2834,'Student reference sheet'!$A$2:$V$2329, 2,FALSE), "")</f>
        <v/>
      </c>
      <c r="E2834" s="35"/>
      <c r="F2834" s="34"/>
      <c r="G2834" s="40" t="str">
        <f t="shared" ca="1" si="135"/>
        <v/>
      </c>
      <c r="H2834" s="40" t="str">
        <f t="shared" ca="1" si="136"/>
        <v/>
      </c>
      <c r="I2834" s="36" t="str">
        <f>IF($A2834 = "", "",
IF(COUNTIF(MINIMUM_DAY_DATES[], Attendance!J2834) &gt; 0, VLOOKUP(Attendance!$G2834,MINIMUM_DAY_PERIOD_SCHEDULE[], 2,TRUE),
IF(COUNTIF(RALLY_DATES[], Attendance!J2834) &gt; 0, VLOOKUP(Attendance!$G2834,RALLY_PERIOD_SCHEDULE[], 2,TRUE),
IF(WEEKDAY(Attendance!$J2834) = 2,
       IF(COUNTIF(FINALS_WEEK_MONDAY_DATE[],Attendance!$J2834) &gt; 0, VLOOKUP(Attendance!$G2834,FINALS_WEEK_MONDAY_PERIOD_SCHEDULE[],2,TRUE),
       VLOOKUP(Attendance!$G2834,REGULAR_WEEK_SCHEDULE[],6,TRUE)),
IF(WEEKDAY($J2834) = 3,
       IF(COUNTIF(FINALS_WEEK_TUESDAY_DATE[],Attendance!$J2834) &gt; 0, VLOOKUP(Attendance!$G2834,FINALS_WEEK_TUESDAY_PERIOD_SCHEDULE[],2,TRUE),
       VLOOKUP(Attendance!$G2834,REGULAR_WEEK_SCHEDULE[[Tuesday]:[Period]],5,TRUE)),
IF(WEEKDAY(Attendance!$J2834) = 4,
        IF(COUNTIF(BLOCK_WEDNESDAY_DATES[],Attendance!$J2834) &gt; 0, VLOOKUP(Attendance!$G2834,BLOCK_WEDNESDAY_PERIOD_SCHEDULE[],2,TRUE),
        IF(COUNTIF(FINALS_WEEK_WEDNESDAY_DATE[],Attendance!$J2834) &gt; 0, VLOOKUP(Attendance!$G2834,FINALS_WEEK_WEDNESDAY_PERIOD_SCHEDULE[],2,TRUE),
       VLOOKUP(Attendance!$G2834,REGULAR_WEEK_SCHEDULE[[Wednesday]:[Period]],4,TRUE))),
IF(WEEKDAY($J2834) = 5,
       IF(COUNTIF(BLOCK_THURSDAY_DATES[],Attendance!$J2834) &gt; 0, VLOOKUP(Attendance!$G2834,BLOCK_THURSDAY_PERIOD_SCHEDULE[],2,TRUE),
       IF(COUNTIF(FINALS_WEEK_THURSDAY_DATE[],Attendance!$J2834) &gt; 0, VLOOKUP(Attendance!$G2834,FINALS_WEEK_THURSDAY_PERIOD_SCHEDULE[],2,TRUE),
       VLOOKUP(Attendance!$G2834,REGULAR_WEEK_SCHEDULE[[Thursday]:[Period]],3,TRUE))),
IF(WEEKDAY(Attendance!$J2834) = 6,
       IF(COUNTIF(FINALS_WEEK_FRIDAY_DATE[],Attendance!$J2834) &gt; 0, VLOOKUP(Attendance!$G2834,FINALS_WEEK_FRIDAY_PERIOD_SCHEDULE[],2,TRUE),
       VLOOKUP(Attendance!$G2834,REGULAR_WEEK_SCHEDULE[[Friday]:[Period]],2,TRUE))))))))))</f>
        <v/>
      </c>
      <c r="J2834" s="41" t="str">
        <f t="shared" ca="1" si="137"/>
        <v/>
      </c>
      <c r="K2834" s="41" t="str">
        <f>IF($A2834 &lt;&gt; "",VLOOKUP($A2834,'Student reference sheet'!$A$2:$V$2329, 7,FALSE), "")</f>
        <v/>
      </c>
      <c r="L2834" s="30" t="str">
        <f>IF($A2834 ="", "", VLOOKUP($A2834, 'Student reference sheet'!$A$2:$Z$2603,23,FALSE))</f>
        <v/>
      </c>
      <c r="M2834" s="30" t="str">
        <f>IF($A2834 ="", "", VLOOKUP($A2834, 'Student reference sheet'!$A$2:$Z$2603,24,FALSE))</f>
        <v/>
      </c>
      <c r="N2834" s="30" t="str">
        <f>IF($A2834 ="", "", VLOOKUP($A2834, 'Student reference sheet'!$A$2:$Z$2603,26,FALSE))</f>
        <v/>
      </c>
      <c r="O2834" s="30" t="str">
        <f>IF($A2834 ="", "", VLOOKUP($A2834, 'Student reference sheet'!$A$2:$Z$2603,25,FALSE))</f>
        <v/>
      </c>
      <c r="P2834" s="39" t="str">
        <f>IF($A2834 = "", "", IF(OR(VLOOKUP($A2834,'Student reference sheet'!$A$2:$V$2400,8,FALSE) = "R",  VLOOKUP($A2834,'Student reference sheet'!$A$2:$V$2400,8,FALSE) = "L"), "X", ""))</f>
        <v/>
      </c>
      <c r="Q2834" s="39" t="str">
        <f>IF($A2834 ="", "", VLOOKUP($A2834, 'Student reference sheet'!$A$2:$V$2603,22,FALSE))</f>
        <v/>
      </c>
      <c r="R2834" s="39" t="str">
        <f>IF($A2834 &lt;&gt; "",VLOOKUP($A2834,'Student reference sheet'!$A$2:$V$2329, 5,FALSE), "")</f>
        <v/>
      </c>
      <c r="S2834" s="39" t="str">
        <f>IF($A2834 &lt;&gt; "",VLOOKUP($A2834,'Student reference sheet'!$A$2:$V$2329, 6,FALSE), "")</f>
        <v/>
      </c>
      <c r="T2834" s="30" t="str">
        <f>IF($A2834 = "","",
IF(VLOOKUP($A2834,'Student reference sheet'!$A$2:$V$2329, 10,FALSE) = "Y", "Hispanic",
IF(VLOOKUP($A2834,'Student reference sheet'!$A$2:$V$2329,11,FALSE) &lt;&gt; "",
IF(VLOOKUP($A2834,'Student reference sheet'!$A$2:$V$2329,11,FALSE) = "UNK", "Unknown", VLOOKUP(VALUE(VLOOKUP($A2834,'Student reference sheet'!$A$2:$V$2329,11,FALSE)),'Ethnicity Reference'!$A$2:$B$22,2,FALSE)),
IF(VLOOKUP($A2834,'Student reference sheet'!$A$2:$V$2329,9,FALSE) &lt;&gt; "", VLOOKUP(VALUE(VLOOKUP($A2834,'Student reference sheet'!$A$2:$V$2329,9,FALSE)),'Ethnicity Reference'!$A$2:$B$22,2,FALSE),"Unknown"))))</f>
        <v/>
      </c>
      <c r="U2834" s="35"/>
    </row>
    <row r="2835" spans="1:21" ht="15.75">
      <c r="A2835" s="47"/>
      <c r="B2835" s="33"/>
      <c r="C2835" s="39" t="str">
        <f>IF($A2835 &lt;&gt; "",VLOOKUP($A2835,'Student reference sheet'!$A$2:$V$2329, 3,FALSE), "")</f>
        <v/>
      </c>
      <c r="D2835" s="39" t="str">
        <f>IF($A2835 &lt;&gt; "",VLOOKUP($A2835,'Student reference sheet'!$A$2:$V$2329, 2,FALSE), "")</f>
        <v/>
      </c>
      <c r="E2835" s="35"/>
      <c r="F2835" s="34"/>
      <c r="G2835" s="40" t="str">
        <f t="shared" ca="1" si="135"/>
        <v/>
      </c>
      <c r="H2835" s="40" t="str">
        <f t="shared" ca="1" si="136"/>
        <v/>
      </c>
      <c r="I2835" s="36" t="str">
        <f>IF($A2835 = "", "",
IF(COUNTIF(MINIMUM_DAY_DATES[], Attendance!J2835) &gt; 0, VLOOKUP(Attendance!$G2835,MINIMUM_DAY_PERIOD_SCHEDULE[], 2,TRUE),
IF(COUNTIF(RALLY_DATES[], Attendance!J2835) &gt; 0, VLOOKUP(Attendance!$G2835,RALLY_PERIOD_SCHEDULE[], 2,TRUE),
IF(WEEKDAY(Attendance!$J2835) = 2,
       IF(COUNTIF(FINALS_WEEK_MONDAY_DATE[],Attendance!$J2835) &gt; 0, VLOOKUP(Attendance!$G2835,FINALS_WEEK_MONDAY_PERIOD_SCHEDULE[],2,TRUE),
       VLOOKUP(Attendance!$G2835,REGULAR_WEEK_SCHEDULE[],6,TRUE)),
IF(WEEKDAY($J2835) = 3,
       IF(COUNTIF(FINALS_WEEK_TUESDAY_DATE[],Attendance!$J2835) &gt; 0, VLOOKUP(Attendance!$G2835,FINALS_WEEK_TUESDAY_PERIOD_SCHEDULE[],2,TRUE),
       VLOOKUP(Attendance!$G2835,REGULAR_WEEK_SCHEDULE[[Tuesday]:[Period]],5,TRUE)),
IF(WEEKDAY(Attendance!$J2835) = 4,
        IF(COUNTIF(BLOCK_WEDNESDAY_DATES[],Attendance!$J2835) &gt; 0, VLOOKUP(Attendance!$G2835,BLOCK_WEDNESDAY_PERIOD_SCHEDULE[],2,TRUE),
        IF(COUNTIF(FINALS_WEEK_WEDNESDAY_DATE[],Attendance!$J2835) &gt; 0, VLOOKUP(Attendance!$G2835,FINALS_WEEK_WEDNESDAY_PERIOD_SCHEDULE[],2,TRUE),
       VLOOKUP(Attendance!$G2835,REGULAR_WEEK_SCHEDULE[[Wednesday]:[Period]],4,TRUE))),
IF(WEEKDAY($J2835) = 5,
       IF(COUNTIF(BLOCK_THURSDAY_DATES[],Attendance!$J2835) &gt; 0, VLOOKUP(Attendance!$G2835,BLOCK_THURSDAY_PERIOD_SCHEDULE[],2,TRUE),
       IF(COUNTIF(FINALS_WEEK_THURSDAY_DATE[],Attendance!$J2835) &gt; 0, VLOOKUP(Attendance!$G2835,FINALS_WEEK_THURSDAY_PERIOD_SCHEDULE[],2,TRUE),
       VLOOKUP(Attendance!$G2835,REGULAR_WEEK_SCHEDULE[[Thursday]:[Period]],3,TRUE))),
IF(WEEKDAY(Attendance!$J2835) = 6,
       IF(COUNTIF(FINALS_WEEK_FRIDAY_DATE[],Attendance!$J2835) &gt; 0, VLOOKUP(Attendance!$G2835,FINALS_WEEK_FRIDAY_PERIOD_SCHEDULE[],2,TRUE),
       VLOOKUP(Attendance!$G2835,REGULAR_WEEK_SCHEDULE[[Friday]:[Period]],2,TRUE))))))))))</f>
        <v/>
      </c>
      <c r="J2835" s="41" t="str">
        <f t="shared" ca="1" si="137"/>
        <v/>
      </c>
      <c r="K2835" s="41" t="str">
        <f>IF($A2835 &lt;&gt; "",VLOOKUP($A2835,'Student reference sheet'!$A$2:$V$2329, 7,FALSE), "")</f>
        <v/>
      </c>
      <c r="L2835" s="30" t="str">
        <f>IF($A2835 ="", "", VLOOKUP($A2835, 'Student reference sheet'!$A$2:$Z$2603,23,FALSE))</f>
        <v/>
      </c>
      <c r="M2835" s="30" t="str">
        <f>IF($A2835 ="", "", VLOOKUP($A2835, 'Student reference sheet'!$A$2:$Z$2603,24,FALSE))</f>
        <v/>
      </c>
      <c r="N2835" s="30" t="str">
        <f>IF($A2835 ="", "", VLOOKUP($A2835, 'Student reference sheet'!$A$2:$Z$2603,26,FALSE))</f>
        <v/>
      </c>
      <c r="O2835" s="30" t="str">
        <f>IF($A2835 ="", "", VLOOKUP($A2835, 'Student reference sheet'!$A$2:$Z$2603,25,FALSE))</f>
        <v/>
      </c>
      <c r="P2835" s="39" t="str">
        <f>IF($A2835 = "", "", IF(OR(VLOOKUP($A2835,'Student reference sheet'!$A$2:$V$2400,8,FALSE) = "R",  VLOOKUP($A2835,'Student reference sheet'!$A$2:$V$2400,8,FALSE) = "L"), "X", ""))</f>
        <v/>
      </c>
      <c r="Q2835" s="39" t="str">
        <f>IF($A2835 ="", "", VLOOKUP($A2835, 'Student reference sheet'!$A$2:$V$2603,22,FALSE))</f>
        <v/>
      </c>
      <c r="R2835" s="39" t="str">
        <f>IF($A2835 &lt;&gt; "",VLOOKUP($A2835,'Student reference sheet'!$A$2:$V$2329, 5,FALSE), "")</f>
        <v/>
      </c>
      <c r="S2835" s="39" t="str">
        <f>IF($A2835 &lt;&gt; "",VLOOKUP($A2835,'Student reference sheet'!$A$2:$V$2329, 6,FALSE), "")</f>
        <v/>
      </c>
      <c r="T2835" s="30" t="str">
        <f>IF($A2835 = "","",
IF(VLOOKUP($A2835,'Student reference sheet'!$A$2:$V$2329, 10,FALSE) = "Y", "Hispanic",
IF(VLOOKUP($A2835,'Student reference sheet'!$A$2:$V$2329,11,FALSE) &lt;&gt; "",
IF(VLOOKUP($A2835,'Student reference sheet'!$A$2:$V$2329,11,FALSE) = "UNK", "Unknown", VLOOKUP(VALUE(VLOOKUP($A2835,'Student reference sheet'!$A$2:$V$2329,11,FALSE)),'Ethnicity Reference'!$A$2:$B$22,2,FALSE)),
IF(VLOOKUP($A2835,'Student reference sheet'!$A$2:$V$2329,9,FALSE) &lt;&gt; "", VLOOKUP(VALUE(VLOOKUP($A2835,'Student reference sheet'!$A$2:$V$2329,9,FALSE)),'Ethnicity Reference'!$A$2:$B$22,2,FALSE),"Unknown"))))</f>
        <v/>
      </c>
      <c r="U2835" s="35"/>
    </row>
    <row r="2836" spans="1:21" ht="15.75">
      <c r="A2836" s="47"/>
      <c r="B2836" s="33"/>
      <c r="C2836" s="39" t="str">
        <f>IF($A2836 &lt;&gt; "",VLOOKUP($A2836,'Student reference sheet'!$A$2:$V$2329, 3,FALSE), "")</f>
        <v/>
      </c>
      <c r="D2836" s="39" t="str">
        <f>IF($A2836 &lt;&gt; "",VLOOKUP($A2836,'Student reference sheet'!$A$2:$V$2329, 2,FALSE), "")</f>
        <v/>
      </c>
      <c r="E2836" s="35"/>
      <c r="F2836" s="34"/>
      <c r="G2836" s="40" t="str">
        <f t="shared" ca="1" si="135"/>
        <v/>
      </c>
      <c r="H2836" s="40" t="str">
        <f t="shared" ca="1" si="136"/>
        <v/>
      </c>
      <c r="I2836" s="36" t="str">
        <f>IF($A2836 = "", "",
IF(COUNTIF(MINIMUM_DAY_DATES[], Attendance!J2836) &gt; 0, VLOOKUP(Attendance!$G2836,MINIMUM_DAY_PERIOD_SCHEDULE[], 2,TRUE),
IF(COUNTIF(RALLY_DATES[], Attendance!J2836) &gt; 0, VLOOKUP(Attendance!$G2836,RALLY_PERIOD_SCHEDULE[], 2,TRUE),
IF(WEEKDAY(Attendance!$J2836) = 2,
       IF(COUNTIF(FINALS_WEEK_MONDAY_DATE[],Attendance!$J2836) &gt; 0, VLOOKUP(Attendance!$G2836,FINALS_WEEK_MONDAY_PERIOD_SCHEDULE[],2,TRUE),
       VLOOKUP(Attendance!$G2836,REGULAR_WEEK_SCHEDULE[],6,TRUE)),
IF(WEEKDAY($J2836) = 3,
       IF(COUNTIF(FINALS_WEEK_TUESDAY_DATE[],Attendance!$J2836) &gt; 0, VLOOKUP(Attendance!$G2836,FINALS_WEEK_TUESDAY_PERIOD_SCHEDULE[],2,TRUE),
       VLOOKUP(Attendance!$G2836,REGULAR_WEEK_SCHEDULE[[Tuesday]:[Period]],5,TRUE)),
IF(WEEKDAY(Attendance!$J2836) = 4,
        IF(COUNTIF(BLOCK_WEDNESDAY_DATES[],Attendance!$J2836) &gt; 0, VLOOKUP(Attendance!$G2836,BLOCK_WEDNESDAY_PERIOD_SCHEDULE[],2,TRUE),
        IF(COUNTIF(FINALS_WEEK_WEDNESDAY_DATE[],Attendance!$J2836) &gt; 0, VLOOKUP(Attendance!$G2836,FINALS_WEEK_WEDNESDAY_PERIOD_SCHEDULE[],2,TRUE),
       VLOOKUP(Attendance!$G2836,REGULAR_WEEK_SCHEDULE[[Wednesday]:[Period]],4,TRUE))),
IF(WEEKDAY($J2836) = 5,
       IF(COUNTIF(BLOCK_THURSDAY_DATES[],Attendance!$J2836) &gt; 0, VLOOKUP(Attendance!$G2836,BLOCK_THURSDAY_PERIOD_SCHEDULE[],2,TRUE),
       IF(COUNTIF(FINALS_WEEK_THURSDAY_DATE[],Attendance!$J2836) &gt; 0, VLOOKUP(Attendance!$G2836,FINALS_WEEK_THURSDAY_PERIOD_SCHEDULE[],2,TRUE),
       VLOOKUP(Attendance!$G2836,REGULAR_WEEK_SCHEDULE[[Thursday]:[Period]],3,TRUE))),
IF(WEEKDAY(Attendance!$J2836) = 6,
       IF(COUNTIF(FINALS_WEEK_FRIDAY_DATE[],Attendance!$J2836) &gt; 0, VLOOKUP(Attendance!$G2836,FINALS_WEEK_FRIDAY_PERIOD_SCHEDULE[],2,TRUE),
       VLOOKUP(Attendance!$G2836,REGULAR_WEEK_SCHEDULE[[Friday]:[Period]],2,TRUE))))))))))</f>
        <v/>
      </c>
      <c r="J2836" s="41" t="str">
        <f t="shared" ca="1" si="137"/>
        <v/>
      </c>
      <c r="K2836" s="41" t="str">
        <f>IF($A2836 &lt;&gt; "",VLOOKUP($A2836,'Student reference sheet'!$A$2:$V$2329, 7,FALSE), "")</f>
        <v/>
      </c>
      <c r="L2836" s="30" t="str">
        <f>IF($A2836 ="", "", VLOOKUP($A2836, 'Student reference sheet'!$A$2:$Z$2603,23,FALSE))</f>
        <v/>
      </c>
      <c r="M2836" s="30" t="str">
        <f>IF($A2836 ="", "", VLOOKUP($A2836, 'Student reference sheet'!$A$2:$Z$2603,24,FALSE))</f>
        <v/>
      </c>
      <c r="N2836" s="30" t="str">
        <f>IF($A2836 ="", "", VLOOKUP($A2836, 'Student reference sheet'!$A$2:$Z$2603,26,FALSE))</f>
        <v/>
      </c>
      <c r="O2836" s="30" t="str">
        <f>IF($A2836 ="", "", VLOOKUP($A2836, 'Student reference sheet'!$A$2:$Z$2603,25,FALSE))</f>
        <v/>
      </c>
      <c r="P2836" s="39" t="str">
        <f>IF($A2836 = "", "", IF(OR(VLOOKUP($A2836,'Student reference sheet'!$A$2:$V$2400,8,FALSE) = "R",  VLOOKUP($A2836,'Student reference sheet'!$A$2:$V$2400,8,FALSE) = "L"), "X", ""))</f>
        <v/>
      </c>
      <c r="Q2836" s="39" t="str">
        <f>IF($A2836 ="", "", VLOOKUP($A2836, 'Student reference sheet'!$A$2:$V$2603,22,FALSE))</f>
        <v/>
      </c>
      <c r="R2836" s="39" t="str">
        <f>IF($A2836 &lt;&gt; "",VLOOKUP($A2836,'Student reference sheet'!$A$2:$V$2329, 5,FALSE), "")</f>
        <v/>
      </c>
      <c r="S2836" s="39" t="str">
        <f>IF($A2836 &lt;&gt; "",VLOOKUP($A2836,'Student reference sheet'!$A$2:$V$2329, 6,FALSE), "")</f>
        <v/>
      </c>
      <c r="T2836" s="30" t="str">
        <f>IF($A2836 = "","",
IF(VLOOKUP($A2836,'Student reference sheet'!$A$2:$V$2329, 10,FALSE) = "Y", "Hispanic",
IF(VLOOKUP($A2836,'Student reference sheet'!$A$2:$V$2329,11,FALSE) &lt;&gt; "",
IF(VLOOKUP($A2836,'Student reference sheet'!$A$2:$V$2329,11,FALSE) = "UNK", "Unknown", VLOOKUP(VALUE(VLOOKUP($A2836,'Student reference sheet'!$A$2:$V$2329,11,FALSE)),'Ethnicity Reference'!$A$2:$B$22,2,FALSE)),
IF(VLOOKUP($A2836,'Student reference sheet'!$A$2:$V$2329,9,FALSE) &lt;&gt; "", VLOOKUP(VALUE(VLOOKUP($A2836,'Student reference sheet'!$A$2:$V$2329,9,FALSE)),'Ethnicity Reference'!$A$2:$B$22,2,FALSE),"Unknown"))))</f>
        <v/>
      </c>
      <c r="U2836" s="35"/>
    </row>
    <row r="2837" spans="1:21" ht="15.75">
      <c r="A2837" s="47"/>
      <c r="B2837" s="33"/>
      <c r="C2837" s="39" t="str">
        <f>IF($A2837 &lt;&gt; "",VLOOKUP($A2837,'Student reference sheet'!$A$2:$V$2329, 3,FALSE), "")</f>
        <v/>
      </c>
      <c r="D2837" s="39" t="str">
        <f>IF($A2837 &lt;&gt; "",VLOOKUP($A2837,'Student reference sheet'!$A$2:$V$2329, 2,FALSE), "")</f>
        <v/>
      </c>
      <c r="E2837" s="35"/>
      <c r="F2837" s="34"/>
      <c r="G2837" s="40" t="str">
        <f t="shared" ca="1" si="135"/>
        <v/>
      </c>
      <c r="H2837" s="40" t="str">
        <f t="shared" ca="1" si="136"/>
        <v/>
      </c>
      <c r="I2837" s="36" t="str">
        <f>IF($A2837 = "", "",
IF(COUNTIF(MINIMUM_DAY_DATES[], Attendance!J2837) &gt; 0, VLOOKUP(Attendance!$G2837,MINIMUM_DAY_PERIOD_SCHEDULE[], 2,TRUE),
IF(COUNTIF(RALLY_DATES[], Attendance!J2837) &gt; 0, VLOOKUP(Attendance!$G2837,RALLY_PERIOD_SCHEDULE[], 2,TRUE),
IF(WEEKDAY(Attendance!$J2837) = 2,
       IF(COUNTIF(FINALS_WEEK_MONDAY_DATE[],Attendance!$J2837) &gt; 0, VLOOKUP(Attendance!$G2837,FINALS_WEEK_MONDAY_PERIOD_SCHEDULE[],2,TRUE),
       VLOOKUP(Attendance!$G2837,REGULAR_WEEK_SCHEDULE[],6,TRUE)),
IF(WEEKDAY($J2837) = 3,
       IF(COUNTIF(FINALS_WEEK_TUESDAY_DATE[],Attendance!$J2837) &gt; 0, VLOOKUP(Attendance!$G2837,FINALS_WEEK_TUESDAY_PERIOD_SCHEDULE[],2,TRUE),
       VLOOKUP(Attendance!$G2837,REGULAR_WEEK_SCHEDULE[[Tuesday]:[Period]],5,TRUE)),
IF(WEEKDAY(Attendance!$J2837) = 4,
        IF(COUNTIF(BLOCK_WEDNESDAY_DATES[],Attendance!$J2837) &gt; 0, VLOOKUP(Attendance!$G2837,BLOCK_WEDNESDAY_PERIOD_SCHEDULE[],2,TRUE),
        IF(COUNTIF(FINALS_WEEK_WEDNESDAY_DATE[],Attendance!$J2837) &gt; 0, VLOOKUP(Attendance!$G2837,FINALS_WEEK_WEDNESDAY_PERIOD_SCHEDULE[],2,TRUE),
       VLOOKUP(Attendance!$G2837,REGULAR_WEEK_SCHEDULE[[Wednesday]:[Period]],4,TRUE))),
IF(WEEKDAY($J2837) = 5,
       IF(COUNTIF(BLOCK_THURSDAY_DATES[],Attendance!$J2837) &gt; 0, VLOOKUP(Attendance!$G2837,BLOCK_THURSDAY_PERIOD_SCHEDULE[],2,TRUE),
       IF(COUNTIF(FINALS_WEEK_THURSDAY_DATE[],Attendance!$J2837) &gt; 0, VLOOKUP(Attendance!$G2837,FINALS_WEEK_THURSDAY_PERIOD_SCHEDULE[],2,TRUE),
       VLOOKUP(Attendance!$G2837,REGULAR_WEEK_SCHEDULE[[Thursday]:[Period]],3,TRUE))),
IF(WEEKDAY(Attendance!$J2837) = 6,
       IF(COUNTIF(FINALS_WEEK_FRIDAY_DATE[],Attendance!$J2837) &gt; 0, VLOOKUP(Attendance!$G2837,FINALS_WEEK_FRIDAY_PERIOD_SCHEDULE[],2,TRUE),
       VLOOKUP(Attendance!$G2837,REGULAR_WEEK_SCHEDULE[[Friday]:[Period]],2,TRUE))))))))))</f>
        <v/>
      </c>
      <c r="J2837" s="41" t="str">
        <f t="shared" ca="1" si="137"/>
        <v/>
      </c>
      <c r="K2837" s="41" t="str">
        <f>IF($A2837 &lt;&gt; "",VLOOKUP($A2837,'Student reference sheet'!$A$2:$V$2329, 7,FALSE), "")</f>
        <v/>
      </c>
      <c r="L2837" s="30" t="str">
        <f>IF($A2837 ="", "", VLOOKUP($A2837, 'Student reference sheet'!$A$2:$Z$2603,23,FALSE))</f>
        <v/>
      </c>
      <c r="M2837" s="30" t="str">
        <f>IF($A2837 ="", "", VLOOKUP($A2837, 'Student reference sheet'!$A$2:$Z$2603,24,FALSE))</f>
        <v/>
      </c>
      <c r="N2837" s="30" t="str">
        <f>IF($A2837 ="", "", VLOOKUP($A2837, 'Student reference sheet'!$A$2:$Z$2603,26,FALSE))</f>
        <v/>
      </c>
      <c r="O2837" s="30" t="str">
        <f>IF($A2837 ="", "", VLOOKUP($A2837, 'Student reference sheet'!$A$2:$Z$2603,25,FALSE))</f>
        <v/>
      </c>
      <c r="P2837" s="39" t="str">
        <f>IF($A2837 = "", "", IF(OR(VLOOKUP($A2837,'Student reference sheet'!$A$2:$V$2400,8,FALSE) = "R",  VLOOKUP($A2837,'Student reference sheet'!$A$2:$V$2400,8,FALSE) = "L"), "X", ""))</f>
        <v/>
      </c>
      <c r="Q2837" s="39" t="str">
        <f>IF($A2837 ="", "", VLOOKUP($A2837, 'Student reference sheet'!$A$2:$V$2603,22,FALSE))</f>
        <v/>
      </c>
      <c r="R2837" s="39" t="str">
        <f>IF($A2837 &lt;&gt; "",VLOOKUP($A2837,'Student reference sheet'!$A$2:$V$2329, 5,FALSE), "")</f>
        <v/>
      </c>
      <c r="S2837" s="39" t="str">
        <f>IF($A2837 &lt;&gt; "",VLOOKUP($A2837,'Student reference sheet'!$A$2:$V$2329, 6,FALSE), "")</f>
        <v/>
      </c>
      <c r="T2837" s="30" t="str">
        <f>IF($A2837 = "","",
IF(VLOOKUP($A2837,'Student reference sheet'!$A$2:$V$2329, 10,FALSE) = "Y", "Hispanic",
IF(VLOOKUP($A2837,'Student reference sheet'!$A$2:$V$2329,11,FALSE) &lt;&gt; "",
IF(VLOOKUP($A2837,'Student reference sheet'!$A$2:$V$2329,11,FALSE) = "UNK", "Unknown", VLOOKUP(VALUE(VLOOKUP($A2837,'Student reference sheet'!$A$2:$V$2329,11,FALSE)),'Ethnicity Reference'!$A$2:$B$22,2,FALSE)),
IF(VLOOKUP($A2837,'Student reference sheet'!$A$2:$V$2329,9,FALSE) &lt;&gt; "", VLOOKUP(VALUE(VLOOKUP($A2837,'Student reference sheet'!$A$2:$V$2329,9,FALSE)),'Ethnicity Reference'!$A$2:$B$22,2,FALSE),"Unknown"))))</f>
        <v/>
      </c>
      <c r="U2837" s="35"/>
    </row>
    <row r="2838" spans="1:21" ht="15.75">
      <c r="A2838" s="47"/>
      <c r="B2838" s="33"/>
      <c r="C2838" s="39" t="str">
        <f>IF($A2838 &lt;&gt; "",VLOOKUP($A2838,'Student reference sheet'!$A$2:$V$2329, 3,FALSE), "")</f>
        <v/>
      </c>
      <c r="D2838" s="39" t="str">
        <f>IF($A2838 &lt;&gt; "",VLOOKUP($A2838,'Student reference sheet'!$A$2:$V$2329, 2,FALSE), "")</f>
        <v/>
      </c>
      <c r="E2838" s="35"/>
      <c r="F2838" s="34"/>
      <c r="G2838" s="40" t="str">
        <f t="shared" ca="1" si="135"/>
        <v/>
      </c>
      <c r="H2838" s="40" t="str">
        <f t="shared" ca="1" si="136"/>
        <v/>
      </c>
      <c r="I2838" s="36" t="str">
        <f>IF($A2838 = "", "",
IF(COUNTIF(MINIMUM_DAY_DATES[], Attendance!J2838) &gt; 0, VLOOKUP(Attendance!$G2838,MINIMUM_DAY_PERIOD_SCHEDULE[], 2,TRUE),
IF(COUNTIF(RALLY_DATES[], Attendance!J2838) &gt; 0, VLOOKUP(Attendance!$G2838,RALLY_PERIOD_SCHEDULE[], 2,TRUE),
IF(WEEKDAY(Attendance!$J2838) = 2,
       IF(COUNTIF(FINALS_WEEK_MONDAY_DATE[],Attendance!$J2838) &gt; 0, VLOOKUP(Attendance!$G2838,FINALS_WEEK_MONDAY_PERIOD_SCHEDULE[],2,TRUE),
       VLOOKUP(Attendance!$G2838,REGULAR_WEEK_SCHEDULE[],6,TRUE)),
IF(WEEKDAY($J2838) = 3,
       IF(COUNTIF(FINALS_WEEK_TUESDAY_DATE[],Attendance!$J2838) &gt; 0, VLOOKUP(Attendance!$G2838,FINALS_WEEK_TUESDAY_PERIOD_SCHEDULE[],2,TRUE),
       VLOOKUP(Attendance!$G2838,REGULAR_WEEK_SCHEDULE[[Tuesday]:[Period]],5,TRUE)),
IF(WEEKDAY(Attendance!$J2838) = 4,
        IF(COUNTIF(BLOCK_WEDNESDAY_DATES[],Attendance!$J2838) &gt; 0, VLOOKUP(Attendance!$G2838,BLOCK_WEDNESDAY_PERIOD_SCHEDULE[],2,TRUE),
        IF(COUNTIF(FINALS_WEEK_WEDNESDAY_DATE[],Attendance!$J2838) &gt; 0, VLOOKUP(Attendance!$G2838,FINALS_WEEK_WEDNESDAY_PERIOD_SCHEDULE[],2,TRUE),
       VLOOKUP(Attendance!$G2838,REGULAR_WEEK_SCHEDULE[[Wednesday]:[Period]],4,TRUE))),
IF(WEEKDAY($J2838) = 5,
       IF(COUNTIF(BLOCK_THURSDAY_DATES[],Attendance!$J2838) &gt; 0, VLOOKUP(Attendance!$G2838,BLOCK_THURSDAY_PERIOD_SCHEDULE[],2,TRUE),
       IF(COUNTIF(FINALS_WEEK_THURSDAY_DATE[],Attendance!$J2838) &gt; 0, VLOOKUP(Attendance!$G2838,FINALS_WEEK_THURSDAY_PERIOD_SCHEDULE[],2,TRUE),
       VLOOKUP(Attendance!$G2838,REGULAR_WEEK_SCHEDULE[[Thursday]:[Period]],3,TRUE))),
IF(WEEKDAY(Attendance!$J2838) = 6,
       IF(COUNTIF(FINALS_WEEK_FRIDAY_DATE[],Attendance!$J2838) &gt; 0, VLOOKUP(Attendance!$G2838,FINALS_WEEK_FRIDAY_PERIOD_SCHEDULE[],2,TRUE),
       VLOOKUP(Attendance!$G2838,REGULAR_WEEK_SCHEDULE[[Friday]:[Period]],2,TRUE))))))))))</f>
        <v/>
      </c>
      <c r="J2838" s="41" t="str">
        <f t="shared" ca="1" si="137"/>
        <v/>
      </c>
      <c r="K2838" s="41" t="str">
        <f>IF($A2838 &lt;&gt; "",VLOOKUP($A2838,'Student reference sheet'!$A$2:$V$2329, 7,FALSE), "")</f>
        <v/>
      </c>
      <c r="L2838" s="30" t="str">
        <f>IF($A2838 ="", "", VLOOKUP($A2838, 'Student reference sheet'!$A$2:$Z$2603,23,FALSE))</f>
        <v/>
      </c>
      <c r="M2838" s="30" t="str">
        <f>IF($A2838 ="", "", VLOOKUP($A2838, 'Student reference sheet'!$A$2:$Z$2603,24,FALSE))</f>
        <v/>
      </c>
      <c r="N2838" s="30" t="str">
        <f>IF($A2838 ="", "", VLOOKUP($A2838, 'Student reference sheet'!$A$2:$Z$2603,26,FALSE))</f>
        <v/>
      </c>
      <c r="O2838" s="30" t="str">
        <f>IF($A2838 ="", "", VLOOKUP($A2838, 'Student reference sheet'!$A$2:$Z$2603,25,FALSE))</f>
        <v/>
      </c>
      <c r="P2838" s="39" t="str">
        <f>IF($A2838 = "", "", IF(OR(VLOOKUP($A2838,'Student reference sheet'!$A$2:$V$2400,8,FALSE) = "R",  VLOOKUP($A2838,'Student reference sheet'!$A$2:$V$2400,8,FALSE) = "L"), "X", ""))</f>
        <v/>
      </c>
      <c r="Q2838" s="39" t="str">
        <f>IF($A2838 ="", "", VLOOKUP($A2838, 'Student reference sheet'!$A$2:$V$2603,22,FALSE))</f>
        <v/>
      </c>
      <c r="R2838" s="39" t="str">
        <f>IF($A2838 &lt;&gt; "",VLOOKUP($A2838,'Student reference sheet'!$A$2:$V$2329, 5,FALSE), "")</f>
        <v/>
      </c>
      <c r="S2838" s="39" t="str">
        <f>IF($A2838 &lt;&gt; "",VLOOKUP($A2838,'Student reference sheet'!$A$2:$V$2329, 6,FALSE), "")</f>
        <v/>
      </c>
      <c r="T2838" s="30" t="str">
        <f>IF($A2838 = "","",
IF(VLOOKUP($A2838,'Student reference sheet'!$A$2:$V$2329, 10,FALSE) = "Y", "Hispanic",
IF(VLOOKUP($A2838,'Student reference sheet'!$A$2:$V$2329,11,FALSE) &lt;&gt; "",
IF(VLOOKUP($A2838,'Student reference sheet'!$A$2:$V$2329,11,FALSE) = "UNK", "Unknown", VLOOKUP(VALUE(VLOOKUP($A2838,'Student reference sheet'!$A$2:$V$2329,11,FALSE)),'Ethnicity Reference'!$A$2:$B$22,2,FALSE)),
IF(VLOOKUP($A2838,'Student reference sheet'!$A$2:$V$2329,9,FALSE) &lt;&gt; "", VLOOKUP(VALUE(VLOOKUP($A2838,'Student reference sheet'!$A$2:$V$2329,9,FALSE)),'Ethnicity Reference'!$A$2:$B$22,2,FALSE),"Unknown"))))</f>
        <v/>
      </c>
      <c r="U2838" s="35"/>
    </row>
    <row r="2839" spans="1:21" ht="15.75">
      <c r="A2839" s="47"/>
      <c r="B2839" s="33"/>
      <c r="C2839" s="39" t="str">
        <f>IF($A2839 &lt;&gt; "",VLOOKUP($A2839,'Student reference sheet'!$A$2:$V$2329, 3,FALSE), "")</f>
        <v/>
      </c>
      <c r="D2839" s="39" t="str">
        <f>IF($A2839 &lt;&gt; "",VLOOKUP($A2839,'Student reference sheet'!$A$2:$V$2329, 2,FALSE), "")</f>
        <v/>
      </c>
      <c r="E2839" s="35"/>
      <c r="F2839" s="34"/>
      <c r="G2839" s="40" t="str">
        <f t="shared" ca="1" si="135"/>
        <v/>
      </c>
      <c r="H2839" s="40" t="str">
        <f t="shared" ca="1" si="136"/>
        <v/>
      </c>
      <c r="I2839" s="36" t="str">
        <f>IF($A2839 = "", "",
IF(COUNTIF(MINIMUM_DAY_DATES[], Attendance!J2839) &gt; 0, VLOOKUP(Attendance!$G2839,MINIMUM_DAY_PERIOD_SCHEDULE[], 2,TRUE),
IF(COUNTIF(RALLY_DATES[], Attendance!J2839) &gt; 0, VLOOKUP(Attendance!$G2839,RALLY_PERIOD_SCHEDULE[], 2,TRUE),
IF(WEEKDAY(Attendance!$J2839) = 2,
       IF(COUNTIF(FINALS_WEEK_MONDAY_DATE[],Attendance!$J2839) &gt; 0, VLOOKUP(Attendance!$G2839,FINALS_WEEK_MONDAY_PERIOD_SCHEDULE[],2,TRUE),
       VLOOKUP(Attendance!$G2839,REGULAR_WEEK_SCHEDULE[],6,TRUE)),
IF(WEEKDAY($J2839) = 3,
       IF(COUNTIF(FINALS_WEEK_TUESDAY_DATE[],Attendance!$J2839) &gt; 0, VLOOKUP(Attendance!$G2839,FINALS_WEEK_TUESDAY_PERIOD_SCHEDULE[],2,TRUE),
       VLOOKUP(Attendance!$G2839,REGULAR_WEEK_SCHEDULE[[Tuesday]:[Period]],5,TRUE)),
IF(WEEKDAY(Attendance!$J2839) = 4,
        IF(COUNTIF(BLOCK_WEDNESDAY_DATES[],Attendance!$J2839) &gt; 0, VLOOKUP(Attendance!$G2839,BLOCK_WEDNESDAY_PERIOD_SCHEDULE[],2,TRUE),
        IF(COUNTIF(FINALS_WEEK_WEDNESDAY_DATE[],Attendance!$J2839) &gt; 0, VLOOKUP(Attendance!$G2839,FINALS_WEEK_WEDNESDAY_PERIOD_SCHEDULE[],2,TRUE),
       VLOOKUP(Attendance!$G2839,REGULAR_WEEK_SCHEDULE[[Wednesday]:[Period]],4,TRUE))),
IF(WEEKDAY($J2839) = 5,
       IF(COUNTIF(BLOCK_THURSDAY_DATES[],Attendance!$J2839) &gt; 0, VLOOKUP(Attendance!$G2839,BLOCK_THURSDAY_PERIOD_SCHEDULE[],2,TRUE),
       IF(COUNTIF(FINALS_WEEK_THURSDAY_DATE[],Attendance!$J2839) &gt; 0, VLOOKUP(Attendance!$G2839,FINALS_WEEK_THURSDAY_PERIOD_SCHEDULE[],2,TRUE),
       VLOOKUP(Attendance!$G2839,REGULAR_WEEK_SCHEDULE[[Thursday]:[Period]],3,TRUE))),
IF(WEEKDAY(Attendance!$J2839) = 6,
       IF(COUNTIF(FINALS_WEEK_FRIDAY_DATE[],Attendance!$J2839) &gt; 0, VLOOKUP(Attendance!$G2839,FINALS_WEEK_FRIDAY_PERIOD_SCHEDULE[],2,TRUE),
       VLOOKUP(Attendance!$G2839,REGULAR_WEEK_SCHEDULE[[Friday]:[Period]],2,TRUE))))))))))</f>
        <v/>
      </c>
      <c r="J2839" s="41" t="str">
        <f t="shared" ca="1" si="137"/>
        <v/>
      </c>
      <c r="K2839" s="41" t="str">
        <f>IF($A2839 &lt;&gt; "",VLOOKUP($A2839,'Student reference sheet'!$A$2:$V$2329, 7,FALSE), "")</f>
        <v/>
      </c>
      <c r="L2839" s="30" t="str">
        <f>IF($A2839 ="", "", VLOOKUP($A2839, 'Student reference sheet'!$A$2:$Z$2603,23,FALSE))</f>
        <v/>
      </c>
      <c r="M2839" s="30" t="str">
        <f>IF($A2839 ="", "", VLOOKUP($A2839, 'Student reference sheet'!$A$2:$Z$2603,24,FALSE))</f>
        <v/>
      </c>
      <c r="N2839" s="30" t="str">
        <f>IF($A2839 ="", "", VLOOKUP($A2839, 'Student reference sheet'!$A$2:$Z$2603,26,FALSE))</f>
        <v/>
      </c>
      <c r="O2839" s="30" t="str">
        <f>IF($A2839 ="", "", VLOOKUP($A2839, 'Student reference sheet'!$A$2:$Z$2603,25,FALSE))</f>
        <v/>
      </c>
      <c r="P2839" s="39" t="str">
        <f>IF($A2839 = "", "", IF(OR(VLOOKUP($A2839,'Student reference sheet'!$A$2:$V$2400,8,FALSE) = "R",  VLOOKUP($A2839,'Student reference sheet'!$A$2:$V$2400,8,FALSE) = "L"), "X", ""))</f>
        <v/>
      </c>
      <c r="Q2839" s="39" t="str">
        <f>IF($A2839 ="", "", VLOOKUP($A2839, 'Student reference sheet'!$A$2:$V$2603,22,FALSE))</f>
        <v/>
      </c>
      <c r="R2839" s="39" t="str">
        <f>IF($A2839 &lt;&gt; "",VLOOKUP($A2839,'Student reference sheet'!$A$2:$V$2329, 5,FALSE), "")</f>
        <v/>
      </c>
      <c r="S2839" s="39" t="str">
        <f>IF($A2839 &lt;&gt; "",VLOOKUP($A2839,'Student reference sheet'!$A$2:$V$2329, 6,FALSE), "")</f>
        <v/>
      </c>
      <c r="T2839" s="30" t="str">
        <f>IF($A2839 = "","",
IF(VLOOKUP($A2839,'Student reference sheet'!$A$2:$V$2329, 10,FALSE) = "Y", "Hispanic",
IF(VLOOKUP($A2839,'Student reference sheet'!$A$2:$V$2329,11,FALSE) &lt;&gt; "",
IF(VLOOKUP($A2839,'Student reference sheet'!$A$2:$V$2329,11,FALSE) = "UNK", "Unknown", VLOOKUP(VALUE(VLOOKUP($A2839,'Student reference sheet'!$A$2:$V$2329,11,FALSE)),'Ethnicity Reference'!$A$2:$B$22,2,FALSE)),
IF(VLOOKUP($A2839,'Student reference sheet'!$A$2:$V$2329,9,FALSE) &lt;&gt; "", VLOOKUP(VALUE(VLOOKUP($A2839,'Student reference sheet'!$A$2:$V$2329,9,FALSE)),'Ethnicity Reference'!$A$2:$B$22,2,FALSE),"Unknown"))))</f>
        <v/>
      </c>
      <c r="U2839" s="35"/>
    </row>
    <row r="2840" spans="1:21" ht="15.75">
      <c r="A2840" s="47"/>
      <c r="B2840" s="33"/>
      <c r="C2840" s="39" t="str">
        <f>IF($A2840 &lt;&gt; "",VLOOKUP($A2840,'Student reference sheet'!$A$2:$V$2329, 3,FALSE), "")</f>
        <v/>
      </c>
      <c r="D2840" s="39" t="str">
        <f>IF($A2840 &lt;&gt; "",VLOOKUP($A2840,'Student reference sheet'!$A$2:$V$2329, 2,FALSE), "")</f>
        <v/>
      </c>
      <c r="E2840" s="35"/>
      <c r="F2840" s="34"/>
      <c r="G2840" s="40" t="str">
        <f t="shared" ca="1" si="135"/>
        <v/>
      </c>
      <c r="H2840" s="40" t="str">
        <f t="shared" ca="1" si="136"/>
        <v/>
      </c>
      <c r="I2840" s="36" t="str">
        <f>IF($A2840 = "", "",
IF(COUNTIF(MINIMUM_DAY_DATES[], Attendance!J2840) &gt; 0, VLOOKUP(Attendance!$G2840,MINIMUM_DAY_PERIOD_SCHEDULE[], 2,TRUE),
IF(COUNTIF(RALLY_DATES[], Attendance!J2840) &gt; 0, VLOOKUP(Attendance!$G2840,RALLY_PERIOD_SCHEDULE[], 2,TRUE),
IF(WEEKDAY(Attendance!$J2840) = 2,
       IF(COUNTIF(FINALS_WEEK_MONDAY_DATE[],Attendance!$J2840) &gt; 0, VLOOKUP(Attendance!$G2840,FINALS_WEEK_MONDAY_PERIOD_SCHEDULE[],2,TRUE),
       VLOOKUP(Attendance!$G2840,REGULAR_WEEK_SCHEDULE[],6,TRUE)),
IF(WEEKDAY($J2840) = 3,
       IF(COUNTIF(FINALS_WEEK_TUESDAY_DATE[],Attendance!$J2840) &gt; 0, VLOOKUP(Attendance!$G2840,FINALS_WEEK_TUESDAY_PERIOD_SCHEDULE[],2,TRUE),
       VLOOKUP(Attendance!$G2840,REGULAR_WEEK_SCHEDULE[[Tuesday]:[Period]],5,TRUE)),
IF(WEEKDAY(Attendance!$J2840) = 4,
        IF(COUNTIF(BLOCK_WEDNESDAY_DATES[],Attendance!$J2840) &gt; 0, VLOOKUP(Attendance!$G2840,BLOCK_WEDNESDAY_PERIOD_SCHEDULE[],2,TRUE),
        IF(COUNTIF(FINALS_WEEK_WEDNESDAY_DATE[],Attendance!$J2840) &gt; 0, VLOOKUP(Attendance!$G2840,FINALS_WEEK_WEDNESDAY_PERIOD_SCHEDULE[],2,TRUE),
       VLOOKUP(Attendance!$G2840,REGULAR_WEEK_SCHEDULE[[Wednesday]:[Period]],4,TRUE))),
IF(WEEKDAY($J2840) = 5,
       IF(COUNTIF(BLOCK_THURSDAY_DATES[],Attendance!$J2840) &gt; 0, VLOOKUP(Attendance!$G2840,BLOCK_THURSDAY_PERIOD_SCHEDULE[],2,TRUE),
       IF(COUNTIF(FINALS_WEEK_THURSDAY_DATE[],Attendance!$J2840) &gt; 0, VLOOKUP(Attendance!$G2840,FINALS_WEEK_THURSDAY_PERIOD_SCHEDULE[],2,TRUE),
       VLOOKUP(Attendance!$G2840,REGULAR_WEEK_SCHEDULE[[Thursday]:[Period]],3,TRUE))),
IF(WEEKDAY(Attendance!$J2840) = 6,
       IF(COUNTIF(FINALS_WEEK_FRIDAY_DATE[],Attendance!$J2840) &gt; 0, VLOOKUP(Attendance!$G2840,FINALS_WEEK_FRIDAY_PERIOD_SCHEDULE[],2,TRUE),
       VLOOKUP(Attendance!$G2840,REGULAR_WEEK_SCHEDULE[[Friday]:[Period]],2,TRUE))))))))))</f>
        <v/>
      </c>
      <c r="J2840" s="41" t="str">
        <f t="shared" ca="1" si="137"/>
        <v/>
      </c>
      <c r="K2840" s="41" t="str">
        <f>IF($A2840 &lt;&gt; "",VLOOKUP($A2840,'Student reference sheet'!$A$2:$V$2329, 7,FALSE), "")</f>
        <v/>
      </c>
      <c r="L2840" s="30" t="str">
        <f>IF($A2840 ="", "", VLOOKUP($A2840, 'Student reference sheet'!$A$2:$Z$2603,23,FALSE))</f>
        <v/>
      </c>
      <c r="M2840" s="30" t="str">
        <f>IF($A2840 ="", "", VLOOKUP($A2840, 'Student reference sheet'!$A$2:$Z$2603,24,FALSE))</f>
        <v/>
      </c>
      <c r="N2840" s="30" t="str">
        <f>IF($A2840 ="", "", VLOOKUP($A2840, 'Student reference sheet'!$A$2:$Z$2603,26,FALSE))</f>
        <v/>
      </c>
      <c r="O2840" s="30" t="str">
        <f>IF($A2840 ="", "", VLOOKUP($A2840, 'Student reference sheet'!$A$2:$Z$2603,25,FALSE))</f>
        <v/>
      </c>
      <c r="P2840" s="39" t="str">
        <f>IF($A2840 = "", "", IF(OR(VLOOKUP($A2840,'Student reference sheet'!$A$2:$V$2400,8,FALSE) = "R",  VLOOKUP($A2840,'Student reference sheet'!$A$2:$V$2400,8,FALSE) = "L"), "X", ""))</f>
        <v/>
      </c>
      <c r="Q2840" s="39" t="str">
        <f>IF($A2840 ="", "", VLOOKUP($A2840, 'Student reference sheet'!$A$2:$V$2603,22,FALSE))</f>
        <v/>
      </c>
      <c r="R2840" s="39" t="str">
        <f>IF($A2840 &lt;&gt; "",VLOOKUP($A2840,'Student reference sheet'!$A$2:$V$2329, 5,FALSE), "")</f>
        <v/>
      </c>
      <c r="S2840" s="39" t="str">
        <f>IF($A2840 &lt;&gt; "",VLOOKUP($A2840,'Student reference sheet'!$A$2:$V$2329, 6,FALSE), "")</f>
        <v/>
      </c>
      <c r="T2840" s="30" t="str">
        <f>IF($A2840 = "","",
IF(VLOOKUP($A2840,'Student reference sheet'!$A$2:$V$2329, 10,FALSE) = "Y", "Hispanic",
IF(VLOOKUP($A2840,'Student reference sheet'!$A$2:$V$2329,11,FALSE) &lt;&gt; "",
IF(VLOOKUP($A2840,'Student reference sheet'!$A$2:$V$2329,11,FALSE) = "UNK", "Unknown", VLOOKUP(VALUE(VLOOKUP($A2840,'Student reference sheet'!$A$2:$V$2329,11,FALSE)),'Ethnicity Reference'!$A$2:$B$22,2,FALSE)),
IF(VLOOKUP($A2840,'Student reference sheet'!$A$2:$V$2329,9,FALSE) &lt;&gt; "", VLOOKUP(VALUE(VLOOKUP($A2840,'Student reference sheet'!$A$2:$V$2329,9,FALSE)),'Ethnicity Reference'!$A$2:$B$22,2,FALSE),"Unknown"))))</f>
        <v/>
      </c>
      <c r="U2840" s="35"/>
    </row>
    <row r="2841" spans="1:21" ht="15.75">
      <c r="A2841" s="47"/>
      <c r="B2841" s="33"/>
      <c r="C2841" s="39" t="str">
        <f>IF($A2841 &lt;&gt; "",VLOOKUP($A2841,'Student reference sheet'!$A$2:$V$2329, 3,FALSE), "")</f>
        <v/>
      </c>
      <c r="D2841" s="39" t="str">
        <f>IF($A2841 &lt;&gt; "",VLOOKUP($A2841,'Student reference sheet'!$A$2:$V$2329, 2,FALSE), "")</f>
        <v/>
      </c>
      <c r="E2841" s="35"/>
      <c r="F2841" s="34"/>
      <c r="G2841" s="40" t="str">
        <f t="shared" ca="1" si="135"/>
        <v/>
      </c>
      <c r="H2841" s="40" t="str">
        <f t="shared" ca="1" si="136"/>
        <v/>
      </c>
      <c r="I2841" s="36" t="str">
        <f>IF($A2841 = "", "",
IF(COUNTIF(MINIMUM_DAY_DATES[], Attendance!J2841) &gt; 0, VLOOKUP(Attendance!$G2841,MINIMUM_DAY_PERIOD_SCHEDULE[], 2,TRUE),
IF(COUNTIF(RALLY_DATES[], Attendance!J2841) &gt; 0, VLOOKUP(Attendance!$G2841,RALLY_PERIOD_SCHEDULE[], 2,TRUE),
IF(WEEKDAY(Attendance!$J2841) = 2,
       IF(COUNTIF(FINALS_WEEK_MONDAY_DATE[],Attendance!$J2841) &gt; 0, VLOOKUP(Attendance!$G2841,FINALS_WEEK_MONDAY_PERIOD_SCHEDULE[],2,TRUE),
       VLOOKUP(Attendance!$G2841,REGULAR_WEEK_SCHEDULE[],6,TRUE)),
IF(WEEKDAY($J2841) = 3,
       IF(COUNTIF(FINALS_WEEK_TUESDAY_DATE[],Attendance!$J2841) &gt; 0, VLOOKUP(Attendance!$G2841,FINALS_WEEK_TUESDAY_PERIOD_SCHEDULE[],2,TRUE),
       VLOOKUP(Attendance!$G2841,REGULAR_WEEK_SCHEDULE[[Tuesday]:[Period]],5,TRUE)),
IF(WEEKDAY(Attendance!$J2841) = 4,
        IF(COUNTIF(BLOCK_WEDNESDAY_DATES[],Attendance!$J2841) &gt; 0, VLOOKUP(Attendance!$G2841,BLOCK_WEDNESDAY_PERIOD_SCHEDULE[],2,TRUE),
        IF(COUNTIF(FINALS_WEEK_WEDNESDAY_DATE[],Attendance!$J2841) &gt; 0, VLOOKUP(Attendance!$G2841,FINALS_WEEK_WEDNESDAY_PERIOD_SCHEDULE[],2,TRUE),
       VLOOKUP(Attendance!$G2841,REGULAR_WEEK_SCHEDULE[[Wednesday]:[Period]],4,TRUE))),
IF(WEEKDAY($J2841) = 5,
       IF(COUNTIF(BLOCK_THURSDAY_DATES[],Attendance!$J2841) &gt; 0, VLOOKUP(Attendance!$G2841,BLOCK_THURSDAY_PERIOD_SCHEDULE[],2,TRUE),
       IF(COUNTIF(FINALS_WEEK_THURSDAY_DATE[],Attendance!$J2841) &gt; 0, VLOOKUP(Attendance!$G2841,FINALS_WEEK_THURSDAY_PERIOD_SCHEDULE[],2,TRUE),
       VLOOKUP(Attendance!$G2841,REGULAR_WEEK_SCHEDULE[[Thursday]:[Period]],3,TRUE))),
IF(WEEKDAY(Attendance!$J2841) = 6,
       IF(COUNTIF(FINALS_WEEK_FRIDAY_DATE[],Attendance!$J2841) &gt; 0, VLOOKUP(Attendance!$G2841,FINALS_WEEK_FRIDAY_PERIOD_SCHEDULE[],2,TRUE),
       VLOOKUP(Attendance!$G2841,REGULAR_WEEK_SCHEDULE[[Friday]:[Period]],2,TRUE))))))))))</f>
        <v/>
      </c>
      <c r="J2841" s="41" t="str">
        <f t="shared" ca="1" si="137"/>
        <v/>
      </c>
      <c r="K2841" s="41" t="str">
        <f>IF($A2841 &lt;&gt; "",VLOOKUP($A2841,'Student reference sheet'!$A$2:$V$2329, 7,FALSE), "")</f>
        <v/>
      </c>
      <c r="L2841" s="30" t="str">
        <f>IF($A2841 ="", "", VLOOKUP($A2841, 'Student reference sheet'!$A$2:$Z$2603,23,FALSE))</f>
        <v/>
      </c>
      <c r="M2841" s="30" t="str">
        <f>IF($A2841 ="", "", VLOOKUP($A2841, 'Student reference sheet'!$A$2:$Z$2603,24,FALSE))</f>
        <v/>
      </c>
      <c r="N2841" s="30" t="str">
        <f>IF($A2841 ="", "", VLOOKUP($A2841, 'Student reference sheet'!$A$2:$Z$2603,26,FALSE))</f>
        <v/>
      </c>
      <c r="O2841" s="30" t="str">
        <f>IF($A2841 ="", "", VLOOKUP($A2841, 'Student reference sheet'!$A$2:$Z$2603,25,FALSE))</f>
        <v/>
      </c>
      <c r="P2841" s="39" t="str">
        <f>IF($A2841 = "", "", IF(OR(VLOOKUP($A2841,'Student reference sheet'!$A$2:$V$2400,8,FALSE) = "R",  VLOOKUP($A2841,'Student reference sheet'!$A$2:$V$2400,8,FALSE) = "L"), "X", ""))</f>
        <v/>
      </c>
      <c r="Q2841" s="39" t="str">
        <f>IF($A2841 ="", "", VLOOKUP($A2841, 'Student reference sheet'!$A$2:$V$2603,22,FALSE))</f>
        <v/>
      </c>
      <c r="R2841" s="39" t="str">
        <f>IF($A2841 &lt;&gt; "",VLOOKUP($A2841,'Student reference sheet'!$A$2:$V$2329, 5,FALSE), "")</f>
        <v/>
      </c>
      <c r="S2841" s="39" t="str">
        <f>IF($A2841 &lt;&gt; "",VLOOKUP($A2841,'Student reference sheet'!$A$2:$V$2329, 6,FALSE), "")</f>
        <v/>
      </c>
      <c r="T2841" s="30" t="str">
        <f>IF($A2841 = "","",
IF(VLOOKUP($A2841,'Student reference sheet'!$A$2:$V$2329, 10,FALSE) = "Y", "Hispanic",
IF(VLOOKUP($A2841,'Student reference sheet'!$A$2:$V$2329,11,FALSE) &lt;&gt; "",
IF(VLOOKUP($A2841,'Student reference sheet'!$A$2:$V$2329,11,FALSE) = "UNK", "Unknown", VLOOKUP(VALUE(VLOOKUP($A2841,'Student reference sheet'!$A$2:$V$2329,11,FALSE)),'Ethnicity Reference'!$A$2:$B$22,2,FALSE)),
IF(VLOOKUP($A2841,'Student reference sheet'!$A$2:$V$2329,9,FALSE) &lt;&gt; "", VLOOKUP(VALUE(VLOOKUP($A2841,'Student reference sheet'!$A$2:$V$2329,9,FALSE)),'Ethnicity Reference'!$A$2:$B$22,2,FALSE),"Unknown"))))</f>
        <v/>
      </c>
      <c r="U2841" s="35"/>
    </row>
    <row r="2842" spans="1:21" ht="15.75">
      <c r="A2842" s="47"/>
      <c r="B2842" s="33"/>
      <c r="C2842" s="39" t="str">
        <f>IF($A2842 &lt;&gt; "",VLOOKUP($A2842,'Student reference sheet'!$A$2:$V$2329, 3,FALSE), "")</f>
        <v/>
      </c>
      <c r="D2842" s="39" t="str">
        <f>IF($A2842 &lt;&gt; "",VLOOKUP($A2842,'Student reference sheet'!$A$2:$V$2329, 2,FALSE), "")</f>
        <v/>
      </c>
      <c r="E2842" s="35"/>
      <c r="F2842" s="34"/>
      <c r="G2842" s="40" t="str">
        <f t="shared" ca="1" si="135"/>
        <v/>
      </c>
      <c r="H2842" s="40" t="str">
        <f t="shared" ca="1" si="136"/>
        <v/>
      </c>
      <c r="I2842" s="36" t="str">
        <f>IF($A2842 = "", "",
IF(COUNTIF(MINIMUM_DAY_DATES[], Attendance!J2842) &gt; 0, VLOOKUP(Attendance!$G2842,MINIMUM_DAY_PERIOD_SCHEDULE[], 2,TRUE),
IF(COUNTIF(RALLY_DATES[], Attendance!J2842) &gt; 0, VLOOKUP(Attendance!$G2842,RALLY_PERIOD_SCHEDULE[], 2,TRUE),
IF(WEEKDAY(Attendance!$J2842) = 2,
       IF(COUNTIF(FINALS_WEEK_MONDAY_DATE[],Attendance!$J2842) &gt; 0, VLOOKUP(Attendance!$G2842,FINALS_WEEK_MONDAY_PERIOD_SCHEDULE[],2,TRUE),
       VLOOKUP(Attendance!$G2842,REGULAR_WEEK_SCHEDULE[],6,TRUE)),
IF(WEEKDAY($J2842) = 3,
       IF(COUNTIF(FINALS_WEEK_TUESDAY_DATE[],Attendance!$J2842) &gt; 0, VLOOKUP(Attendance!$G2842,FINALS_WEEK_TUESDAY_PERIOD_SCHEDULE[],2,TRUE),
       VLOOKUP(Attendance!$G2842,REGULAR_WEEK_SCHEDULE[[Tuesday]:[Period]],5,TRUE)),
IF(WEEKDAY(Attendance!$J2842) = 4,
        IF(COUNTIF(BLOCK_WEDNESDAY_DATES[],Attendance!$J2842) &gt; 0, VLOOKUP(Attendance!$G2842,BLOCK_WEDNESDAY_PERIOD_SCHEDULE[],2,TRUE),
        IF(COUNTIF(FINALS_WEEK_WEDNESDAY_DATE[],Attendance!$J2842) &gt; 0, VLOOKUP(Attendance!$G2842,FINALS_WEEK_WEDNESDAY_PERIOD_SCHEDULE[],2,TRUE),
       VLOOKUP(Attendance!$G2842,REGULAR_WEEK_SCHEDULE[[Wednesday]:[Period]],4,TRUE))),
IF(WEEKDAY($J2842) = 5,
       IF(COUNTIF(BLOCK_THURSDAY_DATES[],Attendance!$J2842) &gt; 0, VLOOKUP(Attendance!$G2842,BLOCK_THURSDAY_PERIOD_SCHEDULE[],2,TRUE),
       IF(COUNTIF(FINALS_WEEK_THURSDAY_DATE[],Attendance!$J2842) &gt; 0, VLOOKUP(Attendance!$G2842,FINALS_WEEK_THURSDAY_PERIOD_SCHEDULE[],2,TRUE),
       VLOOKUP(Attendance!$G2842,REGULAR_WEEK_SCHEDULE[[Thursday]:[Period]],3,TRUE))),
IF(WEEKDAY(Attendance!$J2842) = 6,
       IF(COUNTIF(FINALS_WEEK_FRIDAY_DATE[],Attendance!$J2842) &gt; 0, VLOOKUP(Attendance!$G2842,FINALS_WEEK_FRIDAY_PERIOD_SCHEDULE[],2,TRUE),
       VLOOKUP(Attendance!$G2842,REGULAR_WEEK_SCHEDULE[[Friday]:[Period]],2,TRUE))))))))))</f>
        <v/>
      </c>
      <c r="J2842" s="41" t="str">
        <f t="shared" ca="1" si="137"/>
        <v/>
      </c>
      <c r="K2842" s="41" t="str">
        <f>IF($A2842 &lt;&gt; "",VLOOKUP($A2842,'Student reference sheet'!$A$2:$V$2329, 7,FALSE), "")</f>
        <v/>
      </c>
      <c r="L2842" s="30" t="str">
        <f>IF($A2842 ="", "", VLOOKUP($A2842, 'Student reference sheet'!$A$2:$Z$2603,23,FALSE))</f>
        <v/>
      </c>
      <c r="M2842" s="30" t="str">
        <f>IF($A2842 ="", "", VLOOKUP($A2842, 'Student reference sheet'!$A$2:$Z$2603,24,FALSE))</f>
        <v/>
      </c>
      <c r="N2842" s="30" t="str">
        <f>IF($A2842 ="", "", VLOOKUP($A2842, 'Student reference sheet'!$A$2:$Z$2603,26,FALSE))</f>
        <v/>
      </c>
      <c r="O2842" s="30" t="str">
        <f>IF($A2842 ="", "", VLOOKUP($A2842, 'Student reference sheet'!$A$2:$Z$2603,25,FALSE))</f>
        <v/>
      </c>
      <c r="P2842" s="39" t="str">
        <f>IF($A2842 = "", "", IF(OR(VLOOKUP($A2842,'Student reference sheet'!$A$2:$V$2400,8,FALSE) = "R",  VLOOKUP($A2842,'Student reference sheet'!$A$2:$V$2400,8,FALSE) = "L"), "X", ""))</f>
        <v/>
      </c>
      <c r="Q2842" s="39" t="str">
        <f>IF($A2842 ="", "", VLOOKUP($A2842, 'Student reference sheet'!$A$2:$V$2603,22,FALSE))</f>
        <v/>
      </c>
      <c r="R2842" s="39" t="str">
        <f>IF($A2842 &lt;&gt; "",VLOOKUP($A2842,'Student reference sheet'!$A$2:$V$2329, 5,FALSE), "")</f>
        <v/>
      </c>
      <c r="S2842" s="39" t="str">
        <f>IF($A2842 &lt;&gt; "",VLOOKUP($A2842,'Student reference sheet'!$A$2:$V$2329, 6,FALSE), "")</f>
        <v/>
      </c>
      <c r="T2842" s="30" t="str">
        <f>IF($A2842 = "","",
IF(VLOOKUP($A2842,'Student reference sheet'!$A$2:$V$2329, 10,FALSE) = "Y", "Hispanic",
IF(VLOOKUP($A2842,'Student reference sheet'!$A$2:$V$2329,11,FALSE) &lt;&gt; "",
IF(VLOOKUP($A2842,'Student reference sheet'!$A$2:$V$2329,11,FALSE) = "UNK", "Unknown", VLOOKUP(VALUE(VLOOKUP($A2842,'Student reference sheet'!$A$2:$V$2329,11,FALSE)),'Ethnicity Reference'!$A$2:$B$22,2,FALSE)),
IF(VLOOKUP($A2842,'Student reference sheet'!$A$2:$V$2329,9,FALSE) &lt;&gt; "", VLOOKUP(VALUE(VLOOKUP($A2842,'Student reference sheet'!$A$2:$V$2329,9,FALSE)),'Ethnicity Reference'!$A$2:$B$22,2,FALSE),"Unknown"))))</f>
        <v/>
      </c>
      <c r="U2842" s="35"/>
    </row>
    <row r="2843" spans="1:21" ht="15.75">
      <c r="A2843" s="47"/>
      <c r="B2843" s="33"/>
      <c r="C2843" s="39" t="str">
        <f>IF($A2843 &lt;&gt; "",VLOOKUP($A2843,'Student reference sheet'!$A$2:$V$2329, 3,FALSE), "")</f>
        <v/>
      </c>
      <c r="D2843" s="39" t="str">
        <f>IF($A2843 &lt;&gt; "",VLOOKUP($A2843,'Student reference sheet'!$A$2:$V$2329, 2,FALSE), "")</f>
        <v/>
      </c>
      <c r="E2843" s="35"/>
      <c r="F2843" s="34"/>
      <c r="G2843" s="40" t="str">
        <f t="shared" ca="1" si="135"/>
        <v/>
      </c>
      <c r="H2843" s="40" t="str">
        <f t="shared" ca="1" si="136"/>
        <v/>
      </c>
      <c r="I2843" s="36" t="str">
        <f>IF($A2843 = "", "",
IF(COUNTIF(MINIMUM_DAY_DATES[], Attendance!J2843) &gt; 0, VLOOKUP(Attendance!$G2843,MINIMUM_DAY_PERIOD_SCHEDULE[], 2,TRUE),
IF(COUNTIF(RALLY_DATES[], Attendance!J2843) &gt; 0, VLOOKUP(Attendance!$G2843,RALLY_PERIOD_SCHEDULE[], 2,TRUE),
IF(WEEKDAY(Attendance!$J2843) = 2,
       IF(COUNTIF(FINALS_WEEK_MONDAY_DATE[],Attendance!$J2843) &gt; 0, VLOOKUP(Attendance!$G2843,FINALS_WEEK_MONDAY_PERIOD_SCHEDULE[],2,TRUE),
       VLOOKUP(Attendance!$G2843,REGULAR_WEEK_SCHEDULE[],6,TRUE)),
IF(WEEKDAY($J2843) = 3,
       IF(COUNTIF(FINALS_WEEK_TUESDAY_DATE[],Attendance!$J2843) &gt; 0, VLOOKUP(Attendance!$G2843,FINALS_WEEK_TUESDAY_PERIOD_SCHEDULE[],2,TRUE),
       VLOOKUP(Attendance!$G2843,REGULAR_WEEK_SCHEDULE[[Tuesday]:[Period]],5,TRUE)),
IF(WEEKDAY(Attendance!$J2843) = 4,
        IF(COUNTIF(BLOCK_WEDNESDAY_DATES[],Attendance!$J2843) &gt; 0, VLOOKUP(Attendance!$G2843,BLOCK_WEDNESDAY_PERIOD_SCHEDULE[],2,TRUE),
        IF(COUNTIF(FINALS_WEEK_WEDNESDAY_DATE[],Attendance!$J2843) &gt; 0, VLOOKUP(Attendance!$G2843,FINALS_WEEK_WEDNESDAY_PERIOD_SCHEDULE[],2,TRUE),
       VLOOKUP(Attendance!$G2843,REGULAR_WEEK_SCHEDULE[[Wednesday]:[Period]],4,TRUE))),
IF(WEEKDAY($J2843) = 5,
       IF(COUNTIF(BLOCK_THURSDAY_DATES[],Attendance!$J2843) &gt; 0, VLOOKUP(Attendance!$G2843,BLOCK_THURSDAY_PERIOD_SCHEDULE[],2,TRUE),
       IF(COUNTIF(FINALS_WEEK_THURSDAY_DATE[],Attendance!$J2843) &gt; 0, VLOOKUP(Attendance!$G2843,FINALS_WEEK_THURSDAY_PERIOD_SCHEDULE[],2,TRUE),
       VLOOKUP(Attendance!$G2843,REGULAR_WEEK_SCHEDULE[[Thursday]:[Period]],3,TRUE))),
IF(WEEKDAY(Attendance!$J2843) = 6,
       IF(COUNTIF(FINALS_WEEK_FRIDAY_DATE[],Attendance!$J2843) &gt; 0, VLOOKUP(Attendance!$G2843,FINALS_WEEK_FRIDAY_PERIOD_SCHEDULE[],2,TRUE),
       VLOOKUP(Attendance!$G2843,REGULAR_WEEK_SCHEDULE[[Friday]:[Period]],2,TRUE))))))))))</f>
        <v/>
      </c>
      <c r="J2843" s="41" t="str">
        <f t="shared" ca="1" si="137"/>
        <v/>
      </c>
      <c r="K2843" s="41" t="str">
        <f>IF($A2843 &lt;&gt; "",VLOOKUP($A2843,'Student reference sheet'!$A$2:$V$2329, 7,FALSE), "")</f>
        <v/>
      </c>
      <c r="L2843" s="30" t="str">
        <f>IF($A2843 ="", "", VLOOKUP($A2843, 'Student reference sheet'!$A$2:$Z$2603,23,FALSE))</f>
        <v/>
      </c>
      <c r="M2843" s="30" t="str">
        <f>IF($A2843 ="", "", VLOOKUP($A2843, 'Student reference sheet'!$A$2:$Z$2603,24,FALSE))</f>
        <v/>
      </c>
      <c r="N2843" s="30" t="str">
        <f>IF($A2843 ="", "", VLOOKUP($A2843, 'Student reference sheet'!$A$2:$Z$2603,26,FALSE))</f>
        <v/>
      </c>
      <c r="O2843" s="30" t="str">
        <f>IF($A2843 ="", "", VLOOKUP($A2843, 'Student reference sheet'!$A$2:$Z$2603,25,FALSE))</f>
        <v/>
      </c>
      <c r="P2843" s="39" t="str">
        <f>IF($A2843 = "", "", IF(OR(VLOOKUP($A2843,'Student reference sheet'!$A$2:$V$2400,8,FALSE) = "R",  VLOOKUP($A2843,'Student reference sheet'!$A$2:$V$2400,8,FALSE) = "L"), "X", ""))</f>
        <v/>
      </c>
      <c r="Q2843" s="39" t="str">
        <f>IF($A2843 ="", "", VLOOKUP($A2843, 'Student reference sheet'!$A$2:$V$2603,22,FALSE))</f>
        <v/>
      </c>
      <c r="R2843" s="39" t="str">
        <f>IF($A2843 &lt;&gt; "",VLOOKUP($A2843,'Student reference sheet'!$A$2:$V$2329, 5,FALSE), "")</f>
        <v/>
      </c>
      <c r="S2843" s="39" t="str">
        <f>IF($A2843 &lt;&gt; "",VLOOKUP($A2843,'Student reference sheet'!$A$2:$V$2329, 6,FALSE), "")</f>
        <v/>
      </c>
      <c r="T2843" s="30" t="str">
        <f>IF($A2843 = "","",
IF(VLOOKUP($A2843,'Student reference sheet'!$A$2:$V$2329, 10,FALSE) = "Y", "Hispanic",
IF(VLOOKUP($A2843,'Student reference sheet'!$A$2:$V$2329,11,FALSE) &lt;&gt; "",
IF(VLOOKUP($A2843,'Student reference sheet'!$A$2:$V$2329,11,FALSE) = "UNK", "Unknown", VLOOKUP(VALUE(VLOOKUP($A2843,'Student reference sheet'!$A$2:$V$2329,11,FALSE)),'Ethnicity Reference'!$A$2:$B$22,2,FALSE)),
IF(VLOOKUP($A2843,'Student reference sheet'!$A$2:$V$2329,9,FALSE) &lt;&gt; "", VLOOKUP(VALUE(VLOOKUP($A2843,'Student reference sheet'!$A$2:$V$2329,9,FALSE)),'Ethnicity Reference'!$A$2:$B$22,2,FALSE),"Unknown"))))</f>
        <v/>
      </c>
      <c r="U2843" s="35"/>
    </row>
    <row r="2844" spans="1:21" ht="15.75">
      <c r="A2844" s="47"/>
      <c r="B2844" s="33"/>
      <c r="C2844" s="39" t="str">
        <f>IF($A2844 &lt;&gt; "",VLOOKUP($A2844,'Student reference sheet'!$A$2:$V$2329, 3,FALSE), "")</f>
        <v/>
      </c>
      <c r="D2844" s="39" t="str">
        <f>IF($A2844 &lt;&gt; "",VLOOKUP($A2844,'Student reference sheet'!$A$2:$V$2329, 2,FALSE), "")</f>
        <v/>
      </c>
      <c r="E2844" s="35"/>
      <c r="F2844" s="34"/>
      <c r="G2844" s="40" t="str">
        <f t="shared" ca="1" si="135"/>
        <v/>
      </c>
      <c r="H2844" s="40" t="str">
        <f t="shared" ca="1" si="136"/>
        <v/>
      </c>
      <c r="I2844" s="36" t="str">
        <f>IF($A2844 = "", "",
IF(COUNTIF(MINIMUM_DAY_DATES[], Attendance!J2844) &gt; 0, VLOOKUP(Attendance!$G2844,MINIMUM_DAY_PERIOD_SCHEDULE[], 2,TRUE),
IF(COUNTIF(RALLY_DATES[], Attendance!J2844) &gt; 0, VLOOKUP(Attendance!$G2844,RALLY_PERIOD_SCHEDULE[], 2,TRUE),
IF(WEEKDAY(Attendance!$J2844) = 2,
       IF(COUNTIF(FINALS_WEEK_MONDAY_DATE[],Attendance!$J2844) &gt; 0, VLOOKUP(Attendance!$G2844,FINALS_WEEK_MONDAY_PERIOD_SCHEDULE[],2,TRUE),
       VLOOKUP(Attendance!$G2844,REGULAR_WEEK_SCHEDULE[],6,TRUE)),
IF(WEEKDAY($J2844) = 3,
       IF(COUNTIF(FINALS_WEEK_TUESDAY_DATE[],Attendance!$J2844) &gt; 0, VLOOKUP(Attendance!$G2844,FINALS_WEEK_TUESDAY_PERIOD_SCHEDULE[],2,TRUE),
       VLOOKUP(Attendance!$G2844,REGULAR_WEEK_SCHEDULE[[Tuesday]:[Period]],5,TRUE)),
IF(WEEKDAY(Attendance!$J2844) = 4,
        IF(COUNTIF(BLOCK_WEDNESDAY_DATES[],Attendance!$J2844) &gt; 0, VLOOKUP(Attendance!$G2844,BLOCK_WEDNESDAY_PERIOD_SCHEDULE[],2,TRUE),
        IF(COUNTIF(FINALS_WEEK_WEDNESDAY_DATE[],Attendance!$J2844) &gt; 0, VLOOKUP(Attendance!$G2844,FINALS_WEEK_WEDNESDAY_PERIOD_SCHEDULE[],2,TRUE),
       VLOOKUP(Attendance!$G2844,REGULAR_WEEK_SCHEDULE[[Wednesday]:[Period]],4,TRUE))),
IF(WEEKDAY($J2844) = 5,
       IF(COUNTIF(BLOCK_THURSDAY_DATES[],Attendance!$J2844) &gt; 0, VLOOKUP(Attendance!$G2844,BLOCK_THURSDAY_PERIOD_SCHEDULE[],2,TRUE),
       IF(COUNTIF(FINALS_WEEK_THURSDAY_DATE[],Attendance!$J2844) &gt; 0, VLOOKUP(Attendance!$G2844,FINALS_WEEK_THURSDAY_PERIOD_SCHEDULE[],2,TRUE),
       VLOOKUP(Attendance!$G2844,REGULAR_WEEK_SCHEDULE[[Thursday]:[Period]],3,TRUE))),
IF(WEEKDAY(Attendance!$J2844) = 6,
       IF(COUNTIF(FINALS_WEEK_FRIDAY_DATE[],Attendance!$J2844) &gt; 0, VLOOKUP(Attendance!$G2844,FINALS_WEEK_FRIDAY_PERIOD_SCHEDULE[],2,TRUE),
       VLOOKUP(Attendance!$G2844,REGULAR_WEEK_SCHEDULE[[Friday]:[Period]],2,TRUE))))))))))</f>
        <v/>
      </c>
      <c r="J2844" s="41" t="str">
        <f t="shared" ca="1" si="137"/>
        <v/>
      </c>
      <c r="K2844" s="41" t="str">
        <f>IF($A2844 &lt;&gt; "",VLOOKUP($A2844,'Student reference sheet'!$A$2:$V$2329, 7,FALSE), "")</f>
        <v/>
      </c>
      <c r="L2844" s="30" t="str">
        <f>IF($A2844 ="", "", VLOOKUP($A2844, 'Student reference sheet'!$A$2:$Z$2603,23,FALSE))</f>
        <v/>
      </c>
      <c r="M2844" s="30" t="str">
        <f>IF($A2844 ="", "", VLOOKUP($A2844, 'Student reference sheet'!$A$2:$Z$2603,24,FALSE))</f>
        <v/>
      </c>
      <c r="N2844" s="30" t="str">
        <f>IF($A2844 ="", "", VLOOKUP($A2844, 'Student reference sheet'!$A$2:$Z$2603,26,FALSE))</f>
        <v/>
      </c>
      <c r="O2844" s="30" t="str">
        <f>IF($A2844 ="", "", VLOOKUP($A2844, 'Student reference sheet'!$A$2:$Z$2603,25,FALSE))</f>
        <v/>
      </c>
      <c r="P2844" s="39" t="str">
        <f>IF($A2844 = "", "", IF(OR(VLOOKUP($A2844,'Student reference sheet'!$A$2:$V$2400,8,FALSE) = "R",  VLOOKUP($A2844,'Student reference sheet'!$A$2:$V$2400,8,FALSE) = "L"), "X", ""))</f>
        <v/>
      </c>
      <c r="Q2844" s="39" t="str">
        <f>IF($A2844 ="", "", VLOOKUP($A2844, 'Student reference sheet'!$A$2:$V$2603,22,FALSE))</f>
        <v/>
      </c>
      <c r="R2844" s="39" t="str">
        <f>IF($A2844 &lt;&gt; "",VLOOKUP($A2844,'Student reference sheet'!$A$2:$V$2329, 5,FALSE), "")</f>
        <v/>
      </c>
      <c r="S2844" s="39" t="str">
        <f>IF($A2844 &lt;&gt; "",VLOOKUP($A2844,'Student reference sheet'!$A$2:$V$2329, 6,FALSE), "")</f>
        <v/>
      </c>
      <c r="T2844" s="30" t="str">
        <f>IF($A2844 = "","",
IF(VLOOKUP($A2844,'Student reference sheet'!$A$2:$V$2329, 10,FALSE) = "Y", "Hispanic",
IF(VLOOKUP($A2844,'Student reference sheet'!$A$2:$V$2329,11,FALSE) &lt;&gt; "",
IF(VLOOKUP($A2844,'Student reference sheet'!$A$2:$V$2329,11,FALSE) = "UNK", "Unknown", VLOOKUP(VALUE(VLOOKUP($A2844,'Student reference sheet'!$A$2:$V$2329,11,FALSE)),'Ethnicity Reference'!$A$2:$B$22,2,FALSE)),
IF(VLOOKUP($A2844,'Student reference sheet'!$A$2:$V$2329,9,FALSE) &lt;&gt; "", VLOOKUP(VALUE(VLOOKUP($A2844,'Student reference sheet'!$A$2:$V$2329,9,FALSE)),'Ethnicity Reference'!$A$2:$B$22,2,FALSE),"Unknown"))))</f>
        <v/>
      </c>
      <c r="U2844" s="35"/>
    </row>
    <row r="2845" spans="1:21" ht="15.75">
      <c r="A2845" s="47"/>
      <c r="B2845" s="33"/>
      <c r="C2845" s="39" t="str">
        <f>IF($A2845 &lt;&gt; "",VLOOKUP($A2845,'Student reference sheet'!$A$2:$V$2329, 3,FALSE), "")</f>
        <v/>
      </c>
      <c r="D2845" s="39" t="str">
        <f>IF($A2845 &lt;&gt; "",VLOOKUP($A2845,'Student reference sheet'!$A$2:$V$2329, 2,FALSE), "")</f>
        <v/>
      </c>
      <c r="E2845" s="35"/>
      <c r="F2845" s="34"/>
      <c r="G2845" s="40" t="str">
        <f t="shared" ca="1" si="135"/>
        <v/>
      </c>
      <c r="H2845" s="40" t="str">
        <f t="shared" ca="1" si="136"/>
        <v/>
      </c>
      <c r="I2845" s="36" t="str">
        <f>IF($A2845 = "", "",
IF(COUNTIF(MINIMUM_DAY_DATES[], Attendance!J2845) &gt; 0, VLOOKUP(Attendance!$G2845,MINIMUM_DAY_PERIOD_SCHEDULE[], 2,TRUE),
IF(COUNTIF(RALLY_DATES[], Attendance!J2845) &gt; 0, VLOOKUP(Attendance!$G2845,RALLY_PERIOD_SCHEDULE[], 2,TRUE),
IF(WEEKDAY(Attendance!$J2845) = 2,
       IF(COUNTIF(FINALS_WEEK_MONDAY_DATE[],Attendance!$J2845) &gt; 0, VLOOKUP(Attendance!$G2845,FINALS_WEEK_MONDAY_PERIOD_SCHEDULE[],2,TRUE),
       VLOOKUP(Attendance!$G2845,REGULAR_WEEK_SCHEDULE[],6,TRUE)),
IF(WEEKDAY($J2845) = 3,
       IF(COUNTIF(FINALS_WEEK_TUESDAY_DATE[],Attendance!$J2845) &gt; 0, VLOOKUP(Attendance!$G2845,FINALS_WEEK_TUESDAY_PERIOD_SCHEDULE[],2,TRUE),
       VLOOKUP(Attendance!$G2845,REGULAR_WEEK_SCHEDULE[[Tuesday]:[Period]],5,TRUE)),
IF(WEEKDAY(Attendance!$J2845) = 4,
        IF(COUNTIF(BLOCK_WEDNESDAY_DATES[],Attendance!$J2845) &gt; 0, VLOOKUP(Attendance!$G2845,BLOCK_WEDNESDAY_PERIOD_SCHEDULE[],2,TRUE),
        IF(COUNTIF(FINALS_WEEK_WEDNESDAY_DATE[],Attendance!$J2845) &gt; 0, VLOOKUP(Attendance!$G2845,FINALS_WEEK_WEDNESDAY_PERIOD_SCHEDULE[],2,TRUE),
       VLOOKUP(Attendance!$G2845,REGULAR_WEEK_SCHEDULE[[Wednesday]:[Period]],4,TRUE))),
IF(WEEKDAY($J2845) = 5,
       IF(COUNTIF(BLOCK_THURSDAY_DATES[],Attendance!$J2845) &gt; 0, VLOOKUP(Attendance!$G2845,BLOCK_THURSDAY_PERIOD_SCHEDULE[],2,TRUE),
       IF(COUNTIF(FINALS_WEEK_THURSDAY_DATE[],Attendance!$J2845) &gt; 0, VLOOKUP(Attendance!$G2845,FINALS_WEEK_THURSDAY_PERIOD_SCHEDULE[],2,TRUE),
       VLOOKUP(Attendance!$G2845,REGULAR_WEEK_SCHEDULE[[Thursday]:[Period]],3,TRUE))),
IF(WEEKDAY(Attendance!$J2845) = 6,
       IF(COUNTIF(FINALS_WEEK_FRIDAY_DATE[],Attendance!$J2845) &gt; 0, VLOOKUP(Attendance!$G2845,FINALS_WEEK_FRIDAY_PERIOD_SCHEDULE[],2,TRUE),
       VLOOKUP(Attendance!$G2845,REGULAR_WEEK_SCHEDULE[[Friday]:[Period]],2,TRUE))))))))))</f>
        <v/>
      </c>
      <c r="J2845" s="41" t="str">
        <f t="shared" ca="1" si="137"/>
        <v/>
      </c>
      <c r="K2845" s="41" t="str">
        <f>IF($A2845 &lt;&gt; "",VLOOKUP($A2845,'Student reference sheet'!$A$2:$V$2329, 7,FALSE), "")</f>
        <v/>
      </c>
      <c r="L2845" s="30" t="str">
        <f>IF($A2845 ="", "", VLOOKUP($A2845, 'Student reference sheet'!$A$2:$Z$2603,23,FALSE))</f>
        <v/>
      </c>
      <c r="M2845" s="30" t="str">
        <f>IF($A2845 ="", "", VLOOKUP($A2845, 'Student reference sheet'!$A$2:$Z$2603,24,FALSE))</f>
        <v/>
      </c>
      <c r="N2845" s="30" t="str">
        <f>IF($A2845 ="", "", VLOOKUP($A2845, 'Student reference sheet'!$A$2:$Z$2603,26,FALSE))</f>
        <v/>
      </c>
      <c r="O2845" s="30" t="str">
        <f>IF($A2845 ="", "", VLOOKUP($A2845, 'Student reference sheet'!$A$2:$Z$2603,25,FALSE))</f>
        <v/>
      </c>
      <c r="P2845" s="39" t="str">
        <f>IF($A2845 = "", "", IF(OR(VLOOKUP($A2845,'Student reference sheet'!$A$2:$V$2400,8,FALSE) = "R",  VLOOKUP($A2845,'Student reference sheet'!$A$2:$V$2400,8,FALSE) = "L"), "X", ""))</f>
        <v/>
      </c>
      <c r="Q2845" s="39" t="str">
        <f>IF($A2845 ="", "", VLOOKUP($A2845, 'Student reference sheet'!$A$2:$V$2603,22,FALSE))</f>
        <v/>
      </c>
      <c r="R2845" s="39" t="str">
        <f>IF($A2845 &lt;&gt; "",VLOOKUP($A2845,'Student reference sheet'!$A$2:$V$2329, 5,FALSE), "")</f>
        <v/>
      </c>
      <c r="S2845" s="39" t="str">
        <f>IF($A2845 &lt;&gt; "",VLOOKUP($A2845,'Student reference sheet'!$A$2:$V$2329, 6,FALSE), "")</f>
        <v/>
      </c>
      <c r="T2845" s="30" t="str">
        <f>IF($A2845 = "","",
IF(VLOOKUP($A2845,'Student reference sheet'!$A$2:$V$2329, 10,FALSE) = "Y", "Hispanic",
IF(VLOOKUP($A2845,'Student reference sheet'!$A$2:$V$2329,11,FALSE) &lt;&gt; "",
IF(VLOOKUP($A2845,'Student reference sheet'!$A$2:$V$2329,11,FALSE) = "UNK", "Unknown", VLOOKUP(VALUE(VLOOKUP($A2845,'Student reference sheet'!$A$2:$V$2329,11,FALSE)),'Ethnicity Reference'!$A$2:$B$22,2,FALSE)),
IF(VLOOKUP($A2845,'Student reference sheet'!$A$2:$V$2329,9,FALSE) &lt;&gt; "", VLOOKUP(VALUE(VLOOKUP($A2845,'Student reference sheet'!$A$2:$V$2329,9,FALSE)),'Ethnicity Reference'!$A$2:$B$22,2,FALSE),"Unknown"))))</f>
        <v/>
      </c>
      <c r="U2845" s="35"/>
    </row>
    <row r="2846" spans="1:21" ht="15.75">
      <c r="A2846" s="47"/>
      <c r="B2846" s="33"/>
      <c r="C2846" s="39" t="str">
        <f>IF($A2846 &lt;&gt; "",VLOOKUP($A2846,'Student reference sheet'!$A$2:$V$2329, 3,FALSE), "")</f>
        <v/>
      </c>
      <c r="D2846" s="39" t="str">
        <f>IF($A2846 &lt;&gt; "",VLOOKUP($A2846,'Student reference sheet'!$A$2:$V$2329, 2,FALSE), "")</f>
        <v/>
      </c>
      <c r="E2846" s="35"/>
      <c r="F2846" s="34"/>
      <c r="G2846" s="40" t="str">
        <f t="shared" ca="1" si="135"/>
        <v/>
      </c>
      <c r="H2846" s="40" t="str">
        <f t="shared" ca="1" si="136"/>
        <v/>
      </c>
      <c r="I2846" s="36" t="str">
        <f>IF($A2846 = "", "",
IF(COUNTIF(MINIMUM_DAY_DATES[], Attendance!J2846) &gt; 0, VLOOKUP(Attendance!$G2846,MINIMUM_DAY_PERIOD_SCHEDULE[], 2,TRUE),
IF(COUNTIF(RALLY_DATES[], Attendance!J2846) &gt; 0, VLOOKUP(Attendance!$G2846,RALLY_PERIOD_SCHEDULE[], 2,TRUE),
IF(WEEKDAY(Attendance!$J2846) = 2,
       IF(COUNTIF(FINALS_WEEK_MONDAY_DATE[],Attendance!$J2846) &gt; 0, VLOOKUP(Attendance!$G2846,FINALS_WEEK_MONDAY_PERIOD_SCHEDULE[],2,TRUE),
       VLOOKUP(Attendance!$G2846,REGULAR_WEEK_SCHEDULE[],6,TRUE)),
IF(WEEKDAY($J2846) = 3,
       IF(COUNTIF(FINALS_WEEK_TUESDAY_DATE[],Attendance!$J2846) &gt; 0, VLOOKUP(Attendance!$G2846,FINALS_WEEK_TUESDAY_PERIOD_SCHEDULE[],2,TRUE),
       VLOOKUP(Attendance!$G2846,REGULAR_WEEK_SCHEDULE[[Tuesday]:[Period]],5,TRUE)),
IF(WEEKDAY(Attendance!$J2846) = 4,
        IF(COUNTIF(BLOCK_WEDNESDAY_DATES[],Attendance!$J2846) &gt; 0, VLOOKUP(Attendance!$G2846,BLOCK_WEDNESDAY_PERIOD_SCHEDULE[],2,TRUE),
        IF(COUNTIF(FINALS_WEEK_WEDNESDAY_DATE[],Attendance!$J2846) &gt; 0, VLOOKUP(Attendance!$G2846,FINALS_WEEK_WEDNESDAY_PERIOD_SCHEDULE[],2,TRUE),
       VLOOKUP(Attendance!$G2846,REGULAR_WEEK_SCHEDULE[[Wednesday]:[Period]],4,TRUE))),
IF(WEEKDAY($J2846) = 5,
       IF(COUNTIF(BLOCK_THURSDAY_DATES[],Attendance!$J2846) &gt; 0, VLOOKUP(Attendance!$G2846,BLOCK_THURSDAY_PERIOD_SCHEDULE[],2,TRUE),
       IF(COUNTIF(FINALS_WEEK_THURSDAY_DATE[],Attendance!$J2846) &gt; 0, VLOOKUP(Attendance!$G2846,FINALS_WEEK_THURSDAY_PERIOD_SCHEDULE[],2,TRUE),
       VLOOKUP(Attendance!$G2846,REGULAR_WEEK_SCHEDULE[[Thursday]:[Period]],3,TRUE))),
IF(WEEKDAY(Attendance!$J2846) = 6,
       IF(COUNTIF(FINALS_WEEK_FRIDAY_DATE[],Attendance!$J2846) &gt; 0, VLOOKUP(Attendance!$G2846,FINALS_WEEK_FRIDAY_PERIOD_SCHEDULE[],2,TRUE),
       VLOOKUP(Attendance!$G2846,REGULAR_WEEK_SCHEDULE[[Friday]:[Period]],2,TRUE))))))))))</f>
        <v/>
      </c>
      <c r="J2846" s="41" t="str">
        <f t="shared" ca="1" si="137"/>
        <v/>
      </c>
      <c r="K2846" s="41" t="str">
        <f>IF($A2846 &lt;&gt; "",VLOOKUP($A2846,'Student reference sheet'!$A$2:$V$2329, 7,FALSE), "")</f>
        <v/>
      </c>
      <c r="L2846" s="30" t="str">
        <f>IF($A2846 ="", "", VLOOKUP($A2846, 'Student reference sheet'!$A$2:$Z$2603,23,FALSE))</f>
        <v/>
      </c>
      <c r="M2846" s="30" t="str">
        <f>IF($A2846 ="", "", VLOOKUP($A2846, 'Student reference sheet'!$A$2:$Z$2603,24,FALSE))</f>
        <v/>
      </c>
      <c r="N2846" s="30" t="str">
        <f>IF($A2846 ="", "", VLOOKUP($A2846, 'Student reference sheet'!$A$2:$Z$2603,26,FALSE))</f>
        <v/>
      </c>
      <c r="O2846" s="30" t="str">
        <f>IF($A2846 ="", "", VLOOKUP($A2846, 'Student reference sheet'!$A$2:$Z$2603,25,FALSE))</f>
        <v/>
      </c>
      <c r="P2846" s="39" t="str">
        <f>IF($A2846 = "", "", IF(OR(VLOOKUP($A2846,'Student reference sheet'!$A$2:$V$2400,8,FALSE) = "R",  VLOOKUP($A2846,'Student reference sheet'!$A$2:$V$2400,8,FALSE) = "L"), "X", ""))</f>
        <v/>
      </c>
      <c r="Q2846" s="39" t="str">
        <f>IF($A2846 ="", "", VLOOKUP($A2846, 'Student reference sheet'!$A$2:$V$2603,22,FALSE))</f>
        <v/>
      </c>
      <c r="R2846" s="39" t="str">
        <f>IF($A2846 &lt;&gt; "",VLOOKUP($A2846,'Student reference sheet'!$A$2:$V$2329, 5,FALSE), "")</f>
        <v/>
      </c>
      <c r="S2846" s="39" t="str">
        <f>IF($A2846 &lt;&gt; "",VLOOKUP($A2846,'Student reference sheet'!$A$2:$V$2329, 6,FALSE), "")</f>
        <v/>
      </c>
      <c r="T2846" s="30" t="str">
        <f>IF($A2846 = "","",
IF(VLOOKUP($A2846,'Student reference sheet'!$A$2:$V$2329, 10,FALSE) = "Y", "Hispanic",
IF(VLOOKUP($A2846,'Student reference sheet'!$A$2:$V$2329,11,FALSE) &lt;&gt; "",
IF(VLOOKUP($A2846,'Student reference sheet'!$A$2:$V$2329,11,FALSE) = "UNK", "Unknown", VLOOKUP(VALUE(VLOOKUP($A2846,'Student reference sheet'!$A$2:$V$2329,11,FALSE)),'Ethnicity Reference'!$A$2:$B$22,2,FALSE)),
IF(VLOOKUP($A2846,'Student reference sheet'!$A$2:$V$2329,9,FALSE) &lt;&gt; "", VLOOKUP(VALUE(VLOOKUP($A2846,'Student reference sheet'!$A$2:$V$2329,9,FALSE)),'Ethnicity Reference'!$A$2:$B$22,2,FALSE),"Unknown"))))</f>
        <v/>
      </c>
      <c r="U2846" s="35"/>
    </row>
    <row r="2847" spans="1:21" ht="15.75">
      <c r="A2847" s="47"/>
      <c r="B2847" s="33"/>
      <c r="C2847" s="39" t="str">
        <f>IF($A2847 &lt;&gt; "",VLOOKUP($A2847,'Student reference sheet'!$A$2:$V$2329, 3,FALSE), "")</f>
        <v/>
      </c>
      <c r="D2847" s="39" t="str">
        <f>IF($A2847 &lt;&gt; "",VLOOKUP($A2847,'Student reference sheet'!$A$2:$V$2329, 2,FALSE), "")</f>
        <v/>
      </c>
      <c r="E2847" s="35"/>
      <c r="F2847" s="34"/>
      <c r="G2847" s="40" t="str">
        <f t="shared" ca="1" si="135"/>
        <v/>
      </c>
      <c r="H2847" s="40" t="str">
        <f t="shared" ca="1" si="136"/>
        <v/>
      </c>
      <c r="I2847" s="36" t="str">
        <f>IF($A2847 = "", "",
IF(COUNTIF(MINIMUM_DAY_DATES[], Attendance!J2847) &gt; 0, VLOOKUP(Attendance!$G2847,MINIMUM_DAY_PERIOD_SCHEDULE[], 2,TRUE),
IF(COUNTIF(RALLY_DATES[], Attendance!J2847) &gt; 0, VLOOKUP(Attendance!$G2847,RALLY_PERIOD_SCHEDULE[], 2,TRUE),
IF(WEEKDAY(Attendance!$J2847) = 2,
       IF(COUNTIF(FINALS_WEEK_MONDAY_DATE[],Attendance!$J2847) &gt; 0, VLOOKUP(Attendance!$G2847,FINALS_WEEK_MONDAY_PERIOD_SCHEDULE[],2,TRUE),
       VLOOKUP(Attendance!$G2847,REGULAR_WEEK_SCHEDULE[],6,TRUE)),
IF(WEEKDAY($J2847) = 3,
       IF(COUNTIF(FINALS_WEEK_TUESDAY_DATE[],Attendance!$J2847) &gt; 0, VLOOKUP(Attendance!$G2847,FINALS_WEEK_TUESDAY_PERIOD_SCHEDULE[],2,TRUE),
       VLOOKUP(Attendance!$G2847,REGULAR_WEEK_SCHEDULE[[Tuesday]:[Period]],5,TRUE)),
IF(WEEKDAY(Attendance!$J2847) = 4,
        IF(COUNTIF(BLOCK_WEDNESDAY_DATES[],Attendance!$J2847) &gt; 0, VLOOKUP(Attendance!$G2847,BLOCK_WEDNESDAY_PERIOD_SCHEDULE[],2,TRUE),
        IF(COUNTIF(FINALS_WEEK_WEDNESDAY_DATE[],Attendance!$J2847) &gt; 0, VLOOKUP(Attendance!$G2847,FINALS_WEEK_WEDNESDAY_PERIOD_SCHEDULE[],2,TRUE),
       VLOOKUP(Attendance!$G2847,REGULAR_WEEK_SCHEDULE[[Wednesday]:[Period]],4,TRUE))),
IF(WEEKDAY($J2847) = 5,
       IF(COUNTIF(BLOCK_THURSDAY_DATES[],Attendance!$J2847) &gt; 0, VLOOKUP(Attendance!$G2847,BLOCK_THURSDAY_PERIOD_SCHEDULE[],2,TRUE),
       IF(COUNTIF(FINALS_WEEK_THURSDAY_DATE[],Attendance!$J2847) &gt; 0, VLOOKUP(Attendance!$G2847,FINALS_WEEK_THURSDAY_PERIOD_SCHEDULE[],2,TRUE),
       VLOOKUP(Attendance!$G2847,REGULAR_WEEK_SCHEDULE[[Thursday]:[Period]],3,TRUE))),
IF(WEEKDAY(Attendance!$J2847) = 6,
       IF(COUNTIF(FINALS_WEEK_FRIDAY_DATE[],Attendance!$J2847) &gt; 0, VLOOKUP(Attendance!$G2847,FINALS_WEEK_FRIDAY_PERIOD_SCHEDULE[],2,TRUE),
       VLOOKUP(Attendance!$G2847,REGULAR_WEEK_SCHEDULE[[Friday]:[Period]],2,TRUE))))))))))</f>
        <v/>
      </c>
      <c r="J2847" s="41" t="str">
        <f t="shared" ca="1" si="137"/>
        <v/>
      </c>
      <c r="K2847" s="41" t="str">
        <f>IF($A2847 &lt;&gt; "",VLOOKUP($A2847,'Student reference sheet'!$A$2:$V$2329, 7,FALSE), "")</f>
        <v/>
      </c>
      <c r="L2847" s="30" t="str">
        <f>IF($A2847 ="", "", VLOOKUP($A2847, 'Student reference sheet'!$A$2:$Z$2603,23,FALSE))</f>
        <v/>
      </c>
      <c r="M2847" s="30" t="str">
        <f>IF($A2847 ="", "", VLOOKUP($A2847, 'Student reference sheet'!$A$2:$Z$2603,24,FALSE))</f>
        <v/>
      </c>
      <c r="N2847" s="30" t="str">
        <f>IF($A2847 ="", "", VLOOKUP($A2847, 'Student reference sheet'!$A$2:$Z$2603,26,FALSE))</f>
        <v/>
      </c>
      <c r="O2847" s="30" t="str">
        <f>IF($A2847 ="", "", VLOOKUP($A2847, 'Student reference sheet'!$A$2:$Z$2603,25,FALSE))</f>
        <v/>
      </c>
      <c r="P2847" s="39" t="str">
        <f>IF($A2847 = "", "", IF(OR(VLOOKUP($A2847,'Student reference sheet'!$A$2:$V$2400,8,FALSE) = "R",  VLOOKUP($A2847,'Student reference sheet'!$A$2:$V$2400,8,FALSE) = "L"), "X", ""))</f>
        <v/>
      </c>
      <c r="Q2847" s="39" t="str">
        <f>IF($A2847 ="", "", VLOOKUP($A2847, 'Student reference sheet'!$A$2:$V$2603,22,FALSE))</f>
        <v/>
      </c>
      <c r="R2847" s="39" t="str">
        <f>IF($A2847 &lt;&gt; "",VLOOKUP($A2847,'Student reference sheet'!$A$2:$V$2329, 5,FALSE), "")</f>
        <v/>
      </c>
      <c r="S2847" s="39" t="str">
        <f>IF($A2847 &lt;&gt; "",VLOOKUP($A2847,'Student reference sheet'!$A$2:$V$2329, 6,FALSE), "")</f>
        <v/>
      </c>
      <c r="T2847" s="30" t="str">
        <f>IF($A2847 = "","",
IF(VLOOKUP($A2847,'Student reference sheet'!$A$2:$V$2329, 10,FALSE) = "Y", "Hispanic",
IF(VLOOKUP($A2847,'Student reference sheet'!$A$2:$V$2329,11,FALSE) &lt;&gt; "",
IF(VLOOKUP($A2847,'Student reference sheet'!$A$2:$V$2329,11,FALSE) = "UNK", "Unknown", VLOOKUP(VALUE(VLOOKUP($A2847,'Student reference sheet'!$A$2:$V$2329,11,FALSE)),'Ethnicity Reference'!$A$2:$B$22,2,FALSE)),
IF(VLOOKUP($A2847,'Student reference sheet'!$A$2:$V$2329,9,FALSE) &lt;&gt; "", VLOOKUP(VALUE(VLOOKUP($A2847,'Student reference sheet'!$A$2:$V$2329,9,FALSE)),'Ethnicity Reference'!$A$2:$B$22,2,FALSE),"Unknown"))))</f>
        <v/>
      </c>
      <c r="U2847" s="35"/>
    </row>
    <row r="2848" spans="1:21" ht="15.75">
      <c r="A2848" s="47"/>
      <c r="B2848" s="33"/>
      <c r="C2848" s="39" t="str">
        <f>IF($A2848 &lt;&gt; "",VLOOKUP($A2848,'Student reference sheet'!$A$2:$V$2329, 3,FALSE), "")</f>
        <v/>
      </c>
      <c r="D2848" s="39" t="str">
        <f>IF($A2848 &lt;&gt; "",VLOOKUP($A2848,'Student reference sheet'!$A$2:$V$2329, 2,FALSE), "")</f>
        <v/>
      </c>
      <c r="E2848" s="35"/>
      <c r="F2848" s="34"/>
      <c r="G2848" s="40" t="str">
        <f t="shared" ca="1" si="135"/>
        <v/>
      </c>
      <c r="H2848" s="40" t="str">
        <f t="shared" ca="1" si="136"/>
        <v/>
      </c>
      <c r="I2848" s="36" t="str">
        <f>IF($A2848 = "", "",
IF(COUNTIF(MINIMUM_DAY_DATES[], Attendance!J2848) &gt; 0, VLOOKUP(Attendance!$G2848,MINIMUM_DAY_PERIOD_SCHEDULE[], 2,TRUE),
IF(COUNTIF(RALLY_DATES[], Attendance!J2848) &gt; 0, VLOOKUP(Attendance!$G2848,RALLY_PERIOD_SCHEDULE[], 2,TRUE),
IF(WEEKDAY(Attendance!$J2848) = 2,
       IF(COUNTIF(FINALS_WEEK_MONDAY_DATE[],Attendance!$J2848) &gt; 0, VLOOKUP(Attendance!$G2848,FINALS_WEEK_MONDAY_PERIOD_SCHEDULE[],2,TRUE),
       VLOOKUP(Attendance!$G2848,REGULAR_WEEK_SCHEDULE[],6,TRUE)),
IF(WEEKDAY($J2848) = 3,
       IF(COUNTIF(FINALS_WEEK_TUESDAY_DATE[],Attendance!$J2848) &gt; 0, VLOOKUP(Attendance!$G2848,FINALS_WEEK_TUESDAY_PERIOD_SCHEDULE[],2,TRUE),
       VLOOKUP(Attendance!$G2848,REGULAR_WEEK_SCHEDULE[[Tuesday]:[Period]],5,TRUE)),
IF(WEEKDAY(Attendance!$J2848) = 4,
        IF(COUNTIF(BLOCK_WEDNESDAY_DATES[],Attendance!$J2848) &gt; 0, VLOOKUP(Attendance!$G2848,BLOCK_WEDNESDAY_PERIOD_SCHEDULE[],2,TRUE),
        IF(COUNTIF(FINALS_WEEK_WEDNESDAY_DATE[],Attendance!$J2848) &gt; 0, VLOOKUP(Attendance!$G2848,FINALS_WEEK_WEDNESDAY_PERIOD_SCHEDULE[],2,TRUE),
       VLOOKUP(Attendance!$G2848,REGULAR_WEEK_SCHEDULE[[Wednesday]:[Period]],4,TRUE))),
IF(WEEKDAY($J2848) = 5,
       IF(COUNTIF(BLOCK_THURSDAY_DATES[],Attendance!$J2848) &gt; 0, VLOOKUP(Attendance!$G2848,BLOCK_THURSDAY_PERIOD_SCHEDULE[],2,TRUE),
       IF(COUNTIF(FINALS_WEEK_THURSDAY_DATE[],Attendance!$J2848) &gt; 0, VLOOKUP(Attendance!$G2848,FINALS_WEEK_THURSDAY_PERIOD_SCHEDULE[],2,TRUE),
       VLOOKUP(Attendance!$G2848,REGULAR_WEEK_SCHEDULE[[Thursday]:[Period]],3,TRUE))),
IF(WEEKDAY(Attendance!$J2848) = 6,
       IF(COUNTIF(FINALS_WEEK_FRIDAY_DATE[],Attendance!$J2848) &gt; 0, VLOOKUP(Attendance!$G2848,FINALS_WEEK_FRIDAY_PERIOD_SCHEDULE[],2,TRUE),
       VLOOKUP(Attendance!$G2848,REGULAR_WEEK_SCHEDULE[[Friday]:[Period]],2,TRUE))))))))))</f>
        <v/>
      </c>
      <c r="J2848" s="41" t="str">
        <f t="shared" ca="1" si="137"/>
        <v/>
      </c>
      <c r="K2848" s="41" t="str">
        <f>IF($A2848 &lt;&gt; "",VLOOKUP($A2848,'Student reference sheet'!$A$2:$V$2329, 7,FALSE), "")</f>
        <v/>
      </c>
      <c r="L2848" s="30" t="str">
        <f>IF($A2848 ="", "", VLOOKUP($A2848, 'Student reference sheet'!$A$2:$Z$2603,23,FALSE))</f>
        <v/>
      </c>
      <c r="M2848" s="30" t="str">
        <f>IF($A2848 ="", "", VLOOKUP($A2848, 'Student reference sheet'!$A$2:$Z$2603,24,FALSE))</f>
        <v/>
      </c>
      <c r="N2848" s="30" t="str">
        <f>IF($A2848 ="", "", VLOOKUP($A2848, 'Student reference sheet'!$A$2:$Z$2603,26,FALSE))</f>
        <v/>
      </c>
      <c r="O2848" s="30" t="str">
        <f>IF($A2848 ="", "", VLOOKUP($A2848, 'Student reference sheet'!$A$2:$Z$2603,25,FALSE))</f>
        <v/>
      </c>
      <c r="P2848" s="39" t="str">
        <f>IF($A2848 = "", "", IF(OR(VLOOKUP($A2848,'Student reference sheet'!$A$2:$V$2400,8,FALSE) = "R",  VLOOKUP($A2848,'Student reference sheet'!$A$2:$V$2400,8,FALSE) = "L"), "X", ""))</f>
        <v/>
      </c>
      <c r="Q2848" s="39" t="str">
        <f>IF($A2848 ="", "", VLOOKUP($A2848, 'Student reference sheet'!$A$2:$V$2603,22,FALSE))</f>
        <v/>
      </c>
      <c r="R2848" s="39" t="str">
        <f>IF($A2848 &lt;&gt; "",VLOOKUP($A2848,'Student reference sheet'!$A$2:$V$2329, 5,FALSE), "")</f>
        <v/>
      </c>
      <c r="S2848" s="39" t="str">
        <f>IF($A2848 &lt;&gt; "",VLOOKUP($A2848,'Student reference sheet'!$A$2:$V$2329, 6,FALSE), "")</f>
        <v/>
      </c>
      <c r="T2848" s="30" t="str">
        <f>IF($A2848 = "","",
IF(VLOOKUP($A2848,'Student reference sheet'!$A$2:$V$2329, 10,FALSE) = "Y", "Hispanic",
IF(VLOOKUP($A2848,'Student reference sheet'!$A$2:$V$2329,11,FALSE) &lt;&gt; "",
IF(VLOOKUP($A2848,'Student reference sheet'!$A$2:$V$2329,11,FALSE) = "UNK", "Unknown", VLOOKUP(VALUE(VLOOKUP($A2848,'Student reference sheet'!$A$2:$V$2329,11,FALSE)),'Ethnicity Reference'!$A$2:$B$22,2,FALSE)),
IF(VLOOKUP($A2848,'Student reference sheet'!$A$2:$V$2329,9,FALSE) &lt;&gt; "", VLOOKUP(VALUE(VLOOKUP($A2848,'Student reference sheet'!$A$2:$V$2329,9,FALSE)),'Ethnicity Reference'!$A$2:$B$22,2,FALSE),"Unknown"))))</f>
        <v/>
      </c>
      <c r="U2848" s="35"/>
    </row>
    <row r="2849" spans="1:21" ht="15.75">
      <c r="A2849" s="47"/>
      <c r="B2849" s="33"/>
      <c r="C2849" s="39" t="str">
        <f>IF($A2849 &lt;&gt; "",VLOOKUP($A2849,'Student reference sheet'!$A$2:$V$2329, 3,FALSE), "")</f>
        <v/>
      </c>
      <c r="D2849" s="39" t="str">
        <f>IF($A2849 &lt;&gt; "",VLOOKUP($A2849,'Student reference sheet'!$A$2:$V$2329, 2,FALSE), "")</f>
        <v/>
      </c>
      <c r="E2849" s="35"/>
      <c r="F2849" s="34"/>
      <c r="G2849" s="40" t="str">
        <f t="shared" ca="1" si="135"/>
        <v/>
      </c>
      <c r="H2849" s="40" t="str">
        <f t="shared" ca="1" si="136"/>
        <v/>
      </c>
      <c r="I2849" s="36" t="str">
        <f>IF($A2849 = "", "",
IF(COUNTIF(MINIMUM_DAY_DATES[], Attendance!J2849) &gt; 0, VLOOKUP(Attendance!$G2849,MINIMUM_DAY_PERIOD_SCHEDULE[], 2,TRUE),
IF(COUNTIF(RALLY_DATES[], Attendance!J2849) &gt; 0, VLOOKUP(Attendance!$G2849,RALLY_PERIOD_SCHEDULE[], 2,TRUE),
IF(WEEKDAY(Attendance!$J2849) = 2,
       IF(COUNTIF(FINALS_WEEK_MONDAY_DATE[],Attendance!$J2849) &gt; 0, VLOOKUP(Attendance!$G2849,FINALS_WEEK_MONDAY_PERIOD_SCHEDULE[],2,TRUE),
       VLOOKUP(Attendance!$G2849,REGULAR_WEEK_SCHEDULE[],6,TRUE)),
IF(WEEKDAY($J2849) = 3,
       IF(COUNTIF(FINALS_WEEK_TUESDAY_DATE[],Attendance!$J2849) &gt; 0, VLOOKUP(Attendance!$G2849,FINALS_WEEK_TUESDAY_PERIOD_SCHEDULE[],2,TRUE),
       VLOOKUP(Attendance!$G2849,REGULAR_WEEK_SCHEDULE[[Tuesday]:[Period]],5,TRUE)),
IF(WEEKDAY(Attendance!$J2849) = 4,
        IF(COUNTIF(BLOCK_WEDNESDAY_DATES[],Attendance!$J2849) &gt; 0, VLOOKUP(Attendance!$G2849,BLOCK_WEDNESDAY_PERIOD_SCHEDULE[],2,TRUE),
        IF(COUNTIF(FINALS_WEEK_WEDNESDAY_DATE[],Attendance!$J2849) &gt; 0, VLOOKUP(Attendance!$G2849,FINALS_WEEK_WEDNESDAY_PERIOD_SCHEDULE[],2,TRUE),
       VLOOKUP(Attendance!$G2849,REGULAR_WEEK_SCHEDULE[[Wednesday]:[Period]],4,TRUE))),
IF(WEEKDAY($J2849) = 5,
       IF(COUNTIF(BLOCK_THURSDAY_DATES[],Attendance!$J2849) &gt; 0, VLOOKUP(Attendance!$G2849,BLOCK_THURSDAY_PERIOD_SCHEDULE[],2,TRUE),
       IF(COUNTIF(FINALS_WEEK_THURSDAY_DATE[],Attendance!$J2849) &gt; 0, VLOOKUP(Attendance!$G2849,FINALS_WEEK_THURSDAY_PERIOD_SCHEDULE[],2,TRUE),
       VLOOKUP(Attendance!$G2849,REGULAR_WEEK_SCHEDULE[[Thursday]:[Period]],3,TRUE))),
IF(WEEKDAY(Attendance!$J2849) = 6,
       IF(COUNTIF(FINALS_WEEK_FRIDAY_DATE[],Attendance!$J2849) &gt; 0, VLOOKUP(Attendance!$G2849,FINALS_WEEK_FRIDAY_PERIOD_SCHEDULE[],2,TRUE),
       VLOOKUP(Attendance!$G2849,REGULAR_WEEK_SCHEDULE[[Friday]:[Period]],2,TRUE))))))))))</f>
        <v/>
      </c>
      <c r="J2849" s="41" t="str">
        <f t="shared" ca="1" si="137"/>
        <v/>
      </c>
      <c r="K2849" s="41" t="str">
        <f>IF($A2849 &lt;&gt; "",VLOOKUP($A2849,'Student reference sheet'!$A$2:$V$2329, 7,FALSE), "")</f>
        <v/>
      </c>
      <c r="L2849" s="30" t="str">
        <f>IF($A2849 ="", "", VLOOKUP($A2849, 'Student reference sheet'!$A$2:$Z$2603,23,FALSE))</f>
        <v/>
      </c>
      <c r="M2849" s="30" t="str">
        <f>IF($A2849 ="", "", VLOOKUP($A2849, 'Student reference sheet'!$A$2:$Z$2603,24,FALSE))</f>
        <v/>
      </c>
      <c r="N2849" s="30" t="str">
        <f>IF($A2849 ="", "", VLOOKUP($A2849, 'Student reference sheet'!$A$2:$Z$2603,26,FALSE))</f>
        <v/>
      </c>
      <c r="O2849" s="30" t="str">
        <f>IF($A2849 ="", "", VLOOKUP($A2849, 'Student reference sheet'!$A$2:$Z$2603,25,FALSE))</f>
        <v/>
      </c>
      <c r="P2849" s="39" t="str">
        <f>IF($A2849 = "", "", IF(OR(VLOOKUP($A2849,'Student reference sheet'!$A$2:$V$2400,8,FALSE) = "R",  VLOOKUP($A2849,'Student reference sheet'!$A$2:$V$2400,8,FALSE) = "L"), "X", ""))</f>
        <v/>
      </c>
      <c r="Q2849" s="39" t="str">
        <f>IF($A2849 ="", "", VLOOKUP($A2849, 'Student reference sheet'!$A$2:$V$2603,22,FALSE))</f>
        <v/>
      </c>
      <c r="R2849" s="39" t="str">
        <f>IF($A2849 &lt;&gt; "",VLOOKUP($A2849,'Student reference sheet'!$A$2:$V$2329, 5,FALSE), "")</f>
        <v/>
      </c>
      <c r="S2849" s="39" t="str">
        <f>IF($A2849 &lt;&gt; "",VLOOKUP($A2849,'Student reference sheet'!$A$2:$V$2329, 6,FALSE), "")</f>
        <v/>
      </c>
      <c r="T2849" s="30" t="str">
        <f>IF($A2849 = "","",
IF(VLOOKUP($A2849,'Student reference sheet'!$A$2:$V$2329, 10,FALSE) = "Y", "Hispanic",
IF(VLOOKUP($A2849,'Student reference sheet'!$A$2:$V$2329,11,FALSE) &lt;&gt; "",
IF(VLOOKUP($A2849,'Student reference sheet'!$A$2:$V$2329,11,FALSE) = "UNK", "Unknown", VLOOKUP(VALUE(VLOOKUP($A2849,'Student reference sheet'!$A$2:$V$2329,11,FALSE)),'Ethnicity Reference'!$A$2:$B$22,2,FALSE)),
IF(VLOOKUP($A2849,'Student reference sheet'!$A$2:$V$2329,9,FALSE) &lt;&gt; "", VLOOKUP(VALUE(VLOOKUP($A2849,'Student reference sheet'!$A$2:$V$2329,9,FALSE)),'Ethnicity Reference'!$A$2:$B$22,2,FALSE),"Unknown"))))</f>
        <v/>
      </c>
      <c r="U2849" s="35"/>
    </row>
    <row r="2850" spans="1:21" ht="15.75">
      <c r="A2850" s="47"/>
      <c r="B2850" s="33"/>
      <c r="C2850" s="39" t="str">
        <f>IF($A2850 &lt;&gt; "",VLOOKUP($A2850,'Student reference sheet'!$A$2:$V$2329, 3,FALSE), "")</f>
        <v/>
      </c>
      <c r="D2850" s="39" t="str">
        <f>IF($A2850 &lt;&gt; "",VLOOKUP($A2850,'Student reference sheet'!$A$2:$V$2329, 2,FALSE), "")</f>
        <v/>
      </c>
      <c r="E2850" s="35"/>
      <c r="F2850" s="34"/>
      <c r="G2850" s="40" t="str">
        <f t="shared" ca="1" si="135"/>
        <v/>
      </c>
      <c r="H2850" s="40" t="str">
        <f t="shared" ca="1" si="136"/>
        <v/>
      </c>
      <c r="I2850" s="36" t="str">
        <f>IF($A2850 = "", "",
IF(COUNTIF(MINIMUM_DAY_DATES[], Attendance!J2850) &gt; 0, VLOOKUP(Attendance!$G2850,MINIMUM_DAY_PERIOD_SCHEDULE[], 2,TRUE),
IF(COUNTIF(RALLY_DATES[], Attendance!J2850) &gt; 0, VLOOKUP(Attendance!$G2850,RALLY_PERIOD_SCHEDULE[], 2,TRUE),
IF(WEEKDAY(Attendance!$J2850) = 2,
       IF(COUNTIF(FINALS_WEEK_MONDAY_DATE[],Attendance!$J2850) &gt; 0, VLOOKUP(Attendance!$G2850,FINALS_WEEK_MONDAY_PERIOD_SCHEDULE[],2,TRUE),
       VLOOKUP(Attendance!$G2850,REGULAR_WEEK_SCHEDULE[],6,TRUE)),
IF(WEEKDAY($J2850) = 3,
       IF(COUNTIF(FINALS_WEEK_TUESDAY_DATE[],Attendance!$J2850) &gt; 0, VLOOKUP(Attendance!$G2850,FINALS_WEEK_TUESDAY_PERIOD_SCHEDULE[],2,TRUE),
       VLOOKUP(Attendance!$G2850,REGULAR_WEEK_SCHEDULE[[Tuesday]:[Period]],5,TRUE)),
IF(WEEKDAY(Attendance!$J2850) = 4,
        IF(COUNTIF(BLOCK_WEDNESDAY_DATES[],Attendance!$J2850) &gt; 0, VLOOKUP(Attendance!$G2850,BLOCK_WEDNESDAY_PERIOD_SCHEDULE[],2,TRUE),
        IF(COUNTIF(FINALS_WEEK_WEDNESDAY_DATE[],Attendance!$J2850) &gt; 0, VLOOKUP(Attendance!$G2850,FINALS_WEEK_WEDNESDAY_PERIOD_SCHEDULE[],2,TRUE),
       VLOOKUP(Attendance!$G2850,REGULAR_WEEK_SCHEDULE[[Wednesday]:[Period]],4,TRUE))),
IF(WEEKDAY($J2850) = 5,
       IF(COUNTIF(BLOCK_THURSDAY_DATES[],Attendance!$J2850) &gt; 0, VLOOKUP(Attendance!$G2850,BLOCK_THURSDAY_PERIOD_SCHEDULE[],2,TRUE),
       IF(COUNTIF(FINALS_WEEK_THURSDAY_DATE[],Attendance!$J2850) &gt; 0, VLOOKUP(Attendance!$G2850,FINALS_WEEK_THURSDAY_PERIOD_SCHEDULE[],2,TRUE),
       VLOOKUP(Attendance!$G2850,REGULAR_WEEK_SCHEDULE[[Thursday]:[Period]],3,TRUE))),
IF(WEEKDAY(Attendance!$J2850) = 6,
       IF(COUNTIF(FINALS_WEEK_FRIDAY_DATE[],Attendance!$J2850) &gt; 0, VLOOKUP(Attendance!$G2850,FINALS_WEEK_FRIDAY_PERIOD_SCHEDULE[],2,TRUE),
       VLOOKUP(Attendance!$G2850,REGULAR_WEEK_SCHEDULE[[Friday]:[Period]],2,TRUE))))))))))</f>
        <v/>
      </c>
      <c r="J2850" s="41" t="str">
        <f t="shared" ca="1" si="137"/>
        <v/>
      </c>
      <c r="K2850" s="41" t="str">
        <f>IF($A2850 &lt;&gt; "",VLOOKUP($A2850,'Student reference sheet'!$A$2:$V$2329, 7,FALSE), "")</f>
        <v/>
      </c>
      <c r="L2850" s="30" t="str">
        <f>IF($A2850 ="", "", VLOOKUP($A2850, 'Student reference sheet'!$A$2:$Z$2603,23,FALSE))</f>
        <v/>
      </c>
      <c r="M2850" s="30" t="str">
        <f>IF($A2850 ="", "", VLOOKUP($A2850, 'Student reference sheet'!$A$2:$Z$2603,24,FALSE))</f>
        <v/>
      </c>
      <c r="N2850" s="30" t="str">
        <f>IF($A2850 ="", "", VLOOKUP($A2850, 'Student reference sheet'!$A$2:$Z$2603,26,FALSE))</f>
        <v/>
      </c>
      <c r="O2850" s="30" t="str">
        <f>IF($A2850 ="", "", VLOOKUP($A2850, 'Student reference sheet'!$A$2:$Z$2603,25,FALSE))</f>
        <v/>
      </c>
      <c r="P2850" s="39" t="str">
        <f>IF($A2850 = "", "", IF(OR(VLOOKUP($A2850,'Student reference sheet'!$A$2:$V$2400,8,FALSE) = "R",  VLOOKUP($A2850,'Student reference sheet'!$A$2:$V$2400,8,FALSE) = "L"), "X", ""))</f>
        <v/>
      </c>
      <c r="Q2850" s="39" t="str">
        <f>IF($A2850 ="", "", VLOOKUP($A2850, 'Student reference sheet'!$A$2:$V$2603,22,FALSE))</f>
        <v/>
      </c>
      <c r="R2850" s="39" t="str">
        <f>IF($A2850 &lt;&gt; "",VLOOKUP($A2850,'Student reference sheet'!$A$2:$V$2329, 5,FALSE), "")</f>
        <v/>
      </c>
      <c r="S2850" s="39" t="str">
        <f>IF($A2850 &lt;&gt; "",VLOOKUP($A2850,'Student reference sheet'!$A$2:$V$2329, 6,FALSE), "")</f>
        <v/>
      </c>
      <c r="T2850" s="30" t="str">
        <f>IF($A2850 = "","",
IF(VLOOKUP($A2850,'Student reference sheet'!$A$2:$V$2329, 10,FALSE) = "Y", "Hispanic",
IF(VLOOKUP($A2850,'Student reference sheet'!$A$2:$V$2329,11,FALSE) &lt;&gt; "",
IF(VLOOKUP($A2850,'Student reference sheet'!$A$2:$V$2329,11,FALSE) = "UNK", "Unknown", VLOOKUP(VALUE(VLOOKUP($A2850,'Student reference sheet'!$A$2:$V$2329,11,FALSE)),'Ethnicity Reference'!$A$2:$B$22,2,FALSE)),
IF(VLOOKUP($A2850,'Student reference sheet'!$A$2:$V$2329,9,FALSE) &lt;&gt; "", VLOOKUP(VALUE(VLOOKUP($A2850,'Student reference sheet'!$A$2:$V$2329,9,FALSE)),'Ethnicity Reference'!$A$2:$B$22,2,FALSE),"Unknown"))))</f>
        <v/>
      </c>
      <c r="U2850" s="35"/>
    </row>
    <row r="2851" spans="1:21" ht="15.75">
      <c r="A2851" s="47"/>
      <c r="B2851" s="33"/>
      <c r="C2851" s="39" t="str">
        <f>IF($A2851 &lt;&gt; "",VLOOKUP($A2851,'Student reference sheet'!$A$2:$V$2329, 3,FALSE), "")</f>
        <v/>
      </c>
      <c r="D2851" s="39" t="str">
        <f>IF($A2851 &lt;&gt; "",VLOOKUP($A2851,'Student reference sheet'!$A$2:$V$2329, 2,FALSE), "")</f>
        <v/>
      </c>
      <c r="E2851" s="35"/>
      <c r="F2851" s="34"/>
      <c r="G2851" s="40" t="str">
        <f t="shared" ca="1" si="135"/>
        <v/>
      </c>
      <c r="H2851" s="40" t="str">
        <f t="shared" ca="1" si="136"/>
        <v/>
      </c>
      <c r="I2851" s="36" t="str">
        <f>IF($A2851 = "", "",
IF(COUNTIF(MINIMUM_DAY_DATES[], Attendance!J2851) &gt; 0, VLOOKUP(Attendance!$G2851,MINIMUM_DAY_PERIOD_SCHEDULE[], 2,TRUE),
IF(COUNTIF(RALLY_DATES[], Attendance!J2851) &gt; 0, VLOOKUP(Attendance!$G2851,RALLY_PERIOD_SCHEDULE[], 2,TRUE),
IF(WEEKDAY(Attendance!$J2851) = 2,
       IF(COUNTIF(FINALS_WEEK_MONDAY_DATE[],Attendance!$J2851) &gt; 0, VLOOKUP(Attendance!$G2851,FINALS_WEEK_MONDAY_PERIOD_SCHEDULE[],2,TRUE),
       VLOOKUP(Attendance!$G2851,REGULAR_WEEK_SCHEDULE[],6,TRUE)),
IF(WEEKDAY($J2851) = 3,
       IF(COUNTIF(FINALS_WEEK_TUESDAY_DATE[],Attendance!$J2851) &gt; 0, VLOOKUP(Attendance!$G2851,FINALS_WEEK_TUESDAY_PERIOD_SCHEDULE[],2,TRUE),
       VLOOKUP(Attendance!$G2851,REGULAR_WEEK_SCHEDULE[[Tuesday]:[Period]],5,TRUE)),
IF(WEEKDAY(Attendance!$J2851) = 4,
        IF(COUNTIF(BLOCK_WEDNESDAY_DATES[],Attendance!$J2851) &gt; 0, VLOOKUP(Attendance!$G2851,BLOCK_WEDNESDAY_PERIOD_SCHEDULE[],2,TRUE),
        IF(COUNTIF(FINALS_WEEK_WEDNESDAY_DATE[],Attendance!$J2851) &gt; 0, VLOOKUP(Attendance!$G2851,FINALS_WEEK_WEDNESDAY_PERIOD_SCHEDULE[],2,TRUE),
       VLOOKUP(Attendance!$G2851,REGULAR_WEEK_SCHEDULE[[Wednesday]:[Period]],4,TRUE))),
IF(WEEKDAY($J2851) = 5,
       IF(COUNTIF(BLOCK_THURSDAY_DATES[],Attendance!$J2851) &gt; 0, VLOOKUP(Attendance!$G2851,BLOCK_THURSDAY_PERIOD_SCHEDULE[],2,TRUE),
       IF(COUNTIF(FINALS_WEEK_THURSDAY_DATE[],Attendance!$J2851) &gt; 0, VLOOKUP(Attendance!$G2851,FINALS_WEEK_THURSDAY_PERIOD_SCHEDULE[],2,TRUE),
       VLOOKUP(Attendance!$G2851,REGULAR_WEEK_SCHEDULE[[Thursday]:[Period]],3,TRUE))),
IF(WEEKDAY(Attendance!$J2851) = 6,
       IF(COUNTIF(FINALS_WEEK_FRIDAY_DATE[],Attendance!$J2851) &gt; 0, VLOOKUP(Attendance!$G2851,FINALS_WEEK_FRIDAY_PERIOD_SCHEDULE[],2,TRUE),
       VLOOKUP(Attendance!$G2851,REGULAR_WEEK_SCHEDULE[[Friday]:[Period]],2,TRUE))))))))))</f>
        <v/>
      </c>
      <c r="J2851" s="41" t="str">
        <f t="shared" ca="1" si="137"/>
        <v/>
      </c>
      <c r="K2851" s="41" t="str">
        <f>IF($A2851 &lt;&gt; "",VLOOKUP($A2851,'Student reference sheet'!$A$2:$V$2329, 7,FALSE), "")</f>
        <v/>
      </c>
      <c r="L2851" s="30" t="str">
        <f>IF($A2851 ="", "", VLOOKUP($A2851, 'Student reference sheet'!$A$2:$Z$2603,23,FALSE))</f>
        <v/>
      </c>
      <c r="M2851" s="30" t="str">
        <f>IF($A2851 ="", "", VLOOKUP($A2851, 'Student reference sheet'!$A$2:$Z$2603,24,FALSE))</f>
        <v/>
      </c>
      <c r="N2851" s="30" t="str">
        <f>IF($A2851 ="", "", VLOOKUP($A2851, 'Student reference sheet'!$A$2:$Z$2603,26,FALSE))</f>
        <v/>
      </c>
      <c r="O2851" s="30" t="str">
        <f>IF($A2851 ="", "", VLOOKUP($A2851, 'Student reference sheet'!$A$2:$Z$2603,25,FALSE))</f>
        <v/>
      </c>
      <c r="P2851" s="39" t="str">
        <f>IF($A2851 = "", "", IF(OR(VLOOKUP($A2851,'Student reference sheet'!$A$2:$V$2400,8,FALSE) = "R",  VLOOKUP($A2851,'Student reference sheet'!$A$2:$V$2400,8,FALSE) = "L"), "X", ""))</f>
        <v/>
      </c>
      <c r="Q2851" s="39" t="str">
        <f>IF($A2851 ="", "", VLOOKUP($A2851, 'Student reference sheet'!$A$2:$V$2603,22,FALSE))</f>
        <v/>
      </c>
      <c r="R2851" s="39" t="str">
        <f>IF($A2851 &lt;&gt; "",VLOOKUP($A2851,'Student reference sheet'!$A$2:$V$2329, 5,FALSE), "")</f>
        <v/>
      </c>
      <c r="S2851" s="39" t="str">
        <f>IF($A2851 &lt;&gt; "",VLOOKUP($A2851,'Student reference sheet'!$A$2:$V$2329, 6,FALSE), "")</f>
        <v/>
      </c>
      <c r="T2851" s="30" t="str">
        <f>IF($A2851 = "","",
IF(VLOOKUP($A2851,'Student reference sheet'!$A$2:$V$2329, 10,FALSE) = "Y", "Hispanic",
IF(VLOOKUP($A2851,'Student reference sheet'!$A$2:$V$2329,11,FALSE) &lt;&gt; "",
IF(VLOOKUP($A2851,'Student reference sheet'!$A$2:$V$2329,11,FALSE) = "UNK", "Unknown", VLOOKUP(VALUE(VLOOKUP($A2851,'Student reference sheet'!$A$2:$V$2329,11,FALSE)),'Ethnicity Reference'!$A$2:$B$22,2,FALSE)),
IF(VLOOKUP($A2851,'Student reference sheet'!$A$2:$V$2329,9,FALSE) &lt;&gt; "", VLOOKUP(VALUE(VLOOKUP($A2851,'Student reference sheet'!$A$2:$V$2329,9,FALSE)),'Ethnicity Reference'!$A$2:$B$22,2,FALSE),"Unknown"))))</f>
        <v/>
      </c>
      <c r="U2851" s="35"/>
    </row>
    <row r="2852" spans="1:21" ht="15.75">
      <c r="A2852" s="47"/>
      <c r="B2852" s="33"/>
      <c r="C2852" s="39" t="str">
        <f>IF($A2852 &lt;&gt; "",VLOOKUP($A2852,'Student reference sheet'!$A$2:$V$2329, 3,FALSE), "")</f>
        <v/>
      </c>
      <c r="D2852" s="39" t="str">
        <f>IF($A2852 &lt;&gt; "",VLOOKUP($A2852,'Student reference sheet'!$A$2:$V$2329, 2,FALSE), "")</f>
        <v/>
      </c>
      <c r="E2852" s="35"/>
      <c r="F2852" s="34"/>
      <c r="G2852" s="40" t="str">
        <f t="shared" ca="1" si="135"/>
        <v/>
      </c>
      <c r="H2852" s="40" t="str">
        <f t="shared" ca="1" si="136"/>
        <v/>
      </c>
      <c r="I2852" s="36" t="str">
        <f>IF($A2852 = "", "",
IF(COUNTIF(MINIMUM_DAY_DATES[], Attendance!J2852) &gt; 0, VLOOKUP(Attendance!$G2852,MINIMUM_DAY_PERIOD_SCHEDULE[], 2,TRUE),
IF(COUNTIF(RALLY_DATES[], Attendance!J2852) &gt; 0, VLOOKUP(Attendance!$G2852,RALLY_PERIOD_SCHEDULE[], 2,TRUE),
IF(WEEKDAY(Attendance!$J2852) = 2,
       IF(COUNTIF(FINALS_WEEK_MONDAY_DATE[],Attendance!$J2852) &gt; 0, VLOOKUP(Attendance!$G2852,FINALS_WEEK_MONDAY_PERIOD_SCHEDULE[],2,TRUE),
       VLOOKUP(Attendance!$G2852,REGULAR_WEEK_SCHEDULE[],6,TRUE)),
IF(WEEKDAY($J2852) = 3,
       IF(COUNTIF(FINALS_WEEK_TUESDAY_DATE[],Attendance!$J2852) &gt; 0, VLOOKUP(Attendance!$G2852,FINALS_WEEK_TUESDAY_PERIOD_SCHEDULE[],2,TRUE),
       VLOOKUP(Attendance!$G2852,REGULAR_WEEK_SCHEDULE[[Tuesday]:[Period]],5,TRUE)),
IF(WEEKDAY(Attendance!$J2852) = 4,
        IF(COUNTIF(BLOCK_WEDNESDAY_DATES[],Attendance!$J2852) &gt; 0, VLOOKUP(Attendance!$G2852,BLOCK_WEDNESDAY_PERIOD_SCHEDULE[],2,TRUE),
        IF(COUNTIF(FINALS_WEEK_WEDNESDAY_DATE[],Attendance!$J2852) &gt; 0, VLOOKUP(Attendance!$G2852,FINALS_WEEK_WEDNESDAY_PERIOD_SCHEDULE[],2,TRUE),
       VLOOKUP(Attendance!$G2852,REGULAR_WEEK_SCHEDULE[[Wednesday]:[Period]],4,TRUE))),
IF(WEEKDAY($J2852) = 5,
       IF(COUNTIF(BLOCK_THURSDAY_DATES[],Attendance!$J2852) &gt; 0, VLOOKUP(Attendance!$G2852,BLOCK_THURSDAY_PERIOD_SCHEDULE[],2,TRUE),
       IF(COUNTIF(FINALS_WEEK_THURSDAY_DATE[],Attendance!$J2852) &gt; 0, VLOOKUP(Attendance!$G2852,FINALS_WEEK_THURSDAY_PERIOD_SCHEDULE[],2,TRUE),
       VLOOKUP(Attendance!$G2852,REGULAR_WEEK_SCHEDULE[[Thursday]:[Period]],3,TRUE))),
IF(WEEKDAY(Attendance!$J2852) = 6,
       IF(COUNTIF(FINALS_WEEK_FRIDAY_DATE[],Attendance!$J2852) &gt; 0, VLOOKUP(Attendance!$G2852,FINALS_WEEK_FRIDAY_PERIOD_SCHEDULE[],2,TRUE),
       VLOOKUP(Attendance!$G2852,REGULAR_WEEK_SCHEDULE[[Friday]:[Period]],2,TRUE))))))))))</f>
        <v/>
      </c>
      <c r="J2852" s="41" t="str">
        <f t="shared" ca="1" si="137"/>
        <v/>
      </c>
      <c r="K2852" s="41" t="str">
        <f>IF($A2852 &lt;&gt; "",VLOOKUP($A2852,'Student reference sheet'!$A$2:$V$2329, 7,FALSE), "")</f>
        <v/>
      </c>
      <c r="L2852" s="30" t="str">
        <f>IF($A2852 ="", "", VLOOKUP($A2852, 'Student reference sheet'!$A$2:$Z$2603,23,FALSE))</f>
        <v/>
      </c>
      <c r="M2852" s="30" t="str">
        <f>IF($A2852 ="", "", VLOOKUP($A2852, 'Student reference sheet'!$A$2:$Z$2603,24,FALSE))</f>
        <v/>
      </c>
      <c r="N2852" s="30" t="str">
        <f>IF($A2852 ="", "", VLOOKUP($A2852, 'Student reference sheet'!$A$2:$Z$2603,26,FALSE))</f>
        <v/>
      </c>
      <c r="O2852" s="30" t="str">
        <f>IF($A2852 ="", "", VLOOKUP($A2852, 'Student reference sheet'!$A$2:$Z$2603,25,FALSE))</f>
        <v/>
      </c>
      <c r="P2852" s="39" t="str">
        <f>IF($A2852 = "", "", IF(OR(VLOOKUP($A2852,'Student reference sheet'!$A$2:$V$2400,8,FALSE) = "R",  VLOOKUP($A2852,'Student reference sheet'!$A$2:$V$2400,8,FALSE) = "L"), "X", ""))</f>
        <v/>
      </c>
      <c r="Q2852" s="39" t="str">
        <f>IF($A2852 ="", "", VLOOKUP($A2852, 'Student reference sheet'!$A$2:$V$2603,22,FALSE))</f>
        <v/>
      </c>
      <c r="R2852" s="39" t="str">
        <f>IF($A2852 &lt;&gt; "",VLOOKUP($A2852,'Student reference sheet'!$A$2:$V$2329, 5,FALSE), "")</f>
        <v/>
      </c>
      <c r="S2852" s="39" t="str">
        <f>IF($A2852 &lt;&gt; "",VLOOKUP($A2852,'Student reference sheet'!$A$2:$V$2329, 6,FALSE), "")</f>
        <v/>
      </c>
      <c r="T2852" s="30" t="str">
        <f>IF($A2852 = "","",
IF(VLOOKUP($A2852,'Student reference sheet'!$A$2:$V$2329, 10,FALSE) = "Y", "Hispanic",
IF(VLOOKUP($A2852,'Student reference sheet'!$A$2:$V$2329,11,FALSE) &lt;&gt; "",
IF(VLOOKUP($A2852,'Student reference sheet'!$A$2:$V$2329,11,FALSE) = "UNK", "Unknown", VLOOKUP(VALUE(VLOOKUP($A2852,'Student reference sheet'!$A$2:$V$2329,11,FALSE)),'Ethnicity Reference'!$A$2:$B$22,2,FALSE)),
IF(VLOOKUP($A2852,'Student reference sheet'!$A$2:$V$2329,9,FALSE) &lt;&gt; "", VLOOKUP(VALUE(VLOOKUP($A2852,'Student reference sheet'!$A$2:$V$2329,9,FALSE)),'Ethnicity Reference'!$A$2:$B$22,2,FALSE),"Unknown"))))</f>
        <v/>
      </c>
      <c r="U2852" s="35"/>
    </row>
    <row r="2853" spans="1:21" ht="15.75">
      <c r="A2853" s="47"/>
      <c r="B2853" s="33"/>
      <c r="C2853" s="39" t="str">
        <f>IF($A2853 &lt;&gt; "",VLOOKUP($A2853,'Student reference sheet'!$A$2:$V$2329, 3,FALSE), "")</f>
        <v/>
      </c>
      <c r="D2853" s="39" t="str">
        <f>IF($A2853 &lt;&gt; "",VLOOKUP($A2853,'Student reference sheet'!$A$2:$V$2329, 2,FALSE), "")</f>
        <v/>
      </c>
      <c r="E2853" s="35"/>
      <c r="F2853" s="34"/>
      <c r="G2853" s="40" t="str">
        <f t="shared" ca="1" si="135"/>
        <v/>
      </c>
      <c r="H2853" s="40" t="str">
        <f t="shared" ca="1" si="136"/>
        <v/>
      </c>
      <c r="I2853" s="36" t="str">
        <f>IF($A2853 = "", "",
IF(COUNTIF(MINIMUM_DAY_DATES[], Attendance!J2853) &gt; 0, VLOOKUP(Attendance!$G2853,MINIMUM_DAY_PERIOD_SCHEDULE[], 2,TRUE),
IF(COUNTIF(RALLY_DATES[], Attendance!J2853) &gt; 0, VLOOKUP(Attendance!$G2853,RALLY_PERIOD_SCHEDULE[], 2,TRUE),
IF(WEEKDAY(Attendance!$J2853) = 2,
       IF(COUNTIF(FINALS_WEEK_MONDAY_DATE[],Attendance!$J2853) &gt; 0, VLOOKUP(Attendance!$G2853,FINALS_WEEK_MONDAY_PERIOD_SCHEDULE[],2,TRUE),
       VLOOKUP(Attendance!$G2853,REGULAR_WEEK_SCHEDULE[],6,TRUE)),
IF(WEEKDAY($J2853) = 3,
       IF(COUNTIF(FINALS_WEEK_TUESDAY_DATE[],Attendance!$J2853) &gt; 0, VLOOKUP(Attendance!$G2853,FINALS_WEEK_TUESDAY_PERIOD_SCHEDULE[],2,TRUE),
       VLOOKUP(Attendance!$G2853,REGULAR_WEEK_SCHEDULE[[Tuesday]:[Period]],5,TRUE)),
IF(WEEKDAY(Attendance!$J2853) = 4,
        IF(COUNTIF(BLOCK_WEDNESDAY_DATES[],Attendance!$J2853) &gt; 0, VLOOKUP(Attendance!$G2853,BLOCK_WEDNESDAY_PERIOD_SCHEDULE[],2,TRUE),
        IF(COUNTIF(FINALS_WEEK_WEDNESDAY_DATE[],Attendance!$J2853) &gt; 0, VLOOKUP(Attendance!$G2853,FINALS_WEEK_WEDNESDAY_PERIOD_SCHEDULE[],2,TRUE),
       VLOOKUP(Attendance!$G2853,REGULAR_WEEK_SCHEDULE[[Wednesday]:[Period]],4,TRUE))),
IF(WEEKDAY($J2853) = 5,
       IF(COUNTIF(BLOCK_THURSDAY_DATES[],Attendance!$J2853) &gt; 0, VLOOKUP(Attendance!$G2853,BLOCK_THURSDAY_PERIOD_SCHEDULE[],2,TRUE),
       IF(COUNTIF(FINALS_WEEK_THURSDAY_DATE[],Attendance!$J2853) &gt; 0, VLOOKUP(Attendance!$G2853,FINALS_WEEK_THURSDAY_PERIOD_SCHEDULE[],2,TRUE),
       VLOOKUP(Attendance!$G2853,REGULAR_WEEK_SCHEDULE[[Thursday]:[Period]],3,TRUE))),
IF(WEEKDAY(Attendance!$J2853) = 6,
       IF(COUNTIF(FINALS_WEEK_FRIDAY_DATE[],Attendance!$J2853) &gt; 0, VLOOKUP(Attendance!$G2853,FINALS_WEEK_FRIDAY_PERIOD_SCHEDULE[],2,TRUE),
       VLOOKUP(Attendance!$G2853,REGULAR_WEEK_SCHEDULE[[Friday]:[Period]],2,TRUE))))))))))</f>
        <v/>
      </c>
      <c r="J2853" s="41" t="str">
        <f t="shared" ca="1" si="137"/>
        <v/>
      </c>
      <c r="K2853" s="41" t="str">
        <f>IF($A2853 &lt;&gt; "",VLOOKUP($A2853,'Student reference sheet'!$A$2:$V$2329, 7,FALSE), "")</f>
        <v/>
      </c>
      <c r="L2853" s="30" t="str">
        <f>IF($A2853 ="", "", VLOOKUP($A2853, 'Student reference sheet'!$A$2:$Z$2603,23,FALSE))</f>
        <v/>
      </c>
      <c r="M2853" s="30" t="str">
        <f>IF($A2853 ="", "", VLOOKUP($A2853, 'Student reference sheet'!$A$2:$Z$2603,24,FALSE))</f>
        <v/>
      </c>
      <c r="N2853" s="30" t="str">
        <f>IF($A2853 ="", "", VLOOKUP($A2853, 'Student reference sheet'!$A$2:$Z$2603,26,FALSE))</f>
        <v/>
      </c>
      <c r="O2853" s="30" t="str">
        <f>IF($A2853 ="", "", VLOOKUP($A2853, 'Student reference sheet'!$A$2:$Z$2603,25,FALSE))</f>
        <v/>
      </c>
      <c r="P2853" s="39" t="str">
        <f>IF($A2853 = "", "", IF(OR(VLOOKUP($A2853,'Student reference sheet'!$A$2:$V$2400,8,FALSE) = "R",  VLOOKUP($A2853,'Student reference sheet'!$A$2:$V$2400,8,FALSE) = "L"), "X", ""))</f>
        <v/>
      </c>
      <c r="Q2853" s="39" t="str">
        <f>IF($A2853 ="", "", VLOOKUP($A2853, 'Student reference sheet'!$A$2:$V$2603,22,FALSE))</f>
        <v/>
      </c>
      <c r="R2853" s="39" t="str">
        <f>IF($A2853 &lt;&gt; "",VLOOKUP($A2853,'Student reference sheet'!$A$2:$V$2329, 5,FALSE), "")</f>
        <v/>
      </c>
      <c r="S2853" s="39" t="str">
        <f>IF($A2853 &lt;&gt; "",VLOOKUP($A2853,'Student reference sheet'!$A$2:$V$2329, 6,FALSE), "")</f>
        <v/>
      </c>
      <c r="T2853" s="30" t="str">
        <f>IF($A2853 = "","",
IF(VLOOKUP($A2853,'Student reference sheet'!$A$2:$V$2329, 10,FALSE) = "Y", "Hispanic",
IF(VLOOKUP($A2853,'Student reference sheet'!$A$2:$V$2329,11,FALSE) &lt;&gt; "",
IF(VLOOKUP($A2853,'Student reference sheet'!$A$2:$V$2329,11,FALSE) = "UNK", "Unknown", VLOOKUP(VALUE(VLOOKUP($A2853,'Student reference sheet'!$A$2:$V$2329,11,FALSE)),'Ethnicity Reference'!$A$2:$B$22,2,FALSE)),
IF(VLOOKUP($A2853,'Student reference sheet'!$A$2:$V$2329,9,FALSE) &lt;&gt; "", VLOOKUP(VALUE(VLOOKUP($A2853,'Student reference sheet'!$A$2:$V$2329,9,FALSE)),'Ethnicity Reference'!$A$2:$B$22,2,FALSE),"Unknown"))))</f>
        <v/>
      </c>
      <c r="U2853" s="35"/>
    </row>
    <row r="2854" spans="1:21" ht="15.75">
      <c r="A2854" s="47"/>
      <c r="B2854" s="33"/>
      <c r="C2854" s="39" t="str">
        <f>IF($A2854 &lt;&gt; "",VLOOKUP($A2854,'Student reference sheet'!$A$2:$V$2329, 3,FALSE), "")</f>
        <v/>
      </c>
      <c r="D2854" s="39" t="str">
        <f>IF($A2854 &lt;&gt; "",VLOOKUP($A2854,'Student reference sheet'!$A$2:$V$2329, 2,FALSE), "")</f>
        <v/>
      </c>
      <c r="E2854" s="35"/>
      <c r="F2854" s="34"/>
      <c r="G2854" s="40" t="str">
        <f t="shared" ca="1" si="135"/>
        <v/>
      </c>
      <c r="H2854" s="40" t="str">
        <f t="shared" ca="1" si="136"/>
        <v/>
      </c>
      <c r="I2854" s="36" t="str">
        <f>IF($A2854 = "", "",
IF(COUNTIF(MINIMUM_DAY_DATES[], Attendance!J2854) &gt; 0, VLOOKUP(Attendance!$G2854,MINIMUM_DAY_PERIOD_SCHEDULE[], 2,TRUE),
IF(COUNTIF(RALLY_DATES[], Attendance!J2854) &gt; 0, VLOOKUP(Attendance!$G2854,RALLY_PERIOD_SCHEDULE[], 2,TRUE),
IF(WEEKDAY(Attendance!$J2854) = 2,
       IF(COUNTIF(FINALS_WEEK_MONDAY_DATE[],Attendance!$J2854) &gt; 0, VLOOKUP(Attendance!$G2854,FINALS_WEEK_MONDAY_PERIOD_SCHEDULE[],2,TRUE),
       VLOOKUP(Attendance!$G2854,REGULAR_WEEK_SCHEDULE[],6,TRUE)),
IF(WEEKDAY($J2854) = 3,
       IF(COUNTIF(FINALS_WEEK_TUESDAY_DATE[],Attendance!$J2854) &gt; 0, VLOOKUP(Attendance!$G2854,FINALS_WEEK_TUESDAY_PERIOD_SCHEDULE[],2,TRUE),
       VLOOKUP(Attendance!$G2854,REGULAR_WEEK_SCHEDULE[[Tuesday]:[Period]],5,TRUE)),
IF(WEEKDAY(Attendance!$J2854) = 4,
        IF(COUNTIF(BLOCK_WEDNESDAY_DATES[],Attendance!$J2854) &gt; 0, VLOOKUP(Attendance!$G2854,BLOCK_WEDNESDAY_PERIOD_SCHEDULE[],2,TRUE),
        IF(COUNTIF(FINALS_WEEK_WEDNESDAY_DATE[],Attendance!$J2854) &gt; 0, VLOOKUP(Attendance!$G2854,FINALS_WEEK_WEDNESDAY_PERIOD_SCHEDULE[],2,TRUE),
       VLOOKUP(Attendance!$G2854,REGULAR_WEEK_SCHEDULE[[Wednesday]:[Period]],4,TRUE))),
IF(WEEKDAY($J2854) = 5,
       IF(COUNTIF(BLOCK_THURSDAY_DATES[],Attendance!$J2854) &gt; 0, VLOOKUP(Attendance!$G2854,BLOCK_THURSDAY_PERIOD_SCHEDULE[],2,TRUE),
       IF(COUNTIF(FINALS_WEEK_THURSDAY_DATE[],Attendance!$J2854) &gt; 0, VLOOKUP(Attendance!$G2854,FINALS_WEEK_THURSDAY_PERIOD_SCHEDULE[],2,TRUE),
       VLOOKUP(Attendance!$G2854,REGULAR_WEEK_SCHEDULE[[Thursday]:[Period]],3,TRUE))),
IF(WEEKDAY(Attendance!$J2854) = 6,
       IF(COUNTIF(FINALS_WEEK_FRIDAY_DATE[],Attendance!$J2854) &gt; 0, VLOOKUP(Attendance!$G2854,FINALS_WEEK_FRIDAY_PERIOD_SCHEDULE[],2,TRUE),
       VLOOKUP(Attendance!$G2854,REGULAR_WEEK_SCHEDULE[[Friday]:[Period]],2,TRUE))))))))))</f>
        <v/>
      </c>
      <c r="J2854" s="41" t="str">
        <f t="shared" ca="1" si="137"/>
        <v/>
      </c>
      <c r="K2854" s="41" t="str">
        <f>IF($A2854 &lt;&gt; "",VLOOKUP($A2854,'Student reference sheet'!$A$2:$V$2329, 7,FALSE), "")</f>
        <v/>
      </c>
      <c r="L2854" s="30" t="str">
        <f>IF($A2854 ="", "", VLOOKUP($A2854, 'Student reference sheet'!$A$2:$Z$2603,23,FALSE))</f>
        <v/>
      </c>
      <c r="M2854" s="30" t="str">
        <f>IF($A2854 ="", "", VLOOKUP($A2854, 'Student reference sheet'!$A$2:$Z$2603,24,FALSE))</f>
        <v/>
      </c>
      <c r="N2854" s="30" t="str">
        <f>IF($A2854 ="", "", VLOOKUP($A2854, 'Student reference sheet'!$A$2:$Z$2603,26,FALSE))</f>
        <v/>
      </c>
      <c r="O2854" s="30" t="str">
        <f>IF($A2854 ="", "", VLOOKUP($A2854, 'Student reference sheet'!$A$2:$Z$2603,25,FALSE))</f>
        <v/>
      </c>
      <c r="P2854" s="39" t="str">
        <f>IF($A2854 = "", "", IF(OR(VLOOKUP($A2854,'Student reference sheet'!$A$2:$V$2400,8,FALSE) = "R",  VLOOKUP($A2854,'Student reference sheet'!$A$2:$V$2400,8,FALSE) = "L"), "X", ""))</f>
        <v/>
      </c>
      <c r="Q2854" s="39" t="str">
        <f>IF($A2854 ="", "", VLOOKUP($A2854, 'Student reference sheet'!$A$2:$V$2603,22,FALSE))</f>
        <v/>
      </c>
      <c r="R2854" s="39" t="str">
        <f>IF($A2854 &lt;&gt; "",VLOOKUP($A2854,'Student reference sheet'!$A$2:$V$2329, 5,FALSE), "")</f>
        <v/>
      </c>
      <c r="S2854" s="39" t="str">
        <f>IF($A2854 &lt;&gt; "",VLOOKUP($A2854,'Student reference sheet'!$A$2:$V$2329, 6,FALSE), "")</f>
        <v/>
      </c>
      <c r="T2854" s="30" t="str">
        <f>IF($A2854 = "","",
IF(VLOOKUP($A2854,'Student reference sheet'!$A$2:$V$2329, 10,FALSE) = "Y", "Hispanic",
IF(VLOOKUP($A2854,'Student reference sheet'!$A$2:$V$2329,11,FALSE) &lt;&gt; "",
IF(VLOOKUP($A2854,'Student reference sheet'!$A$2:$V$2329,11,FALSE) = "UNK", "Unknown", VLOOKUP(VALUE(VLOOKUP($A2854,'Student reference sheet'!$A$2:$V$2329,11,FALSE)),'Ethnicity Reference'!$A$2:$B$22,2,FALSE)),
IF(VLOOKUP($A2854,'Student reference sheet'!$A$2:$V$2329,9,FALSE) &lt;&gt; "", VLOOKUP(VALUE(VLOOKUP($A2854,'Student reference sheet'!$A$2:$V$2329,9,FALSE)),'Ethnicity Reference'!$A$2:$B$22,2,FALSE),"Unknown"))))</f>
        <v/>
      </c>
      <c r="U2854" s="35"/>
    </row>
    <row r="2855" spans="1:21" ht="15.75">
      <c r="A2855" s="47"/>
      <c r="B2855" s="33"/>
      <c r="C2855" s="39" t="str">
        <f>IF($A2855 &lt;&gt; "",VLOOKUP($A2855,'Student reference sheet'!$A$2:$V$2329, 3,FALSE), "")</f>
        <v/>
      </c>
      <c r="D2855" s="39" t="str">
        <f>IF($A2855 &lt;&gt; "",VLOOKUP($A2855,'Student reference sheet'!$A$2:$V$2329, 2,FALSE), "")</f>
        <v/>
      </c>
      <c r="E2855" s="35"/>
      <c r="F2855" s="34"/>
      <c r="G2855" s="40" t="str">
        <f t="shared" ca="1" si="135"/>
        <v/>
      </c>
      <c r="H2855" s="40" t="str">
        <f t="shared" ca="1" si="136"/>
        <v/>
      </c>
      <c r="I2855" s="36" t="str">
        <f>IF($A2855 = "", "",
IF(COUNTIF(MINIMUM_DAY_DATES[], Attendance!J2855) &gt; 0, VLOOKUP(Attendance!$G2855,MINIMUM_DAY_PERIOD_SCHEDULE[], 2,TRUE),
IF(COUNTIF(RALLY_DATES[], Attendance!J2855) &gt; 0, VLOOKUP(Attendance!$G2855,RALLY_PERIOD_SCHEDULE[], 2,TRUE),
IF(WEEKDAY(Attendance!$J2855) = 2,
       IF(COUNTIF(FINALS_WEEK_MONDAY_DATE[],Attendance!$J2855) &gt; 0, VLOOKUP(Attendance!$G2855,FINALS_WEEK_MONDAY_PERIOD_SCHEDULE[],2,TRUE),
       VLOOKUP(Attendance!$G2855,REGULAR_WEEK_SCHEDULE[],6,TRUE)),
IF(WEEKDAY($J2855) = 3,
       IF(COUNTIF(FINALS_WEEK_TUESDAY_DATE[],Attendance!$J2855) &gt; 0, VLOOKUP(Attendance!$G2855,FINALS_WEEK_TUESDAY_PERIOD_SCHEDULE[],2,TRUE),
       VLOOKUP(Attendance!$G2855,REGULAR_WEEK_SCHEDULE[[Tuesday]:[Period]],5,TRUE)),
IF(WEEKDAY(Attendance!$J2855) = 4,
        IF(COUNTIF(BLOCK_WEDNESDAY_DATES[],Attendance!$J2855) &gt; 0, VLOOKUP(Attendance!$G2855,BLOCK_WEDNESDAY_PERIOD_SCHEDULE[],2,TRUE),
        IF(COUNTIF(FINALS_WEEK_WEDNESDAY_DATE[],Attendance!$J2855) &gt; 0, VLOOKUP(Attendance!$G2855,FINALS_WEEK_WEDNESDAY_PERIOD_SCHEDULE[],2,TRUE),
       VLOOKUP(Attendance!$G2855,REGULAR_WEEK_SCHEDULE[[Wednesday]:[Period]],4,TRUE))),
IF(WEEKDAY($J2855) = 5,
       IF(COUNTIF(BLOCK_THURSDAY_DATES[],Attendance!$J2855) &gt; 0, VLOOKUP(Attendance!$G2855,BLOCK_THURSDAY_PERIOD_SCHEDULE[],2,TRUE),
       IF(COUNTIF(FINALS_WEEK_THURSDAY_DATE[],Attendance!$J2855) &gt; 0, VLOOKUP(Attendance!$G2855,FINALS_WEEK_THURSDAY_PERIOD_SCHEDULE[],2,TRUE),
       VLOOKUP(Attendance!$G2855,REGULAR_WEEK_SCHEDULE[[Thursday]:[Period]],3,TRUE))),
IF(WEEKDAY(Attendance!$J2855) = 6,
       IF(COUNTIF(FINALS_WEEK_FRIDAY_DATE[],Attendance!$J2855) &gt; 0, VLOOKUP(Attendance!$G2855,FINALS_WEEK_FRIDAY_PERIOD_SCHEDULE[],2,TRUE),
       VLOOKUP(Attendance!$G2855,REGULAR_WEEK_SCHEDULE[[Friday]:[Period]],2,TRUE))))))))))</f>
        <v/>
      </c>
      <c r="J2855" s="41" t="str">
        <f t="shared" ca="1" si="137"/>
        <v/>
      </c>
      <c r="K2855" s="41" t="str">
        <f>IF($A2855 &lt;&gt; "",VLOOKUP($A2855,'Student reference sheet'!$A$2:$V$2329, 7,FALSE), "")</f>
        <v/>
      </c>
      <c r="L2855" s="30" t="str">
        <f>IF($A2855 ="", "", VLOOKUP($A2855, 'Student reference sheet'!$A$2:$Z$2603,23,FALSE))</f>
        <v/>
      </c>
      <c r="M2855" s="30" t="str">
        <f>IF($A2855 ="", "", VLOOKUP($A2855, 'Student reference sheet'!$A$2:$Z$2603,24,FALSE))</f>
        <v/>
      </c>
      <c r="N2855" s="30" t="str">
        <f>IF($A2855 ="", "", VLOOKUP($A2855, 'Student reference sheet'!$A$2:$Z$2603,26,FALSE))</f>
        <v/>
      </c>
      <c r="O2855" s="30" t="str">
        <f>IF($A2855 ="", "", VLOOKUP($A2855, 'Student reference sheet'!$A$2:$Z$2603,25,FALSE))</f>
        <v/>
      </c>
      <c r="P2855" s="39" t="str">
        <f>IF($A2855 = "", "", IF(OR(VLOOKUP($A2855,'Student reference sheet'!$A$2:$V$2400,8,FALSE) = "R",  VLOOKUP($A2855,'Student reference sheet'!$A$2:$V$2400,8,FALSE) = "L"), "X", ""))</f>
        <v/>
      </c>
      <c r="Q2855" s="39" t="str">
        <f>IF($A2855 ="", "", VLOOKUP($A2855, 'Student reference sheet'!$A$2:$V$2603,22,FALSE))</f>
        <v/>
      </c>
      <c r="R2855" s="39" t="str">
        <f>IF($A2855 &lt;&gt; "",VLOOKUP($A2855,'Student reference sheet'!$A$2:$V$2329, 5,FALSE), "")</f>
        <v/>
      </c>
      <c r="S2855" s="39" t="str">
        <f>IF($A2855 &lt;&gt; "",VLOOKUP($A2855,'Student reference sheet'!$A$2:$V$2329, 6,FALSE), "")</f>
        <v/>
      </c>
      <c r="T2855" s="30" t="str">
        <f>IF($A2855 = "","",
IF(VLOOKUP($A2855,'Student reference sheet'!$A$2:$V$2329, 10,FALSE) = "Y", "Hispanic",
IF(VLOOKUP($A2855,'Student reference sheet'!$A$2:$V$2329,11,FALSE) &lt;&gt; "",
IF(VLOOKUP($A2855,'Student reference sheet'!$A$2:$V$2329,11,FALSE) = "UNK", "Unknown", VLOOKUP(VALUE(VLOOKUP($A2855,'Student reference sheet'!$A$2:$V$2329,11,FALSE)),'Ethnicity Reference'!$A$2:$B$22,2,FALSE)),
IF(VLOOKUP($A2855,'Student reference sheet'!$A$2:$V$2329,9,FALSE) &lt;&gt; "", VLOOKUP(VALUE(VLOOKUP($A2855,'Student reference sheet'!$A$2:$V$2329,9,FALSE)),'Ethnicity Reference'!$A$2:$B$22,2,FALSE),"Unknown"))))</f>
        <v/>
      </c>
      <c r="U2855" s="35"/>
    </row>
    <row r="2856" spans="1:21" ht="15.75">
      <c r="A2856" s="47"/>
      <c r="B2856" s="33"/>
      <c r="C2856" s="39" t="str">
        <f>IF($A2856 &lt;&gt; "",VLOOKUP($A2856,'Student reference sheet'!$A$2:$V$2329, 3,FALSE), "")</f>
        <v/>
      </c>
      <c r="D2856" s="39" t="str">
        <f>IF($A2856 &lt;&gt; "",VLOOKUP($A2856,'Student reference sheet'!$A$2:$V$2329, 2,FALSE), "")</f>
        <v/>
      </c>
      <c r="E2856" s="35"/>
      <c r="F2856" s="34"/>
      <c r="G2856" s="40" t="str">
        <f t="shared" ca="1" si="135"/>
        <v/>
      </c>
      <c r="H2856" s="40" t="str">
        <f t="shared" ca="1" si="136"/>
        <v/>
      </c>
      <c r="I2856" s="36" t="str">
        <f>IF($A2856 = "", "",
IF(COUNTIF(MINIMUM_DAY_DATES[], Attendance!J2856) &gt; 0, VLOOKUP(Attendance!$G2856,MINIMUM_DAY_PERIOD_SCHEDULE[], 2,TRUE),
IF(COUNTIF(RALLY_DATES[], Attendance!J2856) &gt; 0, VLOOKUP(Attendance!$G2856,RALLY_PERIOD_SCHEDULE[], 2,TRUE),
IF(WEEKDAY(Attendance!$J2856) = 2,
       IF(COUNTIF(FINALS_WEEK_MONDAY_DATE[],Attendance!$J2856) &gt; 0, VLOOKUP(Attendance!$G2856,FINALS_WEEK_MONDAY_PERIOD_SCHEDULE[],2,TRUE),
       VLOOKUP(Attendance!$G2856,REGULAR_WEEK_SCHEDULE[],6,TRUE)),
IF(WEEKDAY($J2856) = 3,
       IF(COUNTIF(FINALS_WEEK_TUESDAY_DATE[],Attendance!$J2856) &gt; 0, VLOOKUP(Attendance!$G2856,FINALS_WEEK_TUESDAY_PERIOD_SCHEDULE[],2,TRUE),
       VLOOKUP(Attendance!$G2856,REGULAR_WEEK_SCHEDULE[[Tuesday]:[Period]],5,TRUE)),
IF(WEEKDAY(Attendance!$J2856) = 4,
        IF(COUNTIF(BLOCK_WEDNESDAY_DATES[],Attendance!$J2856) &gt; 0, VLOOKUP(Attendance!$G2856,BLOCK_WEDNESDAY_PERIOD_SCHEDULE[],2,TRUE),
        IF(COUNTIF(FINALS_WEEK_WEDNESDAY_DATE[],Attendance!$J2856) &gt; 0, VLOOKUP(Attendance!$G2856,FINALS_WEEK_WEDNESDAY_PERIOD_SCHEDULE[],2,TRUE),
       VLOOKUP(Attendance!$G2856,REGULAR_WEEK_SCHEDULE[[Wednesday]:[Period]],4,TRUE))),
IF(WEEKDAY($J2856) = 5,
       IF(COUNTIF(BLOCK_THURSDAY_DATES[],Attendance!$J2856) &gt; 0, VLOOKUP(Attendance!$G2856,BLOCK_THURSDAY_PERIOD_SCHEDULE[],2,TRUE),
       IF(COUNTIF(FINALS_WEEK_THURSDAY_DATE[],Attendance!$J2856) &gt; 0, VLOOKUP(Attendance!$G2856,FINALS_WEEK_THURSDAY_PERIOD_SCHEDULE[],2,TRUE),
       VLOOKUP(Attendance!$G2856,REGULAR_WEEK_SCHEDULE[[Thursday]:[Period]],3,TRUE))),
IF(WEEKDAY(Attendance!$J2856) = 6,
       IF(COUNTIF(FINALS_WEEK_FRIDAY_DATE[],Attendance!$J2856) &gt; 0, VLOOKUP(Attendance!$G2856,FINALS_WEEK_FRIDAY_PERIOD_SCHEDULE[],2,TRUE),
       VLOOKUP(Attendance!$G2856,REGULAR_WEEK_SCHEDULE[[Friday]:[Period]],2,TRUE))))))))))</f>
        <v/>
      </c>
      <c r="J2856" s="41" t="str">
        <f t="shared" ca="1" si="137"/>
        <v/>
      </c>
      <c r="K2856" s="41" t="str">
        <f>IF($A2856 &lt;&gt; "",VLOOKUP($A2856,'Student reference sheet'!$A$2:$V$2329, 7,FALSE), "")</f>
        <v/>
      </c>
      <c r="L2856" s="30" t="str">
        <f>IF($A2856 ="", "", VLOOKUP($A2856, 'Student reference sheet'!$A$2:$Z$2603,23,FALSE))</f>
        <v/>
      </c>
      <c r="M2856" s="30" t="str">
        <f>IF($A2856 ="", "", VLOOKUP($A2856, 'Student reference sheet'!$A$2:$Z$2603,24,FALSE))</f>
        <v/>
      </c>
      <c r="N2856" s="30" t="str">
        <f>IF($A2856 ="", "", VLOOKUP($A2856, 'Student reference sheet'!$A$2:$Z$2603,26,FALSE))</f>
        <v/>
      </c>
      <c r="O2856" s="30" t="str">
        <f>IF($A2856 ="", "", VLOOKUP($A2856, 'Student reference sheet'!$A$2:$Z$2603,25,FALSE))</f>
        <v/>
      </c>
      <c r="P2856" s="39" t="str">
        <f>IF($A2856 = "", "", IF(OR(VLOOKUP($A2856,'Student reference sheet'!$A$2:$V$2400,8,FALSE) = "R",  VLOOKUP($A2856,'Student reference sheet'!$A$2:$V$2400,8,FALSE) = "L"), "X", ""))</f>
        <v/>
      </c>
      <c r="Q2856" s="39" t="str">
        <f>IF($A2856 ="", "", VLOOKUP($A2856, 'Student reference sheet'!$A$2:$V$2603,22,FALSE))</f>
        <v/>
      </c>
      <c r="R2856" s="39" t="str">
        <f>IF($A2856 &lt;&gt; "",VLOOKUP($A2856,'Student reference sheet'!$A$2:$V$2329, 5,FALSE), "")</f>
        <v/>
      </c>
      <c r="S2856" s="39" t="str">
        <f>IF($A2856 &lt;&gt; "",VLOOKUP($A2856,'Student reference sheet'!$A$2:$V$2329, 6,FALSE), "")</f>
        <v/>
      </c>
      <c r="T2856" s="30" t="str">
        <f>IF($A2856 = "","",
IF(VLOOKUP($A2856,'Student reference sheet'!$A$2:$V$2329, 10,FALSE) = "Y", "Hispanic",
IF(VLOOKUP($A2856,'Student reference sheet'!$A$2:$V$2329,11,FALSE) &lt;&gt; "",
IF(VLOOKUP($A2856,'Student reference sheet'!$A$2:$V$2329,11,FALSE) = "UNK", "Unknown", VLOOKUP(VALUE(VLOOKUP($A2856,'Student reference sheet'!$A$2:$V$2329,11,FALSE)),'Ethnicity Reference'!$A$2:$B$22,2,FALSE)),
IF(VLOOKUP($A2856,'Student reference sheet'!$A$2:$V$2329,9,FALSE) &lt;&gt; "", VLOOKUP(VALUE(VLOOKUP($A2856,'Student reference sheet'!$A$2:$V$2329,9,FALSE)),'Ethnicity Reference'!$A$2:$B$22,2,FALSE),"Unknown"))))</f>
        <v/>
      </c>
      <c r="U2856" s="35"/>
    </row>
    <row r="2857" spans="1:21" ht="15.75">
      <c r="A2857" s="47"/>
      <c r="B2857" s="33"/>
      <c r="C2857" s="39" t="str">
        <f>IF($A2857 &lt;&gt; "",VLOOKUP($A2857,'Student reference sheet'!$A$2:$V$2329, 3,FALSE), "")</f>
        <v/>
      </c>
      <c r="D2857" s="39" t="str">
        <f>IF($A2857 &lt;&gt; "",VLOOKUP($A2857,'Student reference sheet'!$A$2:$V$2329, 2,FALSE), "")</f>
        <v/>
      </c>
      <c r="E2857" s="35"/>
      <c r="F2857" s="34"/>
      <c r="G2857" s="40" t="str">
        <f t="shared" ca="1" si="135"/>
        <v/>
      </c>
      <c r="H2857" s="40" t="str">
        <f t="shared" ca="1" si="136"/>
        <v/>
      </c>
      <c r="I2857" s="36" t="str">
        <f>IF($A2857 = "", "",
IF(COUNTIF(MINIMUM_DAY_DATES[], Attendance!J2857) &gt; 0, VLOOKUP(Attendance!$G2857,MINIMUM_DAY_PERIOD_SCHEDULE[], 2,TRUE),
IF(COUNTIF(RALLY_DATES[], Attendance!J2857) &gt; 0, VLOOKUP(Attendance!$G2857,RALLY_PERIOD_SCHEDULE[], 2,TRUE),
IF(WEEKDAY(Attendance!$J2857) = 2,
       IF(COUNTIF(FINALS_WEEK_MONDAY_DATE[],Attendance!$J2857) &gt; 0, VLOOKUP(Attendance!$G2857,FINALS_WEEK_MONDAY_PERIOD_SCHEDULE[],2,TRUE),
       VLOOKUP(Attendance!$G2857,REGULAR_WEEK_SCHEDULE[],6,TRUE)),
IF(WEEKDAY($J2857) = 3,
       IF(COUNTIF(FINALS_WEEK_TUESDAY_DATE[],Attendance!$J2857) &gt; 0, VLOOKUP(Attendance!$G2857,FINALS_WEEK_TUESDAY_PERIOD_SCHEDULE[],2,TRUE),
       VLOOKUP(Attendance!$G2857,REGULAR_WEEK_SCHEDULE[[Tuesday]:[Period]],5,TRUE)),
IF(WEEKDAY(Attendance!$J2857) = 4,
        IF(COUNTIF(BLOCK_WEDNESDAY_DATES[],Attendance!$J2857) &gt; 0, VLOOKUP(Attendance!$G2857,BLOCK_WEDNESDAY_PERIOD_SCHEDULE[],2,TRUE),
        IF(COUNTIF(FINALS_WEEK_WEDNESDAY_DATE[],Attendance!$J2857) &gt; 0, VLOOKUP(Attendance!$G2857,FINALS_WEEK_WEDNESDAY_PERIOD_SCHEDULE[],2,TRUE),
       VLOOKUP(Attendance!$G2857,REGULAR_WEEK_SCHEDULE[[Wednesday]:[Period]],4,TRUE))),
IF(WEEKDAY($J2857) = 5,
       IF(COUNTIF(BLOCK_THURSDAY_DATES[],Attendance!$J2857) &gt; 0, VLOOKUP(Attendance!$G2857,BLOCK_THURSDAY_PERIOD_SCHEDULE[],2,TRUE),
       IF(COUNTIF(FINALS_WEEK_THURSDAY_DATE[],Attendance!$J2857) &gt; 0, VLOOKUP(Attendance!$G2857,FINALS_WEEK_THURSDAY_PERIOD_SCHEDULE[],2,TRUE),
       VLOOKUP(Attendance!$G2857,REGULAR_WEEK_SCHEDULE[[Thursday]:[Period]],3,TRUE))),
IF(WEEKDAY(Attendance!$J2857) = 6,
       IF(COUNTIF(FINALS_WEEK_FRIDAY_DATE[],Attendance!$J2857) &gt; 0, VLOOKUP(Attendance!$G2857,FINALS_WEEK_FRIDAY_PERIOD_SCHEDULE[],2,TRUE),
       VLOOKUP(Attendance!$G2857,REGULAR_WEEK_SCHEDULE[[Friday]:[Period]],2,TRUE))))))))))</f>
        <v/>
      </c>
      <c r="J2857" s="41" t="str">
        <f t="shared" ca="1" si="137"/>
        <v/>
      </c>
      <c r="K2857" s="41" t="str">
        <f>IF($A2857 &lt;&gt; "",VLOOKUP($A2857,'Student reference sheet'!$A$2:$V$2329, 7,FALSE), "")</f>
        <v/>
      </c>
      <c r="L2857" s="30" t="str">
        <f>IF($A2857 ="", "", VLOOKUP($A2857, 'Student reference sheet'!$A$2:$Z$2603,23,FALSE))</f>
        <v/>
      </c>
      <c r="M2857" s="30" t="str">
        <f>IF($A2857 ="", "", VLOOKUP($A2857, 'Student reference sheet'!$A$2:$Z$2603,24,FALSE))</f>
        <v/>
      </c>
      <c r="N2857" s="30" t="str">
        <f>IF($A2857 ="", "", VLOOKUP($A2857, 'Student reference sheet'!$A$2:$Z$2603,26,FALSE))</f>
        <v/>
      </c>
      <c r="O2857" s="30" t="str">
        <f>IF($A2857 ="", "", VLOOKUP($A2857, 'Student reference sheet'!$A$2:$Z$2603,25,FALSE))</f>
        <v/>
      </c>
      <c r="P2857" s="39" t="str">
        <f>IF($A2857 = "", "", IF(OR(VLOOKUP($A2857,'Student reference sheet'!$A$2:$V$2400,8,FALSE) = "R",  VLOOKUP($A2857,'Student reference sheet'!$A$2:$V$2400,8,FALSE) = "L"), "X", ""))</f>
        <v/>
      </c>
      <c r="Q2857" s="39" t="str">
        <f>IF($A2857 ="", "", VLOOKUP($A2857, 'Student reference sheet'!$A$2:$V$2603,22,FALSE))</f>
        <v/>
      </c>
      <c r="R2857" s="39" t="str">
        <f>IF($A2857 &lt;&gt; "",VLOOKUP($A2857,'Student reference sheet'!$A$2:$V$2329, 5,FALSE), "")</f>
        <v/>
      </c>
      <c r="S2857" s="39" t="str">
        <f>IF($A2857 &lt;&gt; "",VLOOKUP($A2857,'Student reference sheet'!$A$2:$V$2329, 6,FALSE), "")</f>
        <v/>
      </c>
      <c r="T2857" s="30" t="str">
        <f>IF($A2857 = "","",
IF(VLOOKUP($A2857,'Student reference sheet'!$A$2:$V$2329, 10,FALSE) = "Y", "Hispanic",
IF(VLOOKUP($A2857,'Student reference sheet'!$A$2:$V$2329,11,FALSE) &lt;&gt; "",
IF(VLOOKUP($A2857,'Student reference sheet'!$A$2:$V$2329,11,FALSE) = "UNK", "Unknown", VLOOKUP(VALUE(VLOOKUP($A2857,'Student reference sheet'!$A$2:$V$2329,11,FALSE)),'Ethnicity Reference'!$A$2:$B$22,2,FALSE)),
IF(VLOOKUP($A2857,'Student reference sheet'!$A$2:$V$2329,9,FALSE) &lt;&gt; "", VLOOKUP(VALUE(VLOOKUP($A2857,'Student reference sheet'!$A$2:$V$2329,9,FALSE)),'Ethnicity Reference'!$A$2:$B$22,2,FALSE),"Unknown"))))</f>
        <v/>
      </c>
      <c r="U2857" s="35"/>
    </row>
    <row r="2858" spans="1:21" ht="15.75">
      <c r="A2858" s="47"/>
      <c r="B2858" s="33"/>
      <c r="C2858" s="39" t="str">
        <f>IF($A2858 &lt;&gt; "",VLOOKUP($A2858,'Student reference sheet'!$A$2:$V$2329, 3,FALSE), "")</f>
        <v/>
      </c>
      <c r="D2858" s="39" t="str">
        <f>IF($A2858 &lt;&gt; "",VLOOKUP($A2858,'Student reference sheet'!$A$2:$V$2329, 2,FALSE), "")</f>
        <v/>
      </c>
      <c r="E2858" s="35"/>
      <c r="F2858" s="34"/>
      <c r="G2858" s="40" t="str">
        <f t="shared" ca="1" si="135"/>
        <v/>
      </c>
      <c r="H2858" s="40" t="str">
        <f t="shared" ca="1" si="136"/>
        <v/>
      </c>
      <c r="I2858" s="36" t="str">
        <f>IF($A2858 = "", "",
IF(COUNTIF(MINIMUM_DAY_DATES[], Attendance!J2858) &gt; 0, VLOOKUP(Attendance!$G2858,MINIMUM_DAY_PERIOD_SCHEDULE[], 2,TRUE),
IF(COUNTIF(RALLY_DATES[], Attendance!J2858) &gt; 0, VLOOKUP(Attendance!$G2858,RALLY_PERIOD_SCHEDULE[], 2,TRUE),
IF(WEEKDAY(Attendance!$J2858) = 2,
       IF(COUNTIF(FINALS_WEEK_MONDAY_DATE[],Attendance!$J2858) &gt; 0, VLOOKUP(Attendance!$G2858,FINALS_WEEK_MONDAY_PERIOD_SCHEDULE[],2,TRUE),
       VLOOKUP(Attendance!$G2858,REGULAR_WEEK_SCHEDULE[],6,TRUE)),
IF(WEEKDAY($J2858) = 3,
       IF(COUNTIF(FINALS_WEEK_TUESDAY_DATE[],Attendance!$J2858) &gt; 0, VLOOKUP(Attendance!$G2858,FINALS_WEEK_TUESDAY_PERIOD_SCHEDULE[],2,TRUE),
       VLOOKUP(Attendance!$G2858,REGULAR_WEEK_SCHEDULE[[Tuesday]:[Period]],5,TRUE)),
IF(WEEKDAY(Attendance!$J2858) = 4,
        IF(COUNTIF(BLOCK_WEDNESDAY_DATES[],Attendance!$J2858) &gt; 0, VLOOKUP(Attendance!$G2858,BLOCK_WEDNESDAY_PERIOD_SCHEDULE[],2,TRUE),
        IF(COUNTIF(FINALS_WEEK_WEDNESDAY_DATE[],Attendance!$J2858) &gt; 0, VLOOKUP(Attendance!$G2858,FINALS_WEEK_WEDNESDAY_PERIOD_SCHEDULE[],2,TRUE),
       VLOOKUP(Attendance!$G2858,REGULAR_WEEK_SCHEDULE[[Wednesday]:[Period]],4,TRUE))),
IF(WEEKDAY($J2858) = 5,
       IF(COUNTIF(BLOCK_THURSDAY_DATES[],Attendance!$J2858) &gt; 0, VLOOKUP(Attendance!$G2858,BLOCK_THURSDAY_PERIOD_SCHEDULE[],2,TRUE),
       IF(COUNTIF(FINALS_WEEK_THURSDAY_DATE[],Attendance!$J2858) &gt; 0, VLOOKUP(Attendance!$G2858,FINALS_WEEK_THURSDAY_PERIOD_SCHEDULE[],2,TRUE),
       VLOOKUP(Attendance!$G2858,REGULAR_WEEK_SCHEDULE[[Thursday]:[Period]],3,TRUE))),
IF(WEEKDAY(Attendance!$J2858) = 6,
       IF(COUNTIF(FINALS_WEEK_FRIDAY_DATE[],Attendance!$J2858) &gt; 0, VLOOKUP(Attendance!$G2858,FINALS_WEEK_FRIDAY_PERIOD_SCHEDULE[],2,TRUE),
       VLOOKUP(Attendance!$G2858,REGULAR_WEEK_SCHEDULE[[Friday]:[Period]],2,TRUE))))))))))</f>
        <v/>
      </c>
      <c r="J2858" s="41" t="str">
        <f t="shared" ca="1" si="137"/>
        <v/>
      </c>
      <c r="K2858" s="41" t="str">
        <f>IF($A2858 &lt;&gt; "",VLOOKUP($A2858,'Student reference sheet'!$A$2:$V$2329, 7,FALSE), "")</f>
        <v/>
      </c>
      <c r="L2858" s="30" t="str">
        <f>IF($A2858 ="", "", VLOOKUP($A2858, 'Student reference sheet'!$A$2:$Z$2603,23,FALSE))</f>
        <v/>
      </c>
      <c r="M2858" s="30" t="str">
        <f>IF($A2858 ="", "", VLOOKUP($A2858, 'Student reference sheet'!$A$2:$Z$2603,24,FALSE))</f>
        <v/>
      </c>
      <c r="N2858" s="30" t="str">
        <f>IF($A2858 ="", "", VLOOKUP($A2858, 'Student reference sheet'!$A$2:$Z$2603,26,FALSE))</f>
        <v/>
      </c>
      <c r="O2858" s="30" t="str">
        <f>IF($A2858 ="", "", VLOOKUP($A2858, 'Student reference sheet'!$A$2:$Z$2603,25,FALSE))</f>
        <v/>
      </c>
      <c r="P2858" s="39" t="str">
        <f>IF($A2858 = "", "", IF(OR(VLOOKUP($A2858,'Student reference sheet'!$A$2:$V$2400,8,FALSE) = "R",  VLOOKUP($A2858,'Student reference sheet'!$A$2:$V$2400,8,FALSE) = "L"), "X", ""))</f>
        <v/>
      </c>
      <c r="Q2858" s="39" t="str">
        <f>IF($A2858 ="", "", VLOOKUP($A2858, 'Student reference sheet'!$A$2:$V$2603,22,FALSE))</f>
        <v/>
      </c>
      <c r="R2858" s="39" t="str">
        <f>IF($A2858 &lt;&gt; "",VLOOKUP($A2858,'Student reference sheet'!$A$2:$V$2329, 5,FALSE), "")</f>
        <v/>
      </c>
      <c r="S2858" s="39" t="str">
        <f>IF($A2858 &lt;&gt; "",VLOOKUP($A2858,'Student reference sheet'!$A$2:$V$2329, 6,FALSE), "")</f>
        <v/>
      </c>
      <c r="T2858" s="30" t="str">
        <f>IF($A2858 = "","",
IF(VLOOKUP($A2858,'Student reference sheet'!$A$2:$V$2329, 10,FALSE) = "Y", "Hispanic",
IF(VLOOKUP($A2858,'Student reference sheet'!$A$2:$V$2329,11,FALSE) &lt;&gt; "",
IF(VLOOKUP($A2858,'Student reference sheet'!$A$2:$V$2329,11,FALSE) = "UNK", "Unknown", VLOOKUP(VALUE(VLOOKUP($A2858,'Student reference sheet'!$A$2:$V$2329,11,FALSE)),'Ethnicity Reference'!$A$2:$B$22,2,FALSE)),
IF(VLOOKUP($A2858,'Student reference sheet'!$A$2:$V$2329,9,FALSE) &lt;&gt; "", VLOOKUP(VALUE(VLOOKUP($A2858,'Student reference sheet'!$A$2:$V$2329,9,FALSE)),'Ethnicity Reference'!$A$2:$B$22,2,FALSE),"Unknown"))))</f>
        <v/>
      </c>
      <c r="U2858" s="35"/>
    </row>
    <row r="2859" spans="1:21" ht="15.75">
      <c r="A2859" s="47"/>
      <c r="B2859" s="33"/>
      <c r="C2859" s="39" t="str">
        <f>IF($A2859 &lt;&gt; "",VLOOKUP($A2859,'Student reference sheet'!$A$2:$V$2329, 3,FALSE), "")</f>
        <v/>
      </c>
      <c r="D2859" s="39" t="str">
        <f>IF($A2859 &lt;&gt; "",VLOOKUP($A2859,'Student reference sheet'!$A$2:$V$2329, 2,FALSE), "")</f>
        <v/>
      </c>
      <c r="E2859" s="35"/>
      <c r="F2859" s="34"/>
      <c r="G2859" s="40" t="str">
        <f t="shared" ca="1" si="135"/>
        <v/>
      </c>
      <c r="H2859" s="40" t="str">
        <f t="shared" ca="1" si="136"/>
        <v/>
      </c>
      <c r="I2859" s="36" t="str">
        <f>IF($A2859 = "", "",
IF(COUNTIF(MINIMUM_DAY_DATES[], Attendance!J2859) &gt; 0, VLOOKUP(Attendance!$G2859,MINIMUM_DAY_PERIOD_SCHEDULE[], 2,TRUE),
IF(COUNTIF(RALLY_DATES[], Attendance!J2859) &gt; 0, VLOOKUP(Attendance!$G2859,RALLY_PERIOD_SCHEDULE[], 2,TRUE),
IF(WEEKDAY(Attendance!$J2859) = 2,
       IF(COUNTIF(FINALS_WEEK_MONDAY_DATE[],Attendance!$J2859) &gt; 0, VLOOKUP(Attendance!$G2859,FINALS_WEEK_MONDAY_PERIOD_SCHEDULE[],2,TRUE),
       VLOOKUP(Attendance!$G2859,REGULAR_WEEK_SCHEDULE[],6,TRUE)),
IF(WEEKDAY($J2859) = 3,
       IF(COUNTIF(FINALS_WEEK_TUESDAY_DATE[],Attendance!$J2859) &gt; 0, VLOOKUP(Attendance!$G2859,FINALS_WEEK_TUESDAY_PERIOD_SCHEDULE[],2,TRUE),
       VLOOKUP(Attendance!$G2859,REGULAR_WEEK_SCHEDULE[[Tuesday]:[Period]],5,TRUE)),
IF(WEEKDAY(Attendance!$J2859) = 4,
        IF(COUNTIF(BLOCK_WEDNESDAY_DATES[],Attendance!$J2859) &gt; 0, VLOOKUP(Attendance!$G2859,BLOCK_WEDNESDAY_PERIOD_SCHEDULE[],2,TRUE),
        IF(COUNTIF(FINALS_WEEK_WEDNESDAY_DATE[],Attendance!$J2859) &gt; 0, VLOOKUP(Attendance!$G2859,FINALS_WEEK_WEDNESDAY_PERIOD_SCHEDULE[],2,TRUE),
       VLOOKUP(Attendance!$G2859,REGULAR_WEEK_SCHEDULE[[Wednesday]:[Period]],4,TRUE))),
IF(WEEKDAY($J2859) = 5,
       IF(COUNTIF(BLOCK_THURSDAY_DATES[],Attendance!$J2859) &gt; 0, VLOOKUP(Attendance!$G2859,BLOCK_THURSDAY_PERIOD_SCHEDULE[],2,TRUE),
       IF(COUNTIF(FINALS_WEEK_THURSDAY_DATE[],Attendance!$J2859) &gt; 0, VLOOKUP(Attendance!$G2859,FINALS_WEEK_THURSDAY_PERIOD_SCHEDULE[],2,TRUE),
       VLOOKUP(Attendance!$G2859,REGULAR_WEEK_SCHEDULE[[Thursday]:[Period]],3,TRUE))),
IF(WEEKDAY(Attendance!$J2859) = 6,
       IF(COUNTIF(FINALS_WEEK_FRIDAY_DATE[],Attendance!$J2859) &gt; 0, VLOOKUP(Attendance!$G2859,FINALS_WEEK_FRIDAY_PERIOD_SCHEDULE[],2,TRUE),
       VLOOKUP(Attendance!$G2859,REGULAR_WEEK_SCHEDULE[[Friday]:[Period]],2,TRUE))))))))))</f>
        <v/>
      </c>
      <c r="J2859" s="41" t="str">
        <f t="shared" ca="1" si="137"/>
        <v/>
      </c>
      <c r="K2859" s="41" t="str">
        <f>IF($A2859 &lt;&gt; "",VLOOKUP($A2859,'Student reference sheet'!$A$2:$V$2329, 7,FALSE), "")</f>
        <v/>
      </c>
      <c r="L2859" s="30" t="str">
        <f>IF($A2859 ="", "", VLOOKUP($A2859, 'Student reference sheet'!$A$2:$Z$2603,23,FALSE))</f>
        <v/>
      </c>
      <c r="M2859" s="30" t="str">
        <f>IF($A2859 ="", "", VLOOKUP($A2859, 'Student reference sheet'!$A$2:$Z$2603,24,FALSE))</f>
        <v/>
      </c>
      <c r="N2859" s="30" t="str">
        <f>IF($A2859 ="", "", VLOOKUP($A2859, 'Student reference sheet'!$A$2:$Z$2603,26,FALSE))</f>
        <v/>
      </c>
      <c r="O2859" s="30" t="str">
        <f>IF($A2859 ="", "", VLOOKUP($A2859, 'Student reference sheet'!$A$2:$Z$2603,25,FALSE))</f>
        <v/>
      </c>
      <c r="P2859" s="39" t="str">
        <f>IF($A2859 = "", "", IF(OR(VLOOKUP($A2859,'Student reference sheet'!$A$2:$V$2400,8,FALSE) = "R",  VLOOKUP($A2859,'Student reference sheet'!$A$2:$V$2400,8,FALSE) = "L"), "X", ""))</f>
        <v/>
      </c>
      <c r="Q2859" s="39" t="str">
        <f>IF($A2859 ="", "", VLOOKUP($A2859, 'Student reference sheet'!$A$2:$V$2603,22,FALSE))</f>
        <v/>
      </c>
      <c r="R2859" s="39" t="str">
        <f>IF($A2859 &lt;&gt; "",VLOOKUP($A2859,'Student reference sheet'!$A$2:$V$2329, 5,FALSE), "")</f>
        <v/>
      </c>
      <c r="S2859" s="39" t="str">
        <f>IF($A2859 &lt;&gt; "",VLOOKUP($A2859,'Student reference sheet'!$A$2:$V$2329, 6,FALSE), "")</f>
        <v/>
      </c>
      <c r="T2859" s="30" t="str">
        <f>IF($A2859 = "","",
IF(VLOOKUP($A2859,'Student reference sheet'!$A$2:$V$2329, 10,FALSE) = "Y", "Hispanic",
IF(VLOOKUP($A2859,'Student reference sheet'!$A$2:$V$2329,11,FALSE) &lt;&gt; "",
IF(VLOOKUP($A2859,'Student reference sheet'!$A$2:$V$2329,11,FALSE) = "UNK", "Unknown", VLOOKUP(VALUE(VLOOKUP($A2859,'Student reference sheet'!$A$2:$V$2329,11,FALSE)),'Ethnicity Reference'!$A$2:$B$22,2,FALSE)),
IF(VLOOKUP($A2859,'Student reference sheet'!$A$2:$V$2329,9,FALSE) &lt;&gt; "", VLOOKUP(VALUE(VLOOKUP($A2859,'Student reference sheet'!$A$2:$V$2329,9,FALSE)),'Ethnicity Reference'!$A$2:$B$22,2,FALSE),"Unknown"))))</f>
        <v/>
      </c>
      <c r="U2859" s="35"/>
    </row>
    <row r="2860" spans="1:21" ht="15.75">
      <c r="A2860" s="47"/>
      <c r="B2860" s="33"/>
      <c r="C2860" s="39" t="str">
        <f>IF($A2860 &lt;&gt; "",VLOOKUP($A2860,'Student reference sheet'!$A$2:$V$2329, 3,FALSE), "")</f>
        <v/>
      </c>
      <c r="D2860" s="39" t="str">
        <f>IF($A2860 &lt;&gt; "",VLOOKUP($A2860,'Student reference sheet'!$A$2:$V$2329, 2,FALSE), "")</f>
        <v/>
      </c>
      <c r="E2860" s="35"/>
      <c r="F2860" s="34"/>
      <c r="G2860" s="40" t="str">
        <f t="shared" ca="1" si="135"/>
        <v/>
      </c>
      <c r="H2860" s="40" t="str">
        <f t="shared" ca="1" si="136"/>
        <v/>
      </c>
      <c r="I2860" s="36" t="str">
        <f>IF($A2860 = "", "",
IF(COUNTIF(MINIMUM_DAY_DATES[], Attendance!J2860) &gt; 0, VLOOKUP(Attendance!$G2860,MINIMUM_DAY_PERIOD_SCHEDULE[], 2,TRUE),
IF(COUNTIF(RALLY_DATES[], Attendance!J2860) &gt; 0, VLOOKUP(Attendance!$G2860,RALLY_PERIOD_SCHEDULE[], 2,TRUE),
IF(WEEKDAY(Attendance!$J2860) = 2,
       IF(COUNTIF(FINALS_WEEK_MONDAY_DATE[],Attendance!$J2860) &gt; 0, VLOOKUP(Attendance!$G2860,FINALS_WEEK_MONDAY_PERIOD_SCHEDULE[],2,TRUE),
       VLOOKUP(Attendance!$G2860,REGULAR_WEEK_SCHEDULE[],6,TRUE)),
IF(WEEKDAY($J2860) = 3,
       IF(COUNTIF(FINALS_WEEK_TUESDAY_DATE[],Attendance!$J2860) &gt; 0, VLOOKUP(Attendance!$G2860,FINALS_WEEK_TUESDAY_PERIOD_SCHEDULE[],2,TRUE),
       VLOOKUP(Attendance!$G2860,REGULAR_WEEK_SCHEDULE[[Tuesday]:[Period]],5,TRUE)),
IF(WEEKDAY(Attendance!$J2860) = 4,
        IF(COUNTIF(BLOCK_WEDNESDAY_DATES[],Attendance!$J2860) &gt; 0, VLOOKUP(Attendance!$G2860,BLOCK_WEDNESDAY_PERIOD_SCHEDULE[],2,TRUE),
        IF(COUNTIF(FINALS_WEEK_WEDNESDAY_DATE[],Attendance!$J2860) &gt; 0, VLOOKUP(Attendance!$G2860,FINALS_WEEK_WEDNESDAY_PERIOD_SCHEDULE[],2,TRUE),
       VLOOKUP(Attendance!$G2860,REGULAR_WEEK_SCHEDULE[[Wednesday]:[Period]],4,TRUE))),
IF(WEEKDAY($J2860) = 5,
       IF(COUNTIF(BLOCK_THURSDAY_DATES[],Attendance!$J2860) &gt; 0, VLOOKUP(Attendance!$G2860,BLOCK_THURSDAY_PERIOD_SCHEDULE[],2,TRUE),
       IF(COUNTIF(FINALS_WEEK_THURSDAY_DATE[],Attendance!$J2860) &gt; 0, VLOOKUP(Attendance!$G2860,FINALS_WEEK_THURSDAY_PERIOD_SCHEDULE[],2,TRUE),
       VLOOKUP(Attendance!$G2860,REGULAR_WEEK_SCHEDULE[[Thursday]:[Period]],3,TRUE))),
IF(WEEKDAY(Attendance!$J2860) = 6,
       IF(COUNTIF(FINALS_WEEK_FRIDAY_DATE[],Attendance!$J2860) &gt; 0, VLOOKUP(Attendance!$G2860,FINALS_WEEK_FRIDAY_PERIOD_SCHEDULE[],2,TRUE),
       VLOOKUP(Attendance!$G2860,REGULAR_WEEK_SCHEDULE[[Friday]:[Period]],2,TRUE))))))))))</f>
        <v/>
      </c>
      <c r="J2860" s="41" t="str">
        <f t="shared" ca="1" si="137"/>
        <v/>
      </c>
      <c r="K2860" s="41" t="str">
        <f>IF($A2860 &lt;&gt; "",VLOOKUP($A2860,'Student reference sheet'!$A$2:$V$2329, 7,FALSE), "")</f>
        <v/>
      </c>
      <c r="L2860" s="30" t="str">
        <f>IF($A2860 ="", "", VLOOKUP($A2860, 'Student reference sheet'!$A$2:$Z$2603,23,FALSE))</f>
        <v/>
      </c>
      <c r="M2860" s="30" t="str">
        <f>IF($A2860 ="", "", VLOOKUP($A2860, 'Student reference sheet'!$A$2:$Z$2603,24,FALSE))</f>
        <v/>
      </c>
      <c r="N2860" s="30" t="str">
        <f>IF($A2860 ="", "", VLOOKUP($A2860, 'Student reference sheet'!$A$2:$Z$2603,26,FALSE))</f>
        <v/>
      </c>
      <c r="O2860" s="30" t="str">
        <f>IF($A2860 ="", "", VLOOKUP($A2860, 'Student reference sheet'!$A$2:$Z$2603,25,FALSE))</f>
        <v/>
      </c>
      <c r="P2860" s="39" t="str">
        <f>IF($A2860 = "", "", IF(OR(VLOOKUP($A2860,'Student reference sheet'!$A$2:$V$2400,8,FALSE) = "R",  VLOOKUP($A2860,'Student reference sheet'!$A$2:$V$2400,8,FALSE) = "L"), "X", ""))</f>
        <v/>
      </c>
      <c r="Q2860" s="39" t="str">
        <f>IF($A2860 ="", "", VLOOKUP($A2860, 'Student reference sheet'!$A$2:$V$2603,22,FALSE))</f>
        <v/>
      </c>
      <c r="R2860" s="39" t="str">
        <f>IF($A2860 &lt;&gt; "",VLOOKUP($A2860,'Student reference sheet'!$A$2:$V$2329, 5,FALSE), "")</f>
        <v/>
      </c>
      <c r="S2860" s="39" t="str">
        <f>IF($A2860 &lt;&gt; "",VLOOKUP($A2860,'Student reference sheet'!$A$2:$V$2329, 6,FALSE), "")</f>
        <v/>
      </c>
      <c r="T2860" s="30" t="str">
        <f>IF($A2860 = "","",
IF(VLOOKUP($A2860,'Student reference sheet'!$A$2:$V$2329, 10,FALSE) = "Y", "Hispanic",
IF(VLOOKUP($A2860,'Student reference sheet'!$A$2:$V$2329,11,FALSE) &lt;&gt; "",
IF(VLOOKUP($A2860,'Student reference sheet'!$A$2:$V$2329,11,FALSE) = "UNK", "Unknown", VLOOKUP(VALUE(VLOOKUP($A2860,'Student reference sheet'!$A$2:$V$2329,11,FALSE)),'Ethnicity Reference'!$A$2:$B$22,2,FALSE)),
IF(VLOOKUP($A2860,'Student reference sheet'!$A$2:$V$2329,9,FALSE) &lt;&gt; "", VLOOKUP(VALUE(VLOOKUP($A2860,'Student reference sheet'!$A$2:$V$2329,9,FALSE)),'Ethnicity Reference'!$A$2:$B$22,2,FALSE),"Unknown"))))</f>
        <v/>
      </c>
      <c r="U2860" s="35"/>
    </row>
    <row r="2861" spans="1:21" ht="15.75">
      <c r="A2861" s="47"/>
      <c r="B2861" s="33"/>
      <c r="C2861" s="39" t="str">
        <f>IF($A2861 &lt;&gt; "",VLOOKUP($A2861,'Student reference sheet'!$A$2:$V$2329, 3,FALSE), "")</f>
        <v/>
      </c>
      <c r="D2861" s="39" t="str">
        <f>IF($A2861 &lt;&gt; "",VLOOKUP($A2861,'Student reference sheet'!$A$2:$V$2329, 2,FALSE), "")</f>
        <v/>
      </c>
      <c r="E2861" s="35"/>
      <c r="F2861" s="34"/>
      <c r="G2861" s="40" t="str">
        <f t="shared" ca="1" si="135"/>
        <v/>
      </c>
      <c r="H2861" s="40" t="str">
        <f t="shared" ca="1" si="136"/>
        <v/>
      </c>
      <c r="I2861" s="36" t="str">
        <f>IF($A2861 = "", "",
IF(COUNTIF(MINIMUM_DAY_DATES[], Attendance!J2861) &gt; 0, VLOOKUP(Attendance!$G2861,MINIMUM_DAY_PERIOD_SCHEDULE[], 2,TRUE),
IF(COUNTIF(RALLY_DATES[], Attendance!J2861) &gt; 0, VLOOKUP(Attendance!$G2861,RALLY_PERIOD_SCHEDULE[], 2,TRUE),
IF(WEEKDAY(Attendance!$J2861) = 2,
       IF(COUNTIF(FINALS_WEEK_MONDAY_DATE[],Attendance!$J2861) &gt; 0, VLOOKUP(Attendance!$G2861,FINALS_WEEK_MONDAY_PERIOD_SCHEDULE[],2,TRUE),
       VLOOKUP(Attendance!$G2861,REGULAR_WEEK_SCHEDULE[],6,TRUE)),
IF(WEEKDAY($J2861) = 3,
       IF(COUNTIF(FINALS_WEEK_TUESDAY_DATE[],Attendance!$J2861) &gt; 0, VLOOKUP(Attendance!$G2861,FINALS_WEEK_TUESDAY_PERIOD_SCHEDULE[],2,TRUE),
       VLOOKUP(Attendance!$G2861,REGULAR_WEEK_SCHEDULE[[Tuesday]:[Period]],5,TRUE)),
IF(WEEKDAY(Attendance!$J2861) = 4,
        IF(COUNTIF(BLOCK_WEDNESDAY_DATES[],Attendance!$J2861) &gt; 0, VLOOKUP(Attendance!$G2861,BLOCK_WEDNESDAY_PERIOD_SCHEDULE[],2,TRUE),
        IF(COUNTIF(FINALS_WEEK_WEDNESDAY_DATE[],Attendance!$J2861) &gt; 0, VLOOKUP(Attendance!$G2861,FINALS_WEEK_WEDNESDAY_PERIOD_SCHEDULE[],2,TRUE),
       VLOOKUP(Attendance!$G2861,REGULAR_WEEK_SCHEDULE[[Wednesday]:[Period]],4,TRUE))),
IF(WEEKDAY($J2861) = 5,
       IF(COUNTIF(BLOCK_THURSDAY_DATES[],Attendance!$J2861) &gt; 0, VLOOKUP(Attendance!$G2861,BLOCK_THURSDAY_PERIOD_SCHEDULE[],2,TRUE),
       IF(COUNTIF(FINALS_WEEK_THURSDAY_DATE[],Attendance!$J2861) &gt; 0, VLOOKUP(Attendance!$G2861,FINALS_WEEK_THURSDAY_PERIOD_SCHEDULE[],2,TRUE),
       VLOOKUP(Attendance!$G2861,REGULAR_WEEK_SCHEDULE[[Thursday]:[Period]],3,TRUE))),
IF(WEEKDAY(Attendance!$J2861) = 6,
       IF(COUNTIF(FINALS_WEEK_FRIDAY_DATE[],Attendance!$J2861) &gt; 0, VLOOKUP(Attendance!$G2861,FINALS_WEEK_FRIDAY_PERIOD_SCHEDULE[],2,TRUE),
       VLOOKUP(Attendance!$G2861,REGULAR_WEEK_SCHEDULE[[Friday]:[Period]],2,TRUE))))))))))</f>
        <v/>
      </c>
      <c r="J2861" s="41" t="str">
        <f t="shared" ca="1" si="137"/>
        <v/>
      </c>
      <c r="K2861" s="41" t="str">
        <f>IF($A2861 &lt;&gt; "",VLOOKUP($A2861,'Student reference sheet'!$A$2:$V$2329, 7,FALSE), "")</f>
        <v/>
      </c>
      <c r="L2861" s="30" t="str">
        <f>IF($A2861 ="", "", VLOOKUP($A2861, 'Student reference sheet'!$A$2:$Z$2603,23,FALSE))</f>
        <v/>
      </c>
      <c r="M2861" s="30" t="str">
        <f>IF($A2861 ="", "", VLOOKUP($A2861, 'Student reference sheet'!$A$2:$Z$2603,24,FALSE))</f>
        <v/>
      </c>
      <c r="N2861" s="30" t="str">
        <f>IF($A2861 ="", "", VLOOKUP($A2861, 'Student reference sheet'!$A$2:$Z$2603,26,FALSE))</f>
        <v/>
      </c>
      <c r="O2861" s="30" t="str">
        <f>IF($A2861 ="", "", VLOOKUP($A2861, 'Student reference sheet'!$A$2:$Z$2603,25,FALSE))</f>
        <v/>
      </c>
      <c r="P2861" s="39" t="str">
        <f>IF($A2861 = "", "", IF(OR(VLOOKUP($A2861,'Student reference sheet'!$A$2:$V$2400,8,FALSE) = "R",  VLOOKUP($A2861,'Student reference sheet'!$A$2:$V$2400,8,FALSE) = "L"), "X", ""))</f>
        <v/>
      </c>
      <c r="Q2861" s="39" t="str">
        <f>IF($A2861 ="", "", VLOOKUP($A2861, 'Student reference sheet'!$A$2:$V$2603,22,FALSE))</f>
        <v/>
      </c>
      <c r="R2861" s="39" t="str">
        <f>IF($A2861 &lt;&gt; "",VLOOKUP($A2861,'Student reference sheet'!$A$2:$V$2329, 5,FALSE), "")</f>
        <v/>
      </c>
      <c r="S2861" s="39" t="str">
        <f>IF($A2861 &lt;&gt; "",VLOOKUP($A2861,'Student reference sheet'!$A$2:$V$2329, 6,FALSE), "")</f>
        <v/>
      </c>
      <c r="T2861" s="30" t="str">
        <f>IF($A2861 = "","",
IF(VLOOKUP($A2861,'Student reference sheet'!$A$2:$V$2329, 10,FALSE) = "Y", "Hispanic",
IF(VLOOKUP($A2861,'Student reference sheet'!$A$2:$V$2329,11,FALSE) &lt;&gt; "",
IF(VLOOKUP($A2861,'Student reference sheet'!$A$2:$V$2329,11,FALSE) = "UNK", "Unknown", VLOOKUP(VALUE(VLOOKUP($A2861,'Student reference sheet'!$A$2:$V$2329,11,FALSE)),'Ethnicity Reference'!$A$2:$B$22,2,FALSE)),
IF(VLOOKUP($A2861,'Student reference sheet'!$A$2:$V$2329,9,FALSE) &lt;&gt; "", VLOOKUP(VALUE(VLOOKUP($A2861,'Student reference sheet'!$A$2:$V$2329,9,FALSE)),'Ethnicity Reference'!$A$2:$B$22,2,FALSE),"Unknown"))))</f>
        <v/>
      </c>
      <c r="U2861" s="35"/>
    </row>
    <row r="2862" spans="1:21" ht="15.75">
      <c r="A2862" s="47"/>
      <c r="B2862" s="33"/>
      <c r="C2862" s="39" t="str">
        <f>IF($A2862 &lt;&gt; "",VLOOKUP($A2862,'Student reference sheet'!$A$2:$V$2329, 3,FALSE), "")</f>
        <v/>
      </c>
      <c r="D2862" s="39" t="str">
        <f>IF($A2862 &lt;&gt; "",VLOOKUP($A2862,'Student reference sheet'!$A$2:$V$2329, 2,FALSE), "")</f>
        <v/>
      </c>
      <c r="E2862" s="35"/>
      <c r="F2862" s="34"/>
      <c r="G2862" s="40" t="str">
        <f t="shared" ca="1" si="135"/>
        <v/>
      </c>
      <c r="H2862" s="40" t="str">
        <f t="shared" ca="1" si="136"/>
        <v/>
      </c>
      <c r="I2862" s="36" t="str">
        <f>IF($A2862 = "", "",
IF(COUNTIF(MINIMUM_DAY_DATES[], Attendance!J2862) &gt; 0, VLOOKUP(Attendance!$G2862,MINIMUM_DAY_PERIOD_SCHEDULE[], 2,TRUE),
IF(COUNTIF(RALLY_DATES[], Attendance!J2862) &gt; 0, VLOOKUP(Attendance!$G2862,RALLY_PERIOD_SCHEDULE[], 2,TRUE),
IF(WEEKDAY(Attendance!$J2862) = 2,
       IF(COUNTIF(FINALS_WEEK_MONDAY_DATE[],Attendance!$J2862) &gt; 0, VLOOKUP(Attendance!$G2862,FINALS_WEEK_MONDAY_PERIOD_SCHEDULE[],2,TRUE),
       VLOOKUP(Attendance!$G2862,REGULAR_WEEK_SCHEDULE[],6,TRUE)),
IF(WEEKDAY($J2862) = 3,
       IF(COUNTIF(FINALS_WEEK_TUESDAY_DATE[],Attendance!$J2862) &gt; 0, VLOOKUP(Attendance!$G2862,FINALS_WEEK_TUESDAY_PERIOD_SCHEDULE[],2,TRUE),
       VLOOKUP(Attendance!$G2862,REGULAR_WEEK_SCHEDULE[[Tuesday]:[Period]],5,TRUE)),
IF(WEEKDAY(Attendance!$J2862) = 4,
        IF(COUNTIF(BLOCK_WEDNESDAY_DATES[],Attendance!$J2862) &gt; 0, VLOOKUP(Attendance!$G2862,BLOCK_WEDNESDAY_PERIOD_SCHEDULE[],2,TRUE),
        IF(COUNTIF(FINALS_WEEK_WEDNESDAY_DATE[],Attendance!$J2862) &gt; 0, VLOOKUP(Attendance!$G2862,FINALS_WEEK_WEDNESDAY_PERIOD_SCHEDULE[],2,TRUE),
       VLOOKUP(Attendance!$G2862,REGULAR_WEEK_SCHEDULE[[Wednesday]:[Period]],4,TRUE))),
IF(WEEKDAY($J2862) = 5,
       IF(COUNTIF(BLOCK_THURSDAY_DATES[],Attendance!$J2862) &gt; 0, VLOOKUP(Attendance!$G2862,BLOCK_THURSDAY_PERIOD_SCHEDULE[],2,TRUE),
       IF(COUNTIF(FINALS_WEEK_THURSDAY_DATE[],Attendance!$J2862) &gt; 0, VLOOKUP(Attendance!$G2862,FINALS_WEEK_THURSDAY_PERIOD_SCHEDULE[],2,TRUE),
       VLOOKUP(Attendance!$G2862,REGULAR_WEEK_SCHEDULE[[Thursday]:[Period]],3,TRUE))),
IF(WEEKDAY(Attendance!$J2862) = 6,
       IF(COUNTIF(FINALS_WEEK_FRIDAY_DATE[],Attendance!$J2862) &gt; 0, VLOOKUP(Attendance!$G2862,FINALS_WEEK_FRIDAY_PERIOD_SCHEDULE[],2,TRUE),
       VLOOKUP(Attendance!$G2862,REGULAR_WEEK_SCHEDULE[[Friday]:[Period]],2,TRUE))))))))))</f>
        <v/>
      </c>
      <c r="J2862" s="41" t="str">
        <f t="shared" ca="1" si="137"/>
        <v/>
      </c>
      <c r="K2862" s="41" t="str">
        <f>IF($A2862 &lt;&gt; "",VLOOKUP($A2862,'Student reference sheet'!$A$2:$V$2329, 7,FALSE), "")</f>
        <v/>
      </c>
      <c r="L2862" s="30" t="str">
        <f>IF($A2862 ="", "", VLOOKUP($A2862, 'Student reference sheet'!$A$2:$Z$2603,23,FALSE))</f>
        <v/>
      </c>
      <c r="M2862" s="30" t="str">
        <f>IF($A2862 ="", "", VLOOKUP($A2862, 'Student reference sheet'!$A$2:$Z$2603,24,FALSE))</f>
        <v/>
      </c>
      <c r="N2862" s="30" t="str">
        <f>IF($A2862 ="", "", VLOOKUP($A2862, 'Student reference sheet'!$A$2:$Z$2603,26,FALSE))</f>
        <v/>
      </c>
      <c r="O2862" s="30" t="str">
        <f>IF($A2862 ="", "", VLOOKUP($A2862, 'Student reference sheet'!$A$2:$Z$2603,25,FALSE))</f>
        <v/>
      </c>
      <c r="P2862" s="39" t="str">
        <f>IF($A2862 = "", "", IF(OR(VLOOKUP($A2862,'Student reference sheet'!$A$2:$V$2400,8,FALSE) = "R",  VLOOKUP($A2862,'Student reference sheet'!$A$2:$V$2400,8,FALSE) = "L"), "X", ""))</f>
        <v/>
      </c>
      <c r="Q2862" s="39" t="str">
        <f>IF($A2862 ="", "", VLOOKUP($A2862, 'Student reference sheet'!$A$2:$V$2603,22,FALSE))</f>
        <v/>
      </c>
      <c r="R2862" s="39" t="str">
        <f>IF($A2862 &lt;&gt; "",VLOOKUP($A2862,'Student reference sheet'!$A$2:$V$2329, 5,FALSE), "")</f>
        <v/>
      </c>
      <c r="S2862" s="39" t="str">
        <f>IF($A2862 &lt;&gt; "",VLOOKUP($A2862,'Student reference sheet'!$A$2:$V$2329, 6,FALSE), "")</f>
        <v/>
      </c>
      <c r="T2862" s="30" t="str">
        <f>IF($A2862 = "","",
IF(VLOOKUP($A2862,'Student reference sheet'!$A$2:$V$2329, 10,FALSE) = "Y", "Hispanic",
IF(VLOOKUP($A2862,'Student reference sheet'!$A$2:$V$2329,11,FALSE) &lt;&gt; "",
IF(VLOOKUP($A2862,'Student reference sheet'!$A$2:$V$2329,11,FALSE) = "UNK", "Unknown", VLOOKUP(VALUE(VLOOKUP($A2862,'Student reference sheet'!$A$2:$V$2329,11,FALSE)),'Ethnicity Reference'!$A$2:$B$22,2,FALSE)),
IF(VLOOKUP($A2862,'Student reference sheet'!$A$2:$V$2329,9,FALSE) &lt;&gt; "", VLOOKUP(VALUE(VLOOKUP($A2862,'Student reference sheet'!$A$2:$V$2329,9,FALSE)),'Ethnicity Reference'!$A$2:$B$22,2,FALSE),"Unknown"))))</f>
        <v/>
      </c>
      <c r="U2862" s="35"/>
    </row>
    <row r="2863" spans="1:21" ht="15.75">
      <c r="A2863" s="47"/>
      <c r="B2863" s="33"/>
      <c r="C2863" s="39" t="str">
        <f>IF($A2863 &lt;&gt; "",VLOOKUP($A2863,'Student reference sheet'!$A$2:$V$2329, 3,FALSE), "")</f>
        <v/>
      </c>
      <c r="D2863" s="39" t="str">
        <f>IF($A2863 &lt;&gt; "",VLOOKUP($A2863,'Student reference sheet'!$A$2:$V$2329, 2,FALSE), "")</f>
        <v/>
      </c>
      <c r="E2863" s="35"/>
      <c r="F2863" s="34"/>
      <c r="G2863" s="40" t="str">
        <f t="shared" ca="1" si="135"/>
        <v/>
      </c>
      <c r="H2863" s="40" t="str">
        <f t="shared" ca="1" si="136"/>
        <v/>
      </c>
      <c r="I2863" s="36" t="str">
        <f>IF($A2863 = "", "",
IF(COUNTIF(MINIMUM_DAY_DATES[], Attendance!J2863) &gt; 0, VLOOKUP(Attendance!$G2863,MINIMUM_DAY_PERIOD_SCHEDULE[], 2,TRUE),
IF(COUNTIF(RALLY_DATES[], Attendance!J2863) &gt; 0, VLOOKUP(Attendance!$G2863,RALLY_PERIOD_SCHEDULE[], 2,TRUE),
IF(WEEKDAY(Attendance!$J2863) = 2,
       IF(COUNTIF(FINALS_WEEK_MONDAY_DATE[],Attendance!$J2863) &gt; 0, VLOOKUP(Attendance!$G2863,FINALS_WEEK_MONDAY_PERIOD_SCHEDULE[],2,TRUE),
       VLOOKUP(Attendance!$G2863,REGULAR_WEEK_SCHEDULE[],6,TRUE)),
IF(WEEKDAY($J2863) = 3,
       IF(COUNTIF(FINALS_WEEK_TUESDAY_DATE[],Attendance!$J2863) &gt; 0, VLOOKUP(Attendance!$G2863,FINALS_WEEK_TUESDAY_PERIOD_SCHEDULE[],2,TRUE),
       VLOOKUP(Attendance!$G2863,REGULAR_WEEK_SCHEDULE[[Tuesday]:[Period]],5,TRUE)),
IF(WEEKDAY(Attendance!$J2863) = 4,
        IF(COUNTIF(BLOCK_WEDNESDAY_DATES[],Attendance!$J2863) &gt; 0, VLOOKUP(Attendance!$G2863,BLOCK_WEDNESDAY_PERIOD_SCHEDULE[],2,TRUE),
        IF(COUNTIF(FINALS_WEEK_WEDNESDAY_DATE[],Attendance!$J2863) &gt; 0, VLOOKUP(Attendance!$G2863,FINALS_WEEK_WEDNESDAY_PERIOD_SCHEDULE[],2,TRUE),
       VLOOKUP(Attendance!$G2863,REGULAR_WEEK_SCHEDULE[[Wednesday]:[Period]],4,TRUE))),
IF(WEEKDAY($J2863) = 5,
       IF(COUNTIF(BLOCK_THURSDAY_DATES[],Attendance!$J2863) &gt; 0, VLOOKUP(Attendance!$G2863,BLOCK_THURSDAY_PERIOD_SCHEDULE[],2,TRUE),
       IF(COUNTIF(FINALS_WEEK_THURSDAY_DATE[],Attendance!$J2863) &gt; 0, VLOOKUP(Attendance!$G2863,FINALS_WEEK_THURSDAY_PERIOD_SCHEDULE[],2,TRUE),
       VLOOKUP(Attendance!$G2863,REGULAR_WEEK_SCHEDULE[[Thursday]:[Period]],3,TRUE))),
IF(WEEKDAY(Attendance!$J2863) = 6,
       IF(COUNTIF(FINALS_WEEK_FRIDAY_DATE[],Attendance!$J2863) &gt; 0, VLOOKUP(Attendance!$G2863,FINALS_WEEK_FRIDAY_PERIOD_SCHEDULE[],2,TRUE),
       VLOOKUP(Attendance!$G2863,REGULAR_WEEK_SCHEDULE[[Friday]:[Period]],2,TRUE))))))))))</f>
        <v/>
      </c>
      <c r="J2863" s="41" t="str">
        <f t="shared" ca="1" si="137"/>
        <v/>
      </c>
      <c r="K2863" s="41" t="str">
        <f>IF($A2863 &lt;&gt; "",VLOOKUP($A2863,'Student reference sheet'!$A$2:$V$2329, 7,FALSE), "")</f>
        <v/>
      </c>
      <c r="L2863" s="30" t="str">
        <f>IF($A2863 ="", "", VLOOKUP($A2863, 'Student reference sheet'!$A$2:$Z$2603,23,FALSE))</f>
        <v/>
      </c>
      <c r="M2863" s="30" t="str">
        <f>IF($A2863 ="", "", VLOOKUP($A2863, 'Student reference sheet'!$A$2:$Z$2603,24,FALSE))</f>
        <v/>
      </c>
      <c r="N2863" s="30" t="str">
        <f>IF($A2863 ="", "", VLOOKUP($A2863, 'Student reference sheet'!$A$2:$Z$2603,26,FALSE))</f>
        <v/>
      </c>
      <c r="O2863" s="30" t="str">
        <f>IF($A2863 ="", "", VLOOKUP($A2863, 'Student reference sheet'!$A$2:$Z$2603,25,FALSE))</f>
        <v/>
      </c>
      <c r="P2863" s="39" t="str">
        <f>IF($A2863 = "", "", IF(OR(VLOOKUP($A2863,'Student reference sheet'!$A$2:$V$2400,8,FALSE) = "R",  VLOOKUP($A2863,'Student reference sheet'!$A$2:$V$2400,8,FALSE) = "L"), "X", ""))</f>
        <v/>
      </c>
      <c r="Q2863" s="39" t="str">
        <f>IF($A2863 ="", "", VLOOKUP($A2863, 'Student reference sheet'!$A$2:$V$2603,22,FALSE))</f>
        <v/>
      </c>
      <c r="R2863" s="39" t="str">
        <f>IF($A2863 &lt;&gt; "",VLOOKUP($A2863,'Student reference sheet'!$A$2:$V$2329, 5,FALSE), "")</f>
        <v/>
      </c>
      <c r="S2863" s="39" t="str">
        <f>IF($A2863 &lt;&gt; "",VLOOKUP($A2863,'Student reference sheet'!$A$2:$V$2329, 6,FALSE), "")</f>
        <v/>
      </c>
      <c r="T2863" s="30" t="str">
        <f>IF($A2863 = "","",
IF(VLOOKUP($A2863,'Student reference sheet'!$A$2:$V$2329, 10,FALSE) = "Y", "Hispanic",
IF(VLOOKUP($A2863,'Student reference sheet'!$A$2:$V$2329,11,FALSE) &lt;&gt; "",
IF(VLOOKUP($A2863,'Student reference sheet'!$A$2:$V$2329,11,FALSE) = "UNK", "Unknown", VLOOKUP(VALUE(VLOOKUP($A2863,'Student reference sheet'!$A$2:$V$2329,11,FALSE)),'Ethnicity Reference'!$A$2:$B$22,2,FALSE)),
IF(VLOOKUP($A2863,'Student reference sheet'!$A$2:$V$2329,9,FALSE) &lt;&gt; "", VLOOKUP(VALUE(VLOOKUP($A2863,'Student reference sheet'!$A$2:$V$2329,9,FALSE)),'Ethnicity Reference'!$A$2:$B$22,2,FALSE),"Unknown"))))</f>
        <v/>
      </c>
      <c r="U2863" s="35"/>
    </row>
    <row r="2864" spans="1:21" ht="15.75">
      <c r="A2864" s="47"/>
      <c r="B2864" s="33"/>
      <c r="C2864" s="39" t="str">
        <f>IF($A2864 &lt;&gt; "",VLOOKUP($A2864,'Student reference sheet'!$A$2:$V$2329, 3,FALSE), "")</f>
        <v/>
      </c>
      <c r="D2864" s="39" t="str">
        <f>IF($A2864 &lt;&gt; "",VLOOKUP($A2864,'Student reference sheet'!$A$2:$V$2329, 2,FALSE), "")</f>
        <v/>
      </c>
      <c r="E2864" s="35"/>
      <c r="F2864" s="34"/>
      <c r="G2864" s="40" t="str">
        <f t="shared" ca="1" si="135"/>
        <v/>
      </c>
      <c r="H2864" s="40" t="str">
        <f t="shared" ca="1" si="136"/>
        <v/>
      </c>
      <c r="I2864" s="36" t="str">
        <f>IF($A2864 = "", "",
IF(COUNTIF(MINIMUM_DAY_DATES[], Attendance!J2864) &gt; 0, VLOOKUP(Attendance!$G2864,MINIMUM_DAY_PERIOD_SCHEDULE[], 2,TRUE),
IF(COUNTIF(RALLY_DATES[], Attendance!J2864) &gt; 0, VLOOKUP(Attendance!$G2864,RALLY_PERIOD_SCHEDULE[], 2,TRUE),
IF(WEEKDAY(Attendance!$J2864) = 2,
       IF(COUNTIF(FINALS_WEEK_MONDAY_DATE[],Attendance!$J2864) &gt; 0, VLOOKUP(Attendance!$G2864,FINALS_WEEK_MONDAY_PERIOD_SCHEDULE[],2,TRUE),
       VLOOKUP(Attendance!$G2864,REGULAR_WEEK_SCHEDULE[],6,TRUE)),
IF(WEEKDAY($J2864) = 3,
       IF(COUNTIF(FINALS_WEEK_TUESDAY_DATE[],Attendance!$J2864) &gt; 0, VLOOKUP(Attendance!$G2864,FINALS_WEEK_TUESDAY_PERIOD_SCHEDULE[],2,TRUE),
       VLOOKUP(Attendance!$G2864,REGULAR_WEEK_SCHEDULE[[Tuesday]:[Period]],5,TRUE)),
IF(WEEKDAY(Attendance!$J2864) = 4,
        IF(COUNTIF(BLOCK_WEDNESDAY_DATES[],Attendance!$J2864) &gt; 0, VLOOKUP(Attendance!$G2864,BLOCK_WEDNESDAY_PERIOD_SCHEDULE[],2,TRUE),
        IF(COUNTIF(FINALS_WEEK_WEDNESDAY_DATE[],Attendance!$J2864) &gt; 0, VLOOKUP(Attendance!$G2864,FINALS_WEEK_WEDNESDAY_PERIOD_SCHEDULE[],2,TRUE),
       VLOOKUP(Attendance!$G2864,REGULAR_WEEK_SCHEDULE[[Wednesday]:[Period]],4,TRUE))),
IF(WEEKDAY($J2864) = 5,
       IF(COUNTIF(BLOCK_THURSDAY_DATES[],Attendance!$J2864) &gt; 0, VLOOKUP(Attendance!$G2864,BLOCK_THURSDAY_PERIOD_SCHEDULE[],2,TRUE),
       IF(COUNTIF(FINALS_WEEK_THURSDAY_DATE[],Attendance!$J2864) &gt; 0, VLOOKUP(Attendance!$G2864,FINALS_WEEK_THURSDAY_PERIOD_SCHEDULE[],2,TRUE),
       VLOOKUP(Attendance!$G2864,REGULAR_WEEK_SCHEDULE[[Thursday]:[Period]],3,TRUE))),
IF(WEEKDAY(Attendance!$J2864) = 6,
       IF(COUNTIF(FINALS_WEEK_FRIDAY_DATE[],Attendance!$J2864) &gt; 0, VLOOKUP(Attendance!$G2864,FINALS_WEEK_FRIDAY_PERIOD_SCHEDULE[],2,TRUE),
       VLOOKUP(Attendance!$G2864,REGULAR_WEEK_SCHEDULE[[Friday]:[Period]],2,TRUE))))))))))</f>
        <v/>
      </c>
      <c r="J2864" s="41" t="str">
        <f t="shared" ca="1" si="137"/>
        <v/>
      </c>
      <c r="K2864" s="41" t="str">
        <f>IF($A2864 &lt;&gt; "",VLOOKUP($A2864,'Student reference sheet'!$A$2:$V$2329, 7,FALSE), "")</f>
        <v/>
      </c>
      <c r="L2864" s="30" t="str">
        <f>IF($A2864 ="", "", VLOOKUP($A2864, 'Student reference sheet'!$A$2:$Z$2603,23,FALSE))</f>
        <v/>
      </c>
      <c r="M2864" s="30" t="str">
        <f>IF($A2864 ="", "", VLOOKUP($A2864, 'Student reference sheet'!$A$2:$Z$2603,24,FALSE))</f>
        <v/>
      </c>
      <c r="N2864" s="30" t="str">
        <f>IF($A2864 ="", "", VLOOKUP($A2864, 'Student reference sheet'!$A$2:$Z$2603,26,FALSE))</f>
        <v/>
      </c>
      <c r="O2864" s="30" t="str">
        <f>IF($A2864 ="", "", VLOOKUP($A2864, 'Student reference sheet'!$A$2:$Z$2603,25,FALSE))</f>
        <v/>
      </c>
      <c r="P2864" s="39" t="str">
        <f>IF($A2864 = "", "", IF(OR(VLOOKUP($A2864,'Student reference sheet'!$A$2:$V$2400,8,FALSE) = "R",  VLOOKUP($A2864,'Student reference sheet'!$A$2:$V$2400,8,FALSE) = "L"), "X", ""))</f>
        <v/>
      </c>
      <c r="Q2864" s="39" t="str">
        <f>IF($A2864 ="", "", VLOOKUP($A2864, 'Student reference sheet'!$A$2:$V$2603,22,FALSE))</f>
        <v/>
      </c>
      <c r="R2864" s="39" t="str">
        <f>IF($A2864 &lt;&gt; "",VLOOKUP($A2864,'Student reference sheet'!$A$2:$V$2329, 5,FALSE), "")</f>
        <v/>
      </c>
      <c r="S2864" s="39" t="str">
        <f>IF($A2864 &lt;&gt; "",VLOOKUP($A2864,'Student reference sheet'!$A$2:$V$2329, 6,FALSE), "")</f>
        <v/>
      </c>
      <c r="T2864" s="30" t="str">
        <f>IF($A2864 = "","",
IF(VLOOKUP($A2864,'Student reference sheet'!$A$2:$V$2329, 10,FALSE) = "Y", "Hispanic",
IF(VLOOKUP($A2864,'Student reference sheet'!$A$2:$V$2329,11,FALSE) &lt;&gt; "",
IF(VLOOKUP($A2864,'Student reference sheet'!$A$2:$V$2329,11,FALSE) = "UNK", "Unknown", VLOOKUP(VALUE(VLOOKUP($A2864,'Student reference sheet'!$A$2:$V$2329,11,FALSE)),'Ethnicity Reference'!$A$2:$B$22,2,FALSE)),
IF(VLOOKUP($A2864,'Student reference sheet'!$A$2:$V$2329,9,FALSE) &lt;&gt; "", VLOOKUP(VALUE(VLOOKUP($A2864,'Student reference sheet'!$A$2:$V$2329,9,FALSE)),'Ethnicity Reference'!$A$2:$B$22,2,FALSE),"Unknown"))))</f>
        <v/>
      </c>
      <c r="U2864" s="35"/>
    </row>
    <row r="2865" spans="1:21" ht="15.75">
      <c r="A2865" s="47"/>
      <c r="B2865" s="33"/>
      <c r="C2865" s="39" t="str">
        <f>IF($A2865 &lt;&gt; "",VLOOKUP($A2865,'Student reference sheet'!$A$2:$V$2329, 3,FALSE), "")</f>
        <v/>
      </c>
      <c r="D2865" s="39" t="str">
        <f>IF($A2865 &lt;&gt; "",VLOOKUP($A2865,'Student reference sheet'!$A$2:$V$2329, 2,FALSE), "")</f>
        <v/>
      </c>
      <c r="E2865" s="35"/>
      <c r="F2865" s="34"/>
      <c r="G2865" s="40" t="str">
        <f t="shared" ca="1" si="135"/>
        <v/>
      </c>
      <c r="H2865" s="40" t="str">
        <f t="shared" ca="1" si="136"/>
        <v/>
      </c>
      <c r="I2865" s="36" t="str">
        <f>IF($A2865 = "", "",
IF(COUNTIF(MINIMUM_DAY_DATES[], Attendance!J2865) &gt; 0, VLOOKUP(Attendance!$G2865,MINIMUM_DAY_PERIOD_SCHEDULE[], 2,TRUE),
IF(COUNTIF(RALLY_DATES[], Attendance!J2865) &gt; 0, VLOOKUP(Attendance!$G2865,RALLY_PERIOD_SCHEDULE[], 2,TRUE),
IF(WEEKDAY(Attendance!$J2865) = 2,
       IF(COUNTIF(FINALS_WEEK_MONDAY_DATE[],Attendance!$J2865) &gt; 0, VLOOKUP(Attendance!$G2865,FINALS_WEEK_MONDAY_PERIOD_SCHEDULE[],2,TRUE),
       VLOOKUP(Attendance!$G2865,REGULAR_WEEK_SCHEDULE[],6,TRUE)),
IF(WEEKDAY($J2865) = 3,
       IF(COUNTIF(FINALS_WEEK_TUESDAY_DATE[],Attendance!$J2865) &gt; 0, VLOOKUP(Attendance!$G2865,FINALS_WEEK_TUESDAY_PERIOD_SCHEDULE[],2,TRUE),
       VLOOKUP(Attendance!$G2865,REGULAR_WEEK_SCHEDULE[[Tuesday]:[Period]],5,TRUE)),
IF(WEEKDAY(Attendance!$J2865) = 4,
        IF(COUNTIF(BLOCK_WEDNESDAY_DATES[],Attendance!$J2865) &gt; 0, VLOOKUP(Attendance!$G2865,BLOCK_WEDNESDAY_PERIOD_SCHEDULE[],2,TRUE),
        IF(COUNTIF(FINALS_WEEK_WEDNESDAY_DATE[],Attendance!$J2865) &gt; 0, VLOOKUP(Attendance!$G2865,FINALS_WEEK_WEDNESDAY_PERIOD_SCHEDULE[],2,TRUE),
       VLOOKUP(Attendance!$G2865,REGULAR_WEEK_SCHEDULE[[Wednesday]:[Period]],4,TRUE))),
IF(WEEKDAY($J2865) = 5,
       IF(COUNTIF(BLOCK_THURSDAY_DATES[],Attendance!$J2865) &gt; 0, VLOOKUP(Attendance!$G2865,BLOCK_THURSDAY_PERIOD_SCHEDULE[],2,TRUE),
       IF(COUNTIF(FINALS_WEEK_THURSDAY_DATE[],Attendance!$J2865) &gt; 0, VLOOKUP(Attendance!$G2865,FINALS_WEEK_THURSDAY_PERIOD_SCHEDULE[],2,TRUE),
       VLOOKUP(Attendance!$G2865,REGULAR_WEEK_SCHEDULE[[Thursday]:[Period]],3,TRUE))),
IF(WEEKDAY(Attendance!$J2865) = 6,
       IF(COUNTIF(FINALS_WEEK_FRIDAY_DATE[],Attendance!$J2865) &gt; 0, VLOOKUP(Attendance!$G2865,FINALS_WEEK_FRIDAY_PERIOD_SCHEDULE[],2,TRUE),
       VLOOKUP(Attendance!$G2865,REGULAR_WEEK_SCHEDULE[[Friday]:[Period]],2,TRUE))))))))))</f>
        <v/>
      </c>
      <c r="J2865" s="41" t="str">
        <f t="shared" ca="1" si="137"/>
        <v/>
      </c>
      <c r="K2865" s="41" t="str">
        <f>IF($A2865 &lt;&gt; "",VLOOKUP($A2865,'Student reference sheet'!$A$2:$V$2329, 7,FALSE), "")</f>
        <v/>
      </c>
      <c r="L2865" s="30" t="str">
        <f>IF($A2865 ="", "", VLOOKUP($A2865, 'Student reference sheet'!$A$2:$Z$2603,23,FALSE))</f>
        <v/>
      </c>
      <c r="M2865" s="30" t="str">
        <f>IF($A2865 ="", "", VLOOKUP($A2865, 'Student reference sheet'!$A$2:$Z$2603,24,FALSE))</f>
        <v/>
      </c>
      <c r="N2865" s="30" t="str">
        <f>IF($A2865 ="", "", VLOOKUP($A2865, 'Student reference sheet'!$A$2:$Z$2603,26,FALSE))</f>
        <v/>
      </c>
      <c r="O2865" s="30" t="str">
        <f>IF($A2865 ="", "", VLOOKUP($A2865, 'Student reference sheet'!$A$2:$Z$2603,25,FALSE))</f>
        <v/>
      </c>
      <c r="P2865" s="39" t="str">
        <f>IF($A2865 = "", "", IF(OR(VLOOKUP($A2865,'Student reference sheet'!$A$2:$V$2400,8,FALSE) = "R",  VLOOKUP($A2865,'Student reference sheet'!$A$2:$V$2400,8,FALSE) = "L"), "X", ""))</f>
        <v/>
      </c>
      <c r="Q2865" s="39" t="str">
        <f>IF($A2865 ="", "", VLOOKUP($A2865, 'Student reference sheet'!$A$2:$V$2603,22,FALSE))</f>
        <v/>
      </c>
      <c r="R2865" s="39" t="str">
        <f>IF($A2865 &lt;&gt; "",VLOOKUP($A2865,'Student reference sheet'!$A$2:$V$2329, 5,FALSE), "")</f>
        <v/>
      </c>
      <c r="S2865" s="39" t="str">
        <f>IF($A2865 &lt;&gt; "",VLOOKUP($A2865,'Student reference sheet'!$A$2:$V$2329, 6,FALSE), "")</f>
        <v/>
      </c>
      <c r="T2865" s="30" t="str">
        <f>IF($A2865 = "","",
IF(VLOOKUP($A2865,'Student reference sheet'!$A$2:$V$2329, 10,FALSE) = "Y", "Hispanic",
IF(VLOOKUP($A2865,'Student reference sheet'!$A$2:$V$2329,11,FALSE) &lt;&gt; "",
IF(VLOOKUP($A2865,'Student reference sheet'!$A$2:$V$2329,11,FALSE) = "UNK", "Unknown", VLOOKUP(VALUE(VLOOKUP($A2865,'Student reference sheet'!$A$2:$V$2329,11,FALSE)),'Ethnicity Reference'!$A$2:$B$22,2,FALSE)),
IF(VLOOKUP($A2865,'Student reference sheet'!$A$2:$V$2329,9,FALSE) &lt;&gt; "", VLOOKUP(VALUE(VLOOKUP($A2865,'Student reference sheet'!$A$2:$V$2329,9,FALSE)),'Ethnicity Reference'!$A$2:$B$22,2,FALSE),"Unknown"))))</f>
        <v/>
      </c>
      <c r="U2865" s="35"/>
    </row>
    <row r="2866" spans="1:21" ht="15.75">
      <c r="A2866" s="47"/>
      <c r="B2866" s="33"/>
      <c r="C2866" s="39" t="str">
        <f>IF($A2866 &lt;&gt; "",VLOOKUP($A2866,'Student reference sheet'!$A$2:$V$2329, 3,FALSE), "")</f>
        <v/>
      </c>
      <c r="D2866" s="39" t="str">
        <f>IF($A2866 &lt;&gt; "",VLOOKUP($A2866,'Student reference sheet'!$A$2:$V$2329, 2,FALSE), "")</f>
        <v/>
      </c>
      <c r="E2866" s="35"/>
      <c r="F2866" s="34"/>
      <c r="G2866" s="40" t="str">
        <f t="shared" ca="1" si="135"/>
        <v/>
      </c>
      <c r="H2866" s="40" t="str">
        <f t="shared" ca="1" si="136"/>
        <v/>
      </c>
      <c r="I2866" s="36" t="str">
        <f>IF($A2866 = "", "",
IF(COUNTIF(MINIMUM_DAY_DATES[], Attendance!J2866) &gt; 0, VLOOKUP(Attendance!$G2866,MINIMUM_DAY_PERIOD_SCHEDULE[], 2,TRUE),
IF(COUNTIF(RALLY_DATES[], Attendance!J2866) &gt; 0, VLOOKUP(Attendance!$G2866,RALLY_PERIOD_SCHEDULE[], 2,TRUE),
IF(WEEKDAY(Attendance!$J2866) = 2,
       IF(COUNTIF(FINALS_WEEK_MONDAY_DATE[],Attendance!$J2866) &gt; 0, VLOOKUP(Attendance!$G2866,FINALS_WEEK_MONDAY_PERIOD_SCHEDULE[],2,TRUE),
       VLOOKUP(Attendance!$G2866,REGULAR_WEEK_SCHEDULE[],6,TRUE)),
IF(WEEKDAY($J2866) = 3,
       IF(COUNTIF(FINALS_WEEK_TUESDAY_DATE[],Attendance!$J2866) &gt; 0, VLOOKUP(Attendance!$G2866,FINALS_WEEK_TUESDAY_PERIOD_SCHEDULE[],2,TRUE),
       VLOOKUP(Attendance!$G2866,REGULAR_WEEK_SCHEDULE[[Tuesday]:[Period]],5,TRUE)),
IF(WEEKDAY(Attendance!$J2866) = 4,
        IF(COUNTIF(BLOCK_WEDNESDAY_DATES[],Attendance!$J2866) &gt; 0, VLOOKUP(Attendance!$G2866,BLOCK_WEDNESDAY_PERIOD_SCHEDULE[],2,TRUE),
        IF(COUNTIF(FINALS_WEEK_WEDNESDAY_DATE[],Attendance!$J2866) &gt; 0, VLOOKUP(Attendance!$G2866,FINALS_WEEK_WEDNESDAY_PERIOD_SCHEDULE[],2,TRUE),
       VLOOKUP(Attendance!$G2866,REGULAR_WEEK_SCHEDULE[[Wednesday]:[Period]],4,TRUE))),
IF(WEEKDAY($J2866) = 5,
       IF(COUNTIF(BLOCK_THURSDAY_DATES[],Attendance!$J2866) &gt; 0, VLOOKUP(Attendance!$G2866,BLOCK_THURSDAY_PERIOD_SCHEDULE[],2,TRUE),
       IF(COUNTIF(FINALS_WEEK_THURSDAY_DATE[],Attendance!$J2866) &gt; 0, VLOOKUP(Attendance!$G2866,FINALS_WEEK_THURSDAY_PERIOD_SCHEDULE[],2,TRUE),
       VLOOKUP(Attendance!$G2866,REGULAR_WEEK_SCHEDULE[[Thursday]:[Period]],3,TRUE))),
IF(WEEKDAY(Attendance!$J2866) = 6,
       IF(COUNTIF(FINALS_WEEK_FRIDAY_DATE[],Attendance!$J2866) &gt; 0, VLOOKUP(Attendance!$G2866,FINALS_WEEK_FRIDAY_PERIOD_SCHEDULE[],2,TRUE),
       VLOOKUP(Attendance!$G2866,REGULAR_WEEK_SCHEDULE[[Friday]:[Period]],2,TRUE))))))))))</f>
        <v/>
      </c>
      <c r="J2866" s="41" t="str">
        <f t="shared" ca="1" si="137"/>
        <v/>
      </c>
      <c r="K2866" s="41" t="str">
        <f>IF($A2866 &lt;&gt; "",VLOOKUP($A2866,'Student reference sheet'!$A$2:$V$2329, 7,FALSE), "")</f>
        <v/>
      </c>
      <c r="L2866" s="30" t="str">
        <f>IF($A2866 ="", "", VLOOKUP($A2866, 'Student reference sheet'!$A$2:$Z$2603,23,FALSE))</f>
        <v/>
      </c>
      <c r="M2866" s="30" t="str">
        <f>IF($A2866 ="", "", VLOOKUP($A2866, 'Student reference sheet'!$A$2:$Z$2603,24,FALSE))</f>
        <v/>
      </c>
      <c r="N2866" s="30" t="str">
        <f>IF($A2866 ="", "", VLOOKUP($A2866, 'Student reference sheet'!$A$2:$Z$2603,26,FALSE))</f>
        <v/>
      </c>
      <c r="O2866" s="30" t="str">
        <f>IF($A2866 ="", "", VLOOKUP($A2866, 'Student reference sheet'!$A$2:$Z$2603,25,FALSE))</f>
        <v/>
      </c>
      <c r="P2866" s="39" t="str">
        <f>IF($A2866 = "", "", IF(OR(VLOOKUP($A2866,'Student reference sheet'!$A$2:$V$2400,8,FALSE) = "R",  VLOOKUP($A2866,'Student reference sheet'!$A$2:$V$2400,8,FALSE) = "L"), "X", ""))</f>
        <v/>
      </c>
      <c r="Q2866" s="39" t="str">
        <f>IF($A2866 ="", "", VLOOKUP($A2866, 'Student reference sheet'!$A$2:$V$2603,22,FALSE))</f>
        <v/>
      </c>
      <c r="R2866" s="39" t="str">
        <f>IF($A2866 &lt;&gt; "",VLOOKUP($A2866,'Student reference sheet'!$A$2:$V$2329, 5,FALSE), "")</f>
        <v/>
      </c>
      <c r="S2866" s="39" t="str">
        <f>IF($A2866 &lt;&gt; "",VLOOKUP($A2866,'Student reference sheet'!$A$2:$V$2329, 6,FALSE), "")</f>
        <v/>
      </c>
      <c r="T2866" s="30" t="str">
        <f>IF($A2866 = "","",
IF(VLOOKUP($A2866,'Student reference sheet'!$A$2:$V$2329, 10,FALSE) = "Y", "Hispanic",
IF(VLOOKUP($A2866,'Student reference sheet'!$A$2:$V$2329,11,FALSE) &lt;&gt; "",
IF(VLOOKUP($A2866,'Student reference sheet'!$A$2:$V$2329,11,FALSE) = "UNK", "Unknown", VLOOKUP(VALUE(VLOOKUP($A2866,'Student reference sheet'!$A$2:$V$2329,11,FALSE)),'Ethnicity Reference'!$A$2:$B$22,2,FALSE)),
IF(VLOOKUP($A2866,'Student reference sheet'!$A$2:$V$2329,9,FALSE) &lt;&gt; "", VLOOKUP(VALUE(VLOOKUP($A2866,'Student reference sheet'!$A$2:$V$2329,9,FALSE)),'Ethnicity Reference'!$A$2:$B$22,2,FALSE),"Unknown"))))</f>
        <v/>
      </c>
      <c r="U2866" s="35"/>
    </row>
    <row r="2867" spans="1:21" ht="15.75">
      <c r="A2867" s="47"/>
      <c r="B2867" s="33"/>
      <c r="C2867" s="39" t="str">
        <f>IF($A2867 &lt;&gt; "",VLOOKUP($A2867,'Student reference sheet'!$A$2:$V$2329, 3,FALSE), "")</f>
        <v/>
      </c>
      <c r="D2867" s="39" t="str">
        <f>IF($A2867 &lt;&gt; "",VLOOKUP($A2867,'Student reference sheet'!$A$2:$V$2329, 2,FALSE), "")</f>
        <v/>
      </c>
      <c r="E2867" s="35"/>
      <c r="F2867" s="34"/>
      <c r="G2867" s="40" t="str">
        <f t="shared" ca="1" si="135"/>
        <v/>
      </c>
      <c r="H2867" s="40" t="str">
        <f t="shared" ca="1" si="136"/>
        <v/>
      </c>
      <c r="I2867" s="36" t="str">
        <f>IF($A2867 = "", "",
IF(COUNTIF(MINIMUM_DAY_DATES[], Attendance!J2867) &gt; 0, VLOOKUP(Attendance!$G2867,MINIMUM_DAY_PERIOD_SCHEDULE[], 2,TRUE),
IF(COUNTIF(RALLY_DATES[], Attendance!J2867) &gt; 0, VLOOKUP(Attendance!$G2867,RALLY_PERIOD_SCHEDULE[], 2,TRUE),
IF(WEEKDAY(Attendance!$J2867) = 2,
       IF(COUNTIF(FINALS_WEEK_MONDAY_DATE[],Attendance!$J2867) &gt; 0, VLOOKUP(Attendance!$G2867,FINALS_WEEK_MONDAY_PERIOD_SCHEDULE[],2,TRUE),
       VLOOKUP(Attendance!$G2867,REGULAR_WEEK_SCHEDULE[],6,TRUE)),
IF(WEEKDAY($J2867) = 3,
       IF(COUNTIF(FINALS_WEEK_TUESDAY_DATE[],Attendance!$J2867) &gt; 0, VLOOKUP(Attendance!$G2867,FINALS_WEEK_TUESDAY_PERIOD_SCHEDULE[],2,TRUE),
       VLOOKUP(Attendance!$G2867,REGULAR_WEEK_SCHEDULE[[Tuesday]:[Period]],5,TRUE)),
IF(WEEKDAY(Attendance!$J2867) = 4,
        IF(COUNTIF(BLOCK_WEDNESDAY_DATES[],Attendance!$J2867) &gt; 0, VLOOKUP(Attendance!$G2867,BLOCK_WEDNESDAY_PERIOD_SCHEDULE[],2,TRUE),
        IF(COUNTIF(FINALS_WEEK_WEDNESDAY_DATE[],Attendance!$J2867) &gt; 0, VLOOKUP(Attendance!$G2867,FINALS_WEEK_WEDNESDAY_PERIOD_SCHEDULE[],2,TRUE),
       VLOOKUP(Attendance!$G2867,REGULAR_WEEK_SCHEDULE[[Wednesday]:[Period]],4,TRUE))),
IF(WEEKDAY($J2867) = 5,
       IF(COUNTIF(BLOCK_THURSDAY_DATES[],Attendance!$J2867) &gt; 0, VLOOKUP(Attendance!$G2867,BLOCK_THURSDAY_PERIOD_SCHEDULE[],2,TRUE),
       IF(COUNTIF(FINALS_WEEK_THURSDAY_DATE[],Attendance!$J2867) &gt; 0, VLOOKUP(Attendance!$G2867,FINALS_WEEK_THURSDAY_PERIOD_SCHEDULE[],2,TRUE),
       VLOOKUP(Attendance!$G2867,REGULAR_WEEK_SCHEDULE[[Thursday]:[Period]],3,TRUE))),
IF(WEEKDAY(Attendance!$J2867) = 6,
       IF(COUNTIF(FINALS_WEEK_FRIDAY_DATE[],Attendance!$J2867) &gt; 0, VLOOKUP(Attendance!$G2867,FINALS_WEEK_FRIDAY_PERIOD_SCHEDULE[],2,TRUE),
       VLOOKUP(Attendance!$G2867,REGULAR_WEEK_SCHEDULE[[Friday]:[Period]],2,TRUE))))))))))</f>
        <v/>
      </c>
      <c r="J2867" s="41" t="str">
        <f t="shared" ca="1" si="137"/>
        <v/>
      </c>
      <c r="K2867" s="41" t="str">
        <f>IF($A2867 &lt;&gt; "",VLOOKUP($A2867,'Student reference sheet'!$A$2:$V$2329, 7,FALSE), "")</f>
        <v/>
      </c>
      <c r="L2867" s="30" t="str">
        <f>IF($A2867 ="", "", VLOOKUP($A2867, 'Student reference sheet'!$A$2:$Z$2603,23,FALSE))</f>
        <v/>
      </c>
      <c r="M2867" s="30" t="str">
        <f>IF($A2867 ="", "", VLOOKUP($A2867, 'Student reference sheet'!$A$2:$Z$2603,24,FALSE))</f>
        <v/>
      </c>
      <c r="N2867" s="30" t="str">
        <f>IF($A2867 ="", "", VLOOKUP($A2867, 'Student reference sheet'!$A$2:$Z$2603,26,FALSE))</f>
        <v/>
      </c>
      <c r="O2867" s="30" t="str">
        <f>IF($A2867 ="", "", VLOOKUP($A2867, 'Student reference sheet'!$A$2:$Z$2603,25,FALSE))</f>
        <v/>
      </c>
      <c r="P2867" s="39" t="str">
        <f>IF($A2867 = "", "", IF(OR(VLOOKUP($A2867,'Student reference sheet'!$A$2:$V$2400,8,FALSE) = "R",  VLOOKUP($A2867,'Student reference sheet'!$A$2:$V$2400,8,FALSE) = "L"), "X", ""))</f>
        <v/>
      </c>
      <c r="Q2867" s="39" t="str">
        <f>IF($A2867 ="", "", VLOOKUP($A2867, 'Student reference sheet'!$A$2:$V$2603,22,FALSE))</f>
        <v/>
      </c>
      <c r="R2867" s="39" t="str">
        <f>IF($A2867 &lt;&gt; "",VLOOKUP($A2867,'Student reference sheet'!$A$2:$V$2329, 5,FALSE), "")</f>
        <v/>
      </c>
      <c r="S2867" s="39" t="str">
        <f>IF($A2867 &lt;&gt; "",VLOOKUP($A2867,'Student reference sheet'!$A$2:$V$2329, 6,FALSE), "")</f>
        <v/>
      </c>
      <c r="T2867" s="30" t="str">
        <f>IF($A2867 = "","",
IF(VLOOKUP($A2867,'Student reference sheet'!$A$2:$V$2329, 10,FALSE) = "Y", "Hispanic",
IF(VLOOKUP($A2867,'Student reference sheet'!$A$2:$V$2329,11,FALSE) &lt;&gt; "",
IF(VLOOKUP($A2867,'Student reference sheet'!$A$2:$V$2329,11,FALSE) = "UNK", "Unknown", VLOOKUP(VALUE(VLOOKUP($A2867,'Student reference sheet'!$A$2:$V$2329,11,FALSE)),'Ethnicity Reference'!$A$2:$B$22,2,FALSE)),
IF(VLOOKUP($A2867,'Student reference sheet'!$A$2:$V$2329,9,FALSE) &lt;&gt; "", VLOOKUP(VALUE(VLOOKUP($A2867,'Student reference sheet'!$A$2:$V$2329,9,FALSE)),'Ethnicity Reference'!$A$2:$B$22,2,FALSE),"Unknown"))))</f>
        <v/>
      </c>
      <c r="U2867" s="35"/>
    </row>
    <row r="2868" spans="1:21" ht="15.75">
      <c r="A2868" s="47"/>
      <c r="B2868" s="33"/>
      <c r="C2868" s="39" t="str">
        <f>IF($A2868 &lt;&gt; "",VLOOKUP($A2868,'Student reference sheet'!$A$2:$V$2329, 3,FALSE), "")</f>
        <v/>
      </c>
      <c r="D2868" s="39" t="str">
        <f>IF($A2868 &lt;&gt; "",VLOOKUP($A2868,'Student reference sheet'!$A$2:$V$2329, 2,FALSE), "")</f>
        <v/>
      </c>
      <c r="E2868" s="35"/>
      <c r="F2868" s="34"/>
      <c r="G2868" s="40" t="str">
        <f t="shared" ca="1" si="135"/>
        <v/>
      </c>
      <c r="H2868" s="40" t="str">
        <f t="shared" ca="1" si="136"/>
        <v/>
      </c>
      <c r="I2868" s="36" t="str">
        <f>IF($A2868 = "", "",
IF(COUNTIF(MINIMUM_DAY_DATES[], Attendance!J2868) &gt; 0, VLOOKUP(Attendance!$G2868,MINIMUM_DAY_PERIOD_SCHEDULE[], 2,TRUE),
IF(COUNTIF(RALLY_DATES[], Attendance!J2868) &gt; 0, VLOOKUP(Attendance!$G2868,RALLY_PERIOD_SCHEDULE[], 2,TRUE),
IF(WEEKDAY(Attendance!$J2868) = 2,
       IF(COUNTIF(FINALS_WEEK_MONDAY_DATE[],Attendance!$J2868) &gt; 0, VLOOKUP(Attendance!$G2868,FINALS_WEEK_MONDAY_PERIOD_SCHEDULE[],2,TRUE),
       VLOOKUP(Attendance!$G2868,REGULAR_WEEK_SCHEDULE[],6,TRUE)),
IF(WEEKDAY($J2868) = 3,
       IF(COUNTIF(FINALS_WEEK_TUESDAY_DATE[],Attendance!$J2868) &gt; 0, VLOOKUP(Attendance!$G2868,FINALS_WEEK_TUESDAY_PERIOD_SCHEDULE[],2,TRUE),
       VLOOKUP(Attendance!$G2868,REGULAR_WEEK_SCHEDULE[[Tuesday]:[Period]],5,TRUE)),
IF(WEEKDAY(Attendance!$J2868) = 4,
        IF(COUNTIF(BLOCK_WEDNESDAY_DATES[],Attendance!$J2868) &gt; 0, VLOOKUP(Attendance!$G2868,BLOCK_WEDNESDAY_PERIOD_SCHEDULE[],2,TRUE),
        IF(COUNTIF(FINALS_WEEK_WEDNESDAY_DATE[],Attendance!$J2868) &gt; 0, VLOOKUP(Attendance!$G2868,FINALS_WEEK_WEDNESDAY_PERIOD_SCHEDULE[],2,TRUE),
       VLOOKUP(Attendance!$G2868,REGULAR_WEEK_SCHEDULE[[Wednesday]:[Period]],4,TRUE))),
IF(WEEKDAY($J2868) = 5,
       IF(COUNTIF(BLOCK_THURSDAY_DATES[],Attendance!$J2868) &gt; 0, VLOOKUP(Attendance!$G2868,BLOCK_THURSDAY_PERIOD_SCHEDULE[],2,TRUE),
       IF(COUNTIF(FINALS_WEEK_THURSDAY_DATE[],Attendance!$J2868) &gt; 0, VLOOKUP(Attendance!$G2868,FINALS_WEEK_THURSDAY_PERIOD_SCHEDULE[],2,TRUE),
       VLOOKUP(Attendance!$G2868,REGULAR_WEEK_SCHEDULE[[Thursday]:[Period]],3,TRUE))),
IF(WEEKDAY(Attendance!$J2868) = 6,
       IF(COUNTIF(FINALS_WEEK_FRIDAY_DATE[],Attendance!$J2868) &gt; 0, VLOOKUP(Attendance!$G2868,FINALS_WEEK_FRIDAY_PERIOD_SCHEDULE[],2,TRUE),
       VLOOKUP(Attendance!$G2868,REGULAR_WEEK_SCHEDULE[[Friday]:[Period]],2,TRUE))))))))))</f>
        <v/>
      </c>
      <c r="J2868" s="41" t="str">
        <f t="shared" ca="1" si="137"/>
        <v/>
      </c>
      <c r="K2868" s="41" t="str">
        <f>IF($A2868 &lt;&gt; "",VLOOKUP($A2868,'Student reference sheet'!$A$2:$V$2329, 7,FALSE), "")</f>
        <v/>
      </c>
      <c r="L2868" s="30" t="str">
        <f>IF($A2868 ="", "", VLOOKUP($A2868, 'Student reference sheet'!$A$2:$Z$2603,23,FALSE))</f>
        <v/>
      </c>
      <c r="M2868" s="30" t="str">
        <f>IF($A2868 ="", "", VLOOKUP($A2868, 'Student reference sheet'!$A$2:$Z$2603,24,FALSE))</f>
        <v/>
      </c>
      <c r="N2868" s="30" t="str">
        <f>IF($A2868 ="", "", VLOOKUP($A2868, 'Student reference sheet'!$A$2:$Z$2603,26,FALSE))</f>
        <v/>
      </c>
      <c r="O2868" s="30" t="str">
        <f>IF($A2868 ="", "", VLOOKUP($A2868, 'Student reference sheet'!$A$2:$Z$2603,25,FALSE))</f>
        <v/>
      </c>
      <c r="P2868" s="39" t="str">
        <f>IF($A2868 = "", "", IF(OR(VLOOKUP($A2868,'Student reference sheet'!$A$2:$V$2400,8,FALSE) = "R",  VLOOKUP($A2868,'Student reference sheet'!$A$2:$V$2400,8,FALSE) = "L"), "X", ""))</f>
        <v/>
      </c>
      <c r="Q2868" s="39" t="str">
        <f>IF($A2868 ="", "", VLOOKUP($A2868, 'Student reference sheet'!$A$2:$V$2603,22,FALSE))</f>
        <v/>
      </c>
      <c r="R2868" s="39" t="str">
        <f>IF($A2868 &lt;&gt; "",VLOOKUP($A2868,'Student reference sheet'!$A$2:$V$2329, 5,FALSE), "")</f>
        <v/>
      </c>
      <c r="S2868" s="39" t="str">
        <f>IF($A2868 &lt;&gt; "",VLOOKUP($A2868,'Student reference sheet'!$A$2:$V$2329, 6,FALSE), "")</f>
        <v/>
      </c>
      <c r="T2868" s="30" t="str">
        <f>IF($A2868 = "","",
IF(VLOOKUP($A2868,'Student reference sheet'!$A$2:$V$2329, 10,FALSE) = "Y", "Hispanic",
IF(VLOOKUP($A2868,'Student reference sheet'!$A$2:$V$2329,11,FALSE) &lt;&gt; "",
IF(VLOOKUP($A2868,'Student reference sheet'!$A$2:$V$2329,11,FALSE) = "UNK", "Unknown", VLOOKUP(VALUE(VLOOKUP($A2868,'Student reference sheet'!$A$2:$V$2329,11,FALSE)),'Ethnicity Reference'!$A$2:$B$22,2,FALSE)),
IF(VLOOKUP($A2868,'Student reference sheet'!$A$2:$V$2329,9,FALSE) &lt;&gt; "", VLOOKUP(VALUE(VLOOKUP($A2868,'Student reference sheet'!$A$2:$V$2329,9,FALSE)),'Ethnicity Reference'!$A$2:$B$22,2,FALSE),"Unknown"))))</f>
        <v/>
      </c>
      <c r="U2868" s="35"/>
    </row>
    <row r="2869" spans="1:21" ht="15.75">
      <c r="A2869" s="47"/>
      <c r="B2869" s="33"/>
      <c r="C2869" s="39" t="str">
        <f>IF($A2869 &lt;&gt; "",VLOOKUP($A2869,'Student reference sheet'!$A$2:$V$2329, 3,FALSE), "")</f>
        <v/>
      </c>
      <c r="D2869" s="39" t="str">
        <f>IF($A2869 &lt;&gt; "",VLOOKUP($A2869,'Student reference sheet'!$A$2:$V$2329, 2,FALSE), "")</f>
        <v/>
      </c>
      <c r="E2869" s="35"/>
      <c r="F2869" s="34"/>
      <c r="G2869" s="40" t="str">
        <f t="shared" ca="1" si="135"/>
        <v/>
      </c>
      <c r="H2869" s="40" t="str">
        <f t="shared" ca="1" si="136"/>
        <v/>
      </c>
      <c r="I2869" s="36" t="str">
        <f>IF($A2869 = "", "",
IF(COUNTIF(MINIMUM_DAY_DATES[], Attendance!J2869) &gt; 0, VLOOKUP(Attendance!$G2869,MINIMUM_DAY_PERIOD_SCHEDULE[], 2,TRUE),
IF(COUNTIF(RALLY_DATES[], Attendance!J2869) &gt; 0, VLOOKUP(Attendance!$G2869,RALLY_PERIOD_SCHEDULE[], 2,TRUE),
IF(WEEKDAY(Attendance!$J2869) = 2,
       IF(COUNTIF(FINALS_WEEK_MONDAY_DATE[],Attendance!$J2869) &gt; 0, VLOOKUP(Attendance!$G2869,FINALS_WEEK_MONDAY_PERIOD_SCHEDULE[],2,TRUE),
       VLOOKUP(Attendance!$G2869,REGULAR_WEEK_SCHEDULE[],6,TRUE)),
IF(WEEKDAY($J2869) = 3,
       IF(COUNTIF(FINALS_WEEK_TUESDAY_DATE[],Attendance!$J2869) &gt; 0, VLOOKUP(Attendance!$G2869,FINALS_WEEK_TUESDAY_PERIOD_SCHEDULE[],2,TRUE),
       VLOOKUP(Attendance!$G2869,REGULAR_WEEK_SCHEDULE[[Tuesday]:[Period]],5,TRUE)),
IF(WEEKDAY(Attendance!$J2869) = 4,
        IF(COUNTIF(BLOCK_WEDNESDAY_DATES[],Attendance!$J2869) &gt; 0, VLOOKUP(Attendance!$G2869,BLOCK_WEDNESDAY_PERIOD_SCHEDULE[],2,TRUE),
        IF(COUNTIF(FINALS_WEEK_WEDNESDAY_DATE[],Attendance!$J2869) &gt; 0, VLOOKUP(Attendance!$G2869,FINALS_WEEK_WEDNESDAY_PERIOD_SCHEDULE[],2,TRUE),
       VLOOKUP(Attendance!$G2869,REGULAR_WEEK_SCHEDULE[[Wednesday]:[Period]],4,TRUE))),
IF(WEEKDAY($J2869) = 5,
       IF(COUNTIF(BLOCK_THURSDAY_DATES[],Attendance!$J2869) &gt; 0, VLOOKUP(Attendance!$G2869,BLOCK_THURSDAY_PERIOD_SCHEDULE[],2,TRUE),
       IF(COUNTIF(FINALS_WEEK_THURSDAY_DATE[],Attendance!$J2869) &gt; 0, VLOOKUP(Attendance!$G2869,FINALS_WEEK_THURSDAY_PERIOD_SCHEDULE[],2,TRUE),
       VLOOKUP(Attendance!$G2869,REGULAR_WEEK_SCHEDULE[[Thursday]:[Period]],3,TRUE))),
IF(WEEKDAY(Attendance!$J2869) = 6,
       IF(COUNTIF(FINALS_WEEK_FRIDAY_DATE[],Attendance!$J2869) &gt; 0, VLOOKUP(Attendance!$G2869,FINALS_WEEK_FRIDAY_PERIOD_SCHEDULE[],2,TRUE),
       VLOOKUP(Attendance!$G2869,REGULAR_WEEK_SCHEDULE[[Friday]:[Period]],2,TRUE))))))))))</f>
        <v/>
      </c>
      <c r="J2869" s="41" t="str">
        <f t="shared" ca="1" si="137"/>
        <v/>
      </c>
      <c r="K2869" s="41" t="str">
        <f>IF($A2869 &lt;&gt; "",VLOOKUP($A2869,'Student reference sheet'!$A$2:$V$2329, 7,FALSE), "")</f>
        <v/>
      </c>
      <c r="L2869" s="30" t="str">
        <f>IF($A2869 ="", "", VLOOKUP($A2869, 'Student reference sheet'!$A$2:$Z$2603,23,FALSE))</f>
        <v/>
      </c>
      <c r="M2869" s="30" t="str">
        <f>IF($A2869 ="", "", VLOOKUP($A2869, 'Student reference sheet'!$A$2:$Z$2603,24,FALSE))</f>
        <v/>
      </c>
      <c r="N2869" s="30" t="str">
        <f>IF($A2869 ="", "", VLOOKUP($A2869, 'Student reference sheet'!$A$2:$Z$2603,26,FALSE))</f>
        <v/>
      </c>
      <c r="O2869" s="30" t="str">
        <f>IF($A2869 ="", "", VLOOKUP($A2869, 'Student reference sheet'!$A$2:$Z$2603,25,FALSE))</f>
        <v/>
      </c>
      <c r="P2869" s="39" t="str">
        <f>IF($A2869 = "", "", IF(OR(VLOOKUP($A2869,'Student reference sheet'!$A$2:$V$2400,8,FALSE) = "R",  VLOOKUP($A2869,'Student reference sheet'!$A$2:$V$2400,8,FALSE) = "L"), "X", ""))</f>
        <v/>
      </c>
      <c r="Q2869" s="39" t="str">
        <f>IF($A2869 ="", "", VLOOKUP($A2869, 'Student reference sheet'!$A$2:$V$2603,22,FALSE))</f>
        <v/>
      </c>
      <c r="R2869" s="39" t="str">
        <f>IF($A2869 &lt;&gt; "",VLOOKUP($A2869,'Student reference sheet'!$A$2:$V$2329, 5,FALSE), "")</f>
        <v/>
      </c>
      <c r="S2869" s="39" t="str">
        <f>IF($A2869 &lt;&gt; "",VLOOKUP($A2869,'Student reference sheet'!$A$2:$V$2329, 6,FALSE), "")</f>
        <v/>
      </c>
      <c r="T2869" s="30" t="str">
        <f>IF($A2869 = "","",
IF(VLOOKUP($A2869,'Student reference sheet'!$A$2:$V$2329, 10,FALSE) = "Y", "Hispanic",
IF(VLOOKUP($A2869,'Student reference sheet'!$A$2:$V$2329,11,FALSE) &lt;&gt; "",
IF(VLOOKUP($A2869,'Student reference sheet'!$A$2:$V$2329,11,FALSE) = "UNK", "Unknown", VLOOKUP(VALUE(VLOOKUP($A2869,'Student reference sheet'!$A$2:$V$2329,11,FALSE)),'Ethnicity Reference'!$A$2:$B$22,2,FALSE)),
IF(VLOOKUP($A2869,'Student reference sheet'!$A$2:$V$2329,9,FALSE) &lt;&gt; "", VLOOKUP(VALUE(VLOOKUP($A2869,'Student reference sheet'!$A$2:$V$2329,9,FALSE)),'Ethnicity Reference'!$A$2:$B$22,2,FALSE),"Unknown"))))</f>
        <v/>
      </c>
      <c r="U2869" s="35"/>
    </row>
    <row r="2870" spans="1:21" ht="15.75">
      <c r="A2870" s="47"/>
      <c r="B2870" s="33"/>
      <c r="C2870" s="39" t="str">
        <f>IF($A2870 &lt;&gt; "",VLOOKUP($A2870,'Student reference sheet'!$A$2:$V$2329, 3,FALSE), "")</f>
        <v/>
      </c>
      <c r="D2870" s="39" t="str">
        <f>IF($A2870 &lt;&gt; "",VLOOKUP($A2870,'Student reference sheet'!$A$2:$V$2329, 2,FALSE), "")</f>
        <v/>
      </c>
      <c r="E2870" s="35"/>
      <c r="F2870" s="34"/>
      <c r="G2870" s="40" t="str">
        <f t="shared" ca="1" si="135"/>
        <v/>
      </c>
      <c r="H2870" s="40" t="str">
        <f t="shared" ca="1" si="136"/>
        <v/>
      </c>
      <c r="I2870" s="36" t="str">
        <f>IF($A2870 = "", "",
IF(COUNTIF(MINIMUM_DAY_DATES[], Attendance!J2870) &gt; 0, VLOOKUP(Attendance!$G2870,MINIMUM_DAY_PERIOD_SCHEDULE[], 2,TRUE),
IF(COUNTIF(RALLY_DATES[], Attendance!J2870) &gt; 0, VLOOKUP(Attendance!$G2870,RALLY_PERIOD_SCHEDULE[], 2,TRUE),
IF(WEEKDAY(Attendance!$J2870) = 2,
       IF(COUNTIF(FINALS_WEEK_MONDAY_DATE[],Attendance!$J2870) &gt; 0, VLOOKUP(Attendance!$G2870,FINALS_WEEK_MONDAY_PERIOD_SCHEDULE[],2,TRUE),
       VLOOKUP(Attendance!$G2870,REGULAR_WEEK_SCHEDULE[],6,TRUE)),
IF(WEEKDAY($J2870) = 3,
       IF(COUNTIF(FINALS_WEEK_TUESDAY_DATE[],Attendance!$J2870) &gt; 0, VLOOKUP(Attendance!$G2870,FINALS_WEEK_TUESDAY_PERIOD_SCHEDULE[],2,TRUE),
       VLOOKUP(Attendance!$G2870,REGULAR_WEEK_SCHEDULE[[Tuesday]:[Period]],5,TRUE)),
IF(WEEKDAY(Attendance!$J2870) = 4,
        IF(COUNTIF(BLOCK_WEDNESDAY_DATES[],Attendance!$J2870) &gt; 0, VLOOKUP(Attendance!$G2870,BLOCK_WEDNESDAY_PERIOD_SCHEDULE[],2,TRUE),
        IF(COUNTIF(FINALS_WEEK_WEDNESDAY_DATE[],Attendance!$J2870) &gt; 0, VLOOKUP(Attendance!$G2870,FINALS_WEEK_WEDNESDAY_PERIOD_SCHEDULE[],2,TRUE),
       VLOOKUP(Attendance!$G2870,REGULAR_WEEK_SCHEDULE[[Wednesday]:[Period]],4,TRUE))),
IF(WEEKDAY($J2870) = 5,
       IF(COUNTIF(BLOCK_THURSDAY_DATES[],Attendance!$J2870) &gt; 0, VLOOKUP(Attendance!$G2870,BLOCK_THURSDAY_PERIOD_SCHEDULE[],2,TRUE),
       IF(COUNTIF(FINALS_WEEK_THURSDAY_DATE[],Attendance!$J2870) &gt; 0, VLOOKUP(Attendance!$G2870,FINALS_WEEK_THURSDAY_PERIOD_SCHEDULE[],2,TRUE),
       VLOOKUP(Attendance!$G2870,REGULAR_WEEK_SCHEDULE[[Thursday]:[Period]],3,TRUE))),
IF(WEEKDAY(Attendance!$J2870) = 6,
       IF(COUNTIF(FINALS_WEEK_FRIDAY_DATE[],Attendance!$J2870) &gt; 0, VLOOKUP(Attendance!$G2870,FINALS_WEEK_FRIDAY_PERIOD_SCHEDULE[],2,TRUE),
       VLOOKUP(Attendance!$G2870,REGULAR_WEEK_SCHEDULE[[Friday]:[Period]],2,TRUE))))))))))</f>
        <v/>
      </c>
      <c r="J2870" s="41" t="str">
        <f t="shared" ca="1" si="137"/>
        <v/>
      </c>
      <c r="K2870" s="41" t="str">
        <f>IF($A2870 &lt;&gt; "",VLOOKUP($A2870,'Student reference sheet'!$A$2:$V$2329, 7,FALSE), "")</f>
        <v/>
      </c>
      <c r="L2870" s="30" t="str">
        <f>IF($A2870 ="", "", VLOOKUP($A2870, 'Student reference sheet'!$A$2:$Z$2603,23,FALSE))</f>
        <v/>
      </c>
      <c r="M2870" s="30" t="str">
        <f>IF($A2870 ="", "", VLOOKUP($A2870, 'Student reference sheet'!$A$2:$Z$2603,24,FALSE))</f>
        <v/>
      </c>
      <c r="N2870" s="30" t="str">
        <f>IF($A2870 ="", "", VLOOKUP($A2870, 'Student reference sheet'!$A$2:$Z$2603,26,FALSE))</f>
        <v/>
      </c>
      <c r="O2870" s="30" t="str">
        <f>IF($A2870 ="", "", VLOOKUP($A2870, 'Student reference sheet'!$A$2:$Z$2603,25,FALSE))</f>
        <v/>
      </c>
      <c r="P2870" s="39" t="str">
        <f>IF($A2870 = "", "", IF(OR(VLOOKUP($A2870,'Student reference sheet'!$A$2:$V$2400,8,FALSE) = "R",  VLOOKUP($A2870,'Student reference sheet'!$A$2:$V$2400,8,FALSE) = "L"), "X", ""))</f>
        <v/>
      </c>
      <c r="Q2870" s="39" t="str">
        <f>IF($A2870 ="", "", VLOOKUP($A2870, 'Student reference sheet'!$A$2:$V$2603,22,FALSE))</f>
        <v/>
      </c>
      <c r="R2870" s="39" t="str">
        <f>IF($A2870 &lt;&gt; "",VLOOKUP($A2870,'Student reference sheet'!$A$2:$V$2329, 5,FALSE), "")</f>
        <v/>
      </c>
      <c r="S2870" s="39" t="str">
        <f>IF($A2870 &lt;&gt; "",VLOOKUP($A2870,'Student reference sheet'!$A$2:$V$2329, 6,FALSE), "")</f>
        <v/>
      </c>
      <c r="T2870" s="30" t="str">
        <f>IF($A2870 = "","",
IF(VLOOKUP($A2870,'Student reference sheet'!$A$2:$V$2329, 10,FALSE) = "Y", "Hispanic",
IF(VLOOKUP($A2870,'Student reference sheet'!$A$2:$V$2329,11,FALSE) &lt;&gt; "",
IF(VLOOKUP($A2870,'Student reference sheet'!$A$2:$V$2329,11,FALSE) = "UNK", "Unknown", VLOOKUP(VALUE(VLOOKUP($A2870,'Student reference sheet'!$A$2:$V$2329,11,FALSE)),'Ethnicity Reference'!$A$2:$B$22,2,FALSE)),
IF(VLOOKUP($A2870,'Student reference sheet'!$A$2:$V$2329,9,FALSE) &lt;&gt; "", VLOOKUP(VALUE(VLOOKUP($A2870,'Student reference sheet'!$A$2:$V$2329,9,FALSE)),'Ethnicity Reference'!$A$2:$B$22,2,FALSE),"Unknown"))))</f>
        <v/>
      </c>
      <c r="U2870" s="35"/>
    </row>
    <row r="2871" spans="1:21" ht="15.75">
      <c r="A2871" s="47"/>
      <c r="B2871" s="33"/>
      <c r="C2871" s="39" t="str">
        <f>IF($A2871 &lt;&gt; "",VLOOKUP($A2871,'Student reference sheet'!$A$2:$V$2329, 3,FALSE), "")</f>
        <v/>
      </c>
      <c r="D2871" s="39" t="str">
        <f>IF($A2871 &lt;&gt; "",VLOOKUP($A2871,'Student reference sheet'!$A$2:$V$2329, 2,FALSE), "")</f>
        <v/>
      </c>
      <c r="E2871" s="35"/>
      <c r="F2871" s="34"/>
      <c r="G2871" s="40" t="str">
        <f t="shared" ca="1" si="135"/>
        <v/>
      </c>
      <c r="H2871" s="40" t="str">
        <f t="shared" ca="1" si="136"/>
        <v/>
      </c>
      <c r="I2871" s="36" t="str">
        <f>IF($A2871 = "", "",
IF(COUNTIF(MINIMUM_DAY_DATES[], Attendance!J2871) &gt; 0, VLOOKUP(Attendance!$G2871,MINIMUM_DAY_PERIOD_SCHEDULE[], 2,TRUE),
IF(COUNTIF(RALLY_DATES[], Attendance!J2871) &gt; 0, VLOOKUP(Attendance!$G2871,RALLY_PERIOD_SCHEDULE[], 2,TRUE),
IF(WEEKDAY(Attendance!$J2871) = 2,
       IF(COUNTIF(FINALS_WEEK_MONDAY_DATE[],Attendance!$J2871) &gt; 0, VLOOKUP(Attendance!$G2871,FINALS_WEEK_MONDAY_PERIOD_SCHEDULE[],2,TRUE),
       VLOOKUP(Attendance!$G2871,REGULAR_WEEK_SCHEDULE[],6,TRUE)),
IF(WEEKDAY($J2871) = 3,
       IF(COUNTIF(FINALS_WEEK_TUESDAY_DATE[],Attendance!$J2871) &gt; 0, VLOOKUP(Attendance!$G2871,FINALS_WEEK_TUESDAY_PERIOD_SCHEDULE[],2,TRUE),
       VLOOKUP(Attendance!$G2871,REGULAR_WEEK_SCHEDULE[[Tuesday]:[Period]],5,TRUE)),
IF(WEEKDAY(Attendance!$J2871) = 4,
        IF(COUNTIF(BLOCK_WEDNESDAY_DATES[],Attendance!$J2871) &gt; 0, VLOOKUP(Attendance!$G2871,BLOCK_WEDNESDAY_PERIOD_SCHEDULE[],2,TRUE),
        IF(COUNTIF(FINALS_WEEK_WEDNESDAY_DATE[],Attendance!$J2871) &gt; 0, VLOOKUP(Attendance!$G2871,FINALS_WEEK_WEDNESDAY_PERIOD_SCHEDULE[],2,TRUE),
       VLOOKUP(Attendance!$G2871,REGULAR_WEEK_SCHEDULE[[Wednesday]:[Period]],4,TRUE))),
IF(WEEKDAY($J2871) = 5,
       IF(COUNTIF(BLOCK_THURSDAY_DATES[],Attendance!$J2871) &gt; 0, VLOOKUP(Attendance!$G2871,BLOCK_THURSDAY_PERIOD_SCHEDULE[],2,TRUE),
       IF(COUNTIF(FINALS_WEEK_THURSDAY_DATE[],Attendance!$J2871) &gt; 0, VLOOKUP(Attendance!$G2871,FINALS_WEEK_THURSDAY_PERIOD_SCHEDULE[],2,TRUE),
       VLOOKUP(Attendance!$G2871,REGULAR_WEEK_SCHEDULE[[Thursday]:[Period]],3,TRUE))),
IF(WEEKDAY(Attendance!$J2871) = 6,
       IF(COUNTIF(FINALS_WEEK_FRIDAY_DATE[],Attendance!$J2871) &gt; 0, VLOOKUP(Attendance!$G2871,FINALS_WEEK_FRIDAY_PERIOD_SCHEDULE[],2,TRUE),
       VLOOKUP(Attendance!$G2871,REGULAR_WEEK_SCHEDULE[[Friday]:[Period]],2,TRUE))))))))))</f>
        <v/>
      </c>
      <c r="J2871" s="41" t="str">
        <f t="shared" ca="1" si="137"/>
        <v/>
      </c>
      <c r="K2871" s="41" t="str">
        <f>IF($A2871 &lt;&gt; "",VLOOKUP($A2871,'Student reference sheet'!$A$2:$V$2329, 7,FALSE), "")</f>
        <v/>
      </c>
      <c r="L2871" s="30" t="str">
        <f>IF($A2871 ="", "", VLOOKUP($A2871, 'Student reference sheet'!$A$2:$Z$2603,23,FALSE))</f>
        <v/>
      </c>
      <c r="M2871" s="30" t="str">
        <f>IF($A2871 ="", "", VLOOKUP($A2871, 'Student reference sheet'!$A$2:$Z$2603,24,FALSE))</f>
        <v/>
      </c>
      <c r="N2871" s="30" t="str">
        <f>IF($A2871 ="", "", VLOOKUP($A2871, 'Student reference sheet'!$A$2:$Z$2603,26,FALSE))</f>
        <v/>
      </c>
      <c r="O2871" s="30" t="str">
        <f>IF($A2871 ="", "", VLOOKUP($A2871, 'Student reference sheet'!$A$2:$Z$2603,25,FALSE))</f>
        <v/>
      </c>
      <c r="P2871" s="39" t="str">
        <f>IF($A2871 = "", "", IF(OR(VLOOKUP($A2871,'Student reference sheet'!$A$2:$V$2400,8,FALSE) = "R",  VLOOKUP($A2871,'Student reference sheet'!$A$2:$V$2400,8,FALSE) = "L"), "X", ""))</f>
        <v/>
      </c>
      <c r="Q2871" s="39" t="str">
        <f>IF($A2871 ="", "", VLOOKUP($A2871, 'Student reference sheet'!$A$2:$V$2603,22,FALSE))</f>
        <v/>
      </c>
      <c r="R2871" s="39" t="str">
        <f>IF($A2871 &lt;&gt; "",VLOOKUP($A2871,'Student reference sheet'!$A$2:$V$2329, 5,FALSE), "")</f>
        <v/>
      </c>
      <c r="S2871" s="39" t="str">
        <f>IF($A2871 &lt;&gt; "",VLOOKUP($A2871,'Student reference sheet'!$A$2:$V$2329, 6,FALSE), "")</f>
        <v/>
      </c>
      <c r="T2871" s="30" t="str">
        <f>IF($A2871 = "","",
IF(VLOOKUP($A2871,'Student reference sheet'!$A$2:$V$2329, 10,FALSE) = "Y", "Hispanic",
IF(VLOOKUP($A2871,'Student reference sheet'!$A$2:$V$2329,11,FALSE) &lt;&gt; "",
IF(VLOOKUP($A2871,'Student reference sheet'!$A$2:$V$2329,11,FALSE) = "UNK", "Unknown", VLOOKUP(VALUE(VLOOKUP($A2871,'Student reference sheet'!$A$2:$V$2329,11,FALSE)),'Ethnicity Reference'!$A$2:$B$22,2,FALSE)),
IF(VLOOKUP($A2871,'Student reference sheet'!$A$2:$V$2329,9,FALSE) &lt;&gt; "", VLOOKUP(VALUE(VLOOKUP($A2871,'Student reference sheet'!$A$2:$V$2329,9,FALSE)),'Ethnicity Reference'!$A$2:$B$22,2,FALSE),"Unknown"))))</f>
        <v/>
      </c>
      <c r="U2871" s="35"/>
    </row>
    <row r="2872" spans="1:21" ht="15.75">
      <c r="A2872" s="47"/>
      <c r="B2872" s="33"/>
      <c r="C2872" s="39" t="str">
        <f>IF($A2872 &lt;&gt; "",VLOOKUP($A2872,'Student reference sheet'!$A$2:$V$2329, 3,FALSE), "")</f>
        <v/>
      </c>
      <c r="D2872" s="39" t="str">
        <f>IF($A2872 &lt;&gt; "",VLOOKUP($A2872,'Student reference sheet'!$A$2:$V$2329, 2,FALSE), "")</f>
        <v/>
      </c>
      <c r="E2872" s="35"/>
      <c r="F2872" s="34"/>
      <c r="G2872" s="40" t="str">
        <f t="shared" ca="1" si="135"/>
        <v/>
      </c>
      <c r="H2872" s="40" t="str">
        <f t="shared" ca="1" si="136"/>
        <v/>
      </c>
      <c r="I2872" s="36" t="str">
        <f>IF($A2872 = "", "",
IF(COUNTIF(MINIMUM_DAY_DATES[], Attendance!J2872) &gt; 0, VLOOKUP(Attendance!$G2872,MINIMUM_DAY_PERIOD_SCHEDULE[], 2,TRUE),
IF(COUNTIF(RALLY_DATES[], Attendance!J2872) &gt; 0, VLOOKUP(Attendance!$G2872,RALLY_PERIOD_SCHEDULE[], 2,TRUE),
IF(WEEKDAY(Attendance!$J2872) = 2,
       IF(COUNTIF(FINALS_WEEK_MONDAY_DATE[],Attendance!$J2872) &gt; 0, VLOOKUP(Attendance!$G2872,FINALS_WEEK_MONDAY_PERIOD_SCHEDULE[],2,TRUE),
       VLOOKUP(Attendance!$G2872,REGULAR_WEEK_SCHEDULE[],6,TRUE)),
IF(WEEKDAY($J2872) = 3,
       IF(COUNTIF(FINALS_WEEK_TUESDAY_DATE[],Attendance!$J2872) &gt; 0, VLOOKUP(Attendance!$G2872,FINALS_WEEK_TUESDAY_PERIOD_SCHEDULE[],2,TRUE),
       VLOOKUP(Attendance!$G2872,REGULAR_WEEK_SCHEDULE[[Tuesday]:[Period]],5,TRUE)),
IF(WEEKDAY(Attendance!$J2872) = 4,
        IF(COUNTIF(BLOCK_WEDNESDAY_DATES[],Attendance!$J2872) &gt; 0, VLOOKUP(Attendance!$G2872,BLOCK_WEDNESDAY_PERIOD_SCHEDULE[],2,TRUE),
        IF(COUNTIF(FINALS_WEEK_WEDNESDAY_DATE[],Attendance!$J2872) &gt; 0, VLOOKUP(Attendance!$G2872,FINALS_WEEK_WEDNESDAY_PERIOD_SCHEDULE[],2,TRUE),
       VLOOKUP(Attendance!$G2872,REGULAR_WEEK_SCHEDULE[[Wednesday]:[Period]],4,TRUE))),
IF(WEEKDAY($J2872) = 5,
       IF(COUNTIF(BLOCK_THURSDAY_DATES[],Attendance!$J2872) &gt; 0, VLOOKUP(Attendance!$G2872,BLOCK_THURSDAY_PERIOD_SCHEDULE[],2,TRUE),
       IF(COUNTIF(FINALS_WEEK_THURSDAY_DATE[],Attendance!$J2872) &gt; 0, VLOOKUP(Attendance!$G2872,FINALS_WEEK_THURSDAY_PERIOD_SCHEDULE[],2,TRUE),
       VLOOKUP(Attendance!$G2872,REGULAR_WEEK_SCHEDULE[[Thursday]:[Period]],3,TRUE))),
IF(WEEKDAY(Attendance!$J2872) = 6,
       IF(COUNTIF(FINALS_WEEK_FRIDAY_DATE[],Attendance!$J2872) &gt; 0, VLOOKUP(Attendance!$G2872,FINALS_WEEK_FRIDAY_PERIOD_SCHEDULE[],2,TRUE),
       VLOOKUP(Attendance!$G2872,REGULAR_WEEK_SCHEDULE[[Friday]:[Period]],2,TRUE))))))))))</f>
        <v/>
      </c>
      <c r="J2872" s="41" t="str">
        <f t="shared" ca="1" si="137"/>
        <v/>
      </c>
      <c r="K2872" s="41" t="str">
        <f>IF($A2872 &lt;&gt; "",VLOOKUP($A2872,'Student reference sheet'!$A$2:$V$2329, 7,FALSE), "")</f>
        <v/>
      </c>
      <c r="L2872" s="30" t="str">
        <f>IF($A2872 ="", "", VLOOKUP($A2872, 'Student reference sheet'!$A$2:$Z$2603,23,FALSE))</f>
        <v/>
      </c>
      <c r="M2872" s="30" t="str">
        <f>IF($A2872 ="", "", VLOOKUP($A2872, 'Student reference sheet'!$A$2:$Z$2603,24,FALSE))</f>
        <v/>
      </c>
      <c r="N2872" s="30" t="str">
        <f>IF($A2872 ="", "", VLOOKUP($A2872, 'Student reference sheet'!$A$2:$Z$2603,26,FALSE))</f>
        <v/>
      </c>
      <c r="O2872" s="30" t="str">
        <f>IF($A2872 ="", "", VLOOKUP($A2872, 'Student reference sheet'!$A$2:$Z$2603,25,FALSE))</f>
        <v/>
      </c>
      <c r="P2872" s="39" t="str">
        <f>IF($A2872 = "", "", IF(OR(VLOOKUP($A2872,'Student reference sheet'!$A$2:$V$2400,8,FALSE) = "R",  VLOOKUP($A2872,'Student reference sheet'!$A$2:$V$2400,8,FALSE) = "L"), "X", ""))</f>
        <v/>
      </c>
      <c r="Q2872" s="39" t="str">
        <f>IF($A2872 ="", "", VLOOKUP($A2872, 'Student reference sheet'!$A$2:$V$2603,22,FALSE))</f>
        <v/>
      </c>
      <c r="R2872" s="39" t="str">
        <f>IF($A2872 &lt;&gt; "",VLOOKUP($A2872,'Student reference sheet'!$A$2:$V$2329, 5,FALSE), "")</f>
        <v/>
      </c>
      <c r="S2872" s="39" t="str">
        <f>IF($A2872 &lt;&gt; "",VLOOKUP($A2872,'Student reference sheet'!$A$2:$V$2329, 6,FALSE), "")</f>
        <v/>
      </c>
      <c r="T2872" s="30" t="str">
        <f>IF($A2872 = "","",
IF(VLOOKUP($A2872,'Student reference sheet'!$A$2:$V$2329, 10,FALSE) = "Y", "Hispanic",
IF(VLOOKUP($A2872,'Student reference sheet'!$A$2:$V$2329,11,FALSE) &lt;&gt; "",
IF(VLOOKUP($A2872,'Student reference sheet'!$A$2:$V$2329,11,FALSE) = "UNK", "Unknown", VLOOKUP(VALUE(VLOOKUP($A2872,'Student reference sheet'!$A$2:$V$2329,11,FALSE)),'Ethnicity Reference'!$A$2:$B$22,2,FALSE)),
IF(VLOOKUP($A2872,'Student reference sheet'!$A$2:$V$2329,9,FALSE) &lt;&gt; "", VLOOKUP(VALUE(VLOOKUP($A2872,'Student reference sheet'!$A$2:$V$2329,9,FALSE)),'Ethnicity Reference'!$A$2:$B$22,2,FALSE),"Unknown"))))</f>
        <v/>
      </c>
      <c r="U2872" s="35"/>
    </row>
    <row r="2873" spans="1:21" ht="15.75">
      <c r="A2873" s="47"/>
      <c r="B2873" s="33"/>
      <c r="C2873" s="39" t="str">
        <f>IF($A2873 &lt;&gt; "",VLOOKUP($A2873,'Student reference sheet'!$A$2:$V$2329, 3,FALSE), "")</f>
        <v/>
      </c>
      <c r="D2873" s="39" t="str">
        <f>IF($A2873 &lt;&gt; "",VLOOKUP($A2873,'Student reference sheet'!$A$2:$V$2329, 2,FALSE), "")</f>
        <v/>
      </c>
      <c r="E2873" s="35"/>
      <c r="F2873" s="34"/>
      <c r="G2873" s="40" t="str">
        <f t="shared" ca="1" si="135"/>
        <v/>
      </c>
      <c r="H2873" s="40" t="str">
        <f t="shared" ca="1" si="136"/>
        <v/>
      </c>
      <c r="I2873" s="36" t="str">
        <f>IF($A2873 = "", "",
IF(COUNTIF(MINIMUM_DAY_DATES[], Attendance!J2873) &gt; 0, VLOOKUP(Attendance!$G2873,MINIMUM_DAY_PERIOD_SCHEDULE[], 2,TRUE),
IF(COUNTIF(RALLY_DATES[], Attendance!J2873) &gt; 0, VLOOKUP(Attendance!$G2873,RALLY_PERIOD_SCHEDULE[], 2,TRUE),
IF(WEEKDAY(Attendance!$J2873) = 2,
       IF(COUNTIF(FINALS_WEEK_MONDAY_DATE[],Attendance!$J2873) &gt; 0, VLOOKUP(Attendance!$G2873,FINALS_WEEK_MONDAY_PERIOD_SCHEDULE[],2,TRUE),
       VLOOKUP(Attendance!$G2873,REGULAR_WEEK_SCHEDULE[],6,TRUE)),
IF(WEEKDAY($J2873) = 3,
       IF(COUNTIF(FINALS_WEEK_TUESDAY_DATE[],Attendance!$J2873) &gt; 0, VLOOKUP(Attendance!$G2873,FINALS_WEEK_TUESDAY_PERIOD_SCHEDULE[],2,TRUE),
       VLOOKUP(Attendance!$G2873,REGULAR_WEEK_SCHEDULE[[Tuesday]:[Period]],5,TRUE)),
IF(WEEKDAY(Attendance!$J2873) = 4,
        IF(COUNTIF(BLOCK_WEDNESDAY_DATES[],Attendance!$J2873) &gt; 0, VLOOKUP(Attendance!$G2873,BLOCK_WEDNESDAY_PERIOD_SCHEDULE[],2,TRUE),
        IF(COUNTIF(FINALS_WEEK_WEDNESDAY_DATE[],Attendance!$J2873) &gt; 0, VLOOKUP(Attendance!$G2873,FINALS_WEEK_WEDNESDAY_PERIOD_SCHEDULE[],2,TRUE),
       VLOOKUP(Attendance!$G2873,REGULAR_WEEK_SCHEDULE[[Wednesday]:[Period]],4,TRUE))),
IF(WEEKDAY($J2873) = 5,
       IF(COUNTIF(BLOCK_THURSDAY_DATES[],Attendance!$J2873) &gt; 0, VLOOKUP(Attendance!$G2873,BLOCK_THURSDAY_PERIOD_SCHEDULE[],2,TRUE),
       IF(COUNTIF(FINALS_WEEK_THURSDAY_DATE[],Attendance!$J2873) &gt; 0, VLOOKUP(Attendance!$G2873,FINALS_WEEK_THURSDAY_PERIOD_SCHEDULE[],2,TRUE),
       VLOOKUP(Attendance!$G2873,REGULAR_WEEK_SCHEDULE[[Thursday]:[Period]],3,TRUE))),
IF(WEEKDAY(Attendance!$J2873) = 6,
       IF(COUNTIF(FINALS_WEEK_FRIDAY_DATE[],Attendance!$J2873) &gt; 0, VLOOKUP(Attendance!$G2873,FINALS_WEEK_FRIDAY_PERIOD_SCHEDULE[],2,TRUE),
       VLOOKUP(Attendance!$G2873,REGULAR_WEEK_SCHEDULE[[Friday]:[Period]],2,TRUE))))))))))</f>
        <v/>
      </c>
      <c r="J2873" s="41" t="str">
        <f t="shared" ca="1" si="137"/>
        <v/>
      </c>
      <c r="K2873" s="41" t="str">
        <f>IF($A2873 &lt;&gt; "",VLOOKUP($A2873,'Student reference sheet'!$A$2:$V$2329, 7,FALSE), "")</f>
        <v/>
      </c>
      <c r="L2873" s="30" t="str">
        <f>IF($A2873 ="", "", VLOOKUP($A2873, 'Student reference sheet'!$A$2:$Z$2603,23,FALSE))</f>
        <v/>
      </c>
      <c r="M2873" s="30" t="str">
        <f>IF($A2873 ="", "", VLOOKUP($A2873, 'Student reference sheet'!$A$2:$Z$2603,24,FALSE))</f>
        <v/>
      </c>
      <c r="N2873" s="30" t="str">
        <f>IF($A2873 ="", "", VLOOKUP($A2873, 'Student reference sheet'!$A$2:$Z$2603,26,FALSE))</f>
        <v/>
      </c>
      <c r="O2873" s="30" t="str">
        <f>IF($A2873 ="", "", VLOOKUP($A2873, 'Student reference sheet'!$A$2:$Z$2603,25,FALSE))</f>
        <v/>
      </c>
      <c r="P2873" s="39" t="str">
        <f>IF($A2873 = "", "", IF(OR(VLOOKUP($A2873,'Student reference sheet'!$A$2:$V$2400,8,FALSE) = "R",  VLOOKUP($A2873,'Student reference sheet'!$A$2:$V$2400,8,FALSE) = "L"), "X", ""))</f>
        <v/>
      </c>
      <c r="Q2873" s="39" t="str">
        <f>IF($A2873 ="", "", VLOOKUP($A2873, 'Student reference sheet'!$A$2:$V$2603,22,FALSE))</f>
        <v/>
      </c>
      <c r="R2873" s="39" t="str">
        <f>IF($A2873 &lt;&gt; "",VLOOKUP($A2873,'Student reference sheet'!$A$2:$V$2329, 5,FALSE), "")</f>
        <v/>
      </c>
      <c r="S2873" s="39" t="str">
        <f>IF($A2873 &lt;&gt; "",VLOOKUP($A2873,'Student reference sheet'!$A$2:$V$2329, 6,FALSE), "")</f>
        <v/>
      </c>
      <c r="T2873" s="30" t="str">
        <f>IF($A2873 = "","",
IF(VLOOKUP($A2873,'Student reference sheet'!$A$2:$V$2329, 10,FALSE) = "Y", "Hispanic",
IF(VLOOKUP($A2873,'Student reference sheet'!$A$2:$V$2329,11,FALSE) &lt;&gt; "",
IF(VLOOKUP($A2873,'Student reference sheet'!$A$2:$V$2329,11,FALSE) = "UNK", "Unknown", VLOOKUP(VALUE(VLOOKUP($A2873,'Student reference sheet'!$A$2:$V$2329,11,FALSE)),'Ethnicity Reference'!$A$2:$B$22,2,FALSE)),
IF(VLOOKUP($A2873,'Student reference sheet'!$A$2:$V$2329,9,FALSE) &lt;&gt; "", VLOOKUP(VALUE(VLOOKUP($A2873,'Student reference sheet'!$A$2:$V$2329,9,FALSE)),'Ethnicity Reference'!$A$2:$B$22,2,FALSE),"Unknown"))))</f>
        <v/>
      </c>
      <c r="U2873" s="35"/>
    </row>
    <row r="2874" spans="1:21" ht="15.75">
      <c r="A2874" s="47"/>
      <c r="B2874" s="33"/>
      <c r="C2874" s="39" t="str">
        <f>IF($A2874 &lt;&gt; "",VLOOKUP($A2874,'Student reference sheet'!$A$2:$V$2329, 3,FALSE), "")</f>
        <v/>
      </c>
      <c r="D2874" s="39" t="str">
        <f>IF($A2874 &lt;&gt; "",VLOOKUP($A2874,'Student reference sheet'!$A$2:$V$2329, 2,FALSE), "")</f>
        <v/>
      </c>
      <c r="E2874" s="35"/>
      <c r="F2874" s="34"/>
      <c r="G2874" s="40" t="str">
        <f t="shared" ca="1" si="135"/>
        <v/>
      </c>
      <c r="H2874" s="40" t="str">
        <f t="shared" ca="1" si="136"/>
        <v/>
      </c>
      <c r="I2874" s="36" t="str">
        <f>IF($A2874 = "", "",
IF(COUNTIF(MINIMUM_DAY_DATES[], Attendance!J2874) &gt; 0, VLOOKUP(Attendance!$G2874,MINIMUM_DAY_PERIOD_SCHEDULE[], 2,TRUE),
IF(COUNTIF(RALLY_DATES[], Attendance!J2874) &gt; 0, VLOOKUP(Attendance!$G2874,RALLY_PERIOD_SCHEDULE[], 2,TRUE),
IF(WEEKDAY(Attendance!$J2874) = 2,
       IF(COUNTIF(FINALS_WEEK_MONDAY_DATE[],Attendance!$J2874) &gt; 0, VLOOKUP(Attendance!$G2874,FINALS_WEEK_MONDAY_PERIOD_SCHEDULE[],2,TRUE),
       VLOOKUP(Attendance!$G2874,REGULAR_WEEK_SCHEDULE[],6,TRUE)),
IF(WEEKDAY($J2874) = 3,
       IF(COUNTIF(FINALS_WEEK_TUESDAY_DATE[],Attendance!$J2874) &gt; 0, VLOOKUP(Attendance!$G2874,FINALS_WEEK_TUESDAY_PERIOD_SCHEDULE[],2,TRUE),
       VLOOKUP(Attendance!$G2874,REGULAR_WEEK_SCHEDULE[[Tuesday]:[Period]],5,TRUE)),
IF(WEEKDAY(Attendance!$J2874) = 4,
        IF(COUNTIF(BLOCK_WEDNESDAY_DATES[],Attendance!$J2874) &gt; 0, VLOOKUP(Attendance!$G2874,BLOCK_WEDNESDAY_PERIOD_SCHEDULE[],2,TRUE),
        IF(COUNTIF(FINALS_WEEK_WEDNESDAY_DATE[],Attendance!$J2874) &gt; 0, VLOOKUP(Attendance!$G2874,FINALS_WEEK_WEDNESDAY_PERIOD_SCHEDULE[],2,TRUE),
       VLOOKUP(Attendance!$G2874,REGULAR_WEEK_SCHEDULE[[Wednesday]:[Period]],4,TRUE))),
IF(WEEKDAY($J2874) = 5,
       IF(COUNTIF(BLOCK_THURSDAY_DATES[],Attendance!$J2874) &gt; 0, VLOOKUP(Attendance!$G2874,BLOCK_THURSDAY_PERIOD_SCHEDULE[],2,TRUE),
       IF(COUNTIF(FINALS_WEEK_THURSDAY_DATE[],Attendance!$J2874) &gt; 0, VLOOKUP(Attendance!$G2874,FINALS_WEEK_THURSDAY_PERIOD_SCHEDULE[],2,TRUE),
       VLOOKUP(Attendance!$G2874,REGULAR_WEEK_SCHEDULE[[Thursday]:[Period]],3,TRUE))),
IF(WEEKDAY(Attendance!$J2874) = 6,
       IF(COUNTIF(FINALS_WEEK_FRIDAY_DATE[],Attendance!$J2874) &gt; 0, VLOOKUP(Attendance!$G2874,FINALS_WEEK_FRIDAY_PERIOD_SCHEDULE[],2,TRUE),
       VLOOKUP(Attendance!$G2874,REGULAR_WEEK_SCHEDULE[[Friday]:[Period]],2,TRUE))))))))))</f>
        <v/>
      </c>
      <c r="J2874" s="41" t="str">
        <f t="shared" ca="1" si="137"/>
        <v/>
      </c>
      <c r="K2874" s="41" t="str">
        <f>IF($A2874 &lt;&gt; "",VLOOKUP($A2874,'Student reference sheet'!$A$2:$V$2329, 7,FALSE), "")</f>
        <v/>
      </c>
      <c r="L2874" s="30" t="str">
        <f>IF($A2874 ="", "", VLOOKUP($A2874, 'Student reference sheet'!$A$2:$Z$2603,23,FALSE))</f>
        <v/>
      </c>
      <c r="M2874" s="30" t="str">
        <f>IF($A2874 ="", "", VLOOKUP($A2874, 'Student reference sheet'!$A$2:$Z$2603,24,FALSE))</f>
        <v/>
      </c>
      <c r="N2874" s="30" t="str">
        <f>IF($A2874 ="", "", VLOOKUP($A2874, 'Student reference sheet'!$A$2:$Z$2603,26,FALSE))</f>
        <v/>
      </c>
      <c r="O2874" s="30" t="str">
        <f>IF($A2874 ="", "", VLOOKUP($A2874, 'Student reference sheet'!$A$2:$Z$2603,25,FALSE))</f>
        <v/>
      </c>
      <c r="P2874" s="39" t="str">
        <f>IF($A2874 = "", "", IF(OR(VLOOKUP($A2874,'Student reference sheet'!$A$2:$V$2400,8,FALSE) = "R",  VLOOKUP($A2874,'Student reference sheet'!$A$2:$V$2400,8,FALSE) = "L"), "X", ""))</f>
        <v/>
      </c>
      <c r="Q2874" s="39" t="str">
        <f>IF($A2874 ="", "", VLOOKUP($A2874, 'Student reference sheet'!$A$2:$V$2603,22,FALSE))</f>
        <v/>
      </c>
      <c r="R2874" s="39" t="str">
        <f>IF($A2874 &lt;&gt; "",VLOOKUP($A2874,'Student reference sheet'!$A$2:$V$2329, 5,FALSE), "")</f>
        <v/>
      </c>
      <c r="S2874" s="39" t="str">
        <f>IF($A2874 &lt;&gt; "",VLOOKUP($A2874,'Student reference sheet'!$A$2:$V$2329, 6,FALSE), "")</f>
        <v/>
      </c>
      <c r="T2874" s="30" t="str">
        <f>IF($A2874 = "","",
IF(VLOOKUP($A2874,'Student reference sheet'!$A$2:$V$2329, 10,FALSE) = "Y", "Hispanic",
IF(VLOOKUP($A2874,'Student reference sheet'!$A$2:$V$2329,11,FALSE) &lt;&gt; "",
IF(VLOOKUP($A2874,'Student reference sheet'!$A$2:$V$2329,11,FALSE) = "UNK", "Unknown", VLOOKUP(VALUE(VLOOKUP($A2874,'Student reference sheet'!$A$2:$V$2329,11,FALSE)),'Ethnicity Reference'!$A$2:$B$22,2,FALSE)),
IF(VLOOKUP($A2874,'Student reference sheet'!$A$2:$V$2329,9,FALSE) &lt;&gt; "", VLOOKUP(VALUE(VLOOKUP($A2874,'Student reference sheet'!$A$2:$V$2329,9,FALSE)),'Ethnicity Reference'!$A$2:$B$22,2,FALSE),"Unknown"))))</f>
        <v/>
      </c>
      <c r="U2874" s="35"/>
    </row>
    <row r="2875" spans="1:21" ht="15.75">
      <c r="A2875" s="47"/>
      <c r="B2875" s="33"/>
      <c r="C2875" s="39" t="str">
        <f>IF($A2875 &lt;&gt; "",VLOOKUP($A2875,'Student reference sheet'!$A$2:$V$2329, 3,FALSE), "")</f>
        <v/>
      </c>
      <c r="D2875" s="39" t="str">
        <f>IF($A2875 &lt;&gt; "",VLOOKUP($A2875,'Student reference sheet'!$A$2:$V$2329, 2,FALSE), "")</f>
        <v/>
      </c>
      <c r="E2875" s="35"/>
      <c r="F2875" s="34"/>
      <c r="G2875" s="40" t="str">
        <f t="shared" ca="1" si="135"/>
        <v/>
      </c>
      <c r="H2875" s="40" t="str">
        <f t="shared" ca="1" si="136"/>
        <v/>
      </c>
      <c r="I2875" s="36" t="str">
        <f>IF($A2875 = "", "",
IF(COUNTIF(MINIMUM_DAY_DATES[], Attendance!J2875) &gt; 0, VLOOKUP(Attendance!$G2875,MINIMUM_DAY_PERIOD_SCHEDULE[], 2,TRUE),
IF(COUNTIF(RALLY_DATES[], Attendance!J2875) &gt; 0, VLOOKUP(Attendance!$G2875,RALLY_PERIOD_SCHEDULE[], 2,TRUE),
IF(WEEKDAY(Attendance!$J2875) = 2,
       IF(COUNTIF(FINALS_WEEK_MONDAY_DATE[],Attendance!$J2875) &gt; 0, VLOOKUP(Attendance!$G2875,FINALS_WEEK_MONDAY_PERIOD_SCHEDULE[],2,TRUE),
       VLOOKUP(Attendance!$G2875,REGULAR_WEEK_SCHEDULE[],6,TRUE)),
IF(WEEKDAY($J2875) = 3,
       IF(COUNTIF(FINALS_WEEK_TUESDAY_DATE[],Attendance!$J2875) &gt; 0, VLOOKUP(Attendance!$G2875,FINALS_WEEK_TUESDAY_PERIOD_SCHEDULE[],2,TRUE),
       VLOOKUP(Attendance!$G2875,REGULAR_WEEK_SCHEDULE[[Tuesday]:[Period]],5,TRUE)),
IF(WEEKDAY(Attendance!$J2875) = 4,
        IF(COUNTIF(BLOCK_WEDNESDAY_DATES[],Attendance!$J2875) &gt; 0, VLOOKUP(Attendance!$G2875,BLOCK_WEDNESDAY_PERIOD_SCHEDULE[],2,TRUE),
        IF(COUNTIF(FINALS_WEEK_WEDNESDAY_DATE[],Attendance!$J2875) &gt; 0, VLOOKUP(Attendance!$G2875,FINALS_WEEK_WEDNESDAY_PERIOD_SCHEDULE[],2,TRUE),
       VLOOKUP(Attendance!$G2875,REGULAR_WEEK_SCHEDULE[[Wednesday]:[Period]],4,TRUE))),
IF(WEEKDAY($J2875) = 5,
       IF(COUNTIF(BLOCK_THURSDAY_DATES[],Attendance!$J2875) &gt; 0, VLOOKUP(Attendance!$G2875,BLOCK_THURSDAY_PERIOD_SCHEDULE[],2,TRUE),
       IF(COUNTIF(FINALS_WEEK_THURSDAY_DATE[],Attendance!$J2875) &gt; 0, VLOOKUP(Attendance!$G2875,FINALS_WEEK_THURSDAY_PERIOD_SCHEDULE[],2,TRUE),
       VLOOKUP(Attendance!$G2875,REGULAR_WEEK_SCHEDULE[[Thursday]:[Period]],3,TRUE))),
IF(WEEKDAY(Attendance!$J2875) = 6,
       IF(COUNTIF(FINALS_WEEK_FRIDAY_DATE[],Attendance!$J2875) &gt; 0, VLOOKUP(Attendance!$G2875,FINALS_WEEK_FRIDAY_PERIOD_SCHEDULE[],2,TRUE),
       VLOOKUP(Attendance!$G2875,REGULAR_WEEK_SCHEDULE[[Friday]:[Period]],2,TRUE))))))))))</f>
        <v/>
      </c>
      <c r="J2875" s="41" t="str">
        <f t="shared" ca="1" si="137"/>
        <v/>
      </c>
      <c r="K2875" s="41" t="str">
        <f>IF($A2875 &lt;&gt; "",VLOOKUP($A2875,'Student reference sheet'!$A$2:$V$2329, 7,FALSE), "")</f>
        <v/>
      </c>
      <c r="L2875" s="30" t="str">
        <f>IF($A2875 ="", "", VLOOKUP($A2875, 'Student reference sheet'!$A$2:$Z$2603,23,FALSE))</f>
        <v/>
      </c>
      <c r="M2875" s="30" t="str">
        <f>IF($A2875 ="", "", VLOOKUP($A2875, 'Student reference sheet'!$A$2:$Z$2603,24,FALSE))</f>
        <v/>
      </c>
      <c r="N2875" s="30" t="str">
        <f>IF($A2875 ="", "", VLOOKUP($A2875, 'Student reference sheet'!$A$2:$Z$2603,26,FALSE))</f>
        <v/>
      </c>
      <c r="O2875" s="30" t="str">
        <f>IF($A2875 ="", "", VLOOKUP($A2875, 'Student reference sheet'!$A$2:$Z$2603,25,FALSE))</f>
        <v/>
      </c>
      <c r="P2875" s="39" t="str">
        <f>IF($A2875 = "", "", IF(OR(VLOOKUP($A2875,'Student reference sheet'!$A$2:$V$2400,8,FALSE) = "R",  VLOOKUP($A2875,'Student reference sheet'!$A$2:$V$2400,8,FALSE) = "L"), "X", ""))</f>
        <v/>
      </c>
      <c r="Q2875" s="39" t="str">
        <f>IF($A2875 ="", "", VLOOKUP($A2875, 'Student reference sheet'!$A$2:$V$2603,22,FALSE))</f>
        <v/>
      </c>
      <c r="R2875" s="39" t="str">
        <f>IF($A2875 &lt;&gt; "",VLOOKUP($A2875,'Student reference sheet'!$A$2:$V$2329, 5,FALSE), "")</f>
        <v/>
      </c>
      <c r="S2875" s="39" t="str">
        <f>IF($A2875 &lt;&gt; "",VLOOKUP($A2875,'Student reference sheet'!$A$2:$V$2329, 6,FALSE), "")</f>
        <v/>
      </c>
      <c r="T2875" s="30" t="str">
        <f>IF($A2875 = "","",
IF(VLOOKUP($A2875,'Student reference sheet'!$A$2:$V$2329, 10,FALSE) = "Y", "Hispanic",
IF(VLOOKUP($A2875,'Student reference sheet'!$A$2:$V$2329,11,FALSE) &lt;&gt; "",
IF(VLOOKUP($A2875,'Student reference sheet'!$A$2:$V$2329,11,FALSE) = "UNK", "Unknown", VLOOKUP(VALUE(VLOOKUP($A2875,'Student reference sheet'!$A$2:$V$2329,11,FALSE)),'Ethnicity Reference'!$A$2:$B$22,2,FALSE)),
IF(VLOOKUP($A2875,'Student reference sheet'!$A$2:$V$2329,9,FALSE) &lt;&gt; "", VLOOKUP(VALUE(VLOOKUP($A2875,'Student reference sheet'!$A$2:$V$2329,9,FALSE)),'Ethnicity Reference'!$A$2:$B$22,2,FALSE),"Unknown"))))</f>
        <v/>
      </c>
      <c r="U2875" s="35"/>
    </row>
    <row r="2876" spans="1:21" ht="15.75">
      <c r="A2876" s="47"/>
      <c r="B2876" s="33"/>
      <c r="C2876" s="39" t="str">
        <f>IF($A2876 &lt;&gt; "",VLOOKUP($A2876,'Student reference sheet'!$A$2:$V$2329, 3,FALSE), "")</f>
        <v/>
      </c>
      <c r="D2876" s="39" t="str">
        <f>IF($A2876 &lt;&gt; "",VLOOKUP($A2876,'Student reference sheet'!$A$2:$V$2329, 2,FALSE), "")</f>
        <v/>
      </c>
      <c r="E2876" s="35"/>
      <c r="F2876" s="34"/>
      <c r="G2876" s="40" t="str">
        <f t="shared" ca="1" si="135"/>
        <v/>
      </c>
      <c r="H2876" s="40" t="str">
        <f t="shared" ca="1" si="136"/>
        <v/>
      </c>
      <c r="I2876" s="36" t="str">
        <f>IF($A2876 = "", "",
IF(COUNTIF(MINIMUM_DAY_DATES[], Attendance!J2876) &gt; 0, VLOOKUP(Attendance!$G2876,MINIMUM_DAY_PERIOD_SCHEDULE[], 2,TRUE),
IF(COUNTIF(RALLY_DATES[], Attendance!J2876) &gt; 0, VLOOKUP(Attendance!$G2876,RALLY_PERIOD_SCHEDULE[], 2,TRUE),
IF(WEEKDAY(Attendance!$J2876) = 2,
       IF(COUNTIF(FINALS_WEEK_MONDAY_DATE[],Attendance!$J2876) &gt; 0, VLOOKUP(Attendance!$G2876,FINALS_WEEK_MONDAY_PERIOD_SCHEDULE[],2,TRUE),
       VLOOKUP(Attendance!$G2876,REGULAR_WEEK_SCHEDULE[],6,TRUE)),
IF(WEEKDAY($J2876) = 3,
       IF(COUNTIF(FINALS_WEEK_TUESDAY_DATE[],Attendance!$J2876) &gt; 0, VLOOKUP(Attendance!$G2876,FINALS_WEEK_TUESDAY_PERIOD_SCHEDULE[],2,TRUE),
       VLOOKUP(Attendance!$G2876,REGULAR_WEEK_SCHEDULE[[Tuesday]:[Period]],5,TRUE)),
IF(WEEKDAY(Attendance!$J2876) = 4,
        IF(COUNTIF(BLOCK_WEDNESDAY_DATES[],Attendance!$J2876) &gt; 0, VLOOKUP(Attendance!$G2876,BLOCK_WEDNESDAY_PERIOD_SCHEDULE[],2,TRUE),
        IF(COUNTIF(FINALS_WEEK_WEDNESDAY_DATE[],Attendance!$J2876) &gt; 0, VLOOKUP(Attendance!$G2876,FINALS_WEEK_WEDNESDAY_PERIOD_SCHEDULE[],2,TRUE),
       VLOOKUP(Attendance!$G2876,REGULAR_WEEK_SCHEDULE[[Wednesday]:[Period]],4,TRUE))),
IF(WEEKDAY($J2876) = 5,
       IF(COUNTIF(BLOCK_THURSDAY_DATES[],Attendance!$J2876) &gt; 0, VLOOKUP(Attendance!$G2876,BLOCK_THURSDAY_PERIOD_SCHEDULE[],2,TRUE),
       IF(COUNTIF(FINALS_WEEK_THURSDAY_DATE[],Attendance!$J2876) &gt; 0, VLOOKUP(Attendance!$G2876,FINALS_WEEK_THURSDAY_PERIOD_SCHEDULE[],2,TRUE),
       VLOOKUP(Attendance!$G2876,REGULAR_WEEK_SCHEDULE[[Thursday]:[Period]],3,TRUE))),
IF(WEEKDAY(Attendance!$J2876) = 6,
       IF(COUNTIF(FINALS_WEEK_FRIDAY_DATE[],Attendance!$J2876) &gt; 0, VLOOKUP(Attendance!$G2876,FINALS_WEEK_FRIDAY_PERIOD_SCHEDULE[],2,TRUE),
       VLOOKUP(Attendance!$G2876,REGULAR_WEEK_SCHEDULE[[Friday]:[Period]],2,TRUE))))))))))</f>
        <v/>
      </c>
      <c r="J2876" s="41" t="str">
        <f t="shared" ca="1" si="137"/>
        <v/>
      </c>
      <c r="K2876" s="41" t="str">
        <f>IF($A2876 &lt;&gt; "",VLOOKUP($A2876,'Student reference sheet'!$A$2:$V$2329, 7,FALSE), "")</f>
        <v/>
      </c>
      <c r="L2876" s="30" t="str">
        <f>IF($A2876 ="", "", VLOOKUP($A2876, 'Student reference sheet'!$A$2:$Z$2603,23,FALSE))</f>
        <v/>
      </c>
      <c r="M2876" s="30" t="str">
        <f>IF($A2876 ="", "", VLOOKUP($A2876, 'Student reference sheet'!$A$2:$Z$2603,24,FALSE))</f>
        <v/>
      </c>
      <c r="N2876" s="30" t="str">
        <f>IF($A2876 ="", "", VLOOKUP($A2876, 'Student reference sheet'!$A$2:$Z$2603,26,FALSE))</f>
        <v/>
      </c>
      <c r="O2876" s="30" t="str">
        <f>IF($A2876 ="", "", VLOOKUP($A2876, 'Student reference sheet'!$A$2:$Z$2603,25,FALSE))</f>
        <v/>
      </c>
      <c r="P2876" s="39" t="str">
        <f>IF($A2876 = "", "", IF(OR(VLOOKUP($A2876,'Student reference sheet'!$A$2:$V$2400,8,FALSE) = "R",  VLOOKUP($A2876,'Student reference sheet'!$A$2:$V$2400,8,FALSE) = "L"), "X", ""))</f>
        <v/>
      </c>
      <c r="Q2876" s="39" t="str">
        <f>IF($A2876 ="", "", VLOOKUP($A2876, 'Student reference sheet'!$A$2:$V$2603,22,FALSE))</f>
        <v/>
      </c>
      <c r="R2876" s="39" t="str">
        <f>IF($A2876 &lt;&gt; "",VLOOKUP($A2876,'Student reference sheet'!$A$2:$V$2329, 5,FALSE), "")</f>
        <v/>
      </c>
      <c r="S2876" s="39" t="str">
        <f>IF($A2876 &lt;&gt; "",VLOOKUP($A2876,'Student reference sheet'!$A$2:$V$2329, 6,FALSE), "")</f>
        <v/>
      </c>
      <c r="T2876" s="30" t="str">
        <f>IF($A2876 = "","",
IF(VLOOKUP($A2876,'Student reference sheet'!$A$2:$V$2329, 10,FALSE) = "Y", "Hispanic",
IF(VLOOKUP($A2876,'Student reference sheet'!$A$2:$V$2329,11,FALSE) &lt;&gt; "",
IF(VLOOKUP($A2876,'Student reference sheet'!$A$2:$V$2329,11,FALSE) = "UNK", "Unknown", VLOOKUP(VALUE(VLOOKUP($A2876,'Student reference sheet'!$A$2:$V$2329,11,FALSE)),'Ethnicity Reference'!$A$2:$B$22,2,FALSE)),
IF(VLOOKUP($A2876,'Student reference sheet'!$A$2:$V$2329,9,FALSE) &lt;&gt; "", VLOOKUP(VALUE(VLOOKUP($A2876,'Student reference sheet'!$A$2:$V$2329,9,FALSE)),'Ethnicity Reference'!$A$2:$B$22,2,FALSE),"Unknown"))))</f>
        <v/>
      </c>
      <c r="U2876" s="35"/>
    </row>
    <row r="2877" spans="1:21" ht="15.75">
      <c r="A2877" s="47"/>
      <c r="B2877" s="33"/>
      <c r="C2877" s="39" t="str">
        <f>IF($A2877 &lt;&gt; "",VLOOKUP($A2877,'Student reference sheet'!$A$2:$V$2329, 3,FALSE), "")</f>
        <v/>
      </c>
      <c r="D2877" s="39" t="str">
        <f>IF($A2877 &lt;&gt; "",VLOOKUP($A2877,'Student reference sheet'!$A$2:$V$2329, 2,FALSE), "")</f>
        <v/>
      </c>
      <c r="E2877" s="35"/>
      <c r="F2877" s="34"/>
      <c r="G2877" s="40" t="str">
        <f t="shared" ca="1" si="135"/>
        <v/>
      </c>
      <c r="H2877" s="40" t="str">
        <f t="shared" ca="1" si="136"/>
        <v/>
      </c>
      <c r="I2877" s="36" t="str">
        <f>IF($A2877 = "", "",
IF(COUNTIF(MINIMUM_DAY_DATES[], Attendance!J2877) &gt; 0, VLOOKUP(Attendance!$G2877,MINIMUM_DAY_PERIOD_SCHEDULE[], 2,TRUE),
IF(COUNTIF(RALLY_DATES[], Attendance!J2877) &gt; 0, VLOOKUP(Attendance!$G2877,RALLY_PERIOD_SCHEDULE[], 2,TRUE),
IF(WEEKDAY(Attendance!$J2877) = 2,
       IF(COUNTIF(FINALS_WEEK_MONDAY_DATE[],Attendance!$J2877) &gt; 0, VLOOKUP(Attendance!$G2877,FINALS_WEEK_MONDAY_PERIOD_SCHEDULE[],2,TRUE),
       VLOOKUP(Attendance!$G2877,REGULAR_WEEK_SCHEDULE[],6,TRUE)),
IF(WEEKDAY($J2877) = 3,
       IF(COUNTIF(FINALS_WEEK_TUESDAY_DATE[],Attendance!$J2877) &gt; 0, VLOOKUP(Attendance!$G2877,FINALS_WEEK_TUESDAY_PERIOD_SCHEDULE[],2,TRUE),
       VLOOKUP(Attendance!$G2877,REGULAR_WEEK_SCHEDULE[[Tuesday]:[Period]],5,TRUE)),
IF(WEEKDAY(Attendance!$J2877) = 4,
        IF(COUNTIF(BLOCK_WEDNESDAY_DATES[],Attendance!$J2877) &gt; 0, VLOOKUP(Attendance!$G2877,BLOCK_WEDNESDAY_PERIOD_SCHEDULE[],2,TRUE),
        IF(COUNTIF(FINALS_WEEK_WEDNESDAY_DATE[],Attendance!$J2877) &gt; 0, VLOOKUP(Attendance!$G2877,FINALS_WEEK_WEDNESDAY_PERIOD_SCHEDULE[],2,TRUE),
       VLOOKUP(Attendance!$G2877,REGULAR_WEEK_SCHEDULE[[Wednesday]:[Period]],4,TRUE))),
IF(WEEKDAY($J2877) = 5,
       IF(COUNTIF(BLOCK_THURSDAY_DATES[],Attendance!$J2877) &gt; 0, VLOOKUP(Attendance!$G2877,BLOCK_THURSDAY_PERIOD_SCHEDULE[],2,TRUE),
       IF(COUNTIF(FINALS_WEEK_THURSDAY_DATE[],Attendance!$J2877) &gt; 0, VLOOKUP(Attendance!$G2877,FINALS_WEEK_THURSDAY_PERIOD_SCHEDULE[],2,TRUE),
       VLOOKUP(Attendance!$G2877,REGULAR_WEEK_SCHEDULE[[Thursday]:[Period]],3,TRUE))),
IF(WEEKDAY(Attendance!$J2877) = 6,
       IF(COUNTIF(FINALS_WEEK_FRIDAY_DATE[],Attendance!$J2877) &gt; 0, VLOOKUP(Attendance!$G2877,FINALS_WEEK_FRIDAY_PERIOD_SCHEDULE[],2,TRUE),
       VLOOKUP(Attendance!$G2877,REGULAR_WEEK_SCHEDULE[[Friday]:[Period]],2,TRUE))))))))))</f>
        <v/>
      </c>
      <c r="J2877" s="41" t="str">
        <f t="shared" ca="1" si="137"/>
        <v/>
      </c>
      <c r="K2877" s="41" t="str">
        <f>IF($A2877 &lt;&gt; "",VLOOKUP($A2877,'Student reference sheet'!$A$2:$V$2329, 7,FALSE), "")</f>
        <v/>
      </c>
      <c r="L2877" s="30" t="str">
        <f>IF($A2877 ="", "", VLOOKUP($A2877, 'Student reference sheet'!$A$2:$Z$2603,23,FALSE))</f>
        <v/>
      </c>
      <c r="M2877" s="30" t="str">
        <f>IF($A2877 ="", "", VLOOKUP($A2877, 'Student reference sheet'!$A$2:$Z$2603,24,FALSE))</f>
        <v/>
      </c>
      <c r="N2877" s="30" t="str">
        <f>IF($A2877 ="", "", VLOOKUP($A2877, 'Student reference sheet'!$A$2:$Z$2603,26,FALSE))</f>
        <v/>
      </c>
      <c r="O2877" s="30" t="str">
        <f>IF($A2877 ="", "", VLOOKUP($A2877, 'Student reference sheet'!$A$2:$Z$2603,25,FALSE))</f>
        <v/>
      </c>
      <c r="P2877" s="39" t="str">
        <f>IF($A2877 = "", "", IF(OR(VLOOKUP($A2877,'Student reference sheet'!$A$2:$V$2400,8,FALSE) = "R",  VLOOKUP($A2877,'Student reference sheet'!$A$2:$V$2400,8,FALSE) = "L"), "X", ""))</f>
        <v/>
      </c>
      <c r="Q2877" s="39" t="str">
        <f>IF($A2877 ="", "", VLOOKUP($A2877, 'Student reference sheet'!$A$2:$V$2603,22,FALSE))</f>
        <v/>
      </c>
      <c r="R2877" s="39" t="str">
        <f>IF($A2877 &lt;&gt; "",VLOOKUP($A2877,'Student reference sheet'!$A$2:$V$2329, 5,FALSE), "")</f>
        <v/>
      </c>
      <c r="S2877" s="39" t="str">
        <f>IF($A2877 &lt;&gt; "",VLOOKUP($A2877,'Student reference sheet'!$A$2:$V$2329, 6,FALSE), "")</f>
        <v/>
      </c>
      <c r="T2877" s="30" t="str">
        <f>IF($A2877 = "","",
IF(VLOOKUP($A2877,'Student reference sheet'!$A$2:$V$2329, 10,FALSE) = "Y", "Hispanic",
IF(VLOOKUP($A2877,'Student reference sheet'!$A$2:$V$2329,11,FALSE) &lt;&gt; "",
IF(VLOOKUP($A2877,'Student reference sheet'!$A$2:$V$2329,11,FALSE) = "UNK", "Unknown", VLOOKUP(VALUE(VLOOKUP($A2877,'Student reference sheet'!$A$2:$V$2329,11,FALSE)),'Ethnicity Reference'!$A$2:$B$22,2,FALSE)),
IF(VLOOKUP($A2877,'Student reference sheet'!$A$2:$V$2329,9,FALSE) &lt;&gt; "", VLOOKUP(VALUE(VLOOKUP($A2877,'Student reference sheet'!$A$2:$V$2329,9,FALSE)),'Ethnicity Reference'!$A$2:$B$22,2,FALSE),"Unknown"))))</f>
        <v/>
      </c>
      <c r="U2877" s="35"/>
    </row>
    <row r="2878" spans="1:21" ht="15.75">
      <c r="A2878" s="47"/>
      <c r="B2878" s="33"/>
      <c r="C2878" s="39" t="str">
        <f>IF($A2878 &lt;&gt; "",VLOOKUP($A2878,'Student reference sheet'!$A$2:$V$2329, 3,FALSE), "")</f>
        <v/>
      </c>
      <c r="D2878" s="39" t="str">
        <f>IF($A2878 &lt;&gt; "",VLOOKUP($A2878,'Student reference sheet'!$A$2:$V$2329, 2,FALSE), "")</f>
        <v/>
      </c>
      <c r="E2878" s="35"/>
      <c r="F2878" s="34"/>
      <c r="G2878" s="40" t="str">
        <f t="shared" ca="1" si="135"/>
        <v/>
      </c>
      <c r="H2878" s="40" t="str">
        <f t="shared" ca="1" si="136"/>
        <v/>
      </c>
      <c r="I2878" s="36" t="str">
        <f>IF($A2878 = "", "",
IF(COUNTIF(MINIMUM_DAY_DATES[], Attendance!J2878) &gt; 0, VLOOKUP(Attendance!$G2878,MINIMUM_DAY_PERIOD_SCHEDULE[], 2,TRUE),
IF(COUNTIF(RALLY_DATES[], Attendance!J2878) &gt; 0, VLOOKUP(Attendance!$G2878,RALLY_PERIOD_SCHEDULE[], 2,TRUE),
IF(WEEKDAY(Attendance!$J2878) = 2,
       IF(COUNTIF(FINALS_WEEK_MONDAY_DATE[],Attendance!$J2878) &gt; 0, VLOOKUP(Attendance!$G2878,FINALS_WEEK_MONDAY_PERIOD_SCHEDULE[],2,TRUE),
       VLOOKUP(Attendance!$G2878,REGULAR_WEEK_SCHEDULE[],6,TRUE)),
IF(WEEKDAY($J2878) = 3,
       IF(COUNTIF(FINALS_WEEK_TUESDAY_DATE[],Attendance!$J2878) &gt; 0, VLOOKUP(Attendance!$G2878,FINALS_WEEK_TUESDAY_PERIOD_SCHEDULE[],2,TRUE),
       VLOOKUP(Attendance!$G2878,REGULAR_WEEK_SCHEDULE[[Tuesday]:[Period]],5,TRUE)),
IF(WEEKDAY(Attendance!$J2878) = 4,
        IF(COUNTIF(BLOCK_WEDNESDAY_DATES[],Attendance!$J2878) &gt; 0, VLOOKUP(Attendance!$G2878,BLOCK_WEDNESDAY_PERIOD_SCHEDULE[],2,TRUE),
        IF(COUNTIF(FINALS_WEEK_WEDNESDAY_DATE[],Attendance!$J2878) &gt; 0, VLOOKUP(Attendance!$G2878,FINALS_WEEK_WEDNESDAY_PERIOD_SCHEDULE[],2,TRUE),
       VLOOKUP(Attendance!$G2878,REGULAR_WEEK_SCHEDULE[[Wednesday]:[Period]],4,TRUE))),
IF(WEEKDAY($J2878) = 5,
       IF(COUNTIF(BLOCK_THURSDAY_DATES[],Attendance!$J2878) &gt; 0, VLOOKUP(Attendance!$G2878,BLOCK_THURSDAY_PERIOD_SCHEDULE[],2,TRUE),
       IF(COUNTIF(FINALS_WEEK_THURSDAY_DATE[],Attendance!$J2878) &gt; 0, VLOOKUP(Attendance!$G2878,FINALS_WEEK_THURSDAY_PERIOD_SCHEDULE[],2,TRUE),
       VLOOKUP(Attendance!$G2878,REGULAR_WEEK_SCHEDULE[[Thursday]:[Period]],3,TRUE))),
IF(WEEKDAY(Attendance!$J2878) = 6,
       IF(COUNTIF(FINALS_WEEK_FRIDAY_DATE[],Attendance!$J2878) &gt; 0, VLOOKUP(Attendance!$G2878,FINALS_WEEK_FRIDAY_PERIOD_SCHEDULE[],2,TRUE),
       VLOOKUP(Attendance!$G2878,REGULAR_WEEK_SCHEDULE[[Friday]:[Period]],2,TRUE))))))))))</f>
        <v/>
      </c>
      <c r="J2878" s="41" t="str">
        <f t="shared" ca="1" si="137"/>
        <v/>
      </c>
      <c r="K2878" s="41" t="str">
        <f>IF($A2878 &lt;&gt; "",VLOOKUP($A2878,'Student reference sheet'!$A$2:$V$2329, 7,FALSE), "")</f>
        <v/>
      </c>
      <c r="L2878" s="30" t="str">
        <f>IF($A2878 ="", "", VLOOKUP($A2878, 'Student reference sheet'!$A$2:$Z$2603,23,FALSE))</f>
        <v/>
      </c>
      <c r="M2878" s="30" t="str">
        <f>IF($A2878 ="", "", VLOOKUP($A2878, 'Student reference sheet'!$A$2:$Z$2603,24,FALSE))</f>
        <v/>
      </c>
      <c r="N2878" s="30" t="str">
        <f>IF($A2878 ="", "", VLOOKUP($A2878, 'Student reference sheet'!$A$2:$Z$2603,26,FALSE))</f>
        <v/>
      </c>
      <c r="O2878" s="30" t="str">
        <f>IF($A2878 ="", "", VLOOKUP($A2878, 'Student reference sheet'!$A$2:$Z$2603,25,FALSE))</f>
        <v/>
      </c>
      <c r="P2878" s="39" t="str">
        <f>IF($A2878 = "", "", IF(OR(VLOOKUP($A2878,'Student reference sheet'!$A$2:$V$2400,8,FALSE) = "R",  VLOOKUP($A2878,'Student reference sheet'!$A$2:$V$2400,8,FALSE) = "L"), "X", ""))</f>
        <v/>
      </c>
      <c r="Q2878" s="39" t="str">
        <f>IF($A2878 ="", "", VLOOKUP($A2878, 'Student reference sheet'!$A$2:$V$2603,22,FALSE))</f>
        <v/>
      </c>
      <c r="R2878" s="39" t="str">
        <f>IF($A2878 &lt;&gt; "",VLOOKUP($A2878,'Student reference sheet'!$A$2:$V$2329, 5,FALSE), "")</f>
        <v/>
      </c>
      <c r="S2878" s="39" t="str">
        <f>IF($A2878 &lt;&gt; "",VLOOKUP($A2878,'Student reference sheet'!$A$2:$V$2329, 6,FALSE), "")</f>
        <v/>
      </c>
      <c r="T2878" s="30" t="str">
        <f>IF($A2878 = "","",
IF(VLOOKUP($A2878,'Student reference sheet'!$A$2:$V$2329, 10,FALSE) = "Y", "Hispanic",
IF(VLOOKUP($A2878,'Student reference sheet'!$A$2:$V$2329,11,FALSE) &lt;&gt; "",
IF(VLOOKUP($A2878,'Student reference sheet'!$A$2:$V$2329,11,FALSE) = "UNK", "Unknown", VLOOKUP(VALUE(VLOOKUP($A2878,'Student reference sheet'!$A$2:$V$2329,11,FALSE)),'Ethnicity Reference'!$A$2:$B$22,2,FALSE)),
IF(VLOOKUP($A2878,'Student reference sheet'!$A$2:$V$2329,9,FALSE) &lt;&gt; "", VLOOKUP(VALUE(VLOOKUP($A2878,'Student reference sheet'!$A$2:$V$2329,9,FALSE)),'Ethnicity Reference'!$A$2:$B$22,2,FALSE),"Unknown"))))</f>
        <v/>
      </c>
      <c r="U2878" s="35"/>
    </row>
    <row r="2879" spans="1:21" ht="15.75">
      <c r="A2879" s="47"/>
      <c r="B2879" s="33"/>
      <c r="C2879" s="39" t="str">
        <f>IF($A2879 &lt;&gt; "",VLOOKUP($A2879,'Student reference sheet'!$A$2:$V$2329, 3,FALSE), "")</f>
        <v/>
      </c>
      <c r="D2879" s="39" t="str">
        <f>IF($A2879 &lt;&gt; "",VLOOKUP($A2879,'Student reference sheet'!$A$2:$V$2329, 2,FALSE), "")</f>
        <v/>
      </c>
      <c r="E2879" s="35"/>
      <c r="F2879" s="34"/>
      <c r="G2879" s="40" t="str">
        <f t="shared" ca="1" si="135"/>
        <v/>
      </c>
      <c r="H2879" s="40" t="str">
        <f t="shared" ca="1" si="136"/>
        <v/>
      </c>
      <c r="I2879" s="36" t="str">
        <f>IF($A2879 = "", "",
IF(COUNTIF(MINIMUM_DAY_DATES[], Attendance!J2879) &gt; 0, VLOOKUP(Attendance!$G2879,MINIMUM_DAY_PERIOD_SCHEDULE[], 2,TRUE),
IF(COUNTIF(RALLY_DATES[], Attendance!J2879) &gt; 0, VLOOKUP(Attendance!$G2879,RALLY_PERIOD_SCHEDULE[], 2,TRUE),
IF(WEEKDAY(Attendance!$J2879) = 2,
       IF(COUNTIF(FINALS_WEEK_MONDAY_DATE[],Attendance!$J2879) &gt; 0, VLOOKUP(Attendance!$G2879,FINALS_WEEK_MONDAY_PERIOD_SCHEDULE[],2,TRUE),
       VLOOKUP(Attendance!$G2879,REGULAR_WEEK_SCHEDULE[],6,TRUE)),
IF(WEEKDAY($J2879) = 3,
       IF(COUNTIF(FINALS_WEEK_TUESDAY_DATE[],Attendance!$J2879) &gt; 0, VLOOKUP(Attendance!$G2879,FINALS_WEEK_TUESDAY_PERIOD_SCHEDULE[],2,TRUE),
       VLOOKUP(Attendance!$G2879,REGULAR_WEEK_SCHEDULE[[Tuesday]:[Period]],5,TRUE)),
IF(WEEKDAY(Attendance!$J2879) = 4,
        IF(COUNTIF(BLOCK_WEDNESDAY_DATES[],Attendance!$J2879) &gt; 0, VLOOKUP(Attendance!$G2879,BLOCK_WEDNESDAY_PERIOD_SCHEDULE[],2,TRUE),
        IF(COUNTIF(FINALS_WEEK_WEDNESDAY_DATE[],Attendance!$J2879) &gt; 0, VLOOKUP(Attendance!$G2879,FINALS_WEEK_WEDNESDAY_PERIOD_SCHEDULE[],2,TRUE),
       VLOOKUP(Attendance!$G2879,REGULAR_WEEK_SCHEDULE[[Wednesday]:[Period]],4,TRUE))),
IF(WEEKDAY($J2879) = 5,
       IF(COUNTIF(BLOCK_THURSDAY_DATES[],Attendance!$J2879) &gt; 0, VLOOKUP(Attendance!$G2879,BLOCK_THURSDAY_PERIOD_SCHEDULE[],2,TRUE),
       IF(COUNTIF(FINALS_WEEK_THURSDAY_DATE[],Attendance!$J2879) &gt; 0, VLOOKUP(Attendance!$G2879,FINALS_WEEK_THURSDAY_PERIOD_SCHEDULE[],2,TRUE),
       VLOOKUP(Attendance!$G2879,REGULAR_WEEK_SCHEDULE[[Thursday]:[Period]],3,TRUE))),
IF(WEEKDAY(Attendance!$J2879) = 6,
       IF(COUNTIF(FINALS_WEEK_FRIDAY_DATE[],Attendance!$J2879) &gt; 0, VLOOKUP(Attendance!$G2879,FINALS_WEEK_FRIDAY_PERIOD_SCHEDULE[],2,TRUE),
       VLOOKUP(Attendance!$G2879,REGULAR_WEEK_SCHEDULE[[Friday]:[Period]],2,TRUE))))))))))</f>
        <v/>
      </c>
      <c r="J2879" s="41" t="str">
        <f t="shared" ca="1" si="137"/>
        <v/>
      </c>
      <c r="K2879" s="41" t="str">
        <f>IF($A2879 &lt;&gt; "",VLOOKUP($A2879,'Student reference sheet'!$A$2:$V$2329, 7,FALSE), "")</f>
        <v/>
      </c>
      <c r="L2879" s="30" t="str">
        <f>IF($A2879 ="", "", VLOOKUP($A2879, 'Student reference sheet'!$A$2:$Z$2603,23,FALSE))</f>
        <v/>
      </c>
      <c r="M2879" s="30" t="str">
        <f>IF($A2879 ="", "", VLOOKUP($A2879, 'Student reference sheet'!$A$2:$Z$2603,24,FALSE))</f>
        <v/>
      </c>
      <c r="N2879" s="30" t="str">
        <f>IF($A2879 ="", "", VLOOKUP($A2879, 'Student reference sheet'!$A$2:$Z$2603,26,FALSE))</f>
        <v/>
      </c>
      <c r="O2879" s="30" t="str">
        <f>IF($A2879 ="", "", VLOOKUP($A2879, 'Student reference sheet'!$A$2:$Z$2603,25,FALSE))</f>
        <v/>
      </c>
      <c r="P2879" s="39" t="str">
        <f>IF($A2879 = "", "", IF(OR(VLOOKUP($A2879,'Student reference sheet'!$A$2:$V$2400,8,FALSE) = "R",  VLOOKUP($A2879,'Student reference sheet'!$A$2:$V$2400,8,FALSE) = "L"), "X", ""))</f>
        <v/>
      </c>
      <c r="Q2879" s="39" t="str">
        <f>IF($A2879 ="", "", VLOOKUP($A2879, 'Student reference sheet'!$A$2:$V$2603,22,FALSE))</f>
        <v/>
      </c>
      <c r="R2879" s="39" t="str">
        <f>IF($A2879 &lt;&gt; "",VLOOKUP($A2879,'Student reference sheet'!$A$2:$V$2329, 5,FALSE), "")</f>
        <v/>
      </c>
      <c r="S2879" s="39" t="str">
        <f>IF($A2879 &lt;&gt; "",VLOOKUP($A2879,'Student reference sheet'!$A$2:$V$2329, 6,FALSE), "")</f>
        <v/>
      </c>
      <c r="T2879" s="30" t="str">
        <f>IF($A2879 = "","",
IF(VLOOKUP($A2879,'Student reference sheet'!$A$2:$V$2329, 10,FALSE) = "Y", "Hispanic",
IF(VLOOKUP($A2879,'Student reference sheet'!$A$2:$V$2329,11,FALSE) &lt;&gt; "",
IF(VLOOKUP($A2879,'Student reference sheet'!$A$2:$V$2329,11,FALSE) = "UNK", "Unknown", VLOOKUP(VALUE(VLOOKUP($A2879,'Student reference sheet'!$A$2:$V$2329,11,FALSE)),'Ethnicity Reference'!$A$2:$B$22,2,FALSE)),
IF(VLOOKUP($A2879,'Student reference sheet'!$A$2:$V$2329,9,FALSE) &lt;&gt; "", VLOOKUP(VALUE(VLOOKUP($A2879,'Student reference sheet'!$A$2:$V$2329,9,FALSE)),'Ethnicity Reference'!$A$2:$B$22,2,FALSE),"Unknown"))))</f>
        <v/>
      </c>
      <c r="U2879" s="35"/>
    </row>
    <row r="2880" spans="1:21" ht="15.75">
      <c r="A2880" s="47"/>
      <c r="B2880" s="33"/>
      <c r="C2880" s="39" t="str">
        <f>IF($A2880 &lt;&gt; "",VLOOKUP($A2880,'Student reference sheet'!$A$2:$V$2329, 3,FALSE), "")</f>
        <v/>
      </c>
      <c r="D2880" s="39" t="str">
        <f>IF($A2880 &lt;&gt; "",VLOOKUP($A2880,'Student reference sheet'!$A$2:$V$2329, 2,FALSE), "")</f>
        <v/>
      </c>
      <c r="E2880" s="35"/>
      <c r="F2880" s="34"/>
      <c r="G2880" s="40" t="str">
        <f t="shared" ca="1" si="135"/>
        <v/>
      </c>
      <c r="H2880" s="40" t="str">
        <f t="shared" ca="1" si="136"/>
        <v/>
      </c>
      <c r="I2880" s="36" t="str">
        <f>IF($A2880 = "", "",
IF(COUNTIF(MINIMUM_DAY_DATES[], Attendance!J2880) &gt; 0, VLOOKUP(Attendance!$G2880,MINIMUM_DAY_PERIOD_SCHEDULE[], 2,TRUE),
IF(COUNTIF(RALLY_DATES[], Attendance!J2880) &gt; 0, VLOOKUP(Attendance!$G2880,RALLY_PERIOD_SCHEDULE[], 2,TRUE),
IF(WEEKDAY(Attendance!$J2880) = 2,
       IF(COUNTIF(FINALS_WEEK_MONDAY_DATE[],Attendance!$J2880) &gt; 0, VLOOKUP(Attendance!$G2880,FINALS_WEEK_MONDAY_PERIOD_SCHEDULE[],2,TRUE),
       VLOOKUP(Attendance!$G2880,REGULAR_WEEK_SCHEDULE[],6,TRUE)),
IF(WEEKDAY($J2880) = 3,
       IF(COUNTIF(FINALS_WEEK_TUESDAY_DATE[],Attendance!$J2880) &gt; 0, VLOOKUP(Attendance!$G2880,FINALS_WEEK_TUESDAY_PERIOD_SCHEDULE[],2,TRUE),
       VLOOKUP(Attendance!$G2880,REGULAR_WEEK_SCHEDULE[[Tuesday]:[Period]],5,TRUE)),
IF(WEEKDAY(Attendance!$J2880) = 4,
        IF(COUNTIF(BLOCK_WEDNESDAY_DATES[],Attendance!$J2880) &gt; 0, VLOOKUP(Attendance!$G2880,BLOCK_WEDNESDAY_PERIOD_SCHEDULE[],2,TRUE),
        IF(COUNTIF(FINALS_WEEK_WEDNESDAY_DATE[],Attendance!$J2880) &gt; 0, VLOOKUP(Attendance!$G2880,FINALS_WEEK_WEDNESDAY_PERIOD_SCHEDULE[],2,TRUE),
       VLOOKUP(Attendance!$G2880,REGULAR_WEEK_SCHEDULE[[Wednesday]:[Period]],4,TRUE))),
IF(WEEKDAY($J2880) = 5,
       IF(COUNTIF(BLOCK_THURSDAY_DATES[],Attendance!$J2880) &gt; 0, VLOOKUP(Attendance!$G2880,BLOCK_THURSDAY_PERIOD_SCHEDULE[],2,TRUE),
       IF(COUNTIF(FINALS_WEEK_THURSDAY_DATE[],Attendance!$J2880) &gt; 0, VLOOKUP(Attendance!$G2880,FINALS_WEEK_THURSDAY_PERIOD_SCHEDULE[],2,TRUE),
       VLOOKUP(Attendance!$G2880,REGULAR_WEEK_SCHEDULE[[Thursday]:[Period]],3,TRUE))),
IF(WEEKDAY(Attendance!$J2880) = 6,
       IF(COUNTIF(FINALS_WEEK_FRIDAY_DATE[],Attendance!$J2880) &gt; 0, VLOOKUP(Attendance!$G2880,FINALS_WEEK_FRIDAY_PERIOD_SCHEDULE[],2,TRUE),
       VLOOKUP(Attendance!$G2880,REGULAR_WEEK_SCHEDULE[[Friday]:[Period]],2,TRUE))))))))))</f>
        <v/>
      </c>
      <c r="J2880" s="41" t="str">
        <f t="shared" ca="1" si="137"/>
        <v/>
      </c>
      <c r="K2880" s="41" t="str">
        <f>IF($A2880 &lt;&gt; "",VLOOKUP($A2880,'Student reference sheet'!$A$2:$V$2329, 7,FALSE), "")</f>
        <v/>
      </c>
      <c r="L2880" s="30" t="str">
        <f>IF($A2880 ="", "", VLOOKUP($A2880, 'Student reference sheet'!$A$2:$Z$2603,23,FALSE))</f>
        <v/>
      </c>
      <c r="M2880" s="30" t="str">
        <f>IF($A2880 ="", "", VLOOKUP($A2880, 'Student reference sheet'!$A$2:$Z$2603,24,FALSE))</f>
        <v/>
      </c>
      <c r="N2880" s="30" t="str">
        <f>IF($A2880 ="", "", VLOOKUP($A2880, 'Student reference sheet'!$A$2:$Z$2603,26,FALSE))</f>
        <v/>
      </c>
      <c r="O2880" s="30" t="str">
        <f>IF($A2880 ="", "", VLOOKUP($A2880, 'Student reference sheet'!$A$2:$Z$2603,25,FALSE))</f>
        <v/>
      </c>
      <c r="P2880" s="39" t="str">
        <f>IF($A2880 = "", "", IF(OR(VLOOKUP($A2880,'Student reference sheet'!$A$2:$V$2400,8,FALSE) = "R",  VLOOKUP($A2880,'Student reference sheet'!$A$2:$V$2400,8,FALSE) = "L"), "X", ""))</f>
        <v/>
      </c>
      <c r="Q2880" s="39" t="str">
        <f>IF($A2880 ="", "", VLOOKUP($A2880, 'Student reference sheet'!$A$2:$V$2603,22,FALSE))</f>
        <v/>
      </c>
      <c r="R2880" s="39" t="str">
        <f>IF($A2880 &lt;&gt; "",VLOOKUP($A2880,'Student reference sheet'!$A$2:$V$2329, 5,FALSE), "")</f>
        <v/>
      </c>
      <c r="S2880" s="39" t="str">
        <f>IF($A2880 &lt;&gt; "",VLOOKUP($A2880,'Student reference sheet'!$A$2:$V$2329, 6,FALSE), "")</f>
        <v/>
      </c>
      <c r="T2880" s="30" t="str">
        <f>IF($A2880 = "","",
IF(VLOOKUP($A2880,'Student reference sheet'!$A$2:$V$2329, 10,FALSE) = "Y", "Hispanic",
IF(VLOOKUP($A2880,'Student reference sheet'!$A$2:$V$2329,11,FALSE) &lt;&gt; "",
IF(VLOOKUP($A2880,'Student reference sheet'!$A$2:$V$2329,11,FALSE) = "UNK", "Unknown", VLOOKUP(VALUE(VLOOKUP($A2880,'Student reference sheet'!$A$2:$V$2329,11,FALSE)),'Ethnicity Reference'!$A$2:$B$22,2,FALSE)),
IF(VLOOKUP($A2880,'Student reference sheet'!$A$2:$V$2329,9,FALSE) &lt;&gt; "", VLOOKUP(VALUE(VLOOKUP($A2880,'Student reference sheet'!$A$2:$V$2329,9,FALSE)),'Ethnicity Reference'!$A$2:$B$22,2,FALSE),"Unknown"))))</f>
        <v/>
      </c>
      <c r="U2880" s="35"/>
    </row>
    <row r="2881" spans="1:21" ht="15.75">
      <c r="A2881" s="47"/>
      <c r="B2881" s="33"/>
      <c r="C2881" s="39" t="str">
        <f>IF($A2881 &lt;&gt; "",VLOOKUP($A2881,'Student reference sheet'!$A$2:$V$2329, 3,FALSE), "")</f>
        <v/>
      </c>
      <c r="D2881" s="39" t="str">
        <f>IF($A2881 &lt;&gt; "",VLOOKUP($A2881,'Student reference sheet'!$A$2:$V$2329, 2,FALSE), "")</f>
        <v/>
      </c>
      <c r="E2881" s="35"/>
      <c r="F2881" s="34"/>
      <c r="G2881" s="40" t="str">
        <f t="shared" ca="1" si="135"/>
        <v/>
      </c>
      <c r="H2881" s="40" t="str">
        <f t="shared" ca="1" si="136"/>
        <v/>
      </c>
      <c r="I2881" s="36" t="str">
        <f>IF($A2881 = "", "",
IF(COUNTIF(MINIMUM_DAY_DATES[], Attendance!J2881) &gt; 0, VLOOKUP(Attendance!$G2881,MINIMUM_DAY_PERIOD_SCHEDULE[], 2,TRUE),
IF(COUNTIF(RALLY_DATES[], Attendance!J2881) &gt; 0, VLOOKUP(Attendance!$G2881,RALLY_PERIOD_SCHEDULE[], 2,TRUE),
IF(WEEKDAY(Attendance!$J2881) = 2,
       IF(COUNTIF(FINALS_WEEK_MONDAY_DATE[],Attendance!$J2881) &gt; 0, VLOOKUP(Attendance!$G2881,FINALS_WEEK_MONDAY_PERIOD_SCHEDULE[],2,TRUE),
       VLOOKUP(Attendance!$G2881,REGULAR_WEEK_SCHEDULE[],6,TRUE)),
IF(WEEKDAY($J2881) = 3,
       IF(COUNTIF(FINALS_WEEK_TUESDAY_DATE[],Attendance!$J2881) &gt; 0, VLOOKUP(Attendance!$G2881,FINALS_WEEK_TUESDAY_PERIOD_SCHEDULE[],2,TRUE),
       VLOOKUP(Attendance!$G2881,REGULAR_WEEK_SCHEDULE[[Tuesday]:[Period]],5,TRUE)),
IF(WEEKDAY(Attendance!$J2881) = 4,
        IF(COUNTIF(BLOCK_WEDNESDAY_DATES[],Attendance!$J2881) &gt; 0, VLOOKUP(Attendance!$G2881,BLOCK_WEDNESDAY_PERIOD_SCHEDULE[],2,TRUE),
        IF(COUNTIF(FINALS_WEEK_WEDNESDAY_DATE[],Attendance!$J2881) &gt; 0, VLOOKUP(Attendance!$G2881,FINALS_WEEK_WEDNESDAY_PERIOD_SCHEDULE[],2,TRUE),
       VLOOKUP(Attendance!$G2881,REGULAR_WEEK_SCHEDULE[[Wednesday]:[Period]],4,TRUE))),
IF(WEEKDAY($J2881) = 5,
       IF(COUNTIF(BLOCK_THURSDAY_DATES[],Attendance!$J2881) &gt; 0, VLOOKUP(Attendance!$G2881,BLOCK_THURSDAY_PERIOD_SCHEDULE[],2,TRUE),
       IF(COUNTIF(FINALS_WEEK_THURSDAY_DATE[],Attendance!$J2881) &gt; 0, VLOOKUP(Attendance!$G2881,FINALS_WEEK_THURSDAY_PERIOD_SCHEDULE[],2,TRUE),
       VLOOKUP(Attendance!$G2881,REGULAR_WEEK_SCHEDULE[[Thursday]:[Period]],3,TRUE))),
IF(WEEKDAY(Attendance!$J2881) = 6,
       IF(COUNTIF(FINALS_WEEK_FRIDAY_DATE[],Attendance!$J2881) &gt; 0, VLOOKUP(Attendance!$G2881,FINALS_WEEK_FRIDAY_PERIOD_SCHEDULE[],2,TRUE),
       VLOOKUP(Attendance!$G2881,REGULAR_WEEK_SCHEDULE[[Friday]:[Period]],2,TRUE))))))))))</f>
        <v/>
      </c>
      <c r="J2881" s="41" t="str">
        <f t="shared" ca="1" si="137"/>
        <v/>
      </c>
      <c r="K2881" s="41" t="str">
        <f>IF($A2881 &lt;&gt; "",VLOOKUP($A2881,'Student reference sheet'!$A$2:$V$2329, 7,FALSE), "")</f>
        <v/>
      </c>
      <c r="L2881" s="30" t="str">
        <f>IF($A2881 ="", "", VLOOKUP($A2881, 'Student reference sheet'!$A$2:$Z$2603,23,FALSE))</f>
        <v/>
      </c>
      <c r="M2881" s="30" t="str">
        <f>IF($A2881 ="", "", VLOOKUP($A2881, 'Student reference sheet'!$A$2:$Z$2603,24,FALSE))</f>
        <v/>
      </c>
      <c r="N2881" s="30" t="str">
        <f>IF($A2881 ="", "", VLOOKUP($A2881, 'Student reference sheet'!$A$2:$Z$2603,26,FALSE))</f>
        <v/>
      </c>
      <c r="O2881" s="30" t="str">
        <f>IF($A2881 ="", "", VLOOKUP($A2881, 'Student reference sheet'!$A$2:$Z$2603,25,FALSE))</f>
        <v/>
      </c>
      <c r="P2881" s="39" t="str">
        <f>IF($A2881 = "", "", IF(OR(VLOOKUP($A2881,'Student reference sheet'!$A$2:$V$2400,8,FALSE) = "R",  VLOOKUP($A2881,'Student reference sheet'!$A$2:$V$2400,8,FALSE) = "L"), "X", ""))</f>
        <v/>
      </c>
      <c r="Q2881" s="39" t="str">
        <f>IF($A2881 ="", "", VLOOKUP($A2881, 'Student reference sheet'!$A$2:$V$2603,22,FALSE))</f>
        <v/>
      </c>
      <c r="R2881" s="39" t="str">
        <f>IF($A2881 &lt;&gt; "",VLOOKUP($A2881,'Student reference sheet'!$A$2:$V$2329, 5,FALSE), "")</f>
        <v/>
      </c>
      <c r="S2881" s="39" t="str">
        <f>IF($A2881 &lt;&gt; "",VLOOKUP($A2881,'Student reference sheet'!$A$2:$V$2329, 6,FALSE), "")</f>
        <v/>
      </c>
      <c r="T2881" s="30" t="str">
        <f>IF($A2881 = "","",
IF(VLOOKUP($A2881,'Student reference sheet'!$A$2:$V$2329, 10,FALSE) = "Y", "Hispanic",
IF(VLOOKUP($A2881,'Student reference sheet'!$A$2:$V$2329,11,FALSE) &lt;&gt; "",
IF(VLOOKUP($A2881,'Student reference sheet'!$A$2:$V$2329,11,FALSE) = "UNK", "Unknown", VLOOKUP(VALUE(VLOOKUP($A2881,'Student reference sheet'!$A$2:$V$2329,11,FALSE)),'Ethnicity Reference'!$A$2:$B$22,2,FALSE)),
IF(VLOOKUP($A2881,'Student reference sheet'!$A$2:$V$2329,9,FALSE) &lt;&gt; "", VLOOKUP(VALUE(VLOOKUP($A2881,'Student reference sheet'!$A$2:$V$2329,9,FALSE)),'Ethnicity Reference'!$A$2:$B$22,2,FALSE),"Unknown"))))</f>
        <v/>
      </c>
      <c r="U2881" s="35"/>
    </row>
    <row r="2882" spans="1:21" ht="15.75">
      <c r="A2882" s="47"/>
      <c r="B2882" s="33"/>
      <c r="C2882" s="39" t="str">
        <f>IF($A2882 &lt;&gt; "",VLOOKUP($A2882,'Student reference sheet'!$A$2:$V$2329, 3,FALSE), "")</f>
        <v/>
      </c>
      <c r="D2882" s="39" t="str">
        <f>IF($A2882 &lt;&gt; "",VLOOKUP($A2882,'Student reference sheet'!$A$2:$V$2329, 2,FALSE), "")</f>
        <v/>
      </c>
      <c r="E2882" s="35"/>
      <c r="F2882" s="34"/>
      <c r="G2882" s="40" t="str">
        <f t="shared" ca="1" si="135"/>
        <v/>
      </c>
      <c r="H2882" s="40" t="str">
        <f t="shared" ca="1" si="136"/>
        <v/>
      </c>
      <c r="I2882" s="36" t="str">
        <f>IF($A2882 = "", "",
IF(COUNTIF(MINIMUM_DAY_DATES[], Attendance!J2882) &gt; 0, VLOOKUP(Attendance!$G2882,MINIMUM_DAY_PERIOD_SCHEDULE[], 2,TRUE),
IF(COUNTIF(RALLY_DATES[], Attendance!J2882) &gt; 0, VLOOKUP(Attendance!$G2882,RALLY_PERIOD_SCHEDULE[], 2,TRUE),
IF(WEEKDAY(Attendance!$J2882) = 2,
       IF(COUNTIF(FINALS_WEEK_MONDAY_DATE[],Attendance!$J2882) &gt; 0, VLOOKUP(Attendance!$G2882,FINALS_WEEK_MONDAY_PERIOD_SCHEDULE[],2,TRUE),
       VLOOKUP(Attendance!$G2882,REGULAR_WEEK_SCHEDULE[],6,TRUE)),
IF(WEEKDAY($J2882) = 3,
       IF(COUNTIF(FINALS_WEEK_TUESDAY_DATE[],Attendance!$J2882) &gt; 0, VLOOKUP(Attendance!$G2882,FINALS_WEEK_TUESDAY_PERIOD_SCHEDULE[],2,TRUE),
       VLOOKUP(Attendance!$G2882,REGULAR_WEEK_SCHEDULE[[Tuesday]:[Period]],5,TRUE)),
IF(WEEKDAY(Attendance!$J2882) = 4,
        IF(COUNTIF(BLOCK_WEDNESDAY_DATES[],Attendance!$J2882) &gt; 0, VLOOKUP(Attendance!$G2882,BLOCK_WEDNESDAY_PERIOD_SCHEDULE[],2,TRUE),
        IF(COUNTIF(FINALS_WEEK_WEDNESDAY_DATE[],Attendance!$J2882) &gt; 0, VLOOKUP(Attendance!$G2882,FINALS_WEEK_WEDNESDAY_PERIOD_SCHEDULE[],2,TRUE),
       VLOOKUP(Attendance!$G2882,REGULAR_WEEK_SCHEDULE[[Wednesday]:[Period]],4,TRUE))),
IF(WEEKDAY($J2882) = 5,
       IF(COUNTIF(BLOCK_THURSDAY_DATES[],Attendance!$J2882) &gt; 0, VLOOKUP(Attendance!$G2882,BLOCK_THURSDAY_PERIOD_SCHEDULE[],2,TRUE),
       IF(COUNTIF(FINALS_WEEK_THURSDAY_DATE[],Attendance!$J2882) &gt; 0, VLOOKUP(Attendance!$G2882,FINALS_WEEK_THURSDAY_PERIOD_SCHEDULE[],2,TRUE),
       VLOOKUP(Attendance!$G2882,REGULAR_WEEK_SCHEDULE[[Thursday]:[Period]],3,TRUE))),
IF(WEEKDAY(Attendance!$J2882) = 6,
       IF(COUNTIF(FINALS_WEEK_FRIDAY_DATE[],Attendance!$J2882) &gt; 0, VLOOKUP(Attendance!$G2882,FINALS_WEEK_FRIDAY_PERIOD_SCHEDULE[],2,TRUE),
       VLOOKUP(Attendance!$G2882,REGULAR_WEEK_SCHEDULE[[Friday]:[Period]],2,TRUE))))))))))</f>
        <v/>
      </c>
      <c r="J2882" s="41" t="str">
        <f t="shared" ca="1" si="137"/>
        <v/>
      </c>
      <c r="K2882" s="41" t="str">
        <f>IF($A2882 &lt;&gt; "",VLOOKUP($A2882,'Student reference sheet'!$A$2:$V$2329, 7,FALSE), "")</f>
        <v/>
      </c>
      <c r="L2882" s="30" t="str">
        <f>IF($A2882 ="", "", VLOOKUP($A2882, 'Student reference sheet'!$A$2:$Z$2603,23,FALSE))</f>
        <v/>
      </c>
      <c r="M2882" s="30" t="str">
        <f>IF($A2882 ="", "", VLOOKUP($A2882, 'Student reference sheet'!$A$2:$Z$2603,24,FALSE))</f>
        <v/>
      </c>
      <c r="N2882" s="30" t="str">
        <f>IF($A2882 ="", "", VLOOKUP($A2882, 'Student reference sheet'!$A$2:$Z$2603,26,FALSE))</f>
        <v/>
      </c>
      <c r="O2882" s="30" t="str">
        <f>IF($A2882 ="", "", VLOOKUP($A2882, 'Student reference sheet'!$A$2:$Z$2603,25,FALSE))</f>
        <v/>
      </c>
      <c r="P2882" s="39" t="str">
        <f>IF($A2882 = "", "", IF(OR(VLOOKUP($A2882,'Student reference sheet'!$A$2:$V$2400,8,FALSE) = "R",  VLOOKUP($A2882,'Student reference sheet'!$A$2:$V$2400,8,FALSE) = "L"), "X", ""))</f>
        <v/>
      </c>
      <c r="Q2882" s="39" t="str">
        <f>IF($A2882 ="", "", VLOOKUP($A2882, 'Student reference sheet'!$A$2:$V$2603,22,FALSE))</f>
        <v/>
      </c>
      <c r="R2882" s="39" t="str">
        <f>IF($A2882 &lt;&gt; "",VLOOKUP($A2882,'Student reference sheet'!$A$2:$V$2329, 5,FALSE), "")</f>
        <v/>
      </c>
      <c r="S2882" s="39" t="str">
        <f>IF($A2882 &lt;&gt; "",VLOOKUP($A2882,'Student reference sheet'!$A$2:$V$2329, 6,FALSE), "")</f>
        <v/>
      </c>
      <c r="T2882" s="30" t="str">
        <f>IF($A2882 = "","",
IF(VLOOKUP($A2882,'Student reference sheet'!$A$2:$V$2329, 10,FALSE) = "Y", "Hispanic",
IF(VLOOKUP($A2882,'Student reference sheet'!$A$2:$V$2329,11,FALSE) &lt;&gt; "",
IF(VLOOKUP($A2882,'Student reference sheet'!$A$2:$V$2329,11,FALSE) = "UNK", "Unknown", VLOOKUP(VALUE(VLOOKUP($A2882,'Student reference sheet'!$A$2:$V$2329,11,FALSE)),'Ethnicity Reference'!$A$2:$B$22,2,FALSE)),
IF(VLOOKUP($A2882,'Student reference sheet'!$A$2:$V$2329,9,FALSE) &lt;&gt; "", VLOOKUP(VALUE(VLOOKUP($A2882,'Student reference sheet'!$A$2:$V$2329,9,FALSE)),'Ethnicity Reference'!$A$2:$B$22,2,FALSE),"Unknown"))))</f>
        <v/>
      </c>
      <c r="U2882" s="35"/>
    </row>
    <row r="2883" spans="1:21" ht="15.75">
      <c r="A2883" s="47"/>
      <c r="B2883" s="33"/>
      <c r="C2883" s="39" t="str">
        <f>IF($A2883 &lt;&gt; "",VLOOKUP($A2883,'Student reference sheet'!$A$2:$V$2329, 3,FALSE), "")</f>
        <v/>
      </c>
      <c r="D2883" s="39" t="str">
        <f>IF($A2883 &lt;&gt; "",VLOOKUP($A2883,'Student reference sheet'!$A$2:$V$2329, 2,FALSE), "")</f>
        <v/>
      </c>
      <c r="E2883" s="35"/>
      <c r="F2883" s="34"/>
      <c r="G2883" s="40" t="str">
        <f t="shared" ca="1" si="135"/>
        <v/>
      </c>
      <c r="H2883" s="40" t="str">
        <f t="shared" ca="1" si="136"/>
        <v/>
      </c>
      <c r="I2883" s="36" t="str">
        <f>IF($A2883 = "", "",
IF(COUNTIF(MINIMUM_DAY_DATES[], Attendance!J2883) &gt; 0, VLOOKUP(Attendance!$G2883,MINIMUM_DAY_PERIOD_SCHEDULE[], 2,TRUE),
IF(COUNTIF(RALLY_DATES[], Attendance!J2883) &gt; 0, VLOOKUP(Attendance!$G2883,RALLY_PERIOD_SCHEDULE[], 2,TRUE),
IF(WEEKDAY(Attendance!$J2883) = 2,
       IF(COUNTIF(FINALS_WEEK_MONDAY_DATE[],Attendance!$J2883) &gt; 0, VLOOKUP(Attendance!$G2883,FINALS_WEEK_MONDAY_PERIOD_SCHEDULE[],2,TRUE),
       VLOOKUP(Attendance!$G2883,REGULAR_WEEK_SCHEDULE[],6,TRUE)),
IF(WEEKDAY($J2883) = 3,
       IF(COUNTIF(FINALS_WEEK_TUESDAY_DATE[],Attendance!$J2883) &gt; 0, VLOOKUP(Attendance!$G2883,FINALS_WEEK_TUESDAY_PERIOD_SCHEDULE[],2,TRUE),
       VLOOKUP(Attendance!$G2883,REGULAR_WEEK_SCHEDULE[[Tuesday]:[Period]],5,TRUE)),
IF(WEEKDAY(Attendance!$J2883) = 4,
        IF(COUNTIF(BLOCK_WEDNESDAY_DATES[],Attendance!$J2883) &gt; 0, VLOOKUP(Attendance!$G2883,BLOCK_WEDNESDAY_PERIOD_SCHEDULE[],2,TRUE),
        IF(COUNTIF(FINALS_WEEK_WEDNESDAY_DATE[],Attendance!$J2883) &gt; 0, VLOOKUP(Attendance!$G2883,FINALS_WEEK_WEDNESDAY_PERIOD_SCHEDULE[],2,TRUE),
       VLOOKUP(Attendance!$G2883,REGULAR_WEEK_SCHEDULE[[Wednesday]:[Period]],4,TRUE))),
IF(WEEKDAY($J2883) = 5,
       IF(COUNTIF(BLOCK_THURSDAY_DATES[],Attendance!$J2883) &gt; 0, VLOOKUP(Attendance!$G2883,BLOCK_THURSDAY_PERIOD_SCHEDULE[],2,TRUE),
       IF(COUNTIF(FINALS_WEEK_THURSDAY_DATE[],Attendance!$J2883) &gt; 0, VLOOKUP(Attendance!$G2883,FINALS_WEEK_THURSDAY_PERIOD_SCHEDULE[],2,TRUE),
       VLOOKUP(Attendance!$G2883,REGULAR_WEEK_SCHEDULE[[Thursday]:[Period]],3,TRUE))),
IF(WEEKDAY(Attendance!$J2883) = 6,
       IF(COUNTIF(FINALS_WEEK_FRIDAY_DATE[],Attendance!$J2883) &gt; 0, VLOOKUP(Attendance!$G2883,FINALS_WEEK_FRIDAY_PERIOD_SCHEDULE[],2,TRUE),
       VLOOKUP(Attendance!$G2883,REGULAR_WEEK_SCHEDULE[[Friday]:[Period]],2,TRUE))))))))))</f>
        <v/>
      </c>
      <c r="J2883" s="41" t="str">
        <f t="shared" ca="1" si="137"/>
        <v/>
      </c>
      <c r="K2883" s="41" t="str">
        <f>IF($A2883 &lt;&gt; "",VLOOKUP($A2883,'Student reference sheet'!$A$2:$V$2329, 7,FALSE), "")</f>
        <v/>
      </c>
      <c r="L2883" s="30" t="str">
        <f>IF($A2883 ="", "", VLOOKUP($A2883, 'Student reference sheet'!$A$2:$Z$2603,23,FALSE))</f>
        <v/>
      </c>
      <c r="M2883" s="30" t="str">
        <f>IF($A2883 ="", "", VLOOKUP($A2883, 'Student reference sheet'!$A$2:$Z$2603,24,FALSE))</f>
        <v/>
      </c>
      <c r="N2883" s="30" t="str">
        <f>IF($A2883 ="", "", VLOOKUP($A2883, 'Student reference sheet'!$A$2:$Z$2603,26,FALSE))</f>
        <v/>
      </c>
      <c r="O2883" s="30" t="str">
        <f>IF($A2883 ="", "", VLOOKUP($A2883, 'Student reference sheet'!$A$2:$Z$2603,25,FALSE))</f>
        <v/>
      </c>
      <c r="P2883" s="39" t="str">
        <f>IF($A2883 = "", "", IF(OR(VLOOKUP($A2883,'Student reference sheet'!$A$2:$V$2400,8,FALSE) = "R",  VLOOKUP($A2883,'Student reference sheet'!$A$2:$V$2400,8,FALSE) = "L"), "X", ""))</f>
        <v/>
      </c>
      <c r="Q2883" s="39" t="str">
        <f>IF($A2883 ="", "", VLOOKUP($A2883, 'Student reference sheet'!$A$2:$V$2603,22,FALSE))</f>
        <v/>
      </c>
      <c r="R2883" s="39" t="str">
        <f>IF($A2883 &lt;&gt; "",VLOOKUP($A2883,'Student reference sheet'!$A$2:$V$2329, 5,FALSE), "")</f>
        <v/>
      </c>
      <c r="S2883" s="39" t="str">
        <f>IF($A2883 &lt;&gt; "",VLOOKUP($A2883,'Student reference sheet'!$A$2:$V$2329, 6,FALSE), "")</f>
        <v/>
      </c>
      <c r="T2883" s="30" t="str">
        <f>IF($A2883 = "","",
IF(VLOOKUP($A2883,'Student reference sheet'!$A$2:$V$2329, 10,FALSE) = "Y", "Hispanic",
IF(VLOOKUP($A2883,'Student reference sheet'!$A$2:$V$2329,11,FALSE) &lt;&gt; "",
IF(VLOOKUP($A2883,'Student reference sheet'!$A$2:$V$2329,11,FALSE) = "UNK", "Unknown", VLOOKUP(VALUE(VLOOKUP($A2883,'Student reference sheet'!$A$2:$V$2329,11,FALSE)),'Ethnicity Reference'!$A$2:$B$22,2,FALSE)),
IF(VLOOKUP($A2883,'Student reference sheet'!$A$2:$V$2329,9,FALSE) &lt;&gt; "", VLOOKUP(VALUE(VLOOKUP($A2883,'Student reference sheet'!$A$2:$V$2329,9,FALSE)),'Ethnicity Reference'!$A$2:$B$22,2,FALSE),"Unknown"))))</f>
        <v/>
      </c>
      <c r="U2883" s="35"/>
    </row>
    <row r="2884" spans="1:21" ht="15.75">
      <c r="A2884" s="47"/>
      <c r="B2884" s="33"/>
      <c r="C2884" s="39" t="str">
        <f>IF($A2884 &lt;&gt; "",VLOOKUP($A2884,'Student reference sheet'!$A$2:$V$2329, 3,FALSE), "")</f>
        <v/>
      </c>
      <c r="D2884" s="39" t="str">
        <f>IF($A2884 &lt;&gt; "",VLOOKUP($A2884,'Student reference sheet'!$A$2:$V$2329, 2,FALSE), "")</f>
        <v/>
      </c>
      <c r="E2884" s="35"/>
      <c r="F2884" s="34"/>
      <c r="G2884" s="40" t="str">
        <f t="shared" ca="1" si="135"/>
        <v/>
      </c>
      <c r="H2884" s="40" t="str">
        <f t="shared" ca="1" si="136"/>
        <v/>
      </c>
      <c r="I2884" s="36" t="str">
        <f>IF($A2884 = "", "",
IF(COUNTIF(MINIMUM_DAY_DATES[], Attendance!J2884) &gt; 0, VLOOKUP(Attendance!$G2884,MINIMUM_DAY_PERIOD_SCHEDULE[], 2,TRUE),
IF(COUNTIF(RALLY_DATES[], Attendance!J2884) &gt; 0, VLOOKUP(Attendance!$G2884,RALLY_PERIOD_SCHEDULE[], 2,TRUE),
IF(WEEKDAY(Attendance!$J2884) = 2,
       IF(COUNTIF(FINALS_WEEK_MONDAY_DATE[],Attendance!$J2884) &gt; 0, VLOOKUP(Attendance!$G2884,FINALS_WEEK_MONDAY_PERIOD_SCHEDULE[],2,TRUE),
       VLOOKUP(Attendance!$G2884,REGULAR_WEEK_SCHEDULE[],6,TRUE)),
IF(WEEKDAY($J2884) = 3,
       IF(COUNTIF(FINALS_WEEK_TUESDAY_DATE[],Attendance!$J2884) &gt; 0, VLOOKUP(Attendance!$G2884,FINALS_WEEK_TUESDAY_PERIOD_SCHEDULE[],2,TRUE),
       VLOOKUP(Attendance!$G2884,REGULAR_WEEK_SCHEDULE[[Tuesday]:[Period]],5,TRUE)),
IF(WEEKDAY(Attendance!$J2884) = 4,
        IF(COUNTIF(BLOCK_WEDNESDAY_DATES[],Attendance!$J2884) &gt; 0, VLOOKUP(Attendance!$G2884,BLOCK_WEDNESDAY_PERIOD_SCHEDULE[],2,TRUE),
        IF(COUNTIF(FINALS_WEEK_WEDNESDAY_DATE[],Attendance!$J2884) &gt; 0, VLOOKUP(Attendance!$G2884,FINALS_WEEK_WEDNESDAY_PERIOD_SCHEDULE[],2,TRUE),
       VLOOKUP(Attendance!$G2884,REGULAR_WEEK_SCHEDULE[[Wednesday]:[Period]],4,TRUE))),
IF(WEEKDAY($J2884) = 5,
       IF(COUNTIF(BLOCK_THURSDAY_DATES[],Attendance!$J2884) &gt; 0, VLOOKUP(Attendance!$G2884,BLOCK_THURSDAY_PERIOD_SCHEDULE[],2,TRUE),
       IF(COUNTIF(FINALS_WEEK_THURSDAY_DATE[],Attendance!$J2884) &gt; 0, VLOOKUP(Attendance!$G2884,FINALS_WEEK_THURSDAY_PERIOD_SCHEDULE[],2,TRUE),
       VLOOKUP(Attendance!$G2884,REGULAR_WEEK_SCHEDULE[[Thursday]:[Period]],3,TRUE))),
IF(WEEKDAY(Attendance!$J2884) = 6,
       IF(COUNTIF(FINALS_WEEK_FRIDAY_DATE[],Attendance!$J2884) &gt; 0, VLOOKUP(Attendance!$G2884,FINALS_WEEK_FRIDAY_PERIOD_SCHEDULE[],2,TRUE),
       VLOOKUP(Attendance!$G2884,REGULAR_WEEK_SCHEDULE[[Friday]:[Period]],2,TRUE))))))))))</f>
        <v/>
      </c>
      <c r="J2884" s="41" t="str">
        <f t="shared" ca="1" si="137"/>
        <v/>
      </c>
      <c r="K2884" s="41" t="str">
        <f>IF($A2884 &lt;&gt; "",VLOOKUP($A2884,'Student reference sheet'!$A$2:$V$2329, 7,FALSE), "")</f>
        <v/>
      </c>
      <c r="L2884" s="30" t="str">
        <f>IF($A2884 ="", "", VLOOKUP($A2884, 'Student reference sheet'!$A$2:$Z$2603,23,FALSE))</f>
        <v/>
      </c>
      <c r="M2884" s="30" t="str">
        <f>IF($A2884 ="", "", VLOOKUP($A2884, 'Student reference sheet'!$A$2:$Z$2603,24,FALSE))</f>
        <v/>
      </c>
      <c r="N2884" s="30" t="str">
        <f>IF($A2884 ="", "", VLOOKUP($A2884, 'Student reference sheet'!$A$2:$Z$2603,26,FALSE))</f>
        <v/>
      </c>
      <c r="O2884" s="30" t="str">
        <f>IF($A2884 ="", "", VLOOKUP($A2884, 'Student reference sheet'!$A$2:$Z$2603,25,FALSE))</f>
        <v/>
      </c>
      <c r="P2884" s="39" t="str">
        <f>IF($A2884 = "", "", IF(OR(VLOOKUP($A2884,'Student reference sheet'!$A$2:$V$2400,8,FALSE) = "R",  VLOOKUP($A2884,'Student reference sheet'!$A$2:$V$2400,8,FALSE) = "L"), "X", ""))</f>
        <v/>
      </c>
      <c r="Q2884" s="39" t="str">
        <f>IF($A2884 ="", "", VLOOKUP($A2884, 'Student reference sheet'!$A$2:$V$2603,22,FALSE))</f>
        <v/>
      </c>
      <c r="R2884" s="39" t="str">
        <f>IF($A2884 &lt;&gt; "",VLOOKUP($A2884,'Student reference sheet'!$A$2:$V$2329, 5,FALSE), "")</f>
        <v/>
      </c>
      <c r="S2884" s="39" t="str">
        <f>IF($A2884 &lt;&gt; "",VLOOKUP($A2884,'Student reference sheet'!$A$2:$V$2329, 6,FALSE), "")</f>
        <v/>
      </c>
      <c r="T2884" s="30" t="str">
        <f>IF($A2884 = "","",
IF(VLOOKUP($A2884,'Student reference sheet'!$A$2:$V$2329, 10,FALSE) = "Y", "Hispanic",
IF(VLOOKUP($A2884,'Student reference sheet'!$A$2:$V$2329,11,FALSE) &lt;&gt; "",
IF(VLOOKUP($A2884,'Student reference sheet'!$A$2:$V$2329,11,FALSE) = "UNK", "Unknown", VLOOKUP(VALUE(VLOOKUP($A2884,'Student reference sheet'!$A$2:$V$2329,11,FALSE)),'Ethnicity Reference'!$A$2:$B$22,2,FALSE)),
IF(VLOOKUP($A2884,'Student reference sheet'!$A$2:$V$2329,9,FALSE) &lt;&gt; "", VLOOKUP(VALUE(VLOOKUP($A2884,'Student reference sheet'!$A$2:$V$2329,9,FALSE)),'Ethnicity Reference'!$A$2:$B$22,2,FALSE),"Unknown"))))</f>
        <v/>
      </c>
      <c r="U2884" s="35"/>
    </row>
    <row r="2885" spans="1:21" ht="15.75">
      <c r="A2885" s="47"/>
      <c r="B2885" s="33"/>
      <c r="C2885" s="39" t="str">
        <f>IF($A2885 &lt;&gt; "",VLOOKUP($A2885,'Student reference sheet'!$A$2:$V$2329, 3,FALSE), "")</f>
        <v/>
      </c>
      <c r="D2885" s="39" t="str">
        <f>IF($A2885 &lt;&gt; "",VLOOKUP($A2885,'Student reference sheet'!$A$2:$V$2329, 2,FALSE), "")</f>
        <v/>
      </c>
      <c r="E2885" s="35"/>
      <c r="F2885" s="34"/>
      <c r="G2885" s="40" t="str">
        <f t="shared" ca="1" si="135"/>
        <v/>
      </c>
      <c r="H2885" s="40" t="str">
        <f t="shared" ca="1" si="136"/>
        <v/>
      </c>
      <c r="I2885" s="36" t="str">
        <f>IF($A2885 = "", "",
IF(COUNTIF(MINIMUM_DAY_DATES[], Attendance!J2885) &gt; 0, VLOOKUP(Attendance!$G2885,MINIMUM_DAY_PERIOD_SCHEDULE[], 2,TRUE),
IF(COUNTIF(RALLY_DATES[], Attendance!J2885) &gt; 0, VLOOKUP(Attendance!$G2885,RALLY_PERIOD_SCHEDULE[], 2,TRUE),
IF(WEEKDAY(Attendance!$J2885) = 2,
       IF(COUNTIF(FINALS_WEEK_MONDAY_DATE[],Attendance!$J2885) &gt; 0, VLOOKUP(Attendance!$G2885,FINALS_WEEK_MONDAY_PERIOD_SCHEDULE[],2,TRUE),
       VLOOKUP(Attendance!$G2885,REGULAR_WEEK_SCHEDULE[],6,TRUE)),
IF(WEEKDAY($J2885) = 3,
       IF(COUNTIF(FINALS_WEEK_TUESDAY_DATE[],Attendance!$J2885) &gt; 0, VLOOKUP(Attendance!$G2885,FINALS_WEEK_TUESDAY_PERIOD_SCHEDULE[],2,TRUE),
       VLOOKUP(Attendance!$G2885,REGULAR_WEEK_SCHEDULE[[Tuesday]:[Period]],5,TRUE)),
IF(WEEKDAY(Attendance!$J2885) = 4,
        IF(COUNTIF(BLOCK_WEDNESDAY_DATES[],Attendance!$J2885) &gt; 0, VLOOKUP(Attendance!$G2885,BLOCK_WEDNESDAY_PERIOD_SCHEDULE[],2,TRUE),
        IF(COUNTIF(FINALS_WEEK_WEDNESDAY_DATE[],Attendance!$J2885) &gt; 0, VLOOKUP(Attendance!$G2885,FINALS_WEEK_WEDNESDAY_PERIOD_SCHEDULE[],2,TRUE),
       VLOOKUP(Attendance!$G2885,REGULAR_WEEK_SCHEDULE[[Wednesday]:[Period]],4,TRUE))),
IF(WEEKDAY($J2885) = 5,
       IF(COUNTIF(BLOCK_THURSDAY_DATES[],Attendance!$J2885) &gt; 0, VLOOKUP(Attendance!$G2885,BLOCK_THURSDAY_PERIOD_SCHEDULE[],2,TRUE),
       IF(COUNTIF(FINALS_WEEK_THURSDAY_DATE[],Attendance!$J2885) &gt; 0, VLOOKUP(Attendance!$G2885,FINALS_WEEK_THURSDAY_PERIOD_SCHEDULE[],2,TRUE),
       VLOOKUP(Attendance!$G2885,REGULAR_WEEK_SCHEDULE[[Thursday]:[Period]],3,TRUE))),
IF(WEEKDAY(Attendance!$J2885) = 6,
       IF(COUNTIF(FINALS_WEEK_FRIDAY_DATE[],Attendance!$J2885) &gt; 0, VLOOKUP(Attendance!$G2885,FINALS_WEEK_FRIDAY_PERIOD_SCHEDULE[],2,TRUE),
       VLOOKUP(Attendance!$G2885,REGULAR_WEEK_SCHEDULE[[Friday]:[Period]],2,TRUE))))))))))</f>
        <v/>
      </c>
      <c r="J2885" s="41" t="str">
        <f t="shared" ca="1" si="137"/>
        <v/>
      </c>
      <c r="K2885" s="41" t="str">
        <f>IF($A2885 &lt;&gt; "",VLOOKUP($A2885,'Student reference sheet'!$A$2:$V$2329, 7,FALSE), "")</f>
        <v/>
      </c>
      <c r="L2885" s="30" t="str">
        <f>IF($A2885 ="", "", VLOOKUP($A2885, 'Student reference sheet'!$A$2:$Z$2603,23,FALSE))</f>
        <v/>
      </c>
      <c r="M2885" s="30" t="str">
        <f>IF($A2885 ="", "", VLOOKUP($A2885, 'Student reference sheet'!$A$2:$Z$2603,24,FALSE))</f>
        <v/>
      </c>
      <c r="N2885" s="30" t="str">
        <f>IF($A2885 ="", "", VLOOKUP($A2885, 'Student reference sheet'!$A$2:$Z$2603,26,FALSE))</f>
        <v/>
      </c>
      <c r="O2885" s="30" t="str">
        <f>IF($A2885 ="", "", VLOOKUP($A2885, 'Student reference sheet'!$A$2:$Z$2603,25,FALSE))</f>
        <v/>
      </c>
      <c r="P2885" s="39" t="str">
        <f>IF($A2885 = "", "", IF(OR(VLOOKUP($A2885,'Student reference sheet'!$A$2:$V$2400,8,FALSE) = "R",  VLOOKUP($A2885,'Student reference sheet'!$A$2:$V$2400,8,FALSE) = "L"), "X", ""))</f>
        <v/>
      </c>
      <c r="Q2885" s="39" t="str">
        <f>IF($A2885 ="", "", VLOOKUP($A2885, 'Student reference sheet'!$A$2:$V$2603,22,FALSE))</f>
        <v/>
      </c>
      <c r="R2885" s="39" t="str">
        <f>IF($A2885 &lt;&gt; "",VLOOKUP($A2885,'Student reference sheet'!$A$2:$V$2329, 5,FALSE), "")</f>
        <v/>
      </c>
      <c r="S2885" s="39" t="str">
        <f>IF($A2885 &lt;&gt; "",VLOOKUP($A2885,'Student reference sheet'!$A$2:$V$2329, 6,FALSE), "")</f>
        <v/>
      </c>
      <c r="T2885" s="30" t="str">
        <f>IF($A2885 = "","",
IF(VLOOKUP($A2885,'Student reference sheet'!$A$2:$V$2329, 10,FALSE) = "Y", "Hispanic",
IF(VLOOKUP($A2885,'Student reference sheet'!$A$2:$V$2329,11,FALSE) &lt;&gt; "",
IF(VLOOKUP($A2885,'Student reference sheet'!$A$2:$V$2329,11,FALSE) = "UNK", "Unknown", VLOOKUP(VALUE(VLOOKUP($A2885,'Student reference sheet'!$A$2:$V$2329,11,FALSE)),'Ethnicity Reference'!$A$2:$B$22,2,FALSE)),
IF(VLOOKUP($A2885,'Student reference sheet'!$A$2:$V$2329,9,FALSE) &lt;&gt; "", VLOOKUP(VALUE(VLOOKUP($A2885,'Student reference sheet'!$A$2:$V$2329,9,FALSE)),'Ethnicity Reference'!$A$2:$B$22,2,FALSE),"Unknown"))))</f>
        <v/>
      </c>
      <c r="U2885" s="35"/>
    </row>
    <row r="2886" spans="1:21" ht="15.75">
      <c r="A2886" s="47"/>
      <c r="B2886" s="33"/>
      <c r="C2886" s="39" t="str">
        <f>IF($A2886 &lt;&gt; "",VLOOKUP($A2886,'Student reference sheet'!$A$2:$V$2329, 3,FALSE), "")</f>
        <v/>
      </c>
      <c r="D2886" s="39" t="str">
        <f>IF($A2886 &lt;&gt; "",VLOOKUP($A2886,'Student reference sheet'!$A$2:$V$2329, 2,FALSE), "")</f>
        <v/>
      </c>
      <c r="E2886" s="35"/>
      <c r="F2886" s="34"/>
      <c r="G2886" s="40" t="str">
        <f t="shared" ca="1" si="135"/>
        <v/>
      </c>
      <c r="H2886" s="40" t="str">
        <f t="shared" ca="1" si="136"/>
        <v/>
      </c>
      <c r="I2886" s="36" t="str">
        <f>IF($A2886 = "", "",
IF(COUNTIF(MINIMUM_DAY_DATES[], Attendance!J2886) &gt; 0, VLOOKUP(Attendance!$G2886,MINIMUM_DAY_PERIOD_SCHEDULE[], 2,TRUE),
IF(COUNTIF(RALLY_DATES[], Attendance!J2886) &gt; 0, VLOOKUP(Attendance!$G2886,RALLY_PERIOD_SCHEDULE[], 2,TRUE),
IF(WEEKDAY(Attendance!$J2886) = 2,
       IF(COUNTIF(FINALS_WEEK_MONDAY_DATE[],Attendance!$J2886) &gt; 0, VLOOKUP(Attendance!$G2886,FINALS_WEEK_MONDAY_PERIOD_SCHEDULE[],2,TRUE),
       VLOOKUP(Attendance!$G2886,REGULAR_WEEK_SCHEDULE[],6,TRUE)),
IF(WEEKDAY($J2886) = 3,
       IF(COUNTIF(FINALS_WEEK_TUESDAY_DATE[],Attendance!$J2886) &gt; 0, VLOOKUP(Attendance!$G2886,FINALS_WEEK_TUESDAY_PERIOD_SCHEDULE[],2,TRUE),
       VLOOKUP(Attendance!$G2886,REGULAR_WEEK_SCHEDULE[[Tuesday]:[Period]],5,TRUE)),
IF(WEEKDAY(Attendance!$J2886) = 4,
        IF(COUNTIF(BLOCK_WEDNESDAY_DATES[],Attendance!$J2886) &gt; 0, VLOOKUP(Attendance!$G2886,BLOCK_WEDNESDAY_PERIOD_SCHEDULE[],2,TRUE),
        IF(COUNTIF(FINALS_WEEK_WEDNESDAY_DATE[],Attendance!$J2886) &gt; 0, VLOOKUP(Attendance!$G2886,FINALS_WEEK_WEDNESDAY_PERIOD_SCHEDULE[],2,TRUE),
       VLOOKUP(Attendance!$G2886,REGULAR_WEEK_SCHEDULE[[Wednesday]:[Period]],4,TRUE))),
IF(WEEKDAY($J2886) = 5,
       IF(COUNTIF(BLOCK_THURSDAY_DATES[],Attendance!$J2886) &gt; 0, VLOOKUP(Attendance!$G2886,BLOCK_THURSDAY_PERIOD_SCHEDULE[],2,TRUE),
       IF(COUNTIF(FINALS_WEEK_THURSDAY_DATE[],Attendance!$J2886) &gt; 0, VLOOKUP(Attendance!$G2886,FINALS_WEEK_THURSDAY_PERIOD_SCHEDULE[],2,TRUE),
       VLOOKUP(Attendance!$G2886,REGULAR_WEEK_SCHEDULE[[Thursday]:[Period]],3,TRUE))),
IF(WEEKDAY(Attendance!$J2886) = 6,
       IF(COUNTIF(FINALS_WEEK_FRIDAY_DATE[],Attendance!$J2886) &gt; 0, VLOOKUP(Attendance!$G2886,FINALS_WEEK_FRIDAY_PERIOD_SCHEDULE[],2,TRUE),
       VLOOKUP(Attendance!$G2886,REGULAR_WEEK_SCHEDULE[[Friday]:[Period]],2,TRUE))))))))))</f>
        <v/>
      </c>
      <c r="J2886" s="41" t="str">
        <f t="shared" ca="1" si="137"/>
        <v/>
      </c>
      <c r="K2886" s="41" t="str">
        <f>IF($A2886 &lt;&gt; "",VLOOKUP($A2886,'Student reference sheet'!$A$2:$V$2329, 7,FALSE), "")</f>
        <v/>
      </c>
      <c r="L2886" s="30" t="str">
        <f>IF($A2886 ="", "", VLOOKUP($A2886, 'Student reference sheet'!$A$2:$Z$2603,23,FALSE))</f>
        <v/>
      </c>
      <c r="M2886" s="30" t="str">
        <f>IF($A2886 ="", "", VLOOKUP($A2886, 'Student reference sheet'!$A$2:$Z$2603,24,FALSE))</f>
        <v/>
      </c>
      <c r="N2886" s="30" t="str">
        <f>IF($A2886 ="", "", VLOOKUP($A2886, 'Student reference sheet'!$A$2:$Z$2603,26,FALSE))</f>
        <v/>
      </c>
      <c r="O2886" s="30" t="str">
        <f>IF($A2886 ="", "", VLOOKUP($A2886, 'Student reference sheet'!$A$2:$Z$2603,25,FALSE))</f>
        <v/>
      </c>
      <c r="P2886" s="39" t="str">
        <f>IF($A2886 = "", "", IF(OR(VLOOKUP($A2886,'Student reference sheet'!$A$2:$V$2400,8,FALSE) = "R",  VLOOKUP($A2886,'Student reference sheet'!$A$2:$V$2400,8,FALSE) = "L"), "X", ""))</f>
        <v/>
      </c>
      <c r="Q2886" s="39" t="str">
        <f>IF($A2886 ="", "", VLOOKUP($A2886, 'Student reference sheet'!$A$2:$V$2603,22,FALSE))</f>
        <v/>
      </c>
      <c r="R2886" s="39" t="str">
        <f>IF($A2886 &lt;&gt; "",VLOOKUP($A2886,'Student reference sheet'!$A$2:$V$2329, 5,FALSE), "")</f>
        <v/>
      </c>
      <c r="S2886" s="39" t="str">
        <f>IF($A2886 &lt;&gt; "",VLOOKUP($A2886,'Student reference sheet'!$A$2:$V$2329, 6,FALSE), "")</f>
        <v/>
      </c>
      <c r="T2886" s="30" t="str">
        <f>IF($A2886 = "","",
IF(VLOOKUP($A2886,'Student reference sheet'!$A$2:$V$2329, 10,FALSE) = "Y", "Hispanic",
IF(VLOOKUP($A2886,'Student reference sheet'!$A$2:$V$2329,11,FALSE) &lt;&gt; "",
IF(VLOOKUP($A2886,'Student reference sheet'!$A$2:$V$2329,11,FALSE) = "UNK", "Unknown", VLOOKUP(VALUE(VLOOKUP($A2886,'Student reference sheet'!$A$2:$V$2329,11,FALSE)),'Ethnicity Reference'!$A$2:$B$22,2,FALSE)),
IF(VLOOKUP($A2886,'Student reference sheet'!$A$2:$V$2329,9,FALSE) &lt;&gt; "", VLOOKUP(VALUE(VLOOKUP($A2886,'Student reference sheet'!$A$2:$V$2329,9,FALSE)),'Ethnicity Reference'!$A$2:$B$22,2,FALSE),"Unknown"))))</f>
        <v/>
      </c>
      <c r="U2886" s="35"/>
    </row>
    <row r="2887" spans="1:21" ht="15.75">
      <c r="A2887" s="47"/>
      <c r="B2887" s="33"/>
      <c r="C2887" s="39" t="str">
        <f>IF($A2887 &lt;&gt; "",VLOOKUP($A2887,'Student reference sheet'!$A$2:$V$2329, 3,FALSE), "")</f>
        <v/>
      </c>
      <c r="D2887" s="39" t="str">
        <f>IF($A2887 &lt;&gt; "",VLOOKUP($A2887,'Student reference sheet'!$A$2:$V$2329, 2,FALSE), "")</f>
        <v/>
      </c>
      <c r="E2887" s="35"/>
      <c r="F2887" s="34"/>
      <c r="G2887" s="40" t="str">
        <f t="shared" ca="1" si="135"/>
        <v/>
      </c>
      <c r="H2887" s="40" t="str">
        <f t="shared" ca="1" si="136"/>
        <v/>
      </c>
      <c r="I2887" s="36" t="str">
        <f>IF($A2887 = "", "",
IF(COUNTIF(MINIMUM_DAY_DATES[], Attendance!J2887) &gt; 0, VLOOKUP(Attendance!$G2887,MINIMUM_DAY_PERIOD_SCHEDULE[], 2,TRUE),
IF(COUNTIF(RALLY_DATES[], Attendance!J2887) &gt; 0, VLOOKUP(Attendance!$G2887,RALLY_PERIOD_SCHEDULE[], 2,TRUE),
IF(WEEKDAY(Attendance!$J2887) = 2,
       IF(COUNTIF(FINALS_WEEK_MONDAY_DATE[],Attendance!$J2887) &gt; 0, VLOOKUP(Attendance!$G2887,FINALS_WEEK_MONDAY_PERIOD_SCHEDULE[],2,TRUE),
       VLOOKUP(Attendance!$G2887,REGULAR_WEEK_SCHEDULE[],6,TRUE)),
IF(WEEKDAY($J2887) = 3,
       IF(COUNTIF(FINALS_WEEK_TUESDAY_DATE[],Attendance!$J2887) &gt; 0, VLOOKUP(Attendance!$G2887,FINALS_WEEK_TUESDAY_PERIOD_SCHEDULE[],2,TRUE),
       VLOOKUP(Attendance!$G2887,REGULAR_WEEK_SCHEDULE[[Tuesday]:[Period]],5,TRUE)),
IF(WEEKDAY(Attendance!$J2887) = 4,
        IF(COUNTIF(BLOCK_WEDNESDAY_DATES[],Attendance!$J2887) &gt; 0, VLOOKUP(Attendance!$G2887,BLOCK_WEDNESDAY_PERIOD_SCHEDULE[],2,TRUE),
        IF(COUNTIF(FINALS_WEEK_WEDNESDAY_DATE[],Attendance!$J2887) &gt; 0, VLOOKUP(Attendance!$G2887,FINALS_WEEK_WEDNESDAY_PERIOD_SCHEDULE[],2,TRUE),
       VLOOKUP(Attendance!$G2887,REGULAR_WEEK_SCHEDULE[[Wednesday]:[Period]],4,TRUE))),
IF(WEEKDAY($J2887) = 5,
       IF(COUNTIF(BLOCK_THURSDAY_DATES[],Attendance!$J2887) &gt; 0, VLOOKUP(Attendance!$G2887,BLOCK_THURSDAY_PERIOD_SCHEDULE[],2,TRUE),
       IF(COUNTIF(FINALS_WEEK_THURSDAY_DATE[],Attendance!$J2887) &gt; 0, VLOOKUP(Attendance!$G2887,FINALS_WEEK_THURSDAY_PERIOD_SCHEDULE[],2,TRUE),
       VLOOKUP(Attendance!$G2887,REGULAR_WEEK_SCHEDULE[[Thursday]:[Period]],3,TRUE))),
IF(WEEKDAY(Attendance!$J2887) = 6,
       IF(COUNTIF(FINALS_WEEK_FRIDAY_DATE[],Attendance!$J2887) &gt; 0, VLOOKUP(Attendance!$G2887,FINALS_WEEK_FRIDAY_PERIOD_SCHEDULE[],2,TRUE),
       VLOOKUP(Attendance!$G2887,REGULAR_WEEK_SCHEDULE[[Friday]:[Period]],2,TRUE))))))))))</f>
        <v/>
      </c>
      <c r="J2887" s="41" t="str">
        <f t="shared" ca="1" si="137"/>
        <v/>
      </c>
      <c r="K2887" s="41" t="str">
        <f>IF($A2887 &lt;&gt; "",VLOOKUP($A2887,'Student reference sheet'!$A$2:$V$2329, 7,FALSE), "")</f>
        <v/>
      </c>
      <c r="L2887" s="30" t="str">
        <f>IF($A2887 ="", "", VLOOKUP($A2887, 'Student reference sheet'!$A$2:$Z$2603,23,FALSE))</f>
        <v/>
      </c>
      <c r="M2887" s="30" t="str">
        <f>IF($A2887 ="", "", VLOOKUP($A2887, 'Student reference sheet'!$A$2:$Z$2603,24,FALSE))</f>
        <v/>
      </c>
      <c r="N2887" s="30" t="str">
        <f>IF($A2887 ="", "", VLOOKUP($A2887, 'Student reference sheet'!$A$2:$Z$2603,26,FALSE))</f>
        <v/>
      </c>
      <c r="O2887" s="30" t="str">
        <f>IF($A2887 ="", "", VLOOKUP($A2887, 'Student reference sheet'!$A$2:$Z$2603,25,FALSE))</f>
        <v/>
      </c>
      <c r="P2887" s="39" t="str">
        <f>IF($A2887 = "", "", IF(OR(VLOOKUP($A2887,'Student reference sheet'!$A$2:$V$2400,8,FALSE) = "R",  VLOOKUP($A2887,'Student reference sheet'!$A$2:$V$2400,8,FALSE) = "L"), "X", ""))</f>
        <v/>
      </c>
      <c r="Q2887" s="39" t="str">
        <f>IF($A2887 ="", "", VLOOKUP($A2887, 'Student reference sheet'!$A$2:$V$2603,22,FALSE))</f>
        <v/>
      </c>
      <c r="R2887" s="39" t="str">
        <f>IF($A2887 &lt;&gt; "",VLOOKUP($A2887,'Student reference sheet'!$A$2:$V$2329, 5,FALSE), "")</f>
        <v/>
      </c>
      <c r="S2887" s="39" t="str">
        <f>IF($A2887 &lt;&gt; "",VLOOKUP($A2887,'Student reference sheet'!$A$2:$V$2329, 6,FALSE), "")</f>
        <v/>
      </c>
      <c r="T2887" s="30" t="str">
        <f>IF($A2887 = "","",
IF(VLOOKUP($A2887,'Student reference sheet'!$A$2:$V$2329, 10,FALSE) = "Y", "Hispanic",
IF(VLOOKUP($A2887,'Student reference sheet'!$A$2:$V$2329,11,FALSE) &lt;&gt; "",
IF(VLOOKUP($A2887,'Student reference sheet'!$A$2:$V$2329,11,FALSE) = "UNK", "Unknown", VLOOKUP(VALUE(VLOOKUP($A2887,'Student reference sheet'!$A$2:$V$2329,11,FALSE)),'Ethnicity Reference'!$A$2:$B$22,2,FALSE)),
IF(VLOOKUP($A2887,'Student reference sheet'!$A$2:$V$2329,9,FALSE) &lt;&gt; "", VLOOKUP(VALUE(VLOOKUP($A2887,'Student reference sheet'!$A$2:$V$2329,9,FALSE)),'Ethnicity Reference'!$A$2:$B$22,2,FALSE),"Unknown"))))</f>
        <v/>
      </c>
      <c r="U2887" s="35"/>
    </row>
    <row r="2888" spans="1:21" ht="15.75">
      <c r="A2888" s="47"/>
      <c r="B2888" s="33"/>
      <c r="C2888" s="39" t="str">
        <f>IF($A2888 &lt;&gt; "",VLOOKUP($A2888,'Student reference sheet'!$A$2:$V$2329, 3,FALSE), "")</f>
        <v/>
      </c>
      <c r="D2888" s="39" t="str">
        <f>IF($A2888 &lt;&gt; "",VLOOKUP($A2888,'Student reference sheet'!$A$2:$V$2329, 2,FALSE), "")</f>
        <v/>
      </c>
      <c r="E2888" s="35"/>
      <c r="F2888" s="34"/>
      <c r="G2888" s="40" t="str">
        <f t="shared" ca="1" si="135"/>
        <v/>
      </c>
      <c r="H2888" s="40" t="str">
        <f t="shared" ca="1" si="136"/>
        <v/>
      </c>
      <c r="I2888" s="36" t="str">
        <f>IF($A2888 = "", "",
IF(COUNTIF(MINIMUM_DAY_DATES[], Attendance!J2888) &gt; 0, VLOOKUP(Attendance!$G2888,MINIMUM_DAY_PERIOD_SCHEDULE[], 2,TRUE),
IF(COUNTIF(RALLY_DATES[], Attendance!J2888) &gt; 0, VLOOKUP(Attendance!$G2888,RALLY_PERIOD_SCHEDULE[], 2,TRUE),
IF(WEEKDAY(Attendance!$J2888) = 2,
       IF(COUNTIF(FINALS_WEEK_MONDAY_DATE[],Attendance!$J2888) &gt; 0, VLOOKUP(Attendance!$G2888,FINALS_WEEK_MONDAY_PERIOD_SCHEDULE[],2,TRUE),
       VLOOKUP(Attendance!$G2888,REGULAR_WEEK_SCHEDULE[],6,TRUE)),
IF(WEEKDAY($J2888) = 3,
       IF(COUNTIF(FINALS_WEEK_TUESDAY_DATE[],Attendance!$J2888) &gt; 0, VLOOKUP(Attendance!$G2888,FINALS_WEEK_TUESDAY_PERIOD_SCHEDULE[],2,TRUE),
       VLOOKUP(Attendance!$G2888,REGULAR_WEEK_SCHEDULE[[Tuesday]:[Period]],5,TRUE)),
IF(WEEKDAY(Attendance!$J2888) = 4,
        IF(COUNTIF(BLOCK_WEDNESDAY_DATES[],Attendance!$J2888) &gt; 0, VLOOKUP(Attendance!$G2888,BLOCK_WEDNESDAY_PERIOD_SCHEDULE[],2,TRUE),
        IF(COUNTIF(FINALS_WEEK_WEDNESDAY_DATE[],Attendance!$J2888) &gt; 0, VLOOKUP(Attendance!$G2888,FINALS_WEEK_WEDNESDAY_PERIOD_SCHEDULE[],2,TRUE),
       VLOOKUP(Attendance!$G2888,REGULAR_WEEK_SCHEDULE[[Wednesday]:[Period]],4,TRUE))),
IF(WEEKDAY($J2888) = 5,
       IF(COUNTIF(BLOCK_THURSDAY_DATES[],Attendance!$J2888) &gt; 0, VLOOKUP(Attendance!$G2888,BLOCK_THURSDAY_PERIOD_SCHEDULE[],2,TRUE),
       IF(COUNTIF(FINALS_WEEK_THURSDAY_DATE[],Attendance!$J2888) &gt; 0, VLOOKUP(Attendance!$G2888,FINALS_WEEK_THURSDAY_PERIOD_SCHEDULE[],2,TRUE),
       VLOOKUP(Attendance!$G2888,REGULAR_WEEK_SCHEDULE[[Thursday]:[Period]],3,TRUE))),
IF(WEEKDAY(Attendance!$J2888) = 6,
       IF(COUNTIF(FINALS_WEEK_FRIDAY_DATE[],Attendance!$J2888) &gt; 0, VLOOKUP(Attendance!$G2888,FINALS_WEEK_FRIDAY_PERIOD_SCHEDULE[],2,TRUE),
       VLOOKUP(Attendance!$G2888,REGULAR_WEEK_SCHEDULE[[Friday]:[Period]],2,TRUE))))))))))</f>
        <v/>
      </c>
      <c r="J2888" s="41" t="str">
        <f t="shared" ca="1" si="137"/>
        <v/>
      </c>
      <c r="K2888" s="41" t="str">
        <f>IF($A2888 &lt;&gt; "",VLOOKUP($A2888,'Student reference sheet'!$A$2:$V$2329, 7,FALSE), "")</f>
        <v/>
      </c>
      <c r="L2888" s="30" t="str">
        <f>IF($A2888 ="", "", VLOOKUP($A2888, 'Student reference sheet'!$A$2:$Z$2603,23,FALSE))</f>
        <v/>
      </c>
      <c r="M2888" s="30" t="str">
        <f>IF($A2888 ="", "", VLOOKUP($A2888, 'Student reference sheet'!$A$2:$Z$2603,24,FALSE))</f>
        <v/>
      </c>
      <c r="N2888" s="30" t="str">
        <f>IF($A2888 ="", "", VLOOKUP($A2888, 'Student reference sheet'!$A$2:$Z$2603,26,FALSE))</f>
        <v/>
      </c>
      <c r="O2888" s="30" t="str">
        <f>IF($A2888 ="", "", VLOOKUP($A2888, 'Student reference sheet'!$A$2:$Z$2603,25,FALSE))</f>
        <v/>
      </c>
      <c r="P2888" s="39" t="str">
        <f>IF($A2888 = "", "", IF(OR(VLOOKUP($A2888,'Student reference sheet'!$A$2:$V$2400,8,FALSE) = "R",  VLOOKUP($A2888,'Student reference sheet'!$A$2:$V$2400,8,FALSE) = "L"), "X", ""))</f>
        <v/>
      </c>
      <c r="Q2888" s="39" t="str">
        <f>IF($A2888 ="", "", VLOOKUP($A2888, 'Student reference sheet'!$A$2:$V$2603,22,FALSE))</f>
        <v/>
      </c>
      <c r="R2888" s="39" t="str">
        <f>IF($A2888 &lt;&gt; "",VLOOKUP($A2888,'Student reference sheet'!$A$2:$V$2329, 5,FALSE), "")</f>
        <v/>
      </c>
      <c r="S2888" s="39" t="str">
        <f>IF($A2888 &lt;&gt; "",VLOOKUP($A2888,'Student reference sheet'!$A$2:$V$2329, 6,FALSE), "")</f>
        <v/>
      </c>
      <c r="T2888" s="30" t="str">
        <f>IF($A2888 = "","",
IF(VLOOKUP($A2888,'Student reference sheet'!$A$2:$V$2329, 10,FALSE) = "Y", "Hispanic",
IF(VLOOKUP($A2888,'Student reference sheet'!$A$2:$V$2329,11,FALSE) &lt;&gt; "",
IF(VLOOKUP($A2888,'Student reference sheet'!$A$2:$V$2329,11,FALSE) = "UNK", "Unknown", VLOOKUP(VALUE(VLOOKUP($A2888,'Student reference sheet'!$A$2:$V$2329,11,FALSE)),'Ethnicity Reference'!$A$2:$B$22,2,FALSE)),
IF(VLOOKUP($A2888,'Student reference sheet'!$A$2:$V$2329,9,FALSE) &lt;&gt; "", VLOOKUP(VALUE(VLOOKUP($A2888,'Student reference sheet'!$A$2:$V$2329,9,FALSE)),'Ethnicity Reference'!$A$2:$B$22,2,FALSE),"Unknown"))))</f>
        <v/>
      </c>
      <c r="U2888" s="35"/>
    </row>
    <row r="2889" spans="1:21" ht="15.75">
      <c r="A2889" s="47"/>
      <c r="B2889" s="33"/>
      <c r="C2889" s="39" t="str">
        <f>IF($A2889 &lt;&gt; "",VLOOKUP($A2889,'Student reference sheet'!$A$2:$V$2329, 3,FALSE), "")</f>
        <v/>
      </c>
      <c r="D2889" s="39" t="str">
        <f>IF($A2889 &lt;&gt; "",VLOOKUP($A2889,'Student reference sheet'!$A$2:$V$2329, 2,FALSE), "")</f>
        <v/>
      </c>
      <c r="E2889" s="35"/>
      <c r="F2889" s="34"/>
      <c r="G2889" s="40" t="str">
        <f t="shared" ca="1" si="135"/>
        <v/>
      </c>
      <c r="H2889" s="40" t="str">
        <f t="shared" ca="1" si="136"/>
        <v/>
      </c>
      <c r="I2889" s="36" t="str">
        <f>IF($A2889 = "", "",
IF(COUNTIF(MINIMUM_DAY_DATES[], Attendance!J2889) &gt; 0, VLOOKUP(Attendance!$G2889,MINIMUM_DAY_PERIOD_SCHEDULE[], 2,TRUE),
IF(COUNTIF(RALLY_DATES[], Attendance!J2889) &gt; 0, VLOOKUP(Attendance!$G2889,RALLY_PERIOD_SCHEDULE[], 2,TRUE),
IF(WEEKDAY(Attendance!$J2889) = 2,
       IF(COUNTIF(FINALS_WEEK_MONDAY_DATE[],Attendance!$J2889) &gt; 0, VLOOKUP(Attendance!$G2889,FINALS_WEEK_MONDAY_PERIOD_SCHEDULE[],2,TRUE),
       VLOOKUP(Attendance!$G2889,REGULAR_WEEK_SCHEDULE[],6,TRUE)),
IF(WEEKDAY($J2889) = 3,
       IF(COUNTIF(FINALS_WEEK_TUESDAY_DATE[],Attendance!$J2889) &gt; 0, VLOOKUP(Attendance!$G2889,FINALS_WEEK_TUESDAY_PERIOD_SCHEDULE[],2,TRUE),
       VLOOKUP(Attendance!$G2889,REGULAR_WEEK_SCHEDULE[[Tuesday]:[Period]],5,TRUE)),
IF(WEEKDAY(Attendance!$J2889) = 4,
        IF(COUNTIF(BLOCK_WEDNESDAY_DATES[],Attendance!$J2889) &gt; 0, VLOOKUP(Attendance!$G2889,BLOCK_WEDNESDAY_PERIOD_SCHEDULE[],2,TRUE),
        IF(COUNTIF(FINALS_WEEK_WEDNESDAY_DATE[],Attendance!$J2889) &gt; 0, VLOOKUP(Attendance!$G2889,FINALS_WEEK_WEDNESDAY_PERIOD_SCHEDULE[],2,TRUE),
       VLOOKUP(Attendance!$G2889,REGULAR_WEEK_SCHEDULE[[Wednesday]:[Period]],4,TRUE))),
IF(WEEKDAY($J2889) = 5,
       IF(COUNTIF(BLOCK_THURSDAY_DATES[],Attendance!$J2889) &gt; 0, VLOOKUP(Attendance!$G2889,BLOCK_THURSDAY_PERIOD_SCHEDULE[],2,TRUE),
       IF(COUNTIF(FINALS_WEEK_THURSDAY_DATE[],Attendance!$J2889) &gt; 0, VLOOKUP(Attendance!$G2889,FINALS_WEEK_THURSDAY_PERIOD_SCHEDULE[],2,TRUE),
       VLOOKUP(Attendance!$G2889,REGULAR_WEEK_SCHEDULE[[Thursday]:[Period]],3,TRUE))),
IF(WEEKDAY(Attendance!$J2889) = 6,
       IF(COUNTIF(FINALS_WEEK_FRIDAY_DATE[],Attendance!$J2889) &gt; 0, VLOOKUP(Attendance!$G2889,FINALS_WEEK_FRIDAY_PERIOD_SCHEDULE[],2,TRUE),
       VLOOKUP(Attendance!$G2889,REGULAR_WEEK_SCHEDULE[[Friday]:[Period]],2,TRUE))))))))))</f>
        <v/>
      </c>
      <c r="J2889" s="41" t="str">
        <f t="shared" ca="1" si="137"/>
        <v/>
      </c>
      <c r="K2889" s="41" t="str">
        <f>IF($A2889 &lt;&gt; "",VLOOKUP($A2889,'Student reference sheet'!$A$2:$V$2329, 7,FALSE), "")</f>
        <v/>
      </c>
      <c r="L2889" s="30" t="str">
        <f>IF($A2889 ="", "", VLOOKUP($A2889, 'Student reference sheet'!$A$2:$Z$2603,23,FALSE))</f>
        <v/>
      </c>
      <c r="M2889" s="30" t="str">
        <f>IF($A2889 ="", "", VLOOKUP($A2889, 'Student reference sheet'!$A$2:$Z$2603,24,FALSE))</f>
        <v/>
      </c>
      <c r="N2889" s="30" t="str">
        <f>IF($A2889 ="", "", VLOOKUP($A2889, 'Student reference sheet'!$A$2:$Z$2603,26,FALSE))</f>
        <v/>
      </c>
      <c r="O2889" s="30" t="str">
        <f>IF($A2889 ="", "", VLOOKUP($A2889, 'Student reference sheet'!$A$2:$Z$2603,25,FALSE))</f>
        <v/>
      </c>
      <c r="P2889" s="39" t="str">
        <f>IF($A2889 = "", "", IF(OR(VLOOKUP($A2889,'Student reference sheet'!$A$2:$V$2400,8,FALSE) = "R",  VLOOKUP($A2889,'Student reference sheet'!$A$2:$V$2400,8,FALSE) = "L"), "X", ""))</f>
        <v/>
      </c>
      <c r="Q2889" s="39" t="str">
        <f>IF($A2889 ="", "", VLOOKUP($A2889, 'Student reference sheet'!$A$2:$V$2603,22,FALSE))</f>
        <v/>
      </c>
      <c r="R2889" s="39" t="str">
        <f>IF($A2889 &lt;&gt; "",VLOOKUP($A2889,'Student reference sheet'!$A$2:$V$2329, 5,FALSE), "")</f>
        <v/>
      </c>
      <c r="S2889" s="39" t="str">
        <f>IF($A2889 &lt;&gt; "",VLOOKUP($A2889,'Student reference sheet'!$A$2:$V$2329, 6,FALSE), "")</f>
        <v/>
      </c>
      <c r="T2889" s="30" t="str">
        <f>IF($A2889 = "","",
IF(VLOOKUP($A2889,'Student reference sheet'!$A$2:$V$2329, 10,FALSE) = "Y", "Hispanic",
IF(VLOOKUP($A2889,'Student reference sheet'!$A$2:$V$2329,11,FALSE) &lt;&gt; "",
IF(VLOOKUP($A2889,'Student reference sheet'!$A$2:$V$2329,11,FALSE) = "UNK", "Unknown", VLOOKUP(VALUE(VLOOKUP($A2889,'Student reference sheet'!$A$2:$V$2329,11,FALSE)),'Ethnicity Reference'!$A$2:$B$22,2,FALSE)),
IF(VLOOKUP($A2889,'Student reference sheet'!$A$2:$V$2329,9,FALSE) &lt;&gt; "", VLOOKUP(VALUE(VLOOKUP($A2889,'Student reference sheet'!$A$2:$V$2329,9,FALSE)),'Ethnicity Reference'!$A$2:$B$22,2,FALSE),"Unknown"))))</f>
        <v/>
      </c>
      <c r="U2889" s="35"/>
    </row>
    <row r="2890" spans="1:21" ht="15.75">
      <c r="A2890" s="47"/>
      <c r="B2890" s="33"/>
      <c r="C2890" s="39" t="str">
        <f>IF($A2890 &lt;&gt; "",VLOOKUP($A2890,'Student reference sheet'!$A$2:$V$2329, 3,FALSE), "")</f>
        <v/>
      </c>
      <c r="D2890" s="39" t="str">
        <f>IF($A2890 &lt;&gt; "",VLOOKUP($A2890,'Student reference sheet'!$A$2:$V$2329, 2,FALSE), "")</f>
        <v/>
      </c>
      <c r="E2890" s="35"/>
      <c r="F2890" s="34"/>
      <c r="G2890" s="40" t="str">
        <f t="shared" ref="G2890:G2953" ca="1" si="138">IF(A2890 &lt;&gt;"", IF(G2890 = "",NOW() - TODAY(), G2890), "")</f>
        <v/>
      </c>
      <c r="H2890" s="40" t="str">
        <f t="shared" ref="H2890:H2953" ca="1" si="139">IF(B2890 &lt;&gt;"", IF(H2890 = "",NOW() - TODAY(), H2890), "")</f>
        <v/>
      </c>
      <c r="I2890" s="36" t="str">
        <f>IF($A2890 = "", "",
IF(COUNTIF(MINIMUM_DAY_DATES[], Attendance!J2890) &gt; 0, VLOOKUP(Attendance!$G2890,MINIMUM_DAY_PERIOD_SCHEDULE[], 2,TRUE),
IF(COUNTIF(RALLY_DATES[], Attendance!J2890) &gt; 0, VLOOKUP(Attendance!$G2890,RALLY_PERIOD_SCHEDULE[], 2,TRUE),
IF(WEEKDAY(Attendance!$J2890) = 2,
       IF(COUNTIF(FINALS_WEEK_MONDAY_DATE[],Attendance!$J2890) &gt; 0, VLOOKUP(Attendance!$G2890,FINALS_WEEK_MONDAY_PERIOD_SCHEDULE[],2,TRUE),
       VLOOKUP(Attendance!$G2890,REGULAR_WEEK_SCHEDULE[],6,TRUE)),
IF(WEEKDAY($J2890) = 3,
       IF(COUNTIF(FINALS_WEEK_TUESDAY_DATE[],Attendance!$J2890) &gt; 0, VLOOKUP(Attendance!$G2890,FINALS_WEEK_TUESDAY_PERIOD_SCHEDULE[],2,TRUE),
       VLOOKUP(Attendance!$G2890,REGULAR_WEEK_SCHEDULE[[Tuesday]:[Period]],5,TRUE)),
IF(WEEKDAY(Attendance!$J2890) = 4,
        IF(COUNTIF(BLOCK_WEDNESDAY_DATES[],Attendance!$J2890) &gt; 0, VLOOKUP(Attendance!$G2890,BLOCK_WEDNESDAY_PERIOD_SCHEDULE[],2,TRUE),
        IF(COUNTIF(FINALS_WEEK_WEDNESDAY_DATE[],Attendance!$J2890) &gt; 0, VLOOKUP(Attendance!$G2890,FINALS_WEEK_WEDNESDAY_PERIOD_SCHEDULE[],2,TRUE),
       VLOOKUP(Attendance!$G2890,REGULAR_WEEK_SCHEDULE[[Wednesday]:[Period]],4,TRUE))),
IF(WEEKDAY($J2890) = 5,
       IF(COUNTIF(BLOCK_THURSDAY_DATES[],Attendance!$J2890) &gt; 0, VLOOKUP(Attendance!$G2890,BLOCK_THURSDAY_PERIOD_SCHEDULE[],2,TRUE),
       IF(COUNTIF(FINALS_WEEK_THURSDAY_DATE[],Attendance!$J2890) &gt; 0, VLOOKUP(Attendance!$G2890,FINALS_WEEK_THURSDAY_PERIOD_SCHEDULE[],2,TRUE),
       VLOOKUP(Attendance!$G2890,REGULAR_WEEK_SCHEDULE[[Thursday]:[Period]],3,TRUE))),
IF(WEEKDAY(Attendance!$J2890) = 6,
       IF(COUNTIF(FINALS_WEEK_FRIDAY_DATE[],Attendance!$J2890) &gt; 0, VLOOKUP(Attendance!$G2890,FINALS_WEEK_FRIDAY_PERIOD_SCHEDULE[],2,TRUE),
       VLOOKUP(Attendance!$G2890,REGULAR_WEEK_SCHEDULE[[Friday]:[Period]],2,TRUE))))))))))</f>
        <v/>
      </c>
      <c r="J2890" s="41" t="str">
        <f t="shared" ref="J2890:J2953" ca="1" si="140">IF(A2890 &lt;&gt;"", IF(J2890 = "",TODAY(), J2890), "")</f>
        <v/>
      </c>
      <c r="K2890" s="41" t="str">
        <f>IF($A2890 &lt;&gt; "",VLOOKUP($A2890,'Student reference sheet'!$A$2:$V$2329, 7,FALSE), "")</f>
        <v/>
      </c>
      <c r="L2890" s="30" t="str">
        <f>IF($A2890 ="", "", VLOOKUP($A2890, 'Student reference sheet'!$A$2:$Z$2603,23,FALSE))</f>
        <v/>
      </c>
      <c r="M2890" s="30" t="str">
        <f>IF($A2890 ="", "", VLOOKUP($A2890, 'Student reference sheet'!$A$2:$Z$2603,24,FALSE))</f>
        <v/>
      </c>
      <c r="N2890" s="30" t="str">
        <f>IF($A2890 ="", "", VLOOKUP($A2890, 'Student reference sheet'!$A$2:$Z$2603,26,FALSE))</f>
        <v/>
      </c>
      <c r="O2890" s="30" t="str">
        <f>IF($A2890 ="", "", VLOOKUP($A2890, 'Student reference sheet'!$A$2:$Z$2603,25,FALSE))</f>
        <v/>
      </c>
      <c r="P2890" s="39" t="str">
        <f>IF($A2890 = "", "", IF(OR(VLOOKUP($A2890,'Student reference sheet'!$A$2:$V$2400,8,FALSE) = "R",  VLOOKUP($A2890,'Student reference sheet'!$A$2:$V$2400,8,FALSE) = "L"), "X", ""))</f>
        <v/>
      </c>
      <c r="Q2890" s="39" t="str">
        <f>IF($A2890 ="", "", VLOOKUP($A2890, 'Student reference sheet'!$A$2:$V$2603,22,FALSE))</f>
        <v/>
      </c>
      <c r="R2890" s="39" t="str">
        <f>IF($A2890 &lt;&gt; "",VLOOKUP($A2890,'Student reference sheet'!$A$2:$V$2329, 5,FALSE), "")</f>
        <v/>
      </c>
      <c r="S2890" s="39" t="str">
        <f>IF($A2890 &lt;&gt; "",VLOOKUP($A2890,'Student reference sheet'!$A$2:$V$2329, 6,FALSE), "")</f>
        <v/>
      </c>
      <c r="T2890" s="30" t="str">
        <f>IF($A2890 = "","",
IF(VLOOKUP($A2890,'Student reference sheet'!$A$2:$V$2329, 10,FALSE) = "Y", "Hispanic",
IF(VLOOKUP($A2890,'Student reference sheet'!$A$2:$V$2329,11,FALSE) &lt;&gt; "",
IF(VLOOKUP($A2890,'Student reference sheet'!$A$2:$V$2329,11,FALSE) = "UNK", "Unknown", VLOOKUP(VALUE(VLOOKUP($A2890,'Student reference sheet'!$A$2:$V$2329,11,FALSE)),'Ethnicity Reference'!$A$2:$B$22,2,FALSE)),
IF(VLOOKUP($A2890,'Student reference sheet'!$A$2:$V$2329,9,FALSE) &lt;&gt; "", VLOOKUP(VALUE(VLOOKUP($A2890,'Student reference sheet'!$A$2:$V$2329,9,FALSE)),'Ethnicity Reference'!$A$2:$B$22,2,FALSE),"Unknown"))))</f>
        <v/>
      </c>
      <c r="U2890" s="35"/>
    </row>
    <row r="2891" spans="1:21" ht="15.75">
      <c r="A2891" s="47"/>
      <c r="B2891" s="33"/>
      <c r="C2891" s="39" t="str">
        <f>IF($A2891 &lt;&gt; "",VLOOKUP($A2891,'Student reference sheet'!$A$2:$V$2329, 3,FALSE), "")</f>
        <v/>
      </c>
      <c r="D2891" s="39" t="str">
        <f>IF($A2891 &lt;&gt; "",VLOOKUP($A2891,'Student reference sheet'!$A$2:$V$2329, 2,FALSE), "")</f>
        <v/>
      </c>
      <c r="E2891" s="35"/>
      <c r="F2891" s="34"/>
      <c r="G2891" s="40" t="str">
        <f t="shared" ca="1" si="138"/>
        <v/>
      </c>
      <c r="H2891" s="40" t="str">
        <f t="shared" ca="1" si="139"/>
        <v/>
      </c>
      <c r="I2891" s="36" t="str">
        <f>IF($A2891 = "", "",
IF(COUNTIF(MINIMUM_DAY_DATES[], Attendance!J2891) &gt; 0, VLOOKUP(Attendance!$G2891,MINIMUM_DAY_PERIOD_SCHEDULE[], 2,TRUE),
IF(COUNTIF(RALLY_DATES[], Attendance!J2891) &gt; 0, VLOOKUP(Attendance!$G2891,RALLY_PERIOD_SCHEDULE[], 2,TRUE),
IF(WEEKDAY(Attendance!$J2891) = 2,
       IF(COUNTIF(FINALS_WEEK_MONDAY_DATE[],Attendance!$J2891) &gt; 0, VLOOKUP(Attendance!$G2891,FINALS_WEEK_MONDAY_PERIOD_SCHEDULE[],2,TRUE),
       VLOOKUP(Attendance!$G2891,REGULAR_WEEK_SCHEDULE[],6,TRUE)),
IF(WEEKDAY($J2891) = 3,
       IF(COUNTIF(FINALS_WEEK_TUESDAY_DATE[],Attendance!$J2891) &gt; 0, VLOOKUP(Attendance!$G2891,FINALS_WEEK_TUESDAY_PERIOD_SCHEDULE[],2,TRUE),
       VLOOKUP(Attendance!$G2891,REGULAR_WEEK_SCHEDULE[[Tuesday]:[Period]],5,TRUE)),
IF(WEEKDAY(Attendance!$J2891) = 4,
        IF(COUNTIF(BLOCK_WEDNESDAY_DATES[],Attendance!$J2891) &gt; 0, VLOOKUP(Attendance!$G2891,BLOCK_WEDNESDAY_PERIOD_SCHEDULE[],2,TRUE),
        IF(COUNTIF(FINALS_WEEK_WEDNESDAY_DATE[],Attendance!$J2891) &gt; 0, VLOOKUP(Attendance!$G2891,FINALS_WEEK_WEDNESDAY_PERIOD_SCHEDULE[],2,TRUE),
       VLOOKUP(Attendance!$G2891,REGULAR_WEEK_SCHEDULE[[Wednesday]:[Period]],4,TRUE))),
IF(WEEKDAY($J2891) = 5,
       IF(COUNTIF(BLOCK_THURSDAY_DATES[],Attendance!$J2891) &gt; 0, VLOOKUP(Attendance!$G2891,BLOCK_THURSDAY_PERIOD_SCHEDULE[],2,TRUE),
       IF(COUNTIF(FINALS_WEEK_THURSDAY_DATE[],Attendance!$J2891) &gt; 0, VLOOKUP(Attendance!$G2891,FINALS_WEEK_THURSDAY_PERIOD_SCHEDULE[],2,TRUE),
       VLOOKUP(Attendance!$G2891,REGULAR_WEEK_SCHEDULE[[Thursday]:[Period]],3,TRUE))),
IF(WEEKDAY(Attendance!$J2891) = 6,
       IF(COUNTIF(FINALS_WEEK_FRIDAY_DATE[],Attendance!$J2891) &gt; 0, VLOOKUP(Attendance!$G2891,FINALS_WEEK_FRIDAY_PERIOD_SCHEDULE[],2,TRUE),
       VLOOKUP(Attendance!$G2891,REGULAR_WEEK_SCHEDULE[[Friday]:[Period]],2,TRUE))))))))))</f>
        <v/>
      </c>
      <c r="J2891" s="41" t="str">
        <f t="shared" ca="1" si="140"/>
        <v/>
      </c>
      <c r="K2891" s="41" t="str">
        <f>IF($A2891 &lt;&gt; "",VLOOKUP($A2891,'Student reference sheet'!$A$2:$V$2329, 7,FALSE), "")</f>
        <v/>
      </c>
      <c r="L2891" s="30" t="str">
        <f>IF($A2891 ="", "", VLOOKUP($A2891, 'Student reference sheet'!$A$2:$Z$2603,23,FALSE))</f>
        <v/>
      </c>
      <c r="M2891" s="30" t="str">
        <f>IF($A2891 ="", "", VLOOKUP($A2891, 'Student reference sheet'!$A$2:$Z$2603,24,FALSE))</f>
        <v/>
      </c>
      <c r="N2891" s="30" t="str">
        <f>IF($A2891 ="", "", VLOOKUP($A2891, 'Student reference sheet'!$A$2:$Z$2603,26,FALSE))</f>
        <v/>
      </c>
      <c r="O2891" s="30" t="str">
        <f>IF($A2891 ="", "", VLOOKUP($A2891, 'Student reference sheet'!$A$2:$Z$2603,25,FALSE))</f>
        <v/>
      </c>
      <c r="P2891" s="39" t="str">
        <f>IF($A2891 = "", "", IF(OR(VLOOKUP($A2891,'Student reference sheet'!$A$2:$V$2400,8,FALSE) = "R",  VLOOKUP($A2891,'Student reference sheet'!$A$2:$V$2400,8,FALSE) = "L"), "X", ""))</f>
        <v/>
      </c>
      <c r="Q2891" s="39" t="str">
        <f>IF($A2891 ="", "", VLOOKUP($A2891, 'Student reference sheet'!$A$2:$V$2603,22,FALSE))</f>
        <v/>
      </c>
      <c r="R2891" s="39" t="str">
        <f>IF($A2891 &lt;&gt; "",VLOOKUP($A2891,'Student reference sheet'!$A$2:$V$2329, 5,FALSE), "")</f>
        <v/>
      </c>
      <c r="S2891" s="39" t="str">
        <f>IF($A2891 &lt;&gt; "",VLOOKUP($A2891,'Student reference sheet'!$A$2:$V$2329, 6,FALSE), "")</f>
        <v/>
      </c>
      <c r="T2891" s="30" t="str">
        <f>IF($A2891 = "","",
IF(VLOOKUP($A2891,'Student reference sheet'!$A$2:$V$2329, 10,FALSE) = "Y", "Hispanic",
IF(VLOOKUP($A2891,'Student reference sheet'!$A$2:$V$2329,11,FALSE) &lt;&gt; "",
IF(VLOOKUP($A2891,'Student reference sheet'!$A$2:$V$2329,11,FALSE) = "UNK", "Unknown", VLOOKUP(VALUE(VLOOKUP($A2891,'Student reference sheet'!$A$2:$V$2329,11,FALSE)),'Ethnicity Reference'!$A$2:$B$22,2,FALSE)),
IF(VLOOKUP($A2891,'Student reference sheet'!$A$2:$V$2329,9,FALSE) &lt;&gt; "", VLOOKUP(VALUE(VLOOKUP($A2891,'Student reference sheet'!$A$2:$V$2329,9,FALSE)),'Ethnicity Reference'!$A$2:$B$22,2,FALSE),"Unknown"))))</f>
        <v/>
      </c>
      <c r="U2891" s="35"/>
    </row>
    <row r="2892" spans="1:21" ht="15.75">
      <c r="A2892" s="47"/>
      <c r="B2892" s="33"/>
      <c r="C2892" s="39" t="str">
        <f>IF($A2892 &lt;&gt; "",VLOOKUP($A2892,'Student reference sheet'!$A$2:$V$2329, 3,FALSE), "")</f>
        <v/>
      </c>
      <c r="D2892" s="39" t="str">
        <f>IF($A2892 &lt;&gt; "",VLOOKUP($A2892,'Student reference sheet'!$A$2:$V$2329, 2,FALSE), "")</f>
        <v/>
      </c>
      <c r="E2892" s="35"/>
      <c r="F2892" s="34"/>
      <c r="G2892" s="40" t="str">
        <f t="shared" ca="1" si="138"/>
        <v/>
      </c>
      <c r="H2892" s="40" t="str">
        <f t="shared" ca="1" si="139"/>
        <v/>
      </c>
      <c r="I2892" s="36" t="str">
        <f>IF($A2892 = "", "",
IF(COUNTIF(MINIMUM_DAY_DATES[], Attendance!J2892) &gt; 0, VLOOKUP(Attendance!$G2892,MINIMUM_DAY_PERIOD_SCHEDULE[], 2,TRUE),
IF(COUNTIF(RALLY_DATES[], Attendance!J2892) &gt; 0, VLOOKUP(Attendance!$G2892,RALLY_PERIOD_SCHEDULE[], 2,TRUE),
IF(WEEKDAY(Attendance!$J2892) = 2,
       IF(COUNTIF(FINALS_WEEK_MONDAY_DATE[],Attendance!$J2892) &gt; 0, VLOOKUP(Attendance!$G2892,FINALS_WEEK_MONDAY_PERIOD_SCHEDULE[],2,TRUE),
       VLOOKUP(Attendance!$G2892,REGULAR_WEEK_SCHEDULE[],6,TRUE)),
IF(WEEKDAY($J2892) = 3,
       IF(COUNTIF(FINALS_WEEK_TUESDAY_DATE[],Attendance!$J2892) &gt; 0, VLOOKUP(Attendance!$G2892,FINALS_WEEK_TUESDAY_PERIOD_SCHEDULE[],2,TRUE),
       VLOOKUP(Attendance!$G2892,REGULAR_WEEK_SCHEDULE[[Tuesday]:[Period]],5,TRUE)),
IF(WEEKDAY(Attendance!$J2892) = 4,
        IF(COUNTIF(BLOCK_WEDNESDAY_DATES[],Attendance!$J2892) &gt; 0, VLOOKUP(Attendance!$G2892,BLOCK_WEDNESDAY_PERIOD_SCHEDULE[],2,TRUE),
        IF(COUNTIF(FINALS_WEEK_WEDNESDAY_DATE[],Attendance!$J2892) &gt; 0, VLOOKUP(Attendance!$G2892,FINALS_WEEK_WEDNESDAY_PERIOD_SCHEDULE[],2,TRUE),
       VLOOKUP(Attendance!$G2892,REGULAR_WEEK_SCHEDULE[[Wednesday]:[Period]],4,TRUE))),
IF(WEEKDAY($J2892) = 5,
       IF(COUNTIF(BLOCK_THURSDAY_DATES[],Attendance!$J2892) &gt; 0, VLOOKUP(Attendance!$G2892,BLOCK_THURSDAY_PERIOD_SCHEDULE[],2,TRUE),
       IF(COUNTIF(FINALS_WEEK_THURSDAY_DATE[],Attendance!$J2892) &gt; 0, VLOOKUP(Attendance!$G2892,FINALS_WEEK_THURSDAY_PERIOD_SCHEDULE[],2,TRUE),
       VLOOKUP(Attendance!$G2892,REGULAR_WEEK_SCHEDULE[[Thursday]:[Period]],3,TRUE))),
IF(WEEKDAY(Attendance!$J2892) = 6,
       IF(COUNTIF(FINALS_WEEK_FRIDAY_DATE[],Attendance!$J2892) &gt; 0, VLOOKUP(Attendance!$G2892,FINALS_WEEK_FRIDAY_PERIOD_SCHEDULE[],2,TRUE),
       VLOOKUP(Attendance!$G2892,REGULAR_WEEK_SCHEDULE[[Friday]:[Period]],2,TRUE))))))))))</f>
        <v/>
      </c>
      <c r="J2892" s="41" t="str">
        <f t="shared" ca="1" si="140"/>
        <v/>
      </c>
      <c r="K2892" s="41" t="str">
        <f>IF($A2892 &lt;&gt; "",VLOOKUP($A2892,'Student reference sheet'!$A$2:$V$2329, 7,FALSE), "")</f>
        <v/>
      </c>
      <c r="L2892" s="30" t="str">
        <f>IF($A2892 ="", "", VLOOKUP($A2892, 'Student reference sheet'!$A$2:$Z$2603,23,FALSE))</f>
        <v/>
      </c>
      <c r="M2892" s="30" t="str">
        <f>IF($A2892 ="", "", VLOOKUP($A2892, 'Student reference sheet'!$A$2:$Z$2603,24,FALSE))</f>
        <v/>
      </c>
      <c r="N2892" s="30" t="str">
        <f>IF($A2892 ="", "", VLOOKUP($A2892, 'Student reference sheet'!$A$2:$Z$2603,26,FALSE))</f>
        <v/>
      </c>
      <c r="O2892" s="30" t="str">
        <f>IF($A2892 ="", "", VLOOKUP($A2892, 'Student reference sheet'!$A$2:$Z$2603,25,FALSE))</f>
        <v/>
      </c>
      <c r="P2892" s="39" t="str">
        <f>IF($A2892 = "", "", IF(OR(VLOOKUP($A2892,'Student reference sheet'!$A$2:$V$2400,8,FALSE) = "R",  VLOOKUP($A2892,'Student reference sheet'!$A$2:$V$2400,8,FALSE) = "L"), "X", ""))</f>
        <v/>
      </c>
      <c r="Q2892" s="39" t="str">
        <f>IF($A2892 ="", "", VLOOKUP($A2892, 'Student reference sheet'!$A$2:$V$2603,22,FALSE))</f>
        <v/>
      </c>
      <c r="R2892" s="39" t="str">
        <f>IF($A2892 &lt;&gt; "",VLOOKUP($A2892,'Student reference sheet'!$A$2:$V$2329, 5,FALSE), "")</f>
        <v/>
      </c>
      <c r="S2892" s="39" t="str">
        <f>IF($A2892 &lt;&gt; "",VLOOKUP($A2892,'Student reference sheet'!$A$2:$V$2329, 6,FALSE), "")</f>
        <v/>
      </c>
      <c r="T2892" s="30" t="str">
        <f>IF($A2892 = "","",
IF(VLOOKUP($A2892,'Student reference sheet'!$A$2:$V$2329, 10,FALSE) = "Y", "Hispanic",
IF(VLOOKUP($A2892,'Student reference sheet'!$A$2:$V$2329,11,FALSE) &lt;&gt; "",
IF(VLOOKUP($A2892,'Student reference sheet'!$A$2:$V$2329,11,FALSE) = "UNK", "Unknown", VLOOKUP(VALUE(VLOOKUP($A2892,'Student reference sheet'!$A$2:$V$2329,11,FALSE)),'Ethnicity Reference'!$A$2:$B$22,2,FALSE)),
IF(VLOOKUP($A2892,'Student reference sheet'!$A$2:$V$2329,9,FALSE) &lt;&gt; "", VLOOKUP(VALUE(VLOOKUP($A2892,'Student reference sheet'!$A$2:$V$2329,9,FALSE)),'Ethnicity Reference'!$A$2:$B$22,2,FALSE),"Unknown"))))</f>
        <v/>
      </c>
      <c r="U2892" s="35"/>
    </row>
    <row r="2893" spans="1:21" ht="15.75">
      <c r="A2893" s="47"/>
      <c r="B2893" s="33"/>
      <c r="C2893" s="39" t="str">
        <f>IF($A2893 &lt;&gt; "",VLOOKUP($A2893,'Student reference sheet'!$A$2:$V$2329, 3,FALSE), "")</f>
        <v/>
      </c>
      <c r="D2893" s="39" t="str">
        <f>IF($A2893 &lt;&gt; "",VLOOKUP($A2893,'Student reference sheet'!$A$2:$V$2329, 2,FALSE), "")</f>
        <v/>
      </c>
      <c r="E2893" s="35"/>
      <c r="F2893" s="34"/>
      <c r="G2893" s="40" t="str">
        <f t="shared" ca="1" si="138"/>
        <v/>
      </c>
      <c r="H2893" s="40" t="str">
        <f t="shared" ca="1" si="139"/>
        <v/>
      </c>
      <c r="I2893" s="36" t="str">
        <f>IF($A2893 = "", "",
IF(COUNTIF(MINIMUM_DAY_DATES[], Attendance!J2893) &gt; 0, VLOOKUP(Attendance!$G2893,MINIMUM_DAY_PERIOD_SCHEDULE[], 2,TRUE),
IF(COUNTIF(RALLY_DATES[], Attendance!J2893) &gt; 0, VLOOKUP(Attendance!$G2893,RALLY_PERIOD_SCHEDULE[], 2,TRUE),
IF(WEEKDAY(Attendance!$J2893) = 2,
       IF(COUNTIF(FINALS_WEEK_MONDAY_DATE[],Attendance!$J2893) &gt; 0, VLOOKUP(Attendance!$G2893,FINALS_WEEK_MONDAY_PERIOD_SCHEDULE[],2,TRUE),
       VLOOKUP(Attendance!$G2893,REGULAR_WEEK_SCHEDULE[],6,TRUE)),
IF(WEEKDAY($J2893) = 3,
       IF(COUNTIF(FINALS_WEEK_TUESDAY_DATE[],Attendance!$J2893) &gt; 0, VLOOKUP(Attendance!$G2893,FINALS_WEEK_TUESDAY_PERIOD_SCHEDULE[],2,TRUE),
       VLOOKUP(Attendance!$G2893,REGULAR_WEEK_SCHEDULE[[Tuesday]:[Period]],5,TRUE)),
IF(WEEKDAY(Attendance!$J2893) = 4,
        IF(COUNTIF(BLOCK_WEDNESDAY_DATES[],Attendance!$J2893) &gt; 0, VLOOKUP(Attendance!$G2893,BLOCK_WEDNESDAY_PERIOD_SCHEDULE[],2,TRUE),
        IF(COUNTIF(FINALS_WEEK_WEDNESDAY_DATE[],Attendance!$J2893) &gt; 0, VLOOKUP(Attendance!$G2893,FINALS_WEEK_WEDNESDAY_PERIOD_SCHEDULE[],2,TRUE),
       VLOOKUP(Attendance!$G2893,REGULAR_WEEK_SCHEDULE[[Wednesday]:[Period]],4,TRUE))),
IF(WEEKDAY($J2893) = 5,
       IF(COUNTIF(BLOCK_THURSDAY_DATES[],Attendance!$J2893) &gt; 0, VLOOKUP(Attendance!$G2893,BLOCK_THURSDAY_PERIOD_SCHEDULE[],2,TRUE),
       IF(COUNTIF(FINALS_WEEK_THURSDAY_DATE[],Attendance!$J2893) &gt; 0, VLOOKUP(Attendance!$G2893,FINALS_WEEK_THURSDAY_PERIOD_SCHEDULE[],2,TRUE),
       VLOOKUP(Attendance!$G2893,REGULAR_WEEK_SCHEDULE[[Thursday]:[Period]],3,TRUE))),
IF(WEEKDAY(Attendance!$J2893) = 6,
       IF(COUNTIF(FINALS_WEEK_FRIDAY_DATE[],Attendance!$J2893) &gt; 0, VLOOKUP(Attendance!$G2893,FINALS_WEEK_FRIDAY_PERIOD_SCHEDULE[],2,TRUE),
       VLOOKUP(Attendance!$G2893,REGULAR_WEEK_SCHEDULE[[Friday]:[Period]],2,TRUE))))))))))</f>
        <v/>
      </c>
      <c r="J2893" s="41" t="str">
        <f t="shared" ca="1" si="140"/>
        <v/>
      </c>
      <c r="K2893" s="41" t="str">
        <f>IF($A2893 &lt;&gt; "",VLOOKUP($A2893,'Student reference sheet'!$A$2:$V$2329, 7,FALSE), "")</f>
        <v/>
      </c>
      <c r="L2893" s="30" t="str">
        <f>IF($A2893 ="", "", VLOOKUP($A2893, 'Student reference sheet'!$A$2:$Z$2603,23,FALSE))</f>
        <v/>
      </c>
      <c r="M2893" s="30" t="str">
        <f>IF($A2893 ="", "", VLOOKUP($A2893, 'Student reference sheet'!$A$2:$Z$2603,24,FALSE))</f>
        <v/>
      </c>
      <c r="N2893" s="30" t="str">
        <f>IF($A2893 ="", "", VLOOKUP($A2893, 'Student reference sheet'!$A$2:$Z$2603,26,FALSE))</f>
        <v/>
      </c>
      <c r="O2893" s="30" t="str">
        <f>IF($A2893 ="", "", VLOOKUP($A2893, 'Student reference sheet'!$A$2:$Z$2603,25,FALSE))</f>
        <v/>
      </c>
      <c r="P2893" s="39" t="str">
        <f>IF($A2893 = "", "", IF(OR(VLOOKUP($A2893,'Student reference sheet'!$A$2:$V$2400,8,FALSE) = "R",  VLOOKUP($A2893,'Student reference sheet'!$A$2:$V$2400,8,FALSE) = "L"), "X", ""))</f>
        <v/>
      </c>
      <c r="Q2893" s="39" t="str">
        <f>IF($A2893 ="", "", VLOOKUP($A2893, 'Student reference sheet'!$A$2:$V$2603,22,FALSE))</f>
        <v/>
      </c>
      <c r="R2893" s="39" t="str">
        <f>IF($A2893 &lt;&gt; "",VLOOKUP($A2893,'Student reference sheet'!$A$2:$V$2329, 5,FALSE), "")</f>
        <v/>
      </c>
      <c r="S2893" s="39" t="str">
        <f>IF($A2893 &lt;&gt; "",VLOOKUP($A2893,'Student reference sheet'!$A$2:$V$2329, 6,FALSE), "")</f>
        <v/>
      </c>
      <c r="T2893" s="30" t="str">
        <f>IF($A2893 = "","",
IF(VLOOKUP($A2893,'Student reference sheet'!$A$2:$V$2329, 10,FALSE) = "Y", "Hispanic",
IF(VLOOKUP($A2893,'Student reference sheet'!$A$2:$V$2329,11,FALSE) &lt;&gt; "",
IF(VLOOKUP($A2893,'Student reference sheet'!$A$2:$V$2329,11,FALSE) = "UNK", "Unknown", VLOOKUP(VALUE(VLOOKUP($A2893,'Student reference sheet'!$A$2:$V$2329,11,FALSE)),'Ethnicity Reference'!$A$2:$B$22,2,FALSE)),
IF(VLOOKUP($A2893,'Student reference sheet'!$A$2:$V$2329,9,FALSE) &lt;&gt; "", VLOOKUP(VALUE(VLOOKUP($A2893,'Student reference sheet'!$A$2:$V$2329,9,FALSE)),'Ethnicity Reference'!$A$2:$B$22,2,FALSE),"Unknown"))))</f>
        <v/>
      </c>
      <c r="U2893" s="35"/>
    </row>
    <row r="2894" spans="1:21" ht="15.75">
      <c r="A2894" s="47"/>
      <c r="B2894" s="33"/>
      <c r="C2894" s="39" t="str">
        <f>IF($A2894 &lt;&gt; "",VLOOKUP($A2894,'Student reference sheet'!$A$2:$V$2329, 3,FALSE), "")</f>
        <v/>
      </c>
      <c r="D2894" s="39" t="str">
        <f>IF($A2894 &lt;&gt; "",VLOOKUP($A2894,'Student reference sheet'!$A$2:$V$2329, 2,FALSE), "")</f>
        <v/>
      </c>
      <c r="E2894" s="35"/>
      <c r="F2894" s="34"/>
      <c r="G2894" s="40" t="str">
        <f t="shared" ca="1" si="138"/>
        <v/>
      </c>
      <c r="H2894" s="40" t="str">
        <f t="shared" ca="1" si="139"/>
        <v/>
      </c>
      <c r="I2894" s="36" t="str">
        <f>IF($A2894 = "", "",
IF(COUNTIF(MINIMUM_DAY_DATES[], Attendance!J2894) &gt; 0, VLOOKUP(Attendance!$G2894,MINIMUM_DAY_PERIOD_SCHEDULE[], 2,TRUE),
IF(COUNTIF(RALLY_DATES[], Attendance!J2894) &gt; 0, VLOOKUP(Attendance!$G2894,RALLY_PERIOD_SCHEDULE[], 2,TRUE),
IF(WEEKDAY(Attendance!$J2894) = 2,
       IF(COUNTIF(FINALS_WEEK_MONDAY_DATE[],Attendance!$J2894) &gt; 0, VLOOKUP(Attendance!$G2894,FINALS_WEEK_MONDAY_PERIOD_SCHEDULE[],2,TRUE),
       VLOOKUP(Attendance!$G2894,REGULAR_WEEK_SCHEDULE[],6,TRUE)),
IF(WEEKDAY($J2894) = 3,
       IF(COUNTIF(FINALS_WEEK_TUESDAY_DATE[],Attendance!$J2894) &gt; 0, VLOOKUP(Attendance!$G2894,FINALS_WEEK_TUESDAY_PERIOD_SCHEDULE[],2,TRUE),
       VLOOKUP(Attendance!$G2894,REGULAR_WEEK_SCHEDULE[[Tuesday]:[Period]],5,TRUE)),
IF(WEEKDAY(Attendance!$J2894) = 4,
        IF(COUNTIF(BLOCK_WEDNESDAY_DATES[],Attendance!$J2894) &gt; 0, VLOOKUP(Attendance!$G2894,BLOCK_WEDNESDAY_PERIOD_SCHEDULE[],2,TRUE),
        IF(COUNTIF(FINALS_WEEK_WEDNESDAY_DATE[],Attendance!$J2894) &gt; 0, VLOOKUP(Attendance!$G2894,FINALS_WEEK_WEDNESDAY_PERIOD_SCHEDULE[],2,TRUE),
       VLOOKUP(Attendance!$G2894,REGULAR_WEEK_SCHEDULE[[Wednesday]:[Period]],4,TRUE))),
IF(WEEKDAY($J2894) = 5,
       IF(COUNTIF(BLOCK_THURSDAY_DATES[],Attendance!$J2894) &gt; 0, VLOOKUP(Attendance!$G2894,BLOCK_THURSDAY_PERIOD_SCHEDULE[],2,TRUE),
       IF(COUNTIF(FINALS_WEEK_THURSDAY_DATE[],Attendance!$J2894) &gt; 0, VLOOKUP(Attendance!$G2894,FINALS_WEEK_THURSDAY_PERIOD_SCHEDULE[],2,TRUE),
       VLOOKUP(Attendance!$G2894,REGULAR_WEEK_SCHEDULE[[Thursday]:[Period]],3,TRUE))),
IF(WEEKDAY(Attendance!$J2894) = 6,
       IF(COUNTIF(FINALS_WEEK_FRIDAY_DATE[],Attendance!$J2894) &gt; 0, VLOOKUP(Attendance!$G2894,FINALS_WEEK_FRIDAY_PERIOD_SCHEDULE[],2,TRUE),
       VLOOKUP(Attendance!$G2894,REGULAR_WEEK_SCHEDULE[[Friday]:[Period]],2,TRUE))))))))))</f>
        <v/>
      </c>
      <c r="J2894" s="41" t="str">
        <f t="shared" ca="1" si="140"/>
        <v/>
      </c>
      <c r="K2894" s="41" t="str">
        <f>IF($A2894 &lt;&gt; "",VLOOKUP($A2894,'Student reference sheet'!$A$2:$V$2329, 7,FALSE), "")</f>
        <v/>
      </c>
      <c r="L2894" s="30" t="str">
        <f>IF($A2894 ="", "", VLOOKUP($A2894, 'Student reference sheet'!$A$2:$Z$2603,23,FALSE))</f>
        <v/>
      </c>
      <c r="M2894" s="30" t="str">
        <f>IF($A2894 ="", "", VLOOKUP($A2894, 'Student reference sheet'!$A$2:$Z$2603,24,FALSE))</f>
        <v/>
      </c>
      <c r="N2894" s="30" t="str">
        <f>IF($A2894 ="", "", VLOOKUP($A2894, 'Student reference sheet'!$A$2:$Z$2603,26,FALSE))</f>
        <v/>
      </c>
      <c r="O2894" s="30" t="str">
        <f>IF($A2894 ="", "", VLOOKUP($A2894, 'Student reference sheet'!$A$2:$Z$2603,25,FALSE))</f>
        <v/>
      </c>
      <c r="P2894" s="39" t="str">
        <f>IF($A2894 = "", "", IF(OR(VLOOKUP($A2894,'Student reference sheet'!$A$2:$V$2400,8,FALSE) = "R",  VLOOKUP($A2894,'Student reference sheet'!$A$2:$V$2400,8,FALSE) = "L"), "X", ""))</f>
        <v/>
      </c>
      <c r="Q2894" s="39" t="str">
        <f>IF($A2894 ="", "", VLOOKUP($A2894, 'Student reference sheet'!$A$2:$V$2603,22,FALSE))</f>
        <v/>
      </c>
      <c r="R2894" s="39" t="str">
        <f>IF($A2894 &lt;&gt; "",VLOOKUP($A2894,'Student reference sheet'!$A$2:$V$2329, 5,FALSE), "")</f>
        <v/>
      </c>
      <c r="S2894" s="39" t="str">
        <f>IF($A2894 &lt;&gt; "",VLOOKUP($A2894,'Student reference sheet'!$A$2:$V$2329, 6,FALSE), "")</f>
        <v/>
      </c>
      <c r="T2894" s="30" t="str">
        <f>IF($A2894 = "","",
IF(VLOOKUP($A2894,'Student reference sheet'!$A$2:$V$2329, 10,FALSE) = "Y", "Hispanic",
IF(VLOOKUP($A2894,'Student reference sheet'!$A$2:$V$2329,11,FALSE) &lt;&gt; "",
IF(VLOOKUP($A2894,'Student reference sheet'!$A$2:$V$2329,11,FALSE) = "UNK", "Unknown", VLOOKUP(VALUE(VLOOKUP($A2894,'Student reference sheet'!$A$2:$V$2329,11,FALSE)),'Ethnicity Reference'!$A$2:$B$22,2,FALSE)),
IF(VLOOKUP($A2894,'Student reference sheet'!$A$2:$V$2329,9,FALSE) &lt;&gt; "", VLOOKUP(VALUE(VLOOKUP($A2894,'Student reference sheet'!$A$2:$V$2329,9,FALSE)),'Ethnicity Reference'!$A$2:$B$22,2,FALSE),"Unknown"))))</f>
        <v/>
      </c>
      <c r="U2894" s="35"/>
    </row>
    <row r="2895" spans="1:21" ht="15.75">
      <c r="A2895" s="47"/>
      <c r="B2895" s="33"/>
      <c r="C2895" s="39" t="str">
        <f>IF($A2895 &lt;&gt; "",VLOOKUP($A2895,'Student reference sheet'!$A$2:$V$2329, 3,FALSE), "")</f>
        <v/>
      </c>
      <c r="D2895" s="39" t="str">
        <f>IF($A2895 &lt;&gt; "",VLOOKUP($A2895,'Student reference sheet'!$A$2:$V$2329, 2,FALSE), "")</f>
        <v/>
      </c>
      <c r="E2895" s="35"/>
      <c r="F2895" s="34"/>
      <c r="G2895" s="40" t="str">
        <f t="shared" ca="1" si="138"/>
        <v/>
      </c>
      <c r="H2895" s="40" t="str">
        <f t="shared" ca="1" si="139"/>
        <v/>
      </c>
      <c r="I2895" s="36" t="str">
        <f>IF($A2895 = "", "",
IF(COUNTIF(MINIMUM_DAY_DATES[], Attendance!J2895) &gt; 0, VLOOKUP(Attendance!$G2895,MINIMUM_DAY_PERIOD_SCHEDULE[], 2,TRUE),
IF(COUNTIF(RALLY_DATES[], Attendance!J2895) &gt; 0, VLOOKUP(Attendance!$G2895,RALLY_PERIOD_SCHEDULE[], 2,TRUE),
IF(WEEKDAY(Attendance!$J2895) = 2,
       IF(COUNTIF(FINALS_WEEK_MONDAY_DATE[],Attendance!$J2895) &gt; 0, VLOOKUP(Attendance!$G2895,FINALS_WEEK_MONDAY_PERIOD_SCHEDULE[],2,TRUE),
       VLOOKUP(Attendance!$G2895,REGULAR_WEEK_SCHEDULE[],6,TRUE)),
IF(WEEKDAY($J2895) = 3,
       IF(COUNTIF(FINALS_WEEK_TUESDAY_DATE[],Attendance!$J2895) &gt; 0, VLOOKUP(Attendance!$G2895,FINALS_WEEK_TUESDAY_PERIOD_SCHEDULE[],2,TRUE),
       VLOOKUP(Attendance!$G2895,REGULAR_WEEK_SCHEDULE[[Tuesday]:[Period]],5,TRUE)),
IF(WEEKDAY(Attendance!$J2895) = 4,
        IF(COUNTIF(BLOCK_WEDNESDAY_DATES[],Attendance!$J2895) &gt; 0, VLOOKUP(Attendance!$G2895,BLOCK_WEDNESDAY_PERIOD_SCHEDULE[],2,TRUE),
        IF(COUNTIF(FINALS_WEEK_WEDNESDAY_DATE[],Attendance!$J2895) &gt; 0, VLOOKUP(Attendance!$G2895,FINALS_WEEK_WEDNESDAY_PERIOD_SCHEDULE[],2,TRUE),
       VLOOKUP(Attendance!$G2895,REGULAR_WEEK_SCHEDULE[[Wednesday]:[Period]],4,TRUE))),
IF(WEEKDAY($J2895) = 5,
       IF(COUNTIF(BLOCK_THURSDAY_DATES[],Attendance!$J2895) &gt; 0, VLOOKUP(Attendance!$G2895,BLOCK_THURSDAY_PERIOD_SCHEDULE[],2,TRUE),
       IF(COUNTIF(FINALS_WEEK_THURSDAY_DATE[],Attendance!$J2895) &gt; 0, VLOOKUP(Attendance!$G2895,FINALS_WEEK_THURSDAY_PERIOD_SCHEDULE[],2,TRUE),
       VLOOKUP(Attendance!$G2895,REGULAR_WEEK_SCHEDULE[[Thursday]:[Period]],3,TRUE))),
IF(WEEKDAY(Attendance!$J2895) = 6,
       IF(COUNTIF(FINALS_WEEK_FRIDAY_DATE[],Attendance!$J2895) &gt; 0, VLOOKUP(Attendance!$G2895,FINALS_WEEK_FRIDAY_PERIOD_SCHEDULE[],2,TRUE),
       VLOOKUP(Attendance!$G2895,REGULAR_WEEK_SCHEDULE[[Friday]:[Period]],2,TRUE))))))))))</f>
        <v/>
      </c>
      <c r="J2895" s="41" t="str">
        <f t="shared" ca="1" si="140"/>
        <v/>
      </c>
      <c r="K2895" s="41" t="str">
        <f>IF($A2895 &lt;&gt; "",VLOOKUP($A2895,'Student reference sheet'!$A$2:$V$2329, 7,FALSE), "")</f>
        <v/>
      </c>
      <c r="L2895" s="30" t="str">
        <f>IF($A2895 ="", "", VLOOKUP($A2895, 'Student reference sheet'!$A$2:$Z$2603,23,FALSE))</f>
        <v/>
      </c>
      <c r="M2895" s="30" t="str">
        <f>IF($A2895 ="", "", VLOOKUP($A2895, 'Student reference sheet'!$A$2:$Z$2603,24,FALSE))</f>
        <v/>
      </c>
      <c r="N2895" s="30" t="str">
        <f>IF($A2895 ="", "", VLOOKUP($A2895, 'Student reference sheet'!$A$2:$Z$2603,26,FALSE))</f>
        <v/>
      </c>
      <c r="O2895" s="30" t="str">
        <f>IF($A2895 ="", "", VLOOKUP($A2895, 'Student reference sheet'!$A$2:$Z$2603,25,FALSE))</f>
        <v/>
      </c>
      <c r="P2895" s="39" t="str">
        <f>IF($A2895 = "", "", IF(OR(VLOOKUP($A2895,'Student reference sheet'!$A$2:$V$2400,8,FALSE) = "R",  VLOOKUP($A2895,'Student reference sheet'!$A$2:$V$2400,8,FALSE) = "L"), "X", ""))</f>
        <v/>
      </c>
      <c r="Q2895" s="39" t="str">
        <f>IF($A2895 ="", "", VLOOKUP($A2895, 'Student reference sheet'!$A$2:$V$2603,22,FALSE))</f>
        <v/>
      </c>
      <c r="R2895" s="39" t="str">
        <f>IF($A2895 &lt;&gt; "",VLOOKUP($A2895,'Student reference sheet'!$A$2:$V$2329, 5,FALSE), "")</f>
        <v/>
      </c>
      <c r="S2895" s="39" t="str">
        <f>IF($A2895 &lt;&gt; "",VLOOKUP($A2895,'Student reference sheet'!$A$2:$V$2329, 6,FALSE), "")</f>
        <v/>
      </c>
      <c r="T2895" s="30" t="str">
        <f>IF($A2895 = "","",
IF(VLOOKUP($A2895,'Student reference sheet'!$A$2:$V$2329, 10,FALSE) = "Y", "Hispanic",
IF(VLOOKUP($A2895,'Student reference sheet'!$A$2:$V$2329,11,FALSE) &lt;&gt; "",
IF(VLOOKUP($A2895,'Student reference sheet'!$A$2:$V$2329,11,FALSE) = "UNK", "Unknown", VLOOKUP(VALUE(VLOOKUP($A2895,'Student reference sheet'!$A$2:$V$2329,11,FALSE)),'Ethnicity Reference'!$A$2:$B$22,2,FALSE)),
IF(VLOOKUP($A2895,'Student reference sheet'!$A$2:$V$2329,9,FALSE) &lt;&gt; "", VLOOKUP(VALUE(VLOOKUP($A2895,'Student reference sheet'!$A$2:$V$2329,9,FALSE)),'Ethnicity Reference'!$A$2:$B$22,2,FALSE),"Unknown"))))</f>
        <v/>
      </c>
      <c r="U2895" s="35"/>
    </row>
    <row r="2896" spans="1:21" ht="15.75">
      <c r="A2896" s="47"/>
      <c r="B2896" s="33"/>
      <c r="C2896" s="39" t="str">
        <f>IF($A2896 &lt;&gt; "",VLOOKUP($A2896,'Student reference sheet'!$A$2:$V$2329, 3,FALSE), "")</f>
        <v/>
      </c>
      <c r="D2896" s="39" t="str">
        <f>IF($A2896 &lt;&gt; "",VLOOKUP($A2896,'Student reference sheet'!$A$2:$V$2329, 2,FALSE), "")</f>
        <v/>
      </c>
      <c r="E2896" s="35"/>
      <c r="F2896" s="34"/>
      <c r="G2896" s="40" t="str">
        <f t="shared" ca="1" si="138"/>
        <v/>
      </c>
      <c r="H2896" s="40" t="str">
        <f t="shared" ca="1" si="139"/>
        <v/>
      </c>
      <c r="I2896" s="36" t="str">
        <f>IF($A2896 = "", "",
IF(COUNTIF(MINIMUM_DAY_DATES[], Attendance!J2896) &gt; 0, VLOOKUP(Attendance!$G2896,MINIMUM_DAY_PERIOD_SCHEDULE[], 2,TRUE),
IF(COUNTIF(RALLY_DATES[], Attendance!J2896) &gt; 0, VLOOKUP(Attendance!$G2896,RALLY_PERIOD_SCHEDULE[], 2,TRUE),
IF(WEEKDAY(Attendance!$J2896) = 2,
       IF(COUNTIF(FINALS_WEEK_MONDAY_DATE[],Attendance!$J2896) &gt; 0, VLOOKUP(Attendance!$G2896,FINALS_WEEK_MONDAY_PERIOD_SCHEDULE[],2,TRUE),
       VLOOKUP(Attendance!$G2896,REGULAR_WEEK_SCHEDULE[],6,TRUE)),
IF(WEEKDAY($J2896) = 3,
       IF(COUNTIF(FINALS_WEEK_TUESDAY_DATE[],Attendance!$J2896) &gt; 0, VLOOKUP(Attendance!$G2896,FINALS_WEEK_TUESDAY_PERIOD_SCHEDULE[],2,TRUE),
       VLOOKUP(Attendance!$G2896,REGULAR_WEEK_SCHEDULE[[Tuesday]:[Period]],5,TRUE)),
IF(WEEKDAY(Attendance!$J2896) = 4,
        IF(COUNTIF(BLOCK_WEDNESDAY_DATES[],Attendance!$J2896) &gt; 0, VLOOKUP(Attendance!$G2896,BLOCK_WEDNESDAY_PERIOD_SCHEDULE[],2,TRUE),
        IF(COUNTIF(FINALS_WEEK_WEDNESDAY_DATE[],Attendance!$J2896) &gt; 0, VLOOKUP(Attendance!$G2896,FINALS_WEEK_WEDNESDAY_PERIOD_SCHEDULE[],2,TRUE),
       VLOOKUP(Attendance!$G2896,REGULAR_WEEK_SCHEDULE[[Wednesday]:[Period]],4,TRUE))),
IF(WEEKDAY($J2896) = 5,
       IF(COUNTIF(BLOCK_THURSDAY_DATES[],Attendance!$J2896) &gt; 0, VLOOKUP(Attendance!$G2896,BLOCK_THURSDAY_PERIOD_SCHEDULE[],2,TRUE),
       IF(COUNTIF(FINALS_WEEK_THURSDAY_DATE[],Attendance!$J2896) &gt; 0, VLOOKUP(Attendance!$G2896,FINALS_WEEK_THURSDAY_PERIOD_SCHEDULE[],2,TRUE),
       VLOOKUP(Attendance!$G2896,REGULAR_WEEK_SCHEDULE[[Thursday]:[Period]],3,TRUE))),
IF(WEEKDAY(Attendance!$J2896) = 6,
       IF(COUNTIF(FINALS_WEEK_FRIDAY_DATE[],Attendance!$J2896) &gt; 0, VLOOKUP(Attendance!$G2896,FINALS_WEEK_FRIDAY_PERIOD_SCHEDULE[],2,TRUE),
       VLOOKUP(Attendance!$G2896,REGULAR_WEEK_SCHEDULE[[Friday]:[Period]],2,TRUE))))))))))</f>
        <v/>
      </c>
      <c r="J2896" s="41" t="str">
        <f t="shared" ca="1" si="140"/>
        <v/>
      </c>
      <c r="K2896" s="41" t="str">
        <f>IF($A2896 &lt;&gt; "",VLOOKUP($A2896,'Student reference sheet'!$A$2:$V$2329, 7,FALSE), "")</f>
        <v/>
      </c>
      <c r="L2896" s="30" t="str">
        <f>IF($A2896 ="", "", VLOOKUP($A2896, 'Student reference sheet'!$A$2:$Z$2603,23,FALSE))</f>
        <v/>
      </c>
      <c r="M2896" s="30" t="str">
        <f>IF($A2896 ="", "", VLOOKUP($A2896, 'Student reference sheet'!$A$2:$Z$2603,24,FALSE))</f>
        <v/>
      </c>
      <c r="N2896" s="30" t="str">
        <f>IF($A2896 ="", "", VLOOKUP($A2896, 'Student reference sheet'!$A$2:$Z$2603,26,FALSE))</f>
        <v/>
      </c>
      <c r="O2896" s="30" t="str">
        <f>IF($A2896 ="", "", VLOOKUP($A2896, 'Student reference sheet'!$A$2:$Z$2603,25,FALSE))</f>
        <v/>
      </c>
      <c r="P2896" s="39" t="str">
        <f>IF($A2896 = "", "", IF(OR(VLOOKUP($A2896,'Student reference sheet'!$A$2:$V$2400,8,FALSE) = "R",  VLOOKUP($A2896,'Student reference sheet'!$A$2:$V$2400,8,FALSE) = "L"), "X", ""))</f>
        <v/>
      </c>
      <c r="Q2896" s="39" t="str">
        <f>IF($A2896 ="", "", VLOOKUP($A2896, 'Student reference sheet'!$A$2:$V$2603,22,FALSE))</f>
        <v/>
      </c>
      <c r="R2896" s="39" t="str">
        <f>IF($A2896 &lt;&gt; "",VLOOKUP($A2896,'Student reference sheet'!$A$2:$V$2329, 5,FALSE), "")</f>
        <v/>
      </c>
      <c r="S2896" s="39" t="str">
        <f>IF($A2896 &lt;&gt; "",VLOOKUP($A2896,'Student reference sheet'!$A$2:$V$2329, 6,FALSE), "")</f>
        <v/>
      </c>
      <c r="T2896" s="30" t="str">
        <f>IF($A2896 = "","",
IF(VLOOKUP($A2896,'Student reference sheet'!$A$2:$V$2329, 10,FALSE) = "Y", "Hispanic",
IF(VLOOKUP($A2896,'Student reference sheet'!$A$2:$V$2329,11,FALSE) &lt;&gt; "",
IF(VLOOKUP($A2896,'Student reference sheet'!$A$2:$V$2329,11,FALSE) = "UNK", "Unknown", VLOOKUP(VALUE(VLOOKUP($A2896,'Student reference sheet'!$A$2:$V$2329,11,FALSE)),'Ethnicity Reference'!$A$2:$B$22,2,FALSE)),
IF(VLOOKUP($A2896,'Student reference sheet'!$A$2:$V$2329,9,FALSE) &lt;&gt; "", VLOOKUP(VALUE(VLOOKUP($A2896,'Student reference sheet'!$A$2:$V$2329,9,FALSE)),'Ethnicity Reference'!$A$2:$B$22,2,FALSE),"Unknown"))))</f>
        <v/>
      </c>
      <c r="U2896" s="35"/>
    </row>
    <row r="2897" spans="1:21" ht="15.75">
      <c r="A2897" s="47"/>
      <c r="B2897" s="33"/>
      <c r="C2897" s="39" t="str">
        <f>IF($A2897 &lt;&gt; "",VLOOKUP($A2897,'Student reference sheet'!$A$2:$V$2329, 3,FALSE), "")</f>
        <v/>
      </c>
      <c r="D2897" s="39" t="str">
        <f>IF($A2897 &lt;&gt; "",VLOOKUP($A2897,'Student reference sheet'!$A$2:$V$2329, 2,FALSE), "")</f>
        <v/>
      </c>
      <c r="E2897" s="35"/>
      <c r="F2897" s="34"/>
      <c r="G2897" s="40" t="str">
        <f t="shared" ca="1" si="138"/>
        <v/>
      </c>
      <c r="H2897" s="40" t="str">
        <f t="shared" ca="1" si="139"/>
        <v/>
      </c>
      <c r="I2897" s="36" t="str">
        <f>IF($A2897 = "", "",
IF(COUNTIF(MINIMUM_DAY_DATES[], Attendance!J2897) &gt; 0, VLOOKUP(Attendance!$G2897,MINIMUM_DAY_PERIOD_SCHEDULE[], 2,TRUE),
IF(COUNTIF(RALLY_DATES[], Attendance!J2897) &gt; 0, VLOOKUP(Attendance!$G2897,RALLY_PERIOD_SCHEDULE[], 2,TRUE),
IF(WEEKDAY(Attendance!$J2897) = 2,
       IF(COUNTIF(FINALS_WEEK_MONDAY_DATE[],Attendance!$J2897) &gt; 0, VLOOKUP(Attendance!$G2897,FINALS_WEEK_MONDAY_PERIOD_SCHEDULE[],2,TRUE),
       VLOOKUP(Attendance!$G2897,REGULAR_WEEK_SCHEDULE[],6,TRUE)),
IF(WEEKDAY($J2897) = 3,
       IF(COUNTIF(FINALS_WEEK_TUESDAY_DATE[],Attendance!$J2897) &gt; 0, VLOOKUP(Attendance!$G2897,FINALS_WEEK_TUESDAY_PERIOD_SCHEDULE[],2,TRUE),
       VLOOKUP(Attendance!$G2897,REGULAR_WEEK_SCHEDULE[[Tuesday]:[Period]],5,TRUE)),
IF(WEEKDAY(Attendance!$J2897) = 4,
        IF(COUNTIF(BLOCK_WEDNESDAY_DATES[],Attendance!$J2897) &gt; 0, VLOOKUP(Attendance!$G2897,BLOCK_WEDNESDAY_PERIOD_SCHEDULE[],2,TRUE),
        IF(COUNTIF(FINALS_WEEK_WEDNESDAY_DATE[],Attendance!$J2897) &gt; 0, VLOOKUP(Attendance!$G2897,FINALS_WEEK_WEDNESDAY_PERIOD_SCHEDULE[],2,TRUE),
       VLOOKUP(Attendance!$G2897,REGULAR_WEEK_SCHEDULE[[Wednesday]:[Period]],4,TRUE))),
IF(WEEKDAY($J2897) = 5,
       IF(COUNTIF(BLOCK_THURSDAY_DATES[],Attendance!$J2897) &gt; 0, VLOOKUP(Attendance!$G2897,BLOCK_THURSDAY_PERIOD_SCHEDULE[],2,TRUE),
       IF(COUNTIF(FINALS_WEEK_THURSDAY_DATE[],Attendance!$J2897) &gt; 0, VLOOKUP(Attendance!$G2897,FINALS_WEEK_THURSDAY_PERIOD_SCHEDULE[],2,TRUE),
       VLOOKUP(Attendance!$G2897,REGULAR_WEEK_SCHEDULE[[Thursday]:[Period]],3,TRUE))),
IF(WEEKDAY(Attendance!$J2897) = 6,
       IF(COUNTIF(FINALS_WEEK_FRIDAY_DATE[],Attendance!$J2897) &gt; 0, VLOOKUP(Attendance!$G2897,FINALS_WEEK_FRIDAY_PERIOD_SCHEDULE[],2,TRUE),
       VLOOKUP(Attendance!$G2897,REGULAR_WEEK_SCHEDULE[[Friday]:[Period]],2,TRUE))))))))))</f>
        <v/>
      </c>
      <c r="J2897" s="41" t="str">
        <f t="shared" ca="1" si="140"/>
        <v/>
      </c>
      <c r="K2897" s="41" t="str">
        <f>IF($A2897 &lt;&gt; "",VLOOKUP($A2897,'Student reference sheet'!$A$2:$V$2329, 7,FALSE), "")</f>
        <v/>
      </c>
      <c r="L2897" s="30" t="str">
        <f>IF($A2897 ="", "", VLOOKUP($A2897, 'Student reference sheet'!$A$2:$Z$2603,23,FALSE))</f>
        <v/>
      </c>
      <c r="M2897" s="30" t="str">
        <f>IF($A2897 ="", "", VLOOKUP($A2897, 'Student reference sheet'!$A$2:$Z$2603,24,FALSE))</f>
        <v/>
      </c>
      <c r="N2897" s="30" t="str">
        <f>IF($A2897 ="", "", VLOOKUP($A2897, 'Student reference sheet'!$A$2:$Z$2603,26,FALSE))</f>
        <v/>
      </c>
      <c r="O2897" s="30" t="str">
        <f>IF($A2897 ="", "", VLOOKUP($A2897, 'Student reference sheet'!$A$2:$Z$2603,25,FALSE))</f>
        <v/>
      </c>
      <c r="P2897" s="39" t="str">
        <f>IF($A2897 = "", "", IF(OR(VLOOKUP($A2897,'Student reference sheet'!$A$2:$V$2400,8,FALSE) = "R",  VLOOKUP($A2897,'Student reference sheet'!$A$2:$V$2400,8,FALSE) = "L"), "X", ""))</f>
        <v/>
      </c>
      <c r="Q2897" s="39" t="str">
        <f>IF($A2897 ="", "", VLOOKUP($A2897, 'Student reference sheet'!$A$2:$V$2603,22,FALSE))</f>
        <v/>
      </c>
      <c r="R2897" s="39" t="str">
        <f>IF($A2897 &lt;&gt; "",VLOOKUP($A2897,'Student reference sheet'!$A$2:$V$2329, 5,FALSE), "")</f>
        <v/>
      </c>
      <c r="S2897" s="39" t="str">
        <f>IF($A2897 &lt;&gt; "",VLOOKUP($A2897,'Student reference sheet'!$A$2:$V$2329, 6,FALSE), "")</f>
        <v/>
      </c>
      <c r="T2897" s="30" t="str">
        <f>IF($A2897 = "","",
IF(VLOOKUP($A2897,'Student reference sheet'!$A$2:$V$2329, 10,FALSE) = "Y", "Hispanic",
IF(VLOOKUP($A2897,'Student reference sheet'!$A$2:$V$2329,11,FALSE) &lt;&gt; "",
IF(VLOOKUP($A2897,'Student reference sheet'!$A$2:$V$2329,11,FALSE) = "UNK", "Unknown", VLOOKUP(VALUE(VLOOKUP($A2897,'Student reference sheet'!$A$2:$V$2329,11,FALSE)),'Ethnicity Reference'!$A$2:$B$22,2,FALSE)),
IF(VLOOKUP($A2897,'Student reference sheet'!$A$2:$V$2329,9,FALSE) &lt;&gt; "", VLOOKUP(VALUE(VLOOKUP($A2897,'Student reference sheet'!$A$2:$V$2329,9,FALSE)),'Ethnicity Reference'!$A$2:$B$22,2,FALSE),"Unknown"))))</f>
        <v/>
      </c>
      <c r="U2897" s="35"/>
    </row>
    <row r="2898" spans="1:21" ht="15.75">
      <c r="A2898" s="47"/>
      <c r="B2898" s="33"/>
      <c r="C2898" s="39" t="str">
        <f>IF($A2898 &lt;&gt; "",VLOOKUP($A2898,'Student reference sheet'!$A$2:$V$2329, 3,FALSE), "")</f>
        <v/>
      </c>
      <c r="D2898" s="39" t="str">
        <f>IF($A2898 &lt;&gt; "",VLOOKUP($A2898,'Student reference sheet'!$A$2:$V$2329, 2,FALSE), "")</f>
        <v/>
      </c>
      <c r="E2898" s="35"/>
      <c r="F2898" s="34"/>
      <c r="G2898" s="40" t="str">
        <f t="shared" ca="1" si="138"/>
        <v/>
      </c>
      <c r="H2898" s="40" t="str">
        <f t="shared" ca="1" si="139"/>
        <v/>
      </c>
      <c r="I2898" s="36" t="str">
        <f>IF($A2898 = "", "",
IF(COUNTIF(MINIMUM_DAY_DATES[], Attendance!J2898) &gt; 0, VLOOKUP(Attendance!$G2898,MINIMUM_DAY_PERIOD_SCHEDULE[], 2,TRUE),
IF(COUNTIF(RALLY_DATES[], Attendance!J2898) &gt; 0, VLOOKUP(Attendance!$G2898,RALLY_PERIOD_SCHEDULE[], 2,TRUE),
IF(WEEKDAY(Attendance!$J2898) = 2,
       IF(COUNTIF(FINALS_WEEK_MONDAY_DATE[],Attendance!$J2898) &gt; 0, VLOOKUP(Attendance!$G2898,FINALS_WEEK_MONDAY_PERIOD_SCHEDULE[],2,TRUE),
       VLOOKUP(Attendance!$G2898,REGULAR_WEEK_SCHEDULE[],6,TRUE)),
IF(WEEKDAY($J2898) = 3,
       IF(COUNTIF(FINALS_WEEK_TUESDAY_DATE[],Attendance!$J2898) &gt; 0, VLOOKUP(Attendance!$G2898,FINALS_WEEK_TUESDAY_PERIOD_SCHEDULE[],2,TRUE),
       VLOOKUP(Attendance!$G2898,REGULAR_WEEK_SCHEDULE[[Tuesday]:[Period]],5,TRUE)),
IF(WEEKDAY(Attendance!$J2898) = 4,
        IF(COUNTIF(BLOCK_WEDNESDAY_DATES[],Attendance!$J2898) &gt; 0, VLOOKUP(Attendance!$G2898,BLOCK_WEDNESDAY_PERIOD_SCHEDULE[],2,TRUE),
        IF(COUNTIF(FINALS_WEEK_WEDNESDAY_DATE[],Attendance!$J2898) &gt; 0, VLOOKUP(Attendance!$G2898,FINALS_WEEK_WEDNESDAY_PERIOD_SCHEDULE[],2,TRUE),
       VLOOKUP(Attendance!$G2898,REGULAR_WEEK_SCHEDULE[[Wednesday]:[Period]],4,TRUE))),
IF(WEEKDAY($J2898) = 5,
       IF(COUNTIF(BLOCK_THURSDAY_DATES[],Attendance!$J2898) &gt; 0, VLOOKUP(Attendance!$G2898,BLOCK_THURSDAY_PERIOD_SCHEDULE[],2,TRUE),
       IF(COUNTIF(FINALS_WEEK_THURSDAY_DATE[],Attendance!$J2898) &gt; 0, VLOOKUP(Attendance!$G2898,FINALS_WEEK_THURSDAY_PERIOD_SCHEDULE[],2,TRUE),
       VLOOKUP(Attendance!$G2898,REGULAR_WEEK_SCHEDULE[[Thursday]:[Period]],3,TRUE))),
IF(WEEKDAY(Attendance!$J2898) = 6,
       IF(COUNTIF(FINALS_WEEK_FRIDAY_DATE[],Attendance!$J2898) &gt; 0, VLOOKUP(Attendance!$G2898,FINALS_WEEK_FRIDAY_PERIOD_SCHEDULE[],2,TRUE),
       VLOOKUP(Attendance!$G2898,REGULAR_WEEK_SCHEDULE[[Friday]:[Period]],2,TRUE))))))))))</f>
        <v/>
      </c>
      <c r="J2898" s="41" t="str">
        <f t="shared" ca="1" si="140"/>
        <v/>
      </c>
      <c r="K2898" s="41" t="str">
        <f>IF($A2898 &lt;&gt; "",VLOOKUP($A2898,'Student reference sheet'!$A$2:$V$2329, 7,FALSE), "")</f>
        <v/>
      </c>
      <c r="L2898" s="30" t="str">
        <f>IF($A2898 ="", "", VLOOKUP($A2898, 'Student reference sheet'!$A$2:$Z$2603,23,FALSE))</f>
        <v/>
      </c>
      <c r="M2898" s="30" t="str">
        <f>IF($A2898 ="", "", VLOOKUP($A2898, 'Student reference sheet'!$A$2:$Z$2603,24,FALSE))</f>
        <v/>
      </c>
      <c r="N2898" s="30" t="str">
        <f>IF($A2898 ="", "", VLOOKUP($A2898, 'Student reference sheet'!$A$2:$Z$2603,26,FALSE))</f>
        <v/>
      </c>
      <c r="O2898" s="30" t="str">
        <f>IF($A2898 ="", "", VLOOKUP($A2898, 'Student reference sheet'!$A$2:$Z$2603,25,FALSE))</f>
        <v/>
      </c>
      <c r="P2898" s="39" t="str">
        <f>IF($A2898 = "", "", IF(OR(VLOOKUP($A2898,'Student reference sheet'!$A$2:$V$2400,8,FALSE) = "R",  VLOOKUP($A2898,'Student reference sheet'!$A$2:$V$2400,8,FALSE) = "L"), "X", ""))</f>
        <v/>
      </c>
      <c r="Q2898" s="39" t="str">
        <f>IF($A2898 ="", "", VLOOKUP($A2898, 'Student reference sheet'!$A$2:$V$2603,22,FALSE))</f>
        <v/>
      </c>
      <c r="R2898" s="39" t="str">
        <f>IF($A2898 &lt;&gt; "",VLOOKUP($A2898,'Student reference sheet'!$A$2:$V$2329, 5,FALSE), "")</f>
        <v/>
      </c>
      <c r="S2898" s="39" t="str">
        <f>IF($A2898 &lt;&gt; "",VLOOKUP($A2898,'Student reference sheet'!$A$2:$V$2329, 6,FALSE), "")</f>
        <v/>
      </c>
      <c r="T2898" s="30" t="str">
        <f>IF($A2898 = "","",
IF(VLOOKUP($A2898,'Student reference sheet'!$A$2:$V$2329, 10,FALSE) = "Y", "Hispanic",
IF(VLOOKUP($A2898,'Student reference sheet'!$A$2:$V$2329,11,FALSE) &lt;&gt; "",
IF(VLOOKUP($A2898,'Student reference sheet'!$A$2:$V$2329,11,FALSE) = "UNK", "Unknown", VLOOKUP(VALUE(VLOOKUP($A2898,'Student reference sheet'!$A$2:$V$2329,11,FALSE)),'Ethnicity Reference'!$A$2:$B$22,2,FALSE)),
IF(VLOOKUP($A2898,'Student reference sheet'!$A$2:$V$2329,9,FALSE) &lt;&gt; "", VLOOKUP(VALUE(VLOOKUP($A2898,'Student reference sheet'!$A$2:$V$2329,9,FALSE)),'Ethnicity Reference'!$A$2:$B$22,2,FALSE),"Unknown"))))</f>
        <v/>
      </c>
      <c r="U2898" s="35"/>
    </row>
    <row r="2899" spans="1:21" ht="15.75">
      <c r="A2899" s="47"/>
      <c r="B2899" s="33"/>
      <c r="C2899" s="39" t="str">
        <f>IF($A2899 &lt;&gt; "",VLOOKUP($A2899,'Student reference sheet'!$A$2:$V$2329, 3,FALSE), "")</f>
        <v/>
      </c>
      <c r="D2899" s="39" t="str">
        <f>IF($A2899 &lt;&gt; "",VLOOKUP($A2899,'Student reference sheet'!$A$2:$V$2329, 2,FALSE), "")</f>
        <v/>
      </c>
      <c r="E2899" s="35"/>
      <c r="F2899" s="34"/>
      <c r="G2899" s="40" t="str">
        <f t="shared" ca="1" si="138"/>
        <v/>
      </c>
      <c r="H2899" s="40" t="str">
        <f t="shared" ca="1" si="139"/>
        <v/>
      </c>
      <c r="I2899" s="36" t="str">
        <f>IF($A2899 = "", "",
IF(COUNTIF(MINIMUM_DAY_DATES[], Attendance!J2899) &gt; 0, VLOOKUP(Attendance!$G2899,MINIMUM_DAY_PERIOD_SCHEDULE[], 2,TRUE),
IF(COUNTIF(RALLY_DATES[], Attendance!J2899) &gt; 0, VLOOKUP(Attendance!$G2899,RALLY_PERIOD_SCHEDULE[], 2,TRUE),
IF(WEEKDAY(Attendance!$J2899) = 2,
       IF(COUNTIF(FINALS_WEEK_MONDAY_DATE[],Attendance!$J2899) &gt; 0, VLOOKUP(Attendance!$G2899,FINALS_WEEK_MONDAY_PERIOD_SCHEDULE[],2,TRUE),
       VLOOKUP(Attendance!$G2899,REGULAR_WEEK_SCHEDULE[],6,TRUE)),
IF(WEEKDAY($J2899) = 3,
       IF(COUNTIF(FINALS_WEEK_TUESDAY_DATE[],Attendance!$J2899) &gt; 0, VLOOKUP(Attendance!$G2899,FINALS_WEEK_TUESDAY_PERIOD_SCHEDULE[],2,TRUE),
       VLOOKUP(Attendance!$G2899,REGULAR_WEEK_SCHEDULE[[Tuesday]:[Period]],5,TRUE)),
IF(WEEKDAY(Attendance!$J2899) = 4,
        IF(COUNTIF(BLOCK_WEDNESDAY_DATES[],Attendance!$J2899) &gt; 0, VLOOKUP(Attendance!$G2899,BLOCK_WEDNESDAY_PERIOD_SCHEDULE[],2,TRUE),
        IF(COUNTIF(FINALS_WEEK_WEDNESDAY_DATE[],Attendance!$J2899) &gt; 0, VLOOKUP(Attendance!$G2899,FINALS_WEEK_WEDNESDAY_PERIOD_SCHEDULE[],2,TRUE),
       VLOOKUP(Attendance!$G2899,REGULAR_WEEK_SCHEDULE[[Wednesday]:[Period]],4,TRUE))),
IF(WEEKDAY($J2899) = 5,
       IF(COUNTIF(BLOCK_THURSDAY_DATES[],Attendance!$J2899) &gt; 0, VLOOKUP(Attendance!$G2899,BLOCK_THURSDAY_PERIOD_SCHEDULE[],2,TRUE),
       IF(COUNTIF(FINALS_WEEK_THURSDAY_DATE[],Attendance!$J2899) &gt; 0, VLOOKUP(Attendance!$G2899,FINALS_WEEK_THURSDAY_PERIOD_SCHEDULE[],2,TRUE),
       VLOOKUP(Attendance!$G2899,REGULAR_WEEK_SCHEDULE[[Thursday]:[Period]],3,TRUE))),
IF(WEEKDAY(Attendance!$J2899) = 6,
       IF(COUNTIF(FINALS_WEEK_FRIDAY_DATE[],Attendance!$J2899) &gt; 0, VLOOKUP(Attendance!$G2899,FINALS_WEEK_FRIDAY_PERIOD_SCHEDULE[],2,TRUE),
       VLOOKUP(Attendance!$G2899,REGULAR_WEEK_SCHEDULE[[Friday]:[Period]],2,TRUE))))))))))</f>
        <v/>
      </c>
      <c r="J2899" s="41" t="str">
        <f t="shared" ca="1" si="140"/>
        <v/>
      </c>
      <c r="K2899" s="41" t="str">
        <f>IF($A2899 &lt;&gt; "",VLOOKUP($A2899,'Student reference sheet'!$A$2:$V$2329, 7,FALSE), "")</f>
        <v/>
      </c>
      <c r="L2899" s="30" t="str">
        <f>IF($A2899 ="", "", VLOOKUP($A2899, 'Student reference sheet'!$A$2:$Z$2603,23,FALSE))</f>
        <v/>
      </c>
      <c r="M2899" s="30" t="str">
        <f>IF($A2899 ="", "", VLOOKUP($A2899, 'Student reference sheet'!$A$2:$Z$2603,24,FALSE))</f>
        <v/>
      </c>
      <c r="N2899" s="30" t="str">
        <f>IF($A2899 ="", "", VLOOKUP($A2899, 'Student reference sheet'!$A$2:$Z$2603,26,FALSE))</f>
        <v/>
      </c>
      <c r="O2899" s="30" t="str">
        <f>IF($A2899 ="", "", VLOOKUP($A2899, 'Student reference sheet'!$A$2:$Z$2603,25,FALSE))</f>
        <v/>
      </c>
      <c r="P2899" s="39" t="str">
        <f>IF($A2899 = "", "", IF(OR(VLOOKUP($A2899,'Student reference sheet'!$A$2:$V$2400,8,FALSE) = "R",  VLOOKUP($A2899,'Student reference sheet'!$A$2:$V$2400,8,FALSE) = "L"), "X", ""))</f>
        <v/>
      </c>
      <c r="Q2899" s="39" t="str">
        <f>IF($A2899 ="", "", VLOOKUP($A2899, 'Student reference sheet'!$A$2:$V$2603,22,FALSE))</f>
        <v/>
      </c>
      <c r="R2899" s="39" t="str">
        <f>IF($A2899 &lt;&gt; "",VLOOKUP($A2899,'Student reference sheet'!$A$2:$V$2329, 5,FALSE), "")</f>
        <v/>
      </c>
      <c r="S2899" s="39" t="str">
        <f>IF($A2899 &lt;&gt; "",VLOOKUP($A2899,'Student reference sheet'!$A$2:$V$2329, 6,FALSE), "")</f>
        <v/>
      </c>
      <c r="T2899" s="30" t="str">
        <f>IF($A2899 = "","",
IF(VLOOKUP($A2899,'Student reference sheet'!$A$2:$V$2329, 10,FALSE) = "Y", "Hispanic",
IF(VLOOKUP($A2899,'Student reference sheet'!$A$2:$V$2329,11,FALSE) &lt;&gt; "",
IF(VLOOKUP($A2899,'Student reference sheet'!$A$2:$V$2329,11,FALSE) = "UNK", "Unknown", VLOOKUP(VALUE(VLOOKUP($A2899,'Student reference sheet'!$A$2:$V$2329,11,FALSE)),'Ethnicity Reference'!$A$2:$B$22,2,FALSE)),
IF(VLOOKUP($A2899,'Student reference sheet'!$A$2:$V$2329,9,FALSE) &lt;&gt; "", VLOOKUP(VALUE(VLOOKUP($A2899,'Student reference sheet'!$A$2:$V$2329,9,FALSE)),'Ethnicity Reference'!$A$2:$B$22,2,FALSE),"Unknown"))))</f>
        <v/>
      </c>
      <c r="U2899" s="35"/>
    </row>
    <row r="2900" spans="1:21" ht="15.75">
      <c r="A2900" s="47"/>
      <c r="B2900" s="33"/>
      <c r="C2900" s="39" t="str">
        <f>IF($A2900 &lt;&gt; "",VLOOKUP($A2900,'Student reference sheet'!$A$2:$V$2329, 3,FALSE), "")</f>
        <v/>
      </c>
      <c r="D2900" s="39" t="str">
        <f>IF($A2900 &lt;&gt; "",VLOOKUP($A2900,'Student reference sheet'!$A$2:$V$2329, 2,FALSE), "")</f>
        <v/>
      </c>
      <c r="E2900" s="35"/>
      <c r="F2900" s="34"/>
      <c r="G2900" s="40" t="str">
        <f t="shared" ca="1" si="138"/>
        <v/>
      </c>
      <c r="H2900" s="40" t="str">
        <f t="shared" ca="1" si="139"/>
        <v/>
      </c>
      <c r="I2900" s="36" t="str">
        <f>IF($A2900 = "", "",
IF(COUNTIF(MINIMUM_DAY_DATES[], Attendance!J2900) &gt; 0, VLOOKUP(Attendance!$G2900,MINIMUM_DAY_PERIOD_SCHEDULE[], 2,TRUE),
IF(COUNTIF(RALLY_DATES[], Attendance!J2900) &gt; 0, VLOOKUP(Attendance!$G2900,RALLY_PERIOD_SCHEDULE[], 2,TRUE),
IF(WEEKDAY(Attendance!$J2900) = 2,
       IF(COUNTIF(FINALS_WEEK_MONDAY_DATE[],Attendance!$J2900) &gt; 0, VLOOKUP(Attendance!$G2900,FINALS_WEEK_MONDAY_PERIOD_SCHEDULE[],2,TRUE),
       VLOOKUP(Attendance!$G2900,REGULAR_WEEK_SCHEDULE[],6,TRUE)),
IF(WEEKDAY($J2900) = 3,
       IF(COUNTIF(FINALS_WEEK_TUESDAY_DATE[],Attendance!$J2900) &gt; 0, VLOOKUP(Attendance!$G2900,FINALS_WEEK_TUESDAY_PERIOD_SCHEDULE[],2,TRUE),
       VLOOKUP(Attendance!$G2900,REGULAR_WEEK_SCHEDULE[[Tuesday]:[Period]],5,TRUE)),
IF(WEEKDAY(Attendance!$J2900) = 4,
        IF(COUNTIF(BLOCK_WEDNESDAY_DATES[],Attendance!$J2900) &gt; 0, VLOOKUP(Attendance!$G2900,BLOCK_WEDNESDAY_PERIOD_SCHEDULE[],2,TRUE),
        IF(COUNTIF(FINALS_WEEK_WEDNESDAY_DATE[],Attendance!$J2900) &gt; 0, VLOOKUP(Attendance!$G2900,FINALS_WEEK_WEDNESDAY_PERIOD_SCHEDULE[],2,TRUE),
       VLOOKUP(Attendance!$G2900,REGULAR_WEEK_SCHEDULE[[Wednesday]:[Period]],4,TRUE))),
IF(WEEKDAY($J2900) = 5,
       IF(COUNTIF(BLOCK_THURSDAY_DATES[],Attendance!$J2900) &gt; 0, VLOOKUP(Attendance!$G2900,BLOCK_THURSDAY_PERIOD_SCHEDULE[],2,TRUE),
       IF(COUNTIF(FINALS_WEEK_THURSDAY_DATE[],Attendance!$J2900) &gt; 0, VLOOKUP(Attendance!$G2900,FINALS_WEEK_THURSDAY_PERIOD_SCHEDULE[],2,TRUE),
       VLOOKUP(Attendance!$G2900,REGULAR_WEEK_SCHEDULE[[Thursday]:[Period]],3,TRUE))),
IF(WEEKDAY(Attendance!$J2900) = 6,
       IF(COUNTIF(FINALS_WEEK_FRIDAY_DATE[],Attendance!$J2900) &gt; 0, VLOOKUP(Attendance!$G2900,FINALS_WEEK_FRIDAY_PERIOD_SCHEDULE[],2,TRUE),
       VLOOKUP(Attendance!$G2900,REGULAR_WEEK_SCHEDULE[[Friday]:[Period]],2,TRUE))))))))))</f>
        <v/>
      </c>
      <c r="J2900" s="41" t="str">
        <f t="shared" ca="1" si="140"/>
        <v/>
      </c>
      <c r="K2900" s="41" t="str">
        <f>IF($A2900 &lt;&gt; "",VLOOKUP($A2900,'Student reference sheet'!$A$2:$V$2329, 7,FALSE), "")</f>
        <v/>
      </c>
      <c r="L2900" s="30" t="str">
        <f>IF($A2900 ="", "", VLOOKUP($A2900, 'Student reference sheet'!$A$2:$Z$2603,23,FALSE))</f>
        <v/>
      </c>
      <c r="M2900" s="30" t="str">
        <f>IF($A2900 ="", "", VLOOKUP($A2900, 'Student reference sheet'!$A$2:$Z$2603,24,FALSE))</f>
        <v/>
      </c>
      <c r="N2900" s="30" t="str">
        <f>IF($A2900 ="", "", VLOOKUP($A2900, 'Student reference sheet'!$A$2:$Z$2603,26,FALSE))</f>
        <v/>
      </c>
      <c r="O2900" s="30" t="str">
        <f>IF($A2900 ="", "", VLOOKUP($A2900, 'Student reference sheet'!$A$2:$Z$2603,25,FALSE))</f>
        <v/>
      </c>
      <c r="P2900" s="39" t="str">
        <f>IF($A2900 = "", "", IF(OR(VLOOKUP($A2900,'Student reference sheet'!$A$2:$V$2400,8,FALSE) = "R",  VLOOKUP($A2900,'Student reference sheet'!$A$2:$V$2400,8,FALSE) = "L"), "X", ""))</f>
        <v/>
      </c>
      <c r="Q2900" s="39" t="str">
        <f>IF($A2900 ="", "", VLOOKUP($A2900, 'Student reference sheet'!$A$2:$V$2603,22,FALSE))</f>
        <v/>
      </c>
      <c r="R2900" s="39" t="str">
        <f>IF($A2900 &lt;&gt; "",VLOOKUP($A2900,'Student reference sheet'!$A$2:$V$2329, 5,FALSE), "")</f>
        <v/>
      </c>
      <c r="S2900" s="39" t="str">
        <f>IF($A2900 &lt;&gt; "",VLOOKUP($A2900,'Student reference sheet'!$A$2:$V$2329, 6,FALSE), "")</f>
        <v/>
      </c>
      <c r="T2900" s="30" t="str">
        <f>IF($A2900 = "","",
IF(VLOOKUP($A2900,'Student reference sheet'!$A$2:$V$2329, 10,FALSE) = "Y", "Hispanic",
IF(VLOOKUP($A2900,'Student reference sheet'!$A$2:$V$2329,11,FALSE) &lt;&gt; "",
IF(VLOOKUP($A2900,'Student reference sheet'!$A$2:$V$2329,11,FALSE) = "UNK", "Unknown", VLOOKUP(VALUE(VLOOKUP($A2900,'Student reference sheet'!$A$2:$V$2329,11,FALSE)),'Ethnicity Reference'!$A$2:$B$22,2,FALSE)),
IF(VLOOKUP($A2900,'Student reference sheet'!$A$2:$V$2329,9,FALSE) &lt;&gt; "", VLOOKUP(VALUE(VLOOKUP($A2900,'Student reference sheet'!$A$2:$V$2329,9,FALSE)),'Ethnicity Reference'!$A$2:$B$22,2,FALSE),"Unknown"))))</f>
        <v/>
      </c>
      <c r="U2900" s="35"/>
    </row>
    <row r="2901" spans="1:21" ht="15.75">
      <c r="A2901" s="47"/>
      <c r="B2901" s="33"/>
      <c r="C2901" s="39" t="str">
        <f>IF($A2901 &lt;&gt; "",VLOOKUP($A2901,'Student reference sheet'!$A$2:$V$2329, 3,FALSE), "")</f>
        <v/>
      </c>
      <c r="D2901" s="39" t="str">
        <f>IF($A2901 &lt;&gt; "",VLOOKUP($A2901,'Student reference sheet'!$A$2:$V$2329, 2,FALSE), "")</f>
        <v/>
      </c>
      <c r="E2901" s="35"/>
      <c r="F2901" s="34"/>
      <c r="G2901" s="40" t="str">
        <f t="shared" ca="1" si="138"/>
        <v/>
      </c>
      <c r="H2901" s="40" t="str">
        <f t="shared" ca="1" si="139"/>
        <v/>
      </c>
      <c r="I2901" s="36" t="str">
        <f>IF($A2901 = "", "",
IF(COUNTIF(MINIMUM_DAY_DATES[], Attendance!J2901) &gt; 0, VLOOKUP(Attendance!$G2901,MINIMUM_DAY_PERIOD_SCHEDULE[], 2,TRUE),
IF(COUNTIF(RALLY_DATES[], Attendance!J2901) &gt; 0, VLOOKUP(Attendance!$G2901,RALLY_PERIOD_SCHEDULE[], 2,TRUE),
IF(WEEKDAY(Attendance!$J2901) = 2,
       IF(COUNTIF(FINALS_WEEK_MONDAY_DATE[],Attendance!$J2901) &gt; 0, VLOOKUP(Attendance!$G2901,FINALS_WEEK_MONDAY_PERIOD_SCHEDULE[],2,TRUE),
       VLOOKUP(Attendance!$G2901,REGULAR_WEEK_SCHEDULE[],6,TRUE)),
IF(WEEKDAY($J2901) = 3,
       IF(COUNTIF(FINALS_WEEK_TUESDAY_DATE[],Attendance!$J2901) &gt; 0, VLOOKUP(Attendance!$G2901,FINALS_WEEK_TUESDAY_PERIOD_SCHEDULE[],2,TRUE),
       VLOOKUP(Attendance!$G2901,REGULAR_WEEK_SCHEDULE[[Tuesday]:[Period]],5,TRUE)),
IF(WEEKDAY(Attendance!$J2901) = 4,
        IF(COUNTIF(BLOCK_WEDNESDAY_DATES[],Attendance!$J2901) &gt; 0, VLOOKUP(Attendance!$G2901,BLOCK_WEDNESDAY_PERIOD_SCHEDULE[],2,TRUE),
        IF(COUNTIF(FINALS_WEEK_WEDNESDAY_DATE[],Attendance!$J2901) &gt; 0, VLOOKUP(Attendance!$G2901,FINALS_WEEK_WEDNESDAY_PERIOD_SCHEDULE[],2,TRUE),
       VLOOKUP(Attendance!$G2901,REGULAR_WEEK_SCHEDULE[[Wednesday]:[Period]],4,TRUE))),
IF(WEEKDAY($J2901) = 5,
       IF(COUNTIF(BLOCK_THURSDAY_DATES[],Attendance!$J2901) &gt; 0, VLOOKUP(Attendance!$G2901,BLOCK_THURSDAY_PERIOD_SCHEDULE[],2,TRUE),
       IF(COUNTIF(FINALS_WEEK_THURSDAY_DATE[],Attendance!$J2901) &gt; 0, VLOOKUP(Attendance!$G2901,FINALS_WEEK_THURSDAY_PERIOD_SCHEDULE[],2,TRUE),
       VLOOKUP(Attendance!$G2901,REGULAR_WEEK_SCHEDULE[[Thursday]:[Period]],3,TRUE))),
IF(WEEKDAY(Attendance!$J2901) = 6,
       IF(COUNTIF(FINALS_WEEK_FRIDAY_DATE[],Attendance!$J2901) &gt; 0, VLOOKUP(Attendance!$G2901,FINALS_WEEK_FRIDAY_PERIOD_SCHEDULE[],2,TRUE),
       VLOOKUP(Attendance!$G2901,REGULAR_WEEK_SCHEDULE[[Friday]:[Period]],2,TRUE))))))))))</f>
        <v/>
      </c>
      <c r="J2901" s="41" t="str">
        <f t="shared" ca="1" si="140"/>
        <v/>
      </c>
      <c r="K2901" s="41" t="str">
        <f>IF($A2901 &lt;&gt; "",VLOOKUP($A2901,'Student reference sheet'!$A$2:$V$2329, 7,FALSE), "")</f>
        <v/>
      </c>
      <c r="L2901" s="30" t="str">
        <f>IF($A2901 ="", "", VLOOKUP($A2901, 'Student reference sheet'!$A$2:$Z$2603,23,FALSE))</f>
        <v/>
      </c>
      <c r="M2901" s="30" t="str">
        <f>IF($A2901 ="", "", VLOOKUP($A2901, 'Student reference sheet'!$A$2:$Z$2603,24,FALSE))</f>
        <v/>
      </c>
      <c r="N2901" s="30" t="str">
        <f>IF($A2901 ="", "", VLOOKUP($A2901, 'Student reference sheet'!$A$2:$Z$2603,26,FALSE))</f>
        <v/>
      </c>
      <c r="O2901" s="30" t="str">
        <f>IF($A2901 ="", "", VLOOKUP($A2901, 'Student reference sheet'!$A$2:$Z$2603,25,FALSE))</f>
        <v/>
      </c>
      <c r="P2901" s="39" t="str">
        <f>IF($A2901 = "", "", IF(OR(VLOOKUP($A2901,'Student reference sheet'!$A$2:$V$2400,8,FALSE) = "R",  VLOOKUP($A2901,'Student reference sheet'!$A$2:$V$2400,8,FALSE) = "L"), "X", ""))</f>
        <v/>
      </c>
      <c r="Q2901" s="39" t="str">
        <f>IF($A2901 ="", "", VLOOKUP($A2901, 'Student reference sheet'!$A$2:$V$2603,22,FALSE))</f>
        <v/>
      </c>
      <c r="R2901" s="39" t="str">
        <f>IF($A2901 &lt;&gt; "",VLOOKUP($A2901,'Student reference sheet'!$A$2:$V$2329, 5,FALSE), "")</f>
        <v/>
      </c>
      <c r="S2901" s="39" t="str">
        <f>IF($A2901 &lt;&gt; "",VLOOKUP($A2901,'Student reference sheet'!$A$2:$V$2329, 6,FALSE), "")</f>
        <v/>
      </c>
      <c r="T2901" s="30" t="str">
        <f>IF($A2901 = "","",
IF(VLOOKUP($A2901,'Student reference sheet'!$A$2:$V$2329, 10,FALSE) = "Y", "Hispanic",
IF(VLOOKUP($A2901,'Student reference sheet'!$A$2:$V$2329,11,FALSE) &lt;&gt; "",
IF(VLOOKUP($A2901,'Student reference sheet'!$A$2:$V$2329,11,FALSE) = "UNK", "Unknown", VLOOKUP(VALUE(VLOOKUP($A2901,'Student reference sheet'!$A$2:$V$2329,11,FALSE)),'Ethnicity Reference'!$A$2:$B$22,2,FALSE)),
IF(VLOOKUP($A2901,'Student reference sheet'!$A$2:$V$2329,9,FALSE) &lt;&gt; "", VLOOKUP(VALUE(VLOOKUP($A2901,'Student reference sheet'!$A$2:$V$2329,9,FALSE)),'Ethnicity Reference'!$A$2:$B$22,2,FALSE),"Unknown"))))</f>
        <v/>
      </c>
      <c r="U2901" s="35"/>
    </row>
    <row r="2902" spans="1:21" ht="15.75">
      <c r="A2902" s="47"/>
      <c r="B2902" s="33"/>
      <c r="C2902" s="39" t="str">
        <f>IF($A2902 &lt;&gt; "",VLOOKUP($A2902,'Student reference sheet'!$A$2:$V$2329, 3,FALSE), "")</f>
        <v/>
      </c>
      <c r="D2902" s="39" t="str">
        <f>IF($A2902 &lt;&gt; "",VLOOKUP($A2902,'Student reference sheet'!$A$2:$V$2329, 2,FALSE), "")</f>
        <v/>
      </c>
      <c r="E2902" s="35"/>
      <c r="F2902" s="34"/>
      <c r="G2902" s="40" t="str">
        <f t="shared" ca="1" si="138"/>
        <v/>
      </c>
      <c r="H2902" s="40" t="str">
        <f t="shared" ca="1" si="139"/>
        <v/>
      </c>
      <c r="I2902" s="36" t="str">
        <f>IF($A2902 = "", "",
IF(COUNTIF(MINIMUM_DAY_DATES[], Attendance!J2902) &gt; 0, VLOOKUP(Attendance!$G2902,MINIMUM_DAY_PERIOD_SCHEDULE[], 2,TRUE),
IF(COUNTIF(RALLY_DATES[], Attendance!J2902) &gt; 0, VLOOKUP(Attendance!$G2902,RALLY_PERIOD_SCHEDULE[], 2,TRUE),
IF(WEEKDAY(Attendance!$J2902) = 2,
       IF(COUNTIF(FINALS_WEEK_MONDAY_DATE[],Attendance!$J2902) &gt; 0, VLOOKUP(Attendance!$G2902,FINALS_WEEK_MONDAY_PERIOD_SCHEDULE[],2,TRUE),
       VLOOKUP(Attendance!$G2902,REGULAR_WEEK_SCHEDULE[],6,TRUE)),
IF(WEEKDAY($J2902) = 3,
       IF(COUNTIF(FINALS_WEEK_TUESDAY_DATE[],Attendance!$J2902) &gt; 0, VLOOKUP(Attendance!$G2902,FINALS_WEEK_TUESDAY_PERIOD_SCHEDULE[],2,TRUE),
       VLOOKUP(Attendance!$G2902,REGULAR_WEEK_SCHEDULE[[Tuesday]:[Period]],5,TRUE)),
IF(WEEKDAY(Attendance!$J2902) = 4,
        IF(COUNTIF(BLOCK_WEDNESDAY_DATES[],Attendance!$J2902) &gt; 0, VLOOKUP(Attendance!$G2902,BLOCK_WEDNESDAY_PERIOD_SCHEDULE[],2,TRUE),
        IF(COUNTIF(FINALS_WEEK_WEDNESDAY_DATE[],Attendance!$J2902) &gt; 0, VLOOKUP(Attendance!$G2902,FINALS_WEEK_WEDNESDAY_PERIOD_SCHEDULE[],2,TRUE),
       VLOOKUP(Attendance!$G2902,REGULAR_WEEK_SCHEDULE[[Wednesday]:[Period]],4,TRUE))),
IF(WEEKDAY($J2902) = 5,
       IF(COUNTIF(BLOCK_THURSDAY_DATES[],Attendance!$J2902) &gt; 0, VLOOKUP(Attendance!$G2902,BLOCK_THURSDAY_PERIOD_SCHEDULE[],2,TRUE),
       IF(COUNTIF(FINALS_WEEK_THURSDAY_DATE[],Attendance!$J2902) &gt; 0, VLOOKUP(Attendance!$G2902,FINALS_WEEK_THURSDAY_PERIOD_SCHEDULE[],2,TRUE),
       VLOOKUP(Attendance!$G2902,REGULAR_WEEK_SCHEDULE[[Thursday]:[Period]],3,TRUE))),
IF(WEEKDAY(Attendance!$J2902) = 6,
       IF(COUNTIF(FINALS_WEEK_FRIDAY_DATE[],Attendance!$J2902) &gt; 0, VLOOKUP(Attendance!$G2902,FINALS_WEEK_FRIDAY_PERIOD_SCHEDULE[],2,TRUE),
       VLOOKUP(Attendance!$G2902,REGULAR_WEEK_SCHEDULE[[Friday]:[Period]],2,TRUE))))))))))</f>
        <v/>
      </c>
      <c r="J2902" s="41" t="str">
        <f t="shared" ca="1" si="140"/>
        <v/>
      </c>
      <c r="K2902" s="41" t="str">
        <f>IF($A2902 &lt;&gt; "",VLOOKUP($A2902,'Student reference sheet'!$A$2:$V$2329, 7,FALSE), "")</f>
        <v/>
      </c>
      <c r="L2902" s="30" t="str">
        <f>IF($A2902 ="", "", VLOOKUP($A2902, 'Student reference sheet'!$A$2:$Z$2603,23,FALSE))</f>
        <v/>
      </c>
      <c r="M2902" s="30" t="str">
        <f>IF($A2902 ="", "", VLOOKUP($A2902, 'Student reference sheet'!$A$2:$Z$2603,24,FALSE))</f>
        <v/>
      </c>
      <c r="N2902" s="30" t="str">
        <f>IF($A2902 ="", "", VLOOKUP($A2902, 'Student reference sheet'!$A$2:$Z$2603,26,FALSE))</f>
        <v/>
      </c>
      <c r="O2902" s="30" t="str">
        <f>IF($A2902 ="", "", VLOOKUP($A2902, 'Student reference sheet'!$A$2:$Z$2603,25,FALSE))</f>
        <v/>
      </c>
      <c r="P2902" s="39" t="str">
        <f>IF($A2902 = "", "", IF(OR(VLOOKUP($A2902,'Student reference sheet'!$A$2:$V$2400,8,FALSE) = "R",  VLOOKUP($A2902,'Student reference sheet'!$A$2:$V$2400,8,FALSE) = "L"), "X", ""))</f>
        <v/>
      </c>
      <c r="Q2902" s="39" t="str">
        <f>IF($A2902 ="", "", VLOOKUP($A2902, 'Student reference sheet'!$A$2:$V$2603,22,FALSE))</f>
        <v/>
      </c>
      <c r="R2902" s="39" t="str">
        <f>IF($A2902 &lt;&gt; "",VLOOKUP($A2902,'Student reference sheet'!$A$2:$V$2329, 5,FALSE), "")</f>
        <v/>
      </c>
      <c r="S2902" s="39" t="str">
        <f>IF($A2902 &lt;&gt; "",VLOOKUP($A2902,'Student reference sheet'!$A$2:$V$2329, 6,FALSE), "")</f>
        <v/>
      </c>
      <c r="T2902" s="30" t="str">
        <f>IF($A2902 = "","",
IF(VLOOKUP($A2902,'Student reference sheet'!$A$2:$V$2329, 10,FALSE) = "Y", "Hispanic",
IF(VLOOKUP($A2902,'Student reference sheet'!$A$2:$V$2329,11,FALSE) &lt;&gt; "",
IF(VLOOKUP($A2902,'Student reference sheet'!$A$2:$V$2329,11,FALSE) = "UNK", "Unknown", VLOOKUP(VALUE(VLOOKUP($A2902,'Student reference sheet'!$A$2:$V$2329,11,FALSE)),'Ethnicity Reference'!$A$2:$B$22,2,FALSE)),
IF(VLOOKUP($A2902,'Student reference sheet'!$A$2:$V$2329,9,FALSE) &lt;&gt; "", VLOOKUP(VALUE(VLOOKUP($A2902,'Student reference sheet'!$A$2:$V$2329,9,FALSE)),'Ethnicity Reference'!$A$2:$B$22,2,FALSE),"Unknown"))))</f>
        <v/>
      </c>
      <c r="U2902" s="35"/>
    </row>
    <row r="2903" spans="1:21" ht="15.75">
      <c r="A2903" s="47"/>
      <c r="B2903" s="33"/>
      <c r="C2903" s="39" t="str">
        <f>IF($A2903 &lt;&gt; "",VLOOKUP($A2903,'Student reference sheet'!$A$2:$V$2329, 3,FALSE), "")</f>
        <v/>
      </c>
      <c r="D2903" s="39" t="str">
        <f>IF($A2903 &lt;&gt; "",VLOOKUP($A2903,'Student reference sheet'!$A$2:$V$2329, 2,FALSE), "")</f>
        <v/>
      </c>
      <c r="E2903" s="35"/>
      <c r="F2903" s="34"/>
      <c r="G2903" s="40" t="str">
        <f t="shared" ca="1" si="138"/>
        <v/>
      </c>
      <c r="H2903" s="40" t="str">
        <f t="shared" ca="1" si="139"/>
        <v/>
      </c>
      <c r="I2903" s="36" t="str">
        <f>IF($A2903 = "", "",
IF(COUNTIF(MINIMUM_DAY_DATES[], Attendance!J2903) &gt; 0, VLOOKUP(Attendance!$G2903,MINIMUM_DAY_PERIOD_SCHEDULE[], 2,TRUE),
IF(COUNTIF(RALLY_DATES[], Attendance!J2903) &gt; 0, VLOOKUP(Attendance!$G2903,RALLY_PERIOD_SCHEDULE[], 2,TRUE),
IF(WEEKDAY(Attendance!$J2903) = 2,
       IF(COUNTIF(FINALS_WEEK_MONDAY_DATE[],Attendance!$J2903) &gt; 0, VLOOKUP(Attendance!$G2903,FINALS_WEEK_MONDAY_PERIOD_SCHEDULE[],2,TRUE),
       VLOOKUP(Attendance!$G2903,REGULAR_WEEK_SCHEDULE[],6,TRUE)),
IF(WEEKDAY($J2903) = 3,
       IF(COUNTIF(FINALS_WEEK_TUESDAY_DATE[],Attendance!$J2903) &gt; 0, VLOOKUP(Attendance!$G2903,FINALS_WEEK_TUESDAY_PERIOD_SCHEDULE[],2,TRUE),
       VLOOKUP(Attendance!$G2903,REGULAR_WEEK_SCHEDULE[[Tuesday]:[Period]],5,TRUE)),
IF(WEEKDAY(Attendance!$J2903) = 4,
        IF(COUNTIF(BLOCK_WEDNESDAY_DATES[],Attendance!$J2903) &gt; 0, VLOOKUP(Attendance!$G2903,BLOCK_WEDNESDAY_PERIOD_SCHEDULE[],2,TRUE),
        IF(COUNTIF(FINALS_WEEK_WEDNESDAY_DATE[],Attendance!$J2903) &gt; 0, VLOOKUP(Attendance!$G2903,FINALS_WEEK_WEDNESDAY_PERIOD_SCHEDULE[],2,TRUE),
       VLOOKUP(Attendance!$G2903,REGULAR_WEEK_SCHEDULE[[Wednesday]:[Period]],4,TRUE))),
IF(WEEKDAY($J2903) = 5,
       IF(COUNTIF(BLOCK_THURSDAY_DATES[],Attendance!$J2903) &gt; 0, VLOOKUP(Attendance!$G2903,BLOCK_THURSDAY_PERIOD_SCHEDULE[],2,TRUE),
       IF(COUNTIF(FINALS_WEEK_THURSDAY_DATE[],Attendance!$J2903) &gt; 0, VLOOKUP(Attendance!$G2903,FINALS_WEEK_THURSDAY_PERIOD_SCHEDULE[],2,TRUE),
       VLOOKUP(Attendance!$G2903,REGULAR_WEEK_SCHEDULE[[Thursday]:[Period]],3,TRUE))),
IF(WEEKDAY(Attendance!$J2903) = 6,
       IF(COUNTIF(FINALS_WEEK_FRIDAY_DATE[],Attendance!$J2903) &gt; 0, VLOOKUP(Attendance!$G2903,FINALS_WEEK_FRIDAY_PERIOD_SCHEDULE[],2,TRUE),
       VLOOKUP(Attendance!$G2903,REGULAR_WEEK_SCHEDULE[[Friday]:[Period]],2,TRUE))))))))))</f>
        <v/>
      </c>
      <c r="J2903" s="41" t="str">
        <f t="shared" ca="1" si="140"/>
        <v/>
      </c>
      <c r="K2903" s="41" t="str">
        <f>IF($A2903 &lt;&gt; "",VLOOKUP($A2903,'Student reference sheet'!$A$2:$V$2329, 7,FALSE), "")</f>
        <v/>
      </c>
      <c r="L2903" s="30" t="str">
        <f>IF($A2903 ="", "", VLOOKUP($A2903, 'Student reference sheet'!$A$2:$Z$2603,23,FALSE))</f>
        <v/>
      </c>
      <c r="M2903" s="30" t="str">
        <f>IF($A2903 ="", "", VLOOKUP($A2903, 'Student reference sheet'!$A$2:$Z$2603,24,FALSE))</f>
        <v/>
      </c>
      <c r="N2903" s="30" t="str">
        <f>IF($A2903 ="", "", VLOOKUP($A2903, 'Student reference sheet'!$A$2:$Z$2603,26,FALSE))</f>
        <v/>
      </c>
      <c r="O2903" s="30" t="str">
        <f>IF($A2903 ="", "", VLOOKUP($A2903, 'Student reference sheet'!$A$2:$Z$2603,25,FALSE))</f>
        <v/>
      </c>
      <c r="P2903" s="39" t="str">
        <f>IF($A2903 = "", "", IF(OR(VLOOKUP($A2903,'Student reference sheet'!$A$2:$V$2400,8,FALSE) = "R",  VLOOKUP($A2903,'Student reference sheet'!$A$2:$V$2400,8,FALSE) = "L"), "X", ""))</f>
        <v/>
      </c>
      <c r="Q2903" s="39" t="str">
        <f>IF($A2903 ="", "", VLOOKUP($A2903, 'Student reference sheet'!$A$2:$V$2603,22,FALSE))</f>
        <v/>
      </c>
      <c r="R2903" s="39" t="str">
        <f>IF($A2903 &lt;&gt; "",VLOOKUP($A2903,'Student reference sheet'!$A$2:$V$2329, 5,FALSE), "")</f>
        <v/>
      </c>
      <c r="S2903" s="39" t="str">
        <f>IF($A2903 &lt;&gt; "",VLOOKUP($A2903,'Student reference sheet'!$A$2:$V$2329, 6,FALSE), "")</f>
        <v/>
      </c>
      <c r="T2903" s="30" t="str">
        <f>IF($A2903 = "","",
IF(VLOOKUP($A2903,'Student reference sheet'!$A$2:$V$2329, 10,FALSE) = "Y", "Hispanic",
IF(VLOOKUP($A2903,'Student reference sheet'!$A$2:$V$2329,11,FALSE) &lt;&gt; "",
IF(VLOOKUP($A2903,'Student reference sheet'!$A$2:$V$2329,11,FALSE) = "UNK", "Unknown", VLOOKUP(VALUE(VLOOKUP($A2903,'Student reference sheet'!$A$2:$V$2329,11,FALSE)),'Ethnicity Reference'!$A$2:$B$22,2,FALSE)),
IF(VLOOKUP($A2903,'Student reference sheet'!$A$2:$V$2329,9,FALSE) &lt;&gt; "", VLOOKUP(VALUE(VLOOKUP($A2903,'Student reference sheet'!$A$2:$V$2329,9,FALSE)),'Ethnicity Reference'!$A$2:$B$22,2,FALSE),"Unknown"))))</f>
        <v/>
      </c>
      <c r="U2903" s="35"/>
    </row>
    <row r="2904" spans="1:21" ht="15.75">
      <c r="A2904" s="47"/>
      <c r="B2904" s="33"/>
      <c r="C2904" s="39" t="str">
        <f>IF($A2904 &lt;&gt; "",VLOOKUP($A2904,'Student reference sheet'!$A$2:$V$2329, 3,FALSE), "")</f>
        <v/>
      </c>
      <c r="D2904" s="39" t="str">
        <f>IF($A2904 &lt;&gt; "",VLOOKUP($A2904,'Student reference sheet'!$A$2:$V$2329, 2,FALSE), "")</f>
        <v/>
      </c>
      <c r="E2904" s="35"/>
      <c r="F2904" s="34"/>
      <c r="G2904" s="40" t="str">
        <f t="shared" ca="1" si="138"/>
        <v/>
      </c>
      <c r="H2904" s="40" t="str">
        <f t="shared" ca="1" si="139"/>
        <v/>
      </c>
      <c r="I2904" s="36" t="str">
        <f>IF($A2904 = "", "",
IF(COUNTIF(MINIMUM_DAY_DATES[], Attendance!J2904) &gt; 0, VLOOKUP(Attendance!$G2904,MINIMUM_DAY_PERIOD_SCHEDULE[], 2,TRUE),
IF(COUNTIF(RALLY_DATES[], Attendance!J2904) &gt; 0, VLOOKUP(Attendance!$G2904,RALLY_PERIOD_SCHEDULE[], 2,TRUE),
IF(WEEKDAY(Attendance!$J2904) = 2,
       IF(COUNTIF(FINALS_WEEK_MONDAY_DATE[],Attendance!$J2904) &gt; 0, VLOOKUP(Attendance!$G2904,FINALS_WEEK_MONDAY_PERIOD_SCHEDULE[],2,TRUE),
       VLOOKUP(Attendance!$G2904,REGULAR_WEEK_SCHEDULE[],6,TRUE)),
IF(WEEKDAY($J2904) = 3,
       IF(COUNTIF(FINALS_WEEK_TUESDAY_DATE[],Attendance!$J2904) &gt; 0, VLOOKUP(Attendance!$G2904,FINALS_WEEK_TUESDAY_PERIOD_SCHEDULE[],2,TRUE),
       VLOOKUP(Attendance!$G2904,REGULAR_WEEK_SCHEDULE[[Tuesday]:[Period]],5,TRUE)),
IF(WEEKDAY(Attendance!$J2904) = 4,
        IF(COUNTIF(BLOCK_WEDNESDAY_DATES[],Attendance!$J2904) &gt; 0, VLOOKUP(Attendance!$G2904,BLOCK_WEDNESDAY_PERIOD_SCHEDULE[],2,TRUE),
        IF(COUNTIF(FINALS_WEEK_WEDNESDAY_DATE[],Attendance!$J2904) &gt; 0, VLOOKUP(Attendance!$G2904,FINALS_WEEK_WEDNESDAY_PERIOD_SCHEDULE[],2,TRUE),
       VLOOKUP(Attendance!$G2904,REGULAR_WEEK_SCHEDULE[[Wednesday]:[Period]],4,TRUE))),
IF(WEEKDAY($J2904) = 5,
       IF(COUNTIF(BLOCK_THURSDAY_DATES[],Attendance!$J2904) &gt; 0, VLOOKUP(Attendance!$G2904,BLOCK_THURSDAY_PERIOD_SCHEDULE[],2,TRUE),
       IF(COUNTIF(FINALS_WEEK_THURSDAY_DATE[],Attendance!$J2904) &gt; 0, VLOOKUP(Attendance!$G2904,FINALS_WEEK_THURSDAY_PERIOD_SCHEDULE[],2,TRUE),
       VLOOKUP(Attendance!$G2904,REGULAR_WEEK_SCHEDULE[[Thursday]:[Period]],3,TRUE))),
IF(WEEKDAY(Attendance!$J2904) = 6,
       IF(COUNTIF(FINALS_WEEK_FRIDAY_DATE[],Attendance!$J2904) &gt; 0, VLOOKUP(Attendance!$G2904,FINALS_WEEK_FRIDAY_PERIOD_SCHEDULE[],2,TRUE),
       VLOOKUP(Attendance!$G2904,REGULAR_WEEK_SCHEDULE[[Friday]:[Period]],2,TRUE))))))))))</f>
        <v/>
      </c>
      <c r="J2904" s="41" t="str">
        <f t="shared" ca="1" si="140"/>
        <v/>
      </c>
      <c r="K2904" s="41" t="str">
        <f>IF($A2904 &lt;&gt; "",VLOOKUP($A2904,'Student reference sheet'!$A$2:$V$2329, 7,FALSE), "")</f>
        <v/>
      </c>
      <c r="L2904" s="30" t="str">
        <f>IF($A2904 ="", "", VLOOKUP($A2904, 'Student reference sheet'!$A$2:$Z$2603,23,FALSE))</f>
        <v/>
      </c>
      <c r="M2904" s="30" t="str">
        <f>IF($A2904 ="", "", VLOOKUP($A2904, 'Student reference sheet'!$A$2:$Z$2603,24,FALSE))</f>
        <v/>
      </c>
      <c r="N2904" s="30" t="str">
        <f>IF($A2904 ="", "", VLOOKUP($A2904, 'Student reference sheet'!$A$2:$Z$2603,26,FALSE))</f>
        <v/>
      </c>
      <c r="O2904" s="30" t="str">
        <f>IF($A2904 ="", "", VLOOKUP($A2904, 'Student reference sheet'!$A$2:$Z$2603,25,FALSE))</f>
        <v/>
      </c>
      <c r="P2904" s="39" t="str">
        <f>IF($A2904 = "", "", IF(OR(VLOOKUP($A2904,'Student reference sheet'!$A$2:$V$2400,8,FALSE) = "R",  VLOOKUP($A2904,'Student reference sheet'!$A$2:$V$2400,8,FALSE) = "L"), "X", ""))</f>
        <v/>
      </c>
      <c r="Q2904" s="39" t="str">
        <f>IF($A2904 ="", "", VLOOKUP($A2904, 'Student reference sheet'!$A$2:$V$2603,22,FALSE))</f>
        <v/>
      </c>
      <c r="R2904" s="39" t="str">
        <f>IF($A2904 &lt;&gt; "",VLOOKUP($A2904,'Student reference sheet'!$A$2:$V$2329, 5,FALSE), "")</f>
        <v/>
      </c>
      <c r="S2904" s="39" t="str">
        <f>IF($A2904 &lt;&gt; "",VLOOKUP($A2904,'Student reference sheet'!$A$2:$V$2329, 6,FALSE), "")</f>
        <v/>
      </c>
      <c r="T2904" s="30" t="str">
        <f>IF($A2904 = "","",
IF(VLOOKUP($A2904,'Student reference sheet'!$A$2:$V$2329, 10,FALSE) = "Y", "Hispanic",
IF(VLOOKUP($A2904,'Student reference sheet'!$A$2:$V$2329,11,FALSE) &lt;&gt; "",
IF(VLOOKUP($A2904,'Student reference sheet'!$A$2:$V$2329,11,FALSE) = "UNK", "Unknown", VLOOKUP(VALUE(VLOOKUP($A2904,'Student reference sheet'!$A$2:$V$2329,11,FALSE)),'Ethnicity Reference'!$A$2:$B$22,2,FALSE)),
IF(VLOOKUP($A2904,'Student reference sheet'!$A$2:$V$2329,9,FALSE) &lt;&gt; "", VLOOKUP(VALUE(VLOOKUP($A2904,'Student reference sheet'!$A$2:$V$2329,9,FALSE)),'Ethnicity Reference'!$A$2:$B$22,2,FALSE),"Unknown"))))</f>
        <v/>
      </c>
      <c r="U2904" s="35"/>
    </row>
    <row r="2905" spans="1:21" ht="15.75">
      <c r="A2905" s="47"/>
      <c r="B2905" s="33"/>
      <c r="C2905" s="39" t="str">
        <f>IF($A2905 &lt;&gt; "",VLOOKUP($A2905,'Student reference sheet'!$A$2:$V$2329, 3,FALSE), "")</f>
        <v/>
      </c>
      <c r="D2905" s="39" t="str">
        <f>IF($A2905 &lt;&gt; "",VLOOKUP($A2905,'Student reference sheet'!$A$2:$V$2329, 2,FALSE), "")</f>
        <v/>
      </c>
      <c r="E2905" s="35"/>
      <c r="F2905" s="34"/>
      <c r="G2905" s="40" t="str">
        <f t="shared" ca="1" si="138"/>
        <v/>
      </c>
      <c r="H2905" s="40" t="str">
        <f t="shared" ca="1" si="139"/>
        <v/>
      </c>
      <c r="I2905" s="36" t="str">
        <f>IF($A2905 = "", "",
IF(COUNTIF(MINIMUM_DAY_DATES[], Attendance!J2905) &gt; 0, VLOOKUP(Attendance!$G2905,MINIMUM_DAY_PERIOD_SCHEDULE[], 2,TRUE),
IF(COUNTIF(RALLY_DATES[], Attendance!J2905) &gt; 0, VLOOKUP(Attendance!$G2905,RALLY_PERIOD_SCHEDULE[], 2,TRUE),
IF(WEEKDAY(Attendance!$J2905) = 2,
       IF(COUNTIF(FINALS_WEEK_MONDAY_DATE[],Attendance!$J2905) &gt; 0, VLOOKUP(Attendance!$G2905,FINALS_WEEK_MONDAY_PERIOD_SCHEDULE[],2,TRUE),
       VLOOKUP(Attendance!$G2905,REGULAR_WEEK_SCHEDULE[],6,TRUE)),
IF(WEEKDAY($J2905) = 3,
       IF(COUNTIF(FINALS_WEEK_TUESDAY_DATE[],Attendance!$J2905) &gt; 0, VLOOKUP(Attendance!$G2905,FINALS_WEEK_TUESDAY_PERIOD_SCHEDULE[],2,TRUE),
       VLOOKUP(Attendance!$G2905,REGULAR_WEEK_SCHEDULE[[Tuesday]:[Period]],5,TRUE)),
IF(WEEKDAY(Attendance!$J2905) = 4,
        IF(COUNTIF(BLOCK_WEDNESDAY_DATES[],Attendance!$J2905) &gt; 0, VLOOKUP(Attendance!$G2905,BLOCK_WEDNESDAY_PERIOD_SCHEDULE[],2,TRUE),
        IF(COUNTIF(FINALS_WEEK_WEDNESDAY_DATE[],Attendance!$J2905) &gt; 0, VLOOKUP(Attendance!$G2905,FINALS_WEEK_WEDNESDAY_PERIOD_SCHEDULE[],2,TRUE),
       VLOOKUP(Attendance!$G2905,REGULAR_WEEK_SCHEDULE[[Wednesday]:[Period]],4,TRUE))),
IF(WEEKDAY($J2905) = 5,
       IF(COUNTIF(BLOCK_THURSDAY_DATES[],Attendance!$J2905) &gt; 0, VLOOKUP(Attendance!$G2905,BLOCK_THURSDAY_PERIOD_SCHEDULE[],2,TRUE),
       IF(COUNTIF(FINALS_WEEK_THURSDAY_DATE[],Attendance!$J2905) &gt; 0, VLOOKUP(Attendance!$G2905,FINALS_WEEK_THURSDAY_PERIOD_SCHEDULE[],2,TRUE),
       VLOOKUP(Attendance!$G2905,REGULAR_WEEK_SCHEDULE[[Thursday]:[Period]],3,TRUE))),
IF(WEEKDAY(Attendance!$J2905) = 6,
       IF(COUNTIF(FINALS_WEEK_FRIDAY_DATE[],Attendance!$J2905) &gt; 0, VLOOKUP(Attendance!$G2905,FINALS_WEEK_FRIDAY_PERIOD_SCHEDULE[],2,TRUE),
       VLOOKUP(Attendance!$G2905,REGULAR_WEEK_SCHEDULE[[Friday]:[Period]],2,TRUE))))))))))</f>
        <v/>
      </c>
      <c r="J2905" s="41" t="str">
        <f t="shared" ca="1" si="140"/>
        <v/>
      </c>
      <c r="K2905" s="41" t="str">
        <f>IF($A2905 &lt;&gt; "",VLOOKUP($A2905,'Student reference sheet'!$A$2:$V$2329, 7,FALSE), "")</f>
        <v/>
      </c>
      <c r="L2905" s="30" t="str">
        <f>IF($A2905 ="", "", VLOOKUP($A2905, 'Student reference sheet'!$A$2:$Z$2603,23,FALSE))</f>
        <v/>
      </c>
      <c r="M2905" s="30" t="str">
        <f>IF($A2905 ="", "", VLOOKUP($A2905, 'Student reference sheet'!$A$2:$Z$2603,24,FALSE))</f>
        <v/>
      </c>
      <c r="N2905" s="30" t="str">
        <f>IF($A2905 ="", "", VLOOKUP($A2905, 'Student reference sheet'!$A$2:$Z$2603,26,FALSE))</f>
        <v/>
      </c>
      <c r="O2905" s="30" t="str">
        <f>IF($A2905 ="", "", VLOOKUP($A2905, 'Student reference sheet'!$A$2:$Z$2603,25,FALSE))</f>
        <v/>
      </c>
      <c r="P2905" s="39" t="str">
        <f>IF($A2905 = "", "", IF(OR(VLOOKUP($A2905,'Student reference sheet'!$A$2:$V$2400,8,FALSE) = "R",  VLOOKUP($A2905,'Student reference sheet'!$A$2:$V$2400,8,FALSE) = "L"), "X", ""))</f>
        <v/>
      </c>
      <c r="Q2905" s="39" t="str">
        <f>IF($A2905 ="", "", VLOOKUP($A2905, 'Student reference sheet'!$A$2:$V$2603,22,FALSE))</f>
        <v/>
      </c>
      <c r="R2905" s="39" t="str">
        <f>IF($A2905 &lt;&gt; "",VLOOKUP($A2905,'Student reference sheet'!$A$2:$V$2329, 5,FALSE), "")</f>
        <v/>
      </c>
      <c r="S2905" s="39" t="str">
        <f>IF($A2905 &lt;&gt; "",VLOOKUP($A2905,'Student reference sheet'!$A$2:$V$2329, 6,FALSE), "")</f>
        <v/>
      </c>
      <c r="T2905" s="30" t="str">
        <f>IF($A2905 = "","",
IF(VLOOKUP($A2905,'Student reference sheet'!$A$2:$V$2329, 10,FALSE) = "Y", "Hispanic",
IF(VLOOKUP($A2905,'Student reference sheet'!$A$2:$V$2329,11,FALSE) &lt;&gt; "",
IF(VLOOKUP($A2905,'Student reference sheet'!$A$2:$V$2329,11,FALSE) = "UNK", "Unknown", VLOOKUP(VALUE(VLOOKUP($A2905,'Student reference sheet'!$A$2:$V$2329,11,FALSE)),'Ethnicity Reference'!$A$2:$B$22,2,FALSE)),
IF(VLOOKUP($A2905,'Student reference sheet'!$A$2:$V$2329,9,FALSE) &lt;&gt; "", VLOOKUP(VALUE(VLOOKUP($A2905,'Student reference sheet'!$A$2:$V$2329,9,FALSE)),'Ethnicity Reference'!$A$2:$B$22,2,FALSE),"Unknown"))))</f>
        <v/>
      </c>
      <c r="U2905" s="35"/>
    </row>
    <row r="2906" spans="1:21" ht="15.75">
      <c r="A2906" s="47"/>
      <c r="B2906" s="33"/>
      <c r="C2906" s="39" t="str">
        <f>IF($A2906 &lt;&gt; "",VLOOKUP($A2906,'Student reference sheet'!$A$2:$V$2329, 3,FALSE), "")</f>
        <v/>
      </c>
      <c r="D2906" s="39" t="str">
        <f>IF($A2906 &lt;&gt; "",VLOOKUP($A2906,'Student reference sheet'!$A$2:$V$2329, 2,FALSE), "")</f>
        <v/>
      </c>
      <c r="E2906" s="35"/>
      <c r="F2906" s="34"/>
      <c r="G2906" s="40" t="str">
        <f t="shared" ca="1" si="138"/>
        <v/>
      </c>
      <c r="H2906" s="40" t="str">
        <f t="shared" ca="1" si="139"/>
        <v/>
      </c>
      <c r="I2906" s="36" t="str">
        <f>IF($A2906 = "", "",
IF(COUNTIF(MINIMUM_DAY_DATES[], Attendance!J2906) &gt; 0, VLOOKUP(Attendance!$G2906,MINIMUM_DAY_PERIOD_SCHEDULE[], 2,TRUE),
IF(COUNTIF(RALLY_DATES[], Attendance!J2906) &gt; 0, VLOOKUP(Attendance!$G2906,RALLY_PERIOD_SCHEDULE[], 2,TRUE),
IF(WEEKDAY(Attendance!$J2906) = 2,
       IF(COUNTIF(FINALS_WEEK_MONDAY_DATE[],Attendance!$J2906) &gt; 0, VLOOKUP(Attendance!$G2906,FINALS_WEEK_MONDAY_PERIOD_SCHEDULE[],2,TRUE),
       VLOOKUP(Attendance!$G2906,REGULAR_WEEK_SCHEDULE[],6,TRUE)),
IF(WEEKDAY($J2906) = 3,
       IF(COUNTIF(FINALS_WEEK_TUESDAY_DATE[],Attendance!$J2906) &gt; 0, VLOOKUP(Attendance!$G2906,FINALS_WEEK_TUESDAY_PERIOD_SCHEDULE[],2,TRUE),
       VLOOKUP(Attendance!$G2906,REGULAR_WEEK_SCHEDULE[[Tuesday]:[Period]],5,TRUE)),
IF(WEEKDAY(Attendance!$J2906) = 4,
        IF(COUNTIF(BLOCK_WEDNESDAY_DATES[],Attendance!$J2906) &gt; 0, VLOOKUP(Attendance!$G2906,BLOCK_WEDNESDAY_PERIOD_SCHEDULE[],2,TRUE),
        IF(COUNTIF(FINALS_WEEK_WEDNESDAY_DATE[],Attendance!$J2906) &gt; 0, VLOOKUP(Attendance!$G2906,FINALS_WEEK_WEDNESDAY_PERIOD_SCHEDULE[],2,TRUE),
       VLOOKUP(Attendance!$G2906,REGULAR_WEEK_SCHEDULE[[Wednesday]:[Period]],4,TRUE))),
IF(WEEKDAY($J2906) = 5,
       IF(COUNTIF(BLOCK_THURSDAY_DATES[],Attendance!$J2906) &gt; 0, VLOOKUP(Attendance!$G2906,BLOCK_THURSDAY_PERIOD_SCHEDULE[],2,TRUE),
       IF(COUNTIF(FINALS_WEEK_THURSDAY_DATE[],Attendance!$J2906) &gt; 0, VLOOKUP(Attendance!$G2906,FINALS_WEEK_THURSDAY_PERIOD_SCHEDULE[],2,TRUE),
       VLOOKUP(Attendance!$G2906,REGULAR_WEEK_SCHEDULE[[Thursday]:[Period]],3,TRUE))),
IF(WEEKDAY(Attendance!$J2906) = 6,
       IF(COUNTIF(FINALS_WEEK_FRIDAY_DATE[],Attendance!$J2906) &gt; 0, VLOOKUP(Attendance!$G2906,FINALS_WEEK_FRIDAY_PERIOD_SCHEDULE[],2,TRUE),
       VLOOKUP(Attendance!$G2906,REGULAR_WEEK_SCHEDULE[[Friday]:[Period]],2,TRUE))))))))))</f>
        <v/>
      </c>
      <c r="J2906" s="41" t="str">
        <f t="shared" ca="1" si="140"/>
        <v/>
      </c>
      <c r="K2906" s="41" t="str">
        <f>IF($A2906 &lt;&gt; "",VLOOKUP($A2906,'Student reference sheet'!$A$2:$V$2329, 7,FALSE), "")</f>
        <v/>
      </c>
      <c r="L2906" s="30" t="str">
        <f>IF($A2906 ="", "", VLOOKUP($A2906, 'Student reference sheet'!$A$2:$Z$2603,23,FALSE))</f>
        <v/>
      </c>
      <c r="M2906" s="30" t="str">
        <f>IF($A2906 ="", "", VLOOKUP($A2906, 'Student reference sheet'!$A$2:$Z$2603,24,FALSE))</f>
        <v/>
      </c>
      <c r="N2906" s="30" t="str">
        <f>IF($A2906 ="", "", VLOOKUP($A2906, 'Student reference sheet'!$A$2:$Z$2603,26,FALSE))</f>
        <v/>
      </c>
      <c r="O2906" s="30" t="str">
        <f>IF($A2906 ="", "", VLOOKUP($A2906, 'Student reference sheet'!$A$2:$Z$2603,25,FALSE))</f>
        <v/>
      </c>
      <c r="P2906" s="39" t="str">
        <f>IF($A2906 = "", "", IF(OR(VLOOKUP($A2906,'Student reference sheet'!$A$2:$V$2400,8,FALSE) = "R",  VLOOKUP($A2906,'Student reference sheet'!$A$2:$V$2400,8,FALSE) = "L"), "X", ""))</f>
        <v/>
      </c>
      <c r="Q2906" s="39" t="str">
        <f>IF($A2906 ="", "", VLOOKUP($A2906, 'Student reference sheet'!$A$2:$V$2603,22,FALSE))</f>
        <v/>
      </c>
      <c r="R2906" s="39" t="str">
        <f>IF($A2906 &lt;&gt; "",VLOOKUP($A2906,'Student reference sheet'!$A$2:$V$2329, 5,FALSE), "")</f>
        <v/>
      </c>
      <c r="S2906" s="39" t="str">
        <f>IF($A2906 &lt;&gt; "",VLOOKUP($A2906,'Student reference sheet'!$A$2:$V$2329, 6,FALSE), "")</f>
        <v/>
      </c>
      <c r="T2906" s="30" t="str">
        <f>IF($A2906 = "","",
IF(VLOOKUP($A2906,'Student reference sheet'!$A$2:$V$2329, 10,FALSE) = "Y", "Hispanic",
IF(VLOOKUP($A2906,'Student reference sheet'!$A$2:$V$2329,11,FALSE) &lt;&gt; "",
IF(VLOOKUP($A2906,'Student reference sheet'!$A$2:$V$2329,11,FALSE) = "UNK", "Unknown", VLOOKUP(VALUE(VLOOKUP($A2906,'Student reference sheet'!$A$2:$V$2329,11,FALSE)),'Ethnicity Reference'!$A$2:$B$22,2,FALSE)),
IF(VLOOKUP($A2906,'Student reference sheet'!$A$2:$V$2329,9,FALSE) &lt;&gt; "", VLOOKUP(VALUE(VLOOKUP($A2906,'Student reference sheet'!$A$2:$V$2329,9,FALSE)),'Ethnicity Reference'!$A$2:$B$22,2,FALSE),"Unknown"))))</f>
        <v/>
      </c>
      <c r="U2906" s="35"/>
    </row>
    <row r="2907" spans="1:21" ht="15.75">
      <c r="A2907" s="47"/>
      <c r="B2907" s="33"/>
      <c r="C2907" s="39" t="str">
        <f>IF($A2907 &lt;&gt; "",VLOOKUP($A2907,'Student reference sheet'!$A$2:$V$2329, 3,FALSE), "")</f>
        <v/>
      </c>
      <c r="D2907" s="39" t="str">
        <f>IF($A2907 &lt;&gt; "",VLOOKUP($A2907,'Student reference sheet'!$A$2:$V$2329, 2,FALSE), "")</f>
        <v/>
      </c>
      <c r="E2907" s="35"/>
      <c r="F2907" s="34"/>
      <c r="G2907" s="40" t="str">
        <f t="shared" ca="1" si="138"/>
        <v/>
      </c>
      <c r="H2907" s="40" t="str">
        <f t="shared" ca="1" si="139"/>
        <v/>
      </c>
      <c r="I2907" s="36" t="str">
        <f>IF($A2907 = "", "",
IF(COUNTIF(MINIMUM_DAY_DATES[], Attendance!J2907) &gt; 0, VLOOKUP(Attendance!$G2907,MINIMUM_DAY_PERIOD_SCHEDULE[], 2,TRUE),
IF(COUNTIF(RALLY_DATES[], Attendance!J2907) &gt; 0, VLOOKUP(Attendance!$G2907,RALLY_PERIOD_SCHEDULE[], 2,TRUE),
IF(WEEKDAY(Attendance!$J2907) = 2,
       IF(COUNTIF(FINALS_WEEK_MONDAY_DATE[],Attendance!$J2907) &gt; 0, VLOOKUP(Attendance!$G2907,FINALS_WEEK_MONDAY_PERIOD_SCHEDULE[],2,TRUE),
       VLOOKUP(Attendance!$G2907,REGULAR_WEEK_SCHEDULE[],6,TRUE)),
IF(WEEKDAY($J2907) = 3,
       IF(COUNTIF(FINALS_WEEK_TUESDAY_DATE[],Attendance!$J2907) &gt; 0, VLOOKUP(Attendance!$G2907,FINALS_WEEK_TUESDAY_PERIOD_SCHEDULE[],2,TRUE),
       VLOOKUP(Attendance!$G2907,REGULAR_WEEK_SCHEDULE[[Tuesday]:[Period]],5,TRUE)),
IF(WEEKDAY(Attendance!$J2907) = 4,
        IF(COUNTIF(BLOCK_WEDNESDAY_DATES[],Attendance!$J2907) &gt; 0, VLOOKUP(Attendance!$G2907,BLOCK_WEDNESDAY_PERIOD_SCHEDULE[],2,TRUE),
        IF(COUNTIF(FINALS_WEEK_WEDNESDAY_DATE[],Attendance!$J2907) &gt; 0, VLOOKUP(Attendance!$G2907,FINALS_WEEK_WEDNESDAY_PERIOD_SCHEDULE[],2,TRUE),
       VLOOKUP(Attendance!$G2907,REGULAR_WEEK_SCHEDULE[[Wednesday]:[Period]],4,TRUE))),
IF(WEEKDAY($J2907) = 5,
       IF(COUNTIF(BLOCK_THURSDAY_DATES[],Attendance!$J2907) &gt; 0, VLOOKUP(Attendance!$G2907,BLOCK_THURSDAY_PERIOD_SCHEDULE[],2,TRUE),
       IF(COUNTIF(FINALS_WEEK_THURSDAY_DATE[],Attendance!$J2907) &gt; 0, VLOOKUP(Attendance!$G2907,FINALS_WEEK_THURSDAY_PERIOD_SCHEDULE[],2,TRUE),
       VLOOKUP(Attendance!$G2907,REGULAR_WEEK_SCHEDULE[[Thursday]:[Period]],3,TRUE))),
IF(WEEKDAY(Attendance!$J2907) = 6,
       IF(COUNTIF(FINALS_WEEK_FRIDAY_DATE[],Attendance!$J2907) &gt; 0, VLOOKUP(Attendance!$G2907,FINALS_WEEK_FRIDAY_PERIOD_SCHEDULE[],2,TRUE),
       VLOOKUP(Attendance!$G2907,REGULAR_WEEK_SCHEDULE[[Friday]:[Period]],2,TRUE))))))))))</f>
        <v/>
      </c>
      <c r="J2907" s="41" t="str">
        <f t="shared" ca="1" si="140"/>
        <v/>
      </c>
      <c r="K2907" s="41" t="str">
        <f>IF($A2907 &lt;&gt; "",VLOOKUP($A2907,'Student reference sheet'!$A$2:$V$2329, 7,FALSE), "")</f>
        <v/>
      </c>
      <c r="L2907" s="30" t="str">
        <f>IF($A2907 ="", "", VLOOKUP($A2907, 'Student reference sheet'!$A$2:$Z$2603,23,FALSE))</f>
        <v/>
      </c>
      <c r="M2907" s="30" t="str">
        <f>IF($A2907 ="", "", VLOOKUP($A2907, 'Student reference sheet'!$A$2:$Z$2603,24,FALSE))</f>
        <v/>
      </c>
      <c r="N2907" s="30" t="str">
        <f>IF($A2907 ="", "", VLOOKUP($A2907, 'Student reference sheet'!$A$2:$Z$2603,26,FALSE))</f>
        <v/>
      </c>
      <c r="O2907" s="30" t="str">
        <f>IF($A2907 ="", "", VLOOKUP($A2907, 'Student reference sheet'!$A$2:$Z$2603,25,FALSE))</f>
        <v/>
      </c>
      <c r="P2907" s="39" t="str">
        <f>IF($A2907 = "", "", IF(OR(VLOOKUP($A2907,'Student reference sheet'!$A$2:$V$2400,8,FALSE) = "R",  VLOOKUP($A2907,'Student reference sheet'!$A$2:$V$2400,8,FALSE) = "L"), "X", ""))</f>
        <v/>
      </c>
      <c r="Q2907" s="39" t="str">
        <f>IF($A2907 ="", "", VLOOKUP($A2907, 'Student reference sheet'!$A$2:$V$2603,22,FALSE))</f>
        <v/>
      </c>
      <c r="R2907" s="39" t="str">
        <f>IF($A2907 &lt;&gt; "",VLOOKUP($A2907,'Student reference sheet'!$A$2:$V$2329, 5,FALSE), "")</f>
        <v/>
      </c>
      <c r="S2907" s="39" t="str">
        <f>IF($A2907 &lt;&gt; "",VLOOKUP($A2907,'Student reference sheet'!$A$2:$V$2329, 6,FALSE), "")</f>
        <v/>
      </c>
      <c r="T2907" s="30" t="str">
        <f>IF($A2907 = "","",
IF(VLOOKUP($A2907,'Student reference sheet'!$A$2:$V$2329, 10,FALSE) = "Y", "Hispanic",
IF(VLOOKUP($A2907,'Student reference sheet'!$A$2:$V$2329,11,FALSE) &lt;&gt; "",
IF(VLOOKUP($A2907,'Student reference sheet'!$A$2:$V$2329,11,FALSE) = "UNK", "Unknown", VLOOKUP(VALUE(VLOOKUP($A2907,'Student reference sheet'!$A$2:$V$2329,11,FALSE)),'Ethnicity Reference'!$A$2:$B$22,2,FALSE)),
IF(VLOOKUP($A2907,'Student reference sheet'!$A$2:$V$2329,9,FALSE) &lt;&gt; "", VLOOKUP(VALUE(VLOOKUP($A2907,'Student reference sheet'!$A$2:$V$2329,9,FALSE)),'Ethnicity Reference'!$A$2:$B$22,2,FALSE),"Unknown"))))</f>
        <v/>
      </c>
      <c r="U2907" s="35"/>
    </row>
    <row r="2908" spans="1:21" ht="15.75">
      <c r="A2908" s="47"/>
      <c r="B2908" s="33"/>
      <c r="C2908" s="39" t="str">
        <f>IF($A2908 &lt;&gt; "",VLOOKUP($A2908,'Student reference sheet'!$A$2:$V$2329, 3,FALSE), "")</f>
        <v/>
      </c>
      <c r="D2908" s="39" t="str">
        <f>IF($A2908 &lt;&gt; "",VLOOKUP($A2908,'Student reference sheet'!$A$2:$V$2329, 2,FALSE), "")</f>
        <v/>
      </c>
      <c r="E2908" s="35"/>
      <c r="F2908" s="34"/>
      <c r="G2908" s="40" t="str">
        <f t="shared" ca="1" si="138"/>
        <v/>
      </c>
      <c r="H2908" s="40" t="str">
        <f t="shared" ca="1" si="139"/>
        <v/>
      </c>
      <c r="I2908" s="36" t="str">
        <f>IF($A2908 = "", "",
IF(COUNTIF(MINIMUM_DAY_DATES[], Attendance!J2908) &gt; 0, VLOOKUP(Attendance!$G2908,MINIMUM_DAY_PERIOD_SCHEDULE[], 2,TRUE),
IF(COUNTIF(RALLY_DATES[], Attendance!J2908) &gt; 0, VLOOKUP(Attendance!$G2908,RALLY_PERIOD_SCHEDULE[], 2,TRUE),
IF(WEEKDAY(Attendance!$J2908) = 2,
       IF(COUNTIF(FINALS_WEEK_MONDAY_DATE[],Attendance!$J2908) &gt; 0, VLOOKUP(Attendance!$G2908,FINALS_WEEK_MONDAY_PERIOD_SCHEDULE[],2,TRUE),
       VLOOKUP(Attendance!$G2908,REGULAR_WEEK_SCHEDULE[],6,TRUE)),
IF(WEEKDAY($J2908) = 3,
       IF(COUNTIF(FINALS_WEEK_TUESDAY_DATE[],Attendance!$J2908) &gt; 0, VLOOKUP(Attendance!$G2908,FINALS_WEEK_TUESDAY_PERIOD_SCHEDULE[],2,TRUE),
       VLOOKUP(Attendance!$G2908,REGULAR_WEEK_SCHEDULE[[Tuesday]:[Period]],5,TRUE)),
IF(WEEKDAY(Attendance!$J2908) = 4,
        IF(COUNTIF(BLOCK_WEDNESDAY_DATES[],Attendance!$J2908) &gt; 0, VLOOKUP(Attendance!$G2908,BLOCK_WEDNESDAY_PERIOD_SCHEDULE[],2,TRUE),
        IF(COUNTIF(FINALS_WEEK_WEDNESDAY_DATE[],Attendance!$J2908) &gt; 0, VLOOKUP(Attendance!$G2908,FINALS_WEEK_WEDNESDAY_PERIOD_SCHEDULE[],2,TRUE),
       VLOOKUP(Attendance!$G2908,REGULAR_WEEK_SCHEDULE[[Wednesday]:[Period]],4,TRUE))),
IF(WEEKDAY($J2908) = 5,
       IF(COUNTIF(BLOCK_THURSDAY_DATES[],Attendance!$J2908) &gt; 0, VLOOKUP(Attendance!$G2908,BLOCK_THURSDAY_PERIOD_SCHEDULE[],2,TRUE),
       IF(COUNTIF(FINALS_WEEK_THURSDAY_DATE[],Attendance!$J2908) &gt; 0, VLOOKUP(Attendance!$G2908,FINALS_WEEK_THURSDAY_PERIOD_SCHEDULE[],2,TRUE),
       VLOOKUP(Attendance!$G2908,REGULAR_WEEK_SCHEDULE[[Thursday]:[Period]],3,TRUE))),
IF(WEEKDAY(Attendance!$J2908) = 6,
       IF(COUNTIF(FINALS_WEEK_FRIDAY_DATE[],Attendance!$J2908) &gt; 0, VLOOKUP(Attendance!$G2908,FINALS_WEEK_FRIDAY_PERIOD_SCHEDULE[],2,TRUE),
       VLOOKUP(Attendance!$G2908,REGULAR_WEEK_SCHEDULE[[Friday]:[Period]],2,TRUE))))))))))</f>
        <v/>
      </c>
      <c r="J2908" s="41" t="str">
        <f t="shared" ca="1" si="140"/>
        <v/>
      </c>
      <c r="K2908" s="41" t="str">
        <f>IF($A2908 &lt;&gt; "",VLOOKUP($A2908,'Student reference sheet'!$A$2:$V$2329, 7,FALSE), "")</f>
        <v/>
      </c>
      <c r="L2908" s="30" t="str">
        <f>IF($A2908 ="", "", VLOOKUP($A2908, 'Student reference sheet'!$A$2:$Z$2603,23,FALSE))</f>
        <v/>
      </c>
      <c r="M2908" s="30" t="str">
        <f>IF($A2908 ="", "", VLOOKUP($A2908, 'Student reference sheet'!$A$2:$Z$2603,24,FALSE))</f>
        <v/>
      </c>
      <c r="N2908" s="30" t="str">
        <f>IF($A2908 ="", "", VLOOKUP($A2908, 'Student reference sheet'!$A$2:$Z$2603,26,FALSE))</f>
        <v/>
      </c>
      <c r="O2908" s="30" t="str">
        <f>IF($A2908 ="", "", VLOOKUP($A2908, 'Student reference sheet'!$A$2:$Z$2603,25,FALSE))</f>
        <v/>
      </c>
      <c r="P2908" s="39" t="str">
        <f>IF($A2908 = "", "", IF(OR(VLOOKUP($A2908,'Student reference sheet'!$A$2:$V$2400,8,FALSE) = "R",  VLOOKUP($A2908,'Student reference sheet'!$A$2:$V$2400,8,FALSE) = "L"), "X", ""))</f>
        <v/>
      </c>
      <c r="Q2908" s="39" t="str">
        <f>IF($A2908 ="", "", VLOOKUP($A2908, 'Student reference sheet'!$A$2:$V$2603,22,FALSE))</f>
        <v/>
      </c>
      <c r="R2908" s="39" t="str">
        <f>IF($A2908 &lt;&gt; "",VLOOKUP($A2908,'Student reference sheet'!$A$2:$V$2329, 5,FALSE), "")</f>
        <v/>
      </c>
      <c r="S2908" s="39" t="str">
        <f>IF($A2908 &lt;&gt; "",VLOOKUP($A2908,'Student reference sheet'!$A$2:$V$2329, 6,FALSE), "")</f>
        <v/>
      </c>
      <c r="T2908" s="30" t="str">
        <f>IF($A2908 = "","",
IF(VLOOKUP($A2908,'Student reference sheet'!$A$2:$V$2329, 10,FALSE) = "Y", "Hispanic",
IF(VLOOKUP($A2908,'Student reference sheet'!$A$2:$V$2329,11,FALSE) &lt;&gt; "",
IF(VLOOKUP($A2908,'Student reference sheet'!$A$2:$V$2329,11,FALSE) = "UNK", "Unknown", VLOOKUP(VALUE(VLOOKUP($A2908,'Student reference sheet'!$A$2:$V$2329,11,FALSE)),'Ethnicity Reference'!$A$2:$B$22,2,FALSE)),
IF(VLOOKUP($A2908,'Student reference sheet'!$A$2:$V$2329,9,FALSE) &lt;&gt; "", VLOOKUP(VALUE(VLOOKUP($A2908,'Student reference sheet'!$A$2:$V$2329,9,FALSE)),'Ethnicity Reference'!$A$2:$B$22,2,FALSE),"Unknown"))))</f>
        <v/>
      </c>
      <c r="U2908" s="35"/>
    </row>
    <row r="2909" spans="1:21" ht="15.75">
      <c r="A2909" s="47"/>
      <c r="B2909" s="33"/>
      <c r="C2909" s="39" t="str">
        <f>IF($A2909 &lt;&gt; "",VLOOKUP($A2909,'Student reference sheet'!$A$2:$V$2329, 3,FALSE), "")</f>
        <v/>
      </c>
      <c r="D2909" s="39" t="str">
        <f>IF($A2909 &lt;&gt; "",VLOOKUP($A2909,'Student reference sheet'!$A$2:$V$2329, 2,FALSE), "")</f>
        <v/>
      </c>
      <c r="E2909" s="35"/>
      <c r="F2909" s="34"/>
      <c r="G2909" s="40" t="str">
        <f t="shared" ca="1" si="138"/>
        <v/>
      </c>
      <c r="H2909" s="40" t="str">
        <f t="shared" ca="1" si="139"/>
        <v/>
      </c>
      <c r="I2909" s="36" t="str">
        <f>IF($A2909 = "", "",
IF(COUNTIF(MINIMUM_DAY_DATES[], Attendance!J2909) &gt; 0, VLOOKUP(Attendance!$G2909,MINIMUM_DAY_PERIOD_SCHEDULE[], 2,TRUE),
IF(COUNTIF(RALLY_DATES[], Attendance!J2909) &gt; 0, VLOOKUP(Attendance!$G2909,RALLY_PERIOD_SCHEDULE[], 2,TRUE),
IF(WEEKDAY(Attendance!$J2909) = 2,
       IF(COUNTIF(FINALS_WEEK_MONDAY_DATE[],Attendance!$J2909) &gt; 0, VLOOKUP(Attendance!$G2909,FINALS_WEEK_MONDAY_PERIOD_SCHEDULE[],2,TRUE),
       VLOOKUP(Attendance!$G2909,REGULAR_WEEK_SCHEDULE[],6,TRUE)),
IF(WEEKDAY($J2909) = 3,
       IF(COUNTIF(FINALS_WEEK_TUESDAY_DATE[],Attendance!$J2909) &gt; 0, VLOOKUP(Attendance!$G2909,FINALS_WEEK_TUESDAY_PERIOD_SCHEDULE[],2,TRUE),
       VLOOKUP(Attendance!$G2909,REGULAR_WEEK_SCHEDULE[[Tuesday]:[Period]],5,TRUE)),
IF(WEEKDAY(Attendance!$J2909) = 4,
        IF(COUNTIF(BLOCK_WEDNESDAY_DATES[],Attendance!$J2909) &gt; 0, VLOOKUP(Attendance!$G2909,BLOCK_WEDNESDAY_PERIOD_SCHEDULE[],2,TRUE),
        IF(COUNTIF(FINALS_WEEK_WEDNESDAY_DATE[],Attendance!$J2909) &gt; 0, VLOOKUP(Attendance!$G2909,FINALS_WEEK_WEDNESDAY_PERIOD_SCHEDULE[],2,TRUE),
       VLOOKUP(Attendance!$G2909,REGULAR_WEEK_SCHEDULE[[Wednesday]:[Period]],4,TRUE))),
IF(WEEKDAY($J2909) = 5,
       IF(COUNTIF(BLOCK_THURSDAY_DATES[],Attendance!$J2909) &gt; 0, VLOOKUP(Attendance!$G2909,BLOCK_THURSDAY_PERIOD_SCHEDULE[],2,TRUE),
       IF(COUNTIF(FINALS_WEEK_THURSDAY_DATE[],Attendance!$J2909) &gt; 0, VLOOKUP(Attendance!$G2909,FINALS_WEEK_THURSDAY_PERIOD_SCHEDULE[],2,TRUE),
       VLOOKUP(Attendance!$G2909,REGULAR_WEEK_SCHEDULE[[Thursday]:[Period]],3,TRUE))),
IF(WEEKDAY(Attendance!$J2909) = 6,
       IF(COUNTIF(FINALS_WEEK_FRIDAY_DATE[],Attendance!$J2909) &gt; 0, VLOOKUP(Attendance!$G2909,FINALS_WEEK_FRIDAY_PERIOD_SCHEDULE[],2,TRUE),
       VLOOKUP(Attendance!$G2909,REGULAR_WEEK_SCHEDULE[[Friday]:[Period]],2,TRUE))))))))))</f>
        <v/>
      </c>
      <c r="J2909" s="41" t="str">
        <f t="shared" ca="1" si="140"/>
        <v/>
      </c>
      <c r="K2909" s="41" t="str">
        <f>IF($A2909 &lt;&gt; "",VLOOKUP($A2909,'Student reference sheet'!$A$2:$V$2329, 7,FALSE), "")</f>
        <v/>
      </c>
      <c r="L2909" s="30" t="str">
        <f>IF($A2909 ="", "", VLOOKUP($A2909, 'Student reference sheet'!$A$2:$Z$2603,23,FALSE))</f>
        <v/>
      </c>
      <c r="M2909" s="30" t="str">
        <f>IF($A2909 ="", "", VLOOKUP($A2909, 'Student reference sheet'!$A$2:$Z$2603,24,FALSE))</f>
        <v/>
      </c>
      <c r="N2909" s="30" t="str">
        <f>IF($A2909 ="", "", VLOOKUP($A2909, 'Student reference sheet'!$A$2:$Z$2603,26,FALSE))</f>
        <v/>
      </c>
      <c r="O2909" s="30" t="str">
        <f>IF($A2909 ="", "", VLOOKUP($A2909, 'Student reference sheet'!$A$2:$Z$2603,25,FALSE))</f>
        <v/>
      </c>
      <c r="P2909" s="39" t="str">
        <f>IF($A2909 = "", "", IF(OR(VLOOKUP($A2909,'Student reference sheet'!$A$2:$V$2400,8,FALSE) = "R",  VLOOKUP($A2909,'Student reference sheet'!$A$2:$V$2400,8,FALSE) = "L"), "X", ""))</f>
        <v/>
      </c>
      <c r="Q2909" s="39" t="str">
        <f>IF($A2909 ="", "", VLOOKUP($A2909, 'Student reference sheet'!$A$2:$V$2603,22,FALSE))</f>
        <v/>
      </c>
      <c r="R2909" s="39" t="str">
        <f>IF($A2909 &lt;&gt; "",VLOOKUP($A2909,'Student reference sheet'!$A$2:$V$2329, 5,FALSE), "")</f>
        <v/>
      </c>
      <c r="S2909" s="39" t="str">
        <f>IF($A2909 &lt;&gt; "",VLOOKUP($A2909,'Student reference sheet'!$A$2:$V$2329, 6,FALSE), "")</f>
        <v/>
      </c>
      <c r="T2909" s="30" t="str">
        <f>IF($A2909 = "","",
IF(VLOOKUP($A2909,'Student reference sheet'!$A$2:$V$2329, 10,FALSE) = "Y", "Hispanic",
IF(VLOOKUP($A2909,'Student reference sheet'!$A$2:$V$2329,11,FALSE) &lt;&gt; "",
IF(VLOOKUP($A2909,'Student reference sheet'!$A$2:$V$2329,11,FALSE) = "UNK", "Unknown", VLOOKUP(VALUE(VLOOKUP($A2909,'Student reference sheet'!$A$2:$V$2329,11,FALSE)),'Ethnicity Reference'!$A$2:$B$22,2,FALSE)),
IF(VLOOKUP($A2909,'Student reference sheet'!$A$2:$V$2329,9,FALSE) &lt;&gt; "", VLOOKUP(VALUE(VLOOKUP($A2909,'Student reference sheet'!$A$2:$V$2329,9,FALSE)),'Ethnicity Reference'!$A$2:$B$22,2,FALSE),"Unknown"))))</f>
        <v/>
      </c>
      <c r="U2909" s="35"/>
    </row>
    <row r="2910" spans="1:21" ht="15.75">
      <c r="A2910" s="47"/>
      <c r="B2910" s="33"/>
      <c r="C2910" s="39" t="str">
        <f>IF($A2910 &lt;&gt; "",VLOOKUP($A2910,'Student reference sheet'!$A$2:$V$2329, 3,FALSE), "")</f>
        <v/>
      </c>
      <c r="D2910" s="39" t="str">
        <f>IF($A2910 &lt;&gt; "",VLOOKUP($A2910,'Student reference sheet'!$A$2:$V$2329, 2,FALSE), "")</f>
        <v/>
      </c>
      <c r="E2910" s="35"/>
      <c r="F2910" s="34"/>
      <c r="G2910" s="40" t="str">
        <f t="shared" ca="1" si="138"/>
        <v/>
      </c>
      <c r="H2910" s="40" t="str">
        <f t="shared" ca="1" si="139"/>
        <v/>
      </c>
      <c r="I2910" s="36" t="str">
        <f>IF($A2910 = "", "",
IF(COUNTIF(MINIMUM_DAY_DATES[], Attendance!J2910) &gt; 0, VLOOKUP(Attendance!$G2910,MINIMUM_DAY_PERIOD_SCHEDULE[], 2,TRUE),
IF(COUNTIF(RALLY_DATES[], Attendance!J2910) &gt; 0, VLOOKUP(Attendance!$G2910,RALLY_PERIOD_SCHEDULE[], 2,TRUE),
IF(WEEKDAY(Attendance!$J2910) = 2,
       IF(COUNTIF(FINALS_WEEK_MONDAY_DATE[],Attendance!$J2910) &gt; 0, VLOOKUP(Attendance!$G2910,FINALS_WEEK_MONDAY_PERIOD_SCHEDULE[],2,TRUE),
       VLOOKUP(Attendance!$G2910,REGULAR_WEEK_SCHEDULE[],6,TRUE)),
IF(WEEKDAY($J2910) = 3,
       IF(COUNTIF(FINALS_WEEK_TUESDAY_DATE[],Attendance!$J2910) &gt; 0, VLOOKUP(Attendance!$G2910,FINALS_WEEK_TUESDAY_PERIOD_SCHEDULE[],2,TRUE),
       VLOOKUP(Attendance!$G2910,REGULAR_WEEK_SCHEDULE[[Tuesday]:[Period]],5,TRUE)),
IF(WEEKDAY(Attendance!$J2910) = 4,
        IF(COUNTIF(BLOCK_WEDNESDAY_DATES[],Attendance!$J2910) &gt; 0, VLOOKUP(Attendance!$G2910,BLOCK_WEDNESDAY_PERIOD_SCHEDULE[],2,TRUE),
        IF(COUNTIF(FINALS_WEEK_WEDNESDAY_DATE[],Attendance!$J2910) &gt; 0, VLOOKUP(Attendance!$G2910,FINALS_WEEK_WEDNESDAY_PERIOD_SCHEDULE[],2,TRUE),
       VLOOKUP(Attendance!$G2910,REGULAR_WEEK_SCHEDULE[[Wednesday]:[Period]],4,TRUE))),
IF(WEEKDAY($J2910) = 5,
       IF(COUNTIF(BLOCK_THURSDAY_DATES[],Attendance!$J2910) &gt; 0, VLOOKUP(Attendance!$G2910,BLOCK_THURSDAY_PERIOD_SCHEDULE[],2,TRUE),
       IF(COUNTIF(FINALS_WEEK_THURSDAY_DATE[],Attendance!$J2910) &gt; 0, VLOOKUP(Attendance!$G2910,FINALS_WEEK_THURSDAY_PERIOD_SCHEDULE[],2,TRUE),
       VLOOKUP(Attendance!$G2910,REGULAR_WEEK_SCHEDULE[[Thursday]:[Period]],3,TRUE))),
IF(WEEKDAY(Attendance!$J2910) = 6,
       IF(COUNTIF(FINALS_WEEK_FRIDAY_DATE[],Attendance!$J2910) &gt; 0, VLOOKUP(Attendance!$G2910,FINALS_WEEK_FRIDAY_PERIOD_SCHEDULE[],2,TRUE),
       VLOOKUP(Attendance!$G2910,REGULAR_WEEK_SCHEDULE[[Friday]:[Period]],2,TRUE))))))))))</f>
        <v/>
      </c>
      <c r="J2910" s="41" t="str">
        <f t="shared" ca="1" si="140"/>
        <v/>
      </c>
      <c r="K2910" s="41" t="str">
        <f>IF($A2910 &lt;&gt; "",VLOOKUP($A2910,'Student reference sheet'!$A$2:$V$2329, 7,FALSE), "")</f>
        <v/>
      </c>
      <c r="L2910" s="30" t="str">
        <f>IF($A2910 ="", "", VLOOKUP($A2910, 'Student reference sheet'!$A$2:$Z$2603,23,FALSE))</f>
        <v/>
      </c>
      <c r="M2910" s="30" t="str">
        <f>IF($A2910 ="", "", VLOOKUP($A2910, 'Student reference sheet'!$A$2:$Z$2603,24,FALSE))</f>
        <v/>
      </c>
      <c r="N2910" s="30" t="str">
        <f>IF($A2910 ="", "", VLOOKUP($A2910, 'Student reference sheet'!$A$2:$Z$2603,26,FALSE))</f>
        <v/>
      </c>
      <c r="O2910" s="30" t="str">
        <f>IF($A2910 ="", "", VLOOKUP($A2910, 'Student reference sheet'!$A$2:$Z$2603,25,FALSE))</f>
        <v/>
      </c>
      <c r="P2910" s="39" t="str">
        <f>IF($A2910 = "", "", IF(OR(VLOOKUP($A2910,'Student reference sheet'!$A$2:$V$2400,8,FALSE) = "R",  VLOOKUP($A2910,'Student reference sheet'!$A$2:$V$2400,8,FALSE) = "L"), "X", ""))</f>
        <v/>
      </c>
      <c r="Q2910" s="39" t="str">
        <f>IF($A2910 ="", "", VLOOKUP($A2910, 'Student reference sheet'!$A$2:$V$2603,22,FALSE))</f>
        <v/>
      </c>
      <c r="R2910" s="39" t="str">
        <f>IF($A2910 &lt;&gt; "",VLOOKUP($A2910,'Student reference sheet'!$A$2:$V$2329, 5,FALSE), "")</f>
        <v/>
      </c>
      <c r="S2910" s="39" t="str">
        <f>IF($A2910 &lt;&gt; "",VLOOKUP($A2910,'Student reference sheet'!$A$2:$V$2329, 6,FALSE), "")</f>
        <v/>
      </c>
      <c r="T2910" s="30" t="str">
        <f>IF($A2910 = "","",
IF(VLOOKUP($A2910,'Student reference sheet'!$A$2:$V$2329, 10,FALSE) = "Y", "Hispanic",
IF(VLOOKUP($A2910,'Student reference sheet'!$A$2:$V$2329,11,FALSE) &lt;&gt; "",
IF(VLOOKUP($A2910,'Student reference sheet'!$A$2:$V$2329,11,FALSE) = "UNK", "Unknown", VLOOKUP(VALUE(VLOOKUP($A2910,'Student reference sheet'!$A$2:$V$2329,11,FALSE)),'Ethnicity Reference'!$A$2:$B$22,2,FALSE)),
IF(VLOOKUP($A2910,'Student reference sheet'!$A$2:$V$2329,9,FALSE) &lt;&gt; "", VLOOKUP(VALUE(VLOOKUP($A2910,'Student reference sheet'!$A$2:$V$2329,9,FALSE)),'Ethnicity Reference'!$A$2:$B$22,2,FALSE),"Unknown"))))</f>
        <v/>
      </c>
      <c r="U2910" s="35"/>
    </row>
    <row r="2911" spans="1:21" ht="15.75">
      <c r="A2911" s="47"/>
      <c r="B2911" s="33"/>
      <c r="C2911" s="39" t="str">
        <f>IF($A2911 &lt;&gt; "",VLOOKUP($A2911,'Student reference sheet'!$A$2:$V$2329, 3,FALSE), "")</f>
        <v/>
      </c>
      <c r="D2911" s="39" t="str">
        <f>IF($A2911 &lt;&gt; "",VLOOKUP($A2911,'Student reference sheet'!$A$2:$V$2329, 2,FALSE), "")</f>
        <v/>
      </c>
      <c r="E2911" s="35"/>
      <c r="F2911" s="34"/>
      <c r="G2911" s="40" t="str">
        <f t="shared" ca="1" si="138"/>
        <v/>
      </c>
      <c r="H2911" s="40" t="str">
        <f t="shared" ca="1" si="139"/>
        <v/>
      </c>
      <c r="I2911" s="36" t="str">
        <f>IF($A2911 = "", "",
IF(COUNTIF(MINIMUM_DAY_DATES[], Attendance!J2911) &gt; 0, VLOOKUP(Attendance!$G2911,MINIMUM_DAY_PERIOD_SCHEDULE[], 2,TRUE),
IF(COUNTIF(RALLY_DATES[], Attendance!J2911) &gt; 0, VLOOKUP(Attendance!$G2911,RALLY_PERIOD_SCHEDULE[], 2,TRUE),
IF(WEEKDAY(Attendance!$J2911) = 2,
       IF(COUNTIF(FINALS_WEEK_MONDAY_DATE[],Attendance!$J2911) &gt; 0, VLOOKUP(Attendance!$G2911,FINALS_WEEK_MONDAY_PERIOD_SCHEDULE[],2,TRUE),
       VLOOKUP(Attendance!$G2911,REGULAR_WEEK_SCHEDULE[],6,TRUE)),
IF(WEEKDAY($J2911) = 3,
       IF(COUNTIF(FINALS_WEEK_TUESDAY_DATE[],Attendance!$J2911) &gt; 0, VLOOKUP(Attendance!$G2911,FINALS_WEEK_TUESDAY_PERIOD_SCHEDULE[],2,TRUE),
       VLOOKUP(Attendance!$G2911,REGULAR_WEEK_SCHEDULE[[Tuesday]:[Period]],5,TRUE)),
IF(WEEKDAY(Attendance!$J2911) = 4,
        IF(COUNTIF(BLOCK_WEDNESDAY_DATES[],Attendance!$J2911) &gt; 0, VLOOKUP(Attendance!$G2911,BLOCK_WEDNESDAY_PERIOD_SCHEDULE[],2,TRUE),
        IF(COUNTIF(FINALS_WEEK_WEDNESDAY_DATE[],Attendance!$J2911) &gt; 0, VLOOKUP(Attendance!$G2911,FINALS_WEEK_WEDNESDAY_PERIOD_SCHEDULE[],2,TRUE),
       VLOOKUP(Attendance!$G2911,REGULAR_WEEK_SCHEDULE[[Wednesday]:[Period]],4,TRUE))),
IF(WEEKDAY($J2911) = 5,
       IF(COUNTIF(BLOCK_THURSDAY_DATES[],Attendance!$J2911) &gt; 0, VLOOKUP(Attendance!$G2911,BLOCK_THURSDAY_PERIOD_SCHEDULE[],2,TRUE),
       IF(COUNTIF(FINALS_WEEK_THURSDAY_DATE[],Attendance!$J2911) &gt; 0, VLOOKUP(Attendance!$G2911,FINALS_WEEK_THURSDAY_PERIOD_SCHEDULE[],2,TRUE),
       VLOOKUP(Attendance!$G2911,REGULAR_WEEK_SCHEDULE[[Thursday]:[Period]],3,TRUE))),
IF(WEEKDAY(Attendance!$J2911) = 6,
       IF(COUNTIF(FINALS_WEEK_FRIDAY_DATE[],Attendance!$J2911) &gt; 0, VLOOKUP(Attendance!$G2911,FINALS_WEEK_FRIDAY_PERIOD_SCHEDULE[],2,TRUE),
       VLOOKUP(Attendance!$G2911,REGULAR_WEEK_SCHEDULE[[Friday]:[Period]],2,TRUE))))))))))</f>
        <v/>
      </c>
      <c r="J2911" s="41" t="str">
        <f t="shared" ca="1" si="140"/>
        <v/>
      </c>
      <c r="K2911" s="41" t="str">
        <f>IF($A2911 &lt;&gt; "",VLOOKUP($A2911,'Student reference sheet'!$A$2:$V$2329, 7,FALSE), "")</f>
        <v/>
      </c>
      <c r="L2911" s="30" t="str">
        <f>IF($A2911 ="", "", VLOOKUP($A2911, 'Student reference sheet'!$A$2:$Z$2603,23,FALSE))</f>
        <v/>
      </c>
      <c r="M2911" s="30" t="str">
        <f>IF($A2911 ="", "", VLOOKUP($A2911, 'Student reference sheet'!$A$2:$Z$2603,24,FALSE))</f>
        <v/>
      </c>
      <c r="N2911" s="30" t="str">
        <f>IF($A2911 ="", "", VLOOKUP($A2911, 'Student reference sheet'!$A$2:$Z$2603,26,FALSE))</f>
        <v/>
      </c>
      <c r="O2911" s="30" t="str">
        <f>IF($A2911 ="", "", VLOOKUP($A2911, 'Student reference sheet'!$A$2:$Z$2603,25,FALSE))</f>
        <v/>
      </c>
      <c r="P2911" s="39" t="str">
        <f>IF($A2911 = "", "", IF(OR(VLOOKUP($A2911,'Student reference sheet'!$A$2:$V$2400,8,FALSE) = "R",  VLOOKUP($A2911,'Student reference sheet'!$A$2:$V$2400,8,FALSE) = "L"), "X", ""))</f>
        <v/>
      </c>
      <c r="Q2911" s="39" t="str">
        <f>IF($A2911 ="", "", VLOOKUP($A2911, 'Student reference sheet'!$A$2:$V$2603,22,FALSE))</f>
        <v/>
      </c>
      <c r="R2911" s="39" t="str">
        <f>IF($A2911 &lt;&gt; "",VLOOKUP($A2911,'Student reference sheet'!$A$2:$V$2329, 5,FALSE), "")</f>
        <v/>
      </c>
      <c r="S2911" s="39" t="str">
        <f>IF($A2911 &lt;&gt; "",VLOOKUP($A2911,'Student reference sheet'!$A$2:$V$2329, 6,FALSE), "")</f>
        <v/>
      </c>
      <c r="T2911" s="30" t="str">
        <f>IF($A2911 = "","",
IF(VLOOKUP($A2911,'Student reference sheet'!$A$2:$V$2329, 10,FALSE) = "Y", "Hispanic",
IF(VLOOKUP($A2911,'Student reference sheet'!$A$2:$V$2329,11,FALSE) &lt;&gt; "",
IF(VLOOKUP($A2911,'Student reference sheet'!$A$2:$V$2329,11,FALSE) = "UNK", "Unknown", VLOOKUP(VALUE(VLOOKUP($A2911,'Student reference sheet'!$A$2:$V$2329,11,FALSE)),'Ethnicity Reference'!$A$2:$B$22,2,FALSE)),
IF(VLOOKUP($A2911,'Student reference sheet'!$A$2:$V$2329,9,FALSE) &lt;&gt; "", VLOOKUP(VALUE(VLOOKUP($A2911,'Student reference sheet'!$A$2:$V$2329,9,FALSE)),'Ethnicity Reference'!$A$2:$B$22,2,FALSE),"Unknown"))))</f>
        <v/>
      </c>
      <c r="U2911" s="35"/>
    </row>
    <row r="2912" spans="1:21" ht="15.75">
      <c r="A2912" s="47"/>
      <c r="B2912" s="33"/>
      <c r="C2912" s="39" t="str">
        <f>IF($A2912 &lt;&gt; "",VLOOKUP($A2912,'Student reference sheet'!$A$2:$V$2329, 3,FALSE), "")</f>
        <v/>
      </c>
      <c r="D2912" s="39" t="str">
        <f>IF($A2912 &lt;&gt; "",VLOOKUP($A2912,'Student reference sheet'!$A$2:$V$2329, 2,FALSE), "")</f>
        <v/>
      </c>
      <c r="E2912" s="35"/>
      <c r="F2912" s="34"/>
      <c r="G2912" s="40" t="str">
        <f t="shared" ca="1" si="138"/>
        <v/>
      </c>
      <c r="H2912" s="40" t="str">
        <f t="shared" ca="1" si="139"/>
        <v/>
      </c>
      <c r="I2912" s="36" t="str">
        <f>IF($A2912 = "", "",
IF(COUNTIF(MINIMUM_DAY_DATES[], Attendance!J2912) &gt; 0, VLOOKUP(Attendance!$G2912,MINIMUM_DAY_PERIOD_SCHEDULE[], 2,TRUE),
IF(COUNTIF(RALLY_DATES[], Attendance!J2912) &gt; 0, VLOOKUP(Attendance!$G2912,RALLY_PERIOD_SCHEDULE[], 2,TRUE),
IF(WEEKDAY(Attendance!$J2912) = 2,
       IF(COUNTIF(FINALS_WEEK_MONDAY_DATE[],Attendance!$J2912) &gt; 0, VLOOKUP(Attendance!$G2912,FINALS_WEEK_MONDAY_PERIOD_SCHEDULE[],2,TRUE),
       VLOOKUP(Attendance!$G2912,REGULAR_WEEK_SCHEDULE[],6,TRUE)),
IF(WEEKDAY($J2912) = 3,
       IF(COUNTIF(FINALS_WEEK_TUESDAY_DATE[],Attendance!$J2912) &gt; 0, VLOOKUP(Attendance!$G2912,FINALS_WEEK_TUESDAY_PERIOD_SCHEDULE[],2,TRUE),
       VLOOKUP(Attendance!$G2912,REGULAR_WEEK_SCHEDULE[[Tuesday]:[Period]],5,TRUE)),
IF(WEEKDAY(Attendance!$J2912) = 4,
        IF(COUNTIF(BLOCK_WEDNESDAY_DATES[],Attendance!$J2912) &gt; 0, VLOOKUP(Attendance!$G2912,BLOCK_WEDNESDAY_PERIOD_SCHEDULE[],2,TRUE),
        IF(COUNTIF(FINALS_WEEK_WEDNESDAY_DATE[],Attendance!$J2912) &gt; 0, VLOOKUP(Attendance!$G2912,FINALS_WEEK_WEDNESDAY_PERIOD_SCHEDULE[],2,TRUE),
       VLOOKUP(Attendance!$G2912,REGULAR_WEEK_SCHEDULE[[Wednesday]:[Period]],4,TRUE))),
IF(WEEKDAY($J2912) = 5,
       IF(COUNTIF(BLOCK_THURSDAY_DATES[],Attendance!$J2912) &gt; 0, VLOOKUP(Attendance!$G2912,BLOCK_THURSDAY_PERIOD_SCHEDULE[],2,TRUE),
       IF(COUNTIF(FINALS_WEEK_THURSDAY_DATE[],Attendance!$J2912) &gt; 0, VLOOKUP(Attendance!$G2912,FINALS_WEEK_THURSDAY_PERIOD_SCHEDULE[],2,TRUE),
       VLOOKUP(Attendance!$G2912,REGULAR_WEEK_SCHEDULE[[Thursday]:[Period]],3,TRUE))),
IF(WEEKDAY(Attendance!$J2912) = 6,
       IF(COUNTIF(FINALS_WEEK_FRIDAY_DATE[],Attendance!$J2912) &gt; 0, VLOOKUP(Attendance!$G2912,FINALS_WEEK_FRIDAY_PERIOD_SCHEDULE[],2,TRUE),
       VLOOKUP(Attendance!$G2912,REGULAR_WEEK_SCHEDULE[[Friday]:[Period]],2,TRUE))))))))))</f>
        <v/>
      </c>
      <c r="J2912" s="41" t="str">
        <f t="shared" ca="1" si="140"/>
        <v/>
      </c>
      <c r="K2912" s="41" t="str">
        <f>IF($A2912 &lt;&gt; "",VLOOKUP($A2912,'Student reference sheet'!$A$2:$V$2329, 7,FALSE), "")</f>
        <v/>
      </c>
      <c r="L2912" s="30" t="str">
        <f>IF($A2912 ="", "", VLOOKUP($A2912, 'Student reference sheet'!$A$2:$Z$2603,23,FALSE))</f>
        <v/>
      </c>
      <c r="M2912" s="30" t="str">
        <f>IF($A2912 ="", "", VLOOKUP($A2912, 'Student reference sheet'!$A$2:$Z$2603,24,FALSE))</f>
        <v/>
      </c>
      <c r="N2912" s="30" t="str">
        <f>IF($A2912 ="", "", VLOOKUP($A2912, 'Student reference sheet'!$A$2:$Z$2603,26,FALSE))</f>
        <v/>
      </c>
      <c r="O2912" s="30" t="str">
        <f>IF($A2912 ="", "", VLOOKUP($A2912, 'Student reference sheet'!$A$2:$Z$2603,25,FALSE))</f>
        <v/>
      </c>
      <c r="P2912" s="39" t="str">
        <f>IF($A2912 = "", "", IF(OR(VLOOKUP($A2912,'Student reference sheet'!$A$2:$V$2400,8,FALSE) = "R",  VLOOKUP($A2912,'Student reference sheet'!$A$2:$V$2400,8,FALSE) = "L"), "X", ""))</f>
        <v/>
      </c>
      <c r="Q2912" s="39" t="str">
        <f>IF($A2912 ="", "", VLOOKUP($A2912, 'Student reference sheet'!$A$2:$V$2603,22,FALSE))</f>
        <v/>
      </c>
      <c r="R2912" s="39" t="str">
        <f>IF($A2912 &lt;&gt; "",VLOOKUP($A2912,'Student reference sheet'!$A$2:$V$2329, 5,FALSE), "")</f>
        <v/>
      </c>
      <c r="S2912" s="39" t="str">
        <f>IF($A2912 &lt;&gt; "",VLOOKUP($A2912,'Student reference sheet'!$A$2:$V$2329, 6,FALSE), "")</f>
        <v/>
      </c>
      <c r="T2912" s="30" t="str">
        <f>IF($A2912 = "","",
IF(VLOOKUP($A2912,'Student reference sheet'!$A$2:$V$2329, 10,FALSE) = "Y", "Hispanic",
IF(VLOOKUP($A2912,'Student reference sheet'!$A$2:$V$2329,11,FALSE) &lt;&gt; "",
IF(VLOOKUP($A2912,'Student reference sheet'!$A$2:$V$2329,11,FALSE) = "UNK", "Unknown", VLOOKUP(VALUE(VLOOKUP($A2912,'Student reference sheet'!$A$2:$V$2329,11,FALSE)),'Ethnicity Reference'!$A$2:$B$22,2,FALSE)),
IF(VLOOKUP($A2912,'Student reference sheet'!$A$2:$V$2329,9,FALSE) &lt;&gt; "", VLOOKUP(VALUE(VLOOKUP($A2912,'Student reference sheet'!$A$2:$V$2329,9,FALSE)),'Ethnicity Reference'!$A$2:$B$22,2,FALSE),"Unknown"))))</f>
        <v/>
      </c>
      <c r="U2912" s="35"/>
    </row>
    <row r="2913" spans="1:21" ht="15.75">
      <c r="A2913" s="47"/>
      <c r="B2913" s="33"/>
      <c r="C2913" s="39" t="str">
        <f>IF($A2913 &lt;&gt; "",VLOOKUP($A2913,'Student reference sheet'!$A$2:$V$2329, 3,FALSE), "")</f>
        <v/>
      </c>
      <c r="D2913" s="39" t="str">
        <f>IF($A2913 &lt;&gt; "",VLOOKUP($A2913,'Student reference sheet'!$A$2:$V$2329, 2,FALSE), "")</f>
        <v/>
      </c>
      <c r="E2913" s="35"/>
      <c r="F2913" s="34"/>
      <c r="G2913" s="40" t="str">
        <f t="shared" ca="1" si="138"/>
        <v/>
      </c>
      <c r="H2913" s="40" t="str">
        <f t="shared" ca="1" si="139"/>
        <v/>
      </c>
      <c r="I2913" s="36" t="str">
        <f>IF($A2913 = "", "",
IF(COUNTIF(MINIMUM_DAY_DATES[], Attendance!J2913) &gt; 0, VLOOKUP(Attendance!$G2913,MINIMUM_DAY_PERIOD_SCHEDULE[], 2,TRUE),
IF(COUNTIF(RALLY_DATES[], Attendance!J2913) &gt; 0, VLOOKUP(Attendance!$G2913,RALLY_PERIOD_SCHEDULE[], 2,TRUE),
IF(WEEKDAY(Attendance!$J2913) = 2,
       IF(COUNTIF(FINALS_WEEK_MONDAY_DATE[],Attendance!$J2913) &gt; 0, VLOOKUP(Attendance!$G2913,FINALS_WEEK_MONDAY_PERIOD_SCHEDULE[],2,TRUE),
       VLOOKUP(Attendance!$G2913,REGULAR_WEEK_SCHEDULE[],6,TRUE)),
IF(WEEKDAY($J2913) = 3,
       IF(COUNTIF(FINALS_WEEK_TUESDAY_DATE[],Attendance!$J2913) &gt; 0, VLOOKUP(Attendance!$G2913,FINALS_WEEK_TUESDAY_PERIOD_SCHEDULE[],2,TRUE),
       VLOOKUP(Attendance!$G2913,REGULAR_WEEK_SCHEDULE[[Tuesday]:[Period]],5,TRUE)),
IF(WEEKDAY(Attendance!$J2913) = 4,
        IF(COUNTIF(BLOCK_WEDNESDAY_DATES[],Attendance!$J2913) &gt; 0, VLOOKUP(Attendance!$G2913,BLOCK_WEDNESDAY_PERIOD_SCHEDULE[],2,TRUE),
        IF(COUNTIF(FINALS_WEEK_WEDNESDAY_DATE[],Attendance!$J2913) &gt; 0, VLOOKUP(Attendance!$G2913,FINALS_WEEK_WEDNESDAY_PERIOD_SCHEDULE[],2,TRUE),
       VLOOKUP(Attendance!$G2913,REGULAR_WEEK_SCHEDULE[[Wednesday]:[Period]],4,TRUE))),
IF(WEEKDAY($J2913) = 5,
       IF(COUNTIF(BLOCK_THURSDAY_DATES[],Attendance!$J2913) &gt; 0, VLOOKUP(Attendance!$G2913,BLOCK_THURSDAY_PERIOD_SCHEDULE[],2,TRUE),
       IF(COUNTIF(FINALS_WEEK_THURSDAY_DATE[],Attendance!$J2913) &gt; 0, VLOOKUP(Attendance!$G2913,FINALS_WEEK_THURSDAY_PERIOD_SCHEDULE[],2,TRUE),
       VLOOKUP(Attendance!$G2913,REGULAR_WEEK_SCHEDULE[[Thursday]:[Period]],3,TRUE))),
IF(WEEKDAY(Attendance!$J2913) = 6,
       IF(COUNTIF(FINALS_WEEK_FRIDAY_DATE[],Attendance!$J2913) &gt; 0, VLOOKUP(Attendance!$G2913,FINALS_WEEK_FRIDAY_PERIOD_SCHEDULE[],2,TRUE),
       VLOOKUP(Attendance!$G2913,REGULAR_WEEK_SCHEDULE[[Friday]:[Period]],2,TRUE))))))))))</f>
        <v/>
      </c>
      <c r="J2913" s="41" t="str">
        <f t="shared" ca="1" si="140"/>
        <v/>
      </c>
      <c r="K2913" s="41" t="str">
        <f>IF($A2913 &lt;&gt; "",VLOOKUP($A2913,'Student reference sheet'!$A$2:$V$2329, 7,FALSE), "")</f>
        <v/>
      </c>
      <c r="L2913" s="30" t="str">
        <f>IF($A2913 ="", "", VLOOKUP($A2913, 'Student reference sheet'!$A$2:$Z$2603,23,FALSE))</f>
        <v/>
      </c>
      <c r="M2913" s="30" t="str">
        <f>IF($A2913 ="", "", VLOOKUP($A2913, 'Student reference sheet'!$A$2:$Z$2603,24,FALSE))</f>
        <v/>
      </c>
      <c r="N2913" s="30" t="str">
        <f>IF($A2913 ="", "", VLOOKUP($A2913, 'Student reference sheet'!$A$2:$Z$2603,26,FALSE))</f>
        <v/>
      </c>
      <c r="O2913" s="30" t="str">
        <f>IF($A2913 ="", "", VLOOKUP($A2913, 'Student reference sheet'!$A$2:$Z$2603,25,FALSE))</f>
        <v/>
      </c>
      <c r="P2913" s="39" t="str">
        <f>IF($A2913 = "", "", IF(OR(VLOOKUP($A2913,'Student reference sheet'!$A$2:$V$2400,8,FALSE) = "R",  VLOOKUP($A2913,'Student reference sheet'!$A$2:$V$2400,8,FALSE) = "L"), "X", ""))</f>
        <v/>
      </c>
      <c r="Q2913" s="39" t="str">
        <f>IF($A2913 ="", "", VLOOKUP($A2913, 'Student reference sheet'!$A$2:$V$2603,22,FALSE))</f>
        <v/>
      </c>
      <c r="R2913" s="39" t="str">
        <f>IF($A2913 &lt;&gt; "",VLOOKUP($A2913,'Student reference sheet'!$A$2:$V$2329, 5,FALSE), "")</f>
        <v/>
      </c>
      <c r="S2913" s="39" t="str">
        <f>IF($A2913 &lt;&gt; "",VLOOKUP($A2913,'Student reference sheet'!$A$2:$V$2329, 6,FALSE), "")</f>
        <v/>
      </c>
      <c r="T2913" s="30" t="str">
        <f>IF($A2913 = "","",
IF(VLOOKUP($A2913,'Student reference sheet'!$A$2:$V$2329, 10,FALSE) = "Y", "Hispanic",
IF(VLOOKUP($A2913,'Student reference sheet'!$A$2:$V$2329,11,FALSE) &lt;&gt; "",
IF(VLOOKUP($A2913,'Student reference sheet'!$A$2:$V$2329,11,FALSE) = "UNK", "Unknown", VLOOKUP(VALUE(VLOOKUP($A2913,'Student reference sheet'!$A$2:$V$2329,11,FALSE)),'Ethnicity Reference'!$A$2:$B$22,2,FALSE)),
IF(VLOOKUP($A2913,'Student reference sheet'!$A$2:$V$2329,9,FALSE) &lt;&gt; "", VLOOKUP(VALUE(VLOOKUP($A2913,'Student reference sheet'!$A$2:$V$2329,9,FALSE)),'Ethnicity Reference'!$A$2:$B$22,2,FALSE),"Unknown"))))</f>
        <v/>
      </c>
      <c r="U2913" s="35"/>
    </row>
    <row r="2914" spans="1:21" ht="15.75">
      <c r="A2914" s="47"/>
      <c r="B2914" s="33"/>
      <c r="C2914" s="39" t="str">
        <f>IF($A2914 &lt;&gt; "",VLOOKUP($A2914,'Student reference sheet'!$A$2:$V$2329, 3,FALSE), "")</f>
        <v/>
      </c>
      <c r="D2914" s="39" t="str">
        <f>IF($A2914 &lt;&gt; "",VLOOKUP($A2914,'Student reference sheet'!$A$2:$V$2329, 2,FALSE), "")</f>
        <v/>
      </c>
      <c r="E2914" s="35"/>
      <c r="F2914" s="34"/>
      <c r="G2914" s="40" t="str">
        <f t="shared" ca="1" si="138"/>
        <v/>
      </c>
      <c r="H2914" s="40" t="str">
        <f t="shared" ca="1" si="139"/>
        <v/>
      </c>
      <c r="I2914" s="36" t="str">
        <f>IF($A2914 = "", "",
IF(COUNTIF(MINIMUM_DAY_DATES[], Attendance!J2914) &gt; 0, VLOOKUP(Attendance!$G2914,MINIMUM_DAY_PERIOD_SCHEDULE[], 2,TRUE),
IF(COUNTIF(RALLY_DATES[], Attendance!J2914) &gt; 0, VLOOKUP(Attendance!$G2914,RALLY_PERIOD_SCHEDULE[], 2,TRUE),
IF(WEEKDAY(Attendance!$J2914) = 2,
       IF(COUNTIF(FINALS_WEEK_MONDAY_DATE[],Attendance!$J2914) &gt; 0, VLOOKUP(Attendance!$G2914,FINALS_WEEK_MONDAY_PERIOD_SCHEDULE[],2,TRUE),
       VLOOKUP(Attendance!$G2914,REGULAR_WEEK_SCHEDULE[],6,TRUE)),
IF(WEEKDAY($J2914) = 3,
       IF(COUNTIF(FINALS_WEEK_TUESDAY_DATE[],Attendance!$J2914) &gt; 0, VLOOKUP(Attendance!$G2914,FINALS_WEEK_TUESDAY_PERIOD_SCHEDULE[],2,TRUE),
       VLOOKUP(Attendance!$G2914,REGULAR_WEEK_SCHEDULE[[Tuesday]:[Period]],5,TRUE)),
IF(WEEKDAY(Attendance!$J2914) = 4,
        IF(COUNTIF(BLOCK_WEDNESDAY_DATES[],Attendance!$J2914) &gt; 0, VLOOKUP(Attendance!$G2914,BLOCK_WEDNESDAY_PERIOD_SCHEDULE[],2,TRUE),
        IF(COUNTIF(FINALS_WEEK_WEDNESDAY_DATE[],Attendance!$J2914) &gt; 0, VLOOKUP(Attendance!$G2914,FINALS_WEEK_WEDNESDAY_PERIOD_SCHEDULE[],2,TRUE),
       VLOOKUP(Attendance!$G2914,REGULAR_WEEK_SCHEDULE[[Wednesday]:[Period]],4,TRUE))),
IF(WEEKDAY($J2914) = 5,
       IF(COUNTIF(BLOCK_THURSDAY_DATES[],Attendance!$J2914) &gt; 0, VLOOKUP(Attendance!$G2914,BLOCK_THURSDAY_PERIOD_SCHEDULE[],2,TRUE),
       IF(COUNTIF(FINALS_WEEK_THURSDAY_DATE[],Attendance!$J2914) &gt; 0, VLOOKUP(Attendance!$G2914,FINALS_WEEK_THURSDAY_PERIOD_SCHEDULE[],2,TRUE),
       VLOOKUP(Attendance!$G2914,REGULAR_WEEK_SCHEDULE[[Thursday]:[Period]],3,TRUE))),
IF(WEEKDAY(Attendance!$J2914) = 6,
       IF(COUNTIF(FINALS_WEEK_FRIDAY_DATE[],Attendance!$J2914) &gt; 0, VLOOKUP(Attendance!$G2914,FINALS_WEEK_FRIDAY_PERIOD_SCHEDULE[],2,TRUE),
       VLOOKUP(Attendance!$G2914,REGULAR_WEEK_SCHEDULE[[Friday]:[Period]],2,TRUE))))))))))</f>
        <v/>
      </c>
      <c r="J2914" s="41" t="str">
        <f t="shared" ca="1" si="140"/>
        <v/>
      </c>
      <c r="K2914" s="41" t="str">
        <f>IF($A2914 &lt;&gt; "",VLOOKUP($A2914,'Student reference sheet'!$A$2:$V$2329, 7,FALSE), "")</f>
        <v/>
      </c>
      <c r="L2914" s="30" t="str">
        <f>IF($A2914 ="", "", VLOOKUP($A2914, 'Student reference sheet'!$A$2:$Z$2603,23,FALSE))</f>
        <v/>
      </c>
      <c r="M2914" s="30" t="str">
        <f>IF($A2914 ="", "", VLOOKUP($A2914, 'Student reference sheet'!$A$2:$Z$2603,24,FALSE))</f>
        <v/>
      </c>
      <c r="N2914" s="30" t="str">
        <f>IF($A2914 ="", "", VLOOKUP($A2914, 'Student reference sheet'!$A$2:$Z$2603,26,FALSE))</f>
        <v/>
      </c>
      <c r="O2914" s="30" t="str">
        <f>IF($A2914 ="", "", VLOOKUP($A2914, 'Student reference sheet'!$A$2:$Z$2603,25,FALSE))</f>
        <v/>
      </c>
      <c r="P2914" s="39" t="str">
        <f>IF($A2914 = "", "", IF(OR(VLOOKUP($A2914,'Student reference sheet'!$A$2:$V$2400,8,FALSE) = "R",  VLOOKUP($A2914,'Student reference sheet'!$A$2:$V$2400,8,FALSE) = "L"), "X", ""))</f>
        <v/>
      </c>
      <c r="Q2914" s="39" t="str">
        <f>IF($A2914 ="", "", VLOOKUP($A2914, 'Student reference sheet'!$A$2:$V$2603,22,FALSE))</f>
        <v/>
      </c>
      <c r="R2914" s="39" t="str">
        <f>IF($A2914 &lt;&gt; "",VLOOKUP($A2914,'Student reference sheet'!$A$2:$V$2329, 5,FALSE), "")</f>
        <v/>
      </c>
      <c r="S2914" s="39" t="str">
        <f>IF($A2914 &lt;&gt; "",VLOOKUP($A2914,'Student reference sheet'!$A$2:$V$2329, 6,FALSE), "")</f>
        <v/>
      </c>
      <c r="T2914" s="30" t="str">
        <f>IF($A2914 = "","",
IF(VLOOKUP($A2914,'Student reference sheet'!$A$2:$V$2329, 10,FALSE) = "Y", "Hispanic",
IF(VLOOKUP($A2914,'Student reference sheet'!$A$2:$V$2329,11,FALSE) &lt;&gt; "",
IF(VLOOKUP($A2914,'Student reference sheet'!$A$2:$V$2329,11,FALSE) = "UNK", "Unknown", VLOOKUP(VALUE(VLOOKUP($A2914,'Student reference sheet'!$A$2:$V$2329,11,FALSE)),'Ethnicity Reference'!$A$2:$B$22,2,FALSE)),
IF(VLOOKUP($A2914,'Student reference sheet'!$A$2:$V$2329,9,FALSE) &lt;&gt; "", VLOOKUP(VALUE(VLOOKUP($A2914,'Student reference sheet'!$A$2:$V$2329,9,FALSE)),'Ethnicity Reference'!$A$2:$B$22,2,FALSE),"Unknown"))))</f>
        <v/>
      </c>
      <c r="U2914" s="35"/>
    </row>
    <row r="2915" spans="1:21" ht="15.75">
      <c r="A2915" s="47"/>
      <c r="B2915" s="33"/>
      <c r="C2915" s="39" t="str">
        <f>IF($A2915 &lt;&gt; "",VLOOKUP($A2915,'Student reference sheet'!$A$2:$V$2329, 3,FALSE), "")</f>
        <v/>
      </c>
      <c r="D2915" s="39" t="str">
        <f>IF($A2915 &lt;&gt; "",VLOOKUP($A2915,'Student reference sheet'!$A$2:$V$2329, 2,FALSE), "")</f>
        <v/>
      </c>
      <c r="E2915" s="35"/>
      <c r="F2915" s="34"/>
      <c r="G2915" s="40" t="str">
        <f t="shared" ca="1" si="138"/>
        <v/>
      </c>
      <c r="H2915" s="40" t="str">
        <f t="shared" ca="1" si="139"/>
        <v/>
      </c>
      <c r="I2915" s="36" t="str">
        <f>IF($A2915 = "", "",
IF(COUNTIF(MINIMUM_DAY_DATES[], Attendance!J2915) &gt; 0, VLOOKUP(Attendance!$G2915,MINIMUM_DAY_PERIOD_SCHEDULE[], 2,TRUE),
IF(COUNTIF(RALLY_DATES[], Attendance!J2915) &gt; 0, VLOOKUP(Attendance!$G2915,RALLY_PERIOD_SCHEDULE[], 2,TRUE),
IF(WEEKDAY(Attendance!$J2915) = 2,
       IF(COUNTIF(FINALS_WEEK_MONDAY_DATE[],Attendance!$J2915) &gt; 0, VLOOKUP(Attendance!$G2915,FINALS_WEEK_MONDAY_PERIOD_SCHEDULE[],2,TRUE),
       VLOOKUP(Attendance!$G2915,REGULAR_WEEK_SCHEDULE[],6,TRUE)),
IF(WEEKDAY($J2915) = 3,
       IF(COUNTIF(FINALS_WEEK_TUESDAY_DATE[],Attendance!$J2915) &gt; 0, VLOOKUP(Attendance!$G2915,FINALS_WEEK_TUESDAY_PERIOD_SCHEDULE[],2,TRUE),
       VLOOKUP(Attendance!$G2915,REGULAR_WEEK_SCHEDULE[[Tuesday]:[Period]],5,TRUE)),
IF(WEEKDAY(Attendance!$J2915) = 4,
        IF(COUNTIF(BLOCK_WEDNESDAY_DATES[],Attendance!$J2915) &gt; 0, VLOOKUP(Attendance!$G2915,BLOCK_WEDNESDAY_PERIOD_SCHEDULE[],2,TRUE),
        IF(COUNTIF(FINALS_WEEK_WEDNESDAY_DATE[],Attendance!$J2915) &gt; 0, VLOOKUP(Attendance!$G2915,FINALS_WEEK_WEDNESDAY_PERIOD_SCHEDULE[],2,TRUE),
       VLOOKUP(Attendance!$G2915,REGULAR_WEEK_SCHEDULE[[Wednesday]:[Period]],4,TRUE))),
IF(WEEKDAY($J2915) = 5,
       IF(COUNTIF(BLOCK_THURSDAY_DATES[],Attendance!$J2915) &gt; 0, VLOOKUP(Attendance!$G2915,BLOCK_THURSDAY_PERIOD_SCHEDULE[],2,TRUE),
       IF(COUNTIF(FINALS_WEEK_THURSDAY_DATE[],Attendance!$J2915) &gt; 0, VLOOKUP(Attendance!$G2915,FINALS_WEEK_THURSDAY_PERIOD_SCHEDULE[],2,TRUE),
       VLOOKUP(Attendance!$G2915,REGULAR_WEEK_SCHEDULE[[Thursday]:[Period]],3,TRUE))),
IF(WEEKDAY(Attendance!$J2915) = 6,
       IF(COUNTIF(FINALS_WEEK_FRIDAY_DATE[],Attendance!$J2915) &gt; 0, VLOOKUP(Attendance!$G2915,FINALS_WEEK_FRIDAY_PERIOD_SCHEDULE[],2,TRUE),
       VLOOKUP(Attendance!$G2915,REGULAR_WEEK_SCHEDULE[[Friday]:[Period]],2,TRUE))))))))))</f>
        <v/>
      </c>
      <c r="J2915" s="41" t="str">
        <f t="shared" ca="1" si="140"/>
        <v/>
      </c>
      <c r="K2915" s="41" t="str">
        <f>IF($A2915 &lt;&gt; "",VLOOKUP($A2915,'Student reference sheet'!$A$2:$V$2329, 7,FALSE), "")</f>
        <v/>
      </c>
      <c r="L2915" s="30" t="str">
        <f>IF($A2915 ="", "", VLOOKUP($A2915, 'Student reference sheet'!$A$2:$Z$2603,23,FALSE))</f>
        <v/>
      </c>
      <c r="M2915" s="30" t="str">
        <f>IF($A2915 ="", "", VLOOKUP($A2915, 'Student reference sheet'!$A$2:$Z$2603,24,FALSE))</f>
        <v/>
      </c>
      <c r="N2915" s="30" t="str">
        <f>IF($A2915 ="", "", VLOOKUP($A2915, 'Student reference sheet'!$A$2:$Z$2603,26,FALSE))</f>
        <v/>
      </c>
      <c r="O2915" s="30" t="str">
        <f>IF($A2915 ="", "", VLOOKUP($A2915, 'Student reference sheet'!$A$2:$Z$2603,25,FALSE))</f>
        <v/>
      </c>
      <c r="P2915" s="39" t="str">
        <f>IF($A2915 = "", "", IF(OR(VLOOKUP($A2915,'Student reference sheet'!$A$2:$V$2400,8,FALSE) = "R",  VLOOKUP($A2915,'Student reference sheet'!$A$2:$V$2400,8,FALSE) = "L"), "X", ""))</f>
        <v/>
      </c>
      <c r="Q2915" s="39" t="str">
        <f>IF($A2915 ="", "", VLOOKUP($A2915, 'Student reference sheet'!$A$2:$V$2603,22,FALSE))</f>
        <v/>
      </c>
      <c r="R2915" s="39" t="str">
        <f>IF($A2915 &lt;&gt; "",VLOOKUP($A2915,'Student reference sheet'!$A$2:$V$2329, 5,FALSE), "")</f>
        <v/>
      </c>
      <c r="S2915" s="39" t="str">
        <f>IF($A2915 &lt;&gt; "",VLOOKUP($A2915,'Student reference sheet'!$A$2:$V$2329, 6,FALSE), "")</f>
        <v/>
      </c>
      <c r="T2915" s="30" t="str">
        <f>IF($A2915 = "","",
IF(VLOOKUP($A2915,'Student reference sheet'!$A$2:$V$2329, 10,FALSE) = "Y", "Hispanic",
IF(VLOOKUP($A2915,'Student reference sheet'!$A$2:$V$2329,11,FALSE) &lt;&gt; "",
IF(VLOOKUP($A2915,'Student reference sheet'!$A$2:$V$2329,11,FALSE) = "UNK", "Unknown", VLOOKUP(VALUE(VLOOKUP($A2915,'Student reference sheet'!$A$2:$V$2329,11,FALSE)),'Ethnicity Reference'!$A$2:$B$22,2,FALSE)),
IF(VLOOKUP($A2915,'Student reference sheet'!$A$2:$V$2329,9,FALSE) &lt;&gt; "", VLOOKUP(VALUE(VLOOKUP($A2915,'Student reference sheet'!$A$2:$V$2329,9,FALSE)),'Ethnicity Reference'!$A$2:$B$22,2,FALSE),"Unknown"))))</f>
        <v/>
      </c>
      <c r="U2915" s="35"/>
    </row>
    <row r="2916" spans="1:21" ht="15.75">
      <c r="A2916" s="47"/>
      <c r="B2916" s="33"/>
      <c r="C2916" s="39" t="str">
        <f>IF($A2916 &lt;&gt; "",VLOOKUP($A2916,'Student reference sheet'!$A$2:$V$2329, 3,FALSE), "")</f>
        <v/>
      </c>
      <c r="D2916" s="39" t="str">
        <f>IF($A2916 &lt;&gt; "",VLOOKUP($A2916,'Student reference sheet'!$A$2:$V$2329, 2,FALSE), "")</f>
        <v/>
      </c>
      <c r="E2916" s="35"/>
      <c r="F2916" s="34"/>
      <c r="G2916" s="40" t="str">
        <f t="shared" ca="1" si="138"/>
        <v/>
      </c>
      <c r="H2916" s="40" t="str">
        <f t="shared" ca="1" si="139"/>
        <v/>
      </c>
      <c r="I2916" s="36" t="str">
        <f>IF($A2916 = "", "",
IF(COUNTIF(MINIMUM_DAY_DATES[], Attendance!J2916) &gt; 0, VLOOKUP(Attendance!$G2916,MINIMUM_DAY_PERIOD_SCHEDULE[], 2,TRUE),
IF(COUNTIF(RALLY_DATES[], Attendance!J2916) &gt; 0, VLOOKUP(Attendance!$G2916,RALLY_PERIOD_SCHEDULE[], 2,TRUE),
IF(WEEKDAY(Attendance!$J2916) = 2,
       IF(COUNTIF(FINALS_WEEK_MONDAY_DATE[],Attendance!$J2916) &gt; 0, VLOOKUP(Attendance!$G2916,FINALS_WEEK_MONDAY_PERIOD_SCHEDULE[],2,TRUE),
       VLOOKUP(Attendance!$G2916,REGULAR_WEEK_SCHEDULE[],6,TRUE)),
IF(WEEKDAY($J2916) = 3,
       IF(COUNTIF(FINALS_WEEK_TUESDAY_DATE[],Attendance!$J2916) &gt; 0, VLOOKUP(Attendance!$G2916,FINALS_WEEK_TUESDAY_PERIOD_SCHEDULE[],2,TRUE),
       VLOOKUP(Attendance!$G2916,REGULAR_WEEK_SCHEDULE[[Tuesday]:[Period]],5,TRUE)),
IF(WEEKDAY(Attendance!$J2916) = 4,
        IF(COUNTIF(BLOCK_WEDNESDAY_DATES[],Attendance!$J2916) &gt; 0, VLOOKUP(Attendance!$G2916,BLOCK_WEDNESDAY_PERIOD_SCHEDULE[],2,TRUE),
        IF(COUNTIF(FINALS_WEEK_WEDNESDAY_DATE[],Attendance!$J2916) &gt; 0, VLOOKUP(Attendance!$G2916,FINALS_WEEK_WEDNESDAY_PERIOD_SCHEDULE[],2,TRUE),
       VLOOKUP(Attendance!$G2916,REGULAR_WEEK_SCHEDULE[[Wednesday]:[Period]],4,TRUE))),
IF(WEEKDAY($J2916) = 5,
       IF(COUNTIF(BLOCK_THURSDAY_DATES[],Attendance!$J2916) &gt; 0, VLOOKUP(Attendance!$G2916,BLOCK_THURSDAY_PERIOD_SCHEDULE[],2,TRUE),
       IF(COUNTIF(FINALS_WEEK_THURSDAY_DATE[],Attendance!$J2916) &gt; 0, VLOOKUP(Attendance!$G2916,FINALS_WEEK_THURSDAY_PERIOD_SCHEDULE[],2,TRUE),
       VLOOKUP(Attendance!$G2916,REGULAR_WEEK_SCHEDULE[[Thursday]:[Period]],3,TRUE))),
IF(WEEKDAY(Attendance!$J2916) = 6,
       IF(COUNTIF(FINALS_WEEK_FRIDAY_DATE[],Attendance!$J2916) &gt; 0, VLOOKUP(Attendance!$G2916,FINALS_WEEK_FRIDAY_PERIOD_SCHEDULE[],2,TRUE),
       VLOOKUP(Attendance!$G2916,REGULAR_WEEK_SCHEDULE[[Friday]:[Period]],2,TRUE))))))))))</f>
        <v/>
      </c>
      <c r="J2916" s="41" t="str">
        <f t="shared" ca="1" si="140"/>
        <v/>
      </c>
      <c r="K2916" s="41" t="str">
        <f>IF($A2916 &lt;&gt; "",VLOOKUP($A2916,'Student reference sheet'!$A$2:$V$2329, 7,FALSE), "")</f>
        <v/>
      </c>
      <c r="L2916" s="30" t="str">
        <f>IF($A2916 ="", "", VLOOKUP($A2916, 'Student reference sheet'!$A$2:$Z$2603,23,FALSE))</f>
        <v/>
      </c>
      <c r="M2916" s="30" t="str">
        <f>IF($A2916 ="", "", VLOOKUP($A2916, 'Student reference sheet'!$A$2:$Z$2603,24,FALSE))</f>
        <v/>
      </c>
      <c r="N2916" s="30" t="str">
        <f>IF($A2916 ="", "", VLOOKUP($A2916, 'Student reference sheet'!$A$2:$Z$2603,26,FALSE))</f>
        <v/>
      </c>
      <c r="O2916" s="30" t="str">
        <f>IF($A2916 ="", "", VLOOKUP($A2916, 'Student reference sheet'!$A$2:$Z$2603,25,FALSE))</f>
        <v/>
      </c>
      <c r="P2916" s="39" t="str">
        <f>IF($A2916 = "", "", IF(OR(VLOOKUP($A2916,'Student reference sheet'!$A$2:$V$2400,8,FALSE) = "R",  VLOOKUP($A2916,'Student reference sheet'!$A$2:$V$2400,8,FALSE) = "L"), "X", ""))</f>
        <v/>
      </c>
      <c r="Q2916" s="39" t="str">
        <f>IF($A2916 ="", "", VLOOKUP($A2916, 'Student reference sheet'!$A$2:$V$2603,22,FALSE))</f>
        <v/>
      </c>
      <c r="R2916" s="39" t="str">
        <f>IF($A2916 &lt;&gt; "",VLOOKUP($A2916,'Student reference sheet'!$A$2:$V$2329, 5,FALSE), "")</f>
        <v/>
      </c>
      <c r="S2916" s="39" t="str">
        <f>IF($A2916 &lt;&gt; "",VLOOKUP($A2916,'Student reference sheet'!$A$2:$V$2329, 6,FALSE), "")</f>
        <v/>
      </c>
      <c r="T2916" s="30" t="str">
        <f>IF($A2916 = "","",
IF(VLOOKUP($A2916,'Student reference sheet'!$A$2:$V$2329, 10,FALSE) = "Y", "Hispanic",
IF(VLOOKUP($A2916,'Student reference sheet'!$A$2:$V$2329,11,FALSE) &lt;&gt; "",
IF(VLOOKUP($A2916,'Student reference sheet'!$A$2:$V$2329,11,FALSE) = "UNK", "Unknown", VLOOKUP(VALUE(VLOOKUP($A2916,'Student reference sheet'!$A$2:$V$2329,11,FALSE)),'Ethnicity Reference'!$A$2:$B$22,2,FALSE)),
IF(VLOOKUP($A2916,'Student reference sheet'!$A$2:$V$2329,9,FALSE) &lt;&gt; "", VLOOKUP(VALUE(VLOOKUP($A2916,'Student reference sheet'!$A$2:$V$2329,9,FALSE)),'Ethnicity Reference'!$A$2:$B$22,2,FALSE),"Unknown"))))</f>
        <v/>
      </c>
      <c r="U2916" s="35"/>
    </row>
    <row r="2917" spans="1:21" ht="15.75">
      <c r="A2917" s="47"/>
      <c r="B2917" s="33"/>
      <c r="C2917" s="39" t="str">
        <f>IF($A2917 &lt;&gt; "",VLOOKUP($A2917,'Student reference sheet'!$A$2:$V$2329, 3,FALSE), "")</f>
        <v/>
      </c>
      <c r="D2917" s="39" t="str">
        <f>IF($A2917 &lt;&gt; "",VLOOKUP($A2917,'Student reference sheet'!$A$2:$V$2329, 2,FALSE), "")</f>
        <v/>
      </c>
      <c r="E2917" s="35"/>
      <c r="F2917" s="34"/>
      <c r="G2917" s="40" t="str">
        <f t="shared" ca="1" si="138"/>
        <v/>
      </c>
      <c r="H2917" s="40" t="str">
        <f t="shared" ca="1" si="139"/>
        <v/>
      </c>
      <c r="I2917" s="36" t="str">
        <f>IF($A2917 = "", "",
IF(COUNTIF(MINIMUM_DAY_DATES[], Attendance!J2917) &gt; 0, VLOOKUP(Attendance!$G2917,MINIMUM_DAY_PERIOD_SCHEDULE[], 2,TRUE),
IF(COUNTIF(RALLY_DATES[], Attendance!J2917) &gt; 0, VLOOKUP(Attendance!$G2917,RALLY_PERIOD_SCHEDULE[], 2,TRUE),
IF(WEEKDAY(Attendance!$J2917) = 2,
       IF(COUNTIF(FINALS_WEEK_MONDAY_DATE[],Attendance!$J2917) &gt; 0, VLOOKUP(Attendance!$G2917,FINALS_WEEK_MONDAY_PERIOD_SCHEDULE[],2,TRUE),
       VLOOKUP(Attendance!$G2917,REGULAR_WEEK_SCHEDULE[],6,TRUE)),
IF(WEEKDAY($J2917) = 3,
       IF(COUNTIF(FINALS_WEEK_TUESDAY_DATE[],Attendance!$J2917) &gt; 0, VLOOKUP(Attendance!$G2917,FINALS_WEEK_TUESDAY_PERIOD_SCHEDULE[],2,TRUE),
       VLOOKUP(Attendance!$G2917,REGULAR_WEEK_SCHEDULE[[Tuesday]:[Period]],5,TRUE)),
IF(WEEKDAY(Attendance!$J2917) = 4,
        IF(COUNTIF(BLOCK_WEDNESDAY_DATES[],Attendance!$J2917) &gt; 0, VLOOKUP(Attendance!$G2917,BLOCK_WEDNESDAY_PERIOD_SCHEDULE[],2,TRUE),
        IF(COUNTIF(FINALS_WEEK_WEDNESDAY_DATE[],Attendance!$J2917) &gt; 0, VLOOKUP(Attendance!$G2917,FINALS_WEEK_WEDNESDAY_PERIOD_SCHEDULE[],2,TRUE),
       VLOOKUP(Attendance!$G2917,REGULAR_WEEK_SCHEDULE[[Wednesday]:[Period]],4,TRUE))),
IF(WEEKDAY($J2917) = 5,
       IF(COUNTIF(BLOCK_THURSDAY_DATES[],Attendance!$J2917) &gt; 0, VLOOKUP(Attendance!$G2917,BLOCK_THURSDAY_PERIOD_SCHEDULE[],2,TRUE),
       IF(COUNTIF(FINALS_WEEK_THURSDAY_DATE[],Attendance!$J2917) &gt; 0, VLOOKUP(Attendance!$G2917,FINALS_WEEK_THURSDAY_PERIOD_SCHEDULE[],2,TRUE),
       VLOOKUP(Attendance!$G2917,REGULAR_WEEK_SCHEDULE[[Thursday]:[Period]],3,TRUE))),
IF(WEEKDAY(Attendance!$J2917) = 6,
       IF(COUNTIF(FINALS_WEEK_FRIDAY_DATE[],Attendance!$J2917) &gt; 0, VLOOKUP(Attendance!$G2917,FINALS_WEEK_FRIDAY_PERIOD_SCHEDULE[],2,TRUE),
       VLOOKUP(Attendance!$G2917,REGULAR_WEEK_SCHEDULE[[Friday]:[Period]],2,TRUE))))))))))</f>
        <v/>
      </c>
      <c r="J2917" s="41" t="str">
        <f t="shared" ca="1" si="140"/>
        <v/>
      </c>
      <c r="K2917" s="41" t="str">
        <f>IF($A2917 &lt;&gt; "",VLOOKUP($A2917,'Student reference sheet'!$A$2:$V$2329, 7,FALSE), "")</f>
        <v/>
      </c>
      <c r="L2917" s="30" t="str">
        <f>IF($A2917 ="", "", VLOOKUP($A2917, 'Student reference sheet'!$A$2:$Z$2603,23,FALSE))</f>
        <v/>
      </c>
      <c r="M2917" s="30" t="str">
        <f>IF($A2917 ="", "", VLOOKUP($A2917, 'Student reference sheet'!$A$2:$Z$2603,24,FALSE))</f>
        <v/>
      </c>
      <c r="N2917" s="30" t="str">
        <f>IF($A2917 ="", "", VLOOKUP($A2917, 'Student reference sheet'!$A$2:$Z$2603,26,FALSE))</f>
        <v/>
      </c>
      <c r="O2917" s="30" t="str">
        <f>IF($A2917 ="", "", VLOOKUP($A2917, 'Student reference sheet'!$A$2:$Z$2603,25,FALSE))</f>
        <v/>
      </c>
      <c r="P2917" s="39" t="str">
        <f>IF($A2917 = "", "", IF(OR(VLOOKUP($A2917,'Student reference sheet'!$A$2:$V$2400,8,FALSE) = "R",  VLOOKUP($A2917,'Student reference sheet'!$A$2:$V$2400,8,FALSE) = "L"), "X", ""))</f>
        <v/>
      </c>
      <c r="Q2917" s="39" t="str">
        <f>IF($A2917 ="", "", VLOOKUP($A2917, 'Student reference sheet'!$A$2:$V$2603,22,FALSE))</f>
        <v/>
      </c>
      <c r="R2917" s="39" t="str">
        <f>IF($A2917 &lt;&gt; "",VLOOKUP($A2917,'Student reference sheet'!$A$2:$V$2329, 5,FALSE), "")</f>
        <v/>
      </c>
      <c r="S2917" s="39" t="str">
        <f>IF($A2917 &lt;&gt; "",VLOOKUP($A2917,'Student reference sheet'!$A$2:$V$2329, 6,FALSE), "")</f>
        <v/>
      </c>
      <c r="T2917" s="30" t="str">
        <f>IF($A2917 = "","",
IF(VLOOKUP($A2917,'Student reference sheet'!$A$2:$V$2329, 10,FALSE) = "Y", "Hispanic",
IF(VLOOKUP($A2917,'Student reference sheet'!$A$2:$V$2329,11,FALSE) &lt;&gt; "",
IF(VLOOKUP($A2917,'Student reference sheet'!$A$2:$V$2329,11,FALSE) = "UNK", "Unknown", VLOOKUP(VALUE(VLOOKUP($A2917,'Student reference sheet'!$A$2:$V$2329,11,FALSE)),'Ethnicity Reference'!$A$2:$B$22,2,FALSE)),
IF(VLOOKUP($A2917,'Student reference sheet'!$A$2:$V$2329,9,FALSE) &lt;&gt; "", VLOOKUP(VALUE(VLOOKUP($A2917,'Student reference sheet'!$A$2:$V$2329,9,FALSE)),'Ethnicity Reference'!$A$2:$B$22,2,FALSE),"Unknown"))))</f>
        <v/>
      </c>
      <c r="U2917" s="35"/>
    </row>
    <row r="2918" spans="1:21" ht="15.75">
      <c r="A2918" s="47"/>
      <c r="B2918" s="33"/>
      <c r="C2918" s="39" t="str">
        <f>IF($A2918 &lt;&gt; "",VLOOKUP($A2918,'Student reference sheet'!$A$2:$V$2329, 3,FALSE), "")</f>
        <v/>
      </c>
      <c r="D2918" s="39" t="str">
        <f>IF($A2918 &lt;&gt; "",VLOOKUP($A2918,'Student reference sheet'!$A$2:$V$2329, 2,FALSE), "")</f>
        <v/>
      </c>
      <c r="E2918" s="35"/>
      <c r="F2918" s="34"/>
      <c r="G2918" s="40" t="str">
        <f t="shared" ca="1" si="138"/>
        <v/>
      </c>
      <c r="H2918" s="40" t="str">
        <f t="shared" ca="1" si="139"/>
        <v/>
      </c>
      <c r="I2918" s="36" t="str">
        <f>IF($A2918 = "", "",
IF(COUNTIF(MINIMUM_DAY_DATES[], Attendance!J2918) &gt; 0, VLOOKUP(Attendance!$G2918,MINIMUM_DAY_PERIOD_SCHEDULE[], 2,TRUE),
IF(COUNTIF(RALLY_DATES[], Attendance!J2918) &gt; 0, VLOOKUP(Attendance!$G2918,RALLY_PERIOD_SCHEDULE[], 2,TRUE),
IF(WEEKDAY(Attendance!$J2918) = 2,
       IF(COUNTIF(FINALS_WEEK_MONDAY_DATE[],Attendance!$J2918) &gt; 0, VLOOKUP(Attendance!$G2918,FINALS_WEEK_MONDAY_PERIOD_SCHEDULE[],2,TRUE),
       VLOOKUP(Attendance!$G2918,REGULAR_WEEK_SCHEDULE[],6,TRUE)),
IF(WEEKDAY($J2918) = 3,
       IF(COUNTIF(FINALS_WEEK_TUESDAY_DATE[],Attendance!$J2918) &gt; 0, VLOOKUP(Attendance!$G2918,FINALS_WEEK_TUESDAY_PERIOD_SCHEDULE[],2,TRUE),
       VLOOKUP(Attendance!$G2918,REGULAR_WEEK_SCHEDULE[[Tuesday]:[Period]],5,TRUE)),
IF(WEEKDAY(Attendance!$J2918) = 4,
        IF(COUNTIF(BLOCK_WEDNESDAY_DATES[],Attendance!$J2918) &gt; 0, VLOOKUP(Attendance!$G2918,BLOCK_WEDNESDAY_PERIOD_SCHEDULE[],2,TRUE),
        IF(COUNTIF(FINALS_WEEK_WEDNESDAY_DATE[],Attendance!$J2918) &gt; 0, VLOOKUP(Attendance!$G2918,FINALS_WEEK_WEDNESDAY_PERIOD_SCHEDULE[],2,TRUE),
       VLOOKUP(Attendance!$G2918,REGULAR_WEEK_SCHEDULE[[Wednesday]:[Period]],4,TRUE))),
IF(WEEKDAY($J2918) = 5,
       IF(COUNTIF(BLOCK_THURSDAY_DATES[],Attendance!$J2918) &gt; 0, VLOOKUP(Attendance!$G2918,BLOCK_THURSDAY_PERIOD_SCHEDULE[],2,TRUE),
       IF(COUNTIF(FINALS_WEEK_THURSDAY_DATE[],Attendance!$J2918) &gt; 0, VLOOKUP(Attendance!$G2918,FINALS_WEEK_THURSDAY_PERIOD_SCHEDULE[],2,TRUE),
       VLOOKUP(Attendance!$G2918,REGULAR_WEEK_SCHEDULE[[Thursday]:[Period]],3,TRUE))),
IF(WEEKDAY(Attendance!$J2918) = 6,
       IF(COUNTIF(FINALS_WEEK_FRIDAY_DATE[],Attendance!$J2918) &gt; 0, VLOOKUP(Attendance!$G2918,FINALS_WEEK_FRIDAY_PERIOD_SCHEDULE[],2,TRUE),
       VLOOKUP(Attendance!$G2918,REGULAR_WEEK_SCHEDULE[[Friday]:[Period]],2,TRUE))))))))))</f>
        <v/>
      </c>
      <c r="J2918" s="41" t="str">
        <f t="shared" ca="1" si="140"/>
        <v/>
      </c>
      <c r="K2918" s="41" t="str">
        <f>IF($A2918 &lt;&gt; "",VLOOKUP($A2918,'Student reference sheet'!$A$2:$V$2329, 7,FALSE), "")</f>
        <v/>
      </c>
      <c r="L2918" s="30" t="str">
        <f>IF($A2918 ="", "", VLOOKUP($A2918, 'Student reference sheet'!$A$2:$Z$2603,23,FALSE))</f>
        <v/>
      </c>
      <c r="M2918" s="30" t="str">
        <f>IF($A2918 ="", "", VLOOKUP($A2918, 'Student reference sheet'!$A$2:$Z$2603,24,FALSE))</f>
        <v/>
      </c>
      <c r="N2918" s="30" t="str">
        <f>IF($A2918 ="", "", VLOOKUP($A2918, 'Student reference sheet'!$A$2:$Z$2603,26,FALSE))</f>
        <v/>
      </c>
      <c r="O2918" s="30" t="str">
        <f>IF($A2918 ="", "", VLOOKUP($A2918, 'Student reference sheet'!$A$2:$Z$2603,25,FALSE))</f>
        <v/>
      </c>
      <c r="P2918" s="39" t="str">
        <f>IF($A2918 = "", "", IF(OR(VLOOKUP($A2918,'Student reference sheet'!$A$2:$V$2400,8,FALSE) = "R",  VLOOKUP($A2918,'Student reference sheet'!$A$2:$V$2400,8,FALSE) = "L"), "X", ""))</f>
        <v/>
      </c>
      <c r="Q2918" s="39" t="str">
        <f>IF($A2918 ="", "", VLOOKUP($A2918, 'Student reference sheet'!$A$2:$V$2603,22,FALSE))</f>
        <v/>
      </c>
      <c r="R2918" s="39" t="str">
        <f>IF($A2918 &lt;&gt; "",VLOOKUP($A2918,'Student reference sheet'!$A$2:$V$2329, 5,FALSE), "")</f>
        <v/>
      </c>
      <c r="S2918" s="39" t="str">
        <f>IF($A2918 &lt;&gt; "",VLOOKUP($A2918,'Student reference sheet'!$A$2:$V$2329, 6,FALSE), "")</f>
        <v/>
      </c>
      <c r="T2918" s="30" t="str">
        <f>IF($A2918 = "","",
IF(VLOOKUP($A2918,'Student reference sheet'!$A$2:$V$2329, 10,FALSE) = "Y", "Hispanic",
IF(VLOOKUP($A2918,'Student reference sheet'!$A$2:$V$2329,11,FALSE) &lt;&gt; "",
IF(VLOOKUP($A2918,'Student reference sheet'!$A$2:$V$2329,11,FALSE) = "UNK", "Unknown", VLOOKUP(VALUE(VLOOKUP($A2918,'Student reference sheet'!$A$2:$V$2329,11,FALSE)),'Ethnicity Reference'!$A$2:$B$22,2,FALSE)),
IF(VLOOKUP($A2918,'Student reference sheet'!$A$2:$V$2329,9,FALSE) &lt;&gt; "", VLOOKUP(VALUE(VLOOKUP($A2918,'Student reference sheet'!$A$2:$V$2329,9,FALSE)),'Ethnicity Reference'!$A$2:$B$22,2,FALSE),"Unknown"))))</f>
        <v/>
      </c>
      <c r="U2918" s="35"/>
    </row>
    <row r="2919" spans="1:21" ht="15.75">
      <c r="A2919" s="47"/>
      <c r="B2919" s="33"/>
      <c r="C2919" s="39" t="str">
        <f>IF($A2919 &lt;&gt; "",VLOOKUP($A2919,'Student reference sheet'!$A$2:$V$2329, 3,FALSE), "")</f>
        <v/>
      </c>
      <c r="D2919" s="39" t="str">
        <f>IF($A2919 &lt;&gt; "",VLOOKUP($A2919,'Student reference sheet'!$A$2:$V$2329, 2,FALSE), "")</f>
        <v/>
      </c>
      <c r="E2919" s="35"/>
      <c r="F2919" s="34"/>
      <c r="G2919" s="40" t="str">
        <f t="shared" ca="1" si="138"/>
        <v/>
      </c>
      <c r="H2919" s="40" t="str">
        <f t="shared" ca="1" si="139"/>
        <v/>
      </c>
      <c r="I2919" s="36" t="str">
        <f>IF($A2919 = "", "",
IF(COUNTIF(MINIMUM_DAY_DATES[], Attendance!J2919) &gt; 0, VLOOKUP(Attendance!$G2919,MINIMUM_DAY_PERIOD_SCHEDULE[], 2,TRUE),
IF(COUNTIF(RALLY_DATES[], Attendance!J2919) &gt; 0, VLOOKUP(Attendance!$G2919,RALLY_PERIOD_SCHEDULE[], 2,TRUE),
IF(WEEKDAY(Attendance!$J2919) = 2,
       IF(COUNTIF(FINALS_WEEK_MONDAY_DATE[],Attendance!$J2919) &gt; 0, VLOOKUP(Attendance!$G2919,FINALS_WEEK_MONDAY_PERIOD_SCHEDULE[],2,TRUE),
       VLOOKUP(Attendance!$G2919,REGULAR_WEEK_SCHEDULE[],6,TRUE)),
IF(WEEKDAY($J2919) = 3,
       IF(COUNTIF(FINALS_WEEK_TUESDAY_DATE[],Attendance!$J2919) &gt; 0, VLOOKUP(Attendance!$G2919,FINALS_WEEK_TUESDAY_PERIOD_SCHEDULE[],2,TRUE),
       VLOOKUP(Attendance!$G2919,REGULAR_WEEK_SCHEDULE[[Tuesday]:[Period]],5,TRUE)),
IF(WEEKDAY(Attendance!$J2919) = 4,
        IF(COUNTIF(BLOCK_WEDNESDAY_DATES[],Attendance!$J2919) &gt; 0, VLOOKUP(Attendance!$G2919,BLOCK_WEDNESDAY_PERIOD_SCHEDULE[],2,TRUE),
        IF(COUNTIF(FINALS_WEEK_WEDNESDAY_DATE[],Attendance!$J2919) &gt; 0, VLOOKUP(Attendance!$G2919,FINALS_WEEK_WEDNESDAY_PERIOD_SCHEDULE[],2,TRUE),
       VLOOKUP(Attendance!$G2919,REGULAR_WEEK_SCHEDULE[[Wednesday]:[Period]],4,TRUE))),
IF(WEEKDAY($J2919) = 5,
       IF(COUNTIF(BLOCK_THURSDAY_DATES[],Attendance!$J2919) &gt; 0, VLOOKUP(Attendance!$G2919,BLOCK_THURSDAY_PERIOD_SCHEDULE[],2,TRUE),
       IF(COUNTIF(FINALS_WEEK_THURSDAY_DATE[],Attendance!$J2919) &gt; 0, VLOOKUP(Attendance!$G2919,FINALS_WEEK_THURSDAY_PERIOD_SCHEDULE[],2,TRUE),
       VLOOKUP(Attendance!$G2919,REGULAR_WEEK_SCHEDULE[[Thursday]:[Period]],3,TRUE))),
IF(WEEKDAY(Attendance!$J2919) = 6,
       IF(COUNTIF(FINALS_WEEK_FRIDAY_DATE[],Attendance!$J2919) &gt; 0, VLOOKUP(Attendance!$G2919,FINALS_WEEK_FRIDAY_PERIOD_SCHEDULE[],2,TRUE),
       VLOOKUP(Attendance!$G2919,REGULAR_WEEK_SCHEDULE[[Friday]:[Period]],2,TRUE))))))))))</f>
        <v/>
      </c>
      <c r="J2919" s="41" t="str">
        <f t="shared" ca="1" si="140"/>
        <v/>
      </c>
      <c r="K2919" s="41" t="str">
        <f>IF($A2919 &lt;&gt; "",VLOOKUP($A2919,'Student reference sheet'!$A$2:$V$2329, 7,FALSE), "")</f>
        <v/>
      </c>
      <c r="L2919" s="30" t="str">
        <f>IF($A2919 ="", "", VLOOKUP($A2919, 'Student reference sheet'!$A$2:$Z$2603,23,FALSE))</f>
        <v/>
      </c>
      <c r="M2919" s="30" t="str">
        <f>IF($A2919 ="", "", VLOOKUP($A2919, 'Student reference sheet'!$A$2:$Z$2603,24,FALSE))</f>
        <v/>
      </c>
      <c r="N2919" s="30" t="str">
        <f>IF($A2919 ="", "", VLOOKUP($A2919, 'Student reference sheet'!$A$2:$Z$2603,26,FALSE))</f>
        <v/>
      </c>
      <c r="O2919" s="30" t="str">
        <f>IF($A2919 ="", "", VLOOKUP($A2919, 'Student reference sheet'!$A$2:$Z$2603,25,FALSE))</f>
        <v/>
      </c>
      <c r="P2919" s="39" t="str">
        <f>IF($A2919 = "", "", IF(OR(VLOOKUP($A2919,'Student reference sheet'!$A$2:$V$2400,8,FALSE) = "R",  VLOOKUP($A2919,'Student reference sheet'!$A$2:$V$2400,8,FALSE) = "L"), "X", ""))</f>
        <v/>
      </c>
      <c r="Q2919" s="39" t="str">
        <f>IF($A2919 ="", "", VLOOKUP($A2919, 'Student reference sheet'!$A$2:$V$2603,22,FALSE))</f>
        <v/>
      </c>
      <c r="R2919" s="39" t="str">
        <f>IF($A2919 &lt;&gt; "",VLOOKUP($A2919,'Student reference sheet'!$A$2:$V$2329, 5,FALSE), "")</f>
        <v/>
      </c>
      <c r="S2919" s="39" t="str">
        <f>IF($A2919 &lt;&gt; "",VLOOKUP($A2919,'Student reference sheet'!$A$2:$V$2329, 6,FALSE), "")</f>
        <v/>
      </c>
      <c r="T2919" s="30" t="str">
        <f>IF($A2919 = "","",
IF(VLOOKUP($A2919,'Student reference sheet'!$A$2:$V$2329, 10,FALSE) = "Y", "Hispanic",
IF(VLOOKUP($A2919,'Student reference sheet'!$A$2:$V$2329,11,FALSE) &lt;&gt; "",
IF(VLOOKUP($A2919,'Student reference sheet'!$A$2:$V$2329,11,FALSE) = "UNK", "Unknown", VLOOKUP(VALUE(VLOOKUP($A2919,'Student reference sheet'!$A$2:$V$2329,11,FALSE)),'Ethnicity Reference'!$A$2:$B$22,2,FALSE)),
IF(VLOOKUP($A2919,'Student reference sheet'!$A$2:$V$2329,9,FALSE) &lt;&gt; "", VLOOKUP(VALUE(VLOOKUP($A2919,'Student reference sheet'!$A$2:$V$2329,9,FALSE)),'Ethnicity Reference'!$A$2:$B$22,2,FALSE),"Unknown"))))</f>
        <v/>
      </c>
      <c r="U2919" s="35"/>
    </row>
    <row r="2920" spans="1:21" ht="15.75">
      <c r="A2920" s="47"/>
      <c r="B2920" s="33"/>
      <c r="C2920" s="39" t="str">
        <f>IF($A2920 &lt;&gt; "",VLOOKUP($A2920,'Student reference sheet'!$A$2:$V$2329, 3,FALSE), "")</f>
        <v/>
      </c>
      <c r="D2920" s="39" t="str">
        <f>IF($A2920 &lt;&gt; "",VLOOKUP($A2920,'Student reference sheet'!$A$2:$V$2329, 2,FALSE), "")</f>
        <v/>
      </c>
      <c r="E2920" s="35"/>
      <c r="F2920" s="34"/>
      <c r="G2920" s="40" t="str">
        <f t="shared" ca="1" si="138"/>
        <v/>
      </c>
      <c r="H2920" s="40" t="str">
        <f t="shared" ca="1" si="139"/>
        <v/>
      </c>
      <c r="I2920" s="36" t="str">
        <f>IF($A2920 = "", "",
IF(COUNTIF(MINIMUM_DAY_DATES[], Attendance!J2920) &gt; 0, VLOOKUP(Attendance!$G2920,MINIMUM_DAY_PERIOD_SCHEDULE[], 2,TRUE),
IF(COUNTIF(RALLY_DATES[], Attendance!J2920) &gt; 0, VLOOKUP(Attendance!$G2920,RALLY_PERIOD_SCHEDULE[], 2,TRUE),
IF(WEEKDAY(Attendance!$J2920) = 2,
       IF(COUNTIF(FINALS_WEEK_MONDAY_DATE[],Attendance!$J2920) &gt; 0, VLOOKUP(Attendance!$G2920,FINALS_WEEK_MONDAY_PERIOD_SCHEDULE[],2,TRUE),
       VLOOKUP(Attendance!$G2920,REGULAR_WEEK_SCHEDULE[],6,TRUE)),
IF(WEEKDAY($J2920) = 3,
       IF(COUNTIF(FINALS_WEEK_TUESDAY_DATE[],Attendance!$J2920) &gt; 0, VLOOKUP(Attendance!$G2920,FINALS_WEEK_TUESDAY_PERIOD_SCHEDULE[],2,TRUE),
       VLOOKUP(Attendance!$G2920,REGULAR_WEEK_SCHEDULE[[Tuesday]:[Period]],5,TRUE)),
IF(WEEKDAY(Attendance!$J2920) = 4,
        IF(COUNTIF(BLOCK_WEDNESDAY_DATES[],Attendance!$J2920) &gt; 0, VLOOKUP(Attendance!$G2920,BLOCK_WEDNESDAY_PERIOD_SCHEDULE[],2,TRUE),
        IF(COUNTIF(FINALS_WEEK_WEDNESDAY_DATE[],Attendance!$J2920) &gt; 0, VLOOKUP(Attendance!$G2920,FINALS_WEEK_WEDNESDAY_PERIOD_SCHEDULE[],2,TRUE),
       VLOOKUP(Attendance!$G2920,REGULAR_WEEK_SCHEDULE[[Wednesday]:[Period]],4,TRUE))),
IF(WEEKDAY($J2920) = 5,
       IF(COUNTIF(BLOCK_THURSDAY_DATES[],Attendance!$J2920) &gt; 0, VLOOKUP(Attendance!$G2920,BLOCK_THURSDAY_PERIOD_SCHEDULE[],2,TRUE),
       IF(COUNTIF(FINALS_WEEK_THURSDAY_DATE[],Attendance!$J2920) &gt; 0, VLOOKUP(Attendance!$G2920,FINALS_WEEK_THURSDAY_PERIOD_SCHEDULE[],2,TRUE),
       VLOOKUP(Attendance!$G2920,REGULAR_WEEK_SCHEDULE[[Thursday]:[Period]],3,TRUE))),
IF(WEEKDAY(Attendance!$J2920) = 6,
       IF(COUNTIF(FINALS_WEEK_FRIDAY_DATE[],Attendance!$J2920) &gt; 0, VLOOKUP(Attendance!$G2920,FINALS_WEEK_FRIDAY_PERIOD_SCHEDULE[],2,TRUE),
       VLOOKUP(Attendance!$G2920,REGULAR_WEEK_SCHEDULE[[Friday]:[Period]],2,TRUE))))))))))</f>
        <v/>
      </c>
      <c r="J2920" s="41" t="str">
        <f t="shared" ca="1" si="140"/>
        <v/>
      </c>
      <c r="K2920" s="41" t="str">
        <f>IF($A2920 &lt;&gt; "",VLOOKUP($A2920,'Student reference sheet'!$A$2:$V$2329, 7,FALSE), "")</f>
        <v/>
      </c>
      <c r="L2920" s="30" t="str">
        <f>IF($A2920 ="", "", VLOOKUP($A2920, 'Student reference sheet'!$A$2:$Z$2603,23,FALSE))</f>
        <v/>
      </c>
      <c r="M2920" s="30" t="str">
        <f>IF($A2920 ="", "", VLOOKUP($A2920, 'Student reference sheet'!$A$2:$Z$2603,24,FALSE))</f>
        <v/>
      </c>
      <c r="N2920" s="30" t="str">
        <f>IF($A2920 ="", "", VLOOKUP($A2920, 'Student reference sheet'!$A$2:$Z$2603,26,FALSE))</f>
        <v/>
      </c>
      <c r="O2920" s="30" t="str">
        <f>IF($A2920 ="", "", VLOOKUP($A2920, 'Student reference sheet'!$A$2:$Z$2603,25,FALSE))</f>
        <v/>
      </c>
      <c r="P2920" s="39" t="str">
        <f>IF($A2920 = "", "", IF(OR(VLOOKUP($A2920,'Student reference sheet'!$A$2:$V$2400,8,FALSE) = "R",  VLOOKUP($A2920,'Student reference sheet'!$A$2:$V$2400,8,FALSE) = "L"), "X", ""))</f>
        <v/>
      </c>
      <c r="Q2920" s="39" t="str">
        <f>IF($A2920 ="", "", VLOOKUP($A2920, 'Student reference sheet'!$A$2:$V$2603,22,FALSE))</f>
        <v/>
      </c>
      <c r="R2920" s="39" t="str">
        <f>IF($A2920 &lt;&gt; "",VLOOKUP($A2920,'Student reference sheet'!$A$2:$V$2329, 5,FALSE), "")</f>
        <v/>
      </c>
      <c r="S2920" s="39" t="str">
        <f>IF($A2920 &lt;&gt; "",VLOOKUP($A2920,'Student reference sheet'!$A$2:$V$2329, 6,FALSE), "")</f>
        <v/>
      </c>
      <c r="T2920" s="30" t="str">
        <f>IF($A2920 = "","",
IF(VLOOKUP($A2920,'Student reference sheet'!$A$2:$V$2329, 10,FALSE) = "Y", "Hispanic",
IF(VLOOKUP($A2920,'Student reference sheet'!$A$2:$V$2329,11,FALSE) &lt;&gt; "",
IF(VLOOKUP($A2920,'Student reference sheet'!$A$2:$V$2329,11,FALSE) = "UNK", "Unknown", VLOOKUP(VALUE(VLOOKUP($A2920,'Student reference sheet'!$A$2:$V$2329,11,FALSE)),'Ethnicity Reference'!$A$2:$B$22,2,FALSE)),
IF(VLOOKUP($A2920,'Student reference sheet'!$A$2:$V$2329,9,FALSE) &lt;&gt; "", VLOOKUP(VALUE(VLOOKUP($A2920,'Student reference sheet'!$A$2:$V$2329,9,FALSE)),'Ethnicity Reference'!$A$2:$B$22,2,FALSE),"Unknown"))))</f>
        <v/>
      </c>
      <c r="U2920" s="35"/>
    </row>
    <row r="2921" spans="1:21" ht="15.75">
      <c r="A2921" s="47"/>
      <c r="B2921" s="33"/>
      <c r="C2921" s="39" t="str">
        <f>IF($A2921 &lt;&gt; "",VLOOKUP($A2921,'Student reference sheet'!$A$2:$V$2329, 3,FALSE), "")</f>
        <v/>
      </c>
      <c r="D2921" s="39" t="str">
        <f>IF($A2921 &lt;&gt; "",VLOOKUP($A2921,'Student reference sheet'!$A$2:$V$2329, 2,FALSE), "")</f>
        <v/>
      </c>
      <c r="E2921" s="35"/>
      <c r="F2921" s="34"/>
      <c r="G2921" s="40" t="str">
        <f t="shared" ca="1" si="138"/>
        <v/>
      </c>
      <c r="H2921" s="40" t="str">
        <f t="shared" ca="1" si="139"/>
        <v/>
      </c>
      <c r="I2921" s="36" t="str">
        <f>IF($A2921 = "", "",
IF(COUNTIF(MINIMUM_DAY_DATES[], Attendance!J2921) &gt; 0, VLOOKUP(Attendance!$G2921,MINIMUM_DAY_PERIOD_SCHEDULE[], 2,TRUE),
IF(COUNTIF(RALLY_DATES[], Attendance!J2921) &gt; 0, VLOOKUP(Attendance!$G2921,RALLY_PERIOD_SCHEDULE[], 2,TRUE),
IF(WEEKDAY(Attendance!$J2921) = 2,
       IF(COUNTIF(FINALS_WEEK_MONDAY_DATE[],Attendance!$J2921) &gt; 0, VLOOKUP(Attendance!$G2921,FINALS_WEEK_MONDAY_PERIOD_SCHEDULE[],2,TRUE),
       VLOOKUP(Attendance!$G2921,REGULAR_WEEK_SCHEDULE[],6,TRUE)),
IF(WEEKDAY($J2921) = 3,
       IF(COUNTIF(FINALS_WEEK_TUESDAY_DATE[],Attendance!$J2921) &gt; 0, VLOOKUP(Attendance!$G2921,FINALS_WEEK_TUESDAY_PERIOD_SCHEDULE[],2,TRUE),
       VLOOKUP(Attendance!$G2921,REGULAR_WEEK_SCHEDULE[[Tuesday]:[Period]],5,TRUE)),
IF(WEEKDAY(Attendance!$J2921) = 4,
        IF(COUNTIF(BLOCK_WEDNESDAY_DATES[],Attendance!$J2921) &gt; 0, VLOOKUP(Attendance!$G2921,BLOCK_WEDNESDAY_PERIOD_SCHEDULE[],2,TRUE),
        IF(COUNTIF(FINALS_WEEK_WEDNESDAY_DATE[],Attendance!$J2921) &gt; 0, VLOOKUP(Attendance!$G2921,FINALS_WEEK_WEDNESDAY_PERIOD_SCHEDULE[],2,TRUE),
       VLOOKUP(Attendance!$G2921,REGULAR_WEEK_SCHEDULE[[Wednesday]:[Period]],4,TRUE))),
IF(WEEKDAY($J2921) = 5,
       IF(COUNTIF(BLOCK_THURSDAY_DATES[],Attendance!$J2921) &gt; 0, VLOOKUP(Attendance!$G2921,BLOCK_THURSDAY_PERIOD_SCHEDULE[],2,TRUE),
       IF(COUNTIF(FINALS_WEEK_THURSDAY_DATE[],Attendance!$J2921) &gt; 0, VLOOKUP(Attendance!$G2921,FINALS_WEEK_THURSDAY_PERIOD_SCHEDULE[],2,TRUE),
       VLOOKUP(Attendance!$G2921,REGULAR_WEEK_SCHEDULE[[Thursday]:[Period]],3,TRUE))),
IF(WEEKDAY(Attendance!$J2921) = 6,
       IF(COUNTIF(FINALS_WEEK_FRIDAY_DATE[],Attendance!$J2921) &gt; 0, VLOOKUP(Attendance!$G2921,FINALS_WEEK_FRIDAY_PERIOD_SCHEDULE[],2,TRUE),
       VLOOKUP(Attendance!$G2921,REGULAR_WEEK_SCHEDULE[[Friday]:[Period]],2,TRUE))))))))))</f>
        <v/>
      </c>
      <c r="J2921" s="41" t="str">
        <f t="shared" ca="1" si="140"/>
        <v/>
      </c>
      <c r="K2921" s="41" t="str">
        <f>IF($A2921 &lt;&gt; "",VLOOKUP($A2921,'Student reference sheet'!$A$2:$V$2329, 7,FALSE), "")</f>
        <v/>
      </c>
      <c r="L2921" s="30" t="str">
        <f>IF($A2921 ="", "", VLOOKUP($A2921, 'Student reference sheet'!$A$2:$Z$2603,23,FALSE))</f>
        <v/>
      </c>
      <c r="M2921" s="30" t="str">
        <f>IF($A2921 ="", "", VLOOKUP($A2921, 'Student reference sheet'!$A$2:$Z$2603,24,FALSE))</f>
        <v/>
      </c>
      <c r="N2921" s="30" t="str">
        <f>IF($A2921 ="", "", VLOOKUP($A2921, 'Student reference sheet'!$A$2:$Z$2603,26,FALSE))</f>
        <v/>
      </c>
      <c r="O2921" s="30" t="str">
        <f>IF($A2921 ="", "", VLOOKUP($A2921, 'Student reference sheet'!$A$2:$Z$2603,25,FALSE))</f>
        <v/>
      </c>
      <c r="P2921" s="39" t="str">
        <f>IF($A2921 = "", "", IF(OR(VLOOKUP($A2921,'Student reference sheet'!$A$2:$V$2400,8,FALSE) = "R",  VLOOKUP($A2921,'Student reference sheet'!$A$2:$V$2400,8,FALSE) = "L"), "X", ""))</f>
        <v/>
      </c>
      <c r="Q2921" s="39" t="str">
        <f>IF($A2921 ="", "", VLOOKUP($A2921, 'Student reference sheet'!$A$2:$V$2603,22,FALSE))</f>
        <v/>
      </c>
      <c r="R2921" s="39" t="str">
        <f>IF($A2921 &lt;&gt; "",VLOOKUP($A2921,'Student reference sheet'!$A$2:$V$2329, 5,FALSE), "")</f>
        <v/>
      </c>
      <c r="S2921" s="39" t="str">
        <f>IF($A2921 &lt;&gt; "",VLOOKUP($A2921,'Student reference sheet'!$A$2:$V$2329, 6,FALSE), "")</f>
        <v/>
      </c>
      <c r="T2921" s="30" t="str">
        <f>IF($A2921 = "","",
IF(VLOOKUP($A2921,'Student reference sheet'!$A$2:$V$2329, 10,FALSE) = "Y", "Hispanic",
IF(VLOOKUP($A2921,'Student reference sheet'!$A$2:$V$2329,11,FALSE) &lt;&gt; "",
IF(VLOOKUP($A2921,'Student reference sheet'!$A$2:$V$2329,11,FALSE) = "UNK", "Unknown", VLOOKUP(VALUE(VLOOKUP($A2921,'Student reference sheet'!$A$2:$V$2329,11,FALSE)),'Ethnicity Reference'!$A$2:$B$22,2,FALSE)),
IF(VLOOKUP($A2921,'Student reference sheet'!$A$2:$V$2329,9,FALSE) &lt;&gt; "", VLOOKUP(VALUE(VLOOKUP($A2921,'Student reference sheet'!$A$2:$V$2329,9,FALSE)),'Ethnicity Reference'!$A$2:$B$22,2,FALSE),"Unknown"))))</f>
        <v/>
      </c>
      <c r="U2921" s="35"/>
    </row>
    <row r="2922" spans="1:21" ht="15.75">
      <c r="A2922" s="47"/>
      <c r="B2922" s="33"/>
      <c r="C2922" s="39" t="str">
        <f>IF($A2922 &lt;&gt; "",VLOOKUP($A2922,'Student reference sheet'!$A$2:$V$2329, 3,FALSE), "")</f>
        <v/>
      </c>
      <c r="D2922" s="39" t="str">
        <f>IF($A2922 &lt;&gt; "",VLOOKUP($A2922,'Student reference sheet'!$A$2:$V$2329, 2,FALSE), "")</f>
        <v/>
      </c>
      <c r="E2922" s="35"/>
      <c r="F2922" s="34"/>
      <c r="G2922" s="40" t="str">
        <f t="shared" ca="1" si="138"/>
        <v/>
      </c>
      <c r="H2922" s="40" t="str">
        <f t="shared" ca="1" si="139"/>
        <v/>
      </c>
      <c r="I2922" s="36" t="str">
        <f>IF($A2922 = "", "",
IF(COUNTIF(MINIMUM_DAY_DATES[], Attendance!J2922) &gt; 0, VLOOKUP(Attendance!$G2922,MINIMUM_DAY_PERIOD_SCHEDULE[], 2,TRUE),
IF(COUNTIF(RALLY_DATES[], Attendance!J2922) &gt; 0, VLOOKUP(Attendance!$G2922,RALLY_PERIOD_SCHEDULE[], 2,TRUE),
IF(WEEKDAY(Attendance!$J2922) = 2,
       IF(COUNTIF(FINALS_WEEK_MONDAY_DATE[],Attendance!$J2922) &gt; 0, VLOOKUP(Attendance!$G2922,FINALS_WEEK_MONDAY_PERIOD_SCHEDULE[],2,TRUE),
       VLOOKUP(Attendance!$G2922,REGULAR_WEEK_SCHEDULE[],6,TRUE)),
IF(WEEKDAY($J2922) = 3,
       IF(COUNTIF(FINALS_WEEK_TUESDAY_DATE[],Attendance!$J2922) &gt; 0, VLOOKUP(Attendance!$G2922,FINALS_WEEK_TUESDAY_PERIOD_SCHEDULE[],2,TRUE),
       VLOOKUP(Attendance!$G2922,REGULAR_WEEK_SCHEDULE[[Tuesday]:[Period]],5,TRUE)),
IF(WEEKDAY(Attendance!$J2922) = 4,
        IF(COUNTIF(BLOCK_WEDNESDAY_DATES[],Attendance!$J2922) &gt; 0, VLOOKUP(Attendance!$G2922,BLOCK_WEDNESDAY_PERIOD_SCHEDULE[],2,TRUE),
        IF(COUNTIF(FINALS_WEEK_WEDNESDAY_DATE[],Attendance!$J2922) &gt; 0, VLOOKUP(Attendance!$G2922,FINALS_WEEK_WEDNESDAY_PERIOD_SCHEDULE[],2,TRUE),
       VLOOKUP(Attendance!$G2922,REGULAR_WEEK_SCHEDULE[[Wednesday]:[Period]],4,TRUE))),
IF(WEEKDAY($J2922) = 5,
       IF(COUNTIF(BLOCK_THURSDAY_DATES[],Attendance!$J2922) &gt; 0, VLOOKUP(Attendance!$G2922,BLOCK_THURSDAY_PERIOD_SCHEDULE[],2,TRUE),
       IF(COUNTIF(FINALS_WEEK_THURSDAY_DATE[],Attendance!$J2922) &gt; 0, VLOOKUP(Attendance!$G2922,FINALS_WEEK_THURSDAY_PERIOD_SCHEDULE[],2,TRUE),
       VLOOKUP(Attendance!$G2922,REGULAR_WEEK_SCHEDULE[[Thursday]:[Period]],3,TRUE))),
IF(WEEKDAY(Attendance!$J2922) = 6,
       IF(COUNTIF(FINALS_WEEK_FRIDAY_DATE[],Attendance!$J2922) &gt; 0, VLOOKUP(Attendance!$G2922,FINALS_WEEK_FRIDAY_PERIOD_SCHEDULE[],2,TRUE),
       VLOOKUP(Attendance!$G2922,REGULAR_WEEK_SCHEDULE[[Friday]:[Period]],2,TRUE))))))))))</f>
        <v/>
      </c>
      <c r="J2922" s="41" t="str">
        <f t="shared" ca="1" si="140"/>
        <v/>
      </c>
      <c r="K2922" s="41" t="str">
        <f>IF($A2922 &lt;&gt; "",VLOOKUP($A2922,'Student reference sheet'!$A$2:$V$2329, 7,FALSE), "")</f>
        <v/>
      </c>
      <c r="L2922" s="30" t="str">
        <f>IF($A2922 ="", "", VLOOKUP($A2922, 'Student reference sheet'!$A$2:$Z$2603,23,FALSE))</f>
        <v/>
      </c>
      <c r="M2922" s="30" t="str">
        <f>IF($A2922 ="", "", VLOOKUP($A2922, 'Student reference sheet'!$A$2:$Z$2603,24,FALSE))</f>
        <v/>
      </c>
      <c r="N2922" s="30" t="str">
        <f>IF($A2922 ="", "", VLOOKUP($A2922, 'Student reference sheet'!$A$2:$Z$2603,26,FALSE))</f>
        <v/>
      </c>
      <c r="O2922" s="30" t="str">
        <f>IF($A2922 ="", "", VLOOKUP($A2922, 'Student reference sheet'!$A$2:$Z$2603,25,FALSE))</f>
        <v/>
      </c>
      <c r="P2922" s="39" t="str">
        <f>IF($A2922 = "", "", IF(OR(VLOOKUP($A2922,'Student reference sheet'!$A$2:$V$2400,8,FALSE) = "R",  VLOOKUP($A2922,'Student reference sheet'!$A$2:$V$2400,8,FALSE) = "L"), "X", ""))</f>
        <v/>
      </c>
      <c r="Q2922" s="39" t="str">
        <f>IF($A2922 ="", "", VLOOKUP($A2922, 'Student reference sheet'!$A$2:$V$2603,22,FALSE))</f>
        <v/>
      </c>
      <c r="R2922" s="39" t="str">
        <f>IF($A2922 &lt;&gt; "",VLOOKUP($A2922,'Student reference sheet'!$A$2:$V$2329, 5,FALSE), "")</f>
        <v/>
      </c>
      <c r="S2922" s="39" t="str">
        <f>IF($A2922 &lt;&gt; "",VLOOKUP($A2922,'Student reference sheet'!$A$2:$V$2329, 6,FALSE), "")</f>
        <v/>
      </c>
      <c r="T2922" s="30" t="str">
        <f>IF($A2922 = "","",
IF(VLOOKUP($A2922,'Student reference sheet'!$A$2:$V$2329, 10,FALSE) = "Y", "Hispanic",
IF(VLOOKUP($A2922,'Student reference sheet'!$A$2:$V$2329,11,FALSE) &lt;&gt; "",
IF(VLOOKUP($A2922,'Student reference sheet'!$A$2:$V$2329,11,FALSE) = "UNK", "Unknown", VLOOKUP(VALUE(VLOOKUP($A2922,'Student reference sheet'!$A$2:$V$2329,11,FALSE)),'Ethnicity Reference'!$A$2:$B$22,2,FALSE)),
IF(VLOOKUP($A2922,'Student reference sheet'!$A$2:$V$2329,9,FALSE) &lt;&gt; "", VLOOKUP(VALUE(VLOOKUP($A2922,'Student reference sheet'!$A$2:$V$2329,9,FALSE)),'Ethnicity Reference'!$A$2:$B$22,2,FALSE),"Unknown"))))</f>
        <v/>
      </c>
      <c r="U2922" s="35"/>
    </row>
    <row r="2923" spans="1:21" ht="15.75">
      <c r="A2923" s="47"/>
      <c r="B2923" s="33"/>
      <c r="C2923" s="39" t="str">
        <f>IF($A2923 &lt;&gt; "",VLOOKUP($A2923,'Student reference sheet'!$A$2:$V$2329, 3,FALSE), "")</f>
        <v/>
      </c>
      <c r="D2923" s="39" t="str">
        <f>IF($A2923 &lt;&gt; "",VLOOKUP($A2923,'Student reference sheet'!$A$2:$V$2329, 2,FALSE), "")</f>
        <v/>
      </c>
      <c r="E2923" s="35"/>
      <c r="F2923" s="34"/>
      <c r="G2923" s="40" t="str">
        <f t="shared" ca="1" si="138"/>
        <v/>
      </c>
      <c r="H2923" s="40" t="str">
        <f t="shared" ca="1" si="139"/>
        <v/>
      </c>
      <c r="I2923" s="36" t="str">
        <f>IF($A2923 = "", "",
IF(COUNTIF(MINIMUM_DAY_DATES[], Attendance!J2923) &gt; 0, VLOOKUP(Attendance!$G2923,MINIMUM_DAY_PERIOD_SCHEDULE[], 2,TRUE),
IF(COUNTIF(RALLY_DATES[], Attendance!J2923) &gt; 0, VLOOKUP(Attendance!$G2923,RALLY_PERIOD_SCHEDULE[], 2,TRUE),
IF(WEEKDAY(Attendance!$J2923) = 2,
       IF(COUNTIF(FINALS_WEEK_MONDAY_DATE[],Attendance!$J2923) &gt; 0, VLOOKUP(Attendance!$G2923,FINALS_WEEK_MONDAY_PERIOD_SCHEDULE[],2,TRUE),
       VLOOKUP(Attendance!$G2923,REGULAR_WEEK_SCHEDULE[],6,TRUE)),
IF(WEEKDAY($J2923) = 3,
       IF(COUNTIF(FINALS_WEEK_TUESDAY_DATE[],Attendance!$J2923) &gt; 0, VLOOKUP(Attendance!$G2923,FINALS_WEEK_TUESDAY_PERIOD_SCHEDULE[],2,TRUE),
       VLOOKUP(Attendance!$G2923,REGULAR_WEEK_SCHEDULE[[Tuesday]:[Period]],5,TRUE)),
IF(WEEKDAY(Attendance!$J2923) = 4,
        IF(COUNTIF(BLOCK_WEDNESDAY_DATES[],Attendance!$J2923) &gt; 0, VLOOKUP(Attendance!$G2923,BLOCK_WEDNESDAY_PERIOD_SCHEDULE[],2,TRUE),
        IF(COUNTIF(FINALS_WEEK_WEDNESDAY_DATE[],Attendance!$J2923) &gt; 0, VLOOKUP(Attendance!$G2923,FINALS_WEEK_WEDNESDAY_PERIOD_SCHEDULE[],2,TRUE),
       VLOOKUP(Attendance!$G2923,REGULAR_WEEK_SCHEDULE[[Wednesday]:[Period]],4,TRUE))),
IF(WEEKDAY($J2923) = 5,
       IF(COUNTIF(BLOCK_THURSDAY_DATES[],Attendance!$J2923) &gt; 0, VLOOKUP(Attendance!$G2923,BLOCK_THURSDAY_PERIOD_SCHEDULE[],2,TRUE),
       IF(COUNTIF(FINALS_WEEK_THURSDAY_DATE[],Attendance!$J2923) &gt; 0, VLOOKUP(Attendance!$G2923,FINALS_WEEK_THURSDAY_PERIOD_SCHEDULE[],2,TRUE),
       VLOOKUP(Attendance!$G2923,REGULAR_WEEK_SCHEDULE[[Thursday]:[Period]],3,TRUE))),
IF(WEEKDAY(Attendance!$J2923) = 6,
       IF(COUNTIF(FINALS_WEEK_FRIDAY_DATE[],Attendance!$J2923) &gt; 0, VLOOKUP(Attendance!$G2923,FINALS_WEEK_FRIDAY_PERIOD_SCHEDULE[],2,TRUE),
       VLOOKUP(Attendance!$G2923,REGULAR_WEEK_SCHEDULE[[Friday]:[Period]],2,TRUE))))))))))</f>
        <v/>
      </c>
      <c r="J2923" s="41" t="str">
        <f t="shared" ca="1" si="140"/>
        <v/>
      </c>
      <c r="K2923" s="41" t="str">
        <f>IF($A2923 &lt;&gt; "",VLOOKUP($A2923,'Student reference sheet'!$A$2:$V$2329, 7,FALSE), "")</f>
        <v/>
      </c>
      <c r="L2923" s="30" t="str">
        <f>IF($A2923 ="", "", VLOOKUP($A2923, 'Student reference sheet'!$A$2:$Z$2603,23,FALSE))</f>
        <v/>
      </c>
      <c r="M2923" s="30" t="str">
        <f>IF($A2923 ="", "", VLOOKUP($A2923, 'Student reference sheet'!$A$2:$Z$2603,24,FALSE))</f>
        <v/>
      </c>
      <c r="N2923" s="30" t="str">
        <f>IF($A2923 ="", "", VLOOKUP($A2923, 'Student reference sheet'!$A$2:$Z$2603,26,FALSE))</f>
        <v/>
      </c>
      <c r="O2923" s="30" t="str">
        <f>IF($A2923 ="", "", VLOOKUP($A2923, 'Student reference sheet'!$A$2:$Z$2603,25,FALSE))</f>
        <v/>
      </c>
      <c r="P2923" s="39" t="str">
        <f>IF($A2923 = "", "", IF(OR(VLOOKUP($A2923,'Student reference sheet'!$A$2:$V$2400,8,FALSE) = "R",  VLOOKUP($A2923,'Student reference sheet'!$A$2:$V$2400,8,FALSE) = "L"), "X", ""))</f>
        <v/>
      </c>
      <c r="Q2923" s="39" t="str">
        <f>IF($A2923 ="", "", VLOOKUP($A2923, 'Student reference sheet'!$A$2:$V$2603,22,FALSE))</f>
        <v/>
      </c>
      <c r="R2923" s="39" t="str">
        <f>IF($A2923 &lt;&gt; "",VLOOKUP($A2923,'Student reference sheet'!$A$2:$V$2329, 5,FALSE), "")</f>
        <v/>
      </c>
      <c r="S2923" s="39" t="str">
        <f>IF($A2923 &lt;&gt; "",VLOOKUP($A2923,'Student reference sheet'!$A$2:$V$2329, 6,FALSE), "")</f>
        <v/>
      </c>
      <c r="T2923" s="30" t="str">
        <f>IF($A2923 = "","",
IF(VLOOKUP($A2923,'Student reference sheet'!$A$2:$V$2329, 10,FALSE) = "Y", "Hispanic",
IF(VLOOKUP($A2923,'Student reference sheet'!$A$2:$V$2329,11,FALSE) &lt;&gt; "",
IF(VLOOKUP($A2923,'Student reference sheet'!$A$2:$V$2329,11,FALSE) = "UNK", "Unknown", VLOOKUP(VALUE(VLOOKUP($A2923,'Student reference sheet'!$A$2:$V$2329,11,FALSE)),'Ethnicity Reference'!$A$2:$B$22,2,FALSE)),
IF(VLOOKUP($A2923,'Student reference sheet'!$A$2:$V$2329,9,FALSE) &lt;&gt; "", VLOOKUP(VALUE(VLOOKUP($A2923,'Student reference sheet'!$A$2:$V$2329,9,FALSE)),'Ethnicity Reference'!$A$2:$B$22,2,FALSE),"Unknown"))))</f>
        <v/>
      </c>
      <c r="U2923" s="35"/>
    </row>
    <row r="2924" spans="1:21" ht="15.75">
      <c r="A2924" s="47"/>
      <c r="B2924" s="33"/>
      <c r="C2924" s="39" t="str">
        <f>IF($A2924 &lt;&gt; "",VLOOKUP($A2924,'Student reference sheet'!$A$2:$V$2329, 3,FALSE), "")</f>
        <v/>
      </c>
      <c r="D2924" s="39" t="str">
        <f>IF($A2924 &lt;&gt; "",VLOOKUP($A2924,'Student reference sheet'!$A$2:$V$2329, 2,FALSE), "")</f>
        <v/>
      </c>
      <c r="E2924" s="35"/>
      <c r="F2924" s="34"/>
      <c r="G2924" s="40" t="str">
        <f t="shared" ca="1" si="138"/>
        <v/>
      </c>
      <c r="H2924" s="40" t="str">
        <f t="shared" ca="1" si="139"/>
        <v/>
      </c>
      <c r="I2924" s="36" t="str">
        <f>IF($A2924 = "", "",
IF(COUNTIF(MINIMUM_DAY_DATES[], Attendance!J2924) &gt; 0, VLOOKUP(Attendance!$G2924,MINIMUM_DAY_PERIOD_SCHEDULE[], 2,TRUE),
IF(COUNTIF(RALLY_DATES[], Attendance!J2924) &gt; 0, VLOOKUP(Attendance!$G2924,RALLY_PERIOD_SCHEDULE[], 2,TRUE),
IF(WEEKDAY(Attendance!$J2924) = 2,
       IF(COUNTIF(FINALS_WEEK_MONDAY_DATE[],Attendance!$J2924) &gt; 0, VLOOKUP(Attendance!$G2924,FINALS_WEEK_MONDAY_PERIOD_SCHEDULE[],2,TRUE),
       VLOOKUP(Attendance!$G2924,REGULAR_WEEK_SCHEDULE[],6,TRUE)),
IF(WEEKDAY($J2924) = 3,
       IF(COUNTIF(FINALS_WEEK_TUESDAY_DATE[],Attendance!$J2924) &gt; 0, VLOOKUP(Attendance!$G2924,FINALS_WEEK_TUESDAY_PERIOD_SCHEDULE[],2,TRUE),
       VLOOKUP(Attendance!$G2924,REGULAR_WEEK_SCHEDULE[[Tuesday]:[Period]],5,TRUE)),
IF(WEEKDAY(Attendance!$J2924) = 4,
        IF(COUNTIF(BLOCK_WEDNESDAY_DATES[],Attendance!$J2924) &gt; 0, VLOOKUP(Attendance!$G2924,BLOCK_WEDNESDAY_PERIOD_SCHEDULE[],2,TRUE),
        IF(COUNTIF(FINALS_WEEK_WEDNESDAY_DATE[],Attendance!$J2924) &gt; 0, VLOOKUP(Attendance!$G2924,FINALS_WEEK_WEDNESDAY_PERIOD_SCHEDULE[],2,TRUE),
       VLOOKUP(Attendance!$G2924,REGULAR_WEEK_SCHEDULE[[Wednesday]:[Period]],4,TRUE))),
IF(WEEKDAY($J2924) = 5,
       IF(COUNTIF(BLOCK_THURSDAY_DATES[],Attendance!$J2924) &gt; 0, VLOOKUP(Attendance!$G2924,BLOCK_THURSDAY_PERIOD_SCHEDULE[],2,TRUE),
       IF(COUNTIF(FINALS_WEEK_THURSDAY_DATE[],Attendance!$J2924) &gt; 0, VLOOKUP(Attendance!$G2924,FINALS_WEEK_THURSDAY_PERIOD_SCHEDULE[],2,TRUE),
       VLOOKUP(Attendance!$G2924,REGULAR_WEEK_SCHEDULE[[Thursday]:[Period]],3,TRUE))),
IF(WEEKDAY(Attendance!$J2924) = 6,
       IF(COUNTIF(FINALS_WEEK_FRIDAY_DATE[],Attendance!$J2924) &gt; 0, VLOOKUP(Attendance!$G2924,FINALS_WEEK_FRIDAY_PERIOD_SCHEDULE[],2,TRUE),
       VLOOKUP(Attendance!$G2924,REGULAR_WEEK_SCHEDULE[[Friday]:[Period]],2,TRUE))))))))))</f>
        <v/>
      </c>
      <c r="J2924" s="41" t="str">
        <f t="shared" ca="1" si="140"/>
        <v/>
      </c>
      <c r="K2924" s="41" t="str">
        <f>IF($A2924 &lt;&gt; "",VLOOKUP($A2924,'Student reference sheet'!$A$2:$V$2329, 7,FALSE), "")</f>
        <v/>
      </c>
      <c r="L2924" s="30" t="str">
        <f>IF($A2924 ="", "", VLOOKUP($A2924, 'Student reference sheet'!$A$2:$Z$2603,23,FALSE))</f>
        <v/>
      </c>
      <c r="M2924" s="30" t="str">
        <f>IF($A2924 ="", "", VLOOKUP($A2924, 'Student reference sheet'!$A$2:$Z$2603,24,FALSE))</f>
        <v/>
      </c>
      <c r="N2924" s="30" t="str">
        <f>IF($A2924 ="", "", VLOOKUP($A2924, 'Student reference sheet'!$A$2:$Z$2603,26,FALSE))</f>
        <v/>
      </c>
      <c r="O2924" s="30" t="str">
        <f>IF($A2924 ="", "", VLOOKUP($A2924, 'Student reference sheet'!$A$2:$Z$2603,25,FALSE))</f>
        <v/>
      </c>
      <c r="P2924" s="39" t="str">
        <f>IF($A2924 = "", "", IF(OR(VLOOKUP($A2924,'Student reference sheet'!$A$2:$V$2400,8,FALSE) = "R",  VLOOKUP($A2924,'Student reference sheet'!$A$2:$V$2400,8,FALSE) = "L"), "X", ""))</f>
        <v/>
      </c>
      <c r="Q2924" s="39" t="str">
        <f>IF($A2924 ="", "", VLOOKUP($A2924, 'Student reference sheet'!$A$2:$V$2603,22,FALSE))</f>
        <v/>
      </c>
      <c r="R2924" s="39" t="str">
        <f>IF($A2924 &lt;&gt; "",VLOOKUP($A2924,'Student reference sheet'!$A$2:$V$2329, 5,FALSE), "")</f>
        <v/>
      </c>
      <c r="S2924" s="39" t="str">
        <f>IF($A2924 &lt;&gt; "",VLOOKUP($A2924,'Student reference sheet'!$A$2:$V$2329, 6,FALSE), "")</f>
        <v/>
      </c>
      <c r="T2924" s="30" t="str">
        <f>IF($A2924 = "","",
IF(VLOOKUP($A2924,'Student reference sheet'!$A$2:$V$2329, 10,FALSE) = "Y", "Hispanic",
IF(VLOOKUP($A2924,'Student reference sheet'!$A$2:$V$2329,11,FALSE) &lt;&gt; "",
IF(VLOOKUP($A2924,'Student reference sheet'!$A$2:$V$2329,11,FALSE) = "UNK", "Unknown", VLOOKUP(VALUE(VLOOKUP($A2924,'Student reference sheet'!$A$2:$V$2329,11,FALSE)),'Ethnicity Reference'!$A$2:$B$22,2,FALSE)),
IF(VLOOKUP($A2924,'Student reference sheet'!$A$2:$V$2329,9,FALSE) &lt;&gt; "", VLOOKUP(VALUE(VLOOKUP($A2924,'Student reference sheet'!$A$2:$V$2329,9,FALSE)),'Ethnicity Reference'!$A$2:$B$22,2,FALSE),"Unknown"))))</f>
        <v/>
      </c>
      <c r="U2924" s="35"/>
    </row>
    <row r="2925" spans="1:21" ht="15.75">
      <c r="A2925" s="47"/>
      <c r="B2925" s="33"/>
      <c r="C2925" s="39" t="str">
        <f>IF($A2925 &lt;&gt; "",VLOOKUP($A2925,'Student reference sheet'!$A$2:$V$2329, 3,FALSE), "")</f>
        <v/>
      </c>
      <c r="D2925" s="39" t="str">
        <f>IF($A2925 &lt;&gt; "",VLOOKUP($A2925,'Student reference sheet'!$A$2:$V$2329, 2,FALSE), "")</f>
        <v/>
      </c>
      <c r="E2925" s="35"/>
      <c r="F2925" s="34"/>
      <c r="G2925" s="40" t="str">
        <f t="shared" ca="1" si="138"/>
        <v/>
      </c>
      <c r="H2925" s="40" t="str">
        <f t="shared" ca="1" si="139"/>
        <v/>
      </c>
      <c r="I2925" s="36" t="str">
        <f>IF($A2925 = "", "",
IF(COUNTIF(MINIMUM_DAY_DATES[], Attendance!J2925) &gt; 0, VLOOKUP(Attendance!$G2925,MINIMUM_DAY_PERIOD_SCHEDULE[], 2,TRUE),
IF(COUNTIF(RALLY_DATES[], Attendance!J2925) &gt; 0, VLOOKUP(Attendance!$G2925,RALLY_PERIOD_SCHEDULE[], 2,TRUE),
IF(WEEKDAY(Attendance!$J2925) = 2,
       IF(COUNTIF(FINALS_WEEK_MONDAY_DATE[],Attendance!$J2925) &gt; 0, VLOOKUP(Attendance!$G2925,FINALS_WEEK_MONDAY_PERIOD_SCHEDULE[],2,TRUE),
       VLOOKUP(Attendance!$G2925,REGULAR_WEEK_SCHEDULE[],6,TRUE)),
IF(WEEKDAY($J2925) = 3,
       IF(COUNTIF(FINALS_WEEK_TUESDAY_DATE[],Attendance!$J2925) &gt; 0, VLOOKUP(Attendance!$G2925,FINALS_WEEK_TUESDAY_PERIOD_SCHEDULE[],2,TRUE),
       VLOOKUP(Attendance!$G2925,REGULAR_WEEK_SCHEDULE[[Tuesday]:[Period]],5,TRUE)),
IF(WEEKDAY(Attendance!$J2925) = 4,
        IF(COUNTIF(BLOCK_WEDNESDAY_DATES[],Attendance!$J2925) &gt; 0, VLOOKUP(Attendance!$G2925,BLOCK_WEDNESDAY_PERIOD_SCHEDULE[],2,TRUE),
        IF(COUNTIF(FINALS_WEEK_WEDNESDAY_DATE[],Attendance!$J2925) &gt; 0, VLOOKUP(Attendance!$G2925,FINALS_WEEK_WEDNESDAY_PERIOD_SCHEDULE[],2,TRUE),
       VLOOKUP(Attendance!$G2925,REGULAR_WEEK_SCHEDULE[[Wednesday]:[Period]],4,TRUE))),
IF(WEEKDAY($J2925) = 5,
       IF(COUNTIF(BLOCK_THURSDAY_DATES[],Attendance!$J2925) &gt; 0, VLOOKUP(Attendance!$G2925,BLOCK_THURSDAY_PERIOD_SCHEDULE[],2,TRUE),
       IF(COUNTIF(FINALS_WEEK_THURSDAY_DATE[],Attendance!$J2925) &gt; 0, VLOOKUP(Attendance!$G2925,FINALS_WEEK_THURSDAY_PERIOD_SCHEDULE[],2,TRUE),
       VLOOKUP(Attendance!$G2925,REGULAR_WEEK_SCHEDULE[[Thursday]:[Period]],3,TRUE))),
IF(WEEKDAY(Attendance!$J2925) = 6,
       IF(COUNTIF(FINALS_WEEK_FRIDAY_DATE[],Attendance!$J2925) &gt; 0, VLOOKUP(Attendance!$G2925,FINALS_WEEK_FRIDAY_PERIOD_SCHEDULE[],2,TRUE),
       VLOOKUP(Attendance!$G2925,REGULAR_WEEK_SCHEDULE[[Friday]:[Period]],2,TRUE))))))))))</f>
        <v/>
      </c>
      <c r="J2925" s="41" t="str">
        <f t="shared" ca="1" si="140"/>
        <v/>
      </c>
      <c r="K2925" s="41" t="str">
        <f>IF($A2925 &lt;&gt; "",VLOOKUP($A2925,'Student reference sheet'!$A$2:$V$2329, 7,FALSE), "")</f>
        <v/>
      </c>
      <c r="L2925" s="30" t="str">
        <f>IF($A2925 ="", "", VLOOKUP($A2925, 'Student reference sheet'!$A$2:$Z$2603,23,FALSE))</f>
        <v/>
      </c>
      <c r="M2925" s="30" t="str">
        <f>IF($A2925 ="", "", VLOOKUP($A2925, 'Student reference sheet'!$A$2:$Z$2603,24,FALSE))</f>
        <v/>
      </c>
      <c r="N2925" s="30" t="str">
        <f>IF($A2925 ="", "", VLOOKUP($A2925, 'Student reference sheet'!$A$2:$Z$2603,26,FALSE))</f>
        <v/>
      </c>
      <c r="O2925" s="30" t="str">
        <f>IF($A2925 ="", "", VLOOKUP($A2925, 'Student reference sheet'!$A$2:$Z$2603,25,FALSE))</f>
        <v/>
      </c>
      <c r="P2925" s="39" t="str">
        <f>IF($A2925 = "", "", IF(OR(VLOOKUP($A2925,'Student reference sheet'!$A$2:$V$2400,8,FALSE) = "R",  VLOOKUP($A2925,'Student reference sheet'!$A$2:$V$2400,8,FALSE) = "L"), "X", ""))</f>
        <v/>
      </c>
      <c r="Q2925" s="39" t="str">
        <f>IF($A2925 ="", "", VLOOKUP($A2925, 'Student reference sheet'!$A$2:$V$2603,22,FALSE))</f>
        <v/>
      </c>
      <c r="R2925" s="39" t="str">
        <f>IF($A2925 &lt;&gt; "",VLOOKUP($A2925,'Student reference sheet'!$A$2:$V$2329, 5,FALSE), "")</f>
        <v/>
      </c>
      <c r="S2925" s="39" t="str">
        <f>IF($A2925 &lt;&gt; "",VLOOKUP($A2925,'Student reference sheet'!$A$2:$V$2329, 6,FALSE), "")</f>
        <v/>
      </c>
      <c r="T2925" s="30" t="str">
        <f>IF($A2925 = "","",
IF(VLOOKUP($A2925,'Student reference sheet'!$A$2:$V$2329, 10,FALSE) = "Y", "Hispanic",
IF(VLOOKUP($A2925,'Student reference sheet'!$A$2:$V$2329,11,FALSE) &lt;&gt; "",
IF(VLOOKUP($A2925,'Student reference sheet'!$A$2:$V$2329,11,FALSE) = "UNK", "Unknown", VLOOKUP(VALUE(VLOOKUP($A2925,'Student reference sheet'!$A$2:$V$2329,11,FALSE)),'Ethnicity Reference'!$A$2:$B$22,2,FALSE)),
IF(VLOOKUP($A2925,'Student reference sheet'!$A$2:$V$2329,9,FALSE) &lt;&gt; "", VLOOKUP(VALUE(VLOOKUP($A2925,'Student reference sheet'!$A$2:$V$2329,9,FALSE)),'Ethnicity Reference'!$A$2:$B$22,2,FALSE),"Unknown"))))</f>
        <v/>
      </c>
      <c r="U2925" s="35"/>
    </row>
    <row r="2926" spans="1:21" ht="15.75">
      <c r="A2926" s="47"/>
      <c r="B2926" s="33"/>
      <c r="C2926" s="39" t="str">
        <f>IF($A2926 &lt;&gt; "",VLOOKUP($A2926,'Student reference sheet'!$A$2:$V$2329, 3,FALSE), "")</f>
        <v/>
      </c>
      <c r="D2926" s="39" t="str">
        <f>IF($A2926 &lt;&gt; "",VLOOKUP($A2926,'Student reference sheet'!$A$2:$V$2329, 2,FALSE), "")</f>
        <v/>
      </c>
      <c r="E2926" s="35"/>
      <c r="F2926" s="34"/>
      <c r="G2926" s="40" t="str">
        <f t="shared" ca="1" si="138"/>
        <v/>
      </c>
      <c r="H2926" s="40" t="str">
        <f t="shared" ca="1" si="139"/>
        <v/>
      </c>
      <c r="I2926" s="36" t="str">
        <f>IF($A2926 = "", "",
IF(COUNTIF(MINIMUM_DAY_DATES[], Attendance!J2926) &gt; 0, VLOOKUP(Attendance!$G2926,MINIMUM_DAY_PERIOD_SCHEDULE[], 2,TRUE),
IF(COUNTIF(RALLY_DATES[], Attendance!J2926) &gt; 0, VLOOKUP(Attendance!$G2926,RALLY_PERIOD_SCHEDULE[], 2,TRUE),
IF(WEEKDAY(Attendance!$J2926) = 2,
       IF(COUNTIF(FINALS_WEEK_MONDAY_DATE[],Attendance!$J2926) &gt; 0, VLOOKUP(Attendance!$G2926,FINALS_WEEK_MONDAY_PERIOD_SCHEDULE[],2,TRUE),
       VLOOKUP(Attendance!$G2926,REGULAR_WEEK_SCHEDULE[],6,TRUE)),
IF(WEEKDAY($J2926) = 3,
       IF(COUNTIF(FINALS_WEEK_TUESDAY_DATE[],Attendance!$J2926) &gt; 0, VLOOKUP(Attendance!$G2926,FINALS_WEEK_TUESDAY_PERIOD_SCHEDULE[],2,TRUE),
       VLOOKUP(Attendance!$G2926,REGULAR_WEEK_SCHEDULE[[Tuesday]:[Period]],5,TRUE)),
IF(WEEKDAY(Attendance!$J2926) = 4,
        IF(COUNTIF(BLOCK_WEDNESDAY_DATES[],Attendance!$J2926) &gt; 0, VLOOKUP(Attendance!$G2926,BLOCK_WEDNESDAY_PERIOD_SCHEDULE[],2,TRUE),
        IF(COUNTIF(FINALS_WEEK_WEDNESDAY_DATE[],Attendance!$J2926) &gt; 0, VLOOKUP(Attendance!$G2926,FINALS_WEEK_WEDNESDAY_PERIOD_SCHEDULE[],2,TRUE),
       VLOOKUP(Attendance!$G2926,REGULAR_WEEK_SCHEDULE[[Wednesday]:[Period]],4,TRUE))),
IF(WEEKDAY($J2926) = 5,
       IF(COUNTIF(BLOCK_THURSDAY_DATES[],Attendance!$J2926) &gt; 0, VLOOKUP(Attendance!$G2926,BLOCK_THURSDAY_PERIOD_SCHEDULE[],2,TRUE),
       IF(COUNTIF(FINALS_WEEK_THURSDAY_DATE[],Attendance!$J2926) &gt; 0, VLOOKUP(Attendance!$G2926,FINALS_WEEK_THURSDAY_PERIOD_SCHEDULE[],2,TRUE),
       VLOOKUP(Attendance!$G2926,REGULAR_WEEK_SCHEDULE[[Thursday]:[Period]],3,TRUE))),
IF(WEEKDAY(Attendance!$J2926) = 6,
       IF(COUNTIF(FINALS_WEEK_FRIDAY_DATE[],Attendance!$J2926) &gt; 0, VLOOKUP(Attendance!$G2926,FINALS_WEEK_FRIDAY_PERIOD_SCHEDULE[],2,TRUE),
       VLOOKUP(Attendance!$G2926,REGULAR_WEEK_SCHEDULE[[Friday]:[Period]],2,TRUE))))))))))</f>
        <v/>
      </c>
      <c r="J2926" s="41" t="str">
        <f t="shared" ca="1" si="140"/>
        <v/>
      </c>
      <c r="K2926" s="41" t="str">
        <f>IF($A2926 &lt;&gt; "",VLOOKUP($A2926,'Student reference sheet'!$A$2:$V$2329, 7,FALSE), "")</f>
        <v/>
      </c>
      <c r="L2926" s="30" t="str">
        <f>IF($A2926 ="", "", VLOOKUP($A2926, 'Student reference sheet'!$A$2:$Z$2603,23,FALSE))</f>
        <v/>
      </c>
      <c r="M2926" s="30" t="str">
        <f>IF($A2926 ="", "", VLOOKUP($A2926, 'Student reference sheet'!$A$2:$Z$2603,24,FALSE))</f>
        <v/>
      </c>
      <c r="N2926" s="30" t="str">
        <f>IF($A2926 ="", "", VLOOKUP($A2926, 'Student reference sheet'!$A$2:$Z$2603,26,FALSE))</f>
        <v/>
      </c>
      <c r="O2926" s="30" t="str">
        <f>IF($A2926 ="", "", VLOOKUP($A2926, 'Student reference sheet'!$A$2:$Z$2603,25,FALSE))</f>
        <v/>
      </c>
      <c r="P2926" s="39" t="str">
        <f>IF($A2926 = "", "", IF(OR(VLOOKUP($A2926,'Student reference sheet'!$A$2:$V$2400,8,FALSE) = "R",  VLOOKUP($A2926,'Student reference sheet'!$A$2:$V$2400,8,FALSE) = "L"), "X", ""))</f>
        <v/>
      </c>
      <c r="Q2926" s="39" t="str">
        <f>IF($A2926 ="", "", VLOOKUP($A2926, 'Student reference sheet'!$A$2:$V$2603,22,FALSE))</f>
        <v/>
      </c>
      <c r="R2926" s="39" t="str">
        <f>IF($A2926 &lt;&gt; "",VLOOKUP($A2926,'Student reference sheet'!$A$2:$V$2329, 5,FALSE), "")</f>
        <v/>
      </c>
      <c r="S2926" s="39" t="str">
        <f>IF($A2926 &lt;&gt; "",VLOOKUP($A2926,'Student reference sheet'!$A$2:$V$2329, 6,FALSE), "")</f>
        <v/>
      </c>
      <c r="T2926" s="30" t="str">
        <f>IF($A2926 = "","",
IF(VLOOKUP($A2926,'Student reference sheet'!$A$2:$V$2329, 10,FALSE) = "Y", "Hispanic",
IF(VLOOKUP($A2926,'Student reference sheet'!$A$2:$V$2329,11,FALSE) &lt;&gt; "",
IF(VLOOKUP($A2926,'Student reference sheet'!$A$2:$V$2329,11,FALSE) = "UNK", "Unknown", VLOOKUP(VALUE(VLOOKUP($A2926,'Student reference sheet'!$A$2:$V$2329,11,FALSE)),'Ethnicity Reference'!$A$2:$B$22,2,FALSE)),
IF(VLOOKUP($A2926,'Student reference sheet'!$A$2:$V$2329,9,FALSE) &lt;&gt; "", VLOOKUP(VALUE(VLOOKUP($A2926,'Student reference sheet'!$A$2:$V$2329,9,FALSE)),'Ethnicity Reference'!$A$2:$B$22,2,FALSE),"Unknown"))))</f>
        <v/>
      </c>
      <c r="U2926" s="35"/>
    </row>
    <row r="2927" spans="1:21" ht="15.75">
      <c r="A2927" s="47"/>
      <c r="B2927" s="33"/>
      <c r="C2927" s="39" t="str">
        <f>IF($A2927 &lt;&gt; "",VLOOKUP($A2927,'Student reference sheet'!$A$2:$V$2329, 3,FALSE), "")</f>
        <v/>
      </c>
      <c r="D2927" s="39" t="str">
        <f>IF($A2927 &lt;&gt; "",VLOOKUP($A2927,'Student reference sheet'!$A$2:$V$2329, 2,FALSE), "")</f>
        <v/>
      </c>
      <c r="E2927" s="35"/>
      <c r="F2927" s="34"/>
      <c r="G2927" s="40" t="str">
        <f t="shared" ca="1" si="138"/>
        <v/>
      </c>
      <c r="H2927" s="40" t="str">
        <f t="shared" ca="1" si="139"/>
        <v/>
      </c>
      <c r="I2927" s="36" t="str">
        <f>IF($A2927 = "", "",
IF(COUNTIF(MINIMUM_DAY_DATES[], Attendance!J2927) &gt; 0, VLOOKUP(Attendance!$G2927,MINIMUM_DAY_PERIOD_SCHEDULE[], 2,TRUE),
IF(COUNTIF(RALLY_DATES[], Attendance!J2927) &gt; 0, VLOOKUP(Attendance!$G2927,RALLY_PERIOD_SCHEDULE[], 2,TRUE),
IF(WEEKDAY(Attendance!$J2927) = 2,
       IF(COUNTIF(FINALS_WEEK_MONDAY_DATE[],Attendance!$J2927) &gt; 0, VLOOKUP(Attendance!$G2927,FINALS_WEEK_MONDAY_PERIOD_SCHEDULE[],2,TRUE),
       VLOOKUP(Attendance!$G2927,REGULAR_WEEK_SCHEDULE[],6,TRUE)),
IF(WEEKDAY($J2927) = 3,
       IF(COUNTIF(FINALS_WEEK_TUESDAY_DATE[],Attendance!$J2927) &gt; 0, VLOOKUP(Attendance!$G2927,FINALS_WEEK_TUESDAY_PERIOD_SCHEDULE[],2,TRUE),
       VLOOKUP(Attendance!$G2927,REGULAR_WEEK_SCHEDULE[[Tuesday]:[Period]],5,TRUE)),
IF(WEEKDAY(Attendance!$J2927) = 4,
        IF(COUNTIF(BLOCK_WEDNESDAY_DATES[],Attendance!$J2927) &gt; 0, VLOOKUP(Attendance!$G2927,BLOCK_WEDNESDAY_PERIOD_SCHEDULE[],2,TRUE),
        IF(COUNTIF(FINALS_WEEK_WEDNESDAY_DATE[],Attendance!$J2927) &gt; 0, VLOOKUP(Attendance!$G2927,FINALS_WEEK_WEDNESDAY_PERIOD_SCHEDULE[],2,TRUE),
       VLOOKUP(Attendance!$G2927,REGULAR_WEEK_SCHEDULE[[Wednesday]:[Period]],4,TRUE))),
IF(WEEKDAY($J2927) = 5,
       IF(COUNTIF(BLOCK_THURSDAY_DATES[],Attendance!$J2927) &gt; 0, VLOOKUP(Attendance!$G2927,BLOCK_THURSDAY_PERIOD_SCHEDULE[],2,TRUE),
       IF(COUNTIF(FINALS_WEEK_THURSDAY_DATE[],Attendance!$J2927) &gt; 0, VLOOKUP(Attendance!$G2927,FINALS_WEEK_THURSDAY_PERIOD_SCHEDULE[],2,TRUE),
       VLOOKUP(Attendance!$G2927,REGULAR_WEEK_SCHEDULE[[Thursday]:[Period]],3,TRUE))),
IF(WEEKDAY(Attendance!$J2927) = 6,
       IF(COUNTIF(FINALS_WEEK_FRIDAY_DATE[],Attendance!$J2927) &gt; 0, VLOOKUP(Attendance!$G2927,FINALS_WEEK_FRIDAY_PERIOD_SCHEDULE[],2,TRUE),
       VLOOKUP(Attendance!$G2927,REGULAR_WEEK_SCHEDULE[[Friday]:[Period]],2,TRUE))))))))))</f>
        <v/>
      </c>
      <c r="J2927" s="41" t="str">
        <f t="shared" ca="1" si="140"/>
        <v/>
      </c>
      <c r="K2927" s="41" t="str">
        <f>IF($A2927 &lt;&gt; "",VLOOKUP($A2927,'Student reference sheet'!$A$2:$V$2329, 7,FALSE), "")</f>
        <v/>
      </c>
      <c r="L2927" s="30" t="str">
        <f>IF($A2927 ="", "", VLOOKUP($A2927, 'Student reference sheet'!$A$2:$Z$2603,23,FALSE))</f>
        <v/>
      </c>
      <c r="M2927" s="30" t="str">
        <f>IF($A2927 ="", "", VLOOKUP($A2927, 'Student reference sheet'!$A$2:$Z$2603,24,FALSE))</f>
        <v/>
      </c>
      <c r="N2927" s="30" t="str">
        <f>IF($A2927 ="", "", VLOOKUP($A2927, 'Student reference sheet'!$A$2:$Z$2603,26,FALSE))</f>
        <v/>
      </c>
      <c r="O2927" s="30" t="str">
        <f>IF($A2927 ="", "", VLOOKUP($A2927, 'Student reference sheet'!$A$2:$Z$2603,25,FALSE))</f>
        <v/>
      </c>
      <c r="P2927" s="39" t="str">
        <f>IF($A2927 = "", "", IF(OR(VLOOKUP($A2927,'Student reference sheet'!$A$2:$V$2400,8,FALSE) = "R",  VLOOKUP($A2927,'Student reference sheet'!$A$2:$V$2400,8,FALSE) = "L"), "X", ""))</f>
        <v/>
      </c>
      <c r="Q2927" s="39" t="str">
        <f>IF($A2927 ="", "", VLOOKUP($A2927, 'Student reference sheet'!$A$2:$V$2603,22,FALSE))</f>
        <v/>
      </c>
      <c r="R2927" s="39" t="str">
        <f>IF($A2927 &lt;&gt; "",VLOOKUP($A2927,'Student reference sheet'!$A$2:$V$2329, 5,FALSE), "")</f>
        <v/>
      </c>
      <c r="S2927" s="39" t="str">
        <f>IF($A2927 &lt;&gt; "",VLOOKUP($A2927,'Student reference sheet'!$A$2:$V$2329, 6,FALSE), "")</f>
        <v/>
      </c>
      <c r="T2927" s="30" t="str">
        <f>IF($A2927 = "","",
IF(VLOOKUP($A2927,'Student reference sheet'!$A$2:$V$2329, 10,FALSE) = "Y", "Hispanic",
IF(VLOOKUP($A2927,'Student reference sheet'!$A$2:$V$2329,11,FALSE) &lt;&gt; "",
IF(VLOOKUP($A2927,'Student reference sheet'!$A$2:$V$2329,11,FALSE) = "UNK", "Unknown", VLOOKUP(VALUE(VLOOKUP($A2927,'Student reference sheet'!$A$2:$V$2329,11,FALSE)),'Ethnicity Reference'!$A$2:$B$22,2,FALSE)),
IF(VLOOKUP($A2927,'Student reference sheet'!$A$2:$V$2329,9,FALSE) &lt;&gt; "", VLOOKUP(VALUE(VLOOKUP($A2927,'Student reference sheet'!$A$2:$V$2329,9,FALSE)),'Ethnicity Reference'!$A$2:$B$22,2,FALSE),"Unknown"))))</f>
        <v/>
      </c>
      <c r="U2927" s="35"/>
    </row>
    <row r="2928" spans="1:21" ht="15.75">
      <c r="A2928" s="47"/>
      <c r="B2928" s="33"/>
      <c r="C2928" s="39" t="str">
        <f>IF($A2928 &lt;&gt; "",VLOOKUP($A2928,'Student reference sheet'!$A$2:$V$2329, 3,FALSE), "")</f>
        <v/>
      </c>
      <c r="D2928" s="39" t="str">
        <f>IF($A2928 &lt;&gt; "",VLOOKUP($A2928,'Student reference sheet'!$A$2:$V$2329, 2,FALSE), "")</f>
        <v/>
      </c>
      <c r="E2928" s="35"/>
      <c r="F2928" s="34"/>
      <c r="G2928" s="40" t="str">
        <f t="shared" ca="1" si="138"/>
        <v/>
      </c>
      <c r="H2928" s="40" t="str">
        <f t="shared" ca="1" si="139"/>
        <v/>
      </c>
      <c r="I2928" s="36" t="str">
        <f>IF($A2928 = "", "",
IF(COUNTIF(MINIMUM_DAY_DATES[], Attendance!J2928) &gt; 0, VLOOKUP(Attendance!$G2928,MINIMUM_DAY_PERIOD_SCHEDULE[], 2,TRUE),
IF(COUNTIF(RALLY_DATES[], Attendance!J2928) &gt; 0, VLOOKUP(Attendance!$G2928,RALLY_PERIOD_SCHEDULE[], 2,TRUE),
IF(WEEKDAY(Attendance!$J2928) = 2,
       IF(COUNTIF(FINALS_WEEK_MONDAY_DATE[],Attendance!$J2928) &gt; 0, VLOOKUP(Attendance!$G2928,FINALS_WEEK_MONDAY_PERIOD_SCHEDULE[],2,TRUE),
       VLOOKUP(Attendance!$G2928,REGULAR_WEEK_SCHEDULE[],6,TRUE)),
IF(WEEKDAY($J2928) = 3,
       IF(COUNTIF(FINALS_WEEK_TUESDAY_DATE[],Attendance!$J2928) &gt; 0, VLOOKUP(Attendance!$G2928,FINALS_WEEK_TUESDAY_PERIOD_SCHEDULE[],2,TRUE),
       VLOOKUP(Attendance!$G2928,REGULAR_WEEK_SCHEDULE[[Tuesday]:[Period]],5,TRUE)),
IF(WEEKDAY(Attendance!$J2928) = 4,
        IF(COUNTIF(BLOCK_WEDNESDAY_DATES[],Attendance!$J2928) &gt; 0, VLOOKUP(Attendance!$G2928,BLOCK_WEDNESDAY_PERIOD_SCHEDULE[],2,TRUE),
        IF(COUNTIF(FINALS_WEEK_WEDNESDAY_DATE[],Attendance!$J2928) &gt; 0, VLOOKUP(Attendance!$G2928,FINALS_WEEK_WEDNESDAY_PERIOD_SCHEDULE[],2,TRUE),
       VLOOKUP(Attendance!$G2928,REGULAR_WEEK_SCHEDULE[[Wednesday]:[Period]],4,TRUE))),
IF(WEEKDAY($J2928) = 5,
       IF(COUNTIF(BLOCK_THURSDAY_DATES[],Attendance!$J2928) &gt; 0, VLOOKUP(Attendance!$G2928,BLOCK_THURSDAY_PERIOD_SCHEDULE[],2,TRUE),
       IF(COUNTIF(FINALS_WEEK_THURSDAY_DATE[],Attendance!$J2928) &gt; 0, VLOOKUP(Attendance!$G2928,FINALS_WEEK_THURSDAY_PERIOD_SCHEDULE[],2,TRUE),
       VLOOKUP(Attendance!$G2928,REGULAR_WEEK_SCHEDULE[[Thursday]:[Period]],3,TRUE))),
IF(WEEKDAY(Attendance!$J2928) = 6,
       IF(COUNTIF(FINALS_WEEK_FRIDAY_DATE[],Attendance!$J2928) &gt; 0, VLOOKUP(Attendance!$G2928,FINALS_WEEK_FRIDAY_PERIOD_SCHEDULE[],2,TRUE),
       VLOOKUP(Attendance!$G2928,REGULAR_WEEK_SCHEDULE[[Friday]:[Period]],2,TRUE))))))))))</f>
        <v/>
      </c>
      <c r="J2928" s="41" t="str">
        <f t="shared" ca="1" si="140"/>
        <v/>
      </c>
      <c r="K2928" s="41" t="str">
        <f>IF($A2928 &lt;&gt; "",VLOOKUP($A2928,'Student reference sheet'!$A$2:$V$2329, 7,FALSE), "")</f>
        <v/>
      </c>
      <c r="L2928" s="30" t="str">
        <f>IF($A2928 ="", "", VLOOKUP($A2928, 'Student reference sheet'!$A$2:$Z$2603,23,FALSE))</f>
        <v/>
      </c>
      <c r="M2928" s="30" t="str">
        <f>IF($A2928 ="", "", VLOOKUP($A2928, 'Student reference sheet'!$A$2:$Z$2603,24,FALSE))</f>
        <v/>
      </c>
      <c r="N2928" s="30" t="str">
        <f>IF($A2928 ="", "", VLOOKUP($A2928, 'Student reference sheet'!$A$2:$Z$2603,26,FALSE))</f>
        <v/>
      </c>
      <c r="O2928" s="30" t="str">
        <f>IF($A2928 ="", "", VLOOKUP($A2928, 'Student reference sheet'!$A$2:$Z$2603,25,FALSE))</f>
        <v/>
      </c>
      <c r="P2928" s="39" t="str">
        <f>IF($A2928 = "", "", IF(OR(VLOOKUP($A2928,'Student reference sheet'!$A$2:$V$2400,8,FALSE) = "R",  VLOOKUP($A2928,'Student reference sheet'!$A$2:$V$2400,8,FALSE) = "L"), "X", ""))</f>
        <v/>
      </c>
      <c r="Q2928" s="39" t="str">
        <f>IF($A2928 ="", "", VLOOKUP($A2928, 'Student reference sheet'!$A$2:$V$2603,22,FALSE))</f>
        <v/>
      </c>
      <c r="R2928" s="39" t="str">
        <f>IF($A2928 &lt;&gt; "",VLOOKUP($A2928,'Student reference sheet'!$A$2:$V$2329, 5,FALSE), "")</f>
        <v/>
      </c>
      <c r="S2928" s="39" t="str">
        <f>IF($A2928 &lt;&gt; "",VLOOKUP($A2928,'Student reference sheet'!$A$2:$V$2329, 6,FALSE), "")</f>
        <v/>
      </c>
      <c r="T2928" s="30" t="str">
        <f>IF($A2928 = "","",
IF(VLOOKUP($A2928,'Student reference sheet'!$A$2:$V$2329, 10,FALSE) = "Y", "Hispanic",
IF(VLOOKUP($A2928,'Student reference sheet'!$A$2:$V$2329,11,FALSE) &lt;&gt; "",
IF(VLOOKUP($A2928,'Student reference sheet'!$A$2:$V$2329,11,FALSE) = "UNK", "Unknown", VLOOKUP(VALUE(VLOOKUP($A2928,'Student reference sheet'!$A$2:$V$2329,11,FALSE)),'Ethnicity Reference'!$A$2:$B$22,2,FALSE)),
IF(VLOOKUP($A2928,'Student reference sheet'!$A$2:$V$2329,9,FALSE) &lt;&gt; "", VLOOKUP(VALUE(VLOOKUP($A2928,'Student reference sheet'!$A$2:$V$2329,9,FALSE)),'Ethnicity Reference'!$A$2:$B$22,2,FALSE),"Unknown"))))</f>
        <v/>
      </c>
      <c r="U2928" s="35"/>
    </row>
    <row r="2929" spans="1:21" ht="15.75">
      <c r="A2929" s="47"/>
      <c r="B2929" s="33"/>
      <c r="C2929" s="39" t="str">
        <f>IF($A2929 &lt;&gt; "",VLOOKUP($A2929,'Student reference sheet'!$A$2:$V$2329, 3,FALSE), "")</f>
        <v/>
      </c>
      <c r="D2929" s="39" t="str">
        <f>IF($A2929 &lt;&gt; "",VLOOKUP($A2929,'Student reference sheet'!$A$2:$V$2329, 2,FALSE), "")</f>
        <v/>
      </c>
      <c r="E2929" s="35"/>
      <c r="F2929" s="34"/>
      <c r="G2929" s="40" t="str">
        <f t="shared" ca="1" si="138"/>
        <v/>
      </c>
      <c r="H2929" s="40" t="str">
        <f t="shared" ca="1" si="139"/>
        <v/>
      </c>
      <c r="I2929" s="36" t="str">
        <f>IF($A2929 = "", "",
IF(COUNTIF(MINIMUM_DAY_DATES[], Attendance!J2929) &gt; 0, VLOOKUP(Attendance!$G2929,MINIMUM_DAY_PERIOD_SCHEDULE[], 2,TRUE),
IF(COUNTIF(RALLY_DATES[], Attendance!J2929) &gt; 0, VLOOKUP(Attendance!$G2929,RALLY_PERIOD_SCHEDULE[], 2,TRUE),
IF(WEEKDAY(Attendance!$J2929) = 2,
       IF(COUNTIF(FINALS_WEEK_MONDAY_DATE[],Attendance!$J2929) &gt; 0, VLOOKUP(Attendance!$G2929,FINALS_WEEK_MONDAY_PERIOD_SCHEDULE[],2,TRUE),
       VLOOKUP(Attendance!$G2929,REGULAR_WEEK_SCHEDULE[],6,TRUE)),
IF(WEEKDAY($J2929) = 3,
       IF(COUNTIF(FINALS_WEEK_TUESDAY_DATE[],Attendance!$J2929) &gt; 0, VLOOKUP(Attendance!$G2929,FINALS_WEEK_TUESDAY_PERIOD_SCHEDULE[],2,TRUE),
       VLOOKUP(Attendance!$G2929,REGULAR_WEEK_SCHEDULE[[Tuesday]:[Period]],5,TRUE)),
IF(WEEKDAY(Attendance!$J2929) = 4,
        IF(COUNTIF(BLOCK_WEDNESDAY_DATES[],Attendance!$J2929) &gt; 0, VLOOKUP(Attendance!$G2929,BLOCK_WEDNESDAY_PERIOD_SCHEDULE[],2,TRUE),
        IF(COUNTIF(FINALS_WEEK_WEDNESDAY_DATE[],Attendance!$J2929) &gt; 0, VLOOKUP(Attendance!$G2929,FINALS_WEEK_WEDNESDAY_PERIOD_SCHEDULE[],2,TRUE),
       VLOOKUP(Attendance!$G2929,REGULAR_WEEK_SCHEDULE[[Wednesday]:[Period]],4,TRUE))),
IF(WEEKDAY($J2929) = 5,
       IF(COUNTIF(BLOCK_THURSDAY_DATES[],Attendance!$J2929) &gt; 0, VLOOKUP(Attendance!$G2929,BLOCK_THURSDAY_PERIOD_SCHEDULE[],2,TRUE),
       IF(COUNTIF(FINALS_WEEK_THURSDAY_DATE[],Attendance!$J2929) &gt; 0, VLOOKUP(Attendance!$G2929,FINALS_WEEK_THURSDAY_PERIOD_SCHEDULE[],2,TRUE),
       VLOOKUP(Attendance!$G2929,REGULAR_WEEK_SCHEDULE[[Thursday]:[Period]],3,TRUE))),
IF(WEEKDAY(Attendance!$J2929) = 6,
       IF(COUNTIF(FINALS_WEEK_FRIDAY_DATE[],Attendance!$J2929) &gt; 0, VLOOKUP(Attendance!$G2929,FINALS_WEEK_FRIDAY_PERIOD_SCHEDULE[],2,TRUE),
       VLOOKUP(Attendance!$G2929,REGULAR_WEEK_SCHEDULE[[Friday]:[Period]],2,TRUE))))))))))</f>
        <v/>
      </c>
      <c r="J2929" s="41" t="str">
        <f t="shared" ca="1" si="140"/>
        <v/>
      </c>
      <c r="K2929" s="41" t="str">
        <f>IF($A2929 &lt;&gt; "",VLOOKUP($A2929,'Student reference sheet'!$A$2:$V$2329, 7,FALSE), "")</f>
        <v/>
      </c>
      <c r="L2929" s="30" t="str">
        <f>IF($A2929 ="", "", VLOOKUP($A2929, 'Student reference sheet'!$A$2:$Z$2603,23,FALSE))</f>
        <v/>
      </c>
      <c r="M2929" s="30" t="str">
        <f>IF($A2929 ="", "", VLOOKUP($A2929, 'Student reference sheet'!$A$2:$Z$2603,24,FALSE))</f>
        <v/>
      </c>
      <c r="N2929" s="30" t="str">
        <f>IF($A2929 ="", "", VLOOKUP($A2929, 'Student reference sheet'!$A$2:$Z$2603,26,FALSE))</f>
        <v/>
      </c>
      <c r="O2929" s="30" t="str">
        <f>IF($A2929 ="", "", VLOOKUP($A2929, 'Student reference sheet'!$A$2:$Z$2603,25,FALSE))</f>
        <v/>
      </c>
      <c r="P2929" s="39" t="str">
        <f>IF($A2929 = "", "", IF(OR(VLOOKUP($A2929,'Student reference sheet'!$A$2:$V$2400,8,FALSE) = "R",  VLOOKUP($A2929,'Student reference sheet'!$A$2:$V$2400,8,FALSE) = "L"), "X", ""))</f>
        <v/>
      </c>
      <c r="Q2929" s="39" t="str">
        <f>IF($A2929 ="", "", VLOOKUP($A2929, 'Student reference sheet'!$A$2:$V$2603,22,FALSE))</f>
        <v/>
      </c>
      <c r="R2929" s="39" t="str">
        <f>IF($A2929 &lt;&gt; "",VLOOKUP($A2929,'Student reference sheet'!$A$2:$V$2329, 5,FALSE), "")</f>
        <v/>
      </c>
      <c r="S2929" s="39" t="str">
        <f>IF($A2929 &lt;&gt; "",VLOOKUP($A2929,'Student reference sheet'!$A$2:$V$2329, 6,FALSE), "")</f>
        <v/>
      </c>
      <c r="T2929" s="30" t="str">
        <f>IF($A2929 = "","",
IF(VLOOKUP($A2929,'Student reference sheet'!$A$2:$V$2329, 10,FALSE) = "Y", "Hispanic",
IF(VLOOKUP($A2929,'Student reference sheet'!$A$2:$V$2329,11,FALSE) &lt;&gt; "",
IF(VLOOKUP($A2929,'Student reference sheet'!$A$2:$V$2329,11,FALSE) = "UNK", "Unknown", VLOOKUP(VALUE(VLOOKUP($A2929,'Student reference sheet'!$A$2:$V$2329,11,FALSE)),'Ethnicity Reference'!$A$2:$B$22,2,FALSE)),
IF(VLOOKUP($A2929,'Student reference sheet'!$A$2:$V$2329,9,FALSE) &lt;&gt; "", VLOOKUP(VALUE(VLOOKUP($A2929,'Student reference sheet'!$A$2:$V$2329,9,FALSE)),'Ethnicity Reference'!$A$2:$B$22,2,FALSE),"Unknown"))))</f>
        <v/>
      </c>
      <c r="U2929" s="35"/>
    </row>
    <row r="2930" spans="1:21" ht="15.75">
      <c r="A2930" s="47"/>
      <c r="B2930" s="33"/>
      <c r="C2930" s="39" t="str">
        <f>IF($A2930 &lt;&gt; "",VLOOKUP($A2930,'Student reference sheet'!$A$2:$V$2329, 3,FALSE), "")</f>
        <v/>
      </c>
      <c r="D2930" s="39" t="str">
        <f>IF($A2930 &lt;&gt; "",VLOOKUP($A2930,'Student reference sheet'!$A$2:$V$2329, 2,FALSE), "")</f>
        <v/>
      </c>
      <c r="E2930" s="35"/>
      <c r="F2930" s="34"/>
      <c r="G2930" s="40" t="str">
        <f t="shared" ca="1" si="138"/>
        <v/>
      </c>
      <c r="H2930" s="40" t="str">
        <f t="shared" ca="1" si="139"/>
        <v/>
      </c>
      <c r="I2930" s="36" t="str">
        <f>IF($A2930 = "", "",
IF(COUNTIF(MINIMUM_DAY_DATES[], Attendance!J2930) &gt; 0, VLOOKUP(Attendance!$G2930,MINIMUM_DAY_PERIOD_SCHEDULE[], 2,TRUE),
IF(COUNTIF(RALLY_DATES[], Attendance!J2930) &gt; 0, VLOOKUP(Attendance!$G2930,RALLY_PERIOD_SCHEDULE[], 2,TRUE),
IF(WEEKDAY(Attendance!$J2930) = 2,
       IF(COUNTIF(FINALS_WEEK_MONDAY_DATE[],Attendance!$J2930) &gt; 0, VLOOKUP(Attendance!$G2930,FINALS_WEEK_MONDAY_PERIOD_SCHEDULE[],2,TRUE),
       VLOOKUP(Attendance!$G2930,REGULAR_WEEK_SCHEDULE[],6,TRUE)),
IF(WEEKDAY($J2930) = 3,
       IF(COUNTIF(FINALS_WEEK_TUESDAY_DATE[],Attendance!$J2930) &gt; 0, VLOOKUP(Attendance!$G2930,FINALS_WEEK_TUESDAY_PERIOD_SCHEDULE[],2,TRUE),
       VLOOKUP(Attendance!$G2930,REGULAR_WEEK_SCHEDULE[[Tuesday]:[Period]],5,TRUE)),
IF(WEEKDAY(Attendance!$J2930) = 4,
        IF(COUNTIF(BLOCK_WEDNESDAY_DATES[],Attendance!$J2930) &gt; 0, VLOOKUP(Attendance!$G2930,BLOCK_WEDNESDAY_PERIOD_SCHEDULE[],2,TRUE),
        IF(COUNTIF(FINALS_WEEK_WEDNESDAY_DATE[],Attendance!$J2930) &gt; 0, VLOOKUP(Attendance!$G2930,FINALS_WEEK_WEDNESDAY_PERIOD_SCHEDULE[],2,TRUE),
       VLOOKUP(Attendance!$G2930,REGULAR_WEEK_SCHEDULE[[Wednesday]:[Period]],4,TRUE))),
IF(WEEKDAY($J2930) = 5,
       IF(COUNTIF(BLOCK_THURSDAY_DATES[],Attendance!$J2930) &gt; 0, VLOOKUP(Attendance!$G2930,BLOCK_THURSDAY_PERIOD_SCHEDULE[],2,TRUE),
       IF(COUNTIF(FINALS_WEEK_THURSDAY_DATE[],Attendance!$J2930) &gt; 0, VLOOKUP(Attendance!$G2930,FINALS_WEEK_THURSDAY_PERIOD_SCHEDULE[],2,TRUE),
       VLOOKUP(Attendance!$G2930,REGULAR_WEEK_SCHEDULE[[Thursday]:[Period]],3,TRUE))),
IF(WEEKDAY(Attendance!$J2930) = 6,
       IF(COUNTIF(FINALS_WEEK_FRIDAY_DATE[],Attendance!$J2930) &gt; 0, VLOOKUP(Attendance!$G2930,FINALS_WEEK_FRIDAY_PERIOD_SCHEDULE[],2,TRUE),
       VLOOKUP(Attendance!$G2930,REGULAR_WEEK_SCHEDULE[[Friday]:[Period]],2,TRUE))))))))))</f>
        <v/>
      </c>
      <c r="J2930" s="41" t="str">
        <f t="shared" ca="1" si="140"/>
        <v/>
      </c>
      <c r="K2930" s="41" t="str">
        <f>IF($A2930 &lt;&gt; "",VLOOKUP($A2930,'Student reference sheet'!$A$2:$V$2329, 7,FALSE), "")</f>
        <v/>
      </c>
      <c r="L2930" s="30" t="str">
        <f>IF($A2930 ="", "", VLOOKUP($A2930, 'Student reference sheet'!$A$2:$Z$2603,23,FALSE))</f>
        <v/>
      </c>
      <c r="M2930" s="30" t="str">
        <f>IF($A2930 ="", "", VLOOKUP($A2930, 'Student reference sheet'!$A$2:$Z$2603,24,FALSE))</f>
        <v/>
      </c>
      <c r="N2930" s="30" t="str">
        <f>IF($A2930 ="", "", VLOOKUP($A2930, 'Student reference sheet'!$A$2:$Z$2603,26,FALSE))</f>
        <v/>
      </c>
      <c r="O2930" s="30" t="str">
        <f>IF($A2930 ="", "", VLOOKUP($A2930, 'Student reference sheet'!$A$2:$Z$2603,25,FALSE))</f>
        <v/>
      </c>
      <c r="P2930" s="39" t="str">
        <f>IF($A2930 = "", "", IF(OR(VLOOKUP($A2930,'Student reference sheet'!$A$2:$V$2400,8,FALSE) = "R",  VLOOKUP($A2930,'Student reference sheet'!$A$2:$V$2400,8,FALSE) = "L"), "X", ""))</f>
        <v/>
      </c>
      <c r="Q2930" s="39" t="str">
        <f>IF($A2930 ="", "", VLOOKUP($A2930, 'Student reference sheet'!$A$2:$V$2603,22,FALSE))</f>
        <v/>
      </c>
      <c r="R2930" s="39" t="str">
        <f>IF($A2930 &lt;&gt; "",VLOOKUP($A2930,'Student reference sheet'!$A$2:$V$2329, 5,FALSE), "")</f>
        <v/>
      </c>
      <c r="S2930" s="39" t="str">
        <f>IF($A2930 &lt;&gt; "",VLOOKUP($A2930,'Student reference sheet'!$A$2:$V$2329, 6,FALSE), "")</f>
        <v/>
      </c>
      <c r="T2930" s="30" t="str">
        <f>IF($A2930 = "","",
IF(VLOOKUP($A2930,'Student reference sheet'!$A$2:$V$2329, 10,FALSE) = "Y", "Hispanic",
IF(VLOOKUP($A2930,'Student reference sheet'!$A$2:$V$2329,11,FALSE) &lt;&gt; "",
IF(VLOOKUP($A2930,'Student reference sheet'!$A$2:$V$2329,11,FALSE) = "UNK", "Unknown", VLOOKUP(VALUE(VLOOKUP($A2930,'Student reference sheet'!$A$2:$V$2329,11,FALSE)),'Ethnicity Reference'!$A$2:$B$22,2,FALSE)),
IF(VLOOKUP($A2930,'Student reference sheet'!$A$2:$V$2329,9,FALSE) &lt;&gt; "", VLOOKUP(VALUE(VLOOKUP($A2930,'Student reference sheet'!$A$2:$V$2329,9,FALSE)),'Ethnicity Reference'!$A$2:$B$22,2,FALSE),"Unknown"))))</f>
        <v/>
      </c>
      <c r="U2930" s="35"/>
    </row>
    <row r="2931" spans="1:21" ht="15.75">
      <c r="A2931" s="47"/>
      <c r="B2931" s="33"/>
      <c r="C2931" s="39" t="str">
        <f>IF($A2931 &lt;&gt; "",VLOOKUP($A2931,'Student reference sheet'!$A$2:$V$2329, 3,FALSE), "")</f>
        <v/>
      </c>
      <c r="D2931" s="39" t="str">
        <f>IF($A2931 &lt;&gt; "",VLOOKUP($A2931,'Student reference sheet'!$A$2:$V$2329, 2,FALSE), "")</f>
        <v/>
      </c>
      <c r="E2931" s="35"/>
      <c r="F2931" s="34"/>
      <c r="G2931" s="40" t="str">
        <f t="shared" ca="1" si="138"/>
        <v/>
      </c>
      <c r="H2931" s="40" t="str">
        <f t="shared" ca="1" si="139"/>
        <v/>
      </c>
      <c r="I2931" s="36" t="str">
        <f>IF($A2931 = "", "",
IF(COUNTIF(MINIMUM_DAY_DATES[], Attendance!J2931) &gt; 0, VLOOKUP(Attendance!$G2931,MINIMUM_DAY_PERIOD_SCHEDULE[], 2,TRUE),
IF(COUNTIF(RALLY_DATES[], Attendance!J2931) &gt; 0, VLOOKUP(Attendance!$G2931,RALLY_PERIOD_SCHEDULE[], 2,TRUE),
IF(WEEKDAY(Attendance!$J2931) = 2,
       IF(COUNTIF(FINALS_WEEK_MONDAY_DATE[],Attendance!$J2931) &gt; 0, VLOOKUP(Attendance!$G2931,FINALS_WEEK_MONDAY_PERIOD_SCHEDULE[],2,TRUE),
       VLOOKUP(Attendance!$G2931,REGULAR_WEEK_SCHEDULE[],6,TRUE)),
IF(WEEKDAY($J2931) = 3,
       IF(COUNTIF(FINALS_WEEK_TUESDAY_DATE[],Attendance!$J2931) &gt; 0, VLOOKUP(Attendance!$G2931,FINALS_WEEK_TUESDAY_PERIOD_SCHEDULE[],2,TRUE),
       VLOOKUP(Attendance!$G2931,REGULAR_WEEK_SCHEDULE[[Tuesday]:[Period]],5,TRUE)),
IF(WEEKDAY(Attendance!$J2931) = 4,
        IF(COUNTIF(BLOCK_WEDNESDAY_DATES[],Attendance!$J2931) &gt; 0, VLOOKUP(Attendance!$G2931,BLOCK_WEDNESDAY_PERIOD_SCHEDULE[],2,TRUE),
        IF(COUNTIF(FINALS_WEEK_WEDNESDAY_DATE[],Attendance!$J2931) &gt; 0, VLOOKUP(Attendance!$G2931,FINALS_WEEK_WEDNESDAY_PERIOD_SCHEDULE[],2,TRUE),
       VLOOKUP(Attendance!$G2931,REGULAR_WEEK_SCHEDULE[[Wednesday]:[Period]],4,TRUE))),
IF(WEEKDAY($J2931) = 5,
       IF(COUNTIF(BLOCK_THURSDAY_DATES[],Attendance!$J2931) &gt; 0, VLOOKUP(Attendance!$G2931,BLOCK_THURSDAY_PERIOD_SCHEDULE[],2,TRUE),
       IF(COUNTIF(FINALS_WEEK_THURSDAY_DATE[],Attendance!$J2931) &gt; 0, VLOOKUP(Attendance!$G2931,FINALS_WEEK_THURSDAY_PERIOD_SCHEDULE[],2,TRUE),
       VLOOKUP(Attendance!$G2931,REGULAR_WEEK_SCHEDULE[[Thursday]:[Period]],3,TRUE))),
IF(WEEKDAY(Attendance!$J2931) = 6,
       IF(COUNTIF(FINALS_WEEK_FRIDAY_DATE[],Attendance!$J2931) &gt; 0, VLOOKUP(Attendance!$G2931,FINALS_WEEK_FRIDAY_PERIOD_SCHEDULE[],2,TRUE),
       VLOOKUP(Attendance!$G2931,REGULAR_WEEK_SCHEDULE[[Friday]:[Period]],2,TRUE))))))))))</f>
        <v/>
      </c>
      <c r="J2931" s="41" t="str">
        <f t="shared" ca="1" si="140"/>
        <v/>
      </c>
      <c r="K2931" s="41" t="str">
        <f>IF($A2931 &lt;&gt; "",VLOOKUP($A2931,'Student reference sheet'!$A$2:$V$2329, 7,FALSE), "")</f>
        <v/>
      </c>
      <c r="L2931" s="30" t="str">
        <f>IF($A2931 ="", "", VLOOKUP($A2931, 'Student reference sheet'!$A$2:$Z$2603,23,FALSE))</f>
        <v/>
      </c>
      <c r="M2931" s="30" t="str">
        <f>IF($A2931 ="", "", VLOOKUP($A2931, 'Student reference sheet'!$A$2:$Z$2603,24,FALSE))</f>
        <v/>
      </c>
      <c r="N2931" s="30" t="str">
        <f>IF($A2931 ="", "", VLOOKUP($A2931, 'Student reference sheet'!$A$2:$Z$2603,26,FALSE))</f>
        <v/>
      </c>
      <c r="O2931" s="30" t="str">
        <f>IF($A2931 ="", "", VLOOKUP($A2931, 'Student reference sheet'!$A$2:$Z$2603,25,FALSE))</f>
        <v/>
      </c>
      <c r="P2931" s="39" t="str">
        <f>IF($A2931 = "", "", IF(OR(VLOOKUP($A2931,'Student reference sheet'!$A$2:$V$2400,8,FALSE) = "R",  VLOOKUP($A2931,'Student reference sheet'!$A$2:$V$2400,8,FALSE) = "L"), "X", ""))</f>
        <v/>
      </c>
      <c r="Q2931" s="39" t="str">
        <f>IF($A2931 ="", "", VLOOKUP($A2931, 'Student reference sheet'!$A$2:$V$2603,22,FALSE))</f>
        <v/>
      </c>
      <c r="R2931" s="39" t="str">
        <f>IF($A2931 &lt;&gt; "",VLOOKUP($A2931,'Student reference sheet'!$A$2:$V$2329, 5,FALSE), "")</f>
        <v/>
      </c>
      <c r="S2931" s="39" t="str">
        <f>IF($A2931 &lt;&gt; "",VLOOKUP($A2931,'Student reference sheet'!$A$2:$V$2329, 6,FALSE), "")</f>
        <v/>
      </c>
      <c r="T2931" s="30" t="str">
        <f>IF($A2931 = "","",
IF(VLOOKUP($A2931,'Student reference sheet'!$A$2:$V$2329, 10,FALSE) = "Y", "Hispanic",
IF(VLOOKUP($A2931,'Student reference sheet'!$A$2:$V$2329,11,FALSE) &lt;&gt; "",
IF(VLOOKUP($A2931,'Student reference sheet'!$A$2:$V$2329,11,FALSE) = "UNK", "Unknown", VLOOKUP(VALUE(VLOOKUP($A2931,'Student reference sheet'!$A$2:$V$2329,11,FALSE)),'Ethnicity Reference'!$A$2:$B$22,2,FALSE)),
IF(VLOOKUP($A2931,'Student reference sheet'!$A$2:$V$2329,9,FALSE) &lt;&gt; "", VLOOKUP(VALUE(VLOOKUP($A2931,'Student reference sheet'!$A$2:$V$2329,9,FALSE)),'Ethnicity Reference'!$A$2:$B$22,2,FALSE),"Unknown"))))</f>
        <v/>
      </c>
      <c r="U2931" s="35"/>
    </row>
    <row r="2932" spans="1:21" ht="15.75">
      <c r="A2932" s="47"/>
      <c r="B2932" s="33"/>
      <c r="C2932" s="39" t="str">
        <f>IF($A2932 &lt;&gt; "",VLOOKUP($A2932,'Student reference sheet'!$A$2:$V$2329, 3,FALSE), "")</f>
        <v/>
      </c>
      <c r="D2932" s="39" t="str">
        <f>IF($A2932 &lt;&gt; "",VLOOKUP($A2932,'Student reference sheet'!$A$2:$V$2329, 2,FALSE), "")</f>
        <v/>
      </c>
      <c r="E2932" s="35"/>
      <c r="F2932" s="34"/>
      <c r="G2932" s="40" t="str">
        <f t="shared" ca="1" si="138"/>
        <v/>
      </c>
      <c r="H2932" s="40" t="str">
        <f t="shared" ca="1" si="139"/>
        <v/>
      </c>
      <c r="I2932" s="36" t="str">
        <f>IF($A2932 = "", "",
IF(COUNTIF(MINIMUM_DAY_DATES[], Attendance!J2932) &gt; 0, VLOOKUP(Attendance!$G2932,MINIMUM_DAY_PERIOD_SCHEDULE[], 2,TRUE),
IF(COUNTIF(RALLY_DATES[], Attendance!J2932) &gt; 0, VLOOKUP(Attendance!$G2932,RALLY_PERIOD_SCHEDULE[], 2,TRUE),
IF(WEEKDAY(Attendance!$J2932) = 2,
       IF(COUNTIF(FINALS_WEEK_MONDAY_DATE[],Attendance!$J2932) &gt; 0, VLOOKUP(Attendance!$G2932,FINALS_WEEK_MONDAY_PERIOD_SCHEDULE[],2,TRUE),
       VLOOKUP(Attendance!$G2932,REGULAR_WEEK_SCHEDULE[],6,TRUE)),
IF(WEEKDAY($J2932) = 3,
       IF(COUNTIF(FINALS_WEEK_TUESDAY_DATE[],Attendance!$J2932) &gt; 0, VLOOKUP(Attendance!$G2932,FINALS_WEEK_TUESDAY_PERIOD_SCHEDULE[],2,TRUE),
       VLOOKUP(Attendance!$G2932,REGULAR_WEEK_SCHEDULE[[Tuesday]:[Period]],5,TRUE)),
IF(WEEKDAY(Attendance!$J2932) = 4,
        IF(COUNTIF(BLOCK_WEDNESDAY_DATES[],Attendance!$J2932) &gt; 0, VLOOKUP(Attendance!$G2932,BLOCK_WEDNESDAY_PERIOD_SCHEDULE[],2,TRUE),
        IF(COUNTIF(FINALS_WEEK_WEDNESDAY_DATE[],Attendance!$J2932) &gt; 0, VLOOKUP(Attendance!$G2932,FINALS_WEEK_WEDNESDAY_PERIOD_SCHEDULE[],2,TRUE),
       VLOOKUP(Attendance!$G2932,REGULAR_WEEK_SCHEDULE[[Wednesday]:[Period]],4,TRUE))),
IF(WEEKDAY($J2932) = 5,
       IF(COUNTIF(BLOCK_THURSDAY_DATES[],Attendance!$J2932) &gt; 0, VLOOKUP(Attendance!$G2932,BLOCK_THURSDAY_PERIOD_SCHEDULE[],2,TRUE),
       IF(COUNTIF(FINALS_WEEK_THURSDAY_DATE[],Attendance!$J2932) &gt; 0, VLOOKUP(Attendance!$G2932,FINALS_WEEK_THURSDAY_PERIOD_SCHEDULE[],2,TRUE),
       VLOOKUP(Attendance!$G2932,REGULAR_WEEK_SCHEDULE[[Thursday]:[Period]],3,TRUE))),
IF(WEEKDAY(Attendance!$J2932) = 6,
       IF(COUNTIF(FINALS_WEEK_FRIDAY_DATE[],Attendance!$J2932) &gt; 0, VLOOKUP(Attendance!$G2932,FINALS_WEEK_FRIDAY_PERIOD_SCHEDULE[],2,TRUE),
       VLOOKUP(Attendance!$G2932,REGULAR_WEEK_SCHEDULE[[Friday]:[Period]],2,TRUE))))))))))</f>
        <v/>
      </c>
      <c r="J2932" s="41" t="str">
        <f t="shared" ca="1" si="140"/>
        <v/>
      </c>
      <c r="K2932" s="41" t="str">
        <f>IF($A2932 &lt;&gt; "",VLOOKUP($A2932,'Student reference sheet'!$A$2:$V$2329, 7,FALSE), "")</f>
        <v/>
      </c>
      <c r="L2932" s="30" t="str">
        <f>IF($A2932 ="", "", VLOOKUP($A2932, 'Student reference sheet'!$A$2:$Z$2603,23,FALSE))</f>
        <v/>
      </c>
      <c r="M2932" s="30" t="str">
        <f>IF($A2932 ="", "", VLOOKUP($A2932, 'Student reference sheet'!$A$2:$Z$2603,24,FALSE))</f>
        <v/>
      </c>
      <c r="N2932" s="30" t="str">
        <f>IF($A2932 ="", "", VLOOKUP($A2932, 'Student reference sheet'!$A$2:$Z$2603,26,FALSE))</f>
        <v/>
      </c>
      <c r="O2932" s="30" t="str">
        <f>IF($A2932 ="", "", VLOOKUP($A2932, 'Student reference sheet'!$A$2:$Z$2603,25,FALSE))</f>
        <v/>
      </c>
      <c r="P2932" s="39" t="str">
        <f>IF($A2932 = "", "", IF(OR(VLOOKUP($A2932,'Student reference sheet'!$A$2:$V$2400,8,FALSE) = "R",  VLOOKUP($A2932,'Student reference sheet'!$A$2:$V$2400,8,FALSE) = "L"), "X", ""))</f>
        <v/>
      </c>
      <c r="Q2932" s="39" t="str">
        <f>IF($A2932 ="", "", VLOOKUP($A2932, 'Student reference sheet'!$A$2:$V$2603,22,FALSE))</f>
        <v/>
      </c>
      <c r="R2932" s="39" t="str">
        <f>IF($A2932 &lt;&gt; "",VLOOKUP($A2932,'Student reference sheet'!$A$2:$V$2329, 5,FALSE), "")</f>
        <v/>
      </c>
      <c r="S2932" s="39" t="str">
        <f>IF($A2932 &lt;&gt; "",VLOOKUP($A2932,'Student reference sheet'!$A$2:$V$2329, 6,FALSE), "")</f>
        <v/>
      </c>
      <c r="T2932" s="30" t="str">
        <f>IF($A2932 = "","",
IF(VLOOKUP($A2932,'Student reference sheet'!$A$2:$V$2329, 10,FALSE) = "Y", "Hispanic",
IF(VLOOKUP($A2932,'Student reference sheet'!$A$2:$V$2329,11,FALSE) &lt;&gt; "",
IF(VLOOKUP($A2932,'Student reference sheet'!$A$2:$V$2329,11,FALSE) = "UNK", "Unknown", VLOOKUP(VALUE(VLOOKUP($A2932,'Student reference sheet'!$A$2:$V$2329,11,FALSE)),'Ethnicity Reference'!$A$2:$B$22,2,FALSE)),
IF(VLOOKUP($A2932,'Student reference sheet'!$A$2:$V$2329,9,FALSE) &lt;&gt; "", VLOOKUP(VALUE(VLOOKUP($A2932,'Student reference sheet'!$A$2:$V$2329,9,FALSE)),'Ethnicity Reference'!$A$2:$B$22,2,FALSE),"Unknown"))))</f>
        <v/>
      </c>
      <c r="U2932" s="35"/>
    </row>
    <row r="2933" spans="1:21" ht="15.75">
      <c r="A2933" s="47"/>
      <c r="B2933" s="33"/>
      <c r="C2933" s="39" t="str">
        <f>IF($A2933 &lt;&gt; "",VLOOKUP($A2933,'Student reference sheet'!$A$2:$V$2329, 3,FALSE), "")</f>
        <v/>
      </c>
      <c r="D2933" s="39" t="str">
        <f>IF($A2933 &lt;&gt; "",VLOOKUP($A2933,'Student reference sheet'!$A$2:$V$2329, 2,FALSE), "")</f>
        <v/>
      </c>
      <c r="E2933" s="35"/>
      <c r="F2933" s="34"/>
      <c r="G2933" s="40" t="str">
        <f t="shared" ca="1" si="138"/>
        <v/>
      </c>
      <c r="H2933" s="40" t="str">
        <f t="shared" ca="1" si="139"/>
        <v/>
      </c>
      <c r="I2933" s="36" t="str">
        <f>IF($A2933 = "", "",
IF(COUNTIF(MINIMUM_DAY_DATES[], Attendance!J2933) &gt; 0, VLOOKUP(Attendance!$G2933,MINIMUM_DAY_PERIOD_SCHEDULE[], 2,TRUE),
IF(COUNTIF(RALLY_DATES[], Attendance!J2933) &gt; 0, VLOOKUP(Attendance!$G2933,RALLY_PERIOD_SCHEDULE[], 2,TRUE),
IF(WEEKDAY(Attendance!$J2933) = 2,
       IF(COUNTIF(FINALS_WEEK_MONDAY_DATE[],Attendance!$J2933) &gt; 0, VLOOKUP(Attendance!$G2933,FINALS_WEEK_MONDAY_PERIOD_SCHEDULE[],2,TRUE),
       VLOOKUP(Attendance!$G2933,REGULAR_WEEK_SCHEDULE[],6,TRUE)),
IF(WEEKDAY($J2933) = 3,
       IF(COUNTIF(FINALS_WEEK_TUESDAY_DATE[],Attendance!$J2933) &gt; 0, VLOOKUP(Attendance!$G2933,FINALS_WEEK_TUESDAY_PERIOD_SCHEDULE[],2,TRUE),
       VLOOKUP(Attendance!$G2933,REGULAR_WEEK_SCHEDULE[[Tuesday]:[Period]],5,TRUE)),
IF(WEEKDAY(Attendance!$J2933) = 4,
        IF(COUNTIF(BLOCK_WEDNESDAY_DATES[],Attendance!$J2933) &gt; 0, VLOOKUP(Attendance!$G2933,BLOCK_WEDNESDAY_PERIOD_SCHEDULE[],2,TRUE),
        IF(COUNTIF(FINALS_WEEK_WEDNESDAY_DATE[],Attendance!$J2933) &gt; 0, VLOOKUP(Attendance!$G2933,FINALS_WEEK_WEDNESDAY_PERIOD_SCHEDULE[],2,TRUE),
       VLOOKUP(Attendance!$G2933,REGULAR_WEEK_SCHEDULE[[Wednesday]:[Period]],4,TRUE))),
IF(WEEKDAY($J2933) = 5,
       IF(COUNTIF(BLOCK_THURSDAY_DATES[],Attendance!$J2933) &gt; 0, VLOOKUP(Attendance!$G2933,BLOCK_THURSDAY_PERIOD_SCHEDULE[],2,TRUE),
       IF(COUNTIF(FINALS_WEEK_THURSDAY_DATE[],Attendance!$J2933) &gt; 0, VLOOKUP(Attendance!$G2933,FINALS_WEEK_THURSDAY_PERIOD_SCHEDULE[],2,TRUE),
       VLOOKUP(Attendance!$G2933,REGULAR_WEEK_SCHEDULE[[Thursday]:[Period]],3,TRUE))),
IF(WEEKDAY(Attendance!$J2933) = 6,
       IF(COUNTIF(FINALS_WEEK_FRIDAY_DATE[],Attendance!$J2933) &gt; 0, VLOOKUP(Attendance!$G2933,FINALS_WEEK_FRIDAY_PERIOD_SCHEDULE[],2,TRUE),
       VLOOKUP(Attendance!$G2933,REGULAR_WEEK_SCHEDULE[[Friday]:[Period]],2,TRUE))))))))))</f>
        <v/>
      </c>
      <c r="J2933" s="41" t="str">
        <f t="shared" ca="1" si="140"/>
        <v/>
      </c>
      <c r="K2933" s="41" t="str">
        <f>IF($A2933 &lt;&gt; "",VLOOKUP($A2933,'Student reference sheet'!$A$2:$V$2329, 7,FALSE), "")</f>
        <v/>
      </c>
      <c r="L2933" s="30" t="str">
        <f>IF($A2933 ="", "", VLOOKUP($A2933, 'Student reference sheet'!$A$2:$Z$2603,23,FALSE))</f>
        <v/>
      </c>
      <c r="M2933" s="30" t="str">
        <f>IF($A2933 ="", "", VLOOKUP($A2933, 'Student reference sheet'!$A$2:$Z$2603,24,FALSE))</f>
        <v/>
      </c>
      <c r="N2933" s="30" t="str">
        <f>IF($A2933 ="", "", VLOOKUP($A2933, 'Student reference sheet'!$A$2:$Z$2603,26,FALSE))</f>
        <v/>
      </c>
      <c r="O2933" s="30" t="str">
        <f>IF($A2933 ="", "", VLOOKUP($A2933, 'Student reference sheet'!$A$2:$Z$2603,25,FALSE))</f>
        <v/>
      </c>
      <c r="P2933" s="39" t="str">
        <f>IF($A2933 = "", "", IF(OR(VLOOKUP($A2933,'Student reference sheet'!$A$2:$V$2400,8,FALSE) = "R",  VLOOKUP($A2933,'Student reference sheet'!$A$2:$V$2400,8,FALSE) = "L"), "X", ""))</f>
        <v/>
      </c>
      <c r="Q2933" s="39" t="str">
        <f>IF($A2933 ="", "", VLOOKUP($A2933, 'Student reference sheet'!$A$2:$V$2603,22,FALSE))</f>
        <v/>
      </c>
      <c r="R2933" s="39" t="str">
        <f>IF($A2933 &lt;&gt; "",VLOOKUP($A2933,'Student reference sheet'!$A$2:$V$2329, 5,FALSE), "")</f>
        <v/>
      </c>
      <c r="S2933" s="39" t="str">
        <f>IF($A2933 &lt;&gt; "",VLOOKUP($A2933,'Student reference sheet'!$A$2:$V$2329, 6,FALSE), "")</f>
        <v/>
      </c>
      <c r="T2933" s="30" t="str">
        <f>IF($A2933 = "","",
IF(VLOOKUP($A2933,'Student reference sheet'!$A$2:$V$2329, 10,FALSE) = "Y", "Hispanic",
IF(VLOOKUP($A2933,'Student reference sheet'!$A$2:$V$2329,11,FALSE) &lt;&gt; "",
IF(VLOOKUP($A2933,'Student reference sheet'!$A$2:$V$2329,11,FALSE) = "UNK", "Unknown", VLOOKUP(VALUE(VLOOKUP($A2933,'Student reference sheet'!$A$2:$V$2329,11,FALSE)),'Ethnicity Reference'!$A$2:$B$22,2,FALSE)),
IF(VLOOKUP($A2933,'Student reference sheet'!$A$2:$V$2329,9,FALSE) &lt;&gt; "", VLOOKUP(VALUE(VLOOKUP($A2933,'Student reference sheet'!$A$2:$V$2329,9,FALSE)),'Ethnicity Reference'!$A$2:$B$22,2,FALSE),"Unknown"))))</f>
        <v/>
      </c>
      <c r="U2933" s="35"/>
    </row>
    <row r="2934" spans="1:21" ht="15.75">
      <c r="A2934" s="47"/>
      <c r="B2934" s="33"/>
      <c r="C2934" s="39" t="str">
        <f>IF($A2934 &lt;&gt; "",VLOOKUP($A2934,'Student reference sheet'!$A$2:$V$2329, 3,FALSE), "")</f>
        <v/>
      </c>
      <c r="D2934" s="39" t="str">
        <f>IF($A2934 &lt;&gt; "",VLOOKUP($A2934,'Student reference sheet'!$A$2:$V$2329, 2,FALSE), "")</f>
        <v/>
      </c>
      <c r="E2934" s="35"/>
      <c r="F2934" s="34"/>
      <c r="G2934" s="40" t="str">
        <f t="shared" ca="1" si="138"/>
        <v/>
      </c>
      <c r="H2934" s="40" t="str">
        <f t="shared" ca="1" si="139"/>
        <v/>
      </c>
      <c r="I2934" s="36" t="str">
        <f>IF($A2934 = "", "",
IF(COUNTIF(MINIMUM_DAY_DATES[], Attendance!J2934) &gt; 0, VLOOKUP(Attendance!$G2934,MINIMUM_DAY_PERIOD_SCHEDULE[], 2,TRUE),
IF(COUNTIF(RALLY_DATES[], Attendance!J2934) &gt; 0, VLOOKUP(Attendance!$G2934,RALLY_PERIOD_SCHEDULE[], 2,TRUE),
IF(WEEKDAY(Attendance!$J2934) = 2,
       IF(COUNTIF(FINALS_WEEK_MONDAY_DATE[],Attendance!$J2934) &gt; 0, VLOOKUP(Attendance!$G2934,FINALS_WEEK_MONDAY_PERIOD_SCHEDULE[],2,TRUE),
       VLOOKUP(Attendance!$G2934,REGULAR_WEEK_SCHEDULE[],6,TRUE)),
IF(WEEKDAY($J2934) = 3,
       IF(COUNTIF(FINALS_WEEK_TUESDAY_DATE[],Attendance!$J2934) &gt; 0, VLOOKUP(Attendance!$G2934,FINALS_WEEK_TUESDAY_PERIOD_SCHEDULE[],2,TRUE),
       VLOOKUP(Attendance!$G2934,REGULAR_WEEK_SCHEDULE[[Tuesday]:[Period]],5,TRUE)),
IF(WEEKDAY(Attendance!$J2934) = 4,
        IF(COUNTIF(BLOCK_WEDNESDAY_DATES[],Attendance!$J2934) &gt; 0, VLOOKUP(Attendance!$G2934,BLOCK_WEDNESDAY_PERIOD_SCHEDULE[],2,TRUE),
        IF(COUNTIF(FINALS_WEEK_WEDNESDAY_DATE[],Attendance!$J2934) &gt; 0, VLOOKUP(Attendance!$G2934,FINALS_WEEK_WEDNESDAY_PERIOD_SCHEDULE[],2,TRUE),
       VLOOKUP(Attendance!$G2934,REGULAR_WEEK_SCHEDULE[[Wednesday]:[Period]],4,TRUE))),
IF(WEEKDAY($J2934) = 5,
       IF(COUNTIF(BLOCK_THURSDAY_DATES[],Attendance!$J2934) &gt; 0, VLOOKUP(Attendance!$G2934,BLOCK_THURSDAY_PERIOD_SCHEDULE[],2,TRUE),
       IF(COUNTIF(FINALS_WEEK_THURSDAY_DATE[],Attendance!$J2934) &gt; 0, VLOOKUP(Attendance!$G2934,FINALS_WEEK_THURSDAY_PERIOD_SCHEDULE[],2,TRUE),
       VLOOKUP(Attendance!$G2934,REGULAR_WEEK_SCHEDULE[[Thursday]:[Period]],3,TRUE))),
IF(WEEKDAY(Attendance!$J2934) = 6,
       IF(COUNTIF(FINALS_WEEK_FRIDAY_DATE[],Attendance!$J2934) &gt; 0, VLOOKUP(Attendance!$G2934,FINALS_WEEK_FRIDAY_PERIOD_SCHEDULE[],2,TRUE),
       VLOOKUP(Attendance!$G2934,REGULAR_WEEK_SCHEDULE[[Friday]:[Period]],2,TRUE))))))))))</f>
        <v/>
      </c>
      <c r="J2934" s="41" t="str">
        <f t="shared" ca="1" si="140"/>
        <v/>
      </c>
      <c r="K2934" s="41" t="str">
        <f>IF($A2934 &lt;&gt; "",VLOOKUP($A2934,'Student reference sheet'!$A$2:$V$2329, 7,FALSE), "")</f>
        <v/>
      </c>
      <c r="L2934" s="30" t="str">
        <f>IF($A2934 ="", "", VLOOKUP($A2934, 'Student reference sheet'!$A$2:$Z$2603,23,FALSE))</f>
        <v/>
      </c>
      <c r="M2934" s="30" t="str">
        <f>IF($A2934 ="", "", VLOOKUP($A2934, 'Student reference sheet'!$A$2:$Z$2603,24,FALSE))</f>
        <v/>
      </c>
      <c r="N2934" s="30" t="str">
        <f>IF($A2934 ="", "", VLOOKUP($A2934, 'Student reference sheet'!$A$2:$Z$2603,26,FALSE))</f>
        <v/>
      </c>
      <c r="O2934" s="30" t="str">
        <f>IF($A2934 ="", "", VLOOKUP($A2934, 'Student reference sheet'!$A$2:$Z$2603,25,FALSE))</f>
        <v/>
      </c>
      <c r="P2934" s="39" t="str">
        <f>IF($A2934 = "", "", IF(OR(VLOOKUP($A2934,'Student reference sheet'!$A$2:$V$2400,8,FALSE) = "R",  VLOOKUP($A2934,'Student reference sheet'!$A$2:$V$2400,8,FALSE) = "L"), "X", ""))</f>
        <v/>
      </c>
      <c r="Q2934" s="39" t="str">
        <f>IF($A2934 ="", "", VLOOKUP($A2934, 'Student reference sheet'!$A$2:$V$2603,22,FALSE))</f>
        <v/>
      </c>
      <c r="R2934" s="39" t="str">
        <f>IF($A2934 &lt;&gt; "",VLOOKUP($A2934,'Student reference sheet'!$A$2:$V$2329, 5,FALSE), "")</f>
        <v/>
      </c>
      <c r="S2934" s="39" t="str">
        <f>IF($A2934 &lt;&gt; "",VLOOKUP($A2934,'Student reference sheet'!$A$2:$V$2329, 6,FALSE), "")</f>
        <v/>
      </c>
      <c r="T2934" s="30" t="str">
        <f>IF($A2934 = "","",
IF(VLOOKUP($A2934,'Student reference sheet'!$A$2:$V$2329, 10,FALSE) = "Y", "Hispanic",
IF(VLOOKUP($A2934,'Student reference sheet'!$A$2:$V$2329,11,FALSE) &lt;&gt; "",
IF(VLOOKUP($A2934,'Student reference sheet'!$A$2:$V$2329,11,FALSE) = "UNK", "Unknown", VLOOKUP(VALUE(VLOOKUP($A2934,'Student reference sheet'!$A$2:$V$2329,11,FALSE)),'Ethnicity Reference'!$A$2:$B$22,2,FALSE)),
IF(VLOOKUP($A2934,'Student reference sheet'!$A$2:$V$2329,9,FALSE) &lt;&gt; "", VLOOKUP(VALUE(VLOOKUP($A2934,'Student reference sheet'!$A$2:$V$2329,9,FALSE)),'Ethnicity Reference'!$A$2:$B$22,2,FALSE),"Unknown"))))</f>
        <v/>
      </c>
      <c r="U2934" s="35"/>
    </row>
    <row r="2935" spans="1:21" ht="15.75">
      <c r="A2935" s="47"/>
      <c r="B2935" s="33"/>
      <c r="C2935" s="39" t="str">
        <f>IF($A2935 &lt;&gt; "",VLOOKUP($A2935,'Student reference sheet'!$A$2:$V$2329, 3,FALSE), "")</f>
        <v/>
      </c>
      <c r="D2935" s="39" t="str">
        <f>IF($A2935 &lt;&gt; "",VLOOKUP($A2935,'Student reference sheet'!$A$2:$V$2329, 2,FALSE), "")</f>
        <v/>
      </c>
      <c r="E2935" s="35"/>
      <c r="F2935" s="34"/>
      <c r="G2935" s="40" t="str">
        <f t="shared" ca="1" si="138"/>
        <v/>
      </c>
      <c r="H2935" s="40" t="str">
        <f t="shared" ca="1" si="139"/>
        <v/>
      </c>
      <c r="I2935" s="36" t="str">
        <f>IF($A2935 = "", "",
IF(COUNTIF(MINIMUM_DAY_DATES[], Attendance!J2935) &gt; 0, VLOOKUP(Attendance!$G2935,MINIMUM_DAY_PERIOD_SCHEDULE[], 2,TRUE),
IF(COUNTIF(RALLY_DATES[], Attendance!J2935) &gt; 0, VLOOKUP(Attendance!$G2935,RALLY_PERIOD_SCHEDULE[], 2,TRUE),
IF(WEEKDAY(Attendance!$J2935) = 2,
       IF(COUNTIF(FINALS_WEEK_MONDAY_DATE[],Attendance!$J2935) &gt; 0, VLOOKUP(Attendance!$G2935,FINALS_WEEK_MONDAY_PERIOD_SCHEDULE[],2,TRUE),
       VLOOKUP(Attendance!$G2935,REGULAR_WEEK_SCHEDULE[],6,TRUE)),
IF(WEEKDAY($J2935) = 3,
       IF(COUNTIF(FINALS_WEEK_TUESDAY_DATE[],Attendance!$J2935) &gt; 0, VLOOKUP(Attendance!$G2935,FINALS_WEEK_TUESDAY_PERIOD_SCHEDULE[],2,TRUE),
       VLOOKUP(Attendance!$G2935,REGULAR_WEEK_SCHEDULE[[Tuesday]:[Period]],5,TRUE)),
IF(WEEKDAY(Attendance!$J2935) = 4,
        IF(COUNTIF(BLOCK_WEDNESDAY_DATES[],Attendance!$J2935) &gt; 0, VLOOKUP(Attendance!$G2935,BLOCK_WEDNESDAY_PERIOD_SCHEDULE[],2,TRUE),
        IF(COUNTIF(FINALS_WEEK_WEDNESDAY_DATE[],Attendance!$J2935) &gt; 0, VLOOKUP(Attendance!$G2935,FINALS_WEEK_WEDNESDAY_PERIOD_SCHEDULE[],2,TRUE),
       VLOOKUP(Attendance!$G2935,REGULAR_WEEK_SCHEDULE[[Wednesday]:[Period]],4,TRUE))),
IF(WEEKDAY($J2935) = 5,
       IF(COUNTIF(BLOCK_THURSDAY_DATES[],Attendance!$J2935) &gt; 0, VLOOKUP(Attendance!$G2935,BLOCK_THURSDAY_PERIOD_SCHEDULE[],2,TRUE),
       IF(COUNTIF(FINALS_WEEK_THURSDAY_DATE[],Attendance!$J2935) &gt; 0, VLOOKUP(Attendance!$G2935,FINALS_WEEK_THURSDAY_PERIOD_SCHEDULE[],2,TRUE),
       VLOOKUP(Attendance!$G2935,REGULAR_WEEK_SCHEDULE[[Thursday]:[Period]],3,TRUE))),
IF(WEEKDAY(Attendance!$J2935) = 6,
       IF(COUNTIF(FINALS_WEEK_FRIDAY_DATE[],Attendance!$J2935) &gt; 0, VLOOKUP(Attendance!$G2935,FINALS_WEEK_FRIDAY_PERIOD_SCHEDULE[],2,TRUE),
       VLOOKUP(Attendance!$G2935,REGULAR_WEEK_SCHEDULE[[Friday]:[Period]],2,TRUE))))))))))</f>
        <v/>
      </c>
      <c r="J2935" s="41" t="str">
        <f t="shared" ca="1" si="140"/>
        <v/>
      </c>
      <c r="K2935" s="41" t="str">
        <f>IF($A2935 &lt;&gt; "",VLOOKUP($A2935,'Student reference sheet'!$A$2:$V$2329, 7,FALSE), "")</f>
        <v/>
      </c>
      <c r="L2935" s="30" t="str">
        <f>IF($A2935 ="", "", VLOOKUP($A2935, 'Student reference sheet'!$A$2:$Z$2603,23,FALSE))</f>
        <v/>
      </c>
      <c r="M2935" s="30" t="str">
        <f>IF($A2935 ="", "", VLOOKUP($A2935, 'Student reference sheet'!$A$2:$Z$2603,24,FALSE))</f>
        <v/>
      </c>
      <c r="N2935" s="30" t="str">
        <f>IF($A2935 ="", "", VLOOKUP($A2935, 'Student reference sheet'!$A$2:$Z$2603,26,FALSE))</f>
        <v/>
      </c>
      <c r="O2935" s="30" t="str">
        <f>IF($A2935 ="", "", VLOOKUP($A2935, 'Student reference sheet'!$A$2:$Z$2603,25,FALSE))</f>
        <v/>
      </c>
      <c r="P2935" s="39" t="str">
        <f>IF($A2935 = "", "", IF(OR(VLOOKUP($A2935,'Student reference sheet'!$A$2:$V$2400,8,FALSE) = "R",  VLOOKUP($A2935,'Student reference sheet'!$A$2:$V$2400,8,FALSE) = "L"), "X", ""))</f>
        <v/>
      </c>
      <c r="Q2935" s="39" t="str">
        <f>IF($A2935 ="", "", VLOOKUP($A2935, 'Student reference sheet'!$A$2:$V$2603,22,FALSE))</f>
        <v/>
      </c>
      <c r="R2935" s="39" t="str">
        <f>IF($A2935 &lt;&gt; "",VLOOKUP($A2935,'Student reference sheet'!$A$2:$V$2329, 5,FALSE), "")</f>
        <v/>
      </c>
      <c r="S2935" s="39" t="str">
        <f>IF($A2935 &lt;&gt; "",VLOOKUP($A2935,'Student reference sheet'!$A$2:$V$2329, 6,FALSE), "")</f>
        <v/>
      </c>
      <c r="T2935" s="30" t="str">
        <f>IF($A2935 = "","",
IF(VLOOKUP($A2935,'Student reference sheet'!$A$2:$V$2329, 10,FALSE) = "Y", "Hispanic",
IF(VLOOKUP($A2935,'Student reference sheet'!$A$2:$V$2329,11,FALSE) &lt;&gt; "",
IF(VLOOKUP($A2935,'Student reference sheet'!$A$2:$V$2329,11,FALSE) = "UNK", "Unknown", VLOOKUP(VALUE(VLOOKUP($A2935,'Student reference sheet'!$A$2:$V$2329,11,FALSE)),'Ethnicity Reference'!$A$2:$B$22,2,FALSE)),
IF(VLOOKUP($A2935,'Student reference sheet'!$A$2:$V$2329,9,FALSE) &lt;&gt; "", VLOOKUP(VALUE(VLOOKUP($A2935,'Student reference sheet'!$A$2:$V$2329,9,FALSE)),'Ethnicity Reference'!$A$2:$B$22,2,FALSE),"Unknown"))))</f>
        <v/>
      </c>
      <c r="U2935" s="35"/>
    </row>
    <row r="2936" spans="1:21" ht="15.75">
      <c r="A2936" s="47"/>
      <c r="B2936" s="33"/>
      <c r="C2936" s="39" t="str">
        <f>IF($A2936 &lt;&gt; "",VLOOKUP($A2936,'Student reference sheet'!$A$2:$V$2329, 3,FALSE), "")</f>
        <v/>
      </c>
      <c r="D2936" s="39" t="str">
        <f>IF($A2936 &lt;&gt; "",VLOOKUP($A2936,'Student reference sheet'!$A$2:$V$2329, 2,FALSE), "")</f>
        <v/>
      </c>
      <c r="E2936" s="35"/>
      <c r="F2936" s="34"/>
      <c r="G2936" s="40" t="str">
        <f t="shared" ca="1" si="138"/>
        <v/>
      </c>
      <c r="H2936" s="40" t="str">
        <f t="shared" ca="1" si="139"/>
        <v/>
      </c>
      <c r="I2936" s="36" t="str">
        <f>IF($A2936 = "", "",
IF(COUNTIF(MINIMUM_DAY_DATES[], Attendance!J2936) &gt; 0, VLOOKUP(Attendance!$G2936,MINIMUM_DAY_PERIOD_SCHEDULE[], 2,TRUE),
IF(COUNTIF(RALLY_DATES[], Attendance!J2936) &gt; 0, VLOOKUP(Attendance!$G2936,RALLY_PERIOD_SCHEDULE[], 2,TRUE),
IF(WEEKDAY(Attendance!$J2936) = 2,
       IF(COUNTIF(FINALS_WEEK_MONDAY_DATE[],Attendance!$J2936) &gt; 0, VLOOKUP(Attendance!$G2936,FINALS_WEEK_MONDAY_PERIOD_SCHEDULE[],2,TRUE),
       VLOOKUP(Attendance!$G2936,REGULAR_WEEK_SCHEDULE[],6,TRUE)),
IF(WEEKDAY($J2936) = 3,
       IF(COUNTIF(FINALS_WEEK_TUESDAY_DATE[],Attendance!$J2936) &gt; 0, VLOOKUP(Attendance!$G2936,FINALS_WEEK_TUESDAY_PERIOD_SCHEDULE[],2,TRUE),
       VLOOKUP(Attendance!$G2936,REGULAR_WEEK_SCHEDULE[[Tuesday]:[Period]],5,TRUE)),
IF(WEEKDAY(Attendance!$J2936) = 4,
        IF(COUNTIF(BLOCK_WEDNESDAY_DATES[],Attendance!$J2936) &gt; 0, VLOOKUP(Attendance!$G2936,BLOCK_WEDNESDAY_PERIOD_SCHEDULE[],2,TRUE),
        IF(COUNTIF(FINALS_WEEK_WEDNESDAY_DATE[],Attendance!$J2936) &gt; 0, VLOOKUP(Attendance!$G2936,FINALS_WEEK_WEDNESDAY_PERIOD_SCHEDULE[],2,TRUE),
       VLOOKUP(Attendance!$G2936,REGULAR_WEEK_SCHEDULE[[Wednesday]:[Period]],4,TRUE))),
IF(WEEKDAY($J2936) = 5,
       IF(COUNTIF(BLOCK_THURSDAY_DATES[],Attendance!$J2936) &gt; 0, VLOOKUP(Attendance!$G2936,BLOCK_THURSDAY_PERIOD_SCHEDULE[],2,TRUE),
       IF(COUNTIF(FINALS_WEEK_THURSDAY_DATE[],Attendance!$J2936) &gt; 0, VLOOKUP(Attendance!$G2936,FINALS_WEEK_THURSDAY_PERIOD_SCHEDULE[],2,TRUE),
       VLOOKUP(Attendance!$G2936,REGULAR_WEEK_SCHEDULE[[Thursday]:[Period]],3,TRUE))),
IF(WEEKDAY(Attendance!$J2936) = 6,
       IF(COUNTIF(FINALS_WEEK_FRIDAY_DATE[],Attendance!$J2936) &gt; 0, VLOOKUP(Attendance!$G2936,FINALS_WEEK_FRIDAY_PERIOD_SCHEDULE[],2,TRUE),
       VLOOKUP(Attendance!$G2936,REGULAR_WEEK_SCHEDULE[[Friday]:[Period]],2,TRUE))))))))))</f>
        <v/>
      </c>
      <c r="J2936" s="41" t="str">
        <f t="shared" ca="1" si="140"/>
        <v/>
      </c>
      <c r="K2936" s="41" t="str">
        <f>IF($A2936 &lt;&gt; "",VLOOKUP($A2936,'Student reference sheet'!$A$2:$V$2329, 7,FALSE), "")</f>
        <v/>
      </c>
      <c r="L2936" s="30" t="str">
        <f>IF($A2936 ="", "", VLOOKUP($A2936, 'Student reference sheet'!$A$2:$Z$2603,23,FALSE))</f>
        <v/>
      </c>
      <c r="M2936" s="30" t="str">
        <f>IF($A2936 ="", "", VLOOKUP($A2936, 'Student reference sheet'!$A$2:$Z$2603,24,FALSE))</f>
        <v/>
      </c>
      <c r="N2936" s="30" t="str">
        <f>IF($A2936 ="", "", VLOOKUP($A2936, 'Student reference sheet'!$A$2:$Z$2603,26,FALSE))</f>
        <v/>
      </c>
      <c r="O2936" s="30" t="str">
        <f>IF($A2936 ="", "", VLOOKUP($A2936, 'Student reference sheet'!$A$2:$Z$2603,25,FALSE))</f>
        <v/>
      </c>
      <c r="P2936" s="39" t="str">
        <f>IF($A2936 = "", "", IF(OR(VLOOKUP($A2936,'Student reference sheet'!$A$2:$V$2400,8,FALSE) = "R",  VLOOKUP($A2936,'Student reference sheet'!$A$2:$V$2400,8,FALSE) = "L"), "X", ""))</f>
        <v/>
      </c>
      <c r="Q2936" s="39" t="str">
        <f>IF($A2936 ="", "", VLOOKUP($A2936, 'Student reference sheet'!$A$2:$V$2603,22,FALSE))</f>
        <v/>
      </c>
      <c r="R2936" s="39" t="str">
        <f>IF($A2936 &lt;&gt; "",VLOOKUP($A2936,'Student reference sheet'!$A$2:$V$2329, 5,FALSE), "")</f>
        <v/>
      </c>
      <c r="S2936" s="39" t="str">
        <f>IF($A2936 &lt;&gt; "",VLOOKUP($A2936,'Student reference sheet'!$A$2:$V$2329, 6,FALSE), "")</f>
        <v/>
      </c>
      <c r="T2936" s="30" t="str">
        <f>IF($A2936 = "","",
IF(VLOOKUP($A2936,'Student reference sheet'!$A$2:$V$2329, 10,FALSE) = "Y", "Hispanic",
IF(VLOOKUP($A2936,'Student reference sheet'!$A$2:$V$2329,11,FALSE) &lt;&gt; "",
IF(VLOOKUP($A2936,'Student reference sheet'!$A$2:$V$2329,11,FALSE) = "UNK", "Unknown", VLOOKUP(VALUE(VLOOKUP($A2936,'Student reference sheet'!$A$2:$V$2329,11,FALSE)),'Ethnicity Reference'!$A$2:$B$22,2,FALSE)),
IF(VLOOKUP($A2936,'Student reference sheet'!$A$2:$V$2329,9,FALSE) &lt;&gt; "", VLOOKUP(VALUE(VLOOKUP($A2936,'Student reference sheet'!$A$2:$V$2329,9,FALSE)),'Ethnicity Reference'!$A$2:$B$22,2,FALSE),"Unknown"))))</f>
        <v/>
      </c>
      <c r="U2936" s="35"/>
    </row>
    <row r="2937" spans="1:21" ht="15.75">
      <c r="A2937" s="47"/>
      <c r="B2937" s="33"/>
      <c r="C2937" s="39" t="str">
        <f>IF($A2937 &lt;&gt; "",VLOOKUP($A2937,'Student reference sheet'!$A$2:$V$2329, 3,FALSE), "")</f>
        <v/>
      </c>
      <c r="D2937" s="39" t="str">
        <f>IF($A2937 &lt;&gt; "",VLOOKUP($A2937,'Student reference sheet'!$A$2:$V$2329, 2,FALSE), "")</f>
        <v/>
      </c>
      <c r="E2937" s="35"/>
      <c r="F2937" s="34"/>
      <c r="G2937" s="40" t="str">
        <f t="shared" ca="1" si="138"/>
        <v/>
      </c>
      <c r="H2937" s="40" t="str">
        <f t="shared" ca="1" si="139"/>
        <v/>
      </c>
      <c r="I2937" s="36" t="str">
        <f>IF($A2937 = "", "",
IF(COUNTIF(MINIMUM_DAY_DATES[], Attendance!J2937) &gt; 0, VLOOKUP(Attendance!$G2937,MINIMUM_DAY_PERIOD_SCHEDULE[], 2,TRUE),
IF(COUNTIF(RALLY_DATES[], Attendance!J2937) &gt; 0, VLOOKUP(Attendance!$G2937,RALLY_PERIOD_SCHEDULE[], 2,TRUE),
IF(WEEKDAY(Attendance!$J2937) = 2,
       IF(COUNTIF(FINALS_WEEK_MONDAY_DATE[],Attendance!$J2937) &gt; 0, VLOOKUP(Attendance!$G2937,FINALS_WEEK_MONDAY_PERIOD_SCHEDULE[],2,TRUE),
       VLOOKUP(Attendance!$G2937,REGULAR_WEEK_SCHEDULE[],6,TRUE)),
IF(WEEKDAY($J2937) = 3,
       IF(COUNTIF(FINALS_WEEK_TUESDAY_DATE[],Attendance!$J2937) &gt; 0, VLOOKUP(Attendance!$G2937,FINALS_WEEK_TUESDAY_PERIOD_SCHEDULE[],2,TRUE),
       VLOOKUP(Attendance!$G2937,REGULAR_WEEK_SCHEDULE[[Tuesday]:[Period]],5,TRUE)),
IF(WEEKDAY(Attendance!$J2937) = 4,
        IF(COUNTIF(BLOCK_WEDNESDAY_DATES[],Attendance!$J2937) &gt; 0, VLOOKUP(Attendance!$G2937,BLOCK_WEDNESDAY_PERIOD_SCHEDULE[],2,TRUE),
        IF(COUNTIF(FINALS_WEEK_WEDNESDAY_DATE[],Attendance!$J2937) &gt; 0, VLOOKUP(Attendance!$G2937,FINALS_WEEK_WEDNESDAY_PERIOD_SCHEDULE[],2,TRUE),
       VLOOKUP(Attendance!$G2937,REGULAR_WEEK_SCHEDULE[[Wednesday]:[Period]],4,TRUE))),
IF(WEEKDAY($J2937) = 5,
       IF(COUNTIF(BLOCK_THURSDAY_DATES[],Attendance!$J2937) &gt; 0, VLOOKUP(Attendance!$G2937,BLOCK_THURSDAY_PERIOD_SCHEDULE[],2,TRUE),
       IF(COUNTIF(FINALS_WEEK_THURSDAY_DATE[],Attendance!$J2937) &gt; 0, VLOOKUP(Attendance!$G2937,FINALS_WEEK_THURSDAY_PERIOD_SCHEDULE[],2,TRUE),
       VLOOKUP(Attendance!$G2937,REGULAR_WEEK_SCHEDULE[[Thursday]:[Period]],3,TRUE))),
IF(WEEKDAY(Attendance!$J2937) = 6,
       IF(COUNTIF(FINALS_WEEK_FRIDAY_DATE[],Attendance!$J2937) &gt; 0, VLOOKUP(Attendance!$G2937,FINALS_WEEK_FRIDAY_PERIOD_SCHEDULE[],2,TRUE),
       VLOOKUP(Attendance!$G2937,REGULAR_WEEK_SCHEDULE[[Friday]:[Period]],2,TRUE))))))))))</f>
        <v/>
      </c>
      <c r="J2937" s="41" t="str">
        <f t="shared" ca="1" si="140"/>
        <v/>
      </c>
      <c r="K2937" s="41" t="str">
        <f>IF($A2937 &lt;&gt; "",VLOOKUP($A2937,'Student reference sheet'!$A$2:$V$2329, 7,FALSE), "")</f>
        <v/>
      </c>
      <c r="L2937" s="30" t="str">
        <f>IF($A2937 ="", "", VLOOKUP($A2937, 'Student reference sheet'!$A$2:$Z$2603,23,FALSE))</f>
        <v/>
      </c>
      <c r="M2937" s="30" t="str">
        <f>IF($A2937 ="", "", VLOOKUP($A2937, 'Student reference sheet'!$A$2:$Z$2603,24,FALSE))</f>
        <v/>
      </c>
      <c r="N2937" s="30" t="str">
        <f>IF($A2937 ="", "", VLOOKUP($A2937, 'Student reference sheet'!$A$2:$Z$2603,26,FALSE))</f>
        <v/>
      </c>
      <c r="O2937" s="30" t="str">
        <f>IF($A2937 ="", "", VLOOKUP($A2937, 'Student reference sheet'!$A$2:$Z$2603,25,FALSE))</f>
        <v/>
      </c>
      <c r="P2937" s="39" t="str">
        <f>IF($A2937 = "", "", IF(OR(VLOOKUP($A2937,'Student reference sheet'!$A$2:$V$2400,8,FALSE) = "R",  VLOOKUP($A2937,'Student reference sheet'!$A$2:$V$2400,8,FALSE) = "L"), "X", ""))</f>
        <v/>
      </c>
      <c r="Q2937" s="39" t="str">
        <f>IF($A2937 ="", "", VLOOKUP($A2937, 'Student reference sheet'!$A$2:$V$2603,22,FALSE))</f>
        <v/>
      </c>
      <c r="R2937" s="39" t="str">
        <f>IF($A2937 &lt;&gt; "",VLOOKUP($A2937,'Student reference sheet'!$A$2:$V$2329, 5,FALSE), "")</f>
        <v/>
      </c>
      <c r="S2937" s="39" t="str">
        <f>IF($A2937 &lt;&gt; "",VLOOKUP($A2937,'Student reference sheet'!$A$2:$V$2329, 6,FALSE), "")</f>
        <v/>
      </c>
      <c r="T2937" s="30" t="str">
        <f>IF($A2937 = "","",
IF(VLOOKUP($A2937,'Student reference sheet'!$A$2:$V$2329, 10,FALSE) = "Y", "Hispanic",
IF(VLOOKUP($A2937,'Student reference sheet'!$A$2:$V$2329,11,FALSE) &lt;&gt; "",
IF(VLOOKUP($A2937,'Student reference sheet'!$A$2:$V$2329,11,FALSE) = "UNK", "Unknown", VLOOKUP(VALUE(VLOOKUP($A2937,'Student reference sheet'!$A$2:$V$2329,11,FALSE)),'Ethnicity Reference'!$A$2:$B$22,2,FALSE)),
IF(VLOOKUP($A2937,'Student reference sheet'!$A$2:$V$2329,9,FALSE) &lt;&gt; "", VLOOKUP(VALUE(VLOOKUP($A2937,'Student reference sheet'!$A$2:$V$2329,9,FALSE)),'Ethnicity Reference'!$A$2:$B$22,2,FALSE),"Unknown"))))</f>
        <v/>
      </c>
      <c r="U2937" s="35"/>
    </row>
    <row r="2938" spans="1:21" ht="15.75">
      <c r="A2938" s="47"/>
      <c r="B2938" s="33"/>
      <c r="C2938" s="39" t="str">
        <f>IF($A2938 &lt;&gt; "",VLOOKUP($A2938,'Student reference sheet'!$A$2:$V$2329, 3,FALSE), "")</f>
        <v/>
      </c>
      <c r="D2938" s="39" t="str">
        <f>IF($A2938 &lt;&gt; "",VLOOKUP($A2938,'Student reference sheet'!$A$2:$V$2329, 2,FALSE), "")</f>
        <v/>
      </c>
      <c r="E2938" s="35"/>
      <c r="F2938" s="34"/>
      <c r="G2938" s="40" t="str">
        <f t="shared" ca="1" si="138"/>
        <v/>
      </c>
      <c r="H2938" s="40" t="str">
        <f t="shared" ca="1" si="139"/>
        <v/>
      </c>
      <c r="I2938" s="36" t="str">
        <f>IF($A2938 = "", "",
IF(COUNTIF(MINIMUM_DAY_DATES[], Attendance!J2938) &gt; 0, VLOOKUP(Attendance!$G2938,MINIMUM_DAY_PERIOD_SCHEDULE[], 2,TRUE),
IF(COUNTIF(RALLY_DATES[], Attendance!J2938) &gt; 0, VLOOKUP(Attendance!$G2938,RALLY_PERIOD_SCHEDULE[], 2,TRUE),
IF(WEEKDAY(Attendance!$J2938) = 2,
       IF(COUNTIF(FINALS_WEEK_MONDAY_DATE[],Attendance!$J2938) &gt; 0, VLOOKUP(Attendance!$G2938,FINALS_WEEK_MONDAY_PERIOD_SCHEDULE[],2,TRUE),
       VLOOKUP(Attendance!$G2938,REGULAR_WEEK_SCHEDULE[],6,TRUE)),
IF(WEEKDAY($J2938) = 3,
       IF(COUNTIF(FINALS_WEEK_TUESDAY_DATE[],Attendance!$J2938) &gt; 0, VLOOKUP(Attendance!$G2938,FINALS_WEEK_TUESDAY_PERIOD_SCHEDULE[],2,TRUE),
       VLOOKUP(Attendance!$G2938,REGULAR_WEEK_SCHEDULE[[Tuesday]:[Period]],5,TRUE)),
IF(WEEKDAY(Attendance!$J2938) = 4,
        IF(COUNTIF(BLOCK_WEDNESDAY_DATES[],Attendance!$J2938) &gt; 0, VLOOKUP(Attendance!$G2938,BLOCK_WEDNESDAY_PERIOD_SCHEDULE[],2,TRUE),
        IF(COUNTIF(FINALS_WEEK_WEDNESDAY_DATE[],Attendance!$J2938) &gt; 0, VLOOKUP(Attendance!$G2938,FINALS_WEEK_WEDNESDAY_PERIOD_SCHEDULE[],2,TRUE),
       VLOOKUP(Attendance!$G2938,REGULAR_WEEK_SCHEDULE[[Wednesday]:[Period]],4,TRUE))),
IF(WEEKDAY($J2938) = 5,
       IF(COUNTIF(BLOCK_THURSDAY_DATES[],Attendance!$J2938) &gt; 0, VLOOKUP(Attendance!$G2938,BLOCK_THURSDAY_PERIOD_SCHEDULE[],2,TRUE),
       IF(COUNTIF(FINALS_WEEK_THURSDAY_DATE[],Attendance!$J2938) &gt; 0, VLOOKUP(Attendance!$G2938,FINALS_WEEK_THURSDAY_PERIOD_SCHEDULE[],2,TRUE),
       VLOOKUP(Attendance!$G2938,REGULAR_WEEK_SCHEDULE[[Thursday]:[Period]],3,TRUE))),
IF(WEEKDAY(Attendance!$J2938) = 6,
       IF(COUNTIF(FINALS_WEEK_FRIDAY_DATE[],Attendance!$J2938) &gt; 0, VLOOKUP(Attendance!$G2938,FINALS_WEEK_FRIDAY_PERIOD_SCHEDULE[],2,TRUE),
       VLOOKUP(Attendance!$G2938,REGULAR_WEEK_SCHEDULE[[Friday]:[Period]],2,TRUE))))))))))</f>
        <v/>
      </c>
      <c r="J2938" s="41" t="str">
        <f t="shared" ca="1" si="140"/>
        <v/>
      </c>
      <c r="K2938" s="41" t="str">
        <f>IF($A2938 &lt;&gt; "",VLOOKUP($A2938,'Student reference sheet'!$A$2:$V$2329, 7,FALSE), "")</f>
        <v/>
      </c>
      <c r="L2938" s="30" t="str">
        <f>IF($A2938 ="", "", VLOOKUP($A2938, 'Student reference sheet'!$A$2:$Z$2603,23,FALSE))</f>
        <v/>
      </c>
      <c r="M2938" s="30" t="str">
        <f>IF($A2938 ="", "", VLOOKUP($A2938, 'Student reference sheet'!$A$2:$Z$2603,24,FALSE))</f>
        <v/>
      </c>
      <c r="N2938" s="30" t="str">
        <f>IF($A2938 ="", "", VLOOKUP($A2938, 'Student reference sheet'!$A$2:$Z$2603,26,FALSE))</f>
        <v/>
      </c>
      <c r="O2938" s="30" t="str">
        <f>IF($A2938 ="", "", VLOOKUP($A2938, 'Student reference sheet'!$A$2:$Z$2603,25,FALSE))</f>
        <v/>
      </c>
      <c r="P2938" s="39" t="str">
        <f>IF($A2938 = "", "", IF(OR(VLOOKUP($A2938,'Student reference sheet'!$A$2:$V$2400,8,FALSE) = "R",  VLOOKUP($A2938,'Student reference sheet'!$A$2:$V$2400,8,FALSE) = "L"), "X", ""))</f>
        <v/>
      </c>
      <c r="Q2938" s="39" t="str">
        <f>IF($A2938 ="", "", VLOOKUP($A2938, 'Student reference sheet'!$A$2:$V$2603,22,FALSE))</f>
        <v/>
      </c>
      <c r="R2938" s="39" t="str">
        <f>IF($A2938 &lt;&gt; "",VLOOKUP($A2938,'Student reference sheet'!$A$2:$V$2329, 5,FALSE), "")</f>
        <v/>
      </c>
      <c r="S2938" s="39" t="str">
        <f>IF($A2938 &lt;&gt; "",VLOOKUP($A2938,'Student reference sheet'!$A$2:$V$2329, 6,FALSE), "")</f>
        <v/>
      </c>
      <c r="T2938" s="30" t="str">
        <f>IF($A2938 = "","",
IF(VLOOKUP($A2938,'Student reference sheet'!$A$2:$V$2329, 10,FALSE) = "Y", "Hispanic",
IF(VLOOKUP($A2938,'Student reference sheet'!$A$2:$V$2329,11,FALSE) &lt;&gt; "",
IF(VLOOKUP($A2938,'Student reference sheet'!$A$2:$V$2329,11,FALSE) = "UNK", "Unknown", VLOOKUP(VALUE(VLOOKUP($A2938,'Student reference sheet'!$A$2:$V$2329,11,FALSE)),'Ethnicity Reference'!$A$2:$B$22,2,FALSE)),
IF(VLOOKUP($A2938,'Student reference sheet'!$A$2:$V$2329,9,FALSE) &lt;&gt; "", VLOOKUP(VALUE(VLOOKUP($A2938,'Student reference sheet'!$A$2:$V$2329,9,FALSE)),'Ethnicity Reference'!$A$2:$B$22,2,FALSE),"Unknown"))))</f>
        <v/>
      </c>
      <c r="U2938" s="35"/>
    </row>
    <row r="2939" spans="1:21" ht="15.75">
      <c r="A2939" s="47"/>
      <c r="B2939" s="33"/>
      <c r="C2939" s="39" t="str">
        <f>IF($A2939 &lt;&gt; "",VLOOKUP($A2939,'Student reference sheet'!$A$2:$V$2329, 3,FALSE), "")</f>
        <v/>
      </c>
      <c r="D2939" s="39" t="str">
        <f>IF($A2939 &lt;&gt; "",VLOOKUP($A2939,'Student reference sheet'!$A$2:$V$2329, 2,FALSE), "")</f>
        <v/>
      </c>
      <c r="E2939" s="35"/>
      <c r="F2939" s="34"/>
      <c r="G2939" s="40" t="str">
        <f t="shared" ca="1" si="138"/>
        <v/>
      </c>
      <c r="H2939" s="40" t="str">
        <f t="shared" ca="1" si="139"/>
        <v/>
      </c>
      <c r="I2939" s="36" t="str">
        <f>IF($A2939 = "", "",
IF(COUNTIF(MINIMUM_DAY_DATES[], Attendance!J2939) &gt; 0, VLOOKUP(Attendance!$G2939,MINIMUM_DAY_PERIOD_SCHEDULE[], 2,TRUE),
IF(COUNTIF(RALLY_DATES[], Attendance!J2939) &gt; 0, VLOOKUP(Attendance!$G2939,RALLY_PERIOD_SCHEDULE[], 2,TRUE),
IF(WEEKDAY(Attendance!$J2939) = 2,
       IF(COUNTIF(FINALS_WEEK_MONDAY_DATE[],Attendance!$J2939) &gt; 0, VLOOKUP(Attendance!$G2939,FINALS_WEEK_MONDAY_PERIOD_SCHEDULE[],2,TRUE),
       VLOOKUP(Attendance!$G2939,REGULAR_WEEK_SCHEDULE[],6,TRUE)),
IF(WEEKDAY($J2939) = 3,
       IF(COUNTIF(FINALS_WEEK_TUESDAY_DATE[],Attendance!$J2939) &gt; 0, VLOOKUP(Attendance!$G2939,FINALS_WEEK_TUESDAY_PERIOD_SCHEDULE[],2,TRUE),
       VLOOKUP(Attendance!$G2939,REGULAR_WEEK_SCHEDULE[[Tuesday]:[Period]],5,TRUE)),
IF(WEEKDAY(Attendance!$J2939) = 4,
        IF(COUNTIF(BLOCK_WEDNESDAY_DATES[],Attendance!$J2939) &gt; 0, VLOOKUP(Attendance!$G2939,BLOCK_WEDNESDAY_PERIOD_SCHEDULE[],2,TRUE),
        IF(COUNTIF(FINALS_WEEK_WEDNESDAY_DATE[],Attendance!$J2939) &gt; 0, VLOOKUP(Attendance!$G2939,FINALS_WEEK_WEDNESDAY_PERIOD_SCHEDULE[],2,TRUE),
       VLOOKUP(Attendance!$G2939,REGULAR_WEEK_SCHEDULE[[Wednesday]:[Period]],4,TRUE))),
IF(WEEKDAY($J2939) = 5,
       IF(COUNTIF(BLOCK_THURSDAY_DATES[],Attendance!$J2939) &gt; 0, VLOOKUP(Attendance!$G2939,BLOCK_THURSDAY_PERIOD_SCHEDULE[],2,TRUE),
       IF(COUNTIF(FINALS_WEEK_THURSDAY_DATE[],Attendance!$J2939) &gt; 0, VLOOKUP(Attendance!$G2939,FINALS_WEEK_THURSDAY_PERIOD_SCHEDULE[],2,TRUE),
       VLOOKUP(Attendance!$G2939,REGULAR_WEEK_SCHEDULE[[Thursday]:[Period]],3,TRUE))),
IF(WEEKDAY(Attendance!$J2939) = 6,
       IF(COUNTIF(FINALS_WEEK_FRIDAY_DATE[],Attendance!$J2939) &gt; 0, VLOOKUP(Attendance!$G2939,FINALS_WEEK_FRIDAY_PERIOD_SCHEDULE[],2,TRUE),
       VLOOKUP(Attendance!$G2939,REGULAR_WEEK_SCHEDULE[[Friday]:[Period]],2,TRUE))))))))))</f>
        <v/>
      </c>
      <c r="J2939" s="41" t="str">
        <f t="shared" ca="1" si="140"/>
        <v/>
      </c>
      <c r="K2939" s="41" t="str">
        <f>IF($A2939 &lt;&gt; "",VLOOKUP($A2939,'Student reference sheet'!$A$2:$V$2329, 7,FALSE), "")</f>
        <v/>
      </c>
      <c r="L2939" s="30" t="str">
        <f>IF($A2939 ="", "", VLOOKUP($A2939, 'Student reference sheet'!$A$2:$Z$2603,23,FALSE))</f>
        <v/>
      </c>
      <c r="M2939" s="30" t="str">
        <f>IF($A2939 ="", "", VLOOKUP($A2939, 'Student reference sheet'!$A$2:$Z$2603,24,FALSE))</f>
        <v/>
      </c>
      <c r="N2939" s="30" t="str">
        <f>IF($A2939 ="", "", VLOOKUP($A2939, 'Student reference sheet'!$A$2:$Z$2603,26,FALSE))</f>
        <v/>
      </c>
      <c r="O2939" s="30" t="str">
        <f>IF($A2939 ="", "", VLOOKUP($A2939, 'Student reference sheet'!$A$2:$Z$2603,25,FALSE))</f>
        <v/>
      </c>
      <c r="P2939" s="39" t="str">
        <f>IF($A2939 = "", "", IF(OR(VLOOKUP($A2939,'Student reference sheet'!$A$2:$V$2400,8,FALSE) = "R",  VLOOKUP($A2939,'Student reference sheet'!$A$2:$V$2400,8,FALSE) = "L"), "X", ""))</f>
        <v/>
      </c>
      <c r="Q2939" s="39" t="str">
        <f>IF($A2939 ="", "", VLOOKUP($A2939, 'Student reference sheet'!$A$2:$V$2603,22,FALSE))</f>
        <v/>
      </c>
      <c r="R2939" s="39" t="str">
        <f>IF($A2939 &lt;&gt; "",VLOOKUP($A2939,'Student reference sheet'!$A$2:$V$2329, 5,FALSE), "")</f>
        <v/>
      </c>
      <c r="S2939" s="39" t="str">
        <f>IF($A2939 &lt;&gt; "",VLOOKUP($A2939,'Student reference sheet'!$A$2:$V$2329, 6,FALSE), "")</f>
        <v/>
      </c>
      <c r="T2939" s="30" t="str">
        <f>IF($A2939 = "","",
IF(VLOOKUP($A2939,'Student reference sheet'!$A$2:$V$2329, 10,FALSE) = "Y", "Hispanic",
IF(VLOOKUP($A2939,'Student reference sheet'!$A$2:$V$2329,11,FALSE) &lt;&gt; "",
IF(VLOOKUP($A2939,'Student reference sheet'!$A$2:$V$2329,11,FALSE) = "UNK", "Unknown", VLOOKUP(VALUE(VLOOKUP($A2939,'Student reference sheet'!$A$2:$V$2329,11,FALSE)),'Ethnicity Reference'!$A$2:$B$22,2,FALSE)),
IF(VLOOKUP($A2939,'Student reference sheet'!$A$2:$V$2329,9,FALSE) &lt;&gt; "", VLOOKUP(VALUE(VLOOKUP($A2939,'Student reference sheet'!$A$2:$V$2329,9,FALSE)),'Ethnicity Reference'!$A$2:$B$22,2,FALSE),"Unknown"))))</f>
        <v/>
      </c>
      <c r="U2939" s="35"/>
    </row>
    <row r="2940" spans="1:21" ht="15.75">
      <c r="A2940" s="47"/>
      <c r="B2940" s="33"/>
      <c r="C2940" s="39" t="str">
        <f>IF($A2940 &lt;&gt; "",VLOOKUP($A2940,'Student reference sheet'!$A$2:$V$2329, 3,FALSE), "")</f>
        <v/>
      </c>
      <c r="D2940" s="39" t="str">
        <f>IF($A2940 &lt;&gt; "",VLOOKUP($A2940,'Student reference sheet'!$A$2:$V$2329, 2,FALSE), "")</f>
        <v/>
      </c>
      <c r="E2940" s="35"/>
      <c r="F2940" s="34"/>
      <c r="G2940" s="40" t="str">
        <f t="shared" ca="1" si="138"/>
        <v/>
      </c>
      <c r="H2940" s="40" t="str">
        <f t="shared" ca="1" si="139"/>
        <v/>
      </c>
      <c r="I2940" s="36" t="str">
        <f>IF($A2940 = "", "",
IF(COUNTIF(MINIMUM_DAY_DATES[], Attendance!J2940) &gt; 0, VLOOKUP(Attendance!$G2940,MINIMUM_DAY_PERIOD_SCHEDULE[], 2,TRUE),
IF(COUNTIF(RALLY_DATES[], Attendance!J2940) &gt; 0, VLOOKUP(Attendance!$G2940,RALLY_PERIOD_SCHEDULE[], 2,TRUE),
IF(WEEKDAY(Attendance!$J2940) = 2,
       IF(COUNTIF(FINALS_WEEK_MONDAY_DATE[],Attendance!$J2940) &gt; 0, VLOOKUP(Attendance!$G2940,FINALS_WEEK_MONDAY_PERIOD_SCHEDULE[],2,TRUE),
       VLOOKUP(Attendance!$G2940,REGULAR_WEEK_SCHEDULE[],6,TRUE)),
IF(WEEKDAY($J2940) = 3,
       IF(COUNTIF(FINALS_WEEK_TUESDAY_DATE[],Attendance!$J2940) &gt; 0, VLOOKUP(Attendance!$G2940,FINALS_WEEK_TUESDAY_PERIOD_SCHEDULE[],2,TRUE),
       VLOOKUP(Attendance!$G2940,REGULAR_WEEK_SCHEDULE[[Tuesday]:[Period]],5,TRUE)),
IF(WEEKDAY(Attendance!$J2940) = 4,
        IF(COUNTIF(BLOCK_WEDNESDAY_DATES[],Attendance!$J2940) &gt; 0, VLOOKUP(Attendance!$G2940,BLOCK_WEDNESDAY_PERIOD_SCHEDULE[],2,TRUE),
        IF(COUNTIF(FINALS_WEEK_WEDNESDAY_DATE[],Attendance!$J2940) &gt; 0, VLOOKUP(Attendance!$G2940,FINALS_WEEK_WEDNESDAY_PERIOD_SCHEDULE[],2,TRUE),
       VLOOKUP(Attendance!$G2940,REGULAR_WEEK_SCHEDULE[[Wednesday]:[Period]],4,TRUE))),
IF(WEEKDAY($J2940) = 5,
       IF(COUNTIF(BLOCK_THURSDAY_DATES[],Attendance!$J2940) &gt; 0, VLOOKUP(Attendance!$G2940,BLOCK_THURSDAY_PERIOD_SCHEDULE[],2,TRUE),
       IF(COUNTIF(FINALS_WEEK_THURSDAY_DATE[],Attendance!$J2940) &gt; 0, VLOOKUP(Attendance!$G2940,FINALS_WEEK_THURSDAY_PERIOD_SCHEDULE[],2,TRUE),
       VLOOKUP(Attendance!$G2940,REGULAR_WEEK_SCHEDULE[[Thursday]:[Period]],3,TRUE))),
IF(WEEKDAY(Attendance!$J2940) = 6,
       IF(COUNTIF(FINALS_WEEK_FRIDAY_DATE[],Attendance!$J2940) &gt; 0, VLOOKUP(Attendance!$G2940,FINALS_WEEK_FRIDAY_PERIOD_SCHEDULE[],2,TRUE),
       VLOOKUP(Attendance!$G2940,REGULAR_WEEK_SCHEDULE[[Friday]:[Period]],2,TRUE))))))))))</f>
        <v/>
      </c>
      <c r="J2940" s="41" t="str">
        <f t="shared" ca="1" si="140"/>
        <v/>
      </c>
      <c r="K2940" s="41" t="str">
        <f>IF($A2940 &lt;&gt; "",VLOOKUP($A2940,'Student reference sheet'!$A$2:$V$2329, 7,FALSE), "")</f>
        <v/>
      </c>
      <c r="L2940" s="30" t="str">
        <f>IF($A2940 ="", "", VLOOKUP($A2940, 'Student reference sheet'!$A$2:$Z$2603,23,FALSE))</f>
        <v/>
      </c>
      <c r="M2940" s="30" t="str">
        <f>IF($A2940 ="", "", VLOOKUP($A2940, 'Student reference sheet'!$A$2:$Z$2603,24,FALSE))</f>
        <v/>
      </c>
      <c r="N2940" s="30" t="str">
        <f>IF($A2940 ="", "", VLOOKUP($A2940, 'Student reference sheet'!$A$2:$Z$2603,26,FALSE))</f>
        <v/>
      </c>
      <c r="O2940" s="30" t="str">
        <f>IF($A2940 ="", "", VLOOKUP($A2940, 'Student reference sheet'!$A$2:$Z$2603,25,FALSE))</f>
        <v/>
      </c>
      <c r="P2940" s="39" t="str">
        <f>IF($A2940 = "", "", IF(OR(VLOOKUP($A2940,'Student reference sheet'!$A$2:$V$2400,8,FALSE) = "R",  VLOOKUP($A2940,'Student reference sheet'!$A$2:$V$2400,8,FALSE) = "L"), "X", ""))</f>
        <v/>
      </c>
      <c r="Q2940" s="39" t="str">
        <f>IF($A2940 ="", "", VLOOKUP($A2940, 'Student reference sheet'!$A$2:$V$2603,22,FALSE))</f>
        <v/>
      </c>
      <c r="R2940" s="39" t="str">
        <f>IF($A2940 &lt;&gt; "",VLOOKUP($A2940,'Student reference sheet'!$A$2:$V$2329, 5,FALSE), "")</f>
        <v/>
      </c>
      <c r="S2940" s="39" t="str">
        <f>IF($A2940 &lt;&gt; "",VLOOKUP($A2940,'Student reference sheet'!$A$2:$V$2329, 6,FALSE), "")</f>
        <v/>
      </c>
      <c r="T2940" s="30" t="str">
        <f>IF($A2940 = "","",
IF(VLOOKUP($A2940,'Student reference sheet'!$A$2:$V$2329, 10,FALSE) = "Y", "Hispanic",
IF(VLOOKUP($A2940,'Student reference sheet'!$A$2:$V$2329,11,FALSE) &lt;&gt; "",
IF(VLOOKUP($A2940,'Student reference sheet'!$A$2:$V$2329,11,FALSE) = "UNK", "Unknown", VLOOKUP(VALUE(VLOOKUP($A2940,'Student reference sheet'!$A$2:$V$2329,11,FALSE)),'Ethnicity Reference'!$A$2:$B$22,2,FALSE)),
IF(VLOOKUP($A2940,'Student reference sheet'!$A$2:$V$2329,9,FALSE) &lt;&gt; "", VLOOKUP(VALUE(VLOOKUP($A2940,'Student reference sheet'!$A$2:$V$2329,9,FALSE)),'Ethnicity Reference'!$A$2:$B$22,2,FALSE),"Unknown"))))</f>
        <v/>
      </c>
      <c r="U2940" s="35"/>
    </row>
    <row r="2941" spans="1:21" ht="15.75">
      <c r="A2941" s="47"/>
      <c r="B2941" s="33"/>
      <c r="C2941" s="39" t="str">
        <f>IF($A2941 &lt;&gt; "",VLOOKUP($A2941,'Student reference sheet'!$A$2:$V$2329, 3,FALSE), "")</f>
        <v/>
      </c>
      <c r="D2941" s="39" t="str">
        <f>IF($A2941 &lt;&gt; "",VLOOKUP($A2941,'Student reference sheet'!$A$2:$V$2329, 2,FALSE), "")</f>
        <v/>
      </c>
      <c r="E2941" s="35"/>
      <c r="F2941" s="34"/>
      <c r="G2941" s="40" t="str">
        <f t="shared" ca="1" si="138"/>
        <v/>
      </c>
      <c r="H2941" s="40" t="str">
        <f t="shared" ca="1" si="139"/>
        <v/>
      </c>
      <c r="I2941" s="36" t="str">
        <f>IF($A2941 = "", "",
IF(COUNTIF(MINIMUM_DAY_DATES[], Attendance!J2941) &gt; 0, VLOOKUP(Attendance!$G2941,MINIMUM_DAY_PERIOD_SCHEDULE[], 2,TRUE),
IF(COUNTIF(RALLY_DATES[], Attendance!J2941) &gt; 0, VLOOKUP(Attendance!$G2941,RALLY_PERIOD_SCHEDULE[], 2,TRUE),
IF(WEEKDAY(Attendance!$J2941) = 2,
       IF(COUNTIF(FINALS_WEEK_MONDAY_DATE[],Attendance!$J2941) &gt; 0, VLOOKUP(Attendance!$G2941,FINALS_WEEK_MONDAY_PERIOD_SCHEDULE[],2,TRUE),
       VLOOKUP(Attendance!$G2941,REGULAR_WEEK_SCHEDULE[],6,TRUE)),
IF(WEEKDAY($J2941) = 3,
       IF(COUNTIF(FINALS_WEEK_TUESDAY_DATE[],Attendance!$J2941) &gt; 0, VLOOKUP(Attendance!$G2941,FINALS_WEEK_TUESDAY_PERIOD_SCHEDULE[],2,TRUE),
       VLOOKUP(Attendance!$G2941,REGULAR_WEEK_SCHEDULE[[Tuesday]:[Period]],5,TRUE)),
IF(WEEKDAY(Attendance!$J2941) = 4,
        IF(COUNTIF(BLOCK_WEDNESDAY_DATES[],Attendance!$J2941) &gt; 0, VLOOKUP(Attendance!$G2941,BLOCK_WEDNESDAY_PERIOD_SCHEDULE[],2,TRUE),
        IF(COUNTIF(FINALS_WEEK_WEDNESDAY_DATE[],Attendance!$J2941) &gt; 0, VLOOKUP(Attendance!$G2941,FINALS_WEEK_WEDNESDAY_PERIOD_SCHEDULE[],2,TRUE),
       VLOOKUP(Attendance!$G2941,REGULAR_WEEK_SCHEDULE[[Wednesday]:[Period]],4,TRUE))),
IF(WEEKDAY($J2941) = 5,
       IF(COUNTIF(BLOCK_THURSDAY_DATES[],Attendance!$J2941) &gt; 0, VLOOKUP(Attendance!$G2941,BLOCK_THURSDAY_PERIOD_SCHEDULE[],2,TRUE),
       IF(COUNTIF(FINALS_WEEK_THURSDAY_DATE[],Attendance!$J2941) &gt; 0, VLOOKUP(Attendance!$G2941,FINALS_WEEK_THURSDAY_PERIOD_SCHEDULE[],2,TRUE),
       VLOOKUP(Attendance!$G2941,REGULAR_WEEK_SCHEDULE[[Thursday]:[Period]],3,TRUE))),
IF(WEEKDAY(Attendance!$J2941) = 6,
       IF(COUNTIF(FINALS_WEEK_FRIDAY_DATE[],Attendance!$J2941) &gt; 0, VLOOKUP(Attendance!$G2941,FINALS_WEEK_FRIDAY_PERIOD_SCHEDULE[],2,TRUE),
       VLOOKUP(Attendance!$G2941,REGULAR_WEEK_SCHEDULE[[Friday]:[Period]],2,TRUE))))))))))</f>
        <v/>
      </c>
      <c r="J2941" s="41" t="str">
        <f t="shared" ca="1" si="140"/>
        <v/>
      </c>
      <c r="K2941" s="41" t="str">
        <f>IF($A2941 &lt;&gt; "",VLOOKUP($A2941,'Student reference sheet'!$A$2:$V$2329, 7,FALSE), "")</f>
        <v/>
      </c>
      <c r="L2941" s="30" t="str">
        <f>IF($A2941 ="", "", VLOOKUP($A2941, 'Student reference sheet'!$A$2:$Z$2603,23,FALSE))</f>
        <v/>
      </c>
      <c r="M2941" s="30" t="str">
        <f>IF($A2941 ="", "", VLOOKUP($A2941, 'Student reference sheet'!$A$2:$Z$2603,24,FALSE))</f>
        <v/>
      </c>
      <c r="N2941" s="30" t="str">
        <f>IF($A2941 ="", "", VLOOKUP($A2941, 'Student reference sheet'!$A$2:$Z$2603,26,FALSE))</f>
        <v/>
      </c>
      <c r="O2941" s="30" t="str">
        <f>IF($A2941 ="", "", VLOOKUP($A2941, 'Student reference sheet'!$A$2:$Z$2603,25,FALSE))</f>
        <v/>
      </c>
      <c r="P2941" s="39" t="str">
        <f>IF($A2941 = "", "", IF(OR(VLOOKUP($A2941,'Student reference sheet'!$A$2:$V$2400,8,FALSE) = "R",  VLOOKUP($A2941,'Student reference sheet'!$A$2:$V$2400,8,FALSE) = "L"), "X", ""))</f>
        <v/>
      </c>
      <c r="Q2941" s="39" t="str">
        <f>IF($A2941 ="", "", VLOOKUP($A2941, 'Student reference sheet'!$A$2:$V$2603,22,FALSE))</f>
        <v/>
      </c>
      <c r="R2941" s="39" t="str">
        <f>IF($A2941 &lt;&gt; "",VLOOKUP($A2941,'Student reference sheet'!$A$2:$V$2329, 5,FALSE), "")</f>
        <v/>
      </c>
      <c r="S2941" s="39" t="str">
        <f>IF($A2941 &lt;&gt; "",VLOOKUP($A2941,'Student reference sheet'!$A$2:$V$2329, 6,FALSE), "")</f>
        <v/>
      </c>
      <c r="T2941" s="30" t="str">
        <f>IF($A2941 = "","",
IF(VLOOKUP($A2941,'Student reference sheet'!$A$2:$V$2329, 10,FALSE) = "Y", "Hispanic",
IF(VLOOKUP($A2941,'Student reference sheet'!$A$2:$V$2329,11,FALSE) &lt;&gt; "",
IF(VLOOKUP($A2941,'Student reference sheet'!$A$2:$V$2329,11,FALSE) = "UNK", "Unknown", VLOOKUP(VALUE(VLOOKUP($A2941,'Student reference sheet'!$A$2:$V$2329,11,FALSE)),'Ethnicity Reference'!$A$2:$B$22,2,FALSE)),
IF(VLOOKUP($A2941,'Student reference sheet'!$A$2:$V$2329,9,FALSE) &lt;&gt; "", VLOOKUP(VALUE(VLOOKUP($A2941,'Student reference sheet'!$A$2:$V$2329,9,FALSE)),'Ethnicity Reference'!$A$2:$B$22,2,FALSE),"Unknown"))))</f>
        <v/>
      </c>
      <c r="U2941" s="35"/>
    </row>
    <row r="2942" spans="1:21" ht="15.75">
      <c r="A2942" s="47"/>
      <c r="B2942" s="33"/>
      <c r="C2942" s="39" t="str">
        <f>IF($A2942 &lt;&gt; "",VLOOKUP($A2942,'Student reference sheet'!$A$2:$V$2329, 3,FALSE), "")</f>
        <v/>
      </c>
      <c r="D2942" s="39" t="str">
        <f>IF($A2942 &lt;&gt; "",VLOOKUP($A2942,'Student reference sheet'!$A$2:$V$2329, 2,FALSE), "")</f>
        <v/>
      </c>
      <c r="E2942" s="35"/>
      <c r="F2942" s="34"/>
      <c r="G2942" s="40" t="str">
        <f t="shared" ca="1" si="138"/>
        <v/>
      </c>
      <c r="H2942" s="40" t="str">
        <f t="shared" ca="1" si="139"/>
        <v/>
      </c>
      <c r="I2942" s="36" t="str">
        <f>IF($A2942 = "", "",
IF(COUNTIF(MINIMUM_DAY_DATES[], Attendance!J2942) &gt; 0, VLOOKUP(Attendance!$G2942,MINIMUM_DAY_PERIOD_SCHEDULE[], 2,TRUE),
IF(COUNTIF(RALLY_DATES[], Attendance!J2942) &gt; 0, VLOOKUP(Attendance!$G2942,RALLY_PERIOD_SCHEDULE[], 2,TRUE),
IF(WEEKDAY(Attendance!$J2942) = 2,
       IF(COUNTIF(FINALS_WEEK_MONDAY_DATE[],Attendance!$J2942) &gt; 0, VLOOKUP(Attendance!$G2942,FINALS_WEEK_MONDAY_PERIOD_SCHEDULE[],2,TRUE),
       VLOOKUP(Attendance!$G2942,REGULAR_WEEK_SCHEDULE[],6,TRUE)),
IF(WEEKDAY($J2942) = 3,
       IF(COUNTIF(FINALS_WEEK_TUESDAY_DATE[],Attendance!$J2942) &gt; 0, VLOOKUP(Attendance!$G2942,FINALS_WEEK_TUESDAY_PERIOD_SCHEDULE[],2,TRUE),
       VLOOKUP(Attendance!$G2942,REGULAR_WEEK_SCHEDULE[[Tuesday]:[Period]],5,TRUE)),
IF(WEEKDAY(Attendance!$J2942) = 4,
        IF(COUNTIF(BLOCK_WEDNESDAY_DATES[],Attendance!$J2942) &gt; 0, VLOOKUP(Attendance!$G2942,BLOCK_WEDNESDAY_PERIOD_SCHEDULE[],2,TRUE),
        IF(COUNTIF(FINALS_WEEK_WEDNESDAY_DATE[],Attendance!$J2942) &gt; 0, VLOOKUP(Attendance!$G2942,FINALS_WEEK_WEDNESDAY_PERIOD_SCHEDULE[],2,TRUE),
       VLOOKUP(Attendance!$G2942,REGULAR_WEEK_SCHEDULE[[Wednesday]:[Period]],4,TRUE))),
IF(WEEKDAY($J2942) = 5,
       IF(COUNTIF(BLOCK_THURSDAY_DATES[],Attendance!$J2942) &gt; 0, VLOOKUP(Attendance!$G2942,BLOCK_THURSDAY_PERIOD_SCHEDULE[],2,TRUE),
       IF(COUNTIF(FINALS_WEEK_THURSDAY_DATE[],Attendance!$J2942) &gt; 0, VLOOKUP(Attendance!$G2942,FINALS_WEEK_THURSDAY_PERIOD_SCHEDULE[],2,TRUE),
       VLOOKUP(Attendance!$G2942,REGULAR_WEEK_SCHEDULE[[Thursday]:[Period]],3,TRUE))),
IF(WEEKDAY(Attendance!$J2942) = 6,
       IF(COUNTIF(FINALS_WEEK_FRIDAY_DATE[],Attendance!$J2942) &gt; 0, VLOOKUP(Attendance!$G2942,FINALS_WEEK_FRIDAY_PERIOD_SCHEDULE[],2,TRUE),
       VLOOKUP(Attendance!$G2942,REGULAR_WEEK_SCHEDULE[[Friday]:[Period]],2,TRUE))))))))))</f>
        <v/>
      </c>
      <c r="J2942" s="41" t="str">
        <f t="shared" ca="1" si="140"/>
        <v/>
      </c>
      <c r="K2942" s="41" t="str">
        <f>IF($A2942 &lt;&gt; "",VLOOKUP($A2942,'Student reference sheet'!$A$2:$V$2329, 7,FALSE), "")</f>
        <v/>
      </c>
      <c r="L2942" s="30" t="str">
        <f>IF($A2942 ="", "", VLOOKUP($A2942, 'Student reference sheet'!$A$2:$Z$2603,23,FALSE))</f>
        <v/>
      </c>
      <c r="M2942" s="30" t="str">
        <f>IF($A2942 ="", "", VLOOKUP($A2942, 'Student reference sheet'!$A$2:$Z$2603,24,FALSE))</f>
        <v/>
      </c>
      <c r="N2942" s="30" t="str">
        <f>IF($A2942 ="", "", VLOOKUP($A2942, 'Student reference sheet'!$A$2:$Z$2603,26,FALSE))</f>
        <v/>
      </c>
      <c r="O2942" s="30" t="str">
        <f>IF($A2942 ="", "", VLOOKUP($A2942, 'Student reference sheet'!$A$2:$Z$2603,25,FALSE))</f>
        <v/>
      </c>
      <c r="P2942" s="39" t="str">
        <f>IF($A2942 = "", "", IF(OR(VLOOKUP($A2942,'Student reference sheet'!$A$2:$V$2400,8,FALSE) = "R",  VLOOKUP($A2942,'Student reference sheet'!$A$2:$V$2400,8,FALSE) = "L"), "X", ""))</f>
        <v/>
      </c>
      <c r="Q2942" s="39" t="str">
        <f>IF($A2942 ="", "", VLOOKUP($A2942, 'Student reference sheet'!$A$2:$V$2603,22,FALSE))</f>
        <v/>
      </c>
      <c r="R2942" s="39" t="str">
        <f>IF($A2942 &lt;&gt; "",VLOOKUP($A2942,'Student reference sheet'!$A$2:$V$2329, 5,FALSE), "")</f>
        <v/>
      </c>
      <c r="S2942" s="39" t="str">
        <f>IF($A2942 &lt;&gt; "",VLOOKUP($A2942,'Student reference sheet'!$A$2:$V$2329, 6,FALSE), "")</f>
        <v/>
      </c>
      <c r="T2942" s="30" t="str">
        <f>IF($A2942 = "","",
IF(VLOOKUP($A2942,'Student reference sheet'!$A$2:$V$2329, 10,FALSE) = "Y", "Hispanic",
IF(VLOOKUP($A2942,'Student reference sheet'!$A$2:$V$2329,11,FALSE) &lt;&gt; "",
IF(VLOOKUP($A2942,'Student reference sheet'!$A$2:$V$2329,11,FALSE) = "UNK", "Unknown", VLOOKUP(VALUE(VLOOKUP($A2942,'Student reference sheet'!$A$2:$V$2329,11,FALSE)),'Ethnicity Reference'!$A$2:$B$22,2,FALSE)),
IF(VLOOKUP($A2942,'Student reference sheet'!$A$2:$V$2329,9,FALSE) &lt;&gt; "", VLOOKUP(VALUE(VLOOKUP($A2942,'Student reference sheet'!$A$2:$V$2329,9,FALSE)),'Ethnicity Reference'!$A$2:$B$22,2,FALSE),"Unknown"))))</f>
        <v/>
      </c>
      <c r="U2942" s="35"/>
    </row>
    <row r="2943" spans="1:21" ht="15.75">
      <c r="A2943" s="47"/>
      <c r="B2943" s="33"/>
      <c r="C2943" s="39" t="str">
        <f>IF($A2943 &lt;&gt; "",VLOOKUP($A2943,'Student reference sheet'!$A$2:$V$2329, 3,FALSE), "")</f>
        <v/>
      </c>
      <c r="D2943" s="39" t="str">
        <f>IF($A2943 &lt;&gt; "",VLOOKUP($A2943,'Student reference sheet'!$A$2:$V$2329, 2,FALSE), "")</f>
        <v/>
      </c>
      <c r="E2943" s="35"/>
      <c r="F2943" s="34"/>
      <c r="G2943" s="40" t="str">
        <f t="shared" ca="1" si="138"/>
        <v/>
      </c>
      <c r="H2943" s="40" t="str">
        <f t="shared" ca="1" si="139"/>
        <v/>
      </c>
      <c r="I2943" s="36" t="str">
        <f>IF($A2943 = "", "",
IF(COUNTIF(MINIMUM_DAY_DATES[], Attendance!J2943) &gt; 0, VLOOKUP(Attendance!$G2943,MINIMUM_DAY_PERIOD_SCHEDULE[], 2,TRUE),
IF(COUNTIF(RALLY_DATES[], Attendance!J2943) &gt; 0, VLOOKUP(Attendance!$G2943,RALLY_PERIOD_SCHEDULE[], 2,TRUE),
IF(WEEKDAY(Attendance!$J2943) = 2,
       IF(COUNTIF(FINALS_WEEK_MONDAY_DATE[],Attendance!$J2943) &gt; 0, VLOOKUP(Attendance!$G2943,FINALS_WEEK_MONDAY_PERIOD_SCHEDULE[],2,TRUE),
       VLOOKUP(Attendance!$G2943,REGULAR_WEEK_SCHEDULE[],6,TRUE)),
IF(WEEKDAY($J2943) = 3,
       IF(COUNTIF(FINALS_WEEK_TUESDAY_DATE[],Attendance!$J2943) &gt; 0, VLOOKUP(Attendance!$G2943,FINALS_WEEK_TUESDAY_PERIOD_SCHEDULE[],2,TRUE),
       VLOOKUP(Attendance!$G2943,REGULAR_WEEK_SCHEDULE[[Tuesday]:[Period]],5,TRUE)),
IF(WEEKDAY(Attendance!$J2943) = 4,
        IF(COUNTIF(BLOCK_WEDNESDAY_DATES[],Attendance!$J2943) &gt; 0, VLOOKUP(Attendance!$G2943,BLOCK_WEDNESDAY_PERIOD_SCHEDULE[],2,TRUE),
        IF(COUNTIF(FINALS_WEEK_WEDNESDAY_DATE[],Attendance!$J2943) &gt; 0, VLOOKUP(Attendance!$G2943,FINALS_WEEK_WEDNESDAY_PERIOD_SCHEDULE[],2,TRUE),
       VLOOKUP(Attendance!$G2943,REGULAR_WEEK_SCHEDULE[[Wednesday]:[Period]],4,TRUE))),
IF(WEEKDAY($J2943) = 5,
       IF(COUNTIF(BLOCK_THURSDAY_DATES[],Attendance!$J2943) &gt; 0, VLOOKUP(Attendance!$G2943,BLOCK_THURSDAY_PERIOD_SCHEDULE[],2,TRUE),
       IF(COUNTIF(FINALS_WEEK_THURSDAY_DATE[],Attendance!$J2943) &gt; 0, VLOOKUP(Attendance!$G2943,FINALS_WEEK_THURSDAY_PERIOD_SCHEDULE[],2,TRUE),
       VLOOKUP(Attendance!$G2943,REGULAR_WEEK_SCHEDULE[[Thursday]:[Period]],3,TRUE))),
IF(WEEKDAY(Attendance!$J2943) = 6,
       IF(COUNTIF(FINALS_WEEK_FRIDAY_DATE[],Attendance!$J2943) &gt; 0, VLOOKUP(Attendance!$G2943,FINALS_WEEK_FRIDAY_PERIOD_SCHEDULE[],2,TRUE),
       VLOOKUP(Attendance!$G2943,REGULAR_WEEK_SCHEDULE[[Friday]:[Period]],2,TRUE))))))))))</f>
        <v/>
      </c>
      <c r="J2943" s="41" t="str">
        <f t="shared" ca="1" si="140"/>
        <v/>
      </c>
      <c r="K2943" s="41" t="str">
        <f>IF($A2943 &lt;&gt; "",VLOOKUP($A2943,'Student reference sheet'!$A$2:$V$2329, 7,FALSE), "")</f>
        <v/>
      </c>
      <c r="L2943" s="30" t="str">
        <f>IF($A2943 ="", "", VLOOKUP($A2943, 'Student reference sheet'!$A$2:$Z$2603,23,FALSE))</f>
        <v/>
      </c>
      <c r="M2943" s="30" t="str">
        <f>IF($A2943 ="", "", VLOOKUP($A2943, 'Student reference sheet'!$A$2:$Z$2603,24,FALSE))</f>
        <v/>
      </c>
      <c r="N2943" s="30" t="str">
        <f>IF($A2943 ="", "", VLOOKUP($A2943, 'Student reference sheet'!$A$2:$Z$2603,26,FALSE))</f>
        <v/>
      </c>
      <c r="O2943" s="30" t="str">
        <f>IF($A2943 ="", "", VLOOKUP($A2943, 'Student reference sheet'!$A$2:$Z$2603,25,FALSE))</f>
        <v/>
      </c>
      <c r="P2943" s="39" t="str">
        <f>IF($A2943 = "", "", IF(OR(VLOOKUP($A2943,'Student reference sheet'!$A$2:$V$2400,8,FALSE) = "R",  VLOOKUP($A2943,'Student reference sheet'!$A$2:$V$2400,8,FALSE) = "L"), "X", ""))</f>
        <v/>
      </c>
      <c r="Q2943" s="39" t="str">
        <f>IF($A2943 ="", "", VLOOKUP($A2943, 'Student reference sheet'!$A$2:$V$2603,22,FALSE))</f>
        <v/>
      </c>
      <c r="R2943" s="39" t="str">
        <f>IF($A2943 &lt;&gt; "",VLOOKUP($A2943,'Student reference sheet'!$A$2:$V$2329, 5,FALSE), "")</f>
        <v/>
      </c>
      <c r="S2943" s="39" t="str">
        <f>IF($A2943 &lt;&gt; "",VLOOKUP($A2943,'Student reference sheet'!$A$2:$V$2329, 6,FALSE), "")</f>
        <v/>
      </c>
      <c r="T2943" s="30" t="str">
        <f>IF($A2943 = "","",
IF(VLOOKUP($A2943,'Student reference sheet'!$A$2:$V$2329, 10,FALSE) = "Y", "Hispanic",
IF(VLOOKUP($A2943,'Student reference sheet'!$A$2:$V$2329,11,FALSE) &lt;&gt; "",
IF(VLOOKUP($A2943,'Student reference sheet'!$A$2:$V$2329,11,FALSE) = "UNK", "Unknown", VLOOKUP(VALUE(VLOOKUP($A2943,'Student reference sheet'!$A$2:$V$2329,11,FALSE)),'Ethnicity Reference'!$A$2:$B$22,2,FALSE)),
IF(VLOOKUP($A2943,'Student reference sheet'!$A$2:$V$2329,9,FALSE) &lt;&gt; "", VLOOKUP(VALUE(VLOOKUP($A2943,'Student reference sheet'!$A$2:$V$2329,9,FALSE)),'Ethnicity Reference'!$A$2:$B$22,2,FALSE),"Unknown"))))</f>
        <v/>
      </c>
      <c r="U2943" s="35"/>
    </row>
    <row r="2944" spans="1:21" ht="15.75">
      <c r="A2944" s="47"/>
      <c r="B2944" s="33"/>
      <c r="C2944" s="39" t="str">
        <f>IF($A2944 &lt;&gt; "",VLOOKUP($A2944,'Student reference sheet'!$A$2:$V$2329, 3,FALSE), "")</f>
        <v/>
      </c>
      <c r="D2944" s="39" t="str">
        <f>IF($A2944 &lt;&gt; "",VLOOKUP($A2944,'Student reference sheet'!$A$2:$V$2329, 2,FALSE), "")</f>
        <v/>
      </c>
      <c r="E2944" s="35"/>
      <c r="F2944" s="34"/>
      <c r="G2944" s="40" t="str">
        <f t="shared" ca="1" si="138"/>
        <v/>
      </c>
      <c r="H2944" s="40" t="str">
        <f t="shared" ca="1" si="139"/>
        <v/>
      </c>
      <c r="I2944" s="36" t="str">
        <f>IF($A2944 = "", "",
IF(COUNTIF(MINIMUM_DAY_DATES[], Attendance!J2944) &gt; 0, VLOOKUP(Attendance!$G2944,MINIMUM_DAY_PERIOD_SCHEDULE[], 2,TRUE),
IF(COUNTIF(RALLY_DATES[], Attendance!J2944) &gt; 0, VLOOKUP(Attendance!$G2944,RALLY_PERIOD_SCHEDULE[], 2,TRUE),
IF(WEEKDAY(Attendance!$J2944) = 2,
       IF(COUNTIF(FINALS_WEEK_MONDAY_DATE[],Attendance!$J2944) &gt; 0, VLOOKUP(Attendance!$G2944,FINALS_WEEK_MONDAY_PERIOD_SCHEDULE[],2,TRUE),
       VLOOKUP(Attendance!$G2944,REGULAR_WEEK_SCHEDULE[],6,TRUE)),
IF(WEEKDAY($J2944) = 3,
       IF(COUNTIF(FINALS_WEEK_TUESDAY_DATE[],Attendance!$J2944) &gt; 0, VLOOKUP(Attendance!$G2944,FINALS_WEEK_TUESDAY_PERIOD_SCHEDULE[],2,TRUE),
       VLOOKUP(Attendance!$G2944,REGULAR_WEEK_SCHEDULE[[Tuesday]:[Period]],5,TRUE)),
IF(WEEKDAY(Attendance!$J2944) = 4,
        IF(COUNTIF(BLOCK_WEDNESDAY_DATES[],Attendance!$J2944) &gt; 0, VLOOKUP(Attendance!$G2944,BLOCK_WEDNESDAY_PERIOD_SCHEDULE[],2,TRUE),
        IF(COUNTIF(FINALS_WEEK_WEDNESDAY_DATE[],Attendance!$J2944) &gt; 0, VLOOKUP(Attendance!$G2944,FINALS_WEEK_WEDNESDAY_PERIOD_SCHEDULE[],2,TRUE),
       VLOOKUP(Attendance!$G2944,REGULAR_WEEK_SCHEDULE[[Wednesday]:[Period]],4,TRUE))),
IF(WEEKDAY($J2944) = 5,
       IF(COUNTIF(BLOCK_THURSDAY_DATES[],Attendance!$J2944) &gt; 0, VLOOKUP(Attendance!$G2944,BLOCK_THURSDAY_PERIOD_SCHEDULE[],2,TRUE),
       IF(COUNTIF(FINALS_WEEK_THURSDAY_DATE[],Attendance!$J2944) &gt; 0, VLOOKUP(Attendance!$G2944,FINALS_WEEK_THURSDAY_PERIOD_SCHEDULE[],2,TRUE),
       VLOOKUP(Attendance!$G2944,REGULAR_WEEK_SCHEDULE[[Thursday]:[Period]],3,TRUE))),
IF(WEEKDAY(Attendance!$J2944) = 6,
       IF(COUNTIF(FINALS_WEEK_FRIDAY_DATE[],Attendance!$J2944) &gt; 0, VLOOKUP(Attendance!$G2944,FINALS_WEEK_FRIDAY_PERIOD_SCHEDULE[],2,TRUE),
       VLOOKUP(Attendance!$G2944,REGULAR_WEEK_SCHEDULE[[Friday]:[Period]],2,TRUE))))))))))</f>
        <v/>
      </c>
      <c r="J2944" s="41" t="str">
        <f t="shared" ca="1" si="140"/>
        <v/>
      </c>
      <c r="K2944" s="41" t="str">
        <f>IF($A2944 &lt;&gt; "",VLOOKUP($A2944,'Student reference sheet'!$A$2:$V$2329, 7,FALSE), "")</f>
        <v/>
      </c>
      <c r="L2944" s="30" t="str">
        <f>IF($A2944 ="", "", VLOOKUP($A2944, 'Student reference sheet'!$A$2:$Z$2603,23,FALSE))</f>
        <v/>
      </c>
      <c r="M2944" s="30" t="str">
        <f>IF($A2944 ="", "", VLOOKUP($A2944, 'Student reference sheet'!$A$2:$Z$2603,24,FALSE))</f>
        <v/>
      </c>
      <c r="N2944" s="30" t="str">
        <f>IF($A2944 ="", "", VLOOKUP($A2944, 'Student reference sheet'!$A$2:$Z$2603,26,FALSE))</f>
        <v/>
      </c>
      <c r="O2944" s="30" t="str">
        <f>IF($A2944 ="", "", VLOOKUP($A2944, 'Student reference sheet'!$A$2:$Z$2603,25,FALSE))</f>
        <v/>
      </c>
      <c r="P2944" s="39" t="str">
        <f>IF($A2944 = "", "", IF(OR(VLOOKUP($A2944,'Student reference sheet'!$A$2:$V$2400,8,FALSE) = "R",  VLOOKUP($A2944,'Student reference sheet'!$A$2:$V$2400,8,FALSE) = "L"), "X", ""))</f>
        <v/>
      </c>
      <c r="Q2944" s="39" t="str">
        <f>IF($A2944 ="", "", VLOOKUP($A2944, 'Student reference sheet'!$A$2:$V$2603,22,FALSE))</f>
        <v/>
      </c>
      <c r="R2944" s="39" t="str">
        <f>IF($A2944 &lt;&gt; "",VLOOKUP($A2944,'Student reference sheet'!$A$2:$V$2329, 5,FALSE), "")</f>
        <v/>
      </c>
      <c r="S2944" s="39" t="str">
        <f>IF($A2944 &lt;&gt; "",VLOOKUP($A2944,'Student reference sheet'!$A$2:$V$2329, 6,FALSE), "")</f>
        <v/>
      </c>
      <c r="T2944" s="30" t="str">
        <f>IF($A2944 = "","",
IF(VLOOKUP($A2944,'Student reference sheet'!$A$2:$V$2329, 10,FALSE) = "Y", "Hispanic",
IF(VLOOKUP($A2944,'Student reference sheet'!$A$2:$V$2329,11,FALSE) &lt;&gt; "",
IF(VLOOKUP($A2944,'Student reference sheet'!$A$2:$V$2329,11,FALSE) = "UNK", "Unknown", VLOOKUP(VALUE(VLOOKUP($A2944,'Student reference sheet'!$A$2:$V$2329,11,FALSE)),'Ethnicity Reference'!$A$2:$B$22,2,FALSE)),
IF(VLOOKUP($A2944,'Student reference sheet'!$A$2:$V$2329,9,FALSE) &lt;&gt; "", VLOOKUP(VALUE(VLOOKUP($A2944,'Student reference sheet'!$A$2:$V$2329,9,FALSE)),'Ethnicity Reference'!$A$2:$B$22,2,FALSE),"Unknown"))))</f>
        <v/>
      </c>
      <c r="U2944" s="35"/>
    </row>
    <row r="2945" spans="1:21" ht="15.75">
      <c r="A2945" s="47"/>
      <c r="B2945" s="33"/>
      <c r="C2945" s="39" t="str">
        <f>IF($A2945 &lt;&gt; "",VLOOKUP($A2945,'Student reference sheet'!$A$2:$V$2329, 3,FALSE), "")</f>
        <v/>
      </c>
      <c r="D2945" s="39" t="str">
        <f>IF($A2945 &lt;&gt; "",VLOOKUP($A2945,'Student reference sheet'!$A$2:$V$2329, 2,FALSE), "")</f>
        <v/>
      </c>
      <c r="E2945" s="35"/>
      <c r="F2945" s="34"/>
      <c r="G2945" s="40" t="str">
        <f t="shared" ca="1" si="138"/>
        <v/>
      </c>
      <c r="H2945" s="40" t="str">
        <f t="shared" ca="1" si="139"/>
        <v/>
      </c>
      <c r="I2945" s="36" t="str">
        <f>IF($A2945 = "", "",
IF(COUNTIF(MINIMUM_DAY_DATES[], Attendance!J2945) &gt; 0, VLOOKUP(Attendance!$G2945,MINIMUM_DAY_PERIOD_SCHEDULE[], 2,TRUE),
IF(COUNTIF(RALLY_DATES[], Attendance!J2945) &gt; 0, VLOOKUP(Attendance!$G2945,RALLY_PERIOD_SCHEDULE[], 2,TRUE),
IF(WEEKDAY(Attendance!$J2945) = 2,
       IF(COUNTIF(FINALS_WEEK_MONDAY_DATE[],Attendance!$J2945) &gt; 0, VLOOKUP(Attendance!$G2945,FINALS_WEEK_MONDAY_PERIOD_SCHEDULE[],2,TRUE),
       VLOOKUP(Attendance!$G2945,REGULAR_WEEK_SCHEDULE[],6,TRUE)),
IF(WEEKDAY($J2945) = 3,
       IF(COUNTIF(FINALS_WEEK_TUESDAY_DATE[],Attendance!$J2945) &gt; 0, VLOOKUP(Attendance!$G2945,FINALS_WEEK_TUESDAY_PERIOD_SCHEDULE[],2,TRUE),
       VLOOKUP(Attendance!$G2945,REGULAR_WEEK_SCHEDULE[[Tuesday]:[Period]],5,TRUE)),
IF(WEEKDAY(Attendance!$J2945) = 4,
        IF(COUNTIF(BLOCK_WEDNESDAY_DATES[],Attendance!$J2945) &gt; 0, VLOOKUP(Attendance!$G2945,BLOCK_WEDNESDAY_PERIOD_SCHEDULE[],2,TRUE),
        IF(COUNTIF(FINALS_WEEK_WEDNESDAY_DATE[],Attendance!$J2945) &gt; 0, VLOOKUP(Attendance!$G2945,FINALS_WEEK_WEDNESDAY_PERIOD_SCHEDULE[],2,TRUE),
       VLOOKUP(Attendance!$G2945,REGULAR_WEEK_SCHEDULE[[Wednesday]:[Period]],4,TRUE))),
IF(WEEKDAY($J2945) = 5,
       IF(COUNTIF(BLOCK_THURSDAY_DATES[],Attendance!$J2945) &gt; 0, VLOOKUP(Attendance!$G2945,BLOCK_THURSDAY_PERIOD_SCHEDULE[],2,TRUE),
       IF(COUNTIF(FINALS_WEEK_THURSDAY_DATE[],Attendance!$J2945) &gt; 0, VLOOKUP(Attendance!$G2945,FINALS_WEEK_THURSDAY_PERIOD_SCHEDULE[],2,TRUE),
       VLOOKUP(Attendance!$G2945,REGULAR_WEEK_SCHEDULE[[Thursday]:[Period]],3,TRUE))),
IF(WEEKDAY(Attendance!$J2945) = 6,
       IF(COUNTIF(FINALS_WEEK_FRIDAY_DATE[],Attendance!$J2945) &gt; 0, VLOOKUP(Attendance!$G2945,FINALS_WEEK_FRIDAY_PERIOD_SCHEDULE[],2,TRUE),
       VLOOKUP(Attendance!$G2945,REGULAR_WEEK_SCHEDULE[[Friday]:[Period]],2,TRUE))))))))))</f>
        <v/>
      </c>
      <c r="J2945" s="41" t="str">
        <f t="shared" ca="1" si="140"/>
        <v/>
      </c>
      <c r="K2945" s="41" t="str">
        <f>IF($A2945 &lt;&gt; "",VLOOKUP($A2945,'Student reference sheet'!$A$2:$V$2329, 7,FALSE), "")</f>
        <v/>
      </c>
      <c r="L2945" s="30" t="str">
        <f>IF($A2945 ="", "", VLOOKUP($A2945, 'Student reference sheet'!$A$2:$Z$2603,23,FALSE))</f>
        <v/>
      </c>
      <c r="M2945" s="30" t="str">
        <f>IF($A2945 ="", "", VLOOKUP($A2945, 'Student reference sheet'!$A$2:$Z$2603,24,FALSE))</f>
        <v/>
      </c>
      <c r="N2945" s="30" t="str">
        <f>IF($A2945 ="", "", VLOOKUP($A2945, 'Student reference sheet'!$A$2:$Z$2603,26,FALSE))</f>
        <v/>
      </c>
      <c r="O2945" s="30" t="str">
        <f>IF($A2945 ="", "", VLOOKUP($A2945, 'Student reference sheet'!$A$2:$Z$2603,25,FALSE))</f>
        <v/>
      </c>
      <c r="P2945" s="39" t="str">
        <f>IF($A2945 = "", "", IF(OR(VLOOKUP($A2945,'Student reference sheet'!$A$2:$V$2400,8,FALSE) = "R",  VLOOKUP($A2945,'Student reference sheet'!$A$2:$V$2400,8,FALSE) = "L"), "X", ""))</f>
        <v/>
      </c>
      <c r="Q2945" s="39" t="str">
        <f>IF($A2945 ="", "", VLOOKUP($A2945, 'Student reference sheet'!$A$2:$V$2603,22,FALSE))</f>
        <v/>
      </c>
      <c r="R2945" s="39" t="str">
        <f>IF($A2945 &lt;&gt; "",VLOOKUP($A2945,'Student reference sheet'!$A$2:$V$2329, 5,FALSE), "")</f>
        <v/>
      </c>
      <c r="S2945" s="39" t="str">
        <f>IF($A2945 &lt;&gt; "",VLOOKUP($A2945,'Student reference sheet'!$A$2:$V$2329, 6,FALSE), "")</f>
        <v/>
      </c>
      <c r="T2945" s="30" t="str">
        <f>IF($A2945 = "","",
IF(VLOOKUP($A2945,'Student reference sheet'!$A$2:$V$2329, 10,FALSE) = "Y", "Hispanic",
IF(VLOOKUP($A2945,'Student reference sheet'!$A$2:$V$2329,11,FALSE) &lt;&gt; "",
IF(VLOOKUP($A2945,'Student reference sheet'!$A$2:$V$2329,11,FALSE) = "UNK", "Unknown", VLOOKUP(VALUE(VLOOKUP($A2945,'Student reference sheet'!$A$2:$V$2329,11,FALSE)),'Ethnicity Reference'!$A$2:$B$22,2,FALSE)),
IF(VLOOKUP($A2945,'Student reference sheet'!$A$2:$V$2329,9,FALSE) &lt;&gt; "", VLOOKUP(VALUE(VLOOKUP($A2945,'Student reference sheet'!$A$2:$V$2329,9,FALSE)),'Ethnicity Reference'!$A$2:$B$22,2,FALSE),"Unknown"))))</f>
        <v/>
      </c>
      <c r="U2945" s="35"/>
    </row>
    <row r="2946" spans="1:21" ht="15.75">
      <c r="A2946" s="47"/>
      <c r="B2946" s="33"/>
      <c r="C2946" s="39" t="str">
        <f>IF($A2946 &lt;&gt; "",VLOOKUP($A2946,'Student reference sheet'!$A$2:$V$2329, 3,FALSE), "")</f>
        <v/>
      </c>
      <c r="D2946" s="39" t="str">
        <f>IF($A2946 &lt;&gt; "",VLOOKUP($A2946,'Student reference sheet'!$A$2:$V$2329, 2,FALSE), "")</f>
        <v/>
      </c>
      <c r="E2946" s="35"/>
      <c r="F2946" s="34"/>
      <c r="G2946" s="40" t="str">
        <f t="shared" ca="1" si="138"/>
        <v/>
      </c>
      <c r="H2946" s="40" t="str">
        <f t="shared" ca="1" si="139"/>
        <v/>
      </c>
      <c r="I2946" s="36" t="str">
        <f>IF($A2946 = "", "",
IF(COUNTIF(MINIMUM_DAY_DATES[], Attendance!J2946) &gt; 0, VLOOKUP(Attendance!$G2946,MINIMUM_DAY_PERIOD_SCHEDULE[], 2,TRUE),
IF(COUNTIF(RALLY_DATES[], Attendance!J2946) &gt; 0, VLOOKUP(Attendance!$G2946,RALLY_PERIOD_SCHEDULE[], 2,TRUE),
IF(WEEKDAY(Attendance!$J2946) = 2,
       IF(COUNTIF(FINALS_WEEK_MONDAY_DATE[],Attendance!$J2946) &gt; 0, VLOOKUP(Attendance!$G2946,FINALS_WEEK_MONDAY_PERIOD_SCHEDULE[],2,TRUE),
       VLOOKUP(Attendance!$G2946,REGULAR_WEEK_SCHEDULE[],6,TRUE)),
IF(WEEKDAY($J2946) = 3,
       IF(COUNTIF(FINALS_WEEK_TUESDAY_DATE[],Attendance!$J2946) &gt; 0, VLOOKUP(Attendance!$G2946,FINALS_WEEK_TUESDAY_PERIOD_SCHEDULE[],2,TRUE),
       VLOOKUP(Attendance!$G2946,REGULAR_WEEK_SCHEDULE[[Tuesday]:[Period]],5,TRUE)),
IF(WEEKDAY(Attendance!$J2946) = 4,
        IF(COUNTIF(BLOCK_WEDNESDAY_DATES[],Attendance!$J2946) &gt; 0, VLOOKUP(Attendance!$G2946,BLOCK_WEDNESDAY_PERIOD_SCHEDULE[],2,TRUE),
        IF(COUNTIF(FINALS_WEEK_WEDNESDAY_DATE[],Attendance!$J2946) &gt; 0, VLOOKUP(Attendance!$G2946,FINALS_WEEK_WEDNESDAY_PERIOD_SCHEDULE[],2,TRUE),
       VLOOKUP(Attendance!$G2946,REGULAR_WEEK_SCHEDULE[[Wednesday]:[Period]],4,TRUE))),
IF(WEEKDAY($J2946) = 5,
       IF(COUNTIF(BLOCK_THURSDAY_DATES[],Attendance!$J2946) &gt; 0, VLOOKUP(Attendance!$G2946,BLOCK_THURSDAY_PERIOD_SCHEDULE[],2,TRUE),
       IF(COUNTIF(FINALS_WEEK_THURSDAY_DATE[],Attendance!$J2946) &gt; 0, VLOOKUP(Attendance!$G2946,FINALS_WEEK_THURSDAY_PERIOD_SCHEDULE[],2,TRUE),
       VLOOKUP(Attendance!$G2946,REGULAR_WEEK_SCHEDULE[[Thursday]:[Period]],3,TRUE))),
IF(WEEKDAY(Attendance!$J2946) = 6,
       IF(COUNTIF(FINALS_WEEK_FRIDAY_DATE[],Attendance!$J2946) &gt; 0, VLOOKUP(Attendance!$G2946,FINALS_WEEK_FRIDAY_PERIOD_SCHEDULE[],2,TRUE),
       VLOOKUP(Attendance!$G2946,REGULAR_WEEK_SCHEDULE[[Friday]:[Period]],2,TRUE))))))))))</f>
        <v/>
      </c>
      <c r="J2946" s="41" t="str">
        <f t="shared" ca="1" si="140"/>
        <v/>
      </c>
      <c r="K2946" s="41" t="str">
        <f>IF($A2946 &lt;&gt; "",VLOOKUP($A2946,'Student reference sheet'!$A$2:$V$2329, 7,FALSE), "")</f>
        <v/>
      </c>
      <c r="L2946" s="30" t="str">
        <f>IF($A2946 ="", "", VLOOKUP($A2946, 'Student reference sheet'!$A$2:$Z$2603,23,FALSE))</f>
        <v/>
      </c>
      <c r="M2946" s="30" t="str">
        <f>IF($A2946 ="", "", VLOOKUP($A2946, 'Student reference sheet'!$A$2:$Z$2603,24,FALSE))</f>
        <v/>
      </c>
      <c r="N2946" s="30" t="str">
        <f>IF($A2946 ="", "", VLOOKUP($A2946, 'Student reference sheet'!$A$2:$Z$2603,26,FALSE))</f>
        <v/>
      </c>
      <c r="O2946" s="30" t="str">
        <f>IF($A2946 ="", "", VLOOKUP($A2946, 'Student reference sheet'!$A$2:$Z$2603,25,FALSE))</f>
        <v/>
      </c>
      <c r="P2946" s="39" t="str">
        <f>IF($A2946 = "", "", IF(OR(VLOOKUP($A2946,'Student reference sheet'!$A$2:$V$2400,8,FALSE) = "R",  VLOOKUP($A2946,'Student reference sheet'!$A$2:$V$2400,8,FALSE) = "L"), "X", ""))</f>
        <v/>
      </c>
      <c r="Q2946" s="39" t="str">
        <f>IF($A2946 ="", "", VLOOKUP($A2946, 'Student reference sheet'!$A$2:$V$2603,22,FALSE))</f>
        <v/>
      </c>
      <c r="R2946" s="39" t="str">
        <f>IF($A2946 &lt;&gt; "",VLOOKUP($A2946,'Student reference sheet'!$A$2:$V$2329, 5,FALSE), "")</f>
        <v/>
      </c>
      <c r="S2946" s="39" t="str">
        <f>IF($A2946 &lt;&gt; "",VLOOKUP($A2946,'Student reference sheet'!$A$2:$V$2329, 6,FALSE), "")</f>
        <v/>
      </c>
      <c r="T2946" s="30" t="str">
        <f>IF($A2946 = "","",
IF(VLOOKUP($A2946,'Student reference sheet'!$A$2:$V$2329, 10,FALSE) = "Y", "Hispanic",
IF(VLOOKUP($A2946,'Student reference sheet'!$A$2:$V$2329,11,FALSE) &lt;&gt; "",
IF(VLOOKUP($A2946,'Student reference sheet'!$A$2:$V$2329,11,FALSE) = "UNK", "Unknown", VLOOKUP(VALUE(VLOOKUP($A2946,'Student reference sheet'!$A$2:$V$2329,11,FALSE)),'Ethnicity Reference'!$A$2:$B$22,2,FALSE)),
IF(VLOOKUP($A2946,'Student reference sheet'!$A$2:$V$2329,9,FALSE) &lt;&gt; "", VLOOKUP(VALUE(VLOOKUP($A2946,'Student reference sheet'!$A$2:$V$2329,9,FALSE)),'Ethnicity Reference'!$A$2:$B$22,2,FALSE),"Unknown"))))</f>
        <v/>
      </c>
      <c r="U2946" s="35"/>
    </row>
    <row r="2947" spans="1:21" ht="15.75">
      <c r="A2947" s="47"/>
      <c r="B2947" s="33"/>
      <c r="C2947" s="39" t="str">
        <f>IF($A2947 &lt;&gt; "",VLOOKUP($A2947,'Student reference sheet'!$A$2:$V$2329, 3,FALSE), "")</f>
        <v/>
      </c>
      <c r="D2947" s="39" t="str">
        <f>IF($A2947 &lt;&gt; "",VLOOKUP($A2947,'Student reference sheet'!$A$2:$V$2329, 2,FALSE), "")</f>
        <v/>
      </c>
      <c r="E2947" s="35"/>
      <c r="F2947" s="34"/>
      <c r="G2947" s="40" t="str">
        <f t="shared" ca="1" si="138"/>
        <v/>
      </c>
      <c r="H2947" s="40" t="str">
        <f t="shared" ca="1" si="139"/>
        <v/>
      </c>
      <c r="I2947" s="36" t="str">
        <f>IF($A2947 = "", "",
IF(COUNTIF(MINIMUM_DAY_DATES[], Attendance!J2947) &gt; 0, VLOOKUP(Attendance!$G2947,MINIMUM_DAY_PERIOD_SCHEDULE[], 2,TRUE),
IF(COUNTIF(RALLY_DATES[], Attendance!J2947) &gt; 0, VLOOKUP(Attendance!$G2947,RALLY_PERIOD_SCHEDULE[], 2,TRUE),
IF(WEEKDAY(Attendance!$J2947) = 2,
       IF(COUNTIF(FINALS_WEEK_MONDAY_DATE[],Attendance!$J2947) &gt; 0, VLOOKUP(Attendance!$G2947,FINALS_WEEK_MONDAY_PERIOD_SCHEDULE[],2,TRUE),
       VLOOKUP(Attendance!$G2947,REGULAR_WEEK_SCHEDULE[],6,TRUE)),
IF(WEEKDAY($J2947) = 3,
       IF(COUNTIF(FINALS_WEEK_TUESDAY_DATE[],Attendance!$J2947) &gt; 0, VLOOKUP(Attendance!$G2947,FINALS_WEEK_TUESDAY_PERIOD_SCHEDULE[],2,TRUE),
       VLOOKUP(Attendance!$G2947,REGULAR_WEEK_SCHEDULE[[Tuesday]:[Period]],5,TRUE)),
IF(WEEKDAY(Attendance!$J2947) = 4,
        IF(COUNTIF(BLOCK_WEDNESDAY_DATES[],Attendance!$J2947) &gt; 0, VLOOKUP(Attendance!$G2947,BLOCK_WEDNESDAY_PERIOD_SCHEDULE[],2,TRUE),
        IF(COUNTIF(FINALS_WEEK_WEDNESDAY_DATE[],Attendance!$J2947) &gt; 0, VLOOKUP(Attendance!$G2947,FINALS_WEEK_WEDNESDAY_PERIOD_SCHEDULE[],2,TRUE),
       VLOOKUP(Attendance!$G2947,REGULAR_WEEK_SCHEDULE[[Wednesday]:[Period]],4,TRUE))),
IF(WEEKDAY($J2947) = 5,
       IF(COUNTIF(BLOCK_THURSDAY_DATES[],Attendance!$J2947) &gt; 0, VLOOKUP(Attendance!$G2947,BLOCK_THURSDAY_PERIOD_SCHEDULE[],2,TRUE),
       IF(COUNTIF(FINALS_WEEK_THURSDAY_DATE[],Attendance!$J2947) &gt; 0, VLOOKUP(Attendance!$G2947,FINALS_WEEK_THURSDAY_PERIOD_SCHEDULE[],2,TRUE),
       VLOOKUP(Attendance!$G2947,REGULAR_WEEK_SCHEDULE[[Thursday]:[Period]],3,TRUE))),
IF(WEEKDAY(Attendance!$J2947) = 6,
       IF(COUNTIF(FINALS_WEEK_FRIDAY_DATE[],Attendance!$J2947) &gt; 0, VLOOKUP(Attendance!$G2947,FINALS_WEEK_FRIDAY_PERIOD_SCHEDULE[],2,TRUE),
       VLOOKUP(Attendance!$G2947,REGULAR_WEEK_SCHEDULE[[Friday]:[Period]],2,TRUE))))))))))</f>
        <v/>
      </c>
      <c r="J2947" s="41" t="str">
        <f t="shared" ca="1" si="140"/>
        <v/>
      </c>
      <c r="K2947" s="41" t="str">
        <f>IF($A2947 &lt;&gt; "",VLOOKUP($A2947,'Student reference sheet'!$A$2:$V$2329, 7,FALSE), "")</f>
        <v/>
      </c>
      <c r="L2947" s="30" t="str">
        <f>IF($A2947 ="", "", VLOOKUP($A2947, 'Student reference sheet'!$A$2:$Z$2603,23,FALSE))</f>
        <v/>
      </c>
      <c r="M2947" s="30" t="str">
        <f>IF($A2947 ="", "", VLOOKUP($A2947, 'Student reference sheet'!$A$2:$Z$2603,24,FALSE))</f>
        <v/>
      </c>
      <c r="N2947" s="30" t="str">
        <f>IF($A2947 ="", "", VLOOKUP($A2947, 'Student reference sheet'!$A$2:$Z$2603,26,FALSE))</f>
        <v/>
      </c>
      <c r="O2947" s="30" t="str">
        <f>IF($A2947 ="", "", VLOOKUP($A2947, 'Student reference sheet'!$A$2:$Z$2603,25,FALSE))</f>
        <v/>
      </c>
      <c r="P2947" s="39" t="str">
        <f>IF($A2947 = "", "", IF(OR(VLOOKUP($A2947,'Student reference sheet'!$A$2:$V$2400,8,FALSE) = "R",  VLOOKUP($A2947,'Student reference sheet'!$A$2:$V$2400,8,FALSE) = "L"), "X", ""))</f>
        <v/>
      </c>
      <c r="Q2947" s="39" t="str">
        <f>IF($A2947 ="", "", VLOOKUP($A2947, 'Student reference sheet'!$A$2:$V$2603,22,FALSE))</f>
        <v/>
      </c>
      <c r="R2947" s="39" t="str">
        <f>IF($A2947 &lt;&gt; "",VLOOKUP($A2947,'Student reference sheet'!$A$2:$V$2329, 5,FALSE), "")</f>
        <v/>
      </c>
      <c r="S2947" s="39" t="str">
        <f>IF($A2947 &lt;&gt; "",VLOOKUP($A2947,'Student reference sheet'!$A$2:$V$2329, 6,FALSE), "")</f>
        <v/>
      </c>
      <c r="T2947" s="30" t="str">
        <f>IF($A2947 = "","",
IF(VLOOKUP($A2947,'Student reference sheet'!$A$2:$V$2329, 10,FALSE) = "Y", "Hispanic",
IF(VLOOKUP($A2947,'Student reference sheet'!$A$2:$V$2329,11,FALSE) &lt;&gt; "",
IF(VLOOKUP($A2947,'Student reference sheet'!$A$2:$V$2329,11,FALSE) = "UNK", "Unknown", VLOOKUP(VALUE(VLOOKUP($A2947,'Student reference sheet'!$A$2:$V$2329,11,FALSE)),'Ethnicity Reference'!$A$2:$B$22,2,FALSE)),
IF(VLOOKUP($A2947,'Student reference sheet'!$A$2:$V$2329,9,FALSE) &lt;&gt; "", VLOOKUP(VALUE(VLOOKUP($A2947,'Student reference sheet'!$A$2:$V$2329,9,FALSE)),'Ethnicity Reference'!$A$2:$B$22,2,FALSE),"Unknown"))))</f>
        <v/>
      </c>
      <c r="U2947" s="35"/>
    </row>
    <row r="2948" spans="1:21" ht="15.75">
      <c r="A2948" s="47"/>
      <c r="B2948" s="33"/>
      <c r="C2948" s="39" t="str">
        <f>IF($A2948 &lt;&gt; "",VLOOKUP($A2948,'Student reference sheet'!$A$2:$V$2329, 3,FALSE), "")</f>
        <v/>
      </c>
      <c r="D2948" s="39" t="str">
        <f>IF($A2948 &lt;&gt; "",VLOOKUP($A2948,'Student reference sheet'!$A$2:$V$2329, 2,FALSE), "")</f>
        <v/>
      </c>
      <c r="E2948" s="35"/>
      <c r="F2948" s="34"/>
      <c r="G2948" s="40" t="str">
        <f t="shared" ca="1" si="138"/>
        <v/>
      </c>
      <c r="H2948" s="40" t="str">
        <f t="shared" ca="1" si="139"/>
        <v/>
      </c>
      <c r="I2948" s="36" t="str">
        <f>IF($A2948 = "", "",
IF(COUNTIF(MINIMUM_DAY_DATES[], Attendance!J2948) &gt; 0, VLOOKUP(Attendance!$G2948,MINIMUM_DAY_PERIOD_SCHEDULE[], 2,TRUE),
IF(COUNTIF(RALLY_DATES[], Attendance!J2948) &gt; 0, VLOOKUP(Attendance!$G2948,RALLY_PERIOD_SCHEDULE[], 2,TRUE),
IF(WEEKDAY(Attendance!$J2948) = 2,
       IF(COUNTIF(FINALS_WEEK_MONDAY_DATE[],Attendance!$J2948) &gt; 0, VLOOKUP(Attendance!$G2948,FINALS_WEEK_MONDAY_PERIOD_SCHEDULE[],2,TRUE),
       VLOOKUP(Attendance!$G2948,REGULAR_WEEK_SCHEDULE[],6,TRUE)),
IF(WEEKDAY($J2948) = 3,
       IF(COUNTIF(FINALS_WEEK_TUESDAY_DATE[],Attendance!$J2948) &gt; 0, VLOOKUP(Attendance!$G2948,FINALS_WEEK_TUESDAY_PERIOD_SCHEDULE[],2,TRUE),
       VLOOKUP(Attendance!$G2948,REGULAR_WEEK_SCHEDULE[[Tuesday]:[Period]],5,TRUE)),
IF(WEEKDAY(Attendance!$J2948) = 4,
        IF(COUNTIF(BLOCK_WEDNESDAY_DATES[],Attendance!$J2948) &gt; 0, VLOOKUP(Attendance!$G2948,BLOCK_WEDNESDAY_PERIOD_SCHEDULE[],2,TRUE),
        IF(COUNTIF(FINALS_WEEK_WEDNESDAY_DATE[],Attendance!$J2948) &gt; 0, VLOOKUP(Attendance!$G2948,FINALS_WEEK_WEDNESDAY_PERIOD_SCHEDULE[],2,TRUE),
       VLOOKUP(Attendance!$G2948,REGULAR_WEEK_SCHEDULE[[Wednesday]:[Period]],4,TRUE))),
IF(WEEKDAY($J2948) = 5,
       IF(COUNTIF(BLOCK_THURSDAY_DATES[],Attendance!$J2948) &gt; 0, VLOOKUP(Attendance!$G2948,BLOCK_THURSDAY_PERIOD_SCHEDULE[],2,TRUE),
       IF(COUNTIF(FINALS_WEEK_THURSDAY_DATE[],Attendance!$J2948) &gt; 0, VLOOKUP(Attendance!$G2948,FINALS_WEEK_THURSDAY_PERIOD_SCHEDULE[],2,TRUE),
       VLOOKUP(Attendance!$G2948,REGULAR_WEEK_SCHEDULE[[Thursday]:[Period]],3,TRUE))),
IF(WEEKDAY(Attendance!$J2948) = 6,
       IF(COUNTIF(FINALS_WEEK_FRIDAY_DATE[],Attendance!$J2948) &gt; 0, VLOOKUP(Attendance!$G2948,FINALS_WEEK_FRIDAY_PERIOD_SCHEDULE[],2,TRUE),
       VLOOKUP(Attendance!$G2948,REGULAR_WEEK_SCHEDULE[[Friday]:[Period]],2,TRUE))))))))))</f>
        <v/>
      </c>
      <c r="J2948" s="41" t="str">
        <f t="shared" ca="1" si="140"/>
        <v/>
      </c>
      <c r="K2948" s="41" t="str">
        <f>IF($A2948 &lt;&gt; "",VLOOKUP($A2948,'Student reference sheet'!$A$2:$V$2329, 7,FALSE), "")</f>
        <v/>
      </c>
      <c r="L2948" s="30" t="str">
        <f>IF($A2948 ="", "", VLOOKUP($A2948, 'Student reference sheet'!$A$2:$Z$2603,23,FALSE))</f>
        <v/>
      </c>
      <c r="M2948" s="30" t="str">
        <f>IF($A2948 ="", "", VLOOKUP($A2948, 'Student reference sheet'!$A$2:$Z$2603,24,FALSE))</f>
        <v/>
      </c>
      <c r="N2948" s="30" t="str">
        <f>IF($A2948 ="", "", VLOOKUP($A2948, 'Student reference sheet'!$A$2:$Z$2603,26,FALSE))</f>
        <v/>
      </c>
      <c r="O2948" s="30" t="str">
        <f>IF($A2948 ="", "", VLOOKUP($A2948, 'Student reference sheet'!$A$2:$Z$2603,25,FALSE))</f>
        <v/>
      </c>
      <c r="P2948" s="39" t="str">
        <f>IF($A2948 = "", "", IF(OR(VLOOKUP($A2948,'Student reference sheet'!$A$2:$V$2400,8,FALSE) = "R",  VLOOKUP($A2948,'Student reference sheet'!$A$2:$V$2400,8,FALSE) = "L"), "X", ""))</f>
        <v/>
      </c>
      <c r="Q2948" s="39" t="str">
        <f>IF($A2948 ="", "", VLOOKUP($A2948, 'Student reference sheet'!$A$2:$V$2603,22,FALSE))</f>
        <v/>
      </c>
      <c r="R2948" s="39" t="str">
        <f>IF($A2948 &lt;&gt; "",VLOOKUP($A2948,'Student reference sheet'!$A$2:$V$2329, 5,FALSE), "")</f>
        <v/>
      </c>
      <c r="S2948" s="39" t="str">
        <f>IF($A2948 &lt;&gt; "",VLOOKUP($A2948,'Student reference sheet'!$A$2:$V$2329, 6,FALSE), "")</f>
        <v/>
      </c>
      <c r="T2948" s="30" t="str">
        <f>IF($A2948 = "","",
IF(VLOOKUP($A2948,'Student reference sheet'!$A$2:$V$2329, 10,FALSE) = "Y", "Hispanic",
IF(VLOOKUP($A2948,'Student reference sheet'!$A$2:$V$2329,11,FALSE) &lt;&gt; "",
IF(VLOOKUP($A2948,'Student reference sheet'!$A$2:$V$2329,11,FALSE) = "UNK", "Unknown", VLOOKUP(VALUE(VLOOKUP($A2948,'Student reference sheet'!$A$2:$V$2329,11,FALSE)),'Ethnicity Reference'!$A$2:$B$22,2,FALSE)),
IF(VLOOKUP($A2948,'Student reference sheet'!$A$2:$V$2329,9,FALSE) &lt;&gt; "", VLOOKUP(VALUE(VLOOKUP($A2948,'Student reference sheet'!$A$2:$V$2329,9,FALSE)),'Ethnicity Reference'!$A$2:$B$22,2,FALSE),"Unknown"))))</f>
        <v/>
      </c>
      <c r="U2948" s="35"/>
    </row>
    <row r="2949" spans="1:21" ht="15.75">
      <c r="A2949" s="47"/>
      <c r="B2949" s="33"/>
      <c r="C2949" s="39" t="str">
        <f>IF($A2949 &lt;&gt; "",VLOOKUP($A2949,'Student reference sheet'!$A$2:$V$2329, 3,FALSE), "")</f>
        <v/>
      </c>
      <c r="D2949" s="39" t="str">
        <f>IF($A2949 &lt;&gt; "",VLOOKUP($A2949,'Student reference sheet'!$A$2:$V$2329, 2,FALSE), "")</f>
        <v/>
      </c>
      <c r="E2949" s="35"/>
      <c r="F2949" s="34"/>
      <c r="G2949" s="40" t="str">
        <f t="shared" ca="1" si="138"/>
        <v/>
      </c>
      <c r="H2949" s="40" t="str">
        <f t="shared" ca="1" si="139"/>
        <v/>
      </c>
      <c r="I2949" s="36" t="str">
        <f>IF($A2949 = "", "",
IF(COUNTIF(MINIMUM_DAY_DATES[], Attendance!J2949) &gt; 0, VLOOKUP(Attendance!$G2949,MINIMUM_DAY_PERIOD_SCHEDULE[], 2,TRUE),
IF(COUNTIF(RALLY_DATES[], Attendance!J2949) &gt; 0, VLOOKUP(Attendance!$G2949,RALLY_PERIOD_SCHEDULE[], 2,TRUE),
IF(WEEKDAY(Attendance!$J2949) = 2,
       IF(COUNTIF(FINALS_WEEK_MONDAY_DATE[],Attendance!$J2949) &gt; 0, VLOOKUP(Attendance!$G2949,FINALS_WEEK_MONDAY_PERIOD_SCHEDULE[],2,TRUE),
       VLOOKUP(Attendance!$G2949,REGULAR_WEEK_SCHEDULE[],6,TRUE)),
IF(WEEKDAY($J2949) = 3,
       IF(COUNTIF(FINALS_WEEK_TUESDAY_DATE[],Attendance!$J2949) &gt; 0, VLOOKUP(Attendance!$G2949,FINALS_WEEK_TUESDAY_PERIOD_SCHEDULE[],2,TRUE),
       VLOOKUP(Attendance!$G2949,REGULAR_WEEK_SCHEDULE[[Tuesday]:[Period]],5,TRUE)),
IF(WEEKDAY(Attendance!$J2949) = 4,
        IF(COUNTIF(BLOCK_WEDNESDAY_DATES[],Attendance!$J2949) &gt; 0, VLOOKUP(Attendance!$G2949,BLOCK_WEDNESDAY_PERIOD_SCHEDULE[],2,TRUE),
        IF(COUNTIF(FINALS_WEEK_WEDNESDAY_DATE[],Attendance!$J2949) &gt; 0, VLOOKUP(Attendance!$G2949,FINALS_WEEK_WEDNESDAY_PERIOD_SCHEDULE[],2,TRUE),
       VLOOKUP(Attendance!$G2949,REGULAR_WEEK_SCHEDULE[[Wednesday]:[Period]],4,TRUE))),
IF(WEEKDAY($J2949) = 5,
       IF(COUNTIF(BLOCK_THURSDAY_DATES[],Attendance!$J2949) &gt; 0, VLOOKUP(Attendance!$G2949,BLOCK_THURSDAY_PERIOD_SCHEDULE[],2,TRUE),
       IF(COUNTIF(FINALS_WEEK_THURSDAY_DATE[],Attendance!$J2949) &gt; 0, VLOOKUP(Attendance!$G2949,FINALS_WEEK_THURSDAY_PERIOD_SCHEDULE[],2,TRUE),
       VLOOKUP(Attendance!$G2949,REGULAR_WEEK_SCHEDULE[[Thursday]:[Period]],3,TRUE))),
IF(WEEKDAY(Attendance!$J2949) = 6,
       IF(COUNTIF(FINALS_WEEK_FRIDAY_DATE[],Attendance!$J2949) &gt; 0, VLOOKUP(Attendance!$G2949,FINALS_WEEK_FRIDAY_PERIOD_SCHEDULE[],2,TRUE),
       VLOOKUP(Attendance!$G2949,REGULAR_WEEK_SCHEDULE[[Friday]:[Period]],2,TRUE))))))))))</f>
        <v/>
      </c>
      <c r="J2949" s="41" t="str">
        <f t="shared" ca="1" si="140"/>
        <v/>
      </c>
      <c r="K2949" s="41" t="str">
        <f>IF($A2949 &lt;&gt; "",VLOOKUP($A2949,'Student reference sheet'!$A$2:$V$2329, 7,FALSE), "")</f>
        <v/>
      </c>
      <c r="L2949" s="30" t="str">
        <f>IF($A2949 ="", "", VLOOKUP($A2949, 'Student reference sheet'!$A$2:$Z$2603,23,FALSE))</f>
        <v/>
      </c>
      <c r="M2949" s="30" t="str">
        <f>IF($A2949 ="", "", VLOOKUP($A2949, 'Student reference sheet'!$A$2:$Z$2603,24,FALSE))</f>
        <v/>
      </c>
      <c r="N2949" s="30" t="str">
        <f>IF($A2949 ="", "", VLOOKUP($A2949, 'Student reference sheet'!$A$2:$Z$2603,26,FALSE))</f>
        <v/>
      </c>
      <c r="O2949" s="30" t="str">
        <f>IF($A2949 ="", "", VLOOKUP($A2949, 'Student reference sheet'!$A$2:$Z$2603,25,FALSE))</f>
        <v/>
      </c>
      <c r="P2949" s="39" t="str">
        <f>IF($A2949 = "", "", IF(OR(VLOOKUP($A2949,'Student reference sheet'!$A$2:$V$2400,8,FALSE) = "R",  VLOOKUP($A2949,'Student reference sheet'!$A$2:$V$2400,8,FALSE) = "L"), "X", ""))</f>
        <v/>
      </c>
      <c r="Q2949" s="39" t="str">
        <f>IF($A2949 ="", "", VLOOKUP($A2949, 'Student reference sheet'!$A$2:$V$2603,22,FALSE))</f>
        <v/>
      </c>
      <c r="R2949" s="39" t="str">
        <f>IF($A2949 &lt;&gt; "",VLOOKUP($A2949,'Student reference sheet'!$A$2:$V$2329, 5,FALSE), "")</f>
        <v/>
      </c>
      <c r="S2949" s="39" t="str">
        <f>IF($A2949 &lt;&gt; "",VLOOKUP($A2949,'Student reference sheet'!$A$2:$V$2329, 6,FALSE), "")</f>
        <v/>
      </c>
      <c r="T2949" s="30" t="str">
        <f>IF($A2949 = "","",
IF(VLOOKUP($A2949,'Student reference sheet'!$A$2:$V$2329, 10,FALSE) = "Y", "Hispanic",
IF(VLOOKUP($A2949,'Student reference sheet'!$A$2:$V$2329,11,FALSE) &lt;&gt; "",
IF(VLOOKUP($A2949,'Student reference sheet'!$A$2:$V$2329,11,FALSE) = "UNK", "Unknown", VLOOKUP(VALUE(VLOOKUP($A2949,'Student reference sheet'!$A$2:$V$2329,11,FALSE)),'Ethnicity Reference'!$A$2:$B$22,2,FALSE)),
IF(VLOOKUP($A2949,'Student reference sheet'!$A$2:$V$2329,9,FALSE) &lt;&gt; "", VLOOKUP(VALUE(VLOOKUP($A2949,'Student reference sheet'!$A$2:$V$2329,9,FALSE)),'Ethnicity Reference'!$A$2:$B$22,2,FALSE),"Unknown"))))</f>
        <v/>
      </c>
      <c r="U2949" s="35"/>
    </row>
    <row r="2950" spans="1:21" ht="15.75">
      <c r="A2950" s="47"/>
      <c r="B2950" s="33"/>
      <c r="C2950" s="39" t="str">
        <f>IF($A2950 &lt;&gt; "",VLOOKUP($A2950,'Student reference sheet'!$A$2:$V$2329, 3,FALSE), "")</f>
        <v/>
      </c>
      <c r="D2950" s="39" t="str">
        <f>IF($A2950 &lt;&gt; "",VLOOKUP($A2950,'Student reference sheet'!$A$2:$V$2329, 2,FALSE), "")</f>
        <v/>
      </c>
      <c r="E2950" s="35"/>
      <c r="F2950" s="34"/>
      <c r="G2950" s="40" t="str">
        <f t="shared" ca="1" si="138"/>
        <v/>
      </c>
      <c r="H2950" s="40" t="str">
        <f t="shared" ca="1" si="139"/>
        <v/>
      </c>
      <c r="I2950" s="36" t="str">
        <f>IF($A2950 = "", "",
IF(COUNTIF(MINIMUM_DAY_DATES[], Attendance!J2950) &gt; 0, VLOOKUP(Attendance!$G2950,MINIMUM_DAY_PERIOD_SCHEDULE[], 2,TRUE),
IF(COUNTIF(RALLY_DATES[], Attendance!J2950) &gt; 0, VLOOKUP(Attendance!$G2950,RALLY_PERIOD_SCHEDULE[], 2,TRUE),
IF(WEEKDAY(Attendance!$J2950) = 2,
       IF(COUNTIF(FINALS_WEEK_MONDAY_DATE[],Attendance!$J2950) &gt; 0, VLOOKUP(Attendance!$G2950,FINALS_WEEK_MONDAY_PERIOD_SCHEDULE[],2,TRUE),
       VLOOKUP(Attendance!$G2950,REGULAR_WEEK_SCHEDULE[],6,TRUE)),
IF(WEEKDAY($J2950) = 3,
       IF(COUNTIF(FINALS_WEEK_TUESDAY_DATE[],Attendance!$J2950) &gt; 0, VLOOKUP(Attendance!$G2950,FINALS_WEEK_TUESDAY_PERIOD_SCHEDULE[],2,TRUE),
       VLOOKUP(Attendance!$G2950,REGULAR_WEEK_SCHEDULE[[Tuesday]:[Period]],5,TRUE)),
IF(WEEKDAY(Attendance!$J2950) = 4,
        IF(COUNTIF(BLOCK_WEDNESDAY_DATES[],Attendance!$J2950) &gt; 0, VLOOKUP(Attendance!$G2950,BLOCK_WEDNESDAY_PERIOD_SCHEDULE[],2,TRUE),
        IF(COUNTIF(FINALS_WEEK_WEDNESDAY_DATE[],Attendance!$J2950) &gt; 0, VLOOKUP(Attendance!$G2950,FINALS_WEEK_WEDNESDAY_PERIOD_SCHEDULE[],2,TRUE),
       VLOOKUP(Attendance!$G2950,REGULAR_WEEK_SCHEDULE[[Wednesday]:[Period]],4,TRUE))),
IF(WEEKDAY($J2950) = 5,
       IF(COUNTIF(BLOCK_THURSDAY_DATES[],Attendance!$J2950) &gt; 0, VLOOKUP(Attendance!$G2950,BLOCK_THURSDAY_PERIOD_SCHEDULE[],2,TRUE),
       IF(COUNTIF(FINALS_WEEK_THURSDAY_DATE[],Attendance!$J2950) &gt; 0, VLOOKUP(Attendance!$G2950,FINALS_WEEK_THURSDAY_PERIOD_SCHEDULE[],2,TRUE),
       VLOOKUP(Attendance!$G2950,REGULAR_WEEK_SCHEDULE[[Thursday]:[Period]],3,TRUE))),
IF(WEEKDAY(Attendance!$J2950) = 6,
       IF(COUNTIF(FINALS_WEEK_FRIDAY_DATE[],Attendance!$J2950) &gt; 0, VLOOKUP(Attendance!$G2950,FINALS_WEEK_FRIDAY_PERIOD_SCHEDULE[],2,TRUE),
       VLOOKUP(Attendance!$G2950,REGULAR_WEEK_SCHEDULE[[Friday]:[Period]],2,TRUE))))))))))</f>
        <v/>
      </c>
      <c r="J2950" s="41" t="str">
        <f t="shared" ca="1" si="140"/>
        <v/>
      </c>
      <c r="K2950" s="41" t="str">
        <f>IF($A2950 &lt;&gt; "",VLOOKUP($A2950,'Student reference sheet'!$A$2:$V$2329, 7,FALSE), "")</f>
        <v/>
      </c>
      <c r="L2950" s="30" t="str">
        <f>IF($A2950 ="", "", VLOOKUP($A2950, 'Student reference sheet'!$A$2:$Z$2603,23,FALSE))</f>
        <v/>
      </c>
      <c r="M2950" s="30" t="str">
        <f>IF($A2950 ="", "", VLOOKUP($A2950, 'Student reference sheet'!$A$2:$Z$2603,24,FALSE))</f>
        <v/>
      </c>
      <c r="N2950" s="30" t="str">
        <f>IF($A2950 ="", "", VLOOKUP($A2950, 'Student reference sheet'!$A$2:$Z$2603,26,FALSE))</f>
        <v/>
      </c>
      <c r="O2950" s="30" t="str">
        <f>IF($A2950 ="", "", VLOOKUP($A2950, 'Student reference sheet'!$A$2:$Z$2603,25,FALSE))</f>
        <v/>
      </c>
      <c r="P2950" s="39" t="str">
        <f>IF($A2950 = "", "", IF(OR(VLOOKUP($A2950,'Student reference sheet'!$A$2:$V$2400,8,FALSE) = "R",  VLOOKUP($A2950,'Student reference sheet'!$A$2:$V$2400,8,FALSE) = "L"), "X", ""))</f>
        <v/>
      </c>
      <c r="Q2950" s="39" t="str">
        <f>IF($A2950 ="", "", VLOOKUP($A2950, 'Student reference sheet'!$A$2:$V$2603,22,FALSE))</f>
        <v/>
      </c>
      <c r="R2950" s="39" t="str">
        <f>IF($A2950 &lt;&gt; "",VLOOKUP($A2950,'Student reference sheet'!$A$2:$V$2329, 5,FALSE), "")</f>
        <v/>
      </c>
      <c r="S2950" s="39" t="str">
        <f>IF($A2950 &lt;&gt; "",VLOOKUP($A2950,'Student reference sheet'!$A$2:$V$2329, 6,FALSE), "")</f>
        <v/>
      </c>
      <c r="T2950" s="30" t="str">
        <f>IF($A2950 = "","",
IF(VLOOKUP($A2950,'Student reference sheet'!$A$2:$V$2329, 10,FALSE) = "Y", "Hispanic",
IF(VLOOKUP($A2950,'Student reference sheet'!$A$2:$V$2329,11,FALSE) &lt;&gt; "",
IF(VLOOKUP($A2950,'Student reference sheet'!$A$2:$V$2329,11,FALSE) = "UNK", "Unknown", VLOOKUP(VALUE(VLOOKUP($A2950,'Student reference sheet'!$A$2:$V$2329,11,FALSE)),'Ethnicity Reference'!$A$2:$B$22,2,FALSE)),
IF(VLOOKUP($A2950,'Student reference sheet'!$A$2:$V$2329,9,FALSE) &lt;&gt; "", VLOOKUP(VALUE(VLOOKUP($A2950,'Student reference sheet'!$A$2:$V$2329,9,FALSE)),'Ethnicity Reference'!$A$2:$B$22,2,FALSE),"Unknown"))))</f>
        <v/>
      </c>
      <c r="U2950" s="35"/>
    </row>
    <row r="2951" spans="1:21" ht="15.75">
      <c r="A2951" s="47"/>
      <c r="B2951" s="33"/>
      <c r="C2951" s="39" t="str">
        <f>IF($A2951 &lt;&gt; "",VLOOKUP($A2951,'Student reference sheet'!$A$2:$V$2329, 3,FALSE), "")</f>
        <v/>
      </c>
      <c r="D2951" s="39" t="str">
        <f>IF($A2951 &lt;&gt; "",VLOOKUP($A2951,'Student reference sheet'!$A$2:$V$2329, 2,FALSE), "")</f>
        <v/>
      </c>
      <c r="E2951" s="35"/>
      <c r="F2951" s="34"/>
      <c r="G2951" s="40" t="str">
        <f t="shared" ca="1" si="138"/>
        <v/>
      </c>
      <c r="H2951" s="40" t="str">
        <f t="shared" ca="1" si="139"/>
        <v/>
      </c>
      <c r="I2951" s="36" t="str">
        <f>IF($A2951 = "", "",
IF(COUNTIF(MINIMUM_DAY_DATES[], Attendance!J2951) &gt; 0, VLOOKUP(Attendance!$G2951,MINIMUM_DAY_PERIOD_SCHEDULE[], 2,TRUE),
IF(COUNTIF(RALLY_DATES[], Attendance!J2951) &gt; 0, VLOOKUP(Attendance!$G2951,RALLY_PERIOD_SCHEDULE[], 2,TRUE),
IF(WEEKDAY(Attendance!$J2951) = 2,
       IF(COUNTIF(FINALS_WEEK_MONDAY_DATE[],Attendance!$J2951) &gt; 0, VLOOKUP(Attendance!$G2951,FINALS_WEEK_MONDAY_PERIOD_SCHEDULE[],2,TRUE),
       VLOOKUP(Attendance!$G2951,REGULAR_WEEK_SCHEDULE[],6,TRUE)),
IF(WEEKDAY($J2951) = 3,
       IF(COUNTIF(FINALS_WEEK_TUESDAY_DATE[],Attendance!$J2951) &gt; 0, VLOOKUP(Attendance!$G2951,FINALS_WEEK_TUESDAY_PERIOD_SCHEDULE[],2,TRUE),
       VLOOKUP(Attendance!$G2951,REGULAR_WEEK_SCHEDULE[[Tuesday]:[Period]],5,TRUE)),
IF(WEEKDAY(Attendance!$J2951) = 4,
        IF(COUNTIF(BLOCK_WEDNESDAY_DATES[],Attendance!$J2951) &gt; 0, VLOOKUP(Attendance!$G2951,BLOCK_WEDNESDAY_PERIOD_SCHEDULE[],2,TRUE),
        IF(COUNTIF(FINALS_WEEK_WEDNESDAY_DATE[],Attendance!$J2951) &gt; 0, VLOOKUP(Attendance!$G2951,FINALS_WEEK_WEDNESDAY_PERIOD_SCHEDULE[],2,TRUE),
       VLOOKUP(Attendance!$G2951,REGULAR_WEEK_SCHEDULE[[Wednesday]:[Period]],4,TRUE))),
IF(WEEKDAY($J2951) = 5,
       IF(COUNTIF(BLOCK_THURSDAY_DATES[],Attendance!$J2951) &gt; 0, VLOOKUP(Attendance!$G2951,BLOCK_THURSDAY_PERIOD_SCHEDULE[],2,TRUE),
       IF(COUNTIF(FINALS_WEEK_THURSDAY_DATE[],Attendance!$J2951) &gt; 0, VLOOKUP(Attendance!$G2951,FINALS_WEEK_THURSDAY_PERIOD_SCHEDULE[],2,TRUE),
       VLOOKUP(Attendance!$G2951,REGULAR_WEEK_SCHEDULE[[Thursday]:[Period]],3,TRUE))),
IF(WEEKDAY(Attendance!$J2951) = 6,
       IF(COUNTIF(FINALS_WEEK_FRIDAY_DATE[],Attendance!$J2951) &gt; 0, VLOOKUP(Attendance!$G2951,FINALS_WEEK_FRIDAY_PERIOD_SCHEDULE[],2,TRUE),
       VLOOKUP(Attendance!$G2951,REGULAR_WEEK_SCHEDULE[[Friday]:[Period]],2,TRUE))))))))))</f>
        <v/>
      </c>
      <c r="J2951" s="41" t="str">
        <f t="shared" ca="1" si="140"/>
        <v/>
      </c>
      <c r="K2951" s="41" t="str">
        <f>IF($A2951 &lt;&gt; "",VLOOKUP($A2951,'Student reference sheet'!$A$2:$V$2329, 7,FALSE), "")</f>
        <v/>
      </c>
      <c r="L2951" s="30" t="str">
        <f>IF($A2951 ="", "", VLOOKUP($A2951, 'Student reference sheet'!$A$2:$Z$2603,23,FALSE))</f>
        <v/>
      </c>
      <c r="M2951" s="30" t="str">
        <f>IF($A2951 ="", "", VLOOKUP($A2951, 'Student reference sheet'!$A$2:$Z$2603,24,FALSE))</f>
        <v/>
      </c>
      <c r="N2951" s="30" t="str">
        <f>IF($A2951 ="", "", VLOOKUP($A2951, 'Student reference sheet'!$A$2:$Z$2603,26,FALSE))</f>
        <v/>
      </c>
      <c r="O2951" s="30" t="str">
        <f>IF($A2951 ="", "", VLOOKUP($A2951, 'Student reference sheet'!$A$2:$Z$2603,25,FALSE))</f>
        <v/>
      </c>
      <c r="P2951" s="39" t="str">
        <f>IF($A2951 = "", "", IF(OR(VLOOKUP($A2951,'Student reference sheet'!$A$2:$V$2400,8,FALSE) = "R",  VLOOKUP($A2951,'Student reference sheet'!$A$2:$V$2400,8,FALSE) = "L"), "X", ""))</f>
        <v/>
      </c>
      <c r="Q2951" s="39" t="str">
        <f>IF($A2951 ="", "", VLOOKUP($A2951, 'Student reference sheet'!$A$2:$V$2603,22,FALSE))</f>
        <v/>
      </c>
      <c r="R2951" s="39" t="str">
        <f>IF($A2951 &lt;&gt; "",VLOOKUP($A2951,'Student reference sheet'!$A$2:$V$2329, 5,FALSE), "")</f>
        <v/>
      </c>
      <c r="S2951" s="39" t="str">
        <f>IF($A2951 &lt;&gt; "",VLOOKUP($A2951,'Student reference sheet'!$A$2:$V$2329, 6,FALSE), "")</f>
        <v/>
      </c>
      <c r="T2951" s="30" t="str">
        <f>IF($A2951 = "","",
IF(VLOOKUP($A2951,'Student reference sheet'!$A$2:$V$2329, 10,FALSE) = "Y", "Hispanic",
IF(VLOOKUP($A2951,'Student reference sheet'!$A$2:$V$2329,11,FALSE) &lt;&gt; "",
IF(VLOOKUP($A2951,'Student reference sheet'!$A$2:$V$2329,11,FALSE) = "UNK", "Unknown", VLOOKUP(VALUE(VLOOKUP($A2951,'Student reference sheet'!$A$2:$V$2329,11,FALSE)),'Ethnicity Reference'!$A$2:$B$22,2,FALSE)),
IF(VLOOKUP($A2951,'Student reference sheet'!$A$2:$V$2329,9,FALSE) &lt;&gt; "", VLOOKUP(VALUE(VLOOKUP($A2951,'Student reference sheet'!$A$2:$V$2329,9,FALSE)),'Ethnicity Reference'!$A$2:$B$22,2,FALSE),"Unknown"))))</f>
        <v/>
      </c>
      <c r="U2951" s="35"/>
    </row>
    <row r="2952" spans="1:21" ht="15.75">
      <c r="A2952" s="47"/>
      <c r="B2952" s="33"/>
      <c r="C2952" s="39" t="str">
        <f>IF($A2952 &lt;&gt; "",VLOOKUP($A2952,'Student reference sheet'!$A$2:$V$2329, 3,FALSE), "")</f>
        <v/>
      </c>
      <c r="D2952" s="39" t="str">
        <f>IF($A2952 &lt;&gt; "",VLOOKUP($A2952,'Student reference sheet'!$A$2:$V$2329, 2,FALSE), "")</f>
        <v/>
      </c>
      <c r="E2952" s="35"/>
      <c r="F2952" s="34"/>
      <c r="G2952" s="40" t="str">
        <f t="shared" ca="1" si="138"/>
        <v/>
      </c>
      <c r="H2952" s="40" t="str">
        <f t="shared" ca="1" si="139"/>
        <v/>
      </c>
      <c r="I2952" s="36" t="str">
        <f>IF($A2952 = "", "",
IF(COUNTIF(MINIMUM_DAY_DATES[], Attendance!J2952) &gt; 0, VLOOKUP(Attendance!$G2952,MINIMUM_DAY_PERIOD_SCHEDULE[], 2,TRUE),
IF(COUNTIF(RALLY_DATES[], Attendance!J2952) &gt; 0, VLOOKUP(Attendance!$G2952,RALLY_PERIOD_SCHEDULE[], 2,TRUE),
IF(WEEKDAY(Attendance!$J2952) = 2,
       IF(COUNTIF(FINALS_WEEK_MONDAY_DATE[],Attendance!$J2952) &gt; 0, VLOOKUP(Attendance!$G2952,FINALS_WEEK_MONDAY_PERIOD_SCHEDULE[],2,TRUE),
       VLOOKUP(Attendance!$G2952,REGULAR_WEEK_SCHEDULE[],6,TRUE)),
IF(WEEKDAY($J2952) = 3,
       IF(COUNTIF(FINALS_WEEK_TUESDAY_DATE[],Attendance!$J2952) &gt; 0, VLOOKUP(Attendance!$G2952,FINALS_WEEK_TUESDAY_PERIOD_SCHEDULE[],2,TRUE),
       VLOOKUP(Attendance!$G2952,REGULAR_WEEK_SCHEDULE[[Tuesday]:[Period]],5,TRUE)),
IF(WEEKDAY(Attendance!$J2952) = 4,
        IF(COUNTIF(BLOCK_WEDNESDAY_DATES[],Attendance!$J2952) &gt; 0, VLOOKUP(Attendance!$G2952,BLOCK_WEDNESDAY_PERIOD_SCHEDULE[],2,TRUE),
        IF(COUNTIF(FINALS_WEEK_WEDNESDAY_DATE[],Attendance!$J2952) &gt; 0, VLOOKUP(Attendance!$G2952,FINALS_WEEK_WEDNESDAY_PERIOD_SCHEDULE[],2,TRUE),
       VLOOKUP(Attendance!$G2952,REGULAR_WEEK_SCHEDULE[[Wednesday]:[Period]],4,TRUE))),
IF(WEEKDAY($J2952) = 5,
       IF(COUNTIF(BLOCK_THURSDAY_DATES[],Attendance!$J2952) &gt; 0, VLOOKUP(Attendance!$G2952,BLOCK_THURSDAY_PERIOD_SCHEDULE[],2,TRUE),
       IF(COUNTIF(FINALS_WEEK_THURSDAY_DATE[],Attendance!$J2952) &gt; 0, VLOOKUP(Attendance!$G2952,FINALS_WEEK_THURSDAY_PERIOD_SCHEDULE[],2,TRUE),
       VLOOKUP(Attendance!$G2952,REGULAR_WEEK_SCHEDULE[[Thursday]:[Period]],3,TRUE))),
IF(WEEKDAY(Attendance!$J2952) = 6,
       IF(COUNTIF(FINALS_WEEK_FRIDAY_DATE[],Attendance!$J2952) &gt; 0, VLOOKUP(Attendance!$G2952,FINALS_WEEK_FRIDAY_PERIOD_SCHEDULE[],2,TRUE),
       VLOOKUP(Attendance!$G2952,REGULAR_WEEK_SCHEDULE[[Friday]:[Period]],2,TRUE))))))))))</f>
        <v/>
      </c>
      <c r="J2952" s="41" t="str">
        <f t="shared" ca="1" si="140"/>
        <v/>
      </c>
      <c r="K2952" s="41" t="str">
        <f>IF($A2952 &lt;&gt; "",VLOOKUP($A2952,'Student reference sheet'!$A$2:$V$2329, 7,FALSE), "")</f>
        <v/>
      </c>
      <c r="L2952" s="30" t="str">
        <f>IF($A2952 ="", "", VLOOKUP($A2952, 'Student reference sheet'!$A$2:$Z$2603,23,FALSE))</f>
        <v/>
      </c>
      <c r="M2952" s="30" t="str">
        <f>IF($A2952 ="", "", VLOOKUP($A2952, 'Student reference sheet'!$A$2:$Z$2603,24,FALSE))</f>
        <v/>
      </c>
      <c r="N2952" s="30" t="str">
        <f>IF($A2952 ="", "", VLOOKUP($A2952, 'Student reference sheet'!$A$2:$Z$2603,26,FALSE))</f>
        <v/>
      </c>
      <c r="O2952" s="30" t="str">
        <f>IF($A2952 ="", "", VLOOKUP($A2952, 'Student reference sheet'!$A$2:$Z$2603,25,FALSE))</f>
        <v/>
      </c>
      <c r="P2952" s="39" t="str">
        <f>IF($A2952 = "", "", IF(OR(VLOOKUP($A2952,'Student reference sheet'!$A$2:$V$2400,8,FALSE) = "R",  VLOOKUP($A2952,'Student reference sheet'!$A$2:$V$2400,8,FALSE) = "L"), "X", ""))</f>
        <v/>
      </c>
      <c r="Q2952" s="39" t="str">
        <f>IF($A2952 ="", "", VLOOKUP($A2952, 'Student reference sheet'!$A$2:$V$2603,22,FALSE))</f>
        <v/>
      </c>
      <c r="R2952" s="39" t="str">
        <f>IF($A2952 &lt;&gt; "",VLOOKUP($A2952,'Student reference sheet'!$A$2:$V$2329, 5,FALSE), "")</f>
        <v/>
      </c>
      <c r="S2952" s="39" t="str">
        <f>IF($A2952 &lt;&gt; "",VLOOKUP($A2952,'Student reference sheet'!$A$2:$V$2329, 6,FALSE), "")</f>
        <v/>
      </c>
      <c r="T2952" s="30" t="str">
        <f>IF($A2952 = "","",
IF(VLOOKUP($A2952,'Student reference sheet'!$A$2:$V$2329, 10,FALSE) = "Y", "Hispanic",
IF(VLOOKUP($A2952,'Student reference sheet'!$A$2:$V$2329,11,FALSE) &lt;&gt; "",
IF(VLOOKUP($A2952,'Student reference sheet'!$A$2:$V$2329,11,FALSE) = "UNK", "Unknown", VLOOKUP(VALUE(VLOOKUP($A2952,'Student reference sheet'!$A$2:$V$2329,11,FALSE)),'Ethnicity Reference'!$A$2:$B$22,2,FALSE)),
IF(VLOOKUP($A2952,'Student reference sheet'!$A$2:$V$2329,9,FALSE) &lt;&gt; "", VLOOKUP(VALUE(VLOOKUP($A2952,'Student reference sheet'!$A$2:$V$2329,9,FALSE)),'Ethnicity Reference'!$A$2:$B$22,2,FALSE),"Unknown"))))</f>
        <v/>
      </c>
      <c r="U2952" s="35"/>
    </row>
    <row r="2953" spans="1:21" ht="15.75">
      <c r="A2953" s="47"/>
      <c r="B2953" s="33"/>
      <c r="C2953" s="39" t="str">
        <f>IF($A2953 &lt;&gt; "",VLOOKUP($A2953,'Student reference sheet'!$A$2:$V$2329, 3,FALSE), "")</f>
        <v/>
      </c>
      <c r="D2953" s="39" t="str">
        <f>IF($A2953 &lt;&gt; "",VLOOKUP($A2953,'Student reference sheet'!$A$2:$V$2329, 2,FALSE), "")</f>
        <v/>
      </c>
      <c r="E2953" s="35"/>
      <c r="F2953" s="34"/>
      <c r="G2953" s="40" t="str">
        <f t="shared" ca="1" si="138"/>
        <v/>
      </c>
      <c r="H2953" s="40" t="str">
        <f t="shared" ca="1" si="139"/>
        <v/>
      </c>
      <c r="I2953" s="36" t="str">
        <f>IF($A2953 = "", "",
IF(COUNTIF(MINIMUM_DAY_DATES[], Attendance!J2953) &gt; 0, VLOOKUP(Attendance!$G2953,MINIMUM_DAY_PERIOD_SCHEDULE[], 2,TRUE),
IF(COUNTIF(RALLY_DATES[], Attendance!J2953) &gt; 0, VLOOKUP(Attendance!$G2953,RALLY_PERIOD_SCHEDULE[], 2,TRUE),
IF(WEEKDAY(Attendance!$J2953) = 2,
       IF(COUNTIF(FINALS_WEEK_MONDAY_DATE[],Attendance!$J2953) &gt; 0, VLOOKUP(Attendance!$G2953,FINALS_WEEK_MONDAY_PERIOD_SCHEDULE[],2,TRUE),
       VLOOKUP(Attendance!$G2953,REGULAR_WEEK_SCHEDULE[],6,TRUE)),
IF(WEEKDAY($J2953) = 3,
       IF(COUNTIF(FINALS_WEEK_TUESDAY_DATE[],Attendance!$J2953) &gt; 0, VLOOKUP(Attendance!$G2953,FINALS_WEEK_TUESDAY_PERIOD_SCHEDULE[],2,TRUE),
       VLOOKUP(Attendance!$G2953,REGULAR_WEEK_SCHEDULE[[Tuesday]:[Period]],5,TRUE)),
IF(WEEKDAY(Attendance!$J2953) = 4,
        IF(COUNTIF(BLOCK_WEDNESDAY_DATES[],Attendance!$J2953) &gt; 0, VLOOKUP(Attendance!$G2953,BLOCK_WEDNESDAY_PERIOD_SCHEDULE[],2,TRUE),
        IF(COUNTIF(FINALS_WEEK_WEDNESDAY_DATE[],Attendance!$J2953) &gt; 0, VLOOKUP(Attendance!$G2953,FINALS_WEEK_WEDNESDAY_PERIOD_SCHEDULE[],2,TRUE),
       VLOOKUP(Attendance!$G2953,REGULAR_WEEK_SCHEDULE[[Wednesday]:[Period]],4,TRUE))),
IF(WEEKDAY($J2953) = 5,
       IF(COUNTIF(BLOCK_THURSDAY_DATES[],Attendance!$J2953) &gt; 0, VLOOKUP(Attendance!$G2953,BLOCK_THURSDAY_PERIOD_SCHEDULE[],2,TRUE),
       IF(COUNTIF(FINALS_WEEK_THURSDAY_DATE[],Attendance!$J2953) &gt; 0, VLOOKUP(Attendance!$G2953,FINALS_WEEK_THURSDAY_PERIOD_SCHEDULE[],2,TRUE),
       VLOOKUP(Attendance!$G2953,REGULAR_WEEK_SCHEDULE[[Thursday]:[Period]],3,TRUE))),
IF(WEEKDAY(Attendance!$J2953) = 6,
       IF(COUNTIF(FINALS_WEEK_FRIDAY_DATE[],Attendance!$J2953) &gt; 0, VLOOKUP(Attendance!$G2953,FINALS_WEEK_FRIDAY_PERIOD_SCHEDULE[],2,TRUE),
       VLOOKUP(Attendance!$G2953,REGULAR_WEEK_SCHEDULE[[Friday]:[Period]],2,TRUE))))))))))</f>
        <v/>
      </c>
      <c r="J2953" s="41" t="str">
        <f t="shared" ca="1" si="140"/>
        <v/>
      </c>
      <c r="K2953" s="41" t="str">
        <f>IF($A2953 &lt;&gt; "",VLOOKUP($A2953,'Student reference sheet'!$A$2:$V$2329, 7,FALSE), "")</f>
        <v/>
      </c>
      <c r="L2953" s="30" t="str">
        <f>IF($A2953 ="", "", VLOOKUP($A2953, 'Student reference sheet'!$A$2:$Z$2603,23,FALSE))</f>
        <v/>
      </c>
      <c r="M2953" s="30" t="str">
        <f>IF($A2953 ="", "", VLOOKUP($A2953, 'Student reference sheet'!$A$2:$Z$2603,24,FALSE))</f>
        <v/>
      </c>
      <c r="N2953" s="30" t="str">
        <f>IF($A2953 ="", "", VLOOKUP($A2953, 'Student reference sheet'!$A$2:$Z$2603,26,FALSE))</f>
        <v/>
      </c>
      <c r="O2953" s="30" t="str">
        <f>IF($A2953 ="", "", VLOOKUP($A2953, 'Student reference sheet'!$A$2:$Z$2603,25,FALSE))</f>
        <v/>
      </c>
      <c r="P2953" s="39" t="str">
        <f>IF($A2953 = "", "", IF(OR(VLOOKUP($A2953,'Student reference sheet'!$A$2:$V$2400,8,FALSE) = "R",  VLOOKUP($A2953,'Student reference sheet'!$A$2:$V$2400,8,FALSE) = "L"), "X", ""))</f>
        <v/>
      </c>
      <c r="Q2953" s="39" t="str">
        <f>IF($A2953 ="", "", VLOOKUP($A2953, 'Student reference sheet'!$A$2:$V$2603,22,FALSE))</f>
        <v/>
      </c>
      <c r="R2953" s="39" t="str">
        <f>IF($A2953 &lt;&gt; "",VLOOKUP($A2953,'Student reference sheet'!$A$2:$V$2329, 5,FALSE), "")</f>
        <v/>
      </c>
      <c r="S2953" s="39" t="str">
        <f>IF($A2953 &lt;&gt; "",VLOOKUP($A2953,'Student reference sheet'!$A$2:$V$2329, 6,FALSE), "")</f>
        <v/>
      </c>
      <c r="T2953" s="30" t="str">
        <f>IF($A2953 = "","",
IF(VLOOKUP($A2953,'Student reference sheet'!$A$2:$V$2329, 10,FALSE) = "Y", "Hispanic",
IF(VLOOKUP($A2953,'Student reference sheet'!$A$2:$V$2329,11,FALSE) &lt;&gt; "",
IF(VLOOKUP($A2953,'Student reference sheet'!$A$2:$V$2329,11,FALSE) = "UNK", "Unknown", VLOOKUP(VALUE(VLOOKUP($A2953,'Student reference sheet'!$A$2:$V$2329,11,FALSE)),'Ethnicity Reference'!$A$2:$B$22,2,FALSE)),
IF(VLOOKUP($A2953,'Student reference sheet'!$A$2:$V$2329,9,FALSE) &lt;&gt; "", VLOOKUP(VALUE(VLOOKUP($A2953,'Student reference sheet'!$A$2:$V$2329,9,FALSE)),'Ethnicity Reference'!$A$2:$B$22,2,FALSE),"Unknown"))))</f>
        <v/>
      </c>
      <c r="U2953" s="35"/>
    </row>
    <row r="2954" spans="1:21" ht="15.75">
      <c r="A2954" s="47"/>
      <c r="B2954" s="33"/>
      <c r="C2954" s="39" t="str">
        <f>IF($A2954 &lt;&gt; "",VLOOKUP($A2954,'Student reference sheet'!$A$2:$V$2329, 3,FALSE), "")</f>
        <v/>
      </c>
      <c r="D2954" s="39" t="str">
        <f>IF($A2954 &lt;&gt; "",VLOOKUP($A2954,'Student reference sheet'!$A$2:$V$2329, 2,FALSE), "")</f>
        <v/>
      </c>
      <c r="E2954" s="35"/>
      <c r="F2954" s="34"/>
      <c r="G2954" s="40" t="str">
        <f t="shared" ref="G2954:G3017" ca="1" si="141">IF(A2954 &lt;&gt;"", IF(G2954 = "",NOW() - TODAY(), G2954), "")</f>
        <v/>
      </c>
      <c r="H2954" s="40" t="str">
        <f t="shared" ref="H2954:H3017" ca="1" si="142">IF(B2954 &lt;&gt;"", IF(H2954 = "",NOW() - TODAY(), H2954), "")</f>
        <v/>
      </c>
      <c r="I2954" s="36" t="str">
        <f>IF($A2954 = "", "",
IF(COUNTIF(MINIMUM_DAY_DATES[], Attendance!J2954) &gt; 0, VLOOKUP(Attendance!$G2954,MINIMUM_DAY_PERIOD_SCHEDULE[], 2,TRUE),
IF(COUNTIF(RALLY_DATES[], Attendance!J2954) &gt; 0, VLOOKUP(Attendance!$G2954,RALLY_PERIOD_SCHEDULE[], 2,TRUE),
IF(WEEKDAY(Attendance!$J2954) = 2,
       IF(COUNTIF(FINALS_WEEK_MONDAY_DATE[],Attendance!$J2954) &gt; 0, VLOOKUP(Attendance!$G2954,FINALS_WEEK_MONDAY_PERIOD_SCHEDULE[],2,TRUE),
       VLOOKUP(Attendance!$G2954,REGULAR_WEEK_SCHEDULE[],6,TRUE)),
IF(WEEKDAY($J2954) = 3,
       IF(COUNTIF(FINALS_WEEK_TUESDAY_DATE[],Attendance!$J2954) &gt; 0, VLOOKUP(Attendance!$G2954,FINALS_WEEK_TUESDAY_PERIOD_SCHEDULE[],2,TRUE),
       VLOOKUP(Attendance!$G2954,REGULAR_WEEK_SCHEDULE[[Tuesday]:[Period]],5,TRUE)),
IF(WEEKDAY(Attendance!$J2954) = 4,
        IF(COUNTIF(BLOCK_WEDNESDAY_DATES[],Attendance!$J2954) &gt; 0, VLOOKUP(Attendance!$G2954,BLOCK_WEDNESDAY_PERIOD_SCHEDULE[],2,TRUE),
        IF(COUNTIF(FINALS_WEEK_WEDNESDAY_DATE[],Attendance!$J2954) &gt; 0, VLOOKUP(Attendance!$G2954,FINALS_WEEK_WEDNESDAY_PERIOD_SCHEDULE[],2,TRUE),
       VLOOKUP(Attendance!$G2954,REGULAR_WEEK_SCHEDULE[[Wednesday]:[Period]],4,TRUE))),
IF(WEEKDAY($J2954) = 5,
       IF(COUNTIF(BLOCK_THURSDAY_DATES[],Attendance!$J2954) &gt; 0, VLOOKUP(Attendance!$G2954,BLOCK_THURSDAY_PERIOD_SCHEDULE[],2,TRUE),
       IF(COUNTIF(FINALS_WEEK_THURSDAY_DATE[],Attendance!$J2954) &gt; 0, VLOOKUP(Attendance!$G2954,FINALS_WEEK_THURSDAY_PERIOD_SCHEDULE[],2,TRUE),
       VLOOKUP(Attendance!$G2954,REGULAR_WEEK_SCHEDULE[[Thursday]:[Period]],3,TRUE))),
IF(WEEKDAY(Attendance!$J2954) = 6,
       IF(COUNTIF(FINALS_WEEK_FRIDAY_DATE[],Attendance!$J2954) &gt; 0, VLOOKUP(Attendance!$G2954,FINALS_WEEK_FRIDAY_PERIOD_SCHEDULE[],2,TRUE),
       VLOOKUP(Attendance!$G2954,REGULAR_WEEK_SCHEDULE[[Friday]:[Period]],2,TRUE))))))))))</f>
        <v/>
      </c>
      <c r="J2954" s="41" t="str">
        <f t="shared" ref="J2954:J3017" ca="1" si="143">IF(A2954 &lt;&gt;"", IF(J2954 = "",TODAY(), J2954), "")</f>
        <v/>
      </c>
      <c r="K2954" s="41" t="str">
        <f>IF($A2954 &lt;&gt; "",VLOOKUP($A2954,'Student reference sheet'!$A$2:$V$2329, 7,FALSE), "")</f>
        <v/>
      </c>
      <c r="L2954" s="30" t="str">
        <f>IF($A2954 ="", "", VLOOKUP($A2954, 'Student reference sheet'!$A$2:$Z$2603,23,FALSE))</f>
        <v/>
      </c>
      <c r="M2954" s="30" t="str">
        <f>IF($A2954 ="", "", VLOOKUP($A2954, 'Student reference sheet'!$A$2:$Z$2603,24,FALSE))</f>
        <v/>
      </c>
      <c r="N2954" s="30" t="str">
        <f>IF($A2954 ="", "", VLOOKUP($A2954, 'Student reference sheet'!$A$2:$Z$2603,26,FALSE))</f>
        <v/>
      </c>
      <c r="O2954" s="30" t="str">
        <f>IF($A2954 ="", "", VLOOKUP($A2954, 'Student reference sheet'!$A$2:$Z$2603,25,FALSE))</f>
        <v/>
      </c>
      <c r="P2954" s="39" t="str">
        <f>IF($A2954 = "", "", IF(OR(VLOOKUP($A2954,'Student reference sheet'!$A$2:$V$2400,8,FALSE) = "R",  VLOOKUP($A2954,'Student reference sheet'!$A$2:$V$2400,8,FALSE) = "L"), "X", ""))</f>
        <v/>
      </c>
      <c r="Q2954" s="39" t="str">
        <f>IF($A2954 ="", "", VLOOKUP($A2954, 'Student reference sheet'!$A$2:$V$2603,22,FALSE))</f>
        <v/>
      </c>
      <c r="R2954" s="39" t="str">
        <f>IF($A2954 &lt;&gt; "",VLOOKUP($A2954,'Student reference sheet'!$A$2:$V$2329, 5,FALSE), "")</f>
        <v/>
      </c>
      <c r="S2954" s="39" t="str">
        <f>IF($A2954 &lt;&gt; "",VLOOKUP($A2954,'Student reference sheet'!$A$2:$V$2329, 6,FALSE), "")</f>
        <v/>
      </c>
      <c r="T2954" s="30" t="str">
        <f>IF($A2954 = "","",
IF(VLOOKUP($A2954,'Student reference sheet'!$A$2:$V$2329, 10,FALSE) = "Y", "Hispanic",
IF(VLOOKUP($A2954,'Student reference sheet'!$A$2:$V$2329,11,FALSE) &lt;&gt; "",
IF(VLOOKUP($A2954,'Student reference sheet'!$A$2:$V$2329,11,FALSE) = "UNK", "Unknown", VLOOKUP(VALUE(VLOOKUP($A2954,'Student reference sheet'!$A$2:$V$2329,11,FALSE)),'Ethnicity Reference'!$A$2:$B$22,2,FALSE)),
IF(VLOOKUP($A2954,'Student reference sheet'!$A$2:$V$2329,9,FALSE) &lt;&gt; "", VLOOKUP(VALUE(VLOOKUP($A2954,'Student reference sheet'!$A$2:$V$2329,9,FALSE)),'Ethnicity Reference'!$A$2:$B$22,2,FALSE),"Unknown"))))</f>
        <v/>
      </c>
      <c r="U2954" s="35"/>
    </row>
    <row r="2955" spans="1:21" ht="15.75">
      <c r="A2955" s="47"/>
      <c r="B2955" s="33"/>
      <c r="C2955" s="39" t="str">
        <f>IF($A2955 &lt;&gt; "",VLOOKUP($A2955,'Student reference sheet'!$A$2:$V$2329, 3,FALSE), "")</f>
        <v/>
      </c>
      <c r="D2955" s="39" t="str">
        <f>IF($A2955 &lt;&gt; "",VLOOKUP($A2955,'Student reference sheet'!$A$2:$V$2329, 2,FALSE), "")</f>
        <v/>
      </c>
      <c r="E2955" s="35"/>
      <c r="F2955" s="34"/>
      <c r="G2955" s="40" t="str">
        <f t="shared" ca="1" si="141"/>
        <v/>
      </c>
      <c r="H2955" s="40" t="str">
        <f t="shared" ca="1" si="142"/>
        <v/>
      </c>
      <c r="I2955" s="36" t="str">
        <f>IF($A2955 = "", "",
IF(COUNTIF(MINIMUM_DAY_DATES[], Attendance!J2955) &gt; 0, VLOOKUP(Attendance!$G2955,MINIMUM_DAY_PERIOD_SCHEDULE[], 2,TRUE),
IF(COUNTIF(RALLY_DATES[], Attendance!J2955) &gt; 0, VLOOKUP(Attendance!$G2955,RALLY_PERIOD_SCHEDULE[], 2,TRUE),
IF(WEEKDAY(Attendance!$J2955) = 2,
       IF(COUNTIF(FINALS_WEEK_MONDAY_DATE[],Attendance!$J2955) &gt; 0, VLOOKUP(Attendance!$G2955,FINALS_WEEK_MONDAY_PERIOD_SCHEDULE[],2,TRUE),
       VLOOKUP(Attendance!$G2955,REGULAR_WEEK_SCHEDULE[],6,TRUE)),
IF(WEEKDAY($J2955) = 3,
       IF(COUNTIF(FINALS_WEEK_TUESDAY_DATE[],Attendance!$J2955) &gt; 0, VLOOKUP(Attendance!$G2955,FINALS_WEEK_TUESDAY_PERIOD_SCHEDULE[],2,TRUE),
       VLOOKUP(Attendance!$G2955,REGULAR_WEEK_SCHEDULE[[Tuesday]:[Period]],5,TRUE)),
IF(WEEKDAY(Attendance!$J2955) = 4,
        IF(COUNTIF(BLOCK_WEDNESDAY_DATES[],Attendance!$J2955) &gt; 0, VLOOKUP(Attendance!$G2955,BLOCK_WEDNESDAY_PERIOD_SCHEDULE[],2,TRUE),
        IF(COUNTIF(FINALS_WEEK_WEDNESDAY_DATE[],Attendance!$J2955) &gt; 0, VLOOKUP(Attendance!$G2955,FINALS_WEEK_WEDNESDAY_PERIOD_SCHEDULE[],2,TRUE),
       VLOOKUP(Attendance!$G2955,REGULAR_WEEK_SCHEDULE[[Wednesday]:[Period]],4,TRUE))),
IF(WEEKDAY($J2955) = 5,
       IF(COUNTIF(BLOCK_THURSDAY_DATES[],Attendance!$J2955) &gt; 0, VLOOKUP(Attendance!$G2955,BLOCK_THURSDAY_PERIOD_SCHEDULE[],2,TRUE),
       IF(COUNTIF(FINALS_WEEK_THURSDAY_DATE[],Attendance!$J2955) &gt; 0, VLOOKUP(Attendance!$G2955,FINALS_WEEK_THURSDAY_PERIOD_SCHEDULE[],2,TRUE),
       VLOOKUP(Attendance!$G2955,REGULAR_WEEK_SCHEDULE[[Thursday]:[Period]],3,TRUE))),
IF(WEEKDAY(Attendance!$J2955) = 6,
       IF(COUNTIF(FINALS_WEEK_FRIDAY_DATE[],Attendance!$J2955) &gt; 0, VLOOKUP(Attendance!$G2955,FINALS_WEEK_FRIDAY_PERIOD_SCHEDULE[],2,TRUE),
       VLOOKUP(Attendance!$G2955,REGULAR_WEEK_SCHEDULE[[Friday]:[Period]],2,TRUE))))))))))</f>
        <v/>
      </c>
      <c r="J2955" s="41" t="str">
        <f t="shared" ca="1" si="143"/>
        <v/>
      </c>
      <c r="K2955" s="41" t="str">
        <f>IF($A2955 &lt;&gt; "",VLOOKUP($A2955,'Student reference sheet'!$A$2:$V$2329, 7,FALSE), "")</f>
        <v/>
      </c>
      <c r="L2955" s="30" t="str">
        <f>IF($A2955 ="", "", VLOOKUP($A2955, 'Student reference sheet'!$A$2:$Z$2603,23,FALSE))</f>
        <v/>
      </c>
      <c r="M2955" s="30" t="str">
        <f>IF($A2955 ="", "", VLOOKUP($A2955, 'Student reference sheet'!$A$2:$Z$2603,24,FALSE))</f>
        <v/>
      </c>
      <c r="N2955" s="30" t="str">
        <f>IF($A2955 ="", "", VLOOKUP($A2955, 'Student reference sheet'!$A$2:$Z$2603,26,FALSE))</f>
        <v/>
      </c>
      <c r="O2955" s="30" t="str">
        <f>IF($A2955 ="", "", VLOOKUP($A2955, 'Student reference sheet'!$A$2:$Z$2603,25,FALSE))</f>
        <v/>
      </c>
      <c r="P2955" s="39" t="str">
        <f>IF($A2955 = "", "", IF(OR(VLOOKUP($A2955,'Student reference sheet'!$A$2:$V$2400,8,FALSE) = "R",  VLOOKUP($A2955,'Student reference sheet'!$A$2:$V$2400,8,FALSE) = "L"), "X", ""))</f>
        <v/>
      </c>
      <c r="Q2955" s="39" t="str">
        <f>IF($A2955 ="", "", VLOOKUP($A2955, 'Student reference sheet'!$A$2:$V$2603,22,FALSE))</f>
        <v/>
      </c>
      <c r="R2955" s="39" t="str">
        <f>IF($A2955 &lt;&gt; "",VLOOKUP($A2955,'Student reference sheet'!$A$2:$V$2329, 5,FALSE), "")</f>
        <v/>
      </c>
      <c r="S2955" s="39" t="str">
        <f>IF($A2955 &lt;&gt; "",VLOOKUP($A2955,'Student reference sheet'!$A$2:$V$2329, 6,FALSE), "")</f>
        <v/>
      </c>
      <c r="T2955" s="30" t="str">
        <f>IF($A2955 = "","",
IF(VLOOKUP($A2955,'Student reference sheet'!$A$2:$V$2329, 10,FALSE) = "Y", "Hispanic",
IF(VLOOKUP($A2955,'Student reference sheet'!$A$2:$V$2329,11,FALSE) &lt;&gt; "",
IF(VLOOKUP($A2955,'Student reference sheet'!$A$2:$V$2329,11,FALSE) = "UNK", "Unknown", VLOOKUP(VALUE(VLOOKUP($A2955,'Student reference sheet'!$A$2:$V$2329,11,FALSE)),'Ethnicity Reference'!$A$2:$B$22,2,FALSE)),
IF(VLOOKUP($A2955,'Student reference sheet'!$A$2:$V$2329,9,FALSE) &lt;&gt; "", VLOOKUP(VALUE(VLOOKUP($A2955,'Student reference sheet'!$A$2:$V$2329,9,FALSE)),'Ethnicity Reference'!$A$2:$B$22,2,FALSE),"Unknown"))))</f>
        <v/>
      </c>
      <c r="U2955" s="35"/>
    </row>
    <row r="2956" spans="1:21" ht="15.75">
      <c r="A2956" s="47"/>
      <c r="B2956" s="33"/>
      <c r="C2956" s="39" t="str">
        <f>IF($A2956 &lt;&gt; "",VLOOKUP($A2956,'Student reference sheet'!$A$2:$V$2329, 3,FALSE), "")</f>
        <v/>
      </c>
      <c r="D2956" s="39" t="str">
        <f>IF($A2956 &lt;&gt; "",VLOOKUP($A2956,'Student reference sheet'!$A$2:$V$2329, 2,FALSE), "")</f>
        <v/>
      </c>
      <c r="E2956" s="35"/>
      <c r="F2956" s="34"/>
      <c r="G2956" s="40" t="str">
        <f t="shared" ca="1" si="141"/>
        <v/>
      </c>
      <c r="H2956" s="40" t="str">
        <f t="shared" ca="1" si="142"/>
        <v/>
      </c>
      <c r="I2956" s="36" t="str">
        <f>IF($A2956 = "", "",
IF(COUNTIF(MINIMUM_DAY_DATES[], Attendance!J2956) &gt; 0, VLOOKUP(Attendance!$G2956,MINIMUM_DAY_PERIOD_SCHEDULE[], 2,TRUE),
IF(COUNTIF(RALLY_DATES[], Attendance!J2956) &gt; 0, VLOOKUP(Attendance!$G2956,RALLY_PERIOD_SCHEDULE[], 2,TRUE),
IF(WEEKDAY(Attendance!$J2956) = 2,
       IF(COUNTIF(FINALS_WEEK_MONDAY_DATE[],Attendance!$J2956) &gt; 0, VLOOKUP(Attendance!$G2956,FINALS_WEEK_MONDAY_PERIOD_SCHEDULE[],2,TRUE),
       VLOOKUP(Attendance!$G2956,REGULAR_WEEK_SCHEDULE[],6,TRUE)),
IF(WEEKDAY($J2956) = 3,
       IF(COUNTIF(FINALS_WEEK_TUESDAY_DATE[],Attendance!$J2956) &gt; 0, VLOOKUP(Attendance!$G2956,FINALS_WEEK_TUESDAY_PERIOD_SCHEDULE[],2,TRUE),
       VLOOKUP(Attendance!$G2956,REGULAR_WEEK_SCHEDULE[[Tuesday]:[Period]],5,TRUE)),
IF(WEEKDAY(Attendance!$J2956) = 4,
        IF(COUNTIF(BLOCK_WEDNESDAY_DATES[],Attendance!$J2956) &gt; 0, VLOOKUP(Attendance!$G2956,BLOCK_WEDNESDAY_PERIOD_SCHEDULE[],2,TRUE),
        IF(COUNTIF(FINALS_WEEK_WEDNESDAY_DATE[],Attendance!$J2956) &gt; 0, VLOOKUP(Attendance!$G2956,FINALS_WEEK_WEDNESDAY_PERIOD_SCHEDULE[],2,TRUE),
       VLOOKUP(Attendance!$G2956,REGULAR_WEEK_SCHEDULE[[Wednesday]:[Period]],4,TRUE))),
IF(WEEKDAY($J2956) = 5,
       IF(COUNTIF(BLOCK_THURSDAY_DATES[],Attendance!$J2956) &gt; 0, VLOOKUP(Attendance!$G2956,BLOCK_THURSDAY_PERIOD_SCHEDULE[],2,TRUE),
       IF(COUNTIF(FINALS_WEEK_THURSDAY_DATE[],Attendance!$J2956) &gt; 0, VLOOKUP(Attendance!$G2956,FINALS_WEEK_THURSDAY_PERIOD_SCHEDULE[],2,TRUE),
       VLOOKUP(Attendance!$G2956,REGULAR_WEEK_SCHEDULE[[Thursday]:[Period]],3,TRUE))),
IF(WEEKDAY(Attendance!$J2956) = 6,
       IF(COUNTIF(FINALS_WEEK_FRIDAY_DATE[],Attendance!$J2956) &gt; 0, VLOOKUP(Attendance!$G2956,FINALS_WEEK_FRIDAY_PERIOD_SCHEDULE[],2,TRUE),
       VLOOKUP(Attendance!$G2956,REGULAR_WEEK_SCHEDULE[[Friday]:[Period]],2,TRUE))))))))))</f>
        <v/>
      </c>
      <c r="J2956" s="41" t="str">
        <f t="shared" ca="1" si="143"/>
        <v/>
      </c>
      <c r="K2956" s="41" t="str">
        <f>IF($A2956 &lt;&gt; "",VLOOKUP($A2956,'Student reference sheet'!$A$2:$V$2329, 7,FALSE), "")</f>
        <v/>
      </c>
      <c r="L2956" s="30" t="str">
        <f>IF($A2956 ="", "", VLOOKUP($A2956, 'Student reference sheet'!$A$2:$Z$2603,23,FALSE))</f>
        <v/>
      </c>
      <c r="M2956" s="30" t="str">
        <f>IF($A2956 ="", "", VLOOKUP($A2956, 'Student reference sheet'!$A$2:$Z$2603,24,FALSE))</f>
        <v/>
      </c>
      <c r="N2956" s="30" t="str">
        <f>IF($A2956 ="", "", VLOOKUP($A2956, 'Student reference sheet'!$A$2:$Z$2603,26,FALSE))</f>
        <v/>
      </c>
      <c r="O2956" s="30" t="str">
        <f>IF($A2956 ="", "", VLOOKUP($A2956, 'Student reference sheet'!$A$2:$Z$2603,25,FALSE))</f>
        <v/>
      </c>
      <c r="P2956" s="39" t="str">
        <f>IF($A2956 = "", "", IF(OR(VLOOKUP($A2956,'Student reference sheet'!$A$2:$V$2400,8,FALSE) = "R",  VLOOKUP($A2956,'Student reference sheet'!$A$2:$V$2400,8,FALSE) = "L"), "X", ""))</f>
        <v/>
      </c>
      <c r="Q2956" s="39" t="str">
        <f>IF($A2956 ="", "", VLOOKUP($A2956, 'Student reference sheet'!$A$2:$V$2603,22,FALSE))</f>
        <v/>
      </c>
      <c r="R2956" s="39" t="str">
        <f>IF($A2956 &lt;&gt; "",VLOOKUP($A2956,'Student reference sheet'!$A$2:$V$2329, 5,FALSE), "")</f>
        <v/>
      </c>
      <c r="S2956" s="39" t="str">
        <f>IF($A2956 &lt;&gt; "",VLOOKUP($A2956,'Student reference sheet'!$A$2:$V$2329, 6,FALSE), "")</f>
        <v/>
      </c>
      <c r="T2956" s="30" t="str">
        <f>IF($A2956 = "","",
IF(VLOOKUP($A2956,'Student reference sheet'!$A$2:$V$2329, 10,FALSE) = "Y", "Hispanic",
IF(VLOOKUP($A2956,'Student reference sheet'!$A$2:$V$2329,11,FALSE) &lt;&gt; "",
IF(VLOOKUP($A2956,'Student reference sheet'!$A$2:$V$2329,11,FALSE) = "UNK", "Unknown", VLOOKUP(VALUE(VLOOKUP($A2956,'Student reference sheet'!$A$2:$V$2329,11,FALSE)),'Ethnicity Reference'!$A$2:$B$22,2,FALSE)),
IF(VLOOKUP($A2956,'Student reference sheet'!$A$2:$V$2329,9,FALSE) &lt;&gt; "", VLOOKUP(VALUE(VLOOKUP($A2956,'Student reference sheet'!$A$2:$V$2329,9,FALSE)),'Ethnicity Reference'!$A$2:$B$22,2,FALSE),"Unknown"))))</f>
        <v/>
      </c>
      <c r="U2956" s="35"/>
    </row>
    <row r="2957" spans="1:21" ht="15.75">
      <c r="A2957" s="47"/>
      <c r="B2957" s="33"/>
      <c r="C2957" s="39" t="str">
        <f>IF($A2957 &lt;&gt; "",VLOOKUP($A2957,'Student reference sheet'!$A$2:$V$2329, 3,FALSE), "")</f>
        <v/>
      </c>
      <c r="D2957" s="39" t="str">
        <f>IF($A2957 &lt;&gt; "",VLOOKUP($A2957,'Student reference sheet'!$A$2:$V$2329, 2,FALSE), "")</f>
        <v/>
      </c>
      <c r="E2957" s="35"/>
      <c r="F2957" s="34"/>
      <c r="G2957" s="40" t="str">
        <f t="shared" ca="1" si="141"/>
        <v/>
      </c>
      <c r="H2957" s="40" t="str">
        <f t="shared" ca="1" si="142"/>
        <v/>
      </c>
      <c r="I2957" s="36" t="str">
        <f>IF($A2957 = "", "",
IF(COUNTIF(MINIMUM_DAY_DATES[], Attendance!J2957) &gt; 0, VLOOKUP(Attendance!$G2957,MINIMUM_DAY_PERIOD_SCHEDULE[], 2,TRUE),
IF(COUNTIF(RALLY_DATES[], Attendance!J2957) &gt; 0, VLOOKUP(Attendance!$G2957,RALLY_PERIOD_SCHEDULE[], 2,TRUE),
IF(WEEKDAY(Attendance!$J2957) = 2,
       IF(COUNTIF(FINALS_WEEK_MONDAY_DATE[],Attendance!$J2957) &gt; 0, VLOOKUP(Attendance!$G2957,FINALS_WEEK_MONDAY_PERIOD_SCHEDULE[],2,TRUE),
       VLOOKUP(Attendance!$G2957,REGULAR_WEEK_SCHEDULE[],6,TRUE)),
IF(WEEKDAY($J2957) = 3,
       IF(COUNTIF(FINALS_WEEK_TUESDAY_DATE[],Attendance!$J2957) &gt; 0, VLOOKUP(Attendance!$G2957,FINALS_WEEK_TUESDAY_PERIOD_SCHEDULE[],2,TRUE),
       VLOOKUP(Attendance!$G2957,REGULAR_WEEK_SCHEDULE[[Tuesday]:[Period]],5,TRUE)),
IF(WEEKDAY(Attendance!$J2957) = 4,
        IF(COUNTIF(BLOCK_WEDNESDAY_DATES[],Attendance!$J2957) &gt; 0, VLOOKUP(Attendance!$G2957,BLOCK_WEDNESDAY_PERIOD_SCHEDULE[],2,TRUE),
        IF(COUNTIF(FINALS_WEEK_WEDNESDAY_DATE[],Attendance!$J2957) &gt; 0, VLOOKUP(Attendance!$G2957,FINALS_WEEK_WEDNESDAY_PERIOD_SCHEDULE[],2,TRUE),
       VLOOKUP(Attendance!$G2957,REGULAR_WEEK_SCHEDULE[[Wednesday]:[Period]],4,TRUE))),
IF(WEEKDAY($J2957) = 5,
       IF(COUNTIF(BLOCK_THURSDAY_DATES[],Attendance!$J2957) &gt; 0, VLOOKUP(Attendance!$G2957,BLOCK_THURSDAY_PERIOD_SCHEDULE[],2,TRUE),
       IF(COUNTIF(FINALS_WEEK_THURSDAY_DATE[],Attendance!$J2957) &gt; 0, VLOOKUP(Attendance!$G2957,FINALS_WEEK_THURSDAY_PERIOD_SCHEDULE[],2,TRUE),
       VLOOKUP(Attendance!$G2957,REGULAR_WEEK_SCHEDULE[[Thursday]:[Period]],3,TRUE))),
IF(WEEKDAY(Attendance!$J2957) = 6,
       IF(COUNTIF(FINALS_WEEK_FRIDAY_DATE[],Attendance!$J2957) &gt; 0, VLOOKUP(Attendance!$G2957,FINALS_WEEK_FRIDAY_PERIOD_SCHEDULE[],2,TRUE),
       VLOOKUP(Attendance!$G2957,REGULAR_WEEK_SCHEDULE[[Friday]:[Period]],2,TRUE))))))))))</f>
        <v/>
      </c>
      <c r="J2957" s="41" t="str">
        <f t="shared" ca="1" si="143"/>
        <v/>
      </c>
      <c r="K2957" s="41" t="str">
        <f>IF($A2957 &lt;&gt; "",VLOOKUP($A2957,'Student reference sheet'!$A$2:$V$2329, 7,FALSE), "")</f>
        <v/>
      </c>
      <c r="L2957" s="30" t="str">
        <f>IF($A2957 ="", "", VLOOKUP($A2957, 'Student reference sheet'!$A$2:$Z$2603,23,FALSE))</f>
        <v/>
      </c>
      <c r="M2957" s="30" t="str">
        <f>IF($A2957 ="", "", VLOOKUP($A2957, 'Student reference sheet'!$A$2:$Z$2603,24,FALSE))</f>
        <v/>
      </c>
      <c r="N2957" s="30" t="str">
        <f>IF($A2957 ="", "", VLOOKUP($A2957, 'Student reference sheet'!$A$2:$Z$2603,26,FALSE))</f>
        <v/>
      </c>
      <c r="O2957" s="30" t="str">
        <f>IF($A2957 ="", "", VLOOKUP($A2957, 'Student reference sheet'!$A$2:$Z$2603,25,FALSE))</f>
        <v/>
      </c>
      <c r="P2957" s="39" t="str">
        <f>IF($A2957 = "", "", IF(OR(VLOOKUP($A2957,'Student reference sheet'!$A$2:$V$2400,8,FALSE) = "R",  VLOOKUP($A2957,'Student reference sheet'!$A$2:$V$2400,8,FALSE) = "L"), "X", ""))</f>
        <v/>
      </c>
      <c r="Q2957" s="39" t="str">
        <f>IF($A2957 ="", "", VLOOKUP($A2957, 'Student reference sheet'!$A$2:$V$2603,22,FALSE))</f>
        <v/>
      </c>
      <c r="R2957" s="39" t="str">
        <f>IF($A2957 &lt;&gt; "",VLOOKUP($A2957,'Student reference sheet'!$A$2:$V$2329, 5,FALSE), "")</f>
        <v/>
      </c>
      <c r="S2957" s="39" t="str">
        <f>IF($A2957 &lt;&gt; "",VLOOKUP($A2957,'Student reference sheet'!$A$2:$V$2329, 6,FALSE), "")</f>
        <v/>
      </c>
      <c r="T2957" s="30" t="str">
        <f>IF($A2957 = "","",
IF(VLOOKUP($A2957,'Student reference sheet'!$A$2:$V$2329, 10,FALSE) = "Y", "Hispanic",
IF(VLOOKUP($A2957,'Student reference sheet'!$A$2:$V$2329,11,FALSE) &lt;&gt; "",
IF(VLOOKUP($A2957,'Student reference sheet'!$A$2:$V$2329,11,FALSE) = "UNK", "Unknown", VLOOKUP(VALUE(VLOOKUP($A2957,'Student reference sheet'!$A$2:$V$2329,11,FALSE)),'Ethnicity Reference'!$A$2:$B$22,2,FALSE)),
IF(VLOOKUP($A2957,'Student reference sheet'!$A$2:$V$2329,9,FALSE) &lt;&gt; "", VLOOKUP(VALUE(VLOOKUP($A2957,'Student reference sheet'!$A$2:$V$2329,9,FALSE)),'Ethnicity Reference'!$A$2:$B$22,2,FALSE),"Unknown"))))</f>
        <v/>
      </c>
      <c r="U2957" s="35"/>
    </row>
    <row r="2958" spans="1:21" ht="15.75">
      <c r="A2958" s="47"/>
      <c r="B2958" s="33"/>
      <c r="C2958" s="39" t="str">
        <f>IF($A2958 &lt;&gt; "",VLOOKUP($A2958,'Student reference sheet'!$A$2:$V$2329, 3,FALSE), "")</f>
        <v/>
      </c>
      <c r="D2958" s="39" t="str">
        <f>IF($A2958 &lt;&gt; "",VLOOKUP($A2958,'Student reference sheet'!$A$2:$V$2329, 2,FALSE), "")</f>
        <v/>
      </c>
      <c r="E2958" s="35"/>
      <c r="F2958" s="34"/>
      <c r="G2958" s="40" t="str">
        <f t="shared" ca="1" si="141"/>
        <v/>
      </c>
      <c r="H2958" s="40" t="str">
        <f t="shared" ca="1" si="142"/>
        <v/>
      </c>
      <c r="I2958" s="36" t="str">
        <f>IF($A2958 = "", "",
IF(COUNTIF(MINIMUM_DAY_DATES[], Attendance!J2958) &gt; 0, VLOOKUP(Attendance!$G2958,MINIMUM_DAY_PERIOD_SCHEDULE[], 2,TRUE),
IF(COUNTIF(RALLY_DATES[], Attendance!J2958) &gt; 0, VLOOKUP(Attendance!$G2958,RALLY_PERIOD_SCHEDULE[], 2,TRUE),
IF(WEEKDAY(Attendance!$J2958) = 2,
       IF(COUNTIF(FINALS_WEEK_MONDAY_DATE[],Attendance!$J2958) &gt; 0, VLOOKUP(Attendance!$G2958,FINALS_WEEK_MONDAY_PERIOD_SCHEDULE[],2,TRUE),
       VLOOKUP(Attendance!$G2958,REGULAR_WEEK_SCHEDULE[],6,TRUE)),
IF(WEEKDAY($J2958) = 3,
       IF(COUNTIF(FINALS_WEEK_TUESDAY_DATE[],Attendance!$J2958) &gt; 0, VLOOKUP(Attendance!$G2958,FINALS_WEEK_TUESDAY_PERIOD_SCHEDULE[],2,TRUE),
       VLOOKUP(Attendance!$G2958,REGULAR_WEEK_SCHEDULE[[Tuesday]:[Period]],5,TRUE)),
IF(WEEKDAY(Attendance!$J2958) = 4,
        IF(COUNTIF(BLOCK_WEDNESDAY_DATES[],Attendance!$J2958) &gt; 0, VLOOKUP(Attendance!$G2958,BLOCK_WEDNESDAY_PERIOD_SCHEDULE[],2,TRUE),
        IF(COUNTIF(FINALS_WEEK_WEDNESDAY_DATE[],Attendance!$J2958) &gt; 0, VLOOKUP(Attendance!$G2958,FINALS_WEEK_WEDNESDAY_PERIOD_SCHEDULE[],2,TRUE),
       VLOOKUP(Attendance!$G2958,REGULAR_WEEK_SCHEDULE[[Wednesday]:[Period]],4,TRUE))),
IF(WEEKDAY($J2958) = 5,
       IF(COUNTIF(BLOCK_THURSDAY_DATES[],Attendance!$J2958) &gt; 0, VLOOKUP(Attendance!$G2958,BLOCK_THURSDAY_PERIOD_SCHEDULE[],2,TRUE),
       IF(COUNTIF(FINALS_WEEK_THURSDAY_DATE[],Attendance!$J2958) &gt; 0, VLOOKUP(Attendance!$G2958,FINALS_WEEK_THURSDAY_PERIOD_SCHEDULE[],2,TRUE),
       VLOOKUP(Attendance!$G2958,REGULAR_WEEK_SCHEDULE[[Thursday]:[Period]],3,TRUE))),
IF(WEEKDAY(Attendance!$J2958) = 6,
       IF(COUNTIF(FINALS_WEEK_FRIDAY_DATE[],Attendance!$J2958) &gt; 0, VLOOKUP(Attendance!$G2958,FINALS_WEEK_FRIDAY_PERIOD_SCHEDULE[],2,TRUE),
       VLOOKUP(Attendance!$G2958,REGULAR_WEEK_SCHEDULE[[Friday]:[Period]],2,TRUE))))))))))</f>
        <v/>
      </c>
      <c r="J2958" s="41" t="str">
        <f t="shared" ca="1" si="143"/>
        <v/>
      </c>
      <c r="K2958" s="41" t="str">
        <f>IF($A2958 &lt;&gt; "",VLOOKUP($A2958,'Student reference sheet'!$A$2:$V$2329, 7,FALSE), "")</f>
        <v/>
      </c>
      <c r="L2958" s="30" t="str">
        <f>IF($A2958 ="", "", VLOOKUP($A2958, 'Student reference sheet'!$A$2:$Z$2603,23,FALSE))</f>
        <v/>
      </c>
      <c r="M2958" s="30" t="str">
        <f>IF($A2958 ="", "", VLOOKUP($A2958, 'Student reference sheet'!$A$2:$Z$2603,24,FALSE))</f>
        <v/>
      </c>
      <c r="N2958" s="30" t="str">
        <f>IF($A2958 ="", "", VLOOKUP($A2958, 'Student reference sheet'!$A$2:$Z$2603,26,FALSE))</f>
        <v/>
      </c>
      <c r="O2958" s="30" t="str">
        <f>IF($A2958 ="", "", VLOOKUP($A2958, 'Student reference sheet'!$A$2:$Z$2603,25,FALSE))</f>
        <v/>
      </c>
      <c r="P2958" s="39" t="str">
        <f>IF($A2958 = "", "", IF(OR(VLOOKUP($A2958,'Student reference sheet'!$A$2:$V$2400,8,FALSE) = "R",  VLOOKUP($A2958,'Student reference sheet'!$A$2:$V$2400,8,FALSE) = "L"), "X", ""))</f>
        <v/>
      </c>
      <c r="Q2958" s="39" t="str">
        <f>IF($A2958 ="", "", VLOOKUP($A2958, 'Student reference sheet'!$A$2:$V$2603,22,FALSE))</f>
        <v/>
      </c>
      <c r="R2958" s="39" t="str">
        <f>IF($A2958 &lt;&gt; "",VLOOKUP($A2958,'Student reference sheet'!$A$2:$V$2329, 5,FALSE), "")</f>
        <v/>
      </c>
      <c r="S2958" s="39" t="str">
        <f>IF($A2958 &lt;&gt; "",VLOOKUP($A2958,'Student reference sheet'!$A$2:$V$2329, 6,FALSE), "")</f>
        <v/>
      </c>
      <c r="T2958" s="30" t="str">
        <f>IF($A2958 = "","",
IF(VLOOKUP($A2958,'Student reference sheet'!$A$2:$V$2329, 10,FALSE) = "Y", "Hispanic",
IF(VLOOKUP($A2958,'Student reference sheet'!$A$2:$V$2329,11,FALSE) &lt;&gt; "",
IF(VLOOKUP($A2958,'Student reference sheet'!$A$2:$V$2329,11,FALSE) = "UNK", "Unknown", VLOOKUP(VALUE(VLOOKUP($A2958,'Student reference sheet'!$A$2:$V$2329,11,FALSE)),'Ethnicity Reference'!$A$2:$B$22,2,FALSE)),
IF(VLOOKUP($A2958,'Student reference sheet'!$A$2:$V$2329,9,FALSE) &lt;&gt; "", VLOOKUP(VALUE(VLOOKUP($A2958,'Student reference sheet'!$A$2:$V$2329,9,FALSE)),'Ethnicity Reference'!$A$2:$B$22,2,FALSE),"Unknown"))))</f>
        <v/>
      </c>
      <c r="U2958" s="35"/>
    </row>
    <row r="2959" spans="1:21" ht="15.75">
      <c r="A2959" s="47"/>
      <c r="B2959" s="33"/>
      <c r="C2959" s="39" t="str">
        <f>IF($A2959 &lt;&gt; "",VLOOKUP($A2959,'Student reference sheet'!$A$2:$V$2329, 3,FALSE), "")</f>
        <v/>
      </c>
      <c r="D2959" s="39" t="str">
        <f>IF($A2959 &lt;&gt; "",VLOOKUP($A2959,'Student reference sheet'!$A$2:$V$2329, 2,FALSE), "")</f>
        <v/>
      </c>
      <c r="E2959" s="35"/>
      <c r="F2959" s="34"/>
      <c r="G2959" s="40" t="str">
        <f t="shared" ca="1" si="141"/>
        <v/>
      </c>
      <c r="H2959" s="40" t="str">
        <f t="shared" ca="1" si="142"/>
        <v/>
      </c>
      <c r="I2959" s="36" t="str">
        <f>IF($A2959 = "", "",
IF(COUNTIF(MINIMUM_DAY_DATES[], Attendance!J2959) &gt; 0, VLOOKUP(Attendance!$G2959,MINIMUM_DAY_PERIOD_SCHEDULE[], 2,TRUE),
IF(COUNTIF(RALLY_DATES[], Attendance!J2959) &gt; 0, VLOOKUP(Attendance!$G2959,RALLY_PERIOD_SCHEDULE[], 2,TRUE),
IF(WEEKDAY(Attendance!$J2959) = 2,
       IF(COUNTIF(FINALS_WEEK_MONDAY_DATE[],Attendance!$J2959) &gt; 0, VLOOKUP(Attendance!$G2959,FINALS_WEEK_MONDAY_PERIOD_SCHEDULE[],2,TRUE),
       VLOOKUP(Attendance!$G2959,REGULAR_WEEK_SCHEDULE[],6,TRUE)),
IF(WEEKDAY($J2959) = 3,
       IF(COUNTIF(FINALS_WEEK_TUESDAY_DATE[],Attendance!$J2959) &gt; 0, VLOOKUP(Attendance!$G2959,FINALS_WEEK_TUESDAY_PERIOD_SCHEDULE[],2,TRUE),
       VLOOKUP(Attendance!$G2959,REGULAR_WEEK_SCHEDULE[[Tuesday]:[Period]],5,TRUE)),
IF(WEEKDAY(Attendance!$J2959) = 4,
        IF(COUNTIF(BLOCK_WEDNESDAY_DATES[],Attendance!$J2959) &gt; 0, VLOOKUP(Attendance!$G2959,BLOCK_WEDNESDAY_PERIOD_SCHEDULE[],2,TRUE),
        IF(COUNTIF(FINALS_WEEK_WEDNESDAY_DATE[],Attendance!$J2959) &gt; 0, VLOOKUP(Attendance!$G2959,FINALS_WEEK_WEDNESDAY_PERIOD_SCHEDULE[],2,TRUE),
       VLOOKUP(Attendance!$G2959,REGULAR_WEEK_SCHEDULE[[Wednesday]:[Period]],4,TRUE))),
IF(WEEKDAY($J2959) = 5,
       IF(COUNTIF(BLOCK_THURSDAY_DATES[],Attendance!$J2959) &gt; 0, VLOOKUP(Attendance!$G2959,BLOCK_THURSDAY_PERIOD_SCHEDULE[],2,TRUE),
       IF(COUNTIF(FINALS_WEEK_THURSDAY_DATE[],Attendance!$J2959) &gt; 0, VLOOKUP(Attendance!$G2959,FINALS_WEEK_THURSDAY_PERIOD_SCHEDULE[],2,TRUE),
       VLOOKUP(Attendance!$G2959,REGULAR_WEEK_SCHEDULE[[Thursday]:[Period]],3,TRUE))),
IF(WEEKDAY(Attendance!$J2959) = 6,
       IF(COUNTIF(FINALS_WEEK_FRIDAY_DATE[],Attendance!$J2959) &gt; 0, VLOOKUP(Attendance!$G2959,FINALS_WEEK_FRIDAY_PERIOD_SCHEDULE[],2,TRUE),
       VLOOKUP(Attendance!$G2959,REGULAR_WEEK_SCHEDULE[[Friday]:[Period]],2,TRUE))))))))))</f>
        <v/>
      </c>
      <c r="J2959" s="41" t="str">
        <f t="shared" ca="1" si="143"/>
        <v/>
      </c>
      <c r="K2959" s="41" t="str">
        <f>IF($A2959 &lt;&gt; "",VLOOKUP($A2959,'Student reference sheet'!$A$2:$V$2329, 7,FALSE), "")</f>
        <v/>
      </c>
      <c r="L2959" s="30" t="str">
        <f>IF($A2959 ="", "", VLOOKUP($A2959, 'Student reference sheet'!$A$2:$Z$2603,23,FALSE))</f>
        <v/>
      </c>
      <c r="M2959" s="30" t="str">
        <f>IF($A2959 ="", "", VLOOKUP($A2959, 'Student reference sheet'!$A$2:$Z$2603,24,FALSE))</f>
        <v/>
      </c>
      <c r="N2959" s="30" t="str">
        <f>IF($A2959 ="", "", VLOOKUP($A2959, 'Student reference sheet'!$A$2:$Z$2603,26,FALSE))</f>
        <v/>
      </c>
      <c r="O2959" s="30" t="str">
        <f>IF($A2959 ="", "", VLOOKUP($A2959, 'Student reference sheet'!$A$2:$Z$2603,25,FALSE))</f>
        <v/>
      </c>
      <c r="P2959" s="39" t="str">
        <f>IF($A2959 = "", "", IF(OR(VLOOKUP($A2959,'Student reference sheet'!$A$2:$V$2400,8,FALSE) = "R",  VLOOKUP($A2959,'Student reference sheet'!$A$2:$V$2400,8,FALSE) = "L"), "X", ""))</f>
        <v/>
      </c>
      <c r="Q2959" s="39" t="str">
        <f>IF($A2959 ="", "", VLOOKUP($A2959, 'Student reference sheet'!$A$2:$V$2603,22,FALSE))</f>
        <v/>
      </c>
      <c r="R2959" s="39" t="str">
        <f>IF($A2959 &lt;&gt; "",VLOOKUP($A2959,'Student reference sheet'!$A$2:$V$2329, 5,FALSE), "")</f>
        <v/>
      </c>
      <c r="S2959" s="39" t="str">
        <f>IF($A2959 &lt;&gt; "",VLOOKUP($A2959,'Student reference sheet'!$A$2:$V$2329, 6,FALSE), "")</f>
        <v/>
      </c>
      <c r="T2959" s="30" t="str">
        <f>IF($A2959 = "","",
IF(VLOOKUP($A2959,'Student reference sheet'!$A$2:$V$2329, 10,FALSE) = "Y", "Hispanic",
IF(VLOOKUP($A2959,'Student reference sheet'!$A$2:$V$2329,11,FALSE) &lt;&gt; "",
IF(VLOOKUP($A2959,'Student reference sheet'!$A$2:$V$2329,11,FALSE) = "UNK", "Unknown", VLOOKUP(VALUE(VLOOKUP($A2959,'Student reference sheet'!$A$2:$V$2329,11,FALSE)),'Ethnicity Reference'!$A$2:$B$22,2,FALSE)),
IF(VLOOKUP($A2959,'Student reference sheet'!$A$2:$V$2329,9,FALSE) &lt;&gt; "", VLOOKUP(VALUE(VLOOKUP($A2959,'Student reference sheet'!$A$2:$V$2329,9,FALSE)),'Ethnicity Reference'!$A$2:$B$22,2,FALSE),"Unknown"))))</f>
        <v/>
      </c>
      <c r="U2959" s="35"/>
    </row>
    <row r="2960" spans="1:21" ht="15.75">
      <c r="A2960" s="47"/>
      <c r="B2960" s="33"/>
      <c r="C2960" s="39" t="str">
        <f>IF($A2960 &lt;&gt; "",VLOOKUP($A2960,'Student reference sheet'!$A$2:$V$2329, 3,FALSE), "")</f>
        <v/>
      </c>
      <c r="D2960" s="39" t="str">
        <f>IF($A2960 &lt;&gt; "",VLOOKUP($A2960,'Student reference sheet'!$A$2:$V$2329, 2,FALSE), "")</f>
        <v/>
      </c>
      <c r="E2960" s="35"/>
      <c r="F2960" s="34"/>
      <c r="G2960" s="40" t="str">
        <f t="shared" ca="1" si="141"/>
        <v/>
      </c>
      <c r="H2960" s="40" t="str">
        <f t="shared" ca="1" si="142"/>
        <v/>
      </c>
      <c r="I2960" s="36" t="str">
        <f>IF($A2960 = "", "",
IF(COUNTIF(MINIMUM_DAY_DATES[], Attendance!J2960) &gt; 0, VLOOKUP(Attendance!$G2960,MINIMUM_DAY_PERIOD_SCHEDULE[], 2,TRUE),
IF(COUNTIF(RALLY_DATES[], Attendance!J2960) &gt; 0, VLOOKUP(Attendance!$G2960,RALLY_PERIOD_SCHEDULE[], 2,TRUE),
IF(WEEKDAY(Attendance!$J2960) = 2,
       IF(COUNTIF(FINALS_WEEK_MONDAY_DATE[],Attendance!$J2960) &gt; 0, VLOOKUP(Attendance!$G2960,FINALS_WEEK_MONDAY_PERIOD_SCHEDULE[],2,TRUE),
       VLOOKUP(Attendance!$G2960,REGULAR_WEEK_SCHEDULE[],6,TRUE)),
IF(WEEKDAY($J2960) = 3,
       IF(COUNTIF(FINALS_WEEK_TUESDAY_DATE[],Attendance!$J2960) &gt; 0, VLOOKUP(Attendance!$G2960,FINALS_WEEK_TUESDAY_PERIOD_SCHEDULE[],2,TRUE),
       VLOOKUP(Attendance!$G2960,REGULAR_WEEK_SCHEDULE[[Tuesday]:[Period]],5,TRUE)),
IF(WEEKDAY(Attendance!$J2960) = 4,
        IF(COUNTIF(BLOCK_WEDNESDAY_DATES[],Attendance!$J2960) &gt; 0, VLOOKUP(Attendance!$G2960,BLOCK_WEDNESDAY_PERIOD_SCHEDULE[],2,TRUE),
        IF(COUNTIF(FINALS_WEEK_WEDNESDAY_DATE[],Attendance!$J2960) &gt; 0, VLOOKUP(Attendance!$G2960,FINALS_WEEK_WEDNESDAY_PERIOD_SCHEDULE[],2,TRUE),
       VLOOKUP(Attendance!$G2960,REGULAR_WEEK_SCHEDULE[[Wednesday]:[Period]],4,TRUE))),
IF(WEEKDAY($J2960) = 5,
       IF(COUNTIF(BLOCK_THURSDAY_DATES[],Attendance!$J2960) &gt; 0, VLOOKUP(Attendance!$G2960,BLOCK_THURSDAY_PERIOD_SCHEDULE[],2,TRUE),
       IF(COUNTIF(FINALS_WEEK_THURSDAY_DATE[],Attendance!$J2960) &gt; 0, VLOOKUP(Attendance!$G2960,FINALS_WEEK_THURSDAY_PERIOD_SCHEDULE[],2,TRUE),
       VLOOKUP(Attendance!$G2960,REGULAR_WEEK_SCHEDULE[[Thursday]:[Period]],3,TRUE))),
IF(WEEKDAY(Attendance!$J2960) = 6,
       IF(COUNTIF(FINALS_WEEK_FRIDAY_DATE[],Attendance!$J2960) &gt; 0, VLOOKUP(Attendance!$G2960,FINALS_WEEK_FRIDAY_PERIOD_SCHEDULE[],2,TRUE),
       VLOOKUP(Attendance!$G2960,REGULAR_WEEK_SCHEDULE[[Friday]:[Period]],2,TRUE))))))))))</f>
        <v/>
      </c>
      <c r="J2960" s="41" t="str">
        <f t="shared" ca="1" si="143"/>
        <v/>
      </c>
      <c r="K2960" s="41" t="str">
        <f>IF($A2960 &lt;&gt; "",VLOOKUP($A2960,'Student reference sheet'!$A$2:$V$2329, 7,FALSE), "")</f>
        <v/>
      </c>
      <c r="L2960" s="30" t="str">
        <f>IF($A2960 ="", "", VLOOKUP($A2960, 'Student reference sheet'!$A$2:$Z$2603,23,FALSE))</f>
        <v/>
      </c>
      <c r="M2960" s="30" t="str">
        <f>IF($A2960 ="", "", VLOOKUP($A2960, 'Student reference sheet'!$A$2:$Z$2603,24,FALSE))</f>
        <v/>
      </c>
      <c r="N2960" s="30" t="str">
        <f>IF($A2960 ="", "", VLOOKUP($A2960, 'Student reference sheet'!$A$2:$Z$2603,26,FALSE))</f>
        <v/>
      </c>
      <c r="O2960" s="30" t="str">
        <f>IF($A2960 ="", "", VLOOKUP($A2960, 'Student reference sheet'!$A$2:$Z$2603,25,FALSE))</f>
        <v/>
      </c>
      <c r="P2960" s="39" t="str">
        <f>IF($A2960 = "", "", IF(OR(VLOOKUP($A2960,'Student reference sheet'!$A$2:$V$2400,8,FALSE) = "R",  VLOOKUP($A2960,'Student reference sheet'!$A$2:$V$2400,8,FALSE) = "L"), "X", ""))</f>
        <v/>
      </c>
      <c r="Q2960" s="39" t="str">
        <f>IF($A2960 ="", "", VLOOKUP($A2960, 'Student reference sheet'!$A$2:$V$2603,22,FALSE))</f>
        <v/>
      </c>
      <c r="R2960" s="39" t="str">
        <f>IF($A2960 &lt;&gt; "",VLOOKUP($A2960,'Student reference sheet'!$A$2:$V$2329, 5,FALSE), "")</f>
        <v/>
      </c>
      <c r="S2960" s="39" t="str">
        <f>IF($A2960 &lt;&gt; "",VLOOKUP($A2960,'Student reference sheet'!$A$2:$V$2329, 6,FALSE), "")</f>
        <v/>
      </c>
      <c r="T2960" s="30" t="str">
        <f>IF($A2960 = "","",
IF(VLOOKUP($A2960,'Student reference sheet'!$A$2:$V$2329, 10,FALSE) = "Y", "Hispanic",
IF(VLOOKUP($A2960,'Student reference sheet'!$A$2:$V$2329,11,FALSE) &lt;&gt; "",
IF(VLOOKUP($A2960,'Student reference sheet'!$A$2:$V$2329,11,FALSE) = "UNK", "Unknown", VLOOKUP(VALUE(VLOOKUP($A2960,'Student reference sheet'!$A$2:$V$2329,11,FALSE)),'Ethnicity Reference'!$A$2:$B$22,2,FALSE)),
IF(VLOOKUP($A2960,'Student reference sheet'!$A$2:$V$2329,9,FALSE) &lt;&gt; "", VLOOKUP(VALUE(VLOOKUP($A2960,'Student reference sheet'!$A$2:$V$2329,9,FALSE)),'Ethnicity Reference'!$A$2:$B$22,2,FALSE),"Unknown"))))</f>
        <v/>
      </c>
      <c r="U2960" s="35"/>
    </row>
    <row r="2961" spans="1:21" ht="15.75">
      <c r="A2961" s="47"/>
      <c r="B2961" s="33"/>
      <c r="C2961" s="39" t="str">
        <f>IF($A2961 &lt;&gt; "",VLOOKUP($A2961,'Student reference sheet'!$A$2:$V$2329, 3,FALSE), "")</f>
        <v/>
      </c>
      <c r="D2961" s="39" t="str">
        <f>IF($A2961 &lt;&gt; "",VLOOKUP($A2961,'Student reference sheet'!$A$2:$V$2329, 2,FALSE), "")</f>
        <v/>
      </c>
      <c r="E2961" s="35"/>
      <c r="F2961" s="34"/>
      <c r="G2961" s="40" t="str">
        <f t="shared" ca="1" si="141"/>
        <v/>
      </c>
      <c r="H2961" s="40" t="str">
        <f t="shared" ca="1" si="142"/>
        <v/>
      </c>
      <c r="I2961" s="36" t="str">
        <f>IF($A2961 = "", "",
IF(COUNTIF(MINIMUM_DAY_DATES[], Attendance!J2961) &gt; 0, VLOOKUP(Attendance!$G2961,MINIMUM_DAY_PERIOD_SCHEDULE[], 2,TRUE),
IF(COUNTIF(RALLY_DATES[], Attendance!J2961) &gt; 0, VLOOKUP(Attendance!$G2961,RALLY_PERIOD_SCHEDULE[], 2,TRUE),
IF(WEEKDAY(Attendance!$J2961) = 2,
       IF(COUNTIF(FINALS_WEEK_MONDAY_DATE[],Attendance!$J2961) &gt; 0, VLOOKUP(Attendance!$G2961,FINALS_WEEK_MONDAY_PERIOD_SCHEDULE[],2,TRUE),
       VLOOKUP(Attendance!$G2961,REGULAR_WEEK_SCHEDULE[],6,TRUE)),
IF(WEEKDAY($J2961) = 3,
       IF(COUNTIF(FINALS_WEEK_TUESDAY_DATE[],Attendance!$J2961) &gt; 0, VLOOKUP(Attendance!$G2961,FINALS_WEEK_TUESDAY_PERIOD_SCHEDULE[],2,TRUE),
       VLOOKUP(Attendance!$G2961,REGULAR_WEEK_SCHEDULE[[Tuesday]:[Period]],5,TRUE)),
IF(WEEKDAY(Attendance!$J2961) = 4,
        IF(COUNTIF(BLOCK_WEDNESDAY_DATES[],Attendance!$J2961) &gt; 0, VLOOKUP(Attendance!$G2961,BLOCK_WEDNESDAY_PERIOD_SCHEDULE[],2,TRUE),
        IF(COUNTIF(FINALS_WEEK_WEDNESDAY_DATE[],Attendance!$J2961) &gt; 0, VLOOKUP(Attendance!$G2961,FINALS_WEEK_WEDNESDAY_PERIOD_SCHEDULE[],2,TRUE),
       VLOOKUP(Attendance!$G2961,REGULAR_WEEK_SCHEDULE[[Wednesday]:[Period]],4,TRUE))),
IF(WEEKDAY($J2961) = 5,
       IF(COUNTIF(BLOCK_THURSDAY_DATES[],Attendance!$J2961) &gt; 0, VLOOKUP(Attendance!$G2961,BLOCK_THURSDAY_PERIOD_SCHEDULE[],2,TRUE),
       IF(COUNTIF(FINALS_WEEK_THURSDAY_DATE[],Attendance!$J2961) &gt; 0, VLOOKUP(Attendance!$G2961,FINALS_WEEK_THURSDAY_PERIOD_SCHEDULE[],2,TRUE),
       VLOOKUP(Attendance!$G2961,REGULAR_WEEK_SCHEDULE[[Thursday]:[Period]],3,TRUE))),
IF(WEEKDAY(Attendance!$J2961) = 6,
       IF(COUNTIF(FINALS_WEEK_FRIDAY_DATE[],Attendance!$J2961) &gt; 0, VLOOKUP(Attendance!$G2961,FINALS_WEEK_FRIDAY_PERIOD_SCHEDULE[],2,TRUE),
       VLOOKUP(Attendance!$G2961,REGULAR_WEEK_SCHEDULE[[Friday]:[Period]],2,TRUE))))))))))</f>
        <v/>
      </c>
      <c r="J2961" s="41" t="str">
        <f t="shared" ca="1" si="143"/>
        <v/>
      </c>
      <c r="K2961" s="41" t="str">
        <f>IF($A2961 &lt;&gt; "",VLOOKUP($A2961,'Student reference sheet'!$A$2:$V$2329, 7,FALSE), "")</f>
        <v/>
      </c>
      <c r="L2961" s="30" t="str">
        <f>IF($A2961 ="", "", VLOOKUP($A2961, 'Student reference sheet'!$A$2:$Z$2603,23,FALSE))</f>
        <v/>
      </c>
      <c r="M2961" s="30" t="str">
        <f>IF($A2961 ="", "", VLOOKUP($A2961, 'Student reference sheet'!$A$2:$Z$2603,24,FALSE))</f>
        <v/>
      </c>
      <c r="N2961" s="30" t="str">
        <f>IF($A2961 ="", "", VLOOKUP($A2961, 'Student reference sheet'!$A$2:$Z$2603,26,FALSE))</f>
        <v/>
      </c>
      <c r="O2961" s="30" t="str">
        <f>IF($A2961 ="", "", VLOOKUP($A2961, 'Student reference sheet'!$A$2:$Z$2603,25,FALSE))</f>
        <v/>
      </c>
      <c r="P2961" s="39" t="str">
        <f>IF($A2961 = "", "", IF(OR(VLOOKUP($A2961,'Student reference sheet'!$A$2:$V$2400,8,FALSE) = "R",  VLOOKUP($A2961,'Student reference sheet'!$A$2:$V$2400,8,FALSE) = "L"), "X", ""))</f>
        <v/>
      </c>
      <c r="Q2961" s="39" t="str">
        <f>IF($A2961 ="", "", VLOOKUP($A2961, 'Student reference sheet'!$A$2:$V$2603,22,FALSE))</f>
        <v/>
      </c>
      <c r="R2961" s="39" t="str">
        <f>IF($A2961 &lt;&gt; "",VLOOKUP($A2961,'Student reference sheet'!$A$2:$V$2329, 5,FALSE), "")</f>
        <v/>
      </c>
      <c r="S2961" s="39" t="str">
        <f>IF($A2961 &lt;&gt; "",VLOOKUP($A2961,'Student reference sheet'!$A$2:$V$2329, 6,FALSE), "")</f>
        <v/>
      </c>
      <c r="T2961" s="30" t="str">
        <f>IF($A2961 = "","",
IF(VLOOKUP($A2961,'Student reference sheet'!$A$2:$V$2329, 10,FALSE) = "Y", "Hispanic",
IF(VLOOKUP($A2961,'Student reference sheet'!$A$2:$V$2329,11,FALSE) &lt;&gt; "",
IF(VLOOKUP($A2961,'Student reference sheet'!$A$2:$V$2329,11,FALSE) = "UNK", "Unknown", VLOOKUP(VALUE(VLOOKUP($A2961,'Student reference sheet'!$A$2:$V$2329,11,FALSE)),'Ethnicity Reference'!$A$2:$B$22,2,FALSE)),
IF(VLOOKUP($A2961,'Student reference sheet'!$A$2:$V$2329,9,FALSE) &lt;&gt; "", VLOOKUP(VALUE(VLOOKUP($A2961,'Student reference sheet'!$A$2:$V$2329,9,FALSE)),'Ethnicity Reference'!$A$2:$B$22,2,FALSE),"Unknown"))))</f>
        <v/>
      </c>
      <c r="U2961" s="35"/>
    </row>
    <row r="2962" spans="1:21" ht="15.75">
      <c r="A2962" s="47"/>
      <c r="B2962" s="33"/>
      <c r="C2962" s="39" t="str">
        <f>IF($A2962 &lt;&gt; "",VLOOKUP($A2962,'Student reference sheet'!$A$2:$V$2329, 3,FALSE), "")</f>
        <v/>
      </c>
      <c r="D2962" s="39" t="str">
        <f>IF($A2962 &lt;&gt; "",VLOOKUP($A2962,'Student reference sheet'!$A$2:$V$2329, 2,FALSE), "")</f>
        <v/>
      </c>
      <c r="E2962" s="35"/>
      <c r="F2962" s="34"/>
      <c r="G2962" s="40" t="str">
        <f t="shared" ca="1" si="141"/>
        <v/>
      </c>
      <c r="H2962" s="40" t="str">
        <f t="shared" ca="1" si="142"/>
        <v/>
      </c>
      <c r="I2962" s="36" t="str">
        <f>IF($A2962 = "", "",
IF(COUNTIF(MINIMUM_DAY_DATES[], Attendance!J2962) &gt; 0, VLOOKUP(Attendance!$G2962,MINIMUM_DAY_PERIOD_SCHEDULE[], 2,TRUE),
IF(COUNTIF(RALLY_DATES[], Attendance!J2962) &gt; 0, VLOOKUP(Attendance!$G2962,RALLY_PERIOD_SCHEDULE[], 2,TRUE),
IF(WEEKDAY(Attendance!$J2962) = 2,
       IF(COUNTIF(FINALS_WEEK_MONDAY_DATE[],Attendance!$J2962) &gt; 0, VLOOKUP(Attendance!$G2962,FINALS_WEEK_MONDAY_PERIOD_SCHEDULE[],2,TRUE),
       VLOOKUP(Attendance!$G2962,REGULAR_WEEK_SCHEDULE[],6,TRUE)),
IF(WEEKDAY($J2962) = 3,
       IF(COUNTIF(FINALS_WEEK_TUESDAY_DATE[],Attendance!$J2962) &gt; 0, VLOOKUP(Attendance!$G2962,FINALS_WEEK_TUESDAY_PERIOD_SCHEDULE[],2,TRUE),
       VLOOKUP(Attendance!$G2962,REGULAR_WEEK_SCHEDULE[[Tuesday]:[Period]],5,TRUE)),
IF(WEEKDAY(Attendance!$J2962) = 4,
        IF(COUNTIF(BLOCK_WEDNESDAY_DATES[],Attendance!$J2962) &gt; 0, VLOOKUP(Attendance!$G2962,BLOCK_WEDNESDAY_PERIOD_SCHEDULE[],2,TRUE),
        IF(COUNTIF(FINALS_WEEK_WEDNESDAY_DATE[],Attendance!$J2962) &gt; 0, VLOOKUP(Attendance!$G2962,FINALS_WEEK_WEDNESDAY_PERIOD_SCHEDULE[],2,TRUE),
       VLOOKUP(Attendance!$G2962,REGULAR_WEEK_SCHEDULE[[Wednesday]:[Period]],4,TRUE))),
IF(WEEKDAY($J2962) = 5,
       IF(COUNTIF(BLOCK_THURSDAY_DATES[],Attendance!$J2962) &gt; 0, VLOOKUP(Attendance!$G2962,BLOCK_THURSDAY_PERIOD_SCHEDULE[],2,TRUE),
       IF(COUNTIF(FINALS_WEEK_THURSDAY_DATE[],Attendance!$J2962) &gt; 0, VLOOKUP(Attendance!$G2962,FINALS_WEEK_THURSDAY_PERIOD_SCHEDULE[],2,TRUE),
       VLOOKUP(Attendance!$G2962,REGULAR_WEEK_SCHEDULE[[Thursday]:[Period]],3,TRUE))),
IF(WEEKDAY(Attendance!$J2962) = 6,
       IF(COUNTIF(FINALS_WEEK_FRIDAY_DATE[],Attendance!$J2962) &gt; 0, VLOOKUP(Attendance!$G2962,FINALS_WEEK_FRIDAY_PERIOD_SCHEDULE[],2,TRUE),
       VLOOKUP(Attendance!$G2962,REGULAR_WEEK_SCHEDULE[[Friday]:[Period]],2,TRUE))))))))))</f>
        <v/>
      </c>
      <c r="J2962" s="41" t="str">
        <f t="shared" ca="1" si="143"/>
        <v/>
      </c>
      <c r="K2962" s="41" t="str">
        <f>IF($A2962 &lt;&gt; "",VLOOKUP($A2962,'Student reference sheet'!$A$2:$V$2329, 7,FALSE), "")</f>
        <v/>
      </c>
      <c r="L2962" s="30" t="str">
        <f>IF($A2962 ="", "", VLOOKUP($A2962, 'Student reference sheet'!$A$2:$Z$2603,23,FALSE))</f>
        <v/>
      </c>
      <c r="M2962" s="30" t="str">
        <f>IF($A2962 ="", "", VLOOKUP($A2962, 'Student reference sheet'!$A$2:$Z$2603,24,FALSE))</f>
        <v/>
      </c>
      <c r="N2962" s="30" t="str">
        <f>IF($A2962 ="", "", VLOOKUP($A2962, 'Student reference sheet'!$A$2:$Z$2603,26,FALSE))</f>
        <v/>
      </c>
      <c r="O2962" s="30" t="str">
        <f>IF($A2962 ="", "", VLOOKUP($A2962, 'Student reference sheet'!$A$2:$Z$2603,25,FALSE))</f>
        <v/>
      </c>
      <c r="P2962" s="39" t="str">
        <f>IF($A2962 = "", "", IF(OR(VLOOKUP($A2962,'Student reference sheet'!$A$2:$V$2400,8,FALSE) = "R",  VLOOKUP($A2962,'Student reference sheet'!$A$2:$V$2400,8,FALSE) = "L"), "X", ""))</f>
        <v/>
      </c>
      <c r="Q2962" s="39" t="str">
        <f>IF($A2962 ="", "", VLOOKUP($A2962, 'Student reference sheet'!$A$2:$V$2603,22,FALSE))</f>
        <v/>
      </c>
      <c r="R2962" s="39" t="str">
        <f>IF($A2962 &lt;&gt; "",VLOOKUP($A2962,'Student reference sheet'!$A$2:$V$2329, 5,FALSE), "")</f>
        <v/>
      </c>
      <c r="S2962" s="39" t="str">
        <f>IF($A2962 &lt;&gt; "",VLOOKUP($A2962,'Student reference sheet'!$A$2:$V$2329, 6,FALSE), "")</f>
        <v/>
      </c>
      <c r="T2962" s="30" t="str">
        <f>IF($A2962 = "","",
IF(VLOOKUP($A2962,'Student reference sheet'!$A$2:$V$2329, 10,FALSE) = "Y", "Hispanic",
IF(VLOOKUP($A2962,'Student reference sheet'!$A$2:$V$2329,11,FALSE) &lt;&gt; "",
IF(VLOOKUP($A2962,'Student reference sheet'!$A$2:$V$2329,11,FALSE) = "UNK", "Unknown", VLOOKUP(VALUE(VLOOKUP($A2962,'Student reference sheet'!$A$2:$V$2329,11,FALSE)),'Ethnicity Reference'!$A$2:$B$22,2,FALSE)),
IF(VLOOKUP($A2962,'Student reference sheet'!$A$2:$V$2329,9,FALSE) &lt;&gt; "", VLOOKUP(VALUE(VLOOKUP($A2962,'Student reference sheet'!$A$2:$V$2329,9,FALSE)),'Ethnicity Reference'!$A$2:$B$22,2,FALSE),"Unknown"))))</f>
        <v/>
      </c>
      <c r="U2962" s="35"/>
    </row>
    <row r="2963" spans="1:21" ht="15.75">
      <c r="A2963" s="47"/>
      <c r="B2963" s="33"/>
      <c r="C2963" s="39" t="str">
        <f>IF($A2963 &lt;&gt; "",VLOOKUP($A2963,'Student reference sheet'!$A$2:$V$2329, 3,FALSE), "")</f>
        <v/>
      </c>
      <c r="D2963" s="39" t="str">
        <f>IF($A2963 &lt;&gt; "",VLOOKUP($A2963,'Student reference sheet'!$A$2:$V$2329, 2,FALSE), "")</f>
        <v/>
      </c>
      <c r="E2963" s="35"/>
      <c r="F2963" s="34"/>
      <c r="G2963" s="40" t="str">
        <f t="shared" ca="1" si="141"/>
        <v/>
      </c>
      <c r="H2963" s="40" t="str">
        <f t="shared" ca="1" si="142"/>
        <v/>
      </c>
      <c r="I2963" s="36" t="str">
        <f>IF($A2963 = "", "",
IF(COUNTIF(MINIMUM_DAY_DATES[], Attendance!J2963) &gt; 0, VLOOKUP(Attendance!$G2963,MINIMUM_DAY_PERIOD_SCHEDULE[], 2,TRUE),
IF(COUNTIF(RALLY_DATES[], Attendance!J2963) &gt; 0, VLOOKUP(Attendance!$G2963,RALLY_PERIOD_SCHEDULE[], 2,TRUE),
IF(WEEKDAY(Attendance!$J2963) = 2,
       IF(COUNTIF(FINALS_WEEK_MONDAY_DATE[],Attendance!$J2963) &gt; 0, VLOOKUP(Attendance!$G2963,FINALS_WEEK_MONDAY_PERIOD_SCHEDULE[],2,TRUE),
       VLOOKUP(Attendance!$G2963,REGULAR_WEEK_SCHEDULE[],6,TRUE)),
IF(WEEKDAY($J2963) = 3,
       IF(COUNTIF(FINALS_WEEK_TUESDAY_DATE[],Attendance!$J2963) &gt; 0, VLOOKUP(Attendance!$G2963,FINALS_WEEK_TUESDAY_PERIOD_SCHEDULE[],2,TRUE),
       VLOOKUP(Attendance!$G2963,REGULAR_WEEK_SCHEDULE[[Tuesday]:[Period]],5,TRUE)),
IF(WEEKDAY(Attendance!$J2963) = 4,
        IF(COUNTIF(BLOCK_WEDNESDAY_DATES[],Attendance!$J2963) &gt; 0, VLOOKUP(Attendance!$G2963,BLOCK_WEDNESDAY_PERIOD_SCHEDULE[],2,TRUE),
        IF(COUNTIF(FINALS_WEEK_WEDNESDAY_DATE[],Attendance!$J2963) &gt; 0, VLOOKUP(Attendance!$G2963,FINALS_WEEK_WEDNESDAY_PERIOD_SCHEDULE[],2,TRUE),
       VLOOKUP(Attendance!$G2963,REGULAR_WEEK_SCHEDULE[[Wednesday]:[Period]],4,TRUE))),
IF(WEEKDAY($J2963) = 5,
       IF(COUNTIF(BLOCK_THURSDAY_DATES[],Attendance!$J2963) &gt; 0, VLOOKUP(Attendance!$G2963,BLOCK_THURSDAY_PERIOD_SCHEDULE[],2,TRUE),
       IF(COUNTIF(FINALS_WEEK_THURSDAY_DATE[],Attendance!$J2963) &gt; 0, VLOOKUP(Attendance!$G2963,FINALS_WEEK_THURSDAY_PERIOD_SCHEDULE[],2,TRUE),
       VLOOKUP(Attendance!$G2963,REGULAR_WEEK_SCHEDULE[[Thursday]:[Period]],3,TRUE))),
IF(WEEKDAY(Attendance!$J2963) = 6,
       IF(COUNTIF(FINALS_WEEK_FRIDAY_DATE[],Attendance!$J2963) &gt; 0, VLOOKUP(Attendance!$G2963,FINALS_WEEK_FRIDAY_PERIOD_SCHEDULE[],2,TRUE),
       VLOOKUP(Attendance!$G2963,REGULAR_WEEK_SCHEDULE[[Friday]:[Period]],2,TRUE))))))))))</f>
        <v/>
      </c>
      <c r="J2963" s="41" t="str">
        <f t="shared" ca="1" si="143"/>
        <v/>
      </c>
      <c r="K2963" s="41" t="str">
        <f>IF($A2963 &lt;&gt; "",VLOOKUP($A2963,'Student reference sheet'!$A$2:$V$2329, 7,FALSE), "")</f>
        <v/>
      </c>
      <c r="L2963" s="30" t="str">
        <f>IF($A2963 ="", "", VLOOKUP($A2963, 'Student reference sheet'!$A$2:$Z$2603,23,FALSE))</f>
        <v/>
      </c>
      <c r="M2963" s="30" t="str">
        <f>IF($A2963 ="", "", VLOOKUP($A2963, 'Student reference sheet'!$A$2:$Z$2603,24,FALSE))</f>
        <v/>
      </c>
      <c r="N2963" s="30" t="str">
        <f>IF($A2963 ="", "", VLOOKUP($A2963, 'Student reference sheet'!$A$2:$Z$2603,26,FALSE))</f>
        <v/>
      </c>
      <c r="O2963" s="30" t="str">
        <f>IF($A2963 ="", "", VLOOKUP($A2963, 'Student reference sheet'!$A$2:$Z$2603,25,FALSE))</f>
        <v/>
      </c>
      <c r="P2963" s="39" t="str">
        <f>IF($A2963 = "", "", IF(OR(VLOOKUP($A2963,'Student reference sheet'!$A$2:$V$2400,8,FALSE) = "R",  VLOOKUP($A2963,'Student reference sheet'!$A$2:$V$2400,8,FALSE) = "L"), "X", ""))</f>
        <v/>
      </c>
      <c r="Q2963" s="39" t="str">
        <f>IF($A2963 ="", "", VLOOKUP($A2963, 'Student reference sheet'!$A$2:$V$2603,22,FALSE))</f>
        <v/>
      </c>
      <c r="R2963" s="39" t="str">
        <f>IF($A2963 &lt;&gt; "",VLOOKUP($A2963,'Student reference sheet'!$A$2:$V$2329, 5,FALSE), "")</f>
        <v/>
      </c>
      <c r="S2963" s="39" t="str">
        <f>IF($A2963 &lt;&gt; "",VLOOKUP($A2963,'Student reference sheet'!$A$2:$V$2329, 6,FALSE), "")</f>
        <v/>
      </c>
      <c r="T2963" s="30" t="str">
        <f>IF($A2963 = "","",
IF(VLOOKUP($A2963,'Student reference sheet'!$A$2:$V$2329, 10,FALSE) = "Y", "Hispanic",
IF(VLOOKUP($A2963,'Student reference sheet'!$A$2:$V$2329,11,FALSE) &lt;&gt; "",
IF(VLOOKUP($A2963,'Student reference sheet'!$A$2:$V$2329,11,FALSE) = "UNK", "Unknown", VLOOKUP(VALUE(VLOOKUP($A2963,'Student reference sheet'!$A$2:$V$2329,11,FALSE)),'Ethnicity Reference'!$A$2:$B$22,2,FALSE)),
IF(VLOOKUP($A2963,'Student reference sheet'!$A$2:$V$2329,9,FALSE) &lt;&gt; "", VLOOKUP(VALUE(VLOOKUP($A2963,'Student reference sheet'!$A$2:$V$2329,9,FALSE)),'Ethnicity Reference'!$A$2:$B$22,2,FALSE),"Unknown"))))</f>
        <v/>
      </c>
      <c r="U2963" s="35"/>
    </row>
    <row r="2964" spans="1:21" ht="15.75">
      <c r="A2964" s="47"/>
      <c r="B2964" s="33"/>
      <c r="C2964" s="39" t="str">
        <f>IF($A2964 &lt;&gt; "",VLOOKUP($A2964,'Student reference sheet'!$A$2:$V$2329, 3,FALSE), "")</f>
        <v/>
      </c>
      <c r="D2964" s="39" t="str">
        <f>IF($A2964 &lt;&gt; "",VLOOKUP($A2964,'Student reference sheet'!$A$2:$V$2329, 2,FALSE), "")</f>
        <v/>
      </c>
      <c r="E2964" s="35"/>
      <c r="F2964" s="34"/>
      <c r="G2964" s="40" t="str">
        <f t="shared" ca="1" si="141"/>
        <v/>
      </c>
      <c r="H2964" s="40" t="str">
        <f t="shared" ca="1" si="142"/>
        <v/>
      </c>
      <c r="I2964" s="36" t="str">
        <f>IF($A2964 = "", "",
IF(COUNTIF(MINIMUM_DAY_DATES[], Attendance!J2964) &gt; 0, VLOOKUP(Attendance!$G2964,MINIMUM_DAY_PERIOD_SCHEDULE[], 2,TRUE),
IF(COUNTIF(RALLY_DATES[], Attendance!J2964) &gt; 0, VLOOKUP(Attendance!$G2964,RALLY_PERIOD_SCHEDULE[], 2,TRUE),
IF(WEEKDAY(Attendance!$J2964) = 2,
       IF(COUNTIF(FINALS_WEEK_MONDAY_DATE[],Attendance!$J2964) &gt; 0, VLOOKUP(Attendance!$G2964,FINALS_WEEK_MONDAY_PERIOD_SCHEDULE[],2,TRUE),
       VLOOKUP(Attendance!$G2964,REGULAR_WEEK_SCHEDULE[],6,TRUE)),
IF(WEEKDAY($J2964) = 3,
       IF(COUNTIF(FINALS_WEEK_TUESDAY_DATE[],Attendance!$J2964) &gt; 0, VLOOKUP(Attendance!$G2964,FINALS_WEEK_TUESDAY_PERIOD_SCHEDULE[],2,TRUE),
       VLOOKUP(Attendance!$G2964,REGULAR_WEEK_SCHEDULE[[Tuesday]:[Period]],5,TRUE)),
IF(WEEKDAY(Attendance!$J2964) = 4,
        IF(COUNTIF(BLOCK_WEDNESDAY_DATES[],Attendance!$J2964) &gt; 0, VLOOKUP(Attendance!$G2964,BLOCK_WEDNESDAY_PERIOD_SCHEDULE[],2,TRUE),
        IF(COUNTIF(FINALS_WEEK_WEDNESDAY_DATE[],Attendance!$J2964) &gt; 0, VLOOKUP(Attendance!$G2964,FINALS_WEEK_WEDNESDAY_PERIOD_SCHEDULE[],2,TRUE),
       VLOOKUP(Attendance!$G2964,REGULAR_WEEK_SCHEDULE[[Wednesday]:[Period]],4,TRUE))),
IF(WEEKDAY($J2964) = 5,
       IF(COUNTIF(BLOCK_THURSDAY_DATES[],Attendance!$J2964) &gt; 0, VLOOKUP(Attendance!$G2964,BLOCK_THURSDAY_PERIOD_SCHEDULE[],2,TRUE),
       IF(COUNTIF(FINALS_WEEK_THURSDAY_DATE[],Attendance!$J2964) &gt; 0, VLOOKUP(Attendance!$G2964,FINALS_WEEK_THURSDAY_PERIOD_SCHEDULE[],2,TRUE),
       VLOOKUP(Attendance!$G2964,REGULAR_WEEK_SCHEDULE[[Thursday]:[Period]],3,TRUE))),
IF(WEEKDAY(Attendance!$J2964) = 6,
       IF(COUNTIF(FINALS_WEEK_FRIDAY_DATE[],Attendance!$J2964) &gt; 0, VLOOKUP(Attendance!$G2964,FINALS_WEEK_FRIDAY_PERIOD_SCHEDULE[],2,TRUE),
       VLOOKUP(Attendance!$G2964,REGULAR_WEEK_SCHEDULE[[Friday]:[Period]],2,TRUE))))))))))</f>
        <v/>
      </c>
      <c r="J2964" s="41" t="str">
        <f t="shared" ca="1" si="143"/>
        <v/>
      </c>
      <c r="K2964" s="41" t="str">
        <f>IF($A2964 &lt;&gt; "",VLOOKUP($A2964,'Student reference sheet'!$A$2:$V$2329, 7,FALSE), "")</f>
        <v/>
      </c>
      <c r="L2964" s="30" t="str">
        <f>IF($A2964 ="", "", VLOOKUP($A2964, 'Student reference sheet'!$A$2:$Z$2603,23,FALSE))</f>
        <v/>
      </c>
      <c r="M2964" s="30" t="str">
        <f>IF($A2964 ="", "", VLOOKUP($A2964, 'Student reference sheet'!$A$2:$Z$2603,24,FALSE))</f>
        <v/>
      </c>
      <c r="N2964" s="30" t="str">
        <f>IF($A2964 ="", "", VLOOKUP($A2964, 'Student reference sheet'!$A$2:$Z$2603,26,FALSE))</f>
        <v/>
      </c>
      <c r="O2964" s="30" t="str">
        <f>IF($A2964 ="", "", VLOOKUP($A2964, 'Student reference sheet'!$A$2:$Z$2603,25,FALSE))</f>
        <v/>
      </c>
      <c r="P2964" s="39" t="str">
        <f>IF($A2964 = "", "", IF(OR(VLOOKUP($A2964,'Student reference sheet'!$A$2:$V$2400,8,FALSE) = "R",  VLOOKUP($A2964,'Student reference sheet'!$A$2:$V$2400,8,FALSE) = "L"), "X", ""))</f>
        <v/>
      </c>
      <c r="Q2964" s="39" t="str">
        <f>IF($A2964 ="", "", VLOOKUP($A2964, 'Student reference sheet'!$A$2:$V$2603,22,FALSE))</f>
        <v/>
      </c>
      <c r="R2964" s="39" t="str">
        <f>IF($A2964 &lt;&gt; "",VLOOKUP($A2964,'Student reference sheet'!$A$2:$V$2329, 5,FALSE), "")</f>
        <v/>
      </c>
      <c r="S2964" s="39" t="str">
        <f>IF($A2964 &lt;&gt; "",VLOOKUP($A2964,'Student reference sheet'!$A$2:$V$2329, 6,FALSE), "")</f>
        <v/>
      </c>
      <c r="T2964" s="30" t="str">
        <f>IF($A2964 = "","",
IF(VLOOKUP($A2964,'Student reference sheet'!$A$2:$V$2329, 10,FALSE) = "Y", "Hispanic",
IF(VLOOKUP($A2964,'Student reference sheet'!$A$2:$V$2329,11,FALSE) &lt;&gt; "",
IF(VLOOKUP($A2964,'Student reference sheet'!$A$2:$V$2329,11,FALSE) = "UNK", "Unknown", VLOOKUP(VALUE(VLOOKUP($A2964,'Student reference sheet'!$A$2:$V$2329,11,FALSE)),'Ethnicity Reference'!$A$2:$B$22,2,FALSE)),
IF(VLOOKUP($A2964,'Student reference sheet'!$A$2:$V$2329,9,FALSE) &lt;&gt; "", VLOOKUP(VALUE(VLOOKUP($A2964,'Student reference sheet'!$A$2:$V$2329,9,FALSE)),'Ethnicity Reference'!$A$2:$B$22,2,FALSE),"Unknown"))))</f>
        <v/>
      </c>
      <c r="U2964" s="35"/>
    </row>
    <row r="2965" spans="1:21" ht="15.75">
      <c r="A2965" s="47"/>
      <c r="B2965" s="33"/>
      <c r="C2965" s="39" t="str">
        <f>IF($A2965 &lt;&gt; "",VLOOKUP($A2965,'Student reference sheet'!$A$2:$V$2329, 3,FALSE), "")</f>
        <v/>
      </c>
      <c r="D2965" s="39" t="str">
        <f>IF($A2965 &lt;&gt; "",VLOOKUP($A2965,'Student reference sheet'!$A$2:$V$2329, 2,FALSE), "")</f>
        <v/>
      </c>
      <c r="E2965" s="35"/>
      <c r="F2965" s="34"/>
      <c r="G2965" s="40" t="str">
        <f t="shared" ca="1" si="141"/>
        <v/>
      </c>
      <c r="H2965" s="40" t="str">
        <f t="shared" ca="1" si="142"/>
        <v/>
      </c>
      <c r="I2965" s="36" t="str">
        <f>IF($A2965 = "", "",
IF(COUNTIF(MINIMUM_DAY_DATES[], Attendance!J2965) &gt; 0, VLOOKUP(Attendance!$G2965,MINIMUM_DAY_PERIOD_SCHEDULE[], 2,TRUE),
IF(COUNTIF(RALLY_DATES[], Attendance!J2965) &gt; 0, VLOOKUP(Attendance!$G2965,RALLY_PERIOD_SCHEDULE[], 2,TRUE),
IF(WEEKDAY(Attendance!$J2965) = 2,
       IF(COUNTIF(FINALS_WEEK_MONDAY_DATE[],Attendance!$J2965) &gt; 0, VLOOKUP(Attendance!$G2965,FINALS_WEEK_MONDAY_PERIOD_SCHEDULE[],2,TRUE),
       VLOOKUP(Attendance!$G2965,REGULAR_WEEK_SCHEDULE[],6,TRUE)),
IF(WEEKDAY($J2965) = 3,
       IF(COUNTIF(FINALS_WEEK_TUESDAY_DATE[],Attendance!$J2965) &gt; 0, VLOOKUP(Attendance!$G2965,FINALS_WEEK_TUESDAY_PERIOD_SCHEDULE[],2,TRUE),
       VLOOKUP(Attendance!$G2965,REGULAR_WEEK_SCHEDULE[[Tuesday]:[Period]],5,TRUE)),
IF(WEEKDAY(Attendance!$J2965) = 4,
        IF(COUNTIF(BLOCK_WEDNESDAY_DATES[],Attendance!$J2965) &gt; 0, VLOOKUP(Attendance!$G2965,BLOCK_WEDNESDAY_PERIOD_SCHEDULE[],2,TRUE),
        IF(COUNTIF(FINALS_WEEK_WEDNESDAY_DATE[],Attendance!$J2965) &gt; 0, VLOOKUP(Attendance!$G2965,FINALS_WEEK_WEDNESDAY_PERIOD_SCHEDULE[],2,TRUE),
       VLOOKUP(Attendance!$G2965,REGULAR_WEEK_SCHEDULE[[Wednesday]:[Period]],4,TRUE))),
IF(WEEKDAY($J2965) = 5,
       IF(COUNTIF(BLOCK_THURSDAY_DATES[],Attendance!$J2965) &gt; 0, VLOOKUP(Attendance!$G2965,BLOCK_THURSDAY_PERIOD_SCHEDULE[],2,TRUE),
       IF(COUNTIF(FINALS_WEEK_THURSDAY_DATE[],Attendance!$J2965) &gt; 0, VLOOKUP(Attendance!$G2965,FINALS_WEEK_THURSDAY_PERIOD_SCHEDULE[],2,TRUE),
       VLOOKUP(Attendance!$G2965,REGULAR_WEEK_SCHEDULE[[Thursday]:[Period]],3,TRUE))),
IF(WEEKDAY(Attendance!$J2965) = 6,
       IF(COUNTIF(FINALS_WEEK_FRIDAY_DATE[],Attendance!$J2965) &gt; 0, VLOOKUP(Attendance!$G2965,FINALS_WEEK_FRIDAY_PERIOD_SCHEDULE[],2,TRUE),
       VLOOKUP(Attendance!$G2965,REGULAR_WEEK_SCHEDULE[[Friday]:[Period]],2,TRUE))))))))))</f>
        <v/>
      </c>
      <c r="J2965" s="41" t="str">
        <f t="shared" ca="1" si="143"/>
        <v/>
      </c>
      <c r="K2965" s="41" t="str">
        <f>IF($A2965 &lt;&gt; "",VLOOKUP($A2965,'Student reference sheet'!$A$2:$V$2329, 7,FALSE), "")</f>
        <v/>
      </c>
      <c r="L2965" s="30" t="str">
        <f>IF($A2965 ="", "", VLOOKUP($A2965, 'Student reference sheet'!$A$2:$Z$2603,23,FALSE))</f>
        <v/>
      </c>
      <c r="M2965" s="30" t="str">
        <f>IF($A2965 ="", "", VLOOKUP($A2965, 'Student reference sheet'!$A$2:$Z$2603,24,FALSE))</f>
        <v/>
      </c>
      <c r="N2965" s="30" t="str">
        <f>IF($A2965 ="", "", VLOOKUP($A2965, 'Student reference sheet'!$A$2:$Z$2603,26,FALSE))</f>
        <v/>
      </c>
      <c r="O2965" s="30" t="str">
        <f>IF($A2965 ="", "", VLOOKUP($A2965, 'Student reference sheet'!$A$2:$Z$2603,25,FALSE))</f>
        <v/>
      </c>
      <c r="P2965" s="39" t="str">
        <f>IF($A2965 = "", "", IF(OR(VLOOKUP($A2965,'Student reference sheet'!$A$2:$V$2400,8,FALSE) = "R",  VLOOKUP($A2965,'Student reference sheet'!$A$2:$V$2400,8,FALSE) = "L"), "X", ""))</f>
        <v/>
      </c>
      <c r="Q2965" s="39" t="str">
        <f>IF($A2965 ="", "", VLOOKUP($A2965, 'Student reference sheet'!$A$2:$V$2603,22,FALSE))</f>
        <v/>
      </c>
      <c r="R2965" s="39" t="str">
        <f>IF($A2965 &lt;&gt; "",VLOOKUP($A2965,'Student reference sheet'!$A$2:$V$2329, 5,FALSE), "")</f>
        <v/>
      </c>
      <c r="S2965" s="39" t="str">
        <f>IF($A2965 &lt;&gt; "",VLOOKUP($A2965,'Student reference sheet'!$A$2:$V$2329, 6,FALSE), "")</f>
        <v/>
      </c>
      <c r="T2965" s="30" t="str">
        <f>IF($A2965 = "","",
IF(VLOOKUP($A2965,'Student reference sheet'!$A$2:$V$2329, 10,FALSE) = "Y", "Hispanic",
IF(VLOOKUP($A2965,'Student reference sheet'!$A$2:$V$2329,11,FALSE) &lt;&gt; "",
IF(VLOOKUP($A2965,'Student reference sheet'!$A$2:$V$2329,11,FALSE) = "UNK", "Unknown", VLOOKUP(VALUE(VLOOKUP($A2965,'Student reference sheet'!$A$2:$V$2329,11,FALSE)),'Ethnicity Reference'!$A$2:$B$22,2,FALSE)),
IF(VLOOKUP($A2965,'Student reference sheet'!$A$2:$V$2329,9,FALSE) &lt;&gt; "", VLOOKUP(VALUE(VLOOKUP($A2965,'Student reference sheet'!$A$2:$V$2329,9,FALSE)),'Ethnicity Reference'!$A$2:$B$22,2,FALSE),"Unknown"))))</f>
        <v/>
      </c>
      <c r="U2965" s="35"/>
    </row>
    <row r="2966" spans="1:21" ht="15.75">
      <c r="A2966" s="47"/>
      <c r="B2966" s="33"/>
      <c r="C2966" s="39" t="str">
        <f>IF($A2966 &lt;&gt; "",VLOOKUP($A2966,'Student reference sheet'!$A$2:$V$2329, 3,FALSE), "")</f>
        <v/>
      </c>
      <c r="D2966" s="39" t="str">
        <f>IF($A2966 &lt;&gt; "",VLOOKUP($A2966,'Student reference sheet'!$A$2:$V$2329, 2,FALSE), "")</f>
        <v/>
      </c>
      <c r="E2966" s="35"/>
      <c r="F2966" s="34"/>
      <c r="G2966" s="40" t="str">
        <f t="shared" ca="1" si="141"/>
        <v/>
      </c>
      <c r="H2966" s="40" t="str">
        <f t="shared" ca="1" si="142"/>
        <v/>
      </c>
      <c r="I2966" s="36" t="str">
        <f>IF($A2966 = "", "",
IF(COUNTIF(MINIMUM_DAY_DATES[], Attendance!J2966) &gt; 0, VLOOKUP(Attendance!$G2966,MINIMUM_DAY_PERIOD_SCHEDULE[], 2,TRUE),
IF(COUNTIF(RALLY_DATES[], Attendance!J2966) &gt; 0, VLOOKUP(Attendance!$G2966,RALLY_PERIOD_SCHEDULE[], 2,TRUE),
IF(WEEKDAY(Attendance!$J2966) = 2,
       IF(COUNTIF(FINALS_WEEK_MONDAY_DATE[],Attendance!$J2966) &gt; 0, VLOOKUP(Attendance!$G2966,FINALS_WEEK_MONDAY_PERIOD_SCHEDULE[],2,TRUE),
       VLOOKUP(Attendance!$G2966,REGULAR_WEEK_SCHEDULE[],6,TRUE)),
IF(WEEKDAY($J2966) = 3,
       IF(COUNTIF(FINALS_WEEK_TUESDAY_DATE[],Attendance!$J2966) &gt; 0, VLOOKUP(Attendance!$G2966,FINALS_WEEK_TUESDAY_PERIOD_SCHEDULE[],2,TRUE),
       VLOOKUP(Attendance!$G2966,REGULAR_WEEK_SCHEDULE[[Tuesday]:[Period]],5,TRUE)),
IF(WEEKDAY(Attendance!$J2966) = 4,
        IF(COUNTIF(BLOCK_WEDNESDAY_DATES[],Attendance!$J2966) &gt; 0, VLOOKUP(Attendance!$G2966,BLOCK_WEDNESDAY_PERIOD_SCHEDULE[],2,TRUE),
        IF(COUNTIF(FINALS_WEEK_WEDNESDAY_DATE[],Attendance!$J2966) &gt; 0, VLOOKUP(Attendance!$G2966,FINALS_WEEK_WEDNESDAY_PERIOD_SCHEDULE[],2,TRUE),
       VLOOKUP(Attendance!$G2966,REGULAR_WEEK_SCHEDULE[[Wednesday]:[Period]],4,TRUE))),
IF(WEEKDAY($J2966) = 5,
       IF(COUNTIF(BLOCK_THURSDAY_DATES[],Attendance!$J2966) &gt; 0, VLOOKUP(Attendance!$G2966,BLOCK_THURSDAY_PERIOD_SCHEDULE[],2,TRUE),
       IF(COUNTIF(FINALS_WEEK_THURSDAY_DATE[],Attendance!$J2966) &gt; 0, VLOOKUP(Attendance!$G2966,FINALS_WEEK_THURSDAY_PERIOD_SCHEDULE[],2,TRUE),
       VLOOKUP(Attendance!$G2966,REGULAR_WEEK_SCHEDULE[[Thursday]:[Period]],3,TRUE))),
IF(WEEKDAY(Attendance!$J2966) = 6,
       IF(COUNTIF(FINALS_WEEK_FRIDAY_DATE[],Attendance!$J2966) &gt; 0, VLOOKUP(Attendance!$G2966,FINALS_WEEK_FRIDAY_PERIOD_SCHEDULE[],2,TRUE),
       VLOOKUP(Attendance!$G2966,REGULAR_WEEK_SCHEDULE[[Friday]:[Period]],2,TRUE))))))))))</f>
        <v/>
      </c>
      <c r="J2966" s="41" t="str">
        <f t="shared" ca="1" si="143"/>
        <v/>
      </c>
      <c r="K2966" s="41" t="str">
        <f>IF($A2966 &lt;&gt; "",VLOOKUP($A2966,'Student reference sheet'!$A$2:$V$2329, 7,FALSE), "")</f>
        <v/>
      </c>
      <c r="L2966" s="30" t="str">
        <f>IF($A2966 ="", "", VLOOKUP($A2966, 'Student reference sheet'!$A$2:$Z$2603,23,FALSE))</f>
        <v/>
      </c>
      <c r="M2966" s="30" t="str">
        <f>IF($A2966 ="", "", VLOOKUP($A2966, 'Student reference sheet'!$A$2:$Z$2603,24,FALSE))</f>
        <v/>
      </c>
      <c r="N2966" s="30" t="str">
        <f>IF($A2966 ="", "", VLOOKUP($A2966, 'Student reference sheet'!$A$2:$Z$2603,26,FALSE))</f>
        <v/>
      </c>
      <c r="O2966" s="30" t="str">
        <f>IF($A2966 ="", "", VLOOKUP($A2966, 'Student reference sheet'!$A$2:$Z$2603,25,FALSE))</f>
        <v/>
      </c>
      <c r="P2966" s="39" t="str">
        <f>IF($A2966 = "", "", IF(OR(VLOOKUP($A2966,'Student reference sheet'!$A$2:$V$2400,8,FALSE) = "R",  VLOOKUP($A2966,'Student reference sheet'!$A$2:$V$2400,8,FALSE) = "L"), "X", ""))</f>
        <v/>
      </c>
      <c r="Q2966" s="39" t="str">
        <f>IF($A2966 ="", "", VLOOKUP($A2966, 'Student reference sheet'!$A$2:$V$2603,22,FALSE))</f>
        <v/>
      </c>
      <c r="R2966" s="39" t="str">
        <f>IF($A2966 &lt;&gt; "",VLOOKUP($A2966,'Student reference sheet'!$A$2:$V$2329, 5,FALSE), "")</f>
        <v/>
      </c>
      <c r="S2966" s="39" t="str">
        <f>IF($A2966 &lt;&gt; "",VLOOKUP($A2966,'Student reference sheet'!$A$2:$V$2329, 6,FALSE), "")</f>
        <v/>
      </c>
      <c r="T2966" s="30" t="str">
        <f>IF($A2966 = "","",
IF(VLOOKUP($A2966,'Student reference sheet'!$A$2:$V$2329, 10,FALSE) = "Y", "Hispanic",
IF(VLOOKUP($A2966,'Student reference sheet'!$A$2:$V$2329,11,FALSE) &lt;&gt; "",
IF(VLOOKUP($A2966,'Student reference sheet'!$A$2:$V$2329,11,FALSE) = "UNK", "Unknown", VLOOKUP(VALUE(VLOOKUP($A2966,'Student reference sheet'!$A$2:$V$2329,11,FALSE)),'Ethnicity Reference'!$A$2:$B$22,2,FALSE)),
IF(VLOOKUP($A2966,'Student reference sheet'!$A$2:$V$2329,9,FALSE) &lt;&gt; "", VLOOKUP(VALUE(VLOOKUP($A2966,'Student reference sheet'!$A$2:$V$2329,9,FALSE)),'Ethnicity Reference'!$A$2:$B$22,2,FALSE),"Unknown"))))</f>
        <v/>
      </c>
      <c r="U2966" s="35"/>
    </row>
    <row r="2967" spans="1:21" ht="15.75">
      <c r="A2967" s="47"/>
      <c r="B2967" s="33"/>
      <c r="C2967" s="39" t="str">
        <f>IF($A2967 &lt;&gt; "",VLOOKUP($A2967,'Student reference sheet'!$A$2:$V$2329, 3,FALSE), "")</f>
        <v/>
      </c>
      <c r="D2967" s="39" t="str">
        <f>IF($A2967 &lt;&gt; "",VLOOKUP($A2967,'Student reference sheet'!$A$2:$V$2329, 2,FALSE), "")</f>
        <v/>
      </c>
      <c r="E2967" s="35"/>
      <c r="F2967" s="34"/>
      <c r="G2967" s="40" t="str">
        <f t="shared" ca="1" si="141"/>
        <v/>
      </c>
      <c r="H2967" s="40" t="str">
        <f t="shared" ca="1" si="142"/>
        <v/>
      </c>
      <c r="I2967" s="36" t="str">
        <f>IF($A2967 = "", "",
IF(COUNTIF(MINIMUM_DAY_DATES[], Attendance!J2967) &gt; 0, VLOOKUP(Attendance!$G2967,MINIMUM_DAY_PERIOD_SCHEDULE[], 2,TRUE),
IF(COUNTIF(RALLY_DATES[], Attendance!J2967) &gt; 0, VLOOKUP(Attendance!$G2967,RALLY_PERIOD_SCHEDULE[], 2,TRUE),
IF(WEEKDAY(Attendance!$J2967) = 2,
       IF(COUNTIF(FINALS_WEEK_MONDAY_DATE[],Attendance!$J2967) &gt; 0, VLOOKUP(Attendance!$G2967,FINALS_WEEK_MONDAY_PERIOD_SCHEDULE[],2,TRUE),
       VLOOKUP(Attendance!$G2967,REGULAR_WEEK_SCHEDULE[],6,TRUE)),
IF(WEEKDAY($J2967) = 3,
       IF(COUNTIF(FINALS_WEEK_TUESDAY_DATE[],Attendance!$J2967) &gt; 0, VLOOKUP(Attendance!$G2967,FINALS_WEEK_TUESDAY_PERIOD_SCHEDULE[],2,TRUE),
       VLOOKUP(Attendance!$G2967,REGULAR_WEEK_SCHEDULE[[Tuesday]:[Period]],5,TRUE)),
IF(WEEKDAY(Attendance!$J2967) = 4,
        IF(COUNTIF(BLOCK_WEDNESDAY_DATES[],Attendance!$J2967) &gt; 0, VLOOKUP(Attendance!$G2967,BLOCK_WEDNESDAY_PERIOD_SCHEDULE[],2,TRUE),
        IF(COUNTIF(FINALS_WEEK_WEDNESDAY_DATE[],Attendance!$J2967) &gt; 0, VLOOKUP(Attendance!$G2967,FINALS_WEEK_WEDNESDAY_PERIOD_SCHEDULE[],2,TRUE),
       VLOOKUP(Attendance!$G2967,REGULAR_WEEK_SCHEDULE[[Wednesday]:[Period]],4,TRUE))),
IF(WEEKDAY($J2967) = 5,
       IF(COUNTIF(BLOCK_THURSDAY_DATES[],Attendance!$J2967) &gt; 0, VLOOKUP(Attendance!$G2967,BLOCK_THURSDAY_PERIOD_SCHEDULE[],2,TRUE),
       IF(COUNTIF(FINALS_WEEK_THURSDAY_DATE[],Attendance!$J2967) &gt; 0, VLOOKUP(Attendance!$G2967,FINALS_WEEK_THURSDAY_PERIOD_SCHEDULE[],2,TRUE),
       VLOOKUP(Attendance!$G2967,REGULAR_WEEK_SCHEDULE[[Thursday]:[Period]],3,TRUE))),
IF(WEEKDAY(Attendance!$J2967) = 6,
       IF(COUNTIF(FINALS_WEEK_FRIDAY_DATE[],Attendance!$J2967) &gt; 0, VLOOKUP(Attendance!$G2967,FINALS_WEEK_FRIDAY_PERIOD_SCHEDULE[],2,TRUE),
       VLOOKUP(Attendance!$G2967,REGULAR_WEEK_SCHEDULE[[Friday]:[Period]],2,TRUE))))))))))</f>
        <v/>
      </c>
      <c r="J2967" s="41" t="str">
        <f t="shared" ca="1" si="143"/>
        <v/>
      </c>
      <c r="K2967" s="41" t="str">
        <f>IF($A2967 &lt;&gt; "",VLOOKUP($A2967,'Student reference sheet'!$A$2:$V$2329, 7,FALSE), "")</f>
        <v/>
      </c>
      <c r="L2967" s="30" t="str">
        <f>IF($A2967 ="", "", VLOOKUP($A2967, 'Student reference sheet'!$A$2:$Z$2603,23,FALSE))</f>
        <v/>
      </c>
      <c r="M2967" s="30" t="str">
        <f>IF($A2967 ="", "", VLOOKUP($A2967, 'Student reference sheet'!$A$2:$Z$2603,24,FALSE))</f>
        <v/>
      </c>
      <c r="N2967" s="30" t="str">
        <f>IF($A2967 ="", "", VLOOKUP($A2967, 'Student reference sheet'!$A$2:$Z$2603,26,FALSE))</f>
        <v/>
      </c>
      <c r="O2967" s="30" t="str">
        <f>IF($A2967 ="", "", VLOOKUP($A2967, 'Student reference sheet'!$A$2:$Z$2603,25,FALSE))</f>
        <v/>
      </c>
      <c r="P2967" s="39" t="str">
        <f>IF($A2967 = "", "", IF(OR(VLOOKUP($A2967,'Student reference sheet'!$A$2:$V$2400,8,FALSE) = "R",  VLOOKUP($A2967,'Student reference sheet'!$A$2:$V$2400,8,FALSE) = "L"), "X", ""))</f>
        <v/>
      </c>
      <c r="Q2967" s="39" t="str">
        <f>IF($A2967 ="", "", VLOOKUP($A2967, 'Student reference sheet'!$A$2:$V$2603,22,FALSE))</f>
        <v/>
      </c>
      <c r="R2967" s="39" t="str">
        <f>IF($A2967 &lt;&gt; "",VLOOKUP($A2967,'Student reference sheet'!$A$2:$V$2329, 5,FALSE), "")</f>
        <v/>
      </c>
      <c r="S2967" s="39" t="str">
        <f>IF($A2967 &lt;&gt; "",VLOOKUP($A2967,'Student reference sheet'!$A$2:$V$2329, 6,FALSE), "")</f>
        <v/>
      </c>
      <c r="T2967" s="30" t="str">
        <f>IF($A2967 = "","",
IF(VLOOKUP($A2967,'Student reference sheet'!$A$2:$V$2329, 10,FALSE) = "Y", "Hispanic",
IF(VLOOKUP($A2967,'Student reference sheet'!$A$2:$V$2329,11,FALSE) &lt;&gt; "",
IF(VLOOKUP($A2967,'Student reference sheet'!$A$2:$V$2329,11,FALSE) = "UNK", "Unknown", VLOOKUP(VALUE(VLOOKUP($A2967,'Student reference sheet'!$A$2:$V$2329,11,FALSE)),'Ethnicity Reference'!$A$2:$B$22,2,FALSE)),
IF(VLOOKUP($A2967,'Student reference sheet'!$A$2:$V$2329,9,FALSE) &lt;&gt; "", VLOOKUP(VALUE(VLOOKUP($A2967,'Student reference sheet'!$A$2:$V$2329,9,FALSE)),'Ethnicity Reference'!$A$2:$B$22,2,FALSE),"Unknown"))))</f>
        <v/>
      </c>
      <c r="U2967" s="35"/>
    </row>
    <row r="2968" spans="1:21" ht="15.75">
      <c r="A2968" s="47"/>
      <c r="B2968" s="33"/>
      <c r="C2968" s="39" t="str">
        <f>IF($A2968 &lt;&gt; "",VLOOKUP($A2968,'Student reference sheet'!$A$2:$V$2329, 3,FALSE), "")</f>
        <v/>
      </c>
      <c r="D2968" s="39" t="str">
        <f>IF($A2968 &lt;&gt; "",VLOOKUP($A2968,'Student reference sheet'!$A$2:$V$2329, 2,FALSE), "")</f>
        <v/>
      </c>
      <c r="E2968" s="35"/>
      <c r="F2968" s="34"/>
      <c r="G2968" s="40" t="str">
        <f t="shared" ca="1" si="141"/>
        <v/>
      </c>
      <c r="H2968" s="40" t="str">
        <f t="shared" ca="1" si="142"/>
        <v/>
      </c>
      <c r="I2968" s="36" t="str">
        <f>IF($A2968 = "", "",
IF(COUNTIF(MINIMUM_DAY_DATES[], Attendance!J2968) &gt; 0, VLOOKUP(Attendance!$G2968,MINIMUM_DAY_PERIOD_SCHEDULE[], 2,TRUE),
IF(COUNTIF(RALLY_DATES[], Attendance!J2968) &gt; 0, VLOOKUP(Attendance!$G2968,RALLY_PERIOD_SCHEDULE[], 2,TRUE),
IF(WEEKDAY(Attendance!$J2968) = 2,
       IF(COUNTIF(FINALS_WEEK_MONDAY_DATE[],Attendance!$J2968) &gt; 0, VLOOKUP(Attendance!$G2968,FINALS_WEEK_MONDAY_PERIOD_SCHEDULE[],2,TRUE),
       VLOOKUP(Attendance!$G2968,REGULAR_WEEK_SCHEDULE[],6,TRUE)),
IF(WEEKDAY($J2968) = 3,
       IF(COUNTIF(FINALS_WEEK_TUESDAY_DATE[],Attendance!$J2968) &gt; 0, VLOOKUP(Attendance!$G2968,FINALS_WEEK_TUESDAY_PERIOD_SCHEDULE[],2,TRUE),
       VLOOKUP(Attendance!$G2968,REGULAR_WEEK_SCHEDULE[[Tuesday]:[Period]],5,TRUE)),
IF(WEEKDAY(Attendance!$J2968) = 4,
        IF(COUNTIF(BLOCK_WEDNESDAY_DATES[],Attendance!$J2968) &gt; 0, VLOOKUP(Attendance!$G2968,BLOCK_WEDNESDAY_PERIOD_SCHEDULE[],2,TRUE),
        IF(COUNTIF(FINALS_WEEK_WEDNESDAY_DATE[],Attendance!$J2968) &gt; 0, VLOOKUP(Attendance!$G2968,FINALS_WEEK_WEDNESDAY_PERIOD_SCHEDULE[],2,TRUE),
       VLOOKUP(Attendance!$G2968,REGULAR_WEEK_SCHEDULE[[Wednesday]:[Period]],4,TRUE))),
IF(WEEKDAY($J2968) = 5,
       IF(COUNTIF(BLOCK_THURSDAY_DATES[],Attendance!$J2968) &gt; 0, VLOOKUP(Attendance!$G2968,BLOCK_THURSDAY_PERIOD_SCHEDULE[],2,TRUE),
       IF(COUNTIF(FINALS_WEEK_THURSDAY_DATE[],Attendance!$J2968) &gt; 0, VLOOKUP(Attendance!$G2968,FINALS_WEEK_THURSDAY_PERIOD_SCHEDULE[],2,TRUE),
       VLOOKUP(Attendance!$G2968,REGULAR_WEEK_SCHEDULE[[Thursday]:[Period]],3,TRUE))),
IF(WEEKDAY(Attendance!$J2968) = 6,
       IF(COUNTIF(FINALS_WEEK_FRIDAY_DATE[],Attendance!$J2968) &gt; 0, VLOOKUP(Attendance!$G2968,FINALS_WEEK_FRIDAY_PERIOD_SCHEDULE[],2,TRUE),
       VLOOKUP(Attendance!$G2968,REGULAR_WEEK_SCHEDULE[[Friday]:[Period]],2,TRUE))))))))))</f>
        <v/>
      </c>
      <c r="J2968" s="41" t="str">
        <f t="shared" ca="1" si="143"/>
        <v/>
      </c>
      <c r="K2968" s="41" t="str">
        <f>IF($A2968 &lt;&gt; "",VLOOKUP($A2968,'Student reference sheet'!$A$2:$V$2329, 7,FALSE), "")</f>
        <v/>
      </c>
      <c r="L2968" s="30" t="str">
        <f>IF($A2968 ="", "", VLOOKUP($A2968, 'Student reference sheet'!$A$2:$Z$2603,23,FALSE))</f>
        <v/>
      </c>
      <c r="M2968" s="30" t="str">
        <f>IF($A2968 ="", "", VLOOKUP($A2968, 'Student reference sheet'!$A$2:$Z$2603,24,FALSE))</f>
        <v/>
      </c>
      <c r="N2968" s="30" t="str">
        <f>IF($A2968 ="", "", VLOOKUP($A2968, 'Student reference sheet'!$A$2:$Z$2603,26,FALSE))</f>
        <v/>
      </c>
      <c r="O2968" s="30" t="str">
        <f>IF($A2968 ="", "", VLOOKUP($A2968, 'Student reference sheet'!$A$2:$Z$2603,25,FALSE))</f>
        <v/>
      </c>
      <c r="P2968" s="39" t="str">
        <f>IF($A2968 = "", "", IF(OR(VLOOKUP($A2968,'Student reference sheet'!$A$2:$V$2400,8,FALSE) = "R",  VLOOKUP($A2968,'Student reference sheet'!$A$2:$V$2400,8,FALSE) = "L"), "X", ""))</f>
        <v/>
      </c>
      <c r="Q2968" s="39" t="str">
        <f>IF($A2968 ="", "", VLOOKUP($A2968, 'Student reference sheet'!$A$2:$V$2603,22,FALSE))</f>
        <v/>
      </c>
      <c r="R2968" s="39" t="str">
        <f>IF($A2968 &lt;&gt; "",VLOOKUP($A2968,'Student reference sheet'!$A$2:$V$2329, 5,FALSE), "")</f>
        <v/>
      </c>
      <c r="S2968" s="39" t="str">
        <f>IF($A2968 &lt;&gt; "",VLOOKUP($A2968,'Student reference sheet'!$A$2:$V$2329, 6,FALSE), "")</f>
        <v/>
      </c>
      <c r="T2968" s="30" t="str">
        <f>IF($A2968 = "","",
IF(VLOOKUP($A2968,'Student reference sheet'!$A$2:$V$2329, 10,FALSE) = "Y", "Hispanic",
IF(VLOOKUP($A2968,'Student reference sheet'!$A$2:$V$2329,11,FALSE) &lt;&gt; "",
IF(VLOOKUP($A2968,'Student reference sheet'!$A$2:$V$2329,11,FALSE) = "UNK", "Unknown", VLOOKUP(VALUE(VLOOKUP($A2968,'Student reference sheet'!$A$2:$V$2329,11,FALSE)),'Ethnicity Reference'!$A$2:$B$22,2,FALSE)),
IF(VLOOKUP($A2968,'Student reference sheet'!$A$2:$V$2329,9,FALSE) &lt;&gt; "", VLOOKUP(VALUE(VLOOKUP($A2968,'Student reference sheet'!$A$2:$V$2329,9,FALSE)),'Ethnicity Reference'!$A$2:$B$22,2,FALSE),"Unknown"))))</f>
        <v/>
      </c>
      <c r="U2968" s="35"/>
    </row>
    <row r="2969" spans="1:21" ht="15.75">
      <c r="A2969" s="47"/>
      <c r="B2969" s="33"/>
      <c r="C2969" s="39" t="str">
        <f>IF($A2969 &lt;&gt; "",VLOOKUP($A2969,'Student reference sheet'!$A$2:$V$2329, 3,FALSE), "")</f>
        <v/>
      </c>
      <c r="D2969" s="39" t="str">
        <f>IF($A2969 &lt;&gt; "",VLOOKUP($A2969,'Student reference sheet'!$A$2:$V$2329, 2,FALSE), "")</f>
        <v/>
      </c>
      <c r="E2969" s="35"/>
      <c r="F2969" s="34"/>
      <c r="G2969" s="40" t="str">
        <f t="shared" ca="1" si="141"/>
        <v/>
      </c>
      <c r="H2969" s="40" t="str">
        <f t="shared" ca="1" si="142"/>
        <v/>
      </c>
      <c r="I2969" s="36" t="str">
        <f>IF($A2969 = "", "",
IF(COUNTIF(MINIMUM_DAY_DATES[], Attendance!J2969) &gt; 0, VLOOKUP(Attendance!$G2969,MINIMUM_DAY_PERIOD_SCHEDULE[], 2,TRUE),
IF(COUNTIF(RALLY_DATES[], Attendance!J2969) &gt; 0, VLOOKUP(Attendance!$G2969,RALLY_PERIOD_SCHEDULE[], 2,TRUE),
IF(WEEKDAY(Attendance!$J2969) = 2,
       IF(COUNTIF(FINALS_WEEK_MONDAY_DATE[],Attendance!$J2969) &gt; 0, VLOOKUP(Attendance!$G2969,FINALS_WEEK_MONDAY_PERIOD_SCHEDULE[],2,TRUE),
       VLOOKUP(Attendance!$G2969,REGULAR_WEEK_SCHEDULE[],6,TRUE)),
IF(WEEKDAY($J2969) = 3,
       IF(COUNTIF(FINALS_WEEK_TUESDAY_DATE[],Attendance!$J2969) &gt; 0, VLOOKUP(Attendance!$G2969,FINALS_WEEK_TUESDAY_PERIOD_SCHEDULE[],2,TRUE),
       VLOOKUP(Attendance!$G2969,REGULAR_WEEK_SCHEDULE[[Tuesday]:[Period]],5,TRUE)),
IF(WEEKDAY(Attendance!$J2969) = 4,
        IF(COUNTIF(BLOCK_WEDNESDAY_DATES[],Attendance!$J2969) &gt; 0, VLOOKUP(Attendance!$G2969,BLOCK_WEDNESDAY_PERIOD_SCHEDULE[],2,TRUE),
        IF(COUNTIF(FINALS_WEEK_WEDNESDAY_DATE[],Attendance!$J2969) &gt; 0, VLOOKUP(Attendance!$G2969,FINALS_WEEK_WEDNESDAY_PERIOD_SCHEDULE[],2,TRUE),
       VLOOKUP(Attendance!$G2969,REGULAR_WEEK_SCHEDULE[[Wednesday]:[Period]],4,TRUE))),
IF(WEEKDAY($J2969) = 5,
       IF(COUNTIF(BLOCK_THURSDAY_DATES[],Attendance!$J2969) &gt; 0, VLOOKUP(Attendance!$G2969,BLOCK_THURSDAY_PERIOD_SCHEDULE[],2,TRUE),
       IF(COUNTIF(FINALS_WEEK_THURSDAY_DATE[],Attendance!$J2969) &gt; 0, VLOOKUP(Attendance!$G2969,FINALS_WEEK_THURSDAY_PERIOD_SCHEDULE[],2,TRUE),
       VLOOKUP(Attendance!$G2969,REGULAR_WEEK_SCHEDULE[[Thursday]:[Period]],3,TRUE))),
IF(WEEKDAY(Attendance!$J2969) = 6,
       IF(COUNTIF(FINALS_WEEK_FRIDAY_DATE[],Attendance!$J2969) &gt; 0, VLOOKUP(Attendance!$G2969,FINALS_WEEK_FRIDAY_PERIOD_SCHEDULE[],2,TRUE),
       VLOOKUP(Attendance!$G2969,REGULAR_WEEK_SCHEDULE[[Friday]:[Period]],2,TRUE))))))))))</f>
        <v/>
      </c>
      <c r="J2969" s="41" t="str">
        <f t="shared" ca="1" si="143"/>
        <v/>
      </c>
      <c r="K2969" s="41" t="str">
        <f>IF($A2969 &lt;&gt; "",VLOOKUP($A2969,'Student reference sheet'!$A$2:$V$2329, 7,FALSE), "")</f>
        <v/>
      </c>
      <c r="L2969" s="30" t="str">
        <f>IF($A2969 ="", "", VLOOKUP($A2969, 'Student reference sheet'!$A$2:$Z$2603,23,FALSE))</f>
        <v/>
      </c>
      <c r="M2969" s="30" t="str">
        <f>IF($A2969 ="", "", VLOOKUP($A2969, 'Student reference sheet'!$A$2:$Z$2603,24,FALSE))</f>
        <v/>
      </c>
      <c r="N2969" s="30" t="str">
        <f>IF($A2969 ="", "", VLOOKUP($A2969, 'Student reference sheet'!$A$2:$Z$2603,26,FALSE))</f>
        <v/>
      </c>
      <c r="O2969" s="30" t="str">
        <f>IF($A2969 ="", "", VLOOKUP($A2969, 'Student reference sheet'!$A$2:$Z$2603,25,FALSE))</f>
        <v/>
      </c>
      <c r="P2969" s="39" t="str">
        <f>IF($A2969 = "", "", IF(OR(VLOOKUP($A2969,'Student reference sheet'!$A$2:$V$2400,8,FALSE) = "R",  VLOOKUP($A2969,'Student reference sheet'!$A$2:$V$2400,8,FALSE) = "L"), "X", ""))</f>
        <v/>
      </c>
      <c r="Q2969" s="39" t="str">
        <f>IF($A2969 ="", "", VLOOKUP($A2969, 'Student reference sheet'!$A$2:$V$2603,22,FALSE))</f>
        <v/>
      </c>
      <c r="R2969" s="39" t="str">
        <f>IF($A2969 &lt;&gt; "",VLOOKUP($A2969,'Student reference sheet'!$A$2:$V$2329, 5,FALSE), "")</f>
        <v/>
      </c>
      <c r="S2969" s="39" t="str">
        <f>IF($A2969 &lt;&gt; "",VLOOKUP($A2969,'Student reference sheet'!$A$2:$V$2329, 6,FALSE), "")</f>
        <v/>
      </c>
      <c r="T2969" s="30" t="str">
        <f>IF($A2969 = "","",
IF(VLOOKUP($A2969,'Student reference sheet'!$A$2:$V$2329, 10,FALSE) = "Y", "Hispanic",
IF(VLOOKUP($A2969,'Student reference sheet'!$A$2:$V$2329,11,FALSE) &lt;&gt; "",
IF(VLOOKUP($A2969,'Student reference sheet'!$A$2:$V$2329,11,FALSE) = "UNK", "Unknown", VLOOKUP(VALUE(VLOOKUP($A2969,'Student reference sheet'!$A$2:$V$2329,11,FALSE)),'Ethnicity Reference'!$A$2:$B$22,2,FALSE)),
IF(VLOOKUP($A2969,'Student reference sheet'!$A$2:$V$2329,9,FALSE) &lt;&gt; "", VLOOKUP(VALUE(VLOOKUP($A2969,'Student reference sheet'!$A$2:$V$2329,9,FALSE)),'Ethnicity Reference'!$A$2:$B$22,2,FALSE),"Unknown"))))</f>
        <v/>
      </c>
      <c r="U2969" s="35"/>
    </row>
    <row r="2970" spans="1:21" ht="15.75">
      <c r="A2970" s="47"/>
      <c r="B2970" s="33"/>
      <c r="C2970" s="39" t="str">
        <f>IF($A2970 &lt;&gt; "",VLOOKUP($A2970,'Student reference sheet'!$A$2:$V$2329, 3,FALSE), "")</f>
        <v/>
      </c>
      <c r="D2970" s="39" t="str">
        <f>IF($A2970 &lt;&gt; "",VLOOKUP($A2970,'Student reference sheet'!$A$2:$V$2329, 2,FALSE), "")</f>
        <v/>
      </c>
      <c r="E2970" s="35"/>
      <c r="F2970" s="34"/>
      <c r="G2970" s="40" t="str">
        <f t="shared" ca="1" si="141"/>
        <v/>
      </c>
      <c r="H2970" s="40" t="str">
        <f t="shared" ca="1" si="142"/>
        <v/>
      </c>
      <c r="I2970" s="36" t="str">
        <f>IF($A2970 = "", "",
IF(COUNTIF(MINIMUM_DAY_DATES[], Attendance!J2970) &gt; 0, VLOOKUP(Attendance!$G2970,MINIMUM_DAY_PERIOD_SCHEDULE[], 2,TRUE),
IF(COUNTIF(RALLY_DATES[], Attendance!J2970) &gt; 0, VLOOKUP(Attendance!$G2970,RALLY_PERIOD_SCHEDULE[], 2,TRUE),
IF(WEEKDAY(Attendance!$J2970) = 2,
       IF(COUNTIF(FINALS_WEEK_MONDAY_DATE[],Attendance!$J2970) &gt; 0, VLOOKUP(Attendance!$G2970,FINALS_WEEK_MONDAY_PERIOD_SCHEDULE[],2,TRUE),
       VLOOKUP(Attendance!$G2970,REGULAR_WEEK_SCHEDULE[],6,TRUE)),
IF(WEEKDAY($J2970) = 3,
       IF(COUNTIF(FINALS_WEEK_TUESDAY_DATE[],Attendance!$J2970) &gt; 0, VLOOKUP(Attendance!$G2970,FINALS_WEEK_TUESDAY_PERIOD_SCHEDULE[],2,TRUE),
       VLOOKUP(Attendance!$G2970,REGULAR_WEEK_SCHEDULE[[Tuesday]:[Period]],5,TRUE)),
IF(WEEKDAY(Attendance!$J2970) = 4,
        IF(COUNTIF(BLOCK_WEDNESDAY_DATES[],Attendance!$J2970) &gt; 0, VLOOKUP(Attendance!$G2970,BLOCK_WEDNESDAY_PERIOD_SCHEDULE[],2,TRUE),
        IF(COUNTIF(FINALS_WEEK_WEDNESDAY_DATE[],Attendance!$J2970) &gt; 0, VLOOKUP(Attendance!$G2970,FINALS_WEEK_WEDNESDAY_PERIOD_SCHEDULE[],2,TRUE),
       VLOOKUP(Attendance!$G2970,REGULAR_WEEK_SCHEDULE[[Wednesday]:[Period]],4,TRUE))),
IF(WEEKDAY($J2970) = 5,
       IF(COUNTIF(BLOCK_THURSDAY_DATES[],Attendance!$J2970) &gt; 0, VLOOKUP(Attendance!$G2970,BLOCK_THURSDAY_PERIOD_SCHEDULE[],2,TRUE),
       IF(COUNTIF(FINALS_WEEK_THURSDAY_DATE[],Attendance!$J2970) &gt; 0, VLOOKUP(Attendance!$G2970,FINALS_WEEK_THURSDAY_PERIOD_SCHEDULE[],2,TRUE),
       VLOOKUP(Attendance!$G2970,REGULAR_WEEK_SCHEDULE[[Thursday]:[Period]],3,TRUE))),
IF(WEEKDAY(Attendance!$J2970) = 6,
       IF(COUNTIF(FINALS_WEEK_FRIDAY_DATE[],Attendance!$J2970) &gt; 0, VLOOKUP(Attendance!$G2970,FINALS_WEEK_FRIDAY_PERIOD_SCHEDULE[],2,TRUE),
       VLOOKUP(Attendance!$G2970,REGULAR_WEEK_SCHEDULE[[Friday]:[Period]],2,TRUE))))))))))</f>
        <v/>
      </c>
      <c r="J2970" s="41" t="str">
        <f t="shared" ca="1" si="143"/>
        <v/>
      </c>
      <c r="K2970" s="41" t="str">
        <f>IF($A2970 &lt;&gt; "",VLOOKUP($A2970,'Student reference sheet'!$A$2:$V$2329, 7,FALSE), "")</f>
        <v/>
      </c>
      <c r="L2970" s="30" t="str">
        <f>IF($A2970 ="", "", VLOOKUP($A2970, 'Student reference sheet'!$A$2:$Z$2603,23,FALSE))</f>
        <v/>
      </c>
      <c r="M2970" s="30" t="str">
        <f>IF($A2970 ="", "", VLOOKUP($A2970, 'Student reference sheet'!$A$2:$Z$2603,24,FALSE))</f>
        <v/>
      </c>
      <c r="N2970" s="30" t="str">
        <f>IF($A2970 ="", "", VLOOKUP($A2970, 'Student reference sheet'!$A$2:$Z$2603,26,FALSE))</f>
        <v/>
      </c>
      <c r="O2970" s="30" t="str">
        <f>IF($A2970 ="", "", VLOOKUP($A2970, 'Student reference sheet'!$A$2:$Z$2603,25,FALSE))</f>
        <v/>
      </c>
      <c r="P2970" s="39" t="str">
        <f>IF($A2970 = "", "", IF(OR(VLOOKUP($A2970,'Student reference sheet'!$A$2:$V$2400,8,FALSE) = "R",  VLOOKUP($A2970,'Student reference sheet'!$A$2:$V$2400,8,FALSE) = "L"), "X", ""))</f>
        <v/>
      </c>
      <c r="Q2970" s="39" t="str">
        <f>IF($A2970 ="", "", VLOOKUP($A2970, 'Student reference sheet'!$A$2:$V$2603,22,FALSE))</f>
        <v/>
      </c>
      <c r="R2970" s="39" t="str">
        <f>IF($A2970 &lt;&gt; "",VLOOKUP($A2970,'Student reference sheet'!$A$2:$V$2329, 5,FALSE), "")</f>
        <v/>
      </c>
      <c r="S2970" s="39" t="str">
        <f>IF($A2970 &lt;&gt; "",VLOOKUP($A2970,'Student reference sheet'!$A$2:$V$2329, 6,FALSE), "")</f>
        <v/>
      </c>
      <c r="T2970" s="30" t="str">
        <f>IF($A2970 = "","",
IF(VLOOKUP($A2970,'Student reference sheet'!$A$2:$V$2329, 10,FALSE) = "Y", "Hispanic",
IF(VLOOKUP($A2970,'Student reference sheet'!$A$2:$V$2329,11,FALSE) &lt;&gt; "",
IF(VLOOKUP($A2970,'Student reference sheet'!$A$2:$V$2329,11,FALSE) = "UNK", "Unknown", VLOOKUP(VALUE(VLOOKUP($A2970,'Student reference sheet'!$A$2:$V$2329,11,FALSE)),'Ethnicity Reference'!$A$2:$B$22,2,FALSE)),
IF(VLOOKUP($A2970,'Student reference sheet'!$A$2:$V$2329,9,FALSE) &lt;&gt; "", VLOOKUP(VALUE(VLOOKUP($A2970,'Student reference sheet'!$A$2:$V$2329,9,FALSE)),'Ethnicity Reference'!$A$2:$B$22,2,FALSE),"Unknown"))))</f>
        <v/>
      </c>
      <c r="U2970" s="35"/>
    </row>
    <row r="2971" spans="1:21" ht="15.75">
      <c r="A2971" s="47"/>
      <c r="B2971" s="33"/>
      <c r="C2971" s="39" t="str">
        <f>IF($A2971 &lt;&gt; "",VLOOKUP($A2971,'Student reference sheet'!$A$2:$V$2329, 3,FALSE), "")</f>
        <v/>
      </c>
      <c r="D2971" s="39" t="str">
        <f>IF($A2971 &lt;&gt; "",VLOOKUP($A2971,'Student reference sheet'!$A$2:$V$2329, 2,FALSE), "")</f>
        <v/>
      </c>
      <c r="E2971" s="35"/>
      <c r="F2971" s="34"/>
      <c r="G2971" s="40" t="str">
        <f t="shared" ca="1" si="141"/>
        <v/>
      </c>
      <c r="H2971" s="40" t="str">
        <f t="shared" ca="1" si="142"/>
        <v/>
      </c>
      <c r="I2971" s="36" t="str">
        <f>IF($A2971 = "", "",
IF(COUNTIF(MINIMUM_DAY_DATES[], Attendance!J2971) &gt; 0, VLOOKUP(Attendance!$G2971,MINIMUM_DAY_PERIOD_SCHEDULE[], 2,TRUE),
IF(COUNTIF(RALLY_DATES[], Attendance!J2971) &gt; 0, VLOOKUP(Attendance!$G2971,RALLY_PERIOD_SCHEDULE[], 2,TRUE),
IF(WEEKDAY(Attendance!$J2971) = 2,
       IF(COUNTIF(FINALS_WEEK_MONDAY_DATE[],Attendance!$J2971) &gt; 0, VLOOKUP(Attendance!$G2971,FINALS_WEEK_MONDAY_PERIOD_SCHEDULE[],2,TRUE),
       VLOOKUP(Attendance!$G2971,REGULAR_WEEK_SCHEDULE[],6,TRUE)),
IF(WEEKDAY($J2971) = 3,
       IF(COUNTIF(FINALS_WEEK_TUESDAY_DATE[],Attendance!$J2971) &gt; 0, VLOOKUP(Attendance!$G2971,FINALS_WEEK_TUESDAY_PERIOD_SCHEDULE[],2,TRUE),
       VLOOKUP(Attendance!$G2971,REGULAR_WEEK_SCHEDULE[[Tuesday]:[Period]],5,TRUE)),
IF(WEEKDAY(Attendance!$J2971) = 4,
        IF(COUNTIF(BLOCK_WEDNESDAY_DATES[],Attendance!$J2971) &gt; 0, VLOOKUP(Attendance!$G2971,BLOCK_WEDNESDAY_PERIOD_SCHEDULE[],2,TRUE),
        IF(COUNTIF(FINALS_WEEK_WEDNESDAY_DATE[],Attendance!$J2971) &gt; 0, VLOOKUP(Attendance!$G2971,FINALS_WEEK_WEDNESDAY_PERIOD_SCHEDULE[],2,TRUE),
       VLOOKUP(Attendance!$G2971,REGULAR_WEEK_SCHEDULE[[Wednesday]:[Period]],4,TRUE))),
IF(WEEKDAY($J2971) = 5,
       IF(COUNTIF(BLOCK_THURSDAY_DATES[],Attendance!$J2971) &gt; 0, VLOOKUP(Attendance!$G2971,BLOCK_THURSDAY_PERIOD_SCHEDULE[],2,TRUE),
       IF(COUNTIF(FINALS_WEEK_THURSDAY_DATE[],Attendance!$J2971) &gt; 0, VLOOKUP(Attendance!$G2971,FINALS_WEEK_THURSDAY_PERIOD_SCHEDULE[],2,TRUE),
       VLOOKUP(Attendance!$G2971,REGULAR_WEEK_SCHEDULE[[Thursday]:[Period]],3,TRUE))),
IF(WEEKDAY(Attendance!$J2971) = 6,
       IF(COUNTIF(FINALS_WEEK_FRIDAY_DATE[],Attendance!$J2971) &gt; 0, VLOOKUP(Attendance!$G2971,FINALS_WEEK_FRIDAY_PERIOD_SCHEDULE[],2,TRUE),
       VLOOKUP(Attendance!$G2971,REGULAR_WEEK_SCHEDULE[[Friday]:[Period]],2,TRUE))))))))))</f>
        <v/>
      </c>
      <c r="J2971" s="41" t="str">
        <f t="shared" ca="1" si="143"/>
        <v/>
      </c>
      <c r="K2971" s="41" t="str">
        <f>IF($A2971 &lt;&gt; "",VLOOKUP($A2971,'Student reference sheet'!$A$2:$V$2329, 7,FALSE), "")</f>
        <v/>
      </c>
      <c r="L2971" s="30" t="str">
        <f>IF($A2971 ="", "", VLOOKUP($A2971, 'Student reference sheet'!$A$2:$Z$2603,23,FALSE))</f>
        <v/>
      </c>
      <c r="M2971" s="30" t="str">
        <f>IF($A2971 ="", "", VLOOKUP($A2971, 'Student reference sheet'!$A$2:$Z$2603,24,FALSE))</f>
        <v/>
      </c>
      <c r="N2971" s="30" t="str">
        <f>IF($A2971 ="", "", VLOOKUP($A2971, 'Student reference sheet'!$A$2:$Z$2603,26,FALSE))</f>
        <v/>
      </c>
      <c r="O2971" s="30" t="str">
        <f>IF($A2971 ="", "", VLOOKUP($A2971, 'Student reference sheet'!$A$2:$Z$2603,25,FALSE))</f>
        <v/>
      </c>
      <c r="P2971" s="39" t="str">
        <f>IF($A2971 = "", "", IF(OR(VLOOKUP($A2971,'Student reference sheet'!$A$2:$V$2400,8,FALSE) = "R",  VLOOKUP($A2971,'Student reference sheet'!$A$2:$V$2400,8,FALSE) = "L"), "X", ""))</f>
        <v/>
      </c>
      <c r="Q2971" s="39" t="str">
        <f>IF($A2971 ="", "", VLOOKUP($A2971, 'Student reference sheet'!$A$2:$V$2603,22,FALSE))</f>
        <v/>
      </c>
      <c r="R2971" s="39" t="str">
        <f>IF($A2971 &lt;&gt; "",VLOOKUP($A2971,'Student reference sheet'!$A$2:$V$2329, 5,FALSE), "")</f>
        <v/>
      </c>
      <c r="S2971" s="39" t="str">
        <f>IF($A2971 &lt;&gt; "",VLOOKUP($A2971,'Student reference sheet'!$A$2:$V$2329, 6,FALSE), "")</f>
        <v/>
      </c>
      <c r="T2971" s="30" t="str">
        <f>IF($A2971 = "","",
IF(VLOOKUP($A2971,'Student reference sheet'!$A$2:$V$2329, 10,FALSE) = "Y", "Hispanic",
IF(VLOOKUP($A2971,'Student reference sheet'!$A$2:$V$2329,11,FALSE) &lt;&gt; "",
IF(VLOOKUP($A2971,'Student reference sheet'!$A$2:$V$2329,11,FALSE) = "UNK", "Unknown", VLOOKUP(VALUE(VLOOKUP($A2971,'Student reference sheet'!$A$2:$V$2329,11,FALSE)),'Ethnicity Reference'!$A$2:$B$22,2,FALSE)),
IF(VLOOKUP($A2971,'Student reference sheet'!$A$2:$V$2329,9,FALSE) &lt;&gt; "", VLOOKUP(VALUE(VLOOKUP($A2971,'Student reference sheet'!$A$2:$V$2329,9,FALSE)),'Ethnicity Reference'!$A$2:$B$22,2,FALSE),"Unknown"))))</f>
        <v/>
      </c>
      <c r="U2971" s="35"/>
    </row>
    <row r="2972" spans="1:21" ht="15.75">
      <c r="A2972" s="47"/>
      <c r="B2972" s="33"/>
      <c r="C2972" s="39" t="str">
        <f>IF($A2972 &lt;&gt; "",VLOOKUP($A2972,'Student reference sheet'!$A$2:$V$2329, 3,FALSE), "")</f>
        <v/>
      </c>
      <c r="D2972" s="39" t="str">
        <f>IF($A2972 &lt;&gt; "",VLOOKUP($A2972,'Student reference sheet'!$A$2:$V$2329, 2,FALSE), "")</f>
        <v/>
      </c>
      <c r="E2972" s="35"/>
      <c r="F2972" s="34"/>
      <c r="G2972" s="40" t="str">
        <f t="shared" ca="1" si="141"/>
        <v/>
      </c>
      <c r="H2972" s="40" t="str">
        <f t="shared" ca="1" si="142"/>
        <v/>
      </c>
      <c r="I2972" s="36" t="str">
        <f>IF($A2972 = "", "",
IF(COUNTIF(MINIMUM_DAY_DATES[], Attendance!J2972) &gt; 0, VLOOKUP(Attendance!$G2972,MINIMUM_DAY_PERIOD_SCHEDULE[], 2,TRUE),
IF(COUNTIF(RALLY_DATES[], Attendance!J2972) &gt; 0, VLOOKUP(Attendance!$G2972,RALLY_PERIOD_SCHEDULE[], 2,TRUE),
IF(WEEKDAY(Attendance!$J2972) = 2,
       IF(COUNTIF(FINALS_WEEK_MONDAY_DATE[],Attendance!$J2972) &gt; 0, VLOOKUP(Attendance!$G2972,FINALS_WEEK_MONDAY_PERIOD_SCHEDULE[],2,TRUE),
       VLOOKUP(Attendance!$G2972,REGULAR_WEEK_SCHEDULE[],6,TRUE)),
IF(WEEKDAY($J2972) = 3,
       IF(COUNTIF(FINALS_WEEK_TUESDAY_DATE[],Attendance!$J2972) &gt; 0, VLOOKUP(Attendance!$G2972,FINALS_WEEK_TUESDAY_PERIOD_SCHEDULE[],2,TRUE),
       VLOOKUP(Attendance!$G2972,REGULAR_WEEK_SCHEDULE[[Tuesday]:[Period]],5,TRUE)),
IF(WEEKDAY(Attendance!$J2972) = 4,
        IF(COUNTIF(BLOCK_WEDNESDAY_DATES[],Attendance!$J2972) &gt; 0, VLOOKUP(Attendance!$G2972,BLOCK_WEDNESDAY_PERIOD_SCHEDULE[],2,TRUE),
        IF(COUNTIF(FINALS_WEEK_WEDNESDAY_DATE[],Attendance!$J2972) &gt; 0, VLOOKUP(Attendance!$G2972,FINALS_WEEK_WEDNESDAY_PERIOD_SCHEDULE[],2,TRUE),
       VLOOKUP(Attendance!$G2972,REGULAR_WEEK_SCHEDULE[[Wednesday]:[Period]],4,TRUE))),
IF(WEEKDAY($J2972) = 5,
       IF(COUNTIF(BLOCK_THURSDAY_DATES[],Attendance!$J2972) &gt; 0, VLOOKUP(Attendance!$G2972,BLOCK_THURSDAY_PERIOD_SCHEDULE[],2,TRUE),
       IF(COUNTIF(FINALS_WEEK_THURSDAY_DATE[],Attendance!$J2972) &gt; 0, VLOOKUP(Attendance!$G2972,FINALS_WEEK_THURSDAY_PERIOD_SCHEDULE[],2,TRUE),
       VLOOKUP(Attendance!$G2972,REGULAR_WEEK_SCHEDULE[[Thursday]:[Period]],3,TRUE))),
IF(WEEKDAY(Attendance!$J2972) = 6,
       IF(COUNTIF(FINALS_WEEK_FRIDAY_DATE[],Attendance!$J2972) &gt; 0, VLOOKUP(Attendance!$G2972,FINALS_WEEK_FRIDAY_PERIOD_SCHEDULE[],2,TRUE),
       VLOOKUP(Attendance!$G2972,REGULAR_WEEK_SCHEDULE[[Friday]:[Period]],2,TRUE))))))))))</f>
        <v/>
      </c>
      <c r="J2972" s="41" t="str">
        <f t="shared" ca="1" si="143"/>
        <v/>
      </c>
      <c r="K2972" s="41" t="str">
        <f>IF($A2972 &lt;&gt; "",VLOOKUP($A2972,'Student reference sheet'!$A$2:$V$2329, 7,FALSE), "")</f>
        <v/>
      </c>
      <c r="L2972" s="30" t="str">
        <f>IF($A2972 ="", "", VLOOKUP($A2972, 'Student reference sheet'!$A$2:$Z$2603,23,FALSE))</f>
        <v/>
      </c>
      <c r="M2972" s="30" t="str">
        <f>IF($A2972 ="", "", VLOOKUP($A2972, 'Student reference sheet'!$A$2:$Z$2603,24,FALSE))</f>
        <v/>
      </c>
      <c r="N2972" s="30" t="str">
        <f>IF($A2972 ="", "", VLOOKUP($A2972, 'Student reference sheet'!$A$2:$Z$2603,26,FALSE))</f>
        <v/>
      </c>
      <c r="O2972" s="30" t="str">
        <f>IF($A2972 ="", "", VLOOKUP($A2972, 'Student reference sheet'!$A$2:$Z$2603,25,FALSE))</f>
        <v/>
      </c>
      <c r="P2972" s="39" t="str">
        <f>IF($A2972 = "", "", IF(OR(VLOOKUP($A2972,'Student reference sheet'!$A$2:$V$2400,8,FALSE) = "R",  VLOOKUP($A2972,'Student reference sheet'!$A$2:$V$2400,8,FALSE) = "L"), "X", ""))</f>
        <v/>
      </c>
      <c r="Q2972" s="39" t="str">
        <f>IF($A2972 ="", "", VLOOKUP($A2972, 'Student reference sheet'!$A$2:$V$2603,22,FALSE))</f>
        <v/>
      </c>
      <c r="R2972" s="39" t="str">
        <f>IF($A2972 &lt;&gt; "",VLOOKUP($A2972,'Student reference sheet'!$A$2:$V$2329, 5,FALSE), "")</f>
        <v/>
      </c>
      <c r="S2972" s="39" t="str">
        <f>IF($A2972 &lt;&gt; "",VLOOKUP($A2972,'Student reference sheet'!$A$2:$V$2329, 6,FALSE), "")</f>
        <v/>
      </c>
      <c r="T2972" s="30" t="str">
        <f>IF($A2972 = "","",
IF(VLOOKUP($A2972,'Student reference sheet'!$A$2:$V$2329, 10,FALSE) = "Y", "Hispanic",
IF(VLOOKUP($A2972,'Student reference sheet'!$A$2:$V$2329,11,FALSE) &lt;&gt; "",
IF(VLOOKUP($A2972,'Student reference sheet'!$A$2:$V$2329,11,FALSE) = "UNK", "Unknown", VLOOKUP(VALUE(VLOOKUP($A2972,'Student reference sheet'!$A$2:$V$2329,11,FALSE)),'Ethnicity Reference'!$A$2:$B$22,2,FALSE)),
IF(VLOOKUP($A2972,'Student reference sheet'!$A$2:$V$2329,9,FALSE) &lt;&gt; "", VLOOKUP(VALUE(VLOOKUP($A2972,'Student reference sheet'!$A$2:$V$2329,9,FALSE)),'Ethnicity Reference'!$A$2:$B$22,2,FALSE),"Unknown"))))</f>
        <v/>
      </c>
      <c r="U2972" s="35"/>
    </row>
    <row r="2973" spans="1:21" ht="15.75">
      <c r="A2973" s="47"/>
      <c r="B2973" s="33"/>
      <c r="C2973" s="39" t="str">
        <f>IF($A2973 &lt;&gt; "",VLOOKUP($A2973,'Student reference sheet'!$A$2:$V$2329, 3,FALSE), "")</f>
        <v/>
      </c>
      <c r="D2973" s="39" t="str">
        <f>IF($A2973 &lt;&gt; "",VLOOKUP($A2973,'Student reference sheet'!$A$2:$V$2329, 2,FALSE), "")</f>
        <v/>
      </c>
      <c r="E2973" s="35"/>
      <c r="F2973" s="34"/>
      <c r="G2973" s="40" t="str">
        <f t="shared" ca="1" si="141"/>
        <v/>
      </c>
      <c r="H2973" s="40" t="str">
        <f t="shared" ca="1" si="142"/>
        <v/>
      </c>
      <c r="I2973" s="36" t="str">
        <f>IF($A2973 = "", "",
IF(COUNTIF(MINIMUM_DAY_DATES[], Attendance!J2973) &gt; 0, VLOOKUP(Attendance!$G2973,MINIMUM_DAY_PERIOD_SCHEDULE[], 2,TRUE),
IF(COUNTIF(RALLY_DATES[], Attendance!J2973) &gt; 0, VLOOKUP(Attendance!$G2973,RALLY_PERIOD_SCHEDULE[], 2,TRUE),
IF(WEEKDAY(Attendance!$J2973) = 2,
       IF(COUNTIF(FINALS_WEEK_MONDAY_DATE[],Attendance!$J2973) &gt; 0, VLOOKUP(Attendance!$G2973,FINALS_WEEK_MONDAY_PERIOD_SCHEDULE[],2,TRUE),
       VLOOKUP(Attendance!$G2973,REGULAR_WEEK_SCHEDULE[],6,TRUE)),
IF(WEEKDAY($J2973) = 3,
       IF(COUNTIF(FINALS_WEEK_TUESDAY_DATE[],Attendance!$J2973) &gt; 0, VLOOKUP(Attendance!$G2973,FINALS_WEEK_TUESDAY_PERIOD_SCHEDULE[],2,TRUE),
       VLOOKUP(Attendance!$G2973,REGULAR_WEEK_SCHEDULE[[Tuesday]:[Period]],5,TRUE)),
IF(WEEKDAY(Attendance!$J2973) = 4,
        IF(COUNTIF(BLOCK_WEDNESDAY_DATES[],Attendance!$J2973) &gt; 0, VLOOKUP(Attendance!$G2973,BLOCK_WEDNESDAY_PERIOD_SCHEDULE[],2,TRUE),
        IF(COUNTIF(FINALS_WEEK_WEDNESDAY_DATE[],Attendance!$J2973) &gt; 0, VLOOKUP(Attendance!$G2973,FINALS_WEEK_WEDNESDAY_PERIOD_SCHEDULE[],2,TRUE),
       VLOOKUP(Attendance!$G2973,REGULAR_WEEK_SCHEDULE[[Wednesday]:[Period]],4,TRUE))),
IF(WEEKDAY($J2973) = 5,
       IF(COUNTIF(BLOCK_THURSDAY_DATES[],Attendance!$J2973) &gt; 0, VLOOKUP(Attendance!$G2973,BLOCK_THURSDAY_PERIOD_SCHEDULE[],2,TRUE),
       IF(COUNTIF(FINALS_WEEK_THURSDAY_DATE[],Attendance!$J2973) &gt; 0, VLOOKUP(Attendance!$G2973,FINALS_WEEK_THURSDAY_PERIOD_SCHEDULE[],2,TRUE),
       VLOOKUP(Attendance!$G2973,REGULAR_WEEK_SCHEDULE[[Thursday]:[Period]],3,TRUE))),
IF(WEEKDAY(Attendance!$J2973) = 6,
       IF(COUNTIF(FINALS_WEEK_FRIDAY_DATE[],Attendance!$J2973) &gt; 0, VLOOKUP(Attendance!$G2973,FINALS_WEEK_FRIDAY_PERIOD_SCHEDULE[],2,TRUE),
       VLOOKUP(Attendance!$G2973,REGULAR_WEEK_SCHEDULE[[Friday]:[Period]],2,TRUE))))))))))</f>
        <v/>
      </c>
      <c r="J2973" s="41" t="str">
        <f t="shared" ca="1" si="143"/>
        <v/>
      </c>
      <c r="K2973" s="41" t="str">
        <f>IF($A2973 &lt;&gt; "",VLOOKUP($A2973,'Student reference sheet'!$A$2:$V$2329, 7,FALSE), "")</f>
        <v/>
      </c>
      <c r="L2973" s="30" t="str">
        <f>IF($A2973 ="", "", VLOOKUP($A2973, 'Student reference sheet'!$A$2:$Z$2603,23,FALSE))</f>
        <v/>
      </c>
      <c r="M2973" s="30" t="str">
        <f>IF($A2973 ="", "", VLOOKUP($A2973, 'Student reference sheet'!$A$2:$Z$2603,24,FALSE))</f>
        <v/>
      </c>
      <c r="N2973" s="30" t="str">
        <f>IF($A2973 ="", "", VLOOKUP($A2973, 'Student reference sheet'!$A$2:$Z$2603,26,FALSE))</f>
        <v/>
      </c>
      <c r="O2973" s="30" t="str">
        <f>IF($A2973 ="", "", VLOOKUP($A2973, 'Student reference sheet'!$A$2:$Z$2603,25,FALSE))</f>
        <v/>
      </c>
      <c r="P2973" s="39" t="str">
        <f>IF($A2973 = "", "", IF(OR(VLOOKUP($A2973,'Student reference sheet'!$A$2:$V$2400,8,FALSE) = "R",  VLOOKUP($A2973,'Student reference sheet'!$A$2:$V$2400,8,FALSE) = "L"), "X", ""))</f>
        <v/>
      </c>
      <c r="Q2973" s="39" t="str">
        <f>IF($A2973 ="", "", VLOOKUP($A2973, 'Student reference sheet'!$A$2:$V$2603,22,FALSE))</f>
        <v/>
      </c>
      <c r="R2973" s="39" t="str">
        <f>IF($A2973 &lt;&gt; "",VLOOKUP($A2973,'Student reference sheet'!$A$2:$V$2329, 5,FALSE), "")</f>
        <v/>
      </c>
      <c r="S2973" s="39" t="str">
        <f>IF($A2973 &lt;&gt; "",VLOOKUP($A2973,'Student reference sheet'!$A$2:$V$2329, 6,FALSE), "")</f>
        <v/>
      </c>
      <c r="T2973" s="30" t="str">
        <f>IF($A2973 = "","",
IF(VLOOKUP($A2973,'Student reference sheet'!$A$2:$V$2329, 10,FALSE) = "Y", "Hispanic",
IF(VLOOKUP($A2973,'Student reference sheet'!$A$2:$V$2329,11,FALSE) &lt;&gt; "",
IF(VLOOKUP($A2973,'Student reference sheet'!$A$2:$V$2329,11,FALSE) = "UNK", "Unknown", VLOOKUP(VALUE(VLOOKUP($A2973,'Student reference sheet'!$A$2:$V$2329,11,FALSE)),'Ethnicity Reference'!$A$2:$B$22,2,FALSE)),
IF(VLOOKUP($A2973,'Student reference sheet'!$A$2:$V$2329,9,FALSE) &lt;&gt; "", VLOOKUP(VALUE(VLOOKUP($A2973,'Student reference sheet'!$A$2:$V$2329,9,FALSE)),'Ethnicity Reference'!$A$2:$B$22,2,FALSE),"Unknown"))))</f>
        <v/>
      </c>
      <c r="U2973" s="35"/>
    </row>
    <row r="2974" spans="1:21" ht="15.75">
      <c r="A2974" s="47"/>
      <c r="B2974" s="33"/>
      <c r="C2974" s="39" t="str">
        <f>IF($A2974 &lt;&gt; "",VLOOKUP($A2974,'Student reference sheet'!$A$2:$V$2329, 3,FALSE), "")</f>
        <v/>
      </c>
      <c r="D2974" s="39" t="str">
        <f>IF($A2974 &lt;&gt; "",VLOOKUP($A2974,'Student reference sheet'!$A$2:$V$2329, 2,FALSE), "")</f>
        <v/>
      </c>
      <c r="E2974" s="35"/>
      <c r="F2974" s="34"/>
      <c r="G2974" s="40" t="str">
        <f t="shared" ca="1" si="141"/>
        <v/>
      </c>
      <c r="H2974" s="40" t="str">
        <f t="shared" ca="1" si="142"/>
        <v/>
      </c>
      <c r="I2974" s="36" t="str">
        <f>IF($A2974 = "", "",
IF(COUNTIF(MINIMUM_DAY_DATES[], Attendance!J2974) &gt; 0, VLOOKUP(Attendance!$G2974,MINIMUM_DAY_PERIOD_SCHEDULE[], 2,TRUE),
IF(COUNTIF(RALLY_DATES[], Attendance!J2974) &gt; 0, VLOOKUP(Attendance!$G2974,RALLY_PERIOD_SCHEDULE[], 2,TRUE),
IF(WEEKDAY(Attendance!$J2974) = 2,
       IF(COUNTIF(FINALS_WEEK_MONDAY_DATE[],Attendance!$J2974) &gt; 0, VLOOKUP(Attendance!$G2974,FINALS_WEEK_MONDAY_PERIOD_SCHEDULE[],2,TRUE),
       VLOOKUP(Attendance!$G2974,REGULAR_WEEK_SCHEDULE[],6,TRUE)),
IF(WEEKDAY($J2974) = 3,
       IF(COUNTIF(FINALS_WEEK_TUESDAY_DATE[],Attendance!$J2974) &gt; 0, VLOOKUP(Attendance!$G2974,FINALS_WEEK_TUESDAY_PERIOD_SCHEDULE[],2,TRUE),
       VLOOKUP(Attendance!$G2974,REGULAR_WEEK_SCHEDULE[[Tuesday]:[Period]],5,TRUE)),
IF(WEEKDAY(Attendance!$J2974) = 4,
        IF(COUNTIF(BLOCK_WEDNESDAY_DATES[],Attendance!$J2974) &gt; 0, VLOOKUP(Attendance!$G2974,BLOCK_WEDNESDAY_PERIOD_SCHEDULE[],2,TRUE),
        IF(COUNTIF(FINALS_WEEK_WEDNESDAY_DATE[],Attendance!$J2974) &gt; 0, VLOOKUP(Attendance!$G2974,FINALS_WEEK_WEDNESDAY_PERIOD_SCHEDULE[],2,TRUE),
       VLOOKUP(Attendance!$G2974,REGULAR_WEEK_SCHEDULE[[Wednesday]:[Period]],4,TRUE))),
IF(WEEKDAY($J2974) = 5,
       IF(COUNTIF(BLOCK_THURSDAY_DATES[],Attendance!$J2974) &gt; 0, VLOOKUP(Attendance!$G2974,BLOCK_THURSDAY_PERIOD_SCHEDULE[],2,TRUE),
       IF(COUNTIF(FINALS_WEEK_THURSDAY_DATE[],Attendance!$J2974) &gt; 0, VLOOKUP(Attendance!$G2974,FINALS_WEEK_THURSDAY_PERIOD_SCHEDULE[],2,TRUE),
       VLOOKUP(Attendance!$G2974,REGULAR_WEEK_SCHEDULE[[Thursday]:[Period]],3,TRUE))),
IF(WEEKDAY(Attendance!$J2974) = 6,
       IF(COUNTIF(FINALS_WEEK_FRIDAY_DATE[],Attendance!$J2974) &gt; 0, VLOOKUP(Attendance!$G2974,FINALS_WEEK_FRIDAY_PERIOD_SCHEDULE[],2,TRUE),
       VLOOKUP(Attendance!$G2974,REGULAR_WEEK_SCHEDULE[[Friday]:[Period]],2,TRUE))))))))))</f>
        <v/>
      </c>
      <c r="J2974" s="41" t="str">
        <f t="shared" ca="1" si="143"/>
        <v/>
      </c>
      <c r="K2974" s="41" t="str">
        <f>IF($A2974 &lt;&gt; "",VLOOKUP($A2974,'Student reference sheet'!$A$2:$V$2329, 7,FALSE), "")</f>
        <v/>
      </c>
      <c r="L2974" s="30" t="str">
        <f>IF($A2974 ="", "", VLOOKUP($A2974, 'Student reference sheet'!$A$2:$Z$2603,23,FALSE))</f>
        <v/>
      </c>
      <c r="M2974" s="30" t="str">
        <f>IF($A2974 ="", "", VLOOKUP($A2974, 'Student reference sheet'!$A$2:$Z$2603,24,FALSE))</f>
        <v/>
      </c>
      <c r="N2974" s="30" t="str">
        <f>IF($A2974 ="", "", VLOOKUP($A2974, 'Student reference sheet'!$A$2:$Z$2603,26,FALSE))</f>
        <v/>
      </c>
      <c r="O2974" s="30" t="str">
        <f>IF($A2974 ="", "", VLOOKUP($A2974, 'Student reference sheet'!$A$2:$Z$2603,25,FALSE))</f>
        <v/>
      </c>
      <c r="P2974" s="39" t="str">
        <f>IF($A2974 = "", "", IF(OR(VLOOKUP($A2974,'Student reference sheet'!$A$2:$V$2400,8,FALSE) = "R",  VLOOKUP($A2974,'Student reference sheet'!$A$2:$V$2400,8,FALSE) = "L"), "X", ""))</f>
        <v/>
      </c>
      <c r="Q2974" s="39" t="str">
        <f>IF($A2974 ="", "", VLOOKUP($A2974, 'Student reference sheet'!$A$2:$V$2603,22,FALSE))</f>
        <v/>
      </c>
      <c r="R2974" s="39" t="str">
        <f>IF($A2974 &lt;&gt; "",VLOOKUP($A2974,'Student reference sheet'!$A$2:$V$2329, 5,FALSE), "")</f>
        <v/>
      </c>
      <c r="S2974" s="39" t="str">
        <f>IF($A2974 &lt;&gt; "",VLOOKUP($A2974,'Student reference sheet'!$A$2:$V$2329, 6,FALSE), "")</f>
        <v/>
      </c>
      <c r="T2974" s="30" t="str">
        <f>IF($A2974 = "","",
IF(VLOOKUP($A2974,'Student reference sheet'!$A$2:$V$2329, 10,FALSE) = "Y", "Hispanic",
IF(VLOOKUP($A2974,'Student reference sheet'!$A$2:$V$2329,11,FALSE) &lt;&gt; "",
IF(VLOOKUP($A2974,'Student reference sheet'!$A$2:$V$2329,11,FALSE) = "UNK", "Unknown", VLOOKUP(VALUE(VLOOKUP($A2974,'Student reference sheet'!$A$2:$V$2329,11,FALSE)),'Ethnicity Reference'!$A$2:$B$22,2,FALSE)),
IF(VLOOKUP($A2974,'Student reference sheet'!$A$2:$V$2329,9,FALSE) &lt;&gt; "", VLOOKUP(VALUE(VLOOKUP($A2974,'Student reference sheet'!$A$2:$V$2329,9,FALSE)),'Ethnicity Reference'!$A$2:$B$22,2,FALSE),"Unknown"))))</f>
        <v/>
      </c>
      <c r="U2974" s="35"/>
    </row>
    <row r="2975" spans="1:21" ht="15.75">
      <c r="A2975" s="47"/>
      <c r="B2975" s="33"/>
      <c r="C2975" s="39" t="str">
        <f>IF($A2975 &lt;&gt; "",VLOOKUP($A2975,'Student reference sheet'!$A$2:$V$2329, 3,FALSE), "")</f>
        <v/>
      </c>
      <c r="D2975" s="39" t="str">
        <f>IF($A2975 &lt;&gt; "",VLOOKUP($A2975,'Student reference sheet'!$A$2:$V$2329, 2,FALSE), "")</f>
        <v/>
      </c>
      <c r="E2975" s="35"/>
      <c r="F2975" s="34"/>
      <c r="G2975" s="40" t="str">
        <f t="shared" ca="1" si="141"/>
        <v/>
      </c>
      <c r="H2975" s="40" t="str">
        <f t="shared" ca="1" si="142"/>
        <v/>
      </c>
      <c r="I2975" s="36" t="str">
        <f>IF($A2975 = "", "",
IF(COUNTIF(MINIMUM_DAY_DATES[], Attendance!J2975) &gt; 0, VLOOKUP(Attendance!$G2975,MINIMUM_DAY_PERIOD_SCHEDULE[], 2,TRUE),
IF(COUNTIF(RALLY_DATES[], Attendance!J2975) &gt; 0, VLOOKUP(Attendance!$G2975,RALLY_PERIOD_SCHEDULE[], 2,TRUE),
IF(WEEKDAY(Attendance!$J2975) = 2,
       IF(COUNTIF(FINALS_WEEK_MONDAY_DATE[],Attendance!$J2975) &gt; 0, VLOOKUP(Attendance!$G2975,FINALS_WEEK_MONDAY_PERIOD_SCHEDULE[],2,TRUE),
       VLOOKUP(Attendance!$G2975,REGULAR_WEEK_SCHEDULE[],6,TRUE)),
IF(WEEKDAY($J2975) = 3,
       IF(COUNTIF(FINALS_WEEK_TUESDAY_DATE[],Attendance!$J2975) &gt; 0, VLOOKUP(Attendance!$G2975,FINALS_WEEK_TUESDAY_PERIOD_SCHEDULE[],2,TRUE),
       VLOOKUP(Attendance!$G2975,REGULAR_WEEK_SCHEDULE[[Tuesday]:[Period]],5,TRUE)),
IF(WEEKDAY(Attendance!$J2975) = 4,
        IF(COUNTIF(BLOCK_WEDNESDAY_DATES[],Attendance!$J2975) &gt; 0, VLOOKUP(Attendance!$G2975,BLOCK_WEDNESDAY_PERIOD_SCHEDULE[],2,TRUE),
        IF(COUNTIF(FINALS_WEEK_WEDNESDAY_DATE[],Attendance!$J2975) &gt; 0, VLOOKUP(Attendance!$G2975,FINALS_WEEK_WEDNESDAY_PERIOD_SCHEDULE[],2,TRUE),
       VLOOKUP(Attendance!$G2975,REGULAR_WEEK_SCHEDULE[[Wednesday]:[Period]],4,TRUE))),
IF(WEEKDAY($J2975) = 5,
       IF(COUNTIF(BLOCK_THURSDAY_DATES[],Attendance!$J2975) &gt; 0, VLOOKUP(Attendance!$G2975,BLOCK_THURSDAY_PERIOD_SCHEDULE[],2,TRUE),
       IF(COUNTIF(FINALS_WEEK_THURSDAY_DATE[],Attendance!$J2975) &gt; 0, VLOOKUP(Attendance!$G2975,FINALS_WEEK_THURSDAY_PERIOD_SCHEDULE[],2,TRUE),
       VLOOKUP(Attendance!$G2975,REGULAR_WEEK_SCHEDULE[[Thursday]:[Period]],3,TRUE))),
IF(WEEKDAY(Attendance!$J2975) = 6,
       IF(COUNTIF(FINALS_WEEK_FRIDAY_DATE[],Attendance!$J2975) &gt; 0, VLOOKUP(Attendance!$G2975,FINALS_WEEK_FRIDAY_PERIOD_SCHEDULE[],2,TRUE),
       VLOOKUP(Attendance!$G2975,REGULAR_WEEK_SCHEDULE[[Friday]:[Period]],2,TRUE))))))))))</f>
        <v/>
      </c>
      <c r="J2975" s="41" t="str">
        <f t="shared" ca="1" si="143"/>
        <v/>
      </c>
      <c r="K2975" s="41" t="str">
        <f>IF($A2975 &lt;&gt; "",VLOOKUP($A2975,'Student reference sheet'!$A$2:$V$2329, 7,FALSE), "")</f>
        <v/>
      </c>
      <c r="L2975" s="30" t="str">
        <f>IF($A2975 ="", "", VLOOKUP($A2975, 'Student reference sheet'!$A$2:$Z$2603,23,FALSE))</f>
        <v/>
      </c>
      <c r="M2975" s="30" t="str">
        <f>IF($A2975 ="", "", VLOOKUP($A2975, 'Student reference sheet'!$A$2:$Z$2603,24,FALSE))</f>
        <v/>
      </c>
      <c r="N2975" s="30" t="str">
        <f>IF($A2975 ="", "", VLOOKUP($A2975, 'Student reference sheet'!$A$2:$Z$2603,26,FALSE))</f>
        <v/>
      </c>
      <c r="O2975" s="30" t="str">
        <f>IF($A2975 ="", "", VLOOKUP($A2975, 'Student reference sheet'!$A$2:$Z$2603,25,FALSE))</f>
        <v/>
      </c>
      <c r="P2975" s="39" t="str">
        <f>IF($A2975 = "", "", IF(OR(VLOOKUP($A2975,'Student reference sheet'!$A$2:$V$2400,8,FALSE) = "R",  VLOOKUP($A2975,'Student reference sheet'!$A$2:$V$2400,8,FALSE) = "L"), "X", ""))</f>
        <v/>
      </c>
      <c r="Q2975" s="39" t="str">
        <f>IF($A2975 ="", "", VLOOKUP($A2975, 'Student reference sheet'!$A$2:$V$2603,22,FALSE))</f>
        <v/>
      </c>
      <c r="R2975" s="39" t="str">
        <f>IF($A2975 &lt;&gt; "",VLOOKUP($A2975,'Student reference sheet'!$A$2:$V$2329, 5,FALSE), "")</f>
        <v/>
      </c>
      <c r="S2975" s="39" t="str">
        <f>IF($A2975 &lt;&gt; "",VLOOKUP($A2975,'Student reference sheet'!$A$2:$V$2329, 6,FALSE), "")</f>
        <v/>
      </c>
      <c r="T2975" s="30" t="str">
        <f>IF($A2975 = "","",
IF(VLOOKUP($A2975,'Student reference sheet'!$A$2:$V$2329, 10,FALSE) = "Y", "Hispanic",
IF(VLOOKUP($A2975,'Student reference sheet'!$A$2:$V$2329,11,FALSE) &lt;&gt; "",
IF(VLOOKUP($A2975,'Student reference sheet'!$A$2:$V$2329,11,FALSE) = "UNK", "Unknown", VLOOKUP(VALUE(VLOOKUP($A2975,'Student reference sheet'!$A$2:$V$2329,11,FALSE)),'Ethnicity Reference'!$A$2:$B$22,2,FALSE)),
IF(VLOOKUP($A2975,'Student reference sheet'!$A$2:$V$2329,9,FALSE) &lt;&gt; "", VLOOKUP(VALUE(VLOOKUP($A2975,'Student reference sheet'!$A$2:$V$2329,9,FALSE)),'Ethnicity Reference'!$A$2:$B$22,2,FALSE),"Unknown"))))</f>
        <v/>
      </c>
      <c r="U2975" s="35"/>
    </row>
    <row r="2976" spans="1:21" ht="15.75">
      <c r="A2976" s="47"/>
      <c r="B2976" s="33"/>
      <c r="C2976" s="39" t="str">
        <f>IF($A2976 &lt;&gt; "",VLOOKUP($A2976,'Student reference sheet'!$A$2:$V$2329, 3,FALSE), "")</f>
        <v/>
      </c>
      <c r="D2976" s="39" t="str">
        <f>IF($A2976 &lt;&gt; "",VLOOKUP($A2976,'Student reference sheet'!$A$2:$V$2329, 2,FALSE), "")</f>
        <v/>
      </c>
      <c r="E2976" s="35"/>
      <c r="F2976" s="34"/>
      <c r="G2976" s="40" t="str">
        <f t="shared" ca="1" si="141"/>
        <v/>
      </c>
      <c r="H2976" s="40" t="str">
        <f t="shared" ca="1" si="142"/>
        <v/>
      </c>
      <c r="I2976" s="36" t="str">
        <f>IF($A2976 = "", "",
IF(COUNTIF(MINIMUM_DAY_DATES[], Attendance!J2976) &gt; 0, VLOOKUP(Attendance!$G2976,MINIMUM_DAY_PERIOD_SCHEDULE[], 2,TRUE),
IF(COUNTIF(RALLY_DATES[], Attendance!J2976) &gt; 0, VLOOKUP(Attendance!$G2976,RALLY_PERIOD_SCHEDULE[], 2,TRUE),
IF(WEEKDAY(Attendance!$J2976) = 2,
       IF(COUNTIF(FINALS_WEEK_MONDAY_DATE[],Attendance!$J2976) &gt; 0, VLOOKUP(Attendance!$G2976,FINALS_WEEK_MONDAY_PERIOD_SCHEDULE[],2,TRUE),
       VLOOKUP(Attendance!$G2976,REGULAR_WEEK_SCHEDULE[],6,TRUE)),
IF(WEEKDAY($J2976) = 3,
       IF(COUNTIF(FINALS_WEEK_TUESDAY_DATE[],Attendance!$J2976) &gt; 0, VLOOKUP(Attendance!$G2976,FINALS_WEEK_TUESDAY_PERIOD_SCHEDULE[],2,TRUE),
       VLOOKUP(Attendance!$G2976,REGULAR_WEEK_SCHEDULE[[Tuesday]:[Period]],5,TRUE)),
IF(WEEKDAY(Attendance!$J2976) = 4,
        IF(COUNTIF(BLOCK_WEDNESDAY_DATES[],Attendance!$J2976) &gt; 0, VLOOKUP(Attendance!$G2976,BLOCK_WEDNESDAY_PERIOD_SCHEDULE[],2,TRUE),
        IF(COUNTIF(FINALS_WEEK_WEDNESDAY_DATE[],Attendance!$J2976) &gt; 0, VLOOKUP(Attendance!$G2976,FINALS_WEEK_WEDNESDAY_PERIOD_SCHEDULE[],2,TRUE),
       VLOOKUP(Attendance!$G2976,REGULAR_WEEK_SCHEDULE[[Wednesday]:[Period]],4,TRUE))),
IF(WEEKDAY($J2976) = 5,
       IF(COUNTIF(BLOCK_THURSDAY_DATES[],Attendance!$J2976) &gt; 0, VLOOKUP(Attendance!$G2976,BLOCK_THURSDAY_PERIOD_SCHEDULE[],2,TRUE),
       IF(COUNTIF(FINALS_WEEK_THURSDAY_DATE[],Attendance!$J2976) &gt; 0, VLOOKUP(Attendance!$G2976,FINALS_WEEK_THURSDAY_PERIOD_SCHEDULE[],2,TRUE),
       VLOOKUP(Attendance!$G2976,REGULAR_WEEK_SCHEDULE[[Thursday]:[Period]],3,TRUE))),
IF(WEEKDAY(Attendance!$J2976) = 6,
       IF(COUNTIF(FINALS_WEEK_FRIDAY_DATE[],Attendance!$J2976) &gt; 0, VLOOKUP(Attendance!$G2976,FINALS_WEEK_FRIDAY_PERIOD_SCHEDULE[],2,TRUE),
       VLOOKUP(Attendance!$G2976,REGULAR_WEEK_SCHEDULE[[Friday]:[Period]],2,TRUE))))))))))</f>
        <v/>
      </c>
      <c r="J2976" s="41" t="str">
        <f t="shared" ca="1" si="143"/>
        <v/>
      </c>
      <c r="K2976" s="41" t="str">
        <f>IF($A2976 &lt;&gt; "",VLOOKUP($A2976,'Student reference sheet'!$A$2:$V$2329, 7,FALSE), "")</f>
        <v/>
      </c>
      <c r="L2976" s="30" t="str">
        <f>IF($A2976 ="", "", VLOOKUP($A2976, 'Student reference sheet'!$A$2:$Z$2603,23,FALSE))</f>
        <v/>
      </c>
      <c r="M2976" s="30" t="str">
        <f>IF($A2976 ="", "", VLOOKUP($A2976, 'Student reference sheet'!$A$2:$Z$2603,24,FALSE))</f>
        <v/>
      </c>
      <c r="N2976" s="30" t="str">
        <f>IF($A2976 ="", "", VLOOKUP($A2976, 'Student reference sheet'!$A$2:$Z$2603,26,FALSE))</f>
        <v/>
      </c>
      <c r="O2976" s="30" t="str">
        <f>IF($A2976 ="", "", VLOOKUP($A2976, 'Student reference sheet'!$A$2:$Z$2603,25,FALSE))</f>
        <v/>
      </c>
      <c r="P2976" s="39" t="str">
        <f>IF($A2976 = "", "", IF(OR(VLOOKUP($A2976,'Student reference sheet'!$A$2:$V$2400,8,FALSE) = "R",  VLOOKUP($A2976,'Student reference sheet'!$A$2:$V$2400,8,FALSE) = "L"), "X", ""))</f>
        <v/>
      </c>
      <c r="Q2976" s="39" t="str">
        <f>IF($A2976 ="", "", VLOOKUP($A2976, 'Student reference sheet'!$A$2:$V$2603,22,FALSE))</f>
        <v/>
      </c>
      <c r="R2976" s="39" t="str">
        <f>IF($A2976 &lt;&gt; "",VLOOKUP($A2976,'Student reference sheet'!$A$2:$V$2329, 5,FALSE), "")</f>
        <v/>
      </c>
      <c r="S2976" s="39" t="str">
        <f>IF($A2976 &lt;&gt; "",VLOOKUP($A2976,'Student reference sheet'!$A$2:$V$2329, 6,FALSE), "")</f>
        <v/>
      </c>
      <c r="T2976" s="30" t="str">
        <f>IF($A2976 = "","",
IF(VLOOKUP($A2976,'Student reference sheet'!$A$2:$V$2329, 10,FALSE) = "Y", "Hispanic",
IF(VLOOKUP($A2976,'Student reference sheet'!$A$2:$V$2329,11,FALSE) &lt;&gt; "",
IF(VLOOKUP($A2976,'Student reference sheet'!$A$2:$V$2329,11,FALSE) = "UNK", "Unknown", VLOOKUP(VALUE(VLOOKUP($A2976,'Student reference sheet'!$A$2:$V$2329,11,FALSE)),'Ethnicity Reference'!$A$2:$B$22,2,FALSE)),
IF(VLOOKUP($A2976,'Student reference sheet'!$A$2:$V$2329,9,FALSE) &lt;&gt; "", VLOOKUP(VALUE(VLOOKUP($A2976,'Student reference sheet'!$A$2:$V$2329,9,FALSE)),'Ethnicity Reference'!$A$2:$B$22,2,FALSE),"Unknown"))))</f>
        <v/>
      </c>
      <c r="U2976" s="35"/>
    </row>
    <row r="2977" spans="1:21" ht="15.75">
      <c r="A2977" s="47"/>
      <c r="B2977" s="33"/>
      <c r="C2977" s="39" t="str">
        <f>IF($A2977 &lt;&gt; "",VLOOKUP($A2977,'Student reference sheet'!$A$2:$V$2329, 3,FALSE), "")</f>
        <v/>
      </c>
      <c r="D2977" s="39" t="str">
        <f>IF($A2977 &lt;&gt; "",VLOOKUP($A2977,'Student reference sheet'!$A$2:$V$2329, 2,FALSE), "")</f>
        <v/>
      </c>
      <c r="E2977" s="35"/>
      <c r="F2977" s="34"/>
      <c r="G2977" s="40" t="str">
        <f t="shared" ca="1" si="141"/>
        <v/>
      </c>
      <c r="H2977" s="40" t="str">
        <f t="shared" ca="1" si="142"/>
        <v/>
      </c>
      <c r="I2977" s="36" t="str">
        <f>IF($A2977 = "", "",
IF(COUNTIF(MINIMUM_DAY_DATES[], Attendance!J2977) &gt; 0, VLOOKUP(Attendance!$G2977,MINIMUM_DAY_PERIOD_SCHEDULE[], 2,TRUE),
IF(COUNTIF(RALLY_DATES[], Attendance!J2977) &gt; 0, VLOOKUP(Attendance!$G2977,RALLY_PERIOD_SCHEDULE[], 2,TRUE),
IF(WEEKDAY(Attendance!$J2977) = 2,
       IF(COUNTIF(FINALS_WEEK_MONDAY_DATE[],Attendance!$J2977) &gt; 0, VLOOKUP(Attendance!$G2977,FINALS_WEEK_MONDAY_PERIOD_SCHEDULE[],2,TRUE),
       VLOOKUP(Attendance!$G2977,REGULAR_WEEK_SCHEDULE[],6,TRUE)),
IF(WEEKDAY($J2977) = 3,
       IF(COUNTIF(FINALS_WEEK_TUESDAY_DATE[],Attendance!$J2977) &gt; 0, VLOOKUP(Attendance!$G2977,FINALS_WEEK_TUESDAY_PERIOD_SCHEDULE[],2,TRUE),
       VLOOKUP(Attendance!$G2977,REGULAR_WEEK_SCHEDULE[[Tuesday]:[Period]],5,TRUE)),
IF(WEEKDAY(Attendance!$J2977) = 4,
        IF(COUNTIF(BLOCK_WEDNESDAY_DATES[],Attendance!$J2977) &gt; 0, VLOOKUP(Attendance!$G2977,BLOCK_WEDNESDAY_PERIOD_SCHEDULE[],2,TRUE),
        IF(COUNTIF(FINALS_WEEK_WEDNESDAY_DATE[],Attendance!$J2977) &gt; 0, VLOOKUP(Attendance!$G2977,FINALS_WEEK_WEDNESDAY_PERIOD_SCHEDULE[],2,TRUE),
       VLOOKUP(Attendance!$G2977,REGULAR_WEEK_SCHEDULE[[Wednesday]:[Period]],4,TRUE))),
IF(WEEKDAY($J2977) = 5,
       IF(COUNTIF(BLOCK_THURSDAY_DATES[],Attendance!$J2977) &gt; 0, VLOOKUP(Attendance!$G2977,BLOCK_THURSDAY_PERIOD_SCHEDULE[],2,TRUE),
       IF(COUNTIF(FINALS_WEEK_THURSDAY_DATE[],Attendance!$J2977) &gt; 0, VLOOKUP(Attendance!$G2977,FINALS_WEEK_THURSDAY_PERIOD_SCHEDULE[],2,TRUE),
       VLOOKUP(Attendance!$G2977,REGULAR_WEEK_SCHEDULE[[Thursday]:[Period]],3,TRUE))),
IF(WEEKDAY(Attendance!$J2977) = 6,
       IF(COUNTIF(FINALS_WEEK_FRIDAY_DATE[],Attendance!$J2977) &gt; 0, VLOOKUP(Attendance!$G2977,FINALS_WEEK_FRIDAY_PERIOD_SCHEDULE[],2,TRUE),
       VLOOKUP(Attendance!$G2977,REGULAR_WEEK_SCHEDULE[[Friday]:[Period]],2,TRUE))))))))))</f>
        <v/>
      </c>
      <c r="J2977" s="41" t="str">
        <f t="shared" ca="1" si="143"/>
        <v/>
      </c>
      <c r="K2977" s="41" t="str">
        <f>IF($A2977 &lt;&gt; "",VLOOKUP($A2977,'Student reference sheet'!$A$2:$V$2329, 7,FALSE), "")</f>
        <v/>
      </c>
      <c r="L2977" s="30" t="str">
        <f>IF($A2977 ="", "", VLOOKUP($A2977, 'Student reference sheet'!$A$2:$Z$2603,23,FALSE))</f>
        <v/>
      </c>
      <c r="M2977" s="30" t="str">
        <f>IF($A2977 ="", "", VLOOKUP($A2977, 'Student reference sheet'!$A$2:$Z$2603,24,FALSE))</f>
        <v/>
      </c>
      <c r="N2977" s="30" t="str">
        <f>IF($A2977 ="", "", VLOOKUP($A2977, 'Student reference sheet'!$A$2:$Z$2603,26,FALSE))</f>
        <v/>
      </c>
      <c r="O2977" s="30" t="str">
        <f>IF($A2977 ="", "", VLOOKUP($A2977, 'Student reference sheet'!$A$2:$Z$2603,25,FALSE))</f>
        <v/>
      </c>
      <c r="P2977" s="39" t="str">
        <f>IF($A2977 = "", "", IF(OR(VLOOKUP($A2977,'Student reference sheet'!$A$2:$V$2400,8,FALSE) = "R",  VLOOKUP($A2977,'Student reference sheet'!$A$2:$V$2400,8,FALSE) = "L"), "X", ""))</f>
        <v/>
      </c>
      <c r="Q2977" s="39" t="str">
        <f>IF($A2977 ="", "", VLOOKUP($A2977, 'Student reference sheet'!$A$2:$V$2603,22,FALSE))</f>
        <v/>
      </c>
      <c r="R2977" s="39" t="str">
        <f>IF($A2977 &lt;&gt; "",VLOOKUP($A2977,'Student reference sheet'!$A$2:$V$2329, 5,FALSE), "")</f>
        <v/>
      </c>
      <c r="S2977" s="39" t="str">
        <f>IF($A2977 &lt;&gt; "",VLOOKUP($A2977,'Student reference sheet'!$A$2:$V$2329, 6,FALSE), "")</f>
        <v/>
      </c>
      <c r="T2977" s="30" t="str">
        <f>IF($A2977 = "","",
IF(VLOOKUP($A2977,'Student reference sheet'!$A$2:$V$2329, 10,FALSE) = "Y", "Hispanic",
IF(VLOOKUP($A2977,'Student reference sheet'!$A$2:$V$2329,11,FALSE) &lt;&gt; "",
IF(VLOOKUP($A2977,'Student reference sheet'!$A$2:$V$2329,11,FALSE) = "UNK", "Unknown", VLOOKUP(VALUE(VLOOKUP($A2977,'Student reference sheet'!$A$2:$V$2329,11,FALSE)),'Ethnicity Reference'!$A$2:$B$22,2,FALSE)),
IF(VLOOKUP($A2977,'Student reference sheet'!$A$2:$V$2329,9,FALSE) &lt;&gt; "", VLOOKUP(VALUE(VLOOKUP($A2977,'Student reference sheet'!$A$2:$V$2329,9,FALSE)),'Ethnicity Reference'!$A$2:$B$22,2,FALSE),"Unknown"))))</f>
        <v/>
      </c>
      <c r="U2977" s="35"/>
    </row>
    <row r="2978" spans="1:21" ht="15.75">
      <c r="A2978" s="47"/>
      <c r="B2978" s="33"/>
      <c r="C2978" s="39" t="str">
        <f>IF($A2978 &lt;&gt; "",VLOOKUP($A2978,'Student reference sheet'!$A$2:$V$2329, 3,FALSE), "")</f>
        <v/>
      </c>
      <c r="D2978" s="39" t="str">
        <f>IF($A2978 &lt;&gt; "",VLOOKUP($A2978,'Student reference sheet'!$A$2:$V$2329, 2,FALSE), "")</f>
        <v/>
      </c>
      <c r="E2978" s="35"/>
      <c r="F2978" s="34"/>
      <c r="G2978" s="40" t="str">
        <f t="shared" ca="1" si="141"/>
        <v/>
      </c>
      <c r="H2978" s="40" t="str">
        <f t="shared" ca="1" si="142"/>
        <v/>
      </c>
      <c r="I2978" s="36" t="str">
        <f>IF($A2978 = "", "",
IF(COUNTIF(MINIMUM_DAY_DATES[], Attendance!J2978) &gt; 0, VLOOKUP(Attendance!$G2978,MINIMUM_DAY_PERIOD_SCHEDULE[], 2,TRUE),
IF(COUNTIF(RALLY_DATES[], Attendance!J2978) &gt; 0, VLOOKUP(Attendance!$G2978,RALLY_PERIOD_SCHEDULE[], 2,TRUE),
IF(WEEKDAY(Attendance!$J2978) = 2,
       IF(COUNTIF(FINALS_WEEK_MONDAY_DATE[],Attendance!$J2978) &gt; 0, VLOOKUP(Attendance!$G2978,FINALS_WEEK_MONDAY_PERIOD_SCHEDULE[],2,TRUE),
       VLOOKUP(Attendance!$G2978,REGULAR_WEEK_SCHEDULE[],6,TRUE)),
IF(WEEKDAY($J2978) = 3,
       IF(COUNTIF(FINALS_WEEK_TUESDAY_DATE[],Attendance!$J2978) &gt; 0, VLOOKUP(Attendance!$G2978,FINALS_WEEK_TUESDAY_PERIOD_SCHEDULE[],2,TRUE),
       VLOOKUP(Attendance!$G2978,REGULAR_WEEK_SCHEDULE[[Tuesday]:[Period]],5,TRUE)),
IF(WEEKDAY(Attendance!$J2978) = 4,
        IF(COUNTIF(BLOCK_WEDNESDAY_DATES[],Attendance!$J2978) &gt; 0, VLOOKUP(Attendance!$G2978,BLOCK_WEDNESDAY_PERIOD_SCHEDULE[],2,TRUE),
        IF(COUNTIF(FINALS_WEEK_WEDNESDAY_DATE[],Attendance!$J2978) &gt; 0, VLOOKUP(Attendance!$G2978,FINALS_WEEK_WEDNESDAY_PERIOD_SCHEDULE[],2,TRUE),
       VLOOKUP(Attendance!$G2978,REGULAR_WEEK_SCHEDULE[[Wednesday]:[Period]],4,TRUE))),
IF(WEEKDAY($J2978) = 5,
       IF(COUNTIF(BLOCK_THURSDAY_DATES[],Attendance!$J2978) &gt; 0, VLOOKUP(Attendance!$G2978,BLOCK_THURSDAY_PERIOD_SCHEDULE[],2,TRUE),
       IF(COUNTIF(FINALS_WEEK_THURSDAY_DATE[],Attendance!$J2978) &gt; 0, VLOOKUP(Attendance!$G2978,FINALS_WEEK_THURSDAY_PERIOD_SCHEDULE[],2,TRUE),
       VLOOKUP(Attendance!$G2978,REGULAR_WEEK_SCHEDULE[[Thursday]:[Period]],3,TRUE))),
IF(WEEKDAY(Attendance!$J2978) = 6,
       IF(COUNTIF(FINALS_WEEK_FRIDAY_DATE[],Attendance!$J2978) &gt; 0, VLOOKUP(Attendance!$G2978,FINALS_WEEK_FRIDAY_PERIOD_SCHEDULE[],2,TRUE),
       VLOOKUP(Attendance!$G2978,REGULAR_WEEK_SCHEDULE[[Friday]:[Period]],2,TRUE))))))))))</f>
        <v/>
      </c>
      <c r="J2978" s="41" t="str">
        <f t="shared" ca="1" si="143"/>
        <v/>
      </c>
      <c r="K2978" s="41" t="str">
        <f>IF($A2978 &lt;&gt; "",VLOOKUP($A2978,'Student reference sheet'!$A$2:$V$2329, 7,FALSE), "")</f>
        <v/>
      </c>
      <c r="L2978" s="30" t="str">
        <f>IF($A2978 ="", "", VLOOKUP($A2978, 'Student reference sheet'!$A$2:$Z$2603,23,FALSE))</f>
        <v/>
      </c>
      <c r="M2978" s="30" t="str">
        <f>IF($A2978 ="", "", VLOOKUP($A2978, 'Student reference sheet'!$A$2:$Z$2603,24,FALSE))</f>
        <v/>
      </c>
      <c r="N2978" s="30" t="str">
        <f>IF($A2978 ="", "", VLOOKUP($A2978, 'Student reference sheet'!$A$2:$Z$2603,26,FALSE))</f>
        <v/>
      </c>
      <c r="O2978" s="30" t="str">
        <f>IF($A2978 ="", "", VLOOKUP($A2978, 'Student reference sheet'!$A$2:$Z$2603,25,FALSE))</f>
        <v/>
      </c>
      <c r="P2978" s="39" t="str">
        <f>IF($A2978 = "", "", IF(OR(VLOOKUP($A2978,'Student reference sheet'!$A$2:$V$2400,8,FALSE) = "R",  VLOOKUP($A2978,'Student reference sheet'!$A$2:$V$2400,8,FALSE) = "L"), "X", ""))</f>
        <v/>
      </c>
      <c r="Q2978" s="39" t="str">
        <f>IF($A2978 ="", "", VLOOKUP($A2978, 'Student reference sheet'!$A$2:$V$2603,22,FALSE))</f>
        <v/>
      </c>
      <c r="R2978" s="39" t="str">
        <f>IF($A2978 &lt;&gt; "",VLOOKUP($A2978,'Student reference sheet'!$A$2:$V$2329, 5,FALSE), "")</f>
        <v/>
      </c>
      <c r="S2978" s="39" t="str">
        <f>IF($A2978 &lt;&gt; "",VLOOKUP($A2978,'Student reference sheet'!$A$2:$V$2329, 6,FALSE), "")</f>
        <v/>
      </c>
      <c r="T2978" s="30" t="str">
        <f>IF($A2978 = "","",
IF(VLOOKUP($A2978,'Student reference sheet'!$A$2:$V$2329, 10,FALSE) = "Y", "Hispanic",
IF(VLOOKUP($A2978,'Student reference sheet'!$A$2:$V$2329,11,FALSE) &lt;&gt; "",
IF(VLOOKUP($A2978,'Student reference sheet'!$A$2:$V$2329,11,FALSE) = "UNK", "Unknown", VLOOKUP(VALUE(VLOOKUP($A2978,'Student reference sheet'!$A$2:$V$2329,11,FALSE)),'Ethnicity Reference'!$A$2:$B$22,2,FALSE)),
IF(VLOOKUP($A2978,'Student reference sheet'!$A$2:$V$2329,9,FALSE) &lt;&gt; "", VLOOKUP(VALUE(VLOOKUP($A2978,'Student reference sheet'!$A$2:$V$2329,9,FALSE)),'Ethnicity Reference'!$A$2:$B$22,2,FALSE),"Unknown"))))</f>
        <v/>
      </c>
      <c r="U2978" s="35"/>
    </row>
    <row r="2979" spans="1:21" ht="15.75">
      <c r="A2979" s="47"/>
      <c r="B2979" s="33"/>
      <c r="C2979" s="39" t="str">
        <f>IF($A2979 &lt;&gt; "",VLOOKUP($A2979,'Student reference sheet'!$A$2:$V$2329, 3,FALSE), "")</f>
        <v/>
      </c>
      <c r="D2979" s="39" t="str">
        <f>IF($A2979 &lt;&gt; "",VLOOKUP($A2979,'Student reference sheet'!$A$2:$V$2329, 2,FALSE), "")</f>
        <v/>
      </c>
      <c r="E2979" s="35"/>
      <c r="F2979" s="34"/>
      <c r="G2979" s="40" t="str">
        <f t="shared" ca="1" si="141"/>
        <v/>
      </c>
      <c r="H2979" s="40" t="str">
        <f t="shared" ca="1" si="142"/>
        <v/>
      </c>
      <c r="I2979" s="36" t="str">
        <f>IF($A2979 = "", "",
IF(COUNTIF(MINIMUM_DAY_DATES[], Attendance!J2979) &gt; 0, VLOOKUP(Attendance!$G2979,MINIMUM_DAY_PERIOD_SCHEDULE[], 2,TRUE),
IF(COUNTIF(RALLY_DATES[], Attendance!J2979) &gt; 0, VLOOKUP(Attendance!$G2979,RALLY_PERIOD_SCHEDULE[], 2,TRUE),
IF(WEEKDAY(Attendance!$J2979) = 2,
       IF(COUNTIF(FINALS_WEEK_MONDAY_DATE[],Attendance!$J2979) &gt; 0, VLOOKUP(Attendance!$G2979,FINALS_WEEK_MONDAY_PERIOD_SCHEDULE[],2,TRUE),
       VLOOKUP(Attendance!$G2979,REGULAR_WEEK_SCHEDULE[],6,TRUE)),
IF(WEEKDAY($J2979) = 3,
       IF(COUNTIF(FINALS_WEEK_TUESDAY_DATE[],Attendance!$J2979) &gt; 0, VLOOKUP(Attendance!$G2979,FINALS_WEEK_TUESDAY_PERIOD_SCHEDULE[],2,TRUE),
       VLOOKUP(Attendance!$G2979,REGULAR_WEEK_SCHEDULE[[Tuesday]:[Period]],5,TRUE)),
IF(WEEKDAY(Attendance!$J2979) = 4,
        IF(COUNTIF(BLOCK_WEDNESDAY_DATES[],Attendance!$J2979) &gt; 0, VLOOKUP(Attendance!$G2979,BLOCK_WEDNESDAY_PERIOD_SCHEDULE[],2,TRUE),
        IF(COUNTIF(FINALS_WEEK_WEDNESDAY_DATE[],Attendance!$J2979) &gt; 0, VLOOKUP(Attendance!$G2979,FINALS_WEEK_WEDNESDAY_PERIOD_SCHEDULE[],2,TRUE),
       VLOOKUP(Attendance!$G2979,REGULAR_WEEK_SCHEDULE[[Wednesday]:[Period]],4,TRUE))),
IF(WEEKDAY($J2979) = 5,
       IF(COUNTIF(BLOCK_THURSDAY_DATES[],Attendance!$J2979) &gt; 0, VLOOKUP(Attendance!$G2979,BLOCK_THURSDAY_PERIOD_SCHEDULE[],2,TRUE),
       IF(COUNTIF(FINALS_WEEK_THURSDAY_DATE[],Attendance!$J2979) &gt; 0, VLOOKUP(Attendance!$G2979,FINALS_WEEK_THURSDAY_PERIOD_SCHEDULE[],2,TRUE),
       VLOOKUP(Attendance!$G2979,REGULAR_WEEK_SCHEDULE[[Thursday]:[Period]],3,TRUE))),
IF(WEEKDAY(Attendance!$J2979) = 6,
       IF(COUNTIF(FINALS_WEEK_FRIDAY_DATE[],Attendance!$J2979) &gt; 0, VLOOKUP(Attendance!$G2979,FINALS_WEEK_FRIDAY_PERIOD_SCHEDULE[],2,TRUE),
       VLOOKUP(Attendance!$G2979,REGULAR_WEEK_SCHEDULE[[Friday]:[Period]],2,TRUE))))))))))</f>
        <v/>
      </c>
      <c r="J2979" s="41" t="str">
        <f t="shared" ca="1" si="143"/>
        <v/>
      </c>
      <c r="K2979" s="41" t="str">
        <f>IF($A2979 &lt;&gt; "",VLOOKUP($A2979,'Student reference sheet'!$A$2:$V$2329, 7,FALSE), "")</f>
        <v/>
      </c>
      <c r="L2979" s="30" t="str">
        <f>IF($A2979 ="", "", VLOOKUP($A2979, 'Student reference sheet'!$A$2:$Z$2603,23,FALSE))</f>
        <v/>
      </c>
      <c r="M2979" s="30" t="str">
        <f>IF($A2979 ="", "", VLOOKUP($A2979, 'Student reference sheet'!$A$2:$Z$2603,24,FALSE))</f>
        <v/>
      </c>
      <c r="N2979" s="30" t="str">
        <f>IF($A2979 ="", "", VLOOKUP($A2979, 'Student reference sheet'!$A$2:$Z$2603,26,FALSE))</f>
        <v/>
      </c>
      <c r="O2979" s="30" t="str">
        <f>IF($A2979 ="", "", VLOOKUP($A2979, 'Student reference sheet'!$A$2:$Z$2603,25,FALSE))</f>
        <v/>
      </c>
      <c r="P2979" s="39" t="str">
        <f>IF($A2979 = "", "", IF(OR(VLOOKUP($A2979,'Student reference sheet'!$A$2:$V$2400,8,FALSE) = "R",  VLOOKUP($A2979,'Student reference sheet'!$A$2:$V$2400,8,FALSE) = "L"), "X", ""))</f>
        <v/>
      </c>
      <c r="Q2979" s="39" t="str">
        <f>IF($A2979 ="", "", VLOOKUP($A2979, 'Student reference sheet'!$A$2:$V$2603,22,FALSE))</f>
        <v/>
      </c>
      <c r="R2979" s="39" t="str">
        <f>IF($A2979 &lt;&gt; "",VLOOKUP($A2979,'Student reference sheet'!$A$2:$V$2329, 5,FALSE), "")</f>
        <v/>
      </c>
      <c r="S2979" s="39" t="str">
        <f>IF($A2979 &lt;&gt; "",VLOOKUP($A2979,'Student reference sheet'!$A$2:$V$2329, 6,FALSE), "")</f>
        <v/>
      </c>
      <c r="T2979" s="30" t="str">
        <f>IF($A2979 = "","",
IF(VLOOKUP($A2979,'Student reference sheet'!$A$2:$V$2329, 10,FALSE) = "Y", "Hispanic",
IF(VLOOKUP($A2979,'Student reference sheet'!$A$2:$V$2329,11,FALSE) &lt;&gt; "",
IF(VLOOKUP($A2979,'Student reference sheet'!$A$2:$V$2329,11,FALSE) = "UNK", "Unknown", VLOOKUP(VALUE(VLOOKUP($A2979,'Student reference sheet'!$A$2:$V$2329,11,FALSE)),'Ethnicity Reference'!$A$2:$B$22,2,FALSE)),
IF(VLOOKUP($A2979,'Student reference sheet'!$A$2:$V$2329,9,FALSE) &lt;&gt; "", VLOOKUP(VALUE(VLOOKUP($A2979,'Student reference sheet'!$A$2:$V$2329,9,FALSE)),'Ethnicity Reference'!$A$2:$B$22,2,FALSE),"Unknown"))))</f>
        <v/>
      </c>
      <c r="U2979" s="35"/>
    </row>
    <row r="2980" spans="1:21" ht="15.75">
      <c r="A2980" s="47"/>
      <c r="B2980" s="33"/>
      <c r="C2980" s="39" t="str">
        <f>IF($A2980 &lt;&gt; "",VLOOKUP($A2980,'Student reference sheet'!$A$2:$V$2329, 3,FALSE), "")</f>
        <v/>
      </c>
      <c r="D2980" s="39" t="str">
        <f>IF($A2980 &lt;&gt; "",VLOOKUP($A2980,'Student reference sheet'!$A$2:$V$2329, 2,FALSE), "")</f>
        <v/>
      </c>
      <c r="E2980" s="35"/>
      <c r="F2980" s="34"/>
      <c r="G2980" s="40" t="str">
        <f t="shared" ca="1" si="141"/>
        <v/>
      </c>
      <c r="H2980" s="40" t="str">
        <f t="shared" ca="1" si="142"/>
        <v/>
      </c>
      <c r="I2980" s="36" t="str">
        <f>IF($A2980 = "", "",
IF(COUNTIF(MINIMUM_DAY_DATES[], Attendance!J2980) &gt; 0, VLOOKUP(Attendance!$G2980,MINIMUM_DAY_PERIOD_SCHEDULE[], 2,TRUE),
IF(COUNTIF(RALLY_DATES[], Attendance!J2980) &gt; 0, VLOOKUP(Attendance!$G2980,RALLY_PERIOD_SCHEDULE[], 2,TRUE),
IF(WEEKDAY(Attendance!$J2980) = 2,
       IF(COUNTIF(FINALS_WEEK_MONDAY_DATE[],Attendance!$J2980) &gt; 0, VLOOKUP(Attendance!$G2980,FINALS_WEEK_MONDAY_PERIOD_SCHEDULE[],2,TRUE),
       VLOOKUP(Attendance!$G2980,REGULAR_WEEK_SCHEDULE[],6,TRUE)),
IF(WEEKDAY($J2980) = 3,
       IF(COUNTIF(FINALS_WEEK_TUESDAY_DATE[],Attendance!$J2980) &gt; 0, VLOOKUP(Attendance!$G2980,FINALS_WEEK_TUESDAY_PERIOD_SCHEDULE[],2,TRUE),
       VLOOKUP(Attendance!$G2980,REGULAR_WEEK_SCHEDULE[[Tuesday]:[Period]],5,TRUE)),
IF(WEEKDAY(Attendance!$J2980) = 4,
        IF(COUNTIF(BLOCK_WEDNESDAY_DATES[],Attendance!$J2980) &gt; 0, VLOOKUP(Attendance!$G2980,BLOCK_WEDNESDAY_PERIOD_SCHEDULE[],2,TRUE),
        IF(COUNTIF(FINALS_WEEK_WEDNESDAY_DATE[],Attendance!$J2980) &gt; 0, VLOOKUP(Attendance!$G2980,FINALS_WEEK_WEDNESDAY_PERIOD_SCHEDULE[],2,TRUE),
       VLOOKUP(Attendance!$G2980,REGULAR_WEEK_SCHEDULE[[Wednesday]:[Period]],4,TRUE))),
IF(WEEKDAY($J2980) = 5,
       IF(COUNTIF(BLOCK_THURSDAY_DATES[],Attendance!$J2980) &gt; 0, VLOOKUP(Attendance!$G2980,BLOCK_THURSDAY_PERIOD_SCHEDULE[],2,TRUE),
       IF(COUNTIF(FINALS_WEEK_THURSDAY_DATE[],Attendance!$J2980) &gt; 0, VLOOKUP(Attendance!$G2980,FINALS_WEEK_THURSDAY_PERIOD_SCHEDULE[],2,TRUE),
       VLOOKUP(Attendance!$G2980,REGULAR_WEEK_SCHEDULE[[Thursday]:[Period]],3,TRUE))),
IF(WEEKDAY(Attendance!$J2980) = 6,
       IF(COUNTIF(FINALS_WEEK_FRIDAY_DATE[],Attendance!$J2980) &gt; 0, VLOOKUP(Attendance!$G2980,FINALS_WEEK_FRIDAY_PERIOD_SCHEDULE[],2,TRUE),
       VLOOKUP(Attendance!$G2980,REGULAR_WEEK_SCHEDULE[[Friday]:[Period]],2,TRUE))))))))))</f>
        <v/>
      </c>
      <c r="J2980" s="41" t="str">
        <f t="shared" ca="1" si="143"/>
        <v/>
      </c>
      <c r="K2980" s="41" t="str">
        <f>IF($A2980 &lt;&gt; "",VLOOKUP($A2980,'Student reference sheet'!$A$2:$V$2329, 7,FALSE), "")</f>
        <v/>
      </c>
      <c r="L2980" s="30" t="str">
        <f>IF($A2980 ="", "", VLOOKUP($A2980, 'Student reference sheet'!$A$2:$Z$2603,23,FALSE))</f>
        <v/>
      </c>
      <c r="M2980" s="30" t="str">
        <f>IF($A2980 ="", "", VLOOKUP($A2980, 'Student reference sheet'!$A$2:$Z$2603,24,FALSE))</f>
        <v/>
      </c>
      <c r="N2980" s="30" t="str">
        <f>IF($A2980 ="", "", VLOOKUP($A2980, 'Student reference sheet'!$A$2:$Z$2603,26,FALSE))</f>
        <v/>
      </c>
      <c r="O2980" s="30" t="str">
        <f>IF($A2980 ="", "", VLOOKUP($A2980, 'Student reference sheet'!$A$2:$Z$2603,25,FALSE))</f>
        <v/>
      </c>
      <c r="P2980" s="39" t="str">
        <f>IF($A2980 = "", "", IF(OR(VLOOKUP($A2980,'Student reference sheet'!$A$2:$V$2400,8,FALSE) = "R",  VLOOKUP($A2980,'Student reference sheet'!$A$2:$V$2400,8,FALSE) = "L"), "X", ""))</f>
        <v/>
      </c>
      <c r="Q2980" s="39" t="str">
        <f>IF($A2980 ="", "", VLOOKUP($A2980, 'Student reference sheet'!$A$2:$V$2603,22,FALSE))</f>
        <v/>
      </c>
      <c r="R2980" s="39" t="str">
        <f>IF($A2980 &lt;&gt; "",VLOOKUP($A2980,'Student reference sheet'!$A$2:$V$2329, 5,FALSE), "")</f>
        <v/>
      </c>
      <c r="S2980" s="39" t="str">
        <f>IF($A2980 &lt;&gt; "",VLOOKUP($A2980,'Student reference sheet'!$A$2:$V$2329, 6,FALSE), "")</f>
        <v/>
      </c>
      <c r="T2980" s="30" t="str">
        <f>IF($A2980 = "","",
IF(VLOOKUP($A2980,'Student reference sheet'!$A$2:$V$2329, 10,FALSE) = "Y", "Hispanic",
IF(VLOOKUP($A2980,'Student reference sheet'!$A$2:$V$2329,11,FALSE) &lt;&gt; "",
IF(VLOOKUP($A2980,'Student reference sheet'!$A$2:$V$2329,11,FALSE) = "UNK", "Unknown", VLOOKUP(VALUE(VLOOKUP($A2980,'Student reference sheet'!$A$2:$V$2329,11,FALSE)),'Ethnicity Reference'!$A$2:$B$22,2,FALSE)),
IF(VLOOKUP($A2980,'Student reference sheet'!$A$2:$V$2329,9,FALSE) &lt;&gt; "", VLOOKUP(VALUE(VLOOKUP($A2980,'Student reference sheet'!$A$2:$V$2329,9,FALSE)),'Ethnicity Reference'!$A$2:$B$22,2,FALSE),"Unknown"))))</f>
        <v/>
      </c>
      <c r="U2980" s="35"/>
    </row>
    <row r="2981" spans="1:21" ht="15.75">
      <c r="A2981" s="47"/>
      <c r="B2981" s="33"/>
      <c r="C2981" s="39" t="str">
        <f>IF($A2981 &lt;&gt; "",VLOOKUP($A2981,'Student reference sheet'!$A$2:$V$2329, 3,FALSE), "")</f>
        <v/>
      </c>
      <c r="D2981" s="39" t="str">
        <f>IF($A2981 &lt;&gt; "",VLOOKUP($A2981,'Student reference sheet'!$A$2:$V$2329, 2,FALSE), "")</f>
        <v/>
      </c>
      <c r="E2981" s="35"/>
      <c r="F2981" s="34"/>
      <c r="G2981" s="40" t="str">
        <f t="shared" ca="1" si="141"/>
        <v/>
      </c>
      <c r="H2981" s="40" t="str">
        <f t="shared" ca="1" si="142"/>
        <v/>
      </c>
      <c r="I2981" s="36" t="str">
        <f>IF($A2981 = "", "",
IF(COUNTIF(MINIMUM_DAY_DATES[], Attendance!J2981) &gt; 0, VLOOKUP(Attendance!$G2981,MINIMUM_DAY_PERIOD_SCHEDULE[], 2,TRUE),
IF(COUNTIF(RALLY_DATES[], Attendance!J2981) &gt; 0, VLOOKUP(Attendance!$G2981,RALLY_PERIOD_SCHEDULE[], 2,TRUE),
IF(WEEKDAY(Attendance!$J2981) = 2,
       IF(COUNTIF(FINALS_WEEK_MONDAY_DATE[],Attendance!$J2981) &gt; 0, VLOOKUP(Attendance!$G2981,FINALS_WEEK_MONDAY_PERIOD_SCHEDULE[],2,TRUE),
       VLOOKUP(Attendance!$G2981,REGULAR_WEEK_SCHEDULE[],6,TRUE)),
IF(WEEKDAY($J2981) = 3,
       IF(COUNTIF(FINALS_WEEK_TUESDAY_DATE[],Attendance!$J2981) &gt; 0, VLOOKUP(Attendance!$G2981,FINALS_WEEK_TUESDAY_PERIOD_SCHEDULE[],2,TRUE),
       VLOOKUP(Attendance!$G2981,REGULAR_WEEK_SCHEDULE[[Tuesday]:[Period]],5,TRUE)),
IF(WEEKDAY(Attendance!$J2981) = 4,
        IF(COUNTIF(BLOCK_WEDNESDAY_DATES[],Attendance!$J2981) &gt; 0, VLOOKUP(Attendance!$G2981,BLOCK_WEDNESDAY_PERIOD_SCHEDULE[],2,TRUE),
        IF(COUNTIF(FINALS_WEEK_WEDNESDAY_DATE[],Attendance!$J2981) &gt; 0, VLOOKUP(Attendance!$G2981,FINALS_WEEK_WEDNESDAY_PERIOD_SCHEDULE[],2,TRUE),
       VLOOKUP(Attendance!$G2981,REGULAR_WEEK_SCHEDULE[[Wednesday]:[Period]],4,TRUE))),
IF(WEEKDAY($J2981) = 5,
       IF(COUNTIF(BLOCK_THURSDAY_DATES[],Attendance!$J2981) &gt; 0, VLOOKUP(Attendance!$G2981,BLOCK_THURSDAY_PERIOD_SCHEDULE[],2,TRUE),
       IF(COUNTIF(FINALS_WEEK_THURSDAY_DATE[],Attendance!$J2981) &gt; 0, VLOOKUP(Attendance!$G2981,FINALS_WEEK_THURSDAY_PERIOD_SCHEDULE[],2,TRUE),
       VLOOKUP(Attendance!$G2981,REGULAR_WEEK_SCHEDULE[[Thursday]:[Period]],3,TRUE))),
IF(WEEKDAY(Attendance!$J2981) = 6,
       IF(COUNTIF(FINALS_WEEK_FRIDAY_DATE[],Attendance!$J2981) &gt; 0, VLOOKUP(Attendance!$G2981,FINALS_WEEK_FRIDAY_PERIOD_SCHEDULE[],2,TRUE),
       VLOOKUP(Attendance!$G2981,REGULAR_WEEK_SCHEDULE[[Friday]:[Period]],2,TRUE))))))))))</f>
        <v/>
      </c>
      <c r="J2981" s="41" t="str">
        <f t="shared" ca="1" si="143"/>
        <v/>
      </c>
      <c r="K2981" s="41" t="str">
        <f>IF($A2981 &lt;&gt; "",VLOOKUP($A2981,'Student reference sheet'!$A$2:$V$2329, 7,FALSE), "")</f>
        <v/>
      </c>
      <c r="L2981" s="30" t="str">
        <f>IF($A2981 ="", "", VLOOKUP($A2981, 'Student reference sheet'!$A$2:$Z$2603,23,FALSE))</f>
        <v/>
      </c>
      <c r="M2981" s="30" t="str">
        <f>IF($A2981 ="", "", VLOOKUP($A2981, 'Student reference sheet'!$A$2:$Z$2603,24,FALSE))</f>
        <v/>
      </c>
      <c r="N2981" s="30" t="str">
        <f>IF($A2981 ="", "", VLOOKUP($A2981, 'Student reference sheet'!$A$2:$Z$2603,26,FALSE))</f>
        <v/>
      </c>
      <c r="O2981" s="30" t="str">
        <f>IF($A2981 ="", "", VLOOKUP($A2981, 'Student reference sheet'!$A$2:$Z$2603,25,FALSE))</f>
        <v/>
      </c>
      <c r="P2981" s="39" t="str">
        <f>IF($A2981 = "", "", IF(OR(VLOOKUP($A2981,'Student reference sheet'!$A$2:$V$2400,8,FALSE) = "R",  VLOOKUP($A2981,'Student reference sheet'!$A$2:$V$2400,8,FALSE) = "L"), "X", ""))</f>
        <v/>
      </c>
      <c r="Q2981" s="39" t="str">
        <f>IF($A2981 ="", "", VLOOKUP($A2981, 'Student reference sheet'!$A$2:$V$2603,22,FALSE))</f>
        <v/>
      </c>
      <c r="R2981" s="39" t="str">
        <f>IF($A2981 &lt;&gt; "",VLOOKUP($A2981,'Student reference sheet'!$A$2:$V$2329, 5,FALSE), "")</f>
        <v/>
      </c>
      <c r="S2981" s="39" t="str">
        <f>IF($A2981 &lt;&gt; "",VLOOKUP($A2981,'Student reference sheet'!$A$2:$V$2329, 6,FALSE), "")</f>
        <v/>
      </c>
      <c r="T2981" s="30" t="str">
        <f>IF($A2981 = "","",
IF(VLOOKUP($A2981,'Student reference sheet'!$A$2:$V$2329, 10,FALSE) = "Y", "Hispanic",
IF(VLOOKUP($A2981,'Student reference sheet'!$A$2:$V$2329,11,FALSE) &lt;&gt; "",
IF(VLOOKUP($A2981,'Student reference sheet'!$A$2:$V$2329,11,FALSE) = "UNK", "Unknown", VLOOKUP(VALUE(VLOOKUP($A2981,'Student reference sheet'!$A$2:$V$2329,11,FALSE)),'Ethnicity Reference'!$A$2:$B$22,2,FALSE)),
IF(VLOOKUP($A2981,'Student reference sheet'!$A$2:$V$2329,9,FALSE) &lt;&gt; "", VLOOKUP(VALUE(VLOOKUP($A2981,'Student reference sheet'!$A$2:$V$2329,9,FALSE)),'Ethnicity Reference'!$A$2:$B$22,2,FALSE),"Unknown"))))</f>
        <v/>
      </c>
      <c r="U2981" s="35"/>
    </row>
    <row r="2982" spans="1:21" ht="15.75">
      <c r="A2982" s="47"/>
      <c r="B2982" s="33"/>
      <c r="C2982" s="39" t="str">
        <f>IF($A2982 &lt;&gt; "",VLOOKUP($A2982,'Student reference sheet'!$A$2:$V$2329, 3,FALSE), "")</f>
        <v/>
      </c>
      <c r="D2982" s="39" t="str">
        <f>IF($A2982 &lt;&gt; "",VLOOKUP($A2982,'Student reference sheet'!$A$2:$V$2329, 2,FALSE), "")</f>
        <v/>
      </c>
      <c r="E2982" s="35"/>
      <c r="F2982" s="34"/>
      <c r="G2982" s="40" t="str">
        <f t="shared" ca="1" si="141"/>
        <v/>
      </c>
      <c r="H2982" s="40" t="str">
        <f t="shared" ca="1" si="142"/>
        <v/>
      </c>
      <c r="I2982" s="36" t="str">
        <f>IF($A2982 = "", "",
IF(COUNTIF(MINIMUM_DAY_DATES[], Attendance!J2982) &gt; 0, VLOOKUP(Attendance!$G2982,MINIMUM_DAY_PERIOD_SCHEDULE[], 2,TRUE),
IF(COUNTIF(RALLY_DATES[], Attendance!J2982) &gt; 0, VLOOKUP(Attendance!$G2982,RALLY_PERIOD_SCHEDULE[], 2,TRUE),
IF(WEEKDAY(Attendance!$J2982) = 2,
       IF(COUNTIF(FINALS_WEEK_MONDAY_DATE[],Attendance!$J2982) &gt; 0, VLOOKUP(Attendance!$G2982,FINALS_WEEK_MONDAY_PERIOD_SCHEDULE[],2,TRUE),
       VLOOKUP(Attendance!$G2982,REGULAR_WEEK_SCHEDULE[],6,TRUE)),
IF(WEEKDAY($J2982) = 3,
       IF(COUNTIF(FINALS_WEEK_TUESDAY_DATE[],Attendance!$J2982) &gt; 0, VLOOKUP(Attendance!$G2982,FINALS_WEEK_TUESDAY_PERIOD_SCHEDULE[],2,TRUE),
       VLOOKUP(Attendance!$G2982,REGULAR_WEEK_SCHEDULE[[Tuesday]:[Period]],5,TRUE)),
IF(WEEKDAY(Attendance!$J2982) = 4,
        IF(COUNTIF(BLOCK_WEDNESDAY_DATES[],Attendance!$J2982) &gt; 0, VLOOKUP(Attendance!$G2982,BLOCK_WEDNESDAY_PERIOD_SCHEDULE[],2,TRUE),
        IF(COUNTIF(FINALS_WEEK_WEDNESDAY_DATE[],Attendance!$J2982) &gt; 0, VLOOKUP(Attendance!$G2982,FINALS_WEEK_WEDNESDAY_PERIOD_SCHEDULE[],2,TRUE),
       VLOOKUP(Attendance!$G2982,REGULAR_WEEK_SCHEDULE[[Wednesday]:[Period]],4,TRUE))),
IF(WEEKDAY($J2982) = 5,
       IF(COUNTIF(BLOCK_THURSDAY_DATES[],Attendance!$J2982) &gt; 0, VLOOKUP(Attendance!$G2982,BLOCK_THURSDAY_PERIOD_SCHEDULE[],2,TRUE),
       IF(COUNTIF(FINALS_WEEK_THURSDAY_DATE[],Attendance!$J2982) &gt; 0, VLOOKUP(Attendance!$G2982,FINALS_WEEK_THURSDAY_PERIOD_SCHEDULE[],2,TRUE),
       VLOOKUP(Attendance!$G2982,REGULAR_WEEK_SCHEDULE[[Thursday]:[Period]],3,TRUE))),
IF(WEEKDAY(Attendance!$J2982) = 6,
       IF(COUNTIF(FINALS_WEEK_FRIDAY_DATE[],Attendance!$J2982) &gt; 0, VLOOKUP(Attendance!$G2982,FINALS_WEEK_FRIDAY_PERIOD_SCHEDULE[],2,TRUE),
       VLOOKUP(Attendance!$G2982,REGULAR_WEEK_SCHEDULE[[Friday]:[Period]],2,TRUE))))))))))</f>
        <v/>
      </c>
      <c r="J2982" s="41" t="str">
        <f t="shared" ca="1" si="143"/>
        <v/>
      </c>
      <c r="K2982" s="41" t="str">
        <f>IF($A2982 &lt;&gt; "",VLOOKUP($A2982,'Student reference sheet'!$A$2:$V$2329, 7,FALSE), "")</f>
        <v/>
      </c>
      <c r="L2982" s="30" t="str">
        <f>IF($A2982 ="", "", VLOOKUP($A2982, 'Student reference sheet'!$A$2:$Z$2603,23,FALSE))</f>
        <v/>
      </c>
      <c r="M2982" s="30" t="str">
        <f>IF($A2982 ="", "", VLOOKUP($A2982, 'Student reference sheet'!$A$2:$Z$2603,24,FALSE))</f>
        <v/>
      </c>
      <c r="N2982" s="30" t="str">
        <f>IF($A2982 ="", "", VLOOKUP($A2982, 'Student reference sheet'!$A$2:$Z$2603,26,FALSE))</f>
        <v/>
      </c>
      <c r="O2982" s="30" t="str">
        <f>IF($A2982 ="", "", VLOOKUP($A2982, 'Student reference sheet'!$A$2:$Z$2603,25,FALSE))</f>
        <v/>
      </c>
      <c r="P2982" s="39" t="str">
        <f>IF($A2982 = "", "", IF(OR(VLOOKUP($A2982,'Student reference sheet'!$A$2:$V$2400,8,FALSE) = "R",  VLOOKUP($A2982,'Student reference sheet'!$A$2:$V$2400,8,FALSE) = "L"), "X", ""))</f>
        <v/>
      </c>
      <c r="Q2982" s="39" t="str">
        <f>IF($A2982 ="", "", VLOOKUP($A2982, 'Student reference sheet'!$A$2:$V$2603,22,FALSE))</f>
        <v/>
      </c>
      <c r="R2982" s="39" t="str">
        <f>IF($A2982 &lt;&gt; "",VLOOKUP($A2982,'Student reference sheet'!$A$2:$V$2329, 5,FALSE), "")</f>
        <v/>
      </c>
      <c r="S2982" s="39" t="str">
        <f>IF($A2982 &lt;&gt; "",VLOOKUP($A2982,'Student reference sheet'!$A$2:$V$2329, 6,FALSE), "")</f>
        <v/>
      </c>
      <c r="T2982" s="30" t="str">
        <f>IF($A2982 = "","",
IF(VLOOKUP($A2982,'Student reference sheet'!$A$2:$V$2329, 10,FALSE) = "Y", "Hispanic",
IF(VLOOKUP($A2982,'Student reference sheet'!$A$2:$V$2329,11,FALSE) &lt;&gt; "",
IF(VLOOKUP($A2982,'Student reference sheet'!$A$2:$V$2329,11,FALSE) = "UNK", "Unknown", VLOOKUP(VALUE(VLOOKUP($A2982,'Student reference sheet'!$A$2:$V$2329,11,FALSE)),'Ethnicity Reference'!$A$2:$B$22,2,FALSE)),
IF(VLOOKUP($A2982,'Student reference sheet'!$A$2:$V$2329,9,FALSE) &lt;&gt; "", VLOOKUP(VALUE(VLOOKUP($A2982,'Student reference sheet'!$A$2:$V$2329,9,FALSE)),'Ethnicity Reference'!$A$2:$B$22,2,FALSE),"Unknown"))))</f>
        <v/>
      </c>
      <c r="U2982" s="35"/>
    </row>
    <row r="2983" spans="1:21" ht="15.75">
      <c r="A2983" s="47"/>
      <c r="B2983" s="33"/>
      <c r="C2983" s="39" t="str">
        <f>IF($A2983 &lt;&gt; "",VLOOKUP($A2983,'Student reference sheet'!$A$2:$V$2329, 3,FALSE), "")</f>
        <v/>
      </c>
      <c r="D2983" s="39" t="str">
        <f>IF($A2983 &lt;&gt; "",VLOOKUP($A2983,'Student reference sheet'!$A$2:$V$2329, 2,FALSE), "")</f>
        <v/>
      </c>
      <c r="E2983" s="35"/>
      <c r="F2983" s="34"/>
      <c r="G2983" s="40" t="str">
        <f t="shared" ca="1" si="141"/>
        <v/>
      </c>
      <c r="H2983" s="40" t="str">
        <f t="shared" ca="1" si="142"/>
        <v/>
      </c>
      <c r="I2983" s="36" t="str">
        <f>IF($A2983 = "", "",
IF(COUNTIF(MINIMUM_DAY_DATES[], Attendance!J2983) &gt; 0, VLOOKUP(Attendance!$G2983,MINIMUM_DAY_PERIOD_SCHEDULE[], 2,TRUE),
IF(COUNTIF(RALLY_DATES[], Attendance!J2983) &gt; 0, VLOOKUP(Attendance!$G2983,RALLY_PERIOD_SCHEDULE[], 2,TRUE),
IF(WEEKDAY(Attendance!$J2983) = 2,
       IF(COUNTIF(FINALS_WEEK_MONDAY_DATE[],Attendance!$J2983) &gt; 0, VLOOKUP(Attendance!$G2983,FINALS_WEEK_MONDAY_PERIOD_SCHEDULE[],2,TRUE),
       VLOOKUP(Attendance!$G2983,REGULAR_WEEK_SCHEDULE[],6,TRUE)),
IF(WEEKDAY($J2983) = 3,
       IF(COUNTIF(FINALS_WEEK_TUESDAY_DATE[],Attendance!$J2983) &gt; 0, VLOOKUP(Attendance!$G2983,FINALS_WEEK_TUESDAY_PERIOD_SCHEDULE[],2,TRUE),
       VLOOKUP(Attendance!$G2983,REGULAR_WEEK_SCHEDULE[[Tuesday]:[Period]],5,TRUE)),
IF(WEEKDAY(Attendance!$J2983) = 4,
        IF(COUNTIF(BLOCK_WEDNESDAY_DATES[],Attendance!$J2983) &gt; 0, VLOOKUP(Attendance!$G2983,BLOCK_WEDNESDAY_PERIOD_SCHEDULE[],2,TRUE),
        IF(COUNTIF(FINALS_WEEK_WEDNESDAY_DATE[],Attendance!$J2983) &gt; 0, VLOOKUP(Attendance!$G2983,FINALS_WEEK_WEDNESDAY_PERIOD_SCHEDULE[],2,TRUE),
       VLOOKUP(Attendance!$G2983,REGULAR_WEEK_SCHEDULE[[Wednesday]:[Period]],4,TRUE))),
IF(WEEKDAY($J2983) = 5,
       IF(COUNTIF(BLOCK_THURSDAY_DATES[],Attendance!$J2983) &gt; 0, VLOOKUP(Attendance!$G2983,BLOCK_THURSDAY_PERIOD_SCHEDULE[],2,TRUE),
       IF(COUNTIF(FINALS_WEEK_THURSDAY_DATE[],Attendance!$J2983) &gt; 0, VLOOKUP(Attendance!$G2983,FINALS_WEEK_THURSDAY_PERIOD_SCHEDULE[],2,TRUE),
       VLOOKUP(Attendance!$G2983,REGULAR_WEEK_SCHEDULE[[Thursday]:[Period]],3,TRUE))),
IF(WEEKDAY(Attendance!$J2983) = 6,
       IF(COUNTIF(FINALS_WEEK_FRIDAY_DATE[],Attendance!$J2983) &gt; 0, VLOOKUP(Attendance!$G2983,FINALS_WEEK_FRIDAY_PERIOD_SCHEDULE[],2,TRUE),
       VLOOKUP(Attendance!$G2983,REGULAR_WEEK_SCHEDULE[[Friday]:[Period]],2,TRUE))))))))))</f>
        <v/>
      </c>
      <c r="J2983" s="41" t="str">
        <f t="shared" ca="1" si="143"/>
        <v/>
      </c>
      <c r="K2983" s="41" t="str">
        <f>IF($A2983 &lt;&gt; "",VLOOKUP($A2983,'Student reference sheet'!$A$2:$V$2329, 7,FALSE), "")</f>
        <v/>
      </c>
      <c r="L2983" s="30" t="str">
        <f>IF($A2983 ="", "", VLOOKUP($A2983, 'Student reference sheet'!$A$2:$Z$2603,23,FALSE))</f>
        <v/>
      </c>
      <c r="M2983" s="30" t="str">
        <f>IF($A2983 ="", "", VLOOKUP($A2983, 'Student reference sheet'!$A$2:$Z$2603,24,FALSE))</f>
        <v/>
      </c>
      <c r="N2983" s="30" t="str">
        <f>IF($A2983 ="", "", VLOOKUP($A2983, 'Student reference sheet'!$A$2:$Z$2603,26,FALSE))</f>
        <v/>
      </c>
      <c r="O2983" s="30" t="str">
        <f>IF($A2983 ="", "", VLOOKUP($A2983, 'Student reference sheet'!$A$2:$Z$2603,25,FALSE))</f>
        <v/>
      </c>
      <c r="P2983" s="39" t="str">
        <f>IF($A2983 = "", "", IF(OR(VLOOKUP($A2983,'Student reference sheet'!$A$2:$V$2400,8,FALSE) = "R",  VLOOKUP($A2983,'Student reference sheet'!$A$2:$V$2400,8,FALSE) = "L"), "X", ""))</f>
        <v/>
      </c>
      <c r="Q2983" s="39" t="str">
        <f>IF($A2983 ="", "", VLOOKUP($A2983, 'Student reference sheet'!$A$2:$V$2603,22,FALSE))</f>
        <v/>
      </c>
      <c r="R2983" s="39" t="str">
        <f>IF($A2983 &lt;&gt; "",VLOOKUP($A2983,'Student reference sheet'!$A$2:$V$2329, 5,FALSE), "")</f>
        <v/>
      </c>
      <c r="S2983" s="39" t="str">
        <f>IF($A2983 &lt;&gt; "",VLOOKUP($A2983,'Student reference sheet'!$A$2:$V$2329, 6,FALSE), "")</f>
        <v/>
      </c>
      <c r="T2983" s="30" t="str">
        <f>IF($A2983 = "","",
IF(VLOOKUP($A2983,'Student reference sheet'!$A$2:$V$2329, 10,FALSE) = "Y", "Hispanic",
IF(VLOOKUP($A2983,'Student reference sheet'!$A$2:$V$2329,11,FALSE) &lt;&gt; "",
IF(VLOOKUP($A2983,'Student reference sheet'!$A$2:$V$2329,11,FALSE) = "UNK", "Unknown", VLOOKUP(VALUE(VLOOKUP($A2983,'Student reference sheet'!$A$2:$V$2329,11,FALSE)),'Ethnicity Reference'!$A$2:$B$22,2,FALSE)),
IF(VLOOKUP($A2983,'Student reference sheet'!$A$2:$V$2329,9,FALSE) &lt;&gt; "", VLOOKUP(VALUE(VLOOKUP($A2983,'Student reference sheet'!$A$2:$V$2329,9,FALSE)),'Ethnicity Reference'!$A$2:$B$22,2,FALSE),"Unknown"))))</f>
        <v/>
      </c>
      <c r="U2983" s="35"/>
    </row>
    <row r="2984" spans="1:21" ht="15.75">
      <c r="A2984" s="47"/>
      <c r="B2984" s="33"/>
      <c r="C2984" s="39" t="str">
        <f>IF($A2984 &lt;&gt; "",VLOOKUP($A2984,'Student reference sheet'!$A$2:$V$2329, 3,FALSE), "")</f>
        <v/>
      </c>
      <c r="D2984" s="39" t="str">
        <f>IF($A2984 &lt;&gt; "",VLOOKUP($A2984,'Student reference sheet'!$A$2:$V$2329, 2,FALSE), "")</f>
        <v/>
      </c>
      <c r="E2984" s="35"/>
      <c r="F2984" s="34"/>
      <c r="G2984" s="40" t="str">
        <f t="shared" ca="1" si="141"/>
        <v/>
      </c>
      <c r="H2984" s="40" t="str">
        <f t="shared" ca="1" si="142"/>
        <v/>
      </c>
      <c r="I2984" s="36" t="str">
        <f>IF($A2984 = "", "",
IF(COUNTIF(MINIMUM_DAY_DATES[], Attendance!J2984) &gt; 0, VLOOKUP(Attendance!$G2984,MINIMUM_DAY_PERIOD_SCHEDULE[], 2,TRUE),
IF(COUNTIF(RALLY_DATES[], Attendance!J2984) &gt; 0, VLOOKUP(Attendance!$G2984,RALLY_PERIOD_SCHEDULE[], 2,TRUE),
IF(WEEKDAY(Attendance!$J2984) = 2,
       IF(COUNTIF(FINALS_WEEK_MONDAY_DATE[],Attendance!$J2984) &gt; 0, VLOOKUP(Attendance!$G2984,FINALS_WEEK_MONDAY_PERIOD_SCHEDULE[],2,TRUE),
       VLOOKUP(Attendance!$G2984,REGULAR_WEEK_SCHEDULE[],6,TRUE)),
IF(WEEKDAY($J2984) = 3,
       IF(COUNTIF(FINALS_WEEK_TUESDAY_DATE[],Attendance!$J2984) &gt; 0, VLOOKUP(Attendance!$G2984,FINALS_WEEK_TUESDAY_PERIOD_SCHEDULE[],2,TRUE),
       VLOOKUP(Attendance!$G2984,REGULAR_WEEK_SCHEDULE[[Tuesday]:[Period]],5,TRUE)),
IF(WEEKDAY(Attendance!$J2984) = 4,
        IF(COUNTIF(BLOCK_WEDNESDAY_DATES[],Attendance!$J2984) &gt; 0, VLOOKUP(Attendance!$G2984,BLOCK_WEDNESDAY_PERIOD_SCHEDULE[],2,TRUE),
        IF(COUNTIF(FINALS_WEEK_WEDNESDAY_DATE[],Attendance!$J2984) &gt; 0, VLOOKUP(Attendance!$G2984,FINALS_WEEK_WEDNESDAY_PERIOD_SCHEDULE[],2,TRUE),
       VLOOKUP(Attendance!$G2984,REGULAR_WEEK_SCHEDULE[[Wednesday]:[Period]],4,TRUE))),
IF(WEEKDAY($J2984) = 5,
       IF(COUNTIF(BLOCK_THURSDAY_DATES[],Attendance!$J2984) &gt; 0, VLOOKUP(Attendance!$G2984,BLOCK_THURSDAY_PERIOD_SCHEDULE[],2,TRUE),
       IF(COUNTIF(FINALS_WEEK_THURSDAY_DATE[],Attendance!$J2984) &gt; 0, VLOOKUP(Attendance!$G2984,FINALS_WEEK_THURSDAY_PERIOD_SCHEDULE[],2,TRUE),
       VLOOKUP(Attendance!$G2984,REGULAR_WEEK_SCHEDULE[[Thursday]:[Period]],3,TRUE))),
IF(WEEKDAY(Attendance!$J2984) = 6,
       IF(COUNTIF(FINALS_WEEK_FRIDAY_DATE[],Attendance!$J2984) &gt; 0, VLOOKUP(Attendance!$G2984,FINALS_WEEK_FRIDAY_PERIOD_SCHEDULE[],2,TRUE),
       VLOOKUP(Attendance!$G2984,REGULAR_WEEK_SCHEDULE[[Friday]:[Period]],2,TRUE))))))))))</f>
        <v/>
      </c>
      <c r="J2984" s="41" t="str">
        <f t="shared" ca="1" si="143"/>
        <v/>
      </c>
      <c r="K2984" s="41" t="str">
        <f>IF($A2984 &lt;&gt; "",VLOOKUP($A2984,'Student reference sheet'!$A$2:$V$2329, 7,FALSE), "")</f>
        <v/>
      </c>
      <c r="L2984" s="30" t="str">
        <f>IF($A2984 ="", "", VLOOKUP($A2984, 'Student reference sheet'!$A$2:$Z$2603,23,FALSE))</f>
        <v/>
      </c>
      <c r="M2984" s="30" t="str">
        <f>IF($A2984 ="", "", VLOOKUP($A2984, 'Student reference sheet'!$A$2:$Z$2603,24,FALSE))</f>
        <v/>
      </c>
      <c r="N2984" s="30" t="str">
        <f>IF($A2984 ="", "", VLOOKUP($A2984, 'Student reference sheet'!$A$2:$Z$2603,26,FALSE))</f>
        <v/>
      </c>
      <c r="O2984" s="30" t="str">
        <f>IF($A2984 ="", "", VLOOKUP($A2984, 'Student reference sheet'!$A$2:$Z$2603,25,FALSE))</f>
        <v/>
      </c>
      <c r="P2984" s="39" t="str">
        <f>IF($A2984 = "", "", IF(OR(VLOOKUP($A2984,'Student reference sheet'!$A$2:$V$2400,8,FALSE) = "R",  VLOOKUP($A2984,'Student reference sheet'!$A$2:$V$2400,8,FALSE) = "L"), "X", ""))</f>
        <v/>
      </c>
      <c r="Q2984" s="39" t="str">
        <f>IF($A2984 ="", "", VLOOKUP($A2984, 'Student reference sheet'!$A$2:$V$2603,22,FALSE))</f>
        <v/>
      </c>
      <c r="R2984" s="39" t="str">
        <f>IF($A2984 &lt;&gt; "",VLOOKUP($A2984,'Student reference sheet'!$A$2:$V$2329, 5,FALSE), "")</f>
        <v/>
      </c>
      <c r="S2984" s="39" t="str">
        <f>IF($A2984 &lt;&gt; "",VLOOKUP($A2984,'Student reference sheet'!$A$2:$V$2329, 6,FALSE), "")</f>
        <v/>
      </c>
      <c r="T2984" s="30" t="str">
        <f>IF($A2984 = "","",
IF(VLOOKUP($A2984,'Student reference sheet'!$A$2:$V$2329, 10,FALSE) = "Y", "Hispanic",
IF(VLOOKUP($A2984,'Student reference sheet'!$A$2:$V$2329,11,FALSE) &lt;&gt; "",
IF(VLOOKUP($A2984,'Student reference sheet'!$A$2:$V$2329,11,FALSE) = "UNK", "Unknown", VLOOKUP(VALUE(VLOOKUP($A2984,'Student reference sheet'!$A$2:$V$2329,11,FALSE)),'Ethnicity Reference'!$A$2:$B$22,2,FALSE)),
IF(VLOOKUP($A2984,'Student reference sheet'!$A$2:$V$2329,9,FALSE) &lt;&gt; "", VLOOKUP(VALUE(VLOOKUP($A2984,'Student reference sheet'!$A$2:$V$2329,9,FALSE)),'Ethnicity Reference'!$A$2:$B$22,2,FALSE),"Unknown"))))</f>
        <v/>
      </c>
      <c r="U2984" s="35"/>
    </row>
    <row r="2985" spans="1:21" ht="15.75">
      <c r="A2985" s="47"/>
      <c r="B2985" s="33"/>
      <c r="C2985" s="39" t="str">
        <f>IF($A2985 &lt;&gt; "",VLOOKUP($A2985,'Student reference sheet'!$A$2:$V$2329, 3,FALSE), "")</f>
        <v/>
      </c>
      <c r="D2985" s="39" t="str">
        <f>IF($A2985 &lt;&gt; "",VLOOKUP($A2985,'Student reference sheet'!$A$2:$V$2329, 2,FALSE), "")</f>
        <v/>
      </c>
      <c r="E2985" s="35"/>
      <c r="F2985" s="34"/>
      <c r="G2985" s="40" t="str">
        <f t="shared" ca="1" si="141"/>
        <v/>
      </c>
      <c r="H2985" s="40" t="str">
        <f t="shared" ca="1" si="142"/>
        <v/>
      </c>
      <c r="I2985" s="36" t="str">
        <f>IF($A2985 = "", "",
IF(COUNTIF(MINIMUM_DAY_DATES[], Attendance!J2985) &gt; 0, VLOOKUP(Attendance!$G2985,MINIMUM_DAY_PERIOD_SCHEDULE[], 2,TRUE),
IF(COUNTIF(RALLY_DATES[], Attendance!J2985) &gt; 0, VLOOKUP(Attendance!$G2985,RALLY_PERIOD_SCHEDULE[], 2,TRUE),
IF(WEEKDAY(Attendance!$J2985) = 2,
       IF(COUNTIF(FINALS_WEEK_MONDAY_DATE[],Attendance!$J2985) &gt; 0, VLOOKUP(Attendance!$G2985,FINALS_WEEK_MONDAY_PERIOD_SCHEDULE[],2,TRUE),
       VLOOKUP(Attendance!$G2985,REGULAR_WEEK_SCHEDULE[],6,TRUE)),
IF(WEEKDAY($J2985) = 3,
       IF(COUNTIF(FINALS_WEEK_TUESDAY_DATE[],Attendance!$J2985) &gt; 0, VLOOKUP(Attendance!$G2985,FINALS_WEEK_TUESDAY_PERIOD_SCHEDULE[],2,TRUE),
       VLOOKUP(Attendance!$G2985,REGULAR_WEEK_SCHEDULE[[Tuesday]:[Period]],5,TRUE)),
IF(WEEKDAY(Attendance!$J2985) = 4,
        IF(COUNTIF(BLOCK_WEDNESDAY_DATES[],Attendance!$J2985) &gt; 0, VLOOKUP(Attendance!$G2985,BLOCK_WEDNESDAY_PERIOD_SCHEDULE[],2,TRUE),
        IF(COUNTIF(FINALS_WEEK_WEDNESDAY_DATE[],Attendance!$J2985) &gt; 0, VLOOKUP(Attendance!$G2985,FINALS_WEEK_WEDNESDAY_PERIOD_SCHEDULE[],2,TRUE),
       VLOOKUP(Attendance!$G2985,REGULAR_WEEK_SCHEDULE[[Wednesday]:[Period]],4,TRUE))),
IF(WEEKDAY($J2985) = 5,
       IF(COUNTIF(BLOCK_THURSDAY_DATES[],Attendance!$J2985) &gt; 0, VLOOKUP(Attendance!$G2985,BLOCK_THURSDAY_PERIOD_SCHEDULE[],2,TRUE),
       IF(COUNTIF(FINALS_WEEK_THURSDAY_DATE[],Attendance!$J2985) &gt; 0, VLOOKUP(Attendance!$G2985,FINALS_WEEK_THURSDAY_PERIOD_SCHEDULE[],2,TRUE),
       VLOOKUP(Attendance!$G2985,REGULAR_WEEK_SCHEDULE[[Thursday]:[Period]],3,TRUE))),
IF(WEEKDAY(Attendance!$J2985) = 6,
       IF(COUNTIF(FINALS_WEEK_FRIDAY_DATE[],Attendance!$J2985) &gt; 0, VLOOKUP(Attendance!$G2985,FINALS_WEEK_FRIDAY_PERIOD_SCHEDULE[],2,TRUE),
       VLOOKUP(Attendance!$G2985,REGULAR_WEEK_SCHEDULE[[Friday]:[Period]],2,TRUE))))))))))</f>
        <v/>
      </c>
      <c r="J2985" s="41" t="str">
        <f t="shared" ca="1" si="143"/>
        <v/>
      </c>
      <c r="K2985" s="41" t="str">
        <f>IF($A2985 &lt;&gt; "",VLOOKUP($A2985,'Student reference sheet'!$A$2:$V$2329, 7,FALSE), "")</f>
        <v/>
      </c>
      <c r="L2985" s="30" t="str">
        <f>IF($A2985 ="", "", VLOOKUP($A2985, 'Student reference sheet'!$A$2:$Z$2603,23,FALSE))</f>
        <v/>
      </c>
      <c r="M2985" s="30" t="str">
        <f>IF($A2985 ="", "", VLOOKUP($A2985, 'Student reference sheet'!$A$2:$Z$2603,24,FALSE))</f>
        <v/>
      </c>
      <c r="N2985" s="30" t="str">
        <f>IF($A2985 ="", "", VLOOKUP($A2985, 'Student reference sheet'!$A$2:$Z$2603,26,FALSE))</f>
        <v/>
      </c>
      <c r="O2985" s="30" t="str">
        <f>IF($A2985 ="", "", VLOOKUP($A2985, 'Student reference sheet'!$A$2:$Z$2603,25,FALSE))</f>
        <v/>
      </c>
      <c r="P2985" s="39" t="str">
        <f>IF($A2985 = "", "", IF(OR(VLOOKUP($A2985,'Student reference sheet'!$A$2:$V$2400,8,FALSE) = "R",  VLOOKUP($A2985,'Student reference sheet'!$A$2:$V$2400,8,FALSE) = "L"), "X", ""))</f>
        <v/>
      </c>
      <c r="Q2985" s="39" t="str">
        <f>IF($A2985 ="", "", VLOOKUP($A2985, 'Student reference sheet'!$A$2:$V$2603,22,FALSE))</f>
        <v/>
      </c>
      <c r="R2985" s="39" t="str">
        <f>IF($A2985 &lt;&gt; "",VLOOKUP($A2985,'Student reference sheet'!$A$2:$V$2329, 5,FALSE), "")</f>
        <v/>
      </c>
      <c r="S2985" s="39" t="str">
        <f>IF($A2985 &lt;&gt; "",VLOOKUP($A2985,'Student reference sheet'!$A$2:$V$2329, 6,FALSE), "")</f>
        <v/>
      </c>
      <c r="T2985" s="30" t="str">
        <f>IF($A2985 = "","",
IF(VLOOKUP($A2985,'Student reference sheet'!$A$2:$V$2329, 10,FALSE) = "Y", "Hispanic",
IF(VLOOKUP($A2985,'Student reference sheet'!$A$2:$V$2329,11,FALSE) &lt;&gt; "",
IF(VLOOKUP($A2985,'Student reference sheet'!$A$2:$V$2329,11,FALSE) = "UNK", "Unknown", VLOOKUP(VALUE(VLOOKUP($A2985,'Student reference sheet'!$A$2:$V$2329,11,FALSE)),'Ethnicity Reference'!$A$2:$B$22,2,FALSE)),
IF(VLOOKUP($A2985,'Student reference sheet'!$A$2:$V$2329,9,FALSE) &lt;&gt; "", VLOOKUP(VALUE(VLOOKUP($A2985,'Student reference sheet'!$A$2:$V$2329,9,FALSE)),'Ethnicity Reference'!$A$2:$B$22,2,FALSE),"Unknown"))))</f>
        <v/>
      </c>
      <c r="U2985" s="35"/>
    </row>
    <row r="2986" spans="1:21" ht="15.75">
      <c r="A2986" s="47"/>
      <c r="B2986" s="33"/>
      <c r="C2986" s="39" t="str">
        <f>IF($A2986 &lt;&gt; "",VLOOKUP($A2986,'Student reference sheet'!$A$2:$V$2329, 3,FALSE), "")</f>
        <v/>
      </c>
      <c r="D2986" s="39" t="str">
        <f>IF($A2986 &lt;&gt; "",VLOOKUP($A2986,'Student reference sheet'!$A$2:$V$2329, 2,FALSE), "")</f>
        <v/>
      </c>
      <c r="E2986" s="35"/>
      <c r="F2986" s="34"/>
      <c r="G2986" s="40" t="str">
        <f t="shared" ca="1" si="141"/>
        <v/>
      </c>
      <c r="H2986" s="40" t="str">
        <f t="shared" ca="1" si="142"/>
        <v/>
      </c>
      <c r="I2986" s="36" t="str">
        <f>IF($A2986 = "", "",
IF(COUNTIF(MINIMUM_DAY_DATES[], Attendance!J2986) &gt; 0, VLOOKUP(Attendance!$G2986,MINIMUM_DAY_PERIOD_SCHEDULE[], 2,TRUE),
IF(COUNTIF(RALLY_DATES[], Attendance!J2986) &gt; 0, VLOOKUP(Attendance!$G2986,RALLY_PERIOD_SCHEDULE[], 2,TRUE),
IF(WEEKDAY(Attendance!$J2986) = 2,
       IF(COUNTIF(FINALS_WEEK_MONDAY_DATE[],Attendance!$J2986) &gt; 0, VLOOKUP(Attendance!$G2986,FINALS_WEEK_MONDAY_PERIOD_SCHEDULE[],2,TRUE),
       VLOOKUP(Attendance!$G2986,REGULAR_WEEK_SCHEDULE[],6,TRUE)),
IF(WEEKDAY($J2986) = 3,
       IF(COUNTIF(FINALS_WEEK_TUESDAY_DATE[],Attendance!$J2986) &gt; 0, VLOOKUP(Attendance!$G2986,FINALS_WEEK_TUESDAY_PERIOD_SCHEDULE[],2,TRUE),
       VLOOKUP(Attendance!$G2986,REGULAR_WEEK_SCHEDULE[[Tuesday]:[Period]],5,TRUE)),
IF(WEEKDAY(Attendance!$J2986) = 4,
        IF(COUNTIF(BLOCK_WEDNESDAY_DATES[],Attendance!$J2986) &gt; 0, VLOOKUP(Attendance!$G2986,BLOCK_WEDNESDAY_PERIOD_SCHEDULE[],2,TRUE),
        IF(COUNTIF(FINALS_WEEK_WEDNESDAY_DATE[],Attendance!$J2986) &gt; 0, VLOOKUP(Attendance!$G2986,FINALS_WEEK_WEDNESDAY_PERIOD_SCHEDULE[],2,TRUE),
       VLOOKUP(Attendance!$G2986,REGULAR_WEEK_SCHEDULE[[Wednesday]:[Period]],4,TRUE))),
IF(WEEKDAY($J2986) = 5,
       IF(COUNTIF(BLOCK_THURSDAY_DATES[],Attendance!$J2986) &gt; 0, VLOOKUP(Attendance!$G2986,BLOCK_THURSDAY_PERIOD_SCHEDULE[],2,TRUE),
       IF(COUNTIF(FINALS_WEEK_THURSDAY_DATE[],Attendance!$J2986) &gt; 0, VLOOKUP(Attendance!$G2986,FINALS_WEEK_THURSDAY_PERIOD_SCHEDULE[],2,TRUE),
       VLOOKUP(Attendance!$G2986,REGULAR_WEEK_SCHEDULE[[Thursday]:[Period]],3,TRUE))),
IF(WEEKDAY(Attendance!$J2986) = 6,
       IF(COUNTIF(FINALS_WEEK_FRIDAY_DATE[],Attendance!$J2986) &gt; 0, VLOOKUP(Attendance!$G2986,FINALS_WEEK_FRIDAY_PERIOD_SCHEDULE[],2,TRUE),
       VLOOKUP(Attendance!$G2986,REGULAR_WEEK_SCHEDULE[[Friday]:[Period]],2,TRUE))))))))))</f>
        <v/>
      </c>
      <c r="J2986" s="41" t="str">
        <f t="shared" ca="1" si="143"/>
        <v/>
      </c>
      <c r="K2986" s="41" t="str">
        <f>IF($A2986 &lt;&gt; "",VLOOKUP($A2986,'Student reference sheet'!$A$2:$V$2329, 7,FALSE), "")</f>
        <v/>
      </c>
      <c r="L2986" s="30" t="str">
        <f>IF($A2986 ="", "", VLOOKUP($A2986, 'Student reference sheet'!$A$2:$Z$2603,23,FALSE))</f>
        <v/>
      </c>
      <c r="M2986" s="30" t="str">
        <f>IF($A2986 ="", "", VLOOKUP($A2986, 'Student reference sheet'!$A$2:$Z$2603,24,FALSE))</f>
        <v/>
      </c>
      <c r="N2986" s="30" t="str">
        <f>IF($A2986 ="", "", VLOOKUP($A2986, 'Student reference sheet'!$A$2:$Z$2603,26,FALSE))</f>
        <v/>
      </c>
      <c r="O2986" s="30" t="str">
        <f>IF($A2986 ="", "", VLOOKUP($A2986, 'Student reference sheet'!$A$2:$Z$2603,25,FALSE))</f>
        <v/>
      </c>
      <c r="P2986" s="39" t="str">
        <f>IF($A2986 = "", "", IF(OR(VLOOKUP($A2986,'Student reference sheet'!$A$2:$V$2400,8,FALSE) = "R",  VLOOKUP($A2986,'Student reference sheet'!$A$2:$V$2400,8,FALSE) = "L"), "X", ""))</f>
        <v/>
      </c>
      <c r="Q2986" s="39" t="str">
        <f>IF($A2986 ="", "", VLOOKUP($A2986, 'Student reference sheet'!$A$2:$V$2603,22,FALSE))</f>
        <v/>
      </c>
      <c r="R2986" s="39" t="str">
        <f>IF($A2986 &lt;&gt; "",VLOOKUP($A2986,'Student reference sheet'!$A$2:$V$2329, 5,FALSE), "")</f>
        <v/>
      </c>
      <c r="S2986" s="39" t="str">
        <f>IF($A2986 &lt;&gt; "",VLOOKUP($A2986,'Student reference sheet'!$A$2:$V$2329, 6,FALSE), "")</f>
        <v/>
      </c>
      <c r="T2986" s="30" t="str">
        <f>IF($A2986 = "","",
IF(VLOOKUP($A2986,'Student reference sheet'!$A$2:$V$2329, 10,FALSE) = "Y", "Hispanic",
IF(VLOOKUP($A2986,'Student reference sheet'!$A$2:$V$2329,11,FALSE) &lt;&gt; "",
IF(VLOOKUP($A2986,'Student reference sheet'!$A$2:$V$2329,11,FALSE) = "UNK", "Unknown", VLOOKUP(VALUE(VLOOKUP($A2986,'Student reference sheet'!$A$2:$V$2329,11,FALSE)),'Ethnicity Reference'!$A$2:$B$22,2,FALSE)),
IF(VLOOKUP($A2986,'Student reference sheet'!$A$2:$V$2329,9,FALSE) &lt;&gt; "", VLOOKUP(VALUE(VLOOKUP($A2986,'Student reference sheet'!$A$2:$V$2329,9,FALSE)),'Ethnicity Reference'!$A$2:$B$22,2,FALSE),"Unknown"))))</f>
        <v/>
      </c>
      <c r="U2986" s="35"/>
    </row>
    <row r="2987" spans="1:21" ht="15.75">
      <c r="A2987" s="47"/>
      <c r="B2987" s="33"/>
      <c r="C2987" s="39" t="str">
        <f>IF($A2987 &lt;&gt; "",VLOOKUP($A2987,'Student reference sheet'!$A$2:$V$2329, 3,FALSE), "")</f>
        <v/>
      </c>
      <c r="D2987" s="39" t="str">
        <f>IF($A2987 &lt;&gt; "",VLOOKUP($A2987,'Student reference sheet'!$A$2:$V$2329, 2,FALSE), "")</f>
        <v/>
      </c>
      <c r="E2987" s="35"/>
      <c r="F2987" s="34"/>
      <c r="G2987" s="40" t="str">
        <f t="shared" ca="1" si="141"/>
        <v/>
      </c>
      <c r="H2987" s="40" t="str">
        <f t="shared" ca="1" si="142"/>
        <v/>
      </c>
      <c r="I2987" s="36" t="str">
        <f>IF($A2987 = "", "",
IF(COUNTIF(MINIMUM_DAY_DATES[], Attendance!J2987) &gt; 0, VLOOKUP(Attendance!$G2987,MINIMUM_DAY_PERIOD_SCHEDULE[], 2,TRUE),
IF(COUNTIF(RALLY_DATES[], Attendance!J2987) &gt; 0, VLOOKUP(Attendance!$G2987,RALLY_PERIOD_SCHEDULE[], 2,TRUE),
IF(WEEKDAY(Attendance!$J2987) = 2,
       IF(COUNTIF(FINALS_WEEK_MONDAY_DATE[],Attendance!$J2987) &gt; 0, VLOOKUP(Attendance!$G2987,FINALS_WEEK_MONDAY_PERIOD_SCHEDULE[],2,TRUE),
       VLOOKUP(Attendance!$G2987,REGULAR_WEEK_SCHEDULE[],6,TRUE)),
IF(WEEKDAY($J2987) = 3,
       IF(COUNTIF(FINALS_WEEK_TUESDAY_DATE[],Attendance!$J2987) &gt; 0, VLOOKUP(Attendance!$G2987,FINALS_WEEK_TUESDAY_PERIOD_SCHEDULE[],2,TRUE),
       VLOOKUP(Attendance!$G2987,REGULAR_WEEK_SCHEDULE[[Tuesday]:[Period]],5,TRUE)),
IF(WEEKDAY(Attendance!$J2987) = 4,
        IF(COUNTIF(BLOCK_WEDNESDAY_DATES[],Attendance!$J2987) &gt; 0, VLOOKUP(Attendance!$G2987,BLOCK_WEDNESDAY_PERIOD_SCHEDULE[],2,TRUE),
        IF(COUNTIF(FINALS_WEEK_WEDNESDAY_DATE[],Attendance!$J2987) &gt; 0, VLOOKUP(Attendance!$G2987,FINALS_WEEK_WEDNESDAY_PERIOD_SCHEDULE[],2,TRUE),
       VLOOKUP(Attendance!$G2987,REGULAR_WEEK_SCHEDULE[[Wednesday]:[Period]],4,TRUE))),
IF(WEEKDAY($J2987) = 5,
       IF(COUNTIF(BLOCK_THURSDAY_DATES[],Attendance!$J2987) &gt; 0, VLOOKUP(Attendance!$G2987,BLOCK_THURSDAY_PERIOD_SCHEDULE[],2,TRUE),
       IF(COUNTIF(FINALS_WEEK_THURSDAY_DATE[],Attendance!$J2987) &gt; 0, VLOOKUP(Attendance!$G2987,FINALS_WEEK_THURSDAY_PERIOD_SCHEDULE[],2,TRUE),
       VLOOKUP(Attendance!$G2987,REGULAR_WEEK_SCHEDULE[[Thursday]:[Period]],3,TRUE))),
IF(WEEKDAY(Attendance!$J2987) = 6,
       IF(COUNTIF(FINALS_WEEK_FRIDAY_DATE[],Attendance!$J2987) &gt; 0, VLOOKUP(Attendance!$G2987,FINALS_WEEK_FRIDAY_PERIOD_SCHEDULE[],2,TRUE),
       VLOOKUP(Attendance!$G2987,REGULAR_WEEK_SCHEDULE[[Friday]:[Period]],2,TRUE))))))))))</f>
        <v/>
      </c>
      <c r="J2987" s="41" t="str">
        <f t="shared" ca="1" si="143"/>
        <v/>
      </c>
      <c r="K2987" s="41" t="str">
        <f>IF($A2987 &lt;&gt; "",VLOOKUP($A2987,'Student reference sheet'!$A$2:$V$2329, 7,FALSE), "")</f>
        <v/>
      </c>
      <c r="L2987" s="30" t="str">
        <f>IF($A2987 ="", "", VLOOKUP($A2987, 'Student reference sheet'!$A$2:$Z$2603,23,FALSE))</f>
        <v/>
      </c>
      <c r="M2987" s="30" t="str">
        <f>IF($A2987 ="", "", VLOOKUP($A2987, 'Student reference sheet'!$A$2:$Z$2603,24,FALSE))</f>
        <v/>
      </c>
      <c r="N2987" s="30" t="str">
        <f>IF($A2987 ="", "", VLOOKUP($A2987, 'Student reference sheet'!$A$2:$Z$2603,26,FALSE))</f>
        <v/>
      </c>
      <c r="O2987" s="30" t="str">
        <f>IF($A2987 ="", "", VLOOKUP($A2987, 'Student reference sheet'!$A$2:$Z$2603,25,FALSE))</f>
        <v/>
      </c>
      <c r="P2987" s="39" t="str">
        <f>IF($A2987 = "", "", IF(OR(VLOOKUP($A2987,'Student reference sheet'!$A$2:$V$2400,8,FALSE) = "R",  VLOOKUP($A2987,'Student reference sheet'!$A$2:$V$2400,8,FALSE) = "L"), "X", ""))</f>
        <v/>
      </c>
      <c r="Q2987" s="39" t="str">
        <f>IF($A2987 ="", "", VLOOKUP($A2987, 'Student reference sheet'!$A$2:$V$2603,22,FALSE))</f>
        <v/>
      </c>
      <c r="R2987" s="39" t="str">
        <f>IF($A2987 &lt;&gt; "",VLOOKUP($A2987,'Student reference sheet'!$A$2:$V$2329, 5,FALSE), "")</f>
        <v/>
      </c>
      <c r="S2987" s="39" t="str">
        <f>IF($A2987 &lt;&gt; "",VLOOKUP($A2987,'Student reference sheet'!$A$2:$V$2329, 6,FALSE), "")</f>
        <v/>
      </c>
      <c r="T2987" s="30" t="str">
        <f>IF($A2987 = "","",
IF(VLOOKUP($A2987,'Student reference sheet'!$A$2:$V$2329, 10,FALSE) = "Y", "Hispanic",
IF(VLOOKUP($A2987,'Student reference sheet'!$A$2:$V$2329,11,FALSE) &lt;&gt; "",
IF(VLOOKUP($A2987,'Student reference sheet'!$A$2:$V$2329,11,FALSE) = "UNK", "Unknown", VLOOKUP(VALUE(VLOOKUP($A2987,'Student reference sheet'!$A$2:$V$2329,11,FALSE)),'Ethnicity Reference'!$A$2:$B$22,2,FALSE)),
IF(VLOOKUP($A2987,'Student reference sheet'!$A$2:$V$2329,9,FALSE) &lt;&gt; "", VLOOKUP(VALUE(VLOOKUP($A2987,'Student reference sheet'!$A$2:$V$2329,9,FALSE)),'Ethnicity Reference'!$A$2:$B$22,2,FALSE),"Unknown"))))</f>
        <v/>
      </c>
      <c r="U2987" s="35"/>
    </row>
    <row r="2988" spans="1:21" ht="15.75">
      <c r="A2988" s="47"/>
      <c r="B2988" s="33"/>
      <c r="C2988" s="39" t="str">
        <f>IF($A2988 &lt;&gt; "",VLOOKUP($A2988,'Student reference sheet'!$A$2:$V$2329, 3,FALSE), "")</f>
        <v/>
      </c>
      <c r="D2988" s="39" t="str">
        <f>IF($A2988 &lt;&gt; "",VLOOKUP($A2988,'Student reference sheet'!$A$2:$V$2329, 2,FALSE), "")</f>
        <v/>
      </c>
      <c r="E2988" s="35"/>
      <c r="F2988" s="34"/>
      <c r="G2988" s="40" t="str">
        <f t="shared" ca="1" si="141"/>
        <v/>
      </c>
      <c r="H2988" s="40" t="str">
        <f t="shared" ca="1" si="142"/>
        <v/>
      </c>
      <c r="I2988" s="36" t="str">
        <f>IF($A2988 = "", "",
IF(COUNTIF(MINIMUM_DAY_DATES[], Attendance!J2988) &gt; 0, VLOOKUP(Attendance!$G2988,MINIMUM_DAY_PERIOD_SCHEDULE[], 2,TRUE),
IF(COUNTIF(RALLY_DATES[], Attendance!J2988) &gt; 0, VLOOKUP(Attendance!$G2988,RALLY_PERIOD_SCHEDULE[], 2,TRUE),
IF(WEEKDAY(Attendance!$J2988) = 2,
       IF(COUNTIF(FINALS_WEEK_MONDAY_DATE[],Attendance!$J2988) &gt; 0, VLOOKUP(Attendance!$G2988,FINALS_WEEK_MONDAY_PERIOD_SCHEDULE[],2,TRUE),
       VLOOKUP(Attendance!$G2988,REGULAR_WEEK_SCHEDULE[],6,TRUE)),
IF(WEEKDAY($J2988) = 3,
       IF(COUNTIF(FINALS_WEEK_TUESDAY_DATE[],Attendance!$J2988) &gt; 0, VLOOKUP(Attendance!$G2988,FINALS_WEEK_TUESDAY_PERIOD_SCHEDULE[],2,TRUE),
       VLOOKUP(Attendance!$G2988,REGULAR_WEEK_SCHEDULE[[Tuesday]:[Period]],5,TRUE)),
IF(WEEKDAY(Attendance!$J2988) = 4,
        IF(COUNTIF(BLOCK_WEDNESDAY_DATES[],Attendance!$J2988) &gt; 0, VLOOKUP(Attendance!$G2988,BLOCK_WEDNESDAY_PERIOD_SCHEDULE[],2,TRUE),
        IF(COUNTIF(FINALS_WEEK_WEDNESDAY_DATE[],Attendance!$J2988) &gt; 0, VLOOKUP(Attendance!$G2988,FINALS_WEEK_WEDNESDAY_PERIOD_SCHEDULE[],2,TRUE),
       VLOOKUP(Attendance!$G2988,REGULAR_WEEK_SCHEDULE[[Wednesday]:[Period]],4,TRUE))),
IF(WEEKDAY($J2988) = 5,
       IF(COUNTIF(BLOCK_THURSDAY_DATES[],Attendance!$J2988) &gt; 0, VLOOKUP(Attendance!$G2988,BLOCK_THURSDAY_PERIOD_SCHEDULE[],2,TRUE),
       IF(COUNTIF(FINALS_WEEK_THURSDAY_DATE[],Attendance!$J2988) &gt; 0, VLOOKUP(Attendance!$G2988,FINALS_WEEK_THURSDAY_PERIOD_SCHEDULE[],2,TRUE),
       VLOOKUP(Attendance!$G2988,REGULAR_WEEK_SCHEDULE[[Thursday]:[Period]],3,TRUE))),
IF(WEEKDAY(Attendance!$J2988) = 6,
       IF(COUNTIF(FINALS_WEEK_FRIDAY_DATE[],Attendance!$J2988) &gt; 0, VLOOKUP(Attendance!$G2988,FINALS_WEEK_FRIDAY_PERIOD_SCHEDULE[],2,TRUE),
       VLOOKUP(Attendance!$G2988,REGULAR_WEEK_SCHEDULE[[Friday]:[Period]],2,TRUE))))))))))</f>
        <v/>
      </c>
      <c r="J2988" s="41" t="str">
        <f t="shared" ca="1" si="143"/>
        <v/>
      </c>
      <c r="K2988" s="41" t="str">
        <f>IF($A2988 &lt;&gt; "",VLOOKUP($A2988,'Student reference sheet'!$A$2:$V$2329, 7,FALSE), "")</f>
        <v/>
      </c>
      <c r="L2988" s="30" t="str">
        <f>IF($A2988 ="", "", VLOOKUP($A2988, 'Student reference sheet'!$A$2:$Z$2603,23,FALSE))</f>
        <v/>
      </c>
      <c r="M2988" s="30" t="str">
        <f>IF($A2988 ="", "", VLOOKUP($A2988, 'Student reference sheet'!$A$2:$Z$2603,24,FALSE))</f>
        <v/>
      </c>
      <c r="N2988" s="30" t="str">
        <f>IF($A2988 ="", "", VLOOKUP($A2988, 'Student reference sheet'!$A$2:$Z$2603,26,FALSE))</f>
        <v/>
      </c>
      <c r="O2988" s="30" t="str">
        <f>IF($A2988 ="", "", VLOOKUP($A2988, 'Student reference sheet'!$A$2:$Z$2603,25,FALSE))</f>
        <v/>
      </c>
      <c r="P2988" s="39" t="str">
        <f>IF($A2988 = "", "", IF(OR(VLOOKUP($A2988,'Student reference sheet'!$A$2:$V$2400,8,FALSE) = "R",  VLOOKUP($A2988,'Student reference sheet'!$A$2:$V$2400,8,FALSE) = "L"), "X", ""))</f>
        <v/>
      </c>
      <c r="Q2988" s="39" t="str">
        <f>IF($A2988 ="", "", VLOOKUP($A2988, 'Student reference sheet'!$A$2:$V$2603,22,FALSE))</f>
        <v/>
      </c>
      <c r="R2988" s="39" t="str">
        <f>IF($A2988 &lt;&gt; "",VLOOKUP($A2988,'Student reference sheet'!$A$2:$V$2329, 5,FALSE), "")</f>
        <v/>
      </c>
      <c r="S2988" s="39" t="str">
        <f>IF($A2988 &lt;&gt; "",VLOOKUP($A2988,'Student reference sheet'!$A$2:$V$2329, 6,FALSE), "")</f>
        <v/>
      </c>
      <c r="T2988" s="30" t="str">
        <f>IF($A2988 = "","",
IF(VLOOKUP($A2988,'Student reference sheet'!$A$2:$V$2329, 10,FALSE) = "Y", "Hispanic",
IF(VLOOKUP($A2988,'Student reference sheet'!$A$2:$V$2329,11,FALSE) &lt;&gt; "",
IF(VLOOKUP($A2988,'Student reference sheet'!$A$2:$V$2329,11,FALSE) = "UNK", "Unknown", VLOOKUP(VALUE(VLOOKUP($A2988,'Student reference sheet'!$A$2:$V$2329,11,FALSE)),'Ethnicity Reference'!$A$2:$B$22,2,FALSE)),
IF(VLOOKUP($A2988,'Student reference sheet'!$A$2:$V$2329,9,FALSE) &lt;&gt; "", VLOOKUP(VALUE(VLOOKUP($A2988,'Student reference sheet'!$A$2:$V$2329,9,FALSE)),'Ethnicity Reference'!$A$2:$B$22,2,FALSE),"Unknown"))))</f>
        <v/>
      </c>
      <c r="U2988" s="35"/>
    </row>
    <row r="2989" spans="1:21" ht="15.75">
      <c r="A2989" s="47"/>
      <c r="B2989" s="33"/>
      <c r="C2989" s="39" t="str">
        <f>IF($A2989 &lt;&gt; "",VLOOKUP($A2989,'Student reference sheet'!$A$2:$V$2329, 3,FALSE), "")</f>
        <v/>
      </c>
      <c r="D2989" s="39" t="str">
        <f>IF($A2989 &lt;&gt; "",VLOOKUP($A2989,'Student reference sheet'!$A$2:$V$2329, 2,FALSE), "")</f>
        <v/>
      </c>
      <c r="E2989" s="35"/>
      <c r="F2989" s="34"/>
      <c r="G2989" s="40" t="str">
        <f t="shared" ca="1" si="141"/>
        <v/>
      </c>
      <c r="H2989" s="40" t="str">
        <f t="shared" ca="1" si="142"/>
        <v/>
      </c>
      <c r="I2989" s="36" t="str">
        <f>IF($A2989 = "", "",
IF(COUNTIF(MINIMUM_DAY_DATES[], Attendance!J2989) &gt; 0, VLOOKUP(Attendance!$G2989,MINIMUM_DAY_PERIOD_SCHEDULE[], 2,TRUE),
IF(COUNTIF(RALLY_DATES[], Attendance!J2989) &gt; 0, VLOOKUP(Attendance!$G2989,RALLY_PERIOD_SCHEDULE[], 2,TRUE),
IF(WEEKDAY(Attendance!$J2989) = 2,
       IF(COUNTIF(FINALS_WEEK_MONDAY_DATE[],Attendance!$J2989) &gt; 0, VLOOKUP(Attendance!$G2989,FINALS_WEEK_MONDAY_PERIOD_SCHEDULE[],2,TRUE),
       VLOOKUP(Attendance!$G2989,REGULAR_WEEK_SCHEDULE[],6,TRUE)),
IF(WEEKDAY($J2989) = 3,
       IF(COUNTIF(FINALS_WEEK_TUESDAY_DATE[],Attendance!$J2989) &gt; 0, VLOOKUP(Attendance!$G2989,FINALS_WEEK_TUESDAY_PERIOD_SCHEDULE[],2,TRUE),
       VLOOKUP(Attendance!$G2989,REGULAR_WEEK_SCHEDULE[[Tuesday]:[Period]],5,TRUE)),
IF(WEEKDAY(Attendance!$J2989) = 4,
        IF(COUNTIF(BLOCK_WEDNESDAY_DATES[],Attendance!$J2989) &gt; 0, VLOOKUP(Attendance!$G2989,BLOCK_WEDNESDAY_PERIOD_SCHEDULE[],2,TRUE),
        IF(COUNTIF(FINALS_WEEK_WEDNESDAY_DATE[],Attendance!$J2989) &gt; 0, VLOOKUP(Attendance!$G2989,FINALS_WEEK_WEDNESDAY_PERIOD_SCHEDULE[],2,TRUE),
       VLOOKUP(Attendance!$G2989,REGULAR_WEEK_SCHEDULE[[Wednesday]:[Period]],4,TRUE))),
IF(WEEKDAY($J2989) = 5,
       IF(COUNTIF(BLOCK_THURSDAY_DATES[],Attendance!$J2989) &gt; 0, VLOOKUP(Attendance!$G2989,BLOCK_THURSDAY_PERIOD_SCHEDULE[],2,TRUE),
       IF(COUNTIF(FINALS_WEEK_THURSDAY_DATE[],Attendance!$J2989) &gt; 0, VLOOKUP(Attendance!$G2989,FINALS_WEEK_THURSDAY_PERIOD_SCHEDULE[],2,TRUE),
       VLOOKUP(Attendance!$G2989,REGULAR_WEEK_SCHEDULE[[Thursday]:[Period]],3,TRUE))),
IF(WEEKDAY(Attendance!$J2989) = 6,
       IF(COUNTIF(FINALS_WEEK_FRIDAY_DATE[],Attendance!$J2989) &gt; 0, VLOOKUP(Attendance!$G2989,FINALS_WEEK_FRIDAY_PERIOD_SCHEDULE[],2,TRUE),
       VLOOKUP(Attendance!$G2989,REGULAR_WEEK_SCHEDULE[[Friday]:[Period]],2,TRUE))))))))))</f>
        <v/>
      </c>
      <c r="J2989" s="41" t="str">
        <f t="shared" ca="1" si="143"/>
        <v/>
      </c>
      <c r="K2989" s="41" t="str">
        <f>IF($A2989 &lt;&gt; "",VLOOKUP($A2989,'Student reference sheet'!$A$2:$V$2329, 7,FALSE), "")</f>
        <v/>
      </c>
      <c r="L2989" s="30" t="str">
        <f>IF($A2989 ="", "", VLOOKUP($A2989, 'Student reference sheet'!$A$2:$Z$2603,23,FALSE))</f>
        <v/>
      </c>
      <c r="M2989" s="30" t="str">
        <f>IF($A2989 ="", "", VLOOKUP($A2989, 'Student reference sheet'!$A$2:$Z$2603,24,FALSE))</f>
        <v/>
      </c>
      <c r="N2989" s="30" t="str">
        <f>IF($A2989 ="", "", VLOOKUP($A2989, 'Student reference sheet'!$A$2:$Z$2603,26,FALSE))</f>
        <v/>
      </c>
      <c r="O2989" s="30" t="str">
        <f>IF($A2989 ="", "", VLOOKUP($A2989, 'Student reference sheet'!$A$2:$Z$2603,25,FALSE))</f>
        <v/>
      </c>
      <c r="P2989" s="39" t="str">
        <f>IF($A2989 = "", "", IF(OR(VLOOKUP($A2989,'Student reference sheet'!$A$2:$V$2400,8,FALSE) = "R",  VLOOKUP($A2989,'Student reference sheet'!$A$2:$V$2400,8,FALSE) = "L"), "X", ""))</f>
        <v/>
      </c>
      <c r="Q2989" s="39" t="str">
        <f>IF($A2989 ="", "", VLOOKUP($A2989, 'Student reference sheet'!$A$2:$V$2603,22,FALSE))</f>
        <v/>
      </c>
      <c r="R2989" s="39" t="str">
        <f>IF($A2989 &lt;&gt; "",VLOOKUP($A2989,'Student reference sheet'!$A$2:$V$2329, 5,FALSE), "")</f>
        <v/>
      </c>
      <c r="S2989" s="39" t="str">
        <f>IF($A2989 &lt;&gt; "",VLOOKUP($A2989,'Student reference sheet'!$A$2:$V$2329, 6,FALSE), "")</f>
        <v/>
      </c>
      <c r="T2989" s="30" t="str">
        <f>IF($A2989 = "","",
IF(VLOOKUP($A2989,'Student reference sheet'!$A$2:$V$2329, 10,FALSE) = "Y", "Hispanic",
IF(VLOOKUP($A2989,'Student reference sheet'!$A$2:$V$2329,11,FALSE) &lt;&gt; "",
IF(VLOOKUP($A2989,'Student reference sheet'!$A$2:$V$2329,11,FALSE) = "UNK", "Unknown", VLOOKUP(VALUE(VLOOKUP($A2989,'Student reference sheet'!$A$2:$V$2329,11,FALSE)),'Ethnicity Reference'!$A$2:$B$22,2,FALSE)),
IF(VLOOKUP($A2989,'Student reference sheet'!$A$2:$V$2329,9,FALSE) &lt;&gt; "", VLOOKUP(VALUE(VLOOKUP($A2989,'Student reference sheet'!$A$2:$V$2329,9,FALSE)),'Ethnicity Reference'!$A$2:$B$22,2,FALSE),"Unknown"))))</f>
        <v/>
      </c>
      <c r="U2989" s="35"/>
    </row>
    <row r="2990" spans="1:21" ht="15.75">
      <c r="A2990" s="47"/>
      <c r="B2990" s="33"/>
      <c r="C2990" s="39" t="str">
        <f>IF($A2990 &lt;&gt; "",VLOOKUP($A2990,'Student reference sheet'!$A$2:$V$2329, 3,FALSE), "")</f>
        <v/>
      </c>
      <c r="D2990" s="39" t="str">
        <f>IF($A2990 &lt;&gt; "",VLOOKUP($A2990,'Student reference sheet'!$A$2:$V$2329, 2,FALSE), "")</f>
        <v/>
      </c>
      <c r="E2990" s="35"/>
      <c r="F2990" s="34"/>
      <c r="G2990" s="40" t="str">
        <f t="shared" ca="1" si="141"/>
        <v/>
      </c>
      <c r="H2990" s="40" t="str">
        <f t="shared" ca="1" si="142"/>
        <v/>
      </c>
      <c r="I2990" s="36" t="str">
        <f>IF($A2990 = "", "",
IF(COUNTIF(MINIMUM_DAY_DATES[], Attendance!J2990) &gt; 0, VLOOKUP(Attendance!$G2990,MINIMUM_DAY_PERIOD_SCHEDULE[], 2,TRUE),
IF(COUNTIF(RALLY_DATES[], Attendance!J2990) &gt; 0, VLOOKUP(Attendance!$G2990,RALLY_PERIOD_SCHEDULE[], 2,TRUE),
IF(WEEKDAY(Attendance!$J2990) = 2,
       IF(COUNTIF(FINALS_WEEK_MONDAY_DATE[],Attendance!$J2990) &gt; 0, VLOOKUP(Attendance!$G2990,FINALS_WEEK_MONDAY_PERIOD_SCHEDULE[],2,TRUE),
       VLOOKUP(Attendance!$G2990,REGULAR_WEEK_SCHEDULE[],6,TRUE)),
IF(WEEKDAY($J2990) = 3,
       IF(COUNTIF(FINALS_WEEK_TUESDAY_DATE[],Attendance!$J2990) &gt; 0, VLOOKUP(Attendance!$G2990,FINALS_WEEK_TUESDAY_PERIOD_SCHEDULE[],2,TRUE),
       VLOOKUP(Attendance!$G2990,REGULAR_WEEK_SCHEDULE[[Tuesday]:[Period]],5,TRUE)),
IF(WEEKDAY(Attendance!$J2990) = 4,
        IF(COUNTIF(BLOCK_WEDNESDAY_DATES[],Attendance!$J2990) &gt; 0, VLOOKUP(Attendance!$G2990,BLOCK_WEDNESDAY_PERIOD_SCHEDULE[],2,TRUE),
        IF(COUNTIF(FINALS_WEEK_WEDNESDAY_DATE[],Attendance!$J2990) &gt; 0, VLOOKUP(Attendance!$G2990,FINALS_WEEK_WEDNESDAY_PERIOD_SCHEDULE[],2,TRUE),
       VLOOKUP(Attendance!$G2990,REGULAR_WEEK_SCHEDULE[[Wednesday]:[Period]],4,TRUE))),
IF(WEEKDAY($J2990) = 5,
       IF(COUNTIF(BLOCK_THURSDAY_DATES[],Attendance!$J2990) &gt; 0, VLOOKUP(Attendance!$G2990,BLOCK_THURSDAY_PERIOD_SCHEDULE[],2,TRUE),
       IF(COUNTIF(FINALS_WEEK_THURSDAY_DATE[],Attendance!$J2990) &gt; 0, VLOOKUP(Attendance!$G2990,FINALS_WEEK_THURSDAY_PERIOD_SCHEDULE[],2,TRUE),
       VLOOKUP(Attendance!$G2990,REGULAR_WEEK_SCHEDULE[[Thursday]:[Period]],3,TRUE))),
IF(WEEKDAY(Attendance!$J2990) = 6,
       IF(COUNTIF(FINALS_WEEK_FRIDAY_DATE[],Attendance!$J2990) &gt; 0, VLOOKUP(Attendance!$G2990,FINALS_WEEK_FRIDAY_PERIOD_SCHEDULE[],2,TRUE),
       VLOOKUP(Attendance!$G2990,REGULAR_WEEK_SCHEDULE[[Friday]:[Period]],2,TRUE))))))))))</f>
        <v/>
      </c>
      <c r="J2990" s="41" t="str">
        <f t="shared" ca="1" si="143"/>
        <v/>
      </c>
      <c r="K2990" s="41" t="str">
        <f>IF($A2990 &lt;&gt; "",VLOOKUP($A2990,'Student reference sheet'!$A$2:$V$2329, 7,FALSE), "")</f>
        <v/>
      </c>
      <c r="L2990" s="30" t="str">
        <f>IF($A2990 ="", "", VLOOKUP($A2990, 'Student reference sheet'!$A$2:$Z$2603,23,FALSE))</f>
        <v/>
      </c>
      <c r="M2990" s="30" t="str">
        <f>IF($A2990 ="", "", VLOOKUP($A2990, 'Student reference sheet'!$A$2:$Z$2603,24,FALSE))</f>
        <v/>
      </c>
      <c r="N2990" s="30" t="str">
        <f>IF($A2990 ="", "", VLOOKUP($A2990, 'Student reference sheet'!$A$2:$Z$2603,26,FALSE))</f>
        <v/>
      </c>
      <c r="O2990" s="30" t="str">
        <f>IF($A2990 ="", "", VLOOKUP($A2990, 'Student reference sheet'!$A$2:$Z$2603,25,FALSE))</f>
        <v/>
      </c>
      <c r="P2990" s="39" t="str">
        <f>IF($A2990 = "", "", IF(OR(VLOOKUP($A2990,'Student reference sheet'!$A$2:$V$2400,8,FALSE) = "R",  VLOOKUP($A2990,'Student reference sheet'!$A$2:$V$2400,8,FALSE) = "L"), "X", ""))</f>
        <v/>
      </c>
      <c r="Q2990" s="39" t="str">
        <f>IF($A2990 ="", "", VLOOKUP($A2990, 'Student reference sheet'!$A$2:$V$2603,22,FALSE))</f>
        <v/>
      </c>
      <c r="R2990" s="39" t="str">
        <f>IF($A2990 &lt;&gt; "",VLOOKUP($A2990,'Student reference sheet'!$A$2:$V$2329, 5,FALSE), "")</f>
        <v/>
      </c>
      <c r="S2990" s="39" t="str">
        <f>IF($A2990 &lt;&gt; "",VLOOKUP($A2990,'Student reference sheet'!$A$2:$V$2329, 6,FALSE), "")</f>
        <v/>
      </c>
      <c r="T2990" s="30" t="str">
        <f>IF($A2990 = "","",
IF(VLOOKUP($A2990,'Student reference sheet'!$A$2:$V$2329, 10,FALSE) = "Y", "Hispanic",
IF(VLOOKUP($A2990,'Student reference sheet'!$A$2:$V$2329,11,FALSE) &lt;&gt; "",
IF(VLOOKUP($A2990,'Student reference sheet'!$A$2:$V$2329,11,FALSE) = "UNK", "Unknown", VLOOKUP(VALUE(VLOOKUP($A2990,'Student reference sheet'!$A$2:$V$2329,11,FALSE)),'Ethnicity Reference'!$A$2:$B$22,2,FALSE)),
IF(VLOOKUP($A2990,'Student reference sheet'!$A$2:$V$2329,9,FALSE) &lt;&gt; "", VLOOKUP(VALUE(VLOOKUP($A2990,'Student reference sheet'!$A$2:$V$2329,9,FALSE)),'Ethnicity Reference'!$A$2:$B$22,2,FALSE),"Unknown"))))</f>
        <v/>
      </c>
      <c r="U2990" s="35"/>
    </row>
    <row r="2991" spans="1:21" ht="15.75">
      <c r="A2991" s="47"/>
      <c r="B2991" s="33"/>
      <c r="C2991" s="39" t="str">
        <f>IF($A2991 &lt;&gt; "",VLOOKUP($A2991,'Student reference sheet'!$A$2:$V$2329, 3,FALSE), "")</f>
        <v/>
      </c>
      <c r="D2991" s="39" t="str">
        <f>IF($A2991 &lt;&gt; "",VLOOKUP($A2991,'Student reference sheet'!$A$2:$V$2329, 2,FALSE), "")</f>
        <v/>
      </c>
      <c r="E2991" s="35"/>
      <c r="F2991" s="34"/>
      <c r="G2991" s="40" t="str">
        <f t="shared" ca="1" si="141"/>
        <v/>
      </c>
      <c r="H2991" s="40" t="str">
        <f t="shared" ca="1" si="142"/>
        <v/>
      </c>
      <c r="I2991" s="36" t="str">
        <f>IF($A2991 = "", "",
IF(COUNTIF(MINIMUM_DAY_DATES[], Attendance!J2991) &gt; 0, VLOOKUP(Attendance!$G2991,MINIMUM_DAY_PERIOD_SCHEDULE[], 2,TRUE),
IF(COUNTIF(RALLY_DATES[], Attendance!J2991) &gt; 0, VLOOKUP(Attendance!$G2991,RALLY_PERIOD_SCHEDULE[], 2,TRUE),
IF(WEEKDAY(Attendance!$J2991) = 2,
       IF(COUNTIF(FINALS_WEEK_MONDAY_DATE[],Attendance!$J2991) &gt; 0, VLOOKUP(Attendance!$G2991,FINALS_WEEK_MONDAY_PERIOD_SCHEDULE[],2,TRUE),
       VLOOKUP(Attendance!$G2991,REGULAR_WEEK_SCHEDULE[],6,TRUE)),
IF(WEEKDAY($J2991) = 3,
       IF(COUNTIF(FINALS_WEEK_TUESDAY_DATE[],Attendance!$J2991) &gt; 0, VLOOKUP(Attendance!$G2991,FINALS_WEEK_TUESDAY_PERIOD_SCHEDULE[],2,TRUE),
       VLOOKUP(Attendance!$G2991,REGULAR_WEEK_SCHEDULE[[Tuesday]:[Period]],5,TRUE)),
IF(WEEKDAY(Attendance!$J2991) = 4,
        IF(COUNTIF(BLOCK_WEDNESDAY_DATES[],Attendance!$J2991) &gt; 0, VLOOKUP(Attendance!$G2991,BLOCK_WEDNESDAY_PERIOD_SCHEDULE[],2,TRUE),
        IF(COUNTIF(FINALS_WEEK_WEDNESDAY_DATE[],Attendance!$J2991) &gt; 0, VLOOKUP(Attendance!$G2991,FINALS_WEEK_WEDNESDAY_PERIOD_SCHEDULE[],2,TRUE),
       VLOOKUP(Attendance!$G2991,REGULAR_WEEK_SCHEDULE[[Wednesday]:[Period]],4,TRUE))),
IF(WEEKDAY($J2991) = 5,
       IF(COUNTIF(BLOCK_THURSDAY_DATES[],Attendance!$J2991) &gt; 0, VLOOKUP(Attendance!$G2991,BLOCK_THURSDAY_PERIOD_SCHEDULE[],2,TRUE),
       IF(COUNTIF(FINALS_WEEK_THURSDAY_DATE[],Attendance!$J2991) &gt; 0, VLOOKUP(Attendance!$G2991,FINALS_WEEK_THURSDAY_PERIOD_SCHEDULE[],2,TRUE),
       VLOOKUP(Attendance!$G2991,REGULAR_WEEK_SCHEDULE[[Thursday]:[Period]],3,TRUE))),
IF(WEEKDAY(Attendance!$J2991) = 6,
       IF(COUNTIF(FINALS_WEEK_FRIDAY_DATE[],Attendance!$J2991) &gt; 0, VLOOKUP(Attendance!$G2991,FINALS_WEEK_FRIDAY_PERIOD_SCHEDULE[],2,TRUE),
       VLOOKUP(Attendance!$G2991,REGULAR_WEEK_SCHEDULE[[Friday]:[Period]],2,TRUE))))))))))</f>
        <v/>
      </c>
      <c r="J2991" s="41" t="str">
        <f t="shared" ca="1" si="143"/>
        <v/>
      </c>
      <c r="K2991" s="41" t="str">
        <f>IF($A2991 &lt;&gt; "",VLOOKUP($A2991,'Student reference sheet'!$A$2:$V$2329, 7,FALSE), "")</f>
        <v/>
      </c>
      <c r="L2991" s="30" t="str">
        <f>IF($A2991 ="", "", VLOOKUP($A2991, 'Student reference sheet'!$A$2:$Z$2603,23,FALSE))</f>
        <v/>
      </c>
      <c r="M2991" s="30" t="str">
        <f>IF($A2991 ="", "", VLOOKUP($A2991, 'Student reference sheet'!$A$2:$Z$2603,24,FALSE))</f>
        <v/>
      </c>
      <c r="N2991" s="30" t="str">
        <f>IF($A2991 ="", "", VLOOKUP($A2991, 'Student reference sheet'!$A$2:$Z$2603,26,FALSE))</f>
        <v/>
      </c>
      <c r="O2991" s="30" t="str">
        <f>IF($A2991 ="", "", VLOOKUP($A2991, 'Student reference sheet'!$A$2:$Z$2603,25,FALSE))</f>
        <v/>
      </c>
      <c r="P2991" s="39" t="str">
        <f>IF($A2991 = "", "", IF(OR(VLOOKUP($A2991,'Student reference sheet'!$A$2:$V$2400,8,FALSE) = "R",  VLOOKUP($A2991,'Student reference sheet'!$A$2:$V$2400,8,FALSE) = "L"), "X", ""))</f>
        <v/>
      </c>
      <c r="Q2991" s="39" t="str">
        <f>IF($A2991 ="", "", VLOOKUP($A2991, 'Student reference sheet'!$A$2:$V$2603,22,FALSE))</f>
        <v/>
      </c>
      <c r="R2991" s="39" t="str">
        <f>IF($A2991 &lt;&gt; "",VLOOKUP($A2991,'Student reference sheet'!$A$2:$V$2329, 5,FALSE), "")</f>
        <v/>
      </c>
      <c r="S2991" s="39" t="str">
        <f>IF($A2991 &lt;&gt; "",VLOOKUP($A2991,'Student reference sheet'!$A$2:$V$2329, 6,FALSE), "")</f>
        <v/>
      </c>
      <c r="T2991" s="30" t="str">
        <f>IF($A2991 = "","",
IF(VLOOKUP($A2991,'Student reference sheet'!$A$2:$V$2329, 10,FALSE) = "Y", "Hispanic",
IF(VLOOKUP($A2991,'Student reference sheet'!$A$2:$V$2329,11,FALSE) &lt;&gt; "",
IF(VLOOKUP($A2991,'Student reference sheet'!$A$2:$V$2329,11,FALSE) = "UNK", "Unknown", VLOOKUP(VALUE(VLOOKUP($A2991,'Student reference sheet'!$A$2:$V$2329,11,FALSE)),'Ethnicity Reference'!$A$2:$B$22,2,FALSE)),
IF(VLOOKUP($A2991,'Student reference sheet'!$A$2:$V$2329,9,FALSE) &lt;&gt; "", VLOOKUP(VALUE(VLOOKUP($A2991,'Student reference sheet'!$A$2:$V$2329,9,FALSE)),'Ethnicity Reference'!$A$2:$B$22,2,FALSE),"Unknown"))))</f>
        <v/>
      </c>
      <c r="U2991" s="35"/>
    </row>
    <row r="2992" spans="1:21" ht="15.75">
      <c r="A2992" s="47"/>
      <c r="B2992" s="33"/>
      <c r="C2992" s="39" t="str">
        <f>IF($A2992 &lt;&gt; "",VLOOKUP($A2992,'Student reference sheet'!$A$2:$V$2329, 3,FALSE), "")</f>
        <v/>
      </c>
      <c r="D2992" s="39" t="str">
        <f>IF($A2992 &lt;&gt; "",VLOOKUP($A2992,'Student reference sheet'!$A$2:$V$2329, 2,FALSE), "")</f>
        <v/>
      </c>
      <c r="E2992" s="35"/>
      <c r="F2992" s="34"/>
      <c r="G2992" s="40" t="str">
        <f t="shared" ca="1" si="141"/>
        <v/>
      </c>
      <c r="H2992" s="40" t="str">
        <f t="shared" ca="1" si="142"/>
        <v/>
      </c>
      <c r="I2992" s="36" t="str">
        <f>IF($A2992 = "", "",
IF(COUNTIF(MINIMUM_DAY_DATES[], Attendance!J2992) &gt; 0, VLOOKUP(Attendance!$G2992,MINIMUM_DAY_PERIOD_SCHEDULE[], 2,TRUE),
IF(COUNTIF(RALLY_DATES[], Attendance!J2992) &gt; 0, VLOOKUP(Attendance!$G2992,RALLY_PERIOD_SCHEDULE[], 2,TRUE),
IF(WEEKDAY(Attendance!$J2992) = 2,
       IF(COUNTIF(FINALS_WEEK_MONDAY_DATE[],Attendance!$J2992) &gt; 0, VLOOKUP(Attendance!$G2992,FINALS_WEEK_MONDAY_PERIOD_SCHEDULE[],2,TRUE),
       VLOOKUP(Attendance!$G2992,REGULAR_WEEK_SCHEDULE[],6,TRUE)),
IF(WEEKDAY($J2992) = 3,
       IF(COUNTIF(FINALS_WEEK_TUESDAY_DATE[],Attendance!$J2992) &gt; 0, VLOOKUP(Attendance!$G2992,FINALS_WEEK_TUESDAY_PERIOD_SCHEDULE[],2,TRUE),
       VLOOKUP(Attendance!$G2992,REGULAR_WEEK_SCHEDULE[[Tuesday]:[Period]],5,TRUE)),
IF(WEEKDAY(Attendance!$J2992) = 4,
        IF(COUNTIF(BLOCK_WEDNESDAY_DATES[],Attendance!$J2992) &gt; 0, VLOOKUP(Attendance!$G2992,BLOCK_WEDNESDAY_PERIOD_SCHEDULE[],2,TRUE),
        IF(COUNTIF(FINALS_WEEK_WEDNESDAY_DATE[],Attendance!$J2992) &gt; 0, VLOOKUP(Attendance!$G2992,FINALS_WEEK_WEDNESDAY_PERIOD_SCHEDULE[],2,TRUE),
       VLOOKUP(Attendance!$G2992,REGULAR_WEEK_SCHEDULE[[Wednesday]:[Period]],4,TRUE))),
IF(WEEKDAY($J2992) = 5,
       IF(COUNTIF(BLOCK_THURSDAY_DATES[],Attendance!$J2992) &gt; 0, VLOOKUP(Attendance!$G2992,BLOCK_THURSDAY_PERIOD_SCHEDULE[],2,TRUE),
       IF(COUNTIF(FINALS_WEEK_THURSDAY_DATE[],Attendance!$J2992) &gt; 0, VLOOKUP(Attendance!$G2992,FINALS_WEEK_THURSDAY_PERIOD_SCHEDULE[],2,TRUE),
       VLOOKUP(Attendance!$G2992,REGULAR_WEEK_SCHEDULE[[Thursday]:[Period]],3,TRUE))),
IF(WEEKDAY(Attendance!$J2992) = 6,
       IF(COUNTIF(FINALS_WEEK_FRIDAY_DATE[],Attendance!$J2992) &gt; 0, VLOOKUP(Attendance!$G2992,FINALS_WEEK_FRIDAY_PERIOD_SCHEDULE[],2,TRUE),
       VLOOKUP(Attendance!$G2992,REGULAR_WEEK_SCHEDULE[[Friday]:[Period]],2,TRUE))))))))))</f>
        <v/>
      </c>
      <c r="J2992" s="41" t="str">
        <f t="shared" ca="1" si="143"/>
        <v/>
      </c>
      <c r="K2992" s="41" t="str">
        <f>IF($A2992 &lt;&gt; "",VLOOKUP($A2992,'Student reference sheet'!$A$2:$V$2329, 7,FALSE), "")</f>
        <v/>
      </c>
      <c r="L2992" s="30" t="str">
        <f>IF($A2992 ="", "", VLOOKUP($A2992, 'Student reference sheet'!$A$2:$Z$2603,23,FALSE))</f>
        <v/>
      </c>
      <c r="M2992" s="30" t="str">
        <f>IF($A2992 ="", "", VLOOKUP($A2992, 'Student reference sheet'!$A$2:$Z$2603,24,FALSE))</f>
        <v/>
      </c>
      <c r="N2992" s="30" t="str">
        <f>IF($A2992 ="", "", VLOOKUP($A2992, 'Student reference sheet'!$A$2:$Z$2603,26,FALSE))</f>
        <v/>
      </c>
      <c r="O2992" s="30" t="str">
        <f>IF($A2992 ="", "", VLOOKUP($A2992, 'Student reference sheet'!$A$2:$Z$2603,25,FALSE))</f>
        <v/>
      </c>
      <c r="P2992" s="39" t="str">
        <f>IF($A2992 = "", "", IF(OR(VLOOKUP($A2992,'Student reference sheet'!$A$2:$V$2400,8,FALSE) = "R",  VLOOKUP($A2992,'Student reference sheet'!$A$2:$V$2400,8,FALSE) = "L"), "X", ""))</f>
        <v/>
      </c>
      <c r="Q2992" s="39" t="str">
        <f>IF($A2992 ="", "", VLOOKUP($A2992, 'Student reference sheet'!$A$2:$V$2603,22,FALSE))</f>
        <v/>
      </c>
      <c r="R2992" s="39" t="str">
        <f>IF($A2992 &lt;&gt; "",VLOOKUP($A2992,'Student reference sheet'!$A$2:$V$2329, 5,FALSE), "")</f>
        <v/>
      </c>
      <c r="S2992" s="39" t="str">
        <f>IF($A2992 &lt;&gt; "",VLOOKUP($A2992,'Student reference sheet'!$A$2:$V$2329, 6,FALSE), "")</f>
        <v/>
      </c>
      <c r="T2992" s="30" t="str">
        <f>IF($A2992 = "","",
IF(VLOOKUP($A2992,'Student reference sheet'!$A$2:$V$2329, 10,FALSE) = "Y", "Hispanic",
IF(VLOOKUP($A2992,'Student reference sheet'!$A$2:$V$2329,11,FALSE) &lt;&gt; "",
IF(VLOOKUP($A2992,'Student reference sheet'!$A$2:$V$2329,11,FALSE) = "UNK", "Unknown", VLOOKUP(VALUE(VLOOKUP($A2992,'Student reference sheet'!$A$2:$V$2329,11,FALSE)),'Ethnicity Reference'!$A$2:$B$22,2,FALSE)),
IF(VLOOKUP($A2992,'Student reference sheet'!$A$2:$V$2329,9,FALSE) &lt;&gt; "", VLOOKUP(VALUE(VLOOKUP($A2992,'Student reference sheet'!$A$2:$V$2329,9,FALSE)),'Ethnicity Reference'!$A$2:$B$22,2,FALSE),"Unknown"))))</f>
        <v/>
      </c>
      <c r="U2992" s="35"/>
    </row>
    <row r="2993" spans="1:21" ht="15.75">
      <c r="A2993" s="47"/>
      <c r="B2993" s="33"/>
      <c r="C2993" s="39" t="str">
        <f>IF($A2993 &lt;&gt; "",VLOOKUP($A2993,'Student reference sheet'!$A$2:$V$2329, 3,FALSE), "")</f>
        <v/>
      </c>
      <c r="D2993" s="39" t="str">
        <f>IF($A2993 &lt;&gt; "",VLOOKUP($A2993,'Student reference sheet'!$A$2:$V$2329, 2,FALSE), "")</f>
        <v/>
      </c>
      <c r="E2993" s="35"/>
      <c r="F2993" s="34"/>
      <c r="G2993" s="40" t="str">
        <f t="shared" ca="1" si="141"/>
        <v/>
      </c>
      <c r="H2993" s="40" t="str">
        <f t="shared" ca="1" si="142"/>
        <v/>
      </c>
      <c r="I2993" s="36" t="str">
        <f>IF($A2993 = "", "",
IF(COUNTIF(MINIMUM_DAY_DATES[], Attendance!J2993) &gt; 0, VLOOKUP(Attendance!$G2993,MINIMUM_DAY_PERIOD_SCHEDULE[], 2,TRUE),
IF(COUNTIF(RALLY_DATES[], Attendance!J2993) &gt; 0, VLOOKUP(Attendance!$G2993,RALLY_PERIOD_SCHEDULE[], 2,TRUE),
IF(WEEKDAY(Attendance!$J2993) = 2,
       IF(COUNTIF(FINALS_WEEK_MONDAY_DATE[],Attendance!$J2993) &gt; 0, VLOOKUP(Attendance!$G2993,FINALS_WEEK_MONDAY_PERIOD_SCHEDULE[],2,TRUE),
       VLOOKUP(Attendance!$G2993,REGULAR_WEEK_SCHEDULE[],6,TRUE)),
IF(WEEKDAY($J2993) = 3,
       IF(COUNTIF(FINALS_WEEK_TUESDAY_DATE[],Attendance!$J2993) &gt; 0, VLOOKUP(Attendance!$G2993,FINALS_WEEK_TUESDAY_PERIOD_SCHEDULE[],2,TRUE),
       VLOOKUP(Attendance!$G2993,REGULAR_WEEK_SCHEDULE[[Tuesday]:[Period]],5,TRUE)),
IF(WEEKDAY(Attendance!$J2993) = 4,
        IF(COUNTIF(BLOCK_WEDNESDAY_DATES[],Attendance!$J2993) &gt; 0, VLOOKUP(Attendance!$G2993,BLOCK_WEDNESDAY_PERIOD_SCHEDULE[],2,TRUE),
        IF(COUNTIF(FINALS_WEEK_WEDNESDAY_DATE[],Attendance!$J2993) &gt; 0, VLOOKUP(Attendance!$G2993,FINALS_WEEK_WEDNESDAY_PERIOD_SCHEDULE[],2,TRUE),
       VLOOKUP(Attendance!$G2993,REGULAR_WEEK_SCHEDULE[[Wednesday]:[Period]],4,TRUE))),
IF(WEEKDAY($J2993) = 5,
       IF(COUNTIF(BLOCK_THURSDAY_DATES[],Attendance!$J2993) &gt; 0, VLOOKUP(Attendance!$G2993,BLOCK_THURSDAY_PERIOD_SCHEDULE[],2,TRUE),
       IF(COUNTIF(FINALS_WEEK_THURSDAY_DATE[],Attendance!$J2993) &gt; 0, VLOOKUP(Attendance!$G2993,FINALS_WEEK_THURSDAY_PERIOD_SCHEDULE[],2,TRUE),
       VLOOKUP(Attendance!$G2993,REGULAR_WEEK_SCHEDULE[[Thursday]:[Period]],3,TRUE))),
IF(WEEKDAY(Attendance!$J2993) = 6,
       IF(COUNTIF(FINALS_WEEK_FRIDAY_DATE[],Attendance!$J2993) &gt; 0, VLOOKUP(Attendance!$G2993,FINALS_WEEK_FRIDAY_PERIOD_SCHEDULE[],2,TRUE),
       VLOOKUP(Attendance!$G2993,REGULAR_WEEK_SCHEDULE[[Friday]:[Period]],2,TRUE))))))))))</f>
        <v/>
      </c>
      <c r="J2993" s="41" t="str">
        <f t="shared" ca="1" si="143"/>
        <v/>
      </c>
      <c r="K2993" s="41" t="str">
        <f>IF($A2993 &lt;&gt; "",VLOOKUP($A2993,'Student reference sheet'!$A$2:$V$2329, 7,FALSE), "")</f>
        <v/>
      </c>
      <c r="L2993" s="30" t="str">
        <f>IF($A2993 ="", "", VLOOKUP($A2993, 'Student reference sheet'!$A$2:$Z$2603,23,FALSE))</f>
        <v/>
      </c>
      <c r="M2993" s="30" t="str">
        <f>IF($A2993 ="", "", VLOOKUP($A2993, 'Student reference sheet'!$A$2:$Z$2603,24,FALSE))</f>
        <v/>
      </c>
      <c r="N2993" s="30" t="str">
        <f>IF($A2993 ="", "", VLOOKUP($A2993, 'Student reference sheet'!$A$2:$Z$2603,26,FALSE))</f>
        <v/>
      </c>
      <c r="O2993" s="30" t="str">
        <f>IF($A2993 ="", "", VLOOKUP($A2993, 'Student reference sheet'!$A$2:$Z$2603,25,FALSE))</f>
        <v/>
      </c>
      <c r="P2993" s="39" t="str">
        <f>IF($A2993 = "", "", IF(OR(VLOOKUP($A2993,'Student reference sheet'!$A$2:$V$2400,8,FALSE) = "R",  VLOOKUP($A2993,'Student reference sheet'!$A$2:$V$2400,8,FALSE) = "L"), "X", ""))</f>
        <v/>
      </c>
      <c r="Q2993" s="39" t="str">
        <f>IF($A2993 ="", "", VLOOKUP($A2993, 'Student reference sheet'!$A$2:$V$2603,22,FALSE))</f>
        <v/>
      </c>
      <c r="R2993" s="39" t="str">
        <f>IF($A2993 &lt;&gt; "",VLOOKUP($A2993,'Student reference sheet'!$A$2:$V$2329, 5,FALSE), "")</f>
        <v/>
      </c>
      <c r="S2993" s="39" t="str">
        <f>IF($A2993 &lt;&gt; "",VLOOKUP($A2993,'Student reference sheet'!$A$2:$V$2329, 6,FALSE), "")</f>
        <v/>
      </c>
      <c r="T2993" s="30" t="str">
        <f>IF($A2993 = "","",
IF(VLOOKUP($A2993,'Student reference sheet'!$A$2:$V$2329, 10,FALSE) = "Y", "Hispanic",
IF(VLOOKUP($A2993,'Student reference sheet'!$A$2:$V$2329,11,FALSE) &lt;&gt; "",
IF(VLOOKUP($A2993,'Student reference sheet'!$A$2:$V$2329,11,FALSE) = "UNK", "Unknown", VLOOKUP(VALUE(VLOOKUP($A2993,'Student reference sheet'!$A$2:$V$2329,11,FALSE)),'Ethnicity Reference'!$A$2:$B$22,2,FALSE)),
IF(VLOOKUP($A2993,'Student reference sheet'!$A$2:$V$2329,9,FALSE) &lt;&gt; "", VLOOKUP(VALUE(VLOOKUP($A2993,'Student reference sheet'!$A$2:$V$2329,9,FALSE)),'Ethnicity Reference'!$A$2:$B$22,2,FALSE),"Unknown"))))</f>
        <v/>
      </c>
      <c r="U2993" s="35"/>
    </row>
    <row r="2994" spans="1:21" ht="15.75">
      <c r="A2994" s="47"/>
      <c r="B2994" s="33"/>
      <c r="C2994" s="39" t="str">
        <f>IF($A2994 &lt;&gt; "",VLOOKUP($A2994,'Student reference sheet'!$A$2:$V$2329, 3,FALSE), "")</f>
        <v/>
      </c>
      <c r="D2994" s="39" t="str">
        <f>IF($A2994 &lt;&gt; "",VLOOKUP($A2994,'Student reference sheet'!$A$2:$V$2329, 2,FALSE), "")</f>
        <v/>
      </c>
      <c r="E2994" s="35"/>
      <c r="F2994" s="34"/>
      <c r="G2994" s="40" t="str">
        <f t="shared" ca="1" si="141"/>
        <v/>
      </c>
      <c r="H2994" s="40" t="str">
        <f t="shared" ca="1" si="142"/>
        <v/>
      </c>
      <c r="I2994" s="36" t="str">
        <f>IF($A2994 = "", "",
IF(COUNTIF(MINIMUM_DAY_DATES[], Attendance!J2994) &gt; 0, VLOOKUP(Attendance!$G2994,MINIMUM_DAY_PERIOD_SCHEDULE[], 2,TRUE),
IF(COUNTIF(RALLY_DATES[], Attendance!J2994) &gt; 0, VLOOKUP(Attendance!$G2994,RALLY_PERIOD_SCHEDULE[], 2,TRUE),
IF(WEEKDAY(Attendance!$J2994) = 2,
       IF(COUNTIF(FINALS_WEEK_MONDAY_DATE[],Attendance!$J2994) &gt; 0, VLOOKUP(Attendance!$G2994,FINALS_WEEK_MONDAY_PERIOD_SCHEDULE[],2,TRUE),
       VLOOKUP(Attendance!$G2994,REGULAR_WEEK_SCHEDULE[],6,TRUE)),
IF(WEEKDAY($J2994) = 3,
       IF(COUNTIF(FINALS_WEEK_TUESDAY_DATE[],Attendance!$J2994) &gt; 0, VLOOKUP(Attendance!$G2994,FINALS_WEEK_TUESDAY_PERIOD_SCHEDULE[],2,TRUE),
       VLOOKUP(Attendance!$G2994,REGULAR_WEEK_SCHEDULE[[Tuesday]:[Period]],5,TRUE)),
IF(WEEKDAY(Attendance!$J2994) = 4,
        IF(COUNTIF(BLOCK_WEDNESDAY_DATES[],Attendance!$J2994) &gt; 0, VLOOKUP(Attendance!$G2994,BLOCK_WEDNESDAY_PERIOD_SCHEDULE[],2,TRUE),
        IF(COUNTIF(FINALS_WEEK_WEDNESDAY_DATE[],Attendance!$J2994) &gt; 0, VLOOKUP(Attendance!$G2994,FINALS_WEEK_WEDNESDAY_PERIOD_SCHEDULE[],2,TRUE),
       VLOOKUP(Attendance!$G2994,REGULAR_WEEK_SCHEDULE[[Wednesday]:[Period]],4,TRUE))),
IF(WEEKDAY($J2994) = 5,
       IF(COUNTIF(BLOCK_THURSDAY_DATES[],Attendance!$J2994) &gt; 0, VLOOKUP(Attendance!$G2994,BLOCK_THURSDAY_PERIOD_SCHEDULE[],2,TRUE),
       IF(COUNTIF(FINALS_WEEK_THURSDAY_DATE[],Attendance!$J2994) &gt; 0, VLOOKUP(Attendance!$G2994,FINALS_WEEK_THURSDAY_PERIOD_SCHEDULE[],2,TRUE),
       VLOOKUP(Attendance!$G2994,REGULAR_WEEK_SCHEDULE[[Thursday]:[Period]],3,TRUE))),
IF(WEEKDAY(Attendance!$J2994) = 6,
       IF(COUNTIF(FINALS_WEEK_FRIDAY_DATE[],Attendance!$J2994) &gt; 0, VLOOKUP(Attendance!$G2994,FINALS_WEEK_FRIDAY_PERIOD_SCHEDULE[],2,TRUE),
       VLOOKUP(Attendance!$G2994,REGULAR_WEEK_SCHEDULE[[Friday]:[Period]],2,TRUE))))))))))</f>
        <v/>
      </c>
      <c r="J2994" s="41" t="str">
        <f t="shared" ca="1" si="143"/>
        <v/>
      </c>
      <c r="K2994" s="41" t="str">
        <f>IF($A2994 &lt;&gt; "",VLOOKUP($A2994,'Student reference sheet'!$A$2:$V$2329, 7,FALSE), "")</f>
        <v/>
      </c>
      <c r="L2994" s="30" t="str">
        <f>IF($A2994 ="", "", VLOOKUP($A2994, 'Student reference sheet'!$A$2:$Z$2603,23,FALSE))</f>
        <v/>
      </c>
      <c r="M2994" s="30" t="str">
        <f>IF($A2994 ="", "", VLOOKUP($A2994, 'Student reference sheet'!$A$2:$Z$2603,24,FALSE))</f>
        <v/>
      </c>
      <c r="N2994" s="30" t="str">
        <f>IF($A2994 ="", "", VLOOKUP($A2994, 'Student reference sheet'!$A$2:$Z$2603,26,FALSE))</f>
        <v/>
      </c>
      <c r="O2994" s="30" t="str">
        <f>IF($A2994 ="", "", VLOOKUP($A2994, 'Student reference sheet'!$A$2:$Z$2603,25,FALSE))</f>
        <v/>
      </c>
      <c r="P2994" s="39" t="str">
        <f>IF($A2994 = "", "", IF(OR(VLOOKUP($A2994,'Student reference sheet'!$A$2:$V$2400,8,FALSE) = "R",  VLOOKUP($A2994,'Student reference sheet'!$A$2:$V$2400,8,FALSE) = "L"), "X", ""))</f>
        <v/>
      </c>
      <c r="Q2994" s="39" t="str">
        <f>IF($A2994 ="", "", VLOOKUP($A2994, 'Student reference sheet'!$A$2:$V$2603,22,FALSE))</f>
        <v/>
      </c>
      <c r="R2994" s="39" t="str">
        <f>IF($A2994 &lt;&gt; "",VLOOKUP($A2994,'Student reference sheet'!$A$2:$V$2329, 5,FALSE), "")</f>
        <v/>
      </c>
      <c r="S2994" s="39" t="str">
        <f>IF($A2994 &lt;&gt; "",VLOOKUP($A2994,'Student reference sheet'!$A$2:$V$2329, 6,FALSE), "")</f>
        <v/>
      </c>
      <c r="T2994" s="30" t="str">
        <f>IF($A2994 = "","",
IF(VLOOKUP($A2994,'Student reference sheet'!$A$2:$V$2329, 10,FALSE) = "Y", "Hispanic",
IF(VLOOKUP($A2994,'Student reference sheet'!$A$2:$V$2329,11,FALSE) &lt;&gt; "",
IF(VLOOKUP($A2994,'Student reference sheet'!$A$2:$V$2329,11,FALSE) = "UNK", "Unknown", VLOOKUP(VALUE(VLOOKUP($A2994,'Student reference sheet'!$A$2:$V$2329,11,FALSE)),'Ethnicity Reference'!$A$2:$B$22,2,FALSE)),
IF(VLOOKUP($A2994,'Student reference sheet'!$A$2:$V$2329,9,FALSE) &lt;&gt; "", VLOOKUP(VALUE(VLOOKUP($A2994,'Student reference sheet'!$A$2:$V$2329,9,FALSE)),'Ethnicity Reference'!$A$2:$B$22,2,FALSE),"Unknown"))))</f>
        <v/>
      </c>
      <c r="U2994" s="35"/>
    </row>
    <row r="2995" spans="1:21" ht="15.75">
      <c r="A2995" s="47"/>
      <c r="B2995" s="33"/>
      <c r="C2995" s="39" t="str">
        <f>IF($A2995 &lt;&gt; "",VLOOKUP($A2995,'Student reference sheet'!$A$2:$V$2329, 3,FALSE), "")</f>
        <v/>
      </c>
      <c r="D2995" s="39" t="str">
        <f>IF($A2995 &lt;&gt; "",VLOOKUP($A2995,'Student reference sheet'!$A$2:$V$2329, 2,FALSE), "")</f>
        <v/>
      </c>
      <c r="E2995" s="35"/>
      <c r="F2995" s="34"/>
      <c r="G2995" s="40" t="str">
        <f t="shared" ca="1" si="141"/>
        <v/>
      </c>
      <c r="H2995" s="40" t="str">
        <f t="shared" ca="1" si="142"/>
        <v/>
      </c>
      <c r="I2995" s="36" t="str">
        <f>IF($A2995 = "", "",
IF(COUNTIF(MINIMUM_DAY_DATES[], Attendance!J2995) &gt; 0, VLOOKUP(Attendance!$G2995,MINIMUM_DAY_PERIOD_SCHEDULE[], 2,TRUE),
IF(COUNTIF(RALLY_DATES[], Attendance!J2995) &gt; 0, VLOOKUP(Attendance!$G2995,RALLY_PERIOD_SCHEDULE[], 2,TRUE),
IF(WEEKDAY(Attendance!$J2995) = 2,
       IF(COUNTIF(FINALS_WEEK_MONDAY_DATE[],Attendance!$J2995) &gt; 0, VLOOKUP(Attendance!$G2995,FINALS_WEEK_MONDAY_PERIOD_SCHEDULE[],2,TRUE),
       VLOOKUP(Attendance!$G2995,REGULAR_WEEK_SCHEDULE[],6,TRUE)),
IF(WEEKDAY($J2995) = 3,
       IF(COUNTIF(FINALS_WEEK_TUESDAY_DATE[],Attendance!$J2995) &gt; 0, VLOOKUP(Attendance!$G2995,FINALS_WEEK_TUESDAY_PERIOD_SCHEDULE[],2,TRUE),
       VLOOKUP(Attendance!$G2995,REGULAR_WEEK_SCHEDULE[[Tuesday]:[Period]],5,TRUE)),
IF(WEEKDAY(Attendance!$J2995) = 4,
        IF(COUNTIF(BLOCK_WEDNESDAY_DATES[],Attendance!$J2995) &gt; 0, VLOOKUP(Attendance!$G2995,BLOCK_WEDNESDAY_PERIOD_SCHEDULE[],2,TRUE),
        IF(COUNTIF(FINALS_WEEK_WEDNESDAY_DATE[],Attendance!$J2995) &gt; 0, VLOOKUP(Attendance!$G2995,FINALS_WEEK_WEDNESDAY_PERIOD_SCHEDULE[],2,TRUE),
       VLOOKUP(Attendance!$G2995,REGULAR_WEEK_SCHEDULE[[Wednesday]:[Period]],4,TRUE))),
IF(WEEKDAY($J2995) = 5,
       IF(COUNTIF(BLOCK_THURSDAY_DATES[],Attendance!$J2995) &gt; 0, VLOOKUP(Attendance!$G2995,BLOCK_THURSDAY_PERIOD_SCHEDULE[],2,TRUE),
       IF(COUNTIF(FINALS_WEEK_THURSDAY_DATE[],Attendance!$J2995) &gt; 0, VLOOKUP(Attendance!$G2995,FINALS_WEEK_THURSDAY_PERIOD_SCHEDULE[],2,TRUE),
       VLOOKUP(Attendance!$G2995,REGULAR_WEEK_SCHEDULE[[Thursday]:[Period]],3,TRUE))),
IF(WEEKDAY(Attendance!$J2995) = 6,
       IF(COUNTIF(FINALS_WEEK_FRIDAY_DATE[],Attendance!$J2995) &gt; 0, VLOOKUP(Attendance!$G2995,FINALS_WEEK_FRIDAY_PERIOD_SCHEDULE[],2,TRUE),
       VLOOKUP(Attendance!$G2995,REGULAR_WEEK_SCHEDULE[[Friday]:[Period]],2,TRUE))))))))))</f>
        <v/>
      </c>
      <c r="J2995" s="41" t="str">
        <f t="shared" ca="1" si="143"/>
        <v/>
      </c>
      <c r="K2995" s="41" t="str">
        <f>IF($A2995 &lt;&gt; "",VLOOKUP($A2995,'Student reference sheet'!$A$2:$V$2329, 7,FALSE), "")</f>
        <v/>
      </c>
      <c r="L2995" s="30" t="str">
        <f>IF($A2995 ="", "", VLOOKUP($A2995, 'Student reference sheet'!$A$2:$Z$2603,23,FALSE))</f>
        <v/>
      </c>
      <c r="M2995" s="30" t="str">
        <f>IF($A2995 ="", "", VLOOKUP($A2995, 'Student reference sheet'!$A$2:$Z$2603,24,FALSE))</f>
        <v/>
      </c>
      <c r="N2995" s="30" t="str">
        <f>IF($A2995 ="", "", VLOOKUP($A2995, 'Student reference sheet'!$A$2:$Z$2603,26,FALSE))</f>
        <v/>
      </c>
      <c r="O2995" s="30" t="str">
        <f>IF($A2995 ="", "", VLOOKUP($A2995, 'Student reference sheet'!$A$2:$Z$2603,25,FALSE))</f>
        <v/>
      </c>
      <c r="P2995" s="39" t="str">
        <f>IF($A2995 = "", "", IF(OR(VLOOKUP($A2995,'Student reference sheet'!$A$2:$V$2400,8,FALSE) = "R",  VLOOKUP($A2995,'Student reference sheet'!$A$2:$V$2400,8,FALSE) = "L"), "X", ""))</f>
        <v/>
      </c>
      <c r="Q2995" s="39" t="str">
        <f>IF($A2995 ="", "", VLOOKUP($A2995, 'Student reference sheet'!$A$2:$V$2603,22,FALSE))</f>
        <v/>
      </c>
      <c r="R2995" s="39" t="str">
        <f>IF($A2995 &lt;&gt; "",VLOOKUP($A2995,'Student reference sheet'!$A$2:$V$2329, 5,FALSE), "")</f>
        <v/>
      </c>
      <c r="S2995" s="39" t="str">
        <f>IF($A2995 &lt;&gt; "",VLOOKUP($A2995,'Student reference sheet'!$A$2:$V$2329, 6,FALSE), "")</f>
        <v/>
      </c>
      <c r="T2995" s="30" t="str">
        <f>IF($A2995 = "","",
IF(VLOOKUP($A2995,'Student reference sheet'!$A$2:$V$2329, 10,FALSE) = "Y", "Hispanic",
IF(VLOOKUP($A2995,'Student reference sheet'!$A$2:$V$2329,11,FALSE) &lt;&gt; "",
IF(VLOOKUP($A2995,'Student reference sheet'!$A$2:$V$2329,11,FALSE) = "UNK", "Unknown", VLOOKUP(VALUE(VLOOKUP($A2995,'Student reference sheet'!$A$2:$V$2329,11,FALSE)),'Ethnicity Reference'!$A$2:$B$22,2,FALSE)),
IF(VLOOKUP($A2995,'Student reference sheet'!$A$2:$V$2329,9,FALSE) &lt;&gt; "", VLOOKUP(VALUE(VLOOKUP($A2995,'Student reference sheet'!$A$2:$V$2329,9,FALSE)),'Ethnicity Reference'!$A$2:$B$22,2,FALSE),"Unknown"))))</f>
        <v/>
      </c>
      <c r="U2995" s="35"/>
    </row>
    <row r="2996" spans="1:21" ht="15.75">
      <c r="A2996" s="47"/>
      <c r="B2996" s="33"/>
      <c r="C2996" s="39" t="str">
        <f>IF($A2996 &lt;&gt; "",VLOOKUP($A2996,'Student reference sheet'!$A$2:$V$2329, 3,FALSE), "")</f>
        <v/>
      </c>
      <c r="D2996" s="39" t="str">
        <f>IF($A2996 &lt;&gt; "",VLOOKUP($A2996,'Student reference sheet'!$A$2:$V$2329, 2,FALSE), "")</f>
        <v/>
      </c>
      <c r="E2996" s="35"/>
      <c r="F2996" s="34"/>
      <c r="G2996" s="40" t="str">
        <f t="shared" ca="1" si="141"/>
        <v/>
      </c>
      <c r="H2996" s="40" t="str">
        <f t="shared" ca="1" si="142"/>
        <v/>
      </c>
      <c r="I2996" s="36" t="str">
        <f>IF($A2996 = "", "",
IF(COUNTIF(MINIMUM_DAY_DATES[], Attendance!J2996) &gt; 0, VLOOKUP(Attendance!$G2996,MINIMUM_DAY_PERIOD_SCHEDULE[], 2,TRUE),
IF(COUNTIF(RALLY_DATES[], Attendance!J2996) &gt; 0, VLOOKUP(Attendance!$G2996,RALLY_PERIOD_SCHEDULE[], 2,TRUE),
IF(WEEKDAY(Attendance!$J2996) = 2,
       IF(COUNTIF(FINALS_WEEK_MONDAY_DATE[],Attendance!$J2996) &gt; 0, VLOOKUP(Attendance!$G2996,FINALS_WEEK_MONDAY_PERIOD_SCHEDULE[],2,TRUE),
       VLOOKUP(Attendance!$G2996,REGULAR_WEEK_SCHEDULE[],6,TRUE)),
IF(WEEKDAY($J2996) = 3,
       IF(COUNTIF(FINALS_WEEK_TUESDAY_DATE[],Attendance!$J2996) &gt; 0, VLOOKUP(Attendance!$G2996,FINALS_WEEK_TUESDAY_PERIOD_SCHEDULE[],2,TRUE),
       VLOOKUP(Attendance!$G2996,REGULAR_WEEK_SCHEDULE[[Tuesday]:[Period]],5,TRUE)),
IF(WEEKDAY(Attendance!$J2996) = 4,
        IF(COUNTIF(BLOCK_WEDNESDAY_DATES[],Attendance!$J2996) &gt; 0, VLOOKUP(Attendance!$G2996,BLOCK_WEDNESDAY_PERIOD_SCHEDULE[],2,TRUE),
        IF(COUNTIF(FINALS_WEEK_WEDNESDAY_DATE[],Attendance!$J2996) &gt; 0, VLOOKUP(Attendance!$G2996,FINALS_WEEK_WEDNESDAY_PERIOD_SCHEDULE[],2,TRUE),
       VLOOKUP(Attendance!$G2996,REGULAR_WEEK_SCHEDULE[[Wednesday]:[Period]],4,TRUE))),
IF(WEEKDAY($J2996) = 5,
       IF(COUNTIF(BLOCK_THURSDAY_DATES[],Attendance!$J2996) &gt; 0, VLOOKUP(Attendance!$G2996,BLOCK_THURSDAY_PERIOD_SCHEDULE[],2,TRUE),
       IF(COUNTIF(FINALS_WEEK_THURSDAY_DATE[],Attendance!$J2996) &gt; 0, VLOOKUP(Attendance!$G2996,FINALS_WEEK_THURSDAY_PERIOD_SCHEDULE[],2,TRUE),
       VLOOKUP(Attendance!$G2996,REGULAR_WEEK_SCHEDULE[[Thursday]:[Period]],3,TRUE))),
IF(WEEKDAY(Attendance!$J2996) = 6,
       IF(COUNTIF(FINALS_WEEK_FRIDAY_DATE[],Attendance!$J2996) &gt; 0, VLOOKUP(Attendance!$G2996,FINALS_WEEK_FRIDAY_PERIOD_SCHEDULE[],2,TRUE),
       VLOOKUP(Attendance!$G2996,REGULAR_WEEK_SCHEDULE[[Friday]:[Period]],2,TRUE))))))))))</f>
        <v/>
      </c>
      <c r="J2996" s="41" t="str">
        <f t="shared" ca="1" si="143"/>
        <v/>
      </c>
      <c r="K2996" s="41" t="str">
        <f>IF($A2996 &lt;&gt; "",VLOOKUP($A2996,'Student reference sheet'!$A$2:$V$2329, 7,FALSE), "")</f>
        <v/>
      </c>
      <c r="L2996" s="30" t="str">
        <f>IF($A2996 ="", "", VLOOKUP($A2996, 'Student reference sheet'!$A$2:$Z$2603,23,FALSE))</f>
        <v/>
      </c>
      <c r="M2996" s="30" t="str">
        <f>IF($A2996 ="", "", VLOOKUP($A2996, 'Student reference sheet'!$A$2:$Z$2603,24,FALSE))</f>
        <v/>
      </c>
      <c r="N2996" s="30" t="str">
        <f>IF($A2996 ="", "", VLOOKUP($A2996, 'Student reference sheet'!$A$2:$Z$2603,26,FALSE))</f>
        <v/>
      </c>
      <c r="O2996" s="30" t="str">
        <f>IF($A2996 ="", "", VLOOKUP($A2996, 'Student reference sheet'!$A$2:$Z$2603,25,FALSE))</f>
        <v/>
      </c>
      <c r="P2996" s="39" t="str">
        <f>IF($A2996 = "", "", IF(OR(VLOOKUP($A2996,'Student reference sheet'!$A$2:$V$2400,8,FALSE) = "R",  VLOOKUP($A2996,'Student reference sheet'!$A$2:$V$2400,8,FALSE) = "L"), "X", ""))</f>
        <v/>
      </c>
      <c r="Q2996" s="39" t="str">
        <f>IF($A2996 ="", "", VLOOKUP($A2996, 'Student reference sheet'!$A$2:$V$2603,22,FALSE))</f>
        <v/>
      </c>
      <c r="R2996" s="39" t="str">
        <f>IF($A2996 &lt;&gt; "",VLOOKUP($A2996,'Student reference sheet'!$A$2:$V$2329, 5,FALSE), "")</f>
        <v/>
      </c>
      <c r="S2996" s="39" t="str">
        <f>IF($A2996 &lt;&gt; "",VLOOKUP($A2996,'Student reference sheet'!$A$2:$V$2329, 6,FALSE), "")</f>
        <v/>
      </c>
      <c r="T2996" s="30" t="str">
        <f>IF($A2996 = "","",
IF(VLOOKUP($A2996,'Student reference sheet'!$A$2:$V$2329, 10,FALSE) = "Y", "Hispanic",
IF(VLOOKUP($A2996,'Student reference sheet'!$A$2:$V$2329,11,FALSE) &lt;&gt; "",
IF(VLOOKUP($A2996,'Student reference sheet'!$A$2:$V$2329,11,FALSE) = "UNK", "Unknown", VLOOKUP(VALUE(VLOOKUP($A2996,'Student reference sheet'!$A$2:$V$2329,11,FALSE)),'Ethnicity Reference'!$A$2:$B$22,2,FALSE)),
IF(VLOOKUP($A2996,'Student reference sheet'!$A$2:$V$2329,9,FALSE) &lt;&gt; "", VLOOKUP(VALUE(VLOOKUP($A2996,'Student reference sheet'!$A$2:$V$2329,9,FALSE)),'Ethnicity Reference'!$A$2:$B$22,2,FALSE),"Unknown"))))</f>
        <v/>
      </c>
      <c r="U2996" s="35"/>
    </row>
    <row r="2997" spans="1:21" ht="15.75">
      <c r="A2997" s="47"/>
      <c r="B2997" s="33"/>
      <c r="C2997" s="39" t="str">
        <f>IF($A2997 &lt;&gt; "",VLOOKUP($A2997,'Student reference sheet'!$A$2:$V$2329, 3,FALSE), "")</f>
        <v/>
      </c>
      <c r="D2997" s="39" t="str">
        <f>IF($A2997 &lt;&gt; "",VLOOKUP($A2997,'Student reference sheet'!$A$2:$V$2329, 2,FALSE), "")</f>
        <v/>
      </c>
      <c r="E2997" s="35"/>
      <c r="F2997" s="34"/>
      <c r="G2997" s="40" t="str">
        <f t="shared" ca="1" si="141"/>
        <v/>
      </c>
      <c r="H2997" s="40" t="str">
        <f t="shared" ca="1" si="142"/>
        <v/>
      </c>
      <c r="I2997" s="36" t="str">
        <f>IF($A2997 = "", "",
IF(COUNTIF(MINIMUM_DAY_DATES[], Attendance!J2997) &gt; 0, VLOOKUP(Attendance!$G2997,MINIMUM_DAY_PERIOD_SCHEDULE[], 2,TRUE),
IF(COUNTIF(RALLY_DATES[], Attendance!J2997) &gt; 0, VLOOKUP(Attendance!$G2997,RALLY_PERIOD_SCHEDULE[], 2,TRUE),
IF(WEEKDAY(Attendance!$J2997) = 2,
       IF(COUNTIF(FINALS_WEEK_MONDAY_DATE[],Attendance!$J2997) &gt; 0, VLOOKUP(Attendance!$G2997,FINALS_WEEK_MONDAY_PERIOD_SCHEDULE[],2,TRUE),
       VLOOKUP(Attendance!$G2997,REGULAR_WEEK_SCHEDULE[],6,TRUE)),
IF(WEEKDAY($J2997) = 3,
       IF(COUNTIF(FINALS_WEEK_TUESDAY_DATE[],Attendance!$J2997) &gt; 0, VLOOKUP(Attendance!$G2997,FINALS_WEEK_TUESDAY_PERIOD_SCHEDULE[],2,TRUE),
       VLOOKUP(Attendance!$G2997,REGULAR_WEEK_SCHEDULE[[Tuesday]:[Period]],5,TRUE)),
IF(WEEKDAY(Attendance!$J2997) = 4,
        IF(COUNTIF(BLOCK_WEDNESDAY_DATES[],Attendance!$J2997) &gt; 0, VLOOKUP(Attendance!$G2997,BLOCK_WEDNESDAY_PERIOD_SCHEDULE[],2,TRUE),
        IF(COUNTIF(FINALS_WEEK_WEDNESDAY_DATE[],Attendance!$J2997) &gt; 0, VLOOKUP(Attendance!$G2997,FINALS_WEEK_WEDNESDAY_PERIOD_SCHEDULE[],2,TRUE),
       VLOOKUP(Attendance!$G2997,REGULAR_WEEK_SCHEDULE[[Wednesday]:[Period]],4,TRUE))),
IF(WEEKDAY($J2997) = 5,
       IF(COUNTIF(BLOCK_THURSDAY_DATES[],Attendance!$J2997) &gt; 0, VLOOKUP(Attendance!$G2997,BLOCK_THURSDAY_PERIOD_SCHEDULE[],2,TRUE),
       IF(COUNTIF(FINALS_WEEK_THURSDAY_DATE[],Attendance!$J2997) &gt; 0, VLOOKUP(Attendance!$G2997,FINALS_WEEK_THURSDAY_PERIOD_SCHEDULE[],2,TRUE),
       VLOOKUP(Attendance!$G2997,REGULAR_WEEK_SCHEDULE[[Thursday]:[Period]],3,TRUE))),
IF(WEEKDAY(Attendance!$J2997) = 6,
       IF(COUNTIF(FINALS_WEEK_FRIDAY_DATE[],Attendance!$J2997) &gt; 0, VLOOKUP(Attendance!$G2997,FINALS_WEEK_FRIDAY_PERIOD_SCHEDULE[],2,TRUE),
       VLOOKUP(Attendance!$G2997,REGULAR_WEEK_SCHEDULE[[Friday]:[Period]],2,TRUE))))))))))</f>
        <v/>
      </c>
      <c r="J2997" s="41" t="str">
        <f t="shared" ca="1" si="143"/>
        <v/>
      </c>
      <c r="K2997" s="41" t="str">
        <f>IF($A2997 &lt;&gt; "",VLOOKUP($A2997,'Student reference sheet'!$A$2:$V$2329, 7,FALSE), "")</f>
        <v/>
      </c>
      <c r="L2997" s="30" t="str">
        <f>IF($A2997 ="", "", VLOOKUP($A2997, 'Student reference sheet'!$A$2:$Z$2603,23,FALSE))</f>
        <v/>
      </c>
      <c r="M2997" s="30" t="str">
        <f>IF($A2997 ="", "", VLOOKUP($A2997, 'Student reference sheet'!$A$2:$Z$2603,24,FALSE))</f>
        <v/>
      </c>
      <c r="N2997" s="30" t="str">
        <f>IF($A2997 ="", "", VLOOKUP($A2997, 'Student reference sheet'!$A$2:$Z$2603,26,FALSE))</f>
        <v/>
      </c>
      <c r="O2997" s="30" t="str">
        <f>IF($A2997 ="", "", VLOOKUP($A2997, 'Student reference sheet'!$A$2:$Z$2603,25,FALSE))</f>
        <v/>
      </c>
      <c r="P2997" s="39" t="str">
        <f>IF($A2997 = "", "", IF(OR(VLOOKUP($A2997,'Student reference sheet'!$A$2:$V$2400,8,FALSE) = "R",  VLOOKUP($A2997,'Student reference sheet'!$A$2:$V$2400,8,FALSE) = "L"), "X", ""))</f>
        <v/>
      </c>
      <c r="Q2997" s="39" t="str">
        <f>IF($A2997 ="", "", VLOOKUP($A2997, 'Student reference sheet'!$A$2:$V$2603,22,FALSE))</f>
        <v/>
      </c>
      <c r="R2997" s="39" t="str">
        <f>IF($A2997 &lt;&gt; "",VLOOKUP($A2997,'Student reference sheet'!$A$2:$V$2329, 5,FALSE), "")</f>
        <v/>
      </c>
      <c r="S2997" s="39" t="str">
        <f>IF($A2997 &lt;&gt; "",VLOOKUP($A2997,'Student reference sheet'!$A$2:$V$2329, 6,FALSE), "")</f>
        <v/>
      </c>
      <c r="T2997" s="30" t="str">
        <f>IF($A2997 = "","",
IF(VLOOKUP($A2997,'Student reference sheet'!$A$2:$V$2329, 10,FALSE) = "Y", "Hispanic",
IF(VLOOKUP($A2997,'Student reference sheet'!$A$2:$V$2329,11,FALSE) &lt;&gt; "",
IF(VLOOKUP($A2997,'Student reference sheet'!$A$2:$V$2329,11,FALSE) = "UNK", "Unknown", VLOOKUP(VALUE(VLOOKUP($A2997,'Student reference sheet'!$A$2:$V$2329,11,FALSE)),'Ethnicity Reference'!$A$2:$B$22,2,FALSE)),
IF(VLOOKUP($A2997,'Student reference sheet'!$A$2:$V$2329,9,FALSE) &lt;&gt; "", VLOOKUP(VALUE(VLOOKUP($A2997,'Student reference sheet'!$A$2:$V$2329,9,FALSE)),'Ethnicity Reference'!$A$2:$B$22,2,FALSE),"Unknown"))))</f>
        <v/>
      </c>
      <c r="U2997" s="35"/>
    </row>
    <row r="2998" spans="1:21" ht="15.75">
      <c r="A2998" s="47"/>
      <c r="B2998" s="33"/>
      <c r="C2998" s="39" t="str">
        <f>IF($A2998 &lt;&gt; "",VLOOKUP($A2998,'Student reference sheet'!$A$2:$V$2329, 3,FALSE), "")</f>
        <v/>
      </c>
      <c r="D2998" s="39" t="str">
        <f>IF($A2998 &lt;&gt; "",VLOOKUP($A2998,'Student reference sheet'!$A$2:$V$2329, 2,FALSE), "")</f>
        <v/>
      </c>
      <c r="E2998" s="35"/>
      <c r="F2998" s="34"/>
      <c r="G2998" s="40" t="str">
        <f t="shared" ca="1" si="141"/>
        <v/>
      </c>
      <c r="H2998" s="40" t="str">
        <f t="shared" ca="1" si="142"/>
        <v/>
      </c>
      <c r="I2998" s="36" t="str">
        <f>IF($A2998 = "", "",
IF(COUNTIF(MINIMUM_DAY_DATES[], Attendance!J2998) &gt; 0, VLOOKUP(Attendance!$G2998,MINIMUM_DAY_PERIOD_SCHEDULE[], 2,TRUE),
IF(COUNTIF(RALLY_DATES[], Attendance!J2998) &gt; 0, VLOOKUP(Attendance!$G2998,RALLY_PERIOD_SCHEDULE[], 2,TRUE),
IF(WEEKDAY(Attendance!$J2998) = 2,
       IF(COUNTIF(FINALS_WEEK_MONDAY_DATE[],Attendance!$J2998) &gt; 0, VLOOKUP(Attendance!$G2998,FINALS_WEEK_MONDAY_PERIOD_SCHEDULE[],2,TRUE),
       VLOOKUP(Attendance!$G2998,REGULAR_WEEK_SCHEDULE[],6,TRUE)),
IF(WEEKDAY($J2998) = 3,
       IF(COUNTIF(FINALS_WEEK_TUESDAY_DATE[],Attendance!$J2998) &gt; 0, VLOOKUP(Attendance!$G2998,FINALS_WEEK_TUESDAY_PERIOD_SCHEDULE[],2,TRUE),
       VLOOKUP(Attendance!$G2998,REGULAR_WEEK_SCHEDULE[[Tuesday]:[Period]],5,TRUE)),
IF(WEEKDAY(Attendance!$J2998) = 4,
        IF(COUNTIF(BLOCK_WEDNESDAY_DATES[],Attendance!$J2998) &gt; 0, VLOOKUP(Attendance!$G2998,BLOCK_WEDNESDAY_PERIOD_SCHEDULE[],2,TRUE),
        IF(COUNTIF(FINALS_WEEK_WEDNESDAY_DATE[],Attendance!$J2998) &gt; 0, VLOOKUP(Attendance!$G2998,FINALS_WEEK_WEDNESDAY_PERIOD_SCHEDULE[],2,TRUE),
       VLOOKUP(Attendance!$G2998,REGULAR_WEEK_SCHEDULE[[Wednesday]:[Period]],4,TRUE))),
IF(WEEKDAY($J2998) = 5,
       IF(COUNTIF(BLOCK_THURSDAY_DATES[],Attendance!$J2998) &gt; 0, VLOOKUP(Attendance!$G2998,BLOCK_THURSDAY_PERIOD_SCHEDULE[],2,TRUE),
       IF(COUNTIF(FINALS_WEEK_THURSDAY_DATE[],Attendance!$J2998) &gt; 0, VLOOKUP(Attendance!$G2998,FINALS_WEEK_THURSDAY_PERIOD_SCHEDULE[],2,TRUE),
       VLOOKUP(Attendance!$G2998,REGULAR_WEEK_SCHEDULE[[Thursday]:[Period]],3,TRUE))),
IF(WEEKDAY(Attendance!$J2998) = 6,
       IF(COUNTIF(FINALS_WEEK_FRIDAY_DATE[],Attendance!$J2998) &gt; 0, VLOOKUP(Attendance!$G2998,FINALS_WEEK_FRIDAY_PERIOD_SCHEDULE[],2,TRUE),
       VLOOKUP(Attendance!$G2998,REGULAR_WEEK_SCHEDULE[[Friday]:[Period]],2,TRUE))))))))))</f>
        <v/>
      </c>
      <c r="J2998" s="41" t="str">
        <f t="shared" ca="1" si="143"/>
        <v/>
      </c>
      <c r="K2998" s="41" t="str">
        <f>IF($A2998 &lt;&gt; "",VLOOKUP($A2998,'Student reference sheet'!$A$2:$V$2329, 7,FALSE), "")</f>
        <v/>
      </c>
      <c r="L2998" s="30" t="str">
        <f>IF($A2998 ="", "", VLOOKUP($A2998, 'Student reference sheet'!$A$2:$Z$2603,23,FALSE))</f>
        <v/>
      </c>
      <c r="M2998" s="30" t="str">
        <f>IF($A2998 ="", "", VLOOKUP($A2998, 'Student reference sheet'!$A$2:$Z$2603,24,FALSE))</f>
        <v/>
      </c>
      <c r="N2998" s="30" t="str">
        <f>IF($A2998 ="", "", VLOOKUP($A2998, 'Student reference sheet'!$A$2:$Z$2603,26,FALSE))</f>
        <v/>
      </c>
      <c r="O2998" s="30" t="str">
        <f>IF($A2998 ="", "", VLOOKUP($A2998, 'Student reference sheet'!$A$2:$Z$2603,25,FALSE))</f>
        <v/>
      </c>
      <c r="P2998" s="39" t="str">
        <f>IF($A2998 = "", "", IF(OR(VLOOKUP($A2998,'Student reference sheet'!$A$2:$V$2400,8,FALSE) = "R",  VLOOKUP($A2998,'Student reference sheet'!$A$2:$V$2400,8,FALSE) = "L"), "X", ""))</f>
        <v/>
      </c>
      <c r="Q2998" s="39" t="str">
        <f>IF($A2998 ="", "", VLOOKUP($A2998, 'Student reference sheet'!$A$2:$V$2603,22,FALSE))</f>
        <v/>
      </c>
      <c r="R2998" s="39" t="str">
        <f>IF($A2998 &lt;&gt; "",VLOOKUP($A2998,'Student reference sheet'!$A$2:$V$2329, 5,FALSE), "")</f>
        <v/>
      </c>
      <c r="S2998" s="39" t="str">
        <f>IF($A2998 &lt;&gt; "",VLOOKUP($A2998,'Student reference sheet'!$A$2:$V$2329, 6,FALSE), "")</f>
        <v/>
      </c>
      <c r="T2998" s="30" t="str">
        <f>IF($A2998 = "","",
IF(VLOOKUP($A2998,'Student reference sheet'!$A$2:$V$2329, 10,FALSE) = "Y", "Hispanic",
IF(VLOOKUP($A2998,'Student reference sheet'!$A$2:$V$2329,11,FALSE) &lt;&gt; "",
IF(VLOOKUP($A2998,'Student reference sheet'!$A$2:$V$2329,11,FALSE) = "UNK", "Unknown", VLOOKUP(VALUE(VLOOKUP($A2998,'Student reference sheet'!$A$2:$V$2329,11,FALSE)),'Ethnicity Reference'!$A$2:$B$22,2,FALSE)),
IF(VLOOKUP($A2998,'Student reference sheet'!$A$2:$V$2329,9,FALSE) &lt;&gt; "", VLOOKUP(VALUE(VLOOKUP($A2998,'Student reference sheet'!$A$2:$V$2329,9,FALSE)),'Ethnicity Reference'!$A$2:$B$22,2,FALSE),"Unknown"))))</f>
        <v/>
      </c>
      <c r="U2998" s="35"/>
    </row>
    <row r="2999" spans="1:21" ht="15.75">
      <c r="A2999" s="47"/>
      <c r="B2999" s="33"/>
      <c r="C2999" s="39" t="str">
        <f>IF($A2999 &lt;&gt; "",VLOOKUP($A2999,'Student reference sheet'!$A$2:$V$2329, 3,FALSE), "")</f>
        <v/>
      </c>
      <c r="D2999" s="39" t="str">
        <f>IF($A2999 &lt;&gt; "",VLOOKUP($A2999,'Student reference sheet'!$A$2:$V$2329, 2,FALSE), "")</f>
        <v/>
      </c>
      <c r="E2999" s="35"/>
      <c r="F2999" s="34"/>
      <c r="G2999" s="40" t="str">
        <f t="shared" ca="1" si="141"/>
        <v/>
      </c>
      <c r="H2999" s="40" t="str">
        <f t="shared" ca="1" si="142"/>
        <v/>
      </c>
      <c r="I2999" s="36" t="str">
        <f>IF($A2999 = "", "",
IF(COUNTIF(MINIMUM_DAY_DATES[], Attendance!J2999) &gt; 0, VLOOKUP(Attendance!$G2999,MINIMUM_DAY_PERIOD_SCHEDULE[], 2,TRUE),
IF(COUNTIF(RALLY_DATES[], Attendance!J2999) &gt; 0, VLOOKUP(Attendance!$G2999,RALLY_PERIOD_SCHEDULE[], 2,TRUE),
IF(WEEKDAY(Attendance!$J2999) = 2,
       IF(COUNTIF(FINALS_WEEK_MONDAY_DATE[],Attendance!$J2999) &gt; 0, VLOOKUP(Attendance!$G2999,FINALS_WEEK_MONDAY_PERIOD_SCHEDULE[],2,TRUE),
       VLOOKUP(Attendance!$G2999,REGULAR_WEEK_SCHEDULE[],6,TRUE)),
IF(WEEKDAY($J2999) = 3,
       IF(COUNTIF(FINALS_WEEK_TUESDAY_DATE[],Attendance!$J2999) &gt; 0, VLOOKUP(Attendance!$G2999,FINALS_WEEK_TUESDAY_PERIOD_SCHEDULE[],2,TRUE),
       VLOOKUP(Attendance!$G2999,REGULAR_WEEK_SCHEDULE[[Tuesday]:[Period]],5,TRUE)),
IF(WEEKDAY(Attendance!$J2999) = 4,
        IF(COUNTIF(BLOCK_WEDNESDAY_DATES[],Attendance!$J2999) &gt; 0, VLOOKUP(Attendance!$G2999,BLOCK_WEDNESDAY_PERIOD_SCHEDULE[],2,TRUE),
        IF(COUNTIF(FINALS_WEEK_WEDNESDAY_DATE[],Attendance!$J2999) &gt; 0, VLOOKUP(Attendance!$G2999,FINALS_WEEK_WEDNESDAY_PERIOD_SCHEDULE[],2,TRUE),
       VLOOKUP(Attendance!$G2999,REGULAR_WEEK_SCHEDULE[[Wednesday]:[Period]],4,TRUE))),
IF(WEEKDAY($J2999) = 5,
       IF(COUNTIF(BLOCK_THURSDAY_DATES[],Attendance!$J2999) &gt; 0, VLOOKUP(Attendance!$G2999,BLOCK_THURSDAY_PERIOD_SCHEDULE[],2,TRUE),
       IF(COUNTIF(FINALS_WEEK_THURSDAY_DATE[],Attendance!$J2999) &gt; 0, VLOOKUP(Attendance!$G2999,FINALS_WEEK_THURSDAY_PERIOD_SCHEDULE[],2,TRUE),
       VLOOKUP(Attendance!$G2999,REGULAR_WEEK_SCHEDULE[[Thursday]:[Period]],3,TRUE))),
IF(WEEKDAY(Attendance!$J2999) = 6,
       IF(COUNTIF(FINALS_WEEK_FRIDAY_DATE[],Attendance!$J2999) &gt; 0, VLOOKUP(Attendance!$G2999,FINALS_WEEK_FRIDAY_PERIOD_SCHEDULE[],2,TRUE),
       VLOOKUP(Attendance!$G2999,REGULAR_WEEK_SCHEDULE[[Friday]:[Period]],2,TRUE))))))))))</f>
        <v/>
      </c>
      <c r="J2999" s="41" t="str">
        <f t="shared" ca="1" si="143"/>
        <v/>
      </c>
      <c r="K2999" s="41" t="str">
        <f>IF($A2999 &lt;&gt; "",VLOOKUP($A2999,'Student reference sheet'!$A$2:$V$2329, 7,FALSE), "")</f>
        <v/>
      </c>
      <c r="L2999" s="30" t="str">
        <f>IF($A2999 ="", "", VLOOKUP($A2999, 'Student reference sheet'!$A$2:$Z$2603,23,FALSE))</f>
        <v/>
      </c>
      <c r="M2999" s="30" t="str">
        <f>IF($A2999 ="", "", VLOOKUP($A2999, 'Student reference sheet'!$A$2:$Z$2603,24,FALSE))</f>
        <v/>
      </c>
      <c r="N2999" s="30" t="str">
        <f>IF($A2999 ="", "", VLOOKUP($A2999, 'Student reference sheet'!$A$2:$Z$2603,26,FALSE))</f>
        <v/>
      </c>
      <c r="O2999" s="30" t="str">
        <f>IF($A2999 ="", "", VLOOKUP($A2999, 'Student reference sheet'!$A$2:$Z$2603,25,FALSE))</f>
        <v/>
      </c>
      <c r="P2999" s="39" t="str">
        <f>IF($A2999 = "", "", IF(OR(VLOOKUP($A2999,'Student reference sheet'!$A$2:$V$2400,8,FALSE) = "R",  VLOOKUP($A2999,'Student reference sheet'!$A$2:$V$2400,8,FALSE) = "L"), "X", ""))</f>
        <v/>
      </c>
      <c r="Q2999" s="39" t="str">
        <f>IF($A2999 ="", "", VLOOKUP($A2999, 'Student reference sheet'!$A$2:$V$2603,22,FALSE))</f>
        <v/>
      </c>
      <c r="R2999" s="39" t="str">
        <f>IF($A2999 &lt;&gt; "",VLOOKUP($A2999,'Student reference sheet'!$A$2:$V$2329, 5,FALSE), "")</f>
        <v/>
      </c>
      <c r="S2999" s="39" t="str">
        <f>IF($A2999 &lt;&gt; "",VLOOKUP($A2999,'Student reference sheet'!$A$2:$V$2329, 6,FALSE), "")</f>
        <v/>
      </c>
      <c r="T2999" s="30" t="str">
        <f>IF($A2999 = "","",
IF(VLOOKUP($A2999,'Student reference sheet'!$A$2:$V$2329, 10,FALSE) = "Y", "Hispanic",
IF(VLOOKUP($A2999,'Student reference sheet'!$A$2:$V$2329,11,FALSE) &lt;&gt; "",
IF(VLOOKUP($A2999,'Student reference sheet'!$A$2:$V$2329,11,FALSE) = "UNK", "Unknown", VLOOKUP(VALUE(VLOOKUP($A2999,'Student reference sheet'!$A$2:$V$2329,11,FALSE)),'Ethnicity Reference'!$A$2:$B$22,2,FALSE)),
IF(VLOOKUP($A2999,'Student reference sheet'!$A$2:$V$2329,9,FALSE) &lt;&gt; "", VLOOKUP(VALUE(VLOOKUP($A2999,'Student reference sheet'!$A$2:$V$2329,9,FALSE)),'Ethnicity Reference'!$A$2:$B$22,2,FALSE),"Unknown"))))</f>
        <v/>
      </c>
      <c r="U2999" s="35"/>
    </row>
    <row r="3000" spans="1:21" ht="15.75">
      <c r="A3000" s="47"/>
      <c r="B3000" s="33"/>
      <c r="C3000" s="39" t="str">
        <f>IF($A3000 &lt;&gt; "",VLOOKUP($A3000,'Student reference sheet'!$A$2:$V$2329, 3,FALSE), "")</f>
        <v/>
      </c>
      <c r="D3000" s="39" t="str">
        <f>IF($A3000 &lt;&gt; "",VLOOKUP($A3000,'Student reference sheet'!$A$2:$V$2329, 2,FALSE), "")</f>
        <v/>
      </c>
      <c r="E3000" s="35"/>
      <c r="F3000" s="34"/>
      <c r="G3000" s="40" t="str">
        <f t="shared" ca="1" si="141"/>
        <v/>
      </c>
      <c r="H3000" s="40" t="str">
        <f t="shared" ca="1" si="142"/>
        <v/>
      </c>
      <c r="I3000" s="36" t="str">
        <f>IF($A3000 = "", "",
IF(COUNTIF(MINIMUM_DAY_DATES[], Attendance!J3000) &gt; 0, VLOOKUP(Attendance!$G3000,MINIMUM_DAY_PERIOD_SCHEDULE[], 2,TRUE),
IF(COUNTIF(RALLY_DATES[], Attendance!J3000) &gt; 0, VLOOKUP(Attendance!$G3000,RALLY_PERIOD_SCHEDULE[], 2,TRUE),
IF(WEEKDAY(Attendance!$J3000) = 2,
       IF(COUNTIF(FINALS_WEEK_MONDAY_DATE[],Attendance!$J3000) &gt; 0, VLOOKUP(Attendance!$G3000,FINALS_WEEK_MONDAY_PERIOD_SCHEDULE[],2,TRUE),
       VLOOKUP(Attendance!$G3000,REGULAR_WEEK_SCHEDULE[],6,TRUE)),
IF(WEEKDAY($J3000) = 3,
       IF(COUNTIF(FINALS_WEEK_TUESDAY_DATE[],Attendance!$J3000) &gt; 0, VLOOKUP(Attendance!$G3000,FINALS_WEEK_TUESDAY_PERIOD_SCHEDULE[],2,TRUE),
       VLOOKUP(Attendance!$G3000,REGULAR_WEEK_SCHEDULE[[Tuesday]:[Period]],5,TRUE)),
IF(WEEKDAY(Attendance!$J3000) = 4,
        IF(COUNTIF(BLOCK_WEDNESDAY_DATES[],Attendance!$J3000) &gt; 0, VLOOKUP(Attendance!$G3000,BLOCK_WEDNESDAY_PERIOD_SCHEDULE[],2,TRUE),
        IF(COUNTIF(FINALS_WEEK_WEDNESDAY_DATE[],Attendance!$J3000) &gt; 0, VLOOKUP(Attendance!$G3000,FINALS_WEEK_WEDNESDAY_PERIOD_SCHEDULE[],2,TRUE),
       VLOOKUP(Attendance!$G3000,REGULAR_WEEK_SCHEDULE[[Wednesday]:[Period]],4,TRUE))),
IF(WEEKDAY($J3000) = 5,
       IF(COUNTIF(BLOCK_THURSDAY_DATES[],Attendance!$J3000) &gt; 0, VLOOKUP(Attendance!$G3000,BLOCK_THURSDAY_PERIOD_SCHEDULE[],2,TRUE),
       IF(COUNTIF(FINALS_WEEK_THURSDAY_DATE[],Attendance!$J3000) &gt; 0, VLOOKUP(Attendance!$G3000,FINALS_WEEK_THURSDAY_PERIOD_SCHEDULE[],2,TRUE),
       VLOOKUP(Attendance!$G3000,REGULAR_WEEK_SCHEDULE[[Thursday]:[Period]],3,TRUE))),
IF(WEEKDAY(Attendance!$J3000) = 6,
       IF(COUNTIF(FINALS_WEEK_FRIDAY_DATE[],Attendance!$J3000) &gt; 0, VLOOKUP(Attendance!$G3000,FINALS_WEEK_FRIDAY_PERIOD_SCHEDULE[],2,TRUE),
       VLOOKUP(Attendance!$G3000,REGULAR_WEEK_SCHEDULE[[Friday]:[Period]],2,TRUE))))))))))</f>
        <v/>
      </c>
      <c r="J3000" s="41" t="str">
        <f t="shared" ca="1" si="143"/>
        <v/>
      </c>
      <c r="K3000" s="41" t="str">
        <f>IF($A3000 &lt;&gt; "",VLOOKUP($A3000,'Student reference sheet'!$A$2:$V$2329, 7,FALSE), "")</f>
        <v/>
      </c>
      <c r="L3000" s="30" t="str">
        <f>IF($A3000 ="", "", VLOOKUP($A3000, 'Student reference sheet'!$A$2:$Z$2603,23,FALSE))</f>
        <v/>
      </c>
      <c r="M3000" s="30" t="str">
        <f>IF($A3000 ="", "", VLOOKUP($A3000, 'Student reference sheet'!$A$2:$Z$2603,24,FALSE))</f>
        <v/>
      </c>
      <c r="N3000" s="30" t="str">
        <f>IF($A3000 ="", "", VLOOKUP($A3000, 'Student reference sheet'!$A$2:$Z$2603,26,FALSE))</f>
        <v/>
      </c>
      <c r="O3000" s="30" t="str">
        <f>IF($A3000 ="", "", VLOOKUP($A3000, 'Student reference sheet'!$A$2:$Z$2603,25,FALSE))</f>
        <v/>
      </c>
      <c r="P3000" s="39" t="str">
        <f>IF($A3000 = "", "", IF(OR(VLOOKUP($A3000,'Student reference sheet'!$A$2:$V$2400,8,FALSE) = "R",  VLOOKUP($A3000,'Student reference sheet'!$A$2:$V$2400,8,FALSE) = "L"), "X", ""))</f>
        <v/>
      </c>
      <c r="Q3000" s="39" t="str">
        <f>IF($A3000 ="", "", VLOOKUP($A3000, 'Student reference sheet'!$A$2:$V$2603,22,FALSE))</f>
        <v/>
      </c>
      <c r="R3000" s="39" t="str">
        <f>IF($A3000 &lt;&gt; "",VLOOKUP($A3000,'Student reference sheet'!$A$2:$V$2329, 5,FALSE), "")</f>
        <v/>
      </c>
      <c r="S3000" s="39" t="str">
        <f>IF($A3000 &lt;&gt; "",VLOOKUP($A3000,'Student reference sheet'!$A$2:$V$2329, 6,FALSE), "")</f>
        <v/>
      </c>
      <c r="T3000" s="30" t="str">
        <f>IF($A3000 = "","",
IF(VLOOKUP($A3000,'Student reference sheet'!$A$2:$V$2329, 10,FALSE) = "Y", "Hispanic",
IF(VLOOKUP($A3000,'Student reference sheet'!$A$2:$V$2329,11,FALSE) &lt;&gt; "",
IF(VLOOKUP($A3000,'Student reference sheet'!$A$2:$V$2329,11,FALSE) = "UNK", "Unknown", VLOOKUP(VALUE(VLOOKUP($A3000,'Student reference sheet'!$A$2:$V$2329,11,FALSE)),'Ethnicity Reference'!$A$2:$B$22,2,FALSE)),
IF(VLOOKUP($A3000,'Student reference sheet'!$A$2:$V$2329,9,FALSE) &lt;&gt; "", VLOOKUP(VALUE(VLOOKUP($A3000,'Student reference sheet'!$A$2:$V$2329,9,FALSE)),'Ethnicity Reference'!$A$2:$B$22,2,FALSE),"Unknown"))))</f>
        <v/>
      </c>
      <c r="U3000" s="35"/>
    </row>
    <row r="3001" spans="1:21" ht="15.75">
      <c r="A3001" s="47"/>
      <c r="B3001" s="33"/>
      <c r="C3001" s="39" t="str">
        <f>IF($A3001 &lt;&gt; "",VLOOKUP($A3001,'Student reference sheet'!$A$2:$V$2329, 3,FALSE), "")</f>
        <v/>
      </c>
      <c r="D3001" s="39" t="str">
        <f>IF($A3001 &lt;&gt; "",VLOOKUP($A3001,'Student reference sheet'!$A$2:$V$2329, 2,FALSE), "")</f>
        <v/>
      </c>
      <c r="E3001" s="35"/>
      <c r="F3001" s="34"/>
      <c r="G3001" s="40" t="str">
        <f t="shared" ca="1" si="141"/>
        <v/>
      </c>
      <c r="H3001" s="40" t="str">
        <f t="shared" ca="1" si="142"/>
        <v/>
      </c>
      <c r="I3001" s="36" t="str">
        <f>IF($A3001 = "", "",
IF(COUNTIF(MINIMUM_DAY_DATES[], Attendance!J3001) &gt; 0, VLOOKUP(Attendance!$G3001,MINIMUM_DAY_PERIOD_SCHEDULE[], 2,TRUE),
IF(COUNTIF(RALLY_DATES[], Attendance!J3001) &gt; 0, VLOOKUP(Attendance!$G3001,RALLY_PERIOD_SCHEDULE[], 2,TRUE),
IF(WEEKDAY(Attendance!$J3001) = 2,
       IF(COUNTIF(FINALS_WEEK_MONDAY_DATE[],Attendance!$J3001) &gt; 0, VLOOKUP(Attendance!$G3001,FINALS_WEEK_MONDAY_PERIOD_SCHEDULE[],2,TRUE),
       VLOOKUP(Attendance!$G3001,REGULAR_WEEK_SCHEDULE[],6,TRUE)),
IF(WEEKDAY($J3001) = 3,
       IF(COUNTIF(FINALS_WEEK_TUESDAY_DATE[],Attendance!$J3001) &gt; 0, VLOOKUP(Attendance!$G3001,FINALS_WEEK_TUESDAY_PERIOD_SCHEDULE[],2,TRUE),
       VLOOKUP(Attendance!$G3001,REGULAR_WEEK_SCHEDULE[[Tuesday]:[Period]],5,TRUE)),
IF(WEEKDAY(Attendance!$J3001) = 4,
        IF(COUNTIF(BLOCK_WEDNESDAY_DATES[],Attendance!$J3001) &gt; 0, VLOOKUP(Attendance!$G3001,BLOCK_WEDNESDAY_PERIOD_SCHEDULE[],2,TRUE),
        IF(COUNTIF(FINALS_WEEK_WEDNESDAY_DATE[],Attendance!$J3001) &gt; 0, VLOOKUP(Attendance!$G3001,FINALS_WEEK_WEDNESDAY_PERIOD_SCHEDULE[],2,TRUE),
       VLOOKUP(Attendance!$G3001,REGULAR_WEEK_SCHEDULE[[Wednesday]:[Period]],4,TRUE))),
IF(WEEKDAY($J3001) = 5,
       IF(COUNTIF(BLOCK_THURSDAY_DATES[],Attendance!$J3001) &gt; 0, VLOOKUP(Attendance!$G3001,BLOCK_THURSDAY_PERIOD_SCHEDULE[],2,TRUE),
       IF(COUNTIF(FINALS_WEEK_THURSDAY_DATE[],Attendance!$J3001) &gt; 0, VLOOKUP(Attendance!$G3001,FINALS_WEEK_THURSDAY_PERIOD_SCHEDULE[],2,TRUE),
       VLOOKUP(Attendance!$G3001,REGULAR_WEEK_SCHEDULE[[Thursday]:[Period]],3,TRUE))),
IF(WEEKDAY(Attendance!$J3001) = 6,
       IF(COUNTIF(FINALS_WEEK_FRIDAY_DATE[],Attendance!$J3001) &gt; 0, VLOOKUP(Attendance!$G3001,FINALS_WEEK_FRIDAY_PERIOD_SCHEDULE[],2,TRUE),
       VLOOKUP(Attendance!$G3001,REGULAR_WEEK_SCHEDULE[[Friday]:[Period]],2,TRUE))))))))))</f>
        <v/>
      </c>
      <c r="J3001" s="41" t="str">
        <f t="shared" ca="1" si="143"/>
        <v/>
      </c>
      <c r="K3001" s="41" t="str">
        <f>IF($A3001 &lt;&gt; "",VLOOKUP($A3001,'Student reference sheet'!$A$2:$V$2329, 7,FALSE), "")</f>
        <v/>
      </c>
      <c r="L3001" s="30" t="str">
        <f>IF($A3001 ="", "", VLOOKUP($A3001, 'Student reference sheet'!$A$2:$Z$2603,23,FALSE))</f>
        <v/>
      </c>
      <c r="M3001" s="30" t="str">
        <f>IF($A3001 ="", "", VLOOKUP($A3001, 'Student reference sheet'!$A$2:$Z$2603,24,FALSE))</f>
        <v/>
      </c>
      <c r="N3001" s="30" t="str">
        <f>IF($A3001 ="", "", VLOOKUP($A3001, 'Student reference sheet'!$A$2:$Z$2603,26,FALSE))</f>
        <v/>
      </c>
      <c r="O3001" s="30" t="str">
        <f>IF($A3001 ="", "", VLOOKUP($A3001, 'Student reference sheet'!$A$2:$Z$2603,25,FALSE))</f>
        <v/>
      </c>
      <c r="P3001" s="39" t="str">
        <f>IF($A3001 = "", "", IF(OR(VLOOKUP($A3001,'Student reference sheet'!$A$2:$V$2400,8,FALSE) = "R",  VLOOKUP($A3001,'Student reference sheet'!$A$2:$V$2400,8,FALSE) = "L"), "X", ""))</f>
        <v/>
      </c>
      <c r="Q3001" s="39" t="str">
        <f>IF($A3001 ="", "", VLOOKUP($A3001, 'Student reference sheet'!$A$2:$V$2603,22,FALSE))</f>
        <v/>
      </c>
      <c r="R3001" s="39" t="str">
        <f>IF($A3001 &lt;&gt; "",VLOOKUP($A3001,'Student reference sheet'!$A$2:$V$2329, 5,FALSE), "")</f>
        <v/>
      </c>
      <c r="S3001" s="39" t="str">
        <f>IF($A3001 &lt;&gt; "",VLOOKUP($A3001,'Student reference sheet'!$A$2:$V$2329, 6,FALSE), "")</f>
        <v/>
      </c>
      <c r="T3001" s="30" t="str">
        <f>IF($A3001 = "","",
IF(VLOOKUP($A3001,'Student reference sheet'!$A$2:$V$2329, 10,FALSE) = "Y", "Hispanic",
IF(VLOOKUP($A3001,'Student reference sheet'!$A$2:$V$2329,11,FALSE) &lt;&gt; "",
IF(VLOOKUP($A3001,'Student reference sheet'!$A$2:$V$2329,11,FALSE) = "UNK", "Unknown", VLOOKUP(VALUE(VLOOKUP($A3001,'Student reference sheet'!$A$2:$V$2329,11,FALSE)),'Ethnicity Reference'!$A$2:$B$22,2,FALSE)),
IF(VLOOKUP($A3001,'Student reference sheet'!$A$2:$V$2329,9,FALSE) &lt;&gt; "", VLOOKUP(VALUE(VLOOKUP($A3001,'Student reference sheet'!$A$2:$V$2329,9,FALSE)),'Ethnicity Reference'!$A$2:$B$22,2,FALSE),"Unknown"))))</f>
        <v/>
      </c>
      <c r="U3001" s="35"/>
    </row>
    <row r="3002" spans="1:21" ht="15.75">
      <c r="A3002" s="47"/>
      <c r="B3002" s="33"/>
      <c r="C3002" s="39" t="str">
        <f>IF($A3002 &lt;&gt; "",VLOOKUP($A3002,'Student reference sheet'!$A$2:$V$2329, 3,FALSE), "")</f>
        <v/>
      </c>
      <c r="D3002" s="39" t="str">
        <f>IF($A3002 &lt;&gt; "",VLOOKUP($A3002,'Student reference sheet'!$A$2:$V$2329, 2,FALSE), "")</f>
        <v/>
      </c>
      <c r="E3002" s="35"/>
      <c r="F3002" s="34"/>
      <c r="G3002" s="40" t="str">
        <f t="shared" ca="1" si="141"/>
        <v/>
      </c>
      <c r="H3002" s="40" t="str">
        <f t="shared" ca="1" si="142"/>
        <v/>
      </c>
      <c r="I3002" s="36" t="str">
        <f>IF($A3002 = "", "",
IF(COUNTIF(MINIMUM_DAY_DATES[], Attendance!J3002) &gt; 0, VLOOKUP(Attendance!$G3002,MINIMUM_DAY_PERIOD_SCHEDULE[], 2,TRUE),
IF(COUNTIF(RALLY_DATES[], Attendance!J3002) &gt; 0, VLOOKUP(Attendance!$G3002,RALLY_PERIOD_SCHEDULE[], 2,TRUE),
IF(WEEKDAY(Attendance!$J3002) = 2,
       IF(COUNTIF(FINALS_WEEK_MONDAY_DATE[],Attendance!$J3002) &gt; 0, VLOOKUP(Attendance!$G3002,FINALS_WEEK_MONDAY_PERIOD_SCHEDULE[],2,TRUE),
       VLOOKUP(Attendance!$G3002,REGULAR_WEEK_SCHEDULE[],6,TRUE)),
IF(WEEKDAY($J3002) = 3,
       IF(COUNTIF(FINALS_WEEK_TUESDAY_DATE[],Attendance!$J3002) &gt; 0, VLOOKUP(Attendance!$G3002,FINALS_WEEK_TUESDAY_PERIOD_SCHEDULE[],2,TRUE),
       VLOOKUP(Attendance!$G3002,REGULAR_WEEK_SCHEDULE[[Tuesday]:[Period]],5,TRUE)),
IF(WEEKDAY(Attendance!$J3002) = 4,
        IF(COUNTIF(BLOCK_WEDNESDAY_DATES[],Attendance!$J3002) &gt; 0, VLOOKUP(Attendance!$G3002,BLOCK_WEDNESDAY_PERIOD_SCHEDULE[],2,TRUE),
        IF(COUNTIF(FINALS_WEEK_WEDNESDAY_DATE[],Attendance!$J3002) &gt; 0, VLOOKUP(Attendance!$G3002,FINALS_WEEK_WEDNESDAY_PERIOD_SCHEDULE[],2,TRUE),
       VLOOKUP(Attendance!$G3002,REGULAR_WEEK_SCHEDULE[[Wednesday]:[Period]],4,TRUE))),
IF(WEEKDAY($J3002) = 5,
       IF(COUNTIF(BLOCK_THURSDAY_DATES[],Attendance!$J3002) &gt; 0, VLOOKUP(Attendance!$G3002,BLOCK_THURSDAY_PERIOD_SCHEDULE[],2,TRUE),
       IF(COUNTIF(FINALS_WEEK_THURSDAY_DATE[],Attendance!$J3002) &gt; 0, VLOOKUP(Attendance!$G3002,FINALS_WEEK_THURSDAY_PERIOD_SCHEDULE[],2,TRUE),
       VLOOKUP(Attendance!$G3002,REGULAR_WEEK_SCHEDULE[[Thursday]:[Period]],3,TRUE))),
IF(WEEKDAY(Attendance!$J3002) = 6,
       IF(COUNTIF(FINALS_WEEK_FRIDAY_DATE[],Attendance!$J3002) &gt; 0, VLOOKUP(Attendance!$G3002,FINALS_WEEK_FRIDAY_PERIOD_SCHEDULE[],2,TRUE),
       VLOOKUP(Attendance!$G3002,REGULAR_WEEK_SCHEDULE[[Friday]:[Period]],2,TRUE))))))))))</f>
        <v/>
      </c>
      <c r="J3002" s="41" t="str">
        <f t="shared" ca="1" si="143"/>
        <v/>
      </c>
      <c r="K3002" s="41" t="str">
        <f>IF($A3002 &lt;&gt; "",VLOOKUP($A3002,'Student reference sheet'!$A$2:$V$2329, 7,FALSE), "")</f>
        <v/>
      </c>
      <c r="L3002" s="30" t="str">
        <f>IF($A3002 ="", "", VLOOKUP($A3002, 'Student reference sheet'!$A$2:$Z$2603,23,FALSE))</f>
        <v/>
      </c>
      <c r="M3002" s="30" t="str">
        <f>IF($A3002 ="", "", VLOOKUP($A3002, 'Student reference sheet'!$A$2:$Z$2603,24,FALSE))</f>
        <v/>
      </c>
      <c r="N3002" s="30" t="str">
        <f>IF($A3002 ="", "", VLOOKUP($A3002, 'Student reference sheet'!$A$2:$Z$2603,26,FALSE))</f>
        <v/>
      </c>
      <c r="O3002" s="30" t="str">
        <f>IF($A3002 ="", "", VLOOKUP($A3002, 'Student reference sheet'!$A$2:$Z$2603,25,FALSE))</f>
        <v/>
      </c>
      <c r="P3002" s="39" t="str">
        <f>IF($A3002 = "", "", IF(OR(VLOOKUP($A3002,'Student reference sheet'!$A$2:$V$2400,8,FALSE) = "R",  VLOOKUP($A3002,'Student reference sheet'!$A$2:$V$2400,8,FALSE) = "L"), "X", ""))</f>
        <v/>
      </c>
      <c r="Q3002" s="39" t="str">
        <f>IF($A3002 ="", "", VLOOKUP($A3002, 'Student reference sheet'!$A$2:$V$2603,22,FALSE))</f>
        <v/>
      </c>
      <c r="R3002" s="39" t="str">
        <f>IF($A3002 &lt;&gt; "",VLOOKUP($A3002,'Student reference sheet'!$A$2:$V$2329, 5,FALSE), "")</f>
        <v/>
      </c>
      <c r="S3002" s="39" t="str">
        <f>IF($A3002 &lt;&gt; "",VLOOKUP($A3002,'Student reference sheet'!$A$2:$V$2329, 6,FALSE), "")</f>
        <v/>
      </c>
      <c r="T3002" s="30" t="str">
        <f>IF($A3002 = "","",
IF(VLOOKUP($A3002,'Student reference sheet'!$A$2:$V$2329, 10,FALSE) = "Y", "Hispanic",
IF(VLOOKUP($A3002,'Student reference sheet'!$A$2:$V$2329,11,FALSE) &lt;&gt; "",
IF(VLOOKUP($A3002,'Student reference sheet'!$A$2:$V$2329,11,FALSE) = "UNK", "Unknown", VLOOKUP(VALUE(VLOOKUP($A3002,'Student reference sheet'!$A$2:$V$2329,11,FALSE)),'Ethnicity Reference'!$A$2:$B$22,2,FALSE)),
IF(VLOOKUP($A3002,'Student reference sheet'!$A$2:$V$2329,9,FALSE) &lt;&gt; "", VLOOKUP(VALUE(VLOOKUP($A3002,'Student reference sheet'!$A$2:$V$2329,9,FALSE)),'Ethnicity Reference'!$A$2:$B$22,2,FALSE),"Unknown"))))</f>
        <v/>
      </c>
      <c r="U3002" s="35"/>
    </row>
    <row r="3003" spans="1:21" ht="15.75">
      <c r="A3003" s="47"/>
      <c r="B3003" s="33"/>
      <c r="C3003" s="39" t="str">
        <f>IF($A3003 &lt;&gt; "",VLOOKUP($A3003,'Student reference sheet'!$A$2:$V$2329, 3,FALSE), "")</f>
        <v/>
      </c>
      <c r="D3003" s="39" t="str">
        <f>IF($A3003 &lt;&gt; "",VLOOKUP($A3003,'Student reference sheet'!$A$2:$V$2329, 2,FALSE), "")</f>
        <v/>
      </c>
      <c r="E3003" s="35"/>
      <c r="F3003" s="34"/>
      <c r="G3003" s="40" t="str">
        <f t="shared" ca="1" si="141"/>
        <v/>
      </c>
      <c r="H3003" s="40" t="str">
        <f t="shared" ca="1" si="142"/>
        <v/>
      </c>
      <c r="I3003" s="36" t="str">
        <f>IF($A3003 = "", "",
IF(COUNTIF(MINIMUM_DAY_DATES[], Attendance!J3003) &gt; 0, VLOOKUP(Attendance!$G3003,MINIMUM_DAY_PERIOD_SCHEDULE[], 2,TRUE),
IF(COUNTIF(RALLY_DATES[], Attendance!J3003) &gt; 0, VLOOKUP(Attendance!$G3003,RALLY_PERIOD_SCHEDULE[], 2,TRUE),
IF(WEEKDAY(Attendance!$J3003) = 2,
       IF(COUNTIF(FINALS_WEEK_MONDAY_DATE[],Attendance!$J3003) &gt; 0, VLOOKUP(Attendance!$G3003,FINALS_WEEK_MONDAY_PERIOD_SCHEDULE[],2,TRUE),
       VLOOKUP(Attendance!$G3003,REGULAR_WEEK_SCHEDULE[],6,TRUE)),
IF(WEEKDAY($J3003) = 3,
       IF(COUNTIF(FINALS_WEEK_TUESDAY_DATE[],Attendance!$J3003) &gt; 0, VLOOKUP(Attendance!$G3003,FINALS_WEEK_TUESDAY_PERIOD_SCHEDULE[],2,TRUE),
       VLOOKUP(Attendance!$G3003,REGULAR_WEEK_SCHEDULE[[Tuesday]:[Period]],5,TRUE)),
IF(WEEKDAY(Attendance!$J3003) = 4,
        IF(COUNTIF(BLOCK_WEDNESDAY_DATES[],Attendance!$J3003) &gt; 0, VLOOKUP(Attendance!$G3003,BLOCK_WEDNESDAY_PERIOD_SCHEDULE[],2,TRUE),
        IF(COUNTIF(FINALS_WEEK_WEDNESDAY_DATE[],Attendance!$J3003) &gt; 0, VLOOKUP(Attendance!$G3003,FINALS_WEEK_WEDNESDAY_PERIOD_SCHEDULE[],2,TRUE),
       VLOOKUP(Attendance!$G3003,REGULAR_WEEK_SCHEDULE[[Wednesday]:[Period]],4,TRUE))),
IF(WEEKDAY($J3003) = 5,
       IF(COUNTIF(BLOCK_THURSDAY_DATES[],Attendance!$J3003) &gt; 0, VLOOKUP(Attendance!$G3003,BLOCK_THURSDAY_PERIOD_SCHEDULE[],2,TRUE),
       IF(COUNTIF(FINALS_WEEK_THURSDAY_DATE[],Attendance!$J3003) &gt; 0, VLOOKUP(Attendance!$G3003,FINALS_WEEK_THURSDAY_PERIOD_SCHEDULE[],2,TRUE),
       VLOOKUP(Attendance!$G3003,REGULAR_WEEK_SCHEDULE[[Thursday]:[Period]],3,TRUE))),
IF(WEEKDAY(Attendance!$J3003) = 6,
       IF(COUNTIF(FINALS_WEEK_FRIDAY_DATE[],Attendance!$J3003) &gt; 0, VLOOKUP(Attendance!$G3003,FINALS_WEEK_FRIDAY_PERIOD_SCHEDULE[],2,TRUE),
       VLOOKUP(Attendance!$G3003,REGULAR_WEEK_SCHEDULE[[Friday]:[Period]],2,TRUE))))))))))</f>
        <v/>
      </c>
      <c r="J3003" s="41" t="str">
        <f t="shared" ca="1" si="143"/>
        <v/>
      </c>
      <c r="K3003" s="41" t="str">
        <f>IF($A3003 &lt;&gt; "",VLOOKUP($A3003,'Student reference sheet'!$A$2:$V$2329, 7,FALSE), "")</f>
        <v/>
      </c>
      <c r="L3003" s="30" t="str">
        <f>IF($A3003 ="", "", VLOOKUP($A3003, 'Student reference sheet'!$A$2:$Z$2603,23,FALSE))</f>
        <v/>
      </c>
      <c r="M3003" s="30" t="str">
        <f>IF($A3003 ="", "", VLOOKUP($A3003, 'Student reference sheet'!$A$2:$Z$2603,24,FALSE))</f>
        <v/>
      </c>
      <c r="N3003" s="30" t="str">
        <f>IF($A3003 ="", "", VLOOKUP($A3003, 'Student reference sheet'!$A$2:$Z$2603,26,FALSE))</f>
        <v/>
      </c>
      <c r="O3003" s="30" t="str">
        <f>IF($A3003 ="", "", VLOOKUP($A3003, 'Student reference sheet'!$A$2:$Z$2603,25,FALSE))</f>
        <v/>
      </c>
      <c r="P3003" s="39" t="str">
        <f>IF($A3003 = "", "", IF(OR(VLOOKUP($A3003,'Student reference sheet'!$A$2:$V$2400,8,FALSE) = "R",  VLOOKUP($A3003,'Student reference sheet'!$A$2:$V$2400,8,FALSE) = "L"), "X", ""))</f>
        <v/>
      </c>
      <c r="Q3003" s="39" t="str">
        <f>IF($A3003 ="", "", VLOOKUP($A3003, 'Student reference sheet'!$A$2:$V$2603,22,FALSE))</f>
        <v/>
      </c>
      <c r="R3003" s="39" t="str">
        <f>IF($A3003 &lt;&gt; "",VLOOKUP($A3003,'Student reference sheet'!$A$2:$V$2329, 5,FALSE), "")</f>
        <v/>
      </c>
      <c r="S3003" s="39" t="str">
        <f>IF($A3003 &lt;&gt; "",VLOOKUP($A3003,'Student reference sheet'!$A$2:$V$2329, 6,FALSE), "")</f>
        <v/>
      </c>
      <c r="T3003" s="30" t="str">
        <f>IF($A3003 = "","",
IF(VLOOKUP($A3003,'Student reference sheet'!$A$2:$V$2329, 10,FALSE) = "Y", "Hispanic",
IF(VLOOKUP($A3003,'Student reference sheet'!$A$2:$V$2329,11,FALSE) &lt;&gt; "",
IF(VLOOKUP($A3003,'Student reference sheet'!$A$2:$V$2329,11,FALSE) = "UNK", "Unknown", VLOOKUP(VALUE(VLOOKUP($A3003,'Student reference sheet'!$A$2:$V$2329,11,FALSE)),'Ethnicity Reference'!$A$2:$B$22,2,FALSE)),
IF(VLOOKUP($A3003,'Student reference sheet'!$A$2:$V$2329,9,FALSE) &lt;&gt; "", VLOOKUP(VALUE(VLOOKUP($A3003,'Student reference sheet'!$A$2:$V$2329,9,FALSE)),'Ethnicity Reference'!$A$2:$B$22,2,FALSE),"Unknown"))))</f>
        <v/>
      </c>
      <c r="U3003" s="35"/>
    </row>
    <row r="3004" spans="1:21" ht="15.75">
      <c r="A3004" s="47"/>
      <c r="B3004" s="33"/>
      <c r="C3004" s="39" t="str">
        <f>IF($A3004 &lt;&gt; "",VLOOKUP($A3004,'Student reference sheet'!$A$2:$V$2329, 3,FALSE), "")</f>
        <v/>
      </c>
      <c r="D3004" s="39" t="str">
        <f>IF($A3004 &lt;&gt; "",VLOOKUP($A3004,'Student reference sheet'!$A$2:$V$2329, 2,FALSE), "")</f>
        <v/>
      </c>
      <c r="E3004" s="35"/>
      <c r="F3004" s="34"/>
      <c r="G3004" s="40" t="str">
        <f t="shared" ca="1" si="141"/>
        <v/>
      </c>
      <c r="H3004" s="40" t="str">
        <f t="shared" ca="1" si="142"/>
        <v/>
      </c>
      <c r="I3004" s="36" t="str">
        <f>IF($A3004 = "", "",
IF(COUNTIF(MINIMUM_DAY_DATES[], Attendance!J3004) &gt; 0, VLOOKUP(Attendance!$G3004,MINIMUM_DAY_PERIOD_SCHEDULE[], 2,TRUE),
IF(COUNTIF(RALLY_DATES[], Attendance!J3004) &gt; 0, VLOOKUP(Attendance!$G3004,RALLY_PERIOD_SCHEDULE[], 2,TRUE),
IF(WEEKDAY(Attendance!$J3004) = 2,
       IF(COUNTIF(FINALS_WEEK_MONDAY_DATE[],Attendance!$J3004) &gt; 0, VLOOKUP(Attendance!$G3004,FINALS_WEEK_MONDAY_PERIOD_SCHEDULE[],2,TRUE),
       VLOOKUP(Attendance!$G3004,REGULAR_WEEK_SCHEDULE[],6,TRUE)),
IF(WEEKDAY($J3004) = 3,
       IF(COUNTIF(FINALS_WEEK_TUESDAY_DATE[],Attendance!$J3004) &gt; 0, VLOOKUP(Attendance!$G3004,FINALS_WEEK_TUESDAY_PERIOD_SCHEDULE[],2,TRUE),
       VLOOKUP(Attendance!$G3004,REGULAR_WEEK_SCHEDULE[[Tuesday]:[Period]],5,TRUE)),
IF(WEEKDAY(Attendance!$J3004) = 4,
        IF(COUNTIF(BLOCK_WEDNESDAY_DATES[],Attendance!$J3004) &gt; 0, VLOOKUP(Attendance!$G3004,BLOCK_WEDNESDAY_PERIOD_SCHEDULE[],2,TRUE),
        IF(COUNTIF(FINALS_WEEK_WEDNESDAY_DATE[],Attendance!$J3004) &gt; 0, VLOOKUP(Attendance!$G3004,FINALS_WEEK_WEDNESDAY_PERIOD_SCHEDULE[],2,TRUE),
       VLOOKUP(Attendance!$G3004,REGULAR_WEEK_SCHEDULE[[Wednesday]:[Period]],4,TRUE))),
IF(WEEKDAY($J3004) = 5,
       IF(COUNTIF(BLOCK_THURSDAY_DATES[],Attendance!$J3004) &gt; 0, VLOOKUP(Attendance!$G3004,BLOCK_THURSDAY_PERIOD_SCHEDULE[],2,TRUE),
       IF(COUNTIF(FINALS_WEEK_THURSDAY_DATE[],Attendance!$J3004) &gt; 0, VLOOKUP(Attendance!$G3004,FINALS_WEEK_THURSDAY_PERIOD_SCHEDULE[],2,TRUE),
       VLOOKUP(Attendance!$G3004,REGULAR_WEEK_SCHEDULE[[Thursday]:[Period]],3,TRUE))),
IF(WEEKDAY(Attendance!$J3004) = 6,
       IF(COUNTIF(FINALS_WEEK_FRIDAY_DATE[],Attendance!$J3004) &gt; 0, VLOOKUP(Attendance!$G3004,FINALS_WEEK_FRIDAY_PERIOD_SCHEDULE[],2,TRUE),
       VLOOKUP(Attendance!$G3004,REGULAR_WEEK_SCHEDULE[[Friday]:[Period]],2,TRUE))))))))))</f>
        <v/>
      </c>
      <c r="J3004" s="41" t="str">
        <f t="shared" ca="1" si="143"/>
        <v/>
      </c>
      <c r="K3004" s="41" t="str">
        <f>IF($A3004 &lt;&gt; "",VLOOKUP($A3004,'Student reference sheet'!$A$2:$V$2329, 7,FALSE), "")</f>
        <v/>
      </c>
      <c r="L3004" s="30" t="str">
        <f>IF($A3004 ="", "", VLOOKUP($A3004, 'Student reference sheet'!$A$2:$Z$2603,23,FALSE))</f>
        <v/>
      </c>
      <c r="M3004" s="30" t="str">
        <f>IF($A3004 ="", "", VLOOKUP($A3004, 'Student reference sheet'!$A$2:$Z$2603,24,FALSE))</f>
        <v/>
      </c>
      <c r="N3004" s="30" t="str">
        <f>IF($A3004 ="", "", VLOOKUP($A3004, 'Student reference sheet'!$A$2:$Z$2603,26,FALSE))</f>
        <v/>
      </c>
      <c r="O3004" s="30" t="str">
        <f>IF($A3004 ="", "", VLOOKUP($A3004, 'Student reference sheet'!$A$2:$Z$2603,25,FALSE))</f>
        <v/>
      </c>
      <c r="P3004" s="39" t="str">
        <f>IF($A3004 = "", "", IF(OR(VLOOKUP($A3004,'Student reference sheet'!$A$2:$V$2400,8,FALSE) = "R",  VLOOKUP($A3004,'Student reference sheet'!$A$2:$V$2400,8,FALSE) = "L"), "X", ""))</f>
        <v/>
      </c>
      <c r="Q3004" s="39" t="str">
        <f>IF($A3004 ="", "", VLOOKUP($A3004, 'Student reference sheet'!$A$2:$V$2603,22,FALSE))</f>
        <v/>
      </c>
      <c r="R3004" s="39" t="str">
        <f>IF($A3004 &lt;&gt; "",VLOOKUP($A3004,'Student reference sheet'!$A$2:$V$2329, 5,FALSE), "")</f>
        <v/>
      </c>
      <c r="S3004" s="39" t="str">
        <f>IF($A3004 &lt;&gt; "",VLOOKUP($A3004,'Student reference sheet'!$A$2:$V$2329, 6,FALSE), "")</f>
        <v/>
      </c>
      <c r="T3004" s="30" t="str">
        <f>IF($A3004 = "","",
IF(VLOOKUP($A3004,'Student reference sheet'!$A$2:$V$2329, 10,FALSE) = "Y", "Hispanic",
IF(VLOOKUP($A3004,'Student reference sheet'!$A$2:$V$2329,11,FALSE) &lt;&gt; "",
IF(VLOOKUP($A3004,'Student reference sheet'!$A$2:$V$2329,11,FALSE) = "UNK", "Unknown", VLOOKUP(VALUE(VLOOKUP($A3004,'Student reference sheet'!$A$2:$V$2329,11,FALSE)),'Ethnicity Reference'!$A$2:$B$22,2,FALSE)),
IF(VLOOKUP($A3004,'Student reference sheet'!$A$2:$V$2329,9,FALSE) &lt;&gt; "", VLOOKUP(VALUE(VLOOKUP($A3004,'Student reference sheet'!$A$2:$V$2329,9,FALSE)),'Ethnicity Reference'!$A$2:$B$22,2,FALSE),"Unknown"))))</f>
        <v/>
      </c>
      <c r="U3004" s="35"/>
    </row>
    <row r="3005" spans="1:21" ht="15.75">
      <c r="A3005" s="47"/>
      <c r="B3005" s="33"/>
      <c r="C3005" s="39" t="str">
        <f>IF($A3005 &lt;&gt; "",VLOOKUP($A3005,'Student reference sheet'!$A$2:$V$2329, 3,FALSE), "")</f>
        <v/>
      </c>
      <c r="D3005" s="39" t="str">
        <f>IF($A3005 &lt;&gt; "",VLOOKUP($A3005,'Student reference sheet'!$A$2:$V$2329, 2,FALSE), "")</f>
        <v/>
      </c>
      <c r="E3005" s="35"/>
      <c r="F3005" s="34"/>
      <c r="G3005" s="40" t="str">
        <f t="shared" ca="1" si="141"/>
        <v/>
      </c>
      <c r="H3005" s="40" t="str">
        <f t="shared" ca="1" si="142"/>
        <v/>
      </c>
      <c r="I3005" s="36" t="str">
        <f>IF($A3005 = "", "",
IF(COUNTIF(MINIMUM_DAY_DATES[], Attendance!J3005) &gt; 0, VLOOKUP(Attendance!$G3005,MINIMUM_DAY_PERIOD_SCHEDULE[], 2,TRUE),
IF(COUNTIF(RALLY_DATES[], Attendance!J3005) &gt; 0, VLOOKUP(Attendance!$G3005,RALLY_PERIOD_SCHEDULE[], 2,TRUE),
IF(WEEKDAY(Attendance!$J3005) = 2,
       IF(COUNTIF(FINALS_WEEK_MONDAY_DATE[],Attendance!$J3005) &gt; 0, VLOOKUP(Attendance!$G3005,FINALS_WEEK_MONDAY_PERIOD_SCHEDULE[],2,TRUE),
       VLOOKUP(Attendance!$G3005,REGULAR_WEEK_SCHEDULE[],6,TRUE)),
IF(WEEKDAY($J3005) = 3,
       IF(COUNTIF(FINALS_WEEK_TUESDAY_DATE[],Attendance!$J3005) &gt; 0, VLOOKUP(Attendance!$G3005,FINALS_WEEK_TUESDAY_PERIOD_SCHEDULE[],2,TRUE),
       VLOOKUP(Attendance!$G3005,REGULAR_WEEK_SCHEDULE[[Tuesday]:[Period]],5,TRUE)),
IF(WEEKDAY(Attendance!$J3005) = 4,
        IF(COUNTIF(BLOCK_WEDNESDAY_DATES[],Attendance!$J3005) &gt; 0, VLOOKUP(Attendance!$G3005,BLOCK_WEDNESDAY_PERIOD_SCHEDULE[],2,TRUE),
        IF(COUNTIF(FINALS_WEEK_WEDNESDAY_DATE[],Attendance!$J3005) &gt; 0, VLOOKUP(Attendance!$G3005,FINALS_WEEK_WEDNESDAY_PERIOD_SCHEDULE[],2,TRUE),
       VLOOKUP(Attendance!$G3005,REGULAR_WEEK_SCHEDULE[[Wednesday]:[Period]],4,TRUE))),
IF(WEEKDAY($J3005) = 5,
       IF(COUNTIF(BLOCK_THURSDAY_DATES[],Attendance!$J3005) &gt; 0, VLOOKUP(Attendance!$G3005,BLOCK_THURSDAY_PERIOD_SCHEDULE[],2,TRUE),
       IF(COUNTIF(FINALS_WEEK_THURSDAY_DATE[],Attendance!$J3005) &gt; 0, VLOOKUP(Attendance!$G3005,FINALS_WEEK_THURSDAY_PERIOD_SCHEDULE[],2,TRUE),
       VLOOKUP(Attendance!$G3005,REGULAR_WEEK_SCHEDULE[[Thursday]:[Period]],3,TRUE))),
IF(WEEKDAY(Attendance!$J3005) = 6,
       IF(COUNTIF(FINALS_WEEK_FRIDAY_DATE[],Attendance!$J3005) &gt; 0, VLOOKUP(Attendance!$G3005,FINALS_WEEK_FRIDAY_PERIOD_SCHEDULE[],2,TRUE),
       VLOOKUP(Attendance!$G3005,REGULAR_WEEK_SCHEDULE[[Friday]:[Period]],2,TRUE))))))))))</f>
        <v/>
      </c>
      <c r="J3005" s="41" t="str">
        <f t="shared" ca="1" si="143"/>
        <v/>
      </c>
      <c r="K3005" s="41" t="str">
        <f>IF($A3005 &lt;&gt; "",VLOOKUP($A3005,'Student reference sheet'!$A$2:$V$2329, 7,FALSE), "")</f>
        <v/>
      </c>
      <c r="L3005" s="30" t="str">
        <f>IF($A3005 ="", "", VLOOKUP($A3005, 'Student reference sheet'!$A$2:$Z$2603,23,FALSE))</f>
        <v/>
      </c>
      <c r="M3005" s="30" t="str">
        <f>IF($A3005 ="", "", VLOOKUP($A3005, 'Student reference sheet'!$A$2:$Z$2603,24,FALSE))</f>
        <v/>
      </c>
      <c r="N3005" s="30" t="str">
        <f>IF($A3005 ="", "", VLOOKUP($A3005, 'Student reference sheet'!$A$2:$Z$2603,26,FALSE))</f>
        <v/>
      </c>
      <c r="O3005" s="30" t="str">
        <f>IF($A3005 ="", "", VLOOKUP($A3005, 'Student reference sheet'!$A$2:$Z$2603,25,FALSE))</f>
        <v/>
      </c>
      <c r="P3005" s="39" t="str">
        <f>IF($A3005 = "", "", IF(OR(VLOOKUP($A3005,'Student reference sheet'!$A$2:$V$2400,8,FALSE) = "R",  VLOOKUP($A3005,'Student reference sheet'!$A$2:$V$2400,8,FALSE) = "L"), "X", ""))</f>
        <v/>
      </c>
      <c r="Q3005" s="39" t="str">
        <f>IF($A3005 ="", "", VLOOKUP($A3005, 'Student reference sheet'!$A$2:$V$2603,22,FALSE))</f>
        <v/>
      </c>
      <c r="R3005" s="39" t="str">
        <f>IF($A3005 &lt;&gt; "",VLOOKUP($A3005,'Student reference sheet'!$A$2:$V$2329, 5,FALSE), "")</f>
        <v/>
      </c>
      <c r="S3005" s="39" t="str">
        <f>IF($A3005 &lt;&gt; "",VLOOKUP($A3005,'Student reference sheet'!$A$2:$V$2329, 6,FALSE), "")</f>
        <v/>
      </c>
      <c r="T3005" s="30" t="str">
        <f>IF($A3005 = "","",
IF(VLOOKUP($A3005,'Student reference sheet'!$A$2:$V$2329, 10,FALSE) = "Y", "Hispanic",
IF(VLOOKUP($A3005,'Student reference sheet'!$A$2:$V$2329,11,FALSE) &lt;&gt; "",
IF(VLOOKUP($A3005,'Student reference sheet'!$A$2:$V$2329,11,FALSE) = "UNK", "Unknown", VLOOKUP(VALUE(VLOOKUP($A3005,'Student reference sheet'!$A$2:$V$2329,11,FALSE)),'Ethnicity Reference'!$A$2:$B$22,2,FALSE)),
IF(VLOOKUP($A3005,'Student reference sheet'!$A$2:$V$2329,9,FALSE) &lt;&gt; "", VLOOKUP(VALUE(VLOOKUP($A3005,'Student reference sheet'!$A$2:$V$2329,9,FALSE)),'Ethnicity Reference'!$A$2:$B$22,2,FALSE),"Unknown"))))</f>
        <v/>
      </c>
      <c r="U3005" s="35"/>
    </row>
    <row r="3006" spans="1:21" ht="15.75">
      <c r="A3006" s="47"/>
      <c r="B3006" s="33"/>
      <c r="C3006" s="39" t="str">
        <f>IF($A3006 &lt;&gt; "",VLOOKUP($A3006,'Student reference sheet'!$A$2:$V$2329, 3,FALSE), "")</f>
        <v/>
      </c>
      <c r="D3006" s="39" t="str">
        <f>IF($A3006 &lt;&gt; "",VLOOKUP($A3006,'Student reference sheet'!$A$2:$V$2329, 2,FALSE), "")</f>
        <v/>
      </c>
      <c r="E3006" s="35"/>
      <c r="F3006" s="34"/>
      <c r="G3006" s="40" t="str">
        <f t="shared" ca="1" si="141"/>
        <v/>
      </c>
      <c r="H3006" s="40" t="str">
        <f t="shared" ca="1" si="142"/>
        <v/>
      </c>
      <c r="I3006" s="36" t="str">
        <f>IF($A3006 = "", "",
IF(COUNTIF(MINIMUM_DAY_DATES[], Attendance!J3006) &gt; 0, VLOOKUP(Attendance!$G3006,MINIMUM_DAY_PERIOD_SCHEDULE[], 2,TRUE),
IF(COUNTIF(RALLY_DATES[], Attendance!J3006) &gt; 0, VLOOKUP(Attendance!$G3006,RALLY_PERIOD_SCHEDULE[], 2,TRUE),
IF(WEEKDAY(Attendance!$J3006) = 2,
       IF(COUNTIF(FINALS_WEEK_MONDAY_DATE[],Attendance!$J3006) &gt; 0, VLOOKUP(Attendance!$G3006,FINALS_WEEK_MONDAY_PERIOD_SCHEDULE[],2,TRUE),
       VLOOKUP(Attendance!$G3006,REGULAR_WEEK_SCHEDULE[],6,TRUE)),
IF(WEEKDAY($J3006) = 3,
       IF(COUNTIF(FINALS_WEEK_TUESDAY_DATE[],Attendance!$J3006) &gt; 0, VLOOKUP(Attendance!$G3006,FINALS_WEEK_TUESDAY_PERIOD_SCHEDULE[],2,TRUE),
       VLOOKUP(Attendance!$G3006,REGULAR_WEEK_SCHEDULE[[Tuesday]:[Period]],5,TRUE)),
IF(WEEKDAY(Attendance!$J3006) = 4,
        IF(COUNTIF(BLOCK_WEDNESDAY_DATES[],Attendance!$J3006) &gt; 0, VLOOKUP(Attendance!$G3006,BLOCK_WEDNESDAY_PERIOD_SCHEDULE[],2,TRUE),
        IF(COUNTIF(FINALS_WEEK_WEDNESDAY_DATE[],Attendance!$J3006) &gt; 0, VLOOKUP(Attendance!$G3006,FINALS_WEEK_WEDNESDAY_PERIOD_SCHEDULE[],2,TRUE),
       VLOOKUP(Attendance!$G3006,REGULAR_WEEK_SCHEDULE[[Wednesday]:[Period]],4,TRUE))),
IF(WEEKDAY($J3006) = 5,
       IF(COUNTIF(BLOCK_THURSDAY_DATES[],Attendance!$J3006) &gt; 0, VLOOKUP(Attendance!$G3006,BLOCK_THURSDAY_PERIOD_SCHEDULE[],2,TRUE),
       IF(COUNTIF(FINALS_WEEK_THURSDAY_DATE[],Attendance!$J3006) &gt; 0, VLOOKUP(Attendance!$G3006,FINALS_WEEK_THURSDAY_PERIOD_SCHEDULE[],2,TRUE),
       VLOOKUP(Attendance!$G3006,REGULAR_WEEK_SCHEDULE[[Thursday]:[Period]],3,TRUE))),
IF(WEEKDAY(Attendance!$J3006) = 6,
       IF(COUNTIF(FINALS_WEEK_FRIDAY_DATE[],Attendance!$J3006) &gt; 0, VLOOKUP(Attendance!$G3006,FINALS_WEEK_FRIDAY_PERIOD_SCHEDULE[],2,TRUE),
       VLOOKUP(Attendance!$G3006,REGULAR_WEEK_SCHEDULE[[Friday]:[Period]],2,TRUE))))))))))</f>
        <v/>
      </c>
      <c r="J3006" s="41" t="str">
        <f t="shared" ca="1" si="143"/>
        <v/>
      </c>
      <c r="K3006" s="41" t="str">
        <f>IF($A3006 &lt;&gt; "",VLOOKUP($A3006,'Student reference sheet'!$A$2:$V$2329, 7,FALSE), "")</f>
        <v/>
      </c>
      <c r="L3006" s="30" t="str">
        <f>IF($A3006 ="", "", VLOOKUP($A3006, 'Student reference sheet'!$A$2:$Z$2603,23,FALSE))</f>
        <v/>
      </c>
      <c r="M3006" s="30" t="str">
        <f>IF($A3006 ="", "", VLOOKUP($A3006, 'Student reference sheet'!$A$2:$Z$2603,24,FALSE))</f>
        <v/>
      </c>
      <c r="N3006" s="30" t="str">
        <f>IF($A3006 ="", "", VLOOKUP($A3006, 'Student reference sheet'!$A$2:$Z$2603,26,FALSE))</f>
        <v/>
      </c>
      <c r="O3006" s="30" t="str">
        <f>IF($A3006 ="", "", VLOOKUP($A3006, 'Student reference sheet'!$A$2:$Z$2603,25,FALSE))</f>
        <v/>
      </c>
      <c r="P3006" s="39" t="str">
        <f>IF($A3006 = "", "", IF(OR(VLOOKUP($A3006,'Student reference sheet'!$A$2:$V$2400,8,FALSE) = "R",  VLOOKUP($A3006,'Student reference sheet'!$A$2:$V$2400,8,FALSE) = "L"), "X", ""))</f>
        <v/>
      </c>
      <c r="Q3006" s="39" t="str">
        <f>IF($A3006 ="", "", VLOOKUP($A3006, 'Student reference sheet'!$A$2:$V$2603,22,FALSE))</f>
        <v/>
      </c>
      <c r="R3006" s="39" t="str">
        <f>IF($A3006 &lt;&gt; "",VLOOKUP($A3006,'Student reference sheet'!$A$2:$V$2329, 5,FALSE), "")</f>
        <v/>
      </c>
      <c r="S3006" s="39" t="str">
        <f>IF($A3006 &lt;&gt; "",VLOOKUP($A3006,'Student reference sheet'!$A$2:$V$2329, 6,FALSE), "")</f>
        <v/>
      </c>
      <c r="T3006" s="30" t="str">
        <f>IF($A3006 = "","",
IF(VLOOKUP($A3006,'Student reference sheet'!$A$2:$V$2329, 10,FALSE) = "Y", "Hispanic",
IF(VLOOKUP($A3006,'Student reference sheet'!$A$2:$V$2329,11,FALSE) &lt;&gt; "",
IF(VLOOKUP($A3006,'Student reference sheet'!$A$2:$V$2329,11,FALSE) = "UNK", "Unknown", VLOOKUP(VALUE(VLOOKUP($A3006,'Student reference sheet'!$A$2:$V$2329,11,FALSE)),'Ethnicity Reference'!$A$2:$B$22,2,FALSE)),
IF(VLOOKUP($A3006,'Student reference sheet'!$A$2:$V$2329,9,FALSE) &lt;&gt; "", VLOOKUP(VALUE(VLOOKUP($A3006,'Student reference sheet'!$A$2:$V$2329,9,FALSE)),'Ethnicity Reference'!$A$2:$B$22,2,FALSE),"Unknown"))))</f>
        <v/>
      </c>
      <c r="U3006" s="35"/>
    </row>
    <row r="3007" spans="1:21" ht="15.75">
      <c r="A3007" s="47"/>
      <c r="B3007" s="33"/>
      <c r="C3007" s="39" t="str">
        <f>IF($A3007 &lt;&gt; "",VLOOKUP($A3007,'Student reference sheet'!$A$2:$V$2329, 3,FALSE), "")</f>
        <v/>
      </c>
      <c r="D3007" s="39" t="str">
        <f>IF($A3007 &lt;&gt; "",VLOOKUP($A3007,'Student reference sheet'!$A$2:$V$2329, 2,FALSE), "")</f>
        <v/>
      </c>
      <c r="E3007" s="35"/>
      <c r="F3007" s="34"/>
      <c r="G3007" s="40" t="str">
        <f t="shared" ca="1" si="141"/>
        <v/>
      </c>
      <c r="H3007" s="40" t="str">
        <f t="shared" ca="1" si="142"/>
        <v/>
      </c>
      <c r="I3007" s="36" t="str">
        <f>IF($A3007 = "", "",
IF(COUNTIF(MINIMUM_DAY_DATES[], Attendance!J3007) &gt; 0, VLOOKUP(Attendance!$G3007,MINIMUM_DAY_PERIOD_SCHEDULE[], 2,TRUE),
IF(COUNTIF(RALLY_DATES[], Attendance!J3007) &gt; 0, VLOOKUP(Attendance!$G3007,RALLY_PERIOD_SCHEDULE[], 2,TRUE),
IF(WEEKDAY(Attendance!$J3007) = 2,
       IF(COUNTIF(FINALS_WEEK_MONDAY_DATE[],Attendance!$J3007) &gt; 0, VLOOKUP(Attendance!$G3007,FINALS_WEEK_MONDAY_PERIOD_SCHEDULE[],2,TRUE),
       VLOOKUP(Attendance!$G3007,REGULAR_WEEK_SCHEDULE[],6,TRUE)),
IF(WEEKDAY($J3007) = 3,
       IF(COUNTIF(FINALS_WEEK_TUESDAY_DATE[],Attendance!$J3007) &gt; 0, VLOOKUP(Attendance!$G3007,FINALS_WEEK_TUESDAY_PERIOD_SCHEDULE[],2,TRUE),
       VLOOKUP(Attendance!$G3007,REGULAR_WEEK_SCHEDULE[[Tuesday]:[Period]],5,TRUE)),
IF(WEEKDAY(Attendance!$J3007) = 4,
        IF(COUNTIF(BLOCK_WEDNESDAY_DATES[],Attendance!$J3007) &gt; 0, VLOOKUP(Attendance!$G3007,BLOCK_WEDNESDAY_PERIOD_SCHEDULE[],2,TRUE),
        IF(COUNTIF(FINALS_WEEK_WEDNESDAY_DATE[],Attendance!$J3007) &gt; 0, VLOOKUP(Attendance!$G3007,FINALS_WEEK_WEDNESDAY_PERIOD_SCHEDULE[],2,TRUE),
       VLOOKUP(Attendance!$G3007,REGULAR_WEEK_SCHEDULE[[Wednesday]:[Period]],4,TRUE))),
IF(WEEKDAY($J3007) = 5,
       IF(COUNTIF(BLOCK_THURSDAY_DATES[],Attendance!$J3007) &gt; 0, VLOOKUP(Attendance!$G3007,BLOCK_THURSDAY_PERIOD_SCHEDULE[],2,TRUE),
       IF(COUNTIF(FINALS_WEEK_THURSDAY_DATE[],Attendance!$J3007) &gt; 0, VLOOKUP(Attendance!$G3007,FINALS_WEEK_THURSDAY_PERIOD_SCHEDULE[],2,TRUE),
       VLOOKUP(Attendance!$G3007,REGULAR_WEEK_SCHEDULE[[Thursday]:[Period]],3,TRUE))),
IF(WEEKDAY(Attendance!$J3007) = 6,
       IF(COUNTIF(FINALS_WEEK_FRIDAY_DATE[],Attendance!$J3007) &gt; 0, VLOOKUP(Attendance!$G3007,FINALS_WEEK_FRIDAY_PERIOD_SCHEDULE[],2,TRUE),
       VLOOKUP(Attendance!$G3007,REGULAR_WEEK_SCHEDULE[[Friday]:[Period]],2,TRUE))))))))))</f>
        <v/>
      </c>
      <c r="J3007" s="41" t="str">
        <f t="shared" ca="1" si="143"/>
        <v/>
      </c>
      <c r="K3007" s="41" t="str">
        <f>IF($A3007 &lt;&gt; "",VLOOKUP($A3007,'Student reference sheet'!$A$2:$V$2329, 7,FALSE), "")</f>
        <v/>
      </c>
      <c r="L3007" s="30" t="str">
        <f>IF($A3007 ="", "", VLOOKUP($A3007, 'Student reference sheet'!$A$2:$Z$2603,23,FALSE))</f>
        <v/>
      </c>
      <c r="M3007" s="30" t="str">
        <f>IF($A3007 ="", "", VLOOKUP($A3007, 'Student reference sheet'!$A$2:$Z$2603,24,FALSE))</f>
        <v/>
      </c>
      <c r="N3007" s="30" t="str">
        <f>IF($A3007 ="", "", VLOOKUP($A3007, 'Student reference sheet'!$A$2:$Z$2603,26,FALSE))</f>
        <v/>
      </c>
      <c r="O3007" s="30" t="str">
        <f>IF($A3007 ="", "", VLOOKUP($A3007, 'Student reference sheet'!$A$2:$Z$2603,25,FALSE))</f>
        <v/>
      </c>
      <c r="P3007" s="39" t="str">
        <f>IF($A3007 = "", "", IF(OR(VLOOKUP($A3007,'Student reference sheet'!$A$2:$V$2400,8,FALSE) = "R",  VLOOKUP($A3007,'Student reference sheet'!$A$2:$V$2400,8,FALSE) = "L"), "X", ""))</f>
        <v/>
      </c>
      <c r="Q3007" s="39" t="str">
        <f>IF($A3007 ="", "", VLOOKUP($A3007, 'Student reference sheet'!$A$2:$V$2603,22,FALSE))</f>
        <v/>
      </c>
      <c r="R3007" s="39" t="str">
        <f>IF($A3007 &lt;&gt; "",VLOOKUP($A3007,'Student reference sheet'!$A$2:$V$2329, 5,FALSE), "")</f>
        <v/>
      </c>
      <c r="S3007" s="39" t="str">
        <f>IF($A3007 &lt;&gt; "",VLOOKUP($A3007,'Student reference sheet'!$A$2:$V$2329, 6,FALSE), "")</f>
        <v/>
      </c>
      <c r="T3007" s="30" t="str">
        <f>IF($A3007 = "","",
IF(VLOOKUP($A3007,'Student reference sheet'!$A$2:$V$2329, 10,FALSE) = "Y", "Hispanic",
IF(VLOOKUP($A3007,'Student reference sheet'!$A$2:$V$2329,11,FALSE) &lt;&gt; "",
IF(VLOOKUP($A3007,'Student reference sheet'!$A$2:$V$2329,11,FALSE) = "UNK", "Unknown", VLOOKUP(VALUE(VLOOKUP($A3007,'Student reference sheet'!$A$2:$V$2329,11,FALSE)),'Ethnicity Reference'!$A$2:$B$22,2,FALSE)),
IF(VLOOKUP($A3007,'Student reference sheet'!$A$2:$V$2329,9,FALSE) &lt;&gt; "", VLOOKUP(VALUE(VLOOKUP($A3007,'Student reference sheet'!$A$2:$V$2329,9,FALSE)),'Ethnicity Reference'!$A$2:$B$22,2,FALSE),"Unknown"))))</f>
        <v/>
      </c>
      <c r="U3007" s="35"/>
    </row>
    <row r="3008" spans="1:21" ht="15.75">
      <c r="A3008" s="47"/>
      <c r="B3008" s="33"/>
      <c r="C3008" s="39" t="str">
        <f>IF($A3008 &lt;&gt; "",VLOOKUP($A3008,'Student reference sheet'!$A$2:$V$2329, 3,FALSE), "")</f>
        <v/>
      </c>
      <c r="D3008" s="39" t="str">
        <f>IF($A3008 &lt;&gt; "",VLOOKUP($A3008,'Student reference sheet'!$A$2:$V$2329, 2,FALSE), "")</f>
        <v/>
      </c>
      <c r="E3008" s="35"/>
      <c r="F3008" s="34"/>
      <c r="G3008" s="40" t="str">
        <f t="shared" ca="1" si="141"/>
        <v/>
      </c>
      <c r="H3008" s="40" t="str">
        <f t="shared" ca="1" si="142"/>
        <v/>
      </c>
      <c r="I3008" s="36" t="str">
        <f>IF($A3008 = "", "",
IF(COUNTIF(MINIMUM_DAY_DATES[], Attendance!J3008) &gt; 0, VLOOKUP(Attendance!$G3008,MINIMUM_DAY_PERIOD_SCHEDULE[], 2,TRUE),
IF(COUNTIF(RALLY_DATES[], Attendance!J3008) &gt; 0, VLOOKUP(Attendance!$G3008,RALLY_PERIOD_SCHEDULE[], 2,TRUE),
IF(WEEKDAY(Attendance!$J3008) = 2,
       IF(COUNTIF(FINALS_WEEK_MONDAY_DATE[],Attendance!$J3008) &gt; 0, VLOOKUP(Attendance!$G3008,FINALS_WEEK_MONDAY_PERIOD_SCHEDULE[],2,TRUE),
       VLOOKUP(Attendance!$G3008,REGULAR_WEEK_SCHEDULE[],6,TRUE)),
IF(WEEKDAY($J3008) = 3,
       IF(COUNTIF(FINALS_WEEK_TUESDAY_DATE[],Attendance!$J3008) &gt; 0, VLOOKUP(Attendance!$G3008,FINALS_WEEK_TUESDAY_PERIOD_SCHEDULE[],2,TRUE),
       VLOOKUP(Attendance!$G3008,REGULAR_WEEK_SCHEDULE[[Tuesday]:[Period]],5,TRUE)),
IF(WEEKDAY(Attendance!$J3008) = 4,
        IF(COUNTIF(BLOCK_WEDNESDAY_DATES[],Attendance!$J3008) &gt; 0, VLOOKUP(Attendance!$G3008,BLOCK_WEDNESDAY_PERIOD_SCHEDULE[],2,TRUE),
        IF(COUNTIF(FINALS_WEEK_WEDNESDAY_DATE[],Attendance!$J3008) &gt; 0, VLOOKUP(Attendance!$G3008,FINALS_WEEK_WEDNESDAY_PERIOD_SCHEDULE[],2,TRUE),
       VLOOKUP(Attendance!$G3008,REGULAR_WEEK_SCHEDULE[[Wednesday]:[Period]],4,TRUE))),
IF(WEEKDAY($J3008) = 5,
       IF(COUNTIF(BLOCK_THURSDAY_DATES[],Attendance!$J3008) &gt; 0, VLOOKUP(Attendance!$G3008,BLOCK_THURSDAY_PERIOD_SCHEDULE[],2,TRUE),
       IF(COUNTIF(FINALS_WEEK_THURSDAY_DATE[],Attendance!$J3008) &gt; 0, VLOOKUP(Attendance!$G3008,FINALS_WEEK_THURSDAY_PERIOD_SCHEDULE[],2,TRUE),
       VLOOKUP(Attendance!$G3008,REGULAR_WEEK_SCHEDULE[[Thursday]:[Period]],3,TRUE))),
IF(WEEKDAY(Attendance!$J3008) = 6,
       IF(COUNTIF(FINALS_WEEK_FRIDAY_DATE[],Attendance!$J3008) &gt; 0, VLOOKUP(Attendance!$G3008,FINALS_WEEK_FRIDAY_PERIOD_SCHEDULE[],2,TRUE),
       VLOOKUP(Attendance!$G3008,REGULAR_WEEK_SCHEDULE[[Friday]:[Period]],2,TRUE))))))))))</f>
        <v/>
      </c>
      <c r="J3008" s="41" t="str">
        <f t="shared" ca="1" si="143"/>
        <v/>
      </c>
      <c r="K3008" s="41" t="str">
        <f>IF($A3008 &lt;&gt; "",VLOOKUP($A3008,'Student reference sheet'!$A$2:$V$2329, 7,FALSE), "")</f>
        <v/>
      </c>
      <c r="L3008" s="30" t="str">
        <f>IF($A3008 ="", "", VLOOKUP($A3008, 'Student reference sheet'!$A$2:$Z$2603,23,FALSE))</f>
        <v/>
      </c>
      <c r="M3008" s="30" t="str">
        <f>IF($A3008 ="", "", VLOOKUP($A3008, 'Student reference sheet'!$A$2:$Z$2603,24,FALSE))</f>
        <v/>
      </c>
      <c r="N3008" s="30" t="str">
        <f>IF($A3008 ="", "", VLOOKUP($A3008, 'Student reference sheet'!$A$2:$Z$2603,26,FALSE))</f>
        <v/>
      </c>
      <c r="O3008" s="30" t="str">
        <f>IF($A3008 ="", "", VLOOKUP($A3008, 'Student reference sheet'!$A$2:$Z$2603,25,FALSE))</f>
        <v/>
      </c>
      <c r="P3008" s="39" t="str">
        <f>IF($A3008 = "", "", IF(OR(VLOOKUP($A3008,'Student reference sheet'!$A$2:$V$2400,8,FALSE) = "R",  VLOOKUP($A3008,'Student reference sheet'!$A$2:$V$2400,8,FALSE) = "L"), "X", ""))</f>
        <v/>
      </c>
      <c r="Q3008" s="39" t="str">
        <f>IF($A3008 ="", "", VLOOKUP($A3008, 'Student reference sheet'!$A$2:$V$2603,22,FALSE))</f>
        <v/>
      </c>
      <c r="R3008" s="39" t="str">
        <f>IF($A3008 &lt;&gt; "",VLOOKUP($A3008,'Student reference sheet'!$A$2:$V$2329, 5,FALSE), "")</f>
        <v/>
      </c>
      <c r="S3008" s="39" t="str">
        <f>IF($A3008 &lt;&gt; "",VLOOKUP($A3008,'Student reference sheet'!$A$2:$V$2329, 6,FALSE), "")</f>
        <v/>
      </c>
      <c r="T3008" s="30" t="str">
        <f>IF($A3008 = "","",
IF(VLOOKUP($A3008,'Student reference sheet'!$A$2:$V$2329, 10,FALSE) = "Y", "Hispanic",
IF(VLOOKUP($A3008,'Student reference sheet'!$A$2:$V$2329,11,FALSE) &lt;&gt; "",
IF(VLOOKUP($A3008,'Student reference sheet'!$A$2:$V$2329,11,FALSE) = "UNK", "Unknown", VLOOKUP(VALUE(VLOOKUP($A3008,'Student reference sheet'!$A$2:$V$2329,11,FALSE)),'Ethnicity Reference'!$A$2:$B$22,2,FALSE)),
IF(VLOOKUP($A3008,'Student reference sheet'!$A$2:$V$2329,9,FALSE) &lt;&gt; "", VLOOKUP(VALUE(VLOOKUP($A3008,'Student reference sheet'!$A$2:$V$2329,9,FALSE)),'Ethnicity Reference'!$A$2:$B$22,2,FALSE),"Unknown"))))</f>
        <v/>
      </c>
      <c r="U3008" s="35"/>
    </row>
    <row r="3009" spans="1:21" ht="15.75">
      <c r="A3009" s="47"/>
      <c r="B3009" s="33"/>
      <c r="C3009" s="39" t="str">
        <f>IF($A3009 &lt;&gt; "",VLOOKUP($A3009,'Student reference sheet'!$A$2:$V$2329, 3,FALSE), "")</f>
        <v/>
      </c>
      <c r="D3009" s="39" t="str">
        <f>IF($A3009 &lt;&gt; "",VLOOKUP($A3009,'Student reference sheet'!$A$2:$V$2329, 2,FALSE), "")</f>
        <v/>
      </c>
      <c r="E3009" s="35"/>
      <c r="F3009" s="34"/>
      <c r="G3009" s="40" t="str">
        <f t="shared" ca="1" si="141"/>
        <v/>
      </c>
      <c r="H3009" s="40" t="str">
        <f t="shared" ca="1" si="142"/>
        <v/>
      </c>
      <c r="I3009" s="36" t="str">
        <f>IF($A3009 = "", "",
IF(COUNTIF(MINIMUM_DAY_DATES[], Attendance!J3009) &gt; 0, VLOOKUP(Attendance!$G3009,MINIMUM_DAY_PERIOD_SCHEDULE[], 2,TRUE),
IF(COUNTIF(RALLY_DATES[], Attendance!J3009) &gt; 0, VLOOKUP(Attendance!$G3009,RALLY_PERIOD_SCHEDULE[], 2,TRUE),
IF(WEEKDAY(Attendance!$J3009) = 2,
       IF(COUNTIF(FINALS_WEEK_MONDAY_DATE[],Attendance!$J3009) &gt; 0, VLOOKUP(Attendance!$G3009,FINALS_WEEK_MONDAY_PERIOD_SCHEDULE[],2,TRUE),
       VLOOKUP(Attendance!$G3009,REGULAR_WEEK_SCHEDULE[],6,TRUE)),
IF(WEEKDAY($J3009) = 3,
       IF(COUNTIF(FINALS_WEEK_TUESDAY_DATE[],Attendance!$J3009) &gt; 0, VLOOKUP(Attendance!$G3009,FINALS_WEEK_TUESDAY_PERIOD_SCHEDULE[],2,TRUE),
       VLOOKUP(Attendance!$G3009,REGULAR_WEEK_SCHEDULE[[Tuesday]:[Period]],5,TRUE)),
IF(WEEKDAY(Attendance!$J3009) = 4,
        IF(COUNTIF(BLOCK_WEDNESDAY_DATES[],Attendance!$J3009) &gt; 0, VLOOKUP(Attendance!$G3009,BLOCK_WEDNESDAY_PERIOD_SCHEDULE[],2,TRUE),
        IF(COUNTIF(FINALS_WEEK_WEDNESDAY_DATE[],Attendance!$J3009) &gt; 0, VLOOKUP(Attendance!$G3009,FINALS_WEEK_WEDNESDAY_PERIOD_SCHEDULE[],2,TRUE),
       VLOOKUP(Attendance!$G3009,REGULAR_WEEK_SCHEDULE[[Wednesday]:[Period]],4,TRUE))),
IF(WEEKDAY($J3009) = 5,
       IF(COUNTIF(BLOCK_THURSDAY_DATES[],Attendance!$J3009) &gt; 0, VLOOKUP(Attendance!$G3009,BLOCK_THURSDAY_PERIOD_SCHEDULE[],2,TRUE),
       IF(COUNTIF(FINALS_WEEK_THURSDAY_DATE[],Attendance!$J3009) &gt; 0, VLOOKUP(Attendance!$G3009,FINALS_WEEK_THURSDAY_PERIOD_SCHEDULE[],2,TRUE),
       VLOOKUP(Attendance!$G3009,REGULAR_WEEK_SCHEDULE[[Thursday]:[Period]],3,TRUE))),
IF(WEEKDAY(Attendance!$J3009) = 6,
       IF(COUNTIF(FINALS_WEEK_FRIDAY_DATE[],Attendance!$J3009) &gt; 0, VLOOKUP(Attendance!$G3009,FINALS_WEEK_FRIDAY_PERIOD_SCHEDULE[],2,TRUE),
       VLOOKUP(Attendance!$G3009,REGULAR_WEEK_SCHEDULE[[Friday]:[Period]],2,TRUE))))))))))</f>
        <v/>
      </c>
      <c r="J3009" s="41" t="str">
        <f t="shared" ca="1" si="143"/>
        <v/>
      </c>
      <c r="K3009" s="41" t="str">
        <f>IF($A3009 &lt;&gt; "",VLOOKUP($A3009,'Student reference sheet'!$A$2:$V$2329, 7,FALSE), "")</f>
        <v/>
      </c>
      <c r="L3009" s="30" t="str">
        <f>IF($A3009 ="", "", VLOOKUP($A3009, 'Student reference sheet'!$A$2:$Z$2603,23,FALSE))</f>
        <v/>
      </c>
      <c r="M3009" s="30" t="str">
        <f>IF($A3009 ="", "", VLOOKUP($A3009, 'Student reference sheet'!$A$2:$Z$2603,24,FALSE))</f>
        <v/>
      </c>
      <c r="N3009" s="30" t="str">
        <f>IF($A3009 ="", "", VLOOKUP($A3009, 'Student reference sheet'!$A$2:$Z$2603,26,FALSE))</f>
        <v/>
      </c>
      <c r="O3009" s="30" t="str">
        <f>IF($A3009 ="", "", VLOOKUP($A3009, 'Student reference sheet'!$A$2:$Z$2603,25,FALSE))</f>
        <v/>
      </c>
      <c r="P3009" s="39" t="str">
        <f>IF($A3009 = "", "", IF(OR(VLOOKUP($A3009,'Student reference sheet'!$A$2:$V$2400,8,FALSE) = "R",  VLOOKUP($A3009,'Student reference sheet'!$A$2:$V$2400,8,FALSE) = "L"), "X", ""))</f>
        <v/>
      </c>
      <c r="Q3009" s="39" t="str">
        <f>IF($A3009 ="", "", VLOOKUP($A3009, 'Student reference sheet'!$A$2:$V$2603,22,FALSE))</f>
        <v/>
      </c>
      <c r="R3009" s="39" t="str">
        <f>IF($A3009 &lt;&gt; "",VLOOKUP($A3009,'Student reference sheet'!$A$2:$V$2329, 5,FALSE), "")</f>
        <v/>
      </c>
      <c r="S3009" s="39" t="str">
        <f>IF($A3009 &lt;&gt; "",VLOOKUP($A3009,'Student reference sheet'!$A$2:$V$2329, 6,FALSE), "")</f>
        <v/>
      </c>
      <c r="T3009" s="30" t="str">
        <f>IF($A3009 = "","",
IF(VLOOKUP($A3009,'Student reference sheet'!$A$2:$V$2329, 10,FALSE) = "Y", "Hispanic",
IF(VLOOKUP($A3009,'Student reference sheet'!$A$2:$V$2329,11,FALSE) &lt;&gt; "",
IF(VLOOKUP($A3009,'Student reference sheet'!$A$2:$V$2329,11,FALSE) = "UNK", "Unknown", VLOOKUP(VALUE(VLOOKUP($A3009,'Student reference sheet'!$A$2:$V$2329,11,FALSE)),'Ethnicity Reference'!$A$2:$B$22,2,FALSE)),
IF(VLOOKUP($A3009,'Student reference sheet'!$A$2:$V$2329,9,FALSE) &lt;&gt; "", VLOOKUP(VALUE(VLOOKUP($A3009,'Student reference sheet'!$A$2:$V$2329,9,FALSE)),'Ethnicity Reference'!$A$2:$B$22,2,FALSE),"Unknown"))))</f>
        <v/>
      </c>
      <c r="U3009" s="35"/>
    </row>
    <row r="3010" spans="1:21" ht="15.75">
      <c r="A3010" s="47"/>
      <c r="B3010" s="33"/>
      <c r="C3010" s="39" t="str">
        <f>IF($A3010 &lt;&gt; "",VLOOKUP($A3010,'Student reference sheet'!$A$2:$V$2329, 3,FALSE), "")</f>
        <v/>
      </c>
      <c r="D3010" s="39" t="str">
        <f>IF($A3010 &lt;&gt; "",VLOOKUP($A3010,'Student reference sheet'!$A$2:$V$2329, 2,FALSE), "")</f>
        <v/>
      </c>
      <c r="E3010" s="35"/>
      <c r="F3010" s="34"/>
      <c r="G3010" s="40" t="str">
        <f t="shared" ca="1" si="141"/>
        <v/>
      </c>
      <c r="H3010" s="40" t="str">
        <f t="shared" ca="1" si="142"/>
        <v/>
      </c>
      <c r="I3010" s="36" t="str">
        <f>IF($A3010 = "", "",
IF(COUNTIF(MINIMUM_DAY_DATES[], Attendance!J3010) &gt; 0, VLOOKUP(Attendance!$G3010,MINIMUM_DAY_PERIOD_SCHEDULE[], 2,TRUE),
IF(COUNTIF(RALLY_DATES[], Attendance!J3010) &gt; 0, VLOOKUP(Attendance!$G3010,RALLY_PERIOD_SCHEDULE[], 2,TRUE),
IF(WEEKDAY(Attendance!$J3010) = 2,
       IF(COUNTIF(FINALS_WEEK_MONDAY_DATE[],Attendance!$J3010) &gt; 0, VLOOKUP(Attendance!$G3010,FINALS_WEEK_MONDAY_PERIOD_SCHEDULE[],2,TRUE),
       VLOOKUP(Attendance!$G3010,REGULAR_WEEK_SCHEDULE[],6,TRUE)),
IF(WEEKDAY($J3010) = 3,
       IF(COUNTIF(FINALS_WEEK_TUESDAY_DATE[],Attendance!$J3010) &gt; 0, VLOOKUP(Attendance!$G3010,FINALS_WEEK_TUESDAY_PERIOD_SCHEDULE[],2,TRUE),
       VLOOKUP(Attendance!$G3010,REGULAR_WEEK_SCHEDULE[[Tuesday]:[Period]],5,TRUE)),
IF(WEEKDAY(Attendance!$J3010) = 4,
        IF(COUNTIF(BLOCK_WEDNESDAY_DATES[],Attendance!$J3010) &gt; 0, VLOOKUP(Attendance!$G3010,BLOCK_WEDNESDAY_PERIOD_SCHEDULE[],2,TRUE),
        IF(COUNTIF(FINALS_WEEK_WEDNESDAY_DATE[],Attendance!$J3010) &gt; 0, VLOOKUP(Attendance!$G3010,FINALS_WEEK_WEDNESDAY_PERIOD_SCHEDULE[],2,TRUE),
       VLOOKUP(Attendance!$G3010,REGULAR_WEEK_SCHEDULE[[Wednesday]:[Period]],4,TRUE))),
IF(WEEKDAY($J3010) = 5,
       IF(COUNTIF(BLOCK_THURSDAY_DATES[],Attendance!$J3010) &gt; 0, VLOOKUP(Attendance!$G3010,BLOCK_THURSDAY_PERIOD_SCHEDULE[],2,TRUE),
       IF(COUNTIF(FINALS_WEEK_THURSDAY_DATE[],Attendance!$J3010) &gt; 0, VLOOKUP(Attendance!$G3010,FINALS_WEEK_THURSDAY_PERIOD_SCHEDULE[],2,TRUE),
       VLOOKUP(Attendance!$G3010,REGULAR_WEEK_SCHEDULE[[Thursday]:[Period]],3,TRUE))),
IF(WEEKDAY(Attendance!$J3010) = 6,
       IF(COUNTIF(FINALS_WEEK_FRIDAY_DATE[],Attendance!$J3010) &gt; 0, VLOOKUP(Attendance!$G3010,FINALS_WEEK_FRIDAY_PERIOD_SCHEDULE[],2,TRUE),
       VLOOKUP(Attendance!$G3010,REGULAR_WEEK_SCHEDULE[[Friday]:[Period]],2,TRUE))))))))))</f>
        <v/>
      </c>
      <c r="J3010" s="41" t="str">
        <f t="shared" ca="1" si="143"/>
        <v/>
      </c>
      <c r="K3010" s="41" t="str">
        <f>IF($A3010 &lt;&gt; "",VLOOKUP($A3010,'Student reference sheet'!$A$2:$V$2329, 7,FALSE), "")</f>
        <v/>
      </c>
      <c r="L3010" s="30" t="str">
        <f>IF($A3010 ="", "", VLOOKUP($A3010, 'Student reference sheet'!$A$2:$Z$2603,23,FALSE))</f>
        <v/>
      </c>
      <c r="M3010" s="30" t="str">
        <f>IF($A3010 ="", "", VLOOKUP($A3010, 'Student reference sheet'!$A$2:$Z$2603,24,FALSE))</f>
        <v/>
      </c>
      <c r="N3010" s="30" t="str">
        <f>IF($A3010 ="", "", VLOOKUP($A3010, 'Student reference sheet'!$A$2:$Z$2603,26,FALSE))</f>
        <v/>
      </c>
      <c r="O3010" s="30" t="str">
        <f>IF($A3010 ="", "", VLOOKUP($A3010, 'Student reference sheet'!$A$2:$Z$2603,25,FALSE))</f>
        <v/>
      </c>
      <c r="P3010" s="39" t="str">
        <f>IF($A3010 = "", "", IF(OR(VLOOKUP($A3010,'Student reference sheet'!$A$2:$V$2400,8,FALSE) = "R",  VLOOKUP($A3010,'Student reference sheet'!$A$2:$V$2400,8,FALSE) = "L"), "X", ""))</f>
        <v/>
      </c>
      <c r="Q3010" s="39" t="str">
        <f>IF($A3010 ="", "", VLOOKUP($A3010, 'Student reference sheet'!$A$2:$V$2603,22,FALSE))</f>
        <v/>
      </c>
      <c r="R3010" s="39" t="str">
        <f>IF($A3010 &lt;&gt; "",VLOOKUP($A3010,'Student reference sheet'!$A$2:$V$2329, 5,FALSE), "")</f>
        <v/>
      </c>
      <c r="S3010" s="39" t="str">
        <f>IF($A3010 &lt;&gt; "",VLOOKUP($A3010,'Student reference sheet'!$A$2:$V$2329, 6,FALSE), "")</f>
        <v/>
      </c>
      <c r="T3010" s="30" t="str">
        <f>IF($A3010 = "","",
IF(VLOOKUP($A3010,'Student reference sheet'!$A$2:$V$2329, 10,FALSE) = "Y", "Hispanic",
IF(VLOOKUP($A3010,'Student reference sheet'!$A$2:$V$2329,11,FALSE) &lt;&gt; "",
IF(VLOOKUP($A3010,'Student reference sheet'!$A$2:$V$2329,11,FALSE) = "UNK", "Unknown", VLOOKUP(VALUE(VLOOKUP($A3010,'Student reference sheet'!$A$2:$V$2329,11,FALSE)),'Ethnicity Reference'!$A$2:$B$22,2,FALSE)),
IF(VLOOKUP($A3010,'Student reference sheet'!$A$2:$V$2329,9,FALSE) &lt;&gt; "", VLOOKUP(VALUE(VLOOKUP($A3010,'Student reference sheet'!$A$2:$V$2329,9,FALSE)),'Ethnicity Reference'!$A$2:$B$22,2,FALSE),"Unknown"))))</f>
        <v/>
      </c>
      <c r="U3010" s="35"/>
    </row>
    <row r="3011" spans="1:21" ht="15.75">
      <c r="A3011" s="47"/>
      <c r="B3011" s="33"/>
      <c r="C3011" s="39" t="str">
        <f>IF($A3011 &lt;&gt; "",VLOOKUP($A3011,'Student reference sheet'!$A$2:$V$2329, 3,FALSE), "")</f>
        <v/>
      </c>
      <c r="D3011" s="39" t="str">
        <f>IF($A3011 &lt;&gt; "",VLOOKUP($A3011,'Student reference sheet'!$A$2:$V$2329, 2,FALSE), "")</f>
        <v/>
      </c>
      <c r="E3011" s="35"/>
      <c r="F3011" s="34"/>
      <c r="G3011" s="40" t="str">
        <f t="shared" ca="1" si="141"/>
        <v/>
      </c>
      <c r="H3011" s="40" t="str">
        <f t="shared" ca="1" si="142"/>
        <v/>
      </c>
      <c r="I3011" s="36" t="str">
        <f>IF($A3011 = "", "",
IF(COUNTIF(MINIMUM_DAY_DATES[], Attendance!J3011) &gt; 0, VLOOKUP(Attendance!$G3011,MINIMUM_DAY_PERIOD_SCHEDULE[], 2,TRUE),
IF(COUNTIF(RALLY_DATES[], Attendance!J3011) &gt; 0, VLOOKUP(Attendance!$G3011,RALLY_PERIOD_SCHEDULE[], 2,TRUE),
IF(WEEKDAY(Attendance!$J3011) = 2,
       IF(COUNTIF(FINALS_WEEK_MONDAY_DATE[],Attendance!$J3011) &gt; 0, VLOOKUP(Attendance!$G3011,FINALS_WEEK_MONDAY_PERIOD_SCHEDULE[],2,TRUE),
       VLOOKUP(Attendance!$G3011,REGULAR_WEEK_SCHEDULE[],6,TRUE)),
IF(WEEKDAY($J3011) = 3,
       IF(COUNTIF(FINALS_WEEK_TUESDAY_DATE[],Attendance!$J3011) &gt; 0, VLOOKUP(Attendance!$G3011,FINALS_WEEK_TUESDAY_PERIOD_SCHEDULE[],2,TRUE),
       VLOOKUP(Attendance!$G3011,REGULAR_WEEK_SCHEDULE[[Tuesday]:[Period]],5,TRUE)),
IF(WEEKDAY(Attendance!$J3011) = 4,
        IF(COUNTIF(BLOCK_WEDNESDAY_DATES[],Attendance!$J3011) &gt; 0, VLOOKUP(Attendance!$G3011,BLOCK_WEDNESDAY_PERIOD_SCHEDULE[],2,TRUE),
        IF(COUNTIF(FINALS_WEEK_WEDNESDAY_DATE[],Attendance!$J3011) &gt; 0, VLOOKUP(Attendance!$G3011,FINALS_WEEK_WEDNESDAY_PERIOD_SCHEDULE[],2,TRUE),
       VLOOKUP(Attendance!$G3011,REGULAR_WEEK_SCHEDULE[[Wednesday]:[Period]],4,TRUE))),
IF(WEEKDAY($J3011) = 5,
       IF(COUNTIF(BLOCK_THURSDAY_DATES[],Attendance!$J3011) &gt; 0, VLOOKUP(Attendance!$G3011,BLOCK_THURSDAY_PERIOD_SCHEDULE[],2,TRUE),
       IF(COUNTIF(FINALS_WEEK_THURSDAY_DATE[],Attendance!$J3011) &gt; 0, VLOOKUP(Attendance!$G3011,FINALS_WEEK_THURSDAY_PERIOD_SCHEDULE[],2,TRUE),
       VLOOKUP(Attendance!$G3011,REGULAR_WEEK_SCHEDULE[[Thursday]:[Period]],3,TRUE))),
IF(WEEKDAY(Attendance!$J3011) = 6,
       IF(COUNTIF(FINALS_WEEK_FRIDAY_DATE[],Attendance!$J3011) &gt; 0, VLOOKUP(Attendance!$G3011,FINALS_WEEK_FRIDAY_PERIOD_SCHEDULE[],2,TRUE),
       VLOOKUP(Attendance!$G3011,REGULAR_WEEK_SCHEDULE[[Friday]:[Period]],2,TRUE))))))))))</f>
        <v/>
      </c>
      <c r="J3011" s="41" t="str">
        <f t="shared" ca="1" si="143"/>
        <v/>
      </c>
      <c r="K3011" s="41" t="str">
        <f>IF($A3011 &lt;&gt; "",VLOOKUP($A3011,'Student reference sheet'!$A$2:$V$2329, 7,FALSE), "")</f>
        <v/>
      </c>
      <c r="L3011" s="30" t="str">
        <f>IF($A3011 ="", "", VLOOKUP($A3011, 'Student reference sheet'!$A$2:$Z$2603,23,FALSE))</f>
        <v/>
      </c>
      <c r="M3011" s="30" t="str">
        <f>IF($A3011 ="", "", VLOOKUP($A3011, 'Student reference sheet'!$A$2:$Z$2603,24,FALSE))</f>
        <v/>
      </c>
      <c r="N3011" s="30" t="str">
        <f>IF($A3011 ="", "", VLOOKUP($A3011, 'Student reference sheet'!$A$2:$Z$2603,26,FALSE))</f>
        <v/>
      </c>
      <c r="O3011" s="30" t="str">
        <f>IF($A3011 ="", "", VLOOKUP($A3011, 'Student reference sheet'!$A$2:$Z$2603,25,FALSE))</f>
        <v/>
      </c>
      <c r="P3011" s="39" t="str">
        <f>IF($A3011 = "", "", IF(OR(VLOOKUP($A3011,'Student reference sheet'!$A$2:$V$2400,8,FALSE) = "R",  VLOOKUP($A3011,'Student reference sheet'!$A$2:$V$2400,8,FALSE) = "L"), "X", ""))</f>
        <v/>
      </c>
      <c r="Q3011" s="39" t="str">
        <f>IF($A3011 ="", "", VLOOKUP($A3011, 'Student reference sheet'!$A$2:$V$2603,22,FALSE))</f>
        <v/>
      </c>
      <c r="R3011" s="39" t="str">
        <f>IF($A3011 &lt;&gt; "",VLOOKUP($A3011,'Student reference sheet'!$A$2:$V$2329, 5,FALSE), "")</f>
        <v/>
      </c>
      <c r="S3011" s="39" t="str">
        <f>IF($A3011 &lt;&gt; "",VLOOKUP($A3011,'Student reference sheet'!$A$2:$V$2329, 6,FALSE), "")</f>
        <v/>
      </c>
      <c r="T3011" s="30" t="str">
        <f>IF($A3011 = "","",
IF(VLOOKUP($A3011,'Student reference sheet'!$A$2:$V$2329, 10,FALSE) = "Y", "Hispanic",
IF(VLOOKUP($A3011,'Student reference sheet'!$A$2:$V$2329,11,FALSE) &lt;&gt; "",
IF(VLOOKUP($A3011,'Student reference sheet'!$A$2:$V$2329,11,FALSE) = "UNK", "Unknown", VLOOKUP(VALUE(VLOOKUP($A3011,'Student reference sheet'!$A$2:$V$2329,11,FALSE)),'Ethnicity Reference'!$A$2:$B$22,2,FALSE)),
IF(VLOOKUP($A3011,'Student reference sheet'!$A$2:$V$2329,9,FALSE) &lt;&gt; "", VLOOKUP(VALUE(VLOOKUP($A3011,'Student reference sheet'!$A$2:$V$2329,9,FALSE)),'Ethnicity Reference'!$A$2:$B$22,2,FALSE),"Unknown"))))</f>
        <v/>
      </c>
      <c r="U3011" s="35"/>
    </row>
    <row r="3012" spans="1:21" ht="15.75">
      <c r="A3012" s="47"/>
      <c r="B3012" s="33"/>
      <c r="C3012" s="39" t="str">
        <f>IF($A3012 &lt;&gt; "",VLOOKUP($A3012,'Student reference sheet'!$A$2:$V$2329, 3,FALSE), "")</f>
        <v/>
      </c>
      <c r="D3012" s="39" t="str">
        <f>IF($A3012 &lt;&gt; "",VLOOKUP($A3012,'Student reference sheet'!$A$2:$V$2329, 2,FALSE), "")</f>
        <v/>
      </c>
      <c r="E3012" s="35"/>
      <c r="F3012" s="34"/>
      <c r="G3012" s="40" t="str">
        <f t="shared" ca="1" si="141"/>
        <v/>
      </c>
      <c r="H3012" s="40" t="str">
        <f t="shared" ca="1" si="142"/>
        <v/>
      </c>
      <c r="I3012" s="36" t="str">
        <f>IF($A3012 = "", "",
IF(COUNTIF(MINIMUM_DAY_DATES[], Attendance!J3012) &gt; 0, VLOOKUP(Attendance!$G3012,MINIMUM_DAY_PERIOD_SCHEDULE[], 2,TRUE),
IF(COUNTIF(RALLY_DATES[], Attendance!J3012) &gt; 0, VLOOKUP(Attendance!$G3012,RALLY_PERIOD_SCHEDULE[], 2,TRUE),
IF(WEEKDAY(Attendance!$J3012) = 2,
       IF(COUNTIF(FINALS_WEEK_MONDAY_DATE[],Attendance!$J3012) &gt; 0, VLOOKUP(Attendance!$G3012,FINALS_WEEK_MONDAY_PERIOD_SCHEDULE[],2,TRUE),
       VLOOKUP(Attendance!$G3012,REGULAR_WEEK_SCHEDULE[],6,TRUE)),
IF(WEEKDAY($J3012) = 3,
       IF(COUNTIF(FINALS_WEEK_TUESDAY_DATE[],Attendance!$J3012) &gt; 0, VLOOKUP(Attendance!$G3012,FINALS_WEEK_TUESDAY_PERIOD_SCHEDULE[],2,TRUE),
       VLOOKUP(Attendance!$G3012,REGULAR_WEEK_SCHEDULE[[Tuesday]:[Period]],5,TRUE)),
IF(WEEKDAY(Attendance!$J3012) = 4,
        IF(COUNTIF(BLOCK_WEDNESDAY_DATES[],Attendance!$J3012) &gt; 0, VLOOKUP(Attendance!$G3012,BLOCK_WEDNESDAY_PERIOD_SCHEDULE[],2,TRUE),
        IF(COUNTIF(FINALS_WEEK_WEDNESDAY_DATE[],Attendance!$J3012) &gt; 0, VLOOKUP(Attendance!$G3012,FINALS_WEEK_WEDNESDAY_PERIOD_SCHEDULE[],2,TRUE),
       VLOOKUP(Attendance!$G3012,REGULAR_WEEK_SCHEDULE[[Wednesday]:[Period]],4,TRUE))),
IF(WEEKDAY($J3012) = 5,
       IF(COUNTIF(BLOCK_THURSDAY_DATES[],Attendance!$J3012) &gt; 0, VLOOKUP(Attendance!$G3012,BLOCK_THURSDAY_PERIOD_SCHEDULE[],2,TRUE),
       IF(COUNTIF(FINALS_WEEK_THURSDAY_DATE[],Attendance!$J3012) &gt; 0, VLOOKUP(Attendance!$G3012,FINALS_WEEK_THURSDAY_PERIOD_SCHEDULE[],2,TRUE),
       VLOOKUP(Attendance!$G3012,REGULAR_WEEK_SCHEDULE[[Thursday]:[Period]],3,TRUE))),
IF(WEEKDAY(Attendance!$J3012) = 6,
       IF(COUNTIF(FINALS_WEEK_FRIDAY_DATE[],Attendance!$J3012) &gt; 0, VLOOKUP(Attendance!$G3012,FINALS_WEEK_FRIDAY_PERIOD_SCHEDULE[],2,TRUE),
       VLOOKUP(Attendance!$G3012,REGULAR_WEEK_SCHEDULE[[Friday]:[Period]],2,TRUE))))))))))</f>
        <v/>
      </c>
      <c r="J3012" s="41" t="str">
        <f t="shared" ca="1" si="143"/>
        <v/>
      </c>
      <c r="K3012" s="41" t="str">
        <f>IF($A3012 &lt;&gt; "",VLOOKUP($A3012,'Student reference sheet'!$A$2:$V$2329, 7,FALSE), "")</f>
        <v/>
      </c>
      <c r="L3012" s="30" t="str">
        <f>IF($A3012 ="", "", VLOOKUP($A3012, 'Student reference sheet'!$A$2:$Z$2603,23,FALSE))</f>
        <v/>
      </c>
      <c r="M3012" s="30" t="str">
        <f>IF($A3012 ="", "", VLOOKUP($A3012, 'Student reference sheet'!$A$2:$Z$2603,24,FALSE))</f>
        <v/>
      </c>
      <c r="N3012" s="30" t="str">
        <f>IF($A3012 ="", "", VLOOKUP($A3012, 'Student reference sheet'!$A$2:$Z$2603,26,FALSE))</f>
        <v/>
      </c>
      <c r="O3012" s="30" t="str">
        <f>IF($A3012 ="", "", VLOOKUP($A3012, 'Student reference sheet'!$A$2:$Z$2603,25,FALSE))</f>
        <v/>
      </c>
      <c r="P3012" s="39" t="str">
        <f>IF($A3012 = "", "", IF(OR(VLOOKUP($A3012,'Student reference sheet'!$A$2:$V$2400,8,FALSE) = "R",  VLOOKUP($A3012,'Student reference sheet'!$A$2:$V$2400,8,FALSE) = "L"), "X", ""))</f>
        <v/>
      </c>
      <c r="Q3012" s="39" t="str">
        <f>IF($A3012 ="", "", VLOOKUP($A3012, 'Student reference sheet'!$A$2:$V$2603,22,FALSE))</f>
        <v/>
      </c>
      <c r="R3012" s="39" t="str">
        <f>IF($A3012 &lt;&gt; "",VLOOKUP($A3012,'Student reference sheet'!$A$2:$V$2329, 5,FALSE), "")</f>
        <v/>
      </c>
      <c r="S3012" s="39" t="str">
        <f>IF($A3012 &lt;&gt; "",VLOOKUP($A3012,'Student reference sheet'!$A$2:$V$2329, 6,FALSE), "")</f>
        <v/>
      </c>
      <c r="T3012" s="30" t="str">
        <f>IF($A3012 = "","",
IF(VLOOKUP($A3012,'Student reference sheet'!$A$2:$V$2329, 10,FALSE) = "Y", "Hispanic",
IF(VLOOKUP($A3012,'Student reference sheet'!$A$2:$V$2329,11,FALSE) &lt;&gt; "",
IF(VLOOKUP($A3012,'Student reference sheet'!$A$2:$V$2329,11,FALSE) = "UNK", "Unknown", VLOOKUP(VALUE(VLOOKUP($A3012,'Student reference sheet'!$A$2:$V$2329,11,FALSE)),'Ethnicity Reference'!$A$2:$B$22,2,FALSE)),
IF(VLOOKUP($A3012,'Student reference sheet'!$A$2:$V$2329,9,FALSE) &lt;&gt; "", VLOOKUP(VALUE(VLOOKUP($A3012,'Student reference sheet'!$A$2:$V$2329,9,FALSE)),'Ethnicity Reference'!$A$2:$B$22,2,FALSE),"Unknown"))))</f>
        <v/>
      </c>
      <c r="U3012" s="35"/>
    </row>
    <row r="3013" spans="1:21" ht="15.75">
      <c r="A3013" s="47"/>
      <c r="B3013" s="33"/>
      <c r="C3013" s="39" t="str">
        <f>IF($A3013 &lt;&gt; "",VLOOKUP($A3013,'Student reference sheet'!$A$2:$V$2329, 3,FALSE), "")</f>
        <v/>
      </c>
      <c r="D3013" s="39" t="str">
        <f>IF($A3013 &lt;&gt; "",VLOOKUP($A3013,'Student reference sheet'!$A$2:$V$2329, 2,FALSE), "")</f>
        <v/>
      </c>
      <c r="E3013" s="35"/>
      <c r="F3013" s="34"/>
      <c r="G3013" s="40" t="str">
        <f t="shared" ca="1" si="141"/>
        <v/>
      </c>
      <c r="H3013" s="40" t="str">
        <f t="shared" ca="1" si="142"/>
        <v/>
      </c>
      <c r="I3013" s="36" t="str">
        <f>IF($A3013 = "", "",
IF(COUNTIF(MINIMUM_DAY_DATES[], Attendance!J3013) &gt; 0, VLOOKUP(Attendance!$G3013,MINIMUM_DAY_PERIOD_SCHEDULE[], 2,TRUE),
IF(COUNTIF(RALLY_DATES[], Attendance!J3013) &gt; 0, VLOOKUP(Attendance!$G3013,RALLY_PERIOD_SCHEDULE[], 2,TRUE),
IF(WEEKDAY(Attendance!$J3013) = 2,
       IF(COUNTIF(FINALS_WEEK_MONDAY_DATE[],Attendance!$J3013) &gt; 0, VLOOKUP(Attendance!$G3013,FINALS_WEEK_MONDAY_PERIOD_SCHEDULE[],2,TRUE),
       VLOOKUP(Attendance!$G3013,REGULAR_WEEK_SCHEDULE[],6,TRUE)),
IF(WEEKDAY($J3013) = 3,
       IF(COUNTIF(FINALS_WEEK_TUESDAY_DATE[],Attendance!$J3013) &gt; 0, VLOOKUP(Attendance!$G3013,FINALS_WEEK_TUESDAY_PERIOD_SCHEDULE[],2,TRUE),
       VLOOKUP(Attendance!$G3013,REGULAR_WEEK_SCHEDULE[[Tuesday]:[Period]],5,TRUE)),
IF(WEEKDAY(Attendance!$J3013) = 4,
        IF(COUNTIF(BLOCK_WEDNESDAY_DATES[],Attendance!$J3013) &gt; 0, VLOOKUP(Attendance!$G3013,BLOCK_WEDNESDAY_PERIOD_SCHEDULE[],2,TRUE),
        IF(COUNTIF(FINALS_WEEK_WEDNESDAY_DATE[],Attendance!$J3013) &gt; 0, VLOOKUP(Attendance!$G3013,FINALS_WEEK_WEDNESDAY_PERIOD_SCHEDULE[],2,TRUE),
       VLOOKUP(Attendance!$G3013,REGULAR_WEEK_SCHEDULE[[Wednesday]:[Period]],4,TRUE))),
IF(WEEKDAY($J3013) = 5,
       IF(COUNTIF(BLOCK_THURSDAY_DATES[],Attendance!$J3013) &gt; 0, VLOOKUP(Attendance!$G3013,BLOCK_THURSDAY_PERIOD_SCHEDULE[],2,TRUE),
       IF(COUNTIF(FINALS_WEEK_THURSDAY_DATE[],Attendance!$J3013) &gt; 0, VLOOKUP(Attendance!$G3013,FINALS_WEEK_THURSDAY_PERIOD_SCHEDULE[],2,TRUE),
       VLOOKUP(Attendance!$G3013,REGULAR_WEEK_SCHEDULE[[Thursday]:[Period]],3,TRUE))),
IF(WEEKDAY(Attendance!$J3013) = 6,
       IF(COUNTIF(FINALS_WEEK_FRIDAY_DATE[],Attendance!$J3013) &gt; 0, VLOOKUP(Attendance!$G3013,FINALS_WEEK_FRIDAY_PERIOD_SCHEDULE[],2,TRUE),
       VLOOKUP(Attendance!$G3013,REGULAR_WEEK_SCHEDULE[[Friday]:[Period]],2,TRUE))))))))))</f>
        <v/>
      </c>
      <c r="J3013" s="41" t="str">
        <f t="shared" ca="1" si="143"/>
        <v/>
      </c>
      <c r="K3013" s="41" t="str">
        <f>IF($A3013 &lt;&gt; "",VLOOKUP($A3013,'Student reference sheet'!$A$2:$V$2329, 7,FALSE), "")</f>
        <v/>
      </c>
      <c r="L3013" s="30" t="str">
        <f>IF($A3013 ="", "", VLOOKUP($A3013, 'Student reference sheet'!$A$2:$Z$2603,23,FALSE))</f>
        <v/>
      </c>
      <c r="M3013" s="30" t="str">
        <f>IF($A3013 ="", "", VLOOKUP($A3013, 'Student reference sheet'!$A$2:$Z$2603,24,FALSE))</f>
        <v/>
      </c>
      <c r="N3013" s="30" t="str">
        <f>IF($A3013 ="", "", VLOOKUP($A3013, 'Student reference sheet'!$A$2:$Z$2603,26,FALSE))</f>
        <v/>
      </c>
      <c r="O3013" s="30" t="str">
        <f>IF($A3013 ="", "", VLOOKUP($A3013, 'Student reference sheet'!$A$2:$Z$2603,25,FALSE))</f>
        <v/>
      </c>
      <c r="P3013" s="39" t="str">
        <f>IF($A3013 = "", "", IF(OR(VLOOKUP($A3013,'Student reference sheet'!$A$2:$V$2400,8,FALSE) = "R",  VLOOKUP($A3013,'Student reference sheet'!$A$2:$V$2400,8,FALSE) = "L"), "X", ""))</f>
        <v/>
      </c>
      <c r="Q3013" s="39" t="str">
        <f>IF($A3013 ="", "", VLOOKUP($A3013, 'Student reference sheet'!$A$2:$V$2603,22,FALSE))</f>
        <v/>
      </c>
      <c r="R3013" s="39" t="str">
        <f>IF($A3013 &lt;&gt; "",VLOOKUP($A3013,'Student reference sheet'!$A$2:$V$2329, 5,FALSE), "")</f>
        <v/>
      </c>
      <c r="S3013" s="39" t="str">
        <f>IF($A3013 &lt;&gt; "",VLOOKUP($A3013,'Student reference sheet'!$A$2:$V$2329, 6,FALSE), "")</f>
        <v/>
      </c>
      <c r="T3013" s="30" t="str">
        <f>IF($A3013 = "","",
IF(VLOOKUP($A3013,'Student reference sheet'!$A$2:$V$2329, 10,FALSE) = "Y", "Hispanic",
IF(VLOOKUP($A3013,'Student reference sheet'!$A$2:$V$2329,11,FALSE) &lt;&gt; "",
IF(VLOOKUP($A3013,'Student reference sheet'!$A$2:$V$2329,11,FALSE) = "UNK", "Unknown", VLOOKUP(VALUE(VLOOKUP($A3013,'Student reference sheet'!$A$2:$V$2329,11,FALSE)),'Ethnicity Reference'!$A$2:$B$22,2,FALSE)),
IF(VLOOKUP($A3013,'Student reference sheet'!$A$2:$V$2329,9,FALSE) &lt;&gt; "", VLOOKUP(VALUE(VLOOKUP($A3013,'Student reference sheet'!$A$2:$V$2329,9,FALSE)),'Ethnicity Reference'!$A$2:$B$22,2,FALSE),"Unknown"))))</f>
        <v/>
      </c>
      <c r="U3013" s="35"/>
    </row>
    <row r="3014" spans="1:21" ht="15.75">
      <c r="A3014" s="47"/>
      <c r="B3014" s="33"/>
      <c r="C3014" s="39" t="str">
        <f>IF($A3014 &lt;&gt; "",VLOOKUP($A3014,'Student reference sheet'!$A$2:$V$2329, 3,FALSE), "")</f>
        <v/>
      </c>
      <c r="D3014" s="39" t="str">
        <f>IF($A3014 &lt;&gt; "",VLOOKUP($A3014,'Student reference sheet'!$A$2:$V$2329, 2,FALSE), "")</f>
        <v/>
      </c>
      <c r="E3014" s="35"/>
      <c r="F3014" s="34"/>
      <c r="G3014" s="40" t="str">
        <f t="shared" ca="1" si="141"/>
        <v/>
      </c>
      <c r="H3014" s="40" t="str">
        <f t="shared" ca="1" si="142"/>
        <v/>
      </c>
      <c r="I3014" s="36" t="str">
        <f>IF($A3014 = "", "",
IF(COUNTIF(MINIMUM_DAY_DATES[], Attendance!J3014) &gt; 0, VLOOKUP(Attendance!$G3014,MINIMUM_DAY_PERIOD_SCHEDULE[], 2,TRUE),
IF(COUNTIF(RALLY_DATES[], Attendance!J3014) &gt; 0, VLOOKUP(Attendance!$G3014,RALLY_PERIOD_SCHEDULE[], 2,TRUE),
IF(WEEKDAY(Attendance!$J3014) = 2,
       IF(COUNTIF(FINALS_WEEK_MONDAY_DATE[],Attendance!$J3014) &gt; 0, VLOOKUP(Attendance!$G3014,FINALS_WEEK_MONDAY_PERIOD_SCHEDULE[],2,TRUE),
       VLOOKUP(Attendance!$G3014,REGULAR_WEEK_SCHEDULE[],6,TRUE)),
IF(WEEKDAY($J3014) = 3,
       IF(COUNTIF(FINALS_WEEK_TUESDAY_DATE[],Attendance!$J3014) &gt; 0, VLOOKUP(Attendance!$G3014,FINALS_WEEK_TUESDAY_PERIOD_SCHEDULE[],2,TRUE),
       VLOOKUP(Attendance!$G3014,REGULAR_WEEK_SCHEDULE[[Tuesday]:[Period]],5,TRUE)),
IF(WEEKDAY(Attendance!$J3014) = 4,
        IF(COUNTIF(BLOCK_WEDNESDAY_DATES[],Attendance!$J3014) &gt; 0, VLOOKUP(Attendance!$G3014,BLOCK_WEDNESDAY_PERIOD_SCHEDULE[],2,TRUE),
        IF(COUNTIF(FINALS_WEEK_WEDNESDAY_DATE[],Attendance!$J3014) &gt; 0, VLOOKUP(Attendance!$G3014,FINALS_WEEK_WEDNESDAY_PERIOD_SCHEDULE[],2,TRUE),
       VLOOKUP(Attendance!$G3014,REGULAR_WEEK_SCHEDULE[[Wednesday]:[Period]],4,TRUE))),
IF(WEEKDAY($J3014) = 5,
       IF(COUNTIF(BLOCK_THURSDAY_DATES[],Attendance!$J3014) &gt; 0, VLOOKUP(Attendance!$G3014,BLOCK_THURSDAY_PERIOD_SCHEDULE[],2,TRUE),
       IF(COUNTIF(FINALS_WEEK_THURSDAY_DATE[],Attendance!$J3014) &gt; 0, VLOOKUP(Attendance!$G3014,FINALS_WEEK_THURSDAY_PERIOD_SCHEDULE[],2,TRUE),
       VLOOKUP(Attendance!$G3014,REGULAR_WEEK_SCHEDULE[[Thursday]:[Period]],3,TRUE))),
IF(WEEKDAY(Attendance!$J3014) = 6,
       IF(COUNTIF(FINALS_WEEK_FRIDAY_DATE[],Attendance!$J3014) &gt; 0, VLOOKUP(Attendance!$G3014,FINALS_WEEK_FRIDAY_PERIOD_SCHEDULE[],2,TRUE),
       VLOOKUP(Attendance!$G3014,REGULAR_WEEK_SCHEDULE[[Friday]:[Period]],2,TRUE))))))))))</f>
        <v/>
      </c>
      <c r="J3014" s="41" t="str">
        <f t="shared" ca="1" si="143"/>
        <v/>
      </c>
      <c r="K3014" s="41" t="str">
        <f>IF($A3014 &lt;&gt; "",VLOOKUP($A3014,'Student reference sheet'!$A$2:$V$2329, 7,FALSE), "")</f>
        <v/>
      </c>
      <c r="L3014" s="30" t="str">
        <f>IF($A3014 ="", "", VLOOKUP($A3014, 'Student reference sheet'!$A$2:$Z$2603,23,FALSE))</f>
        <v/>
      </c>
      <c r="M3014" s="30" t="str">
        <f>IF($A3014 ="", "", VLOOKUP($A3014, 'Student reference sheet'!$A$2:$Z$2603,24,FALSE))</f>
        <v/>
      </c>
      <c r="N3014" s="30" t="str">
        <f>IF($A3014 ="", "", VLOOKUP($A3014, 'Student reference sheet'!$A$2:$Z$2603,26,FALSE))</f>
        <v/>
      </c>
      <c r="O3014" s="30" t="str">
        <f>IF($A3014 ="", "", VLOOKUP($A3014, 'Student reference sheet'!$A$2:$Z$2603,25,FALSE))</f>
        <v/>
      </c>
      <c r="P3014" s="39" t="str">
        <f>IF($A3014 = "", "", IF(OR(VLOOKUP($A3014,'Student reference sheet'!$A$2:$V$2400,8,FALSE) = "R",  VLOOKUP($A3014,'Student reference sheet'!$A$2:$V$2400,8,FALSE) = "L"), "X", ""))</f>
        <v/>
      </c>
      <c r="Q3014" s="39" t="str">
        <f>IF($A3014 ="", "", VLOOKUP($A3014, 'Student reference sheet'!$A$2:$V$2603,22,FALSE))</f>
        <v/>
      </c>
      <c r="R3014" s="39" t="str">
        <f>IF($A3014 &lt;&gt; "",VLOOKUP($A3014,'Student reference sheet'!$A$2:$V$2329, 5,FALSE), "")</f>
        <v/>
      </c>
      <c r="S3014" s="39" t="str">
        <f>IF($A3014 &lt;&gt; "",VLOOKUP($A3014,'Student reference sheet'!$A$2:$V$2329, 6,FALSE), "")</f>
        <v/>
      </c>
      <c r="T3014" s="30" t="str">
        <f>IF($A3014 = "","",
IF(VLOOKUP($A3014,'Student reference sheet'!$A$2:$V$2329, 10,FALSE) = "Y", "Hispanic",
IF(VLOOKUP($A3014,'Student reference sheet'!$A$2:$V$2329,11,FALSE) &lt;&gt; "",
IF(VLOOKUP($A3014,'Student reference sheet'!$A$2:$V$2329,11,FALSE) = "UNK", "Unknown", VLOOKUP(VALUE(VLOOKUP($A3014,'Student reference sheet'!$A$2:$V$2329,11,FALSE)),'Ethnicity Reference'!$A$2:$B$22,2,FALSE)),
IF(VLOOKUP($A3014,'Student reference sheet'!$A$2:$V$2329,9,FALSE) &lt;&gt; "", VLOOKUP(VALUE(VLOOKUP($A3014,'Student reference sheet'!$A$2:$V$2329,9,FALSE)),'Ethnicity Reference'!$A$2:$B$22,2,FALSE),"Unknown"))))</f>
        <v/>
      </c>
      <c r="U3014" s="35"/>
    </row>
    <row r="3015" spans="1:21" ht="15.75">
      <c r="A3015" s="47"/>
      <c r="B3015" s="33"/>
      <c r="C3015" s="39" t="str">
        <f>IF($A3015 &lt;&gt; "",VLOOKUP($A3015,'Student reference sheet'!$A$2:$V$2329, 3,FALSE), "")</f>
        <v/>
      </c>
      <c r="D3015" s="39" t="str">
        <f>IF($A3015 &lt;&gt; "",VLOOKUP($A3015,'Student reference sheet'!$A$2:$V$2329, 2,FALSE), "")</f>
        <v/>
      </c>
      <c r="E3015" s="35"/>
      <c r="F3015" s="34"/>
      <c r="G3015" s="40" t="str">
        <f t="shared" ca="1" si="141"/>
        <v/>
      </c>
      <c r="H3015" s="40" t="str">
        <f t="shared" ca="1" si="142"/>
        <v/>
      </c>
      <c r="I3015" s="36" t="str">
        <f>IF($A3015 = "", "",
IF(COUNTIF(MINIMUM_DAY_DATES[], Attendance!J3015) &gt; 0, VLOOKUP(Attendance!$G3015,MINIMUM_DAY_PERIOD_SCHEDULE[], 2,TRUE),
IF(COUNTIF(RALLY_DATES[], Attendance!J3015) &gt; 0, VLOOKUP(Attendance!$G3015,RALLY_PERIOD_SCHEDULE[], 2,TRUE),
IF(WEEKDAY(Attendance!$J3015) = 2,
       IF(COUNTIF(FINALS_WEEK_MONDAY_DATE[],Attendance!$J3015) &gt; 0, VLOOKUP(Attendance!$G3015,FINALS_WEEK_MONDAY_PERIOD_SCHEDULE[],2,TRUE),
       VLOOKUP(Attendance!$G3015,REGULAR_WEEK_SCHEDULE[],6,TRUE)),
IF(WEEKDAY($J3015) = 3,
       IF(COUNTIF(FINALS_WEEK_TUESDAY_DATE[],Attendance!$J3015) &gt; 0, VLOOKUP(Attendance!$G3015,FINALS_WEEK_TUESDAY_PERIOD_SCHEDULE[],2,TRUE),
       VLOOKUP(Attendance!$G3015,REGULAR_WEEK_SCHEDULE[[Tuesday]:[Period]],5,TRUE)),
IF(WEEKDAY(Attendance!$J3015) = 4,
        IF(COUNTIF(BLOCK_WEDNESDAY_DATES[],Attendance!$J3015) &gt; 0, VLOOKUP(Attendance!$G3015,BLOCK_WEDNESDAY_PERIOD_SCHEDULE[],2,TRUE),
        IF(COUNTIF(FINALS_WEEK_WEDNESDAY_DATE[],Attendance!$J3015) &gt; 0, VLOOKUP(Attendance!$G3015,FINALS_WEEK_WEDNESDAY_PERIOD_SCHEDULE[],2,TRUE),
       VLOOKUP(Attendance!$G3015,REGULAR_WEEK_SCHEDULE[[Wednesday]:[Period]],4,TRUE))),
IF(WEEKDAY($J3015) = 5,
       IF(COUNTIF(BLOCK_THURSDAY_DATES[],Attendance!$J3015) &gt; 0, VLOOKUP(Attendance!$G3015,BLOCK_THURSDAY_PERIOD_SCHEDULE[],2,TRUE),
       IF(COUNTIF(FINALS_WEEK_THURSDAY_DATE[],Attendance!$J3015) &gt; 0, VLOOKUP(Attendance!$G3015,FINALS_WEEK_THURSDAY_PERIOD_SCHEDULE[],2,TRUE),
       VLOOKUP(Attendance!$G3015,REGULAR_WEEK_SCHEDULE[[Thursday]:[Period]],3,TRUE))),
IF(WEEKDAY(Attendance!$J3015) = 6,
       IF(COUNTIF(FINALS_WEEK_FRIDAY_DATE[],Attendance!$J3015) &gt; 0, VLOOKUP(Attendance!$G3015,FINALS_WEEK_FRIDAY_PERIOD_SCHEDULE[],2,TRUE),
       VLOOKUP(Attendance!$G3015,REGULAR_WEEK_SCHEDULE[[Friday]:[Period]],2,TRUE))))))))))</f>
        <v/>
      </c>
      <c r="J3015" s="41" t="str">
        <f t="shared" ca="1" si="143"/>
        <v/>
      </c>
      <c r="K3015" s="41" t="str">
        <f>IF($A3015 &lt;&gt; "",VLOOKUP($A3015,'Student reference sheet'!$A$2:$V$2329, 7,FALSE), "")</f>
        <v/>
      </c>
      <c r="L3015" s="30" t="str">
        <f>IF($A3015 ="", "", VLOOKUP($A3015, 'Student reference sheet'!$A$2:$Z$2603,23,FALSE))</f>
        <v/>
      </c>
      <c r="M3015" s="30" t="str">
        <f>IF($A3015 ="", "", VLOOKUP($A3015, 'Student reference sheet'!$A$2:$Z$2603,24,FALSE))</f>
        <v/>
      </c>
      <c r="N3015" s="30" t="str">
        <f>IF($A3015 ="", "", VLOOKUP($A3015, 'Student reference sheet'!$A$2:$Z$2603,26,FALSE))</f>
        <v/>
      </c>
      <c r="O3015" s="30" t="str">
        <f>IF($A3015 ="", "", VLOOKUP($A3015, 'Student reference sheet'!$A$2:$Z$2603,25,FALSE))</f>
        <v/>
      </c>
      <c r="P3015" s="39" t="str">
        <f>IF($A3015 = "", "", IF(OR(VLOOKUP($A3015,'Student reference sheet'!$A$2:$V$2400,8,FALSE) = "R",  VLOOKUP($A3015,'Student reference sheet'!$A$2:$V$2400,8,FALSE) = "L"), "X", ""))</f>
        <v/>
      </c>
      <c r="Q3015" s="39" t="str">
        <f>IF($A3015 ="", "", VLOOKUP($A3015, 'Student reference sheet'!$A$2:$V$2603,22,FALSE))</f>
        <v/>
      </c>
      <c r="R3015" s="39" t="str">
        <f>IF($A3015 &lt;&gt; "",VLOOKUP($A3015,'Student reference sheet'!$A$2:$V$2329, 5,FALSE), "")</f>
        <v/>
      </c>
      <c r="S3015" s="39" t="str">
        <f>IF($A3015 &lt;&gt; "",VLOOKUP($A3015,'Student reference sheet'!$A$2:$V$2329, 6,FALSE), "")</f>
        <v/>
      </c>
      <c r="T3015" s="30" t="str">
        <f>IF($A3015 = "","",
IF(VLOOKUP($A3015,'Student reference sheet'!$A$2:$V$2329, 10,FALSE) = "Y", "Hispanic",
IF(VLOOKUP($A3015,'Student reference sheet'!$A$2:$V$2329,11,FALSE) &lt;&gt; "",
IF(VLOOKUP($A3015,'Student reference sheet'!$A$2:$V$2329,11,FALSE) = "UNK", "Unknown", VLOOKUP(VALUE(VLOOKUP($A3015,'Student reference sheet'!$A$2:$V$2329,11,FALSE)),'Ethnicity Reference'!$A$2:$B$22,2,FALSE)),
IF(VLOOKUP($A3015,'Student reference sheet'!$A$2:$V$2329,9,FALSE) &lt;&gt; "", VLOOKUP(VALUE(VLOOKUP($A3015,'Student reference sheet'!$A$2:$V$2329,9,FALSE)),'Ethnicity Reference'!$A$2:$B$22,2,FALSE),"Unknown"))))</f>
        <v/>
      </c>
      <c r="U3015" s="35"/>
    </row>
    <row r="3016" spans="1:21" ht="15.75">
      <c r="A3016" s="47"/>
      <c r="B3016" s="33"/>
      <c r="C3016" s="39" t="str">
        <f>IF($A3016 &lt;&gt; "",VLOOKUP($A3016,'Student reference sheet'!$A$2:$V$2329, 3,FALSE), "")</f>
        <v/>
      </c>
      <c r="D3016" s="39" t="str">
        <f>IF($A3016 &lt;&gt; "",VLOOKUP($A3016,'Student reference sheet'!$A$2:$V$2329, 2,FALSE), "")</f>
        <v/>
      </c>
      <c r="E3016" s="35"/>
      <c r="F3016" s="34"/>
      <c r="G3016" s="40" t="str">
        <f t="shared" ca="1" si="141"/>
        <v/>
      </c>
      <c r="H3016" s="40" t="str">
        <f t="shared" ca="1" si="142"/>
        <v/>
      </c>
      <c r="I3016" s="36" t="str">
        <f>IF($A3016 = "", "",
IF(COUNTIF(MINIMUM_DAY_DATES[], Attendance!J3016) &gt; 0, VLOOKUP(Attendance!$G3016,MINIMUM_DAY_PERIOD_SCHEDULE[], 2,TRUE),
IF(COUNTIF(RALLY_DATES[], Attendance!J3016) &gt; 0, VLOOKUP(Attendance!$G3016,RALLY_PERIOD_SCHEDULE[], 2,TRUE),
IF(WEEKDAY(Attendance!$J3016) = 2,
       IF(COUNTIF(FINALS_WEEK_MONDAY_DATE[],Attendance!$J3016) &gt; 0, VLOOKUP(Attendance!$G3016,FINALS_WEEK_MONDAY_PERIOD_SCHEDULE[],2,TRUE),
       VLOOKUP(Attendance!$G3016,REGULAR_WEEK_SCHEDULE[],6,TRUE)),
IF(WEEKDAY($J3016) = 3,
       IF(COUNTIF(FINALS_WEEK_TUESDAY_DATE[],Attendance!$J3016) &gt; 0, VLOOKUP(Attendance!$G3016,FINALS_WEEK_TUESDAY_PERIOD_SCHEDULE[],2,TRUE),
       VLOOKUP(Attendance!$G3016,REGULAR_WEEK_SCHEDULE[[Tuesday]:[Period]],5,TRUE)),
IF(WEEKDAY(Attendance!$J3016) = 4,
        IF(COUNTIF(BLOCK_WEDNESDAY_DATES[],Attendance!$J3016) &gt; 0, VLOOKUP(Attendance!$G3016,BLOCK_WEDNESDAY_PERIOD_SCHEDULE[],2,TRUE),
        IF(COUNTIF(FINALS_WEEK_WEDNESDAY_DATE[],Attendance!$J3016) &gt; 0, VLOOKUP(Attendance!$G3016,FINALS_WEEK_WEDNESDAY_PERIOD_SCHEDULE[],2,TRUE),
       VLOOKUP(Attendance!$G3016,REGULAR_WEEK_SCHEDULE[[Wednesday]:[Period]],4,TRUE))),
IF(WEEKDAY($J3016) = 5,
       IF(COUNTIF(BLOCK_THURSDAY_DATES[],Attendance!$J3016) &gt; 0, VLOOKUP(Attendance!$G3016,BLOCK_THURSDAY_PERIOD_SCHEDULE[],2,TRUE),
       IF(COUNTIF(FINALS_WEEK_THURSDAY_DATE[],Attendance!$J3016) &gt; 0, VLOOKUP(Attendance!$G3016,FINALS_WEEK_THURSDAY_PERIOD_SCHEDULE[],2,TRUE),
       VLOOKUP(Attendance!$G3016,REGULAR_WEEK_SCHEDULE[[Thursday]:[Period]],3,TRUE))),
IF(WEEKDAY(Attendance!$J3016) = 6,
       IF(COUNTIF(FINALS_WEEK_FRIDAY_DATE[],Attendance!$J3016) &gt; 0, VLOOKUP(Attendance!$G3016,FINALS_WEEK_FRIDAY_PERIOD_SCHEDULE[],2,TRUE),
       VLOOKUP(Attendance!$G3016,REGULAR_WEEK_SCHEDULE[[Friday]:[Period]],2,TRUE))))))))))</f>
        <v/>
      </c>
      <c r="J3016" s="41" t="str">
        <f t="shared" ca="1" si="143"/>
        <v/>
      </c>
      <c r="K3016" s="41" t="str">
        <f>IF($A3016 &lt;&gt; "",VLOOKUP($A3016,'Student reference sheet'!$A$2:$V$2329, 7,FALSE), "")</f>
        <v/>
      </c>
      <c r="L3016" s="30" t="str">
        <f>IF($A3016 ="", "", VLOOKUP($A3016, 'Student reference sheet'!$A$2:$Z$2603,23,FALSE))</f>
        <v/>
      </c>
      <c r="M3016" s="30" t="str">
        <f>IF($A3016 ="", "", VLOOKUP($A3016, 'Student reference sheet'!$A$2:$Z$2603,24,FALSE))</f>
        <v/>
      </c>
      <c r="N3016" s="30" t="str">
        <f>IF($A3016 ="", "", VLOOKUP($A3016, 'Student reference sheet'!$A$2:$Z$2603,26,FALSE))</f>
        <v/>
      </c>
      <c r="O3016" s="30" t="str">
        <f>IF($A3016 ="", "", VLOOKUP($A3016, 'Student reference sheet'!$A$2:$Z$2603,25,FALSE))</f>
        <v/>
      </c>
      <c r="P3016" s="39" t="str">
        <f>IF($A3016 = "", "", IF(OR(VLOOKUP($A3016,'Student reference sheet'!$A$2:$V$2400,8,FALSE) = "R",  VLOOKUP($A3016,'Student reference sheet'!$A$2:$V$2400,8,FALSE) = "L"), "X", ""))</f>
        <v/>
      </c>
      <c r="Q3016" s="39" t="str">
        <f>IF($A3016 ="", "", VLOOKUP($A3016, 'Student reference sheet'!$A$2:$V$2603,22,FALSE))</f>
        <v/>
      </c>
      <c r="R3016" s="39" t="str">
        <f>IF($A3016 &lt;&gt; "",VLOOKUP($A3016,'Student reference sheet'!$A$2:$V$2329, 5,FALSE), "")</f>
        <v/>
      </c>
      <c r="S3016" s="39" t="str">
        <f>IF($A3016 &lt;&gt; "",VLOOKUP($A3016,'Student reference sheet'!$A$2:$V$2329, 6,FALSE), "")</f>
        <v/>
      </c>
      <c r="T3016" s="30" t="str">
        <f>IF($A3016 = "","",
IF(VLOOKUP($A3016,'Student reference sheet'!$A$2:$V$2329, 10,FALSE) = "Y", "Hispanic",
IF(VLOOKUP($A3016,'Student reference sheet'!$A$2:$V$2329,11,FALSE) &lt;&gt; "",
IF(VLOOKUP($A3016,'Student reference sheet'!$A$2:$V$2329,11,FALSE) = "UNK", "Unknown", VLOOKUP(VALUE(VLOOKUP($A3016,'Student reference sheet'!$A$2:$V$2329,11,FALSE)),'Ethnicity Reference'!$A$2:$B$22,2,FALSE)),
IF(VLOOKUP($A3016,'Student reference sheet'!$A$2:$V$2329,9,FALSE) &lt;&gt; "", VLOOKUP(VALUE(VLOOKUP($A3016,'Student reference sheet'!$A$2:$V$2329,9,FALSE)),'Ethnicity Reference'!$A$2:$B$22,2,FALSE),"Unknown"))))</f>
        <v/>
      </c>
      <c r="U3016" s="35"/>
    </row>
    <row r="3017" spans="1:21" ht="15.75">
      <c r="A3017" s="47"/>
      <c r="B3017" s="33"/>
      <c r="C3017" s="39" t="str">
        <f>IF($A3017 &lt;&gt; "",VLOOKUP($A3017,'Student reference sheet'!$A$2:$V$2329, 3,FALSE), "")</f>
        <v/>
      </c>
      <c r="D3017" s="39" t="str">
        <f>IF($A3017 &lt;&gt; "",VLOOKUP($A3017,'Student reference sheet'!$A$2:$V$2329, 2,FALSE), "")</f>
        <v/>
      </c>
      <c r="E3017" s="35"/>
      <c r="F3017" s="34"/>
      <c r="G3017" s="40" t="str">
        <f t="shared" ca="1" si="141"/>
        <v/>
      </c>
      <c r="H3017" s="40" t="str">
        <f t="shared" ca="1" si="142"/>
        <v/>
      </c>
      <c r="I3017" s="36" t="str">
        <f>IF($A3017 = "", "",
IF(COUNTIF(MINIMUM_DAY_DATES[], Attendance!J3017) &gt; 0, VLOOKUP(Attendance!$G3017,MINIMUM_DAY_PERIOD_SCHEDULE[], 2,TRUE),
IF(COUNTIF(RALLY_DATES[], Attendance!J3017) &gt; 0, VLOOKUP(Attendance!$G3017,RALLY_PERIOD_SCHEDULE[], 2,TRUE),
IF(WEEKDAY(Attendance!$J3017) = 2,
       IF(COUNTIF(FINALS_WEEK_MONDAY_DATE[],Attendance!$J3017) &gt; 0, VLOOKUP(Attendance!$G3017,FINALS_WEEK_MONDAY_PERIOD_SCHEDULE[],2,TRUE),
       VLOOKUP(Attendance!$G3017,REGULAR_WEEK_SCHEDULE[],6,TRUE)),
IF(WEEKDAY($J3017) = 3,
       IF(COUNTIF(FINALS_WEEK_TUESDAY_DATE[],Attendance!$J3017) &gt; 0, VLOOKUP(Attendance!$G3017,FINALS_WEEK_TUESDAY_PERIOD_SCHEDULE[],2,TRUE),
       VLOOKUP(Attendance!$G3017,REGULAR_WEEK_SCHEDULE[[Tuesday]:[Period]],5,TRUE)),
IF(WEEKDAY(Attendance!$J3017) = 4,
        IF(COUNTIF(BLOCK_WEDNESDAY_DATES[],Attendance!$J3017) &gt; 0, VLOOKUP(Attendance!$G3017,BLOCK_WEDNESDAY_PERIOD_SCHEDULE[],2,TRUE),
        IF(COUNTIF(FINALS_WEEK_WEDNESDAY_DATE[],Attendance!$J3017) &gt; 0, VLOOKUP(Attendance!$G3017,FINALS_WEEK_WEDNESDAY_PERIOD_SCHEDULE[],2,TRUE),
       VLOOKUP(Attendance!$G3017,REGULAR_WEEK_SCHEDULE[[Wednesday]:[Period]],4,TRUE))),
IF(WEEKDAY($J3017) = 5,
       IF(COUNTIF(BLOCK_THURSDAY_DATES[],Attendance!$J3017) &gt; 0, VLOOKUP(Attendance!$G3017,BLOCK_THURSDAY_PERIOD_SCHEDULE[],2,TRUE),
       IF(COUNTIF(FINALS_WEEK_THURSDAY_DATE[],Attendance!$J3017) &gt; 0, VLOOKUP(Attendance!$G3017,FINALS_WEEK_THURSDAY_PERIOD_SCHEDULE[],2,TRUE),
       VLOOKUP(Attendance!$G3017,REGULAR_WEEK_SCHEDULE[[Thursday]:[Period]],3,TRUE))),
IF(WEEKDAY(Attendance!$J3017) = 6,
       IF(COUNTIF(FINALS_WEEK_FRIDAY_DATE[],Attendance!$J3017) &gt; 0, VLOOKUP(Attendance!$G3017,FINALS_WEEK_FRIDAY_PERIOD_SCHEDULE[],2,TRUE),
       VLOOKUP(Attendance!$G3017,REGULAR_WEEK_SCHEDULE[[Friday]:[Period]],2,TRUE))))))))))</f>
        <v/>
      </c>
      <c r="J3017" s="41" t="str">
        <f t="shared" ca="1" si="143"/>
        <v/>
      </c>
      <c r="K3017" s="41" t="str">
        <f>IF($A3017 &lt;&gt; "",VLOOKUP($A3017,'Student reference sheet'!$A$2:$V$2329, 7,FALSE), "")</f>
        <v/>
      </c>
      <c r="L3017" s="30" t="str">
        <f>IF($A3017 ="", "", VLOOKUP($A3017, 'Student reference sheet'!$A$2:$Z$2603,23,FALSE))</f>
        <v/>
      </c>
      <c r="M3017" s="30" t="str">
        <f>IF($A3017 ="", "", VLOOKUP($A3017, 'Student reference sheet'!$A$2:$Z$2603,24,FALSE))</f>
        <v/>
      </c>
      <c r="N3017" s="30" t="str">
        <f>IF($A3017 ="", "", VLOOKUP($A3017, 'Student reference sheet'!$A$2:$Z$2603,26,FALSE))</f>
        <v/>
      </c>
      <c r="O3017" s="30" t="str">
        <f>IF($A3017 ="", "", VLOOKUP($A3017, 'Student reference sheet'!$A$2:$Z$2603,25,FALSE))</f>
        <v/>
      </c>
      <c r="P3017" s="39" t="str">
        <f>IF($A3017 = "", "", IF(OR(VLOOKUP($A3017,'Student reference sheet'!$A$2:$V$2400,8,FALSE) = "R",  VLOOKUP($A3017,'Student reference sheet'!$A$2:$V$2400,8,FALSE) = "L"), "X", ""))</f>
        <v/>
      </c>
      <c r="Q3017" s="39" t="str">
        <f>IF($A3017 ="", "", VLOOKUP($A3017, 'Student reference sheet'!$A$2:$V$2603,22,FALSE))</f>
        <v/>
      </c>
      <c r="R3017" s="39" t="str">
        <f>IF($A3017 &lt;&gt; "",VLOOKUP($A3017,'Student reference sheet'!$A$2:$V$2329, 5,FALSE), "")</f>
        <v/>
      </c>
      <c r="S3017" s="39" t="str">
        <f>IF($A3017 &lt;&gt; "",VLOOKUP($A3017,'Student reference sheet'!$A$2:$V$2329, 6,FALSE), "")</f>
        <v/>
      </c>
      <c r="T3017" s="30" t="str">
        <f>IF($A3017 = "","",
IF(VLOOKUP($A3017,'Student reference sheet'!$A$2:$V$2329, 10,FALSE) = "Y", "Hispanic",
IF(VLOOKUP($A3017,'Student reference sheet'!$A$2:$V$2329,11,FALSE) &lt;&gt; "",
IF(VLOOKUP($A3017,'Student reference sheet'!$A$2:$V$2329,11,FALSE) = "UNK", "Unknown", VLOOKUP(VALUE(VLOOKUP($A3017,'Student reference sheet'!$A$2:$V$2329,11,FALSE)),'Ethnicity Reference'!$A$2:$B$22,2,FALSE)),
IF(VLOOKUP($A3017,'Student reference sheet'!$A$2:$V$2329,9,FALSE) &lt;&gt; "", VLOOKUP(VALUE(VLOOKUP($A3017,'Student reference sheet'!$A$2:$V$2329,9,FALSE)),'Ethnicity Reference'!$A$2:$B$22,2,FALSE),"Unknown"))))</f>
        <v/>
      </c>
      <c r="U3017" s="35"/>
    </row>
    <row r="3018" spans="1:21" ht="15.75">
      <c r="A3018" s="47"/>
      <c r="B3018" s="33"/>
      <c r="C3018" s="39" t="str">
        <f>IF($A3018 &lt;&gt; "",VLOOKUP($A3018,'Student reference sheet'!$A$2:$V$2329, 3,FALSE), "")</f>
        <v/>
      </c>
      <c r="D3018" s="39" t="str">
        <f>IF($A3018 &lt;&gt; "",VLOOKUP($A3018,'Student reference sheet'!$A$2:$V$2329, 2,FALSE), "")</f>
        <v/>
      </c>
      <c r="E3018" s="35"/>
      <c r="F3018" s="34"/>
      <c r="G3018" s="40" t="str">
        <f t="shared" ref="G3018:G3081" ca="1" si="144">IF(A3018 &lt;&gt;"", IF(G3018 = "",NOW() - TODAY(), G3018), "")</f>
        <v/>
      </c>
      <c r="H3018" s="40" t="str">
        <f t="shared" ref="H3018:H3081" ca="1" si="145">IF(B3018 &lt;&gt;"", IF(H3018 = "",NOW() - TODAY(), H3018), "")</f>
        <v/>
      </c>
      <c r="I3018" s="36" t="str">
        <f>IF($A3018 = "", "",
IF(COUNTIF(MINIMUM_DAY_DATES[], Attendance!J3018) &gt; 0, VLOOKUP(Attendance!$G3018,MINIMUM_DAY_PERIOD_SCHEDULE[], 2,TRUE),
IF(COUNTIF(RALLY_DATES[], Attendance!J3018) &gt; 0, VLOOKUP(Attendance!$G3018,RALLY_PERIOD_SCHEDULE[], 2,TRUE),
IF(WEEKDAY(Attendance!$J3018) = 2,
       IF(COUNTIF(FINALS_WEEK_MONDAY_DATE[],Attendance!$J3018) &gt; 0, VLOOKUP(Attendance!$G3018,FINALS_WEEK_MONDAY_PERIOD_SCHEDULE[],2,TRUE),
       VLOOKUP(Attendance!$G3018,REGULAR_WEEK_SCHEDULE[],6,TRUE)),
IF(WEEKDAY($J3018) = 3,
       IF(COUNTIF(FINALS_WEEK_TUESDAY_DATE[],Attendance!$J3018) &gt; 0, VLOOKUP(Attendance!$G3018,FINALS_WEEK_TUESDAY_PERIOD_SCHEDULE[],2,TRUE),
       VLOOKUP(Attendance!$G3018,REGULAR_WEEK_SCHEDULE[[Tuesday]:[Period]],5,TRUE)),
IF(WEEKDAY(Attendance!$J3018) = 4,
        IF(COUNTIF(BLOCK_WEDNESDAY_DATES[],Attendance!$J3018) &gt; 0, VLOOKUP(Attendance!$G3018,BLOCK_WEDNESDAY_PERIOD_SCHEDULE[],2,TRUE),
        IF(COUNTIF(FINALS_WEEK_WEDNESDAY_DATE[],Attendance!$J3018) &gt; 0, VLOOKUP(Attendance!$G3018,FINALS_WEEK_WEDNESDAY_PERIOD_SCHEDULE[],2,TRUE),
       VLOOKUP(Attendance!$G3018,REGULAR_WEEK_SCHEDULE[[Wednesday]:[Period]],4,TRUE))),
IF(WEEKDAY($J3018) = 5,
       IF(COUNTIF(BLOCK_THURSDAY_DATES[],Attendance!$J3018) &gt; 0, VLOOKUP(Attendance!$G3018,BLOCK_THURSDAY_PERIOD_SCHEDULE[],2,TRUE),
       IF(COUNTIF(FINALS_WEEK_THURSDAY_DATE[],Attendance!$J3018) &gt; 0, VLOOKUP(Attendance!$G3018,FINALS_WEEK_THURSDAY_PERIOD_SCHEDULE[],2,TRUE),
       VLOOKUP(Attendance!$G3018,REGULAR_WEEK_SCHEDULE[[Thursday]:[Period]],3,TRUE))),
IF(WEEKDAY(Attendance!$J3018) = 6,
       IF(COUNTIF(FINALS_WEEK_FRIDAY_DATE[],Attendance!$J3018) &gt; 0, VLOOKUP(Attendance!$G3018,FINALS_WEEK_FRIDAY_PERIOD_SCHEDULE[],2,TRUE),
       VLOOKUP(Attendance!$G3018,REGULAR_WEEK_SCHEDULE[[Friday]:[Period]],2,TRUE))))))))))</f>
        <v/>
      </c>
      <c r="J3018" s="41" t="str">
        <f t="shared" ref="J3018:J3081" ca="1" si="146">IF(A3018 &lt;&gt;"", IF(J3018 = "",TODAY(), J3018), "")</f>
        <v/>
      </c>
      <c r="K3018" s="41" t="str">
        <f>IF($A3018 &lt;&gt; "",VLOOKUP($A3018,'Student reference sheet'!$A$2:$V$2329, 7,FALSE), "")</f>
        <v/>
      </c>
      <c r="L3018" s="30" t="str">
        <f>IF($A3018 ="", "", VLOOKUP($A3018, 'Student reference sheet'!$A$2:$Z$2603,23,FALSE))</f>
        <v/>
      </c>
      <c r="M3018" s="30" t="str">
        <f>IF($A3018 ="", "", VLOOKUP($A3018, 'Student reference sheet'!$A$2:$Z$2603,24,FALSE))</f>
        <v/>
      </c>
      <c r="N3018" s="30" t="str">
        <f>IF($A3018 ="", "", VLOOKUP($A3018, 'Student reference sheet'!$A$2:$Z$2603,26,FALSE))</f>
        <v/>
      </c>
      <c r="O3018" s="30" t="str">
        <f>IF($A3018 ="", "", VLOOKUP($A3018, 'Student reference sheet'!$A$2:$Z$2603,25,FALSE))</f>
        <v/>
      </c>
      <c r="P3018" s="39" t="str">
        <f>IF($A3018 = "", "", IF(OR(VLOOKUP($A3018,'Student reference sheet'!$A$2:$V$2400,8,FALSE) = "R",  VLOOKUP($A3018,'Student reference sheet'!$A$2:$V$2400,8,FALSE) = "L"), "X", ""))</f>
        <v/>
      </c>
      <c r="Q3018" s="39" t="str">
        <f>IF($A3018 ="", "", VLOOKUP($A3018, 'Student reference sheet'!$A$2:$V$2603,22,FALSE))</f>
        <v/>
      </c>
      <c r="R3018" s="39" t="str">
        <f>IF($A3018 &lt;&gt; "",VLOOKUP($A3018,'Student reference sheet'!$A$2:$V$2329, 5,FALSE), "")</f>
        <v/>
      </c>
      <c r="S3018" s="39" t="str">
        <f>IF($A3018 &lt;&gt; "",VLOOKUP($A3018,'Student reference sheet'!$A$2:$V$2329, 6,FALSE), "")</f>
        <v/>
      </c>
      <c r="T3018" s="30" t="str">
        <f>IF($A3018 = "","",
IF(VLOOKUP($A3018,'Student reference sheet'!$A$2:$V$2329, 10,FALSE) = "Y", "Hispanic",
IF(VLOOKUP($A3018,'Student reference sheet'!$A$2:$V$2329,11,FALSE) &lt;&gt; "",
IF(VLOOKUP($A3018,'Student reference sheet'!$A$2:$V$2329,11,FALSE) = "UNK", "Unknown", VLOOKUP(VALUE(VLOOKUP($A3018,'Student reference sheet'!$A$2:$V$2329,11,FALSE)),'Ethnicity Reference'!$A$2:$B$22,2,FALSE)),
IF(VLOOKUP($A3018,'Student reference sheet'!$A$2:$V$2329,9,FALSE) &lt;&gt; "", VLOOKUP(VALUE(VLOOKUP($A3018,'Student reference sheet'!$A$2:$V$2329,9,FALSE)),'Ethnicity Reference'!$A$2:$B$22,2,FALSE),"Unknown"))))</f>
        <v/>
      </c>
      <c r="U3018" s="35"/>
    </row>
    <row r="3019" spans="1:21" ht="15.75">
      <c r="A3019" s="47"/>
      <c r="B3019" s="33"/>
      <c r="C3019" s="39" t="str">
        <f>IF($A3019 &lt;&gt; "",VLOOKUP($A3019,'Student reference sheet'!$A$2:$V$2329, 3,FALSE), "")</f>
        <v/>
      </c>
      <c r="D3019" s="39" t="str">
        <f>IF($A3019 &lt;&gt; "",VLOOKUP($A3019,'Student reference sheet'!$A$2:$V$2329, 2,FALSE), "")</f>
        <v/>
      </c>
      <c r="E3019" s="35"/>
      <c r="F3019" s="34"/>
      <c r="G3019" s="40" t="str">
        <f t="shared" ca="1" si="144"/>
        <v/>
      </c>
      <c r="H3019" s="40" t="str">
        <f t="shared" ca="1" si="145"/>
        <v/>
      </c>
      <c r="I3019" s="36" t="str">
        <f>IF($A3019 = "", "",
IF(COUNTIF(MINIMUM_DAY_DATES[], Attendance!J3019) &gt; 0, VLOOKUP(Attendance!$G3019,MINIMUM_DAY_PERIOD_SCHEDULE[], 2,TRUE),
IF(COUNTIF(RALLY_DATES[], Attendance!J3019) &gt; 0, VLOOKUP(Attendance!$G3019,RALLY_PERIOD_SCHEDULE[], 2,TRUE),
IF(WEEKDAY(Attendance!$J3019) = 2,
       IF(COUNTIF(FINALS_WEEK_MONDAY_DATE[],Attendance!$J3019) &gt; 0, VLOOKUP(Attendance!$G3019,FINALS_WEEK_MONDAY_PERIOD_SCHEDULE[],2,TRUE),
       VLOOKUP(Attendance!$G3019,REGULAR_WEEK_SCHEDULE[],6,TRUE)),
IF(WEEKDAY($J3019) = 3,
       IF(COUNTIF(FINALS_WEEK_TUESDAY_DATE[],Attendance!$J3019) &gt; 0, VLOOKUP(Attendance!$G3019,FINALS_WEEK_TUESDAY_PERIOD_SCHEDULE[],2,TRUE),
       VLOOKUP(Attendance!$G3019,REGULAR_WEEK_SCHEDULE[[Tuesday]:[Period]],5,TRUE)),
IF(WEEKDAY(Attendance!$J3019) = 4,
        IF(COUNTIF(BLOCK_WEDNESDAY_DATES[],Attendance!$J3019) &gt; 0, VLOOKUP(Attendance!$G3019,BLOCK_WEDNESDAY_PERIOD_SCHEDULE[],2,TRUE),
        IF(COUNTIF(FINALS_WEEK_WEDNESDAY_DATE[],Attendance!$J3019) &gt; 0, VLOOKUP(Attendance!$G3019,FINALS_WEEK_WEDNESDAY_PERIOD_SCHEDULE[],2,TRUE),
       VLOOKUP(Attendance!$G3019,REGULAR_WEEK_SCHEDULE[[Wednesday]:[Period]],4,TRUE))),
IF(WEEKDAY($J3019) = 5,
       IF(COUNTIF(BLOCK_THURSDAY_DATES[],Attendance!$J3019) &gt; 0, VLOOKUP(Attendance!$G3019,BLOCK_THURSDAY_PERIOD_SCHEDULE[],2,TRUE),
       IF(COUNTIF(FINALS_WEEK_THURSDAY_DATE[],Attendance!$J3019) &gt; 0, VLOOKUP(Attendance!$G3019,FINALS_WEEK_THURSDAY_PERIOD_SCHEDULE[],2,TRUE),
       VLOOKUP(Attendance!$G3019,REGULAR_WEEK_SCHEDULE[[Thursday]:[Period]],3,TRUE))),
IF(WEEKDAY(Attendance!$J3019) = 6,
       IF(COUNTIF(FINALS_WEEK_FRIDAY_DATE[],Attendance!$J3019) &gt; 0, VLOOKUP(Attendance!$G3019,FINALS_WEEK_FRIDAY_PERIOD_SCHEDULE[],2,TRUE),
       VLOOKUP(Attendance!$G3019,REGULAR_WEEK_SCHEDULE[[Friday]:[Period]],2,TRUE))))))))))</f>
        <v/>
      </c>
      <c r="J3019" s="41" t="str">
        <f t="shared" ca="1" si="146"/>
        <v/>
      </c>
      <c r="K3019" s="41" t="str">
        <f>IF($A3019 &lt;&gt; "",VLOOKUP($A3019,'Student reference sheet'!$A$2:$V$2329, 7,FALSE), "")</f>
        <v/>
      </c>
      <c r="L3019" s="30" t="str">
        <f>IF($A3019 ="", "", VLOOKUP($A3019, 'Student reference sheet'!$A$2:$Z$2603,23,FALSE))</f>
        <v/>
      </c>
      <c r="M3019" s="30" t="str">
        <f>IF($A3019 ="", "", VLOOKUP($A3019, 'Student reference sheet'!$A$2:$Z$2603,24,FALSE))</f>
        <v/>
      </c>
      <c r="N3019" s="30" t="str">
        <f>IF($A3019 ="", "", VLOOKUP($A3019, 'Student reference sheet'!$A$2:$Z$2603,26,FALSE))</f>
        <v/>
      </c>
      <c r="O3019" s="30" t="str">
        <f>IF($A3019 ="", "", VLOOKUP($A3019, 'Student reference sheet'!$A$2:$Z$2603,25,FALSE))</f>
        <v/>
      </c>
      <c r="P3019" s="39" t="str">
        <f>IF($A3019 = "", "", IF(OR(VLOOKUP($A3019,'Student reference sheet'!$A$2:$V$2400,8,FALSE) = "R",  VLOOKUP($A3019,'Student reference sheet'!$A$2:$V$2400,8,FALSE) = "L"), "X", ""))</f>
        <v/>
      </c>
      <c r="Q3019" s="39" t="str">
        <f>IF($A3019 ="", "", VLOOKUP($A3019, 'Student reference sheet'!$A$2:$V$2603,22,FALSE))</f>
        <v/>
      </c>
      <c r="R3019" s="39" t="str">
        <f>IF($A3019 &lt;&gt; "",VLOOKUP($A3019,'Student reference sheet'!$A$2:$V$2329, 5,FALSE), "")</f>
        <v/>
      </c>
      <c r="S3019" s="39" t="str">
        <f>IF($A3019 &lt;&gt; "",VLOOKUP($A3019,'Student reference sheet'!$A$2:$V$2329, 6,FALSE), "")</f>
        <v/>
      </c>
      <c r="T3019" s="30" t="str">
        <f>IF($A3019 = "","",
IF(VLOOKUP($A3019,'Student reference sheet'!$A$2:$V$2329, 10,FALSE) = "Y", "Hispanic",
IF(VLOOKUP($A3019,'Student reference sheet'!$A$2:$V$2329,11,FALSE) &lt;&gt; "",
IF(VLOOKUP($A3019,'Student reference sheet'!$A$2:$V$2329,11,FALSE) = "UNK", "Unknown", VLOOKUP(VALUE(VLOOKUP($A3019,'Student reference sheet'!$A$2:$V$2329,11,FALSE)),'Ethnicity Reference'!$A$2:$B$22,2,FALSE)),
IF(VLOOKUP($A3019,'Student reference sheet'!$A$2:$V$2329,9,FALSE) &lt;&gt; "", VLOOKUP(VALUE(VLOOKUP($A3019,'Student reference sheet'!$A$2:$V$2329,9,FALSE)),'Ethnicity Reference'!$A$2:$B$22,2,FALSE),"Unknown"))))</f>
        <v/>
      </c>
      <c r="U3019" s="35"/>
    </row>
    <row r="3020" spans="1:21" ht="15.75">
      <c r="A3020" s="47"/>
      <c r="B3020" s="33"/>
      <c r="C3020" s="39" t="str">
        <f>IF($A3020 &lt;&gt; "",VLOOKUP($A3020,'Student reference sheet'!$A$2:$V$2329, 3,FALSE), "")</f>
        <v/>
      </c>
      <c r="D3020" s="39" t="str">
        <f>IF($A3020 &lt;&gt; "",VLOOKUP($A3020,'Student reference sheet'!$A$2:$V$2329, 2,FALSE), "")</f>
        <v/>
      </c>
      <c r="E3020" s="35"/>
      <c r="F3020" s="34"/>
      <c r="G3020" s="40" t="str">
        <f t="shared" ca="1" si="144"/>
        <v/>
      </c>
      <c r="H3020" s="40" t="str">
        <f t="shared" ca="1" si="145"/>
        <v/>
      </c>
      <c r="I3020" s="36" t="str">
        <f>IF($A3020 = "", "",
IF(COUNTIF(MINIMUM_DAY_DATES[], Attendance!J3020) &gt; 0, VLOOKUP(Attendance!$G3020,MINIMUM_DAY_PERIOD_SCHEDULE[], 2,TRUE),
IF(COUNTIF(RALLY_DATES[], Attendance!J3020) &gt; 0, VLOOKUP(Attendance!$G3020,RALLY_PERIOD_SCHEDULE[], 2,TRUE),
IF(WEEKDAY(Attendance!$J3020) = 2,
       IF(COUNTIF(FINALS_WEEK_MONDAY_DATE[],Attendance!$J3020) &gt; 0, VLOOKUP(Attendance!$G3020,FINALS_WEEK_MONDAY_PERIOD_SCHEDULE[],2,TRUE),
       VLOOKUP(Attendance!$G3020,REGULAR_WEEK_SCHEDULE[],6,TRUE)),
IF(WEEKDAY($J3020) = 3,
       IF(COUNTIF(FINALS_WEEK_TUESDAY_DATE[],Attendance!$J3020) &gt; 0, VLOOKUP(Attendance!$G3020,FINALS_WEEK_TUESDAY_PERIOD_SCHEDULE[],2,TRUE),
       VLOOKUP(Attendance!$G3020,REGULAR_WEEK_SCHEDULE[[Tuesday]:[Period]],5,TRUE)),
IF(WEEKDAY(Attendance!$J3020) = 4,
        IF(COUNTIF(BLOCK_WEDNESDAY_DATES[],Attendance!$J3020) &gt; 0, VLOOKUP(Attendance!$G3020,BLOCK_WEDNESDAY_PERIOD_SCHEDULE[],2,TRUE),
        IF(COUNTIF(FINALS_WEEK_WEDNESDAY_DATE[],Attendance!$J3020) &gt; 0, VLOOKUP(Attendance!$G3020,FINALS_WEEK_WEDNESDAY_PERIOD_SCHEDULE[],2,TRUE),
       VLOOKUP(Attendance!$G3020,REGULAR_WEEK_SCHEDULE[[Wednesday]:[Period]],4,TRUE))),
IF(WEEKDAY($J3020) = 5,
       IF(COUNTIF(BLOCK_THURSDAY_DATES[],Attendance!$J3020) &gt; 0, VLOOKUP(Attendance!$G3020,BLOCK_THURSDAY_PERIOD_SCHEDULE[],2,TRUE),
       IF(COUNTIF(FINALS_WEEK_THURSDAY_DATE[],Attendance!$J3020) &gt; 0, VLOOKUP(Attendance!$G3020,FINALS_WEEK_THURSDAY_PERIOD_SCHEDULE[],2,TRUE),
       VLOOKUP(Attendance!$G3020,REGULAR_WEEK_SCHEDULE[[Thursday]:[Period]],3,TRUE))),
IF(WEEKDAY(Attendance!$J3020) = 6,
       IF(COUNTIF(FINALS_WEEK_FRIDAY_DATE[],Attendance!$J3020) &gt; 0, VLOOKUP(Attendance!$G3020,FINALS_WEEK_FRIDAY_PERIOD_SCHEDULE[],2,TRUE),
       VLOOKUP(Attendance!$G3020,REGULAR_WEEK_SCHEDULE[[Friday]:[Period]],2,TRUE))))))))))</f>
        <v/>
      </c>
      <c r="J3020" s="41" t="str">
        <f t="shared" ca="1" si="146"/>
        <v/>
      </c>
      <c r="K3020" s="41" t="str">
        <f>IF($A3020 &lt;&gt; "",VLOOKUP($A3020,'Student reference sheet'!$A$2:$V$2329, 7,FALSE), "")</f>
        <v/>
      </c>
      <c r="L3020" s="30" t="str">
        <f>IF($A3020 ="", "", VLOOKUP($A3020, 'Student reference sheet'!$A$2:$Z$2603,23,FALSE))</f>
        <v/>
      </c>
      <c r="M3020" s="30" t="str">
        <f>IF($A3020 ="", "", VLOOKUP($A3020, 'Student reference sheet'!$A$2:$Z$2603,24,FALSE))</f>
        <v/>
      </c>
      <c r="N3020" s="30" t="str">
        <f>IF($A3020 ="", "", VLOOKUP($A3020, 'Student reference sheet'!$A$2:$Z$2603,26,FALSE))</f>
        <v/>
      </c>
      <c r="O3020" s="30" t="str">
        <f>IF($A3020 ="", "", VLOOKUP($A3020, 'Student reference sheet'!$A$2:$Z$2603,25,FALSE))</f>
        <v/>
      </c>
      <c r="P3020" s="39" t="str">
        <f>IF($A3020 = "", "", IF(OR(VLOOKUP($A3020,'Student reference sheet'!$A$2:$V$2400,8,FALSE) = "R",  VLOOKUP($A3020,'Student reference sheet'!$A$2:$V$2400,8,FALSE) = "L"), "X", ""))</f>
        <v/>
      </c>
      <c r="Q3020" s="39" t="str">
        <f>IF($A3020 ="", "", VLOOKUP($A3020, 'Student reference sheet'!$A$2:$V$2603,22,FALSE))</f>
        <v/>
      </c>
      <c r="R3020" s="39" t="str">
        <f>IF($A3020 &lt;&gt; "",VLOOKUP($A3020,'Student reference sheet'!$A$2:$V$2329, 5,FALSE), "")</f>
        <v/>
      </c>
      <c r="S3020" s="39" t="str">
        <f>IF($A3020 &lt;&gt; "",VLOOKUP($A3020,'Student reference sheet'!$A$2:$V$2329, 6,FALSE), "")</f>
        <v/>
      </c>
      <c r="T3020" s="30" t="str">
        <f>IF($A3020 = "","",
IF(VLOOKUP($A3020,'Student reference sheet'!$A$2:$V$2329, 10,FALSE) = "Y", "Hispanic",
IF(VLOOKUP($A3020,'Student reference sheet'!$A$2:$V$2329,11,FALSE) &lt;&gt; "",
IF(VLOOKUP($A3020,'Student reference sheet'!$A$2:$V$2329,11,FALSE) = "UNK", "Unknown", VLOOKUP(VALUE(VLOOKUP($A3020,'Student reference sheet'!$A$2:$V$2329,11,FALSE)),'Ethnicity Reference'!$A$2:$B$22,2,FALSE)),
IF(VLOOKUP($A3020,'Student reference sheet'!$A$2:$V$2329,9,FALSE) &lt;&gt; "", VLOOKUP(VALUE(VLOOKUP($A3020,'Student reference sheet'!$A$2:$V$2329,9,FALSE)),'Ethnicity Reference'!$A$2:$B$22,2,FALSE),"Unknown"))))</f>
        <v/>
      </c>
      <c r="U3020" s="35"/>
    </row>
    <row r="3021" spans="1:21" ht="15.75">
      <c r="A3021" s="47"/>
      <c r="B3021" s="33"/>
      <c r="C3021" s="39" t="str">
        <f>IF($A3021 &lt;&gt; "",VLOOKUP($A3021,'Student reference sheet'!$A$2:$V$2329, 3,FALSE), "")</f>
        <v/>
      </c>
      <c r="D3021" s="39" t="str">
        <f>IF($A3021 &lt;&gt; "",VLOOKUP($A3021,'Student reference sheet'!$A$2:$V$2329, 2,FALSE), "")</f>
        <v/>
      </c>
      <c r="E3021" s="35"/>
      <c r="F3021" s="34"/>
      <c r="G3021" s="40" t="str">
        <f t="shared" ca="1" si="144"/>
        <v/>
      </c>
      <c r="H3021" s="40" t="str">
        <f t="shared" ca="1" si="145"/>
        <v/>
      </c>
      <c r="I3021" s="36" t="str">
        <f>IF($A3021 = "", "",
IF(COUNTIF(MINIMUM_DAY_DATES[], Attendance!J3021) &gt; 0, VLOOKUP(Attendance!$G3021,MINIMUM_DAY_PERIOD_SCHEDULE[], 2,TRUE),
IF(COUNTIF(RALLY_DATES[], Attendance!J3021) &gt; 0, VLOOKUP(Attendance!$G3021,RALLY_PERIOD_SCHEDULE[], 2,TRUE),
IF(WEEKDAY(Attendance!$J3021) = 2,
       IF(COUNTIF(FINALS_WEEK_MONDAY_DATE[],Attendance!$J3021) &gt; 0, VLOOKUP(Attendance!$G3021,FINALS_WEEK_MONDAY_PERIOD_SCHEDULE[],2,TRUE),
       VLOOKUP(Attendance!$G3021,REGULAR_WEEK_SCHEDULE[],6,TRUE)),
IF(WEEKDAY($J3021) = 3,
       IF(COUNTIF(FINALS_WEEK_TUESDAY_DATE[],Attendance!$J3021) &gt; 0, VLOOKUP(Attendance!$G3021,FINALS_WEEK_TUESDAY_PERIOD_SCHEDULE[],2,TRUE),
       VLOOKUP(Attendance!$G3021,REGULAR_WEEK_SCHEDULE[[Tuesday]:[Period]],5,TRUE)),
IF(WEEKDAY(Attendance!$J3021) = 4,
        IF(COUNTIF(BLOCK_WEDNESDAY_DATES[],Attendance!$J3021) &gt; 0, VLOOKUP(Attendance!$G3021,BLOCK_WEDNESDAY_PERIOD_SCHEDULE[],2,TRUE),
        IF(COUNTIF(FINALS_WEEK_WEDNESDAY_DATE[],Attendance!$J3021) &gt; 0, VLOOKUP(Attendance!$G3021,FINALS_WEEK_WEDNESDAY_PERIOD_SCHEDULE[],2,TRUE),
       VLOOKUP(Attendance!$G3021,REGULAR_WEEK_SCHEDULE[[Wednesday]:[Period]],4,TRUE))),
IF(WEEKDAY($J3021) = 5,
       IF(COUNTIF(BLOCK_THURSDAY_DATES[],Attendance!$J3021) &gt; 0, VLOOKUP(Attendance!$G3021,BLOCK_THURSDAY_PERIOD_SCHEDULE[],2,TRUE),
       IF(COUNTIF(FINALS_WEEK_THURSDAY_DATE[],Attendance!$J3021) &gt; 0, VLOOKUP(Attendance!$G3021,FINALS_WEEK_THURSDAY_PERIOD_SCHEDULE[],2,TRUE),
       VLOOKUP(Attendance!$G3021,REGULAR_WEEK_SCHEDULE[[Thursday]:[Period]],3,TRUE))),
IF(WEEKDAY(Attendance!$J3021) = 6,
       IF(COUNTIF(FINALS_WEEK_FRIDAY_DATE[],Attendance!$J3021) &gt; 0, VLOOKUP(Attendance!$G3021,FINALS_WEEK_FRIDAY_PERIOD_SCHEDULE[],2,TRUE),
       VLOOKUP(Attendance!$G3021,REGULAR_WEEK_SCHEDULE[[Friday]:[Period]],2,TRUE))))))))))</f>
        <v/>
      </c>
      <c r="J3021" s="41" t="str">
        <f t="shared" ca="1" si="146"/>
        <v/>
      </c>
      <c r="K3021" s="41" t="str">
        <f>IF($A3021 &lt;&gt; "",VLOOKUP($A3021,'Student reference sheet'!$A$2:$V$2329, 7,FALSE), "")</f>
        <v/>
      </c>
      <c r="L3021" s="30" t="str">
        <f>IF($A3021 ="", "", VLOOKUP($A3021, 'Student reference sheet'!$A$2:$Z$2603,23,FALSE))</f>
        <v/>
      </c>
      <c r="M3021" s="30" t="str">
        <f>IF($A3021 ="", "", VLOOKUP($A3021, 'Student reference sheet'!$A$2:$Z$2603,24,FALSE))</f>
        <v/>
      </c>
      <c r="N3021" s="30" t="str">
        <f>IF($A3021 ="", "", VLOOKUP($A3021, 'Student reference sheet'!$A$2:$Z$2603,26,FALSE))</f>
        <v/>
      </c>
      <c r="O3021" s="30" t="str">
        <f>IF($A3021 ="", "", VLOOKUP($A3021, 'Student reference sheet'!$A$2:$Z$2603,25,FALSE))</f>
        <v/>
      </c>
      <c r="P3021" s="39" t="str">
        <f>IF($A3021 = "", "", IF(OR(VLOOKUP($A3021,'Student reference sheet'!$A$2:$V$2400,8,FALSE) = "R",  VLOOKUP($A3021,'Student reference sheet'!$A$2:$V$2400,8,FALSE) = "L"), "X", ""))</f>
        <v/>
      </c>
      <c r="Q3021" s="39" t="str">
        <f>IF($A3021 ="", "", VLOOKUP($A3021, 'Student reference sheet'!$A$2:$V$2603,22,FALSE))</f>
        <v/>
      </c>
      <c r="R3021" s="39" t="str">
        <f>IF($A3021 &lt;&gt; "",VLOOKUP($A3021,'Student reference sheet'!$A$2:$V$2329, 5,FALSE), "")</f>
        <v/>
      </c>
      <c r="S3021" s="39" t="str">
        <f>IF($A3021 &lt;&gt; "",VLOOKUP($A3021,'Student reference sheet'!$A$2:$V$2329, 6,FALSE), "")</f>
        <v/>
      </c>
      <c r="T3021" s="30" t="str">
        <f>IF($A3021 = "","",
IF(VLOOKUP($A3021,'Student reference sheet'!$A$2:$V$2329, 10,FALSE) = "Y", "Hispanic",
IF(VLOOKUP($A3021,'Student reference sheet'!$A$2:$V$2329,11,FALSE) &lt;&gt; "",
IF(VLOOKUP($A3021,'Student reference sheet'!$A$2:$V$2329,11,FALSE) = "UNK", "Unknown", VLOOKUP(VALUE(VLOOKUP($A3021,'Student reference sheet'!$A$2:$V$2329,11,FALSE)),'Ethnicity Reference'!$A$2:$B$22,2,FALSE)),
IF(VLOOKUP($A3021,'Student reference sheet'!$A$2:$V$2329,9,FALSE) &lt;&gt; "", VLOOKUP(VALUE(VLOOKUP($A3021,'Student reference sheet'!$A$2:$V$2329,9,FALSE)),'Ethnicity Reference'!$A$2:$B$22,2,FALSE),"Unknown"))))</f>
        <v/>
      </c>
      <c r="U3021" s="35"/>
    </row>
    <row r="3022" spans="1:21" ht="15.75">
      <c r="A3022" s="47"/>
      <c r="B3022" s="33"/>
      <c r="C3022" s="39" t="str">
        <f>IF($A3022 &lt;&gt; "",VLOOKUP($A3022,'Student reference sheet'!$A$2:$V$2329, 3,FALSE), "")</f>
        <v/>
      </c>
      <c r="D3022" s="39" t="str">
        <f>IF($A3022 &lt;&gt; "",VLOOKUP($A3022,'Student reference sheet'!$A$2:$V$2329, 2,FALSE), "")</f>
        <v/>
      </c>
      <c r="E3022" s="35"/>
      <c r="F3022" s="34"/>
      <c r="G3022" s="40" t="str">
        <f t="shared" ca="1" si="144"/>
        <v/>
      </c>
      <c r="H3022" s="40" t="str">
        <f t="shared" ca="1" si="145"/>
        <v/>
      </c>
      <c r="I3022" s="36" t="str">
        <f>IF($A3022 = "", "",
IF(COUNTIF(MINIMUM_DAY_DATES[], Attendance!J3022) &gt; 0, VLOOKUP(Attendance!$G3022,MINIMUM_DAY_PERIOD_SCHEDULE[], 2,TRUE),
IF(COUNTIF(RALLY_DATES[], Attendance!J3022) &gt; 0, VLOOKUP(Attendance!$G3022,RALLY_PERIOD_SCHEDULE[], 2,TRUE),
IF(WEEKDAY(Attendance!$J3022) = 2,
       IF(COUNTIF(FINALS_WEEK_MONDAY_DATE[],Attendance!$J3022) &gt; 0, VLOOKUP(Attendance!$G3022,FINALS_WEEK_MONDAY_PERIOD_SCHEDULE[],2,TRUE),
       VLOOKUP(Attendance!$G3022,REGULAR_WEEK_SCHEDULE[],6,TRUE)),
IF(WEEKDAY($J3022) = 3,
       IF(COUNTIF(FINALS_WEEK_TUESDAY_DATE[],Attendance!$J3022) &gt; 0, VLOOKUP(Attendance!$G3022,FINALS_WEEK_TUESDAY_PERIOD_SCHEDULE[],2,TRUE),
       VLOOKUP(Attendance!$G3022,REGULAR_WEEK_SCHEDULE[[Tuesday]:[Period]],5,TRUE)),
IF(WEEKDAY(Attendance!$J3022) = 4,
        IF(COUNTIF(BLOCK_WEDNESDAY_DATES[],Attendance!$J3022) &gt; 0, VLOOKUP(Attendance!$G3022,BLOCK_WEDNESDAY_PERIOD_SCHEDULE[],2,TRUE),
        IF(COUNTIF(FINALS_WEEK_WEDNESDAY_DATE[],Attendance!$J3022) &gt; 0, VLOOKUP(Attendance!$G3022,FINALS_WEEK_WEDNESDAY_PERIOD_SCHEDULE[],2,TRUE),
       VLOOKUP(Attendance!$G3022,REGULAR_WEEK_SCHEDULE[[Wednesday]:[Period]],4,TRUE))),
IF(WEEKDAY($J3022) = 5,
       IF(COUNTIF(BLOCK_THURSDAY_DATES[],Attendance!$J3022) &gt; 0, VLOOKUP(Attendance!$G3022,BLOCK_THURSDAY_PERIOD_SCHEDULE[],2,TRUE),
       IF(COUNTIF(FINALS_WEEK_THURSDAY_DATE[],Attendance!$J3022) &gt; 0, VLOOKUP(Attendance!$G3022,FINALS_WEEK_THURSDAY_PERIOD_SCHEDULE[],2,TRUE),
       VLOOKUP(Attendance!$G3022,REGULAR_WEEK_SCHEDULE[[Thursday]:[Period]],3,TRUE))),
IF(WEEKDAY(Attendance!$J3022) = 6,
       IF(COUNTIF(FINALS_WEEK_FRIDAY_DATE[],Attendance!$J3022) &gt; 0, VLOOKUP(Attendance!$G3022,FINALS_WEEK_FRIDAY_PERIOD_SCHEDULE[],2,TRUE),
       VLOOKUP(Attendance!$G3022,REGULAR_WEEK_SCHEDULE[[Friday]:[Period]],2,TRUE))))))))))</f>
        <v/>
      </c>
      <c r="J3022" s="41" t="str">
        <f t="shared" ca="1" si="146"/>
        <v/>
      </c>
      <c r="K3022" s="41" t="str">
        <f>IF($A3022 &lt;&gt; "",VLOOKUP($A3022,'Student reference sheet'!$A$2:$V$2329, 7,FALSE), "")</f>
        <v/>
      </c>
      <c r="L3022" s="30" t="str">
        <f>IF($A3022 ="", "", VLOOKUP($A3022, 'Student reference sheet'!$A$2:$Z$2603,23,FALSE))</f>
        <v/>
      </c>
      <c r="M3022" s="30" t="str">
        <f>IF($A3022 ="", "", VLOOKUP($A3022, 'Student reference sheet'!$A$2:$Z$2603,24,FALSE))</f>
        <v/>
      </c>
      <c r="N3022" s="30" t="str">
        <f>IF($A3022 ="", "", VLOOKUP($A3022, 'Student reference sheet'!$A$2:$Z$2603,26,FALSE))</f>
        <v/>
      </c>
      <c r="O3022" s="30" t="str">
        <f>IF($A3022 ="", "", VLOOKUP($A3022, 'Student reference sheet'!$A$2:$Z$2603,25,FALSE))</f>
        <v/>
      </c>
      <c r="P3022" s="39" t="str">
        <f>IF($A3022 = "", "", IF(OR(VLOOKUP($A3022,'Student reference sheet'!$A$2:$V$2400,8,FALSE) = "R",  VLOOKUP($A3022,'Student reference sheet'!$A$2:$V$2400,8,FALSE) = "L"), "X", ""))</f>
        <v/>
      </c>
      <c r="Q3022" s="39" t="str">
        <f>IF($A3022 ="", "", VLOOKUP($A3022, 'Student reference sheet'!$A$2:$V$2603,22,FALSE))</f>
        <v/>
      </c>
      <c r="R3022" s="39" t="str">
        <f>IF($A3022 &lt;&gt; "",VLOOKUP($A3022,'Student reference sheet'!$A$2:$V$2329, 5,FALSE), "")</f>
        <v/>
      </c>
      <c r="S3022" s="39" t="str">
        <f>IF($A3022 &lt;&gt; "",VLOOKUP($A3022,'Student reference sheet'!$A$2:$V$2329, 6,FALSE), "")</f>
        <v/>
      </c>
      <c r="T3022" s="30" t="str">
        <f>IF($A3022 = "","",
IF(VLOOKUP($A3022,'Student reference sheet'!$A$2:$V$2329, 10,FALSE) = "Y", "Hispanic",
IF(VLOOKUP($A3022,'Student reference sheet'!$A$2:$V$2329,11,FALSE) &lt;&gt; "",
IF(VLOOKUP($A3022,'Student reference sheet'!$A$2:$V$2329,11,FALSE) = "UNK", "Unknown", VLOOKUP(VALUE(VLOOKUP($A3022,'Student reference sheet'!$A$2:$V$2329,11,FALSE)),'Ethnicity Reference'!$A$2:$B$22,2,FALSE)),
IF(VLOOKUP($A3022,'Student reference sheet'!$A$2:$V$2329,9,FALSE) &lt;&gt; "", VLOOKUP(VALUE(VLOOKUP($A3022,'Student reference sheet'!$A$2:$V$2329,9,FALSE)),'Ethnicity Reference'!$A$2:$B$22,2,FALSE),"Unknown"))))</f>
        <v/>
      </c>
      <c r="U3022" s="35"/>
    </row>
    <row r="3023" spans="1:21" ht="15.75">
      <c r="A3023" s="47"/>
      <c r="B3023" s="33"/>
      <c r="C3023" s="39" t="str">
        <f>IF($A3023 &lt;&gt; "",VLOOKUP($A3023,'Student reference sheet'!$A$2:$V$2329, 3,FALSE), "")</f>
        <v/>
      </c>
      <c r="D3023" s="39" t="str">
        <f>IF($A3023 &lt;&gt; "",VLOOKUP($A3023,'Student reference sheet'!$A$2:$V$2329, 2,FALSE), "")</f>
        <v/>
      </c>
      <c r="E3023" s="35"/>
      <c r="F3023" s="34"/>
      <c r="G3023" s="40" t="str">
        <f t="shared" ca="1" si="144"/>
        <v/>
      </c>
      <c r="H3023" s="40" t="str">
        <f t="shared" ca="1" si="145"/>
        <v/>
      </c>
      <c r="I3023" s="36" t="str">
        <f>IF($A3023 = "", "",
IF(COUNTIF(MINIMUM_DAY_DATES[], Attendance!J3023) &gt; 0, VLOOKUP(Attendance!$G3023,MINIMUM_DAY_PERIOD_SCHEDULE[], 2,TRUE),
IF(COUNTIF(RALLY_DATES[], Attendance!J3023) &gt; 0, VLOOKUP(Attendance!$G3023,RALLY_PERIOD_SCHEDULE[], 2,TRUE),
IF(WEEKDAY(Attendance!$J3023) = 2,
       IF(COUNTIF(FINALS_WEEK_MONDAY_DATE[],Attendance!$J3023) &gt; 0, VLOOKUP(Attendance!$G3023,FINALS_WEEK_MONDAY_PERIOD_SCHEDULE[],2,TRUE),
       VLOOKUP(Attendance!$G3023,REGULAR_WEEK_SCHEDULE[],6,TRUE)),
IF(WEEKDAY($J3023) = 3,
       IF(COUNTIF(FINALS_WEEK_TUESDAY_DATE[],Attendance!$J3023) &gt; 0, VLOOKUP(Attendance!$G3023,FINALS_WEEK_TUESDAY_PERIOD_SCHEDULE[],2,TRUE),
       VLOOKUP(Attendance!$G3023,REGULAR_WEEK_SCHEDULE[[Tuesday]:[Period]],5,TRUE)),
IF(WEEKDAY(Attendance!$J3023) = 4,
        IF(COUNTIF(BLOCK_WEDNESDAY_DATES[],Attendance!$J3023) &gt; 0, VLOOKUP(Attendance!$G3023,BLOCK_WEDNESDAY_PERIOD_SCHEDULE[],2,TRUE),
        IF(COUNTIF(FINALS_WEEK_WEDNESDAY_DATE[],Attendance!$J3023) &gt; 0, VLOOKUP(Attendance!$G3023,FINALS_WEEK_WEDNESDAY_PERIOD_SCHEDULE[],2,TRUE),
       VLOOKUP(Attendance!$G3023,REGULAR_WEEK_SCHEDULE[[Wednesday]:[Period]],4,TRUE))),
IF(WEEKDAY($J3023) = 5,
       IF(COUNTIF(BLOCK_THURSDAY_DATES[],Attendance!$J3023) &gt; 0, VLOOKUP(Attendance!$G3023,BLOCK_THURSDAY_PERIOD_SCHEDULE[],2,TRUE),
       IF(COUNTIF(FINALS_WEEK_THURSDAY_DATE[],Attendance!$J3023) &gt; 0, VLOOKUP(Attendance!$G3023,FINALS_WEEK_THURSDAY_PERIOD_SCHEDULE[],2,TRUE),
       VLOOKUP(Attendance!$G3023,REGULAR_WEEK_SCHEDULE[[Thursday]:[Period]],3,TRUE))),
IF(WEEKDAY(Attendance!$J3023) = 6,
       IF(COUNTIF(FINALS_WEEK_FRIDAY_DATE[],Attendance!$J3023) &gt; 0, VLOOKUP(Attendance!$G3023,FINALS_WEEK_FRIDAY_PERIOD_SCHEDULE[],2,TRUE),
       VLOOKUP(Attendance!$G3023,REGULAR_WEEK_SCHEDULE[[Friday]:[Period]],2,TRUE))))))))))</f>
        <v/>
      </c>
      <c r="J3023" s="41" t="str">
        <f t="shared" ca="1" si="146"/>
        <v/>
      </c>
      <c r="K3023" s="41" t="str">
        <f>IF($A3023 &lt;&gt; "",VLOOKUP($A3023,'Student reference sheet'!$A$2:$V$2329, 7,FALSE), "")</f>
        <v/>
      </c>
      <c r="L3023" s="30" t="str">
        <f>IF($A3023 ="", "", VLOOKUP($A3023, 'Student reference sheet'!$A$2:$Z$2603,23,FALSE))</f>
        <v/>
      </c>
      <c r="M3023" s="30" t="str">
        <f>IF($A3023 ="", "", VLOOKUP($A3023, 'Student reference sheet'!$A$2:$Z$2603,24,FALSE))</f>
        <v/>
      </c>
      <c r="N3023" s="30" t="str">
        <f>IF($A3023 ="", "", VLOOKUP($A3023, 'Student reference sheet'!$A$2:$Z$2603,26,FALSE))</f>
        <v/>
      </c>
      <c r="O3023" s="30" t="str">
        <f>IF($A3023 ="", "", VLOOKUP($A3023, 'Student reference sheet'!$A$2:$Z$2603,25,FALSE))</f>
        <v/>
      </c>
      <c r="P3023" s="39" t="str">
        <f>IF($A3023 = "", "", IF(OR(VLOOKUP($A3023,'Student reference sheet'!$A$2:$V$2400,8,FALSE) = "R",  VLOOKUP($A3023,'Student reference sheet'!$A$2:$V$2400,8,FALSE) = "L"), "X", ""))</f>
        <v/>
      </c>
      <c r="Q3023" s="39" t="str">
        <f>IF($A3023 ="", "", VLOOKUP($A3023, 'Student reference sheet'!$A$2:$V$2603,22,FALSE))</f>
        <v/>
      </c>
      <c r="R3023" s="39" t="str">
        <f>IF($A3023 &lt;&gt; "",VLOOKUP($A3023,'Student reference sheet'!$A$2:$V$2329, 5,FALSE), "")</f>
        <v/>
      </c>
      <c r="S3023" s="39" t="str">
        <f>IF($A3023 &lt;&gt; "",VLOOKUP($A3023,'Student reference sheet'!$A$2:$V$2329, 6,FALSE), "")</f>
        <v/>
      </c>
      <c r="T3023" s="30" t="str">
        <f>IF($A3023 = "","",
IF(VLOOKUP($A3023,'Student reference sheet'!$A$2:$V$2329, 10,FALSE) = "Y", "Hispanic",
IF(VLOOKUP($A3023,'Student reference sheet'!$A$2:$V$2329,11,FALSE) &lt;&gt; "",
IF(VLOOKUP($A3023,'Student reference sheet'!$A$2:$V$2329,11,FALSE) = "UNK", "Unknown", VLOOKUP(VALUE(VLOOKUP($A3023,'Student reference sheet'!$A$2:$V$2329,11,FALSE)),'Ethnicity Reference'!$A$2:$B$22,2,FALSE)),
IF(VLOOKUP($A3023,'Student reference sheet'!$A$2:$V$2329,9,FALSE) &lt;&gt; "", VLOOKUP(VALUE(VLOOKUP($A3023,'Student reference sheet'!$A$2:$V$2329,9,FALSE)),'Ethnicity Reference'!$A$2:$B$22,2,FALSE),"Unknown"))))</f>
        <v/>
      </c>
      <c r="U3023" s="35"/>
    </row>
    <row r="3024" spans="1:21" ht="15.75">
      <c r="A3024" s="47"/>
      <c r="B3024" s="33"/>
      <c r="C3024" s="39" t="str">
        <f>IF($A3024 &lt;&gt; "",VLOOKUP($A3024,'Student reference sheet'!$A$2:$V$2329, 3,FALSE), "")</f>
        <v/>
      </c>
      <c r="D3024" s="39" t="str">
        <f>IF($A3024 &lt;&gt; "",VLOOKUP($A3024,'Student reference sheet'!$A$2:$V$2329, 2,FALSE), "")</f>
        <v/>
      </c>
      <c r="E3024" s="35"/>
      <c r="F3024" s="34"/>
      <c r="G3024" s="40" t="str">
        <f t="shared" ca="1" si="144"/>
        <v/>
      </c>
      <c r="H3024" s="40" t="str">
        <f t="shared" ca="1" si="145"/>
        <v/>
      </c>
      <c r="I3024" s="36" t="str">
        <f>IF($A3024 = "", "",
IF(COUNTIF(MINIMUM_DAY_DATES[], Attendance!J3024) &gt; 0, VLOOKUP(Attendance!$G3024,MINIMUM_DAY_PERIOD_SCHEDULE[], 2,TRUE),
IF(COUNTIF(RALLY_DATES[], Attendance!J3024) &gt; 0, VLOOKUP(Attendance!$G3024,RALLY_PERIOD_SCHEDULE[], 2,TRUE),
IF(WEEKDAY(Attendance!$J3024) = 2,
       IF(COUNTIF(FINALS_WEEK_MONDAY_DATE[],Attendance!$J3024) &gt; 0, VLOOKUP(Attendance!$G3024,FINALS_WEEK_MONDAY_PERIOD_SCHEDULE[],2,TRUE),
       VLOOKUP(Attendance!$G3024,REGULAR_WEEK_SCHEDULE[],6,TRUE)),
IF(WEEKDAY($J3024) = 3,
       IF(COUNTIF(FINALS_WEEK_TUESDAY_DATE[],Attendance!$J3024) &gt; 0, VLOOKUP(Attendance!$G3024,FINALS_WEEK_TUESDAY_PERIOD_SCHEDULE[],2,TRUE),
       VLOOKUP(Attendance!$G3024,REGULAR_WEEK_SCHEDULE[[Tuesday]:[Period]],5,TRUE)),
IF(WEEKDAY(Attendance!$J3024) = 4,
        IF(COUNTIF(BLOCK_WEDNESDAY_DATES[],Attendance!$J3024) &gt; 0, VLOOKUP(Attendance!$G3024,BLOCK_WEDNESDAY_PERIOD_SCHEDULE[],2,TRUE),
        IF(COUNTIF(FINALS_WEEK_WEDNESDAY_DATE[],Attendance!$J3024) &gt; 0, VLOOKUP(Attendance!$G3024,FINALS_WEEK_WEDNESDAY_PERIOD_SCHEDULE[],2,TRUE),
       VLOOKUP(Attendance!$G3024,REGULAR_WEEK_SCHEDULE[[Wednesday]:[Period]],4,TRUE))),
IF(WEEKDAY($J3024) = 5,
       IF(COUNTIF(BLOCK_THURSDAY_DATES[],Attendance!$J3024) &gt; 0, VLOOKUP(Attendance!$G3024,BLOCK_THURSDAY_PERIOD_SCHEDULE[],2,TRUE),
       IF(COUNTIF(FINALS_WEEK_THURSDAY_DATE[],Attendance!$J3024) &gt; 0, VLOOKUP(Attendance!$G3024,FINALS_WEEK_THURSDAY_PERIOD_SCHEDULE[],2,TRUE),
       VLOOKUP(Attendance!$G3024,REGULAR_WEEK_SCHEDULE[[Thursday]:[Period]],3,TRUE))),
IF(WEEKDAY(Attendance!$J3024) = 6,
       IF(COUNTIF(FINALS_WEEK_FRIDAY_DATE[],Attendance!$J3024) &gt; 0, VLOOKUP(Attendance!$G3024,FINALS_WEEK_FRIDAY_PERIOD_SCHEDULE[],2,TRUE),
       VLOOKUP(Attendance!$G3024,REGULAR_WEEK_SCHEDULE[[Friday]:[Period]],2,TRUE))))))))))</f>
        <v/>
      </c>
      <c r="J3024" s="41" t="str">
        <f t="shared" ca="1" si="146"/>
        <v/>
      </c>
      <c r="K3024" s="41" t="str">
        <f>IF($A3024 &lt;&gt; "",VLOOKUP($A3024,'Student reference sheet'!$A$2:$V$2329, 7,FALSE), "")</f>
        <v/>
      </c>
      <c r="L3024" s="30" t="str">
        <f>IF($A3024 ="", "", VLOOKUP($A3024, 'Student reference sheet'!$A$2:$Z$2603,23,FALSE))</f>
        <v/>
      </c>
      <c r="M3024" s="30" t="str">
        <f>IF($A3024 ="", "", VLOOKUP($A3024, 'Student reference sheet'!$A$2:$Z$2603,24,FALSE))</f>
        <v/>
      </c>
      <c r="N3024" s="30" t="str">
        <f>IF($A3024 ="", "", VLOOKUP($A3024, 'Student reference sheet'!$A$2:$Z$2603,26,FALSE))</f>
        <v/>
      </c>
      <c r="O3024" s="30" t="str">
        <f>IF($A3024 ="", "", VLOOKUP($A3024, 'Student reference sheet'!$A$2:$Z$2603,25,FALSE))</f>
        <v/>
      </c>
      <c r="P3024" s="39" t="str">
        <f>IF($A3024 = "", "", IF(OR(VLOOKUP($A3024,'Student reference sheet'!$A$2:$V$2400,8,FALSE) = "R",  VLOOKUP($A3024,'Student reference sheet'!$A$2:$V$2400,8,FALSE) = "L"), "X", ""))</f>
        <v/>
      </c>
      <c r="Q3024" s="39" t="str">
        <f>IF($A3024 ="", "", VLOOKUP($A3024, 'Student reference sheet'!$A$2:$V$2603,22,FALSE))</f>
        <v/>
      </c>
      <c r="R3024" s="39" t="str">
        <f>IF($A3024 &lt;&gt; "",VLOOKUP($A3024,'Student reference sheet'!$A$2:$V$2329, 5,FALSE), "")</f>
        <v/>
      </c>
      <c r="S3024" s="39" t="str">
        <f>IF($A3024 &lt;&gt; "",VLOOKUP($A3024,'Student reference sheet'!$A$2:$V$2329, 6,FALSE), "")</f>
        <v/>
      </c>
      <c r="T3024" s="30" t="str">
        <f>IF($A3024 = "","",
IF(VLOOKUP($A3024,'Student reference sheet'!$A$2:$V$2329, 10,FALSE) = "Y", "Hispanic",
IF(VLOOKUP($A3024,'Student reference sheet'!$A$2:$V$2329,11,FALSE) &lt;&gt; "",
IF(VLOOKUP($A3024,'Student reference sheet'!$A$2:$V$2329,11,FALSE) = "UNK", "Unknown", VLOOKUP(VALUE(VLOOKUP($A3024,'Student reference sheet'!$A$2:$V$2329,11,FALSE)),'Ethnicity Reference'!$A$2:$B$22,2,FALSE)),
IF(VLOOKUP($A3024,'Student reference sheet'!$A$2:$V$2329,9,FALSE) &lt;&gt; "", VLOOKUP(VALUE(VLOOKUP($A3024,'Student reference sheet'!$A$2:$V$2329,9,FALSE)),'Ethnicity Reference'!$A$2:$B$22,2,FALSE),"Unknown"))))</f>
        <v/>
      </c>
      <c r="U3024" s="35"/>
    </row>
    <row r="3025" spans="1:21" ht="15.75">
      <c r="A3025" s="47"/>
      <c r="B3025" s="33"/>
      <c r="C3025" s="39" t="str">
        <f>IF($A3025 &lt;&gt; "",VLOOKUP($A3025,'Student reference sheet'!$A$2:$V$2329, 3,FALSE), "")</f>
        <v/>
      </c>
      <c r="D3025" s="39" t="str">
        <f>IF($A3025 &lt;&gt; "",VLOOKUP($A3025,'Student reference sheet'!$A$2:$V$2329, 2,FALSE), "")</f>
        <v/>
      </c>
      <c r="E3025" s="35"/>
      <c r="F3025" s="34"/>
      <c r="G3025" s="40" t="str">
        <f t="shared" ca="1" si="144"/>
        <v/>
      </c>
      <c r="H3025" s="40" t="str">
        <f t="shared" ca="1" si="145"/>
        <v/>
      </c>
      <c r="I3025" s="36" t="str">
        <f>IF($A3025 = "", "",
IF(COUNTIF(MINIMUM_DAY_DATES[], Attendance!J3025) &gt; 0, VLOOKUP(Attendance!$G3025,MINIMUM_DAY_PERIOD_SCHEDULE[], 2,TRUE),
IF(COUNTIF(RALLY_DATES[], Attendance!J3025) &gt; 0, VLOOKUP(Attendance!$G3025,RALLY_PERIOD_SCHEDULE[], 2,TRUE),
IF(WEEKDAY(Attendance!$J3025) = 2,
       IF(COUNTIF(FINALS_WEEK_MONDAY_DATE[],Attendance!$J3025) &gt; 0, VLOOKUP(Attendance!$G3025,FINALS_WEEK_MONDAY_PERIOD_SCHEDULE[],2,TRUE),
       VLOOKUP(Attendance!$G3025,REGULAR_WEEK_SCHEDULE[],6,TRUE)),
IF(WEEKDAY($J3025) = 3,
       IF(COUNTIF(FINALS_WEEK_TUESDAY_DATE[],Attendance!$J3025) &gt; 0, VLOOKUP(Attendance!$G3025,FINALS_WEEK_TUESDAY_PERIOD_SCHEDULE[],2,TRUE),
       VLOOKUP(Attendance!$G3025,REGULAR_WEEK_SCHEDULE[[Tuesday]:[Period]],5,TRUE)),
IF(WEEKDAY(Attendance!$J3025) = 4,
        IF(COUNTIF(BLOCK_WEDNESDAY_DATES[],Attendance!$J3025) &gt; 0, VLOOKUP(Attendance!$G3025,BLOCK_WEDNESDAY_PERIOD_SCHEDULE[],2,TRUE),
        IF(COUNTIF(FINALS_WEEK_WEDNESDAY_DATE[],Attendance!$J3025) &gt; 0, VLOOKUP(Attendance!$G3025,FINALS_WEEK_WEDNESDAY_PERIOD_SCHEDULE[],2,TRUE),
       VLOOKUP(Attendance!$G3025,REGULAR_WEEK_SCHEDULE[[Wednesday]:[Period]],4,TRUE))),
IF(WEEKDAY($J3025) = 5,
       IF(COUNTIF(BLOCK_THURSDAY_DATES[],Attendance!$J3025) &gt; 0, VLOOKUP(Attendance!$G3025,BLOCK_THURSDAY_PERIOD_SCHEDULE[],2,TRUE),
       IF(COUNTIF(FINALS_WEEK_THURSDAY_DATE[],Attendance!$J3025) &gt; 0, VLOOKUP(Attendance!$G3025,FINALS_WEEK_THURSDAY_PERIOD_SCHEDULE[],2,TRUE),
       VLOOKUP(Attendance!$G3025,REGULAR_WEEK_SCHEDULE[[Thursday]:[Period]],3,TRUE))),
IF(WEEKDAY(Attendance!$J3025) = 6,
       IF(COUNTIF(FINALS_WEEK_FRIDAY_DATE[],Attendance!$J3025) &gt; 0, VLOOKUP(Attendance!$G3025,FINALS_WEEK_FRIDAY_PERIOD_SCHEDULE[],2,TRUE),
       VLOOKUP(Attendance!$G3025,REGULAR_WEEK_SCHEDULE[[Friday]:[Period]],2,TRUE))))))))))</f>
        <v/>
      </c>
      <c r="J3025" s="41" t="str">
        <f t="shared" ca="1" si="146"/>
        <v/>
      </c>
      <c r="K3025" s="41" t="str">
        <f>IF($A3025 &lt;&gt; "",VLOOKUP($A3025,'Student reference sheet'!$A$2:$V$2329, 7,FALSE), "")</f>
        <v/>
      </c>
      <c r="L3025" s="30" t="str">
        <f>IF($A3025 ="", "", VLOOKUP($A3025, 'Student reference sheet'!$A$2:$Z$2603,23,FALSE))</f>
        <v/>
      </c>
      <c r="M3025" s="30" t="str">
        <f>IF($A3025 ="", "", VLOOKUP($A3025, 'Student reference sheet'!$A$2:$Z$2603,24,FALSE))</f>
        <v/>
      </c>
      <c r="N3025" s="30" t="str">
        <f>IF($A3025 ="", "", VLOOKUP($A3025, 'Student reference sheet'!$A$2:$Z$2603,26,FALSE))</f>
        <v/>
      </c>
      <c r="O3025" s="30" t="str">
        <f>IF($A3025 ="", "", VLOOKUP($A3025, 'Student reference sheet'!$A$2:$Z$2603,25,FALSE))</f>
        <v/>
      </c>
      <c r="P3025" s="39" t="str">
        <f>IF($A3025 = "", "", IF(OR(VLOOKUP($A3025,'Student reference sheet'!$A$2:$V$2400,8,FALSE) = "R",  VLOOKUP($A3025,'Student reference sheet'!$A$2:$V$2400,8,FALSE) = "L"), "X", ""))</f>
        <v/>
      </c>
      <c r="Q3025" s="39" t="str">
        <f>IF($A3025 ="", "", VLOOKUP($A3025, 'Student reference sheet'!$A$2:$V$2603,22,FALSE))</f>
        <v/>
      </c>
      <c r="R3025" s="39" t="str">
        <f>IF($A3025 &lt;&gt; "",VLOOKUP($A3025,'Student reference sheet'!$A$2:$V$2329, 5,FALSE), "")</f>
        <v/>
      </c>
      <c r="S3025" s="39" t="str">
        <f>IF($A3025 &lt;&gt; "",VLOOKUP($A3025,'Student reference sheet'!$A$2:$V$2329, 6,FALSE), "")</f>
        <v/>
      </c>
      <c r="T3025" s="30" t="str">
        <f>IF($A3025 = "","",
IF(VLOOKUP($A3025,'Student reference sheet'!$A$2:$V$2329, 10,FALSE) = "Y", "Hispanic",
IF(VLOOKUP($A3025,'Student reference sheet'!$A$2:$V$2329,11,FALSE) &lt;&gt; "",
IF(VLOOKUP($A3025,'Student reference sheet'!$A$2:$V$2329,11,FALSE) = "UNK", "Unknown", VLOOKUP(VALUE(VLOOKUP($A3025,'Student reference sheet'!$A$2:$V$2329,11,FALSE)),'Ethnicity Reference'!$A$2:$B$22,2,FALSE)),
IF(VLOOKUP($A3025,'Student reference sheet'!$A$2:$V$2329,9,FALSE) &lt;&gt; "", VLOOKUP(VALUE(VLOOKUP($A3025,'Student reference sheet'!$A$2:$V$2329,9,FALSE)),'Ethnicity Reference'!$A$2:$B$22,2,FALSE),"Unknown"))))</f>
        <v/>
      </c>
      <c r="U3025" s="35"/>
    </row>
    <row r="3026" spans="1:21" ht="15.75">
      <c r="A3026" s="47"/>
      <c r="B3026" s="33"/>
      <c r="C3026" s="39" t="str">
        <f>IF($A3026 &lt;&gt; "",VLOOKUP($A3026,'Student reference sheet'!$A$2:$V$2329, 3,FALSE), "")</f>
        <v/>
      </c>
      <c r="D3026" s="39" t="str">
        <f>IF($A3026 &lt;&gt; "",VLOOKUP($A3026,'Student reference sheet'!$A$2:$V$2329, 2,FALSE), "")</f>
        <v/>
      </c>
      <c r="E3026" s="35"/>
      <c r="F3026" s="34"/>
      <c r="G3026" s="40" t="str">
        <f t="shared" ca="1" si="144"/>
        <v/>
      </c>
      <c r="H3026" s="40" t="str">
        <f t="shared" ca="1" si="145"/>
        <v/>
      </c>
      <c r="I3026" s="36" t="str">
        <f>IF($A3026 = "", "",
IF(COUNTIF(MINIMUM_DAY_DATES[], Attendance!J3026) &gt; 0, VLOOKUP(Attendance!$G3026,MINIMUM_DAY_PERIOD_SCHEDULE[], 2,TRUE),
IF(COUNTIF(RALLY_DATES[], Attendance!J3026) &gt; 0, VLOOKUP(Attendance!$G3026,RALLY_PERIOD_SCHEDULE[], 2,TRUE),
IF(WEEKDAY(Attendance!$J3026) = 2,
       IF(COUNTIF(FINALS_WEEK_MONDAY_DATE[],Attendance!$J3026) &gt; 0, VLOOKUP(Attendance!$G3026,FINALS_WEEK_MONDAY_PERIOD_SCHEDULE[],2,TRUE),
       VLOOKUP(Attendance!$G3026,REGULAR_WEEK_SCHEDULE[],6,TRUE)),
IF(WEEKDAY($J3026) = 3,
       IF(COUNTIF(FINALS_WEEK_TUESDAY_DATE[],Attendance!$J3026) &gt; 0, VLOOKUP(Attendance!$G3026,FINALS_WEEK_TUESDAY_PERIOD_SCHEDULE[],2,TRUE),
       VLOOKUP(Attendance!$G3026,REGULAR_WEEK_SCHEDULE[[Tuesday]:[Period]],5,TRUE)),
IF(WEEKDAY(Attendance!$J3026) = 4,
        IF(COUNTIF(BLOCK_WEDNESDAY_DATES[],Attendance!$J3026) &gt; 0, VLOOKUP(Attendance!$G3026,BLOCK_WEDNESDAY_PERIOD_SCHEDULE[],2,TRUE),
        IF(COUNTIF(FINALS_WEEK_WEDNESDAY_DATE[],Attendance!$J3026) &gt; 0, VLOOKUP(Attendance!$G3026,FINALS_WEEK_WEDNESDAY_PERIOD_SCHEDULE[],2,TRUE),
       VLOOKUP(Attendance!$G3026,REGULAR_WEEK_SCHEDULE[[Wednesday]:[Period]],4,TRUE))),
IF(WEEKDAY($J3026) = 5,
       IF(COUNTIF(BLOCK_THURSDAY_DATES[],Attendance!$J3026) &gt; 0, VLOOKUP(Attendance!$G3026,BLOCK_THURSDAY_PERIOD_SCHEDULE[],2,TRUE),
       IF(COUNTIF(FINALS_WEEK_THURSDAY_DATE[],Attendance!$J3026) &gt; 0, VLOOKUP(Attendance!$G3026,FINALS_WEEK_THURSDAY_PERIOD_SCHEDULE[],2,TRUE),
       VLOOKUP(Attendance!$G3026,REGULAR_WEEK_SCHEDULE[[Thursday]:[Period]],3,TRUE))),
IF(WEEKDAY(Attendance!$J3026) = 6,
       IF(COUNTIF(FINALS_WEEK_FRIDAY_DATE[],Attendance!$J3026) &gt; 0, VLOOKUP(Attendance!$G3026,FINALS_WEEK_FRIDAY_PERIOD_SCHEDULE[],2,TRUE),
       VLOOKUP(Attendance!$G3026,REGULAR_WEEK_SCHEDULE[[Friday]:[Period]],2,TRUE))))))))))</f>
        <v/>
      </c>
      <c r="J3026" s="41" t="str">
        <f t="shared" ca="1" si="146"/>
        <v/>
      </c>
      <c r="K3026" s="41" t="str">
        <f>IF($A3026 &lt;&gt; "",VLOOKUP($A3026,'Student reference sheet'!$A$2:$V$2329, 7,FALSE), "")</f>
        <v/>
      </c>
      <c r="L3026" s="30" t="str">
        <f>IF($A3026 ="", "", VLOOKUP($A3026, 'Student reference sheet'!$A$2:$Z$2603,23,FALSE))</f>
        <v/>
      </c>
      <c r="M3026" s="30" t="str">
        <f>IF($A3026 ="", "", VLOOKUP($A3026, 'Student reference sheet'!$A$2:$Z$2603,24,FALSE))</f>
        <v/>
      </c>
      <c r="N3026" s="30" t="str">
        <f>IF($A3026 ="", "", VLOOKUP($A3026, 'Student reference sheet'!$A$2:$Z$2603,26,FALSE))</f>
        <v/>
      </c>
      <c r="O3026" s="30" t="str">
        <f>IF($A3026 ="", "", VLOOKUP($A3026, 'Student reference sheet'!$A$2:$Z$2603,25,FALSE))</f>
        <v/>
      </c>
      <c r="P3026" s="39" t="str">
        <f>IF($A3026 = "", "", IF(OR(VLOOKUP($A3026,'Student reference sheet'!$A$2:$V$2400,8,FALSE) = "R",  VLOOKUP($A3026,'Student reference sheet'!$A$2:$V$2400,8,FALSE) = "L"), "X", ""))</f>
        <v/>
      </c>
      <c r="Q3026" s="39" t="str">
        <f>IF($A3026 ="", "", VLOOKUP($A3026, 'Student reference sheet'!$A$2:$V$2603,22,FALSE))</f>
        <v/>
      </c>
      <c r="R3026" s="39" t="str">
        <f>IF($A3026 &lt;&gt; "",VLOOKUP($A3026,'Student reference sheet'!$A$2:$V$2329, 5,FALSE), "")</f>
        <v/>
      </c>
      <c r="S3026" s="39" t="str">
        <f>IF($A3026 &lt;&gt; "",VLOOKUP($A3026,'Student reference sheet'!$A$2:$V$2329, 6,FALSE), "")</f>
        <v/>
      </c>
      <c r="T3026" s="30" t="str">
        <f>IF($A3026 = "","",
IF(VLOOKUP($A3026,'Student reference sheet'!$A$2:$V$2329, 10,FALSE) = "Y", "Hispanic",
IF(VLOOKUP($A3026,'Student reference sheet'!$A$2:$V$2329,11,FALSE) &lt;&gt; "",
IF(VLOOKUP($A3026,'Student reference sheet'!$A$2:$V$2329,11,FALSE) = "UNK", "Unknown", VLOOKUP(VALUE(VLOOKUP($A3026,'Student reference sheet'!$A$2:$V$2329,11,FALSE)),'Ethnicity Reference'!$A$2:$B$22,2,FALSE)),
IF(VLOOKUP($A3026,'Student reference sheet'!$A$2:$V$2329,9,FALSE) &lt;&gt; "", VLOOKUP(VALUE(VLOOKUP($A3026,'Student reference sheet'!$A$2:$V$2329,9,FALSE)),'Ethnicity Reference'!$A$2:$B$22,2,FALSE),"Unknown"))))</f>
        <v/>
      </c>
      <c r="U3026" s="35"/>
    </row>
    <row r="3027" spans="1:21" ht="15.75">
      <c r="A3027" s="47"/>
      <c r="B3027" s="33"/>
      <c r="C3027" s="39" t="str">
        <f>IF($A3027 &lt;&gt; "",VLOOKUP($A3027,'Student reference sheet'!$A$2:$V$2329, 3,FALSE), "")</f>
        <v/>
      </c>
      <c r="D3027" s="39" t="str">
        <f>IF($A3027 &lt;&gt; "",VLOOKUP($A3027,'Student reference sheet'!$A$2:$V$2329, 2,FALSE), "")</f>
        <v/>
      </c>
      <c r="E3027" s="35"/>
      <c r="F3027" s="34"/>
      <c r="G3027" s="40" t="str">
        <f t="shared" ca="1" si="144"/>
        <v/>
      </c>
      <c r="H3027" s="40" t="str">
        <f t="shared" ca="1" si="145"/>
        <v/>
      </c>
      <c r="I3027" s="36" t="str">
        <f>IF($A3027 = "", "",
IF(COUNTIF(MINIMUM_DAY_DATES[], Attendance!J3027) &gt; 0, VLOOKUP(Attendance!$G3027,MINIMUM_DAY_PERIOD_SCHEDULE[], 2,TRUE),
IF(COUNTIF(RALLY_DATES[], Attendance!J3027) &gt; 0, VLOOKUP(Attendance!$G3027,RALLY_PERIOD_SCHEDULE[], 2,TRUE),
IF(WEEKDAY(Attendance!$J3027) = 2,
       IF(COUNTIF(FINALS_WEEK_MONDAY_DATE[],Attendance!$J3027) &gt; 0, VLOOKUP(Attendance!$G3027,FINALS_WEEK_MONDAY_PERIOD_SCHEDULE[],2,TRUE),
       VLOOKUP(Attendance!$G3027,REGULAR_WEEK_SCHEDULE[],6,TRUE)),
IF(WEEKDAY($J3027) = 3,
       IF(COUNTIF(FINALS_WEEK_TUESDAY_DATE[],Attendance!$J3027) &gt; 0, VLOOKUP(Attendance!$G3027,FINALS_WEEK_TUESDAY_PERIOD_SCHEDULE[],2,TRUE),
       VLOOKUP(Attendance!$G3027,REGULAR_WEEK_SCHEDULE[[Tuesday]:[Period]],5,TRUE)),
IF(WEEKDAY(Attendance!$J3027) = 4,
        IF(COUNTIF(BLOCK_WEDNESDAY_DATES[],Attendance!$J3027) &gt; 0, VLOOKUP(Attendance!$G3027,BLOCK_WEDNESDAY_PERIOD_SCHEDULE[],2,TRUE),
        IF(COUNTIF(FINALS_WEEK_WEDNESDAY_DATE[],Attendance!$J3027) &gt; 0, VLOOKUP(Attendance!$G3027,FINALS_WEEK_WEDNESDAY_PERIOD_SCHEDULE[],2,TRUE),
       VLOOKUP(Attendance!$G3027,REGULAR_WEEK_SCHEDULE[[Wednesday]:[Period]],4,TRUE))),
IF(WEEKDAY($J3027) = 5,
       IF(COUNTIF(BLOCK_THURSDAY_DATES[],Attendance!$J3027) &gt; 0, VLOOKUP(Attendance!$G3027,BLOCK_THURSDAY_PERIOD_SCHEDULE[],2,TRUE),
       IF(COUNTIF(FINALS_WEEK_THURSDAY_DATE[],Attendance!$J3027) &gt; 0, VLOOKUP(Attendance!$G3027,FINALS_WEEK_THURSDAY_PERIOD_SCHEDULE[],2,TRUE),
       VLOOKUP(Attendance!$G3027,REGULAR_WEEK_SCHEDULE[[Thursday]:[Period]],3,TRUE))),
IF(WEEKDAY(Attendance!$J3027) = 6,
       IF(COUNTIF(FINALS_WEEK_FRIDAY_DATE[],Attendance!$J3027) &gt; 0, VLOOKUP(Attendance!$G3027,FINALS_WEEK_FRIDAY_PERIOD_SCHEDULE[],2,TRUE),
       VLOOKUP(Attendance!$G3027,REGULAR_WEEK_SCHEDULE[[Friday]:[Period]],2,TRUE))))))))))</f>
        <v/>
      </c>
      <c r="J3027" s="41" t="str">
        <f t="shared" ca="1" si="146"/>
        <v/>
      </c>
      <c r="K3027" s="41" t="str">
        <f>IF($A3027 &lt;&gt; "",VLOOKUP($A3027,'Student reference sheet'!$A$2:$V$2329, 7,FALSE), "")</f>
        <v/>
      </c>
      <c r="L3027" s="30" t="str">
        <f>IF($A3027 ="", "", VLOOKUP($A3027, 'Student reference sheet'!$A$2:$Z$2603,23,FALSE))</f>
        <v/>
      </c>
      <c r="M3027" s="30" t="str">
        <f>IF($A3027 ="", "", VLOOKUP($A3027, 'Student reference sheet'!$A$2:$Z$2603,24,FALSE))</f>
        <v/>
      </c>
      <c r="N3027" s="30" t="str">
        <f>IF($A3027 ="", "", VLOOKUP($A3027, 'Student reference sheet'!$A$2:$Z$2603,26,FALSE))</f>
        <v/>
      </c>
      <c r="O3027" s="30" t="str">
        <f>IF($A3027 ="", "", VLOOKUP($A3027, 'Student reference sheet'!$A$2:$Z$2603,25,FALSE))</f>
        <v/>
      </c>
      <c r="P3027" s="39" t="str">
        <f>IF($A3027 = "", "", IF(OR(VLOOKUP($A3027,'Student reference sheet'!$A$2:$V$2400,8,FALSE) = "R",  VLOOKUP($A3027,'Student reference sheet'!$A$2:$V$2400,8,FALSE) = "L"), "X", ""))</f>
        <v/>
      </c>
      <c r="Q3027" s="39" t="str">
        <f>IF($A3027 ="", "", VLOOKUP($A3027, 'Student reference sheet'!$A$2:$V$2603,22,FALSE))</f>
        <v/>
      </c>
      <c r="R3027" s="39" t="str">
        <f>IF($A3027 &lt;&gt; "",VLOOKUP($A3027,'Student reference sheet'!$A$2:$V$2329, 5,FALSE), "")</f>
        <v/>
      </c>
      <c r="S3027" s="39" t="str">
        <f>IF($A3027 &lt;&gt; "",VLOOKUP($A3027,'Student reference sheet'!$A$2:$V$2329, 6,FALSE), "")</f>
        <v/>
      </c>
      <c r="T3027" s="30" t="str">
        <f>IF($A3027 = "","",
IF(VLOOKUP($A3027,'Student reference sheet'!$A$2:$V$2329, 10,FALSE) = "Y", "Hispanic",
IF(VLOOKUP($A3027,'Student reference sheet'!$A$2:$V$2329,11,FALSE) &lt;&gt; "",
IF(VLOOKUP($A3027,'Student reference sheet'!$A$2:$V$2329,11,FALSE) = "UNK", "Unknown", VLOOKUP(VALUE(VLOOKUP($A3027,'Student reference sheet'!$A$2:$V$2329,11,FALSE)),'Ethnicity Reference'!$A$2:$B$22,2,FALSE)),
IF(VLOOKUP($A3027,'Student reference sheet'!$A$2:$V$2329,9,FALSE) &lt;&gt; "", VLOOKUP(VALUE(VLOOKUP($A3027,'Student reference sheet'!$A$2:$V$2329,9,FALSE)),'Ethnicity Reference'!$A$2:$B$22,2,FALSE),"Unknown"))))</f>
        <v/>
      </c>
      <c r="U3027" s="35"/>
    </row>
    <row r="3028" spans="1:21" ht="15.75">
      <c r="A3028" s="47"/>
      <c r="B3028" s="33"/>
      <c r="C3028" s="39" t="str">
        <f>IF($A3028 &lt;&gt; "",VLOOKUP($A3028,'Student reference sheet'!$A$2:$V$2329, 3,FALSE), "")</f>
        <v/>
      </c>
      <c r="D3028" s="39" t="str">
        <f>IF($A3028 &lt;&gt; "",VLOOKUP($A3028,'Student reference sheet'!$A$2:$V$2329, 2,FALSE), "")</f>
        <v/>
      </c>
      <c r="E3028" s="35"/>
      <c r="F3028" s="34"/>
      <c r="G3028" s="40" t="str">
        <f t="shared" ca="1" si="144"/>
        <v/>
      </c>
      <c r="H3028" s="40" t="str">
        <f t="shared" ca="1" si="145"/>
        <v/>
      </c>
      <c r="I3028" s="36" t="str">
        <f>IF($A3028 = "", "",
IF(COUNTIF(MINIMUM_DAY_DATES[], Attendance!J3028) &gt; 0, VLOOKUP(Attendance!$G3028,MINIMUM_DAY_PERIOD_SCHEDULE[], 2,TRUE),
IF(COUNTIF(RALLY_DATES[], Attendance!J3028) &gt; 0, VLOOKUP(Attendance!$G3028,RALLY_PERIOD_SCHEDULE[], 2,TRUE),
IF(WEEKDAY(Attendance!$J3028) = 2,
       IF(COUNTIF(FINALS_WEEK_MONDAY_DATE[],Attendance!$J3028) &gt; 0, VLOOKUP(Attendance!$G3028,FINALS_WEEK_MONDAY_PERIOD_SCHEDULE[],2,TRUE),
       VLOOKUP(Attendance!$G3028,REGULAR_WEEK_SCHEDULE[],6,TRUE)),
IF(WEEKDAY($J3028) = 3,
       IF(COUNTIF(FINALS_WEEK_TUESDAY_DATE[],Attendance!$J3028) &gt; 0, VLOOKUP(Attendance!$G3028,FINALS_WEEK_TUESDAY_PERIOD_SCHEDULE[],2,TRUE),
       VLOOKUP(Attendance!$G3028,REGULAR_WEEK_SCHEDULE[[Tuesday]:[Period]],5,TRUE)),
IF(WEEKDAY(Attendance!$J3028) = 4,
        IF(COUNTIF(BLOCK_WEDNESDAY_DATES[],Attendance!$J3028) &gt; 0, VLOOKUP(Attendance!$G3028,BLOCK_WEDNESDAY_PERIOD_SCHEDULE[],2,TRUE),
        IF(COUNTIF(FINALS_WEEK_WEDNESDAY_DATE[],Attendance!$J3028) &gt; 0, VLOOKUP(Attendance!$G3028,FINALS_WEEK_WEDNESDAY_PERIOD_SCHEDULE[],2,TRUE),
       VLOOKUP(Attendance!$G3028,REGULAR_WEEK_SCHEDULE[[Wednesday]:[Period]],4,TRUE))),
IF(WEEKDAY($J3028) = 5,
       IF(COUNTIF(BLOCK_THURSDAY_DATES[],Attendance!$J3028) &gt; 0, VLOOKUP(Attendance!$G3028,BLOCK_THURSDAY_PERIOD_SCHEDULE[],2,TRUE),
       IF(COUNTIF(FINALS_WEEK_THURSDAY_DATE[],Attendance!$J3028) &gt; 0, VLOOKUP(Attendance!$G3028,FINALS_WEEK_THURSDAY_PERIOD_SCHEDULE[],2,TRUE),
       VLOOKUP(Attendance!$G3028,REGULAR_WEEK_SCHEDULE[[Thursday]:[Period]],3,TRUE))),
IF(WEEKDAY(Attendance!$J3028) = 6,
       IF(COUNTIF(FINALS_WEEK_FRIDAY_DATE[],Attendance!$J3028) &gt; 0, VLOOKUP(Attendance!$G3028,FINALS_WEEK_FRIDAY_PERIOD_SCHEDULE[],2,TRUE),
       VLOOKUP(Attendance!$G3028,REGULAR_WEEK_SCHEDULE[[Friday]:[Period]],2,TRUE))))))))))</f>
        <v/>
      </c>
      <c r="J3028" s="41" t="str">
        <f t="shared" ca="1" si="146"/>
        <v/>
      </c>
      <c r="K3028" s="41" t="str">
        <f>IF($A3028 &lt;&gt; "",VLOOKUP($A3028,'Student reference sheet'!$A$2:$V$2329, 7,FALSE), "")</f>
        <v/>
      </c>
      <c r="L3028" s="30" t="str">
        <f>IF($A3028 ="", "", VLOOKUP($A3028, 'Student reference sheet'!$A$2:$Z$2603,23,FALSE))</f>
        <v/>
      </c>
      <c r="M3028" s="30" t="str">
        <f>IF($A3028 ="", "", VLOOKUP($A3028, 'Student reference sheet'!$A$2:$Z$2603,24,FALSE))</f>
        <v/>
      </c>
      <c r="N3028" s="30" t="str">
        <f>IF($A3028 ="", "", VLOOKUP($A3028, 'Student reference sheet'!$A$2:$Z$2603,26,FALSE))</f>
        <v/>
      </c>
      <c r="O3028" s="30" t="str">
        <f>IF($A3028 ="", "", VLOOKUP($A3028, 'Student reference sheet'!$A$2:$Z$2603,25,FALSE))</f>
        <v/>
      </c>
      <c r="P3028" s="39" t="str">
        <f>IF($A3028 = "", "", IF(OR(VLOOKUP($A3028,'Student reference sheet'!$A$2:$V$2400,8,FALSE) = "R",  VLOOKUP($A3028,'Student reference sheet'!$A$2:$V$2400,8,FALSE) = "L"), "X", ""))</f>
        <v/>
      </c>
      <c r="Q3028" s="39" t="str">
        <f>IF($A3028 ="", "", VLOOKUP($A3028, 'Student reference sheet'!$A$2:$V$2603,22,FALSE))</f>
        <v/>
      </c>
      <c r="R3028" s="39" t="str">
        <f>IF($A3028 &lt;&gt; "",VLOOKUP($A3028,'Student reference sheet'!$A$2:$V$2329, 5,FALSE), "")</f>
        <v/>
      </c>
      <c r="S3028" s="39" t="str">
        <f>IF($A3028 &lt;&gt; "",VLOOKUP($A3028,'Student reference sheet'!$A$2:$V$2329, 6,FALSE), "")</f>
        <v/>
      </c>
      <c r="T3028" s="30" t="str">
        <f>IF($A3028 = "","",
IF(VLOOKUP($A3028,'Student reference sheet'!$A$2:$V$2329, 10,FALSE) = "Y", "Hispanic",
IF(VLOOKUP($A3028,'Student reference sheet'!$A$2:$V$2329,11,FALSE) &lt;&gt; "",
IF(VLOOKUP($A3028,'Student reference sheet'!$A$2:$V$2329,11,FALSE) = "UNK", "Unknown", VLOOKUP(VALUE(VLOOKUP($A3028,'Student reference sheet'!$A$2:$V$2329,11,FALSE)),'Ethnicity Reference'!$A$2:$B$22,2,FALSE)),
IF(VLOOKUP($A3028,'Student reference sheet'!$A$2:$V$2329,9,FALSE) &lt;&gt; "", VLOOKUP(VALUE(VLOOKUP($A3028,'Student reference sheet'!$A$2:$V$2329,9,FALSE)),'Ethnicity Reference'!$A$2:$B$22,2,FALSE),"Unknown"))))</f>
        <v/>
      </c>
      <c r="U3028" s="35"/>
    </row>
    <row r="3029" spans="1:21" ht="15.75">
      <c r="A3029" s="47"/>
      <c r="B3029" s="33"/>
      <c r="C3029" s="39" t="str">
        <f>IF($A3029 &lt;&gt; "",VLOOKUP($A3029,'Student reference sheet'!$A$2:$V$2329, 3,FALSE), "")</f>
        <v/>
      </c>
      <c r="D3029" s="39" t="str">
        <f>IF($A3029 &lt;&gt; "",VLOOKUP($A3029,'Student reference sheet'!$A$2:$V$2329, 2,FALSE), "")</f>
        <v/>
      </c>
      <c r="E3029" s="35"/>
      <c r="F3029" s="34"/>
      <c r="G3029" s="40" t="str">
        <f t="shared" ca="1" si="144"/>
        <v/>
      </c>
      <c r="H3029" s="40" t="str">
        <f t="shared" ca="1" si="145"/>
        <v/>
      </c>
      <c r="I3029" s="36" t="str">
        <f>IF($A3029 = "", "",
IF(COUNTIF(MINIMUM_DAY_DATES[], Attendance!J3029) &gt; 0, VLOOKUP(Attendance!$G3029,MINIMUM_DAY_PERIOD_SCHEDULE[], 2,TRUE),
IF(COUNTIF(RALLY_DATES[], Attendance!J3029) &gt; 0, VLOOKUP(Attendance!$G3029,RALLY_PERIOD_SCHEDULE[], 2,TRUE),
IF(WEEKDAY(Attendance!$J3029) = 2,
       IF(COUNTIF(FINALS_WEEK_MONDAY_DATE[],Attendance!$J3029) &gt; 0, VLOOKUP(Attendance!$G3029,FINALS_WEEK_MONDAY_PERIOD_SCHEDULE[],2,TRUE),
       VLOOKUP(Attendance!$G3029,REGULAR_WEEK_SCHEDULE[],6,TRUE)),
IF(WEEKDAY($J3029) = 3,
       IF(COUNTIF(FINALS_WEEK_TUESDAY_DATE[],Attendance!$J3029) &gt; 0, VLOOKUP(Attendance!$G3029,FINALS_WEEK_TUESDAY_PERIOD_SCHEDULE[],2,TRUE),
       VLOOKUP(Attendance!$G3029,REGULAR_WEEK_SCHEDULE[[Tuesday]:[Period]],5,TRUE)),
IF(WEEKDAY(Attendance!$J3029) = 4,
        IF(COUNTIF(BLOCK_WEDNESDAY_DATES[],Attendance!$J3029) &gt; 0, VLOOKUP(Attendance!$G3029,BLOCK_WEDNESDAY_PERIOD_SCHEDULE[],2,TRUE),
        IF(COUNTIF(FINALS_WEEK_WEDNESDAY_DATE[],Attendance!$J3029) &gt; 0, VLOOKUP(Attendance!$G3029,FINALS_WEEK_WEDNESDAY_PERIOD_SCHEDULE[],2,TRUE),
       VLOOKUP(Attendance!$G3029,REGULAR_WEEK_SCHEDULE[[Wednesday]:[Period]],4,TRUE))),
IF(WEEKDAY($J3029) = 5,
       IF(COUNTIF(BLOCK_THURSDAY_DATES[],Attendance!$J3029) &gt; 0, VLOOKUP(Attendance!$G3029,BLOCK_THURSDAY_PERIOD_SCHEDULE[],2,TRUE),
       IF(COUNTIF(FINALS_WEEK_THURSDAY_DATE[],Attendance!$J3029) &gt; 0, VLOOKUP(Attendance!$G3029,FINALS_WEEK_THURSDAY_PERIOD_SCHEDULE[],2,TRUE),
       VLOOKUP(Attendance!$G3029,REGULAR_WEEK_SCHEDULE[[Thursday]:[Period]],3,TRUE))),
IF(WEEKDAY(Attendance!$J3029) = 6,
       IF(COUNTIF(FINALS_WEEK_FRIDAY_DATE[],Attendance!$J3029) &gt; 0, VLOOKUP(Attendance!$G3029,FINALS_WEEK_FRIDAY_PERIOD_SCHEDULE[],2,TRUE),
       VLOOKUP(Attendance!$G3029,REGULAR_WEEK_SCHEDULE[[Friday]:[Period]],2,TRUE))))))))))</f>
        <v/>
      </c>
      <c r="J3029" s="41" t="str">
        <f t="shared" ca="1" si="146"/>
        <v/>
      </c>
      <c r="K3029" s="41" t="str">
        <f>IF($A3029 &lt;&gt; "",VLOOKUP($A3029,'Student reference sheet'!$A$2:$V$2329, 7,FALSE), "")</f>
        <v/>
      </c>
      <c r="L3029" s="30" t="str">
        <f>IF($A3029 ="", "", VLOOKUP($A3029, 'Student reference sheet'!$A$2:$Z$2603,23,FALSE))</f>
        <v/>
      </c>
      <c r="M3029" s="30" t="str">
        <f>IF($A3029 ="", "", VLOOKUP($A3029, 'Student reference sheet'!$A$2:$Z$2603,24,FALSE))</f>
        <v/>
      </c>
      <c r="N3029" s="30" t="str">
        <f>IF($A3029 ="", "", VLOOKUP($A3029, 'Student reference sheet'!$A$2:$Z$2603,26,FALSE))</f>
        <v/>
      </c>
      <c r="O3029" s="30" t="str">
        <f>IF($A3029 ="", "", VLOOKUP($A3029, 'Student reference sheet'!$A$2:$Z$2603,25,FALSE))</f>
        <v/>
      </c>
      <c r="P3029" s="39" t="str">
        <f>IF($A3029 = "", "", IF(OR(VLOOKUP($A3029,'Student reference sheet'!$A$2:$V$2400,8,FALSE) = "R",  VLOOKUP($A3029,'Student reference sheet'!$A$2:$V$2400,8,FALSE) = "L"), "X", ""))</f>
        <v/>
      </c>
      <c r="Q3029" s="39" t="str">
        <f>IF($A3029 ="", "", VLOOKUP($A3029, 'Student reference sheet'!$A$2:$V$2603,22,FALSE))</f>
        <v/>
      </c>
      <c r="R3029" s="39" t="str">
        <f>IF($A3029 &lt;&gt; "",VLOOKUP($A3029,'Student reference sheet'!$A$2:$V$2329, 5,FALSE), "")</f>
        <v/>
      </c>
      <c r="S3029" s="39" t="str">
        <f>IF($A3029 &lt;&gt; "",VLOOKUP($A3029,'Student reference sheet'!$A$2:$V$2329, 6,FALSE), "")</f>
        <v/>
      </c>
      <c r="T3029" s="30" t="str">
        <f>IF($A3029 = "","",
IF(VLOOKUP($A3029,'Student reference sheet'!$A$2:$V$2329, 10,FALSE) = "Y", "Hispanic",
IF(VLOOKUP($A3029,'Student reference sheet'!$A$2:$V$2329,11,FALSE) &lt;&gt; "",
IF(VLOOKUP($A3029,'Student reference sheet'!$A$2:$V$2329,11,FALSE) = "UNK", "Unknown", VLOOKUP(VALUE(VLOOKUP($A3029,'Student reference sheet'!$A$2:$V$2329,11,FALSE)),'Ethnicity Reference'!$A$2:$B$22,2,FALSE)),
IF(VLOOKUP($A3029,'Student reference sheet'!$A$2:$V$2329,9,FALSE) &lt;&gt; "", VLOOKUP(VALUE(VLOOKUP($A3029,'Student reference sheet'!$A$2:$V$2329,9,FALSE)),'Ethnicity Reference'!$A$2:$B$22,2,FALSE),"Unknown"))))</f>
        <v/>
      </c>
      <c r="U3029" s="35"/>
    </row>
    <row r="3030" spans="1:21" ht="15.75">
      <c r="A3030" s="47"/>
      <c r="B3030" s="33"/>
      <c r="C3030" s="39" t="str">
        <f>IF($A3030 &lt;&gt; "",VLOOKUP($A3030,'Student reference sheet'!$A$2:$V$2329, 3,FALSE), "")</f>
        <v/>
      </c>
      <c r="D3030" s="39" t="str">
        <f>IF($A3030 &lt;&gt; "",VLOOKUP($A3030,'Student reference sheet'!$A$2:$V$2329, 2,FALSE), "")</f>
        <v/>
      </c>
      <c r="E3030" s="35"/>
      <c r="F3030" s="34"/>
      <c r="G3030" s="40" t="str">
        <f t="shared" ca="1" si="144"/>
        <v/>
      </c>
      <c r="H3030" s="40" t="str">
        <f t="shared" ca="1" si="145"/>
        <v/>
      </c>
      <c r="I3030" s="36" t="str">
        <f>IF($A3030 = "", "",
IF(COUNTIF(MINIMUM_DAY_DATES[], Attendance!J3030) &gt; 0, VLOOKUP(Attendance!$G3030,MINIMUM_DAY_PERIOD_SCHEDULE[], 2,TRUE),
IF(COUNTIF(RALLY_DATES[], Attendance!J3030) &gt; 0, VLOOKUP(Attendance!$G3030,RALLY_PERIOD_SCHEDULE[], 2,TRUE),
IF(WEEKDAY(Attendance!$J3030) = 2,
       IF(COUNTIF(FINALS_WEEK_MONDAY_DATE[],Attendance!$J3030) &gt; 0, VLOOKUP(Attendance!$G3030,FINALS_WEEK_MONDAY_PERIOD_SCHEDULE[],2,TRUE),
       VLOOKUP(Attendance!$G3030,REGULAR_WEEK_SCHEDULE[],6,TRUE)),
IF(WEEKDAY($J3030) = 3,
       IF(COUNTIF(FINALS_WEEK_TUESDAY_DATE[],Attendance!$J3030) &gt; 0, VLOOKUP(Attendance!$G3030,FINALS_WEEK_TUESDAY_PERIOD_SCHEDULE[],2,TRUE),
       VLOOKUP(Attendance!$G3030,REGULAR_WEEK_SCHEDULE[[Tuesday]:[Period]],5,TRUE)),
IF(WEEKDAY(Attendance!$J3030) = 4,
        IF(COUNTIF(BLOCK_WEDNESDAY_DATES[],Attendance!$J3030) &gt; 0, VLOOKUP(Attendance!$G3030,BLOCK_WEDNESDAY_PERIOD_SCHEDULE[],2,TRUE),
        IF(COUNTIF(FINALS_WEEK_WEDNESDAY_DATE[],Attendance!$J3030) &gt; 0, VLOOKUP(Attendance!$G3030,FINALS_WEEK_WEDNESDAY_PERIOD_SCHEDULE[],2,TRUE),
       VLOOKUP(Attendance!$G3030,REGULAR_WEEK_SCHEDULE[[Wednesday]:[Period]],4,TRUE))),
IF(WEEKDAY($J3030) = 5,
       IF(COUNTIF(BLOCK_THURSDAY_DATES[],Attendance!$J3030) &gt; 0, VLOOKUP(Attendance!$G3030,BLOCK_THURSDAY_PERIOD_SCHEDULE[],2,TRUE),
       IF(COUNTIF(FINALS_WEEK_THURSDAY_DATE[],Attendance!$J3030) &gt; 0, VLOOKUP(Attendance!$G3030,FINALS_WEEK_THURSDAY_PERIOD_SCHEDULE[],2,TRUE),
       VLOOKUP(Attendance!$G3030,REGULAR_WEEK_SCHEDULE[[Thursday]:[Period]],3,TRUE))),
IF(WEEKDAY(Attendance!$J3030) = 6,
       IF(COUNTIF(FINALS_WEEK_FRIDAY_DATE[],Attendance!$J3030) &gt; 0, VLOOKUP(Attendance!$G3030,FINALS_WEEK_FRIDAY_PERIOD_SCHEDULE[],2,TRUE),
       VLOOKUP(Attendance!$G3030,REGULAR_WEEK_SCHEDULE[[Friday]:[Period]],2,TRUE))))))))))</f>
        <v/>
      </c>
      <c r="J3030" s="41" t="str">
        <f t="shared" ca="1" si="146"/>
        <v/>
      </c>
      <c r="K3030" s="41" t="str">
        <f>IF($A3030 &lt;&gt; "",VLOOKUP($A3030,'Student reference sheet'!$A$2:$V$2329, 7,FALSE), "")</f>
        <v/>
      </c>
      <c r="L3030" s="30" t="str">
        <f>IF($A3030 ="", "", VLOOKUP($A3030, 'Student reference sheet'!$A$2:$Z$2603,23,FALSE))</f>
        <v/>
      </c>
      <c r="M3030" s="30" t="str">
        <f>IF($A3030 ="", "", VLOOKUP($A3030, 'Student reference sheet'!$A$2:$Z$2603,24,FALSE))</f>
        <v/>
      </c>
      <c r="N3030" s="30" t="str">
        <f>IF($A3030 ="", "", VLOOKUP($A3030, 'Student reference sheet'!$A$2:$Z$2603,26,FALSE))</f>
        <v/>
      </c>
      <c r="O3030" s="30" t="str">
        <f>IF($A3030 ="", "", VLOOKUP($A3030, 'Student reference sheet'!$A$2:$Z$2603,25,FALSE))</f>
        <v/>
      </c>
      <c r="P3030" s="39" t="str">
        <f>IF($A3030 = "", "", IF(OR(VLOOKUP($A3030,'Student reference sheet'!$A$2:$V$2400,8,FALSE) = "R",  VLOOKUP($A3030,'Student reference sheet'!$A$2:$V$2400,8,FALSE) = "L"), "X", ""))</f>
        <v/>
      </c>
      <c r="Q3030" s="39" t="str">
        <f>IF($A3030 ="", "", VLOOKUP($A3030, 'Student reference sheet'!$A$2:$V$2603,22,FALSE))</f>
        <v/>
      </c>
      <c r="R3030" s="39" t="str">
        <f>IF($A3030 &lt;&gt; "",VLOOKUP($A3030,'Student reference sheet'!$A$2:$V$2329, 5,FALSE), "")</f>
        <v/>
      </c>
      <c r="S3030" s="39" t="str">
        <f>IF($A3030 &lt;&gt; "",VLOOKUP($A3030,'Student reference sheet'!$A$2:$V$2329, 6,FALSE), "")</f>
        <v/>
      </c>
      <c r="T3030" s="30" t="str">
        <f>IF($A3030 = "","",
IF(VLOOKUP($A3030,'Student reference sheet'!$A$2:$V$2329, 10,FALSE) = "Y", "Hispanic",
IF(VLOOKUP($A3030,'Student reference sheet'!$A$2:$V$2329,11,FALSE) &lt;&gt; "",
IF(VLOOKUP($A3030,'Student reference sheet'!$A$2:$V$2329,11,FALSE) = "UNK", "Unknown", VLOOKUP(VALUE(VLOOKUP($A3030,'Student reference sheet'!$A$2:$V$2329,11,FALSE)),'Ethnicity Reference'!$A$2:$B$22,2,FALSE)),
IF(VLOOKUP($A3030,'Student reference sheet'!$A$2:$V$2329,9,FALSE) &lt;&gt; "", VLOOKUP(VALUE(VLOOKUP($A3030,'Student reference sheet'!$A$2:$V$2329,9,FALSE)),'Ethnicity Reference'!$A$2:$B$22,2,FALSE),"Unknown"))))</f>
        <v/>
      </c>
      <c r="U3030" s="35"/>
    </row>
    <row r="3031" spans="1:21" ht="15.75">
      <c r="A3031" s="47"/>
      <c r="B3031" s="33"/>
      <c r="C3031" s="39" t="str">
        <f>IF($A3031 &lt;&gt; "",VLOOKUP($A3031,'Student reference sheet'!$A$2:$V$2329, 3,FALSE), "")</f>
        <v/>
      </c>
      <c r="D3031" s="39" t="str">
        <f>IF($A3031 &lt;&gt; "",VLOOKUP($A3031,'Student reference sheet'!$A$2:$V$2329, 2,FALSE), "")</f>
        <v/>
      </c>
      <c r="E3031" s="35"/>
      <c r="F3031" s="34"/>
      <c r="G3031" s="40" t="str">
        <f t="shared" ca="1" si="144"/>
        <v/>
      </c>
      <c r="H3031" s="40" t="str">
        <f t="shared" ca="1" si="145"/>
        <v/>
      </c>
      <c r="I3031" s="36" t="str">
        <f>IF($A3031 = "", "",
IF(COUNTIF(MINIMUM_DAY_DATES[], Attendance!J3031) &gt; 0, VLOOKUP(Attendance!$G3031,MINIMUM_DAY_PERIOD_SCHEDULE[], 2,TRUE),
IF(COUNTIF(RALLY_DATES[], Attendance!J3031) &gt; 0, VLOOKUP(Attendance!$G3031,RALLY_PERIOD_SCHEDULE[], 2,TRUE),
IF(WEEKDAY(Attendance!$J3031) = 2,
       IF(COUNTIF(FINALS_WEEK_MONDAY_DATE[],Attendance!$J3031) &gt; 0, VLOOKUP(Attendance!$G3031,FINALS_WEEK_MONDAY_PERIOD_SCHEDULE[],2,TRUE),
       VLOOKUP(Attendance!$G3031,REGULAR_WEEK_SCHEDULE[],6,TRUE)),
IF(WEEKDAY($J3031) = 3,
       IF(COUNTIF(FINALS_WEEK_TUESDAY_DATE[],Attendance!$J3031) &gt; 0, VLOOKUP(Attendance!$G3031,FINALS_WEEK_TUESDAY_PERIOD_SCHEDULE[],2,TRUE),
       VLOOKUP(Attendance!$G3031,REGULAR_WEEK_SCHEDULE[[Tuesday]:[Period]],5,TRUE)),
IF(WEEKDAY(Attendance!$J3031) = 4,
        IF(COUNTIF(BLOCK_WEDNESDAY_DATES[],Attendance!$J3031) &gt; 0, VLOOKUP(Attendance!$G3031,BLOCK_WEDNESDAY_PERIOD_SCHEDULE[],2,TRUE),
        IF(COUNTIF(FINALS_WEEK_WEDNESDAY_DATE[],Attendance!$J3031) &gt; 0, VLOOKUP(Attendance!$G3031,FINALS_WEEK_WEDNESDAY_PERIOD_SCHEDULE[],2,TRUE),
       VLOOKUP(Attendance!$G3031,REGULAR_WEEK_SCHEDULE[[Wednesday]:[Period]],4,TRUE))),
IF(WEEKDAY($J3031) = 5,
       IF(COUNTIF(BLOCK_THURSDAY_DATES[],Attendance!$J3031) &gt; 0, VLOOKUP(Attendance!$G3031,BLOCK_THURSDAY_PERIOD_SCHEDULE[],2,TRUE),
       IF(COUNTIF(FINALS_WEEK_THURSDAY_DATE[],Attendance!$J3031) &gt; 0, VLOOKUP(Attendance!$G3031,FINALS_WEEK_THURSDAY_PERIOD_SCHEDULE[],2,TRUE),
       VLOOKUP(Attendance!$G3031,REGULAR_WEEK_SCHEDULE[[Thursday]:[Period]],3,TRUE))),
IF(WEEKDAY(Attendance!$J3031) = 6,
       IF(COUNTIF(FINALS_WEEK_FRIDAY_DATE[],Attendance!$J3031) &gt; 0, VLOOKUP(Attendance!$G3031,FINALS_WEEK_FRIDAY_PERIOD_SCHEDULE[],2,TRUE),
       VLOOKUP(Attendance!$G3031,REGULAR_WEEK_SCHEDULE[[Friday]:[Period]],2,TRUE))))))))))</f>
        <v/>
      </c>
      <c r="J3031" s="41" t="str">
        <f t="shared" ca="1" si="146"/>
        <v/>
      </c>
      <c r="K3031" s="41" t="str">
        <f>IF($A3031 &lt;&gt; "",VLOOKUP($A3031,'Student reference sheet'!$A$2:$V$2329, 7,FALSE), "")</f>
        <v/>
      </c>
      <c r="L3031" s="30" t="str">
        <f>IF($A3031 ="", "", VLOOKUP($A3031, 'Student reference sheet'!$A$2:$Z$2603,23,FALSE))</f>
        <v/>
      </c>
      <c r="M3031" s="30" t="str">
        <f>IF($A3031 ="", "", VLOOKUP($A3031, 'Student reference sheet'!$A$2:$Z$2603,24,FALSE))</f>
        <v/>
      </c>
      <c r="N3031" s="30" t="str">
        <f>IF($A3031 ="", "", VLOOKUP($A3031, 'Student reference sheet'!$A$2:$Z$2603,26,FALSE))</f>
        <v/>
      </c>
      <c r="O3031" s="30" t="str">
        <f>IF($A3031 ="", "", VLOOKUP($A3031, 'Student reference sheet'!$A$2:$Z$2603,25,FALSE))</f>
        <v/>
      </c>
      <c r="P3031" s="39" t="str">
        <f>IF($A3031 = "", "", IF(OR(VLOOKUP($A3031,'Student reference sheet'!$A$2:$V$2400,8,FALSE) = "R",  VLOOKUP($A3031,'Student reference sheet'!$A$2:$V$2400,8,FALSE) = "L"), "X", ""))</f>
        <v/>
      </c>
      <c r="Q3031" s="39" t="str">
        <f>IF($A3031 ="", "", VLOOKUP($A3031, 'Student reference sheet'!$A$2:$V$2603,22,FALSE))</f>
        <v/>
      </c>
      <c r="R3031" s="39" t="str">
        <f>IF($A3031 &lt;&gt; "",VLOOKUP($A3031,'Student reference sheet'!$A$2:$V$2329, 5,FALSE), "")</f>
        <v/>
      </c>
      <c r="S3031" s="39" t="str">
        <f>IF($A3031 &lt;&gt; "",VLOOKUP($A3031,'Student reference sheet'!$A$2:$V$2329, 6,FALSE), "")</f>
        <v/>
      </c>
      <c r="T3031" s="30" t="str">
        <f>IF($A3031 = "","",
IF(VLOOKUP($A3031,'Student reference sheet'!$A$2:$V$2329, 10,FALSE) = "Y", "Hispanic",
IF(VLOOKUP($A3031,'Student reference sheet'!$A$2:$V$2329,11,FALSE) &lt;&gt; "",
IF(VLOOKUP($A3031,'Student reference sheet'!$A$2:$V$2329,11,FALSE) = "UNK", "Unknown", VLOOKUP(VALUE(VLOOKUP($A3031,'Student reference sheet'!$A$2:$V$2329,11,FALSE)),'Ethnicity Reference'!$A$2:$B$22,2,FALSE)),
IF(VLOOKUP($A3031,'Student reference sheet'!$A$2:$V$2329,9,FALSE) &lt;&gt; "", VLOOKUP(VALUE(VLOOKUP($A3031,'Student reference sheet'!$A$2:$V$2329,9,FALSE)),'Ethnicity Reference'!$A$2:$B$22,2,FALSE),"Unknown"))))</f>
        <v/>
      </c>
      <c r="U3031" s="35"/>
    </row>
    <row r="3032" spans="1:21" ht="15.75">
      <c r="A3032" s="47"/>
      <c r="B3032" s="33"/>
      <c r="C3032" s="39" t="str">
        <f>IF($A3032 &lt;&gt; "",VLOOKUP($A3032,'Student reference sheet'!$A$2:$V$2329, 3,FALSE), "")</f>
        <v/>
      </c>
      <c r="D3032" s="39" t="str">
        <f>IF($A3032 &lt;&gt; "",VLOOKUP($A3032,'Student reference sheet'!$A$2:$V$2329, 2,FALSE), "")</f>
        <v/>
      </c>
      <c r="E3032" s="35"/>
      <c r="F3032" s="34"/>
      <c r="G3032" s="40" t="str">
        <f t="shared" ca="1" si="144"/>
        <v/>
      </c>
      <c r="H3032" s="40" t="str">
        <f t="shared" ca="1" si="145"/>
        <v/>
      </c>
      <c r="I3032" s="36" t="str">
        <f>IF($A3032 = "", "",
IF(COUNTIF(MINIMUM_DAY_DATES[], Attendance!J3032) &gt; 0, VLOOKUP(Attendance!$G3032,MINIMUM_DAY_PERIOD_SCHEDULE[], 2,TRUE),
IF(COUNTIF(RALLY_DATES[], Attendance!J3032) &gt; 0, VLOOKUP(Attendance!$G3032,RALLY_PERIOD_SCHEDULE[], 2,TRUE),
IF(WEEKDAY(Attendance!$J3032) = 2,
       IF(COUNTIF(FINALS_WEEK_MONDAY_DATE[],Attendance!$J3032) &gt; 0, VLOOKUP(Attendance!$G3032,FINALS_WEEK_MONDAY_PERIOD_SCHEDULE[],2,TRUE),
       VLOOKUP(Attendance!$G3032,REGULAR_WEEK_SCHEDULE[],6,TRUE)),
IF(WEEKDAY($J3032) = 3,
       IF(COUNTIF(FINALS_WEEK_TUESDAY_DATE[],Attendance!$J3032) &gt; 0, VLOOKUP(Attendance!$G3032,FINALS_WEEK_TUESDAY_PERIOD_SCHEDULE[],2,TRUE),
       VLOOKUP(Attendance!$G3032,REGULAR_WEEK_SCHEDULE[[Tuesday]:[Period]],5,TRUE)),
IF(WEEKDAY(Attendance!$J3032) = 4,
        IF(COUNTIF(BLOCK_WEDNESDAY_DATES[],Attendance!$J3032) &gt; 0, VLOOKUP(Attendance!$G3032,BLOCK_WEDNESDAY_PERIOD_SCHEDULE[],2,TRUE),
        IF(COUNTIF(FINALS_WEEK_WEDNESDAY_DATE[],Attendance!$J3032) &gt; 0, VLOOKUP(Attendance!$G3032,FINALS_WEEK_WEDNESDAY_PERIOD_SCHEDULE[],2,TRUE),
       VLOOKUP(Attendance!$G3032,REGULAR_WEEK_SCHEDULE[[Wednesday]:[Period]],4,TRUE))),
IF(WEEKDAY($J3032) = 5,
       IF(COUNTIF(BLOCK_THURSDAY_DATES[],Attendance!$J3032) &gt; 0, VLOOKUP(Attendance!$G3032,BLOCK_THURSDAY_PERIOD_SCHEDULE[],2,TRUE),
       IF(COUNTIF(FINALS_WEEK_THURSDAY_DATE[],Attendance!$J3032) &gt; 0, VLOOKUP(Attendance!$G3032,FINALS_WEEK_THURSDAY_PERIOD_SCHEDULE[],2,TRUE),
       VLOOKUP(Attendance!$G3032,REGULAR_WEEK_SCHEDULE[[Thursday]:[Period]],3,TRUE))),
IF(WEEKDAY(Attendance!$J3032) = 6,
       IF(COUNTIF(FINALS_WEEK_FRIDAY_DATE[],Attendance!$J3032) &gt; 0, VLOOKUP(Attendance!$G3032,FINALS_WEEK_FRIDAY_PERIOD_SCHEDULE[],2,TRUE),
       VLOOKUP(Attendance!$G3032,REGULAR_WEEK_SCHEDULE[[Friday]:[Period]],2,TRUE))))))))))</f>
        <v/>
      </c>
      <c r="J3032" s="41" t="str">
        <f t="shared" ca="1" si="146"/>
        <v/>
      </c>
      <c r="K3032" s="41" t="str">
        <f>IF($A3032 &lt;&gt; "",VLOOKUP($A3032,'Student reference sheet'!$A$2:$V$2329, 7,FALSE), "")</f>
        <v/>
      </c>
      <c r="L3032" s="30" t="str">
        <f>IF($A3032 ="", "", VLOOKUP($A3032, 'Student reference sheet'!$A$2:$Z$2603,23,FALSE))</f>
        <v/>
      </c>
      <c r="M3032" s="30" t="str">
        <f>IF($A3032 ="", "", VLOOKUP($A3032, 'Student reference sheet'!$A$2:$Z$2603,24,FALSE))</f>
        <v/>
      </c>
      <c r="N3032" s="30" t="str">
        <f>IF($A3032 ="", "", VLOOKUP($A3032, 'Student reference sheet'!$A$2:$Z$2603,26,FALSE))</f>
        <v/>
      </c>
      <c r="O3032" s="30" t="str">
        <f>IF($A3032 ="", "", VLOOKUP($A3032, 'Student reference sheet'!$A$2:$Z$2603,25,FALSE))</f>
        <v/>
      </c>
      <c r="P3032" s="39" t="str">
        <f>IF($A3032 = "", "", IF(OR(VLOOKUP($A3032,'Student reference sheet'!$A$2:$V$2400,8,FALSE) = "R",  VLOOKUP($A3032,'Student reference sheet'!$A$2:$V$2400,8,FALSE) = "L"), "X", ""))</f>
        <v/>
      </c>
      <c r="Q3032" s="39" t="str">
        <f>IF($A3032 ="", "", VLOOKUP($A3032, 'Student reference sheet'!$A$2:$V$2603,22,FALSE))</f>
        <v/>
      </c>
      <c r="R3032" s="39" t="str">
        <f>IF($A3032 &lt;&gt; "",VLOOKUP($A3032,'Student reference sheet'!$A$2:$V$2329, 5,FALSE), "")</f>
        <v/>
      </c>
      <c r="S3032" s="39" t="str">
        <f>IF($A3032 &lt;&gt; "",VLOOKUP($A3032,'Student reference sheet'!$A$2:$V$2329, 6,FALSE), "")</f>
        <v/>
      </c>
      <c r="T3032" s="30" t="str">
        <f>IF($A3032 = "","",
IF(VLOOKUP($A3032,'Student reference sheet'!$A$2:$V$2329, 10,FALSE) = "Y", "Hispanic",
IF(VLOOKUP($A3032,'Student reference sheet'!$A$2:$V$2329,11,FALSE) &lt;&gt; "",
IF(VLOOKUP($A3032,'Student reference sheet'!$A$2:$V$2329,11,FALSE) = "UNK", "Unknown", VLOOKUP(VALUE(VLOOKUP($A3032,'Student reference sheet'!$A$2:$V$2329,11,FALSE)),'Ethnicity Reference'!$A$2:$B$22,2,FALSE)),
IF(VLOOKUP($A3032,'Student reference sheet'!$A$2:$V$2329,9,FALSE) &lt;&gt; "", VLOOKUP(VALUE(VLOOKUP($A3032,'Student reference sheet'!$A$2:$V$2329,9,FALSE)),'Ethnicity Reference'!$A$2:$B$22,2,FALSE),"Unknown"))))</f>
        <v/>
      </c>
      <c r="U3032" s="35"/>
    </row>
    <row r="3033" spans="1:21" ht="15.75">
      <c r="A3033" s="47"/>
      <c r="B3033" s="33"/>
      <c r="C3033" s="39" t="str">
        <f>IF($A3033 &lt;&gt; "",VLOOKUP($A3033,'Student reference sheet'!$A$2:$V$2329, 3,FALSE), "")</f>
        <v/>
      </c>
      <c r="D3033" s="39" t="str">
        <f>IF($A3033 &lt;&gt; "",VLOOKUP($A3033,'Student reference sheet'!$A$2:$V$2329, 2,FALSE), "")</f>
        <v/>
      </c>
      <c r="E3033" s="35"/>
      <c r="F3033" s="34"/>
      <c r="G3033" s="40" t="str">
        <f t="shared" ca="1" si="144"/>
        <v/>
      </c>
      <c r="H3033" s="40" t="str">
        <f t="shared" ca="1" si="145"/>
        <v/>
      </c>
      <c r="I3033" s="36" t="str">
        <f>IF($A3033 = "", "",
IF(COUNTIF(MINIMUM_DAY_DATES[], Attendance!J3033) &gt; 0, VLOOKUP(Attendance!$G3033,MINIMUM_DAY_PERIOD_SCHEDULE[], 2,TRUE),
IF(COUNTIF(RALLY_DATES[], Attendance!J3033) &gt; 0, VLOOKUP(Attendance!$G3033,RALLY_PERIOD_SCHEDULE[], 2,TRUE),
IF(WEEKDAY(Attendance!$J3033) = 2,
       IF(COUNTIF(FINALS_WEEK_MONDAY_DATE[],Attendance!$J3033) &gt; 0, VLOOKUP(Attendance!$G3033,FINALS_WEEK_MONDAY_PERIOD_SCHEDULE[],2,TRUE),
       VLOOKUP(Attendance!$G3033,REGULAR_WEEK_SCHEDULE[],6,TRUE)),
IF(WEEKDAY($J3033) = 3,
       IF(COUNTIF(FINALS_WEEK_TUESDAY_DATE[],Attendance!$J3033) &gt; 0, VLOOKUP(Attendance!$G3033,FINALS_WEEK_TUESDAY_PERIOD_SCHEDULE[],2,TRUE),
       VLOOKUP(Attendance!$G3033,REGULAR_WEEK_SCHEDULE[[Tuesday]:[Period]],5,TRUE)),
IF(WEEKDAY(Attendance!$J3033) = 4,
        IF(COUNTIF(BLOCK_WEDNESDAY_DATES[],Attendance!$J3033) &gt; 0, VLOOKUP(Attendance!$G3033,BLOCK_WEDNESDAY_PERIOD_SCHEDULE[],2,TRUE),
        IF(COUNTIF(FINALS_WEEK_WEDNESDAY_DATE[],Attendance!$J3033) &gt; 0, VLOOKUP(Attendance!$G3033,FINALS_WEEK_WEDNESDAY_PERIOD_SCHEDULE[],2,TRUE),
       VLOOKUP(Attendance!$G3033,REGULAR_WEEK_SCHEDULE[[Wednesday]:[Period]],4,TRUE))),
IF(WEEKDAY($J3033) = 5,
       IF(COUNTIF(BLOCK_THURSDAY_DATES[],Attendance!$J3033) &gt; 0, VLOOKUP(Attendance!$G3033,BLOCK_THURSDAY_PERIOD_SCHEDULE[],2,TRUE),
       IF(COUNTIF(FINALS_WEEK_THURSDAY_DATE[],Attendance!$J3033) &gt; 0, VLOOKUP(Attendance!$G3033,FINALS_WEEK_THURSDAY_PERIOD_SCHEDULE[],2,TRUE),
       VLOOKUP(Attendance!$G3033,REGULAR_WEEK_SCHEDULE[[Thursday]:[Period]],3,TRUE))),
IF(WEEKDAY(Attendance!$J3033) = 6,
       IF(COUNTIF(FINALS_WEEK_FRIDAY_DATE[],Attendance!$J3033) &gt; 0, VLOOKUP(Attendance!$G3033,FINALS_WEEK_FRIDAY_PERIOD_SCHEDULE[],2,TRUE),
       VLOOKUP(Attendance!$G3033,REGULAR_WEEK_SCHEDULE[[Friday]:[Period]],2,TRUE))))))))))</f>
        <v/>
      </c>
      <c r="J3033" s="41" t="str">
        <f t="shared" ca="1" si="146"/>
        <v/>
      </c>
      <c r="K3033" s="41" t="str">
        <f>IF($A3033 &lt;&gt; "",VLOOKUP($A3033,'Student reference sheet'!$A$2:$V$2329, 7,FALSE), "")</f>
        <v/>
      </c>
      <c r="L3033" s="30" t="str">
        <f>IF($A3033 ="", "", VLOOKUP($A3033, 'Student reference sheet'!$A$2:$Z$2603,23,FALSE))</f>
        <v/>
      </c>
      <c r="M3033" s="30" t="str">
        <f>IF($A3033 ="", "", VLOOKUP($A3033, 'Student reference sheet'!$A$2:$Z$2603,24,FALSE))</f>
        <v/>
      </c>
      <c r="N3033" s="30" t="str">
        <f>IF($A3033 ="", "", VLOOKUP($A3033, 'Student reference sheet'!$A$2:$Z$2603,26,FALSE))</f>
        <v/>
      </c>
      <c r="O3033" s="30" t="str">
        <f>IF($A3033 ="", "", VLOOKUP($A3033, 'Student reference sheet'!$A$2:$Z$2603,25,FALSE))</f>
        <v/>
      </c>
      <c r="P3033" s="39" t="str">
        <f>IF($A3033 = "", "", IF(OR(VLOOKUP($A3033,'Student reference sheet'!$A$2:$V$2400,8,FALSE) = "R",  VLOOKUP($A3033,'Student reference sheet'!$A$2:$V$2400,8,FALSE) = "L"), "X", ""))</f>
        <v/>
      </c>
      <c r="Q3033" s="39" t="str">
        <f>IF($A3033 ="", "", VLOOKUP($A3033, 'Student reference sheet'!$A$2:$V$2603,22,FALSE))</f>
        <v/>
      </c>
      <c r="R3033" s="39" t="str">
        <f>IF($A3033 &lt;&gt; "",VLOOKUP($A3033,'Student reference sheet'!$A$2:$V$2329, 5,FALSE), "")</f>
        <v/>
      </c>
      <c r="S3033" s="39" t="str">
        <f>IF($A3033 &lt;&gt; "",VLOOKUP($A3033,'Student reference sheet'!$A$2:$V$2329, 6,FALSE), "")</f>
        <v/>
      </c>
      <c r="T3033" s="30" t="str">
        <f>IF($A3033 = "","",
IF(VLOOKUP($A3033,'Student reference sheet'!$A$2:$V$2329, 10,FALSE) = "Y", "Hispanic",
IF(VLOOKUP($A3033,'Student reference sheet'!$A$2:$V$2329,11,FALSE) &lt;&gt; "",
IF(VLOOKUP($A3033,'Student reference sheet'!$A$2:$V$2329,11,FALSE) = "UNK", "Unknown", VLOOKUP(VALUE(VLOOKUP($A3033,'Student reference sheet'!$A$2:$V$2329,11,FALSE)),'Ethnicity Reference'!$A$2:$B$22,2,FALSE)),
IF(VLOOKUP($A3033,'Student reference sheet'!$A$2:$V$2329,9,FALSE) &lt;&gt; "", VLOOKUP(VALUE(VLOOKUP($A3033,'Student reference sheet'!$A$2:$V$2329,9,FALSE)),'Ethnicity Reference'!$A$2:$B$22,2,FALSE),"Unknown"))))</f>
        <v/>
      </c>
      <c r="U3033" s="35"/>
    </row>
    <row r="3034" spans="1:21" ht="15.75">
      <c r="A3034" s="47"/>
      <c r="B3034" s="33"/>
      <c r="C3034" s="39" t="str">
        <f>IF($A3034 &lt;&gt; "",VLOOKUP($A3034,'Student reference sheet'!$A$2:$V$2329, 3,FALSE), "")</f>
        <v/>
      </c>
      <c r="D3034" s="39" t="str">
        <f>IF($A3034 &lt;&gt; "",VLOOKUP($A3034,'Student reference sheet'!$A$2:$V$2329, 2,FALSE), "")</f>
        <v/>
      </c>
      <c r="E3034" s="35"/>
      <c r="F3034" s="34"/>
      <c r="G3034" s="40" t="str">
        <f t="shared" ca="1" si="144"/>
        <v/>
      </c>
      <c r="H3034" s="40" t="str">
        <f t="shared" ca="1" si="145"/>
        <v/>
      </c>
      <c r="I3034" s="36" t="str">
        <f>IF($A3034 = "", "",
IF(COUNTIF(MINIMUM_DAY_DATES[], Attendance!J3034) &gt; 0, VLOOKUP(Attendance!$G3034,MINIMUM_DAY_PERIOD_SCHEDULE[], 2,TRUE),
IF(COUNTIF(RALLY_DATES[], Attendance!J3034) &gt; 0, VLOOKUP(Attendance!$G3034,RALLY_PERIOD_SCHEDULE[], 2,TRUE),
IF(WEEKDAY(Attendance!$J3034) = 2,
       IF(COUNTIF(FINALS_WEEK_MONDAY_DATE[],Attendance!$J3034) &gt; 0, VLOOKUP(Attendance!$G3034,FINALS_WEEK_MONDAY_PERIOD_SCHEDULE[],2,TRUE),
       VLOOKUP(Attendance!$G3034,REGULAR_WEEK_SCHEDULE[],6,TRUE)),
IF(WEEKDAY($J3034) = 3,
       IF(COUNTIF(FINALS_WEEK_TUESDAY_DATE[],Attendance!$J3034) &gt; 0, VLOOKUP(Attendance!$G3034,FINALS_WEEK_TUESDAY_PERIOD_SCHEDULE[],2,TRUE),
       VLOOKUP(Attendance!$G3034,REGULAR_WEEK_SCHEDULE[[Tuesday]:[Period]],5,TRUE)),
IF(WEEKDAY(Attendance!$J3034) = 4,
        IF(COUNTIF(BLOCK_WEDNESDAY_DATES[],Attendance!$J3034) &gt; 0, VLOOKUP(Attendance!$G3034,BLOCK_WEDNESDAY_PERIOD_SCHEDULE[],2,TRUE),
        IF(COUNTIF(FINALS_WEEK_WEDNESDAY_DATE[],Attendance!$J3034) &gt; 0, VLOOKUP(Attendance!$G3034,FINALS_WEEK_WEDNESDAY_PERIOD_SCHEDULE[],2,TRUE),
       VLOOKUP(Attendance!$G3034,REGULAR_WEEK_SCHEDULE[[Wednesday]:[Period]],4,TRUE))),
IF(WEEKDAY($J3034) = 5,
       IF(COUNTIF(BLOCK_THURSDAY_DATES[],Attendance!$J3034) &gt; 0, VLOOKUP(Attendance!$G3034,BLOCK_THURSDAY_PERIOD_SCHEDULE[],2,TRUE),
       IF(COUNTIF(FINALS_WEEK_THURSDAY_DATE[],Attendance!$J3034) &gt; 0, VLOOKUP(Attendance!$G3034,FINALS_WEEK_THURSDAY_PERIOD_SCHEDULE[],2,TRUE),
       VLOOKUP(Attendance!$G3034,REGULAR_WEEK_SCHEDULE[[Thursday]:[Period]],3,TRUE))),
IF(WEEKDAY(Attendance!$J3034) = 6,
       IF(COUNTIF(FINALS_WEEK_FRIDAY_DATE[],Attendance!$J3034) &gt; 0, VLOOKUP(Attendance!$G3034,FINALS_WEEK_FRIDAY_PERIOD_SCHEDULE[],2,TRUE),
       VLOOKUP(Attendance!$G3034,REGULAR_WEEK_SCHEDULE[[Friday]:[Period]],2,TRUE))))))))))</f>
        <v/>
      </c>
      <c r="J3034" s="41" t="str">
        <f t="shared" ca="1" si="146"/>
        <v/>
      </c>
      <c r="K3034" s="41" t="str">
        <f>IF($A3034 &lt;&gt; "",VLOOKUP($A3034,'Student reference sheet'!$A$2:$V$2329, 7,FALSE), "")</f>
        <v/>
      </c>
      <c r="L3034" s="30" t="str">
        <f>IF($A3034 ="", "", VLOOKUP($A3034, 'Student reference sheet'!$A$2:$Z$2603,23,FALSE))</f>
        <v/>
      </c>
      <c r="M3034" s="30" t="str">
        <f>IF($A3034 ="", "", VLOOKUP($A3034, 'Student reference sheet'!$A$2:$Z$2603,24,FALSE))</f>
        <v/>
      </c>
      <c r="N3034" s="30" t="str">
        <f>IF($A3034 ="", "", VLOOKUP($A3034, 'Student reference sheet'!$A$2:$Z$2603,26,FALSE))</f>
        <v/>
      </c>
      <c r="O3034" s="30" t="str">
        <f>IF($A3034 ="", "", VLOOKUP($A3034, 'Student reference sheet'!$A$2:$Z$2603,25,FALSE))</f>
        <v/>
      </c>
      <c r="P3034" s="39" t="str">
        <f>IF($A3034 = "", "", IF(OR(VLOOKUP($A3034,'Student reference sheet'!$A$2:$V$2400,8,FALSE) = "R",  VLOOKUP($A3034,'Student reference sheet'!$A$2:$V$2400,8,FALSE) = "L"), "X", ""))</f>
        <v/>
      </c>
      <c r="Q3034" s="39" t="str">
        <f>IF($A3034 ="", "", VLOOKUP($A3034, 'Student reference sheet'!$A$2:$V$2603,22,FALSE))</f>
        <v/>
      </c>
      <c r="R3034" s="39" t="str">
        <f>IF($A3034 &lt;&gt; "",VLOOKUP($A3034,'Student reference sheet'!$A$2:$V$2329, 5,FALSE), "")</f>
        <v/>
      </c>
      <c r="S3034" s="39" t="str">
        <f>IF($A3034 &lt;&gt; "",VLOOKUP($A3034,'Student reference sheet'!$A$2:$V$2329, 6,FALSE), "")</f>
        <v/>
      </c>
      <c r="T3034" s="30" t="str">
        <f>IF($A3034 = "","",
IF(VLOOKUP($A3034,'Student reference sheet'!$A$2:$V$2329, 10,FALSE) = "Y", "Hispanic",
IF(VLOOKUP($A3034,'Student reference sheet'!$A$2:$V$2329,11,FALSE) &lt;&gt; "",
IF(VLOOKUP($A3034,'Student reference sheet'!$A$2:$V$2329,11,FALSE) = "UNK", "Unknown", VLOOKUP(VALUE(VLOOKUP($A3034,'Student reference sheet'!$A$2:$V$2329,11,FALSE)),'Ethnicity Reference'!$A$2:$B$22,2,FALSE)),
IF(VLOOKUP($A3034,'Student reference sheet'!$A$2:$V$2329,9,FALSE) &lt;&gt; "", VLOOKUP(VALUE(VLOOKUP($A3034,'Student reference sheet'!$A$2:$V$2329,9,FALSE)),'Ethnicity Reference'!$A$2:$B$22,2,FALSE),"Unknown"))))</f>
        <v/>
      </c>
      <c r="U3034" s="35"/>
    </row>
    <row r="3035" spans="1:21" ht="15.75">
      <c r="A3035" s="47"/>
      <c r="B3035" s="33"/>
      <c r="C3035" s="39" t="str">
        <f>IF($A3035 &lt;&gt; "",VLOOKUP($A3035,'Student reference sheet'!$A$2:$V$2329, 3,FALSE), "")</f>
        <v/>
      </c>
      <c r="D3035" s="39" t="str">
        <f>IF($A3035 &lt;&gt; "",VLOOKUP($A3035,'Student reference sheet'!$A$2:$V$2329, 2,FALSE), "")</f>
        <v/>
      </c>
      <c r="E3035" s="35"/>
      <c r="F3035" s="34"/>
      <c r="G3035" s="40" t="str">
        <f t="shared" ca="1" si="144"/>
        <v/>
      </c>
      <c r="H3035" s="40" t="str">
        <f t="shared" ca="1" si="145"/>
        <v/>
      </c>
      <c r="I3035" s="36" t="str">
        <f>IF($A3035 = "", "",
IF(COUNTIF(MINIMUM_DAY_DATES[], Attendance!J3035) &gt; 0, VLOOKUP(Attendance!$G3035,MINIMUM_DAY_PERIOD_SCHEDULE[], 2,TRUE),
IF(COUNTIF(RALLY_DATES[], Attendance!J3035) &gt; 0, VLOOKUP(Attendance!$G3035,RALLY_PERIOD_SCHEDULE[], 2,TRUE),
IF(WEEKDAY(Attendance!$J3035) = 2,
       IF(COUNTIF(FINALS_WEEK_MONDAY_DATE[],Attendance!$J3035) &gt; 0, VLOOKUP(Attendance!$G3035,FINALS_WEEK_MONDAY_PERIOD_SCHEDULE[],2,TRUE),
       VLOOKUP(Attendance!$G3035,REGULAR_WEEK_SCHEDULE[],6,TRUE)),
IF(WEEKDAY($J3035) = 3,
       IF(COUNTIF(FINALS_WEEK_TUESDAY_DATE[],Attendance!$J3035) &gt; 0, VLOOKUP(Attendance!$G3035,FINALS_WEEK_TUESDAY_PERIOD_SCHEDULE[],2,TRUE),
       VLOOKUP(Attendance!$G3035,REGULAR_WEEK_SCHEDULE[[Tuesday]:[Period]],5,TRUE)),
IF(WEEKDAY(Attendance!$J3035) = 4,
        IF(COUNTIF(BLOCK_WEDNESDAY_DATES[],Attendance!$J3035) &gt; 0, VLOOKUP(Attendance!$G3035,BLOCK_WEDNESDAY_PERIOD_SCHEDULE[],2,TRUE),
        IF(COUNTIF(FINALS_WEEK_WEDNESDAY_DATE[],Attendance!$J3035) &gt; 0, VLOOKUP(Attendance!$G3035,FINALS_WEEK_WEDNESDAY_PERIOD_SCHEDULE[],2,TRUE),
       VLOOKUP(Attendance!$G3035,REGULAR_WEEK_SCHEDULE[[Wednesday]:[Period]],4,TRUE))),
IF(WEEKDAY($J3035) = 5,
       IF(COUNTIF(BLOCK_THURSDAY_DATES[],Attendance!$J3035) &gt; 0, VLOOKUP(Attendance!$G3035,BLOCK_THURSDAY_PERIOD_SCHEDULE[],2,TRUE),
       IF(COUNTIF(FINALS_WEEK_THURSDAY_DATE[],Attendance!$J3035) &gt; 0, VLOOKUP(Attendance!$G3035,FINALS_WEEK_THURSDAY_PERIOD_SCHEDULE[],2,TRUE),
       VLOOKUP(Attendance!$G3035,REGULAR_WEEK_SCHEDULE[[Thursday]:[Period]],3,TRUE))),
IF(WEEKDAY(Attendance!$J3035) = 6,
       IF(COUNTIF(FINALS_WEEK_FRIDAY_DATE[],Attendance!$J3035) &gt; 0, VLOOKUP(Attendance!$G3035,FINALS_WEEK_FRIDAY_PERIOD_SCHEDULE[],2,TRUE),
       VLOOKUP(Attendance!$G3035,REGULAR_WEEK_SCHEDULE[[Friday]:[Period]],2,TRUE))))))))))</f>
        <v/>
      </c>
      <c r="J3035" s="41" t="str">
        <f t="shared" ca="1" si="146"/>
        <v/>
      </c>
      <c r="K3035" s="41" t="str">
        <f>IF($A3035 &lt;&gt; "",VLOOKUP($A3035,'Student reference sheet'!$A$2:$V$2329, 7,FALSE), "")</f>
        <v/>
      </c>
      <c r="L3035" s="30" t="str">
        <f>IF($A3035 ="", "", VLOOKUP($A3035, 'Student reference sheet'!$A$2:$Z$2603,23,FALSE))</f>
        <v/>
      </c>
      <c r="M3035" s="30" t="str">
        <f>IF($A3035 ="", "", VLOOKUP($A3035, 'Student reference sheet'!$A$2:$Z$2603,24,FALSE))</f>
        <v/>
      </c>
      <c r="N3035" s="30" t="str">
        <f>IF($A3035 ="", "", VLOOKUP($A3035, 'Student reference sheet'!$A$2:$Z$2603,26,FALSE))</f>
        <v/>
      </c>
      <c r="O3035" s="30" t="str">
        <f>IF($A3035 ="", "", VLOOKUP($A3035, 'Student reference sheet'!$A$2:$Z$2603,25,FALSE))</f>
        <v/>
      </c>
      <c r="P3035" s="39" t="str">
        <f>IF($A3035 = "", "", IF(OR(VLOOKUP($A3035,'Student reference sheet'!$A$2:$V$2400,8,FALSE) = "R",  VLOOKUP($A3035,'Student reference sheet'!$A$2:$V$2400,8,FALSE) = "L"), "X", ""))</f>
        <v/>
      </c>
      <c r="Q3035" s="39" t="str">
        <f>IF($A3035 ="", "", VLOOKUP($A3035, 'Student reference sheet'!$A$2:$V$2603,22,FALSE))</f>
        <v/>
      </c>
      <c r="R3035" s="39" t="str">
        <f>IF($A3035 &lt;&gt; "",VLOOKUP($A3035,'Student reference sheet'!$A$2:$V$2329, 5,FALSE), "")</f>
        <v/>
      </c>
      <c r="S3035" s="39" t="str">
        <f>IF($A3035 &lt;&gt; "",VLOOKUP($A3035,'Student reference sheet'!$A$2:$V$2329, 6,FALSE), "")</f>
        <v/>
      </c>
      <c r="T3035" s="30" t="str">
        <f>IF($A3035 = "","",
IF(VLOOKUP($A3035,'Student reference sheet'!$A$2:$V$2329, 10,FALSE) = "Y", "Hispanic",
IF(VLOOKUP($A3035,'Student reference sheet'!$A$2:$V$2329,11,FALSE) &lt;&gt; "",
IF(VLOOKUP($A3035,'Student reference sheet'!$A$2:$V$2329,11,FALSE) = "UNK", "Unknown", VLOOKUP(VALUE(VLOOKUP($A3035,'Student reference sheet'!$A$2:$V$2329,11,FALSE)),'Ethnicity Reference'!$A$2:$B$22,2,FALSE)),
IF(VLOOKUP($A3035,'Student reference sheet'!$A$2:$V$2329,9,FALSE) &lt;&gt; "", VLOOKUP(VALUE(VLOOKUP($A3035,'Student reference sheet'!$A$2:$V$2329,9,FALSE)),'Ethnicity Reference'!$A$2:$B$22,2,FALSE),"Unknown"))))</f>
        <v/>
      </c>
      <c r="U3035" s="35"/>
    </row>
    <row r="3036" spans="1:21" ht="15.75">
      <c r="A3036" s="47"/>
      <c r="B3036" s="33"/>
      <c r="C3036" s="39" t="str">
        <f>IF($A3036 &lt;&gt; "",VLOOKUP($A3036,'Student reference sheet'!$A$2:$V$2329, 3,FALSE), "")</f>
        <v/>
      </c>
      <c r="D3036" s="39" t="str">
        <f>IF($A3036 &lt;&gt; "",VLOOKUP($A3036,'Student reference sheet'!$A$2:$V$2329, 2,FALSE), "")</f>
        <v/>
      </c>
      <c r="E3036" s="35"/>
      <c r="F3036" s="34"/>
      <c r="G3036" s="40" t="str">
        <f t="shared" ca="1" si="144"/>
        <v/>
      </c>
      <c r="H3036" s="40" t="str">
        <f t="shared" ca="1" si="145"/>
        <v/>
      </c>
      <c r="I3036" s="36" t="str">
        <f>IF($A3036 = "", "",
IF(COUNTIF(MINIMUM_DAY_DATES[], Attendance!J3036) &gt; 0, VLOOKUP(Attendance!$G3036,MINIMUM_DAY_PERIOD_SCHEDULE[], 2,TRUE),
IF(COUNTIF(RALLY_DATES[], Attendance!J3036) &gt; 0, VLOOKUP(Attendance!$G3036,RALLY_PERIOD_SCHEDULE[], 2,TRUE),
IF(WEEKDAY(Attendance!$J3036) = 2,
       IF(COUNTIF(FINALS_WEEK_MONDAY_DATE[],Attendance!$J3036) &gt; 0, VLOOKUP(Attendance!$G3036,FINALS_WEEK_MONDAY_PERIOD_SCHEDULE[],2,TRUE),
       VLOOKUP(Attendance!$G3036,REGULAR_WEEK_SCHEDULE[],6,TRUE)),
IF(WEEKDAY($J3036) = 3,
       IF(COUNTIF(FINALS_WEEK_TUESDAY_DATE[],Attendance!$J3036) &gt; 0, VLOOKUP(Attendance!$G3036,FINALS_WEEK_TUESDAY_PERIOD_SCHEDULE[],2,TRUE),
       VLOOKUP(Attendance!$G3036,REGULAR_WEEK_SCHEDULE[[Tuesday]:[Period]],5,TRUE)),
IF(WEEKDAY(Attendance!$J3036) = 4,
        IF(COUNTIF(BLOCK_WEDNESDAY_DATES[],Attendance!$J3036) &gt; 0, VLOOKUP(Attendance!$G3036,BLOCK_WEDNESDAY_PERIOD_SCHEDULE[],2,TRUE),
        IF(COUNTIF(FINALS_WEEK_WEDNESDAY_DATE[],Attendance!$J3036) &gt; 0, VLOOKUP(Attendance!$G3036,FINALS_WEEK_WEDNESDAY_PERIOD_SCHEDULE[],2,TRUE),
       VLOOKUP(Attendance!$G3036,REGULAR_WEEK_SCHEDULE[[Wednesday]:[Period]],4,TRUE))),
IF(WEEKDAY($J3036) = 5,
       IF(COUNTIF(BLOCK_THURSDAY_DATES[],Attendance!$J3036) &gt; 0, VLOOKUP(Attendance!$G3036,BLOCK_THURSDAY_PERIOD_SCHEDULE[],2,TRUE),
       IF(COUNTIF(FINALS_WEEK_THURSDAY_DATE[],Attendance!$J3036) &gt; 0, VLOOKUP(Attendance!$G3036,FINALS_WEEK_THURSDAY_PERIOD_SCHEDULE[],2,TRUE),
       VLOOKUP(Attendance!$G3036,REGULAR_WEEK_SCHEDULE[[Thursday]:[Period]],3,TRUE))),
IF(WEEKDAY(Attendance!$J3036) = 6,
       IF(COUNTIF(FINALS_WEEK_FRIDAY_DATE[],Attendance!$J3036) &gt; 0, VLOOKUP(Attendance!$G3036,FINALS_WEEK_FRIDAY_PERIOD_SCHEDULE[],2,TRUE),
       VLOOKUP(Attendance!$G3036,REGULAR_WEEK_SCHEDULE[[Friday]:[Period]],2,TRUE))))))))))</f>
        <v/>
      </c>
      <c r="J3036" s="41" t="str">
        <f t="shared" ca="1" si="146"/>
        <v/>
      </c>
      <c r="K3036" s="41" t="str">
        <f>IF($A3036 &lt;&gt; "",VLOOKUP($A3036,'Student reference sheet'!$A$2:$V$2329, 7,FALSE), "")</f>
        <v/>
      </c>
      <c r="L3036" s="30" t="str">
        <f>IF($A3036 ="", "", VLOOKUP($A3036, 'Student reference sheet'!$A$2:$Z$2603,23,FALSE))</f>
        <v/>
      </c>
      <c r="M3036" s="30" t="str">
        <f>IF($A3036 ="", "", VLOOKUP($A3036, 'Student reference sheet'!$A$2:$Z$2603,24,FALSE))</f>
        <v/>
      </c>
      <c r="N3036" s="30" t="str">
        <f>IF($A3036 ="", "", VLOOKUP($A3036, 'Student reference sheet'!$A$2:$Z$2603,26,FALSE))</f>
        <v/>
      </c>
      <c r="O3036" s="30" t="str">
        <f>IF($A3036 ="", "", VLOOKUP($A3036, 'Student reference sheet'!$A$2:$Z$2603,25,FALSE))</f>
        <v/>
      </c>
      <c r="P3036" s="39" t="str">
        <f>IF($A3036 = "", "", IF(OR(VLOOKUP($A3036,'Student reference sheet'!$A$2:$V$2400,8,FALSE) = "R",  VLOOKUP($A3036,'Student reference sheet'!$A$2:$V$2400,8,FALSE) = "L"), "X", ""))</f>
        <v/>
      </c>
      <c r="Q3036" s="39" t="str">
        <f>IF($A3036 ="", "", VLOOKUP($A3036, 'Student reference sheet'!$A$2:$V$2603,22,FALSE))</f>
        <v/>
      </c>
      <c r="R3036" s="39" t="str">
        <f>IF($A3036 &lt;&gt; "",VLOOKUP($A3036,'Student reference sheet'!$A$2:$V$2329, 5,FALSE), "")</f>
        <v/>
      </c>
      <c r="S3036" s="39" t="str">
        <f>IF($A3036 &lt;&gt; "",VLOOKUP($A3036,'Student reference sheet'!$A$2:$V$2329, 6,FALSE), "")</f>
        <v/>
      </c>
      <c r="T3036" s="30" t="str">
        <f>IF($A3036 = "","",
IF(VLOOKUP($A3036,'Student reference sheet'!$A$2:$V$2329, 10,FALSE) = "Y", "Hispanic",
IF(VLOOKUP($A3036,'Student reference sheet'!$A$2:$V$2329,11,FALSE) &lt;&gt; "",
IF(VLOOKUP($A3036,'Student reference sheet'!$A$2:$V$2329,11,FALSE) = "UNK", "Unknown", VLOOKUP(VALUE(VLOOKUP($A3036,'Student reference sheet'!$A$2:$V$2329,11,FALSE)),'Ethnicity Reference'!$A$2:$B$22,2,FALSE)),
IF(VLOOKUP($A3036,'Student reference sheet'!$A$2:$V$2329,9,FALSE) &lt;&gt; "", VLOOKUP(VALUE(VLOOKUP($A3036,'Student reference sheet'!$A$2:$V$2329,9,FALSE)),'Ethnicity Reference'!$A$2:$B$22,2,FALSE),"Unknown"))))</f>
        <v/>
      </c>
      <c r="U3036" s="35"/>
    </row>
    <row r="3037" spans="1:21" ht="15.75">
      <c r="A3037" s="47"/>
      <c r="B3037" s="33"/>
      <c r="C3037" s="39" t="str">
        <f>IF($A3037 &lt;&gt; "",VLOOKUP($A3037,'Student reference sheet'!$A$2:$V$2329, 3,FALSE), "")</f>
        <v/>
      </c>
      <c r="D3037" s="39" t="str">
        <f>IF($A3037 &lt;&gt; "",VLOOKUP($A3037,'Student reference sheet'!$A$2:$V$2329, 2,FALSE), "")</f>
        <v/>
      </c>
      <c r="E3037" s="35"/>
      <c r="F3037" s="34"/>
      <c r="G3037" s="40" t="str">
        <f t="shared" ca="1" si="144"/>
        <v/>
      </c>
      <c r="H3037" s="40" t="str">
        <f t="shared" ca="1" si="145"/>
        <v/>
      </c>
      <c r="I3037" s="36" t="str">
        <f>IF($A3037 = "", "",
IF(COUNTIF(MINIMUM_DAY_DATES[], Attendance!J3037) &gt; 0, VLOOKUP(Attendance!$G3037,MINIMUM_DAY_PERIOD_SCHEDULE[], 2,TRUE),
IF(COUNTIF(RALLY_DATES[], Attendance!J3037) &gt; 0, VLOOKUP(Attendance!$G3037,RALLY_PERIOD_SCHEDULE[], 2,TRUE),
IF(WEEKDAY(Attendance!$J3037) = 2,
       IF(COUNTIF(FINALS_WEEK_MONDAY_DATE[],Attendance!$J3037) &gt; 0, VLOOKUP(Attendance!$G3037,FINALS_WEEK_MONDAY_PERIOD_SCHEDULE[],2,TRUE),
       VLOOKUP(Attendance!$G3037,REGULAR_WEEK_SCHEDULE[],6,TRUE)),
IF(WEEKDAY($J3037) = 3,
       IF(COUNTIF(FINALS_WEEK_TUESDAY_DATE[],Attendance!$J3037) &gt; 0, VLOOKUP(Attendance!$G3037,FINALS_WEEK_TUESDAY_PERIOD_SCHEDULE[],2,TRUE),
       VLOOKUP(Attendance!$G3037,REGULAR_WEEK_SCHEDULE[[Tuesday]:[Period]],5,TRUE)),
IF(WEEKDAY(Attendance!$J3037) = 4,
        IF(COUNTIF(BLOCK_WEDNESDAY_DATES[],Attendance!$J3037) &gt; 0, VLOOKUP(Attendance!$G3037,BLOCK_WEDNESDAY_PERIOD_SCHEDULE[],2,TRUE),
        IF(COUNTIF(FINALS_WEEK_WEDNESDAY_DATE[],Attendance!$J3037) &gt; 0, VLOOKUP(Attendance!$G3037,FINALS_WEEK_WEDNESDAY_PERIOD_SCHEDULE[],2,TRUE),
       VLOOKUP(Attendance!$G3037,REGULAR_WEEK_SCHEDULE[[Wednesday]:[Period]],4,TRUE))),
IF(WEEKDAY($J3037) = 5,
       IF(COUNTIF(BLOCK_THURSDAY_DATES[],Attendance!$J3037) &gt; 0, VLOOKUP(Attendance!$G3037,BLOCK_THURSDAY_PERIOD_SCHEDULE[],2,TRUE),
       IF(COUNTIF(FINALS_WEEK_THURSDAY_DATE[],Attendance!$J3037) &gt; 0, VLOOKUP(Attendance!$G3037,FINALS_WEEK_THURSDAY_PERIOD_SCHEDULE[],2,TRUE),
       VLOOKUP(Attendance!$G3037,REGULAR_WEEK_SCHEDULE[[Thursday]:[Period]],3,TRUE))),
IF(WEEKDAY(Attendance!$J3037) = 6,
       IF(COUNTIF(FINALS_WEEK_FRIDAY_DATE[],Attendance!$J3037) &gt; 0, VLOOKUP(Attendance!$G3037,FINALS_WEEK_FRIDAY_PERIOD_SCHEDULE[],2,TRUE),
       VLOOKUP(Attendance!$G3037,REGULAR_WEEK_SCHEDULE[[Friday]:[Period]],2,TRUE))))))))))</f>
        <v/>
      </c>
      <c r="J3037" s="41" t="str">
        <f t="shared" ca="1" si="146"/>
        <v/>
      </c>
      <c r="K3037" s="41" t="str">
        <f>IF($A3037 &lt;&gt; "",VLOOKUP($A3037,'Student reference sheet'!$A$2:$V$2329, 7,FALSE), "")</f>
        <v/>
      </c>
      <c r="L3037" s="30" t="str">
        <f>IF($A3037 ="", "", VLOOKUP($A3037, 'Student reference sheet'!$A$2:$Z$2603,23,FALSE))</f>
        <v/>
      </c>
      <c r="M3037" s="30" t="str">
        <f>IF($A3037 ="", "", VLOOKUP($A3037, 'Student reference sheet'!$A$2:$Z$2603,24,FALSE))</f>
        <v/>
      </c>
      <c r="N3037" s="30" t="str">
        <f>IF($A3037 ="", "", VLOOKUP($A3037, 'Student reference sheet'!$A$2:$Z$2603,26,FALSE))</f>
        <v/>
      </c>
      <c r="O3037" s="30" t="str">
        <f>IF($A3037 ="", "", VLOOKUP($A3037, 'Student reference sheet'!$A$2:$Z$2603,25,FALSE))</f>
        <v/>
      </c>
      <c r="P3037" s="39" t="str">
        <f>IF($A3037 = "", "", IF(OR(VLOOKUP($A3037,'Student reference sheet'!$A$2:$V$2400,8,FALSE) = "R",  VLOOKUP($A3037,'Student reference sheet'!$A$2:$V$2400,8,FALSE) = "L"), "X", ""))</f>
        <v/>
      </c>
      <c r="Q3037" s="39" t="str">
        <f>IF($A3037 ="", "", VLOOKUP($A3037, 'Student reference sheet'!$A$2:$V$2603,22,FALSE))</f>
        <v/>
      </c>
      <c r="R3037" s="39" t="str">
        <f>IF($A3037 &lt;&gt; "",VLOOKUP($A3037,'Student reference sheet'!$A$2:$V$2329, 5,FALSE), "")</f>
        <v/>
      </c>
      <c r="S3037" s="39" t="str">
        <f>IF($A3037 &lt;&gt; "",VLOOKUP($A3037,'Student reference sheet'!$A$2:$V$2329, 6,FALSE), "")</f>
        <v/>
      </c>
      <c r="T3037" s="30" t="str">
        <f>IF($A3037 = "","",
IF(VLOOKUP($A3037,'Student reference sheet'!$A$2:$V$2329, 10,FALSE) = "Y", "Hispanic",
IF(VLOOKUP($A3037,'Student reference sheet'!$A$2:$V$2329,11,FALSE) &lt;&gt; "",
IF(VLOOKUP($A3037,'Student reference sheet'!$A$2:$V$2329,11,FALSE) = "UNK", "Unknown", VLOOKUP(VALUE(VLOOKUP($A3037,'Student reference sheet'!$A$2:$V$2329,11,FALSE)),'Ethnicity Reference'!$A$2:$B$22,2,FALSE)),
IF(VLOOKUP($A3037,'Student reference sheet'!$A$2:$V$2329,9,FALSE) &lt;&gt; "", VLOOKUP(VALUE(VLOOKUP($A3037,'Student reference sheet'!$A$2:$V$2329,9,FALSE)),'Ethnicity Reference'!$A$2:$B$22,2,FALSE),"Unknown"))))</f>
        <v/>
      </c>
      <c r="U3037" s="35"/>
    </row>
    <row r="3038" spans="1:21" ht="15.75">
      <c r="A3038" s="47"/>
      <c r="B3038" s="33"/>
      <c r="C3038" s="39" t="str">
        <f>IF($A3038 &lt;&gt; "",VLOOKUP($A3038,'Student reference sheet'!$A$2:$V$2329, 3,FALSE), "")</f>
        <v/>
      </c>
      <c r="D3038" s="39" t="str">
        <f>IF($A3038 &lt;&gt; "",VLOOKUP($A3038,'Student reference sheet'!$A$2:$V$2329, 2,FALSE), "")</f>
        <v/>
      </c>
      <c r="E3038" s="35"/>
      <c r="F3038" s="34"/>
      <c r="G3038" s="40" t="str">
        <f t="shared" ca="1" si="144"/>
        <v/>
      </c>
      <c r="H3038" s="40" t="str">
        <f t="shared" ca="1" si="145"/>
        <v/>
      </c>
      <c r="I3038" s="36" t="str">
        <f>IF($A3038 = "", "",
IF(COUNTIF(MINIMUM_DAY_DATES[], Attendance!J3038) &gt; 0, VLOOKUP(Attendance!$G3038,MINIMUM_DAY_PERIOD_SCHEDULE[], 2,TRUE),
IF(COUNTIF(RALLY_DATES[], Attendance!J3038) &gt; 0, VLOOKUP(Attendance!$G3038,RALLY_PERIOD_SCHEDULE[], 2,TRUE),
IF(WEEKDAY(Attendance!$J3038) = 2,
       IF(COUNTIF(FINALS_WEEK_MONDAY_DATE[],Attendance!$J3038) &gt; 0, VLOOKUP(Attendance!$G3038,FINALS_WEEK_MONDAY_PERIOD_SCHEDULE[],2,TRUE),
       VLOOKUP(Attendance!$G3038,REGULAR_WEEK_SCHEDULE[],6,TRUE)),
IF(WEEKDAY($J3038) = 3,
       IF(COUNTIF(FINALS_WEEK_TUESDAY_DATE[],Attendance!$J3038) &gt; 0, VLOOKUP(Attendance!$G3038,FINALS_WEEK_TUESDAY_PERIOD_SCHEDULE[],2,TRUE),
       VLOOKUP(Attendance!$G3038,REGULAR_WEEK_SCHEDULE[[Tuesday]:[Period]],5,TRUE)),
IF(WEEKDAY(Attendance!$J3038) = 4,
        IF(COUNTIF(BLOCK_WEDNESDAY_DATES[],Attendance!$J3038) &gt; 0, VLOOKUP(Attendance!$G3038,BLOCK_WEDNESDAY_PERIOD_SCHEDULE[],2,TRUE),
        IF(COUNTIF(FINALS_WEEK_WEDNESDAY_DATE[],Attendance!$J3038) &gt; 0, VLOOKUP(Attendance!$G3038,FINALS_WEEK_WEDNESDAY_PERIOD_SCHEDULE[],2,TRUE),
       VLOOKUP(Attendance!$G3038,REGULAR_WEEK_SCHEDULE[[Wednesday]:[Period]],4,TRUE))),
IF(WEEKDAY($J3038) = 5,
       IF(COUNTIF(BLOCK_THURSDAY_DATES[],Attendance!$J3038) &gt; 0, VLOOKUP(Attendance!$G3038,BLOCK_THURSDAY_PERIOD_SCHEDULE[],2,TRUE),
       IF(COUNTIF(FINALS_WEEK_THURSDAY_DATE[],Attendance!$J3038) &gt; 0, VLOOKUP(Attendance!$G3038,FINALS_WEEK_THURSDAY_PERIOD_SCHEDULE[],2,TRUE),
       VLOOKUP(Attendance!$G3038,REGULAR_WEEK_SCHEDULE[[Thursday]:[Period]],3,TRUE))),
IF(WEEKDAY(Attendance!$J3038) = 6,
       IF(COUNTIF(FINALS_WEEK_FRIDAY_DATE[],Attendance!$J3038) &gt; 0, VLOOKUP(Attendance!$G3038,FINALS_WEEK_FRIDAY_PERIOD_SCHEDULE[],2,TRUE),
       VLOOKUP(Attendance!$G3038,REGULAR_WEEK_SCHEDULE[[Friday]:[Period]],2,TRUE))))))))))</f>
        <v/>
      </c>
      <c r="J3038" s="41" t="str">
        <f t="shared" ca="1" si="146"/>
        <v/>
      </c>
      <c r="K3038" s="41" t="str">
        <f>IF($A3038 &lt;&gt; "",VLOOKUP($A3038,'Student reference sheet'!$A$2:$V$2329, 7,FALSE), "")</f>
        <v/>
      </c>
      <c r="L3038" s="30" t="str">
        <f>IF($A3038 ="", "", VLOOKUP($A3038, 'Student reference sheet'!$A$2:$Z$2603,23,FALSE))</f>
        <v/>
      </c>
      <c r="M3038" s="30" t="str">
        <f>IF($A3038 ="", "", VLOOKUP($A3038, 'Student reference sheet'!$A$2:$Z$2603,24,FALSE))</f>
        <v/>
      </c>
      <c r="N3038" s="30" t="str">
        <f>IF($A3038 ="", "", VLOOKUP($A3038, 'Student reference sheet'!$A$2:$Z$2603,26,FALSE))</f>
        <v/>
      </c>
      <c r="O3038" s="30" t="str">
        <f>IF($A3038 ="", "", VLOOKUP($A3038, 'Student reference sheet'!$A$2:$Z$2603,25,FALSE))</f>
        <v/>
      </c>
      <c r="P3038" s="39" t="str">
        <f>IF($A3038 = "", "", IF(OR(VLOOKUP($A3038,'Student reference sheet'!$A$2:$V$2400,8,FALSE) = "R",  VLOOKUP($A3038,'Student reference sheet'!$A$2:$V$2400,8,FALSE) = "L"), "X", ""))</f>
        <v/>
      </c>
      <c r="Q3038" s="39" t="str">
        <f>IF($A3038 ="", "", VLOOKUP($A3038, 'Student reference sheet'!$A$2:$V$2603,22,FALSE))</f>
        <v/>
      </c>
      <c r="R3038" s="39" t="str">
        <f>IF($A3038 &lt;&gt; "",VLOOKUP($A3038,'Student reference sheet'!$A$2:$V$2329, 5,FALSE), "")</f>
        <v/>
      </c>
      <c r="S3038" s="39" t="str">
        <f>IF($A3038 &lt;&gt; "",VLOOKUP($A3038,'Student reference sheet'!$A$2:$V$2329, 6,FALSE), "")</f>
        <v/>
      </c>
      <c r="T3038" s="30" t="str">
        <f>IF($A3038 = "","",
IF(VLOOKUP($A3038,'Student reference sheet'!$A$2:$V$2329, 10,FALSE) = "Y", "Hispanic",
IF(VLOOKUP($A3038,'Student reference sheet'!$A$2:$V$2329,11,FALSE) &lt;&gt; "",
IF(VLOOKUP($A3038,'Student reference sheet'!$A$2:$V$2329,11,FALSE) = "UNK", "Unknown", VLOOKUP(VALUE(VLOOKUP($A3038,'Student reference sheet'!$A$2:$V$2329,11,FALSE)),'Ethnicity Reference'!$A$2:$B$22,2,FALSE)),
IF(VLOOKUP($A3038,'Student reference sheet'!$A$2:$V$2329,9,FALSE) &lt;&gt; "", VLOOKUP(VALUE(VLOOKUP($A3038,'Student reference sheet'!$A$2:$V$2329,9,FALSE)),'Ethnicity Reference'!$A$2:$B$22,2,FALSE),"Unknown"))))</f>
        <v/>
      </c>
      <c r="U3038" s="35"/>
    </row>
    <row r="3039" spans="1:21" ht="15.75">
      <c r="A3039" s="47"/>
      <c r="B3039" s="33"/>
      <c r="C3039" s="39" t="str">
        <f>IF($A3039 &lt;&gt; "",VLOOKUP($A3039,'Student reference sheet'!$A$2:$V$2329, 3,FALSE), "")</f>
        <v/>
      </c>
      <c r="D3039" s="39" t="str">
        <f>IF($A3039 &lt;&gt; "",VLOOKUP($A3039,'Student reference sheet'!$A$2:$V$2329, 2,FALSE), "")</f>
        <v/>
      </c>
      <c r="E3039" s="35"/>
      <c r="F3039" s="34"/>
      <c r="G3039" s="40" t="str">
        <f t="shared" ca="1" si="144"/>
        <v/>
      </c>
      <c r="H3039" s="40" t="str">
        <f t="shared" ca="1" si="145"/>
        <v/>
      </c>
      <c r="I3039" s="36" t="str">
        <f>IF($A3039 = "", "",
IF(COUNTIF(MINIMUM_DAY_DATES[], Attendance!J3039) &gt; 0, VLOOKUP(Attendance!$G3039,MINIMUM_DAY_PERIOD_SCHEDULE[], 2,TRUE),
IF(COUNTIF(RALLY_DATES[], Attendance!J3039) &gt; 0, VLOOKUP(Attendance!$G3039,RALLY_PERIOD_SCHEDULE[], 2,TRUE),
IF(WEEKDAY(Attendance!$J3039) = 2,
       IF(COUNTIF(FINALS_WEEK_MONDAY_DATE[],Attendance!$J3039) &gt; 0, VLOOKUP(Attendance!$G3039,FINALS_WEEK_MONDAY_PERIOD_SCHEDULE[],2,TRUE),
       VLOOKUP(Attendance!$G3039,REGULAR_WEEK_SCHEDULE[],6,TRUE)),
IF(WEEKDAY($J3039) = 3,
       IF(COUNTIF(FINALS_WEEK_TUESDAY_DATE[],Attendance!$J3039) &gt; 0, VLOOKUP(Attendance!$G3039,FINALS_WEEK_TUESDAY_PERIOD_SCHEDULE[],2,TRUE),
       VLOOKUP(Attendance!$G3039,REGULAR_WEEK_SCHEDULE[[Tuesday]:[Period]],5,TRUE)),
IF(WEEKDAY(Attendance!$J3039) = 4,
        IF(COUNTIF(BLOCK_WEDNESDAY_DATES[],Attendance!$J3039) &gt; 0, VLOOKUP(Attendance!$G3039,BLOCK_WEDNESDAY_PERIOD_SCHEDULE[],2,TRUE),
        IF(COUNTIF(FINALS_WEEK_WEDNESDAY_DATE[],Attendance!$J3039) &gt; 0, VLOOKUP(Attendance!$G3039,FINALS_WEEK_WEDNESDAY_PERIOD_SCHEDULE[],2,TRUE),
       VLOOKUP(Attendance!$G3039,REGULAR_WEEK_SCHEDULE[[Wednesday]:[Period]],4,TRUE))),
IF(WEEKDAY($J3039) = 5,
       IF(COUNTIF(BLOCK_THURSDAY_DATES[],Attendance!$J3039) &gt; 0, VLOOKUP(Attendance!$G3039,BLOCK_THURSDAY_PERIOD_SCHEDULE[],2,TRUE),
       IF(COUNTIF(FINALS_WEEK_THURSDAY_DATE[],Attendance!$J3039) &gt; 0, VLOOKUP(Attendance!$G3039,FINALS_WEEK_THURSDAY_PERIOD_SCHEDULE[],2,TRUE),
       VLOOKUP(Attendance!$G3039,REGULAR_WEEK_SCHEDULE[[Thursday]:[Period]],3,TRUE))),
IF(WEEKDAY(Attendance!$J3039) = 6,
       IF(COUNTIF(FINALS_WEEK_FRIDAY_DATE[],Attendance!$J3039) &gt; 0, VLOOKUP(Attendance!$G3039,FINALS_WEEK_FRIDAY_PERIOD_SCHEDULE[],2,TRUE),
       VLOOKUP(Attendance!$G3039,REGULAR_WEEK_SCHEDULE[[Friday]:[Period]],2,TRUE))))))))))</f>
        <v/>
      </c>
      <c r="J3039" s="41" t="str">
        <f t="shared" ca="1" si="146"/>
        <v/>
      </c>
      <c r="K3039" s="41" t="str">
        <f>IF($A3039 &lt;&gt; "",VLOOKUP($A3039,'Student reference sheet'!$A$2:$V$2329, 7,FALSE), "")</f>
        <v/>
      </c>
      <c r="L3039" s="30" t="str">
        <f>IF($A3039 ="", "", VLOOKUP($A3039, 'Student reference sheet'!$A$2:$Z$2603,23,FALSE))</f>
        <v/>
      </c>
      <c r="M3039" s="30" t="str">
        <f>IF($A3039 ="", "", VLOOKUP($A3039, 'Student reference sheet'!$A$2:$Z$2603,24,FALSE))</f>
        <v/>
      </c>
      <c r="N3039" s="30" t="str">
        <f>IF($A3039 ="", "", VLOOKUP($A3039, 'Student reference sheet'!$A$2:$Z$2603,26,FALSE))</f>
        <v/>
      </c>
      <c r="O3039" s="30" t="str">
        <f>IF($A3039 ="", "", VLOOKUP($A3039, 'Student reference sheet'!$A$2:$Z$2603,25,FALSE))</f>
        <v/>
      </c>
      <c r="P3039" s="39" t="str">
        <f>IF($A3039 = "", "", IF(OR(VLOOKUP($A3039,'Student reference sheet'!$A$2:$V$2400,8,FALSE) = "R",  VLOOKUP($A3039,'Student reference sheet'!$A$2:$V$2400,8,FALSE) = "L"), "X", ""))</f>
        <v/>
      </c>
      <c r="Q3039" s="39" t="str">
        <f>IF($A3039 ="", "", VLOOKUP($A3039, 'Student reference sheet'!$A$2:$V$2603,22,FALSE))</f>
        <v/>
      </c>
      <c r="R3039" s="39" t="str">
        <f>IF($A3039 &lt;&gt; "",VLOOKUP($A3039,'Student reference sheet'!$A$2:$V$2329, 5,FALSE), "")</f>
        <v/>
      </c>
      <c r="S3039" s="39" t="str">
        <f>IF($A3039 &lt;&gt; "",VLOOKUP($A3039,'Student reference sheet'!$A$2:$V$2329, 6,FALSE), "")</f>
        <v/>
      </c>
      <c r="T3039" s="30" t="str">
        <f>IF($A3039 = "","",
IF(VLOOKUP($A3039,'Student reference sheet'!$A$2:$V$2329, 10,FALSE) = "Y", "Hispanic",
IF(VLOOKUP($A3039,'Student reference sheet'!$A$2:$V$2329,11,FALSE) &lt;&gt; "",
IF(VLOOKUP($A3039,'Student reference sheet'!$A$2:$V$2329,11,FALSE) = "UNK", "Unknown", VLOOKUP(VALUE(VLOOKUP($A3039,'Student reference sheet'!$A$2:$V$2329,11,FALSE)),'Ethnicity Reference'!$A$2:$B$22,2,FALSE)),
IF(VLOOKUP($A3039,'Student reference sheet'!$A$2:$V$2329,9,FALSE) &lt;&gt; "", VLOOKUP(VALUE(VLOOKUP($A3039,'Student reference sheet'!$A$2:$V$2329,9,FALSE)),'Ethnicity Reference'!$A$2:$B$22,2,FALSE),"Unknown"))))</f>
        <v/>
      </c>
      <c r="U3039" s="35"/>
    </row>
    <row r="3040" spans="1:21" ht="15.75">
      <c r="A3040" s="47"/>
      <c r="B3040" s="33"/>
      <c r="C3040" s="39" t="str">
        <f>IF($A3040 &lt;&gt; "",VLOOKUP($A3040,'Student reference sheet'!$A$2:$V$2329, 3,FALSE), "")</f>
        <v/>
      </c>
      <c r="D3040" s="39" t="str">
        <f>IF($A3040 &lt;&gt; "",VLOOKUP($A3040,'Student reference sheet'!$A$2:$V$2329, 2,FALSE), "")</f>
        <v/>
      </c>
      <c r="E3040" s="35"/>
      <c r="F3040" s="34"/>
      <c r="G3040" s="40" t="str">
        <f t="shared" ca="1" si="144"/>
        <v/>
      </c>
      <c r="H3040" s="40" t="str">
        <f t="shared" ca="1" si="145"/>
        <v/>
      </c>
      <c r="I3040" s="36" t="str">
        <f>IF($A3040 = "", "",
IF(COUNTIF(MINIMUM_DAY_DATES[], Attendance!J3040) &gt; 0, VLOOKUP(Attendance!$G3040,MINIMUM_DAY_PERIOD_SCHEDULE[], 2,TRUE),
IF(COUNTIF(RALLY_DATES[], Attendance!J3040) &gt; 0, VLOOKUP(Attendance!$G3040,RALLY_PERIOD_SCHEDULE[], 2,TRUE),
IF(WEEKDAY(Attendance!$J3040) = 2,
       IF(COUNTIF(FINALS_WEEK_MONDAY_DATE[],Attendance!$J3040) &gt; 0, VLOOKUP(Attendance!$G3040,FINALS_WEEK_MONDAY_PERIOD_SCHEDULE[],2,TRUE),
       VLOOKUP(Attendance!$G3040,REGULAR_WEEK_SCHEDULE[],6,TRUE)),
IF(WEEKDAY($J3040) = 3,
       IF(COUNTIF(FINALS_WEEK_TUESDAY_DATE[],Attendance!$J3040) &gt; 0, VLOOKUP(Attendance!$G3040,FINALS_WEEK_TUESDAY_PERIOD_SCHEDULE[],2,TRUE),
       VLOOKUP(Attendance!$G3040,REGULAR_WEEK_SCHEDULE[[Tuesday]:[Period]],5,TRUE)),
IF(WEEKDAY(Attendance!$J3040) = 4,
        IF(COUNTIF(BLOCK_WEDNESDAY_DATES[],Attendance!$J3040) &gt; 0, VLOOKUP(Attendance!$G3040,BLOCK_WEDNESDAY_PERIOD_SCHEDULE[],2,TRUE),
        IF(COUNTIF(FINALS_WEEK_WEDNESDAY_DATE[],Attendance!$J3040) &gt; 0, VLOOKUP(Attendance!$G3040,FINALS_WEEK_WEDNESDAY_PERIOD_SCHEDULE[],2,TRUE),
       VLOOKUP(Attendance!$G3040,REGULAR_WEEK_SCHEDULE[[Wednesday]:[Period]],4,TRUE))),
IF(WEEKDAY($J3040) = 5,
       IF(COUNTIF(BLOCK_THURSDAY_DATES[],Attendance!$J3040) &gt; 0, VLOOKUP(Attendance!$G3040,BLOCK_THURSDAY_PERIOD_SCHEDULE[],2,TRUE),
       IF(COUNTIF(FINALS_WEEK_THURSDAY_DATE[],Attendance!$J3040) &gt; 0, VLOOKUP(Attendance!$G3040,FINALS_WEEK_THURSDAY_PERIOD_SCHEDULE[],2,TRUE),
       VLOOKUP(Attendance!$G3040,REGULAR_WEEK_SCHEDULE[[Thursday]:[Period]],3,TRUE))),
IF(WEEKDAY(Attendance!$J3040) = 6,
       IF(COUNTIF(FINALS_WEEK_FRIDAY_DATE[],Attendance!$J3040) &gt; 0, VLOOKUP(Attendance!$G3040,FINALS_WEEK_FRIDAY_PERIOD_SCHEDULE[],2,TRUE),
       VLOOKUP(Attendance!$G3040,REGULAR_WEEK_SCHEDULE[[Friday]:[Period]],2,TRUE))))))))))</f>
        <v/>
      </c>
      <c r="J3040" s="41" t="str">
        <f t="shared" ca="1" si="146"/>
        <v/>
      </c>
      <c r="K3040" s="41" t="str">
        <f>IF($A3040 &lt;&gt; "",VLOOKUP($A3040,'Student reference sheet'!$A$2:$V$2329, 7,FALSE), "")</f>
        <v/>
      </c>
      <c r="L3040" s="30" t="str">
        <f>IF($A3040 ="", "", VLOOKUP($A3040, 'Student reference sheet'!$A$2:$Z$2603,23,FALSE))</f>
        <v/>
      </c>
      <c r="M3040" s="30" t="str">
        <f>IF($A3040 ="", "", VLOOKUP($A3040, 'Student reference sheet'!$A$2:$Z$2603,24,FALSE))</f>
        <v/>
      </c>
      <c r="N3040" s="30" t="str">
        <f>IF($A3040 ="", "", VLOOKUP($A3040, 'Student reference sheet'!$A$2:$Z$2603,26,FALSE))</f>
        <v/>
      </c>
      <c r="O3040" s="30" t="str">
        <f>IF($A3040 ="", "", VLOOKUP($A3040, 'Student reference sheet'!$A$2:$Z$2603,25,FALSE))</f>
        <v/>
      </c>
      <c r="P3040" s="39" t="str">
        <f>IF($A3040 = "", "", IF(OR(VLOOKUP($A3040,'Student reference sheet'!$A$2:$V$2400,8,FALSE) = "R",  VLOOKUP($A3040,'Student reference sheet'!$A$2:$V$2400,8,FALSE) = "L"), "X", ""))</f>
        <v/>
      </c>
      <c r="Q3040" s="39" t="str">
        <f>IF($A3040 ="", "", VLOOKUP($A3040, 'Student reference sheet'!$A$2:$V$2603,22,FALSE))</f>
        <v/>
      </c>
      <c r="R3040" s="39" t="str">
        <f>IF($A3040 &lt;&gt; "",VLOOKUP($A3040,'Student reference sheet'!$A$2:$V$2329, 5,FALSE), "")</f>
        <v/>
      </c>
      <c r="S3040" s="39" t="str">
        <f>IF($A3040 &lt;&gt; "",VLOOKUP($A3040,'Student reference sheet'!$A$2:$V$2329, 6,FALSE), "")</f>
        <v/>
      </c>
      <c r="T3040" s="30" t="str">
        <f>IF($A3040 = "","",
IF(VLOOKUP($A3040,'Student reference sheet'!$A$2:$V$2329, 10,FALSE) = "Y", "Hispanic",
IF(VLOOKUP($A3040,'Student reference sheet'!$A$2:$V$2329,11,FALSE) &lt;&gt; "",
IF(VLOOKUP($A3040,'Student reference sheet'!$A$2:$V$2329,11,FALSE) = "UNK", "Unknown", VLOOKUP(VALUE(VLOOKUP($A3040,'Student reference sheet'!$A$2:$V$2329,11,FALSE)),'Ethnicity Reference'!$A$2:$B$22,2,FALSE)),
IF(VLOOKUP($A3040,'Student reference sheet'!$A$2:$V$2329,9,FALSE) &lt;&gt; "", VLOOKUP(VALUE(VLOOKUP($A3040,'Student reference sheet'!$A$2:$V$2329,9,FALSE)),'Ethnicity Reference'!$A$2:$B$22,2,FALSE),"Unknown"))))</f>
        <v/>
      </c>
      <c r="U3040" s="35"/>
    </row>
    <row r="3041" spans="1:21" ht="15.75">
      <c r="A3041" s="47"/>
      <c r="B3041" s="33"/>
      <c r="C3041" s="39" t="str">
        <f>IF($A3041 &lt;&gt; "",VLOOKUP($A3041,'Student reference sheet'!$A$2:$V$2329, 3,FALSE), "")</f>
        <v/>
      </c>
      <c r="D3041" s="39" t="str">
        <f>IF($A3041 &lt;&gt; "",VLOOKUP($A3041,'Student reference sheet'!$A$2:$V$2329, 2,FALSE), "")</f>
        <v/>
      </c>
      <c r="E3041" s="35"/>
      <c r="F3041" s="34"/>
      <c r="G3041" s="40" t="str">
        <f t="shared" ca="1" si="144"/>
        <v/>
      </c>
      <c r="H3041" s="40" t="str">
        <f t="shared" ca="1" si="145"/>
        <v/>
      </c>
      <c r="I3041" s="36" t="str">
        <f>IF($A3041 = "", "",
IF(COUNTIF(MINIMUM_DAY_DATES[], Attendance!J3041) &gt; 0, VLOOKUP(Attendance!$G3041,MINIMUM_DAY_PERIOD_SCHEDULE[], 2,TRUE),
IF(COUNTIF(RALLY_DATES[], Attendance!J3041) &gt; 0, VLOOKUP(Attendance!$G3041,RALLY_PERIOD_SCHEDULE[], 2,TRUE),
IF(WEEKDAY(Attendance!$J3041) = 2,
       IF(COUNTIF(FINALS_WEEK_MONDAY_DATE[],Attendance!$J3041) &gt; 0, VLOOKUP(Attendance!$G3041,FINALS_WEEK_MONDAY_PERIOD_SCHEDULE[],2,TRUE),
       VLOOKUP(Attendance!$G3041,REGULAR_WEEK_SCHEDULE[],6,TRUE)),
IF(WEEKDAY($J3041) = 3,
       IF(COUNTIF(FINALS_WEEK_TUESDAY_DATE[],Attendance!$J3041) &gt; 0, VLOOKUP(Attendance!$G3041,FINALS_WEEK_TUESDAY_PERIOD_SCHEDULE[],2,TRUE),
       VLOOKUP(Attendance!$G3041,REGULAR_WEEK_SCHEDULE[[Tuesday]:[Period]],5,TRUE)),
IF(WEEKDAY(Attendance!$J3041) = 4,
        IF(COUNTIF(BLOCK_WEDNESDAY_DATES[],Attendance!$J3041) &gt; 0, VLOOKUP(Attendance!$G3041,BLOCK_WEDNESDAY_PERIOD_SCHEDULE[],2,TRUE),
        IF(COUNTIF(FINALS_WEEK_WEDNESDAY_DATE[],Attendance!$J3041) &gt; 0, VLOOKUP(Attendance!$G3041,FINALS_WEEK_WEDNESDAY_PERIOD_SCHEDULE[],2,TRUE),
       VLOOKUP(Attendance!$G3041,REGULAR_WEEK_SCHEDULE[[Wednesday]:[Period]],4,TRUE))),
IF(WEEKDAY($J3041) = 5,
       IF(COUNTIF(BLOCK_THURSDAY_DATES[],Attendance!$J3041) &gt; 0, VLOOKUP(Attendance!$G3041,BLOCK_THURSDAY_PERIOD_SCHEDULE[],2,TRUE),
       IF(COUNTIF(FINALS_WEEK_THURSDAY_DATE[],Attendance!$J3041) &gt; 0, VLOOKUP(Attendance!$G3041,FINALS_WEEK_THURSDAY_PERIOD_SCHEDULE[],2,TRUE),
       VLOOKUP(Attendance!$G3041,REGULAR_WEEK_SCHEDULE[[Thursday]:[Period]],3,TRUE))),
IF(WEEKDAY(Attendance!$J3041) = 6,
       IF(COUNTIF(FINALS_WEEK_FRIDAY_DATE[],Attendance!$J3041) &gt; 0, VLOOKUP(Attendance!$G3041,FINALS_WEEK_FRIDAY_PERIOD_SCHEDULE[],2,TRUE),
       VLOOKUP(Attendance!$G3041,REGULAR_WEEK_SCHEDULE[[Friday]:[Period]],2,TRUE))))))))))</f>
        <v/>
      </c>
      <c r="J3041" s="41" t="str">
        <f t="shared" ca="1" si="146"/>
        <v/>
      </c>
      <c r="K3041" s="41" t="str">
        <f>IF($A3041 &lt;&gt; "",VLOOKUP($A3041,'Student reference sheet'!$A$2:$V$2329, 7,FALSE), "")</f>
        <v/>
      </c>
      <c r="L3041" s="30" t="str">
        <f>IF($A3041 ="", "", VLOOKUP($A3041, 'Student reference sheet'!$A$2:$Z$2603,23,FALSE))</f>
        <v/>
      </c>
      <c r="M3041" s="30" t="str">
        <f>IF($A3041 ="", "", VLOOKUP($A3041, 'Student reference sheet'!$A$2:$Z$2603,24,FALSE))</f>
        <v/>
      </c>
      <c r="N3041" s="30" t="str">
        <f>IF($A3041 ="", "", VLOOKUP($A3041, 'Student reference sheet'!$A$2:$Z$2603,26,FALSE))</f>
        <v/>
      </c>
      <c r="O3041" s="30" t="str">
        <f>IF($A3041 ="", "", VLOOKUP($A3041, 'Student reference sheet'!$A$2:$Z$2603,25,FALSE))</f>
        <v/>
      </c>
      <c r="P3041" s="39" t="str">
        <f>IF($A3041 = "", "", IF(OR(VLOOKUP($A3041,'Student reference sheet'!$A$2:$V$2400,8,FALSE) = "R",  VLOOKUP($A3041,'Student reference sheet'!$A$2:$V$2400,8,FALSE) = "L"), "X", ""))</f>
        <v/>
      </c>
      <c r="Q3041" s="39" t="str">
        <f>IF($A3041 ="", "", VLOOKUP($A3041, 'Student reference sheet'!$A$2:$V$2603,22,FALSE))</f>
        <v/>
      </c>
      <c r="R3041" s="39" t="str">
        <f>IF($A3041 &lt;&gt; "",VLOOKUP($A3041,'Student reference sheet'!$A$2:$V$2329, 5,FALSE), "")</f>
        <v/>
      </c>
      <c r="S3041" s="39" t="str">
        <f>IF($A3041 &lt;&gt; "",VLOOKUP($A3041,'Student reference sheet'!$A$2:$V$2329, 6,FALSE), "")</f>
        <v/>
      </c>
      <c r="T3041" s="30" t="str">
        <f>IF($A3041 = "","",
IF(VLOOKUP($A3041,'Student reference sheet'!$A$2:$V$2329, 10,FALSE) = "Y", "Hispanic",
IF(VLOOKUP($A3041,'Student reference sheet'!$A$2:$V$2329,11,FALSE) &lt;&gt; "",
IF(VLOOKUP($A3041,'Student reference sheet'!$A$2:$V$2329,11,FALSE) = "UNK", "Unknown", VLOOKUP(VALUE(VLOOKUP($A3041,'Student reference sheet'!$A$2:$V$2329,11,FALSE)),'Ethnicity Reference'!$A$2:$B$22,2,FALSE)),
IF(VLOOKUP($A3041,'Student reference sheet'!$A$2:$V$2329,9,FALSE) &lt;&gt; "", VLOOKUP(VALUE(VLOOKUP($A3041,'Student reference sheet'!$A$2:$V$2329,9,FALSE)),'Ethnicity Reference'!$A$2:$B$22,2,FALSE),"Unknown"))))</f>
        <v/>
      </c>
      <c r="U3041" s="35"/>
    </row>
    <row r="3042" spans="1:21" ht="15.75">
      <c r="A3042" s="47"/>
      <c r="B3042" s="33"/>
      <c r="C3042" s="39" t="str">
        <f>IF($A3042 &lt;&gt; "",VLOOKUP($A3042,'Student reference sheet'!$A$2:$V$2329, 3,FALSE), "")</f>
        <v/>
      </c>
      <c r="D3042" s="39" t="str">
        <f>IF($A3042 &lt;&gt; "",VLOOKUP($A3042,'Student reference sheet'!$A$2:$V$2329, 2,FALSE), "")</f>
        <v/>
      </c>
      <c r="E3042" s="35"/>
      <c r="F3042" s="34"/>
      <c r="G3042" s="40" t="str">
        <f t="shared" ca="1" si="144"/>
        <v/>
      </c>
      <c r="H3042" s="40" t="str">
        <f t="shared" ca="1" si="145"/>
        <v/>
      </c>
      <c r="I3042" s="36" t="str">
        <f>IF($A3042 = "", "",
IF(COUNTIF(MINIMUM_DAY_DATES[], Attendance!J3042) &gt; 0, VLOOKUP(Attendance!$G3042,MINIMUM_DAY_PERIOD_SCHEDULE[], 2,TRUE),
IF(COUNTIF(RALLY_DATES[], Attendance!J3042) &gt; 0, VLOOKUP(Attendance!$G3042,RALLY_PERIOD_SCHEDULE[], 2,TRUE),
IF(WEEKDAY(Attendance!$J3042) = 2,
       IF(COUNTIF(FINALS_WEEK_MONDAY_DATE[],Attendance!$J3042) &gt; 0, VLOOKUP(Attendance!$G3042,FINALS_WEEK_MONDAY_PERIOD_SCHEDULE[],2,TRUE),
       VLOOKUP(Attendance!$G3042,REGULAR_WEEK_SCHEDULE[],6,TRUE)),
IF(WEEKDAY($J3042) = 3,
       IF(COUNTIF(FINALS_WEEK_TUESDAY_DATE[],Attendance!$J3042) &gt; 0, VLOOKUP(Attendance!$G3042,FINALS_WEEK_TUESDAY_PERIOD_SCHEDULE[],2,TRUE),
       VLOOKUP(Attendance!$G3042,REGULAR_WEEK_SCHEDULE[[Tuesday]:[Period]],5,TRUE)),
IF(WEEKDAY(Attendance!$J3042) = 4,
        IF(COUNTIF(BLOCK_WEDNESDAY_DATES[],Attendance!$J3042) &gt; 0, VLOOKUP(Attendance!$G3042,BLOCK_WEDNESDAY_PERIOD_SCHEDULE[],2,TRUE),
        IF(COUNTIF(FINALS_WEEK_WEDNESDAY_DATE[],Attendance!$J3042) &gt; 0, VLOOKUP(Attendance!$G3042,FINALS_WEEK_WEDNESDAY_PERIOD_SCHEDULE[],2,TRUE),
       VLOOKUP(Attendance!$G3042,REGULAR_WEEK_SCHEDULE[[Wednesday]:[Period]],4,TRUE))),
IF(WEEKDAY($J3042) = 5,
       IF(COUNTIF(BLOCK_THURSDAY_DATES[],Attendance!$J3042) &gt; 0, VLOOKUP(Attendance!$G3042,BLOCK_THURSDAY_PERIOD_SCHEDULE[],2,TRUE),
       IF(COUNTIF(FINALS_WEEK_THURSDAY_DATE[],Attendance!$J3042) &gt; 0, VLOOKUP(Attendance!$G3042,FINALS_WEEK_THURSDAY_PERIOD_SCHEDULE[],2,TRUE),
       VLOOKUP(Attendance!$G3042,REGULAR_WEEK_SCHEDULE[[Thursday]:[Period]],3,TRUE))),
IF(WEEKDAY(Attendance!$J3042) = 6,
       IF(COUNTIF(FINALS_WEEK_FRIDAY_DATE[],Attendance!$J3042) &gt; 0, VLOOKUP(Attendance!$G3042,FINALS_WEEK_FRIDAY_PERIOD_SCHEDULE[],2,TRUE),
       VLOOKUP(Attendance!$G3042,REGULAR_WEEK_SCHEDULE[[Friday]:[Period]],2,TRUE))))))))))</f>
        <v/>
      </c>
      <c r="J3042" s="41" t="str">
        <f t="shared" ca="1" si="146"/>
        <v/>
      </c>
      <c r="K3042" s="41" t="str">
        <f>IF($A3042 &lt;&gt; "",VLOOKUP($A3042,'Student reference sheet'!$A$2:$V$2329, 7,FALSE), "")</f>
        <v/>
      </c>
      <c r="L3042" s="30" t="str">
        <f>IF($A3042 ="", "", VLOOKUP($A3042, 'Student reference sheet'!$A$2:$Z$2603,23,FALSE))</f>
        <v/>
      </c>
      <c r="M3042" s="30" t="str">
        <f>IF($A3042 ="", "", VLOOKUP($A3042, 'Student reference sheet'!$A$2:$Z$2603,24,FALSE))</f>
        <v/>
      </c>
      <c r="N3042" s="30" t="str">
        <f>IF($A3042 ="", "", VLOOKUP($A3042, 'Student reference sheet'!$A$2:$Z$2603,26,FALSE))</f>
        <v/>
      </c>
      <c r="O3042" s="30" t="str">
        <f>IF($A3042 ="", "", VLOOKUP($A3042, 'Student reference sheet'!$A$2:$Z$2603,25,FALSE))</f>
        <v/>
      </c>
      <c r="P3042" s="39" t="str">
        <f>IF($A3042 = "", "", IF(OR(VLOOKUP($A3042,'Student reference sheet'!$A$2:$V$2400,8,FALSE) = "R",  VLOOKUP($A3042,'Student reference sheet'!$A$2:$V$2400,8,FALSE) = "L"), "X", ""))</f>
        <v/>
      </c>
      <c r="Q3042" s="39" t="str">
        <f>IF($A3042 ="", "", VLOOKUP($A3042, 'Student reference sheet'!$A$2:$V$2603,22,FALSE))</f>
        <v/>
      </c>
      <c r="R3042" s="39" t="str">
        <f>IF($A3042 &lt;&gt; "",VLOOKUP($A3042,'Student reference sheet'!$A$2:$V$2329, 5,FALSE), "")</f>
        <v/>
      </c>
      <c r="S3042" s="39" t="str">
        <f>IF($A3042 &lt;&gt; "",VLOOKUP($A3042,'Student reference sheet'!$A$2:$V$2329, 6,FALSE), "")</f>
        <v/>
      </c>
      <c r="T3042" s="30" t="str">
        <f>IF($A3042 = "","",
IF(VLOOKUP($A3042,'Student reference sheet'!$A$2:$V$2329, 10,FALSE) = "Y", "Hispanic",
IF(VLOOKUP($A3042,'Student reference sheet'!$A$2:$V$2329,11,FALSE) &lt;&gt; "",
IF(VLOOKUP($A3042,'Student reference sheet'!$A$2:$V$2329,11,FALSE) = "UNK", "Unknown", VLOOKUP(VALUE(VLOOKUP($A3042,'Student reference sheet'!$A$2:$V$2329,11,FALSE)),'Ethnicity Reference'!$A$2:$B$22,2,FALSE)),
IF(VLOOKUP($A3042,'Student reference sheet'!$A$2:$V$2329,9,FALSE) &lt;&gt; "", VLOOKUP(VALUE(VLOOKUP($A3042,'Student reference sheet'!$A$2:$V$2329,9,FALSE)),'Ethnicity Reference'!$A$2:$B$22,2,FALSE),"Unknown"))))</f>
        <v/>
      </c>
      <c r="U3042" s="35"/>
    </row>
    <row r="3043" spans="1:21" ht="15.75">
      <c r="A3043" s="47"/>
      <c r="B3043" s="33"/>
      <c r="C3043" s="39" t="str">
        <f>IF($A3043 &lt;&gt; "",VLOOKUP($A3043,'Student reference sheet'!$A$2:$V$2329, 3,FALSE), "")</f>
        <v/>
      </c>
      <c r="D3043" s="39" t="str">
        <f>IF($A3043 &lt;&gt; "",VLOOKUP($A3043,'Student reference sheet'!$A$2:$V$2329, 2,FALSE), "")</f>
        <v/>
      </c>
      <c r="E3043" s="35"/>
      <c r="F3043" s="34"/>
      <c r="G3043" s="40" t="str">
        <f t="shared" ca="1" si="144"/>
        <v/>
      </c>
      <c r="H3043" s="40" t="str">
        <f t="shared" ca="1" si="145"/>
        <v/>
      </c>
      <c r="I3043" s="36" t="str">
        <f>IF($A3043 = "", "",
IF(COUNTIF(MINIMUM_DAY_DATES[], Attendance!J3043) &gt; 0, VLOOKUP(Attendance!$G3043,MINIMUM_DAY_PERIOD_SCHEDULE[], 2,TRUE),
IF(COUNTIF(RALLY_DATES[], Attendance!J3043) &gt; 0, VLOOKUP(Attendance!$G3043,RALLY_PERIOD_SCHEDULE[], 2,TRUE),
IF(WEEKDAY(Attendance!$J3043) = 2,
       IF(COUNTIF(FINALS_WEEK_MONDAY_DATE[],Attendance!$J3043) &gt; 0, VLOOKUP(Attendance!$G3043,FINALS_WEEK_MONDAY_PERIOD_SCHEDULE[],2,TRUE),
       VLOOKUP(Attendance!$G3043,REGULAR_WEEK_SCHEDULE[],6,TRUE)),
IF(WEEKDAY($J3043) = 3,
       IF(COUNTIF(FINALS_WEEK_TUESDAY_DATE[],Attendance!$J3043) &gt; 0, VLOOKUP(Attendance!$G3043,FINALS_WEEK_TUESDAY_PERIOD_SCHEDULE[],2,TRUE),
       VLOOKUP(Attendance!$G3043,REGULAR_WEEK_SCHEDULE[[Tuesday]:[Period]],5,TRUE)),
IF(WEEKDAY(Attendance!$J3043) = 4,
        IF(COUNTIF(BLOCK_WEDNESDAY_DATES[],Attendance!$J3043) &gt; 0, VLOOKUP(Attendance!$G3043,BLOCK_WEDNESDAY_PERIOD_SCHEDULE[],2,TRUE),
        IF(COUNTIF(FINALS_WEEK_WEDNESDAY_DATE[],Attendance!$J3043) &gt; 0, VLOOKUP(Attendance!$G3043,FINALS_WEEK_WEDNESDAY_PERIOD_SCHEDULE[],2,TRUE),
       VLOOKUP(Attendance!$G3043,REGULAR_WEEK_SCHEDULE[[Wednesday]:[Period]],4,TRUE))),
IF(WEEKDAY($J3043) = 5,
       IF(COUNTIF(BLOCK_THURSDAY_DATES[],Attendance!$J3043) &gt; 0, VLOOKUP(Attendance!$G3043,BLOCK_THURSDAY_PERIOD_SCHEDULE[],2,TRUE),
       IF(COUNTIF(FINALS_WEEK_THURSDAY_DATE[],Attendance!$J3043) &gt; 0, VLOOKUP(Attendance!$G3043,FINALS_WEEK_THURSDAY_PERIOD_SCHEDULE[],2,TRUE),
       VLOOKUP(Attendance!$G3043,REGULAR_WEEK_SCHEDULE[[Thursday]:[Period]],3,TRUE))),
IF(WEEKDAY(Attendance!$J3043) = 6,
       IF(COUNTIF(FINALS_WEEK_FRIDAY_DATE[],Attendance!$J3043) &gt; 0, VLOOKUP(Attendance!$G3043,FINALS_WEEK_FRIDAY_PERIOD_SCHEDULE[],2,TRUE),
       VLOOKUP(Attendance!$G3043,REGULAR_WEEK_SCHEDULE[[Friday]:[Period]],2,TRUE))))))))))</f>
        <v/>
      </c>
      <c r="J3043" s="41" t="str">
        <f t="shared" ca="1" si="146"/>
        <v/>
      </c>
      <c r="K3043" s="41" t="str">
        <f>IF($A3043 &lt;&gt; "",VLOOKUP($A3043,'Student reference sheet'!$A$2:$V$2329, 7,FALSE), "")</f>
        <v/>
      </c>
      <c r="L3043" s="30" t="str">
        <f>IF($A3043 ="", "", VLOOKUP($A3043, 'Student reference sheet'!$A$2:$Z$2603,23,FALSE))</f>
        <v/>
      </c>
      <c r="M3043" s="30" t="str">
        <f>IF($A3043 ="", "", VLOOKUP($A3043, 'Student reference sheet'!$A$2:$Z$2603,24,FALSE))</f>
        <v/>
      </c>
      <c r="N3043" s="30" t="str">
        <f>IF($A3043 ="", "", VLOOKUP($A3043, 'Student reference sheet'!$A$2:$Z$2603,26,FALSE))</f>
        <v/>
      </c>
      <c r="O3043" s="30" t="str">
        <f>IF($A3043 ="", "", VLOOKUP($A3043, 'Student reference sheet'!$A$2:$Z$2603,25,FALSE))</f>
        <v/>
      </c>
      <c r="P3043" s="39" t="str">
        <f>IF($A3043 = "", "", IF(OR(VLOOKUP($A3043,'Student reference sheet'!$A$2:$V$2400,8,FALSE) = "R",  VLOOKUP($A3043,'Student reference sheet'!$A$2:$V$2400,8,FALSE) = "L"), "X", ""))</f>
        <v/>
      </c>
      <c r="Q3043" s="39" t="str">
        <f>IF($A3043 ="", "", VLOOKUP($A3043, 'Student reference sheet'!$A$2:$V$2603,22,FALSE))</f>
        <v/>
      </c>
      <c r="R3043" s="39" t="str">
        <f>IF($A3043 &lt;&gt; "",VLOOKUP($A3043,'Student reference sheet'!$A$2:$V$2329, 5,FALSE), "")</f>
        <v/>
      </c>
      <c r="S3043" s="39" t="str">
        <f>IF($A3043 &lt;&gt; "",VLOOKUP($A3043,'Student reference sheet'!$A$2:$V$2329, 6,FALSE), "")</f>
        <v/>
      </c>
      <c r="T3043" s="30" t="str">
        <f>IF($A3043 = "","",
IF(VLOOKUP($A3043,'Student reference sheet'!$A$2:$V$2329, 10,FALSE) = "Y", "Hispanic",
IF(VLOOKUP($A3043,'Student reference sheet'!$A$2:$V$2329,11,FALSE) &lt;&gt; "",
IF(VLOOKUP($A3043,'Student reference sheet'!$A$2:$V$2329,11,FALSE) = "UNK", "Unknown", VLOOKUP(VALUE(VLOOKUP($A3043,'Student reference sheet'!$A$2:$V$2329,11,FALSE)),'Ethnicity Reference'!$A$2:$B$22,2,FALSE)),
IF(VLOOKUP($A3043,'Student reference sheet'!$A$2:$V$2329,9,FALSE) &lt;&gt; "", VLOOKUP(VALUE(VLOOKUP($A3043,'Student reference sheet'!$A$2:$V$2329,9,FALSE)),'Ethnicity Reference'!$A$2:$B$22,2,FALSE),"Unknown"))))</f>
        <v/>
      </c>
      <c r="U3043" s="35"/>
    </row>
    <row r="3044" spans="1:21" ht="15.75">
      <c r="A3044" s="47"/>
      <c r="B3044" s="33"/>
      <c r="C3044" s="39" t="str">
        <f>IF($A3044 &lt;&gt; "",VLOOKUP($A3044,'Student reference sheet'!$A$2:$V$2329, 3,FALSE), "")</f>
        <v/>
      </c>
      <c r="D3044" s="39" t="str">
        <f>IF($A3044 &lt;&gt; "",VLOOKUP($A3044,'Student reference sheet'!$A$2:$V$2329, 2,FALSE), "")</f>
        <v/>
      </c>
      <c r="E3044" s="35"/>
      <c r="F3044" s="34"/>
      <c r="G3044" s="40" t="str">
        <f t="shared" ca="1" si="144"/>
        <v/>
      </c>
      <c r="H3044" s="40" t="str">
        <f t="shared" ca="1" si="145"/>
        <v/>
      </c>
      <c r="I3044" s="36" t="str">
        <f>IF($A3044 = "", "",
IF(COUNTIF(MINIMUM_DAY_DATES[], Attendance!J3044) &gt; 0, VLOOKUP(Attendance!$G3044,MINIMUM_DAY_PERIOD_SCHEDULE[], 2,TRUE),
IF(COUNTIF(RALLY_DATES[], Attendance!J3044) &gt; 0, VLOOKUP(Attendance!$G3044,RALLY_PERIOD_SCHEDULE[], 2,TRUE),
IF(WEEKDAY(Attendance!$J3044) = 2,
       IF(COUNTIF(FINALS_WEEK_MONDAY_DATE[],Attendance!$J3044) &gt; 0, VLOOKUP(Attendance!$G3044,FINALS_WEEK_MONDAY_PERIOD_SCHEDULE[],2,TRUE),
       VLOOKUP(Attendance!$G3044,REGULAR_WEEK_SCHEDULE[],6,TRUE)),
IF(WEEKDAY($J3044) = 3,
       IF(COUNTIF(FINALS_WEEK_TUESDAY_DATE[],Attendance!$J3044) &gt; 0, VLOOKUP(Attendance!$G3044,FINALS_WEEK_TUESDAY_PERIOD_SCHEDULE[],2,TRUE),
       VLOOKUP(Attendance!$G3044,REGULAR_WEEK_SCHEDULE[[Tuesday]:[Period]],5,TRUE)),
IF(WEEKDAY(Attendance!$J3044) = 4,
        IF(COUNTIF(BLOCK_WEDNESDAY_DATES[],Attendance!$J3044) &gt; 0, VLOOKUP(Attendance!$G3044,BLOCK_WEDNESDAY_PERIOD_SCHEDULE[],2,TRUE),
        IF(COUNTIF(FINALS_WEEK_WEDNESDAY_DATE[],Attendance!$J3044) &gt; 0, VLOOKUP(Attendance!$G3044,FINALS_WEEK_WEDNESDAY_PERIOD_SCHEDULE[],2,TRUE),
       VLOOKUP(Attendance!$G3044,REGULAR_WEEK_SCHEDULE[[Wednesday]:[Period]],4,TRUE))),
IF(WEEKDAY($J3044) = 5,
       IF(COUNTIF(BLOCK_THURSDAY_DATES[],Attendance!$J3044) &gt; 0, VLOOKUP(Attendance!$G3044,BLOCK_THURSDAY_PERIOD_SCHEDULE[],2,TRUE),
       IF(COUNTIF(FINALS_WEEK_THURSDAY_DATE[],Attendance!$J3044) &gt; 0, VLOOKUP(Attendance!$G3044,FINALS_WEEK_THURSDAY_PERIOD_SCHEDULE[],2,TRUE),
       VLOOKUP(Attendance!$G3044,REGULAR_WEEK_SCHEDULE[[Thursday]:[Period]],3,TRUE))),
IF(WEEKDAY(Attendance!$J3044) = 6,
       IF(COUNTIF(FINALS_WEEK_FRIDAY_DATE[],Attendance!$J3044) &gt; 0, VLOOKUP(Attendance!$G3044,FINALS_WEEK_FRIDAY_PERIOD_SCHEDULE[],2,TRUE),
       VLOOKUP(Attendance!$G3044,REGULAR_WEEK_SCHEDULE[[Friday]:[Period]],2,TRUE))))))))))</f>
        <v/>
      </c>
      <c r="J3044" s="41" t="str">
        <f t="shared" ca="1" si="146"/>
        <v/>
      </c>
      <c r="K3044" s="41" t="str">
        <f>IF($A3044 &lt;&gt; "",VLOOKUP($A3044,'Student reference sheet'!$A$2:$V$2329, 7,FALSE), "")</f>
        <v/>
      </c>
      <c r="L3044" s="30" t="str">
        <f>IF($A3044 ="", "", VLOOKUP($A3044, 'Student reference sheet'!$A$2:$Z$2603,23,FALSE))</f>
        <v/>
      </c>
      <c r="M3044" s="30" t="str">
        <f>IF($A3044 ="", "", VLOOKUP($A3044, 'Student reference sheet'!$A$2:$Z$2603,24,FALSE))</f>
        <v/>
      </c>
      <c r="N3044" s="30" t="str">
        <f>IF($A3044 ="", "", VLOOKUP($A3044, 'Student reference sheet'!$A$2:$Z$2603,26,FALSE))</f>
        <v/>
      </c>
      <c r="O3044" s="30" t="str">
        <f>IF($A3044 ="", "", VLOOKUP($A3044, 'Student reference sheet'!$A$2:$Z$2603,25,FALSE))</f>
        <v/>
      </c>
      <c r="P3044" s="39" t="str">
        <f>IF($A3044 = "", "", IF(OR(VLOOKUP($A3044,'Student reference sheet'!$A$2:$V$2400,8,FALSE) = "R",  VLOOKUP($A3044,'Student reference sheet'!$A$2:$V$2400,8,FALSE) = "L"), "X", ""))</f>
        <v/>
      </c>
      <c r="Q3044" s="39" t="str">
        <f>IF($A3044 ="", "", VLOOKUP($A3044, 'Student reference sheet'!$A$2:$V$2603,22,FALSE))</f>
        <v/>
      </c>
      <c r="R3044" s="39" t="str">
        <f>IF($A3044 &lt;&gt; "",VLOOKUP($A3044,'Student reference sheet'!$A$2:$V$2329, 5,FALSE), "")</f>
        <v/>
      </c>
      <c r="S3044" s="39" t="str">
        <f>IF($A3044 &lt;&gt; "",VLOOKUP($A3044,'Student reference sheet'!$A$2:$V$2329, 6,FALSE), "")</f>
        <v/>
      </c>
      <c r="T3044" s="30" t="str">
        <f>IF($A3044 = "","",
IF(VLOOKUP($A3044,'Student reference sheet'!$A$2:$V$2329, 10,FALSE) = "Y", "Hispanic",
IF(VLOOKUP($A3044,'Student reference sheet'!$A$2:$V$2329,11,FALSE) &lt;&gt; "",
IF(VLOOKUP($A3044,'Student reference sheet'!$A$2:$V$2329,11,FALSE) = "UNK", "Unknown", VLOOKUP(VALUE(VLOOKUP($A3044,'Student reference sheet'!$A$2:$V$2329,11,FALSE)),'Ethnicity Reference'!$A$2:$B$22,2,FALSE)),
IF(VLOOKUP($A3044,'Student reference sheet'!$A$2:$V$2329,9,FALSE) &lt;&gt; "", VLOOKUP(VALUE(VLOOKUP($A3044,'Student reference sheet'!$A$2:$V$2329,9,FALSE)),'Ethnicity Reference'!$A$2:$B$22,2,FALSE),"Unknown"))))</f>
        <v/>
      </c>
      <c r="U3044" s="35"/>
    </row>
    <row r="3045" spans="1:21" ht="15.75">
      <c r="A3045" s="47"/>
      <c r="B3045" s="33"/>
      <c r="C3045" s="39" t="str">
        <f>IF($A3045 &lt;&gt; "",VLOOKUP($A3045,'Student reference sheet'!$A$2:$V$2329, 3,FALSE), "")</f>
        <v/>
      </c>
      <c r="D3045" s="39" t="str">
        <f>IF($A3045 &lt;&gt; "",VLOOKUP($A3045,'Student reference sheet'!$A$2:$V$2329, 2,FALSE), "")</f>
        <v/>
      </c>
      <c r="E3045" s="35"/>
      <c r="F3045" s="34"/>
      <c r="G3045" s="40" t="str">
        <f t="shared" ca="1" si="144"/>
        <v/>
      </c>
      <c r="H3045" s="40" t="str">
        <f t="shared" ca="1" si="145"/>
        <v/>
      </c>
      <c r="I3045" s="36" t="str">
        <f>IF($A3045 = "", "",
IF(COUNTIF(MINIMUM_DAY_DATES[], Attendance!J3045) &gt; 0, VLOOKUP(Attendance!$G3045,MINIMUM_DAY_PERIOD_SCHEDULE[], 2,TRUE),
IF(COUNTIF(RALLY_DATES[], Attendance!J3045) &gt; 0, VLOOKUP(Attendance!$G3045,RALLY_PERIOD_SCHEDULE[], 2,TRUE),
IF(WEEKDAY(Attendance!$J3045) = 2,
       IF(COUNTIF(FINALS_WEEK_MONDAY_DATE[],Attendance!$J3045) &gt; 0, VLOOKUP(Attendance!$G3045,FINALS_WEEK_MONDAY_PERIOD_SCHEDULE[],2,TRUE),
       VLOOKUP(Attendance!$G3045,REGULAR_WEEK_SCHEDULE[],6,TRUE)),
IF(WEEKDAY($J3045) = 3,
       IF(COUNTIF(FINALS_WEEK_TUESDAY_DATE[],Attendance!$J3045) &gt; 0, VLOOKUP(Attendance!$G3045,FINALS_WEEK_TUESDAY_PERIOD_SCHEDULE[],2,TRUE),
       VLOOKUP(Attendance!$G3045,REGULAR_WEEK_SCHEDULE[[Tuesday]:[Period]],5,TRUE)),
IF(WEEKDAY(Attendance!$J3045) = 4,
        IF(COUNTIF(BLOCK_WEDNESDAY_DATES[],Attendance!$J3045) &gt; 0, VLOOKUP(Attendance!$G3045,BLOCK_WEDNESDAY_PERIOD_SCHEDULE[],2,TRUE),
        IF(COUNTIF(FINALS_WEEK_WEDNESDAY_DATE[],Attendance!$J3045) &gt; 0, VLOOKUP(Attendance!$G3045,FINALS_WEEK_WEDNESDAY_PERIOD_SCHEDULE[],2,TRUE),
       VLOOKUP(Attendance!$G3045,REGULAR_WEEK_SCHEDULE[[Wednesday]:[Period]],4,TRUE))),
IF(WEEKDAY($J3045) = 5,
       IF(COUNTIF(BLOCK_THURSDAY_DATES[],Attendance!$J3045) &gt; 0, VLOOKUP(Attendance!$G3045,BLOCK_THURSDAY_PERIOD_SCHEDULE[],2,TRUE),
       IF(COUNTIF(FINALS_WEEK_THURSDAY_DATE[],Attendance!$J3045) &gt; 0, VLOOKUP(Attendance!$G3045,FINALS_WEEK_THURSDAY_PERIOD_SCHEDULE[],2,TRUE),
       VLOOKUP(Attendance!$G3045,REGULAR_WEEK_SCHEDULE[[Thursday]:[Period]],3,TRUE))),
IF(WEEKDAY(Attendance!$J3045) = 6,
       IF(COUNTIF(FINALS_WEEK_FRIDAY_DATE[],Attendance!$J3045) &gt; 0, VLOOKUP(Attendance!$G3045,FINALS_WEEK_FRIDAY_PERIOD_SCHEDULE[],2,TRUE),
       VLOOKUP(Attendance!$G3045,REGULAR_WEEK_SCHEDULE[[Friday]:[Period]],2,TRUE))))))))))</f>
        <v/>
      </c>
      <c r="J3045" s="41" t="str">
        <f t="shared" ca="1" si="146"/>
        <v/>
      </c>
      <c r="K3045" s="41" t="str">
        <f>IF($A3045 &lt;&gt; "",VLOOKUP($A3045,'Student reference sheet'!$A$2:$V$2329, 7,FALSE), "")</f>
        <v/>
      </c>
      <c r="L3045" s="30" t="str">
        <f>IF($A3045 ="", "", VLOOKUP($A3045, 'Student reference sheet'!$A$2:$Z$2603,23,FALSE))</f>
        <v/>
      </c>
      <c r="M3045" s="30" t="str">
        <f>IF($A3045 ="", "", VLOOKUP($A3045, 'Student reference sheet'!$A$2:$Z$2603,24,FALSE))</f>
        <v/>
      </c>
      <c r="N3045" s="30" t="str">
        <f>IF($A3045 ="", "", VLOOKUP($A3045, 'Student reference sheet'!$A$2:$Z$2603,26,FALSE))</f>
        <v/>
      </c>
      <c r="O3045" s="30" t="str">
        <f>IF($A3045 ="", "", VLOOKUP($A3045, 'Student reference sheet'!$A$2:$Z$2603,25,FALSE))</f>
        <v/>
      </c>
      <c r="P3045" s="39" t="str">
        <f>IF($A3045 = "", "", IF(OR(VLOOKUP($A3045,'Student reference sheet'!$A$2:$V$2400,8,FALSE) = "R",  VLOOKUP($A3045,'Student reference sheet'!$A$2:$V$2400,8,FALSE) = "L"), "X", ""))</f>
        <v/>
      </c>
      <c r="Q3045" s="39" t="str">
        <f>IF($A3045 ="", "", VLOOKUP($A3045, 'Student reference sheet'!$A$2:$V$2603,22,FALSE))</f>
        <v/>
      </c>
      <c r="R3045" s="39" t="str">
        <f>IF($A3045 &lt;&gt; "",VLOOKUP($A3045,'Student reference sheet'!$A$2:$V$2329, 5,FALSE), "")</f>
        <v/>
      </c>
      <c r="S3045" s="39" t="str">
        <f>IF($A3045 &lt;&gt; "",VLOOKUP($A3045,'Student reference sheet'!$A$2:$V$2329, 6,FALSE), "")</f>
        <v/>
      </c>
      <c r="T3045" s="30" t="str">
        <f>IF($A3045 = "","",
IF(VLOOKUP($A3045,'Student reference sheet'!$A$2:$V$2329, 10,FALSE) = "Y", "Hispanic",
IF(VLOOKUP($A3045,'Student reference sheet'!$A$2:$V$2329,11,FALSE) &lt;&gt; "",
IF(VLOOKUP($A3045,'Student reference sheet'!$A$2:$V$2329,11,FALSE) = "UNK", "Unknown", VLOOKUP(VALUE(VLOOKUP($A3045,'Student reference sheet'!$A$2:$V$2329,11,FALSE)),'Ethnicity Reference'!$A$2:$B$22,2,FALSE)),
IF(VLOOKUP($A3045,'Student reference sheet'!$A$2:$V$2329,9,FALSE) &lt;&gt; "", VLOOKUP(VALUE(VLOOKUP($A3045,'Student reference sheet'!$A$2:$V$2329,9,FALSE)),'Ethnicity Reference'!$A$2:$B$22,2,FALSE),"Unknown"))))</f>
        <v/>
      </c>
      <c r="U3045" s="35"/>
    </row>
    <row r="3046" spans="1:21" ht="15.75">
      <c r="A3046" s="47"/>
      <c r="B3046" s="33"/>
      <c r="C3046" s="39" t="str">
        <f>IF($A3046 &lt;&gt; "",VLOOKUP($A3046,'Student reference sheet'!$A$2:$V$2329, 3,FALSE), "")</f>
        <v/>
      </c>
      <c r="D3046" s="39" t="str">
        <f>IF($A3046 &lt;&gt; "",VLOOKUP($A3046,'Student reference sheet'!$A$2:$V$2329, 2,FALSE), "")</f>
        <v/>
      </c>
      <c r="E3046" s="35"/>
      <c r="F3046" s="34"/>
      <c r="G3046" s="40" t="str">
        <f t="shared" ca="1" si="144"/>
        <v/>
      </c>
      <c r="H3046" s="40" t="str">
        <f t="shared" ca="1" si="145"/>
        <v/>
      </c>
      <c r="I3046" s="36" t="str">
        <f>IF($A3046 = "", "",
IF(COUNTIF(MINIMUM_DAY_DATES[], Attendance!J3046) &gt; 0, VLOOKUP(Attendance!$G3046,MINIMUM_DAY_PERIOD_SCHEDULE[], 2,TRUE),
IF(COUNTIF(RALLY_DATES[], Attendance!J3046) &gt; 0, VLOOKUP(Attendance!$G3046,RALLY_PERIOD_SCHEDULE[], 2,TRUE),
IF(WEEKDAY(Attendance!$J3046) = 2,
       IF(COUNTIF(FINALS_WEEK_MONDAY_DATE[],Attendance!$J3046) &gt; 0, VLOOKUP(Attendance!$G3046,FINALS_WEEK_MONDAY_PERIOD_SCHEDULE[],2,TRUE),
       VLOOKUP(Attendance!$G3046,REGULAR_WEEK_SCHEDULE[],6,TRUE)),
IF(WEEKDAY($J3046) = 3,
       IF(COUNTIF(FINALS_WEEK_TUESDAY_DATE[],Attendance!$J3046) &gt; 0, VLOOKUP(Attendance!$G3046,FINALS_WEEK_TUESDAY_PERIOD_SCHEDULE[],2,TRUE),
       VLOOKUP(Attendance!$G3046,REGULAR_WEEK_SCHEDULE[[Tuesday]:[Period]],5,TRUE)),
IF(WEEKDAY(Attendance!$J3046) = 4,
        IF(COUNTIF(BLOCK_WEDNESDAY_DATES[],Attendance!$J3046) &gt; 0, VLOOKUP(Attendance!$G3046,BLOCK_WEDNESDAY_PERIOD_SCHEDULE[],2,TRUE),
        IF(COUNTIF(FINALS_WEEK_WEDNESDAY_DATE[],Attendance!$J3046) &gt; 0, VLOOKUP(Attendance!$G3046,FINALS_WEEK_WEDNESDAY_PERIOD_SCHEDULE[],2,TRUE),
       VLOOKUP(Attendance!$G3046,REGULAR_WEEK_SCHEDULE[[Wednesday]:[Period]],4,TRUE))),
IF(WEEKDAY($J3046) = 5,
       IF(COUNTIF(BLOCK_THURSDAY_DATES[],Attendance!$J3046) &gt; 0, VLOOKUP(Attendance!$G3046,BLOCK_THURSDAY_PERIOD_SCHEDULE[],2,TRUE),
       IF(COUNTIF(FINALS_WEEK_THURSDAY_DATE[],Attendance!$J3046) &gt; 0, VLOOKUP(Attendance!$G3046,FINALS_WEEK_THURSDAY_PERIOD_SCHEDULE[],2,TRUE),
       VLOOKUP(Attendance!$G3046,REGULAR_WEEK_SCHEDULE[[Thursday]:[Period]],3,TRUE))),
IF(WEEKDAY(Attendance!$J3046) = 6,
       IF(COUNTIF(FINALS_WEEK_FRIDAY_DATE[],Attendance!$J3046) &gt; 0, VLOOKUP(Attendance!$G3046,FINALS_WEEK_FRIDAY_PERIOD_SCHEDULE[],2,TRUE),
       VLOOKUP(Attendance!$G3046,REGULAR_WEEK_SCHEDULE[[Friday]:[Period]],2,TRUE))))))))))</f>
        <v/>
      </c>
      <c r="J3046" s="41" t="str">
        <f t="shared" ca="1" si="146"/>
        <v/>
      </c>
      <c r="K3046" s="41" t="str">
        <f>IF($A3046 &lt;&gt; "",VLOOKUP($A3046,'Student reference sheet'!$A$2:$V$2329, 7,FALSE), "")</f>
        <v/>
      </c>
      <c r="L3046" s="30" t="str">
        <f>IF($A3046 ="", "", VLOOKUP($A3046, 'Student reference sheet'!$A$2:$Z$2603,23,FALSE))</f>
        <v/>
      </c>
      <c r="M3046" s="30" t="str">
        <f>IF($A3046 ="", "", VLOOKUP($A3046, 'Student reference sheet'!$A$2:$Z$2603,24,FALSE))</f>
        <v/>
      </c>
      <c r="N3046" s="30" t="str">
        <f>IF($A3046 ="", "", VLOOKUP($A3046, 'Student reference sheet'!$A$2:$Z$2603,26,FALSE))</f>
        <v/>
      </c>
      <c r="O3046" s="30" t="str">
        <f>IF($A3046 ="", "", VLOOKUP($A3046, 'Student reference sheet'!$A$2:$Z$2603,25,FALSE))</f>
        <v/>
      </c>
      <c r="P3046" s="39" t="str">
        <f>IF($A3046 = "", "", IF(OR(VLOOKUP($A3046,'Student reference sheet'!$A$2:$V$2400,8,FALSE) = "R",  VLOOKUP($A3046,'Student reference sheet'!$A$2:$V$2400,8,FALSE) = "L"), "X", ""))</f>
        <v/>
      </c>
      <c r="Q3046" s="39" t="str">
        <f>IF($A3046 ="", "", VLOOKUP($A3046, 'Student reference sheet'!$A$2:$V$2603,22,FALSE))</f>
        <v/>
      </c>
      <c r="R3046" s="39" t="str">
        <f>IF($A3046 &lt;&gt; "",VLOOKUP($A3046,'Student reference sheet'!$A$2:$V$2329, 5,FALSE), "")</f>
        <v/>
      </c>
      <c r="S3046" s="39" t="str">
        <f>IF($A3046 &lt;&gt; "",VLOOKUP($A3046,'Student reference sheet'!$A$2:$V$2329, 6,FALSE), "")</f>
        <v/>
      </c>
      <c r="T3046" s="30" t="str">
        <f>IF($A3046 = "","",
IF(VLOOKUP($A3046,'Student reference sheet'!$A$2:$V$2329, 10,FALSE) = "Y", "Hispanic",
IF(VLOOKUP($A3046,'Student reference sheet'!$A$2:$V$2329,11,FALSE) &lt;&gt; "",
IF(VLOOKUP($A3046,'Student reference sheet'!$A$2:$V$2329,11,FALSE) = "UNK", "Unknown", VLOOKUP(VALUE(VLOOKUP($A3046,'Student reference sheet'!$A$2:$V$2329,11,FALSE)),'Ethnicity Reference'!$A$2:$B$22,2,FALSE)),
IF(VLOOKUP($A3046,'Student reference sheet'!$A$2:$V$2329,9,FALSE) &lt;&gt; "", VLOOKUP(VALUE(VLOOKUP($A3046,'Student reference sheet'!$A$2:$V$2329,9,FALSE)),'Ethnicity Reference'!$A$2:$B$22,2,FALSE),"Unknown"))))</f>
        <v/>
      </c>
      <c r="U3046" s="35"/>
    </row>
    <row r="3047" spans="1:21" ht="15.75">
      <c r="A3047" s="47"/>
      <c r="B3047" s="33"/>
      <c r="C3047" s="39" t="str">
        <f>IF($A3047 &lt;&gt; "",VLOOKUP($A3047,'Student reference sheet'!$A$2:$V$2329, 3,FALSE), "")</f>
        <v/>
      </c>
      <c r="D3047" s="39" t="str">
        <f>IF($A3047 &lt;&gt; "",VLOOKUP($A3047,'Student reference sheet'!$A$2:$V$2329, 2,FALSE), "")</f>
        <v/>
      </c>
      <c r="E3047" s="35"/>
      <c r="F3047" s="34"/>
      <c r="G3047" s="40" t="str">
        <f t="shared" ca="1" si="144"/>
        <v/>
      </c>
      <c r="H3047" s="40" t="str">
        <f t="shared" ca="1" si="145"/>
        <v/>
      </c>
      <c r="I3047" s="36" t="str">
        <f>IF($A3047 = "", "",
IF(COUNTIF(MINIMUM_DAY_DATES[], Attendance!J3047) &gt; 0, VLOOKUP(Attendance!$G3047,MINIMUM_DAY_PERIOD_SCHEDULE[], 2,TRUE),
IF(COUNTIF(RALLY_DATES[], Attendance!J3047) &gt; 0, VLOOKUP(Attendance!$G3047,RALLY_PERIOD_SCHEDULE[], 2,TRUE),
IF(WEEKDAY(Attendance!$J3047) = 2,
       IF(COUNTIF(FINALS_WEEK_MONDAY_DATE[],Attendance!$J3047) &gt; 0, VLOOKUP(Attendance!$G3047,FINALS_WEEK_MONDAY_PERIOD_SCHEDULE[],2,TRUE),
       VLOOKUP(Attendance!$G3047,REGULAR_WEEK_SCHEDULE[],6,TRUE)),
IF(WEEKDAY($J3047) = 3,
       IF(COUNTIF(FINALS_WEEK_TUESDAY_DATE[],Attendance!$J3047) &gt; 0, VLOOKUP(Attendance!$G3047,FINALS_WEEK_TUESDAY_PERIOD_SCHEDULE[],2,TRUE),
       VLOOKUP(Attendance!$G3047,REGULAR_WEEK_SCHEDULE[[Tuesday]:[Period]],5,TRUE)),
IF(WEEKDAY(Attendance!$J3047) = 4,
        IF(COUNTIF(BLOCK_WEDNESDAY_DATES[],Attendance!$J3047) &gt; 0, VLOOKUP(Attendance!$G3047,BLOCK_WEDNESDAY_PERIOD_SCHEDULE[],2,TRUE),
        IF(COUNTIF(FINALS_WEEK_WEDNESDAY_DATE[],Attendance!$J3047) &gt; 0, VLOOKUP(Attendance!$G3047,FINALS_WEEK_WEDNESDAY_PERIOD_SCHEDULE[],2,TRUE),
       VLOOKUP(Attendance!$G3047,REGULAR_WEEK_SCHEDULE[[Wednesday]:[Period]],4,TRUE))),
IF(WEEKDAY($J3047) = 5,
       IF(COUNTIF(BLOCK_THURSDAY_DATES[],Attendance!$J3047) &gt; 0, VLOOKUP(Attendance!$G3047,BLOCK_THURSDAY_PERIOD_SCHEDULE[],2,TRUE),
       IF(COUNTIF(FINALS_WEEK_THURSDAY_DATE[],Attendance!$J3047) &gt; 0, VLOOKUP(Attendance!$G3047,FINALS_WEEK_THURSDAY_PERIOD_SCHEDULE[],2,TRUE),
       VLOOKUP(Attendance!$G3047,REGULAR_WEEK_SCHEDULE[[Thursday]:[Period]],3,TRUE))),
IF(WEEKDAY(Attendance!$J3047) = 6,
       IF(COUNTIF(FINALS_WEEK_FRIDAY_DATE[],Attendance!$J3047) &gt; 0, VLOOKUP(Attendance!$G3047,FINALS_WEEK_FRIDAY_PERIOD_SCHEDULE[],2,TRUE),
       VLOOKUP(Attendance!$G3047,REGULAR_WEEK_SCHEDULE[[Friday]:[Period]],2,TRUE))))))))))</f>
        <v/>
      </c>
      <c r="J3047" s="41" t="str">
        <f t="shared" ca="1" si="146"/>
        <v/>
      </c>
      <c r="K3047" s="41" t="str">
        <f>IF($A3047 &lt;&gt; "",VLOOKUP($A3047,'Student reference sheet'!$A$2:$V$2329, 7,FALSE), "")</f>
        <v/>
      </c>
      <c r="L3047" s="30" t="str">
        <f>IF($A3047 ="", "", VLOOKUP($A3047, 'Student reference sheet'!$A$2:$Z$2603,23,FALSE))</f>
        <v/>
      </c>
      <c r="M3047" s="30" t="str">
        <f>IF($A3047 ="", "", VLOOKUP($A3047, 'Student reference sheet'!$A$2:$Z$2603,24,FALSE))</f>
        <v/>
      </c>
      <c r="N3047" s="30" t="str">
        <f>IF($A3047 ="", "", VLOOKUP($A3047, 'Student reference sheet'!$A$2:$Z$2603,26,FALSE))</f>
        <v/>
      </c>
      <c r="O3047" s="30" t="str">
        <f>IF($A3047 ="", "", VLOOKUP($A3047, 'Student reference sheet'!$A$2:$Z$2603,25,FALSE))</f>
        <v/>
      </c>
      <c r="P3047" s="39" t="str">
        <f>IF($A3047 = "", "", IF(OR(VLOOKUP($A3047,'Student reference sheet'!$A$2:$V$2400,8,FALSE) = "R",  VLOOKUP($A3047,'Student reference sheet'!$A$2:$V$2400,8,FALSE) = "L"), "X", ""))</f>
        <v/>
      </c>
      <c r="Q3047" s="39" t="str">
        <f>IF($A3047 ="", "", VLOOKUP($A3047, 'Student reference sheet'!$A$2:$V$2603,22,FALSE))</f>
        <v/>
      </c>
      <c r="R3047" s="39" t="str">
        <f>IF($A3047 &lt;&gt; "",VLOOKUP($A3047,'Student reference sheet'!$A$2:$V$2329, 5,FALSE), "")</f>
        <v/>
      </c>
      <c r="S3047" s="39" t="str">
        <f>IF($A3047 &lt;&gt; "",VLOOKUP($A3047,'Student reference sheet'!$A$2:$V$2329, 6,FALSE), "")</f>
        <v/>
      </c>
      <c r="T3047" s="30" t="str">
        <f>IF($A3047 = "","",
IF(VLOOKUP($A3047,'Student reference sheet'!$A$2:$V$2329, 10,FALSE) = "Y", "Hispanic",
IF(VLOOKUP($A3047,'Student reference sheet'!$A$2:$V$2329,11,FALSE) &lt;&gt; "",
IF(VLOOKUP($A3047,'Student reference sheet'!$A$2:$V$2329,11,FALSE) = "UNK", "Unknown", VLOOKUP(VALUE(VLOOKUP($A3047,'Student reference sheet'!$A$2:$V$2329,11,FALSE)),'Ethnicity Reference'!$A$2:$B$22,2,FALSE)),
IF(VLOOKUP($A3047,'Student reference sheet'!$A$2:$V$2329,9,FALSE) &lt;&gt; "", VLOOKUP(VALUE(VLOOKUP($A3047,'Student reference sheet'!$A$2:$V$2329,9,FALSE)),'Ethnicity Reference'!$A$2:$B$22,2,FALSE),"Unknown"))))</f>
        <v/>
      </c>
      <c r="U3047" s="35"/>
    </row>
    <row r="3048" spans="1:21" ht="15.75">
      <c r="A3048" s="47"/>
      <c r="B3048" s="33"/>
      <c r="C3048" s="39" t="str">
        <f>IF($A3048 &lt;&gt; "",VLOOKUP($A3048,'Student reference sheet'!$A$2:$V$2329, 3,FALSE), "")</f>
        <v/>
      </c>
      <c r="D3048" s="39" t="str">
        <f>IF($A3048 &lt;&gt; "",VLOOKUP($A3048,'Student reference sheet'!$A$2:$V$2329, 2,FALSE), "")</f>
        <v/>
      </c>
      <c r="E3048" s="35"/>
      <c r="F3048" s="34"/>
      <c r="G3048" s="40" t="str">
        <f t="shared" ca="1" si="144"/>
        <v/>
      </c>
      <c r="H3048" s="40" t="str">
        <f t="shared" ca="1" si="145"/>
        <v/>
      </c>
      <c r="I3048" s="36" t="str">
        <f>IF($A3048 = "", "",
IF(COUNTIF(MINIMUM_DAY_DATES[], Attendance!J3048) &gt; 0, VLOOKUP(Attendance!$G3048,MINIMUM_DAY_PERIOD_SCHEDULE[], 2,TRUE),
IF(COUNTIF(RALLY_DATES[], Attendance!J3048) &gt; 0, VLOOKUP(Attendance!$G3048,RALLY_PERIOD_SCHEDULE[], 2,TRUE),
IF(WEEKDAY(Attendance!$J3048) = 2,
       IF(COUNTIF(FINALS_WEEK_MONDAY_DATE[],Attendance!$J3048) &gt; 0, VLOOKUP(Attendance!$G3048,FINALS_WEEK_MONDAY_PERIOD_SCHEDULE[],2,TRUE),
       VLOOKUP(Attendance!$G3048,REGULAR_WEEK_SCHEDULE[],6,TRUE)),
IF(WEEKDAY($J3048) = 3,
       IF(COUNTIF(FINALS_WEEK_TUESDAY_DATE[],Attendance!$J3048) &gt; 0, VLOOKUP(Attendance!$G3048,FINALS_WEEK_TUESDAY_PERIOD_SCHEDULE[],2,TRUE),
       VLOOKUP(Attendance!$G3048,REGULAR_WEEK_SCHEDULE[[Tuesday]:[Period]],5,TRUE)),
IF(WEEKDAY(Attendance!$J3048) = 4,
        IF(COUNTIF(BLOCK_WEDNESDAY_DATES[],Attendance!$J3048) &gt; 0, VLOOKUP(Attendance!$G3048,BLOCK_WEDNESDAY_PERIOD_SCHEDULE[],2,TRUE),
        IF(COUNTIF(FINALS_WEEK_WEDNESDAY_DATE[],Attendance!$J3048) &gt; 0, VLOOKUP(Attendance!$G3048,FINALS_WEEK_WEDNESDAY_PERIOD_SCHEDULE[],2,TRUE),
       VLOOKUP(Attendance!$G3048,REGULAR_WEEK_SCHEDULE[[Wednesday]:[Period]],4,TRUE))),
IF(WEEKDAY($J3048) = 5,
       IF(COUNTIF(BLOCK_THURSDAY_DATES[],Attendance!$J3048) &gt; 0, VLOOKUP(Attendance!$G3048,BLOCK_THURSDAY_PERIOD_SCHEDULE[],2,TRUE),
       IF(COUNTIF(FINALS_WEEK_THURSDAY_DATE[],Attendance!$J3048) &gt; 0, VLOOKUP(Attendance!$G3048,FINALS_WEEK_THURSDAY_PERIOD_SCHEDULE[],2,TRUE),
       VLOOKUP(Attendance!$G3048,REGULAR_WEEK_SCHEDULE[[Thursday]:[Period]],3,TRUE))),
IF(WEEKDAY(Attendance!$J3048) = 6,
       IF(COUNTIF(FINALS_WEEK_FRIDAY_DATE[],Attendance!$J3048) &gt; 0, VLOOKUP(Attendance!$G3048,FINALS_WEEK_FRIDAY_PERIOD_SCHEDULE[],2,TRUE),
       VLOOKUP(Attendance!$G3048,REGULAR_WEEK_SCHEDULE[[Friday]:[Period]],2,TRUE))))))))))</f>
        <v/>
      </c>
      <c r="J3048" s="41" t="str">
        <f t="shared" ca="1" si="146"/>
        <v/>
      </c>
      <c r="K3048" s="41" t="str">
        <f>IF($A3048 &lt;&gt; "",VLOOKUP($A3048,'Student reference sheet'!$A$2:$V$2329, 7,FALSE), "")</f>
        <v/>
      </c>
      <c r="L3048" s="30" t="str">
        <f>IF($A3048 ="", "", VLOOKUP($A3048, 'Student reference sheet'!$A$2:$Z$2603,23,FALSE))</f>
        <v/>
      </c>
      <c r="M3048" s="30" t="str">
        <f>IF($A3048 ="", "", VLOOKUP($A3048, 'Student reference sheet'!$A$2:$Z$2603,24,FALSE))</f>
        <v/>
      </c>
      <c r="N3048" s="30" t="str">
        <f>IF($A3048 ="", "", VLOOKUP($A3048, 'Student reference sheet'!$A$2:$Z$2603,26,FALSE))</f>
        <v/>
      </c>
      <c r="O3048" s="30" t="str">
        <f>IF($A3048 ="", "", VLOOKUP($A3048, 'Student reference sheet'!$A$2:$Z$2603,25,FALSE))</f>
        <v/>
      </c>
      <c r="P3048" s="39" t="str">
        <f>IF($A3048 = "", "", IF(OR(VLOOKUP($A3048,'Student reference sheet'!$A$2:$V$2400,8,FALSE) = "R",  VLOOKUP($A3048,'Student reference sheet'!$A$2:$V$2400,8,FALSE) = "L"), "X", ""))</f>
        <v/>
      </c>
      <c r="Q3048" s="39" t="str">
        <f>IF($A3048 ="", "", VLOOKUP($A3048, 'Student reference sheet'!$A$2:$V$2603,22,FALSE))</f>
        <v/>
      </c>
      <c r="R3048" s="39" t="str">
        <f>IF($A3048 &lt;&gt; "",VLOOKUP($A3048,'Student reference sheet'!$A$2:$V$2329, 5,FALSE), "")</f>
        <v/>
      </c>
      <c r="S3048" s="39" t="str">
        <f>IF($A3048 &lt;&gt; "",VLOOKUP($A3048,'Student reference sheet'!$A$2:$V$2329, 6,FALSE), "")</f>
        <v/>
      </c>
      <c r="T3048" s="30" t="str">
        <f>IF($A3048 = "","",
IF(VLOOKUP($A3048,'Student reference sheet'!$A$2:$V$2329, 10,FALSE) = "Y", "Hispanic",
IF(VLOOKUP($A3048,'Student reference sheet'!$A$2:$V$2329,11,FALSE) &lt;&gt; "",
IF(VLOOKUP($A3048,'Student reference sheet'!$A$2:$V$2329,11,FALSE) = "UNK", "Unknown", VLOOKUP(VALUE(VLOOKUP($A3048,'Student reference sheet'!$A$2:$V$2329,11,FALSE)),'Ethnicity Reference'!$A$2:$B$22,2,FALSE)),
IF(VLOOKUP($A3048,'Student reference sheet'!$A$2:$V$2329,9,FALSE) &lt;&gt; "", VLOOKUP(VALUE(VLOOKUP($A3048,'Student reference sheet'!$A$2:$V$2329,9,FALSE)),'Ethnicity Reference'!$A$2:$B$22,2,FALSE),"Unknown"))))</f>
        <v/>
      </c>
      <c r="U3048" s="35"/>
    </row>
    <row r="3049" spans="1:21" ht="15.75">
      <c r="A3049" s="47"/>
      <c r="B3049" s="33"/>
      <c r="C3049" s="39" t="str">
        <f>IF($A3049 &lt;&gt; "",VLOOKUP($A3049,'Student reference sheet'!$A$2:$V$2329, 3,FALSE), "")</f>
        <v/>
      </c>
      <c r="D3049" s="39" t="str">
        <f>IF($A3049 &lt;&gt; "",VLOOKUP($A3049,'Student reference sheet'!$A$2:$V$2329, 2,FALSE), "")</f>
        <v/>
      </c>
      <c r="E3049" s="35"/>
      <c r="F3049" s="34"/>
      <c r="G3049" s="40" t="str">
        <f t="shared" ca="1" si="144"/>
        <v/>
      </c>
      <c r="H3049" s="40" t="str">
        <f t="shared" ca="1" si="145"/>
        <v/>
      </c>
      <c r="I3049" s="36" t="str">
        <f>IF($A3049 = "", "",
IF(COUNTIF(MINIMUM_DAY_DATES[], Attendance!J3049) &gt; 0, VLOOKUP(Attendance!$G3049,MINIMUM_DAY_PERIOD_SCHEDULE[], 2,TRUE),
IF(COUNTIF(RALLY_DATES[], Attendance!J3049) &gt; 0, VLOOKUP(Attendance!$G3049,RALLY_PERIOD_SCHEDULE[], 2,TRUE),
IF(WEEKDAY(Attendance!$J3049) = 2,
       IF(COUNTIF(FINALS_WEEK_MONDAY_DATE[],Attendance!$J3049) &gt; 0, VLOOKUP(Attendance!$G3049,FINALS_WEEK_MONDAY_PERIOD_SCHEDULE[],2,TRUE),
       VLOOKUP(Attendance!$G3049,REGULAR_WEEK_SCHEDULE[],6,TRUE)),
IF(WEEKDAY($J3049) = 3,
       IF(COUNTIF(FINALS_WEEK_TUESDAY_DATE[],Attendance!$J3049) &gt; 0, VLOOKUP(Attendance!$G3049,FINALS_WEEK_TUESDAY_PERIOD_SCHEDULE[],2,TRUE),
       VLOOKUP(Attendance!$G3049,REGULAR_WEEK_SCHEDULE[[Tuesday]:[Period]],5,TRUE)),
IF(WEEKDAY(Attendance!$J3049) = 4,
        IF(COUNTIF(BLOCK_WEDNESDAY_DATES[],Attendance!$J3049) &gt; 0, VLOOKUP(Attendance!$G3049,BLOCK_WEDNESDAY_PERIOD_SCHEDULE[],2,TRUE),
        IF(COUNTIF(FINALS_WEEK_WEDNESDAY_DATE[],Attendance!$J3049) &gt; 0, VLOOKUP(Attendance!$G3049,FINALS_WEEK_WEDNESDAY_PERIOD_SCHEDULE[],2,TRUE),
       VLOOKUP(Attendance!$G3049,REGULAR_WEEK_SCHEDULE[[Wednesday]:[Period]],4,TRUE))),
IF(WEEKDAY($J3049) = 5,
       IF(COUNTIF(BLOCK_THURSDAY_DATES[],Attendance!$J3049) &gt; 0, VLOOKUP(Attendance!$G3049,BLOCK_THURSDAY_PERIOD_SCHEDULE[],2,TRUE),
       IF(COUNTIF(FINALS_WEEK_THURSDAY_DATE[],Attendance!$J3049) &gt; 0, VLOOKUP(Attendance!$G3049,FINALS_WEEK_THURSDAY_PERIOD_SCHEDULE[],2,TRUE),
       VLOOKUP(Attendance!$G3049,REGULAR_WEEK_SCHEDULE[[Thursday]:[Period]],3,TRUE))),
IF(WEEKDAY(Attendance!$J3049) = 6,
       IF(COUNTIF(FINALS_WEEK_FRIDAY_DATE[],Attendance!$J3049) &gt; 0, VLOOKUP(Attendance!$G3049,FINALS_WEEK_FRIDAY_PERIOD_SCHEDULE[],2,TRUE),
       VLOOKUP(Attendance!$G3049,REGULAR_WEEK_SCHEDULE[[Friday]:[Period]],2,TRUE))))))))))</f>
        <v/>
      </c>
      <c r="J3049" s="41" t="str">
        <f t="shared" ca="1" si="146"/>
        <v/>
      </c>
      <c r="K3049" s="41" t="str">
        <f>IF($A3049 &lt;&gt; "",VLOOKUP($A3049,'Student reference sheet'!$A$2:$V$2329, 7,FALSE), "")</f>
        <v/>
      </c>
      <c r="L3049" s="30" t="str">
        <f>IF($A3049 ="", "", VLOOKUP($A3049, 'Student reference sheet'!$A$2:$Z$2603,23,FALSE))</f>
        <v/>
      </c>
      <c r="M3049" s="30" t="str">
        <f>IF($A3049 ="", "", VLOOKUP($A3049, 'Student reference sheet'!$A$2:$Z$2603,24,FALSE))</f>
        <v/>
      </c>
      <c r="N3049" s="30" t="str">
        <f>IF($A3049 ="", "", VLOOKUP($A3049, 'Student reference sheet'!$A$2:$Z$2603,26,FALSE))</f>
        <v/>
      </c>
      <c r="O3049" s="30" t="str">
        <f>IF($A3049 ="", "", VLOOKUP($A3049, 'Student reference sheet'!$A$2:$Z$2603,25,FALSE))</f>
        <v/>
      </c>
      <c r="P3049" s="39" t="str">
        <f>IF($A3049 = "", "", IF(OR(VLOOKUP($A3049,'Student reference sheet'!$A$2:$V$2400,8,FALSE) = "R",  VLOOKUP($A3049,'Student reference sheet'!$A$2:$V$2400,8,FALSE) = "L"), "X", ""))</f>
        <v/>
      </c>
      <c r="Q3049" s="39" t="str">
        <f>IF($A3049 ="", "", VLOOKUP($A3049, 'Student reference sheet'!$A$2:$V$2603,22,FALSE))</f>
        <v/>
      </c>
      <c r="R3049" s="39" t="str">
        <f>IF($A3049 &lt;&gt; "",VLOOKUP($A3049,'Student reference sheet'!$A$2:$V$2329, 5,FALSE), "")</f>
        <v/>
      </c>
      <c r="S3049" s="39" t="str">
        <f>IF($A3049 &lt;&gt; "",VLOOKUP($A3049,'Student reference sheet'!$A$2:$V$2329, 6,FALSE), "")</f>
        <v/>
      </c>
      <c r="T3049" s="30" t="str">
        <f>IF($A3049 = "","",
IF(VLOOKUP($A3049,'Student reference sheet'!$A$2:$V$2329, 10,FALSE) = "Y", "Hispanic",
IF(VLOOKUP($A3049,'Student reference sheet'!$A$2:$V$2329,11,FALSE) &lt;&gt; "",
IF(VLOOKUP($A3049,'Student reference sheet'!$A$2:$V$2329,11,FALSE) = "UNK", "Unknown", VLOOKUP(VALUE(VLOOKUP($A3049,'Student reference sheet'!$A$2:$V$2329,11,FALSE)),'Ethnicity Reference'!$A$2:$B$22,2,FALSE)),
IF(VLOOKUP($A3049,'Student reference sheet'!$A$2:$V$2329,9,FALSE) &lt;&gt; "", VLOOKUP(VALUE(VLOOKUP($A3049,'Student reference sheet'!$A$2:$V$2329,9,FALSE)),'Ethnicity Reference'!$A$2:$B$22,2,FALSE),"Unknown"))))</f>
        <v/>
      </c>
      <c r="U3049" s="35"/>
    </row>
    <row r="3050" spans="1:21" ht="15.75">
      <c r="A3050" s="47"/>
      <c r="B3050" s="33"/>
      <c r="C3050" s="39" t="str">
        <f>IF($A3050 &lt;&gt; "",VLOOKUP($A3050,'Student reference sheet'!$A$2:$V$2329, 3,FALSE), "")</f>
        <v/>
      </c>
      <c r="D3050" s="39" t="str">
        <f>IF($A3050 &lt;&gt; "",VLOOKUP($A3050,'Student reference sheet'!$A$2:$V$2329, 2,FALSE), "")</f>
        <v/>
      </c>
      <c r="E3050" s="35"/>
      <c r="F3050" s="34"/>
      <c r="G3050" s="40" t="str">
        <f t="shared" ca="1" si="144"/>
        <v/>
      </c>
      <c r="H3050" s="40" t="str">
        <f t="shared" ca="1" si="145"/>
        <v/>
      </c>
      <c r="I3050" s="36" t="str">
        <f>IF($A3050 = "", "",
IF(COUNTIF(MINIMUM_DAY_DATES[], Attendance!J3050) &gt; 0, VLOOKUP(Attendance!$G3050,MINIMUM_DAY_PERIOD_SCHEDULE[], 2,TRUE),
IF(COUNTIF(RALLY_DATES[], Attendance!J3050) &gt; 0, VLOOKUP(Attendance!$G3050,RALLY_PERIOD_SCHEDULE[], 2,TRUE),
IF(WEEKDAY(Attendance!$J3050) = 2,
       IF(COUNTIF(FINALS_WEEK_MONDAY_DATE[],Attendance!$J3050) &gt; 0, VLOOKUP(Attendance!$G3050,FINALS_WEEK_MONDAY_PERIOD_SCHEDULE[],2,TRUE),
       VLOOKUP(Attendance!$G3050,REGULAR_WEEK_SCHEDULE[],6,TRUE)),
IF(WEEKDAY($J3050) = 3,
       IF(COUNTIF(FINALS_WEEK_TUESDAY_DATE[],Attendance!$J3050) &gt; 0, VLOOKUP(Attendance!$G3050,FINALS_WEEK_TUESDAY_PERIOD_SCHEDULE[],2,TRUE),
       VLOOKUP(Attendance!$G3050,REGULAR_WEEK_SCHEDULE[[Tuesday]:[Period]],5,TRUE)),
IF(WEEKDAY(Attendance!$J3050) = 4,
        IF(COUNTIF(BLOCK_WEDNESDAY_DATES[],Attendance!$J3050) &gt; 0, VLOOKUP(Attendance!$G3050,BLOCK_WEDNESDAY_PERIOD_SCHEDULE[],2,TRUE),
        IF(COUNTIF(FINALS_WEEK_WEDNESDAY_DATE[],Attendance!$J3050) &gt; 0, VLOOKUP(Attendance!$G3050,FINALS_WEEK_WEDNESDAY_PERIOD_SCHEDULE[],2,TRUE),
       VLOOKUP(Attendance!$G3050,REGULAR_WEEK_SCHEDULE[[Wednesday]:[Period]],4,TRUE))),
IF(WEEKDAY($J3050) = 5,
       IF(COUNTIF(BLOCK_THURSDAY_DATES[],Attendance!$J3050) &gt; 0, VLOOKUP(Attendance!$G3050,BLOCK_THURSDAY_PERIOD_SCHEDULE[],2,TRUE),
       IF(COUNTIF(FINALS_WEEK_THURSDAY_DATE[],Attendance!$J3050) &gt; 0, VLOOKUP(Attendance!$G3050,FINALS_WEEK_THURSDAY_PERIOD_SCHEDULE[],2,TRUE),
       VLOOKUP(Attendance!$G3050,REGULAR_WEEK_SCHEDULE[[Thursday]:[Period]],3,TRUE))),
IF(WEEKDAY(Attendance!$J3050) = 6,
       IF(COUNTIF(FINALS_WEEK_FRIDAY_DATE[],Attendance!$J3050) &gt; 0, VLOOKUP(Attendance!$G3050,FINALS_WEEK_FRIDAY_PERIOD_SCHEDULE[],2,TRUE),
       VLOOKUP(Attendance!$G3050,REGULAR_WEEK_SCHEDULE[[Friday]:[Period]],2,TRUE))))))))))</f>
        <v/>
      </c>
      <c r="J3050" s="41" t="str">
        <f t="shared" ca="1" si="146"/>
        <v/>
      </c>
      <c r="K3050" s="41" t="str">
        <f>IF($A3050 &lt;&gt; "",VLOOKUP($A3050,'Student reference sheet'!$A$2:$V$2329, 7,FALSE), "")</f>
        <v/>
      </c>
      <c r="L3050" s="30" t="str">
        <f>IF($A3050 ="", "", VLOOKUP($A3050, 'Student reference sheet'!$A$2:$Z$2603,23,FALSE))</f>
        <v/>
      </c>
      <c r="M3050" s="30" t="str">
        <f>IF($A3050 ="", "", VLOOKUP($A3050, 'Student reference sheet'!$A$2:$Z$2603,24,FALSE))</f>
        <v/>
      </c>
      <c r="N3050" s="30" t="str">
        <f>IF($A3050 ="", "", VLOOKUP($A3050, 'Student reference sheet'!$A$2:$Z$2603,26,FALSE))</f>
        <v/>
      </c>
      <c r="O3050" s="30" t="str">
        <f>IF($A3050 ="", "", VLOOKUP($A3050, 'Student reference sheet'!$A$2:$Z$2603,25,FALSE))</f>
        <v/>
      </c>
      <c r="P3050" s="39" t="str">
        <f>IF($A3050 = "", "", IF(OR(VLOOKUP($A3050,'Student reference sheet'!$A$2:$V$2400,8,FALSE) = "R",  VLOOKUP($A3050,'Student reference sheet'!$A$2:$V$2400,8,FALSE) = "L"), "X", ""))</f>
        <v/>
      </c>
      <c r="Q3050" s="39" t="str">
        <f>IF($A3050 ="", "", VLOOKUP($A3050, 'Student reference sheet'!$A$2:$V$2603,22,FALSE))</f>
        <v/>
      </c>
      <c r="R3050" s="39" t="str">
        <f>IF($A3050 &lt;&gt; "",VLOOKUP($A3050,'Student reference sheet'!$A$2:$V$2329, 5,FALSE), "")</f>
        <v/>
      </c>
      <c r="S3050" s="39" t="str">
        <f>IF($A3050 &lt;&gt; "",VLOOKUP($A3050,'Student reference sheet'!$A$2:$V$2329, 6,FALSE), "")</f>
        <v/>
      </c>
      <c r="T3050" s="30" t="str">
        <f>IF($A3050 = "","",
IF(VLOOKUP($A3050,'Student reference sheet'!$A$2:$V$2329, 10,FALSE) = "Y", "Hispanic",
IF(VLOOKUP($A3050,'Student reference sheet'!$A$2:$V$2329,11,FALSE) &lt;&gt; "",
IF(VLOOKUP($A3050,'Student reference sheet'!$A$2:$V$2329,11,FALSE) = "UNK", "Unknown", VLOOKUP(VALUE(VLOOKUP($A3050,'Student reference sheet'!$A$2:$V$2329,11,FALSE)),'Ethnicity Reference'!$A$2:$B$22,2,FALSE)),
IF(VLOOKUP($A3050,'Student reference sheet'!$A$2:$V$2329,9,FALSE) &lt;&gt; "", VLOOKUP(VALUE(VLOOKUP($A3050,'Student reference sheet'!$A$2:$V$2329,9,FALSE)),'Ethnicity Reference'!$A$2:$B$22,2,FALSE),"Unknown"))))</f>
        <v/>
      </c>
      <c r="U3050" s="35"/>
    </row>
    <row r="3051" spans="1:21" ht="15.75">
      <c r="A3051" s="47"/>
      <c r="B3051" s="33"/>
      <c r="C3051" s="39" t="str">
        <f>IF($A3051 &lt;&gt; "",VLOOKUP($A3051,'Student reference sheet'!$A$2:$V$2329, 3,FALSE), "")</f>
        <v/>
      </c>
      <c r="D3051" s="39" t="str">
        <f>IF($A3051 &lt;&gt; "",VLOOKUP($A3051,'Student reference sheet'!$A$2:$V$2329, 2,FALSE), "")</f>
        <v/>
      </c>
      <c r="E3051" s="35"/>
      <c r="F3051" s="34"/>
      <c r="G3051" s="40" t="str">
        <f t="shared" ca="1" si="144"/>
        <v/>
      </c>
      <c r="H3051" s="40" t="str">
        <f t="shared" ca="1" si="145"/>
        <v/>
      </c>
      <c r="I3051" s="36" t="str">
        <f>IF($A3051 = "", "",
IF(COUNTIF(MINIMUM_DAY_DATES[], Attendance!J3051) &gt; 0, VLOOKUP(Attendance!$G3051,MINIMUM_DAY_PERIOD_SCHEDULE[], 2,TRUE),
IF(COUNTIF(RALLY_DATES[], Attendance!J3051) &gt; 0, VLOOKUP(Attendance!$G3051,RALLY_PERIOD_SCHEDULE[], 2,TRUE),
IF(WEEKDAY(Attendance!$J3051) = 2,
       IF(COUNTIF(FINALS_WEEK_MONDAY_DATE[],Attendance!$J3051) &gt; 0, VLOOKUP(Attendance!$G3051,FINALS_WEEK_MONDAY_PERIOD_SCHEDULE[],2,TRUE),
       VLOOKUP(Attendance!$G3051,REGULAR_WEEK_SCHEDULE[],6,TRUE)),
IF(WEEKDAY($J3051) = 3,
       IF(COUNTIF(FINALS_WEEK_TUESDAY_DATE[],Attendance!$J3051) &gt; 0, VLOOKUP(Attendance!$G3051,FINALS_WEEK_TUESDAY_PERIOD_SCHEDULE[],2,TRUE),
       VLOOKUP(Attendance!$G3051,REGULAR_WEEK_SCHEDULE[[Tuesday]:[Period]],5,TRUE)),
IF(WEEKDAY(Attendance!$J3051) = 4,
        IF(COUNTIF(BLOCK_WEDNESDAY_DATES[],Attendance!$J3051) &gt; 0, VLOOKUP(Attendance!$G3051,BLOCK_WEDNESDAY_PERIOD_SCHEDULE[],2,TRUE),
        IF(COUNTIF(FINALS_WEEK_WEDNESDAY_DATE[],Attendance!$J3051) &gt; 0, VLOOKUP(Attendance!$G3051,FINALS_WEEK_WEDNESDAY_PERIOD_SCHEDULE[],2,TRUE),
       VLOOKUP(Attendance!$G3051,REGULAR_WEEK_SCHEDULE[[Wednesday]:[Period]],4,TRUE))),
IF(WEEKDAY($J3051) = 5,
       IF(COUNTIF(BLOCK_THURSDAY_DATES[],Attendance!$J3051) &gt; 0, VLOOKUP(Attendance!$G3051,BLOCK_THURSDAY_PERIOD_SCHEDULE[],2,TRUE),
       IF(COUNTIF(FINALS_WEEK_THURSDAY_DATE[],Attendance!$J3051) &gt; 0, VLOOKUP(Attendance!$G3051,FINALS_WEEK_THURSDAY_PERIOD_SCHEDULE[],2,TRUE),
       VLOOKUP(Attendance!$G3051,REGULAR_WEEK_SCHEDULE[[Thursday]:[Period]],3,TRUE))),
IF(WEEKDAY(Attendance!$J3051) = 6,
       IF(COUNTIF(FINALS_WEEK_FRIDAY_DATE[],Attendance!$J3051) &gt; 0, VLOOKUP(Attendance!$G3051,FINALS_WEEK_FRIDAY_PERIOD_SCHEDULE[],2,TRUE),
       VLOOKUP(Attendance!$G3051,REGULAR_WEEK_SCHEDULE[[Friday]:[Period]],2,TRUE))))))))))</f>
        <v/>
      </c>
      <c r="J3051" s="41" t="str">
        <f t="shared" ca="1" si="146"/>
        <v/>
      </c>
      <c r="K3051" s="41" t="str">
        <f>IF($A3051 &lt;&gt; "",VLOOKUP($A3051,'Student reference sheet'!$A$2:$V$2329, 7,FALSE), "")</f>
        <v/>
      </c>
      <c r="L3051" s="30" t="str">
        <f>IF($A3051 ="", "", VLOOKUP($A3051, 'Student reference sheet'!$A$2:$Z$2603,23,FALSE))</f>
        <v/>
      </c>
      <c r="M3051" s="30" t="str">
        <f>IF($A3051 ="", "", VLOOKUP($A3051, 'Student reference sheet'!$A$2:$Z$2603,24,FALSE))</f>
        <v/>
      </c>
      <c r="N3051" s="30" t="str">
        <f>IF($A3051 ="", "", VLOOKUP($A3051, 'Student reference sheet'!$A$2:$Z$2603,26,FALSE))</f>
        <v/>
      </c>
      <c r="O3051" s="30" t="str">
        <f>IF($A3051 ="", "", VLOOKUP($A3051, 'Student reference sheet'!$A$2:$Z$2603,25,FALSE))</f>
        <v/>
      </c>
      <c r="P3051" s="39" t="str">
        <f>IF($A3051 = "", "", IF(OR(VLOOKUP($A3051,'Student reference sheet'!$A$2:$V$2400,8,FALSE) = "R",  VLOOKUP($A3051,'Student reference sheet'!$A$2:$V$2400,8,FALSE) = "L"), "X", ""))</f>
        <v/>
      </c>
      <c r="Q3051" s="39" t="str">
        <f>IF($A3051 ="", "", VLOOKUP($A3051, 'Student reference sheet'!$A$2:$V$2603,22,FALSE))</f>
        <v/>
      </c>
      <c r="R3051" s="39" t="str">
        <f>IF($A3051 &lt;&gt; "",VLOOKUP($A3051,'Student reference sheet'!$A$2:$V$2329, 5,FALSE), "")</f>
        <v/>
      </c>
      <c r="S3051" s="39" t="str">
        <f>IF($A3051 &lt;&gt; "",VLOOKUP($A3051,'Student reference sheet'!$A$2:$V$2329, 6,FALSE), "")</f>
        <v/>
      </c>
      <c r="T3051" s="30" t="str">
        <f>IF($A3051 = "","",
IF(VLOOKUP($A3051,'Student reference sheet'!$A$2:$V$2329, 10,FALSE) = "Y", "Hispanic",
IF(VLOOKUP($A3051,'Student reference sheet'!$A$2:$V$2329,11,FALSE) &lt;&gt; "",
IF(VLOOKUP($A3051,'Student reference sheet'!$A$2:$V$2329,11,FALSE) = "UNK", "Unknown", VLOOKUP(VALUE(VLOOKUP($A3051,'Student reference sheet'!$A$2:$V$2329,11,FALSE)),'Ethnicity Reference'!$A$2:$B$22,2,FALSE)),
IF(VLOOKUP($A3051,'Student reference sheet'!$A$2:$V$2329,9,FALSE) &lt;&gt; "", VLOOKUP(VALUE(VLOOKUP($A3051,'Student reference sheet'!$A$2:$V$2329,9,FALSE)),'Ethnicity Reference'!$A$2:$B$22,2,FALSE),"Unknown"))))</f>
        <v/>
      </c>
      <c r="U3051" s="35"/>
    </row>
    <row r="3052" spans="1:21" ht="15.75">
      <c r="A3052" s="47"/>
      <c r="B3052" s="33"/>
      <c r="C3052" s="39" t="str">
        <f>IF($A3052 &lt;&gt; "",VLOOKUP($A3052,'Student reference sheet'!$A$2:$V$2329, 3,FALSE), "")</f>
        <v/>
      </c>
      <c r="D3052" s="39" t="str">
        <f>IF($A3052 &lt;&gt; "",VLOOKUP($A3052,'Student reference sheet'!$A$2:$V$2329, 2,FALSE), "")</f>
        <v/>
      </c>
      <c r="E3052" s="35"/>
      <c r="F3052" s="34"/>
      <c r="G3052" s="40" t="str">
        <f t="shared" ca="1" si="144"/>
        <v/>
      </c>
      <c r="H3052" s="40" t="str">
        <f t="shared" ca="1" si="145"/>
        <v/>
      </c>
      <c r="I3052" s="36" t="str">
        <f>IF($A3052 = "", "",
IF(COUNTIF(MINIMUM_DAY_DATES[], Attendance!J3052) &gt; 0, VLOOKUP(Attendance!$G3052,MINIMUM_DAY_PERIOD_SCHEDULE[], 2,TRUE),
IF(COUNTIF(RALLY_DATES[], Attendance!J3052) &gt; 0, VLOOKUP(Attendance!$G3052,RALLY_PERIOD_SCHEDULE[], 2,TRUE),
IF(WEEKDAY(Attendance!$J3052) = 2,
       IF(COUNTIF(FINALS_WEEK_MONDAY_DATE[],Attendance!$J3052) &gt; 0, VLOOKUP(Attendance!$G3052,FINALS_WEEK_MONDAY_PERIOD_SCHEDULE[],2,TRUE),
       VLOOKUP(Attendance!$G3052,REGULAR_WEEK_SCHEDULE[],6,TRUE)),
IF(WEEKDAY($J3052) = 3,
       IF(COUNTIF(FINALS_WEEK_TUESDAY_DATE[],Attendance!$J3052) &gt; 0, VLOOKUP(Attendance!$G3052,FINALS_WEEK_TUESDAY_PERIOD_SCHEDULE[],2,TRUE),
       VLOOKUP(Attendance!$G3052,REGULAR_WEEK_SCHEDULE[[Tuesday]:[Period]],5,TRUE)),
IF(WEEKDAY(Attendance!$J3052) = 4,
        IF(COUNTIF(BLOCK_WEDNESDAY_DATES[],Attendance!$J3052) &gt; 0, VLOOKUP(Attendance!$G3052,BLOCK_WEDNESDAY_PERIOD_SCHEDULE[],2,TRUE),
        IF(COUNTIF(FINALS_WEEK_WEDNESDAY_DATE[],Attendance!$J3052) &gt; 0, VLOOKUP(Attendance!$G3052,FINALS_WEEK_WEDNESDAY_PERIOD_SCHEDULE[],2,TRUE),
       VLOOKUP(Attendance!$G3052,REGULAR_WEEK_SCHEDULE[[Wednesday]:[Period]],4,TRUE))),
IF(WEEKDAY($J3052) = 5,
       IF(COUNTIF(BLOCK_THURSDAY_DATES[],Attendance!$J3052) &gt; 0, VLOOKUP(Attendance!$G3052,BLOCK_THURSDAY_PERIOD_SCHEDULE[],2,TRUE),
       IF(COUNTIF(FINALS_WEEK_THURSDAY_DATE[],Attendance!$J3052) &gt; 0, VLOOKUP(Attendance!$G3052,FINALS_WEEK_THURSDAY_PERIOD_SCHEDULE[],2,TRUE),
       VLOOKUP(Attendance!$G3052,REGULAR_WEEK_SCHEDULE[[Thursday]:[Period]],3,TRUE))),
IF(WEEKDAY(Attendance!$J3052) = 6,
       IF(COUNTIF(FINALS_WEEK_FRIDAY_DATE[],Attendance!$J3052) &gt; 0, VLOOKUP(Attendance!$G3052,FINALS_WEEK_FRIDAY_PERIOD_SCHEDULE[],2,TRUE),
       VLOOKUP(Attendance!$G3052,REGULAR_WEEK_SCHEDULE[[Friday]:[Period]],2,TRUE))))))))))</f>
        <v/>
      </c>
      <c r="J3052" s="41" t="str">
        <f t="shared" ca="1" si="146"/>
        <v/>
      </c>
      <c r="K3052" s="41" t="str">
        <f>IF($A3052 &lt;&gt; "",VLOOKUP($A3052,'Student reference sheet'!$A$2:$V$2329, 7,FALSE), "")</f>
        <v/>
      </c>
      <c r="L3052" s="30" t="str">
        <f>IF($A3052 ="", "", VLOOKUP($A3052, 'Student reference sheet'!$A$2:$Z$2603,23,FALSE))</f>
        <v/>
      </c>
      <c r="M3052" s="30" t="str">
        <f>IF($A3052 ="", "", VLOOKUP($A3052, 'Student reference sheet'!$A$2:$Z$2603,24,FALSE))</f>
        <v/>
      </c>
      <c r="N3052" s="30" t="str">
        <f>IF($A3052 ="", "", VLOOKUP($A3052, 'Student reference sheet'!$A$2:$Z$2603,26,FALSE))</f>
        <v/>
      </c>
      <c r="O3052" s="30" t="str">
        <f>IF($A3052 ="", "", VLOOKUP($A3052, 'Student reference sheet'!$A$2:$Z$2603,25,FALSE))</f>
        <v/>
      </c>
      <c r="P3052" s="39" t="str">
        <f>IF($A3052 = "", "", IF(OR(VLOOKUP($A3052,'Student reference sheet'!$A$2:$V$2400,8,FALSE) = "R",  VLOOKUP($A3052,'Student reference sheet'!$A$2:$V$2400,8,FALSE) = "L"), "X", ""))</f>
        <v/>
      </c>
      <c r="Q3052" s="39" t="str">
        <f>IF($A3052 ="", "", VLOOKUP($A3052, 'Student reference sheet'!$A$2:$V$2603,22,FALSE))</f>
        <v/>
      </c>
      <c r="R3052" s="39" t="str">
        <f>IF($A3052 &lt;&gt; "",VLOOKUP($A3052,'Student reference sheet'!$A$2:$V$2329, 5,FALSE), "")</f>
        <v/>
      </c>
      <c r="S3052" s="39" t="str">
        <f>IF($A3052 &lt;&gt; "",VLOOKUP($A3052,'Student reference sheet'!$A$2:$V$2329, 6,FALSE), "")</f>
        <v/>
      </c>
      <c r="T3052" s="30" t="str">
        <f>IF($A3052 = "","",
IF(VLOOKUP($A3052,'Student reference sheet'!$A$2:$V$2329, 10,FALSE) = "Y", "Hispanic",
IF(VLOOKUP($A3052,'Student reference sheet'!$A$2:$V$2329,11,FALSE) &lt;&gt; "",
IF(VLOOKUP($A3052,'Student reference sheet'!$A$2:$V$2329,11,FALSE) = "UNK", "Unknown", VLOOKUP(VALUE(VLOOKUP($A3052,'Student reference sheet'!$A$2:$V$2329,11,FALSE)),'Ethnicity Reference'!$A$2:$B$22,2,FALSE)),
IF(VLOOKUP($A3052,'Student reference sheet'!$A$2:$V$2329,9,FALSE) &lt;&gt; "", VLOOKUP(VALUE(VLOOKUP($A3052,'Student reference sheet'!$A$2:$V$2329,9,FALSE)),'Ethnicity Reference'!$A$2:$B$22,2,FALSE),"Unknown"))))</f>
        <v/>
      </c>
      <c r="U3052" s="35"/>
    </row>
    <row r="3053" spans="1:21" ht="15.75">
      <c r="A3053" s="47"/>
      <c r="B3053" s="33"/>
      <c r="C3053" s="39" t="str">
        <f>IF($A3053 &lt;&gt; "",VLOOKUP($A3053,'Student reference sheet'!$A$2:$V$2329, 3,FALSE), "")</f>
        <v/>
      </c>
      <c r="D3053" s="39" t="str">
        <f>IF($A3053 &lt;&gt; "",VLOOKUP($A3053,'Student reference sheet'!$A$2:$V$2329, 2,FALSE), "")</f>
        <v/>
      </c>
      <c r="E3053" s="35"/>
      <c r="F3053" s="34"/>
      <c r="G3053" s="40" t="str">
        <f t="shared" ca="1" si="144"/>
        <v/>
      </c>
      <c r="H3053" s="40" t="str">
        <f t="shared" ca="1" si="145"/>
        <v/>
      </c>
      <c r="I3053" s="36" t="str">
        <f>IF($A3053 = "", "",
IF(COUNTIF(MINIMUM_DAY_DATES[], Attendance!J3053) &gt; 0, VLOOKUP(Attendance!$G3053,MINIMUM_DAY_PERIOD_SCHEDULE[], 2,TRUE),
IF(COUNTIF(RALLY_DATES[], Attendance!J3053) &gt; 0, VLOOKUP(Attendance!$G3053,RALLY_PERIOD_SCHEDULE[], 2,TRUE),
IF(WEEKDAY(Attendance!$J3053) = 2,
       IF(COUNTIF(FINALS_WEEK_MONDAY_DATE[],Attendance!$J3053) &gt; 0, VLOOKUP(Attendance!$G3053,FINALS_WEEK_MONDAY_PERIOD_SCHEDULE[],2,TRUE),
       VLOOKUP(Attendance!$G3053,REGULAR_WEEK_SCHEDULE[],6,TRUE)),
IF(WEEKDAY($J3053) = 3,
       IF(COUNTIF(FINALS_WEEK_TUESDAY_DATE[],Attendance!$J3053) &gt; 0, VLOOKUP(Attendance!$G3053,FINALS_WEEK_TUESDAY_PERIOD_SCHEDULE[],2,TRUE),
       VLOOKUP(Attendance!$G3053,REGULAR_WEEK_SCHEDULE[[Tuesday]:[Period]],5,TRUE)),
IF(WEEKDAY(Attendance!$J3053) = 4,
        IF(COUNTIF(BLOCK_WEDNESDAY_DATES[],Attendance!$J3053) &gt; 0, VLOOKUP(Attendance!$G3053,BLOCK_WEDNESDAY_PERIOD_SCHEDULE[],2,TRUE),
        IF(COUNTIF(FINALS_WEEK_WEDNESDAY_DATE[],Attendance!$J3053) &gt; 0, VLOOKUP(Attendance!$G3053,FINALS_WEEK_WEDNESDAY_PERIOD_SCHEDULE[],2,TRUE),
       VLOOKUP(Attendance!$G3053,REGULAR_WEEK_SCHEDULE[[Wednesday]:[Period]],4,TRUE))),
IF(WEEKDAY($J3053) = 5,
       IF(COUNTIF(BLOCK_THURSDAY_DATES[],Attendance!$J3053) &gt; 0, VLOOKUP(Attendance!$G3053,BLOCK_THURSDAY_PERIOD_SCHEDULE[],2,TRUE),
       IF(COUNTIF(FINALS_WEEK_THURSDAY_DATE[],Attendance!$J3053) &gt; 0, VLOOKUP(Attendance!$G3053,FINALS_WEEK_THURSDAY_PERIOD_SCHEDULE[],2,TRUE),
       VLOOKUP(Attendance!$G3053,REGULAR_WEEK_SCHEDULE[[Thursday]:[Period]],3,TRUE))),
IF(WEEKDAY(Attendance!$J3053) = 6,
       IF(COUNTIF(FINALS_WEEK_FRIDAY_DATE[],Attendance!$J3053) &gt; 0, VLOOKUP(Attendance!$G3053,FINALS_WEEK_FRIDAY_PERIOD_SCHEDULE[],2,TRUE),
       VLOOKUP(Attendance!$G3053,REGULAR_WEEK_SCHEDULE[[Friday]:[Period]],2,TRUE))))))))))</f>
        <v/>
      </c>
      <c r="J3053" s="41" t="str">
        <f t="shared" ca="1" si="146"/>
        <v/>
      </c>
      <c r="K3053" s="41" t="str">
        <f>IF($A3053 &lt;&gt; "",VLOOKUP($A3053,'Student reference sheet'!$A$2:$V$2329, 7,FALSE), "")</f>
        <v/>
      </c>
      <c r="L3053" s="30" t="str">
        <f>IF($A3053 ="", "", VLOOKUP($A3053, 'Student reference sheet'!$A$2:$Z$2603,23,FALSE))</f>
        <v/>
      </c>
      <c r="M3053" s="30" t="str">
        <f>IF($A3053 ="", "", VLOOKUP($A3053, 'Student reference sheet'!$A$2:$Z$2603,24,FALSE))</f>
        <v/>
      </c>
      <c r="N3053" s="30" t="str">
        <f>IF($A3053 ="", "", VLOOKUP($A3053, 'Student reference sheet'!$A$2:$Z$2603,26,FALSE))</f>
        <v/>
      </c>
      <c r="O3053" s="30" t="str">
        <f>IF($A3053 ="", "", VLOOKUP($A3053, 'Student reference sheet'!$A$2:$Z$2603,25,FALSE))</f>
        <v/>
      </c>
      <c r="P3053" s="39" t="str">
        <f>IF($A3053 = "", "", IF(OR(VLOOKUP($A3053,'Student reference sheet'!$A$2:$V$2400,8,FALSE) = "R",  VLOOKUP($A3053,'Student reference sheet'!$A$2:$V$2400,8,FALSE) = "L"), "X", ""))</f>
        <v/>
      </c>
      <c r="Q3053" s="39" t="str">
        <f>IF($A3053 ="", "", VLOOKUP($A3053, 'Student reference sheet'!$A$2:$V$2603,22,FALSE))</f>
        <v/>
      </c>
      <c r="R3053" s="39" t="str">
        <f>IF($A3053 &lt;&gt; "",VLOOKUP($A3053,'Student reference sheet'!$A$2:$V$2329, 5,FALSE), "")</f>
        <v/>
      </c>
      <c r="S3053" s="39" t="str">
        <f>IF($A3053 &lt;&gt; "",VLOOKUP($A3053,'Student reference sheet'!$A$2:$V$2329, 6,FALSE), "")</f>
        <v/>
      </c>
      <c r="T3053" s="30" t="str">
        <f>IF($A3053 = "","",
IF(VLOOKUP($A3053,'Student reference sheet'!$A$2:$V$2329, 10,FALSE) = "Y", "Hispanic",
IF(VLOOKUP($A3053,'Student reference sheet'!$A$2:$V$2329,11,FALSE) &lt;&gt; "",
IF(VLOOKUP($A3053,'Student reference sheet'!$A$2:$V$2329,11,FALSE) = "UNK", "Unknown", VLOOKUP(VALUE(VLOOKUP($A3053,'Student reference sheet'!$A$2:$V$2329,11,FALSE)),'Ethnicity Reference'!$A$2:$B$22,2,FALSE)),
IF(VLOOKUP($A3053,'Student reference sheet'!$A$2:$V$2329,9,FALSE) &lt;&gt; "", VLOOKUP(VALUE(VLOOKUP($A3053,'Student reference sheet'!$A$2:$V$2329,9,FALSE)),'Ethnicity Reference'!$A$2:$B$22,2,FALSE),"Unknown"))))</f>
        <v/>
      </c>
      <c r="U3053" s="35"/>
    </row>
    <row r="3054" spans="1:21" ht="15.75">
      <c r="A3054" s="47"/>
      <c r="B3054" s="33"/>
      <c r="C3054" s="39" t="str">
        <f>IF($A3054 &lt;&gt; "",VLOOKUP($A3054,'Student reference sheet'!$A$2:$V$2329, 3,FALSE), "")</f>
        <v/>
      </c>
      <c r="D3054" s="39" t="str">
        <f>IF($A3054 &lt;&gt; "",VLOOKUP($A3054,'Student reference sheet'!$A$2:$V$2329, 2,FALSE), "")</f>
        <v/>
      </c>
      <c r="E3054" s="35"/>
      <c r="F3054" s="34"/>
      <c r="G3054" s="40" t="str">
        <f t="shared" ca="1" si="144"/>
        <v/>
      </c>
      <c r="H3054" s="40" t="str">
        <f t="shared" ca="1" si="145"/>
        <v/>
      </c>
      <c r="I3054" s="36" t="str">
        <f>IF($A3054 = "", "",
IF(COUNTIF(MINIMUM_DAY_DATES[], Attendance!J3054) &gt; 0, VLOOKUP(Attendance!$G3054,MINIMUM_DAY_PERIOD_SCHEDULE[], 2,TRUE),
IF(COUNTIF(RALLY_DATES[], Attendance!J3054) &gt; 0, VLOOKUP(Attendance!$G3054,RALLY_PERIOD_SCHEDULE[], 2,TRUE),
IF(WEEKDAY(Attendance!$J3054) = 2,
       IF(COUNTIF(FINALS_WEEK_MONDAY_DATE[],Attendance!$J3054) &gt; 0, VLOOKUP(Attendance!$G3054,FINALS_WEEK_MONDAY_PERIOD_SCHEDULE[],2,TRUE),
       VLOOKUP(Attendance!$G3054,REGULAR_WEEK_SCHEDULE[],6,TRUE)),
IF(WEEKDAY($J3054) = 3,
       IF(COUNTIF(FINALS_WEEK_TUESDAY_DATE[],Attendance!$J3054) &gt; 0, VLOOKUP(Attendance!$G3054,FINALS_WEEK_TUESDAY_PERIOD_SCHEDULE[],2,TRUE),
       VLOOKUP(Attendance!$G3054,REGULAR_WEEK_SCHEDULE[[Tuesday]:[Period]],5,TRUE)),
IF(WEEKDAY(Attendance!$J3054) = 4,
        IF(COUNTIF(BLOCK_WEDNESDAY_DATES[],Attendance!$J3054) &gt; 0, VLOOKUP(Attendance!$G3054,BLOCK_WEDNESDAY_PERIOD_SCHEDULE[],2,TRUE),
        IF(COUNTIF(FINALS_WEEK_WEDNESDAY_DATE[],Attendance!$J3054) &gt; 0, VLOOKUP(Attendance!$G3054,FINALS_WEEK_WEDNESDAY_PERIOD_SCHEDULE[],2,TRUE),
       VLOOKUP(Attendance!$G3054,REGULAR_WEEK_SCHEDULE[[Wednesday]:[Period]],4,TRUE))),
IF(WEEKDAY($J3054) = 5,
       IF(COUNTIF(BLOCK_THURSDAY_DATES[],Attendance!$J3054) &gt; 0, VLOOKUP(Attendance!$G3054,BLOCK_THURSDAY_PERIOD_SCHEDULE[],2,TRUE),
       IF(COUNTIF(FINALS_WEEK_THURSDAY_DATE[],Attendance!$J3054) &gt; 0, VLOOKUP(Attendance!$G3054,FINALS_WEEK_THURSDAY_PERIOD_SCHEDULE[],2,TRUE),
       VLOOKUP(Attendance!$G3054,REGULAR_WEEK_SCHEDULE[[Thursday]:[Period]],3,TRUE))),
IF(WEEKDAY(Attendance!$J3054) = 6,
       IF(COUNTIF(FINALS_WEEK_FRIDAY_DATE[],Attendance!$J3054) &gt; 0, VLOOKUP(Attendance!$G3054,FINALS_WEEK_FRIDAY_PERIOD_SCHEDULE[],2,TRUE),
       VLOOKUP(Attendance!$G3054,REGULAR_WEEK_SCHEDULE[[Friday]:[Period]],2,TRUE))))))))))</f>
        <v/>
      </c>
      <c r="J3054" s="41" t="str">
        <f t="shared" ca="1" si="146"/>
        <v/>
      </c>
      <c r="K3054" s="41" t="str">
        <f>IF($A3054 &lt;&gt; "",VLOOKUP($A3054,'Student reference sheet'!$A$2:$V$2329, 7,FALSE), "")</f>
        <v/>
      </c>
      <c r="L3054" s="30" t="str">
        <f>IF($A3054 ="", "", VLOOKUP($A3054, 'Student reference sheet'!$A$2:$Z$2603,23,FALSE))</f>
        <v/>
      </c>
      <c r="M3054" s="30" t="str">
        <f>IF($A3054 ="", "", VLOOKUP($A3054, 'Student reference sheet'!$A$2:$Z$2603,24,FALSE))</f>
        <v/>
      </c>
      <c r="N3054" s="30" t="str">
        <f>IF($A3054 ="", "", VLOOKUP($A3054, 'Student reference sheet'!$A$2:$Z$2603,26,FALSE))</f>
        <v/>
      </c>
      <c r="O3054" s="30" t="str">
        <f>IF($A3054 ="", "", VLOOKUP($A3054, 'Student reference sheet'!$A$2:$Z$2603,25,FALSE))</f>
        <v/>
      </c>
      <c r="P3054" s="39" t="str">
        <f>IF($A3054 = "", "", IF(OR(VLOOKUP($A3054,'Student reference sheet'!$A$2:$V$2400,8,FALSE) = "R",  VLOOKUP($A3054,'Student reference sheet'!$A$2:$V$2400,8,FALSE) = "L"), "X", ""))</f>
        <v/>
      </c>
      <c r="Q3054" s="39" t="str">
        <f>IF($A3054 ="", "", VLOOKUP($A3054, 'Student reference sheet'!$A$2:$V$2603,22,FALSE))</f>
        <v/>
      </c>
      <c r="R3054" s="39" t="str">
        <f>IF($A3054 &lt;&gt; "",VLOOKUP($A3054,'Student reference sheet'!$A$2:$V$2329, 5,FALSE), "")</f>
        <v/>
      </c>
      <c r="S3054" s="39" t="str">
        <f>IF($A3054 &lt;&gt; "",VLOOKUP($A3054,'Student reference sheet'!$A$2:$V$2329, 6,FALSE), "")</f>
        <v/>
      </c>
      <c r="T3054" s="30" t="str">
        <f>IF($A3054 = "","",
IF(VLOOKUP($A3054,'Student reference sheet'!$A$2:$V$2329, 10,FALSE) = "Y", "Hispanic",
IF(VLOOKUP($A3054,'Student reference sheet'!$A$2:$V$2329,11,FALSE) &lt;&gt; "",
IF(VLOOKUP($A3054,'Student reference sheet'!$A$2:$V$2329,11,FALSE) = "UNK", "Unknown", VLOOKUP(VALUE(VLOOKUP($A3054,'Student reference sheet'!$A$2:$V$2329,11,FALSE)),'Ethnicity Reference'!$A$2:$B$22,2,FALSE)),
IF(VLOOKUP($A3054,'Student reference sheet'!$A$2:$V$2329,9,FALSE) &lt;&gt; "", VLOOKUP(VALUE(VLOOKUP($A3054,'Student reference sheet'!$A$2:$V$2329,9,FALSE)),'Ethnicity Reference'!$A$2:$B$22,2,FALSE),"Unknown"))))</f>
        <v/>
      </c>
      <c r="U3054" s="35"/>
    </row>
    <row r="3055" spans="1:21" ht="15.75">
      <c r="A3055" s="47"/>
      <c r="B3055" s="33"/>
      <c r="C3055" s="39" t="str">
        <f>IF($A3055 &lt;&gt; "",VLOOKUP($A3055,'Student reference sheet'!$A$2:$V$2329, 3,FALSE), "")</f>
        <v/>
      </c>
      <c r="D3055" s="39" t="str">
        <f>IF($A3055 &lt;&gt; "",VLOOKUP($A3055,'Student reference sheet'!$A$2:$V$2329, 2,FALSE), "")</f>
        <v/>
      </c>
      <c r="E3055" s="35"/>
      <c r="F3055" s="34"/>
      <c r="G3055" s="40" t="str">
        <f t="shared" ca="1" si="144"/>
        <v/>
      </c>
      <c r="H3055" s="40" t="str">
        <f t="shared" ca="1" si="145"/>
        <v/>
      </c>
      <c r="I3055" s="36" t="str">
        <f>IF($A3055 = "", "",
IF(COUNTIF(MINIMUM_DAY_DATES[], Attendance!J3055) &gt; 0, VLOOKUP(Attendance!$G3055,MINIMUM_DAY_PERIOD_SCHEDULE[], 2,TRUE),
IF(COUNTIF(RALLY_DATES[], Attendance!J3055) &gt; 0, VLOOKUP(Attendance!$G3055,RALLY_PERIOD_SCHEDULE[], 2,TRUE),
IF(WEEKDAY(Attendance!$J3055) = 2,
       IF(COUNTIF(FINALS_WEEK_MONDAY_DATE[],Attendance!$J3055) &gt; 0, VLOOKUP(Attendance!$G3055,FINALS_WEEK_MONDAY_PERIOD_SCHEDULE[],2,TRUE),
       VLOOKUP(Attendance!$G3055,REGULAR_WEEK_SCHEDULE[],6,TRUE)),
IF(WEEKDAY($J3055) = 3,
       IF(COUNTIF(FINALS_WEEK_TUESDAY_DATE[],Attendance!$J3055) &gt; 0, VLOOKUP(Attendance!$G3055,FINALS_WEEK_TUESDAY_PERIOD_SCHEDULE[],2,TRUE),
       VLOOKUP(Attendance!$G3055,REGULAR_WEEK_SCHEDULE[[Tuesday]:[Period]],5,TRUE)),
IF(WEEKDAY(Attendance!$J3055) = 4,
        IF(COUNTIF(BLOCK_WEDNESDAY_DATES[],Attendance!$J3055) &gt; 0, VLOOKUP(Attendance!$G3055,BLOCK_WEDNESDAY_PERIOD_SCHEDULE[],2,TRUE),
        IF(COUNTIF(FINALS_WEEK_WEDNESDAY_DATE[],Attendance!$J3055) &gt; 0, VLOOKUP(Attendance!$G3055,FINALS_WEEK_WEDNESDAY_PERIOD_SCHEDULE[],2,TRUE),
       VLOOKUP(Attendance!$G3055,REGULAR_WEEK_SCHEDULE[[Wednesday]:[Period]],4,TRUE))),
IF(WEEKDAY($J3055) = 5,
       IF(COUNTIF(BLOCK_THURSDAY_DATES[],Attendance!$J3055) &gt; 0, VLOOKUP(Attendance!$G3055,BLOCK_THURSDAY_PERIOD_SCHEDULE[],2,TRUE),
       IF(COUNTIF(FINALS_WEEK_THURSDAY_DATE[],Attendance!$J3055) &gt; 0, VLOOKUP(Attendance!$G3055,FINALS_WEEK_THURSDAY_PERIOD_SCHEDULE[],2,TRUE),
       VLOOKUP(Attendance!$G3055,REGULAR_WEEK_SCHEDULE[[Thursday]:[Period]],3,TRUE))),
IF(WEEKDAY(Attendance!$J3055) = 6,
       IF(COUNTIF(FINALS_WEEK_FRIDAY_DATE[],Attendance!$J3055) &gt; 0, VLOOKUP(Attendance!$G3055,FINALS_WEEK_FRIDAY_PERIOD_SCHEDULE[],2,TRUE),
       VLOOKUP(Attendance!$G3055,REGULAR_WEEK_SCHEDULE[[Friday]:[Period]],2,TRUE))))))))))</f>
        <v/>
      </c>
      <c r="J3055" s="41" t="str">
        <f t="shared" ca="1" si="146"/>
        <v/>
      </c>
      <c r="K3055" s="41" t="str">
        <f>IF($A3055 &lt;&gt; "",VLOOKUP($A3055,'Student reference sheet'!$A$2:$V$2329, 7,FALSE), "")</f>
        <v/>
      </c>
      <c r="L3055" s="30" t="str">
        <f>IF($A3055 ="", "", VLOOKUP($A3055, 'Student reference sheet'!$A$2:$Z$2603,23,FALSE))</f>
        <v/>
      </c>
      <c r="M3055" s="30" t="str">
        <f>IF($A3055 ="", "", VLOOKUP($A3055, 'Student reference sheet'!$A$2:$Z$2603,24,FALSE))</f>
        <v/>
      </c>
      <c r="N3055" s="30" t="str">
        <f>IF($A3055 ="", "", VLOOKUP($A3055, 'Student reference sheet'!$A$2:$Z$2603,26,FALSE))</f>
        <v/>
      </c>
      <c r="O3055" s="30" t="str">
        <f>IF($A3055 ="", "", VLOOKUP($A3055, 'Student reference sheet'!$A$2:$Z$2603,25,FALSE))</f>
        <v/>
      </c>
      <c r="P3055" s="39" t="str">
        <f>IF($A3055 = "", "", IF(OR(VLOOKUP($A3055,'Student reference sheet'!$A$2:$V$2400,8,FALSE) = "R",  VLOOKUP($A3055,'Student reference sheet'!$A$2:$V$2400,8,FALSE) = "L"), "X", ""))</f>
        <v/>
      </c>
      <c r="Q3055" s="39" t="str">
        <f>IF($A3055 ="", "", VLOOKUP($A3055, 'Student reference sheet'!$A$2:$V$2603,22,FALSE))</f>
        <v/>
      </c>
      <c r="R3055" s="39" t="str">
        <f>IF($A3055 &lt;&gt; "",VLOOKUP($A3055,'Student reference sheet'!$A$2:$V$2329, 5,FALSE), "")</f>
        <v/>
      </c>
      <c r="S3055" s="39" t="str">
        <f>IF($A3055 &lt;&gt; "",VLOOKUP($A3055,'Student reference sheet'!$A$2:$V$2329, 6,FALSE), "")</f>
        <v/>
      </c>
      <c r="T3055" s="30" t="str">
        <f>IF($A3055 = "","",
IF(VLOOKUP($A3055,'Student reference sheet'!$A$2:$V$2329, 10,FALSE) = "Y", "Hispanic",
IF(VLOOKUP($A3055,'Student reference sheet'!$A$2:$V$2329,11,FALSE) &lt;&gt; "",
IF(VLOOKUP($A3055,'Student reference sheet'!$A$2:$V$2329,11,FALSE) = "UNK", "Unknown", VLOOKUP(VALUE(VLOOKUP($A3055,'Student reference sheet'!$A$2:$V$2329,11,FALSE)),'Ethnicity Reference'!$A$2:$B$22,2,FALSE)),
IF(VLOOKUP($A3055,'Student reference sheet'!$A$2:$V$2329,9,FALSE) &lt;&gt; "", VLOOKUP(VALUE(VLOOKUP($A3055,'Student reference sheet'!$A$2:$V$2329,9,FALSE)),'Ethnicity Reference'!$A$2:$B$22,2,FALSE),"Unknown"))))</f>
        <v/>
      </c>
      <c r="U3055" s="35"/>
    </row>
    <row r="3056" spans="1:21" ht="15.75">
      <c r="A3056" s="47"/>
      <c r="B3056" s="33"/>
      <c r="C3056" s="39" t="str">
        <f>IF($A3056 &lt;&gt; "",VLOOKUP($A3056,'Student reference sheet'!$A$2:$V$2329, 3,FALSE), "")</f>
        <v/>
      </c>
      <c r="D3056" s="39" t="str">
        <f>IF($A3056 &lt;&gt; "",VLOOKUP($A3056,'Student reference sheet'!$A$2:$V$2329, 2,FALSE), "")</f>
        <v/>
      </c>
      <c r="E3056" s="35"/>
      <c r="F3056" s="34"/>
      <c r="G3056" s="40" t="str">
        <f t="shared" ca="1" si="144"/>
        <v/>
      </c>
      <c r="H3056" s="40" t="str">
        <f t="shared" ca="1" si="145"/>
        <v/>
      </c>
      <c r="I3056" s="36" t="str">
        <f>IF($A3056 = "", "",
IF(COUNTIF(MINIMUM_DAY_DATES[], Attendance!J3056) &gt; 0, VLOOKUP(Attendance!$G3056,MINIMUM_DAY_PERIOD_SCHEDULE[], 2,TRUE),
IF(COUNTIF(RALLY_DATES[], Attendance!J3056) &gt; 0, VLOOKUP(Attendance!$G3056,RALLY_PERIOD_SCHEDULE[], 2,TRUE),
IF(WEEKDAY(Attendance!$J3056) = 2,
       IF(COUNTIF(FINALS_WEEK_MONDAY_DATE[],Attendance!$J3056) &gt; 0, VLOOKUP(Attendance!$G3056,FINALS_WEEK_MONDAY_PERIOD_SCHEDULE[],2,TRUE),
       VLOOKUP(Attendance!$G3056,REGULAR_WEEK_SCHEDULE[],6,TRUE)),
IF(WEEKDAY($J3056) = 3,
       IF(COUNTIF(FINALS_WEEK_TUESDAY_DATE[],Attendance!$J3056) &gt; 0, VLOOKUP(Attendance!$G3056,FINALS_WEEK_TUESDAY_PERIOD_SCHEDULE[],2,TRUE),
       VLOOKUP(Attendance!$G3056,REGULAR_WEEK_SCHEDULE[[Tuesday]:[Period]],5,TRUE)),
IF(WEEKDAY(Attendance!$J3056) = 4,
        IF(COUNTIF(BLOCK_WEDNESDAY_DATES[],Attendance!$J3056) &gt; 0, VLOOKUP(Attendance!$G3056,BLOCK_WEDNESDAY_PERIOD_SCHEDULE[],2,TRUE),
        IF(COUNTIF(FINALS_WEEK_WEDNESDAY_DATE[],Attendance!$J3056) &gt; 0, VLOOKUP(Attendance!$G3056,FINALS_WEEK_WEDNESDAY_PERIOD_SCHEDULE[],2,TRUE),
       VLOOKUP(Attendance!$G3056,REGULAR_WEEK_SCHEDULE[[Wednesday]:[Period]],4,TRUE))),
IF(WEEKDAY($J3056) = 5,
       IF(COUNTIF(BLOCK_THURSDAY_DATES[],Attendance!$J3056) &gt; 0, VLOOKUP(Attendance!$G3056,BLOCK_THURSDAY_PERIOD_SCHEDULE[],2,TRUE),
       IF(COUNTIF(FINALS_WEEK_THURSDAY_DATE[],Attendance!$J3056) &gt; 0, VLOOKUP(Attendance!$G3056,FINALS_WEEK_THURSDAY_PERIOD_SCHEDULE[],2,TRUE),
       VLOOKUP(Attendance!$G3056,REGULAR_WEEK_SCHEDULE[[Thursday]:[Period]],3,TRUE))),
IF(WEEKDAY(Attendance!$J3056) = 6,
       IF(COUNTIF(FINALS_WEEK_FRIDAY_DATE[],Attendance!$J3056) &gt; 0, VLOOKUP(Attendance!$G3056,FINALS_WEEK_FRIDAY_PERIOD_SCHEDULE[],2,TRUE),
       VLOOKUP(Attendance!$G3056,REGULAR_WEEK_SCHEDULE[[Friday]:[Period]],2,TRUE))))))))))</f>
        <v/>
      </c>
      <c r="J3056" s="41" t="str">
        <f t="shared" ca="1" si="146"/>
        <v/>
      </c>
      <c r="K3056" s="41" t="str">
        <f>IF($A3056 &lt;&gt; "",VLOOKUP($A3056,'Student reference sheet'!$A$2:$V$2329, 7,FALSE), "")</f>
        <v/>
      </c>
      <c r="L3056" s="30" t="str">
        <f>IF($A3056 ="", "", VLOOKUP($A3056, 'Student reference sheet'!$A$2:$Z$2603,23,FALSE))</f>
        <v/>
      </c>
      <c r="M3056" s="30" t="str">
        <f>IF($A3056 ="", "", VLOOKUP($A3056, 'Student reference sheet'!$A$2:$Z$2603,24,FALSE))</f>
        <v/>
      </c>
      <c r="N3056" s="30" t="str">
        <f>IF($A3056 ="", "", VLOOKUP($A3056, 'Student reference sheet'!$A$2:$Z$2603,26,FALSE))</f>
        <v/>
      </c>
      <c r="O3056" s="30" t="str">
        <f>IF($A3056 ="", "", VLOOKUP($A3056, 'Student reference sheet'!$A$2:$Z$2603,25,FALSE))</f>
        <v/>
      </c>
      <c r="P3056" s="39" t="str">
        <f>IF($A3056 = "", "", IF(OR(VLOOKUP($A3056,'Student reference sheet'!$A$2:$V$2400,8,FALSE) = "R",  VLOOKUP($A3056,'Student reference sheet'!$A$2:$V$2400,8,FALSE) = "L"), "X", ""))</f>
        <v/>
      </c>
      <c r="Q3056" s="39" t="str">
        <f>IF($A3056 ="", "", VLOOKUP($A3056, 'Student reference sheet'!$A$2:$V$2603,22,FALSE))</f>
        <v/>
      </c>
      <c r="R3056" s="39" t="str">
        <f>IF($A3056 &lt;&gt; "",VLOOKUP($A3056,'Student reference sheet'!$A$2:$V$2329, 5,FALSE), "")</f>
        <v/>
      </c>
      <c r="S3056" s="39" t="str">
        <f>IF($A3056 &lt;&gt; "",VLOOKUP($A3056,'Student reference sheet'!$A$2:$V$2329, 6,FALSE), "")</f>
        <v/>
      </c>
      <c r="T3056" s="30" t="str">
        <f>IF($A3056 = "","",
IF(VLOOKUP($A3056,'Student reference sheet'!$A$2:$V$2329, 10,FALSE) = "Y", "Hispanic",
IF(VLOOKUP($A3056,'Student reference sheet'!$A$2:$V$2329,11,FALSE) &lt;&gt; "",
IF(VLOOKUP($A3056,'Student reference sheet'!$A$2:$V$2329,11,FALSE) = "UNK", "Unknown", VLOOKUP(VALUE(VLOOKUP($A3056,'Student reference sheet'!$A$2:$V$2329,11,FALSE)),'Ethnicity Reference'!$A$2:$B$22,2,FALSE)),
IF(VLOOKUP($A3056,'Student reference sheet'!$A$2:$V$2329,9,FALSE) &lt;&gt; "", VLOOKUP(VALUE(VLOOKUP($A3056,'Student reference sheet'!$A$2:$V$2329,9,FALSE)),'Ethnicity Reference'!$A$2:$B$22,2,FALSE),"Unknown"))))</f>
        <v/>
      </c>
      <c r="U3056" s="35"/>
    </row>
    <row r="3057" spans="1:21" ht="15.75">
      <c r="A3057" s="47"/>
      <c r="B3057" s="33"/>
      <c r="C3057" s="39" t="str">
        <f>IF($A3057 &lt;&gt; "",VLOOKUP($A3057,'Student reference sheet'!$A$2:$V$2329, 3,FALSE), "")</f>
        <v/>
      </c>
      <c r="D3057" s="39" t="str">
        <f>IF($A3057 &lt;&gt; "",VLOOKUP($A3057,'Student reference sheet'!$A$2:$V$2329, 2,FALSE), "")</f>
        <v/>
      </c>
      <c r="E3057" s="35"/>
      <c r="F3057" s="34"/>
      <c r="G3057" s="40" t="str">
        <f t="shared" ca="1" si="144"/>
        <v/>
      </c>
      <c r="H3057" s="40" t="str">
        <f t="shared" ca="1" si="145"/>
        <v/>
      </c>
      <c r="I3057" s="36" t="str">
        <f>IF($A3057 = "", "",
IF(COUNTIF(MINIMUM_DAY_DATES[], Attendance!J3057) &gt; 0, VLOOKUP(Attendance!$G3057,MINIMUM_DAY_PERIOD_SCHEDULE[], 2,TRUE),
IF(COUNTIF(RALLY_DATES[], Attendance!J3057) &gt; 0, VLOOKUP(Attendance!$G3057,RALLY_PERIOD_SCHEDULE[], 2,TRUE),
IF(WEEKDAY(Attendance!$J3057) = 2,
       IF(COUNTIF(FINALS_WEEK_MONDAY_DATE[],Attendance!$J3057) &gt; 0, VLOOKUP(Attendance!$G3057,FINALS_WEEK_MONDAY_PERIOD_SCHEDULE[],2,TRUE),
       VLOOKUP(Attendance!$G3057,REGULAR_WEEK_SCHEDULE[],6,TRUE)),
IF(WEEKDAY($J3057) = 3,
       IF(COUNTIF(FINALS_WEEK_TUESDAY_DATE[],Attendance!$J3057) &gt; 0, VLOOKUP(Attendance!$G3057,FINALS_WEEK_TUESDAY_PERIOD_SCHEDULE[],2,TRUE),
       VLOOKUP(Attendance!$G3057,REGULAR_WEEK_SCHEDULE[[Tuesday]:[Period]],5,TRUE)),
IF(WEEKDAY(Attendance!$J3057) = 4,
        IF(COUNTIF(BLOCK_WEDNESDAY_DATES[],Attendance!$J3057) &gt; 0, VLOOKUP(Attendance!$G3057,BLOCK_WEDNESDAY_PERIOD_SCHEDULE[],2,TRUE),
        IF(COUNTIF(FINALS_WEEK_WEDNESDAY_DATE[],Attendance!$J3057) &gt; 0, VLOOKUP(Attendance!$G3057,FINALS_WEEK_WEDNESDAY_PERIOD_SCHEDULE[],2,TRUE),
       VLOOKUP(Attendance!$G3057,REGULAR_WEEK_SCHEDULE[[Wednesday]:[Period]],4,TRUE))),
IF(WEEKDAY($J3057) = 5,
       IF(COUNTIF(BLOCK_THURSDAY_DATES[],Attendance!$J3057) &gt; 0, VLOOKUP(Attendance!$G3057,BLOCK_THURSDAY_PERIOD_SCHEDULE[],2,TRUE),
       IF(COUNTIF(FINALS_WEEK_THURSDAY_DATE[],Attendance!$J3057) &gt; 0, VLOOKUP(Attendance!$G3057,FINALS_WEEK_THURSDAY_PERIOD_SCHEDULE[],2,TRUE),
       VLOOKUP(Attendance!$G3057,REGULAR_WEEK_SCHEDULE[[Thursday]:[Period]],3,TRUE))),
IF(WEEKDAY(Attendance!$J3057) = 6,
       IF(COUNTIF(FINALS_WEEK_FRIDAY_DATE[],Attendance!$J3057) &gt; 0, VLOOKUP(Attendance!$G3057,FINALS_WEEK_FRIDAY_PERIOD_SCHEDULE[],2,TRUE),
       VLOOKUP(Attendance!$G3057,REGULAR_WEEK_SCHEDULE[[Friday]:[Period]],2,TRUE))))))))))</f>
        <v/>
      </c>
      <c r="J3057" s="41" t="str">
        <f t="shared" ca="1" si="146"/>
        <v/>
      </c>
      <c r="K3057" s="41" t="str">
        <f>IF($A3057 &lt;&gt; "",VLOOKUP($A3057,'Student reference sheet'!$A$2:$V$2329, 7,FALSE), "")</f>
        <v/>
      </c>
      <c r="L3057" s="30" t="str">
        <f>IF($A3057 ="", "", VLOOKUP($A3057, 'Student reference sheet'!$A$2:$Z$2603,23,FALSE))</f>
        <v/>
      </c>
      <c r="M3057" s="30" t="str">
        <f>IF($A3057 ="", "", VLOOKUP($A3057, 'Student reference sheet'!$A$2:$Z$2603,24,FALSE))</f>
        <v/>
      </c>
      <c r="N3057" s="30" t="str">
        <f>IF($A3057 ="", "", VLOOKUP($A3057, 'Student reference sheet'!$A$2:$Z$2603,26,FALSE))</f>
        <v/>
      </c>
      <c r="O3057" s="30" t="str">
        <f>IF($A3057 ="", "", VLOOKUP($A3057, 'Student reference sheet'!$A$2:$Z$2603,25,FALSE))</f>
        <v/>
      </c>
      <c r="P3057" s="39" t="str">
        <f>IF($A3057 = "", "", IF(OR(VLOOKUP($A3057,'Student reference sheet'!$A$2:$V$2400,8,FALSE) = "R",  VLOOKUP($A3057,'Student reference sheet'!$A$2:$V$2400,8,FALSE) = "L"), "X", ""))</f>
        <v/>
      </c>
      <c r="Q3057" s="39" t="str">
        <f>IF($A3057 ="", "", VLOOKUP($A3057, 'Student reference sheet'!$A$2:$V$2603,22,FALSE))</f>
        <v/>
      </c>
      <c r="R3057" s="39" t="str">
        <f>IF($A3057 &lt;&gt; "",VLOOKUP($A3057,'Student reference sheet'!$A$2:$V$2329, 5,FALSE), "")</f>
        <v/>
      </c>
      <c r="S3057" s="39" t="str">
        <f>IF($A3057 &lt;&gt; "",VLOOKUP($A3057,'Student reference sheet'!$A$2:$V$2329, 6,FALSE), "")</f>
        <v/>
      </c>
      <c r="T3057" s="30" t="str">
        <f>IF($A3057 = "","",
IF(VLOOKUP($A3057,'Student reference sheet'!$A$2:$V$2329, 10,FALSE) = "Y", "Hispanic",
IF(VLOOKUP($A3057,'Student reference sheet'!$A$2:$V$2329,11,FALSE) &lt;&gt; "",
IF(VLOOKUP($A3057,'Student reference sheet'!$A$2:$V$2329,11,FALSE) = "UNK", "Unknown", VLOOKUP(VALUE(VLOOKUP($A3057,'Student reference sheet'!$A$2:$V$2329,11,FALSE)),'Ethnicity Reference'!$A$2:$B$22,2,FALSE)),
IF(VLOOKUP($A3057,'Student reference sheet'!$A$2:$V$2329,9,FALSE) &lt;&gt; "", VLOOKUP(VALUE(VLOOKUP($A3057,'Student reference sheet'!$A$2:$V$2329,9,FALSE)),'Ethnicity Reference'!$A$2:$B$22,2,FALSE),"Unknown"))))</f>
        <v/>
      </c>
      <c r="U3057" s="35"/>
    </row>
    <row r="3058" spans="1:21" ht="15.75">
      <c r="A3058" s="47"/>
      <c r="B3058" s="33"/>
      <c r="C3058" s="39" t="str">
        <f>IF($A3058 &lt;&gt; "",VLOOKUP($A3058,'Student reference sheet'!$A$2:$V$2329, 3,FALSE), "")</f>
        <v/>
      </c>
      <c r="D3058" s="39" t="str">
        <f>IF($A3058 &lt;&gt; "",VLOOKUP($A3058,'Student reference sheet'!$A$2:$V$2329, 2,FALSE), "")</f>
        <v/>
      </c>
      <c r="E3058" s="35"/>
      <c r="F3058" s="34"/>
      <c r="G3058" s="40" t="str">
        <f t="shared" ca="1" si="144"/>
        <v/>
      </c>
      <c r="H3058" s="40" t="str">
        <f t="shared" ca="1" si="145"/>
        <v/>
      </c>
      <c r="I3058" s="36" t="str">
        <f>IF($A3058 = "", "",
IF(COUNTIF(MINIMUM_DAY_DATES[], Attendance!J3058) &gt; 0, VLOOKUP(Attendance!$G3058,MINIMUM_DAY_PERIOD_SCHEDULE[], 2,TRUE),
IF(COUNTIF(RALLY_DATES[], Attendance!J3058) &gt; 0, VLOOKUP(Attendance!$G3058,RALLY_PERIOD_SCHEDULE[], 2,TRUE),
IF(WEEKDAY(Attendance!$J3058) = 2,
       IF(COUNTIF(FINALS_WEEK_MONDAY_DATE[],Attendance!$J3058) &gt; 0, VLOOKUP(Attendance!$G3058,FINALS_WEEK_MONDAY_PERIOD_SCHEDULE[],2,TRUE),
       VLOOKUP(Attendance!$G3058,REGULAR_WEEK_SCHEDULE[],6,TRUE)),
IF(WEEKDAY($J3058) = 3,
       IF(COUNTIF(FINALS_WEEK_TUESDAY_DATE[],Attendance!$J3058) &gt; 0, VLOOKUP(Attendance!$G3058,FINALS_WEEK_TUESDAY_PERIOD_SCHEDULE[],2,TRUE),
       VLOOKUP(Attendance!$G3058,REGULAR_WEEK_SCHEDULE[[Tuesday]:[Period]],5,TRUE)),
IF(WEEKDAY(Attendance!$J3058) = 4,
        IF(COUNTIF(BLOCK_WEDNESDAY_DATES[],Attendance!$J3058) &gt; 0, VLOOKUP(Attendance!$G3058,BLOCK_WEDNESDAY_PERIOD_SCHEDULE[],2,TRUE),
        IF(COUNTIF(FINALS_WEEK_WEDNESDAY_DATE[],Attendance!$J3058) &gt; 0, VLOOKUP(Attendance!$G3058,FINALS_WEEK_WEDNESDAY_PERIOD_SCHEDULE[],2,TRUE),
       VLOOKUP(Attendance!$G3058,REGULAR_WEEK_SCHEDULE[[Wednesday]:[Period]],4,TRUE))),
IF(WEEKDAY($J3058) = 5,
       IF(COUNTIF(BLOCK_THURSDAY_DATES[],Attendance!$J3058) &gt; 0, VLOOKUP(Attendance!$G3058,BLOCK_THURSDAY_PERIOD_SCHEDULE[],2,TRUE),
       IF(COUNTIF(FINALS_WEEK_THURSDAY_DATE[],Attendance!$J3058) &gt; 0, VLOOKUP(Attendance!$G3058,FINALS_WEEK_THURSDAY_PERIOD_SCHEDULE[],2,TRUE),
       VLOOKUP(Attendance!$G3058,REGULAR_WEEK_SCHEDULE[[Thursday]:[Period]],3,TRUE))),
IF(WEEKDAY(Attendance!$J3058) = 6,
       IF(COUNTIF(FINALS_WEEK_FRIDAY_DATE[],Attendance!$J3058) &gt; 0, VLOOKUP(Attendance!$G3058,FINALS_WEEK_FRIDAY_PERIOD_SCHEDULE[],2,TRUE),
       VLOOKUP(Attendance!$G3058,REGULAR_WEEK_SCHEDULE[[Friday]:[Period]],2,TRUE))))))))))</f>
        <v/>
      </c>
      <c r="J3058" s="41" t="str">
        <f t="shared" ca="1" si="146"/>
        <v/>
      </c>
      <c r="K3058" s="41" t="str">
        <f>IF($A3058 &lt;&gt; "",VLOOKUP($A3058,'Student reference sheet'!$A$2:$V$2329, 7,FALSE), "")</f>
        <v/>
      </c>
      <c r="L3058" s="30" t="str">
        <f>IF($A3058 ="", "", VLOOKUP($A3058, 'Student reference sheet'!$A$2:$Z$2603,23,FALSE))</f>
        <v/>
      </c>
      <c r="M3058" s="30" t="str">
        <f>IF($A3058 ="", "", VLOOKUP($A3058, 'Student reference sheet'!$A$2:$Z$2603,24,FALSE))</f>
        <v/>
      </c>
      <c r="N3058" s="30" t="str">
        <f>IF($A3058 ="", "", VLOOKUP($A3058, 'Student reference sheet'!$A$2:$Z$2603,26,FALSE))</f>
        <v/>
      </c>
      <c r="O3058" s="30" t="str">
        <f>IF($A3058 ="", "", VLOOKUP($A3058, 'Student reference sheet'!$A$2:$Z$2603,25,FALSE))</f>
        <v/>
      </c>
      <c r="P3058" s="39" t="str">
        <f>IF($A3058 = "", "", IF(OR(VLOOKUP($A3058,'Student reference sheet'!$A$2:$V$2400,8,FALSE) = "R",  VLOOKUP($A3058,'Student reference sheet'!$A$2:$V$2400,8,FALSE) = "L"), "X", ""))</f>
        <v/>
      </c>
      <c r="Q3058" s="39" t="str">
        <f>IF($A3058 ="", "", VLOOKUP($A3058, 'Student reference sheet'!$A$2:$V$2603,22,FALSE))</f>
        <v/>
      </c>
      <c r="R3058" s="39" t="str">
        <f>IF($A3058 &lt;&gt; "",VLOOKUP($A3058,'Student reference sheet'!$A$2:$V$2329, 5,FALSE), "")</f>
        <v/>
      </c>
      <c r="S3058" s="39" t="str">
        <f>IF($A3058 &lt;&gt; "",VLOOKUP($A3058,'Student reference sheet'!$A$2:$V$2329, 6,FALSE), "")</f>
        <v/>
      </c>
      <c r="T3058" s="30" t="str">
        <f>IF($A3058 = "","",
IF(VLOOKUP($A3058,'Student reference sheet'!$A$2:$V$2329, 10,FALSE) = "Y", "Hispanic",
IF(VLOOKUP($A3058,'Student reference sheet'!$A$2:$V$2329,11,FALSE) &lt;&gt; "",
IF(VLOOKUP($A3058,'Student reference sheet'!$A$2:$V$2329,11,FALSE) = "UNK", "Unknown", VLOOKUP(VALUE(VLOOKUP($A3058,'Student reference sheet'!$A$2:$V$2329,11,FALSE)),'Ethnicity Reference'!$A$2:$B$22,2,FALSE)),
IF(VLOOKUP($A3058,'Student reference sheet'!$A$2:$V$2329,9,FALSE) &lt;&gt; "", VLOOKUP(VALUE(VLOOKUP($A3058,'Student reference sheet'!$A$2:$V$2329,9,FALSE)),'Ethnicity Reference'!$A$2:$B$22,2,FALSE),"Unknown"))))</f>
        <v/>
      </c>
      <c r="U3058" s="35"/>
    </row>
    <row r="3059" spans="1:21" ht="15.75">
      <c r="A3059" s="47"/>
      <c r="B3059" s="33"/>
      <c r="C3059" s="39" t="str">
        <f>IF($A3059 &lt;&gt; "",VLOOKUP($A3059,'Student reference sheet'!$A$2:$V$2329, 3,FALSE), "")</f>
        <v/>
      </c>
      <c r="D3059" s="39" t="str">
        <f>IF($A3059 &lt;&gt; "",VLOOKUP($A3059,'Student reference sheet'!$A$2:$V$2329, 2,FALSE), "")</f>
        <v/>
      </c>
      <c r="E3059" s="35"/>
      <c r="F3059" s="34"/>
      <c r="G3059" s="40" t="str">
        <f t="shared" ca="1" si="144"/>
        <v/>
      </c>
      <c r="H3059" s="40" t="str">
        <f t="shared" ca="1" si="145"/>
        <v/>
      </c>
      <c r="I3059" s="36" t="str">
        <f>IF($A3059 = "", "",
IF(COUNTIF(MINIMUM_DAY_DATES[], Attendance!J3059) &gt; 0, VLOOKUP(Attendance!$G3059,MINIMUM_DAY_PERIOD_SCHEDULE[], 2,TRUE),
IF(COUNTIF(RALLY_DATES[], Attendance!J3059) &gt; 0, VLOOKUP(Attendance!$G3059,RALLY_PERIOD_SCHEDULE[], 2,TRUE),
IF(WEEKDAY(Attendance!$J3059) = 2,
       IF(COUNTIF(FINALS_WEEK_MONDAY_DATE[],Attendance!$J3059) &gt; 0, VLOOKUP(Attendance!$G3059,FINALS_WEEK_MONDAY_PERIOD_SCHEDULE[],2,TRUE),
       VLOOKUP(Attendance!$G3059,REGULAR_WEEK_SCHEDULE[],6,TRUE)),
IF(WEEKDAY($J3059) = 3,
       IF(COUNTIF(FINALS_WEEK_TUESDAY_DATE[],Attendance!$J3059) &gt; 0, VLOOKUP(Attendance!$G3059,FINALS_WEEK_TUESDAY_PERIOD_SCHEDULE[],2,TRUE),
       VLOOKUP(Attendance!$G3059,REGULAR_WEEK_SCHEDULE[[Tuesday]:[Period]],5,TRUE)),
IF(WEEKDAY(Attendance!$J3059) = 4,
        IF(COUNTIF(BLOCK_WEDNESDAY_DATES[],Attendance!$J3059) &gt; 0, VLOOKUP(Attendance!$G3059,BLOCK_WEDNESDAY_PERIOD_SCHEDULE[],2,TRUE),
        IF(COUNTIF(FINALS_WEEK_WEDNESDAY_DATE[],Attendance!$J3059) &gt; 0, VLOOKUP(Attendance!$G3059,FINALS_WEEK_WEDNESDAY_PERIOD_SCHEDULE[],2,TRUE),
       VLOOKUP(Attendance!$G3059,REGULAR_WEEK_SCHEDULE[[Wednesday]:[Period]],4,TRUE))),
IF(WEEKDAY($J3059) = 5,
       IF(COUNTIF(BLOCK_THURSDAY_DATES[],Attendance!$J3059) &gt; 0, VLOOKUP(Attendance!$G3059,BLOCK_THURSDAY_PERIOD_SCHEDULE[],2,TRUE),
       IF(COUNTIF(FINALS_WEEK_THURSDAY_DATE[],Attendance!$J3059) &gt; 0, VLOOKUP(Attendance!$G3059,FINALS_WEEK_THURSDAY_PERIOD_SCHEDULE[],2,TRUE),
       VLOOKUP(Attendance!$G3059,REGULAR_WEEK_SCHEDULE[[Thursday]:[Period]],3,TRUE))),
IF(WEEKDAY(Attendance!$J3059) = 6,
       IF(COUNTIF(FINALS_WEEK_FRIDAY_DATE[],Attendance!$J3059) &gt; 0, VLOOKUP(Attendance!$G3059,FINALS_WEEK_FRIDAY_PERIOD_SCHEDULE[],2,TRUE),
       VLOOKUP(Attendance!$G3059,REGULAR_WEEK_SCHEDULE[[Friday]:[Period]],2,TRUE))))))))))</f>
        <v/>
      </c>
      <c r="J3059" s="41" t="str">
        <f t="shared" ca="1" si="146"/>
        <v/>
      </c>
      <c r="K3059" s="41" t="str">
        <f>IF($A3059 &lt;&gt; "",VLOOKUP($A3059,'Student reference sheet'!$A$2:$V$2329, 7,FALSE), "")</f>
        <v/>
      </c>
      <c r="L3059" s="30" t="str">
        <f>IF($A3059 ="", "", VLOOKUP($A3059, 'Student reference sheet'!$A$2:$Z$2603,23,FALSE))</f>
        <v/>
      </c>
      <c r="M3059" s="30" t="str">
        <f>IF($A3059 ="", "", VLOOKUP($A3059, 'Student reference sheet'!$A$2:$Z$2603,24,FALSE))</f>
        <v/>
      </c>
      <c r="N3059" s="30" t="str">
        <f>IF($A3059 ="", "", VLOOKUP($A3059, 'Student reference sheet'!$A$2:$Z$2603,26,FALSE))</f>
        <v/>
      </c>
      <c r="O3059" s="30" t="str">
        <f>IF($A3059 ="", "", VLOOKUP($A3059, 'Student reference sheet'!$A$2:$Z$2603,25,FALSE))</f>
        <v/>
      </c>
      <c r="P3059" s="39" t="str">
        <f>IF($A3059 = "", "", IF(OR(VLOOKUP($A3059,'Student reference sheet'!$A$2:$V$2400,8,FALSE) = "R",  VLOOKUP($A3059,'Student reference sheet'!$A$2:$V$2400,8,FALSE) = "L"), "X", ""))</f>
        <v/>
      </c>
      <c r="Q3059" s="39" t="str">
        <f>IF($A3059 ="", "", VLOOKUP($A3059, 'Student reference sheet'!$A$2:$V$2603,22,FALSE))</f>
        <v/>
      </c>
      <c r="R3059" s="39" t="str">
        <f>IF($A3059 &lt;&gt; "",VLOOKUP($A3059,'Student reference sheet'!$A$2:$V$2329, 5,FALSE), "")</f>
        <v/>
      </c>
      <c r="S3059" s="39" t="str">
        <f>IF($A3059 &lt;&gt; "",VLOOKUP($A3059,'Student reference sheet'!$A$2:$V$2329, 6,FALSE), "")</f>
        <v/>
      </c>
      <c r="T3059" s="30" t="str">
        <f>IF($A3059 = "","",
IF(VLOOKUP($A3059,'Student reference sheet'!$A$2:$V$2329, 10,FALSE) = "Y", "Hispanic",
IF(VLOOKUP($A3059,'Student reference sheet'!$A$2:$V$2329,11,FALSE) &lt;&gt; "",
IF(VLOOKUP($A3059,'Student reference sheet'!$A$2:$V$2329,11,FALSE) = "UNK", "Unknown", VLOOKUP(VALUE(VLOOKUP($A3059,'Student reference sheet'!$A$2:$V$2329,11,FALSE)),'Ethnicity Reference'!$A$2:$B$22,2,FALSE)),
IF(VLOOKUP($A3059,'Student reference sheet'!$A$2:$V$2329,9,FALSE) &lt;&gt; "", VLOOKUP(VALUE(VLOOKUP($A3059,'Student reference sheet'!$A$2:$V$2329,9,FALSE)),'Ethnicity Reference'!$A$2:$B$22,2,FALSE),"Unknown"))))</f>
        <v/>
      </c>
      <c r="U3059" s="35"/>
    </row>
    <row r="3060" spans="1:21" ht="15.75">
      <c r="A3060" s="47"/>
      <c r="B3060" s="33"/>
      <c r="C3060" s="39" t="str">
        <f>IF($A3060 &lt;&gt; "",VLOOKUP($A3060,'Student reference sheet'!$A$2:$V$2329, 3,FALSE), "")</f>
        <v/>
      </c>
      <c r="D3060" s="39" t="str">
        <f>IF($A3060 &lt;&gt; "",VLOOKUP($A3060,'Student reference sheet'!$A$2:$V$2329, 2,FALSE), "")</f>
        <v/>
      </c>
      <c r="E3060" s="35"/>
      <c r="F3060" s="34"/>
      <c r="G3060" s="40" t="str">
        <f t="shared" ca="1" si="144"/>
        <v/>
      </c>
      <c r="H3060" s="40" t="str">
        <f t="shared" ca="1" si="145"/>
        <v/>
      </c>
      <c r="I3060" s="36" t="str">
        <f>IF($A3060 = "", "",
IF(COUNTIF(MINIMUM_DAY_DATES[], Attendance!J3060) &gt; 0, VLOOKUP(Attendance!$G3060,MINIMUM_DAY_PERIOD_SCHEDULE[], 2,TRUE),
IF(COUNTIF(RALLY_DATES[], Attendance!J3060) &gt; 0, VLOOKUP(Attendance!$G3060,RALLY_PERIOD_SCHEDULE[], 2,TRUE),
IF(WEEKDAY(Attendance!$J3060) = 2,
       IF(COUNTIF(FINALS_WEEK_MONDAY_DATE[],Attendance!$J3060) &gt; 0, VLOOKUP(Attendance!$G3060,FINALS_WEEK_MONDAY_PERIOD_SCHEDULE[],2,TRUE),
       VLOOKUP(Attendance!$G3060,REGULAR_WEEK_SCHEDULE[],6,TRUE)),
IF(WEEKDAY($J3060) = 3,
       IF(COUNTIF(FINALS_WEEK_TUESDAY_DATE[],Attendance!$J3060) &gt; 0, VLOOKUP(Attendance!$G3060,FINALS_WEEK_TUESDAY_PERIOD_SCHEDULE[],2,TRUE),
       VLOOKUP(Attendance!$G3060,REGULAR_WEEK_SCHEDULE[[Tuesday]:[Period]],5,TRUE)),
IF(WEEKDAY(Attendance!$J3060) = 4,
        IF(COUNTIF(BLOCK_WEDNESDAY_DATES[],Attendance!$J3060) &gt; 0, VLOOKUP(Attendance!$G3060,BLOCK_WEDNESDAY_PERIOD_SCHEDULE[],2,TRUE),
        IF(COUNTIF(FINALS_WEEK_WEDNESDAY_DATE[],Attendance!$J3060) &gt; 0, VLOOKUP(Attendance!$G3060,FINALS_WEEK_WEDNESDAY_PERIOD_SCHEDULE[],2,TRUE),
       VLOOKUP(Attendance!$G3060,REGULAR_WEEK_SCHEDULE[[Wednesday]:[Period]],4,TRUE))),
IF(WEEKDAY($J3060) = 5,
       IF(COUNTIF(BLOCK_THURSDAY_DATES[],Attendance!$J3060) &gt; 0, VLOOKUP(Attendance!$G3060,BLOCK_THURSDAY_PERIOD_SCHEDULE[],2,TRUE),
       IF(COUNTIF(FINALS_WEEK_THURSDAY_DATE[],Attendance!$J3060) &gt; 0, VLOOKUP(Attendance!$G3060,FINALS_WEEK_THURSDAY_PERIOD_SCHEDULE[],2,TRUE),
       VLOOKUP(Attendance!$G3060,REGULAR_WEEK_SCHEDULE[[Thursday]:[Period]],3,TRUE))),
IF(WEEKDAY(Attendance!$J3060) = 6,
       IF(COUNTIF(FINALS_WEEK_FRIDAY_DATE[],Attendance!$J3060) &gt; 0, VLOOKUP(Attendance!$G3060,FINALS_WEEK_FRIDAY_PERIOD_SCHEDULE[],2,TRUE),
       VLOOKUP(Attendance!$G3060,REGULAR_WEEK_SCHEDULE[[Friday]:[Period]],2,TRUE))))))))))</f>
        <v/>
      </c>
      <c r="J3060" s="41" t="str">
        <f t="shared" ca="1" si="146"/>
        <v/>
      </c>
      <c r="K3060" s="41" t="str">
        <f>IF($A3060 &lt;&gt; "",VLOOKUP($A3060,'Student reference sheet'!$A$2:$V$2329, 7,FALSE), "")</f>
        <v/>
      </c>
      <c r="L3060" s="30" t="str">
        <f>IF($A3060 ="", "", VLOOKUP($A3060, 'Student reference sheet'!$A$2:$Z$2603,23,FALSE))</f>
        <v/>
      </c>
      <c r="M3060" s="30" t="str">
        <f>IF($A3060 ="", "", VLOOKUP($A3060, 'Student reference sheet'!$A$2:$Z$2603,24,FALSE))</f>
        <v/>
      </c>
      <c r="N3060" s="30" t="str">
        <f>IF($A3060 ="", "", VLOOKUP($A3060, 'Student reference sheet'!$A$2:$Z$2603,26,FALSE))</f>
        <v/>
      </c>
      <c r="O3060" s="30" t="str">
        <f>IF($A3060 ="", "", VLOOKUP($A3060, 'Student reference sheet'!$A$2:$Z$2603,25,FALSE))</f>
        <v/>
      </c>
      <c r="P3060" s="39" t="str">
        <f>IF($A3060 = "", "", IF(OR(VLOOKUP($A3060,'Student reference sheet'!$A$2:$V$2400,8,FALSE) = "R",  VLOOKUP($A3060,'Student reference sheet'!$A$2:$V$2400,8,FALSE) = "L"), "X", ""))</f>
        <v/>
      </c>
      <c r="Q3060" s="39" t="str">
        <f>IF($A3060 ="", "", VLOOKUP($A3060, 'Student reference sheet'!$A$2:$V$2603,22,FALSE))</f>
        <v/>
      </c>
      <c r="R3060" s="39" t="str">
        <f>IF($A3060 &lt;&gt; "",VLOOKUP($A3060,'Student reference sheet'!$A$2:$V$2329, 5,FALSE), "")</f>
        <v/>
      </c>
      <c r="S3060" s="39" t="str">
        <f>IF($A3060 &lt;&gt; "",VLOOKUP($A3060,'Student reference sheet'!$A$2:$V$2329, 6,FALSE), "")</f>
        <v/>
      </c>
      <c r="T3060" s="30" t="str">
        <f>IF($A3060 = "","",
IF(VLOOKUP($A3060,'Student reference sheet'!$A$2:$V$2329, 10,FALSE) = "Y", "Hispanic",
IF(VLOOKUP($A3060,'Student reference sheet'!$A$2:$V$2329,11,FALSE) &lt;&gt; "",
IF(VLOOKUP($A3060,'Student reference sheet'!$A$2:$V$2329,11,FALSE) = "UNK", "Unknown", VLOOKUP(VALUE(VLOOKUP($A3060,'Student reference sheet'!$A$2:$V$2329,11,FALSE)),'Ethnicity Reference'!$A$2:$B$22,2,FALSE)),
IF(VLOOKUP($A3060,'Student reference sheet'!$A$2:$V$2329,9,FALSE) &lt;&gt; "", VLOOKUP(VALUE(VLOOKUP($A3060,'Student reference sheet'!$A$2:$V$2329,9,FALSE)),'Ethnicity Reference'!$A$2:$B$22,2,FALSE),"Unknown"))))</f>
        <v/>
      </c>
      <c r="U3060" s="35"/>
    </row>
    <row r="3061" spans="1:21" ht="15.75">
      <c r="A3061" s="47"/>
      <c r="B3061" s="33"/>
      <c r="C3061" s="39" t="str">
        <f>IF($A3061 &lt;&gt; "",VLOOKUP($A3061,'Student reference sheet'!$A$2:$V$2329, 3,FALSE), "")</f>
        <v/>
      </c>
      <c r="D3061" s="39" t="str">
        <f>IF($A3061 &lt;&gt; "",VLOOKUP($A3061,'Student reference sheet'!$A$2:$V$2329, 2,FALSE), "")</f>
        <v/>
      </c>
      <c r="E3061" s="35"/>
      <c r="F3061" s="34"/>
      <c r="G3061" s="40" t="str">
        <f t="shared" ca="1" si="144"/>
        <v/>
      </c>
      <c r="H3061" s="40" t="str">
        <f t="shared" ca="1" si="145"/>
        <v/>
      </c>
      <c r="I3061" s="36" t="str">
        <f>IF($A3061 = "", "",
IF(COUNTIF(MINIMUM_DAY_DATES[], Attendance!J3061) &gt; 0, VLOOKUP(Attendance!$G3061,MINIMUM_DAY_PERIOD_SCHEDULE[], 2,TRUE),
IF(COUNTIF(RALLY_DATES[], Attendance!J3061) &gt; 0, VLOOKUP(Attendance!$G3061,RALLY_PERIOD_SCHEDULE[], 2,TRUE),
IF(WEEKDAY(Attendance!$J3061) = 2,
       IF(COUNTIF(FINALS_WEEK_MONDAY_DATE[],Attendance!$J3061) &gt; 0, VLOOKUP(Attendance!$G3061,FINALS_WEEK_MONDAY_PERIOD_SCHEDULE[],2,TRUE),
       VLOOKUP(Attendance!$G3061,REGULAR_WEEK_SCHEDULE[],6,TRUE)),
IF(WEEKDAY($J3061) = 3,
       IF(COUNTIF(FINALS_WEEK_TUESDAY_DATE[],Attendance!$J3061) &gt; 0, VLOOKUP(Attendance!$G3061,FINALS_WEEK_TUESDAY_PERIOD_SCHEDULE[],2,TRUE),
       VLOOKUP(Attendance!$G3061,REGULAR_WEEK_SCHEDULE[[Tuesday]:[Period]],5,TRUE)),
IF(WEEKDAY(Attendance!$J3061) = 4,
        IF(COUNTIF(BLOCK_WEDNESDAY_DATES[],Attendance!$J3061) &gt; 0, VLOOKUP(Attendance!$G3061,BLOCK_WEDNESDAY_PERIOD_SCHEDULE[],2,TRUE),
        IF(COUNTIF(FINALS_WEEK_WEDNESDAY_DATE[],Attendance!$J3061) &gt; 0, VLOOKUP(Attendance!$G3061,FINALS_WEEK_WEDNESDAY_PERIOD_SCHEDULE[],2,TRUE),
       VLOOKUP(Attendance!$G3061,REGULAR_WEEK_SCHEDULE[[Wednesday]:[Period]],4,TRUE))),
IF(WEEKDAY($J3061) = 5,
       IF(COUNTIF(BLOCK_THURSDAY_DATES[],Attendance!$J3061) &gt; 0, VLOOKUP(Attendance!$G3061,BLOCK_THURSDAY_PERIOD_SCHEDULE[],2,TRUE),
       IF(COUNTIF(FINALS_WEEK_THURSDAY_DATE[],Attendance!$J3061) &gt; 0, VLOOKUP(Attendance!$G3061,FINALS_WEEK_THURSDAY_PERIOD_SCHEDULE[],2,TRUE),
       VLOOKUP(Attendance!$G3061,REGULAR_WEEK_SCHEDULE[[Thursday]:[Period]],3,TRUE))),
IF(WEEKDAY(Attendance!$J3061) = 6,
       IF(COUNTIF(FINALS_WEEK_FRIDAY_DATE[],Attendance!$J3061) &gt; 0, VLOOKUP(Attendance!$G3061,FINALS_WEEK_FRIDAY_PERIOD_SCHEDULE[],2,TRUE),
       VLOOKUP(Attendance!$G3061,REGULAR_WEEK_SCHEDULE[[Friday]:[Period]],2,TRUE))))))))))</f>
        <v/>
      </c>
      <c r="J3061" s="41" t="str">
        <f t="shared" ca="1" si="146"/>
        <v/>
      </c>
      <c r="K3061" s="41" t="str">
        <f>IF($A3061 &lt;&gt; "",VLOOKUP($A3061,'Student reference sheet'!$A$2:$V$2329, 7,FALSE), "")</f>
        <v/>
      </c>
      <c r="L3061" s="30" t="str">
        <f>IF($A3061 ="", "", VLOOKUP($A3061, 'Student reference sheet'!$A$2:$Z$2603,23,FALSE))</f>
        <v/>
      </c>
      <c r="M3061" s="30" t="str">
        <f>IF($A3061 ="", "", VLOOKUP($A3061, 'Student reference sheet'!$A$2:$Z$2603,24,FALSE))</f>
        <v/>
      </c>
      <c r="N3061" s="30" t="str">
        <f>IF($A3061 ="", "", VLOOKUP($A3061, 'Student reference sheet'!$A$2:$Z$2603,26,FALSE))</f>
        <v/>
      </c>
      <c r="O3061" s="30" t="str">
        <f>IF($A3061 ="", "", VLOOKUP($A3061, 'Student reference sheet'!$A$2:$Z$2603,25,FALSE))</f>
        <v/>
      </c>
      <c r="P3061" s="39" t="str">
        <f>IF($A3061 = "", "", IF(OR(VLOOKUP($A3061,'Student reference sheet'!$A$2:$V$2400,8,FALSE) = "R",  VLOOKUP($A3061,'Student reference sheet'!$A$2:$V$2400,8,FALSE) = "L"), "X", ""))</f>
        <v/>
      </c>
      <c r="Q3061" s="39" t="str">
        <f>IF($A3061 ="", "", VLOOKUP($A3061, 'Student reference sheet'!$A$2:$V$2603,22,FALSE))</f>
        <v/>
      </c>
      <c r="R3061" s="39" t="str">
        <f>IF($A3061 &lt;&gt; "",VLOOKUP($A3061,'Student reference sheet'!$A$2:$V$2329, 5,FALSE), "")</f>
        <v/>
      </c>
      <c r="S3061" s="39" t="str">
        <f>IF($A3061 &lt;&gt; "",VLOOKUP($A3061,'Student reference sheet'!$A$2:$V$2329, 6,FALSE), "")</f>
        <v/>
      </c>
      <c r="T3061" s="30" t="str">
        <f>IF($A3061 = "","",
IF(VLOOKUP($A3061,'Student reference sheet'!$A$2:$V$2329, 10,FALSE) = "Y", "Hispanic",
IF(VLOOKUP($A3061,'Student reference sheet'!$A$2:$V$2329,11,FALSE) &lt;&gt; "",
IF(VLOOKUP($A3061,'Student reference sheet'!$A$2:$V$2329,11,FALSE) = "UNK", "Unknown", VLOOKUP(VALUE(VLOOKUP($A3061,'Student reference sheet'!$A$2:$V$2329,11,FALSE)),'Ethnicity Reference'!$A$2:$B$22,2,FALSE)),
IF(VLOOKUP($A3061,'Student reference sheet'!$A$2:$V$2329,9,FALSE) &lt;&gt; "", VLOOKUP(VALUE(VLOOKUP($A3061,'Student reference sheet'!$A$2:$V$2329,9,FALSE)),'Ethnicity Reference'!$A$2:$B$22,2,FALSE),"Unknown"))))</f>
        <v/>
      </c>
      <c r="U3061" s="35"/>
    </row>
    <row r="3062" spans="1:21" ht="15.75">
      <c r="A3062" s="47"/>
      <c r="B3062" s="33"/>
      <c r="C3062" s="39" t="str">
        <f>IF($A3062 &lt;&gt; "",VLOOKUP($A3062,'Student reference sheet'!$A$2:$V$2329, 3,FALSE), "")</f>
        <v/>
      </c>
      <c r="D3062" s="39" t="str">
        <f>IF($A3062 &lt;&gt; "",VLOOKUP($A3062,'Student reference sheet'!$A$2:$V$2329, 2,FALSE), "")</f>
        <v/>
      </c>
      <c r="E3062" s="35"/>
      <c r="F3062" s="34"/>
      <c r="G3062" s="40" t="str">
        <f t="shared" ca="1" si="144"/>
        <v/>
      </c>
      <c r="H3062" s="40" t="str">
        <f t="shared" ca="1" si="145"/>
        <v/>
      </c>
      <c r="I3062" s="36" t="str">
        <f>IF($A3062 = "", "",
IF(COUNTIF(MINIMUM_DAY_DATES[], Attendance!J3062) &gt; 0, VLOOKUP(Attendance!$G3062,MINIMUM_DAY_PERIOD_SCHEDULE[], 2,TRUE),
IF(COUNTIF(RALLY_DATES[], Attendance!J3062) &gt; 0, VLOOKUP(Attendance!$G3062,RALLY_PERIOD_SCHEDULE[], 2,TRUE),
IF(WEEKDAY(Attendance!$J3062) = 2,
       IF(COUNTIF(FINALS_WEEK_MONDAY_DATE[],Attendance!$J3062) &gt; 0, VLOOKUP(Attendance!$G3062,FINALS_WEEK_MONDAY_PERIOD_SCHEDULE[],2,TRUE),
       VLOOKUP(Attendance!$G3062,REGULAR_WEEK_SCHEDULE[],6,TRUE)),
IF(WEEKDAY($J3062) = 3,
       IF(COUNTIF(FINALS_WEEK_TUESDAY_DATE[],Attendance!$J3062) &gt; 0, VLOOKUP(Attendance!$G3062,FINALS_WEEK_TUESDAY_PERIOD_SCHEDULE[],2,TRUE),
       VLOOKUP(Attendance!$G3062,REGULAR_WEEK_SCHEDULE[[Tuesday]:[Period]],5,TRUE)),
IF(WEEKDAY(Attendance!$J3062) = 4,
        IF(COUNTIF(BLOCK_WEDNESDAY_DATES[],Attendance!$J3062) &gt; 0, VLOOKUP(Attendance!$G3062,BLOCK_WEDNESDAY_PERIOD_SCHEDULE[],2,TRUE),
        IF(COUNTIF(FINALS_WEEK_WEDNESDAY_DATE[],Attendance!$J3062) &gt; 0, VLOOKUP(Attendance!$G3062,FINALS_WEEK_WEDNESDAY_PERIOD_SCHEDULE[],2,TRUE),
       VLOOKUP(Attendance!$G3062,REGULAR_WEEK_SCHEDULE[[Wednesday]:[Period]],4,TRUE))),
IF(WEEKDAY($J3062) = 5,
       IF(COUNTIF(BLOCK_THURSDAY_DATES[],Attendance!$J3062) &gt; 0, VLOOKUP(Attendance!$G3062,BLOCK_THURSDAY_PERIOD_SCHEDULE[],2,TRUE),
       IF(COUNTIF(FINALS_WEEK_THURSDAY_DATE[],Attendance!$J3062) &gt; 0, VLOOKUP(Attendance!$G3062,FINALS_WEEK_THURSDAY_PERIOD_SCHEDULE[],2,TRUE),
       VLOOKUP(Attendance!$G3062,REGULAR_WEEK_SCHEDULE[[Thursday]:[Period]],3,TRUE))),
IF(WEEKDAY(Attendance!$J3062) = 6,
       IF(COUNTIF(FINALS_WEEK_FRIDAY_DATE[],Attendance!$J3062) &gt; 0, VLOOKUP(Attendance!$G3062,FINALS_WEEK_FRIDAY_PERIOD_SCHEDULE[],2,TRUE),
       VLOOKUP(Attendance!$G3062,REGULAR_WEEK_SCHEDULE[[Friday]:[Period]],2,TRUE))))))))))</f>
        <v/>
      </c>
      <c r="J3062" s="41" t="str">
        <f t="shared" ca="1" si="146"/>
        <v/>
      </c>
      <c r="K3062" s="41" t="str">
        <f>IF($A3062 &lt;&gt; "",VLOOKUP($A3062,'Student reference sheet'!$A$2:$V$2329, 7,FALSE), "")</f>
        <v/>
      </c>
      <c r="L3062" s="30" t="str">
        <f>IF($A3062 ="", "", VLOOKUP($A3062, 'Student reference sheet'!$A$2:$Z$2603,23,FALSE))</f>
        <v/>
      </c>
      <c r="M3062" s="30" t="str">
        <f>IF($A3062 ="", "", VLOOKUP($A3062, 'Student reference sheet'!$A$2:$Z$2603,24,FALSE))</f>
        <v/>
      </c>
      <c r="N3062" s="30" t="str">
        <f>IF($A3062 ="", "", VLOOKUP($A3062, 'Student reference sheet'!$A$2:$Z$2603,26,FALSE))</f>
        <v/>
      </c>
      <c r="O3062" s="30" t="str">
        <f>IF($A3062 ="", "", VLOOKUP($A3062, 'Student reference sheet'!$A$2:$Z$2603,25,FALSE))</f>
        <v/>
      </c>
      <c r="P3062" s="39" t="str">
        <f>IF($A3062 = "", "", IF(OR(VLOOKUP($A3062,'Student reference sheet'!$A$2:$V$2400,8,FALSE) = "R",  VLOOKUP($A3062,'Student reference sheet'!$A$2:$V$2400,8,FALSE) = "L"), "X", ""))</f>
        <v/>
      </c>
      <c r="Q3062" s="39" t="str">
        <f>IF($A3062 ="", "", VLOOKUP($A3062, 'Student reference sheet'!$A$2:$V$2603,22,FALSE))</f>
        <v/>
      </c>
      <c r="R3062" s="39" t="str">
        <f>IF($A3062 &lt;&gt; "",VLOOKUP($A3062,'Student reference sheet'!$A$2:$V$2329, 5,FALSE), "")</f>
        <v/>
      </c>
      <c r="S3062" s="39" t="str">
        <f>IF($A3062 &lt;&gt; "",VLOOKUP($A3062,'Student reference sheet'!$A$2:$V$2329, 6,FALSE), "")</f>
        <v/>
      </c>
      <c r="T3062" s="30" t="str">
        <f>IF($A3062 = "","",
IF(VLOOKUP($A3062,'Student reference sheet'!$A$2:$V$2329, 10,FALSE) = "Y", "Hispanic",
IF(VLOOKUP($A3062,'Student reference sheet'!$A$2:$V$2329,11,FALSE) &lt;&gt; "",
IF(VLOOKUP($A3062,'Student reference sheet'!$A$2:$V$2329,11,FALSE) = "UNK", "Unknown", VLOOKUP(VALUE(VLOOKUP($A3062,'Student reference sheet'!$A$2:$V$2329,11,FALSE)),'Ethnicity Reference'!$A$2:$B$22,2,FALSE)),
IF(VLOOKUP($A3062,'Student reference sheet'!$A$2:$V$2329,9,FALSE) &lt;&gt; "", VLOOKUP(VALUE(VLOOKUP($A3062,'Student reference sheet'!$A$2:$V$2329,9,FALSE)),'Ethnicity Reference'!$A$2:$B$22,2,FALSE),"Unknown"))))</f>
        <v/>
      </c>
      <c r="U3062" s="35"/>
    </row>
    <row r="3063" spans="1:21" ht="15.75">
      <c r="A3063" s="47"/>
      <c r="B3063" s="33"/>
      <c r="C3063" s="39" t="str">
        <f>IF($A3063 &lt;&gt; "",VLOOKUP($A3063,'Student reference sheet'!$A$2:$V$2329, 3,FALSE), "")</f>
        <v/>
      </c>
      <c r="D3063" s="39" t="str">
        <f>IF($A3063 &lt;&gt; "",VLOOKUP($A3063,'Student reference sheet'!$A$2:$V$2329, 2,FALSE), "")</f>
        <v/>
      </c>
      <c r="E3063" s="35"/>
      <c r="F3063" s="34"/>
      <c r="G3063" s="40" t="str">
        <f t="shared" ca="1" si="144"/>
        <v/>
      </c>
      <c r="H3063" s="40" t="str">
        <f t="shared" ca="1" si="145"/>
        <v/>
      </c>
      <c r="I3063" s="36" t="str">
        <f>IF($A3063 = "", "",
IF(COUNTIF(MINIMUM_DAY_DATES[], Attendance!J3063) &gt; 0, VLOOKUP(Attendance!$G3063,MINIMUM_DAY_PERIOD_SCHEDULE[], 2,TRUE),
IF(COUNTIF(RALLY_DATES[], Attendance!J3063) &gt; 0, VLOOKUP(Attendance!$G3063,RALLY_PERIOD_SCHEDULE[], 2,TRUE),
IF(WEEKDAY(Attendance!$J3063) = 2,
       IF(COUNTIF(FINALS_WEEK_MONDAY_DATE[],Attendance!$J3063) &gt; 0, VLOOKUP(Attendance!$G3063,FINALS_WEEK_MONDAY_PERIOD_SCHEDULE[],2,TRUE),
       VLOOKUP(Attendance!$G3063,REGULAR_WEEK_SCHEDULE[],6,TRUE)),
IF(WEEKDAY($J3063) = 3,
       IF(COUNTIF(FINALS_WEEK_TUESDAY_DATE[],Attendance!$J3063) &gt; 0, VLOOKUP(Attendance!$G3063,FINALS_WEEK_TUESDAY_PERIOD_SCHEDULE[],2,TRUE),
       VLOOKUP(Attendance!$G3063,REGULAR_WEEK_SCHEDULE[[Tuesday]:[Period]],5,TRUE)),
IF(WEEKDAY(Attendance!$J3063) = 4,
        IF(COUNTIF(BLOCK_WEDNESDAY_DATES[],Attendance!$J3063) &gt; 0, VLOOKUP(Attendance!$G3063,BLOCK_WEDNESDAY_PERIOD_SCHEDULE[],2,TRUE),
        IF(COUNTIF(FINALS_WEEK_WEDNESDAY_DATE[],Attendance!$J3063) &gt; 0, VLOOKUP(Attendance!$G3063,FINALS_WEEK_WEDNESDAY_PERIOD_SCHEDULE[],2,TRUE),
       VLOOKUP(Attendance!$G3063,REGULAR_WEEK_SCHEDULE[[Wednesday]:[Period]],4,TRUE))),
IF(WEEKDAY($J3063) = 5,
       IF(COUNTIF(BLOCK_THURSDAY_DATES[],Attendance!$J3063) &gt; 0, VLOOKUP(Attendance!$G3063,BLOCK_THURSDAY_PERIOD_SCHEDULE[],2,TRUE),
       IF(COUNTIF(FINALS_WEEK_THURSDAY_DATE[],Attendance!$J3063) &gt; 0, VLOOKUP(Attendance!$G3063,FINALS_WEEK_THURSDAY_PERIOD_SCHEDULE[],2,TRUE),
       VLOOKUP(Attendance!$G3063,REGULAR_WEEK_SCHEDULE[[Thursday]:[Period]],3,TRUE))),
IF(WEEKDAY(Attendance!$J3063) = 6,
       IF(COUNTIF(FINALS_WEEK_FRIDAY_DATE[],Attendance!$J3063) &gt; 0, VLOOKUP(Attendance!$G3063,FINALS_WEEK_FRIDAY_PERIOD_SCHEDULE[],2,TRUE),
       VLOOKUP(Attendance!$G3063,REGULAR_WEEK_SCHEDULE[[Friday]:[Period]],2,TRUE))))))))))</f>
        <v/>
      </c>
      <c r="J3063" s="41" t="str">
        <f t="shared" ca="1" si="146"/>
        <v/>
      </c>
      <c r="K3063" s="41" t="str">
        <f>IF($A3063 &lt;&gt; "",VLOOKUP($A3063,'Student reference sheet'!$A$2:$V$2329, 7,FALSE), "")</f>
        <v/>
      </c>
      <c r="L3063" s="30" t="str">
        <f>IF($A3063 ="", "", VLOOKUP($A3063, 'Student reference sheet'!$A$2:$Z$2603,23,FALSE))</f>
        <v/>
      </c>
      <c r="M3063" s="30" t="str">
        <f>IF($A3063 ="", "", VLOOKUP($A3063, 'Student reference sheet'!$A$2:$Z$2603,24,FALSE))</f>
        <v/>
      </c>
      <c r="N3063" s="30" t="str">
        <f>IF($A3063 ="", "", VLOOKUP($A3063, 'Student reference sheet'!$A$2:$Z$2603,26,FALSE))</f>
        <v/>
      </c>
      <c r="O3063" s="30" t="str">
        <f>IF($A3063 ="", "", VLOOKUP($A3063, 'Student reference sheet'!$A$2:$Z$2603,25,FALSE))</f>
        <v/>
      </c>
      <c r="P3063" s="39" t="str">
        <f>IF($A3063 = "", "", IF(OR(VLOOKUP($A3063,'Student reference sheet'!$A$2:$V$2400,8,FALSE) = "R",  VLOOKUP($A3063,'Student reference sheet'!$A$2:$V$2400,8,FALSE) = "L"), "X", ""))</f>
        <v/>
      </c>
      <c r="Q3063" s="39" t="str">
        <f>IF($A3063 ="", "", VLOOKUP($A3063, 'Student reference sheet'!$A$2:$V$2603,22,FALSE))</f>
        <v/>
      </c>
      <c r="R3063" s="39" t="str">
        <f>IF($A3063 &lt;&gt; "",VLOOKUP($A3063,'Student reference sheet'!$A$2:$V$2329, 5,FALSE), "")</f>
        <v/>
      </c>
      <c r="S3063" s="39" t="str">
        <f>IF($A3063 &lt;&gt; "",VLOOKUP($A3063,'Student reference sheet'!$A$2:$V$2329, 6,FALSE), "")</f>
        <v/>
      </c>
      <c r="T3063" s="30" t="str">
        <f>IF($A3063 = "","",
IF(VLOOKUP($A3063,'Student reference sheet'!$A$2:$V$2329, 10,FALSE) = "Y", "Hispanic",
IF(VLOOKUP($A3063,'Student reference sheet'!$A$2:$V$2329,11,FALSE) &lt;&gt; "",
IF(VLOOKUP($A3063,'Student reference sheet'!$A$2:$V$2329,11,FALSE) = "UNK", "Unknown", VLOOKUP(VALUE(VLOOKUP($A3063,'Student reference sheet'!$A$2:$V$2329,11,FALSE)),'Ethnicity Reference'!$A$2:$B$22,2,FALSE)),
IF(VLOOKUP($A3063,'Student reference sheet'!$A$2:$V$2329,9,FALSE) &lt;&gt; "", VLOOKUP(VALUE(VLOOKUP($A3063,'Student reference sheet'!$A$2:$V$2329,9,FALSE)),'Ethnicity Reference'!$A$2:$B$22,2,FALSE),"Unknown"))))</f>
        <v/>
      </c>
      <c r="U3063" s="35"/>
    </row>
    <row r="3064" spans="1:21" ht="15.75">
      <c r="A3064" s="47"/>
      <c r="B3064" s="33"/>
      <c r="C3064" s="39" t="str">
        <f>IF($A3064 &lt;&gt; "",VLOOKUP($A3064,'Student reference sheet'!$A$2:$V$2329, 3,FALSE), "")</f>
        <v/>
      </c>
      <c r="D3064" s="39" t="str">
        <f>IF($A3064 &lt;&gt; "",VLOOKUP($A3064,'Student reference sheet'!$A$2:$V$2329, 2,FALSE), "")</f>
        <v/>
      </c>
      <c r="E3064" s="35"/>
      <c r="F3064" s="34"/>
      <c r="G3064" s="40" t="str">
        <f t="shared" ca="1" si="144"/>
        <v/>
      </c>
      <c r="H3064" s="40" t="str">
        <f t="shared" ca="1" si="145"/>
        <v/>
      </c>
      <c r="I3064" s="36" t="str">
        <f>IF($A3064 = "", "",
IF(COUNTIF(MINIMUM_DAY_DATES[], Attendance!J3064) &gt; 0, VLOOKUP(Attendance!$G3064,MINIMUM_DAY_PERIOD_SCHEDULE[], 2,TRUE),
IF(COUNTIF(RALLY_DATES[], Attendance!J3064) &gt; 0, VLOOKUP(Attendance!$G3064,RALLY_PERIOD_SCHEDULE[], 2,TRUE),
IF(WEEKDAY(Attendance!$J3064) = 2,
       IF(COUNTIF(FINALS_WEEK_MONDAY_DATE[],Attendance!$J3064) &gt; 0, VLOOKUP(Attendance!$G3064,FINALS_WEEK_MONDAY_PERIOD_SCHEDULE[],2,TRUE),
       VLOOKUP(Attendance!$G3064,REGULAR_WEEK_SCHEDULE[],6,TRUE)),
IF(WEEKDAY($J3064) = 3,
       IF(COUNTIF(FINALS_WEEK_TUESDAY_DATE[],Attendance!$J3064) &gt; 0, VLOOKUP(Attendance!$G3064,FINALS_WEEK_TUESDAY_PERIOD_SCHEDULE[],2,TRUE),
       VLOOKUP(Attendance!$G3064,REGULAR_WEEK_SCHEDULE[[Tuesday]:[Period]],5,TRUE)),
IF(WEEKDAY(Attendance!$J3064) = 4,
        IF(COUNTIF(BLOCK_WEDNESDAY_DATES[],Attendance!$J3064) &gt; 0, VLOOKUP(Attendance!$G3064,BLOCK_WEDNESDAY_PERIOD_SCHEDULE[],2,TRUE),
        IF(COUNTIF(FINALS_WEEK_WEDNESDAY_DATE[],Attendance!$J3064) &gt; 0, VLOOKUP(Attendance!$G3064,FINALS_WEEK_WEDNESDAY_PERIOD_SCHEDULE[],2,TRUE),
       VLOOKUP(Attendance!$G3064,REGULAR_WEEK_SCHEDULE[[Wednesday]:[Period]],4,TRUE))),
IF(WEEKDAY($J3064) = 5,
       IF(COUNTIF(BLOCK_THURSDAY_DATES[],Attendance!$J3064) &gt; 0, VLOOKUP(Attendance!$G3064,BLOCK_THURSDAY_PERIOD_SCHEDULE[],2,TRUE),
       IF(COUNTIF(FINALS_WEEK_THURSDAY_DATE[],Attendance!$J3064) &gt; 0, VLOOKUP(Attendance!$G3064,FINALS_WEEK_THURSDAY_PERIOD_SCHEDULE[],2,TRUE),
       VLOOKUP(Attendance!$G3064,REGULAR_WEEK_SCHEDULE[[Thursday]:[Period]],3,TRUE))),
IF(WEEKDAY(Attendance!$J3064) = 6,
       IF(COUNTIF(FINALS_WEEK_FRIDAY_DATE[],Attendance!$J3064) &gt; 0, VLOOKUP(Attendance!$G3064,FINALS_WEEK_FRIDAY_PERIOD_SCHEDULE[],2,TRUE),
       VLOOKUP(Attendance!$G3064,REGULAR_WEEK_SCHEDULE[[Friday]:[Period]],2,TRUE))))))))))</f>
        <v/>
      </c>
      <c r="J3064" s="41" t="str">
        <f t="shared" ca="1" si="146"/>
        <v/>
      </c>
      <c r="K3064" s="41" t="str">
        <f>IF($A3064 &lt;&gt; "",VLOOKUP($A3064,'Student reference sheet'!$A$2:$V$2329, 7,FALSE), "")</f>
        <v/>
      </c>
      <c r="L3064" s="30" t="str">
        <f>IF($A3064 ="", "", VLOOKUP($A3064, 'Student reference sheet'!$A$2:$Z$2603,23,FALSE))</f>
        <v/>
      </c>
      <c r="M3064" s="30" t="str">
        <f>IF($A3064 ="", "", VLOOKUP($A3064, 'Student reference sheet'!$A$2:$Z$2603,24,FALSE))</f>
        <v/>
      </c>
      <c r="N3064" s="30" t="str">
        <f>IF($A3064 ="", "", VLOOKUP($A3064, 'Student reference sheet'!$A$2:$Z$2603,26,FALSE))</f>
        <v/>
      </c>
      <c r="O3064" s="30" t="str">
        <f>IF($A3064 ="", "", VLOOKUP($A3064, 'Student reference sheet'!$A$2:$Z$2603,25,FALSE))</f>
        <v/>
      </c>
      <c r="P3064" s="39" t="str">
        <f>IF($A3064 = "", "", IF(OR(VLOOKUP($A3064,'Student reference sheet'!$A$2:$V$2400,8,FALSE) = "R",  VLOOKUP($A3064,'Student reference sheet'!$A$2:$V$2400,8,FALSE) = "L"), "X", ""))</f>
        <v/>
      </c>
      <c r="Q3064" s="39" t="str">
        <f>IF($A3064 ="", "", VLOOKUP($A3064, 'Student reference sheet'!$A$2:$V$2603,22,FALSE))</f>
        <v/>
      </c>
      <c r="R3064" s="39" t="str">
        <f>IF($A3064 &lt;&gt; "",VLOOKUP($A3064,'Student reference sheet'!$A$2:$V$2329, 5,FALSE), "")</f>
        <v/>
      </c>
      <c r="S3064" s="39" t="str">
        <f>IF($A3064 &lt;&gt; "",VLOOKUP($A3064,'Student reference sheet'!$A$2:$V$2329, 6,FALSE), "")</f>
        <v/>
      </c>
      <c r="T3064" s="30" t="str">
        <f>IF($A3064 = "","",
IF(VLOOKUP($A3064,'Student reference sheet'!$A$2:$V$2329, 10,FALSE) = "Y", "Hispanic",
IF(VLOOKUP($A3064,'Student reference sheet'!$A$2:$V$2329,11,FALSE) &lt;&gt; "",
IF(VLOOKUP($A3064,'Student reference sheet'!$A$2:$V$2329,11,FALSE) = "UNK", "Unknown", VLOOKUP(VALUE(VLOOKUP($A3064,'Student reference sheet'!$A$2:$V$2329,11,FALSE)),'Ethnicity Reference'!$A$2:$B$22,2,FALSE)),
IF(VLOOKUP($A3064,'Student reference sheet'!$A$2:$V$2329,9,FALSE) &lt;&gt; "", VLOOKUP(VALUE(VLOOKUP($A3064,'Student reference sheet'!$A$2:$V$2329,9,FALSE)),'Ethnicity Reference'!$A$2:$B$22,2,FALSE),"Unknown"))))</f>
        <v/>
      </c>
      <c r="U3064" s="35"/>
    </row>
    <row r="3065" spans="1:21" ht="15.75">
      <c r="A3065" s="47"/>
      <c r="B3065" s="33"/>
      <c r="C3065" s="39" t="str">
        <f>IF($A3065 &lt;&gt; "",VLOOKUP($A3065,'Student reference sheet'!$A$2:$V$2329, 3,FALSE), "")</f>
        <v/>
      </c>
      <c r="D3065" s="39" t="str">
        <f>IF($A3065 &lt;&gt; "",VLOOKUP($A3065,'Student reference sheet'!$A$2:$V$2329, 2,FALSE), "")</f>
        <v/>
      </c>
      <c r="E3065" s="35"/>
      <c r="F3065" s="34"/>
      <c r="G3065" s="40" t="str">
        <f t="shared" ca="1" si="144"/>
        <v/>
      </c>
      <c r="H3065" s="40" t="str">
        <f t="shared" ca="1" si="145"/>
        <v/>
      </c>
      <c r="I3065" s="36" t="str">
        <f>IF($A3065 = "", "",
IF(COUNTIF(MINIMUM_DAY_DATES[], Attendance!J3065) &gt; 0, VLOOKUP(Attendance!$G3065,MINIMUM_DAY_PERIOD_SCHEDULE[], 2,TRUE),
IF(COUNTIF(RALLY_DATES[], Attendance!J3065) &gt; 0, VLOOKUP(Attendance!$G3065,RALLY_PERIOD_SCHEDULE[], 2,TRUE),
IF(WEEKDAY(Attendance!$J3065) = 2,
       IF(COUNTIF(FINALS_WEEK_MONDAY_DATE[],Attendance!$J3065) &gt; 0, VLOOKUP(Attendance!$G3065,FINALS_WEEK_MONDAY_PERIOD_SCHEDULE[],2,TRUE),
       VLOOKUP(Attendance!$G3065,REGULAR_WEEK_SCHEDULE[],6,TRUE)),
IF(WEEKDAY($J3065) = 3,
       IF(COUNTIF(FINALS_WEEK_TUESDAY_DATE[],Attendance!$J3065) &gt; 0, VLOOKUP(Attendance!$G3065,FINALS_WEEK_TUESDAY_PERIOD_SCHEDULE[],2,TRUE),
       VLOOKUP(Attendance!$G3065,REGULAR_WEEK_SCHEDULE[[Tuesday]:[Period]],5,TRUE)),
IF(WEEKDAY(Attendance!$J3065) = 4,
        IF(COUNTIF(BLOCK_WEDNESDAY_DATES[],Attendance!$J3065) &gt; 0, VLOOKUP(Attendance!$G3065,BLOCK_WEDNESDAY_PERIOD_SCHEDULE[],2,TRUE),
        IF(COUNTIF(FINALS_WEEK_WEDNESDAY_DATE[],Attendance!$J3065) &gt; 0, VLOOKUP(Attendance!$G3065,FINALS_WEEK_WEDNESDAY_PERIOD_SCHEDULE[],2,TRUE),
       VLOOKUP(Attendance!$G3065,REGULAR_WEEK_SCHEDULE[[Wednesday]:[Period]],4,TRUE))),
IF(WEEKDAY($J3065) = 5,
       IF(COUNTIF(BLOCK_THURSDAY_DATES[],Attendance!$J3065) &gt; 0, VLOOKUP(Attendance!$G3065,BLOCK_THURSDAY_PERIOD_SCHEDULE[],2,TRUE),
       IF(COUNTIF(FINALS_WEEK_THURSDAY_DATE[],Attendance!$J3065) &gt; 0, VLOOKUP(Attendance!$G3065,FINALS_WEEK_THURSDAY_PERIOD_SCHEDULE[],2,TRUE),
       VLOOKUP(Attendance!$G3065,REGULAR_WEEK_SCHEDULE[[Thursday]:[Period]],3,TRUE))),
IF(WEEKDAY(Attendance!$J3065) = 6,
       IF(COUNTIF(FINALS_WEEK_FRIDAY_DATE[],Attendance!$J3065) &gt; 0, VLOOKUP(Attendance!$G3065,FINALS_WEEK_FRIDAY_PERIOD_SCHEDULE[],2,TRUE),
       VLOOKUP(Attendance!$G3065,REGULAR_WEEK_SCHEDULE[[Friday]:[Period]],2,TRUE))))))))))</f>
        <v/>
      </c>
      <c r="J3065" s="41" t="str">
        <f t="shared" ca="1" si="146"/>
        <v/>
      </c>
      <c r="K3065" s="41" t="str">
        <f>IF($A3065 &lt;&gt; "",VLOOKUP($A3065,'Student reference sheet'!$A$2:$V$2329, 7,FALSE), "")</f>
        <v/>
      </c>
      <c r="L3065" s="30" t="str">
        <f>IF($A3065 ="", "", VLOOKUP($A3065, 'Student reference sheet'!$A$2:$Z$2603,23,FALSE))</f>
        <v/>
      </c>
      <c r="M3065" s="30" t="str">
        <f>IF($A3065 ="", "", VLOOKUP($A3065, 'Student reference sheet'!$A$2:$Z$2603,24,FALSE))</f>
        <v/>
      </c>
      <c r="N3065" s="30" t="str">
        <f>IF($A3065 ="", "", VLOOKUP($A3065, 'Student reference sheet'!$A$2:$Z$2603,26,FALSE))</f>
        <v/>
      </c>
      <c r="O3065" s="30" t="str">
        <f>IF($A3065 ="", "", VLOOKUP($A3065, 'Student reference sheet'!$A$2:$Z$2603,25,FALSE))</f>
        <v/>
      </c>
      <c r="P3065" s="39" t="str">
        <f>IF($A3065 = "", "", IF(OR(VLOOKUP($A3065,'Student reference sheet'!$A$2:$V$2400,8,FALSE) = "R",  VLOOKUP($A3065,'Student reference sheet'!$A$2:$V$2400,8,FALSE) = "L"), "X", ""))</f>
        <v/>
      </c>
      <c r="Q3065" s="39" t="str">
        <f>IF($A3065 ="", "", VLOOKUP($A3065, 'Student reference sheet'!$A$2:$V$2603,22,FALSE))</f>
        <v/>
      </c>
      <c r="R3065" s="39" t="str">
        <f>IF($A3065 &lt;&gt; "",VLOOKUP($A3065,'Student reference sheet'!$A$2:$V$2329, 5,FALSE), "")</f>
        <v/>
      </c>
      <c r="S3065" s="39" t="str">
        <f>IF($A3065 &lt;&gt; "",VLOOKUP($A3065,'Student reference sheet'!$A$2:$V$2329, 6,FALSE), "")</f>
        <v/>
      </c>
      <c r="T3065" s="30" t="str">
        <f>IF($A3065 = "","",
IF(VLOOKUP($A3065,'Student reference sheet'!$A$2:$V$2329, 10,FALSE) = "Y", "Hispanic",
IF(VLOOKUP($A3065,'Student reference sheet'!$A$2:$V$2329,11,FALSE) &lt;&gt; "",
IF(VLOOKUP($A3065,'Student reference sheet'!$A$2:$V$2329,11,FALSE) = "UNK", "Unknown", VLOOKUP(VALUE(VLOOKUP($A3065,'Student reference sheet'!$A$2:$V$2329,11,FALSE)),'Ethnicity Reference'!$A$2:$B$22,2,FALSE)),
IF(VLOOKUP($A3065,'Student reference sheet'!$A$2:$V$2329,9,FALSE) &lt;&gt; "", VLOOKUP(VALUE(VLOOKUP($A3065,'Student reference sheet'!$A$2:$V$2329,9,FALSE)),'Ethnicity Reference'!$A$2:$B$22,2,FALSE),"Unknown"))))</f>
        <v/>
      </c>
      <c r="U3065" s="35"/>
    </row>
    <row r="3066" spans="1:21" ht="15.75">
      <c r="A3066" s="47"/>
      <c r="B3066" s="33"/>
      <c r="C3066" s="39" t="str">
        <f>IF($A3066 &lt;&gt; "",VLOOKUP($A3066,'Student reference sheet'!$A$2:$V$2329, 3,FALSE), "")</f>
        <v/>
      </c>
      <c r="D3066" s="39" t="str">
        <f>IF($A3066 &lt;&gt; "",VLOOKUP($A3066,'Student reference sheet'!$A$2:$V$2329, 2,FALSE), "")</f>
        <v/>
      </c>
      <c r="E3066" s="35"/>
      <c r="F3066" s="34"/>
      <c r="G3066" s="40" t="str">
        <f t="shared" ca="1" si="144"/>
        <v/>
      </c>
      <c r="H3066" s="40" t="str">
        <f t="shared" ca="1" si="145"/>
        <v/>
      </c>
      <c r="I3066" s="36" t="str">
        <f>IF($A3066 = "", "",
IF(COUNTIF(MINIMUM_DAY_DATES[], Attendance!J3066) &gt; 0, VLOOKUP(Attendance!$G3066,MINIMUM_DAY_PERIOD_SCHEDULE[], 2,TRUE),
IF(COUNTIF(RALLY_DATES[], Attendance!J3066) &gt; 0, VLOOKUP(Attendance!$G3066,RALLY_PERIOD_SCHEDULE[], 2,TRUE),
IF(WEEKDAY(Attendance!$J3066) = 2,
       IF(COUNTIF(FINALS_WEEK_MONDAY_DATE[],Attendance!$J3066) &gt; 0, VLOOKUP(Attendance!$G3066,FINALS_WEEK_MONDAY_PERIOD_SCHEDULE[],2,TRUE),
       VLOOKUP(Attendance!$G3066,REGULAR_WEEK_SCHEDULE[],6,TRUE)),
IF(WEEKDAY($J3066) = 3,
       IF(COUNTIF(FINALS_WEEK_TUESDAY_DATE[],Attendance!$J3066) &gt; 0, VLOOKUP(Attendance!$G3066,FINALS_WEEK_TUESDAY_PERIOD_SCHEDULE[],2,TRUE),
       VLOOKUP(Attendance!$G3066,REGULAR_WEEK_SCHEDULE[[Tuesday]:[Period]],5,TRUE)),
IF(WEEKDAY(Attendance!$J3066) = 4,
        IF(COUNTIF(BLOCK_WEDNESDAY_DATES[],Attendance!$J3066) &gt; 0, VLOOKUP(Attendance!$G3066,BLOCK_WEDNESDAY_PERIOD_SCHEDULE[],2,TRUE),
        IF(COUNTIF(FINALS_WEEK_WEDNESDAY_DATE[],Attendance!$J3066) &gt; 0, VLOOKUP(Attendance!$G3066,FINALS_WEEK_WEDNESDAY_PERIOD_SCHEDULE[],2,TRUE),
       VLOOKUP(Attendance!$G3066,REGULAR_WEEK_SCHEDULE[[Wednesday]:[Period]],4,TRUE))),
IF(WEEKDAY($J3066) = 5,
       IF(COUNTIF(BLOCK_THURSDAY_DATES[],Attendance!$J3066) &gt; 0, VLOOKUP(Attendance!$G3066,BLOCK_THURSDAY_PERIOD_SCHEDULE[],2,TRUE),
       IF(COUNTIF(FINALS_WEEK_THURSDAY_DATE[],Attendance!$J3066) &gt; 0, VLOOKUP(Attendance!$G3066,FINALS_WEEK_THURSDAY_PERIOD_SCHEDULE[],2,TRUE),
       VLOOKUP(Attendance!$G3066,REGULAR_WEEK_SCHEDULE[[Thursday]:[Period]],3,TRUE))),
IF(WEEKDAY(Attendance!$J3066) = 6,
       IF(COUNTIF(FINALS_WEEK_FRIDAY_DATE[],Attendance!$J3066) &gt; 0, VLOOKUP(Attendance!$G3066,FINALS_WEEK_FRIDAY_PERIOD_SCHEDULE[],2,TRUE),
       VLOOKUP(Attendance!$G3066,REGULAR_WEEK_SCHEDULE[[Friday]:[Period]],2,TRUE))))))))))</f>
        <v/>
      </c>
      <c r="J3066" s="41" t="str">
        <f t="shared" ca="1" si="146"/>
        <v/>
      </c>
      <c r="K3066" s="41" t="str">
        <f>IF($A3066 &lt;&gt; "",VLOOKUP($A3066,'Student reference sheet'!$A$2:$V$2329, 7,FALSE), "")</f>
        <v/>
      </c>
      <c r="L3066" s="30" t="str">
        <f>IF($A3066 ="", "", VLOOKUP($A3066, 'Student reference sheet'!$A$2:$Z$2603,23,FALSE))</f>
        <v/>
      </c>
      <c r="M3066" s="30" t="str">
        <f>IF($A3066 ="", "", VLOOKUP($A3066, 'Student reference sheet'!$A$2:$Z$2603,24,FALSE))</f>
        <v/>
      </c>
      <c r="N3066" s="30" t="str">
        <f>IF($A3066 ="", "", VLOOKUP($A3066, 'Student reference sheet'!$A$2:$Z$2603,26,FALSE))</f>
        <v/>
      </c>
      <c r="O3066" s="30" t="str">
        <f>IF($A3066 ="", "", VLOOKUP($A3066, 'Student reference sheet'!$A$2:$Z$2603,25,FALSE))</f>
        <v/>
      </c>
      <c r="P3066" s="39" t="str">
        <f>IF($A3066 = "", "", IF(OR(VLOOKUP($A3066,'Student reference sheet'!$A$2:$V$2400,8,FALSE) = "R",  VLOOKUP($A3066,'Student reference sheet'!$A$2:$V$2400,8,FALSE) = "L"), "X", ""))</f>
        <v/>
      </c>
      <c r="Q3066" s="39" t="str">
        <f>IF($A3066 ="", "", VLOOKUP($A3066, 'Student reference sheet'!$A$2:$V$2603,22,FALSE))</f>
        <v/>
      </c>
      <c r="R3066" s="39" t="str">
        <f>IF($A3066 &lt;&gt; "",VLOOKUP($A3066,'Student reference sheet'!$A$2:$V$2329, 5,FALSE), "")</f>
        <v/>
      </c>
      <c r="S3066" s="39" t="str">
        <f>IF($A3066 &lt;&gt; "",VLOOKUP($A3066,'Student reference sheet'!$A$2:$V$2329, 6,FALSE), "")</f>
        <v/>
      </c>
      <c r="T3066" s="30" t="str">
        <f>IF($A3066 = "","",
IF(VLOOKUP($A3066,'Student reference sheet'!$A$2:$V$2329, 10,FALSE) = "Y", "Hispanic",
IF(VLOOKUP($A3066,'Student reference sheet'!$A$2:$V$2329,11,FALSE) &lt;&gt; "",
IF(VLOOKUP($A3066,'Student reference sheet'!$A$2:$V$2329,11,FALSE) = "UNK", "Unknown", VLOOKUP(VALUE(VLOOKUP($A3066,'Student reference sheet'!$A$2:$V$2329,11,FALSE)),'Ethnicity Reference'!$A$2:$B$22,2,FALSE)),
IF(VLOOKUP($A3066,'Student reference sheet'!$A$2:$V$2329,9,FALSE) &lt;&gt; "", VLOOKUP(VALUE(VLOOKUP($A3066,'Student reference sheet'!$A$2:$V$2329,9,FALSE)),'Ethnicity Reference'!$A$2:$B$22,2,FALSE),"Unknown"))))</f>
        <v/>
      </c>
      <c r="U3066" s="35"/>
    </row>
    <row r="3067" spans="1:21" ht="15.75">
      <c r="A3067" s="47"/>
      <c r="B3067" s="33"/>
      <c r="C3067" s="39" t="str">
        <f>IF($A3067 &lt;&gt; "",VLOOKUP($A3067,'Student reference sheet'!$A$2:$V$2329, 3,FALSE), "")</f>
        <v/>
      </c>
      <c r="D3067" s="39" t="str">
        <f>IF($A3067 &lt;&gt; "",VLOOKUP($A3067,'Student reference sheet'!$A$2:$V$2329, 2,FALSE), "")</f>
        <v/>
      </c>
      <c r="E3067" s="35"/>
      <c r="F3067" s="34"/>
      <c r="G3067" s="40" t="str">
        <f t="shared" ca="1" si="144"/>
        <v/>
      </c>
      <c r="H3067" s="40" t="str">
        <f t="shared" ca="1" si="145"/>
        <v/>
      </c>
      <c r="I3067" s="36" t="str">
        <f>IF($A3067 = "", "",
IF(COUNTIF(MINIMUM_DAY_DATES[], Attendance!J3067) &gt; 0, VLOOKUP(Attendance!$G3067,MINIMUM_DAY_PERIOD_SCHEDULE[], 2,TRUE),
IF(COUNTIF(RALLY_DATES[], Attendance!J3067) &gt; 0, VLOOKUP(Attendance!$G3067,RALLY_PERIOD_SCHEDULE[], 2,TRUE),
IF(WEEKDAY(Attendance!$J3067) = 2,
       IF(COUNTIF(FINALS_WEEK_MONDAY_DATE[],Attendance!$J3067) &gt; 0, VLOOKUP(Attendance!$G3067,FINALS_WEEK_MONDAY_PERIOD_SCHEDULE[],2,TRUE),
       VLOOKUP(Attendance!$G3067,REGULAR_WEEK_SCHEDULE[],6,TRUE)),
IF(WEEKDAY($J3067) = 3,
       IF(COUNTIF(FINALS_WEEK_TUESDAY_DATE[],Attendance!$J3067) &gt; 0, VLOOKUP(Attendance!$G3067,FINALS_WEEK_TUESDAY_PERIOD_SCHEDULE[],2,TRUE),
       VLOOKUP(Attendance!$G3067,REGULAR_WEEK_SCHEDULE[[Tuesday]:[Period]],5,TRUE)),
IF(WEEKDAY(Attendance!$J3067) = 4,
        IF(COUNTIF(BLOCK_WEDNESDAY_DATES[],Attendance!$J3067) &gt; 0, VLOOKUP(Attendance!$G3067,BLOCK_WEDNESDAY_PERIOD_SCHEDULE[],2,TRUE),
        IF(COUNTIF(FINALS_WEEK_WEDNESDAY_DATE[],Attendance!$J3067) &gt; 0, VLOOKUP(Attendance!$G3067,FINALS_WEEK_WEDNESDAY_PERIOD_SCHEDULE[],2,TRUE),
       VLOOKUP(Attendance!$G3067,REGULAR_WEEK_SCHEDULE[[Wednesday]:[Period]],4,TRUE))),
IF(WEEKDAY($J3067) = 5,
       IF(COUNTIF(BLOCK_THURSDAY_DATES[],Attendance!$J3067) &gt; 0, VLOOKUP(Attendance!$G3067,BLOCK_THURSDAY_PERIOD_SCHEDULE[],2,TRUE),
       IF(COUNTIF(FINALS_WEEK_THURSDAY_DATE[],Attendance!$J3067) &gt; 0, VLOOKUP(Attendance!$G3067,FINALS_WEEK_THURSDAY_PERIOD_SCHEDULE[],2,TRUE),
       VLOOKUP(Attendance!$G3067,REGULAR_WEEK_SCHEDULE[[Thursday]:[Period]],3,TRUE))),
IF(WEEKDAY(Attendance!$J3067) = 6,
       IF(COUNTIF(FINALS_WEEK_FRIDAY_DATE[],Attendance!$J3067) &gt; 0, VLOOKUP(Attendance!$G3067,FINALS_WEEK_FRIDAY_PERIOD_SCHEDULE[],2,TRUE),
       VLOOKUP(Attendance!$G3067,REGULAR_WEEK_SCHEDULE[[Friday]:[Period]],2,TRUE))))))))))</f>
        <v/>
      </c>
      <c r="J3067" s="41" t="str">
        <f t="shared" ca="1" si="146"/>
        <v/>
      </c>
      <c r="K3067" s="41" t="str">
        <f>IF($A3067 &lt;&gt; "",VLOOKUP($A3067,'Student reference sheet'!$A$2:$V$2329, 7,FALSE), "")</f>
        <v/>
      </c>
      <c r="L3067" s="30" t="str">
        <f>IF($A3067 ="", "", VLOOKUP($A3067, 'Student reference sheet'!$A$2:$Z$2603,23,FALSE))</f>
        <v/>
      </c>
      <c r="M3067" s="30" t="str">
        <f>IF($A3067 ="", "", VLOOKUP($A3067, 'Student reference sheet'!$A$2:$Z$2603,24,FALSE))</f>
        <v/>
      </c>
      <c r="N3067" s="30" t="str">
        <f>IF($A3067 ="", "", VLOOKUP($A3067, 'Student reference sheet'!$A$2:$Z$2603,26,FALSE))</f>
        <v/>
      </c>
      <c r="O3067" s="30" t="str">
        <f>IF($A3067 ="", "", VLOOKUP($A3067, 'Student reference sheet'!$A$2:$Z$2603,25,FALSE))</f>
        <v/>
      </c>
      <c r="P3067" s="39" t="str">
        <f>IF($A3067 = "", "", IF(OR(VLOOKUP($A3067,'Student reference sheet'!$A$2:$V$2400,8,FALSE) = "R",  VLOOKUP($A3067,'Student reference sheet'!$A$2:$V$2400,8,FALSE) = "L"), "X", ""))</f>
        <v/>
      </c>
      <c r="Q3067" s="39" t="str">
        <f>IF($A3067 ="", "", VLOOKUP($A3067, 'Student reference sheet'!$A$2:$V$2603,22,FALSE))</f>
        <v/>
      </c>
      <c r="R3067" s="39" t="str">
        <f>IF($A3067 &lt;&gt; "",VLOOKUP($A3067,'Student reference sheet'!$A$2:$V$2329, 5,FALSE), "")</f>
        <v/>
      </c>
      <c r="S3067" s="39" t="str">
        <f>IF($A3067 &lt;&gt; "",VLOOKUP($A3067,'Student reference sheet'!$A$2:$V$2329, 6,FALSE), "")</f>
        <v/>
      </c>
      <c r="T3067" s="30" t="str">
        <f>IF($A3067 = "","",
IF(VLOOKUP($A3067,'Student reference sheet'!$A$2:$V$2329, 10,FALSE) = "Y", "Hispanic",
IF(VLOOKUP($A3067,'Student reference sheet'!$A$2:$V$2329,11,FALSE) &lt;&gt; "",
IF(VLOOKUP($A3067,'Student reference sheet'!$A$2:$V$2329,11,FALSE) = "UNK", "Unknown", VLOOKUP(VALUE(VLOOKUP($A3067,'Student reference sheet'!$A$2:$V$2329,11,FALSE)),'Ethnicity Reference'!$A$2:$B$22,2,FALSE)),
IF(VLOOKUP($A3067,'Student reference sheet'!$A$2:$V$2329,9,FALSE) &lt;&gt; "", VLOOKUP(VALUE(VLOOKUP($A3067,'Student reference sheet'!$A$2:$V$2329,9,FALSE)),'Ethnicity Reference'!$A$2:$B$22,2,FALSE),"Unknown"))))</f>
        <v/>
      </c>
      <c r="U3067" s="35"/>
    </row>
    <row r="3068" spans="1:21" ht="15.75">
      <c r="A3068" s="47"/>
      <c r="B3068" s="33"/>
      <c r="C3068" s="39" t="str">
        <f>IF($A3068 &lt;&gt; "",VLOOKUP($A3068,'Student reference sheet'!$A$2:$V$2329, 3,FALSE), "")</f>
        <v/>
      </c>
      <c r="D3068" s="39" t="str">
        <f>IF($A3068 &lt;&gt; "",VLOOKUP($A3068,'Student reference sheet'!$A$2:$V$2329, 2,FALSE), "")</f>
        <v/>
      </c>
      <c r="E3068" s="35"/>
      <c r="F3068" s="34"/>
      <c r="G3068" s="40" t="str">
        <f t="shared" ca="1" si="144"/>
        <v/>
      </c>
      <c r="H3068" s="40" t="str">
        <f t="shared" ca="1" si="145"/>
        <v/>
      </c>
      <c r="I3068" s="36" t="str">
        <f>IF($A3068 = "", "",
IF(COUNTIF(MINIMUM_DAY_DATES[], Attendance!J3068) &gt; 0, VLOOKUP(Attendance!$G3068,MINIMUM_DAY_PERIOD_SCHEDULE[], 2,TRUE),
IF(COUNTIF(RALLY_DATES[], Attendance!J3068) &gt; 0, VLOOKUP(Attendance!$G3068,RALLY_PERIOD_SCHEDULE[], 2,TRUE),
IF(WEEKDAY(Attendance!$J3068) = 2,
       IF(COUNTIF(FINALS_WEEK_MONDAY_DATE[],Attendance!$J3068) &gt; 0, VLOOKUP(Attendance!$G3068,FINALS_WEEK_MONDAY_PERIOD_SCHEDULE[],2,TRUE),
       VLOOKUP(Attendance!$G3068,REGULAR_WEEK_SCHEDULE[],6,TRUE)),
IF(WEEKDAY($J3068) = 3,
       IF(COUNTIF(FINALS_WEEK_TUESDAY_DATE[],Attendance!$J3068) &gt; 0, VLOOKUP(Attendance!$G3068,FINALS_WEEK_TUESDAY_PERIOD_SCHEDULE[],2,TRUE),
       VLOOKUP(Attendance!$G3068,REGULAR_WEEK_SCHEDULE[[Tuesday]:[Period]],5,TRUE)),
IF(WEEKDAY(Attendance!$J3068) = 4,
        IF(COUNTIF(BLOCK_WEDNESDAY_DATES[],Attendance!$J3068) &gt; 0, VLOOKUP(Attendance!$G3068,BLOCK_WEDNESDAY_PERIOD_SCHEDULE[],2,TRUE),
        IF(COUNTIF(FINALS_WEEK_WEDNESDAY_DATE[],Attendance!$J3068) &gt; 0, VLOOKUP(Attendance!$G3068,FINALS_WEEK_WEDNESDAY_PERIOD_SCHEDULE[],2,TRUE),
       VLOOKUP(Attendance!$G3068,REGULAR_WEEK_SCHEDULE[[Wednesday]:[Period]],4,TRUE))),
IF(WEEKDAY($J3068) = 5,
       IF(COUNTIF(BLOCK_THURSDAY_DATES[],Attendance!$J3068) &gt; 0, VLOOKUP(Attendance!$G3068,BLOCK_THURSDAY_PERIOD_SCHEDULE[],2,TRUE),
       IF(COUNTIF(FINALS_WEEK_THURSDAY_DATE[],Attendance!$J3068) &gt; 0, VLOOKUP(Attendance!$G3068,FINALS_WEEK_THURSDAY_PERIOD_SCHEDULE[],2,TRUE),
       VLOOKUP(Attendance!$G3068,REGULAR_WEEK_SCHEDULE[[Thursday]:[Period]],3,TRUE))),
IF(WEEKDAY(Attendance!$J3068) = 6,
       IF(COUNTIF(FINALS_WEEK_FRIDAY_DATE[],Attendance!$J3068) &gt; 0, VLOOKUP(Attendance!$G3068,FINALS_WEEK_FRIDAY_PERIOD_SCHEDULE[],2,TRUE),
       VLOOKUP(Attendance!$G3068,REGULAR_WEEK_SCHEDULE[[Friday]:[Period]],2,TRUE))))))))))</f>
        <v/>
      </c>
      <c r="J3068" s="41" t="str">
        <f t="shared" ca="1" si="146"/>
        <v/>
      </c>
      <c r="K3068" s="41" t="str">
        <f>IF($A3068 &lt;&gt; "",VLOOKUP($A3068,'Student reference sheet'!$A$2:$V$2329, 7,FALSE), "")</f>
        <v/>
      </c>
      <c r="L3068" s="30" t="str">
        <f>IF($A3068 ="", "", VLOOKUP($A3068, 'Student reference sheet'!$A$2:$Z$2603,23,FALSE))</f>
        <v/>
      </c>
      <c r="M3068" s="30" t="str">
        <f>IF($A3068 ="", "", VLOOKUP($A3068, 'Student reference sheet'!$A$2:$Z$2603,24,FALSE))</f>
        <v/>
      </c>
      <c r="N3068" s="30" t="str">
        <f>IF($A3068 ="", "", VLOOKUP($A3068, 'Student reference sheet'!$A$2:$Z$2603,26,FALSE))</f>
        <v/>
      </c>
      <c r="O3068" s="30" t="str">
        <f>IF($A3068 ="", "", VLOOKUP($A3068, 'Student reference sheet'!$A$2:$Z$2603,25,FALSE))</f>
        <v/>
      </c>
      <c r="P3068" s="39" t="str">
        <f>IF($A3068 = "", "", IF(OR(VLOOKUP($A3068,'Student reference sheet'!$A$2:$V$2400,8,FALSE) = "R",  VLOOKUP($A3068,'Student reference sheet'!$A$2:$V$2400,8,FALSE) = "L"), "X", ""))</f>
        <v/>
      </c>
      <c r="Q3068" s="39" t="str">
        <f>IF($A3068 ="", "", VLOOKUP($A3068, 'Student reference sheet'!$A$2:$V$2603,22,FALSE))</f>
        <v/>
      </c>
      <c r="R3068" s="39" t="str">
        <f>IF($A3068 &lt;&gt; "",VLOOKUP($A3068,'Student reference sheet'!$A$2:$V$2329, 5,FALSE), "")</f>
        <v/>
      </c>
      <c r="S3068" s="39" t="str">
        <f>IF($A3068 &lt;&gt; "",VLOOKUP($A3068,'Student reference sheet'!$A$2:$V$2329, 6,FALSE), "")</f>
        <v/>
      </c>
      <c r="T3068" s="30" t="str">
        <f>IF($A3068 = "","",
IF(VLOOKUP($A3068,'Student reference sheet'!$A$2:$V$2329, 10,FALSE) = "Y", "Hispanic",
IF(VLOOKUP($A3068,'Student reference sheet'!$A$2:$V$2329,11,FALSE) &lt;&gt; "",
IF(VLOOKUP($A3068,'Student reference sheet'!$A$2:$V$2329,11,FALSE) = "UNK", "Unknown", VLOOKUP(VALUE(VLOOKUP($A3068,'Student reference sheet'!$A$2:$V$2329,11,FALSE)),'Ethnicity Reference'!$A$2:$B$22,2,FALSE)),
IF(VLOOKUP($A3068,'Student reference sheet'!$A$2:$V$2329,9,FALSE) &lt;&gt; "", VLOOKUP(VALUE(VLOOKUP($A3068,'Student reference sheet'!$A$2:$V$2329,9,FALSE)),'Ethnicity Reference'!$A$2:$B$22,2,FALSE),"Unknown"))))</f>
        <v/>
      </c>
      <c r="U3068" s="35"/>
    </row>
    <row r="3069" spans="1:21" ht="15.75">
      <c r="A3069" s="47"/>
      <c r="B3069" s="33"/>
      <c r="C3069" s="39" t="str">
        <f>IF($A3069 &lt;&gt; "",VLOOKUP($A3069,'Student reference sheet'!$A$2:$V$2329, 3,FALSE), "")</f>
        <v/>
      </c>
      <c r="D3069" s="39" t="str">
        <f>IF($A3069 &lt;&gt; "",VLOOKUP($A3069,'Student reference sheet'!$A$2:$V$2329, 2,FALSE), "")</f>
        <v/>
      </c>
      <c r="E3069" s="35"/>
      <c r="F3069" s="34"/>
      <c r="G3069" s="40" t="str">
        <f t="shared" ca="1" si="144"/>
        <v/>
      </c>
      <c r="H3069" s="40" t="str">
        <f t="shared" ca="1" si="145"/>
        <v/>
      </c>
      <c r="I3069" s="36" t="str">
        <f>IF($A3069 = "", "",
IF(COUNTIF(MINIMUM_DAY_DATES[], Attendance!J3069) &gt; 0, VLOOKUP(Attendance!$G3069,MINIMUM_DAY_PERIOD_SCHEDULE[], 2,TRUE),
IF(COUNTIF(RALLY_DATES[], Attendance!J3069) &gt; 0, VLOOKUP(Attendance!$G3069,RALLY_PERIOD_SCHEDULE[], 2,TRUE),
IF(WEEKDAY(Attendance!$J3069) = 2,
       IF(COUNTIF(FINALS_WEEK_MONDAY_DATE[],Attendance!$J3069) &gt; 0, VLOOKUP(Attendance!$G3069,FINALS_WEEK_MONDAY_PERIOD_SCHEDULE[],2,TRUE),
       VLOOKUP(Attendance!$G3069,REGULAR_WEEK_SCHEDULE[],6,TRUE)),
IF(WEEKDAY($J3069) = 3,
       IF(COUNTIF(FINALS_WEEK_TUESDAY_DATE[],Attendance!$J3069) &gt; 0, VLOOKUP(Attendance!$G3069,FINALS_WEEK_TUESDAY_PERIOD_SCHEDULE[],2,TRUE),
       VLOOKUP(Attendance!$G3069,REGULAR_WEEK_SCHEDULE[[Tuesday]:[Period]],5,TRUE)),
IF(WEEKDAY(Attendance!$J3069) = 4,
        IF(COUNTIF(BLOCK_WEDNESDAY_DATES[],Attendance!$J3069) &gt; 0, VLOOKUP(Attendance!$G3069,BLOCK_WEDNESDAY_PERIOD_SCHEDULE[],2,TRUE),
        IF(COUNTIF(FINALS_WEEK_WEDNESDAY_DATE[],Attendance!$J3069) &gt; 0, VLOOKUP(Attendance!$G3069,FINALS_WEEK_WEDNESDAY_PERIOD_SCHEDULE[],2,TRUE),
       VLOOKUP(Attendance!$G3069,REGULAR_WEEK_SCHEDULE[[Wednesday]:[Period]],4,TRUE))),
IF(WEEKDAY($J3069) = 5,
       IF(COUNTIF(BLOCK_THURSDAY_DATES[],Attendance!$J3069) &gt; 0, VLOOKUP(Attendance!$G3069,BLOCK_THURSDAY_PERIOD_SCHEDULE[],2,TRUE),
       IF(COUNTIF(FINALS_WEEK_THURSDAY_DATE[],Attendance!$J3069) &gt; 0, VLOOKUP(Attendance!$G3069,FINALS_WEEK_THURSDAY_PERIOD_SCHEDULE[],2,TRUE),
       VLOOKUP(Attendance!$G3069,REGULAR_WEEK_SCHEDULE[[Thursday]:[Period]],3,TRUE))),
IF(WEEKDAY(Attendance!$J3069) = 6,
       IF(COUNTIF(FINALS_WEEK_FRIDAY_DATE[],Attendance!$J3069) &gt; 0, VLOOKUP(Attendance!$G3069,FINALS_WEEK_FRIDAY_PERIOD_SCHEDULE[],2,TRUE),
       VLOOKUP(Attendance!$G3069,REGULAR_WEEK_SCHEDULE[[Friday]:[Period]],2,TRUE))))))))))</f>
        <v/>
      </c>
      <c r="J3069" s="41" t="str">
        <f t="shared" ca="1" si="146"/>
        <v/>
      </c>
      <c r="K3069" s="41" t="str">
        <f>IF($A3069 &lt;&gt; "",VLOOKUP($A3069,'Student reference sheet'!$A$2:$V$2329, 7,FALSE), "")</f>
        <v/>
      </c>
      <c r="L3069" s="30" t="str">
        <f>IF($A3069 ="", "", VLOOKUP($A3069, 'Student reference sheet'!$A$2:$Z$2603,23,FALSE))</f>
        <v/>
      </c>
      <c r="M3069" s="30" t="str">
        <f>IF($A3069 ="", "", VLOOKUP($A3069, 'Student reference sheet'!$A$2:$Z$2603,24,FALSE))</f>
        <v/>
      </c>
      <c r="N3069" s="30" t="str">
        <f>IF($A3069 ="", "", VLOOKUP($A3069, 'Student reference sheet'!$A$2:$Z$2603,26,FALSE))</f>
        <v/>
      </c>
      <c r="O3069" s="30" t="str">
        <f>IF($A3069 ="", "", VLOOKUP($A3069, 'Student reference sheet'!$A$2:$Z$2603,25,FALSE))</f>
        <v/>
      </c>
      <c r="P3069" s="39" t="str">
        <f>IF($A3069 = "", "", IF(OR(VLOOKUP($A3069,'Student reference sheet'!$A$2:$V$2400,8,FALSE) = "R",  VLOOKUP($A3069,'Student reference sheet'!$A$2:$V$2400,8,FALSE) = "L"), "X", ""))</f>
        <v/>
      </c>
      <c r="Q3069" s="39" t="str">
        <f>IF($A3069 ="", "", VLOOKUP($A3069, 'Student reference sheet'!$A$2:$V$2603,22,FALSE))</f>
        <v/>
      </c>
      <c r="R3069" s="39" t="str">
        <f>IF($A3069 &lt;&gt; "",VLOOKUP($A3069,'Student reference sheet'!$A$2:$V$2329, 5,FALSE), "")</f>
        <v/>
      </c>
      <c r="S3069" s="39" t="str">
        <f>IF($A3069 &lt;&gt; "",VLOOKUP($A3069,'Student reference sheet'!$A$2:$V$2329, 6,FALSE), "")</f>
        <v/>
      </c>
      <c r="T3069" s="30" t="str">
        <f>IF($A3069 = "","",
IF(VLOOKUP($A3069,'Student reference sheet'!$A$2:$V$2329, 10,FALSE) = "Y", "Hispanic",
IF(VLOOKUP($A3069,'Student reference sheet'!$A$2:$V$2329,11,FALSE) &lt;&gt; "",
IF(VLOOKUP($A3069,'Student reference sheet'!$A$2:$V$2329,11,FALSE) = "UNK", "Unknown", VLOOKUP(VALUE(VLOOKUP($A3069,'Student reference sheet'!$A$2:$V$2329,11,FALSE)),'Ethnicity Reference'!$A$2:$B$22,2,FALSE)),
IF(VLOOKUP($A3069,'Student reference sheet'!$A$2:$V$2329,9,FALSE) &lt;&gt; "", VLOOKUP(VALUE(VLOOKUP($A3069,'Student reference sheet'!$A$2:$V$2329,9,FALSE)),'Ethnicity Reference'!$A$2:$B$22,2,FALSE),"Unknown"))))</f>
        <v/>
      </c>
      <c r="U3069" s="35"/>
    </row>
    <row r="3070" spans="1:21" ht="15.75">
      <c r="A3070" s="47"/>
      <c r="B3070" s="33"/>
      <c r="C3070" s="39" t="str">
        <f>IF($A3070 &lt;&gt; "",VLOOKUP($A3070,'Student reference sheet'!$A$2:$V$2329, 3,FALSE), "")</f>
        <v/>
      </c>
      <c r="D3070" s="39" t="str">
        <f>IF($A3070 &lt;&gt; "",VLOOKUP($A3070,'Student reference sheet'!$A$2:$V$2329, 2,FALSE), "")</f>
        <v/>
      </c>
      <c r="E3070" s="35"/>
      <c r="F3070" s="34"/>
      <c r="G3070" s="40" t="str">
        <f t="shared" ca="1" si="144"/>
        <v/>
      </c>
      <c r="H3070" s="40" t="str">
        <f t="shared" ca="1" si="145"/>
        <v/>
      </c>
      <c r="I3070" s="36" t="str">
        <f>IF($A3070 = "", "",
IF(COUNTIF(MINIMUM_DAY_DATES[], Attendance!J3070) &gt; 0, VLOOKUP(Attendance!$G3070,MINIMUM_DAY_PERIOD_SCHEDULE[], 2,TRUE),
IF(COUNTIF(RALLY_DATES[], Attendance!J3070) &gt; 0, VLOOKUP(Attendance!$G3070,RALLY_PERIOD_SCHEDULE[], 2,TRUE),
IF(WEEKDAY(Attendance!$J3070) = 2,
       IF(COUNTIF(FINALS_WEEK_MONDAY_DATE[],Attendance!$J3070) &gt; 0, VLOOKUP(Attendance!$G3070,FINALS_WEEK_MONDAY_PERIOD_SCHEDULE[],2,TRUE),
       VLOOKUP(Attendance!$G3070,REGULAR_WEEK_SCHEDULE[],6,TRUE)),
IF(WEEKDAY($J3070) = 3,
       IF(COUNTIF(FINALS_WEEK_TUESDAY_DATE[],Attendance!$J3070) &gt; 0, VLOOKUP(Attendance!$G3070,FINALS_WEEK_TUESDAY_PERIOD_SCHEDULE[],2,TRUE),
       VLOOKUP(Attendance!$G3070,REGULAR_WEEK_SCHEDULE[[Tuesday]:[Period]],5,TRUE)),
IF(WEEKDAY(Attendance!$J3070) = 4,
        IF(COUNTIF(BLOCK_WEDNESDAY_DATES[],Attendance!$J3070) &gt; 0, VLOOKUP(Attendance!$G3070,BLOCK_WEDNESDAY_PERIOD_SCHEDULE[],2,TRUE),
        IF(COUNTIF(FINALS_WEEK_WEDNESDAY_DATE[],Attendance!$J3070) &gt; 0, VLOOKUP(Attendance!$G3070,FINALS_WEEK_WEDNESDAY_PERIOD_SCHEDULE[],2,TRUE),
       VLOOKUP(Attendance!$G3070,REGULAR_WEEK_SCHEDULE[[Wednesday]:[Period]],4,TRUE))),
IF(WEEKDAY($J3070) = 5,
       IF(COUNTIF(BLOCK_THURSDAY_DATES[],Attendance!$J3070) &gt; 0, VLOOKUP(Attendance!$G3070,BLOCK_THURSDAY_PERIOD_SCHEDULE[],2,TRUE),
       IF(COUNTIF(FINALS_WEEK_THURSDAY_DATE[],Attendance!$J3070) &gt; 0, VLOOKUP(Attendance!$G3070,FINALS_WEEK_THURSDAY_PERIOD_SCHEDULE[],2,TRUE),
       VLOOKUP(Attendance!$G3070,REGULAR_WEEK_SCHEDULE[[Thursday]:[Period]],3,TRUE))),
IF(WEEKDAY(Attendance!$J3070) = 6,
       IF(COUNTIF(FINALS_WEEK_FRIDAY_DATE[],Attendance!$J3070) &gt; 0, VLOOKUP(Attendance!$G3070,FINALS_WEEK_FRIDAY_PERIOD_SCHEDULE[],2,TRUE),
       VLOOKUP(Attendance!$G3070,REGULAR_WEEK_SCHEDULE[[Friday]:[Period]],2,TRUE))))))))))</f>
        <v/>
      </c>
      <c r="J3070" s="41" t="str">
        <f t="shared" ca="1" si="146"/>
        <v/>
      </c>
      <c r="K3070" s="41" t="str">
        <f>IF($A3070 &lt;&gt; "",VLOOKUP($A3070,'Student reference sheet'!$A$2:$V$2329, 7,FALSE), "")</f>
        <v/>
      </c>
      <c r="L3070" s="30" t="str">
        <f>IF($A3070 ="", "", VLOOKUP($A3070, 'Student reference sheet'!$A$2:$Z$2603,23,FALSE))</f>
        <v/>
      </c>
      <c r="M3070" s="30" t="str">
        <f>IF($A3070 ="", "", VLOOKUP($A3070, 'Student reference sheet'!$A$2:$Z$2603,24,FALSE))</f>
        <v/>
      </c>
      <c r="N3070" s="30" t="str">
        <f>IF($A3070 ="", "", VLOOKUP($A3070, 'Student reference sheet'!$A$2:$Z$2603,26,FALSE))</f>
        <v/>
      </c>
      <c r="O3070" s="30" t="str">
        <f>IF($A3070 ="", "", VLOOKUP($A3070, 'Student reference sheet'!$A$2:$Z$2603,25,FALSE))</f>
        <v/>
      </c>
      <c r="P3070" s="39" t="str">
        <f>IF($A3070 = "", "", IF(OR(VLOOKUP($A3070,'Student reference sheet'!$A$2:$V$2400,8,FALSE) = "R",  VLOOKUP($A3070,'Student reference sheet'!$A$2:$V$2400,8,FALSE) = "L"), "X", ""))</f>
        <v/>
      </c>
      <c r="Q3070" s="39" t="str">
        <f>IF($A3070 ="", "", VLOOKUP($A3070, 'Student reference sheet'!$A$2:$V$2603,22,FALSE))</f>
        <v/>
      </c>
      <c r="R3070" s="39" t="str">
        <f>IF($A3070 &lt;&gt; "",VLOOKUP($A3070,'Student reference sheet'!$A$2:$V$2329, 5,FALSE), "")</f>
        <v/>
      </c>
      <c r="S3070" s="39" t="str">
        <f>IF($A3070 &lt;&gt; "",VLOOKUP($A3070,'Student reference sheet'!$A$2:$V$2329, 6,FALSE), "")</f>
        <v/>
      </c>
      <c r="T3070" s="30" t="str">
        <f>IF($A3070 = "","",
IF(VLOOKUP($A3070,'Student reference sheet'!$A$2:$V$2329, 10,FALSE) = "Y", "Hispanic",
IF(VLOOKUP($A3070,'Student reference sheet'!$A$2:$V$2329,11,FALSE) &lt;&gt; "",
IF(VLOOKUP($A3070,'Student reference sheet'!$A$2:$V$2329,11,FALSE) = "UNK", "Unknown", VLOOKUP(VALUE(VLOOKUP($A3070,'Student reference sheet'!$A$2:$V$2329,11,FALSE)),'Ethnicity Reference'!$A$2:$B$22,2,FALSE)),
IF(VLOOKUP($A3070,'Student reference sheet'!$A$2:$V$2329,9,FALSE) &lt;&gt; "", VLOOKUP(VALUE(VLOOKUP($A3070,'Student reference sheet'!$A$2:$V$2329,9,FALSE)),'Ethnicity Reference'!$A$2:$B$22,2,FALSE),"Unknown"))))</f>
        <v/>
      </c>
      <c r="U3070" s="35"/>
    </row>
    <row r="3071" spans="1:21" ht="15.75">
      <c r="A3071" s="47"/>
      <c r="B3071" s="33"/>
      <c r="C3071" s="39" t="str">
        <f>IF($A3071 &lt;&gt; "",VLOOKUP($A3071,'Student reference sheet'!$A$2:$V$2329, 3,FALSE), "")</f>
        <v/>
      </c>
      <c r="D3071" s="39" t="str">
        <f>IF($A3071 &lt;&gt; "",VLOOKUP($A3071,'Student reference sheet'!$A$2:$V$2329, 2,FALSE), "")</f>
        <v/>
      </c>
      <c r="E3071" s="35"/>
      <c r="F3071" s="34"/>
      <c r="G3071" s="40" t="str">
        <f t="shared" ca="1" si="144"/>
        <v/>
      </c>
      <c r="H3071" s="40" t="str">
        <f t="shared" ca="1" si="145"/>
        <v/>
      </c>
      <c r="I3071" s="36" t="str">
        <f>IF($A3071 = "", "",
IF(COUNTIF(MINIMUM_DAY_DATES[], Attendance!J3071) &gt; 0, VLOOKUP(Attendance!$G3071,MINIMUM_DAY_PERIOD_SCHEDULE[], 2,TRUE),
IF(COUNTIF(RALLY_DATES[], Attendance!J3071) &gt; 0, VLOOKUP(Attendance!$G3071,RALLY_PERIOD_SCHEDULE[], 2,TRUE),
IF(WEEKDAY(Attendance!$J3071) = 2,
       IF(COUNTIF(FINALS_WEEK_MONDAY_DATE[],Attendance!$J3071) &gt; 0, VLOOKUP(Attendance!$G3071,FINALS_WEEK_MONDAY_PERIOD_SCHEDULE[],2,TRUE),
       VLOOKUP(Attendance!$G3071,REGULAR_WEEK_SCHEDULE[],6,TRUE)),
IF(WEEKDAY($J3071) = 3,
       IF(COUNTIF(FINALS_WEEK_TUESDAY_DATE[],Attendance!$J3071) &gt; 0, VLOOKUP(Attendance!$G3071,FINALS_WEEK_TUESDAY_PERIOD_SCHEDULE[],2,TRUE),
       VLOOKUP(Attendance!$G3071,REGULAR_WEEK_SCHEDULE[[Tuesday]:[Period]],5,TRUE)),
IF(WEEKDAY(Attendance!$J3071) = 4,
        IF(COUNTIF(BLOCK_WEDNESDAY_DATES[],Attendance!$J3071) &gt; 0, VLOOKUP(Attendance!$G3071,BLOCK_WEDNESDAY_PERIOD_SCHEDULE[],2,TRUE),
        IF(COUNTIF(FINALS_WEEK_WEDNESDAY_DATE[],Attendance!$J3071) &gt; 0, VLOOKUP(Attendance!$G3071,FINALS_WEEK_WEDNESDAY_PERIOD_SCHEDULE[],2,TRUE),
       VLOOKUP(Attendance!$G3071,REGULAR_WEEK_SCHEDULE[[Wednesday]:[Period]],4,TRUE))),
IF(WEEKDAY($J3071) = 5,
       IF(COUNTIF(BLOCK_THURSDAY_DATES[],Attendance!$J3071) &gt; 0, VLOOKUP(Attendance!$G3071,BLOCK_THURSDAY_PERIOD_SCHEDULE[],2,TRUE),
       IF(COUNTIF(FINALS_WEEK_THURSDAY_DATE[],Attendance!$J3071) &gt; 0, VLOOKUP(Attendance!$G3071,FINALS_WEEK_THURSDAY_PERIOD_SCHEDULE[],2,TRUE),
       VLOOKUP(Attendance!$G3071,REGULAR_WEEK_SCHEDULE[[Thursday]:[Period]],3,TRUE))),
IF(WEEKDAY(Attendance!$J3071) = 6,
       IF(COUNTIF(FINALS_WEEK_FRIDAY_DATE[],Attendance!$J3071) &gt; 0, VLOOKUP(Attendance!$G3071,FINALS_WEEK_FRIDAY_PERIOD_SCHEDULE[],2,TRUE),
       VLOOKUP(Attendance!$G3071,REGULAR_WEEK_SCHEDULE[[Friday]:[Period]],2,TRUE))))))))))</f>
        <v/>
      </c>
      <c r="J3071" s="41" t="str">
        <f t="shared" ca="1" si="146"/>
        <v/>
      </c>
      <c r="K3071" s="41" t="str">
        <f>IF($A3071 &lt;&gt; "",VLOOKUP($A3071,'Student reference sheet'!$A$2:$V$2329, 7,FALSE), "")</f>
        <v/>
      </c>
      <c r="L3071" s="30" t="str">
        <f>IF($A3071 ="", "", VLOOKUP($A3071, 'Student reference sheet'!$A$2:$Z$2603,23,FALSE))</f>
        <v/>
      </c>
      <c r="M3071" s="30" t="str">
        <f>IF($A3071 ="", "", VLOOKUP($A3071, 'Student reference sheet'!$A$2:$Z$2603,24,FALSE))</f>
        <v/>
      </c>
      <c r="N3071" s="30" t="str">
        <f>IF($A3071 ="", "", VLOOKUP($A3071, 'Student reference sheet'!$A$2:$Z$2603,26,FALSE))</f>
        <v/>
      </c>
      <c r="O3071" s="30" t="str">
        <f>IF($A3071 ="", "", VLOOKUP($A3071, 'Student reference sheet'!$A$2:$Z$2603,25,FALSE))</f>
        <v/>
      </c>
      <c r="P3071" s="39" t="str">
        <f>IF($A3071 = "", "", IF(OR(VLOOKUP($A3071,'Student reference sheet'!$A$2:$V$2400,8,FALSE) = "R",  VLOOKUP($A3071,'Student reference sheet'!$A$2:$V$2400,8,FALSE) = "L"), "X", ""))</f>
        <v/>
      </c>
      <c r="Q3071" s="39" t="str">
        <f>IF($A3071 ="", "", VLOOKUP($A3071, 'Student reference sheet'!$A$2:$V$2603,22,FALSE))</f>
        <v/>
      </c>
      <c r="R3071" s="39" t="str">
        <f>IF($A3071 &lt;&gt; "",VLOOKUP($A3071,'Student reference sheet'!$A$2:$V$2329, 5,FALSE), "")</f>
        <v/>
      </c>
      <c r="S3071" s="39" t="str">
        <f>IF($A3071 &lt;&gt; "",VLOOKUP($A3071,'Student reference sheet'!$A$2:$V$2329, 6,FALSE), "")</f>
        <v/>
      </c>
      <c r="T3071" s="30" t="str">
        <f>IF($A3071 = "","",
IF(VLOOKUP($A3071,'Student reference sheet'!$A$2:$V$2329, 10,FALSE) = "Y", "Hispanic",
IF(VLOOKUP($A3071,'Student reference sheet'!$A$2:$V$2329,11,FALSE) &lt;&gt; "",
IF(VLOOKUP($A3071,'Student reference sheet'!$A$2:$V$2329,11,FALSE) = "UNK", "Unknown", VLOOKUP(VALUE(VLOOKUP($A3071,'Student reference sheet'!$A$2:$V$2329,11,FALSE)),'Ethnicity Reference'!$A$2:$B$22,2,FALSE)),
IF(VLOOKUP($A3071,'Student reference sheet'!$A$2:$V$2329,9,FALSE) &lt;&gt; "", VLOOKUP(VALUE(VLOOKUP($A3071,'Student reference sheet'!$A$2:$V$2329,9,FALSE)),'Ethnicity Reference'!$A$2:$B$22,2,FALSE),"Unknown"))))</f>
        <v/>
      </c>
      <c r="U3071" s="35"/>
    </row>
    <row r="3072" spans="1:21" ht="15.75">
      <c r="A3072" s="47"/>
      <c r="B3072" s="33"/>
      <c r="C3072" s="39" t="str">
        <f>IF($A3072 &lt;&gt; "",VLOOKUP($A3072,'Student reference sheet'!$A$2:$V$2329, 3,FALSE), "")</f>
        <v/>
      </c>
      <c r="D3072" s="39" t="str">
        <f>IF($A3072 &lt;&gt; "",VLOOKUP($A3072,'Student reference sheet'!$A$2:$V$2329, 2,FALSE), "")</f>
        <v/>
      </c>
      <c r="E3072" s="35"/>
      <c r="F3072" s="34"/>
      <c r="G3072" s="40" t="str">
        <f t="shared" ca="1" si="144"/>
        <v/>
      </c>
      <c r="H3072" s="40" t="str">
        <f t="shared" ca="1" si="145"/>
        <v/>
      </c>
      <c r="I3072" s="36" t="str">
        <f>IF($A3072 = "", "",
IF(COUNTIF(MINIMUM_DAY_DATES[], Attendance!J3072) &gt; 0, VLOOKUP(Attendance!$G3072,MINIMUM_DAY_PERIOD_SCHEDULE[], 2,TRUE),
IF(COUNTIF(RALLY_DATES[], Attendance!J3072) &gt; 0, VLOOKUP(Attendance!$G3072,RALLY_PERIOD_SCHEDULE[], 2,TRUE),
IF(WEEKDAY(Attendance!$J3072) = 2,
       IF(COUNTIF(FINALS_WEEK_MONDAY_DATE[],Attendance!$J3072) &gt; 0, VLOOKUP(Attendance!$G3072,FINALS_WEEK_MONDAY_PERIOD_SCHEDULE[],2,TRUE),
       VLOOKUP(Attendance!$G3072,REGULAR_WEEK_SCHEDULE[],6,TRUE)),
IF(WEEKDAY($J3072) = 3,
       IF(COUNTIF(FINALS_WEEK_TUESDAY_DATE[],Attendance!$J3072) &gt; 0, VLOOKUP(Attendance!$G3072,FINALS_WEEK_TUESDAY_PERIOD_SCHEDULE[],2,TRUE),
       VLOOKUP(Attendance!$G3072,REGULAR_WEEK_SCHEDULE[[Tuesday]:[Period]],5,TRUE)),
IF(WEEKDAY(Attendance!$J3072) = 4,
        IF(COUNTIF(BLOCK_WEDNESDAY_DATES[],Attendance!$J3072) &gt; 0, VLOOKUP(Attendance!$G3072,BLOCK_WEDNESDAY_PERIOD_SCHEDULE[],2,TRUE),
        IF(COUNTIF(FINALS_WEEK_WEDNESDAY_DATE[],Attendance!$J3072) &gt; 0, VLOOKUP(Attendance!$G3072,FINALS_WEEK_WEDNESDAY_PERIOD_SCHEDULE[],2,TRUE),
       VLOOKUP(Attendance!$G3072,REGULAR_WEEK_SCHEDULE[[Wednesday]:[Period]],4,TRUE))),
IF(WEEKDAY($J3072) = 5,
       IF(COUNTIF(BLOCK_THURSDAY_DATES[],Attendance!$J3072) &gt; 0, VLOOKUP(Attendance!$G3072,BLOCK_THURSDAY_PERIOD_SCHEDULE[],2,TRUE),
       IF(COUNTIF(FINALS_WEEK_THURSDAY_DATE[],Attendance!$J3072) &gt; 0, VLOOKUP(Attendance!$G3072,FINALS_WEEK_THURSDAY_PERIOD_SCHEDULE[],2,TRUE),
       VLOOKUP(Attendance!$G3072,REGULAR_WEEK_SCHEDULE[[Thursday]:[Period]],3,TRUE))),
IF(WEEKDAY(Attendance!$J3072) = 6,
       IF(COUNTIF(FINALS_WEEK_FRIDAY_DATE[],Attendance!$J3072) &gt; 0, VLOOKUP(Attendance!$G3072,FINALS_WEEK_FRIDAY_PERIOD_SCHEDULE[],2,TRUE),
       VLOOKUP(Attendance!$G3072,REGULAR_WEEK_SCHEDULE[[Friday]:[Period]],2,TRUE))))))))))</f>
        <v/>
      </c>
      <c r="J3072" s="41" t="str">
        <f t="shared" ca="1" si="146"/>
        <v/>
      </c>
      <c r="K3072" s="41" t="str">
        <f>IF($A3072 &lt;&gt; "",VLOOKUP($A3072,'Student reference sheet'!$A$2:$V$2329, 7,FALSE), "")</f>
        <v/>
      </c>
      <c r="L3072" s="30" t="str">
        <f>IF($A3072 ="", "", VLOOKUP($A3072, 'Student reference sheet'!$A$2:$Z$2603,23,FALSE))</f>
        <v/>
      </c>
      <c r="M3072" s="30" t="str">
        <f>IF($A3072 ="", "", VLOOKUP($A3072, 'Student reference sheet'!$A$2:$Z$2603,24,FALSE))</f>
        <v/>
      </c>
      <c r="N3072" s="30" t="str">
        <f>IF($A3072 ="", "", VLOOKUP($A3072, 'Student reference sheet'!$A$2:$Z$2603,26,FALSE))</f>
        <v/>
      </c>
      <c r="O3072" s="30" t="str">
        <f>IF($A3072 ="", "", VLOOKUP($A3072, 'Student reference sheet'!$A$2:$Z$2603,25,FALSE))</f>
        <v/>
      </c>
      <c r="P3072" s="39" t="str">
        <f>IF($A3072 = "", "", IF(OR(VLOOKUP($A3072,'Student reference sheet'!$A$2:$V$2400,8,FALSE) = "R",  VLOOKUP($A3072,'Student reference sheet'!$A$2:$V$2400,8,FALSE) = "L"), "X", ""))</f>
        <v/>
      </c>
      <c r="Q3072" s="39" t="str">
        <f>IF($A3072 ="", "", VLOOKUP($A3072, 'Student reference sheet'!$A$2:$V$2603,22,FALSE))</f>
        <v/>
      </c>
      <c r="R3072" s="39" t="str">
        <f>IF($A3072 &lt;&gt; "",VLOOKUP($A3072,'Student reference sheet'!$A$2:$V$2329, 5,FALSE), "")</f>
        <v/>
      </c>
      <c r="S3072" s="39" t="str">
        <f>IF($A3072 &lt;&gt; "",VLOOKUP($A3072,'Student reference sheet'!$A$2:$V$2329, 6,FALSE), "")</f>
        <v/>
      </c>
      <c r="T3072" s="30" t="str">
        <f>IF($A3072 = "","",
IF(VLOOKUP($A3072,'Student reference sheet'!$A$2:$V$2329, 10,FALSE) = "Y", "Hispanic",
IF(VLOOKUP($A3072,'Student reference sheet'!$A$2:$V$2329,11,FALSE) &lt;&gt; "",
IF(VLOOKUP($A3072,'Student reference sheet'!$A$2:$V$2329,11,FALSE) = "UNK", "Unknown", VLOOKUP(VALUE(VLOOKUP($A3072,'Student reference sheet'!$A$2:$V$2329,11,FALSE)),'Ethnicity Reference'!$A$2:$B$22,2,FALSE)),
IF(VLOOKUP($A3072,'Student reference sheet'!$A$2:$V$2329,9,FALSE) &lt;&gt; "", VLOOKUP(VALUE(VLOOKUP($A3072,'Student reference sheet'!$A$2:$V$2329,9,FALSE)),'Ethnicity Reference'!$A$2:$B$22,2,FALSE),"Unknown"))))</f>
        <v/>
      </c>
      <c r="U3072" s="35"/>
    </row>
    <row r="3073" spans="1:21" ht="15.75">
      <c r="A3073" s="47"/>
      <c r="B3073" s="33"/>
      <c r="C3073" s="39" t="str">
        <f>IF($A3073 &lt;&gt; "",VLOOKUP($A3073,'Student reference sheet'!$A$2:$V$2329, 3,FALSE), "")</f>
        <v/>
      </c>
      <c r="D3073" s="39" t="str">
        <f>IF($A3073 &lt;&gt; "",VLOOKUP($A3073,'Student reference sheet'!$A$2:$V$2329, 2,FALSE), "")</f>
        <v/>
      </c>
      <c r="E3073" s="35"/>
      <c r="F3073" s="34"/>
      <c r="G3073" s="40" t="str">
        <f t="shared" ca="1" si="144"/>
        <v/>
      </c>
      <c r="H3073" s="40" t="str">
        <f t="shared" ca="1" si="145"/>
        <v/>
      </c>
      <c r="I3073" s="36" t="str">
        <f>IF($A3073 = "", "",
IF(COUNTIF(MINIMUM_DAY_DATES[], Attendance!J3073) &gt; 0, VLOOKUP(Attendance!$G3073,MINIMUM_DAY_PERIOD_SCHEDULE[], 2,TRUE),
IF(COUNTIF(RALLY_DATES[], Attendance!J3073) &gt; 0, VLOOKUP(Attendance!$G3073,RALLY_PERIOD_SCHEDULE[], 2,TRUE),
IF(WEEKDAY(Attendance!$J3073) = 2,
       IF(COUNTIF(FINALS_WEEK_MONDAY_DATE[],Attendance!$J3073) &gt; 0, VLOOKUP(Attendance!$G3073,FINALS_WEEK_MONDAY_PERIOD_SCHEDULE[],2,TRUE),
       VLOOKUP(Attendance!$G3073,REGULAR_WEEK_SCHEDULE[],6,TRUE)),
IF(WEEKDAY($J3073) = 3,
       IF(COUNTIF(FINALS_WEEK_TUESDAY_DATE[],Attendance!$J3073) &gt; 0, VLOOKUP(Attendance!$G3073,FINALS_WEEK_TUESDAY_PERIOD_SCHEDULE[],2,TRUE),
       VLOOKUP(Attendance!$G3073,REGULAR_WEEK_SCHEDULE[[Tuesday]:[Period]],5,TRUE)),
IF(WEEKDAY(Attendance!$J3073) = 4,
        IF(COUNTIF(BLOCK_WEDNESDAY_DATES[],Attendance!$J3073) &gt; 0, VLOOKUP(Attendance!$G3073,BLOCK_WEDNESDAY_PERIOD_SCHEDULE[],2,TRUE),
        IF(COUNTIF(FINALS_WEEK_WEDNESDAY_DATE[],Attendance!$J3073) &gt; 0, VLOOKUP(Attendance!$G3073,FINALS_WEEK_WEDNESDAY_PERIOD_SCHEDULE[],2,TRUE),
       VLOOKUP(Attendance!$G3073,REGULAR_WEEK_SCHEDULE[[Wednesday]:[Period]],4,TRUE))),
IF(WEEKDAY($J3073) = 5,
       IF(COUNTIF(BLOCK_THURSDAY_DATES[],Attendance!$J3073) &gt; 0, VLOOKUP(Attendance!$G3073,BLOCK_THURSDAY_PERIOD_SCHEDULE[],2,TRUE),
       IF(COUNTIF(FINALS_WEEK_THURSDAY_DATE[],Attendance!$J3073) &gt; 0, VLOOKUP(Attendance!$G3073,FINALS_WEEK_THURSDAY_PERIOD_SCHEDULE[],2,TRUE),
       VLOOKUP(Attendance!$G3073,REGULAR_WEEK_SCHEDULE[[Thursday]:[Period]],3,TRUE))),
IF(WEEKDAY(Attendance!$J3073) = 6,
       IF(COUNTIF(FINALS_WEEK_FRIDAY_DATE[],Attendance!$J3073) &gt; 0, VLOOKUP(Attendance!$G3073,FINALS_WEEK_FRIDAY_PERIOD_SCHEDULE[],2,TRUE),
       VLOOKUP(Attendance!$G3073,REGULAR_WEEK_SCHEDULE[[Friday]:[Period]],2,TRUE))))))))))</f>
        <v/>
      </c>
      <c r="J3073" s="41" t="str">
        <f t="shared" ca="1" si="146"/>
        <v/>
      </c>
      <c r="K3073" s="41" t="str">
        <f>IF($A3073 &lt;&gt; "",VLOOKUP($A3073,'Student reference sheet'!$A$2:$V$2329, 7,FALSE), "")</f>
        <v/>
      </c>
      <c r="L3073" s="30" t="str">
        <f>IF($A3073 ="", "", VLOOKUP($A3073, 'Student reference sheet'!$A$2:$Z$2603,23,FALSE))</f>
        <v/>
      </c>
      <c r="M3073" s="30" t="str">
        <f>IF($A3073 ="", "", VLOOKUP($A3073, 'Student reference sheet'!$A$2:$Z$2603,24,FALSE))</f>
        <v/>
      </c>
      <c r="N3073" s="30" t="str">
        <f>IF($A3073 ="", "", VLOOKUP($A3073, 'Student reference sheet'!$A$2:$Z$2603,26,FALSE))</f>
        <v/>
      </c>
      <c r="O3073" s="30" t="str">
        <f>IF($A3073 ="", "", VLOOKUP($A3073, 'Student reference sheet'!$A$2:$Z$2603,25,FALSE))</f>
        <v/>
      </c>
      <c r="P3073" s="39" t="str">
        <f>IF($A3073 = "", "", IF(OR(VLOOKUP($A3073,'Student reference sheet'!$A$2:$V$2400,8,FALSE) = "R",  VLOOKUP($A3073,'Student reference sheet'!$A$2:$V$2400,8,FALSE) = "L"), "X", ""))</f>
        <v/>
      </c>
      <c r="Q3073" s="39" t="str">
        <f>IF($A3073 ="", "", VLOOKUP($A3073, 'Student reference sheet'!$A$2:$V$2603,22,FALSE))</f>
        <v/>
      </c>
      <c r="R3073" s="39" t="str">
        <f>IF($A3073 &lt;&gt; "",VLOOKUP($A3073,'Student reference sheet'!$A$2:$V$2329, 5,FALSE), "")</f>
        <v/>
      </c>
      <c r="S3073" s="39" t="str">
        <f>IF($A3073 &lt;&gt; "",VLOOKUP($A3073,'Student reference sheet'!$A$2:$V$2329, 6,FALSE), "")</f>
        <v/>
      </c>
      <c r="T3073" s="30" t="str">
        <f>IF($A3073 = "","",
IF(VLOOKUP($A3073,'Student reference sheet'!$A$2:$V$2329, 10,FALSE) = "Y", "Hispanic",
IF(VLOOKUP($A3073,'Student reference sheet'!$A$2:$V$2329,11,FALSE) &lt;&gt; "",
IF(VLOOKUP($A3073,'Student reference sheet'!$A$2:$V$2329,11,FALSE) = "UNK", "Unknown", VLOOKUP(VALUE(VLOOKUP($A3073,'Student reference sheet'!$A$2:$V$2329,11,FALSE)),'Ethnicity Reference'!$A$2:$B$22,2,FALSE)),
IF(VLOOKUP($A3073,'Student reference sheet'!$A$2:$V$2329,9,FALSE) &lt;&gt; "", VLOOKUP(VALUE(VLOOKUP($A3073,'Student reference sheet'!$A$2:$V$2329,9,FALSE)),'Ethnicity Reference'!$A$2:$B$22,2,FALSE),"Unknown"))))</f>
        <v/>
      </c>
      <c r="U3073" s="35"/>
    </row>
    <row r="3074" spans="1:21" ht="15.75">
      <c r="A3074" s="47"/>
      <c r="B3074" s="33"/>
      <c r="C3074" s="39" t="str">
        <f>IF($A3074 &lt;&gt; "",VLOOKUP($A3074,'Student reference sheet'!$A$2:$V$2329, 3,FALSE), "")</f>
        <v/>
      </c>
      <c r="D3074" s="39" t="str">
        <f>IF($A3074 &lt;&gt; "",VLOOKUP($A3074,'Student reference sheet'!$A$2:$V$2329, 2,FALSE), "")</f>
        <v/>
      </c>
      <c r="E3074" s="35"/>
      <c r="F3074" s="34"/>
      <c r="G3074" s="40" t="str">
        <f t="shared" ca="1" si="144"/>
        <v/>
      </c>
      <c r="H3074" s="40" t="str">
        <f t="shared" ca="1" si="145"/>
        <v/>
      </c>
      <c r="I3074" s="36" t="str">
        <f>IF($A3074 = "", "",
IF(COUNTIF(MINIMUM_DAY_DATES[], Attendance!J3074) &gt; 0, VLOOKUP(Attendance!$G3074,MINIMUM_DAY_PERIOD_SCHEDULE[], 2,TRUE),
IF(COUNTIF(RALLY_DATES[], Attendance!J3074) &gt; 0, VLOOKUP(Attendance!$G3074,RALLY_PERIOD_SCHEDULE[], 2,TRUE),
IF(WEEKDAY(Attendance!$J3074) = 2,
       IF(COUNTIF(FINALS_WEEK_MONDAY_DATE[],Attendance!$J3074) &gt; 0, VLOOKUP(Attendance!$G3074,FINALS_WEEK_MONDAY_PERIOD_SCHEDULE[],2,TRUE),
       VLOOKUP(Attendance!$G3074,REGULAR_WEEK_SCHEDULE[],6,TRUE)),
IF(WEEKDAY($J3074) = 3,
       IF(COUNTIF(FINALS_WEEK_TUESDAY_DATE[],Attendance!$J3074) &gt; 0, VLOOKUP(Attendance!$G3074,FINALS_WEEK_TUESDAY_PERIOD_SCHEDULE[],2,TRUE),
       VLOOKUP(Attendance!$G3074,REGULAR_WEEK_SCHEDULE[[Tuesday]:[Period]],5,TRUE)),
IF(WEEKDAY(Attendance!$J3074) = 4,
        IF(COUNTIF(BLOCK_WEDNESDAY_DATES[],Attendance!$J3074) &gt; 0, VLOOKUP(Attendance!$G3074,BLOCK_WEDNESDAY_PERIOD_SCHEDULE[],2,TRUE),
        IF(COUNTIF(FINALS_WEEK_WEDNESDAY_DATE[],Attendance!$J3074) &gt; 0, VLOOKUP(Attendance!$G3074,FINALS_WEEK_WEDNESDAY_PERIOD_SCHEDULE[],2,TRUE),
       VLOOKUP(Attendance!$G3074,REGULAR_WEEK_SCHEDULE[[Wednesday]:[Period]],4,TRUE))),
IF(WEEKDAY($J3074) = 5,
       IF(COUNTIF(BLOCK_THURSDAY_DATES[],Attendance!$J3074) &gt; 0, VLOOKUP(Attendance!$G3074,BLOCK_THURSDAY_PERIOD_SCHEDULE[],2,TRUE),
       IF(COUNTIF(FINALS_WEEK_THURSDAY_DATE[],Attendance!$J3074) &gt; 0, VLOOKUP(Attendance!$G3074,FINALS_WEEK_THURSDAY_PERIOD_SCHEDULE[],2,TRUE),
       VLOOKUP(Attendance!$G3074,REGULAR_WEEK_SCHEDULE[[Thursday]:[Period]],3,TRUE))),
IF(WEEKDAY(Attendance!$J3074) = 6,
       IF(COUNTIF(FINALS_WEEK_FRIDAY_DATE[],Attendance!$J3074) &gt; 0, VLOOKUP(Attendance!$G3074,FINALS_WEEK_FRIDAY_PERIOD_SCHEDULE[],2,TRUE),
       VLOOKUP(Attendance!$G3074,REGULAR_WEEK_SCHEDULE[[Friday]:[Period]],2,TRUE))))))))))</f>
        <v/>
      </c>
      <c r="J3074" s="41" t="str">
        <f t="shared" ca="1" si="146"/>
        <v/>
      </c>
      <c r="K3074" s="41" t="str">
        <f>IF($A3074 &lt;&gt; "",VLOOKUP($A3074,'Student reference sheet'!$A$2:$V$2329, 7,FALSE), "")</f>
        <v/>
      </c>
      <c r="L3074" s="30" t="str">
        <f>IF($A3074 ="", "", VLOOKUP($A3074, 'Student reference sheet'!$A$2:$Z$2603,23,FALSE))</f>
        <v/>
      </c>
      <c r="M3074" s="30" t="str">
        <f>IF($A3074 ="", "", VLOOKUP($A3074, 'Student reference sheet'!$A$2:$Z$2603,24,FALSE))</f>
        <v/>
      </c>
      <c r="N3074" s="30" t="str">
        <f>IF($A3074 ="", "", VLOOKUP($A3074, 'Student reference sheet'!$A$2:$Z$2603,26,FALSE))</f>
        <v/>
      </c>
      <c r="O3074" s="30" t="str">
        <f>IF($A3074 ="", "", VLOOKUP($A3074, 'Student reference sheet'!$A$2:$Z$2603,25,FALSE))</f>
        <v/>
      </c>
      <c r="P3074" s="39" t="str">
        <f>IF($A3074 = "", "", IF(OR(VLOOKUP($A3074,'Student reference sheet'!$A$2:$V$2400,8,FALSE) = "R",  VLOOKUP($A3074,'Student reference sheet'!$A$2:$V$2400,8,FALSE) = "L"), "X", ""))</f>
        <v/>
      </c>
      <c r="Q3074" s="39" t="str">
        <f>IF($A3074 ="", "", VLOOKUP($A3074, 'Student reference sheet'!$A$2:$V$2603,22,FALSE))</f>
        <v/>
      </c>
      <c r="R3074" s="39" t="str">
        <f>IF($A3074 &lt;&gt; "",VLOOKUP($A3074,'Student reference sheet'!$A$2:$V$2329, 5,FALSE), "")</f>
        <v/>
      </c>
      <c r="S3074" s="39" t="str">
        <f>IF($A3074 &lt;&gt; "",VLOOKUP($A3074,'Student reference sheet'!$A$2:$V$2329, 6,FALSE), "")</f>
        <v/>
      </c>
      <c r="T3074" s="30" t="str">
        <f>IF($A3074 = "","",
IF(VLOOKUP($A3074,'Student reference sheet'!$A$2:$V$2329, 10,FALSE) = "Y", "Hispanic",
IF(VLOOKUP($A3074,'Student reference sheet'!$A$2:$V$2329,11,FALSE) &lt;&gt; "",
IF(VLOOKUP($A3074,'Student reference sheet'!$A$2:$V$2329,11,FALSE) = "UNK", "Unknown", VLOOKUP(VALUE(VLOOKUP($A3074,'Student reference sheet'!$A$2:$V$2329,11,FALSE)),'Ethnicity Reference'!$A$2:$B$22,2,FALSE)),
IF(VLOOKUP($A3074,'Student reference sheet'!$A$2:$V$2329,9,FALSE) &lt;&gt; "", VLOOKUP(VALUE(VLOOKUP($A3074,'Student reference sheet'!$A$2:$V$2329,9,FALSE)),'Ethnicity Reference'!$A$2:$B$22,2,FALSE),"Unknown"))))</f>
        <v/>
      </c>
      <c r="U3074" s="35"/>
    </row>
    <row r="3075" spans="1:21" ht="15.75">
      <c r="A3075" s="47"/>
      <c r="B3075" s="33"/>
      <c r="C3075" s="39" t="str">
        <f>IF($A3075 &lt;&gt; "",VLOOKUP($A3075,'Student reference sheet'!$A$2:$V$2329, 3,FALSE), "")</f>
        <v/>
      </c>
      <c r="D3075" s="39" t="str">
        <f>IF($A3075 &lt;&gt; "",VLOOKUP($A3075,'Student reference sheet'!$A$2:$V$2329, 2,FALSE), "")</f>
        <v/>
      </c>
      <c r="E3075" s="35"/>
      <c r="F3075" s="34"/>
      <c r="G3075" s="40" t="str">
        <f t="shared" ca="1" si="144"/>
        <v/>
      </c>
      <c r="H3075" s="40" t="str">
        <f t="shared" ca="1" si="145"/>
        <v/>
      </c>
      <c r="I3075" s="36" t="str">
        <f>IF($A3075 = "", "",
IF(COUNTIF(MINIMUM_DAY_DATES[], Attendance!J3075) &gt; 0, VLOOKUP(Attendance!$G3075,MINIMUM_DAY_PERIOD_SCHEDULE[], 2,TRUE),
IF(COUNTIF(RALLY_DATES[], Attendance!J3075) &gt; 0, VLOOKUP(Attendance!$G3075,RALLY_PERIOD_SCHEDULE[], 2,TRUE),
IF(WEEKDAY(Attendance!$J3075) = 2,
       IF(COUNTIF(FINALS_WEEK_MONDAY_DATE[],Attendance!$J3075) &gt; 0, VLOOKUP(Attendance!$G3075,FINALS_WEEK_MONDAY_PERIOD_SCHEDULE[],2,TRUE),
       VLOOKUP(Attendance!$G3075,REGULAR_WEEK_SCHEDULE[],6,TRUE)),
IF(WEEKDAY($J3075) = 3,
       IF(COUNTIF(FINALS_WEEK_TUESDAY_DATE[],Attendance!$J3075) &gt; 0, VLOOKUP(Attendance!$G3075,FINALS_WEEK_TUESDAY_PERIOD_SCHEDULE[],2,TRUE),
       VLOOKUP(Attendance!$G3075,REGULAR_WEEK_SCHEDULE[[Tuesday]:[Period]],5,TRUE)),
IF(WEEKDAY(Attendance!$J3075) = 4,
        IF(COUNTIF(BLOCK_WEDNESDAY_DATES[],Attendance!$J3075) &gt; 0, VLOOKUP(Attendance!$G3075,BLOCK_WEDNESDAY_PERIOD_SCHEDULE[],2,TRUE),
        IF(COUNTIF(FINALS_WEEK_WEDNESDAY_DATE[],Attendance!$J3075) &gt; 0, VLOOKUP(Attendance!$G3075,FINALS_WEEK_WEDNESDAY_PERIOD_SCHEDULE[],2,TRUE),
       VLOOKUP(Attendance!$G3075,REGULAR_WEEK_SCHEDULE[[Wednesday]:[Period]],4,TRUE))),
IF(WEEKDAY($J3075) = 5,
       IF(COUNTIF(BLOCK_THURSDAY_DATES[],Attendance!$J3075) &gt; 0, VLOOKUP(Attendance!$G3075,BLOCK_THURSDAY_PERIOD_SCHEDULE[],2,TRUE),
       IF(COUNTIF(FINALS_WEEK_THURSDAY_DATE[],Attendance!$J3075) &gt; 0, VLOOKUP(Attendance!$G3075,FINALS_WEEK_THURSDAY_PERIOD_SCHEDULE[],2,TRUE),
       VLOOKUP(Attendance!$G3075,REGULAR_WEEK_SCHEDULE[[Thursday]:[Period]],3,TRUE))),
IF(WEEKDAY(Attendance!$J3075) = 6,
       IF(COUNTIF(FINALS_WEEK_FRIDAY_DATE[],Attendance!$J3075) &gt; 0, VLOOKUP(Attendance!$G3075,FINALS_WEEK_FRIDAY_PERIOD_SCHEDULE[],2,TRUE),
       VLOOKUP(Attendance!$G3075,REGULAR_WEEK_SCHEDULE[[Friday]:[Period]],2,TRUE))))))))))</f>
        <v/>
      </c>
      <c r="J3075" s="41" t="str">
        <f t="shared" ca="1" si="146"/>
        <v/>
      </c>
      <c r="K3075" s="41" t="str">
        <f>IF($A3075 &lt;&gt; "",VLOOKUP($A3075,'Student reference sheet'!$A$2:$V$2329, 7,FALSE), "")</f>
        <v/>
      </c>
      <c r="L3075" s="30" t="str">
        <f>IF($A3075 ="", "", VLOOKUP($A3075, 'Student reference sheet'!$A$2:$Z$2603,23,FALSE))</f>
        <v/>
      </c>
      <c r="M3075" s="30" t="str">
        <f>IF($A3075 ="", "", VLOOKUP($A3075, 'Student reference sheet'!$A$2:$Z$2603,24,FALSE))</f>
        <v/>
      </c>
      <c r="N3075" s="30" t="str">
        <f>IF($A3075 ="", "", VLOOKUP($A3075, 'Student reference sheet'!$A$2:$Z$2603,26,FALSE))</f>
        <v/>
      </c>
      <c r="O3075" s="30" t="str">
        <f>IF($A3075 ="", "", VLOOKUP($A3075, 'Student reference sheet'!$A$2:$Z$2603,25,FALSE))</f>
        <v/>
      </c>
      <c r="P3075" s="39" t="str">
        <f>IF($A3075 = "", "", IF(OR(VLOOKUP($A3075,'Student reference sheet'!$A$2:$V$2400,8,FALSE) = "R",  VLOOKUP($A3075,'Student reference sheet'!$A$2:$V$2400,8,FALSE) = "L"), "X", ""))</f>
        <v/>
      </c>
      <c r="Q3075" s="39" t="str">
        <f>IF($A3075 ="", "", VLOOKUP($A3075, 'Student reference sheet'!$A$2:$V$2603,22,FALSE))</f>
        <v/>
      </c>
      <c r="R3075" s="39" t="str">
        <f>IF($A3075 &lt;&gt; "",VLOOKUP($A3075,'Student reference sheet'!$A$2:$V$2329, 5,FALSE), "")</f>
        <v/>
      </c>
      <c r="S3075" s="39" t="str">
        <f>IF($A3075 &lt;&gt; "",VLOOKUP($A3075,'Student reference sheet'!$A$2:$V$2329, 6,FALSE), "")</f>
        <v/>
      </c>
      <c r="T3075" s="30" t="str">
        <f>IF($A3075 = "","",
IF(VLOOKUP($A3075,'Student reference sheet'!$A$2:$V$2329, 10,FALSE) = "Y", "Hispanic",
IF(VLOOKUP($A3075,'Student reference sheet'!$A$2:$V$2329,11,FALSE) &lt;&gt; "",
IF(VLOOKUP($A3075,'Student reference sheet'!$A$2:$V$2329,11,FALSE) = "UNK", "Unknown", VLOOKUP(VALUE(VLOOKUP($A3075,'Student reference sheet'!$A$2:$V$2329,11,FALSE)),'Ethnicity Reference'!$A$2:$B$22,2,FALSE)),
IF(VLOOKUP($A3075,'Student reference sheet'!$A$2:$V$2329,9,FALSE) &lt;&gt; "", VLOOKUP(VALUE(VLOOKUP($A3075,'Student reference sheet'!$A$2:$V$2329,9,FALSE)),'Ethnicity Reference'!$A$2:$B$22,2,FALSE),"Unknown"))))</f>
        <v/>
      </c>
      <c r="U3075" s="35"/>
    </row>
    <row r="3076" spans="1:21" ht="15.75">
      <c r="A3076" s="47"/>
      <c r="B3076" s="33"/>
      <c r="C3076" s="39" t="str">
        <f>IF($A3076 &lt;&gt; "",VLOOKUP($A3076,'Student reference sheet'!$A$2:$V$2329, 3,FALSE), "")</f>
        <v/>
      </c>
      <c r="D3076" s="39" t="str">
        <f>IF($A3076 &lt;&gt; "",VLOOKUP($A3076,'Student reference sheet'!$A$2:$V$2329, 2,FALSE), "")</f>
        <v/>
      </c>
      <c r="E3076" s="35"/>
      <c r="F3076" s="34"/>
      <c r="G3076" s="40" t="str">
        <f t="shared" ca="1" si="144"/>
        <v/>
      </c>
      <c r="H3076" s="40" t="str">
        <f t="shared" ca="1" si="145"/>
        <v/>
      </c>
      <c r="I3076" s="36" t="str">
        <f>IF($A3076 = "", "",
IF(COUNTIF(MINIMUM_DAY_DATES[], Attendance!J3076) &gt; 0, VLOOKUP(Attendance!$G3076,MINIMUM_DAY_PERIOD_SCHEDULE[], 2,TRUE),
IF(COUNTIF(RALLY_DATES[], Attendance!J3076) &gt; 0, VLOOKUP(Attendance!$G3076,RALLY_PERIOD_SCHEDULE[], 2,TRUE),
IF(WEEKDAY(Attendance!$J3076) = 2,
       IF(COUNTIF(FINALS_WEEK_MONDAY_DATE[],Attendance!$J3076) &gt; 0, VLOOKUP(Attendance!$G3076,FINALS_WEEK_MONDAY_PERIOD_SCHEDULE[],2,TRUE),
       VLOOKUP(Attendance!$G3076,REGULAR_WEEK_SCHEDULE[],6,TRUE)),
IF(WEEKDAY($J3076) = 3,
       IF(COUNTIF(FINALS_WEEK_TUESDAY_DATE[],Attendance!$J3076) &gt; 0, VLOOKUP(Attendance!$G3076,FINALS_WEEK_TUESDAY_PERIOD_SCHEDULE[],2,TRUE),
       VLOOKUP(Attendance!$G3076,REGULAR_WEEK_SCHEDULE[[Tuesday]:[Period]],5,TRUE)),
IF(WEEKDAY(Attendance!$J3076) = 4,
        IF(COUNTIF(BLOCK_WEDNESDAY_DATES[],Attendance!$J3076) &gt; 0, VLOOKUP(Attendance!$G3076,BLOCK_WEDNESDAY_PERIOD_SCHEDULE[],2,TRUE),
        IF(COUNTIF(FINALS_WEEK_WEDNESDAY_DATE[],Attendance!$J3076) &gt; 0, VLOOKUP(Attendance!$G3076,FINALS_WEEK_WEDNESDAY_PERIOD_SCHEDULE[],2,TRUE),
       VLOOKUP(Attendance!$G3076,REGULAR_WEEK_SCHEDULE[[Wednesday]:[Period]],4,TRUE))),
IF(WEEKDAY($J3076) = 5,
       IF(COUNTIF(BLOCK_THURSDAY_DATES[],Attendance!$J3076) &gt; 0, VLOOKUP(Attendance!$G3076,BLOCK_THURSDAY_PERIOD_SCHEDULE[],2,TRUE),
       IF(COUNTIF(FINALS_WEEK_THURSDAY_DATE[],Attendance!$J3076) &gt; 0, VLOOKUP(Attendance!$G3076,FINALS_WEEK_THURSDAY_PERIOD_SCHEDULE[],2,TRUE),
       VLOOKUP(Attendance!$G3076,REGULAR_WEEK_SCHEDULE[[Thursday]:[Period]],3,TRUE))),
IF(WEEKDAY(Attendance!$J3076) = 6,
       IF(COUNTIF(FINALS_WEEK_FRIDAY_DATE[],Attendance!$J3076) &gt; 0, VLOOKUP(Attendance!$G3076,FINALS_WEEK_FRIDAY_PERIOD_SCHEDULE[],2,TRUE),
       VLOOKUP(Attendance!$G3076,REGULAR_WEEK_SCHEDULE[[Friday]:[Period]],2,TRUE))))))))))</f>
        <v/>
      </c>
      <c r="J3076" s="41" t="str">
        <f t="shared" ca="1" si="146"/>
        <v/>
      </c>
      <c r="K3076" s="41" t="str">
        <f>IF($A3076 &lt;&gt; "",VLOOKUP($A3076,'Student reference sheet'!$A$2:$V$2329, 7,FALSE), "")</f>
        <v/>
      </c>
      <c r="L3076" s="30" t="str">
        <f>IF($A3076 ="", "", VLOOKUP($A3076, 'Student reference sheet'!$A$2:$Z$2603,23,FALSE))</f>
        <v/>
      </c>
      <c r="M3076" s="30" t="str">
        <f>IF($A3076 ="", "", VLOOKUP($A3076, 'Student reference sheet'!$A$2:$Z$2603,24,FALSE))</f>
        <v/>
      </c>
      <c r="N3076" s="30" t="str">
        <f>IF($A3076 ="", "", VLOOKUP($A3076, 'Student reference sheet'!$A$2:$Z$2603,26,FALSE))</f>
        <v/>
      </c>
      <c r="O3076" s="30" t="str">
        <f>IF($A3076 ="", "", VLOOKUP($A3076, 'Student reference sheet'!$A$2:$Z$2603,25,FALSE))</f>
        <v/>
      </c>
      <c r="P3076" s="39" t="str">
        <f>IF($A3076 = "", "", IF(OR(VLOOKUP($A3076,'Student reference sheet'!$A$2:$V$2400,8,FALSE) = "R",  VLOOKUP($A3076,'Student reference sheet'!$A$2:$V$2400,8,FALSE) = "L"), "X", ""))</f>
        <v/>
      </c>
      <c r="Q3076" s="39" t="str">
        <f>IF($A3076 ="", "", VLOOKUP($A3076, 'Student reference sheet'!$A$2:$V$2603,22,FALSE))</f>
        <v/>
      </c>
      <c r="R3076" s="39" t="str">
        <f>IF($A3076 &lt;&gt; "",VLOOKUP($A3076,'Student reference sheet'!$A$2:$V$2329, 5,FALSE), "")</f>
        <v/>
      </c>
      <c r="S3076" s="39" t="str">
        <f>IF($A3076 &lt;&gt; "",VLOOKUP($A3076,'Student reference sheet'!$A$2:$V$2329, 6,FALSE), "")</f>
        <v/>
      </c>
      <c r="T3076" s="30" t="str">
        <f>IF($A3076 = "","",
IF(VLOOKUP($A3076,'Student reference sheet'!$A$2:$V$2329, 10,FALSE) = "Y", "Hispanic",
IF(VLOOKUP($A3076,'Student reference sheet'!$A$2:$V$2329,11,FALSE) &lt;&gt; "",
IF(VLOOKUP($A3076,'Student reference sheet'!$A$2:$V$2329,11,FALSE) = "UNK", "Unknown", VLOOKUP(VALUE(VLOOKUP($A3076,'Student reference sheet'!$A$2:$V$2329,11,FALSE)),'Ethnicity Reference'!$A$2:$B$22,2,FALSE)),
IF(VLOOKUP($A3076,'Student reference sheet'!$A$2:$V$2329,9,FALSE) &lt;&gt; "", VLOOKUP(VALUE(VLOOKUP($A3076,'Student reference sheet'!$A$2:$V$2329,9,FALSE)),'Ethnicity Reference'!$A$2:$B$22,2,FALSE),"Unknown"))))</f>
        <v/>
      </c>
      <c r="U3076" s="35"/>
    </row>
    <row r="3077" spans="1:21" ht="15.75">
      <c r="A3077" s="47"/>
      <c r="B3077" s="33"/>
      <c r="C3077" s="39" t="str">
        <f>IF($A3077 &lt;&gt; "",VLOOKUP($A3077,'Student reference sheet'!$A$2:$V$2329, 3,FALSE), "")</f>
        <v/>
      </c>
      <c r="D3077" s="39" t="str">
        <f>IF($A3077 &lt;&gt; "",VLOOKUP($A3077,'Student reference sheet'!$A$2:$V$2329, 2,FALSE), "")</f>
        <v/>
      </c>
      <c r="E3077" s="35"/>
      <c r="F3077" s="34"/>
      <c r="G3077" s="40" t="str">
        <f t="shared" ca="1" si="144"/>
        <v/>
      </c>
      <c r="H3077" s="40" t="str">
        <f t="shared" ca="1" si="145"/>
        <v/>
      </c>
      <c r="I3077" s="36" t="str">
        <f>IF($A3077 = "", "",
IF(COUNTIF(MINIMUM_DAY_DATES[], Attendance!J3077) &gt; 0, VLOOKUP(Attendance!$G3077,MINIMUM_DAY_PERIOD_SCHEDULE[], 2,TRUE),
IF(COUNTIF(RALLY_DATES[], Attendance!J3077) &gt; 0, VLOOKUP(Attendance!$G3077,RALLY_PERIOD_SCHEDULE[], 2,TRUE),
IF(WEEKDAY(Attendance!$J3077) = 2,
       IF(COUNTIF(FINALS_WEEK_MONDAY_DATE[],Attendance!$J3077) &gt; 0, VLOOKUP(Attendance!$G3077,FINALS_WEEK_MONDAY_PERIOD_SCHEDULE[],2,TRUE),
       VLOOKUP(Attendance!$G3077,REGULAR_WEEK_SCHEDULE[],6,TRUE)),
IF(WEEKDAY($J3077) = 3,
       IF(COUNTIF(FINALS_WEEK_TUESDAY_DATE[],Attendance!$J3077) &gt; 0, VLOOKUP(Attendance!$G3077,FINALS_WEEK_TUESDAY_PERIOD_SCHEDULE[],2,TRUE),
       VLOOKUP(Attendance!$G3077,REGULAR_WEEK_SCHEDULE[[Tuesday]:[Period]],5,TRUE)),
IF(WEEKDAY(Attendance!$J3077) = 4,
        IF(COUNTIF(BLOCK_WEDNESDAY_DATES[],Attendance!$J3077) &gt; 0, VLOOKUP(Attendance!$G3077,BLOCK_WEDNESDAY_PERIOD_SCHEDULE[],2,TRUE),
        IF(COUNTIF(FINALS_WEEK_WEDNESDAY_DATE[],Attendance!$J3077) &gt; 0, VLOOKUP(Attendance!$G3077,FINALS_WEEK_WEDNESDAY_PERIOD_SCHEDULE[],2,TRUE),
       VLOOKUP(Attendance!$G3077,REGULAR_WEEK_SCHEDULE[[Wednesday]:[Period]],4,TRUE))),
IF(WEEKDAY($J3077) = 5,
       IF(COUNTIF(BLOCK_THURSDAY_DATES[],Attendance!$J3077) &gt; 0, VLOOKUP(Attendance!$G3077,BLOCK_THURSDAY_PERIOD_SCHEDULE[],2,TRUE),
       IF(COUNTIF(FINALS_WEEK_THURSDAY_DATE[],Attendance!$J3077) &gt; 0, VLOOKUP(Attendance!$G3077,FINALS_WEEK_THURSDAY_PERIOD_SCHEDULE[],2,TRUE),
       VLOOKUP(Attendance!$G3077,REGULAR_WEEK_SCHEDULE[[Thursday]:[Period]],3,TRUE))),
IF(WEEKDAY(Attendance!$J3077) = 6,
       IF(COUNTIF(FINALS_WEEK_FRIDAY_DATE[],Attendance!$J3077) &gt; 0, VLOOKUP(Attendance!$G3077,FINALS_WEEK_FRIDAY_PERIOD_SCHEDULE[],2,TRUE),
       VLOOKUP(Attendance!$G3077,REGULAR_WEEK_SCHEDULE[[Friday]:[Period]],2,TRUE))))))))))</f>
        <v/>
      </c>
      <c r="J3077" s="41" t="str">
        <f t="shared" ca="1" si="146"/>
        <v/>
      </c>
      <c r="K3077" s="41" t="str">
        <f>IF($A3077 &lt;&gt; "",VLOOKUP($A3077,'Student reference sheet'!$A$2:$V$2329, 7,FALSE), "")</f>
        <v/>
      </c>
      <c r="L3077" s="30" t="str">
        <f>IF($A3077 ="", "", VLOOKUP($A3077, 'Student reference sheet'!$A$2:$Z$2603,23,FALSE))</f>
        <v/>
      </c>
      <c r="M3077" s="30" t="str">
        <f>IF($A3077 ="", "", VLOOKUP($A3077, 'Student reference sheet'!$A$2:$Z$2603,24,FALSE))</f>
        <v/>
      </c>
      <c r="N3077" s="30" t="str">
        <f>IF($A3077 ="", "", VLOOKUP($A3077, 'Student reference sheet'!$A$2:$Z$2603,26,FALSE))</f>
        <v/>
      </c>
      <c r="O3077" s="30" t="str">
        <f>IF($A3077 ="", "", VLOOKUP($A3077, 'Student reference sheet'!$A$2:$Z$2603,25,FALSE))</f>
        <v/>
      </c>
      <c r="P3077" s="39" t="str">
        <f>IF($A3077 = "", "", IF(OR(VLOOKUP($A3077,'Student reference sheet'!$A$2:$V$2400,8,FALSE) = "R",  VLOOKUP($A3077,'Student reference sheet'!$A$2:$V$2400,8,FALSE) = "L"), "X", ""))</f>
        <v/>
      </c>
      <c r="Q3077" s="39" t="str">
        <f>IF($A3077 ="", "", VLOOKUP($A3077, 'Student reference sheet'!$A$2:$V$2603,22,FALSE))</f>
        <v/>
      </c>
      <c r="R3077" s="39" t="str">
        <f>IF($A3077 &lt;&gt; "",VLOOKUP($A3077,'Student reference sheet'!$A$2:$V$2329, 5,FALSE), "")</f>
        <v/>
      </c>
      <c r="S3077" s="39" t="str">
        <f>IF($A3077 &lt;&gt; "",VLOOKUP($A3077,'Student reference sheet'!$A$2:$V$2329, 6,FALSE), "")</f>
        <v/>
      </c>
      <c r="T3077" s="30" t="str">
        <f>IF($A3077 = "","",
IF(VLOOKUP($A3077,'Student reference sheet'!$A$2:$V$2329, 10,FALSE) = "Y", "Hispanic",
IF(VLOOKUP($A3077,'Student reference sheet'!$A$2:$V$2329,11,FALSE) &lt;&gt; "",
IF(VLOOKUP($A3077,'Student reference sheet'!$A$2:$V$2329,11,FALSE) = "UNK", "Unknown", VLOOKUP(VALUE(VLOOKUP($A3077,'Student reference sheet'!$A$2:$V$2329,11,FALSE)),'Ethnicity Reference'!$A$2:$B$22,2,FALSE)),
IF(VLOOKUP($A3077,'Student reference sheet'!$A$2:$V$2329,9,FALSE) &lt;&gt; "", VLOOKUP(VALUE(VLOOKUP($A3077,'Student reference sheet'!$A$2:$V$2329,9,FALSE)),'Ethnicity Reference'!$A$2:$B$22,2,FALSE),"Unknown"))))</f>
        <v/>
      </c>
      <c r="U3077" s="35"/>
    </row>
    <row r="3078" spans="1:21" ht="15.75">
      <c r="A3078" s="47"/>
      <c r="B3078" s="33"/>
      <c r="C3078" s="39" t="str">
        <f>IF($A3078 &lt;&gt; "",VLOOKUP($A3078,'Student reference sheet'!$A$2:$V$2329, 3,FALSE), "")</f>
        <v/>
      </c>
      <c r="D3078" s="39" t="str">
        <f>IF($A3078 &lt;&gt; "",VLOOKUP($A3078,'Student reference sheet'!$A$2:$V$2329, 2,FALSE), "")</f>
        <v/>
      </c>
      <c r="E3078" s="35"/>
      <c r="F3078" s="34"/>
      <c r="G3078" s="40" t="str">
        <f t="shared" ca="1" si="144"/>
        <v/>
      </c>
      <c r="H3078" s="40" t="str">
        <f t="shared" ca="1" si="145"/>
        <v/>
      </c>
      <c r="I3078" s="36" t="str">
        <f>IF($A3078 = "", "",
IF(COUNTIF(MINIMUM_DAY_DATES[], Attendance!J3078) &gt; 0, VLOOKUP(Attendance!$G3078,MINIMUM_DAY_PERIOD_SCHEDULE[], 2,TRUE),
IF(COUNTIF(RALLY_DATES[], Attendance!J3078) &gt; 0, VLOOKUP(Attendance!$G3078,RALLY_PERIOD_SCHEDULE[], 2,TRUE),
IF(WEEKDAY(Attendance!$J3078) = 2,
       IF(COUNTIF(FINALS_WEEK_MONDAY_DATE[],Attendance!$J3078) &gt; 0, VLOOKUP(Attendance!$G3078,FINALS_WEEK_MONDAY_PERIOD_SCHEDULE[],2,TRUE),
       VLOOKUP(Attendance!$G3078,REGULAR_WEEK_SCHEDULE[],6,TRUE)),
IF(WEEKDAY($J3078) = 3,
       IF(COUNTIF(FINALS_WEEK_TUESDAY_DATE[],Attendance!$J3078) &gt; 0, VLOOKUP(Attendance!$G3078,FINALS_WEEK_TUESDAY_PERIOD_SCHEDULE[],2,TRUE),
       VLOOKUP(Attendance!$G3078,REGULAR_WEEK_SCHEDULE[[Tuesday]:[Period]],5,TRUE)),
IF(WEEKDAY(Attendance!$J3078) = 4,
        IF(COUNTIF(BLOCK_WEDNESDAY_DATES[],Attendance!$J3078) &gt; 0, VLOOKUP(Attendance!$G3078,BLOCK_WEDNESDAY_PERIOD_SCHEDULE[],2,TRUE),
        IF(COUNTIF(FINALS_WEEK_WEDNESDAY_DATE[],Attendance!$J3078) &gt; 0, VLOOKUP(Attendance!$G3078,FINALS_WEEK_WEDNESDAY_PERIOD_SCHEDULE[],2,TRUE),
       VLOOKUP(Attendance!$G3078,REGULAR_WEEK_SCHEDULE[[Wednesday]:[Period]],4,TRUE))),
IF(WEEKDAY($J3078) = 5,
       IF(COUNTIF(BLOCK_THURSDAY_DATES[],Attendance!$J3078) &gt; 0, VLOOKUP(Attendance!$G3078,BLOCK_THURSDAY_PERIOD_SCHEDULE[],2,TRUE),
       IF(COUNTIF(FINALS_WEEK_THURSDAY_DATE[],Attendance!$J3078) &gt; 0, VLOOKUP(Attendance!$G3078,FINALS_WEEK_THURSDAY_PERIOD_SCHEDULE[],2,TRUE),
       VLOOKUP(Attendance!$G3078,REGULAR_WEEK_SCHEDULE[[Thursday]:[Period]],3,TRUE))),
IF(WEEKDAY(Attendance!$J3078) = 6,
       IF(COUNTIF(FINALS_WEEK_FRIDAY_DATE[],Attendance!$J3078) &gt; 0, VLOOKUP(Attendance!$G3078,FINALS_WEEK_FRIDAY_PERIOD_SCHEDULE[],2,TRUE),
       VLOOKUP(Attendance!$G3078,REGULAR_WEEK_SCHEDULE[[Friday]:[Period]],2,TRUE))))))))))</f>
        <v/>
      </c>
      <c r="J3078" s="41" t="str">
        <f t="shared" ca="1" si="146"/>
        <v/>
      </c>
      <c r="K3078" s="41" t="str">
        <f>IF($A3078 &lt;&gt; "",VLOOKUP($A3078,'Student reference sheet'!$A$2:$V$2329, 7,FALSE), "")</f>
        <v/>
      </c>
      <c r="L3078" s="30" t="str">
        <f>IF($A3078 ="", "", VLOOKUP($A3078, 'Student reference sheet'!$A$2:$Z$2603,23,FALSE))</f>
        <v/>
      </c>
      <c r="M3078" s="30" t="str">
        <f>IF($A3078 ="", "", VLOOKUP($A3078, 'Student reference sheet'!$A$2:$Z$2603,24,FALSE))</f>
        <v/>
      </c>
      <c r="N3078" s="30" t="str">
        <f>IF($A3078 ="", "", VLOOKUP($A3078, 'Student reference sheet'!$A$2:$Z$2603,26,FALSE))</f>
        <v/>
      </c>
      <c r="O3078" s="30" t="str">
        <f>IF($A3078 ="", "", VLOOKUP($A3078, 'Student reference sheet'!$A$2:$Z$2603,25,FALSE))</f>
        <v/>
      </c>
      <c r="P3078" s="39" t="str">
        <f>IF($A3078 = "", "", IF(OR(VLOOKUP($A3078,'Student reference sheet'!$A$2:$V$2400,8,FALSE) = "R",  VLOOKUP($A3078,'Student reference sheet'!$A$2:$V$2400,8,FALSE) = "L"), "X", ""))</f>
        <v/>
      </c>
      <c r="Q3078" s="39" t="str">
        <f>IF($A3078 ="", "", VLOOKUP($A3078, 'Student reference sheet'!$A$2:$V$2603,22,FALSE))</f>
        <v/>
      </c>
      <c r="R3078" s="39" t="str">
        <f>IF($A3078 &lt;&gt; "",VLOOKUP($A3078,'Student reference sheet'!$A$2:$V$2329, 5,FALSE), "")</f>
        <v/>
      </c>
      <c r="S3078" s="39" t="str">
        <f>IF($A3078 &lt;&gt; "",VLOOKUP($A3078,'Student reference sheet'!$A$2:$V$2329, 6,FALSE), "")</f>
        <v/>
      </c>
      <c r="T3078" s="30" t="str">
        <f>IF($A3078 = "","",
IF(VLOOKUP($A3078,'Student reference sheet'!$A$2:$V$2329, 10,FALSE) = "Y", "Hispanic",
IF(VLOOKUP($A3078,'Student reference sheet'!$A$2:$V$2329,11,FALSE) &lt;&gt; "",
IF(VLOOKUP($A3078,'Student reference sheet'!$A$2:$V$2329,11,FALSE) = "UNK", "Unknown", VLOOKUP(VALUE(VLOOKUP($A3078,'Student reference sheet'!$A$2:$V$2329,11,FALSE)),'Ethnicity Reference'!$A$2:$B$22,2,FALSE)),
IF(VLOOKUP($A3078,'Student reference sheet'!$A$2:$V$2329,9,FALSE) &lt;&gt; "", VLOOKUP(VALUE(VLOOKUP($A3078,'Student reference sheet'!$A$2:$V$2329,9,FALSE)),'Ethnicity Reference'!$A$2:$B$22,2,FALSE),"Unknown"))))</f>
        <v/>
      </c>
      <c r="U3078" s="35"/>
    </row>
    <row r="3079" spans="1:21" ht="15.75">
      <c r="A3079" s="47"/>
      <c r="B3079" s="33"/>
      <c r="C3079" s="39" t="str">
        <f>IF($A3079 &lt;&gt; "",VLOOKUP($A3079,'Student reference sheet'!$A$2:$V$2329, 3,FALSE), "")</f>
        <v/>
      </c>
      <c r="D3079" s="39" t="str">
        <f>IF($A3079 &lt;&gt; "",VLOOKUP($A3079,'Student reference sheet'!$A$2:$V$2329, 2,FALSE), "")</f>
        <v/>
      </c>
      <c r="E3079" s="35"/>
      <c r="F3079" s="34"/>
      <c r="G3079" s="40" t="str">
        <f t="shared" ca="1" si="144"/>
        <v/>
      </c>
      <c r="H3079" s="40" t="str">
        <f t="shared" ca="1" si="145"/>
        <v/>
      </c>
      <c r="I3079" s="36" t="str">
        <f>IF($A3079 = "", "",
IF(COUNTIF(MINIMUM_DAY_DATES[], Attendance!J3079) &gt; 0, VLOOKUP(Attendance!$G3079,MINIMUM_DAY_PERIOD_SCHEDULE[], 2,TRUE),
IF(COUNTIF(RALLY_DATES[], Attendance!J3079) &gt; 0, VLOOKUP(Attendance!$G3079,RALLY_PERIOD_SCHEDULE[], 2,TRUE),
IF(WEEKDAY(Attendance!$J3079) = 2,
       IF(COUNTIF(FINALS_WEEK_MONDAY_DATE[],Attendance!$J3079) &gt; 0, VLOOKUP(Attendance!$G3079,FINALS_WEEK_MONDAY_PERIOD_SCHEDULE[],2,TRUE),
       VLOOKUP(Attendance!$G3079,REGULAR_WEEK_SCHEDULE[],6,TRUE)),
IF(WEEKDAY($J3079) = 3,
       IF(COUNTIF(FINALS_WEEK_TUESDAY_DATE[],Attendance!$J3079) &gt; 0, VLOOKUP(Attendance!$G3079,FINALS_WEEK_TUESDAY_PERIOD_SCHEDULE[],2,TRUE),
       VLOOKUP(Attendance!$G3079,REGULAR_WEEK_SCHEDULE[[Tuesday]:[Period]],5,TRUE)),
IF(WEEKDAY(Attendance!$J3079) = 4,
        IF(COUNTIF(BLOCK_WEDNESDAY_DATES[],Attendance!$J3079) &gt; 0, VLOOKUP(Attendance!$G3079,BLOCK_WEDNESDAY_PERIOD_SCHEDULE[],2,TRUE),
        IF(COUNTIF(FINALS_WEEK_WEDNESDAY_DATE[],Attendance!$J3079) &gt; 0, VLOOKUP(Attendance!$G3079,FINALS_WEEK_WEDNESDAY_PERIOD_SCHEDULE[],2,TRUE),
       VLOOKUP(Attendance!$G3079,REGULAR_WEEK_SCHEDULE[[Wednesday]:[Period]],4,TRUE))),
IF(WEEKDAY($J3079) = 5,
       IF(COUNTIF(BLOCK_THURSDAY_DATES[],Attendance!$J3079) &gt; 0, VLOOKUP(Attendance!$G3079,BLOCK_THURSDAY_PERIOD_SCHEDULE[],2,TRUE),
       IF(COUNTIF(FINALS_WEEK_THURSDAY_DATE[],Attendance!$J3079) &gt; 0, VLOOKUP(Attendance!$G3079,FINALS_WEEK_THURSDAY_PERIOD_SCHEDULE[],2,TRUE),
       VLOOKUP(Attendance!$G3079,REGULAR_WEEK_SCHEDULE[[Thursday]:[Period]],3,TRUE))),
IF(WEEKDAY(Attendance!$J3079) = 6,
       IF(COUNTIF(FINALS_WEEK_FRIDAY_DATE[],Attendance!$J3079) &gt; 0, VLOOKUP(Attendance!$G3079,FINALS_WEEK_FRIDAY_PERIOD_SCHEDULE[],2,TRUE),
       VLOOKUP(Attendance!$G3079,REGULAR_WEEK_SCHEDULE[[Friday]:[Period]],2,TRUE))))))))))</f>
        <v/>
      </c>
      <c r="J3079" s="41" t="str">
        <f t="shared" ca="1" si="146"/>
        <v/>
      </c>
      <c r="K3079" s="41" t="str">
        <f>IF($A3079 &lt;&gt; "",VLOOKUP($A3079,'Student reference sheet'!$A$2:$V$2329, 7,FALSE), "")</f>
        <v/>
      </c>
      <c r="L3079" s="30" t="str">
        <f>IF($A3079 ="", "", VLOOKUP($A3079, 'Student reference sheet'!$A$2:$Z$2603,23,FALSE))</f>
        <v/>
      </c>
      <c r="M3079" s="30" t="str">
        <f>IF($A3079 ="", "", VLOOKUP($A3079, 'Student reference sheet'!$A$2:$Z$2603,24,FALSE))</f>
        <v/>
      </c>
      <c r="N3079" s="30" t="str">
        <f>IF($A3079 ="", "", VLOOKUP($A3079, 'Student reference sheet'!$A$2:$Z$2603,26,FALSE))</f>
        <v/>
      </c>
      <c r="O3079" s="30" t="str">
        <f>IF($A3079 ="", "", VLOOKUP($A3079, 'Student reference sheet'!$A$2:$Z$2603,25,FALSE))</f>
        <v/>
      </c>
      <c r="P3079" s="39" t="str">
        <f>IF($A3079 = "", "", IF(OR(VLOOKUP($A3079,'Student reference sheet'!$A$2:$V$2400,8,FALSE) = "R",  VLOOKUP($A3079,'Student reference sheet'!$A$2:$V$2400,8,FALSE) = "L"), "X", ""))</f>
        <v/>
      </c>
      <c r="Q3079" s="39" t="str">
        <f>IF($A3079 ="", "", VLOOKUP($A3079, 'Student reference sheet'!$A$2:$V$2603,22,FALSE))</f>
        <v/>
      </c>
      <c r="R3079" s="39" t="str">
        <f>IF($A3079 &lt;&gt; "",VLOOKUP($A3079,'Student reference sheet'!$A$2:$V$2329, 5,FALSE), "")</f>
        <v/>
      </c>
      <c r="S3079" s="39" t="str">
        <f>IF($A3079 &lt;&gt; "",VLOOKUP($A3079,'Student reference sheet'!$A$2:$V$2329, 6,FALSE), "")</f>
        <v/>
      </c>
      <c r="T3079" s="30" t="str">
        <f>IF($A3079 = "","",
IF(VLOOKUP($A3079,'Student reference sheet'!$A$2:$V$2329, 10,FALSE) = "Y", "Hispanic",
IF(VLOOKUP($A3079,'Student reference sheet'!$A$2:$V$2329,11,FALSE) &lt;&gt; "",
IF(VLOOKUP($A3079,'Student reference sheet'!$A$2:$V$2329,11,FALSE) = "UNK", "Unknown", VLOOKUP(VALUE(VLOOKUP($A3079,'Student reference sheet'!$A$2:$V$2329,11,FALSE)),'Ethnicity Reference'!$A$2:$B$22,2,FALSE)),
IF(VLOOKUP($A3079,'Student reference sheet'!$A$2:$V$2329,9,FALSE) &lt;&gt; "", VLOOKUP(VALUE(VLOOKUP($A3079,'Student reference sheet'!$A$2:$V$2329,9,FALSE)),'Ethnicity Reference'!$A$2:$B$22,2,FALSE),"Unknown"))))</f>
        <v/>
      </c>
      <c r="U3079" s="35"/>
    </row>
    <row r="3080" spans="1:21" ht="15.75">
      <c r="A3080" s="47"/>
      <c r="B3080" s="33"/>
      <c r="C3080" s="39" t="str">
        <f>IF($A3080 &lt;&gt; "",VLOOKUP($A3080,'Student reference sheet'!$A$2:$V$2329, 3,FALSE), "")</f>
        <v/>
      </c>
      <c r="D3080" s="39" t="str">
        <f>IF($A3080 &lt;&gt; "",VLOOKUP($A3080,'Student reference sheet'!$A$2:$V$2329, 2,FALSE), "")</f>
        <v/>
      </c>
      <c r="E3080" s="35"/>
      <c r="F3080" s="34"/>
      <c r="G3080" s="40" t="str">
        <f t="shared" ca="1" si="144"/>
        <v/>
      </c>
      <c r="H3080" s="40" t="str">
        <f t="shared" ca="1" si="145"/>
        <v/>
      </c>
      <c r="I3080" s="36" t="str">
        <f>IF($A3080 = "", "",
IF(COUNTIF(MINIMUM_DAY_DATES[], Attendance!J3080) &gt; 0, VLOOKUP(Attendance!$G3080,MINIMUM_DAY_PERIOD_SCHEDULE[], 2,TRUE),
IF(COUNTIF(RALLY_DATES[], Attendance!J3080) &gt; 0, VLOOKUP(Attendance!$G3080,RALLY_PERIOD_SCHEDULE[], 2,TRUE),
IF(WEEKDAY(Attendance!$J3080) = 2,
       IF(COUNTIF(FINALS_WEEK_MONDAY_DATE[],Attendance!$J3080) &gt; 0, VLOOKUP(Attendance!$G3080,FINALS_WEEK_MONDAY_PERIOD_SCHEDULE[],2,TRUE),
       VLOOKUP(Attendance!$G3080,REGULAR_WEEK_SCHEDULE[],6,TRUE)),
IF(WEEKDAY($J3080) = 3,
       IF(COUNTIF(FINALS_WEEK_TUESDAY_DATE[],Attendance!$J3080) &gt; 0, VLOOKUP(Attendance!$G3080,FINALS_WEEK_TUESDAY_PERIOD_SCHEDULE[],2,TRUE),
       VLOOKUP(Attendance!$G3080,REGULAR_WEEK_SCHEDULE[[Tuesday]:[Period]],5,TRUE)),
IF(WEEKDAY(Attendance!$J3080) = 4,
        IF(COUNTIF(BLOCK_WEDNESDAY_DATES[],Attendance!$J3080) &gt; 0, VLOOKUP(Attendance!$G3080,BLOCK_WEDNESDAY_PERIOD_SCHEDULE[],2,TRUE),
        IF(COUNTIF(FINALS_WEEK_WEDNESDAY_DATE[],Attendance!$J3080) &gt; 0, VLOOKUP(Attendance!$G3080,FINALS_WEEK_WEDNESDAY_PERIOD_SCHEDULE[],2,TRUE),
       VLOOKUP(Attendance!$G3080,REGULAR_WEEK_SCHEDULE[[Wednesday]:[Period]],4,TRUE))),
IF(WEEKDAY($J3080) = 5,
       IF(COUNTIF(BLOCK_THURSDAY_DATES[],Attendance!$J3080) &gt; 0, VLOOKUP(Attendance!$G3080,BLOCK_THURSDAY_PERIOD_SCHEDULE[],2,TRUE),
       IF(COUNTIF(FINALS_WEEK_THURSDAY_DATE[],Attendance!$J3080) &gt; 0, VLOOKUP(Attendance!$G3080,FINALS_WEEK_THURSDAY_PERIOD_SCHEDULE[],2,TRUE),
       VLOOKUP(Attendance!$G3080,REGULAR_WEEK_SCHEDULE[[Thursday]:[Period]],3,TRUE))),
IF(WEEKDAY(Attendance!$J3080) = 6,
       IF(COUNTIF(FINALS_WEEK_FRIDAY_DATE[],Attendance!$J3080) &gt; 0, VLOOKUP(Attendance!$G3080,FINALS_WEEK_FRIDAY_PERIOD_SCHEDULE[],2,TRUE),
       VLOOKUP(Attendance!$G3080,REGULAR_WEEK_SCHEDULE[[Friday]:[Period]],2,TRUE))))))))))</f>
        <v/>
      </c>
      <c r="J3080" s="41" t="str">
        <f t="shared" ca="1" si="146"/>
        <v/>
      </c>
      <c r="K3080" s="41" t="str">
        <f>IF($A3080 &lt;&gt; "",VLOOKUP($A3080,'Student reference sheet'!$A$2:$V$2329, 7,FALSE), "")</f>
        <v/>
      </c>
      <c r="L3080" s="30" t="str">
        <f>IF($A3080 ="", "", VLOOKUP($A3080, 'Student reference sheet'!$A$2:$Z$2603,23,FALSE))</f>
        <v/>
      </c>
      <c r="M3080" s="30" t="str">
        <f>IF($A3080 ="", "", VLOOKUP($A3080, 'Student reference sheet'!$A$2:$Z$2603,24,FALSE))</f>
        <v/>
      </c>
      <c r="N3080" s="30" t="str">
        <f>IF($A3080 ="", "", VLOOKUP($A3080, 'Student reference sheet'!$A$2:$Z$2603,26,FALSE))</f>
        <v/>
      </c>
      <c r="O3080" s="30" t="str">
        <f>IF($A3080 ="", "", VLOOKUP($A3080, 'Student reference sheet'!$A$2:$Z$2603,25,FALSE))</f>
        <v/>
      </c>
      <c r="P3080" s="39" t="str">
        <f>IF($A3080 = "", "", IF(OR(VLOOKUP($A3080,'Student reference sheet'!$A$2:$V$2400,8,FALSE) = "R",  VLOOKUP($A3080,'Student reference sheet'!$A$2:$V$2400,8,FALSE) = "L"), "X", ""))</f>
        <v/>
      </c>
      <c r="Q3080" s="39" t="str">
        <f>IF($A3080 ="", "", VLOOKUP($A3080, 'Student reference sheet'!$A$2:$V$2603,22,FALSE))</f>
        <v/>
      </c>
      <c r="R3080" s="39" t="str">
        <f>IF($A3080 &lt;&gt; "",VLOOKUP($A3080,'Student reference sheet'!$A$2:$V$2329, 5,FALSE), "")</f>
        <v/>
      </c>
      <c r="S3080" s="39" t="str">
        <f>IF($A3080 &lt;&gt; "",VLOOKUP($A3080,'Student reference sheet'!$A$2:$V$2329, 6,FALSE), "")</f>
        <v/>
      </c>
      <c r="T3080" s="30" t="str">
        <f>IF($A3080 = "","",
IF(VLOOKUP($A3080,'Student reference sheet'!$A$2:$V$2329, 10,FALSE) = "Y", "Hispanic",
IF(VLOOKUP($A3080,'Student reference sheet'!$A$2:$V$2329,11,FALSE) &lt;&gt; "",
IF(VLOOKUP($A3080,'Student reference sheet'!$A$2:$V$2329,11,FALSE) = "UNK", "Unknown", VLOOKUP(VALUE(VLOOKUP($A3080,'Student reference sheet'!$A$2:$V$2329,11,FALSE)),'Ethnicity Reference'!$A$2:$B$22,2,FALSE)),
IF(VLOOKUP($A3080,'Student reference sheet'!$A$2:$V$2329,9,FALSE) &lt;&gt; "", VLOOKUP(VALUE(VLOOKUP($A3080,'Student reference sheet'!$A$2:$V$2329,9,FALSE)),'Ethnicity Reference'!$A$2:$B$22,2,FALSE),"Unknown"))))</f>
        <v/>
      </c>
      <c r="U3080" s="35"/>
    </row>
    <row r="3081" spans="1:21" ht="15.75">
      <c r="A3081" s="47"/>
      <c r="B3081" s="33"/>
      <c r="C3081" s="39" t="str">
        <f>IF($A3081 &lt;&gt; "",VLOOKUP($A3081,'Student reference sheet'!$A$2:$V$2329, 3,FALSE), "")</f>
        <v/>
      </c>
      <c r="D3081" s="39" t="str">
        <f>IF($A3081 &lt;&gt; "",VLOOKUP($A3081,'Student reference sheet'!$A$2:$V$2329, 2,FALSE), "")</f>
        <v/>
      </c>
      <c r="E3081" s="35"/>
      <c r="F3081" s="34"/>
      <c r="G3081" s="40" t="str">
        <f t="shared" ca="1" si="144"/>
        <v/>
      </c>
      <c r="H3081" s="40" t="str">
        <f t="shared" ca="1" si="145"/>
        <v/>
      </c>
      <c r="I3081" s="36" t="str">
        <f>IF($A3081 = "", "",
IF(COUNTIF(MINIMUM_DAY_DATES[], Attendance!J3081) &gt; 0, VLOOKUP(Attendance!$G3081,MINIMUM_DAY_PERIOD_SCHEDULE[], 2,TRUE),
IF(COUNTIF(RALLY_DATES[], Attendance!J3081) &gt; 0, VLOOKUP(Attendance!$G3081,RALLY_PERIOD_SCHEDULE[], 2,TRUE),
IF(WEEKDAY(Attendance!$J3081) = 2,
       IF(COUNTIF(FINALS_WEEK_MONDAY_DATE[],Attendance!$J3081) &gt; 0, VLOOKUP(Attendance!$G3081,FINALS_WEEK_MONDAY_PERIOD_SCHEDULE[],2,TRUE),
       VLOOKUP(Attendance!$G3081,REGULAR_WEEK_SCHEDULE[],6,TRUE)),
IF(WEEKDAY($J3081) = 3,
       IF(COUNTIF(FINALS_WEEK_TUESDAY_DATE[],Attendance!$J3081) &gt; 0, VLOOKUP(Attendance!$G3081,FINALS_WEEK_TUESDAY_PERIOD_SCHEDULE[],2,TRUE),
       VLOOKUP(Attendance!$G3081,REGULAR_WEEK_SCHEDULE[[Tuesday]:[Period]],5,TRUE)),
IF(WEEKDAY(Attendance!$J3081) = 4,
        IF(COUNTIF(BLOCK_WEDNESDAY_DATES[],Attendance!$J3081) &gt; 0, VLOOKUP(Attendance!$G3081,BLOCK_WEDNESDAY_PERIOD_SCHEDULE[],2,TRUE),
        IF(COUNTIF(FINALS_WEEK_WEDNESDAY_DATE[],Attendance!$J3081) &gt; 0, VLOOKUP(Attendance!$G3081,FINALS_WEEK_WEDNESDAY_PERIOD_SCHEDULE[],2,TRUE),
       VLOOKUP(Attendance!$G3081,REGULAR_WEEK_SCHEDULE[[Wednesday]:[Period]],4,TRUE))),
IF(WEEKDAY($J3081) = 5,
       IF(COUNTIF(BLOCK_THURSDAY_DATES[],Attendance!$J3081) &gt; 0, VLOOKUP(Attendance!$G3081,BLOCK_THURSDAY_PERIOD_SCHEDULE[],2,TRUE),
       IF(COUNTIF(FINALS_WEEK_THURSDAY_DATE[],Attendance!$J3081) &gt; 0, VLOOKUP(Attendance!$G3081,FINALS_WEEK_THURSDAY_PERIOD_SCHEDULE[],2,TRUE),
       VLOOKUP(Attendance!$G3081,REGULAR_WEEK_SCHEDULE[[Thursday]:[Period]],3,TRUE))),
IF(WEEKDAY(Attendance!$J3081) = 6,
       IF(COUNTIF(FINALS_WEEK_FRIDAY_DATE[],Attendance!$J3081) &gt; 0, VLOOKUP(Attendance!$G3081,FINALS_WEEK_FRIDAY_PERIOD_SCHEDULE[],2,TRUE),
       VLOOKUP(Attendance!$G3081,REGULAR_WEEK_SCHEDULE[[Friday]:[Period]],2,TRUE))))))))))</f>
        <v/>
      </c>
      <c r="J3081" s="41" t="str">
        <f t="shared" ca="1" si="146"/>
        <v/>
      </c>
      <c r="K3081" s="41" t="str">
        <f>IF($A3081 &lt;&gt; "",VLOOKUP($A3081,'Student reference sheet'!$A$2:$V$2329, 7,FALSE), "")</f>
        <v/>
      </c>
      <c r="L3081" s="30" t="str">
        <f>IF($A3081 ="", "", VLOOKUP($A3081, 'Student reference sheet'!$A$2:$Z$2603,23,FALSE))</f>
        <v/>
      </c>
      <c r="M3081" s="30" t="str">
        <f>IF($A3081 ="", "", VLOOKUP($A3081, 'Student reference sheet'!$A$2:$Z$2603,24,FALSE))</f>
        <v/>
      </c>
      <c r="N3081" s="30" t="str">
        <f>IF($A3081 ="", "", VLOOKUP($A3081, 'Student reference sheet'!$A$2:$Z$2603,26,FALSE))</f>
        <v/>
      </c>
      <c r="O3081" s="30" t="str">
        <f>IF($A3081 ="", "", VLOOKUP($A3081, 'Student reference sheet'!$A$2:$Z$2603,25,FALSE))</f>
        <v/>
      </c>
      <c r="P3081" s="39" t="str">
        <f>IF($A3081 = "", "", IF(OR(VLOOKUP($A3081,'Student reference sheet'!$A$2:$V$2400,8,FALSE) = "R",  VLOOKUP($A3081,'Student reference sheet'!$A$2:$V$2400,8,FALSE) = "L"), "X", ""))</f>
        <v/>
      </c>
      <c r="Q3081" s="39" t="str">
        <f>IF($A3081 ="", "", VLOOKUP($A3081, 'Student reference sheet'!$A$2:$V$2603,22,FALSE))</f>
        <v/>
      </c>
      <c r="R3081" s="39" t="str">
        <f>IF($A3081 &lt;&gt; "",VLOOKUP($A3081,'Student reference sheet'!$A$2:$V$2329, 5,FALSE), "")</f>
        <v/>
      </c>
      <c r="S3081" s="39" t="str">
        <f>IF($A3081 &lt;&gt; "",VLOOKUP($A3081,'Student reference sheet'!$A$2:$V$2329, 6,FALSE), "")</f>
        <v/>
      </c>
      <c r="T3081" s="30" t="str">
        <f>IF($A3081 = "","",
IF(VLOOKUP($A3081,'Student reference sheet'!$A$2:$V$2329, 10,FALSE) = "Y", "Hispanic",
IF(VLOOKUP($A3081,'Student reference sheet'!$A$2:$V$2329,11,FALSE) &lt;&gt; "",
IF(VLOOKUP($A3081,'Student reference sheet'!$A$2:$V$2329,11,FALSE) = "UNK", "Unknown", VLOOKUP(VALUE(VLOOKUP($A3081,'Student reference sheet'!$A$2:$V$2329,11,FALSE)),'Ethnicity Reference'!$A$2:$B$22,2,FALSE)),
IF(VLOOKUP($A3081,'Student reference sheet'!$A$2:$V$2329,9,FALSE) &lt;&gt; "", VLOOKUP(VALUE(VLOOKUP($A3081,'Student reference sheet'!$A$2:$V$2329,9,FALSE)),'Ethnicity Reference'!$A$2:$B$22,2,FALSE),"Unknown"))))</f>
        <v/>
      </c>
      <c r="U3081" s="35"/>
    </row>
    <row r="3082" spans="1:21" ht="15.75">
      <c r="A3082" s="47"/>
      <c r="B3082" s="33"/>
      <c r="C3082" s="39" t="str">
        <f>IF($A3082 &lt;&gt; "",VLOOKUP($A3082,'Student reference sheet'!$A$2:$V$2329, 3,FALSE), "")</f>
        <v/>
      </c>
      <c r="D3082" s="39" t="str">
        <f>IF($A3082 &lt;&gt; "",VLOOKUP($A3082,'Student reference sheet'!$A$2:$V$2329, 2,FALSE), "")</f>
        <v/>
      </c>
      <c r="E3082" s="35"/>
      <c r="F3082" s="34"/>
      <c r="G3082" s="40" t="str">
        <f t="shared" ref="G3082:G3145" ca="1" si="147">IF(A3082 &lt;&gt;"", IF(G3082 = "",NOW() - TODAY(), G3082), "")</f>
        <v/>
      </c>
      <c r="H3082" s="40" t="str">
        <f t="shared" ref="H3082:H3145" ca="1" si="148">IF(B3082 &lt;&gt;"", IF(H3082 = "",NOW() - TODAY(), H3082), "")</f>
        <v/>
      </c>
      <c r="I3082" s="36" t="str">
        <f>IF($A3082 = "", "",
IF(COUNTIF(MINIMUM_DAY_DATES[], Attendance!J3082) &gt; 0, VLOOKUP(Attendance!$G3082,MINIMUM_DAY_PERIOD_SCHEDULE[], 2,TRUE),
IF(COUNTIF(RALLY_DATES[], Attendance!J3082) &gt; 0, VLOOKUP(Attendance!$G3082,RALLY_PERIOD_SCHEDULE[], 2,TRUE),
IF(WEEKDAY(Attendance!$J3082) = 2,
       IF(COUNTIF(FINALS_WEEK_MONDAY_DATE[],Attendance!$J3082) &gt; 0, VLOOKUP(Attendance!$G3082,FINALS_WEEK_MONDAY_PERIOD_SCHEDULE[],2,TRUE),
       VLOOKUP(Attendance!$G3082,REGULAR_WEEK_SCHEDULE[],6,TRUE)),
IF(WEEKDAY($J3082) = 3,
       IF(COUNTIF(FINALS_WEEK_TUESDAY_DATE[],Attendance!$J3082) &gt; 0, VLOOKUP(Attendance!$G3082,FINALS_WEEK_TUESDAY_PERIOD_SCHEDULE[],2,TRUE),
       VLOOKUP(Attendance!$G3082,REGULAR_WEEK_SCHEDULE[[Tuesday]:[Period]],5,TRUE)),
IF(WEEKDAY(Attendance!$J3082) = 4,
        IF(COUNTIF(BLOCK_WEDNESDAY_DATES[],Attendance!$J3082) &gt; 0, VLOOKUP(Attendance!$G3082,BLOCK_WEDNESDAY_PERIOD_SCHEDULE[],2,TRUE),
        IF(COUNTIF(FINALS_WEEK_WEDNESDAY_DATE[],Attendance!$J3082) &gt; 0, VLOOKUP(Attendance!$G3082,FINALS_WEEK_WEDNESDAY_PERIOD_SCHEDULE[],2,TRUE),
       VLOOKUP(Attendance!$G3082,REGULAR_WEEK_SCHEDULE[[Wednesday]:[Period]],4,TRUE))),
IF(WEEKDAY($J3082) = 5,
       IF(COUNTIF(BLOCK_THURSDAY_DATES[],Attendance!$J3082) &gt; 0, VLOOKUP(Attendance!$G3082,BLOCK_THURSDAY_PERIOD_SCHEDULE[],2,TRUE),
       IF(COUNTIF(FINALS_WEEK_THURSDAY_DATE[],Attendance!$J3082) &gt; 0, VLOOKUP(Attendance!$G3082,FINALS_WEEK_THURSDAY_PERIOD_SCHEDULE[],2,TRUE),
       VLOOKUP(Attendance!$G3082,REGULAR_WEEK_SCHEDULE[[Thursday]:[Period]],3,TRUE))),
IF(WEEKDAY(Attendance!$J3082) = 6,
       IF(COUNTIF(FINALS_WEEK_FRIDAY_DATE[],Attendance!$J3082) &gt; 0, VLOOKUP(Attendance!$G3082,FINALS_WEEK_FRIDAY_PERIOD_SCHEDULE[],2,TRUE),
       VLOOKUP(Attendance!$G3082,REGULAR_WEEK_SCHEDULE[[Friday]:[Period]],2,TRUE))))))))))</f>
        <v/>
      </c>
      <c r="J3082" s="41" t="str">
        <f t="shared" ref="J3082:J3145" ca="1" si="149">IF(A3082 &lt;&gt;"", IF(J3082 = "",TODAY(), J3082), "")</f>
        <v/>
      </c>
      <c r="K3082" s="41" t="str">
        <f>IF($A3082 &lt;&gt; "",VLOOKUP($A3082,'Student reference sheet'!$A$2:$V$2329, 7,FALSE), "")</f>
        <v/>
      </c>
      <c r="L3082" s="30" t="str">
        <f>IF($A3082 ="", "", VLOOKUP($A3082, 'Student reference sheet'!$A$2:$Z$2603,23,FALSE))</f>
        <v/>
      </c>
      <c r="M3082" s="30" t="str">
        <f>IF($A3082 ="", "", VLOOKUP($A3082, 'Student reference sheet'!$A$2:$Z$2603,24,FALSE))</f>
        <v/>
      </c>
      <c r="N3082" s="30" t="str">
        <f>IF($A3082 ="", "", VLOOKUP($A3082, 'Student reference sheet'!$A$2:$Z$2603,26,FALSE))</f>
        <v/>
      </c>
      <c r="O3082" s="30" t="str">
        <f>IF($A3082 ="", "", VLOOKUP($A3082, 'Student reference sheet'!$A$2:$Z$2603,25,FALSE))</f>
        <v/>
      </c>
      <c r="P3082" s="39" t="str">
        <f>IF($A3082 = "", "", IF(OR(VLOOKUP($A3082,'Student reference sheet'!$A$2:$V$2400,8,FALSE) = "R",  VLOOKUP($A3082,'Student reference sheet'!$A$2:$V$2400,8,FALSE) = "L"), "X", ""))</f>
        <v/>
      </c>
      <c r="Q3082" s="39" t="str">
        <f>IF($A3082 ="", "", VLOOKUP($A3082, 'Student reference sheet'!$A$2:$V$2603,22,FALSE))</f>
        <v/>
      </c>
      <c r="R3082" s="39" t="str">
        <f>IF($A3082 &lt;&gt; "",VLOOKUP($A3082,'Student reference sheet'!$A$2:$V$2329, 5,FALSE), "")</f>
        <v/>
      </c>
      <c r="S3082" s="39" t="str">
        <f>IF($A3082 &lt;&gt; "",VLOOKUP($A3082,'Student reference sheet'!$A$2:$V$2329, 6,FALSE), "")</f>
        <v/>
      </c>
      <c r="T3082" s="30" t="str">
        <f>IF($A3082 = "","",
IF(VLOOKUP($A3082,'Student reference sheet'!$A$2:$V$2329, 10,FALSE) = "Y", "Hispanic",
IF(VLOOKUP($A3082,'Student reference sheet'!$A$2:$V$2329,11,FALSE) &lt;&gt; "",
IF(VLOOKUP($A3082,'Student reference sheet'!$A$2:$V$2329,11,FALSE) = "UNK", "Unknown", VLOOKUP(VALUE(VLOOKUP($A3082,'Student reference sheet'!$A$2:$V$2329,11,FALSE)),'Ethnicity Reference'!$A$2:$B$22,2,FALSE)),
IF(VLOOKUP($A3082,'Student reference sheet'!$A$2:$V$2329,9,FALSE) &lt;&gt; "", VLOOKUP(VALUE(VLOOKUP($A3082,'Student reference sheet'!$A$2:$V$2329,9,FALSE)),'Ethnicity Reference'!$A$2:$B$22,2,FALSE),"Unknown"))))</f>
        <v/>
      </c>
      <c r="U3082" s="35"/>
    </row>
    <row r="3083" spans="1:21" ht="15.75">
      <c r="A3083" s="47"/>
      <c r="B3083" s="33"/>
      <c r="C3083" s="39" t="str">
        <f>IF($A3083 &lt;&gt; "",VLOOKUP($A3083,'Student reference sheet'!$A$2:$V$2329, 3,FALSE), "")</f>
        <v/>
      </c>
      <c r="D3083" s="39" t="str">
        <f>IF($A3083 &lt;&gt; "",VLOOKUP($A3083,'Student reference sheet'!$A$2:$V$2329, 2,FALSE), "")</f>
        <v/>
      </c>
      <c r="E3083" s="35"/>
      <c r="F3083" s="34"/>
      <c r="G3083" s="40" t="str">
        <f t="shared" ca="1" si="147"/>
        <v/>
      </c>
      <c r="H3083" s="40" t="str">
        <f t="shared" ca="1" si="148"/>
        <v/>
      </c>
      <c r="I3083" s="36" t="str">
        <f>IF($A3083 = "", "",
IF(COUNTIF(MINIMUM_DAY_DATES[], Attendance!J3083) &gt; 0, VLOOKUP(Attendance!$G3083,MINIMUM_DAY_PERIOD_SCHEDULE[], 2,TRUE),
IF(COUNTIF(RALLY_DATES[], Attendance!J3083) &gt; 0, VLOOKUP(Attendance!$G3083,RALLY_PERIOD_SCHEDULE[], 2,TRUE),
IF(WEEKDAY(Attendance!$J3083) = 2,
       IF(COUNTIF(FINALS_WEEK_MONDAY_DATE[],Attendance!$J3083) &gt; 0, VLOOKUP(Attendance!$G3083,FINALS_WEEK_MONDAY_PERIOD_SCHEDULE[],2,TRUE),
       VLOOKUP(Attendance!$G3083,REGULAR_WEEK_SCHEDULE[],6,TRUE)),
IF(WEEKDAY($J3083) = 3,
       IF(COUNTIF(FINALS_WEEK_TUESDAY_DATE[],Attendance!$J3083) &gt; 0, VLOOKUP(Attendance!$G3083,FINALS_WEEK_TUESDAY_PERIOD_SCHEDULE[],2,TRUE),
       VLOOKUP(Attendance!$G3083,REGULAR_WEEK_SCHEDULE[[Tuesday]:[Period]],5,TRUE)),
IF(WEEKDAY(Attendance!$J3083) = 4,
        IF(COUNTIF(BLOCK_WEDNESDAY_DATES[],Attendance!$J3083) &gt; 0, VLOOKUP(Attendance!$G3083,BLOCK_WEDNESDAY_PERIOD_SCHEDULE[],2,TRUE),
        IF(COUNTIF(FINALS_WEEK_WEDNESDAY_DATE[],Attendance!$J3083) &gt; 0, VLOOKUP(Attendance!$G3083,FINALS_WEEK_WEDNESDAY_PERIOD_SCHEDULE[],2,TRUE),
       VLOOKUP(Attendance!$G3083,REGULAR_WEEK_SCHEDULE[[Wednesday]:[Period]],4,TRUE))),
IF(WEEKDAY($J3083) = 5,
       IF(COUNTIF(BLOCK_THURSDAY_DATES[],Attendance!$J3083) &gt; 0, VLOOKUP(Attendance!$G3083,BLOCK_THURSDAY_PERIOD_SCHEDULE[],2,TRUE),
       IF(COUNTIF(FINALS_WEEK_THURSDAY_DATE[],Attendance!$J3083) &gt; 0, VLOOKUP(Attendance!$G3083,FINALS_WEEK_THURSDAY_PERIOD_SCHEDULE[],2,TRUE),
       VLOOKUP(Attendance!$G3083,REGULAR_WEEK_SCHEDULE[[Thursday]:[Period]],3,TRUE))),
IF(WEEKDAY(Attendance!$J3083) = 6,
       IF(COUNTIF(FINALS_WEEK_FRIDAY_DATE[],Attendance!$J3083) &gt; 0, VLOOKUP(Attendance!$G3083,FINALS_WEEK_FRIDAY_PERIOD_SCHEDULE[],2,TRUE),
       VLOOKUP(Attendance!$G3083,REGULAR_WEEK_SCHEDULE[[Friday]:[Period]],2,TRUE))))))))))</f>
        <v/>
      </c>
      <c r="J3083" s="41" t="str">
        <f t="shared" ca="1" si="149"/>
        <v/>
      </c>
      <c r="K3083" s="41" t="str">
        <f>IF($A3083 &lt;&gt; "",VLOOKUP($A3083,'Student reference sheet'!$A$2:$V$2329, 7,FALSE), "")</f>
        <v/>
      </c>
      <c r="L3083" s="30" t="str">
        <f>IF($A3083 ="", "", VLOOKUP($A3083, 'Student reference sheet'!$A$2:$Z$2603,23,FALSE))</f>
        <v/>
      </c>
      <c r="M3083" s="30" t="str">
        <f>IF($A3083 ="", "", VLOOKUP($A3083, 'Student reference sheet'!$A$2:$Z$2603,24,FALSE))</f>
        <v/>
      </c>
      <c r="N3083" s="30" t="str">
        <f>IF($A3083 ="", "", VLOOKUP($A3083, 'Student reference sheet'!$A$2:$Z$2603,26,FALSE))</f>
        <v/>
      </c>
      <c r="O3083" s="30" t="str">
        <f>IF($A3083 ="", "", VLOOKUP($A3083, 'Student reference sheet'!$A$2:$Z$2603,25,FALSE))</f>
        <v/>
      </c>
      <c r="P3083" s="39" t="str">
        <f>IF($A3083 = "", "", IF(OR(VLOOKUP($A3083,'Student reference sheet'!$A$2:$V$2400,8,FALSE) = "R",  VLOOKUP($A3083,'Student reference sheet'!$A$2:$V$2400,8,FALSE) = "L"), "X", ""))</f>
        <v/>
      </c>
      <c r="Q3083" s="39" t="str">
        <f>IF($A3083 ="", "", VLOOKUP($A3083, 'Student reference sheet'!$A$2:$V$2603,22,FALSE))</f>
        <v/>
      </c>
      <c r="R3083" s="39" t="str">
        <f>IF($A3083 &lt;&gt; "",VLOOKUP($A3083,'Student reference sheet'!$A$2:$V$2329, 5,FALSE), "")</f>
        <v/>
      </c>
      <c r="S3083" s="39" t="str">
        <f>IF($A3083 &lt;&gt; "",VLOOKUP($A3083,'Student reference sheet'!$A$2:$V$2329, 6,FALSE), "")</f>
        <v/>
      </c>
      <c r="T3083" s="30" t="str">
        <f>IF($A3083 = "","",
IF(VLOOKUP($A3083,'Student reference sheet'!$A$2:$V$2329, 10,FALSE) = "Y", "Hispanic",
IF(VLOOKUP($A3083,'Student reference sheet'!$A$2:$V$2329,11,FALSE) &lt;&gt; "",
IF(VLOOKUP($A3083,'Student reference sheet'!$A$2:$V$2329,11,FALSE) = "UNK", "Unknown", VLOOKUP(VALUE(VLOOKUP($A3083,'Student reference sheet'!$A$2:$V$2329,11,FALSE)),'Ethnicity Reference'!$A$2:$B$22,2,FALSE)),
IF(VLOOKUP($A3083,'Student reference sheet'!$A$2:$V$2329,9,FALSE) &lt;&gt; "", VLOOKUP(VALUE(VLOOKUP($A3083,'Student reference sheet'!$A$2:$V$2329,9,FALSE)),'Ethnicity Reference'!$A$2:$B$22,2,FALSE),"Unknown"))))</f>
        <v/>
      </c>
      <c r="U3083" s="35"/>
    </row>
    <row r="3084" spans="1:21" ht="15.75">
      <c r="A3084" s="47"/>
      <c r="B3084" s="33"/>
      <c r="C3084" s="39" t="str">
        <f>IF($A3084 &lt;&gt; "",VLOOKUP($A3084,'Student reference sheet'!$A$2:$V$2329, 3,FALSE), "")</f>
        <v/>
      </c>
      <c r="D3084" s="39" t="str">
        <f>IF($A3084 &lt;&gt; "",VLOOKUP($A3084,'Student reference sheet'!$A$2:$V$2329, 2,FALSE), "")</f>
        <v/>
      </c>
      <c r="E3084" s="35"/>
      <c r="F3084" s="34"/>
      <c r="G3084" s="40" t="str">
        <f t="shared" ca="1" si="147"/>
        <v/>
      </c>
      <c r="H3084" s="40" t="str">
        <f t="shared" ca="1" si="148"/>
        <v/>
      </c>
      <c r="I3084" s="36" t="str">
        <f>IF($A3084 = "", "",
IF(COUNTIF(MINIMUM_DAY_DATES[], Attendance!J3084) &gt; 0, VLOOKUP(Attendance!$G3084,MINIMUM_DAY_PERIOD_SCHEDULE[], 2,TRUE),
IF(COUNTIF(RALLY_DATES[], Attendance!J3084) &gt; 0, VLOOKUP(Attendance!$G3084,RALLY_PERIOD_SCHEDULE[], 2,TRUE),
IF(WEEKDAY(Attendance!$J3084) = 2,
       IF(COUNTIF(FINALS_WEEK_MONDAY_DATE[],Attendance!$J3084) &gt; 0, VLOOKUP(Attendance!$G3084,FINALS_WEEK_MONDAY_PERIOD_SCHEDULE[],2,TRUE),
       VLOOKUP(Attendance!$G3084,REGULAR_WEEK_SCHEDULE[],6,TRUE)),
IF(WEEKDAY($J3084) = 3,
       IF(COUNTIF(FINALS_WEEK_TUESDAY_DATE[],Attendance!$J3084) &gt; 0, VLOOKUP(Attendance!$G3084,FINALS_WEEK_TUESDAY_PERIOD_SCHEDULE[],2,TRUE),
       VLOOKUP(Attendance!$G3084,REGULAR_WEEK_SCHEDULE[[Tuesday]:[Period]],5,TRUE)),
IF(WEEKDAY(Attendance!$J3084) = 4,
        IF(COUNTIF(BLOCK_WEDNESDAY_DATES[],Attendance!$J3084) &gt; 0, VLOOKUP(Attendance!$G3084,BLOCK_WEDNESDAY_PERIOD_SCHEDULE[],2,TRUE),
        IF(COUNTIF(FINALS_WEEK_WEDNESDAY_DATE[],Attendance!$J3084) &gt; 0, VLOOKUP(Attendance!$G3084,FINALS_WEEK_WEDNESDAY_PERIOD_SCHEDULE[],2,TRUE),
       VLOOKUP(Attendance!$G3084,REGULAR_WEEK_SCHEDULE[[Wednesday]:[Period]],4,TRUE))),
IF(WEEKDAY($J3084) = 5,
       IF(COUNTIF(BLOCK_THURSDAY_DATES[],Attendance!$J3084) &gt; 0, VLOOKUP(Attendance!$G3084,BLOCK_THURSDAY_PERIOD_SCHEDULE[],2,TRUE),
       IF(COUNTIF(FINALS_WEEK_THURSDAY_DATE[],Attendance!$J3084) &gt; 0, VLOOKUP(Attendance!$G3084,FINALS_WEEK_THURSDAY_PERIOD_SCHEDULE[],2,TRUE),
       VLOOKUP(Attendance!$G3084,REGULAR_WEEK_SCHEDULE[[Thursday]:[Period]],3,TRUE))),
IF(WEEKDAY(Attendance!$J3084) = 6,
       IF(COUNTIF(FINALS_WEEK_FRIDAY_DATE[],Attendance!$J3084) &gt; 0, VLOOKUP(Attendance!$G3084,FINALS_WEEK_FRIDAY_PERIOD_SCHEDULE[],2,TRUE),
       VLOOKUP(Attendance!$G3084,REGULAR_WEEK_SCHEDULE[[Friday]:[Period]],2,TRUE))))))))))</f>
        <v/>
      </c>
      <c r="J3084" s="41" t="str">
        <f t="shared" ca="1" si="149"/>
        <v/>
      </c>
      <c r="K3084" s="41" t="str">
        <f>IF($A3084 &lt;&gt; "",VLOOKUP($A3084,'Student reference sheet'!$A$2:$V$2329, 7,FALSE), "")</f>
        <v/>
      </c>
      <c r="L3084" s="30" t="str">
        <f>IF($A3084 ="", "", VLOOKUP($A3084, 'Student reference sheet'!$A$2:$Z$2603,23,FALSE))</f>
        <v/>
      </c>
      <c r="M3084" s="30" t="str">
        <f>IF($A3084 ="", "", VLOOKUP($A3084, 'Student reference sheet'!$A$2:$Z$2603,24,FALSE))</f>
        <v/>
      </c>
      <c r="N3084" s="30" t="str">
        <f>IF($A3084 ="", "", VLOOKUP($A3084, 'Student reference sheet'!$A$2:$Z$2603,26,FALSE))</f>
        <v/>
      </c>
      <c r="O3084" s="30" t="str">
        <f>IF($A3084 ="", "", VLOOKUP($A3084, 'Student reference sheet'!$A$2:$Z$2603,25,FALSE))</f>
        <v/>
      </c>
      <c r="P3084" s="39" t="str">
        <f>IF($A3084 = "", "", IF(OR(VLOOKUP($A3084,'Student reference sheet'!$A$2:$V$2400,8,FALSE) = "R",  VLOOKUP($A3084,'Student reference sheet'!$A$2:$V$2400,8,FALSE) = "L"), "X", ""))</f>
        <v/>
      </c>
      <c r="Q3084" s="39" t="str">
        <f>IF($A3084 ="", "", VLOOKUP($A3084, 'Student reference sheet'!$A$2:$V$2603,22,FALSE))</f>
        <v/>
      </c>
      <c r="R3084" s="39" t="str">
        <f>IF($A3084 &lt;&gt; "",VLOOKUP($A3084,'Student reference sheet'!$A$2:$V$2329, 5,FALSE), "")</f>
        <v/>
      </c>
      <c r="S3084" s="39" t="str">
        <f>IF($A3084 &lt;&gt; "",VLOOKUP($A3084,'Student reference sheet'!$A$2:$V$2329, 6,FALSE), "")</f>
        <v/>
      </c>
      <c r="T3084" s="30" t="str">
        <f>IF($A3084 = "","",
IF(VLOOKUP($A3084,'Student reference sheet'!$A$2:$V$2329, 10,FALSE) = "Y", "Hispanic",
IF(VLOOKUP($A3084,'Student reference sheet'!$A$2:$V$2329,11,FALSE) &lt;&gt; "",
IF(VLOOKUP($A3084,'Student reference sheet'!$A$2:$V$2329,11,FALSE) = "UNK", "Unknown", VLOOKUP(VALUE(VLOOKUP($A3084,'Student reference sheet'!$A$2:$V$2329,11,FALSE)),'Ethnicity Reference'!$A$2:$B$22,2,FALSE)),
IF(VLOOKUP($A3084,'Student reference sheet'!$A$2:$V$2329,9,FALSE) &lt;&gt; "", VLOOKUP(VALUE(VLOOKUP($A3084,'Student reference sheet'!$A$2:$V$2329,9,FALSE)),'Ethnicity Reference'!$A$2:$B$22,2,FALSE),"Unknown"))))</f>
        <v/>
      </c>
      <c r="U3084" s="35"/>
    </row>
    <row r="3085" spans="1:21" ht="15.75">
      <c r="A3085" s="47"/>
      <c r="B3085" s="33"/>
      <c r="C3085" s="39" t="str">
        <f>IF($A3085 &lt;&gt; "",VLOOKUP($A3085,'Student reference sheet'!$A$2:$V$2329, 3,FALSE), "")</f>
        <v/>
      </c>
      <c r="D3085" s="39" t="str">
        <f>IF($A3085 &lt;&gt; "",VLOOKUP($A3085,'Student reference sheet'!$A$2:$V$2329, 2,FALSE), "")</f>
        <v/>
      </c>
      <c r="E3085" s="35"/>
      <c r="F3085" s="34"/>
      <c r="G3085" s="40" t="str">
        <f t="shared" ca="1" si="147"/>
        <v/>
      </c>
      <c r="H3085" s="40" t="str">
        <f t="shared" ca="1" si="148"/>
        <v/>
      </c>
      <c r="I3085" s="36" t="str">
        <f>IF($A3085 = "", "",
IF(COUNTIF(MINIMUM_DAY_DATES[], Attendance!J3085) &gt; 0, VLOOKUP(Attendance!$G3085,MINIMUM_DAY_PERIOD_SCHEDULE[], 2,TRUE),
IF(COUNTIF(RALLY_DATES[], Attendance!J3085) &gt; 0, VLOOKUP(Attendance!$G3085,RALLY_PERIOD_SCHEDULE[], 2,TRUE),
IF(WEEKDAY(Attendance!$J3085) = 2,
       IF(COUNTIF(FINALS_WEEK_MONDAY_DATE[],Attendance!$J3085) &gt; 0, VLOOKUP(Attendance!$G3085,FINALS_WEEK_MONDAY_PERIOD_SCHEDULE[],2,TRUE),
       VLOOKUP(Attendance!$G3085,REGULAR_WEEK_SCHEDULE[],6,TRUE)),
IF(WEEKDAY($J3085) = 3,
       IF(COUNTIF(FINALS_WEEK_TUESDAY_DATE[],Attendance!$J3085) &gt; 0, VLOOKUP(Attendance!$G3085,FINALS_WEEK_TUESDAY_PERIOD_SCHEDULE[],2,TRUE),
       VLOOKUP(Attendance!$G3085,REGULAR_WEEK_SCHEDULE[[Tuesday]:[Period]],5,TRUE)),
IF(WEEKDAY(Attendance!$J3085) = 4,
        IF(COUNTIF(BLOCK_WEDNESDAY_DATES[],Attendance!$J3085) &gt; 0, VLOOKUP(Attendance!$G3085,BLOCK_WEDNESDAY_PERIOD_SCHEDULE[],2,TRUE),
        IF(COUNTIF(FINALS_WEEK_WEDNESDAY_DATE[],Attendance!$J3085) &gt; 0, VLOOKUP(Attendance!$G3085,FINALS_WEEK_WEDNESDAY_PERIOD_SCHEDULE[],2,TRUE),
       VLOOKUP(Attendance!$G3085,REGULAR_WEEK_SCHEDULE[[Wednesday]:[Period]],4,TRUE))),
IF(WEEKDAY($J3085) = 5,
       IF(COUNTIF(BLOCK_THURSDAY_DATES[],Attendance!$J3085) &gt; 0, VLOOKUP(Attendance!$G3085,BLOCK_THURSDAY_PERIOD_SCHEDULE[],2,TRUE),
       IF(COUNTIF(FINALS_WEEK_THURSDAY_DATE[],Attendance!$J3085) &gt; 0, VLOOKUP(Attendance!$G3085,FINALS_WEEK_THURSDAY_PERIOD_SCHEDULE[],2,TRUE),
       VLOOKUP(Attendance!$G3085,REGULAR_WEEK_SCHEDULE[[Thursday]:[Period]],3,TRUE))),
IF(WEEKDAY(Attendance!$J3085) = 6,
       IF(COUNTIF(FINALS_WEEK_FRIDAY_DATE[],Attendance!$J3085) &gt; 0, VLOOKUP(Attendance!$G3085,FINALS_WEEK_FRIDAY_PERIOD_SCHEDULE[],2,TRUE),
       VLOOKUP(Attendance!$G3085,REGULAR_WEEK_SCHEDULE[[Friday]:[Period]],2,TRUE))))))))))</f>
        <v/>
      </c>
      <c r="J3085" s="41" t="str">
        <f t="shared" ca="1" si="149"/>
        <v/>
      </c>
      <c r="K3085" s="41" t="str">
        <f>IF($A3085 &lt;&gt; "",VLOOKUP($A3085,'Student reference sheet'!$A$2:$V$2329, 7,FALSE), "")</f>
        <v/>
      </c>
      <c r="L3085" s="30" t="str">
        <f>IF($A3085 ="", "", VLOOKUP($A3085, 'Student reference sheet'!$A$2:$Z$2603,23,FALSE))</f>
        <v/>
      </c>
      <c r="M3085" s="30" t="str">
        <f>IF($A3085 ="", "", VLOOKUP($A3085, 'Student reference sheet'!$A$2:$Z$2603,24,FALSE))</f>
        <v/>
      </c>
      <c r="N3085" s="30" t="str">
        <f>IF($A3085 ="", "", VLOOKUP($A3085, 'Student reference sheet'!$A$2:$Z$2603,26,FALSE))</f>
        <v/>
      </c>
      <c r="O3085" s="30" t="str">
        <f>IF($A3085 ="", "", VLOOKUP($A3085, 'Student reference sheet'!$A$2:$Z$2603,25,FALSE))</f>
        <v/>
      </c>
      <c r="P3085" s="39" t="str">
        <f>IF($A3085 = "", "", IF(OR(VLOOKUP($A3085,'Student reference sheet'!$A$2:$V$2400,8,FALSE) = "R",  VLOOKUP($A3085,'Student reference sheet'!$A$2:$V$2400,8,FALSE) = "L"), "X", ""))</f>
        <v/>
      </c>
      <c r="Q3085" s="39" t="str">
        <f>IF($A3085 ="", "", VLOOKUP($A3085, 'Student reference sheet'!$A$2:$V$2603,22,FALSE))</f>
        <v/>
      </c>
      <c r="R3085" s="39" t="str">
        <f>IF($A3085 &lt;&gt; "",VLOOKUP($A3085,'Student reference sheet'!$A$2:$V$2329, 5,FALSE), "")</f>
        <v/>
      </c>
      <c r="S3085" s="39" t="str">
        <f>IF($A3085 &lt;&gt; "",VLOOKUP($A3085,'Student reference sheet'!$A$2:$V$2329, 6,FALSE), "")</f>
        <v/>
      </c>
      <c r="T3085" s="30" t="str">
        <f>IF($A3085 = "","",
IF(VLOOKUP($A3085,'Student reference sheet'!$A$2:$V$2329, 10,FALSE) = "Y", "Hispanic",
IF(VLOOKUP($A3085,'Student reference sheet'!$A$2:$V$2329,11,FALSE) &lt;&gt; "",
IF(VLOOKUP($A3085,'Student reference sheet'!$A$2:$V$2329,11,FALSE) = "UNK", "Unknown", VLOOKUP(VALUE(VLOOKUP($A3085,'Student reference sheet'!$A$2:$V$2329,11,FALSE)),'Ethnicity Reference'!$A$2:$B$22,2,FALSE)),
IF(VLOOKUP($A3085,'Student reference sheet'!$A$2:$V$2329,9,FALSE) &lt;&gt; "", VLOOKUP(VALUE(VLOOKUP($A3085,'Student reference sheet'!$A$2:$V$2329,9,FALSE)),'Ethnicity Reference'!$A$2:$B$22,2,FALSE),"Unknown"))))</f>
        <v/>
      </c>
      <c r="U3085" s="35"/>
    </row>
    <row r="3086" spans="1:21" ht="15.75">
      <c r="A3086" s="47"/>
      <c r="B3086" s="33"/>
      <c r="C3086" s="39" t="str">
        <f>IF($A3086 &lt;&gt; "",VLOOKUP($A3086,'Student reference sheet'!$A$2:$V$2329, 3,FALSE), "")</f>
        <v/>
      </c>
      <c r="D3086" s="39" t="str">
        <f>IF($A3086 &lt;&gt; "",VLOOKUP($A3086,'Student reference sheet'!$A$2:$V$2329, 2,FALSE), "")</f>
        <v/>
      </c>
      <c r="E3086" s="35"/>
      <c r="F3086" s="34"/>
      <c r="G3086" s="40" t="str">
        <f t="shared" ca="1" si="147"/>
        <v/>
      </c>
      <c r="H3086" s="40" t="str">
        <f t="shared" ca="1" si="148"/>
        <v/>
      </c>
      <c r="I3086" s="36" t="str">
        <f>IF($A3086 = "", "",
IF(COUNTIF(MINIMUM_DAY_DATES[], Attendance!J3086) &gt; 0, VLOOKUP(Attendance!$G3086,MINIMUM_DAY_PERIOD_SCHEDULE[], 2,TRUE),
IF(COUNTIF(RALLY_DATES[], Attendance!J3086) &gt; 0, VLOOKUP(Attendance!$G3086,RALLY_PERIOD_SCHEDULE[], 2,TRUE),
IF(WEEKDAY(Attendance!$J3086) = 2,
       IF(COUNTIF(FINALS_WEEK_MONDAY_DATE[],Attendance!$J3086) &gt; 0, VLOOKUP(Attendance!$G3086,FINALS_WEEK_MONDAY_PERIOD_SCHEDULE[],2,TRUE),
       VLOOKUP(Attendance!$G3086,REGULAR_WEEK_SCHEDULE[],6,TRUE)),
IF(WEEKDAY($J3086) = 3,
       IF(COUNTIF(FINALS_WEEK_TUESDAY_DATE[],Attendance!$J3086) &gt; 0, VLOOKUP(Attendance!$G3086,FINALS_WEEK_TUESDAY_PERIOD_SCHEDULE[],2,TRUE),
       VLOOKUP(Attendance!$G3086,REGULAR_WEEK_SCHEDULE[[Tuesday]:[Period]],5,TRUE)),
IF(WEEKDAY(Attendance!$J3086) = 4,
        IF(COUNTIF(BLOCK_WEDNESDAY_DATES[],Attendance!$J3086) &gt; 0, VLOOKUP(Attendance!$G3086,BLOCK_WEDNESDAY_PERIOD_SCHEDULE[],2,TRUE),
        IF(COUNTIF(FINALS_WEEK_WEDNESDAY_DATE[],Attendance!$J3086) &gt; 0, VLOOKUP(Attendance!$G3086,FINALS_WEEK_WEDNESDAY_PERIOD_SCHEDULE[],2,TRUE),
       VLOOKUP(Attendance!$G3086,REGULAR_WEEK_SCHEDULE[[Wednesday]:[Period]],4,TRUE))),
IF(WEEKDAY($J3086) = 5,
       IF(COUNTIF(BLOCK_THURSDAY_DATES[],Attendance!$J3086) &gt; 0, VLOOKUP(Attendance!$G3086,BLOCK_THURSDAY_PERIOD_SCHEDULE[],2,TRUE),
       IF(COUNTIF(FINALS_WEEK_THURSDAY_DATE[],Attendance!$J3086) &gt; 0, VLOOKUP(Attendance!$G3086,FINALS_WEEK_THURSDAY_PERIOD_SCHEDULE[],2,TRUE),
       VLOOKUP(Attendance!$G3086,REGULAR_WEEK_SCHEDULE[[Thursday]:[Period]],3,TRUE))),
IF(WEEKDAY(Attendance!$J3086) = 6,
       IF(COUNTIF(FINALS_WEEK_FRIDAY_DATE[],Attendance!$J3086) &gt; 0, VLOOKUP(Attendance!$G3086,FINALS_WEEK_FRIDAY_PERIOD_SCHEDULE[],2,TRUE),
       VLOOKUP(Attendance!$G3086,REGULAR_WEEK_SCHEDULE[[Friday]:[Period]],2,TRUE))))))))))</f>
        <v/>
      </c>
      <c r="J3086" s="41" t="str">
        <f t="shared" ca="1" si="149"/>
        <v/>
      </c>
      <c r="K3086" s="41" t="str">
        <f>IF($A3086 &lt;&gt; "",VLOOKUP($A3086,'Student reference sheet'!$A$2:$V$2329, 7,FALSE), "")</f>
        <v/>
      </c>
      <c r="L3086" s="30" t="str">
        <f>IF($A3086 ="", "", VLOOKUP($A3086, 'Student reference sheet'!$A$2:$Z$2603,23,FALSE))</f>
        <v/>
      </c>
      <c r="M3086" s="30" t="str">
        <f>IF($A3086 ="", "", VLOOKUP($A3086, 'Student reference sheet'!$A$2:$Z$2603,24,FALSE))</f>
        <v/>
      </c>
      <c r="N3086" s="30" t="str">
        <f>IF($A3086 ="", "", VLOOKUP($A3086, 'Student reference sheet'!$A$2:$Z$2603,26,FALSE))</f>
        <v/>
      </c>
      <c r="O3086" s="30" t="str">
        <f>IF($A3086 ="", "", VLOOKUP($A3086, 'Student reference sheet'!$A$2:$Z$2603,25,FALSE))</f>
        <v/>
      </c>
      <c r="P3086" s="39" t="str">
        <f>IF($A3086 = "", "", IF(OR(VLOOKUP($A3086,'Student reference sheet'!$A$2:$V$2400,8,FALSE) = "R",  VLOOKUP($A3086,'Student reference sheet'!$A$2:$V$2400,8,FALSE) = "L"), "X", ""))</f>
        <v/>
      </c>
      <c r="Q3086" s="39" t="str">
        <f>IF($A3086 ="", "", VLOOKUP($A3086, 'Student reference sheet'!$A$2:$V$2603,22,FALSE))</f>
        <v/>
      </c>
      <c r="R3086" s="39" t="str">
        <f>IF($A3086 &lt;&gt; "",VLOOKUP($A3086,'Student reference sheet'!$A$2:$V$2329, 5,FALSE), "")</f>
        <v/>
      </c>
      <c r="S3086" s="39" t="str">
        <f>IF($A3086 &lt;&gt; "",VLOOKUP($A3086,'Student reference sheet'!$A$2:$V$2329, 6,FALSE), "")</f>
        <v/>
      </c>
      <c r="T3086" s="30" t="str">
        <f>IF($A3086 = "","",
IF(VLOOKUP($A3086,'Student reference sheet'!$A$2:$V$2329, 10,FALSE) = "Y", "Hispanic",
IF(VLOOKUP($A3086,'Student reference sheet'!$A$2:$V$2329,11,FALSE) &lt;&gt; "",
IF(VLOOKUP($A3086,'Student reference sheet'!$A$2:$V$2329,11,FALSE) = "UNK", "Unknown", VLOOKUP(VALUE(VLOOKUP($A3086,'Student reference sheet'!$A$2:$V$2329,11,FALSE)),'Ethnicity Reference'!$A$2:$B$22,2,FALSE)),
IF(VLOOKUP($A3086,'Student reference sheet'!$A$2:$V$2329,9,FALSE) &lt;&gt; "", VLOOKUP(VALUE(VLOOKUP($A3086,'Student reference sheet'!$A$2:$V$2329,9,FALSE)),'Ethnicity Reference'!$A$2:$B$22,2,FALSE),"Unknown"))))</f>
        <v/>
      </c>
      <c r="U3086" s="35"/>
    </row>
    <row r="3087" spans="1:21" ht="15.75">
      <c r="A3087" s="47"/>
      <c r="B3087" s="33"/>
      <c r="C3087" s="39" t="str">
        <f>IF($A3087 &lt;&gt; "",VLOOKUP($A3087,'Student reference sheet'!$A$2:$V$2329, 3,FALSE), "")</f>
        <v/>
      </c>
      <c r="D3087" s="39" t="str">
        <f>IF($A3087 &lt;&gt; "",VLOOKUP($A3087,'Student reference sheet'!$A$2:$V$2329, 2,FALSE), "")</f>
        <v/>
      </c>
      <c r="E3087" s="35"/>
      <c r="F3087" s="34"/>
      <c r="G3087" s="40" t="str">
        <f t="shared" ca="1" si="147"/>
        <v/>
      </c>
      <c r="H3087" s="40" t="str">
        <f t="shared" ca="1" si="148"/>
        <v/>
      </c>
      <c r="I3087" s="36" t="str">
        <f>IF($A3087 = "", "",
IF(COUNTIF(MINIMUM_DAY_DATES[], Attendance!J3087) &gt; 0, VLOOKUP(Attendance!$G3087,MINIMUM_DAY_PERIOD_SCHEDULE[], 2,TRUE),
IF(COUNTIF(RALLY_DATES[], Attendance!J3087) &gt; 0, VLOOKUP(Attendance!$G3087,RALLY_PERIOD_SCHEDULE[], 2,TRUE),
IF(WEEKDAY(Attendance!$J3087) = 2,
       IF(COUNTIF(FINALS_WEEK_MONDAY_DATE[],Attendance!$J3087) &gt; 0, VLOOKUP(Attendance!$G3087,FINALS_WEEK_MONDAY_PERIOD_SCHEDULE[],2,TRUE),
       VLOOKUP(Attendance!$G3087,REGULAR_WEEK_SCHEDULE[],6,TRUE)),
IF(WEEKDAY($J3087) = 3,
       IF(COUNTIF(FINALS_WEEK_TUESDAY_DATE[],Attendance!$J3087) &gt; 0, VLOOKUP(Attendance!$G3087,FINALS_WEEK_TUESDAY_PERIOD_SCHEDULE[],2,TRUE),
       VLOOKUP(Attendance!$G3087,REGULAR_WEEK_SCHEDULE[[Tuesday]:[Period]],5,TRUE)),
IF(WEEKDAY(Attendance!$J3087) = 4,
        IF(COUNTIF(BLOCK_WEDNESDAY_DATES[],Attendance!$J3087) &gt; 0, VLOOKUP(Attendance!$G3087,BLOCK_WEDNESDAY_PERIOD_SCHEDULE[],2,TRUE),
        IF(COUNTIF(FINALS_WEEK_WEDNESDAY_DATE[],Attendance!$J3087) &gt; 0, VLOOKUP(Attendance!$G3087,FINALS_WEEK_WEDNESDAY_PERIOD_SCHEDULE[],2,TRUE),
       VLOOKUP(Attendance!$G3087,REGULAR_WEEK_SCHEDULE[[Wednesday]:[Period]],4,TRUE))),
IF(WEEKDAY($J3087) = 5,
       IF(COUNTIF(BLOCK_THURSDAY_DATES[],Attendance!$J3087) &gt; 0, VLOOKUP(Attendance!$G3087,BLOCK_THURSDAY_PERIOD_SCHEDULE[],2,TRUE),
       IF(COUNTIF(FINALS_WEEK_THURSDAY_DATE[],Attendance!$J3087) &gt; 0, VLOOKUP(Attendance!$G3087,FINALS_WEEK_THURSDAY_PERIOD_SCHEDULE[],2,TRUE),
       VLOOKUP(Attendance!$G3087,REGULAR_WEEK_SCHEDULE[[Thursday]:[Period]],3,TRUE))),
IF(WEEKDAY(Attendance!$J3087) = 6,
       IF(COUNTIF(FINALS_WEEK_FRIDAY_DATE[],Attendance!$J3087) &gt; 0, VLOOKUP(Attendance!$G3087,FINALS_WEEK_FRIDAY_PERIOD_SCHEDULE[],2,TRUE),
       VLOOKUP(Attendance!$G3087,REGULAR_WEEK_SCHEDULE[[Friday]:[Period]],2,TRUE))))))))))</f>
        <v/>
      </c>
      <c r="J3087" s="41" t="str">
        <f t="shared" ca="1" si="149"/>
        <v/>
      </c>
      <c r="K3087" s="41" t="str">
        <f>IF($A3087 &lt;&gt; "",VLOOKUP($A3087,'Student reference sheet'!$A$2:$V$2329, 7,FALSE), "")</f>
        <v/>
      </c>
      <c r="L3087" s="30" t="str">
        <f>IF($A3087 ="", "", VLOOKUP($A3087, 'Student reference sheet'!$A$2:$Z$2603,23,FALSE))</f>
        <v/>
      </c>
      <c r="M3087" s="30" t="str">
        <f>IF($A3087 ="", "", VLOOKUP($A3087, 'Student reference sheet'!$A$2:$Z$2603,24,FALSE))</f>
        <v/>
      </c>
      <c r="N3087" s="30" t="str">
        <f>IF($A3087 ="", "", VLOOKUP($A3087, 'Student reference sheet'!$A$2:$Z$2603,26,FALSE))</f>
        <v/>
      </c>
      <c r="O3087" s="30" t="str">
        <f>IF($A3087 ="", "", VLOOKUP($A3087, 'Student reference sheet'!$A$2:$Z$2603,25,FALSE))</f>
        <v/>
      </c>
      <c r="P3087" s="39" t="str">
        <f>IF($A3087 = "", "", IF(OR(VLOOKUP($A3087,'Student reference sheet'!$A$2:$V$2400,8,FALSE) = "R",  VLOOKUP($A3087,'Student reference sheet'!$A$2:$V$2400,8,FALSE) = "L"), "X", ""))</f>
        <v/>
      </c>
      <c r="Q3087" s="39" t="str">
        <f>IF($A3087 ="", "", VLOOKUP($A3087, 'Student reference sheet'!$A$2:$V$2603,22,FALSE))</f>
        <v/>
      </c>
      <c r="R3087" s="39" t="str">
        <f>IF($A3087 &lt;&gt; "",VLOOKUP($A3087,'Student reference sheet'!$A$2:$V$2329, 5,FALSE), "")</f>
        <v/>
      </c>
      <c r="S3087" s="39" t="str">
        <f>IF($A3087 &lt;&gt; "",VLOOKUP($A3087,'Student reference sheet'!$A$2:$V$2329, 6,FALSE), "")</f>
        <v/>
      </c>
      <c r="T3087" s="30" t="str">
        <f>IF($A3087 = "","",
IF(VLOOKUP($A3087,'Student reference sheet'!$A$2:$V$2329, 10,FALSE) = "Y", "Hispanic",
IF(VLOOKUP($A3087,'Student reference sheet'!$A$2:$V$2329,11,FALSE) &lt;&gt; "",
IF(VLOOKUP($A3087,'Student reference sheet'!$A$2:$V$2329,11,FALSE) = "UNK", "Unknown", VLOOKUP(VALUE(VLOOKUP($A3087,'Student reference sheet'!$A$2:$V$2329,11,FALSE)),'Ethnicity Reference'!$A$2:$B$22,2,FALSE)),
IF(VLOOKUP($A3087,'Student reference sheet'!$A$2:$V$2329,9,FALSE) &lt;&gt; "", VLOOKUP(VALUE(VLOOKUP($A3087,'Student reference sheet'!$A$2:$V$2329,9,FALSE)),'Ethnicity Reference'!$A$2:$B$22,2,FALSE),"Unknown"))))</f>
        <v/>
      </c>
      <c r="U3087" s="35"/>
    </row>
    <row r="3088" spans="1:21" ht="15.75">
      <c r="A3088" s="47"/>
      <c r="B3088" s="33"/>
      <c r="C3088" s="39" t="str">
        <f>IF($A3088 &lt;&gt; "",VLOOKUP($A3088,'Student reference sheet'!$A$2:$V$2329, 3,FALSE), "")</f>
        <v/>
      </c>
      <c r="D3088" s="39" t="str">
        <f>IF($A3088 &lt;&gt; "",VLOOKUP($A3088,'Student reference sheet'!$A$2:$V$2329, 2,FALSE), "")</f>
        <v/>
      </c>
      <c r="E3088" s="35"/>
      <c r="F3088" s="34"/>
      <c r="G3088" s="40" t="str">
        <f t="shared" ca="1" si="147"/>
        <v/>
      </c>
      <c r="H3088" s="40" t="str">
        <f t="shared" ca="1" si="148"/>
        <v/>
      </c>
      <c r="I3088" s="36" t="str">
        <f>IF($A3088 = "", "",
IF(COUNTIF(MINIMUM_DAY_DATES[], Attendance!J3088) &gt; 0, VLOOKUP(Attendance!$G3088,MINIMUM_DAY_PERIOD_SCHEDULE[], 2,TRUE),
IF(COUNTIF(RALLY_DATES[], Attendance!J3088) &gt; 0, VLOOKUP(Attendance!$G3088,RALLY_PERIOD_SCHEDULE[], 2,TRUE),
IF(WEEKDAY(Attendance!$J3088) = 2,
       IF(COUNTIF(FINALS_WEEK_MONDAY_DATE[],Attendance!$J3088) &gt; 0, VLOOKUP(Attendance!$G3088,FINALS_WEEK_MONDAY_PERIOD_SCHEDULE[],2,TRUE),
       VLOOKUP(Attendance!$G3088,REGULAR_WEEK_SCHEDULE[],6,TRUE)),
IF(WEEKDAY($J3088) = 3,
       IF(COUNTIF(FINALS_WEEK_TUESDAY_DATE[],Attendance!$J3088) &gt; 0, VLOOKUP(Attendance!$G3088,FINALS_WEEK_TUESDAY_PERIOD_SCHEDULE[],2,TRUE),
       VLOOKUP(Attendance!$G3088,REGULAR_WEEK_SCHEDULE[[Tuesday]:[Period]],5,TRUE)),
IF(WEEKDAY(Attendance!$J3088) = 4,
        IF(COUNTIF(BLOCK_WEDNESDAY_DATES[],Attendance!$J3088) &gt; 0, VLOOKUP(Attendance!$G3088,BLOCK_WEDNESDAY_PERIOD_SCHEDULE[],2,TRUE),
        IF(COUNTIF(FINALS_WEEK_WEDNESDAY_DATE[],Attendance!$J3088) &gt; 0, VLOOKUP(Attendance!$G3088,FINALS_WEEK_WEDNESDAY_PERIOD_SCHEDULE[],2,TRUE),
       VLOOKUP(Attendance!$G3088,REGULAR_WEEK_SCHEDULE[[Wednesday]:[Period]],4,TRUE))),
IF(WEEKDAY($J3088) = 5,
       IF(COUNTIF(BLOCK_THURSDAY_DATES[],Attendance!$J3088) &gt; 0, VLOOKUP(Attendance!$G3088,BLOCK_THURSDAY_PERIOD_SCHEDULE[],2,TRUE),
       IF(COUNTIF(FINALS_WEEK_THURSDAY_DATE[],Attendance!$J3088) &gt; 0, VLOOKUP(Attendance!$G3088,FINALS_WEEK_THURSDAY_PERIOD_SCHEDULE[],2,TRUE),
       VLOOKUP(Attendance!$G3088,REGULAR_WEEK_SCHEDULE[[Thursday]:[Period]],3,TRUE))),
IF(WEEKDAY(Attendance!$J3088) = 6,
       IF(COUNTIF(FINALS_WEEK_FRIDAY_DATE[],Attendance!$J3088) &gt; 0, VLOOKUP(Attendance!$G3088,FINALS_WEEK_FRIDAY_PERIOD_SCHEDULE[],2,TRUE),
       VLOOKUP(Attendance!$G3088,REGULAR_WEEK_SCHEDULE[[Friday]:[Period]],2,TRUE))))))))))</f>
        <v/>
      </c>
      <c r="J3088" s="41" t="str">
        <f t="shared" ca="1" si="149"/>
        <v/>
      </c>
      <c r="K3088" s="41" t="str">
        <f>IF($A3088 &lt;&gt; "",VLOOKUP($A3088,'Student reference sheet'!$A$2:$V$2329, 7,FALSE), "")</f>
        <v/>
      </c>
      <c r="L3088" s="30" t="str">
        <f>IF($A3088 ="", "", VLOOKUP($A3088, 'Student reference sheet'!$A$2:$Z$2603,23,FALSE))</f>
        <v/>
      </c>
      <c r="M3088" s="30" t="str">
        <f>IF($A3088 ="", "", VLOOKUP($A3088, 'Student reference sheet'!$A$2:$Z$2603,24,FALSE))</f>
        <v/>
      </c>
      <c r="N3088" s="30" t="str">
        <f>IF($A3088 ="", "", VLOOKUP($A3088, 'Student reference sheet'!$A$2:$Z$2603,26,FALSE))</f>
        <v/>
      </c>
      <c r="O3088" s="30" t="str">
        <f>IF($A3088 ="", "", VLOOKUP($A3088, 'Student reference sheet'!$A$2:$Z$2603,25,FALSE))</f>
        <v/>
      </c>
      <c r="P3088" s="39" t="str">
        <f>IF($A3088 = "", "", IF(OR(VLOOKUP($A3088,'Student reference sheet'!$A$2:$V$2400,8,FALSE) = "R",  VLOOKUP($A3088,'Student reference sheet'!$A$2:$V$2400,8,FALSE) = "L"), "X", ""))</f>
        <v/>
      </c>
      <c r="Q3088" s="39" t="str">
        <f>IF($A3088 ="", "", VLOOKUP($A3088, 'Student reference sheet'!$A$2:$V$2603,22,FALSE))</f>
        <v/>
      </c>
      <c r="R3088" s="39" t="str">
        <f>IF($A3088 &lt;&gt; "",VLOOKUP($A3088,'Student reference sheet'!$A$2:$V$2329, 5,FALSE), "")</f>
        <v/>
      </c>
      <c r="S3088" s="39" t="str">
        <f>IF($A3088 &lt;&gt; "",VLOOKUP($A3088,'Student reference sheet'!$A$2:$V$2329, 6,FALSE), "")</f>
        <v/>
      </c>
      <c r="T3088" s="30" t="str">
        <f>IF($A3088 = "","",
IF(VLOOKUP($A3088,'Student reference sheet'!$A$2:$V$2329, 10,FALSE) = "Y", "Hispanic",
IF(VLOOKUP($A3088,'Student reference sheet'!$A$2:$V$2329,11,FALSE) &lt;&gt; "",
IF(VLOOKUP($A3088,'Student reference sheet'!$A$2:$V$2329,11,FALSE) = "UNK", "Unknown", VLOOKUP(VALUE(VLOOKUP($A3088,'Student reference sheet'!$A$2:$V$2329,11,FALSE)),'Ethnicity Reference'!$A$2:$B$22,2,FALSE)),
IF(VLOOKUP($A3088,'Student reference sheet'!$A$2:$V$2329,9,FALSE) &lt;&gt; "", VLOOKUP(VALUE(VLOOKUP($A3088,'Student reference sheet'!$A$2:$V$2329,9,FALSE)),'Ethnicity Reference'!$A$2:$B$22,2,FALSE),"Unknown"))))</f>
        <v/>
      </c>
      <c r="U3088" s="35"/>
    </row>
    <row r="3089" spans="1:21" ht="15.75">
      <c r="A3089" s="47"/>
      <c r="B3089" s="33"/>
      <c r="C3089" s="39" t="str">
        <f>IF($A3089 &lt;&gt; "",VLOOKUP($A3089,'Student reference sheet'!$A$2:$V$2329, 3,FALSE), "")</f>
        <v/>
      </c>
      <c r="D3089" s="39" t="str">
        <f>IF($A3089 &lt;&gt; "",VLOOKUP($A3089,'Student reference sheet'!$A$2:$V$2329, 2,FALSE), "")</f>
        <v/>
      </c>
      <c r="E3089" s="35"/>
      <c r="F3089" s="34"/>
      <c r="G3089" s="40" t="str">
        <f t="shared" ca="1" si="147"/>
        <v/>
      </c>
      <c r="H3089" s="40" t="str">
        <f t="shared" ca="1" si="148"/>
        <v/>
      </c>
      <c r="I3089" s="36" t="str">
        <f>IF($A3089 = "", "",
IF(COUNTIF(MINIMUM_DAY_DATES[], Attendance!J3089) &gt; 0, VLOOKUP(Attendance!$G3089,MINIMUM_DAY_PERIOD_SCHEDULE[], 2,TRUE),
IF(COUNTIF(RALLY_DATES[], Attendance!J3089) &gt; 0, VLOOKUP(Attendance!$G3089,RALLY_PERIOD_SCHEDULE[], 2,TRUE),
IF(WEEKDAY(Attendance!$J3089) = 2,
       IF(COUNTIF(FINALS_WEEK_MONDAY_DATE[],Attendance!$J3089) &gt; 0, VLOOKUP(Attendance!$G3089,FINALS_WEEK_MONDAY_PERIOD_SCHEDULE[],2,TRUE),
       VLOOKUP(Attendance!$G3089,REGULAR_WEEK_SCHEDULE[],6,TRUE)),
IF(WEEKDAY($J3089) = 3,
       IF(COUNTIF(FINALS_WEEK_TUESDAY_DATE[],Attendance!$J3089) &gt; 0, VLOOKUP(Attendance!$G3089,FINALS_WEEK_TUESDAY_PERIOD_SCHEDULE[],2,TRUE),
       VLOOKUP(Attendance!$G3089,REGULAR_WEEK_SCHEDULE[[Tuesday]:[Period]],5,TRUE)),
IF(WEEKDAY(Attendance!$J3089) = 4,
        IF(COUNTIF(BLOCK_WEDNESDAY_DATES[],Attendance!$J3089) &gt; 0, VLOOKUP(Attendance!$G3089,BLOCK_WEDNESDAY_PERIOD_SCHEDULE[],2,TRUE),
        IF(COUNTIF(FINALS_WEEK_WEDNESDAY_DATE[],Attendance!$J3089) &gt; 0, VLOOKUP(Attendance!$G3089,FINALS_WEEK_WEDNESDAY_PERIOD_SCHEDULE[],2,TRUE),
       VLOOKUP(Attendance!$G3089,REGULAR_WEEK_SCHEDULE[[Wednesday]:[Period]],4,TRUE))),
IF(WEEKDAY($J3089) = 5,
       IF(COUNTIF(BLOCK_THURSDAY_DATES[],Attendance!$J3089) &gt; 0, VLOOKUP(Attendance!$G3089,BLOCK_THURSDAY_PERIOD_SCHEDULE[],2,TRUE),
       IF(COUNTIF(FINALS_WEEK_THURSDAY_DATE[],Attendance!$J3089) &gt; 0, VLOOKUP(Attendance!$G3089,FINALS_WEEK_THURSDAY_PERIOD_SCHEDULE[],2,TRUE),
       VLOOKUP(Attendance!$G3089,REGULAR_WEEK_SCHEDULE[[Thursday]:[Period]],3,TRUE))),
IF(WEEKDAY(Attendance!$J3089) = 6,
       IF(COUNTIF(FINALS_WEEK_FRIDAY_DATE[],Attendance!$J3089) &gt; 0, VLOOKUP(Attendance!$G3089,FINALS_WEEK_FRIDAY_PERIOD_SCHEDULE[],2,TRUE),
       VLOOKUP(Attendance!$G3089,REGULAR_WEEK_SCHEDULE[[Friday]:[Period]],2,TRUE))))))))))</f>
        <v/>
      </c>
      <c r="J3089" s="41" t="str">
        <f t="shared" ca="1" si="149"/>
        <v/>
      </c>
      <c r="K3089" s="41" t="str">
        <f>IF($A3089 &lt;&gt; "",VLOOKUP($A3089,'Student reference sheet'!$A$2:$V$2329, 7,FALSE), "")</f>
        <v/>
      </c>
      <c r="L3089" s="30" t="str">
        <f>IF($A3089 ="", "", VLOOKUP($A3089, 'Student reference sheet'!$A$2:$Z$2603,23,FALSE))</f>
        <v/>
      </c>
      <c r="M3089" s="30" t="str">
        <f>IF($A3089 ="", "", VLOOKUP($A3089, 'Student reference sheet'!$A$2:$Z$2603,24,FALSE))</f>
        <v/>
      </c>
      <c r="N3089" s="30" t="str">
        <f>IF($A3089 ="", "", VLOOKUP($A3089, 'Student reference sheet'!$A$2:$Z$2603,26,FALSE))</f>
        <v/>
      </c>
      <c r="O3089" s="30" t="str">
        <f>IF($A3089 ="", "", VLOOKUP($A3089, 'Student reference sheet'!$A$2:$Z$2603,25,FALSE))</f>
        <v/>
      </c>
      <c r="P3089" s="39" t="str">
        <f>IF($A3089 = "", "", IF(OR(VLOOKUP($A3089,'Student reference sheet'!$A$2:$V$2400,8,FALSE) = "R",  VLOOKUP($A3089,'Student reference sheet'!$A$2:$V$2400,8,FALSE) = "L"), "X", ""))</f>
        <v/>
      </c>
      <c r="Q3089" s="39" t="str">
        <f>IF($A3089 ="", "", VLOOKUP($A3089, 'Student reference sheet'!$A$2:$V$2603,22,FALSE))</f>
        <v/>
      </c>
      <c r="R3089" s="39" t="str">
        <f>IF($A3089 &lt;&gt; "",VLOOKUP($A3089,'Student reference sheet'!$A$2:$V$2329, 5,FALSE), "")</f>
        <v/>
      </c>
      <c r="S3089" s="39" t="str">
        <f>IF($A3089 &lt;&gt; "",VLOOKUP($A3089,'Student reference sheet'!$A$2:$V$2329, 6,FALSE), "")</f>
        <v/>
      </c>
      <c r="T3089" s="30" t="str">
        <f>IF($A3089 = "","",
IF(VLOOKUP($A3089,'Student reference sheet'!$A$2:$V$2329, 10,FALSE) = "Y", "Hispanic",
IF(VLOOKUP($A3089,'Student reference sheet'!$A$2:$V$2329,11,FALSE) &lt;&gt; "",
IF(VLOOKUP($A3089,'Student reference sheet'!$A$2:$V$2329,11,FALSE) = "UNK", "Unknown", VLOOKUP(VALUE(VLOOKUP($A3089,'Student reference sheet'!$A$2:$V$2329,11,FALSE)),'Ethnicity Reference'!$A$2:$B$22,2,FALSE)),
IF(VLOOKUP($A3089,'Student reference sheet'!$A$2:$V$2329,9,FALSE) &lt;&gt; "", VLOOKUP(VALUE(VLOOKUP($A3089,'Student reference sheet'!$A$2:$V$2329,9,FALSE)),'Ethnicity Reference'!$A$2:$B$22,2,FALSE),"Unknown"))))</f>
        <v/>
      </c>
      <c r="U3089" s="35"/>
    </row>
    <row r="3090" spans="1:21" ht="15.75">
      <c r="A3090" s="47"/>
      <c r="B3090" s="33"/>
      <c r="C3090" s="39" t="str">
        <f>IF($A3090 &lt;&gt; "",VLOOKUP($A3090,'Student reference sheet'!$A$2:$V$2329, 3,FALSE), "")</f>
        <v/>
      </c>
      <c r="D3090" s="39" t="str">
        <f>IF($A3090 &lt;&gt; "",VLOOKUP($A3090,'Student reference sheet'!$A$2:$V$2329, 2,FALSE), "")</f>
        <v/>
      </c>
      <c r="E3090" s="35"/>
      <c r="F3090" s="34"/>
      <c r="G3090" s="40" t="str">
        <f t="shared" ca="1" si="147"/>
        <v/>
      </c>
      <c r="H3090" s="40" t="str">
        <f t="shared" ca="1" si="148"/>
        <v/>
      </c>
      <c r="I3090" s="36" t="str">
        <f>IF($A3090 = "", "",
IF(COUNTIF(MINIMUM_DAY_DATES[], Attendance!J3090) &gt; 0, VLOOKUP(Attendance!$G3090,MINIMUM_DAY_PERIOD_SCHEDULE[], 2,TRUE),
IF(COUNTIF(RALLY_DATES[], Attendance!J3090) &gt; 0, VLOOKUP(Attendance!$G3090,RALLY_PERIOD_SCHEDULE[], 2,TRUE),
IF(WEEKDAY(Attendance!$J3090) = 2,
       IF(COUNTIF(FINALS_WEEK_MONDAY_DATE[],Attendance!$J3090) &gt; 0, VLOOKUP(Attendance!$G3090,FINALS_WEEK_MONDAY_PERIOD_SCHEDULE[],2,TRUE),
       VLOOKUP(Attendance!$G3090,REGULAR_WEEK_SCHEDULE[],6,TRUE)),
IF(WEEKDAY($J3090) = 3,
       IF(COUNTIF(FINALS_WEEK_TUESDAY_DATE[],Attendance!$J3090) &gt; 0, VLOOKUP(Attendance!$G3090,FINALS_WEEK_TUESDAY_PERIOD_SCHEDULE[],2,TRUE),
       VLOOKUP(Attendance!$G3090,REGULAR_WEEK_SCHEDULE[[Tuesday]:[Period]],5,TRUE)),
IF(WEEKDAY(Attendance!$J3090) = 4,
        IF(COUNTIF(BLOCK_WEDNESDAY_DATES[],Attendance!$J3090) &gt; 0, VLOOKUP(Attendance!$G3090,BLOCK_WEDNESDAY_PERIOD_SCHEDULE[],2,TRUE),
        IF(COUNTIF(FINALS_WEEK_WEDNESDAY_DATE[],Attendance!$J3090) &gt; 0, VLOOKUP(Attendance!$G3090,FINALS_WEEK_WEDNESDAY_PERIOD_SCHEDULE[],2,TRUE),
       VLOOKUP(Attendance!$G3090,REGULAR_WEEK_SCHEDULE[[Wednesday]:[Period]],4,TRUE))),
IF(WEEKDAY($J3090) = 5,
       IF(COUNTIF(BLOCK_THURSDAY_DATES[],Attendance!$J3090) &gt; 0, VLOOKUP(Attendance!$G3090,BLOCK_THURSDAY_PERIOD_SCHEDULE[],2,TRUE),
       IF(COUNTIF(FINALS_WEEK_THURSDAY_DATE[],Attendance!$J3090) &gt; 0, VLOOKUP(Attendance!$G3090,FINALS_WEEK_THURSDAY_PERIOD_SCHEDULE[],2,TRUE),
       VLOOKUP(Attendance!$G3090,REGULAR_WEEK_SCHEDULE[[Thursday]:[Period]],3,TRUE))),
IF(WEEKDAY(Attendance!$J3090) = 6,
       IF(COUNTIF(FINALS_WEEK_FRIDAY_DATE[],Attendance!$J3090) &gt; 0, VLOOKUP(Attendance!$G3090,FINALS_WEEK_FRIDAY_PERIOD_SCHEDULE[],2,TRUE),
       VLOOKUP(Attendance!$G3090,REGULAR_WEEK_SCHEDULE[[Friday]:[Period]],2,TRUE))))))))))</f>
        <v/>
      </c>
      <c r="J3090" s="41" t="str">
        <f t="shared" ca="1" si="149"/>
        <v/>
      </c>
      <c r="K3090" s="41" t="str">
        <f>IF($A3090 &lt;&gt; "",VLOOKUP($A3090,'Student reference sheet'!$A$2:$V$2329, 7,FALSE), "")</f>
        <v/>
      </c>
      <c r="L3090" s="30" t="str">
        <f>IF($A3090 ="", "", VLOOKUP($A3090, 'Student reference sheet'!$A$2:$Z$2603,23,FALSE))</f>
        <v/>
      </c>
      <c r="M3090" s="30" t="str">
        <f>IF($A3090 ="", "", VLOOKUP($A3090, 'Student reference sheet'!$A$2:$Z$2603,24,FALSE))</f>
        <v/>
      </c>
      <c r="N3090" s="30" t="str">
        <f>IF($A3090 ="", "", VLOOKUP($A3090, 'Student reference sheet'!$A$2:$Z$2603,26,FALSE))</f>
        <v/>
      </c>
      <c r="O3090" s="30" t="str">
        <f>IF($A3090 ="", "", VLOOKUP($A3090, 'Student reference sheet'!$A$2:$Z$2603,25,FALSE))</f>
        <v/>
      </c>
      <c r="P3090" s="39" t="str">
        <f>IF($A3090 = "", "", IF(OR(VLOOKUP($A3090,'Student reference sheet'!$A$2:$V$2400,8,FALSE) = "R",  VLOOKUP($A3090,'Student reference sheet'!$A$2:$V$2400,8,FALSE) = "L"), "X", ""))</f>
        <v/>
      </c>
      <c r="Q3090" s="39" t="str">
        <f>IF($A3090 ="", "", VLOOKUP($A3090, 'Student reference sheet'!$A$2:$V$2603,22,FALSE))</f>
        <v/>
      </c>
      <c r="R3090" s="39" t="str">
        <f>IF($A3090 &lt;&gt; "",VLOOKUP($A3090,'Student reference sheet'!$A$2:$V$2329, 5,FALSE), "")</f>
        <v/>
      </c>
      <c r="S3090" s="39" t="str">
        <f>IF($A3090 &lt;&gt; "",VLOOKUP($A3090,'Student reference sheet'!$A$2:$V$2329, 6,FALSE), "")</f>
        <v/>
      </c>
      <c r="T3090" s="30" t="str">
        <f>IF($A3090 = "","",
IF(VLOOKUP($A3090,'Student reference sheet'!$A$2:$V$2329, 10,FALSE) = "Y", "Hispanic",
IF(VLOOKUP($A3090,'Student reference sheet'!$A$2:$V$2329,11,FALSE) &lt;&gt; "",
IF(VLOOKUP($A3090,'Student reference sheet'!$A$2:$V$2329,11,FALSE) = "UNK", "Unknown", VLOOKUP(VALUE(VLOOKUP($A3090,'Student reference sheet'!$A$2:$V$2329,11,FALSE)),'Ethnicity Reference'!$A$2:$B$22,2,FALSE)),
IF(VLOOKUP($A3090,'Student reference sheet'!$A$2:$V$2329,9,FALSE) &lt;&gt; "", VLOOKUP(VALUE(VLOOKUP($A3090,'Student reference sheet'!$A$2:$V$2329,9,FALSE)),'Ethnicity Reference'!$A$2:$B$22,2,FALSE),"Unknown"))))</f>
        <v/>
      </c>
      <c r="U3090" s="35"/>
    </row>
    <row r="3091" spans="1:21" ht="15.75">
      <c r="A3091" s="47"/>
      <c r="B3091" s="33"/>
      <c r="C3091" s="39" t="str">
        <f>IF($A3091 &lt;&gt; "",VLOOKUP($A3091,'Student reference sheet'!$A$2:$V$2329, 3,FALSE), "")</f>
        <v/>
      </c>
      <c r="D3091" s="39" t="str">
        <f>IF($A3091 &lt;&gt; "",VLOOKUP($A3091,'Student reference sheet'!$A$2:$V$2329, 2,FALSE), "")</f>
        <v/>
      </c>
      <c r="E3091" s="35"/>
      <c r="F3091" s="34"/>
      <c r="G3091" s="40" t="str">
        <f t="shared" ca="1" si="147"/>
        <v/>
      </c>
      <c r="H3091" s="40" t="str">
        <f t="shared" ca="1" si="148"/>
        <v/>
      </c>
      <c r="I3091" s="36" t="str">
        <f>IF($A3091 = "", "",
IF(COUNTIF(MINIMUM_DAY_DATES[], Attendance!J3091) &gt; 0, VLOOKUP(Attendance!$G3091,MINIMUM_DAY_PERIOD_SCHEDULE[], 2,TRUE),
IF(COUNTIF(RALLY_DATES[], Attendance!J3091) &gt; 0, VLOOKUP(Attendance!$G3091,RALLY_PERIOD_SCHEDULE[], 2,TRUE),
IF(WEEKDAY(Attendance!$J3091) = 2,
       IF(COUNTIF(FINALS_WEEK_MONDAY_DATE[],Attendance!$J3091) &gt; 0, VLOOKUP(Attendance!$G3091,FINALS_WEEK_MONDAY_PERIOD_SCHEDULE[],2,TRUE),
       VLOOKUP(Attendance!$G3091,REGULAR_WEEK_SCHEDULE[],6,TRUE)),
IF(WEEKDAY($J3091) = 3,
       IF(COUNTIF(FINALS_WEEK_TUESDAY_DATE[],Attendance!$J3091) &gt; 0, VLOOKUP(Attendance!$G3091,FINALS_WEEK_TUESDAY_PERIOD_SCHEDULE[],2,TRUE),
       VLOOKUP(Attendance!$G3091,REGULAR_WEEK_SCHEDULE[[Tuesday]:[Period]],5,TRUE)),
IF(WEEKDAY(Attendance!$J3091) = 4,
        IF(COUNTIF(BLOCK_WEDNESDAY_DATES[],Attendance!$J3091) &gt; 0, VLOOKUP(Attendance!$G3091,BLOCK_WEDNESDAY_PERIOD_SCHEDULE[],2,TRUE),
        IF(COUNTIF(FINALS_WEEK_WEDNESDAY_DATE[],Attendance!$J3091) &gt; 0, VLOOKUP(Attendance!$G3091,FINALS_WEEK_WEDNESDAY_PERIOD_SCHEDULE[],2,TRUE),
       VLOOKUP(Attendance!$G3091,REGULAR_WEEK_SCHEDULE[[Wednesday]:[Period]],4,TRUE))),
IF(WEEKDAY($J3091) = 5,
       IF(COUNTIF(BLOCK_THURSDAY_DATES[],Attendance!$J3091) &gt; 0, VLOOKUP(Attendance!$G3091,BLOCK_THURSDAY_PERIOD_SCHEDULE[],2,TRUE),
       IF(COUNTIF(FINALS_WEEK_THURSDAY_DATE[],Attendance!$J3091) &gt; 0, VLOOKUP(Attendance!$G3091,FINALS_WEEK_THURSDAY_PERIOD_SCHEDULE[],2,TRUE),
       VLOOKUP(Attendance!$G3091,REGULAR_WEEK_SCHEDULE[[Thursday]:[Period]],3,TRUE))),
IF(WEEKDAY(Attendance!$J3091) = 6,
       IF(COUNTIF(FINALS_WEEK_FRIDAY_DATE[],Attendance!$J3091) &gt; 0, VLOOKUP(Attendance!$G3091,FINALS_WEEK_FRIDAY_PERIOD_SCHEDULE[],2,TRUE),
       VLOOKUP(Attendance!$G3091,REGULAR_WEEK_SCHEDULE[[Friday]:[Period]],2,TRUE))))))))))</f>
        <v/>
      </c>
      <c r="J3091" s="41" t="str">
        <f t="shared" ca="1" si="149"/>
        <v/>
      </c>
      <c r="K3091" s="41" t="str">
        <f>IF($A3091 &lt;&gt; "",VLOOKUP($A3091,'Student reference sheet'!$A$2:$V$2329, 7,FALSE), "")</f>
        <v/>
      </c>
      <c r="L3091" s="30" t="str">
        <f>IF($A3091 ="", "", VLOOKUP($A3091, 'Student reference sheet'!$A$2:$Z$2603,23,FALSE))</f>
        <v/>
      </c>
      <c r="M3091" s="30" t="str">
        <f>IF($A3091 ="", "", VLOOKUP($A3091, 'Student reference sheet'!$A$2:$Z$2603,24,FALSE))</f>
        <v/>
      </c>
      <c r="N3091" s="30" t="str">
        <f>IF($A3091 ="", "", VLOOKUP($A3091, 'Student reference sheet'!$A$2:$Z$2603,26,FALSE))</f>
        <v/>
      </c>
      <c r="O3091" s="30" t="str">
        <f>IF($A3091 ="", "", VLOOKUP($A3091, 'Student reference sheet'!$A$2:$Z$2603,25,FALSE))</f>
        <v/>
      </c>
      <c r="P3091" s="39" t="str">
        <f>IF($A3091 = "", "", IF(OR(VLOOKUP($A3091,'Student reference sheet'!$A$2:$V$2400,8,FALSE) = "R",  VLOOKUP($A3091,'Student reference sheet'!$A$2:$V$2400,8,FALSE) = "L"), "X", ""))</f>
        <v/>
      </c>
      <c r="Q3091" s="39" t="str">
        <f>IF($A3091 ="", "", VLOOKUP($A3091, 'Student reference sheet'!$A$2:$V$2603,22,FALSE))</f>
        <v/>
      </c>
      <c r="R3091" s="39" t="str">
        <f>IF($A3091 &lt;&gt; "",VLOOKUP($A3091,'Student reference sheet'!$A$2:$V$2329, 5,FALSE), "")</f>
        <v/>
      </c>
      <c r="S3091" s="39" t="str">
        <f>IF($A3091 &lt;&gt; "",VLOOKUP($A3091,'Student reference sheet'!$A$2:$V$2329, 6,FALSE), "")</f>
        <v/>
      </c>
      <c r="T3091" s="30" t="str">
        <f>IF($A3091 = "","",
IF(VLOOKUP($A3091,'Student reference sheet'!$A$2:$V$2329, 10,FALSE) = "Y", "Hispanic",
IF(VLOOKUP($A3091,'Student reference sheet'!$A$2:$V$2329,11,FALSE) &lt;&gt; "",
IF(VLOOKUP($A3091,'Student reference sheet'!$A$2:$V$2329,11,FALSE) = "UNK", "Unknown", VLOOKUP(VALUE(VLOOKUP($A3091,'Student reference sheet'!$A$2:$V$2329,11,FALSE)),'Ethnicity Reference'!$A$2:$B$22,2,FALSE)),
IF(VLOOKUP($A3091,'Student reference sheet'!$A$2:$V$2329,9,FALSE) &lt;&gt; "", VLOOKUP(VALUE(VLOOKUP($A3091,'Student reference sheet'!$A$2:$V$2329,9,FALSE)),'Ethnicity Reference'!$A$2:$B$22,2,FALSE),"Unknown"))))</f>
        <v/>
      </c>
      <c r="U3091" s="35"/>
    </row>
    <row r="3092" spans="1:21" ht="15.75">
      <c r="A3092" s="47"/>
      <c r="B3092" s="33"/>
      <c r="C3092" s="39" t="str">
        <f>IF($A3092 &lt;&gt; "",VLOOKUP($A3092,'Student reference sheet'!$A$2:$V$2329, 3,FALSE), "")</f>
        <v/>
      </c>
      <c r="D3092" s="39" t="str">
        <f>IF($A3092 &lt;&gt; "",VLOOKUP($A3092,'Student reference sheet'!$A$2:$V$2329, 2,FALSE), "")</f>
        <v/>
      </c>
      <c r="E3092" s="35"/>
      <c r="F3092" s="34"/>
      <c r="G3092" s="40" t="str">
        <f t="shared" ca="1" si="147"/>
        <v/>
      </c>
      <c r="H3092" s="40" t="str">
        <f t="shared" ca="1" si="148"/>
        <v/>
      </c>
      <c r="I3092" s="36" t="str">
        <f>IF($A3092 = "", "",
IF(COUNTIF(MINIMUM_DAY_DATES[], Attendance!J3092) &gt; 0, VLOOKUP(Attendance!$G3092,MINIMUM_DAY_PERIOD_SCHEDULE[], 2,TRUE),
IF(COUNTIF(RALLY_DATES[], Attendance!J3092) &gt; 0, VLOOKUP(Attendance!$G3092,RALLY_PERIOD_SCHEDULE[], 2,TRUE),
IF(WEEKDAY(Attendance!$J3092) = 2,
       IF(COUNTIF(FINALS_WEEK_MONDAY_DATE[],Attendance!$J3092) &gt; 0, VLOOKUP(Attendance!$G3092,FINALS_WEEK_MONDAY_PERIOD_SCHEDULE[],2,TRUE),
       VLOOKUP(Attendance!$G3092,REGULAR_WEEK_SCHEDULE[],6,TRUE)),
IF(WEEKDAY($J3092) = 3,
       IF(COUNTIF(FINALS_WEEK_TUESDAY_DATE[],Attendance!$J3092) &gt; 0, VLOOKUP(Attendance!$G3092,FINALS_WEEK_TUESDAY_PERIOD_SCHEDULE[],2,TRUE),
       VLOOKUP(Attendance!$G3092,REGULAR_WEEK_SCHEDULE[[Tuesday]:[Period]],5,TRUE)),
IF(WEEKDAY(Attendance!$J3092) = 4,
        IF(COUNTIF(BLOCK_WEDNESDAY_DATES[],Attendance!$J3092) &gt; 0, VLOOKUP(Attendance!$G3092,BLOCK_WEDNESDAY_PERIOD_SCHEDULE[],2,TRUE),
        IF(COUNTIF(FINALS_WEEK_WEDNESDAY_DATE[],Attendance!$J3092) &gt; 0, VLOOKUP(Attendance!$G3092,FINALS_WEEK_WEDNESDAY_PERIOD_SCHEDULE[],2,TRUE),
       VLOOKUP(Attendance!$G3092,REGULAR_WEEK_SCHEDULE[[Wednesday]:[Period]],4,TRUE))),
IF(WEEKDAY($J3092) = 5,
       IF(COUNTIF(BLOCK_THURSDAY_DATES[],Attendance!$J3092) &gt; 0, VLOOKUP(Attendance!$G3092,BLOCK_THURSDAY_PERIOD_SCHEDULE[],2,TRUE),
       IF(COUNTIF(FINALS_WEEK_THURSDAY_DATE[],Attendance!$J3092) &gt; 0, VLOOKUP(Attendance!$G3092,FINALS_WEEK_THURSDAY_PERIOD_SCHEDULE[],2,TRUE),
       VLOOKUP(Attendance!$G3092,REGULAR_WEEK_SCHEDULE[[Thursday]:[Period]],3,TRUE))),
IF(WEEKDAY(Attendance!$J3092) = 6,
       IF(COUNTIF(FINALS_WEEK_FRIDAY_DATE[],Attendance!$J3092) &gt; 0, VLOOKUP(Attendance!$G3092,FINALS_WEEK_FRIDAY_PERIOD_SCHEDULE[],2,TRUE),
       VLOOKUP(Attendance!$G3092,REGULAR_WEEK_SCHEDULE[[Friday]:[Period]],2,TRUE))))))))))</f>
        <v/>
      </c>
      <c r="J3092" s="41" t="str">
        <f t="shared" ca="1" si="149"/>
        <v/>
      </c>
      <c r="K3092" s="41" t="str">
        <f>IF($A3092 &lt;&gt; "",VLOOKUP($A3092,'Student reference sheet'!$A$2:$V$2329, 7,FALSE), "")</f>
        <v/>
      </c>
      <c r="L3092" s="30" t="str">
        <f>IF($A3092 ="", "", VLOOKUP($A3092, 'Student reference sheet'!$A$2:$Z$2603,23,FALSE))</f>
        <v/>
      </c>
      <c r="M3092" s="30" t="str">
        <f>IF($A3092 ="", "", VLOOKUP($A3092, 'Student reference sheet'!$A$2:$Z$2603,24,FALSE))</f>
        <v/>
      </c>
      <c r="N3092" s="30" t="str">
        <f>IF($A3092 ="", "", VLOOKUP($A3092, 'Student reference sheet'!$A$2:$Z$2603,26,FALSE))</f>
        <v/>
      </c>
      <c r="O3092" s="30" t="str">
        <f>IF($A3092 ="", "", VLOOKUP($A3092, 'Student reference sheet'!$A$2:$Z$2603,25,FALSE))</f>
        <v/>
      </c>
      <c r="P3092" s="39" t="str">
        <f>IF($A3092 = "", "", IF(OR(VLOOKUP($A3092,'Student reference sheet'!$A$2:$V$2400,8,FALSE) = "R",  VLOOKUP($A3092,'Student reference sheet'!$A$2:$V$2400,8,FALSE) = "L"), "X", ""))</f>
        <v/>
      </c>
      <c r="Q3092" s="39" t="str">
        <f>IF($A3092 ="", "", VLOOKUP($A3092, 'Student reference sheet'!$A$2:$V$2603,22,FALSE))</f>
        <v/>
      </c>
      <c r="R3092" s="39" t="str">
        <f>IF($A3092 &lt;&gt; "",VLOOKUP($A3092,'Student reference sheet'!$A$2:$V$2329, 5,FALSE), "")</f>
        <v/>
      </c>
      <c r="S3092" s="39" t="str">
        <f>IF($A3092 &lt;&gt; "",VLOOKUP($A3092,'Student reference sheet'!$A$2:$V$2329, 6,FALSE), "")</f>
        <v/>
      </c>
      <c r="T3092" s="30" t="str">
        <f>IF($A3092 = "","",
IF(VLOOKUP($A3092,'Student reference sheet'!$A$2:$V$2329, 10,FALSE) = "Y", "Hispanic",
IF(VLOOKUP($A3092,'Student reference sheet'!$A$2:$V$2329,11,FALSE) &lt;&gt; "",
IF(VLOOKUP($A3092,'Student reference sheet'!$A$2:$V$2329,11,FALSE) = "UNK", "Unknown", VLOOKUP(VALUE(VLOOKUP($A3092,'Student reference sheet'!$A$2:$V$2329,11,FALSE)),'Ethnicity Reference'!$A$2:$B$22,2,FALSE)),
IF(VLOOKUP($A3092,'Student reference sheet'!$A$2:$V$2329,9,FALSE) &lt;&gt; "", VLOOKUP(VALUE(VLOOKUP($A3092,'Student reference sheet'!$A$2:$V$2329,9,FALSE)),'Ethnicity Reference'!$A$2:$B$22,2,FALSE),"Unknown"))))</f>
        <v/>
      </c>
      <c r="U3092" s="35"/>
    </row>
    <row r="3093" spans="1:21" ht="15.75">
      <c r="A3093" s="47"/>
      <c r="B3093" s="33"/>
      <c r="C3093" s="39" t="str">
        <f>IF($A3093 &lt;&gt; "",VLOOKUP($A3093,'Student reference sheet'!$A$2:$V$2329, 3,FALSE), "")</f>
        <v/>
      </c>
      <c r="D3093" s="39" t="str">
        <f>IF($A3093 &lt;&gt; "",VLOOKUP($A3093,'Student reference sheet'!$A$2:$V$2329, 2,FALSE), "")</f>
        <v/>
      </c>
      <c r="E3093" s="35"/>
      <c r="F3093" s="34"/>
      <c r="G3093" s="40" t="str">
        <f t="shared" ca="1" si="147"/>
        <v/>
      </c>
      <c r="H3093" s="40" t="str">
        <f t="shared" ca="1" si="148"/>
        <v/>
      </c>
      <c r="I3093" s="36" t="str">
        <f>IF($A3093 = "", "",
IF(COUNTIF(MINIMUM_DAY_DATES[], Attendance!J3093) &gt; 0, VLOOKUP(Attendance!$G3093,MINIMUM_DAY_PERIOD_SCHEDULE[], 2,TRUE),
IF(COUNTIF(RALLY_DATES[], Attendance!J3093) &gt; 0, VLOOKUP(Attendance!$G3093,RALLY_PERIOD_SCHEDULE[], 2,TRUE),
IF(WEEKDAY(Attendance!$J3093) = 2,
       IF(COUNTIF(FINALS_WEEK_MONDAY_DATE[],Attendance!$J3093) &gt; 0, VLOOKUP(Attendance!$G3093,FINALS_WEEK_MONDAY_PERIOD_SCHEDULE[],2,TRUE),
       VLOOKUP(Attendance!$G3093,REGULAR_WEEK_SCHEDULE[],6,TRUE)),
IF(WEEKDAY($J3093) = 3,
       IF(COUNTIF(FINALS_WEEK_TUESDAY_DATE[],Attendance!$J3093) &gt; 0, VLOOKUP(Attendance!$G3093,FINALS_WEEK_TUESDAY_PERIOD_SCHEDULE[],2,TRUE),
       VLOOKUP(Attendance!$G3093,REGULAR_WEEK_SCHEDULE[[Tuesday]:[Period]],5,TRUE)),
IF(WEEKDAY(Attendance!$J3093) = 4,
        IF(COUNTIF(BLOCK_WEDNESDAY_DATES[],Attendance!$J3093) &gt; 0, VLOOKUP(Attendance!$G3093,BLOCK_WEDNESDAY_PERIOD_SCHEDULE[],2,TRUE),
        IF(COUNTIF(FINALS_WEEK_WEDNESDAY_DATE[],Attendance!$J3093) &gt; 0, VLOOKUP(Attendance!$G3093,FINALS_WEEK_WEDNESDAY_PERIOD_SCHEDULE[],2,TRUE),
       VLOOKUP(Attendance!$G3093,REGULAR_WEEK_SCHEDULE[[Wednesday]:[Period]],4,TRUE))),
IF(WEEKDAY($J3093) = 5,
       IF(COUNTIF(BLOCK_THURSDAY_DATES[],Attendance!$J3093) &gt; 0, VLOOKUP(Attendance!$G3093,BLOCK_THURSDAY_PERIOD_SCHEDULE[],2,TRUE),
       IF(COUNTIF(FINALS_WEEK_THURSDAY_DATE[],Attendance!$J3093) &gt; 0, VLOOKUP(Attendance!$G3093,FINALS_WEEK_THURSDAY_PERIOD_SCHEDULE[],2,TRUE),
       VLOOKUP(Attendance!$G3093,REGULAR_WEEK_SCHEDULE[[Thursday]:[Period]],3,TRUE))),
IF(WEEKDAY(Attendance!$J3093) = 6,
       IF(COUNTIF(FINALS_WEEK_FRIDAY_DATE[],Attendance!$J3093) &gt; 0, VLOOKUP(Attendance!$G3093,FINALS_WEEK_FRIDAY_PERIOD_SCHEDULE[],2,TRUE),
       VLOOKUP(Attendance!$G3093,REGULAR_WEEK_SCHEDULE[[Friday]:[Period]],2,TRUE))))))))))</f>
        <v/>
      </c>
      <c r="J3093" s="41" t="str">
        <f t="shared" ca="1" si="149"/>
        <v/>
      </c>
      <c r="K3093" s="41" t="str">
        <f>IF($A3093 &lt;&gt; "",VLOOKUP($A3093,'Student reference sheet'!$A$2:$V$2329, 7,FALSE), "")</f>
        <v/>
      </c>
      <c r="L3093" s="30" t="str">
        <f>IF($A3093 ="", "", VLOOKUP($A3093, 'Student reference sheet'!$A$2:$Z$2603,23,FALSE))</f>
        <v/>
      </c>
      <c r="M3093" s="30" t="str">
        <f>IF($A3093 ="", "", VLOOKUP($A3093, 'Student reference sheet'!$A$2:$Z$2603,24,FALSE))</f>
        <v/>
      </c>
      <c r="N3093" s="30" t="str">
        <f>IF($A3093 ="", "", VLOOKUP($A3093, 'Student reference sheet'!$A$2:$Z$2603,26,FALSE))</f>
        <v/>
      </c>
      <c r="O3093" s="30" t="str">
        <f>IF($A3093 ="", "", VLOOKUP($A3093, 'Student reference sheet'!$A$2:$Z$2603,25,FALSE))</f>
        <v/>
      </c>
      <c r="P3093" s="39" t="str">
        <f>IF($A3093 = "", "", IF(OR(VLOOKUP($A3093,'Student reference sheet'!$A$2:$V$2400,8,FALSE) = "R",  VLOOKUP($A3093,'Student reference sheet'!$A$2:$V$2400,8,FALSE) = "L"), "X", ""))</f>
        <v/>
      </c>
      <c r="Q3093" s="39" t="str">
        <f>IF($A3093 ="", "", VLOOKUP($A3093, 'Student reference sheet'!$A$2:$V$2603,22,FALSE))</f>
        <v/>
      </c>
      <c r="R3093" s="39" t="str">
        <f>IF($A3093 &lt;&gt; "",VLOOKUP($A3093,'Student reference sheet'!$A$2:$V$2329, 5,FALSE), "")</f>
        <v/>
      </c>
      <c r="S3093" s="39" t="str">
        <f>IF($A3093 &lt;&gt; "",VLOOKUP($A3093,'Student reference sheet'!$A$2:$V$2329, 6,FALSE), "")</f>
        <v/>
      </c>
      <c r="T3093" s="30" t="str">
        <f>IF($A3093 = "","",
IF(VLOOKUP($A3093,'Student reference sheet'!$A$2:$V$2329, 10,FALSE) = "Y", "Hispanic",
IF(VLOOKUP($A3093,'Student reference sheet'!$A$2:$V$2329,11,FALSE) &lt;&gt; "",
IF(VLOOKUP($A3093,'Student reference sheet'!$A$2:$V$2329,11,FALSE) = "UNK", "Unknown", VLOOKUP(VALUE(VLOOKUP($A3093,'Student reference sheet'!$A$2:$V$2329,11,FALSE)),'Ethnicity Reference'!$A$2:$B$22,2,FALSE)),
IF(VLOOKUP($A3093,'Student reference sheet'!$A$2:$V$2329,9,FALSE) &lt;&gt; "", VLOOKUP(VALUE(VLOOKUP($A3093,'Student reference sheet'!$A$2:$V$2329,9,FALSE)),'Ethnicity Reference'!$A$2:$B$22,2,FALSE),"Unknown"))))</f>
        <v/>
      </c>
      <c r="U3093" s="35"/>
    </row>
    <row r="3094" spans="1:21" ht="15.75">
      <c r="A3094" s="47"/>
      <c r="B3094" s="33"/>
      <c r="C3094" s="39" t="str">
        <f>IF($A3094 &lt;&gt; "",VLOOKUP($A3094,'Student reference sheet'!$A$2:$V$2329, 3,FALSE), "")</f>
        <v/>
      </c>
      <c r="D3094" s="39" t="str">
        <f>IF($A3094 &lt;&gt; "",VLOOKUP($A3094,'Student reference sheet'!$A$2:$V$2329, 2,FALSE), "")</f>
        <v/>
      </c>
      <c r="E3094" s="35"/>
      <c r="F3094" s="34"/>
      <c r="G3094" s="40" t="str">
        <f t="shared" ca="1" si="147"/>
        <v/>
      </c>
      <c r="H3094" s="40" t="str">
        <f t="shared" ca="1" si="148"/>
        <v/>
      </c>
      <c r="I3094" s="36" t="str">
        <f>IF($A3094 = "", "",
IF(COUNTIF(MINIMUM_DAY_DATES[], Attendance!J3094) &gt; 0, VLOOKUP(Attendance!$G3094,MINIMUM_DAY_PERIOD_SCHEDULE[], 2,TRUE),
IF(COUNTIF(RALLY_DATES[], Attendance!J3094) &gt; 0, VLOOKUP(Attendance!$G3094,RALLY_PERIOD_SCHEDULE[], 2,TRUE),
IF(WEEKDAY(Attendance!$J3094) = 2,
       IF(COUNTIF(FINALS_WEEK_MONDAY_DATE[],Attendance!$J3094) &gt; 0, VLOOKUP(Attendance!$G3094,FINALS_WEEK_MONDAY_PERIOD_SCHEDULE[],2,TRUE),
       VLOOKUP(Attendance!$G3094,REGULAR_WEEK_SCHEDULE[],6,TRUE)),
IF(WEEKDAY($J3094) = 3,
       IF(COUNTIF(FINALS_WEEK_TUESDAY_DATE[],Attendance!$J3094) &gt; 0, VLOOKUP(Attendance!$G3094,FINALS_WEEK_TUESDAY_PERIOD_SCHEDULE[],2,TRUE),
       VLOOKUP(Attendance!$G3094,REGULAR_WEEK_SCHEDULE[[Tuesday]:[Period]],5,TRUE)),
IF(WEEKDAY(Attendance!$J3094) = 4,
        IF(COUNTIF(BLOCK_WEDNESDAY_DATES[],Attendance!$J3094) &gt; 0, VLOOKUP(Attendance!$G3094,BLOCK_WEDNESDAY_PERIOD_SCHEDULE[],2,TRUE),
        IF(COUNTIF(FINALS_WEEK_WEDNESDAY_DATE[],Attendance!$J3094) &gt; 0, VLOOKUP(Attendance!$G3094,FINALS_WEEK_WEDNESDAY_PERIOD_SCHEDULE[],2,TRUE),
       VLOOKUP(Attendance!$G3094,REGULAR_WEEK_SCHEDULE[[Wednesday]:[Period]],4,TRUE))),
IF(WEEKDAY($J3094) = 5,
       IF(COUNTIF(BLOCK_THURSDAY_DATES[],Attendance!$J3094) &gt; 0, VLOOKUP(Attendance!$G3094,BLOCK_THURSDAY_PERIOD_SCHEDULE[],2,TRUE),
       IF(COUNTIF(FINALS_WEEK_THURSDAY_DATE[],Attendance!$J3094) &gt; 0, VLOOKUP(Attendance!$G3094,FINALS_WEEK_THURSDAY_PERIOD_SCHEDULE[],2,TRUE),
       VLOOKUP(Attendance!$G3094,REGULAR_WEEK_SCHEDULE[[Thursday]:[Period]],3,TRUE))),
IF(WEEKDAY(Attendance!$J3094) = 6,
       IF(COUNTIF(FINALS_WEEK_FRIDAY_DATE[],Attendance!$J3094) &gt; 0, VLOOKUP(Attendance!$G3094,FINALS_WEEK_FRIDAY_PERIOD_SCHEDULE[],2,TRUE),
       VLOOKUP(Attendance!$G3094,REGULAR_WEEK_SCHEDULE[[Friday]:[Period]],2,TRUE))))))))))</f>
        <v/>
      </c>
      <c r="J3094" s="41" t="str">
        <f t="shared" ca="1" si="149"/>
        <v/>
      </c>
      <c r="K3094" s="41" t="str">
        <f>IF($A3094 &lt;&gt; "",VLOOKUP($A3094,'Student reference sheet'!$A$2:$V$2329, 7,FALSE), "")</f>
        <v/>
      </c>
      <c r="L3094" s="30" t="str">
        <f>IF($A3094 ="", "", VLOOKUP($A3094, 'Student reference sheet'!$A$2:$Z$2603,23,FALSE))</f>
        <v/>
      </c>
      <c r="M3094" s="30" t="str">
        <f>IF($A3094 ="", "", VLOOKUP($A3094, 'Student reference sheet'!$A$2:$Z$2603,24,FALSE))</f>
        <v/>
      </c>
      <c r="N3094" s="30" t="str">
        <f>IF($A3094 ="", "", VLOOKUP($A3094, 'Student reference sheet'!$A$2:$Z$2603,26,FALSE))</f>
        <v/>
      </c>
      <c r="O3094" s="30" t="str">
        <f>IF($A3094 ="", "", VLOOKUP($A3094, 'Student reference sheet'!$A$2:$Z$2603,25,FALSE))</f>
        <v/>
      </c>
      <c r="P3094" s="39" t="str">
        <f>IF($A3094 = "", "", IF(OR(VLOOKUP($A3094,'Student reference sheet'!$A$2:$V$2400,8,FALSE) = "R",  VLOOKUP($A3094,'Student reference sheet'!$A$2:$V$2400,8,FALSE) = "L"), "X", ""))</f>
        <v/>
      </c>
      <c r="Q3094" s="39" t="str">
        <f>IF($A3094 ="", "", VLOOKUP($A3094, 'Student reference sheet'!$A$2:$V$2603,22,FALSE))</f>
        <v/>
      </c>
      <c r="R3094" s="39" t="str">
        <f>IF($A3094 &lt;&gt; "",VLOOKUP($A3094,'Student reference sheet'!$A$2:$V$2329, 5,FALSE), "")</f>
        <v/>
      </c>
      <c r="S3094" s="39" t="str">
        <f>IF($A3094 &lt;&gt; "",VLOOKUP($A3094,'Student reference sheet'!$A$2:$V$2329, 6,FALSE), "")</f>
        <v/>
      </c>
      <c r="T3094" s="30" t="str">
        <f>IF($A3094 = "","",
IF(VLOOKUP($A3094,'Student reference sheet'!$A$2:$V$2329, 10,FALSE) = "Y", "Hispanic",
IF(VLOOKUP($A3094,'Student reference sheet'!$A$2:$V$2329,11,FALSE) &lt;&gt; "",
IF(VLOOKUP($A3094,'Student reference sheet'!$A$2:$V$2329,11,FALSE) = "UNK", "Unknown", VLOOKUP(VALUE(VLOOKUP($A3094,'Student reference sheet'!$A$2:$V$2329,11,FALSE)),'Ethnicity Reference'!$A$2:$B$22,2,FALSE)),
IF(VLOOKUP($A3094,'Student reference sheet'!$A$2:$V$2329,9,FALSE) &lt;&gt; "", VLOOKUP(VALUE(VLOOKUP($A3094,'Student reference sheet'!$A$2:$V$2329,9,FALSE)),'Ethnicity Reference'!$A$2:$B$22,2,FALSE),"Unknown"))))</f>
        <v/>
      </c>
      <c r="U3094" s="35"/>
    </row>
    <row r="3095" spans="1:21" ht="15.75">
      <c r="A3095" s="47"/>
      <c r="B3095" s="33"/>
      <c r="C3095" s="39" t="str">
        <f>IF($A3095 &lt;&gt; "",VLOOKUP($A3095,'Student reference sheet'!$A$2:$V$2329, 3,FALSE), "")</f>
        <v/>
      </c>
      <c r="D3095" s="39" t="str">
        <f>IF($A3095 &lt;&gt; "",VLOOKUP($A3095,'Student reference sheet'!$A$2:$V$2329, 2,FALSE), "")</f>
        <v/>
      </c>
      <c r="E3095" s="35"/>
      <c r="F3095" s="34"/>
      <c r="G3095" s="40" t="str">
        <f t="shared" ca="1" si="147"/>
        <v/>
      </c>
      <c r="H3095" s="40" t="str">
        <f t="shared" ca="1" si="148"/>
        <v/>
      </c>
      <c r="I3095" s="36" t="str">
        <f>IF($A3095 = "", "",
IF(COUNTIF(MINIMUM_DAY_DATES[], Attendance!J3095) &gt; 0, VLOOKUP(Attendance!$G3095,MINIMUM_DAY_PERIOD_SCHEDULE[], 2,TRUE),
IF(COUNTIF(RALLY_DATES[], Attendance!J3095) &gt; 0, VLOOKUP(Attendance!$G3095,RALLY_PERIOD_SCHEDULE[], 2,TRUE),
IF(WEEKDAY(Attendance!$J3095) = 2,
       IF(COUNTIF(FINALS_WEEK_MONDAY_DATE[],Attendance!$J3095) &gt; 0, VLOOKUP(Attendance!$G3095,FINALS_WEEK_MONDAY_PERIOD_SCHEDULE[],2,TRUE),
       VLOOKUP(Attendance!$G3095,REGULAR_WEEK_SCHEDULE[],6,TRUE)),
IF(WEEKDAY($J3095) = 3,
       IF(COUNTIF(FINALS_WEEK_TUESDAY_DATE[],Attendance!$J3095) &gt; 0, VLOOKUP(Attendance!$G3095,FINALS_WEEK_TUESDAY_PERIOD_SCHEDULE[],2,TRUE),
       VLOOKUP(Attendance!$G3095,REGULAR_WEEK_SCHEDULE[[Tuesday]:[Period]],5,TRUE)),
IF(WEEKDAY(Attendance!$J3095) = 4,
        IF(COUNTIF(BLOCK_WEDNESDAY_DATES[],Attendance!$J3095) &gt; 0, VLOOKUP(Attendance!$G3095,BLOCK_WEDNESDAY_PERIOD_SCHEDULE[],2,TRUE),
        IF(COUNTIF(FINALS_WEEK_WEDNESDAY_DATE[],Attendance!$J3095) &gt; 0, VLOOKUP(Attendance!$G3095,FINALS_WEEK_WEDNESDAY_PERIOD_SCHEDULE[],2,TRUE),
       VLOOKUP(Attendance!$G3095,REGULAR_WEEK_SCHEDULE[[Wednesday]:[Period]],4,TRUE))),
IF(WEEKDAY($J3095) = 5,
       IF(COUNTIF(BLOCK_THURSDAY_DATES[],Attendance!$J3095) &gt; 0, VLOOKUP(Attendance!$G3095,BLOCK_THURSDAY_PERIOD_SCHEDULE[],2,TRUE),
       IF(COUNTIF(FINALS_WEEK_THURSDAY_DATE[],Attendance!$J3095) &gt; 0, VLOOKUP(Attendance!$G3095,FINALS_WEEK_THURSDAY_PERIOD_SCHEDULE[],2,TRUE),
       VLOOKUP(Attendance!$G3095,REGULAR_WEEK_SCHEDULE[[Thursday]:[Period]],3,TRUE))),
IF(WEEKDAY(Attendance!$J3095) = 6,
       IF(COUNTIF(FINALS_WEEK_FRIDAY_DATE[],Attendance!$J3095) &gt; 0, VLOOKUP(Attendance!$G3095,FINALS_WEEK_FRIDAY_PERIOD_SCHEDULE[],2,TRUE),
       VLOOKUP(Attendance!$G3095,REGULAR_WEEK_SCHEDULE[[Friday]:[Period]],2,TRUE))))))))))</f>
        <v/>
      </c>
      <c r="J3095" s="41" t="str">
        <f t="shared" ca="1" si="149"/>
        <v/>
      </c>
      <c r="K3095" s="41" t="str">
        <f>IF($A3095 &lt;&gt; "",VLOOKUP($A3095,'Student reference sheet'!$A$2:$V$2329, 7,FALSE), "")</f>
        <v/>
      </c>
      <c r="L3095" s="30" t="str">
        <f>IF($A3095 ="", "", VLOOKUP($A3095, 'Student reference sheet'!$A$2:$Z$2603,23,FALSE))</f>
        <v/>
      </c>
      <c r="M3095" s="30" t="str">
        <f>IF($A3095 ="", "", VLOOKUP($A3095, 'Student reference sheet'!$A$2:$Z$2603,24,FALSE))</f>
        <v/>
      </c>
      <c r="N3095" s="30" t="str">
        <f>IF($A3095 ="", "", VLOOKUP($A3095, 'Student reference sheet'!$A$2:$Z$2603,26,FALSE))</f>
        <v/>
      </c>
      <c r="O3095" s="30" t="str">
        <f>IF($A3095 ="", "", VLOOKUP($A3095, 'Student reference sheet'!$A$2:$Z$2603,25,FALSE))</f>
        <v/>
      </c>
      <c r="P3095" s="39" t="str">
        <f>IF($A3095 = "", "", IF(OR(VLOOKUP($A3095,'Student reference sheet'!$A$2:$V$2400,8,FALSE) = "R",  VLOOKUP($A3095,'Student reference sheet'!$A$2:$V$2400,8,FALSE) = "L"), "X", ""))</f>
        <v/>
      </c>
      <c r="Q3095" s="39" t="str">
        <f>IF($A3095 ="", "", VLOOKUP($A3095, 'Student reference sheet'!$A$2:$V$2603,22,FALSE))</f>
        <v/>
      </c>
      <c r="R3095" s="39" t="str">
        <f>IF($A3095 &lt;&gt; "",VLOOKUP($A3095,'Student reference sheet'!$A$2:$V$2329, 5,FALSE), "")</f>
        <v/>
      </c>
      <c r="S3095" s="39" t="str">
        <f>IF($A3095 &lt;&gt; "",VLOOKUP($A3095,'Student reference sheet'!$A$2:$V$2329, 6,FALSE), "")</f>
        <v/>
      </c>
      <c r="T3095" s="30" t="str">
        <f>IF($A3095 = "","",
IF(VLOOKUP($A3095,'Student reference sheet'!$A$2:$V$2329, 10,FALSE) = "Y", "Hispanic",
IF(VLOOKUP($A3095,'Student reference sheet'!$A$2:$V$2329,11,FALSE) &lt;&gt; "",
IF(VLOOKUP($A3095,'Student reference sheet'!$A$2:$V$2329,11,FALSE) = "UNK", "Unknown", VLOOKUP(VALUE(VLOOKUP($A3095,'Student reference sheet'!$A$2:$V$2329,11,FALSE)),'Ethnicity Reference'!$A$2:$B$22,2,FALSE)),
IF(VLOOKUP($A3095,'Student reference sheet'!$A$2:$V$2329,9,FALSE) &lt;&gt; "", VLOOKUP(VALUE(VLOOKUP($A3095,'Student reference sheet'!$A$2:$V$2329,9,FALSE)),'Ethnicity Reference'!$A$2:$B$22,2,FALSE),"Unknown"))))</f>
        <v/>
      </c>
      <c r="U3095" s="35"/>
    </row>
    <row r="3096" spans="1:21" ht="15.75">
      <c r="A3096" s="47"/>
      <c r="B3096" s="33"/>
      <c r="C3096" s="39" t="str">
        <f>IF($A3096 &lt;&gt; "",VLOOKUP($A3096,'Student reference sheet'!$A$2:$V$2329, 3,FALSE), "")</f>
        <v/>
      </c>
      <c r="D3096" s="39" t="str">
        <f>IF($A3096 &lt;&gt; "",VLOOKUP($A3096,'Student reference sheet'!$A$2:$V$2329, 2,FALSE), "")</f>
        <v/>
      </c>
      <c r="E3096" s="35"/>
      <c r="F3096" s="34"/>
      <c r="G3096" s="40" t="str">
        <f t="shared" ca="1" si="147"/>
        <v/>
      </c>
      <c r="H3096" s="40" t="str">
        <f t="shared" ca="1" si="148"/>
        <v/>
      </c>
      <c r="I3096" s="36" t="str">
        <f>IF($A3096 = "", "",
IF(COUNTIF(MINIMUM_DAY_DATES[], Attendance!J3096) &gt; 0, VLOOKUP(Attendance!$G3096,MINIMUM_DAY_PERIOD_SCHEDULE[], 2,TRUE),
IF(COUNTIF(RALLY_DATES[], Attendance!J3096) &gt; 0, VLOOKUP(Attendance!$G3096,RALLY_PERIOD_SCHEDULE[], 2,TRUE),
IF(WEEKDAY(Attendance!$J3096) = 2,
       IF(COUNTIF(FINALS_WEEK_MONDAY_DATE[],Attendance!$J3096) &gt; 0, VLOOKUP(Attendance!$G3096,FINALS_WEEK_MONDAY_PERIOD_SCHEDULE[],2,TRUE),
       VLOOKUP(Attendance!$G3096,REGULAR_WEEK_SCHEDULE[],6,TRUE)),
IF(WEEKDAY($J3096) = 3,
       IF(COUNTIF(FINALS_WEEK_TUESDAY_DATE[],Attendance!$J3096) &gt; 0, VLOOKUP(Attendance!$G3096,FINALS_WEEK_TUESDAY_PERIOD_SCHEDULE[],2,TRUE),
       VLOOKUP(Attendance!$G3096,REGULAR_WEEK_SCHEDULE[[Tuesday]:[Period]],5,TRUE)),
IF(WEEKDAY(Attendance!$J3096) = 4,
        IF(COUNTIF(BLOCK_WEDNESDAY_DATES[],Attendance!$J3096) &gt; 0, VLOOKUP(Attendance!$G3096,BLOCK_WEDNESDAY_PERIOD_SCHEDULE[],2,TRUE),
        IF(COUNTIF(FINALS_WEEK_WEDNESDAY_DATE[],Attendance!$J3096) &gt; 0, VLOOKUP(Attendance!$G3096,FINALS_WEEK_WEDNESDAY_PERIOD_SCHEDULE[],2,TRUE),
       VLOOKUP(Attendance!$G3096,REGULAR_WEEK_SCHEDULE[[Wednesday]:[Period]],4,TRUE))),
IF(WEEKDAY($J3096) = 5,
       IF(COUNTIF(BLOCK_THURSDAY_DATES[],Attendance!$J3096) &gt; 0, VLOOKUP(Attendance!$G3096,BLOCK_THURSDAY_PERIOD_SCHEDULE[],2,TRUE),
       IF(COUNTIF(FINALS_WEEK_THURSDAY_DATE[],Attendance!$J3096) &gt; 0, VLOOKUP(Attendance!$G3096,FINALS_WEEK_THURSDAY_PERIOD_SCHEDULE[],2,TRUE),
       VLOOKUP(Attendance!$G3096,REGULAR_WEEK_SCHEDULE[[Thursday]:[Period]],3,TRUE))),
IF(WEEKDAY(Attendance!$J3096) = 6,
       IF(COUNTIF(FINALS_WEEK_FRIDAY_DATE[],Attendance!$J3096) &gt; 0, VLOOKUP(Attendance!$G3096,FINALS_WEEK_FRIDAY_PERIOD_SCHEDULE[],2,TRUE),
       VLOOKUP(Attendance!$G3096,REGULAR_WEEK_SCHEDULE[[Friday]:[Period]],2,TRUE))))))))))</f>
        <v/>
      </c>
      <c r="J3096" s="41" t="str">
        <f t="shared" ca="1" si="149"/>
        <v/>
      </c>
      <c r="K3096" s="41" t="str">
        <f>IF($A3096 &lt;&gt; "",VLOOKUP($A3096,'Student reference sheet'!$A$2:$V$2329, 7,FALSE), "")</f>
        <v/>
      </c>
      <c r="L3096" s="30" t="str">
        <f>IF($A3096 ="", "", VLOOKUP($A3096, 'Student reference sheet'!$A$2:$Z$2603,23,FALSE))</f>
        <v/>
      </c>
      <c r="M3096" s="30" t="str">
        <f>IF($A3096 ="", "", VLOOKUP($A3096, 'Student reference sheet'!$A$2:$Z$2603,24,FALSE))</f>
        <v/>
      </c>
      <c r="N3096" s="30" t="str">
        <f>IF($A3096 ="", "", VLOOKUP($A3096, 'Student reference sheet'!$A$2:$Z$2603,26,FALSE))</f>
        <v/>
      </c>
      <c r="O3096" s="30" t="str">
        <f>IF($A3096 ="", "", VLOOKUP($A3096, 'Student reference sheet'!$A$2:$Z$2603,25,FALSE))</f>
        <v/>
      </c>
      <c r="P3096" s="39" t="str">
        <f>IF($A3096 = "", "", IF(OR(VLOOKUP($A3096,'Student reference sheet'!$A$2:$V$2400,8,FALSE) = "R",  VLOOKUP($A3096,'Student reference sheet'!$A$2:$V$2400,8,FALSE) = "L"), "X", ""))</f>
        <v/>
      </c>
      <c r="Q3096" s="39" t="str">
        <f>IF($A3096 ="", "", VLOOKUP($A3096, 'Student reference sheet'!$A$2:$V$2603,22,FALSE))</f>
        <v/>
      </c>
      <c r="R3096" s="39" t="str">
        <f>IF($A3096 &lt;&gt; "",VLOOKUP($A3096,'Student reference sheet'!$A$2:$V$2329, 5,FALSE), "")</f>
        <v/>
      </c>
      <c r="S3096" s="39" t="str">
        <f>IF($A3096 &lt;&gt; "",VLOOKUP($A3096,'Student reference sheet'!$A$2:$V$2329, 6,FALSE), "")</f>
        <v/>
      </c>
      <c r="T3096" s="30" t="str">
        <f>IF($A3096 = "","",
IF(VLOOKUP($A3096,'Student reference sheet'!$A$2:$V$2329, 10,FALSE) = "Y", "Hispanic",
IF(VLOOKUP($A3096,'Student reference sheet'!$A$2:$V$2329,11,FALSE) &lt;&gt; "",
IF(VLOOKUP($A3096,'Student reference sheet'!$A$2:$V$2329,11,FALSE) = "UNK", "Unknown", VLOOKUP(VALUE(VLOOKUP($A3096,'Student reference sheet'!$A$2:$V$2329,11,FALSE)),'Ethnicity Reference'!$A$2:$B$22,2,FALSE)),
IF(VLOOKUP($A3096,'Student reference sheet'!$A$2:$V$2329,9,FALSE) &lt;&gt; "", VLOOKUP(VALUE(VLOOKUP($A3096,'Student reference sheet'!$A$2:$V$2329,9,FALSE)),'Ethnicity Reference'!$A$2:$B$22,2,FALSE),"Unknown"))))</f>
        <v/>
      </c>
      <c r="U3096" s="35"/>
    </row>
    <row r="3097" spans="1:21" ht="15.75">
      <c r="A3097" s="47"/>
      <c r="B3097" s="33"/>
      <c r="C3097" s="39" t="str">
        <f>IF($A3097 &lt;&gt; "",VLOOKUP($A3097,'Student reference sheet'!$A$2:$V$2329, 3,FALSE), "")</f>
        <v/>
      </c>
      <c r="D3097" s="39" t="str">
        <f>IF($A3097 &lt;&gt; "",VLOOKUP($A3097,'Student reference sheet'!$A$2:$V$2329, 2,FALSE), "")</f>
        <v/>
      </c>
      <c r="E3097" s="35"/>
      <c r="F3097" s="34"/>
      <c r="G3097" s="40" t="str">
        <f t="shared" ca="1" si="147"/>
        <v/>
      </c>
      <c r="H3097" s="40" t="str">
        <f t="shared" ca="1" si="148"/>
        <v/>
      </c>
      <c r="I3097" s="36" t="str">
        <f>IF($A3097 = "", "",
IF(COUNTIF(MINIMUM_DAY_DATES[], Attendance!J3097) &gt; 0, VLOOKUP(Attendance!$G3097,MINIMUM_DAY_PERIOD_SCHEDULE[], 2,TRUE),
IF(COUNTIF(RALLY_DATES[], Attendance!J3097) &gt; 0, VLOOKUP(Attendance!$G3097,RALLY_PERIOD_SCHEDULE[], 2,TRUE),
IF(WEEKDAY(Attendance!$J3097) = 2,
       IF(COUNTIF(FINALS_WEEK_MONDAY_DATE[],Attendance!$J3097) &gt; 0, VLOOKUP(Attendance!$G3097,FINALS_WEEK_MONDAY_PERIOD_SCHEDULE[],2,TRUE),
       VLOOKUP(Attendance!$G3097,REGULAR_WEEK_SCHEDULE[],6,TRUE)),
IF(WEEKDAY($J3097) = 3,
       IF(COUNTIF(FINALS_WEEK_TUESDAY_DATE[],Attendance!$J3097) &gt; 0, VLOOKUP(Attendance!$G3097,FINALS_WEEK_TUESDAY_PERIOD_SCHEDULE[],2,TRUE),
       VLOOKUP(Attendance!$G3097,REGULAR_WEEK_SCHEDULE[[Tuesday]:[Period]],5,TRUE)),
IF(WEEKDAY(Attendance!$J3097) = 4,
        IF(COUNTIF(BLOCK_WEDNESDAY_DATES[],Attendance!$J3097) &gt; 0, VLOOKUP(Attendance!$G3097,BLOCK_WEDNESDAY_PERIOD_SCHEDULE[],2,TRUE),
        IF(COUNTIF(FINALS_WEEK_WEDNESDAY_DATE[],Attendance!$J3097) &gt; 0, VLOOKUP(Attendance!$G3097,FINALS_WEEK_WEDNESDAY_PERIOD_SCHEDULE[],2,TRUE),
       VLOOKUP(Attendance!$G3097,REGULAR_WEEK_SCHEDULE[[Wednesday]:[Period]],4,TRUE))),
IF(WEEKDAY($J3097) = 5,
       IF(COUNTIF(BLOCK_THURSDAY_DATES[],Attendance!$J3097) &gt; 0, VLOOKUP(Attendance!$G3097,BLOCK_THURSDAY_PERIOD_SCHEDULE[],2,TRUE),
       IF(COUNTIF(FINALS_WEEK_THURSDAY_DATE[],Attendance!$J3097) &gt; 0, VLOOKUP(Attendance!$G3097,FINALS_WEEK_THURSDAY_PERIOD_SCHEDULE[],2,TRUE),
       VLOOKUP(Attendance!$G3097,REGULAR_WEEK_SCHEDULE[[Thursday]:[Period]],3,TRUE))),
IF(WEEKDAY(Attendance!$J3097) = 6,
       IF(COUNTIF(FINALS_WEEK_FRIDAY_DATE[],Attendance!$J3097) &gt; 0, VLOOKUP(Attendance!$G3097,FINALS_WEEK_FRIDAY_PERIOD_SCHEDULE[],2,TRUE),
       VLOOKUP(Attendance!$G3097,REGULAR_WEEK_SCHEDULE[[Friday]:[Period]],2,TRUE))))))))))</f>
        <v/>
      </c>
      <c r="J3097" s="41" t="str">
        <f t="shared" ca="1" si="149"/>
        <v/>
      </c>
      <c r="K3097" s="41" t="str">
        <f>IF($A3097 &lt;&gt; "",VLOOKUP($A3097,'Student reference sheet'!$A$2:$V$2329, 7,FALSE), "")</f>
        <v/>
      </c>
      <c r="L3097" s="30" t="str">
        <f>IF($A3097 ="", "", VLOOKUP($A3097, 'Student reference sheet'!$A$2:$Z$2603,23,FALSE))</f>
        <v/>
      </c>
      <c r="M3097" s="30" t="str">
        <f>IF($A3097 ="", "", VLOOKUP($A3097, 'Student reference sheet'!$A$2:$Z$2603,24,FALSE))</f>
        <v/>
      </c>
      <c r="N3097" s="30" t="str">
        <f>IF($A3097 ="", "", VLOOKUP($A3097, 'Student reference sheet'!$A$2:$Z$2603,26,FALSE))</f>
        <v/>
      </c>
      <c r="O3097" s="30" t="str">
        <f>IF($A3097 ="", "", VLOOKUP($A3097, 'Student reference sheet'!$A$2:$Z$2603,25,FALSE))</f>
        <v/>
      </c>
      <c r="P3097" s="39" t="str">
        <f>IF($A3097 = "", "", IF(OR(VLOOKUP($A3097,'Student reference sheet'!$A$2:$V$2400,8,FALSE) = "R",  VLOOKUP($A3097,'Student reference sheet'!$A$2:$V$2400,8,FALSE) = "L"), "X", ""))</f>
        <v/>
      </c>
      <c r="Q3097" s="39" t="str">
        <f>IF($A3097 ="", "", VLOOKUP($A3097, 'Student reference sheet'!$A$2:$V$2603,22,FALSE))</f>
        <v/>
      </c>
      <c r="R3097" s="39" t="str">
        <f>IF($A3097 &lt;&gt; "",VLOOKUP($A3097,'Student reference sheet'!$A$2:$V$2329, 5,FALSE), "")</f>
        <v/>
      </c>
      <c r="S3097" s="39" t="str">
        <f>IF($A3097 &lt;&gt; "",VLOOKUP($A3097,'Student reference sheet'!$A$2:$V$2329, 6,FALSE), "")</f>
        <v/>
      </c>
      <c r="T3097" s="30" t="str">
        <f>IF($A3097 = "","",
IF(VLOOKUP($A3097,'Student reference sheet'!$A$2:$V$2329, 10,FALSE) = "Y", "Hispanic",
IF(VLOOKUP($A3097,'Student reference sheet'!$A$2:$V$2329,11,FALSE) &lt;&gt; "",
IF(VLOOKUP($A3097,'Student reference sheet'!$A$2:$V$2329,11,FALSE) = "UNK", "Unknown", VLOOKUP(VALUE(VLOOKUP($A3097,'Student reference sheet'!$A$2:$V$2329,11,FALSE)),'Ethnicity Reference'!$A$2:$B$22,2,FALSE)),
IF(VLOOKUP($A3097,'Student reference sheet'!$A$2:$V$2329,9,FALSE) &lt;&gt; "", VLOOKUP(VALUE(VLOOKUP($A3097,'Student reference sheet'!$A$2:$V$2329,9,FALSE)),'Ethnicity Reference'!$A$2:$B$22,2,FALSE),"Unknown"))))</f>
        <v/>
      </c>
      <c r="U3097" s="35"/>
    </row>
    <row r="3098" spans="1:21" ht="15.75">
      <c r="A3098" s="47"/>
      <c r="B3098" s="33"/>
      <c r="C3098" s="39" t="str">
        <f>IF($A3098 &lt;&gt; "",VLOOKUP($A3098,'Student reference sheet'!$A$2:$V$2329, 3,FALSE), "")</f>
        <v/>
      </c>
      <c r="D3098" s="39" t="str">
        <f>IF($A3098 &lt;&gt; "",VLOOKUP($A3098,'Student reference sheet'!$A$2:$V$2329, 2,FALSE), "")</f>
        <v/>
      </c>
      <c r="E3098" s="35"/>
      <c r="F3098" s="34"/>
      <c r="G3098" s="40" t="str">
        <f t="shared" ca="1" si="147"/>
        <v/>
      </c>
      <c r="H3098" s="40" t="str">
        <f t="shared" ca="1" si="148"/>
        <v/>
      </c>
      <c r="I3098" s="36" t="str">
        <f>IF($A3098 = "", "",
IF(COUNTIF(MINIMUM_DAY_DATES[], Attendance!J3098) &gt; 0, VLOOKUP(Attendance!$G3098,MINIMUM_DAY_PERIOD_SCHEDULE[], 2,TRUE),
IF(COUNTIF(RALLY_DATES[], Attendance!J3098) &gt; 0, VLOOKUP(Attendance!$G3098,RALLY_PERIOD_SCHEDULE[], 2,TRUE),
IF(WEEKDAY(Attendance!$J3098) = 2,
       IF(COUNTIF(FINALS_WEEK_MONDAY_DATE[],Attendance!$J3098) &gt; 0, VLOOKUP(Attendance!$G3098,FINALS_WEEK_MONDAY_PERIOD_SCHEDULE[],2,TRUE),
       VLOOKUP(Attendance!$G3098,REGULAR_WEEK_SCHEDULE[],6,TRUE)),
IF(WEEKDAY($J3098) = 3,
       IF(COUNTIF(FINALS_WEEK_TUESDAY_DATE[],Attendance!$J3098) &gt; 0, VLOOKUP(Attendance!$G3098,FINALS_WEEK_TUESDAY_PERIOD_SCHEDULE[],2,TRUE),
       VLOOKUP(Attendance!$G3098,REGULAR_WEEK_SCHEDULE[[Tuesday]:[Period]],5,TRUE)),
IF(WEEKDAY(Attendance!$J3098) = 4,
        IF(COUNTIF(BLOCK_WEDNESDAY_DATES[],Attendance!$J3098) &gt; 0, VLOOKUP(Attendance!$G3098,BLOCK_WEDNESDAY_PERIOD_SCHEDULE[],2,TRUE),
        IF(COUNTIF(FINALS_WEEK_WEDNESDAY_DATE[],Attendance!$J3098) &gt; 0, VLOOKUP(Attendance!$G3098,FINALS_WEEK_WEDNESDAY_PERIOD_SCHEDULE[],2,TRUE),
       VLOOKUP(Attendance!$G3098,REGULAR_WEEK_SCHEDULE[[Wednesday]:[Period]],4,TRUE))),
IF(WEEKDAY($J3098) = 5,
       IF(COUNTIF(BLOCK_THURSDAY_DATES[],Attendance!$J3098) &gt; 0, VLOOKUP(Attendance!$G3098,BLOCK_THURSDAY_PERIOD_SCHEDULE[],2,TRUE),
       IF(COUNTIF(FINALS_WEEK_THURSDAY_DATE[],Attendance!$J3098) &gt; 0, VLOOKUP(Attendance!$G3098,FINALS_WEEK_THURSDAY_PERIOD_SCHEDULE[],2,TRUE),
       VLOOKUP(Attendance!$G3098,REGULAR_WEEK_SCHEDULE[[Thursday]:[Period]],3,TRUE))),
IF(WEEKDAY(Attendance!$J3098) = 6,
       IF(COUNTIF(FINALS_WEEK_FRIDAY_DATE[],Attendance!$J3098) &gt; 0, VLOOKUP(Attendance!$G3098,FINALS_WEEK_FRIDAY_PERIOD_SCHEDULE[],2,TRUE),
       VLOOKUP(Attendance!$G3098,REGULAR_WEEK_SCHEDULE[[Friday]:[Period]],2,TRUE))))))))))</f>
        <v/>
      </c>
      <c r="J3098" s="41" t="str">
        <f t="shared" ca="1" si="149"/>
        <v/>
      </c>
      <c r="K3098" s="41" t="str">
        <f>IF($A3098 &lt;&gt; "",VLOOKUP($A3098,'Student reference sheet'!$A$2:$V$2329, 7,FALSE), "")</f>
        <v/>
      </c>
      <c r="L3098" s="30" t="str">
        <f>IF($A3098 ="", "", VLOOKUP($A3098, 'Student reference sheet'!$A$2:$Z$2603,23,FALSE))</f>
        <v/>
      </c>
      <c r="M3098" s="30" t="str">
        <f>IF($A3098 ="", "", VLOOKUP($A3098, 'Student reference sheet'!$A$2:$Z$2603,24,FALSE))</f>
        <v/>
      </c>
      <c r="N3098" s="30" t="str">
        <f>IF($A3098 ="", "", VLOOKUP($A3098, 'Student reference sheet'!$A$2:$Z$2603,26,FALSE))</f>
        <v/>
      </c>
      <c r="O3098" s="30" t="str">
        <f>IF($A3098 ="", "", VLOOKUP($A3098, 'Student reference sheet'!$A$2:$Z$2603,25,FALSE))</f>
        <v/>
      </c>
      <c r="P3098" s="39" t="str">
        <f>IF($A3098 = "", "", IF(OR(VLOOKUP($A3098,'Student reference sheet'!$A$2:$V$2400,8,FALSE) = "R",  VLOOKUP($A3098,'Student reference sheet'!$A$2:$V$2400,8,FALSE) = "L"), "X", ""))</f>
        <v/>
      </c>
      <c r="Q3098" s="39" t="str">
        <f>IF($A3098 ="", "", VLOOKUP($A3098, 'Student reference sheet'!$A$2:$V$2603,22,FALSE))</f>
        <v/>
      </c>
      <c r="R3098" s="39" t="str">
        <f>IF($A3098 &lt;&gt; "",VLOOKUP($A3098,'Student reference sheet'!$A$2:$V$2329, 5,FALSE), "")</f>
        <v/>
      </c>
      <c r="S3098" s="39" t="str">
        <f>IF($A3098 &lt;&gt; "",VLOOKUP($A3098,'Student reference sheet'!$A$2:$V$2329, 6,FALSE), "")</f>
        <v/>
      </c>
      <c r="T3098" s="30" t="str">
        <f>IF($A3098 = "","",
IF(VLOOKUP($A3098,'Student reference sheet'!$A$2:$V$2329, 10,FALSE) = "Y", "Hispanic",
IF(VLOOKUP($A3098,'Student reference sheet'!$A$2:$V$2329,11,FALSE) &lt;&gt; "",
IF(VLOOKUP($A3098,'Student reference sheet'!$A$2:$V$2329,11,FALSE) = "UNK", "Unknown", VLOOKUP(VALUE(VLOOKUP($A3098,'Student reference sheet'!$A$2:$V$2329,11,FALSE)),'Ethnicity Reference'!$A$2:$B$22,2,FALSE)),
IF(VLOOKUP($A3098,'Student reference sheet'!$A$2:$V$2329,9,FALSE) &lt;&gt; "", VLOOKUP(VALUE(VLOOKUP($A3098,'Student reference sheet'!$A$2:$V$2329,9,FALSE)),'Ethnicity Reference'!$A$2:$B$22,2,FALSE),"Unknown"))))</f>
        <v/>
      </c>
      <c r="U3098" s="35"/>
    </row>
    <row r="3099" spans="1:21" ht="15.75">
      <c r="A3099" s="47"/>
      <c r="B3099" s="33"/>
      <c r="C3099" s="39" t="str">
        <f>IF($A3099 &lt;&gt; "",VLOOKUP($A3099,'Student reference sheet'!$A$2:$V$2329, 3,FALSE), "")</f>
        <v/>
      </c>
      <c r="D3099" s="39" t="str">
        <f>IF($A3099 &lt;&gt; "",VLOOKUP($A3099,'Student reference sheet'!$A$2:$V$2329, 2,FALSE), "")</f>
        <v/>
      </c>
      <c r="E3099" s="35"/>
      <c r="F3099" s="34"/>
      <c r="G3099" s="40" t="str">
        <f t="shared" ca="1" si="147"/>
        <v/>
      </c>
      <c r="H3099" s="40" t="str">
        <f t="shared" ca="1" si="148"/>
        <v/>
      </c>
      <c r="I3099" s="36" t="str">
        <f>IF($A3099 = "", "",
IF(COUNTIF(MINIMUM_DAY_DATES[], Attendance!J3099) &gt; 0, VLOOKUP(Attendance!$G3099,MINIMUM_DAY_PERIOD_SCHEDULE[], 2,TRUE),
IF(COUNTIF(RALLY_DATES[], Attendance!J3099) &gt; 0, VLOOKUP(Attendance!$G3099,RALLY_PERIOD_SCHEDULE[], 2,TRUE),
IF(WEEKDAY(Attendance!$J3099) = 2,
       IF(COUNTIF(FINALS_WEEK_MONDAY_DATE[],Attendance!$J3099) &gt; 0, VLOOKUP(Attendance!$G3099,FINALS_WEEK_MONDAY_PERIOD_SCHEDULE[],2,TRUE),
       VLOOKUP(Attendance!$G3099,REGULAR_WEEK_SCHEDULE[],6,TRUE)),
IF(WEEKDAY($J3099) = 3,
       IF(COUNTIF(FINALS_WEEK_TUESDAY_DATE[],Attendance!$J3099) &gt; 0, VLOOKUP(Attendance!$G3099,FINALS_WEEK_TUESDAY_PERIOD_SCHEDULE[],2,TRUE),
       VLOOKUP(Attendance!$G3099,REGULAR_WEEK_SCHEDULE[[Tuesday]:[Period]],5,TRUE)),
IF(WEEKDAY(Attendance!$J3099) = 4,
        IF(COUNTIF(BLOCK_WEDNESDAY_DATES[],Attendance!$J3099) &gt; 0, VLOOKUP(Attendance!$G3099,BLOCK_WEDNESDAY_PERIOD_SCHEDULE[],2,TRUE),
        IF(COUNTIF(FINALS_WEEK_WEDNESDAY_DATE[],Attendance!$J3099) &gt; 0, VLOOKUP(Attendance!$G3099,FINALS_WEEK_WEDNESDAY_PERIOD_SCHEDULE[],2,TRUE),
       VLOOKUP(Attendance!$G3099,REGULAR_WEEK_SCHEDULE[[Wednesday]:[Period]],4,TRUE))),
IF(WEEKDAY($J3099) = 5,
       IF(COUNTIF(BLOCK_THURSDAY_DATES[],Attendance!$J3099) &gt; 0, VLOOKUP(Attendance!$G3099,BLOCK_THURSDAY_PERIOD_SCHEDULE[],2,TRUE),
       IF(COUNTIF(FINALS_WEEK_THURSDAY_DATE[],Attendance!$J3099) &gt; 0, VLOOKUP(Attendance!$G3099,FINALS_WEEK_THURSDAY_PERIOD_SCHEDULE[],2,TRUE),
       VLOOKUP(Attendance!$G3099,REGULAR_WEEK_SCHEDULE[[Thursday]:[Period]],3,TRUE))),
IF(WEEKDAY(Attendance!$J3099) = 6,
       IF(COUNTIF(FINALS_WEEK_FRIDAY_DATE[],Attendance!$J3099) &gt; 0, VLOOKUP(Attendance!$G3099,FINALS_WEEK_FRIDAY_PERIOD_SCHEDULE[],2,TRUE),
       VLOOKUP(Attendance!$G3099,REGULAR_WEEK_SCHEDULE[[Friday]:[Period]],2,TRUE))))))))))</f>
        <v/>
      </c>
      <c r="J3099" s="41" t="str">
        <f t="shared" ca="1" si="149"/>
        <v/>
      </c>
      <c r="K3099" s="41" t="str">
        <f>IF($A3099 &lt;&gt; "",VLOOKUP($A3099,'Student reference sheet'!$A$2:$V$2329, 7,FALSE), "")</f>
        <v/>
      </c>
      <c r="L3099" s="30" t="str">
        <f>IF($A3099 ="", "", VLOOKUP($A3099, 'Student reference sheet'!$A$2:$Z$2603,23,FALSE))</f>
        <v/>
      </c>
      <c r="M3099" s="30" t="str">
        <f>IF($A3099 ="", "", VLOOKUP($A3099, 'Student reference sheet'!$A$2:$Z$2603,24,FALSE))</f>
        <v/>
      </c>
      <c r="N3099" s="30" t="str">
        <f>IF($A3099 ="", "", VLOOKUP($A3099, 'Student reference sheet'!$A$2:$Z$2603,26,FALSE))</f>
        <v/>
      </c>
      <c r="O3099" s="30" t="str">
        <f>IF($A3099 ="", "", VLOOKUP($A3099, 'Student reference sheet'!$A$2:$Z$2603,25,FALSE))</f>
        <v/>
      </c>
      <c r="P3099" s="39" t="str">
        <f>IF($A3099 = "", "", IF(OR(VLOOKUP($A3099,'Student reference sheet'!$A$2:$V$2400,8,FALSE) = "R",  VLOOKUP($A3099,'Student reference sheet'!$A$2:$V$2400,8,FALSE) = "L"), "X", ""))</f>
        <v/>
      </c>
      <c r="Q3099" s="39" t="str">
        <f>IF($A3099 ="", "", VLOOKUP($A3099, 'Student reference sheet'!$A$2:$V$2603,22,FALSE))</f>
        <v/>
      </c>
      <c r="R3099" s="39" t="str">
        <f>IF($A3099 &lt;&gt; "",VLOOKUP($A3099,'Student reference sheet'!$A$2:$V$2329, 5,FALSE), "")</f>
        <v/>
      </c>
      <c r="S3099" s="39" t="str">
        <f>IF($A3099 &lt;&gt; "",VLOOKUP($A3099,'Student reference sheet'!$A$2:$V$2329, 6,FALSE), "")</f>
        <v/>
      </c>
      <c r="T3099" s="30" t="str">
        <f>IF($A3099 = "","",
IF(VLOOKUP($A3099,'Student reference sheet'!$A$2:$V$2329, 10,FALSE) = "Y", "Hispanic",
IF(VLOOKUP($A3099,'Student reference sheet'!$A$2:$V$2329,11,FALSE) &lt;&gt; "",
IF(VLOOKUP($A3099,'Student reference sheet'!$A$2:$V$2329,11,FALSE) = "UNK", "Unknown", VLOOKUP(VALUE(VLOOKUP($A3099,'Student reference sheet'!$A$2:$V$2329,11,FALSE)),'Ethnicity Reference'!$A$2:$B$22,2,FALSE)),
IF(VLOOKUP($A3099,'Student reference sheet'!$A$2:$V$2329,9,FALSE) &lt;&gt; "", VLOOKUP(VALUE(VLOOKUP($A3099,'Student reference sheet'!$A$2:$V$2329,9,FALSE)),'Ethnicity Reference'!$A$2:$B$22,2,FALSE),"Unknown"))))</f>
        <v/>
      </c>
      <c r="U3099" s="35"/>
    </row>
    <row r="3100" spans="1:21" ht="15.75">
      <c r="A3100" s="47"/>
      <c r="B3100" s="33"/>
      <c r="C3100" s="39" t="str">
        <f>IF($A3100 &lt;&gt; "",VLOOKUP($A3100,'Student reference sheet'!$A$2:$V$2329, 3,FALSE), "")</f>
        <v/>
      </c>
      <c r="D3100" s="39" t="str">
        <f>IF($A3100 &lt;&gt; "",VLOOKUP($A3100,'Student reference sheet'!$A$2:$V$2329, 2,FALSE), "")</f>
        <v/>
      </c>
      <c r="E3100" s="35"/>
      <c r="F3100" s="34"/>
      <c r="G3100" s="40" t="str">
        <f t="shared" ca="1" si="147"/>
        <v/>
      </c>
      <c r="H3100" s="40" t="str">
        <f t="shared" ca="1" si="148"/>
        <v/>
      </c>
      <c r="I3100" s="36" t="str">
        <f>IF($A3100 = "", "",
IF(COUNTIF(MINIMUM_DAY_DATES[], Attendance!J3100) &gt; 0, VLOOKUP(Attendance!$G3100,MINIMUM_DAY_PERIOD_SCHEDULE[], 2,TRUE),
IF(COUNTIF(RALLY_DATES[], Attendance!J3100) &gt; 0, VLOOKUP(Attendance!$G3100,RALLY_PERIOD_SCHEDULE[], 2,TRUE),
IF(WEEKDAY(Attendance!$J3100) = 2,
       IF(COUNTIF(FINALS_WEEK_MONDAY_DATE[],Attendance!$J3100) &gt; 0, VLOOKUP(Attendance!$G3100,FINALS_WEEK_MONDAY_PERIOD_SCHEDULE[],2,TRUE),
       VLOOKUP(Attendance!$G3100,REGULAR_WEEK_SCHEDULE[],6,TRUE)),
IF(WEEKDAY($J3100) = 3,
       IF(COUNTIF(FINALS_WEEK_TUESDAY_DATE[],Attendance!$J3100) &gt; 0, VLOOKUP(Attendance!$G3100,FINALS_WEEK_TUESDAY_PERIOD_SCHEDULE[],2,TRUE),
       VLOOKUP(Attendance!$G3100,REGULAR_WEEK_SCHEDULE[[Tuesday]:[Period]],5,TRUE)),
IF(WEEKDAY(Attendance!$J3100) = 4,
        IF(COUNTIF(BLOCK_WEDNESDAY_DATES[],Attendance!$J3100) &gt; 0, VLOOKUP(Attendance!$G3100,BLOCK_WEDNESDAY_PERIOD_SCHEDULE[],2,TRUE),
        IF(COUNTIF(FINALS_WEEK_WEDNESDAY_DATE[],Attendance!$J3100) &gt; 0, VLOOKUP(Attendance!$G3100,FINALS_WEEK_WEDNESDAY_PERIOD_SCHEDULE[],2,TRUE),
       VLOOKUP(Attendance!$G3100,REGULAR_WEEK_SCHEDULE[[Wednesday]:[Period]],4,TRUE))),
IF(WEEKDAY($J3100) = 5,
       IF(COUNTIF(BLOCK_THURSDAY_DATES[],Attendance!$J3100) &gt; 0, VLOOKUP(Attendance!$G3100,BLOCK_THURSDAY_PERIOD_SCHEDULE[],2,TRUE),
       IF(COUNTIF(FINALS_WEEK_THURSDAY_DATE[],Attendance!$J3100) &gt; 0, VLOOKUP(Attendance!$G3100,FINALS_WEEK_THURSDAY_PERIOD_SCHEDULE[],2,TRUE),
       VLOOKUP(Attendance!$G3100,REGULAR_WEEK_SCHEDULE[[Thursday]:[Period]],3,TRUE))),
IF(WEEKDAY(Attendance!$J3100) = 6,
       IF(COUNTIF(FINALS_WEEK_FRIDAY_DATE[],Attendance!$J3100) &gt; 0, VLOOKUP(Attendance!$G3100,FINALS_WEEK_FRIDAY_PERIOD_SCHEDULE[],2,TRUE),
       VLOOKUP(Attendance!$G3100,REGULAR_WEEK_SCHEDULE[[Friday]:[Period]],2,TRUE))))))))))</f>
        <v/>
      </c>
      <c r="J3100" s="41" t="str">
        <f t="shared" ca="1" si="149"/>
        <v/>
      </c>
      <c r="K3100" s="41" t="str">
        <f>IF($A3100 &lt;&gt; "",VLOOKUP($A3100,'Student reference sheet'!$A$2:$V$2329, 7,FALSE), "")</f>
        <v/>
      </c>
      <c r="L3100" s="30" t="str">
        <f>IF($A3100 ="", "", VLOOKUP($A3100, 'Student reference sheet'!$A$2:$Z$2603,23,FALSE))</f>
        <v/>
      </c>
      <c r="M3100" s="30" t="str">
        <f>IF($A3100 ="", "", VLOOKUP($A3100, 'Student reference sheet'!$A$2:$Z$2603,24,FALSE))</f>
        <v/>
      </c>
      <c r="N3100" s="30" t="str">
        <f>IF($A3100 ="", "", VLOOKUP($A3100, 'Student reference sheet'!$A$2:$Z$2603,26,FALSE))</f>
        <v/>
      </c>
      <c r="O3100" s="30" t="str">
        <f>IF($A3100 ="", "", VLOOKUP($A3100, 'Student reference sheet'!$A$2:$Z$2603,25,FALSE))</f>
        <v/>
      </c>
      <c r="P3100" s="39" t="str">
        <f>IF($A3100 = "", "", IF(OR(VLOOKUP($A3100,'Student reference sheet'!$A$2:$V$2400,8,FALSE) = "R",  VLOOKUP($A3100,'Student reference sheet'!$A$2:$V$2400,8,FALSE) = "L"), "X", ""))</f>
        <v/>
      </c>
      <c r="Q3100" s="39" t="str">
        <f>IF($A3100 ="", "", VLOOKUP($A3100, 'Student reference sheet'!$A$2:$V$2603,22,FALSE))</f>
        <v/>
      </c>
      <c r="R3100" s="39" t="str">
        <f>IF($A3100 &lt;&gt; "",VLOOKUP($A3100,'Student reference sheet'!$A$2:$V$2329, 5,FALSE), "")</f>
        <v/>
      </c>
      <c r="S3100" s="39" t="str">
        <f>IF($A3100 &lt;&gt; "",VLOOKUP($A3100,'Student reference sheet'!$A$2:$V$2329, 6,FALSE), "")</f>
        <v/>
      </c>
      <c r="T3100" s="30" t="str">
        <f>IF($A3100 = "","",
IF(VLOOKUP($A3100,'Student reference sheet'!$A$2:$V$2329, 10,FALSE) = "Y", "Hispanic",
IF(VLOOKUP($A3100,'Student reference sheet'!$A$2:$V$2329,11,FALSE) &lt;&gt; "",
IF(VLOOKUP($A3100,'Student reference sheet'!$A$2:$V$2329,11,FALSE) = "UNK", "Unknown", VLOOKUP(VALUE(VLOOKUP($A3100,'Student reference sheet'!$A$2:$V$2329,11,FALSE)),'Ethnicity Reference'!$A$2:$B$22,2,FALSE)),
IF(VLOOKUP($A3100,'Student reference sheet'!$A$2:$V$2329,9,FALSE) &lt;&gt; "", VLOOKUP(VALUE(VLOOKUP($A3100,'Student reference sheet'!$A$2:$V$2329,9,FALSE)),'Ethnicity Reference'!$A$2:$B$22,2,FALSE),"Unknown"))))</f>
        <v/>
      </c>
      <c r="U3100" s="35"/>
    </row>
    <row r="3101" spans="1:21" ht="15.75">
      <c r="A3101" s="47"/>
      <c r="B3101" s="33"/>
      <c r="C3101" s="39" t="str">
        <f>IF($A3101 &lt;&gt; "",VLOOKUP($A3101,'Student reference sheet'!$A$2:$V$2329, 3,FALSE), "")</f>
        <v/>
      </c>
      <c r="D3101" s="39" t="str">
        <f>IF($A3101 &lt;&gt; "",VLOOKUP($A3101,'Student reference sheet'!$A$2:$V$2329, 2,FALSE), "")</f>
        <v/>
      </c>
      <c r="E3101" s="35"/>
      <c r="F3101" s="34"/>
      <c r="G3101" s="40" t="str">
        <f t="shared" ca="1" si="147"/>
        <v/>
      </c>
      <c r="H3101" s="40" t="str">
        <f t="shared" ca="1" si="148"/>
        <v/>
      </c>
      <c r="I3101" s="36" t="str">
        <f>IF($A3101 = "", "",
IF(COUNTIF(MINIMUM_DAY_DATES[], Attendance!J3101) &gt; 0, VLOOKUP(Attendance!$G3101,MINIMUM_DAY_PERIOD_SCHEDULE[], 2,TRUE),
IF(COUNTIF(RALLY_DATES[], Attendance!J3101) &gt; 0, VLOOKUP(Attendance!$G3101,RALLY_PERIOD_SCHEDULE[], 2,TRUE),
IF(WEEKDAY(Attendance!$J3101) = 2,
       IF(COUNTIF(FINALS_WEEK_MONDAY_DATE[],Attendance!$J3101) &gt; 0, VLOOKUP(Attendance!$G3101,FINALS_WEEK_MONDAY_PERIOD_SCHEDULE[],2,TRUE),
       VLOOKUP(Attendance!$G3101,REGULAR_WEEK_SCHEDULE[],6,TRUE)),
IF(WEEKDAY($J3101) = 3,
       IF(COUNTIF(FINALS_WEEK_TUESDAY_DATE[],Attendance!$J3101) &gt; 0, VLOOKUP(Attendance!$G3101,FINALS_WEEK_TUESDAY_PERIOD_SCHEDULE[],2,TRUE),
       VLOOKUP(Attendance!$G3101,REGULAR_WEEK_SCHEDULE[[Tuesday]:[Period]],5,TRUE)),
IF(WEEKDAY(Attendance!$J3101) = 4,
        IF(COUNTIF(BLOCK_WEDNESDAY_DATES[],Attendance!$J3101) &gt; 0, VLOOKUP(Attendance!$G3101,BLOCK_WEDNESDAY_PERIOD_SCHEDULE[],2,TRUE),
        IF(COUNTIF(FINALS_WEEK_WEDNESDAY_DATE[],Attendance!$J3101) &gt; 0, VLOOKUP(Attendance!$G3101,FINALS_WEEK_WEDNESDAY_PERIOD_SCHEDULE[],2,TRUE),
       VLOOKUP(Attendance!$G3101,REGULAR_WEEK_SCHEDULE[[Wednesday]:[Period]],4,TRUE))),
IF(WEEKDAY($J3101) = 5,
       IF(COUNTIF(BLOCK_THURSDAY_DATES[],Attendance!$J3101) &gt; 0, VLOOKUP(Attendance!$G3101,BLOCK_THURSDAY_PERIOD_SCHEDULE[],2,TRUE),
       IF(COUNTIF(FINALS_WEEK_THURSDAY_DATE[],Attendance!$J3101) &gt; 0, VLOOKUP(Attendance!$G3101,FINALS_WEEK_THURSDAY_PERIOD_SCHEDULE[],2,TRUE),
       VLOOKUP(Attendance!$G3101,REGULAR_WEEK_SCHEDULE[[Thursday]:[Period]],3,TRUE))),
IF(WEEKDAY(Attendance!$J3101) = 6,
       IF(COUNTIF(FINALS_WEEK_FRIDAY_DATE[],Attendance!$J3101) &gt; 0, VLOOKUP(Attendance!$G3101,FINALS_WEEK_FRIDAY_PERIOD_SCHEDULE[],2,TRUE),
       VLOOKUP(Attendance!$G3101,REGULAR_WEEK_SCHEDULE[[Friday]:[Period]],2,TRUE))))))))))</f>
        <v/>
      </c>
      <c r="J3101" s="41" t="str">
        <f t="shared" ca="1" si="149"/>
        <v/>
      </c>
      <c r="K3101" s="41" t="str">
        <f>IF($A3101 &lt;&gt; "",VLOOKUP($A3101,'Student reference sheet'!$A$2:$V$2329, 7,FALSE), "")</f>
        <v/>
      </c>
      <c r="L3101" s="30" t="str">
        <f>IF($A3101 ="", "", VLOOKUP($A3101, 'Student reference sheet'!$A$2:$Z$2603,23,FALSE))</f>
        <v/>
      </c>
      <c r="M3101" s="30" t="str">
        <f>IF($A3101 ="", "", VLOOKUP($A3101, 'Student reference sheet'!$A$2:$Z$2603,24,FALSE))</f>
        <v/>
      </c>
      <c r="N3101" s="30" t="str">
        <f>IF($A3101 ="", "", VLOOKUP($A3101, 'Student reference sheet'!$A$2:$Z$2603,26,FALSE))</f>
        <v/>
      </c>
      <c r="O3101" s="30" t="str">
        <f>IF($A3101 ="", "", VLOOKUP($A3101, 'Student reference sheet'!$A$2:$Z$2603,25,FALSE))</f>
        <v/>
      </c>
      <c r="P3101" s="39" t="str">
        <f>IF($A3101 = "", "", IF(OR(VLOOKUP($A3101,'Student reference sheet'!$A$2:$V$2400,8,FALSE) = "R",  VLOOKUP($A3101,'Student reference sheet'!$A$2:$V$2400,8,FALSE) = "L"), "X", ""))</f>
        <v/>
      </c>
      <c r="Q3101" s="39" t="str">
        <f>IF($A3101 ="", "", VLOOKUP($A3101, 'Student reference sheet'!$A$2:$V$2603,22,FALSE))</f>
        <v/>
      </c>
      <c r="R3101" s="39" t="str">
        <f>IF($A3101 &lt;&gt; "",VLOOKUP($A3101,'Student reference sheet'!$A$2:$V$2329, 5,FALSE), "")</f>
        <v/>
      </c>
      <c r="S3101" s="39" t="str">
        <f>IF($A3101 &lt;&gt; "",VLOOKUP($A3101,'Student reference sheet'!$A$2:$V$2329, 6,FALSE), "")</f>
        <v/>
      </c>
      <c r="T3101" s="30" t="str">
        <f>IF($A3101 = "","",
IF(VLOOKUP($A3101,'Student reference sheet'!$A$2:$V$2329, 10,FALSE) = "Y", "Hispanic",
IF(VLOOKUP($A3101,'Student reference sheet'!$A$2:$V$2329,11,FALSE) &lt;&gt; "",
IF(VLOOKUP($A3101,'Student reference sheet'!$A$2:$V$2329,11,FALSE) = "UNK", "Unknown", VLOOKUP(VALUE(VLOOKUP($A3101,'Student reference sheet'!$A$2:$V$2329,11,FALSE)),'Ethnicity Reference'!$A$2:$B$22,2,FALSE)),
IF(VLOOKUP($A3101,'Student reference sheet'!$A$2:$V$2329,9,FALSE) &lt;&gt; "", VLOOKUP(VALUE(VLOOKUP($A3101,'Student reference sheet'!$A$2:$V$2329,9,FALSE)),'Ethnicity Reference'!$A$2:$B$22,2,FALSE),"Unknown"))))</f>
        <v/>
      </c>
      <c r="U3101" s="35"/>
    </row>
    <row r="3102" spans="1:21" ht="15.75">
      <c r="A3102" s="47"/>
      <c r="B3102" s="33"/>
      <c r="C3102" s="39" t="str">
        <f>IF($A3102 &lt;&gt; "",VLOOKUP($A3102,'Student reference sheet'!$A$2:$V$2329, 3,FALSE), "")</f>
        <v/>
      </c>
      <c r="D3102" s="39" t="str">
        <f>IF($A3102 &lt;&gt; "",VLOOKUP($A3102,'Student reference sheet'!$A$2:$V$2329, 2,FALSE), "")</f>
        <v/>
      </c>
      <c r="E3102" s="35"/>
      <c r="F3102" s="34"/>
      <c r="G3102" s="40" t="str">
        <f t="shared" ca="1" si="147"/>
        <v/>
      </c>
      <c r="H3102" s="40" t="str">
        <f t="shared" ca="1" si="148"/>
        <v/>
      </c>
      <c r="I3102" s="36" t="str">
        <f>IF($A3102 = "", "",
IF(COUNTIF(MINIMUM_DAY_DATES[], Attendance!J3102) &gt; 0, VLOOKUP(Attendance!$G3102,MINIMUM_DAY_PERIOD_SCHEDULE[], 2,TRUE),
IF(COUNTIF(RALLY_DATES[], Attendance!J3102) &gt; 0, VLOOKUP(Attendance!$G3102,RALLY_PERIOD_SCHEDULE[], 2,TRUE),
IF(WEEKDAY(Attendance!$J3102) = 2,
       IF(COUNTIF(FINALS_WEEK_MONDAY_DATE[],Attendance!$J3102) &gt; 0, VLOOKUP(Attendance!$G3102,FINALS_WEEK_MONDAY_PERIOD_SCHEDULE[],2,TRUE),
       VLOOKUP(Attendance!$G3102,REGULAR_WEEK_SCHEDULE[],6,TRUE)),
IF(WEEKDAY($J3102) = 3,
       IF(COUNTIF(FINALS_WEEK_TUESDAY_DATE[],Attendance!$J3102) &gt; 0, VLOOKUP(Attendance!$G3102,FINALS_WEEK_TUESDAY_PERIOD_SCHEDULE[],2,TRUE),
       VLOOKUP(Attendance!$G3102,REGULAR_WEEK_SCHEDULE[[Tuesday]:[Period]],5,TRUE)),
IF(WEEKDAY(Attendance!$J3102) = 4,
        IF(COUNTIF(BLOCK_WEDNESDAY_DATES[],Attendance!$J3102) &gt; 0, VLOOKUP(Attendance!$G3102,BLOCK_WEDNESDAY_PERIOD_SCHEDULE[],2,TRUE),
        IF(COUNTIF(FINALS_WEEK_WEDNESDAY_DATE[],Attendance!$J3102) &gt; 0, VLOOKUP(Attendance!$G3102,FINALS_WEEK_WEDNESDAY_PERIOD_SCHEDULE[],2,TRUE),
       VLOOKUP(Attendance!$G3102,REGULAR_WEEK_SCHEDULE[[Wednesday]:[Period]],4,TRUE))),
IF(WEEKDAY($J3102) = 5,
       IF(COUNTIF(BLOCK_THURSDAY_DATES[],Attendance!$J3102) &gt; 0, VLOOKUP(Attendance!$G3102,BLOCK_THURSDAY_PERIOD_SCHEDULE[],2,TRUE),
       IF(COUNTIF(FINALS_WEEK_THURSDAY_DATE[],Attendance!$J3102) &gt; 0, VLOOKUP(Attendance!$G3102,FINALS_WEEK_THURSDAY_PERIOD_SCHEDULE[],2,TRUE),
       VLOOKUP(Attendance!$G3102,REGULAR_WEEK_SCHEDULE[[Thursday]:[Period]],3,TRUE))),
IF(WEEKDAY(Attendance!$J3102) = 6,
       IF(COUNTIF(FINALS_WEEK_FRIDAY_DATE[],Attendance!$J3102) &gt; 0, VLOOKUP(Attendance!$G3102,FINALS_WEEK_FRIDAY_PERIOD_SCHEDULE[],2,TRUE),
       VLOOKUP(Attendance!$G3102,REGULAR_WEEK_SCHEDULE[[Friday]:[Period]],2,TRUE))))))))))</f>
        <v/>
      </c>
      <c r="J3102" s="41" t="str">
        <f t="shared" ca="1" si="149"/>
        <v/>
      </c>
      <c r="K3102" s="41" t="str">
        <f>IF($A3102 &lt;&gt; "",VLOOKUP($A3102,'Student reference sheet'!$A$2:$V$2329, 7,FALSE), "")</f>
        <v/>
      </c>
      <c r="L3102" s="30" t="str">
        <f>IF($A3102 ="", "", VLOOKUP($A3102, 'Student reference sheet'!$A$2:$Z$2603,23,FALSE))</f>
        <v/>
      </c>
      <c r="M3102" s="30" t="str">
        <f>IF($A3102 ="", "", VLOOKUP($A3102, 'Student reference sheet'!$A$2:$Z$2603,24,FALSE))</f>
        <v/>
      </c>
      <c r="N3102" s="30" t="str">
        <f>IF($A3102 ="", "", VLOOKUP($A3102, 'Student reference sheet'!$A$2:$Z$2603,26,FALSE))</f>
        <v/>
      </c>
      <c r="O3102" s="30" t="str">
        <f>IF($A3102 ="", "", VLOOKUP($A3102, 'Student reference sheet'!$A$2:$Z$2603,25,FALSE))</f>
        <v/>
      </c>
      <c r="P3102" s="39" t="str">
        <f>IF($A3102 = "", "", IF(OR(VLOOKUP($A3102,'Student reference sheet'!$A$2:$V$2400,8,FALSE) = "R",  VLOOKUP($A3102,'Student reference sheet'!$A$2:$V$2400,8,FALSE) = "L"), "X", ""))</f>
        <v/>
      </c>
      <c r="Q3102" s="39" t="str">
        <f>IF($A3102 ="", "", VLOOKUP($A3102, 'Student reference sheet'!$A$2:$V$2603,22,FALSE))</f>
        <v/>
      </c>
      <c r="R3102" s="39" t="str">
        <f>IF($A3102 &lt;&gt; "",VLOOKUP($A3102,'Student reference sheet'!$A$2:$V$2329, 5,FALSE), "")</f>
        <v/>
      </c>
      <c r="S3102" s="39" t="str">
        <f>IF($A3102 &lt;&gt; "",VLOOKUP($A3102,'Student reference sheet'!$A$2:$V$2329, 6,FALSE), "")</f>
        <v/>
      </c>
      <c r="T3102" s="30" t="str">
        <f>IF($A3102 = "","",
IF(VLOOKUP($A3102,'Student reference sheet'!$A$2:$V$2329, 10,FALSE) = "Y", "Hispanic",
IF(VLOOKUP($A3102,'Student reference sheet'!$A$2:$V$2329,11,FALSE) &lt;&gt; "",
IF(VLOOKUP($A3102,'Student reference sheet'!$A$2:$V$2329,11,FALSE) = "UNK", "Unknown", VLOOKUP(VALUE(VLOOKUP($A3102,'Student reference sheet'!$A$2:$V$2329,11,FALSE)),'Ethnicity Reference'!$A$2:$B$22,2,FALSE)),
IF(VLOOKUP($A3102,'Student reference sheet'!$A$2:$V$2329,9,FALSE) &lt;&gt; "", VLOOKUP(VALUE(VLOOKUP($A3102,'Student reference sheet'!$A$2:$V$2329,9,FALSE)),'Ethnicity Reference'!$A$2:$B$22,2,FALSE),"Unknown"))))</f>
        <v/>
      </c>
      <c r="U3102" s="35"/>
    </row>
    <row r="3103" spans="1:21" ht="15.75">
      <c r="A3103" s="47"/>
      <c r="B3103" s="33"/>
      <c r="C3103" s="39" t="str">
        <f>IF($A3103 &lt;&gt; "",VLOOKUP($A3103,'Student reference sheet'!$A$2:$V$2329, 3,FALSE), "")</f>
        <v/>
      </c>
      <c r="D3103" s="39" t="str">
        <f>IF($A3103 &lt;&gt; "",VLOOKUP($A3103,'Student reference sheet'!$A$2:$V$2329, 2,FALSE), "")</f>
        <v/>
      </c>
      <c r="E3103" s="35"/>
      <c r="F3103" s="34"/>
      <c r="G3103" s="40" t="str">
        <f t="shared" ca="1" si="147"/>
        <v/>
      </c>
      <c r="H3103" s="40" t="str">
        <f t="shared" ca="1" si="148"/>
        <v/>
      </c>
      <c r="I3103" s="36" t="str">
        <f>IF($A3103 = "", "",
IF(COUNTIF(MINIMUM_DAY_DATES[], Attendance!J3103) &gt; 0, VLOOKUP(Attendance!$G3103,MINIMUM_DAY_PERIOD_SCHEDULE[], 2,TRUE),
IF(COUNTIF(RALLY_DATES[], Attendance!J3103) &gt; 0, VLOOKUP(Attendance!$G3103,RALLY_PERIOD_SCHEDULE[], 2,TRUE),
IF(WEEKDAY(Attendance!$J3103) = 2,
       IF(COUNTIF(FINALS_WEEK_MONDAY_DATE[],Attendance!$J3103) &gt; 0, VLOOKUP(Attendance!$G3103,FINALS_WEEK_MONDAY_PERIOD_SCHEDULE[],2,TRUE),
       VLOOKUP(Attendance!$G3103,REGULAR_WEEK_SCHEDULE[],6,TRUE)),
IF(WEEKDAY($J3103) = 3,
       IF(COUNTIF(FINALS_WEEK_TUESDAY_DATE[],Attendance!$J3103) &gt; 0, VLOOKUP(Attendance!$G3103,FINALS_WEEK_TUESDAY_PERIOD_SCHEDULE[],2,TRUE),
       VLOOKUP(Attendance!$G3103,REGULAR_WEEK_SCHEDULE[[Tuesday]:[Period]],5,TRUE)),
IF(WEEKDAY(Attendance!$J3103) = 4,
        IF(COUNTIF(BLOCK_WEDNESDAY_DATES[],Attendance!$J3103) &gt; 0, VLOOKUP(Attendance!$G3103,BLOCK_WEDNESDAY_PERIOD_SCHEDULE[],2,TRUE),
        IF(COUNTIF(FINALS_WEEK_WEDNESDAY_DATE[],Attendance!$J3103) &gt; 0, VLOOKUP(Attendance!$G3103,FINALS_WEEK_WEDNESDAY_PERIOD_SCHEDULE[],2,TRUE),
       VLOOKUP(Attendance!$G3103,REGULAR_WEEK_SCHEDULE[[Wednesday]:[Period]],4,TRUE))),
IF(WEEKDAY($J3103) = 5,
       IF(COUNTIF(BLOCK_THURSDAY_DATES[],Attendance!$J3103) &gt; 0, VLOOKUP(Attendance!$G3103,BLOCK_THURSDAY_PERIOD_SCHEDULE[],2,TRUE),
       IF(COUNTIF(FINALS_WEEK_THURSDAY_DATE[],Attendance!$J3103) &gt; 0, VLOOKUP(Attendance!$G3103,FINALS_WEEK_THURSDAY_PERIOD_SCHEDULE[],2,TRUE),
       VLOOKUP(Attendance!$G3103,REGULAR_WEEK_SCHEDULE[[Thursday]:[Period]],3,TRUE))),
IF(WEEKDAY(Attendance!$J3103) = 6,
       IF(COUNTIF(FINALS_WEEK_FRIDAY_DATE[],Attendance!$J3103) &gt; 0, VLOOKUP(Attendance!$G3103,FINALS_WEEK_FRIDAY_PERIOD_SCHEDULE[],2,TRUE),
       VLOOKUP(Attendance!$G3103,REGULAR_WEEK_SCHEDULE[[Friday]:[Period]],2,TRUE))))))))))</f>
        <v/>
      </c>
      <c r="J3103" s="41" t="str">
        <f t="shared" ca="1" si="149"/>
        <v/>
      </c>
      <c r="K3103" s="41" t="str">
        <f>IF($A3103 &lt;&gt; "",VLOOKUP($A3103,'Student reference sheet'!$A$2:$V$2329, 7,FALSE), "")</f>
        <v/>
      </c>
      <c r="L3103" s="30" t="str">
        <f>IF($A3103 ="", "", VLOOKUP($A3103, 'Student reference sheet'!$A$2:$Z$2603,23,FALSE))</f>
        <v/>
      </c>
      <c r="M3103" s="30" t="str">
        <f>IF($A3103 ="", "", VLOOKUP($A3103, 'Student reference sheet'!$A$2:$Z$2603,24,FALSE))</f>
        <v/>
      </c>
      <c r="N3103" s="30" t="str">
        <f>IF($A3103 ="", "", VLOOKUP($A3103, 'Student reference sheet'!$A$2:$Z$2603,26,FALSE))</f>
        <v/>
      </c>
      <c r="O3103" s="30" t="str">
        <f>IF($A3103 ="", "", VLOOKUP($A3103, 'Student reference sheet'!$A$2:$Z$2603,25,FALSE))</f>
        <v/>
      </c>
      <c r="P3103" s="39" t="str">
        <f>IF($A3103 = "", "", IF(OR(VLOOKUP($A3103,'Student reference sheet'!$A$2:$V$2400,8,FALSE) = "R",  VLOOKUP($A3103,'Student reference sheet'!$A$2:$V$2400,8,FALSE) = "L"), "X", ""))</f>
        <v/>
      </c>
      <c r="Q3103" s="39" t="str">
        <f>IF($A3103 ="", "", VLOOKUP($A3103, 'Student reference sheet'!$A$2:$V$2603,22,FALSE))</f>
        <v/>
      </c>
      <c r="R3103" s="39" t="str">
        <f>IF($A3103 &lt;&gt; "",VLOOKUP($A3103,'Student reference sheet'!$A$2:$V$2329, 5,FALSE), "")</f>
        <v/>
      </c>
      <c r="S3103" s="39" t="str">
        <f>IF($A3103 &lt;&gt; "",VLOOKUP($A3103,'Student reference sheet'!$A$2:$V$2329, 6,FALSE), "")</f>
        <v/>
      </c>
      <c r="T3103" s="30" t="str">
        <f>IF($A3103 = "","",
IF(VLOOKUP($A3103,'Student reference sheet'!$A$2:$V$2329, 10,FALSE) = "Y", "Hispanic",
IF(VLOOKUP($A3103,'Student reference sheet'!$A$2:$V$2329,11,FALSE) &lt;&gt; "",
IF(VLOOKUP($A3103,'Student reference sheet'!$A$2:$V$2329,11,FALSE) = "UNK", "Unknown", VLOOKUP(VALUE(VLOOKUP($A3103,'Student reference sheet'!$A$2:$V$2329,11,FALSE)),'Ethnicity Reference'!$A$2:$B$22,2,FALSE)),
IF(VLOOKUP($A3103,'Student reference sheet'!$A$2:$V$2329,9,FALSE) &lt;&gt; "", VLOOKUP(VALUE(VLOOKUP($A3103,'Student reference sheet'!$A$2:$V$2329,9,FALSE)),'Ethnicity Reference'!$A$2:$B$22,2,FALSE),"Unknown"))))</f>
        <v/>
      </c>
      <c r="U3103" s="35"/>
    </row>
    <row r="3104" spans="1:21" ht="15.75">
      <c r="A3104" s="47"/>
      <c r="B3104" s="33"/>
      <c r="C3104" s="39" t="str">
        <f>IF($A3104 &lt;&gt; "",VLOOKUP($A3104,'Student reference sheet'!$A$2:$V$2329, 3,FALSE), "")</f>
        <v/>
      </c>
      <c r="D3104" s="39" t="str">
        <f>IF($A3104 &lt;&gt; "",VLOOKUP($A3104,'Student reference sheet'!$A$2:$V$2329, 2,FALSE), "")</f>
        <v/>
      </c>
      <c r="E3104" s="35"/>
      <c r="F3104" s="34"/>
      <c r="G3104" s="40" t="str">
        <f t="shared" ca="1" si="147"/>
        <v/>
      </c>
      <c r="H3104" s="40" t="str">
        <f t="shared" ca="1" si="148"/>
        <v/>
      </c>
      <c r="I3104" s="36" t="str">
        <f>IF($A3104 = "", "",
IF(COUNTIF(MINIMUM_DAY_DATES[], Attendance!J3104) &gt; 0, VLOOKUP(Attendance!$G3104,MINIMUM_DAY_PERIOD_SCHEDULE[], 2,TRUE),
IF(COUNTIF(RALLY_DATES[], Attendance!J3104) &gt; 0, VLOOKUP(Attendance!$G3104,RALLY_PERIOD_SCHEDULE[], 2,TRUE),
IF(WEEKDAY(Attendance!$J3104) = 2,
       IF(COUNTIF(FINALS_WEEK_MONDAY_DATE[],Attendance!$J3104) &gt; 0, VLOOKUP(Attendance!$G3104,FINALS_WEEK_MONDAY_PERIOD_SCHEDULE[],2,TRUE),
       VLOOKUP(Attendance!$G3104,REGULAR_WEEK_SCHEDULE[],6,TRUE)),
IF(WEEKDAY($J3104) = 3,
       IF(COUNTIF(FINALS_WEEK_TUESDAY_DATE[],Attendance!$J3104) &gt; 0, VLOOKUP(Attendance!$G3104,FINALS_WEEK_TUESDAY_PERIOD_SCHEDULE[],2,TRUE),
       VLOOKUP(Attendance!$G3104,REGULAR_WEEK_SCHEDULE[[Tuesday]:[Period]],5,TRUE)),
IF(WEEKDAY(Attendance!$J3104) = 4,
        IF(COUNTIF(BLOCK_WEDNESDAY_DATES[],Attendance!$J3104) &gt; 0, VLOOKUP(Attendance!$G3104,BLOCK_WEDNESDAY_PERIOD_SCHEDULE[],2,TRUE),
        IF(COUNTIF(FINALS_WEEK_WEDNESDAY_DATE[],Attendance!$J3104) &gt; 0, VLOOKUP(Attendance!$G3104,FINALS_WEEK_WEDNESDAY_PERIOD_SCHEDULE[],2,TRUE),
       VLOOKUP(Attendance!$G3104,REGULAR_WEEK_SCHEDULE[[Wednesday]:[Period]],4,TRUE))),
IF(WEEKDAY($J3104) = 5,
       IF(COUNTIF(BLOCK_THURSDAY_DATES[],Attendance!$J3104) &gt; 0, VLOOKUP(Attendance!$G3104,BLOCK_THURSDAY_PERIOD_SCHEDULE[],2,TRUE),
       IF(COUNTIF(FINALS_WEEK_THURSDAY_DATE[],Attendance!$J3104) &gt; 0, VLOOKUP(Attendance!$G3104,FINALS_WEEK_THURSDAY_PERIOD_SCHEDULE[],2,TRUE),
       VLOOKUP(Attendance!$G3104,REGULAR_WEEK_SCHEDULE[[Thursday]:[Period]],3,TRUE))),
IF(WEEKDAY(Attendance!$J3104) = 6,
       IF(COUNTIF(FINALS_WEEK_FRIDAY_DATE[],Attendance!$J3104) &gt; 0, VLOOKUP(Attendance!$G3104,FINALS_WEEK_FRIDAY_PERIOD_SCHEDULE[],2,TRUE),
       VLOOKUP(Attendance!$G3104,REGULAR_WEEK_SCHEDULE[[Friday]:[Period]],2,TRUE))))))))))</f>
        <v/>
      </c>
      <c r="J3104" s="41" t="str">
        <f t="shared" ca="1" si="149"/>
        <v/>
      </c>
      <c r="K3104" s="41" t="str">
        <f>IF($A3104 &lt;&gt; "",VLOOKUP($A3104,'Student reference sheet'!$A$2:$V$2329, 7,FALSE), "")</f>
        <v/>
      </c>
      <c r="L3104" s="30" t="str">
        <f>IF($A3104 ="", "", VLOOKUP($A3104, 'Student reference sheet'!$A$2:$Z$2603,23,FALSE))</f>
        <v/>
      </c>
      <c r="M3104" s="30" t="str">
        <f>IF($A3104 ="", "", VLOOKUP($A3104, 'Student reference sheet'!$A$2:$Z$2603,24,FALSE))</f>
        <v/>
      </c>
      <c r="N3104" s="30" t="str">
        <f>IF($A3104 ="", "", VLOOKUP($A3104, 'Student reference sheet'!$A$2:$Z$2603,26,FALSE))</f>
        <v/>
      </c>
      <c r="O3104" s="30" t="str">
        <f>IF($A3104 ="", "", VLOOKUP($A3104, 'Student reference sheet'!$A$2:$Z$2603,25,FALSE))</f>
        <v/>
      </c>
      <c r="P3104" s="39" t="str">
        <f>IF($A3104 = "", "", IF(OR(VLOOKUP($A3104,'Student reference sheet'!$A$2:$V$2400,8,FALSE) = "R",  VLOOKUP($A3104,'Student reference sheet'!$A$2:$V$2400,8,FALSE) = "L"), "X", ""))</f>
        <v/>
      </c>
      <c r="Q3104" s="39" t="str">
        <f>IF($A3104 ="", "", VLOOKUP($A3104, 'Student reference sheet'!$A$2:$V$2603,22,FALSE))</f>
        <v/>
      </c>
      <c r="R3104" s="39" t="str">
        <f>IF($A3104 &lt;&gt; "",VLOOKUP($A3104,'Student reference sheet'!$A$2:$V$2329, 5,FALSE), "")</f>
        <v/>
      </c>
      <c r="S3104" s="39" t="str">
        <f>IF($A3104 &lt;&gt; "",VLOOKUP($A3104,'Student reference sheet'!$A$2:$V$2329, 6,FALSE), "")</f>
        <v/>
      </c>
      <c r="T3104" s="30" t="str">
        <f>IF($A3104 = "","",
IF(VLOOKUP($A3104,'Student reference sheet'!$A$2:$V$2329, 10,FALSE) = "Y", "Hispanic",
IF(VLOOKUP($A3104,'Student reference sheet'!$A$2:$V$2329,11,FALSE) &lt;&gt; "",
IF(VLOOKUP($A3104,'Student reference sheet'!$A$2:$V$2329,11,FALSE) = "UNK", "Unknown", VLOOKUP(VALUE(VLOOKUP($A3104,'Student reference sheet'!$A$2:$V$2329,11,FALSE)),'Ethnicity Reference'!$A$2:$B$22,2,FALSE)),
IF(VLOOKUP($A3104,'Student reference sheet'!$A$2:$V$2329,9,FALSE) &lt;&gt; "", VLOOKUP(VALUE(VLOOKUP($A3104,'Student reference sheet'!$A$2:$V$2329,9,FALSE)),'Ethnicity Reference'!$A$2:$B$22,2,FALSE),"Unknown"))))</f>
        <v/>
      </c>
      <c r="U3104" s="35"/>
    </row>
    <row r="3105" spans="1:21" ht="15.75">
      <c r="A3105" s="47"/>
      <c r="B3105" s="33"/>
      <c r="C3105" s="39" t="str">
        <f>IF($A3105 &lt;&gt; "",VLOOKUP($A3105,'Student reference sheet'!$A$2:$V$2329, 3,FALSE), "")</f>
        <v/>
      </c>
      <c r="D3105" s="39" t="str">
        <f>IF($A3105 &lt;&gt; "",VLOOKUP($A3105,'Student reference sheet'!$A$2:$V$2329, 2,FALSE), "")</f>
        <v/>
      </c>
      <c r="E3105" s="35"/>
      <c r="F3105" s="34"/>
      <c r="G3105" s="40" t="str">
        <f t="shared" ca="1" si="147"/>
        <v/>
      </c>
      <c r="H3105" s="40" t="str">
        <f t="shared" ca="1" si="148"/>
        <v/>
      </c>
      <c r="I3105" s="36" t="str">
        <f>IF($A3105 = "", "",
IF(COUNTIF(MINIMUM_DAY_DATES[], Attendance!J3105) &gt; 0, VLOOKUP(Attendance!$G3105,MINIMUM_DAY_PERIOD_SCHEDULE[], 2,TRUE),
IF(COUNTIF(RALLY_DATES[], Attendance!J3105) &gt; 0, VLOOKUP(Attendance!$G3105,RALLY_PERIOD_SCHEDULE[], 2,TRUE),
IF(WEEKDAY(Attendance!$J3105) = 2,
       IF(COUNTIF(FINALS_WEEK_MONDAY_DATE[],Attendance!$J3105) &gt; 0, VLOOKUP(Attendance!$G3105,FINALS_WEEK_MONDAY_PERIOD_SCHEDULE[],2,TRUE),
       VLOOKUP(Attendance!$G3105,REGULAR_WEEK_SCHEDULE[],6,TRUE)),
IF(WEEKDAY($J3105) = 3,
       IF(COUNTIF(FINALS_WEEK_TUESDAY_DATE[],Attendance!$J3105) &gt; 0, VLOOKUP(Attendance!$G3105,FINALS_WEEK_TUESDAY_PERIOD_SCHEDULE[],2,TRUE),
       VLOOKUP(Attendance!$G3105,REGULAR_WEEK_SCHEDULE[[Tuesday]:[Period]],5,TRUE)),
IF(WEEKDAY(Attendance!$J3105) = 4,
        IF(COUNTIF(BLOCK_WEDNESDAY_DATES[],Attendance!$J3105) &gt; 0, VLOOKUP(Attendance!$G3105,BLOCK_WEDNESDAY_PERIOD_SCHEDULE[],2,TRUE),
        IF(COUNTIF(FINALS_WEEK_WEDNESDAY_DATE[],Attendance!$J3105) &gt; 0, VLOOKUP(Attendance!$G3105,FINALS_WEEK_WEDNESDAY_PERIOD_SCHEDULE[],2,TRUE),
       VLOOKUP(Attendance!$G3105,REGULAR_WEEK_SCHEDULE[[Wednesday]:[Period]],4,TRUE))),
IF(WEEKDAY($J3105) = 5,
       IF(COUNTIF(BLOCK_THURSDAY_DATES[],Attendance!$J3105) &gt; 0, VLOOKUP(Attendance!$G3105,BLOCK_THURSDAY_PERIOD_SCHEDULE[],2,TRUE),
       IF(COUNTIF(FINALS_WEEK_THURSDAY_DATE[],Attendance!$J3105) &gt; 0, VLOOKUP(Attendance!$G3105,FINALS_WEEK_THURSDAY_PERIOD_SCHEDULE[],2,TRUE),
       VLOOKUP(Attendance!$G3105,REGULAR_WEEK_SCHEDULE[[Thursday]:[Period]],3,TRUE))),
IF(WEEKDAY(Attendance!$J3105) = 6,
       IF(COUNTIF(FINALS_WEEK_FRIDAY_DATE[],Attendance!$J3105) &gt; 0, VLOOKUP(Attendance!$G3105,FINALS_WEEK_FRIDAY_PERIOD_SCHEDULE[],2,TRUE),
       VLOOKUP(Attendance!$G3105,REGULAR_WEEK_SCHEDULE[[Friday]:[Period]],2,TRUE))))))))))</f>
        <v/>
      </c>
      <c r="J3105" s="41" t="str">
        <f t="shared" ca="1" si="149"/>
        <v/>
      </c>
      <c r="K3105" s="41" t="str">
        <f>IF($A3105 &lt;&gt; "",VLOOKUP($A3105,'Student reference sheet'!$A$2:$V$2329, 7,FALSE), "")</f>
        <v/>
      </c>
      <c r="L3105" s="30" t="str">
        <f>IF($A3105 ="", "", VLOOKUP($A3105, 'Student reference sheet'!$A$2:$Z$2603,23,FALSE))</f>
        <v/>
      </c>
      <c r="M3105" s="30" t="str">
        <f>IF($A3105 ="", "", VLOOKUP($A3105, 'Student reference sheet'!$A$2:$Z$2603,24,FALSE))</f>
        <v/>
      </c>
      <c r="N3105" s="30" t="str">
        <f>IF($A3105 ="", "", VLOOKUP($A3105, 'Student reference sheet'!$A$2:$Z$2603,26,FALSE))</f>
        <v/>
      </c>
      <c r="O3105" s="30" t="str">
        <f>IF($A3105 ="", "", VLOOKUP($A3105, 'Student reference sheet'!$A$2:$Z$2603,25,FALSE))</f>
        <v/>
      </c>
      <c r="P3105" s="39" t="str">
        <f>IF($A3105 = "", "", IF(OR(VLOOKUP($A3105,'Student reference sheet'!$A$2:$V$2400,8,FALSE) = "R",  VLOOKUP($A3105,'Student reference sheet'!$A$2:$V$2400,8,FALSE) = "L"), "X", ""))</f>
        <v/>
      </c>
      <c r="Q3105" s="39" t="str">
        <f>IF($A3105 ="", "", VLOOKUP($A3105, 'Student reference sheet'!$A$2:$V$2603,22,FALSE))</f>
        <v/>
      </c>
      <c r="R3105" s="39" t="str">
        <f>IF($A3105 &lt;&gt; "",VLOOKUP($A3105,'Student reference sheet'!$A$2:$V$2329, 5,FALSE), "")</f>
        <v/>
      </c>
      <c r="S3105" s="39" t="str">
        <f>IF($A3105 &lt;&gt; "",VLOOKUP($A3105,'Student reference sheet'!$A$2:$V$2329, 6,FALSE), "")</f>
        <v/>
      </c>
      <c r="T3105" s="30" t="str">
        <f>IF($A3105 = "","",
IF(VLOOKUP($A3105,'Student reference sheet'!$A$2:$V$2329, 10,FALSE) = "Y", "Hispanic",
IF(VLOOKUP($A3105,'Student reference sheet'!$A$2:$V$2329,11,FALSE) &lt;&gt; "",
IF(VLOOKUP($A3105,'Student reference sheet'!$A$2:$V$2329,11,FALSE) = "UNK", "Unknown", VLOOKUP(VALUE(VLOOKUP($A3105,'Student reference sheet'!$A$2:$V$2329,11,FALSE)),'Ethnicity Reference'!$A$2:$B$22,2,FALSE)),
IF(VLOOKUP($A3105,'Student reference sheet'!$A$2:$V$2329,9,FALSE) &lt;&gt; "", VLOOKUP(VALUE(VLOOKUP($A3105,'Student reference sheet'!$A$2:$V$2329,9,FALSE)),'Ethnicity Reference'!$A$2:$B$22,2,FALSE),"Unknown"))))</f>
        <v/>
      </c>
      <c r="U3105" s="35"/>
    </row>
    <row r="3106" spans="1:21" ht="15.75">
      <c r="A3106" s="47"/>
      <c r="B3106" s="33"/>
      <c r="C3106" s="39" t="str">
        <f>IF($A3106 &lt;&gt; "",VLOOKUP($A3106,'Student reference sheet'!$A$2:$V$2329, 3,FALSE), "")</f>
        <v/>
      </c>
      <c r="D3106" s="39" t="str">
        <f>IF($A3106 &lt;&gt; "",VLOOKUP($A3106,'Student reference sheet'!$A$2:$V$2329, 2,FALSE), "")</f>
        <v/>
      </c>
      <c r="E3106" s="35"/>
      <c r="F3106" s="34"/>
      <c r="G3106" s="40" t="str">
        <f t="shared" ca="1" si="147"/>
        <v/>
      </c>
      <c r="H3106" s="40" t="str">
        <f t="shared" ca="1" si="148"/>
        <v/>
      </c>
      <c r="I3106" s="36" t="str">
        <f>IF($A3106 = "", "",
IF(COUNTIF(MINIMUM_DAY_DATES[], Attendance!J3106) &gt; 0, VLOOKUP(Attendance!$G3106,MINIMUM_DAY_PERIOD_SCHEDULE[], 2,TRUE),
IF(COUNTIF(RALLY_DATES[], Attendance!J3106) &gt; 0, VLOOKUP(Attendance!$G3106,RALLY_PERIOD_SCHEDULE[], 2,TRUE),
IF(WEEKDAY(Attendance!$J3106) = 2,
       IF(COUNTIF(FINALS_WEEK_MONDAY_DATE[],Attendance!$J3106) &gt; 0, VLOOKUP(Attendance!$G3106,FINALS_WEEK_MONDAY_PERIOD_SCHEDULE[],2,TRUE),
       VLOOKUP(Attendance!$G3106,REGULAR_WEEK_SCHEDULE[],6,TRUE)),
IF(WEEKDAY($J3106) = 3,
       IF(COUNTIF(FINALS_WEEK_TUESDAY_DATE[],Attendance!$J3106) &gt; 0, VLOOKUP(Attendance!$G3106,FINALS_WEEK_TUESDAY_PERIOD_SCHEDULE[],2,TRUE),
       VLOOKUP(Attendance!$G3106,REGULAR_WEEK_SCHEDULE[[Tuesday]:[Period]],5,TRUE)),
IF(WEEKDAY(Attendance!$J3106) = 4,
        IF(COUNTIF(BLOCK_WEDNESDAY_DATES[],Attendance!$J3106) &gt; 0, VLOOKUP(Attendance!$G3106,BLOCK_WEDNESDAY_PERIOD_SCHEDULE[],2,TRUE),
        IF(COUNTIF(FINALS_WEEK_WEDNESDAY_DATE[],Attendance!$J3106) &gt; 0, VLOOKUP(Attendance!$G3106,FINALS_WEEK_WEDNESDAY_PERIOD_SCHEDULE[],2,TRUE),
       VLOOKUP(Attendance!$G3106,REGULAR_WEEK_SCHEDULE[[Wednesday]:[Period]],4,TRUE))),
IF(WEEKDAY($J3106) = 5,
       IF(COUNTIF(BLOCK_THURSDAY_DATES[],Attendance!$J3106) &gt; 0, VLOOKUP(Attendance!$G3106,BLOCK_THURSDAY_PERIOD_SCHEDULE[],2,TRUE),
       IF(COUNTIF(FINALS_WEEK_THURSDAY_DATE[],Attendance!$J3106) &gt; 0, VLOOKUP(Attendance!$G3106,FINALS_WEEK_THURSDAY_PERIOD_SCHEDULE[],2,TRUE),
       VLOOKUP(Attendance!$G3106,REGULAR_WEEK_SCHEDULE[[Thursday]:[Period]],3,TRUE))),
IF(WEEKDAY(Attendance!$J3106) = 6,
       IF(COUNTIF(FINALS_WEEK_FRIDAY_DATE[],Attendance!$J3106) &gt; 0, VLOOKUP(Attendance!$G3106,FINALS_WEEK_FRIDAY_PERIOD_SCHEDULE[],2,TRUE),
       VLOOKUP(Attendance!$G3106,REGULAR_WEEK_SCHEDULE[[Friday]:[Period]],2,TRUE))))))))))</f>
        <v/>
      </c>
      <c r="J3106" s="41" t="str">
        <f t="shared" ca="1" si="149"/>
        <v/>
      </c>
      <c r="K3106" s="41" t="str">
        <f>IF($A3106 &lt;&gt; "",VLOOKUP($A3106,'Student reference sheet'!$A$2:$V$2329, 7,FALSE), "")</f>
        <v/>
      </c>
      <c r="L3106" s="30" t="str">
        <f>IF($A3106 ="", "", VLOOKUP($A3106, 'Student reference sheet'!$A$2:$Z$2603,23,FALSE))</f>
        <v/>
      </c>
      <c r="M3106" s="30" t="str">
        <f>IF($A3106 ="", "", VLOOKUP($A3106, 'Student reference sheet'!$A$2:$Z$2603,24,FALSE))</f>
        <v/>
      </c>
      <c r="N3106" s="30" t="str">
        <f>IF($A3106 ="", "", VLOOKUP($A3106, 'Student reference sheet'!$A$2:$Z$2603,26,FALSE))</f>
        <v/>
      </c>
      <c r="O3106" s="30" t="str">
        <f>IF($A3106 ="", "", VLOOKUP($A3106, 'Student reference sheet'!$A$2:$Z$2603,25,FALSE))</f>
        <v/>
      </c>
      <c r="P3106" s="39" t="str">
        <f>IF($A3106 = "", "", IF(OR(VLOOKUP($A3106,'Student reference sheet'!$A$2:$V$2400,8,FALSE) = "R",  VLOOKUP($A3106,'Student reference sheet'!$A$2:$V$2400,8,FALSE) = "L"), "X", ""))</f>
        <v/>
      </c>
      <c r="Q3106" s="39" t="str">
        <f>IF($A3106 ="", "", VLOOKUP($A3106, 'Student reference sheet'!$A$2:$V$2603,22,FALSE))</f>
        <v/>
      </c>
      <c r="R3106" s="39" t="str">
        <f>IF($A3106 &lt;&gt; "",VLOOKUP($A3106,'Student reference sheet'!$A$2:$V$2329, 5,FALSE), "")</f>
        <v/>
      </c>
      <c r="S3106" s="39" t="str">
        <f>IF($A3106 &lt;&gt; "",VLOOKUP($A3106,'Student reference sheet'!$A$2:$V$2329, 6,FALSE), "")</f>
        <v/>
      </c>
      <c r="T3106" s="30" t="str">
        <f>IF($A3106 = "","",
IF(VLOOKUP($A3106,'Student reference sheet'!$A$2:$V$2329, 10,FALSE) = "Y", "Hispanic",
IF(VLOOKUP($A3106,'Student reference sheet'!$A$2:$V$2329,11,FALSE) &lt;&gt; "",
IF(VLOOKUP($A3106,'Student reference sheet'!$A$2:$V$2329,11,FALSE) = "UNK", "Unknown", VLOOKUP(VALUE(VLOOKUP($A3106,'Student reference sheet'!$A$2:$V$2329,11,FALSE)),'Ethnicity Reference'!$A$2:$B$22,2,FALSE)),
IF(VLOOKUP($A3106,'Student reference sheet'!$A$2:$V$2329,9,FALSE) &lt;&gt; "", VLOOKUP(VALUE(VLOOKUP($A3106,'Student reference sheet'!$A$2:$V$2329,9,FALSE)),'Ethnicity Reference'!$A$2:$B$22,2,FALSE),"Unknown"))))</f>
        <v/>
      </c>
      <c r="U3106" s="35"/>
    </row>
    <row r="3107" spans="1:21" ht="15.75">
      <c r="A3107" s="47"/>
      <c r="B3107" s="33"/>
      <c r="C3107" s="39" t="str">
        <f>IF($A3107 &lt;&gt; "",VLOOKUP($A3107,'Student reference sheet'!$A$2:$V$2329, 3,FALSE), "")</f>
        <v/>
      </c>
      <c r="D3107" s="39" t="str">
        <f>IF($A3107 &lt;&gt; "",VLOOKUP($A3107,'Student reference sheet'!$A$2:$V$2329, 2,FALSE), "")</f>
        <v/>
      </c>
      <c r="E3107" s="35"/>
      <c r="F3107" s="34"/>
      <c r="G3107" s="40" t="str">
        <f t="shared" ca="1" si="147"/>
        <v/>
      </c>
      <c r="H3107" s="40" t="str">
        <f t="shared" ca="1" si="148"/>
        <v/>
      </c>
      <c r="I3107" s="36" t="str">
        <f>IF($A3107 = "", "",
IF(COUNTIF(MINIMUM_DAY_DATES[], Attendance!J3107) &gt; 0, VLOOKUP(Attendance!$G3107,MINIMUM_DAY_PERIOD_SCHEDULE[], 2,TRUE),
IF(COUNTIF(RALLY_DATES[], Attendance!J3107) &gt; 0, VLOOKUP(Attendance!$G3107,RALLY_PERIOD_SCHEDULE[], 2,TRUE),
IF(WEEKDAY(Attendance!$J3107) = 2,
       IF(COUNTIF(FINALS_WEEK_MONDAY_DATE[],Attendance!$J3107) &gt; 0, VLOOKUP(Attendance!$G3107,FINALS_WEEK_MONDAY_PERIOD_SCHEDULE[],2,TRUE),
       VLOOKUP(Attendance!$G3107,REGULAR_WEEK_SCHEDULE[],6,TRUE)),
IF(WEEKDAY($J3107) = 3,
       IF(COUNTIF(FINALS_WEEK_TUESDAY_DATE[],Attendance!$J3107) &gt; 0, VLOOKUP(Attendance!$G3107,FINALS_WEEK_TUESDAY_PERIOD_SCHEDULE[],2,TRUE),
       VLOOKUP(Attendance!$G3107,REGULAR_WEEK_SCHEDULE[[Tuesday]:[Period]],5,TRUE)),
IF(WEEKDAY(Attendance!$J3107) = 4,
        IF(COUNTIF(BLOCK_WEDNESDAY_DATES[],Attendance!$J3107) &gt; 0, VLOOKUP(Attendance!$G3107,BLOCK_WEDNESDAY_PERIOD_SCHEDULE[],2,TRUE),
        IF(COUNTIF(FINALS_WEEK_WEDNESDAY_DATE[],Attendance!$J3107) &gt; 0, VLOOKUP(Attendance!$G3107,FINALS_WEEK_WEDNESDAY_PERIOD_SCHEDULE[],2,TRUE),
       VLOOKUP(Attendance!$G3107,REGULAR_WEEK_SCHEDULE[[Wednesday]:[Period]],4,TRUE))),
IF(WEEKDAY($J3107) = 5,
       IF(COUNTIF(BLOCK_THURSDAY_DATES[],Attendance!$J3107) &gt; 0, VLOOKUP(Attendance!$G3107,BLOCK_THURSDAY_PERIOD_SCHEDULE[],2,TRUE),
       IF(COUNTIF(FINALS_WEEK_THURSDAY_DATE[],Attendance!$J3107) &gt; 0, VLOOKUP(Attendance!$G3107,FINALS_WEEK_THURSDAY_PERIOD_SCHEDULE[],2,TRUE),
       VLOOKUP(Attendance!$G3107,REGULAR_WEEK_SCHEDULE[[Thursday]:[Period]],3,TRUE))),
IF(WEEKDAY(Attendance!$J3107) = 6,
       IF(COUNTIF(FINALS_WEEK_FRIDAY_DATE[],Attendance!$J3107) &gt; 0, VLOOKUP(Attendance!$G3107,FINALS_WEEK_FRIDAY_PERIOD_SCHEDULE[],2,TRUE),
       VLOOKUP(Attendance!$G3107,REGULAR_WEEK_SCHEDULE[[Friday]:[Period]],2,TRUE))))))))))</f>
        <v/>
      </c>
      <c r="J3107" s="41" t="str">
        <f t="shared" ca="1" si="149"/>
        <v/>
      </c>
      <c r="K3107" s="41" t="str">
        <f>IF($A3107 &lt;&gt; "",VLOOKUP($A3107,'Student reference sheet'!$A$2:$V$2329, 7,FALSE), "")</f>
        <v/>
      </c>
      <c r="L3107" s="30" t="str">
        <f>IF($A3107 ="", "", VLOOKUP($A3107, 'Student reference sheet'!$A$2:$Z$2603,23,FALSE))</f>
        <v/>
      </c>
      <c r="M3107" s="30" t="str">
        <f>IF($A3107 ="", "", VLOOKUP($A3107, 'Student reference sheet'!$A$2:$Z$2603,24,FALSE))</f>
        <v/>
      </c>
      <c r="N3107" s="30" t="str">
        <f>IF($A3107 ="", "", VLOOKUP($A3107, 'Student reference sheet'!$A$2:$Z$2603,26,FALSE))</f>
        <v/>
      </c>
      <c r="O3107" s="30" t="str">
        <f>IF($A3107 ="", "", VLOOKUP($A3107, 'Student reference sheet'!$A$2:$Z$2603,25,FALSE))</f>
        <v/>
      </c>
      <c r="P3107" s="39" t="str">
        <f>IF($A3107 = "", "", IF(OR(VLOOKUP($A3107,'Student reference sheet'!$A$2:$V$2400,8,FALSE) = "R",  VLOOKUP($A3107,'Student reference sheet'!$A$2:$V$2400,8,FALSE) = "L"), "X", ""))</f>
        <v/>
      </c>
      <c r="Q3107" s="39" t="str">
        <f>IF($A3107 ="", "", VLOOKUP($A3107, 'Student reference sheet'!$A$2:$V$2603,22,FALSE))</f>
        <v/>
      </c>
      <c r="R3107" s="39" t="str">
        <f>IF($A3107 &lt;&gt; "",VLOOKUP($A3107,'Student reference sheet'!$A$2:$V$2329, 5,FALSE), "")</f>
        <v/>
      </c>
      <c r="S3107" s="39" t="str">
        <f>IF($A3107 &lt;&gt; "",VLOOKUP($A3107,'Student reference sheet'!$A$2:$V$2329, 6,FALSE), "")</f>
        <v/>
      </c>
      <c r="T3107" s="30" t="str">
        <f>IF($A3107 = "","",
IF(VLOOKUP($A3107,'Student reference sheet'!$A$2:$V$2329, 10,FALSE) = "Y", "Hispanic",
IF(VLOOKUP($A3107,'Student reference sheet'!$A$2:$V$2329,11,FALSE) &lt;&gt; "",
IF(VLOOKUP($A3107,'Student reference sheet'!$A$2:$V$2329,11,FALSE) = "UNK", "Unknown", VLOOKUP(VALUE(VLOOKUP($A3107,'Student reference sheet'!$A$2:$V$2329,11,FALSE)),'Ethnicity Reference'!$A$2:$B$22,2,FALSE)),
IF(VLOOKUP($A3107,'Student reference sheet'!$A$2:$V$2329,9,FALSE) &lt;&gt; "", VLOOKUP(VALUE(VLOOKUP($A3107,'Student reference sheet'!$A$2:$V$2329,9,FALSE)),'Ethnicity Reference'!$A$2:$B$22,2,FALSE),"Unknown"))))</f>
        <v/>
      </c>
      <c r="U3107" s="35"/>
    </row>
    <row r="3108" spans="1:21" ht="15.75">
      <c r="A3108" s="47"/>
      <c r="B3108" s="33"/>
      <c r="C3108" s="39" t="str">
        <f>IF($A3108 &lt;&gt; "",VLOOKUP($A3108,'Student reference sheet'!$A$2:$V$2329, 3,FALSE), "")</f>
        <v/>
      </c>
      <c r="D3108" s="39" t="str">
        <f>IF($A3108 &lt;&gt; "",VLOOKUP($A3108,'Student reference sheet'!$A$2:$V$2329, 2,FALSE), "")</f>
        <v/>
      </c>
      <c r="E3108" s="35"/>
      <c r="F3108" s="34"/>
      <c r="G3108" s="40" t="str">
        <f t="shared" ca="1" si="147"/>
        <v/>
      </c>
      <c r="H3108" s="40" t="str">
        <f t="shared" ca="1" si="148"/>
        <v/>
      </c>
      <c r="I3108" s="36" t="str">
        <f>IF($A3108 = "", "",
IF(COUNTIF(MINIMUM_DAY_DATES[], Attendance!J3108) &gt; 0, VLOOKUP(Attendance!$G3108,MINIMUM_DAY_PERIOD_SCHEDULE[], 2,TRUE),
IF(COUNTIF(RALLY_DATES[], Attendance!J3108) &gt; 0, VLOOKUP(Attendance!$G3108,RALLY_PERIOD_SCHEDULE[], 2,TRUE),
IF(WEEKDAY(Attendance!$J3108) = 2,
       IF(COUNTIF(FINALS_WEEK_MONDAY_DATE[],Attendance!$J3108) &gt; 0, VLOOKUP(Attendance!$G3108,FINALS_WEEK_MONDAY_PERIOD_SCHEDULE[],2,TRUE),
       VLOOKUP(Attendance!$G3108,REGULAR_WEEK_SCHEDULE[],6,TRUE)),
IF(WEEKDAY($J3108) = 3,
       IF(COUNTIF(FINALS_WEEK_TUESDAY_DATE[],Attendance!$J3108) &gt; 0, VLOOKUP(Attendance!$G3108,FINALS_WEEK_TUESDAY_PERIOD_SCHEDULE[],2,TRUE),
       VLOOKUP(Attendance!$G3108,REGULAR_WEEK_SCHEDULE[[Tuesday]:[Period]],5,TRUE)),
IF(WEEKDAY(Attendance!$J3108) = 4,
        IF(COUNTIF(BLOCK_WEDNESDAY_DATES[],Attendance!$J3108) &gt; 0, VLOOKUP(Attendance!$G3108,BLOCK_WEDNESDAY_PERIOD_SCHEDULE[],2,TRUE),
        IF(COUNTIF(FINALS_WEEK_WEDNESDAY_DATE[],Attendance!$J3108) &gt; 0, VLOOKUP(Attendance!$G3108,FINALS_WEEK_WEDNESDAY_PERIOD_SCHEDULE[],2,TRUE),
       VLOOKUP(Attendance!$G3108,REGULAR_WEEK_SCHEDULE[[Wednesday]:[Period]],4,TRUE))),
IF(WEEKDAY($J3108) = 5,
       IF(COUNTIF(BLOCK_THURSDAY_DATES[],Attendance!$J3108) &gt; 0, VLOOKUP(Attendance!$G3108,BLOCK_THURSDAY_PERIOD_SCHEDULE[],2,TRUE),
       IF(COUNTIF(FINALS_WEEK_THURSDAY_DATE[],Attendance!$J3108) &gt; 0, VLOOKUP(Attendance!$G3108,FINALS_WEEK_THURSDAY_PERIOD_SCHEDULE[],2,TRUE),
       VLOOKUP(Attendance!$G3108,REGULAR_WEEK_SCHEDULE[[Thursday]:[Period]],3,TRUE))),
IF(WEEKDAY(Attendance!$J3108) = 6,
       IF(COUNTIF(FINALS_WEEK_FRIDAY_DATE[],Attendance!$J3108) &gt; 0, VLOOKUP(Attendance!$G3108,FINALS_WEEK_FRIDAY_PERIOD_SCHEDULE[],2,TRUE),
       VLOOKUP(Attendance!$G3108,REGULAR_WEEK_SCHEDULE[[Friday]:[Period]],2,TRUE))))))))))</f>
        <v/>
      </c>
      <c r="J3108" s="41" t="str">
        <f t="shared" ca="1" si="149"/>
        <v/>
      </c>
      <c r="K3108" s="41" t="str">
        <f>IF($A3108 &lt;&gt; "",VLOOKUP($A3108,'Student reference sheet'!$A$2:$V$2329, 7,FALSE), "")</f>
        <v/>
      </c>
      <c r="L3108" s="30" t="str">
        <f>IF($A3108 ="", "", VLOOKUP($A3108, 'Student reference sheet'!$A$2:$Z$2603,23,FALSE))</f>
        <v/>
      </c>
      <c r="M3108" s="30" t="str">
        <f>IF($A3108 ="", "", VLOOKUP($A3108, 'Student reference sheet'!$A$2:$Z$2603,24,FALSE))</f>
        <v/>
      </c>
      <c r="N3108" s="30" t="str">
        <f>IF($A3108 ="", "", VLOOKUP($A3108, 'Student reference sheet'!$A$2:$Z$2603,26,FALSE))</f>
        <v/>
      </c>
      <c r="O3108" s="30" t="str">
        <f>IF($A3108 ="", "", VLOOKUP($A3108, 'Student reference sheet'!$A$2:$Z$2603,25,FALSE))</f>
        <v/>
      </c>
      <c r="P3108" s="39" t="str">
        <f>IF($A3108 = "", "", IF(OR(VLOOKUP($A3108,'Student reference sheet'!$A$2:$V$2400,8,FALSE) = "R",  VLOOKUP($A3108,'Student reference sheet'!$A$2:$V$2400,8,FALSE) = "L"), "X", ""))</f>
        <v/>
      </c>
      <c r="Q3108" s="39" t="str">
        <f>IF($A3108 ="", "", VLOOKUP($A3108, 'Student reference sheet'!$A$2:$V$2603,22,FALSE))</f>
        <v/>
      </c>
      <c r="R3108" s="39" t="str">
        <f>IF($A3108 &lt;&gt; "",VLOOKUP($A3108,'Student reference sheet'!$A$2:$V$2329, 5,FALSE), "")</f>
        <v/>
      </c>
      <c r="S3108" s="39" t="str">
        <f>IF($A3108 &lt;&gt; "",VLOOKUP($A3108,'Student reference sheet'!$A$2:$V$2329, 6,FALSE), "")</f>
        <v/>
      </c>
      <c r="T3108" s="30" t="str">
        <f>IF($A3108 = "","",
IF(VLOOKUP($A3108,'Student reference sheet'!$A$2:$V$2329, 10,FALSE) = "Y", "Hispanic",
IF(VLOOKUP($A3108,'Student reference sheet'!$A$2:$V$2329,11,FALSE) &lt;&gt; "",
IF(VLOOKUP($A3108,'Student reference sheet'!$A$2:$V$2329,11,FALSE) = "UNK", "Unknown", VLOOKUP(VALUE(VLOOKUP($A3108,'Student reference sheet'!$A$2:$V$2329,11,FALSE)),'Ethnicity Reference'!$A$2:$B$22,2,FALSE)),
IF(VLOOKUP($A3108,'Student reference sheet'!$A$2:$V$2329,9,FALSE) &lt;&gt; "", VLOOKUP(VALUE(VLOOKUP($A3108,'Student reference sheet'!$A$2:$V$2329,9,FALSE)),'Ethnicity Reference'!$A$2:$B$22,2,FALSE),"Unknown"))))</f>
        <v/>
      </c>
      <c r="U3108" s="35"/>
    </row>
    <row r="3109" spans="1:21" ht="15.75">
      <c r="A3109" s="47"/>
      <c r="B3109" s="33"/>
      <c r="C3109" s="39" t="str">
        <f>IF($A3109 &lt;&gt; "",VLOOKUP($A3109,'Student reference sheet'!$A$2:$V$2329, 3,FALSE), "")</f>
        <v/>
      </c>
      <c r="D3109" s="39" t="str">
        <f>IF($A3109 &lt;&gt; "",VLOOKUP($A3109,'Student reference sheet'!$A$2:$V$2329, 2,FALSE), "")</f>
        <v/>
      </c>
      <c r="E3109" s="35"/>
      <c r="F3109" s="34"/>
      <c r="G3109" s="40" t="str">
        <f t="shared" ca="1" si="147"/>
        <v/>
      </c>
      <c r="H3109" s="40" t="str">
        <f t="shared" ca="1" si="148"/>
        <v/>
      </c>
      <c r="I3109" s="36" t="str">
        <f>IF($A3109 = "", "",
IF(COUNTIF(MINIMUM_DAY_DATES[], Attendance!J3109) &gt; 0, VLOOKUP(Attendance!$G3109,MINIMUM_DAY_PERIOD_SCHEDULE[], 2,TRUE),
IF(COUNTIF(RALLY_DATES[], Attendance!J3109) &gt; 0, VLOOKUP(Attendance!$G3109,RALLY_PERIOD_SCHEDULE[], 2,TRUE),
IF(WEEKDAY(Attendance!$J3109) = 2,
       IF(COUNTIF(FINALS_WEEK_MONDAY_DATE[],Attendance!$J3109) &gt; 0, VLOOKUP(Attendance!$G3109,FINALS_WEEK_MONDAY_PERIOD_SCHEDULE[],2,TRUE),
       VLOOKUP(Attendance!$G3109,REGULAR_WEEK_SCHEDULE[],6,TRUE)),
IF(WEEKDAY($J3109) = 3,
       IF(COUNTIF(FINALS_WEEK_TUESDAY_DATE[],Attendance!$J3109) &gt; 0, VLOOKUP(Attendance!$G3109,FINALS_WEEK_TUESDAY_PERIOD_SCHEDULE[],2,TRUE),
       VLOOKUP(Attendance!$G3109,REGULAR_WEEK_SCHEDULE[[Tuesday]:[Period]],5,TRUE)),
IF(WEEKDAY(Attendance!$J3109) = 4,
        IF(COUNTIF(BLOCK_WEDNESDAY_DATES[],Attendance!$J3109) &gt; 0, VLOOKUP(Attendance!$G3109,BLOCK_WEDNESDAY_PERIOD_SCHEDULE[],2,TRUE),
        IF(COUNTIF(FINALS_WEEK_WEDNESDAY_DATE[],Attendance!$J3109) &gt; 0, VLOOKUP(Attendance!$G3109,FINALS_WEEK_WEDNESDAY_PERIOD_SCHEDULE[],2,TRUE),
       VLOOKUP(Attendance!$G3109,REGULAR_WEEK_SCHEDULE[[Wednesday]:[Period]],4,TRUE))),
IF(WEEKDAY($J3109) = 5,
       IF(COUNTIF(BLOCK_THURSDAY_DATES[],Attendance!$J3109) &gt; 0, VLOOKUP(Attendance!$G3109,BLOCK_THURSDAY_PERIOD_SCHEDULE[],2,TRUE),
       IF(COUNTIF(FINALS_WEEK_THURSDAY_DATE[],Attendance!$J3109) &gt; 0, VLOOKUP(Attendance!$G3109,FINALS_WEEK_THURSDAY_PERIOD_SCHEDULE[],2,TRUE),
       VLOOKUP(Attendance!$G3109,REGULAR_WEEK_SCHEDULE[[Thursday]:[Period]],3,TRUE))),
IF(WEEKDAY(Attendance!$J3109) = 6,
       IF(COUNTIF(FINALS_WEEK_FRIDAY_DATE[],Attendance!$J3109) &gt; 0, VLOOKUP(Attendance!$G3109,FINALS_WEEK_FRIDAY_PERIOD_SCHEDULE[],2,TRUE),
       VLOOKUP(Attendance!$G3109,REGULAR_WEEK_SCHEDULE[[Friday]:[Period]],2,TRUE))))))))))</f>
        <v/>
      </c>
      <c r="J3109" s="41" t="str">
        <f t="shared" ca="1" si="149"/>
        <v/>
      </c>
      <c r="K3109" s="41" t="str">
        <f>IF($A3109 &lt;&gt; "",VLOOKUP($A3109,'Student reference sheet'!$A$2:$V$2329, 7,FALSE), "")</f>
        <v/>
      </c>
      <c r="L3109" s="30" t="str">
        <f>IF($A3109 ="", "", VLOOKUP($A3109, 'Student reference sheet'!$A$2:$Z$2603,23,FALSE))</f>
        <v/>
      </c>
      <c r="M3109" s="30" t="str">
        <f>IF($A3109 ="", "", VLOOKUP($A3109, 'Student reference sheet'!$A$2:$Z$2603,24,FALSE))</f>
        <v/>
      </c>
      <c r="N3109" s="30" t="str">
        <f>IF($A3109 ="", "", VLOOKUP($A3109, 'Student reference sheet'!$A$2:$Z$2603,26,FALSE))</f>
        <v/>
      </c>
      <c r="O3109" s="30" t="str">
        <f>IF($A3109 ="", "", VLOOKUP($A3109, 'Student reference sheet'!$A$2:$Z$2603,25,FALSE))</f>
        <v/>
      </c>
      <c r="P3109" s="39" t="str">
        <f>IF($A3109 = "", "", IF(OR(VLOOKUP($A3109,'Student reference sheet'!$A$2:$V$2400,8,FALSE) = "R",  VLOOKUP($A3109,'Student reference sheet'!$A$2:$V$2400,8,FALSE) = "L"), "X", ""))</f>
        <v/>
      </c>
      <c r="Q3109" s="39" t="str">
        <f>IF($A3109 ="", "", VLOOKUP($A3109, 'Student reference sheet'!$A$2:$V$2603,22,FALSE))</f>
        <v/>
      </c>
      <c r="R3109" s="39" t="str">
        <f>IF($A3109 &lt;&gt; "",VLOOKUP($A3109,'Student reference sheet'!$A$2:$V$2329, 5,FALSE), "")</f>
        <v/>
      </c>
      <c r="S3109" s="39" t="str">
        <f>IF($A3109 &lt;&gt; "",VLOOKUP($A3109,'Student reference sheet'!$A$2:$V$2329, 6,FALSE), "")</f>
        <v/>
      </c>
      <c r="T3109" s="30" t="str">
        <f>IF($A3109 = "","",
IF(VLOOKUP($A3109,'Student reference sheet'!$A$2:$V$2329, 10,FALSE) = "Y", "Hispanic",
IF(VLOOKUP($A3109,'Student reference sheet'!$A$2:$V$2329,11,FALSE) &lt;&gt; "",
IF(VLOOKUP($A3109,'Student reference sheet'!$A$2:$V$2329,11,FALSE) = "UNK", "Unknown", VLOOKUP(VALUE(VLOOKUP($A3109,'Student reference sheet'!$A$2:$V$2329,11,FALSE)),'Ethnicity Reference'!$A$2:$B$22,2,FALSE)),
IF(VLOOKUP($A3109,'Student reference sheet'!$A$2:$V$2329,9,FALSE) &lt;&gt; "", VLOOKUP(VALUE(VLOOKUP($A3109,'Student reference sheet'!$A$2:$V$2329,9,FALSE)),'Ethnicity Reference'!$A$2:$B$22,2,FALSE),"Unknown"))))</f>
        <v/>
      </c>
      <c r="U3109" s="35"/>
    </row>
    <row r="3110" spans="1:21" ht="15.75">
      <c r="A3110" s="47"/>
      <c r="B3110" s="33"/>
      <c r="C3110" s="39" t="str">
        <f>IF($A3110 &lt;&gt; "",VLOOKUP($A3110,'Student reference sheet'!$A$2:$V$2329, 3,FALSE), "")</f>
        <v/>
      </c>
      <c r="D3110" s="39" t="str">
        <f>IF($A3110 &lt;&gt; "",VLOOKUP($A3110,'Student reference sheet'!$A$2:$V$2329, 2,FALSE), "")</f>
        <v/>
      </c>
      <c r="E3110" s="35"/>
      <c r="F3110" s="34"/>
      <c r="G3110" s="40" t="str">
        <f t="shared" ca="1" si="147"/>
        <v/>
      </c>
      <c r="H3110" s="40" t="str">
        <f t="shared" ca="1" si="148"/>
        <v/>
      </c>
      <c r="I3110" s="36" t="str">
        <f>IF($A3110 = "", "",
IF(COUNTIF(MINIMUM_DAY_DATES[], Attendance!J3110) &gt; 0, VLOOKUP(Attendance!$G3110,MINIMUM_DAY_PERIOD_SCHEDULE[], 2,TRUE),
IF(COUNTIF(RALLY_DATES[], Attendance!J3110) &gt; 0, VLOOKUP(Attendance!$G3110,RALLY_PERIOD_SCHEDULE[], 2,TRUE),
IF(WEEKDAY(Attendance!$J3110) = 2,
       IF(COUNTIF(FINALS_WEEK_MONDAY_DATE[],Attendance!$J3110) &gt; 0, VLOOKUP(Attendance!$G3110,FINALS_WEEK_MONDAY_PERIOD_SCHEDULE[],2,TRUE),
       VLOOKUP(Attendance!$G3110,REGULAR_WEEK_SCHEDULE[],6,TRUE)),
IF(WEEKDAY($J3110) = 3,
       IF(COUNTIF(FINALS_WEEK_TUESDAY_DATE[],Attendance!$J3110) &gt; 0, VLOOKUP(Attendance!$G3110,FINALS_WEEK_TUESDAY_PERIOD_SCHEDULE[],2,TRUE),
       VLOOKUP(Attendance!$G3110,REGULAR_WEEK_SCHEDULE[[Tuesday]:[Period]],5,TRUE)),
IF(WEEKDAY(Attendance!$J3110) = 4,
        IF(COUNTIF(BLOCK_WEDNESDAY_DATES[],Attendance!$J3110) &gt; 0, VLOOKUP(Attendance!$G3110,BLOCK_WEDNESDAY_PERIOD_SCHEDULE[],2,TRUE),
        IF(COUNTIF(FINALS_WEEK_WEDNESDAY_DATE[],Attendance!$J3110) &gt; 0, VLOOKUP(Attendance!$G3110,FINALS_WEEK_WEDNESDAY_PERIOD_SCHEDULE[],2,TRUE),
       VLOOKUP(Attendance!$G3110,REGULAR_WEEK_SCHEDULE[[Wednesday]:[Period]],4,TRUE))),
IF(WEEKDAY($J3110) = 5,
       IF(COUNTIF(BLOCK_THURSDAY_DATES[],Attendance!$J3110) &gt; 0, VLOOKUP(Attendance!$G3110,BLOCK_THURSDAY_PERIOD_SCHEDULE[],2,TRUE),
       IF(COUNTIF(FINALS_WEEK_THURSDAY_DATE[],Attendance!$J3110) &gt; 0, VLOOKUP(Attendance!$G3110,FINALS_WEEK_THURSDAY_PERIOD_SCHEDULE[],2,TRUE),
       VLOOKUP(Attendance!$G3110,REGULAR_WEEK_SCHEDULE[[Thursday]:[Period]],3,TRUE))),
IF(WEEKDAY(Attendance!$J3110) = 6,
       IF(COUNTIF(FINALS_WEEK_FRIDAY_DATE[],Attendance!$J3110) &gt; 0, VLOOKUP(Attendance!$G3110,FINALS_WEEK_FRIDAY_PERIOD_SCHEDULE[],2,TRUE),
       VLOOKUP(Attendance!$G3110,REGULAR_WEEK_SCHEDULE[[Friday]:[Period]],2,TRUE))))))))))</f>
        <v/>
      </c>
      <c r="J3110" s="41" t="str">
        <f t="shared" ca="1" si="149"/>
        <v/>
      </c>
      <c r="K3110" s="41" t="str">
        <f>IF($A3110 &lt;&gt; "",VLOOKUP($A3110,'Student reference sheet'!$A$2:$V$2329, 7,FALSE), "")</f>
        <v/>
      </c>
      <c r="L3110" s="30" t="str">
        <f>IF($A3110 ="", "", VLOOKUP($A3110, 'Student reference sheet'!$A$2:$Z$2603,23,FALSE))</f>
        <v/>
      </c>
      <c r="M3110" s="30" t="str">
        <f>IF($A3110 ="", "", VLOOKUP($A3110, 'Student reference sheet'!$A$2:$Z$2603,24,FALSE))</f>
        <v/>
      </c>
      <c r="N3110" s="30" t="str">
        <f>IF($A3110 ="", "", VLOOKUP($A3110, 'Student reference sheet'!$A$2:$Z$2603,26,FALSE))</f>
        <v/>
      </c>
      <c r="O3110" s="30" t="str">
        <f>IF($A3110 ="", "", VLOOKUP($A3110, 'Student reference sheet'!$A$2:$Z$2603,25,FALSE))</f>
        <v/>
      </c>
      <c r="P3110" s="39" t="str">
        <f>IF($A3110 = "", "", IF(OR(VLOOKUP($A3110,'Student reference sheet'!$A$2:$V$2400,8,FALSE) = "R",  VLOOKUP($A3110,'Student reference sheet'!$A$2:$V$2400,8,FALSE) = "L"), "X", ""))</f>
        <v/>
      </c>
      <c r="Q3110" s="39" t="str">
        <f>IF($A3110 ="", "", VLOOKUP($A3110, 'Student reference sheet'!$A$2:$V$2603,22,FALSE))</f>
        <v/>
      </c>
      <c r="R3110" s="39" t="str">
        <f>IF($A3110 &lt;&gt; "",VLOOKUP($A3110,'Student reference sheet'!$A$2:$V$2329, 5,FALSE), "")</f>
        <v/>
      </c>
      <c r="S3110" s="39" t="str">
        <f>IF($A3110 &lt;&gt; "",VLOOKUP($A3110,'Student reference sheet'!$A$2:$V$2329, 6,FALSE), "")</f>
        <v/>
      </c>
      <c r="T3110" s="30" t="str">
        <f>IF($A3110 = "","",
IF(VLOOKUP($A3110,'Student reference sheet'!$A$2:$V$2329, 10,FALSE) = "Y", "Hispanic",
IF(VLOOKUP($A3110,'Student reference sheet'!$A$2:$V$2329,11,FALSE) &lt;&gt; "",
IF(VLOOKUP($A3110,'Student reference sheet'!$A$2:$V$2329,11,FALSE) = "UNK", "Unknown", VLOOKUP(VALUE(VLOOKUP($A3110,'Student reference sheet'!$A$2:$V$2329,11,FALSE)),'Ethnicity Reference'!$A$2:$B$22,2,FALSE)),
IF(VLOOKUP($A3110,'Student reference sheet'!$A$2:$V$2329,9,FALSE) &lt;&gt; "", VLOOKUP(VALUE(VLOOKUP($A3110,'Student reference sheet'!$A$2:$V$2329,9,FALSE)),'Ethnicity Reference'!$A$2:$B$22,2,FALSE),"Unknown"))))</f>
        <v/>
      </c>
      <c r="U3110" s="35"/>
    </row>
    <row r="3111" spans="1:21" ht="15.75">
      <c r="A3111" s="47"/>
      <c r="B3111" s="33"/>
      <c r="C3111" s="39" t="str">
        <f>IF($A3111 &lt;&gt; "",VLOOKUP($A3111,'Student reference sheet'!$A$2:$V$2329, 3,FALSE), "")</f>
        <v/>
      </c>
      <c r="D3111" s="39" t="str">
        <f>IF($A3111 &lt;&gt; "",VLOOKUP($A3111,'Student reference sheet'!$A$2:$V$2329, 2,FALSE), "")</f>
        <v/>
      </c>
      <c r="E3111" s="35"/>
      <c r="F3111" s="34"/>
      <c r="G3111" s="40" t="str">
        <f t="shared" ca="1" si="147"/>
        <v/>
      </c>
      <c r="H3111" s="40" t="str">
        <f t="shared" ca="1" si="148"/>
        <v/>
      </c>
      <c r="I3111" s="36" t="str">
        <f>IF($A3111 = "", "",
IF(COUNTIF(MINIMUM_DAY_DATES[], Attendance!J3111) &gt; 0, VLOOKUP(Attendance!$G3111,MINIMUM_DAY_PERIOD_SCHEDULE[], 2,TRUE),
IF(COUNTIF(RALLY_DATES[], Attendance!J3111) &gt; 0, VLOOKUP(Attendance!$G3111,RALLY_PERIOD_SCHEDULE[], 2,TRUE),
IF(WEEKDAY(Attendance!$J3111) = 2,
       IF(COUNTIF(FINALS_WEEK_MONDAY_DATE[],Attendance!$J3111) &gt; 0, VLOOKUP(Attendance!$G3111,FINALS_WEEK_MONDAY_PERIOD_SCHEDULE[],2,TRUE),
       VLOOKUP(Attendance!$G3111,REGULAR_WEEK_SCHEDULE[],6,TRUE)),
IF(WEEKDAY($J3111) = 3,
       IF(COUNTIF(FINALS_WEEK_TUESDAY_DATE[],Attendance!$J3111) &gt; 0, VLOOKUP(Attendance!$G3111,FINALS_WEEK_TUESDAY_PERIOD_SCHEDULE[],2,TRUE),
       VLOOKUP(Attendance!$G3111,REGULAR_WEEK_SCHEDULE[[Tuesday]:[Period]],5,TRUE)),
IF(WEEKDAY(Attendance!$J3111) = 4,
        IF(COUNTIF(BLOCK_WEDNESDAY_DATES[],Attendance!$J3111) &gt; 0, VLOOKUP(Attendance!$G3111,BLOCK_WEDNESDAY_PERIOD_SCHEDULE[],2,TRUE),
        IF(COUNTIF(FINALS_WEEK_WEDNESDAY_DATE[],Attendance!$J3111) &gt; 0, VLOOKUP(Attendance!$G3111,FINALS_WEEK_WEDNESDAY_PERIOD_SCHEDULE[],2,TRUE),
       VLOOKUP(Attendance!$G3111,REGULAR_WEEK_SCHEDULE[[Wednesday]:[Period]],4,TRUE))),
IF(WEEKDAY($J3111) = 5,
       IF(COUNTIF(BLOCK_THURSDAY_DATES[],Attendance!$J3111) &gt; 0, VLOOKUP(Attendance!$G3111,BLOCK_THURSDAY_PERIOD_SCHEDULE[],2,TRUE),
       IF(COUNTIF(FINALS_WEEK_THURSDAY_DATE[],Attendance!$J3111) &gt; 0, VLOOKUP(Attendance!$G3111,FINALS_WEEK_THURSDAY_PERIOD_SCHEDULE[],2,TRUE),
       VLOOKUP(Attendance!$G3111,REGULAR_WEEK_SCHEDULE[[Thursday]:[Period]],3,TRUE))),
IF(WEEKDAY(Attendance!$J3111) = 6,
       IF(COUNTIF(FINALS_WEEK_FRIDAY_DATE[],Attendance!$J3111) &gt; 0, VLOOKUP(Attendance!$G3111,FINALS_WEEK_FRIDAY_PERIOD_SCHEDULE[],2,TRUE),
       VLOOKUP(Attendance!$G3111,REGULAR_WEEK_SCHEDULE[[Friday]:[Period]],2,TRUE))))))))))</f>
        <v/>
      </c>
      <c r="J3111" s="41" t="str">
        <f t="shared" ca="1" si="149"/>
        <v/>
      </c>
      <c r="K3111" s="41" t="str">
        <f>IF($A3111 &lt;&gt; "",VLOOKUP($A3111,'Student reference sheet'!$A$2:$V$2329, 7,FALSE), "")</f>
        <v/>
      </c>
      <c r="L3111" s="30" t="str">
        <f>IF($A3111 ="", "", VLOOKUP($A3111, 'Student reference sheet'!$A$2:$Z$2603,23,FALSE))</f>
        <v/>
      </c>
      <c r="M3111" s="30" t="str">
        <f>IF($A3111 ="", "", VLOOKUP($A3111, 'Student reference sheet'!$A$2:$Z$2603,24,FALSE))</f>
        <v/>
      </c>
      <c r="N3111" s="30" t="str">
        <f>IF($A3111 ="", "", VLOOKUP($A3111, 'Student reference sheet'!$A$2:$Z$2603,26,FALSE))</f>
        <v/>
      </c>
      <c r="O3111" s="30" t="str">
        <f>IF($A3111 ="", "", VLOOKUP($A3111, 'Student reference sheet'!$A$2:$Z$2603,25,FALSE))</f>
        <v/>
      </c>
      <c r="P3111" s="39" t="str">
        <f>IF($A3111 = "", "", IF(OR(VLOOKUP($A3111,'Student reference sheet'!$A$2:$V$2400,8,FALSE) = "R",  VLOOKUP($A3111,'Student reference sheet'!$A$2:$V$2400,8,FALSE) = "L"), "X", ""))</f>
        <v/>
      </c>
      <c r="Q3111" s="39" t="str">
        <f>IF($A3111 ="", "", VLOOKUP($A3111, 'Student reference sheet'!$A$2:$V$2603,22,FALSE))</f>
        <v/>
      </c>
      <c r="R3111" s="39" t="str">
        <f>IF($A3111 &lt;&gt; "",VLOOKUP($A3111,'Student reference sheet'!$A$2:$V$2329, 5,FALSE), "")</f>
        <v/>
      </c>
      <c r="S3111" s="39" t="str">
        <f>IF($A3111 &lt;&gt; "",VLOOKUP($A3111,'Student reference sheet'!$A$2:$V$2329, 6,FALSE), "")</f>
        <v/>
      </c>
      <c r="T3111" s="30" t="str">
        <f>IF($A3111 = "","",
IF(VLOOKUP($A3111,'Student reference sheet'!$A$2:$V$2329, 10,FALSE) = "Y", "Hispanic",
IF(VLOOKUP($A3111,'Student reference sheet'!$A$2:$V$2329,11,FALSE) &lt;&gt; "",
IF(VLOOKUP($A3111,'Student reference sheet'!$A$2:$V$2329,11,FALSE) = "UNK", "Unknown", VLOOKUP(VALUE(VLOOKUP($A3111,'Student reference sheet'!$A$2:$V$2329,11,FALSE)),'Ethnicity Reference'!$A$2:$B$22,2,FALSE)),
IF(VLOOKUP($A3111,'Student reference sheet'!$A$2:$V$2329,9,FALSE) &lt;&gt; "", VLOOKUP(VALUE(VLOOKUP($A3111,'Student reference sheet'!$A$2:$V$2329,9,FALSE)),'Ethnicity Reference'!$A$2:$B$22,2,FALSE),"Unknown"))))</f>
        <v/>
      </c>
      <c r="U3111" s="35"/>
    </row>
    <row r="3112" spans="1:21" ht="15.75">
      <c r="A3112" s="47"/>
      <c r="B3112" s="33"/>
      <c r="C3112" s="39" t="str">
        <f>IF($A3112 &lt;&gt; "",VLOOKUP($A3112,'Student reference sheet'!$A$2:$V$2329, 3,FALSE), "")</f>
        <v/>
      </c>
      <c r="D3112" s="39" t="str">
        <f>IF($A3112 &lt;&gt; "",VLOOKUP($A3112,'Student reference sheet'!$A$2:$V$2329, 2,FALSE), "")</f>
        <v/>
      </c>
      <c r="E3112" s="35"/>
      <c r="F3112" s="34"/>
      <c r="G3112" s="40" t="str">
        <f t="shared" ca="1" si="147"/>
        <v/>
      </c>
      <c r="H3112" s="40" t="str">
        <f t="shared" ca="1" si="148"/>
        <v/>
      </c>
      <c r="I3112" s="36" t="str">
        <f>IF($A3112 = "", "",
IF(COUNTIF(MINIMUM_DAY_DATES[], Attendance!J3112) &gt; 0, VLOOKUP(Attendance!$G3112,MINIMUM_DAY_PERIOD_SCHEDULE[], 2,TRUE),
IF(COUNTIF(RALLY_DATES[], Attendance!J3112) &gt; 0, VLOOKUP(Attendance!$G3112,RALLY_PERIOD_SCHEDULE[], 2,TRUE),
IF(WEEKDAY(Attendance!$J3112) = 2,
       IF(COUNTIF(FINALS_WEEK_MONDAY_DATE[],Attendance!$J3112) &gt; 0, VLOOKUP(Attendance!$G3112,FINALS_WEEK_MONDAY_PERIOD_SCHEDULE[],2,TRUE),
       VLOOKUP(Attendance!$G3112,REGULAR_WEEK_SCHEDULE[],6,TRUE)),
IF(WEEKDAY($J3112) = 3,
       IF(COUNTIF(FINALS_WEEK_TUESDAY_DATE[],Attendance!$J3112) &gt; 0, VLOOKUP(Attendance!$G3112,FINALS_WEEK_TUESDAY_PERIOD_SCHEDULE[],2,TRUE),
       VLOOKUP(Attendance!$G3112,REGULAR_WEEK_SCHEDULE[[Tuesday]:[Period]],5,TRUE)),
IF(WEEKDAY(Attendance!$J3112) = 4,
        IF(COUNTIF(BLOCK_WEDNESDAY_DATES[],Attendance!$J3112) &gt; 0, VLOOKUP(Attendance!$G3112,BLOCK_WEDNESDAY_PERIOD_SCHEDULE[],2,TRUE),
        IF(COUNTIF(FINALS_WEEK_WEDNESDAY_DATE[],Attendance!$J3112) &gt; 0, VLOOKUP(Attendance!$G3112,FINALS_WEEK_WEDNESDAY_PERIOD_SCHEDULE[],2,TRUE),
       VLOOKUP(Attendance!$G3112,REGULAR_WEEK_SCHEDULE[[Wednesday]:[Period]],4,TRUE))),
IF(WEEKDAY($J3112) = 5,
       IF(COUNTIF(BLOCK_THURSDAY_DATES[],Attendance!$J3112) &gt; 0, VLOOKUP(Attendance!$G3112,BLOCK_THURSDAY_PERIOD_SCHEDULE[],2,TRUE),
       IF(COUNTIF(FINALS_WEEK_THURSDAY_DATE[],Attendance!$J3112) &gt; 0, VLOOKUP(Attendance!$G3112,FINALS_WEEK_THURSDAY_PERIOD_SCHEDULE[],2,TRUE),
       VLOOKUP(Attendance!$G3112,REGULAR_WEEK_SCHEDULE[[Thursday]:[Period]],3,TRUE))),
IF(WEEKDAY(Attendance!$J3112) = 6,
       IF(COUNTIF(FINALS_WEEK_FRIDAY_DATE[],Attendance!$J3112) &gt; 0, VLOOKUP(Attendance!$G3112,FINALS_WEEK_FRIDAY_PERIOD_SCHEDULE[],2,TRUE),
       VLOOKUP(Attendance!$G3112,REGULAR_WEEK_SCHEDULE[[Friday]:[Period]],2,TRUE))))))))))</f>
        <v/>
      </c>
      <c r="J3112" s="41" t="str">
        <f t="shared" ca="1" si="149"/>
        <v/>
      </c>
      <c r="K3112" s="41" t="str">
        <f>IF($A3112 &lt;&gt; "",VLOOKUP($A3112,'Student reference sheet'!$A$2:$V$2329, 7,FALSE), "")</f>
        <v/>
      </c>
      <c r="L3112" s="30" t="str">
        <f>IF($A3112 ="", "", VLOOKUP($A3112, 'Student reference sheet'!$A$2:$Z$2603,23,FALSE))</f>
        <v/>
      </c>
      <c r="M3112" s="30" t="str">
        <f>IF($A3112 ="", "", VLOOKUP($A3112, 'Student reference sheet'!$A$2:$Z$2603,24,FALSE))</f>
        <v/>
      </c>
      <c r="N3112" s="30" t="str">
        <f>IF($A3112 ="", "", VLOOKUP($A3112, 'Student reference sheet'!$A$2:$Z$2603,26,FALSE))</f>
        <v/>
      </c>
      <c r="O3112" s="30" t="str">
        <f>IF($A3112 ="", "", VLOOKUP($A3112, 'Student reference sheet'!$A$2:$Z$2603,25,FALSE))</f>
        <v/>
      </c>
      <c r="P3112" s="39" t="str">
        <f>IF($A3112 = "", "", IF(OR(VLOOKUP($A3112,'Student reference sheet'!$A$2:$V$2400,8,FALSE) = "R",  VLOOKUP($A3112,'Student reference sheet'!$A$2:$V$2400,8,FALSE) = "L"), "X", ""))</f>
        <v/>
      </c>
      <c r="Q3112" s="39" t="str">
        <f>IF($A3112 ="", "", VLOOKUP($A3112, 'Student reference sheet'!$A$2:$V$2603,22,FALSE))</f>
        <v/>
      </c>
      <c r="R3112" s="39" t="str">
        <f>IF($A3112 &lt;&gt; "",VLOOKUP($A3112,'Student reference sheet'!$A$2:$V$2329, 5,FALSE), "")</f>
        <v/>
      </c>
      <c r="S3112" s="39" t="str">
        <f>IF($A3112 &lt;&gt; "",VLOOKUP($A3112,'Student reference sheet'!$A$2:$V$2329, 6,FALSE), "")</f>
        <v/>
      </c>
      <c r="T3112" s="30" t="str">
        <f>IF($A3112 = "","",
IF(VLOOKUP($A3112,'Student reference sheet'!$A$2:$V$2329, 10,FALSE) = "Y", "Hispanic",
IF(VLOOKUP($A3112,'Student reference sheet'!$A$2:$V$2329,11,FALSE) &lt;&gt; "",
IF(VLOOKUP($A3112,'Student reference sheet'!$A$2:$V$2329,11,FALSE) = "UNK", "Unknown", VLOOKUP(VALUE(VLOOKUP($A3112,'Student reference sheet'!$A$2:$V$2329,11,FALSE)),'Ethnicity Reference'!$A$2:$B$22,2,FALSE)),
IF(VLOOKUP($A3112,'Student reference sheet'!$A$2:$V$2329,9,FALSE) &lt;&gt; "", VLOOKUP(VALUE(VLOOKUP($A3112,'Student reference sheet'!$A$2:$V$2329,9,FALSE)),'Ethnicity Reference'!$A$2:$B$22,2,FALSE),"Unknown"))))</f>
        <v/>
      </c>
      <c r="U3112" s="35"/>
    </row>
    <row r="3113" spans="1:21" ht="15.75">
      <c r="A3113" s="47"/>
      <c r="B3113" s="33"/>
      <c r="C3113" s="39" t="str">
        <f>IF($A3113 &lt;&gt; "",VLOOKUP($A3113,'Student reference sheet'!$A$2:$V$2329, 3,FALSE), "")</f>
        <v/>
      </c>
      <c r="D3113" s="39" t="str">
        <f>IF($A3113 &lt;&gt; "",VLOOKUP($A3113,'Student reference sheet'!$A$2:$V$2329, 2,FALSE), "")</f>
        <v/>
      </c>
      <c r="E3113" s="35"/>
      <c r="F3113" s="34"/>
      <c r="G3113" s="40" t="str">
        <f t="shared" ca="1" si="147"/>
        <v/>
      </c>
      <c r="H3113" s="40" t="str">
        <f t="shared" ca="1" si="148"/>
        <v/>
      </c>
      <c r="I3113" s="36" t="str">
        <f>IF($A3113 = "", "",
IF(COUNTIF(MINIMUM_DAY_DATES[], Attendance!J3113) &gt; 0, VLOOKUP(Attendance!$G3113,MINIMUM_DAY_PERIOD_SCHEDULE[], 2,TRUE),
IF(COUNTIF(RALLY_DATES[], Attendance!J3113) &gt; 0, VLOOKUP(Attendance!$G3113,RALLY_PERIOD_SCHEDULE[], 2,TRUE),
IF(WEEKDAY(Attendance!$J3113) = 2,
       IF(COUNTIF(FINALS_WEEK_MONDAY_DATE[],Attendance!$J3113) &gt; 0, VLOOKUP(Attendance!$G3113,FINALS_WEEK_MONDAY_PERIOD_SCHEDULE[],2,TRUE),
       VLOOKUP(Attendance!$G3113,REGULAR_WEEK_SCHEDULE[],6,TRUE)),
IF(WEEKDAY($J3113) = 3,
       IF(COUNTIF(FINALS_WEEK_TUESDAY_DATE[],Attendance!$J3113) &gt; 0, VLOOKUP(Attendance!$G3113,FINALS_WEEK_TUESDAY_PERIOD_SCHEDULE[],2,TRUE),
       VLOOKUP(Attendance!$G3113,REGULAR_WEEK_SCHEDULE[[Tuesday]:[Period]],5,TRUE)),
IF(WEEKDAY(Attendance!$J3113) = 4,
        IF(COUNTIF(BLOCK_WEDNESDAY_DATES[],Attendance!$J3113) &gt; 0, VLOOKUP(Attendance!$G3113,BLOCK_WEDNESDAY_PERIOD_SCHEDULE[],2,TRUE),
        IF(COUNTIF(FINALS_WEEK_WEDNESDAY_DATE[],Attendance!$J3113) &gt; 0, VLOOKUP(Attendance!$G3113,FINALS_WEEK_WEDNESDAY_PERIOD_SCHEDULE[],2,TRUE),
       VLOOKUP(Attendance!$G3113,REGULAR_WEEK_SCHEDULE[[Wednesday]:[Period]],4,TRUE))),
IF(WEEKDAY($J3113) = 5,
       IF(COUNTIF(BLOCK_THURSDAY_DATES[],Attendance!$J3113) &gt; 0, VLOOKUP(Attendance!$G3113,BLOCK_THURSDAY_PERIOD_SCHEDULE[],2,TRUE),
       IF(COUNTIF(FINALS_WEEK_THURSDAY_DATE[],Attendance!$J3113) &gt; 0, VLOOKUP(Attendance!$G3113,FINALS_WEEK_THURSDAY_PERIOD_SCHEDULE[],2,TRUE),
       VLOOKUP(Attendance!$G3113,REGULAR_WEEK_SCHEDULE[[Thursday]:[Period]],3,TRUE))),
IF(WEEKDAY(Attendance!$J3113) = 6,
       IF(COUNTIF(FINALS_WEEK_FRIDAY_DATE[],Attendance!$J3113) &gt; 0, VLOOKUP(Attendance!$G3113,FINALS_WEEK_FRIDAY_PERIOD_SCHEDULE[],2,TRUE),
       VLOOKUP(Attendance!$G3113,REGULAR_WEEK_SCHEDULE[[Friday]:[Period]],2,TRUE))))))))))</f>
        <v/>
      </c>
      <c r="J3113" s="41" t="str">
        <f t="shared" ca="1" si="149"/>
        <v/>
      </c>
      <c r="K3113" s="41" t="str">
        <f>IF($A3113 &lt;&gt; "",VLOOKUP($A3113,'Student reference sheet'!$A$2:$V$2329, 7,FALSE), "")</f>
        <v/>
      </c>
      <c r="L3113" s="30" t="str">
        <f>IF($A3113 ="", "", VLOOKUP($A3113, 'Student reference sheet'!$A$2:$Z$2603,23,FALSE))</f>
        <v/>
      </c>
      <c r="M3113" s="30" t="str">
        <f>IF($A3113 ="", "", VLOOKUP($A3113, 'Student reference sheet'!$A$2:$Z$2603,24,FALSE))</f>
        <v/>
      </c>
      <c r="N3113" s="30" t="str">
        <f>IF($A3113 ="", "", VLOOKUP($A3113, 'Student reference sheet'!$A$2:$Z$2603,26,FALSE))</f>
        <v/>
      </c>
      <c r="O3113" s="30" t="str">
        <f>IF($A3113 ="", "", VLOOKUP($A3113, 'Student reference sheet'!$A$2:$Z$2603,25,FALSE))</f>
        <v/>
      </c>
      <c r="P3113" s="39" t="str">
        <f>IF($A3113 = "", "", IF(OR(VLOOKUP($A3113,'Student reference sheet'!$A$2:$V$2400,8,FALSE) = "R",  VLOOKUP($A3113,'Student reference sheet'!$A$2:$V$2400,8,FALSE) = "L"), "X", ""))</f>
        <v/>
      </c>
      <c r="Q3113" s="39" t="str">
        <f>IF($A3113 ="", "", VLOOKUP($A3113, 'Student reference sheet'!$A$2:$V$2603,22,FALSE))</f>
        <v/>
      </c>
      <c r="R3113" s="39" t="str">
        <f>IF($A3113 &lt;&gt; "",VLOOKUP($A3113,'Student reference sheet'!$A$2:$V$2329, 5,FALSE), "")</f>
        <v/>
      </c>
      <c r="S3113" s="39" t="str">
        <f>IF($A3113 &lt;&gt; "",VLOOKUP($A3113,'Student reference sheet'!$A$2:$V$2329, 6,FALSE), "")</f>
        <v/>
      </c>
      <c r="T3113" s="30" t="str">
        <f>IF($A3113 = "","",
IF(VLOOKUP($A3113,'Student reference sheet'!$A$2:$V$2329, 10,FALSE) = "Y", "Hispanic",
IF(VLOOKUP($A3113,'Student reference sheet'!$A$2:$V$2329,11,FALSE) &lt;&gt; "",
IF(VLOOKUP($A3113,'Student reference sheet'!$A$2:$V$2329,11,FALSE) = "UNK", "Unknown", VLOOKUP(VALUE(VLOOKUP($A3113,'Student reference sheet'!$A$2:$V$2329,11,FALSE)),'Ethnicity Reference'!$A$2:$B$22,2,FALSE)),
IF(VLOOKUP($A3113,'Student reference sheet'!$A$2:$V$2329,9,FALSE) &lt;&gt; "", VLOOKUP(VALUE(VLOOKUP($A3113,'Student reference sheet'!$A$2:$V$2329,9,FALSE)),'Ethnicity Reference'!$A$2:$B$22,2,FALSE),"Unknown"))))</f>
        <v/>
      </c>
      <c r="U3113" s="35"/>
    </row>
    <row r="3114" spans="1:21" ht="15.75">
      <c r="A3114" s="47"/>
      <c r="B3114" s="33"/>
      <c r="C3114" s="39" t="str">
        <f>IF($A3114 &lt;&gt; "",VLOOKUP($A3114,'Student reference sheet'!$A$2:$V$2329, 3,FALSE), "")</f>
        <v/>
      </c>
      <c r="D3114" s="39" t="str">
        <f>IF($A3114 &lt;&gt; "",VLOOKUP($A3114,'Student reference sheet'!$A$2:$V$2329, 2,FALSE), "")</f>
        <v/>
      </c>
      <c r="E3114" s="35"/>
      <c r="F3114" s="34"/>
      <c r="G3114" s="40" t="str">
        <f t="shared" ca="1" si="147"/>
        <v/>
      </c>
      <c r="H3114" s="40" t="str">
        <f t="shared" ca="1" si="148"/>
        <v/>
      </c>
      <c r="I3114" s="36" t="str">
        <f>IF($A3114 = "", "",
IF(COUNTIF(MINIMUM_DAY_DATES[], Attendance!J3114) &gt; 0, VLOOKUP(Attendance!$G3114,MINIMUM_DAY_PERIOD_SCHEDULE[], 2,TRUE),
IF(COUNTIF(RALLY_DATES[], Attendance!J3114) &gt; 0, VLOOKUP(Attendance!$G3114,RALLY_PERIOD_SCHEDULE[], 2,TRUE),
IF(WEEKDAY(Attendance!$J3114) = 2,
       IF(COUNTIF(FINALS_WEEK_MONDAY_DATE[],Attendance!$J3114) &gt; 0, VLOOKUP(Attendance!$G3114,FINALS_WEEK_MONDAY_PERIOD_SCHEDULE[],2,TRUE),
       VLOOKUP(Attendance!$G3114,REGULAR_WEEK_SCHEDULE[],6,TRUE)),
IF(WEEKDAY($J3114) = 3,
       IF(COUNTIF(FINALS_WEEK_TUESDAY_DATE[],Attendance!$J3114) &gt; 0, VLOOKUP(Attendance!$G3114,FINALS_WEEK_TUESDAY_PERIOD_SCHEDULE[],2,TRUE),
       VLOOKUP(Attendance!$G3114,REGULAR_WEEK_SCHEDULE[[Tuesday]:[Period]],5,TRUE)),
IF(WEEKDAY(Attendance!$J3114) = 4,
        IF(COUNTIF(BLOCK_WEDNESDAY_DATES[],Attendance!$J3114) &gt; 0, VLOOKUP(Attendance!$G3114,BLOCK_WEDNESDAY_PERIOD_SCHEDULE[],2,TRUE),
        IF(COUNTIF(FINALS_WEEK_WEDNESDAY_DATE[],Attendance!$J3114) &gt; 0, VLOOKUP(Attendance!$G3114,FINALS_WEEK_WEDNESDAY_PERIOD_SCHEDULE[],2,TRUE),
       VLOOKUP(Attendance!$G3114,REGULAR_WEEK_SCHEDULE[[Wednesday]:[Period]],4,TRUE))),
IF(WEEKDAY($J3114) = 5,
       IF(COUNTIF(BLOCK_THURSDAY_DATES[],Attendance!$J3114) &gt; 0, VLOOKUP(Attendance!$G3114,BLOCK_THURSDAY_PERIOD_SCHEDULE[],2,TRUE),
       IF(COUNTIF(FINALS_WEEK_THURSDAY_DATE[],Attendance!$J3114) &gt; 0, VLOOKUP(Attendance!$G3114,FINALS_WEEK_THURSDAY_PERIOD_SCHEDULE[],2,TRUE),
       VLOOKUP(Attendance!$G3114,REGULAR_WEEK_SCHEDULE[[Thursday]:[Period]],3,TRUE))),
IF(WEEKDAY(Attendance!$J3114) = 6,
       IF(COUNTIF(FINALS_WEEK_FRIDAY_DATE[],Attendance!$J3114) &gt; 0, VLOOKUP(Attendance!$G3114,FINALS_WEEK_FRIDAY_PERIOD_SCHEDULE[],2,TRUE),
       VLOOKUP(Attendance!$G3114,REGULAR_WEEK_SCHEDULE[[Friday]:[Period]],2,TRUE))))))))))</f>
        <v/>
      </c>
      <c r="J3114" s="41" t="str">
        <f t="shared" ca="1" si="149"/>
        <v/>
      </c>
      <c r="K3114" s="41" t="str">
        <f>IF($A3114 &lt;&gt; "",VLOOKUP($A3114,'Student reference sheet'!$A$2:$V$2329, 7,FALSE), "")</f>
        <v/>
      </c>
      <c r="L3114" s="30" t="str">
        <f>IF($A3114 ="", "", VLOOKUP($A3114, 'Student reference sheet'!$A$2:$Z$2603,23,FALSE))</f>
        <v/>
      </c>
      <c r="M3114" s="30" t="str">
        <f>IF($A3114 ="", "", VLOOKUP($A3114, 'Student reference sheet'!$A$2:$Z$2603,24,FALSE))</f>
        <v/>
      </c>
      <c r="N3114" s="30" t="str">
        <f>IF($A3114 ="", "", VLOOKUP($A3114, 'Student reference sheet'!$A$2:$Z$2603,26,FALSE))</f>
        <v/>
      </c>
      <c r="O3114" s="30" t="str">
        <f>IF($A3114 ="", "", VLOOKUP($A3114, 'Student reference sheet'!$A$2:$Z$2603,25,FALSE))</f>
        <v/>
      </c>
      <c r="P3114" s="39" t="str">
        <f>IF($A3114 = "", "", IF(OR(VLOOKUP($A3114,'Student reference sheet'!$A$2:$V$2400,8,FALSE) = "R",  VLOOKUP($A3114,'Student reference sheet'!$A$2:$V$2400,8,FALSE) = "L"), "X", ""))</f>
        <v/>
      </c>
      <c r="Q3114" s="39" t="str">
        <f>IF($A3114 ="", "", VLOOKUP($A3114, 'Student reference sheet'!$A$2:$V$2603,22,FALSE))</f>
        <v/>
      </c>
      <c r="R3114" s="39" t="str">
        <f>IF($A3114 &lt;&gt; "",VLOOKUP($A3114,'Student reference sheet'!$A$2:$V$2329, 5,FALSE), "")</f>
        <v/>
      </c>
      <c r="S3114" s="39" t="str">
        <f>IF($A3114 &lt;&gt; "",VLOOKUP($A3114,'Student reference sheet'!$A$2:$V$2329, 6,FALSE), "")</f>
        <v/>
      </c>
      <c r="T3114" s="30" t="str">
        <f>IF($A3114 = "","",
IF(VLOOKUP($A3114,'Student reference sheet'!$A$2:$V$2329, 10,FALSE) = "Y", "Hispanic",
IF(VLOOKUP($A3114,'Student reference sheet'!$A$2:$V$2329,11,FALSE) &lt;&gt; "",
IF(VLOOKUP($A3114,'Student reference sheet'!$A$2:$V$2329,11,FALSE) = "UNK", "Unknown", VLOOKUP(VALUE(VLOOKUP($A3114,'Student reference sheet'!$A$2:$V$2329,11,FALSE)),'Ethnicity Reference'!$A$2:$B$22,2,FALSE)),
IF(VLOOKUP($A3114,'Student reference sheet'!$A$2:$V$2329,9,FALSE) &lt;&gt; "", VLOOKUP(VALUE(VLOOKUP($A3114,'Student reference sheet'!$A$2:$V$2329,9,FALSE)),'Ethnicity Reference'!$A$2:$B$22,2,FALSE),"Unknown"))))</f>
        <v/>
      </c>
      <c r="U3114" s="35"/>
    </row>
    <row r="3115" spans="1:21" ht="15.75">
      <c r="A3115" s="47"/>
      <c r="B3115" s="33"/>
      <c r="C3115" s="39" t="str">
        <f>IF($A3115 &lt;&gt; "",VLOOKUP($A3115,'Student reference sheet'!$A$2:$V$2329, 3,FALSE), "")</f>
        <v/>
      </c>
      <c r="D3115" s="39" t="str">
        <f>IF($A3115 &lt;&gt; "",VLOOKUP($A3115,'Student reference sheet'!$A$2:$V$2329, 2,FALSE), "")</f>
        <v/>
      </c>
      <c r="E3115" s="35"/>
      <c r="F3115" s="34"/>
      <c r="G3115" s="40" t="str">
        <f t="shared" ca="1" si="147"/>
        <v/>
      </c>
      <c r="H3115" s="40" t="str">
        <f t="shared" ca="1" si="148"/>
        <v/>
      </c>
      <c r="I3115" s="36" t="str">
        <f>IF($A3115 = "", "",
IF(COUNTIF(MINIMUM_DAY_DATES[], Attendance!J3115) &gt; 0, VLOOKUP(Attendance!$G3115,MINIMUM_DAY_PERIOD_SCHEDULE[], 2,TRUE),
IF(COUNTIF(RALLY_DATES[], Attendance!J3115) &gt; 0, VLOOKUP(Attendance!$G3115,RALLY_PERIOD_SCHEDULE[], 2,TRUE),
IF(WEEKDAY(Attendance!$J3115) = 2,
       IF(COUNTIF(FINALS_WEEK_MONDAY_DATE[],Attendance!$J3115) &gt; 0, VLOOKUP(Attendance!$G3115,FINALS_WEEK_MONDAY_PERIOD_SCHEDULE[],2,TRUE),
       VLOOKUP(Attendance!$G3115,REGULAR_WEEK_SCHEDULE[],6,TRUE)),
IF(WEEKDAY($J3115) = 3,
       IF(COUNTIF(FINALS_WEEK_TUESDAY_DATE[],Attendance!$J3115) &gt; 0, VLOOKUP(Attendance!$G3115,FINALS_WEEK_TUESDAY_PERIOD_SCHEDULE[],2,TRUE),
       VLOOKUP(Attendance!$G3115,REGULAR_WEEK_SCHEDULE[[Tuesday]:[Period]],5,TRUE)),
IF(WEEKDAY(Attendance!$J3115) = 4,
        IF(COUNTIF(BLOCK_WEDNESDAY_DATES[],Attendance!$J3115) &gt; 0, VLOOKUP(Attendance!$G3115,BLOCK_WEDNESDAY_PERIOD_SCHEDULE[],2,TRUE),
        IF(COUNTIF(FINALS_WEEK_WEDNESDAY_DATE[],Attendance!$J3115) &gt; 0, VLOOKUP(Attendance!$G3115,FINALS_WEEK_WEDNESDAY_PERIOD_SCHEDULE[],2,TRUE),
       VLOOKUP(Attendance!$G3115,REGULAR_WEEK_SCHEDULE[[Wednesday]:[Period]],4,TRUE))),
IF(WEEKDAY($J3115) = 5,
       IF(COUNTIF(BLOCK_THURSDAY_DATES[],Attendance!$J3115) &gt; 0, VLOOKUP(Attendance!$G3115,BLOCK_THURSDAY_PERIOD_SCHEDULE[],2,TRUE),
       IF(COUNTIF(FINALS_WEEK_THURSDAY_DATE[],Attendance!$J3115) &gt; 0, VLOOKUP(Attendance!$G3115,FINALS_WEEK_THURSDAY_PERIOD_SCHEDULE[],2,TRUE),
       VLOOKUP(Attendance!$G3115,REGULAR_WEEK_SCHEDULE[[Thursday]:[Period]],3,TRUE))),
IF(WEEKDAY(Attendance!$J3115) = 6,
       IF(COUNTIF(FINALS_WEEK_FRIDAY_DATE[],Attendance!$J3115) &gt; 0, VLOOKUP(Attendance!$G3115,FINALS_WEEK_FRIDAY_PERIOD_SCHEDULE[],2,TRUE),
       VLOOKUP(Attendance!$G3115,REGULAR_WEEK_SCHEDULE[[Friday]:[Period]],2,TRUE))))))))))</f>
        <v/>
      </c>
      <c r="J3115" s="41" t="str">
        <f t="shared" ca="1" si="149"/>
        <v/>
      </c>
      <c r="K3115" s="41" t="str">
        <f>IF($A3115 &lt;&gt; "",VLOOKUP($A3115,'Student reference sheet'!$A$2:$V$2329, 7,FALSE), "")</f>
        <v/>
      </c>
      <c r="L3115" s="30" t="str">
        <f>IF($A3115 ="", "", VLOOKUP($A3115, 'Student reference sheet'!$A$2:$Z$2603,23,FALSE))</f>
        <v/>
      </c>
      <c r="M3115" s="30" t="str">
        <f>IF($A3115 ="", "", VLOOKUP($A3115, 'Student reference sheet'!$A$2:$Z$2603,24,FALSE))</f>
        <v/>
      </c>
      <c r="N3115" s="30" t="str">
        <f>IF($A3115 ="", "", VLOOKUP($A3115, 'Student reference sheet'!$A$2:$Z$2603,26,FALSE))</f>
        <v/>
      </c>
      <c r="O3115" s="30" t="str">
        <f>IF($A3115 ="", "", VLOOKUP($A3115, 'Student reference sheet'!$A$2:$Z$2603,25,FALSE))</f>
        <v/>
      </c>
      <c r="P3115" s="39" t="str">
        <f>IF($A3115 = "", "", IF(OR(VLOOKUP($A3115,'Student reference sheet'!$A$2:$V$2400,8,FALSE) = "R",  VLOOKUP($A3115,'Student reference sheet'!$A$2:$V$2400,8,FALSE) = "L"), "X", ""))</f>
        <v/>
      </c>
      <c r="Q3115" s="39" t="str">
        <f>IF($A3115 ="", "", VLOOKUP($A3115, 'Student reference sheet'!$A$2:$V$2603,22,FALSE))</f>
        <v/>
      </c>
      <c r="R3115" s="39" t="str">
        <f>IF($A3115 &lt;&gt; "",VLOOKUP($A3115,'Student reference sheet'!$A$2:$V$2329, 5,FALSE), "")</f>
        <v/>
      </c>
      <c r="S3115" s="39" t="str">
        <f>IF($A3115 &lt;&gt; "",VLOOKUP($A3115,'Student reference sheet'!$A$2:$V$2329, 6,FALSE), "")</f>
        <v/>
      </c>
      <c r="T3115" s="30" t="str">
        <f>IF($A3115 = "","",
IF(VLOOKUP($A3115,'Student reference sheet'!$A$2:$V$2329, 10,FALSE) = "Y", "Hispanic",
IF(VLOOKUP($A3115,'Student reference sheet'!$A$2:$V$2329,11,FALSE) &lt;&gt; "",
IF(VLOOKUP($A3115,'Student reference sheet'!$A$2:$V$2329,11,FALSE) = "UNK", "Unknown", VLOOKUP(VALUE(VLOOKUP($A3115,'Student reference sheet'!$A$2:$V$2329,11,FALSE)),'Ethnicity Reference'!$A$2:$B$22,2,FALSE)),
IF(VLOOKUP($A3115,'Student reference sheet'!$A$2:$V$2329,9,FALSE) &lt;&gt; "", VLOOKUP(VALUE(VLOOKUP($A3115,'Student reference sheet'!$A$2:$V$2329,9,FALSE)),'Ethnicity Reference'!$A$2:$B$22,2,FALSE),"Unknown"))))</f>
        <v/>
      </c>
      <c r="U3115" s="35"/>
    </row>
    <row r="3116" spans="1:21" ht="15.75">
      <c r="A3116" s="47"/>
      <c r="B3116" s="33"/>
      <c r="C3116" s="39" t="str">
        <f>IF($A3116 &lt;&gt; "",VLOOKUP($A3116,'Student reference sheet'!$A$2:$V$2329, 3,FALSE), "")</f>
        <v/>
      </c>
      <c r="D3116" s="39" t="str">
        <f>IF($A3116 &lt;&gt; "",VLOOKUP($A3116,'Student reference sheet'!$A$2:$V$2329, 2,FALSE), "")</f>
        <v/>
      </c>
      <c r="E3116" s="35"/>
      <c r="F3116" s="34"/>
      <c r="G3116" s="40" t="str">
        <f t="shared" ca="1" si="147"/>
        <v/>
      </c>
      <c r="H3116" s="40" t="str">
        <f t="shared" ca="1" si="148"/>
        <v/>
      </c>
      <c r="I3116" s="36" t="str">
        <f>IF($A3116 = "", "",
IF(COUNTIF(MINIMUM_DAY_DATES[], Attendance!J3116) &gt; 0, VLOOKUP(Attendance!$G3116,MINIMUM_DAY_PERIOD_SCHEDULE[], 2,TRUE),
IF(COUNTIF(RALLY_DATES[], Attendance!J3116) &gt; 0, VLOOKUP(Attendance!$G3116,RALLY_PERIOD_SCHEDULE[], 2,TRUE),
IF(WEEKDAY(Attendance!$J3116) = 2,
       IF(COUNTIF(FINALS_WEEK_MONDAY_DATE[],Attendance!$J3116) &gt; 0, VLOOKUP(Attendance!$G3116,FINALS_WEEK_MONDAY_PERIOD_SCHEDULE[],2,TRUE),
       VLOOKUP(Attendance!$G3116,REGULAR_WEEK_SCHEDULE[],6,TRUE)),
IF(WEEKDAY($J3116) = 3,
       IF(COUNTIF(FINALS_WEEK_TUESDAY_DATE[],Attendance!$J3116) &gt; 0, VLOOKUP(Attendance!$G3116,FINALS_WEEK_TUESDAY_PERIOD_SCHEDULE[],2,TRUE),
       VLOOKUP(Attendance!$G3116,REGULAR_WEEK_SCHEDULE[[Tuesday]:[Period]],5,TRUE)),
IF(WEEKDAY(Attendance!$J3116) = 4,
        IF(COUNTIF(BLOCK_WEDNESDAY_DATES[],Attendance!$J3116) &gt; 0, VLOOKUP(Attendance!$G3116,BLOCK_WEDNESDAY_PERIOD_SCHEDULE[],2,TRUE),
        IF(COUNTIF(FINALS_WEEK_WEDNESDAY_DATE[],Attendance!$J3116) &gt; 0, VLOOKUP(Attendance!$G3116,FINALS_WEEK_WEDNESDAY_PERIOD_SCHEDULE[],2,TRUE),
       VLOOKUP(Attendance!$G3116,REGULAR_WEEK_SCHEDULE[[Wednesday]:[Period]],4,TRUE))),
IF(WEEKDAY($J3116) = 5,
       IF(COUNTIF(BLOCK_THURSDAY_DATES[],Attendance!$J3116) &gt; 0, VLOOKUP(Attendance!$G3116,BLOCK_THURSDAY_PERIOD_SCHEDULE[],2,TRUE),
       IF(COUNTIF(FINALS_WEEK_THURSDAY_DATE[],Attendance!$J3116) &gt; 0, VLOOKUP(Attendance!$G3116,FINALS_WEEK_THURSDAY_PERIOD_SCHEDULE[],2,TRUE),
       VLOOKUP(Attendance!$G3116,REGULAR_WEEK_SCHEDULE[[Thursday]:[Period]],3,TRUE))),
IF(WEEKDAY(Attendance!$J3116) = 6,
       IF(COUNTIF(FINALS_WEEK_FRIDAY_DATE[],Attendance!$J3116) &gt; 0, VLOOKUP(Attendance!$G3116,FINALS_WEEK_FRIDAY_PERIOD_SCHEDULE[],2,TRUE),
       VLOOKUP(Attendance!$G3116,REGULAR_WEEK_SCHEDULE[[Friday]:[Period]],2,TRUE))))))))))</f>
        <v/>
      </c>
      <c r="J3116" s="41" t="str">
        <f t="shared" ca="1" si="149"/>
        <v/>
      </c>
      <c r="K3116" s="41" t="str">
        <f>IF($A3116 &lt;&gt; "",VLOOKUP($A3116,'Student reference sheet'!$A$2:$V$2329, 7,FALSE), "")</f>
        <v/>
      </c>
      <c r="L3116" s="30" t="str">
        <f>IF($A3116 ="", "", VLOOKUP($A3116, 'Student reference sheet'!$A$2:$Z$2603,23,FALSE))</f>
        <v/>
      </c>
      <c r="M3116" s="30" t="str">
        <f>IF($A3116 ="", "", VLOOKUP($A3116, 'Student reference sheet'!$A$2:$Z$2603,24,FALSE))</f>
        <v/>
      </c>
      <c r="N3116" s="30" t="str">
        <f>IF($A3116 ="", "", VLOOKUP($A3116, 'Student reference sheet'!$A$2:$Z$2603,26,FALSE))</f>
        <v/>
      </c>
      <c r="O3116" s="30" t="str">
        <f>IF($A3116 ="", "", VLOOKUP($A3116, 'Student reference sheet'!$A$2:$Z$2603,25,FALSE))</f>
        <v/>
      </c>
      <c r="P3116" s="39" t="str">
        <f>IF($A3116 = "", "", IF(OR(VLOOKUP($A3116,'Student reference sheet'!$A$2:$V$2400,8,FALSE) = "R",  VLOOKUP($A3116,'Student reference sheet'!$A$2:$V$2400,8,FALSE) = "L"), "X", ""))</f>
        <v/>
      </c>
      <c r="Q3116" s="39" t="str">
        <f>IF($A3116 ="", "", VLOOKUP($A3116, 'Student reference sheet'!$A$2:$V$2603,22,FALSE))</f>
        <v/>
      </c>
      <c r="R3116" s="39" t="str">
        <f>IF($A3116 &lt;&gt; "",VLOOKUP($A3116,'Student reference sheet'!$A$2:$V$2329, 5,FALSE), "")</f>
        <v/>
      </c>
      <c r="S3116" s="39" t="str">
        <f>IF($A3116 &lt;&gt; "",VLOOKUP($A3116,'Student reference sheet'!$A$2:$V$2329, 6,FALSE), "")</f>
        <v/>
      </c>
      <c r="T3116" s="30" t="str">
        <f>IF($A3116 = "","",
IF(VLOOKUP($A3116,'Student reference sheet'!$A$2:$V$2329, 10,FALSE) = "Y", "Hispanic",
IF(VLOOKUP($A3116,'Student reference sheet'!$A$2:$V$2329,11,FALSE) &lt;&gt; "",
IF(VLOOKUP($A3116,'Student reference sheet'!$A$2:$V$2329,11,FALSE) = "UNK", "Unknown", VLOOKUP(VALUE(VLOOKUP($A3116,'Student reference sheet'!$A$2:$V$2329,11,FALSE)),'Ethnicity Reference'!$A$2:$B$22,2,FALSE)),
IF(VLOOKUP($A3116,'Student reference sheet'!$A$2:$V$2329,9,FALSE) &lt;&gt; "", VLOOKUP(VALUE(VLOOKUP($A3116,'Student reference sheet'!$A$2:$V$2329,9,FALSE)),'Ethnicity Reference'!$A$2:$B$22,2,FALSE),"Unknown"))))</f>
        <v/>
      </c>
      <c r="U3116" s="35"/>
    </row>
    <row r="3117" spans="1:21" ht="15.75">
      <c r="A3117" s="47"/>
      <c r="B3117" s="33"/>
      <c r="C3117" s="39" t="str">
        <f>IF($A3117 &lt;&gt; "",VLOOKUP($A3117,'Student reference sheet'!$A$2:$V$2329, 3,FALSE), "")</f>
        <v/>
      </c>
      <c r="D3117" s="39" t="str">
        <f>IF($A3117 &lt;&gt; "",VLOOKUP($A3117,'Student reference sheet'!$A$2:$V$2329, 2,FALSE), "")</f>
        <v/>
      </c>
      <c r="E3117" s="35"/>
      <c r="F3117" s="34"/>
      <c r="G3117" s="40" t="str">
        <f t="shared" ca="1" si="147"/>
        <v/>
      </c>
      <c r="H3117" s="40" t="str">
        <f t="shared" ca="1" si="148"/>
        <v/>
      </c>
      <c r="I3117" s="36" t="str">
        <f>IF($A3117 = "", "",
IF(COUNTIF(MINIMUM_DAY_DATES[], Attendance!J3117) &gt; 0, VLOOKUP(Attendance!$G3117,MINIMUM_DAY_PERIOD_SCHEDULE[], 2,TRUE),
IF(COUNTIF(RALLY_DATES[], Attendance!J3117) &gt; 0, VLOOKUP(Attendance!$G3117,RALLY_PERIOD_SCHEDULE[], 2,TRUE),
IF(WEEKDAY(Attendance!$J3117) = 2,
       IF(COUNTIF(FINALS_WEEK_MONDAY_DATE[],Attendance!$J3117) &gt; 0, VLOOKUP(Attendance!$G3117,FINALS_WEEK_MONDAY_PERIOD_SCHEDULE[],2,TRUE),
       VLOOKUP(Attendance!$G3117,REGULAR_WEEK_SCHEDULE[],6,TRUE)),
IF(WEEKDAY($J3117) = 3,
       IF(COUNTIF(FINALS_WEEK_TUESDAY_DATE[],Attendance!$J3117) &gt; 0, VLOOKUP(Attendance!$G3117,FINALS_WEEK_TUESDAY_PERIOD_SCHEDULE[],2,TRUE),
       VLOOKUP(Attendance!$G3117,REGULAR_WEEK_SCHEDULE[[Tuesday]:[Period]],5,TRUE)),
IF(WEEKDAY(Attendance!$J3117) = 4,
        IF(COUNTIF(BLOCK_WEDNESDAY_DATES[],Attendance!$J3117) &gt; 0, VLOOKUP(Attendance!$G3117,BLOCK_WEDNESDAY_PERIOD_SCHEDULE[],2,TRUE),
        IF(COUNTIF(FINALS_WEEK_WEDNESDAY_DATE[],Attendance!$J3117) &gt; 0, VLOOKUP(Attendance!$G3117,FINALS_WEEK_WEDNESDAY_PERIOD_SCHEDULE[],2,TRUE),
       VLOOKUP(Attendance!$G3117,REGULAR_WEEK_SCHEDULE[[Wednesday]:[Period]],4,TRUE))),
IF(WEEKDAY($J3117) = 5,
       IF(COUNTIF(BLOCK_THURSDAY_DATES[],Attendance!$J3117) &gt; 0, VLOOKUP(Attendance!$G3117,BLOCK_THURSDAY_PERIOD_SCHEDULE[],2,TRUE),
       IF(COUNTIF(FINALS_WEEK_THURSDAY_DATE[],Attendance!$J3117) &gt; 0, VLOOKUP(Attendance!$G3117,FINALS_WEEK_THURSDAY_PERIOD_SCHEDULE[],2,TRUE),
       VLOOKUP(Attendance!$G3117,REGULAR_WEEK_SCHEDULE[[Thursday]:[Period]],3,TRUE))),
IF(WEEKDAY(Attendance!$J3117) = 6,
       IF(COUNTIF(FINALS_WEEK_FRIDAY_DATE[],Attendance!$J3117) &gt; 0, VLOOKUP(Attendance!$G3117,FINALS_WEEK_FRIDAY_PERIOD_SCHEDULE[],2,TRUE),
       VLOOKUP(Attendance!$G3117,REGULAR_WEEK_SCHEDULE[[Friday]:[Period]],2,TRUE))))))))))</f>
        <v/>
      </c>
      <c r="J3117" s="41" t="str">
        <f t="shared" ca="1" si="149"/>
        <v/>
      </c>
      <c r="K3117" s="41" t="str">
        <f>IF($A3117 &lt;&gt; "",VLOOKUP($A3117,'Student reference sheet'!$A$2:$V$2329, 7,FALSE), "")</f>
        <v/>
      </c>
      <c r="L3117" s="30" t="str">
        <f>IF($A3117 ="", "", VLOOKUP($A3117, 'Student reference sheet'!$A$2:$Z$2603,23,FALSE))</f>
        <v/>
      </c>
      <c r="M3117" s="30" t="str">
        <f>IF($A3117 ="", "", VLOOKUP($A3117, 'Student reference sheet'!$A$2:$Z$2603,24,FALSE))</f>
        <v/>
      </c>
      <c r="N3117" s="30" t="str">
        <f>IF($A3117 ="", "", VLOOKUP($A3117, 'Student reference sheet'!$A$2:$Z$2603,26,FALSE))</f>
        <v/>
      </c>
      <c r="O3117" s="30" t="str">
        <f>IF($A3117 ="", "", VLOOKUP($A3117, 'Student reference sheet'!$A$2:$Z$2603,25,FALSE))</f>
        <v/>
      </c>
      <c r="P3117" s="39" t="str">
        <f>IF($A3117 = "", "", IF(OR(VLOOKUP($A3117,'Student reference sheet'!$A$2:$V$2400,8,FALSE) = "R",  VLOOKUP($A3117,'Student reference sheet'!$A$2:$V$2400,8,FALSE) = "L"), "X", ""))</f>
        <v/>
      </c>
      <c r="Q3117" s="39" t="str">
        <f>IF($A3117 ="", "", VLOOKUP($A3117, 'Student reference sheet'!$A$2:$V$2603,22,FALSE))</f>
        <v/>
      </c>
      <c r="R3117" s="39" t="str">
        <f>IF($A3117 &lt;&gt; "",VLOOKUP($A3117,'Student reference sheet'!$A$2:$V$2329, 5,FALSE), "")</f>
        <v/>
      </c>
      <c r="S3117" s="39" t="str">
        <f>IF($A3117 &lt;&gt; "",VLOOKUP($A3117,'Student reference sheet'!$A$2:$V$2329, 6,FALSE), "")</f>
        <v/>
      </c>
      <c r="T3117" s="30" t="str">
        <f>IF($A3117 = "","",
IF(VLOOKUP($A3117,'Student reference sheet'!$A$2:$V$2329, 10,FALSE) = "Y", "Hispanic",
IF(VLOOKUP($A3117,'Student reference sheet'!$A$2:$V$2329,11,FALSE) &lt;&gt; "",
IF(VLOOKUP($A3117,'Student reference sheet'!$A$2:$V$2329,11,FALSE) = "UNK", "Unknown", VLOOKUP(VALUE(VLOOKUP($A3117,'Student reference sheet'!$A$2:$V$2329,11,FALSE)),'Ethnicity Reference'!$A$2:$B$22,2,FALSE)),
IF(VLOOKUP($A3117,'Student reference sheet'!$A$2:$V$2329,9,FALSE) &lt;&gt; "", VLOOKUP(VALUE(VLOOKUP($A3117,'Student reference sheet'!$A$2:$V$2329,9,FALSE)),'Ethnicity Reference'!$A$2:$B$22,2,FALSE),"Unknown"))))</f>
        <v/>
      </c>
      <c r="U3117" s="35"/>
    </row>
    <row r="3118" spans="1:21" ht="15.75">
      <c r="A3118" s="47"/>
      <c r="B3118" s="33"/>
      <c r="C3118" s="39" t="str">
        <f>IF($A3118 &lt;&gt; "",VLOOKUP($A3118,'Student reference sheet'!$A$2:$V$2329, 3,FALSE), "")</f>
        <v/>
      </c>
      <c r="D3118" s="39" t="str">
        <f>IF($A3118 &lt;&gt; "",VLOOKUP($A3118,'Student reference sheet'!$A$2:$V$2329, 2,FALSE), "")</f>
        <v/>
      </c>
      <c r="E3118" s="35"/>
      <c r="F3118" s="34"/>
      <c r="G3118" s="40" t="str">
        <f t="shared" ca="1" si="147"/>
        <v/>
      </c>
      <c r="H3118" s="40" t="str">
        <f t="shared" ca="1" si="148"/>
        <v/>
      </c>
      <c r="I3118" s="36" t="str">
        <f>IF($A3118 = "", "",
IF(COUNTIF(MINIMUM_DAY_DATES[], Attendance!J3118) &gt; 0, VLOOKUP(Attendance!$G3118,MINIMUM_DAY_PERIOD_SCHEDULE[], 2,TRUE),
IF(COUNTIF(RALLY_DATES[], Attendance!J3118) &gt; 0, VLOOKUP(Attendance!$G3118,RALLY_PERIOD_SCHEDULE[], 2,TRUE),
IF(WEEKDAY(Attendance!$J3118) = 2,
       IF(COUNTIF(FINALS_WEEK_MONDAY_DATE[],Attendance!$J3118) &gt; 0, VLOOKUP(Attendance!$G3118,FINALS_WEEK_MONDAY_PERIOD_SCHEDULE[],2,TRUE),
       VLOOKUP(Attendance!$G3118,REGULAR_WEEK_SCHEDULE[],6,TRUE)),
IF(WEEKDAY($J3118) = 3,
       IF(COUNTIF(FINALS_WEEK_TUESDAY_DATE[],Attendance!$J3118) &gt; 0, VLOOKUP(Attendance!$G3118,FINALS_WEEK_TUESDAY_PERIOD_SCHEDULE[],2,TRUE),
       VLOOKUP(Attendance!$G3118,REGULAR_WEEK_SCHEDULE[[Tuesday]:[Period]],5,TRUE)),
IF(WEEKDAY(Attendance!$J3118) = 4,
        IF(COUNTIF(BLOCK_WEDNESDAY_DATES[],Attendance!$J3118) &gt; 0, VLOOKUP(Attendance!$G3118,BLOCK_WEDNESDAY_PERIOD_SCHEDULE[],2,TRUE),
        IF(COUNTIF(FINALS_WEEK_WEDNESDAY_DATE[],Attendance!$J3118) &gt; 0, VLOOKUP(Attendance!$G3118,FINALS_WEEK_WEDNESDAY_PERIOD_SCHEDULE[],2,TRUE),
       VLOOKUP(Attendance!$G3118,REGULAR_WEEK_SCHEDULE[[Wednesday]:[Period]],4,TRUE))),
IF(WEEKDAY($J3118) = 5,
       IF(COUNTIF(BLOCK_THURSDAY_DATES[],Attendance!$J3118) &gt; 0, VLOOKUP(Attendance!$G3118,BLOCK_THURSDAY_PERIOD_SCHEDULE[],2,TRUE),
       IF(COUNTIF(FINALS_WEEK_THURSDAY_DATE[],Attendance!$J3118) &gt; 0, VLOOKUP(Attendance!$G3118,FINALS_WEEK_THURSDAY_PERIOD_SCHEDULE[],2,TRUE),
       VLOOKUP(Attendance!$G3118,REGULAR_WEEK_SCHEDULE[[Thursday]:[Period]],3,TRUE))),
IF(WEEKDAY(Attendance!$J3118) = 6,
       IF(COUNTIF(FINALS_WEEK_FRIDAY_DATE[],Attendance!$J3118) &gt; 0, VLOOKUP(Attendance!$G3118,FINALS_WEEK_FRIDAY_PERIOD_SCHEDULE[],2,TRUE),
       VLOOKUP(Attendance!$G3118,REGULAR_WEEK_SCHEDULE[[Friday]:[Period]],2,TRUE))))))))))</f>
        <v/>
      </c>
      <c r="J3118" s="41" t="str">
        <f t="shared" ca="1" si="149"/>
        <v/>
      </c>
      <c r="K3118" s="41" t="str">
        <f>IF($A3118 &lt;&gt; "",VLOOKUP($A3118,'Student reference sheet'!$A$2:$V$2329, 7,FALSE), "")</f>
        <v/>
      </c>
      <c r="L3118" s="30" t="str">
        <f>IF($A3118 ="", "", VLOOKUP($A3118, 'Student reference sheet'!$A$2:$Z$2603,23,FALSE))</f>
        <v/>
      </c>
      <c r="M3118" s="30" t="str">
        <f>IF($A3118 ="", "", VLOOKUP($A3118, 'Student reference sheet'!$A$2:$Z$2603,24,FALSE))</f>
        <v/>
      </c>
      <c r="N3118" s="30" t="str">
        <f>IF($A3118 ="", "", VLOOKUP($A3118, 'Student reference sheet'!$A$2:$Z$2603,26,FALSE))</f>
        <v/>
      </c>
      <c r="O3118" s="30" t="str">
        <f>IF($A3118 ="", "", VLOOKUP($A3118, 'Student reference sheet'!$A$2:$Z$2603,25,FALSE))</f>
        <v/>
      </c>
      <c r="P3118" s="39" t="str">
        <f>IF($A3118 = "", "", IF(OR(VLOOKUP($A3118,'Student reference sheet'!$A$2:$V$2400,8,FALSE) = "R",  VLOOKUP($A3118,'Student reference sheet'!$A$2:$V$2400,8,FALSE) = "L"), "X", ""))</f>
        <v/>
      </c>
      <c r="Q3118" s="39" t="str">
        <f>IF($A3118 ="", "", VLOOKUP($A3118, 'Student reference sheet'!$A$2:$V$2603,22,FALSE))</f>
        <v/>
      </c>
      <c r="R3118" s="39" t="str">
        <f>IF($A3118 &lt;&gt; "",VLOOKUP($A3118,'Student reference sheet'!$A$2:$V$2329, 5,FALSE), "")</f>
        <v/>
      </c>
      <c r="S3118" s="39" t="str">
        <f>IF($A3118 &lt;&gt; "",VLOOKUP($A3118,'Student reference sheet'!$A$2:$V$2329, 6,FALSE), "")</f>
        <v/>
      </c>
      <c r="T3118" s="30" t="str">
        <f>IF($A3118 = "","",
IF(VLOOKUP($A3118,'Student reference sheet'!$A$2:$V$2329, 10,FALSE) = "Y", "Hispanic",
IF(VLOOKUP($A3118,'Student reference sheet'!$A$2:$V$2329,11,FALSE) &lt;&gt; "",
IF(VLOOKUP($A3118,'Student reference sheet'!$A$2:$V$2329,11,FALSE) = "UNK", "Unknown", VLOOKUP(VALUE(VLOOKUP($A3118,'Student reference sheet'!$A$2:$V$2329,11,FALSE)),'Ethnicity Reference'!$A$2:$B$22,2,FALSE)),
IF(VLOOKUP($A3118,'Student reference sheet'!$A$2:$V$2329,9,FALSE) &lt;&gt; "", VLOOKUP(VALUE(VLOOKUP($A3118,'Student reference sheet'!$A$2:$V$2329,9,FALSE)),'Ethnicity Reference'!$A$2:$B$22,2,FALSE),"Unknown"))))</f>
        <v/>
      </c>
      <c r="U3118" s="35"/>
    </row>
    <row r="3119" spans="1:21" ht="15.75">
      <c r="A3119" s="47"/>
      <c r="B3119" s="33"/>
      <c r="C3119" s="39" t="str">
        <f>IF($A3119 &lt;&gt; "",VLOOKUP($A3119,'Student reference sheet'!$A$2:$V$2329, 3,FALSE), "")</f>
        <v/>
      </c>
      <c r="D3119" s="39" t="str">
        <f>IF($A3119 &lt;&gt; "",VLOOKUP($A3119,'Student reference sheet'!$A$2:$V$2329, 2,FALSE), "")</f>
        <v/>
      </c>
      <c r="E3119" s="35"/>
      <c r="F3119" s="34"/>
      <c r="G3119" s="40" t="str">
        <f t="shared" ca="1" si="147"/>
        <v/>
      </c>
      <c r="H3119" s="40" t="str">
        <f t="shared" ca="1" si="148"/>
        <v/>
      </c>
      <c r="I3119" s="36" t="str">
        <f>IF($A3119 = "", "",
IF(COUNTIF(MINIMUM_DAY_DATES[], Attendance!J3119) &gt; 0, VLOOKUP(Attendance!$G3119,MINIMUM_DAY_PERIOD_SCHEDULE[], 2,TRUE),
IF(COUNTIF(RALLY_DATES[], Attendance!J3119) &gt; 0, VLOOKUP(Attendance!$G3119,RALLY_PERIOD_SCHEDULE[], 2,TRUE),
IF(WEEKDAY(Attendance!$J3119) = 2,
       IF(COUNTIF(FINALS_WEEK_MONDAY_DATE[],Attendance!$J3119) &gt; 0, VLOOKUP(Attendance!$G3119,FINALS_WEEK_MONDAY_PERIOD_SCHEDULE[],2,TRUE),
       VLOOKUP(Attendance!$G3119,REGULAR_WEEK_SCHEDULE[],6,TRUE)),
IF(WEEKDAY($J3119) = 3,
       IF(COUNTIF(FINALS_WEEK_TUESDAY_DATE[],Attendance!$J3119) &gt; 0, VLOOKUP(Attendance!$G3119,FINALS_WEEK_TUESDAY_PERIOD_SCHEDULE[],2,TRUE),
       VLOOKUP(Attendance!$G3119,REGULAR_WEEK_SCHEDULE[[Tuesday]:[Period]],5,TRUE)),
IF(WEEKDAY(Attendance!$J3119) = 4,
        IF(COUNTIF(BLOCK_WEDNESDAY_DATES[],Attendance!$J3119) &gt; 0, VLOOKUP(Attendance!$G3119,BLOCK_WEDNESDAY_PERIOD_SCHEDULE[],2,TRUE),
        IF(COUNTIF(FINALS_WEEK_WEDNESDAY_DATE[],Attendance!$J3119) &gt; 0, VLOOKUP(Attendance!$G3119,FINALS_WEEK_WEDNESDAY_PERIOD_SCHEDULE[],2,TRUE),
       VLOOKUP(Attendance!$G3119,REGULAR_WEEK_SCHEDULE[[Wednesday]:[Period]],4,TRUE))),
IF(WEEKDAY($J3119) = 5,
       IF(COUNTIF(BLOCK_THURSDAY_DATES[],Attendance!$J3119) &gt; 0, VLOOKUP(Attendance!$G3119,BLOCK_THURSDAY_PERIOD_SCHEDULE[],2,TRUE),
       IF(COUNTIF(FINALS_WEEK_THURSDAY_DATE[],Attendance!$J3119) &gt; 0, VLOOKUP(Attendance!$G3119,FINALS_WEEK_THURSDAY_PERIOD_SCHEDULE[],2,TRUE),
       VLOOKUP(Attendance!$G3119,REGULAR_WEEK_SCHEDULE[[Thursday]:[Period]],3,TRUE))),
IF(WEEKDAY(Attendance!$J3119) = 6,
       IF(COUNTIF(FINALS_WEEK_FRIDAY_DATE[],Attendance!$J3119) &gt; 0, VLOOKUP(Attendance!$G3119,FINALS_WEEK_FRIDAY_PERIOD_SCHEDULE[],2,TRUE),
       VLOOKUP(Attendance!$G3119,REGULAR_WEEK_SCHEDULE[[Friday]:[Period]],2,TRUE))))))))))</f>
        <v/>
      </c>
      <c r="J3119" s="41" t="str">
        <f t="shared" ca="1" si="149"/>
        <v/>
      </c>
      <c r="K3119" s="41" t="str">
        <f>IF($A3119 &lt;&gt; "",VLOOKUP($A3119,'Student reference sheet'!$A$2:$V$2329, 7,FALSE), "")</f>
        <v/>
      </c>
      <c r="L3119" s="30" t="str">
        <f>IF($A3119 ="", "", VLOOKUP($A3119, 'Student reference sheet'!$A$2:$Z$2603,23,FALSE))</f>
        <v/>
      </c>
      <c r="M3119" s="30" t="str">
        <f>IF($A3119 ="", "", VLOOKUP($A3119, 'Student reference sheet'!$A$2:$Z$2603,24,FALSE))</f>
        <v/>
      </c>
      <c r="N3119" s="30" t="str">
        <f>IF($A3119 ="", "", VLOOKUP($A3119, 'Student reference sheet'!$A$2:$Z$2603,26,FALSE))</f>
        <v/>
      </c>
      <c r="O3119" s="30" t="str">
        <f>IF($A3119 ="", "", VLOOKUP($A3119, 'Student reference sheet'!$A$2:$Z$2603,25,FALSE))</f>
        <v/>
      </c>
      <c r="P3119" s="39" t="str">
        <f>IF($A3119 = "", "", IF(OR(VLOOKUP($A3119,'Student reference sheet'!$A$2:$V$2400,8,FALSE) = "R",  VLOOKUP($A3119,'Student reference sheet'!$A$2:$V$2400,8,FALSE) = "L"), "X", ""))</f>
        <v/>
      </c>
      <c r="Q3119" s="39" t="str">
        <f>IF($A3119 ="", "", VLOOKUP($A3119, 'Student reference sheet'!$A$2:$V$2603,22,FALSE))</f>
        <v/>
      </c>
      <c r="R3119" s="39" t="str">
        <f>IF($A3119 &lt;&gt; "",VLOOKUP($A3119,'Student reference sheet'!$A$2:$V$2329, 5,FALSE), "")</f>
        <v/>
      </c>
      <c r="S3119" s="39" t="str">
        <f>IF($A3119 &lt;&gt; "",VLOOKUP($A3119,'Student reference sheet'!$A$2:$V$2329, 6,FALSE), "")</f>
        <v/>
      </c>
      <c r="T3119" s="30" t="str">
        <f>IF($A3119 = "","",
IF(VLOOKUP($A3119,'Student reference sheet'!$A$2:$V$2329, 10,FALSE) = "Y", "Hispanic",
IF(VLOOKUP($A3119,'Student reference sheet'!$A$2:$V$2329,11,FALSE) &lt;&gt; "",
IF(VLOOKUP($A3119,'Student reference sheet'!$A$2:$V$2329,11,FALSE) = "UNK", "Unknown", VLOOKUP(VALUE(VLOOKUP($A3119,'Student reference sheet'!$A$2:$V$2329,11,FALSE)),'Ethnicity Reference'!$A$2:$B$22,2,FALSE)),
IF(VLOOKUP($A3119,'Student reference sheet'!$A$2:$V$2329,9,FALSE) &lt;&gt; "", VLOOKUP(VALUE(VLOOKUP($A3119,'Student reference sheet'!$A$2:$V$2329,9,FALSE)),'Ethnicity Reference'!$A$2:$B$22,2,FALSE),"Unknown"))))</f>
        <v/>
      </c>
      <c r="U3119" s="35"/>
    </row>
    <row r="3120" spans="1:21" ht="15.75">
      <c r="A3120" s="47"/>
      <c r="B3120" s="33"/>
      <c r="C3120" s="39" t="str">
        <f>IF($A3120 &lt;&gt; "",VLOOKUP($A3120,'Student reference sheet'!$A$2:$V$2329, 3,FALSE), "")</f>
        <v/>
      </c>
      <c r="D3120" s="39" t="str">
        <f>IF($A3120 &lt;&gt; "",VLOOKUP($A3120,'Student reference sheet'!$A$2:$V$2329, 2,FALSE), "")</f>
        <v/>
      </c>
      <c r="E3120" s="35"/>
      <c r="F3120" s="34"/>
      <c r="G3120" s="40" t="str">
        <f t="shared" ca="1" si="147"/>
        <v/>
      </c>
      <c r="H3120" s="40" t="str">
        <f t="shared" ca="1" si="148"/>
        <v/>
      </c>
      <c r="I3120" s="36" t="str">
        <f>IF($A3120 = "", "",
IF(COUNTIF(MINIMUM_DAY_DATES[], Attendance!J3120) &gt; 0, VLOOKUP(Attendance!$G3120,MINIMUM_DAY_PERIOD_SCHEDULE[], 2,TRUE),
IF(COUNTIF(RALLY_DATES[], Attendance!J3120) &gt; 0, VLOOKUP(Attendance!$G3120,RALLY_PERIOD_SCHEDULE[], 2,TRUE),
IF(WEEKDAY(Attendance!$J3120) = 2,
       IF(COUNTIF(FINALS_WEEK_MONDAY_DATE[],Attendance!$J3120) &gt; 0, VLOOKUP(Attendance!$G3120,FINALS_WEEK_MONDAY_PERIOD_SCHEDULE[],2,TRUE),
       VLOOKUP(Attendance!$G3120,REGULAR_WEEK_SCHEDULE[],6,TRUE)),
IF(WEEKDAY($J3120) = 3,
       IF(COUNTIF(FINALS_WEEK_TUESDAY_DATE[],Attendance!$J3120) &gt; 0, VLOOKUP(Attendance!$G3120,FINALS_WEEK_TUESDAY_PERIOD_SCHEDULE[],2,TRUE),
       VLOOKUP(Attendance!$G3120,REGULAR_WEEK_SCHEDULE[[Tuesday]:[Period]],5,TRUE)),
IF(WEEKDAY(Attendance!$J3120) = 4,
        IF(COUNTIF(BLOCK_WEDNESDAY_DATES[],Attendance!$J3120) &gt; 0, VLOOKUP(Attendance!$G3120,BLOCK_WEDNESDAY_PERIOD_SCHEDULE[],2,TRUE),
        IF(COUNTIF(FINALS_WEEK_WEDNESDAY_DATE[],Attendance!$J3120) &gt; 0, VLOOKUP(Attendance!$G3120,FINALS_WEEK_WEDNESDAY_PERIOD_SCHEDULE[],2,TRUE),
       VLOOKUP(Attendance!$G3120,REGULAR_WEEK_SCHEDULE[[Wednesday]:[Period]],4,TRUE))),
IF(WEEKDAY($J3120) = 5,
       IF(COUNTIF(BLOCK_THURSDAY_DATES[],Attendance!$J3120) &gt; 0, VLOOKUP(Attendance!$G3120,BLOCK_THURSDAY_PERIOD_SCHEDULE[],2,TRUE),
       IF(COUNTIF(FINALS_WEEK_THURSDAY_DATE[],Attendance!$J3120) &gt; 0, VLOOKUP(Attendance!$G3120,FINALS_WEEK_THURSDAY_PERIOD_SCHEDULE[],2,TRUE),
       VLOOKUP(Attendance!$G3120,REGULAR_WEEK_SCHEDULE[[Thursday]:[Period]],3,TRUE))),
IF(WEEKDAY(Attendance!$J3120) = 6,
       IF(COUNTIF(FINALS_WEEK_FRIDAY_DATE[],Attendance!$J3120) &gt; 0, VLOOKUP(Attendance!$G3120,FINALS_WEEK_FRIDAY_PERIOD_SCHEDULE[],2,TRUE),
       VLOOKUP(Attendance!$G3120,REGULAR_WEEK_SCHEDULE[[Friday]:[Period]],2,TRUE))))))))))</f>
        <v/>
      </c>
      <c r="J3120" s="41" t="str">
        <f t="shared" ca="1" si="149"/>
        <v/>
      </c>
      <c r="K3120" s="41" t="str">
        <f>IF($A3120 &lt;&gt; "",VLOOKUP($A3120,'Student reference sheet'!$A$2:$V$2329, 7,FALSE), "")</f>
        <v/>
      </c>
      <c r="L3120" s="30" t="str">
        <f>IF($A3120 ="", "", VLOOKUP($A3120, 'Student reference sheet'!$A$2:$Z$2603,23,FALSE))</f>
        <v/>
      </c>
      <c r="M3120" s="30" t="str">
        <f>IF($A3120 ="", "", VLOOKUP($A3120, 'Student reference sheet'!$A$2:$Z$2603,24,FALSE))</f>
        <v/>
      </c>
      <c r="N3120" s="30" t="str">
        <f>IF($A3120 ="", "", VLOOKUP($A3120, 'Student reference sheet'!$A$2:$Z$2603,26,FALSE))</f>
        <v/>
      </c>
      <c r="O3120" s="30" t="str">
        <f>IF($A3120 ="", "", VLOOKUP($A3120, 'Student reference sheet'!$A$2:$Z$2603,25,FALSE))</f>
        <v/>
      </c>
      <c r="P3120" s="39" t="str">
        <f>IF($A3120 = "", "", IF(OR(VLOOKUP($A3120,'Student reference sheet'!$A$2:$V$2400,8,FALSE) = "R",  VLOOKUP($A3120,'Student reference sheet'!$A$2:$V$2400,8,FALSE) = "L"), "X", ""))</f>
        <v/>
      </c>
      <c r="Q3120" s="39" t="str">
        <f>IF($A3120 ="", "", VLOOKUP($A3120, 'Student reference sheet'!$A$2:$V$2603,22,FALSE))</f>
        <v/>
      </c>
      <c r="R3120" s="39" t="str">
        <f>IF($A3120 &lt;&gt; "",VLOOKUP($A3120,'Student reference sheet'!$A$2:$V$2329, 5,FALSE), "")</f>
        <v/>
      </c>
      <c r="S3120" s="39" t="str">
        <f>IF($A3120 &lt;&gt; "",VLOOKUP($A3120,'Student reference sheet'!$A$2:$V$2329, 6,FALSE), "")</f>
        <v/>
      </c>
      <c r="T3120" s="30" t="str">
        <f>IF($A3120 = "","",
IF(VLOOKUP($A3120,'Student reference sheet'!$A$2:$V$2329, 10,FALSE) = "Y", "Hispanic",
IF(VLOOKUP($A3120,'Student reference sheet'!$A$2:$V$2329,11,FALSE) &lt;&gt; "",
IF(VLOOKUP($A3120,'Student reference sheet'!$A$2:$V$2329,11,FALSE) = "UNK", "Unknown", VLOOKUP(VALUE(VLOOKUP($A3120,'Student reference sheet'!$A$2:$V$2329,11,FALSE)),'Ethnicity Reference'!$A$2:$B$22,2,FALSE)),
IF(VLOOKUP($A3120,'Student reference sheet'!$A$2:$V$2329,9,FALSE) &lt;&gt; "", VLOOKUP(VALUE(VLOOKUP($A3120,'Student reference sheet'!$A$2:$V$2329,9,FALSE)),'Ethnicity Reference'!$A$2:$B$22,2,FALSE),"Unknown"))))</f>
        <v/>
      </c>
      <c r="U3120" s="35"/>
    </row>
    <row r="3121" spans="1:21" ht="15.75">
      <c r="A3121" s="47"/>
      <c r="B3121" s="33"/>
      <c r="C3121" s="39" t="str">
        <f>IF($A3121 &lt;&gt; "",VLOOKUP($A3121,'Student reference sheet'!$A$2:$V$2329, 3,FALSE), "")</f>
        <v/>
      </c>
      <c r="D3121" s="39" t="str">
        <f>IF($A3121 &lt;&gt; "",VLOOKUP($A3121,'Student reference sheet'!$A$2:$V$2329, 2,FALSE), "")</f>
        <v/>
      </c>
      <c r="E3121" s="35"/>
      <c r="F3121" s="34"/>
      <c r="G3121" s="40" t="str">
        <f t="shared" ca="1" si="147"/>
        <v/>
      </c>
      <c r="H3121" s="40" t="str">
        <f t="shared" ca="1" si="148"/>
        <v/>
      </c>
      <c r="I3121" s="36" t="str">
        <f>IF($A3121 = "", "",
IF(COUNTIF(MINIMUM_DAY_DATES[], Attendance!J3121) &gt; 0, VLOOKUP(Attendance!$G3121,MINIMUM_DAY_PERIOD_SCHEDULE[], 2,TRUE),
IF(COUNTIF(RALLY_DATES[], Attendance!J3121) &gt; 0, VLOOKUP(Attendance!$G3121,RALLY_PERIOD_SCHEDULE[], 2,TRUE),
IF(WEEKDAY(Attendance!$J3121) = 2,
       IF(COUNTIF(FINALS_WEEK_MONDAY_DATE[],Attendance!$J3121) &gt; 0, VLOOKUP(Attendance!$G3121,FINALS_WEEK_MONDAY_PERIOD_SCHEDULE[],2,TRUE),
       VLOOKUP(Attendance!$G3121,REGULAR_WEEK_SCHEDULE[],6,TRUE)),
IF(WEEKDAY($J3121) = 3,
       IF(COUNTIF(FINALS_WEEK_TUESDAY_DATE[],Attendance!$J3121) &gt; 0, VLOOKUP(Attendance!$G3121,FINALS_WEEK_TUESDAY_PERIOD_SCHEDULE[],2,TRUE),
       VLOOKUP(Attendance!$G3121,REGULAR_WEEK_SCHEDULE[[Tuesday]:[Period]],5,TRUE)),
IF(WEEKDAY(Attendance!$J3121) = 4,
        IF(COUNTIF(BLOCK_WEDNESDAY_DATES[],Attendance!$J3121) &gt; 0, VLOOKUP(Attendance!$G3121,BLOCK_WEDNESDAY_PERIOD_SCHEDULE[],2,TRUE),
        IF(COUNTIF(FINALS_WEEK_WEDNESDAY_DATE[],Attendance!$J3121) &gt; 0, VLOOKUP(Attendance!$G3121,FINALS_WEEK_WEDNESDAY_PERIOD_SCHEDULE[],2,TRUE),
       VLOOKUP(Attendance!$G3121,REGULAR_WEEK_SCHEDULE[[Wednesday]:[Period]],4,TRUE))),
IF(WEEKDAY($J3121) = 5,
       IF(COUNTIF(BLOCK_THURSDAY_DATES[],Attendance!$J3121) &gt; 0, VLOOKUP(Attendance!$G3121,BLOCK_THURSDAY_PERIOD_SCHEDULE[],2,TRUE),
       IF(COUNTIF(FINALS_WEEK_THURSDAY_DATE[],Attendance!$J3121) &gt; 0, VLOOKUP(Attendance!$G3121,FINALS_WEEK_THURSDAY_PERIOD_SCHEDULE[],2,TRUE),
       VLOOKUP(Attendance!$G3121,REGULAR_WEEK_SCHEDULE[[Thursday]:[Period]],3,TRUE))),
IF(WEEKDAY(Attendance!$J3121) = 6,
       IF(COUNTIF(FINALS_WEEK_FRIDAY_DATE[],Attendance!$J3121) &gt; 0, VLOOKUP(Attendance!$G3121,FINALS_WEEK_FRIDAY_PERIOD_SCHEDULE[],2,TRUE),
       VLOOKUP(Attendance!$G3121,REGULAR_WEEK_SCHEDULE[[Friday]:[Period]],2,TRUE))))))))))</f>
        <v/>
      </c>
      <c r="J3121" s="41" t="str">
        <f t="shared" ca="1" si="149"/>
        <v/>
      </c>
      <c r="K3121" s="41" t="str">
        <f>IF($A3121 &lt;&gt; "",VLOOKUP($A3121,'Student reference sheet'!$A$2:$V$2329, 7,FALSE), "")</f>
        <v/>
      </c>
      <c r="L3121" s="30" t="str">
        <f>IF($A3121 ="", "", VLOOKUP($A3121, 'Student reference sheet'!$A$2:$Z$2603,23,FALSE))</f>
        <v/>
      </c>
      <c r="M3121" s="30" t="str">
        <f>IF($A3121 ="", "", VLOOKUP($A3121, 'Student reference sheet'!$A$2:$Z$2603,24,FALSE))</f>
        <v/>
      </c>
      <c r="N3121" s="30" t="str">
        <f>IF($A3121 ="", "", VLOOKUP($A3121, 'Student reference sheet'!$A$2:$Z$2603,26,FALSE))</f>
        <v/>
      </c>
      <c r="O3121" s="30" t="str">
        <f>IF($A3121 ="", "", VLOOKUP($A3121, 'Student reference sheet'!$A$2:$Z$2603,25,FALSE))</f>
        <v/>
      </c>
      <c r="P3121" s="39" t="str">
        <f>IF($A3121 = "", "", IF(OR(VLOOKUP($A3121,'Student reference sheet'!$A$2:$V$2400,8,FALSE) = "R",  VLOOKUP($A3121,'Student reference sheet'!$A$2:$V$2400,8,FALSE) = "L"), "X", ""))</f>
        <v/>
      </c>
      <c r="Q3121" s="39" t="str">
        <f>IF($A3121 ="", "", VLOOKUP($A3121, 'Student reference sheet'!$A$2:$V$2603,22,FALSE))</f>
        <v/>
      </c>
      <c r="R3121" s="39" t="str">
        <f>IF($A3121 &lt;&gt; "",VLOOKUP($A3121,'Student reference sheet'!$A$2:$V$2329, 5,FALSE), "")</f>
        <v/>
      </c>
      <c r="S3121" s="39" t="str">
        <f>IF($A3121 &lt;&gt; "",VLOOKUP($A3121,'Student reference sheet'!$A$2:$V$2329, 6,FALSE), "")</f>
        <v/>
      </c>
      <c r="T3121" s="30" t="str">
        <f>IF($A3121 = "","",
IF(VLOOKUP($A3121,'Student reference sheet'!$A$2:$V$2329, 10,FALSE) = "Y", "Hispanic",
IF(VLOOKUP($A3121,'Student reference sheet'!$A$2:$V$2329,11,FALSE) &lt;&gt; "",
IF(VLOOKUP($A3121,'Student reference sheet'!$A$2:$V$2329,11,FALSE) = "UNK", "Unknown", VLOOKUP(VALUE(VLOOKUP($A3121,'Student reference sheet'!$A$2:$V$2329,11,FALSE)),'Ethnicity Reference'!$A$2:$B$22,2,FALSE)),
IF(VLOOKUP($A3121,'Student reference sheet'!$A$2:$V$2329,9,FALSE) &lt;&gt; "", VLOOKUP(VALUE(VLOOKUP($A3121,'Student reference sheet'!$A$2:$V$2329,9,FALSE)),'Ethnicity Reference'!$A$2:$B$22,2,FALSE),"Unknown"))))</f>
        <v/>
      </c>
      <c r="U3121" s="35"/>
    </row>
    <row r="3122" spans="1:21" ht="15.75">
      <c r="A3122" s="47"/>
      <c r="B3122" s="33"/>
      <c r="C3122" s="39" t="str">
        <f>IF($A3122 &lt;&gt; "",VLOOKUP($A3122,'Student reference sheet'!$A$2:$V$2329, 3,FALSE), "")</f>
        <v/>
      </c>
      <c r="D3122" s="39" t="str">
        <f>IF($A3122 &lt;&gt; "",VLOOKUP($A3122,'Student reference sheet'!$A$2:$V$2329, 2,FALSE), "")</f>
        <v/>
      </c>
      <c r="E3122" s="35"/>
      <c r="F3122" s="34"/>
      <c r="G3122" s="40" t="str">
        <f t="shared" ca="1" si="147"/>
        <v/>
      </c>
      <c r="H3122" s="40" t="str">
        <f t="shared" ca="1" si="148"/>
        <v/>
      </c>
      <c r="I3122" s="36" t="str">
        <f>IF($A3122 = "", "",
IF(COUNTIF(MINIMUM_DAY_DATES[], Attendance!J3122) &gt; 0, VLOOKUP(Attendance!$G3122,MINIMUM_DAY_PERIOD_SCHEDULE[], 2,TRUE),
IF(COUNTIF(RALLY_DATES[], Attendance!J3122) &gt; 0, VLOOKUP(Attendance!$G3122,RALLY_PERIOD_SCHEDULE[], 2,TRUE),
IF(WEEKDAY(Attendance!$J3122) = 2,
       IF(COUNTIF(FINALS_WEEK_MONDAY_DATE[],Attendance!$J3122) &gt; 0, VLOOKUP(Attendance!$G3122,FINALS_WEEK_MONDAY_PERIOD_SCHEDULE[],2,TRUE),
       VLOOKUP(Attendance!$G3122,REGULAR_WEEK_SCHEDULE[],6,TRUE)),
IF(WEEKDAY($J3122) = 3,
       IF(COUNTIF(FINALS_WEEK_TUESDAY_DATE[],Attendance!$J3122) &gt; 0, VLOOKUP(Attendance!$G3122,FINALS_WEEK_TUESDAY_PERIOD_SCHEDULE[],2,TRUE),
       VLOOKUP(Attendance!$G3122,REGULAR_WEEK_SCHEDULE[[Tuesday]:[Period]],5,TRUE)),
IF(WEEKDAY(Attendance!$J3122) = 4,
        IF(COUNTIF(BLOCK_WEDNESDAY_DATES[],Attendance!$J3122) &gt; 0, VLOOKUP(Attendance!$G3122,BLOCK_WEDNESDAY_PERIOD_SCHEDULE[],2,TRUE),
        IF(COUNTIF(FINALS_WEEK_WEDNESDAY_DATE[],Attendance!$J3122) &gt; 0, VLOOKUP(Attendance!$G3122,FINALS_WEEK_WEDNESDAY_PERIOD_SCHEDULE[],2,TRUE),
       VLOOKUP(Attendance!$G3122,REGULAR_WEEK_SCHEDULE[[Wednesday]:[Period]],4,TRUE))),
IF(WEEKDAY($J3122) = 5,
       IF(COUNTIF(BLOCK_THURSDAY_DATES[],Attendance!$J3122) &gt; 0, VLOOKUP(Attendance!$G3122,BLOCK_THURSDAY_PERIOD_SCHEDULE[],2,TRUE),
       IF(COUNTIF(FINALS_WEEK_THURSDAY_DATE[],Attendance!$J3122) &gt; 0, VLOOKUP(Attendance!$G3122,FINALS_WEEK_THURSDAY_PERIOD_SCHEDULE[],2,TRUE),
       VLOOKUP(Attendance!$G3122,REGULAR_WEEK_SCHEDULE[[Thursday]:[Period]],3,TRUE))),
IF(WEEKDAY(Attendance!$J3122) = 6,
       IF(COUNTIF(FINALS_WEEK_FRIDAY_DATE[],Attendance!$J3122) &gt; 0, VLOOKUP(Attendance!$G3122,FINALS_WEEK_FRIDAY_PERIOD_SCHEDULE[],2,TRUE),
       VLOOKUP(Attendance!$G3122,REGULAR_WEEK_SCHEDULE[[Friday]:[Period]],2,TRUE))))))))))</f>
        <v/>
      </c>
      <c r="J3122" s="41" t="str">
        <f t="shared" ca="1" si="149"/>
        <v/>
      </c>
      <c r="K3122" s="41" t="str">
        <f>IF($A3122 &lt;&gt; "",VLOOKUP($A3122,'Student reference sheet'!$A$2:$V$2329, 7,FALSE), "")</f>
        <v/>
      </c>
      <c r="L3122" s="30" t="str">
        <f>IF($A3122 ="", "", VLOOKUP($A3122, 'Student reference sheet'!$A$2:$Z$2603,23,FALSE))</f>
        <v/>
      </c>
      <c r="M3122" s="30" t="str">
        <f>IF($A3122 ="", "", VLOOKUP($A3122, 'Student reference sheet'!$A$2:$Z$2603,24,FALSE))</f>
        <v/>
      </c>
      <c r="N3122" s="30" t="str">
        <f>IF($A3122 ="", "", VLOOKUP($A3122, 'Student reference sheet'!$A$2:$Z$2603,26,FALSE))</f>
        <v/>
      </c>
      <c r="O3122" s="30" t="str">
        <f>IF($A3122 ="", "", VLOOKUP($A3122, 'Student reference sheet'!$A$2:$Z$2603,25,FALSE))</f>
        <v/>
      </c>
      <c r="P3122" s="39" t="str">
        <f>IF($A3122 = "", "", IF(OR(VLOOKUP($A3122,'Student reference sheet'!$A$2:$V$2400,8,FALSE) = "R",  VLOOKUP($A3122,'Student reference sheet'!$A$2:$V$2400,8,FALSE) = "L"), "X", ""))</f>
        <v/>
      </c>
      <c r="Q3122" s="39" t="str">
        <f>IF($A3122 ="", "", VLOOKUP($A3122, 'Student reference sheet'!$A$2:$V$2603,22,FALSE))</f>
        <v/>
      </c>
      <c r="R3122" s="39" t="str">
        <f>IF($A3122 &lt;&gt; "",VLOOKUP($A3122,'Student reference sheet'!$A$2:$V$2329, 5,FALSE), "")</f>
        <v/>
      </c>
      <c r="S3122" s="39" t="str">
        <f>IF($A3122 &lt;&gt; "",VLOOKUP($A3122,'Student reference sheet'!$A$2:$V$2329, 6,FALSE), "")</f>
        <v/>
      </c>
      <c r="T3122" s="30" t="str">
        <f>IF($A3122 = "","",
IF(VLOOKUP($A3122,'Student reference sheet'!$A$2:$V$2329, 10,FALSE) = "Y", "Hispanic",
IF(VLOOKUP($A3122,'Student reference sheet'!$A$2:$V$2329,11,FALSE) &lt;&gt; "",
IF(VLOOKUP($A3122,'Student reference sheet'!$A$2:$V$2329,11,FALSE) = "UNK", "Unknown", VLOOKUP(VALUE(VLOOKUP($A3122,'Student reference sheet'!$A$2:$V$2329,11,FALSE)),'Ethnicity Reference'!$A$2:$B$22,2,FALSE)),
IF(VLOOKUP($A3122,'Student reference sheet'!$A$2:$V$2329,9,FALSE) &lt;&gt; "", VLOOKUP(VALUE(VLOOKUP($A3122,'Student reference sheet'!$A$2:$V$2329,9,FALSE)),'Ethnicity Reference'!$A$2:$B$22,2,FALSE),"Unknown"))))</f>
        <v/>
      </c>
      <c r="U3122" s="35"/>
    </row>
    <row r="3123" spans="1:21" ht="15.75">
      <c r="A3123" s="47"/>
      <c r="B3123" s="33"/>
      <c r="C3123" s="39" t="str">
        <f>IF($A3123 &lt;&gt; "",VLOOKUP($A3123,'Student reference sheet'!$A$2:$V$2329, 3,FALSE), "")</f>
        <v/>
      </c>
      <c r="D3123" s="39" t="str">
        <f>IF($A3123 &lt;&gt; "",VLOOKUP($A3123,'Student reference sheet'!$A$2:$V$2329, 2,FALSE), "")</f>
        <v/>
      </c>
      <c r="E3123" s="35"/>
      <c r="F3123" s="34"/>
      <c r="G3123" s="40" t="str">
        <f t="shared" ca="1" si="147"/>
        <v/>
      </c>
      <c r="H3123" s="40" t="str">
        <f t="shared" ca="1" si="148"/>
        <v/>
      </c>
      <c r="I3123" s="36" t="str">
        <f>IF($A3123 = "", "",
IF(COUNTIF(MINIMUM_DAY_DATES[], Attendance!J3123) &gt; 0, VLOOKUP(Attendance!$G3123,MINIMUM_DAY_PERIOD_SCHEDULE[], 2,TRUE),
IF(COUNTIF(RALLY_DATES[], Attendance!J3123) &gt; 0, VLOOKUP(Attendance!$G3123,RALLY_PERIOD_SCHEDULE[], 2,TRUE),
IF(WEEKDAY(Attendance!$J3123) = 2,
       IF(COUNTIF(FINALS_WEEK_MONDAY_DATE[],Attendance!$J3123) &gt; 0, VLOOKUP(Attendance!$G3123,FINALS_WEEK_MONDAY_PERIOD_SCHEDULE[],2,TRUE),
       VLOOKUP(Attendance!$G3123,REGULAR_WEEK_SCHEDULE[],6,TRUE)),
IF(WEEKDAY($J3123) = 3,
       IF(COUNTIF(FINALS_WEEK_TUESDAY_DATE[],Attendance!$J3123) &gt; 0, VLOOKUP(Attendance!$G3123,FINALS_WEEK_TUESDAY_PERIOD_SCHEDULE[],2,TRUE),
       VLOOKUP(Attendance!$G3123,REGULAR_WEEK_SCHEDULE[[Tuesday]:[Period]],5,TRUE)),
IF(WEEKDAY(Attendance!$J3123) = 4,
        IF(COUNTIF(BLOCK_WEDNESDAY_DATES[],Attendance!$J3123) &gt; 0, VLOOKUP(Attendance!$G3123,BLOCK_WEDNESDAY_PERIOD_SCHEDULE[],2,TRUE),
        IF(COUNTIF(FINALS_WEEK_WEDNESDAY_DATE[],Attendance!$J3123) &gt; 0, VLOOKUP(Attendance!$G3123,FINALS_WEEK_WEDNESDAY_PERIOD_SCHEDULE[],2,TRUE),
       VLOOKUP(Attendance!$G3123,REGULAR_WEEK_SCHEDULE[[Wednesday]:[Period]],4,TRUE))),
IF(WEEKDAY($J3123) = 5,
       IF(COUNTIF(BLOCK_THURSDAY_DATES[],Attendance!$J3123) &gt; 0, VLOOKUP(Attendance!$G3123,BLOCK_THURSDAY_PERIOD_SCHEDULE[],2,TRUE),
       IF(COUNTIF(FINALS_WEEK_THURSDAY_DATE[],Attendance!$J3123) &gt; 0, VLOOKUP(Attendance!$G3123,FINALS_WEEK_THURSDAY_PERIOD_SCHEDULE[],2,TRUE),
       VLOOKUP(Attendance!$G3123,REGULAR_WEEK_SCHEDULE[[Thursday]:[Period]],3,TRUE))),
IF(WEEKDAY(Attendance!$J3123) = 6,
       IF(COUNTIF(FINALS_WEEK_FRIDAY_DATE[],Attendance!$J3123) &gt; 0, VLOOKUP(Attendance!$G3123,FINALS_WEEK_FRIDAY_PERIOD_SCHEDULE[],2,TRUE),
       VLOOKUP(Attendance!$G3123,REGULAR_WEEK_SCHEDULE[[Friday]:[Period]],2,TRUE))))))))))</f>
        <v/>
      </c>
      <c r="J3123" s="41" t="str">
        <f t="shared" ca="1" si="149"/>
        <v/>
      </c>
      <c r="K3123" s="41" t="str">
        <f>IF($A3123 &lt;&gt; "",VLOOKUP($A3123,'Student reference sheet'!$A$2:$V$2329, 7,FALSE), "")</f>
        <v/>
      </c>
      <c r="L3123" s="30" t="str">
        <f>IF($A3123 ="", "", VLOOKUP($A3123, 'Student reference sheet'!$A$2:$Z$2603,23,FALSE))</f>
        <v/>
      </c>
      <c r="M3123" s="30" t="str">
        <f>IF($A3123 ="", "", VLOOKUP($A3123, 'Student reference sheet'!$A$2:$Z$2603,24,FALSE))</f>
        <v/>
      </c>
      <c r="N3123" s="30" t="str">
        <f>IF($A3123 ="", "", VLOOKUP($A3123, 'Student reference sheet'!$A$2:$Z$2603,26,FALSE))</f>
        <v/>
      </c>
      <c r="O3123" s="30" t="str">
        <f>IF($A3123 ="", "", VLOOKUP($A3123, 'Student reference sheet'!$A$2:$Z$2603,25,FALSE))</f>
        <v/>
      </c>
      <c r="P3123" s="39" t="str">
        <f>IF($A3123 = "", "", IF(OR(VLOOKUP($A3123,'Student reference sheet'!$A$2:$V$2400,8,FALSE) = "R",  VLOOKUP($A3123,'Student reference sheet'!$A$2:$V$2400,8,FALSE) = "L"), "X", ""))</f>
        <v/>
      </c>
      <c r="Q3123" s="39" t="str">
        <f>IF($A3123 ="", "", VLOOKUP($A3123, 'Student reference sheet'!$A$2:$V$2603,22,FALSE))</f>
        <v/>
      </c>
      <c r="R3123" s="39" t="str">
        <f>IF($A3123 &lt;&gt; "",VLOOKUP($A3123,'Student reference sheet'!$A$2:$V$2329, 5,FALSE), "")</f>
        <v/>
      </c>
      <c r="S3123" s="39" t="str">
        <f>IF($A3123 &lt;&gt; "",VLOOKUP($A3123,'Student reference sheet'!$A$2:$V$2329, 6,FALSE), "")</f>
        <v/>
      </c>
      <c r="T3123" s="30" t="str">
        <f>IF($A3123 = "","",
IF(VLOOKUP($A3123,'Student reference sheet'!$A$2:$V$2329, 10,FALSE) = "Y", "Hispanic",
IF(VLOOKUP($A3123,'Student reference sheet'!$A$2:$V$2329,11,FALSE) &lt;&gt; "",
IF(VLOOKUP($A3123,'Student reference sheet'!$A$2:$V$2329,11,FALSE) = "UNK", "Unknown", VLOOKUP(VALUE(VLOOKUP($A3123,'Student reference sheet'!$A$2:$V$2329,11,FALSE)),'Ethnicity Reference'!$A$2:$B$22,2,FALSE)),
IF(VLOOKUP($A3123,'Student reference sheet'!$A$2:$V$2329,9,FALSE) &lt;&gt; "", VLOOKUP(VALUE(VLOOKUP($A3123,'Student reference sheet'!$A$2:$V$2329,9,FALSE)),'Ethnicity Reference'!$A$2:$B$22,2,FALSE),"Unknown"))))</f>
        <v/>
      </c>
      <c r="U3123" s="35"/>
    </row>
    <row r="3124" spans="1:21" ht="15.75">
      <c r="A3124" s="47"/>
      <c r="B3124" s="33"/>
      <c r="C3124" s="39" t="str">
        <f>IF($A3124 &lt;&gt; "",VLOOKUP($A3124,'Student reference sheet'!$A$2:$V$2329, 3,FALSE), "")</f>
        <v/>
      </c>
      <c r="D3124" s="39" t="str">
        <f>IF($A3124 &lt;&gt; "",VLOOKUP($A3124,'Student reference sheet'!$A$2:$V$2329, 2,FALSE), "")</f>
        <v/>
      </c>
      <c r="E3124" s="35"/>
      <c r="F3124" s="34"/>
      <c r="G3124" s="40" t="str">
        <f t="shared" ca="1" si="147"/>
        <v/>
      </c>
      <c r="H3124" s="40" t="str">
        <f t="shared" ca="1" si="148"/>
        <v/>
      </c>
      <c r="I3124" s="36" t="str">
        <f>IF($A3124 = "", "",
IF(COUNTIF(MINIMUM_DAY_DATES[], Attendance!J3124) &gt; 0, VLOOKUP(Attendance!$G3124,MINIMUM_DAY_PERIOD_SCHEDULE[], 2,TRUE),
IF(COUNTIF(RALLY_DATES[], Attendance!J3124) &gt; 0, VLOOKUP(Attendance!$G3124,RALLY_PERIOD_SCHEDULE[], 2,TRUE),
IF(WEEKDAY(Attendance!$J3124) = 2,
       IF(COUNTIF(FINALS_WEEK_MONDAY_DATE[],Attendance!$J3124) &gt; 0, VLOOKUP(Attendance!$G3124,FINALS_WEEK_MONDAY_PERIOD_SCHEDULE[],2,TRUE),
       VLOOKUP(Attendance!$G3124,REGULAR_WEEK_SCHEDULE[],6,TRUE)),
IF(WEEKDAY($J3124) = 3,
       IF(COUNTIF(FINALS_WEEK_TUESDAY_DATE[],Attendance!$J3124) &gt; 0, VLOOKUP(Attendance!$G3124,FINALS_WEEK_TUESDAY_PERIOD_SCHEDULE[],2,TRUE),
       VLOOKUP(Attendance!$G3124,REGULAR_WEEK_SCHEDULE[[Tuesday]:[Period]],5,TRUE)),
IF(WEEKDAY(Attendance!$J3124) = 4,
        IF(COUNTIF(BLOCK_WEDNESDAY_DATES[],Attendance!$J3124) &gt; 0, VLOOKUP(Attendance!$G3124,BLOCK_WEDNESDAY_PERIOD_SCHEDULE[],2,TRUE),
        IF(COUNTIF(FINALS_WEEK_WEDNESDAY_DATE[],Attendance!$J3124) &gt; 0, VLOOKUP(Attendance!$G3124,FINALS_WEEK_WEDNESDAY_PERIOD_SCHEDULE[],2,TRUE),
       VLOOKUP(Attendance!$G3124,REGULAR_WEEK_SCHEDULE[[Wednesday]:[Period]],4,TRUE))),
IF(WEEKDAY($J3124) = 5,
       IF(COUNTIF(BLOCK_THURSDAY_DATES[],Attendance!$J3124) &gt; 0, VLOOKUP(Attendance!$G3124,BLOCK_THURSDAY_PERIOD_SCHEDULE[],2,TRUE),
       IF(COUNTIF(FINALS_WEEK_THURSDAY_DATE[],Attendance!$J3124) &gt; 0, VLOOKUP(Attendance!$G3124,FINALS_WEEK_THURSDAY_PERIOD_SCHEDULE[],2,TRUE),
       VLOOKUP(Attendance!$G3124,REGULAR_WEEK_SCHEDULE[[Thursday]:[Period]],3,TRUE))),
IF(WEEKDAY(Attendance!$J3124) = 6,
       IF(COUNTIF(FINALS_WEEK_FRIDAY_DATE[],Attendance!$J3124) &gt; 0, VLOOKUP(Attendance!$G3124,FINALS_WEEK_FRIDAY_PERIOD_SCHEDULE[],2,TRUE),
       VLOOKUP(Attendance!$G3124,REGULAR_WEEK_SCHEDULE[[Friday]:[Period]],2,TRUE))))))))))</f>
        <v/>
      </c>
      <c r="J3124" s="41" t="str">
        <f t="shared" ca="1" si="149"/>
        <v/>
      </c>
      <c r="K3124" s="41" t="str">
        <f>IF($A3124 &lt;&gt; "",VLOOKUP($A3124,'Student reference sheet'!$A$2:$V$2329, 7,FALSE), "")</f>
        <v/>
      </c>
      <c r="L3124" s="30" t="str">
        <f>IF($A3124 ="", "", VLOOKUP($A3124, 'Student reference sheet'!$A$2:$Z$2603,23,FALSE))</f>
        <v/>
      </c>
      <c r="M3124" s="30" t="str">
        <f>IF($A3124 ="", "", VLOOKUP($A3124, 'Student reference sheet'!$A$2:$Z$2603,24,FALSE))</f>
        <v/>
      </c>
      <c r="N3124" s="30" t="str">
        <f>IF($A3124 ="", "", VLOOKUP($A3124, 'Student reference sheet'!$A$2:$Z$2603,26,FALSE))</f>
        <v/>
      </c>
      <c r="O3124" s="30" t="str">
        <f>IF($A3124 ="", "", VLOOKUP($A3124, 'Student reference sheet'!$A$2:$Z$2603,25,FALSE))</f>
        <v/>
      </c>
      <c r="P3124" s="39" t="str">
        <f>IF($A3124 = "", "", IF(OR(VLOOKUP($A3124,'Student reference sheet'!$A$2:$V$2400,8,FALSE) = "R",  VLOOKUP($A3124,'Student reference sheet'!$A$2:$V$2400,8,FALSE) = "L"), "X", ""))</f>
        <v/>
      </c>
      <c r="Q3124" s="39" t="str">
        <f>IF($A3124 ="", "", VLOOKUP($A3124, 'Student reference sheet'!$A$2:$V$2603,22,FALSE))</f>
        <v/>
      </c>
      <c r="R3124" s="39" t="str">
        <f>IF($A3124 &lt;&gt; "",VLOOKUP($A3124,'Student reference sheet'!$A$2:$V$2329, 5,FALSE), "")</f>
        <v/>
      </c>
      <c r="S3124" s="39" t="str">
        <f>IF($A3124 &lt;&gt; "",VLOOKUP($A3124,'Student reference sheet'!$A$2:$V$2329, 6,FALSE), "")</f>
        <v/>
      </c>
      <c r="T3124" s="30" t="str">
        <f>IF($A3124 = "","",
IF(VLOOKUP($A3124,'Student reference sheet'!$A$2:$V$2329, 10,FALSE) = "Y", "Hispanic",
IF(VLOOKUP($A3124,'Student reference sheet'!$A$2:$V$2329,11,FALSE) &lt;&gt; "",
IF(VLOOKUP($A3124,'Student reference sheet'!$A$2:$V$2329,11,FALSE) = "UNK", "Unknown", VLOOKUP(VALUE(VLOOKUP($A3124,'Student reference sheet'!$A$2:$V$2329,11,FALSE)),'Ethnicity Reference'!$A$2:$B$22,2,FALSE)),
IF(VLOOKUP($A3124,'Student reference sheet'!$A$2:$V$2329,9,FALSE) &lt;&gt; "", VLOOKUP(VALUE(VLOOKUP($A3124,'Student reference sheet'!$A$2:$V$2329,9,FALSE)),'Ethnicity Reference'!$A$2:$B$22,2,FALSE),"Unknown"))))</f>
        <v/>
      </c>
      <c r="U3124" s="35"/>
    </row>
    <row r="3125" spans="1:21" ht="15.75">
      <c r="A3125" s="47"/>
      <c r="B3125" s="33"/>
      <c r="C3125" s="39" t="str">
        <f>IF($A3125 &lt;&gt; "",VLOOKUP($A3125,'Student reference sheet'!$A$2:$V$2329, 3,FALSE), "")</f>
        <v/>
      </c>
      <c r="D3125" s="39" t="str">
        <f>IF($A3125 &lt;&gt; "",VLOOKUP($A3125,'Student reference sheet'!$A$2:$V$2329, 2,FALSE), "")</f>
        <v/>
      </c>
      <c r="E3125" s="35"/>
      <c r="F3125" s="34"/>
      <c r="G3125" s="40" t="str">
        <f t="shared" ca="1" si="147"/>
        <v/>
      </c>
      <c r="H3125" s="40" t="str">
        <f t="shared" ca="1" si="148"/>
        <v/>
      </c>
      <c r="I3125" s="36" t="str">
        <f>IF($A3125 = "", "",
IF(COUNTIF(MINIMUM_DAY_DATES[], Attendance!J3125) &gt; 0, VLOOKUP(Attendance!$G3125,MINIMUM_DAY_PERIOD_SCHEDULE[], 2,TRUE),
IF(COUNTIF(RALLY_DATES[], Attendance!J3125) &gt; 0, VLOOKUP(Attendance!$G3125,RALLY_PERIOD_SCHEDULE[], 2,TRUE),
IF(WEEKDAY(Attendance!$J3125) = 2,
       IF(COUNTIF(FINALS_WEEK_MONDAY_DATE[],Attendance!$J3125) &gt; 0, VLOOKUP(Attendance!$G3125,FINALS_WEEK_MONDAY_PERIOD_SCHEDULE[],2,TRUE),
       VLOOKUP(Attendance!$G3125,REGULAR_WEEK_SCHEDULE[],6,TRUE)),
IF(WEEKDAY($J3125) = 3,
       IF(COUNTIF(FINALS_WEEK_TUESDAY_DATE[],Attendance!$J3125) &gt; 0, VLOOKUP(Attendance!$G3125,FINALS_WEEK_TUESDAY_PERIOD_SCHEDULE[],2,TRUE),
       VLOOKUP(Attendance!$G3125,REGULAR_WEEK_SCHEDULE[[Tuesday]:[Period]],5,TRUE)),
IF(WEEKDAY(Attendance!$J3125) = 4,
        IF(COUNTIF(BLOCK_WEDNESDAY_DATES[],Attendance!$J3125) &gt; 0, VLOOKUP(Attendance!$G3125,BLOCK_WEDNESDAY_PERIOD_SCHEDULE[],2,TRUE),
        IF(COUNTIF(FINALS_WEEK_WEDNESDAY_DATE[],Attendance!$J3125) &gt; 0, VLOOKUP(Attendance!$G3125,FINALS_WEEK_WEDNESDAY_PERIOD_SCHEDULE[],2,TRUE),
       VLOOKUP(Attendance!$G3125,REGULAR_WEEK_SCHEDULE[[Wednesday]:[Period]],4,TRUE))),
IF(WEEKDAY($J3125) = 5,
       IF(COUNTIF(BLOCK_THURSDAY_DATES[],Attendance!$J3125) &gt; 0, VLOOKUP(Attendance!$G3125,BLOCK_THURSDAY_PERIOD_SCHEDULE[],2,TRUE),
       IF(COUNTIF(FINALS_WEEK_THURSDAY_DATE[],Attendance!$J3125) &gt; 0, VLOOKUP(Attendance!$G3125,FINALS_WEEK_THURSDAY_PERIOD_SCHEDULE[],2,TRUE),
       VLOOKUP(Attendance!$G3125,REGULAR_WEEK_SCHEDULE[[Thursday]:[Period]],3,TRUE))),
IF(WEEKDAY(Attendance!$J3125) = 6,
       IF(COUNTIF(FINALS_WEEK_FRIDAY_DATE[],Attendance!$J3125) &gt; 0, VLOOKUP(Attendance!$G3125,FINALS_WEEK_FRIDAY_PERIOD_SCHEDULE[],2,TRUE),
       VLOOKUP(Attendance!$G3125,REGULAR_WEEK_SCHEDULE[[Friday]:[Period]],2,TRUE))))))))))</f>
        <v/>
      </c>
      <c r="J3125" s="41" t="str">
        <f t="shared" ca="1" si="149"/>
        <v/>
      </c>
      <c r="K3125" s="41" t="str">
        <f>IF($A3125 &lt;&gt; "",VLOOKUP($A3125,'Student reference sheet'!$A$2:$V$2329, 7,FALSE), "")</f>
        <v/>
      </c>
      <c r="L3125" s="30" t="str">
        <f>IF($A3125 ="", "", VLOOKUP($A3125, 'Student reference sheet'!$A$2:$Z$2603,23,FALSE))</f>
        <v/>
      </c>
      <c r="M3125" s="30" t="str">
        <f>IF($A3125 ="", "", VLOOKUP($A3125, 'Student reference sheet'!$A$2:$Z$2603,24,FALSE))</f>
        <v/>
      </c>
      <c r="N3125" s="30" t="str">
        <f>IF($A3125 ="", "", VLOOKUP($A3125, 'Student reference sheet'!$A$2:$Z$2603,26,FALSE))</f>
        <v/>
      </c>
      <c r="O3125" s="30" t="str">
        <f>IF($A3125 ="", "", VLOOKUP($A3125, 'Student reference sheet'!$A$2:$Z$2603,25,FALSE))</f>
        <v/>
      </c>
      <c r="P3125" s="39" t="str">
        <f>IF($A3125 = "", "", IF(OR(VLOOKUP($A3125,'Student reference sheet'!$A$2:$V$2400,8,FALSE) = "R",  VLOOKUP($A3125,'Student reference sheet'!$A$2:$V$2400,8,FALSE) = "L"), "X", ""))</f>
        <v/>
      </c>
      <c r="Q3125" s="39" t="str">
        <f>IF($A3125 ="", "", VLOOKUP($A3125, 'Student reference sheet'!$A$2:$V$2603,22,FALSE))</f>
        <v/>
      </c>
      <c r="R3125" s="39" t="str">
        <f>IF($A3125 &lt;&gt; "",VLOOKUP($A3125,'Student reference sheet'!$A$2:$V$2329, 5,FALSE), "")</f>
        <v/>
      </c>
      <c r="S3125" s="39" t="str">
        <f>IF($A3125 &lt;&gt; "",VLOOKUP($A3125,'Student reference sheet'!$A$2:$V$2329, 6,FALSE), "")</f>
        <v/>
      </c>
      <c r="T3125" s="30" t="str">
        <f>IF($A3125 = "","",
IF(VLOOKUP($A3125,'Student reference sheet'!$A$2:$V$2329, 10,FALSE) = "Y", "Hispanic",
IF(VLOOKUP($A3125,'Student reference sheet'!$A$2:$V$2329,11,FALSE) &lt;&gt; "",
IF(VLOOKUP($A3125,'Student reference sheet'!$A$2:$V$2329,11,FALSE) = "UNK", "Unknown", VLOOKUP(VALUE(VLOOKUP($A3125,'Student reference sheet'!$A$2:$V$2329,11,FALSE)),'Ethnicity Reference'!$A$2:$B$22,2,FALSE)),
IF(VLOOKUP($A3125,'Student reference sheet'!$A$2:$V$2329,9,FALSE) &lt;&gt; "", VLOOKUP(VALUE(VLOOKUP($A3125,'Student reference sheet'!$A$2:$V$2329,9,FALSE)),'Ethnicity Reference'!$A$2:$B$22,2,FALSE),"Unknown"))))</f>
        <v/>
      </c>
      <c r="U3125" s="35"/>
    </row>
    <row r="3126" spans="1:21" ht="15.75">
      <c r="A3126" s="47"/>
      <c r="B3126" s="33"/>
      <c r="C3126" s="39" t="str">
        <f>IF($A3126 &lt;&gt; "",VLOOKUP($A3126,'Student reference sheet'!$A$2:$V$2329, 3,FALSE), "")</f>
        <v/>
      </c>
      <c r="D3126" s="39" t="str">
        <f>IF($A3126 &lt;&gt; "",VLOOKUP($A3126,'Student reference sheet'!$A$2:$V$2329, 2,FALSE), "")</f>
        <v/>
      </c>
      <c r="E3126" s="35"/>
      <c r="F3126" s="34"/>
      <c r="G3126" s="40" t="str">
        <f t="shared" ca="1" si="147"/>
        <v/>
      </c>
      <c r="H3126" s="40" t="str">
        <f t="shared" ca="1" si="148"/>
        <v/>
      </c>
      <c r="I3126" s="36" t="str">
        <f>IF($A3126 = "", "",
IF(COUNTIF(MINIMUM_DAY_DATES[], Attendance!J3126) &gt; 0, VLOOKUP(Attendance!$G3126,MINIMUM_DAY_PERIOD_SCHEDULE[], 2,TRUE),
IF(COUNTIF(RALLY_DATES[], Attendance!J3126) &gt; 0, VLOOKUP(Attendance!$G3126,RALLY_PERIOD_SCHEDULE[], 2,TRUE),
IF(WEEKDAY(Attendance!$J3126) = 2,
       IF(COUNTIF(FINALS_WEEK_MONDAY_DATE[],Attendance!$J3126) &gt; 0, VLOOKUP(Attendance!$G3126,FINALS_WEEK_MONDAY_PERIOD_SCHEDULE[],2,TRUE),
       VLOOKUP(Attendance!$G3126,REGULAR_WEEK_SCHEDULE[],6,TRUE)),
IF(WEEKDAY($J3126) = 3,
       IF(COUNTIF(FINALS_WEEK_TUESDAY_DATE[],Attendance!$J3126) &gt; 0, VLOOKUP(Attendance!$G3126,FINALS_WEEK_TUESDAY_PERIOD_SCHEDULE[],2,TRUE),
       VLOOKUP(Attendance!$G3126,REGULAR_WEEK_SCHEDULE[[Tuesday]:[Period]],5,TRUE)),
IF(WEEKDAY(Attendance!$J3126) = 4,
        IF(COUNTIF(BLOCK_WEDNESDAY_DATES[],Attendance!$J3126) &gt; 0, VLOOKUP(Attendance!$G3126,BLOCK_WEDNESDAY_PERIOD_SCHEDULE[],2,TRUE),
        IF(COUNTIF(FINALS_WEEK_WEDNESDAY_DATE[],Attendance!$J3126) &gt; 0, VLOOKUP(Attendance!$G3126,FINALS_WEEK_WEDNESDAY_PERIOD_SCHEDULE[],2,TRUE),
       VLOOKUP(Attendance!$G3126,REGULAR_WEEK_SCHEDULE[[Wednesday]:[Period]],4,TRUE))),
IF(WEEKDAY($J3126) = 5,
       IF(COUNTIF(BLOCK_THURSDAY_DATES[],Attendance!$J3126) &gt; 0, VLOOKUP(Attendance!$G3126,BLOCK_THURSDAY_PERIOD_SCHEDULE[],2,TRUE),
       IF(COUNTIF(FINALS_WEEK_THURSDAY_DATE[],Attendance!$J3126) &gt; 0, VLOOKUP(Attendance!$G3126,FINALS_WEEK_THURSDAY_PERIOD_SCHEDULE[],2,TRUE),
       VLOOKUP(Attendance!$G3126,REGULAR_WEEK_SCHEDULE[[Thursday]:[Period]],3,TRUE))),
IF(WEEKDAY(Attendance!$J3126) = 6,
       IF(COUNTIF(FINALS_WEEK_FRIDAY_DATE[],Attendance!$J3126) &gt; 0, VLOOKUP(Attendance!$G3126,FINALS_WEEK_FRIDAY_PERIOD_SCHEDULE[],2,TRUE),
       VLOOKUP(Attendance!$G3126,REGULAR_WEEK_SCHEDULE[[Friday]:[Period]],2,TRUE))))))))))</f>
        <v/>
      </c>
      <c r="J3126" s="41" t="str">
        <f t="shared" ca="1" si="149"/>
        <v/>
      </c>
      <c r="K3126" s="41" t="str">
        <f>IF($A3126 &lt;&gt; "",VLOOKUP($A3126,'Student reference sheet'!$A$2:$V$2329, 7,FALSE), "")</f>
        <v/>
      </c>
      <c r="L3126" s="30" t="str">
        <f>IF($A3126 ="", "", VLOOKUP($A3126, 'Student reference sheet'!$A$2:$Z$2603,23,FALSE))</f>
        <v/>
      </c>
      <c r="M3126" s="30" t="str">
        <f>IF($A3126 ="", "", VLOOKUP($A3126, 'Student reference sheet'!$A$2:$Z$2603,24,FALSE))</f>
        <v/>
      </c>
      <c r="N3126" s="30" t="str">
        <f>IF($A3126 ="", "", VLOOKUP($A3126, 'Student reference sheet'!$A$2:$Z$2603,26,FALSE))</f>
        <v/>
      </c>
      <c r="O3126" s="30" t="str">
        <f>IF($A3126 ="", "", VLOOKUP($A3126, 'Student reference sheet'!$A$2:$Z$2603,25,FALSE))</f>
        <v/>
      </c>
      <c r="P3126" s="39" t="str">
        <f>IF($A3126 = "", "", IF(OR(VLOOKUP($A3126,'Student reference sheet'!$A$2:$V$2400,8,FALSE) = "R",  VLOOKUP($A3126,'Student reference sheet'!$A$2:$V$2400,8,FALSE) = "L"), "X", ""))</f>
        <v/>
      </c>
      <c r="Q3126" s="39" t="str">
        <f>IF($A3126 ="", "", VLOOKUP($A3126, 'Student reference sheet'!$A$2:$V$2603,22,FALSE))</f>
        <v/>
      </c>
      <c r="R3126" s="39" t="str">
        <f>IF($A3126 &lt;&gt; "",VLOOKUP($A3126,'Student reference sheet'!$A$2:$V$2329, 5,FALSE), "")</f>
        <v/>
      </c>
      <c r="S3126" s="39" t="str">
        <f>IF($A3126 &lt;&gt; "",VLOOKUP($A3126,'Student reference sheet'!$A$2:$V$2329, 6,FALSE), "")</f>
        <v/>
      </c>
      <c r="T3126" s="30" t="str">
        <f>IF($A3126 = "","",
IF(VLOOKUP($A3126,'Student reference sheet'!$A$2:$V$2329, 10,FALSE) = "Y", "Hispanic",
IF(VLOOKUP($A3126,'Student reference sheet'!$A$2:$V$2329,11,FALSE) &lt;&gt; "",
IF(VLOOKUP($A3126,'Student reference sheet'!$A$2:$V$2329,11,FALSE) = "UNK", "Unknown", VLOOKUP(VALUE(VLOOKUP($A3126,'Student reference sheet'!$A$2:$V$2329,11,FALSE)),'Ethnicity Reference'!$A$2:$B$22,2,FALSE)),
IF(VLOOKUP($A3126,'Student reference sheet'!$A$2:$V$2329,9,FALSE) &lt;&gt; "", VLOOKUP(VALUE(VLOOKUP($A3126,'Student reference sheet'!$A$2:$V$2329,9,FALSE)),'Ethnicity Reference'!$A$2:$B$22,2,FALSE),"Unknown"))))</f>
        <v/>
      </c>
      <c r="U3126" s="35"/>
    </row>
    <row r="3127" spans="1:21" ht="15.75">
      <c r="A3127" s="47"/>
      <c r="B3127" s="33"/>
      <c r="C3127" s="39" t="str">
        <f>IF($A3127 &lt;&gt; "",VLOOKUP($A3127,'Student reference sheet'!$A$2:$V$2329, 3,FALSE), "")</f>
        <v/>
      </c>
      <c r="D3127" s="39" t="str">
        <f>IF($A3127 &lt;&gt; "",VLOOKUP($A3127,'Student reference sheet'!$A$2:$V$2329, 2,FALSE), "")</f>
        <v/>
      </c>
      <c r="E3127" s="35"/>
      <c r="F3127" s="34"/>
      <c r="G3127" s="40" t="str">
        <f t="shared" ca="1" si="147"/>
        <v/>
      </c>
      <c r="H3127" s="40" t="str">
        <f t="shared" ca="1" si="148"/>
        <v/>
      </c>
      <c r="I3127" s="36" t="str">
        <f>IF($A3127 = "", "",
IF(COUNTIF(MINIMUM_DAY_DATES[], Attendance!J3127) &gt; 0, VLOOKUP(Attendance!$G3127,MINIMUM_DAY_PERIOD_SCHEDULE[], 2,TRUE),
IF(COUNTIF(RALLY_DATES[], Attendance!J3127) &gt; 0, VLOOKUP(Attendance!$G3127,RALLY_PERIOD_SCHEDULE[], 2,TRUE),
IF(WEEKDAY(Attendance!$J3127) = 2,
       IF(COUNTIF(FINALS_WEEK_MONDAY_DATE[],Attendance!$J3127) &gt; 0, VLOOKUP(Attendance!$G3127,FINALS_WEEK_MONDAY_PERIOD_SCHEDULE[],2,TRUE),
       VLOOKUP(Attendance!$G3127,REGULAR_WEEK_SCHEDULE[],6,TRUE)),
IF(WEEKDAY($J3127) = 3,
       IF(COUNTIF(FINALS_WEEK_TUESDAY_DATE[],Attendance!$J3127) &gt; 0, VLOOKUP(Attendance!$G3127,FINALS_WEEK_TUESDAY_PERIOD_SCHEDULE[],2,TRUE),
       VLOOKUP(Attendance!$G3127,REGULAR_WEEK_SCHEDULE[[Tuesday]:[Period]],5,TRUE)),
IF(WEEKDAY(Attendance!$J3127) = 4,
        IF(COUNTIF(BLOCK_WEDNESDAY_DATES[],Attendance!$J3127) &gt; 0, VLOOKUP(Attendance!$G3127,BLOCK_WEDNESDAY_PERIOD_SCHEDULE[],2,TRUE),
        IF(COUNTIF(FINALS_WEEK_WEDNESDAY_DATE[],Attendance!$J3127) &gt; 0, VLOOKUP(Attendance!$G3127,FINALS_WEEK_WEDNESDAY_PERIOD_SCHEDULE[],2,TRUE),
       VLOOKUP(Attendance!$G3127,REGULAR_WEEK_SCHEDULE[[Wednesday]:[Period]],4,TRUE))),
IF(WEEKDAY($J3127) = 5,
       IF(COUNTIF(BLOCK_THURSDAY_DATES[],Attendance!$J3127) &gt; 0, VLOOKUP(Attendance!$G3127,BLOCK_THURSDAY_PERIOD_SCHEDULE[],2,TRUE),
       IF(COUNTIF(FINALS_WEEK_THURSDAY_DATE[],Attendance!$J3127) &gt; 0, VLOOKUP(Attendance!$G3127,FINALS_WEEK_THURSDAY_PERIOD_SCHEDULE[],2,TRUE),
       VLOOKUP(Attendance!$G3127,REGULAR_WEEK_SCHEDULE[[Thursday]:[Period]],3,TRUE))),
IF(WEEKDAY(Attendance!$J3127) = 6,
       IF(COUNTIF(FINALS_WEEK_FRIDAY_DATE[],Attendance!$J3127) &gt; 0, VLOOKUP(Attendance!$G3127,FINALS_WEEK_FRIDAY_PERIOD_SCHEDULE[],2,TRUE),
       VLOOKUP(Attendance!$G3127,REGULAR_WEEK_SCHEDULE[[Friday]:[Period]],2,TRUE))))))))))</f>
        <v/>
      </c>
      <c r="J3127" s="41" t="str">
        <f t="shared" ca="1" si="149"/>
        <v/>
      </c>
      <c r="K3127" s="41" t="str">
        <f>IF($A3127 &lt;&gt; "",VLOOKUP($A3127,'Student reference sheet'!$A$2:$V$2329, 7,FALSE), "")</f>
        <v/>
      </c>
      <c r="L3127" s="30" t="str">
        <f>IF($A3127 ="", "", VLOOKUP($A3127, 'Student reference sheet'!$A$2:$Z$2603,23,FALSE))</f>
        <v/>
      </c>
      <c r="M3127" s="30" t="str">
        <f>IF($A3127 ="", "", VLOOKUP($A3127, 'Student reference sheet'!$A$2:$Z$2603,24,FALSE))</f>
        <v/>
      </c>
      <c r="N3127" s="30" t="str">
        <f>IF($A3127 ="", "", VLOOKUP($A3127, 'Student reference sheet'!$A$2:$Z$2603,26,FALSE))</f>
        <v/>
      </c>
      <c r="O3127" s="30" t="str">
        <f>IF($A3127 ="", "", VLOOKUP($A3127, 'Student reference sheet'!$A$2:$Z$2603,25,FALSE))</f>
        <v/>
      </c>
      <c r="P3127" s="39" t="str">
        <f>IF($A3127 = "", "", IF(OR(VLOOKUP($A3127,'Student reference sheet'!$A$2:$V$2400,8,FALSE) = "R",  VLOOKUP($A3127,'Student reference sheet'!$A$2:$V$2400,8,FALSE) = "L"), "X", ""))</f>
        <v/>
      </c>
      <c r="Q3127" s="39" t="str">
        <f>IF($A3127 ="", "", VLOOKUP($A3127, 'Student reference sheet'!$A$2:$V$2603,22,FALSE))</f>
        <v/>
      </c>
      <c r="R3127" s="39" t="str">
        <f>IF($A3127 &lt;&gt; "",VLOOKUP($A3127,'Student reference sheet'!$A$2:$V$2329, 5,FALSE), "")</f>
        <v/>
      </c>
      <c r="S3127" s="39" t="str">
        <f>IF($A3127 &lt;&gt; "",VLOOKUP($A3127,'Student reference sheet'!$A$2:$V$2329, 6,FALSE), "")</f>
        <v/>
      </c>
      <c r="T3127" s="30" t="str">
        <f>IF($A3127 = "","",
IF(VLOOKUP($A3127,'Student reference sheet'!$A$2:$V$2329, 10,FALSE) = "Y", "Hispanic",
IF(VLOOKUP($A3127,'Student reference sheet'!$A$2:$V$2329,11,FALSE) &lt;&gt; "",
IF(VLOOKUP($A3127,'Student reference sheet'!$A$2:$V$2329,11,FALSE) = "UNK", "Unknown", VLOOKUP(VALUE(VLOOKUP($A3127,'Student reference sheet'!$A$2:$V$2329,11,FALSE)),'Ethnicity Reference'!$A$2:$B$22,2,FALSE)),
IF(VLOOKUP($A3127,'Student reference sheet'!$A$2:$V$2329,9,FALSE) &lt;&gt; "", VLOOKUP(VALUE(VLOOKUP($A3127,'Student reference sheet'!$A$2:$V$2329,9,FALSE)),'Ethnicity Reference'!$A$2:$B$22,2,FALSE),"Unknown"))))</f>
        <v/>
      </c>
      <c r="U3127" s="35"/>
    </row>
    <row r="3128" spans="1:21" ht="15.75">
      <c r="A3128" s="47"/>
      <c r="B3128" s="33"/>
      <c r="C3128" s="39" t="str">
        <f>IF($A3128 &lt;&gt; "",VLOOKUP($A3128,'Student reference sheet'!$A$2:$V$2329, 3,FALSE), "")</f>
        <v/>
      </c>
      <c r="D3128" s="39" t="str">
        <f>IF($A3128 &lt;&gt; "",VLOOKUP($A3128,'Student reference sheet'!$A$2:$V$2329, 2,FALSE), "")</f>
        <v/>
      </c>
      <c r="E3128" s="35"/>
      <c r="F3128" s="34"/>
      <c r="G3128" s="40" t="str">
        <f t="shared" ca="1" si="147"/>
        <v/>
      </c>
      <c r="H3128" s="40" t="str">
        <f t="shared" ca="1" si="148"/>
        <v/>
      </c>
      <c r="I3128" s="36" t="str">
        <f>IF($A3128 = "", "",
IF(COUNTIF(MINIMUM_DAY_DATES[], Attendance!J3128) &gt; 0, VLOOKUP(Attendance!$G3128,MINIMUM_DAY_PERIOD_SCHEDULE[], 2,TRUE),
IF(COUNTIF(RALLY_DATES[], Attendance!J3128) &gt; 0, VLOOKUP(Attendance!$G3128,RALLY_PERIOD_SCHEDULE[], 2,TRUE),
IF(WEEKDAY(Attendance!$J3128) = 2,
       IF(COUNTIF(FINALS_WEEK_MONDAY_DATE[],Attendance!$J3128) &gt; 0, VLOOKUP(Attendance!$G3128,FINALS_WEEK_MONDAY_PERIOD_SCHEDULE[],2,TRUE),
       VLOOKUP(Attendance!$G3128,REGULAR_WEEK_SCHEDULE[],6,TRUE)),
IF(WEEKDAY($J3128) = 3,
       IF(COUNTIF(FINALS_WEEK_TUESDAY_DATE[],Attendance!$J3128) &gt; 0, VLOOKUP(Attendance!$G3128,FINALS_WEEK_TUESDAY_PERIOD_SCHEDULE[],2,TRUE),
       VLOOKUP(Attendance!$G3128,REGULAR_WEEK_SCHEDULE[[Tuesday]:[Period]],5,TRUE)),
IF(WEEKDAY(Attendance!$J3128) = 4,
        IF(COUNTIF(BLOCK_WEDNESDAY_DATES[],Attendance!$J3128) &gt; 0, VLOOKUP(Attendance!$G3128,BLOCK_WEDNESDAY_PERIOD_SCHEDULE[],2,TRUE),
        IF(COUNTIF(FINALS_WEEK_WEDNESDAY_DATE[],Attendance!$J3128) &gt; 0, VLOOKUP(Attendance!$G3128,FINALS_WEEK_WEDNESDAY_PERIOD_SCHEDULE[],2,TRUE),
       VLOOKUP(Attendance!$G3128,REGULAR_WEEK_SCHEDULE[[Wednesday]:[Period]],4,TRUE))),
IF(WEEKDAY($J3128) = 5,
       IF(COUNTIF(BLOCK_THURSDAY_DATES[],Attendance!$J3128) &gt; 0, VLOOKUP(Attendance!$G3128,BLOCK_THURSDAY_PERIOD_SCHEDULE[],2,TRUE),
       IF(COUNTIF(FINALS_WEEK_THURSDAY_DATE[],Attendance!$J3128) &gt; 0, VLOOKUP(Attendance!$G3128,FINALS_WEEK_THURSDAY_PERIOD_SCHEDULE[],2,TRUE),
       VLOOKUP(Attendance!$G3128,REGULAR_WEEK_SCHEDULE[[Thursday]:[Period]],3,TRUE))),
IF(WEEKDAY(Attendance!$J3128) = 6,
       IF(COUNTIF(FINALS_WEEK_FRIDAY_DATE[],Attendance!$J3128) &gt; 0, VLOOKUP(Attendance!$G3128,FINALS_WEEK_FRIDAY_PERIOD_SCHEDULE[],2,TRUE),
       VLOOKUP(Attendance!$G3128,REGULAR_WEEK_SCHEDULE[[Friday]:[Period]],2,TRUE))))))))))</f>
        <v/>
      </c>
      <c r="J3128" s="41" t="str">
        <f t="shared" ca="1" si="149"/>
        <v/>
      </c>
      <c r="K3128" s="41" t="str">
        <f>IF($A3128 &lt;&gt; "",VLOOKUP($A3128,'Student reference sheet'!$A$2:$V$2329, 7,FALSE), "")</f>
        <v/>
      </c>
      <c r="L3128" s="30" t="str">
        <f>IF($A3128 ="", "", VLOOKUP($A3128, 'Student reference sheet'!$A$2:$Z$2603,23,FALSE))</f>
        <v/>
      </c>
      <c r="M3128" s="30" t="str">
        <f>IF($A3128 ="", "", VLOOKUP($A3128, 'Student reference sheet'!$A$2:$Z$2603,24,FALSE))</f>
        <v/>
      </c>
      <c r="N3128" s="30" t="str">
        <f>IF($A3128 ="", "", VLOOKUP($A3128, 'Student reference sheet'!$A$2:$Z$2603,26,FALSE))</f>
        <v/>
      </c>
      <c r="O3128" s="30" t="str">
        <f>IF($A3128 ="", "", VLOOKUP($A3128, 'Student reference sheet'!$A$2:$Z$2603,25,FALSE))</f>
        <v/>
      </c>
      <c r="P3128" s="39" t="str">
        <f>IF($A3128 = "", "", IF(OR(VLOOKUP($A3128,'Student reference sheet'!$A$2:$V$2400,8,FALSE) = "R",  VLOOKUP($A3128,'Student reference sheet'!$A$2:$V$2400,8,FALSE) = "L"), "X", ""))</f>
        <v/>
      </c>
      <c r="Q3128" s="39" t="str">
        <f>IF($A3128 ="", "", VLOOKUP($A3128, 'Student reference sheet'!$A$2:$V$2603,22,FALSE))</f>
        <v/>
      </c>
      <c r="R3128" s="39" t="str">
        <f>IF($A3128 &lt;&gt; "",VLOOKUP($A3128,'Student reference sheet'!$A$2:$V$2329, 5,FALSE), "")</f>
        <v/>
      </c>
      <c r="S3128" s="39" t="str">
        <f>IF($A3128 &lt;&gt; "",VLOOKUP($A3128,'Student reference sheet'!$A$2:$V$2329, 6,FALSE), "")</f>
        <v/>
      </c>
      <c r="T3128" s="30" t="str">
        <f>IF($A3128 = "","",
IF(VLOOKUP($A3128,'Student reference sheet'!$A$2:$V$2329, 10,FALSE) = "Y", "Hispanic",
IF(VLOOKUP($A3128,'Student reference sheet'!$A$2:$V$2329,11,FALSE) &lt;&gt; "",
IF(VLOOKUP($A3128,'Student reference sheet'!$A$2:$V$2329,11,FALSE) = "UNK", "Unknown", VLOOKUP(VALUE(VLOOKUP($A3128,'Student reference sheet'!$A$2:$V$2329,11,FALSE)),'Ethnicity Reference'!$A$2:$B$22,2,FALSE)),
IF(VLOOKUP($A3128,'Student reference sheet'!$A$2:$V$2329,9,FALSE) &lt;&gt; "", VLOOKUP(VALUE(VLOOKUP($A3128,'Student reference sheet'!$A$2:$V$2329,9,FALSE)),'Ethnicity Reference'!$A$2:$B$22,2,FALSE),"Unknown"))))</f>
        <v/>
      </c>
      <c r="U3128" s="35"/>
    </row>
    <row r="3129" spans="1:21" ht="15.75">
      <c r="A3129" s="47"/>
      <c r="B3129" s="33"/>
      <c r="C3129" s="39" t="str">
        <f>IF($A3129 &lt;&gt; "",VLOOKUP($A3129,'Student reference sheet'!$A$2:$V$2329, 3,FALSE), "")</f>
        <v/>
      </c>
      <c r="D3129" s="39" t="str">
        <f>IF($A3129 &lt;&gt; "",VLOOKUP($A3129,'Student reference sheet'!$A$2:$V$2329, 2,FALSE), "")</f>
        <v/>
      </c>
      <c r="E3129" s="35"/>
      <c r="F3129" s="34"/>
      <c r="G3129" s="40" t="str">
        <f t="shared" ca="1" si="147"/>
        <v/>
      </c>
      <c r="H3129" s="40" t="str">
        <f t="shared" ca="1" si="148"/>
        <v/>
      </c>
      <c r="I3129" s="36" t="str">
        <f>IF($A3129 = "", "",
IF(COUNTIF(MINIMUM_DAY_DATES[], Attendance!J3129) &gt; 0, VLOOKUP(Attendance!$G3129,MINIMUM_DAY_PERIOD_SCHEDULE[], 2,TRUE),
IF(COUNTIF(RALLY_DATES[], Attendance!J3129) &gt; 0, VLOOKUP(Attendance!$G3129,RALLY_PERIOD_SCHEDULE[], 2,TRUE),
IF(WEEKDAY(Attendance!$J3129) = 2,
       IF(COUNTIF(FINALS_WEEK_MONDAY_DATE[],Attendance!$J3129) &gt; 0, VLOOKUP(Attendance!$G3129,FINALS_WEEK_MONDAY_PERIOD_SCHEDULE[],2,TRUE),
       VLOOKUP(Attendance!$G3129,REGULAR_WEEK_SCHEDULE[],6,TRUE)),
IF(WEEKDAY($J3129) = 3,
       IF(COUNTIF(FINALS_WEEK_TUESDAY_DATE[],Attendance!$J3129) &gt; 0, VLOOKUP(Attendance!$G3129,FINALS_WEEK_TUESDAY_PERIOD_SCHEDULE[],2,TRUE),
       VLOOKUP(Attendance!$G3129,REGULAR_WEEK_SCHEDULE[[Tuesday]:[Period]],5,TRUE)),
IF(WEEKDAY(Attendance!$J3129) = 4,
        IF(COUNTIF(BLOCK_WEDNESDAY_DATES[],Attendance!$J3129) &gt; 0, VLOOKUP(Attendance!$G3129,BLOCK_WEDNESDAY_PERIOD_SCHEDULE[],2,TRUE),
        IF(COUNTIF(FINALS_WEEK_WEDNESDAY_DATE[],Attendance!$J3129) &gt; 0, VLOOKUP(Attendance!$G3129,FINALS_WEEK_WEDNESDAY_PERIOD_SCHEDULE[],2,TRUE),
       VLOOKUP(Attendance!$G3129,REGULAR_WEEK_SCHEDULE[[Wednesday]:[Period]],4,TRUE))),
IF(WEEKDAY($J3129) = 5,
       IF(COUNTIF(BLOCK_THURSDAY_DATES[],Attendance!$J3129) &gt; 0, VLOOKUP(Attendance!$G3129,BLOCK_THURSDAY_PERIOD_SCHEDULE[],2,TRUE),
       IF(COUNTIF(FINALS_WEEK_THURSDAY_DATE[],Attendance!$J3129) &gt; 0, VLOOKUP(Attendance!$G3129,FINALS_WEEK_THURSDAY_PERIOD_SCHEDULE[],2,TRUE),
       VLOOKUP(Attendance!$G3129,REGULAR_WEEK_SCHEDULE[[Thursday]:[Period]],3,TRUE))),
IF(WEEKDAY(Attendance!$J3129) = 6,
       IF(COUNTIF(FINALS_WEEK_FRIDAY_DATE[],Attendance!$J3129) &gt; 0, VLOOKUP(Attendance!$G3129,FINALS_WEEK_FRIDAY_PERIOD_SCHEDULE[],2,TRUE),
       VLOOKUP(Attendance!$G3129,REGULAR_WEEK_SCHEDULE[[Friday]:[Period]],2,TRUE))))))))))</f>
        <v/>
      </c>
      <c r="J3129" s="41" t="str">
        <f t="shared" ca="1" si="149"/>
        <v/>
      </c>
      <c r="K3129" s="41" t="str">
        <f>IF($A3129 &lt;&gt; "",VLOOKUP($A3129,'Student reference sheet'!$A$2:$V$2329, 7,FALSE), "")</f>
        <v/>
      </c>
      <c r="L3129" s="30" t="str">
        <f>IF($A3129 ="", "", VLOOKUP($A3129, 'Student reference sheet'!$A$2:$Z$2603,23,FALSE))</f>
        <v/>
      </c>
      <c r="M3129" s="30" t="str">
        <f>IF($A3129 ="", "", VLOOKUP($A3129, 'Student reference sheet'!$A$2:$Z$2603,24,FALSE))</f>
        <v/>
      </c>
      <c r="N3129" s="30" t="str">
        <f>IF($A3129 ="", "", VLOOKUP($A3129, 'Student reference sheet'!$A$2:$Z$2603,26,FALSE))</f>
        <v/>
      </c>
      <c r="O3129" s="30" t="str">
        <f>IF($A3129 ="", "", VLOOKUP($A3129, 'Student reference sheet'!$A$2:$Z$2603,25,FALSE))</f>
        <v/>
      </c>
      <c r="P3129" s="39" t="str">
        <f>IF($A3129 = "", "", IF(OR(VLOOKUP($A3129,'Student reference sheet'!$A$2:$V$2400,8,FALSE) = "R",  VLOOKUP($A3129,'Student reference sheet'!$A$2:$V$2400,8,FALSE) = "L"), "X", ""))</f>
        <v/>
      </c>
      <c r="Q3129" s="39" t="str">
        <f>IF($A3129 ="", "", VLOOKUP($A3129, 'Student reference sheet'!$A$2:$V$2603,22,FALSE))</f>
        <v/>
      </c>
      <c r="R3129" s="39" t="str">
        <f>IF($A3129 &lt;&gt; "",VLOOKUP($A3129,'Student reference sheet'!$A$2:$V$2329, 5,FALSE), "")</f>
        <v/>
      </c>
      <c r="S3129" s="39" t="str">
        <f>IF($A3129 &lt;&gt; "",VLOOKUP($A3129,'Student reference sheet'!$A$2:$V$2329, 6,FALSE), "")</f>
        <v/>
      </c>
      <c r="T3129" s="30" t="str">
        <f>IF($A3129 = "","",
IF(VLOOKUP($A3129,'Student reference sheet'!$A$2:$V$2329, 10,FALSE) = "Y", "Hispanic",
IF(VLOOKUP($A3129,'Student reference sheet'!$A$2:$V$2329,11,FALSE) &lt;&gt; "",
IF(VLOOKUP($A3129,'Student reference sheet'!$A$2:$V$2329,11,FALSE) = "UNK", "Unknown", VLOOKUP(VALUE(VLOOKUP($A3129,'Student reference sheet'!$A$2:$V$2329,11,FALSE)),'Ethnicity Reference'!$A$2:$B$22,2,FALSE)),
IF(VLOOKUP($A3129,'Student reference sheet'!$A$2:$V$2329,9,FALSE) &lt;&gt; "", VLOOKUP(VALUE(VLOOKUP($A3129,'Student reference sheet'!$A$2:$V$2329,9,FALSE)),'Ethnicity Reference'!$A$2:$B$22,2,FALSE),"Unknown"))))</f>
        <v/>
      </c>
      <c r="U3129" s="35"/>
    </row>
    <row r="3130" spans="1:21" ht="15.75">
      <c r="A3130" s="47"/>
      <c r="B3130" s="33"/>
      <c r="C3130" s="39" t="str">
        <f>IF($A3130 &lt;&gt; "",VLOOKUP($A3130,'Student reference sheet'!$A$2:$V$2329, 3,FALSE), "")</f>
        <v/>
      </c>
      <c r="D3130" s="39" t="str">
        <f>IF($A3130 &lt;&gt; "",VLOOKUP($A3130,'Student reference sheet'!$A$2:$V$2329, 2,FALSE), "")</f>
        <v/>
      </c>
      <c r="E3130" s="35"/>
      <c r="F3130" s="34"/>
      <c r="G3130" s="40" t="str">
        <f t="shared" ca="1" si="147"/>
        <v/>
      </c>
      <c r="H3130" s="40" t="str">
        <f t="shared" ca="1" si="148"/>
        <v/>
      </c>
      <c r="I3130" s="36" t="str">
        <f>IF($A3130 = "", "",
IF(COUNTIF(MINIMUM_DAY_DATES[], Attendance!J3130) &gt; 0, VLOOKUP(Attendance!$G3130,MINIMUM_DAY_PERIOD_SCHEDULE[], 2,TRUE),
IF(COUNTIF(RALLY_DATES[], Attendance!J3130) &gt; 0, VLOOKUP(Attendance!$G3130,RALLY_PERIOD_SCHEDULE[], 2,TRUE),
IF(WEEKDAY(Attendance!$J3130) = 2,
       IF(COUNTIF(FINALS_WEEK_MONDAY_DATE[],Attendance!$J3130) &gt; 0, VLOOKUP(Attendance!$G3130,FINALS_WEEK_MONDAY_PERIOD_SCHEDULE[],2,TRUE),
       VLOOKUP(Attendance!$G3130,REGULAR_WEEK_SCHEDULE[],6,TRUE)),
IF(WEEKDAY($J3130) = 3,
       IF(COUNTIF(FINALS_WEEK_TUESDAY_DATE[],Attendance!$J3130) &gt; 0, VLOOKUP(Attendance!$G3130,FINALS_WEEK_TUESDAY_PERIOD_SCHEDULE[],2,TRUE),
       VLOOKUP(Attendance!$G3130,REGULAR_WEEK_SCHEDULE[[Tuesday]:[Period]],5,TRUE)),
IF(WEEKDAY(Attendance!$J3130) = 4,
        IF(COUNTIF(BLOCK_WEDNESDAY_DATES[],Attendance!$J3130) &gt; 0, VLOOKUP(Attendance!$G3130,BLOCK_WEDNESDAY_PERIOD_SCHEDULE[],2,TRUE),
        IF(COUNTIF(FINALS_WEEK_WEDNESDAY_DATE[],Attendance!$J3130) &gt; 0, VLOOKUP(Attendance!$G3130,FINALS_WEEK_WEDNESDAY_PERIOD_SCHEDULE[],2,TRUE),
       VLOOKUP(Attendance!$G3130,REGULAR_WEEK_SCHEDULE[[Wednesday]:[Period]],4,TRUE))),
IF(WEEKDAY($J3130) = 5,
       IF(COUNTIF(BLOCK_THURSDAY_DATES[],Attendance!$J3130) &gt; 0, VLOOKUP(Attendance!$G3130,BLOCK_THURSDAY_PERIOD_SCHEDULE[],2,TRUE),
       IF(COUNTIF(FINALS_WEEK_THURSDAY_DATE[],Attendance!$J3130) &gt; 0, VLOOKUP(Attendance!$G3130,FINALS_WEEK_THURSDAY_PERIOD_SCHEDULE[],2,TRUE),
       VLOOKUP(Attendance!$G3130,REGULAR_WEEK_SCHEDULE[[Thursday]:[Period]],3,TRUE))),
IF(WEEKDAY(Attendance!$J3130) = 6,
       IF(COUNTIF(FINALS_WEEK_FRIDAY_DATE[],Attendance!$J3130) &gt; 0, VLOOKUP(Attendance!$G3130,FINALS_WEEK_FRIDAY_PERIOD_SCHEDULE[],2,TRUE),
       VLOOKUP(Attendance!$G3130,REGULAR_WEEK_SCHEDULE[[Friday]:[Period]],2,TRUE))))))))))</f>
        <v/>
      </c>
      <c r="J3130" s="41" t="str">
        <f t="shared" ca="1" si="149"/>
        <v/>
      </c>
      <c r="K3130" s="41" t="str">
        <f>IF($A3130 &lt;&gt; "",VLOOKUP($A3130,'Student reference sheet'!$A$2:$V$2329, 7,FALSE), "")</f>
        <v/>
      </c>
      <c r="L3130" s="30" t="str">
        <f>IF($A3130 ="", "", VLOOKUP($A3130, 'Student reference sheet'!$A$2:$Z$2603,23,FALSE))</f>
        <v/>
      </c>
      <c r="M3130" s="30" t="str">
        <f>IF($A3130 ="", "", VLOOKUP($A3130, 'Student reference sheet'!$A$2:$Z$2603,24,FALSE))</f>
        <v/>
      </c>
      <c r="N3130" s="30" t="str">
        <f>IF($A3130 ="", "", VLOOKUP($A3130, 'Student reference sheet'!$A$2:$Z$2603,26,FALSE))</f>
        <v/>
      </c>
      <c r="O3130" s="30" t="str">
        <f>IF($A3130 ="", "", VLOOKUP($A3130, 'Student reference sheet'!$A$2:$Z$2603,25,FALSE))</f>
        <v/>
      </c>
      <c r="P3130" s="39" t="str">
        <f>IF($A3130 = "", "", IF(OR(VLOOKUP($A3130,'Student reference sheet'!$A$2:$V$2400,8,FALSE) = "R",  VLOOKUP($A3130,'Student reference sheet'!$A$2:$V$2400,8,FALSE) = "L"), "X", ""))</f>
        <v/>
      </c>
      <c r="Q3130" s="39" t="str">
        <f>IF($A3130 ="", "", VLOOKUP($A3130, 'Student reference sheet'!$A$2:$V$2603,22,FALSE))</f>
        <v/>
      </c>
      <c r="R3130" s="39" t="str">
        <f>IF($A3130 &lt;&gt; "",VLOOKUP($A3130,'Student reference sheet'!$A$2:$V$2329, 5,FALSE), "")</f>
        <v/>
      </c>
      <c r="S3130" s="39" t="str">
        <f>IF($A3130 &lt;&gt; "",VLOOKUP($A3130,'Student reference sheet'!$A$2:$V$2329, 6,FALSE), "")</f>
        <v/>
      </c>
      <c r="T3130" s="30" t="str">
        <f>IF($A3130 = "","",
IF(VLOOKUP($A3130,'Student reference sheet'!$A$2:$V$2329, 10,FALSE) = "Y", "Hispanic",
IF(VLOOKUP($A3130,'Student reference sheet'!$A$2:$V$2329,11,FALSE) &lt;&gt; "",
IF(VLOOKUP($A3130,'Student reference sheet'!$A$2:$V$2329,11,FALSE) = "UNK", "Unknown", VLOOKUP(VALUE(VLOOKUP($A3130,'Student reference sheet'!$A$2:$V$2329,11,FALSE)),'Ethnicity Reference'!$A$2:$B$22,2,FALSE)),
IF(VLOOKUP($A3130,'Student reference sheet'!$A$2:$V$2329,9,FALSE) &lt;&gt; "", VLOOKUP(VALUE(VLOOKUP($A3130,'Student reference sheet'!$A$2:$V$2329,9,FALSE)),'Ethnicity Reference'!$A$2:$B$22,2,FALSE),"Unknown"))))</f>
        <v/>
      </c>
      <c r="U3130" s="35"/>
    </row>
    <row r="3131" spans="1:21" ht="15.75">
      <c r="A3131" s="47"/>
      <c r="B3131" s="33"/>
      <c r="C3131" s="39" t="str">
        <f>IF($A3131 &lt;&gt; "",VLOOKUP($A3131,'Student reference sheet'!$A$2:$V$2329, 3,FALSE), "")</f>
        <v/>
      </c>
      <c r="D3131" s="39" t="str">
        <f>IF($A3131 &lt;&gt; "",VLOOKUP($A3131,'Student reference sheet'!$A$2:$V$2329, 2,FALSE), "")</f>
        <v/>
      </c>
      <c r="E3131" s="35"/>
      <c r="F3131" s="34"/>
      <c r="G3131" s="40" t="str">
        <f t="shared" ca="1" si="147"/>
        <v/>
      </c>
      <c r="H3131" s="40" t="str">
        <f t="shared" ca="1" si="148"/>
        <v/>
      </c>
      <c r="I3131" s="36" t="str">
        <f>IF($A3131 = "", "",
IF(COUNTIF(MINIMUM_DAY_DATES[], Attendance!J3131) &gt; 0, VLOOKUP(Attendance!$G3131,MINIMUM_DAY_PERIOD_SCHEDULE[], 2,TRUE),
IF(COUNTIF(RALLY_DATES[], Attendance!J3131) &gt; 0, VLOOKUP(Attendance!$G3131,RALLY_PERIOD_SCHEDULE[], 2,TRUE),
IF(WEEKDAY(Attendance!$J3131) = 2,
       IF(COUNTIF(FINALS_WEEK_MONDAY_DATE[],Attendance!$J3131) &gt; 0, VLOOKUP(Attendance!$G3131,FINALS_WEEK_MONDAY_PERIOD_SCHEDULE[],2,TRUE),
       VLOOKUP(Attendance!$G3131,REGULAR_WEEK_SCHEDULE[],6,TRUE)),
IF(WEEKDAY($J3131) = 3,
       IF(COUNTIF(FINALS_WEEK_TUESDAY_DATE[],Attendance!$J3131) &gt; 0, VLOOKUP(Attendance!$G3131,FINALS_WEEK_TUESDAY_PERIOD_SCHEDULE[],2,TRUE),
       VLOOKUP(Attendance!$G3131,REGULAR_WEEK_SCHEDULE[[Tuesday]:[Period]],5,TRUE)),
IF(WEEKDAY(Attendance!$J3131) = 4,
        IF(COUNTIF(BLOCK_WEDNESDAY_DATES[],Attendance!$J3131) &gt; 0, VLOOKUP(Attendance!$G3131,BLOCK_WEDNESDAY_PERIOD_SCHEDULE[],2,TRUE),
        IF(COUNTIF(FINALS_WEEK_WEDNESDAY_DATE[],Attendance!$J3131) &gt; 0, VLOOKUP(Attendance!$G3131,FINALS_WEEK_WEDNESDAY_PERIOD_SCHEDULE[],2,TRUE),
       VLOOKUP(Attendance!$G3131,REGULAR_WEEK_SCHEDULE[[Wednesday]:[Period]],4,TRUE))),
IF(WEEKDAY($J3131) = 5,
       IF(COUNTIF(BLOCK_THURSDAY_DATES[],Attendance!$J3131) &gt; 0, VLOOKUP(Attendance!$G3131,BLOCK_THURSDAY_PERIOD_SCHEDULE[],2,TRUE),
       IF(COUNTIF(FINALS_WEEK_THURSDAY_DATE[],Attendance!$J3131) &gt; 0, VLOOKUP(Attendance!$G3131,FINALS_WEEK_THURSDAY_PERIOD_SCHEDULE[],2,TRUE),
       VLOOKUP(Attendance!$G3131,REGULAR_WEEK_SCHEDULE[[Thursday]:[Period]],3,TRUE))),
IF(WEEKDAY(Attendance!$J3131) = 6,
       IF(COUNTIF(FINALS_WEEK_FRIDAY_DATE[],Attendance!$J3131) &gt; 0, VLOOKUP(Attendance!$G3131,FINALS_WEEK_FRIDAY_PERIOD_SCHEDULE[],2,TRUE),
       VLOOKUP(Attendance!$G3131,REGULAR_WEEK_SCHEDULE[[Friday]:[Period]],2,TRUE))))))))))</f>
        <v/>
      </c>
      <c r="J3131" s="41" t="str">
        <f t="shared" ca="1" si="149"/>
        <v/>
      </c>
      <c r="K3131" s="41" t="str">
        <f>IF($A3131 &lt;&gt; "",VLOOKUP($A3131,'Student reference sheet'!$A$2:$V$2329, 7,FALSE), "")</f>
        <v/>
      </c>
      <c r="L3131" s="30" t="str">
        <f>IF($A3131 ="", "", VLOOKUP($A3131, 'Student reference sheet'!$A$2:$Z$2603,23,FALSE))</f>
        <v/>
      </c>
      <c r="M3131" s="30" t="str">
        <f>IF($A3131 ="", "", VLOOKUP($A3131, 'Student reference sheet'!$A$2:$Z$2603,24,FALSE))</f>
        <v/>
      </c>
      <c r="N3131" s="30" t="str">
        <f>IF($A3131 ="", "", VLOOKUP($A3131, 'Student reference sheet'!$A$2:$Z$2603,26,FALSE))</f>
        <v/>
      </c>
      <c r="O3131" s="30" t="str">
        <f>IF($A3131 ="", "", VLOOKUP($A3131, 'Student reference sheet'!$A$2:$Z$2603,25,FALSE))</f>
        <v/>
      </c>
      <c r="P3131" s="39" t="str">
        <f>IF($A3131 = "", "", IF(OR(VLOOKUP($A3131,'Student reference sheet'!$A$2:$V$2400,8,FALSE) = "R",  VLOOKUP($A3131,'Student reference sheet'!$A$2:$V$2400,8,FALSE) = "L"), "X", ""))</f>
        <v/>
      </c>
      <c r="Q3131" s="39" t="str">
        <f>IF($A3131 ="", "", VLOOKUP($A3131, 'Student reference sheet'!$A$2:$V$2603,22,FALSE))</f>
        <v/>
      </c>
      <c r="R3131" s="39" t="str">
        <f>IF($A3131 &lt;&gt; "",VLOOKUP($A3131,'Student reference sheet'!$A$2:$V$2329, 5,FALSE), "")</f>
        <v/>
      </c>
      <c r="S3131" s="39" t="str">
        <f>IF($A3131 &lt;&gt; "",VLOOKUP($A3131,'Student reference sheet'!$A$2:$V$2329, 6,FALSE), "")</f>
        <v/>
      </c>
      <c r="T3131" s="30" t="str">
        <f>IF($A3131 = "","",
IF(VLOOKUP($A3131,'Student reference sheet'!$A$2:$V$2329, 10,FALSE) = "Y", "Hispanic",
IF(VLOOKUP($A3131,'Student reference sheet'!$A$2:$V$2329,11,FALSE) &lt;&gt; "",
IF(VLOOKUP($A3131,'Student reference sheet'!$A$2:$V$2329,11,FALSE) = "UNK", "Unknown", VLOOKUP(VALUE(VLOOKUP($A3131,'Student reference sheet'!$A$2:$V$2329,11,FALSE)),'Ethnicity Reference'!$A$2:$B$22,2,FALSE)),
IF(VLOOKUP($A3131,'Student reference sheet'!$A$2:$V$2329,9,FALSE) &lt;&gt; "", VLOOKUP(VALUE(VLOOKUP($A3131,'Student reference sheet'!$A$2:$V$2329,9,FALSE)),'Ethnicity Reference'!$A$2:$B$22,2,FALSE),"Unknown"))))</f>
        <v/>
      </c>
      <c r="U3131" s="35"/>
    </row>
    <row r="3132" spans="1:21" ht="15.75">
      <c r="A3132" s="47"/>
      <c r="B3132" s="33"/>
      <c r="C3132" s="39" t="str">
        <f>IF($A3132 &lt;&gt; "",VLOOKUP($A3132,'Student reference sheet'!$A$2:$V$2329, 3,FALSE), "")</f>
        <v/>
      </c>
      <c r="D3132" s="39" t="str">
        <f>IF($A3132 &lt;&gt; "",VLOOKUP($A3132,'Student reference sheet'!$A$2:$V$2329, 2,FALSE), "")</f>
        <v/>
      </c>
      <c r="E3132" s="35"/>
      <c r="F3132" s="34"/>
      <c r="G3132" s="40" t="str">
        <f t="shared" ca="1" si="147"/>
        <v/>
      </c>
      <c r="H3132" s="40" t="str">
        <f t="shared" ca="1" si="148"/>
        <v/>
      </c>
      <c r="I3132" s="36" t="str">
        <f>IF($A3132 = "", "",
IF(COUNTIF(MINIMUM_DAY_DATES[], Attendance!J3132) &gt; 0, VLOOKUP(Attendance!$G3132,MINIMUM_DAY_PERIOD_SCHEDULE[], 2,TRUE),
IF(COUNTIF(RALLY_DATES[], Attendance!J3132) &gt; 0, VLOOKUP(Attendance!$G3132,RALLY_PERIOD_SCHEDULE[], 2,TRUE),
IF(WEEKDAY(Attendance!$J3132) = 2,
       IF(COUNTIF(FINALS_WEEK_MONDAY_DATE[],Attendance!$J3132) &gt; 0, VLOOKUP(Attendance!$G3132,FINALS_WEEK_MONDAY_PERIOD_SCHEDULE[],2,TRUE),
       VLOOKUP(Attendance!$G3132,REGULAR_WEEK_SCHEDULE[],6,TRUE)),
IF(WEEKDAY($J3132) = 3,
       IF(COUNTIF(FINALS_WEEK_TUESDAY_DATE[],Attendance!$J3132) &gt; 0, VLOOKUP(Attendance!$G3132,FINALS_WEEK_TUESDAY_PERIOD_SCHEDULE[],2,TRUE),
       VLOOKUP(Attendance!$G3132,REGULAR_WEEK_SCHEDULE[[Tuesday]:[Period]],5,TRUE)),
IF(WEEKDAY(Attendance!$J3132) = 4,
        IF(COUNTIF(BLOCK_WEDNESDAY_DATES[],Attendance!$J3132) &gt; 0, VLOOKUP(Attendance!$G3132,BLOCK_WEDNESDAY_PERIOD_SCHEDULE[],2,TRUE),
        IF(COUNTIF(FINALS_WEEK_WEDNESDAY_DATE[],Attendance!$J3132) &gt; 0, VLOOKUP(Attendance!$G3132,FINALS_WEEK_WEDNESDAY_PERIOD_SCHEDULE[],2,TRUE),
       VLOOKUP(Attendance!$G3132,REGULAR_WEEK_SCHEDULE[[Wednesday]:[Period]],4,TRUE))),
IF(WEEKDAY($J3132) = 5,
       IF(COUNTIF(BLOCK_THURSDAY_DATES[],Attendance!$J3132) &gt; 0, VLOOKUP(Attendance!$G3132,BLOCK_THURSDAY_PERIOD_SCHEDULE[],2,TRUE),
       IF(COUNTIF(FINALS_WEEK_THURSDAY_DATE[],Attendance!$J3132) &gt; 0, VLOOKUP(Attendance!$G3132,FINALS_WEEK_THURSDAY_PERIOD_SCHEDULE[],2,TRUE),
       VLOOKUP(Attendance!$G3132,REGULAR_WEEK_SCHEDULE[[Thursday]:[Period]],3,TRUE))),
IF(WEEKDAY(Attendance!$J3132) = 6,
       IF(COUNTIF(FINALS_WEEK_FRIDAY_DATE[],Attendance!$J3132) &gt; 0, VLOOKUP(Attendance!$G3132,FINALS_WEEK_FRIDAY_PERIOD_SCHEDULE[],2,TRUE),
       VLOOKUP(Attendance!$G3132,REGULAR_WEEK_SCHEDULE[[Friday]:[Period]],2,TRUE))))))))))</f>
        <v/>
      </c>
      <c r="J3132" s="41" t="str">
        <f t="shared" ca="1" si="149"/>
        <v/>
      </c>
      <c r="K3132" s="41" t="str">
        <f>IF($A3132 &lt;&gt; "",VLOOKUP($A3132,'Student reference sheet'!$A$2:$V$2329, 7,FALSE), "")</f>
        <v/>
      </c>
      <c r="L3132" s="30" t="str">
        <f>IF($A3132 ="", "", VLOOKUP($A3132, 'Student reference sheet'!$A$2:$Z$2603,23,FALSE))</f>
        <v/>
      </c>
      <c r="M3132" s="30" t="str">
        <f>IF($A3132 ="", "", VLOOKUP($A3132, 'Student reference sheet'!$A$2:$Z$2603,24,FALSE))</f>
        <v/>
      </c>
      <c r="N3132" s="30" t="str">
        <f>IF($A3132 ="", "", VLOOKUP($A3132, 'Student reference sheet'!$A$2:$Z$2603,26,FALSE))</f>
        <v/>
      </c>
      <c r="O3132" s="30" t="str">
        <f>IF($A3132 ="", "", VLOOKUP($A3132, 'Student reference sheet'!$A$2:$Z$2603,25,FALSE))</f>
        <v/>
      </c>
      <c r="P3132" s="39" t="str">
        <f>IF($A3132 = "", "", IF(OR(VLOOKUP($A3132,'Student reference sheet'!$A$2:$V$2400,8,FALSE) = "R",  VLOOKUP($A3132,'Student reference sheet'!$A$2:$V$2400,8,FALSE) = "L"), "X", ""))</f>
        <v/>
      </c>
      <c r="Q3132" s="39" t="str">
        <f>IF($A3132 ="", "", VLOOKUP($A3132, 'Student reference sheet'!$A$2:$V$2603,22,FALSE))</f>
        <v/>
      </c>
      <c r="R3132" s="39" t="str">
        <f>IF($A3132 &lt;&gt; "",VLOOKUP($A3132,'Student reference sheet'!$A$2:$V$2329, 5,FALSE), "")</f>
        <v/>
      </c>
      <c r="S3132" s="39" t="str">
        <f>IF($A3132 &lt;&gt; "",VLOOKUP($A3132,'Student reference sheet'!$A$2:$V$2329, 6,FALSE), "")</f>
        <v/>
      </c>
      <c r="T3132" s="30" t="str">
        <f>IF($A3132 = "","",
IF(VLOOKUP($A3132,'Student reference sheet'!$A$2:$V$2329, 10,FALSE) = "Y", "Hispanic",
IF(VLOOKUP($A3132,'Student reference sheet'!$A$2:$V$2329,11,FALSE) &lt;&gt; "",
IF(VLOOKUP($A3132,'Student reference sheet'!$A$2:$V$2329,11,FALSE) = "UNK", "Unknown", VLOOKUP(VALUE(VLOOKUP($A3132,'Student reference sheet'!$A$2:$V$2329,11,FALSE)),'Ethnicity Reference'!$A$2:$B$22,2,FALSE)),
IF(VLOOKUP($A3132,'Student reference sheet'!$A$2:$V$2329,9,FALSE) &lt;&gt; "", VLOOKUP(VALUE(VLOOKUP($A3132,'Student reference sheet'!$A$2:$V$2329,9,FALSE)),'Ethnicity Reference'!$A$2:$B$22,2,FALSE),"Unknown"))))</f>
        <v/>
      </c>
      <c r="U3132" s="35"/>
    </row>
    <row r="3133" spans="1:21" ht="15.75">
      <c r="A3133" s="47"/>
      <c r="B3133" s="33"/>
      <c r="C3133" s="39" t="str">
        <f>IF($A3133 &lt;&gt; "",VLOOKUP($A3133,'Student reference sheet'!$A$2:$V$2329, 3,FALSE), "")</f>
        <v/>
      </c>
      <c r="D3133" s="39" t="str">
        <f>IF($A3133 &lt;&gt; "",VLOOKUP($A3133,'Student reference sheet'!$A$2:$V$2329, 2,FALSE), "")</f>
        <v/>
      </c>
      <c r="E3133" s="35"/>
      <c r="F3133" s="34"/>
      <c r="G3133" s="40" t="str">
        <f t="shared" ca="1" si="147"/>
        <v/>
      </c>
      <c r="H3133" s="40" t="str">
        <f t="shared" ca="1" si="148"/>
        <v/>
      </c>
      <c r="I3133" s="36" t="str">
        <f>IF($A3133 = "", "",
IF(COUNTIF(MINIMUM_DAY_DATES[], Attendance!J3133) &gt; 0, VLOOKUP(Attendance!$G3133,MINIMUM_DAY_PERIOD_SCHEDULE[], 2,TRUE),
IF(COUNTIF(RALLY_DATES[], Attendance!J3133) &gt; 0, VLOOKUP(Attendance!$G3133,RALLY_PERIOD_SCHEDULE[], 2,TRUE),
IF(WEEKDAY(Attendance!$J3133) = 2,
       IF(COUNTIF(FINALS_WEEK_MONDAY_DATE[],Attendance!$J3133) &gt; 0, VLOOKUP(Attendance!$G3133,FINALS_WEEK_MONDAY_PERIOD_SCHEDULE[],2,TRUE),
       VLOOKUP(Attendance!$G3133,REGULAR_WEEK_SCHEDULE[],6,TRUE)),
IF(WEEKDAY($J3133) = 3,
       IF(COUNTIF(FINALS_WEEK_TUESDAY_DATE[],Attendance!$J3133) &gt; 0, VLOOKUP(Attendance!$G3133,FINALS_WEEK_TUESDAY_PERIOD_SCHEDULE[],2,TRUE),
       VLOOKUP(Attendance!$G3133,REGULAR_WEEK_SCHEDULE[[Tuesday]:[Period]],5,TRUE)),
IF(WEEKDAY(Attendance!$J3133) = 4,
        IF(COUNTIF(BLOCK_WEDNESDAY_DATES[],Attendance!$J3133) &gt; 0, VLOOKUP(Attendance!$G3133,BLOCK_WEDNESDAY_PERIOD_SCHEDULE[],2,TRUE),
        IF(COUNTIF(FINALS_WEEK_WEDNESDAY_DATE[],Attendance!$J3133) &gt; 0, VLOOKUP(Attendance!$G3133,FINALS_WEEK_WEDNESDAY_PERIOD_SCHEDULE[],2,TRUE),
       VLOOKUP(Attendance!$G3133,REGULAR_WEEK_SCHEDULE[[Wednesday]:[Period]],4,TRUE))),
IF(WEEKDAY($J3133) = 5,
       IF(COUNTIF(BLOCK_THURSDAY_DATES[],Attendance!$J3133) &gt; 0, VLOOKUP(Attendance!$G3133,BLOCK_THURSDAY_PERIOD_SCHEDULE[],2,TRUE),
       IF(COUNTIF(FINALS_WEEK_THURSDAY_DATE[],Attendance!$J3133) &gt; 0, VLOOKUP(Attendance!$G3133,FINALS_WEEK_THURSDAY_PERIOD_SCHEDULE[],2,TRUE),
       VLOOKUP(Attendance!$G3133,REGULAR_WEEK_SCHEDULE[[Thursday]:[Period]],3,TRUE))),
IF(WEEKDAY(Attendance!$J3133) = 6,
       IF(COUNTIF(FINALS_WEEK_FRIDAY_DATE[],Attendance!$J3133) &gt; 0, VLOOKUP(Attendance!$G3133,FINALS_WEEK_FRIDAY_PERIOD_SCHEDULE[],2,TRUE),
       VLOOKUP(Attendance!$G3133,REGULAR_WEEK_SCHEDULE[[Friday]:[Period]],2,TRUE))))))))))</f>
        <v/>
      </c>
      <c r="J3133" s="41" t="str">
        <f t="shared" ca="1" si="149"/>
        <v/>
      </c>
      <c r="K3133" s="41" t="str">
        <f>IF($A3133 &lt;&gt; "",VLOOKUP($A3133,'Student reference sheet'!$A$2:$V$2329, 7,FALSE), "")</f>
        <v/>
      </c>
      <c r="L3133" s="30" t="str">
        <f>IF($A3133 ="", "", VLOOKUP($A3133, 'Student reference sheet'!$A$2:$Z$2603,23,FALSE))</f>
        <v/>
      </c>
      <c r="M3133" s="30" t="str">
        <f>IF($A3133 ="", "", VLOOKUP($A3133, 'Student reference sheet'!$A$2:$Z$2603,24,FALSE))</f>
        <v/>
      </c>
      <c r="N3133" s="30" t="str">
        <f>IF($A3133 ="", "", VLOOKUP($A3133, 'Student reference sheet'!$A$2:$Z$2603,26,FALSE))</f>
        <v/>
      </c>
      <c r="O3133" s="30" t="str">
        <f>IF($A3133 ="", "", VLOOKUP($A3133, 'Student reference sheet'!$A$2:$Z$2603,25,FALSE))</f>
        <v/>
      </c>
      <c r="P3133" s="39" t="str">
        <f>IF($A3133 = "", "", IF(OR(VLOOKUP($A3133,'Student reference sheet'!$A$2:$V$2400,8,FALSE) = "R",  VLOOKUP($A3133,'Student reference sheet'!$A$2:$V$2400,8,FALSE) = "L"), "X", ""))</f>
        <v/>
      </c>
      <c r="Q3133" s="39" t="str">
        <f>IF($A3133 ="", "", VLOOKUP($A3133, 'Student reference sheet'!$A$2:$V$2603,22,FALSE))</f>
        <v/>
      </c>
      <c r="R3133" s="39" t="str">
        <f>IF($A3133 &lt;&gt; "",VLOOKUP($A3133,'Student reference sheet'!$A$2:$V$2329, 5,FALSE), "")</f>
        <v/>
      </c>
      <c r="S3133" s="39" t="str">
        <f>IF($A3133 &lt;&gt; "",VLOOKUP($A3133,'Student reference sheet'!$A$2:$V$2329, 6,FALSE), "")</f>
        <v/>
      </c>
      <c r="T3133" s="30" t="str">
        <f>IF($A3133 = "","",
IF(VLOOKUP($A3133,'Student reference sheet'!$A$2:$V$2329, 10,FALSE) = "Y", "Hispanic",
IF(VLOOKUP($A3133,'Student reference sheet'!$A$2:$V$2329,11,FALSE) &lt;&gt; "",
IF(VLOOKUP($A3133,'Student reference sheet'!$A$2:$V$2329,11,FALSE) = "UNK", "Unknown", VLOOKUP(VALUE(VLOOKUP($A3133,'Student reference sheet'!$A$2:$V$2329,11,FALSE)),'Ethnicity Reference'!$A$2:$B$22,2,FALSE)),
IF(VLOOKUP($A3133,'Student reference sheet'!$A$2:$V$2329,9,FALSE) &lt;&gt; "", VLOOKUP(VALUE(VLOOKUP($A3133,'Student reference sheet'!$A$2:$V$2329,9,FALSE)),'Ethnicity Reference'!$A$2:$B$22,2,FALSE),"Unknown"))))</f>
        <v/>
      </c>
      <c r="U3133" s="35"/>
    </row>
    <row r="3134" spans="1:21" ht="15.75">
      <c r="A3134" s="47"/>
      <c r="B3134" s="33"/>
      <c r="C3134" s="39" t="str">
        <f>IF($A3134 &lt;&gt; "",VLOOKUP($A3134,'Student reference sheet'!$A$2:$V$2329, 3,FALSE), "")</f>
        <v/>
      </c>
      <c r="D3134" s="39" t="str">
        <f>IF($A3134 &lt;&gt; "",VLOOKUP($A3134,'Student reference sheet'!$A$2:$V$2329, 2,FALSE), "")</f>
        <v/>
      </c>
      <c r="E3134" s="35"/>
      <c r="F3134" s="34"/>
      <c r="G3134" s="40" t="str">
        <f t="shared" ca="1" si="147"/>
        <v/>
      </c>
      <c r="H3134" s="40" t="str">
        <f t="shared" ca="1" si="148"/>
        <v/>
      </c>
      <c r="I3134" s="36" t="str">
        <f>IF($A3134 = "", "",
IF(COUNTIF(MINIMUM_DAY_DATES[], Attendance!J3134) &gt; 0, VLOOKUP(Attendance!$G3134,MINIMUM_DAY_PERIOD_SCHEDULE[], 2,TRUE),
IF(COUNTIF(RALLY_DATES[], Attendance!J3134) &gt; 0, VLOOKUP(Attendance!$G3134,RALLY_PERIOD_SCHEDULE[], 2,TRUE),
IF(WEEKDAY(Attendance!$J3134) = 2,
       IF(COUNTIF(FINALS_WEEK_MONDAY_DATE[],Attendance!$J3134) &gt; 0, VLOOKUP(Attendance!$G3134,FINALS_WEEK_MONDAY_PERIOD_SCHEDULE[],2,TRUE),
       VLOOKUP(Attendance!$G3134,REGULAR_WEEK_SCHEDULE[],6,TRUE)),
IF(WEEKDAY($J3134) = 3,
       IF(COUNTIF(FINALS_WEEK_TUESDAY_DATE[],Attendance!$J3134) &gt; 0, VLOOKUP(Attendance!$G3134,FINALS_WEEK_TUESDAY_PERIOD_SCHEDULE[],2,TRUE),
       VLOOKUP(Attendance!$G3134,REGULAR_WEEK_SCHEDULE[[Tuesday]:[Period]],5,TRUE)),
IF(WEEKDAY(Attendance!$J3134) = 4,
        IF(COUNTIF(BLOCK_WEDNESDAY_DATES[],Attendance!$J3134) &gt; 0, VLOOKUP(Attendance!$G3134,BLOCK_WEDNESDAY_PERIOD_SCHEDULE[],2,TRUE),
        IF(COUNTIF(FINALS_WEEK_WEDNESDAY_DATE[],Attendance!$J3134) &gt; 0, VLOOKUP(Attendance!$G3134,FINALS_WEEK_WEDNESDAY_PERIOD_SCHEDULE[],2,TRUE),
       VLOOKUP(Attendance!$G3134,REGULAR_WEEK_SCHEDULE[[Wednesday]:[Period]],4,TRUE))),
IF(WEEKDAY($J3134) = 5,
       IF(COUNTIF(BLOCK_THURSDAY_DATES[],Attendance!$J3134) &gt; 0, VLOOKUP(Attendance!$G3134,BLOCK_THURSDAY_PERIOD_SCHEDULE[],2,TRUE),
       IF(COUNTIF(FINALS_WEEK_THURSDAY_DATE[],Attendance!$J3134) &gt; 0, VLOOKUP(Attendance!$G3134,FINALS_WEEK_THURSDAY_PERIOD_SCHEDULE[],2,TRUE),
       VLOOKUP(Attendance!$G3134,REGULAR_WEEK_SCHEDULE[[Thursday]:[Period]],3,TRUE))),
IF(WEEKDAY(Attendance!$J3134) = 6,
       IF(COUNTIF(FINALS_WEEK_FRIDAY_DATE[],Attendance!$J3134) &gt; 0, VLOOKUP(Attendance!$G3134,FINALS_WEEK_FRIDAY_PERIOD_SCHEDULE[],2,TRUE),
       VLOOKUP(Attendance!$G3134,REGULAR_WEEK_SCHEDULE[[Friday]:[Period]],2,TRUE))))))))))</f>
        <v/>
      </c>
      <c r="J3134" s="41" t="str">
        <f t="shared" ca="1" si="149"/>
        <v/>
      </c>
      <c r="K3134" s="41" t="str">
        <f>IF($A3134 &lt;&gt; "",VLOOKUP($A3134,'Student reference sheet'!$A$2:$V$2329, 7,FALSE), "")</f>
        <v/>
      </c>
      <c r="L3134" s="30" t="str">
        <f>IF($A3134 ="", "", VLOOKUP($A3134, 'Student reference sheet'!$A$2:$Z$2603,23,FALSE))</f>
        <v/>
      </c>
      <c r="M3134" s="30" t="str">
        <f>IF($A3134 ="", "", VLOOKUP($A3134, 'Student reference sheet'!$A$2:$Z$2603,24,FALSE))</f>
        <v/>
      </c>
      <c r="N3134" s="30" t="str">
        <f>IF($A3134 ="", "", VLOOKUP($A3134, 'Student reference sheet'!$A$2:$Z$2603,26,FALSE))</f>
        <v/>
      </c>
      <c r="O3134" s="30" t="str">
        <f>IF($A3134 ="", "", VLOOKUP($A3134, 'Student reference sheet'!$A$2:$Z$2603,25,FALSE))</f>
        <v/>
      </c>
      <c r="P3134" s="39" t="str">
        <f>IF($A3134 = "", "", IF(OR(VLOOKUP($A3134,'Student reference sheet'!$A$2:$V$2400,8,FALSE) = "R",  VLOOKUP($A3134,'Student reference sheet'!$A$2:$V$2400,8,FALSE) = "L"), "X", ""))</f>
        <v/>
      </c>
      <c r="Q3134" s="39" t="str">
        <f>IF($A3134 ="", "", VLOOKUP($A3134, 'Student reference sheet'!$A$2:$V$2603,22,FALSE))</f>
        <v/>
      </c>
      <c r="R3134" s="39" t="str">
        <f>IF($A3134 &lt;&gt; "",VLOOKUP($A3134,'Student reference sheet'!$A$2:$V$2329, 5,FALSE), "")</f>
        <v/>
      </c>
      <c r="S3134" s="39" t="str">
        <f>IF($A3134 &lt;&gt; "",VLOOKUP($A3134,'Student reference sheet'!$A$2:$V$2329, 6,FALSE), "")</f>
        <v/>
      </c>
      <c r="T3134" s="30" t="str">
        <f>IF($A3134 = "","",
IF(VLOOKUP($A3134,'Student reference sheet'!$A$2:$V$2329, 10,FALSE) = "Y", "Hispanic",
IF(VLOOKUP($A3134,'Student reference sheet'!$A$2:$V$2329,11,FALSE) &lt;&gt; "",
IF(VLOOKUP($A3134,'Student reference sheet'!$A$2:$V$2329,11,FALSE) = "UNK", "Unknown", VLOOKUP(VALUE(VLOOKUP($A3134,'Student reference sheet'!$A$2:$V$2329,11,FALSE)),'Ethnicity Reference'!$A$2:$B$22,2,FALSE)),
IF(VLOOKUP($A3134,'Student reference sheet'!$A$2:$V$2329,9,FALSE) &lt;&gt; "", VLOOKUP(VALUE(VLOOKUP($A3134,'Student reference sheet'!$A$2:$V$2329,9,FALSE)),'Ethnicity Reference'!$A$2:$B$22,2,FALSE),"Unknown"))))</f>
        <v/>
      </c>
      <c r="U3134" s="35"/>
    </row>
    <row r="3135" spans="1:21" ht="15.75">
      <c r="A3135" s="47"/>
      <c r="B3135" s="33"/>
      <c r="C3135" s="39" t="str">
        <f>IF($A3135 &lt;&gt; "",VLOOKUP($A3135,'Student reference sheet'!$A$2:$V$2329, 3,FALSE), "")</f>
        <v/>
      </c>
      <c r="D3135" s="39" t="str">
        <f>IF($A3135 &lt;&gt; "",VLOOKUP($A3135,'Student reference sheet'!$A$2:$V$2329, 2,FALSE), "")</f>
        <v/>
      </c>
      <c r="E3135" s="35"/>
      <c r="F3135" s="34"/>
      <c r="G3135" s="40" t="str">
        <f t="shared" ca="1" si="147"/>
        <v/>
      </c>
      <c r="H3135" s="40" t="str">
        <f t="shared" ca="1" si="148"/>
        <v/>
      </c>
      <c r="I3135" s="36" t="str">
        <f>IF($A3135 = "", "",
IF(COUNTIF(MINIMUM_DAY_DATES[], Attendance!J3135) &gt; 0, VLOOKUP(Attendance!$G3135,MINIMUM_DAY_PERIOD_SCHEDULE[], 2,TRUE),
IF(COUNTIF(RALLY_DATES[], Attendance!J3135) &gt; 0, VLOOKUP(Attendance!$G3135,RALLY_PERIOD_SCHEDULE[], 2,TRUE),
IF(WEEKDAY(Attendance!$J3135) = 2,
       IF(COUNTIF(FINALS_WEEK_MONDAY_DATE[],Attendance!$J3135) &gt; 0, VLOOKUP(Attendance!$G3135,FINALS_WEEK_MONDAY_PERIOD_SCHEDULE[],2,TRUE),
       VLOOKUP(Attendance!$G3135,REGULAR_WEEK_SCHEDULE[],6,TRUE)),
IF(WEEKDAY($J3135) = 3,
       IF(COUNTIF(FINALS_WEEK_TUESDAY_DATE[],Attendance!$J3135) &gt; 0, VLOOKUP(Attendance!$G3135,FINALS_WEEK_TUESDAY_PERIOD_SCHEDULE[],2,TRUE),
       VLOOKUP(Attendance!$G3135,REGULAR_WEEK_SCHEDULE[[Tuesday]:[Period]],5,TRUE)),
IF(WEEKDAY(Attendance!$J3135) = 4,
        IF(COUNTIF(BLOCK_WEDNESDAY_DATES[],Attendance!$J3135) &gt; 0, VLOOKUP(Attendance!$G3135,BLOCK_WEDNESDAY_PERIOD_SCHEDULE[],2,TRUE),
        IF(COUNTIF(FINALS_WEEK_WEDNESDAY_DATE[],Attendance!$J3135) &gt; 0, VLOOKUP(Attendance!$G3135,FINALS_WEEK_WEDNESDAY_PERIOD_SCHEDULE[],2,TRUE),
       VLOOKUP(Attendance!$G3135,REGULAR_WEEK_SCHEDULE[[Wednesday]:[Period]],4,TRUE))),
IF(WEEKDAY($J3135) = 5,
       IF(COUNTIF(BLOCK_THURSDAY_DATES[],Attendance!$J3135) &gt; 0, VLOOKUP(Attendance!$G3135,BLOCK_THURSDAY_PERIOD_SCHEDULE[],2,TRUE),
       IF(COUNTIF(FINALS_WEEK_THURSDAY_DATE[],Attendance!$J3135) &gt; 0, VLOOKUP(Attendance!$G3135,FINALS_WEEK_THURSDAY_PERIOD_SCHEDULE[],2,TRUE),
       VLOOKUP(Attendance!$G3135,REGULAR_WEEK_SCHEDULE[[Thursday]:[Period]],3,TRUE))),
IF(WEEKDAY(Attendance!$J3135) = 6,
       IF(COUNTIF(FINALS_WEEK_FRIDAY_DATE[],Attendance!$J3135) &gt; 0, VLOOKUP(Attendance!$G3135,FINALS_WEEK_FRIDAY_PERIOD_SCHEDULE[],2,TRUE),
       VLOOKUP(Attendance!$G3135,REGULAR_WEEK_SCHEDULE[[Friday]:[Period]],2,TRUE))))))))))</f>
        <v/>
      </c>
      <c r="J3135" s="41" t="str">
        <f t="shared" ca="1" si="149"/>
        <v/>
      </c>
      <c r="K3135" s="41" t="str">
        <f>IF($A3135 &lt;&gt; "",VLOOKUP($A3135,'Student reference sheet'!$A$2:$V$2329, 7,FALSE), "")</f>
        <v/>
      </c>
      <c r="L3135" s="30" t="str">
        <f>IF($A3135 ="", "", VLOOKUP($A3135, 'Student reference sheet'!$A$2:$Z$2603,23,FALSE))</f>
        <v/>
      </c>
      <c r="M3135" s="30" t="str">
        <f>IF($A3135 ="", "", VLOOKUP($A3135, 'Student reference sheet'!$A$2:$Z$2603,24,FALSE))</f>
        <v/>
      </c>
      <c r="N3135" s="30" t="str">
        <f>IF($A3135 ="", "", VLOOKUP($A3135, 'Student reference sheet'!$A$2:$Z$2603,26,FALSE))</f>
        <v/>
      </c>
      <c r="O3135" s="30" t="str">
        <f>IF($A3135 ="", "", VLOOKUP($A3135, 'Student reference sheet'!$A$2:$Z$2603,25,FALSE))</f>
        <v/>
      </c>
      <c r="P3135" s="39" t="str">
        <f>IF($A3135 = "", "", IF(OR(VLOOKUP($A3135,'Student reference sheet'!$A$2:$V$2400,8,FALSE) = "R",  VLOOKUP($A3135,'Student reference sheet'!$A$2:$V$2400,8,FALSE) = "L"), "X", ""))</f>
        <v/>
      </c>
      <c r="Q3135" s="39" t="str">
        <f>IF($A3135 ="", "", VLOOKUP($A3135, 'Student reference sheet'!$A$2:$V$2603,22,FALSE))</f>
        <v/>
      </c>
      <c r="R3135" s="39" t="str">
        <f>IF($A3135 &lt;&gt; "",VLOOKUP($A3135,'Student reference sheet'!$A$2:$V$2329, 5,FALSE), "")</f>
        <v/>
      </c>
      <c r="S3135" s="39" t="str">
        <f>IF($A3135 &lt;&gt; "",VLOOKUP($A3135,'Student reference sheet'!$A$2:$V$2329, 6,FALSE), "")</f>
        <v/>
      </c>
      <c r="T3135" s="30" t="str">
        <f>IF($A3135 = "","",
IF(VLOOKUP($A3135,'Student reference sheet'!$A$2:$V$2329, 10,FALSE) = "Y", "Hispanic",
IF(VLOOKUP($A3135,'Student reference sheet'!$A$2:$V$2329,11,FALSE) &lt;&gt; "",
IF(VLOOKUP($A3135,'Student reference sheet'!$A$2:$V$2329,11,FALSE) = "UNK", "Unknown", VLOOKUP(VALUE(VLOOKUP($A3135,'Student reference sheet'!$A$2:$V$2329,11,FALSE)),'Ethnicity Reference'!$A$2:$B$22,2,FALSE)),
IF(VLOOKUP($A3135,'Student reference sheet'!$A$2:$V$2329,9,FALSE) &lt;&gt; "", VLOOKUP(VALUE(VLOOKUP($A3135,'Student reference sheet'!$A$2:$V$2329,9,FALSE)),'Ethnicity Reference'!$A$2:$B$22,2,FALSE),"Unknown"))))</f>
        <v/>
      </c>
      <c r="U3135" s="35"/>
    </row>
    <row r="3136" spans="1:21" ht="15.75">
      <c r="A3136" s="47"/>
      <c r="B3136" s="33"/>
      <c r="C3136" s="39" t="str">
        <f>IF($A3136 &lt;&gt; "",VLOOKUP($A3136,'Student reference sheet'!$A$2:$V$2329, 3,FALSE), "")</f>
        <v/>
      </c>
      <c r="D3136" s="39" t="str">
        <f>IF($A3136 &lt;&gt; "",VLOOKUP($A3136,'Student reference sheet'!$A$2:$V$2329, 2,FALSE), "")</f>
        <v/>
      </c>
      <c r="E3136" s="35"/>
      <c r="F3136" s="34"/>
      <c r="G3136" s="40" t="str">
        <f t="shared" ca="1" si="147"/>
        <v/>
      </c>
      <c r="H3136" s="40" t="str">
        <f t="shared" ca="1" si="148"/>
        <v/>
      </c>
      <c r="I3136" s="36" t="str">
        <f>IF($A3136 = "", "",
IF(COUNTIF(MINIMUM_DAY_DATES[], Attendance!J3136) &gt; 0, VLOOKUP(Attendance!$G3136,MINIMUM_DAY_PERIOD_SCHEDULE[], 2,TRUE),
IF(COUNTIF(RALLY_DATES[], Attendance!J3136) &gt; 0, VLOOKUP(Attendance!$G3136,RALLY_PERIOD_SCHEDULE[], 2,TRUE),
IF(WEEKDAY(Attendance!$J3136) = 2,
       IF(COUNTIF(FINALS_WEEK_MONDAY_DATE[],Attendance!$J3136) &gt; 0, VLOOKUP(Attendance!$G3136,FINALS_WEEK_MONDAY_PERIOD_SCHEDULE[],2,TRUE),
       VLOOKUP(Attendance!$G3136,REGULAR_WEEK_SCHEDULE[],6,TRUE)),
IF(WEEKDAY($J3136) = 3,
       IF(COUNTIF(FINALS_WEEK_TUESDAY_DATE[],Attendance!$J3136) &gt; 0, VLOOKUP(Attendance!$G3136,FINALS_WEEK_TUESDAY_PERIOD_SCHEDULE[],2,TRUE),
       VLOOKUP(Attendance!$G3136,REGULAR_WEEK_SCHEDULE[[Tuesday]:[Period]],5,TRUE)),
IF(WEEKDAY(Attendance!$J3136) = 4,
        IF(COUNTIF(BLOCK_WEDNESDAY_DATES[],Attendance!$J3136) &gt; 0, VLOOKUP(Attendance!$G3136,BLOCK_WEDNESDAY_PERIOD_SCHEDULE[],2,TRUE),
        IF(COUNTIF(FINALS_WEEK_WEDNESDAY_DATE[],Attendance!$J3136) &gt; 0, VLOOKUP(Attendance!$G3136,FINALS_WEEK_WEDNESDAY_PERIOD_SCHEDULE[],2,TRUE),
       VLOOKUP(Attendance!$G3136,REGULAR_WEEK_SCHEDULE[[Wednesday]:[Period]],4,TRUE))),
IF(WEEKDAY($J3136) = 5,
       IF(COUNTIF(BLOCK_THURSDAY_DATES[],Attendance!$J3136) &gt; 0, VLOOKUP(Attendance!$G3136,BLOCK_THURSDAY_PERIOD_SCHEDULE[],2,TRUE),
       IF(COUNTIF(FINALS_WEEK_THURSDAY_DATE[],Attendance!$J3136) &gt; 0, VLOOKUP(Attendance!$G3136,FINALS_WEEK_THURSDAY_PERIOD_SCHEDULE[],2,TRUE),
       VLOOKUP(Attendance!$G3136,REGULAR_WEEK_SCHEDULE[[Thursday]:[Period]],3,TRUE))),
IF(WEEKDAY(Attendance!$J3136) = 6,
       IF(COUNTIF(FINALS_WEEK_FRIDAY_DATE[],Attendance!$J3136) &gt; 0, VLOOKUP(Attendance!$G3136,FINALS_WEEK_FRIDAY_PERIOD_SCHEDULE[],2,TRUE),
       VLOOKUP(Attendance!$G3136,REGULAR_WEEK_SCHEDULE[[Friday]:[Period]],2,TRUE))))))))))</f>
        <v/>
      </c>
      <c r="J3136" s="41" t="str">
        <f t="shared" ca="1" si="149"/>
        <v/>
      </c>
      <c r="K3136" s="41" t="str">
        <f>IF($A3136 &lt;&gt; "",VLOOKUP($A3136,'Student reference sheet'!$A$2:$V$2329, 7,FALSE), "")</f>
        <v/>
      </c>
      <c r="L3136" s="30" t="str">
        <f>IF($A3136 ="", "", VLOOKUP($A3136, 'Student reference sheet'!$A$2:$Z$2603,23,FALSE))</f>
        <v/>
      </c>
      <c r="M3136" s="30" t="str">
        <f>IF($A3136 ="", "", VLOOKUP($A3136, 'Student reference sheet'!$A$2:$Z$2603,24,FALSE))</f>
        <v/>
      </c>
      <c r="N3136" s="30" t="str">
        <f>IF($A3136 ="", "", VLOOKUP($A3136, 'Student reference sheet'!$A$2:$Z$2603,26,FALSE))</f>
        <v/>
      </c>
      <c r="O3136" s="30" t="str">
        <f>IF($A3136 ="", "", VLOOKUP($A3136, 'Student reference sheet'!$A$2:$Z$2603,25,FALSE))</f>
        <v/>
      </c>
      <c r="P3136" s="39" t="str">
        <f>IF($A3136 = "", "", IF(OR(VLOOKUP($A3136,'Student reference sheet'!$A$2:$V$2400,8,FALSE) = "R",  VLOOKUP($A3136,'Student reference sheet'!$A$2:$V$2400,8,FALSE) = "L"), "X", ""))</f>
        <v/>
      </c>
      <c r="Q3136" s="39" t="str">
        <f>IF($A3136 ="", "", VLOOKUP($A3136, 'Student reference sheet'!$A$2:$V$2603,22,FALSE))</f>
        <v/>
      </c>
      <c r="R3136" s="39" t="str">
        <f>IF($A3136 &lt;&gt; "",VLOOKUP($A3136,'Student reference sheet'!$A$2:$V$2329, 5,FALSE), "")</f>
        <v/>
      </c>
      <c r="S3136" s="39" t="str">
        <f>IF($A3136 &lt;&gt; "",VLOOKUP($A3136,'Student reference sheet'!$A$2:$V$2329, 6,FALSE), "")</f>
        <v/>
      </c>
      <c r="T3136" s="30" t="str">
        <f>IF($A3136 = "","",
IF(VLOOKUP($A3136,'Student reference sheet'!$A$2:$V$2329, 10,FALSE) = "Y", "Hispanic",
IF(VLOOKUP($A3136,'Student reference sheet'!$A$2:$V$2329,11,FALSE) &lt;&gt; "",
IF(VLOOKUP($A3136,'Student reference sheet'!$A$2:$V$2329,11,FALSE) = "UNK", "Unknown", VLOOKUP(VALUE(VLOOKUP($A3136,'Student reference sheet'!$A$2:$V$2329,11,FALSE)),'Ethnicity Reference'!$A$2:$B$22,2,FALSE)),
IF(VLOOKUP($A3136,'Student reference sheet'!$A$2:$V$2329,9,FALSE) &lt;&gt; "", VLOOKUP(VALUE(VLOOKUP($A3136,'Student reference sheet'!$A$2:$V$2329,9,FALSE)),'Ethnicity Reference'!$A$2:$B$22,2,FALSE),"Unknown"))))</f>
        <v/>
      </c>
      <c r="U3136" s="35"/>
    </row>
    <row r="3137" spans="1:21" ht="15.75">
      <c r="A3137" s="47"/>
      <c r="B3137" s="33"/>
      <c r="C3137" s="39" t="str">
        <f>IF($A3137 &lt;&gt; "",VLOOKUP($A3137,'Student reference sheet'!$A$2:$V$2329, 3,FALSE), "")</f>
        <v/>
      </c>
      <c r="D3137" s="39" t="str">
        <f>IF($A3137 &lt;&gt; "",VLOOKUP($A3137,'Student reference sheet'!$A$2:$V$2329, 2,FALSE), "")</f>
        <v/>
      </c>
      <c r="E3137" s="35"/>
      <c r="F3137" s="34"/>
      <c r="G3137" s="40" t="str">
        <f t="shared" ca="1" si="147"/>
        <v/>
      </c>
      <c r="H3137" s="40" t="str">
        <f t="shared" ca="1" si="148"/>
        <v/>
      </c>
      <c r="I3137" s="36" t="str">
        <f>IF($A3137 = "", "",
IF(COUNTIF(MINIMUM_DAY_DATES[], Attendance!J3137) &gt; 0, VLOOKUP(Attendance!$G3137,MINIMUM_DAY_PERIOD_SCHEDULE[], 2,TRUE),
IF(COUNTIF(RALLY_DATES[], Attendance!J3137) &gt; 0, VLOOKUP(Attendance!$G3137,RALLY_PERIOD_SCHEDULE[], 2,TRUE),
IF(WEEKDAY(Attendance!$J3137) = 2,
       IF(COUNTIF(FINALS_WEEK_MONDAY_DATE[],Attendance!$J3137) &gt; 0, VLOOKUP(Attendance!$G3137,FINALS_WEEK_MONDAY_PERIOD_SCHEDULE[],2,TRUE),
       VLOOKUP(Attendance!$G3137,REGULAR_WEEK_SCHEDULE[],6,TRUE)),
IF(WEEKDAY($J3137) = 3,
       IF(COUNTIF(FINALS_WEEK_TUESDAY_DATE[],Attendance!$J3137) &gt; 0, VLOOKUP(Attendance!$G3137,FINALS_WEEK_TUESDAY_PERIOD_SCHEDULE[],2,TRUE),
       VLOOKUP(Attendance!$G3137,REGULAR_WEEK_SCHEDULE[[Tuesday]:[Period]],5,TRUE)),
IF(WEEKDAY(Attendance!$J3137) = 4,
        IF(COUNTIF(BLOCK_WEDNESDAY_DATES[],Attendance!$J3137) &gt; 0, VLOOKUP(Attendance!$G3137,BLOCK_WEDNESDAY_PERIOD_SCHEDULE[],2,TRUE),
        IF(COUNTIF(FINALS_WEEK_WEDNESDAY_DATE[],Attendance!$J3137) &gt; 0, VLOOKUP(Attendance!$G3137,FINALS_WEEK_WEDNESDAY_PERIOD_SCHEDULE[],2,TRUE),
       VLOOKUP(Attendance!$G3137,REGULAR_WEEK_SCHEDULE[[Wednesday]:[Period]],4,TRUE))),
IF(WEEKDAY($J3137) = 5,
       IF(COUNTIF(BLOCK_THURSDAY_DATES[],Attendance!$J3137) &gt; 0, VLOOKUP(Attendance!$G3137,BLOCK_THURSDAY_PERIOD_SCHEDULE[],2,TRUE),
       IF(COUNTIF(FINALS_WEEK_THURSDAY_DATE[],Attendance!$J3137) &gt; 0, VLOOKUP(Attendance!$G3137,FINALS_WEEK_THURSDAY_PERIOD_SCHEDULE[],2,TRUE),
       VLOOKUP(Attendance!$G3137,REGULAR_WEEK_SCHEDULE[[Thursday]:[Period]],3,TRUE))),
IF(WEEKDAY(Attendance!$J3137) = 6,
       IF(COUNTIF(FINALS_WEEK_FRIDAY_DATE[],Attendance!$J3137) &gt; 0, VLOOKUP(Attendance!$G3137,FINALS_WEEK_FRIDAY_PERIOD_SCHEDULE[],2,TRUE),
       VLOOKUP(Attendance!$G3137,REGULAR_WEEK_SCHEDULE[[Friday]:[Period]],2,TRUE))))))))))</f>
        <v/>
      </c>
      <c r="J3137" s="41" t="str">
        <f t="shared" ca="1" si="149"/>
        <v/>
      </c>
      <c r="K3137" s="41" t="str">
        <f>IF($A3137 &lt;&gt; "",VLOOKUP($A3137,'Student reference sheet'!$A$2:$V$2329, 7,FALSE), "")</f>
        <v/>
      </c>
      <c r="L3137" s="30" t="str">
        <f>IF($A3137 ="", "", VLOOKUP($A3137, 'Student reference sheet'!$A$2:$Z$2603,23,FALSE))</f>
        <v/>
      </c>
      <c r="M3137" s="30" t="str">
        <f>IF($A3137 ="", "", VLOOKUP($A3137, 'Student reference sheet'!$A$2:$Z$2603,24,FALSE))</f>
        <v/>
      </c>
      <c r="N3137" s="30" t="str">
        <f>IF($A3137 ="", "", VLOOKUP($A3137, 'Student reference sheet'!$A$2:$Z$2603,26,FALSE))</f>
        <v/>
      </c>
      <c r="O3137" s="30" t="str">
        <f>IF($A3137 ="", "", VLOOKUP($A3137, 'Student reference sheet'!$A$2:$Z$2603,25,FALSE))</f>
        <v/>
      </c>
      <c r="P3137" s="39" t="str">
        <f>IF($A3137 = "", "", IF(OR(VLOOKUP($A3137,'Student reference sheet'!$A$2:$V$2400,8,FALSE) = "R",  VLOOKUP($A3137,'Student reference sheet'!$A$2:$V$2400,8,FALSE) = "L"), "X", ""))</f>
        <v/>
      </c>
      <c r="Q3137" s="39" t="str">
        <f>IF($A3137 ="", "", VLOOKUP($A3137, 'Student reference sheet'!$A$2:$V$2603,22,FALSE))</f>
        <v/>
      </c>
      <c r="R3137" s="39" t="str">
        <f>IF($A3137 &lt;&gt; "",VLOOKUP($A3137,'Student reference sheet'!$A$2:$V$2329, 5,FALSE), "")</f>
        <v/>
      </c>
      <c r="S3137" s="39" t="str">
        <f>IF($A3137 &lt;&gt; "",VLOOKUP($A3137,'Student reference sheet'!$A$2:$V$2329, 6,FALSE), "")</f>
        <v/>
      </c>
      <c r="T3137" s="30" t="str">
        <f>IF($A3137 = "","",
IF(VLOOKUP($A3137,'Student reference sheet'!$A$2:$V$2329, 10,FALSE) = "Y", "Hispanic",
IF(VLOOKUP($A3137,'Student reference sheet'!$A$2:$V$2329,11,FALSE) &lt;&gt; "",
IF(VLOOKUP($A3137,'Student reference sheet'!$A$2:$V$2329,11,FALSE) = "UNK", "Unknown", VLOOKUP(VALUE(VLOOKUP($A3137,'Student reference sheet'!$A$2:$V$2329,11,FALSE)),'Ethnicity Reference'!$A$2:$B$22,2,FALSE)),
IF(VLOOKUP($A3137,'Student reference sheet'!$A$2:$V$2329,9,FALSE) &lt;&gt; "", VLOOKUP(VALUE(VLOOKUP($A3137,'Student reference sheet'!$A$2:$V$2329,9,FALSE)),'Ethnicity Reference'!$A$2:$B$22,2,FALSE),"Unknown"))))</f>
        <v/>
      </c>
      <c r="U3137" s="35"/>
    </row>
    <row r="3138" spans="1:21" ht="15.75">
      <c r="A3138" s="47"/>
      <c r="B3138" s="33"/>
      <c r="C3138" s="39" t="str">
        <f>IF($A3138 &lt;&gt; "",VLOOKUP($A3138,'Student reference sheet'!$A$2:$V$2329, 3,FALSE), "")</f>
        <v/>
      </c>
      <c r="D3138" s="39" t="str">
        <f>IF($A3138 &lt;&gt; "",VLOOKUP($A3138,'Student reference sheet'!$A$2:$V$2329, 2,FALSE), "")</f>
        <v/>
      </c>
      <c r="E3138" s="35"/>
      <c r="F3138" s="34"/>
      <c r="G3138" s="40" t="str">
        <f t="shared" ca="1" si="147"/>
        <v/>
      </c>
      <c r="H3138" s="40" t="str">
        <f t="shared" ca="1" si="148"/>
        <v/>
      </c>
      <c r="I3138" s="36" t="str">
        <f>IF($A3138 = "", "",
IF(COUNTIF(MINIMUM_DAY_DATES[], Attendance!J3138) &gt; 0, VLOOKUP(Attendance!$G3138,MINIMUM_DAY_PERIOD_SCHEDULE[], 2,TRUE),
IF(COUNTIF(RALLY_DATES[], Attendance!J3138) &gt; 0, VLOOKUP(Attendance!$G3138,RALLY_PERIOD_SCHEDULE[], 2,TRUE),
IF(WEEKDAY(Attendance!$J3138) = 2,
       IF(COUNTIF(FINALS_WEEK_MONDAY_DATE[],Attendance!$J3138) &gt; 0, VLOOKUP(Attendance!$G3138,FINALS_WEEK_MONDAY_PERIOD_SCHEDULE[],2,TRUE),
       VLOOKUP(Attendance!$G3138,REGULAR_WEEK_SCHEDULE[],6,TRUE)),
IF(WEEKDAY($J3138) = 3,
       IF(COUNTIF(FINALS_WEEK_TUESDAY_DATE[],Attendance!$J3138) &gt; 0, VLOOKUP(Attendance!$G3138,FINALS_WEEK_TUESDAY_PERIOD_SCHEDULE[],2,TRUE),
       VLOOKUP(Attendance!$G3138,REGULAR_WEEK_SCHEDULE[[Tuesday]:[Period]],5,TRUE)),
IF(WEEKDAY(Attendance!$J3138) = 4,
        IF(COUNTIF(BLOCK_WEDNESDAY_DATES[],Attendance!$J3138) &gt; 0, VLOOKUP(Attendance!$G3138,BLOCK_WEDNESDAY_PERIOD_SCHEDULE[],2,TRUE),
        IF(COUNTIF(FINALS_WEEK_WEDNESDAY_DATE[],Attendance!$J3138) &gt; 0, VLOOKUP(Attendance!$G3138,FINALS_WEEK_WEDNESDAY_PERIOD_SCHEDULE[],2,TRUE),
       VLOOKUP(Attendance!$G3138,REGULAR_WEEK_SCHEDULE[[Wednesday]:[Period]],4,TRUE))),
IF(WEEKDAY($J3138) = 5,
       IF(COUNTIF(BLOCK_THURSDAY_DATES[],Attendance!$J3138) &gt; 0, VLOOKUP(Attendance!$G3138,BLOCK_THURSDAY_PERIOD_SCHEDULE[],2,TRUE),
       IF(COUNTIF(FINALS_WEEK_THURSDAY_DATE[],Attendance!$J3138) &gt; 0, VLOOKUP(Attendance!$G3138,FINALS_WEEK_THURSDAY_PERIOD_SCHEDULE[],2,TRUE),
       VLOOKUP(Attendance!$G3138,REGULAR_WEEK_SCHEDULE[[Thursday]:[Period]],3,TRUE))),
IF(WEEKDAY(Attendance!$J3138) = 6,
       IF(COUNTIF(FINALS_WEEK_FRIDAY_DATE[],Attendance!$J3138) &gt; 0, VLOOKUP(Attendance!$G3138,FINALS_WEEK_FRIDAY_PERIOD_SCHEDULE[],2,TRUE),
       VLOOKUP(Attendance!$G3138,REGULAR_WEEK_SCHEDULE[[Friday]:[Period]],2,TRUE))))))))))</f>
        <v/>
      </c>
      <c r="J3138" s="41" t="str">
        <f t="shared" ca="1" si="149"/>
        <v/>
      </c>
      <c r="K3138" s="41" t="str">
        <f>IF($A3138 &lt;&gt; "",VLOOKUP($A3138,'Student reference sheet'!$A$2:$V$2329, 7,FALSE), "")</f>
        <v/>
      </c>
      <c r="L3138" s="30" t="str">
        <f>IF($A3138 ="", "", VLOOKUP($A3138, 'Student reference sheet'!$A$2:$Z$2603,23,FALSE))</f>
        <v/>
      </c>
      <c r="M3138" s="30" t="str">
        <f>IF($A3138 ="", "", VLOOKUP($A3138, 'Student reference sheet'!$A$2:$Z$2603,24,FALSE))</f>
        <v/>
      </c>
      <c r="N3138" s="30" t="str">
        <f>IF($A3138 ="", "", VLOOKUP($A3138, 'Student reference sheet'!$A$2:$Z$2603,26,FALSE))</f>
        <v/>
      </c>
      <c r="O3138" s="30" t="str">
        <f>IF($A3138 ="", "", VLOOKUP($A3138, 'Student reference sheet'!$A$2:$Z$2603,25,FALSE))</f>
        <v/>
      </c>
      <c r="P3138" s="39" t="str">
        <f>IF($A3138 = "", "", IF(OR(VLOOKUP($A3138,'Student reference sheet'!$A$2:$V$2400,8,FALSE) = "R",  VLOOKUP($A3138,'Student reference sheet'!$A$2:$V$2400,8,FALSE) = "L"), "X", ""))</f>
        <v/>
      </c>
      <c r="Q3138" s="39" t="str">
        <f>IF($A3138 ="", "", VLOOKUP($A3138, 'Student reference sheet'!$A$2:$V$2603,22,FALSE))</f>
        <v/>
      </c>
      <c r="R3138" s="39" t="str">
        <f>IF($A3138 &lt;&gt; "",VLOOKUP($A3138,'Student reference sheet'!$A$2:$V$2329, 5,FALSE), "")</f>
        <v/>
      </c>
      <c r="S3138" s="39" t="str">
        <f>IF($A3138 &lt;&gt; "",VLOOKUP($A3138,'Student reference sheet'!$A$2:$V$2329, 6,FALSE), "")</f>
        <v/>
      </c>
      <c r="T3138" s="30" t="str">
        <f>IF($A3138 = "","",
IF(VLOOKUP($A3138,'Student reference sheet'!$A$2:$V$2329, 10,FALSE) = "Y", "Hispanic",
IF(VLOOKUP($A3138,'Student reference sheet'!$A$2:$V$2329,11,FALSE) &lt;&gt; "",
IF(VLOOKUP($A3138,'Student reference sheet'!$A$2:$V$2329,11,FALSE) = "UNK", "Unknown", VLOOKUP(VALUE(VLOOKUP($A3138,'Student reference sheet'!$A$2:$V$2329,11,FALSE)),'Ethnicity Reference'!$A$2:$B$22,2,FALSE)),
IF(VLOOKUP($A3138,'Student reference sheet'!$A$2:$V$2329,9,FALSE) &lt;&gt; "", VLOOKUP(VALUE(VLOOKUP($A3138,'Student reference sheet'!$A$2:$V$2329,9,FALSE)),'Ethnicity Reference'!$A$2:$B$22,2,FALSE),"Unknown"))))</f>
        <v/>
      </c>
      <c r="U3138" s="35"/>
    </row>
    <row r="3139" spans="1:21" ht="15.75">
      <c r="A3139" s="47"/>
      <c r="B3139" s="33"/>
      <c r="C3139" s="39" t="str">
        <f>IF($A3139 &lt;&gt; "",VLOOKUP($A3139,'Student reference sheet'!$A$2:$V$2329, 3,FALSE), "")</f>
        <v/>
      </c>
      <c r="D3139" s="39" t="str">
        <f>IF($A3139 &lt;&gt; "",VLOOKUP($A3139,'Student reference sheet'!$A$2:$V$2329, 2,FALSE), "")</f>
        <v/>
      </c>
      <c r="E3139" s="35"/>
      <c r="F3139" s="34"/>
      <c r="G3139" s="40" t="str">
        <f t="shared" ca="1" si="147"/>
        <v/>
      </c>
      <c r="H3139" s="40" t="str">
        <f t="shared" ca="1" si="148"/>
        <v/>
      </c>
      <c r="I3139" s="36" t="str">
        <f>IF($A3139 = "", "",
IF(COUNTIF(MINIMUM_DAY_DATES[], Attendance!J3139) &gt; 0, VLOOKUP(Attendance!$G3139,MINIMUM_DAY_PERIOD_SCHEDULE[], 2,TRUE),
IF(COUNTIF(RALLY_DATES[], Attendance!J3139) &gt; 0, VLOOKUP(Attendance!$G3139,RALLY_PERIOD_SCHEDULE[], 2,TRUE),
IF(WEEKDAY(Attendance!$J3139) = 2,
       IF(COUNTIF(FINALS_WEEK_MONDAY_DATE[],Attendance!$J3139) &gt; 0, VLOOKUP(Attendance!$G3139,FINALS_WEEK_MONDAY_PERIOD_SCHEDULE[],2,TRUE),
       VLOOKUP(Attendance!$G3139,REGULAR_WEEK_SCHEDULE[],6,TRUE)),
IF(WEEKDAY($J3139) = 3,
       IF(COUNTIF(FINALS_WEEK_TUESDAY_DATE[],Attendance!$J3139) &gt; 0, VLOOKUP(Attendance!$G3139,FINALS_WEEK_TUESDAY_PERIOD_SCHEDULE[],2,TRUE),
       VLOOKUP(Attendance!$G3139,REGULAR_WEEK_SCHEDULE[[Tuesday]:[Period]],5,TRUE)),
IF(WEEKDAY(Attendance!$J3139) = 4,
        IF(COUNTIF(BLOCK_WEDNESDAY_DATES[],Attendance!$J3139) &gt; 0, VLOOKUP(Attendance!$G3139,BLOCK_WEDNESDAY_PERIOD_SCHEDULE[],2,TRUE),
        IF(COUNTIF(FINALS_WEEK_WEDNESDAY_DATE[],Attendance!$J3139) &gt; 0, VLOOKUP(Attendance!$G3139,FINALS_WEEK_WEDNESDAY_PERIOD_SCHEDULE[],2,TRUE),
       VLOOKUP(Attendance!$G3139,REGULAR_WEEK_SCHEDULE[[Wednesday]:[Period]],4,TRUE))),
IF(WEEKDAY($J3139) = 5,
       IF(COUNTIF(BLOCK_THURSDAY_DATES[],Attendance!$J3139) &gt; 0, VLOOKUP(Attendance!$G3139,BLOCK_THURSDAY_PERIOD_SCHEDULE[],2,TRUE),
       IF(COUNTIF(FINALS_WEEK_THURSDAY_DATE[],Attendance!$J3139) &gt; 0, VLOOKUP(Attendance!$G3139,FINALS_WEEK_THURSDAY_PERIOD_SCHEDULE[],2,TRUE),
       VLOOKUP(Attendance!$G3139,REGULAR_WEEK_SCHEDULE[[Thursday]:[Period]],3,TRUE))),
IF(WEEKDAY(Attendance!$J3139) = 6,
       IF(COUNTIF(FINALS_WEEK_FRIDAY_DATE[],Attendance!$J3139) &gt; 0, VLOOKUP(Attendance!$G3139,FINALS_WEEK_FRIDAY_PERIOD_SCHEDULE[],2,TRUE),
       VLOOKUP(Attendance!$G3139,REGULAR_WEEK_SCHEDULE[[Friday]:[Period]],2,TRUE))))))))))</f>
        <v/>
      </c>
      <c r="J3139" s="41" t="str">
        <f t="shared" ca="1" si="149"/>
        <v/>
      </c>
      <c r="K3139" s="41" t="str">
        <f>IF($A3139 &lt;&gt; "",VLOOKUP($A3139,'Student reference sheet'!$A$2:$V$2329, 7,FALSE), "")</f>
        <v/>
      </c>
      <c r="L3139" s="30" t="str">
        <f>IF($A3139 ="", "", VLOOKUP($A3139, 'Student reference sheet'!$A$2:$Z$2603,23,FALSE))</f>
        <v/>
      </c>
      <c r="M3139" s="30" t="str">
        <f>IF($A3139 ="", "", VLOOKUP($A3139, 'Student reference sheet'!$A$2:$Z$2603,24,FALSE))</f>
        <v/>
      </c>
      <c r="N3139" s="30" t="str">
        <f>IF($A3139 ="", "", VLOOKUP($A3139, 'Student reference sheet'!$A$2:$Z$2603,26,FALSE))</f>
        <v/>
      </c>
      <c r="O3139" s="30" t="str">
        <f>IF($A3139 ="", "", VLOOKUP($A3139, 'Student reference sheet'!$A$2:$Z$2603,25,FALSE))</f>
        <v/>
      </c>
      <c r="P3139" s="39" t="str">
        <f>IF($A3139 = "", "", IF(OR(VLOOKUP($A3139,'Student reference sheet'!$A$2:$V$2400,8,FALSE) = "R",  VLOOKUP($A3139,'Student reference sheet'!$A$2:$V$2400,8,FALSE) = "L"), "X", ""))</f>
        <v/>
      </c>
      <c r="Q3139" s="39" t="str">
        <f>IF($A3139 ="", "", VLOOKUP($A3139, 'Student reference sheet'!$A$2:$V$2603,22,FALSE))</f>
        <v/>
      </c>
      <c r="R3139" s="39" t="str">
        <f>IF($A3139 &lt;&gt; "",VLOOKUP($A3139,'Student reference sheet'!$A$2:$V$2329, 5,FALSE), "")</f>
        <v/>
      </c>
      <c r="S3139" s="39" t="str">
        <f>IF($A3139 &lt;&gt; "",VLOOKUP($A3139,'Student reference sheet'!$A$2:$V$2329, 6,FALSE), "")</f>
        <v/>
      </c>
      <c r="T3139" s="30" t="str">
        <f>IF($A3139 = "","",
IF(VLOOKUP($A3139,'Student reference sheet'!$A$2:$V$2329, 10,FALSE) = "Y", "Hispanic",
IF(VLOOKUP($A3139,'Student reference sheet'!$A$2:$V$2329,11,FALSE) &lt;&gt; "",
IF(VLOOKUP($A3139,'Student reference sheet'!$A$2:$V$2329,11,FALSE) = "UNK", "Unknown", VLOOKUP(VALUE(VLOOKUP($A3139,'Student reference sheet'!$A$2:$V$2329,11,FALSE)),'Ethnicity Reference'!$A$2:$B$22,2,FALSE)),
IF(VLOOKUP($A3139,'Student reference sheet'!$A$2:$V$2329,9,FALSE) &lt;&gt; "", VLOOKUP(VALUE(VLOOKUP($A3139,'Student reference sheet'!$A$2:$V$2329,9,FALSE)),'Ethnicity Reference'!$A$2:$B$22,2,FALSE),"Unknown"))))</f>
        <v/>
      </c>
      <c r="U3139" s="35"/>
    </row>
    <row r="3140" spans="1:21" ht="15.75">
      <c r="A3140" s="47"/>
      <c r="B3140" s="33"/>
      <c r="C3140" s="39" t="str">
        <f>IF($A3140 &lt;&gt; "",VLOOKUP($A3140,'Student reference sheet'!$A$2:$V$2329, 3,FALSE), "")</f>
        <v/>
      </c>
      <c r="D3140" s="39" t="str">
        <f>IF($A3140 &lt;&gt; "",VLOOKUP($A3140,'Student reference sheet'!$A$2:$V$2329, 2,FALSE), "")</f>
        <v/>
      </c>
      <c r="E3140" s="35"/>
      <c r="F3140" s="34"/>
      <c r="G3140" s="40" t="str">
        <f t="shared" ca="1" si="147"/>
        <v/>
      </c>
      <c r="H3140" s="40" t="str">
        <f t="shared" ca="1" si="148"/>
        <v/>
      </c>
      <c r="I3140" s="36" t="str">
        <f>IF($A3140 = "", "",
IF(COUNTIF(MINIMUM_DAY_DATES[], Attendance!J3140) &gt; 0, VLOOKUP(Attendance!$G3140,MINIMUM_DAY_PERIOD_SCHEDULE[], 2,TRUE),
IF(COUNTIF(RALLY_DATES[], Attendance!J3140) &gt; 0, VLOOKUP(Attendance!$G3140,RALLY_PERIOD_SCHEDULE[], 2,TRUE),
IF(WEEKDAY(Attendance!$J3140) = 2,
       IF(COUNTIF(FINALS_WEEK_MONDAY_DATE[],Attendance!$J3140) &gt; 0, VLOOKUP(Attendance!$G3140,FINALS_WEEK_MONDAY_PERIOD_SCHEDULE[],2,TRUE),
       VLOOKUP(Attendance!$G3140,REGULAR_WEEK_SCHEDULE[],6,TRUE)),
IF(WEEKDAY($J3140) = 3,
       IF(COUNTIF(FINALS_WEEK_TUESDAY_DATE[],Attendance!$J3140) &gt; 0, VLOOKUP(Attendance!$G3140,FINALS_WEEK_TUESDAY_PERIOD_SCHEDULE[],2,TRUE),
       VLOOKUP(Attendance!$G3140,REGULAR_WEEK_SCHEDULE[[Tuesday]:[Period]],5,TRUE)),
IF(WEEKDAY(Attendance!$J3140) = 4,
        IF(COUNTIF(BLOCK_WEDNESDAY_DATES[],Attendance!$J3140) &gt; 0, VLOOKUP(Attendance!$G3140,BLOCK_WEDNESDAY_PERIOD_SCHEDULE[],2,TRUE),
        IF(COUNTIF(FINALS_WEEK_WEDNESDAY_DATE[],Attendance!$J3140) &gt; 0, VLOOKUP(Attendance!$G3140,FINALS_WEEK_WEDNESDAY_PERIOD_SCHEDULE[],2,TRUE),
       VLOOKUP(Attendance!$G3140,REGULAR_WEEK_SCHEDULE[[Wednesday]:[Period]],4,TRUE))),
IF(WEEKDAY($J3140) = 5,
       IF(COUNTIF(BLOCK_THURSDAY_DATES[],Attendance!$J3140) &gt; 0, VLOOKUP(Attendance!$G3140,BLOCK_THURSDAY_PERIOD_SCHEDULE[],2,TRUE),
       IF(COUNTIF(FINALS_WEEK_THURSDAY_DATE[],Attendance!$J3140) &gt; 0, VLOOKUP(Attendance!$G3140,FINALS_WEEK_THURSDAY_PERIOD_SCHEDULE[],2,TRUE),
       VLOOKUP(Attendance!$G3140,REGULAR_WEEK_SCHEDULE[[Thursday]:[Period]],3,TRUE))),
IF(WEEKDAY(Attendance!$J3140) = 6,
       IF(COUNTIF(FINALS_WEEK_FRIDAY_DATE[],Attendance!$J3140) &gt; 0, VLOOKUP(Attendance!$G3140,FINALS_WEEK_FRIDAY_PERIOD_SCHEDULE[],2,TRUE),
       VLOOKUP(Attendance!$G3140,REGULAR_WEEK_SCHEDULE[[Friday]:[Period]],2,TRUE))))))))))</f>
        <v/>
      </c>
      <c r="J3140" s="41" t="str">
        <f t="shared" ca="1" si="149"/>
        <v/>
      </c>
      <c r="K3140" s="41" t="str">
        <f>IF($A3140 &lt;&gt; "",VLOOKUP($A3140,'Student reference sheet'!$A$2:$V$2329, 7,FALSE), "")</f>
        <v/>
      </c>
      <c r="L3140" s="30" t="str">
        <f>IF($A3140 ="", "", VLOOKUP($A3140, 'Student reference sheet'!$A$2:$Z$2603,23,FALSE))</f>
        <v/>
      </c>
      <c r="M3140" s="30" t="str">
        <f>IF($A3140 ="", "", VLOOKUP($A3140, 'Student reference sheet'!$A$2:$Z$2603,24,FALSE))</f>
        <v/>
      </c>
      <c r="N3140" s="30" t="str">
        <f>IF($A3140 ="", "", VLOOKUP($A3140, 'Student reference sheet'!$A$2:$Z$2603,26,FALSE))</f>
        <v/>
      </c>
      <c r="O3140" s="30" t="str">
        <f>IF($A3140 ="", "", VLOOKUP($A3140, 'Student reference sheet'!$A$2:$Z$2603,25,FALSE))</f>
        <v/>
      </c>
      <c r="P3140" s="39" t="str">
        <f>IF($A3140 = "", "", IF(OR(VLOOKUP($A3140,'Student reference sheet'!$A$2:$V$2400,8,FALSE) = "R",  VLOOKUP($A3140,'Student reference sheet'!$A$2:$V$2400,8,FALSE) = "L"), "X", ""))</f>
        <v/>
      </c>
      <c r="Q3140" s="39" t="str">
        <f>IF($A3140 ="", "", VLOOKUP($A3140, 'Student reference sheet'!$A$2:$V$2603,22,FALSE))</f>
        <v/>
      </c>
      <c r="R3140" s="39" t="str">
        <f>IF($A3140 &lt;&gt; "",VLOOKUP($A3140,'Student reference sheet'!$A$2:$V$2329, 5,FALSE), "")</f>
        <v/>
      </c>
      <c r="S3140" s="39" t="str">
        <f>IF($A3140 &lt;&gt; "",VLOOKUP($A3140,'Student reference sheet'!$A$2:$V$2329, 6,FALSE), "")</f>
        <v/>
      </c>
      <c r="T3140" s="30" t="str">
        <f>IF($A3140 = "","",
IF(VLOOKUP($A3140,'Student reference sheet'!$A$2:$V$2329, 10,FALSE) = "Y", "Hispanic",
IF(VLOOKUP($A3140,'Student reference sheet'!$A$2:$V$2329,11,FALSE) &lt;&gt; "",
IF(VLOOKUP($A3140,'Student reference sheet'!$A$2:$V$2329,11,FALSE) = "UNK", "Unknown", VLOOKUP(VALUE(VLOOKUP($A3140,'Student reference sheet'!$A$2:$V$2329,11,FALSE)),'Ethnicity Reference'!$A$2:$B$22,2,FALSE)),
IF(VLOOKUP($A3140,'Student reference sheet'!$A$2:$V$2329,9,FALSE) &lt;&gt; "", VLOOKUP(VALUE(VLOOKUP($A3140,'Student reference sheet'!$A$2:$V$2329,9,FALSE)),'Ethnicity Reference'!$A$2:$B$22,2,FALSE),"Unknown"))))</f>
        <v/>
      </c>
      <c r="U3140" s="35"/>
    </row>
    <row r="3141" spans="1:21" ht="15.75">
      <c r="A3141" s="47"/>
      <c r="B3141" s="33"/>
      <c r="C3141" s="39" t="str">
        <f>IF($A3141 &lt;&gt; "",VLOOKUP($A3141,'Student reference sheet'!$A$2:$V$2329, 3,FALSE), "")</f>
        <v/>
      </c>
      <c r="D3141" s="39" t="str">
        <f>IF($A3141 &lt;&gt; "",VLOOKUP($A3141,'Student reference sheet'!$A$2:$V$2329, 2,FALSE), "")</f>
        <v/>
      </c>
      <c r="E3141" s="35"/>
      <c r="F3141" s="34"/>
      <c r="G3141" s="40" t="str">
        <f t="shared" ca="1" si="147"/>
        <v/>
      </c>
      <c r="H3141" s="40" t="str">
        <f t="shared" ca="1" si="148"/>
        <v/>
      </c>
      <c r="I3141" s="36" t="str">
        <f>IF($A3141 = "", "",
IF(COUNTIF(MINIMUM_DAY_DATES[], Attendance!J3141) &gt; 0, VLOOKUP(Attendance!$G3141,MINIMUM_DAY_PERIOD_SCHEDULE[], 2,TRUE),
IF(COUNTIF(RALLY_DATES[], Attendance!J3141) &gt; 0, VLOOKUP(Attendance!$G3141,RALLY_PERIOD_SCHEDULE[], 2,TRUE),
IF(WEEKDAY(Attendance!$J3141) = 2,
       IF(COUNTIF(FINALS_WEEK_MONDAY_DATE[],Attendance!$J3141) &gt; 0, VLOOKUP(Attendance!$G3141,FINALS_WEEK_MONDAY_PERIOD_SCHEDULE[],2,TRUE),
       VLOOKUP(Attendance!$G3141,REGULAR_WEEK_SCHEDULE[],6,TRUE)),
IF(WEEKDAY($J3141) = 3,
       IF(COUNTIF(FINALS_WEEK_TUESDAY_DATE[],Attendance!$J3141) &gt; 0, VLOOKUP(Attendance!$G3141,FINALS_WEEK_TUESDAY_PERIOD_SCHEDULE[],2,TRUE),
       VLOOKUP(Attendance!$G3141,REGULAR_WEEK_SCHEDULE[[Tuesday]:[Period]],5,TRUE)),
IF(WEEKDAY(Attendance!$J3141) = 4,
        IF(COUNTIF(BLOCK_WEDNESDAY_DATES[],Attendance!$J3141) &gt; 0, VLOOKUP(Attendance!$G3141,BLOCK_WEDNESDAY_PERIOD_SCHEDULE[],2,TRUE),
        IF(COUNTIF(FINALS_WEEK_WEDNESDAY_DATE[],Attendance!$J3141) &gt; 0, VLOOKUP(Attendance!$G3141,FINALS_WEEK_WEDNESDAY_PERIOD_SCHEDULE[],2,TRUE),
       VLOOKUP(Attendance!$G3141,REGULAR_WEEK_SCHEDULE[[Wednesday]:[Period]],4,TRUE))),
IF(WEEKDAY($J3141) = 5,
       IF(COUNTIF(BLOCK_THURSDAY_DATES[],Attendance!$J3141) &gt; 0, VLOOKUP(Attendance!$G3141,BLOCK_THURSDAY_PERIOD_SCHEDULE[],2,TRUE),
       IF(COUNTIF(FINALS_WEEK_THURSDAY_DATE[],Attendance!$J3141) &gt; 0, VLOOKUP(Attendance!$G3141,FINALS_WEEK_THURSDAY_PERIOD_SCHEDULE[],2,TRUE),
       VLOOKUP(Attendance!$G3141,REGULAR_WEEK_SCHEDULE[[Thursday]:[Period]],3,TRUE))),
IF(WEEKDAY(Attendance!$J3141) = 6,
       IF(COUNTIF(FINALS_WEEK_FRIDAY_DATE[],Attendance!$J3141) &gt; 0, VLOOKUP(Attendance!$G3141,FINALS_WEEK_FRIDAY_PERIOD_SCHEDULE[],2,TRUE),
       VLOOKUP(Attendance!$G3141,REGULAR_WEEK_SCHEDULE[[Friday]:[Period]],2,TRUE))))))))))</f>
        <v/>
      </c>
      <c r="J3141" s="41" t="str">
        <f t="shared" ca="1" si="149"/>
        <v/>
      </c>
      <c r="K3141" s="41" t="str">
        <f>IF($A3141 &lt;&gt; "",VLOOKUP($A3141,'Student reference sheet'!$A$2:$V$2329, 7,FALSE), "")</f>
        <v/>
      </c>
      <c r="L3141" s="30" t="str">
        <f>IF($A3141 ="", "", VLOOKUP($A3141, 'Student reference sheet'!$A$2:$Z$2603,23,FALSE))</f>
        <v/>
      </c>
      <c r="M3141" s="30" t="str">
        <f>IF($A3141 ="", "", VLOOKUP($A3141, 'Student reference sheet'!$A$2:$Z$2603,24,FALSE))</f>
        <v/>
      </c>
      <c r="N3141" s="30" t="str">
        <f>IF($A3141 ="", "", VLOOKUP($A3141, 'Student reference sheet'!$A$2:$Z$2603,26,FALSE))</f>
        <v/>
      </c>
      <c r="O3141" s="30" t="str">
        <f>IF($A3141 ="", "", VLOOKUP($A3141, 'Student reference sheet'!$A$2:$Z$2603,25,FALSE))</f>
        <v/>
      </c>
      <c r="P3141" s="39" t="str">
        <f>IF($A3141 = "", "", IF(OR(VLOOKUP($A3141,'Student reference sheet'!$A$2:$V$2400,8,FALSE) = "R",  VLOOKUP($A3141,'Student reference sheet'!$A$2:$V$2400,8,FALSE) = "L"), "X", ""))</f>
        <v/>
      </c>
      <c r="Q3141" s="39" t="str">
        <f>IF($A3141 ="", "", VLOOKUP($A3141, 'Student reference sheet'!$A$2:$V$2603,22,FALSE))</f>
        <v/>
      </c>
      <c r="R3141" s="39" t="str">
        <f>IF($A3141 &lt;&gt; "",VLOOKUP($A3141,'Student reference sheet'!$A$2:$V$2329, 5,FALSE), "")</f>
        <v/>
      </c>
      <c r="S3141" s="39" t="str">
        <f>IF($A3141 &lt;&gt; "",VLOOKUP($A3141,'Student reference sheet'!$A$2:$V$2329, 6,FALSE), "")</f>
        <v/>
      </c>
      <c r="T3141" s="30" t="str">
        <f>IF($A3141 = "","",
IF(VLOOKUP($A3141,'Student reference sheet'!$A$2:$V$2329, 10,FALSE) = "Y", "Hispanic",
IF(VLOOKUP($A3141,'Student reference sheet'!$A$2:$V$2329,11,FALSE) &lt;&gt; "",
IF(VLOOKUP($A3141,'Student reference sheet'!$A$2:$V$2329,11,FALSE) = "UNK", "Unknown", VLOOKUP(VALUE(VLOOKUP($A3141,'Student reference sheet'!$A$2:$V$2329,11,FALSE)),'Ethnicity Reference'!$A$2:$B$22,2,FALSE)),
IF(VLOOKUP($A3141,'Student reference sheet'!$A$2:$V$2329,9,FALSE) &lt;&gt; "", VLOOKUP(VALUE(VLOOKUP($A3141,'Student reference sheet'!$A$2:$V$2329,9,FALSE)),'Ethnicity Reference'!$A$2:$B$22,2,FALSE),"Unknown"))))</f>
        <v/>
      </c>
      <c r="U3141" s="35"/>
    </row>
    <row r="3142" spans="1:21" ht="15.75">
      <c r="A3142" s="47"/>
      <c r="B3142" s="33"/>
      <c r="C3142" s="39" t="str">
        <f>IF($A3142 &lt;&gt; "",VLOOKUP($A3142,'Student reference sheet'!$A$2:$V$2329, 3,FALSE), "")</f>
        <v/>
      </c>
      <c r="D3142" s="39" t="str">
        <f>IF($A3142 &lt;&gt; "",VLOOKUP($A3142,'Student reference sheet'!$A$2:$V$2329, 2,FALSE), "")</f>
        <v/>
      </c>
      <c r="E3142" s="35"/>
      <c r="F3142" s="34"/>
      <c r="G3142" s="40" t="str">
        <f t="shared" ca="1" si="147"/>
        <v/>
      </c>
      <c r="H3142" s="40" t="str">
        <f t="shared" ca="1" si="148"/>
        <v/>
      </c>
      <c r="I3142" s="36" t="str">
        <f>IF($A3142 = "", "",
IF(COUNTIF(MINIMUM_DAY_DATES[], Attendance!J3142) &gt; 0, VLOOKUP(Attendance!$G3142,MINIMUM_DAY_PERIOD_SCHEDULE[], 2,TRUE),
IF(COUNTIF(RALLY_DATES[], Attendance!J3142) &gt; 0, VLOOKUP(Attendance!$G3142,RALLY_PERIOD_SCHEDULE[], 2,TRUE),
IF(WEEKDAY(Attendance!$J3142) = 2,
       IF(COUNTIF(FINALS_WEEK_MONDAY_DATE[],Attendance!$J3142) &gt; 0, VLOOKUP(Attendance!$G3142,FINALS_WEEK_MONDAY_PERIOD_SCHEDULE[],2,TRUE),
       VLOOKUP(Attendance!$G3142,REGULAR_WEEK_SCHEDULE[],6,TRUE)),
IF(WEEKDAY($J3142) = 3,
       IF(COUNTIF(FINALS_WEEK_TUESDAY_DATE[],Attendance!$J3142) &gt; 0, VLOOKUP(Attendance!$G3142,FINALS_WEEK_TUESDAY_PERIOD_SCHEDULE[],2,TRUE),
       VLOOKUP(Attendance!$G3142,REGULAR_WEEK_SCHEDULE[[Tuesday]:[Period]],5,TRUE)),
IF(WEEKDAY(Attendance!$J3142) = 4,
        IF(COUNTIF(BLOCK_WEDNESDAY_DATES[],Attendance!$J3142) &gt; 0, VLOOKUP(Attendance!$G3142,BLOCK_WEDNESDAY_PERIOD_SCHEDULE[],2,TRUE),
        IF(COUNTIF(FINALS_WEEK_WEDNESDAY_DATE[],Attendance!$J3142) &gt; 0, VLOOKUP(Attendance!$G3142,FINALS_WEEK_WEDNESDAY_PERIOD_SCHEDULE[],2,TRUE),
       VLOOKUP(Attendance!$G3142,REGULAR_WEEK_SCHEDULE[[Wednesday]:[Period]],4,TRUE))),
IF(WEEKDAY($J3142) = 5,
       IF(COUNTIF(BLOCK_THURSDAY_DATES[],Attendance!$J3142) &gt; 0, VLOOKUP(Attendance!$G3142,BLOCK_THURSDAY_PERIOD_SCHEDULE[],2,TRUE),
       IF(COUNTIF(FINALS_WEEK_THURSDAY_DATE[],Attendance!$J3142) &gt; 0, VLOOKUP(Attendance!$G3142,FINALS_WEEK_THURSDAY_PERIOD_SCHEDULE[],2,TRUE),
       VLOOKUP(Attendance!$G3142,REGULAR_WEEK_SCHEDULE[[Thursday]:[Period]],3,TRUE))),
IF(WEEKDAY(Attendance!$J3142) = 6,
       IF(COUNTIF(FINALS_WEEK_FRIDAY_DATE[],Attendance!$J3142) &gt; 0, VLOOKUP(Attendance!$G3142,FINALS_WEEK_FRIDAY_PERIOD_SCHEDULE[],2,TRUE),
       VLOOKUP(Attendance!$G3142,REGULAR_WEEK_SCHEDULE[[Friday]:[Period]],2,TRUE))))))))))</f>
        <v/>
      </c>
      <c r="J3142" s="41" t="str">
        <f t="shared" ca="1" si="149"/>
        <v/>
      </c>
      <c r="K3142" s="41" t="str">
        <f>IF($A3142 &lt;&gt; "",VLOOKUP($A3142,'Student reference sheet'!$A$2:$V$2329, 7,FALSE), "")</f>
        <v/>
      </c>
      <c r="L3142" s="30" t="str">
        <f>IF($A3142 ="", "", VLOOKUP($A3142, 'Student reference sheet'!$A$2:$Z$2603,23,FALSE))</f>
        <v/>
      </c>
      <c r="M3142" s="30" t="str">
        <f>IF($A3142 ="", "", VLOOKUP($A3142, 'Student reference sheet'!$A$2:$Z$2603,24,FALSE))</f>
        <v/>
      </c>
      <c r="N3142" s="30" t="str">
        <f>IF($A3142 ="", "", VLOOKUP($A3142, 'Student reference sheet'!$A$2:$Z$2603,26,FALSE))</f>
        <v/>
      </c>
      <c r="O3142" s="30" t="str">
        <f>IF($A3142 ="", "", VLOOKUP($A3142, 'Student reference sheet'!$A$2:$Z$2603,25,FALSE))</f>
        <v/>
      </c>
      <c r="P3142" s="39" t="str">
        <f>IF($A3142 = "", "", IF(OR(VLOOKUP($A3142,'Student reference sheet'!$A$2:$V$2400,8,FALSE) = "R",  VLOOKUP($A3142,'Student reference sheet'!$A$2:$V$2400,8,FALSE) = "L"), "X", ""))</f>
        <v/>
      </c>
      <c r="Q3142" s="39" t="str">
        <f>IF($A3142 ="", "", VLOOKUP($A3142, 'Student reference sheet'!$A$2:$V$2603,22,FALSE))</f>
        <v/>
      </c>
      <c r="R3142" s="39" t="str">
        <f>IF($A3142 &lt;&gt; "",VLOOKUP($A3142,'Student reference sheet'!$A$2:$V$2329, 5,FALSE), "")</f>
        <v/>
      </c>
      <c r="S3142" s="39" t="str">
        <f>IF($A3142 &lt;&gt; "",VLOOKUP($A3142,'Student reference sheet'!$A$2:$V$2329, 6,FALSE), "")</f>
        <v/>
      </c>
      <c r="T3142" s="30" t="str">
        <f>IF($A3142 = "","",
IF(VLOOKUP($A3142,'Student reference sheet'!$A$2:$V$2329, 10,FALSE) = "Y", "Hispanic",
IF(VLOOKUP($A3142,'Student reference sheet'!$A$2:$V$2329,11,FALSE) &lt;&gt; "",
IF(VLOOKUP($A3142,'Student reference sheet'!$A$2:$V$2329,11,FALSE) = "UNK", "Unknown", VLOOKUP(VALUE(VLOOKUP($A3142,'Student reference sheet'!$A$2:$V$2329,11,FALSE)),'Ethnicity Reference'!$A$2:$B$22,2,FALSE)),
IF(VLOOKUP($A3142,'Student reference sheet'!$A$2:$V$2329,9,FALSE) &lt;&gt; "", VLOOKUP(VALUE(VLOOKUP($A3142,'Student reference sheet'!$A$2:$V$2329,9,FALSE)),'Ethnicity Reference'!$A$2:$B$22,2,FALSE),"Unknown"))))</f>
        <v/>
      </c>
      <c r="U3142" s="35"/>
    </row>
    <row r="3143" spans="1:21" ht="15.75">
      <c r="A3143" s="47"/>
      <c r="B3143" s="33"/>
      <c r="C3143" s="39" t="str">
        <f>IF($A3143 &lt;&gt; "",VLOOKUP($A3143,'Student reference sheet'!$A$2:$V$2329, 3,FALSE), "")</f>
        <v/>
      </c>
      <c r="D3143" s="39" t="str">
        <f>IF($A3143 &lt;&gt; "",VLOOKUP($A3143,'Student reference sheet'!$A$2:$V$2329, 2,FALSE), "")</f>
        <v/>
      </c>
      <c r="E3143" s="35"/>
      <c r="F3143" s="34"/>
      <c r="G3143" s="40" t="str">
        <f t="shared" ca="1" si="147"/>
        <v/>
      </c>
      <c r="H3143" s="40" t="str">
        <f t="shared" ca="1" si="148"/>
        <v/>
      </c>
      <c r="I3143" s="36" t="str">
        <f>IF($A3143 = "", "",
IF(COUNTIF(MINIMUM_DAY_DATES[], Attendance!J3143) &gt; 0, VLOOKUP(Attendance!$G3143,MINIMUM_DAY_PERIOD_SCHEDULE[], 2,TRUE),
IF(COUNTIF(RALLY_DATES[], Attendance!J3143) &gt; 0, VLOOKUP(Attendance!$G3143,RALLY_PERIOD_SCHEDULE[], 2,TRUE),
IF(WEEKDAY(Attendance!$J3143) = 2,
       IF(COUNTIF(FINALS_WEEK_MONDAY_DATE[],Attendance!$J3143) &gt; 0, VLOOKUP(Attendance!$G3143,FINALS_WEEK_MONDAY_PERIOD_SCHEDULE[],2,TRUE),
       VLOOKUP(Attendance!$G3143,REGULAR_WEEK_SCHEDULE[],6,TRUE)),
IF(WEEKDAY($J3143) = 3,
       IF(COUNTIF(FINALS_WEEK_TUESDAY_DATE[],Attendance!$J3143) &gt; 0, VLOOKUP(Attendance!$G3143,FINALS_WEEK_TUESDAY_PERIOD_SCHEDULE[],2,TRUE),
       VLOOKUP(Attendance!$G3143,REGULAR_WEEK_SCHEDULE[[Tuesday]:[Period]],5,TRUE)),
IF(WEEKDAY(Attendance!$J3143) = 4,
        IF(COUNTIF(BLOCK_WEDNESDAY_DATES[],Attendance!$J3143) &gt; 0, VLOOKUP(Attendance!$G3143,BLOCK_WEDNESDAY_PERIOD_SCHEDULE[],2,TRUE),
        IF(COUNTIF(FINALS_WEEK_WEDNESDAY_DATE[],Attendance!$J3143) &gt; 0, VLOOKUP(Attendance!$G3143,FINALS_WEEK_WEDNESDAY_PERIOD_SCHEDULE[],2,TRUE),
       VLOOKUP(Attendance!$G3143,REGULAR_WEEK_SCHEDULE[[Wednesday]:[Period]],4,TRUE))),
IF(WEEKDAY($J3143) = 5,
       IF(COUNTIF(BLOCK_THURSDAY_DATES[],Attendance!$J3143) &gt; 0, VLOOKUP(Attendance!$G3143,BLOCK_THURSDAY_PERIOD_SCHEDULE[],2,TRUE),
       IF(COUNTIF(FINALS_WEEK_THURSDAY_DATE[],Attendance!$J3143) &gt; 0, VLOOKUP(Attendance!$G3143,FINALS_WEEK_THURSDAY_PERIOD_SCHEDULE[],2,TRUE),
       VLOOKUP(Attendance!$G3143,REGULAR_WEEK_SCHEDULE[[Thursday]:[Period]],3,TRUE))),
IF(WEEKDAY(Attendance!$J3143) = 6,
       IF(COUNTIF(FINALS_WEEK_FRIDAY_DATE[],Attendance!$J3143) &gt; 0, VLOOKUP(Attendance!$G3143,FINALS_WEEK_FRIDAY_PERIOD_SCHEDULE[],2,TRUE),
       VLOOKUP(Attendance!$G3143,REGULAR_WEEK_SCHEDULE[[Friday]:[Period]],2,TRUE))))))))))</f>
        <v/>
      </c>
      <c r="J3143" s="41" t="str">
        <f t="shared" ca="1" si="149"/>
        <v/>
      </c>
      <c r="K3143" s="41" t="str">
        <f>IF($A3143 &lt;&gt; "",VLOOKUP($A3143,'Student reference sheet'!$A$2:$V$2329, 7,FALSE), "")</f>
        <v/>
      </c>
      <c r="L3143" s="30" t="str">
        <f>IF($A3143 ="", "", VLOOKUP($A3143, 'Student reference sheet'!$A$2:$Z$2603,23,FALSE))</f>
        <v/>
      </c>
      <c r="M3143" s="30" t="str">
        <f>IF($A3143 ="", "", VLOOKUP($A3143, 'Student reference sheet'!$A$2:$Z$2603,24,FALSE))</f>
        <v/>
      </c>
      <c r="N3143" s="30" t="str">
        <f>IF($A3143 ="", "", VLOOKUP($A3143, 'Student reference sheet'!$A$2:$Z$2603,26,FALSE))</f>
        <v/>
      </c>
      <c r="O3143" s="30" t="str">
        <f>IF($A3143 ="", "", VLOOKUP($A3143, 'Student reference sheet'!$A$2:$Z$2603,25,FALSE))</f>
        <v/>
      </c>
      <c r="P3143" s="39" t="str">
        <f>IF($A3143 = "", "", IF(OR(VLOOKUP($A3143,'Student reference sheet'!$A$2:$V$2400,8,FALSE) = "R",  VLOOKUP($A3143,'Student reference sheet'!$A$2:$V$2400,8,FALSE) = "L"), "X", ""))</f>
        <v/>
      </c>
      <c r="Q3143" s="39" t="str">
        <f>IF($A3143 ="", "", VLOOKUP($A3143, 'Student reference sheet'!$A$2:$V$2603,22,FALSE))</f>
        <v/>
      </c>
      <c r="R3143" s="39" t="str">
        <f>IF($A3143 &lt;&gt; "",VLOOKUP($A3143,'Student reference sheet'!$A$2:$V$2329, 5,FALSE), "")</f>
        <v/>
      </c>
      <c r="S3143" s="39" t="str">
        <f>IF($A3143 &lt;&gt; "",VLOOKUP($A3143,'Student reference sheet'!$A$2:$V$2329, 6,FALSE), "")</f>
        <v/>
      </c>
      <c r="T3143" s="30" t="str">
        <f>IF($A3143 = "","",
IF(VLOOKUP($A3143,'Student reference sheet'!$A$2:$V$2329, 10,FALSE) = "Y", "Hispanic",
IF(VLOOKUP($A3143,'Student reference sheet'!$A$2:$V$2329,11,FALSE) &lt;&gt; "",
IF(VLOOKUP($A3143,'Student reference sheet'!$A$2:$V$2329,11,FALSE) = "UNK", "Unknown", VLOOKUP(VALUE(VLOOKUP($A3143,'Student reference sheet'!$A$2:$V$2329,11,FALSE)),'Ethnicity Reference'!$A$2:$B$22,2,FALSE)),
IF(VLOOKUP($A3143,'Student reference sheet'!$A$2:$V$2329,9,FALSE) &lt;&gt; "", VLOOKUP(VALUE(VLOOKUP($A3143,'Student reference sheet'!$A$2:$V$2329,9,FALSE)),'Ethnicity Reference'!$A$2:$B$22,2,FALSE),"Unknown"))))</f>
        <v/>
      </c>
      <c r="U3143" s="35"/>
    </row>
    <row r="3144" spans="1:21" ht="15.75">
      <c r="A3144" s="47"/>
      <c r="B3144" s="33"/>
      <c r="C3144" s="39" t="str">
        <f>IF($A3144 &lt;&gt; "",VLOOKUP($A3144,'Student reference sheet'!$A$2:$V$2329, 3,FALSE), "")</f>
        <v/>
      </c>
      <c r="D3144" s="39" t="str">
        <f>IF($A3144 &lt;&gt; "",VLOOKUP($A3144,'Student reference sheet'!$A$2:$V$2329, 2,FALSE), "")</f>
        <v/>
      </c>
      <c r="E3144" s="35"/>
      <c r="F3144" s="34"/>
      <c r="G3144" s="40" t="str">
        <f t="shared" ca="1" si="147"/>
        <v/>
      </c>
      <c r="H3144" s="40" t="str">
        <f t="shared" ca="1" si="148"/>
        <v/>
      </c>
      <c r="I3144" s="36" t="str">
        <f>IF($A3144 = "", "",
IF(COUNTIF(MINIMUM_DAY_DATES[], Attendance!J3144) &gt; 0, VLOOKUP(Attendance!$G3144,MINIMUM_DAY_PERIOD_SCHEDULE[], 2,TRUE),
IF(COUNTIF(RALLY_DATES[], Attendance!J3144) &gt; 0, VLOOKUP(Attendance!$G3144,RALLY_PERIOD_SCHEDULE[], 2,TRUE),
IF(WEEKDAY(Attendance!$J3144) = 2,
       IF(COUNTIF(FINALS_WEEK_MONDAY_DATE[],Attendance!$J3144) &gt; 0, VLOOKUP(Attendance!$G3144,FINALS_WEEK_MONDAY_PERIOD_SCHEDULE[],2,TRUE),
       VLOOKUP(Attendance!$G3144,REGULAR_WEEK_SCHEDULE[],6,TRUE)),
IF(WEEKDAY($J3144) = 3,
       IF(COUNTIF(FINALS_WEEK_TUESDAY_DATE[],Attendance!$J3144) &gt; 0, VLOOKUP(Attendance!$G3144,FINALS_WEEK_TUESDAY_PERIOD_SCHEDULE[],2,TRUE),
       VLOOKUP(Attendance!$G3144,REGULAR_WEEK_SCHEDULE[[Tuesday]:[Period]],5,TRUE)),
IF(WEEKDAY(Attendance!$J3144) = 4,
        IF(COUNTIF(BLOCK_WEDNESDAY_DATES[],Attendance!$J3144) &gt; 0, VLOOKUP(Attendance!$G3144,BLOCK_WEDNESDAY_PERIOD_SCHEDULE[],2,TRUE),
        IF(COUNTIF(FINALS_WEEK_WEDNESDAY_DATE[],Attendance!$J3144) &gt; 0, VLOOKUP(Attendance!$G3144,FINALS_WEEK_WEDNESDAY_PERIOD_SCHEDULE[],2,TRUE),
       VLOOKUP(Attendance!$G3144,REGULAR_WEEK_SCHEDULE[[Wednesday]:[Period]],4,TRUE))),
IF(WEEKDAY($J3144) = 5,
       IF(COUNTIF(BLOCK_THURSDAY_DATES[],Attendance!$J3144) &gt; 0, VLOOKUP(Attendance!$G3144,BLOCK_THURSDAY_PERIOD_SCHEDULE[],2,TRUE),
       IF(COUNTIF(FINALS_WEEK_THURSDAY_DATE[],Attendance!$J3144) &gt; 0, VLOOKUP(Attendance!$G3144,FINALS_WEEK_THURSDAY_PERIOD_SCHEDULE[],2,TRUE),
       VLOOKUP(Attendance!$G3144,REGULAR_WEEK_SCHEDULE[[Thursday]:[Period]],3,TRUE))),
IF(WEEKDAY(Attendance!$J3144) = 6,
       IF(COUNTIF(FINALS_WEEK_FRIDAY_DATE[],Attendance!$J3144) &gt; 0, VLOOKUP(Attendance!$G3144,FINALS_WEEK_FRIDAY_PERIOD_SCHEDULE[],2,TRUE),
       VLOOKUP(Attendance!$G3144,REGULAR_WEEK_SCHEDULE[[Friday]:[Period]],2,TRUE))))))))))</f>
        <v/>
      </c>
      <c r="J3144" s="41" t="str">
        <f t="shared" ca="1" si="149"/>
        <v/>
      </c>
      <c r="K3144" s="41" t="str">
        <f>IF($A3144 &lt;&gt; "",VLOOKUP($A3144,'Student reference sheet'!$A$2:$V$2329, 7,FALSE), "")</f>
        <v/>
      </c>
      <c r="L3144" s="30" t="str">
        <f>IF($A3144 ="", "", VLOOKUP($A3144, 'Student reference sheet'!$A$2:$Z$2603,23,FALSE))</f>
        <v/>
      </c>
      <c r="M3144" s="30" t="str">
        <f>IF($A3144 ="", "", VLOOKUP($A3144, 'Student reference sheet'!$A$2:$Z$2603,24,FALSE))</f>
        <v/>
      </c>
      <c r="N3144" s="30" t="str">
        <f>IF($A3144 ="", "", VLOOKUP($A3144, 'Student reference sheet'!$A$2:$Z$2603,26,FALSE))</f>
        <v/>
      </c>
      <c r="O3144" s="30" t="str">
        <f>IF($A3144 ="", "", VLOOKUP($A3144, 'Student reference sheet'!$A$2:$Z$2603,25,FALSE))</f>
        <v/>
      </c>
      <c r="P3144" s="39" t="str">
        <f>IF($A3144 = "", "", IF(OR(VLOOKUP($A3144,'Student reference sheet'!$A$2:$V$2400,8,FALSE) = "R",  VLOOKUP($A3144,'Student reference sheet'!$A$2:$V$2400,8,FALSE) = "L"), "X", ""))</f>
        <v/>
      </c>
      <c r="Q3144" s="39" t="str">
        <f>IF($A3144 ="", "", VLOOKUP($A3144, 'Student reference sheet'!$A$2:$V$2603,22,FALSE))</f>
        <v/>
      </c>
      <c r="R3144" s="39" t="str">
        <f>IF($A3144 &lt;&gt; "",VLOOKUP($A3144,'Student reference sheet'!$A$2:$V$2329, 5,FALSE), "")</f>
        <v/>
      </c>
      <c r="S3144" s="39" t="str">
        <f>IF($A3144 &lt;&gt; "",VLOOKUP($A3144,'Student reference sheet'!$A$2:$V$2329, 6,FALSE), "")</f>
        <v/>
      </c>
      <c r="T3144" s="30" t="str">
        <f>IF($A3144 = "","",
IF(VLOOKUP($A3144,'Student reference sheet'!$A$2:$V$2329, 10,FALSE) = "Y", "Hispanic",
IF(VLOOKUP($A3144,'Student reference sheet'!$A$2:$V$2329,11,FALSE) &lt;&gt; "",
IF(VLOOKUP($A3144,'Student reference sheet'!$A$2:$V$2329,11,FALSE) = "UNK", "Unknown", VLOOKUP(VALUE(VLOOKUP($A3144,'Student reference sheet'!$A$2:$V$2329,11,FALSE)),'Ethnicity Reference'!$A$2:$B$22,2,FALSE)),
IF(VLOOKUP($A3144,'Student reference sheet'!$A$2:$V$2329,9,FALSE) &lt;&gt; "", VLOOKUP(VALUE(VLOOKUP($A3144,'Student reference sheet'!$A$2:$V$2329,9,FALSE)),'Ethnicity Reference'!$A$2:$B$22,2,FALSE),"Unknown"))))</f>
        <v/>
      </c>
      <c r="U3144" s="35"/>
    </row>
    <row r="3145" spans="1:21" ht="15.75">
      <c r="A3145" s="47"/>
      <c r="B3145" s="33"/>
      <c r="C3145" s="39" t="str">
        <f>IF($A3145 &lt;&gt; "",VLOOKUP($A3145,'Student reference sheet'!$A$2:$V$2329, 3,FALSE), "")</f>
        <v/>
      </c>
      <c r="D3145" s="39" t="str">
        <f>IF($A3145 &lt;&gt; "",VLOOKUP($A3145,'Student reference sheet'!$A$2:$V$2329, 2,FALSE), "")</f>
        <v/>
      </c>
      <c r="E3145" s="35"/>
      <c r="F3145" s="34"/>
      <c r="G3145" s="40" t="str">
        <f t="shared" ca="1" si="147"/>
        <v/>
      </c>
      <c r="H3145" s="40" t="str">
        <f t="shared" ca="1" si="148"/>
        <v/>
      </c>
      <c r="I3145" s="36" t="str">
        <f>IF($A3145 = "", "",
IF(COUNTIF(MINIMUM_DAY_DATES[], Attendance!J3145) &gt; 0, VLOOKUP(Attendance!$G3145,MINIMUM_DAY_PERIOD_SCHEDULE[], 2,TRUE),
IF(COUNTIF(RALLY_DATES[], Attendance!J3145) &gt; 0, VLOOKUP(Attendance!$G3145,RALLY_PERIOD_SCHEDULE[], 2,TRUE),
IF(WEEKDAY(Attendance!$J3145) = 2,
       IF(COUNTIF(FINALS_WEEK_MONDAY_DATE[],Attendance!$J3145) &gt; 0, VLOOKUP(Attendance!$G3145,FINALS_WEEK_MONDAY_PERIOD_SCHEDULE[],2,TRUE),
       VLOOKUP(Attendance!$G3145,REGULAR_WEEK_SCHEDULE[],6,TRUE)),
IF(WEEKDAY($J3145) = 3,
       IF(COUNTIF(FINALS_WEEK_TUESDAY_DATE[],Attendance!$J3145) &gt; 0, VLOOKUP(Attendance!$G3145,FINALS_WEEK_TUESDAY_PERIOD_SCHEDULE[],2,TRUE),
       VLOOKUP(Attendance!$G3145,REGULAR_WEEK_SCHEDULE[[Tuesday]:[Period]],5,TRUE)),
IF(WEEKDAY(Attendance!$J3145) = 4,
        IF(COUNTIF(BLOCK_WEDNESDAY_DATES[],Attendance!$J3145) &gt; 0, VLOOKUP(Attendance!$G3145,BLOCK_WEDNESDAY_PERIOD_SCHEDULE[],2,TRUE),
        IF(COUNTIF(FINALS_WEEK_WEDNESDAY_DATE[],Attendance!$J3145) &gt; 0, VLOOKUP(Attendance!$G3145,FINALS_WEEK_WEDNESDAY_PERIOD_SCHEDULE[],2,TRUE),
       VLOOKUP(Attendance!$G3145,REGULAR_WEEK_SCHEDULE[[Wednesday]:[Period]],4,TRUE))),
IF(WEEKDAY($J3145) = 5,
       IF(COUNTIF(BLOCK_THURSDAY_DATES[],Attendance!$J3145) &gt; 0, VLOOKUP(Attendance!$G3145,BLOCK_THURSDAY_PERIOD_SCHEDULE[],2,TRUE),
       IF(COUNTIF(FINALS_WEEK_THURSDAY_DATE[],Attendance!$J3145) &gt; 0, VLOOKUP(Attendance!$G3145,FINALS_WEEK_THURSDAY_PERIOD_SCHEDULE[],2,TRUE),
       VLOOKUP(Attendance!$G3145,REGULAR_WEEK_SCHEDULE[[Thursday]:[Period]],3,TRUE))),
IF(WEEKDAY(Attendance!$J3145) = 6,
       IF(COUNTIF(FINALS_WEEK_FRIDAY_DATE[],Attendance!$J3145) &gt; 0, VLOOKUP(Attendance!$G3145,FINALS_WEEK_FRIDAY_PERIOD_SCHEDULE[],2,TRUE),
       VLOOKUP(Attendance!$G3145,REGULAR_WEEK_SCHEDULE[[Friday]:[Period]],2,TRUE))))))))))</f>
        <v/>
      </c>
      <c r="J3145" s="41" t="str">
        <f t="shared" ca="1" si="149"/>
        <v/>
      </c>
      <c r="K3145" s="41" t="str">
        <f>IF($A3145 &lt;&gt; "",VLOOKUP($A3145,'Student reference sheet'!$A$2:$V$2329, 7,FALSE), "")</f>
        <v/>
      </c>
      <c r="L3145" s="30" t="str">
        <f>IF($A3145 ="", "", VLOOKUP($A3145, 'Student reference sheet'!$A$2:$Z$2603,23,FALSE))</f>
        <v/>
      </c>
      <c r="M3145" s="30" t="str">
        <f>IF($A3145 ="", "", VLOOKUP($A3145, 'Student reference sheet'!$A$2:$Z$2603,24,FALSE))</f>
        <v/>
      </c>
      <c r="N3145" s="30" t="str">
        <f>IF($A3145 ="", "", VLOOKUP($A3145, 'Student reference sheet'!$A$2:$Z$2603,26,FALSE))</f>
        <v/>
      </c>
      <c r="O3145" s="30" t="str">
        <f>IF($A3145 ="", "", VLOOKUP($A3145, 'Student reference sheet'!$A$2:$Z$2603,25,FALSE))</f>
        <v/>
      </c>
      <c r="P3145" s="39" t="str">
        <f>IF($A3145 = "", "", IF(OR(VLOOKUP($A3145,'Student reference sheet'!$A$2:$V$2400,8,FALSE) = "R",  VLOOKUP($A3145,'Student reference sheet'!$A$2:$V$2400,8,FALSE) = "L"), "X", ""))</f>
        <v/>
      </c>
      <c r="Q3145" s="39" t="str">
        <f>IF($A3145 ="", "", VLOOKUP($A3145, 'Student reference sheet'!$A$2:$V$2603,22,FALSE))</f>
        <v/>
      </c>
      <c r="R3145" s="39" t="str">
        <f>IF($A3145 &lt;&gt; "",VLOOKUP($A3145,'Student reference sheet'!$A$2:$V$2329, 5,FALSE), "")</f>
        <v/>
      </c>
      <c r="S3145" s="39" t="str">
        <f>IF($A3145 &lt;&gt; "",VLOOKUP($A3145,'Student reference sheet'!$A$2:$V$2329, 6,FALSE), "")</f>
        <v/>
      </c>
      <c r="T3145" s="30" t="str">
        <f>IF($A3145 = "","",
IF(VLOOKUP($A3145,'Student reference sheet'!$A$2:$V$2329, 10,FALSE) = "Y", "Hispanic",
IF(VLOOKUP($A3145,'Student reference sheet'!$A$2:$V$2329,11,FALSE) &lt;&gt; "",
IF(VLOOKUP($A3145,'Student reference sheet'!$A$2:$V$2329,11,FALSE) = "UNK", "Unknown", VLOOKUP(VALUE(VLOOKUP($A3145,'Student reference sheet'!$A$2:$V$2329,11,FALSE)),'Ethnicity Reference'!$A$2:$B$22,2,FALSE)),
IF(VLOOKUP($A3145,'Student reference sheet'!$A$2:$V$2329,9,FALSE) &lt;&gt; "", VLOOKUP(VALUE(VLOOKUP($A3145,'Student reference sheet'!$A$2:$V$2329,9,FALSE)),'Ethnicity Reference'!$A$2:$B$22,2,FALSE),"Unknown"))))</f>
        <v/>
      </c>
      <c r="U3145" s="35"/>
    </row>
    <row r="3146" spans="1:21" ht="15.75">
      <c r="A3146" s="47"/>
      <c r="B3146" s="33"/>
      <c r="C3146" s="39" t="str">
        <f>IF($A3146 &lt;&gt; "",VLOOKUP($A3146,'Student reference sheet'!$A$2:$V$2329, 3,FALSE), "")</f>
        <v/>
      </c>
      <c r="D3146" s="39" t="str">
        <f>IF($A3146 &lt;&gt; "",VLOOKUP($A3146,'Student reference sheet'!$A$2:$V$2329, 2,FALSE), "")</f>
        <v/>
      </c>
      <c r="E3146" s="35"/>
      <c r="F3146" s="34"/>
      <c r="G3146" s="40" t="str">
        <f t="shared" ref="G3146:G3209" ca="1" si="150">IF(A3146 &lt;&gt;"", IF(G3146 = "",NOW() - TODAY(), G3146), "")</f>
        <v/>
      </c>
      <c r="H3146" s="40" t="str">
        <f t="shared" ref="H3146:H3209" ca="1" si="151">IF(B3146 &lt;&gt;"", IF(H3146 = "",NOW() - TODAY(), H3146), "")</f>
        <v/>
      </c>
      <c r="I3146" s="36" t="str">
        <f>IF($A3146 = "", "",
IF(COUNTIF(MINIMUM_DAY_DATES[], Attendance!J3146) &gt; 0, VLOOKUP(Attendance!$G3146,MINIMUM_DAY_PERIOD_SCHEDULE[], 2,TRUE),
IF(COUNTIF(RALLY_DATES[], Attendance!J3146) &gt; 0, VLOOKUP(Attendance!$G3146,RALLY_PERIOD_SCHEDULE[], 2,TRUE),
IF(WEEKDAY(Attendance!$J3146) = 2,
       IF(COUNTIF(FINALS_WEEK_MONDAY_DATE[],Attendance!$J3146) &gt; 0, VLOOKUP(Attendance!$G3146,FINALS_WEEK_MONDAY_PERIOD_SCHEDULE[],2,TRUE),
       VLOOKUP(Attendance!$G3146,REGULAR_WEEK_SCHEDULE[],6,TRUE)),
IF(WEEKDAY($J3146) = 3,
       IF(COUNTIF(FINALS_WEEK_TUESDAY_DATE[],Attendance!$J3146) &gt; 0, VLOOKUP(Attendance!$G3146,FINALS_WEEK_TUESDAY_PERIOD_SCHEDULE[],2,TRUE),
       VLOOKUP(Attendance!$G3146,REGULAR_WEEK_SCHEDULE[[Tuesday]:[Period]],5,TRUE)),
IF(WEEKDAY(Attendance!$J3146) = 4,
        IF(COUNTIF(BLOCK_WEDNESDAY_DATES[],Attendance!$J3146) &gt; 0, VLOOKUP(Attendance!$G3146,BLOCK_WEDNESDAY_PERIOD_SCHEDULE[],2,TRUE),
        IF(COUNTIF(FINALS_WEEK_WEDNESDAY_DATE[],Attendance!$J3146) &gt; 0, VLOOKUP(Attendance!$G3146,FINALS_WEEK_WEDNESDAY_PERIOD_SCHEDULE[],2,TRUE),
       VLOOKUP(Attendance!$G3146,REGULAR_WEEK_SCHEDULE[[Wednesday]:[Period]],4,TRUE))),
IF(WEEKDAY($J3146) = 5,
       IF(COUNTIF(BLOCK_THURSDAY_DATES[],Attendance!$J3146) &gt; 0, VLOOKUP(Attendance!$G3146,BLOCK_THURSDAY_PERIOD_SCHEDULE[],2,TRUE),
       IF(COUNTIF(FINALS_WEEK_THURSDAY_DATE[],Attendance!$J3146) &gt; 0, VLOOKUP(Attendance!$G3146,FINALS_WEEK_THURSDAY_PERIOD_SCHEDULE[],2,TRUE),
       VLOOKUP(Attendance!$G3146,REGULAR_WEEK_SCHEDULE[[Thursday]:[Period]],3,TRUE))),
IF(WEEKDAY(Attendance!$J3146) = 6,
       IF(COUNTIF(FINALS_WEEK_FRIDAY_DATE[],Attendance!$J3146) &gt; 0, VLOOKUP(Attendance!$G3146,FINALS_WEEK_FRIDAY_PERIOD_SCHEDULE[],2,TRUE),
       VLOOKUP(Attendance!$G3146,REGULAR_WEEK_SCHEDULE[[Friday]:[Period]],2,TRUE))))))))))</f>
        <v/>
      </c>
      <c r="J3146" s="41" t="str">
        <f t="shared" ref="J3146:J3209" ca="1" si="152">IF(A3146 &lt;&gt;"", IF(J3146 = "",TODAY(), J3146), "")</f>
        <v/>
      </c>
      <c r="K3146" s="41" t="str">
        <f>IF($A3146 &lt;&gt; "",VLOOKUP($A3146,'Student reference sheet'!$A$2:$V$2329, 7,FALSE), "")</f>
        <v/>
      </c>
      <c r="L3146" s="30" t="str">
        <f>IF($A3146 ="", "", VLOOKUP($A3146, 'Student reference sheet'!$A$2:$Z$2603,23,FALSE))</f>
        <v/>
      </c>
      <c r="M3146" s="30" t="str">
        <f>IF($A3146 ="", "", VLOOKUP($A3146, 'Student reference sheet'!$A$2:$Z$2603,24,FALSE))</f>
        <v/>
      </c>
      <c r="N3146" s="30" t="str">
        <f>IF($A3146 ="", "", VLOOKUP($A3146, 'Student reference sheet'!$A$2:$Z$2603,26,FALSE))</f>
        <v/>
      </c>
      <c r="O3146" s="30" t="str">
        <f>IF($A3146 ="", "", VLOOKUP($A3146, 'Student reference sheet'!$A$2:$Z$2603,25,FALSE))</f>
        <v/>
      </c>
      <c r="P3146" s="39" t="str">
        <f>IF($A3146 = "", "", IF(OR(VLOOKUP($A3146,'Student reference sheet'!$A$2:$V$2400,8,FALSE) = "R",  VLOOKUP($A3146,'Student reference sheet'!$A$2:$V$2400,8,FALSE) = "L"), "X", ""))</f>
        <v/>
      </c>
      <c r="Q3146" s="39" t="str">
        <f>IF($A3146 ="", "", VLOOKUP($A3146, 'Student reference sheet'!$A$2:$V$2603,22,FALSE))</f>
        <v/>
      </c>
      <c r="R3146" s="39" t="str">
        <f>IF($A3146 &lt;&gt; "",VLOOKUP($A3146,'Student reference sheet'!$A$2:$V$2329, 5,FALSE), "")</f>
        <v/>
      </c>
      <c r="S3146" s="39" t="str">
        <f>IF($A3146 &lt;&gt; "",VLOOKUP($A3146,'Student reference sheet'!$A$2:$V$2329, 6,FALSE), "")</f>
        <v/>
      </c>
      <c r="T3146" s="30" t="str">
        <f>IF($A3146 = "","",
IF(VLOOKUP($A3146,'Student reference sheet'!$A$2:$V$2329, 10,FALSE) = "Y", "Hispanic",
IF(VLOOKUP($A3146,'Student reference sheet'!$A$2:$V$2329,11,FALSE) &lt;&gt; "",
IF(VLOOKUP($A3146,'Student reference sheet'!$A$2:$V$2329,11,FALSE) = "UNK", "Unknown", VLOOKUP(VALUE(VLOOKUP($A3146,'Student reference sheet'!$A$2:$V$2329,11,FALSE)),'Ethnicity Reference'!$A$2:$B$22,2,FALSE)),
IF(VLOOKUP($A3146,'Student reference sheet'!$A$2:$V$2329,9,FALSE) &lt;&gt; "", VLOOKUP(VALUE(VLOOKUP($A3146,'Student reference sheet'!$A$2:$V$2329,9,FALSE)),'Ethnicity Reference'!$A$2:$B$22,2,FALSE),"Unknown"))))</f>
        <v/>
      </c>
      <c r="U3146" s="35"/>
    </row>
    <row r="3147" spans="1:21" ht="15.75">
      <c r="A3147" s="47"/>
      <c r="B3147" s="33"/>
      <c r="C3147" s="39" t="str">
        <f>IF($A3147 &lt;&gt; "",VLOOKUP($A3147,'Student reference sheet'!$A$2:$V$2329, 3,FALSE), "")</f>
        <v/>
      </c>
      <c r="D3147" s="39" t="str">
        <f>IF($A3147 &lt;&gt; "",VLOOKUP($A3147,'Student reference sheet'!$A$2:$V$2329, 2,FALSE), "")</f>
        <v/>
      </c>
      <c r="E3147" s="35"/>
      <c r="F3147" s="34"/>
      <c r="G3147" s="40" t="str">
        <f t="shared" ca="1" si="150"/>
        <v/>
      </c>
      <c r="H3147" s="40" t="str">
        <f t="shared" ca="1" si="151"/>
        <v/>
      </c>
      <c r="I3147" s="36" t="str">
        <f>IF($A3147 = "", "",
IF(COUNTIF(MINIMUM_DAY_DATES[], Attendance!J3147) &gt; 0, VLOOKUP(Attendance!$G3147,MINIMUM_DAY_PERIOD_SCHEDULE[], 2,TRUE),
IF(COUNTIF(RALLY_DATES[], Attendance!J3147) &gt; 0, VLOOKUP(Attendance!$G3147,RALLY_PERIOD_SCHEDULE[], 2,TRUE),
IF(WEEKDAY(Attendance!$J3147) = 2,
       IF(COUNTIF(FINALS_WEEK_MONDAY_DATE[],Attendance!$J3147) &gt; 0, VLOOKUP(Attendance!$G3147,FINALS_WEEK_MONDAY_PERIOD_SCHEDULE[],2,TRUE),
       VLOOKUP(Attendance!$G3147,REGULAR_WEEK_SCHEDULE[],6,TRUE)),
IF(WEEKDAY($J3147) = 3,
       IF(COUNTIF(FINALS_WEEK_TUESDAY_DATE[],Attendance!$J3147) &gt; 0, VLOOKUP(Attendance!$G3147,FINALS_WEEK_TUESDAY_PERIOD_SCHEDULE[],2,TRUE),
       VLOOKUP(Attendance!$G3147,REGULAR_WEEK_SCHEDULE[[Tuesday]:[Period]],5,TRUE)),
IF(WEEKDAY(Attendance!$J3147) = 4,
        IF(COUNTIF(BLOCK_WEDNESDAY_DATES[],Attendance!$J3147) &gt; 0, VLOOKUP(Attendance!$G3147,BLOCK_WEDNESDAY_PERIOD_SCHEDULE[],2,TRUE),
        IF(COUNTIF(FINALS_WEEK_WEDNESDAY_DATE[],Attendance!$J3147) &gt; 0, VLOOKUP(Attendance!$G3147,FINALS_WEEK_WEDNESDAY_PERIOD_SCHEDULE[],2,TRUE),
       VLOOKUP(Attendance!$G3147,REGULAR_WEEK_SCHEDULE[[Wednesday]:[Period]],4,TRUE))),
IF(WEEKDAY($J3147) = 5,
       IF(COUNTIF(BLOCK_THURSDAY_DATES[],Attendance!$J3147) &gt; 0, VLOOKUP(Attendance!$G3147,BLOCK_THURSDAY_PERIOD_SCHEDULE[],2,TRUE),
       IF(COUNTIF(FINALS_WEEK_THURSDAY_DATE[],Attendance!$J3147) &gt; 0, VLOOKUP(Attendance!$G3147,FINALS_WEEK_THURSDAY_PERIOD_SCHEDULE[],2,TRUE),
       VLOOKUP(Attendance!$G3147,REGULAR_WEEK_SCHEDULE[[Thursday]:[Period]],3,TRUE))),
IF(WEEKDAY(Attendance!$J3147) = 6,
       IF(COUNTIF(FINALS_WEEK_FRIDAY_DATE[],Attendance!$J3147) &gt; 0, VLOOKUP(Attendance!$G3147,FINALS_WEEK_FRIDAY_PERIOD_SCHEDULE[],2,TRUE),
       VLOOKUP(Attendance!$G3147,REGULAR_WEEK_SCHEDULE[[Friday]:[Period]],2,TRUE))))))))))</f>
        <v/>
      </c>
      <c r="J3147" s="41" t="str">
        <f t="shared" ca="1" si="152"/>
        <v/>
      </c>
      <c r="K3147" s="41" t="str">
        <f>IF($A3147 &lt;&gt; "",VLOOKUP($A3147,'Student reference sheet'!$A$2:$V$2329, 7,FALSE), "")</f>
        <v/>
      </c>
      <c r="L3147" s="30" t="str">
        <f>IF($A3147 ="", "", VLOOKUP($A3147, 'Student reference sheet'!$A$2:$Z$2603,23,FALSE))</f>
        <v/>
      </c>
      <c r="M3147" s="30" t="str">
        <f>IF($A3147 ="", "", VLOOKUP($A3147, 'Student reference sheet'!$A$2:$Z$2603,24,FALSE))</f>
        <v/>
      </c>
      <c r="N3147" s="30" t="str">
        <f>IF($A3147 ="", "", VLOOKUP($A3147, 'Student reference sheet'!$A$2:$Z$2603,26,FALSE))</f>
        <v/>
      </c>
      <c r="O3147" s="30" t="str">
        <f>IF($A3147 ="", "", VLOOKUP($A3147, 'Student reference sheet'!$A$2:$Z$2603,25,FALSE))</f>
        <v/>
      </c>
      <c r="P3147" s="39" t="str">
        <f>IF($A3147 = "", "", IF(OR(VLOOKUP($A3147,'Student reference sheet'!$A$2:$V$2400,8,FALSE) = "R",  VLOOKUP($A3147,'Student reference sheet'!$A$2:$V$2400,8,FALSE) = "L"), "X", ""))</f>
        <v/>
      </c>
      <c r="Q3147" s="39" t="str">
        <f>IF($A3147 ="", "", VLOOKUP($A3147, 'Student reference sheet'!$A$2:$V$2603,22,FALSE))</f>
        <v/>
      </c>
      <c r="R3147" s="39" t="str">
        <f>IF($A3147 &lt;&gt; "",VLOOKUP($A3147,'Student reference sheet'!$A$2:$V$2329, 5,FALSE), "")</f>
        <v/>
      </c>
      <c r="S3147" s="39" t="str">
        <f>IF($A3147 &lt;&gt; "",VLOOKUP($A3147,'Student reference sheet'!$A$2:$V$2329, 6,FALSE), "")</f>
        <v/>
      </c>
      <c r="T3147" s="30" t="str">
        <f>IF($A3147 = "","",
IF(VLOOKUP($A3147,'Student reference sheet'!$A$2:$V$2329, 10,FALSE) = "Y", "Hispanic",
IF(VLOOKUP($A3147,'Student reference sheet'!$A$2:$V$2329,11,FALSE) &lt;&gt; "",
IF(VLOOKUP($A3147,'Student reference sheet'!$A$2:$V$2329,11,FALSE) = "UNK", "Unknown", VLOOKUP(VALUE(VLOOKUP($A3147,'Student reference sheet'!$A$2:$V$2329,11,FALSE)),'Ethnicity Reference'!$A$2:$B$22,2,FALSE)),
IF(VLOOKUP($A3147,'Student reference sheet'!$A$2:$V$2329,9,FALSE) &lt;&gt; "", VLOOKUP(VALUE(VLOOKUP($A3147,'Student reference sheet'!$A$2:$V$2329,9,FALSE)),'Ethnicity Reference'!$A$2:$B$22,2,FALSE),"Unknown"))))</f>
        <v/>
      </c>
      <c r="U3147" s="35"/>
    </row>
    <row r="3148" spans="1:21" ht="15.75">
      <c r="A3148" s="47"/>
      <c r="B3148" s="33"/>
      <c r="C3148" s="39" t="str">
        <f>IF($A3148 &lt;&gt; "",VLOOKUP($A3148,'Student reference sheet'!$A$2:$V$2329, 3,FALSE), "")</f>
        <v/>
      </c>
      <c r="D3148" s="39" t="str">
        <f>IF($A3148 &lt;&gt; "",VLOOKUP($A3148,'Student reference sheet'!$A$2:$V$2329, 2,FALSE), "")</f>
        <v/>
      </c>
      <c r="E3148" s="35"/>
      <c r="F3148" s="34"/>
      <c r="G3148" s="40" t="str">
        <f t="shared" ca="1" si="150"/>
        <v/>
      </c>
      <c r="H3148" s="40" t="str">
        <f t="shared" ca="1" si="151"/>
        <v/>
      </c>
      <c r="I3148" s="36" t="str">
        <f>IF($A3148 = "", "",
IF(COUNTIF(MINIMUM_DAY_DATES[], Attendance!J3148) &gt; 0, VLOOKUP(Attendance!$G3148,MINIMUM_DAY_PERIOD_SCHEDULE[], 2,TRUE),
IF(COUNTIF(RALLY_DATES[], Attendance!J3148) &gt; 0, VLOOKUP(Attendance!$G3148,RALLY_PERIOD_SCHEDULE[], 2,TRUE),
IF(WEEKDAY(Attendance!$J3148) = 2,
       IF(COUNTIF(FINALS_WEEK_MONDAY_DATE[],Attendance!$J3148) &gt; 0, VLOOKUP(Attendance!$G3148,FINALS_WEEK_MONDAY_PERIOD_SCHEDULE[],2,TRUE),
       VLOOKUP(Attendance!$G3148,REGULAR_WEEK_SCHEDULE[],6,TRUE)),
IF(WEEKDAY($J3148) = 3,
       IF(COUNTIF(FINALS_WEEK_TUESDAY_DATE[],Attendance!$J3148) &gt; 0, VLOOKUP(Attendance!$G3148,FINALS_WEEK_TUESDAY_PERIOD_SCHEDULE[],2,TRUE),
       VLOOKUP(Attendance!$G3148,REGULAR_WEEK_SCHEDULE[[Tuesday]:[Period]],5,TRUE)),
IF(WEEKDAY(Attendance!$J3148) = 4,
        IF(COUNTIF(BLOCK_WEDNESDAY_DATES[],Attendance!$J3148) &gt; 0, VLOOKUP(Attendance!$G3148,BLOCK_WEDNESDAY_PERIOD_SCHEDULE[],2,TRUE),
        IF(COUNTIF(FINALS_WEEK_WEDNESDAY_DATE[],Attendance!$J3148) &gt; 0, VLOOKUP(Attendance!$G3148,FINALS_WEEK_WEDNESDAY_PERIOD_SCHEDULE[],2,TRUE),
       VLOOKUP(Attendance!$G3148,REGULAR_WEEK_SCHEDULE[[Wednesday]:[Period]],4,TRUE))),
IF(WEEKDAY($J3148) = 5,
       IF(COUNTIF(BLOCK_THURSDAY_DATES[],Attendance!$J3148) &gt; 0, VLOOKUP(Attendance!$G3148,BLOCK_THURSDAY_PERIOD_SCHEDULE[],2,TRUE),
       IF(COUNTIF(FINALS_WEEK_THURSDAY_DATE[],Attendance!$J3148) &gt; 0, VLOOKUP(Attendance!$G3148,FINALS_WEEK_THURSDAY_PERIOD_SCHEDULE[],2,TRUE),
       VLOOKUP(Attendance!$G3148,REGULAR_WEEK_SCHEDULE[[Thursday]:[Period]],3,TRUE))),
IF(WEEKDAY(Attendance!$J3148) = 6,
       IF(COUNTIF(FINALS_WEEK_FRIDAY_DATE[],Attendance!$J3148) &gt; 0, VLOOKUP(Attendance!$G3148,FINALS_WEEK_FRIDAY_PERIOD_SCHEDULE[],2,TRUE),
       VLOOKUP(Attendance!$G3148,REGULAR_WEEK_SCHEDULE[[Friday]:[Period]],2,TRUE))))))))))</f>
        <v/>
      </c>
      <c r="J3148" s="41" t="str">
        <f t="shared" ca="1" si="152"/>
        <v/>
      </c>
      <c r="K3148" s="41" t="str">
        <f>IF($A3148 &lt;&gt; "",VLOOKUP($A3148,'Student reference sheet'!$A$2:$V$2329, 7,FALSE), "")</f>
        <v/>
      </c>
      <c r="L3148" s="30" t="str">
        <f>IF($A3148 ="", "", VLOOKUP($A3148, 'Student reference sheet'!$A$2:$Z$2603,23,FALSE))</f>
        <v/>
      </c>
      <c r="M3148" s="30" t="str">
        <f>IF($A3148 ="", "", VLOOKUP($A3148, 'Student reference sheet'!$A$2:$Z$2603,24,FALSE))</f>
        <v/>
      </c>
      <c r="N3148" s="30" t="str">
        <f>IF($A3148 ="", "", VLOOKUP($A3148, 'Student reference sheet'!$A$2:$Z$2603,26,FALSE))</f>
        <v/>
      </c>
      <c r="O3148" s="30" t="str">
        <f>IF($A3148 ="", "", VLOOKUP($A3148, 'Student reference sheet'!$A$2:$Z$2603,25,FALSE))</f>
        <v/>
      </c>
      <c r="P3148" s="39" t="str">
        <f>IF($A3148 = "", "", IF(OR(VLOOKUP($A3148,'Student reference sheet'!$A$2:$V$2400,8,FALSE) = "R",  VLOOKUP($A3148,'Student reference sheet'!$A$2:$V$2400,8,FALSE) = "L"), "X", ""))</f>
        <v/>
      </c>
      <c r="Q3148" s="39" t="str">
        <f>IF($A3148 ="", "", VLOOKUP($A3148, 'Student reference sheet'!$A$2:$V$2603,22,FALSE))</f>
        <v/>
      </c>
      <c r="R3148" s="39" t="str">
        <f>IF($A3148 &lt;&gt; "",VLOOKUP($A3148,'Student reference sheet'!$A$2:$V$2329, 5,FALSE), "")</f>
        <v/>
      </c>
      <c r="S3148" s="39" t="str">
        <f>IF($A3148 &lt;&gt; "",VLOOKUP($A3148,'Student reference sheet'!$A$2:$V$2329, 6,FALSE), "")</f>
        <v/>
      </c>
      <c r="T3148" s="30" t="str">
        <f>IF($A3148 = "","",
IF(VLOOKUP($A3148,'Student reference sheet'!$A$2:$V$2329, 10,FALSE) = "Y", "Hispanic",
IF(VLOOKUP($A3148,'Student reference sheet'!$A$2:$V$2329,11,FALSE) &lt;&gt; "",
IF(VLOOKUP($A3148,'Student reference sheet'!$A$2:$V$2329,11,FALSE) = "UNK", "Unknown", VLOOKUP(VALUE(VLOOKUP($A3148,'Student reference sheet'!$A$2:$V$2329,11,FALSE)),'Ethnicity Reference'!$A$2:$B$22,2,FALSE)),
IF(VLOOKUP($A3148,'Student reference sheet'!$A$2:$V$2329,9,FALSE) &lt;&gt; "", VLOOKUP(VALUE(VLOOKUP($A3148,'Student reference sheet'!$A$2:$V$2329,9,FALSE)),'Ethnicity Reference'!$A$2:$B$22,2,FALSE),"Unknown"))))</f>
        <v/>
      </c>
      <c r="U3148" s="35"/>
    </row>
    <row r="3149" spans="1:21" ht="15.75">
      <c r="A3149" s="47"/>
      <c r="B3149" s="33"/>
      <c r="C3149" s="39" t="str">
        <f>IF($A3149 &lt;&gt; "",VLOOKUP($A3149,'Student reference sheet'!$A$2:$V$2329, 3,FALSE), "")</f>
        <v/>
      </c>
      <c r="D3149" s="39" t="str">
        <f>IF($A3149 &lt;&gt; "",VLOOKUP($A3149,'Student reference sheet'!$A$2:$V$2329, 2,FALSE), "")</f>
        <v/>
      </c>
      <c r="E3149" s="35"/>
      <c r="F3149" s="34"/>
      <c r="G3149" s="40" t="str">
        <f t="shared" ca="1" si="150"/>
        <v/>
      </c>
      <c r="H3149" s="40" t="str">
        <f t="shared" ca="1" si="151"/>
        <v/>
      </c>
      <c r="I3149" s="36" t="str">
        <f>IF($A3149 = "", "",
IF(COUNTIF(MINIMUM_DAY_DATES[], Attendance!J3149) &gt; 0, VLOOKUP(Attendance!$G3149,MINIMUM_DAY_PERIOD_SCHEDULE[], 2,TRUE),
IF(COUNTIF(RALLY_DATES[], Attendance!J3149) &gt; 0, VLOOKUP(Attendance!$G3149,RALLY_PERIOD_SCHEDULE[], 2,TRUE),
IF(WEEKDAY(Attendance!$J3149) = 2,
       IF(COUNTIF(FINALS_WEEK_MONDAY_DATE[],Attendance!$J3149) &gt; 0, VLOOKUP(Attendance!$G3149,FINALS_WEEK_MONDAY_PERIOD_SCHEDULE[],2,TRUE),
       VLOOKUP(Attendance!$G3149,REGULAR_WEEK_SCHEDULE[],6,TRUE)),
IF(WEEKDAY($J3149) = 3,
       IF(COUNTIF(FINALS_WEEK_TUESDAY_DATE[],Attendance!$J3149) &gt; 0, VLOOKUP(Attendance!$G3149,FINALS_WEEK_TUESDAY_PERIOD_SCHEDULE[],2,TRUE),
       VLOOKUP(Attendance!$G3149,REGULAR_WEEK_SCHEDULE[[Tuesday]:[Period]],5,TRUE)),
IF(WEEKDAY(Attendance!$J3149) = 4,
        IF(COUNTIF(BLOCK_WEDNESDAY_DATES[],Attendance!$J3149) &gt; 0, VLOOKUP(Attendance!$G3149,BLOCK_WEDNESDAY_PERIOD_SCHEDULE[],2,TRUE),
        IF(COUNTIF(FINALS_WEEK_WEDNESDAY_DATE[],Attendance!$J3149) &gt; 0, VLOOKUP(Attendance!$G3149,FINALS_WEEK_WEDNESDAY_PERIOD_SCHEDULE[],2,TRUE),
       VLOOKUP(Attendance!$G3149,REGULAR_WEEK_SCHEDULE[[Wednesday]:[Period]],4,TRUE))),
IF(WEEKDAY($J3149) = 5,
       IF(COUNTIF(BLOCK_THURSDAY_DATES[],Attendance!$J3149) &gt; 0, VLOOKUP(Attendance!$G3149,BLOCK_THURSDAY_PERIOD_SCHEDULE[],2,TRUE),
       IF(COUNTIF(FINALS_WEEK_THURSDAY_DATE[],Attendance!$J3149) &gt; 0, VLOOKUP(Attendance!$G3149,FINALS_WEEK_THURSDAY_PERIOD_SCHEDULE[],2,TRUE),
       VLOOKUP(Attendance!$G3149,REGULAR_WEEK_SCHEDULE[[Thursday]:[Period]],3,TRUE))),
IF(WEEKDAY(Attendance!$J3149) = 6,
       IF(COUNTIF(FINALS_WEEK_FRIDAY_DATE[],Attendance!$J3149) &gt; 0, VLOOKUP(Attendance!$G3149,FINALS_WEEK_FRIDAY_PERIOD_SCHEDULE[],2,TRUE),
       VLOOKUP(Attendance!$G3149,REGULAR_WEEK_SCHEDULE[[Friday]:[Period]],2,TRUE))))))))))</f>
        <v/>
      </c>
      <c r="J3149" s="41" t="str">
        <f t="shared" ca="1" si="152"/>
        <v/>
      </c>
      <c r="K3149" s="41" t="str">
        <f>IF($A3149 &lt;&gt; "",VLOOKUP($A3149,'Student reference sheet'!$A$2:$V$2329, 7,FALSE), "")</f>
        <v/>
      </c>
      <c r="L3149" s="30" t="str">
        <f>IF($A3149 ="", "", VLOOKUP($A3149, 'Student reference sheet'!$A$2:$Z$2603,23,FALSE))</f>
        <v/>
      </c>
      <c r="M3149" s="30" t="str">
        <f>IF($A3149 ="", "", VLOOKUP($A3149, 'Student reference sheet'!$A$2:$Z$2603,24,FALSE))</f>
        <v/>
      </c>
      <c r="N3149" s="30" t="str">
        <f>IF($A3149 ="", "", VLOOKUP($A3149, 'Student reference sheet'!$A$2:$Z$2603,26,FALSE))</f>
        <v/>
      </c>
      <c r="O3149" s="30" t="str">
        <f>IF($A3149 ="", "", VLOOKUP($A3149, 'Student reference sheet'!$A$2:$Z$2603,25,FALSE))</f>
        <v/>
      </c>
      <c r="P3149" s="39" t="str">
        <f>IF($A3149 = "", "", IF(OR(VLOOKUP($A3149,'Student reference sheet'!$A$2:$V$2400,8,FALSE) = "R",  VLOOKUP($A3149,'Student reference sheet'!$A$2:$V$2400,8,FALSE) = "L"), "X", ""))</f>
        <v/>
      </c>
      <c r="Q3149" s="39" t="str">
        <f>IF($A3149 ="", "", VLOOKUP($A3149, 'Student reference sheet'!$A$2:$V$2603,22,FALSE))</f>
        <v/>
      </c>
      <c r="R3149" s="39" t="str">
        <f>IF($A3149 &lt;&gt; "",VLOOKUP($A3149,'Student reference sheet'!$A$2:$V$2329, 5,FALSE), "")</f>
        <v/>
      </c>
      <c r="S3149" s="39" t="str">
        <f>IF($A3149 &lt;&gt; "",VLOOKUP($A3149,'Student reference sheet'!$A$2:$V$2329, 6,FALSE), "")</f>
        <v/>
      </c>
      <c r="T3149" s="30" t="str">
        <f>IF($A3149 = "","",
IF(VLOOKUP($A3149,'Student reference sheet'!$A$2:$V$2329, 10,FALSE) = "Y", "Hispanic",
IF(VLOOKUP($A3149,'Student reference sheet'!$A$2:$V$2329,11,FALSE) &lt;&gt; "",
IF(VLOOKUP($A3149,'Student reference sheet'!$A$2:$V$2329,11,FALSE) = "UNK", "Unknown", VLOOKUP(VALUE(VLOOKUP($A3149,'Student reference sheet'!$A$2:$V$2329,11,FALSE)),'Ethnicity Reference'!$A$2:$B$22,2,FALSE)),
IF(VLOOKUP($A3149,'Student reference sheet'!$A$2:$V$2329,9,FALSE) &lt;&gt; "", VLOOKUP(VALUE(VLOOKUP($A3149,'Student reference sheet'!$A$2:$V$2329,9,FALSE)),'Ethnicity Reference'!$A$2:$B$22,2,FALSE),"Unknown"))))</f>
        <v/>
      </c>
      <c r="U3149" s="35"/>
    </row>
    <row r="3150" spans="1:21" ht="15.75">
      <c r="A3150" s="47"/>
      <c r="B3150" s="33"/>
      <c r="C3150" s="39" t="str">
        <f>IF($A3150 &lt;&gt; "",VLOOKUP($A3150,'Student reference sheet'!$A$2:$V$2329, 3,FALSE), "")</f>
        <v/>
      </c>
      <c r="D3150" s="39" t="str">
        <f>IF($A3150 &lt;&gt; "",VLOOKUP($A3150,'Student reference sheet'!$A$2:$V$2329, 2,FALSE), "")</f>
        <v/>
      </c>
      <c r="E3150" s="35"/>
      <c r="F3150" s="34"/>
      <c r="G3150" s="40" t="str">
        <f t="shared" ca="1" si="150"/>
        <v/>
      </c>
      <c r="H3150" s="40" t="str">
        <f t="shared" ca="1" si="151"/>
        <v/>
      </c>
      <c r="I3150" s="36" t="str">
        <f>IF($A3150 = "", "",
IF(COUNTIF(MINIMUM_DAY_DATES[], Attendance!J3150) &gt; 0, VLOOKUP(Attendance!$G3150,MINIMUM_DAY_PERIOD_SCHEDULE[], 2,TRUE),
IF(COUNTIF(RALLY_DATES[], Attendance!J3150) &gt; 0, VLOOKUP(Attendance!$G3150,RALLY_PERIOD_SCHEDULE[], 2,TRUE),
IF(WEEKDAY(Attendance!$J3150) = 2,
       IF(COUNTIF(FINALS_WEEK_MONDAY_DATE[],Attendance!$J3150) &gt; 0, VLOOKUP(Attendance!$G3150,FINALS_WEEK_MONDAY_PERIOD_SCHEDULE[],2,TRUE),
       VLOOKUP(Attendance!$G3150,REGULAR_WEEK_SCHEDULE[],6,TRUE)),
IF(WEEKDAY($J3150) = 3,
       IF(COUNTIF(FINALS_WEEK_TUESDAY_DATE[],Attendance!$J3150) &gt; 0, VLOOKUP(Attendance!$G3150,FINALS_WEEK_TUESDAY_PERIOD_SCHEDULE[],2,TRUE),
       VLOOKUP(Attendance!$G3150,REGULAR_WEEK_SCHEDULE[[Tuesday]:[Period]],5,TRUE)),
IF(WEEKDAY(Attendance!$J3150) = 4,
        IF(COUNTIF(BLOCK_WEDNESDAY_DATES[],Attendance!$J3150) &gt; 0, VLOOKUP(Attendance!$G3150,BLOCK_WEDNESDAY_PERIOD_SCHEDULE[],2,TRUE),
        IF(COUNTIF(FINALS_WEEK_WEDNESDAY_DATE[],Attendance!$J3150) &gt; 0, VLOOKUP(Attendance!$G3150,FINALS_WEEK_WEDNESDAY_PERIOD_SCHEDULE[],2,TRUE),
       VLOOKUP(Attendance!$G3150,REGULAR_WEEK_SCHEDULE[[Wednesday]:[Period]],4,TRUE))),
IF(WEEKDAY($J3150) = 5,
       IF(COUNTIF(BLOCK_THURSDAY_DATES[],Attendance!$J3150) &gt; 0, VLOOKUP(Attendance!$G3150,BLOCK_THURSDAY_PERIOD_SCHEDULE[],2,TRUE),
       IF(COUNTIF(FINALS_WEEK_THURSDAY_DATE[],Attendance!$J3150) &gt; 0, VLOOKUP(Attendance!$G3150,FINALS_WEEK_THURSDAY_PERIOD_SCHEDULE[],2,TRUE),
       VLOOKUP(Attendance!$G3150,REGULAR_WEEK_SCHEDULE[[Thursday]:[Period]],3,TRUE))),
IF(WEEKDAY(Attendance!$J3150) = 6,
       IF(COUNTIF(FINALS_WEEK_FRIDAY_DATE[],Attendance!$J3150) &gt; 0, VLOOKUP(Attendance!$G3150,FINALS_WEEK_FRIDAY_PERIOD_SCHEDULE[],2,TRUE),
       VLOOKUP(Attendance!$G3150,REGULAR_WEEK_SCHEDULE[[Friday]:[Period]],2,TRUE))))))))))</f>
        <v/>
      </c>
      <c r="J3150" s="41" t="str">
        <f t="shared" ca="1" si="152"/>
        <v/>
      </c>
      <c r="K3150" s="41" t="str">
        <f>IF($A3150 &lt;&gt; "",VLOOKUP($A3150,'Student reference sheet'!$A$2:$V$2329, 7,FALSE), "")</f>
        <v/>
      </c>
      <c r="L3150" s="30" t="str">
        <f>IF($A3150 ="", "", VLOOKUP($A3150, 'Student reference sheet'!$A$2:$Z$2603,23,FALSE))</f>
        <v/>
      </c>
      <c r="M3150" s="30" t="str">
        <f>IF($A3150 ="", "", VLOOKUP($A3150, 'Student reference sheet'!$A$2:$Z$2603,24,FALSE))</f>
        <v/>
      </c>
      <c r="N3150" s="30" t="str">
        <f>IF($A3150 ="", "", VLOOKUP($A3150, 'Student reference sheet'!$A$2:$Z$2603,26,FALSE))</f>
        <v/>
      </c>
      <c r="O3150" s="30" t="str">
        <f>IF($A3150 ="", "", VLOOKUP($A3150, 'Student reference sheet'!$A$2:$Z$2603,25,FALSE))</f>
        <v/>
      </c>
      <c r="P3150" s="39" t="str">
        <f>IF($A3150 = "", "", IF(OR(VLOOKUP($A3150,'Student reference sheet'!$A$2:$V$2400,8,FALSE) = "R",  VLOOKUP($A3150,'Student reference sheet'!$A$2:$V$2400,8,FALSE) = "L"), "X", ""))</f>
        <v/>
      </c>
      <c r="Q3150" s="39" t="str">
        <f>IF($A3150 ="", "", VLOOKUP($A3150, 'Student reference sheet'!$A$2:$V$2603,22,FALSE))</f>
        <v/>
      </c>
      <c r="R3150" s="39" t="str">
        <f>IF($A3150 &lt;&gt; "",VLOOKUP($A3150,'Student reference sheet'!$A$2:$V$2329, 5,FALSE), "")</f>
        <v/>
      </c>
      <c r="S3150" s="39" t="str">
        <f>IF($A3150 &lt;&gt; "",VLOOKUP($A3150,'Student reference sheet'!$A$2:$V$2329, 6,FALSE), "")</f>
        <v/>
      </c>
      <c r="T3150" s="30" t="str">
        <f>IF($A3150 = "","",
IF(VLOOKUP($A3150,'Student reference sheet'!$A$2:$V$2329, 10,FALSE) = "Y", "Hispanic",
IF(VLOOKUP($A3150,'Student reference sheet'!$A$2:$V$2329,11,FALSE) &lt;&gt; "",
IF(VLOOKUP($A3150,'Student reference sheet'!$A$2:$V$2329,11,FALSE) = "UNK", "Unknown", VLOOKUP(VALUE(VLOOKUP($A3150,'Student reference sheet'!$A$2:$V$2329,11,FALSE)),'Ethnicity Reference'!$A$2:$B$22,2,FALSE)),
IF(VLOOKUP($A3150,'Student reference sheet'!$A$2:$V$2329,9,FALSE) &lt;&gt; "", VLOOKUP(VALUE(VLOOKUP($A3150,'Student reference sheet'!$A$2:$V$2329,9,FALSE)),'Ethnicity Reference'!$A$2:$B$22,2,FALSE),"Unknown"))))</f>
        <v/>
      </c>
      <c r="U3150" s="35"/>
    </row>
    <row r="3151" spans="1:21" ht="15.75">
      <c r="A3151" s="47"/>
      <c r="B3151" s="33"/>
      <c r="C3151" s="39" t="str">
        <f>IF($A3151 &lt;&gt; "",VLOOKUP($A3151,'Student reference sheet'!$A$2:$V$2329, 3,FALSE), "")</f>
        <v/>
      </c>
      <c r="D3151" s="39" t="str">
        <f>IF($A3151 &lt;&gt; "",VLOOKUP($A3151,'Student reference sheet'!$A$2:$V$2329, 2,FALSE), "")</f>
        <v/>
      </c>
      <c r="E3151" s="35"/>
      <c r="F3151" s="34"/>
      <c r="G3151" s="40" t="str">
        <f t="shared" ca="1" si="150"/>
        <v/>
      </c>
      <c r="H3151" s="40" t="str">
        <f t="shared" ca="1" si="151"/>
        <v/>
      </c>
      <c r="I3151" s="36" t="str">
        <f>IF($A3151 = "", "",
IF(COUNTIF(MINIMUM_DAY_DATES[], Attendance!J3151) &gt; 0, VLOOKUP(Attendance!$G3151,MINIMUM_DAY_PERIOD_SCHEDULE[], 2,TRUE),
IF(COUNTIF(RALLY_DATES[], Attendance!J3151) &gt; 0, VLOOKUP(Attendance!$G3151,RALLY_PERIOD_SCHEDULE[], 2,TRUE),
IF(WEEKDAY(Attendance!$J3151) = 2,
       IF(COUNTIF(FINALS_WEEK_MONDAY_DATE[],Attendance!$J3151) &gt; 0, VLOOKUP(Attendance!$G3151,FINALS_WEEK_MONDAY_PERIOD_SCHEDULE[],2,TRUE),
       VLOOKUP(Attendance!$G3151,REGULAR_WEEK_SCHEDULE[],6,TRUE)),
IF(WEEKDAY($J3151) = 3,
       IF(COUNTIF(FINALS_WEEK_TUESDAY_DATE[],Attendance!$J3151) &gt; 0, VLOOKUP(Attendance!$G3151,FINALS_WEEK_TUESDAY_PERIOD_SCHEDULE[],2,TRUE),
       VLOOKUP(Attendance!$G3151,REGULAR_WEEK_SCHEDULE[[Tuesday]:[Period]],5,TRUE)),
IF(WEEKDAY(Attendance!$J3151) = 4,
        IF(COUNTIF(BLOCK_WEDNESDAY_DATES[],Attendance!$J3151) &gt; 0, VLOOKUP(Attendance!$G3151,BLOCK_WEDNESDAY_PERIOD_SCHEDULE[],2,TRUE),
        IF(COUNTIF(FINALS_WEEK_WEDNESDAY_DATE[],Attendance!$J3151) &gt; 0, VLOOKUP(Attendance!$G3151,FINALS_WEEK_WEDNESDAY_PERIOD_SCHEDULE[],2,TRUE),
       VLOOKUP(Attendance!$G3151,REGULAR_WEEK_SCHEDULE[[Wednesday]:[Period]],4,TRUE))),
IF(WEEKDAY($J3151) = 5,
       IF(COUNTIF(BLOCK_THURSDAY_DATES[],Attendance!$J3151) &gt; 0, VLOOKUP(Attendance!$G3151,BLOCK_THURSDAY_PERIOD_SCHEDULE[],2,TRUE),
       IF(COUNTIF(FINALS_WEEK_THURSDAY_DATE[],Attendance!$J3151) &gt; 0, VLOOKUP(Attendance!$G3151,FINALS_WEEK_THURSDAY_PERIOD_SCHEDULE[],2,TRUE),
       VLOOKUP(Attendance!$G3151,REGULAR_WEEK_SCHEDULE[[Thursday]:[Period]],3,TRUE))),
IF(WEEKDAY(Attendance!$J3151) = 6,
       IF(COUNTIF(FINALS_WEEK_FRIDAY_DATE[],Attendance!$J3151) &gt; 0, VLOOKUP(Attendance!$G3151,FINALS_WEEK_FRIDAY_PERIOD_SCHEDULE[],2,TRUE),
       VLOOKUP(Attendance!$G3151,REGULAR_WEEK_SCHEDULE[[Friday]:[Period]],2,TRUE))))))))))</f>
        <v/>
      </c>
      <c r="J3151" s="41" t="str">
        <f t="shared" ca="1" si="152"/>
        <v/>
      </c>
      <c r="K3151" s="41" t="str">
        <f>IF($A3151 &lt;&gt; "",VLOOKUP($A3151,'Student reference sheet'!$A$2:$V$2329, 7,FALSE), "")</f>
        <v/>
      </c>
      <c r="L3151" s="30" t="str">
        <f>IF($A3151 ="", "", VLOOKUP($A3151, 'Student reference sheet'!$A$2:$Z$2603,23,FALSE))</f>
        <v/>
      </c>
      <c r="M3151" s="30" t="str">
        <f>IF($A3151 ="", "", VLOOKUP($A3151, 'Student reference sheet'!$A$2:$Z$2603,24,FALSE))</f>
        <v/>
      </c>
      <c r="N3151" s="30" t="str">
        <f>IF($A3151 ="", "", VLOOKUP($A3151, 'Student reference sheet'!$A$2:$Z$2603,26,FALSE))</f>
        <v/>
      </c>
      <c r="O3151" s="30" t="str">
        <f>IF($A3151 ="", "", VLOOKUP($A3151, 'Student reference sheet'!$A$2:$Z$2603,25,FALSE))</f>
        <v/>
      </c>
      <c r="P3151" s="39" t="str">
        <f>IF($A3151 = "", "", IF(OR(VLOOKUP($A3151,'Student reference sheet'!$A$2:$V$2400,8,FALSE) = "R",  VLOOKUP($A3151,'Student reference sheet'!$A$2:$V$2400,8,FALSE) = "L"), "X", ""))</f>
        <v/>
      </c>
      <c r="Q3151" s="39" t="str">
        <f>IF($A3151 ="", "", VLOOKUP($A3151, 'Student reference sheet'!$A$2:$V$2603,22,FALSE))</f>
        <v/>
      </c>
      <c r="R3151" s="39" t="str">
        <f>IF($A3151 &lt;&gt; "",VLOOKUP($A3151,'Student reference sheet'!$A$2:$V$2329, 5,FALSE), "")</f>
        <v/>
      </c>
      <c r="S3151" s="39" t="str">
        <f>IF($A3151 &lt;&gt; "",VLOOKUP($A3151,'Student reference sheet'!$A$2:$V$2329, 6,FALSE), "")</f>
        <v/>
      </c>
      <c r="T3151" s="30" t="str">
        <f>IF($A3151 = "","",
IF(VLOOKUP($A3151,'Student reference sheet'!$A$2:$V$2329, 10,FALSE) = "Y", "Hispanic",
IF(VLOOKUP($A3151,'Student reference sheet'!$A$2:$V$2329,11,FALSE) &lt;&gt; "",
IF(VLOOKUP($A3151,'Student reference sheet'!$A$2:$V$2329,11,FALSE) = "UNK", "Unknown", VLOOKUP(VALUE(VLOOKUP($A3151,'Student reference sheet'!$A$2:$V$2329,11,FALSE)),'Ethnicity Reference'!$A$2:$B$22,2,FALSE)),
IF(VLOOKUP($A3151,'Student reference sheet'!$A$2:$V$2329,9,FALSE) &lt;&gt; "", VLOOKUP(VALUE(VLOOKUP($A3151,'Student reference sheet'!$A$2:$V$2329,9,FALSE)),'Ethnicity Reference'!$A$2:$B$22,2,FALSE),"Unknown"))))</f>
        <v/>
      </c>
      <c r="U3151" s="35"/>
    </row>
    <row r="3152" spans="1:21" ht="15.75">
      <c r="A3152" s="47"/>
      <c r="B3152" s="33"/>
      <c r="C3152" s="39" t="str">
        <f>IF($A3152 &lt;&gt; "",VLOOKUP($A3152,'Student reference sheet'!$A$2:$V$2329, 3,FALSE), "")</f>
        <v/>
      </c>
      <c r="D3152" s="39" t="str">
        <f>IF($A3152 &lt;&gt; "",VLOOKUP($A3152,'Student reference sheet'!$A$2:$V$2329, 2,FALSE), "")</f>
        <v/>
      </c>
      <c r="E3152" s="35"/>
      <c r="F3152" s="34"/>
      <c r="G3152" s="40" t="str">
        <f t="shared" ca="1" si="150"/>
        <v/>
      </c>
      <c r="H3152" s="40" t="str">
        <f t="shared" ca="1" si="151"/>
        <v/>
      </c>
      <c r="I3152" s="36" t="str">
        <f>IF($A3152 = "", "",
IF(COUNTIF(MINIMUM_DAY_DATES[], Attendance!J3152) &gt; 0, VLOOKUP(Attendance!$G3152,MINIMUM_DAY_PERIOD_SCHEDULE[], 2,TRUE),
IF(COUNTIF(RALLY_DATES[], Attendance!J3152) &gt; 0, VLOOKUP(Attendance!$G3152,RALLY_PERIOD_SCHEDULE[], 2,TRUE),
IF(WEEKDAY(Attendance!$J3152) = 2,
       IF(COUNTIF(FINALS_WEEK_MONDAY_DATE[],Attendance!$J3152) &gt; 0, VLOOKUP(Attendance!$G3152,FINALS_WEEK_MONDAY_PERIOD_SCHEDULE[],2,TRUE),
       VLOOKUP(Attendance!$G3152,REGULAR_WEEK_SCHEDULE[],6,TRUE)),
IF(WEEKDAY($J3152) = 3,
       IF(COUNTIF(FINALS_WEEK_TUESDAY_DATE[],Attendance!$J3152) &gt; 0, VLOOKUP(Attendance!$G3152,FINALS_WEEK_TUESDAY_PERIOD_SCHEDULE[],2,TRUE),
       VLOOKUP(Attendance!$G3152,REGULAR_WEEK_SCHEDULE[[Tuesday]:[Period]],5,TRUE)),
IF(WEEKDAY(Attendance!$J3152) = 4,
        IF(COUNTIF(BLOCK_WEDNESDAY_DATES[],Attendance!$J3152) &gt; 0, VLOOKUP(Attendance!$G3152,BLOCK_WEDNESDAY_PERIOD_SCHEDULE[],2,TRUE),
        IF(COUNTIF(FINALS_WEEK_WEDNESDAY_DATE[],Attendance!$J3152) &gt; 0, VLOOKUP(Attendance!$G3152,FINALS_WEEK_WEDNESDAY_PERIOD_SCHEDULE[],2,TRUE),
       VLOOKUP(Attendance!$G3152,REGULAR_WEEK_SCHEDULE[[Wednesday]:[Period]],4,TRUE))),
IF(WEEKDAY($J3152) = 5,
       IF(COUNTIF(BLOCK_THURSDAY_DATES[],Attendance!$J3152) &gt; 0, VLOOKUP(Attendance!$G3152,BLOCK_THURSDAY_PERIOD_SCHEDULE[],2,TRUE),
       IF(COUNTIF(FINALS_WEEK_THURSDAY_DATE[],Attendance!$J3152) &gt; 0, VLOOKUP(Attendance!$G3152,FINALS_WEEK_THURSDAY_PERIOD_SCHEDULE[],2,TRUE),
       VLOOKUP(Attendance!$G3152,REGULAR_WEEK_SCHEDULE[[Thursday]:[Period]],3,TRUE))),
IF(WEEKDAY(Attendance!$J3152) = 6,
       IF(COUNTIF(FINALS_WEEK_FRIDAY_DATE[],Attendance!$J3152) &gt; 0, VLOOKUP(Attendance!$G3152,FINALS_WEEK_FRIDAY_PERIOD_SCHEDULE[],2,TRUE),
       VLOOKUP(Attendance!$G3152,REGULAR_WEEK_SCHEDULE[[Friday]:[Period]],2,TRUE))))))))))</f>
        <v/>
      </c>
      <c r="J3152" s="41" t="str">
        <f t="shared" ca="1" si="152"/>
        <v/>
      </c>
      <c r="K3152" s="41" t="str">
        <f>IF($A3152 &lt;&gt; "",VLOOKUP($A3152,'Student reference sheet'!$A$2:$V$2329, 7,FALSE), "")</f>
        <v/>
      </c>
      <c r="L3152" s="30" t="str">
        <f>IF($A3152 ="", "", VLOOKUP($A3152, 'Student reference sheet'!$A$2:$Z$2603,23,FALSE))</f>
        <v/>
      </c>
      <c r="M3152" s="30" t="str">
        <f>IF($A3152 ="", "", VLOOKUP($A3152, 'Student reference sheet'!$A$2:$Z$2603,24,FALSE))</f>
        <v/>
      </c>
      <c r="N3152" s="30" t="str">
        <f>IF($A3152 ="", "", VLOOKUP($A3152, 'Student reference sheet'!$A$2:$Z$2603,26,FALSE))</f>
        <v/>
      </c>
      <c r="O3152" s="30" t="str">
        <f>IF($A3152 ="", "", VLOOKUP($A3152, 'Student reference sheet'!$A$2:$Z$2603,25,FALSE))</f>
        <v/>
      </c>
      <c r="P3152" s="39" t="str">
        <f>IF($A3152 = "", "", IF(OR(VLOOKUP($A3152,'Student reference sheet'!$A$2:$V$2400,8,FALSE) = "R",  VLOOKUP($A3152,'Student reference sheet'!$A$2:$V$2400,8,FALSE) = "L"), "X", ""))</f>
        <v/>
      </c>
      <c r="Q3152" s="39" t="str">
        <f>IF($A3152 ="", "", VLOOKUP($A3152, 'Student reference sheet'!$A$2:$V$2603,22,FALSE))</f>
        <v/>
      </c>
      <c r="R3152" s="39" t="str">
        <f>IF($A3152 &lt;&gt; "",VLOOKUP($A3152,'Student reference sheet'!$A$2:$V$2329, 5,FALSE), "")</f>
        <v/>
      </c>
      <c r="S3152" s="39" t="str">
        <f>IF($A3152 &lt;&gt; "",VLOOKUP($A3152,'Student reference sheet'!$A$2:$V$2329, 6,FALSE), "")</f>
        <v/>
      </c>
      <c r="T3152" s="30" t="str">
        <f>IF($A3152 = "","",
IF(VLOOKUP($A3152,'Student reference sheet'!$A$2:$V$2329, 10,FALSE) = "Y", "Hispanic",
IF(VLOOKUP($A3152,'Student reference sheet'!$A$2:$V$2329,11,FALSE) &lt;&gt; "",
IF(VLOOKUP($A3152,'Student reference sheet'!$A$2:$V$2329,11,FALSE) = "UNK", "Unknown", VLOOKUP(VALUE(VLOOKUP($A3152,'Student reference sheet'!$A$2:$V$2329,11,FALSE)),'Ethnicity Reference'!$A$2:$B$22,2,FALSE)),
IF(VLOOKUP($A3152,'Student reference sheet'!$A$2:$V$2329,9,FALSE) &lt;&gt; "", VLOOKUP(VALUE(VLOOKUP($A3152,'Student reference sheet'!$A$2:$V$2329,9,FALSE)),'Ethnicity Reference'!$A$2:$B$22,2,FALSE),"Unknown"))))</f>
        <v/>
      </c>
      <c r="U3152" s="35"/>
    </row>
    <row r="3153" spans="1:21" ht="15.75">
      <c r="A3153" s="47"/>
      <c r="B3153" s="33"/>
      <c r="C3153" s="39" t="str">
        <f>IF($A3153 &lt;&gt; "",VLOOKUP($A3153,'Student reference sheet'!$A$2:$V$2329, 3,FALSE), "")</f>
        <v/>
      </c>
      <c r="D3153" s="39" t="str">
        <f>IF($A3153 &lt;&gt; "",VLOOKUP($A3153,'Student reference sheet'!$A$2:$V$2329, 2,FALSE), "")</f>
        <v/>
      </c>
      <c r="E3153" s="35"/>
      <c r="F3153" s="34"/>
      <c r="G3153" s="40" t="str">
        <f t="shared" ca="1" si="150"/>
        <v/>
      </c>
      <c r="H3153" s="40" t="str">
        <f t="shared" ca="1" si="151"/>
        <v/>
      </c>
      <c r="I3153" s="36" t="str">
        <f>IF($A3153 = "", "",
IF(COUNTIF(MINIMUM_DAY_DATES[], Attendance!J3153) &gt; 0, VLOOKUP(Attendance!$G3153,MINIMUM_DAY_PERIOD_SCHEDULE[], 2,TRUE),
IF(COUNTIF(RALLY_DATES[], Attendance!J3153) &gt; 0, VLOOKUP(Attendance!$G3153,RALLY_PERIOD_SCHEDULE[], 2,TRUE),
IF(WEEKDAY(Attendance!$J3153) = 2,
       IF(COUNTIF(FINALS_WEEK_MONDAY_DATE[],Attendance!$J3153) &gt; 0, VLOOKUP(Attendance!$G3153,FINALS_WEEK_MONDAY_PERIOD_SCHEDULE[],2,TRUE),
       VLOOKUP(Attendance!$G3153,REGULAR_WEEK_SCHEDULE[],6,TRUE)),
IF(WEEKDAY($J3153) = 3,
       IF(COUNTIF(FINALS_WEEK_TUESDAY_DATE[],Attendance!$J3153) &gt; 0, VLOOKUP(Attendance!$G3153,FINALS_WEEK_TUESDAY_PERIOD_SCHEDULE[],2,TRUE),
       VLOOKUP(Attendance!$G3153,REGULAR_WEEK_SCHEDULE[[Tuesday]:[Period]],5,TRUE)),
IF(WEEKDAY(Attendance!$J3153) = 4,
        IF(COUNTIF(BLOCK_WEDNESDAY_DATES[],Attendance!$J3153) &gt; 0, VLOOKUP(Attendance!$G3153,BLOCK_WEDNESDAY_PERIOD_SCHEDULE[],2,TRUE),
        IF(COUNTIF(FINALS_WEEK_WEDNESDAY_DATE[],Attendance!$J3153) &gt; 0, VLOOKUP(Attendance!$G3153,FINALS_WEEK_WEDNESDAY_PERIOD_SCHEDULE[],2,TRUE),
       VLOOKUP(Attendance!$G3153,REGULAR_WEEK_SCHEDULE[[Wednesday]:[Period]],4,TRUE))),
IF(WEEKDAY($J3153) = 5,
       IF(COUNTIF(BLOCK_THURSDAY_DATES[],Attendance!$J3153) &gt; 0, VLOOKUP(Attendance!$G3153,BLOCK_THURSDAY_PERIOD_SCHEDULE[],2,TRUE),
       IF(COUNTIF(FINALS_WEEK_THURSDAY_DATE[],Attendance!$J3153) &gt; 0, VLOOKUP(Attendance!$G3153,FINALS_WEEK_THURSDAY_PERIOD_SCHEDULE[],2,TRUE),
       VLOOKUP(Attendance!$G3153,REGULAR_WEEK_SCHEDULE[[Thursday]:[Period]],3,TRUE))),
IF(WEEKDAY(Attendance!$J3153) = 6,
       IF(COUNTIF(FINALS_WEEK_FRIDAY_DATE[],Attendance!$J3153) &gt; 0, VLOOKUP(Attendance!$G3153,FINALS_WEEK_FRIDAY_PERIOD_SCHEDULE[],2,TRUE),
       VLOOKUP(Attendance!$G3153,REGULAR_WEEK_SCHEDULE[[Friday]:[Period]],2,TRUE))))))))))</f>
        <v/>
      </c>
      <c r="J3153" s="41" t="str">
        <f t="shared" ca="1" si="152"/>
        <v/>
      </c>
      <c r="K3153" s="41" t="str">
        <f>IF($A3153 &lt;&gt; "",VLOOKUP($A3153,'Student reference sheet'!$A$2:$V$2329, 7,FALSE), "")</f>
        <v/>
      </c>
      <c r="L3153" s="30" t="str">
        <f>IF($A3153 ="", "", VLOOKUP($A3153, 'Student reference sheet'!$A$2:$Z$2603,23,FALSE))</f>
        <v/>
      </c>
      <c r="M3153" s="30" t="str">
        <f>IF($A3153 ="", "", VLOOKUP($A3153, 'Student reference sheet'!$A$2:$Z$2603,24,FALSE))</f>
        <v/>
      </c>
      <c r="N3153" s="30" t="str">
        <f>IF($A3153 ="", "", VLOOKUP($A3153, 'Student reference sheet'!$A$2:$Z$2603,26,FALSE))</f>
        <v/>
      </c>
      <c r="O3153" s="30" t="str">
        <f>IF($A3153 ="", "", VLOOKUP($A3153, 'Student reference sheet'!$A$2:$Z$2603,25,FALSE))</f>
        <v/>
      </c>
      <c r="P3153" s="39" t="str">
        <f>IF($A3153 = "", "", IF(OR(VLOOKUP($A3153,'Student reference sheet'!$A$2:$V$2400,8,FALSE) = "R",  VLOOKUP($A3153,'Student reference sheet'!$A$2:$V$2400,8,FALSE) = "L"), "X", ""))</f>
        <v/>
      </c>
      <c r="Q3153" s="39" t="str">
        <f>IF($A3153 ="", "", VLOOKUP($A3153, 'Student reference sheet'!$A$2:$V$2603,22,FALSE))</f>
        <v/>
      </c>
      <c r="R3153" s="39" t="str">
        <f>IF($A3153 &lt;&gt; "",VLOOKUP($A3153,'Student reference sheet'!$A$2:$V$2329, 5,FALSE), "")</f>
        <v/>
      </c>
      <c r="S3153" s="39" t="str">
        <f>IF($A3153 &lt;&gt; "",VLOOKUP($A3153,'Student reference sheet'!$A$2:$V$2329, 6,FALSE), "")</f>
        <v/>
      </c>
      <c r="T3153" s="30" t="str">
        <f>IF($A3153 = "","",
IF(VLOOKUP($A3153,'Student reference sheet'!$A$2:$V$2329, 10,FALSE) = "Y", "Hispanic",
IF(VLOOKUP($A3153,'Student reference sheet'!$A$2:$V$2329,11,FALSE) &lt;&gt; "",
IF(VLOOKUP($A3153,'Student reference sheet'!$A$2:$V$2329,11,FALSE) = "UNK", "Unknown", VLOOKUP(VALUE(VLOOKUP($A3153,'Student reference sheet'!$A$2:$V$2329,11,FALSE)),'Ethnicity Reference'!$A$2:$B$22,2,FALSE)),
IF(VLOOKUP($A3153,'Student reference sheet'!$A$2:$V$2329,9,FALSE) &lt;&gt; "", VLOOKUP(VALUE(VLOOKUP($A3153,'Student reference sheet'!$A$2:$V$2329,9,FALSE)),'Ethnicity Reference'!$A$2:$B$22,2,FALSE),"Unknown"))))</f>
        <v/>
      </c>
      <c r="U3153" s="35"/>
    </row>
    <row r="3154" spans="1:21" ht="15.75">
      <c r="A3154" s="47"/>
      <c r="B3154" s="33"/>
      <c r="C3154" s="39" t="str">
        <f>IF($A3154 &lt;&gt; "",VLOOKUP($A3154,'Student reference sheet'!$A$2:$V$2329, 3,FALSE), "")</f>
        <v/>
      </c>
      <c r="D3154" s="39" t="str">
        <f>IF($A3154 &lt;&gt; "",VLOOKUP($A3154,'Student reference sheet'!$A$2:$V$2329, 2,FALSE), "")</f>
        <v/>
      </c>
      <c r="E3154" s="35"/>
      <c r="F3154" s="34"/>
      <c r="G3154" s="40" t="str">
        <f t="shared" ca="1" si="150"/>
        <v/>
      </c>
      <c r="H3154" s="40" t="str">
        <f t="shared" ca="1" si="151"/>
        <v/>
      </c>
      <c r="I3154" s="36" t="str">
        <f>IF($A3154 = "", "",
IF(COUNTIF(MINIMUM_DAY_DATES[], Attendance!J3154) &gt; 0, VLOOKUP(Attendance!$G3154,MINIMUM_DAY_PERIOD_SCHEDULE[], 2,TRUE),
IF(COUNTIF(RALLY_DATES[], Attendance!J3154) &gt; 0, VLOOKUP(Attendance!$G3154,RALLY_PERIOD_SCHEDULE[], 2,TRUE),
IF(WEEKDAY(Attendance!$J3154) = 2,
       IF(COUNTIF(FINALS_WEEK_MONDAY_DATE[],Attendance!$J3154) &gt; 0, VLOOKUP(Attendance!$G3154,FINALS_WEEK_MONDAY_PERIOD_SCHEDULE[],2,TRUE),
       VLOOKUP(Attendance!$G3154,REGULAR_WEEK_SCHEDULE[],6,TRUE)),
IF(WEEKDAY($J3154) = 3,
       IF(COUNTIF(FINALS_WEEK_TUESDAY_DATE[],Attendance!$J3154) &gt; 0, VLOOKUP(Attendance!$G3154,FINALS_WEEK_TUESDAY_PERIOD_SCHEDULE[],2,TRUE),
       VLOOKUP(Attendance!$G3154,REGULAR_WEEK_SCHEDULE[[Tuesday]:[Period]],5,TRUE)),
IF(WEEKDAY(Attendance!$J3154) = 4,
        IF(COUNTIF(BLOCK_WEDNESDAY_DATES[],Attendance!$J3154) &gt; 0, VLOOKUP(Attendance!$G3154,BLOCK_WEDNESDAY_PERIOD_SCHEDULE[],2,TRUE),
        IF(COUNTIF(FINALS_WEEK_WEDNESDAY_DATE[],Attendance!$J3154) &gt; 0, VLOOKUP(Attendance!$G3154,FINALS_WEEK_WEDNESDAY_PERIOD_SCHEDULE[],2,TRUE),
       VLOOKUP(Attendance!$G3154,REGULAR_WEEK_SCHEDULE[[Wednesday]:[Period]],4,TRUE))),
IF(WEEKDAY($J3154) = 5,
       IF(COUNTIF(BLOCK_THURSDAY_DATES[],Attendance!$J3154) &gt; 0, VLOOKUP(Attendance!$G3154,BLOCK_THURSDAY_PERIOD_SCHEDULE[],2,TRUE),
       IF(COUNTIF(FINALS_WEEK_THURSDAY_DATE[],Attendance!$J3154) &gt; 0, VLOOKUP(Attendance!$G3154,FINALS_WEEK_THURSDAY_PERIOD_SCHEDULE[],2,TRUE),
       VLOOKUP(Attendance!$G3154,REGULAR_WEEK_SCHEDULE[[Thursday]:[Period]],3,TRUE))),
IF(WEEKDAY(Attendance!$J3154) = 6,
       IF(COUNTIF(FINALS_WEEK_FRIDAY_DATE[],Attendance!$J3154) &gt; 0, VLOOKUP(Attendance!$G3154,FINALS_WEEK_FRIDAY_PERIOD_SCHEDULE[],2,TRUE),
       VLOOKUP(Attendance!$G3154,REGULAR_WEEK_SCHEDULE[[Friday]:[Period]],2,TRUE))))))))))</f>
        <v/>
      </c>
      <c r="J3154" s="41" t="str">
        <f t="shared" ca="1" si="152"/>
        <v/>
      </c>
      <c r="K3154" s="41" t="str">
        <f>IF($A3154 &lt;&gt; "",VLOOKUP($A3154,'Student reference sheet'!$A$2:$V$2329, 7,FALSE), "")</f>
        <v/>
      </c>
      <c r="L3154" s="30" t="str">
        <f>IF($A3154 ="", "", VLOOKUP($A3154, 'Student reference sheet'!$A$2:$Z$2603,23,FALSE))</f>
        <v/>
      </c>
      <c r="M3154" s="30" t="str">
        <f>IF($A3154 ="", "", VLOOKUP($A3154, 'Student reference sheet'!$A$2:$Z$2603,24,FALSE))</f>
        <v/>
      </c>
      <c r="N3154" s="30" t="str">
        <f>IF($A3154 ="", "", VLOOKUP($A3154, 'Student reference sheet'!$A$2:$Z$2603,26,FALSE))</f>
        <v/>
      </c>
      <c r="O3154" s="30" t="str">
        <f>IF($A3154 ="", "", VLOOKUP($A3154, 'Student reference sheet'!$A$2:$Z$2603,25,FALSE))</f>
        <v/>
      </c>
      <c r="P3154" s="39" t="str">
        <f>IF($A3154 = "", "", IF(OR(VLOOKUP($A3154,'Student reference sheet'!$A$2:$V$2400,8,FALSE) = "R",  VLOOKUP($A3154,'Student reference sheet'!$A$2:$V$2400,8,FALSE) = "L"), "X", ""))</f>
        <v/>
      </c>
      <c r="Q3154" s="39" t="str">
        <f>IF($A3154 ="", "", VLOOKUP($A3154, 'Student reference sheet'!$A$2:$V$2603,22,FALSE))</f>
        <v/>
      </c>
      <c r="R3154" s="39" t="str">
        <f>IF($A3154 &lt;&gt; "",VLOOKUP($A3154,'Student reference sheet'!$A$2:$V$2329, 5,FALSE), "")</f>
        <v/>
      </c>
      <c r="S3154" s="39" t="str">
        <f>IF($A3154 &lt;&gt; "",VLOOKUP($A3154,'Student reference sheet'!$A$2:$V$2329, 6,FALSE), "")</f>
        <v/>
      </c>
      <c r="T3154" s="30" t="str">
        <f>IF($A3154 = "","",
IF(VLOOKUP($A3154,'Student reference sheet'!$A$2:$V$2329, 10,FALSE) = "Y", "Hispanic",
IF(VLOOKUP($A3154,'Student reference sheet'!$A$2:$V$2329,11,FALSE) &lt;&gt; "",
IF(VLOOKUP($A3154,'Student reference sheet'!$A$2:$V$2329,11,FALSE) = "UNK", "Unknown", VLOOKUP(VALUE(VLOOKUP($A3154,'Student reference sheet'!$A$2:$V$2329,11,FALSE)),'Ethnicity Reference'!$A$2:$B$22,2,FALSE)),
IF(VLOOKUP($A3154,'Student reference sheet'!$A$2:$V$2329,9,FALSE) &lt;&gt; "", VLOOKUP(VALUE(VLOOKUP($A3154,'Student reference sheet'!$A$2:$V$2329,9,FALSE)),'Ethnicity Reference'!$A$2:$B$22,2,FALSE),"Unknown"))))</f>
        <v/>
      </c>
      <c r="U3154" s="35"/>
    </row>
    <row r="3155" spans="1:21" ht="15.75">
      <c r="A3155" s="47"/>
      <c r="B3155" s="33"/>
      <c r="C3155" s="39" t="str">
        <f>IF($A3155 &lt;&gt; "",VLOOKUP($A3155,'Student reference sheet'!$A$2:$V$2329, 3,FALSE), "")</f>
        <v/>
      </c>
      <c r="D3155" s="39" t="str">
        <f>IF($A3155 &lt;&gt; "",VLOOKUP($A3155,'Student reference sheet'!$A$2:$V$2329, 2,FALSE), "")</f>
        <v/>
      </c>
      <c r="E3155" s="35"/>
      <c r="F3155" s="34"/>
      <c r="G3155" s="40" t="str">
        <f t="shared" ca="1" si="150"/>
        <v/>
      </c>
      <c r="H3155" s="40" t="str">
        <f t="shared" ca="1" si="151"/>
        <v/>
      </c>
      <c r="I3155" s="36" t="str">
        <f>IF($A3155 = "", "",
IF(COUNTIF(MINIMUM_DAY_DATES[], Attendance!J3155) &gt; 0, VLOOKUP(Attendance!$G3155,MINIMUM_DAY_PERIOD_SCHEDULE[], 2,TRUE),
IF(COUNTIF(RALLY_DATES[], Attendance!J3155) &gt; 0, VLOOKUP(Attendance!$G3155,RALLY_PERIOD_SCHEDULE[], 2,TRUE),
IF(WEEKDAY(Attendance!$J3155) = 2,
       IF(COUNTIF(FINALS_WEEK_MONDAY_DATE[],Attendance!$J3155) &gt; 0, VLOOKUP(Attendance!$G3155,FINALS_WEEK_MONDAY_PERIOD_SCHEDULE[],2,TRUE),
       VLOOKUP(Attendance!$G3155,REGULAR_WEEK_SCHEDULE[],6,TRUE)),
IF(WEEKDAY($J3155) = 3,
       IF(COUNTIF(FINALS_WEEK_TUESDAY_DATE[],Attendance!$J3155) &gt; 0, VLOOKUP(Attendance!$G3155,FINALS_WEEK_TUESDAY_PERIOD_SCHEDULE[],2,TRUE),
       VLOOKUP(Attendance!$G3155,REGULAR_WEEK_SCHEDULE[[Tuesday]:[Period]],5,TRUE)),
IF(WEEKDAY(Attendance!$J3155) = 4,
        IF(COUNTIF(BLOCK_WEDNESDAY_DATES[],Attendance!$J3155) &gt; 0, VLOOKUP(Attendance!$G3155,BLOCK_WEDNESDAY_PERIOD_SCHEDULE[],2,TRUE),
        IF(COUNTIF(FINALS_WEEK_WEDNESDAY_DATE[],Attendance!$J3155) &gt; 0, VLOOKUP(Attendance!$G3155,FINALS_WEEK_WEDNESDAY_PERIOD_SCHEDULE[],2,TRUE),
       VLOOKUP(Attendance!$G3155,REGULAR_WEEK_SCHEDULE[[Wednesday]:[Period]],4,TRUE))),
IF(WEEKDAY($J3155) = 5,
       IF(COUNTIF(BLOCK_THURSDAY_DATES[],Attendance!$J3155) &gt; 0, VLOOKUP(Attendance!$G3155,BLOCK_THURSDAY_PERIOD_SCHEDULE[],2,TRUE),
       IF(COUNTIF(FINALS_WEEK_THURSDAY_DATE[],Attendance!$J3155) &gt; 0, VLOOKUP(Attendance!$G3155,FINALS_WEEK_THURSDAY_PERIOD_SCHEDULE[],2,TRUE),
       VLOOKUP(Attendance!$G3155,REGULAR_WEEK_SCHEDULE[[Thursday]:[Period]],3,TRUE))),
IF(WEEKDAY(Attendance!$J3155) = 6,
       IF(COUNTIF(FINALS_WEEK_FRIDAY_DATE[],Attendance!$J3155) &gt; 0, VLOOKUP(Attendance!$G3155,FINALS_WEEK_FRIDAY_PERIOD_SCHEDULE[],2,TRUE),
       VLOOKUP(Attendance!$G3155,REGULAR_WEEK_SCHEDULE[[Friday]:[Period]],2,TRUE))))))))))</f>
        <v/>
      </c>
      <c r="J3155" s="41" t="str">
        <f t="shared" ca="1" si="152"/>
        <v/>
      </c>
      <c r="K3155" s="41" t="str">
        <f>IF($A3155 &lt;&gt; "",VLOOKUP($A3155,'Student reference sheet'!$A$2:$V$2329, 7,FALSE), "")</f>
        <v/>
      </c>
      <c r="L3155" s="30" t="str">
        <f>IF($A3155 ="", "", VLOOKUP($A3155, 'Student reference sheet'!$A$2:$Z$2603,23,FALSE))</f>
        <v/>
      </c>
      <c r="M3155" s="30" t="str">
        <f>IF($A3155 ="", "", VLOOKUP($A3155, 'Student reference sheet'!$A$2:$Z$2603,24,FALSE))</f>
        <v/>
      </c>
      <c r="N3155" s="30" t="str">
        <f>IF($A3155 ="", "", VLOOKUP($A3155, 'Student reference sheet'!$A$2:$Z$2603,26,FALSE))</f>
        <v/>
      </c>
      <c r="O3155" s="30" t="str">
        <f>IF($A3155 ="", "", VLOOKUP($A3155, 'Student reference sheet'!$A$2:$Z$2603,25,FALSE))</f>
        <v/>
      </c>
      <c r="P3155" s="39" t="str">
        <f>IF($A3155 = "", "", IF(OR(VLOOKUP($A3155,'Student reference sheet'!$A$2:$V$2400,8,FALSE) = "R",  VLOOKUP($A3155,'Student reference sheet'!$A$2:$V$2400,8,FALSE) = "L"), "X", ""))</f>
        <v/>
      </c>
      <c r="Q3155" s="39" t="str">
        <f>IF($A3155 ="", "", VLOOKUP($A3155, 'Student reference sheet'!$A$2:$V$2603,22,FALSE))</f>
        <v/>
      </c>
      <c r="R3155" s="39" t="str">
        <f>IF($A3155 &lt;&gt; "",VLOOKUP($A3155,'Student reference sheet'!$A$2:$V$2329, 5,FALSE), "")</f>
        <v/>
      </c>
      <c r="S3155" s="39" t="str">
        <f>IF($A3155 &lt;&gt; "",VLOOKUP($A3155,'Student reference sheet'!$A$2:$V$2329, 6,FALSE), "")</f>
        <v/>
      </c>
      <c r="T3155" s="30" t="str">
        <f>IF($A3155 = "","",
IF(VLOOKUP($A3155,'Student reference sheet'!$A$2:$V$2329, 10,FALSE) = "Y", "Hispanic",
IF(VLOOKUP($A3155,'Student reference sheet'!$A$2:$V$2329,11,FALSE) &lt;&gt; "",
IF(VLOOKUP($A3155,'Student reference sheet'!$A$2:$V$2329,11,FALSE) = "UNK", "Unknown", VLOOKUP(VALUE(VLOOKUP($A3155,'Student reference sheet'!$A$2:$V$2329,11,FALSE)),'Ethnicity Reference'!$A$2:$B$22,2,FALSE)),
IF(VLOOKUP($A3155,'Student reference sheet'!$A$2:$V$2329,9,FALSE) &lt;&gt; "", VLOOKUP(VALUE(VLOOKUP($A3155,'Student reference sheet'!$A$2:$V$2329,9,FALSE)),'Ethnicity Reference'!$A$2:$B$22,2,FALSE),"Unknown"))))</f>
        <v/>
      </c>
      <c r="U3155" s="35"/>
    </row>
    <row r="3156" spans="1:21" ht="15.75">
      <c r="A3156" s="47"/>
      <c r="B3156" s="33"/>
      <c r="C3156" s="39" t="str">
        <f>IF($A3156 &lt;&gt; "",VLOOKUP($A3156,'Student reference sheet'!$A$2:$V$2329, 3,FALSE), "")</f>
        <v/>
      </c>
      <c r="D3156" s="39" t="str">
        <f>IF($A3156 &lt;&gt; "",VLOOKUP($A3156,'Student reference sheet'!$A$2:$V$2329, 2,FALSE), "")</f>
        <v/>
      </c>
      <c r="E3156" s="35"/>
      <c r="F3156" s="34"/>
      <c r="G3156" s="40" t="str">
        <f t="shared" ca="1" si="150"/>
        <v/>
      </c>
      <c r="H3156" s="40" t="str">
        <f t="shared" ca="1" si="151"/>
        <v/>
      </c>
      <c r="I3156" s="36" t="str">
        <f>IF($A3156 = "", "",
IF(COUNTIF(MINIMUM_DAY_DATES[], Attendance!J3156) &gt; 0, VLOOKUP(Attendance!$G3156,MINIMUM_DAY_PERIOD_SCHEDULE[], 2,TRUE),
IF(COUNTIF(RALLY_DATES[], Attendance!J3156) &gt; 0, VLOOKUP(Attendance!$G3156,RALLY_PERIOD_SCHEDULE[], 2,TRUE),
IF(WEEKDAY(Attendance!$J3156) = 2,
       IF(COUNTIF(FINALS_WEEK_MONDAY_DATE[],Attendance!$J3156) &gt; 0, VLOOKUP(Attendance!$G3156,FINALS_WEEK_MONDAY_PERIOD_SCHEDULE[],2,TRUE),
       VLOOKUP(Attendance!$G3156,REGULAR_WEEK_SCHEDULE[],6,TRUE)),
IF(WEEKDAY($J3156) = 3,
       IF(COUNTIF(FINALS_WEEK_TUESDAY_DATE[],Attendance!$J3156) &gt; 0, VLOOKUP(Attendance!$G3156,FINALS_WEEK_TUESDAY_PERIOD_SCHEDULE[],2,TRUE),
       VLOOKUP(Attendance!$G3156,REGULAR_WEEK_SCHEDULE[[Tuesday]:[Period]],5,TRUE)),
IF(WEEKDAY(Attendance!$J3156) = 4,
        IF(COUNTIF(BLOCK_WEDNESDAY_DATES[],Attendance!$J3156) &gt; 0, VLOOKUP(Attendance!$G3156,BLOCK_WEDNESDAY_PERIOD_SCHEDULE[],2,TRUE),
        IF(COUNTIF(FINALS_WEEK_WEDNESDAY_DATE[],Attendance!$J3156) &gt; 0, VLOOKUP(Attendance!$G3156,FINALS_WEEK_WEDNESDAY_PERIOD_SCHEDULE[],2,TRUE),
       VLOOKUP(Attendance!$G3156,REGULAR_WEEK_SCHEDULE[[Wednesday]:[Period]],4,TRUE))),
IF(WEEKDAY($J3156) = 5,
       IF(COUNTIF(BLOCK_THURSDAY_DATES[],Attendance!$J3156) &gt; 0, VLOOKUP(Attendance!$G3156,BLOCK_THURSDAY_PERIOD_SCHEDULE[],2,TRUE),
       IF(COUNTIF(FINALS_WEEK_THURSDAY_DATE[],Attendance!$J3156) &gt; 0, VLOOKUP(Attendance!$G3156,FINALS_WEEK_THURSDAY_PERIOD_SCHEDULE[],2,TRUE),
       VLOOKUP(Attendance!$G3156,REGULAR_WEEK_SCHEDULE[[Thursday]:[Period]],3,TRUE))),
IF(WEEKDAY(Attendance!$J3156) = 6,
       IF(COUNTIF(FINALS_WEEK_FRIDAY_DATE[],Attendance!$J3156) &gt; 0, VLOOKUP(Attendance!$G3156,FINALS_WEEK_FRIDAY_PERIOD_SCHEDULE[],2,TRUE),
       VLOOKUP(Attendance!$G3156,REGULAR_WEEK_SCHEDULE[[Friday]:[Period]],2,TRUE))))))))))</f>
        <v/>
      </c>
      <c r="J3156" s="41" t="str">
        <f t="shared" ca="1" si="152"/>
        <v/>
      </c>
      <c r="K3156" s="41" t="str">
        <f>IF($A3156 &lt;&gt; "",VLOOKUP($A3156,'Student reference sheet'!$A$2:$V$2329, 7,FALSE), "")</f>
        <v/>
      </c>
      <c r="L3156" s="30" t="str">
        <f>IF($A3156 ="", "", VLOOKUP($A3156, 'Student reference sheet'!$A$2:$Z$2603,23,FALSE))</f>
        <v/>
      </c>
      <c r="M3156" s="30" t="str">
        <f>IF($A3156 ="", "", VLOOKUP($A3156, 'Student reference sheet'!$A$2:$Z$2603,24,FALSE))</f>
        <v/>
      </c>
      <c r="N3156" s="30" t="str">
        <f>IF($A3156 ="", "", VLOOKUP($A3156, 'Student reference sheet'!$A$2:$Z$2603,26,FALSE))</f>
        <v/>
      </c>
      <c r="O3156" s="30" t="str">
        <f>IF($A3156 ="", "", VLOOKUP($A3156, 'Student reference sheet'!$A$2:$Z$2603,25,FALSE))</f>
        <v/>
      </c>
      <c r="P3156" s="39" t="str">
        <f>IF($A3156 = "", "", IF(OR(VLOOKUP($A3156,'Student reference sheet'!$A$2:$V$2400,8,FALSE) = "R",  VLOOKUP($A3156,'Student reference sheet'!$A$2:$V$2400,8,FALSE) = "L"), "X", ""))</f>
        <v/>
      </c>
      <c r="Q3156" s="39" t="str">
        <f>IF($A3156 ="", "", VLOOKUP($A3156, 'Student reference sheet'!$A$2:$V$2603,22,FALSE))</f>
        <v/>
      </c>
      <c r="R3156" s="39" t="str">
        <f>IF($A3156 &lt;&gt; "",VLOOKUP($A3156,'Student reference sheet'!$A$2:$V$2329, 5,FALSE), "")</f>
        <v/>
      </c>
      <c r="S3156" s="39" t="str">
        <f>IF($A3156 &lt;&gt; "",VLOOKUP($A3156,'Student reference sheet'!$A$2:$V$2329, 6,FALSE), "")</f>
        <v/>
      </c>
      <c r="T3156" s="30" t="str">
        <f>IF($A3156 = "","",
IF(VLOOKUP($A3156,'Student reference sheet'!$A$2:$V$2329, 10,FALSE) = "Y", "Hispanic",
IF(VLOOKUP($A3156,'Student reference sheet'!$A$2:$V$2329,11,FALSE) &lt;&gt; "",
IF(VLOOKUP($A3156,'Student reference sheet'!$A$2:$V$2329,11,FALSE) = "UNK", "Unknown", VLOOKUP(VALUE(VLOOKUP($A3156,'Student reference sheet'!$A$2:$V$2329,11,FALSE)),'Ethnicity Reference'!$A$2:$B$22,2,FALSE)),
IF(VLOOKUP($A3156,'Student reference sheet'!$A$2:$V$2329,9,FALSE) &lt;&gt; "", VLOOKUP(VALUE(VLOOKUP($A3156,'Student reference sheet'!$A$2:$V$2329,9,FALSE)),'Ethnicity Reference'!$A$2:$B$22,2,FALSE),"Unknown"))))</f>
        <v/>
      </c>
      <c r="U3156" s="35"/>
    </row>
    <row r="3157" spans="1:21" ht="15.75">
      <c r="A3157" s="47"/>
      <c r="B3157" s="33"/>
      <c r="C3157" s="39" t="str">
        <f>IF($A3157 &lt;&gt; "",VLOOKUP($A3157,'Student reference sheet'!$A$2:$V$2329, 3,FALSE), "")</f>
        <v/>
      </c>
      <c r="D3157" s="39" t="str">
        <f>IF($A3157 &lt;&gt; "",VLOOKUP($A3157,'Student reference sheet'!$A$2:$V$2329, 2,FALSE), "")</f>
        <v/>
      </c>
      <c r="E3157" s="35"/>
      <c r="F3157" s="34"/>
      <c r="G3157" s="40" t="str">
        <f t="shared" ca="1" si="150"/>
        <v/>
      </c>
      <c r="H3157" s="40" t="str">
        <f t="shared" ca="1" si="151"/>
        <v/>
      </c>
      <c r="I3157" s="36" t="str">
        <f>IF($A3157 = "", "",
IF(COUNTIF(MINIMUM_DAY_DATES[], Attendance!J3157) &gt; 0, VLOOKUP(Attendance!$G3157,MINIMUM_DAY_PERIOD_SCHEDULE[], 2,TRUE),
IF(COUNTIF(RALLY_DATES[], Attendance!J3157) &gt; 0, VLOOKUP(Attendance!$G3157,RALLY_PERIOD_SCHEDULE[], 2,TRUE),
IF(WEEKDAY(Attendance!$J3157) = 2,
       IF(COUNTIF(FINALS_WEEK_MONDAY_DATE[],Attendance!$J3157) &gt; 0, VLOOKUP(Attendance!$G3157,FINALS_WEEK_MONDAY_PERIOD_SCHEDULE[],2,TRUE),
       VLOOKUP(Attendance!$G3157,REGULAR_WEEK_SCHEDULE[],6,TRUE)),
IF(WEEKDAY($J3157) = 3,
       IF(COUNTIF(FINALS_WEEK_TUESDAY_DATE[],Attendance!$J3157) &gt; 0, VLOOKUP(Attendance!$G3157,FINALS_WEEK_TUESDAY_PERIOD_SCHEDULE[],2,TRUE),
       VLOOKUP(Attendance!$G3157,REGULAR_WEEK_SCHEDULE[[Tuesday]:[Period]],5,TRUE)),
IF(WEEKDAY(Attendance!$J3157) = 4,
        IF(COUNTIF(BLOCK_WEDNESDAY_DATES[],Attendance!$J3157) &gt; 0, VLOOKUP(Attendance!$G3157,BLOCK_WEDNESDAY_PERIOD_SCHEDULE[],2,TRUE),
        IF(COUNTIF(FINALS_WEEK_WEDNESDAY_DATE[],Attendance!$J3157) &gt; 0, VLOOKUP(Attendance!$G3157,FINALS_WEEK_WEDNESDAY_PERIOD_SCHEDULE[],2,TRUE),
       VLOOKUP(Attendance!$G3157,REGULAR_WEEK_SCHEDULE[[Wednesday]:[Period]],4,TRUE))),
IF(WEEKDAY($J3157) = 5,
       IF(COUNTIF(BLOCK_THURSDAY_DATES[],Attendance!$J3157) &gt; 0, VLOOKUP(Attendance!$G3157,BLOCK_THURSDAY_PERIOD_SCHEDULE[],2,TRUE),
       IF(COUNTIF(FINALS_WEEK_THURSDAY_DATE[],Attendance!$J3157) &gt; 0, VLOOKUP(Attendance!$G3157,FINALS_WEEK_THURSDAY_PERIOD_SCHEDULE[],2,TRUE),
       VLOOKUP(Attendance!$G3157,REGULAR_WEEK_SCHEDULE[[Thursday]:[Period]],3,TRUE))),
IF(WEEKDAY(Attendance!$J3157) = 6,
       IF(COUNTIF(FINALS_WEEK_FRIDAY_DATE[],Attendance!$J3157) &gt; 0, VLOOKUP(Attendance!$G3157,FINALS_WEEK_FRIDAY_PERIOD_SCHEDULE[],2,TRUE),
       VLOOKUP(Attendance!$G3157,REGULAR_WEEK_SCHEDULE[[Friday]:[Period]],2,TRUE))))))))))</f>
        <v/>
      </c>
      <c r="J3157" s="41" t="str">
        <f t="shared" ca="1" si="152"/>
        <v/>
      </c>
      <c r="K3157" s="41" t="str">
        <f>IF($A3157 &lt;&gt; "",VLOOKUP($A3157,'Student reference sheet'!$A$2:$V$2329, 7,FALSE), "")</f>
        <v/>
      </c>
      <c r="L3157" s="30" t="str">
        <f>IF($A3157 ="", "", VLOOKUP($A3157, 'Student reference sheet'!$A$2:$Z$2603,23,FALSE))</f>
        <v/>
      </c>
      <c r="M3157" s="30" t="str">
        <f>IF($A3157 ="", "", VLOOKUP($A3157, 'Student reference sheet'!$A$2:$Z$2603,24,FALSE))</f>
        <v/>
      </c>
      <c r="N3157" s="30" t="str">
        <f>IF($A3157 ="", "", VLOOKUP($A3157, 'Student reference sheet'!$A$2:$Z$2603,26,FALSE))</f>
        <v/>
      </c>
      <c r="O3157" s="30" t="str">
        <f>IF($A3157 ="", "", VLOOKUP($A3157, 'Student reference sheet'!$A$2:$Z$2603,25,FALSE))</f>
        <v/>
      </c>
      <c r="P3157" s="39" t="str">
        <f>IF($A3157 = "", "", IF(OR(VLOOKUP($A3157,'Student reference sheet'!$A$2:$V$2400,8,FALSE) = "R",  VLOOKUP($A3157,'Student reference sheet'!$A$2:$V$2400,8,FALSE) = "L"), "X", ""))</f>
        <v/>
      </c>
      <c r="Q3157" s="39" t="str">
        <f>IF($A3157 ="", "", VLOOKUP($A3157, 'Student reference sheet'!$A$2:$V$2603,22,FALSE))</f>
        <v/>
      </c>
      <c r="R3157" s="39" t="str">
        <f>IF($A3157 &lt;&gt; "",VLOOKUP($A3157,'Student reference sheet'!$A$2:$V$2329, 5,FALSE), "")</f>
        <v/>
      </c>
      <c r="S3157" s="39" t="str">
        <f>IF($A3157 &lt;&gt; "",VLOOKUP($A3157,'Student reference sheet'!$A$2:$V$2329, 6,FALSE), "")</f>
        <v/>
      </c>
      <c r="T3157" s="30" t="str">
        <f>IF($A3157 = "","",
IF(VLOOKUP($A3157,'Student reference sheet'!$A$2:$V$2329, 10,FALSE) = "Y", "Hispanic",
IF(VLOOKUP($A3157,'Student reference sheet'!$A$2:$V$2329,11,FALSE) &lt;&gt; "",
IF(VLOOKUP($A3157,'Student reference sheet'!$A$2:$V$2329,11,FALSE) = "UNK", "Unknown", VLOOKUP(VALUE(VLOOKUP($A3157,'Student reference sheet'!$A$2:$V$2329,11,FALSE)),'Ethnicity Reference'!$A$2:$B$22,2,FALSE)),
IF(VLOOKUP($A3157,'Student reference sheet'!$A$2:$V$2329,9,FALSE) &lt;&gt; "", VLOOKUP(VALUE(VLOOKUP($A3157,'Student reference sheet'!$A$2:$V$2329,9,FALSE)),'Ethnicity Reference'!$A$2:$B$22,2,FALSE),"Unknown"))))</f>
        <v/>
      </c>
      <c r="U3157" s="35"/>
    </row>
    <row r="3158" spans="1:21" ht="15.75">
      <c r="A3158" s="47"/>
      <c r="B3158" s="33"/>
      <c r="C3158" s="39" t="str">
        <f>IF($A3158 &lt;&gt; "",VLOOKUP($A3158,'Student reference sheet'!$A$2:$V$2329, 3,FALSE), "")</f>
        <v/>
      </c>
      <c r="D3158" s="39" t="str">
        <f>IF($A3158 &lt;&gt; "",VLOOKUP($A3158,'Student reference sheet'!$A$2:$V$2329, 2,FALSE), "")</f>
        <v/>
      </c>
      <c r="E3158" s="35"/>
      <c r="F3158" s="34"/>
      <c r="G3158" s="40" t="str">
        <f t="shared" ca="1" si="150"/>
        <v/>
      </c>
      <c r="H3158" s="40" t="str">
        <f t="shared" ca="1" si="151"/>
        <v/>
      </c>
      <c r="I3158" s="36" t="str">
        <f>IF($A3158 = "", "",
IF(COUNTIF(MINIMUM_DAY_DATES[], Attendance!J3158) &gt; 0, VLOOKUP(Attendance!$G3158,MINIMUM_DAY_PERIOD_SCHEDULE[], 2,TRUE),
IF(COUNTIF(RALLY_DATES[], Attendance!J3158) &gt; 0, VLOOKUP(Attendance!$G3158,RALLY_PERIOD_SCHEDULE[], 2,TRUE),
IF(WEEKDAY(Attendance!$J3158) = 2,
       IF(COUNTIF(FINALS_WEEK_MONDAY_DATE[],Attendance!$J3158) &gt; 0, VLOOKUP(Attendance!$G3158,FINALS_WEEK_MONDAY_PERIOD_SCHEDULE[],2,TRUE),
       VLOOKUP(Attendance!$G3158,REGULAR_WEEK_SCHEDULE[],6,TRUE)),
IF(WEEKDAY($J3158) = 3,
       IF(COUNTIF(FINALS_WEEK_TUESDAY_DATE[],Attendance!$J3158) &gt; 0, VLOOKUP(Attendance!$G3158,FINALS_WEEK_TUESDAY_PERIOD_SCHEDULE[],2,TRUE),
       VLOOKUP(Attendance!$G3158,REGULAR_WEEK_SCHEDULE[[Tuesday]:[Period]],5,TRUE)),
IF(WEEKDAY(Attendance!$J3158) = 4,
        IF(COUNTIF(BLOCK_WEDNESDAY_DATES[],Attendance!$J3158) &gt; 0, VLOOKUP(Attendance!$G3158,BLOCK_WEDNESDAY_PERIOD_SCHEDULE[],2,TRUE),
        IF(COUNTIF(FINALS_WEEK_WEDNESDAY_DATE[],Attendance!$J3158) &gt; 0, VLOOKUP(Attendance!$G3158,FINALS_WEEK_WEDNESDAY_PERIOD_SCHEDULE[],2,TRUE),
       VLOOKUP(Attendance!$G3158,REGULAR_WEEK_SCHEDULE[[Wednesday]:[Period]],4,TRUE))),
IF(WEEKDAY($J3158) = 5,
       IF(COUNTIF(BLOCK_THURSDAY_DATES[],Attendance!$J3158) &gt; 0, VLOOKUP(Attendance!$G3158,BLOCK_THURSDAY_PERIOD_SCHEDULE[],2,TRUE),
       IF(COUNTIF(FINALS_WEEK_THURSDAY_DATE[],Attendance!$J3158) &gt; 0, VLOOKUP(Attendance!$G3158,FINALS_WEEK_THURSDAY_PERIOD_SCHEDULE[],2,TRUE),
       VLOOKUP(Attendance!$G3158,REGULAR_WEEK_SCHEDULE[[Thursday]:[Period]],3,TRUE))),
IF(WEEKDAY(Attendance!$J3158) = 6,
       IF(COUNTIF(FINALS_WEEK_FRIDAY_DATE[],Attendance!$J3158) &gt; 0, VLOOKUP(Attendance!$G3158,FINALS_WEEK_FRIDAY_PERIOD_SCHEDULE[],2,TRUE),
       VLOOKUP(Attendance!$G3158,REGULAR_WEEK_SCHEDULE[[Friday]:[Period]],2,TRUE))))))))))</f>
        <v/>
      </c>
      <c r="J3158" s="41" t="str">
        <f t="shared" ca="1" si="152"/>
        <v/>
      </c>
      <c r="K3158" s="41" t="str">
        <f>IF($A3158 &lt;&gt; "",VLOOKUP($A3158,'Student reference sheet'!$A$2:$V$2329, 7,FALSE), "")</f>
        <v/>
      </c>
      <c r="L3158" s="30" t="str">
        <f>IF($A3158 ="", "", VLOOKUP($A3158, 'Student reference sheet'!$A$2:$Z$2603,23,FALSE))</f>
        <v/>
      </c>
      <c r="M3158" s="30" t="str">
        <f>IF($A3158 ="", "", VLOOKUP($A3158, 'Student reference sheet'!$A$2:$Z$2603,24,FALSE))</f>
        <v/>
      </c>
      <c r="N3158" s="30" t="str">
        <f>IF($A3158 ="", "", VLOOKUP($A3158, 'Student reference sheet'!$A$2:$Z$2603,26,FALSE))</f>
        <v/>
      </c>
      <c r="O3158" s="30" t="str">
        <f>IF($A3158 ="", "", VLOOKUP($A3158, 'Student reference sheet'!$A$2:$Z$2603,25,FALSE))</f>
        <v/>
      </c>
      <c r="P3158" s="39" t="str">
        <f>IF($A3158 = "", "", IF(OR(VLOOKUP($A3158,'Student reference sheet'!$A$2:$V$2400,8,FALSE) = "R",  VLOOKUP($A3158,'Student reference sheet'!$A$2:$V$2400,8,FALSE) = "L"), "X", ""))</f>
        <v/>
      </c>
      <c r="Q3158" s="39" t="str">
        <f>IF($A3158 ="", "", VLOOKUP($A3158, 'Student reference sheet'!$A$2:$V$2603,22,FALSE))</f>
        <v/>
      </c>
      <c r="R3158" s="39" t="str">
        <f>IF($A3158 &lt;&gt; "",VLOOKUP($A3158,'Student reference sheet'!$A$2:$V$2329, 5,FALSE), "")</f>
        <v/>
      </c>
      <c r="S3158" s="39" t="str">
        <f>IF($A3158 &lt;&gt; "",VLOOKUP($A3158,'Student reference sheet'!$A$2:$V$2329, 6,FALSE), "")</f>
        <v/>
      </c>
      <c r="T3158" s="30" t="str">
        <f>IF($A3158 = "","",
IF(VLOOKUP($A3158,'Student reference sheet'!$A$2:$V$2329, 10,FALSE) = "Y", "Hispanic",
IF(VLOOKUP($A3158,'Student reference sheet'!$A$2:$V$2329,11,FALSE) &lt;&gt; "",
IF(VLOOKUP($A3158,'Student reference sheet'!$A$2:$V$2329,11,FALSE) = "UNK", "Unknown", VLOOKUP(VALUE(VLOOKUP($A3158,'Student reference sheet'!$A$2:$V$2329,11,FALSE)),'Ethnicity Reference'!$A$2:$B$22,2,FALSE)),
IF(VLOOKUP($A3158,'Student reference sheet'!$A$2:$V$2329,9,FALSE) &lt;&gt; "", VLOOKUP(VALUE(VLOOKUP($A3158,'Student reference sheet'!$A$2:$V$2329,9,FALSE)),'Ethnicity Reference'!$A$2:$B$22,2,FALSE),"Unknown"))))</f>
        <v/>
      </c>
      <c r="U3158" s="35"/>
    </row>
    <row r="3159" spans="1:21" ht="15.75">
      <c r="A3159" s="47"/>
      <c r="B3159" s="33"/>
      <c r="C3159" s="39" t="str">
        <f>IF($A3159 &lt;&gt; "",VLOOKUP($A3159,'Student reference sheet'!$A$2:$V$2329, 3,FALSE), "")</f>
        <v/>
      </c>
      <c r="D3159" s="39" t="str">
        <f>IF($A3159 &lt;&gt; "",VLOOKUP($A3159,'Student reference sheet'!$A$2:$V$2329, 2,FALSE), "")</f>
        <v/>
      </c>
      <c r="E3159" s="35"/>
      <c r="F3159" s="34"/>
      <c r="G3159" s="40" t="str">
        <f t="shared" ca="1" si="150"/>
        <v/>
      </c>
      <c r="H3159" s="40" t="str">
        <f t="shared" ca="1" si="151"/>
        <v/>
      </c>
      <c r="I3159" s="36" t="str">
        <f>IF($A3159 = "", "",
IF(COUNTIF(MINIMUM_DAY_DATES[], Attendance!J3159) &gt; 0, VLOOKUP(Attendance!$G3159,MINIMUM_DAY_PERIOD_SCHEDULE[], 2,TRUE),
IF(COUNTIF(RALLY_DATES[], Attendance!J3159) &gt; 0, VLOOKUP(Attendance!$G3159,RALLY_PERIOD_SCHEDULE[], 2,TRUE),
IF(WEEKDAY(Attendance!$J3159) = 2,
       IF(COUNTIF(FINALS_WEEK_MONDAY_DATE[],Attendance!$J3159) &gt; 0, VLOOKUP(Attendance!$G3159,FINALS_WEEK_MONDAY_PERIOD_SCHEDULE[],2,TRUE),
       VLOOKUP(Attendance!$G3159,REGULAR_WEEK_SCHEDULE[],6,TRUE)),
IF(WEEKDAY($J3159) = 3,
       IF(COUNTIF(FINALS_WEEK_TUESDAY_DATE[],Attendance!$J3159) &gt; 0, VLOOKUP(Attendance!$G3159,FINALS_WEEK_TUESDAY_PERIOD_SCHEDULE[],2,TRUE),
       VLOOKUP(Attendance!$G3159,REGULAR_WEEK_SCHEDULE[[Tuesday]:[Period]],5,TRUE)),
IF(WEEKDAY(Attendance!$J3159) = 4,
        IF(COUNTIF(BLOCK_WEDNESDAY_DATES[],Attendance!$J3159) &gt; 0, VLOOKUP(Attendance!$G3159,BLOCK_WEDNESDAY_PERIOD_SCHEDULE[],2,TRUE),
        IF(COUNTIF(FINALS_WEEK_WEDNESDAY_DATE[],Attendance!$J3159) &gt; 0, VLOOKUP(Attendance!$G3159,FINALS_WEEK_WEDNESDAY_PERIOD_SCHEDULE[],2,TRUE),
       VLOOKUP(Attendance!$G3159,REGULAR_WEEK_SCHEDULE[[Wednesday]:[Period]],4,TRUE))),
IF(WEEKDAY($J3159) = 5,
       IF(COUNTIF(BLOCK_THURSDAY_DATES[],Attendance!$J3159) &gt; 0, VLOOKUP(Attendance!$G3159,BLOCK_THURSDAY_PERIOD_SCHEDULE[],2,TRUE),
       IF(COUNTIF(FINALS_WEEK_THURSDAY_DATE[],Attendance!$J3159) &gt; 0, VLOOKUP(Attendance!$G3159,FINALS_WEEK_THURSDAY_PERIOD_SCHEDULE[],2,TRUE),
       VLOOKUP(Attendance!$G3159,REGULAR_WEEK_SCHEDULE[[Thursday]:[Period]],3,TRUE))),
IF(WEEKDAY(Attendance!$J3159) = 6,
       IF(COUNTIF(FINALS_WEEK_FRIDAY_DATE[],Attendance!$J3159) &gt; 0, VLOOKUP(Attendance!$G3159,FINALS_WEEK_FRIDAY_PERIOD_SCHEDULE[],2,TRUE),
       VLOOKUP(Attendance!$G3159,REGULAR_WEEK_SCHEDULE[[Friday]:[Period]],2,TRUE))))))))))</f>
        <v/>
      </c>
      <c r="J3159" s="41" t="str">
        <f t="shared" ca="1" si="152"/>
        <v/>
      </c>
      <c r="K3159" s="41" t="str">
        <f>IF($A3159 &lt;&gt; "",VLOOKUP($A3159,'Student reference sheet'!$A$2:$V$2329, 7,FALSE), "")</f>
        <v/>
      </c>
      <c r="L3159" s="30" t="str">
        <f>IF($A3159 ="", "", VLOOKUP($A3159, 'Student reference sheet'!$A$2:$Z$2603,23,FALSE))</f>
        <v/>
      </c>
      <c r="M3159" s="30" t="str">
        <f>IF($A3159 ="", "", VLOOKUP($A3159, 'Student reference sheet'!$A$2:$Z$2603,24,FALSE))</f>
        <v/>
      </c>
      <c r="N3159" s="30" t="str">
        <f>IF($A3159 ="", "", VLOOKUP($A3159, 'Student reference sheet'!$A$2:$Z$2603,26,FALSE))</f>
        <v/>
      </c>
      <c r="O3159" s="30" t="str">
        <f>IF($A3159 ="", "", VLOOKUP($A3159, 'Student reference sheet'!$A$2:$Z$2603,25,FALSE))</f>
        <v/>
      </c>
      <c r="P3159" s="39" t="str">
        <f>IF($A3159 = "", "", IF(OR(VLOOKUP($A3159,'Student reference sheet'!$A$2:$V$2400,8,FALSE) = "R",  VLOOKUP($A3159,'Student reference sheet'!$A$2:$V$2400,8,FALSE) = "L"), "X", ""))</f>
        <v/>
      </c>
      <c r="Q3159" s="39" t="str">
        <f>IF($A3159 ="", "", VLOOKUP($A3159, 'Student reference sheet'!$A$2:$V$2603,22,FALSE))</f>
        <v/>
      </c>
      <c r="R3159" s="39" t="str">
        <f>IF($A3159 &lt;&gt; "",VLOOKUP($A3159,'Student reference sheet'!$A$2:$V$2329, 5,FALSE), "")</f>
        <v/>
      </c>
      <c r="S3159" s="39" t="str">
        <f>IF($A3159 &lt;&gt; "",VLOOKUP($A3159,'Student reference sheet'!$A$2:$V$2329, 6,FALSE), "")</f>
        <v/>
      </c>
      <c r="T3159" s="30" t="str">
        <f>IF($A3159 = "","",
IF(VLOOKUP($A3159,'Student reference sheet'!$A$2:$V$2329, 10,FALSE) = "Y", "Hispanic",
IF(VLOOKUP($A3159,'Student reference sheet'!$A$2:$V$2329,11,FALSE) &lt;&gt; "",
IF(VLOOKUP($A3159,'Student reference sheet'!$A$2:$V$2329,11,FALSE) = "UNK", "Unknown", VLOOKUP(VALUE(VLOOKUP($A3159,'Student reference sheet'!$A$2:$V$2329,11,FALSE)),'Ethnicity Reference'!$A$2:$B$22,2,FALSE)),
IF(VLOOKUP($A3159,'Student reference sheet'!$A$2:$V$2329,9,FALSE) &lt;&gt; "", VLOOKUP(VALUE(VLOOKUP($A3159,'Student reference sheet'!$A$2:$V$2329,9,FALSE)),'Ethnicity Reference'!$A$2:$B$22,2,FALSE),"Unknown"))))</f>
        <v/>
      </c>
      <c r="U3159" s="35"/>
    </row>
    <row r="3160" spans="1:21" ht="15.75">
      <c r="A3160" s="47"/>
      <c r="B3160" s="33"/>
      <c r="C3160" s="39" t="str">
        <f>IF($A3160 &lt;&gt; "",VLOOKUP($A3160,'Student reference sheet'!$A$2:$V$2329, 3,FALSE), "")</f>
        <v/>
      </c>
      <c r="D3160" s="39" t="str">
        <f>IF($A3160 &lt;&gt; "",VLOOKUP($A3160,'Student reference sheet'!$A$2:$V$2329, 2,FALSE), "")</f>
        <v/>
      </c>
      <c r="E3160" s="35"/>
      <c r="F3160" s="34"/>
      <c r="G3160" s="40" t="str">
        <f t="shared" ca="1" si="150"/>
        <v/>
      </c>
      <c r="H3160" s="40" t="str">
        <f t="shared" ca="1" si="151"/>
        <v/>
      </c>
      <c r="I3160" s="36" t="str">
        <f>IF($A3160 = "", "",
IF(COUNTIF(MINIMUM_DAY_DATES[], Attendance!J3160) &gt; 0, VLOOKUP(Attendance!$G3160,MINIMUM_DAY_PERIOD_SCHEDULE[], 2,TRUE),
IF(COUNTIF(RALLY_DATES[], Attendance!J3160) &gt; 0, VLOOKUP(Attendance!$G3160,RALLY_PERIOD_SCHEDULE[], 2,TRUE),
IF(WEEKDAY(Attendance!$J3160) = 2,
       IF(COUNTIF(FINALS_WEEK_MONDAY_DATE[],Attendance!$J3160) &gt; 0, VLOOKUP(Attendance!$G3160,FINALS_WEEK_MONDAY_PERIOD_SCHEDULE[],2,TRUE),
       VLOOKUP(Attendance!$G3160,REGULAR_WEEK_SCHEDULE[],6,TRUE)),
IF(WEEKDAY($J3160) = 3,
       IF(COUNTIF(FINALS_WEEK_TUESDAY_DATE[],Attendance!$J3160) &gt; 0, VLOOKUP(Attendance!$G3160,FINALS_WEEK_TUESDAY_PERIOD_SCHEDULE[],2,TRUE),
       VLOOKUP(Attendance!$G3160,REGULAR_WEEK_SCHEDULE[[Tuesday]:[Period]],5,TRUE)),
IF(WEEKDAY(Attendance!$J3160) = 4,
        IF(COUNTIF(BLOCK_WEDNESDAY_DATES[],Attendance!$J3160) &gt; 0, VLOOKUP(Attendance!$G3160,BLOCK_WEDNESDAY_PERIOD_SCHEDULE[],2,TRUE),
        IF(COUNTIF(FINALS_WEEK_WEDNESDAY_DATE[],Attendance!$J3160) &gt; 0, VLOOKUP(Attendance!$G3160,FINALS_WEEK_WEDNESDAY_PERIOD_SCHEDULE[],2,TRUE),
       VLOOKUP(Attendance!$G3160,REGULAR_WEEK_SCHEDULE[[Wednesday]:[Period]],4,TRUE))),
IF(WEEKDAY($J3160) = 5,
       IF(COUNTIF(BLOCK_THURSDAY_DATES[],Attendance!$J3160) &gt; 0, VLOOKUP(Attendance!$G3160,BLOCK_THURSDAY_PERIOD_SCHEDULE[],2,TRUE),
       IF(COUNTIF(FINALS_WEEK_THURSDAY_DATE[],Attendance!$J3160) &gt; 0, VLOOKUP(Attendance!$G3160,FINALS_WEEK_THURSDAY_PERIOD_SCHEDULE[],2,TRUE),
       VLOOKUP(Attendance!$G3160,REGULAR_WEEK_SCHEDULE[[Thursday]:[Period]],3,TRUE))),
IF(WEEKDAY(Attendance!$J3160) = 6,
       IF(COUNTIF(FINALS_WEEK_FRIDAY_DATE[],Attendance!$J3160) &gt; 0, VLOOKUP(Attendance!$G3160,FINALS_WEEK_FRIDAY_PERIOD_SCHEDULE[],2,TRUE),
       VLOOKUP(Attendance!$G3160,REGULAR_WEEK_SCHEDULE[[Friday]:[Period]],2,TRUE))))))))))</f>
        <v/>
      </c>
      <c r="J3160" s="41" t="str">
        <f t="shared" ca="1" si="152"/>
        <v/>
      </c>
      <c r="K3160" s="41" t="str">
        <f>IF($A3160 &lt;&gt; "",VLOOKUP($A3160,'Student reference sheet'!$A$2:$V$2329, 7,FALSE), "")</f>
        <v/>
      </c>
      <c r="L3160" s="30" t="str">
        <f>IF($A3160 ="", "", VLOOKUP($A3160, 'Student reference sheet'!$A$2:$Z$2603,23,FALSE))</f>
        <v/>
      </c>
      <c r="M3160" s="30" t="str">
        <f>IF($A3160 ="", "", VLOOKUP($A3160, 'Student reference sheet'!$A$2:$Z$2603,24,FALSE))</f>
        <v/>
      </c>
      <c r="N3160" s="30" t="str">
        <f>IF($A3160 ="", "", VLOOKUP($A3160, 'Student reference sheet'!$A$2:$Z$2603,26,FALSE))</f>
        <v/>
      </c>
      <c r="O3160" s="30" t="str">
        <f>IF($A3160 ="", "", VLOOKUP($A3160, 'Student reference sheet'!$A$2:$Z$2603,25,FALSE))</f>
        <v/>
      </c>
      <c r="P3160" s="39" t="str">
        <f>IF($A3160 = "", "", IF(OR(VLOOKUP($A3160,'Student reference sheet'!$A$2:$V$2400,8,FALSE) = "R",  VLOOKUP($A3160,'Student reference sheet'!$A$2:$V$2400,8,FALSE) = "L"), "X", ""))</f>
        <v/>
      </c>
      <c r="Q3160" s="39" t="str">
        <f>IF($A3160 ="", "", VLOOKUP($A3160, 'Student reference sheet'!$A$2:$V$2603,22,FALSE))</f>
        <v/>
      </c>
      <c r="R3160" s="39" t="str">
        <f>IF($A3160 &lt;&gt; "",VLOOKUP($A3160,'Student reference sheet'!$A$2:$V$2329, 5,FALSE), "")</f>
        <v/>
      </c>
      <c r="S3160" s="39" t="str">
        <f>IF($A3160 &lt;&gt; "",VLOOKUP($A3160,'Student reference sheet'!$A$2:$V$2329, 6,FALSE), "")</f>
        <v/>
      </c>
      <c r="T3160" s="30" t="str">
        <f>IF($A3160 = "","",
IF(VLOOKUP($A3160,'Student reference sheet'!$A$2:$V$2329, 10,FALSE) = "Y", "Hispanic",
IF(VLOOKUP($A3160,'Student reference sheet'!$A$2:$V$2329,11,FALSE) &lt;&gt; "",
IF(VLOOKUP($A3160,'Student reference sheet'!$A$2:$V$2329,11,FALSE) = "UNK", "Unknown", VLOOKUP(VALUE(VLOOKUP($A3160,'Student reference sheet'!$A$2:$V$2329,11,FALSE)),'Ethnicity Reference'!$A$2:$B$22,2,FALSE)),
IF(VLOOKUP($A3160,'Student reference sheet'!$A$2:$V$2329,9,FALSE) &lt;&gt; "", VLOOKUP(VALUE(VLOOKUP($A3160,'Student reference sheet'!$A$2:$V$2329,9,FALSE)),'Ethnicity Reference'!$A$2:$B$22,2,FALSE),"Unknown"))))</f>
        <v/>
      </c>
      <c r="U3160" s="35"/>
    </row>
    <row r="3161" spans="1:21" ht="15.75">
      <c r="A3161" s="47"/>
      <c r="B3161" s="33"/>
      <c r="C3161" s="39" t="str">
        <f>IF($A3161 &lt;&gt; "",VLOOKUP($A3161,'Student reference sheet'!$A$2:$V$2329, 3,FALSE), "")</f>
        <v/>
      </c>
      <c r="D3161" s="39" t="str">
        <f>IF($A3161 &lt;&gt; "",VLOOKUP($A3161,'Student reference sheet'!$A$2:$V$2329, 2,FALSE), "")</f>
        <v/>
      </c>
      <c r="E3161" s="35"/>
      <c r="F3161" s="34"/>
      <c r="G3161" s="40" t="str">
        <f t="shared" ca="1" si="150"/>
        <v/>
      </c>
      <c r="H3161" s="40" t="str">
        <f t="shared" ca="1" si="151"/>
        <v/>
      </c>
      <c r="I3161" s="36" t="str">
        <f>IF($A3161 = "", "",
IF(COUNTIF(MINIMUM_DAY_DATES[], Attendance!J3161) &gt; 0, VLOOKUP(Attendance!$G3161,MINIMUM_DAY_PERIOD_SCHEDULE[], 2,TRUE),
IF(COUNTIF(RALLY_DATES[], Attendance!J3161) &gt; 0, VLOOKUP(Attendance!$G3161,RALLY_PERIOD_SCHEDULE[], 2,TRUE),
IF(WEEKDAY(Attendance!$J3161) = 2,
       IF(COUNTIF(FINALS_WEEK_MONDAY_DATE[],Attendance!$J3161) &gt; 0, VLOOKUP(Attendance!$G3161,FINALS_WEEK_MONDAY_PERIOD_SCHEDULE[],2,TRUE),
       VLOOKUP(Attendance!$G3161,REGULAR_WEEK_SCHEDULE[],6,TRUE)),
IF(WEEKDAY($J3161) = 3,
       IF(COUNTIF(FINALS_WEEK_TUESDAY_DATE[],Attendance!$J3161) &gt; 0, VLOOKUP(Attendance!$G3161,FINALS_WEEK_TUESDAY_PERIOD_SCHEDULE[],2,TRUE),
       VLOOKUP(Attendance!$G3161,REGULAR_WEEK_SCHEDULE[[Tuesday]:[Period]],5,TRUE)),
IF(WEEKDAY(Attendance!$J3161) = 4,
        IF(COUNTIF(BLOCK_WEDNESDAY_DATES[],Attendance!$J3161) &gt; 0, VLOOKUP(Attendance!$G3161,BLOCK_WEDNESDAY_PERIOD_SCHEDULE[],2,TRUE),
        IF(COUNTIF(FINALS_WEEK_WEDNESDAY_DATE[],Attendance!$J3161) &gt; 0, VLOOKUP(Attendance!$G3161,FINALS_WEEK_WEDNESDAY_PERIOD_SCHEDULE[],2,TRUE),
       VLOOKUP(Attendance!$G3161,REGULAR_WEEK_SCHEDULE[[Wednesday]:[Period]],4,TRUE))),
IF(WEEKDAY($J3161) = 5,
       IF(COUNTIF(BLOCK_THURSDAY_DATES[],Attendance!$J3161) &gt; 0, VLOOKUP(Attendance!$G3161,BLOCK_THURSDAY_PERIOD_SCHEDULE[],2,TRUE),
       IF(COUNTIF(FINALS_WEEK_THURSDAY_DATE[],Attendance!$J3161) &gt; 0, VLOOKUP(Attendance!$G3161,FINALS_WEEK_THURSDAY_PERIOD_SCHEDULE[],2,TRUE),
       VLOOKUP(Attendance!$G3161,REGULAR_WEEK_SCHEDULE[[Thursday]:[Period]],3,TRUE))),
IF(WEEKDAY(Attendance!$J3161) = 6,
       IF(COUNTIF(FINALS_WEEK_FRIDAY_DATE[],Attendance!$J3161) &gt; 0, VLOOKUP(Attendance!$G3161,FINALS_WEEK_FRIDAY_PERIOD_SCHEDULE[],2,TRUE),
       VLOOKUP(Attendance!$G3161,REGULAR_WEEK_SCHEDULE[[Friday]:[Period]],2,TRUE))))))))))</f>
        <v/>
      </c>
      <c r="J3161" s="41" t="str">
        <f t="shared" ca="1" si="152"/>
        <v/>
      </c>
      <c r="K3161" s="41" t="str">
        <f>IF($A3161 &lt;&gt; "",VLOOKUP($A3161,'Student reference sheet'!$A$2:$V$2329, 7,FALSE), "")</f>
        <v/>
      </c>
      <c r="L3161" s="30" t="str">
        <f>IF($A3161 ="", "", VLOOKUP($A3161, 'Student reference sheet'!$A$2:$Z$2603,23,FALSE))</f>
        <v/>
      </c>
      <c r="M3161" s="30" t="str">
        <f>IF($A3161 ="", "", VLOOKUP($A3161, 'Student reference sheet'!$A$2:$Z$2603,24,FALSE))</f>
        <v/>
      </c>
      <c r="N3161" s="30" t="str">
        <f>IF($A3161 ="", "", VLOOKUP($A3161, 'Student reference sheet'!$A$2:$Z$2603,26,FALSE))</f>
        <v/>
      </c>
      <c r="O3161" s="30" t="str">
        <f>IF($A3161 ="", "", VLOOKUP($A3161, 'Student reference sheet'!$A$2:$Z$2603,25,FALSE))</f>
        <v/>
      </c>
      <c r="P3161" s="39" t="str">
        <f>IF($A3161 = "", "", IF(OR(VLOOKUP($A3161,'Student reference sheet'!$A$2:$V$2400,8,FALSE) = "R",  VLOOKUP($A3161,'Student reference sheet'!$A$2:$V$2400,8,FALSE) = "L"), "X", ""))</f>
        <v/>
      </c>
      <c r="Q3161" s="39" t="str">
        <f>IF($A3161 ="", "", VLOOKUP($A3161, 'Student reference sheet'!$A$2:$V$2603,22,FALSE))</f>
        <v/>
      </c>
      <c r="R3161" s="39" t="str">
        <f>IF($A3161 &lt;&gt; "",VLOOKUP($A3161,'Student reference sheet'!$A$2:$V$2329, 5,FALSE), "")</f>
        <v/>
      </c>
      <c r="S3161" s="39" t="str">
        <f>IF($A3161 &lt;&gt; "",VLOOKUP($A3161,'Student reference sheet'!$A$2:$V$2329, 6,FALSE), "")</f>
        <v/>
      </c>
      <c r="T3161" s="30" t="str">
        <f>IF($A3161 = "","",
IF(VLOOKUP($A3161,'Student reference sheet'!$A$2:$V$2329, 10,FALSE) = "Y", "Hispanic",
IF(VLOOKUP($A3161,'Student reference sheet'!$A$2:$V$2329,11,FALSE) &lt;&gt; "",
IF(VLOOKUP($A3161,'Student reference sheet'!$A$2:$V$2329,11,FALSE) = "UNK", "Unknown", VLOOKUP(VALUE(VLOOKUP($A3161,'Student reference sheet'!$A$2:$V$2329,11,FALSE)),'Ethnicity Reference'!$A$2:$B$22,2,FALSE)),
IF(VLOOKUP($A3161,'Student reference sheet'!$A$2:$V$2329,9,FALSE) &lt;&gt; "", VLOOKUP(VALUE(VLOOKUP($A3161,'Student reference sheet'!$A$2:$V$2329,9,FALSE)),'Ethnicity Reference'!$A$2:$B$22,2,FALSE),"Unknown"))))</f>
        <v/>
      </c>
      <c r="U3161" s="35"/>
    </row>
    <row r="3162" spans="1:21" ht="15.75">
      <c r="A3162" s="47"/>
      <c r="B3162" s="33"/>
      <c r="C3162" s="39" t="str">
        <f>IF($A3162 &lt;&gt; "",VLOOKUP($A3162,'Student reference sheet'!$A$2:$V$2329, 3,FALSE), "")</f>
        <v/>
      </c>
      <c r="D3162" s="39" t="str">
        <f>IF($A3162 &lt;&gt; "",VLOOKUP($A3162,'Student reference sheet'!$A$2:$V$2329, 2,FALSE), "")</f>
        <v/>
      </c>
      <c r="E3162" s="35"/>
      <c r="F3162" s="34"/>
      <c r="G3162" s="40" t="str">
        <f t="shared" ca="1" si="150"/>
        <v/>
      </c>
      <c r="H3162" s="40" t="str">
        <f t="shared" ca="1" si="151"/>
        <v/>
      </c>
      <c r="I3162" s="36" t="str">
        <f>IF($A3162 = "", "",
IF(COUNTIF(MINIMUM_DAY_DATES[], Attendance!J3162) &gt; 0, VLOOKUP(Attendance!$G3162,MINIMUM_DAY_PERIOD_SCHEDULE[], 2,TRUE),
IF(COUNTIF(RALLY_DATES[], Attendance!J3162) &gt; 0, VLOOKUP(Attendance!$G3162,RALLY_PERIOD_SCHEDULE[], 2,TRUE),
IF(WEEKDAY(Attendance!$J3162) = 2,
       IF(COUNTIF(FINALS_WEEK_MONDAY_DATE[],Attendance!$J3162) &gt; 0, VLOOKUP(Attendance!$G3162,FINALS_WEEK_MONDAY_PERIOD_SCHEDULE[],2,TRUE),
       VLOOKUP(Attendance!$G3162,REGULAR_WEEK_SCHEDULE[],6,TRUE)),
IF(WEEKDAY($J3162) = 3,
       IF(COUNTIF(FINALS_WEEK_TUESDAY_DATE[],Attendance!$J3162) &gt; 0, VLOOKUP(Attendance!$G3162,FINALS_WEEK_TUESDAY_PERIOD_SCHEDULE[],2,TRUE),
       VLOOKUP(Attendance!$G3162,REGULAR_WEEK_SCHEDULE[[Tuesday]:[Period]],5,TRUE)),
IF(WEEKDAY(Attendance!$J3162) = 4,
        IF(COUNTIF(BLOCK_WEDNESDAY_DATES[],Attendance!$J3162) &gt; 0, VLOOKUP(Attendance!$G3162,BLOCK_WEDNESDAY_PERIOD_SCHEDULE[],2,TRUE),
        IF(COUNTIF(FINALS_WEEK_WEDNESDAY_DATE[],Attendance!$J3162) &gt; 0, VLOOKUP(Attendance!$G3162,FINALS_WEEK_WEDNESDAY_PERIOD_SCHEDULE[],2,TRUE),
       VLOOKUP(Attendance!$G3162,REGULAR_WEEK_SCHEDULE[[Wednesday]:[Period]],4,TRUE))),
IF(WEEKDAY($J3162) = 5,
       IF(COUNTIF(BLOCK_THURSDAY_DATES[],Attendance!$J3162) &gt; 0, VLOOKUP(Attendance!$G3162,BLOCK_THURSDAY_PERIOD_SCHEDULE[],2,TRUE),
       IF(COUNTIF(FINALS_WEEK_THURSDAY_DATE[],Attendance!$J3162) &gt; 0, VLOOKUP(Attendance!$G3162,FINALS_WEEK_THURSDAY_PERIOD_SCHEDULE[],2,TRUE),
       VLOOKUP(Attendance!$G3162,REGULAR_WEEK_SCHEDULE[[Thursday]:[Period]],3,TRUE))),
IF(WEEKDAY(Attendance!$J3162) = 6,
       IF(COUNTIF(FINALS_WEEK_FRIDAY_DATE[],Attendance!$J3162) &gt; 0, VLOOKUP(Attendance!$G3162,FINALS_WEEK_FRIDAY_PERIOD_SCHEDULE[],2,TRUE),
       VLOOKUP(Attendance!$G3162,REGULAR_WEEK_SCHEDULE[[Friday]:[Period]],2,TRUE))))))))))</f>
        <v/>
      </c>
      <c r="J3162" s="41" t="str">
        <f t="shared" ca="1" si="152"/>
        <v/>
      </c>
      <c r="K3162" s="41" t="str">
        <f>IF($A3162 &lt;&gt; "",VLOOKUP($A3162,'Student reference sheet'!$A$2:$V$2329, 7,FALSE), "")</f>
        <v/>
      </c>
      <c r="L3162" s="30" t="str">
        <f>IF($A3162 ="", "", VLOOKUP($A3162, 'Student reference sheet'!$A$2:$Z$2603,23,FALSE))</f>
        <v/>
      </c>
      <c r="M3162" s="30" t="str">
        <f>IF($A3162 ="", "", VLOOKUP($A3162, 'Student reference sheet'!$A$2:$Z$2603,24,FALSE))</f>
        <v/>
      </c>
      <c r="N3162" s="30" t="str">
        <f>IF($A3162 ="", "", VLOOKUP($A3162, 'Student reference sheet'!$A$2:$Z$2603,26,FALSE))</f>
        <v/>
      </c>
      <c r="O3162" s="30" t="str">
        <f>IF($A3162 ="", "", VLOOKUP($A3162, 'Student reference sheet'!$A$2:$Z$2603,25,FALSE))</f>
        <v/>
      </c>
      <c r="P3162" s="39" t="str">
        <f>IF($A3162 = "", "", IF(OR(VLOOKUP($A3162,'Student reference sheet'!$A$2:$V$2400,8,FALSE) = "R",  VLOOKUP($A3162,'Student reference sheet'!$A$2:$V$2400,8,FALSE) = "L"), "X", ""))</f>
        <v/>
      </c>
      <c r="Q3162" s="39" t="str">
        <f>IF($A3162 ="", "", VLOOKUP($A3162, 'Student reference sheet'!$A$2:$V$2603,22,FALSE))</f>
        <v/>
      </c>
      <c r="R3162" s="39" t="str">
        <f>IF($A3162 &lt;&gt; "",VLOOKUP($A3162,'Student reference sheet'!$A$2:$V$2329, 5,FALSE), "")</f>
        <v/>
      </c>
      <c r="S3162" s="39" t="str">
        <f>IF($A3162 &lt;&gt; "",VLOOKUP($A3162,'Student reference sheet'!$A$2:$V$2329, 6,FALSE), "")</f>
        <v/>
      </c>
      <c r="T3162" s="30" t="str">
        <f>IF($A3162 = "","",
IF(VLOOKUP($A3162,'Student reference sheet'!$A$2:$V$2329, 10,FALSE) = "Y", "Hispanic",
IF(VLOOKUP($A3162,'Student reference sheet'!$A$2:$V$2329,11,FALSE) &lt;&gt; "",
IF(VLOOKUP($A3162,'Student reference sheet'!$A$2:$V$2329,11,FALSE) = "UNK", "Unknown", VLOOKUP(VALUE(VLOOKUP($A3162,'Student reference sheet'!$A$2:$V$2329,11,FALSE)),'Ethnicity Reference'!$A$2:$B$22,2,FALSE)),
IF(VLOOKUP($A3162,'Student reference sheet'!$A$2:$V$2329,9,FALSE) &lt;&gt; "", VLOOKUP(VALUE(VLOOKUP($A3162,'Student reference sheet'!$A$2:$V$2329,9,FALSE)),'Ethnicity Reference'!$A$2:$B$22,2,FALSE),"Unknown"))))</f>
        <v/>
      </c>
      <c r="U3162" s="35"/>
    </row>
    <row r="3163" spans="1:21" ht="15.75">
      <c r="A3163" s="47"/>
      <c r="B3163" s="33"/>
      <c r="C3163" s="39" t="str">
        <f>IF($A3163 &lt;&gt; "",VLOOKUP($A3163,'Student reference sheet'!$A$2:$V$2329, 3,FALSE), "")</f>
        <v/>
      </c>
      <c r="D3163" s="39" t="str">
        <f>IF($A3163 &lt;&gt; "",VLOOKUP($A3163,'Student reference sheet'!$A$2:$V$2329, 2,FALSE), "")</f>
        <v/>
      </c>
      <c r="E3163" s="35"/>
      <c r="F3163" s="34"/>
      <c r="G3163" s="40" t="str">
        <f t="shared" ca="1" si="150"/>
        <v/>
      </c>
      <c r="H3163" s="40" t="str">
        <f t="shared" ca="1" si="151"/>
        <v/>
      </c>
      <c r="I3163" s="36" t="str">
        <f>IF($A3163 = "", "",
IF(COUNTIF(MINIMUM_DAY_DATES[], Attendance!J3163) &gt; 0, VLOOKUP(Attendance!$G3163,MINIMUM_DAY_PERIOD_SCHEDULE[], 2,TRUE),
IF(COUNTIF(RALLY_DATES[], Attendance!J3163) &gt; 0, VLOOKUP(Attendance!$G3163,RALLY_PERIOD_SCHEDULE[], 2,TRUE),
IF(WEEKDAY(Attendance!$J3163) = 2,
       IF(COUNTIF(FINALS_WEEK_MONDAY_DATE[],Attendance!$J3163) &gt; 0, VLOOKUP(Attendance!$G3163,FINALS_WEEK_MONDAY_PERIOD_SCHEDULE[],2,TRUE),
       VLOOKUP(Attendance!$G3163,REGULAR_WEEK_SCHEDULE[],6,TRUE)),
IF(WEEKDAY($J3163) = 3,
       IF(COUNTIF(FINALS_WEEK_TUESDAY_DATE[],Attendance!$J3163) &gt; 0, VLOOKUP(Attendance!$G3163,FINALS_WEEK_TUESDAY_PERIOD_SCHEDULE[],2,TRUE),
       VLOOKUP(Attendance!$G3163,REGULAR_WEEK_SCHEDULE[[Tuesday]:[Period]],5,TRUE)),
IF(WEEKDAY(Attendance!$J3163) = 4,
        IF(COUNTIF(BLOCK_WEDNESDAY_DATES[],Attendance!$J3163) &gt; 0, VLOOKUP(Attendance!$G3163,BLOCK_WEDNESDAY_PERIOD_SCHEDULE[],2,TRUE),
        IF(COUNTIF(FINALS_WEEK_WEDNESDAY_DATE[],Attendance!$J3163) &gt; 0, VLOOKUP(Attendance!$G3163,FINALS_WEEK_WEDNESDAY_PERIOD_SCHEDULE[],2,TRUE),
       VLOOKUP(Attendance!$G3163,REGULAR_WEEK_SCHEDULE[[Wednesday]:[Period]],4,TRUE))),
IF(WEEKDAY($J3163) = 5,
       IF(COUNTIF(BLOCK_THURSDAY_DATES[],Attendance!$J3163) &gt; 0, VLOOKUP(Attendance!$G3163,BLOCK_THURSDAY_PERIOD_SCHEDULE[],2,TRUE),
       IF(COUNTIF(FINALS_WEEK_THURSDAY_DATE[],Attendance!$J3163) &gt; 0, VLOOKUP(Attendance!$G3163,FINALS_WEEK_THURSDAY_PERIOD_SCHEDULE[],2,TRUE),
       VLOOKUP(Attendance!$G3163,REGULAR_WEEK_SCHEDULE[[Thursday]:[Period]],3,TRUE))),
IF(WEEKDAY(Attendance!$J3163) = 6,
       IF(COUNTIF(FINALS_WEEK_FRIDAY_DATE[],Attendance!$J3163) &gt; 0, VLOOKUP(Attendance!$G3163,FINALS_WEEK_FRIDAY_PERIOD_SCHEDULE[],2,TRUE),
       VLOOKUP(Attendance!$G3163,REGULAR_WEEK_SCHEDULE[[Friday]:[Period]],2,TRUE))))))))))</f>
        <v/>
      </c>
      <c r="J3163" s="41" t="str">
        <f t="shared" ca="1" si="152"/>
        <v/>
      </c>
      <c r="K3163" s="41" t="str">
        <f>IF($A3163 &lt;&gt; "",VLOOKUP($A3163,'Student reference sheet'!$A$2:$V$2329, 7,FALSE), "")</f>
        <v/>
      </c>
      <c r="L3163" s="30" t="str">
        <f>IF($A3163 ="", "", VLOOKUP($A3163, 'Student reference sheet'!$A$2:$Z$2603,23,FALSE))</f>
        <v/>
      </c>
      <c r="M3163" s="30" t="str">
        <f>IF($A3163 ="", "", VLOOKUP($A3163, 'Student reference sheet'!$A$2:$Z$2603,24,FALSE))</f>
        <v/>
      </c>
      <c r="N3163" s="30" t="str">
        <f>IF($A3163 ="", "", VLOOKUP($A3163, 'Student reference sheet'!$A$2:$Z$2603,26,FALSE))</f>
        <v/>
      </c>
      <c r="O3163" s="30" t="str">
        <f>IF($A3163 ="", "", VLOOKUP($A3163, 'Student reference sheet'!$A$2:$Z$2603,25,FALSE))</f>
        <v/>
      </c>
      <c r="P3163" s="39" t="str">
        <f>IF($A3163 = "", "", IF(OR(VLOOKUP($A3163,'Student reference sheet'!$A$2:$V$2400,8,FALSE) = "R",  VLOOKUP($A3163,'Student reference sheet'!$A$2:$V$2400,8,FALSE) = "L"), "X", ""))</f>
        <v/>
      </c>
      <c r="Q3163" s="39" t="str">
        <f>IF($A3163 ="", "", VLOOKUP($A3163, 'Student reference sheet'!$A$2:$V$2603,22,FALSE))</f>
        <v/>
      </c>
      <c r="R3163" s="39" t="str">
        <f>IF($A3163 &lt;&gt; "",VLOOKUP($A3163,'Student reference sheet'!$A$2:$V$2329, 5,FALSE), "")</f>
        <v/>
      </c>
      <c r="S3163" s="39" t="str">
        <f>IF($A3163 &lt;&gt; "",VLOOKUP($A3163,'Student reference sheet'!$A$2:$V$2329, 6,FALSE), "")</f>
        <v/>
      </c>
      <c r="T3163" s="30" t="str">
        <f>IF($A3163 = "","",
IF(VLOOKUP($A3163,'Student reference sheet'!$A$2:$V$2329, 10,FALSE) = "Y", "Hispanic",
IF(VLOOKUP($A3163,'Student reference sheet'!$A$2:$V$2329,11,FALSE) &lt;&gt; "",
IF(VLOOKUP($A3163,'Student reference sheet'!$A$2:$V$2329,11,FALSE) = "UNK", "Unknown", VLOOKUP(VALUE(VLOOKUP($A3163,'Student reference sheet'!$A$2:$V$2329,11,FALSE)),'Ethnicity Reference'!$A$2:$B$22,2,FALSE)),
IF(VLOOKUP($A3163,'Student reference sheet'!$A$2:$V$2329,9,FALSE) &lt;&gt; "", VLOOKUP(VALUE(VLOOKUP($A3163,'Student reference sheet'!$A$2:$V$2329,9,FALSE)),'Ethnicity Reference'!$A$2:$B$22,2,FALSE),"Unknown"))))</f>
        <v/>
      </c>
      <c r="U3163" s="35"/>
    </row>
    <row r="3164" spans="1:21" ht="15.75">
      <c r="A3164" s="47"/>
      <c r="B3164" s="33"/>
      <c r="C3164" s="39" t="str">
        <f>IF($A3164 &lt;&gt; "",VLOOKUP($A3164,'Student reference sheet'!$A$2:$V$2329, 3,FALSE), "")</f>
        <v/>
      </c>
      <c r="D3164" s="39" t="str">
        <f>IF($A3164 &lt;&gt; "",VLOOKUP($A3164,'Student reference sheet'!$A$2:$V$2329, 2,FALSE), "")</f>
        <v/>
      </c>
      <c r="E3164" s="35"/>
      <c r="F3164" s="34"/>
      <c r="G3164" s="40" t="str">
        <f t="shared" ca="1" si="150"/>
        <v/>
      </c>
      <c r="H3164" s="40" t="str">
        <f t="shared" ca="1" si="151"/>
        <v/>
      </c>
      <c r="I3164" s="36" t="str">
        <f>IF($A3164 = "", "",
IF(COUNTIF(MINIMUM_DAY_DATES[], Attendance!J3164) &gt; 0, VLOOKUP(Attendance!$G3164,MINIMUM_DAY_PERIOD_SCHEDULE[], 2,TRUE),
IF(COUNTIF(RALLY_DATES[], Attendance!J3164) &gt; 0, VLOOKUP(Attendance!$G3164,RALLY_PERIOD_SCHEDULE[], 2,TRUE),
IF(WEEKDAY(Attendance!$J3164) = 2,
       IF(COUNTIF(FINALS_WEEK_MONDAY_DATE[],Attendance!$J3164) &gt; 0, VLOOKUP(Attendance!$G3164,FINALS_WEEK_MONDAY_PERIOD_SCHEDULE[],2,TRUE),
       VLOOKUP(Attendance!$G3164,REGULAR_WEEK_SCHEDULE[],6,TRUE)),
IF(WEEKDAY($J3164) = 3,
       IF(COUNTIF(FINALS_WEEK_TUESDAY_DATE[],Attendance!$J3164) &gt; 0, VLOOKUP(Attendance!$G3164,FINALS_WEEK_TUESDAY_PERIOD_SCHEDULE[],2,TRUE),
       VLOOKUP(Attendance!$G3164,REGULAR_WEEK_SCHEDULE[[Tuesday]:[Period]],5,TRUE)),
IF(WEEKDAY(Attendance!$J3164) = 4,
        IF(COUNTIF(BLOCK_WEDNESDAY_DATES[],Attendance!$J3164) &gt; 0, VLOOKUP(Attendance!$G3164,BLOCK_WEDNESDAY_PERIOD_SCHEDULE[],2,TRUE),
        IF(COUNTIF(FINALS_WEEK_WEDNESDAY_DATE[],Attendance!$J3164) &gt; 0, VLOOKUP(Attendance!$G3164,FINALS_WEEK_WEDNESDAY_PERIOD_SCHEDULE[],2,TRUE),
       VLOOKUP(Attendance!$G3164,REGULAR_WEEK_SCHEDULE[[Wednesday]:[Period]],4,TRUE))),
IF(WEEKDAY($J3164) = 5,
       IF(COUNTIF(BLOCK_THURSDAY_DATES[],Attendance!$J3164) &gt; 0, VLOOKUP(Attendance!$G3164,BLOCK_THURSDAY_PERIOD_SCHEDULE[],2,TRUE),
       IF(COUNTIF(FINALS_WEEK_THURSDAY_DATE[],Attendance!$J3164) &gt; 0, VLOOKUP(Attendance!$G3164,FINALS_WEEK_THURSDAY_PERIOD_SCHEDULE[],2,TRUE),
       VLOOKUP(Attendance!$G3164,REGULAR_WEEK_SCHEDULE[[Thursday]:[Period]],3,TRUE))),
IF(WEEKDAY(Attendance!$J3164) = 6,
       IF(COUNTIF(FINALS_WEEK_FRIDAY_DATE[],Attendance!$J3164) &gt; 0, VLOOKUP(Attendance!$G3164,FINALS_WEEK_FRIDAY_PERIOD_SCHEDULE[],2,TRUE),
       VLOOKUP(Attendance!$G3164,REGULAR_WEEK_SCHEDULE[[Friday]:[Period]],2,TRUE))))))))))</f>
        <v/>
      </c>
      <c r="J3164" s="41" t="str">
        <f t="shared" ca="1" si="152"/>
        <v/>
      </c>
      <c r="K3164" s="41" t="str">
        <f>IF($A3164 &lt;&gt; "",VLOOKUP($A3164,'Student reference sheet'!$A$2:$V$2329, 7,FALSE), "")</f>
        <v/>
      </c>
      <c r="L3164" s="30" t="str">
        <f>IF($A3164 ="", "", VLOOKUP($A3164, 'Student reference sheet'!$A$2:$Z$2603,23,FALSE))</f>
        <v/>
      </c>
      <c r="M3164" s="30" t="str">
        <f>IF($A3164 ="", "", VLOOKUP($A3164, 'Student reference sheet'!$A$2:$Z$2603,24,FALSE))</f>
        <v/>
      </c>
      <c r="N3164" s="30" t="str">
        <f>IF($A3164 ="", "", VLOOKUP($A3164, 'Student reference sheet'!$A$2:$Z$2603,26,FALSE))</f>
        <v/>
      </c>
      <c r="O3164" s="30" t="str">
        <f>IF($A3164 ="", "", VLOOKUP($A3164, 'Student reference sheet'!$A$2:$Z$2603,25,FALSE))</f>
        <v/>
      </c>
      <c r="P3164" s="39" t="str">
        <f>IF($A3164 = "", "", IF(OR(VLOOKUP($A3164,'Student reference sheet'!$A$2:$V$2400,8,FALSE) = "R",  VLOOKUP($A3164,'Student reference sheet'!$A$2:$V$2400,8,FALSE) = "L"), "X", ""))</f>
        <v/>
      </c>
      <c r="Q3164" s="39" t="str">
        <f>IF($A3164 ="", "", VLOOKUP($A3164, 'Student reference sheet'!$A$2:$V$2603,22,FALSE))</f>
        <v/>
      </c>
      <c r="R3164" s="39" t="str">
        <f>IF($A3164 &lt;&gt; "",VLOOKUP($A3164,'Student reference sheet'!$A$2:$V$2329, 5,FALSE), "")</f>
        <v/>
      </c>
      <c r="S3164" s="39" t="str">
        <f>IF($A3164 &lt;&gt; "",VLOOKUP($A3164,'Student reference sheet'!$A$2:$V$2329, 6,FALSE), "")</f>
        <v/>
      </c>
      <c r="T3164" s="30" t="str">
        <f>IF($A3164 = "","",
IF(VLOOKUP($A3164,'Student reference sheet'!$A$2:$V$2329, 10,FALSE) = "Y", "Hispanic",
IF(VLOOKUP($A3164,'Student reference sheet'!$A$2:$V$2329,11,FALSE) &lt;&gt; "",
IF(VLOOKUP($A3164,'Student reference sheet'!$A$2:$V$2329,11,FALSE) = "UNK", "Unknown", VLOOKUP(VALUE(VLOOKUP($A3164,'Student reference sheet'!$A$2:$V$2329,11,FALSE)),'Ethnicity Reference'!$A$2:$B$22,2,FALSE)),
IF(VLOOKUP($A3164,'Student reference sheet'!$A$2:$V$2329,9,FALSE) &lt;&gt; "", VLOOKUP(VALUE(VLOOKUP($A3164,'Student reference sheet'!$A$2:$V$2329,9,FALSE)),'Ethnicity Reference'!$A$2:$B$22,2,FALSE),"Unknown"))))</f>
        <v/>
      </c>
      <c r="U3164" s="35"/>
    </row>
    <row r="3165" spans="1:21" ht="15.75">
      <c r="A3165" s="47"/>
      <c r="B3165" s="33"/>
      <c r="C3165" s="39" t="str">
        <f>IF($A3165 &lt;&gt; "",VLOOKUP($A3165,'Student reference sheet'!$A$2:$V$2329, 3,FALSE), "")</f>
        <v/>
      </c>
      <c r="D3165" s="39" t="str">
        <f>IF($A3165 &lt;&gt; "",VLOOKUP($A3165,'Student reference sheet'!$A$2:$V$2329, 2,FALSE), "")</f>
        <v/>
      </c>
      <c r="E3165" s="35"/>
      <c r="F3165" s="34"/>
      <c r="G3165" s="40" t="str">
        <f t="shared" ca="1" si="150"/>
        <v/>
      </c>
      <c r="H3165" s="40" t="str">
        <f t="shared" ca="1" si="151"/>
        <v/>
      </c>
      <c r="I3165" s="36" t="str">
        <f>IF($A3165 = "", "",
IF(COUNTIF(MINIMUM_DAY_DATES[], Attendance!J3165) &gt; 0, VLOOKUP(Attendance!$G3165,MINIMUM_DAY_PERIOD_SCHEDULE[], 2,TRUE),
IF(COUNTIF(RALLY_DATES[], Attendance!J3165) &gt; 0, VLOOKUP(Attendance!$G3165,RALLY_PERIOD_SCHEDULE[], 2,TRUE),
IF(WEEKDAY(Attendance!$J3165) = 2,
       IF(COUNTIF(FINALS_WEEK_MONDAY_DATE[],Attendance!$J3165) &gt; 0, VLOOKUP(Attendance!$G3165,FINALS_WEEK_MONDAY_PERIOD_SCHEDULE[],2,TRUE),
       VLOOKUP(Attendance!$G3165,REGULAR_WEEK_SCHEDULE[],6,TRUE)),
IF(WEEKDAY($J3165) = 3,
       IF(COUNTIF(FINALS_WEEK_TUESDAY_DATE[],Attendance!$J3165) &gt; 0, VLOOKUP(Attendance!$G3165,FINALS_WEEK_TUESDAY_PERIOD_SCHEDULE[],2,TRUE),
       VLOOKUP(Attendance!$G3165,REGULAR_WEEK_SCHEDULE[[Tuesday]:[Period]],5,TRUE)),
IF(WEEKDAY(Attendance!$J3165) = 4,
        IF(COUNTIF(BLOCK_WEDNESDAY_DATES[],Attendance!$J3165) &gt; 0, VLOOKUP(Attendance!$G3165,BLOCK_WEDNESDAY_PERIOD_SCHEDULE[],2,TRUE),
        IF(COUNTIF(FINALS_WEEK_WEDNESDAY_DATE[],Attendance!$J3165) &gt; 0, VLOOKUP(Attendance!$G3165,FINALS_WEEK_WEDNESDAY_PERIOD_SCHEDULE[],2,TRUE),
       VLOOKUP(Attendance!$G3165,REGULAR_WEEK_SCHEDULE[[Wednesday]:[Period]],4,TRUE))),
IF(WEEKDAY($J3165) = 5,
       IF(COUNTIF(BLOCK_THURSDAY_DATES[],Attendance!$J3165) &gt; 0, VLOOKUP(Attendance!$G3165,BLOCK_THURSDAY_PERIOD_SCHEDULE[],2,TRUE),
       IF(COUNTIF(FINALS_WEEK_THURSDAY_DATE[],Attendance!$J3165) &gt; 0, VLOOKUP(Attendance!$G3165,FINALS_WEEK_THURSDAY_PERIOD_SCHEDULE[],2,TRUE),
       VLOOKUP(Attendance!$G3165,REGULAR_WEEK_SCHEDULE[[Thursday]:[Period]],3,TRUE))),
IF(WEEKDAY(Attendance!$J3165) = 6,
       IF(COUNTIF(FINALS_WEEK_FRIDAY_DATE[],Attendance!$J3165) &gt; 0, VLOOKUP(Attendance!$G3165,FINALS_WEEK_FRIDAY_PERIOD_SCHEDULE[],2,TRUE),
       VLOOKUP(Attendance!$G3165,REGULAR_WEEK_SCHEDULE[[Friday]:[Period]],2,TRUE))))))))))</f>
        <v/>
      </c>
      <c r="J3165" s="41" t="str">
        <f t="shared" ca="1" si="152"/>
        <v/>
      </c>
      <c r="K3165" s="41" t="str">
        <f>IF($A3165 &lt;&gt; "",VLOOKUP($A3165,'Student reference sheet'!$A$2:$V$2329, 7,FALSE), "")</f>
        <v/>
      </c>
      <c r="L3165" s="30" t="str">
        <f>IF($A3165 ="", "", VLOOKUP($A3165, 'Student reference sheet'!$A$2:$Z$2603,23,FALSE))</f>
        <v/>
      </c>
      <c r="M3165" s="30" t="str">
        <f>IF($A3165 ="", "", VLOOKUP($A3165, 'Student reference sheet'!$A$2:$Z$2603,24,FALSE))</f>
        <v/>
      </c>
      <c r="N3165" s="30" t="str">
        <f>IF($A3165 ="", "", VLOOKUP($A3165, 'Student reference sheet'!$A$2:$Z$2603,26,FALSE))</f>
        <v/>
      </c>
      <c r="O3165" s="30" t="str">
        <f>IF($A3165 ="", "", VLOOKUP($A3165, 'Student reference sheet'!$A$2:$Z$2603,25,FALSE))</f>
        <v/>
      </c>
      <c r="P3165" s="39" t="str">
        <f>IF($A3165 = "", "", IF(OR(VLOOKUP($A3165,'Student reference sheet'!$A$2:$V$2400,8,FALSE) = "R",  VLOOKUP($A3165,'Student reference sheet'!$A$2:$V$2400,8,FALSE) = "L"), "X", ""))</f>
        <v/>
      </c>
      <c r="Q3165" s="39" t="str">
        <f>IF($A3165 ="", "", VLOOKUP($A3165, 'Student reference sheet'!$A$2:$V$2603,22,FALSE))</f>
        <v/>
      </c>
      <c r="R3165" s="39" t="str">
        <f>IF($A3165 &lt;&gt; "",VLOOKUP($A3165,'Student reference sheet'!$A$2:$V$2329, 5,FALSE), "")</f>
        <v/>
      </c>
      <c r="S3165" s="39" t="str">
        <f>IF($A3165 &lt;&gt; "",VLOOKUP($A3165,'Student reference sheet'!$A$2:$V$2329, 6,FALSE), "")</f>
        <v/>
      </c>
      <c r="T3165" s="30" t="str">
        <f>IF($A3165 = "","",
IF(VLOOKUP($A3165,'Student reference sheet'!$A$2:$V$2329, 10,FALSE) = "Y", "Hispanic",
IF(VLOOKUP($A3165,'Student reference sheet'!$A$2:$V$2329,11,FALSE) &lt;&gt; "",
IF(VLOOKUP($A3165,'Student reference sheet'!$A$2:$V$2329,11,FALSE) = "UNK", "Unknown", VLOOKUP(VALUE(VLOOKUP($A3165,'Student reference sheet'!$A$2:$V$2329,11,FALSE)),'Ethnicity Reference'!$A$2:$B$22,2,FALSE)),
IF(VLOOKUP($A3165,'Student reference sheet'!$A$2:$V$2329,9,FALSE) &lt;&gt; "", VLOOKUP(VALUE(VLOOKUP($A3165,'Student reference sheet'!$A$2:$V$2329,9,FALSE)),'Ethnicity Reference'!$A$2:$B$22,2,FALSE),"Unknown"))))</f>
        <v/>
      </c>
      <c r="U3165" s="35"/>
    </row>
    <row r="3166" spans="1:21" ht="15.75">
      <c r="A3166" s="47"/>
      <c r="B3166" s="33"/>
      <c r="C3166" s="39" t="str">
        <f>IF($A3166 &lt;&gt; "",VLOOKUP($A3166,'Student reference sheet'!$A$2:$V$2329, 3,FALSE), "")</f>
        <v/>
      </c>
      <c r="D3166" s="39" t="str">
        <f>IF($A3166 &lt;&gt; "",VLOOKUP($A3166,'Student reference sheet'!$A$2:$V$2329, 2,FALSE), "")</f>
        <v/>
      </c>
      <c r="E3166" s="35"/>
      <c r="F3166" s="34"/>
      <c r="G3166" s="40" t="str">
        <f t="shared" ca="1" si="150"/>
        <v/>
      </c>
      <c r="H3166" s="40" t="str">
        <f t="shared" ca="1" si="151"/>
        <v/>
      </c>
      <c r="I3166" s="36" t="str">
        <f>IF($A3166 = "", "",
IF(COUNTIF(MINIMUM_DAY_DATES[], Attendance!J3166) &gt; 0, VLOOKUP(Attendance!$G3166,MINIMUM_DAY_PERIOD_SCHEDULE[], 2,TRUE),
IF(COUNTIF(RALLY_DATES[], Attendance!J3166) &gt; 0, VLOOKUP(Attendance!$G3166,RALLY_PERIOD_SCHEDULE[], 2,TRUE),
IF(WEEKDAY(Attendance!$J3166) = 2,
       IF(COUNTIF(FINALS_WEEK_MONDAY_DATE[],Attendance!$J3166) &gt; 0, VLOOKUP(Attendance!$G3166,FINALS_WEEK_MONDAY_PERIOD_SCHEDULE[],2,TRUE),
       VLOOKUP(Attendance!$G3166,REGULAR_WEEK_SCHEDULE[],6,TRUE)),
IF(WEEKDAY($J3166) = 3,
       IF(COUNTIF(FINALS_WEEK_TUESDAY_DATE[],Attendance!$J3166) &gt; 0, VLOOKUP(Attendance!$G3166,FINALS_WEEK_TUESDAY_PERIOD_SCHEDULE[],2,TRUE),
       VLOOKUP(Attendance!$G3166,REGULAR_WEEK_SCHEDULE[[Tuesday]:[Period]],5,TRUE)),
IF(WEEKDAY(Attendance!$J3166) = 4,
        IF(COUNTIF(BLOCK_WEDNESDAY_DATES[],Attendance!$J3166) &gt; 0, VLOOKUP(Attendance!$G3166,BLOCK_WEDNESDAY_PERIOD_SCHEDULE[],2,TRUE),
        IF(COUNTIF(FINALS_WEEK_WEDNESDAY_DATE[],Attendance!$J3166) &gt; 0, VLOOKUP(Attendance!$G3166,FINALS_WEEK_WEDNESDAY_PERIOD_SCHEDULE[],2,TRUE),
       VLOOKUP(Attendance!$G3166,REGULAR_WEEK_SCHEDULE[[Wednesday]:[Period]],4,TRUE))),
IF(WEEKDAY($J3166) = 5,
       IF(COUNTIF(BLOCK_THURSDAY_DATES[],Attendance!$J3166) &gt; 0, VLOOKUP(Attendance!$G3166,BLOCK_THURSDAY_PERIOD_SCHEDULE[],2,TRUE),
       IF(COUNTIF(FINALS_WEEK_THURSDAY_DATE[],Attendance!$J3166) &gt; 0, VLOOKUP(Attendance!$G3166,FINALS_WEEK_THURSDAY_PERIOD_SCHEDULE[],2,TRUE),
       VLOOKUP(Attendance!$G3166,REGULAR_WEEK_SCHEDULE[[Thursday]:[Period]],3,TRUE))),
IF(WEEKDAY(Attendance!$J3166) = 6,
       IF(COUNTIF(FINALS_WEEK_FRIDAY_DATE[],Attendance!$J3166) &gt; 0, VLOOKUP(Attendance!$G3166,FINALS_WEEK_FRIDAY_PERIOD_SCHEDULE[],2,TRUE),
       VLOOKUP(Attendance!$G3166,REGULAR_WEEK_SCHEDULE[[Friday]:[Period]],2,TRUE))))))))))</f>
        <v/>
      </c>
      <c r="J3166" s="41" t="str">
        <f t="shared" ca="1" si="152"/>
        <v/>
      </c>
      <c r="K3166" s="41" t="str">
        <f>IF($A3166 &lt;&gt; "",VLOOKUP($A3166,'Student reference sheet'!$A$2:$V$2329, 7,FALSE), "")</f>
        <v/>
      </c>
      <c r="L3166" s="30" t="str">
        <f>IF($A3166 ="", "", VLOOKUP($A3166, 'Student reference sheet'!$A$2:$Z$2603,23,FALSE))</f>
        <v/>
      </c>
      <c r="M3166" s="30" t="str">
        <f>IF($A3166 ="", "", VLOOKUP($A3166, 'Student reference sheet'!$A$2:$Z$2603,24,FALSE))</f>
        <v/>
      </c>
      <c r="N3166" s="30" t="str">
        <f>IF($A3166 ="", "", VLOOKUP($A3166, 'Student reference sheet'!$A$2:$Z$2603,26,FALSE))</f>
        <v/>
      </c>
      <c r="O3166" s="30" t="str">
        <f>IF($A3166 ="", "", VLOOKUP($A3166, 'Student reference sheet'!$A$2:$Z$2603,25,FALSE))</f>
        <v/>
      </c>
      <c r="P3166" s="39" t="str">
        <f>IF($A3166 = "", "", IF(OR(VLOOKUP($A3166,'Student reference sheet'!$A$2:$V$2400,8,FALSE) = "R",  VLOOKUP($A3166,'Student reference sheet'!$A$2:$V$2400,8,FALSE) = "L"), "X", ""))</f>
        <v/>
      </c>
      <c r="Q3166" s="39" t="str">
        <f>IF($A3166 ="", "", VLOOKUP($A3166, 'Student reference sheet'!$A$2:$V$2603,22,FALSE))</f>
        <v/>
      </c>
      <c r="R3166" s="39" t="str">
        <f>IF($A3166 &lt;&gt; "",VLOOKUP($A3166,'Student reference sheet'!$A$2:$V$2329, 5,FALSE), "")</f>
        <v/>
      </c>
      <c r="S3166" s="39" t="str">
        <f>IF($A3166 &lt;&gt; "",VLOOKUP($A3166,'Student reference sheet'!$A$2:$V$2329, 6,FALSE), "")</f>
        <v/>
      </c>
      <c r="T3166" s="30" t="str">
        <f>IF($A3166 = "","",
IF(VLOOKUP($A3166,'Student reference sheet'!$A$2:$V$2329, 10,FALSE) = "Y", "Hispanic",
IF(VLOOKUP($A3166,'Student reference sheet'!$A$2:$V$2329,11,FALSE) &lt;&gt; "",
IF(VLOOKUP($A3166,'Student reference sheet'!$A$2:$V$2329,11,FALSE) = "UNK", "Unknown", VLOOKUP(VALUE(VLOOKUP($A3166,'Student reference sheet'!$A$2:$V$2329,11,FALSE)),'Ethnicity Reference'!$A$2:$B$22,2,FALSE)),
IF(VLOOKUP($A3166,'Student reference sheet'!$A$2:$V$2329,9,FALSE) &lt;&gt; "", VLOOKUP(VALUE(VLOOKUP($A3166,'Student reference sheet'!$A$2:$V$2329,9,FALSE)),'Ethnicity Reference'!$A$2:$B$22,2,FALSE),"Unknown"))))</f>
        <v/>
      </c>
      <c r="U3166" s="35"/>
    </row>
    <row r="3167" spans="1:21" ht="15.75">
      <c r="A3167" s="47"/>
      <c r="B3167" s="33"/>
      <c r="C3167" s="39" t="str">
        <f>IF($A3167 &lt;&gt; "",VLOOKUP($A3167,'Student reference sheet'!$A$2:$V$2329, 3,FALSE), "")</f>
        <v/>
      </c>
      <c r="D3167" s="39" t="str">
        <f>IF($A3167 &lt;&gt; "",VLOOKUP($A3167,'Student reference sheet'!$A$2:$V$2329, 2,FALSE), "")</f>
        <v/>
      </c>
      <c r="E3167" s="35"/>
      <c r="F3167" s="34"/>
      <c r="G3167" s="40" t="str">
        <f t="shared" ca="1" si="150"/>
        <v/>
      </c>
      <c r="H3167" s="40" t="str">
        <f t="shared" ca="1" si="151"/>
        <v/>
      </c>
      <c r="I3167" s="36" t="str">
        <f>IF($A3167 = "", "",
IF(COUNTIF(MINIMUM_DAY_DATES[], Attendance!J3167) &gt; 0, VLOOKUP(Attendance!$G3167,MINIMUM_DAY_PERIOD_SCHEDULE[], 2,TRUE),
IF(COUNTIF(RALLY_DATES[], Attendance!J3167) &gt; 0, VLOOKUP(Attendance!$G3167,RALLY_PERIOD_SCHEDULE[], 2,TRUE),
IF(WEEKDAY(Attendance!$J3167) = 2,
       IF(COUNTIF(FINALS_WEEK_MONDAY_DATE[],Attendance!$J3167) &gt; 0, VLOOKUP(Attendance!$G3167,FINALS_WEEK_MONDAY_PERIOD_SCHEDULE[],2,TRUE),
       VLOOKUP(Attendance!$G3167,REGULAR_WEEK_SCHEDULE[],6,TRUE)),
IF(WEEKDAY($J3167) = 3,
       IF(COUNTIF(FINALS_WEEK_TUESDAY_DATE[],Attendance!$J3167) &gt; 0, VLOOKUP(Attendance!$G3167,FINALS_WEEK_TUESDAY_PERIOD_SCHEDULE[],2,TRUE),
       VLOOKUP(Attendance!$G3167,REGULAR_WEEK_SCHEDULE[[Tuesday]:[Period]],5,TRUE)),
IF(WEEKDAY(Attendance!$J3167) = 4,
        IF(COUNTIF(BLOCK_WEDNESDAY_DATES[],Attendance!$J3167) &gt; 0, VLOOKUP(Attendance!$G3167,BLOCK_WEDNESDAY_PERIOD_SCHEDULE[],2,TRUE),
        IF(COUNTIF(FINALS_WEEK_WEDNESDAY_DATE[],Attendance!$J3167) &gt; 0, VLOOKUP(Attendance!$G3167,FINALS_WEEK_WEDNESDAY_PERIOD_SCHEDULE[],2,TRUE),
       VLOOKUP(Attendance!$G3167,REGULAR_WEEK_SCHEDULE[[Wednesday]:[Period]],4,TRUE))),
IF(WEEKDAY($J3167) = 5,
       IF(COUNTIF(BLOCK_THURSDAY_DATES[],Attendance!$J3167) &gt; 0, VLOOKUP(Attendance!$G3167,BLOCK_THURSDAY_PERIOD_SCHEDULE[],2,TRUE),
       IF(COUNTIF(FINALS_WEEK_THURSDAY_DATE[],Attendance!$J3167) &gt; 0, VLOOKUP(Attendance!$G3167,FINALS_WEEK_THURSDAY_PERIOD_SCHEDULE[],2,TRUE),
       VLOOKUP(Attendance!$G3167,REGULAR_WEEK_SCHEDULE[[Thursday]:[Period]],3,TRUE))),
IF(WEEKDAY(Attendance!$J3167) = 6,
       IF(COUNTIF(FINALS_WEEK_FRIDAY_DATE[],Attendance!$J3167) &gt; 0, VLOOKUP(Attendance!$G3167,FINALS_WEEK_FRIDAY_PERIOD_SCHEDULE[],2,TRUE),
       VLOOKUP(Attendance!$G3167,REGULAR_WEEK_SCHEDULE[[Friday]:[Period]],2,TRUE))))))))))</f>
        <v/>
      </c>
      <c r="J3167" s="41" t="str">
        <f t="shared" ca="1" si="152"/>
        <v/>
      </c>
      <c r="K3167" s="41" t="str">
        <f>IF($A3167 &lt;&gt; "",VLOOKUP($A3167,'Student reference sheet'!$A$2:$V$2329, 7,FALSE), "")</f>
        <v/>
      </c>
      <c r="L3167" s="30" t="str">
        <f>IF($A3167 ="", "", VLOOKUP($A3167, 'Student reference sheet'!$A$2:$Z$2603,23,FALSE))</f>
        <v/>
      </c>
      <c r="M3167" s="30" t="str">
        <f>IF($A3167 ="", "", VLOOKUP($A3167, 'Student reference sheet'!$A$2:$Z$2603,24,FALSE))</f>
        <v/>
      </c>
      <c r="N3167" s="30" t="str">
        <f>IF($A3167 ="", "", VLOOKUP($A3167, 'Student reference sheet'!$A$2:$Z$2603,26,FALSE))</f>
        <v/>
      </c>
      <c r="O3167" s="30" t="str">
        <f>IF($A3167 ="", "", VLOOKUP($A3167, 'Student reference sheet'!$A$2:$Z$2603,25,FALSE))</f>
        <v/>
      </c>
      <c r="P3167" s="39" t="str">
        <f>IF($A3167 = "", "", IF(OR(VLOOKUP($A3167,'Student reference sheet'!$A$2:$V$2400,8,FALSE) = "R",  VLOOKUP($A3167,'Student reference sheet'!$A$2:$V$2400,8,FALSE) = "L"), "X", ""))</f>
        <v/>
      </c>
      <c r="Q3167" s="39" t="str">
        <f>IF($A3167 ="", "", VLOOKUP($A3167, 'Student reference sheet'!$A$2:$V$2603,22,FALSE))</f>
        <v/>
      </c>
      <c r="R3167" s="39" t="str">
        <f>IF($A3167 &lt;&gt; "",VLOOKUP($A3167,'Student reference sheet'!$A$2:$V$2329, 5,FALSE), "")</f>
        <v/>
      </c>
      <c r="S3167" s="39" t="str">
        <f>IF($A3167 &lt;&gt; "",VLOOKUP($A3167,'Student reference sheet'!$A$2:$V$2329, 6,FALSE), "")</f>
        <v/>
      </c>
      <c r="T3167" s="30" t="str">
        <f>IF($A3167 = "","",
IF(VLOOKUP($A3167,'Student reference sheet'!$A$2:$V$2329, 10,FALSE) = "Y", "Hispanic",
IF(VLOOKUP($A3167,'Student reference sheet'!$A$2:$V$2329,11,FALSE) &lt;&gt; "",
IF(VLOOKUP($A3167,'Student reference sheet'!$A$2:$V$2329,11,FALSE) = "UNK", "Unknown", VLOOKUP(VALUE(VLOOKUP($A3167,'Student reference sheet'!$A$2:$V$2329,11,FALSE)),'Ethnicity Reference'!$A$2:$B$22,2,FALSE)),
IF(VLOOKUP($A3167,'Student reference sheet'!$A$2:$V$2329,9,FALSE) &lt;&gt; "", VLOOKUP(VALUE(VLOOKUP($A3167,'Student reference sheet'!$A$2:$V$2329,9,FALSE)),'Ethnicity Reference'!$A$2:$B$22,2,FALSE),"Unknown"))))</f>
        <v/>
      </c>
      <c r="U3167" s="35"/>
    </row>
    <row r="3168" spans="1:21" ht="15.75">
      <c r="A3168" s="47"/>
      <c r="B3168" s="33"/>
      <c r="C3168" s="39" t="str">
        <f>IF($A3168 &lt;&gt; "",VLOOKUP($A3168,'Student reference sheet'!$A$2:$V$2329, 3,FALSE), "")</f>
        <v/>
      </c>
      <c r="D3168" s="39" t="str">
        <f>IF($A3168 &lt;&gt; "",VLOOKUP($A3168,'Student reference sheet'!$A$2:$V$2329, 2,FALSE), "")</f>
        <v/>
      </c>
      <c r="E3168" s="35"/>
      <c r="F3168" s="34"/>
      <c r="G3168" s="40" t="str">
        <f t="shared" ca="1" si="150"/>
        <v/>
      </c>
      <c r="H3168" s="40" t="str">
        <f t="shared" ca="1" si="151"/>
        <v/>
      </c>
      <c r="I3168" s="36" t="str">
        <f>IF($A3168 = "", "",
IF(COUNTIF(MINIMUM_DAY_DATES[], Attendance!J3168) &gt; 0, VLOOKUP(Attendance!$G3168,MINIMUM_DAY_PERIOD_SCHEDULE[], 2,TRUE),
IF(COUNTIF(RALLY_DATES[], Attendance!J3168) &gt; 0, VLOOKUP(Attendance!$G3168,RALLY_PERIOD_SCHEDULE[], 2,TRUE),
IF(WEEKDAY(Attendance!$J3168) = 2,
       IF(COUNTIF(FINALS_WEEK_MONDAY_DATE[],Attendance!$J3168) &gt; 0, VLOOKUP(Attendance!$G3168,FINALS_WEEK_MONDAY_PERIOD_SCHEDULE[],2,TRUE),
       VLOOKUP(Attendance!$G3168,REGULAR_WEEK_SCHEDULE[],6,TRUE)),
IF(WEEKDAY($J3168) = 3,
       IF(COUNTIF(FINALS_WEEK_TUESDAY_DATE[],Attendance!$J3168) &gt; 0, VLOOKUP(Attendance!$G3168,FINALS_WEEK_TUESDAY_PERIOD_SCHEDULE[],2,TRUE),
       VLOOKUP(Attendance!$G3168,REGULAR_WEEK_SCHEDULE[[Tuesday]:[Period]],5,TRUE)),
IF(WEEKDAY(Attendance!$J3168) = 4,
        IF(COUNTIF(BLOCK_WEDNESDAY_DATES[],Attendance!$J3168) &gt; 0, VLOOKUP(Attendance!$G3168,BLOCK_WEDNESDAY_PERIOD_SCHEDULE[],2,TRUE),
        IF(COUNTIF(FINALS_WEEK_WEDNESDAY_DATE[],Attendance!$J3168) &gt; 0, VLOOKUP(Attendance!$G3168,FINALS_WEEK_WEDNESDAY_PERIOD_SCHEDULE[],2,TRUE),
       VLOOKUP(Attendance!$G3168,REGULAR_WEEK_SCHEDULE[[Wednesday]:[Period]],4,TRUE))),
IF(WEEKDAY($J3168) = 5,
       IF(COUNTIF(BLOCK_THURSDAY_DATES[],Attendance!$J3168) &gt; 0, VLOOKUP(Attendance!$G3168,BLOCK_THURSDAY_PERIOD_SCHEDULE[],2,TRUE),
       IF(COUNTIF(FINALS_WEEK_THURSDAY_DATE[],Attendance!$J3168) &gt; 0, VLOOKUP(Attendance!$G3168,FINALS_WEEK_THURSDAY_PERIOD_SCHEDULE[],2,TRUE),
       VLOOKUP(Attendance!$G3168,REGULAR_WEEK_SCHEDULE[[Thursday]:[Period]],3,TRUE))),
IF(WEEKDAY(Attendance!$J3168) = 6,
       IF(COUNTIF(FINALS_WEEK_FRIDAY_DATE[],Attendance!$J3168) &gt; 0, VLOOKUP(Attendance!$G3168,FINALS_WEEK_FRIDAY_PERIOD_SCHEDULE[],2,TRUE),
       VLOOKUP(Attendance!$G3168,REGULAR_WEEK_SCHEDULE[[Friday]:[Period]],2,TRUE))))))))))</f>
        <v/>
      </c>
      <c r="J3168" s="41" t="str">
        <f t="shared" ca="1" si="152"/>
        <v/>
      </c>
      <c r="K3168" s="41" t="str">
        <f>IF($A3168 &lt;&gt; "",VLOOKUP($A3168,'Student reference sheet'!$A$2:$V$2329, 7,FALSE), "")</f>
        <v/>
      </c>
      <c r="L3168" s="30" t="str">
        <f>IF($A3168 ="", "", VLOOKUP($A3168, 'Student reference sheet'!$A$2:$Z$2603,23,FALSE))</f>
        <v/>
      </c>
      <c r="M3168" s="30" t="str">
        <f>IF($A3168 ="", "", VLOOKUP($A3168, 'Student reference sheet'!$A$2:$Z$2603,24,FALSE))</f>
        <v/>
      </c>
      <c r="N3168" s="30" t="str">
        <f>IF($A3168 ="", "", VLOOKUP($A3168, 'Student reference sheet'!$A$2:$Z$2603,26,FALSE))</f>
        <v/>
      </c>
      <c r="O3168" s="30" t="str">
        <f>IF($A3168 ="", "", VLOOKUP($A3168, 'Student reference sheet'!$A$2:$Z$2603,25,FALSE))</f>
        <v/>
      </c>
      <c r="P3168" s="39" t="str">
        <f>IF($A3168 = "", "", IF(OR(VLOOKUP($A3168,'Student reference sheet'!$A$2:$V$2400,8,FALSE) = "R",  VLOOKUP($A3168,'Student reference sheet'!$A$2:$V$2400,8,FALSE) = "L"), "X", ""))</f>
        <v/>
      </c>
      <c r="Q3168" s="39" t="str">
        <f>IF($A3168 ="", "", VLOOKUP($A3168, 'Student reference sheet'!$A$2:$V$2603,22,FALSE))</f>
        <v/>
      </c>
      <c r="R3168" s="39" t="str">
        <f>IF($A3168 &lt;&gt; "",VLOOKUP($A3168,'Student reference sheet'!$A$2:$V$2329, 5,FALSE), "")</f>
        <v/>
      </c>
      <c r="S3168" s="39" t="str">
        <f>IF($A3168 &lt;&gt; "",VLOOKUP($A3168,'Student reference sheet'!$A$2:$V$2329, 6,FALSE), "")</f>
        <v/>
      </c>
      <c r="T3168" s="30" t="str">
        <f>IF($A3168 = "","",
IF(VLOOKUP($A3168,'Student reference sheet'!$A$2:$V$2329, 10,FALSE) = "Y", "Hispanic",
IF(VLOOKUP($A3168,'Student reference sheet'!$A$2:$V$2329,11,FALSE) &lt;&gt; "",
IF(VLOOKUP($A3168,'Student reference sheet'!$A$2:$V$2329,11,FALSE) = "UNK", "Unknown", VLOOKUP(VALUE(VLOOKUP($A3168,'Student reference sheet'!$A$2:$V$2329,11,FALSE)),'Ethnicity Reference'!$A$2:$B$22,2,FALSE)),
IF(VLOOKUP($A3168,'Student reference sheet'!$A$2:$V$2329,9,FALSE) &lt;&gt; "", VLOOKUP(VALUE(VLOOKUP($A3168,'Student reference sheet'!$A$2:$V$2329,9,FALSE)),'Ethnicity Reference'!$A$2:$B$22,2,FALSE),"Unknown"))))</f>
        <v/>
      </c>
      <c r="U3168" s="35"/>
    </row>
    <row r="3169" spans="1:21" ht="15.75">
      <c r="A3169" s="47"/>
      <c r="B3169" s="33"/>
      <c r="C3169" s="39" t="str">
        <f>IF($A3169 &lt;&gt; "",VLOOKUP($A3169,'Student reference sheet'!$A$2:$V$2329, 3,FALSE), "")</f>
        <v/>
      </c>
      <c r="D3169" s="39" t="str">
        <f>IF($A3169 &lt;&gt; "",VLOOKUP($A3169,'Student reference sheet'!$A$2:$V$2329, 2,FALSE), "")</f>
        <v/>
      </c>
      <c r="E3169" s="35"/>
      <c r="F3169" s="34"/>
      <c r="G3169" s="40" t="str">
        <f t="shared" ca="1" si="150"/>
        <v/>
      </c>
      <c r="H3169" s="40" t="str">
        <f t="shared" ca="1" si="151"/>
        <v/>
      </c>
      <c r="I3169" s="36" t="str">
        <f>IF($A3169 = "", "",
IF(COUNTIF(MINIMUM_DAY_DATES[], Attendance!J3169) &gt; 0, VLOOKUP(Attendance!$G3169,MINIMUM_DAY_PERIOD_SCHEDULE[], 2,TRUE),
IF(COUNTIF(RALLY_DATES[], Attendance!J3169) &gt; 0, VLOOKUP(Attendance!$G3169,RALLY_PERIOD_SCHEDULE[], 2,TRUE),
IF(WEEKDAY(Attendance!$J3169) = 2,
       IF(COUNTIF(FINALS_WEEK_MONDAY_DATE[],Attendance!$J3169) &gt; 0, VLOOKUP(Attendance!$G3169,FINALS_WEEK_MONDAY_PERIOD_SCHEDULE[],2,TRUE),
       VLOOKUP(Attendance!$G3169,REGULAR_WEEK_SCHEDULE[],6,TRUE)),
IF(WEEKDAY($J3169) = 3,
       IF(COUNTIF(FINALS_WEEK_TUESDAY_DATE[],Attendance!$J3169) &gt; 0, VLOOKUP(Attendance!$G3169,FINALS_WEEK_TUESDAY_PERIOD_SCHEDULE[],2,TRUE),
       VLOOKUP(Attendance!$G3169,REGULAR_WEEK_SCHEDULE[[Tuesday]:[Period]],5,TRUE)),
IF(WEEKDAY(Attendance!$J3169) = 4,
        IF(COUNTIF(BLOCK_WEDNESDAY_DATES[],Attendance!$J3169) &gt; 0, VLOOKUP(Attendance!$G3169,BLOCK_WEDNESDAY_PERIOD_SCHEDULE[],2,TRUE),
        IF(COUNTIF(FINALS_WEEK_WEDNESDAY_DATE[],Attendance!$J3169) &gt; 0, VLOOKUP(Attendance!$G3169,FINALS_WEEK_WEDNESDAY_PERIOD_SCHEDULE[],2,TRUE),
       VLOOKUP(Attendance!$G3169,REGULAR_WEEK_SCHEDULE[[Wednesday]:[Period]],4,TRUE))),
IF(WEEKDAY($J3169) = 5,
       IF(COUNTIF(BLOCK_THURSDAY_DATES[],Attendance!$J3169) &gt; 0, VLOOKUP(Attendance!$G3169,BLOCK_THURSDAY_PERIOD_SCHEDULE[],2,TRUE),
       IF(COUNTIF(FINALS_WEEK_THURSDAY_DATE[],Attendance!$J3169) &gt; 0, VLOOKUP(Attendance!$G3169,FINALS_WEEK_THURSDAY_PERIOD_SCHEDULE[],2,TRUE),
       VLOOKUP(Attendance!$G3169,REGULAR_WEEK_SCHEDULE[[Thursday]:[Period]],3,TRUE))),
IF(WEEKDAY(Attendance!$J3169) = 6,
       IF(COUNTIF(FINALS_WEEK_FRIDAY_DATE[],Attendance!$J3169) &gt; 0, VLOOKUP(Attendance!$G3169,FINALS_WEEK_FRIDAY_PERIOD_SCHEDULE[],2,TRUE),
       VLOOKUP(Attendance!$G3169,REGULAR_WEEK_SCHEDULE[[Friday]:[Period]],2,TRUE))))))))))</f>
        <v/>
      </c>
      <c r="J3169" s="41" t="str">
        <f t="shared" ca="1" si="152"/>
        <v/>
      </c>
      <c r="K3169" s="41" t="str">
        <f>IF($A3169 &lt;&gt; "",VLOOKUP($A3169,'Student reference sheet'!$A$2:$V$2329, 7,FALSE), "")</f>
        <v/>
      </c>
      <c r="L3169" s="30" t="str">
        <f>IF($A3169 ="", "", VLOOKUP($A3169, 'Student reference sheet'!$A$2:$Z$2603,23,FALSE))</f>
        <v/>
      </c>
      <c r="M3169" s="30" t="str">
        <f>IF($A3169 ="", "", VLOOKUP($A3169, 'Student reference sheet'!$A$2:$Z$2603,24,FALSE))</f>
        <v/>
      </c>
      <c r="N3169" s="30" t="str">
        <f>IF($A3169 ="", "", VLOOKUP($A3169, 'Student reference sheet'!$A$2:$Z$2603,26,FALSE))</f>
        <v/>
      </c>
      <c r="O3169" s="30" t="str">
        <f>IF($A3169 ="", "", VLOOKUP($A3169, 'Student reference sheet'!$A$2:$Z$2603,25,FALSE))</f>
        <v/>
      </c>
      <c r="P3169" s="39" t="str">
        <f>IF($A3169 = "", "", IF(OR(VLOOKUP($A3169,'Student reference sheet'!$A$2:$V$2400,8,FALSE) = "R",  VLOOKUP($A3169,'Student reference sheet'!$A$2:$V$2400,8,FALSE) = "L"), "X", ""))</f>
        <v/>
      </c>
      <c r="Q3169" s="39" t="str">
        <f>IF($A3169 ="", "", VLOOKUP($A3169, 'Student reference sheet'!$A$2:$V$2603,22,FALSE))</f>
        <v/>
      </c>
      <c r="R3169" s="39" t="str">
        <f>IF($A3169 &lt;&gt; "",VLOOKUP($A3169,'Student reference sheet'!$A$2:$V$2329, 5,FALSE), "")</f>
        <v/>
      </c>
      <c r="S3169" s="39" t="str">
        <f>IF($A3169 &lt;&gt; "",VLOOKUP($A3169,'Student reference sheet'!$A$2:$V$2329, 6,FALSE), "")</f>
        <v/>
      </c>
      <c r="T3169" s="30" t="str">
        <f>IF($A3169 = "","",
IF(VLOOKUP($A3169,'Student reference sheet'!$A$2:$V$2329, 10,FALSE) = "Y", "Hispanic",
IF(VLOOKUP($A3169,'Student reference sheet'!$A$2:$V$2329,11,FALSE) &lt;&gt; "",
IF(VLOOKUP($A3169,'Student reference sheet'!$A$2:$V$2329,11,FALSE) = "UNK", "Unknown", VLOOKUP(VALUE(VLOOKUP($A3169,'Student reference sheet'!$A$2:$V$2329,11,FALSE)),'Ethnicity Reference'!$A$2:$B$22,2,FALSE)),
IF(VLOOKUP($A3169,'Student reference sheet'!$A$2:$V$2329,9,FALSE) &lt;&gt; "", VLOOKUP(VALUE(VLOOKUP($A3169,'Student reference sheet'!$A$2:$V$2329,9,FALSE)),'Ethnicity Reference'!$A$2:$B$22,2,FALSE),"Unknown"))))</f>
        <v/>
      </c>
      <c r="U3169" s="35"/>
    </row>
    <row r="3170" spans="1:21" ht="15.75">
      <c r="A3170" s="47"/>
      <c r="B3170" s="33"/>
      <c r="C3170" s="39" t="str">
        <f>IF($A3170 &lt;&gt; "",VLOOKUP($A3170,'Student reference sheet'!$A$2:$V$2329, 3,FALSE), "")</f>
        <v/>
      </c>
      <c r="D3170" s="39" t="str">
        <f>IF($A3170 &lt;&gt; "",VLOOKUP($A3170,'Student reference sheet'!$A$2:$V$2329, 2,FALSE), "")</f>
        <v/>
      </c>
      <c r="E3170" s="35"/>
      <c r="F3170" s="34"/>
      <c r="G3170" s="40" t="str">
        <f t="shared" ca="1" si="150"/>
        <v/>
      </c>
      <c r="H3170" s="40" t="str">
        <f t="shared" ca="1" si="151"/>
        <v/>
      </c>
      <c r="I3170" s="36" t="str">
        <f>IF($A3170 = "", "",
IF(COUNTIF(MINIMUM_DAY_DATES[], Attendance!J3170) &gt; 0, VLOOKUP(Attendance!$G3170,MINIMUM_DAY_PERIOD_SCHEDULE[], 2,TRUE),
IF(COUNTIF(RALLY_DATES[], Attendance!J3170) &gt; 0, VLOOKUP(Attendance!$G3170,RALLY_PERIOD_SCHEDULE[], 2,TRUE),
IF(WEEKDAY(Attendance!$J3170) = 2,
       IF(COUNTIF(FINALS_WEEK_MONDAY_DATE[],Attendance!$J3170) &gt; 0, VLOOKUP(Attendance!$G3170,FINALS_WEEK_MONDAY_PERIOD_SCHEDULE[],2,TRUE),
       VLOOKUP(Attendance!$G3170,REGULAR_WEEK_SCHEDULE[],6,TRUE)),
IF(WEEKDAY($J3170) = 3,
       IF(COUNTIF(FINALS_WEEK_TUESDAY_DATE[],Attendance!$J3170) &gt; 0, VLOOKUP(Attendance!$G3170,FINALS_WEEK_TUESDAY_PERIOD_SCHEDULE[],2,TRUE),
       VLOOKUP(Attendance!$G3170,REGULAR_WEEK_SCHEDULE[[Tuesday]:[Period]],5,TRUE)),
IF(WEEKDAY(Attendance!$J3170) = 4,
        IF(COUNTIF(BLOCK_WEDNESDAY_DATES[],Attendance!$J3170) &gt; 0, VLOOKUP(Attendance!$G3170,BLOCK_WEDNESDAY_PERIOD_SCHEDULE[],2,TRUE),
        IF(COUNTIF(FINALS_WEEK_WEDNESDAY_DATE[],Attendance!$J3170) &gt; 0, VLOOKUP(Attendance!$G3170,FINALS_WEEK_WEDNESDAY_PERIOD_SCHEDULE[],2,TRUE),
       VLOOKUP(Attendance!$G3170,REGULAR_WEEK_SCHEDULE[[Wednesday]:[Period]],4,TRUE))),
IF(WEEKDAY($J3170) = 5,
       IF(COUNTIF(BLOCK_THURSDAY_DATES[],Attendance!$J3170) &gt; 0, VLOOKUP(Attendance!$G3170,BLOCK_THURSDAY_PERIOD_SCHEDULE[],2,TRUE),
       IF(COUNTIF(FINALS_WEEK_THURSDAY_DATE[],Attendance!$J3170) &gt; 0, VLOOKUP(Attendance!$G3170,FINALS_WEEK_THURSDAY_PERIOD_SCHEDULE[],2,TRUE),
       VLOOKUP(Attendance!$G3170,REGULAR_WEEK_SCHEDULE[[Thursday]:[Period]],3,TRUE))),
IF(WEEKDAY(Attendance!$J3170) = 6,
       IF(COUNTIF(FINALS_WEEK_FRIDAY_DATE[],Attendance!$J3170) &gt; 0, VLOOKUP(Attendance!$G3170,FINALS_WEEK_FRIDAY_PERIOD_SCHEDULE[],2,TRUE),
       VLOOKUP(Attendance!$G3170,REGULAR_WEEK_SCHEDULE[[Friday]:[Period]],2,TRUE))))))))))</f>
        <v/>
      </c>
      <c r="J3170" s="41" t="str">
        <f t="shared" ca="1" si="152"/>
        <v/>
      </c>
      <c r="K3170" s="41" t="str">
        <f>IF($A3170 &lt;&gt; "",VLOOKUP($A3170,'Student reference sheet'!$A$2:$V$2329, 7,FALSE), "")</f>
        <v/>
      </c>
      <c r="L3170" s="30" t="str">
        <f>IF($A3170 ="", "", VLOOKUP($A3170, 'Student reference sheet'!$A$2:$Z$2603,23,FALSE))</f>
        <v/>
      </c>
      <c r="M3170" s="30" t="str">
        <f>IF($A3170 ="", "", VLOOKUP($A3170, 'Student reference sheet'!$A$2:$Z$2603,24,FALSE))</f>
        <v/>
      </c>
      <c r="N3170" s="30" t="str">
        <f>IF($A3170 ="", "", VLOOKUP($A3170, 'Student reference sheet'!$A$2:$Z$2603,26,FALSE))</f>
        <v/>
      </c>
      <c r="O3170" s="30" t="str">
        <f>IF($A3170 ="", "", VLOOKUP($A3170, 'Student reference sheet'!$A$2:$Z$2603,25,FALSE))</f>
        <v/>
      </c>
      <c r="P3170" s="39" t="str">
        <f>IF($A3170 = "", "", IF(OR(VLOOKUP($A3170,'Student reference sheet'!$A$2:$V$2400,8,FALSE) = "R",  VLOOKUP($A3170,'Student reference sheet'!$A$2:$V$2400,8,FALSE) = "L"), "X", ""))</f>
        <v/>
      </c>
      <c r="Q3170" s="39" t="str">
        <f>IF($A3170 ="", "", VLOOKUP($A3170, 'Student reference sheet'!$A$2:$V$2603,22,FALSE))</f>
        <v/>
      </c>
      <c r="R3170" s="39" t="str">
        <f>IF($A3170 &lt;&gt; "",VLOOKUP($A3170,'Student reference sheet'!$A$2:$V$2329, 5,FALSE), "")</f>
        <v/>
      </c>
      <c r="S3170" s="39" t="str">
        <f>IF($A3170 &lt;&gt; "",VLOOKUP($A3170,'Student reference sheet'!$A$2:$V$2329, 6,FALSE), "")</f>
        <v/>
      </c>
      <c r="T3170" s="30" t="str">
        <f>IF($A3170 = "","",
IF(VLOOKUP($A3170,'Student reference sheet'!$A$2:$V$2329, 10,FALSE) = "Y", "Hispanic",
IF(VLOOKUP($A3170,'Student reference sheet'!$A$2:$V$2329,11,FALSE) &lt;&gt; "",
IF(VLOOKUP($A3170,'Student reference sheet'!$A$2:$V$2329,11,FALSE) = "UNK", "Unknown", VLOOKUP(VALUE(VLOOKUP($A3170,'Student reference sheet'!$A$2:$V$2329,11,FALSE)),'Ethnicity Reference'!$A$2:$B$22,2,FALSE)),
IF(VLOOKUP($A3170,'Student reference sheet'!$A$2:$V$2329,9,FALSE) &lt;&gt; "", VLOOKUP(VALUE(VLOOKUP($A3170,'Student reference sheet'!$A$2:$V$2329,9,FALSE)),'Ethnicity Reference'!$A$2:$B$22,2,FALSE),"Unknown"))))</f>
        <v/>
      </c>
      <c r="U3170" s="35"/>
    </row>
    <row r="3171" spans="1:21" ht="15.75">
      <c r="A3171" s="47"/>
      <c r="B3171" s="33"/>
      <c r="C3171" s="39" t="str">
        <f>IF($A3171 &lt;&gt; "",VLOOKUP($A3171,'Student reference sheet'!$A$2:$V$2329, 3,FALSE), "")</f>
        <v/>
      </c>
      <c r="D3171" s="39" t="str">
        <f>IF($A3171 &lt;&gt; "",VLOOKUP($A3171,'Student reference sheet'!$A$2:$V$2329, 2,FALSE), "")</f>
        <v/>
      </c>
      <c r="E3171" s="35"/>
      <c r="F3171" s="34"/>
      <c r="G3171" s="40" t="str">
        <f t="shared" ca="1" si="150"/>
        <v/>
      </c>
      <c r="H3171" s="40" t="str">
        <f t="shared" ca="1" si="151"/>
        <v/>
      </c>
      <c r="I3171" s="36" t="str">
        <f>IF($A3171 = "", "",
IF(COUNTIF(MINIMUM_DAY_DATES[], Attendance!J3171) &gt; 0, VLOOKUP(Attendance!$G3171,MINIMUM_DAY_PERIOD_SCHEDULE[], 2,TRUE),
IF(COUNTIF(RALLY_DATES[], Attendance!J3171) &gt; 0, VLOOKUP(Attendance!$G3171,RALLY_PERIOD_SCHEDULE[], 2,TRUE),
IF(WEEKDAY(Attendance!$J3171) = 2,
       IF(COUNTIF(FINALS_WEEK_MONDAY_DATE[],Attendance!$J3171) &gt; 0, VLOOKUP(Attendance!$G3171,FINALS_WEEK_MONDAY_PERIOD_SCHEDULE[],2,TRUE),
       VLOOKUP(Attendance!$G3171,REGULAR_WEEK_SCHEDULE[],6,TRUE)),
IF(WEEKDAY($J3171) = 3,
       IF(COUNTIF(FINALS_WEEK_TUESDAY_DATE[],Attendance!$J3171) &gt; 0, VLOOKUP(Attendance!$G3171,FINALS_WEEK_TUESDAY_PERIOD_SCHEDULE[],2,TRUE),
       VLOOKUP(Attendance!$G3171,REGULAR_WEEK_SCHEDULE[[Tuesday]:[Period]],5,TRUE)),
IF(WEEKDAY(Attendance!$J3171) = 4,
        IF(COUNTIF(BLOCK_WEDNESDAY_DATES[],Attendance!$J3171) &gt; 0, VLOOKUP(Attendance!$G3171,BLOCK_WEDNESDAY_PERIOD_SCHEDULE[],2,TRUE),
        IF(COUNTIF(FINALS_WEEK_WEDNESDAY_DATE[],Attendance!$J3171) &gt; 0, VLOOKUP(Attendance!$G3171,FINALS_WEEK_WEDNESDAY_PERIOD_SCHEDULE[],2,TRUE),
       VLOOKUP(Attendance!$G3171,REGULAR_WEEK_SCHEDULE[[Wednesday]:[Period]],4,TRUE))),
IF(WEEKDAY($J3171) = 5,
       IF(COUNTIF(BLOCK_THURSDAY_DATES[],Attendance!$J3171) &gt; 0, VLOOKUP(Attendance!$G3171,BLOCK_THURSDAY_PERIOD_SCHEDULE[],2,TRUE),
       IF(COUNTIF(FINALS_WEEK_THURSDAY_DATE[],Attendance!$J3171) &gt; 0, VLOOKUP(Attendance!$G3171,FINALS_WEEK_THURSDAY_PERIOD_SCHEDULE[],2,TRUE),
       VLOOKUP(Attendance!$G3171,REGULAR_WEEK_SCHEDULE[[Thursday]:[Period]],3,TRUE))),
IF(WEEKDAY(Attendance!$J3171) = 6,
       IF(COUNTIF(FINALS_WEEK_FRIDAY_DATE[],Attendance!$J3171) &gt; 0, VLOOKUP(Attendance!$G3171,FINALS_WEEK_FRIDAY_PERIOD_SCHEDULE[],2,TRUE),
       VLOOKUP(Attendance!$G3171,REGULAR_WEEK_SCHEDULE[[Friday]:[Period]],2,TRUE))))))))))</f>
        <v/>
      </c>
      <c r="J3171" s="41" t="str">
        <f t="shared" ca="1" si="152"/>
        <v/>
      </c>
      <c r="K3171" s="41" t="str">
        <f>IF($A3171 &lt;&gt; "",VLOOKUP($A3171,'Student reference sheet'!$A$2:$V$2329, 7,FALSE), "")</f>
        <v/>
      </c>
      <c r="L3171" s="30" t="str">
        <f>IF($A3171 ="", "", VLOOKUP($A3171, 'Student reference sheet'!$A$2:$Z$2603,23,FALSE))</f>
        <v/>
      </c>
      <c r="M3171" s="30" t="str">
        <f>IF($A3171 ="", "", VLOOKUP($A3171, 'Student reference sheet'!$A$2:$Z$2603,24,FALSE))</f>
        <v/>
      </c>
      <c r="N3171" s="30" t="str">
        <f>IF($A3171 ="", "", VLOOKUP($A3171, 'Student reference sheet'!$A$2:$Z$2603,26,FALSE))</f>
        <v/>
      </c>
      <c r="O3171" s="30" t="str">
        <f>IF($A3171 ="", "", VLOOKUP($A3171, 'Student reference sheet'!$A$2:$Z$2603,25,FALSE))</f>
        <v/>
      </c>
      <c r="P3171" s="39" t="str">
        <f>IF($A3171 = "", "", IF(OR(VLOOKUP($A3171,'Student reference sheet'!$A$2:$V$2400,8,FALSE) = "R",  VLOOKUP($A3171,'Student reference sheet'!$A$2:$V$2400,8,FALSE) = "L"), "X", ""))</f>
        <v/>
      </c>
      <c r="Q3171" s="39" t="str">
        <f>IF($A3171 ="", "", VLOOKUP($A3171, 'Student reference sheet'!$A$2:$V$2603,22,FALSE))</f>
        <v/>
      </c>
      <c r="R3171" s="39" t="str">
        <f>IF($A3171 &lt;&gt; "",VLOOKUP($A3171,'Student reference sheet'!$A$2:$V$2329, 5,FALSE), "")</f>
        <v/>
      </c>
      <c r="S3171" s="39" t="str">
        <f>IF($A3171 &lt;&gt; "",VLOOKUP($A3171,'Student reference sheet'!$A$2:$V$2329, 6,FALSE), "")</f>
        <v/>
      </c>
      <c r="T3171" s="30" t="str">
        <f>IF($A3171 = "","",
IF(VLOOKUP($A3171,'Student reference sheet'!$A$2:$V$2329, 10,FALSE) = "Y", "Hispanic",
IF(VLOOKUP($A3171,'Student reference sheet'!$A$2:$V$2329,11,FALSE) &lt;&gt; "",
IF(VLOOKUP($A3171,'Student reference sheet'!$A$2:$V$2329,11,FALSE) = "UNK", "Unknown", VLOOKUP(VALUE(VLOOKUP($A3171,'Student reference sheet'!$A$2:$V$2329,11,FALSE)),'Ethnicity Reference'!$A$2:$B$22,2,FALSE)),
IF(VLOOKUP($A3171,'Student reference sheet'!$A$2:$V$2329,9,FALSE) &lt;&gt; "", VLOOKUP(VALUE(VLOOKUP($A3171,'Student reference sheet'!$A$2:$V$2329,9,FALSE)),'Ethnicity Reference'!$A$2:$B$22,2,FALSE),"Unknown"))))</f>
        <v/>
      </c>
      <c r="U3171" s="35"/>
    </row>
    <row r="3172" spans="1:21" ht="15.75">
      <c r="A3172" s="47"/>
      <c r="B3172" s="33"/>
      <c r="C3172" s="39" t="str">
        <f>IF($A3172 &lt;&gt; "",VLOOKUP($A3172,'Student reference sheet'!$A$2:$V$2329, 3,FALSE), "")</f>
        <v/>
      </c>
      <c r="D3172" s="39" t="str">
        <f>IF($A3172 &lt;&gt; "",VLOOKUP($A3172,'Student reference sheet'!$A$2:$V$2329, 2,FALSE), "")</f>
        <v/>
      </c>
      <c r="E3172" s="35"/>
      <c r="F3172" s="34"/>
      <c r="G3172" s="40" t="str">
        <f t="shared" ca="1" si="150"/>
        <v/>
      </c>
      <c r="H3172" s="40" t="str">
        <f t="shared" ca="1" si="151"/>
        <v/>
      </c>
      <c r="I3172" s="36" t="str">
        <f>IF($A3172 = "", "",
IF(COUNTIF(MINIMUM_DAY_DATES[], Attendance!J3172) &gt; 0, VLOOKUP(Attendance!$G3172,MINIMUM_DAY_PERIOD_SCHEDULE[], 2,TRUE),
IF(COUNTIF(RALLY_DATES[], Attendance!J3172) &gt; 0, VLOOKUP(Attendance!$G3172,RALLY_PERIOD_SCHEDULE[], 2,TRUE),
IF(WEEKDAY(Attendance!$J3172) = 2,
       IF(COUNTIF(FINALS_WEEK_MONDAY_DATE[],Attendance!$J3172) &gt; 0, VLOOKUP(Attendance!$G3172,FINALS_WEEK_MONDAY_PERIOD_SCHEDULE[],2,TRUE),
       VLOOKUP(Attendance!$G3172,REGULAR_WEEK_SCHEDULE[],6,TRUE)),
IF(WEEKDAY($J3172) = 3,
       IF(COUNTIF(FINALS_WEEK_TUESDAY_DATE[],Attendance!$J3172) &gt; 0, VLOOKUP(Attendance!$G3172,FINALS_WEEK_TUESDAY_PERIOD_SCHEDULE[],2,TRUE),
       VLOOKUP(Attendance!$G3172,REGULAR_WEEK_SCHEDULE[[Tuesday]:[Period]],5,TRUE)),
IF(WEEKDAY(Attendance!$J3172) = 4,
        IF(COUNTIF(BLOCK_WEDNESDAY_DATES[],Attendance!$J3172) &gt; 0, VLOOKUP(Attendance!$G3172,BLOCK_WEDNESDAY_PERIOD_SCHEDULE[],2,TRUE),
        IF(COUNTIF(FINALS_WEEK_WEDNESDAY_DATE[],Attendance!$J3172) &gt; 0, VLOOKUP(Attendance!$G3172,FINALS_WEEK_WEDNESDAY_PERIOD_SCHEDULE[],2,TRUE),
       VLOOKUP(Attendance!$G3172,REGULAR_WEEK_SCHEDULE[[Wednesday]:[Period]],4,TRUE))),
IF(WEEKDAY($J3172) = 5,
       IF(COUNTIF(BLOCK_THURSDAY_DATES[],Attendance!$J3172) &gt; 0, VLOOKUP(Attendance!$G3172,BLOCK_THURSDAY_PERIOD_SCHEDULE[],2,TRUE),
       IF(COUNTIF(FINALS_WEEK_THURSDAY_DATE[],Attendance!$J3172) &gt; 0, VLOOKUP(Attendance!$G3172,FINALS_WEEK_THURSDAY_PERIOD_SCHEDULE[],2,TRUE),
       VLOOKUP(Attendance!$G3172,REGULAR_WEEK_SCHEDULE[[Thursday]:[Period]],3,TRUE))),
IF(WEEKDAY(Attendance!$J3172) = 6,
       IF(COUNTIF(FINALS_WEEK_FRIDAY_DATE[],Attendance!$J3172) &gt; 0, VLOOKUP(Attendance!$G3172,FINALS_WEEK_FRIDAY_PERIOD_SCHEDULE[],2,TRUE),
       VLOOKUP(Attendance!$G3172,REGULAR_WEEK_SCHEDULE[[Friday]:[Period]],2,TRUE))))))))))</f>
        <v/>
      </c>
      <c r="J3172" s="41" t="str">
        <f t="shared" ca="1" si="152"/>
        <v/>
      </c>
      <c r="K3172" s="41" t="str">
        <f>IF($A3172 &lt;&gt; "",VLOOKUP($A3172,'Student reference sheet'!$A$2:$V$2329, 7,FALSE), "")</f>
        <v/>
      </c>
      <c r="L3172" s="30" t="str">
        <f>IF($A3172 ="", "", VLOOKUP($A3172, 'Student reference sheet'!$A$2:$Z$2603,23,FALSE))</f>
        <v/>
      </c>
      <c r="M3172" s="30" t="str">
        <f>IF($A3172 ="", "", VLOOKUP($A3172, 'Student reference sheet'!$A$2:$Z$2603,24,FALSE))</f>
        <v/>
      </c>
      <c r="N3172" s="30" t="str">
        <f>IF($A3172 ="", "", VLOOKUP($A3172, 'Student reference sheet'!$A$2:$Z$2603,26,FALSE))</f>
        <v/>
      </c>
      <c r="O3172" s="30" t="str">
        <f>IF($A3172 ="", "", VLOOKUP($A3172, 'Student reference sheet'!$A$2:$Z$2603,25,FALSE))</f>
        <v/>
      </c>
      <c r="P3172" s="39" t="str">
        <f>IF($A3172 = "", "", IF(OR(VLOOKUP($A3172,'Student reference sheet'!$A$2:$V$2400,8,FALSE) = "R",  VLOOKUP($A3172,'Student reference sheet'!$A$2:$V$2400,8,FALSE) = "L"), "X", ""))</f>
        <v/>
      </c>
      <c r="Q3172" s="39" t="str">
        <f>IF($A3172 ="", "", VLOOKUP($A3172, 'Student reference sheet'!$A$2:$V$2603,22,FALSE))</f>
        <v/>
      </c>
      <c r="R3172" s="39" t="str">
        <f>IF($A3172 &lt;&gt; "",VLOOKUP($A3172,'Student reference sheet'!$A$2:$V$2329, 5,FALSE), "")</f>
        <v/>
      </c>
      <c r="S3172" s="39" t="str">
        <f>IF($A3172 &lt;&gt; "",VLOOKUP($A3172,'Student reference sheet'!$A$2:$V$2329, 6,FALSE), "")</f>
        <v/>
      </c>
      <c r="T3172" s="30" t="str">
        <f>IF($A3172 = "","",
IF(VLOOKUP($A3172,'Student reference sheet'!$A$2:$V$2329, 10,FALSE) = "Y", "Hispanic",
IF(VLOOKUP($A3172,'Student reference sheet'!$A$2:$V$2329,11,FALSE) &lt;&gt; "",
IF(VLOOKUP($A3172,'Student reference sheet'!$A$2:$V$2329,11,FALSE) = "UNK", "Unknown", VLOOKUP(VALUE(VLOOKUP($A3172,'Student reference sheet'!$A$2:$V$2329,11,FALSE)),'Ethnicity Reference'!$A$2:$B$22,2,FALSE)),
IF(VLOOKUP($A3172,'Student reference sheet'!$A$2:$V$2329,9,FALSE) &lt;&gt; "", VLOOKUP(VALUE(VLOOKUP($A3172,'Student reference sheet'!$A$2:$V$2329,9,FALSE)),'Ethnicity Reference'!$A$2:$B$22,2,FALSE),"Unknown"))))</f>
        <v/>
      </c>
      <c r="U3172" s="35"/>
    </row>
    <row r="3173" spans="1:21" ht="15.75">
      <c r="A3173" s="47"/>
      <c r="B3173" s="33"/>
      <c r="C3173" s="39" t="str">
        <f>IF($A3173 &lt;&gt; "",VLOOKUP($A3173,'Student reference sheet'!$A$2:$V$2329, 3,FALSE), "")</f>
        <v/>
      </c>
      <c r="D3173" s="39" t="str">
        <f>IF($A3173 &lt;&gt; "",VLOOKUP($A3173,'Student reference sheet'!$A$2:$V$2329, 2,FALSE), "")</f>
        <v/>
      </c>
      <c r="E3173" s="35"/>
      <c r="F3173" s="34"/>
      <c r="G3173" s="40" t="str">
        <f t="shared" ca="1" si="150"/>
        <v/>
      </c>
      <c r="H3173" s="40" t="str">
        <f t="shared" ca="1" si="151"/>
        <v/>
      </c>
      <c r="I3173" s="36" t="str">
        <f>IF($A3173 = "", "",
IF(COUNTIF(MINIMUM_DAY_DATES[], Attendance!J3173) &gt; 0, VLOOKUP(Attendance!$G3173,MINIMUM_DAY_PERIOD_SCHEDULE[], 2,TRUE),
IF(COUNTIF(RALLY_DATES[], Attendance!J3173) &gt; 0, VLOOKUP(Attendance!$G3173,RALLY_PERIOD_SCHEDULE[], 2,TRUE),
IF(WEEKDAY(Attendance!$J3173) = 2,
       IF(COUNTIF(FINALS_WEEK_MONDAY_DATE[],Attendance!$J3173) &gt; 0, VLOOKUP(Attendance!$G3173,FINALS_WEEK_MONDAY_PERIOD_SCHEDULE[],2,TRUE),
       VLOOKUP(Attendance!$G3173,REGULAR_WEEK_SCHEDULE[],6,TRUE)),
IF(WEEKDAY($J3173) = 3,
       IF(COUNTIF(FINALS_WEEK_TUESDAY_DATE[],Attendance!$J3173) &gt; 0, VLOOKUP(Attendance!$G3173,FINALS_WEEK_TUESDAY_PERIOD_SCHEDULE[],2,TRUE),
       VLOOKUP(Attendance!$G3173,REGULAR_WEEK_SCHEDULE[[Tuesday]:[Period]],5,TRUE)),
IF(WEEKDAY(Attendance!$J3173) = 4,
        IF(COUNTIF(BLOCK_WEDNESDAY_DATES[],Attendance!$J3173) &gt; 0, VLOOKUP(Attendance!$G3173,BLOCK_WEDNESDAY_PERIOD_SCHEDULE[],2,TRUE),
        IF(COUNTIF(FINALS_WEEK_WEDNESDAY_DATE[],Attendance!$J3173) &gt; 0, VLOOKUP(Attendance!$G3173,FINALS_WEEK_WEDNESDAY_PERIOD_SCHEDULE[],2,TRUE),
       VLOOKUP(Attendance!$G3173,REGULAR_WEEK_SCHEDULE[[Wednesday]:[Period]],4,TRUE))),
IF(WEEKDAY($J3173) = 5,
       IF(COUNTIF(BLOCK_THURSDAY_DATES[],Attendance!$J3173) &gt; 0, VLOOKUP(Attendance!$G3173,BLOCK_THURSDAY_PERIOD_SCHEDULE[],2,TRUE),
       IF(COUNTIF(FINALS_WEEK_THURSDAY_DATE[],Attendance!$J3173) &gt; 0, VLOOKUP(Attendance!$G3173,FINALS_WEEK_THURSDAY_PERIOD_SCHEDULE[],2,TRUE),
       VLOOKUP(Attendance!$G3173,REGULAR_WEEK_SCHEDULE[[Thursday]:[Period]],3,TRUE))),
IF(WEEKDAY(Attendance!$J3173) = 6,
       IF(COUNTIF(FINALS_WEEK_FRIDAY_DATE[],Attendance!$J3173) &gt; 0, VLOOKUP(Attendance!$G3173,FINALS_WEEK_FRIDAY_PERIOD_SCHEDULE[],2,TRUE),
       VLOOKUP(Attendance!$G3173,REGULAR_WEEK_SCHEDULE[[Friday]:[Period]],2,TRUE))))))))))</f>
        <v/>
      </c>
      <c r="J3173" s="41" t="str">
        <f t="shared" ca="1" si="152"/>
        <v/>
      </c>
      <c r="K3173" s="41" t="str">
        <f>IF($A3173 &lt;&gt; "",VLOOKUP($A3173,'Student reference sheet'!$A$2:$V$2329, 7,FALSE), "")</f>
        <v/>
      </c>
      <c r="L3173" s="30" t="str">
        <f>IF($A3173 ="", "", VLOOKUP($A3173, 'Student reference sheet'!$A$2:$Z$2603,23,FALSE))</f>
        <v/>
      </c>
      <c r="M3173" s="30" t="str">
        <f>IF($A3173 ="", "", VLOOKUP($A3173, 'Student reference sheet'!$A$2:$Z$2603,24,FALSE))</f>
        <v/>
      </c>
      <c r="N3173" s="30" t="str">
        <f>IF($A3173 ="", "", VLOOKUP($A3173, 'Student reference sheet'!$A$2:$Z$2603,26,FALSE))</f>
        <v/>
      </c>
      <c r="O3173" s="30" t="str">
        <f>IF($A3173 ="", "", VLOOKUP($A3173, 'Student reference sheet'!$A$2:$Z$2603,25,FALSE))</f>
        <v/>
      </c>
      <c r="P3173" s="39" t="str">
        <f>IF($A3173 = "", "", IF(OR(VLOOKUP($A3173,'Student reference sheet'!$A$2:$V$2400,8,FALSE) = "R",  VLOOKUP($A3173,'Student reference sheet'!$A$2:$V$2400,8,FALSE) = "L"), "X", ""))</f>
        <v/>
      </c>
      <c r="Q3173" s="39" t="str">
        <f>IF($A3173 ="", "", VLOOKUP($A3173, 'Student reference sheet'!$A$2:$V$2603,22,FALSE))</f>
        <v/>
      </c>
      <c r="R3173" s="39" t="str">
        <f>IF($A3173 &lt;&gt; "",VLOOKUP($A3173,'Student reference sheet'!$A$2:$V$2329, 5,FALSE), "")</f>
        <v/>
      </c>
      <c r="S3173" s="39" t="str">
        <f>IF($A3173 &lt;&gt; "",VLOOKUP($A3173,'Student reference sheet'!$A$2:$V$2329, 6,FALSE), "")</f>
        <v/>
      </c>
      <c r="T3173" s="30" t="str">
        <f>IF($A3173 = "","",
IF(VLOOKUP($A3173,'Student reference sheet'!$A$2:$V$2329, 10,FALSE) = "Y", "Hispanic",
IF(VLOOKUP($A3173,'Student reference sheet'!$A$2:$V$2329,11,FALSE) &lt;&gt; "",
IF(VLOOKUP($A3173,'Student reference sheet'!$A$2:$V$2329,11,FALSE) = "UNK", "Unknown", VLOOKUP(VALUE(VLOOKUP($A3173,'Student reference sheet'!$A$2:$V$2329,11,FALSE)),'Ethnicity Reference'!$A$2:$B$22,2,FALSE)),
IF(VLOOKUP($A3173,'Student reference sheet'!$A$2:$V$2329,9,FALSE) &lt;&gt; "", VLOOKUP(VALUE(VLOOKUP($A3173,'Student reference sheet'!$A$2:$V$2329,9,FALSE)),'Ethnicity Reference'!$A$2:$B$22,2,FALSE),"Unknown"))))</f>
        <v/>
      </c>
      <c r="U3173" s="35"/>
    </row>
    <row r="3174" spans="1:21" ht="15.75">
      <c r="A3174" s="47"/>
      <c r="B3174" s="33"/>
      <c r="C3174" s="39" t="str">
        <f>IF($A3174 &lt;&gt; "",VLOOKUP($A3174,'Student reference sheet'!$A$2:$V$2329, 3,FALSE), "")</f>
        <v/>
      </c>
      <c r="D3174" s="39" t="str">
        <f>IF($A3174 &lt;&gt; "",VLOOKUP($A3174,'Student reference sheet'!$A$2:$V$2329, 2,FALSE), "")</f>
        <v/>
      </c>
      <c r="E3174" s="35"/>
      <c r="F3174" s="34"/>
      <c r="G3174" s="40" t="str">
        <f t="shared" ca="1" si="150"/>
        <v/>
      </c>
      <c r="H3174" s="40" t="str">
        <f t="shared" ca="1" si="151"/>
        <v/>
      </c>
      <c r="I3174" s="36" t="str">
        <f>IF($A3174 = "", "",
IF(COUNTIF(MINIMUM_DAY_DATES[], Attendance!J3174) &gt; 0, VLOOKUP(Attendance!$G3174,MINIMUM_DAY_PERIOD_SCHEDULE[], 2,TRUE),
IF(COUNTIF(RALLY_DATES[], Attendance!J3174) &gt; 0, VLOOKUP(Attendance!$G3174,RALLY_PERIOD_SCHEDULE[], 2,TRUE),
IF(WEEKDAY(Attendance!$J3174) = 2,
       IF(COUNTIF(FINALS_WEEK_MONDAY_DATE[],Attendance!$J3174) &gt; 0, VLOOKUP(Attendance!$G3174,FINALS_WEEK_MONDAY_PERIOD_SCHEDULE[],2,TRUE),
       VLOOKUP(Attendance!$G3174,REGULAR_WEEK_SCHEDULE[],6,TRUE)),
IF(WEEKDAY($J3174) = 3,
       IF(COUNTIF(FINALS_WEEK_TUESDAY_DATE[],Attendance!$J3174) &gt; 0, VLOOKUP(Attendance!$G3174,FINALS_WEEK_TUESDAY_PERIOD_SCHEDULE[],2,TRUE),
       VLOOKUP(Attendance!$G3174,REGULAR_WEEK_SCHEDULE[[Tuesday]:[Period]],5,TRUE)),
IF(WEEKDAY(Attendance!$J3174) = 4,
        IF(COUNTIF(BLOCK_WEDNESDAY_DATES[],Attendance!$J3174) &gt; 0, VLOOKUP(Attendance!$G3174,BLOCK_WEDNESDAY_PERIOD_SCHEDULE[],2,TRUE),
        IF(COUNTIF(FINALS_WEEK_WEDNESDAY_DATE[],Attendance!$J3174) &gt; 0, VLOOKUP(Attendance!$G3174,FINALS_WEEK_WEDNESDAY_PERIOD_SCHEDULE[],2,TRUE),
       VLOOKUP(Attendance!$G3174,REGULAR_WEEK_SCHEDULE[[Wednesday]:[Period]],4,TRUE))),
IF(WEEKDAY($J3174) = 5,
       IF(COUNTIF(BLOCK_THURSDAY_DATES[],Attendance!$J3174) &gt; 0, VLOOKUP(Attendance!$G3174,BLOCK_THURSDAY_PERIOD_SCHEDULE[],2,TRUE),
       IF(COUNTIF(FINALS_WEEK_THURSDAY_DATE[],Attendance!$J3174) &gt; 0, VLOOKUP(Attendance!$G3174,FINALS_WEEK_THURSDAY_PERIOD_SCHEDULE[],2,TRUE),
       VLOOKUP(Attendance!$G3174,REGULAR_WEEK_SCHEDULE[[Thursday]:[Period]],3,TRUE))),
IF(WEEKDAY(Attendance!$J3174) = 6,
       IF(COUNTIF(FINALS_WEEK_FRIDAY_DATE[],Attendance!$J3174) &gt; 0, VLOOKUP(Attendance!$G3174,FINALS_WEEK_FRIDAY_PERIOD_SCHEDULE[],2,TRUE),
       VLOOKUP(Attendance!$G3174,REGULAR_WEEK_SCHEDULE[[Friday]:[Period]],2,TRUE))))))))))</f>
        <v/>
      </c>
      <c r="J3174" s="41" t="str">
        <f t="shared" ca="1" si="152"/>
        <v/>
      </c>
      <c r="K3174" s="41" t="str">
        <f>IF($A3174 &lt;&gt; "",VLOOKUP($A3174,'Student reference sheet'!$A$2:$V$2329, 7,FALSE), "")</f>
        <v/>
      </c>
      <c r="L3174" s="30" t="str">
        <f>IF($A3174 ="", "", VLOOKUP($A3174, 'Student reference sheet'!$A$2:$Z$2603,23,FALSE))</f>
        <v/>
      </c>
      <c r="M3174" s="30" t="str">
        <f>IF($A3174 ="", "", VLOOKUP($A3174, 'Student reference sheet'!$A$2:$Z$2603,24,FALSE))</f>
        <v/>
      </c>
      <c r="N3174" s="30" t="str">
        <f>IF($A3174 ="", "", VLOOKUP($A3174, 'Student reference sheet'!$A$2:$Z$2603,26,FALSE))</f>
        <v/>
      </c>
      <c r="O3174" s="30" t="str">
        <f>IF($A3174 ="", "", VLOOKUP($A3174, 'Student reference sheet'!$A$2:$Z$2603,25,FALSE))</f>
        <v/>
      </c>
      <c r="P3174" s="39" t="str">
        <f>IF($A3174 = "", "", IF(OR(VLOOKUP($A3174,'Student reference sheet'!$A$2:$V$2400,8,FALSE) = "R",  VLOOKUP($A3174,'Student reference sheet'!$A$2:$V$2400,8,FALSE) = "L"), "X", ""))</f>
        <v/>
      </c>
      <c r="Q3174" s="39" t="str">
        <f>IF($A3174 ="", "", VLOOKUP($A3174, 'Student reference sheet'!$A$2:$V$2603,22,FALSE))</f>
        <v/>
      </c>
      <c r="R3174" s="39" t="str">
        <f>IF($A3174 &lt;&gt; "",VLOOKUP($A3174,'Student reference sheet'!$A$2:$V$2329, 5,FALSE), "")</f>
        <v/>
      </c>
      <c r="S3174" s="39" t="str">
        <f>IF($A3174 &lt;&gt; "",VLOOKUP($A3174,'Student reference sheet'!$A$2:$V$2329, 6,FALSE), "")</f>
        <v/>
      </c>
      <c r="T3174" s="30" t="str">
        <f>IF($A3174 = "","",
IF(VLOOKUP($A3174,'Student reference sheet'!$A$2:$V$2329, 10,FALSE) = "Y", "Hispanic",
IF(VLOOKUP($A3174,'Student reference sheet'!$A$2:$V$2329,11,FALSE) &lt;&gt; "",
IF(VLOOKUP($A3174,'Student reference sheet'!$A$2:$V$2329,11,FALSE) = "UNK", "Unknown", VLOOKUP(VALUE(VLOOKUP($A3174,'Student reference sheet'!$A$2:$V$2329,11,FALSE)),'Ethnicity Reference'!$A$2:$B$22,2,FALSE)),
IF(VLOOKUP($A3174,'Student reference sheet'!$A$2:$V$2329,9,FALSE) &lt;&gt; "", VLOOKUP(VALUE(VLOOKUP($A3174,'Student reference sheet'!$A$2:$V$2329,9,FALSE)),'Ethnicity Reference'!$A$2:$B$22,2,FALSE),"Unknown"))))</f>
        <v/>
      </c>
      <c r="U3174" s="35"/>
    </row>
    <row r="3175" spans="1:21" ht="15.75">
      <c r="A3175" s="47"/>
      <c r="B3175" s="33"/>
      <c r="C3175" s="39" t="str">
        <f>IF($A3175 &lt;&gt; "",VLOOKUP($A3175,'Student reference sheet'!$A$2:$V$2329, 3,FALSE), "")</f>
        <v/>
      </c>
      <c r="D3175" s="39" t="str">
        <f>IF($A3175 &lt;&gt; "",VLOOKUP($A3175,'Student reference sheet'!$A$2:$V$2329, 2,FALSE), "")</f>
        <v/>
      </c>
      <c r="E3175" s="35"/>
      <c r="F3175" s="34"/>
      <c r="G3175" s="40" t="str">
        <f t="shared" ca="1" si="150"/>
        <v/>
      </c>
      <c r="H3175" s="40" t="str">
        <f t="shared" ca="1" si="151"/>
        <v/>
      </c>
      <c r="I3175" s="36" t="str">
        <f>IF($A3175 = "", "",
IF(COUNTIF(MINIMUM_DAY_DATES[], Attendance!J3175) &gt; 0, VLOOKUP(Attendance!$G3175,MINIMUM_DAY_PERIOD_SCHEDULE[], 2,TRUE),
IF(COUNTIF(RALLY_DATES[], Attendance!J3175) &gt; 0, VLOOKUP(Attendance!$G3175,RALLY_PERIOD_SCHEDULE[], 2,TRUE),
IF(WEEKDAY(Attendance!$J3175) = 2,
       IF(COUNTIF(FINALS_WEEK_MONDAY_DATE[],Attendance!$J3175) &gt; 0, VLOOKUP(Attendance!$G3175,FINALS_WEEK_MONDAY_PERIOD_SCHEDULE[],2,TRUE),
       VLOOKUP(Attendance!$G3175,REGULAR_WEEK_SCHEDULE[],6,TRUE)),
IF(WEEKDAY($J3175) = 3,
       IF(COUNTIF(FINALS_WEEK_TUESDAY_DATE[],Attendance!$J3175) &gt; 0, VLOOKUP(Attendance!$G3175,FINALS_WEEK_TUESDAY_PERIOD_SCHEDULE[],2,TRUE),
       VLOOKUP(Attendance!$G3175,REGULAR_WEEK_SCHEDULE[[Tuesday]:[Period]],5,TRUE)),
IF(WEEKDAY(Attendance!$J3175) = 4,
        IF(COUNTIF(BLOCK_WEDNESDAY_DATES[],Attendance!$J3175) &gt; 0, VLOOKUP(Attendance!$G3175,BLOCK_WEDNESDAY_PERIOD_SCHEDULE[],2,TRUE),
        IF(COUNTIF(FINALS_WEEK_WEDNESDAY_DATE[],Attendance!$J3175) &gt; 0, VLOOKUP(Attendance!$G3175,FINALS_WEEK_WEDNESDAY_PERIOD_SCHEDULE[],2,TRUE),
       VLOOKUP(Attendance!$G3175,REGULAR_WEEK_SCHEDULE[[Wednesday]:[Period]],4,TRUE))),
IF(WEEKDAY($J3175) = 5,
       IF(COUNTIF(BLOCK_THURSDAY_DATES[],Attendance!$J3175) &gt; 0, VLOOKUP(Attendance!$G3175,BLOCK_THURSDAY_PERIOD_SCHEDULE[],2,TRUE),
       IF(COUNTIF(FINALS_WEEK_THURSDAY_DATE[],Attendance!$J3175) &gt; 0, VLOOKUP(Attendance!$G3175,FINALS_WEEK_THURSDAY_PERIOD_SCHEDULE[],2,TRUE),
       VLOOKUP(Attendance!$G3175,REGULAR_WEEK_SCHEDULE[[Thursday]:[Period]],3,TRUE))),
IF(WEEKDAY(Attendance!$J3175) = 6,
       IF(COUNTIF(FINALS_WEEK_FRIDAY_DATE[],Attendance!$J3175) &gt; 0, VLOOKUP(Attendance!$G3175,FINALS_WEEK_FRIDAY_PERIOD_SCHEDULE[],2,TRUE),
       VLOOKUP(Attendance!$G3175,REGULAR_WEEK_SCHEDULE[[Friday]:[Period]],2,TRUE))))))))))</f>
        <v/>
      </c>
      <c r="J3175" s="41" t="str">
        <f t="shared" ca="1" si="152"/>
        <v/>
      </c>
      <c r="K3175" s="41" t="str">
        <f>IF($A3175 &lt;&gt; "",VLOOKUP($A3175,'Student reference sheet'!$A$2:$V$2329, 7,FALSE), "")</f>
        <v/>
      </c>
      <c r="L3175" s="30" t="str">
        <f>IF($A3175 ="", "", VLOOKUP($A3175, 'Student reference sheet'!$A$2:$Z$2603,23,FALSE))</f>
        <v/>
      </c>
      <c r="M3175" s="30" t="str">
        <f>IF($A3175 ="", "", VLOOKUP($A3175, 'Student reference sheet'!$A$2:$Z$2603,24,FALSE))</f>
        <v/>
      </c>
      <c r="N3175" s="30" t="str">
        <f>IF($A3175 ="", "", VLOOKUP($A3175, 'Student reference sheet'!$A$2:$Z$2603,26,FALSE))</f>
        <v/>
      </c>
      <c r="O3175" s="30" t="str">
        <f>IF($A3175 ="", "", VLOOKUP($A3175, 'Student reference sheet'!$A$2:$Z$2603,25,FALSE))</f>
        <v/>
      </c>
      <c r="P3175" s="39" t="str">
        <f>IF($A3175 = "", "", IF(OR(VLOOKUP($A3175,'Student reference sheet'!$A$2:$V$2400,8,FALSE) = "R",  VLOOKUP($A3175,'Student reference sheet'!$A$2:$V$2400,8,FALSE) = "L"), "X", ""))</f>
        <v/>
      </c>
      <c r="Q3175" s="39" t="str">
        <f>IF($A3175 ="", "", VLOOKUP($A3175, 'Student reference sheet'!$A$2:$V$2603,22,FALSE))</f>
        <v/>
      </c>
      <c r="R3175" s="39" t="str">
        <f>IF($A3175 &lt;&gt; "",VLOOKUP($A3175,'Student reference sheet'!$A$2:$V$2329, 5,FALSE), "")</f>
        <v/>
      </c>
      <c r="S3175" s="39" t="str">
        <f>IF($A3175 &lt;&gt; "",VLOOKUP($A3175,'Student reference sheet'!$A$2:$V$2329, 6,FALSE), "")</f>
        <v/>
      </c>
      <c r="T3175" s="30" t="str">
        <f>IF($A3175 = "","",
IF(VLOOKUP($A3175,'Student reference sheet'!$A$2:$V$2329, 10,FALSE) = "Y", "Hispanic",
IF(VLOOKUP($A3175,'Student reference sheet'!$A$2:$V$2329,11,FALSE) &lt;&gt; "",
IF(VLOOKUP($A3175,'Student reference sheet'!$A$2:$V$2329,11,FALSE) = "UNK", "Unknown", VLOOKUP(VALUE(VLOOKUP($A3175,'Student reference sheet'!$A$2:$V$2329,11,FALSE)),'Ethnicity Reference'!$A$2:$B$22,2,FALSE)),
IF(VLOOKUP($A3175,'Student reference sheet'!$A$2:$V$2329,9,FALSE) &lt;&gt; "", VLOOKUP(VALUE(VLOOKUP($A3175,'Student reference sheet'!$A$2:$V$2329,9,FALSE)),'Ethnicity Reference'!$A$2:$B$22,2,FALSE),"Unknown"))))</f>
        <v/>
      </c>
      <c r="U3175" s="35"/>
    </row>
    <row r="3176" spans="1:21" ht="15.75">
      <c r="A3176" s="47"/>
      <c r="B3176" s="33"/>
      <c r="C3176" s="39" t="str">
        <f>IF($A3176 &lt;&gt; "",VLOOKUP($A3176,'Student reference sheet'!$A$2:$V$2329, 3,FALSE), "")</f>
        <v/>
      </c>
      <c r="D3176" s="39" t="str">
        <f>IF($A3176 &lt;&gt; "",VLOOKUP($A3176,'Student reference sheet'!$A$2:$V$2329, 2,FALSE), "")</f>
        <v/>
      </c>
      <c r="E3176" s="35"/>
      <c r="F3176" s="34"/>
      <c r="G3176" s="40" t="str">
        <f t="shared" ca="1" si="150"/>
        <v/>
      </c>
      <c r="H3176" s="40" t="str">
        <f t="shared" ca="1" si="151"/>
        <v/>
      </c>
      <c r="I3176" s="36" t="str">
        <f>IF($A3176 = "", "",
IF(COUNTIF(MINIMUM_DAY_DATES[], Attendance!J3176) &gt; 0, VLOOKUP(Attendance!$G3176,MINIMUM_DAY_PERIOD_SCHEDULE[], 2,TRUE),
IF(COUNTIF(RALLY_DATES[], Attendance!J3176) &gt; 0, VLOOKUP(Attendance!$G3176,RALLY_PERIOD_SCHEDULE[], 2,TRUE),
IF(WEEKDAY(Attendance!$J3176) = 2,
       IF(COUNTIF(FINALS_WEEK_MONDAY_DATE[],Attendance!$J3176) &gt; 0, VLOOKUP(Attendance!$G3176,FINALS_WEEK_MONDAY_PERIOD_SCHEDULE[],2,TRUE),
       VLOOKUP(Attendance!$G3176,REGULAR_WEEK_SCHEDULE[],6,TRUE)),
IF(WEEKDAY($J3176) = 3,
       IF(COUNTIF(FINALS_WEEK_TUESDAY_DATE[],Attendance!$J3176) &gt; 0, VLOOKUP(Attendance!$G3176,FINALS_WEEK_TUESDAY_PERIOD_SCHEDULE[],2,TRUE),
       VLOOKUP(Attendance!$G3176,REGULAR_WEEK_SCHEDULE[[Tuesday]:[Period]],5,TRUE)),
IF(WEEKDAY(Attendance!$J3176) = 4,
        IF(COUNTIF(BLOCK_WEDNESDAY_DATES[],Attendance!$J3176) &gt; 0, VLOOKUP(Attendance!$G3176,BLOCK_WEDNESDAY_PERIOD_SCHEDULE[],2,TRUE),
        IF(COUNTIF(FINALS_WEEK_WEDNESDAY_DATE[],Attendance!$J3176) &gt; 0, VLOOKUP(Attendance!$G3176,FINALS_WEEK_WEDNESDAY_PERIOD_SCHEDULE[],2,TRUE),
       VLOOKUP(Attendance!$G3176,REGULAR_WEEK_SCHEDULE[[Wednesday]:[Period]],4,TRUE))),
IF(WEEKDAY($J3176) = 5,
       IF(COUNTIF(BLOCK_THURSDAY_DATES[],Attendance!$J3176) &gt; 0, VLOOKUP(Attendance!$G3176,BLOCK_THURSDAY_PERIOD_SCHEDULE[],2,TRUE),
       IF(COUNTIF(FINALS_WEEK_THURSDAY_DATE[],Attendance!$J3176) &gt; 0, VLOOKUP(Attendance!$G3176,FINALS_WEEK_THURSDAY_PERIOD_SCHEDULE[],2,TRUE),
       VLOOKUP(Attendance!$G3176,REGULAR_WEEK_SCHEDULE[[Thursday]:[Period]],3,TRUE))),
IF(WEEKDAY(Attendance!$J3176) = 6,
       IF(COUNTIF(FINALS_WEEK_FRIDAY_DATE[],Attendance!$J3176) &gt; 0, VLOOKUP(Attendance!$G3176,FINALS_WEEK_FRIDAY_PERIOD_SCHEDULE[],2,TRUE),
       VLOOKUP(Attendance!$G3176,REGULAR_WEEK_SCHEDULE[[Friday]:[Period]],2,TRUE))))))))))</f>
        <v/>
      </c>
      <c r="J3176" s="41" t="str">
        <f t="shared" ca="1" si="152"/>
        <v/>
      </c>
      <c r="K3176" s="41" t="str">
        <f>IF($A3176 &lt;&gt; "",VLOOKUP($A3176,'Student reference sheet'!$A$2:$V$2329, 7,FALSE), "")</f>
        <v/>
      </c>
      <c r="L3176" s="30" t="str">
        <f>IF($A3176 ="", "", VLOOKUP($A3176, 'Student reference sheet'!$A$2:$Z$2603,23,FALSE))</f>
        <v/>
      </c>
      <c r="M3176" s="30" t="str">
        <f>IF($A3176 ="", "", VLOOKUP($A3176, 'Student reference sheet'!$A$2:$Z$2603,24,FALSE))</f>
        <v/>
      </c>
      <c r="N3176" s="30" t="str">
        <f>IF($A3176 ="", "", VLOOKUP($A3176, 'Student reference sheet'!$A$2:$Z$2603,26,FALSE))</f>
        <v/>
      </c>
      <c r="O3176" s="30" t="str">
        <f>IF($A3176 ="", "", VLOOKUP($A3176, 'Student reference sheet'!$A$2:$Z$2603,25,FALSE))</f>
        <v/>
      </c>
      <c r="P3176" s="39" t="str">
        <f>IF($A3176 = "", "", IF(OR(VLOOKUP($A3176,'Student reference sheet'!$A$2:$V$2400,8,FALSE) = "R",  VLOOKUP($A3176,'Student reference sheet'!$A$2:$V$2400,8,FALSE) = "L"), "X", ""))</f>
        <v/>
      </c>
      <c r="Q3176" s="39" t="str">
        <f>IF($A3176 ="", "", VLOOKUP($A3176, 'Student reference sheet'!$A$2:$V$2603,22,FALSE))</f>
        <v/>
      </c>
      <c r="R3176" s="39" t="str">
        <f>IF($A3176 &lt;&gt; "",VLOOKUP($A3176,'Student reference sheet'!$A$2:$V$2329, 5,FALSE), "")</f>
        <v/>
      </c>
      <c r="S3176" s="39" t="str">
        <f>IF($A3176 &lt;&gt; "",VLOOKUP($A3176,'Student reference sheet'!$A$2:$V$2329, 6,FALSE), "")</f>
        <v/>
      </c>
      <c r="T3176" s="30" t="str">
        <f>IF($A3176 = "","",
IF(VLOOKUP($A3176,'Student reference sheet'!$A$2:$V$2329, 10,FALSE) = "Y", "Hispanic",
IF(VLOOKUP($A3176,'Student reference sheet'!$A$2:$V$2329,11,FALSE) &lt;&gt; "",
IF(VLOOKUP($A3176,'Student reference sheet'!$A$2:$V$2329,11,FALSE) = "UNK", "Unknown", VLOOKUP(VALUE(VLOOKUP($A3176,'Student reference sheet'!$A$2:$V$2329,11,FALSE)),'Ethnicity Reference'!$A$2:$B$22,2,FALSE)),
IF(VLOOKUP($A3176,'Student reference sheet'!$A$2:$V$2329,9,FALSE) &lt;&gt; "", VLOOKUP(VALUE(VLOOKUP($A3176,'Student reference sheet'!$A$2:$V$2329,9,FALSE)),'Ethnicity Reference'!$A$2:$B$22,2,FALSE),"Unknown"))))</f>
        <v/>
      </c>
      <c r="U3176" s="35"/>
    </row>
    <row r="3177" spans="1:21" ht="15.75">
      <c r="A3177" s="47"/>
      <c r="B3177" s="33"/>
      <c r="C3177" s="39" t="str">
        <f>IF($A3177 &lt;&gt; "",VLOOKUP($A3177,'Student reference sheet'!$A$2:$V$2329, 3,FALSE), "")</f>
        <v/>
      </c>
      <c r="D3177" s="39" t="str">
        <f>IF($A3177 &lt;&gt; "",VLOOKUP($A3177,'Student reference sheet'!$A$2:$V$2329, 2,FALSE), "")</f>
        <v/>
      </c>
      <c r="E3177" s="35"/>
      <c r="F3177" s="34"/>
      <c r="G3177" s="40" t="str">
        <f t="shared" ca="1" si="150"/>
        <v/>
      </c>
      <c r="H3177" s="40" t="str">
        <f t="shared" ca="1" si="151"/>
        <v/>
      </c>
      <c r="I3177" s="36" t="str">
        <f>IF($A3177 = "", "",
IF(COUNTIF(MINIMUM_DAY_DATES[], Attendance!J3177) &gt; 0, VLOOKUP(Attendance!$G3177,MINIMUM_DAY_PERIOD_SCHEDULE[], 2,TRUE),
IF(COUNTIF(RALLY_DATES[], Attendance!J3177) &gt; 0, VLOOKUP(Attendance!$G3177,RALLY_PERIOD_SCHEDULE[], 2,TRUE),
IF(WEEKDAY(Attendance!$J3177) = 2,
       IF(COUNTIF(FINALS_WEEK_MONDAY_DATE[],Attendance!$J3177) &gt; 0, VLOOKUP(Attendance!$G3177,FINALS_WEEK_MONDAY_PERIOD_SCHEDULE[],2,TRUE),
       VLOOKUP(Attendance!$G3177,REGULAR_WEEK_SCHEDULE[],6,TRUE)),
IF(WEEKDAY($J3177) = 3,
       IF(COUNTIF(FINALS_WEEK_TUESDAY_DATE[],Attendance!$J3177) &gt; 0, VLOOKUP(Attendance!$G3177,FINALS_WEEK_TUESDAY_PERIOD_SCHEDULE[],2,TRUE),
       VLOOKUP(Attendance!$G3177,REGULAR_WEEK_SCHEDULE[[Tuesday]:[Period]],5,TRUE)),
IF(WEEKDAY(Attendance!$J3177) = 4,
        IF(COUNTIF(BLOCK_WEDNESDAY_DATES[],Attendance!$J3177) &gt; 0, VLOOKUP(Attendance!$G3177,BLOCK_WEDNESDAY_PERIOD_SCHEDULE[],2,TRUE),
        IF(COUNTIF(FINALS_WEEK_WEDNESDAY_DATE[],Attendance!$J3177) &gt; 0, VLOOKUP(Attendance!$G3177,FINALS_WEEK_WEDNESDAY_PERIOD_SCHEDULE[],2,TRUE),
       VLOOKUP(Attendance!$G3177,REGULAR_WEEK_SCHEDULE[[Wednesday]:[Period]],4,TRUE))),
IF(WEEKDAY($J3177) = 5,
       IF(COUNTIF(BLOCK_THURSDAY_DATES[],Attendance!$J3177) &gt; 0, VLOOKUP(Attendance!$G3177,BLOCK_THURSDAY_PERIOD_SCHEDULE[],2,TRUE),
       IF(COUNTIF(FINALS_WEEK_THURSDAY_DATE[],Attendance!$J3177) &gt; 0, VLOOKUP(Attendance!$G3177,FINALS_WEEK_THURSDAY_PERIOD_SCHEDULE[],2,TRUE),
       VLOOKUP(Attendance!$G3177,REGULAR_WEEK_SCHEDULE[[Thursday]:[Period]],3,TRUE))),
IF(WEEKDAY(Attendance!$J3177) = 6,
       IF(COUNTIF(FINALS_WEEK_FRIDAY_DATE[],Attendance!$J3177) &gt; 0, VLOOKUP(Attendance!$G3177,FINALS_WEEK_FRIDAY_PERIOD_SCHEDULE[],2,TRUE),
       VLOOKUP(Attendance!$G3177,REGULAR_WEEK_SCHEDULE[[Friday]:[Period]],2,TRUE))))))))))</f>
        <v/>
      </c>
      <c r="J3177" s="41" t="str">
        <f t="shared" ca="1" si="152"/>
        <v/>
      </c>
      <c r="K3177" s="41" t="str">
        <f>IF($A3177 &lt;&gt; "",VLOOKUP($A3177,'Student reference sheet'!$A$2:$V$2329, 7,FALSE), "")</f>
        <v/>
      </c>
      <c r="L3177" s="30" t="str">
        <f>IF($A3177 ="", "", VLOOKUP($A3177, 'Student reference sheet'!$A$2:$Z$2603,23,FALSE))</f>
        <v/>
      </c>
      <c r="M3177" s="30" t="str">
        <f>IF($A3177 ="", "", VLOOKUP($A3177, 'Student reference sheet'!$A$2:$Z$2603,24,FALSE))</f>
        <v/>
      </c>
      <c r="N3177" s="30" t="str">
        <f>IF($A3177 ="", "", VLOOKUP($A3177, 'Student reference sheet'!$A$2:$Z$2603,26,FALSE))</f>
        <v/>
      </c>
      <c r="O3177" s="30" t="str">
        <f>IF($A3177 ="", "", VLOOKUP($A3177, 'Student reference sheet'!$A$2:$Z$2603,25,FALSE))</f>
        <v/>
      </c>
      <c r="P3177" s="39" t="str">
        <f>IF($A3177 = "", "", IF(OR(VLOOKUP($A3177,'Student reference sheet'!$A$2:$V$2400,8,FALSE) = "R",  VLOOKUP($A3177,'Student reference sheet'!$A$2:$V$2400,8,FALSE) = "L"), "X", ""))</f>
        <v/>
      </c>
      <c r="Q3177" s="39" t="str">
        <f>IF($A3177 ="", "", VLOOKUP($A3177, 'Student reference sheet'!$A$2:$V$2603,22,FALSE))</f>
        <v/>
      </c>
      <c r="R3177" s="39" t="str">
        <f>IF($A3177 &lt;&gt; "",VLOOKUP($A3177,'Student reference sheet'!$A$2:$V$2329, 5,FALSE), "")</f>
        <v/>
      </c>
      <c r="S3177" s="39" t="str">
        <f>IF($A3177 &lt;&gt; "",VLOOKUP($A3177,'Student reference sheet'!$A$2:$V$2329, 6,FALSE), "")</f>
        <v/>
      </c>
      <c r="T3177" s="30" t="str">
        <f>IF($A3177 = "","",
IF(VLOOKUP($A3177,'Student reference sheet'!$A$2:$V$2329, 10,FALSE) = "Y", "Hispanic",
IF(VLOOKUP($A3177,'Student reference sheet'!$A$2:$V$2329,11,FALSE) &lt;&gt; "",
IF(VLOOKUP($A3177,'Student reference sheet'!$A$2:$V$2329,11,FALSE) = "UNK", "Unknown", VLOOKUP(VALUE(VLOOKUP($A3177,'Student reference sheet'!$A$2:$V$2329,11,FALSE)),'Ethnicity Reference'!$A$2:$B$22,2,FALSE)),
IF(VLOOKUP($A3177,'Student reference sheet'!$A$2:$V$2329,9,FALSE) &lt;&gt; "", VLOOKUP(VALUE(VLOOKUP($A3177,'Student reference sheet'!$A$2:$V$2329,9,FALSE)),'Ethnicity Reference'!$A$2:$B$22,2,FALSE),"Unknown"))))</f>
        <v/>
      </c>
      <c r="U3177" s="35"/>
    </row>
    <row r="3178" spans="1:21" ht="15.75">
      <c r="A3178" s="47"/>
      <c r="B3178" s="33"/>
      <c r="C3178" s="39" t="str">
        <f>IF($A3178 &lt;&gt; "",VLOOKUP($A3178,'Student reference sheet'!$A$2:$V$2329, 3,FALSE), "")</f>
        <v/>
      </c>
      <c r="D3178" s="39" t="str">
        <f>IF($A3178 &lt;&gt; "",VLOOKUP($A3178,'Student reference sheet'!$A$2:$V$2329, 2,FALSE), "")</f>
        <v/>
      </c>
      <c r="E3178" s="35"/>
      <c r="F3178" s="34"/>
      <c r="G3178" s="40" t="str">
        <f t="shared" ca="1" si="150"/>
        <v/>
      </c>
      <c r="H3178" s="40" t="str">
        <f t="shared" ca="1" si="151"/>
        <v/>
      </c>
      <c r="I3178" s="36" t="str">
        <f>IF($A3178 = "", "",
IF(COUNTIF(MINIMUM_DAY_DATES[], Attendance!J3178) &gt; 0, VLOOKUP(Attendance!$G3178,MINIMUM_DAY_PERIOD_SCHEDULE[], 2,TRUE),
IF(COUNTIF(RALLY_DATES[], Attendance!J3178) &gt; 0, VLOOKUP(Attendance!$G3178,RALLY_PERIOD_SCHEDULE[], 2,TRUE),
IF(WEEKDAY(Attendance!$J3178) = 2,
       IF(COUNTIF(FINALS_WEEK_MONDAY_DATE[],Attendance!$J3178) &gt; 0, VLOOKUP(Attendance!$G3178,FINALS_WEEK_MONDAY_PERIOD_SCHEDULE[],2,TRUE),
       VLOOKUP(Attendance!$G3178,REGULAR_WEEK_SCHEDULE[],6,TRUE)),
IF(WEEKDAY($J3178) = 3,
       IF(COUNTIF(FINALS_WEEK_TUESDAY_DATE[],Attendance!$J3178) &gt; 0, VLOOKUP(Attendance!$G3178,FINALS_WEEK_TUESDAY_PERIOD_SCHEDULE[],2,TRUE),
       VLOOKUP(Attendance!$G3178,REGULAR_WEEK_SCHEDULE[[Tuesday]:[Period]],5,TRUE)),
IF(WEEKDAY(Attendance!$J3178) = 4,
        IF(COUNTIF(BLOCK_WEDNESDAY_DATES[],Attendance!$J3178) &gt; 0, VLOOKUP(Attendance!$G3178,BLOCK_WEDNESDAY_PERIOD_SCHEDULE[],2,TRUE),
        IF(COUNTIF(FINALS_WEEK_WEDNESDAY_DATE[],Attendance!$J3178) &gt; 0, VLOOKUP(Attendance!$G3178,FINALS_WEEK_WEDNESDAY_PERIOD_SCHEDULE[],2,TRUE),
       VLOOKUP(Attendance!$G3178,REGULAR_WEEK_SCHEDULE[[Wednesday]:[Period]],4,TRUE))),
IF(WEEKDAY($J3178) = 5,
       IF(COUNTIF(BLOCK_THURSDAY_DATES[],Attendance!$J3178) &gt; 0, VLOOKUP(Attendance!$G3178,BLOCK_THURSDAY_PERIOD_SCHEDULE[],2,TRUE),
       IF(COUNTIF(FINALS_WEEK_THURSDAY_DATE[],Attendance!$J3178) &gt; 0, VLOOKUP(Attendance!$G3178,FINALS_WEEK_THURSDAY_PERIOD_SCHEDULE[],2,TRUE),
       VLOOKUP(Attendance!$G3178,REGULAR_WEEK_SCHEDULE[[Thursday]:[Period]],3,TRUE))),
IF(WEEKDAY(Attendance!$J3178) = 6,
       IF(COUNTIF(FINALS_WEEK_FRIDAY_DATE[],Attendance!$J3178) &gt; 0, VLOOKUP(Attendance!$G3178,FINALS_WEEK_FRIDAY_PERIOD_SCHEDULE[],2,TRUE),
       VLOOKUP(Attendance!$G3178,REGULAR_WEEK_SCHEDULE[[Friday]:[Period]],2,TRUE))))))))))</f>
        <v/>
      </c>
      <c r="J3178" s="41" t="str">
        <f t="shared" ca="1" si="152"/>
        <v/>
      </c>
      <c r="K3178" s="41" t="str">
        <f>IF($A3178 &lt;&gt; "",VLOOKUP($A3178,'Student reference sheet'!$A$2:$V$2329, 7,FALSE), "")</f>
        <v/>
      </c>
      <c r="L3178" s="30" t="str">
        <f>IF($A3178 ="", "", VLOOKUP($A3178, 'Student reference sheet'!$A$2:$Z$2603,23,FALSE))</f>
        <v/>
      </c>
      <c r="M3178" s="30" t="str">
        <f>IF($A3178 ="", "", VLOOKUP($A3178, 'Student reference sheet'!$A$2:$Z$2603,24,FALSE))</f>
        <v/>
      </c>
      <c r="N3178" s="30" t="str">
        <f>IF($A3178 ="", "", VLOOKUP($A3178, 'Student reference sheet'!$A$2:$Z$2603,26,FALSE))</f>
        <v/>
      </c>
      <c r="O3178" s="30" t="str">
        <f>IF($A3178 ="", "", VLOOKUP($A3178, 'Student reference sheet'!$A$2:$Z$2603,25,FALSE))</f>
        <v/>
      </c>
      <c r="P3178" s="39" t="str">
        <f>IF($A3178 = "", "", IF(OR(VLOOKUP($A3178,'Student reference sheet'!$A$2:$V$2400,8,FALSE) = "R",  VLOOKUP($A3178,'Student reference sheet'!$A$2:$V$2400,8,FALSE) = "L"), "X", ""))</f>
        <v/>
      </c>
      <c r="Q3178" s="39" t="str">
        <f>IF($A3178 ="", "", VLOOKUP($A3178, 'Student reference sheet'!$A$2:$V$2603,22,FALSE))</f>
        <v/>
      </c>
      <c r="R3178" s="39" t="str">
        <f>IF($A3178 &lt;&gt; "",VLOOKUP($A3178,'Student reference sheet'!$A$2:$V$2329, 5,FALSE), "")</f>
        <v/>
      </c>
      <c r="S3178" s="39" t="str">
        <f>IF($A3178 &lt;&gt; "",VLOOKUP($A3178,'Student reference sheet'!$A$2:$V$2329, 6,FALSE), "")</f>
        <v/>
      </c>
      <c r="T3178" s="30" t="str">
        <f>IF($A3178 = "","",
IF(VLOOKUP($A3178,'Student reference sheet'!$A$2:$V$2329, 10,FALSE) = "Y", "Hispanic",
IF(VLOOKUP($A3178,'Student reference sheet'!$A$2:$V$2329,11,FALSE) &lt;&gt; "",
IF(VLOOKUP($A3178,'Student reference sheet'!$A$2:$V$2329,11,FALSE) = "UNK", "Unknown", VLOOKUP(VALUE(VLOOKUP($A3178,'Student reference sheet'!$A$2:$V$2329,11,FALSE)),'Ethnicity Reference'!$A$2:$B$22,2,FALSE)),
IF(VLOOKUP($A3178,'Student reference sheet'!$A$2:$V$2329,9,FALSE) &lt;&gt; "", VLOOKUP(VALUE(VLOOKUP($A3178,'Student reference sheet'!$A$2:$V$2329,9,FALSE)),'Ethnicity Reference'!$A$2:$B$22,2,FALSE),"Unknown"))))</f>
        <v/>
      </c>
      <c r="U3178" s="35"/>
    </row>
    <row r="3179" spans="1:21" ht="15.75">
      <c r="A3179" s="47"/>
      <c r="B3179" s="33"/>
      <c r="C3179" s="39" t="str">
        <f>IF($A3179 &lt;&gt; "",VLOOKUP($A3179,'Student reference sheet'!$A$2:$V$2329, 3,FALSE), "")</f>
        <v/>
      </c>
      <c r="D3179" s="39" t="str">
        <f>IF($A3179 &lt;&gt; "",VLOOKUP($A3179,'Student reference sheet'!$A$2:$V$2329, 2,FALSE), "")</f>
        <v/>
      </c>
      <c r="E3179" s="35"/>
      <c r="F3179" s="34"/>
      <c r="G3179" s="40" t="str">
        <f t="shared" ca="1" si="150"/>
        <v/>
      </c>
      <c r="H3179" s="40" t="str">
        <f t="shared" ca="1" si="151"/>
        <v/>
      </c>
      <c r="I3179" s="36" t="str">
        <f>IF($A3179 = "", "",
IF(COUNTIF(MINIMUM_DAY_DATES[], Attendance!J3179) &gt; 0, VLOOKUP(Attendance!$G3179,MINIMUM_DAY_PERIOD_SCHEDULE[], 2,TRUE),
IF(COUNTIF(RALLY_DATES[], Attendance!J3179) &gt; 0, VLOOKUP(Attendance!$G3179,RALLY_PERIOD_SCHEDULE[], 2,TRUE),
IF(WEEKDAY(Attendance!$J3179) = 2,
       IF(COUNTIF(FINALS_WEEK_MONDAY_DATE[],Attendance!$J3179) &gt; 0, VLOOKUP(Attendance!$G3179,FINALS_WEEK_MONDAY_PERIOD_SCHEDULE[],2,TRUE),
       VLOOKUP(Attendance!$G3179,REGULAR_WEEK_SCHEDULE[],6,TRUE)),
IF(WEEKDAY($J3179) = 3,
       IF(COUNTIF(FINALS_WEEK_TUESDAY_DATE[],Attendance!$J3179) &gt; 0, VLOOKUP(Attendance!$G3179,FINALS_WEEK_TUESDAY_PERIOD_SCHEDULE[],2,TRUE),
       VLOOKUP(Attendance!$G3179,REGULAR_WEEK_SCHEDULE[[Tuesday]:[Period]],5,TRUE)),
IF(WEEKDAY(Attendance!$J3179) = 4,
        IF(COUNTIF(BLOCK_WEDNESDAY_DATES[],Attendance!$J3179) &gt; 0, VLOOKUP(Attendance!$G3179,BLOCK_WEDNESDAY_PERIOD_SCHEDULE[],2,TRUE),
        IF(COUNTIF(FINALS_WEEK_WEDNESDAY_DATE[],Attendance!$J3179) &gt; 0, VLOOKUP(Attendance!$G3179,FINALS_WEEK_WEDNESDAY_PERIOD_SCHEDULE[],2,TRUE),
       VLOOKUP(Attendance!$G3179,REGULAR_WEEK_SCHEDULE[[Wednesday]:[Period]],4,TRUE))),
IF(WEEKDAY($J3179) = 5,
       IF(COUNTIF(BLOCK_THURSDAY_DATES[],Attendance!$J3179) &gt; 0, VLOOKUP(Attendance!$G3179,BLOCK_THURSDAY_PERIOD_SCHEDULE[],2,TRUE),
       IF(COUNTIF(FINALS_WEEK_THURSDAY_DATE[],Attendance!$J3179) &gt; 0, VLOOKUP(Attendance!$G3179,FINALS_WEEK_THURSDAY_PERIOD_SCHEDULE[],2,TRUE),
       VLOOKUP(Attendance!$G3179,REGULAR_WEEK_SCHEDULE[[Thursday]:[Period]],3,TRUE))),
IF(WEEKDAY(Attendance!$J3179) = 6,
       IF(COUNTIF(FINALS_WEEK_FRIDAY_DATE[],Attendance!$J3179) &gt; 0, VLOOKUP(Attendance!$G3179,FINALS_WEEK_FRIDAY_PERIOD_SCHEDULE[],2,TRUE),
       VLOOKUP(Attendance!$G3179,REGULAR_WEEK_SCHEDULE[[Friday]:[Period]],2,TRUE))))))))))</f>
        <v/>
      </c>
      <c r="J3179" s="41" t="str">
        <f t="shared" ca="1" si="152"/>
        <v/>
      </c>
      <c r="K3179" s="41" t="str">
        <f>IF($A3179 &lt;&gt; "",VLOOKUP($A3179,'Student reference sheet'!$A$2:$V$2329, 7,FALSE), "")</f>
        <v/>
      </c>
      <c r="L3179" s="30" t="str">
        <f>IF($A3179 ="", "", VLOOKUP($A3179, 'Student reference sheet'!$A$2:$Z$2603,23,FALSE))</f>
        <v/>
      </c>
      <c r="M3179" s="30" t="str">
        <f>IF($A3179 ="", "", VLOOKUP($A3179, 'Student reference sheet'!$A$2:$Z$2603,24,FALSE))</f>
        <v/>
      </c>
      <c r="N3179" s="30" t="str">
        <f>IF($A3179 ="", "", VLOOKUP($A3179, 'Student reference sheet'!$A$2:$Z$2603,26,FALSE))</f>
        <v/>
      </c>
      <c r="O3179" s="30" t="str">
        <f>IF($A3179 ="", "", VLOOKUP($A3179, 'Student reference sheet'!$A$2:$Z$2603,25,FALSE))</f>
        <v/>
      </c>
      <c r="P3179" s="39" t="str">
        <f>IF($A3179 = "", "", IF(OR(VLOOKUP($A3179,'Student reference sheet'!$A$2:$V$2400,8,FALSE) = "R",  VLOOKUP($A3179,'Student reference sheet'!$A$2:$V$2400,8,FALSE) = "L"), "X", ""))</f>
        <v/>
      </c>
      <c r="Q3179" s="39" t="str">
        <f>IF($A3179 ="", "", VLOOKUP($A3179, 'Student reference sheet'!$A$2:$V$2603,22,FALSE))</f>
        <v/>
      </c>
      <c r="R3179" s="39" t="str">
        <f>IF($A3179 &lt;&gt; "",VLOOKUP($A3179,'Student reference sheet'!$A$2:$V$2329, 5,FALSE), "")</f>
        <v/>
      </c>
      <c r="S3179" s="39" t="str">
        <f>IF($A3179 &lt;&gt; "",VLOOKUP($A3179,'Student reference sheet'!$A$2:$V$2329, 6,FALSE), "")</f>
        <v/>
      </c>
      <c r="T3179" s="30" t="str">
        <f>IF($A3179 = "","",
IF(VLOOKUP($A3179,'Student reference sheet'!$A$2:$V$2329, 10,FALSE) = "Y", "Hispanic",
IF(VLOOKUP($A3179,'Student reference sheet'!$A$2:$V$2329,11,FALSE) &lt;&gt; "",
IF(VLOOKUP($A3179,'Student reference sheet'!$A$2:$V$2329,11,FALSE) = "UNK", "Unknown", VLOOKUP(VALUE(VLOOKUP($A3179,'Student reference sheet'!$A$2:$V$2329,11,FALSE)),'Ethnicity Reference'!$A$2:$B$22,2,FALSE)),
IF(VLOOKUP($A3179,'Student reference sheet'!$A$2:$V$2329,9,FALSE) &lt;&gt; "", VLOOKUP(VALUE(VLOOKUP($A3179,'Student reference sheet'!$A$2:$V$2329,9,FALSE)),'Ethnicity Reference'!$A$2:$B$22,2,FALSE),"Unknown"))))</f>
        <v/>
      </c>
      <c r="U3179" s="35"/>
    </row>
    <row r="3180" spans="1:21" ht="15.75">
      <c r="A3180" s="47"/>
      <c r="B3180" s="33"/>
      <c r="C3180" s="39" t="str">
        <f>IF($A3180 &lt;&gt; "",VLOOKUP($A3180,'Student reference sheet'!$A$2:$V$2329, 3,FALSE), "")</f>
        <v/>
      </c>
      <c r="D3180" s="39" t="str">
        <f>IF($A3180 &lt;&gt; "",VLOOKUP($A3180,'Student reference sheet'!$A$2:$V$2329, 2,FALSE), "")</f>
        <v/>
      </c>
      <c r="E3180" s="35"/>
      <c r="F3180" s="34"/>
      <c r="G3180" s="40" t="str">
        <f t="shared" ca="1" si="150"/>
        <v/>
      </c>
      <c r="H3180" s="40" t="str">
        <f t="shared" ca="1" si="151"/>
        <v/>
      </c>
      <c r="I3180" s="36" t="str">
        <f>IF($A3180 = "", "",
IF(COUNTIF(MINIMUM_DAY_DATES[], Attendance!J3180) &gt; 0, VLOOKUP(Attendance!$G3180,MINIMUM_DAY_PERIOD_SCHEDULE[], 2,TRUE),
IF(COUNTIF(RALLY_DATES[], Attendance!J3180) &gt; 0, VLOOKUP(Attendance!$G3180,RALLY_PERIOD_SCHEDULE[], 2,TRUE),
IF(WEEKDAY(Attendance!$J3180) = 2,
       IF(COUNTIF(FINALS_WEEK_MONDAY_DATE[],Attendance!$J3180) &gt; 0, VLOOKUP(Attendance!$G3180,FINALS_WEEK_MONDAY_PERIOD_SCHEDULE[],2,TRUE),
       VLOOKUP(Attendance!$G3180,REGULAR_WEEK_SCHEDULE[],6,TRUE)),
IF(WEEKDAY($J3180) = 3,
       IF(COUNTIF(FINALS_WEEK_TUESDAY_DATE[],Attendance!$J3180) &gt; 0, VLOOKUP(Attendance!$G3180,FINALS_WEEK_TUESDAY_PERIOD_SCHEDULE[],2,TRUE),
       VLOOKUP(Attendance!$G3180,REGULAR_WEEK_SCHEDULE[[Tuesday]:[Period]],5,TRUE)),
IF(WEEKDAY(Attendance!$J3180) = 4,
        IF(COUNTIF(BLOCK_WEDNESDAY_DATES[],Attendance!$J3180) &gt; 0, VLOOKUP(Attendance!$G3180,BLOCK_WEDNESDAY_PERIOD_SCHEDULE[],2,TRUE),
        IF(COUNTIF(FINALS_WEEK_WEDNESDAY_DATE[],Attendance!$J3180) &gt; 0, VLOOKUP(Attendance!$G3180,FINALS_WEEK_WEDNESDAY_PERIOD_SCHEDULE[],2,TRUE),
       VLOOKUP(Attendance!$G3180,REGULAR_WEEK_SCHEDULE[[Wednesday]:[Period]],4,TRUE))),
IF(WEEKDAY($J3180) = 5,
       IF(COUNTIF(BLOCK_THURSDAY_DATES[],Attendance!$J3180) &gt; 0, VLOOKUP(Attendance!$G3180,BLOCK_THURSDAY_PERIOD_SCHEDULE[],2,TRUE),
       IF(COUNTIF(FINALS_WEEK_THURSDAY_DATE[],Attendance!$J3180) &gt; 0, VLOOKUP(Attendance!$G3180,FINALS_WEEK_THURSDAY_PERIOD_SCHEDULE[],2,TRUE),
       VLOOKUP(Attendance!$G3180,REGULAR_WEEK_SCHEDULE[[Thursday]:[Period]],3,TRUE))),
IF(WEEKDAY(Attendance!$J3180) = 6,
       IF(COUNTIF(FINALS_WEEK_FRIDAY_DATE[],Attendance!$J3180) &gt; 0, VLOOKUP(Attendance!$G3180,FINALS_WEEK_FRIDAY_PERIOD_SCHEDULE[],2,TRUE),
       VLOOKUP(Attendance!$G3180,REGULAR_WEEK_SCHEDULE[[Friday]:[Period]],2,TRUE))))))))))</f>
        <v/>
      </c>
      <c r="J3180" s="41" t="str">
        <f t="shared" ca="1" si="152"/>
        <v/>
      </c>
      <c r="K3180" s="41" t="str">
        <f>IF($A3180 &lt;&gt; "",VLOOKUP($A3180,'Student reference sheet'!$A$2:$V$2329, 7,FALSE), "")</f>
        <v/>
      </c>
      <c r="L3180" s="30" t="str">
        <f>IF($A3180 ="", "", VLOOKUP($A3180, 'Student reference sheet'!$A$2:$Z$2603,23,FALSE))</f>
        <v/>
      </c>
      <c r="M3180" s="30" t="str">
        <f>IF($A3180 ="", "", VLOOKUP($A3180, 'Student reference sheet'!$A$2:$Z$2603,24,FALSE))</f>
        <v/>
      </c>
      <c r="N3180" s="30" t="str">
        <f>IF($A3180 ="", "", VLOOKUP($A3180, 'Student reference sheet'!$A$2:$Z$2603,26,FALSE))</f>
        <v/>
      </c>
      <c r="O3180" s="30" t="str">
        <f>IF($A3180 ="", "", VLOOKUP($A3180, 'Student reference sheet'!$A$2:$Z$2603,25,FALSE))</f>
        <v/>
      </c>
      <c r="P3180" s="39" t="str">
        <f>IF($A3180 = "", "", IF(OR(VLOOKUP($A3180,'Student reference sheet'!$A$2:$V$2400,8,FALSE) = "R",  VLOOKUP($A3180,'Student reference sheet'!$A$2:$V$2400,8,FALSE) = "L"), "X", ""))</f>
        <v/>
      </c>
      <c r="Q3180" s="39" t="str">
        <f>IF($A3180 ="", "", VLOOKUP($A3180, 'Student reference sheet'!$A$2:$V$2603,22,FALSE))</f>
        <v/>
      </c>
      <c r="R3180" s="39" t="str">
        <f>IF($A3180 &lt;&gt; "",VLOOKUP($A3180,'Student reference sheet'!$A$2:$V$2329, 5,FALSE), "")</f>
        <v/>
      </c>
      <c r="S3180" s="39" t="str">
        <f>IF($A3180 &lt;&gt; "",VLOOKUP($A3180,'Student reference sheet'!$A$2:$V$2329, 6,FALSE), "")</f>
        <v/>
      </c>
      <c r="T3180" s="30" t="str">
        <f>IF($A3180 = "","",
IF(VLOOKUP($A3180,'Student reference sheet'!$A$2:$V$2329, 10,FALSE) = "Y", "Hispanic",
IF(VLOOKUP($A3180,'Student reference sheet'!$A$2:$V$2329,11,FALSE) &lt;&gt; "",
IF(VLOOKUP($A3180,'Student reference sheet'!$A$2:$V$2329,11,FALSE) = "UNK", "Unknown", VLOOKUP(VALUE(VLOOKUP($A3180,'Student reference sheet'!$A$2:$V$2329,11,FALSE)),'Ethnicity Reference'!$A$2:$B$22,2,FALSE)),
IF(VLOOKUP($A3180,'Student reference sheet'!$A$2:$V$2329,9,FALSE) &lt;&gt; "", VLOOKUP(VALUE(VLOOKUP($A3180,'Student reference sheet'!$A$2:$V$2329,9,FALSE)),'Ethnicity Reference'!$A$2:$B$22,2,FALSE),"Unknown"))))</f>
        <v/>
      </c>
      <c r="U3180" s="35"/>
    </row>
    <row r="3181" spans="1:21" ht="15.75">
      <c r="A3181" s="47"/>
      <c r="B3181" s="33"/>
      <c r="C3181" s="39" t="str">
        <f>IF($A3181 &lt;&gt; "",VLOOKUP($A3181,'Student reference sheet'!$A$2:$V$2329, 3,FALSE), "")</f>
        <v/>
      </c>
      <c r="D3181" s="39" t="str">
        <f>IF($A3181 &lt;&gt; "",VLOOKUP($A3181,'Student reference sheet'!$A$2:$V$2329, 2,FALSE), "")</f>
        <v/>
      </c>
      <c r="E3181" s="35"/>
      <c r="F3181" s="34"/>
      <c r="G3181" s="40" t="str">
        <f t="shared" ca="1" si="150"/>
        <v/>
      </c>
      <c r="H3181" s="40" t="str">
        <f t="shared" ca="1" si="151"/>
        <v/>
      </c>
      <c r="I3181" s="36" t="str">
        <f>IF($A3181 = "", "",
IF(COUNTIF(MINIMUM_DAY_DATES[], Attendance!J3181) &gt; 0, VLOOKUP(Attendance!$G3181,MINIMUM_DAY_PERIOD_SCHEDULE[], 2,TRUE),
IF(COUNTIF(RALLY_DATES[], Attendance!J3181) &gt; 0, VLOOKUP(Attendance!$G3181,RALLY_PERIOD_SCHEDULE[], 2,TRUE),
IF(WEEKDAY(Attendance!$J3181) = 2,
       IF(COUNTIF(FINALS_WEEK_MONDAY_DATE[],Attendance!$J3181) &gt; 0, VLOOKUP(Attendance!$G3181,FINALS_WEEK_MONDAY_PERIOD_SCHEDULE[],2,TRUE),
       VLOOKUP(Attendance!$G3181,REGULAR_WEEK_SCHEDULE[],6,TRUE)),
IF(WEEKDAY($J3181) = 3,
       IF(COUNTIF(FINALS_WEEK_TUESDAY_DATE[],Attendance!$J3181) &gt; 0, VLOOKUP(Attendance!$G3181,FINALS_WEEK_TUESDAY_PERIOD_SCHEDULE[],2,TRUE),
       VLOOKUP(Attendance!$G3181,REGULAR_WEEK_SCHEDULE[[Tuesday]:[Period]],5,TRUE)),
IF(WEEKDAY(Attendance!$J3181) = 4,
        IF(COUNTIF(BLOCK_WEDNESDAY_DATES[],Attendance!$J3181) &gt; 0, VLOOKUP(Attendance!$G3181,BLOCK_WEDNESDAY_PERIOD_SCHEDULE[],2,TRUE),
        IF(COUNTIF(FINALS_WEEK_WEDNESDAY_DATE[],Attendance!$J3181) &gt; 0, VLOOKUP(Attendance!$G3181,FINALS_WEEK_WEDNESDAY_PERIOD_SCHEDULE[],2,TRUE),
       VLOOKUP(Attendance!$G3181,REGULAR_WEEK_SCHEDULE[[Wednesday]:[Period]],4,TRUE))),
IF(WEEKDAY($J3181) = 5,
       IF(COUNTIF(BLOCK_THURSDAY_DATES[],Attendance!$J3181) &gt; 0, VLOOKUP(Attendance!$G3181,BLOCK_THURSDAY_PERIOD_SCHEDULE[],2,TRUE),
       IF(COUNTIF(FINALS_WEEK_THURSDAY_DATE[],Attendance!$J3181) &gt; 0, VLOOKUP(Attendance!$G3181,FINALS_WEEK_THURSDAY_PERIOD_SCHEDULE[],2,TRUE),
       VLOOKUP(Attendance!$G3181,REGULAR_WEEK_SCHEDULE[[Thursday]:[Period]],3,TRUE))),
IF(WEEKDAY(Attendance!$J3181) = 6,
       IF(COUNTIF(FINALS_WEEK_FRIDAY_DATE[],Attendance!$J3181) &gt; 0, VLOOKUP(Attendance!$G3181,FINALS_WEEK_FRIDAY_PERIOD_SCHEDULE[],2,TRUE),
       VLOOKUP(Attendance!$G3181,REGULAR_WEEK_SCHEDULE[[Friday]:[Period]],2,TRUE))))))))))</f>
        <v/>
      </c>
      <c r="J3181" s="41" t="str">
        <f t="shared" ca="1" si="152"/>
        <v/>
      </c>
      <c r="K3181" s="41" t="str">
        <f>IF($A3181 &lt;&gt; "",VLOOKUP($A3181,'Student reference sheet'!$A$2:$V$2329, 7,FALSE), "")</f>
        <v/>
      </c>
      <c r="L3181" s="30" t="str">
        <f>IF($A3181 ="", "", VLOOKUP($A3181, 'Student reference sheet'!$A$2:$Z$2603,23,FALSE))</f>
        <v/>
      </c>
      <c r="M3181" s="30" t="str">
        <f>IF($A3181 ="", "", VLOOKUP($A3181, 'Student reference sheet'!$A$2:$Z$2603,24,FALSE))</f>
        <v/>
      </c>
      <c r="N3181" s="30" t="str">
        <f>IF($A3181 ="", "", VLOOKUP($A3181, 'Student reference sheet'!$A$2:$Z$2603,26,FALSE))</f>
        <v/>
      </c>
      <c r="O3181" s="30" t="str">
        <f>IF($A3181 ="", "", VLOOKUP($A3181, 'Student reference sheet'!$A$2:$Z$2603,25,FALSE))</f>
        <v/>
      </c>
      <c r="P3181" s="39" t="str">
        <f>IF($A3181 = "", "", IF(OR(VLOOKUP($A3181,'Student reference sheet'!$A$2:$V$2400,8,FALSE) = "R",  VLOOKUP($A3181,'Student reference sheet'!$A$2:$V$2400,8,FALSE) = "L"), "X", ""))</f>
        <v/>
      </c>
      <c r="Q3181" s="39" t="str">
        <f>IF($A3181 ="", "", VLOOKUP($A3181, 'Student reference sheet'!$A$2:$V$2603,22,FALSE))</f>
        <v/>
      </c>
      <c r="R3181" s="39" t="str">
        <f>IF($A3181 &lt;&gt; "",VLOOKUP($A3181,'Student reference sheet'!$A$2:$V$2329, 5,FALSE), "")</f>
        <v/>
      </c>
      <c r="S3181" s="39" t="str">
        <f>IF($A3181 &lt;&gt; "",VLOOKUP($A3181,'Student reference sheet'!$A$2:$V$2329, 6,FALSE), "")</f>
        <v/>
      </c>
      <c r="T3181" s="30" t="str">
        <f>IF($A3181 = "","",
IF(VLOOKUP($A3181,'Student reference sheet'!$A$2:$V$2329, 10,FALSE) = "Y", "Hispanic",
IF(VLOOKUP($A3181,'Student reference sheet'!$A$2:$V$2329,11,FALSE) &lt;&gt; "",
IF(VLOOKUP($A3181,'Student reference sheet'!$A$2:$V$2329,11,FALSE) = "UNK", "Unknown", VLOOKUP(VALUE(VLOOKUP($A3181,'Student reference sheet'!$A$2:$V$2329,11,FALSE)),'Ethnicity Reference'!$A$2:$B$22,2,FALSE)),
IF(VLOOKUP($A3181,'Student reference sheet'!$A$2:$V$2329,9,FALSE) &lt;&gt; "", VLOOKUP(VALUE(VLOOKUP($A3181,'Student reference sheet'!$A$2:$V$2329,9,FALSE)),'Ethnicity Reference'!$A$2:$B$22,2,FALSE),"Unknown"))))</f>
        <v/>
      </c>
      <c r="U3181" s="35"/>
    </row>
    <row r="3182" spans="1:21" ht="15.75">
      <c r="A3182" s="47"/>
      <c r="B3182" s="33"/>
      <c r="C3182" s="39" t="str">
        <f>IF($A3182 &lt;&gt; "",VLOOKUP($A3182,'Student reference sheet'!$A$2:$V$2329, 3,FALSE), "")</f>
        <v/>
      </c>
      <c r="D3182" s="39" t="str">
        <f>IF($A3182 &lt;&gt; "",VLOOKUP($A3182,'Student reference sheet'!$A$2:$V$2329, 2,FALSE), "")</f>
        <v/>
      </c>
      <c r="E3182" s="35"/>
      <c r="F3182" s="34"/>
      <c r="G3182" s="40" t="str">
        <f t="shared" ca="1" si="150"/>
        <v/>
      </c>
      <c r="H3182" s="40" t="str">
        <f t="shared" ca="1" si="151"/>
        <v/>
      </c>
      <c r="I3182" s="36" t="str">
        <f>IF($A3182 = "", "",
IF(COUNTIF(MINIMUM_DAY_DATES[], Attendance!J3182) &gt; 0, VLOOKUP(Attendance!$G3182,MINIMUM_DAY_PERIOD_SCHEDULE[], 2,TRUE),
IF(COUNTIF(RALLY_DATES[], Attendance!J3182) &gt; 0, VLOOKUP(Attendance!$G3182,RALLY_PERIOD_SCHEDULE[], 2,TRUE),
IF(WEEKDAY(Attendance!$J3182) = 2,
       IF(COUNTIF(FINALS_WEEK_MONDAY_DATE[],Attendance!$J3182) &gt; 0, VLOOKUP(Attendance!$G3182,FINALS_WEEK_MONDAY_PERIOD_SCHEDULE[],2,TRUE),
       VLOOKUP(Attendance!$G3182,REGULAR_WEEK_SCHEDULE[],6,TRUE)),
IF(WEEKDAY($J3182) = 3,
       IF(COUNTIF(FINALS_WEEK_TUESDAY_DATE[],Attendance!$J3182) &gt; 0, VLOOKUP(Attendance!$G3182,FINALS_WEEK_TUESDAY_PERIOD_SCHEDULE[],2,TRUE),
       VLOOKUP(Attendance!$G3182,REGULAR_WEEK_SCHEDULE[[Tuesday]:[Period]],5,TRUE)),
IF(WEEKDAY(Attendance!$J3182) = 4,
        IF(COUNTIF(BLOCK_WEDNESDAY_DATES[],Attendance!$J3182) &gt; 0, VLOOKUP(Attendance!$G3182,BLOCK_WEDNESDAY_PERIOD_SCHEDULE[],2,TRUE),
        IF(COUNTIF(FINALS_WEEK_WEDNESDAY_DATE[],Attendance!$J3182) &gt; 0, VLOOKUP(Attendance!$G3182,FINALS_WEEK_WEDNESDAY_PERIOD_SCHEDULE[],2,TRUE),
       VLOOKUP(Attendance!$G3182,REGULAR_WEEK_SCHEDULE[[Wednesday]:[Period]],4,TRUE))),
IF(WEEKDAY($J3182) = 5,
       IF(COUNTIF(BLOCK_THURSDAY_DATES[],Attendance!$J3182) &gt; 0, VLOOKUP(Attendance!$G3182,BLOCK_THURSDAY_PERIOD_SCHEDULE[],2,TRUE),
       IF(COUNTIF(FINALS_WEEK_THURSDAY_DATE[],Attendance!$J3182) &gt; 0, VLOOKUP(Attendance!$G3182,FINALS_WEEK_THURSDAY_PERIOD_SCHEDULE[],2,TRUE),
       VLOOKUP(Attendance!$G3182,REGULAR_WEEK_SCHEDULE[[Thursday]:[Period]],3,TRUE))),
IF(WEEKDAY(Attendance!$J3182) = 6,
       IF(COUNTIF(FINALS_WEEK_FRIDAY_DATE[],Attendance!$J3182) &gt; 0, VLOOKUP(Attendance!$G3182,FINALS_WEEK_FRIDAY_PERIOD_SCHEDULE[],2,TRUE),
       VLOOKUP(Attendance!$G3182,REGULAR_WEEK_SCHEDULE[[Friday]:[Period]],2,TRUE))))))))))</f>
        <v/>
      </c>
      <c r="J3182" s="41" t="str">
        <f t="shared" ca="1" si="152"/>
        <v/>
      </c>
      <c r="K3182" s="41" t="str">
        <f>IF($A3182 &lt;&gt; "",VLOOKUP($A3182,'Student reference sheet'!$A$2:$V$2329, 7,FALSE), "")</f>
        <v/>
      </c>
      <c r="L3182" s="30" t="str">
        <f>IF($A3182 ="", "", VLOOKUP($A3182, 'Student reference sheet'!$A$2:$Z$2603,23,FALSE))</f>
        <v/>
      </c>
      <c r="M3182" s="30" t="str">
        <f>IF($A3182 ="", "", VLOOKUP($A3182, 'Student reference sheet'!$A$2:$Z$2603,24,FALSE))</f>
        <v/>
      </c>
      <c r="N3182" s="30" t="str">
        <f>IF($A3182 ="", "", VLOOKUP($A3182, 'Student reference sheet'!$A$2:$Z$2603,26,FALSE))</f>
        <v/>
      </c>
      <c r="O3182" s="30" t="str">
        <f>IF($A3182 ="", "", VLOOKUP($A3182, 'Student reference sheet'!$A$2:$Z$2603,25,FALSE))</f>
        <v/>
      </c>
      <c r="P3182" s="39" t="str">
        <f>IF($A3182 = "", "", IF(OR(VLOOKUP($A3182,'Student reference sheet'!$A$2:$V$2400,8,FALSE) = "R",  VLOOKUP($A3182,'Student reference sheet'!$A$2:$V$2400,8,FALSE) = "L"), "X", ""))</f>
        <v/>
      </c>
      <c r="Q3182" s="39" t="str">
        <f>IF($A3182 ="", "", VLOOKUP($A3182, 'Student reference sheet'!$A$2:$V$2603,22,FALSE))</f>
        <v/>
      </c>
      <c r="R3182" s="39" t="str">
        <f>IF($A3182 &lt;&gt; "",VLOOKUP($A3182,'Student reference sheet'!$A$2:$V$2329, 5,FALSE), "")</f>
        <v/>
      </c>
      <c r="S3182" s="39" t="str">
        <f>IF($A3182 &lt;&gt; "",VLOOKUP($A3182,'Student reference sheet'!$A$2:$V$2329, 6,FALSE), "")</f>
        <v/>
      </c>
      <c r="T3182" s="30" t="str">
        <f>IF($A3182 = "","",
IF(VLOOKUP($A3182,'Student reference sheet'!$A$2:$V$2329, 10,FALSE) = "Y", "Hispanic",
IF(VLOOKUP($A3182,'Student reference sheet'!$A$2:$V$2329,11,FALSE) &lt;&gt; "",
IF(VLOOKUP($A3182,'Student reference sheet'!$A$2:$V$2329,11,FALSE) = "UNK", "Unknown", VLOOKUP(VALUE(VLOOKUP($A3182,'Student reference sheet'!$A$2:$V$2329,11,FALSE)),'Ethnicity Reference'!$A$2:$B$22,2,FALSE)),
IF(VLOOKUP($A3182,'Student reference sheet'!$A$2:$V$2329,9,FALSE) &lt;&gt; "", VLOOKUP(VALUE(VLOOKUP($A3182,'Student reference sheet'!$A$2:$V$2329,9,FALSE)),'Ethnicity Reference'!$A$2:$B$22,2,FALSE),"Unknown"))))</f>
        <v/>
      </c>
      <c r="U3182" s="35"/>
    </row>
    <row r="3183" spans="1:21" ht="15.75">
      <c r="A3183" s="47"/>
      <c r="B3183" s="33"/>
      <c r="C3183" s="39" t="str">
        <f>IF($A3183 &lt;&gt; "",VLOOKUP($A3183,'Student reference sheet'!$A$2:$V$2329, 3,FALSE), "")</f>
        <v/>
      </c>
      <c r="D3183" s="39" t="str">
        <f>IF($A3183 &lt;&gt; "",VLOOKUP($A3183,'Student reference sheet'!$A$2:$V$2329, 2,FALSE), "")</f>
        <v/>
      </c>
      <c r="E3183" s="35"/>
      <c r="F3183" s="34"/>
      <c r="G3183" s="40" t="str">
        <f t="shared" ca="1" si="150"/>
        <v/>
      </c>
      <c r="H3183" s="40" t="str">
        <f t="shared" ca="1" si="151"/>
        <v/>
      </c>
      <c r="I3183" s="36" t="str">
        <f>IF($A3183 = "", "",
IF(COUNTIF(MINIMUM_DAY_DATES[], Attendance!J3183) &gt; 0, VLOOKUP(Attendance!$G3183,MINIMUM_DAY_PERIOD_SCHEDULE[], 2,TRUE),
IF(COUNTIF(RALLY_DATES[], Attendance!J3183) &gt; 0, VLOOKUP(Attendance!$G3183,RALLY_PERIOD_SCHEDULE[], 2,TRUE),
IF(WEEKDAY(Attendance!$J3183) = 2,
       IF(COUNTIF(FINALS_WEEK_MONDAY_DATE[],Attendance!$J3183) &gt; 0, VLOOKUP(Attendance!$G3183,FINALS_WEEK_MONDAY_PERIOD_SCHEDULE[],2,TRUE),
       VLOOKUP(Attendance!$G3183,REGULAR_WEEK_SCHEDULE[],6,TRUE)),
IF(WEEKDAY($J3183) = 3,
       IF(COUNTIF(FINALS_WEEK_TUESDAY_DATE[],Attendance!$J3183) &gt; 0, VLOOKUP(Attendance!$G3183,FINALS_WEEK_TUESDAY_PERIOD_SCHEDULE[],2,TRUE),
       VLOOKUP(Attendance!$G3183,REGULAR_WEEK_SCHEDULE[[Tuesday]:[Period]],5,TRUE)),
IF(WEEKDAY(Attendance!$J3183) = 4,
        IF(COUNTIF(BLOCK_WEDNESDAY_DATES[],Attendance!$J3183) &gt; 0, VLOOKUP(Attendance!$G3183,BLOCK_WEDNESDAY_PERIOD_SCHEDULE[],2,TRUE),
        IF(COUNTIF(FINALS_WEEK_WEDNESDAY_DATE[],Attendance!$J3183) &gt; 0, VLOOKUP(Attendance!$G3183,FINALS_WEEK_WEDNESDAY_PERIOD_SCHEDULE[],2,TRUE),
       VLOOKUP(Attendance!$G3183,REGULAR_WEEK_SCHEDULE[[Wednesday]:[Period]],4,TRUE))),
IF(WEEKDAY($J3183) = 5,
       IF(COUNTIF(BLOCK_THURSDAY_DATES[],Attendance!$J3183) &gt; 0, VLOOKUP(Attendance!$G3183,BLOCK_THURSDAY_PERIOD_SCHEDULE[],2,TRUE),
       IF(COUNTIF(FINALS_WEEK_THURSDAY_DATE[],Attendance!$J3183) &gt; 0, VLOOKUP(Attendance!$G3183,FINALS_WEEK_THURSDAY_PERIOD_SCHEDULE[],2,TRUE),
       VLOOKUP(Attendance!$G3183,REGULAR_WEEK_SCHEDULE[[Thursday]:[Period]],3,TRUE))),
IF(WEEKDAY(Attendance!$J3183) = 6,
       IF(COUNTIF(FINALS_WEEK_FRIDAY_DATE[],Attendance!$J3183) &gt; 0, VLOOKUP(Attendance!$G3183,FINALS_WEEK_FRIDAY_PERIOD_SCHEDULE[],2,TRUE),
       VLOOKUP(Attendance!$G3183,REGULAR_WEEK_SCHEDULE[[Friday]:[Period]],2,TRUE))))))))))</f>
        <v/>
      </c>
      <c r="J3183" s="41" t="str">
        <f t="shared" ca="1" si="152"/>
        <v/>
      </c>
      <c r="K3183" s="41" t="str">
        <f>IF($A3183 &lt;&gt; "",VLOOKUP($A3183,'Student reference sheet'!$A$2:$V$2329, 7,FALSE), "")</f>
        <v/>
      </c>
      <c r="L3183" s="30" t="str">
        <f>IF($A3183 ="", "", VLOOKUP($A3183, 'Student reference sheet'!$A$2:$Z$2603,23,FALSE))</f>
        <v/>
      </c>
      <c r="M3183" s="30" t="str">
        <f>IF($A3183 ="", "", VLOOKUP($A3183, 'Student reference sheet'!$A$2:$Z$2603,24,FALSE))</f>
        <v/>
      </c>
      <c r="N3183" s="30" t="str">
        <f>IF($A3183 ="", "", VLOOKUP($A3183, 'Student reference sheet'!$A$2:$Z$2603,26,FALSE))</f>
        <v/>
      </c>
      <c r="O3183" s="30" t="str">
        <f>IF($A3183 ="", "", VLOOKUP($A3183, 'Student reference sheet'!$A$2:$Z$2603,25,FALSE))</f>
        <v/>
      </c>
      <c r="P3183" s="39" t="str">
        <f>IF($A3183 = "", "", IF(OR(VLOOKUP($A3183,'Student reference sheet'!$A$2:$V$2400,8,FALSE) = "R",  VLOOKUP($A3183,'Student reference sheet'!$A$2:$V$2400,8,FALSE) = "L"), "X", ""))</f>
        <v/>
      </c>
      <c r="Q3183" s="39" t="str">
        <f>IF($A3183 ="", "", VLOOKUP($A3183, 'Student reference sheet'!$A$2:$V$2603,22,FALSE))</f>
        <v/>
      </c>
      <c r="R3183" s="39" t="str">
        <f>IF($A3183 &lt;&gt; "",VLOOKUP($A3183,'Student reference sheet'!$A$2:$V$2329, 5,FALSE), "")</f>
        <v/>
      </c>
      <c r="S3183" s="39" t="str">
        <f>IF($A3183 &lt;&gt; "",VLOOKUP($A3183,'Student reference sheet'!$A$2:$V$2329, 6,FALSE), "")</f>
        <v/>
      </c>
      <c r="T3183" s="30" t="str">
        <f>IF($A3183 = "","",
IF(VLOOKUP($A3183,'Student reference sheet'!$A$2:$V$2329, 10,FALSE) = "Y", "Hispanic",
IF(VLOOKUP($A3183,'Student reference sheet'!$A$2:$V$2329,11,FALSE) &lt;&gt; "",
IF(VLOOKUP($A3183,'Student reference sheet'!$A$2:$V$2329,11,FALSE) = "UNK", "Unknown", VLOOKUP(VALUE(VLOOKUP($A3183,'Student reference sheet'!$A$2:$V$2329,11,FALSE)),'Ethnicity Reference'!$A$2:$B$22,2,FALSE)),
IF(VLOOKUP($A3183,'Student reference sheet'!$A$2:$V$2329,9,FALSE) &lt;&gt; "", VLOOKUP(VALUE(VLOOKUP($A3183,'Student reference sheet'!$A$2:$V$2329,9,FALSE)),'Ethnicity Reference'!$A$2:$B$22,2,FALSE),"Unknown"))))</f>
        <v/>
      </c>
      <c r="U3183" s="35"/>
    </row>
    <row r="3184" spans="1:21" ht="15.75">
      <c r="A3184" s="47"/>
      <c r="B3184" s="33"/>
      <c r="C3184" s="39" t="str">
        <f>IF($A3184 &lt;&gt; "",VLOOKUP($A3184,'Student reference sheet'!$A$2:$V$2329, 3,FALSE), "")</f>
        <v/>
      </c>
      <c r="D3184" s="39" t="str">
        <f>IF($A3184 &lt;&gt; "",VLOOKUP($A3184,'Student reference sheet'!$A$2:$V$2329, 2,FALSE), "")</f>
        <v/>
      </c>
      <c r="E3184" s="35"/>
      <c r="F3184" s="34"/>
      <c r="G3184" s="40" t="str">
        <f t="shared" ca="1" si="150"/>
        <v/>
      </c>
      <c r="H3184" s="40" t="str">
        <f t="shared" ca="1" si="151"/>
        <v/>
      </c>
      <c r="I3184" s="36" t="str">
        <f>IF($A3184 = "", "",
IF(COUNTIF(MINIMUM_DAY_DATES[], Attendance!J3184) &gt; 0, VLOOKUP(Attendance!$G3184,MINIMUM_DAY_PERIOD_SCHEDULE[], 2,TRUE),
IF(COUNTIF(RALLY_DATES[], Attendance!J3184) &gt; 0, VLOOKUP(Attendance!$G3184,RALLY_PERIOD_SCHEDULE[], 2,TRUE),
IF(WEEKDAY(Attendance!$J3184) = 2,
       IF(COUNTIF(FINALS_WEEK_MONDAY_DATE[],Attendance!$J3184) &gt; 0, VLOOKUP(Attendance!$G3184,FINALS_WEEK_MONDAY_PERIOD_SCHEDULE[],2,TRUE),
       VLOOKUP(Attendance!$G3184,REGULAR_WEEK_SCHEDULE[],6,TRUE)),
IF(WEEKDAY($J3184) = 3,
       IF(COUNTIF(FINALS_WEEK_TUESDAY_DATE[],Attendance!$J3184) &gt; 0, VLOOKUP(Attendance!$G3184,FINALS_WEEK_TUESDAY_PERIOD_SCHEDULE[],2,TRUE),
       VLOOKUP(Attendance!$G3184,REGULAR_WEEK_SCHEDULE[[Tuesday]:[Period]],5,TRUE)),
IF(WEEKDAY(Attendance!$J3184) = 4,
        IF(COUNTIF(BLOCK_WEDNESDAY_DATES[],Attendance!$J3184) &gt; 0, VLOOKUP(Attendance!$G3184,BLOCK_WEDNESDAY_PERIOD_SCHEDULE[],2,TRUE),
        IF(COUNTIF(FINALS_WEEK_WEDNESDAY_DATE[],Attendance!$J3184) &gt; 0, VLOOKUP(Attendance!$G3184,FINALS_WEEK_WEDNESDAY_PERIOD_SCHEDULE[],2,TRUE),
       VLOOKUP(Attendance!$G3184,REGULAR_WEEK_SCHEDULE[[Wednesday]:[Period]],4,TRUE))),
IF(WEEKDAY($J3184) = 5,
       IF(COUNTIF(BLOCK_THURSDAY_DATES[],Attendance!$J3184) &gt; 0, VLOOKUP(Attendance!$G3184,BLOCK_THURSDAY_PERIOD_SCHEDULE[],2,TRUE),
       IF(COUNTIF(FINALS_WEEK_THURSDAY_DATE[],Attendance!$J3184) &gt; 0, VLOOKUP(Attendance!$G3184,FINALS_WEEK_THURSDAY_PERIOD_SCHEDULE[],2,TRUE),
       VLOOKUP(Attendance!$G3184,REGULAR_WEEK_SCHEDULE[[Thursday]:[Period]],3,TRUE))),
IF(WEEKDAY(Attendance!$J3184) = 6,
       IF(COUNTIF(FINALS_WEEK_FRIDAY_DATE[],Attendance!$J3184) &gt; 0, VLOOKUP(Attendance!$G3184,FINALS_WEEK_FRIDAY_PERIOD_SCHEDULE[],2,TRUE),
       VLOOKUP(Attendance!$G3184,REGULAR_WEEK_SCHEDULE[[Friday]:[Period]],2,TRUE))))))))))</f>
        <v/>
      </c>
      <c r="J3184" s="41" t="str">
        <f t="shared" ca="1" si="152"/>
        <v/>
      </c>
      <c r="K3184" s="41" t="str">
        <f>IF($A3184 &lt;&gt; "",VLOOKUP($A3184,'Student reference sheet'!$A$2:$V$2329, 7,FALSE), "")</f>
        <v/>
      </c>
      <c r="L3184" s="30" t="str">
        <f>IF($A3184 ="", "", VLOOKUP($A3184, 'Student reference sheet'!$A$2:$Z$2603,23,FALSE))</f>
        <v/>
      </c>
      <c r="M3184" s="30" t="str">
        <f>IF($A3184 ="", "", VLOOKUP($A3184, 'Student reference sheet'!$A$2:$Z$2603,24,FALSE))</f>
        <v/>
      </c>
      <c r="N3184" s="30" t="str">
        <f>IF($A3184 ="", "", VLOOKUP($A3184, 'Student reference sheet'!$A$2:$Z$2603,26,FALSE))</f>
        <v/>
      </c>
      <c r="O3184" s="30" t="str">
        <f>IF($A3184 ="", "", VLOOKUP($A3184, 'Student reference sheet'!$A$2:$Z$2603,25,FALSE))</f>
        <v/>
      </c>
      <c r="P3184" s="39" t="str">
        <f>IF($A3184 = "", "", IF(OR(VLOOKUP($A3184,'Student reference sheet'!$A$2:$V$2400,8,FALSE) = "R",  VLOOKUP($A3184,'Student reference sheet'!$A$2:$V$2400,8,FALSE) = "L"), "X", ""))</f>
        <v/>
      </c>
      <c r="Q3184" s="39" t="str">
        <f>IF($A3184 ="", "", VLOOKUP($A3184, 'Student reference sheet'!$A$2:$V$2603,22,FALSE))</f>
        <v/>
      </c>
      <c r="R3184" s="39" t="str">
        <f>IF($A3184 &lt;&gt; "",VLOOKUP($A3184,'Student reference sheet'!$A$2:$V$2329, 5,FALSE), "")</f>
        <v/>
      </c>
      <c r="S3184" s="39" t="str">
        <f>IF($A3184 &lt;&gt; "",VLOOKUP($A3184,'Student reference sheet'!$A$2:$V$2329, 6,FALSE), "")</f>
        <v/>
      </c>
      <c r="T3184" s="30" t="str">
        <f>IF($A3184 = "","",
IF(VLOOKUP($A3184,'Student reference sheet'!$A$2:$V$2329, 10,FALSE) = "Y", "Hispanic",
IF(VLOOKUP($A3184,'Student reference sheet'!$A$2:$V$2329,11,FALSE) &lt;&gt; "",
IF(VLOOKUP($A3184,'Student reference sheet'!$A$2:$V$2329,11,FALSE) = "UNK", "Unknown", VLOOKUP(VALUE(VLOOKUP($A3184,'Student reference sheet'!$A$2:$V$2329,11,FALSE)),'Ethnicity Reference'!$A$2:$B$22,2,FALSE)),
IF(VLOOKUP($A3184,'Student reference sheet'!$A$2:$V$2329,9,FALSE) &lt;&gt; "", VLOOKUP(VALUE(VLOOKUP($A3184,'Student reference sheet'!$A$2:$V$2329,9,FALSE)),'Ethnicity Reference'!$A$2:$B$22,2,FALSE),"Unknown"))))</f>
        <v/>
      </c>
      <c r="U3184" s="35"/>
    </row>
    <row r="3185" spans="1:21" ht="15.75">
      <c r="A3185" s="47"/>
      <c r="B3185" s="33"/>
      <c r="C3185" s="39" t="str">
        <f>IF($A3185 &lt;&gt; "",VLOOKUP($A3185,'Student reference sheet'!$A$2:$V$2329, 3,FALSE), "")</f>
        <v/>
      </c>
      <c r="D3185" s="39" t="str">
        <f>IF($A3185 &lt;&gt; "",VLOOKUP($A3185,'Student reference sheet'!$A$2:$V$2329, 2,FALSE), "")</f>
        <v/>
      </c>
      <c r="E3185" s="35"/>
      <c r="F3185" s="34"/>
      <c r="G3185" s="40" t="str">
        <f t="shared" ca="1" si="150"/>
        <v/>
      </c>
      <c r="H3185" s="40" t="str">
        <f t="shared" ca="1" si="151"/>
        <v/>
      </c>
      <c r="I3185" s="36" t="str">
        <f>IF($A3185 = "", "",
IF(COUNTIF(MINIMUM_DAY_DATES[], Attendance!J3185) &gt; 0, VLOOKUP(Attendance!$G3185,MINIMUM_DAY_PERIOD_SCHEDULE[], 2,TRUE),
IF(COUNTIF(RALLY_DATES[], Attendance!J3185) &gt; 0, VLOOKUP(Attendance!$G3185,RALLY_PERIOD_SCHEDULE[], 2,TRUE),
IF(WEEKDAY(Attendance!$J3185) = 2,
       IF(COUNTIF(FINALS_WEEK_MONDAY_DATE[],Attendance!$J3185) &gt; 0, VLOOKUP(Attendance!$G3185,FINALS_WEEK_MONDAY_PERIOD_SCHEDULE[],2,TRUE),
       VLOOKUP(Attendance!$G3185,REGULAR_WEEK_SCHEDULE[],6,TRUE)),
IF(WEEKDAY($J3185) = 3,
       IF(COUNTIF(FINALS_WEEK_TUESDAY_DATE[],Attendance!$J3185) &gt; 0, VLOOKUP(Attendance!$G3185,FINALS_WEEK_TUESDAY_PERIOD_SCHEDULE[],2,TRUE),
       VLOOKUP(Attendance!$G3185,REGULAR_WEEK_SCHEDULE[[Tuesday]:[Period]],5,TRUE)),
IF(WEEKDAY(Attendance!$J3185) = 4,
        IF(COUNTIF(BLOCK_WEDNESDAY_DATES[],Attendance!$J3185) &gt; 0, VLOOKUP(Attendance!$G3185,BLOCK_WEDNESDAY_PERIOD_SCHEDULE[],2,TRUE),
        IF(COUNTIF(FINALS_WEEK_WEDNESDAY_DATE[],Attendance!$J3185) &gt; 0, VLOOKUP(Attendance!$G3185,FINALS_WEEK_WEDNESDAY_PERIOD_SCHEDULE[],2,TRUE),
       VLOOKUP(Attendance!$G3185,REGULAR_WEEK_SCHEDULE[[Wednesday]:[Period]],4,TRUE))),
IF(WEEKDAY($J3185) = 5,
       IF(COUNTIF(BLOCK_THURSDAY_DATES[],Attendance!$J3185) &gt; 0, VLOOKUP(Attendance!$G3185,BLOCK_THURSDAY_PERIOD_SCHEDULE[],2,TRUE),
       IF(COUNTIF(FINALS_WEEK_THURSDAY_DATE[],Attendance!$J3185) &gt; 0, VLOOKUP(Attendance!$G3185,FINALS_WEEK_THURSDAY_PERIOD_SCHEDULE[],2,TRUE),
       VLOOKUP(Attendance!$G3185,REGULAR_WEEK_SCHEDULE[[Thursday]:[Period]],3,TRUE))),
IF(WEEKDAY(Attendance!$J3185) = 6,
       IF(COUNTIF(FINALS_WEEK_FRIDAY_DATE[],Attendance!$J3185) &gt; 0, VLOOKUP(Attendance!$G3185,FINALS_WEEK_FRIDAY_PERIOD_SCHEDULE[],2,TRUE),
       VLOOKUP(Attendance!$G3185,REGULAR_WEEK_SCHEDULE[[Friday]:[Period]],2,TRUE))))))))))</f>
        <v/>
      </c>
      <c r="J3185" s="41" t="str">
        <f t="shared" ca="1" si="152"/>
        <v/>
      </c>
      <c r="K3185" s="41" t="str">
        <f>IF($A3185 &lt;&gt; "",VLOOKUP($A3185,'Student reference sheet'!$A$2:$V$2329, 7,FALSE), "")</f>
        <v/>
      </c>
      <c r="L3185" s="30" t="str">
        <f>IF($A3185 ="", "", VLOOKUP($A3185, 'Student reference sheet'!$A$2:$Z$2603,23,FALSE))</f>
        <v/>
      </c>
      <c r="M3185" s="30" t="str">
        <f>IF($A3185 ="", "", VLOOKUP($A3185, 'Student reference sheet'!$A$2:$Z$2603,24,FALSE))</f>
        <v/>
      </c>
      <c r="N3185" s="30" t="str">
        <f>IF($A3185 ="", "", VLOOKUP($A3185, 'Student reference sheet'!$A$2:$Z$2603,26,FALSE))</f>
        <v/>
      </c>
      <c r="O3185" s="30" t="str">
        <f>IF($A3185 ="", "", VLOOKUP($A3185, 'Student reference sheet'!$A$2:$Z$2603,25,FALSE))</f>
        <v/>
      </c>
      <c r="P3185" s="39" t="str">
        <f>IF($A3185 = "", "", IF(OR(VLOOKUP($A3185,'Student reference sheet'!$A$2:$V$2400,8,FALSE) = "R",  VLOOKUP($A3185,'Student reference sheet'!$A$2:$V$2400,8,FALSE) = "L"), "X", ""))</f>
        <v/>
      </c>
      <c r="Q3185" s="39" t="str">
        <f>IF($A3185 ="", "", VLOOKUP($A3185, 'Student reference sheet'!$A$2:$V$2603,22,FALSE))</f>
        <v/>
      </c>
      <c r="R3185" s="39" t="str">
        <f>IF($A3185 &lt;&gt; "",VLOOKUP($A3185,'Student reference sheet'!$A$2:$V$2329, 5,FALSE), "")</f>
        <v/>
      </c>
      <c r="S3185" s="39" t="str">
        <f>IF($A3185 &lt;&gt; "",VLOOKUP($A3185,'Student reference sheet'!$A$2:$V$2329, 6,FALSE), "")</f>
        <v/>
      </c>
      <c r="T3185" s="30" t="str">
        <f>IF($A3185 = "","",
IF(VLOOKUP($A3185,'Student reference sheet'!$A$2:$V$2329, 10,FALSE) = "Y", "Hispanic",
IF(VLOOKUP($A3185,'Student reference sheet'!$A$2:$V$2329,11,FALSE) &lt;&gt; "",
IF(VLOOKUP($A3185,'Student reference sheet'!$A$2:$V$2329,11,FALSE) = "UNK", "Unknown", VLOOKUP(VALUE(VLOOKUP($A3185,'Student reference sheet'!$A$2:$V$2329,11,FALSE)),'Ethnicity Reference'!$A$2:$B$22,2,FALSE)),
IF(VLOOKUP($A3185,'Student reference sheet'!$A$2:$V$2329,9,FALSE) &lt;&gt; "", VLOOKUP(VALUE(VLOOKUP($A3185,'Student reference sheet'!$A$2:$V$2329,9,FALSE)),'Ethnicity Reference'!$A$2:$B$22,2,FALSE),"Unknown"))))</f>
        <v/>
      </c>
      <c r="U3185" s="35"/>
    </row>
    <row r="3186" spans="1:21" ht="15.75">
      <c r="A3186" s="47"/>
      <c r="B3186" s="33"/>
      <c r="C3186" s="39" t="str">
        <f>IF($A3186 &lt;&gt; "",VLOOKUP($A3186,'Student reference sheet'!$A$2:$V$2329, 3,FALSE), "")</f>
        <v/>
      </c>
      <c r="D3186" s="39" t="str">
        <f>IF($A3186 &lt;&gt; "",VLOOKUP($A3186,'Student reference sheet'!$A$2:$V$2329, 2,FALSE), "")</f>
        <v/>
      </c>
      <c r="E3186" s="35"/>
      <c r="F3186" s="34"/>
      <c r="G3186" s="40" t="str">
        <f t="shared" ca="1" si="150"/>
        <v/>
      </c>
      <c r="H3186" s="40" t="str">
        <f t="shared" ca="1" si="151"/>
        <v/>
      </c>
      <c r="I3186" s="36" t="str">
        <f>IF($A3186 = "", "",
IF(COUNTIF(MINIMUM_DAY_DATES[], Attendance!J3186) &gt; 0, VLOOKUP(Attendance!$G3186,MINIMUM_DAY_PERIOD_SCHEDULE[], 2,TRUE),
IF(COUNTIF(RALLY_DATES[], Attendance!J3186) &gt; 0, VLOOKUP(Attendance!$G3186,RALLY_PERIOD_SCHEDULE[], 2,TRUE),
IF(WEEKDAY(Attendance!$J3186) = 2,
       IF(COUNTIF(FINALS_WEEK_MONDAY_DATE[],Attendance!$J3186) &gt; 0, VLOOKUP(Attendance!$G3186,FINALS_WEEK_MONDAY_PERIOD_SCHEDULE[],2,TRUE),
       VLOOKUP(Attendance!$G3186,REGULAR_WEEK_SCHEDULE[],6,TRUE)),
IF(WEEKDAY($J3186) = 3,
       IF(COUNTIF(FINALS_WEEK_TUESDAY_DATE[],Attendance!$J3186) &gt; 0, VLOOKUP(Attendance!$G3186,FINALS_WEEK_TUESDAY_PERIOD_SCHEDULE[],2,TRUE),
       VLOOKUP(Attendance!$G3186,REGULAR_WEEK_SCHEDULE[[Tuesday]:[Period]],5,TRUE)),
IF(WEEKDAY(Attendance!$J3186) = 4,
        IF(COUNTIF(BLOCK_WEDNESDAY_DATES[],Attendance!$J3186) &gt; 0, VLOOKUP(Attendance!$G3186,BLOCK_WEDNESDAY_PERIOD_SCHEDULE[],2,TRUE),
        IF(COUNTIF(FINALS_WEEK_WEDNESDAY_DATE[],Attendance!$J3186) &gt; 0, VLOOKUP(Attendance!$G3186,FINALS_WEEK_WEDNESDAY_PERIOD_SCHEDULE[],2,TRUE),
       VLOOKUP(Attendance!$G3186,REGULAR_WEEK_SCHEDULE[[Wednesday]:[Period]],4,TRUE))),
IF(WEEKDAY($J3186) = 5,
       IF(COUNTIF(BLOCK_THURSDAY_DATES[],Attendance!$J3186) &gt; 0, VLOOKUP(Attendance!$G3186,BLOCK_THURSDAY_PERIOD_SCHEDULE[],2,TRUE),
       IF(COUNTIF(FINALS_WEEK_THURSDAY_DATE[],Attendance!$J3186) &gt; 0, VLOOKUP(Attendance!$G3186,FINALS_WEEK_THURSDAY_PERIOD_SCHEDULE[],2,TRUE),
       VLOOKUP(Attendance!$G3186,REGULAR_WEEK_SCHEDULE[[Thursday]:[Period]],3,TRUE))),
IF(WEEKDAY(Attendance!$J3186) = 6,
       IF(COUNTIF(FINALS_WEEK_FRIDAY_DATE[],Attendance!$J3186) &gt; 0, VLOOKUP(Attendance!$G3186,FINALS_WEEK_FRIDAY_PERIOD_SCHEDULE[],2,TRUE),
       VLOOKUP(Attendance!$G3186,REGULAR_WEEK_SCHEDULE[[Friday]:[Period]],2,TRUE))))))))))</f>
        <v/>
      </c>
      <c r="J3186" s="41" t="str">
        <f t="shared" ca="1" si="152"/>
        <v/>
      </c>
      <c r="K3186" s="41" t="str">
        <f>IF($A3186 &lt;&gt; "",VLOOKUP($A3186,'Student reference sheet'!$A$2:$V$2329, 7,FALSE), "")</f>
        <v/>
      </c>
      <c r="L3186" s="30" t="str">
        <f>IF($A3186 ="", "", VLOOKUP($A3186, 'Student reference sheet'!$A$2:$Z$2603,23,FALSE))</f>
        <v/>
      </c>
      <c r="M3186" s="30" t="str">
        <f>IF($A3186 ="", "", VLOOKUP($A3186, 'Student reference sheet'!$A$2:$Z$2603,24,FALSE))</f>
        <v/>
      </c>
      <c r="N3186" s="30" t="str">
        <f>IF($A3186 ="", "", VLOOKUP($A3186, 'Student reference sheet'!$A$2:$Z$2603,26,FALSE))</f>
        <v/>
      </c>
      <c r="O3186" s="30" t="str">
        <f>IF($A3186 ="", "", VLOOKUP($A3186, 'Student reference sheet'!$A$2:$Z$2603,25,FALSE))</f>
        <v/>
      </c>
      <c r="P3186" s="39" t="str">
        <f>IF($A3186 = "", "", IF(OR(VLOOKUP($A3186,'Student reference sheet'!$A$2:$V$2400,8,FALSE) = "R",  VLOOKUP($A3186,'Student reference sheet'!$A$2:$V$2400,8,FALSE) = "L"), "X", ""))</f>
        <v/>
      </c>
      <c r="Q3186" s="39" t="str">
        <f>IF($A3186 ="", "", VLOOKUP($A3186, 'Student reference sheet'!$A$2:$V$2603,22,FALSE))</f>
        <v/>
      </c>
      <c r="R3186" s="39" t="str">
        <f>IF($A3186 &lt;&gt; "",VLOOKUP($A3186,'Student reference sheet'!$A$2:$V$2329, 5,FALSE), "")</f>
        <v/>
      </c>
      <c r="S3186" s="39" t="str">
        <f>IF($A3186 &lt;&gt; "",VLOOKUP($A3186,'Student reference sheet'!$A$2:$V$2329, 6,FALSE), "")</f>
        <v/>
      </c>
      <c r="T3186" s="30" t="str">
        <f>IF($A3186 = "","",
IF(VLOOKUP($A3186,'Student reference sheet'!$A$2:$V$2329, 10,FALSE) = "Y", "Hispanic",
IF(VLOOKUP($A3186,'Student reference sheet'!$A$2:$V$2329,11,FALSE) &lt;&gt; "",
IF(VLOOKUP($A3186,'Student reference sheet'!$A$2:$V$2329,11,FALSE) = "UNK", "Unknown", VLOOKUP(VALUE(VLOOKUP($A3186,'Student reference sheet'!$A$2:$V$2329,11,FALSE)),'Ethnicity Reference'!$A$2:$B$22,2,FALSE)),
IF(VLOOKUP($A3186,'Student reference sheet'!$A$2:$V$2329,9,FALSE) &lt;&gt; "", VLOOKUP(VALUE(VLOOKUP($A3186,'Student reference sheet'!$A$2:$V$2329,9,FALSE)),'Ethnicity Reference'!$A$2:$B$22,2,FALSE),"Unknown"))))</f>
        <v/>
      </c>
      <c r="U3186" s="35"/>
    </row>
    <row r="3187" spans="1:21" ht="15.75">
      <c r="A3187" s="47"/>
      <c r="B3187" s="33"/>
      <c r="C3187" s="39" t="str">
        <f>IF($A3187 &lt;&gt; "",VLOOKUP($A3187,'Student reference sheet'!$A$2:$V$2329, 3,FALSE), "")</f>
        <v/>
      </c>
      <c r="D3187" s="39" t="str">
        <f>IF($A3187 &lt;&gt; "",VLOOKUP($A3187,'Student reference sheet'!$A$2:$V$2329, 2,FALSE), "")</f>
        <v/>
      </c>
      <c r="E3187" s="35"/>
      <c r="F3187" s="34"/>
      <c r="G3187" s="40" t="str">
        <f t="shared" ca="1" si="150"/>
        <v/>
      </c>
      <c r="H3187" s="40" t="str">
        <f t="shared" ca="1" si="151"/>
        <v/>
      </c>
      <c r="I3187" s="36" t="str">
        <f>IF($A3187 = "", "",
IF(COUNTIF(MINIMUM_DAY_DATES[], Attendance!J3187) &gt; 0, VLOOKUP(Attendance!$G3187,MINIMUM_DAY_PERIOD_SCHEDULE[], 2,TRUE),
IF(COUNTIF(RALLY_DATES[], Attendance!J3187) &gt; 0, VLOOKUP(Attendance!$G3187,RALLY_PERIOD_SCHEDULE[], 2,TRUE),
IF(WEEKDAY(Attendance!$J3187) = 2,
       IF(COUNTIF(FINALS_WEEK_MONDAY_DATE[],Attendance!$J3187) &gt; 0, VLOOKUP(Attendance!$G3187,FINALS_WEEK_MONDAY_PERIOD_SCHEDULE[],2,TRUE),
       VLOOKUP(Attendance!$G3187,REGULAR_WEEK_SCHEDULE[],6,TRUE)),
IF(WEEKDAY($J3187) = 3,
       IF(COUNTIF(FINALS_WEEK_TUESDAY_DATE[],Attendance!$J3187) &gt; 0, VLOOKUP(Attendance!$G3187,FINALS_WEEK_TUESDAY_PERIOD_SCHEDULE[],2,TRUE),
       VLOOKUP(Attendance!$G3187,REGULAR_WEEK_SCHEDULE[[Tuesday]:[Period]],5,TRUE)),
IF(WEEKDAY(Attendance!$J3187) = 4,
        IF(COUNTIF(BLOCK_WEDNESDAY_DATES[],Attendance!$J3187) &gt; 0, VLOOKUP(Attendance!$G3187,BLOCK_WEDNESDAY_PERIOD_SCHEDULE[],2,TRUE),
        IF(COUNTIF(FINALS_WEEK_WEDNESDAY_DATE[],Attendance!$J3187) &gt; 0, VLOOKUP(Attendance!$G3187,FINALS_WEEK_WEDNESDAY_PERIOD_SCHEDULE[],2,TRUE),
       VLOOKUP(Attendance!$G3187,REGULAR_WEEK_SCHEDULE[[Wednesday]:[Period]],4,TRUE))),
IF(WEEKDAY($J3187) = 5,
       IF(COUNTIF(BLOCK_THURSDAY_DATES[],Attendance!$J3187) &gt; 0, VLOOKUP(Attendance!$G3187,BLOCK_THURSDAY_PERIOD_SCHEDULE[],2,TRUE),
       IF(COUNTIF(FINALS_WEEK_THURSDAY_DATE[],Attendance!$J3187) &gt; 0, VLOOKUP(Attendance!$G3187,FINALS_WEEK_THURSDAY_PERIOD_SCHEDULE[],2,TRUE),
       VLOOKUP(Attendance!$G3187,REGULAR_WEEK_SCHEDULE[[Thursday]:[Period]],3,TRUE))),
IF(WEEKDAY(Attendance!$J3187) = 6,
       IF(COUNTIF(FINALS_WEEK_FRIDAY_DATE[],Attendance!$J3187) &gt; 0, VLOOKUP(Attendance!$G3187,FINALS_WEEK_FRIDAY_PERIOD_SCHEDULE[],2,TRUE),
       VLOOKUP(Attendance!$G3187,REGULAR_WEEK_SCHEDULE[[Friday]:[Period]],2,TRUE))))))))))</f>
        <v/>
      </c>
      <c r="J3187" s="41" t="str">
        <f t="shared" ca="1" si="152"/>
        <v/>
      </c>
      <c r="K3187" s="41" t="str">
        <f>IF($A3187 &lt;&gt; "",VLOOKUP($A3187,'Student reference sheet'!$A$2:$V$2329, 7,FALSE), "")</f>
        <v/>
      </c>
      <c r="L3187" s="30" t="str">
        <f>IF($A3187 ="", "", VLOOKUP($A3187, 'Student reference sheet'!$A$2:$Z$2603,23,FALSE))</f>
        <v/>
      </c>
      <c r="M3187" s="30" t="str">
        <f>IF($A3187 ="", "", VLOOKUP($A3187, 'Student reference sheet'!$A$2:$Z$2603,24,FALSE))</f>
        <v/>
      </c>
      <c r="N3187" s="30" t="str">
        <f>IF($A3187 ="", "", VLOOKUP($A3187, 'Student reference sheet'!$A$2:$Z$2603,26,FALSE))</f>
        <v/>
      </c>
      <c r="O3187" s="30" t="str">
        <f>IF($A3187 ="", "", VLOOKUP($A3187, 'Student reference sheet'!$A$2:$Z$2603,25,FALSE))</f>
        <v/>
      </c>
      <c r="P3187" s="39" t="str">
        <f>IF($A3187 = "", "", IF(OR(VLOOKUP($A3187,'Student reference sheet'!$A$2:$V$2400,8,FALSE) = "R",  VLOOKUP($A3187,'Student reference sheet'!$A$2:$V$2400,8,FALSE) = "L"), "X", ""))</f>
        <v/>
      </c>
      <c r="Q3187" s="39" t="str">
        <f>IF($A3187 ="", "", VLOOKUP($A3187, 'Student reference sheet'!$A$2:$V$2603,22,FALSE))</f>
        <v/>
      </c>
      <c r="R3187" s="39" t="str">
        <f>IF($A3187 &lt;&gt; "",VLOOKUP($A3187,'Student reference sheet'!$A$2:$V$2329, 5,FALSE), "")</f>
        <v/>
      </c>
      <c r="S3187" s="39" t="str">
        <f>IF($A3187 &lt;&gt; "",VLOOKUP($A3187,'Student reference sheet'!$A$2:$V$2329, 6,FALSE), "")</f>
        <v/>
      </c>
      <c r="T3187" s="30" t="str">
        <f>IF($A3187 = "","",
IF(VLOOKUP($A3187,'Student reference sheet'!$A$2:$V$2329, 10,FALSE) = "Y", "Hispanic",
IF(VLOOKUP($A3187,'Student reference sheet'!$A$2:$V$2329,11,FALSE) &lt;&gt; "",
IF(VLOOKUP($A3187,'Student reference sheet'!$A$2:$V$2329,11,FALSE) = "UNK", "Unknown", VLOOKUP(VALUE(VLOOKUP($A3187,'Student reference sheet'!$A$2:$V$2329,11,FALSE)),'Ethnicity Reference'!$A$2:$B$22,2,FALSE)),
IF(VLOOKUP($A3187,'Student reference sheet'!$A$2:$V$2329,9,FALSE) &lt;&gt; "", VLOOKUP(VALUE(VLOOKUP($A3187,'Student reference sheet'!$A$2:$V$2329,9,FALSE)),'Ethnicity Reference'!$A$2:$B$22,2,FALSE),"Unknown"))))</f>
        <v/>
      </c>
      <c r="U3187" s="35"/>
    </row>
    <row r="3188" spans="1:21" ht="15.75">
      <c r="A3188" s="47"/>
      <c r="B3188" s="33"/>
      <c r="C3188" s="39" t="str">
        <f>IF($A3188 &lt;&gt; "",VLOOKUP($A3188,'Student reference sheet'!$A$2:$V$2329, 3,FALSE), "")</f>
        <v/>
      </c>
      <c r="D3188" s="39" t="str">
        <f>IF($A3188 &lt;&gt; "",VLOOKUP($A3188,'Student reference sheet'!$A$2:$V$2329, 2,FALSE), "")</f>
        <v/>
      </c>
      <c r="E3188" s="35"/>
      <c r="F3188" s="34"/>
      <c r="G3188" s="40" t="str">
        <f t="shared" ca="1" si="150"/>
        <v/>
      </c>
      <c r="H3188" s="40" t="str">
        <f t="shared" ca="1" si="151"/>
        <v/>
      </c>
      <c r="I3188" s="36" t="str">
        <f>IF($A3188 = "", "",
IF(COUNTIF(MINIMUM_DAY_DATES[], Attendance!J3188) &gt; 0, VLOOKUP(Attendance!$G3188,MINIMUM_DAY_PERIOD_SCHEDULE[], 2,TRUE),
IF(COUNTIF(RALLY_DATES[], Attendance!J3188) &gt; 0, VLOOKUP(Attendance!$G3188,RALLY_PERIOD_SCHEDULE[], 2,TRUE),
IF(WEEKDAY(Attendance!$J3188) = 2,
       IF(COUNTIF(FINALS_WEEK_MONDAY_DATE[],Attendance!$J3188) &gt; 0, VLOOKUP(Attendance!$G3188,FINALS_WEEK_MONDAY_PERIOD_SCHEDULE[],2,TRUE),
       VLOOKUP(Attendance!$G3188,REGULAR_WEEK_SCHEDULE[],6,TRUE)),
IF(WEEKDAY($J3188) = 3,
       IF(COUNTIF(FINALS_WEEK_TUESDAY_DATE[],Attendance!$J3188) &gt; 0, VLOOKUP(Attendance!$G3188,FINALS_WEEK_TUESDAY_PERIOD_SCHEDULE[],2,TRUE),
       VLOOKUP(Attendance!$G3188,REGULAR_WEEK_SCHEDULE[[Tuesday]:[Period]],5,TRUE)),
IF(WEEKDAY(Attendance!$J3188) = 4,
        IF(COUNTIF(BLOCK_WEDNESDAY_DATES[],Attendance!$J3188) &gt; 0, VLOOKUP(Attendance!$G3188,BLOCK_WEDNESDAY_PERIOD_SCHEDULE[],2,TRUE),
        IF(COUNTIF(FINALS_WEEK_WEDNESDAY_DATE[],Attendance!$J3188) &gt; 0, VLOOKUP(Attendance!$G3188,FINALS_WEEK_WEDNESDAY_PERIOD_SCHEDULE[],2,TRUE),
       VLOOKUP(Attendance!$G3188,REGULAR_WEEK_SCHEDULE[[Wednesday]:[Period]],4,TRUE))),
IF(WEEKDAY($J3188) = 5,
       IF(COUNTIF(BLOCK_THURSDAY_DATES[],Attendance!$J3188) &gt; 0, VLOOKUP(Attendance!$G3188,BLOCK_THURSDAY_PERIOD_SCHEDULE[],2,TRUE),
       IF(COUNTIF(FINALS_WEEK_THURSDAY_DATE[],Attendance!$J3188) &gt; 0, VLOOKUP(Attendance!$G3188,FINALS_WEEK_THURSDAY_PERIOD_SCHEDULE[],2,TRUE),
       VLOOKUP(Attendance!$G3188,REGULAR_WEEK_SCHEDULE[[Thursday]:[Period]],3,TRUE))),
IF(WEEKDAY(Attendance!$J3188) = 6,
       IF(COUNTIF(FINALS_WEEK_FRIDAY_DATE[],Attendance!$J3188) &gt; 0, VLOOKUP(Attendance!$G3188,FINALS_WEEK_FRIDAY_PERIOD_SCHEDULE[],2,TRUE),
       VLOOKUP(Attendance!$G3188,REGULAR_WEEK_SCHEDULE[[Friday]:[Period]],2,TRUE))))))))))</f>
        <v/>
      </c>
      <c r="J3188" s="41" t="str">
        <f t="shared" ca="1" si="152"/>
        <v/>
      </c>
      <c r="K3188" s="41" t="str">
        <f>IF($A3188 &lt;&gt; "",VLOOKUP($A3188,'Student reference sheet'!$A$2:$V$2329, 7,FALSE), "")</f>
        <v/>
      </c>
      <c r="L3188" s="30" t="str">
        <f>IF($A3188 ="", "", VLOOKUP($A3188, 'Student reference sheet'!$A$2:$Z$2603,23,FALSE))</f>
        <v/>
      </c>
      <c r="M3188" s="30" t="str">
        <f>IF($A3188 ="", "", VLOOKUP($A3188, 'Student reference sheet'!$A$2:$Z$2603,24,FALSE))</f>
        <v/>
      </c>
      <c r="N3188" s="30" t="str">
        <f>IF($A3188 ="", "", VLOOKUP($A3188, 'Student reference sheet'!$A$2:$Z$2603,26,FALSE))</f>
        <v/>
      </c>
      <c r="O3188" s="30" t="str">
        <f>IF($A3188 ="", "", VLOOKUP($A3188, 'Student reference sheet'!$A$2:$Z$2603,25,FALSE))</f>
        <v/>
      </c>
      <c r="P3188" s="39" t="str">
        <f>IF($A3188 = "", "", IF(OR(VLOOKUP($A3188,'Student reference sheet'!$A$2:$V$2400,8,FALSE) = "R",  VLOOKUP($A3188,'Student reference sheet'!$A$2:$V$2400,8,FALSE) = "L"), "X", ""))</f>
        <v/>
      </c>
      <c r="Q3188" s="39" t="str">
        <f>IF($A3188 ="", "", VLOOKUP($A3188, 'Student reference sheet'!$A$2:$V$2603,22,FALSE))</f>
        <v/>
      </c>
      <c r="R3188" s="39" t="str">
        <f>IF($A3188 &lt;&gt; "",VLOOKUP($A3188,'Student reference sheet'!$A$2:$V$2329, 5,FALSE), "")</f>
        <v/>
      </c>
      <c r="S3188" s="39" t="str">
        <f>IF($A3188 &lt;&gt; "",VLOOKUP($A3188,'Student reference sheet'!$A$2:$V$2329, 6,FALSE), "")</f>
        <v/>
      </c>
      <c r="T3188" s="30" t="str">
        <f>IF($A3188 = "","",
IF(VLOOKUP($A3188,'Student reference sheet'!$A$2:$V$2329, 10,FALSE) = "Y", "Hispanic",
IF(VLOOKUP($A3188,'Student reference sheet'!$A$2:$V$2329,11,FALSE) &lt;&gt; "",
IF(VLOOKUP($A3188,'Student reference sheet'!$A$2:$V$2329,11,FALSE) = "UNK", "Unknown", VLOOKUP(VALUE(VLOOKUP($A3188,'Student reference sheet'!$A$2:$V$2329,11,FALSE)),'Ethnicity Reference'!$A$2:$B$22,2,FALSE)),
IF(VLOOKUP($A3188,'Student reference sheet'!$A$2:$V$2329,9,FALSE) &lt;&gt; "", VLOOKUP(VALUE(VLOOKUP($A3188,'Student reference sheet'!$A$2:$V$2329,9,FALSE)),'Ethnicity Reference'!$A$2:$B$22,2,FALSE),"Unknown"))))</f>
        <v/>
      </c>
      <c r="U3188" s="35"/>
    </row>
    <row r="3189" spans="1:21" ht="15.75">
      <c r="A3189" s="47"/>
      <c r="B3189" s="33"/>
      <c r="C3189" s="39" t="str">
        <f>IF($A3189 &lt;&gt; "",VLOOKUP($A3189,'Student reference sheet'!$A$2:$V$2329, 3,FALSE), "")</f>
        <v/>
      </c>
      <c r="D3189" s="39" t="str">
        <f>IF($A3189 &lt;&gt; "",VLOOKUP($A3189,'Student reference sheet'!$A$2:$V$2329, 2,FALSE), "")</f>
        <v/>
      </c>
      <c r="E3189" s="35"/>
      <c r="F3189" s="34"/>
      <c r="G3189" s="40" t="str">
        <f t="shared" ca="1" si="150"/>
        <v/>
      </c>
      <c r="H3189" s="40" t="str">
        <f t="shared" ca="1" si="151"/>
        <v/>
      </c>
      <c r="I3189" s="36" t="str">
        <f>IF($A3189 = "", "",
IF(COUNTIF(MINIMUM_DAY_DATES[], Attendance!J3189) &gt; 0, VLOOKUP(Attendance!$G3189,MINIMUM_DAY_PERIOD_SCHEDULE[], 2,TRUE),
IF(COUNTIF(RALLY_DATES[], Attendance!J3189) &gt; 0, VLOOKUP(Attendance!$G3189,RALLY_PERIOD_SCHEDULE[], 2,TRUE),
IF(WEEKDAY(Attendance!$J3189) = 2,
       IF(COUNTIF(FINALS_WEEK_MONDAY_DATE[],Attendance!$J3189) &gt; 0, VLOOKUP(Attendance!$G3189,FINALS_WEEK_MONDAY_PERIOD_SCHEDULE[],2,TRUE),
       VLOOKUP(Attendance!$G3189,REGULAR_WEEK_SCHEDULE[],6,TRUE)),
IF(WEEKDAY($J3189) = 3,
       IF(COUNTIF(FINALS_WEEK_TUESDAY_DATE[],Attendance!$J3189) &gt; 0, VLOOKUP(Attendance!$G3189,FINALS_WEEK_TUESDAY_PERIOD_SCHEDULE[],2,TRUE),
       VLOOKUP(Attendance!$G3189,REGULAR_WEEK_SCHEDULE[[Tuesday]:[Period]],5,TRUE)),
IF(WEEKDAY(Attendance!$J3189) = 4,
        IF(COUNTIF(BLOCK_WEDNESDAY_DATES[],Attendance!$J3189) &gt; 0, VLOOKUP(Attendance!$G3189,BLOCK_WEDNESDAY_PERIOD_SCHEDULE[],2,TRUE),
        IF(COUNTIF(FINALS_WEEK_WEDNESDAY_DATE[],Attendance!$J3189) &gt; 0, VLOOKUP(Attendance!$G3189,FINALS_WEEK_WEDNESDAY_PERIOD_SCHEDULE[],2,TRUE),
       VLOOKUP(Attendance!$G3189,REGULAR_WEEK_SCHEDULE[[Wednesday]:[Period]],4,TRUE))),
IF(WEEKDAY($J3189) = 5,
       IF(COUNTIF(BLOCK_THURSDAY_DATES[],Attendance!$J3189) &gt; 0, VLOOKUP(Attendance!$G3189,BLOCK_THURSDAY_PERIOD_SCHEDULE[],2,TRUE),
       IF(COUNTIF(FINALS_WEEK_THURSDAY_DATE[],Attendance!$J3189) &gt; 0, VLOOKUP(Attendance!$G3189,FINALS_WEEK_THURSDAY_PERIOD_SCHEDULE[],2,TRUE),
       VLOOKUP(Attendance!$G3189,REGULAR_WEEK_SCHEDULE[[Thursday]:[Period]],3,TRUE))),
IF(WEEKDAY(Attendance!$J3189) = 6,
       IF(COUNTIF(FINALS_WEEK_FRIDAY_DATE[],Attendance!$J3189) &gt; 0, VLOOKUP(Attendance!$G3189,FINALS_WEEK_FRIDAY_PERIOD_SCHEDULE[],2,TRUE),
       VLOOKUP(Attendance!$G3189,REGULAR_WEEK_SCHEDULE[[Friday]:[Period]],2,TRUE))))))))))</f>
        <v/>
      </c>
      <c r="J3189" s="41" t="str">
        <f t="shared" ca="1" si="152"/>
        <v/>
      </c>
      <c r="K3189" s="41" t="str">
        <f>IF($A3189 &lt;&gt; "",VLOOKUP($A3189,'Student reference sheet'!$A$2:$V$2329, 7,FALSE), "")</f>
        <v/>
      </c>
      <c r="L3189" s="30" t="str">
        <f>IF($A3189 ="", "", VLOOKUP($A3189, 'Student reference sheet'!$A$2:$Z$2603,23,FALSE))</f>
        <v/>
      </c>
      <c r="M3189" s="30" t="str">
        <f>IF($A3189 ="", "", VLOOKUP($A3189, 'Student reference sheet'!$A$2:$Z$2603,24,FALSE))</f>
        <v/>
      </c>
      <c r="N3189" s="30" t="str">
        <f>IF($A3189 ="", "", VLOOKUP($A3189, 'Student reference sheet'!$A$2:$Z$2603,26,FALSE))</f>
        <v/>
      </c>
      <c r="O3189" s="30" t="str">
        <f>IF($A3189 ="", "", VLOOKUP($A3189, 'Student reference sheet'!$A$2:$Z$2603,25,FALSE))</f>
        <v/>
      </c>
      <c r="P3189" s="39" t="str">
        <f>IF($A3189 = "", "", IF(OR(VLOOKUP($A3189,'Student reference sheet'!$A$2:$V$2400,8,FALSE) = "R",  VLOOKUP($A3189,'Student reference sheet'!$A$2:$V$2400,8,FALSE) = "L"), "X", ""))</f>
        <v/>
      </c>
      <c r="Q3189" s="39" t="str">
        <f>IF($A3189 ="", "", VLOOKUP($A3189, 'Student reference sheet'!$A$2:$V$2603,22,FALSE))</f>
        <v/>
      </c>
      <c r="R3189" s="39" t="str">
        <f>IF($A3189 &lt;&gt; "",VLOOKUP($A3189,'Student reference sheet'!$A$2:$V$2329, 5,FALSE), "")</f>
        <v/>
      </c>
      <c r="S3189" s="39" t="str">
        <f>IF($A3189 &lt;&gt; "",VLOOKUP($A3189,'Student reference sheet'!$A$2:$V$2329, 6,FALSE), "")</f>
        <v/>
      </c>
      <c r="T3189" s="30" t="str">
        <f>IF($A3189 = "","",
IF(VLOOKUP($A3189,'Student reference sheet'!$A$2:$V$2329, 10,FALSE) = "Y", "Hispanic",
IF(VLOOKUP($A3189,'Student reference sheet'!$A$2:$V$2329,11,FALSE) &lt;&gt; "",
IF(VLOOKUP($A3189,'Student reference sheet'!$A$2:$V$2329,11,FALSE) = "UNK", "Unknown", VLOOKUP(VALUE(VLOOKUP($A3189,'Student reference sheet'!$A$2:$V$2329,11,FALSE)),'Ethnicity Reference'!$A$2:$B$22,2,FALSE)),
IF(VLOOKUP($A3189,'Student reference sheet'!$A$2:$V$2329,9,FALSE) &lt;&gt; "", VLOOKUP(VALUE(VLOOKUP($A3189,'Student reference sheet'!$A$2:$V$2329,9,FALSE)),'Ethnicity Reference'!$A$2:$B$22,2,FALSE),"Unknown"))))</f>
        <v/>
      </c>
      <c r="U3189" s="35"/>
    </row>
    <row r="3190" spans="1:21" ht="15.75">
      <c r="A3190" s="47"/>
      <c r="B3190" s="33"/>
      <c r="C3190" s="39" t="str">
        <f>IF($A3190 &lt;&gt; "",VLOOKUP($A3190,'Student reference sheet'!$A$2:$V$2329, 3,FALSE), "")</f>
        <v/>
      </c>
      <c r="D3190" s="39" t="str">
        <f>IF($A3190 &lt;&gt; "",VLOOKUP($A3190,'Student reference sheet'!$A$2:$V$2329, 2,FALSE), "")</f>
        <v/>
      </c>
      <c r="E3190" s="35"/>
      <c r="F3190" s="34"/>
      <c r="G3190" s="40" t="str">
        <f t="shared" ca="1" si="150"/>
        <v/>
      </c>
      <c r="H3190" s="40" t="str">
        <f t="shared" ca="1" si="151"/>
        <v/>
      </c>
      <c r="I3190" s="36" t="str">
        <f>IF($A3190 = "", "",
IF(COUNTIF(MINIMUM_DAY_DATES[], Attendance!J3190) &gt; 0, VLOOKUP(Attendance!$G3190,MINIMUM_DAY_PERIOD_SCHEDULE[], 2,TRUE),
IF(COUNTIF(RALLY_DATES[], Attendance!J3190) &gt; 0, VLOOKUP(Attendance!$G3190,RALLY_PERIOD_SCHEDULE[], 2,TRUE),
IF(WEEKDAY(Attendance!$J3190) = 2,
       IF(COUNTIF(FINALS_WEEK_MONDAY_DATE[],Attendance!$J3190) &gt; 0, VLOOKUP(Attendance!$G3190,FINALS_WEEK_MONDAY_PERIOD_SCHEDULE[],2,TRUE),
       VLOOKUP(Attendance!$G3190,REGULAR_WEEK_SCHEDULE[],6,TRUE)),
IF(WEEKDAY($J3190) = 3,
       IF(COUNTIF(FINALS_WEEK_TUESDAY_DATE[],Attendance!$J3190) &gt; 0, VLOOKUP(Attendance!$G3190,FINALS_WEEK_TUESDAY_PERIOD_SCHEDULE[],2,TRUE),
       VLOOKUP(Attendance!$G3190,REGULAR_WEEK_SCHEDULE[[Tuesday]:[Period]],5,TRUE)),
IF(WEEKDAY(Attendance!$J3190) = 4,
        IF(COUNTIF(BLOCK_WEDNESDAY_DATES[],Attendance!$J3190) &gt; 0, VLOOKUP(Attendance!$G3190,BLOCK_WEDNESDAY_PERIOD_SCHEDULE[],2,TRUE),
        IF(COUNTIF(FINALS_WEEK_WEDNESDAY_DATE[],Attendance!$J3190) &gt; 0, VLOOKUP(Attendance!$G3190,FINALS_WEEK_WEDNESDAY_PERIOD_SCHEDULE[],2,TRUE),
       VLOOKUP(Attendance!$G3190,REGULAR_WEEK_SCHEDULE[[Wednesday]:[Period]],4,TRUE))),
IF(WEEKDAY($J3190) = 5,
       IF(COUNTIF(BLOCK_THURSDAY_DATES[],Attendance!$J3190) &gt; 0, VLOOKUP(Attendance!$G3190,BLOCK_THURSDAY_PERIOD_SCHEDULE[],2,TRUE),
       IF(COUNTIF(FINALS_WEEK_THURSDAY_DATE[],Attendance!$J3190) &gt; 0, VLOOKUP(Attendance!$G3190,FINALS_WEEK_THURSDAY_PERIOD_SCHEDULE[],2,TRUE),
       VLOOKUP(Attendance!$G3190,REGULAR_WEEK_SCHEDULE[[Thursday]:[Period]],3,TRUE))),
IF(WEEKDAY(Attendance!$J3190) = 6,
       IF(COUNTIF(FINALS_WEEK_FRIDAY_DATE[],Attendance!$J3190) &gt; 0, VLOOKUP(Attendance!$G3190,FINALS_WEEK_FRIDAY_PERIOD_SCHEDULE[],2,TRUE),
       VLOOKUP(Attendance!$G3190,REGULAR_WEEK_SCHEDULE[[Friday]:[Period]],2,TRUE))))))))))</f>
        <v/>
      </c>
      <c r="J3190" s="41" t="str">
        <f t="shared" ca="1" si="152"/>
        <v/>
      </c>
      <c r="K3190" s="41" t="str">
        <f>IF($A3190 &lt;&gt; "",VLOOKUP($A3190,'Student reference sheet'!$A$2:$V$2329, 7,FALSE), "")</f>
        <v/>
      </c>
      <c r="L3190" s="30" t="str">
        <f>IF($A3190 ="", "", VLOOKUP($A3190, 'Student reference sheet'!$A$2:$Z$2603,23,FALSE))</f>
        <v/>
      </c>
      <c r="M3190" s="30" t="str">
        <f>IF($A3190 ="", "", VLOOKUP($A3190, 'Student reference sheet'!$A$2:$Z$2603,24,FALSE))</f>
        <v/>
      </c>
      <c r="N3190" s="30" t="str">
        <f>IF($A3190 ="", "", VLOOKUP($A3190, 'Student reference sheet'!$A$2:$Z$2603,26,FALSE))</f>
        <v/>
      </c>
      <c r="O3190" s="30" t="str">
        <f>IF($A3190 ="", "", VLOOKUP($A3190, 'Student reference sheet'!$A$2:$Z$2603,25,FALSE))</f>
        <v/>
      </c>
      <c r="P3190" s="39" t="str">
        <f>IF($A3190 = "", "", IF(OR(VLOOKUP($A3190,'Student reference sheet'!$A$2:$V$2400,8,FALSE) = "R",  VLOOKUP($A3190,'Student reference sheet'!$A$2:$V$2400,8,FALSE) = "L"), "X", ""))</f>
        <v/>
      </c>
      <c r="Q3190" s="39" t="str">
        <f>IF($A3190 ="", "", VLOOKUP($A3190, 'Student reference sheet'!$A$2:$V$2603,22,FALSE))</f>
        <v/>
      </c>
      <c r="R3190" s="39" t="str">
        <f>IF($A3190 &lt;&gt; "",VLOOKUP($A3190,'Student reference sheet'!$A$2:$V$2329, 5,FALSE), "")</f>
        <v/>
      </c>
      <c r="S3190" s="39" t="str">
        <f>IF($A3190 &lt;&gt; "",VLOOKUP($A3190,'Student reference sheet'!$A$2:$V$2329, 6,FALSE), "")</f>
        <v/>
      </c>
      <c r="T3190" s="30" t="str">
        <f>IF($A3190 = "","",
IF(VLOOKUP($A3190,'Student reference sheet'!$A$2:$V$2329, 10,FALSE) = "Y", "Hispanic",
IF(VLOOKUP($A3190,'Student reference sheet'!$A$2:$V$2329,11,FALSE) &lt;&gt; "",
IF(VLOOKUP($A3190,'Student reference sheet'!$A$2:$V$2329,11,FALSE) = "UNK", "Unknown", VLOOKUP(VALUE(VLOOKUP($A3190,'Student reference sheet'!$A$2:$V$2329,11,FALSE)),'Ethnicity Reference'!$A$2:$B$22,2,FALSE)),
IF(VLOOKUP($A3190,'Student reference sheet'!$A$2:$V$2329,9,FALSE) &lt;&gt; "", VLOOKUP(VALUE(VLOOKUP($A3190,'Student reference sheet'!$A$2:$V$2329,9,FALSE)),'Ethnicity Reference'!$A$2:$B$22,2,FALSE),"Unknown"))))</f>
        <v/>
      </c>
      <c r="U3190" s="35"/>
    </row>
    <row r="3191" spans="1:21" ht="15.75">
      <c r="A3191" s="47"/>
      <c r="B3191" s="33"/>
      <c r="C3191" s="39" t="str">
        <f>IF($A3191 &lt;&gt; "",VLOOKUP($A3191,'Student reference sheet'!$A$2:$V$2329, 3,FALSE), "")</f>
        <v/>
      </c>
      <c r="D3191" s="39" t="str">
        <f>IF($A3191 &lt;&gt; "",VLOOKUP($A3191,'Student reference sheet'!$A$2:$V$2329, 2,FALSE), "")</f>
        <v/>
      </c>
      <c r="E3191" s="35"/>
      <c r="F3191" s="34"/>
      <c r="G3191" s="40" t="str">
        <f t="shared" ca="1" si="150"/>
        <v/>
      </c>
      <c r="H3191" s="40" t="str">
        <f t="shared" ca="1" si="151"/>
        <v/>
      </c>
      <c r="I3191" s="36" t="str">
        <f>IF($A3191 = "", "",
IF(COUNTIF(MINIMUM_DAY_DATES[], Attendance!J3191) &gt; 0, VLOOKUP(Attendance!$G3191,MINIMUM_DAY_PERIOD_SCHEDULE[], 2,TRUE),
IF(COUNTIF(RALLY_DATES[], Attendance!J3191) &gt; 0, VLOOKUP(Attendance!$G3191,RALLY_PERIOD_SCHEDULE[], 2,TRUE),
IF(WEEKDAY(Attendance!$J3191) = 2,
       IF(COUNTIF(FINALS_WEEK_MONDAY_DATE[],Attendance!$J3191) &gt; 0, VLOOKUP(Attendance!$G3191,FINALS_WEEK_MONDAY_PERIOD_SCHEDULE[],2,TRUE),
       VLOOKUP(Attendance!$G3191,REGULAR_WEEK_SCHEDULE[],6,TRUE)),
IF(WEEKDAY($J3191) = 3,
       IF(COUNTIF(FINALS_WEEK_TUESDAY_DATE[],Attendance!$J3191) &gt; 0, VLOOKUP(Attendance!$G3191,FINALS_WEEK_TUESDAY_PERIOD_SCHEDULE[],2,TRUE),
       VLOOKUP(Attendance!$G3191,REGULAR_WEEK_SCHEDULE[[Tuesday]:[Period]],5,TRUE)),
IF(WEEKDAY(Attendance!$J3191) = 4,
        IF(COUNTIF(BLOCK_WEDNESDAY_DATES[],Attendance!$J3191) &gt; 0, VLOOKUP(Attendance!$G3191,BLOCK_WEDNESDAY_PERIOD_SCHEDULE[],2,TRUE),
        IF(COUNTIF(FINALS_WEEK_WEDNESDAY_DATE[],Attendance!$J3191) &gt; 0, VLOOKUP(Attendance!$G3191,FINALS_WEEK_WEDNESDAY_PERIOD_SCHEDULE[],2,TRUE),
       VLOOKUP(Attendance!$G3191,REGULAR_WEEK_SCHEDULE[[Wednesday]:[Period]],4,TRUE))),
IF(WEEKDAY($J3191) = 5,
       IF(COUNTIF(BLOCK_THURSDAY_DATES[],Attendance!$J3191) &gt; 0, VLOOKUP(Attendance!$G3191,BLOCK_THURSDAY_PERIOD_SCHEDULE[],2,TRUE),
       IF(COUNTIF(FINALS_WEEK_THURSDAY_DATE[],Attendance!$J3191) &gt; 0, VLOOKUP(Attendance!$G3191,FINALS_WEEK_THURSDAY_PERIOD_SCHEDULE[],2,TRUE),
       VLOOKUP(Attendance!$G3191,REGULAR_WEEK_SCHEDULE[[Thursday]:[Period]],3,TRUE))),
IF(WEEKDAY(Attendance!$J3191) = 6,
       IF(COUNTIF(FINALS_WEEK_FRIDAY_DATE[],Attendance!$J3191) &gt; 0, VLOOKUP(Attendance!$G3191,FINALS_WEEK_FRIDAY_PERIOD_SCHEDULE[],2,TRUE),
       VLOOKUP(Attendance!$G3191,REGULAR_WEEK_SCHEDULE[[Friday]:[Period]],2,TRUE))))))))))</f>
        <v/>
      </c>
      <c r="J3191" s="41" t="str">
        <f t="shared" ca="1" si="152"/>
        <v/>
      </c>
      <c r="K3191" s="41" t="str">
        <f>IF($A3191 &lt;&gt; "",VLOOKUP($A3191,'Student reference sheet'!$A$2:$V$2329, 7,FALSE), "")</f>
        <v/>
      </c>
      <c r="L3191" s="30" t="str">
        <f>IF($A3191 ="", "", VLOOKUP($A3191, 'Student reference sheet'!$A$2:$Z$2603,23,FALSE))</f>
        <v/>
      </c>
      <c r="M3191" s="30" t="str">
        <f>IF($A3191 ="", "", VLOOKUP($A3191, 'Student reference sheet'!$A$2:$Z$2603,24,FALSE))</f>
        <v/>
      </c>
      <c r="N3191" s="30" t="str">
        <f>IF($A3191 ="", "", VLOOKUP($A3191, 'Student reference sheet'!$A$2:$Z$2603,26,FALSE))</f>
        <v/>
      </c>
      <c r="O3191" s="30" t="str">
        <f>IF($A3191 ="", "", VLOOKUP($A3191, 'Student reference sheet'!$A$2:$Z$2603,25,FALSE))</f>
        <v/>
      </c>
      <c r="P3191" s="39" t="str">
        <f>IF($A3191 = "", "", IF(OR(VLOOKUP($A3191,'Student reference sheet'!$A$2:$V$2400,8,FALSE) = "R",  VLOOKUP($A3191,'Student reference sheet'!$A$2:$V$2400,8,FALSE) = "L"), "X", ""))</f>
        <v/>
      </c>
      <c r="Q3191" s="39" t="str">
        <f>IF($A3191 ="", "", VLOOKUP($A3191, 'Student reference sheet'!$A$2:$V$2603,22,FALSE))</f>
        <v/>
      </c>
      <c r="R3191" s="39" t="str">
        <f>IF($A3191 &lt;&gt; "",VLOOKUP($A3191,'Student reference sheet'!$A$2:$V$2329, 5,FALSE), "")</f>
        <v/>
      </c>
      <c r="S3191" s="39" t="str">
        <f>IF($A3191 &lt;&gt; "",VLOOKUP($A3191,'Student reference sheet'!$A$2:$V$2329, 6,FALSE), "")</f>
        <v/>
      </c>
      <c r="T3191" s="30" t="str">
        <f>IF($A3191 = "","",
IF(VLOOKUP($A3191,'Student reference sheet'!$A$2:$V$2329, 10,FALSE) = "Y", "Hispanic",
IF(VLOOKUP($A3191,'Student reference sheet'!$A$2:$V$2329,11,FALSE) &lt;&gt; "",
IF(VLOOKUP($A3191,'Student reference sheet'!$A$2:$V$2329,11,FALSE) = "UNK", "Unknown", VLOOKUP(VALUE(VLOOKUP($A3191,'Student reference sheet'!$A$2:$V$2329,11,FALSE)),'Ethnicity Reference'!$A$2:$B$22,2,FALSE)),
IF(VLOOKUP($A3191,'Student reference sheet'!$A$2:$V$2329,9,FALSE) &lt;&gt; "", VLOOKUP(VALUE(VLOOKUP($A3191,'Student reference sheet'!$A$2:$V$2329,9,FALSE)),'Ethnicity Reference'!$A$2:$B$22,2,FALSE),"Unknown"))))</f>
        <v/>
      </c>
      <c r="U3191" s="35"/>
    </row>
    <row r="3192" spans="1:21" ht="15.75">
      <c r="A3192" s="47"/>
      <c r="B3192" s="33"/>
      <c r="C3192" s="39" t="str">
        <f>IF($A3192 &lt;&gt; "",VLOOKUP($A3192,'Student reference sheet'!$A$2:$V$2329, 3,FALSE), "")</f>
        <v/>
      </c>
      <c r="D3192" s="39" t="str">
        <f>IF($A3192 &lt;&gt; "",VLOOKUP($A3192,'Student reference sheet'!$A$2:$V$2329, 2,FALSE), "")</f>
        <v/>
      </c>
      <c r="E3192" s="35"/>
      <c r="F3192" s="34"/>
      <c r="G3192" s="40" t="str">
        <f t="shared" ca="1" si="150"/>
        <v/>
      </c>
      <c r="H3192" s="40" t="str">
        <f t="shared" ca="1" si="151"/>
        <v/>
      </c>
      <c r="I3192" s="36" t="str">
        <f>IF($A3192 = "", "",
IF(COUNTIF(MINIMUM_DAY_DATES[], Attendance!J3192) &gt; 0, VLOOKUP(Attendance!$G3192,MINIMUM_DAY_PERIOD_SCHEDULE[], 2,TRUE),
IF(COUNTIF(RALLY_DATES[], Attendance!J3192) &gt; 0, VLOOKUP(Attendance!$G3192,RALLY_PERIOD_SCHEDULE[], 2,TRUE),
IF(WEEKDAY(Attendance!$J3192) = 2,
       IF(COUNTIF(FINALS_WEEK_MONDAY_DATE[],Attendance!$J3192) &gt; 0, VLOOKUP(Attendance!$G3192,FINALS_WEEK_MONDAY_PERIOD_SCHEDULE[],2,TRUE),
       VLOOKUP(Attendance!$G3192,REGULAR_WEEK_SCHEDULE[],6,TRUE)),
IF(WEEKDAY($J3192) = 3,
       IF(COUNTIF(FINALS_WEEK_TUESDAY_DATE[],Attendance!$J3192) &gt; 0, VLOOKUP(Attendance!$G3192,FINALS_WEEK_TUESDAY_PERIOD_SCHEDULE[],2,TRUE),
       VLOOKUP(Attendance!$G3192,REGULAR_WEEK_SCHEDULE[[Tuesday]:[Period]],5,TRUE)),
IF(WEEKDAY(Attendance!$J3192) = 4,
        IF(COUNTIF(BLOCK_WEDNESDAY_DATES[],Attendance!$J3192) &gt; 0, VLOOKUP(Attendance!$G3192,BLOCK_WEDNESDAY_PERIOD_SCHEDULE[],2,TRUE),
        IF(COUNTIF(FINALS_WEEK_WEDNESDAY_DATE[],Attendance!$J3192) &gt; 0, VLOOKUP(Attendance!$G3192,FINALS_WEEK_WEDNESDAY_PERIOD_SCHEDULE[],2,TRUE),
       VLOOKUP(Attendance!$G3192,REGULAR_WEEK_SCHEDULE[[Wednesday]:[Period]],4,TRUE))),
IF(WEEKDAY($J3192) = 5,
       IF(COUNTIF(BLOCK_THURSDAY_DATES[],Attendance!$J3192) &gt; 0, VLOOKUP(Attendance!$G3192,BLOCK_THURSDAY_PERIOD_SCHEDULE[],2,TRUE),
       IF(COUNTIF(FINALS_WEEK_THURSDAY_DATE[],Attendance!$J3192) &gt; 0, VLOOKUP(Attendance!$G3192,FINALS_WEEK_THURSDAY_PERIOD_SCHEDULE[],2,TRUE),
       VLOOKUP(Attendance!$G3192,REGULAR_WEEK_SCHEDULE[[Thursday]:[Period]],3,TRUE))),
IF(WEEKDAY(Attendance!$J3192) = 6,
       IF(COUNTIF(FINALS_WEEK_FRIDAY_DATE[],Attendance!$J3192) &gt; 0, VLOOKUP(Attendance!$G3192,FINALS_WEEK_FRIDAY_PERIOD_SCHEDULE[],2,TRUE),
       VLOOKUP(Attendance!$G3192,REGULAR_WEEK_SCHEDULE[[Friday]:[Period]],2,TRUE))))))))))</f>
        <v/>
      </c>
      <c r="J3192" s="41" t="str">
        <f t="shared" ca="1" si="152"/>
        <v/>
      </c>
      <c r="K3192" s="41" t="str">
        <f>IF($A3192 &lt;&gt; "",VLOOKUP($A3192,'Student reference sheet'!$A$2:$V$2329, 7,FALSE), "")</f>
        <v/>
      </c>
      <c r="L3192" s="30" t="str">
        <f>IF($A3192 ="", "", VLOOKUP($A3192, 'Student reference sheet'!$A$2:$Z$2603,23,FALSE))</f>
        <v/>
      </c>
      <c r="M3192" s="30" t="str">
        <f>IF($A3192 ="", "", VLOOKUP($A3192, 'Student reference sheet'!$A$2:$Z$2603,24,FALSE))</f>
        <v/>
      </c>
      <c r="N3192" s="30" t="str">
        <f>IF($A3192 ="", "", VLOOKUP($A3192, 'Student reference sheet'!$A$2:$Z$2603,26,FALSE))</f>
        <v/>
      </c>
      <c r="O3192" s="30" t="str">
        <f>IF($A3192 ="", "", VLOOKUP($A3192, 'Student reference sheet'!$A$2:$Z$2603,25,FALSE))</f>
        <v/>
      </c>
      <c r="P3192" s="39" t="str">
        <f>IF($A3192 = "", "", IF(OR(VLOOKUP($A3192,'Student reference sheet'!$A$2:$V$2400,8,FALSE) = "R",  VLOOKUP($A3192,'Student reference sheet'!$A$2:$V$2400,8,FALSE) = "L"), "X", ""))</f>
        <v/>
      </c>
      <c r="Q3192" s="39" t="str">
        <f>IF($A3192 ="", "", VLOOKUP($A3192, 'Student reference sheet'!$A$2:$V$2603,22,FALSE))</f>
        <v/>
      </c>
      <c r="R3192" s="39" t="str">
        <f>IF($A3192 &lt;&gt; "",VLOOKUP($A3192,'Student reference sheet'!$A$2:$V$2329, 5,FALSE), "")</f>
        <v/>
      </c>
      <c r="S3192" s="39" t="str">
        <f>IF($A3192 &lt;&gt; "",VLOOKUP($A3192,'Student reference sheet'!$A$2:$V$2329, 6,FALSE), "")</f>
        <v/>
      </c>
      <c r="T3192" s="30" t="str">
        <f>IF($A3192 = "","",
IF(VLOOKUP($A3192,'Student reference sheet'!$A$2:$V$2329, 10,FALSE) = "Y", "Hispanic",
IF(VLOOKUP($A3192,'Student reference sheet'!$A$2:$V$2329,11,FALSE) &lt;&gt; "",
IF(VLOOKUP($A3192,'Student reference sheet'!$A$2:$V$2329,11,FALSE) = "UNK", "Unknown", VLOOKUP(VALUE(VLOOKUP($A3192,'Student reference sheet'!$A$2:$V$2329,11,FALSE)),'Ethnicity Reference'!$A$2:$B$22,2,FALSE)),
IF(VLOOKUP($A3192,'Student reference sheet'!$A$2:$V$2329,9,FALSE) &lt;&gt; "", VLOOKUP(VALUE(VLOOKUP($A3192,'Student reference sheet'!$A$2:$V$2329,9,FALSE)),'Ethnicity Reference'!$A$2:$B$22,2,FALSE),"Unknown"))))</f>
        <v/>
      </c>
      <c r="U3192" s="35"/>
    </row>
    <row r="3193" spans="1:21" ht="15.75">
      <c r="A3193" s="47"/>
      <c r="B3193" s="33"/>
      <c r="C3193" s="39" t="str">
        <f>IF($A3193 &lt;&gt; "",VLOOKUP($A3193,'Student reference sheet'!$A$2:$V$2329, 3,FALSE), "")</f>
        <v/>
      </c>
      <c r="D3193" s="39" t="str">
        <f>IF($A3193 &lt;&gt; "",VLOOKUP($A3193,'Student reference sheet'!$A$2:$V$2329, 2,FALSE), "")</f>
        <v/>
      </c>
      <c r="E3193" s="35"/>
      <c r="F3193" s="34"/>
      <c r="G3193" s="40" t="str">
        <f t="shared" ca="1" si="150"/>
        <v/>
      </c>
      <c r="H3193" s="40" t="str">
        <f t="shared" ca="1" si="151"/>
        <v/>
      </c>
      <c r="I3193" s="36" t="str">
        <f>IF($A3193 = "", "",
IF(COUNTIF(MINIMUM_DAY_DATES[], Attendance!J3193) &gt; 0, VLOOKUP(Attendance!$G3193,MINIMUM_DAY_PERIOD_SCHEDULE[], 2,TRUE),
IF(COUNTIF(RALLY_DATES[], Attendance!J3193) &gt; 0, VLOOKUP(Attendance!$G3193,RALLY_PERIOD_SCHEDULE[], 2,TRUE),
IF(WEEKDAY(Attendance!$J3193) = 2,
       IF(COUNTIF(FINALS_WEEK_MONDAY_DATE[],Attendance!$J3193) &gt; 0, VLOOKUP(Attendance!$G3193,FINALS_WEEK_MONDAY_PERIOD_SCHEDULE[],2,TRUE),
       VLOOKUP(Attendance!$G3193,REGULAR_WEEK_SCHEDULE[],6,TRUE)),
IF(WEEKDAY($J3193) = 3,
       IF(COUNTIF(FINALS_WEEK_TUESDAY_DATE[],Attendance!$J3193) &gt; 0, VLOOKUP(Attendance!$G3193,FINALS_WEEK_TUESDAY_PERIOD_SCHEDULE[],2,TRUE),
       VLOOKUP(Attendance!$G3193,REGULAR_WEEK_SCHEDULE[[Tuesday]:[Period]],5,TRUE)),
IF(WEEKDAY(Attendance!$J3193) = 4,
        IF(COUNTIF(BLOCK_WEDNESDAY_DATES[],Attendance!$J3193) &gt; 0, VLOOKUP(Attendance!$G3193,BLOCK_WEDNESDAY_PERIOD_SCHEDULE[],2,TRUE),
        IF(COUNTIF(FINALS_WEEK_WEDNESDAY_DATE[],Attendance!$J3193) &gt; 0, VLOOKUP(Attendance!$G3193,FINALS_WEEK_WEDNESDAY_PERIOD_SCHEDULE[],2,TRUE),
       VLOOKUP(Attendance!$G3193,REGULAR_WEEK_SCHEDULE[[Wednesday]:[Period]],4,TRUE))),
IF(WEEKDAY($J3193) = 5,
       IF(COUNTIF(BLOCK_THURSDAY_DATES[],Attendance!$J3193) &gt; 0, VLOOKUP(Attendance!$G3193,BLOCK_THURSDAY_PERIOD_SCHEDULE[],2,TRUE),
       IF(COUNTIF(FINALS_WEEK_THURSDAY_DATE[],Attendance!$J3193) &gt; 0, VLOOKUP(Attendance!$G3193,FINALS_WEEK_THURSDAY_PERIOD_SCHEDULE[],2,TRUE),
       VLOOKUP(Attendance!$G3193,REGULAR_WEEK_SCHEDULE[[Thursday]:[Period]],3,TRUE))),
IF(WEEKDAY(Attendance!$J3193) = 6,
       IF(COUNTIF(FINALS_WEEK_FRIDAY_DATE[],Attendance!$J3193) &gt; 0, VLOOKUP(Attendance!$G3193,FINALS_WEEK_FRIDAY_PERIOD_SCHEDULE[],2,TRUE),
       VLOOKUP(Attendance!$G3193,REGULAR_WEEK_SCHEDULE[[Friday]:[Period]],2,TRUE))))))))))</f>
        <v/>
      </c>
      <c r="J3193" s="41" t="str">
        <f t="shared" ca="1" si="152"/>
        <v/>
      </c>
      <c r="K3193" s="41" t="str">
        <f>IF($A3193 &lt;&gt; "",VLOOKUP($A3193,'Student reference sheet'!$A$2:$V$2329, 7,FALSE), "")</f>
        <v/>
      </c>
      <c r="L3193" s="30" t="str">
        <f>IF($A3193 ="", "", VLOOKUP($A3193, 'Student reference sheet'!$A$2:$Z$2603,23,FALSE))</f>
        <v/>
      </c>
      <c r="M3193" s="30" t="str">
        <f>IF($A3193 ="", "", VLOOKUP($A3193, 'Student reference sheet'!$A$2:$Z$2603,24,FALSE))</f>
        <v/>
      </c>
      <c r="N3193" s="30" t="str">
        <f>IF($A3193 ="", "", VLOOKUP($A3193, 'Student reference sheet'!$A$2:$Z$2603,26,FALSE))</f>
        <v/>
      </c>
      <c r="O3193" s="30" t="str">
        <f>IF($A3193 ="", "", VLOOKUP($A3193, 'Student reference sheet'!$A$2:$Z$2603,25,FALSE))</f>
        <v/>
      </c>
      <c r="P3193" s="39" t="str">
        <f>IF($A3193 = "", "", IF(OR(VLOOKUP($A3193,'Student reference sheet'!$A$2:$V$2400,8,FALSE) = "R",  VLOOKUP($A3193,'Student reference sheet'!$A$2:$V$2400,8,FALSE) = "L"), "X", ""))</f>
        <v/>
      </c>
      <c r="Q3193" s="39" t="str">
        <f>IF($A3193 ="", "", VLOOKUP($A3193, 'Student reference sheet'!$A$2:$V$2603,22,FALSE))</f>
        <v/>
      </c>
      <c r="R3193" s="39" t="str">
        <f>IF($A3193 &lt;&gt; "",VLOOKUP($A3193,'Student reference sheet'!$A$2:$V$2329, 5,FALSE), "")</f>
        <v/>
      </c>
      <c r="S3193" s="39" t="str">
        <f>IF($A3193 &lt;&gt; "",VLOOKUP($A3193,'Student reference sheet'!$A$2:$V$2329, 6,FALSE), "")</f>
        <v/>
      </c>
      <c r="T3193" s="30" t="str">
        <f>IF($A3193 = "","",
IF(VLOOKUP($A3193,'Student reference sheet'!$A$2:$V$2329, 10,FALSE) = "Y", "Hispanic",
IF(VLOOKUP($A3193,'Student reference sheet'!$A$2:$V$2329,11,FALSE) &lt;&gt; "",
IF(VLOOKUP($A3193,'Student reference sheet'!$A$2:$V$2329,11,FALSE) = "UNK", "Unknown", VLOOKUP(VALUE(VLOOKUP($A3193,'Student reference sheet'!$A$2:$V$2329,11,FALSE)),'Ethnicity Reference'!$A$2:$B$22,2,FALSE)),
IF(VLOOKUP($A3193,'Student reference sheet'!$A$2:$V$2329,9,FALSE) &lt;&gt; "", VLOOKUP(VALUE(VLOOKUP($A3193,'Student reference sheet'!$A$2:$V$2329,9,FALSE)),'Ethnicity Reference'!$A$2:$B$22,2,FALSE),"Unknown"))))</f>
        <v/>
      </c>
      <c r="U3193" s="35"/>
    </row>
    <row r="3194" spans="1:21" ht="15.75">
      <c r="A3194" s="47"/>
      <c r="B3194" s="33"/>
      <c r="C3194" s="39" t="str">
        <f>IF($A3194 &lt;&gt; "",VLOOKUP($A3194,'Student reference sheet'!$A$2:$V$2329, 3,FALSE), "")</f>
        <v/>
      </c>
      <c r="D3194" s="39" t="str">
        <f>IF($A3194 &lt;&gt; "",VLOOKUP($A3194,'Student reference sheet'!$A$2:$V$2329, 2,FALSE), "")</f>
        <v/>
      </c>
      <c r="E3194" s="35"/>
      <c r="F3194" s="34"/>
      <c r="G3194" s="40" t="str">
        <f t="shared" ca="1" si="150"/>
        <v/>
      </c>
      <c r="H3194" s="40" t="str">
        <f t="shared" ca="1" si="151"/>
        <v/>
      </c>
      <c r="I3194" s="36" t="str">
        <f>IF($A3194 = "", "",
IF(COUNTIF(MINIMUM_DAY_DATES[], Attendance!J3194) &gt; 0, VLOOKUP(Attendance!$G3194,MINIMUM_DAY_PERIOD_SCHEDULE[], 2,TRUE),
IF(COUNTIF(RALLY_DATES[], Attendance!J3194) &gt; 0, VLOOKUP(Attendance!$G3194,RALLY_PERIOD_SCHEDULE[], 2,TRUE),
IF(WEEKDAY(Attendance!$J3194) = 2,
       IF(COUNTIF(FINALS_WEEK_MONDAY_DATE[],Attendance!$J3194) &gt; 0, VLOOKUP(Attendance!$G3194,FINALS_WEEK_MONDAY_PERIOD_SCHEDULE[],2,TRUE),
       VLOOKUP(Attendance!$G3194,REGULAR_WEEK_SCHEDULE[],6,TRUE)),
IF(WEEKDAY($J3194) = 3,
       IF(COUNTIF(FINALS_WEEK_TUESDAY_DATE[],Attendance!$J3194) &gt; 0, VLOOKUP(Attendance!$G3194,FINALS_WEEK_TUESDAY_PERIOD_SCHEDULE[],2,TRUE),
       VLOOKUP(Attendance!$G3194,REGULAR_WEEK_SCHEDULE[[Tuesday]:[Period]],5,TRUE)),
IF(WEEKDAY(Attendance!$J3194) = 4,
        IF(COUNTIF(BLOCK_WEDNESDAY_DATES[],Attendance!$J3194) &gt; 0, VLOOKUP(Attendance!$G3194,BLOCK_WEDNESDAY_PERIOD_SCHEDULE[],2,TRUE),
        IF(COUNTIF(FINALS_WEEK_WEDNESDAY_DATE[],Attendance!$J3194) &gt; 0, VLOOKUP(Attendance!$G3194,FINALS_WEEK_WEDNESDAY_PERIOD_SCHEDULE[],2,TRUE),
       VLOOKUP(Attendance!$G3194,REGULAR_WEEK_SCHEDULE[[Wednesday]:[Period]],4,TRUE))),
IF(WEEKDAY($J3194) = 5,
       IF(COUNTIF(BLOCK_THURSDAY_DATES[],Attendance!$J3194) &gt; 0, VLOOKUP(Attendance!$G3194,BLOCK_THURSDAY_PERIOD_SCHEDULE[],2,TRUE),
       IF(COUNTIF(FINALS_WEEK_THURSDAY_DATE[],Attendance!$J3194) &gt; 0, VLOOKUP(Attendance!$G3194,FINALS_WEEK_THURSDAY_PERIOD_SCHEDULE[],2,TRUE),
       VLOOKUP(Attendance!$G3194,REGULAR_WEEK_SCHEDULE[[Thursday]:[Period]],3,TRUE))),
IF(WEEKDAY(Attendance!$J3194) = 6,
       IF(COUNTIF(FINALS_WEEK_FRIDAY_DATE[],Attendance!$J3194) &gt; 0, VLOOKUP(Attendance!$G3194,FINALS_WEEK_FRIDAY_PERIOD_SCHEDULE[],2,TRUE),
       VLOOKUP(Attendance!$G3194,REGULAR_WEEK_SCHEDULE[[Friday]:[Period]],2,TRUE))))))))))</f>
        <v/>
      </c>
      <c r="J3194" s="41" t="str">
        <f t="shared" ca="1" si="152"/>
        <v/>
      </c>
      <c r="K3194" s="41" t="str">
        <f>IF($A3194 &lt;&gt; "",VLOOKUP($A3194,'Student reference sheet'!$A$2:$V$2329, 7,FALSE), "")</f>
        <v/>
      </c>
      <c r="L3194" s="30" t="str">
        <f>IF($A3194 ="", "", VLOOKUP($A3194, 'Student reference sheet'!$A$2:$Z$2603,23,FALSE))</f>
        <v/>
      </c>
      <c r="M3194" s="30" t="str">
        <f>IF($A3194 ="", "", VLOOKUP($A3194, 'Student reference sheet'!$A$2:$Z$2603,24,FALSE))</f>
        <v/>
      </c>
      <c r="N3194" s="30" t="str">
        <f>IF($A3194 ="", "", VLOOKUP($A3194, 'Student reference sheet'!$A$2:$Z$2603,26,FALSE))</f>
        <v/>
      </c>
      <c r="O3194" s="30" t="str">
        <f>IF($A3194 ="", "", VLOOKUP($A3194, 'Student reference sheet'!$A$2:$Z$2603,25,FALSE))</f>
        <v/>
      </c>
      <c r="P3194" s="39" t="str">
        <f>IF($A3194 = "", "", IF(OR(VLOOKUP($A3194,'Student reference sheet'!$A$2:$V$2400,8,FALSE) = "R",  VLOOKUP($A3194,'Student reference sheet'!$A$2:$V$2400,8,FALSE) = "L"), "X", ""))</f>
        <v/>
      </c>
      <c r="Q3194" s="39" t="str">
        <f>IF($A3194 ="", "", VLOOKUP($A3194, 'Student reference sheet'!$A$2:$V$2603,22,FALSE))</f>
        <v/>
      </c>
      <c r="R3194" s="39" t="str">
        <f>IF($A3194 &lt;&gt; "",VLOOKUP($A3194,'Student reference sheet'!$A$2:$V$2329, 5,FALSE), "")</f>
        <v/>
      </c>
      <c r="S3194" s="39" t="str">
        <f>IF($A3194 &lt;&gt; "",VLOOKUP($A3194,'Student reference sheet'!$A$2:$V$2329, 6,FALSE), "")</f>
        <v/>
      </c>
      <c r="T3194" s="30" t="str">
        <f>IF($A3194 = "","",
IF(VLOOKUP($A3194,'Student reference sheet'!$A$2:$V$2329, 10,FALSE) = "Y", "Hispanic",
IF(VLOOKUP($A3194,'Student reference sheet'!$A$2:$V$2329,11,FALSE) &lt;&gt; "",
IF(VLOOKUP($A3194,'Student reference sheet'!$A$2:$V$2329,11,FALSE) = "UNK", "Unknown", VLOOKUP(VALUE(VLOOKUP($A3194,'Student reference sheet'!$A$2:$V$2329,11,FALSE)),'Ethnicity Reference'!$A$2:$B$22,2,FALSE)),
IF(VLOOKUP($A3194,'Student reference sheet'!$A$2:$V$2329,9,FALSE) &lt;&gt; "", VLOOKUP(VALUE(VLOOKUP($A3194,'Student reference sheet'!$A$2:$V$2329,9,FALSE)),'Ethnicity Reference'!$A$2:$B$22,2,FALSE),"Unknown"))))</f>
        <v/>
      </c>
      <c r="U3194" s="35"/>
    </row>
    <row r="3195" spans="1:21" ht="15.75">
      <c r="A3195" s="47"/>
      <c r="B3195" s="33"/>
      <c r="C3195" s="39" t="str">
        <f>IF($A3195 &lt;&gt; "",VLOOKUP($A3195,'Student reference sheet'!$A$2:$V$2329, 3,FALSE), "")</f>
        <v/>
      </c>
      <c r="D3195" s="39" t="str">
        <f>IF($A3195 &lt;&gt; "",VLOOKUP($A3195,'Student reference sheet'!$A$2:$V$2329, 2,FALSE), "")</f>
        <v/>
      </c>
      <c r="E3195" s="35"/>
      <c r="F3195" s="34"/>
      <c r="G3195" s="40" t="str">
        <f t="shared" ca="1" si="150"/>
        <v/>
      </c>
      <c r="H3195" s="40" t="str">
        <f t="shared" ca="1" si="151"/>
        <v/>
      </c>
      <c r="I3195" s="36" t="str">
        <f>IF($A3195 = "", "",
IF(COUNTIF(MINIMUM_DAY_DATES[], Attendance!J3195) &gt; 0, VLOOKUP(Attendance!$G3195,MINIMUM_DAY_PERIOD_SCHEDULE[], 2,TRUE),
IF(COUNTIF(RALLY_DATES[], Attendance!J3195) &gt; 0, VLOOKUP(Attendance!$G3195,RALLY_PERIOD_SCHEDULE[], 2,TRUE),
IF(WEEKDAY(Attendance!$J3195) = 2,
       IF(COUNTIF(FINALS_WEEK_MONDAY_DATE[],Attendance!$J3195) &gt; 0, VLOOKUP(Attendance!$G3195,FINALS_WEEK_MONDAY_PERIOD_SCHEDULE[],2,TRUE),
       VLOOKUP(Attendance!$G3195,REGULAR_WEEK_SCHEDULE[],6,TRUE)),
IF(WEEKDAY($J3195) = 3,
       IF(COUNTIF(FINALS_WEEK_TUESDAY_DATE[],Attendance!$J3195) &gt; 0, VLOOKUP(Attendance!$G3195,FINALS_WEEK_TUESDAY_PERIOD_SCHEDULE[],2,TRUE),
       VLOOKUP(Attendance!$G3195,REGULAR_WEEK_SCHEDULE[[Tuesday]:[Period]],5,TRUE)),
IF(WEEKDAY(Attendance!$J3195) = 4,
        IF(COUNTIF(BLOCK_WEDNESDAY_DATES[],Attendance!$J3195) &gt; 0, VLOOKUP(Attendance!$G3195,BLOCK_WEDNESDAY_PERIOD_SCHEDULE[],2,TRUE),
        IF(COUNTIF(FINALS_WEEK_WEDNESDAY_DATE[],Attendance!$J3195) &gt; 0, VLOOKUP(Attendance!$G3195,FINALS_WEEK_WEDNESDAY_PERIOD_SCHEDULE[],2,TRUE),
       VLOOKUP(Attendance!$G3195,REGULAR_WEEK_SCHEDULE[[Wednesday]:[Period]],4,TRUE))),
IF(WEEKDAY($J3195) = 5,
       IF(COUNTIF(BLOCK_THURSDAY_DATES[],Attendance!$J3195) &gt; 0, VLOOKUP(Attendance!$G3195,BLOCK_THURSDAY_PERIOD_SCHEDULE[],2,TRUE),
       IF(COUNTIF(FINALS_WEEK_THURSDAY_DATE[],Attendance!$J3195) &gt; 0, VLOOKUP(Attendance!$G3195,FINALS_WEEK_THURSDAY_PERIOD_SCHEDULE[],2,TRUE),
       VLOOKUP(Attendance!$G3195,REGULAR_WEEK_SCHEDULE[[Thursday]:[Period]],3,TRUE))),
IF(WEEKDAY(Attendance!$J3195) = 6,
       IF(COUNTIF(FINALS_WEEK_FRIDAY_DATE[],Attendance!$J3195) &gt; 0, VLOOKUP(Attendance!$G3195,FINALS_WEEK_FRIDAY_PERIOD_SCHEDULE[],2,TRUE),
       VLOOKUP(Attendance!$G3195,REGULAR_WEEK_SCHEDULE[[Friday]:[Period]],2,TRUE))))))))))</f>
        <v/>
      </c>
      <c r="J3195" s="41" t="str">
        <f t="shared" ca="1" si="152"/>
        <v/>
      </c>
      <c r="K3195" s="41" t="str">
        <f>IF($A3195 &lt;&gt; "",VLOOKUP($A3195,'Student reference sheet'!$A$2:$V$2329, 7,FALSE), "")</f>
        <v/>
      </c>
      <c r="L3195" s="30" t="str">
        <f>IF($A3195 ="", "", VLOOKUP($A3195, 'Student reference sheet'!$A$2:$Z$2603,23,FALSE))</f>
        <v/>
      </c>
      <c r="M3195" s="30" t="str">
        <f>IF($A3195 ="", "", VLOOKUP($A3195, 'Student reference sheet'!$A$2:$Z$2603,24,FALSE))</f>
        <v/>
      </c>
      <c r="N3195" s="30" t="str">
        <f>IF($A3195 ="", "", VLOOKUP($A3195, 'Student reference sheet'!$A$2:$Z$2603,26,FALSE))</f>
        <v/>
      </c>
      <c r="O3195" s="30" t="str">
        <f>IF($A3195 ="", "", VLOOKUP($A3195, 'Student reference sheet'!$A$2:$Z$2603,25,FALSE))</f>
        <v/>
      </c>
      <c r="P3195" s="39" t="str">
        <f>IF($A3195 = "", "", IF(OR(VLOOKUP($A3195,'Student reference sheet'!$A$2:$V$2400,8,FALSE) = "R",  VLOOKUP($A3195,'Student reference sheet'!$A$2:$V$2400,8,FALSE) = "L"), "X", ""))</f>
        <v/>
      </c>
      <c r="Q3195" s="39" t="str">
        <f>IF($A3195 ="", "", VLOOKUP($A3195, 'Student reference sheet'!$A$2:$V$2603,22,FALSE))</f>
        <v/>
      </c>
      <c r="R3195" s="39" t="str">
        <f>IF($A3195 &lt;&gt; "",VLOOKUP($A3195,'Student reference sheet'!$A$2:$V$2329, 5,FALSE), "")</f>
        <v/>
      </c>
      <c r="S3195" s="39" t="str">
        <f>IF($A3195 &lt;&gt; "",VLOOKUP($A3195,'Student reference sheet'!$A$2:$V$2329, 6,FALSE), "")</f>
        <v/>
      </c>
      <c r="T3195" s="30" t="str">
        <f>IF($A3195 = "","",
IF(VLOOKUP($A3195,'Student reference sheet'!$A$2:$V$2329, 10,FALSE) = "Y", "Hispanic",
IF(VLOOKUP($A3195,'Student reference sheet'!$A$2:$V$2329,11,FALSE) &lt;&gt; "",
IF(VLOOKUP($A3195,'Student reference sheet'!$A$2:$V$2329,11,FALSE) = "UNK", "Unknown", VLOOKUP(VALUE(VLOOKUP($A3195,'Student reference sheet'!$A$2:$V$2329,11,FALSE)),'Ethnicity Reference'!$A$2:$B$22,2,FALSE)),
IF(VLOOKUP($A3195,'Student reference sheet'!$A$2:$V$2329,9,FALSE) &lt;&gt; "", VLOOKUP(VALUE(VLOOKUP($A3195,'Student reference sheet'!$A$2:$V$2329,9,FALSE)),'Ethnicity Reference'!$A$2:$B$22,2,FALSE),"Unknown"))))</f>
        <v/>
      </c>
      <c r="U3195" s="35"/>
    </row>
    <row r="3196" spans="1:21" ht="15.75">
      <c r="A3196" s="47"/>
      <c r="B3196" s="33"/>
      <c r="C3196" s="39" t="str">
        <f>IF($A3196 &lt;&gt; "",VLOOKUP($A3196,'Student reference sheet'!$A$2:$V$2329, 3,FALSE), "")</f>
        <v/>
      </c>
      <c r="D3196" s="39" t="str">
        <f>IF($A3196 &lt;&gt; "",VLOOKUP($A3196,'Student reference sheet'!$A$2:$V$2329, 2,FALSE), "")</f>
        <v/>
      </c>
      <c r="E3196" s="35"/>
      <c r="F3196" s="34"/>
      <c r="G3196" s="40" t="str">
        <f t="shared" ca="1" si="150"/>
        <v/>
      </c>
      <c r="H3196" s="40" t="str">
        <f t="shared" ca="1" si="151"/>
        <v/>
      </c>
      <c r="I3196" s="36" t="str">
        <f>IF($A3196 = "", "",
IF(COUNTIF(MINIMUM_DAY_DATES[], Attendance!J3196) &gt; 0, VLOOKUP(Attendance!$G3196,MINIMUM_DAY_PERIOD_SCHEDULE[], 2,TRUE),
IF(COUNTIF(RALLY_DATES[], Attendance!J3196) &gt; 0, VLOOKUP(Attendance!$G3196,RALLY_PERIOD_SCHEDULE[], 2,TRUE),
IF(WEEKDAY(Attendance!$J3196) = 2,
       IF(COUNTIF(FINALS_WEEK_MONDAY_DATE[],Attendance!$J3196) &gt; 0, VLOOKUP(Attendance!$G3196,FINALS_WEEK_MONDAY_PERIOD_SCHEDULE[],2,TRUE),
       VLOOKUP(Attendance!$G3196,REGULAR_WEEK_SCHEDULE[],6,TRUE)),
IF(WEEKDAY($J3196) = 3,
       IF(COUNTIF(FINALS_WEEK_TUESDAY_DATE[],Attendance!$J3196) &gt; 0, VLOOKUP(Attendance!$G3196,FINALS_WEEK_TUESDAY_PERIOD_SCHEDULE[],2,TRUE),
       VLOOKUP(Attendance!$G3196,REGULAR_WEEK_SCHEDULE[[Tuesday]:[Period]],5,TRUE)),
IF(WEEKDAY(Attendance!$J3196) = 4,
        IF(COUNTIF(BLOCK_WEDNESDAY_DATES[],Attendance!$J3196) &gt; 0, VLOOKUP(Attendance!$G3196,BLOCK_WEDNESDAY_PERIOD_SCHEDULE[],2,TRUE),
        IF(COUNTIF(FINALS_WEEK_WEDNESDAY_DATE[],Attendance!$J3196) &gt; 0, VLOOKUP(Attendance!$G3196,FINALS_WEEK_WEDNESDAY_PERIOD_SCHEDULE[],2,TRUE),
       VLOOKUP(Attendance!$G3196,REGULAR_WEEK_SCHEDULE[[Wednesday]:[Period]],4,TRUE))),
IF(WEEKDAY($J3196) = 5,
       IF(COUNTIF(BLOCK_THURSDAY_DATES[],Attendance!$J3196) &gt; 0, VLOOKUP(Attendance!$G3196,BLOCK_THURSDAY_PERIOD_SCHEDULE[],2,TRUE),
       IF(COUNTIF(FINALS_WEEK_THURSDAY_DATE[],Attendance!$J3196) &gt; 0, VLOOKUP(Attendance!$G3196,FINALS_WEEK_THURSDAY_PERIOD_SCHEDULE[],2,TRUE),
       VLOOKUP(Attendance!$G3196,REGULAR_WEEK_SCHEDULE[[Thursday]:[Period]],3,TRUE))),
IF(WEEKDAY(Attendance!$J3196) = 6,
       IF(COUNTIF(FINALS_WEEK_FRIDAY_DATE[],Attendance!$J3196) &gt; 0, VLOOKUP(Attendance!$G3196,FINALS_WEEK_FRIDAY_PERIOD_SCHEDULE[],2,TRUE),
       VLOOKUP(Attendance!$G3196,REGULAR_WEEK_SCHEDULE[[Friday]:[Period]],2,TRUE))))))))))</f>
        <v/>
      </c>
      <c r="J3196" s="41" t="str">
        <f t="shared" ca="1" si="152"/>
        <v/>
      </c>
      <c r="K3196" s="41" t="str">
        <f>IF($A3196 &lt;&gt; "",VLOOKUP($A3196,'Student reference sheet'!$A$2:$V$2329, 7,FALSE), "")</f>
        <v/>
      </c>
      <c r="L3196" s="30" t="str">
        <f>IF($A3196 ="", "", VLOOKUP($A3196, 'Student reference sheet'!$A$2:$Z$2603,23,FALSE))</f>
        <v/>
      </c>
      <c r="M3196" s="30" t="str">
        <f>IF($A3196 ="", "", VLOOKUP($A3196, 'Student reference sheet'!$A$2:$Z$2603,24,FALSE))</f>
        <v/>
      </c>
      <c r="N3196" s="30" t="str">
        <f>IF($A3196 ="", "", VLOOKUP($A3196, 'Student reference sheet'!$A$2:$Z$2603,26,FALSE))</f>
        <v/>
      </c>
      <c r="O3196" s="30" t="str">
        <f>IF($A3196 ="", "", VLOOKUP($A3196, 'Student reference sheet'!$A$2:$Z$2603,25,FALSE))</f>
        <v/>
      </c>
      <c r="P3196" s="39" t="str">
        <f>IF($A3196 = "", "", IF(OR(VLOOKUP($A3196,'Student reference sheet'!$A$2:$V$2400,8,FALSE) = "R",  VLOOKUP($A3196,'Student reference sheet'!$A$2:$V$2400,8,FALSE) = "L"), "X", ""))</f>
        <v/>
      </c>
      <c r="Q3196" s="39" t="str">
        <f>IF($A3196 ="", "", VLOOKUP($A3196, 'Student reference sheet'!$A$2:$V$2603,22,FALSE))</f>
        <v/>
      </c>
      <c r="R3196" s="39" t="str">
        <f>IF($A3196 &lt;&gt; "",VLOOKUP($A3196,'Student reference sheet'!$A$2:$V$2329, 5,FALSE), "")</f>
        <v/>
      </c>
      <c r="S3196" s="39" t="str">
        <f>IF($A3196 &lt;&gt; "",VLOOKUP($A3196,'Student reference sheet'!$A$2:$V$2329, 6,FALSE), "")</f>
        <v/>
      </c>
      <c r="T3196" s="30" t="str">
        <f>IF($A3196 = "","",
IF(VLOOKUP($A3196,'Student reference sheet'!$A$2:$V$2329, 10,FALSE) = "Y", "Hispanic",
IF(VLOOKUP($A3196,'Student reference sheet'!$A$2:$V$2329,11,FALSE) &lt;&gt; "",
IF(VLOOKUP($A3196,'Student reference sheet'!$A$2:$V$2329,11,FALSE) = "UNK", "Unknown", VLOOKUP(VALUE(VLOOKUP($A3196,'Student reference sheet'!$A$2:$V$2329,11,FALSE)),'Ethnicity Reference'!$A$2:$B$22,2,FALSE)),
IF(VLOOKUP($A3196,'Student reference sheet'!$A$2:$V$2329,9,FALSE) &lt;&gt; "", VLOOKUP(VALUE(VLOOKUP($A3196,'Student reference sheet'!$A$2:$V$2329,9,FALSE)),'Ethnicity Reference'!$A$2:$B$22,2,FALSE),"Unknown"))))</f>
        <v/>
      </c>
      <c r="U3196" s="35"/>
    </row>
    <row r="3197" spans="1:21" ht="15.75">
      <c r="A3197" s="47"/>
      <c r="B3197" s="33"/>
      <c r="C3197" s="39" t="str">
        <f>IF($A3197 &lt;&gt; "",VLOOKUP($A3197,'Student reference sheet'!$A$2:$V$2329, 3,FALSE), "")</f>
        <v/>
      </c>
      <c r="D3197" s="39" t="str">
        <f>IF($A3197 &lt;&gt; "",VLOOKUP($A3197,'Student reference sheet'!$A$2:$V$2329, 2,FALSE), "")</f>
        <v/>
      </c>
      <c r="E3197" s="35"/>
      <c r="F3197" s="34"/>
      <c r="G3197" s="40" t="str">
        <f t="shared" ca="1" si="150"/>
        <v/>
      </c>
      <c r="H3197" s="40" t="str">
        <f t="shared" ca="1" si="151"/>
        <v/>
      </c>
      <c r="I3197" s="36" t="str">
        <f>IF($A3197 = "", "",
IF(COUNTIF(MINIMUM_DAY_DATES[], Attendance!J3197) &gt; 0, VLOOKUP(Attendance!$G3197,MINIMUM_DAY_PERIOD_SCHEDULE[], 2,TRUE),
IF(COUNTIF(RALLY_DATES[], Attendance!J3197) &gt; 0, VLOOKUP(Attendance!$G3197,RALLY_PERIOD_SCHEDULE[], 2,TRUE),
IF(WEEKDAY(Attendance!$J3197) = 2,
       IF(COUNTIF(FINALS_WEEK_MONDAY_DATE[],Attendance!$J3197) &gt; 0, VLOOKUP(Attendance!$G3197,FINALS_WEEK_MONDAY_PERIOD_SCHEDULE[],2,TRUE),
       VLOOKUP(Attendance!$G3197,REGULAR_WEEK_SCHEDULE[],6,TRUE)),
IF(WEEKDAY($J3197) = 3,
       IF(COUNTIF(FINALS_WEEK_TUESDAY_DATE[],Attendance!$J3197) &gt; 0, VLOOKUP(Attendance!$G3197,FINALS_WEEK_TUESDAY_PERIOD_SCHEDULE[],2,TRUE),
       VLOOKUP(Attendance!$G3197,REGULAR_WEEK_SCHEDULE[[Tuesday]:[Period]],5,TRUE)),
IF(WEEKDAY(Attendance!$J3197) = 4,
        IF(COUNTIF(BLOCK_WEDNESDAY_DATES[],Attendance!$J3197) &gt; 0, VLOOKUP(Attendance!$G3197,BLOCK_WEDNESDAY_PERIOD_SCHEDULE[],2,TRUE),
        IF(COUNTIF(FINALS_WEEK_WEDNESDAY_DATE[],Attendance!$J3197) &gt; 0, VLOOKUP(Attendance!$G3197,FINALS_WEEK_WEDNESDAY_PERIOD_SCHEDULE[],2,TRUE),
       VLOOKUP(Attendance!$G3197,REGULAR_WEEK_SCHEDULE[[Wednesday]:[Period]],4,TRUE))),
IF(WEEKDAY($J3197) = 5,
       IF(COUNTIF(BLOCK_THURSDAY_DATES[],Attendance!$J3197) &gt; 0, VLOOKUP(Attendance!$G3197,BLOCK_THURSDAY_PERIOD_SCHEDULE[],2,TRUE),
       IF(COUNTIF(FINALS_WEEK_THURSDAY_DATE[],Attendance!$J3197) &gt; 0, VLOOKUP(Attendance!$G3197,FINALS_WEEK_THURSDAY_PERIOD_SCHEDULE[],2,TRUE),
       VLOOKUP(Attendance!$G3197,REGULAR_WEEK_SCHEDULE[[Thursday]:[Period]],3,TRUE))),
IF(WEEKDAY(Attendance!$J3197) = 6,
       IF(COUNTIF(FINALS_WEEK_FRIDAY_DATE[],Attendance!$J3197) &gt; 0, VLOOKUP(Attendance!$G3197,FINALS_WEEK_FRIDAY_PERIOD_SCHEDULE[],2,TRUE),
       VLOOKUP(Attendance!$G3197,REGULAR_WEEK_SCHEDULE[[Friday]:[Period]],2,TRUE))))))))))</f>
        <v/>
      </c>
      <c r="J3197" s="41" t="str">
        <f t="shared" ca="1" si="152"/>
        <v/>
      </c>
      <c r="K3197" s="41" t="str">
        <f>IF($A3197 &lt;&gt; "",VLOOKUP($A3197,'Student reference sheet'!$A$2:$V$2329, 7,FALSE), "")</f>
        <v/>
      </c>
      <c r="L3197" s="30" t="str">
        <f>IF($A3197 ="", "", VLOOKUP($A3197, 'Student reference sheet'!$A$2:$Z$2603,23,FALSE))</f>
        <v/>
      </c>
      <c r="M3197" s="30" t="str">
        <f>IF($A3197 ="", "", VLOOKUP($A3197, 'Student reference sheet'!$A$2:$Z$2603,24,FALSE))</f>
        <v/>
      </c>
      <c r="N3197" s="30" t="str">
        <f>IF($A3197 ="", "", VLOOKUP($A3197, 'Student reference sheet'!$A$2:$Z$2603,26,FALSE))</f>
        <v/>
      </c>
      <c r="O3197" s="30" t="str">
        <f>IF($A3197 ="", "", VLOOKUP($A3197, 'Student reference sheet'!$A$2:$Z$2603,25,FALSE))</f>
        <v/>
      </c>
      <c r="P3197" s="39" t="str">
        <f>IF($A3197 = "", "", IF(OR(VLOOKUP($A3197,'Student reference sheet'!$A$2:$V$2400,8,FALSE) = "R",  VLOOKUP($A3197,'Student reference sheet'!$A$2:$V$2400,8,FALSE) = "L"), "X", ""))</f>
        <v/>
      </c>
      <c r="Q3197" s="39" t="str">
        <f>IF($A3197 ="", "", VLOOKUP($A3197, 'Student reference sheet'!$A$2:$V$2603,22,FALSE))</f>
        <v/>
      </c>
      <c r="R3197" s="39" t="str">
        <f>IF($A3197 &lt;&gt; "",VLOOKUP($A3197,'Student reference sheet'!$A$2:$V$2329, 5,FALSE), "")</f>
        <v/>
      </c>
      <c r="S3197" s="39" t="str">
        <f>IF($A3197 &lt;&gt; "",VLOOKUP($A3197,'Student reference sheet'!$A$2:$V$2329, 6,FALSE), "")</f>
        <v/>
      </c>
      <c r="T3197" s="30" t="str">
        <f>IF($A3197 = "","",
IF(VLOOKUP($A3197,'Student reference sheet'!$A$2:$V$2329, 10,FALSE) = "Y", "Hispanic",
IF(VLOOKUP($A3197,'Student reference sheet'!$A$2:$V$2329,11,FALSE) &lt;&gt; "",
IF(VLOOKUP($A3197,'Student reference sheet'!$A$2:$V$2329,11,FALSE) = "UNK", "Unknown", VLOOKUP(VALUE(VLOOKUP($A3197,'Student reference sheet'!$A$2:$V$2329,11,FALSE)),'Ethnicity Reference'!$A$2:$B$22,2,FALSE)),
IF(VLOOKUP($A3197,'Student reference sheet'!$A$2:$V$2329,9,FALSE) &lt;&gt; "", VLOOKUP(VALUE(VLOOKUP($A3197,'Student reference sheet'!$A$2:$V$2329,9,FALSE)),'Ethnicity Reference'!$A$2:$B$22,2,FALSE),"Unknown"))))</f>
        <v/>
      </c>
      <c r="U3197" s="35"/>
    </row>
    <row r="3198" spans="1:21" ht="15.75">
      <c r="A3198" s="47"/>
      <c r="B3198" s="33"/>
      <c r="C3198" s="39" t="str">
        <f>IF($A3198 &lt;&gt; "",VLOOKUP($A3198,'Student reference sheet'!$A$2:$V$2329, 3,FALSE), "")</f>
        <v/>
      </c>
      <c r="D3198" s="39" t="str">
        <f>IF($A3198 &lt;&gt; "",VLOOKUP($A3198,'Student reference sheet'!$A$2:$V$2329, 2,FALSE), "")</f>
        <v/>
      </c>
      <c r="E3198" s="35"/>
      <c r="F3198" s="34"/>
      <c r="G3198" s="40" t="str">
        <f t="shared" ca="1" si="150"/>
        <v/>
      </c>
      <c r="H3198" s="40" t="str">
        <f t="shared" ca="1" si="151"/>
        <v/>
      </c>
      <c r="I3198" s="36" t="str">
        <f>IF($A3198 = "", "",
IF(COUNTIF(MINIMUM_DAY_DATES[], Attendance!J3198) &gt; 0, VLOOKUP(Attendance!$G3198,MINIMUM_DAY_PERIOD_SCHEDULE[], 2,TRUE),
IF(COUNTIF(RALLY_DATES[], Attendance!J3198) &gt; 0, VLOOKUP(Attendance!$G3198,RALLY_PERIOD_SCHEDULE[], 2,TRUE),
IF(WEEKDAY(Attendance!$J3198) = 2,
       IF(COUNTIF(FINALS_WEEK_MONDAY_DATE[],Attendance!$J3198) &gt; 0, VLOOKUP(Attendance!$G3198,FINALS_WEEK_MONDAY_PERIOD_SCHEDULE[],2,TRUE),
       VLOOKUP(Attendance!$G3198,REGULAR_WEEK_SCHEDULE[],6,TRUE)),
IF(WEEKDAY($J3198) = 3,
       IF(COUNTIF(FINALS_WEEK_TUESDAY_DATE[],Attendance!$J3198) &gt; 0, VLOOKUP(Attendance!$G3198,FINALS_WEEK_TUESDAY_PERIOD_SCHEDULE[],2,TRUE),
       VLOOKUP(Attendance!$G3198,REGULAR_WEEK_SCHEDULE[[Tuesday]:[Period]],5,TRUE)),
IF(WEEKDAY(Attendance!$J3198) = 4,
        IF(COUNTIF(BLOCK_WEDNESDAY_DATES[],Attendance!$J3198) &gt; 0, VLOOKUP(Attendance!$G3198,BLOCK_WEDNESDAY_PERIOD_SCHEDULE[],2,TRUE),
        IF(COUNTIF(FINALS_WEEK_WEDNESDAY_DATE[],Attendance!$J3198) &gt; 0, VLOOKUP(Attendance!$G3198,FINALS_WEEK_WEDNESDAY_PERIOD_SCHEDULE[],2,TRUE),
       VLOOKUP(Attendance!$G3198,REGULAR_WEEK_SCHEDULE[[Wednesday]:[Period]],4,TRUE))),
IF(WEEKDAY($J3198) = 5,
       IF(COUNTIF(BLOCK_THURSDAY_DATES[],Attendance!$J3198) &gt; 0, VLOOKUP(Attendance!$G3198,BLOCK_THURSDAY_PERIOD_SCHEDULE[],2,TRUE),
       IF(COUNTIF(FINALS_WEEK_THURSDAY_DATE[],Attendance!$J3198) &gt; 0, VLOOKUP(Attendance!$G3198,FINALS_WEEK_THURSDAY_PERIOD_SCHEDULE[],2,TRUE),
       VLOOKUP(Attendance!$G3198,REGULAR_WEEK_SCHEDULE[[Thursday]:[Period]],3,TRUE))),
IF(WEEKDAY(Attendance!$J3198) = 6,
       IF(COUNTIF(FINALS_WEEK_FRIDAY_DATE[],Attendance!$J3198) &gt; 0, VLOOKUP(Attendance!$G3198,FINALS_WEEK_FRIDAY_PERIOD_SCHEDULE[],2,TRUE),
       VLOOKUP(Attendance!$G3198,REGULAR_WEEK_SCHEDULE[[Friday]:[Period]],2,TRUE))))))))))</f>
        <v/>
      </c>
      <c r="J3198" s="41" t="str">
        <f t="shared" ca="1" si="152"/>
        <v/>
      </c>
      <c r="K3198" s="41" t="str">
        <f>IF($A3198 &lt;&gt; "",VLOOKUP($A3198,'Student reference sheet'!$A$2:$V$2329, 7,FALSE), "")</f>
        <v/>
      </c>
      <c r="L3198" s="30" t="str">
        <f>IF($A3198 ="", "", VLOOKUP($A3198, 'Student reference sheet'!$A$2:$Z$2603,23,FALSE))</f>
        <v/>
      </c>
      <c r="M3198" s="30" t="str">
        <f>IF($A3198 ="", "", VLOOKUP($A3198, 'Student reference sheet'!$A$2:$Z$2603,24,FALSE))</f>
        <v/>
      </c>
      <c r="N3198" s="30" t="str">
        <f>IF($A3198 ="", "", VLOOKUP($A3198, 'Student reference sheet'!$A$2:$Z$2603,26,FALSE))</f>
        <v/>
      </c>
      <c r="O3198" s="30" t="str">
        <f>IF($A3198 ="", "", VLOOKUP($A3198, 'Student reference sheet'!$A$2:$Z$2603,25,FALSE))</f>
        <v/>
      </c>
      <c r="P3198" s="39" t="str">
        <f>IF($A3198 = "", "", IF(OR(VLOOKUP($A3198,'Student reference sheet'!$A$2:$V$2400,8,FALSE) = "R",  VLOOKUP($A3198,'Student reference sheet'!$A$2:$V$2400,8,FALSE) = "L"), "X", ""))</f>
        <v/>
      </c>
      <c r="Q3198" s="39" t="str">
        <f>IF($A3198 ="", "", VLOOKUP($A3198, 'Student reference sheet'!$A$2:$V$2603,22,FALSE))</f>
        <v/>
      </c>
      <c r="R3198" s="39" t="str">
        <f>IF($A3198 &lt;&gt; "",VLOOKUP($A3198,'Student reference sheet'!$A$2:$V$2329, 5,FALSE), "")</f>
        <v/>
      </c>
      <c r="S3198" s="39" t="str">
        <f>IF($A3198 &lt;&gt; "",VLOOKUP($A3198,'Student reference sheet'!$A$2:$V$2329, 6,FALSE), "")</f>
        <v/>
      </c>
      <c r="T3198" s="30" t="str">
        <f>IF($A3198 = "","",
IF(VLOOKUP($A3198,'Student reference sheet'!$A$2:$V$2329, 10,FALSE) = "Y", "Hispanic",
IF(VLOOKUP($A3198,'Student reference sheet'!$A$2:$V$2329,11,FALSE) &lt;&gt; "",
IF(VLOOKUP($A3198,'Student reference sheet'!$A$2:$V$2329,11,FALSE) = "UNK", "Unknown", VLOOKUP(VALUE(VLOOKUP($A3198,'Student reference sheet'!$A$2:$V$2329,11,FALSE)),'Ethnicity Reference'!$A$2:$B$22,2,FALSE)),
IF(VLOOKUP($A3198,'Student reference sheet'!$A$2:$V$2329,9,FALSE) &lt;&gt; "", VLOOKUP(VALUE(VLOOKUP($A3198,'Student reference sheet'!$A$2:$V$2329,9,FALSE)),'Ethnicity Reference'!$A$2:$B$22,2,FALSE),"Unknown"))))</f>
        <v/>
      </c>
      <c r="U3198" s="35"/>
    </row>
    <row r="3199" spans="1:21" ht="15.75">
      <c r="A3199" s="47"/>
      <c r="B3199" s="33"/>
      <c r="C3199" s="39" t="str">
        <f>IF($A3199 &lt;&gt; "",VLOOKUP($A3199,'Student reference sheet'!$A$2:$V$2329, 3,FALSE), "")</f>
        <v/>
      </c>
      <c r="D3199" s="39" t="str">
        <f>IF($A3199 &lt;&gt; "",VLOOKUP($A3199,'Student reference sheet'!$A$2:$V$2329, 2,FALSE), "")</f>
        <v/>
      </c>
      <c r="E3199" s="35"/>
      <c r="F3199" s="34"/>
      <c r="G3199" s="40" t="str">
        <f t="shared" ca="1" si="150"/>
        <v/>
      </c>
      <c r="H3199" s="40" t="str">
        <f t="shared" ca="1" si="151"/>
        <v/>
      </c>
      <c r="I3199" s="36" t="str">
        <f>IF($A3199 = "", "",
IF(COUNTIF(MINIMUM_DAY_DATES[], Attendance!J3199) &gt; 0, VLOOKUP(Attendance!$G3199,MINIMUM_DAY_PERIOD_SCHEDULE[], 2,TRUE),
IF(COUNTIF(RALLY_DATES[], Attendance!J3199) &gt; 0, VLOOKUP(Attendance!$G3199,RALLY_PERIOD_SCHEDULE[], 2,TRUE),
IF(WEEKDAY(Attendance!$J3199) = 2,
       IF(COUNTIF(FINALS_WEEK_MONDAY_DATE[],Attendance!$J3199) &gt; 0, VLOOKUP(Attendance!$G3199,FINALS_WEEK_MONDAY_PERIOD_SCHEDULE[],2,TRUE),
       VLOOKUP(Attendance!$G3199,REGULAR_WEEK_SCHEDULE[],6,TRUE)),
IF(WEEKDAY($J3199) = 3,
       IF(COUNTIF(FINALS_WEEK_TUESDAY_DATE[],Attendance!$J3199) &gt; 0, VLOOKUP(Attendance!$G3199,FINALS_WEEK_TUESDAY_PERIOD_SCHEDULE[],2,TRUE),
       VLOOKUP(Attendance!$G3199,REGULAR_WEEK_SCHEDULE[[Tuesday]:[Period]],5,TRUE)),
IF(WEEKDAY(Attendance!$J3199) = 4,
        IF(COUNTIF(BLOCK_WEDNESDAY_DATES[],Attendance!$J3199) &gt; 0, VLOOKUP(Attendance!$G3199,BLOCK_WEDNESDAY_PERIOD_SCHEDULE[],2,TRUE),
        IF(COUNTIF(FINALS_WEEK_WEDNESDAY_DATE[],Attendance!$J3199) &gt; 0, VLOOKUP(Attendance!$G3199,FINALS_WEEK_WEDNESDAY_PERIOD_SCHEDULE[],2,TRUE),
       VLOOKUP(Attendance!$G3199,REGULAR_WEEK_SCHEDULE[[Wednesday]:[Period]],4,TRUE))),
IF(WEEKDAY($J3199) = 5,
       IF(COUNTIF(BLOCK_THURSDAY_DATES[],Attendance!$J3199) &gt; 0, VLOOKUP(Attendance!$G3199,BLOCK_THURSDAY_PERIOD_SCHEDULE[],2,TRUE),
       IF(COUNTIF(FINALS_WEEK_THURSDAY_DATE[],Attendance!$J3199) &gt; 0, VLOOKUP(Attendance!$G3199,FINALS_WEEK_THURSDAY_PERIOD_SCHEDULE[],2,TRUE),
       VLOOKUP(Attendance!$G3199,REGULAR_WEEK_SCHEDULE[[Thursday]:[Period]],3,TRUE))),
IF(WEEKDAY(Attendance!$J3199) = 6,
       IF(COUNTIF(FINALS_WEEK_FRIDAY_DATE[],Attendance!$J3199) &gt; 0, VLOOKUP(Attendance!$G3199,FINALS_WEEK_FRIDAY_PERIOD_SCHEDULE[],2,TRUE),
       VLOOKUP(Attendance!$G3199,REGULAR_WEEK_SCHEDULE[[Friday]:[Period]],2,TRUE))))))))))</f>
        <v/>
      </c>
      <c r="J3199" s="41" t="str">
        <f t="shared" ca="1" si="152"/>
        <v/>
      </c>
      <c r="K3199" s="41" t="str">
        <f>IF($A3199 &lt;&gt; "",VLOOKUP($A3199,'Student reference sheet'!$A$2:$V$2329, 7,FALSE), "")</f>
        <v/>
      </c>
      <c r="L3199" s="30" t="str">
        <f>IF($A3199 ="", "", VLOOKUP($A3199, 'Student reference sheet'!$A$2:$Z$2603,23,FALSE))</f>
        <v/>
      </c>
      <c r="M3199" s="30" t="str">
        <f>IF($A3199 ="", "", VLOOKUP($A3199, 'Student reference sheet'!$A$2:$Z$2603,24,FALSE))</f>
        <v/>
      </c>
      <c r="N3199" s="30" t="str">
        <f>IF($A3199 ="", "", VLOOKUP($A3199, 'Student reference sheet'!$A$2:$Z$2603,26,FALSE))</f>
        <v/>
      </c>
      <c r="O3199" s="30" t="str">
        <f>IF($A3199 ="", "", VLOOKUP($A3199, 'Student reference sheet'!$A$2:$Z$2603,25,FALSE))</f>
        <v/>
      </c>
      <c r="P3199" s="39" t="str">
        <f>IF($A3199 = "", "", IF(OR(VLOOKUP($A3199,'Student reference sheet'!$A$2:$V$2400,8,FALSE) = "R",  VLOOKUP($A3199,'Student reference sheet'!$A$2:$V$2400,8,FALSE) = "L"), "X", ""))</f>
        <v/>
      </c>
      <c r="Q3199" s="39" t="str">
        <f>IF($A3199 ="", "", VLOOKUP($A3199, 'Student reference sheet'!$A$2:$V$2603,22,FALSE))</f>
        <v/>
      </c>
      <c r="R3199" s="39" t="str">
        <f>IF($A3199 &lt;&gt; "",VLOOKUP($A3199,'Student reference sheet'!$A$2:$V$2329, 5,FALSE), "")</f>
        <v/>
      </c>
      <c r="S3199" s="39" t="str">
        <f>IF($A3199 &lt;&gt; "",VLOOKUP($A3199,'Student reference sheet'!$A$2:$V$2329, 6,FALSE), "")</f>
        <v/>
      </c>
      <c r="T3199" s="30" t="str">
        <f>IF($A3199 = "","",
IF(VLOOKUP($A3199,'Student reference sheet'!$A$2:$V$2329, 10,FALSE) = "Y", "Hispanic",
IF(VLOOKUP($A3199,'Student reference sheet'!$A$2:$V$2329,11,FALSE) &lt;&gt; "",
IF(VLOOKUP($A3199,'Student reference sheet'!$A$2:$V$2329,11,FALSE) = "UNK", "Unknown", VLOOKUP(VALUE(VLOOKUP($A3199,'Student reference sheet'!$A$2:$V$2329,11,FALSE)),'Ethnicity Reference'!$A$2:$B$22,2,FALSE)),
IF(VLOOKUP($A3199,'Student reference sheet'!$A$2:$V$2329,9,FALSE) &lt;&gt; "", VLOOKUP(VALUE(VLOOKUP($A3199,'Student reference sheet'!$A$2:$V$2329,9,FALSE)),'Ethnicity Reference'!$A$2:$B$22,2,FALSE),"Unknown"))))</f>
        <v/>
      </c>
      <c r="U3199" s="35"/>
    </row>
    <row r="3200" spans="1:21" ht="15.75">
      <c r="A3200" s="47"/>
      <c r="B3200" s="33"/>
      <c r="C3200" s="39" t="str">
        <f>IF($A3200 &lt;&gt; "",VLOOKUP($A3200,'Student reference sheet'!$A$2:$V$2329, 3,FALSE), "")</f>
        <v/>
      </c>
      <c r="D3200" s="39" t="str">
        <f>IF($A3200 &lt;&gt; "",VLOOKUP($A3200,'Student reference sheet'!$A$2:$V$2329, 2,FALSE), "")</f>
        <v/>
      </c>
      <c r="E3200" s="35"/>
      <c r="F3200" s="34"/>
      <c r="G3200" s="40" t="str">
        <f t="shared" ca="1" si="150"/>
        <v/>
      </c>
      <c r="H3200" s="40" t="str">
        <f t="shared" ca="1" si="151"/>
        <v/>
      </c>
      <c r="I3200" s="36" t="str">
        <f>IF($A3200 = "", "",
IF(COUNTIF(MINIMUM_DAY_DATES[], Attendance!J3200) &gt; 0, VLOOKUP(Attendance!$G3200,MINIMUM_DAY_PERIOD_SCHEDULE[], 2,TRUE),
IF(COUNTIF(RALLY_DATES[], Attendance!J3200) &gt; 0, VLOOKUP(Attendance!$G3200,RALLY_PERIOD_SCHEDULE[], 2,TRUE),
IF(WEEKDAY(Attendance!$J3200) = 2,
       IF(COUNTIF(FINALS_WEEK_MONDAY_DATE[],Attendance!$J3200) &gt; 0, VLOOKUP(Attendance!$G3200,FINALS_WEEK_MONDAY_PERIOD_SCHEDULE[],2,TRUE),
       VLOOKUP(Attendance!$G3200,REGULAR_WEEK_SCHEDULE[],6,TRUE)),
IF(WEEKDAY($J3200) = 3,
       IF(COUNTIF(FINALS_WEEK_TUESDAY_DATE[],Attendance!$J3200) &gt; 0, VLOOKUP(Attendance!$G3200,FINALS_WEEK_TUESDAY_PERIOD_SCHEDULE[],2,TRUE),
       VLOOKUP(Attendance!$G3200,REGULAR_WEEK_SCHEDULE[[Tuesday]:[Period]],5,TRUE)),
IF(WEEKDAY(Attendance!$J3200) = 4,
        IF(COUNTIF(BLOCK_WEDNESDAY_DATES[],Attendance!$J3200) &gt; 0, VLOOKUP(Attendance!$G3200,BLOCK_WEDNESDAY_PERIOD_SCHEDULE[],2,TRUE),
        IF(COUNTIF(FINALS_WEEK_WEDNESDAY_DATE[],Attendance!$J3200) &gt; 0, VLOOKUP(Attendance!$G3200,FINALS_WEEK_WEDNESDAY_PERIOD_SCHEDULE[],2,TRUE),
       VLOOKUP(Attendance!$G3200,REGULAR_WEEK_SCHEDULE[[Wednesday]:[Period]],4,TRUE))),
IF(WEEKDAY($J3200) = 5,
       IF(COUNTIF(BLOCK_THURSDAY_DATES[],Attendance!$J3200) &gt; 0, VLOOKUP(Attendance!$G3200,BLOCK_THURSDAY_PERIOD_SCHEDULE[],2,TRUE),
       IF(COUNTIF(FINALS_WEEK_THURSDAY_DATE[],Attendance!$J3200) &gt; 0, VLOOKUP(Attendance!$G3200,FINALS_WEEK_THURSDAY_PERIOD_SCHEDULE[],2,TRUE),
       VLOOKUP(Attendance!$G3200,REGULAR_WEEK_SCHEDULE[[Thursday]:[Period]],3,TRUE))),
IF(WEEKDAY(Attendance!$J3200) = 6,
       IF(COUNTIF(FINALS_WEEK_FRIDAY_DATE[],Attendance!$J3200) &gt; 0, VLOOKUP(Attendance!$G3200,FINALS_WEEK_FRIDAY_PERIOD_SCHEDULE[],2,TRUE),
       VLOOKUP(Attendance!$G3200,REGULAR_WEEK_SCHEDULE[[Friday]:[Period]],2,TRUE))))))))))</f>
        <v/>
      </c>
      <c r="J3200" s="41" t="str">
        <f t="shared" ca="1" si="152"/>
        <v/>
      </c>
      <c r="K3200" s="41" t="str">
        <f>IF($A3200 &lt;&gt; "",VLOOKUP($A3200,'Student reference sheet'!$A$2:$V$2329, 7,FALSE), "")</f>
        <v/>
      </c>
      <c r="L3200" s="30" t="str">
        <f>IF($A3200 ="", "", VLOOKUP($A3200, 'Student reference sheet'!$A$2:$Z$2603,23,FALSE))</f>
        <v/>
      </c>
      <c r="M3200" s="30" t="str">
        <f>IF($A3200 ="", "", VLOOKUP($A3200, 'Student reference sheet'!$A$2:$Z$2603,24,FALSE))</f>
        <v/>
      </c>
      <c r="N3200" s="30" t="str">
        <f>IF($A3200 ="", "", VLOOKUP($A3200, 'Student reference sheet'!$A$2:$Z$2603,26,FALSE))</f>
        <v/>
      </c>
      <c r="O3200" s="30" t="str">
        <f>IF($A3200 ="", "", VLOOKUP($A3200, 'Student reference sheet'!$A$2:$Z$2603,25,FALSE))</f>
        <v/>
      </c>
      <c r="P3200" s="39" t="str">
        <f>IF($A3200 = "", "", IF(OR(VLOOKUP($A3200,'Student reference sheet'!$A$2:$V$2400,8,FALSE) = "R",  VLOOKUP($A3200,'Student reference sheet'!$A$2:$V$2400,8,FALSE) = "L"), "X", ""))</f>
        <v/>
      </c>
      <c r="Q3200" s="39" t="str">
        <f>IF($A3200 ="", "", VLOOKUP($A3200, 'Student reference sheet'!$A$2:$V$2603,22,FALSE))</f>
        <v/>
      </c>
      <c r="R3200" s="39" t="str">
        <f>IF($A3200 &lt;&gt; "",VLOOKUP($A3200,'Student reference sheet'!$A$2:$V$2329, 5,FALSE), "")</f>
        <v/>
      </c>
      <c r="S3200" s="39" t="str">
        <f>IF($A3200 &lt;&gt; "",VLOOKUP($A3200,'Student reference sheet'!$A$2:$V$2329, 6,FALSE), "")</f>
        <v/>
      </c>
      <c r="T3200" s="30" t="str">
        <f>IF($A3200 = "","",
IF(VLOOKUP($A3200,'Student reference sheet'!$A$2:$V$2329, 10,FALSE) = "Y", "Hispanic",
IF(VLOOKUP($A3200,'Student reference sheet'!$A$2:$V$2329,11,FALSE) &lt;&gt; "",
IF(VLOOKUP($A3200,'Student reference sheet'!$A$2:$V$2329,11,FALSE) = "UNK", "Unknown", VLOOKUP(VALUE(VLOOKUP($A3200,'Student reference sheet'!$A$2:$V$2329,11,FALSE)),'Ethnicity Reference'!$A$2:$B$22,2,FALSE)),
IF(VLOOKUP($A3200,'Student reference sheet'!$A$2:$V$2329,9,FALSE) &lt;&gt; "", VLOOKUP(VALUE(VLOOKUP($A3200,'Student reference sheet'!$A$2:$V$2329,9,FALSE)),'Ethnicity Reference'!$A$2:$B$22,2,FALSE),"Unknown"))))</f>
        <v/>
      </c>
      <c r="U3200" s="35"/>
    </row>
    <row r="3201" spans="1:21" ht="15.75">
      <c r="A3201" s="47"/>
      <c r="B3201" s="33"/>
      <c r="C3201" s="39" t="str">
        <f>IF($A3201 &lt;&gt; "",VLOOKUP($A3201,'Student reference sheet'!$A$2:$V$2329, 3,FALSE), "")</f>
        <v/>
      </c>
      <c r="D3201" s="39" t="str">
        <f>IF($A3201 &lt;&gt; "",VLOOKUP($A3201,'Student reference sheet'!$A$2:$V$2329, 2,FALSE), "")</f>
        <v/>
      </c>
      <c r="E3201" s="35"/>
      <c r="F3201" s="34"/>
      <c r="G3201" s="40" t="str">
        <f t="shared" ca="1" si="150"/>
        <v/>
      </c>
      <c r="H3201" s="40" t="str">
        <f t="shared" ca="1" si="151"/>
        <v/>
      </c>
      <c r="I3201" s="36" t="str">
        <f>IF($A3201 = "", "",
IF(COUNTIF(MINIMUM_DAY_DATES[], Attendance!J3201) &gt; 0, VLOOKUP(Attendance!$G3201,MINIMUM_DAY_PERIOD_SCHEDULE[], 2,TRUE),
IF(COUNTIF(RALLY_DATES[], Attendance!J3201) &gt; 0, VLOOKUP(Attendance!$G3201,RALLY_PERIOD_SCHEDULE[], 2,TRUE),
IF(WEEKDAY(Attendance!$J3201) = 2,
       IF(COUNTIF(FINALS_WEEK_MONDAY_DATE[],Attendance!$J3201) &gt; 0, VLOOKUP(Attendance!$G3201,FINALS_WEEK_MONDAY_PERIOD_SCHEDULE[],2,TRUE),
       VLOOKUP(Attendance!$G3201,REGULAR_WEEK_SCHEDULE[],6,TRUE)),
IF(WEEKDAY($J3201) = 3,
       IF(COUNTIF(FINALS_WEEK_TUESDAY_DATE[],Attendance!$J3201) &gt; 0, VLOOKUP(Attendance!$G3201,FINALS_WEEK_TUESDAY_PERIOD_SCHEDULE[],2,TRUE),
       VLOOKUP(Attendance!$G3201,REGULAR_WEEK_SCHEDULE[[Tuesday]:[Period]],5,TRUE)),
IF(WEEKDAY(Attendance!$J3201) = 4,
        IF(COUNTIF(BLOCK_WEDNESDAY_DATES[],Attendance!$J3201) &gt; 0, VLOOKUP(Attendance!$G3201,BLOCK_WEDNESDAY_PERIOD_SCHEDULE[],2,TRUE),
        IF(COUNTIF(FINALS_WEEK_WEDNESDAY_DATE[],Attendance!$J3201) &gt; 0, VLOOKUP(Attendance!$G3201,FINALS_WEEK_WEDNESDAY_PERIOD_SCHEDULE[],2,TRUE),
       VLOOKUP(Attendance!$G3201,REGULAR_WEEK_SCHEDULE[[Wednesday]:[Period]],4,TRUE))),
IF(WEEKDAY($J3201) = 5,
       IF(COUNTIF(BLOCK_THURSDAY_DATES[],Attendance!$J3201) &gt; 0, VLOOKUP(Attendance!$G3201,BLOCK_THURSDAY_PERIOD_SCHEDULE[],2,TRUE),
       IF(COUNTIF(FINALS_WEEK_THURSDAY_DATE[],Attendance!$J3201) &gt; 0, VLOOKUP(Attendance!$G3201,FINALS_WEEK_THURSDAY_PERIOD_SCHEDULE[],2,TRUE),
       VLOOKUP(Attendance!$G3201,REGULAR_WEEK_SCHEDULE[[Thursday]:[Period]],3,TRUE))),
IF(WEEKDAY(Attendance!$J3201) = 6,
       IF(COUNTIF(FINALS_WEEK_FRIDAY_DATE[],Attendance!$J3201) &gt; 0, VLOOKUP(Attendance!$G3201,FINALS_WEEK_FRIDAY_PERIOD_SCHEDULE[],2,TRUE),
       VLOOKUP(Attendance!$G3201,REGULAR_WEEK_SCHEDULE[[Friday]:[Period]],2,TRUE))))))))))</f>
        <v/>
      </c>
      <c r="J3201" s="41" t="str">
        <f t="shared" ca="1" si="152"/>
        <v/>
      </c>
      <c r="K3201" s="41" t="str">
        <f>IF($A3201 &lt;&gt; "",VLOOKUP($A3201,'Student reference sheet'!$A$2:$V$2329, 7,FALSE), "")</f>
        <v/>
      </c>
      <c r="L3201" s="30" t="str">
        <f>IF($A3201 ="", "", VLOOKUP($A3201, 'Student reference sheet'!$A$2:$Z$2603,23,FALSE))</f>
        <v/>
      </c>
      <c r="M3201" s="30" t="str">
        <f>IF($A3201 ="", "", VLOOKUP($A3201, 'Student reference sheet'!$A$2:$Z$2603,24,FALSE))</f>
        <v/>
      </c>
      <c r="N3201" s="30" t="str">
        <f>IF($A3201 ="", "", VLOOKUP($A3201, 'Student reference sheet'!$A$2:$Z$2603,26,FALSE))</f>
        <v/>
      </c>
      <c r="O3201" s="30" t="str">
        <f>IF($A3201 ="", "", VLOOKUP($A3201, 'Student reference sheet'!$A$2:$Z$2603,25,FALSE))</f>
        <v/>
      </c>
      <c r="P3201" s="39" t="str">
        <f>IF($A3201 = "", "", IF(OR(VLOOKUP($A3201,'Student reference sheet'!$A$2:$V$2400,8,FALSE) = "R",  VLOOKUP($A3201,'Student reference sheet'!$A$2:$V$2400,8,FALSE) = "L"), "X", ""))</f>
        <v/>
      </c>
      <c r="Q3201" s="39" t="str">
        <f>IF($A3201 ="", "", VLOOKUP($A3201, 'Student reference sheet'!$A$2:$V$2603,22,FALSE))</f>
        <v/>
      </c>
      <c r="R3201" s="39" t="str">
        <f>IF($A3201 &lt;&gt; "",VLOOKUP($A3201,'Student reference sheet'!$A$2:$V$2329, 5,FALSE), "")</f>
        <v/>
      </c>
      <c r="S3201" s="39" t="str">
        <f>IF($A3201 &lt;&gt; "",VLOOKUP($A3201,'Student reference sheet'!$A$2:$V$2329, 6,FALSE), "")</f>
        <v/>
      </c>
      <c r="T3201" s="30" t="str">
        <f>IF($A3201 = "","",
IF(VLOOKUP($A3201,'Student reference sheet'!$A$2:$V$2329, 10,FALSE) = "Y", "Hispanic",
IF(VLOOKUP($A3201,'Student reference sheet'!$A$2:$V$2329,11,FALSE) &lt;&gt; "",
IF(VLOOKUP($A3201,'Student reference sheet'!$A$2:$V$2329,11,FALSE) = "UNK", "Unknown", VLOOKUP(VALUE(VLOOKUP($A3201,'Student reference sheet'!$A$2:$V$2329,11,FALSE)),'Ethnicity Reference'!$A$2:$B$22,2,FALSE)),
IF(VLOOKUP($A3201,'Student reference sheet'!$A$2:$V$2329,9,FALSE) &lt;&gt; "", VLOOKUP(VALUE(VLOOKUP($A3201,'Student reference sheet'!$A$2:$V$2329,9,FALSE)),'Ethnicity Reference'!$A$2:$B$22,2,FALSE),"Unknown"))))</f>
        <v/>
      </c>
      <c r="U3201" s="35"/>
    </row>
    <row r="3202" spans="1:21" ht="15.75">
      <c r="A3202" s="47"/>
      <c r="B3202" s="33"/>
      <c r="C3202" s="39" t="str">
        <f>IF($A3202 &lt;&gt; "",VLOOKUP($A3202,'Student reference sheet'!$A$2:$V$2329, 3,FALSE), "")</f>
        <v/>
      </c>
      <c r="D3202" s="39" t="str">
        <f>IF($A3202 &lt;&gt; "",VLOOKUP($A3202,'Student reference sheet'!$A$2:$V$2329, 2,FALSE), "")</f>
        <v/>
      </c>
      <c r="E3202" s="35"/>
      <c r="F3202" s="34"/>
      <c r="G3202" s="40" t="str">
        <f t="shared" ca="1" si="150"/>
        <v/>
      </c>
      <c r="H3202" s="40" t="str">
        <f t="shared" ca="1" si="151"/>
        <v/>
      </c>
      <c r="I3202" s="36" t="str">
        <f>IF($A3202 = "", "",
IF(COUNTIF(MINIMUM_DAY_DATES[], Attendance!J3202) &gt; 0, VLOOKUP(Attendance!$G3202,MINIMUM_DAY_PERIOD_SCHEDULE[], 2,TRUE),
IF(COUNTIF(RALLY_DATES[], Attendance!J3202) &gt; 0, VLOOKUP(Attendance!$G3202,RALLY_PERIOD_SCHEDULE[], 2,TRUE),
IF(WEEKDAY(Attendance!$J3202) = 2,
       IF(COUNTIF(FINALS_WEEK_MONDAY_DATE[],Attendance!$J3202) &gt; 0, VLOOKUP(Attendance!$G3202,FINALS_WEEK_MONDAY_PERIOD_SCHEDULE[],2,TRUE),
       VLOOKUP(Attendance!$G3202,REGULAR_WEEK_SCHEDULE[],6,TRUE)),
IF(WEEKDAY($J3202) = 3,
       IF(COUNTIF(FINALS_WEEK_TUESDAY_DATE[],Attendance!$J3202) &gt; 0, VLOOKUP(Attendance!$G3202,FINALS_WEEK_TUESDAY_PERIOD_SCHEDULE[],2,TRUE),
       VLOOKUP(Attendance!$G3202,REGULAR_WEEK_SCHEDULE[[Tuesday]:[Period]],5,TRUE)),
IF(WEEKDAY(Attendance!$J3202) = 4,
        IF(COUNTIF(BLOCK_WEDNESDAY_DATES[],Attendance!$J3202) &gt; 0, VLOOKUP(Attendance!$G3202,BLOCK_WEDNESDAY_PERIOD_SCHEDULE[],2,TRUE),
        IF(COUNTIF(FINALS_WEEK_WEDNESDAY_DATE[],Attendance!$J3202) &gt; 0, VLOOKUP(Attendance!$G3202,FINALS_WEEK_WEDNESDAY_PERIOD_SCHEDULE[],2,TRUE),
       VLOOKUP(Attendance!$G3202,REGULAR_WEEK_SCHEDULE[[Wednesday]:[Period]],4,TRUE))),
IF(WEEKDAY($J3202) = 5,
       IF(COUNTIF(BLOCK_THURSDAY_DATES[],Attendance!$J3202) &gt; 0, VLOOKUP(Attendance!$G3202,BLOCK_THURSDAY_PERIOD_SCHEDULE[],2,TRUE),
       IF(COUNTIF(FINALS_WEEK_THURSDAY_DATE[],Attendance!$J3202) &gt; 0, VLOOKUP(Attendance!$G3202,FINALS_WEEK_THURSDAY_PERIOD_SCHEDULE[],2,TRUE),
       VLOOKUP(Attendance!$G3202,REGULAR_WEEK_SCHEDULE[[Thursday]:[Period]],3,TRUE))),
IF(WEEKDAY(Attendance!$J3202) = 6,
       IF(COUNTIF(FINALS_WEEK_FRIDAY_DATE[],Attendance!$J3202) &gt; 0, VLOOKUP(Attendance!$G3202,FINALS_WEEK_FRIDAY_PERIOD_SCHEDULE[],2,TRUE),
       VLOOKUP(Attendance!$G3202,REGULAR_WEEK_SCHEDULE[[Friday]:[Period]],2,TRUE))))))))))</f>
        <v/>
      </c>
      <c r="J3202" s="41" t="str">
        <f t="shared" ca="1" si="152"/>
        <v/>
      </c>
      <c r="K3202" s="41" t="str">
        <f>IF($A3202 &lt;&gt; "",VLOOKUP($A3202,'Student reference sheet'!$A$2:$V$2329, 7,FALSE), "")</f>
        <v/>
      </c>
      <c r="L3202" s="30" t="str">
        <f>IF($A3202 ="", "", VLOOKUP($A3202, 'Student reference sheet'!$A$2:$Z$2603,23,FALSE))</f>
        <v/>
      </c>
      <c r="M3202" s="30" t="str">
        <f>IF($A3202 ="", "", VLOOKUP($A3202, 'Student reference sheet'!$A$2:$Z$2603,24,FALSE))</f>
        <v/>
      </c>
      <c r="N3202" s="30" t="str">
        <f>IF($A3202 ="", "", VLOOKUP($A3202, 'Student reference sheet'!$A$2:$Z$2603,26,FALSE))</f>
        <v/>
      </c>
      <c r="O3202" s="30" t="str">
        <f>IF($A3202 ="", "", VLOOKUP($A3202, 'Student reference sheet'!$A$2:$Z$2603,25,FALSE))</f>
        <v/>
      </c>
      <c r="P3202" s="39" t="str">
        <f>IF($A3202 = "", "", IF(OR(VLOOKUP($A3202,'Student reference sheet'!$A$2:$V$2400,8,FALSE) = "R",  VLOOKUP($A3202,'Student reference sheet'!$A$2:$V$2400,8,FALSE) = "L"), "X", ""))</f>
        <v/>
      </c>
      <c r="Q3202" s="39" t="str">
        <f>IF($A3202 ="", "", VLOOKUP($A3202, 'Student reference sheet'!$A$2:$V$2603,22,FALSE))</f>
        <v/>
      </c>
      <c r="R3202" s="39" t="str">
        <f>IF($A3202 &lt;&gt; "",VLOOKUP($A3202,'Student reference sheet'!$A$2:$V$2329, 5,FALSE), "")</f>
        <v/>
      </c>
      <c r="S3202" s="39" t="str">
        <f>IF($A3202 &lt;&gt; "",VLOOKUP($A3202,'Student reference sheet'!$A$2:$V$2329, 6,FALSE), "")</f>
        <v/>
      </c>
      <c r="T3202" s="30" t="str">
        <f>IF($A3202 = "","",
IF(VLOOKUP($A3202,'Student reference sheet'!$A$2:$V$2329, 10,FALSE) = "Y", "Hispanic",
IF(VLOOKUP($A3202,'Student reference sheet'!$A$2:$V$2329,11,FALSE) &lt;&gt; "",
IF(VLOOKUP($A3202,'Student reference sheet'!$A$2:$V$2329,11,FALSE) = "UNK", "Unknown", VLOOKUP(VALUE(VLOOKUP($A3202,'Student reference sheet'!$A$2:$V$2329,11,FALSE)),'Ethnicity Reference'!$A$2:$B$22,2,FALSE)),
IF(VLOOKUP($A3202,'Student reference sheet'!$A$2:$V$2329,9,FALSE) &lt;&gt; "", VLOOKUP(VALUE(VLOOKUP($A3202,'Student reference sheet'!$A$2:$V$2329,9,FALSE)),'Ethnicity Reference'!$A$2:$B$22,2,FALSE),"Unknown"))))</f>
        <v/>
      </c>
      <c r="U3202" s="35"/>
    </row>
    <row r="3203" spans="1:21" ht="15.75">
      <c r="A3203" s="47"/>
      <c r="B3203" s="33"/>
      <c r="C3203" s="39" t="str">
        <f>IF($A3203 &lt;&gt; "",VLOOKUP($A3203,'Student reference sheet'!$A$2:$V$2329, 3,FALSE), "")</f>
        <v/>
      </c>
      <c r="D3203" s="39" t="str">
        <f>IF($A3203 &lt;&gt; "",VLOOKUP($A3203,'Student reference sheet'!$A$2:$V$2329, 2,FALSE), "")</f>
        <v/>
      </c>
      <c r="E3203" s="35"/>
      <c r="F3203" s="34"/>
      <c r="G3203" s="40" t="str">
        <f t="shared" ca="1" si="150"/>
        <v/>
      </c>
      <c r="H3203" s="40" t="str">
        <f t="shared" ca="1" si="151"/>
        <v/>
      </c>
      <c r="I3203" s="36" t="str">
        <f>IF($A3203 = "", "",
IF(COUNTIF(MINIMUM_DAY_DATES[], Attendance!J3203) &gt; 0, VLOOKUP(Attendance!$G3203,MINIMUM_DAY_PERIOD_SCHEDULE[], 2,TRUE),
IF(COUNTIF(RALLY_DATES[], Attendance!J3203) &gt; 0, VLOOKUP(Attendance!$G3203,RALLY_PERIOD_SCHEDULE[], 2,TRUE),
IF(WEEKDAY(Attendance!$J3203) = 2,
       IF(COUNTIF(FINALS_WEEK_MONDAY_DATE[],Attendance!$J3203) &gt; 0, VLOOKUP(Attendance!$G3203,FINALS_WEEK_MONDAY_PERIOD_SCHEDULE[],2,TRUE),
       VLOOKUP(Attendance!$G3203,REGULAR_WEEK_SCHEDULE[],6,TRUE)),
IF(WEEKDAY($J3203) = 3,
       IF(COUNTIF(FINALS_WEEK_TUESDAY_DATE[],Attendance!$J3203) &gt; 0, VLOOKUP(Attendance!$G3203,FINALS_WEEK_TUESDAY_PERIOD_SCHEDULE[],2,TRUE),
       VLOOKUP(Attendance!$G3203,REGULAR_WEEK_SCHEDULE[[Tuesday]:[Period]],5,TRUE)),
IF(WEEKDAY(Attendance!$J3203) = 4,
        IF(COUNTIF(BLOCK_WEDNESDAY_DATES[],Attendance!$J3203) &gt; 0, VLOOKUP(Attendance!$G3203,BLOCK_WEDNESDAY_PERIOD_SCHEDULE[],2,TRUE),
        IF(COUNTIF(FINALS_WEEK_WEDNESDAY_DATE[],Attendance!$J3203) &gt; 0, VLOOKUP(Attendance!$G3203,FINALS_WEEK_WEDNESDAY_PERIOD_SCHEDULE[],2,TRUE),
       VLOOKUP(Attendance!$G3203,REGULAR_WEEK_SCHEDULE[[Wednesday]:[Period]],4,TRUE))),
IF(WEEKDAY($J3203) = 5,
       IF(COUNTIF(BLOCK_THURSDAY_DATES[],Attendance!$J3203) &gt; 0, VLOOKUP(Attendance!$G3203,BLOCK_THURSDAY_PERIOD_SCHEDULE[],2,TRUE),
       IF(COUNTIF(FINALS_WEEK_THURSDAY_DATE[],Attendance!$J3203) &gt; 0, VLOOKUP(Attendance!$G3203,FINALS_WEEK_THURSDAY_PERIOD_SCHEDULE[],2,TRUE),
       VLOOKUP(Attendance!$G3203,REGULAR_WEEK_SCHEDULE[[Thursday]:[Period]],3,TRUE))),
IF(WEEKDAY(Attendance!$J3203) = 6,
       IF(COUNTIF(FINALS_WEEK_FRIDAY_DATE[],Attendance!$J3203) &gt; 0, VLOOKUP(Attendance!$G3203,FINALS_WEEK_FRIDAY_PERIOD_SCHEDULE[],2,TRUE),
       VLOOKUP(Attendance!$G3203,REGULAR_WEEK_SCHEDULE[[Friday]:[Period]],2,TRUE))))))))))</f>
        <v/>
      </c>
      <c r="J3203" s="41" t="str">
        <f t="shared" ca="1" si="152"/>
        <v/>
      </c>
      <c r="K3203" s="41" t="str">
        <f>IF($A3203 &lt;&gt; "",VLOOKUP($A3203,'Student reference sheet'!$A$2:$V$2329, 7,FALSE), "")</f>
        <v/>
      </c>
      <c r="L3203" s="30" t="str">
        <f>IF($A3203 ="", "", VLOOKUP($A3203, 'Student reference sheet'!$A$2:$Z$2603,23,FALSE))</f>
        <v/>
      </c>
      <c r="M3203" s="30" t="str">
        <f>IF($A3203 ="", "", VLOOKUP($A3203, 'Student reference sheet'!$A$2:$Z$2603,24,FALSE))</f>
        <v/>
      </c>
      <c r="N3203" s="30" t="str">
        <f>IF($A3203 ="", "", VLOOKUP($A3203, 'Student reference sheet'!$A$2:$Z$2603,26,FALSE))</f>
        <v/>
      </c>
      <c r="O3203" s="30" t="str">
        <f>IF($A3203 ="", "", VLOOKUP($A3203, 'Student reference sheet'!$A$2:$Z$2603,25,FALSE))</f>
        <v/>
      </c>
      <c r="P3203" s="39" t="str">
        <f>IF($A3203 = "", "", IF(OR(VLOOKUP($A3203,'Student reference sheet'!$A$2:$V$2400,8,FALSE) = "R",  VLOOKUP($A3203,'Student reference sheet'!$A$2:$V$2400,8,FALSE) = "L"), "X", ""))</f>
        <v/>
      </c>
      <c r="Q3203" s="39" t="str">
        <f>IF($A3203 ="", "", VLOOKUP($A3203, 'Student reference sheet'!$A$2:$V$2603,22,FALSE))</f>
        <v/>
      </c>
      <c r="R3203" s="39" t="str">
        <f>IF($A3203 &lt;&gt; "",VLOOKUP($A3203,'Student reference sheet'!$A$2:$V$2329, 5,FALSE), "")</f>
        <v/>
      </c>
      <c r="S3203" s="39" t="str">
        <f>IF($A3203 &lt;&gt; "",VLOOKUP($A3203,'Student reference sheet'!$A$2:$V$2329, 6,FALSE), "")</f>
        <v/>
      </c>
      <c r="T3203" s="30" t="str">
        <f>IF($A3203 = "","",
IF(VLOOKUP($A3203,'Student reference sheet'!$A$2:$V$2329, 10,FALSE) = "Y", "Hispanic",
IF(VLOOKUP($A3203,'Student reference sheet'!$A$2:$V$2329,11,FALSE) &lt;&gt; "",
IF(VLOOKUP($A3203,'Student reference sheet'!$A$2:$V$2329,11,FALSE) = "UNK", "Unknown", VLOOKUP(VALUE(VLOOKUP($A3203,'Student reference sheet'!$A$2:$V$2329,11,FALSE)),'Ethnicity Reference'!$A$2:$B$22,2,FALSE)),
IF(VLOOKUP($A3203,'Student reference sheet'!$A$2:$V$2329,9,FALSE) &lt;&gt; "", VLOOKUP(VALUE(VLOOKUP($A3203,'Student reference sheet'!$A$2:$V$2329,9,FALSE)),'Ethnicity Reference'!$A$2:$B$22,2,FALSE),"Unknown"))))</f>
        <v/>
      </c>
      <c r="U3203" s="35"/>
    </row>
    <row r="3204" spans="1:21" ht="15.75">
      <c r="A3204" s="47"/>
      <c r="B3204" s="33"/>
      <c r="C3204" s="39" t="str">
        <f>IF($A3204 &lt;&gt; "",VLOOKUP($A3204,'Student reference sheet'!$A$2:$V$2329, 3,FALSE), "")</f>
        <v/>
      </c>
      <c r="D3204" s="39" t="str">
        <f>IF($A3204 &lt;&gt; "",VLOOKUP($A3204,'Student reference sheet'!$A$2:$V$2329, 2,FALSE), "")</f>
        <v/>
      </c>
      <c r="E3204" s="35"/>
      <c r="F3204" s="34"/>
      <c r="G3204" s="40" t="str">
        <f t="shared" ca="1" si="150"/>
        <v/>
      </c>
      <c r="H3204" s="40" t="str">
        <f t="shared" ca="1" si="151"/>
        <v/>
      </c>
      <c r="I3204" s="36" t="str">
        <f>IF($A3204 = "", "",
IF(COUNTIF(MINIMUM_DAY_DATES[], Attendance!J3204) &gt; 0, VLOOKUP(Attendance!$G3204,MINIMUM_DAY_PERIOD_SCHEDULE[], 2,TRUE),
IF(COUNTIF(RALLY_DATES[], Attendance!J3204) &gt; 0, VLOOKUP(Attendance!$G3204,RALLY_PERIOD_SCHEDULE[], 2,TRUE),
IF(WEEKDAY(Attendance!$J3204) = 2,
       IF(COUNTIF(FINALS_WEEK_MONDAY_DATE[],Attendance!$J3204) &gt; 0, VLOOKUP(Attendance!$G3204,FINALS_WEEK_MONDAY_PERIOD_SCHEDULE[],2,TRUE),
       VLOOKUP(Attendance!$G3204,REGULAR_WEEK_SCHEDULE[],6,TRUE)),
IF(WEEKDAY($J3204) = 3,
       IF(COUNTIF(FINALS_WEEK_TUESDAY_DATE[],Attendance!$J3204) &gt; 0, VLOOKUP(Attendance!$G3204,FINALS_WEEK_TUESDAY_PERIOD_SCHEDULE[],2,TRUE),
       VLOOKUP(Attendance!$G3204,REGULAR_WEEK_SCHEDULE[[Tuesday]:[Period]],5,TRUE)),
IF(WEEKDAY(Attendance!$J3204) = 4,
        IF(COUNTIF(BLOCK_WEDNESDAY_DATES[],Attendance!$J3204) &gt; 0, VLOOKUP(Attendance!$G3204,BLOCK_WEDNESDAY_PERIOD_SCHEDULE[],2,TRUE),
        IF(COUNTIF(FINALS_WEEK_WEDNESDAY_DATE[],Attendance!$J3204) &gt; 0, VLOOKUP(Attendance!$G3204,FINALS_WEEK_WEDNESDAY_PERIOD_SCHEDULE[],2,TRUE),
       VLOOKUP(Attendance!$G3204,REGULAR_WEEK_SCHEDULE[[Wednesday]:[Period]],4,TRUE))),
IF(WEEKDAY($J3204) = 5,
       IF(COUNTIF(BLOCK_THURSDAY_DATES[],Attendance!$J3204) &gt; 0, VLOOKUP(Attendance!$G3204,BLOCK_THURSDAY_PERIOD_SCHEDULE[],2,TRUE),
       IF(COUNTIF(FINALS_WEEK_THURSDAY_DATE[],Attendance!$J3204) &gt; 0, VLOOKUP(Attendance!$G3204,FINALS_WEEK_THURSDAY_PERIOD_SCHEDULE[],2,TRUE),
       VLOOKUP(Attendance!$G3204,REGULAR_WEEK_SCHEDULE[[Thursday]:[Period]],3,TRUE))),
IF(WEEKDAY(Attendance!$J3204) = 6,
       IF(COUNTIF(FINALS_WEEK_FRIDAY_DATE[],Attendance!$J3204) &gt; 0, VLOOKUP(Attendance!$G3204,FINALS_WEEK_FRIDAY_PERIOD_SCHEDULE[],2,TRUE),
       VLOOKUP(Attendance!$G3204,REGULAR_WEEK_SCHEDULE[[Friday]:[Period]],2,TRUE))))))))))</f>
        <v/>
      </c>
      <c r="J3204" s="41" t="str">
        <f t="shared" ca="1" si="152"/>
        <v/>
      </c>
      <c r="K3204" s="41" t="str">
        <f>IF($A3204 &lt;&gt; "",VLOOKUP($A3204,'Student reference sheet'!$A$2:$V$2329, 7,FALSE), "")</f>
        <v/>
      </c>
      <c r="L3204" s="30" t="str">
        <f>IF($A3204 ="", "", VLOOKUP($A3204, 'Student reference sheet'!$A$2:$Z$2603,23,FALSE))</f>
        <v/>
      </c>
      <c r="M3204" s="30" t="str">
        <f>IF($A3204 ="", "", VLOOKUP($A3204, 'Student reference sheet'!$A$2:$Z$2603,24,FALSE))</f>
        <v/>
      </c>
      <c r="N3204" s="30" t="str">
        <f>IF($A3204 ="", "", VLOOKUP($A3204, 'Student reference sheet'!$A$2:$Z$2603,26,FALSE))</f>
        <v/>
      </c>
      <c r="O3204" s="30" t="str">
        <f>IF($A3204 ="", "", VLOOKUP($A3204, 'Student reference sheet'!$A$2:$Z$2603,25,FALSE))</f>
        <v/>
      </c>
      <c r="P3204" s="39" t="str">
        <f>IF($A3204 = "", "", IF(OR(VLOOKUP($A3204,'Student reference sheet'!$A$2:$V$2400,8,FALSE) = "R",  VLOOKUP($A3204,'Student reference sheet'!$A$2:$V$2400,8,FALSE) = "L"), "X", ""))</f>
        <v/>
      </c>
      <c r="Q3204" s="39" t="str">
        <f>IF($A3204 ="", "", VLOOKUP($A3204, 'Student reference sheet'!$A$2:$V$2603,22,FALSE))</f>
        <v/>
      </c>
      <c r="R3204" s="39" t="str">
        <f>IF($A3204 &lt;&gt; "",VLOOKUP($A3204,'Student reference sheet'!$A$2:$V$2329, 5,FALSE), "")</f>
        <v/>
      </c>
      <c r="S3204" s="39" t="str">
        <f>IF($A3204 &lt;&gt; "",VLOOKUP($A3204,'Student reference sheet'!$A$2:$V$2329, 6,FALSE), "")</f>
        <v/>
      </c>
      <c r="T3204" s="30" t="str">
        <f>IF($A3204 = "","",
IF(VLOOKUP($A3204,'Student reference sheet'!$A$2:$V$2329, 10,FALSE) = "Y", "Hispanic",
IF(VLOOKUP($A3204,'Student reference sheet'!$A$2:$V$2329,11,FALSE) &lt;&gt; "",
IF(VLOOKUP($A3204,'Student reference sheet'!$A$2:$V$2329,11,FALSE) = "UNK", "Unknown", VLOOKUP(VALUE(VLOOKUP($A3204,'Student reference sheet'!$A$2:$V$2329,11,FALSE)),'Ethnicity Reference'!$A$2:$B$22,2,FALSE)),
IF(VLOOKUP($A3204,'Student reference sheet'!$A$2:$V$2329,9,FALSE) &lt;&gt; "", VLOOKUP(VALUE(VLOOKUP($A3204,'Student reference sheet'!$A$2:$V$2329,9,FALSE)),'Ethnicity Reference'!$A$2:$B$22,2,FALSE),"Unknown"))))</f>
        <v/>
      </c>
      <c r="U3204" s="35"/>
    </row>
    <row r="3205" spans="1:21" ht="15.75">
      <c r="A3205" s="47"/>
      <c r="B3205" s="33"/>
      <c r="C3205" s="39" t="str">
        <f>IF($A3205 &lt;&gt; "",VLOOKUP($A3205,'Student reference sheet'!$A$2:$V$2329, 3,FALSE), "")</f>
        <v/>
      </c>
      <c r="D3205" s="39" t="str">
        <f>IF($A3205 &lt;&gt; "",VLOOKUP($A3205,'Student reference sheet'!$A$2:$V$2329, 2,FALSE), "")</f>
        <v/>
      </c>
      <c r="E3205" s="35"/>
      <c r="F3205" s="34"/>
      <c r="G3205" s="40" t="str">
        <f t="shared" ca="1" si="150"/>
        <v/>
      </c>
      <c r="H3205" s="40" t="str">
        <f t="shared" ca="1" si="151"/>
        <v/>
      </c>
      <c r="I3205" s="36" t="str">
        <f>IF($A3205 = "", "",
IF(COUNTIF(MINIMUM_DAY_DATES[], Attendance!J3205) &gt; 0, VLOOKUP(Attendance!$G3205,MINIMUM_DAY_PERIOD_SCHEDULE[], 2,TRUE),
IF(COUNTIF(RALLY_DATES[], Attendance!J3205) &gt; 0, VLOOKUP(Attendance!$G3205,RALLY_PERIOD_SCHEDULE[], 2,TRUE),
IF(WEEKDAY(Attendance!$J3205) = 2,
       IF(COUNTIF(FINALS_WEEK_MONDAY_DATE[],Attendance!$J3205) &gt; 0, VLOOKUP(Attendance!$G3205,FINALS_WEEK_MONDAY_PERIOD_SCHEDULE[],2,TRUE),
       VLOOKUP(Attendance!$G3205,REGULAR_WEEK_SCHEDULE[],6,TRUE)),
IF(WEEKDAY($J3205) = 3,
       IF(COUNTIF(FINALS_WEEK_TUESDAY_DATE[],Attendance!$J3205) &gt; 0, VLOOKUP(Attendance!$G3205,FINALS_WEEK_TUESDAY_PERIOD_SCHEDULE[],2,TRUE),
       VLOOKUP(Attendance!$G3205,REGULAR_WEEK_SCHEDULE[[Tuesday]:[Period]],5,TRUE)),
IF(WEEKDAY(Attendance!$J3205) = 4,
        IF(COUNTIF(BLOCK_WEDNESDAY_DATES[],Attendance!$J3205) &gt; 0, VLOOKUP(Attendance!$G3205,BLOCK_WEDNESDAY_PERIOD_SCHEDULE[],2,TRUE),
        IF(COUNTIF(FINALS_WEEK_WEDNESDAY_DATE[],Attendance!$J3205) &gt; 0, VLOOKUP(Attendance!$G3205,FINALS_WEEK_WEDNESDAY_PERIOD_SCHEDULE[],2,TRUE),
       VLOOKUP(Attendance!$G3205,REGULAR_WEEK_SCHEDULE[[Wednesday]:[Period]],4,TRUE))),
IF(WEEKDAY($J3205) = 5,
       IF(COUNTIF(BLOCK_THURSDAY_DATES[],Attendance!$J3205) &gt; 0, VLOOKUP(Attendance!$G3205,BLOCK_THURSDAY_PERIOD_SCHEDULE[],2,TRUE),
       IF(COUNTIF(FINALS_WEEK_THURSDAY_DATE[],Attendance!$J3205) &gt; 0, VLOOKUP(Attendance!$G3205,FINALS_WEEK_THURSDAY_PERIOD_SCHEDULE[],2,TRUE),
       VLOOKUP(Attendance!$G3205,REGULAR_WEEK_SCHEDULE[[Thursday]:[Period]],3,TRUE))),
IF(WEEKDAY(Attendance!$J3205) = 6,
       IF(COUNTIF(FINALS_WEEK_FRIDAY_DATE[],Attendance!$J3205) &gt; 0, VLOOKUP(Attendance!$G3205,FINALS_WEEK_FRIDAY_PERIOD_SCHEDULE[],2,TRUE),
       VLOOKUP(Attendance!$G3205,REGULAR_WEEK_SCHEDULE[[Friday]:[Period]],2,TRUE))))))))))</f>
        <v/>
      </c>
      <c r="J3205" s="41" t="str">
        <f t="shared" ca="1" si="152"/>
        <v/>
      </c>
      <c r="K3205" s="41" t="str">
        <f>IF($A3205 &lt;&gt; "",VLOOKUP($A3205,'Student reference sheet'!$A$2:$V$2329, 7,FALSE), "")</f>
        <v/>
      </c>
      <c r="L3205" s="30" t="str">
        <f>IF($A3205 ="", "", VLOOKUP($A3205, 'Student reference sheet'!$A$2:$Z$2603,23,FALSE))</f>
        <v/>
      </c>
      <c r="M3205" s="30" t="str">
        <f>IF($A3205 ="", "", VLOOKUP($A3205, 'Student reference sheet'!$A$2:$Z$2603,24,FALSE))</f>
        <v/>
      </c>
      <c r="N3205" s="30" t="str">
        <f>IF($A3205 ="", "", VLOOKUP($A3205, 'Student reference sheet'!$A$2:$Z$2603,26,FALSE))</f>
        <v/>
      </c>
      <c r="O3205" s="30" t="str">
        <f>IF($A3205 ="", "", VLOOKUP($A3205, 'Student reference sheet'!$A$2:$Z$2603,25,FALSE))</f>
        <v/>
      </c>
      <c r="P3205" s="39" t="str">
        <f>IF($A3205 = "", "", IF(OR(VLOOKUP($A3205,'Student reference sheet'!$A$2:$V$2400,8,FALSE) = "R",  VLOOKUP($A3205,'Student reference sheet'!$A$2:$V$2400,8,FALSE) = "L"), "X", ""))</f>
        <v/>
      </c>
      <c r="Q3205" s="39" t="str">
        <f>IF($A3205 ="", "", VLOOKUP($A3205, 'Student reference sheet'!$A$2:$V$2603,22,FALSE))</f>
        <v/>
      </c>
      <c r="R3205" s="39" t="str">
        <f>IF($A3205 &lt;&gt; "",VLOOKUP($A3205,'Student reference sheet'!$A$2:$V$2329, 5,FALSE), "")</f>
        <v/>
      </c>
      <c r="S3205" s="39" t="str">
        <f>IF($A3205 &lt;&gt; "",VLOOKUP($A3205,'Student reference sheet'!$A$2:$V$2329, 6,FALSE), "")</f>
        <v/>
      </c>
      <c r="T3205" s="30" t="str">
        <f>IF($A3205 = "","",
IF(VLOOKUP($A3205,'Student reference sheet'!$A$2:$V$2329, 10,FALSE) = "Y", "Hispanic",
IF(VLOOKUP($A3205,'Student reference sheet'!$A$2:$V$2329,11,FALSE) &lt;&gt; "",
IF(VLOOKUP($A3205,'Student reference sheet'!$A$2:$V$2329,11,FALSE) = "UNK", "Unknown", VLOOKUP(VALUE(VLOOKUP($A3205,'Student reference sheet'!$A$2:$V$2329,11,FALSE)),'Ethnicity Reference'!$A$2:$B$22,2,FALSE)),
IF(VLOOKUP($A3205,'Student reference sheet'!$A$2:$V$2329,9,FALSE) &lt;&gt; "", VLOOKUP(VALUE(VLOOKUP($A3205,'Student reference sheet'!$A$2:$V$2329,9,FALSE)),'Ethnicity Reference'!$A$2:$B$22,2,FALSE),"Unknown"))))</f>
        <v/>
      </c>
      <c r="U3205" s="35"/>
    </row>
    <row r="3206" spans="1:21" ht="15.75">
      <c r="A3206" s="47"/>
      <c r="B3206" s="33"/>
      <c r="C3206" s="39" t="str">
        <f>IF($A3206 &lt;&gt; "",VLOOKUP($A3206,'Student reference sheet'!$A$2:$V$2329, 3,FALSE), "")</f>
        <v/>
      </c>
      <c r="D3206" s="39" t="str">
        <f>IF($A3206 &lt;&gt; "",VLOOKUP($A3206,'Student reference sheet'!$A$2:$V$2329, 2,FALSE), "")</f>
        <v/>
      </c>
      <c r="E3206" s="35"/>
      <c r="F3206" s="34"/>
      <c r="G3206" s="40" t="str">
        <f t="shared" ca="1" si="150"/>
        <v/>
      </c>
      <c r="H3206" s="40" t="str">
        <f t="shared" ca="1" si="151"/>
        <v/>
      </c>
      <c r="I3206" s="36" t="str">
        <f>IF($A3206 = "", "",
IF(COUNTIF(MINIMUM_DAY_DATES[], Attendance!J3206) &gt; 0, VLOOKUP(Attendance!$G3206,MINIMUM_DAY_PERIOD_SCHEDULE[], 2,TRUE),
IF(COUNTIF(RALLY_DATES[], Attendance!J3206) &gt; 0, VLOOKUP(Attendance!$G3206,RALLY_PERIOD_SCHEDULE[], 2,TRUE),
IF(WEEKDAY(Attendance!$J3206) = 2,
       IF(COUNTIF(FINALS_WEEK_MONDAY_DATE[],Attendance!$J3206) &gt; 0, VLOOKUP(Attendance!$G3206,FINALS_WEEK_MONDAY_PERIOD_SCHEDULE[],2,TRUE),
       VLOOKUP(Attendance!$G3206,REGULAR_WEEK_SCHEDULE[],6,TRUE)),
IF(WEEKDAY($J3206) = 3,
       IF(COUNTIF(FINALS_WEEK_TUESDAY_DATE[],Attendance!$J3206) &gt; 0, VLOOKUP(Attendance!$G3206,FINALS_WEEK_TUESDAY_PERIOD_SCHEDULE[],2,TRUE),
       VLOOKUP(Attendance!$G3206,REGULAR_WEEK_SCHEDULE[[Tuesday]:[Period]],5,TRUE)),
IF(WEEKDAY(Attendance!$J3206) = 4,
        IF(COUNTIF(BLOCK_WEDNESDAY_DATES[],Attendance!$J3206) &gt; 0, VLOOKUP(Attendance!$G3206,BLOCK_WEDNESDAY_PERIOD_SCHEDULE[],2,TRUE),
        IF(COUNTIF(FINALS_WEEK_WEDNESDAY_DATE[],Attendance!$J3206) &gt; 0, VLOOKUP(Attendance!$G3206,FINALS_WEEK_WEDNESDAY_PERIOD_SCHEDULE[],2,TRUE),
       VLOOKUP(Attendance!$G3206,REGULAR_WEEK_SCHEDULE[[Wednesday]:[Period]],4,TRUE))),
IF(WEEKDAY($J3206) = 5,
       IF(COUNTIF(BLOCK_THURSDAY_DATES[],Attendance!$J3206) &gt; 0, VLOOKUP(Attendance!$G3206,BLOCK_THURSDAY_PERIOD_SCHEDULE[],2,TRUE),
       IF(COUNTIF(FINALS_WEEK_THURSDAY_DATE[],Attendance!$J3206) &gt; 0, VLOOKUP(Attendance!$G3206,FINALS_WEEK_THURSDAY_PERIOD_SCHEDULE[],2,TRUE),
       VLOOKUP(Attendance!$G3206,REGULAR_WEEK_SCHEDULE[[Thursday]:[Period]],3,TRUE))),
IF(WEEKDAY(Attendance!$J3206) = 6,
       IF(COUNTIF(FINALS_WEEK_FRIDAY_DATE[],Attendance!$J3206) &gt; 0, VLOOKUP(Attendance!$G3206,FINALS_WEEK_FRIDAY_PERIOD_SCHEDULE[],2,TRUE),
       VLOOKUP(Attendance!$G3206,REGULAR_WEEK_SCHEDULE[[Friday]:[Period]],2,TRUE))))))))))</f>
        <v/>
      </c>
      <c r="J3206" s="41" t="str">
        <f t="shared" ca="1" si="152"/>
        <v/>
      </c>
      <c r="K3206" s="41" t="str">
        <f>IF($A3206 &lt;&gt; "",VLOOKUP($A3206,'Student reference sheet'!$A$2:$V$2329, 7,FALSE), "")</f>
        <v/>
      </c>
      <c r="L3206" s="30" t="str">
        <f>IF($A3206 ="", "", VLOOKUP($A3206, 'Student reference sheet'!$A$2:$Z$2603,23,FALSE))</f>
        <v/>
      </c>
      <c r="M3206" s="30" t="str">
        <f>IF($A3206 ="", "", VLOOKUP($A3206, 'Student reference sheet'!$A$2:$Z$2603,24,FALSE))</f>
        <v/>
      </c>
      <c r="N3206" s="30" t="str">
        <f>IF($A3206 ="", "", VLOOKUP($A3206, 'Student reference sheet'!$A$2:$Z$2603,26,FALSE))</f>
        <v/>
      </c>
      <c r="O3206" s="30" t="str">
        <f>IF($A3206 ="", "", VLOOKUP($A3206, 'Student reference sheet'!$A$2:$Z$2603,25,FALSE))</f>
        <v/>
      </c>
      <c r="P3206" s="39" t="str">
        <f>IF($A3206 = "", "", IF(OR(VLOOKUP($A3206,'Student reference sheet'!$A$2:$V$2400,8,FALSE) = "R",  VLOOKUP($A3206,'Student reference sheet'!$A$2:$V$2400,8,FALSE) = "L"), "X", ""))</f>
        <v/>
      </c>
      <c r="Q3206" s="39" t="str">
        <f>IF($A3206 ="", "", VLOOKUP($A3206, 'Student reference sheet'!$A$2:$V$2603,22,FALSE))</f>
        <v/>
      </c>
      <c r="R3206" s="39" t="str">
        <f>IF($A3206 &lt;&gt; "",VLOOKUP($A3206,'Student reference sheet'!$A$2:$V$2329, 5,FALSE), "")</f>
        <v/>
      </c>
      <c r="S3206" s="39" t="str">
        <f>IF($A3206 &lt;&gt; "",VLOOKUP($A3206,'Student reference sheet'!$A$2:$V$2329, 6,FALSE), "")</f>
        <v/>
      </c>
      <c r="T3206" s="30" t="str">
        <f>IF($A3206 = "","",
IF(VLOOKUP($A3206,'Student reference sheet'!$A$2:$V$2329, 10,FALSE) = "Y", "Hispanic",
IF(VLOOKUP($A3206,'Student reference sheet'!$A$2:$V$2329,11,FALSE) &lt;&gt; "",
IF(VLOOKUP($A3206,'Student reference sheet'!$A$2:$V$2329,11,FALSE) = "UNK", "Unknown", VLOOKUP(VALUE(VLOOKUP($A3206,'Student reference sheet'!$A$2:$V$2329,11,FALSE)),'Ethnicity Reference'!$A$2:$B$22,2,FALSE)),
IF(VLOOKUP($A3206,'Student reference sheet'!$A$2:$V$2329,9,FALSE) &lt;&gt; "", VLOOKUP(VALUE(VLOOKUP($A3206,'Student reference sheet'!$A$2:$V$2329,9,FALSE)),'Ethnicity Reference'!$A$2:$B$22,2,FALSE),"Unknown"))))</f>
        <v/>
      </c>
      <c r="U3206" s="35"/>
    </row>
    <row r="3207" spans="1:21" ht="15.75">
      <c r="A3207" s="47"/>
      <c r="B3207" s="33"/>
      <c r="C3207" s="39" t="str">
        <f>IF($A3207 &lt;&gt; "",VLOOKUP($A3207,'Student reference sheet'!$A$2:$V$2329, 3,FALSE), "")</f>
        <v/>
      </c>
      <c r="D3207" s="39" t="str">
        <f>IF($A3207 &lt;&gt; "",VLOOKUP($A3207,'Student reference sheet'!$A$2:$V$2329, 2,FALSE), "")</f>
        <v/>
      </c>
      <c r="E3207" s="35"/>
      <c r="F3207" s="34"/>
      <c r="G3207" s="40" t="str">
        <f t="shared" ca="1" si="150"/>
        <v/>
      </c>
      <c r="H3207" s="40" t="str">
        <f t="shared" ca="1" si="151"/>
        <v/>
      </c>
      <c r="I3207" s="36" t="str">
        <f>IF($A3207 = "", "",
IF(COUNTIF(MINIMUM_DAY_DATES[], Attendance!J3207) &gt; 0, VLOOKUP(Attendance!$G3207,MINIMUM_DAY_PERIOD_SCHEDULE[], 2,TRUE),
IF(COUNTIF(RALLY_DATES[], Attendance!J3207) &gt; 0, VLOOKUP(Attendance!$G3207,RALLY_PERIOD_SCHEDULE[], 2,TRUE),
IF(WEEKDAY(Attendance!$J3207) = 2,
       IF(COUNTIF(FINALS_WEEK_MONDAY_DATE[],Attendance!$J3207) &gt; 0, VLOOKUP(Attendance!$G3207,FINALS_WEEK_MONDAY_PERIOD_SCHEDULE[],2,TRUE),
       VLOOKUP(Attendance!$G3207,REGULAR_WEEK_SCHEDULE[],6,TRUE)),
IF(WEEKDAY($J3207) = 3,
       IF(COUNTIF(FINALS_WEEK_TUESDAY_DATE[],Attendance!$J3207) &gt; 0, VLOOKUP(Attendance!$G3207,FINALS_WEEK_TUESDAY_PERIOD_SCHEDULE[],2,TRUE),
       VLOOKUP(Attendance!$G3207,REGULAR_WEEK_SCHEDULE[[Tuesday]:[Period]],5,TRUE)),
IF(WEEKDAY(Attendance!$J3207) = 4,
        IF(COUNTIF(BLOCK_WEDNESDAY_DATES[],Attendance!$J3207) &gt; 0, VLOOKUP(Attendance!$G3207,BLOCK_WEDNESDAY_PERIOD_SCHEDULE[],2,TRUE),
        IF(COUNTIF(FINALS_WEEK_WEDNESDAY_DATE[],Attendance!$J3207) &gt; 0, VLOOKUP(Attendance!$G3207,FINALS_WEEK_WEDNESDAY_PERIOD_SCHEDULE[],2,TRUE),
       VLOOKUP(Attendance!$G3207,REGULAR_WEEK_SCHEDULE[[Wednesday]:[Period]],4,TRUE))),
IF(WEEKDAY($J3207) = 5,
       IF(COUNTIF(BLOCK_THURSDAY_DATES[],Attendance!$J3207) &gt; 0, VLOOKUP(Attendance!$G3207,BLOCK_THURSDAY_PERIOD_SCHEDULE[],2,TRUE),
       IF(COUNTIF(FINALS_WEEK_THURSDAY_DATE[],Attendance!$J3207) &gt; 0, VLOOKUP(Attendance!$G3207,FINALS_WEEK_THURSDAY_PERIOD_SCHEDULE[],2,TRUE),
       VLOOKUP(Attendance!$G3207,REGULAR_WEEK_SCHEDULE[[Thursday]:[Period]],3,TRUE))),
IF(WEEKDAY(Attendance!$J3207) = 6,
       IF(COUNTIF(FINALS_WEEK_FRIDAY_DATE[],Attendance!$J3207) &gt; 0, VLOOKUP(Attendance!$G3207,FINALS_WEEK_FRIDAY_PERIOD_SCHEDULE[],2,TRUE),
       VLOOKUP(Attendance!$G3207,REGULAR_WEEK_SCHEDULE[[Friday]:[Period]],2,TRUE))))))))))</f>
        <v/>
      </c>
      <c r="J3207" s="41" t="str">
        <f t="shared" ca="1" si="152"/>
        <v/>
      </c>
      <c r="K3207" s="41" t="str">
        <f>IF($A3207 &lt;&gt; "",VLOOKUP($A3207,'Student reference sheet'!$A$2:$V$2329, 7,FALSE), "")</f>
        <v/>
      </c>
      <c r="L3207" s="30" t="str">
        <f>IF($A3207 ="", "", VLOOKUP($A3207, 'Student reference sheet'!$A$2:$Z$2603,23,FALSE))</f>
        <v/>
      </c>
      <c r="M3207" s="30" t="str">
        <f>IF($A3207 ="", "", VLOOKUP($A3207, 'Student reference sheet'!$A$2:$Z$2603,24,FALSE))</f>
        <v/>
      </c>
      <c r="N3207" s="30" t="str">
        <f>IF($A3207 ="", "", VLOOKUP($A3207, 'Student reference sheet'!$A$2:$Z$2603,26,FALSE))</f>
        <v/>
      </c>
      <c r="O3207" s="30" t="str">
        <f>IF($A3207 ="", "", VLOOKUP($A3207, 'Student reference sheet'!$A$2:$Z$2603,25,FALSE))</f>
        <v/>
      </c>
      <c r="P3207" s="39" t="str">
        <f>IF($A3207 = "", "", IF(OR(VLOOKUP($A3207,'Student reference sheet'!$A$2:$V$2400,8,FALSE) = "R",  VLOOKUP($A3207,'Student reference sheet'!$A$2:$V$2400,8,FALSE) = "L"), "X", ""))</f>
        <v/>
      </c>
      <c r="Q3207" s="39" t="str">
        <f>IF($A3207 ="", "", VLOOKUP($A3207, 'Student reference sheet'!$A$2:$V$2603,22,FALSE))</f>
        <v/>
      </c>
      <c r="R3207" s="39" t="str">
        <f>IF($A3207 &lt;&gt; "",VLOOKUP($A3207,'Student reference sheet'!$A$2:$V$2329, 5,FALSE), "")</f>
        <v/>
      </c>
      <c r="S3207" s="39" t="str">
        <f>IF($A3207 &lt;&gt; "",VLOOKUP($A3207,'Student reference sheet'!$A$2:$V$2329, 6,FALSE), "")</f>
        <v/>
      </c>
      <c r="T3207" s="30" t="str">
        <f>IF($A3207 = "","",
IF(VLOOKUP($A3207,'Student reference sheet'!$A$2:$V$2329, 10,FALSE) = "Y", "Hispanic",
IF(VLOOKUP($A3207,'Student reference sheet'!$A$2:$V$2329,11,FALSE) &lt;&gt; "",
IF(VLOOKUP($A3207,'Student reference sheet'!$A$2:$V$2329,11,FALSE) = "UNK", "Unknown", VLOOKUP(VALUE(VLOOKUP($A3207,'Student reference sheet'!$A$2:$V$2329,11,FALSE)),'Ethnicity Reference'!$A$2:$B$22,2,FALSE)),
IF(VLOOKUP($A3207,'Student reference sheet'!$A$2:$V$2329,9,FALSE) &lt;&gt; "", VLOOKUP(VALUE(VLOOKUP($A3207,'Student reference sheet'!$A$2:$V$2329,9,FALSE)),'Ethnicity Reference'!$A$2:$B$22,2,FALSE),"Unknown"))))</f>
        <v/>
      </c>
      <c r="U3207" s="35"/>
    </row>
    <row r="3208" spans="1:21" ht="15.75">
      <c r="A3208" s="47"/>
      <c r="B3208" s="33"/>
      <c r="C3208" s="39" t="str">
        <f>IF($A3208 &lt;&gt; "",VLOOKUP($A3208,'Student reference sheet'!$A$2:$V$2329, 3,FALSE), "")</f>
        <v/>
      </c>
      <c r="D3208" s="39" t="str">
        <f>IF($A3208 &lt;&gt; "",VLOOKUP($A3208,'Student reference sheet'!$A$2:$V$2329, 2,FALSE), "")</f>
        <v/>
      </c>
      <c r="E3208" s="35"/>
      <c r="F3208" s="34"/>
      <c r="G3208" s="40" t="str">
        <f t="shared" ca="1" si="150"/>
        <v/>
      </c>
      <c r="H3208" s="40" t="str">
        <f t="shared" ca="1" si="151"/>
        <v/>
      </c>
      <c r="I3208" s="36" t="str">
        <f>IF($A3208 = "", "",
IF(COUNTIF(MINIMUM_DAY_DATES[], Attendance!J3208) &gt; 0, VLOOKUP(Attendance!$G3208,MINIMUM_DAY_PERIOD_SCHEDULE[], 2,TRUE),
IF(COUNTIF(RALLY_DATES[], Attendance!J3208) &gt; 0, VLOOKUP(Attendance!$G3208,RALLY_PERIOD_SCHEDULE[], 2,TRUE),
IF(WEEKDAY(Attendance!$J3208) = 2,
       IF(COUNTIF(FINALS_WEEK_MONDAY_DATE[],Attendance!$J3208) &gt; 0, VLOOKUP(Attendance!$G3208,FINALS_WEEK_MONDAY_PERIOD_SCHEDULE[],2,TRUE),
       VLOOKUP(Attendance!$G3208,REGULAR_WEEK_SCHEDULE[],6,TRUE)),
IF(WEEKDAY($J3208) = 3,
       IF(COUNTIF(FINALS_WEEK_TUESDAY_DATE[],Attendance!$J3208) &gt; 0, VLOOKUP(Attendance!$G3208,FINALS_WEEK_TUESDAY_PERIOD_SCHEDULE[],2,TRUE),
       VLOOKUP(Attendance!$G3208,REGULAR_WEEK_SCHEDULE[[Tuesday]:[Period]],5,TRUE)),
IF(WEEKDAY(Attendance!$J3208) = 4,
        IF(COUNTIF(BLOCK_WEDNESDAY_DATES[],Attendance!$J3208) &gt; 0, VLOOKUP(Attendance!$G3208,BLOCK_WEDNESDAY_PERIOD_SCHEDULE[],2,TRUE),
        IF(COUNTIF(FINALS_WEEK_WEDNESDAY_DATE[],Attendance!$J3208) &gt; 0, VLOOKUP(Attendance!$G3208,FINALS_WEEK_WEDNESDAY_PERIOD_SCHEDULE[],2,TRUE),
       VLOOKUP(Attendance!$G3208,REGULAR_WEEK_SCHEDULE[[Wednesday]:[Period]],4,TRUE))),
IF(WEEKDAY($J3208) = 5,
       IF(COUNTIF(BLOCK_THURSDAY_DATES[],Attendance!$J3208) &gt; 0, VLOOKUP(Attendance!$G3208,BLOCK_THURSDAY_PERIOD_SCHEDULE[],2,TRUE),
       IF(COUNTIF(FINALS_WEEK_THURSDAY_DATE[],Attendance!$J3208) &gt; 0, VLOOKUP(Attendance!$G3208,FINALS_WEEK_THURSDAY_PERIOD_SCHEDULE[],2,TRUE),
       VLOOKUP(Attendance!$G3208,REGULAR_WEEK_SCHEDULE[[Thursday]:[Period]],3,TRUE))),
IF(WEEKDAY(Attendance!$J3208) = 6,
       IF(COUNTIF(FINALS_WEEK_FRIDAY_DATE[],Attendance!$J3208) &gt; 0, VLOOKUP(Attendance!$G3208,FINALS_WEEK_FRIDAY_PERIOD_SCHEDULE[],2,TRUE),
       VLOOKUP(Attendance!$G3208,REGULAR_WEEK_SCHEDULE[[Friday]:[Period]],2,TRUE))))))))))</f>
        <v/>
      </c>
      <c r="J3208" s="41" t="str">
        <f t="shared" ca="1" si="152"/>
        <v/>
      </c>
      <c r="K3208" s="41" t="str">
        <f>IF($A3208 &lt;&gt; "",VLOOKUP($A3208,'Student reference sheet'!$A$2:$V$2329, 7,FALSE), "")</f>
        <v/>
      </c>
      <c r="L3208" s="30" t="str">
        <f>IF($A3208 ="", "", VLOOKUP($A3208, 'Student reference sheet'!$A$2:$Z$2603,23,FALSE))</f>
        <v/>
      </c>
      <c r="M3208" s="30" t="str">
        <f>IF($A3208 ="", "", VLOOKUP($A3208, 'Student reference sheet'!$A$2:$Z$2603,24,FALSE))</f>
        <v/>
      </c>
      <c r="N3208" s="30" t="str">
        <f>IF($A3208 ="", "", VLOOKUP($A3208, 'Student reference sheet'!$A$2:$Z$2603,26,FALSE))</f>
        <v/>
      </c>
      <c r="O3208" s="30" t="str">
        <f>IF($A3208 ="", "", VLOOKUP($A3208, 'Student reference sheet'!$A$2:$Z$2603,25,FALSE))</f>
        <v/>
      </c>
      <c r="P3208" s="39" t="str">
        <f>IF($A3208 = "", "", IF(OR(VLOOKUP($A3208,'Student reference sheet'!$A$2:$V$2400,8,FALSE) = "R",  VLOOKUP($A3208,'Student reference sheet'!$A$2:$V$2400,8,FALSE) = "L"), "X", ""))</f>
        <v/>
      </c>
      <c r="Q3208" s="39" t="str">
        <f>IF($A3208 ="", "", VLOOKUP($A3208, 'Student reference sheet'!$A$2:$V$2603,22,FALSE))</f>
        <v/>
      </c>
      <c r="R3208" s="39" t="str">
        <f>IF($A3208 &lt;&gt; "",VLOOKUP($A3208,'Student reference sheet'!$A$2:$V$2329, 5,FALSE), "")</f>
        <v/>
      </c>
      <c r="S3208" s="39" t="str">
        <f>IF($A3208 &lt;&gt; "",VLOOKUP($A3208,'Student reference sheet'!$A$2:$V$2329, 6,FALSE), "")</f>
        <v/>
      </c>
      <c r="T3208" s="30" t="str">
        <f>IF($A3208 = "","",
IF(VLOOKUP($A3208,'Student reference sheet'!$A$2:$V$2329, 10,FALSE) = "Y", "Hispanic",
IF(VLOOKUP($A3208,'Student reference sheet'!$A$2:$V$2329,11,FALSE) &lt;&gt; "",
IF(VLOOKUP($A3208,'Student reference sheet'!$A$2:$V$2329,11,FALSE) = "UNK", "Unknown", VLOOKUP(VALUE(VLOOKUP($A3208,'Student reference sheet'!$A$2:$V$2329,11,FALSE)),'Ethnicity Reference'!$A$2:$B$22,2,FALSE)),
IF(VLOOKUP($A3208,'Student reference sheet'!$A$2:$V$2329,9,FALSE) &lt;&gt; "", VLOOKUP(VALUE(VLOOKUP($A3208,'Student reference sheet'!$A$2:$V$2329,9,FALSE)),'Ethnicity Reference'!$A$2:$B$22,2,FALSE),"Unknown"))))</f>
        <v/>
      </c>
      <c r="U3208" s="35"/>
    </row>
    <row r="3209" spans="1:21" ht="15.75">
      <c r="A3209" s="47"/>
      <c r="B3209" s="33"/>
      <c r="C3209" s="39" t="str">
        <f>IF($A3209 &lt;&gt; "",VLOOKUP($A3209,'Student reference sheet'!$A$2:$V$2329, 3,FALSE), "")</f>
        <v/>
      </c>
      <c r="D3209" s="39" t="str">
        <f>IF($A3209 &lt;&gt; "",VLOOKUP($A3209,'Student reference sheet'!$A$2:$V$2329, 2,FALSE), "")</f>
        <v/>
      </c>
      <c r="E3209" s="35"/>
      <c r="F3209" s="34"/>
      <c r="G3209" s="40" t="str">
        <f t="shared" ca="1" si="150"/>
        <v/>
      </c>
      <c r="H3209" s="40" t="str">
        <f t="shared" ca="1" si="151"/>
        <v/>
      </c>
      <c r="I3209" s="36" t="str">
        <f>IF($A3209 = "", "",
IF(COUNTIF(MINIMUM_DAY_DATES[], Attendance!J3209) &gt; 0, VLOOKUP(Attendance!$G3209,MINIMUM_DAY_PERIOD_SCHEDULE[], 2,TRUE),
IF(COUNTIF(RALLY_DATES[], Attendance!J3209) &gt; 0, VLOOKUP(Attendance!$G3209,RALLY_PERIOD_SCHEDULE[], 2,TRUE),
IF(WEEKDAY(Attendance!$J3209) = 2,
       IF(COUNTIF(FINALS_WEEK_MONDAY_DATE[],Attendance!$J3209) &gt; 0, VLOOKUP(Attendance!$G3209,FINALS_WEEK_MONDAY_PERIOD_SCHEDULE[],2,TRUE),
       VLOOKUP(Attendance!$G3209,REGULAR_WEEK_SCHEDULE[],6,TRUE)),
IF(WEEKDAY($J3209) = 3,
       IF(COUNTIF(FINALS_WEEK_TUESDAY_DATE[],Attendance!$J3209) &gt; 0, VLOOKUP(Attendance!$G3209,FINALS_WEEK_TUESDAY_PERIOD_SCHEDULE[],2,TRUE),
       VLOOKUP(Attendance!$G3209,REGULAR_WEEK_SCHEDULE[[Tuesday]:[Period]],5,TRUE)),
IF(WEEKDAY(Attendance!$J3209) = 4,
        IF(COUNTIF(BLOCK_WEDNESDAY_DATES[],Attendance!$J3209) &gt; 0, VLOOKUP(Attendance!$G3209,BLOCK_WEDNESDAY_PERIOD_SCHEDULE[],2,TRUE),
        IF(COUNTIF(FINALS_WEEK_WEDNESDAY_DATE[],Attendance!$J3209) &gt; 0, VLOOKUP(Attendance!$G3209,FINALS_WEEK_WEDNESDAY_PERIOD_SCHEDULE[],2,TRUE),
       VLOOKUP(Attendance!$G3209,REGULAR_WEEK_SCHEDULE[[Wednesday]:[Period]],4,TRUE))),
IF(WEEKDAY($J3209) = 5,
       IF(COUNTIF(BLOCK_THURSDAY_DATES[],Attendance!$J3209) &gt; 0, VLOOKUP(Attendance!$G3209,BLOCK_THURSDAY_PERIOD_SCHEDULE[],2,TRUE),
       IF(COUNTIF(FINALS_WEEK_THURSDAY_DATE[],Attendance!$J3209) &gt; 0, VLOOKUP(Attendance!$G3209,FINALS_WEEK_THURSDAY_PERIOD_SCHEDULE[],2,TRUE),
       VLOOKUP(Attendance!$G3209,REGULAR_WEEK_SCHEDULE[[Thursday]:[Period]],3,TRUE))),
IF(WEEKDAY(Attendance!$J3209) = 6,
       IF(COUNTIF(FINALS_WEEK_FRIDAY_DATE[],Attendance!$J3209) &gt; 0, VLOOKUP(Attendance!$G3209,FINALS_WEEK_FRIDAY_PERIOD_SCHEDULE[],2,TRUE),
       VLOOKUP(Attendance!$G3209,REGULAR_WEEK_SCHEDULE[[Friday]:[Period]],2,TRUE))))))))))</f>
        <v/>
      </c>
      <c r="J3209" s="41" t="str">
        <f t="shared" ca="1" si="152"/>
        <v/>
      </c>
      <c r="K3209" s="41" t="str">
        <f>IF($A3209 &lt;&gt; "",VLOOKUP($A3209,'Student reference sheet'!$A$2:$V$2329, 7,FALSE), "")</f>
        <v/>
      </c>
      <c r="L3209" s="30" t="str">
        <f>IF($A3209 ="", "", VLOOKUP($A3209, 'Student reference sheet'!$A$2:$Z$2603,23,FALSE))</f>
        <v/>
      </c>
      <c r="M3209" s="30" t="str">
        <f>IF($A3209 ="", "", VLOOKUP($A3209, 'Student reference sheet'!$A$2:$Z$2603,24,FALSE))</f>
        <v/>
      </c>
      <c r="N3209" s="30" t="str">
        <f>IF($A3209 ="", "", VLOOKUP($A3209, 'Student reference sheet'!$A$2:$Z$2603,26,FALSE))</f>
        <v/>
      </c>
      <c r="O3209" s="30" t="str">
        <f>IF($A3209 ="", "", VLOOKUP($A3209, 'Student reference sheet'!$A$2:$Z$2603,25,FALSE))</f>
        <v/>
      </c>
      <c r="P3209" s="39" t="str">
        <f>IF($A3209 = "", "", IF(OR(VLOOKUP($A3209,'Student reference sheet'!$A$2:$V$2400,8,FALSE) = "R",  VLOOKUP($A3209,'Student reference sheet'!$A$2:$V$2400,8,FALSE) = "L"), "X", ""))</f>
        <v/>
      </c>
      <c r="Q3209" s="39" t="str">
        <f>IF($A3209 ="", "", VLOOKUP($A3209, 'Student reference sheet'!$A$2:$V$2603,22,FALSE))</f>
        <v/>
      </c>
      <c r="R3209" s="39" t="str">
        <f>IF($A3209 &lt;&gt; "",VLOOKUP($A3209,'Student reference sheet'!$A$2:$V$2329, 5,FALSE), "")</f>
        <v/>
      </c>
      <c r="S3209" s="39" t="str">
        <f>IF($A3209 &lt;&gt; "",VLOOKUP($A3209,'Student reference sheet'!$A$2:$V$2329, 6,FALSE), "")</f>
        <v/>
      </c>
      <c r="T3209" s="30" t="str">
        <f>IF($A3209 = "","",
IF(VLOOKUP($A3209,'Student reference sheet'!$A$2:$V$2329, 10,FALSE) = "Y", "Hispanic",
IF(VLOOKUP($A3209,'Student reference sheet'!$A$2:$V$2329,11,FALSE) &lt;&gt; "",
IF(VLOOKUP($A3209,'Student reference sheet'!$A$2:$V$2329,11,FALSE) = "UNK", "Unknown", VLOOKUP(VALUE(VLOOKUP($A3209,'Student reference sheet'!$A$2:$V$2329,11,FALSE)),'Ethnicity Reference'!$A$2:$B$22,2,FALSE)),
IF(VLOOKUP($A3209,'Student reference sheet'!$A$2:$V$2329,9,FALSE) &lt;&gt; "", VLOOKUP(VALUE(VLOOKUP($A3209,'Student reference sheet'!$A$2:$V$2329,9,FALSE)),'Ethnicity Reference'!$A$2:$B$22,2,FALSE),"Unknown"))))</f>
        <v/>
      </c>
      <c r="U3209" s="35"/>
    </row>
    <row r="3210" spans="1:21" ht="15.75">
      <c r="A3210" s="47"/>
      <c r="B3210" s="33"/>
      <c r="C3210" s="39" t="str">
        <f>IF($A3210 &lt;&gt; "",VLOOKUP($A3210,'Student reference sheet'!$A$2:$V$2329, 3,FALSE), "")</f>
        <v/>
      </c>
      <c r="D3210" s="39" t="str">
        <f>IF($A3210 &lt;&gt; "",VLOOKUP($A3210,'Student reference sheet'!$A$2:$V$2329, 2,FALSE), "")</f>
        <v/>
      </c>
      <c r="E3210" s="35"/>
      <c r="F3210" s="34"/>
      <c r="G3210" s="40" t="str">
        <f t="shared" ref="G3210:G3273" ca="1" si="153">IF(A3210 &lt;&gt;"", IF(G3210 = "",NOW() - TODAY(), G3210), "")</f>
        <v/>
      </c>
      <c r="H3210" s="40" t="str">
        <f t="shared" ref="H3210:H3273" ca="1" si="154">IF(B3210 &lt;&gt;"", IF(H3210 = "",NOW() - TODAY(), H3210), "")</f>
        <v/>
      </c>
      <c r="I3210" s="36" t="str">
        <f>IF($A3210 = "", "",
IF(COUNTIF(MINIMUM_DAY_DATES[], Attendance!J3210) &gt; 0, VLOOKUP(Attendance!$G3210,MINIMUM_DAY_PERIOD_SCHEDULE[], 2,TRUE),
IF(COUNTIF(RALLY_DATES[], Attendance!J3210) &gt; 0, VLOOKUP(Attendance!$G3210,RALLY_PERIOD_SCHEDULE[], 2,TRUE),
IF(WEEKDAY(Attendance!$J3210) = 2,
       IF(COUNTIF(FINALS_WEEK_MONDAY_DATE[],Attendance!$J3210) &gt; 0, VLOOKUP(Attendance!$G3210,FINALS_WEEK_MONDAY_PERIOD_SCHEDULE[],2,TRUE),
       VLOOKUP(Attendance!$G3210,REGULAR_WEEK_SCHEDULE[],6,TRUE)),
IF(WEEKDAY($J3210) = 3,
       IF(COUNTIF(FINALS_WEEK_TUESDAY_DATE[],Attendance!$J3210) &gt; 0, VLOOKUP(Attendance!$G3210,FINALS_WEEK_TUESDAY_PERIOD_SCHEDULE[],2,TRUE),
       VLOOKUP(Attendance!$G3210,REGULAR_WEEK_SCHEDULE[[Tuesday]:[Period]],5,TRUE)),
IF(WEEKDAY(Attendance!$J3210) = 4,
        IF(COUNTIF(BLOCK_WEDNESDAY_DATES[],Attendance!$J3210) &gt; 0, VLOOKUP(Attendance!$G3210,BLOCK_WEDNESDAY_PERIOD_SCHEDULE[],2,TRUE),
        IF(COUNTIF(FINALS_WEEK_WEDNESDAY_DATE[],Attendance!$J3210) &gt; 0, VLOOKUP(Attendance!$G3210,FINALS_WEEK_WEDNESDAY_PERIOD_SCHEDULE[],2,TRUE),
       VLOOKUP(Attendance!$G3210,REGULAR_WEEK_SCHEDULE[[Wednesday]:[Period]],4,TRUE))),
IF(WEEKDAY($J3210) = 5,
       IF(COUNTIF(BLOCK_THURSDAY_DATES[],Attendance!$J3210) &gt; 0, VLOOKUP(Attendance!$G3210,BLOCK_THURSDAY_PERIOD_SCHEDULE[],2,TRUE),
       IF(COUNTIF(FINALS_WEEK_THURSDAY_DATE[],Attendance!$J3210) &gt; 0, VLOOKUP(Attendance!$G3210,FINALS_WEEK_THURSDAY_PERIOD_SCHEDULE[],2,TRUE),
       VLOOKUP(Attendance!$G3210,REGULAR_WEEK_SCHEDULE[[Thursday]:[Period]],3,TRUE))),
IF(WEEKDAY(Attendance!$J3210) = 6,
       IF(COUNTIF(FINALS_WEEK_FRIDAY_DATE[],Attendance!$J3210) &gt; 0, VLOOKUP(Attendance!$G3210,FINALS_WEEK_FRIDAY_PERIOD_SCHEDULE[],2,TRUE),
       VLOOKUP(Attendance!$G3210,REGULAR_WEEK_SCHEDULE[[Friday]:[Period]],2,TRUE))))))))))</f>
        <v/>
      </c>
      <c r="J3210" s="41" t="str">
        <f t="shared" ref="J3210:J3273" ca="1" si="155">IF(A3210 &lt;&gt;"", IF(J3210 = "",TODAY(), J3210), "")</f>
        <v/>
      </c>
      <c r="K3210" s="41" t="str">
        <f>IF($A3210 &lt;&gt; "",VLOOKUP($A3210,'Student reference sheet'!$A$2:$V$2329, 7,FALSE), "")</f>
        <v/>
      </c>
      <c r="L3210" s="30" t="str">
        <f>IF($A3210 ="", "", VLOOKUP($A3210, 'Student reference sheet'!$A$2:$Z$2603,23,FALSE))</f>
        <v/>
      </c>
      <c r="M3210" s="30" t="str">
        <f>IF($A3210 ="", "", VLOOKUP($A3210, 'Student reference sheet'!$A$2:$Z$2603,24,FALSE))</f>
        <v/>
      </c>
      <c r="N3210" s="30" t="str">
        <f>IF($A3210 ="", "", VLOOKUP($A3210, 'Student reference sheet'!$A$2:$Z$2603,26,FALSE))</f>
        <v/>
      </c>
      <c r="O3210" s="30" t="str">
        <f>IF($A3210 ="", "", VLOOKUP($A3210, 'Student reference sheet'!$A$2:$Z$2603,25,FALSE))</f>
        <v/>
      </c>
      <c r="P3210" s="39" t="str">
        <f>IF($A3210 = "", "", IF(OR(VLOOKUP($A3210,'Student reference sheet'!$A$2:$V$2400,8,FALSE) = "R",  VLOOKUP($A3210,'Student reference sheet'!$A$2:$V$2400,8,FALSE) = "L"), "X", ""))</f>
        <v/>
      </c>
      <c r="Q3210" s="39" t="str">
        <f>IF($A3210 ="", "", VLOOKUP($A3210, 'Student reference sheet'!$A$2:$V$2603,22,FALSE))</f>
        <v/>
      </c>
      <c r="R3210" s="39" t="str">
        <f>IF($A3210 &lt;&gt; "",VLOOKUP($A3210,'Student reference sheet'!$A$2:$V$2329, 5,FALSE), "")</f>
        <v/>
      </c>
      <c r="S3210" s="39" t="str">
        <f>IF($A3210 &lt;&gt; "",VLOOKUP($A3210,'Student reference sheet'!$A$2:$V$2329, 6,FALSE), "")</f>
        <v/>
      </c>
      <c r="T3210" s="30" t="str">
        <f>IF($A3210 = "","",
IF(VLOOKUP($A3210,'Student reference sheet'!$A$2:$V$2329, 10,FALSE) = "Y", "Hispanic",
IF(VLOOKUP($A3210,'Student reference sheet'!$A$2:$V$2329,11,FALSE) &lt;&gt; "",
IF(VLOOKUP($A3210,'Student reference sheet'!$A$2:$V$2329,11,FALSE) = "UNK", "Unknown", VLOOKUP(VALUE(VLOOKUP($A3210,'Student reference sheet'!$A$2:$V$2329,11,FALSE)),'Ethnicity Reference'!$A$2:$B$22,2,FALSE)),
IF(VLOOKUP($A3210,'Student reference sheet'!$A$2:$V$2329,9,FALSE) &lt;&gt; "", VLOOKUP(VALUE(VLOOKUP($A3210,'Student reference sheet'!$A$2:$V$2329,9,FALSE)),'Ethnicity Reference'!$A$2:$B$22,2,FALSE),"Unknown"))))</f>
        <v/>
      </c>
      <c r="U3210" s="35"/>
    </row>
    <row r="3211" spans="1:21" ht="15.75">
      <c r="A3211" s="47"/>
      <c r="B3211" s="33"/>
      <c r="C3211" s="39" t="str">
        <f>IF($A3211 &lt;&gt; "",VLOOKUP($A3211,'Student reference sheet'!$A$2:$V$2329, 3,FALSE), "")</f>
        <v/>
      </c>
      <c r="D3211" s="39" t="str">
        <f>IF($A3211 &lt;&gt; "",VLOOKUP($A3211,'Student reference sheet'!$A$2:$V$2329, 2,FALSE), "")</f>
        <v/>
      </c>
      <c r="E3211" s="35"/>
      <c r="F3211" s="34"/>
      <c r="G3211" s="40" t="str">
        <f t="shared" ca="1" si="153"/>
        <v/>
      </c>
      <c r="H3211" s="40" t="str">
        <f t="shared" ca="1" si="154"/>
        <v/>
      </c>
      <c r="I3211" s="36" t="str">
        <f>IF($A3211 = "", "",
IF(COUNTIF(MINIMUM_DAY_DATES[], Attendance!J3211) &gt; 0, VLOOKUP(Attendance!$G3211,MINIMUM_DAY_PERIOD_SCHEDULE[], 2,TRUE),
IF(COUNTIF(RALLY_DATES[], Attendance!J3211) &gt; 0, VLOOKUP(Attendance!$G3211,RALLY_PERIOD_SCHEDULE[], 2,TRUE),
IF(WEEKDAY(Attendance!$J3211) = 2,
       IF(COUNTIF(FINALS_WEEK_MONDAY_DATE[],Attendance!$J3211) &gt; 0, VLOOKUP(Attendance!$G3211,FINALS_WEEK_MONDAY_PERIOD_SCHEDULE[],2,TRUE),
       VLOOKUP(Attendance!$G3211,REGULAR_WEEK_SCHEDULE[],6,TRUE)),
IF(WEEKDAY($J3211) = 3,
       IF(COUNTIF(FINALS_WEEK_TUESDAY_DATE[],Attendance!$J3211) &gt; 0, VLOOKUP(Attendance!$G3211,FINALS_WEEK_TUESDAY_PERIOD_SCHEDULE[],2,TRUE),
       VLOOKUP(Attendance!$G3211,REGULAR_WEEK_SCHEDULE[[Tuesday]:[Period]],5,TRUE)),
IF(WEEKDAY(Attendance!$J3211) = 4,
        IF(COUNTIF(BLOCK_WEDNESDAY_DATES[],Attendance!$J3211) &gt; 0, VLOOKUP(Attendance!$G3211,BLOCK_WEDNESDAY_PERIOD_SCHEDULE[],2,TRUE),
        IF(COUNTIF(FINALS_WEEK_WEDNESDAY_DATE[],Attendance!$J3211) &gt; 0, VLOOKUP(Attendance!$G3211,FINALS_WEEK_WEDNESDAY_PERIOD_SCHEDULE[],2,TRUE),
       VLOOKUP(Attendance!$G3211,REGULAR_WEEK_SCHEDULE[[Wednesday]:[Period]],4,TRUE))),
IF(WEEKDAY($J3211) = 5,
       IF(COUNTIF(BLOCK_THURSDAY_DATES[],Attendance!$J3211) &gt; 0, VLOOKUP(Attendance!$G3211,BLOCK_THURSDAY_PERIOD_SCHEDULE[],2,TRUE),
       IF(COUNTIF(FINALS_WEEK_THURSDAY_DATE[],Attendance!$J3211) &gt; 0, VLOOKUP(Attendance!$G3211,FINALS_WEEK_THURSDAY_PERIOD_SCHEDULE[],2,TRUE),
       VLOOKUP(Attendance!$G3211,REGULAR_WEEK_SCHEDULE[[Thursday]:[Period]],3,TRUE))),
IF(WEEKDAY(Attendance!$J3211) = 6,
       IF(COUNTIF(FINALS_WEEK_FRIDAY_DATE[],Attendance!$J3211) &gt; 0, VLOOKUP(Attendance!$G3211,FINALS_WEEK_FRIDAY_PERIOD_SCHEDULE[],2,TRUE),
       VLOOKUP(Attendance!$G3211,REGULAR_WEEK_SCHEDULE[[Friday]:[Period]],2,TRUE))))))))))</f>
        <v/>
      </c>
      <c r="J3211" s="41" t="str">
        <f t="shared" ca="1" si="155"/>
        <v/>
      </c>
      <c r="K3211" s="41" t="str">
        <f>IF($A3211 &lt;&gt; "",VLOOKUP($A3211,'Student reference sheet'!$A$2:$V$2329, 7,FALSE), "")</f>
        <v/>
      </c>
      <c r="L3211" s="30" t="str">
        <f>IF($A3211 ="", "", VLOOKUP($A3211, 'Student reference sheet'!$A$2:$Z$2603,23,FALSE))</f>
        <v/>
      </c>
      <c r="M3211" s="30" t="str">
        <f>IF($A3211 ="", "", VLOOKUP($A3211, 'Student reference sheet'!$A$2:$Z$2603,24,FALSE))</f>
        <v/>
      </c>
      <c r="N3211" s="30" t="str">
        <f>IF($A3211 ="", "", VLOOKUP($A3211, 'Student reference sheet'!$A$2:$Z$2603,26,FALSE))</f>
        <v/>
      </c>
      <c r="O3211" s="30" t="str">
        <f>IF($A3211 ="", "", VLOOKUP($A3211, 'Student reference sheet'!$A$2:$Z$2603,25,FALSE))</f>
        <v/>
      </c>
      <c r="P3211" s="39" t="str">
        <f>IF($A3211 = "", "", IF(OR(VLOOKUP($A3211,'Student reference sheet'!$A$2:$V$2400,8,FALSE) = "R",  VLOOKUP($A3211,'Student reference sheet'!$A$2:$V$2400,8,FALSE) = "L"), "X", ""))</f>
        <v/>
      </c>
      <c r="Q3211" s="39" t="str">
        <f>IF($A3211 ="", "", VLOOKUP($A3211, 'Student reference sheet'!$A$2:$V$2603,22,FALSE))</f>
        <v/>
      </c>
      <c r="R3211" s="39" t="str">
        <f>IF($A3211 &lt;&gt; "",VLOOKUP($A3211,'Student reference sheet'!$A$2:$V$2329, 5,FALSE), "")</f>
        <v/>
      </c>
      <c r="S3211" s="39" t="str">
        <f>IF($A3211 &lt;&gt; "",VLOOKUP($A3211,'Student reference sheet'!$A$2:$V$2329, 6,FALSE), "")</f>
        <v/>
      </c>
      <c r="T3211" s="30" t="str">
        <f>IF($A3211 = "","",
IF(VLOOKUP($A3211,'Student reference sheet'!$A$2:$V$2329, 10,FALSE) = "Y", "Hispanic",
IF(VLOOKUP($A3211,'Student reference sheet'!$A$2:$V$2329,11,FALSE) &lt;&gt; "",
IF(VLOOKUP($A3211,'Student reference sheet'!$A$2:$V$2329,11,FALSE) = "UNK", "Unknown", VLOOKUP(VALUE(VLOOKUP($A3211,'Student reference sheet'!$A$2:$V$2329,11,FALSE)),'Ethnicity Reference'!$A$2:$B$22,2,FALSE)),
IF(VLOOKUP($A3211,'Student reference sheet'!$A$2:$V$2329,9,FALSE) &lt;&gt; "", VLOOKUP(VALUE(VLOOKUP($A3211,'Student reference sheet'!$A$2:$V$2329,9,FALSE)),'Ethnicity Reference'!$A$2:$B$22,2,FALSE),"Unknown"))))</f>
        <v/>
      </c>
      <c r="U3211" s="35"/>
    </row>
    <row r="3212" spans="1:21" ht="15.75">
      <c r="A3212" s="47"/>
      <c r="B3212" s="33"/>
      <c r="C3212" s="39" t="str">
        <f>IF($A3212 &lt;&gt; "",VLOOKUP($A3212,'Student reference sheet'!$A$2:$V$2329, 3,FALSE), "")</f>
        <v/>
      </c>
      <c r="D3212" s="39" t="str">
        <f>IF($A3212 &lt;&gt; "",VLOOKUP($A3212,'Student reference sheet'!$A$2:$V$2329, 2,FALSE), "")</f>
        <v/>
      </c>
      <c r="E3212" s="35"/>
      <c r="F3212" s="34"/>
      <c r="G3212" s="40" t="str">
        <f t="shared" ca="1" si="153"/>
        <v/>
      </c>
      <c r="H3212" s="40" t="str">
        <f t="shared" ca="1" si="154"/>
        <v/>
      </c>
      <c r="I3212" s="36" t="str">
        <f>IF($A3212 = "", "",
IF(COUNTIF(MINIMUM_DAY_DATES[], Attendance!J3212) &gt; 0, VLOOKUP(Attendance!$G3212,MINIMUM_DAY_PERIOD_SCHEDULE[], 2,TRUE),
IF(COUNTIF(RALLY_DATES[], Attendance!J3212) &gt; 0, VLOOKUP(Attendance!$G3212,RALLY_PERIOD_SCHEDULE[], 2,TRUE),
IF(WEEKDAY(Attendance!$J3212) = 2,
       IF(COUNTIF(FINALS_WEEK_MONDAY_DATE[],Attendance!$J3212) &gt; 0, VLOOKUP(Attendance!$G3212,FINALS_WEEK_MONDAY_PERIOD_SCHEDULE[],2,TRUE),
       VLOOKUP(Attendance!$G3212,REGULAR_WEEK_SCHEDULE[],6,TRUE)),
IF(WEEKDAY($J3212) = 3,
       IF(COUNTIF(FINALS_WEEK_TUESDAY_DATE[],Attendance!$J3212) &gt; 0, VLOOKUP(Attendance!$G3212,FINALS_WEEK_TUESDAY_PERIOD_SCHEDULE[],2,TRUE),
       VLOOKUP(Attendance!$G3212,REGULAR_WEEK_SCHEDULE[[Tuesday]:[Period]],5,TRUE)),
IF(WEEKDAY(Attendance!$J3212) = 4,
        IF(COUNTIF(BLOCK_WEDNESDAY_DATES[],Attendance!$J3212) &gt; 0, VLOOKUP(Attendance!$G3212,BLOCK_WEDNESDAY_PERIOD_SCHEDULE[],2,TRUE),
        IF(COUNTIF(FINALS_WEEK_WEDNESDAY_DATE[],Attendance!$J3212) &gt; 0, VLOOKUP(Attendance!$G3212,FINALS_WEEK_WEDNESDAY_PERIOD_SCHEDULE[],2,TRUE),
       VLOOKUP(Attendance!$G3212,REGULAR_WEEK_SCHEDULE[[Wednesday]:[Period]],4,TRUE))),
IF(WEEKDAY($J3212) = 5,
       IF(COUNTIF(BLOCK_THURSDAY_DATES[],Attendance!$J3212) &gt; 0, VLOOKUP(Attendance!$G3212,BLOCK_THURSDAY_PERIOD_SCHEDULE[],2,TRUE),
       IF(COUNTIF(FINALS_WEEK_THURSDAY_DATE[],Attendance!$J3212) &gt; 0, VLOOKUP(Attendance!$G3212,FINALS_WEEK_THURSDAY_PERIOD_SCHEDULE[],2,TRUE),
       VLOOKUP(Attendance!$G3212,REGULAR_WEEK_SCHEDULE[[Thursday]:[Period]],3,TRUE))),
IF(WEEKDAY(Attendance!$J3212) = 6,
       IF(COUNTIF(FINALS_WEEK_FRIDAY_DATE[],Attendance!$J3212) &gt; 0, VLOOKUP(Attendance!$G3212,FINALS_WEEK_FRIDAY_PERIOD_SCHEDULE[],2,TRUE),
       VLOOKUP(Attendance!$G3212,REGULAR_WEEK_SCHEDULE[[Friday]:[Period]],2,TRUE))))))))))</f>
        <v/>
      </c>
      <c r="J3212" s="41" t="str">
        <f t="shared" ca="1" si="155"/>
        <v/>
      </c>
      <c r="K3212" s="41" t="str">
        <f>IF($A3212 &lt;&gt; "",VLOOKUP($A3212,'Student reference sheet'!$A$2:$V$2329, 7,FALSE), "")</f>
        <v/>
      </c>
      <c r="L3212" s="30" t="str">
        <f>IF($A3212 ="", "", VLOOKUP($A3212, 'Student reference sheet'!$A$2:$Z$2603,23,FALSE))</f>
        <v/>
      </c>
      <c r="M3212" s="30" t="str">
        <f>IF($A3212 ="", "", VLOOKUP($A3212, 'Student reference sheet'!$A$2:$Z$2603,24,FALSE))</f>
        <v/>
      </c>
      <c r="N3212" s="30" t="str">
        <f>IF($A3212 ="", "", VLOOKUP($A3212, 'Student reference sheet'!$A$2:$Z$2603,26,FALSE))</f>
        <v/>
      </c>
      <c r="O3212" s="30" t="str">
        <f>IF($A3212 ="", "", VLOOKUP($A3212, 'Student reference sheet'!$A$2:$Z$2603,25,FALSE))</f>
        <v/>
      </c>
      <c r="P3212" s="39" t="str">
        <f>IF($A3212 = "", "", IF(OR(VLOOKUP($A3212,'Student reference sheet'!$A$2:$V$2400,8,FALSE) = "R",  VLOOKUP($A3212,'Student reference sheet'!$A$2:$V$2400,8,FALSE) = "L"), "X", ""))</f>
        <v/>
      </c>
      <c r="Q3212" s="39" t="str">
        <f>IF($A3212 ="", "", VLOOKUP($A3212, 'Student reference sheet'!$A$2:$V$2603,22,FALSE))</f>
        <v/>
      </c>
      <c r="R3212" s="39" t="str">
        <f>IF($A3212 &lt;&gt; "",VLOOKUP($A3212,'Student reference sheet'!$A$2:$V$2329, 5,FALSE), "")</f>
        <v/>
      </c>
      <c r="S3212" s="39" t="str">
        <f>IF($A3212 &lt;&gt; "",VLOOKUP($A3212,'Student reference sheet'!$A$2:$V$2329, 6,FALSE), "")</f>
        <v/>
      </c>
      <c r="T3212" s="30" t="str">
        <f>IF($A3212 = "","",
IF(VLOOKUP($A3212,'Student reference sheet'!$A$2:$V$2329, 10,FALSE) = "Y", "Hispanic",
IF(VLOOKUP($A3212,'Student reference sheet'!$A$2:$V$2329,11,FALSE) &lt;&gt; "",
IF(VLOOKUP($A3212,'Student reference sheet'!$A$2:$V$2329,11,FALSE) = "UNK", "Unknown", VLOOKUP(VALUE(VLOOKUP($A3212,'Student reference sheet'!$A$2:$V$2329,11,FALSE)),'Ethnicity Reference'!$A$2:$B$22,2,FALSE)),
IF(VLOOKUP($A3212,'Student reference sheet'!$A$2:$V$2329,9,FALSE) &lt;&gt; "", VLOOKUP(VALUE(VLOOKUP($A3212,'Student reference sheet'!$A$2:$V$2329,9,FALSE)),'Ethnicity Reference'!$A$2:$B$22,2,FALSE),"Unknown"))))</f>
        <v/>
      </c>
      <c r="U3212" s="35"/>
    </row>
    <row r="3213" spans="1:21" ht="15.75">
      <c r="A3213" s="47"/>
      <c r="B3213" s="33"/>
      <c r="C3213" s="39" t="str">
        <f>IF($A3213 &lt;&gt; "",VLOOKUP($A3213,'Student reference sheet'!$A$2:$V$2329, 3,FALSE), "")</f>
        <v/>
      </c>
      <c r="D3213" s="39" t="str">
        <f>IF($A3213 &lt;&gt; "",VLOOKUP($A3213,'Student reference sheet'!$A$2:$V$2329, 2,FALSE), "")</f>
        <v/>
      </c>
      <c r="E3213" s="35"/>
      <c r="F3213" s="34"/>
      <c r="G3213" s="40" t="str">
        <f t="shared" ca="1" si="153"/>
        <v/>
      </c>
      <c r="H3213" s="40" t="str">
        <f t="shared" ca="1" si="154"/>
        <v/>
      </c>
      <c r="I3213" s="36" t="str">
        <f>IF($A3213 = "", "",
IF(COUNTIF(MINIMUM_DAY_DATES[], Attendance!J3213) &gt; 0, VLOOKUP(Attendance!$G3213,MINIMUM_DAY_PERIOD_SCHEDULE[], 2,TRUE),
IF(COUNTIF(RALLY_DATES[], Attendance!J3213) &gt; 0, VLOOKUP(Attendance!$G3213,RALLY_PERIOD_SCHEDULE[], 2,TRUE),
IF(WEEKDAY(Attendance!$J3213) = 2,
       IF(COUNTIF(FINALS_WEEK_MONDAY_DATE[],Attendance!$J3213) &gt; 0, VLOOKUP(Attendance!$G3213,FINALS_WEEK_MONDAY_PERIOD_SCHEDULE[],2,TRUE),
       VLOOKUP(Attendance!$G3213,REGULAR_WEEK_SCHEDULE[],6,TRUE)),
IF(WEEKDAY($J3213) = 3,
       IF(COUNTIF(FINALS_WEEK_TUESDAY_DATE[],Attendance!$J3213) &gt; 0, VLOOKUP(Attendance!$G3213,FINALS_WEEK_TUESDAY_PERIOD_SCHEDULE[],2,TRUE),
       VLOOKUP(Attendance!$G3213,REGULAR_WEEK_SCHEDULE[[Tuesday]:[Period]],5,TRUE)),
IF(WEEKDAY(Attendance!$J3213) = 4,
        IF(COUNTIF(BLOCK_WEDNESDAY_DATES[],Attendance!$J3213) &gt; 0, VLOOKUP(Attendance!$G3213,BLOCK_WEDNESDAY_PERIOD_SCHEDULE[],2,TRUE),
        IF(COUNTIF(FINALS_WEEK_WEDNESDAY_DATE[],Attendance!$J3213) &gt; 0, VLOOKUP(Attendance!$G3213,FINALS_WEEK_WEDNESDAY_PERIOD_SCHEDULE[],2,TRUE),
       VLOOKUP(Attendance!$G3213,REGULAR_WEEK_SCHEDULE[[Wednesday]:[Period]],4,TRUE))),
IF(WEEKDAY($J3213) = 5,
       IF(COUNTIF(BLOCK_THURSDAY_DATES[],Attendance!$J3213) &gt; 0, VLOOKUP(Attendance!$G3213,BLOCK_THURSDAY_PERIOD_SCHEDULE[],2,TRUE),
       IF(COUNTIF(FINALS_WEEK_THURSDAY_DATE[],Attendance!$J3213) &gt; 0, VLOOKUP(Attendance!$G3213,FINALS_WEEK_THURSDAY_PERIOD_SCHEDULE[],2,TRUE),
       VLOOKUP(Attendance!$G3213,REGULAR_WEEK_SCHEDULE[[Thursday]:[Period]],3,TRUE))),
IF(WEEKDAY(Attendance!$J3213) = 6,
       IF(COUNTIF(FINALS_WEEK_FRIDAY_DATE[],Attendance!$J3213) &gt; 0, VLOOKUP(Attendance!$G3213,FINALS_WEEK_FRIDAY_PERIOD_SCHEDULE[],2,TRUE),
       VLOOKUP(Attendance!$G3213,REGULAR_WEEK_SCHEDULE[[Friday]:[Period]],2,TRUE))))))))))</f>
        <v/>
      </c>
      <c r="J3213" s="41" t="str">
        <f t="shared" ca="1" si="155"/>
        <v/>
      </c>
      <c r="K3213" s="41" t="str">
        <f>IF($A3213 &lt;&gt; "",VLOOKUP($A3213,'Student reference sheet'!$A$2:$V$2329, 7,FALSE), "")</f>
        <v/>
      </c>
      <c r="L3213" s="30" t="str">
        <f>IF($A3213 ="", "", VLOOKUP($A3213, 'Student reference sheet'!$A$2:$Z$2603,23,FALSE))</f>
        <v/>
      </c>
      <c r="M3213" s="30" t="str">
        <f>IF($A3213 ="", "", VLOOKUP($A3213, 'Student reference sheet'!$A$2:$Z$2603,24,FALSE))</f>
        <v/>
      </c>
      <c r="N3213" s="30" t="str">
        <f>IF($A3213 ="", "", VLOOKUP($A3213, 'Student reference sheet'!$A$2:$Z$2603,26,FALSE))</f>
        <v/>
      </c>
      <c r="O3213" s="30" t="str">
        <f>IF($A3213 ="", "", VLOOKUP($A3213, 'Student reference sheet'!$A$2:$Z$2603,25,FALSE))</f>
        <v/>
      </c>
      <c r="P3213" s="39" t="str">
        <f>IF($A3213 = "", "", IF(OR(VLOOKUP($A3213,'Student reference sheet'!$A$2:$V$2400,8,FALSE) = "R",  VLOOKUP($A3213,'Student reference sheet'!$A$2:$V$2400,8,FALSE) = "L"), "X", ""))</f>
        <v/>
      </c>
      <c r="Q3213" s="39" t="str">
        <f>IF($A3213 ="", "", VLOOKUP($A3213, 'Student reference sheet'!$A$2:$V$2603,22,FALSE))</f>
        <v/>
      </c>
      <c r="R3213" s="39" t="str">
        <f>IF($A3213 &lt;&gt; "",VLOOKUP($A3213,'Student reference sheet'!$A$2:$V$2329, 5,FALSE), "")</f>
        <v/>
      </c>
      <c r="S3213" s="39" t="str">
        <f>IF($A3213 &lt;&gt; "",VLOOKUP($A3213,'Student reference sheet'!$A$2:$V$2329, 6,FALSE), "")</f>
        <v/>
      </c>
      <c r="T3213" s="30" t="str">
        <f>IF($A3213 = "","",
IF(VLOOKUP($A3213,'Student reference sheet'!$A$2:$V$2329, 10,FALSE) = "Y", "Hispanic",
IF(VLOOKUP($A3213,'Student reference sheet'!$A$2:$V$2329,11,FALSE) &lt;&gt; "",
IF(VLOOKUP($A3213,'Student reference sheet'!$A$2:$V$2329,11,FALSE) = "UNK", "Unknown", VLOOKUP(VALUE(VLOOKUP($A3213,'Student reference sheet'!$A$2:$V$2329,11,FALSE)),'Ethnicity Reference'!$A$2:$B$22,2,FALSE)),
IF(VLOOKUP($A3213,'Student reference sheet'!$A$2:$V$2329,9,FALSE) &lt;&gt; "", VLOOKUP(VALUE(VLOOKUP($A3213,'Student reference sheet'!$A$2:$V$2329,9,FALSE)),'Ethnicity Reference'!$A$2:$B$22,2,FALSE),"Unknown"))))</f>
        <v/>
      </c>
      <c r="U3213" s="35"/>
    </row>
    <row r="3214" spans="1:21" ht="15.75">
      <c r="A3214" s="47"/>
      <c r="B3214" s="33"/>
      <c r="C3214" s="39" t="str">
        <f>IF($A3214 &lt;&gt; "",VLOOKUP($A3214,'Student reference sheet'!$A$2:$V$2329, 3,FALSE), "")</f>
        <v/>
      </c>
      <c r="D3214" s="39" t="str">
        <f>IF($A3214 &lt;&gt; "",VLOOKUP($A3214,'Student reference sheet'!$A$2:$V$2329, 2,FALSE), "")</f>
        <v/>
      </c>
      <c r="E3214" s="35"/>
      <c r="F3214" s="34"/>
      <c r="G3214" s="40" t="str">
        <f t="shared" ca="1" si="153"/>
        <v/>
      </c>
      <c r="H3214" s="40" t="str">
        <f t="shared" ca="1" si="154"/>
        <v/>
      </c>
      <c r="I3214" s="36" t="str">
        <f>IF($A3214 = "", "",
IF(COUNTIF(MINIMUM_DAY_DATES[], Attendance!J3214) &gt; 0, VLOOKUP(Attendance!$G3214,MINIMUM_DAY_PERIOD_SCHEDULE[], 2,TRUE),
IF(COUNTIF(RALLY_DATES[], Attendance!J3214) &gt; 0, VLOOKUP(Attendance!$G3214,RALLY_PERIOD_SCHEDULE[], 2,TRUE),
IF(WEEKDAY(Attendance!$J3214) = 2,
       IF(COUNTIF(FINALS_WEEK_MONDAY_DATE[],Attendance!$J3214) &gt; 0, VLOOKUP(Attendance!$G3214,FINALS_WEEK_MONDAY_PERIOD_SCHEDULE[],2,TRUE),
       VLOOKUP(Attendance!$G3214,REGULAR_WEEK_SCHEDULE[],6,TRUE)),
IF(WEEKDAY($J3214) = 3,
       IF(COUNTIF(FINALS_WEEK_TUESDAY_DATE[],Attendance!$J3214) &gt; 0, VLOOKUP(Attendance!$G3214,FINALS_WEEK_TUESDAY_PERIOD_SCHEDULE[],2,TRUE),
       VLOOKUP(Attendance!$G3214,REGULAR_WEEK_SCHEDULE[[Tuesday]:[Period]],5,TRUE)),
IF(WEEKDAY(Attendance!$J3214) = 4,
        IF(COUNTIF(BLOCK_WEDNESDAY_DATES[],Attendance!$J3214) &gt; 0, VLOOKUP(Attendance!$G3214,BLOCK_WEDNESDAY_PERIOD_SCHEDULE[],2,TRUE),
        IF(COUNTIF(FINALS_WEEK_WEDNESDAY_DATE[],Attendance!$J3214) &gt; 0, VLOOKUP(Attendance!$G3214,FINALS_WEEK_WEDNESDAY_PERIOD_SCHEDULE[],2,TRUE),
       VLOOKUP(Attendance!$G3214,REGULAR_WEEK_SCHEDULE[[Wednesday]:[Period]],4,TRUE))),
IF(WEEKDAY($J3214) = 5,
       IF(COUNTIF(BLOCK_THURSDAY_DATES[],Attendance!$J3214) &gt; 0, VLOOKUP(Attendance!$G3214,BLOCK_THURSDAY_PERIOD_SCHEDULE[],2,TRUE),
       IF(COUNTIF(FINALS_WEEK_THURSDAY_DATE[],Attendance!$J3214) &gt; 0, VLOOKUP(Attendance!$G3214,FINALS_WEEK_THURSDAY_PERIOD_SCHEDULE[],2,TRUE),
       VLOOKUP(Attendance!$G3214,REGULAR_WEEK_SCHEDULE[[Thursday]:[Period]],3,TRUE))),
IF(WEEKDAY(Attendance!$J3214) = 6,
       IF(COUNTIF(FINALS_WEEK_FRIDAY_DATE[],Attendance!$J3214) &gt; 0, VLOOKUP(Attendance!$G3214,FINALS_WEEK_FRIDAY_PERIOD_SCHEDULE[],2,TRUE),
       VLOOKUP(Attendance!$G3214,REGULAR_WEEK_SCHEDULE[[Friday]:[Period]],2,TRUE))))))))))</f>
        <v/>
      </c>
      <c r="J3214" s="41" t="str">
        <f t="shared" ca="1" si="155"/>
        <v/>
      </c>
      <c r="K3214" s="41" t="str">
        <f>IF($A3214 &lt;&gt; "",VLOOKUP($A3214,'Student reference sheet'!$A$2:$V$2329, 7,FALSE), "")</f>
        <v/>
      </c>
      <c r="L3214" s="30" t="str">
        <f>IF($A3214 ="", "", VLOOKUP($A3214, 'Student reference sheet'!$A$2:$Z$2603,23,FALSE))</f>
        <v/>
      </c>
      <c r="M3214" s="30" t="str">
        <f>IF($A3214 ="", "", VLOOKUP($A3214, 'Student reference sheet'!$A$2:$Z$2603,24,FALSE))</f>
        <v/>
      </c>
      <c r="N3214" s="30" t="str">
        <f>IF($A3214 ="", "", VLOOKUP($A3214, 'Student reference sheet'!$A$2:$Z$2603,26,FALSE))</f>
        <v/>
      </c>
      <c r="O3214" s="30" t="str">
        <f>IF($A3214 ="", "", VLOOKUP($A3214, 'Student reference sheet'!$A$2:$Z$2603,25,FALSE))</f>
        <v/>
      </c>
      <c r="P3214" s="39" t="str">
        <f>IF($A3214 = "", "", IF(OR(VLOOKUP($A3214,'Student reference sheet'!$A$2:$V$2400,8,FALSE) = "R",  VLOOKUP($A3214,'Student reference sheet'!$A$2:$V$2400,8,FALSE) = "L"), "X", ""))</f>
        <v/>
      </c>
      <c r="Q3214" s="39" t="str">
        <f>IF($A3214 ="", "", VLOOKUP($A3214, 'Student reference sheet'!$A$2:$V$2603,22,FALSE))</f>
        <v/>
      </c>
      <c r="R3214" s="39" t="str">
        <f>IF($A3214 &lt;&gt; "",VLOOKUP($A3214,'Student reference sheet'!$A$2:$V$2329, 5,FALSE), "")</f>
        <v/>
      </c>
      <c r="S3214" s="39" t="str">
        <f>IF($A3214 &lt;&gt; "",VLOOKUP($A3214,'Student reference sheet'!$A$2:$V$2329, 6,FALSE), "")</f>
        <v/>
      </c>
      <c r="T3214" s="30" t="str">
        <f>IF($A3214 = "","",
IF(VLOOKUP($A3214,'Student reference sheet'!$A$2:$V$2329, 10,FALSE) = "Y", "Hispanic",
IF(VLOOKUP($A3214,'Student reference sheet'!$A$2:$V$2329,11,FALSE) &lt;&gt; "",
IF(VLOOKUP($A3214,'Student reference sheet'!$A$2:$V$2329,11,FALSE) = "UNK", "Unknown", VLOOKUP(VALUE(VLOOKUP($A3214,'Student reference sheet'!$A$2:$V$2329,11,FALSE)),'Ethnicity Reference'!$A$2:$B$22,2,FALSE)),
IF(VLOOKUP($A3214,'Student reference sheet'!$A$2:$V$2329,9,FALSE) &lt;&gt; "", VLOOKUP(VALUE(VLOOKUP($A3214,'Student reference sheet'!$A$2:$V$2329,9,FALSE)),'Ethnicity Reference'!$A$2:$B$22,2,FALSE),"Unknown"))))</f>
        <v/>
      </c>
      <c r="U3214" s="35"/>
    </row>
    <row r="3215" spans="1:21" ht="15.75">
      <c r="A3215" s="47"/>
      <c r="B3215" s="33"/>
      <c r="C3215" s="39" t="str">
        <f>IF($A3215 &lt;&gt; "",VLOOKUP($A3215,'Student reference sheet'!$A$2:$V$2329, 3,FALSE), "")</f>
        <v/>
      </c>
      <c r="D3215" s="39" t="str">
        <f>IF($A3215 &lt;&gt; "",VLOOKUP($A3215,'Student reference sheet'!$A$2:$V$2329, 2,FALSE), "")</f>
        <v/>
      </c>
      <c r="E3215" s="35"/>
      <c r="F3215" s="34"/>
      <c r="G3215" s="40" t="str">
        <f t="shared" ca="1" si="153"/>
        <v/>
      </c>
      <c r="H3215" s="40" t="str">
        <f t="shared" ca="1" si="154"/>
        <v/>
      </c>
      <c r="I3215" s="36" t="str">
        <f>IF($A3215 = "", "",
IF(COUNTIF(MINIMUM_DAY_DATES[], Attendance!J3215) &gt; 0, VLOOKUP(Attendance!$G3215,MINIMUM_DAY_PERIOD_SCHEDULE[], 2,TRUE),
IF(COUNTIF(RALLY_DATES[], Attendance!J3215) &gt; 0, VLOOKUP(Attendance!$G3215,RALLY_PERIOD_SCHEDULE[], 2,TRUE),
IF(WEEKDAY(Attendance!$J3215) = 2,
       IF(COUNTIF(FINALS_WEEK_MONDAY_DATE[],Attendance!$J3215) &gt; 0, VLOOKUP(Attendance!$G3215,FINALS_WEEK_MONDAY_PERIOD_SCHEDULE[],2,TRUE),
       VLOOKUP(Attendance!$G3215,REGULAR_WEEK_SCHEDULE[],6,TRUE)),
IF(WEEKDAY($J3215) = 3,
       IF(COUNTIF(FINALS_WEEK_TUESDAY_DATE[],Attendance!$J3215) &gt; 0, VLOOKUP(Attendance!$G3215,FINALS_WEEK_TUESDAY_PERIOD_SCHEDULE[],2,TRUE),
       VLOOKUP(Attendance!$G3215,REGULAR_WEEK_SCHEDULE[[Tuesday]:[Period]],5,TRUE)),
IF(WEEKDAY(Attendance!$J3215) = 4,
        IF(COUNTIF(BLOCK_WEDNESDAY_DATES[],Attendance!$J3215) &gt; 0, VLOOKUP(Attendance!$G3215,BLOCK_WEDNESDAY_PERIOD_SCHEDULE[],2,TRUE),
        IF(COUNTIF(FINALS_WEEK_WEDNESDAY_DATE[],Attendance!$J3215) &gt; 0, VLOOKUP(Attendance!$G3215,FINALS_WEEK_WEDNESDAY_PERIOD_SCHEDULE[],2,TRUE),
       VLOOKUP(Attendance!$G3215,REGULAR_WEEK_SCHEDULE[[Wednesday]:[Period]],4,TRUE))),
IF(WEEKDAY($J3215) = 5,
       IF(COUNTIF(BLOCK_THURSDAY_DATES[],Attendance!$J3215) &gt; 0, VLOOKUP(Attendance!$G3215,BLOCK_THURSDAY_PERIOD_SCHEDULE[],2,TRUE),
       IF(COUNTIF(FINALS_WEEK_THURSDAY_DATE[],Attendance!$J3215) &gt; 0, VLOOKUP(Attendance!$G3215,FINALS_WEEK_THURSDAY_PERIOD_SCHEDULE[],2,TRUE),
       VLOOKUP(Attendance!$G3215,REGULAR_WEEK_SCHEDULE[[Thursday]:[Period]],3,TRUE))),
IF(WEEKDAY(Attendance!$J3215) = 6,
       IF(COUNTIF(FINALS_WEEK_FRIDAY_DATE[],Attendance!$J3215) &gt; 0, VLOOKUP(Attendance!$G3215,FINALS_WEEK_FRIDAY_PERIOD_SCHEDULE[],2,TRUE),
       VLOOKUP(Attendance!$G3215,REGULAR_WEEK_SCHEDULE[[Friday]:[Period]],2,TRUE))))))))))</f>
        <v/>
      </c>
      <c r="J3215" s="41" t="str">
        <f t="shared" ca="1" si="155"/>
        <v/>
      </c>
      <c r="K3215" s="41" t="str">
        <f>IF($A3215 &lt;&gt; "",VLOOKUP($A3215,'Student reference sheet'!$A$2:$V$2329, 7,FALSE), "")</f>
        <v/>
      </c>
      <c r="L3215" s="30" t="str">
        <f>IF($A3215 ="", "", VLOOKUP($A3215, 'Student reference sheet'!$A$2:$Z$2603,23,FALSE))</f>
        <v/>
      </c>
      <c r="M3215" s="30" t="str">
        <f>IF($A3215 ="", "", VLOOKUP($A3215, 'Student reference sheet'!$A$2:$Z$2603,24,FALSE))</f>
        <v/>
      </c>
      <c r="N3215" s="30" t="str">
        <f>IF($A3215 ="", "", VLOOKUP($A3215, 'Student reference sheet'!$A$2:$Z$2603,26,FALSE))</f>
        <v/>
      </c>
      <c r="O3215" s="30" t="str">
        <f>IF($A3215 ="", "", VLOOKUP($A3215, 'Student reference sheet'!$A$2:$Z$2603,25,FALSE))</f>
        <v/>
      </c>
      <c r="P3215" s="39" t="str">
        <f>IF($A3215 = "", "", IF(OR(VLOOKUP($A3215,'Student reference sheet'!$A$2:$V$2400,8,FALSE) = "R",  VLOOKUP($A3215,'Student reference sheet'!$A$2:$V$2400,8,FALSE) = "L"), "X", ""))</f>
        <v/>
      </c>
      <c r="Q3215" s="39" t="str">
        <f>IF($A3215 ="", "", VLOOKUP($A3215, 'Student reference sheet'!$A$2:$V$2603,22,FALSE))</f>
        <v/>
      </c>
      <c r="R3215" s="39" t="str">
        <f>IF($A3215 &lt;&gt; "",VLOOKUP($A3215,'Student reference sheet'!$A$2:$V$2329, 5,FALSE), "")</f>
        <v/>
      </c>
      <c r="S3215" s="39" t="str">
        <f>IF($A3215 &lt;&gt; "",VLOOKUP($A3215,'Student reference sheet'!$A$2:$V$2329, 6,FALSE), "")</f>
        <v/>
      </c>
      <c r="T3215" s="30" t="str">
        <f>IF($A3215 = "","",
IF(VLOOKUP($A3215,'Student reference sheet'!$A$2:$V$2329, 10,FALSE) = "Y", "Hispanic",
IF(VLOOKUP($A3215,'Student reference sheet'!$A$2:$V$2329,11,FALSE) &lt;&gt; "",
IF(VLOOKUP($A3215,'Student reference sheet'!$A$2:$V$2329,11,FALSE) = "UNK", "Unknown", VLOOKUP(VALUE(VLOOKUP($A3215,'Student reference sheet'!$A$2:$V$2329,11,FALSE)),'Ethnicity Reference'!$A$2:$B$22,2,FALSE)),
IF(VLOOKUP($A3215,'Student reference sheet'!$A$2:$V$2329,9,FALSE) &lt;&gt; "", VLOOKUP(VALUE(VLOOKUP($A3215,'Student reference sheet'!$A$2:$V$2329,9,FALSE)),'Ethnicity Reference'!$A$2:$B$22,2,FALSE),"Unknown"))))</f>
        <v/>
      </c>
      <c r="U3215" s="35"/>
    </row>
    <row r="3216" spans="1:21" ht="15.75">
      <c r="A3216" s="47"/>
      <c r="B3216" s="33"/>
      <c r="C3216" s="39" t="str">
        <f>IF($A3216 &lt;&gt; "",VLOOKUP($A3216,'Student reference sheet'!$A$2:$V$2329, 3,FALSE), "")</f>
        <v/>
      </c>
      <c r="D3216" s="39" t="str">
        <f>IF($A3216 &lt;&gt; "",VLOOKUP($A3216,'Student reference sheet'!$A$2:$V$2329, 2,FALSE), "")</f>
        <v/>
      </c>
      <c r="E3216" s="35"/>
      <c r="F3216" s="34"/>
      <c r="G3216" s="40" t="str">
        <f t="shared" ca="1" si="153"/>
        <v/>
      </c>
      <c r="H3216" s="40" t="str">
        <f t="shared" ca="1" si="154"/>
        <v/>
      </c>
      <c r="I3216" s="36" t="str">
        <f>IF($A3216 = "", "",
IF(COUNTIF(MINIMUM_DAY_DATES[], Attendance!J3216) &gt; 0, VLOOKUP(Attendance!$G3216,MINIMUM_DAY_PERIOD_SCHEDULE[], 2,TRUE),
IF(COUNTIF(RALLY_DATES[], Attendance!J3216) &gt; 0, VLOOKUP(Attendance!$G3216,RALLY_PERIOD_SCHEDULE[], 2,TRUE),
IF(WEEKDAY(Attendance!$J3216) = 2,
       IF(COUNTIF(FINALS_WEEK_MONDAY_DATE[],Attendance!$J3216) &gt; 0, VLOOKUP(Attendance!$G3216,FINALS_WEEK_MONDAY_PERIOD_SCHEDULE[],2,TRUE),
       VLOOKUP(Attendance!$G3216,REGULAR_WEEK_SCHEDULE[],6,TRUE)),
IF(WEEKDAY($J3216) = 3,
       IF(COUNTIF(FINALS_WEEK_TUESDAY_DATE[],Attendance!$J3216) &gt; 0, VLOOKUP(Attendance!$G3216,FINALS_WEEK_TUESDAY_PERIOD_SCHEDULE[],2,TRUE),
       VLOOKUP(Attendance!$G3216,REGULAR_WEEK_SCHEDULE[[Tuesday]:[Period]],5,TRUE)),
IF(WEEKDAY(Attendance!$J3216) = 4,
        IF(COUNTIF(BLOCK_WEDNESDAY_DATES[],Attendance!$J3216) &gt; 0, VLOOKUP(Attendance!$G3216,BLOCK_WEDNESDAY_PERIOD_SCHEDULE[],2,TRUE),
        IF(COUNTIF(FINALS_WEEK_WEDNESDAY_DATE[],Attendance!$J3216) &gt; 0, VLOOKUP(Attendance!$G3216,FINALS_WEEK_WEDNESDAY_PERIOD_SCHEDULE[],2,TRUE),
       VLOOKUP(Attendance!$G3216,REGULAR_WEEK_SCHEDULE[[Wednesday]:[Period]],4,TRUE))),
IF(WEEKDAY($J3216) = 5,
       IF(COUNTIF(BLOCK_THURSDAY_DATES[],Attendance!$J3216) &gt; 0, VLOOKUP(Attendance!$G3216,BLOCK_THURSDAY_PERIOD_SCHEDULE[],2,TRUE),
       IF(COUNTIF(FINALS_WEEK_THURSDAY_DATE[],Attendance!$J3216) &gt; 0, VLOOKUP(Attendance!$G3216,FINALS_WEEK_THURSDAY_PERIOD_SCHEDULE[],2,TRUE),
       VLOOKUP(Attendance!$G3216,REGULAR_WEEK_SCHEDULE[[Thursday]:[Period]],3,TRUE))),
IF(WEEKDAY(Attendance!$J3216) = 6,
       IF(COUNTIF(FINALS_WEEK_FRIDAY_DATE[],Attendance!$J3216) &gt; 0, VLOOKUP(Attendance!$G3216,FINALS_WEEK_FRIDAY_PERIOD_SCHEDULE[],2,TRUE),
       VLOOKUP(Attendance!$G3216,REGULAR_WEEK_SCHEDULE[[Friday]:[Period]],2,TRUE))))))))))</f>
        <v/>
      </c>
      <c r="J3216" s="41" t="str">
        <f t="shared" ca="1" si="155"/>
        <v/>
      </c>
      <c r="K3216" s="41" t="str">
        <f>IF($A3216 &lt;&gt; "",VLOOKUP($A3216,'Student reference sheet'!$A$2:$V$2329, 7,FALSE), "")</f>
        <v/>
      </c>
      <c r="L3216" s="30" t="str">
        <f>IF($A3216 ="", "", VLOOKUP($A3216, 'Student reference sheet'!$A$2:$Z$2603,23,FALSE))</f>
        <v/>
      </c>
      <c r="M3216" s="30" t="str">
        <f>IF($A3216 ="", "", VLOOKUP($A3216, 'Student reference sheet'!$A$2:$Z$2603,24,FALSE))</f>
        <v/>
      </c>
      <c r="N3216" s="30" t="str">
        <f>IF($A3216 ="", "", VLOOKUP($A3216, 'Student reference sheet'!$A$2:$Z$2603,26,FALSE))</f>
        <v/>
      </c>
      <c r="O3216" s="30" t="str">
        <f>IF($A3216 ="", "", VLOOKUP($A3216, 'Student reference sheet'!$A$2:$Z$2603,25,FALSE))</f>
        <v/>
      </c>
      <c r="P3216" s="39" t="str">
        <f>IF($A3216 = "", "", IF(OR(VLOOKUP($A3216,'Student reference sheet'!$A$2:$V$2400,8,FALSE) = "R",  VLOOKUP($A3216,'Student reference sheet'!$A$2:$V$2400,8,FALSE) = "L"), "X", ""))</f>
        <v/>
      </c>
      <c r="Q3216" s="39" t="str">
        <f>IF($A3216 ="", "", VLOOKUP($A3216, 'Student reference sheet'!$A$2:$V$2603,22,FALSE))</f>
        <v/>
      </c>
      <c r="R3216" s="39" t="str">
        <f>IF($A3216 &lt;&gt; "",VLOOKUP($A3216,'Student reference sheet'!$A$2:$V$2329, 5,FALSE), "")</f>
        <v/>
      </c>
      <c r="S3216" s="39" t="str">
        <f>IF($A3216 &lt;&gt; "",VLOOKUP($A3216,'Student reference sheet'!$A$2:$V$2329, 6,FALSE), "")</f>
        <v/>
      </c>
      <c r="T3216" s="30" t="str">
        <f>IF($A3216 = "","",
IF(VLOOKUP($A3216,'Student reference sheet'!$A$2:$V$2329, 10,FALSE) = "Y", "Hispanic",
IF(VLOOKUP($A3216,'Student reference sheet'!$A$2:$V$2329,11,FALSE) &lt;&gt; "",
IF(VLOOKUP($A3216,'Student reference sheet'!$A$2:$V$2329,11,FALSE) = "UNK", "Unknown", VLOOKUP(VALUE(VLOOKUP($A3216,'Student reference sheet'!$A$2:$V$2329,11,FALSE)),'Ethnicity Reference'!$A$2:$B$22,2,FALSE)),
IF(VLOOKUP($A3216,'Student reference sheet'!$A$2:$V$2329,9,FALSE) &lt;&gt; "", VLOOKUP(VALUE(VLOOKUP($A3216,'Student reference sheet'!$A$2:$V$2329,9,FALSE)),'Ethnicity Reference'!$A$2:$B$22,2,FALSE),"Unknown"))))</f>
        <v/>
      </c>
      <c r="U3216" s="35"/>
    </row>
    <row r="3217" spans="1:21" ht="15.75">
      <c r="A3217" s="47"/>
      <c r="B3217" s="33"/>
      <c r="C3217" s="39" t="str">
        <f>IF($A3217 &lt;&gt; "",VLOOKUP($A3217,'Student reference sheet'!$A$2:$V$2329, 3,FALSE), "")</f>
        <v/>
      </c>
      <c r="D3217" s="39" t="str">
        <f>IF($A3217 &lt;&gt; "",VLOOKUP($A3217,'Student reference sheet'!$A$2:$V$2329, 2,FALSE), "")</f>
        <v/>
      </c>
      <c r="E3217" s="35"/>
      <c r="F3217" s="34"/>
      <c r="G3217" s="40" t="str">
        <f t="shared" ca="1" si="153"/>
        <v/>
      </c>
      <c r="H3217" s="40" t="str">
        <f t="shared" ca="1" si="154"/>
        <v/>
      </c>
      <c r="I3217" s="36" t="str">
        <f>IF($A3217 = "", "",
IF(COUNTIF(MINIMUM_DAY_DATES[], Attendance!J3217) &gt; 0, VLOOKUP(Attendance!$G3217,MINIMUM_DAY_PERIOD_SCHEDULE[], 2,TRUE),
IF(COUNTIF(RALLY_DATES[], Attendance!J3217) &gt; 0, VLOOKUP(Attendance!$G3217,RALLY_PERIOD_SCHEDULE[], 2,TRUE),
IF(WEEKDAY(Attendance!$J3217) = 2,
       IF(COUNTIF(FINALS_WEEK_MONDAY_DATE[],Attendance!$J3217) &gt; 0, VLOOKUP(Attendance!$G3217,FINALS_WEEK_MONDAY_PERIOD_SCHEDULE[],2,TRUE),
       VLOOKUP(Attendance!$G3217,REGULAR_WEEK_SCHEDULE[],6,TRUE)),
IF(WEEKDAY($J3217) = 3,
       IF(COUNTIF(FINALS_WEEK_TUESDAY_DATE[],Attendance!$J3217) &gt; 0, VLOOKUP(Attendance!$G3217,FINALS_WEEK_TUESDAY_PERIOD_SCHEDULE[],2,TRUE),
       VLOOKUP(Attendance!$G3217,REGULAR_WEEK_SCHEDULE[[Tuesday]:[Period]],5,TRUE)),
IF(WEEKDAY(Attendance!$J3217) = 4,
        IF(COUNTIF(BLOCK_WEDNESDAY_DATES[],Attendance!$J3217) &gt; 0, VLOOKUP(Attendance!$G3217,BLOCK_WEDNESDAY_PERIOD_SCHEDULE[],2,TRUE),
        IF(COUNTIF(FINALS_WEEK_WEDNESDAY_DATE[],Attendance!$J3217) &gt; 0, VLOOKUP(Attendance!$G3217,FINALS_WEEK_WEDNESDAY_PERIOD_SCHEDULE[],2,TRUE),
       VLOOKUP(Attendance!$G3217,REGULAR_WEEK_SCHEDULE[[Wednesday]:[Period]],4,TRUE))),
IF(WEEKDAY($J3217) = 5,
       IF(COUNTIF(BLOCK_THURSDAY_DATES[],Attendance!$J3217) &gt; 0, VLOOKUP(Attendance!$G3217,BLOCK_THURSDAY_PERIOD_SCHEDULE[],2,TRUE),
       IF(COUNTIF(FINALS_WEEK_THURSDAY_DATE[],Attendance!$J3217) &gt; 0, VLOOKUP(Attendance!$G3217,FINALS_WEEK_THURSDAY_PERIOD_SCHEDULE[],2,TRUE),
       VLOOKUP(Attendance!$G3217,REGULAR_WEEK_SCHEDULE[[Thursday]:[Period]],3,TRUE))),
IF(WEEKDAY(Attendance!$J3217) = 6,
       IF(COUNTIF(FINALS_WEEK_FRIDAY_DATE[],Attendance!$J3217) &gt; 0, VLOOKUP(Attendance!$G3217,FINALS_WEEK_FRIDAY_PERIOD_SCHEDULE[],2,TRUE),
       VLOOKUP(Attendance!$G3217,REGULAR_WEEK_SCHEDULE[[Friday]:[Period]],2,TRUE))))))))))</f>
        <v/>
      </c>
      <c r="J3217" s="41" t="str">
        <f t="shared" ca="1" si="155"/>
        <v/>
      </c>
      <c r="K3217" s="41" t="str">
        <f>IF($A3217 &lt;&gt; "",VLOOKUP($A3217,'Student reference sheet'!$A$2:$V$2329, 7,FALSE), "")</f>
        <v/>
      </c>
      <c r="L3217" s="30" t="str">
        <f>IF($A3217 ="", "", VLOOKUP($A3217, 'Student reference sheet'!$A$2:$Z$2603,23,FALSE))</f>
        <v/>
      </c>
      <c r="M3217" s="30" t="str">
        <f>IF($A3217 ="", "", VLOOKUP($A3217, 'Student reference sheet'!$A$2:$Z$2603,24,FALSE))</f>
        <v/>
      </c>
      <c r="N3217" s="30" t="str">
        <f>IF($A3217 ="", "", VLOOKUP($A3217, 'Student reference sheet'!$A$2:$Z$2603,26,FALSE))</f>
        <v/>
      </c>
      <c r="O3217" s="30" t="str">
        <f>IF($A3217 ="", "", VLOOKUP($A3217, 'Student reference sheet'!$A$2:$Z$2603,25,FALSE))</f>
        <v/>
      </c>
      <c r="P3217" s="39" t="str">
        <f>IF($A3217 = "", "", IF(OR(VLOOKUP($A3217,'Student reference sheet'!$A$2:$V$2400,8,FALSE) = "R",  VLOOKUP($A3217,'Student reference sheet'!$A$2:$V$2400,8,FALSE) = "L"), "X", ""))</f>
        <v/>
      </c>
      <c r="Q3217" s="39" t="str">
        <f>IF($A3217 ="", "", VLOOKUP($A3217, 'Student reference sheet'!$A$2:$V$2603,22,FALSE))</f>
        <v/>
      </c>
      <c r="R3217" s="39" t="str">
        <f>IF($A3217 &lt;&gt; "",VLOOKUP($A3217,'Student reference sheet'!$A$2:$V$2329, 5,FALSE), "")</f>
        <v/>
      </c>
      <c r="S3217" s="39" t="str">
        <f>IF($A3217 &lt;&gt; "",VLOOKUP($A3217,'Student reference sheet'!$A$2:$V$2329, 6,FALSE), "")</f>
        <v/>
      </c>
      <c r="T3217" s="30" t="str">
        <f>IF($A3217 = "","",
IF(VLOOKUP($A3217,'Student reference sheet'!$A$2:$V$2329, 10,FALSE) = "Y", "Hispanic",
IF(VLOOKUP($A3217,'Student reference sheet'!$A$2:$V$2329,11,FALSE) &lt;&gt; "",
IF(VLOOKUP($A3217,'Student reference sheet'!$A$2:$V$2329,11,FALSE) = "UNK", "Unknown", VLOOKUP(VALUE(VLOOKUP($A3217,'Student reference sheet'!$A$2:$V$2329,11,FALSE)),'Ethnicity Reference'!$A$2:$B$22,2,FALSE)),
IF(VLOOKUP($A3217,'Student reference sheet'!$A$2:$V$2329,9,FALSE) &lt;&gt; "", VLOOKUP(VALUE(VLOOKUP($A3217,'Student reference sheet'!$A$2:$V$2329,9,FALSE)),'Ethnicity Reference'!$A$2:$B$22,2,FALSE),"Unknown"))))</f>
        <v/>
      </c>
      <c r="U3217" s="35"/>
    </row>
    <row r="3218" spans="1:21" ht="15.75">
      <c r="A3218" s="47"/>
      <c r="B3218" s="33"/>
      <c r="C3218" s="39" t="str">
        <f>IF($A3218 &lt;&gt; "",VLOOKUP($A3218,'Student reference sheet'!$A$2:$V$2329, 3,FALSE), "")</f>
        <v/>
      </c>
      <c r="D3218" s="39" t="str">
        <f>IF($A3218 &lt;&gt; "",VLOOKUP($A3218,'Student reference sheet'!$A$2:$V$2329, 2,FALSE), "")</f>
        <v/>
      </c>
      <c r="E3218" s="35"/>
      <c r="F3218" s="34"/>
      <c r="G3218" s="40" t="str">
        <f t="shared" ca="1" si="153"/>
        <v/>
      </c>
      <c r="H3218" s="40" t="str">
        <f t="shared" ca="1" si="154"/>
        <v/>
      </c>
      <c r="I3218" s="36" t="str">
        <f>IF($A3218 = "", "",
IF(COUNTIF(MINIMUM_DAY_DATES[], Attendance!J3218) &gt; 0, VLOOKUP(Attendance!$G3218,MINIMUM_DAY_PERIOD_SCHEDULE[], 2,TRUE),
IF(COUNTIF(RALLY_DATES[], Attendance!J3218) &gt; 0, VLOOKUP(Attendance!$G3218,RALLY_PERIOD_SCHEDULE[], 2,TRUE),
IF(WEEKDAY(Attendance!$J3218) = 2,
       IF(COUNTIF(FINALS_WEEK_MONDAY_DATE[],Attendance!$J3218) &gt; 0, VLOOKUP(Attendance!$G3218,FINALS_WEEK_MONDAY_PERIOD_SCHEDULE[],2,TRUE),
       VLOOKUP(Attendance!$G3218,REGULAR_WEEK_SCHEDULE[],6,TRUE)),
IF(WEEKDAY($J3218) = 3,
       IF(COUNTIF(FINALS_WEEK_TUESDAY_DATE[],Attendance!$J3218) &gt; 0, VLOOKUP(Attendance!$G3218,FINALS_WEEK_TUESDAY_PERIOD_SCHEDULE[],2,TRUE),
       VLOOKUP(Attendance!$G3218,REGULAR_WEEK_SCHEDULE[[Tuesday]:[Period]],5,TRUE)),
IF(WEEKDAY(Attendance!$J3218) = 4,
        IF(COUNTIF(BLOCK_WEDNESDAY_DATES[],Attendance!$J3218) &gt; 0, VLOOKUP(Attendance!$G3218,BLOCK_WEDNESDAY_PERIOD_SCHEDULE[],2,TRUE),
        IF(COUNTIF(FINALS_WEEK_WEDNESDAY_DATE[],Attendance!$J3218) &gt; 0, VLOOKUP(Attendance!$G3218,FINALS_WEEK_WEDNESDAY_PERIOD_SCHEDULE[],2,TRUE),
       VLOOKUP(Attendance!$G3218,REGULAR_WEEK_SCHEDULE[[Wednesday]:[Period]],4,TRUE))),
IF(WEEKDAY($J3218) = 5,
       IF(COUNTIF(BLOCK_THURSDAY_DATES[],Attendance!$J3218) &gt; 0, VLOOKUP(Attendance!$G3218,BLOCK_THURSDAY_PERIOD_SCHEDULE[],2,TRUE),
       IF(COUNTIF(FINALS_WEEK_THURSDAY_DATE[],Attendance!$J3218) &gt; 0, VLOOKUP(Attendance!$G3218,FINALS_WEEK_THURSDAY_PERIOD_SCHEDULE[],2,TRUE),
       VLOOKUP(Attendance!$G3218,REGULAR_WEEK_SCHEDULE[[Thursday]:[Period]],3,TRUE))),
IF(WEEKDAY(Attendance!$J3218) = 6,
       IF(COUNTIF(FINALS_WEEK_FRIDAY_DATE[],Attendance!$J3218) &gt; 0, VLOOKUP(Attendance!$G3218,FINALS_WEEK_FRIDAY_PERIOD_SCHEDULE[],2,TRUE),
       VLOOKUP(Attendance!$G3218,REGULAR_WEEK_SCHEDULE[[Friday]:[Period]],2,TRUE))))))))))</f>
        <v/>
      </c>
      <c r="J3218" s="41" t="str">
        <f t="shared" ca="1" si="155"/>
        <v/>
      </c>
      <c r="K3218" s="41" t="str">
        <f>IF($A3218 &lt;&gt; "",VLOOKUP($A3218,'Student reference sheet'!$A$2:$V$2329, 7,FALSE), "")</f>
        <v/>
      </c>
      <c r="L3218" s="30" t="str">
        <f>IF($A3218 ="", "", VLOOKUP($A3218, 'Student reference sheet'!$A$2:$Z$2603,23,FALSE))</f>
        <v/>
      </c>
      <c r="M3218" s="30" t="str">
        <f>IF($A3218 ="", "", VLOOKUP($A3218, 'Student reference sheet'!$A$2:$Z$2603,24,FALSE))</f>
        <v/>
      </c>
      <c r="N3218" s="30" t="str">
        <f>IF($A3218 ="", "", VLOOKUP($A3218, 'Student reference sheet'!$A$2:$Z$2603,26,FALSE))</f>
        <v/>
      </c>
      <c r="O3218" s="30" t="str">
        <f>IF($A3218 ="", "", VLOOKUP($A3218, 'Student reference sheet'!$A$2:$Z$2603,25,FALSE))</f>
        <v/>
      </c>
      <c r="P3218" s="39" t="str">
        <f>IF($A3218 = "", "", IF(OR(VLOOKUP($A3218,'Student reference sheet'!$A$2:$V$2400,8,FALSE) = "R",  VLOOKUP($A3218,'Student reference sheet'!$A$2:$V$2400,8,FALSE) = "L"), "X", ""))</f>
        <v/>
      </c>
      <c r="Q3218" s="39" t="str">
        <f>IF($A3218 ="", "", VLOOKUP($A3218, 'Student reference sheet'!$A$2:$V$2603,22,FALSE))</f>
        <v/>
      </c>
      <c r="R3218" s="39" t="str">
        <f>IF($A3218 &lt;&gt; "",VLOOKUP($A3218,'Student reference sheet'!$A$2:$V$2329, 5,FALSE), "")</f>
        <v/>
      </c>
      <c r="S3218" s="39" t="str">
        <f>IF($A3218 &lt;&gt; "",VLOOKUP($A3218,'Student reference sheet'!$A$2:$V$2329, 6,FALSE), "")</f>
        <v/>
      </c>
      <c r="T3218" s="30" t="str">
        <f>IF($A3218 = "","",
IF(VLOOKUP($A3218,'Student reference sheet'!$A$2:$V$2329, 10,FALSE) = "Y", "Hispanic",
IF(VLOOKUP($A3218,'Student reference sheet'!$A$2:$V$2329,11,FALSE) &lt;&gt; "",
IF(VLOOKUP($A3218,'Student reference sheet'!$A$2:$V$2329,11,FALSE) = "UNK", "Unknown", VLOOKUP(VALUE(VLOOKUP($A3218,'Student reference sheet'!$A$2:$V$2329,11,FALSE)),'Ethnicity Reference'!$A$2:$B$22,2,FALSE)),
IF(VLOOKUP($A3218,'Student reference sheet'!$A$2:$V$2329,9,FALSE) &lt;&gt; "", VLOOKUP(VALUE(VLOOKUP($A3218,'Student reference sheet'!$A$2:$V$2329,9,FALSE)),'Ethnicity Reference'!$A$2:$B$22,2,FALSE),"Unknown"))))</f>
        <v/>
      </c>
      <c r="U3218" s="35"/>
    </row>
    <row r="3219" spans="1:21" ht="15.75">
      <c r="A3219" s="47"/>
      <c r="B3219" s="33"/>
      <c r="C3219" s="39" t="str">
        <f>IF($A3219 &lt;&gt; "",VLOOKUP($A3219,'Student reference sheet'!$A$2:$V$2329, 3,FALSE), "")</f>
        <v/>
      </c>
      <c r="D3219" s="39" t="str">
        <f>IF($A3219 &lt;&gt; "",VLOOKUP($A3219,'Student reference sheet'!$A$2:$V$2329, 2,FALSE), "")</f>
        <v/>
      </c>
      <c r="E3219" s="35"/>
      <c r="F3219" s="34"/>
      <c r="G3219" s="40" t="str">
        <f t="shared" ca="1" si="153"/>
        <v/>
      </c>
      <c r="H3219" s="40" t="str">
        <f t="shared" ca="1" si="154"/>
        <v/>
      </c>
      <c r="I3219" s="36" t="str">
        <f>IF($A3219 = "", "",
IF(COUNTIF(MINIMUM_DAY_DATES[], Attendance!J3219) &gt; 0, VLOOKUP(Attendance!$G3219,MINIMUM_DAY_PERIOD_SCHEDULE[], 2,TRUE),
IF(COUNTIF(RALLY_DATES[], Attendance!J3219) &gt; 0, VLOOKUP(Attendance!$G3219,RALLY_PERIOD_SCHEDULE[], 2,TRUE),
IF(WEEKDAY(Attendance!$J3219) = 2,
       IF(COUNTIF(FINALS_WEEK_MONDAY_DATE[],Attendance!$J3219) &gt; 0, VLOOKUP(Attendance!$G3219,FINALS_WEEK_MONDAY_PERIOD_SCHEDULE[],2,TRUE),
       VLOOKUP(Attendance!$G3219,REGULAR_WEEK_SCHEDULE[],6,TRUE)),
IF(WEEKDAY($J3219) = 3,
       IF(COUNTIF(FINALS_WEEK_TUESDAY_DATE[],Attendance!$J3219) &gt; 0, VLOOKUP(Attendance!$G3219,FINALS_WEEK_TUESDAY_PERIOD_SCHEDULE[],2,TRUE),
       VLOOKUP(Attendance!$G3219,REGULAR_WEEK_SCHEDULE[[Tuesday]:[Period]],5,TRUE)),
IF(WEEKDAY(Attendance!$J3219) = 4,
        IF(COUNTIF(BLOCK_WEDNESDAY_DATES[],Attendance!$J3219) &gt; 0, VLOOKUP(Attendance!$G3219,BLOCK_WEDNESDAY_PERIOD_SCHEDULE[],2,TRUE),
        IF(COUNTIF(FINALS_WEEK_WEDNESDAY_DATE[],Attendance!$J3219) &gt; 0, VLOOKUP(Attendance!$G3219,FINALS_WEEK_WEDNESDAY_PERIOD_SCHEDULE[],2,TRUE),
       VLOOKUP(Attendance!$G3219,REGULAR_WEEK_SCHEDULE[[Wednesday]:[Period]],4,TRUE))),
IF(WEEKDAY($J3219) = 5,
       IF(COUNTIF(BLOCK_THURSDAY_DATES[],Attendance!$J3219) &gt; 0, VLOOKUP(Attendance!$G3219,BLOCK_THURSDAY_PERIOD_SCHEDULE[],2,TRUE),
       IF(COUNTIF(FINALS_WEEK_THURSDAY_DATE[],Attendance!$J3219) &gt; 0, VLOOKUP(Attendance!$G3219,FINALS_WEEK_THURSDAY_PERIOD_SCHEDULE[],2,TRUE),
       VLOOKUP(Attendance!$G3219,REGULAR_WEEK_SCHEDULE[[Thursday]:[Period]],3,TRUE))),
IF(WEEKDAY(Attendance!$J3219) = 6,
       IF(COUNTIF(FINALS_WEEK_FRIDAY_DATE[],Attendance!$J3219) &gt; 0, VLOOKUP(Attendance!$G3219,FINALS_WEEK_FRIDAY_PERIOD_SCHEDULE[],2,TRUE),
       VLOOKUP(Attendance!$G3219,REGULAR_WEEK_SCHEDULE[[Friday]:[Period]],2,TRUE))))))))))</f>
        <v/>
      </c>
      <c r="J3219" s="41" t="str">
        <f t="shared" ca="1" si="155"/>
        <v/>
      </c>
      <c r="K3219" s="41" t="str">
        <f>IF($A3219 &lt;&gt; "",VLOOKUP($A3219,'Student reference sheet'!$A$2:$V$2329, 7,FALSE), "")</f>
        <v/>
      </c>
      <c r="L3219" s="30" t="str">
        <f>IF($A3219 ="", "", VLOOKUP($A3219, 'Student reference sheet'!$A$2:$Z$2603,23,FALSE))</f>
        <v/>
      </c>
      <c r="M3219" s="30" t="str">
        <f>IF($A3219 ="", "", VLOOKUP($A3219, 'Student reference sheet'!$A$2:$Z$2603,24,FALSE))</f>
        <v/>
      </c>
      <c r="N3219" s="30" t="str">
        <f>IF($A3219 ="", "", VLOOKUP($A3219, 'Student reference sheet'!$A$2:$Z$2603,26,FALSE))</f>
        <v/>
      </c>
      <c r="O3219" s="30" t="str">
        <f>IF($A3219 ="", "", VLOOKUP($A3219, 'Student reference sheet'!$A$2:$Z$2603,25,FALSE))</f>
        <v/>
      </c>
      <c r="P3219" s="39" t="str">
        <f>IF($A3219 = "", "", IF(OR(VLOOKUP($A3219,'Student reference sheet'!$A$2:$V$2400,8,FALSE) = "R",  VLOOKUP($A3219,'Student reference sheet'!$A$2:$V$2400,8,FALSE) = "L"), "X", ""))</f>
        <v/>
      </c>
      <c r="Q3219" s="39" t="str">
        <f>IF($A3219 ="", "", VLOOKUP($A3219, 'Student reference sheet'!$A$2:$V$2603,22,FALSE))</f>
        <v/>
      </c>
      <c r="R3219" s="39" t="str">
        <f>IF($A3219 &lt;&gt; "",VLOOKUP($A3219,'Student reference sheet'!$A$2:$V$2329, 5,FALSE), "")</f>
        <v/>
      </c>
      <c r="S3219" s="39" t="str">
        <f>IF($A3219 &lt;&gt; "",VLOOKUP($A3219,'Student reference sheet'!$A$2:$V$2329, 6,FALSE), "")</f>
        <v/>
      </c>
      <c r="T3219" s="30" t="str">
        <f>IF($A3219 = "","",
IF(VLOOKUP($A3219,'Student reference sheet'!$A$2:$V$2329, 10,FALSE) = "Y", "Hispanic",
IF(VLOOKUP($A3219,'Student reference sheet'!$A$2:$V$2329,11,FALSE) &lt;&gt; "",
IF(VLOOKUP($A3219,'Student reference sheet'!$A$2:$V$2329,11,FALSE) = "UNK", "Unknown", VLOOKUP(VALUE(VLOOKUP($A3219,'Student reference sheet'!$A$2:$V$2329,11,FALSE)),'Ethnicity Reference'!$A$2:$B$22,2,FALSE)),
IF(VLOOKUP($A3219,'Student reference sheet'!$A$2:$V$2329,9,FALSE) &lt;&gt; "", VLOOKUP(VALUE(VLOOKUP($A3219,'Student reference sheet'!$A$2:$V$2329,9,FALSE)),'Ethnicity Reference'!$A$2:$B$22,2,FALSE),"Unknown"))))</f>
        <v/>
      </c>
      <c r="U3219" s="35"/>
    </row>
    <row r="3220" spans="1:21" ht="15.75">
      <c r="A3220" s="47"/>
      <c r="B3220" s="33"/>
      <c r="C3220" s="39" t="str">
        <f>IF($A3220 &lt;&gt; "",VLOOKUP($A3220,'Student reference sheet'!$A$2:$V$2329, 3,FALSE), "")</f>
        <v/>
      </c>
      <c r="D3220" s="39" t="str">
        <f>IF($A3220 &lt;&gt; "",VLOOKUP($A3220,'Student reference sheet'!$A$2:$V$2329, 2,FALSE), "")</f>
        <v/>
      </c>
      <c r="E3220" s="35"/>
      <c r="F3220" s="34"/>
      <c r="G3220" s="40" t="str">
        <f t="shared" ca="1" si="153"/>
        <v/>
      </c>
      <c r="H3220" s="40" t="str">
        <f t="shared" ca="1" si="154"/>
        <v/>
      </c>
      <c r="I3220" s="36" t="str">
        <f>IF($A3220 = "", "",
IF(COUNTIF(MINIMUM_DAY_DATES[], Attendance!J3220) &gt; 0, VLOOKUP(Attendance!$G3220,MINIMUM_DAY_PERIOD_SCHEDULE[], 2,TRUE),
IF(COUNTIF(RALLY_DATES[], Attendance!J3220) &gt; 0, VLOOKUP(Attendance!$G3220,RALLY_PERIOD_SCHEDULE[], 2,TRUE),
IF(WEEKDAY(Attendance!$J3220) = 2,
       IF(COUNTIF(FINALS_WEEK_MONDAY_DATE[],Attendance!$J3220) &gt; 0, VLOOKUP(Attendance!$G3220,FINALS_WEEK_MONDAY_PERIOD_SCHEDULE[],2,TRUE),
       VLOOKUP(Attendance!$G3220,REGULAR_WEEK_SCHEDULE[],6,TRUE)),
IF(WEEKDAY($J3220) = 3,
       IF(COUNTIF(FINALS_WEEK_TUESDAY_DATE[],Attendance!$J3220) &gt; 0, VLOOKUP(Attendance!$G3220,FINALS_WEEK_TUESDAY_PERIOD_SCHEDULE[],2,TRUE),
       VLOOKUP(Attendance!$G3220,REGULAR_WEEK_SCHEDULE[[Tuesday]:[Period]],5,TRUE)),
IF(WEEKDAY(Attendance!$J3220) = 4,
        IF(COUNTIF(BLOCK_WEDNESDAY_DATES[],Attendance!$J3220) &gt; 0, VLOOKUP(Attendance!$G3220,BLOCK_WEDNESDAY_PERIOD_SCHEDULE[],2,TRUE),
        IF(COUNTIF(FINALS_WEEK_WEDNESDAY_DATE[],Attendance!$J3220) &gt; 0, VLOOKUP(Attendance!$G3220,FINALS_WEEK_WEDNESDAY_PERIOD_SCHEDULE[],2,TRUE),
       VLOOKUP(Attendance!$G3220,REGULAR_WEEK_SCHEDULE[[Wednesday]:[Period]],4,TRUE))),
IF(WEEKDAY($J3220) = 5,
       IF(COUNTIF(BLOCK_THURSDAY_DATES[],Attendance!$J3220) &gt; 0, VLOOKUP(Attendance!$G3220,BLOCK_THURSDAY_PERIOD_SCHEDULE[],2,TRUE),
       IF(COUNTIF(FINALS_WEEK_THURSDAY_DATE[],Attendance!$J3220) &gt; 0, VLOOKUP(Attendance!$G3220,FINALS_WEEK_THURSDAY_PERIOD_SCHEDULE[],2,TRUE),
       VLOOKUP(Attendance!$G3220,REGULAR_WEEK_SCHEDULE[[Thursday]:[Period]],3,TRUE))),
IF(WEEKDAY(Attendance!$J3220) = 6,
       IF(COUNTIF(FINALS_WEEK_FRIDAY_DATE[],Attendance!$J3220) &gt; 0, VLOOKUP(Attendance!$G3220,FINALS_WEEK_FRIDAY_PERIOD_SCHEDULE[],2,TRUE),
       VLOOKUP(Attendance!$G3220,REGULAR_WEEK_SCHEDULE[[Friday]:[Period]],2,TRUE))))))))))</f>
        <v/>
      </c>
      <c r="J3220" s="41" t="str">
        <f t="shared" ca="1" si="155"/>
        <v/>
      </c>
      <c r="K3220" s="41" t="str">
        <f>IF($A3220 &lt;&gt; "",VLOOKUP($A3220,'Student reference sheet'!$A$2:$V$2329, 7,FALSE), "")</f>
        <v/>
      </c>
      <c r="L3220" s="30" t="str">
        <f>IF($A3220 ="", "", VLOOKUP($A3220, 'Student reference sheet'!$A$2:$Z$2603,23,FALSE))</f>
        <v/>
      </c>
      <c r="M3220" s="30" t="str">
        <f>IF($A3220 ="", "", VLOOKUP($A3220, 'Student reference sheet'!$A$2:$Z$2603,24,FALSE))</f>
        <v/>
      </c>
      <c r="N3220" s="30" t="str">
        <f>IF($A3220 ="", "", VLOOKUP($A3220, 'Student reference sheet'!$A$2:$Z$2603,26,FALSE))</f>
        <v/>
      </c>
      <c r="O3220" s="30" t="str">
        <f>IF($A3220 ="", "", VLOOKUP($A3220, 'Student reference sheet'!$A$2:$Z$2603,25,FALSE))</f>
        <v/>
      </c>
      <c r="P3220" s="39" t="str">
        <f>IF($A3220 = "", "", IF(OR(VLOOKUP($A3220,'Student reference sheet'!$A$2:$V$2400,8,FALSE) = "R",  VLOOKUP($A3220,'Student reference sheet'!$A$2:$V$2400,8,FALSE) = "L"), "X", ""))</f>
        <v/>
      </c>
      <c r="Q3220" s="39" t="str">
        <f>IF($A3220 ="", "", VLOOKUP($A3220, 'Student reference sheet'!$A$2:$V$2603,22,FALSE))</f>
        <v/>
      </c>
      <c r="R3220" s="39" t="str">
        <f>IF($A3220 &lt;&gt; "",VLOOKUP($A3220,'Student reference sheet'!$A$2:$V$2329, 5,FALSE), "")</f>
        <v/>
      </c>
      <c r="S3220" s="39" t="str">
        <f>IF($A3220 &lt;&gt; "",VLOOKUP($A3220,'Student reference sheet'!$A$2:$V$2329, 6,FALSE), "")</f>
        <v/>
      </c>
      <c r="T3220" s="30" t="str">
        <f>IF($A3220 = "","",
IF(VLOOKUP($A3220,'Student reference sheet'!$A$2:$V$2329, 10,FALSE) = "Y", "Hispanic",
IF(VLOOKUP($A3220,'Student reference sheet'!$A$2:$V$2329,11,FALSE) &lt;&gt; "",
IF(VLOOKUP($A3220,'Student reference sheet'!$A$2:$V$2329,11,FALSE) = "UNK", "Unknown", VLOOKUP(VALUE(VLOOKUP($A3220,'Student reference sheet'!$A$2:$V$2329,11,FALSE)),'Ethnicity Reference'!$A$2:$B$22,2,FALSE)),
IF(VLOOKUP($A3220,'Student reference sheet'!$A$2:$V$2329,9,FALSE) &lt;&gt; "", VLOOKUP(VALUE(VLOOKUP($A3220,'Student reference sheet'!$A$2:$V$2329,9,FALSE)),'Ethnicity Reference'!$A$2:$B$22,2,FALSE),"Unknown"))))</f>
        <v/>
      </c>
      <c r="U3220" s="35"/>
    </row>
    <row r="3221" spans="1:21" ht="15.75">
      <c r="A3221" s="47"/>
      <c r="B3221" s="33"/>
      <c r="C3221" s="39" t="str">
        <f>IF($A3221 &lt;&gt; "",VLOOKUP($A3221,'Student reference sheet'!$A$2:$V$2329, 3,FALSE), "")</f>
        <v/>
      </c>
      <c r="D3221" s="39" t="str">
        <f>IF($A3221 &lt;&gt; "",VLOOKUP($A3221,'Student reference sheet'!$A$2:$V$2329, 2,FALSE), "")</f>
        <v/>
      </c>
      <c r="E3221" s="35"/>
      <c r="F3221" s="34"/>
      <c r="G3221" s="40" t="str">
        <f t="shared" ca="1" si="153"/>
        <v/>
      </c>
      <c r="H3221" s="40" t="str">
        <f t="shared" ca="1" si="154"/>
        <v/>
      </c>
      <c r="I3221" s="36" t="str">
        <f>IF($A3221 = "", "",
IF(COUNTIF(MINIMUM_DAY_DATES[], Attendance!J3221) &gt; 0, VLOOKUP(Attendance!$G3221,MINIMUM_DAY_PERIOD_SCHEDULE[], 2,TRUE),
IF(COUNTIF(RALLY_DATES[], Attendance!J3221) &gt; 0, VLOOKUP(Attendance!$G3221,RALLY_PERIOD_SCHEDULE[], 2,TRUE),
IF(WEEKDAY(Attendance!$J3221) = 2,
       IF(COUNTIF(FINALS_WEEK_MONDAY_DATE[],Attendance!$J3221) &gt; 0, VLOOKUP(Attendance!$G3221,FINALS_WEEK_MONDAY_PERIOD_SCHEDULE[],2,TRUE),
       VLOOKUP(Attendance!$G3221,REGULAR_WEEK_SCHEDULE[],6,TRUE)),
IF(WEEKDAY($J3221) = 3,
       IF(COUNTIF(FINALS_WEEK_TUESDAY_DATE[],Attendance!$J3221) &gt; 0, VLOOKUP(Attendance!$G3221,FINALS_WEEK_TUESDAY_PERIOD_SCHEDULE[],2,TRUE),
       VLOOKUP(Attendance!$G3221,REGULAR_WEEK_SCHEDULE[[Tuesday]:[Period]],5,TRUE)),
IF(WEEKDAY(Attendance!$J3221) = 4,
        IF(COUNTIF(BLOCK_WEDNESDAY_DATES[],Attendance!$J3221) &gt; 0, VLOOKUP(Attendance!$G3221,BLOCK_WEDNESDAY_PERIOD_SCHEDULE[],2,TRUE),
        IF(COUNTIF(FINALS_WEEK_WEDNESDAY_DATE[],Attendance!$J3221) &gt; 0, VLOOKUP(Attendance!$G3221,FINALS_WEEK_WEDNESDAY_PERIOD_SCHEDULE[],2,TRUE),
       VLOOKUP(Attendance!$G3221,REGULAR_WEEK_SCHEDULE[[Wednesday]:[Period]],4,TRUE))),
IF(WEEKDAY($J3221) = 5,
       IF(COUNTIF(BLOCK_THURSDAY_DATES[],Attendance!$J3221) &gt; 0, VLOOKUP(Attendance!$G3221,BLOCK_THURSDAY_PERIOD_SCHEDULE[],2,TRUE),
       IF(COUNTIF(FINALS_WEEK_THURSDAY_DATE[],Attendance!$J3221) &gt; 0, VLOOKUP(Attendance!$G3221,FINALS_WEEK_THURSDAY_PERIOD_SCHEDULE[],2,TRUE),
       VLOOKUP(Attendance!$G3221,REGULAR_WEEK_SCHEDULE[[Thursday]:[Period]],3,TRUE))),
IF(WEEKDAY(Attendance!$J3221) = 6,
       IF(COUNTIF(FINALS_WEEK_FRIDAY_DATE[],Attendance!$J3221) &gt; 0, VLOOKUP(Attendance!$G3221,FINALS_WEEK_FRIDAY_PERIOD_SCHEDULE[],2,TRUE),
       VLOOKUP(Attendance!$G3221,REGULAR_WEEK_SCHEDULE[[Friday]:[Period]],2,TRUE))))))))))</f>
        <v/>
      </c>
      <c r="J3221" s="41" t="str">
        <f t="shared" ca="1" si="155"/>
        <v/>
      </c>
      <c r="K3221" s="41" t="str">
        <f>IF($A3221 &lt;&gt; "",VLOOKUP($A3221,'Student reference sheet'!$A$2:$V$2329, 7,FALSE), "")</f>
        <v/>
      </c>
      <c r="L3221" s="30" t="str">
        <f>IF($A3221 ="", "", VLOOKUP($A3221, 'Student reference sheet'!$A$2:$Z$2603,23,FALSE))</f>
        <v/>
      </c>
      <c r="M3221" s="30" t="str">
        <f>IF($A3221 ="", "", VLOOKUP($A3221, 'Student reference sheet'!$A$2:$Z$2603,24,FALSE))</f>
        <v/>
      </c>
      <c r="N3221" s="30" t="str">
        <f>IF($A3221 ="", "", VLOOKUP($A3221, 'Student reference sheet'!$A$2:$Z$2603,26,FALSE))</f>
        <v/>
      </c>
      <c r="O3221" s="30" t="str">
        <f>IF($A3221 ="", "", VLOOKUP($A3221, 'Student reference sheet'!$A$2:$Z$2603,25,FALSE))</f>
        <v/>
      </c>
      <c r="P3221" s="39" t="str">
        <f>IF($A3221 = "", "", IF(OR(VLOOKUP($A3221,'Student reference sheet'!$A$2:$V$2400,8,FALSE) = "R",  VLOOKUP($A3221,'Student reference sheet'!$A$2:$V$2400,8,FALSE) = "L"), "X", ""))</f>
        <v/>
      </c>
      <c r="Q3221" s="39" t="str">
        <f>IF($A3221 ="", "", VLOOKUP($A3221, 'Student reference sheet'!$A$2:$V$2603,22,FALSE))</f>
        <v/>
      </c>
      <c r="R3221" s="39" t="str">
        <f>IF($A3221 &lt;&gt; "",VLOOKUP($A3221,'Student reference sheet'!$A$2:$V$2329, 5,FALSE), "")</f>
        <v/>
      </c>
      <c r="S3221" s="39" t="str">
        <f>IF($A3221 &lt;&gt; "",VLOOKUP($A3221,'Student reference sheet'!$A$2:$V$2329, 6,FALSE), "")</f>
        <v/>
      </c>
      <c r="T3221" s="30" t="str">
        <f>IF($A3221 = "","",
IF(VLOOKUP($A3221,'Student reference sheet'!$A$2:$V$2329, 10,FALSE) = "Y", "Hispanic",
IF(VLOOKUP($A3221,'Student reference sheet'!$A$2:$V$2329,11,FALSE) &lt;&gt; "",
IF(VLOOKUP($A3221,'Student reference sheet'!$A$2:$V$2329,11,FALSE) = "UNK", "Unknown", VLOOKUP(VALUE(VLOOKUP($A3221,'Student reference sheet'!$A$2:$V$2329,11,FALSE)),'Ethnicity Reference'!$A$2:$B$22,2,FALSE)),
IF(VLOOKUP($A3221,'Student reference sheet'!$A$2:$V$2329,9,FALSE) &lt;&gt; "", VLOOKUP(VALUE(VLOOKUP($A3221,'Student reference sheet'!$A$2:$V$2329,9,FALSE)),'Ethnicity Reference'!$A$2:$B$22,2,FALSE),"Unknown"))))</f>
        <v/>
      </c>
      <c r="U3221" s="35"/>
    </row>
    <row r="3222" spans="1:21" ht="15.75">
      <c r="A3222" s="47"/>
      <c r="B3222" s="33"/>
      <c r="C3222" s="39" t="str">
        <f>IF($A3222 &lt;&gt; "",VLOOKUP($A3222,'Student reference sheet'!$A$2:$V$2329, 3,FALSE), "")</f>
        <v/>
      </c>
      <c r="D3222" s="39" t="str">
        <f>IF($A3222 &lt;&gt; "",VLOOKUP($A3222,'Student reference sheet'!$A$2:$V$2329, 2,FALSE), "")</f>
        <v/>
      </c>
      <c r="E3222" s="35"/>
      <c r="F3222" s="34"/>
      <c r="G3222" s="40" t="str">
        <f t="shared" ca="1" si="153"/>
        <v/>
      </c>
      <c r="H3222" s="40" t="str">
        <f t="shared" ca="1" si="154"/>
        <v/>
      </c>
      <c r="I3222" s="36" t="str">
        <f>IF($A3222 = "", "",
IF(COUNTIF(MINIMUM_DAY_DATES[], Attendance!J3222) &gt; 0, VLOOKUP(Attendance!$G3222,MINIMUM_DAY_PERIOD_SCHEDULE[], 2,TRUE),
IF(COUNTIF(RALLY_DATES[], Attendance!J3222) &gt; 0, VLOOKUP(Attendance!$G3222,RALLY_PERIOD_SCHEDULE[], 2,TRUE),
IF(WEEKDAY(Attendance!$J3222) = 2,
       IF(COUNTIF(FINALS_WEEK_MONDAY_DATE[],Attendance!$J3222) &gt; 0, VLOOKUP(Attendance!$G3222,FINALS_WEEK_MONDAY_PERIOD_SCHEDULE[],2,TRUE),
       VLOOKUP(Attendance!$G3222,REGULAR_WEEK_SCHEDULE[],6,TRUE)),
IF(WEEKDAY($J3222) = 3,
       IF(COUNTIF(FINALS_WEEK_TUESDAY_DATE[],Attendance!$J3222) &gt; 0, VLOOKUP(Attendance!$G3222,FINALS_WEEK_TUESDAY_PERIOD_SCHEDULE[],2,TRUE),
       VLOOKUP(Attendance!$G3222,REGULAR_WEEK_SCHEDULE[[Tuesday]:[Period]],5,TRUE)),
IF(WEEKDAY(Attendance!$J3222) = 4,
        IF(COUNTIF(BLOCK_WEDNESDAY_DATES[],Attendance!$J3222) &gt; 0, VLOOKUP(Attendance!$G3222,BLOCK_WEDNESDAY_PERIOD_SCHEDULE[],2,TRUE),
        IF(COUNTIF(FINALS_WEEK_WEDNESDAY_DATE[],Attendance!$J3222) &gt; 0, VLOOKUP(Attendance!$G3222,FINALS_WEEK_WEDNESDAY_PERIOD_SCHEDULE[],2,TRUE),
       VLOOKUP(Attendance!$G3222,REGULAR_WEEK_SCHEDULE[[Wednesday]:[Period]],4,TRUE))),
IF(WEEKDAY($J3222) = 5,
       IF(COUNTIF(BLOCK_THURSDAY_DATES[],Attendance!$J3222) &gt; 0, VLOOKUP(Attendance!$G3222,BLOCK_THURSDAY_PERIOD_SCHEDULE[],2,TRUE),
       IF(COUNTIF(FINALS_WEEK_THURSDAY_DATE[],Attendance!$J3222) &gt; 0, VLOOKUP(Attendance!$G3222,FINALS_WEEK_THURSDAY_PERIOD_SCHEDULE[],2,TRUE),
       VLOOKUP(Attendance!$G3222,REGULAR_WEEK_SCHEDULE[[Thursday]:[Period]],3,TRUE))),
IF(WEEKDAY(Attendance!$J3222) = 6,
       IF(COUNTIF(FINALS_WEEK_FRIDAY_DATE[],Attendance!$J3222) &gt; 0, VLOOKUP(Attendance!$G3222,FINALS_WEEK_FRIDAY_PERIOD_SCHEDULE[],2,TRUE),
       VLOOKUP(Attendance!$G3222,REGULAR_WEEK_SCHEDULE[[Friday]:[Period]],2,TRUE))))))))))</f>
        <v/>
      </c>
      <c r="J3222" s="41" t="str">
        <f t="shared" ca="1" si="155"/>
        <v/>
      </c>
      <c r="K3222" s="41" t="str">
        <f>IF($A3222 &lt;&gt; "",VLOOKUP($A3222,'Student reference sheet'!$A$2:$V$2329, 7,FALSE), "")</f>
        <v/>
      </c>
      <c r="L3222" s="30" t="str">
        <f>IF($A3222 ="", "", VLOOKUP($A3222, 'Student reference sheet'!$A$2:$Z$2603,23,FALSE))</f>
        <v/>
      </c>
      <c r="M3222" s="30" t="str">
        <f>IF($A3222 ="", "", VLOOKUP($A3222, 'Student reference sheet'!$A$2:$Z$2603,24,FALSE))</f>
        <v/>
      </c>
      <c r="N3222" s="30" t="str">
        <f>IF($A3222 ="", "", VLOOKUP($A3222, 'Student reference sheet'!$A$2:$Z$2603,26,FALSE))</f>
        <v/>
      </c>
      <c r="O3222" s="30" t="str">
        <f>IF($A3222 ="", "", VLOOKUP($A3222, 'Student reference sheet'!$A$2:$Z$2603,25,FALSE))</f>
        <v/>
      </c>
      <c r="P3222" s="39" t="str">
        <f>IF($A3222 = "", "", IF(OR(VLOOKUP($A3222,'Student reference sheet'!$A$2:$V$2400,8,FALSE) = "R",  VLOOKUP($A3222,'Student reference sheet'!$A$2:$V$2400,8,FALSE) = "L"), "X", ""))</f>
        <v/>
      </c>
      <c r="Q3222" s="39" t="str">
        <f>IF($A3222 ="", "", VLOOKUP($A3222, 'Student reference sheet'!$A$2:$V$2603,22,FALSE))</f>
        <v/>
      </c>
      <c r="R3222" s="39" t="str">
        <f>IF($A3222 &lt;&gt; "",VLOOKUP($A3222,'Student reference sheet'!$A$2:$V$2329, 5,FALSE), "")</f>
        <v/>
      </c>
      <c r="S3222" s="39" t="str">
        <f>IF($A3222 &lt;&gt; "",VLOOKUP($A3222,'Student reference sheet'!$A$2:$V$2329, 6,FALSE), "")</f>
        <v/>
      </c>
      <c r="T3222" s="30" t="str">
        <f>IF($A3222 = "","",
IF(VLOOKUP($A3222,'Student reference sheet'!$A$2:$V$2329, 10,FALSE) = "Y", "Hispanic",
IF(VLOOKUP($A3222,'Student reference sheet'!$A$2:$V$2329,11,FALSE) &lt;&gt; "",
IF(VLOOKUP($A3222,'Student reference sheet'!$A$2:$V$2329,11,FALSE) = "UNK", "Unknown", VLOOKUP(VALUE(VLOOKUP($A3222,'Student reference sheet'!$A$2:$V$2329,11,FALSE)),'Ethnicity Reference'!$A$2:$B$22,2,FALSE)),
IF(VLOOKUP($A3222,'Student reference sheet'!$A$2:$V$2329,9,FALSE) &lt;&gt; "", VLOOKUP(VALUE(VLOOKUP($A3222,'Student reference sheet'!$A$2:$V$2329,9,FALSE)),'Ethnicity Reference'!$A$2:$B$22,2,FALSE),"Unknown"))))</f>
        <v/>
      </c>
      <c r="U3222" s="35"/>
    </row>
    <row r="3223" spans="1:21" ht="15.75">
      <c r="A3223" s="47"/>
      <c r="B3223" s="33"/>
      <c r="C3223" s="39" t="str">
        <f>IF($A3223 &lt;&gt; "",VLOOKUP($A3223,'Student reference sheet'!$A$2:$V$2329, 3,FALSE), "")</f>
        <v/>
      </c>
      <c r="D3223" s="39" t="str">
        <f>IF($A3223 &lt;&gt; "",VLOOKUP($A3223,'Student reference sheet'!$A$2:$V$2329, 2,FALSE), "")</f>
        <v/>
      </c>
      <c r="E3223" s="35"/>
      <c r="F3223" s="34"/>
      <c r="G3223" s="40" t="str">
        <f t="shared" ca="1" si="153"/>
        <v/>
      </c>
      <c r="H3223" s="40" t="str">
        <f t="shared" ca="1" si="154"/>
        <v/>
      </c>
      <c r="I3223" s="36" t="str">
        <f>IF($A3223 = "", "",
IF(COUNTIF(MINIMUM_DAY_DATES[], Attendance!J3223) &gt; 0, VLOOKUP(Attendance!$G3223,MINIMUM_DAY_PERIOD_SCHEDULE[], 2,TRUE),
IF(COUNTIF(RALLY_DATES[], Attendance!J3223) &gt; 0, VLOOKUP(Attendance!$G3223,RALLY_PERIOD_SCHEDULE[], 2,TRUE),
IF(WEEKDAY(Attendance!$J3223) = 2,
       IF(COUNTIF(FINALS_WEEK_MONDAY_DATE[],Attendance!$J3223) &gt; 0, VLOOKUP(Attendance!$G3223,FINALS_WEEK_MONDAY_PERIOD_SCHEDULE[],2,TRUE),
       VLOOKUP(Attendance!$G3223,REGULAR_WEEK_SCHEDULE[],6,TRUE)),
IF(WEEKDAY($J3223) = 3,
       IF(COUNTIF(FINALS_WEEK_TUESDAY_DATE[],Attendance!$J3223) &gt; 0, VLOOKUP(Attendance!$G3223,FINALS_WEEK_TUESDAY_PERIOD_SCHEDULE[],2,TRUE),
       VLOOKUP(Attendance!$G3223,REGULAR_WEEK_SCHEDULE[[Tuesday]:[Period]],5,TRUE)),
IF(WEEKDAY(Attendance!$J3223) = 4,
        IF(COUNTIF(BLOCK_WEDNESDAY_DATES[],Attendance!$J3223) &gt; 0, VLOOKUP(Attendance!$G3223,BLOCK_WEDNESDAY_PERIOD_SCHEDULE[],2,TRUE),
        IF(COUNTIF(FINALS_WEEK_WEDNESDAY_DATE[],Attendance!$J3223) &gt; 0, VLOOKUP(Attendance!$G3223,FINALS_WEEK_WEDNESDAY_PERIOD_SCHEDULE[],2,TRUE),
       VLOOKUP(Attendance!$G3223,REGULAR_WEEK_SCHEDULE[[Wednesday]:[Period]],4,TRUE))),
IF(WEEKDAY($J3223) = 5,
       IF(COUNTIF(BLOCK_THURSDAY_DATES[],Attendance!$J3223) &gt; 0, VLOOKUP(Attendance!$G3223,BLOCK_THURSDAY_PERIOD_SCHEDULE[],2,TRUE),
       IF(COUNTIF(FINALS_WEEK_THURSDAY_DATE[],Attendance!$J3223) &gt; 0, VLOOKUP(Attendance!$G3223,FINALS_WEEK_THURSDAY_PERIOD_SCHEDULE[],2,TRUE),
       VLOOKUP(Attendance!$G3223,REGULAR_WEEK_SCHEDULE[[Thursday]:[Period]],3,TRUE))),
IF(WEEKDAY(Attendance!$J3223) = 6,
       IF(COUNTIF(FINALS_WEEK_FRIDAY_DATE[],Attendance!$J3223) &gt; 0, VLOOKUP(Attendance!$G3223,FINALS_WEEK_FRIDAY_PERIOD_SCHEDULE[],2,TRUE),
       VLOOKUP(Attendance!$G3223,REGULAR_WEEK_SCHEDULE[[Friday]:[Period]],2,TRUE))))))))))</f>
        <v/>
      </c>
      <c r="J3223" s="41" t="str">
        <f t="shared" ca="1" si="155"/>
        <v/>
      </c>
      <c r="K3223" s="41" t="str">
        <f>IF($A3223 &lt;&gt; "",VLOOKUP($A3223,'Student reference sheet'!$A$2:$V$2329, 7,FALSE), "")</f>
        <v/>
      </c>
      <c r="L3223" s="30" t="str">
        <f>IF($A3223 ="", "", VLOOKUP($A3223, 'Student reference sheet'!$A$2:$Z$2603,23,FALSE))</f>
        <v/>
      </c>
      <c r="M3223" s="30" t="str">
        <f>IF($A3223 ="", "", VLOOKUP($A3223, 'Student reference sheet'!$A$2:$Z$2603,24,FALSE))</f>
        <v/>
      </c>
      <c r="N3223" s="30" t="str">
        <f>IF($A3223 ="", "", VLOOKUP($A3223, 'Student reference sheet'!$A$2:$Z$2603,26,FALSE))</f>
        <v/>
      </c>
      <c r="O3223" s="30" t="str">
        <f>IF($A3223 ="", "", VLOOKUP($A3223, 'Student reference sheet'!$A$2:$Z$2603,25,FALSE))</f>
        <v/>
      </c>
      <c r="P3223" s="39" t="str">
        <f>IF($A3223 = "", "", IF(OR(VLOOKUP($A3223,'Student reference sheet'!$A$2:$V$2400,8,FALSE) = "R",  VLOOKUP($A3223,'Student reference sheet'!$A$2:$V$2400,8,FALSE) = "L"), "X", ""))</f>
        <v/>
      </c>
      <c r="Q3223" s="39" t="str">
        <f>IF($A3223 ="", "", VLOOKUP($A3223, 'Student reference sheet'!$A$2:$V$2603,22,FALSE))</f>
        <v/>
      </c>
      <c r="R3223" s="39" t="str">
        <f>IF($A3223 &lt;&gt; "",VLOOKUP($A3223,'Student reference sheet'!$A$2:$V$2329, 5,FALSE), "")</f>
        <v/>
      </c>
      <c r="S3223" s="39" t="str">
        <f>IF($A3223 &lt;&gt; "",VLOOKUP($A3223,'Student reference sheet'!$A$2:$V$2329, 6,FALSE), "")</f>
        <v/>
      </c>
      <c r="T3223" s="30" t="str">
        <f>IF($A3223 = "","",
IF(VLOOKUP($A3223,'Student reference sheet'!$A$2:$V$2329, 10,FALSE) = "Y", "Hispanic",
IF(VLOOKUP($A3223,'Student reference sheet'!$A$2:$V$2329,11,FALSE) &lt;&gt; "",
IF(VLOOKUP($A3223,'Student reference sheet'!$A$2:$V$2329,11,FALSE) = "UNK", "Unknown", VLOOKUP(VALUE(VLOOKUP($A3223,'Student reference sheet'!$A$2:$V$2329,11,FALSE)),'Ethnicity Reference'!$A$2:$B$22,2,FALSE)),
IF(VLOOKUP($A3223,'Student reference sheet'!$A$2:$V$2329,9,FALSE) &lt;&gt; "", VLOOKUP(VALUE(VLOOKUP($A3223,'Student reference sheet'!$A$2:$V$2329,9,FALSE)),'Ethnicity Reference'!$A$2:$B$22,2,FALSE),"Unknown"))))</f>
        <v/>
      </c>
      <c r="U3223" s="35"/>
    </row>
    <row r="3224" spans="1:21" ht="15.75">
      <c r="A3224" s="47"/>
      <c r="B3224" s="33"/>
      <c r="C3224" s="39" t="str">
        <f>IF($A3224 &lt;&gt; "",VLOOKUP($A3224,'Student reference sheet'!$A$2:$V$2329, 3,FALSE), "")</f>
        <v/>
      </c>
      <c r="D3224" s="39" t="str">
        <f>IF($A3224 &lt;&gt; "",VLOOKUP($A3224,'Student reference sheet'!$A$2:$V$2329, 2,FALSE), "")</f>
        <v/>
      </c>
      <c r="E3224" s="35"/>
      <c r="F3224" s="34"/>
      <c r="G3224" s="40" t="str">
        <f t="shared" ca="1" si="153"/>
        <v/>
      </c>
      <c r="H3224" s="40" t="str">
        <f t="shared" ca="1" si="154"/>
        <v/>
      </c>
      <c r="I3224" s="36" t="str">
        <f>IF($A3224 = "", "",
IF(COUNTIF(MINIMUM_DAY_DATES[], Attendance!J3224) &gt; 0, VLOOKUP(Attendance!$G3224,MINIMUM_DAY_PERIOD_SCHEDULE[], 2,TRUE),
IF(COUNTIF(RALLY_DATES[], Attendance!J3224) &gt; 0, VLOOKUP(Attendance!$G3224,RALLY_PERIOD_SCHEDULE[], 2,TRUE),
IF(WEEKDAY(Attendance!$J3224) = 2,
       IF(COUNTIF(FINALS_WEEK_MONDAY_DATE[],Attendance!$J3224) &gt; 0, VLOOKUP(Attendance!$G3224,FINALS_WEEK_MONDAY_PERIOD_SCHEDULE[],2,TRUE),
       VLOOKUP(Attendance!$G3224,REGULAR_WEEK_SCHEDULE[],6,TRUE)),
IF(WEEKDAY($J3224) = 3,
       IF(COUNTIF(FINALS_WEEK_TUESDAY_DATE[],Attendance!$J3224) &gt; 0, VLOOKUP(Attendance!$G3224,FINALS_WEEK_TUESDAY_PERIOD_SCHEDULE[],2,TRUE),
       VLOOKUP(Attendance!$G3224,REGULAR_WEEK_SCHEDULE[[Tuesday]:[Period]],5,TRUE)),
IF(WEEKDAY(Attendance!$J3224) = 4,
        IF(COUNTIF(BLOCK_WEDNESDAY_DATES[],Attendance!$J3224) &gt; 0, VLOOKUP(Attendance!$G3224,BLOCK_WEDNESDAY_PERIOD_SCHEDULE[],2,TRUE),
        IF(COUNTIF(FINALS_WEEK_WEDNESDAY_DATE[],Attendance!$J3224) &gt; 0, VLOOKUP(Attendance!$G3224,FINALS_WEEK_WEDNESDAY_PERIOD_SCHEDULE[],2,TRUE),
       VLOOKUP(Attendance!$G3224,REGULAR_WEEK_SCHEDULE[[Wednesday]:[Period]],4,TRUE))),
IF(WEEKDAY($J3224) = 5,
       IF(COUNTIF(BLOCK_THURSDAY_DATES[],Attendance!$J3224) &gt; 0, VLOOKUP(Attendance!$G3224,BLOCK_THURSDAY_PERIOD_SCHEDULE[],2,TRUE),
       IF(COUNTIF(FINALS_WEEK_THURSDAY_DATE[],Attendance!$J3224) &gt; 0, VLOOKUP(Attendance!$G3224,FINALS_WEEK_THURSDAY_PERIOD_SCHEDULE[],2,TRUE),
       VLOOKUP(Attendance!$G3224,REGULAR_WEEK_SCHEDULE[[Thursday]:[Period]],3,TRUE))),
IF(WEEKDAY(Attendance!$J3224) = 6,
       IF(COUNTIF(FINALS_WEEK_FRIDAY_DATE[],Attendance!$J3224) &gt; 0, VLOOKUP(Attendance!$G3224,FINALS_WEEK_FRIDAY_PERIOD_SCHEDULE[],2,TRUE),
       VLOOKUP(Attendance!$G3224,REGULAR_WEEK_SCHEDULE[[Friday]:[Period]],2,TRUE))))))))))</f>
        <v/>
      </c>
      <c r="J3224" s="41" t="str">
        <f t="shared" ca="1" si="155"/>
        <v/>
      </c>
      <c r="K3224" s="41" t="str">
        <f>IF($A3224 &lt;&gt; "",VLOOKUP($A3224,'Student reference sheet'!$A$2:$V$2329, 7,FALSE), "")</f>
        <v/>
      </c>
      <c r="L3224" s="30" t="str">
        <f>IF($A3224 ="", "", VLOOKUP($A3224, 'Student reference sheet'!$A$2:$Z$2603,23,FALSE))</f>
        <v/>
      </c>
      <c r="M3224" s="30" t="str">
        <f>IF($A3224 ="", "", VLOOKUP($A3224, 'Student reference sheet'!$A$2:$Z$2603,24,FALSE))</f>
        <v/>
      </c>
      <c r="N3224" s="30" t="str">
        <f>IF($A3224 ="", "", VLOOKUP($A3224, 'Student reference sheet'!$A$2:$Z$2603,26,FALSE))</f>
        <v/>
      </c>
      <c r="O3224" s="30" t="str">
        <f>IF($A3224 ="", "", VLOOKUP($A3224, 'Student reference sheet'!$A$2:$Z$2603,25,FALSE))</f>
        <v/>
      </c>
      <c r="P3224" s="39" t="str">
        <f>IF($A3224 = "", "", IF(OR(VLOOKUP($A3224,'Student reference sheet'!$A$2:$V$2400,8,FALSE) = "R",  VLOOKUP($A3224,'Student reference sheet'!$A$2:$V$2400,8,FALSE) = "L"), "X", ""))</f>
        <v/>
      </c>
      <c r="Q3224" s="39" t="str">
        <f>IF($A3224 ="", "", VLOOKUP($A3224, 'Student reference sheet'!$A$2:$V$2603,22,FALSE))</f>
        <v/>
      </c>
      <c r="R3224" s="39" t="str">
        <f>IF($A3224 &lt;&gt; "",VLOOKUP($A3224,'Student reference sheet'!$A$2:$V$2329, 5,FALSE), "")</f>
        <v/>
      </c>
      <c r="S3224" s="39" t="str">
        <f>IF($A3224 &lt;&gt; "",VLOOKUP($A3224,'Student reference sheet'!$A$2:$V$2329, 6,FALSE), "")</f>
        <v/>
      </c>
      <c r="T3224" s="30" t="str">
        <f>IF($A3224 = "","",
IF(VLOOKUP($A3224,'Student reference sheet'!$A$2:$V$2329, 10,FALSE) = "Y", "Hispanic",
IF(VLOOKUP($A3224,'Student reference sheet'!$A$2:$V$2329,11,FALSE) &lt;&gt; "",
IF(VLOOKUP($A3224,'Student reference sheet'!$A$2:$V$2329,11,FALSE) = "UNK", "Unknown", VLOOKUP(VALUE(VLOOKUP($A3224,'Student reference sheet'!$A$2:$V$2329,11,FALSE)),'Ethnicity Reference'!$A$2:$B$22,2,FALSE)),
IF(VLOOKUP($A3224,'Student reference sheet'!$A$2:$V$2329,9,FALSE) &lt;&gt; "", VLOOKUP(VALUE(VLOOKUP($A3224,'Student reference sheet'!$A$2:$V$2329,9,FALSE)),'Ethnicity Reference'!$A$2:$B$22,2,FALSE),"Unknown"))))</f>
        <v/>
      </c>
      <c r="U3224" s="35"/>
    </row>
    <row r="3225" spans="1:21" ht="15.75">
      <c r="A3225" s="47"/>
      <c r="B3225" s="33"/>
      <c r="C3225" s="39" t="str">
        <f>IF($A3225 &lt;&gt; "",VLOOKUP($A3225,'Student reference sheet'!$A$2:$V$2329, 3,FALSE), "")</f>
        <v/>
      </c>
      <c r="D3225" s="39" t="str">
        <f>IF($A3225 &lt;&gt; "",VLOOKUP($A3225,'Student reference sheet'!$A$2:$V$2329, 2,FALSE), "")</f>
        <v/>
      </c>
      <c r="E3225" s="35"/>
      <c r="F3225" s="34"/>
      <c r="G3225" s="40" t="str">
        <f t="shared" ca="1" si="153"/>
        <v/>
      </c>
      <c r="H3225" s="40" t="str">
        <f t="shared" ca="1" si="154"/>
        <v/>
      </c>
      <c r="I3225" s="36" t="str">
        <f>IF($A3225 = "", "",
IF(COUNTIF(MINIMUM_DAY_DATES[], Attendance!J3225) &gt; 0, VLOOKUP(Attendance!$G3225,MINIMUM_DAY_PERIOD_SCHEDULE[], 2,TRUE),
IF(COUNTIF(RALLY_DATES[], Attendance!J3225) &gt; 0, VLOOKUP(Attendance!$G3225,RALLY_PERIOD_SCHEDULE[], 2,TRUE),
IF(WEEKDAY(Attendance!$J3225) = 2,
       IF(COUNTIF(FINALS_WEEK_MONDAY_DATE[],Attendance!$J3225) &gt; 0, VLOOKUP(Attendance!$G3225,FINALS_WEEK_MONDAY_PERIOD_SCHEDULE[],2,TRUE),
       VLOOKUP(Attendance!$G3225,REGULAR_WEEK_SCHEDULE[],6,TRUE)),
IF(WEEKDAY($J3225) = 3,
       IF(COUNTIF(FINALS_WEEK_TUESDAY_DATE[],Attendance!$J3225) &gt; 0, VLOOKUP(Attendance!$G3225,FINALS_WEEK_TUESDAY_PERIOD_SCHEDULE[],2,TRUE),
       VLOOKUP(Attendance!$G3225,REGULAR_WEEK_SCHEDULE[[Tuesday]:[Period]],5,TRUE)),
IF(WEEKDAY(Attendance!$J3225) = 4,
        IF(COUNTIF(BLOCK_WEDNESDAY_DATES[],Attendance!$J3225) &gt; 0, VLOOKUP(Attendance!$G3225,BLOCK_WEDNESDAY_PERIOD_SCHEDULE[],2,TRUE),
        IF(COUNTIF(FINALS_WEEK_WEDNESDAY_DATE[],Attendance!$J3225) &gt; 0, VLOOKUP(Attendance!$G3225,FINALS_WEEK_WEDNESDAY_PERIOD_SCHEDULE[],2,TRUE),
       VLOOKUP(Attendance!$G3225,REGULAR_WEEK_SCHEDULE[[Wednesday]:[Period]],4,TRUE))),
IF(WEEKDAY($J3225) = 5,
       IF(COUNTIF(BLOCK_THURSDAY_DATES[],Attendance!$J3225) &gt; 0, VLOOKUP(Attendance!$G3225,BLOCK_THURSDAY_PERIOD_SCHEDULE[],2,TRUE),
       IF(COUNTIF(FINALS_WEEK_THURSDAY_DATE[],Attendance!$J3225) &gt; 0, VLOOKUP(Attendance!$G3225,FINALS_WEEK_THURSDAY_PERIOD_SCHEDULE[],2,TRUE),
       VLOOKUP(Attendance!$G3225,REGULAR_WEEK_SCHEDULE[[Thursday]:[Period]],3,TRUE))),
IF(WEEKDAY(Attendance!$J3225) = 6,
       IF(COUNTIF(FINALS_WEEK_FRIDAY_DATE[],Attendance!$J3225) &gt; 0, VLOOKUP(Attendance!$G3225,FINALS_WEEK_FRIDAY_PERIOD_SCHEDULE[],2,TRUE),
       VLOOKUP(Attendance!$G3225,REGULAR_WEEK_SCHEDULE[[Friday]:[Period]],2,TRUE))))))))))</f>
        <v/>
      </c>
      <c r="J3225" s="41" t="str">
        <f t="shared" ca="1" si="155"/>
        <v/>
      </c>
      <c r="K3225" s="41" t="str">
        <f>IF($A3225 &lt;&gt; "",VLOOKUP($A3225,'Student reference sheet'!$A$2:$V$2329, 7,FALSE), "")</f>
        <v/>
      </c>
      <c r="L3225" s="30" t="str">
        <f>IF($A3225 ="", "", VLOOKUP($A3225, 'Student reference sheet'!$A$2:$Z$2603,23,FALSE))</f>
        <v/>
      </c>
      <c r="M3225" s="30" t="str">
        <f>IF($A3225 ="", "", VLOOKUP($A3225, 'Student reference sheet'!$A$2:$Z$2603,24,FALSE))</f>
        <v/>
      </c>
      <c r="N3225" s="30" t="str">
        <f>IF($A3225 ="", "", VLOOKUP($A3225, 'Student reference sheet'!$A$2:$Z$2603,26,FALSE))</f>
        <v/>
      </c>
      <c r="O3225" s="30" t="str">
        <f>IF($A3225 ="", "", VLOOKUP($A3225, 'Student reference sheet'!$A$2:$Z$2603,25,FALSE))</f>
        <v/>
      </c>
      <c r="P3225" s="39" t="str">
        <f>IF($A3225 = "", "", IF(OR(VLOOKUP($A3225,'Student reference sheet'!$A$2:$V$2400,8,FALSE) = "R",  VLOOKUP($A3225,'Student reference sheet'!$A$2:$V$2400,8,FALSE) = "L"), "X", ""))</f>
        <v/>
      </c>
      <c r="Q3225" s="39" t="str">
        <f>IF($A3225 ="", "", VLOOKUP($A3225, 'Student reference sheet'!$A$2:$V$2603,22,FALSE))</f>
        <v/>
      </c>
      <c r="R3225" s="39" t="str">
        <f>IF($A3225 &lt;&gt; "",VLOOKUP($A3225,'Student reference sheet'!$A$2:$V$2329, 5,FALSE), "")</f>
        <v/>
      </c>
      <c r="S3225" s="39" t="str">
        <f>IF($A3225 &lt;&gt; "",VLOOKUP($A3225,'Student reference sheet'!$A$2:$V$2329, 6,FALSE), "")</f>
        <v/>
      </c>
      <c r="T3225" s="30" t="str">
        <f>IF($A3225 = "","",
IF(VLOOKUP($A3225,'Student reference sheet'!$A$2:$V$2329, 10,FALSE) = "Y", "Hispanic",
IF(VLOOKUP($A3225,'Student reference sheet'!$A$2:$V$2329,11,FALSE) &lt;&gt; "",
IF(VLOOKUP($A3225,'Student reference sheet'!$A$2:$V$2329,11,FALSE) = "UNK", "Unknown", VLOOKUP(VALUE(VLOOKUP($A3225,'Student reference sheet'!$A$2:$V$2329,11,FALSE)),'Ethnicity Reference'!$A$2:$B$22,2,FALSE)),
IF(VLOOKUP($A3225,'Student reference sheet'!$A$2:$V$2329,9,FALSE) &lt;&gt; "", VLOOKUP(VALUE(VLOOKUP($A3225,'Student reference sheet'!$A$2:$V$2329,9,FALSE)),'Ethnicity Reference'!$A$2:$B$22,2,FALSE),"Unknown"))))</f>
        <v/>
      </c>
      <c r="U3225" s="35"/>
    </row>
    <row r="3226" spans="1:21" ht="15.75">
      <c r="A3226" s="47"/>
      <c r="B3226" s="33"/>
      <c r="C3226" s="39" t="str">
        <f>IF($A3226 &lt;&gt; "",VLOOKUP($A3226,'Student reference sheet'!$A$2:$V$2329, 3,FALSE), "")</f>
        <v/>
      </c>
      <c r="D3226" s="39" t="str">
        <f>IF($A3226 &lt;&gt; "",VLOOKUP($A3226,'Student reference sheet'!$A$2:$V$2329, 2,FALSE), "")</f>
        <v/>
      </c>
      <c r="E3226" s="35"/>
      <c r="F3226" s="34"/>
      <c r="G3226" s="40" t="str">
        <f t="shared" ca="1" si="153"/>
        <v/>
      </c>
      <c r="H3226" s="40" t="str">
        <f t="shared" ca="1" si="154"/>
        <v/>
      </c>
      <c r="I3226" s="36" t="str">
        <f>IF($A3226 = "", "",
IF(COUNTIF(MINIMUM_DAY_DATES[], Attendance!J3226) &gt; 0, VLOOKUP(Attendance!$G3226,MINIMUM_DAY_PERIOD_SCHEDULE[], 2,TRUE),
IF(COUNTIF(RALLY_DATES[], Attendance!J3226) &gt; 0, VLOOKUP(Attendance!$G3226,RALLY_PERIOD_SCHEDULE[], 2,TRUE),
IF(WEEKDAY(Attendance!$J3226) = 2,
       IF(COUNTIF(FINALS_WEEK_MONDAY_DATE[],Attendance!$J3226) &gt; 0, VLOOKUP(Attendance!$G3226,FINALS_WEEK_MONDAY_PERIOD_SCHEDULE[],2,TRUE),
       VLOOKUP(Attendance!$G3226,REGULAR_WEEK_SCHEDULE[],6,TRUE)),
IF(WEEKDAY($J3226) = 3,
       IF(COUNTIF(FINALS_WEEK_TUESDAY_DATE[],Attendance!$J3226) &gt; 0, VLOOKUP(Attendance!$G3226,FINALS_WEEK_TUESDAY_PERIOD_SCHEDULE[],2,TRUE),
       VLOOKUP(Attendance!$G3226,REGULAR_WEEK_SCHEDULE[[Tuesday]:[Period]],5,TRUE)),
IF(WEEKDAY(Attendance!$J3226) = 4,
        IF(COUNTIF(BLOCK_WEDNESDAY_DATES[],Attendance!$J3226) &gt; 0, VLOOKUP(Attendance!$G3226,BLOCK_WEDNESDAY_PERIOD_SCHEDULE[],2,TRUE),
        IF(COUNTIF(FINALS_WEEK_WEDNESDAY_DATE[],Attendance!$J3226) &gt; 0, VLOOKUP(Attendance!$G3226,FINALS_WEEK_WEDNESDAY_PERIOD_SCHEDULE[],2,TRUE),
       VLOOKUP(Attendance!$G3226,REGULAR_WEEK_SCHEDULE[[Wednesday]:[Period]],4,TRUE))),
IF(WEEKDAY($J3226) = 5,
       IF(COUNTIF(BLOCK_THURSDAY_DATES[],Attendance!$J3226) &gt; 0, VLOOKUP(Attendance!$G3226,BLOCK_THURSDAY_PERIOD_SCHEDULE[],2,TRUE),
       IF(COUNTIF(FINALS_WEEK_THURSDAY_DATE[],Attendance!$J3226) &gt; 0, VLOOKUP(Attendance!$G3226,FINALS_WEEK_THURSDAY_PERIOD_SCHEDULE[],2,TRUE),
       VLOOKUP(Attendance!$G3226,REGULAR_WEEK_SCHEDULE[[Thursday]:[Period]],3,TRUE))),
IF(WEEKDAY(Attendance!$J3226) = 6,
       IF(COUNTIF(FINALS_WEEK_FRIDAY_DATE[],Attendance!$J3226) &gt; 0, VLOOKUP(Attendance!$G3226,FINALS_WEEK_FRIDAY_PERIOD_SCHEDULE[],2,TRUE),
       VLOOKUP(Attendance!$G3226,REGULAR_WEEK_SCHEDULE[[Friday]:[Period]],2,TRUE))))))))))</f>
        <v/>
      </c>
      <c r="J3226" s="41" t="str">
        <f t="shared" ca="1" si="155"/>
        <v/>
      </c>
      <c r="K3226" s="41" t="str">
        <f>IF($A3226 &lt;&gt; "",VLOOKUP($A3226,'Student reference sheet'!$A$2:$V$2329, 7,FALSE), "")</f>
        <v/>
      </c>
      <c r="L3226" s="30" t="str">
        <f>IF($A3226 ="", "", VLOOKUP($A3226, 'Student reference sheet'!$A$2:$Z$2603,23,FALSE))</f>
        <v/>
      </c>
      <c r="M3226" s="30" t="str">
        <f>IF($A3226 ="", "", VLOOKUP($A3226, 'Student reference sheet'!$A$2:$Z$2603,24,FALSE))</f>
        <v/>
      </c>
      <c r="N3226" s="30" t="str">
        <f>IF($A3226 ="", "", VLOOKUP($A3226, 'Student reference sheet'!$A$2:$Z$2603,26,FALSE))</f>
        <v/>
      </c>
      <c r="O3226" s="30" t="str">
        <f>IF($A3226 ="", "", VLOOKUP($A3226, 'Student reference sheet'!$A$2:$Z$2603,25,FALSE))</f>
        <v/>
      </c>
      <c r="P3226" s="39" t="str">
        <f>IF($A3226 = "", "", IF(OR(VLOOKUP($A3226,'Student reference sheet'!$A$2:$V$2400,8,FALSE) = "R",  VLOOKUP($A3226,'Student reference sheet'!$A$2:$V$2400,8,FALSE) = "L"), "X", ""))</f>
        <v/>
      </c>
      <c r="Q3226" s="39" t="str">
        <f>IF($A3226 ="", "", VLOOKUP($A3226, 'Student reference sheet'!$A$2:$V$2603,22,FALSE))</f>
        <v/>
      </c>
      <c r="R3226" s="39" t="str">
        <f>IF($A3226 &lt;&gt; "",VLOOKUP($A3226,'Student reference sheet'!$A$2:$V$2329, 5,FALSE), "")</f>
        <v/>
      </c>
      <c r="S3226" s="39" t="str">
        <f>IF($A3226 &lt;&gt; "",VLOOKUP($A3226,'Student reference sheet'!$A$2:$V$2329, 6,FALSE), "")</f>
        <v/>
      </c>
      <c r="T3226" s="30" t="str">
        <f>IF($A3226 = "","",
IF(VLOOKUP($A3226,'Student reference sheet'!$A$2:$V$2329, 10,FALSE) = "Y", "Hispanic",
IF(VLOOKUP($A3226,'Student reference sheet'!$A$2:$V$2329,11,FALSE) &lt;&gt; "",
IF(VLOOKUP($A3226,'Student reference sheet'!$A$2:$V$2329,11,FALSE) = "UNK", "Unknown", VLOOKUP(VALUE(VLOOKUP($A3226,'Student reference sheet'!$A$2:$V$2329,11,FALSE)),'Ethnicity Reference'!$A$2:$B$22,2,FALSE)),
IF(VLOOKUP($A3226,'Student reference sheet'!$A$2:$V$2329,9,FALSE) &lt;&gt; "", VLOOKUP(VALUE(VLOOKUP($A3226,'Student reference sheet'!$A$2:$V$2329,9,FALSE)),'Ethnicity Reference'!$A$2:$B$22,2,FALSE),"Unknown"))))</f>
        <v/>
      </c>
      <c r="U3226" s="35"/>
    </row>
    <row r="3227" spans="1:21" ht="15.75">
      <c r="A3227" s="47"/>
      <c r="B3227" s="33"/>
      <c r="C3227" s="39" t="str">
        <f>IF($A3227 &lt;&gt; "",VLOOKUP($A3227,'Student reference sheet'!$A$2:$V$2329, 3,FALSE), "")</f>
        <v/>
      </c>
      <c r="D3227" s="39" t="str">
        <f>IF($A3227 &lt;&gt; "",VLOOKUP($A3227,'Student reference sheet'!$A$2:$V$2329, 2,FALSE), "")</f>
        <v/>
      </c>
      <c r="E3227" s="35"/>
      <c r="F3227" s="34"/>
      <c r="G3227" s="40" t="str">
        <f t="shared" ca="1" si="153"/>
        <v/>
      </c>
      <c r="H3227" s="40" t="str">
        <f t="shared" ca="1" si="154"/>
        <v/>
      </c>
      <c r="I3227" s="36" t="str">
        <f>IF($A3227 = "", "",
IF(COUNTIF(MINIMUM_DAY_DATES[], Attendance!J3227) &gt; 0, VLOOKUP(Attendance!$G3227,MINIMUM_DAY_PERIOD_SCHEDULE[], 2,TRUE),
IF(COUNTIF(RALLY_DATES[], Attendance!J3227) &gt; 0, VLOOKUP(Attendance!$G3227,RALLY_PERIOD_SCHEDULE[], 2,TRUE),
IF(WEEKDAY(Attendance!$J3227) = 2,
       IF(COUNTIF(FINALS_WEEK_MONDAY_DATE[],Attendance!$J3227) &gt; 0, VLOOKUP(Attendance!$G3227,FINALS_WEEK_MONDAY_PERIOD_SCHEDULE[],2,TRUE),
       VLOOKUP(Attendance!$G3227,REGULAR_WEEK_SCHEDULE[],6,TRUE)),
IF(WEEKDAY($J3227) = 3,
       IF(COUNTIF(FINALS_WEEK_TUESDAY_DATE[],Attendance!$J3227) &gt; 0, VLOOKUP(Attendance!$G3227,FINALS_WEEK_TUESDAY_PERIOD_SCHEDULE[],2,TRUE),
       VLOOKUP(Attendance!$G3227,REGULAR_WEEK_SCHEDULE[[Tuesday]:[Period]],5,TRUE)),
IF(WEEKDAY(Attendance!$J3227) = 4,
        IF(COUNTIF(BLOCK_WEDNESDAY_DATES[],Attendance!$J3227) &gt; 0, VLOOKUP(Attendance!$G3227,BLOCK_WEDNESDAY_PERIOD_SCHEDULE[],2,TRUE),
        IF(COUNTIF(FINALS_WEEK_WEDNESDAY_DATE[],Attendance!$J3227) &gt; 0, VLOOKUP(Attendance!$G3227,FINALS_WEEK_WEDNESDAY_PERIOD_SCHEDULE[],2,TRUE),
       VLOOKUP(Attendance!$G3227,REGULAR_WEEK_SCHEDULE[[Wednesday]:[Period]],4,TRUE))),
IF(WEEKDAY($J3227) = 5,
       IF(COUNTIF(BLOCK_THURSDAY_DATES[],Attendance!$J3227) &gt; 0, VLOOKUP(Attendance!$G3227,BLOCK_THURSDAY_PERIOD_SCHEDULE[],2,TRUE),
       IF(COUNTIF(FINALS_WEEK_THURSDAY_DATE[],Attendance!$J3227) &gt; 0, VLOOKUP(Attendance!$G3227,FINALS_WEEK_THURSDAY_PERIOD_SCHEDULE[],2,TRUE),
       VLOOKUP(Attendance!$G3227,REGULAR_WEEK_SCHEDULE[[Thursday]:[Period]],3,TRUE))),
IF(WEEKDAY(Attendance!$J3227) = 6,
       IF(COUNTIF(FINALS_WEEK_FRIDAY_DATE[],Attendance!$J3227) &gt; 0, VLOOKUP(Attendance!$G3227,FINALS_WEEK_FRIDAY_PERIOD_SCHEDULE[],2,TRUE),
       VLOOKUP(Attendance!$G3227,REGULAR_WEEK_SCHEDULE[[Friday]:[Period]],2,TRUE))))))))))</f>
        <v/>
      </c>
      <c r="J3227" s="41" t="str">
        <f t="shared" ca="1" si="155"/>
        <v/>
      </c>
      <c r="K3227" s="41" t="str">
        <f>IF($A3227 &lt;&gt; "",VLOOKUP($A3227,'Student reference sheet'!$A$2:$V$2329, 7,FALSE), "")</f>
        <v/>
      </c>
      <c r="L3227" s="30" t="str">
        <f>IF($A3227 ="", "", VLOOKUP($A3227, 'Student reference sheet'!$A$2:$Z$2603,23,FALSE))</f>
        <v/>
      </c>
      <c r="M3227" s="30" t="str">
        <f>IF($A3227 ="", "", VLOOKUP($A3227, 'Student reference sheet'!$A$2:$Z$2603,24,FALSE))</f>
        <v/>
      </c>
      <c r="N3227" s="30" t="str">
        <f>IF($A3227 ="", "", VLOOKUP($A3227, 'Student reference sheet'!$A$2:$Z$2603,26,FALSE))</f>
        <v/>
      </c>
      <c r="O3227" s="30" t="str">
        <f>IF($A3227 ="", "", VLOOKUP($A3227, 'Student reference sheet'!$A$2:$Z$2603,25,FALSE))</f>
        <v/>
      </c>
      <c r="P3227" s="39" t="str">
        <f>IF($A3227 = "", "", IF(OR(VLOOKUP($A3227,'Student reference sheet'!$A$2:$V$2400,8,FALSE) = "R",  VLOOKUP($A3227,'Student reference sheet'!$A$2:$V$2400,8,FALSE) = "L"), "X", ""))</f>
        <v/>
      </c>
      <c r="Q3227" s="39" t="str">
        <f>IF($A3227 ="", "", VLOOKUP($A3227, 'Student reference sheet'!$A$2:$V$2603,22,FALSE))</f>
        <v/>
      </c>
      <c r="R3227" s="39" t="str">
        <f>IF($A3227 &lt;&gt; "",VLOOKUP($A3227,'Student reference sheet'!$A$2:$V$2329, 5,FALSE), "")</f>
        <v/>
      </c>
      <c r="S3227" s="39" t="str">
        <f>IF($A3227 &lt;&gt; "",VLOOKUP($A3227,'Student reference sheet'!$A$2:$V$2329, 6,FALSE), "")</f>
        <v/>
      </c>
      <c r="T3227" s="30" t="str">
        <f>IF($A3227 = "","",
IF(VLOOKUP($A3227,'Student reference sheet'!$A$2:$V$2329, 10,FALSE) = "Y", "Hispanic",
IF(VLOOKUP($A3227,'Student reference sheet'!$A$2:$V$2329,11,FALSE) &lt;&gt; "",
IF(VLOOKUP($A3227,'Student reference sheet'!$A$2:$V$2329,11,FALSE) = "UNK", "Unknown", VLOOKUP(VALUE(VLOOKUP($A3227,'Student reference sheet'!$A$2:$V$2329,11,FALSE)),'Ethnicity Reference'!$A$2:$B$22,2,FALSE)),
IF(VLOOKUP($A3227,'Student reference sheet'!$A$2:$V$2329,9,FALSE) &lt;&gt; "", VLOOKUP(VALUE(VLOOKUP($A3227,'Student reference sheet'!$A$2:$V$2329,9,FALSE)),'Ethnicity Reference'!$A$2:$B$22,2,FALSE),"Unknown"))))</f>
        <v/>
      </c>
      <c r="U3227" s="35"/>
    </row>
    <row r="3228" spans="1:21" ht="15.75">
      <c r="A3228" s="47"/>
      <c r="B3228" s="33"/>
      <c r="C3228" s="39" t="str">
        <f>IF($A3228 &lt;&gt; "",VLOOKUP($A3228,'Student reference sheet'!$A$2:$V$2329, 3,FALSE), "")</f>
        <v/>
      </c>
      <c r="D3228" s="39" t="str">
        <f>IF($A3228 &lt;&gt; "",VLOOKUP($A3228,'Student reference sheet'!$A$2:$V$2329, 2,FALSE), "")</f>
        <v/>
      </c>
      <c r="E3228" s="35"/>
      <c r="F3228" s="34"/>
      <c r="G3228" s="40" t="str">
        <f t="shared" ca="1" si="153"/>
        <v/>
      </c>
      <c r="H3228" s="40" t="str">
        <f t="shared" ca="1" si="154"/>
        <v/>
      </c>
      <c r="I3228" s="36" t="str">
        <f>IF($A3228 = "", "",
IF(COUNTIF(MINIMUM_DAY_DATES[], Attendance!J3228) &gt; 0, VLOOKUP(Attendance!$G3228,MINIMUM_DAY_PERIOD_SCHEDULE[], 2,TRUE),
IF(COUNTIF(RALLY_DATES[], Attendance!J3228) &gt; 0, VLOOKUP(Attendance!$G3228,RALLY_PERIOD_SCHEDULE[], 2,TRUE),
IF(WEEKDAY(Attendance!$J3228) = 2,
       IF(COUNTIF(FINALS_WEEK_MONDAY_DATE[],Attendance!$J3228) &gt; 0, VLOOKUP(Attendance!$G3228,FINALS_WEEK_MONDAY_PERIOD_SCHEDULE[],2,TRUE),
       VLOOKUP(Attendance!$G3228,REGULAR_WEEK_SCHEDULE[],6,TRUE)),
IF(WEEKDAY($J3228) = 3,
       IF(COUNTIF(FINALS_WEEK_TUESDAY_DATE[],Attendance!$J3228) &gt; 0, VLOOKUP(Attendance!$G3228,FINALS_WEEK_TUESDAY_PERIOD_SCHEDULE[],2,TRUE),
       VLOOKUP(Attendance!$G3228,REGULAR_WEEK_SCHEDULE[[Tuesday]:[Period]],5,TRUE)),
IF(WEEKDAY(Attendance!$J3228) = 4,
        IF(COUNTIF(BLOCK_WEDNESDAY_DATES[],Attendance!$J3228) &gt; 0, VLOOKUP(Attendance!$G3228,BLOCK_WEDNESDAY_PERIOD_SCHEDULE[],2,TRUE),
        IF(COUNTIF(FINALS_WEEK_WEDNESDAY_DATE[],Attendance!$J3228) &gt; 0, VLOOKUP(Attendance!$G3228,FINALS_WEEK_WEDNESDAY_PERIOD_SCHEDULE[],2,TRUE),
       VLOOKUP(Attendance!$G3228,REGULAR_WEEK_SCHEDULE[[Wednesday]:[Period]],4,TRUE))),
IF(WEEKDAY($J3228) = 5,
       IF(COUNTIF(BLOCK_THURSDAY_DATES[],Attendance!$J3228) &gt; 0, VLOOKUP(Attendance!$G3228,BLOCK_THURSDAY_PERIOD_SCHEDULE[],2,TRUE),
       IF(COUNTIF(FINALS_WEEK_THURSDAY_DATE[],Attendance!$J3228) &gt; 0, VLOOKUP(Attendance!$G3228,FINALS_WEEK_THURSDAY_PERIOD_SCHEDULE[],2,TRUE),
       VLOOKUP(Attendance!$G3228,REGULAR_WEEK_SCHEDULE[[Thursday]:[Period]],3,TRUE))),
IF(WEEKDAY(Attendance!$J3228) = 6,
       IF(COUNTIF(FINALS_WEEK_FRIDAY_DATE[],Attendance!$J3228) &gt; 0, VLOOKUP(Attendance!$G3228,FINALS_WEEK_FRIDAY_PERIOD_SCHEDULE[],2,TRUE),
       VLOOKUP(Attendance!$G3228,REGULAR_WEEK_SCHEDULE[[Friday]:[Period]],2,TRUE))))))))))</f>
        <v/>
      </c>
      <c r="J3228" s="41" t="str">
        <f t="shared" ca="1" si="155"/>
        <v/>
      </c>
      <c r="K3228" s="41" t="str">
        <f>IF($A3228 &lt;&gt; "",VLOOKUP($A3228,'Student reference sheet'!$A$2:$V$2329, 7,FALSE), "")</f>
        <v/>
      </c>
      <c r="L3228" s="30" t="str">
        <f>IF($A3228 ="", "", VLOOKUP($A3228, 'Student reference sheet'!$A$2:$Z$2603,23,FALSE))</f>
        <v/>
      </c>
      <c r="M3228" s="30" t="str">
        <f>IF($A3228 ="", "", VLOOKUP($A3228, 'Student reference sheet'!$A$2:$Z$2603,24,FALSE))</f>
        <v/>
      </c>
      <c r="N3228" s="30" t="str">
        <f>IF($A3228 ="", "", VLOOKUP($A3228, 'Student reference sheet'!$A$2:$Z$2603,26,FALSE))</f>
        <v/>
      </c>
      <c r="O3228" s="30" t="str">
        <f>IF($A3228 ="", "", VLOOKUP($A3228, 'Student reference sheet'!$A$2:$Z$2603,25,FALSE))</f>
        <v/>
      </c>
      <c r="P3228" s="39" t="str">
        <f>IF($A3228 = "", "", IF(OR(VLOOKUP($A3228,'Student reference sheet'!$A$2:$V$2400,8,FALSE) = "R",  VLOOKUP($A3228,'Student reference sheet'!$A$2:$V$2400,8,FALSE) = "L"), "X", ""))</f>
        <v/>
      </c>
      <c r="Q3228" s="39" t="str">
        <f>IF($A3228 ="", "", VLOOKUP($A3228, 'Student reference sheet'!$A$2:$V$2603,22,FALSE))</f>
        <v/>
      </c>
      <c r="R3228" s="39" t="str">
        <f>IF($A3228 &lt;&gt; "",VLOOKUP($A3228,'Student reference sheet'!$A$2:$V$2329, 5,FALSE), "")</f>
        <v/>
      </c>
      <c r="S3228" s="39" t="str">
        <f>IF($A3228 &lt;&gt; "",VLOOKUP($A3228,'Student reference sheet'!$A$2:$V$2329, 6,FALSE), "")</f>
        <v/>
      </c>
      <c r="T3228" s="30" t="str">
        <f>IF($A3228 = "","",
IF(VLOOKUP($A3228,'Student reference sheet'!$A$2:$V$2329, 10,FALSE) = "Y", "Hispanic",
IF(VLOOKUP($A3228,'Student reference sheet'!$A$2:$V$2329,11,FALSE) &lt;&gt; "",
IF(VLOOKUP($A3228,'Student reference sheet'!$A$2:$V$2329,11,FALSE) = "UNK", "Unknown", VLOOKUP(VALUE(VLOOKUP($A3228,'Student reference sheet'!$A$2:$V$2329,11,FALSE)),'Ethnicity Reference'!$A$2:$B$22,2,FALSE)),
IF(VLOOKUP($A3228,'Student reference sheet'!$A$2:$V$2329,9,FALSE) &lt;&gt; "", VLOOKUP(VALUE(VLOOKUP($A3228,'Student reference sheet'!$A$2:$V$2329,9,FALSE)),'Ethnicity Reference'!$A$2:$B$22,2,FALSE),"Unknown"))))</f>
        <v/>
      </c>
      <c r="U3228" s="35"/>
    </row>
    <row r="3229" spans="1:21" ht="15.75">
      <c r="A3229" s="47"/>
      <c r="B3229" s="33"/>
      <c r="C3229" s="39" t="str">
        <f>IF($A3229 &lt;&gt; "",VLOOKUP($A3229,'Student reference sheet'!$A$2:$V$2329, 3,FALSE), "")</f>
        <v/>
      </c>
      <c r="D3229" s="39" t="str">
        <f>IF($A3229 &lt;&gt; "",VLOOKUP($A3229,'Student reference sheet'!$A$2:$V$2329, 2,FALSE), "")</f>
        <v/>
      </c>
      <c r="E3229" s="35"/>
      <c r="F3229" s="34"/>
      <c r="G3229" s="40" t="str">
        <f t="shared" ca="1" si="153"/>
        <v/>
      </c>
      <c r="H3229" s="40" t="str">
        <f t="shared" ca="1" si="154"/>
        <v/>
      </c>
      <c r="I3229" s="36" t="str">
        <f>IF($A3229 = "", "",
IF(COUNTIF(MINIMUM_DAY_DATES[], Attendance!J3229) &gt; 0, VLOOKUP(Attendance!$G3229,MINIMUM_DAY_PERIOD_SCHEDULE[], 2,TRUE),
IF(COUNTIF(RALLY_DATES[], Attendance!J3229) &gt; 0, VLOOKUP(Attendance!$G3229,RALLY_PERIOD_SCHEDULE[], 2,TRUE),
IF(WEEKDAY(Attendance!$J3229) = 2,
       IF(COUNTIF(FINALS_WEEK_MONDAY_DATE[],Attendance!$J3229) &gt; 0, VLOOKUP(Attendance!$G3229,FINALS_WEEK_MONDAY_PERIOD_SCHEDULE[],2,TRUE),
       VLOOKUP(Attendance!$G3229,REGULAR_WEEK_SCHEDULE[],6,TRUE)),
IF(WEEKDAY($J3229) = 3,
       IF(COUNTIF(FINALS_WEEK_TUESDAY_DATE[],Attendance!$J3229) &gt; 0, VLOOKUP(Attendance!$G3229,FINALS_WEEK_TUESDAY_PERIOD_SCHEDULE[],2,TRUE),
       VLOOKUP(Attendance!$G3229,REGULAR_WEEK_SCHEDULE[[Tuesday]:[Period]],5,TRUE)),
IF(WEEKDAY(Attendance!$J3229) = 4,
        IF(COUNTIF(BLOCK_WEDNESDAY_DATES[],Attendance!$J3229) &gt; 0, VLOOKUP(Attendance!$G3229,BLOCK_WEDNESDAY_PERIOD_SCHEDULE[],2,TRUE),
        IF(COUNTIF(FINALS_WEEK_WEDNESDAY_DATE[],Attendance!$J3229) &gt; 0, VLOOKUP(Attendance!$G3229,FINALS_WEEK_WEDNESDAY_PERIOD_SCHEDULE[],2,TRUE),
       VLOOKUP(Attendance!$G3229,REGULAR_WEEK_SCHEDULE[[Wednesday]:[Period]],4,TRUE))),
IF(WEEKDAY($J3229) = 5,
       IF(COUNTIF(BLOCK_THURSDAY_DATES[],Attendance!$J3229) &gt; 0, VLOOKUP(Attendance!$G3229,BLOCK_THURSDAY_PERIOD_SCHEDULE[],2,TRUE),
       IF(COUNTIF(FINALS_WEEK_THURSDAY_DATE[],Attendance!$J3229) &gt; 0, VLOOKUP(Attendance!$G3229,FINALS_WEEK_THURSDAY_PERIOD_SCHEDULE[],2,TRUE),
       VLOOKUP(Attendance!$G3229,REGULAR_WEEK_SCHEDULE[[Thursday]:[Period]],3,TRUE))),
IF(WEEKDAY(Attendance!$J3229) = 6,
       IF(COUNTIF(FINALS_WEEK_FRIDAY_DATE[],Attendance!$J3229) &gt; 0, VLOOKUP(Attendance!$G3229,FINALS_WEEK_FRIDAY_PERIOD_SCHEDULE[],2,TRUE),
       VLOOKUP(Attendance!$G3229,REGULAR_WEEK_SCHEDULE[[Friday]:[Period]],2,TRUE))))))))))</f>
        <v/>
      </c>
      <c r="J3229" s="41" t="str">
        <f t="shared" ca="1" si="155"/>
        <v/>
      </c>
      <c r="K3229" s="41" t="str">
        <f>IF($A3229 &lt;&gt; "",VLOOKUP($A3229,'Student reference sheet'!$A$2:$V$2329, 7,FALSE), "")</f>
        <v/>
      </c>
      <c r="L3229" s="30" t="str">
        <f>IF($A3229 ="", "", VLOOKUP($A3229, 'Student reference sheet'!$A$2:$Z$2603,23,FALSE))</f>
        <v/>
      </c>
      <c r="M3229" s="30" t="str">
        <f>IF($A3229 ="", "", VLOOKUP($A3229, 'Student reference sheet'!$A$2:$Z$2603,24,FALSE))</f>
        <v/>
      </c>
      <c r="N3229" s="30" t="str">
        <f>IF($A3229 ="", "", VLOOKUP($A3229, 'Student reference sheet'!$A$2:$Z$2603,26,FALSE))</f>
        <v/>
      </c>
      <c r="O3229" s="30" t="str">
        <f>IF($A3229 ="", "", VLOOKUP($A3229, 'Student reference sheet'!$A$2:$Z$2603,25,FALSE))</f>
        <v/>
      </c>
      <c r="P3229" s="39" t="str">
        <f>IF($A3229 = "", "", IF(OR(VLOOKUP($A3229,'Student reference sheet'!$A$2:$V$2400,8,FALSE) = "R",  VLOOKUP($A3229,'Student reference sheet'!$A$2:$V$2400,8,FALSE) = "L"), "X", ""))</f>
        <v/>
      </c>
      <c r="Q3229" s="39" t="str">
        <f>IF($A3229 ="", "", VLOOKUP($A3229, 'Student reference sheet'!$A$2:$V$2603,22,FALSE))</f>
        <v/>
      </c>
      <c r="R3229" s="39" t="str">
        <f>IF($A3229 &lt;&gt; "",VLOOKUP($A3229,'Student reference sheet'!$A$2:$V$2329, 5,FALSE), "")</f>
        <v/>
      </c>
      <c r="S3229" s="39" t="str">
        <f>IF($A3229 &lt;&gt; "",VLOOKUP($A3229,'Student reference sheet'!$A$2:$V$2329, 6,FALSE), "")</f>
        <v/>
      </c>
      <c r="T3229" s="30" t="str">
        <f>IF($A3229 = "","",
IF(VLOOKUP($A3229,'Student reference sheet'!$A$2:$V$2329, 10,FALSE) = "Y", "Hispanic",
IF(VLOOKUP($A3229,'Student reference sheet'!$A$2:$V$2329,11,FALSE) &lt;&gt; "",
IF(VLOOKUP($A3229,'Student reference sheet'!$A$2:$V$2329,11,FALSE) = "UNK", "Unknown", VLOOKUP(VALUE(VLOOKUP($A3229,'Student reference sheet'!$A$2:$V$2329,11,FALSE)),'Ethnicity Reference'!$A$2:$B$22,2,FALSE)),
IF(VLOOKUP($A3229,'Student reference sheet'!$A$2:$V$2329,9,FALSE) &lt;&gt; "", VLOOKUP(VALUE(VLOOKUP($A3229,'Student reference sheet'!$A$2:$V$2329,9,FALSE)),'Ethnicity Reference'!$A$2:$B$22,2,FALSE),"Unknown"))))</f>
        <v/>
      </c>
      <c r="U3229" s="35"/>
    </row>
    <row r="3230" spans="1:21" ht="15.75">
      <c r="A3230" s="47"/>
      <c r="B3230" s="33"/>
      <c r="C3230" s="39" t="str">
        <f>IF($A3230 &lt;&gt; "",VLOOKUP($A3230,'Student reference sheet'!$A$2:$V$2329, 3,FALSE), "")</f>
        <v/>
      </c>
      <c r="D3230" s="39" t="str">
        <f>IF($A3230 &lt;&gt; "",VLOOKUP($A3230,'Student reference sheet'!$A$2:$V$2329, 2,FALSE), "")</f>
        <v/>
      </c>
      <c r="E3230" s="35"/>
      <c r="F3230" s="34"/>
      <c r="G3230" s="40" t="str">
        <f t="shared" ca="1" si="153"/>
        <v/>
      </c>
      <c r="H3230" s="40" t="str">
        <f t="shared" ca="1" si="154"/>
        <v/>
      </c>
      <c r="I3230" s="36" t="str">
        <f>IF($A3230 = "", "",
IF(COUNTIF(MINIMUM_DAY_DATES[], Attendance!J3230) &gt; 0, VLOOKUP(Attendance!$G3230,MINIMUM_DAY_PERIOD_SCHEDULE[], 2,TRUE),
IF(COUNTIF(RALLY_DATES[], Attendance!J3230) &gt; 0, VLOOKUP(Attendance!$G3230,RALLY_PERIOD_SCHEDULE[], 2,TRUE),
IF(WEEKDAY(Attendance!$J3230) = 2,
       IF(COUNTIF(FINALS_WEEK_MONDAY_DATE[],Attendance!$J3230) &gt; 0, VLOOKUP(Attendance!$G3230,FINALS_WEEK_MONDAY_PERIOD_SCHEDULE[],2,TRUE),
       VLOOKUP(Attendance!$G3230,REGULAR_WEEK_SCHEDULE[],6,TRUE)),
IF(WEEKDAY($J3230) = 3,
       IF(COUNTIF(FINALS_WEEK_TUESDAY_DATE[],Attendance!$J3230) &gt; 0, VLOOKUP(Attendance!$G3230,FINALS_WEEK_TUESDAY_PERIOD_SCHEDULE[],2,TRUE),
       VLOOKUP(Attendance!$G3230,REGULAR_WEEK_SCHEDULE[[Tuesday]:[Period]],5,TRUE)),
IF(WEEKDAY(Attendance!$J3230) = 4,
        IF(COUNTIF(BLOCK_WEDNESDAY_DATES[],Attendance!$J3230) &gt; 0, VLOOKUP(Attendance!$G3230,BLOCK_WEDNESDAY_PERIOD_SCHEDULE[],2,TRUE),
        IF(COUNTIF(FINALS_WEEK_WEDNESDAY_DATE[],Attendance!$J3230) &gt; 0, VLOOKUP(Attendance!$G3230,FINALS_WEEK_WEDNESDAY_PERIOD_SCHEDULE[],2,TRUE),
       VLOOKUP(Attendance!$G3230,REGULAR_WEEK_SCHEDULE[[Wednesday]:[Period]],4,TRUE))),
IF(WEEKDAY($J3230) = 5,
       IF(COUNTIF(BLOCK_THURSDAY_DATES[],Attendance!$J3230) &gt; 0, VLOOKUP(Attendance!$G3230,BLOCK_THURSDAY_PERIOD_SCHEDULE[],2,TRUE),
       IF(COUNTIF(FINALS_WEEK_THURSDAY_DATE[],Attendance!$J3230) &gt; 0, VLOOKUP(Attendance!$G3230,FINALS_WEEK_THURSDAY_PERIOD_SCHEDULE[],2,TRUE),
       VLOOKUP(Attendance!$G3230,REGULAR_WEEK_SCHEDULE[[Thursday]:[Period]],3,TRUE))),
IF(WEEKDAY(Attendance!$J3230) = 6,
       IF(COUNTIF(FINALS_WEEK_FRIDAY_DATE[],Attendance!$J3230) &gt; 0, VLOOKUP(Attendance!$G3230,FINALS_WEEK_FRIDAY_PERIOD_SCHEDULE[],2,TRUE),
       VLOOKUP(Attendance!$G3230,REGULAR_WEEK_SCHEDULE[[Friday]:[Period]],2,TRUE))))))))))</f>
        <v/>
      </c>
      <c r="J3230" s="41" t="str">
        <f t="shared" ca="1" si="155"/>
        <v/>
      </c>
      <c r="K3230" s="41" t="str">
        <f>IF($A3230 &lt;&gt; "",VLOOKUP($A3230,'Student reference sheet'!$A$2:$V$2329, 7,FALSE), "")</f>
        <v/>
      </c>
      <c r="L3230" s="30" t="str">
        <f>IF($A3230 ="", "", VLOOKUP($A3230, 'Student reference sheet'!$A$2:$Z$2603,23,FALSE))</f>
        <v/>
      </c>
      <c r="M3230" s="30" t="str">
        <f>IF($A3230 ="", "", VLOOKUP($A3230, 'Student reference sheet'!$A$2:$Z$2603,24,FALSE))</f>
        <v/>
      </c>
      <c r="N3230" s="30" t="str">
        <f>IF($A3230 ="", "", VLOOKUP($A3230, 'Student reference sheet'!$A$2:$Z$2603,26,FALSE))</f>
        <v/>
      </c>
      <c r="O3230" s="30" t="str">
        <f>IF($A3230 ="", "", VLOOKUP($A3230, 'Student reference sheet'!$A$2:$Z$2603,25,FALSE))</f>
        <v/>
      </c>
      <c r="P3230" s="39" t="str">
        <f>IF($A3230 = "", "", IF(OR(VLOOKUP($A3230,'Student reference sheet'!$A$2:$V$2400,8,FALSE) = "R",  VLOOKUP($A3230,'Student reference sheet'!$A$2:$V$2400,8,FALSE) = "L"), "X", ""))</f>
        <v/>
      </c>
      <c r="Q3230" s="39" t="str">
        <f>IF($A3230 ="", "", VLOOKUP($A3230, 'Student reference sheet'!$A$2:$V$2603,22,FALSE))</f>
        <v/>
      </c>
      <c r="R3230" s="39" t="str">
        <f>IF($A3230 &lt;&gt; "",VLOOKUP($A3230,'Student reference sheet'!$A$2:$V$2329, 5,FALSE), "")</f>
        <v/>
      </c>
      <c r="S3230" s="39" t="str">
        <f>IF($A3230 &lt;&gt; "",VLOOKUP($A3230,'Student reference sheet'!$A$2:$V$2329, 6,FALSE), "")</f>
        <v/>
      </c>
      <c r="T3230" s="30" t="str">
        <f>IF($A3230 = "","",
IF(VLOOKUP($A3230,'Student reference sheet'!$A$2:$V$2329, 10,FALSE) = "Y", "Hispanic",
IF(VLOOKUP($A3230,'Student reference sheet'!$A$2:$V$2329,11,FALSE) &lt;&gt; "",
IF(VLOOKUP($A3230,'Student reference sheet'!$A$2:$V$2329,11,FALSE) = "UNK", "Unknown", VLOOKUP(VALUE(VLOOKUP($A3230,'Student reference sheet'!$A$2:$V$2329,11,FALSE)),'Ethnicity Reference'!$A$2:$B$22,2,FALSE)),
IF(VLOOKUP($A3230,'Student reference sheet'!$A$2:$V$2329,9,FALSE) &lt;&gt; "", VLOOKUP(VALUE(VLOOKUP($A3230,'Student reference sheet'!$A$2:$V$2329,9,FALSE)),'Ethnicity Reference'!$A$2:$B$22,2,FALSE),"Unknown"))))</f>
        <v/>
      </c>
      <c r="U3230" s="35"/>
    </row>
    <row r="3231" spans="1:21" ht="15.75">
      <c r="A3231" s="47"/>
      <c r="B3231" s="33"/>
      <c r="C3231" s="39" t="str">
        <f>IF($A3231 &lt;&gt; "",VLOOKUP($A3231,'Student reference sheet'!$A$2:$V$2329, 3,FALSE), "")</f>
        <v/>
      </c>
      <c r="D3231" s="39" t="str">
        <f>IF($A3231 &lt;&gt; "",VLOOKUP($A3231,'Student reference sheet'!$A$2:$V$2329, 2,FALSE), "")</f>
        <v/>
      </c>
      <c r="E3231" s="35"/>
      <c r="F3231" s="34"/>
      <c r="G3231" s="40" t="str">
        <f t="shared" ca="1" si="153"/>
        <v/>
      </c>
      <c r="H3231" s="40" t="str">
        <f t="shared" ca="1" si="154"/>
        <v/>
      </c>
      <c r="I3231" s="36" t="str">
        <f>IF($A3231 = "", "",
IF(COUNTIF(MINIMUM_DAY_DATES[], Attendance!J3231) &gt; 0, VLOOKUP(Attendance!$G3231,MINIMUM_DAY_PERIOD_SCHEDULE[], 2,TRUE),
IF(COUNTIF(RALLY_DATES[], Attendance!J3231) &gt; 0, VLOOKUP(Attendance!$G3231,RALLY_PERIOD_SCHEDULE[], 2,TRUE),
IF(WEEKDAY(Attendance!$J3231) = 2,
       IF(COUNTIF(FINALS_WEEK_MONDAY_DATE[],Attendance!$J3231) &gt; 0, VLOOKUP(Attendance!$G3231,FINALS_WEEK_MONDAY_PERIOD_SCHEDULE[],2,TRUE),
       VLOOKUP(Attendance!$G3231,REGULAR_WEEK_SCHEDULE[],6,TRUE)),
IF(WEEKDAY($J3231) = 3,
       IF(COUNTIF(FINALS_WEEK_TUESDAY_DATE[],Attendance!$J3231) &gt; 0, VLOOKUP(Attendance!$G3231,FINALS_WEEK_TUESDAY_PERIOD_SCHEDULE[],2,TRUE),
       VLOOKUP(Attendance!$G3231,REGULAR_WEEK_SCHEDULE[[Tuesday]:[Period]],5,TRUE)),
IF(WEEKDAY(Attendance!$J3231) = 4,
        IF(COUNTIF(BLOCK_WEDNESDAY_DATES[],Attendance!$J3231) &gt; 0, VLOOKUP(Attendance!$G3231,BLOCK_WEDNESDAY_PERIOD_SCHEDULE[],2,TRUE),
        IF(COUNTIF(FINALS_WEEK_WEDNESDAY_DATE[],Attendance!$J3231) &gt; 0, VLOOKUP(Attendance!$G3231,FINALS_WEEK_WEDNESDAY_PERIOD_SCHEDULE[],2,TRUE),
       VLOOKUP(Attendance!$G3231,REGULAR_WEEK_SCHEDULE[[Wednesday]:[Period]],4,TRUE))),
IF(WEEKDAY($J3231) = 5,
       IF(COUNTIF(BLOCK_THURSDAY_DATES[],Attendance!$J3231) &gt; 0, VLOOKUP(Attendance!$G3231,BLOCK_THURSDAY_PERIOD_SCHEDULE[],2,TRUE),
       IF(COUNTIF(FINALS_WEEK_THURSDAY_DATE[],Attendance!$J3231) &gt; 0, VLOOKUP(Attendance!$G3231,FINALS_WEEK_THURSDAY_PERIOD_SCHEDULE[],2,TRUE),
       VLOOKUP(Attendance!$G3231,REGULAR_WEEK_SCHEDULE[[Thursday]:[Period]],3,TRUE))),
IF(WEEKDAY(Attendance!$J3231) = 6,
       IF(COUNTIF(FINALS_WEEK_FRIDAY_DATE[],Attendance!$J3231) &gt; 0, VLOOKUP(Attendance!$G3231,FINALS_WEEK_FRIDAY_PERIOD_SCHEDULE[],2,TRUE),
       VLOOKUP(Attendance!$G3231,REGULAR_WEEK_SCHEDULE[[Friday]:[Period]],2,TRUE))))))))))</f>
        <v/>
      </c>
      <c r="J3231" s="41" t="str">
        <f t="shared" ca="1" si="155"/>
        <v/>
      </c>
      <c r="K3231" s="41" t="str">
        <f>IF($A3231 &lt;&gt; "",VLOOKUP($A3231,'Student reference sheet'!$A$2:$V$2329, 7,FALSE), "")</f>
        <v/>
      </c>
      <c r="L3231" s="30" t="str">
        <f>IF($A3231 ="", "", VLOOKUP($A3231, 'Student reference sheet'!$A$2:$Z$2603,23,FALSE))</f>
        <v/>
      </c>
      <c r="M3231" s="30" t="str">
        <f>IF($A3231 ="", "", VLOOKUP($A3231, 'Student reference sheet'!$A$2:$Z$2603,24,FALSE))</f>
        <v/>
      </c>
      <c r="N3231" s="30" t="str">
        <f>IF($A3231 ="", "", VLOOKUP($A3231, 'Student reference sheet'!$A$2:$Z$2603,26,FALSE))</f>
        <v/>
      </c>
      <c r="O3231" s="30" t="str">
        <f>IF($A3231 ="", "", VLOOKUP($A3231, 'Student reference sheet'!$A$2:$Z$2603,25,FALSE))</f>
        <v/>
      </c>
      <c r="P3231" s="39" t="str">
        <f>IF($A3231 = "", "", IF(OR(VLOOKUP($A3231,'Student reference sheet'!$A$2:$V$2400,8,FALSE) = "R",  VLOOKUP($A3231,'Student reference sheet'!$A$2:$V$2400,8,FALSE) = "L"), "X", ""))</f>
        <v/>
      </c>
      <c r="Q3231" s="39" t="str">
        <f>IF($A3231 ="", "", VLOOKUP($A3231, 'Student reference sheet'!$A$2:$V$2603,22,FALSE))</f>
        <v/>
      </c>
      <c r="R3231" s="39" t="str">
        <f>IF($A3231 &lt;&gt; "",VLOOKUP($A3231,'Student reference sheet'!$A$2:$V$2329, 5,FALSE), "")</f>
        <v/>
      </c>
      <c r="S3231" s="39" t="str">
        <f>IF($A3231 &lt;&gt; "",VLOOKUP($A3231,'Student reference sheet'!$A$2:$V$2329, 6,FALSE), "")</f>
        <v/>
      </c>
      <c r="T3231" s="30" t="str">
        <f>IF($A3231 = "","",
IF(VLOOKUP($A3231,'Student reference sheet'!$A$2:$V$2329, 10,FALSE) = "Y", "Hispanic",
IF(VLOOKUP($A3231,'Student reference sheet'!$A$2:$V$2329,11,FALSE) &lt;&gt; "",
IF(VLOOKUP($A3231,'Student reference sheet'!$A$2:$V$2329,11,FALSE) = "UNK", "Unknown", VLOOKUP(VALUE(VLOOKUP($A3231,'Student reference sheet'!$A$2:$V$2329,11,FALSE)),'Ethnicity Reference'!$A$2:$B$22,2,FALSE)),
IF(VLOOKUP($A3231,'Student reference sheet'!$A$2:$V$2329,9,FALSE) &lt;&gt; "", VLOOKUP(VALUE(VLOOKUP($A3231,'Student reference sheet'!$A$2:$V$2329,9,FALSE)),'Ethnicity Reference'!$A$2:$B$22,2,FALSE),"Unknown"))))</f>
        <v/>
      </c>
      <c r="U3231" s="35"/>
    </row>
    <row r="3232" spans="1:21" ht="15.75">
      <c r="A3232" s="47"/>
      <c r="B3232" s="33"/>
      <c r="C3232" s="39" t="str">
        <f>IF($A3232 &lt;&gt; "",VLOOKUP($A3232,'Student reference sheet'!$A$2:$V$2329, 3,FALSE), "")</f>
        <v/>
      </c>
      <c r="D3232" s="39" t="str">
        <f>IF($A3232 &lt;&gt; "",VLOOKUP($A3232,'Student reference sheet'!$A$2:$V$2329, 2,FALSE), "")</f>
        <v/>
      </c>
      <c r="E3232" s="35"/>
      <c r="F3232" s="34"/>
      <c r="G3232" s="40" t="str">
        <f t="shared" ca="1" si="153"/>
        <v/>
      </c>
      <c r="H3232" s="40" t="str">
        <f t="shared" ca="1" si="154"/>
        <v/>
      </c>
      <c r="I3232" s="36" t="str">
        <f>IF($A3232 = "", "",
IF(COUNTIF(MINIMUM_DAY_DATES[], Attendance!J3232) &gt; 0, VLOOKUP(Attendance!$G3232,MINIMUM_DAY_PERIOD_SCHEDULE[], 2,TRUE),
IF(COUNTIF(RALLY_DATES[], Attendance!J3232) &gt; 0, VLOOKUP(Attendance!$G3232,RALLY_PERIOD_SCHEDULE[], 2,TRUE),
IF(WEEKDAY(Attendance!$J3232) = 2,
       IF(COUNTIF(FINALS_WEEK_MONDAY_DATE[],Attendance!$J3232) &gt; 0, VLOOKUP(Attendance!$G3232,FINALS_WEEK_MONDAY_PERIOD_SCHEDULE[],2,TRUE),
       VLOOKUP(Attendance!$G3232,REGULAR_WEEK_SCHEDULE[],6,TRUE)),
IF(WEEKDAY($J3232) = 3,
       IF(COUNTIF(FINALS_WEEK_TUESDAY_DATE[],Attendance!$J3232) &gt; 0, VLOOKUP(Attendance!$G3232,FINALS_WEEK_TUESDAY_PERIOD_SCHEDULE[],2,TRUE),
       VLOOKUP(Attendance!$G3232,REGULAR_WEEK_SCHEDULE[[Tuesday]:[Period]],5,TRUE)),
IF(WEEKDAY(Attendance!$J3232) = 4,
        IF(COUNTIF(BLOCK_WEDNESDAY_DATES[],Attendance!$J3232) &gt; 0, VLOOKUP(Attendance!$G3232,BLOCK_WEDNESDAY_PERIOD_SCHEDULE[],2,TRUE),
        IF(COUNTIF(FINALS_WEEK_WEDNESDAY_DATE[],Attendance!$J3232) &gt; 0, VLOOKUP(Attendance!$G3232,FINALS_WEEK_WEDNESDAY_PERIOD_SCHEDULE[],2,TRUE),
       VLOOKUP(Attendance!$G3232,REGULAR_WEEK_SCHEDULE[[Wednesday]:[Period]],4,TRUE))),
IF(WEEKDAY($J3232) = 5,
       IF(COUNTIF(BLOCK_THURSDAY_DATES[],Attendance!$J3232) &gt; 0, VLOOKUP(Attendance!$G3232,BLOCK_THURSDAY_PERIOD_SCHEDULE[],2,TRUE),
       IF(COUNTIF(FINALS_WEEK_THURSDAY_DATE[],Attendance!$J3232) &gt; 0, VLOOKUP(Attendance!$G3232,FINALS_WEEK_THURSDAY_PERIOD_SCHEDULE[],2,TRUE),
       VLOOKUP(Attendance!$G3232,REGULAR_WEEK_SCHEDULE[[Thursday]:[Period]],3,TRUE))),
IF(WEEKDAY(Attendance!$J3232) = 6,
       IF(COUNTIF(FINALS_WEEK_FRIDAY_DATE[],Attendance!$J3232) &gt; 0, VLOOKUP(Attendance!$G3232,FINALS_WEEK_FRIDAY_PERIOD_SCHEDULE[],2,TRUE),
       VLOOKUP(Attendance!$G3232,REGULAR_WEEK_SCHEDULE[[Friday]:[Period]],2,TRUE))))))))))</f>
        <v/>
      </c>
      <c r="J3232" s="41" t="str">
        <f t="shared" ca="1" si="155"/>
        <v/>
      </c>
      <c r="K3232" s="41" t="str">
        <f>IF($A3232 &lt;&gt; "",VLOOKUP($A3232,'Student reference sheet'!$A$2:$V$2329, 7,FALSE), "")</f>
        <v/>
      </c>
      <c r="L3232" s="30" t="str">
        <f>IF($A3232 ="", "", VLOOKUP($A3232, 'Student reference sheet'!$A$2:$Z$2603,23,FALSE))</f>
        <v/>
      </c>
      <c r="M3232" s="30" t="str">
        <f>IF($A3232 ="", "", VLOOKUP($A3232, 'Student reference sheet'!$A$2:$Z$2603,24,FALSE))</f>
        <v/>
      </c>
      <c r="N3232" s="30" t="str">
        <f>IF($A3232 ="", "", VLOOKUP($A3232, 'Student reference sheet'!$A$2:$Z$2603,26,FALSE))</f>
        <v/>
      </c>
      <c r="O3232" s="30" t="str">
        <f>IF($A3232 ="", "", VLOOKUP($A3232, 'Student reference sheet'!$A$2:$Z$2603,25,FALSE))</f>
        <v/>
      </c>
      <c r="P3232" s="39" t="str">
        <f>IF($A3232 = "", "", IF(OR(VLOOKUP($A3232,'Student reference sheet'!$A$2:$V$2400,8,FALSE) = "R",  VLOOKUP($A3232,'Student reference sheet'!$A$2:$V$2400,8,FALSE) = "L"), "X", ""))</f>
        <v/>
      </c>
      <c r="Q3232" s="39" t="str">
        <f>IF($A3232 ="", "", VLOOKUP($A3232, 'Student reference sheet'!$A$2:$V$2603,22,FALSE))</f>
        <v/>
      </c>
      <c r="R3232" s="39" t="str">
        <f>IF($A3232 &lt;&gt; "",VLOOKUP($A3232,'Student reference sheet'!$A$2:$V$2329, 5,FALSE), "")</f>
        <v/>
      </c>
      <c r="S3232" s="39" t="str">
        <f>IF($A3232 &lt;&gt; "",VLOOKUP($A3232,'Student reference sheet'!$A$2:$V$2329, 6,FALSE), "")</f>
        <v/>
      </c>
      <c r="T3232" s="30" t="str">
        <f>IF($A3232 = "","",
IF(VLOOKUP($A3232,'Student reference sheet'!$A$2:$V$2329, 10,FALSE) = "Y", "Hispanic",
IF(VLOOKUP($A3232,'Student reference sheet'!$A$2:$V$2329,11,FALSE) &lt;&gt; "",
IF(VLOOKUP($A3232,'Student reference sheet'!$A$2:$V$2329,11,FALSE) = "UNK", "Unknown", VLOOKUP(VALUE(VLOOKUP($A3232,'Student reference sheet'!$A$2:$V$2329,11,FALSE)),'Ethnicity Reference'!$A$2:$B$22,2,FALSE)),
IF(VLOOKUP($A3232,'Student reference sheet'!$A$2:$V$2329,9,FALSE) &lt;&gt; "", VLOOKUP(VALUE(VLOOKUP($A3232,'Student reference sheet'!$A$2:$V$2329,9,FALSE)),'Ethnicity Reference'!$A$2:$B$22,2,FALSE),"Unknown"))))</f>
        <v/>
      </c>
      <c r="U3232" s="35"/>
    </row>
    <row r="3233" spans="1:21" ht="15.75">
      <c r="A3233" s="47"/>
      <c r="B3233" s="33"/>
      <c r="C3233" s="39" t="str">
        <f>IF($A3233 &lt;&gt; "",VLOOKUP($A3233,'Student reference sheet'!$A$2:$V$2329, 3,FALSE), "")</f>
        <v/>
      </c>
      <c r="D3233" s="39" t="str">
        <f>IF($A3233 &lt;&gt; "",VLOOKUP($A3233,'Student reference sheet'!$A$2:$V$2329, 2,FALSE), "")</f>
        <v/>
      </c>
      <c r="E3233" s="35"/>
      <c r="F3233" s="34"/>
      <c r="G3233" s="40" t="str">
        <f t="shared" ca="1" si="153"/>
        <v/>
      </c>
      <c r="H3233" s="40" t="str">
        <f t="shared" ca="1" si="154"/>
        <v/>
      </c>
      <c r="I3233" s="36" t="str">
        <f>IF($A3233 = "", "",
IF(COUNTIF(MINIMUM_DAY_DATES[], Attendance!J3233) &gt; 0, VLOOKUP(Attendance!$G3233,MINIMUM_DAY_PERIOD_SCHEDULE[], 2,TRUE),
IF(COUNTIF(RALLY_DATES[], Attendance!J3233) &gt; 0, VLOOKUP(Attendance!$G3233,RALLY_PERIOD_SCHEDULE[], 2,TRUE),
IF(WEEKDAY(Attendance!$J3233) = 2,
       IF(COUNTIF(FINALS_WEEK_MONDAY_DATE[],Attendance!$J3233) &gt; 0, VLOOKUP(Attendance!$G3233,FINALS_WEEK_MONDAY_PERIOD_SCHEDULE[],2,TRUE),
       VLOOKUP(Attendance!$G3233,REGULAR_WEEK_SCHEDULE[],6,TRUE)),
IF(WEEKDAY($J3233) = 3,
       IF(COUNTIF(FINALS_WEEK_TUESDAY_DATE[],Attendance!$J3233) &gt; 0, VLOOKUP(Attendance!$G3233,FINALS_WEEK_TUESDAY_PERIOD_SCHEDULE[],2,TRUE),
       VLOOKUP(Attendance!$G3233,REGULAR_WEEK_SCHEDULE[[Tuesday]:[Period]],5,TRUE)),
IF(WEEKDAY(Attendance!$J3233) = 4,
        IF(COUNTIF(BLOCK_WEDNESDAY_DATES[],Attendance!$J3233) &gt; 0, VLOOKUP(Attendance!$G3233,BLOCK_WEDNESDAY_PERIOD_SCHEDULE[],2,TRUE),
        IF(COUNTIF(FINALS_WEEK_WEDNESDAY_DATE[],Attendance!$J3233) &gt; 0, VLOOKUP(Attendance!$G3233,FINALS_WEEK_WEDNESDAY_PERIOD_SCHEDULE[],2,TRUE),
       VLOOKUP(Attendance!$G3233,REGULAR_WEEK_SCHEDULE[[Wednesday]:[Period]],4,TRUE))),
IF(WEEKDAY($J3233) = 5,
       IF(COUNTIF(BLOCK_THURSDAY_DATES[],Attendance!$J3233) &gt; 0, VLOOKUP(Attendance!$G3233,BLOCK_THURSDAY_PERIOD_SCHEDULE[],2,TRUE),
       IF(COUNTIF(FINALS_WEEK_THURSDAY_DATE[],Attendance!$J3233) &gt; 0, VLOOKUP(Attendance!$G3233,FINALS_WEEK_THURSDAY_PERIOD_SCHEDULE[],2,TRUE),
       VLOOKUP(Attendance!$G3233,REGULAR_WEEK_SCHEDULE[[Thursday]:[Period]],3,TRUE))),
IF(WEEKDAY(Attendance!$J3233) = 6,
       IF(COUNTIF(FINALS_WEEK_FRIDAY_DATE[],Attendance!$J3233) &gt; 0, VLOOKUP(Attendance!$G3233,FINALS_WEEK_FRIDAY_PERIOD_SCHEDULE[],2,TRUE),
       VLOOKUP(Attendance!$G3233,REGULAR_WEEK_SCHEDULE[[Friday]:[Period]],2,TRUE))))))))))</f>
        <v/>
      </c>
      <c r="J3233" s="41" t="str">
        <f t="shared" ca="1" si="155"/>
        <v/>
      </c>
      <c r="K3233" s="41" t="str">
        <f>IF($A3233 &lt;&gt; "",VLOOKUP($A3233,'Student reference sheet'!$A$2:$V$2329, 7,FALSE), "")</f>
        <v/>
      </c>
      <c r="L3233" s="30" t="str">
        <f>IF($A3233 ="", "", VLOOKUP($A3233, 'Student reference sheet'!$A$2:$Z$2603,23,FALSE))</f>
        <v/>
      </c>
      <c r="M3233" s="30" t="str">
        <f>IF($A3233 ="", "", VLOOKUP($A3233, 'Student reference sheet'!$A$2:$Z$2603,24,FALSE))</f>
        <v/>
      </c>
      <c r="N3233" s="30" t="str">
        <f>IF($A3233 ="", "", VLOOKUP($A3233, 'Student reference sheet'!$A$2:$Z$2603,26,FALSE))</f>
        <v/>
      </c>
      <c r="O3233" s="30" t="str">
        <f>IF($A3233 ="", "", VLOOKUP($A3233, 'Student reference sheet'!$A$2:$Z$2603,25,FALSE))</f>
        <v/>
      </c>
      <c r="P3233" s="39" t="str">
        <f>IF($A3233 = "", "", IF(OR(VLOOKUP($A3233,'Student reference sheet'!$A$2:$V$2400,8,FALSE) = "R",  VLOOKUP($A3233,'Student reference sheet'!$A$2:$V$2400,8,FALSE) = "L"), "X", ""))</f>
        <v/>
      </c>
      <c r="Q3233" s="39" t="str">
        <f>IF($A3233 ="", "", VLOOKUP($A3233, 'Student reference sheet'!$A$2:$V$2603,22,FALSE))</f>
        <v/>
      </c>
      <c r="R3233" s="39" t="str">
        <f>IF($A3233 &lt;&gt; "",VLOOKUP($A3233,'Student reference sheet'!$A$2:$V$2329, 5,FALSE), "")</f>
        <v/>
      </c>
      <c r="S3233" s="39" t="str">
        <f>IF($A3233 &lt;&gt; "",VLOOKUP($A3233,'Student reference sheet'!$A$2:$V$2329, 6,FALSE), "")</f>
        <v/>
      </c>
      <c r="T3233" s="30" t="str">
        <f>IF($A3233 = "","",
IF(VLOOKUP($A3233,'Student reference sheet'!$A$2:$V$2329, 10,FALSE) = "Y", "Hispanic",
IF(VLOOKUP($A3233,'Student reference sheet'!$A$2:$V$2329,11,FALSE) &lt;&gt; "",
IF(VLOOKUP($A3233,'Student reference sheet'!$A$2:$V$2329,11,FALSE) = "UNK", "Unknown", VLOOKUP(VALUE(VLOOKUP($A3233,'Student reference sheet'!$A$2:$V$2329,11,FALSE)),'Ethnicity Reference'!$A$2:$B$22,2,FALSE)),
IF(VLOOKUP($A3233,'Student reference sheet'!$A$2:$V$2329,9,FALSE) &lt;&gt; "", VLOOKUP(VALUE(VLOOKUP($A3233,'Student reference sheet'!$A$2:$V$2329,9,FALSE)),'Ethnicity Reference'!$A$2:$B$22,2,FALSE),"Unknown"))))</f>
        <v/>
      </c>
      <c r="U3233" s="35"/>
    </row>
    <row r="3234" spans="1:21" ht="15.75">
      <c r="A3234" s="47"/>
      <c r="B3234" s="33"/>
      <c r="C3234" s="39" t="str">
        <f>IF($A3234 &lt;&gt; "",VLOOKUP($A3234,'Student reference sheet'!$A$2:$V$2329, 3,FALSE), "")</f>
        <v/>
      </c>
      <c r="D3234" s="39" t="str">
        <f>IF($A3234 &lt;&gt; "",VLOOKUP($A3234,'Student reference sheet'!$A$2:$V$2329, 2,FALSE), "")</f>
        <v/>
      </c>
      <c r="E3234" s="35"/>
      <c r="F3234" s="34"/>
      <c r="G3234" s="40" t="str">
        <f t="shared" ca="1" si="153"/>
        <v/>
      </c>
      <c r="H3234" s="40" t="str">
        <f t="shared" ca="1" si="154"/>
        <v/>
      </c>
      <c r="I3234" s="36" t="str">
        <f>IF($A3234 = "", "",
IF(COUNTIF(MINIMUM_DAY_DATES[], Attendance!J3234) &gt; 0, VLOOKUP(Attendance!$G3234,MINIMUM_DAY_PERIOD_SCHEDULE[], 2,TRUE),
IF(COUNTIF(RALLY_DATES[], Attendance!J3234) &gt; 0, VLOOKUP(Attendance!$G3234,RALLY_PERIOD_SCHEDULE[], 2,TRUE),
IF(WEEKDAY(Attendance!$J3234) = 2,
       IF(COUNTIF(FINALS_WEEK_MONDAY_DATE[],Attendance!$J3234) &gt; 0, VLOOKUP(Attendance!$G3234,FINALS_WEEK_MONDAY_PERIOD_SCHEDULE[],2,TRUE),
       VLOOKUP(Attendance!$G3234,REGULAR_WEEK_SCHEDULE[],6,TRUE)),
IF(WEEKDAY($J3234) = 3,
       IF(COUNTIF(FINALS_WEEK_TUESDAY_DATE[],Attendance!$J3234) &gt; 0, VLOOKUP(Attendance!$G3234,FINALS_WEEK_TUESDAY_PERIOD_SCHEDULE[],2,TRUE),
       VLOOKUP(Attendance!$G3234,REGULAR_WEEK_SCHEDULE[[Tuesday]:[Period]],5,TRUE)),
IF(WEEKDAY(Attendance!$J3234) = 4,
        IF(COUNTIF(BLOCK_WEDNESDAY_DATES[],Attendance!$J3234) &gt; 0, VLOOKUP(Attendance!$G3234,BLOCK_WEDNESDAY_PERIOD_SCHEDULE[],2,TRUE),
        IF(COUNTIF(FINALS_WEEK_WEDNESDAY_DATE[],Attendance!$J3234) &gt; 0, VLOOKUP(Attendance!$G3234,FINALS_WEEK_WEDNESDAY_PERIOD_SCHEDULE[],2,TRUE),
       VLOOKUP(Attendance!$G3234,REGULAR_WEEK_SCHEDULE[[Wednesday]:[Period]],4,TRUE))),
IF(WEEKDAY($J3234) = 5,
       IF(COUNTIF(BLOCK_THURSDAY_DATES[],Attendance!$J3234) &gt; 0, VLOOKUP(Attendance!$G3234,BLOCK_THURSDAY_PERIOD_SCHEDULE[],2,TRUE),
       IF(COUNTIF(FINALS_WEEK_THURSDAY_DATE[],Attendance!$J3234) &gt; 0, VLOOKUP(Attendance!$G3234,FINALS_WEEK_THURSDAY_PERIOD_SCHEDULE[],2,TRUE),
       VLOOKUP(Attendance!$G3234,REGULAR_WEEK_SCHEDULE[[Thursday]:[Period]],3,TRUE))),
IF(WEEKDAY(Attendance!$J3234) = 6,
       IF(COUNTIF(FINALS_WEEK_FRIDAY_DATE[],Attendance!$J3234) &gt; 0, VLOOKUP(Attendance!$G3234,FINALS_WEEK_FRIDAY_PERIOD_SCHEDULE[],2,TRUE),
       VLOOKUP(Attendance!$G3234,REGULAR_WEEK_SCHEDULE[[Friday]:[Period]],2,TRUE))))))))))</f>
        <v/>
      </c>
      <c r="J3234" s="41" t="str">
        <f t="shared" ca="1" si="155"/>
        <v/>
      </c>
      <c r="K3234" s="41" t="str">
        <f>IF($A3234 &lt;&gt; "",VLOOKUP($A3234,'Student reference sheet'!$A$2:$V$2329, 7,FALSE), "")</f>
        <v/>
      </c>
      <c r="L3234" s="30" t="str">
        <f>IF($A3234 ="", "", VLOOKUP($A3234, 'Student reference sheet'!$A$2:$Z$2603,23,FALSE))</f>
        <v/>
      </c>
      <c r="M3234" s="30" t="str">
        <f>IF($A3234 ="", "", VLOOKUP($A3234, 'Student reference sheet'!$A$2:$Z$2603,24,FALSE))</f>
        <v/>
      </c>
      <c r="N3234" s="30" t="str">
        <f>IF($A3234 ="", "", VLOOKUP($A3234, 'Student reference sheet'!$A$2:$Z$2603,26,FALSE))</f>
        <v/>
      </c>
      <c r="O3234" s="30" t="str">
        <f>IF($A3234 ="", "", VLOOKUP($A3234, 'Student reference sheet'!$A$2:$Z$2603,25,FALSE))</f>
        <v/>
      </c>
      <c r="P3234" s="39" t="str">
        <f>IF($A3234 = "", "", IF(OR(VLOOKUP($A3234,'Student reference sheet'!$A$2:$V$2400,8,FALSE) = "R",  VLOOKUP($A3234,'Student reference sheet'!$A$2:$V$2400,8,FALSE) = "L"), "X", ""))</f>
        <v/>
      </c>
      <c r="Q3234" s="39" t="str">
        <f>IF($A3234 ="", "", VLOOKUP($A3234, 'Student reference sheet'!$A$2:$V$2603,22,FALSE))</f>
        <v/>
      </c>
      <c r="R3234" s="39" t="str">
        <f>IF($A3234 &lt;&gt; "",VLOOKUP($A3234,'Student reference sheet'!$A$2:$V$2329, 5,FALSE), "")</f>
        <v/>
      </c>
      <c r="S3234" s="39" t="str">
        <f>IF($A3234 &lt;&gt; "",VLOOKUP($A3234,'Student reference sheet'!$A$2:$V$2329, 6,FALSE), "")</f>
        <v/>
      </c>
      <c r="T3234" s="30" t="str">
        <f>IF($A3234 = "","",
IF(VLOOKUP($A3234,'Student reference sheet'!$A$2:$V$2329, 10,FALSE) = "Y", "Hispanic",
IF(VLOOKUP($A3234,'Student reference sheet'!$A$2:$V$2329,11,FALSE) &lt;&gt; "",
IF(VLOOKUP($A3234,'Student reference sheet'!$A$2:$V$2329,11,FALSE) = "UNK", "Unknown", VLOOKUP(VALUE(VLOOKUP($A3234,'Student reference sheet'!$A$2:$V$2329,11,FALSE)),'Ethnicity Reference'!$A$2:$B$22,2,FALSE)),
IF(VLOOKUP($A3234,'Student reference sheet'!$A$2:$V$2329,9,FALSE) &lt;&gt; "", VLOOKUP(VALUE(VLOOKUP($A3234,'Student reference sheet'!$A$2:$V$2329,9,FALSE)),'Ethnicity Reference'!$A$2:$B$22,2,FALSE),"Unknown"))))</f>
        <v/>
      </c>
      <c r="U3234" s="35"/>
    </row>
    <row r="3235" spans="1:21" ht="15.75">
      <c r="A3235" s="47"/>
      <c r="B3235" s="33"/>
      <c r="C3235" s="39" t="str">
        <f>IF($A3235 &lt;&gt; "",VLOOKUP($A3235,'Student reference sheet'!$A$2:$V$2329, 3,FALSE), "")</f>
        <v/>
      </c>
      <c r="D3235" s="39" t="str">
        <f>IF($A3235 &lt;&gt; "",VLOOKUP($A3235,'Student reference sheet'!$A$2:$V$2329, 2,FALSE), "")</f>
        <v/>
      </c>
      <c r="E3235" s="35"/>
      <c r="F3235" s="34"/>
      <c r="G3235" s="40" t="str">
        <f t="shared" ca="1" si="153"/>
        <v/>
      </c>
      <c r="H3235" s="40" t="str">
        <f t="shared" ca="1" si="154"/>
        <v/>
      </c>
      <c r="I3235" s="36" t="str">
        <f>IF($A3235 = "", "",
IF(COUNTIF(MINIMUM_DAY_DATES[], Attendance!J3235) &gt; 0, VLOOKUP(Attendance!$G3235,MINIMUM_DAY_PERIOD_SCHEDULE[], 2,TRUE),
IF(COUNTIF(RALLY_DATES[], Attendance!J3235) &gt; 0, VLOOKUP(Attendance!$G3235,RALLY_PERIOD_SCHEDULE[], 2,TRUE),
IF(WEEKDAY(Attendance!$J3235) = 2,
       IF(COUNTIF(FINALS_WEEK_MONDAY_DATE[],Attendance!$J3235) &gt; 0, VLOOKUP(Attendance!$G3235,FINALS_WEEK_MONDAY_PERIOD_SCHEDULE[],2,TRUE),
       VLOOKUP(Attendance!$G3235,REGULAR_WEEK_SCHEDULE[],6,TRUE)),
IF(WEEKDAY($J3235) = 3,
       IF(COUNTIF(FINALS_WEEK_TUESDAY_DATE[],Attendance!$J3235) &gt; 0, VLOOKUP(Attendance!$G3235,FINALS_WEEK_TUESDAY_PERIOD_SCHEDULE[],2,TRUE),
       VLOOKUP(Attendance!$G3235,REGULAR_WEEK_SCHEDULE[[Tuesday]:[Period]],5,TRUE)),
IF(WEEKDAY(Attendance!$J3235) = 4,
        IF(COUNTIF(BLOCK_WEDNESDAY_DATES[],Attendance!$J3235) &gt; 0, VLOOKUP(Attendance!$G3235,BLOCK_WEDNESDAY_PERIOD_SCHEDULE[],2,TRUE),
        IF(COUNTIF(FINALS_WEEK_WEDNESDAY_DATE[],Attendance!$J3235) &gt; 0, VLOOKUP(Attendance!$G3235,FINALS_WEEK_WEDNESDAY_PERIOD_SCHEDULE[],2,TRUE),
       VLOOKUP(Attendance!$G3235,REGULAR_WEEK_SCHEDULE[[Wednesday]:[Period]],4,TRUE))),
IF(WEEKDAY($J3235) = 5,
       IF(COUNTIF(BLOCK_THURSDAY_DATES[],Attendance!$J3235) &gt; 0, VLOOKUP(Attendance!$G3235,BLOCK_THURSDAY_PERIOD_SCHEDULE[],2,TRUE),
       IF(COUNTIF(FINALS_WEEK_THURSDAY_DATE[],Attendance!$J3235) &gt; 0, VLOOKUP(Attendance!$G3235,FINALS_WEEK_THURSDAY_PERIOD_SCHEDULE[],2,TRUE),
       VLOOKUP(Attendance!$G3235,REGULAR_WEEK_SCHEDULE[[Thursday]:[Period]],3,TRUE))),
IF(WEEKDAY(Attendance!$J3235) = 6,
       IF(COUNTIF(FINALS_WEEK_FRIDAY_DATE[],Attendance!$J3235) &gt; 0, VLOOKUP(Attendance!$G3235,FINALS_WEEK_FRIDAY_PERIOD_SCHEDULE[],2,TRUE),
       VLOOKUP(Attendance!$G3235,REGULAR_WEEK_SCHEDULE[[Friday]:[Period]],2,TRUE))))))))))</f>
        <v/>
      </c>
      <c r="J3235" s="41" t="str">
        <f t="shared" ca="1" si="155"/>
        <v/>
      </c>
      <c r="K3235" s="41" t="str">
        <f>IF($A3235 &lt;&gt; "",VLOOKUP($A3235,'Student reference sheet'!$A$2:$V$2329, 7,FALSE), "")</f>
        <v/>
      </c>
      <c r="L3235" s="30" t="str">
        <f>IF($A3235 ="", "", VLOOKUP($A3235, 'Student reference sheet'!$A$2:$Z$2603,23,FALSE))</f>
        <v/>
      </c>
      <c r="M3235" s="30" t="str">
        <f>IF($A3235 ="", "", VLOOKUP($A3235, 'Student reference sheet'!$A$2:$Z$2603,24,FALSE))</f>
        <v/>
      </c>
      <c r="N3235" s="30" t="str">
        <f>IF($A3235 ="", "", VLOOKUP($A3235, 'Student reference sheet'!$A$2:$Z$2603,26,FALSE))</f>
        <v/>
      </c>
      <c r="O3235" s="30" t="str">
        <f>IF($A3235 ="", "", VLOOKUP($A3235, 'Student reference sheet'!$A$2:$Z$2603,25,FALSE))</f>
        <v/>
      </c>
      <c r="P3235" s="39" t="str">
        <f>IF($A3235 = "", "", IF(OR(VLOOKUP($A3235,'Student reference sheet'!$A$2:$V$2400,8,FALSE) = "R",  VLOOKUP($A3235,'Student reference sheet'!$A$2:$V$2400,8,FALSE) = "L"), "X", ""))</f>
        <v/>
      </c>
      <c r="Q3235" s="39" t="str">
        <f>IF($A3235 ="", "", VLOOKUP($A3235, 'Student reference sheet'!$A$2:$V$2603,22,FALSE))</f>
        <v/>
      </c>
      <c r="R3235" s="39" t="str">
        <f>IF($A3235 &lt;&gt; "",VLOOKUP($A3235,'Student reference sheet'!$A$2:$V$2329, 5,FALSE), "")</f>
        <v/>
      </c>
      <c r="S3235" s="39" t="str">
        <f>IF($A3235 &lt;&gt; "",VLOOKUP($A3235,'Student reference sheet'!$A$2:$V$2329, 6,FALSE), "")</f>
        <v/>
      </c>
      <c r="T3235" s="30" t="str">
        <f>IF($A3235 = "","",
IF(VLOOKUP($A3235,'Student reference sheet'!$A$2:$V$2329, 10,FALSE) = "Y", "Hispanic",
IF(VLOOKUP($A3235,'Student reference sheet'!$A$2:$V$2329,11,FALSE) &lt;&gt; "",
IF(VLOOKUP($A3235,'Student reference sheet'!$A$2:$V$2329,11,FALSE) = "UNK", "Unknown", VLOOKUP(VALUE(VLOOKUP($A3235,'Student reference sheet'!$A$2:$V$2329,11,FALSE)),'Ethnicity Reference'!$A$2:$B$22,2,FALSE)),
IF(VLOOKUP($A3235,'Student reference sheet'!$A$2:$V$2329,9,FALSE) &lt;&gt; "", VLOOKUP(VALUE(VLOOKUP($A3235,'Student reference sheet'!$A$2:$V$2329,9,FALSE)),'Ethnicity Reference'!$A$2:$B$22,2,FALSE),"Unknown"))))</f>
        <v/>
      </c>
      <c r="U3235" s="35"/>
    </row>
    <row r="3236" spans="1:21" ht="15.75">
      <c r="A3236" s="47"/>
      <c r="B3236" s="33"/>
      <c r="C3236" s="39" t="str">
        <f>IF($A3236 &lt;&gt; "",VLOOKUP($A3236,'Student reference sheet'!$A$2:$V$2329, 3,FALSE), "")</f>
        <v/>
      </c>
      <c r="D3236" s="39" t="str">
        <f>IF($A3236 &lt;&gt; "",VLOOKUP($A3236,'Student reference sheet'!$A$2:$V$2329, 2,FALSE), "")</f>
        <v/>
      </c>
      <c r="E3236" s="35"/>
      <c r="F3236" s="34"/>
      <c r="G3236" s="40" t="str">
        <f t="shared" ca="1" si="153"/>
        <v/>
      </c>
      <c r="H3236" s="40" t="str">
        <f t="shared" ca="1" si="154"/>
        <v/>
      </c>
      <c r="I3236" s="36" t="str">
        <f>IF($A3236 = "", "",
IF(COUNTIF(MINIMUM_DAY_DATES[], Attendance!J3236) &gt; 0, VLOOKUP(Attendance!$G3236,MINIMUM_DAY_PERIOD_SCHEDULE[], 2,TRUE),
IF(COUNTIF(RALLY_DATES[], Attendance!J3236) &gt; 0, VLOOKUP(Attendance!$G3236,RALLY_PERIOD_SCHEDULE[], 2,TRUE),
IF(WEEKDAY(Attendance!$J3236) = 2,
       IF(COUNTIF(FINALS_WEEK_MONDAY_DATE[],Attendance!$J3236) &gt; 0, VLOOKUP(Attendance!$G3236,FINALS_WEEK_MONDAY_PERIOD_SCHEDULE[],2,TRUE),
       VLOOKUP(Attendance!$G3236,REGULAR_WEEK_SCHEDULE[],6,TRUE)),
IF(WEEKDAY($J3236) = 3,
       IF(COUNTIF(FINALS_WEEK_TUESDAY_DATE[],Attendance!$J3236) &gt; 0, VLOOKUP(Attendance!$G3236,FINALS_WEEK_TUESDAY_PERIOD_SCHEDULE[],2,TRUE),
       VLOOKUP(Attendance!$G3236,REGULAR_WEEK_SCHEDULE[[Tuesday]:[Period]],5,TRUE)),
IF(WEEKDAY(Attendance!$J3236) = 4,
        IF(COUNTIF(BLOCK_WEDNESDAY_DATES[],Attendance!$J3236) &gt; 0, VLOOKUP(Attendance!$G3236,BLOCK_WEDNESDAY_PERIOD_SCHEDULE[],2,TRUE),
        IF(COUNTIF(FINALS_WEEK_WEDNESDAY_DATE[],Attendance!$J3236) &gt; 0, VLOOKUP(Attendance!$G3236,FINALS_WEEK_WEDNESDAY_PERIOD_SCHEDULE[],2,TRUE),
       VLOOKUP(Attendance!$G3236,REGULAR_WEEK_SCHEDULE[[Wednesday]:[Period]],4,TRUE))),
IF(WEEKDAY($J3236) = 5,
       IF(COUNTIF(BLOCK_THURSDAY_DATES[],Attendance!$J3236) &gt; 0, VLOOKUP(Attendance!$G3236,BLOCK_THURSDAY_PERIOD_SCHEDULE[],2,TRUE),
       IF(COUNTIF(FINALS_WEEK_THURSDAY_DATE[],Attendance!$J3236) &gt; 0, VLOOKUP(Attendance!$G3236,FINALS_WEEK_THURSDAY_PERIOD_SCHEDULE[],2,TRUE),
       VLOOKUP(Attendance!$G3236,REGULAR_WEEK_SCHEDULE[[Thursday]:[Period]],3,TRUE))),
IF(WEEKDAY(Attendance!$J3236) = 6,
       IF(COUNTIF(FINALS_WEEK_FRIDAY_DATE[],Attendance!$J3236) &gt; 0, VLOOKUP(Attendance!$G3236,FINALS_WEEK_FRIDAY_PERIOD_SCHEDULE[],2,TRUE),
       VLOOKUP(Attendance!$G3236,REGULAR_WEEK_SCHEDULE[[Friday]:[Period]],2,TRUE))))))))))</f>
        <v/>
      </c>
      <c r="J3236" s="41" t="str">
        <f t="shared" ca="1" si="155"/>
        <v/>
      </c>
      <c r="K3236" s="41" t="str">
        <f>IF($A3236 &lt;&gt; "",VLOOKUP($A3236,'Student reference sheet'!$A$2:$V$2329, 7,FALSE), "")</f>
        <v/>
      </c>
      <c r="L3236" s="30" t="str">
        <f>IF($A3236 ="", "", VLOOKUP($A3236, 'Student reference sheet'!$A$2:$Z$2603,23,FALSE))</f>
        <v/>
      </c>
      <c r="M3236" s="30" t="str">
        <f>IF($A3236 ="", "", VLOOKUP($A3236, 'Student reference sheet'!$A$2:$Z$2603,24,FALSE))</f>
        <v/>
      </c>
      <c r="N3236" s="30" t="str">
        <f>IF($A3236 ="", "", VLOOKUP($A3236, 'Student reference sheet'!$A$2:$Z$2603,26,FALSE))</f>
        <v/>
      </c>
      <c r="O3236" s="30" t="str">
        <f>IF($A3236 ="", "", VLOOKUP($A3236, 'Student reference sheet'!$A$2:$Z$2603,25,FALSE))</f>
        <v/>
      </c>
      <c r="P3236" s="39" t="str">
        <f>IF($A3236 = "", "", IF(OR(VLOOKUP($A3236,'Student reference sheet'!$A$2:$V$2400,8,FALSE) = "R",  VLOOKUP($A3236,'Student reference sheet'!$A$2:$V$2400,8,FALSE) = "L"), "X", ""))</f>
        <v/>
      </c>
      <c r="Q3236" s="39" t="str">
        <f>IF($A3236 ="", "", VLOOKUP($A3236, 'Student reference sheet'!$A$2:$V$2603,22,FALSE))</f>
        <v/>
      </c>
      <c r="R3236" s="39" t="str">
        <f>IF($A3236 &lt;&gt; "",VLOOKUP($A3236,'Student reference sheet'!$A$2:$V$2329, 5,FALSE), "")</f>
        <v/>
      </c>
      <c r="S3236" s="39" t="str">
        <f>IF($A3236 &lt;&gt; "",VLOOKUP($A3236,'Student reference sheet'!$A$2:$V$2329, 6,FALSE), "")</f>
        <v/>
      </c>
      <c r="T3236" s="30" t="str">
        <f>IF($A3236 = "","",
IF(VLOOKUP($A3236,'Student reference sheet'!$A$2:$V$2329, 10,FALSE) = "Y", "Hispanic",
IF(VLOOKUP($A3236,'Student reference sheet'!$A$2:$V$2329,11,FALSE) &lt;&gt; "",
IF(VLOOKUP($A3236,'Student reference sheet'!$A$2:$V$2329,11,FALSE) = "UNK", "Unknown", VLOOKUP(VALUE(VLOOKUP($A3236,'Student reference sheet'!$A$2:$V$2329,11,FALSE)),'Ethnicity Reference'!$A$2:$B$22,2,FALSE)),
IF(VLOOKUP($A3236,'Student reference sheet'!$A$2:$V$2329,9,FALSE) &lt;&gt; "", VLOOKUP(VALUE(VLOOKUP($A3236,'Student reference sheet'!$A$2:$V$2329,9,FALSE)),'Ethnicity Reference'!$A$2:$B$22,2,FALSE),"Unknown"))))</f>
        <v/>
      </c>
      <c r="U3236" s="35"/>
    </row>
    <row r="3237" spans="1:21" ht="15.75">
      <c r="A3237" s="47"/>
      <c r="B3237" s="33"/>
      <c r="C3237" s="39" t="str">
        <f>IF($A3237 &lt;&gt; "",VLOOKUP($A3237,'Student reference sheet'!$A$2:$V$2329, 3,FALSE), "")</f>
        <v/>
      </c>
      <c r="D3237" s="39" t="str">
        <f>IF($A3237 &lt;&gt; "",VLOOKUP($A3237,'Student reference sheet'!$A$2:$V$2329, 2,FALSE), "")</f>
        <v/>
      </c>
      <c r="E3237" s="35"/>
      <c r="F3237" s="34"/>
      <c r="G3237" s="40" t="str">
        <f t="shared" ca="1" si="153"/>
        <v/>
      </c>
      <c r="H3237" s="40" t="str">
        <f t="shared" ca="1" si="154"/>
        <v/>
      </c>
      <c r="I3237" s="36" t="str">
        <f>IF($A3237 = "", "",
IF(COUNTIF(MINIMUM_DAY_DATES[], Attendance!J3237) &gt; 0, VLOOKUP(Attendance!$G3237,MINIMUM_DAY_PERIOD_SCHEDULE[], 2,TRUE),
IF(COUNTIF(RALLY_DATES[], Attendance!J3237) &gt; 0, VLOOKUP(Attendance!$G3237,RALLY_PERIOD_SCHEDULE[], 2,TRUE),
IF(WEEKDAY(Attendance!$J3237) = 2,
       IF(COUNTIF(FINALS_WEEK_MONDAY_DATE[],Attendance!$J3237) &gt; 0, VLOOKUP(Attendance!$G3237,FINALS_WEEK_MONDAY_PERIOD_SCHEDULE[],2,TRUE),
       VLOOKUP(Attendance!$G3237,REGULAR_WEEK_SCHEDULE[],6,TRUE)),
IF(WEEKDAY($J3237) = 3,
       IF(COUNTIF(FINALS_WEEK_TUESDAY_DATE[],Attendance!$J3237) &gt; 0, VLOOKUP(Attendance!$G3237,FINALS_WEEK_TUESDAY_PERIOD_SCHEDULE[],2,TRUE),
       VLOOKUP(Attendance!$G3237,REGULAR_WEEK_SCHEDULE[[Tuesday]:[Period]],5,TRUE)),
IF(WEEKDAY(Attendance!$J3237) = 4,
        IF(COUNTIF(BLOCK_WEDNESDAY_DATES[],Attendance!$J3237) &gt; 0, VLOOKUP(Attendance!$G3237,BLOCK_WEDNESDAY_PERIOD_SCHEDULE[],2,TRUE),
        IF(COUNTIF(FINALS_WEEK_WEDNESDAY_DATE[],Attendance!$J3237) &gt; 0, VLOOKUP(Attendance!$G3237,FINALS_WEEK_WEDNESDAY_PERIOD_SCHEDULE[],2,TRUE),
       VLOOKUP(Attendance!$G3237,REGULAR_WEEK_SCHEDULE[[Wednesday]:[Period]],4,TRUE))),
IF(WEEKDAY($J3237) = 5,
       IF(COUNTIF(BLOCK_THURSDAY_DATES[],Attendance!$J3237) &gt; 0, VLOOKUP(Attendance!$G3237,BLOCK_THURSDAY_PERIOD_SCHEDULE[],2,TRUE),
       IF(COUNTIF(FINALS_WEEK_THURSDAY_DATE[],Attendance!$J3237) &gt; 0, VLOOKUP(Attendance!$G3237,FINALS_WEEK_THURSDAY_PERIOD_SCHEDULE[],2,TRUE),
       VLOOKUP(Attendance!$G3237,REGULAR_WEEK_SCHEDULE[[Thursday]:[Period]],3,TRUE))),
IF(WEEKDAY(Attendance!$J3237) = 6,
       IF(COUNTIF(FINALS_WEEK_FRIDAY_DATE[],Attendance!$J3237) &gt; 0, VLOOKUP(Attendance!$G3237,FINALS_WEEK_FRIDAY_PERIOD_SCHEDULE[],2,TRUE),
       VLOOKUP(Attendance!$G3237,REGULAR_WEEK_SCHEDULE[[Friday]:[Period]],2,TRUE))))))))))</f>
        <v/>
      </c>
      <c r="J3237" s="41" t="str">
        <f t="shared" ca="1" si="155"/>
        <v/>
      </c>
      <c r="K3237" s="41" t="str">
        <f>IF($A3237 &lt;&gt; "",VLOOKUP($A3237,'Student reference sheet'!$A$2:$V$2329, 7,FALSE), "")</f>
        <v/>
      </c>
      <c r="L3237" s="30" t="str">
        <f>IF($A3237 ="", "", VLOOKUP($A3237, 'Student reference sheet'!$A$2:$Z$2603,23,FALSE))</f>
        <v/>
      </c>
      <c r="M3237" s="30" t="str">
        <f>IF($A3237 ="", "", VLOOKUP($A3237, 'Student reference sheet'!$A$2:$Z$2603,24,FALSE))</f>
        <v/>
      </c>
      <c r="N3237" s="30" t="str">
        <f>IF($A3237 ="", "", VLOOKUP($A3237, 'Student reference sheet'!$A$2:$Z$2603,26,FALSE))</f>
        <v/>
      </c>
      <c r="O3237" s="30" t="str">
        <f>IF($A3237 ="", "", VLOOKUP($A3237, 'Student reference sheet'!$A$2:$Z$2603,25,FALSE))</f>
        <v/>
      </c>
      <c r="P3237" s="39" t="str">
        <f>IF($A3237 = "", "", IF(OR(VLOOKUP($A3237,'Student reference sheet'!$A$2:$V$2400,8,FALSE) = "R",  VLOOKUP($A3237,'Student reference sheet'!$A$2:$V$2400,8,FALSE) = "L"), "X", ""))</f>
        <v/>
      </c>
      <c r="Q3237" s="39" t="str">
        <f>IF($A3237 ="", "", VLOOKUP($A3237, 'Student reference sheet'!$A$2:$V$2603,22,FALSE))</f>
        <v/>
      </c>
      <c r="R3237" s="39" t="str">
        <f>IF($A3237 &lt;&gt; "",VLOOKUP($A3237,'Student reference sheet'!$A$2:$V$2329, 5,FALSE), "")</f>
        <v/>
      </c>
      <c r="S3237" s="39" t="str">
        <f>IF($A3237 &lt;&gt; "",VLOOKUP($A3237,'Student reference sheet'!$A$2:$V$2329, 6,FALSE), "")</f>
        <v/>
      </c>
      <c r="T3237" s="30" t="str">
        <f>IF($A3237 = "","",
IF(VLOOKUP($A3237,'Student reference sheet'!$A$2:$V$2329, 10,FALSE) = "Y", "Hispanic",
IF(VLOOKUP($A3237,'Student reference sheet'!$A$2:$V$2329,11,FALSE) &lt;&gt; "",
IF(VLOOKUP($A3237,'Student reference sheet'!$A$2:$V$2329,11,FALSE) = "UNK", "Unknown", VLOOKUP(VALUE(VLOOKUP($A3237,'Student reference sheet'!$A$2:$V$2329,11,FALSE)),'Ethnicity Reference'!$A$2:$B$22,2,FALSE)),
IF(VLOOKUP($A3237,'Student reference sheet'!$A$2:$V$2329,9,FALSE) &lt;&gt; "", VLOOKUP(VALUE(VLOOKUP($A3237,'Student reference sheet'!$A$2:$V$2329,9,FALSE)),'Ethnicity Reference'!$A$2:$B$22,2,FALSE),"Unknown"))))</f>
        <v/>
      </c>
      <c r="U3237" s="35"/>
    </row>
    <row r="3238" spans="1:21" ht="15.75">
      <c r="A3238" s="47"/>
      <c r="B3238" s="33"/>
      <c r="C3238" s="39" t="str">
        <f>IF($A3238 &lt;&gt; "",VLOOKUP($A3238,'Student reference sheet'!$A$2:$V$2329, 3,FALSE), "")</f>
        <v/>
      </c>
      <c r="D3238" s="39" t="str">
        <f>IF($A3238 &lt;&gt; "",VLOOKUP($A3238,'Student reference sheet'!$A$2:$V$2329, 2,FALSE), "")</f>
        <v/>
      </c>
      <c r="E3238" s="35"/>
      <c r="F3238" s="34"/>
      <c r="G3238" s="40" t="str">
        <f t="shared" ca="1" si="153"/>
        <v/>
      </c>
      <c r="H3238" s="40" t="str">
        <f t="shared" ca="1" si="154"/>
        <v/>
      </c>
      <c r="I3238" s="36" t="str">
        <f>IF($A3238 = "", "",
IF(COUNTIF(MINIMUM_DAY_DATES[], Attendance!J3238) &gt; 0, VLOOKUP(Attendance!$G3238,MINIMUM_DAY_PERIOD_SCHEDULE[], 2,TRUE),
IF(COUNTIF(RALLY_DATES[], Attendance!J3238) &gt; 0, VLOOKUP(Attendance!$G3238,RALLY_PERIOD_SCHEDULE[], 2,TRUE),
IF(WEEKDAY(Attendance!$J3238) = 2,
       IF(COUNTIF(FINALS_WEEK_MONDAY_DATE[],Attendance!$J3238) &gt; 0, VLOOKUP(Attendance!$G3238,FINALS_WEEK_MONDAY_PERIOD_SCHEDULE[],2,TRUE),
       VLOOKUP(Attendance!$G3238,REGULAR_WEEK_SCHEDULE[],6,TRUE)),
IF(WEEKDAY($J3238) = 3,
       IF(COUNTIF(FINALS_WEEK_TUESDAY_DATE[],Attendance!$J3238) &gt; 0, VLOOKUP(Attendance!$G3238,FINALS_WEEK_TUESDAY_PERIOD_SCHEDULE[],2,TRUE),
       VLOOKUP(Attendance!$G3238,REGULAR_WEEK_SCHEDULE[[Tuesday]:[Period]],5,TRUE)),
IF(WEEKDAY(Attendance!$J3238) = 4,
        IF(COUNTIF(BLOCK_WEDNESDAY_DATES[],Attendance!$J3238) &gt; 0, VLOOKUP(Attendance!$G3238,BLOCK_WEDNESDAY_PERIOD_SCHEDULE[],2,TRUE),
        IF(COUNTIF(FINALS_WEEK_WEDNESDAY_DATE[],Attendance!$J3238) &gt; 0, VLOOKUP(Attendance!$G3238,FINALS_WEEK_WEDNESDAY_PERIOD_SCHEDULE[],2,TRUE),
       VLOOKUP(Attendance!$G3238,REGULAR_WEEK_SCHEDULE[[Wednesday]:[Period]],4,TRUE))),
IF(WEEKDAY($J3238) = 5,
       IF(COUNTIF(BLOCK_THURSDAY_DATES[],Attendance!$J3238) &gt; 0, VLOOKUP(Attendance!$G3238,BLOCK_THURSDAY_PERIOD_SCHEDULE[],2,TRUE),
       IF(COUNTIF(FINALS_WEEK_THURSDAY_DATE[],Attendance!$J3238) &gt; 0, VLOOKUP(Attendance!$G3238,FINALS_WEEK_THURSDAY_PERIOD_SCHEDULE[],2,TRUE),
       VLOOKUP(Attendance!$G3238,REGULAR_WEEK_SCHEDULE[[Thursday]:[Period]],3,TRUE))),
IF(WEEKDAY(Attendance!$J3238) = 6,
       IF(COUNTIF(FINALS_WEEK_FRIDAY_DATE[],Attendance!$J3238) &gt; 0, VLOOKUP(Attendance!$G3238,FINALS_WEEK_FRIDAY_PERIOD_SCHEDULE[],2,TRUE),
       VLOOKUP(Attendance!$G3238,REGULAR_WEEK_SCHEDULE[[Friday]:[Period]],2,TRUE))))))))))</f>
        <v/>
      </c>
      <c r="J3238" s="41" t="str">
        <f t="shared" ca="1" si="155"/>
        <v/>
      </c>
      <c r="K3238" s="41" t="str">
        <f>IF($A3238 &lt;&gt; "",VLOOKUP($A3238,'Student reference sheet'!$A$2:$V$2329, 7,FALSE), "")</f>
        <v/>
      </c>
      <c r="L3238" s="30" t="str">
        <f>IF($A3238 ="", "", VLOOKUP($A3238, 'Student reference sheet'!$A$2:$Z$2603,23,FALSE))</f>
        <v/>
      </c>
      <c r="M3238" s="30" t="str">
        <f>IF($A3238 ="", "", VLOOKUP($A3238, 'Student reference sheet'!$A$2:$Z$2603,24,FALSE))</f>
        <v/>
      </c>
      <c r="N3238" s="30" t="str">
        <f>IF($A3238 ="", "", VLOOKUP($A3238, 'Student reference sheet'!$A$2:$Z$2603,26,FALSE))</f>
        <v/>
      </c>
      <c r="O3238" s="30" t="str">
        <f>IF($A3238 ="", "", VLOOKUP($A3238, 'Student reference sheet'!$A$2:$Z$2603,25,FALSE))</f>
        <v/>
      </c>
      <c r="P3238" s="39" t="str">
        <f>IF($A3238 = "", "", IF(OR(VLOOKUP($A3238,'Student reference sheet'!$A$2:$V$2400,8,FALSE) = "R",  VLOOKUP($A3238,'Student reference sheet'!$A$2:$V$2400,8,FALSE) = "L"), "X", ""))</f>
        <v/>
      </c>
      <c r="Q3238" s="39" t="str">
        <f>IF($A3238 ="", "", VLOOKUP($A3238, 'Student reference sheet'!$A$2:$V$2603,22,FALSE))</f>
        <v/>
      </c>
      <c r="R3238" s="39" t="str">
        <f>IF($A3238 &lt;&gt; "",VLOOKUP($A3238,'Student reference sheet'!$A$2:$V$2329, 5,FALSE), "")</f>
        <v/>
      </c>
      <c r="S3238" s="39" t="str">
        <f>IF($A3238 &lt;&gt; "",VLOOKUP($A3238,'Student reference sheet'!$A$2:$V$2329, 6,FALSE), "")</f>
        <v/>
      </c>
      <c r="T3238" s="30" t="str">
        <f>IF($A3238 = "","",
IF(VLOOKUP($A3238,'Student reference sheet'!$A$2:$V$2329, 10,FALSE) = "Y", "Hispanic",
IF(VLOOKUP($A3238,'Student reference sheet'!$A$2:$V$2329,11,FALSE) &lt;&gt; "",
IF(VLOOKUP($A3238,'Student reference sheet'!$A$2:$V$2329,11,FALSE) = "UNK", "Unknown", VLOOKUP(VALUE(VLOOKUP($A3238,'Student reference sheet'!$A$2:$V$2329,11,FALSE)),'Ethnicity Reference'!$A$2:$B$22,2,FALSE)),
IF(VLOOKUP($A3238,'Student reference sheet'!$A$2:$V$2329,9,FALSE) &lt;&gt; "", VLOOKUP(VALUE(VLOOKUP($A3238,'Student reference sheet'!$A$2:$V$2329,9,FALSE)),'Ethnicity Reference'!$A$2:$B$22,2,FALSE),"Unknown"))))</f>
        <v/>
      </c>
      <c r="U3238" s="35"/>
    </row>
    <row r="3239" spans="1:21" ht="15.75">
      <c r="A3239" s="47"/>
      <c r="B3239" s="33"/>
      <c r="C3239" s="39" t="str">
        <f>IF($A3239 &lt;&gt; "",VLOOKUP($A3239,'Student reference sheet'!$A$2:$V$2329, 3,FALSE), "")</f>
        <v/>
      </c>
      <c r="D3239" s="39" t="str">
        <f>IF($A3239 &lt;&gt; "",VLOOKUP($A3239,'Student reference sheet'!$A$2:$V$2329, 2,FALSE), "")</f>
        <v/>
      </c>
      <c r="E3239" s="35"/>
      <c r="F3239" s="34"/>
      <c r="G3239" s="40" t="str">
        <f t="shared" ca="1" si="153"/>
        <v/>
      </c>
      <c r="H3239" s="40" t="str">
        <f t="shared" ca="1" si="154"/>
        <v/>
      </c>
      <c r="I3239" s="36" t="str">
        <f>IF($A3239 = "", "",
IF(COUNTIF(MINIMUM_DAY_DATES[], Attendance!J3239) &gt; 0, VLOOKUP(Attendance!$G3239,MINIMUM_DAY_PERIOD_SCHEDULE[], 2,TRUE),
IF(COUNTIF(RALLY_DATES[], Attendance!J3239) &gt; 0, VLOOKUP(Attendance!$G3239,RALLY_PERIOD_SCHEDULE[], 2,TRUE),
IF(WEEKDAY(Attendance!$J3239) = 2,
       IF(COUNTIF(FINALS_WEEK_MONDAY_DATE[],Attendance!$J3239) &gt; 0, VLOOKUP(Attendance!$G3239,FINALS_WEEK_MONDAY_PERIOD_SCHEDULE[],2,TRUE),
       VLOOKUP(Attendance!$G3239,REGULAR_WEEK_SCHEDULE[],6,TRUE)),
IF(WEEKDAY($J3239) = 3,
       IF(COUNTIF(FINALS_WEEK_TUESDAY_DATE[],Attendance!$J3239) &gt; 0, VLOOKUP(Attendance!$G3239,FINALS_WEEK_TUESDAY_PERIOD_SCHEDULE[],2,TRUE),
       VLOOKUP(Attendance!$G3239,REGULAR_WEEK_SCHEDULE[[Tuesday]:[Period]],5,TRUE)),
IF(WEEKDAY(Attendance!$J3239) = 4,
        IF(COUNTIF(BLOCK_WEDNESDAY_DATES[],Attendance!$J3239) &gt; 0, VLOOKUP(Attendance!$G3239,BLOCK_WEDNESDAY_PERIOD_SCHEDULE[],2,TRUE),
        IF(COUNTIF(FINALS_WEEK_WEDNESDAY_DATE[],Attendance!$J3239) &gt; 0, VLOOKUP(Attendance!$G3239,FINALS_WEEK_WEDNESDAY_PERIOD_SCHEDULE[],2,TRUE),
       VLOOKUP(Attendance!$G3239,REGULAR_WEEK_SCHEDULE[[Wednesday]:[Period]],4,TRUE))),
IF(WEEKDAY($J3239) = 5,
       IF(COUNTIF(BLOCK_THURSDAY_DATES[],Attendance!$J3239) &gt; 0, VLOOKUP(Attendance!$G3239,BLOCK_THURSDAY_PERIOD_SCHEDULE[],2,TRUE),
       IF(COUNTIF(FINALS_WEEK_THURSDAY_DATE[],Attendance!$J3239) &gt; 0, VLOOKUP(Attendance!$G3239,FINALS_WEEK_THURSDAY_PERIOD_SCHEDULE[],2,TRUE),
       VLOOKUP(Attendance!$G3239,REGULAR_WEEK_SCHEDULE[[Thursday]:[Period]],3,TRUE))),
IF(WEEKDAY(Attendance!$J3239) = 6,
       IF(COUNTIF(FINALS_WEEK_FRIDAY_DATE[],Attendance!$J3239) &gt; 0, VLOOKUP(Attendance!$G3239,FINALS_WEEK_FRIDAY_PERIOD_SCHEDULE[],2,TRUE),
       VLOOKUP(Attendance!$G3239,REGULAR_WEEK_SCHEDULE[[Friday]:[Period]],2,TRUE))))))))))</f>
        <v/>
      </c>
      <c r="J3239" s="41" t="str">
        <f t="shared" ca="1" si="155"/>
        <v/>
      </c>
      <c r="K3239" s="41" t="str">
        <f>IF($A3239 &lt;&gt; "",VLOOKUP($A3239,'Student reference sheet'!$A$2:$V$2329, 7,FALSE), "")</f>
        <v/>
      </c>
      <c r="L3239" s="30" t="str">
        <f>IF($A3239 ="", "", VLOOKUP($A3239, 'Student reference sheet'!$A$2:$Z$2603,23,FALSE))</f>
        <v/>
      </c>
      <c r="M3239" s="30" t="str">
        <f>IF($A3239 ="", "", VLOOKUP($A3239, 'Student reference sheet'!$A$2:$Z$2603,24,FALSE))</f>
        <v/>
      </c>
      <c r="N3239" s="30" t="str">
        <f>IF($A3239 ="", "", VLOOKUP($A3239, 'Student reference sheet'!$A$2:$Z$2603,26,FALSE))</f>
        <v/>
      </c>
      <c r="O3239" s="30" t="str">
        <f>IF($A3239 ="", "", VLOOKUP($A3239, 'Student reference sheet'!$A$2:$Z$2603,25,FALSE))</f>
        <v/>
      </c>
      <c r="P3239" s="39" t="str">
        <f>IF($A3239 = "", "", IF(OR(VLOOKUP($A3239,'Student reference sheet'!$A$2:$V$2400,8,FALSE) = "R",  VLOOKUP($A3239,'Student reference sheet'!$A$2:$V$2400,8,FALSE) = "L"), "X", ""))</f>
        <v/>
      </c>
      <c r="Q3239" s="39" t="str">
        <f>IF($A3239 ="", "", VLOOKUP($A3239, 'Student reference sheet'!$A$2:$V$2603,22,FALSE))</f>
        <v/>
      </c>
      <c r="R3239" s="39" t="str">
        <f>IF($A3239 &lt;&gt; "",VLOOKUP($A3239,'Student reference sheet'!$A$2:$V$2329, 5,FALSE), "")</f>
        <v/>
      </c>
      <c r="S3239" s="39" t="str">
        <f>IF($A3239 &lt;&gt; "",VLOOKUP($A3239,'Student reference sheet'!$A$2:$V$2329, 6,FALSE), "")</f>
        <v/>
      </c>
      <c r="T3239" s="30" t="str">
        <f>IF($A3239 = "","",
IF(VLOOKUP($A3239,'Student reference sheet'!$A$2:$V$2329, 10,FALSE) = "Y", "Hispanic",
IF(VLOOKUP($A3239,'Student reference sheet'!$A$2:$V$2329,11,FALSE) &lt;&gt; "",
IF(VLOOKUP($A3239,'Student reference sheet'!$A$2:$V$2329,11,FALSE) = "UNK", "Unknown", VLOOKUP(VALUE(VLOOKUP($A3239,'Student reference sheet'!$A$2:$V$2329,11,FALSE)),'Ethnicity Reference'!$A$2:$B$22,2,FALSE)),
IF(VLOOKUP($A3239,'Student reference sheet'!$A$2:$V$2329,9,FALSE) &lt;&gt; "", VLOOKUP(VALUE(VLOOKUP($A3239,'Student reference sheet'!$A$2:$V$2329,9,FALSE)),'Ethnicity Reference'!$A$2:$B$22,2,FALSE),"Unknown"))))</f>
        <v/>
      </c>
      <c r="U3239" s="35"/>
    </row>
    <row r="3240" spans="1:21" ht="15.75">
      <c r="A3240" s="47"/>
      <c r="B3240" s="33"/>
      <c r="C3240" s="39" t="str">
        <f>IF($A3240 &lt;&gt; "",VLOOKUP($A3240,'Student reference sheet'!$A$2:$V$2329, 3,FALSE), "")</f>
        <v/>
      </c>
      <c r="D3240" s="39" t="str">
        <f>IF($A3240 &lt;&gt; "",VLOOKUP($A3240,'Student reference sheet'!$A$2:$V$2329, 2,FALSE), "")</f>
        <v/>
      </c>
      <c r="E3240" s="35"/>
      <c r="F3240" s="34"/>
      <c r="G3240" s="40" t="str">
        <f t="shared" ca="1" si="153"/>
        <v/>
      </c>
      <c r="H3240" s="40" t="str">
        <f t="shared" ca="1" si="154"/>
        <v/>
      </c>
      <c r="I3240" s="36" t="str">
        <f>IF($A3240 = "", "",
IF(COUNTIF(MINIMUM_DAY_DATES[], Attendance!J3240) &gt; 0, VLOOKUP(Attendance!$G3240,MINIMUM_DAY_PERIOD_SCHEDULE[], 2,TRUE),
IF(COUNTIF(RALLY_DATES[], Attendance!J3240) &gt; 0, VLOOKUP(Attendance!$G3240,RALLY_PERIOD_SCHEDULE[], 2,TRUE),
IF(WEEKDAY(Attendance!$J3240) = 2,
       IF(COUNTIF(FINALS_WEEK_MONDAY_DATE[],Attendance!$J3240) &gt; 0, VLOOKUP(Attendance!$G3240,FINALS_WEEK_MONDAY_PERIOD_SCHEDULE[],2,TRUE),
       VLOOKUP(Attendance!$G3240,REGULAR_WEEK_SCHEDULE[],6,TRUE)),
IF(WEEKDAY($J3240) = 3,
       IF(COUNTIF(FINALS_WEEK_TUESDAY_DATE[],Attendance!$J3240) &gt; 0, VLOOKUP(Attendance!$G3240,FINALS_WEEK_TUESDAY_PERIOD_SCHEDULE[],2,TRUE),
       VLOOKUP(Attendance!$G3240,REGULAR_WEEK_SCHEDULE[[Tuesday]:[Period]],5,TRUE)),
IF(WEEKDAY(Attendance!$J3240) = 4,
        IF(COUNTIF(BLOCK_WEDNESDAY_DATES[],Attendance!$J3240) &gt; 0, VLOOKUP(Attendance!$G3240,BLOCK_WEDNESDAY_PERIOD_SCHEDULE[],2,TRUE),
        IF(COUNTIF(FINALS_WEEK_WEDNESDAY_DATE[],Attendance!$J3240) &gt; 0, VLOOKUP(Attendance!$G3240,FINALS_WEEK_WEDNESDAY_PERIOD_SCHEDULE[],2,TRUE),
       VLOOKUP(Attendance!$G3240,REGULAR_WEEK_SCHEDULE[[Wednesday]:[Period]],4,TRUE))),
IF(WEEKDAY($J3240) = 5,
       IF(COUNTIF(BLOCK_THURSDAY_DATES[],Attendance!$J3240) &gt; 0, VLOOKUP(Attendance!$G3240,BLOCK_THURSDAY_PERIOD_SCHEDULE[],2,TRUE),
       IF(COUNTIF(FINALS_WEEK_THURSDAY_DATE[],Attendance!$J3240) &gt; 0, VLOOKUP(Attendance!$G3240,FINALS_WEEK_THURSDAY_PERIOD_SCHEDULE[],2,TRUE),
       VLOOKUP(Attendance!$G3240,REGULAR_WEEK_SCHEDULE[[Thursday]:[Period]],3,TRUE))),
IF(WEEKDAY(Attendance!$J3240) = 6,
       IF(COUNTIF(FINALS_WEEK_FRIDAY_DATE[],Attendance!$J3240) &gt; 0, VLOOKUP(Attendance!$G3240,FINALS_WEEK_FRIDAY_PERIOD_SCHEDULE[],2,TRUE),
       VLOOKUP(Attendance!$G3240,REGULAR_WEEK_SCHEDULE[[Friday]:[Period]],2,TRUE))))))))))</f>
        <v/>
      </c>
      <c r="J3240" s="41" t="str">
        <f t="shared" ca="1" si="155"/>
        <v/>
      </c>
      <c r="K3240" s="41" t="str">
        <f>IF($A3240 &lt;&gt; "",VLOOKUP($A3240,'Student reference sheet'!$A$2:$V$2329, 7,FALSE), "")</f>
        <v/>
      </c>
      <c r="L3240" s="30" t="str">
        <f>IF($A3240 ="", "", VLOOKUP($A3240, 'Student reference sheet'!$A$2:$Z$2603,23,FALSE))</f>
        <v/>
      </c>
      <c r="M3240" s="30" t="str">
        <f>IF($A3240 ="", "", VLOOKUP($A3240, 'Student reference sheet'!$A$2:$Z$2603,24,FALSE))</f>
        <v/>
      </c>
      <c r="N3240" s="30" t="str">
        <f>IF($A3240 ="", "", VLOOKUP($A3240, 'Student reference sheet'!$A$2:$Z$2603,26,FALSE))</f>
        <v/>
      </c>
      <c r="O3240" s="30" t="str">
        <f>IF($A3240 ="", "", VLOOKUP($A3240, 'Student reference sheet'!$A$2:$Z$2603,25,FALSE))</f>
        <v/>
      </c>
      <c r="P3240" s="39" t="str">
        <f>IF($A3240 = "", "", IF(OR(VLOOKUP($A3240,'Student reference sheet'!$A$2:$V$2400,8,FALSE) = "R",  VLOOKUP($A3240,'Student reference sheet'!$A$2:$V$2400,8,FALSE) = "L"), "X", ""))</f>
        <v/>
      </c>
      <c r="Q3240" s="39" t="str">
        <f>IF($A3240 ="", "", VLOOKUP($A3240, 'Student reference sheet'!$A$2:$V$2603,22,FALSE))</f>
        <v/>
      </c>
      <c r="R3240" s="39" t="str">
        <f>IF($A3240 &lt;&gt; "",VLOOKUP($A3240,'Student reference sheet'!$A$2:$V$2329, 5,FALSE), "")</f>
        <v/>
      </c>
      <c r="S3240" s="39" t="str">
        <f>IF($A3240 &lt;&gt; "",VLOOKUP($A3240,'Student reference sheet'!$A$2:$V$2329, 6,FALSE), "")</f>
        <v/>
      </c>
      <c r="T3240" s="30" t="str">
        <f>IF($A3240 = "","",
IF(VLOOKUP($A3240,'Student reference sheet'!$A$2:$V$2329, 10,FALSE) = "Y", "Hispanic",
IF(VLOOKUP($A3240,'Student reference sheet'!$A$2:$V$2329,11,FALSE) &lt;&gt; "",
IF(VLOOKUP($A3240,'Student reference sheet'!$A$2:$V$2329,11,FALSE) = "UNK", "Unknown", VLOOKUP(VALUE(VLOOKUP($A3240,'Student reference sheet'!$A$2:$V$2329,11,FALSE)),'Ethnicity Reference'!$A$2:$B$22,2,FALSE)),
IF(VLOOKUP($A3240,'Student reference sheet'!$A$2:$V$2329,9,FALSE) &lt;&gt; "", VLOOKUP(VALUE(VLOOKUP($A3240,'Student reference sheet'!$A$2:$V$2329,9,FALSE)),'Ethnicity Reference'!$A$2:$B$22,2,FALSE),"Unknown"))))</f>
        <v/>
      </c>
      <c r="U3240" s="35"/>
    </row>
    <row r="3241" spans="1:21" ht="15.75">
      <c r="A3241" s="47"/>
      <c r="B3241" s="33"/>
      <c r="C3241" s="39" t="str">
        <f>IF($A3241 &lt;&gt; "",VLOOKUP($A3241,'Student reference sheet'!$A$2:$V$2329, 3,FALSE), "")</f>
        <v/>
      </c>
      <c r="D3241" s="39" t="str">
        <f>IF($A3241 &lt;&gt; "",VLOOKUP($A3241,'Student reference sheet'!$A$2:$V$2329, 2,FALSE), "")</f>
        <v/>
      </c>
      <c r="E3241" s="35"/>
      <c r="F3241" s="34"/>
      <c r="G3241" s="40" t="str">
        <f t="shared" ca="1" si="153"/>
        <v/>
      </c>
      <c r="H3241" s="40" t="str">
        <f t="shared" ca="1" si="154"/>
        <v/>
      </c>
      <c r="I3241" s="36" t="str">
        <f>IF($A3241 = "", "",
IF(COUNTIF(MINIMUM_DAY_DATES[], Attendance!J3241) &gt; 0, VLOOKUP(Attendance!$G3241,MINIMUM_DAY_PERIOD_SCHEDULE[], 2,TRUE),
IF(COUNTIF(RALLY_DATES[], Attendance!J3241) &gt; 0, VLOOKUP(Attendance!$G3241,RALLY_PERIOD_SCHEDULE[], 2,TRUE),
IF(WEEKDAY(Attendance!$J3241) = 2,
       IF(COUNTIF(FINALS_WEEK_MONDAY_DATE[],Attendance!$J3241) &gt; 0, VLOOKUP(Attendance!$G3241,FINALS_WEEK_MONDAY_PERIOD_SCHEDULE[],2,TRUE),
       VLOOKUP(Attendance!$G3241,REGULAR_WEEK_SCHEDULE[],6,TRUE)),
IF(WEEKDAY($J3241) = 3,
       IF(COUNTIF(FINALS_WEEK_TUESDAY_DATE[],Attendance!$J3241) &gt; 0, VLOOKUP(Attendance!$G3241,FINALS_WEEK_TUESDAY_PERIOD_SCHEDULE[],2,TRUE),
       VLOOKUP(Attendance!$G3241,REGULAR_WEEK_SCHEDULE[[Tuesday]:[Period]],5,TRUE)),
IF(WEEKDAY(Attendance!$J3241) = 4,
        IF(COUNTIF(BLOCK_WEDNESDAY_DATES[],Attendance!$J3241) &gt; 0, VLOOKUP(Attendance!$G3241,BLOCK_WEDNESDAY_PERIOD_SCHEDULE[],2,TRUE),
        IF(COUNTIF(FINALS_WEEK_WEDNESDAY_DATE[],Attendance!$J3241) &gt; 0, VLOOKUP(Attendance!$G3241,FINALS_WEEK_WEDNESDAY_PERIOD_SCHEDULE[],2,TRUE),
       VLOOKUP(Attendance!$G3241,REGULAR_WEEK_SCHEDULE[[Wednesday]:[Period]],4,TRUE))),
IF(WEEKDAY($J3241) = 5,
       IF(COUNTIF(BLOCK_THURSDAY_DATES[],Attendance!$J3241) &gt; 0, VLOOKUP(Attendance!$G3241,BLOCK_THURSDAY_PERIOD_SCHEDULE[],2,TRUE),
       IF(COUNTIF(FINALS_WEEK_THURSDAY_DATE[],Attendance!$J3241) &gt; 0, VLOOKUP(Attendance!$G3241,FINALS_WEEK_THURSDAY_PERIOD_SCHEDULE[],2,TRUE),
       VLOOKUP(Attendance!$G3241,REGULAR_WEEK_SCHEDULE[[Thursday]:[Period]],3,TRUE))),
IF(WEEKDAY(Attendance!$J3241) = 6,
       IF(COUNTIF(FINALS_WEEK_FRIDAY_DATE[],Attendance!$J3241) &gt; 0, VLOOKUP(Attendance!$G3241,FINALS_WEEK_FRIDAY_PERIOD_SCHEDULE[],2,TRUE),
       VLOOKUP(Attendance!$G3241,REGULAR_WEEK_SCHEDULE[[Friday]:[Period]],2,TRUE))))))))))</f>
        <v/>
      </c>
      <c r="J3241" s="41" t="str">
        <f t="shared" ca="1" si="155"/>
        <v/>
      </c>
      <c r="K3241" s="41" t="str">
        <f>IF($A3241 &lt;&gt; "",VLOOKUP($A3241,'Student reference sheet'!$A$2:$V$2329, 7,FALSE), "")</f>
        <v/>
      </c>
      <c r="L3241" s="30" t="str">
        <f>IF($A3241 ="", "", VLOOKUP($A3241, 'Student reference sheet'!$A$2:$Z$2603,23,FALSE))</f>
        <v/>
      </c>
      <c r="M3241" s="30" t="str">
        <f>IF($A3241 ="", "", VLOOKUP($A3241, 'Student reference sheet'!$A$2:$Z$2603,24,FALSE))</f>
        <v/>
      </c>
      <c r="N3241" s="30" t="str">
        <f>IF($A3241 ="", "", VLOOKUP($A3241, 'Student reference sheet'!$A$2:$Z$2603,26,FALSE))</f>
        <v/>
      </c>
      <c r="O3241" s="30" t="str">
        <f>IF($A3241 ="", "", VLOOKUP($A3241, 'Student reference sheet'!$A$2:$Z$2603,25,FALSE))</f>
        <v/>
      </c>
      <c r="P3241" s="39" t="str">
        <f>IF($A3241 = "", "", IF(OR(VLOOKUP($A3241,'Student reference sheet'!$A$2:$V$2400,8,FALSE) = "R",  VLOOKUP($A3241,'Student reference sheet'!$A$2:$V$2400,8,FALSE) = "L"), "X", ""))</f>
        <v/>
      </c>
      <c r="Q3241" s="39" t="str">
        <f>IF($A3241 ="", "", VLOOKUP($A3241, 'Student reference sheet'!$A$2:$V$2603,22,FALSE))</f>
        <v/>
      </c>
      <c r="R3241" s="39" t="str">
        <f>IF($A3241 &lt;&gt; "",VLOOKUP($A3241,'Student reference sheet'!$A$2:$V$2329, 5,FALSE), "")</f>
        <v/>
      </c>
      <c r="S3241" s="39" t="str">
        <f>IF($A3241 &lt;&gt; "",VLOOKUP($A3241,'Student reference sheet'!$A$2:$V$2329, 6,FALSE), "")</f>
        <v/>
      </c>
      <c r="T3241" s="30" t="str">
        <f>IF($A3241 = "","",
IF(VLOOKUP($A3241,'Student reference sheet'!$A$2:$V$2329, 10,FALSE) = "Y", "Hispanic",
IF(VLOOKUP($A3241,'Student reference sheet'!$A$2:$V$2329,11,FALSE) &lt;&gt; "",
IF(VLOOKUP($A3241,'Student reference sheet'!$A$2:$V$2329,11,FALSE) = "UNK", "Unknown", VLOOKUP(VALUE(VLOOKUP($A3241,'Student reference sheet'!$A$2:$V$2329,11,FALSE)),'Ethnicity Reference'!$A$2:$B$22,2,FALSE)),
IF(VLOOKUP($A3241,'Student reference sheet'!$A$2:$V$2329,9,FALSE) &lt;&gt; "", VLOOKUP(VALUE(VLOOKUP($A3241,'Student reference sheet'!$A$2:$V$2329,9,FALSE)),'Ethnicity Reference'!$A$2:$B$22,2,FALSE),"Unknown"))))</f>
        <v/>
      </c>
      <c r="U3241" s="35"/>
    </row>
    <row r="3242" spans="1:21" ht="15.75">
      <c r="A3242" s="47"/>
      <c r="B3242" s="33"/>
      <c r="C3242" s="39" t="str">
        <f>IF($A3242 &lt;&gt; "",VLOOKUP($A3242,'Student reference sheet'!$A$2:$V$2329, 3,FALSE), "")</f>
        <v/>
      </c>
      <c r="D3242" s="39" t="str">
        <f>IF($A3242 &lt;&gt; "",VLOOKUP($A3242,'Student reference sheet'!$A$2:$V$2329, 2,FALSE), "")</f>
        <v/>
      </c>
      <c r="E3242" s="35"/>
      <c r="F3242" s="34"/>
      <c r="G3242" s="40" t="str">
        <f t="shared" ca="1" si="153"/>
        <v/>
      </c>
      <c r="H3242" s="40" t="str">
        <f t="shared" ca="1" si="154"/>
        <v/>
      </c>
      <c r="I3242" s="36" t="str">
        <f>IF($A3242 = "", "",
IF(COUNTIF(MINIMUM_DAY_DATES[], Attendance!J3242) &gt; 0, VLOOKUP(Attendance!$G3242,MINIMUM_DAY_PERIOD_SCHEDULE[], 2,TRUE),
IF(COUNTIF(RALLY_DATES[], Attendance!J3242) &gt; 0, VLOOKUP(Attendance!$G3242,RALLY_PERIOD_SCHEDULE[], 2,TRUE),
IF(WEEKDAY(Attendance!$J3242) = 2,
       IF(COUNTIF(FINALS_WEEK_MONDAY_DATE[],Attendance!$J3242) &gt; 0, VLOOKUP(Attendance!$G3242,FINALS_WEEK_MONDAY_PERIOD_SCHEDULE[],2,TRUE),
       VLOOKUP(Attendance!$G3242,REGULAR_WEEK_SCHEDULE[],6,TRUE)),
IF(WEEKDAY($J3242) = 3,
       IF(COUNTIF(FINALS_WEEK_TUESDAY_DATE[],Attendance!$J3242) &gt; 0, VLOOKUP(Attendance!$G3242,FINALS_WEEK_TUESDAY_PERIOD_SCHEDULE[],2,TRUE),
       VLOOKUP(Attendance!$G3242,REGULAR_WEEK_SCHEDULE[[Tuesday]:[Period]],5,TRUE)),
IF(WEEKDAY(Attendance!$J3242) = 4,
        IF(COUNTIF(BLOCK_WEDNESDAY_DATES[],Attendance!$J3242) &gt; 0, VLOOKUP(Attendance!$G3242,BLOCK_WEDNESDAY_PERIOD_SCHEDULE[],2,TRUE),
        IF(COUNTIF(FINALS_WEEK_WEDNESDAY_DATE[],Attendance!$J3242) &gt; 0, VLOOKUP(Attendance!$G3242,FINALS_WEEK_WEDNESDAY_PERIOD_SCHEDULE[],2,TRUE),
       VLOOKUP(Attendance!$G3242,REGULAR_WEEK_SCHEDULE[[Wednesday]:[Period]],4,TRUE))),
IF(WEEKDAY($J3242) = 5,
       IF(COUNTIF(BLOCK_THURSDAY_DATES[],Attendance!$J3242) &gt; 0, VLOOKUP(Attendance!$G3242,BLOCK_THURSDAY_PERIOD_SCHEDULE[],2,TRUE),
       IF(COUNTIF(FINALS_WEEK_THURSDAY_DATE[],Attendance!$J3242) &gt; 0, VLOOKUP(Attendance!$G3242,FINALS_WEEK_THURSDAY_PERIOD_SCHEDULE[],2,TRUE),
       VLOOKUP(Attendance!$G3242,REGULAR_WEEK_SCHEDULE[[Thursday]:[Period]],3,TRUE))),
IF(WEEKDAY(Attendance!$J3242) = 6,
       IF(COUNTIF(FINALS_WEEK_FRIDAY_DATE[],Attendance!$J3242) &gt; 0, VLOOKUP(Attendance!$G3242,FINALS_WEEK_FRIDAY_PERIOD_SCHEDULE[],2,TRUE),
       VLOOKUP(Attendance!$G3242,REGULAR_WEEK_SCHEDULE[[Friday]:[Period]],2,TRUE))))))))))</f>
        <v/>
      </c>
      <c r="J3242" s="41" t="str">
        <f t="shared" ca="1" si="155"/>
        <v/>
      </c>
      <c r="K3242" s="41" t="str">
        <f>IF($A3242 &lt;&gt; "",VLOOKUP($A3242,'Student reference sheet'!$A$2:$V$2329, 7,FALSE), "")</f>
        <v/>
      </c>
      <c r="L3242" s="30" t="str">
        <f>IF($A3242 ="", "", VLOOKUP($A3242, 'Student reference sheet'!$A$2:$Z$2603,23,FALSE))</f>
        <v/>
      </c>
      <c r="M3242" s="30" t="str">
        <f>IF($A3242 ="", "", VLOOKUP($A3242, 'Student reference sheet'!$A$2:$Z$2603,24,FALSE))</f>
        <v/>
      </c>
      <c r="N3242" s="30" t="str">
        <f>IF($A3242 ="", "", VLOOKUP($A3242, 'Student reference sheet'!$A$2:$Z$2603,26,FALSE))</f>
        <v/>
      </c>
      <c r="O3242" s="30" t="str">
        <f>IF($A3242 ="", "", VLOOKUP($A3242, 'Student reference sheet'!$A$2:$Z$2603,25,FALSE))</f>
        <v/>
      </c>
      <c r="P3242" s="39" t="str">
        <f>IF($A3242 = "", "", IF(OR(VLOOKUP($A3242,'Student reference sheet'!$A$2:$V$2400,8,FALSE) = "R",  VLOOKUP($A3242,'Student reference sheet'!$A$2:$V$2400,8,FALSE) = "L"), "X", ""))</f>
        <v/>
      </c>
      <c r="Q3242" s="39" t="str">
        <f>IF($A3242 ="", "", VLOOKUP($A3242, 'Student reference sheet'!$A$2:$V$2603,22,FALSE))</f>
        <v/>
      </c>
      <c r="R3242" s="39" t="str">
        <f>IF($A3242 &lt;&gt; "",VLOOKUP($A3242,'Student reference sheet'!$A$2:$V$2329, 5,FALSE), "")</f>
        <v/>
      </c>
      <c r="S3242" s="39" t="str">
        <f>IF($A3242 &lt;&gt; "",VLOOKUP($A3242,'Student reference sheet'!$A$2:$V$2329, 6,FALSE), "")</f>
        <v/>
      </c>
      <c r="T3242" s="30" t="str">
        <f>IF($A3242 = "","",
IF(VLOOKUP($A3242,'Student reference sheet'!$A$2:$V$2329, 10,FALSE) = "Y", "Hispanic",
IF(VLOOKUP($A3242,'Student reference sheet'!$A$2:$V$2329,11,FALSE) &lt;&gt; "",
IF(VLOOKUP($A3242,'Student reference sheet'!$A$2:$V$2329,11,FALSE) = "UNK", "Unknown", VLOOKUP(VALUE(VLOOKUP($A3242,'Student reference sheet'!$A$2:$V$2329,11,FALSE)),'Ethnicity Reference'!$A$2:$B$22,2,FALSE)),
IF(VLOOKUP($A3242,'Student reference sheet'!$A$2:$V$2329,9,FALSE) &lt;&gt; "", VLOOKUP(VALUE(VLOOKUP($A3242,'Student reference sheet'!$A$2:$V$2329,9,FALSE)),'Ethnicity Reference'!$A$2:$B$22,2,FALSE),"Unknown"))))</f>
        <v/>
      </c>
      <c r="U3242" s="35"/>
    </row>
    <row r="3243" spans="1:21" ht="15.75">
      <c r="A3243" s="47"/>
      <c r="B3243" s="33"/>
      <c r="C3243" s="39" t="str">
        <f>IF($A3243 &lt;&gt; "",VLOOKUP($A3243,'Student reference sheet'!$A$2:$V$2329, 3,FALSE), "")</f>
        <v/>
      </c>
      <c r="D3243" s="39" t="str">
        <f>IF($A3243 &lt;&gt; "",VLOOKUP($A3243,'Student reference sheet'!$A$2:$V$2329, 2,FALSE), "")</f>
        <v/>
      </c>
      <c r="E3243" s="35"/>
      <c r="F3243" s="34"/>
      <c r="G3243" s="40" t="str">
        <f t="shared" ca="1" si="153"/>
        <v/>
      </c>
      <c r="H3243" s="40" t="str">
        <f t="shared" ca="1" si="154"/>
        <v/>
      </c>
      <c r="I3243" s="36" t="str">
        <f>IF($A3243 = "", "",
IF(COUNTIF(MINIMUM_DAY_DATES[], Attendance!J3243) &gt; 0, VLOOKUP(Attendance!$G3243,MINIMUM_DAY_PERIOD_SCHEDULE[], 2,TRUE),
IF(COUNTIF(RALLY_DATES[], Attendance!J3243) &gt; 0, VLOOKUP(Attendance!$G3243,RALLY_PERIOD_SCHEDULE[], 2,TRUE),
IF(WEEKDAY(Attendance!$J3243) = 2,
       IF(COUNTIF(FINALS_WEEK_MONDAY_DATE[],Attendance!$J3243) &gt; 0, VLOOKUP(Attendance!$G3243,FINALS_WEEK_MONDAY_PERIOD_SCHEDULE[],2,TRUE),
       VLOOKUP(Attendance!$G3243,REGULAR_WEEK_SCHEDULE[],6,TRUE)),
IF(WEEKDAY($J3243) = 3,
       IF(COUNTIF(FINALS_WEEK_TUESDAY_DATE[],Attendance!$J3243) &gt; 0, VLOOKUP(Attendance!$G3243,FINALS_WEEK_TUESDAY_PERIOD_SCHEDULE[],2,TRUE),
       VLOOKUP(Attendance!$G3243,REGULAR_WEEK_SCHEDULE[[Tuesday]:[Period]],5,TRUE)),
IF(WEEKDAY(Attendance!$J3243) = 4,
        IF(COUNTIF(BLOCK_WEDNESDAY_DATES[],Attendance!$J3243) &gt; 0, VLOOKUP(Attendance!$G3243,BLOCK_WEDNESDAY_PERIOD_SCHEDULE[],2,TRUE),
        IF(COUNTIF(FINALS_WEEK_WEDNESDAY_DATE[],Attendance!$J3243) &gt; 0, VLOOKUP(Attendance!$G3243,FINALS_WEEK_WEDNESDAY_PERIOD_SCHEDULE[],2,TRUE),
       VLOOKUP(Attendance!$G3243,REGULAR_WEEK_SCHEDULE[[Wednesday]:[Period]],4,TRUE))),
IF(WEEKDAY($J3243) = 5,
       IF(COUNTIF(BLOCK_THURSDAY_DATES[],Attendance!$J3243) &gt; 0, VLOOKUP(Attendance!$G3243,BLOCK_THURSDAY_PERIOD_SCHEDULE[],2,TRUE),
       IF(COUNTIF(FINALS_WEEK_THURSDAY_DATE[],Attendance!$J3243) &gt; 0, VLOOKUP(Attendance!$G3243,FINALS_WEEK_THURSDAY_PERIOD_SCHEDULE[],2,TRUE),
       VLOOKUP(Attendance!$G3243,REGULAR_WEEK_SCHEDULE[[Thursday]:[Period]],3,TRUE))),
IF(WEEKDAY(Attendance!$J3243) = 6,
       IF(COUNTIF(FINALS_WEEK_FRIDAY_DATE[],Attendance!$J3243) &gt; 0, VLOOKUP(Attendance!$G3243,FINALS_WEEK_FRIDAY_PERIOD_SCHEDULE[],2,TRUE),
       VLOOKUP(Attendance!$G3243,REGULAR_WEEK_SCHEDULE[[Friday]:[Period]],2,TRUE))))))))))</f>
        <v/>
      </c>
      <c r="J3243" s="41" t="str">
        <f t="shared" ca="1" si="155"/>
        <v/>
      </c>
      <c r="K3243" s="41" t="str">
        <f>IF($A3243 &lt;&gt; "",VLOOKUP($A3243,'Student reference sheet'!$A$2:$V$2329, 7,FALSE), "")</f>
        <v/>
      </c>
      <c r="L3243" s="30" t="str">
        <f>IF($A3243 ="", "", VLOOKUP($A3243, 'Student reference sheet'!$A$2:$Z$2603,23,FALSE))</f>
        <v/>
      </c>
      <c r="M3243" s="30" t="str">
        <f>IF($A3243 ="", "", VLOOKUP($A3243, 'Student reference sheet'!$A$2:$Z$2603,24,FALSE))</f>
        <v/>
      </c>
      <c r="N3243" s="30" t="str">
        <f>IF($A3243 ="", "", VLOOKUP($A3243, 'Student reference sheet'!$A$2:$Z$2603,26,FALSE))</f>
        <v/>
      </c>
      <c r="O3243" s="30" t="str">
        <f>IF($A3243 ="", "", VLOOKUP($A3243, 'Student reference sheet'!$A$2:$Z$2603,25,FALSE))</f>
        <v/>
      </c>
      <c r="P3243" s="39" t="str">
        <f>IF($A3243 = "", "", IF(OR(VLOOKUP($A3243,'Student reference sheet'!$A$2:$V$2400,8,FALSE) = "R",  VLOOKUP($A3243,'Student reference sheet'!$A$2:$V$2400,8,FALSE) = "L"), "X", ""))</f>
        <v/>
      </c>
      <c r="Q3243" s="39" t="str">
        <f>IF($A3243 ="", "", VLOOKUP($A3243, 'Student reference sheet'!$A$2:$V$2603,22,FALSE))</f>
        <v/>
      </c>
      <c r="R3243" s="39" t="str">
        <f>IF($A3243 &lt;&gt; "",VLOOKUP($A3243,'Student reference sheet'!$A$2:$V$2329, 5,FALSE), "")</f>
        <v/>
      </c>
      <c r="S3243" s="39" t="str">
        <f>IF($A3243 &lt;&gt; "",VLOOKUP($A3243,'Student reference sheet'!$A$2:$V$2329, 6,FALSE), "")</f>
        <v/>
      </c>
      <c r="T3243" s="30" t="str">
        <f>IF($A3243 = "","",
IF(VLOOKUP($A3243,'Student reference sheet'!$A$2:$V$2329, 10,FALSE) = "Y", "Hispanic",
IF(VLOOKUP($A3243,'Student reference sheet'!$A$2:$V$2329,11,FALSE) &lt;&gt; "",
IF(VLOOKUP($A3243,'Student reference sheet'!$A$2:$V$2329,11,FALSE) = "UNK", "Unknown", VLOOKUP(VALUE(VLOOKUP($A3243,'Student reference sheet'!$A$2:$V$2329,11,FALSE)),'Ethnicity Reference'!$A$2:$B$22,2,FALSE)),
IF(VLOOKUP($A3243,'Student reference sheet'!$A$2:$V$2329,9,FALSE) &lt;&gt; "", VLOOKUP(VALUE(VLOOKUP($A3243,'Student reference sheet'!$A$2:$V$2329,9,FALSE)),'Ethnicity Reference'!$A$2:$B$22,2,FALSE),"Unknown"))))</f>
        <v/>
      </c>
      <c r="U3243" s="35"/>
    </row>
    <row r="3244" spans="1:21" ht="15.75">
      <c r="A3244" s="47"/>
      <c r="B3244" s="33"/>
      <c r="C3244" s="39" t="str">
        <f>IF($A3244 &lt;&gt; "",VLOOKUP($A3244,'Student reference sheet'!$A$2:$V$2329, 3,FALSE), "")</f>
        <v/>
      </c>
      <c r="D3244" s="39" t="str">
        <f>IF($A3244 &lt;&gt; "",VLOOKUP($A3244,'Student reference sheet'!$A$2:$V$2329, 2,FALSE), "")</f>
        <v/>
      </c>
      <c r="E3244" s="35"/>
      <c r="F3244" s="34"/>
      <c r="G3244" s="40" t="str">
        <f t="shared" ca="1" si="153"/>
        <v/>
      </c>
      <c r="H3244" s="40" t="str">
        <f t="shared" ca="1" si="154"/>
        <v/>
      </c>
      <c r="I3244" s="36" t="str">
        <f>IF($A3244 = "", "",
IF(COUNTIF(MINIMUM_DAY_DATES[], Attendance!J3244) &gt; 0, VLOOKUP(Attendance!$G3244,MINIMUM_DAY_PERIOD_SCHEDULE[], 2,TRUE),
IF(COUNTIF(RALLY_DATES[], Attendance!J3244) &gt; 0, VLOOKUP(Attendance!$G3244,RALLY_PERIOD_SCHEDULE[], 2,TRUE),
IF(WEEKDAY(Attendance!$J3244) = 2,
       IF(COUNTIF(FINALS_WEEK_MONDAY_DATE[],Attendance!$J3244) &gt; 0, VLOOKUP(Attendance!$G3244,FINALS_WEEK_MONDAY_PERIOD_SCHEDULE[],2,TRUE),
       VLOOKUP(Attendance!$G3244,REGULAR_WEEK_SCHEDULE[],6,TRUE)),
IF(WEEKDAY($J3244) = 3,
       IF(COUNTIF(FINALS_WEEK_TUESDAY_DATE[],Attendance!$J3244) &gt; 0, VLOOKUP(Attendance!$G3244,FINALS_WEEK_TUESDAY_PERIOD_SCHEDULE[],2,TRUE),
       VLOOKUP(Attendance!$G3244,REGULAR_WEEK_SCHEDULE[[Tuesday]:[Period]],5,TRUE)),
IF(WEEKDAY(Attendance!$J3244) = 4,
        IF(COUNTIF(BLOCK_WEDNESDAY_DATES[],Attendance!$J3244) &gt; 0, VLOOKUP(Attendance!$G3244,BLOCK_WEDNESDAY_PERIOD_SCHEDULE[],2,TRUE),
        IF(COUNTIF(FINALS_WEEK_WEDNESDAY_DATE[],Attendance!$J3244) &gt; 0, VLOOKUP(Attendance!$G3244,FINALS_WEEK_WEDNESDAY_PERIOD_SCHEDULE[],2,TRUE),
       VLOOKUP(Attendance!$G3244,REGULAR_WEEK_SCHEDULE[[Wednesday]:[Period]],4,TRUE))),
IF(WEEKDAY($J3244) = 5,
       IF(COUNTIF(BLOCK_THURSDAY_DATES[],Attendance!$J3244) &gt; 0, VLOOKUP(Attendance!$G3244,BLOCK_THURSDAY_PERIOD_SCHEDULE[],2,TRUE),
       IF(COUNTIF(FINALS_WEEK_THURSDAY_DATE[],Attendance!$J3244) &gt; 0, VLOOKUP(Attendance!$G3244,FINALS_WEEK_THURSDAY_PERIOD_SCHEDULE[],2,TRUE),
       VLOOKUP(Attendance!$G3244,REGULAR_WEEK_SCHEDULE[[Thursday]:[Period]],3,TRUE))),
IF(WEEKDAY(Attendance!$J3244) = 6,
       IF(COUNTIF(FINALS_WEEK_FRIDAY_DATE[],Attendance!$J3244) &gt; 0, VLOOKUP(Attendance!$G3244,FINALS_WEEK_FRIDAY_PERIOD_SCHEDULE[],2,TRUE),
       VLOOKUP(Attendance!$G3244,REGULAR_WEEK_SCHEDULE[[Friday]:[Period]],2,TRUE))))))))))</f>
        <v/>
      </c>
      <c r="J3244" s="41" t="str">
        <f t="shared" ca="1" si="155"/>
        <v/>
      </c>
      <c r="K3244" s="41" t="str">
        <f>IF($A3244 &lt;&gt; "",VLOOKUP($A3244,'Student reference sheet'!$A$2:$V$2329, 7,FALSE), "")</f>
        <v/>
      </c>
      <c r="L3244" s="30" t="str">
        <f>IF($A3244 ="", "", VLOOKUP($A3244, 'Student reference sheet'!$A$2:$Z$2603,23,FALSE))</f>
        <v/>
      </c>
      <c r="M3244" s="30" t="str">
        <f>IF($A3244 ="", "", VLOOKUP($A3244, 'Student reference sheet'!$A$2:$Z$2603,24,FALSE))</f>
        <v/>
      </c>
      <c r="N3244" s="30" t="str">
        <f>IF($A3244 ="", "", VLOOKUP($A3244, 'Student reference sheet'!$A$2:$Z$2603,26,FALSE))</f>
        <v/>
      </c>
      <c r="O3244" s="30" t="str">
        <f>IF($A3244 ="", "", VLOOKUP($A3244, 'Student reference sheet'!$A$2:$Z$2603,25,FALSE))</f>
        <v/>
      </c>
      <c r="P3244" s="39" t="str">
        <f>IF($A3244 = "", "", IF(OR(VLOOKUP($A3244,'Student reference sheet'!$A$2:$V$2400,8,FALSE) = "R",  VLOOKUP($A3244,'Student reference sheet'!$A$2:$V$2400,8,FALSE) = "L"), "X", ""))</f>
        <v/>
      </c>
      <c r="Q3244" s="39" t="str">
        <f>IF($A3244 ="", "", VLOOKUP($A3244, 'Student reference sheet'!$A$2:$V$2603,22,FALSE))</f>
        <v/>
      </c>
      <c r="R3244" s="39" t="str">
        <f>IF($A3244 &lt;&gt; "",VLOOKUP($A3244,'Student reference sheet'!$A$2:$V$2329, 5,FALSE), "")</f>
        <v/>
      </c>
      <c r="S3244" s="39" t="str">
        <f>IF($A3244 &lt;&gt; "",VLOOKUP($A3244,'Student reference sheet'!$A$2:$V$2329, 6,FALSE), "")</f>
        <v/>
      </c>
      <c r="T3244" s="30" t="str">
        <f>IF($A3244 = "","",
IF(VLOOKUP($A3244,'Student reference sheet'!$A$2:$V$2329, 10,FALSE) = "Y", "Hispanic",
IF(VLOOKUP($A3244,'Student reference sheet'!$A$2:$V$2329,11,FALSE) &lt;&gt; "",
IF(VLOOKUP($A3244,'Student reference sheet'!$A$2:$V$2329,11,FALSE) = "UNK", "Unknown", VLOOKUP(VALUE(VLOOKUP($A3244,'Student reference sheet'!$A$2:$V$2329,11,FALSE)),'Ethnicity Reference'!$A$2:$B$22,2,FALSE)),
IF(VLOOKUP($A3244,'Student reference sheet'!$A$2:$V$2329,9,FALSE) &lt;&gt; "", VLOOKUP(VALUE(VLOOKUP($A3244,'Student reference sheet'!$A$2:$V$2329,9,FALSE)),'Ethnicity Reference'!$A$2:$B$22,2,FALSE),"Unknown"))))</f>
        <v/>
      </c>
      <c r="U3244" s="35"/>
    </row>
    <row r="3245" spans="1:21" ht="15.75">
      <c r="A3245" s="47"/>
      <c r="B3245" s="33"/>
      <c r="C3245" s="39" t="str">
        <f>IF($A3245 &lt;&gt; "",VLOOKUP($A3245,'Student reference sheet'!$A$2:$V$2329, 3,FALSE), "")</f>
        <v/>
      </c>
      <c r="D3245" s="39" t="str">
        <f>IF($A3245 &lt;&gt; "",VLOOKUP($A3245,'Student reference sheet'!$A$2:$V$2329, 2,FALSE), "")</f>
        <v/>
      </c>
      <c r="E3245" s="35"/>
      <c r="F3245" s="34"/>
      <c r="G3245" s="40" t="str">
        <f t="shared" ca="1" si="153"/>
        <v/>
      </c>
      <c r="H3245" s="40" t="str">
        <f t="shared" ca="1" si="154"/>
        <v/>
      </c>
      <c r="I3245" s="36" t="str">
        <f>IF($A3245 = "", "",
IF(COUNTIF(MINIMUM_DAY_DATES[], Attendance!J3245) &gt; 0, VLOOKUP(Attendance!$G3245,MINIMUM_DAY_PERIOD_SCHEDULE[], 2,TRUE),
IF(COUNTIF(RALLY_DATES[], Attendance!J3245) &gt; 0, VLOOKUP(Attendance!$G3245,RALLY_PERIOD_SCHEDULE[], 2,TRUE),
IF(WEEKDAY(Attendance!$J3245) = 2,
       IF(COUNTIF(FINALS_WEEK_MONDAY_DATE[],Attendance!$J3245) &gt; 0, VLOOKUP(Attendance!$G3245,FINALS_WEEK_MONDAY_PERIOD_SCHEDULE[],2,TRUE),
       VLOOKUP(Attendance!$G3245,REGULAR_WEEK_SCHEDULE[],6,TRUE)),
IF(WEEKDAY($J3245) = 3,
       IF(COUNTIF(FINALS_WEEK_TUESDAY_DATE[],Attendance!$J3245) &gt; 0, VLOOKUP(Attendance!$G3245,FINALS_WEEK_TUESDAY_PERIOD_SCHEDULE[],2,TRUE),
       VLOOKUP(Attendance!$G3245,REGULAR_WEEK_SCHEDULE[[Tuesday]:[Period]],5,TRUE)),
IF(WEEKDAY(Attendance!$J3245) = 4,
        IF(COUNTIF(BLOCK_WEDNESDAY_DATES[],Attendance!$J3245) &gt; 0, VLOOKUP(Attendance!$G3245,BLOCK_WEDNESDAY_PERIOD_SCHEDULE[],2,TRUE),
        IF(COUNTIF(FINALS_WEEK_WEDNESDAY_DATE[],Attendance!$J3245) &gt; 0, VLOOKUP(Attendance!$G3245,FINALS_WEEK_WEDNESDAY_PERIOD_SCHEDULE[],2,TRUE),
       VLOOKUP(Attendance!$G3245,REGULAR_WEEK_SCHEDULE[[Wednesday]:[Period]],4,TRUE))),
IF(WEEKDAY($J3245) = 5,
       IF(COUNTIF(BLOCK_THURSDAY_DATES[],Attendance!$J3245) &gt; 0, VLOOKUP(Attendance!$G3245,BLOCK_THURSDAY_PERIOD_SCHEDULE[],2,TRUE),
       IF(COUNTIF(FINALS_WEEK_THURSDAY_DATE[],Attendance!$J3245) &gt; 0, VLOOKUP(Attendance!$G3245,FINALS_WEEK_THURSDAY_PERIOD_SCHEDULE[],2,TRUE),
       VLOOKUP(Attendance!$G3245,REGULAR_WEEK_SCHEDULE[[Thursday]:[Period]],3,TRUE))),
IF(WEEKDAY(Attendance!$J3245) = 6,
       IF(COUNTIF(FINALS_WEEK_FRIDAY_DATE[],Attendance!$J3245) &gt; 0, VLOOKUP(Attendance!$G3245,FINALS_WEEK_FRIDAY_PERIOD_SCHEDULE[],2,TRUE),
       VLOOKUP(Attendance!$G3245,REGULAR_WEEK_SCHEDULE[[Friday]:[Period]],2,TRUE))))))))))</f>
        <v/>
      </c>
      <c r="J3245" s="41" t="str">
        <f t="shared" ca="1" si="155"/>
        <v/>
      </c>
      <c r="K3245" s="41" t="str">
        <f>IF($A3245 &lt;&gt; "",VLOOKUP($A3245,'Student reference sheet'!$A$2:$V$2329, 7,FALSE), "")</f>
        <v/>
      </c>
      <c r="L3245" s="30" t="str">
        <f>IF($A3245 ="", "", VLOOKUP($A3245, 'Student reference sheet'!$A$2:$Z$2603,23,FALSE))</f>
        <v/>
      </c>
      <c r="M3245" s="30" t="str">
        <f>IF($A3245 ="", "", VLOOKUP($A3245, 'Student reference sheet'!$A$2:$Z$2603,24,FALSE))</f>
        <v/>
      </c>
      <c r="N3245" s="30" t="str">
        <f>IF($A3245 ="", "", VLOOKUP($A3245, 'Student reference sheet'!$A$2:$Z$2603,26,FALSE))</f>
        <v/>
      </c>
      <c r="O3245" s="30" t="str">
        <f>IF($A3245 ="", "", VLOOKUP($A3245, 'Student reference sheet'!$A$2:$Z$2603,25,FALSE))</f>
        <v/>
      </c>
      <c r="P3245" s="39" t="str">
        <f>IF($A3245 = "", "", IF(OR(VLOOKUP($A3245,'Student reference sheet'!$A$2:$V$2400,8,FALSE) = "R",  VLOOKUP($A3245,'Student reference sheet'!$A$2:$V$2400,8,FALSE) = "L"), "X", ""))</f>
        <v/>
      </c>
      <c r="Q3245" s="39" t="str">
        <f>IF($A3245 ="", "", VLOOKUP($A3245, 'Student reference sheet'!$A$2:$V$2603,22,FALSE))</f>
        <v/>
      </c>
      <c r="R3245" s="39" t="str">
        <f>IF($A3245 &lt;&gt; "",VLOOKUP($A3245,'Student reference sheet'!$A$2:$V$2329, 5,FALSE), "")</f>
        <v/>
      </c>
      <c r="S3245" s="39" t="str">
        <f>IF($A3245 &lt;&gt; "",VLOOKUP($A3245,'Student reference sheet'!$A$2:$V$2329, 6,FALSE), "")</f>
        <v/>
      </c>
      <c r="T3245" s="30" t="str">
        <f>IF($A3245 = "","",
IF(VLOOKUP($A3245,'Student reference sheet'!$A$2:$V$2329, 10,FALSE) = "Y", "Hispanic",
IF(VLOOKUP($A3245,'Student reference sheet'!$A$2:$V$2329,11,FALSE) &lt;&gt; "",
IF(VLOOKUP($A3245,'Student reference sheet'!$A$2:$V$2329,11,FALSE) = "UNK", "Unknown", VLOOKUP(VALUE(VLOOKUP($A3245,'Student reference sheet'!$A$2:$V$2329,11,FALSE)),'Ethnicity Reference'!$A$2:$B$22,2,FALSE)),
IF(VLOOKUP($A3245,'Student reference sheet'!$A$2:$V$2329,9,FALSE) &lt;&gt; "", VLOOKUP(VALUE(VLOOKUP($A3245,'Student reference sheet'!$A$2:$V$2329,9,FALSE)),'Ethnicity Reference'!$A$2:$B$22,2,FALSE),"Unknown"))))</f>
        <v/>
      </c>
      <c r="U3245" s="35"/>
    </row>
    <row r="3246" spans="1:21" ht="15.75">
      <c r="A3246" s="47"/>
      <c r="B3246" s="33"/>
      <c r="C3246" s="39" t="str">
        <f>IF($A3246 &lt;&gt; "",VLOOKUP($A3246,'Student reference sheet'!$A$2:$V$2329, 3,FALSE), "")</f>
        <v/>
      </c>
      <c r="D3246" s="39" t="str">
        <f>IF($A3246 &lt;&gt; "",VLOOKUP($A3246,'Student reference sheet'!$A$2:$V$2329, 2,FALSE), "")</f>
        <v/>
      </c>
      <c r="E3246" s="35"/>
      <c r="F3246" s="34"/>
      <c r="G3246" s="40" t="str">
        <f t="shared" ca="1" si="153"/>
        <v/>
      </c>
      <c r="H3246" s="40" t="str">
        <f t="shared" ca="1" si="154"/>
        <v/>
      </c>
      <c r="I3246" s="36" t="str">
        <f>IF($A3246 = "", "",
IF(COUNTIF(MINIMUM_DAY_DATES[], Attendance!J3246) &gt; 0, VLOOKUP(Attendance!$G3246,MINIMUM_DAY_PERIOD_SCHEDULE[], 2,TRUE),
IF(COUNTIF(RALLY_DATES[], Attendance!J3246) &gt; 0, VLOOKUP(Attendance!$G3246,RALLY_PERIOD_SCHEDULE[], 2,TRUE),
IF(WEEKDAY(Attendance!$J3246) = 2,
       IF(COUNTIF(FINALS_WEEK_MONDAY_DATE[],Attendance!$J3246) &gt; 0, VLOOKUP(Attendance!$G3246,FINALS_WEEK_MONDAY_PERIOD_SCHEDULE[],2,TRUE),
       VLOOKUP(Attendance!$G3246,REGULAR_WEEK_SCHEDULE[],6,TRUE)),
IF(WEEKDAY($J3246) = 3,
       IF(COUNTIF(FINALS_WEEK_TUESDAY_DATE[],Attendance!$J3246) &gt; 0, VLOOKUP(Attendance!$G3246,FINALS_WEEK_TUESDAY_PERIOD_SCHEDULE[],2,TRUE),
       VLOOKUP(Attendance!$G3246,REGULAR_WEEK_SCHEDULE[[Tuesday]:[Period]],5,TRUE)),
IF(WEEKDAY(Attendance!$J3246) = 4,
        IF(COUNTIF(BLOCK_WEDNESDAY_DATES[],Attendance!$J3246) &gt; 0, VLOOKUP(Attendance!$G3246,BLOCK_WEDNESDAY_PERIOD_SCHEDULE[],2,TRUE),
        IF(COUNTIF(FINALS_WEEK_WEDNESDAY_DATE[],Attendance!$J3246) &gt; 0, VLOOKUP(Attendance!$G3246,FINALS_WEEK_WEDNESDAY_PERIOD_SCHEDULE[],2,TRUE),
       VLOOKUP(Attendance!$G3246,REGULAR_WEEK_SCHEDULE[[Wednesday]:[Period]],4,TRUE))),
IF(WEEKDAY($J3246) = 5,
       IF(COUNTIF(BLOCK_THURSDAY_DATES[],Attendance!$J3246) &gt; 0, VLOOKUP(Attendance!$G3246,BLOCK_THURSDAY_PERIOD_SCHEDULE[],2,TRUE),
       IF(COUNTIF(FINALS_WEEK_THURSDAY_DATE[],Attendance!$J3246) &gt; 0, VLOOKUP(Attendance!$G3246,FINALS_WEEK_THURSDAY_PERIOD_SCHEDULE[],2,TRUE),
       VLOOKUP(Attendance!$G3246,REGULAR_WEEK_SCHEDULE[[Thursday]:[Period]],3,TRUE))),
IF(WEEKDAY(Attendance!$J3246) = 6,
       IF(COUNTIF(FINALS_WEEK_FRIDAY_DATE[],Attendance!$J3246) &gt; 0, VLOOKUP(Attendance!$G3246,FINALS_WEEK_FRIDAY_PERIOD_SCHEDULE[],2,TRUE),
       VLOOKUP(Attendance!$G3246,REGULAR_WEEK_SCHEDULE[[Friday]:[Period]],2,TRUE))))))))))</f>
        <v/>
      </c>
      <c r="J3246" s="41" t="str">
        <f t="shared" ca="1" si="155"/>
        <v/>
      </c>
      <c r="K3246" s="41" t="str">
        <f>IF($A3246 &lt;&gt; "",VLOOKUP($A3246,'Student reference sheet'!$A$2:$V$2329, 7,FALSE), "")</f>
        <v/>
      </c>
      <c r="L3246" s="30" t="str">
        <f>IF($A3246 ="", "", VLOOKUP($A3246, 'Student reference sheet'!$A$2:$Z$2603,23,FALSE))</f>
        <v/>
      </c>
      <c r="M3246" s="30" t="str">
        <f>IF($A3246 ="", "", VLOOKUP($A3246, 'Student reference sheet'!$A$2:$Z$2603,24,FALSE))</f>
        <v/>
      </c>
      <c r="N3246" s="30" t="str">
        <f>IF($A3246 ="", "", VLOOKUP($A3246, 'Student reference sheet'!$A$2:$Z$2603,26,FALSE))</f>
        <v/>
      </c>
      <c r="O3246" s="30" t="str">
        <f>IF($A3246 ="", "", VLOOKUP($A3246, 'Student reference sheet'!$A$2:$Z$2603,25,FALSE))</f>
        <v/>
      </c>
      <c r="P3246" s="39" t="str">
        <f>IF($A3246 = "", "", IF(OR(VLOOKUP($A3246,'Student reference sheet'!$A$2:$V$2400,8,FALSE) = "R",  VLOOKUP($A3246,'Student reference sheet'!$A$2:$V$2400,8,FALSE) = "L"), "X", ""))</f>
        <v/>
      </c>
      <c r="Q3246" s="39" t="str">
        <f>IF($A3246 ="", "", VLOOKUP($A3246, 'Student reference sheet'!$A$2:$V$2603,22,FALSE))</f>
        <v/>
      </c>
      <c r="R3246" s="39" t="str">
        <f>IF($A3246 &lt;&gt; "",VLOOKUP($A3246,'Student reference sheet'!$A$2:$V$2329, 5,FALSE), "")</f>
        <v/>
      </c>
      <c r="S3246" s="39" t="str">
        <f>IF($A3246 &lt;&gt; "",VLOOKUP($A3246,'Student reference sheet'!$A$2:$V$2329, 6,FALSE), "")</f>
        <v/>
      </c>
      <c r="T3246" s="30" t="str">
        <f>IF($A3246 = "","",
IF(VLOOKUP($A3246,'Student reference sheet'!$A$2:$V$2329, 10,FALSE) = "Y", "Hispanic",
IF(VLOOKUP($A3246,'Student reference sheet'!$A$2:$V$2329,11,FALSE) &lt;&gt; "",
IF(VLOOKUP($A3246,'Student reference sheet'!$A$2:$V$2329,11,FALSE) = "UNK", "Unknown", VLOOKUP(VALUE(VLOOKUP($A3246,'Student reference sheet'!$A$2:$V$2329,11,FALSE)),'Ethnicity Reference'!$A$2:$B$22,2,FALSE)),
IF(VLOOKUP($A3246,'Student reference sheet'!$A$2:$V$2329,9,FALSE) &lt;&gt; "", VLOOKUP(VALUE(VLOOKUP($A3246,'Student reference sheet'!$A$2:$V$2329,9,FALSE)),'Ethnicity Reference'!$A$2:$B$22,2,FALSE),"Unknown"))))</f>
        <v/>
      </c>
      <c r="U3246" s="35"/>
    </row>
    <row r="3247" spans="1:21" ht="15.75">
      <c r="A3247" s="47"/>
      <c r="B3247" s="33"/>
      <c r="C3247" s="39" t="str">
        <f>IF($A3247 &lt;&gt; "",VLOOKUP($A3247,'Student reference sheet'!$A$2:$V$2329, 3,FALSE), "")</f>
        <v/>
      </c>
      <c r="D3247" s="39" t="str">
        <f>IF($A3247 &lt;&gt; "",VLOOKUP($A3247,'Student reference sheet'!$A$2:$V$2329, 2,FALSE), "")</f>
        <v/>
      </c>
      <c r="E3247" s="35"/>
      <c r="F3247" s="34"/>
      <c r="G3247" s="40" t="str">
        <f t="shared" ca="1" si="153"/>
        <v/>
      </c>
      <c r="H3247" s="40" t="str">
        <f t="shared" ca="1" si="154"/>
        <v/>
      </c>
      <c r="I3247" s="36" t="str">
        <f>IF($A3247 = "", "",
IF(COUNTIF(MINIMUM_DAY_DATES[], Attendance!J3247) &gt; 0, VLOOKUP(Attendance!$G3247,MINIMUM_DAY_PERIOD_SCHEDULE[], 2,TRUE),
IF(COUNTIF(RALLY_DATES[], Attendance!J3247) &gt; 0, VLOOKUP(Attendance!$G3247,RALLY_PERIOD_SCHEDULE[], 2,TRUE),
IF(WEEKDAY(Attendance!$J3247) = 2,
       IF(COUNTIF(FINALS_WEEK_MONDAY_DATE[],Attendance!$J3247) &gt; 0, VLOOKUP(Attendance!$G3247,FINALS_WEEK_MONDAY_PERIOD_SCHEDULE[],2,TRUE),
       VLOOKUP(Attendance!$G3247,REGULAR_WEEK_SCHEDULE[],6,TRUE)),
IF(WEEKDAY($J3247) = 3,
       IF(COUNTIF(FINALS_WEEK_TUESDAY_DATE[],Attendance!$J3247) &gt; 0, VLOOKUP(Attendance!$G3247,FINALS_WEEK_TUESDAY_PERIOD_SCHEDULE[],2,TRUE),
       VLOOKUP(Attendance!$G3247,REGULAR_WEEK_SCHEDULE[[Tuesday]:[Period]],5,TRUE)),
IF(WEEKDAY(Attendance!$J3247) = 4,
        IF(COUNTIF(BLOCK_WEDNESDAY_DATES[],Attendance!$J3247) &gt; 0, VLOOKUP(Attendance!$G3247,BLOCK_WEDNESDAY_PERIOD_SCHEDULE[],2,TRUE),
        IF(COUNTIF(FINALS_WEEK_WEDNESDAY_DATE[],Attendance!$J3247) &gt; 0, VLOOKUP(Attendance!$G3247,FINALS_WEEK_WEDNESDAY_PERIOD_SCHEDULE[],2,TRUE),
       VLOOKUP(Attendance!$G3247,REGULAR_WEEK_SCHEDULE[[Wednesday]:[Period]],4,TRUE))),
IF(WEEKDAY($J3247) = 5,
       IF(COUNTIF(BLOCK_THURSDAY_DATES[],Attendance!$J3247) &gt; 0, VLOOKUP(Attendance!$G3247,BLOCK_THURSDAY_PERIOD_SCHEDULE[],2,TRUE),
       IF(COUNTIF(FINALS_WEEK_THURSDAY_DATE[],Attendance!$J3247) &gt; 0, VLOOKUP(Attendance!$G3247,FINALS_WEEK_THURSDAY_PERIOD_SCHEDULE[],2,TRUE),
       VLOOKUP(Attendance!$G3247,REGULAR_WEEK_SCHEDULE[[Thursday]:[Period]],3,TRUE))),
IF(WEEKDAY(Attendance!$J3247) = 6,
       IF(COUNTIF(FINALS_WEEK_FRIDAY_DATE[],Attendance!$J3247) &gt; 0, VLOOKUP(Attendance!$G3247,FINALS_WEEK_FRIDAY_PERIOD_SCHEDULE[],2,TRUE),
       VLOOKUP(Attendance!$G3247,REGULAR_WEEK_SCHEDULE[[Friday]:[Period]],2,TRUE))))))))))</f>
        <v/>
      </c>
      <c r="J3247" s="41" t="str">
        <f t="shared" ca="1" si="155"/>
        <v/>
      </c>
      <c r="K3247" s="41" t="str">
        <f>IF($A3247 &lt;&gt; "",VLOOKUP($A3247,'Student reference sheet'!$A$2:$V$2329, 7,FALSE), "")</f>
        <v/>
      </c>
      <c r="L3247" s="30" t="str">
        <f>IF($A3247 ="", "", VLOOKUP($A3247, 'Student reference sheet'!$A$2:$Z$2603,23,FALSE))</f>
        <v/>
      </c>
      <c r="M3247" s="30" t="str">
        <f>IF($A3247 ="", "", VLOOKUP($A3247, 'Student reference sheet'!$A$2:$Z$2603,24,FALSE))</f>
        <v/>
      </c>
      <c r="N3247" s="30" t="str">
        <f>IF($A3247 ="", "", VLOOKUP($A3247, 'Student reference sheet'!$A$2:$Z$2603,26,FALSE))</f>
        <v/>
      </c>
      <c r="O3247" s="30" t="str">
        <f>IF($A3247 ="", "", VLOOKUP($A3247, 'Student reference sheet'!$A$2:$Z$2603,25,FALSE))</f>
        <v/>
      </c>
      <c r="P3247" s="39" t="str">
        <f>IF($A3247 = "", "", IF(OR(VLOOKUP($A3247,'Student reference sheet'!$A$2:$V$2400,8,FALSE) = "R",  VLOOKUP($A3247,'Student reference sheet'!$A$2:$V$2400,8,FALSE) = "L"), "X", ""))</f>
        <v/>
      </c>
      <c r="Q3247" s="39" t="str">
        <f>IF($A3247 ="", "", VLOOKUP($A3247, 'Student reference sheet'!$A$2:$V$2603,22,FALSE))</f>
        <v/>
      </c>
      <c r="R3247" s="39" t="str">
        <f>IF($A3247 &lt;&gt; "",VLOOKUP($A3247,'Student reference sheet'!$A$2:$V$2329, 5,FALSE), "")</f>
        <v/>
      </c>
      <c r="S3247" s="39" t="str">
        <f>IF($A3247 &lt;&gt; "",VLOOKUP($A3247,'Student reference sheet'!$A$2:$V$2329, 6,FALSE), "")</f>
        <v/>
      </c>
      <c r="T3247" s="30" t="str">
        <f>IF($A3247 = "","",
IF(VLOOKUP($A3247,'Student reference sheet'!$A$2:$V$2329, 10,FALSE) = "Y", "Hispanic",
IF(VLOOKUP($A3247,'Student reference sheet'!$A$2:$V$2329,11,FALSE) &lt;&gt; "",
IF(VLOOKUP($A3247,'Student reference sheet'!$A$2:$V$2329,11,FALSE) = "UNK", "Unknown", VLOOKUP(VALUE(VLOOKUP($A3247,'Student reference sheet'!$A$2:$V$2329,11,FALSE)),'Ethnicity Reference'!$A$2:$B$22,2,FALSE)),
IF(VLOOKUP($A3247,'Student reference sheet'!$A$2:$V$2329,9,FALSE) &lt;&gt; "", VLOOKUP(VALUE(VLOOKUP($A3247,'Student reference sheet'!$A$2:$V$2329,9,FALSE)),'Ethnicity Reference'!$A$2:$B$22,2,FALSE),"Unknown"))))</f>
        <v/>
      </c>
      <c r="U3247" s="35"/>
    </row>
    <row r="3248" spans="1:21" ht="15.75">
      <c r="A3248" s="47"/>
      <c r="B3248" s="33"/>
      <c r="C3248" s="39" t="str">
        <f>IF($A3248 &lt;&gt; "",VLOOKUP($A3248,'Student reference sheet'!$A$2:$V$2329, 3,FALSE), "")</f>
        <v/>
      </c>
      <c r="D3248" s="39" t="str">
        <f>IF($A3248 &lt;&gt; "",VLOOKUP($A3248,'Student reference sheet'!$A$2:$V$2329, 2,FALSE), "")</f>
        <v/>
      </c>
      <c r="E3248" s="35"/>
      <c r="F3248" s="34"/>
      <c r="G3248" s="40" t="str">
        <f t="shared" ca="1" si="153"/>
        <v/>
      </c>
      <c r="H3248" s="40" t="str">
        <f t="shared" ca="1" si="154"/>
        <v/>
      </c>
      <c r="I3248" s="36" t="str">
        <f>IF($A3248 = "", "",
IF(COUNTIF(MINIMUM_DAY_DATES[], Attendance!J3248) &gt; 0, VLOOKUP(Attendance!$G3248,MINIMUM_DAY_PERIOD_SCHEDULE[], 2,TRUE),
IF(COUNTIF(RALLY_DATES[], Attendance!J3248) &gt; 0, VLOOKUP(Attendance!$G3248,RALLY_PERIOD_SCHEDULE[], 2,TRUE),
IF(WEEKDAY(Attendance!$J3248) = 2,
       IF(COUNTIF(FINALS_WEEK_MONDAY_DATE[],Attendance!$J3248) &gt; 0, VLOOKUP(Attendance!$G3248,FINALS_WEEK_MONDAY_PERIOD_SCHEDULE[],2,TRUE),
       VLOOKUP(Attendance!$G3248,REGULAR_WEEK_SCHEDULE[],6,TRUE)),
IF(WEEKDAY($J3248) = 3,
       IF(COUNTIF(FINALS_WEEK_TUESDAY_DATE[],Attendance!$J3248) &gt; 0, VLOOKUP(Attendance!$G3248,FINALS_WEEK_TUESDAY_PERIOD_SCHEDULE[],2,TRUE),
       VLOOKUP(Attendance!$G3248,REGULAR_WEEK_SCHEDULE[[Tuesday]:[Period]],5,TRUE)),
IF(WEEKDAY(Attendance!$J3248) = 4,
        IF(COUNTIF(BLOCK_WEDNESDAY_DATES[],Attendance!$J3248) &gt; 0, VLOOKUP(Attendance!$G3248,BLOCK_WEDNESDAY_PERIOD_SCHEDULE[],2,TRUE),
        IF(COUNTIF(FINALS_WEEK_WEDNESDAY_DATE[],Attendance!$J3248) &gt; 0, VLOOKUP(Attendance!$G3248,FINALS_WEEK_WEDNESDAY_PERIOD_SCHEDULE[],2,TRUE),
       VLOOKUP(Attendance!$G3248,REGULAR_WEEK_SCHEDULE[[Wednesday]:[Period]],4,TRUE))),
IF(WEEKDAY($J3248) = 5,
       IF(COUNTIF(BLOCK_THURSDAY_DATES[],Attendance!$J3248) &gt; 0, VLOOKUP(Attendance!$G3248,BLOCK_THURSDAY_PERIOD_SCHEDULE[],2,TRUE),
       IF(COUNTIF(FINALS_WEEK_THURSDAY_DATE[],Attendance!$J3248) &gt; 0, VLOOKUP(Attendance!$G3248,FINALS_WEEK_THURSDAY_PERIOD_SCHEDULE[],2,TRUE),
       VLOOKUP(Attendance!$G3248,REGULAR_WEEK_SCHEDULE[[Thursday]:[Period]],3,TRUE))),
IF(WEEKDAY(Attendance!$J3248) = 6,
       IF(COUNTIF(FINALS_WEEK_FRIDAY_DATE[],Attendance!$J3248) &gt; 0, VLOOKUP(Attendance!$G3248,FINALS_WEEK_FRIDAY_PERIOD_SCHEDULE[],2,TRUE),
       VLOOKUP(Attendance!$G3248,REGULAR_WEEK_SCHEDULE[[Friday]:[Period]],2,TRUE))))))))))</f>
        <v/>
      </c>
      <c r="J3248" s="41" t="str">
        <f t="shared" ca="1" si="155"/>
        <v/>
      </c>
      <c r="K3248" s="41" t="str">
        <f>IF($A3248 &lt;&gt; "",VLOOKUP($A3248,'Student reference sheet'!$A$2:$V$2329, 7,FALSE), "")</f>
        <v/>
      </c>
      <c r="L3248" s="30" t="str">
        <f>IF($A3248 ="", "", VLOOKUP($A3248, 'Student reference sheet'!$A$2:$Z$2603,23,FALSE))</f>
        <v/>
      </c>
      <c r="M3248" s="30" t="str">
        <f>IF($A3248 ="", "", VLOOKUP($A3248, 'Student reference sheet'!$A$2:$Z$2603,24,FALSE))</f>
        <v/>
      </c>
      <c r="N3248" s="30" t="str">
        <f>IF($A3248 ="", "", VLOOKUP($A3248, 'Student reference sheet'!$A$2:$Z$2603,26,FALSE))</f>
        <v/>
      </c>
      <c r="O3248" s="30" t="str">
        <f>IF($A3248 ="", "", VLOOKUP($A3248, 'Student reference sheet'!$A$2:$Z$2603,25,FALSE))</f>
        <v/>
      </c>
      <c r="P3248" s="39" t="str">
        <f>IF($A3248 = "", "", IF(OR(VLOOKUP($A3248,'Student reference sheet'!$A$2:$V$2400,8,FALSE) = "R",  VLOOKUP($A3248,'Student reference sheet'!$A$2:$V$2400,8,FALSE) = "L"), "X", ""))</f>
        <v/>
      </c>
      <c r="Q3248" s="39" t="str">
        <f>IF($A3248 ="", "", VLOOKUP($A3248, 'Student reference sheet'!$A$2:$V$2603,22,FALSE))</f>
        <v/>
      </c>
      <c r="R3248" s="39" t="str">
        <f>IF($A3248 &lt;&gt; "",VLOOKUP($A3248,'Student reference sheet'!$A$2:$V$2329, 5,FALSE), "")</f>
        <v/>
      </c>
      <c r="S3248" s="39" t="str">
        <f>IF($A3248 &lt;&gt; "",VLOOKUP($A3248,'Student reference sheet'!$A$2:$V$2329, 6,FALSE), "")</f>
        <v/>
      </c>
      <c r="T3248" s="30" t="str">
        <f>IF($A3248 = "","",
IF(VLOOKUP($A3248,'Student reference sheet'!$A$2:$V$2329, 10,FALSE) = "Y", "Hispanic",
IF(VLOOKUP($A3248,'Student reference sheet'!$A$2:$V$2329,11,FALSE) &lt;&gt; "",
IF(VLOOKUP($A3248,'Student reference sheet'!$A$2:$V$2329,11,FALSE) = "UNK", "Unknown", VLOOKUP(VALUE(VLOOKUP($A3248,'Student reference sheet'!$A$2:$V$2329,11,FALSE)),'Ethnicity Reference'!$A$2:$B$22,2,FALSE)),
IF(VLOOKUP($A3248,'Student reference sheet'!$A$2:$V$2329,9,FALSE) &lt;&gt; "", VLOOKUP(VALUE(VLOOKUP($A3248,'Student reference sheet'!$A$2:$V$2329,9,FALSE)),'Ethnicity Reference'!$A$2:$B$22,2,FALSE),"Unknown"))))</f>
        <v/>
      </c>
      <c r="U3248" s="35"/>
    </row>
    <row r="3249" spans="1:21" ht="15.75">
      <c r="A3249" s="47"/>
      <c r="B3249" s="33"/>
      <c r="C3249" s="39" t="str">
        <f>IF($A3249 &lt;&gt; "",VLOOKUP($A3249,'Student reference sheet'!$A$2:$V$2329, 3,FALSE), "")</f>
        <v/>
      </c>
      <c r="D3249" s="39" t="str">
        <f>IF($A3249 &lt;&gt; "",VLOOKUP($A3249,'Student reference sheet'!$A$2:$V$2329, 2,FALSE), "")</f>
        <v/>
      </c>
      <c r="E3249" s="35"/>
      <c r="F3249" s="34"/>
      <c r="G3249" s="40" t="str">
        <f t="shared" ca="1" si="153"/>
        <v/>
      </c>
      <c r="H3249" s="40" t="str">
        <f t="shared" ca="1" si="154"/>
        <v/>
      </c>
      <c r="I3249" s="36" t="str">
        <f>IF($A3249 = "", "",
IF(COUNTIF(MINIMUM_DAY_DATES[], Attendance!J3249) &gt; 0, VLOOKUP(Attendance!$G3249,MINIMUM_DAY_PERIOD_SCHEDULE[], 2,TRUE),
IF(COUNTIF(RALLY_DATES[], Attendance!J3249) &gt; 0, VLOOKUP(Attendance!$G3249,RALLY_PERIOD_SCHEDULE[], 2,TRUE),
IF(WEEKDAY(Attendance!$J3249) = 2,
       IF(COUNTIF(FINALS_WEEK_MONDAY_DATE[],Attendance!$J3249) &gt; 0, VLOOKUP(Attendance!$G3249,FINALS_WEEK_MONDAY_PERIOD_SCHEDULE[],2,TRUE),
       VLOOKUP(Attendance!$G3249,REGULAR_WEEK_SCHEDULE[],6,TRUE)),
IF(WEEKDAY($J3249) = 3,
       IF(COUNTIF(FINALS_WEEK_TUESDAY_DATE[],Attendance!$J3249) &gt; 0, VLOOKUP(Attendance!$G3249,FINALS_WEEK_TUESDAY_PERIOD_SCHEDULE[],2,TRUE),
       VLOOKUP(Attendance!$G3249,REGULAR_WEEK_SCHEDULE[[Tuesday]:[Period]],5,TRUE)),
IF(WEEKDAY(Attendance!$J3249) = 4,
        IF(COUNTIF(BLOCK_WEDNESDAY_DATES[],Attendance!$J3249) &gt; 0, VLOOKUP(Attendance!$G3249,BLOCK_WEDNESDAY_PERIOD_SCHEDULE[],2,TRUE),
        IF(COUNTIF(FINALS_WEEK_WEDNESDAY_DATE[],Attendance!$J3249) &gt; 0, VLOOKUP(Attendance!$G3249,FINALS_WEEK_WEDNESDAY_PERIOD_SCHEDULE[],2,TRUE),
       VLOOKUP(Attendance!$G3249,REGULAR_WEEK_SCHEDULE[[Wednesday]:[Period]],4,TRUE))),
IF(WEEKDAY($J3249) = 5,
       IF(COUNTIF(BLOCK_THURSDAY_DATES[],Attendance!$J3249) &gt; 0, VLOOKUP(Attendance!$G3249,BLOCK_THURSDAY_PERIOD_SCHEDULE[],2,TRUE),
       IF(COUNTIF(FINALS_WEEK_THURSDAY_DATE[],Attendance!$J3249) &gt; 0, VLOOKUP(Attendance!$G3249,FINALS_WEEK_THURSDAY_PERIOD_SCHEDULE[],2,TRUE),
       VLOOKUP(Attendance!$G3249,REGULAR_WEEK_SCHEDULE[[Thursday]:[Period]],3,TRUE))),
IF(WEEKDAY(Attendance!$J3249) = 6,
       IF(COUNTIF(FINALS_WEEK_FRIDAY_DATE[],Attendance!$J3249) &gt; 0, VLOOKUP(Attendance!$G3249,FINALS_WEEK_FRIDAY_PERIOD_SCHEDULE[],2,TRUE),
       VLOOKUP(Attendance!$G3249,REGULAR_WEEK_SCHEDULE[[Friday]:[Period]],2,TRUE))))))))))</f>
        <v/>
      </c>
      <c r="J3249" s="41" t="str">
        <f t="shared" ca="1" si="155"/>
        <v/>
      </c>
      <c r="K3249" s="41" t="str">
        <f>IF($A3249 &lt;&gt; "",VLOOKUP($A3249,'Student reference sheet'!$A$2:$V$2329, 7,FALSE), "")</f>
        <v/>
      </c>
      <c r="L3249" s="30" t="str">
        <f>IF($A3249 ="", "", VLOOKUP($A3249, 'Student reference sheet'!$A$2:$Z$2603,23,FALSE))</f>
        <v/>
      </c>
      <c r="M3249" s="30" t="str">
        <f>IF($A3249 ="", "", VLOOKUP($A3249, 'Student reference sheet'!$A$2:$Z$2603,24,FALSE))</f>
        <v/>
      </c>
      <c r="N3249" s="30" t="str">
        <f>IF($A3249 ="", "", VLOOKUP($A3249, 'Student reference sheet'!$A$2:$Z$2603,26,FALSE))</f>
        <v/>
      </c>
      <c r="O3249" s="30" t="str">
        <f>IF($A3249 ="", "", VLOOKUP($A3249, 'Student reference sheet'!$A$2:$Z$2603,25,FALSE))</f>
        <v/>
      </c>
      <c r="P3249" s="39" t="str">
        <f>IF($A3249 = "", "", IF(OR(VLOOKUP($A3249,'Student reference sheet'!$A$2:$V$2400,8,FALSE) = "R",  VLOOKUP($A3249,'Student reference sheet'!$A$2:$V$2400,8,FALSE) = "L"), "X", ""))</f>
        <v/>
      </c>
      <c r="Q3249" s="39" t="str">
        <f>IF($A3249 ="", "", VLOOKUP($A3249, 'Student reference sheet'!$A$2:$V$2603,22,FALSE))</f>
        <v/>
      </c>
      <c r="R3249" s="39" t="str">
        <f>IF($A3249 &lt;&gt; "",VLOOKUP($A3249,'Student reference sheet'!$A$2:$V$2329, 5,FALSE), "")</f>
        <v/>
      </c>
      <c r="S3249" s="39" t="str">
        <f>IF($A3249 &lt;&gt; "",VLOOKUP($A3249,'Student reference sheet'!$A$2:$V$2329, 6,FALSE), "")</f>
        <v/>
      </c>
      <c r="T3249" s="30" t="str">
        <f>IF($A3249 = "","",
IF(VLOOKUP($A3249,'Student reference sheet'!$A$2:$V$2329, 10,FALSE) = "Y", "Hispanic",
IF(VLOOKUP($A3249,'Student reference sheet'!$A$2:$V$2329,11,FALSE) &lt;&gt; "",
IF(VLOOKUP($A3249,'Student reference sheet'!$A$2:$V$2329,11,FALSE) = "UNK", "Unknown", VLOOKUP(VALUE(VLOOKUP($A3249,'Student reference sheet'!$A$2:$V$2329,11,FALSE)),'Ethnicity Reference'!$A$2:$B$22,2,FALSE)),
IF(VLOOKUP($A3249,'Student reference sheet'!$A$2:$V$2329,9,FALSE) &lt;&gt; "", VLOOKUP(VALUE(VLOOKUP($A3249,'Student reference sheet'!$A$2:$V$2329,9,FALSE)),'Ethnicity Reference'!$A$2:$B$22,2,FALSE),"Unknown"))))</f>
        <v/>
      </c>
      <c r="U3249" s="35"/>
    </row>
    <row r="3250" spans="1:21" ht="15.75">
      <c r="A3250" s="47"/>
      <c r="B3250" s="33"/>
      <c r="C3250" s="39" t="str">
        <f>IF($A3250 &lt;&gt; "",VLOOKUP($A3250,'Student reference sheet'!$A$2:$V$2329, 3,FALSE), "")</f>
        <v/>
      </c>
      <c r="D3250" s="39" t="str">
        <f>IF($A3250 &lt;&gt; "",VLOOKUP($A3250,'Student reference sheet'!$A$2:$V$2329, 2,FALSE), "")</f>
        <v/>
      </c>
      <c r="E3250" s="35"/>
      <c r="F3250" s="34"/>
      <c r="G3250" s="40" t="str">
        <f t="shared" ca="1" si="153"/>
        <v/>
      </c>
      <c r="H3250" s="40" t="str">
        <f t="shared" ca="1" si="154"/>
        <v/>
      </c>
      <c r="I3250" s="36" t="str">
        <f>IF($A3250 = "", "",
IF(COUNTIF(MINIMUM_DAY_DATES[], Attendance!J3250) &gt; 0, VLOOKUP(Attendance!$G3250,MINIMUM_DAY_PERIOD_SCHEDULE[], 2,TRUE),
IF(COUNTIF(RALLY_DATES[], Attendance!J3250) &gt; 0, VLOOKUP(Attendance!$G3250,RALLY_PERIOD_SCHEDULE[], 2,TRUE),
IF(WEEKDAY(Attendance!$J3250) = 2,
       IF(COUNTIF(FINALS_WEEK_MONDAY_DATE[],Attendance!$J3250) &gt; 0, VLOOKUP(Attendance!$G3250,FINALS_WEEK_MONDAY_PERIOD_SCHEDULE[],2,TRUE),
       VLOOKUP(Attendance!$G3250,REGULAR_WEEK_SCHEDULE[],6,TRUE)),
IF(WEEKDAY($J3250) = 3,
       IF(COUNTIF(FINALS_WEEK_TUESDAY_DATE[],Attendance!$J3250) &gt; 0, VLOOKUP(Attendance!$G3250,FINALS_WEEK_TUESDAY_PERIOD_SCHEDULE[],2,TRUE),
       VLOOKUP(Attendance!$G3250,REGULAR_WEEK_SCHEDULE[[Tuesday]:[Period]],5,TRUE)),
IF(WEEKDAY(Attendance!$J3250) = 4,
        IF(COUNTIF(BLOCK_WEDNESDAY_DATES[],Attendance!$J3250) &gt; 0, VLOOKUP(Attendance!$G3250,BLOCK_WEDNESDAY_PERIOD_SCHEDULE[],2,TRUE),
        IF(COUNTIF(FINALS_WEEK_WEDNESDAY_DATE[],Attendance!$J3250) &gt; 0, VLOOKUP(Attendance!$G3250,FINALS_WEEK_WEDNESDAY_PERIOD_SCHEDULE[],2,TRUE),
       VLOOKUP(Attendance!$G3250,REGULAR_WEEK_SCHEDULE[[Wednesday]:[Period]],4,TRUE))),
IF(WEEKDAY($J3250) = 5,
       IF(COUNTIF(BLOCK_THURSDAY_DATES[],Attendance!$J3250) &gt; 0, VLOOKUP(Attendance!$G3250,BLOCK_THURSDAY_PERIOD_SCHEDULE[],2,TRUE),
       IF(COUNTIF(FINALS_WEEK_THURSDAY_DATE[],Attendance!$J3250) &gt; 0, VLOOKUP(Attendance!$G3250,FINALS_WEEK_THURSDAY_PERIOD_SCHEDULE[],2,TRUE),
       VLOOKUP(Attendance!$G3250,REGULAR_WEEK_SCHEDULE[[Thursday]:[Period]],3,TRUE))),
IF(WEEKDAY(Attendance!$J3250) = 6,
       IF(COUNTIF(FINALS_WEEK_FRIDAY_DATE[],Attendance!$J3250) &gt; 0, VLOOKUP(Attendance!$G3250,FINALS_WEEK_FRIDAY_PERIOD_SCHEDULE[],2,TRUE),
       VLOOKUP(Attendance!$G3250,REGULAR_WEEK_SCHEDULE[[Friday]:[Period]],2,TRUE))))))))))</f>
        <v/>
      </c>
      <c r="J3250" s="41" t="str">
        <f t="shared" ca="1" si="155"/>
        <v/>
      </c>
      <c r="K3250" s="41" t="str">
        <f>IF($A3250 &lt;&gt; "",VLOOKUP($A3250,'Student reference sheet'!$A$2:$V$2329, 7,FALSE), "")</f>
        <v/>
      </c>
      <c r="L3250" s="30" t="str">
        <f>IF($A3250 ="", "", VLOOKUP($A3250, 'Student reference sheet'!$A$2:$Z$2603,23,FALSE))</f>
        <v/>
      </c>
      <c r="M3250" s="30" t="str">
        <f>IF($A3250 ="", "", VLOOKUP($A3250, 'Student reference sheet'!$A$2:$Z$2603,24,FALSE))</f>
        <v/>
      </c>
      <c r="N3250" s="30" t="str">
        <f>IF($A3250 ="", "", VLOOKUP($A3250, 'Student reference sheet'!$A$2:$Z$2603,26,FALSE))</f>
        <v/>
      </c>
      <c r="O3250" s="30" t="str">
        <f>IF($A3250 ="", "", VLOOKUP($A3250, 'Student reference sheet'!$A$2:$Z$2603,25,FALSE))</f>
        <v/>
      </c>
      <c r="P3250" s="39" t="str">
        <f>IF($A3250 = "", "", IF(OR(VLOOKUP($A3250,'Student reference sheet'!$A$2:$V$2400,8,FALSE) = "R",  VLOOKUP($A3250,'Student reference sheet'!$A$2:$V$2400,8,FALSE) = "L"), "X", ""))</f>
        <v/>
      </c>
      <c r="Q3250" s="39" t="str">
        <f>IF($A3250 ="", "", VLOOKUP($A3250, 'Student reference sheet'!$A$2:$V$2603,22,FALSE))</f>
        <v/>
      </c>
      <c r="R3250" s="39" t="str">
        <f>IF($A3250 &lt;&gt; "",VLOOKUP($A3250,'Student reference sheet'!$A$2:$V$2329, 5,FALSE), "")</f>
        <v/>
      </c>
      <c r="S3250" s="39" t="str">
        <f>IF($A3250 &lt;&gt; "",VLOOKUP($A3250,'Student reference sheet'!$A$2:$V$2329, 6,FALSE), "")</f>
        <v/>
      </c>
      <c r="T3250" s="30" t="str">
        <f>IF($A3250 = "","",
IF(VLOOKUP($A3250,'Student reference sheet'!$A$2:$V$2329, 10,FALSE) = "Y", "Hispanic",
IF(VLOOKUP($A3250,'Student reference sheet'!$A$2:$V$2329,11,FALSE) &lt;&gt; "",
IF(VLOOKUP($A3250,'Student reference sheet'!$A$2:$V$2329,11,FALSE) = "UNK", "Unknown", VLOOKUP(VALUE(VLOOKUP($A3250,'Student reference sheet'!$A$2:$V$2329,11,FALSE)),'Ethnicity Reference'!$A$2:$B$22,2,FALSE)),
IF(VLOOKUP($A3250,'Student reference sheet'!$A$2:$V$2329,9,FALSE) &lt;&gt; "", VLOOKUP(VALUE(VLOOKUP($A3250,'Student reference sheet'!$A$2:$V$2329,9,FALSE)),'Ethnicity Reference'!$A$2:$B$22,2,FALSE),"Unknown"))))</f>
        <v/>
      </c>
      <c r="U3250" s="35"/>
    </row>
    <row r="3251" spans="1:21" ht="15.75">
      <c r="A3251" s="47"/>
      <c r="B3251" s="33"/>
      <c r="C3251" s="39" t="str">
        <f>IF($A3251 &lt;&gt; "",VLOOKUP($A3251,'Student reference sheet'!$A$2:$V$2329, 3,FALSE), "")</f>
        <v/>
      </c>
      <c r="D3251" s="39" t="str">
        <f>IF($A3251 &lt;&gt; "",VLOOKUP($A3251,'Student reference sheet'!$A$2:$V$2329, 2,FALSE), "")</f>
        <v/>
      </c>
      <c r="E3251" s="35"/>
      <c r="F3251" s="34"/>
      <c r="G3251" s="40" t="str">
        <f t="shared" ca="1" si="153"/>
        <v/>
      </c>
      <c r="H3251" s="40" t="str">
        <f t="shared" ca="1" si="154"/>
        <v/>
      </c>
      <c r="I3251" s="36" t="str">
        <f>IF($A3251 = "", "",
IF(COUNTIF(MINIMUM_DAY_DATES[], Attendance!J3251) &gt; 0, VLOOKUP(Attendance!$G3251,MINIMUM_DAY_PERIOD_SCHEDULE[], 2,TRUE),
IF(COUNTIF(RALLY_DATES[], Attendance!J3251) &gt; 0, VLOOKUP(Attendance!$G3251,RALLY_PERIOD_SCHEDULE[], 2,TRUE),
IF(WEEKDAY(Attendance!$J3251) = 2,
       IF(COUNTIF(FINALS_WEEK_MONDAY_DATE[],Attendance!$J3251) &gt; 0, VLOOKUP(Attendance!$G3251,FINALS_WEEK_MONDAY_PERIOD_SCHEDULE[],2,TRUE),
       VLOOKUP(Attendance!$G3251,REGULAR_WEEK_SCHEDULE[],6,TRUE)),
IF(WEEKDAY($J3251) = 3,
       IF(COUNTIF(FINALS_WEEK_TUESDAY_DATE[],Attendance!$J3251) &gt; 0, VLOOKUP(Attendance!$G3251,FINALS_WEEK_TUESDAY_PERIOD_SCHEDULE[],2,TRUE),
       VLOOKUP(Attendance!$G3251,REGULAR_WEEK_SCHEDULE[[Tuesday]:[Period]],5,TRUE)),
IF(WEEKDAY(Attendance!$J3251) = 4,
        IF(COUNTIF(BLOCK_WEDNESDAY_DATES[],Attendance!$J3251) &gt; 0, VLOOKUP(Attendance!$G3251,BLOCK_WEDNESDAY_PERIOD_SCHEDULE[],2,TRUE),
        IF(COUNTIF(FINALS_WEEK_WEDNESDAY_DATE[],Attendance!$J3251) &gt; 0, VLOOKUP(Attendance!$G3251,FINALS_WEEK_WEDNESDAY_PERIOD_SCHEDULE[],2,TRUE),
       VLOOKUP(Attendance!$G3251,REGULAR_WEEK_SCHEDULE[[Wednesday]:[Period]],4,TRUE))),
IF(WEEKDAY($J3251) = 5,
       IF(COUNTIF(BLOCK_THURSDAY_DATES[],Attendance!$J3251) &gt; 0, VLOOKUP(Attendance!$G3251,BLOCK_THURSDAY_PERIOD_SCHEDULE[],2,TRUE),
       IF(COUNTIF(FINALS_WEEK_THURSDAY_DATE[],Attendance!$J3251) &gt; 0, VLOOKUP(Attendance!$G3251,FINALS_WEEK_THURSDAY_PERIOD_SCHEDULE[],2,TRUE),
       VLOOKUP(Attendance!$G3251,REGULAR_WEEK_SCHEDULE[[Thursday]:[Period]],3,TRUE))),
IF(WEEKDAY(Attendance!$J3251) = 6,
       IF(COUNTIF(FINALS_WEEK_FRIDAY_DATE[],Attendance!$J3251) &gt; 0, VLOOKUP(Attendance!$G3251,FINALS_WEEK_FRIDAY_PERIOD_SCHEDULE[],2,TRUE),
       VLOOKUP(Attendance!$G3251,REGULAR_WEEK_SCHEDULE[[Friday]:[Period]],2,TRUE))))))))))</f>
        <v/>
      </c>
      <c r="J3251" s="41" t="str">
        <f t="shared" ca="1" si="155"/>
        <v/>
      </c>
      <c r="K3251" s="41" t="str">
        <f>IF($A3251 &lt;&gt; "",VLOOKUP($A3251,'Student reference sheet'!$A$2:$V$2329, 7,FALSE), "")</f>
        <v/>
      </c>
      <c r="L3251" s="30" t="str">
        <f>IF($A3251 ="", "", VLOOKUP($A3251, 'Student reference sheet'!$A$2:$Z$2603,23,FALSE))</f>
        <v/>
      </c>
      <c r="M3251" s="30" t="str">
        <f>IF($A3251 ="", "", VLOOKUP($A3251, 'Student reference sheet'!$A$2:$Z$2603,24,FALSE))</f>
        <v/>
      </c>
      <c r="N3251" s="30" t="str">
        <f>IF($A3251 ="", "", VLOOKUP($A3251, 'Student reference sheet'!$A$2:$Z$2603,26,FALSE))</f>
        <v/>
      </c>
      <c r="O3251" s="30" t="str">
        <f>IF($A3251 ="", "", VLOOKUP($A3251, 'Student reference sheet'!$A$2:$Z$2603,25,FALSE))</f>
        <v/>
      </c>
      <c r="P3251" s="39" t="str">
        <f>IF($A3251 = "", "", IF(OR(VLOOKUP($A3251,'Student reference sheet'!$A$2:$V$2400,8,FALSE) = "R",  VLOOKUP($A3251,'Student reference sheet'!$A$2:$V$2400,8,FALSE) = "L"), "X", ""))</f>
        <v/>
      </c>
      <c r="Q3251" s="39" t="str">
        <f>IF($A3251 ="", "", VLOOKUP($A3251, 'Student reference sheet'!$A$2:$V$2603,22,FALSE))</f>
        <v/>
      </c>
      <c r="R3251" s="39" t="str">
        <f>IF($A3251 &lt;&gt; "",VLOOKUP($A3251,'Student reference sheet'!$A$2:$V$2329, 5,FALSE), "")</f>
        <v/>
      </c>
      <c r="S3251" s="39" t="str">
        <f>IF($A3251 &lt;&gt; "",VLOOKUP($A3251,'Student reference sheet'!$A$2:$V$2329, 6,FALSE), "")</f>
        <v/>
      </c>
      <c r="T3251" s="30" t="str">
        <f>IF($A3251 = "","",
IF(VLOOKUP($A3251,'Student reference sheet'!$A$2:$V$2329, 10,FALSE) = "Y", "Hispanic",
IF(VLOOKUP($A3251,'Student reference sheet'!$A$2:$V$2329,11,FALSE) &lt;&gt; "",
IF(VLOOKUP($A3251,'Student reference sheet'!$A$2:$V$2329,11,FALSE) = "UNK", "Unknown", VLOOKUP(VALUE(VLOOKUP($A3251,'Student reference sheet'!$A$2:$V$2329,11,FALSE)),'Ethnicity Reference'!$A$2:$B$22,2,FALSE)),
IF(VLOOKUP($A3251,'Student reference sheet'!$A$2:$V$2329,9,FALSE) &lt;&gt; "", VLOOKUP(VALUE(VLOOKUP($A3251,'Student reference sheet'!$A$2:$V$2329,9,FALSE)),'Ethnicity Reference'!$A$2:$B$22,2,FALSE),"Unknown"))))</f>
        <v/>
      </c>
      <c r="U3251" s="35"/>
    </row>
    <row r="3252" spans="1:21" ht="15.75">
      <c r="A3252" s="47"/>
      <c r="B3252" s="33"/>
      <c r="C3252" s="39" t="str">
        <f>IF($A3252 &lt;&gt; "",VLOOKUP($A3252,'Student reference sheet'!$A$2:$V$2329, 3,FALSE), "")</f>
        <v/>
      </c>
      <c r="D3252" s="39" t="str">
        <f>IF($A3252 &lt;&gt; "",VLOOKUP($A3252,'Student reference sheet'!$A$2:$V$2329, 2,FALSE), "")</f>
        <v/>
      </c>
      <c r="E3252" s="35"/>
      <c r="F3252" s="34"/>
      <c r="G3252" s="40" t="str">
        <f t="shared" ca="1" si="153"/>
        <v/>
      </c>
      <c r="H3252" s="40" t="str">
        <f t="shared" ca="1" si="154"/>
        <v/>
      </c>
      <c r="I3252" s="36" t="str">
        <f>IF($A3252 = "", "",
IF(COUNTIF(MINIMUM_DAY_DATES[], Attendance!J3252) &gt; 0, VLOOKUP(Attendance!$G3252,MINIMUM_DAY_PERIOD_SCHEDULE[], 2,TRUE),
IF(COUNTIF(RALLY_DATES[], Attendance!J3252) &gt; 0, VLOOKUP(Attendance!$G3252,RALLY_PERIOD_SCHEDULE[], 2,TRUE),
IF(WEEKDAY(Attendance!$J3252) = 2,
       IF(COUNTIF(FINALS_WEEK_MONDAY_DATE[],Attendance!$J3252) &gt; 0, VLOOKUP(Attendance!$G3252,FINALS_WEEK_MONDAY_PERIOD_SCHEDULE[],2,TRUE),
       VLOOKUP(Attendance!$G3252,REGULAR_WEEK_SCHEDULE[],6,TRUE)),
IF(WEEKDAY($J3252) = 3,
       IF(COUNTIF(FINALS_WEEK_TUESDAY_DATE[],Attendance!$J3252) &gt; 0, VLOOKUP(Attendance!$G3252,FINALS_WEEK_TUESDAY_PERIOD_SCHEDULE[],2,TRUE),
       VLOOKUP(Attendance!$G3252,REGULAR_WEEK_SCHEDULE[[Tuesday]:[Period]],5,TRUE)),
IF(WEEKDAY(Attendance!$J3252) = 4,
        IF(COUNTIF(BLOCK_WEDNESDAY_DATES[],Attendance!$J3252) &gt; 0, VLOOKUP(Attendance!$G3252,BLOCK_WEDNESDAY_PERIOD_SCHEDULE[],2,TRUE),
        IF(COUNTIF(FINALS_WEEK_WEDNESDAY_DATE[],Attendance!$J3252) &gt; 0, VLOOKUP(Attendance!$G3252,FINALS_WEEK_WEDNESDAY_PERIOD_SCHEDULE[],2,TRUE),
       VLOOKUP(Attendance!$G3252,REGULAR_WEEK_SCHEDULE[[Wednesday]:[Period]],4,TRUE))),
IF(WEEKDAY($J3252) = 5,
       IF(COUNTIF(BLOCK_THURSDAY_DATES[],Attendance!$J3252) &gt; 0, VLOOKUP(Attendance!$G3252,BLOCK_THURSDAY_PERIOD_SCHEDULE[],2,TRUE),
       IF(COUNTIF(FINALS_WEEK_THURSDAY_DATE[],Attendance!$J3252) &gt; 0, VLOOKUP(Attendance!$G3252,FINALS_WEEK_THURSDAY_PERIOD_SCHEDULE[],2,TRUE),
       VLOOKUP(Attendance!$G3252,REGULAR_WEEK_SCHEDULE[[Thursday]:[Period]],3,TRUE))),
IF(WEEKDAY(Attendance!$J3252) = 6,
       IF(COUNTIF(FINALS_WEEK_FRIDAY_DATE[],Attendance!$J3252) &gt; 0, VLOOKUP(Attendance!$G3252,FINALS_WEEK_FRIDAY_PERIOD_SCHEDULE[],2,TRUE),
       VLOOKUP(Attendance!$G3252,REGULAR_WEEK_SCHEDULE[[Friday]:[Period]],2,TRUE))))))))))</f>
        <v/>
      </c>
      <c r="J3252" s="41" t="str">
        <f t="shared" ca="1" si="155"/>
        <v/>
      </c>
      <c r="K3252" s="41" t="str">
        <f>IF($A3252 &lt;&gt; "",VLOOKUP($A3252,'Student reference sheet'!$A$2:$V$2329, 7,FALSE), "")</f>
        <v/>
      </c>
      <c r="L3252" s="30" t="str">
        <f>IF($A3252 ="", "", VLOOKUP($A3252, 'Student reference sheet'!$A$2:$Z$2603,23,FALSE))</f>
        <v/>
      </c>
      <c r="M3252" s="30" t="str">
        <f>IF($A3252 ="", "", VLOOKUP($A3252, 'Student reference sheet'!$A$2:$Z$2603,24,FALSE))</f>
        <v/>
      </c>
      <c r="N3252" s="30" t="str">
        <f>IF($A3252 ="", "", VLOOKUP($A3252, 'Student reference sheet'!$A$2:$Z$2603,26,FALSE))</f>
        <v/>
      </c>
      <c r="O3252" s="30" t="str">
        <f>IF($A3252 ="", "", VLOOKUP($A3252, 'Student reference sheet'!$A$2:$Z$2603,25,FALSE))</f>
        <v/>
      </c>
      <c r="P3252" s="39" t="str">
        <f>IF($A3252 = "", "", IF(OR(VLOOKUP($A3252,'Student reference sheet'!$A$2:$V$2400,8,FALSE) = "R",  VLOOKUP($A3252,'Student reference sheet'!$A$2:$V$2400,8,FALSE) = "L"), "X", ""))</f>
        <v/>
      </c>
      <c r="Q3252" s="39" t="str">
        <f>IF($A3252 ="", "", VLOOKUP($A3252, 'Student reference sheet'!$A$2:$V$2603,22,FALSE))</f>
        <v/>
      </c>
      <c r="R3252" s="39" t="str">
        <f>IF($A3252 &lt;&gt; "",VLOOKUP($A3252,'Student reference sheet'!$A$2:$V$2329, 5,FALSE), "")</f>
        <v/>
      </c>
      <c r="S3252" s="39" t="str">
        <f>IF($A3252 &lt;&gt; "",VLOOKUP($A3252,'Student reference sheet'!$A$2:$V$2329, 6,FALSE), "")</f>
        <v/>
      </c>
      <c r="T3252" s="30" t="str">
        <f>IF($A3252 = "","",
IF(VLOOKUP($A3252,'Student reference sheet'!$A$2:$V$2329, 10,FALSE) = "Y", "Hispanic",
IF(VLOOKUP($A3252,'Student reference sheet'!$A$2:$V$2329,11,FALSE) &lt;&gt; "",
IF(VLOOKUP($A3252,'Student reference sheet'!$A$2:$V$2329,11,FALSE) = "UNK", "Unknown", VLOOKUP(VALUE(VLOOKUP($A3252,'Student reference sheet'!$A$2:$V$2329,11,FALSE)),'Ethnicity Reference'!$A$2:$B$22,2,FALSE)),
IF(VLOOKUP($A3252,'Student reference sheet'!$A$2:$V$2329,9,FALSE) &lt;&gt; "", VLOOKUP(VALUE(VLOOKUP($A3252,'Student reference sheet'!$A$2:$V$2329,9,FALSE)),'Ethnicity Reference'!$A$2:$B$22,2,FALSE),"Unknown"))))</f>
        <v/>
      </c>
      <c r="U3252" s="35"/>
    </row>
    <row r="3253" spans="1:21" ht="15.75">
      <c r="A3253" s="47"/>
      <c r="B3253" s="33"/>
      <c r="C3253" s="39" t="str">
        <f>IF($A3253 &lt;&gt; "",VLOOKUP($A3253,'Student reference sheet'!$A$2:$V$2329, 3,FALSE), "")</f>
        <v/>
      </c>
      <c r="D3253" s="39" t="str">
        <f>IF($A3253 &lt;&gt; "",VLOOKUP($A3253,'Student reference sheet'!$A$2:$V$2329, 2,FALSE), "")</f>
        <v/>
      </c>
      <c r="E3253" s="35"/>
      <c r="F3253" s="34"/>
      <c r="G3253" s="40" t="str">
        <f t="shared" ca="1" si="153"/>
        <v/>
      </c>
      <c r="H3253" s="40" t="str">
        <f t="shared" ca="1" si="154"/>
        <v/>
      </c>
      <c r="I3253" s="36" t="str">
        <f>IF($A3253 = "", "",
IF(COUNTIF(MINIMUM_DAY_DATES[], Attendance!J3253) &gt; 0, VLOOKUP(Attendance!$G3253,MINIMUM_DAY_PERIOD_SCHEDULE[], 2,TRUE),
IF(COUNTIF(RALLY_DATES[], Attendance!J3253) &gt; 0, VLOOKUP(Attendance!$G3253,RALLY_PERIOD_SCHEDULE[], 2,TRUE),
IF(WEEKDAY(Attendance!$J3253) = 2,
       IF(COUNTIF(FINALS_WEEK_MONDAY_DATE[],Attendance!$J3253) &gt; 0, VLOOKUP(Attendance!$G3253,FINALS_WEEK_MONDAY_PERIOD_SCHEDULE[],2,TRUE),
       VLOOKUP(Attendance!$G3253,REGULAR_WEEK_SCHEDULE[],6,TRUE)),
IF(WEEKDAY($J3253) = 3,
       IF(COUNTIF(FINALS_WEEK_TUESDAY_DATE[],Attendance!$J3253) &gt; 0, VLOOKUP(Attendance!$G3253,FINALS_WEEK_TUESDAY_PERIOD_SCHEDULE[],2,TRUE),
       VLOOKUP(Attendance!$G3253,REGULAR_WEEK_SCHEDULE[[Tuesday]:[Period]],5,TRUE)),
IF(WEEKDAY(Attendance!$J3253) = 4,
        IF(COUNTIF(BLOCK_WEDNESDAY_DATES[],Attendance!$J3253) &gt; 0, VLOOKUP(Attendance!$G3253,BLOCK_WEDNESDAY_PERIOD_SCHEDULE[],2,TRUE),
        IF(COUNTIF(FINALS_WEEK_WEDNESDAY_DATE[],Attendance!$J3253) &gt; 0, VLOOKUP(Attendance!$G3253,FINALS_WEEK_WEDNESDAY_PERIOD_SCHEDULE[],2,TRUE),
       VLOOKUP(Attendance!$G3253,REGULAR_WEEK_SCHEDULE[[Wednesday]:[Period]],4,TRUE))),
IF(WEEKDAY($J3253) = 5,
       IF(COUNTIF(BLOCK_THURSDAY_DATES[],Attendance!$J3253) &gt; 0, VLOOKUP(Attendance!$G3253,BLOCK_THURSDAY_PERIOD_SCHEDULE[],2,TRUE),
       IF(COUNTIF(FINALS_WEEK_THURSDAY_DATE[],Attendance!$J3253) &gt; 0, VLOOKUP(Attendance!$G3253,FINALS_WEEK_THURSDAY_PERIOD_SCHEDULE[],2,TRUE),
       VLOOKUP(Attendance!$G3253,REGULAR_WEEK_SCHEDULE[[Thursday]:[Period]],3,TRUE))),
IF(WEEKDAY(Attendance!$J3253) = 6,
       IF(COUNTIF(FINALS_WEEK_FRIDAY_DATE[],Attendance!$J3253) &gt; 0, VLOOKUP(Attendance!$G3253,FINALS_WEEK_FRIDAY_PERIOD_SCHEDULE[],2,TRUE),
       VLOOKUP(Attendance!$G3253,REGULAR_WEEK_SCHEDULE[[Friday]:[Period]],2,TRUE))))))))))</f>
        <v/>
      </c>
      <c r="J3253" s="41" t="str">
        <f t="shared" ca="1" si="155"/>
        <v/>
      </c>
      <c r="K3253" s="41" t="str">
        <f>IF($A3253 &lt;&gt; "",VLOOKUP($A3253,'Student reference sheet'!$A$2:$V$2329, 7,FALSE), "")</f>
        <v/>
      </c>
      <c r="L3253" s="30" t="str">
        <f>IF($A3253 ="", "", VLOOKUP($A3253, 'Student reference sheet'!$A$2:$Z$2603,23,FALSE))</f>
        <v/>
      </c>
      <c r="M3253" s="30" t="str">
        <f>IF($A3253 ="", "", VLOOKUP($A3253, 'Student reference sheet'!$A$2:$Z$2603,24,FALSE))</f>
        <v/>
      </c>
      <c r="N3253" s="30" t="str">
        <f>IF($A3253 ="", "", VLOOKUP($A3253, 'Student reference sheet'!$A$2:$Z$2603,26,FALSE))</f>
        <v/>
      </c>
      <c r="O3253" s="30" t="str">
        <f>IF($A3253 ="", "", VLOOKUP($A3253, 'Student reference sheet'!$A$2:$Z$2603,25,FALSE))</f>
        <v/>
      </c>
      <c r="P3253" s="39" t="str">
        <f>IF($A3253 = "", "", IF(OR(VLOOKUP($A3253,'Student reference sheet'!$A$2:$V$2400,8,FALSE) = "R",  VLOOKUP($A3253,'Student reference sheet'!$A$2:$V$2400,8,FALSE) = "L"), "X", ""))</f>
        <v/>
      </c>
      <c r="Q3253" s="39" t="str">
        <f>IF($A3253 ="", "", VLOOKUP($A3253, 'Student reference sheet'!$A$2:$V$2603,22,FALSE))</f>
        <v/>
      </c>
      <c r="R3253" s="39" t="str">
        <f>IF($A3253 &lt;&gt; "",VLOOKUP($A3253,'Student reference sheet'!$A$2:$V$2329, 5,FALSE), "")</f>
        <v/>
      </c>
      <c r="S3253" s="39" t="str">
        <f>IF($A3253 &lt;&gt; "",VLOOKUP($A3253,'Student reference sheet'!$A$2:$V$2329, 6,FALSE), "")</f>
        <v/>
      </c>
      <c r="T3253" s="30" t="str">
        <f>IF($A3253 = "","",
IF(VLOOKUP($A3253,'Student reference sheet'!$A$2:$V$2329, 10,FALSE) = "Y", "Hispanic",
IF(VLOOKUP($A3253,'Student reference sheet'!$A$2:$V$2329,11,FALSE) &lt;&gt; "",
IF(VLOOKUP($A3253,'Student reference sheet'!$A$2:$V$2329,11,FALSE) = "UNK", "Unknown", VLOOKUP(VALUE(VLOOKUP($A3253,'Student reference sheet'!$A$2:$V$2329,11,FALSE)),'Ethnicity Reference'!$A$2:$B$22,2,FALSE)),
IF(VLOOKUP($A3253,'Student reference sheet'!$A$2:$V$2329,9,FALSE) &lt;&gt; "", VLOOKUP(VALUE(VLOOKUP($A3253,'Student reference sheet'!$A$2:$V$2329,9,FALSE)),'Ethnicity Reference'!$A$2:$B$22,2,FALSE),"Unknown"))))</f>
        <v/>
      </c>
      <c r="U3253" s="35"/>
    </row>
    <row r="3254" spans="1:21" ht="15.75">
      <c r="A3254" s="47"/>
      <c r="B3254" s="33"/>
      <c r="C3254" s="39" t="str">
        <f>IF($A3254 &lt;&gt; "",VLOOKUP($A3254,'Student reference sheet'!$A$2:$V$2329, 3,FALSE), "")</f>
        <v/>
      </c>
      <c r="D3254" s="39" t="str">
        <f>IF($A3254 &lt;&gt; "",VLOOKUP($A3254,'Student reference sheet'!$A$2:$V$2329, 2,FALSE), "")</f>
        <v/>
      </c>
      <c r="E3254" s="35"/>
      <c r="F3254" s="34"/>
      <c r="G3254" s="40" t="str">
        <f t="shared" ca="1" si="153"/>
        <v/>
      </c>
      <c r="H3254" s="40" t="str">
        <f t="shared" ca="1" si="154"/>
        <v/>
      </c>
      <c r="I3254" s="36" t="str">
        <f>IF($A3254 = "", "",
IF(COUNTIF(MINIMUM_DAY_DATES[], Attendance!J3254) &gt; 0, VLOOKUP(Attendance!$G3254,MINIMUM_DAY_PERIOD_SCHEDULE[], 2,TRUE),
IF(COUNTIF(RALLY_DATES[], Attendance!J3254) &gt; 0, VLOOKUP(Attendance!$G3254,RALLY_PERIOD_SCHEDULE[], 2,TRUE),
IF(WEEKDAY(Attendance!$J3254) = 2,
       IF(COUNTIF(FINALS_WEEK_MONDAY_DATE[],Attendance!$J3254) &gt; 0, VLOOKUP(Attendance!$G3254,FINALS_WEEK_MONDAY_PERIOD_SCHEDULE[],2,TRUE),
       VLOOKUP(Attendance!$G3254,REGULAR_WEEK_SCHEDULE[],6,TRUE)),
IF(WEEKDAY($J3254) = 3,
       IF(COUNTIF(FINALS_WEEK_TUESDAY_DATE[],Attendance!$J3254) &gt; 0, VLOOKUP(Attendance!$G3254,FINALS_WEEK_TUESDAY_PERIOD_SCHEDULE[],2,TRUE),
       VLOOKUP(Attendance!$G3254,REGULAR_WEEK_SCHEDULE[[Tuesday]:[Period]],5,TRUE)),
IF(WEEKDAY(Attendance!$J3254) = 4,
        IF(COUNTIF(BLOCK_WEDNESDAY_DATES[],Attendance!$J3254) &gt; 0, VLOOKUP(Attendance!$G3254,BLOCK_WEDNESDAY_PERIOD_SCHEDULE[],2,TRUE),
        IF(COUNTIF(FINALS_WEEK_WEDNESDAY_DATE[],Attendance!$J3254) &gt; 0, VLOOKUP(Attendance!$G3254,FINALS_WEEK_WEDNESDAY_PERIOD_SCHEDULE[],2,TRUE),
       VLOOKUP(Attendance!$G3254,REGULAR_WEEK_SCHEDULE[[Wednesday]:[Period]],4,TRUE))),
IF(WEEKDAY($J3254) = 5,
       IF(COUNTIF(BLOCK_THURSDAY_DATES[],Attendance!$J3254) &gt; 0, VLOOKUP(Attendance!$G3254,BLOCK_THURSDAY_PERIOD_SCHEDULE[],2,TRUE),
       IF(COUNTIF(FINALS_WEEK_THURSDAY_DATE[],Attendance!$J3254) &gt; 0, VLOOKUP(Attendance!$G3254,FINALS_WEEK_THURSDAY_PERIOD_SCHEDULE[],2,TRUE),
       VLOOKUP(Attendance!$G3254,REGULAR_WEEK_SCHEDULE[[Thursday]:[Period]],3,TRUE))),
IF(WEEKDAY(Attendance!$J3254) = 6,
       IF(COUNTIF(FINALS_WEEK_FRIDAY_DATE[],Attendance!$J3254) &gt; 0, VLOOKUP(Attendance!$G3254,FINALS_WEEK_FRIDAY_PERIOD_SCHEDULE[],2,TRUE),
       VLOOKUP(Attendance!$G3254,REGULAR_WEEK_SCHEDULE[[Friday]:[Period]],2,TRUE))))))))))</f>
        <v/>
      </c>
      <c r="J3254" s="41" t="str">
        <f t="shared" ca="1" si="155"/>
        <v/>
      </c>
      <c r="K3254" s="41" t="str">
        <f>IF($A3254 &lt;&gt; "",VLOOKUP($A3254,'Student reference sheet'!$A$2:$V$2329, 7,FALSE), "")</f>
        <v/>
      </c>
      <c r="L3254" s="30" t="str">
        <f>IF($A3254 ="", "", VLOOKUP($A3254, 'Student reference sheet'!$A$2:$Z$2603,23,FALSE))</f>
        <v/>
      </c>
      <c r="M3254" s="30" t="str">
        <f>IF($A3254 ="", "", VLOOKUP($A3254, 'Student reference sheet'!$A$2:$Z$2603,24,FALSE))</f>
        <v/>
      </c>
      <c r="N3254" s="30" t="str">
        <f>IF($A3254 ="", "", VLOOKUP($A3254, 'Student reference sheet'!$A$2:$Z$2603,26,FALSE))</f>
        <v/>
      </c>
      <c r="O3254" s="30" t="str">
        <f>IF($A3254 ="", "", VLOOKUP($A3254, 'Student reference sheet'!$A$2:$Z$2603,25,FALSE))</f>
        <v/>
      </c>
      <c r="P3254" s="39" t="str">
        <f>IF($A3254 = "", "", IF(OR(VLOOKUP($A3254,'Student reference sheet'!$A$2:$V$2400,8,FALSE) = "R",  VLOOKUP($A3254,'Student reference sheet'!$A$2:$V$2400,8,FALSE) = "L"), "X", ""))</f>
        <v/>
      </c>
      <c r="Q3254" s="39" t="str">
        <f>IF($A3254 ="", "", VLOOKUP($A3254, 'Student reference sheet'!$A$2:$V$2603,22,FALSE))</f>
        <v/>
      </c>
      <c r="R3254" s="39" t="str">
        <f>IF($A3254 &lt;&gt; "",VLOOKUP($A3254,'Student reference sheet'!$A$2:$V$2329, 5,FALSE), "")</f>
        <v/>
      </c>
      <c r="S3254" s="39" t="str">
        <f>IF($A3254 &lt;&gt; "",VLOOKUP($A3254,'Student reference sheet'!$A$2:$V$2329, 6,FALSE), "")</f>
        <v/>
      </c>
      <c r="T3254" s="30" t="str">
        <f>IF($A3254 = "","",
IF(VLOOKUP($A3254,'Student reference sheet'!$A$2:$V$2329, 10,FALSE) = "Y", "Hispanic",
IF(VLOOKUP($A3254,'Student reference sheet'!$A$2:$V$2329,11,FALSE) &lt;&gt; "",
IF(VLOOKUP($A3254,'Student reference sheet'!$A$2:$V$2329,11,FALSE) = "UNK", "Unknown", VLOOKUP(VALUE(VLOOKUP($A3254,'Student reference sheet'!$A$2:$V$2329,11,FALSE)),'Ethnicity Reference'!$A$2:$B$22,2,FALSE)),
IF(VLOOKUP($A3254,'Student reference sheet'!$A$2:$V$2329,9,FALSE) &lt;&gt; "", VLOOKUP(VALUE(VLOOKUP($A3254,'Student reference sheet'!$A$2:$V$2329,9,FALSE)),'Ethnicity Reference'!$A$2:$B$22,2,FALSE),"Unknown"))))</f>
        <v/>
      </c>
      <c r="U3254" s="35"/>
    </row>
    <row r="3255" spans="1:21" ht="15.75">
      <c r="A3255" s="47"/>
      <c r="B3255" s="33"/>
      <c r="C3255" s="39" t="str">
        <f>IF($A3255 &lt;&gt; "",VLOOKUP($A3255,'Student reference sheet'!$A$2:$V$2329, 3,FALSE), "")</f>
        <v/>
      </c>
      <c r="D3255" s="39" t="str">
        <f>IF($A3255 &lt;&gt; "",VLOOKUP($A3255,'Student reference sheet'!$A$2:$V$2329, 2,FALSE), "")</f>
        <v/>
      </c>
      <c r="E3255" s="35"/>
      <c r="F3255" s="34"/>
      <c r="G3255" s="40" t="str">
        <f t="shared" ca="1" si="153"/>
        <v/>
      </c>
      <c r="H3255" s="40" t="str">
        <f t="shared" ca="1" si="154"/>
        <v/>
      </c>
      <c r="I3255" s="36" t="str">
        <f>IF($A3255 = "", "",
IF(COUNTIF(MINIMUM_DAY_DATES[], Attendance!J3255) &gt; 0, VLOOKUP(Attendance!$G3255,MINIMUM_DAY_PERIOD_SCHEDULE[], 2,TRUE),
IF(COUNTIF(RALLY_DATES[], Attendance!J3255) &gt; 0, VLOOKUP(Attendance!$G3255,RALLY_PERIOD_SCHEDULE[], 2,TRUE),
IF(WEEKDAY(Attendance!$J3255) = 2,
       IF(COUNTIF(FINALS_WEEK_MONDAY_DATE[],Attendance!$J3255) &gt; 0, VLOOKUP(Attendance!$G3255,FINALS_WEEK_MONDAY_PERIOD_SCHEDULE[],2,TRUE),
       VLOOKUP(Attendance!$G3255,REGULAR_WEEK_SCHEDULE[],6,TRUE)),
IF(WEEKDAY($J3255) = 3,
       IF(COUNTIF(FINALS_WEEK_TUESDAY_DATE[],Attendance!$J3255) &gt; 0, VLOOKUP(Attendance!$G3255,FINALS_WEEK_TUESDAY_PERIOD_SCHEDULE[],2,TRUE),
       VLOOKUP(Attendance!$G3255,REGULAR_WEEK_SCHEDULE[[Tuesday]:[Period]],5,TRUE)),
IF(WEEKDAY(Attendance!$J3255) = 4,
        IF(COUNTIF(BLOCK_WEDNESDAY_DATES[],Attendance!$J3255) &gt; 0, VLOOKUP(Attendance!$G3255,BLOCK_WEDNESDAY_PERIOD_SCHEDULE[],2,TRUE),
        IF(COUNTIF(FINALS_WEEK_WEDNESDAY_DATE[],Attendance!$J3255) &gt; 0, VLOOKUP(Attendance!$G3255,FINALS_WEEK_WEDNESDAY_PERIOD_SCHEDULE[],2,TRUE),
       VLOOKUP(Attendance!$G3255,REGULAR_WEEK_SCHEDULE[[Wednesday]:[Period]],4,TRUE))),
IF(WEEKDAY($J3255) = 5,
       IF(COUNTIF(BLOCK_THURSDAY_DATES[],Attendance!$J3255) &gt; 0, VLOOKUP(Attendance!$G3255,BLOCK_THURSDAY_PERIOD_SCHEDULE[],2,TRUE),
       IF(COUNTIF(FINALS_WEEK_THURSDAY_DATE[],Attendance!$J3255) &gt; 0, VLOOKUP(Attendance!$G3255,FINALS_WEEK_THURSDAY_PERIOD_SCHEDULE[],2,TRUE),
       VLOOKUP(Attendance!$G3255,REGULAR_WEEK_SCHEDULE[[Thursday]:[Period]],3,TRUE))),
IF(WEEKDAY(Attendance!$J3255) = 6,
       IF(COUNTIF(FINALS_WEEK_FRIDAY_DATE[],Attendance!$J3255) &gt; 0, VLOOKUP(Attendance!$G3255,FINALS_WEEK_FRIDAY_PERIOD_SCHEDULE[],2,TRUE),
       VLOOKUP(Attendance!$G3255,REGULAR_WEEK_SCHEDULE[[Friday]:[Period]],2,TRUE))))))))))</f>
        <v/>
      </c>
      <c r="J3255" s="41" t="str">
        <f t="shared" ca="1" si="155"/>
        <v/>
      </c>
      <c r="K3255" s="41" t="str">
        <f>IF($A3255 &lt;&gt; "",VLOOKUP($A3255,'Student reference sheet'!$A$2:$V$2329, 7,FALSE), "")</f>
        <v/>
      </c>
      <c r="L3255" s="30" t="str">
        <f>IF($A3255 ="", "", VLOOKUP($A3255, 'Student reference sheet'!$A$2:$Z$2603,23,FALSE))</f>
        <v/>
      </c>
      <c r="M3255" s="30" t="str">
        <f>IF($A3255 ="", "", VLOOKUP($A3255, 'Student reference sheet'!$A$2:$Z$2603,24,FALSE))</f>
        <v/>
      </c>
      <c r="N3255" s="30" t="str">
        <f>IF($A3255 ="", "", VLOOKUP($A3255, 'Student reference sheet'!$A$2:$Z$2603,26,FALSE))</f>
        <v/>
      </c>
      <c r="O3255" s="30" t="str">
        <f>IF($A3255 ="", "", VLOOKUP($A3255, 'Student reference sheet'!$A$2:$Z$2603,25,FALSE))</f>
        <v/>
      </c>
      <c r="P3255" s="39" t="str">
        <f>IF($A3255 = "", "", IF(OR(VLOOKUP($A3255,'Student reference sheet'!$A$2:$V$2400,8,FALSE) = "R",  VLOOKUP($A3255,'Student reference sheet'!$A$2:$V$2400,8,FALSE) = "L"), "X", ""))</f>
        <v/>
      </c>
      <c r="Q3255" s="39" t="str">
        <f>IF($A3255 ="", "", VLOOKUP($A3255, 'Student reference sheet'!$A$2:$V$2603,22,FALSE))</f>
        <v/>
      </c>
      <c r="R3255" s="39" t="str">
        <f>IF($A3255 &lt;&gt; "",VLOOKUP($A3255,'Student reference sheet'!$A$2:$V$2329, 5,FALSE), "")</f>
        <v/>
      </c>
      <c r="S3255" s="39" t="str">
        <f>IF($A3255 &lt;&gt; "",VLOOKUP($A3255,'Student reference sheet'!$A$2:$V$2329, 6,FALSE), "")</f>
        <v/>
      </c>
      <c r="T3255" s="30" t="str">
        <f>IF($A3255 = "","",
IF(VLOOKUP($A3255,'Student reference sheet'!$A$2:$V$2329, 10,FALSE) = "Y", "Hispanic",
IF(VLOOKUP($A3255,'Student reference sheet'!$A$2:$V$2329,11,FALSE) &lt;&gt; "",
IF(VLOOKUP($A3255,'Student reference sheet'!$A$2:$V$2329,11,FALSE) = "UNK", "Unknown", VLOOKUP(VALUE(VLOOKUP($A3255,'Student reference sheet'!$A$2:$V$2329,11,FALSE)),'Ethnicity Reference'!$A$2:$B$22,2,FALSE)),
IF(VLOOKUP($A3255,'Student reference sheet'!$A$2:$V$2329,9,FALSE) &lt;&gt; "", VLOOKUP(VALUE(VLOOKUP($A3255,'Student reference sheet'!$A$2:$V$2329,9,FALSE)),'Ethnicity Reference'!$A$2:$B$22,2,FALSE),"Unknown"))))</f>
        <v/>
      </c>
      <c r="U3255" s="35"/>
    </row>
    <row r="3256" spans="1:21" ht="15.75">
      <c r="A3256" s="47"/>
      <c r="B3256" s="33"/>
      <c r="C3256" s="39" t="str">
        <f>IF($A3256 &lt;&gt; "",VLOOKUP($A3256,'Student reference sheet'!$A$2:$V$2329, 3,FALSE), "")</f>
        <v/>
      </c>
      <c r="D3256" s="39" t="str">
        <f>IF($A3256 &lt;&gt; "",VLOOKUP($A3256,'Student reference sheet'!$A$2:$V$2329, 2,FALSE), "")</f>
        <v/>
      </c>
      <c r="E3256" s="35"/>
      <c r="F3256" s="34"/>
      <c r="G3256" s="40" t="str">
        <f t="shared" ca="1" si="153"/>
        <v/>
      </c>
      <c r="H3256" s="40" t="str">
        <f t="shared" ca="1" si="154"/>
        <v/>
      </c>
      <c r="I3256" s="36" t="str">
        <f>IF($A3256 = "", "",
IF(COUNTIF(MINIMUM_DAY_DATES[], Attendance!J3256) &gt; 0, VLOOKUP(Attendance!$G3256,MINIMUM_DAY_PERIOD_SCHEDULE[], 2,TRUE),
IF(COUNTIF(RALLY_DATES[], Attendance!J3256) &gt; 0, VLOOKUP(Attendance!$G3256,RALLY_PERIOD_SCHEDULE[], 2,TRUE),
IF(WEEKDAY(Attendance!$J3256) = 2,
       IF(COUNTIF(FINALS_WEEK_MONDAY_DATE[],Attendance!$J3256) &gt; 0, VLOOKUP(Attendance!$G3256,FINALS_WEEK_MONDAY_PERIOD_SCHEDULE[],2,TRUE),
       VLOOKUP(Attendance!$G3256,REGULAR_WEEK_SCHEDULE[],6,TRUE)),
IF(WEEKDAY($J3256) = 3,
       IF(COUNTIF(FINALS_WEEK_TUESDAY_DATE[],Attendance!$J3256) &gt; 0, VLOOKUP(Attendance!$G3256,FINALS_WEEK_TUESDAY_PERIOD_SCHEDULE[],2,TRUE),
       VLOOKUP(Attendance!$G3256,REGULAR_WEEK_SCHEDULE[[Tuesday]:[Period]],5,TRUE)),
IF(WEEKDAY(Attendance!$J3256) = 4,
        IF(COUNTIF(BLOCK_WEDNESDAY_DATES[],Attendance!$J3256) &gt; 0, VLOOKUP(Attendance!$G3256,BLOCK_WEDNESDAY_PERIOD_SCHEDULE[],2,TRUE),
        IF(COUNTIF(FINALS_WEEK_WEDNESDAY_DATE[],Attendance!$J3256) &gt; 0, VLOOKUP(Attendance!$G3256,FINALS_WEEK_WEDNESDAY_PERIOD_SCHEDULE[],2,TRUE),
       VLOOKUP(Attendance!$G3256,REGULAR_WEEK_SCHEDULE[[Wednesday]:[Period]],4,TRUE))),
IF(WEEKDAY($J3256) = 5,
       IF(COUNTIF(BLOCK_THURSDAY_DATES[],Attendance!$J3256) &gt; 0, VLOOKUP(Attendance!$G3256,BLOCK_THURSDAY_PERIOD_SCHEDULE[],2,TRUE),
       IF(COUNTIF(FINALS_WEEK_THURSDAY_DATE[],Attendance!$J3256) &gt; 0, VLOOKUP(Attendance!$G3256,FINALS_WEEK_THURSDAY_PERIOD_SCHEDULE[],2,TRUE),
       VLOOKUP(Attendance!$G3256,REGULAR_WEEK_SCHEDULE[[Thursday]:[Period]],3,TRUE))),
IF(WEEKDAY(Attendance!$J3256) = 6,
       IF(COUNTIF(FINALS_WEEK_FRIDAY_DATE[],Attendance!$J3256) &gt; 0, VLOOKUP(Attendance!$G3256,FINALS_WEEK_FRIDAY_PERIOD_SCHEDULE[],2,TRUE),
       VLOOKUP(Attendance!$G3256,REGULAR_WEEK_SCHEDULE[[Friday]:[Period]],2,TRUE))))))))))</f>
        <v/>
      </c>
      <c r="J3256" s="41" t="str">
        <f t="shared" ca="1" si="155"/>
        <v/>
      </c>
      <c r="K3256" s="41" t="str">
        <f>IF($A3256 &lt;&gt; "",VLOOKUP($A3256,'Student reference sheet'!$A$2:$V$2329, 7,FALSE), "")</f>
        <v/>
      </c>
      <c r="L3256" s="30" t="str">
        <f>IF($A3256 ="", "", VLOOKUP($A3256, 'Student reference sheet'!$A$2:$Z$2603,23,FALSE))</f>
        <v/>
      </c>
      <c r="M3256" s="30" t="str">
        <f>IF($A3256 ="", "", VLOOKUP($A3256, 'Student reference sheet'!$A$2:$Z$2603,24,FALSE))</f>
        <v/>
      </c>
      <c r="N3256" s="30" t="str">
        <f>IF($A3256 ="", "", VLOOKUP($A3256, 'Student reference sheet'!$A$2:$Z$2603,26,FALSE))</f>
        <v/>
      </c>
      <c r="O3256" s="30" t="str">
        <f>IF($A3256 ="", "", VLOOKUP($A3256, 'Student reference sheet'!$A$2:$Z$2603,25,FALSE))</f>
        <v/>
      </c>
      <c r="P3256" s="39" t="str">
        <f>IF($A3256 = "", "", IF(OR(VLOOKUP($A3256,'Student reference sheet'!$A$2:$V$2400,8,FALSE) = "R",  VLOOKUP($A3256,'Student reference sheet'!$A$2:$V$2400,8,FALSE) = "L"), "X", ""))</f>
        <v/>
      </c>
      <c r="Q3256" s="39" t="str">
        <f>IF($A3256 ="", "", VLOOKUP($A3256, 'Student reference sheet'!$A$2:$V$2603,22,FALSE))</f>
        <v/>
      </c>
      <c r="R3256" s="39" t="str">
        <f>IF($A3256 &lt;&gt; "",VLOOKUP($A3256,'Student reference sheet'!$A$2:$V$2329, 5,FALSE), "")</f>
        <v/>
      </c>
      <c r="S3256" s="39" t="str">
        <f>IF($A3256 &lt;&gt; "",VLOOKUP($A3256,'Student reference sheet'!$A$2:$V$2329, 6,FALSE), "")</f>
        <v/>
      </c>
      <c r="T3256" s="30" t="str">
        <f>IF($A3256 = "","",
IF(VLOOKUP($A3256,'Student reference sheet'!$A$2:$V$2329, 10,FALSE) = "Y", "Hispanic",
IF(VLOOKUP($A3256,'Student reference sheet'!$A$2:$V$2329,11,FALSE) &lt;&gt; "",
IF(VLOOKUP($A3256,'Student reference sheet'!$A$2:$V$2329,11,FALSE) = "UNK", "Unknown", VLOOKUP(VALUE(VLOOKUP($A3256,'Student reference sheet'!$A$2:$V$2329,11,FALSE)),'Ethnicity Reference'!$A$2:$B$22,2,FALSE)),
IF(VLOOKUP($A3256,'Student reference sheet'!$A$2:$V$2329,9,FALSE) &lt;&gt; "", VLOOKUP(VALUE(VLOOKUP($A3256,'Student reference sheet'!$A$2:$V$2329,9,FALSE)),'Ethnicity Reference'!$A$2:$B$22,2,FALSE),"Unknown"))))</f>
        <v/>
      </c>
      <c r="U3256" s="35"/>
    </row>
    <row r="3257" spans="1:21" ht="15.75">
      <c r="A3257" s="47"/>
      <c r="B3257" s="33"/>
      <c r="C3257" s="39" t="str">
        <f>IF($A3257 &lt;&gt; "",VLOOKUP($A3257,'Student reference sheet'!$A$2:$V$2329, 3,FALSE), "")</f>
        <v/>
      </c>
      <c r="D3257" s="39" t="str">
        <f>IF($A3257 &lt;&gt; "",VLOOKUP($A3257,'Student reference sheet'!$A$2:$V$2329, 2,FALSE), "")</f>
        <v/>
      </c>
      <c r="E3257" s="35"/>
      <c r="F3257" s="34"/>
      <c r="G3257" s="40" t="str">
        <f t="shared" ca="1" si="153"/>
        <v/>
      </c>
      <c r="H3257" s="40" t="str">
        <f t="shared" ca="1" si="154"/>
        <v/>
      </c>
      <c r="I3257" s="36" t="str">
        <f>IF($A3257 = "", "",
IF(COUNTIF(MINIMUM_DAY_DATES[], Attendance!J3257) &gt; 0, VLOOKUP(Attendance!$G3257,MINIMUM_DAY_PERIOD_SCHEDULE[], 2,TRUE),
IF(COUNTIF(RALLY_DATES[], Attendance!J3257) &gt; 0, VLOOKUP(Attendance!$G3257,RALLY_PERIOD_SCHEDULE[], 2,TRUE),
IF(WEEKDAY(Attendance!$J3257) = 2,
       IF(COUNTIF(FINALS_WEEK_MONDAY_DATE[],Attendance!$J3257) &gt; 0, VLOOKUP(Attendance!$G3257,FINALS_WEEK_MONDAY_PERIOD_SCHEDULE[],2,TRUE),
       VLOOKUP(Attendance!$G3257,REGULAR_WEEK_SCHEDULE[],6,TRUE)),
IF(WEEKDAY($J3257) = 3,
       IF(COUNTIF(FINALS_WEEK_TUESDAY_DATE[],Attendance!$J3257) &gt; 0, VLOOKUP(Attendance!$G3257,FINALS_WEEK_TUESDAY_PERIOD_SCHEDULE[],2,TRUE),
       VLOOKUP(Attendance!$G3257,REGULAR_WEEK_SCHEDULE[[Tuesday]:[Period]],5,TRUE)),
IF(WEEKDAY(Attendance!$J3257) = 4,
        IF(COUNTIF(BLOCK_WEDNESDAY_DATES[],Attendance!$J3257) &gt; 0, VLOOKUP(Attendance!$G3257,BLOCK_WEDNESDAY_PERIOD_SCHEDULE[],2,TRUE),
        IF(COUNTIF(FINALS_WEEK_WEDNESDAY_DATE[],Attendance!$J3257) &gt; 0, VLOOKUP(Attendance!$G3257,FINALS_WEEK_WEDNESDAY_PERIOD_SCHEDULE[],2,TRUE),
       VLOOKUP(Attendance!$G3257,REGULAR_WEEK_SCHEDULE[[Wednesday]:[Period]],4,TRUE))),
IF(WEEKDAY($J3257) = 5,
       IF(COUNTIF(BLOCK_THURSDAY_DATES[],Attendance!$J3257) &gt; 0, VLOOKUP(Attendance!$G3257,BLOCK_THURSDAY_PERIOD_SCHEDULE[],2,TRUE),
       IF(COUNTIF(FINALS_WEEK_THURSDAY_DATE[],Attendance!$J3257) &gt; 0, VLOOKUP(Attendance!$G3257,FINALS_WEEK_THURSDAY_PERIOD_SCHEDULE[],2,TRUE),
       VLOOKUP(Attendance!$G3257,REGULAR_WEEK_SCHEDULE[[Thursday]:[Period]],3,TRUE))),
IF(WEEKDAY(Attendance!$J3257) = 6,
       IF(COUNTIF(FINALS_WEEK_FRIDAY_DATE[],Attendance!$J3257) &gt; 0, VLOOKUP(Attendance!$G3257,FINALS_WEEK_FRIDAY_PERIOD_SCHEDULE[],2,TRUE),
       VLOOKUP(Attendance!$G3257,REGULAR_WEEK_SCHEDULE[[Friday]:[Period]],2,TRUE))))))))))</f>
        <v/>
      </c>
      <c r="J3257" s="41" t="str">
        <f t="shared" ca="1" si="155"/>
        <v/>
      </c>
      <c r="K3257" s="41" t="str">
        <f>IF($A3257 &lt;&gt; "",VLOOKUP($A3257,'Student reference sheet'!$A$2:$V$2329, 7,FALSE), "")</f>
        <v/>
      </c>
      <c r="L3257" s="30" t="str">
        <f>IF($A3257 ="", "", VLOOKUP($A3257, 'Student reference sheet'!$A$2:$Z$2603,23,FALSE))</f>
        <v/>
      </c>
      <c r="M3257" s="30" t="str">
        <f>IF($A3257 ="", "", VLOOKUP($A3257, 'Student reference sheet'!$A$2:$Z$2603,24,FALSE))</f>
        <v/>
      </c>
      <c r="N3257" s="30" t="str">
        <f>IF($A3257 ="", "", VLOOKUP($A3257, 'Student reference sheet'!$A$2:$Z$2603,26,FALSE))</f>
        <v/>
      </c>
      <c r="O3257" s="30" t="str">
        <f>IF($A3257 ="", "", VLOOKUP($A3257, 'Student reference sheet'!$A$2:$Z$2603,25,FALSE))</f>
        <v/>
      </c>
      <c r="P3257" s="39" t="str">
        <f>IF($A3257 = "", "", IF(OR(VLOOKUP($A3257,'Student reference sheet'!$A$2:$V$2400,8,FALSE) = "R",  VLOOKUP($A3257,'Student reference sheet'!$A$2:$V$2400,8,FALSE) = "L"), "X", ""))</f>
        <v/>
      </c>
      <c r="Q3257" s="39" t="str">
        <f>IF($A3257 ="", "", VLOOKUP($A3257, 'Student reference sheet'!$A$2:$V$2603,22,FALSE))</f>
        <v/>
      </c>
      <c r="R3257" s="39" t="str">
        <f>IF($A3257 &lt;&gt; "",VLOOKUP($A3257,'Student reference sheet'!$A$2:$V$2329, 5,FALSE), "")</f>
        <v/>
      </c>
      <c r="S3257" s="39" t="str">
        <f>IF($A3257 &lt;&gt; "",VLOOKUP($A3257,'Student reference sheet'!$A$2:$V$2329, 6,FALSE), "")</f>
        <v/>
      </c>
      <c r="T3257" s="30" t="str">
        <f>IF($A3257 = "","",
IF(VLOOKUP($A3257,'Student reference sheet'!$A$2:$V$2329, 10,FALSE) = "Y", "Hispanic",
IF(VLOOKUP($A3257,'Student reference sheet'!$A$2:$V$2329,11,FALSE) &lt;&gt; "",
IF(VLOOKUP($A3257,'Student reference sheet'!$A$2:$V$2329,11,FALSE) = "UNK", "Unknown", VLOOKUP(VALUE(VLOOKUP($A3257,'Student reference sheet'!$A$2:$V$2329,11,FALSE)),'Ethnicity Reference'!$A$2:$B$22,2,FALSE)),
IF(VLOOKUP($A3257,'Student reference sheet'!$A$2:$V$2329,9,FALSE) &lt;&gt; "", VLOOKUP(VALUE(VLOOKUP($A3257,'Student reference sheet'!$A$2:$V$2329,9,FALSE)),'Ethnicity Reference'!$A$2:$B$22,2,FALSE),"Unknown"))))</f>
        <v/>
      </c>
      <c r="U3257" s="35"/>
    </row>
    <row r="3258" spans="1:21" ht="15.75">
      <c r="A3258" s="47"/>
      <c r="B3258" s="33"/>
      <c r="C3258" s="39" t="str">
        <f>IF($A3258 &lt;&gt; "",VLOOKUP($A3258,'Student reference sheet'!$A$2:$V$2329, 3,FALSE), "")</f>
        <v/>
      </c>
      <c r="D3258" s="39" t="str">
        <f>IF($A3258 &lt;&gt; "",VLOOKUP($A3258,'Student reference sheet'!$A$2:$V$2329, 2,FALSE), "")</f>
        <v/>
      </c>
      <c r="E3258" s="35"/>
      <c r="F3258" s="34"/>
      <c r="G3258" s="40" t="str">
        <f t="shared" ca="1" si="153"/>
        <v/>
      </c>
      <c r="H3258" s="40" t="str">
        <f t="shared" ca="1" si="154"/>
        <v/>
      </c>
      <c r="I3258" s="36" t="str">
        <f>IF($A3258 = "", "",
IF(COUNTIF(MINIMUM_DAY_DATES[], Attendance!J3258) &gt; 0, VLOOKUP(Attendance!$G3258,MINIMUM_DAY_PERIOD_SCHEDULE[], 2,TRUE),
IF(COUNTIF(RALLY_DATES[], Attendance!J3258) &gt; 0, VLOOKUP(Attendance!$G3258,RALLY_PERIOD_SCHEDULE[], 2,TRUE),
IF(WEEKDAY(Attendance!$J3258) = 2,
       IF(COUNTIF(FINALS_WEEK_MONDAY_DATE[],Attendance!$J3258) &gt; 0, VLOOKUP(Attendance!$G3258,FINALS_WEEK_MONDAY_PERIOD_SCHEDULE[],2,TRUE),
       VLOOKUP(Attendance!$G3258,REGULAR_WEEK_SCHEDULE[],6,TRUE)),
IF(WEEKDAY($J3258) = 3,
       IF(COUNTIF(FINALS_WEEK_TUESDAY_DATE[],Attendance!$J3258) &gt; 0, VLOOKUP(Attendance!$G3258,FINALS_WEEK_TUESDAY_PERIOD_SCHEDULE[],2,TRUE),
       VLOOKUP(Attendance!$G3258,REGULAR_WEEK_SCHEDULE[[Tuesday]:[Period]],5,TRUE)),
IF(WEEKDAY(Attendance!$J3258) = 4,
        IF(COUNTIF(BLOCK_WEDNESDAY_DATES[],Attendance!$J3258) &gt; 0, VLOOKUP(Attendance!$G3258,BLOCK_WEDNESDAY_PERIOD_SCHEDULE[],2,TRUE),
        IF(COUNTIF(FINALS_WEEK_WEDNESDAY_DATE[],Attendance!$J3258) &gt; 0, VLOOKUP(Attendance!$G3258,FINALS_WEEK_WEDNESDAY_PERIOD_SCHEDULE[],2,TRUE),
       VLOOKUP(Attendance!$G3258,REGULAR_WEEK_SCHEDULE[[Wednesday]:[Period]],4,TRUE))),
IF(WEEKDAY($J3258) = 5,
       IF(COUNTIF(BLOCK_THURSDAY_DATES[],Attendance!$J3258) &gt; 0, VLOOKUP(Attendance!$G3258,BLOCK_THURSDAY_PERIOD_SCHEDULE[],2,TRUE),
       IF(COUNTIF(FINALS_WEEK_THURSDAY_DATE[],Attendance!$J3258) &gt; 0, VLOOKUP(Attendance!$G3258,FINALS_WEEK_THURSDAY_PERIOD_SCHEDULE[],2,TRUE),
       VLOOKUP(Attendance!$G3258,REGULAR_WEEK_SCHEDULE[[Thursday]:[Period]],3,TRUE))),
IF(WEEKDAY(Attendance!$J3258) = 6,
       IF(COUNTIF(FINALS_WEEK_FRIDAY_DATE[],Attendance!$J3258) &gt; 0, VLOOKUP(Attendance!$G3258,FINALS_WEEK_FRIDAY_PERIOD_SCHEDULE[],2,TRUE),
       VLOOKUP(Attendance!$G3258,REGULAR_WEEK_SCHEDULE[[Friday]:[Period]],2,TRUE))))))))))</f>
        <v/>
      </c>
      <c r="J3258" s="41" t="str">
        <f t="shared" ca="1" si="155"/>
        <v/>
      </c>
      <c r="K3258" s="41" t="str">
        <f>IF($A3258 &lt;&gt; "",VLOOKUP($A3258,'Student reference sheet'!$A$2:$V$2329, 7,FALSE), "")</f>
        <v/>
      </c>
      <c r="L3258" s="30" t="str">
        <f>IF($A3258 ="", "", VLOOKUP($A3258, 'Student reference sheet'!$A$2:$Z$2603,23,FALSE))</f>
        <v/>
      </c>
      <c r="M3258" s="30" t="str">
        <f>IF($A3258 ="", "", VLOOKUP($A3258, 'Student reference sheet'!$A$2:$Z$2603,24,FALSE))</f>
        <v/>
      </c>
      <c r="N3258" s="30" t="str">
        <f>IF($A3258 ="", "", VLOOKUP($A3258, 'Student reference sheet'!$A$2:$Z$2603,26,FALSE))</f>
        <v/>
      </c>
      <c r="O3258" s="30" t="str">
        <f>IF($A3258 ="", "", VLOOKUP($A3258, 'Student reference sheet'!$A$2:$Z$2603,25,FALSE))</f>
        <v/>
      </c>
      <c r="P3258" s="39" t="str">
        <f>IF($A3258 = "", "", IF(OR(VLOOKUP($A3258,'Student reference sheet'!$A$2:$V$2400,8,FALSE) = "R",  VLOOKUP($A3258,'Student reference sheet'!$A$2:$V$2400,8,FALSE) = "L"), "X", ""))</f>
        <v/>
      </c>
      <c r="Q3258" s="39" t="str">
        <f>IF($A3258 ="", "", VLOOKUP($A3258, 'Student reference sheet'!$A$2:$V$2603,22,FALSE))</f>
        <v/>
      </c>
      <c r="R3258" s="39" t="str">
        <f>IF($A3258 &lt;&gt; "",VLOOKUP($A3258,'Student reference sheet'!$A$2:$V$2329, 5,FALSE), "")</f>
        <v/>
      </c>
      <c r="S3258" s="39" t="str">
        <f>IF($A3258 &lt;&gt; "",VLOOKUP($A3258,'Student reference sheet'!$A$2:$V$2329, 6,FALSE), "")</f>
        <v/>
      </c>
      <c r="T3258" s="30" t="str">
        <f>IF($A3258 = "","",
IF(VLOOKUP($A3258,'Student reference sheet'!$A$2:$V$2329, 10,FALSE) = "Y", "Hispanic",
IF(VLOOKUP($A3258,'Student reference sheet'!$A$2:$V$2329,11,FALSE) &lt;&gt; "",
IF(VLOOKUP($A3258,'Student reference sheet'!$A$2:$V$2329,11,FALSE) = "UNK", "Unknown", VLOOKUP(VALUE(VLOOKUP($A3258,'Student reference sheet'!$A$2:$V$2329,11,FALSE)),'Ethnicity Reference'!$A$2:$B$22,2,FALSE)),
IF(VLOOKUP($A3258,'Student reference sheet'!$A$2:$V$2329,9,FALSE) &lt;&gt; "", VLOOKUP(VALUE(VLOOKUP($A3258,'Student reference sheet'!$A$2:$V$2329,9,FALSE)),'Ethnicity Reference'!$A$2:$B$22,2,FALSE),"Unknown"))))</f>
        <v/>
      </c>
      <c r="U3258" s="35"/>
    </row>
    <row r="3259" spans="1:21" ht="15.75">
      <c r="A3259" s="47"/>
      <c r="B3259" s="33"/>
      <c r="C3259" s="39" t="str">
        <f>IF($A3259 &lt;&gt; "",VLOOKUP($A3259,'Student reference sheet'!$A$2:$V$2329, 3,FALSE), "")</f>
        <v/>
      </c>
      <c r="D3259" s="39" t="str">
        <f>IF($A3259 &lt;&gt; "",VLOOKUP($A3259,'Student reference sheet'!$A$2:$V$2329, 2,FALSE), "")</f>
        <v/>
      </c>
      <c r="E3259" s="35"/>
      <c r="F3259" s="34"/>
      <c r="G3259" s="40" t="str">
        <f t="shared" ca="1" si="153"/>
        <v/>
      </c>
      <c r="H3259" s="40" t="str">
        <f t="shared" ca="1" si="154"/>
        <v/>
      </c>
      <c r="I3259" s="36" t="str">
        <f>IF($A3259 = "", "",
IF(COUNTIF(MINIMUM_DAY_DATES[], Attendance!J3259) &gt; 0, VLOOKUP(Attendance!$G3259,MINIMUM_DAY_PERIOD_SCHEDULE[], 2,TRUE),
IF(COUNTIF(RALLY_DATES[], Attendance!J3259) &gt; 0, VLOOKUP(Attendance!$G3259,RALLY_PERIOD_SCHEDULE[], 2,TRUE),
IF(WEEKDAY(Attendance!$J3259) = 2,
       IF(COUNTIF(FINALS_WEEK_MONDAY_DATE[],Attendance!$J3259) &gt; 0, VLOOKUP(Attendance!$G3259,FINALS_WEEK_MONDAY_PERIOD_SCHEDULE[],2,TRUE),
       VLOOKUP(Attendance!$G3259,REGULAR_WEEK_SCHEDULE[],6,TRUE)),
IF(WEEKDAY($J3259) = 3,
       IF(COUNTIF(FINALS_WEEK_TUESDAY_DATE[],Attendance!$J3259) &gt; 0, VLOOKUP(Attendance!$G3259,FINALS_WEEK_TUESDAY_PERIOD_SCHEDULE[],2,TRUE),
       VLOOKUP(Attendance!$G3259,REGULAR_WEEK_SCHEDULE[[Tuesday]:[Period]],5,TRUE)),
IF(WEEKDAY(Attendance!$J3259) = 4,
        IF(COUNTIF(BLOCK_WEDNESDAY_DATES[],Attendance!$J3259) &gt; 0, VLOOKUP(Attendance!$G3259,BLOCK_WEDNESDAY_PERIOD_SCHEDULE[],2,TRUE),
        IF(COUNTIF(FINALS_WEEK_WEDNESDAY_DATE[],Attendance!$J3259) &gt; 0, VLOOKUP(Attendance!$G3259,FINALS_WEEK_WEDNESDAY_PERIOD_SCHEDULE[],2,TRUE),
       VLOOKUP(Attendance!$G3259,REGULAR_WEEK_SCHEDULE[[Wednesday]:[Period]],4,TRUE))),
IF(WEEKDAY($J3259) = 5,
       IF(COUNTIF(BLOCK_THURSDAY_DATES[],Attendance!$J3259) &gt; 0, VLOOKUP(Attendance!$G3259,BLOCK_THURSDAY_PERIOD_SCHEDULE[],2,TRUE),
       IF(COUNTIF(FINALS_WEEK_THURSDAY_DATE[],Attendance!$J3259) &gt; 0, VLOOKUP(Attendance!$G3259,FINALS_WEEK_THURSDAY_PERIOD_SCHEDULE[],2,TRUE),
       VLOOKUP(Attendance!$G3259,REGULAR_WEEK_SCHEDULE[[Thursday]:[Period]],3,TRUE))),
IF(WEEKDAY(Attendance!$J3259) = 6,
       IF(COUNTIF(FINALS_WEEK_FRIDAY_DATE[],Attendance!$J3259) &gt; 0, VLOOKUP(Attendance!$G3259,FINALS_WEEK_FRIDAY_PERIOD_SCHEDULE[],2,TRUE),
       VLOOKUP(Attendance!$G3259,REGULAR_WEEK_SCHEDULE[[Friday]:[Period]],2,TRUE))))))))))</f>
        <v/>
      </c>
      <c r="J3259" s="41" t="str">
        <f t="shared" ca="1" si="155"/>
        <v/>
      </c>
      <c r="K3259" s="41" t="str">
        <f>IF($A3259 &lt;&gt; "",VLOOKUP($A3259,'Student reference sheet'!$A$2:$V$2329, 7,FALSE), "")</f>
        <v/>
      </c>
      <c r="L3259" s="30" t="str">
        <f>IF($A3259 ="", "", VLOOKUP($A3259, 'Student reference sheet'!$A$2:$Z$2603,23,FALSE))</f>
        <v/>
      </c>
      <c r="M3259" s="30" t="str">
        <f>IF($A3259 ="", "", VLOOKUP($A3259, 'Student reference sheet'!$A$2:$Z$2603,24,FALSE))</f>
        <v/>
      </c>
      <c r="N3259" s="30" t="str">
        <f>IF($A3259 ="", "", VLOOKUP($A3259, 'Student reference sheet'!$A$2:$Z$2603,26,FALSE))</f>
        <v/>
      </c>
      <c r="O3259" s="30" t="str">
        <f>IF($A3259 ="", "", VLOOKUP($A3259, 'Student reference sheet'!$A$2:$Z$2603,25,FALSE))</f>
        <v/>
      </c>
      <c r="P3259" s="39" t="str">
        <f>IF($A3259 = "", "", IF(OR(VLOOKUP($A3259,'Student reference sheet'!$A$2:$V$2400,8,FALSE) = "R",  VLOOKUP($A3259,'Student reference sheet'!$A$2:$V$2400,8,FALSE) = "L"), "X", ""))</f>
        <v/>
      </c>
      <c r="Q3259" s="39" t="str">
        <f>IF($A3259 ="", "", VLOOKUP($A3259, 'Student reference sheet'!$A$2:$V$2603,22,FALSE))</f>
        <v/>
      </c>
      <c r="R3259" s="39" t="str">
        <f>IF($A3259 &lt;&gt; "",VLOOKUP($A3259,'Student reference sheet'!$A$2:$V$2329, 5,FALSE), "")</f>
        <v/>
      </c>
      <c r="S3259" s="39" t="str">
        <f>IF($A3259 &lt;&gt; "",VLOOKUP($A3259,'Student reference sheet'!$A$2:$V$2329, 6,FALSE), "")</f>
        <v/>
      </c>
      <c r="T3259" s="30" t="str">
        <f>IF($A3259 = "","",
IF(VLOOKUP($A3259,'Student reference sheet'!$A$2:$V$2329, 10,FALSE) = "Y", "Hispanic",
IF(VLOOKUP($A3259,'Student reference sheet'!$A$2:$V$2329,11,FALSE) &lt;&gt; "",
IF(VLOOKUP($A3259,'Student reference sheet'!$A$2:$V$2329,11,FALSE) = "UNK", "Unknown", VLOOKUP(VALUE(VLOOKUP($A3259,'Student reference sheet'!$A$2:$V$2329,11,FALSE)),'Ethnicity Reference'!$A$2:$B$22,2,FALSE)),
IF(VLOOKUP($A3259,'Student reference sheet'!$A$2:$V$2329,9,FALSE) &lt;&gt; "", VLOOKUP(VALUE(VLOOKUP($A3259,'Student reference sheet'!$A$2:$V$2329,9,FALSE)),'Ethnicity Reference'!$A$2:$B$22,2,FALSE),"Unknown"))))</f>
        <v/>
      </c>
      <c r="U3259" s="35"/>
    </row>
    <row r="3260" spans="1:21" ht="15.75">
      <c r="A3260" s="47"/>
      <c r="B3260" s="33"/>
      <c r="C3260" s="39" t="str">
        <f>IF($A3260 &lt;&gt; "",VLOOKUP($A3260,'Student reference sheet'!$A$2:$V$2329, 3,FALSE), "")</f>
        <v/>
      </c>
      <c r="D3260" s="39" t="str">
        <f>IF($A3260 &lt;&gt; "",VLOOKUP($A3260,'Student reference sheet'!$A$2:$V$2329, 2,FALSE), "")</f>
        <v/>
      </c>
      <c r="E3260" s="35"/>
      <c r="F3260" s="34"/>
      <c r="G3260" s="40" t="str">
        <f t="shared" ca="1" si="153"/>
        <v/>
      </c>
      <c r="H3260" s="40" t="str">
        <f t="shared" ca="1" si="154"/>
        <v/>
      </c>
      <c r="I3260" s="36" t="str">
        <f>IF($A3260 = "", "",
IF(COUNTIF(MINIMUM_DAY_DATES[], Attendance!J3260) &gt; 0, VLOOKUP(Attendance!$G3260,MINIMUM_DAY_PERIOD_SCHEDULE[], 2,TRUE),
IF(COUNTIF(RALLY_DATES[], Attendance!J3260) &gt; 0, VLOOKUP(Attendance!$G3260,RALLY_PERIOD_SCHEDULE[], 2,TRUE),
IF(WEEKDAY(Attendance!$J3260) = 2,
       IF(COUNTIF(FINALS_WEEK_MONDAY_DATE[],Attendance!$J3260) &gt; 0, VLOOKUP(Attendance!$G3260,FINALS_WEEK_MONDAY_PERIOD_SCHEDULE[],2,TRUE),
       VLOOKUP(Attendance!$G3260,REGULAR_WEEK_SCHEDULE[],6,TRUE)),
IF(WEEKDAY($J3260) = 3,
       IF(COUNTIF(FINALS_WEEK_TUESDAY_DATE[],Attendance!$J3260) &gt; 0, VLOOKUP(Attendance!$G3260,FINALS_WEEK_TUESDAY_PERIOD_SCHEDULE[],2,TRUE),
       VLOOKUP(Attendance!$G3260,REGULAR_WEEK_SCHEDULE[[Tuesday]:[Period]],5,TRUE)),
IF(WEEKDAY(Attendance!$J3260) = 4,
        IF(COUNTIF(BLOCK_WEDNESDAY_DATES[],Attendance!$J3260) &gt; 0, VLOOKUP(Attendance!$G3260,BLOCK_WEDNESDAY_PERIOD_SCHEDULE[],2,TRUE),
        IF(COUNTIF(FINALS_WEEK_WEDNESDAY_DATE[],Attendance!$J3260) &gt; 0, VLOOKUP(Attendance!$G3260,FINALS_WEEK_WEDNESDAY_PERIOD_SCHEDULE[],2,TRUE),
       VLOOKUP(Attendance!$G3260,REGULAR_WEEK_SCHEDULE[[Wednesday]:[Period]],4,TRUE))),
IF(WEEKDAY($J3260) = 5,
       IF(COUNTIF(BLOCK_THURSDAY_DATES[],Attendance!$J3260) &gt; 0, VLOOKUP(Attendance!$G3260,BLOCK_THURSDAY_PERIOD_SCHEDULE[],2,TRUE),
       IF(COUNTIF(FINALS_WEEK_THURSDAY_DATE[],Attendance!$J3260) &gt; 0, VLOOKUP(Attendance!$G3260,FINALS_WEEK_THURSDAY_PERIOD_SCHEDULE[],2,TRUE),
       VLOOKUP(Attendance!$G3260,REGULAR_WEEK_SCHEDULE[[Thursday]:[Period]],3,TRUE))),
IF(WEEKDAY(Attendance!$J3260) = 6,
       IF(COUNTIF(FINALS_WEEK_FRIDAY_DATE[],Attendance!$J3260) &gt; 0, VLOOKUP(Attendance!$G3260,FINALS_WEEK_FRIDAY_PERIOD_SCHEDULE[],2,TRUE),
       VLOOKUP(Attendance!$G3260,REGULAR_WEEK_SCHEDULE[[Friday]:[Period]],2,TRUE))))))))))</f>
        <v/>
      </c>
      <c r="J3260" s="41" t="str">
        <f t="shared" ca="1" si="155"/>
        <v/>
      </c>
      <c r="K3260" s="41" t="str">
        <f>IF($A3260 &lt;&gt; "",VLOOKUP($A3260,'Student reference sheet'!$A$2:$V$2329, 7,FALSE), "")</f>
        <v/>
      </c>
      <c r="L3260" s="30" t="str">
        <f>IF($A3260 ="", "", VLOOKUP($A3260, 'Student reference sheet'!$A$2:$Z$2603,23,FALSE))</f>
        <v/>
      </c>
      <c r="M3260" s="30" t="str">
        <f>IF($A3260 ="", "", VLOOKUP($A3260, 'Student reference sheet'!$A$2:$Z$2603,24,FALSE))</f>
        <v/>
      </c>
      <c r="N3260" s="30" t="str">
        <f>IF($A3260 ="", "", VLOOKUP($A3260, 'Student reference sheet'!$A$2:$Z$2603,26,FALSE))</f>
        <v/>
      </c>
      <c r="O3260" s="30" t="str">
        <f>IF($A3260 ="", "", VLOOKUP($A3260, 'Student reference sheet'!$A$2:$Z$2603,25,FALSE))</f>
        <v/>
      </c>
      <c r="P3260" s="39" t="str">
        <f>IF($A3260 = "", "", IF(OR(VLOOKUP($A3260,'Student reference sheet'!$A$2:$V$2400,8,FALSE) = "R",  VLOOKUP($A3260,'Student reference sheet'!$A$2:$V$2400,8,FALSE) = "L"), "X", ""))</f>
        <v/>
      </c>
      <c r="Q3260" s="39" t="str">
        <f>IF($A3260 ="", "", VLOOKUP($A3260, 'Student reference sheet'!$A$2:$V$2603,22,FALSE))</f>
        <v/>
      </c>
      <c r="R3260" s="39" t="str">
        <f>IF($A3260 &lt;&gt; "",VLOOKUP($A3260,'Student reference sheet'!$A$2:$V$2329, 5,FALSE), "")</f>
        <v/>
      </c>
      <c r="S3260" s="39" t="str">
        <f>IF($A3260 &lt;&gt; "",VLOOKUP($A3260,'Student reference sheet'!$A$2:$V$2329, 6,FALSE), "")</f>
        <v/>
      </c>
      <c r="T3260" s="30" t="str">
        <f>IF($A3260 = "","",
IF(VLOOKUP($A3260,'Student reference sheet'!$A$2:$V$2329, 10,FALSE) = "Y", "Hispanic",
IF(VLOOKUP($A3260,'Student reference sheet'!$A$2:$V$2329,11,FALSE) &lt;&gt; "",
IF(VLOOKUP($A3260,'Student reference sheet'!$A$2:$V$2329,11,FALSE) = "UNK", "Unknown", VLOOKUP(VALUE(VLOOKUP($A3260,'Student reference sheet'!$A$2:$V$2329,11,FALSE)),'Ethnicity Reference'!$A$2:$B$22,2,FALSE)),
IF(VLOOKUP($A3260,'Student reference sheet'!$A$2:$V$2329,9,FALSE) &lt;&gt; "", VLOOKUP(VALUE(VLOOKUP($A3260,'Student reference sheet'!$A$2:$V$2329,9,FALSE)),'Ethnicity Reference'!$A$2:$B$22,2,FALSE),"Unknown"))))</f>
        <v/>
      </c>
      <c r="U3260" s="35"/>
    </row>
    <row r="3261" spans="1:21" ht="15.75">
      <c r="A3261" s="47"/>
      <c r="B3261" s="33"/>
      <c r="C3261" s="39" t="str">
        <f>IF($A3261 &lt;&gt; "",VLOOKUP($A3261,'Student reference sheet'!$A$2:$V$2329, 3,FALSE), "")</f>
        <v/>
      </c>
      <c r="D3261" s="39" t="str">
        <f>IF($A3261 &lt;&gt; "",VLOOKUP($A3261,'Student reference sheet'!$A$2:$V$2329, 2,FALSE), "")</f>
        <v/>
      </c>
      <c r="E3261" s="35"/>
      <c r="F3261" s="34"/>
      <c r="G3261" s="40" t="str">
        <f t="shared" ca="1" si="153"/>
        <v/>
      </c>
      <c r="H3261" s="40" t="str">
        <f t="shared" ca="1" si="154"/>
        <v/>
      </c>
      <c r="I3261" s="36" t="str">
        <f>IF($A3261 = "", "",
IF(COUNTIF(MINIMUM_DAY_DATES[], Attendance!J3261) &gt; 0, VLOOKUP(Attendance!$G3261,MINIMUM_DAY_PERIOD_SCHEDULE[], 2,TRUE),
IF(COUNTIF(RALLY_DATES[], Attendance!J3261) &gt; 0, VLOOKUP(Attendance!$G3261,RALLY_PERIOD_SCHEDULE[], 2,TRUE),
IF(WEEKDAY(Attendance!$J3261) = 2,
       IF(COUNTIF(FINALS_WEEK_MONDAY_DATE[],Attendance!$J3261) &gt; 0, VLOOKUP(Attendance!$G3261,FINALS_WEEK_MONDAY_PERIOD_SCHEDULE[],2,TRUE),
       VLOOKUP(Attendance!$G3261,REGULAR_WEEK_SCHEDULE[],6,TRUE)),
IF(WEEKDAY($J3261) = 3,
       IF(COUNTIF(FINALS_WEEK_TUESDAY_DATE[],Attendance!$J3261) &gt; 0, VLOOKUP(Attendance!$G3261,FINALS_WEEK_TUESDAY_PERIOD_SCHEDULE[],2,TRUE),
       VLOOKUP(Attendance!$G3261,REGULAR_WEEK_SCHEDULE[[Tuesday]:[Period]],5,TRUE)),
IF(WEEKDAY(Attendance!$J3261) = 4,
        IF(COUNTIF(BLOCK_WEDNESDAY_DATES[],Attendance!$J3261) &gt; 0, VLOOKUP(Attendance!$G3261,BLOCK_WEDNESDAY_PERIOD_SCHEDULE[],2,TRUE),
        IF(COUNTIF(FINALS_WEEK_WEDNESDAY_DATE[],Attendance!$J3261) &gt; 0, VLOOKUP(Attendance!$G3261,FINALS_WEEK_WEDNESDAY_PERIOD_SCHEDULE[],2,TRUE),
       VLOOKUP(Attendance!$G3261,REGULAR_WEEK_SCHEDULE[[Wednesday]:[Period]],4,TRUE))),
IF(WEEKDAY($J3261) = 5,
       IF(COUNTIF(BLOCK_THURSDAY_DATES[],Attendance!$J3261) &gt; 0, VLOOKUP(Attendance!$G3261,BLOCK_THURSDAY_PERIOD_SCHEDULE[],2,TRUE),
       IF(COUNTIF(FINALS_WEEK_THURSDAY_DATE[],Attendance!$J3261) &gt; 0, VLOOKUP(Attendance!$G3261,FINALS_WEEK_THURSDAY_PERIOD_SCHEDULE[],2,TRUE),
       VLOOKUP(Attendance!$G3261,REGULAR_WEEK_SCHEDULE[[Thursday]:[Period]],3,TRUE))),
IF(WEEKDAY(Attendance!$J3261) = 6,
       IF(COUNTIF(FINALS_WEEK_FRIDAY_DATE[],Attendance!$J3261) &gt; 0, VLOOKUP(Attendance!$G3261,FINALS_WEEK_FRIDAY_PERIOD_SCHEDULE[],2,TRUE),
       VLOOKUP(Attendance!$G3261,REGULAR_WEEK_SCHEDULE[[Friday]:[Period]],2,TRUE))))))))))</f>
        <v/>
      </c>
      <c r="J3261" s="41" t="str">
        <f t="shared" ca="1" si="155"/>
        <v/>
      </c>
      <c r="K3261" s="41" t="str">
        <f>IF($A3261 &lt;&gt; "",VLOOKUP($A3261,'Student reference sheet'!$A$2:$V$2329, 7,FALSE), "")</f>
        <v/>
      </c>
      <c r="L3261" s="30" t="str">
        <f>IF($A3261 ="", "", VLOOKUP($A3261, 'Student reference sheet'!$A$2:$Z$2603,23,FALSE))</f>
        <v/>
      </c>
      <c r="M3261" s="30" t="str">
        <f>IF($A3261 ="", "", VLOOKUP($A3261, 'Student reference sheet'!$A$2:$Z$2603,24,FALSE))</f>
        <v/>
      </c>
      <c r="N3261" s="30" t="str">
        <f>IF($A3261 ="", "", VLOOKUP($A3261, 'Student reference sheet'!$A$2:$Z$2603,26,FALSE))</f>
        <v/>
      </c>
      <c r="O3261" s="30" t="str">
        <f>IF($A3261 ="", "", VLOOKUP($A3261, 'Student reference sheet'!$A$2:$Z$2603,25,FALSE))</f>
        <v/>
      </c>
      <c r="P3261" s="39" t="str">
        <f>IF($A3261 = "", "", IF(OR(VLOOKUP($A3261,'Student reference sheet'!$A$2:$V$2400,8,FALSE) = "R",  VLOOKUP($A3261,'Student reference sheet'!$A$2:$V$2400,8,FALSE) = "L"), "X", ""))</f>
        <v/>
      </c>
      <c r="Q3261" s="39" t="str">
        <f>IF($A3261 ="", "", VLOOKUP($A3261, 'Student reference sheet'!$A$2:$V$2603,22,FALSE))</f>
        <v/>
      </c>
      <c r="R3261" s="39" t="str">
        <f>IF($A3261 &lt;&gt; "",VLOOKUP($A3261,'Student reference sheet'!$A$2:$V$2329, 5,FALSE), "")</f>
        <v/>
      </c>
      <c r="S3261" s="39" t="str">
        <f>IF($A3261 &lt;&gt; "",VLOOKUP($A3261,'Student reference sheet'!$A$2:$V$2329, 6,FALSE), "")</f>
        <v/>
      </c>
      <c r="T3261" s="30" t="str">
        <f>IF($A3261 = "","",
IF(VLOOKUP($A3261,'Student reference sheet'!$A$2:$V$2329, 10,FALSE) = "Y", "Hispanic",
IF(VLOOKUP($A3261,'Student reference sheet'!$A$2:$V$2329,11,FALSE) &lt;&gt; "",
IF(VLOOKUP($A3261,'Student reference sheet'!$A$2:$V$2329,11,FALSE) = "UNK", "Unknown", VLOOKUP(VALUE(VLOOKUP($A3261,'Student reference sheet'!$A$2:$V$2329,11,FALSE)),'Ethnicity Reference'!$A$2:$B$22,2,FALSE)),
IF(VLOOKUP($A3261,'Student reference sheet'!$A$2:$V$2329,9,FALSE) &lt;&gt; "", VLOOKUP(VALUE(VLOOKUP($A3261,'Student reference sheet'!$A$2:$V$2329,9,FALSE)),'Ethnicity Reference'!$A$2:$B$22,2,FALSE),"Unknown"))))</f>
        <v/>
      </c>
      <c r="U3261" s="35"/>
    </row>
    <row r="3262" spans="1:21" ht="15.75">
      <c r="A3262" s="47"/>
      <c r="B3262" s="33"/>
      <c r="C3262" s="39" t="str">
        <f>IF($A3262 &lt;&gt; "",VLOOKUP($A3262,'Student reference sheet'!$A$2:$V$2329, 3,FALSE), "")</f>
        <v/>
      </c>
      <c r="D3262" s="39" t="str">
        <f>IF($A3262 &lt;&gt; "",VLOOKUP($A3262,'Student reference sheet'!$A$2:$V$2329, 2,FALSE), "")</f>
        <v/>
      </c>
      <c r="E3262" s="35"/>
      <c r="F3262" s="34"/>
      <c r="G3262" s="40" t="str">
        <f t="shared" ca="1" si="153"/>
        <v/>
      </c>
      <c r="H3262" s="40" t="str">
        <f t="shared" ca="1" si="154"/>
        <v/>
      </c>
      <c r="I3262" s="36" t="str">
        <f>IF($A3262 = "", "",
IF(COUNTIF(MINIMUM_DAY_DATES[], Attendance!J3262) &gt; 0, VLOOKUP(Attendance!$G3262,MINIMUM_DAY_PERIOD_SCHEDULE[], 2,TRUE),
IF(COUNTIF(RALLY_DATES[], Attendance!J3262) &gt; 0, VLOOKUP(Attendance!$G3262,RALLY_PERIOD_SCHEDULE[], 2,TRUE),
IF(WEEKDAY(Attendance!$J3262) = 2,
       IF(COUNTIF(FINALS_WEEK_MONDAY_DATE[],Attendance!$J3262) &gt; 0, VLOOKUP(Attendance!$G3262,FINALS_WEEK_MONDAY_PERIOD_SCHEDULE[],2,TRUE),
       VLOOKUP(Attendance!$G3262,REGULAR_WEEK_SCHEDULE[],6,TRUE)),
IF(WEEKDAY($J3262) = 3,
       IF(COUNTIF(FINALS_WEEK_TUESDAY_DATE[],Attendance!$J3262) &gt; 0, VLOOKUP(Attendance!$G3262,FINALS_WEEK_TUESDAY_PERIOD_SCHEDULE[],2,TRUE),
       VLOOKUP(Attendance!$G3262,REGULAR_WEEK_SCHEDULE[[Tuesday]:[Period]],5,TRUE)),
IF(WEEKDAY(Attendance!$J3262) = 4,
        IF(COUNTIF(BLOCK_WEDNESDAY_DATES[],Attendance!$J3262) &gt; 0, VLOOKUP(Attendance!$G3262,BLOCK_WEDNESDAY_PERIOD_SCHEDULE[],2,TRUE),
        IF(COUNTIF(FINALS_WEEK_WEDNESDAY_DATE[],Attendance!$J3262) &gt; 0, VLOOKUP(Attendance!$G3262,FINALS_WEEK_WEDNESDAY_PERIOD_SCHEDULE[],2,TRUE),
       VLOOKUP(Attendance!$G3262,REGULAR_WEEK_SCHEDULE[[Wednesday]:[Period]],4,TRUE))),
IF(WEEKDAY($J3262) = 5,
       IF(COUNTIF(BLOCK_THURSDAY_DATES[],Attendance!$J3262) &gt; 0, VLOOKUP(Attendance!$G3262,BLOCK_THURSDAY_PERIOD_SCHEDULE[],2,TRUE),
       IF(COUNTIF(FINALS_WEEK_THURSDAY_DATE[],Attendance!$J3262) &gt; 0, VLOOKUP(Attendance!$G3262,FINALS_WEEK_THURSDAY_PERIOD_SCHEDULE[],2,TRUE),
       VLOOKUP(Attendance!$G3262,REGULAR_WEEK_SCHEDULE[[Thursday]:[Period]],3,TRUE))),
IF(WEEKDAY(Attendance!$J3262) = 6,
       IF(COUNTIF(FINALS_WEEK_FRIDAY_DATE[],Attendance!$J3262) &gt; 0, VLOOKUP(Attendance!$G3262,FINALS_WEEK_FRIDAY_PERIOD_SCHEDULE[],2,TRUE),
       VLOOKUP(Attendance!$G3262,REGULAR_WEEK_SCHEDULE[[Friday]:[Period]],2,TRUE))))))))))</f>
        <v/>
      </c>
      <c r="J3262" s="41" t="str">
        <f t="shared" ca="1" si="155"/>
        <v/>
      </c>
      <c r="K3262" s="41" t="str">
        <f>IF($A3262 &lt;&gt; "",VLOOKUP($A3262,'Student reference sheet'!$A$2:$V$2329, 7,FALSE), "")</f>
        <v/>
      </c>
      <c r="L3262" s="30" t="str">
        <f>IF($A3262 ="", "", VLOOKUP($A3262, 'Student reference sheet'!$A$2:$Z$2603,23,FALSE))</f>
        <v/>
      </c>
      <c r="M3262" s="30" t="str">
        <f>IF($A3262 ="", "", VLOOKUP($A3262, 'Student reference sheet'!$A$2:$Z$2603,24,FALSE))</f>
        <v/>
      </c>
      <c r="N3262" s="30" t="str">
        <f>IF($A3262 ="", "", VLOOKUP($A3262, 'Student reference sheet'!$A$2:$Z$2603,26,FALSE))</f>
        <v/>
      </c>
      <c r="O3262" s="30" t="str">
        <f>IF($A3262 ="", "", VLOOKUP($A3262, 'Student reference sheet'!$A$2:$Z$2603,25,FALSE))</f>
        <v/>
      </c>
      <c r="P3262" s="39" t="str">
        <f>IF($A3262 = "", "", IF(OR(VLOOKUP($A3262,'Student reference sheet'!$A$2:$V$2400,8,FALSE) = "R",  VLOOKUP($A3262,'Student reference sheet'!$A$2:$V$2400,8,FALSE) = "L"), "X", ""))</f>
        <v/>
      </c>
      <c r="Q3262" s="39" t="str">
        <f>IF($A3262 ="", "", VLOOKUP($A3262, 'Student reference sheet'!$A$2:$V$2603,22,FALSE))</f>
        <v/>
      </c>
      <c r="R3262" s="39" t="str">
        <f>IF($A3262 &lt;&gt; "",VLOOKUP($A3262,'Student reference sheet'!$A$2:$V$2329, 5,FALSE), "")</f>
        <v/>
      </c>
      <c r="S3262" s="39" t="str">
        <f>IF($A3262 &lt;&gt; "",VLOOKUP($A3262,'Student reference sheet'!$A$2:$V$2329, 6,FALSE), "")</f>
        <v/>
      </c>
      <c r="T3262" s="30" t="str">
        <f>IF($A3262 = "","",
IF(VLOOKUP($A3262,'Student reference sheet'!$A$2:$V$2329, 10,FALSE) = "Y", "Hispanic",
IF(VLOOKUP($A3262,'Student reference sheet'!$A$2:$V$2329,11,FALSE) &lt;&gt; "",
IF(VLOOKUP($A3262,'Student reference sheet'!$A$2:$V$2329,11,FALSE) = "UNK", "Unknown", VLOOKUP(VALUE(VLOOKUP($A3262,'Student reference sheet'!$A$2:$V$2329,11,FALSE)),'Ethnicity Reference'!$A$2:$B$22,2,FALSE)),
IF(VLOOKUP($A3262,'Student reference sheet'!$A$2:$V$2329,9,FALSE) &lt;&gt; "", VLOOKUP(VALUE(VLOOKUP($A3262,'Student reference sheet'!$A$2:$V$2329,9,FALSE)),'Ethnicity Reference'!$A$2:$B$22,2,FALSE),"Unknown"))))</f>
        <v/>
      </c>
      <c r="U3262" s="35"/>
    </row>
    <row r="3263" spans="1:21" ht="15.75">
      <c r="A3263" s="47"/>
      <c r="B3263" s="33"/>
      <c r="C3263" s="39" t="str">
        <f>IF($A3263 &lt;&gt; "",VLOOKUP($A3263,'Student reference sheet'!$A$2:$V$2329, 3,FALSE), "")</f>
        <v/>
      </c>
      <c r="D3263" s="39" t="str">
        <f>IF($A3263 &lt;&gt; "",VLOOKUP($A3263,'Student reference sheet'!$A$2:$V$2329, 2,FALSE), "")</f>
        <v/>
      </c>
      <c r="E3263" s="35"/>
      <c r="F3263" s="34"/>
      <c r="G3263" s="40" t="str">
        <f t="shared" ca="1" si="153"/>
        <v/>
      </c>
      <c r="H3263" s="40" t="str">
        <f t="shared" ca="1" si="154"/>
        <v/>
      </c>
      <c r="I3263" s="36" t="str">
        <f>IF($A3263 = "", "",
IF(COUNTIF(MINIMUM_DAY_DATES[], Attendance!J3263) &gt; 0, VLOOKUP(Attendance!$G3263,MINIMUM_DAY_PERIOD_SCHEDULE[], 2,TRUE),
IF(COUNTIF(RALLY_DATES[], Attendance!J3263) &gt; 0, VLOOKUP(Attendance!$G3263,RALLY_PERIOD_SCHEDULE[], 2,TRUE),
IF(WEEKDAY(Attendance!$J3263) = 2,
       IF(COUNTIF(FINALS_WEEK_MONDAY_DATE[],Attendance!$J3263) &gt; 0, VLOOKUP(Attendance!$G3263,FINALS_WEEK_MONDAY_PERIOD_SCHEDULE[],2,TRUE),
       VLOOKUP(Attendance!$G3263,REGULAR_WEEK_SCHEDULE[],6,TRUE)),
IF(WEEKDAY($J3263) = 3,
       IF(COUNTIF(FINALS_WEEK_TUESDAY_DATE[],Attendance!$J3263) &gt; 0, VLOOKUP(Attendance!$G3263,FINALS_WEEK_TUESDAY_PERIOD_SCHEDULE[],2,TRUE),
       VLOOKUP(Attendance!$G3263,REGULAR_WEEK_SCHEDULE[[Tuesday]:[Period]],5,TRUE)),
IF(WEEKDAY(Attendance!$J3263) = 4,
        IF(COUNTIF(BLOCK_WEDNESDAY_DATES[],Attendance!$J3263) &gt; 0, VLOOKUP(Attendance!$G3263,BLOCK_WEDNESDAY_PERIOD_SCHEDULE[],2,TRUE),
        IF(COUNTIF(FINALS_WEEK_WEDNESDAY_DATE[],Attendance!$J3263) &gt; 0, VLOOKUP(Attendance!$G3263,FINALS_WEEK_WEDNESDAY_PERIOD_SCHEDULE[],2,TRUE),
       VLOOKUP(Attendance!$G3263,REGULAR_WEEK_SCHEDULE[[Wednesday]:[Period]],4,TRUE))),
IF(WEEKDAY($J3263) = 5,
       IF(COUNTIF(BLOCK_THURSDAY_DATES[],Attendance!$J3263) &gt; 0, VLOOKUP(Attendance!$G3263,BLOCK_THURSDAY_PERIOD_SCHEDULE[],2,TRUE),
       IF(COUNTIF(FINALS_WEEK_THURSDAY_DATE[],Attendance!$J3263) &gt; 0, VLOOKUP(Attendance!$G3263,FINALS_WEEK_THURSDAY_PERIOD_SCHEDULE[],2,TRUE),
       VLOOKUP(Attendance!$G3263,REGULAR_WEEK_SCHEDULE[[Thursday]:[Period]],3,TRUE))),
IF(WEEKDAY(Attendance!$J3263) = 6,
       IF(COUNTIF(FINALS_WEEK_FRIDAY_DATE[],Attendance!$J3263) &gt; 0, VLOOKUP(Attendance!$G3263,FINALS_WEEK_FRIDAY_PERIOD_SCHEDULE[],2,TRUE),
       VLOOKUP(Attendance!$G3263,REGULAR_WEEK_SCHEDULE[[Friday]:[Period]],2,TRUE))))))))))</f>
        <v/>
      </c>
      <c r="J3263" s="41" t="str">
        <f t="shared" ca="1" si="155"/>
        <v/>
      </c>
      <c r="K3263" s="41" t="str">
        <f>IF($A3263 &lt;&gt; "",VLOOKUP($A3263,'Student reference sheet'!$A$2:$V$2329, 7,FALSE), "")</f>
        <v/>
      </c>
      <c r="L3263" s="30" t="str">
        <f>IF($A3263 ="", "", VLOOKUP($A3263, 'Student reference sheet'!$A$2:$Z$2603,23,FALSE))</f>
        <v/>
      </c>
      <c r="M3263" s="30" t="str">
        <f>IF($A3263 ="", "", VLOOKUP($A3263, 'Student reference sheet'!$A$2:$Z$2603,24,FALSE))</f>
        <v/>
      </c>
      <c r="N3263" s="30" t="str">
        <f>IF($A3263 ="", "", VLOOKUP($A3263, 'Student reference sheet'!$A$2:$Z$2603,26,FALSE))</f>
        <v/>
      </c>
      <c r="O3263" s="30" t="str">
        <f>IF($A3263 ="", "", VLOOKUP($A3263, 'Student reference sheet'!$A$2:$Z$2603,25,FALSE))</f>
        <v/>
      </c>
      <c r="P3263" s="39" t="str">
        <f>IF($A3263 = "", "", IF(OR(VLOOKUP($A3263,'Student reference sheet'!$A$2:$V$2400,8,FALSE) = "R",  VLOOKUP($A3263,'Student reference sheet'!$A$2:$V$2400,8,FALSE) = "L"), "X", ""))</f>
        <v/>
      </c>
      <c r="Q3263" s="39" t="str">
        <f>IF($A3263 ="", "", VLOOKUP($A3263, 'Student reference sheet'!$A$2:$V$2603,22,FALSE))</f>
        <v/>
      </c>
      <c r="R3263" s="39" t="str">
        <f>IF($A3263 &lt;&gt; "",VLOOKUP($A3263,'Student reference sheet'!$A$2:$V$2329, 5,FALSE), "")</f>
        <v/>
      </c>
      <c r="S3263" s="39" t="str">
        <f>IF($A3263 &lt;&gt; "",VLOOKUP($A3263,'Student reference sheet'!$A$2:$V$2329, 6,FALSE), "")</f>
        <v/>
      </c>
      <c r="T3263" s="30" t="str">
        <f>IF($A3263 = "","",
IF(VLOOKUP($A3263,'Student reference sheet'!$A$2:$V$2329, 10,FALSE) = "Y", "Hispanic",
IF(VLOOKUP($A3263,'Student reference sheet'!$A$2:$V$2329,11,FALSE) &lt;&gt; "",
IF(VLOOKUP($A3263,'Student reference sheet'!$A$2:$V$2329,11,FALSE) = "UNK", "Unknown", VLOOKUP(VALUE(VLOOKUP($A3263,'Student reference sheet'!$A$2:$V$2329,11,FALSE)),'Ethnicity Reference'!$A$2:$B$22,2,FALSE)),
IF(VLOOKUP($A3263,'Student reference sheet'!$A$2:$V$2329,9,FALSE) &lt;&gt; "", VLOOKUP(VALUE(VLOOKUP($A3263,'Student reference sheet'!$A$2:$V$2329,9,FALSE)),'Ethnicity Reference'!$A$2:$B$22,2,FALSE),"Unknown"))))</f>
        <v/>
      </c>
      <c r="U3263" s="35"/>
    </row>
    <row r="3264" spans="1:21" ht="15.75">
      <c r="A3264" s="47"/>
      <c r="B3264" s="33"/>
      <c r="C3264" s="39" t="str">
        <f>IF($A3264 &lt;&gt; "",VLOOKUP($A3264,'Student reference sheet'!$A$2:$V$2329, 3,FALSE), "")</f>
        <v/>
      </c>
      <c r="D3264" s="39" t="str">
        <f>IF($A3264 &lt;&gt; "",VLOOKUP($A3264,'Student reference sheet'!$A$2:$V$2329, 2,FALSE), "")</f>
        <v/>
      </c>
      <c r="E3264" s="35"/>
      <c r="F3264" s="34"/>
      <c r="G3264" s="40" t="str">
        <f t="shared" ca="1" si="153"/>
        <v/>
      </c>
      <c r="H3264" s="40" t="str">
        <f t="shared" ca="1" si="154"/>
        <v/>
      </c>
      <c r="I3264" s="36" t="str">
        <f>IF($A3264 = "", "",
IF(COUNTIF(MINIMUM_DAY_DATES[], Attendance!J3264) &gt; 0, VLOOKUP(Attendance!$G3264,MINIMUM_DAY_PERIOD_SCHEDULE[], 2,TRUE),
IF(COUNTIF(RALLY_DATES[], Attendance!J3264) &gt; 0, VLOOKUP(Attendance!$G3264,RALLY_PERIOD_SCHEDULE[], 2,TRUE),
IF(WEEKDAY(Attendance!$J3264) = 2,
       IF(COUNTIF(FINALS_WEEK_MONDAY_DATE[],Attendance!$J3264) &gt; 0, VLOOKUP(Attendance!$G3264,FINALS_WEEK_MONDAY_PERIOD_SCHEDULE[],2,TRUE),
       VLOOKUP(Attendance!$G3264,REGULAR_WEEK_SCHEDULE[],6,TRUE)),
IF(WEEKDAY($J3264) = 3,
       IF(COUNTIF(FINALS_WEEK_TUESDAY_DATE[],Attendance!$J3264) &gt; 0, VLOOKUP(Attendance!$G3264,FINALS_WEEK_TUESDAY_PERIOD_SCHEDULE[],2,TRUE),
       VLOOKUP(Attendance!$G3264,REGULAR_WEEK_SCHEDULE[[Tuesday]:[Period]],5,TRUE)),
IF(WEEKDAY(Attendance!$J3264) = 4,
        IF(COUNTIF(BLOCK_WEDNESDAY_DATES[],Attendance!$J3264) &gt; 0, VLOOKUP(Attendance!$G3264,BLOCK_WEDNESDAY_PERIOD_SCHEDULE[],2,TRUE),
        IF(COUNTIF(FINALS_WEEK_WEDNESDAY_DATE[],Attendance!$J3264) &gt; 0, VLOOKUP(Attendance!$G3264,FINALS_WEEK_WEDNESDAY_PERIOD_SCHEDULE[],2,TRUE),
       VLOOKUP(Attendance!$G3264,REGULAR_WEEK_SCHEDULE[[Wednesday]:[Period]],4,TRUE))),
IF(WEEKDAY($J3264) = 5,
       IF(COUNTIF(BLOCK_THURSDAY_DATES[],Attendance!$J3264) &gt; 0, VLOOKUP(Attendance!$G3264,BLOCK_THURSDAY_PERIOD_SCHEDULE[],2,TRUE),
       IF(COUNTIF(FINALS_WEEK_THURSDAY_DATE[],Attendance!$J3264) &gt; 0, VLOOKUP(Attendance!$G3264,FINALS_WEEK_THURSDAY_PERIOD_SCHEDULE[],2,TRUE),
       VLOOKUP(Attendance!$G3264,REGULAR_WEEK_SCHEDULE[[Thursday]:[Period]],3,TRUE))),
IF(WEEKDAY(Attendance!$J3264) = 6,
       IF(COUNTIF(FINALS_WEEK_FRIDAY_DATE[],Attendance!$J3264) &gt; 0, VLOOKUP(Attendance!$G3264,FINALS_WEEK_FRIDAY_PERIOD_SCHEDULE[],2,TRUE),
       VLOOKUP(Attendance!$G3264,REGULAR_WEEK_SCHEDULE[[Friday]:[Period]],2,TRUE))))))))))</f>
        <v/>
      </c>
      <c r="J3264" s="41" t="str">
        <f t="shared" ca="1" si="155"/>
        <v/>
      </c>
      <c r="K3264" s="41" t="str">
        <f>IF($A3264 &lt;&gt; "",VLOOKUP($A3264,'Student reference sheet'!$A$2:$V$2329, 7,FALSE), "")</f>
        <v/>
      </c>
      <c r="L3264" s="30" t="str">
        <f>IF($A3264 ="", "", VLOOKUP($A3264, 'Student reference sheet'!$A$2:$Z$2603,23,FALSE))</f>
        <v/>
      </c>
      <c r="M3264" s="30" t="str">
        <f>IF($A3264 ="", "", VLOOKUP($A3264, 'Student reference sheet'!$A$2:$Z$2603,24,FALSE))</f>
        <v/>
      </c>
      <c r="N3264" s="30" t="str">
        <f>IF($A3264 ="", "", VLOOKUP($A3264, 'Student reference sheet'!$A$2:$Z$2603,26,FALSE))</f>
        <v/>
      </c>
      <c r="O3264" s="30" t="str">
        <f>IF($A3264 ="", "", VLOOKUP($A3264, 'Student reference sheet'!$A$2:$Z$2603,25,FALSE))</f>
        <v/>
      </c>
      <c r="P3264" s="39" t="str">
        <f>IF($A3264 = "", "", IF(OR(VLOOKUP($A3264,'Student reference sheet'!$A$2:$V$2400,8,FALSE) = "R",  VLOOKUP($A3264,'Student reference sheet'!$A$2:$V$2400,8,FALSE) = "L"), "X", ""))</f>
        <v/>
      </c>
      <c r="Q3264" s="39" t="str">
        <f>IF($A3264 ="", "", VLOOKUP($A3264, 'Student reference sheet'!$A$2:$V$2603,22,FALSE))</f>
        <v/>
      </c>
      <c r="R3264" s="39" t="str">
        <f>IF($A3264 &lt;&gt; "",VLOOKUP($A3264,'Student reference sheet'!$A$2:$V$2329, 5,FALSE), "")</f>
        <v/>
      </c>
      <c r="S3264" s="39" t="str">
        <f>IF($A3264 &lt;&gt; "",VLOOKUP($A3264,'Student reference sheet'!$A$2:$V$2329, 6,FALSE), "")</f>
        <v/>
      </c>
      <c r="T3264" s="30" t="str">
        <f>IF($A3264 = "","",
IF(VLOOKUP($A3264,'Student reference sheet'!$A$2:$V$2329, 10,FALSE) = "Y", "Hispanic",
IF(VLOOKUP($A3264,'Student reference sheet'!$A$2:$V$2329,11,FALSE) &lt;&gt; "",
IF(VLOOKUP($A3264,'Student reference sheet'!$A$2:$V$2329,11,FALSE) = "UNK", "Unknown", VLOOKUP(VALUE(VLOOKUP($A3264,'Student reference sheet'!$A$2:$V$2329,11,FALSE)),'Ethnicity Reference'!$A$2:$B$22,2,FALSE)),
IF(VLOOKUP($A3264,'Student reference sheet'!$A$2:$V$2329,9,FALSE) &lt;&gt; "", VLOOKUP(VALUE(VLOOKUP($A3264,'Student reference sheet'!$A$2:$V$2329,9,FALSE)),'Ethnicity Reference'!$A$2:$B$22,2,FALSE),"Unknown"))))</f>
        <v/>
      </c>
      <c r="U3264" s="35"/>
    </row>
    <row r="3265" spans="1:21" ht="15.75">
      <c r="A3265" s="47"/>
      <c r="B3265" s="33"/>
      <c r="C3265" s="39" t="str">
        <f>IF($A3265 &lt;&gt; "",VLOOKUP($A3265,'Student reference sheet'!$A$2:$V$2329, 3,FALSE), "")</f>
        <v/>
      </c>
      <c r="D3265" s="39" t="str">
        <f>IF($A3265 &lt;&gt; "",VLOOKUP($A3265,'Student reference sheet'!$A$2:$V$2329, 2,FALSE), "")</f>
        <v/>
      </c>
      <c r="E3265" s="35"/>
      <c r="F3265" s="34"/>
      <c r="G3265" s="40" t="str">
        <f t="shared" ca="1" si="153"/>
        <v/>
      </c>
      <c r="H3265" s="40" t="str">
        <f t="shared" ca="1" si="154"/>
        <v/>
      </c>
      <c r="I3265" s="36" t="str">
        <f>IF($A3265 = "", "",
IF(COUNTIF(MINIMUM_DAY_DATES[], Attendance!J3265) &gt; 0, VLOOKUP(Attendance!$G3265,MINIMUM_DAY_PERIOD_SCHEDULE[], 2,TRUE),
IF(COUNTIF(RALLY_DATES[], Attendance!J3265) &gt; 0, VLOOKUP(Attendance!$G3265,RALLY_PERIOD_SCHEDULE[], 2,TRUE),
IF(WEEKDAY(Attendance!$J3265) = 2,
       IF(COUNTIF(FINALS_WEEK_MONDAY_DATE[],Attendance!$J3265) &gt; 0, VLOOKUP(Attendance!$G3265,FINALS_WEEK_MONDAY_PERIOD_SCHEDULE[],2,TRUE),
       VLOOKUP(Attendance!$G3265,REGULAR_WEEK_SCHEDULE[],6,TRUE)),
IF(WEEKDAY($J3265) = 3,
       IF(COUNTIF(FINALS_WEEK_TUESDAY_DATE[],Attendance!$J3265) &gt; 0, VLOOKUP(Attendance!$G3265,FINALS_WEEK_TUESDAY_PERIOD_SCHEDULE[],2,TRUE),
       VLOOKUP(Attendance!$G3265,REGULAR_WEEK_SCHEDULE[[Tuesday]:[Period]],5,TRUE)),
IF(WEEKDAY(Attendance!$J3265) = 4,
        IF(COUNTIF(BLOCK_WEDNESDAY_DATES[],Attendance!$J3265) &gt; 0, VLOOKUP(Attendance!$G3265,BLOCK_WEDNESDAY_PERIOD_SCHEDULE[],2,TRUE),
        IF(COUNTIF(FINALS_WEEK_WEDNESDAY_DATE[],Attendance!$J3265) &gt; 0, VLOOKUP(Attendance!$G3265,FINALS_WEEK_WEDNESDAY_PERIOD_SCHEDULE[],2,TRUE),
       VLOOKUP(Attendance!$G3265,REGULAR_WEEK_SCHEDULE[[Wednesday]:[Period]],4,TRUE))),
IF(WEEKDAY($J3265) = 5,
       IF(COUNTIF(BLOCK_THURSDAY_DATES[],Attendance!$J3265) &gt; 0, VLOOKUP(Attendance!$G3265,BLOCK_THURSDAY_PERIOD_SCHEDULE[],2,TRUE),
       IF(COUNTIF(FINALS_WEEK_THURSDAY_DATE[],Attendance!$J3265) &gt; 0, VLOOKUP(Attendance!$G3265,FINALS_WEEK_THURSDAY_PERIOD_SCHEDULE[],2,TRUE),
       VLOOKUP(Attendance!$G3265,REGULAR_WEEK_SCHEDULE[[Thursday]:[Period]],3,TRUE))),
IF(WEEKDAY(Attendance!$J3265) = 6,
       IF(COUNTIF(FINALS_WEEK_FRIDAY_DATE[],Attendance!$J3265) &gt; 0, VLOOKUP(Attendance!$G3265,FINALS_WEEK_FRIDAY_PERIOD_SCHEDULE[],2,TRUE),
       VLOOKUP(Attendance!$G3265,REGULAR_WEEK_SCHEDULE[[Friday]:[Period]],2,TRUE))))))))))</f>
        <v/>
      </c>
      <c r="J3265" s="41" t="str">
        <f t="shared" ca="1" si="155"/>
        <v/>
      </c>
      <c r="K3265" s="41" t="str">
        <f>IF($A3265 &lt;&gt; "",VLOOKUP($A3265,'Student reference sheet'!$A$2:$V$2329, 7,FALSE), "")</f>
        <v/>
      </c>
      <c r="L3265" s="30" t="str">
        <f>IF($A3265 ="", "", VLOOKUP($A3265, 'Student reference sheet'!$A$2:$Z$2603,23,FALSE))</f>
        <v/>
      </c>
      <c r="M3265" s="30" t="str">
        <f>IF($A3265 ="", "", VLOOKUP($A3265, 'Student reference sheet'!$A$2:$Z$2603,24,FALSE))</f>
        <v/>
      </c>
      <c r="N3265" s="30" t="str">
        <f>IF($A3265 ="", "", VLOOKUP($A3265, 'Student reference sheet'!$A$2:$Z$2603,26,FALSE))</f>
        <v/>
      </c>
      <c r="O3265" s="30" t="str">
        <f>IF($A3265 ="", "", VLOOKUP($A3265, 'Student reference sheet'!$A$2:$Z$2603,25,FALSE))</f>
        <v/>
      </c>
      <c r="P3265" s="39" t="str">
        <f>IF($A3265 = "", "", IF(OR(VLOOKUP($A3265,'Student reference sheet'!$A$2:$V$2400,8,FALSE) = "R",  VLOOKUP($A3265,'Student reference sheet'!$A$2:$V$2400,8,FALSE) = "L"), "X", ""))</f>
        <v/>
      </c>
      <c r="Q3265" s="39" t="str">
        <f>IF($A3265 ="", "", VLOOKUP($A3265, 'Student reference sheet'!$A$2:$V$2603,22,FALSE))</f>
        <v/>
      </c>
      <c r="R3265" s="39" t="str">
        <f>IF($A3265 &lt;&gt; "",VLOOKUP($A3265,'Student reference sheet'!$A$2:$V$2329, 5,FALSE), "")</f>
        <v/>
      </c>
      <c r="S3265" s="39" t="str">
        <f>IF($A3265 &lt;&gt; "",VLOOKUP($A3265,'Student reference sheet'!$A$2:$V$2329, 6,FALSE), "")</f>
        <v/>
      </c>
      <c r="T3265" s="30" t="str">
        <f>IF($A3265 = "","",
IF(VLOOKUP($A3265,'Student reference sheet'!$A$2:$V$2329, 10,FALSE) = "Y", "Hispanic",
IF(VLOOKUP($A3265,'Student reference sheet'!$A$2:$V$2329,11,FALSE) &lt;&gt; "",
IF(VLOOKUP($A3265,'Student reference sheet'!$A$2:$V$2329,11,FALSE) = "UNK", "Unknown", VLOOKUP(VALUE(VLOOKUP($A3265,'Student reference sheet'!$A$2:$V$2329,11,FALSE)),'Ethnicity Reference'!$A$2:$B$22,2,FALSE)),
IF(VLOOKUP($A3265,'Student reference sheet'!$A$2:$V$2329,9,FALSE) &lt;&gt; "", VLOOKUP(VALUE(VLOOKUP($A3265,'Student reference sheet'!$A$2:$V$2329,9,FALSE)),'Ethnicity Reference'!$A$2:$B$22,2,FALSE),"Unknown"))))</f>
        <v/>
      </c>
      <c r="U3265" s="35"/>
    </row>
    <row r="3266" spans="1:21" ht="15.75">
      <c r="A3266" s="47"/>
      <c r="B3266" s="33"/>
      <c r="C3266" s="39" t="str">
        <f>IF($A3266 &lt;&gt; "",VLOOKUP($A3266,'Student reference sheet'!$A$2:$V$2329, 3,FALSE), "")</f>
        <v/>
      </c>
      <c r="D3266" s="39" t="str">
        <f>IF($A3266 &lt;&gt; "",VLOOKUP($A3266,'Student reference sheet'!$A$2:$V$2329, 2,FALSE), "")</f>
        <v/>
      </c>
      <c r="E3266" s="35"/>
      <c r="F3266" s="34"/>
      <c r="G3266" s="40" t="str">
        <f t="shared" ca="1" si="153"/>
        <v/>
      </c>
      <c r="H3266" s="40" t="str">
        <f t="shared" ca="1" si="154"/>
        <v/>
      </c>
      <c r="I3266" s="36" t="str">
        <f>IF($A3266 = "", "",
IF(COUNTIF(MINIMUM_DAY_DATES[], Attendance!J3266) &gt; 0, VLOOKUP(Attendance!$G3266,MINIMUM_DAY_PERIOD_SCHEDULE[], 2,TRUE),
IF(COUNTIF(RALLY_DATES[], Attendance!J3266) &gt; 0, VLOOKUP(Attendance!$G3266,RALLY_PERIOD_SCHEDULE[], 2,TRUE),
IF(WEEKDAY(Attendance!$J3266) = 2,
       IF(COUNTIF(FINALS_WEEK_MONDAY_DATE[],Attendance!$J3266) &gt; 0, VLOOKUP(Attendance!$G3266,FINALS_WEEK_MONDAY_PERIOD_SCHEDULE[],2,TRUE),
       VLOOKUP(Attendance!$G3266,REGULAR_WEEK_SCHEDULE[],6,TRUE)),
IF(WEEKDAY($J3266) = 3,
       IF(COUNTIF(FINALS_WEEK_TUESDAY_DATE[],Attendance!$J3266) &gt; 0, VLOOKUP(Attendance!$G3266,FINALS_WEEK_TUESDAY_PERIOD_SCHEDULE[],2,TRUE),
       VLOOKUP(Attendance!$G3266,REGULAR_WEEK_SCHEDULE[[Tuesday]:[Period]],5,TRUE)),
IF(WEEKDAY(Attendance!$J3266) = 4,
        IF(COUNTIF(BLOCK_WEDNESDAY_DATES[],Attendance!$J3266) &gt; 0, VLOOKUP(Attendance!$G3266,BLOCK_WEDNESDAY_PERIOD_SCHEDULE[],2,TRUE),
        IF(COUNTIF(FINALS_WEEK_WEDNESDAY_DATE[],Attendance!$J3266) &gt; 0, VLOOKUP(Attendance!$G3266,FINALS_WEEK_WEDNESDAY_PERIOD_SCHEDULE[],2,TRUE),
       VLOOKUP(Attendance!$G3266,REGULAR_WEEK_SCHEDULE[[Wednesday]:[Period]],4,TRUE))),
IF(WEEKDAY($J3266) = 5,
       IF(COUNTIF(BLOCK_THURSDAY_DATES[],Attendance!$J3266) &gt; 0, VLOOKUP(Attendance!$G3266,BLOCK_THURSDAY_PERIOD_SCHEDULE[],2,TRUE),
       IF(COUNTIF(FINALS_WEEK_THURSDAY_DATE[],Attendance!$J3266) &gt; 0, VLOOKUP(Attendance!$G3266,FINALS_WEEK_THURSDAY_PERIOD_SCHEDULE[],2,TRUE),
       VLOOKUP(Attendance!$G3266,REGULAR_WEEK_SCHEDULE[[Thursday]:[Period]],3,TRUE))),
IF(WEEKDAY(Attendance!$J3266) = 6,
       IF(COUNTIF(FINALS_WEEK_FRIDAY_DATE[],Attendance!$J3266) &gt; 0, VLOOKUP(Attendance!$G3266,FINALS_WEEK_FRIDAY_PERIOD_SCHEDULE[],2,TRUE),
       VLOOKUP(Attendance!$G3266,REGULAR_WEEK_SCHEDULE[[Friday]:[Period]],2,TRUE))))))))))</f>
        <v/>
      </c>
      <c r="J3266" s="41" t="str">
        <f t="shared" ca="1" si="155"/>
        <v/>
      </c>
      <c r="K3266" s="41" t="str">
        <f>IF($A3266 &lt;&gt; "",VLOOKUP($A3266,'Student reference sheet'!$A$2:$V$2329, 7,FALSE), "")</f>
        <v/>
      </c>
      <c r="L3266" s="30" t="str">
        <f>IF($A3266 ="", "", VLOOKUP($A3266, 'Student reference sheet'!$A$2:$Z$2603,23,FALSE))</f>
        <v/>
      </c>
      <c r="M3266" s="30" t="str">
        <f>IF($A3266 ="", "", VLOOKUP($A3266, 'Student reference sheet'!$A$2:$Z$2603,24,FALSE))</f>
        <v/>
      </c>
      <c r="N3266" s="30" t="str">
        <f>IF($A3266 ="", "", VLOOKUP($A3266, 'Student reference sheet'!$A$2:$Z$2603,26,FALSE))</f>
        <v/>
      </c>
      <c r="O3266" s="30" t="str">
        <f>IF($A3266 ="", "", VLOOKUP($A3266, 'Student reference sheet'!$A$2:$Z$2603,25,FALSE))</f>
        <v/>
      </c>
      <c r="P3266" s="39" t="str">
        <f>IF($A3266 = "", "", IF(OR(VLOOKUP($A3266,'Student reference sheet'!$A$2:$V$2400,8,FALSE) = "R",  VLOOKUP($A3266,'Student reference sheet'!$A$2:$V$2400,8,FALSE) = "L"), "X", ""))</f>
        <v/>
      </c>
      <c r="Q3266" s="39" t="str">
        <f>IF($A3266 ="", "", VLOOKUP($A3266, 'Student reference sheet'!$A$2:$V$2603,22,FALSE))</f>
        <v/>
      </c>
      <c r="R3266" s="39" t="str">
        <f>IF($A3266 &lt;&gt; "",VLOOKUP($A3266,'Student reference sheet'!$A$2:$V$2329, 5,FALSE), "")</f>
        <v/>
      </c>
      <c r="S3266" s="39" t="str">
        <f>IF($A3266 &lt;&gt; "",VLOOKUP($A3266,'Student reference sheet'!$A$2:$V$2329, 6,FALSE), "")</f>
        <v/>
      </c>
      <c r="T3266" s="30" t="str">
        <f>IF($A3266 = "","",
IF(VLOOKUP($A3266,'Student reference sheet'!$A$2:$V$2329, 10,FALSE) = "Y", "Hispanic",
IF(VLOOKUP($A3266,'Student reference sheet'!$A$2:$V$2329,11,FALSE) &lt;&gt; "",
IF(VLOOKUP($A3266,'Student reference sheet'!$A$2:$V$2329,11,FALSE) = "UNK", "Unknown", VLOOKUP(VALUE(VLOOKUP($A3266,'Student reference sheet'!$A$2:$V$2329,11,FALSE)),'Ethnicity Reference'!$A$2:$B$22,2,FALSE)),
IF(VLOOKUP($A3266,'Student reference sheet'!$A$2:$V$2329,9,FALSE) &lt;&gt; "", VLOOKUP(VALUE(VLOOKUP($A3266,'Student reference sheet'!$A$2:$V$2329,9,FALSE)),'Ethnicity Reference'!$A$2:$B$22,2,FALSE),"Unknown"))))</f>
        <v/>
      </c>
      <c r="U3266" s="35"/>
    </row>
    <row r="3267" spans="1:21" ht="15.75">
      <c r="A3267" s="47"/>
      <c r="B3267" s="33"/>
      <c r="C3267" s="39" t="str">
        <f>IF($A3267 &lt;&gt; "",VLOOKUP($A3267,'Student reference sheet'!$A$2:$V$2329, 3,FALSE), "")</f>
        <v/>
      </c>
      <c r="D3267" s="39" t="str">
        <f>IF($A3267 &lt;&gt; "",VLOOKUP($A3267,'Student reference sheet'!$A$2:$V$2329, 2,FALSE), "")</f>
        <v/>
      </c>
      <c r="E3267" s="35"/>
      <c r="F3267" s="34"/>
      <c r="G3267" s="40" t="str">
        <f t="shared" ca="1" si="153"/>
        <v/>
      </c>
      <c r="H3267" s="40" t="str">
        <f t="shared" ca="1" si="154"/>
        <v/>
      </c>
      <c r="I3267" s="36" t="str">
        <f>IF($A3267 = "", "",
IF(COUNTIF(MINIMUM_DAY_DATES[], Attendance!J3267) &gt; 0, VLOOKUP(Attendance!$G3267,MINIMUM_DAY_PERIOD_SCHEDULE[], 2,TRUE),
IF(COUNTIF(RALLY_DATES[], Attendance!J3267) &gt; 0, VLOOKUP(Attendance!$G3267,RALLY_PERIOD_SCHEDULE[], 2,TRUE),
IF(WEEKDAY(Attendance!$J3267) = 2,
       IF(COUNTIF(FINALS_WEEK_MONDAY_DATE[],Attendance!$J3267) &gt; 0, VLOOKUP(Attendance!$G3267,FINALS_WEEK_MONDAY_PERIOD_SCHEDULE[],2,TRUE),
       VLOOKUP(Attendance!$G3267,REGULAR_WEEK_SCHEDULE[],6,TRUE)),
IF(WEEKDAY($J3267) = 3,
       IF(COUNTIF(FINALS_WEEK_TUESDAY_DATE[],Attendance!$J3267) &gt; 0, VLOOKUP(Attendance!$G3267,FINALS_WEEK_TUESDAY_PERIOD_SCHEDULE[],2,TRUE),
       VLOOKUP(Attendance!$G3267,REGULAR_WEEK_SCHEDULE[[Tuesday]:[Period]],5,TRUE)),
IF(WEEKDAY(Attendance!$J3267) = 4,
        IF(COUNTIF(BLOCK_WEDNESDAY_DATES[],Attendance!$J3267) &gt; 0, VLOOKUP(Attendance!$G3267,BLOCK_WEDNESDAY_PERIOD_SCHEDULE[],2,TRUE),
        IF(COUNTIF(FINALS_WEEK_WEDNESDAY_DATE[],Attendance!$J3267) &gt; 0, VLOOKUP(Attendance!$G3267,FINALS_WEEK_WEDNESDAY_PERIOD_SCHEDULE[],2,TRUE),
       VLOOKUP(Attendance!$G3267,REGULAR_WEEK_SCHEDULE[[Wednesday]:[Period]],4,TRUE))),
IF(WEEKDAY($J3267) = 5,
       IF(COUNTIF(BLOCK_THURSDAY_DATES[],Attendance!$J3267) &gt; 0, VLOOKUP(Attendance!$G3267,BLOCK_THURSDAY_PERIOD_SCHEDULE[],2,TRUE),
       IF(COUNTIF(FINALS_WEEK_THURSDAY_DATE[],Attendance!$J3267) &gt; 0, VLOOKUP(Attendance!$G3267,FINALS_WEEK_THURSDAY_PERIOD_SCHEDULE[],2,TRUE),
       VLOOKUP(Attendance!$G3267,REGULAR_WEEK_SCHEDULE[[Thursday]:[Period]],3,TRUE))),
IF(WEEKDAY(Attendance!$J3267) = 6,
       IF(COUNTIF(FINALS_WEEK_FRIDAY_DATE[],Attendance!$J3267) &gt; 0, VLOOKUP(Attendance!$G3267,FINALS_WEEK_FRIDAY_PERIOD_SCHEDULE[],2,TRUE),
       VLOOKUP(Attendance!$G3267,REGULAR_WEEK_SCHEDULE[[Friday]:[Period]],2,TRUE))))))))))</f>
        <v/>
      </c>
      <c r="J3267" s="41" t="str">
        <f t="shared" ca="1" si="155"/>
        <v/>
      </c>
      <c r="K3267" s="41" t="str">
        <f>IF($A3267 &lt;&gt; "",VLOOKUP($A3267,'Student reference sheet'!$A$2:$V$2329, 7,FALSE), "")</f>
        <v/>
      </c>
      <c r="L3267" s="30" t="str">
        <f>IF($A3267 ="", "", VLOOKUP($A3267, 'Student reference sheet'!$A$2:$Z$2603,23,FALSE))</f>
        <v/>
      </c>
      <c r="M3267" s="30" t="str">
        <f>IF($A3267 ="", "", VLOOKUP($A3267, 'Student reference sheet'!$A$2:$Z$2603,24,FALSE))</f>
        <v/>
      </c>
      <c r="N3267" s="30" t="str">
        <f>IF($A3267 ="", "", VLOOKUP($A3267, 'Student reference sheet'!$A$2:$Z$2603,26,FALSE))</f>
        <v/>
      </c>
      <c r="O3267" s="30" t="str">
        <f>IF($A3267 ="", "", VLOOKUP($A3267, 'Student reference sheet'!$A$2:$Z$2603,25,FALSE))</f>
        <v/>
      </c>
      <c r="P3267" s="39" t="str">
        <f>IF($A3267 = "", "", IF(OR(VLOOKUP($A3267,'Student reference sheet'!$A$2:$V$2400,8,FALSE) = "R",  VLOOKUP($A3267,'Student reference sheet'!$A$2:$V$2400,8,FALSE) = "L"), "X", ""))</f>
        <v/>
      </c>
      <c r="Q3267" s="39" t="str">
        <f>IF($A3267 ="", "", VLOOKUP($A3267, 'Student reference sheet'!$A$2:$V$2603,22,FALSE))</f>
        <v/>
      </c>
      <c r="R3267" s="39" t="str">
        <f>IF($A3267 &lt;&gt; "",VLOOKUP($A3267,'Student reference sheet'!$A$2:$V$2329, 5,FALSE), "")</f>
        <v/>
      </c>
      <c r="S3267" s="39" t="str">
        <f>IF($A3267 &lt;&gt; "",VLOOKUP($A3267,'Student reference sheet'!$A$2:$V$2329, 6,FALSE), "")</f>
        <v/>
      </c>
      <c r="T3267" s="30" t="str">
        <f>IF($A3267 = "","",
IF(VLOOKUP($A3267,'Student reference sheet'!$A$2:$V$2329, 10,FALSE) = "Y", "Hispanic",
IF(VLOOKUP($A3267,'Student reference sheet'!$A$2:$V$2329,11,FALSE) &lt;&gt; "",
IF(VLOOKUP($A3267,'Student reference sheet'!$A$2:$V$2329,11,FALSE) = "UNK", "Unknown", VLOOKUP(VALUE(VLOOKUP($A3267,'Student reference sheet'!$A$2:$V$2329,11,FALSE)),'Ethnicity Reference'!$A$2:$B$22,2,FALSE)),
IF(VLOOKUP($A3267,'Student reference sheet'!$A$2:$V$2329,9,FALSE) &lt;&gt; "", VLOOKUP(VALUE(VLOOKUP($A3267,'Student reference sheet'!$A$2:$V$2329,9,FALSE)),'Ethnicity Reference'!$A$2:$B$22,2,FALSE),"Unknown"))))</f>
        <v/>
      </c>
      <c r="U3267" s="35"/>
    </row>
    <row r="3268" spans="1:21" ht="15.75">
      <c r="A3268" s="47"/>
      <c r="B3268" s="33"/>
      <c r="C3268" s="39" t="str">
        <f>IF($A3268 &lt;&gt; "",VLOOKUP($A3268,'Student reference sheet'!$A$2:$V$2329, 3,FALSE), "")</f>
        <v/>
      </c>
      <c r="D3268" s="39" t="str">
        <f>IF($A3268 &lt;&gt; "",VLOOKUP($A3268,'Student reference sheet'!$A$2:$V$2329, 2,FALSE), "")</f>
        <v/>
      </c>
      <c r="E3268" s="35"/>
      <c r="F3268" s="34"/>
      <c r="G3268" s="40" t="str">
        <f t="shared" ca="1" si="153"/>
        <v/>
      </c>
      <c r="H3268" s="40" t="str">
        <f t="shared" ca="1" si="154"/>
        <v/>
      </c>
      <c r="I3268" s="36" t="str">
        <f>IF($A3268 = "", "",
IF(COUNTIF(MINIMUM_DAY_DATES[], Attendance!J3268) &gt; 0, VLOOKUP(Attendance!$G3268,MINIMUM_DAY_PERIOD_SCHEDULE[], 2,TRUE),
IF(COUNTIF(RALLY_DATES[], Attendance!J3268) &gt; 0, VLOOKUP(Attendance!$G3268,RALLY_PERIOD_SCHEDULE[], 2,TRUE),
IF(WEEKDAY(Attendance!$J3268) = 2,
       IF(COUNTIF(FINALS_WEEK_MONDAY_DATE[],Attendance!$J3268) &gt; 0, VLOOKUP(Attendance!$G3268,FINALS_WEEK_MONDAY_PERIOD_SCHEDULE[],2,TRUE),
       VLOOKUP(Attendance!$G3268,REGULAR_WEEK_SCHEDULE[],6,TRUE)),
IF(WEEKDAY($J3268) = 3,
       IF(COUNTIF(FINALS_WEEK_TUESDAY_DATE[],Attendance!$J3268) &gt; 0, VLOOKUP(Attendance!$G3268,FINALS_WEEK_TUESDAY_PERIOD_SCHEDULE[],2,TRUE),
       VLOOKUP(Attendance!$G3268,REGULAR_WEEK_SCHEDULE[[Tuesday]:[Period]],5,TRUE)),
IF(WEEKDAY(Attendance!$J3268) = 4,
        IF(COUNTIF(BLOCK_WEDNESDAY_DATES[],Attendance!$J3268) &gt; 0, VLOOKUP(Attendance!$G3268,BLOCK_WEDNESDAY_PERIOD_SCHEDULE[],2,TRUE),
        IF(COUNTIF(FINALS_WEEK_WEDNESDAY_DATE[],Attendance!$J3268) &gt; 0, VLOOKUP(Attendance!$G3268,FINALS_WEEK_WEDNESDAY_PERIOD_SCHEDULE[],2,TRUE),
       VLOOKUP(Attendance!$G3268,REGULAR_WEEK_SCHEDULE[[Wednesday]:[Period]],4,TRUE))),
IF(WEEKDAY($J3268) = 5,
       IF(COUNTIF(BLOCK_THURSDAY_DATES[],Attendance!$J3268) &gt; 0, VLOOKUP(Attendance!$G3268,BLOCK_THURSDAY_PERIOD_SCHEDULE[],2,TRUE),
       IF(COUNTIF(FINALS_WEEK_THURSDAY_DATE[],Attendance!$J3268) &gt; 0, VLOOKUP(Attendance!$G3268,FINALS_WEEK_THURSDAY_PERIOD_SCHEDULE[],2,TRUE),
       VLOOKUP(Attendance!$G3268,REGULAR_WEEK_SCHEDULE[[Thursday]:[Period]],3,TRUE))),
IF(WEEKDAY(Attendance!$J3268) = 6,
       IF(COUNTIF(FINALS_WEEK_FRIDAY_DATE[],Attendance!$J3268) &gt; 0, VLOOKUP(Attendance!$G3268,FINALS_WEEK_FRIDAY_PERIOD_SCHEDULE[],2,TRUE),
       VLOOKUP(Attendance!$G3268,REGULAR_WEEK_SCHEDULE[[Friday]:[Period]],2,TRUE))))))))))</f>
        <v/>
      </c>
      <c r="J3268" s="41" t="str">
        <f t="shared" ca="1" si="155"/>
        <v/>
      </c>
      <c r="K3268" s="41" t="str">
        <f>IF($A3268 &lt;&gt; "",VLOOKUP($A3268,'Student reference sheet'!$A$2:$V$2329, 7,FALSE), "")</f>
        <v/>
      </c>
      <c r="L3268" s="30" t="str">
        <f>IF($A3268 ="", "", VLOOKUP($A3268, 'Student reference sheet'!$A$2:$Z$2603,23,FALSE))</f>
        <v/>
      </c>
      <c r="M3268" s="30" t="str">
        <f>IF($A3268 ="", "", VLOOKUP($A3268, 'Student reference sheet'!$A$2:$Z$2603,24,FALSE))</f>
        <v/>
      </c>
      <c r="N3268" s="30" t="str">
        <f>IF($A3268 ="", "", VLOOKUP($A3268, 'Student reference sheet'!$A$2:$Z$2603,26,FALSE))</f>
        <v/>
      </c>
      <c r="O3268" s="30" t="str">
        <f>IF($A3268 ="", "", VLOOKUP($A3268, 'Student reference sheet'!$A$2:$Z$2603,25,FALSE))</f>
        <v/>
      </c>
      <c r="P3268" s="39" t="str">
        <f>IF($A3268 = "", "", IF(OR(VLOOKUP($A3268,'Student reference sheet'!$A$2:$V$2400,8,FALSE) = "R",  VLOOKUP($A3268,'Student reference sheet'!$A$2:$V$2400,8,FALSE) = "L"), "X", ""))</f>
        <v/>
      </c>
      <c r="Q3268" s="39" t="str">
        <f>IF($A3268 ="", "", VLOOKUP($A3268, 'Student reference sheet'!$A$2:$V$2603,22,FALSE))</f>
        <v/>
      </c>
      <c r="R3268" s="39" t="str">
        <f>IF($A3268 &lt;&gt; "",VLOOKUP($A3268,'Student reference sheet'!$A$2:$V$2329, 5,FALSE), "")</f>
        <v/>
      </c>
      <c r="S3268" s="39" t="str">
        <f>IF($A3268 &lt;&gt; "",VLOOKUP($A3268,'Student reference sheet'!$A$2:$V$2329, 6,FALSE), "")</f>
        <v/>
      </c>
      <c r="T3268" s="30" t="str">
        <f>IF($A3268 = "","",
IF(VLOOKUP($A3268,'Student reference sheet'!$A$2:$V$2329, 10,FALSE) = "Y", "Hispanic",
IF(VLOOKUP($A3268,'Student reference sheet'!$A$2:$V$2329,11,FALSE) &lt;&gt; "",
IF(VLOOKUP($A3268,'Student reference sheet'!$A$2:$V$2329,11,FALSE) = "UNK", "Unknown", VLOOKUP(VALUE(VLOOKUP($A3268,'Student reference sheet'!$A$2:$V$2329,11,FALSE)),'Ethnicity Reference'!$A$2:$B$22,2,FALSE)),
IF(VLOOKUP($A3268,'Student reference sheet'!$A$2:$V$2329,9,FALSE) &lt;&gt; "", VLOOKUP(VALUE(VLOOKUP($A3268,'Student reference sheet'!$A$2:$V$2329,9,FALSE)),'Ethnicity Reference'!$A$2:$B$22,2,FALSE),"Unknown"))))</f>
        <v/>
      </c>
      <c r="U3268" s="35"/>
    </row>
    <row r="3269" spans="1:21" ht="15.75">
      <c r="A3269" s="47"/>
      <c r="B3269" s="33"/>
      <c r="C3269" s="39" t="str">
        <f>IF($A3269 &lt;&gt; "",VLOOKUP($A3269,'Student reference sheet'!$A$2:$V$2329, 3,FALSE), "")</f>
        <v/>
      </c>
      <c r="D3269" s="39" t="str">
        <f>IF($A3269 &lt;&gt; "",VLOOKUP($A3269,'Student reference sheet'!$A$2:$V$2329, 2,FALSE), "")</f>
        <v/>
      </c>
      <c r="E3269" s="35"/>
      <c r="F3269" s="34"/>
      <c r="G3269" s="40" t="str">
        <f t="shared" ca="1" si="153"/>
        <v/>
      </c>
      <c r="H3269" s="40" t="str">
        <f t="shared" ca="1" si="154"/>
        <v/>
      </c>
      <c r="I3269" s="36" t="str">
        <f>IF($A3269 = "", "",
IF(COUNTIF(MINIMUM_DAY_DATES[], Attendance!J3269) &gt; 0, VLOOKUP(Attendance!$G3269,MINIMUM_DAY_PERIOD_SCHEDULE[], 2,TRUE),
IF(COUNTIF(RALLY_DATES[], Attendance!J3269) &gt; 0, VLOOKUP(Attendance!$G3269,RALLY_PERIOD_SCHEDULE[], 2,TRUE),
IF(WEEKDAY(Attendance!$J3269) = 2,
       IF(COUNTIF(FINALS_WEEK_MONDAY_DATE[],Attendance!$J3269) &gt; 0, VLOOKUP(Attendance!$G3269,FINALS_WEEK_MONDAY_PERIOD_SCHEDULE[],2,TRUE),
       VLOOKUP(Attendance!$G3269,REGULAR_WEEK_SCHEDULE[],6,TRUE)),
IF(WEEKDAY($J3269) = 3,
       IF(COUNTIF(FINALS_WEEK_TUESDAY_DATE[],Attendance!$J3269) &gt; 0, VLOOKUP(Attendance!$G3269,FINALS_WEEK_TUESDAY_PERIOD_SCHEDULE[],2,TRUE),
       VLOOKUP(Attendance!$G3269,REGULAR_WEEK_SCHEDULE[[Tuesday]:[Period]],5,TRUE)),
IF(WEEKDAY(Attendance!$J3269) = 4,
        IF(COUNTIF(BLOCK_WEDNESDAY_DATES[],Attendance!$J3269) &gt; 0, VLOOKUP(Attendance!$G3269,BLOCK_WEDNESDAY_PERIOD_SCHEDULE[],2,TRUE),
        IF(COUNTIF(FINALS_WEEK_WEDNESDAY_DATE[],Attendance!$J3269) &gt; 0, VLOOKUP(Attendance!$G3269,FINALS_WEEK_WEDNESDAY_PERIOD_SCHEDULE[],2,TRUE),
       VLOOKUP(Attendance!$G3269,REGULAR_WEEK_SCHEDULE[[Wednesday]:[Period]],4,TRUE))),
IF(WEEKDAY($J3269) = 5,
       IF(COUNTIF(BLOCK_THURSDAY_DATES[],Attendance!$J3269) &gt; 0, VLOOKUP(Attendance!$G3269,BLOCK_THURSDAY_PERIOD_SCHEDULE[],2,TRUE),
       IF(COUNTIF(FINALS_WEEK_THURSDAY_DATE[],Attendance!$J3269) &gt; 0, VLOOKUP(Attendance!$G3269,FINALS_WEEK_THURSDAY_PERIOD_SCHEDULE[],2,TRUE),
       VLOOKUP(Attendance!$G3269,REGULAR_WEEK_SCHEDULE[[Thursday]:[Period]],3,TRUE))),
IF(WEEKDAY(Attendance!$J3269) = 6,
       IF(COUNTIF(FINALS_WEEK_FRIDAY_DATE[],Attendance!$J3269) &gt; 0, VLOOKUP(Attendance!$G3269,FINALS_WEEK_FRIDAY_PERIOD_SCHEDULE[],2,TRUE),
       VLOOKUP(Attendance!$G3269,REGULAR_WEEK_SCHEDULE[[Friday]:[Period]],2,TRUE))))))))))</f>
        <v/>
      </c>
      <c r="J3269" s="41" t="str">
        <f t="shared" ca="1" si="155"/>
        <v/>
      </c>
      <c r="K3269" s="41" t="str">
        <f>IF($A3269 &lt;&gt; "",VLOOKUP($A3269,'Student reference sheet'!$A$2:$V$2329, 7,FALSE), "")</f>
        <v/>
      </c>
      <c r="L3269" s="30" t="str">
        <f>IF($A3269 ="", "", VLOOKUP($A3269, 'Student reference sheet'!$A$2:$Z$2603,23,FALSE))</f>
        <v/>
      </c>
      <c r="M3269" s="30" t="str">
        <f>IF($A3269 ="", "", VLOOKUP($A3269, 'Student reference sheet'!$A$2:$Z$2603,24,FALSE))</f>
        <v/>
      </c>
      <c r="N3269" s="30" t="str">
        <f>IF($A3269 ="", "", VLOOKUP($A3269, 'Student reference sheet'!$A$2:$Z$2603,26,FALSE))</f>
        <v/>
      </c>
      <c r="O3269" s="30" t="str">
        <f>IF($A3269 ="", "", VLOOKUP($A3269, 'Student reference sheet'!$A$2:$Z$2603,25,FALSE))</f>
        <v/>
      </c>
      <c r="P3269" s="39" t="str">
        <f>IF($A3269 = "", "", IF(OR(VLOOKUP($A3269,'Student reference sheet'!$A$2:$V$2400,8,FALSE) = "R",  VLOOKUP($A3269,'Student reference sheet'!$A$2:$V$2400,8,FALSE) = "L"), "X", ""))</f>
        <v/>
      </c>
      <c r="Q3269" s="39" t="str">
        <f>IF($A3269 ="", "", VLOOKUP($A3269, 'Student reference sheet'!$A$2:$V$2603,22,FALSE))</f>
        <v/>
      </c>
      <c r="R3269" s="39" t="str">
        <f>IF($A3269 &lt;&gt; "",VLOOKUP($A3269,'Student reference sheet'!$A$2:$V$2329, 5,FALSE), "")</f>
        <v/>
      </c>
      <c r="S3269" s="39" t="str">
        <f>IF($A3269 &lt;&gt; "",VLOOKUP($A3269,'Student reference sheet'!$A$2:$V$2329, 6,FALSE), "")</f>
        <v/>
      </c>
      <c r="T3269" s="30" t="str">
        <f>IF($A3269 = "","",
IF(VLOOKUP($A3269,'Student reference sheet'!$A$2:$V$2329, 10,FALSE) = "Y", "Hispanic",
IF(VLOOKUP($A3269,'Student reference sheet'!$A$2:$V$2329,11,FALSE) &lt;&gt; "",
IF(VLOOKUP($A3269,'Student reference sheet'!$A$2:$V$2329,11,FALSE) = "UNK", "Unknown", VLOOKUP(VALUE(VLOOKUP($A3269,'Student reference sheet'!$A$2:$V$2329,11,FALSE)),'Ethnicity Reference'!$A$2:$B$22,2,FALSE)),
IF(VLOOKUP($A3269,'Student reference sheet'!$A$2:$V$2329,9,FALSE) &lt;&gt; "", VLOOKUP(VALUE(VLOOKUP($A3269,'Student reference sheet'!$A$2:$V$2329,9,FALSE)),'Ethnicity Reference'!$A$2:$B$22,2,FALSE),"Unknown"))))</f>
        <v/>
      </c>
      <c r="U3269" s="35"/>
    </row>
    <row r="3270" spans="1:21" ht="15.75">
      <c r="A3270" s="47"/>
      <c r="B3270" s="33"/>
      <c r="C3270" s="39" t="str">
        <f>IF($A3270 &lt;&gt; "",VLOOKUP($A3270,'Student reference sheet'!$A$2:$V$2329, 3,FALSE), "")</f>
        <v/>
      </c>
      <c r="D3270" s="39" t="str">
        <f>IF($A3270 &lt;&gt; "",VLOOKUP($A3270,'Student reference sheet'!$A$2:$V$2329, 2,FALSE), "")</f>
        <v/>
      </c>
      <c r="E3270" s="35"/>
      <c r="F3270" s="34"/>
      <c r="G3270" s="40" t="str">
        <f t="shared" ca="1" si="153"/>
        <v/>
      </c>
      <c r="H3270" s="40" t="str">
        <f t="shared" ca="1" si="154"/>
        <v/>
      </c>
      <c r="I3270" s="36" t="str">
        <f>IF($A3270 = "", "",
IF(COUNTIF(MINIMUM_DAY_DATES[], Attendance!J3270) &gt; 0, VLOOKUP(Attendance!$G3270,MINIMUM_DAY_PERIOD_SCHEDULE[], 2,TRUE),
IF(COUNTIF(RALLY_DATES[], Attendance!J3270) &gt; 0, VLOOKUP(Attendance!$G3270,RALLY_PERIOD_SCHEDULE[], 2,TRUE),
IF(WEEKDAY(Attendance!$J3270) = 2,
       IF(COUNTIF(FINALS_WEEK_MONDAY_DATE[],Attendance!$J3270) &gt; 0, VLOOKUP(Attendance!$G3270,FINALS_WEEK_MONDAY_PERIOD_SCHEDULE[],2,TRUE),
       VLOOKUP(Attendance!$G3270,REGULAR_WEEK_SCHEDULE[],6,TRUE)),
IF(WEEKDAY($J3270) = 3,
       IF(COUNTIF(FINALS_WEEK_TUESDAY_DATE[],Attendance!$J3270) &gt; 0, VLOOKUP(Attendance!$G3270,FINALS_WEEK_TUESDAY_PERIOD_SCHEDULE[],2,TRUE),
       VLOOKUP(Attendance!$G3270,REGULAR_WEEK_SCHEDULE[[Tuesday]:[Period]],5,TRUE)),
IF(WEEKDAY(Attendance!$J3270) = 4,
        IF(COUNTIF(BLOCK_WEDNESDAY_DATES[],Attendance!$J3270) &gt; 0, VLOOKUP(Attendance!$G3270,BLOCK_WEDNESDAY_PERIOD_SCHEDULE[],2,TRUE),
        IF(COUNTIF(FINALS_WEEK_WEDNESDAY_DATE[],Attendance!$J3270) &gt; 0, VLOOKUP(Attendance!$G3270,FINALS_WEEK_WEDNESDAY_PERIOD_SCHEDULE[],2,TRUE),
       VLOOKUP(Attendance!$G3270,REGULAR_WEEK_SCHEDULE[[Wednesday]:[Period]],4,TRUE))),
IF(WEEKDAY($J3270) = 5,
       IF(COUNTIF(BLOCK_THURSDAY_DATES[],Attendance!$J3270) &gt; 0, VLOOKUP(Attendance!$G3270,BLOCK_THURSDAY_PERIOD_SCHEDULE[],2,TRUE),
       IF(COUNTIF(FINALS_WEEK_THURSDAY_DATE[],Attendance!$J3270) &gt; 0, VLOOKUP(Attendance!$G3270,FINALS_WEEK_THURSDAY_PERIOD_SCHEDULE[],2,TRUE),
       VLOOKUP(Attendance!$G3270,REGULAR_WEEK_SCHEDULE[[Thursday]:[Period]],3,TRUE))),
IF(WEEKDAY(Attendance!$J3270) = 6,
       IF(COUNTIF(FINALS_WEEK_FRIDAY_DATE[],Attendance!$J3270) &gt; 0, VLOOKUP(Attendance!$G3270,FINALS_WEEK_FRIDAY_PERIOD_SCHEDULE[],2,TRUE),
       VLOOKUP(Attendance!$G3270,REGULAR_WEEK_SCHEDULE[[Friday]:[Period]],2,TRUE))))))))))</f>
        <v/>
      </c>
      <c r="J3270" s="41" t="str">
        <f t="shared" ca="1" si="155"/>
        <v/>
      </c>
      <c r="K3270" s="41" t="str">
        <f>IF($A3270 &lt;&gt; "",VLOOKUP($A3270,'Student reference sheet'!$A$2:$V$2329, 7,FALSE), "")</f>
        <v/>
      </c>
      <c r="L3270" s="30" t="str">
        <f>IF($A3270 ="", "", VLOOKUP($A3270, 'Student reference sheet'!$A$2:$Z$2603,23,FALSE))</f>
        <v/>
      </c>
      <c r="M3270" s="30" t="str">
        <f>IF($A3270 ="", "", VLOOKUP($A3270, 'Student reference sheet'!$A$2:$Z$2603,24,FALSE))</f>
        <v/>
      </c>
      <c r="N3270" s="30" t="str">
        <f>IF($A3270 ="", "", VLOOKUP($A3270, 'Student reference sheet'!$A$2:$Z$2603,26,FALSE))</f>
        <v/>
      </c>
      <c r="O3270" s="30" t="str">
        <f>IF($A3270 ="", "", VLOOKUP($A3270, 'Student reference sheet'!$A$2:$Z$2603,25,FALSE))</f>
        <v/>
      </c>
      <c r="P3270" s="39" t="str">
        <f>IF($A3270 = "", "", IF(OR(VLOOKUP($A3270,'Student reference sheet'!$A$2:$V$2400,8,FALSE) = "R",  VLOOKUP($A3270,'Student reference sheet'!$A$2:$V$2400,8,FALSE) = "L"), "X", ""))</f>
        <v/>
      </c>
      <c r="Q3270" s="39" t="str">
        <f>IF($A3270 ="", "", VLOOKUP($A3270, 'Student reference sheet'!$A$2:$V$2603,22,FALSE))</f>
        <v/>
      </c>
      <c r="R3270" s="39" t="str">
        <f>IF($A3270 &lt;&gt; "",VLOOKUP($A3270,'Student reference sheet'!$A$2:$V$2329, 5,FALSE), "")</f>
        <v/>
      </c>
      <c r="S3270" s="39" t="str">
        <f>IF($A3270 &lt;&gt; "",VLOOKUP($A3270,'Student reference sheet'!$A$2:$V$2329, 6,FALSE), "")</f>
        <v/>
      </c>
      <c r="T3270" s="30" t="str">
        <f>IF($A3270 = "","",
IF(VLOOKUP($A3270,'Student reference sheet'!$A$2:$V$2329, 10,FALSE) = "Y", "Hispanic",
IF(VLOOKUP($A3270,'Student reference sheet'!$A$2:$V$2329,11,FALSE) &lt;&gt; "",
IF(VLOOKUP($A3270,'Student reference sheet'!$A$2:$V$2329,11,FALSE) = "UNK", "Unknown", VLOOKUP(VALUE(VLOOKUP($A3270,'Student reference sheet'!$A$2:$V$2329,11,FALSE)),'Ethnicity Reference'!$A$2:$B$22,2,FALSE)),
IF(VLOOKUP($A3270,'Student reference sheet'!$A$2:$V$2329,9,FALSE) &lt;&gt; "", VLOOKUP(VALUE(VLOOKUP($A3270,'Student reference sheet'!$A$2:$V$2329,9,FALSE)),'Ethnicity Reference'!$A$2:$B$22,2,FALSE),"Unknown"))))</f>
        <v/>
      </c>
      <c r="U3270" s="35"/>
    </row>
    <row r="3271" spans="1:21" ht="15.75">
      <c r="A3271" s="47"/>
      <c r="B3271" s="33"/>
      <c r="C3271" s="39" t="str">
        <f>IF($A3271 &lt;&gt; "",VLOOKUP($A3271,'Student reference sheet'!$A$2:$V$2329, 3,FALSE), "")</f>
        <v/>
      </c>
      <c r="D3271" s="39" t="str">
        <f>IF($A3271 &lt;&gt; "",VLOOKUP($A3271,'Student reference sheet'!$A$2:$V$2329, 2,FALSE), "")</f>
        <v/>
      </c>
      <c r="E3271" s="35"/>
      <c r="F3271" s="34"/>
      <c r="G3271" s="40" t="str">
        <f t="shared" ca="1" si="153"/>
        <v/>
      </c>
      <c r="H3271" s="40" t="str">
        <f t="shared" ca="1" si="154"/>
        <v/>
      </c>
      <c r="I3271" s="36" t="str">
        <f>IF($A3271 = "", "",
IF(COUNTIF(MINIMUM_DAY_DATES[], Attendance!J3271) &gt; 0, VLOOKUP(Attendance!$G3271,MINIMUM_DAY_PERIOD_SCHEDULE[], 2,TRUE),
IF(COUNTIF(RALLY_DATES[], Attendance!J3271) &gt; 0, VLOOKUP(Attendance!$G3271,RALLY_PERIOD_SCHEDULE[], 2,TRUE),
IF(WEEKDAY(Attendance!$J3271) = 2,
       IF(COUNTIF(FINALS_WEEK_MONDAY_DATE[],Attendance!$J3271) &gt; 0, VLOOKUP(Attendance!$G3271,FINALS_WEEK_MONDAY_PERIOD_SCHEDULE[],2,TRUE),
       VLOOKUP(Attendance!$G3271,REGULAR_WEEK_SCHEDULE[],6,TRUE)),
IF(WEEKDAY($J3271) = 3,
       IF(COUNTIF(FINALS_WEEK_TUESDAY_DATE[],Attendance!$J3271) &gt; 0, VLOOKUP(Attendance!$G3271,FINALS_WEEK_TUESDAY_PERIOD_SCHEDULE[],2,TRUE),
       VLOOKUP(Attendance!$G3271,REGULAR_WEEK_SCHEDULE[[Tuesday]:[Period]],5,TRUE)),
IF(WEEKDAY(Attendance!$J3271) = 4,
        IF(COUNTIF(BLOCK_WEDNESDAY_DATES[],Attendance!$J3271) &gt; 0, VLOOKUP(Attendance!$G3271,BLOCK_WEDNESDAY_PERIOD_SCHEDULE[],2,TRUE),
        IF(COUNTIF(FINALS_WEEK_WEDNESDAY_DATE[],Attendance!$J3271) &gt; 0, VLOOKUP(Attendance!$G3271,FINALS_WEEK_WEDNESDAY_PERIOD_SCHEDULE[],2,TRUE),
       VLOOKUP(Attendance!$G3271,REGULAR_WEEK_SCHEDULE[[Wednesday]:[Period]],4,TRUE))),
IF(WEEKDAY($J3271) = 5,
       IF(COUNTIF(BLOCK_THURSDAY_DATES[],Attendance!$J3271) &gt; 0, VLOOKUP(Attendance!$G3271,BLOCK_THURSDAY_PERIOD_SCHEDULE[],2,TRUE),
       IF(COUNTIF(FINALS_WEEK_THURSDAY_DATE[],Attendance!$J3271) &gt; 0, VLOOKUP(Attendance!$G3271,FINALS_WEEK_THURSDAY_PERIOD_SCHEDULE[],2,TRUE),
       VLOOKUP(Attendance!$G3271,REGULAR_WEEK_SCHEDULE[[Thursday]:[Period]],3,TRUE))),
IF(WEEKDAY(Attendance!$J3271) = 6,
       IF(COUNTIF(FINALS_WEEK_FRIDAY_DATE[],Attendance!$J3271) &gt; 0, VLOOKUP(Attendance!$G3271,FINALS_WEEK_FRIDAY_PERIOD_SCHEDULE[],2,TRUE),
       VLOOKUP(Attendance!$G3271,REGULAR_WEEK_SCHEDULE[[Friday]:[Period]],2,TRUE))))))))))</f>
        <v/>
      </c>
      <c r="J3271" s="41" t="str">
        <f t="shared" ca="1" si="155"/>
        <v/>
      </c>
      <c r="K3271" s="41" t="str">
        <f>IF($A3271 &lt;&gt; "",VLOOKUP($A3271,'Student reference sheet'!$A$2:$V$2329, 7,FALSE), "")</f>
        <v/>
      </c>
      <c r="L3271" s="30" t="str">
        <f>IF($A3271 ="", "", VLOOKUP($A3271, 'Student reference sheet'!$A$2:$Z$2603,23,FALSE))</f>
        <v/>
      </c>
      <c r="M3271" s="30" t="str">
        <f>IF($A3271 ="", "", VLOOKUP($A3271, 'Student reference sheet'!$A$2:$Z$2603,24,FALSE))</f>
        <v/>
      </c>
      <c r="N3271" s="30" t="str">
        <f>IF($A3271 ="", "", VLOOKUP($A3271, 'Student reference sheet'!$A$2:$Z$2603,26,FALSE))</f>
        <v/>
      </c>
      <c r="O3271" s="30" t="str">
        <f>IF($A3271 ="", "", VLOOKUP($A3271, 'Student reference sheet'!$A$2:$Z$2603,25,FALSE))</f>
        <v/>
      </c>
      <c r="P3271" s="39" t="str">
        <f>IF($A3271 = "", "", IF(OR(VLOOKUP($A3271,'Student reference sheet'!$A$2:$V$2400,8,FALSE) = "R",  VLOOKUP($A3271,'Student reference sheet'!$A$2:$V$2400,8,FALSE) = "L"), "X", ""))</f>
        <v/>
      </c>
      <c r="Q3271" s="39" t="str">
        <f>IF($A3271 ="", "", VLOOKUP($A3271, 'Student reference sheet'!$A$2:$V$2603,22,FALSE))</f>
        <v/>
      </c>
      <c r="R3271" s="39" t="str">
        <f>IF($A3271 &lt;&gt; "",VLOOKUP($A3271,'Student reference sheet'!$A$2:$V$2329, 5,FALSE), "")</f>
        <v/>
      </c>
      <c r="S3271" s="39" t="str">
        <f>IF($A3271 &lt;&gt; "",VLOOKUP($A3271,'Student reference sheet'!$A$2:$V$2329, 6,FALSE), "")</f>
        <v/>
      </c>
      <c r="T3271" s="30" t="str">
        <f>IF($A3271 = "","",
IF(VLOOKUP($A3271,'Student reference sheet'!$A$2:$V$2329, 10,FALSE) = "Y", "Hispanic",
IF(VLOOKUP($A3271,'Student reference sheet'!$A$2:$V$2329,11,FALSE) &lt;&gt; "",
IF(VLOOKUP($A3271,'Student reference sheet'!$A$2:$V$2329,11,FALSE) = "UNK", "Unknown", VLOOKUP(VALUE(VLOOKUP($A3271,'Student reference sheet'!$A$2:$V$2329,11,FALSE)),'Ethnicity Reference'!$A$2:$B$22,2,FALSE)),
IF(VLOOKUP($A3271,'Student reference sheet'!$A$2:$V$2329,9,FALSE) &lt;&gt; "", VLOOKUP(VALUE(VLOOKUP($A3271,'Student reference sheet'!$A$2:$V$2329,9,FALSE)),'Ethnicity Reference'!$A$2:$B$22,2,FALSE),"Unknown"))))</f>
        <v/>
      </c>
      <c r="U3271" s="35"/>
    </row>
    <row r="3272" spans="1:21" ht="15.75">
      <c r="A3272" s="47"/>
      <c r="B3272" s="33"/>
      <c r="C3272" s="39" t="str">
        <f>IF($A3272 &lt;&gt; "",VLOOKUP($A3272,'Student reference sheet'!$A$2:$V$2329, 3,FALSE), "")</f>
        <v/>
      </c>
      <c r="D3272" s="39" t="str">
        <f>IF($A3272 &lt;&gt; "",VLOOKUP($A3272,'Student reference sheet'!$A$2:$V$2329, 2,FALSE), "")</f>
        <v/>
      </c>
      <c r="E3272" s="35"/>
      <c r="F3272" s="34"/>
      <c r="G3272" s="40" t="str">
        <f t="shared" ca="1" si="153"/>
        <v/>
      </c>
      <c r="H3272" s="40" t="str">
        <f t="shared" ca="1" si="154"/>
        <v/>
      </c>
      <c r="I3272" s="36" t="str">
        <f>IF($A3272 = "", "",
IF(COUNTIF(MINIMUM_DAY_DATES[], Attendance!J3272) &gt; 0, VLOOKUP(Attendance!$G3272,MINIMUM_DAY_PERIOD_SCHEDULE[], 2,TRUE),
IF(COUNTIF(RALLY_DATES[], Attendance!J3272) &gt; 0, VLOOKUP(Attendance!$G3272,RALLY_PERIOD_SCHEDULE[], 2,TRUE),
IF(WEEKDAY(Attendance!$J3272) = 2,
       IF(COUNTIF(FINALS_WEEK_MONDAY_DATE[],Attendance!$J3272) &gt; 0, VLOOKUP(Attendance!$G3272,FINALS_WEEK_MONDAY_PERIOD_SCHEDULE[],2,TRUE),
       VLOOKUP(Attendance!$G3272,REGULAR_WEEK_SCHEDULE[],6,TRUE)),
IF(WEEKDAY($J3272) = 3,
       IF(COUNTIF(FINALS_WEEK_TUESDAY_DATE[],Attendance!$J3272) &gt; 0, VLOOKUP(Attendance!$G3272,FINALS_WEEK_TUESDAY_PERIOD_SCHEDULE[],2,TRUE),
       VLOOKUP(Attendance!$G3272,REGULAR_WEEK_SCHEDULE[[Tuesday]:[Period]],5,TRUE)),
IF(WEEKDAY(Attendance!$J3272) = 4,
        IF(COUNTIF(BLOCK_WEDNESDAY_DATES[],Attendance!$J3272) &gt; 0, VLOOKUP(Attendance!$G3272,BLOCK_WEDNESDAY_PERIOD_SCHEDULE[],2,TRUE),
        IF(COUNTIF(FINALS_WEEK_WEDNESDAY_DATE[],Attendance!$J3272) &gt; 0, VLOOKUP(Attendance!$G3272,FINALS_WEEK_WEDNESDAY_PERIOD_SCHEDULE[],2,TRUE),
       VLOOKUP(Attendance!$G3272,REGULAR_WEEK_SCHEDULE[[Wednesday]:[Period]],4,TRUE))),
IF(WEEKDAY($J3272) = 5,
       IF(COUNTIF(BLOCK_THURSDAY_DATES[],Attendance!$J3272) &gt; 0, VLOOKUP(Attendance!$G3272,BLOCK_THURSDAY_PERIOD_SCHEDULE[],2,TRUE),
       IF(COUNTIF(FINALS_WEEK_THURSDAY_DATE[],Attendance!$J3272) &gt; 0, VLOOKUP(Attendance!$G3272,FINALS_WEEK_THURSDAY_PERIOD_SCHEDULE[],2,TRUE),
       VLOOKUP(Attendance!$G3272,REGULAR_WEEK_SCHEDULE[[Thursday]:[Period]],3,TRUE))),
IF(WEEKDAY(Attendance!$J3272) = 6,
       IF(COUNTIF(FINALS_WEEK_FRIDAY_DATE[],Attendance!$J3272) &gt; 0, VLOOKUP(Attendance!$G3272,FINALS_WEEK_FRIDAY_PERIOD_SCHEDULE[],2,TRUE),
       VLOOKUP(Attendance!$G3272,REGULAR_WEEK_SCHEDULE[[Friday]:[Period]],2,TRUE))))))))))</f>
        <v/>
      </c>
      <c r="J3272" s="41" t="str">
        <f t="shared" ca="1" si="155"/>
        <v/>
      </c>
      <c r="K3272" s="41" t="str">
        <f>IF($A3272 &lt;&gt; "",VLOOKUP($A3272,'Student reference sheet'!$A$2:$V$2329, 7,FALSE), "")</f>
        <v/>
      </c>
      <c r="L3272" s="30" t="str">
        <f>IF($A3272 ="", "", VLOOKUP($A3272, 'Student reference sheet'!$A$2:$Z$2603,23,FALSE))</f>
        <v/>
      </c>
      <c r="M3272" s="30" t="str">
        <f>IF($A3272 ="", "", VLOOKUP($A3272, 'Student reference sheet'!$A$2:$Z$2603,24,FALSE))</f>
        <v/>
      </c>
      <c r="N3272" s="30" t="str">
        <f>IF($A3272 ="", "", VLOOKUP($A3272, 'Student reference sheet'!$A$2:$Z$2603,26,FALSE))</f>
        <v/>
      </c>
      <c r="O3272" s="30" t="str">
        <f>IF($A3272 ="", "", VLOOKUP($A3272, 'Student reference sheet'!$A$2:$Z$2603,25,FALSE))</f>
        <v/>
      </c>
      <c r="P3272" s="39" t="str">
        <f>IF($A3272 = "", "", IF(OR(VLOOKUP($A3272,'Student reference sheet'!$A$2:$V$2400,8,FALSE) = "R",  VLOOKUP($A3272,'Student reference sheet'!$A$2:$V$2400,8,FALSE) = "L"), "X", ""))</f>
        <v/>
      </c>
      <c r="Q3272" s="39" t="str">
        <f>IF($A3272 ="", "", VLOOKUP($A3272, 'Student reference sheet'!$A$2:$V$2603,22,FALSE))</f>
        <v/>
      </c>
      <c r="R3272" s="39" t="str">
        <f>IF($A3272 &lt;&gt; "",VLOOKUP($A3272,'Student reference sheet'!$A$2:$V$2329, 5,FALSE), "")</f>
        <v/>
      </c>
      <c r="S3272" s="39" t="str">
        <f>IF($A3272 &lt;&gt; "",VLOOKUP($A3272,'Student reference sheet'!$A$2:$V$2329, 6,FALSE), "")</f>
        <v/>
      </c>
      <c r="T3272" s="30" t="str">
        <f>IF($A3272 = "","",
IF(VLOOKUP($A3272,'Student reference sheet'!$A$2:$V$2329, 10,FALSE) = "Y", "Hispanic",
IF(VLOOKUP($A3272,'Student reference sheet'!$A$2:$V$2329,11,FALSE) &lt;&gt; "",
IF(VLOOKUP($A3272,'Student reference sheet'!$A$2:$V$2329,11,FALSE) = "UNK", "Unknown", VLOOKUP(VALUE(VLOOKUP($A3272,'Student reference sheet'!$A$2:$V$2329,11,FALSE)),'Ethnicity Reference'!$A$2:$B$22,2,FALSE)),
IF(VLOOKUP($A3272,'Student reference sheet'!$A$2:$V$2329,9,FALSE) &lt;&gt; "", VLOOKUP(VALUE(VLOOKUP($A3272,'Student reference sheet'!$A$2:$V$2329,9,FALSE)),'Ethnicity Reference'!$A$2:$B$22,2,FALSE),"Unknown"))))</f>
        <v/>
      </c>
      <c r="U3272" s="35"/>
    </row>
    <row r="3273" spans="1:21" ht="15.75">
      <c r="A3273" s="47"/>
      <c r="B3273" s="33"/>
      <c r="C3273" s="39" t="str">
        <f>IF($A3273 &lt;&gt; "",VLOOKUP($A3273,'Student reference sheet'!$A$2:$V$2329, 3,FALSE), "")</f>
        <v/>
      </c>
      <c r="D3273" s="39" t="str">
        <f>IF($A3273 &lt;&gt; "",VLOOKUP($A3273,'Student reference sheet'!$A$2:$V$2329, 2,FALSE), "")</f>
        <v/>
      </c>
      <c r="E3273" s="35"/>
      <c r="F3273" s="34"/>
      <c r="G3273" s="40" t="str">
        <f t="shared" ca="1" si="153"/>
        <v/>
      </c>
      <c r="H3273" s="40" t="str">
        <f t="shared" ca="1" si="154"/>
        <v/>
      </c>
      <c r="I3273" s="36" t="str">
        <f>IF($A3273 = "", "",
IF(COUNTIF(MINIMUM_DAY_DATES[], Attendance!J3273) &gt; 0, VLOOKUP(Attendance!$G3273,MINIMUM_DAY_PERIOD_SCHEDULE[], 2,TRUE),
IF(COUNTIF(RALLY_DATES[], Attendance!J3273) &gt; 0, VLOOKUP(Attendance!$G3273,RALLY_PERIOD_SCHEDULE[], 2,TRUE),
IF(WEEKDAY(Attendance!$J3273) = 2,
       IF(COUNTIF(FINALS_WEEK_MONDAY_DATE[],Attendance!$J3273) &gt; 0, VLOOKUP(Attendance!$G3273,FINALS_WEEK_MONDAY_PERIOD_SCHEDULE[],2,TRUE),
       VLOOKUP(Attendance!$G3273,REGULAR_WEEK_SCHEDULE[],6,TRUE)),
IF(WEEKDAY($J3273) = 3,
       IF(COUNTIF(FINALS_WEEK_TUESDAY_DATE[],Attendance!$J3273) &gt; 0, VLOOKUP(Attendance!$G3273,FINALS_WEEK_TUESDAY_PERIOD_SCHEDULE[],2,TRUE),
       VLOOKUP(Attendance!$G3273,REGULAR_WEEK_SCHEDULE[[Tuesday]:[Period]],5,TRUE)),
IF(WEEKDAY(Attendance!$J3273) = 4,
        IF(COUNTIF(BLOCK_WEDNESDAY_DATES[],Attendance!$J3273) &gt; 0, VLOOKUP(Attendance!$G3273,BLOCK_WEDNESDAY_PERIOD_SCHEDULE[],2,TRUE),
        IF(COUNTIF(FINALS_WEEK_WEDNESDAY_DATE[],Attendance!$J3273) &gt; 0, VLOOKUP(Attendance!$G3273,FINALS_WEEK_WEDNESDAY_PERIOD_SCHEDULE[],2,TRUE),
       VLOOKUP(Attendance!$G3273,REGULAR_WEEK_SCHEDULE[[Wednesday]:[Period]],4,TRUE))),
IF(WEEKDAY($J3273) = 5,
       IF(COUNTIF(BLOCK_THURSDAY_DATES[],Attendance!$J3273) &gt; 0, VLOOKUP(Attendance!$G3273,BLOCK_THURSDAY_PERIOD_SCHEDULE[],2,TRUE),
       IF(COUNTIF(FINALS_WEEK_THURSDAY_DATE[],Attendance!$J3273) &gt; 0, VLOOKUP(Attendance!$G3273,FINALS_WEEK_THURSDAY_PERIOD_SCHEDULE[],2,TRUE),
       VLOOKUP(Attendance!$G3273,REGULAR_WEEK_SCHEDULE[[Thursday]:[Period]],3,TRUE))),
IF(WEEKDAY(Attendance!$J3273) = 6,
       IF(COUNTIF(FINALS_WEEK_FRIDAY_DATE[],Attendance!$J3273) &gt; 0, VLOOKUP(Attendance!$G3273,FINALS_WEEK_FRIDAY_PERIOD_SCHEDULE[],2,TRUE),
       VLOOKUP(Attendance!$G3273,REGULAR_WEEK_SCHEDULE[[Friday]:[Period]],2,TRUE))))))))))</f>
        <v/>
      </c>
      <c r="J3273" s="41" t="str">
        <f t="shared" ca="1" si="155"/>
        <v/>
      </c>
      <c r="K3273" s="41" t="str">
        <f>IF($A3273 &lt;&gt; "",VLOOKUP($A3273,'Student reference sheet'!$A$2:$V$2329, 7,FALSE), "")</f>
        <v/>
      </c>
      <c r="L3273" s="30" t="str">
        <f>IF($A3273 ="", "", VLOOKUP($A3273, 'Student reference sheet'!$A$2:$Z$2603,23,FALSE))</f>
        <v/>
      </c>
      <c r="M3273" s="30" t="str">
        <f>IF($A3273 ="", "", VLOOKUP($A3273, 'Student reference sheet'!$A$2:$Z$2603,24,FALSE))</f>
        <v/>
      </c>
      <c r="N3273" s="30" t="str">
        <f>IF($A3273 ="", "", VLOOKUP($A3273, 'Student reference sheet'!$A$2:$Z$2603,26,FALSE))</f>
        <v/>
      </c>
      <c r="O3273" s="30" t="str">
        <f>IF($A3273 ="", "", VLOOKUP($A3273, 'Student reference sheet'!$A$2:$Z$2603,25,FALSE))</f>
        <v/>
      </c>
      <c r="P3273" s="39" t="str">
        <f>IF($A3273 = "", "", IF(OR(VLOOKUP($A3273,'Student reference sheet'!$A$2:$V$2400,8,FALSE) = "R",  VLOOKUP($A3273,'Student reference sheet'!$A$2:$V$2400,8,FALSE) = "L"), "X", ""))</f>
        <v/>
      </c>
      <c r="Q3273" s="39" t="str">
        <f>IF($A3273 ="", "", VLOOKUP($A3273, 'Student reference sheet'!$A$2:$V$2603,22,FALSE))</f>
        <v/>
      </c>
      <c r="R3273" s="39" t="str">
        <f>IF($A3273 &lt;&gt; "",VLOOKUP($A3273,'Student reference sheet'!$A$2:$V$2329, 5,FALSE), "")</f>
        <v/>
      </c>
      <c r="S3273" s="39" t="str">
        <f>IF($A3273 &lt;&gt; "",VLOOKUP($A3273,'Student reference sheet'!$A$2:$V$2329, 6,FALSE), "")</f>
        <v/>
      </c>
      <c r="T3273" s="30" t="str">
        <f>IF($A3273 = "","",
IF(VLOOKUP($A3273,'Student reference sheet'!$A$2:$V$2329, 10,FALSE) = "Y", "Hispanic",
IF(VLOOKUP($A3273,'Student reference sheet'!$A$2:$V$2329,11,FALSE) &lt;&gt; "",
IF(VLOOKUP($A3273,'Student reference sheet'!$A$2:$V$2329,11,FALSE) = "UNK", "Unknown", VLOOKUP(VALUE(VLOOKUP($A3273,'Student reference sheet'!$A$2:$V$2329,11,FALSE)),'Ethnicity Reference'!$A$2:$B$22,2,FALSE)),
IF(VLOOKUP($A3273,'Student reference sheet'!$A$2:$V$2329,9,FALSE) &lt;&gt; "", VLOOKUP(VALUE(VLOOKUP($A3273,'Student reference sheet'!$A$2:$V$2329,9,FALSE)),'Ethnicity Reference'!$A$2:$B$22,2,FALSE),"Unknown"))))</f>
        <v/>
      </c>
      <c r="U3273" s="35"/>
    </row>
    <row r="3274" spans="1:21" ht="15.75">
      <c r="A3274" s="47"/>
      <c r="B3274" s="33"/>
      <c r="C3274" s="39" t="str">
        <f>IF($A3274 &lt;&gt; "",VLOOKUP($A3274,'Student reference sheet'!$A$2:$V$2329, 3,FALSE), "")</f>
        <v/>
      </c>
      <c r="D3274" s="39" t="str">
        <f>IF($A3274 &lt;&gt; "",VLOOKUP($A3274,'Student reference sheet'!$A$2:$V$2329, 2,FALSE), "")</f>
        <v/>
      </c>
      <c r="E3274" s="35"/>
      <c r="F3274" s="34"/>
      <c r="G3274" s="40" t="str">
        <f t="shared" ref="G3274:G3337" ca="1" si="156">IF(A3274 &lt;&gt;"", IF(G3274 = "",NOW() - TODAY(), G3274), "")</f>
        <v/>
      </c>
      <c r="H3274" s="40" t="str">
        <f t="shared" ref="H3274:H3337" ca="1" si="157">IF(B3274 &lt;&gt;"", IF(H3274 = "",NOW() - TODAY(), H3274), "")</f>
        <v/>
      </c>
      <c r="I3274" s="36" t="str">
        <f>IF($A3274 = "", "",
IF(COUNTIF(MINIMUM_DAY_DATES[], Attendance!J3274) &gt; 0, VLOOKUP(Attendance!$G3274,MINIMUM_DAY_PERIOD_SCHEDULE[], 2,TRUE),
IF(COUNTIF(RALLY_DATES[], Attendance!J3274) &gt; 0, VLOOKUP(Attendance!$G3274,RALLY_PERIOD_SCHEDULE[], 2,TRUE),
IF(WEEKDAY(Attendance!$J3274) = 2,
       IF(COUNTIF(FINALS_WEEK_MONDAY_DATE[],Attendance!$J3274) &gt; 0, VLOOKUP(Attendance!$G3274,FINALS_WEEK_MONDAY_PERIOD_SCHEDULE[],2,TRUE),
       VLOOKUP(Attendance!$G3274,REGULAR_WEEK_SCHEDULE[],6,TRUE)),
IF(WEEKDAY($J3274) = 3,
       IF(COUNTIF(FINALS_WEEK_TUESDAY_DATE[],Attendance!$J3274) &gt; 0, VLOOKUP(Attendance!$G3274,FINALS_WEEK_TUESDAY_PERIOD_SCHEDULE[],2,TRUE),
       VLOOKUP(Attendance!$G3274,REGULAR_WEEK_SCHEDULE[[Tuesday]:[Period]],5,TRUE)),
IF(WEEKDAY(Attendance!$J3274) = 4,
        IF(COUNTIF(BLOCK_WEDNESDAY_DATES[],Attendance!$J3274) &gt; 0, VLOOKUP(Attendance!$G3274,BLOCK_WEDNESDAY_PERIOD_SCHEDULE[],2,TRUE),
        IF(COUNTIF(FINALS_WEEK_WEDNESDAY_DATE[],Attendance!$J3274) &gt; 0, VLOOKUP(Attendance!$G3274,FINALS_WEEK_WEDNESDAY_PERIOD_SCHEDULE[],2,TRUE),
       VLOOKUP(Attendance!$G3274,REGULAR_WEEK_SCHEDULE[[Wednesday]:[Period]],4,TRUE))),
IF(WEEKDAY($J3274) = 5,
       IF(COUNTIF(BLOCK_THURSDAY_DATES[],Attendance!$J3274) &gt; 0, VLOOKUP(Attendance!$G3274,BLOCK_THURSDAY_PERIOD_SCHEDULE[],2,TRUE),
       IF(COUNTIF(FINALS_WEEK_THURSDAY_DATE[],Attendance!$J3274) &gt; 0, VLOOKUP(Attendance!$G3274,FINALS_WEEK_THURSDAY_PERIOD_SCHEDULE[],2,TRUE),
       VLOOKUP(Attendance!$G3274,REGULAR_WEEK_SCHEDULE[[Thursday]:[Period]],3,TRUE))),
IF(WEEKDAY(Attendance!$J3274) = 6,
       IF(COUNTIF(FINALS_WEEK_FRIDAY_DATE[],Attendance!$J3274) &gt; 0, VLOOKUP(Attendance!$G3274,FINALS_WEEK_FRIDAY_PERIOD_SCHEDULE[],2,TRUE),
       VLOOKUP(Attendance!$G3274,REGULAR_WEEK_SCHEDULE[[Friday]:[Period]],2,TRUE))))))))))</f>
        <v/>
      </c>
      <c r="J3274" s="41" t="str">
        <f t="shared" ref="J3274:J3337" ca="1" si="158">IF(A3274 &lt;&gt;"", IF(J3274 = "",TODAY(), J3274), "")</f>
        <v/>
      </c>
      <c r="K3274" s="41" t="str">
        <f>IF($A3274 &lt;&gt; "",VLOOKUP($A3274,'Student reference sheet'!$A$2:$V$2329, 7,FALSE), "")</f>
        <v/>
      </c>
      <c r="L3274" s="30" t="str">
        <f>IF($A3274 ="", "", VLOOKUP($A3274, 'Student reference sheet'!$A$2:$Z$2603,23,FALSE))</f>
        <v/>
      </c>
      <c r="M3274" s="30" t="str">
        <f>IF($A3274 ="", "", VLOOKUP($A3274, 'Student reference sheet'!$A$2:$Z$2603,24,FALSE))</f>
        <v/>
      </c>
      <c r="N3274" s="30" t="str">
        <f>IF($A3274 ="", "", VLOOKUP($A3274, 'Student reference sheet'!$A$2:$Z$2603,26,FALSE))</f>
        <v/>
      </c>
      <c r="O3274" s="30" t="str">
        <f>IF($A3274 ="", "", VLOOKUP($A3274, 'Student reference sheet'!$A$2:$Z$2603,25,FALSE))</f>
        <v/>
      </c>
      <c r="P3274" s="39" t="str">
        <f>IF($A3274 = "", "", IF(OR(VLOOKUP($A3274,'Student reference sheet'!$A$2:$V$2400,8,FALSE) = "R",  VLOOKUP($A3274,'Student reference sheet'!$A$2:$V$2400,8,FALSE) = "L"), "X", ""))</f>
        <v/>
      </c>
      <c r="Q3274" s="39" t="str">
        <f>IF($A3274 ="", "", VLOOKUP($A3274, 'Student reference sheet'!$A$2:$V$2603,22,FALSE))</f>
        <v/>
      </c>
      <c r="R3274" s="39" t="str">
        <f>IF($A3274 &lt;&gt; "",VLOOKUP($A3274,'Student reference sheet'!$A$2:$V$2329, 5,FALSE), "")</f>
        <v/>
      </c>
      <c r="S3274" s="39" t="str">
        <f>IF($A3274 &lt;&gt; "",VLOOKUP($A3274,'Student reference sheet'!$A$2:$V$2329, 6,FALSE), "")</f>
        <v/>
      </c>
      <c r="T3274" s="30" t="str">
        <f>IF($A3274 = "","",
IF(VLOOKUP($A3274,'Student reference sheet'!$A$2:$V$2329, 10,FALSE) = "Y", "Hispanic",
IF(VLOOKUP($A3274,'Student reference sheet'!$A$2:$V$2329,11,FALSE) &lt;&gt; "",
IF(VLOOKUP($A3274,'Student reference sheet'!$A$2:$V$2329,11,FALSE) = "UNK", "Unknown", VLOOKUP(VALUE(VLOOKUP($A3274,'Student reference sheet'!$A$2:$V$2329,11,FALSE)),'Ethnicity Reference'!$A$2:$B$22,2,FALSE)),
IF(VLOOKUP($A3274,'Student reference sheet'!$A$2:$V$2329,9,FALSE) &lt;&gt; "", VLOOKUP(VALUE(VLOOKUP($A3274,'Student reference sheet'!$A$2:$V$2329,9,FALSE)),'Ethnicity Reference'!$A$2:$B$22,2,FALSE),"Unknown"))))</f>
        <v/>
      </c>
      <c r="U3274" s="35"/>
    </row>
    <row r="3275" spans="1:21" ht="15.75">
      <c r="A3275" s="47"/>
      <c r="B3275" s="33"/>
      <c r="C3275" s="39" t="str">
        <f>IF($A3275 &lt;&gt; "",VLOOKUP($A3275,'Student reference sheet'!$A$2:$V$2329, 3,FALSE), "")</f>
        <v/>
      </c>
      <c r="D3275" s="39" t="str">
        <f>IF($A3275 &lt;&gt; "",VLOOKUP($A3275,'Student reference sheet'!$A$2:$V$2329, 2,FALSE), "")</f>
        <v/>
      </c>
      <c r="E3275" s="35"/>
      <c r="F3275" s="34"/>
      <c r="G3275" s="40" t="str">
        <f t="shared" ca="1" si="156"/>
        <v/>
      </c>
      <c r="H3275" s="40" t="str">
        <f t="shared" ca="1" si="157"/>
        <v/>
      </c>
      <c r="I3275" s="36" t="str">
        <f>IF($A3275 = "", "",
IF(COUNTIF(MINIMUM_DAY_DATES[], Attendance!J3275) &gt; 0, VLOOKUP(Attendance!$G3275,MINIMUM_DAY_PERIOD_SCHEDULE[], 2,TRUE),
IF(COUNTIF(RALLY_DATES[], Attendance!J3275) &gt; 0, VLOOKUP(Attendance!$G3275,RALLY_PERIOD_SCHEDULE[], 2,TRUE),
IF(WEEKDAY(Attendance!$J3275) = 2,
       IF(COUNTIF(FINALS_WEEK_MONDAY_DATE[],Attendance!$J3275) &gt; 0, VLOOKUP(Attendance!$G3275,FINALS_WEEK_MONDAY_PERIOD_SCHEDULE[],2,TRUE),
       VLOOKUP(Attendance!$G3275,REGULAR_WEEK_SCHEDULE[],6,TRUE)),
IF(WEEKDAY($J3275) = 3,
       IF(COUNTIF(FINALS_WEEK_TUESDAY_DATE[],Attendance!$J3275) &gt; 0, VLOOKUP(Attendance!$G3275,FINALS_WEEK_TUESDAY_PERIOD_SCHEDULE[],2,TRUE),
       VLOOKUP(Attendance!$G3275,REGULAR_WEEK_SCHEDULE[[Tuesday]:[Period]],5,TRUE)),
IF(WEEKDAY(Attendance!$J3275) = 4,
        IF(COUNTIF(BLOCK_WEDNESDAY_DATES[],Attendance!$J3275) &gt; 0, VLOOKUP(Attendance!$G3275,BLOCK_WEDNESDAY_PERIOD_SCHEDULE[],2,TRUE),
        IF(COUNTIF(FINALS_WEEK_WEDNESDAY_DATE[],Attendance!$J3275) &gt; 0, VLOOKUP(Attendance!$G3275,FINALS_WEEK_WEDNESDAY_PERIOD_SCHEDULE[],2,TRUE),
       VLOOKUP(Attendance!$G3275,REGULAR_WEEK_SCHEDULE[[Wednesday]:[Period]],4,TRUE))),
IF(WEEKDAY($J3275) = 5,
       IF(COUNTIF(BLOCK_THURSDAY_DATES[],Attendance!$J3275) &gt; 0, VLOOKUP(Attendance!$G3275,BLOCK_THURSDAY_PERIOD_SCHEDULE[],2,TRUE),
       IF(COUNTIF(FINALS_WEEK_THURSDAY_DATE[],Attendance!$J3275) &gt; 0, VLOOKUP(Attendance!$G3275,FINALS_WEEK_THURSDAY_PERIOD_SCHEDULE[],2,TRUE),
       VLOOKUP(Attendance!$G3275,REGULAR_WEEK_SCHEDULE[[Thursday]:[Period]],3,TRUE))),
IF(WEEKDAY(Attendance!$J3275) = 6,
       IF(COUNTIF(FINALS_WEEK_FRIDAY_DATE[],Attendance!$J3275) &gt; 0, VLOOKUP(Attendance!$G3275,FINALS_WEEK_FRIDAY_PERIOD_SCHEDULE[],2,TRUE),
       VLOOKUP(Attendance!$G3275,REGULAR_WEEK_SCHEDULE[[Friday]:[Period]],2,TRUE))))))))))</f>
        <v/>
      </c>
      <c r="J3275" s="41" t="str">
        <f t="shared" ca="1" si="158"/>
        <v/>
      </c>
      <c r="K3275" s="41" t="str">
        <f>IF($A3275 &lt;&gt; "",VLOOKUP($A3275,'Student reference sheet'!$A$2:$V$2329, 7,FALSE), "")</f>
        <v/>
      </c>
      <c r="L3275" s="30" t="str">
        <f>IF($A3275 ="", "", VLOOKUP($A3275, 'Student reference sheet'!$A$2:$Z$2603,23,FALSE))</f>
        <v/>
      </c>
      <c r="M3275" s="30" t="str">
        <f>IF($A3275 ="", "", VLOOKUP($A3275, 'Student reference sheet'!$A$2:$Z$2603,24,FALSE))</f>
        <v/>
      </c>
      <c r="N3275" s="30" t="str">
        <f>IF($A3275 ="", "", VLOOKUP($A3275, 'Student reference sheet'!$A$2:$Z$2603,26,FALSE))</f>
        <v/>
      </c>
      <c r="O3275" s="30" t="str">
        <f>IF($A3275 ="", "", VLOOKUP($A3275, 'Student reference sheet'!$A$2:$Z$2603,25,FALSE))</f>
        <v/>
      </c>
      <c r="P3275" s="39" t="str">
        <f>IF($A3275 = "", "", IF(OR(VLOOKUP($A3275,'Student reference sheet'!$A$2:$V$2400,8,FALSE) = "R",  VLOOKUP($A3275,'Student reference sheet'!$A$2:$V$2400,8,FALSE) = "L"), "X", ""))</f>
        <v/>
      </c>
      <c r="Q3275" s="39" t="str">
        <f>IF($A3275 ="", "", VLOOKUP($A3275, 'Student reference sheet'!$A$2:$V$2603,22,FALSE))</f>
        <v/>
      </c>
      <c r="R3275" s="39" t="str">
        <f>IF($A3275 &lt;&gt; "",VLOOKUP($A3275,'Student reference sheet'!$A$2:$V$2329, 5,FALSE), "")</f>
        <v/>
      </c>
      <c r="S3275" s="39" t="str">
        <f>IF($A3275 &lt;&gt; "",VLOOKUP($A3275,'Student reference sheet'!$A$2:$V$2329, 6,FALSE), "")</f>
        <v/>
      </c>
      <c r="T3275" s="30" t="str">
        <f>IF($A3275 = "","",
IF(VLOOKUP($A3275,'Student reference sheet'!$A$2:$V$2329, 10,FALSE) = "Y", "Hispanic",
IF(VLOOKUP($A3275,'Student reference sheet'!$A$2:$V$2329,11,FALSE) &lt;&gt; "",
IF(VLOOKUP($A3275,'Student reference sheet'!$A$2:$V$2329,11,FALSE) = "UNK", "Unknown", VLOOKUP(VALUE(VLOOKUP($A3275,'Student reference sheet'!$A$2:$V$2329,11,FALSE)),'Ethnicity Reference'!$A$2:$B$22,2,FALSE)),
IF(VLOOKUP($A3275,'Student reference sheet'!$A$2:$V$2329,9,FALSE) &lt;&gt; "", VLOOKUP(VALUE(VLOOKUP($A3275,'Student reference sheet'!$A$2:$V$2329,9,FALSE)),'Ethnicity Reference'!$A$2:$B$22,2,FALSE),"Unknown"))))</f>
        <v/>
      </c>
      <c r="U3275" s="35"/>
    </row>
    <row r="3276" spans="1:21" ht="15.75">
      <c r="A3276" s="47"/>
      <c r="B3276" s="33"/>
      <c r="C3276" s="39" t="str">
        <f>IF($A3276 &lt;&gt; "",VLOOKUP($A3276,'Student reference sheet'!$A$2:$V$2329, 3,FALSE), "")</f>
        <v/>
      </c>
      <c r="D3276" s="39" t="str">
        <f>IF($A3276 &lt;&gt; "",VLOOKUP($A3276,'Student reference sheet'!$A$2:$V$2329, 2,FALSE), "")</f>
        <v/>
      </c>
      <c r="E3276" s="35"/>
      <c r="F3276" s="34"/>
      <c r="G3276" s="40" t="str">
        <f t="shared" ca="1" si="156"/>
        <v/>
      </c>
      <c r="H3276" s="40" t="str">
        <f t="shared" ca="1" si="157"/>
        <v/>
      </c>
      <c r="I3276" s="36" t="str">
        <f>IF($A3276 = "", "",
IF(COUNTIF(MINIMUM_DAY_DATES[], Attendance!J3276) &gt; 0, VLOOKUP(Attendance!$G3276,MINIMUM_DAY_PERIOD_SCHEDULE[], 2,TRUE),
IF(COUNTIF(RALLY_DATES[], Attendance!J3276) &gt; 0, VLOOKUP(Attendance!$G3276,RALLY_PERIOD_SCHEDULE[], 2,TRUE),
IF(WEEKDAY(Attendance!$J3276) = 2,
       IF(COUNTIF(FINALS_WEEK_MONDAY_DATE[],Attendance!$J3276) &gt; 0, VLOOKUP(Attendance!$G3276,FINALS_WEEK_MONDAY_PERIOD_SCHEDULE[],2,TRUE),
       VLOOKUP(Attendance!$G3276,REGULAR_WEEK_SCHEDULE[],6,TRUE)),
IF(WEEKDAY($J3276) = 3,
       IF(COUNTIF(FINALS_WEEK_TUESDAY_DATE[],Attendance!$J3276) &gt; 0, VLOOKUP(Attendance!$G3276,FINALS_WEEK_TUESDAY_PERIOD_SCHEDULE[],2,TRUE),
       VLOOKUP(Attendance!$G3276,REGULAR_WEEK_SCHEDULE[[Tuesday]:[Period]],5,TRUE)),
IF(WEEKDAY(Attendance!$J3276) = 4,
        IF(COUNTIF(BLOCK_WEDNESDAY_DATES[],Attendance!$J3276) &gt; 0, VLOOKUP(Attendance!$G3276,BLOCK_WEDNESDAY_PERIOD_SCHEDULE[],2,TRUE),
        IF(COUNTIF(FINALS_WEEK_WEDNESDAY_DATE[],Attendance!$J3276) &gt; 0, VLOOKUP(Attendance!$G3276,FINALS_WEEK_WEDNESDAY_PERIOD_SCHEDULE[],2,TRUE),
       VLOOKUP(Attendance!$G3276,REGULAR_WEEK_SCHEDULE[[Wednesday]:[Period]],4,TRUE))),
IF(WEEKDAY($J3276) = 5,
       IF(COUNTIF(BLOCK_THURSDAY_DATES[],Attendance!$J3276) &gt; 0, VLOOKUP(Attendance!$G3276,BLOCK_THURSDAY_PERIOD_SCHEDULE[],2,TRUE),
       IF(COUNTIF(FINALS_WEEK_THURSDAY_DATE[],Attendance!$J3276) &gt; 0, VLOOKUP(Attendance!$G3276,FINALS_WEEK_THURSDAY_PERIOD_SCHEDULE[],2,TRUE),
       VLOOKUP(Attendance!$G3276,REGULAR_WEEK_SCHEDULE[[Thursday]:[Period]],3,TRUE))),
IF(WEEKDAY(Attendance!$J3276) = 6,
       IF(COUNTIF(FINALS_WEEK_FRIDAY_DATE[],Attendance!$J3276) &gt; 0, VLOOKUP(Attendance!$G3276,FINALS_WEEK_FRIDAY_PERIOD_SCHEDULE[],2,TRUE),
       VLOOKUP(Attendance!$G3276,REGULAR_WEEK_SCHEDULE[[Friday]:[Period]],2,TRUE))))))))))</f>
        <v/>
      </c>
      <c r="J3276" s="41" t="str">
        <f t="shared" ca="1" si="158"/>
        <v/>
      </c>
      <c r="K3276" s="41" t="str">
        <f>IF($A3276 &lt;&gt; "",VLOOKUP($A3276,'Student reference sheet'!$A$2:$V$2329, 7,FALSE), "")</f>
        <v/>
      </c>
      <c r="L3276" s="30" t="str">
        <f>IF($A3276 ="", "", VLOOKUP($A3276, 'Student reference sheet'!$A$2:$Z$2603,23,FALSE))</f>
        <v/>
      </c>
      <c r="M3276" s="30" t="str">
        <f>IF($A3276 ="", "", VLOOKUP($A3276, 'Student reference sheet'!$A$2:$Z$2603,24,FALSE))</f>
        <v/>
      </c>
      <c r="N3276" s="30" t="str">
        <f>IF($A3276 ="", "", VLOOKUP($A3276, 'Student reference sheet'!$A$2:$Z$2603,26,FALSE))</f>
        <v/>
      </c>
      <c r="O3276" s="30" t="str">
        <f>IF($A3276 ="", "", VLOOKUP($A3276, 'Student reference sheet'!$A$2:$Z$2603,25,FALSE))</f>
        <v/>
      </c>
      <c r="P3276" s="39" t="str">
        <f>IF($A3276 = "", "", IF(OR(VLOOKUP($A3276,'Student reference sheet'!$A$2:$V$2400,8,FALSE) = "R",  VLOOKUP($A3276,'Student reference sheet'!$A$2:$V$2400,8,FALSE) = "L"), "X", ""))</f>
        <v/>
      </c>
      <c r="Q3276" s="39" t="str">
        <f>IF($A3276 ="", "", VLOOKUP($A3276, 'Student reference sheet'!$A$2:$V$2603,22,FALSE))</f>
        <v/>
      </c>
      <c r="R3276" s="39" t="str">
        <f>IF($A3276 &lt;&gt; "",VLOOKUP($A3276,'Student reference sheet'!$A$2:$V$2329, 5,FALSE), "")</f>
        <v/>
      </c>
      <c r="S3276" s="39" t="str">
        <f>IF($A3276 &lt;&gt; "",VLOOKUP($A3276,'Student reference sheet'!$A$2:$V$2329, 6,FALSE), "")</f>
        <v/>
      </c>
      <c r="T3276" s="30" t="str">
        <f>IF($A3276 = "","",
IF(VLOOKUP($A3276,'Student reference sheet'!$A$2:$V$2329, 10,FALSE) = "Y", "Hispanic",
IF(VLOOKUP($A3276,'Student reference sheet'!$A$2:$V$2329,11,FALSE) &lt;&gt; "",
IF(VLOOKUP($A3276,'Student reference sheet'!$A$2:$V$2329,11,FALSE) = "UNK", "Unknown", VLOOKUP(VALUE(VLOOKUP($A3276,'Student reference sheet'!$A$2:$V$2329,11,FALSE)),'Ethnicity Reference'!$A$2:$B$22,2,FALSE)),
IF(VLOOKUP($A3276,'Student reference sheet'!$A$2:$V$2329,9,FALSE) &lt;&gt; "", VLOOKUP(VALUE(VLOOKUP($A3276,'Student reference sheet'!$A$2:$V$2329,9,FALSE)),'Ethnicity Reference'!$A$2:$B$22,2,FALSE),"Unknown"))))</f>
        <v/>
      </c>
      <c r="U3276" s="35"/>
    </row>
    <row r="3277" spans="1:21" ht="15.75">
      <c r="A3277" s="47"/>
      <c r="B3277" s="33"/>
      <c r="C3277" s="39" t="str">
        <f>IF($A3277 &lt;&gt; "",VLOOKUP($A3277,'Student reference sheet'!$A$2:$V$2329, 3,FALSE), "")</f>
        <v/>
      </c>
      <c r="D3277" s="39" t="str">
        <f>IF($A3277 &lt;&gt; "",VLOOKUP($A3277,'Student reference sheet'!$A$2:$V$2329, 2,FALSE), "")</f>
        <v/>
      </c>
      <c r="E3277" s="35"/>
      <c r="F3277" s="34"/>
      <c r="G3277" s="40" t="str">
        <f t="shared" ca="1" si="156"/>
        <v/>
      </c>
      <c r="H3277" s="40" t="str">
        <f t="shared" ca="1" si="157"/>
        <v/>
      </c>
      <c r="I3277" s="36" t="str">
        <f>IF($A3277 = "", "",
IF(COUNTIF(MINIMUM_DAY_DATES[], Attendance!J3277) &gt; 0, VLOOKUP(Attendance!$G3277,MINIMUM_DAY_PERIOD_SCHEDULE[], 2,TRUE),
IF(COUNTIF(RALLY_DATES[], Attendance!J3277) &gt; 0, VLOOKUP(Attendance!$G3277,RALLY_PERIOD_SCHEDULE[], 2,TRUE),
IF(WEEKDAY(Attendance!$J3277) = 2,
       IF(COUNTIF(FINALS_WEEK_MONDAY_DATE[],Attendance!$J3277) &gt; 0, VLOOKUP(Attendance!$G3277,FINALS_WEEK_MONDAY_PERIOD_SCHEDULE[],2,TRUE),
       VLOOKUP(Attendance!$G3277,REGULAR_WEEK_SCHEDULE[],6,TRUE)),
IF(WEEKDAY($J3277) = 3,
       IF(COUNTIF(FINALS_WEEK_TUESDAY_DATE[],Attendance!$J3277) &gt; 0, VLOOKUP(Attendance!$G3277,FINALS_WEEK_TUESDAY_PERIOD_SCHEDULE[],2,TRUE),
       VLOOKUP(Attendance!$G3277,REGULAR_WEEK_SCHEDULE[[Tuesday]:[Period]],5,TRUE)),
IF(WEEKDAY(Attendance!$J3277) = 4,
        IF(COUNTIF(BLOCK_WEDNESDAY_DATES[],Attendance!$J3277) &gt; 0, VLOOKUP(Attendance!$G3277,BLOCK_WEDNESDAY_PERIOD_SCHEDULE[],2,TRUE),
        IF(COUNTIF(FINALS_WEEK_WEDNESDAY_DATE[],Attendance!$J3277) &gt; 0, VLOOKUP(Attendance!$G3277,FINALS_WEEK_WEDNESDAY_PERIOD_SCHEDULE[],2,TRUE),
       VLOOKUP(Attendance!$G3277,REGULAR_WEEK_SCHEDULE[[Wednesday]:[Period]],4,TRUE))),
IF(WEEKDAY($J3277) = 5,
       IF(COUNTIF(BLOCK_THURSDAY_DATES[],Attendance!$J3277) &gt; 0, VLOOKUP(Attendance!$G3277,BLOCK_THURSDAY_PERIOD_SCHEDULE[],2,TRUE),
       IF(COUNTIF(FINALS_WEEK_THURSDAY_DATE[],Attendance!$J3277) &gt; 0, VLOOKUP(Attendance!$G3277,FINALS_WEEK_THURSDAY_PERIOD_SCHEDULE[],2,TRUE),
       VLOOKUP(Attendance!$G3277,REGULAR_WEEK_SCHEDULE[[Thursday]:[Period]],3,TRUE))),
IF(WEEKDAY(Attendance!$J3277) = 6,
       IF(COUNTIF(FINALS_WEEK_FRIDAY_DATE[],Attendance!$J3277) &gt; 0, VLOOKUP(Attendance!$G3277,FINALS_WEEK_FRIDAY_PERIOD_SCHEDULE[],2,TRUE),
       VLOOKUP(Attendance!$G3277,REGULAR_WEEK_SCHEDULE[[Friday]:[Period]],2,TRUE))))))))))</f>
        <v/>
      </c>
      <c r="J3277" s="41" t="str">
        <f t="shared" ca="1" si="158"/>
        <v/>
      </c>
      <c r="K3277" s="41" t="str">
        <f>IF($A3277 &lt;&gt; "",VLOOKUP($A3277,'Student reference sheet'!$A$2:$V$2329, 7,FALSE), "")</f>
        <v/>
      </c>
      <c r="L3277" s="30" t="str">
        <f>IF($A3277 ="", "", VLOOKUP($A3277, 'Student reference sheet'!$A$2:$Z$2603,23,FALSE))</f>
        <v/>
      </c>
      <c r="M3277" s="30" t="str">
        <f>IF($A3277 ="", "", VLOOKUP($A3277, 'Student reference sheet'!$A$2:$Z$2603,24,FALSE))</f>
        <v/>
      </c>
      <c r="N3277" s="30" t="str">
        <f>IF($A3277 ="", "", VLOOKUP($A3277, 'Student reference sheet'!$A$2:$Z$2603,26,FALSE))</f>
        <v/>
      </c>
      <c r="O3277" s="30" t="str">
        <f>IF($A3277 ="", "", VLOOKUP($A3277, 'Student reference sheet'!$A$2:$Z$2603,25,FALSE))</f>
        <v/>
      </c>
      <c r="P3277" s="39" t="str">
        <f>IF($A3277 = "", "", IF(OR(VLOOKUP($A3277,'Student reference sheet'!$A$2:$V$2400,8,FALSE) = "R",  VLOOKUP($A3277,'Student reference sheet'!$A$2:$V$2400,8,FALSE) = "L"), "X", ""))</f>
        <v/>
      </c>
      <c r="Q3277" s="39" t="str">
        <f>IF($A3277 ="", "", VLOOKUP($A3277, 'Student reference sheet'!$A$2:$V$2603,22,FALSE))</f>
        <v/>
      </c>
      <c r="R3277" s="39" t="str">
        <f>IF($A3277 &lt;&gt; "",VLOOKUP($A3277,'Student reference sheet'!$A$2:$V$2329, 5,FALSE), "")</f>
        <v/>
      </c>
      <c r="S3277" s="39" t="str">
        <f>IF($A3277 &lt;&gt; "",VLOOKUP($A3277,'Student reference sheet'!$A$2:$V$2329, 6,FALSE), "")</f>
        <v/>
      </c>
      <c r="T3277" s="30" t="str">
        <f>IF($A3277 = "","",
IF(VLOOKUP($A3277,'Student reference sheet'!$A$2:$V$2329, 10,FALSE) = "Y", "Hispanic",
IF(VLOOKUP($A3277,'Student reference sheet'!$A$2:$V$2329,11,FALSE) &lt;&gt; "",
IF(VLOOKUP($A3277,'Student reference sheet'!$A$2:$V$2329,11,FALSE) = "UNK", "Unknown", VLOOKUP(VALUE(VLOOKUP($A3277,'Student reference sheet'!$A$2:$V$2329,11,FALSE)),'Ethnicity Reference'!$A$2:$B$22,2,FALSE)),
IF(VLOOKUP($A3277,'Student reference sheet'!$A$2:$V$2329,9,FALSE) &lt;&gt; "", VLOOKUP(VALUE(VLOOKUP($A3277,'Student reference sheet'!$A$2:$V$2329,9,FALSE)),'Ethnicity Reference'!$A$2:$B$22,2,FALSE),"Unknown"))))</f>
        <v/>
      </c>
      <c r="U3277" s="35"/>
    </row>
    <row r="3278" spans="1:21" ht="15.75">
      <c r="A3278" s="47"/>
      <c r="B3278" s="33"/>
      <c r="C3278" s="39" t="str">
        <f>IF($A3278 &lt;&gt; "",VLOOKUP($A3278,'Student reference sheet'!$A$2:$V$2329, 3,FALSE), "")</f>
        <v/>
      </c>
      <c r="D3278" s="39" t="str">
        <f>IF($A3278 &lt;&gt; "",VLOOKUP($A3278,'Student reference sheet'!$A$2:$V$2329, 2,FALSE), "")</f>
        <v/>
      </c>
      <c r="E3278" s="35"/>
      <c r="F3278" s="34"/>
      <c r="G3278" s="40" t="str">
        <f t="shared" ca="1" si="156"/>
        <v/>
      </c>
      <c r="H3278" s="40" t="str">
        <f t="shared" ca="1" si="157"/>
        <v/>
      </c>
      <c r="I3278" s="36" t="str">
        <f>IF($A3278 = "", "",
IF(COUNTIF(MINIMUM_DAY_DATES[], Attendance!J3278) &gt; 0, VLOOKUP(Attendance!$G3278,MINIMUM_DAY_PERIOD_SCHEDULE[], 2,TRUE),
IF(COUNTIF(RALLY_DATES[], Attendance!J3278) &gt; 0, VLOOKUP(Attendance!$G3278,RALLY_PERIOD_SCHEDULE[], 2,TRUE),
IF(WEEKDAY(Attendance!$J3278) = 2,
       IF(COUNTIF(FINALS_WEEK_MONDAY_DATE[],Attendance!$J3278) &gt; 0, VLOOKUP(Attendance!$G3278,FINALS_WEEK_MONDAY_PERIOD_SCHEDULE[],2,TRUE),
       VLOOKUP(Attendance!$G3278,REGULAR_WEEK_SCHEDULE[],6,TRUE)),
IF(WEEKDAY($J3278) = 3,
       IF(COUNTIF(FINALS_WEEK_TUESDAY_DATE[],Attendance!$J3278) &gt; 0, VLOOKUP(Attendance!$G3278,FINALS_WEEK_TUESDAY_PERIOD_SCHEDULE[],2,TRUE),
       VLOOKUP(Attendance!$G3278,REGULAR_WEEK_SCHEDULE[[Tuesday]:[Period]],5,TRUE)),
IF(WEEKDAY(Attendance!$J3278) = 4,
        IF(COUNTIF(BLOCK_WEDNESDAY_DATES[],Attendance!$J3278) &gt; 0, VLOOKUP(Attendance!$G3278,BLOCK_WEDNESDAY_PERIOD_SCHEDULE[],2,TRUE),
        IF(COUNTIF(FINALS_WEEK_WEDNESDAY_DATE[],Attendance!$J3278) &gt; 0, VLOOKUP(Attendance!$G3278,FINALS_WEEK_WEDNESDAY_PERIOD_SCHEDULE[],2,TRUE),
       VLOOKUP(Attendance!$G3278,REGULAR_WEEK_SCHEDULE[[Wednesday]:[Period]],4,TRUE))),
IF(WEEKDAY($J3278) = 5,
       IF(COUNTIF(BLOCK_THURSDAY_DATES[],Attendance!$J3278) &gt; 0, VLOOKUP(Attendance!$G3278,BLOCK_THURSDAY_PERIOD_SCHEDULE[],2,TRUE),
       IF(COUNTIF(FINALS_WEEK_THURSDAY_DATE[],Attendance!$J3278) &gt; 0, VLOOKUP(Attendance!$G3278,FINALS_WEEK_THURSDAY_PERIOD_SCHEDULE[],2,TRUE),
       VLOOKUP(Attendance!$G3278,REGULAR_WEEK_SCHEDULE[[Thursday]:[Period]],3,TRUE))),
IF(WEEKDAY(Attendance!$J3278) = 6,
       IF(COUNTIF(FINALS_WEEK_FRIDAY_DATE[],Attendance!$J3278) &gt; 0, VLOOKUP(Attendance!$G3278,FINALS_WEEK_FRIDAY_PERIOD_SCHEDULE[],2,TRUE),
       VLOOKUP(Attendance!$G3278,REGULAR_WEEK_SCHEDULE[[Friday]:[Period]],2,TRUE))))))))))</f>
        <v/>
      </c>
      <c r="J3278" s="41" t="str">
        <f t="shared" ca="1" si="158"/>
        <v/>
      </c>
      <c r="K3278" s="41" t="str">
        <f>IF($A3278 &lt;&gt; "",VLOOKUP($A3278,'Student reference sheet'!$A$2:$V$2329, 7,FALSE), "")</f>
        <v/>
      </c>
      <c r="L3278" s="30" t="str">
        <f>IF($A3278 ="", "", VLOOKUP($A3278, 'Student reference sheet'!$A$2:$Z$2603,23,FALSE))</f>
        <v/>
      </c>
      <c r="M3278" s="30" t="str">
        <f>IF($A3278 ="", "", VLOOKUP($A3278, 'Student reference sheet'!$A$2:$Z$2603,24,FALSE))</f>
        <v/>
      </c>
      <c r="N3278" s="30" t="str">
        <f>IF($A3278 ="", "", VLOOKUP($A3278, 'Student reference sheet'!$A$2:$Z$2603,26,FALSE))</f>
        <v/>
      </c>
      <c r="O3278" s="30" t="str">
        <f>IF($A3278 ="", "", VLOOKUP($A3278, 'Student reference sheet'!$A$2:$Z$2603,25,FALSE))</f>
        <v/>
      </c>
      <c r="P3278" s="39" t="str">
        <f>IF($A3278 = "", "", IF(OR(VLOOKUP($A3278,'Student reference sheet'!$A$2:$V$2400,8,FALSE) = "R",  VLOOKUP($A3278,'Student reference sheet'!$A$2:$V$2400,8,FALSE) = "L"), "X", ""))</f>
        <v/>
      </c>
      <c r="Q3278" s="39" t="str">
        <f>IF($A3278 ="", "", VLOOKUP($A3278, 'Student reference sheet'!$A$2:$V$2603,22,FALSE))</f>
        <v/>
      </c>
      <c r="R3278" s="39" t="str">
        <f>IF($A3278 &lt;&gt; "",VLOOKUP($A3278,'Student reference sheet'!$A$2:$V$2329, 5,FALSE), "")</f>
        <v/>
      </c>
      <c r="S3278" s="39" t="str">
        <f>IF($A3278 &lt;&gt; "",VLOOKUP($A3278,'Student reference sheet'!$A$2:$V$2329, 6,FALSE), "")</f>
        <v/>
      </c>
      <c r="T3278" s="30" t="str">
        <f>IF($A3278 = "","",
IF(VLOOKUP($A3278,'Student reference sheet'!$A$2:$V$2329, 10,FALSE) = "Y", "Hispanic",
IF(VLOOKUP($A3278,'Student reference sheet'!$A$2:$V$2329,11,FALSE) &lt;&gt; "",
IF(VLOOKUP($A3278,'Student reference sheet'!$A$2:$V$2329,11,FALSE) = "UNK", "Unknown", VLOOKUP(VALUE(VLOOKUP($A3278,'Student reference sheet'!$A$2:$V$2329,11,FALSE)),'Ethnicity Reference'!$A$2:$B$22,2,FALSE)),
IF(VLOOKUP($A3278,'Student reference sheet'!$A$2:$V$2329,9,FALSE) &lt;&gt; "", VLOOKUP(VALUE(VLOOKUP($A3278,'Student reference sheet'!$A$2:$V$2329,9,FALSE)),'Ethnicity Reference'!$A$2:$B$22,2,FALSE),"Unknown"))))</f>
        <v/>
      </c>
      <c r="U3278" s="35"/>
    </row>
    <row r="3279" spans="1:21" ht="15.75">
      <c r="A3279" s="47"/>
      <c r="B3279" s="33"/>
      <c r="C3279" s="39" t="str">
        <f>IF($A3279 &lt;&gt; "",VLOOKUP($A3279,'Student reference sheet'!$A$2:$V$2329, 3,FALSE), "")</f>
        <v/>
      </c>
      <c r="D3279" s="39" t="str">
        <f>IF($A3279 &lt;&gt; "",VLOOKUP($A3279,'Student reference sheet'!$A$2:$V$2329, 2,FALSE), "")</f>
        <v/>
      </c>
      <c r="E3279" s="35"/>
      <c r="F3279" s="34"/>
      <c r="G3279" s="40" t="str">
        <f t="shared" ca="1" si="156"/>
        <v/>
      </c>
      <c r="H3279" s="40" t="str">
        <f t="shared" ca="1" si="157"/>
        <v/>
      </c>
      <c r="I3279" s="36" t="str">
        <f>IF($A3279 = "", "",
IF(COUNTIF(MINIMUM_DAY_DATES[], Attendance!J3279) &gt; 0, VLOOKUP(Attendance!$G3279,MINIMUM_DAY_PERIOD_SCHEDULE[], 2,TRUE),
IF(COUNTIF(RALLY_DATES[], Attendance!J3279) &gt; 0, VLOOKUP(Attendance!$G3279,RALLY_PERIOD_SCHEDULE[], 2,TRUE),
IF(WEEKDAY(Attendance!$J3279) = 2,
       IF(COUNTIF(FINALS_WEEK_MONDAY_DATE[],Attendance!$J3279) &gt; 0, VLOOKUP(Attendance!$G3279,FINALS_WEEK_MONDAY_PERIOD_SCHEDULE[],2,TRUE),
       VLOOKUP(Attendance!$G3279,REGULAR_WEEK_SCHEDULE[],6,TRUE)),
IF(WEEKDAY($J3279) = 3,
       IF(COUNTIF(FINALS_WEEK_TUESDAY_DATE[],Attendance!$J3279) &gt; 0, VLOOKUP(Attendance!$G3279,FINALS_WEEK_TUESDAY_PERIOD_SCHEDULE[],2,TRUE),
       VLOOKUP(Attendance!$G3279,REGULAR_WEEK_SCHEDULE[[Tuesday]:[Period]],5,TRUE)),
IF(WEEKDAY(Attendance!$J3279) = 4,
        IF(COUNTIF(BLOCK_WEDNESDAY_DATES[],Attendance!$J3279) &gt; 0, VLOOKUP(Attendance!$G3279,BLOCK_WEDNESDAY_PERIOD_SCHEDULE[],2,TRUE),
        IF(COUNTIF(FINALS_WEEK_WEDNESDAY_DATE[],Attendance!$J3279) &gt; 0, VLOOKUP(Attendance!$G3279,FINALS_WEEK_WEDNESDAY_PERIOD_SCHEDULE[],2,TRUE),
       VLOOKUP(Attendance!$G3279,REGULAR_WEEK_SCHEDULE[[Wednesday]:[Period]],4,TRUE))),
IF(WEEKDAY($J3279) = 5,
       IF(COUNTIF(BLOCK_THURSDAY_DATES[],Attendance!$J3279) &gt; 0, VLOOKUP(Attendance!$G3279,BLOCK_THURSDAY_PERIOD_SCHEDULE[],2,TRUE),
       IF(COUNTIF(FINALS_WEEK_THURSDAY_DATE[],Attendance!$J3279) &gt; 0, VLOOKUP(Attendance!$G3279,FINALS_WEEK_THURSDAY_PERIOD_SCHEDULE[],2,TRUE),
       VLOOKUP(Attendance!$G3279,REGULAR_WEEK_SCHEDULE[[Thursday]:[Period]],3,TRUE))),
IF(WEEKDAY(Attendance!$J3279) = 6,
       IF(COUNTIF(FINALS_WEEK_FRIDAY_DATE[],Attendance!$J3279) &gt; 0, VLOOKUP(Attendance!$G3279,FINALS_WEEK_FRIDAY_PERIOD_SCHEDULE[],2,TRUE),
       VLOOKUP(Attendance!$G3279,REGULAR_WEEK_SCHEDULE[[Friday]:[Period]],2,TRUE))))))))))</f>
        <v/>
      </c>
      <c r="J3279" s="41" t="str">
        <f t="shared" ca="1" si="158"/>
        <v/>
      </c>
      <c r="K3279" s="41" t="str">
        <f>IF($A3279 &lt;&gt; "",VLOOKUP($A3279,'Student reference sheet'!$A$2:$V$2329, 7,FALSE), "")</f>
        <v/>
      </c>
      <c r="L3279" s="30" t="str">
        <f>IF($A3279 ="", "", VLOOKUP($A3279, 'Student reference sheet'!$A$2:$Z$2603,23,FALSE))</f>
        <v/>
      </c>
      <c r="M3279" s="30" t="str">
        <f>IF($A3279 ="", "", VLOOKUP($A3279, 'Student reference sheet'!$A$2:$Z$2603,24,FALSE))</f>
        <v/>
      </c>
      <c r="N3279" s="30" t="str">
        <f>IF($A3279 ="", "", VLOOKUP($A3279, 'Student reference sheet'!$A$2:$Z$2603,26,FALSE))</f>
        <v/>
      </c>
      <c r="O3279" s="30" t="str">
        <f>IF($A3279 ="", "", VLOOKUP($A3279, 'Student reference sheet'!$A$2:$Z$2603,25,FALSE))</f>
        <v/>
      </c>
      <c r="P3279" s="39" t="str">
        <f>IF($A3279 = "", "", IF(OR(VLOOKUP($A3279,'Student reference sheet'!$A$2:$V$2400,8,FALSE) = "R",  VLOOKUP($A3279,'Student reference sheet'!$A$2:$V$2400,8,FALSE) = "L"), "X", ""))</f>
        <v/>
      </c>
      <c r="Q3279" s="39" t="str">
        <f>IF($A3279 ="", "", VLOOKUP($A3279, 'Student reference sheet'!$A$2:$V$2603,22,FALSE))</f>
        <v/>
      </c>
      <c r="R3279" s="39" t="str">
        <f>IF($A3279 &lt;&gt; "",VLOOKUP($A3279,'Student reference sheet'!$A$2:$V$2329, 5,FALSE), "")</f>
        <v/>
      </c>
      <c r="S3279" s="39" t="str">
        <f>IF($A3279 &lt;&gt; "",VLOOKUP($A3279,'Student reference sheet'!$A$2:$V$2329, 6,FALSE), "")</f>
        <v/>
      </c>
      <c r="T3279" s="30" t="str">
        <f>IF($A3279 = "","",
IF(VLOOKUP($A3279,'Student reference sheet'!$A$2:$V$2329, 10,FALSE) = "Y", "Hispanic",
IF(VLOOKUP($A3279,'Student reference sheet'!$A$2:$V$2329,11,FALSE) &lt;&gt; "",
IF(VLOOKUP($A3279,'Student reference sheet'!$A$2:$V$2329,11,FALSE) = "UNK", "Unknown", VLOOKUP(VALUE(VLOOKUP($A3279,'Student reference sheet'!$A$2:$V$2329,11,FALSE)),'Ethnicity Reference'!$A$2:$B$22,2,FALSE)),
IF(VLOOKUP($A3279,'Student reference sheet'!$A$2:$V$2329,9,FALSE) &lt;&gt; "", VLOOKUP(VALUE(VLOOKUP($A3279,'Student reference sheet'!$A$2:$V$2329,9,FALSE)),'Ethnicity Reference'!$A$2:$B$22,2,FALSE),"Unknown"))))</f>
        <v/>
      </c>
      <c r="U3279" s="35"/>
    </row>
    <row r="3280" spans="1:21" ht="15.75">
      <c r="A3280" s="47"/>
      <c r="B3280" s="33"/>
      <c r="C3280" s="39" t="str">
        <f>IF($A3280 &lt;&gt; "",VLOOKUP($A3280,'Student reference sheet'!$A$2:$V$2329, 3,FALSE), "")</f>
        <v/>
      </c>
      <c r="D3280" s="39" t="str">
        <f>IF($A3280 &lt;&gt; "",VLOOKUP($A3280,'Student reference sheet'!$A$2:$V$2329, 2,FALSE), "")</f>
        <v/>
      </c>
      <c r="E3280" s="35"/>
      <c r="F3280" s="34"/>
      <c r="G3280" s="40" t="str">
        <f t="shared" ca="1" si="156"/>
        <v/>
      </c>
      <c r="H3280" s="40" t="str">
        <f t="shared" ca="1" si="157"/>
        <v/>
      </c>
      <c r="I3280" s="36" t="str">
        <f>IF($A3280 = "", "",
IF(COUNTIF(MINIMUM_DAY_DATES[], Attendance!J3280) &gt; 0, VLOOKUP(Attendance!$G3280,MINIMUM_DAY_PERIOD_SCHEDULE[], 2,TRUE),
IF(COUNTIF(RALLY_DATES[], Attendance!J3280) &gt; 0, VLOOKUP(Attendance!$G3280,RALLY_PERIOD_SCHEDULE[], 2,TRUE),
IF(WEEKDAY(Attendance!$J3280) = 2,
       IF(COUNTIF(FINALS_WEEK_MONDAY_DATE[],Attendance!$J3280) &gt; 0, VLOOKUP(Attendance!$G3280,FINALS_WEEK_MONDAY_PERIOD_SCHEDULE[],2,TRUE),
       VLOOKUP(Attendance!$G3280,REGULAR_WEEK_SCHEDULE[],6,TRUE)),
IF(WEEKDAY($J3280) = 3,
       IF(COUNTIF(FINALS_WEEK_TUESDAY_DATE[],Attendance!$J3280) &gt; 0, VLOOKUP(Attendance!$G3280,FINALS_WEEK_TUESDAY_PERIOD_SCHEDULE[],2,TRUE),
       VLOOKUP(Attendance!$G3280,REGULAR_WEEK_SCHEDULE[[Tuesday]:[Period]],5,TRUE)),
IF(WEEKDAY(Attendance!$J3280) = 4,
        IF(COUNTIF(BLOCK_WEDNESDAY_DATES[],Attendance!$J3280) &gt; 0, VLOOKUP(Attendance!$G3280,BLOCK_WEDNESDAY_PERIOD_SCHEDULE[],2,TRUE),
        IF(COUNTIF(FINALS_WEEK_WEDNESDAY_DATE[],Attendance!$J3280) &gt; 0, VLOOKUP(Attendance!$G3280,FINALS_WEEK_WEDNESDAY_PERIOD_SCHEDULE[],2,TRUE),
       VLOOKUP(Attendance!$G3280,REGULAR_WEEK_SCHEDULE[[Wednesday]:[Period]],4,TRUE))),
IF(WEEKDAY($J3280) = 5,
       IF(COUNTIF(BLOCK_THURSDAY_DATES[],Attendance!$J3280) &gt; 0, VLOOKUP(Attendance!$G3280,BLOCK_THURSDAY_PERIOD_SCHEDULE[],2,TRUE),
       IF(COUNTIF(FINALS_WEEK_THURSDAY_DATE[],Attendance!$J3280) &gt; 0, VLOOKUP(Attendance!$G3280,FINALS_WEEK_THURSDAY_PERIOD_SCHEDULE[],2,TRUE),
       VLOOKUP(Attendance!$G3280,REGULAR_WEEK_SCHEDULE[[Thursday]:[Period]],3,TRUE))),
IF(WEEKDAY(Attendance!$J3280) = 6,
       IF(COUNTIF(FINALS_WEEK_FRIDAY_DATE[],Attendance!$J3280) &gt; 0, VLOOKUP(Attendance!$G3280,FINALS_WEEK_FRIDAY_PERIOD_SCHEDULE[],2,TRUE),
       VLOOKUP(Attendance!$G3280,REGULAR_WEEK_SCHEDULE[[Friday]:[Period]],2,TRUE))))))))))</f>
        <v/>
      </c>
      <c r="J3280" s="41" t="str">
        <f t="shared" ca="1" si="158"/>
        <v/>
      </c>
      <c r="K3280" s="41" t="str">
        <f>IF($A3280 &lt;&gt; "",VLOOKUP($A3280,'Student reference sheet'!$A$2:$V$2329, 7,FALSE), "")</f>
        <v/>
      </c>
      <c r="L3280" s="30" t="str">
        <f>IF($A3280 ="", "", VLOOKUP($A3280, 'Student reference sheet'!$A$2:$Z$2603,23,FALSE))</f>
        <v/>
      </c>
      <c r="M3280" s="30" t="str">
        <f>IF($A3280 ="", "", VLOOKUP($A3280, 'Student reference sheet'!$A$2:$Z$2603,24,FALSE))</f>
        <v/>
      </c>
      <c r="N3280" s="30" t="str">
        <f>IF($A3280 ="", "", VLOOKUP($A3280, 'Student reference sheet'!$A$2:$Z$2603,26,FALSE))</f>
        <v/>
      </c>
      <c r="O3280" s="30" t="str">
        <f>IF($A3280 ="", "", VLOOKUP($A3280, 'Student reference sheet'!$A$2:$Z$2603,25,FALSE))</f>
        <v/>
      </c>
      <c r="P3280" s="39" t="str">
        <f>IF($A3280 = "", "", IF(OR(VLOOKUP($A3280,'Student reference sheet'!$A$2:$V$2400,8,FALSE) = "R",  VLOOKUP($A3280,'Student reference sheet'!$A$2:$V$2400,8,FALSE) = "L"), "X", ""))</f>
        <v/>
      </c>
      <c r="Q3280" s="39" t="str">
        <f>IF($A3280 ="", "", VLOOKUP($A3280, 'Student reference sheet'!$A$2:$V$2603,22,FALSE))</f>
        <v/>
      </c>
      <c r="R3280" s="39" t="str">
        <f>IF($A3280 &lt;&gt; "",VLOOKUP($A3280,'Student reference sheet'!$A$2:$V$2329, 5,FALSE), "")</f>
        <v/>
      </c>
      <c r="S3280" s="39" t="str">
        <f>IF($A3280 &lt;&gt; "",VLOOKUP($A3280,'Student reference sheet'!$A$2:$V$2329, 6,FALSE), "")</f>
        <v/>
      </c>
      <c r="T3280" s="30" t="str">
        <f>IF($A3280 = "","",
IF(VLOOKUP($A3280,'Student reference sheet'!$A$2:$V$2329, 10,FALSE) = "Y", "Hispanic",
IF(VLOOKUP($A3280,'Student reference sheet'!$A$2:$V$2329,11,FALSE) &lt;&gt; "",
IF(VLOOKUP($A3280,'Student reference sheet'!$A$2:$V$2329,11,FALSE) = "UNK", "Unknown", VLOOKUP(VALUE(VLOOKUP($A3280,'Student reference sheet'!$A$2:$V$2329,11,FALSE)),'Ethnicity Reference'!$A$2:$B$22,2,FALSE)),
IF(VLOOKUP($A3280,'Student reference sheet'!$A$2:$V$2329,9,FALSE) &lt;&gt; "", VLOOKUP(VALUE(VLOOKUP($A3280,'Student reference sheet'!$A$2:$V$2329,9,FALSE)),'Ethnicity Reference'!$A$2:$B$22,2,FALSE),"Unknown"))))</f>
        <v/>
      </c>
      <c r="U3280" s="35"/>
    </row>
    <row r="3281" spans="1:21" ht="15.75">
      <c r="A3281" s="47"/>
      <c r="B3281" s="33"/>
      <c r="C3281" s="39" t="str">
        <f>IF($A3281 &lt;&gt; "",VLOOKUP($A3281,'Student reference sheet'!$A$2:$V$2329, 3,FALSE), "")</f>
        <v/>
      </c>
      <c r="D3281" s="39" t="str">
        <f>IF($A3281 &lt;&gt; "",VLOOKUP($A3281,'Student reference sheet'!$A$2:$V$2329, 2,FALSE), "")</f>
        <v/>
      </c>
      <c r="E3281" s="35"/>
      <c r="F3281" s="34"/>
      <c r="G3281" s="40" t="str">
        <f t="shared" ca="1" si="156"/>
        <v/>
      </c>
      <c r="H3281" s="40" t="str">
        <f t="shared" ca="1" si="157"/>
        <v/>
      </c>
      <c r="I3281" s="36" t="str">
        <f>IF($A3281 = "", "",
IF(COUNTIF(MINIMUM_DAY_DATES[], Attendance!J3281) &gt; 0, VLOOKUP(Attendance!$G3281,MINIMUM_DAY_PERIOD_SCHEDULE[], 2,TRUE),
IF(COUNTIF(RALLY_DATES[], Attendance!J3281) &gt; 0, VLOOKUP(Attendance!$G3281,RALLY_PERIOD_SCHEDULE[], 2,TRUE),
IF(WEEKDAY(Attendance!$J3281) = 2,
       IF(COUNTIF(FINALS_WEEK_MONDAY_DATE[],Attendance!$J3281) &gt; 0, VLOOKUP(Attendance!$G3281,FINALS_WEEK_MONDAY_PERIOD_SCHEDULE[],2,TRUE),
       VLOOKUP(Attendance!$G3281,REGULAR_WEEK_SCHEDULE[],6,TRUE)),
IF(WEEKDAY($J3281) = 3,
       IF(COUNTIF(FINALS_WEEK_TUESDAY_DATE[],Attendance!$J3281) &gt; 0, VLOOKUP(Attendance!$G3281,FINALS_WEEK_TUESDAY_PERIOD_SCHEDULE[],2,TRUE),
       VLOOKUP(Attendance!$G3281,REGULAR_WEEK_SCHEDULE[[Tuesday]:[Period]],5,TRUE)),
IF(WEEKDAY(Attendance!$J3281) = 4,
        IF(COUNTIF(BLOCK_WEDNESDAY_DATES[],Attendance!$J3281) &gt; 0, VLOOKUP(Attendance!$G3281,BLOCK_WEDNESDAY_PERIOD_SCHEDULE[],2,TRUE),
        IF(COUNTIF(FINALS_WEEK_WEDNESDAY_DATE[],Attendance!$J3281) &gt; 0, VLOOKUP(Attendance!$G3281,FINALS_WEEK_WEDNESDAY_PERIOD_SCHEDULE[],2,TRUE),
       VLOOKUP(Attendance!$G3281,REGULAR_WEEK_SCHEDULE[[Wednesday]:[Period]],4,TRUE))),
IF(WEEKDAY($J3281) = 5,
       IF(COUNTIF(BLOCK_THURSDAY_DATES[],Attendance!$J3281) &gt; 0, VLOOKUP(Attendance!$G3281,BLOCK_THURSDAY_PERIOD_SCHEDULE[],2,TRUE),
       IF(COUNTIF(FINALS_WEEK_THURSDAY_DATE[],Attendance!$J3281) &gt; 0, VLOOKUP(Attendance!$G3281,FINALS_WEEK_THURSDAY_PERIOD_SCHEDULE[],2,TRUE),
       VLOOKUP(Attendance!$G3281,REGULAR_WEEK_SCHEDULE[[Thursday]:[Period]],3,TRUE))),
IF(WEEKDAY(Attendance!$J3281) = 6,
       IF(COUNTIF(FINALS_WEEK_FRIDAY_DATE[],Attendance!$J3281) &gt; 0, VLOOKUP(Attendance!$G3281,FINALS_WEEK_FRIDAY_PERIOD_SCHEDULE[],2,TRUE),
       VLOOKUP(Attendance!$G3281,REGULAR_WEEK_SCHEDULE[[Friday]:[Period]],2,TRUE))))))))))</f>
        <v/>
      </c>
      <c r="J3281" s="41" t="str">
        <f t="shared" ca="1" si="158"/>
        <v/>
      </c>
      <c r="K3281" s="41" t="str">
        <f>IF($A3281 &lt;&gt; "",VLOOKUP($A3281,'Student reference sheet'!$A$2:$V$2329, 7,FALSE), "")</f>
        <v/>
      </c>
      <c r="L3281" s="30" t="str">
        <f>IF($A3281 ="", "", VLOOKUP($A3281, 'Student reference sheet'!$A$2:$Z$2603,23,FALSE))</f>
        <v/>
      </c>
      <c r="M3281" s="30" t="str">
        <f>IF($A3281 ="", "", VLOOKUP($A3281, 'Student reference sheet'!$A$2:$Z$2603,24,FALSE))</f>
        <v/>
      </c>
      <c r="N3281" s="30" t="str">
        <f>IF($A3281 ="", "", VLOOKUP($A3281, 'Student reference sheet'!$A$2:$Z$2603,26,FALSE))</f>
        <v/>
      </c>
      <c r="O3281" s="30" t="str">
        <f>IF($A3281 ="", "", VLOOKUP($A3281, 'Student reference sheet'!$A$2:$Z$2603,25,FALSE))</f>
        <v/>
      </c>
      <c r="P3281" s="39" t="str">
        <f>IF($A3281 = "", "", IF(OR(VLOOKUP($A3281,'Student reference sheet'!$A$2:$V$2400,8,FALSE) = "R",  VLOOKUP($A3281,'Student reference sheet'!$A$2:$V$2400,8,FALSE) = "L"), "X", ""))</f>
        <v/>
      </c>
      <c r="Q3281" s="39" t="str">
        <f>IF($A3281 ="", "", VLOOKUP($A3281, 'Student reference sheet'!$A$2:$V$2603,22,FALSE))</f>
        <v/>
      </c>
      <c r="R3281" s="39" t="str">
        <f>IF($A3281 &lt;&gt; "",VLOOKUP($A3281,'Student reference sheet'!$A$2:$V$2329, 5,FALSE), "")</f>
        <v/>
      </c>
      <c r="S3281" s="39" t="str">
        <f>IF($A3281 &lt;&gt; "",VLOOKUP($A3281,'Student reference sheet'!$A$2:$V$2329, 6,FALSE), "")</f>
        <v/>
      </c>
      <c r="T3281" s="30" t="str">
        <f>IF($A3281 = "","",
IF(VLOOKUP($A3281,'Student reference sheet'!$A$2:$V$2329, 10,FALSE) = "Y", "Hispanic",
IF(VLOOKUP($A3281,'Student reference sheet'!$A$2:$V$2329,11,FALSE) &lt;&gt; "",
IF(VLOOKUP($A3281,'Student reference sheet'!$A$2:$V$2329,11,FALSE) = "UNK", "Unknown", VLOOKUP(VALUE(VLOOKUP($A3281,'Student reference sheet'!$A$2:$V$2329,11,FALSE)),'Ethnicity Reference'!$A$2:$B$22,2,FALSE)),
IF(VLOOKUP($A3281,'Student reference sheet'!$A$2:$V$2329,9,FALSE) &lt;&gt; "", VLOOKUP(VALUE(VLOOKUP($A3281,'Student reference sheet'!$A$2:$V$2329,9,FALSE)),'Ethnicity Reference'!$A$2:$B$22,2,FALSE),"Unknown"))))</f>
        <v/>
      </c>
      <c r="U3281" s="35"/>
    </row>
    <row r="3282" spans="1:21" ht="15.75">
      <c r="A3282" s="47"/>
      <c r="B3282" s="33"/>
      <c r="C3282" s="39" t="str">
        <f>IF($A3282 &lt;&gt; "",VLOOKUP($A3282,'Student reference sheet'!$A$2:$V$2329, 3,FALSE), "")</f>
        <v/>
      </c>
      <c r="D3282" s="39" t="str">
        <f>IF($A3282 &lt;&gt; "",VLOOKUP($A3282,'Student reference sheet'!$A$2:$V$2329, 2,FALSE), "")</f>
        <v/>
      </c>
      <c r="E3282" s="35"/>
      <c r="F3282" s="34"/>
      <c r="G3282" s="40" t="str">
        <f t="shared" ca="1" si="156"/>
        <v/>
      </c>
      <c r="H3282" s="40" t="str">
        <f t="shared" ca="1" si="157"/>
        <v/>
      </c>
      <c r="I3282" s="36" t="str">
        <f>IF($A3282 = "", "",
IF(COUNTIF(MINIMUM_DAY_DATES[], Attendance!J3282) &gt; 0, VLOOKUP(Attendance!$G3282,MINIMUM_DAY_PERIOD_SCHEDULE[], 2,TRUE),
IF(COUNTIF(RALLY_DATES[], Attendance!J3282) &gt; 0, VLOOKUP(Attendance!$G3282,RALLY_PERIOD_SCHEDULE[], 2,TRUE),
IF(WEEKDAY(Attendance!$J3282) = 2,
       IF(COUNTIF(FINALS_WEEK_MONDAY_DATE[],Attendance!$J3282) &gt; 0, VLOOKUP(Attendance!$G3282,FINALS_WEEK_MONDAY_PERIOD_SCHEDULE[],2,TRUE),
       VLOOKUP(Attendance!$G3282,REGULAR_WEEK_SCHEDULE[],6,TRUE)),
IF(WEEKDAY($J3282) = 3,
       IF(COUNTIF(FINALS_WEEK_TUESDAY_DATE[],Attendance!$J3282) &gt; 0, VLOOKUP(Attendance!$G3282,FINALS_WEEK_TUESDAY_PERIOD_SCHEDULE[],2,TRUE),
       VLOOKUP(Attendance!$G3282,REGULAR_WEEK_SCHEDULE[[Tuesday]:[Period]],5,TRUE)),
IF(WEEKDAY(Attendance!$J3282) = 4,
        IF(COUNTIF(BLOCK_WEDNESDAY_DATES[],Attendance!$J3282) &gt; 0, VLOOKUP(Attendance!$G3282,BLOCK_WEDNESDAY_PERIOD_SCHEDULE[],2,TRUE),
        IF(COUNTIF(FINALS_WEEK_WEDNESDAY_DATE[],Attendance!$J3282) &gt; 0, VLOOKUP(Attendance!$G3282,FINALS_WEEK_WEDNESDAY_PERIOD_SCHEDULE[],2,TRUE),
       VLOOKUP(Attendance!$G3282,REGULAR_WEEK_SCHEDULE[[Wednesday]:[Period]],4,TRUE))),
IF(WEEKDAY($J3282) = 5,
       IF(COUNTIF(BLOCK_THURSDAY_DATES[],Attendance!$J3282) &gt; 0, VLOOKUP(Attendance!$G3282,BLOCK_THURSDAY_PERIOD_SCHEDULE[],2,TRUE),
       IF(COUNTIF(FINALS_WEEK_THURSDAY_DATE[],Attendance!$J3282) &gt; 0, VLOOKUP(Attendance!$G3282,FINALS_WEEK_THURSDAY_PERIOD_SCHEDULE[],2,TRUE),
       VLOOKUP(Attendance!$G3282,REGULAR_WEEK_SCHEDULE[[Thursday]:[Period]],3,TRUE))),
IF(WEEKDAY(Attendance!$J3282) = 6,
       IF(COUNTIF(FINALS_WEEK_FRIDAY_DATE[],Attendance!$J3282) &gt; 0, VLOOKUP(Attendance!$G3282,FINALS_WEEK_FRIDAY_PERIOD_SCHEDULE[],2,TRUE),
       VLOOKUP(Attendance!$G3282,REGULAR_WEEK_SCHEDULE[[Friday]:[Period]],2,TRUE))))))))))</f>
        <v/>
      </c>
      <c r="J3282" s="41" t="str">
        <f t="shared" ca="1" si="158"/>
        <v/>
      </c>
      <c r="K3282" s="41" t="str">
        <f>IF($A3282 &lt;&gt; "",VLOOKUP($A3282,'Student reference sheet'!$A$2:$V$2329, 7,FALSE), "")</f>
        <v/>
      </c>
      <c r="L3282" s="30" t="str">
        <f>IF($A3282 ="", "", VLOOKUP($A3282, 'Student reference sheet'!$A$2:$Z$2603,23,FALSE))</f>
        <v/>
      </c>
      <c r="M3282" s="30" t="str">
        <f>IF($A3282 ="", "", VLOOKUP($A3282, 'Student reference sheet'!$A$2:$Z$2603,24,FALSE))</f>
        <v/>
      </c>
      <c r="N3282" s="30" t="str">
        <f>IF($A3282 ="", "", VLOOKUP($A3282, 'Student reference sheet'!$A$2:$Z$2603,26,FALSE))</f>
        <v/>
      </c>
      <c r="O3282" s="30" t="str">
        <f>IF($A3282 ="", "", VLOOKUP($A3282, 'Student reference sheet'!$A$2:$Z$2603,25,FALSE))</f>
        <v/>
      </c>
      <c r="P3282" s="39" t="str">
        <f>IF($A3282 = "", "", IF(OR(VLOOKUP($A3282,'Student reference sheet'!$A$2:$V$2400,8,FALSE) = "R",  VLOOKUP($A3282,'Student reference sheet'!$A$2:$V$2400,8,FALSE) = "L"), "X", ""))</f>
        <v/>
      </c>
      <c r="Q3282" s="39" t="str">
        <f>IF($A3282 ="", "", VLOOKUP($A3282, 'Student reference sheet'!$A$2:$V$2603,22,FALSE))</f>
        <v/>
      </c>
      <c r="R3282" s="39" t="str">
        <f>IF($A3282 &lt;&gt; "",VLOOKUP($A3282,'Student reference sheet'!$A$2:$V$2329, 5,FALSE), "")</f>
        <v/>
      </c>
      <c r="S3282" s="39" t="str">
        <f>IF($A3282 &lt;&gt; "",VLOOKUP($A3282,'Student reference sheet'!$A$2:$V$2329, 6,FALSE), "")</f>
        <v/>
      </c>
      <c r="T3282" s="30" t="str">
        <f>IF($A3282 = "","",
IF(VLOOKUP($A3282,'Student reference sheet'!$A$2:$V$2329, 10,FALSE) = "Y", "Hispanic",
IF(VLOOKUP($A3282,'Student reference sheet'!$A$2:$V$2329,11,FALSE) &lt;&gt; "",
IF(VLOOKUP($A3282,'Student reference sheet'!$A$2:$V$2329,11,FALSE) = "UNK", "Unknown", VLOOKUP(VALUE(VLOOKUP($A3282,'Student reference sheet'!$A$2:$V$2329,11,FALSE)),'Ethnicity Reference'!$A$2:$B$22,2,FALSE)),
IF(VLOOKUP($A3282,'Student reference sheet'!$A$2:$V$2329,9,FALSE) &lt;&gt; "", VLOOKUP(VALUE(VLOOKUP($A3282,'Student reference sheet'!$A$2:$V$2329,9,FALSE)),'Ethnicity Reference'!$A$2:$B$22,2,FALSE),"Unknown"))))</f>
        <v/>
      </c>
      <c r="U3282" s="35"/>
    </row>
    <row r="3283" spans="1:21" ht="15.75">
      <c r="A3283" s="47"/>
      <c r="B3283" s="33"/>
      <c r="C3283" s="39" t="str">
        <f>IF($A3283 &lt;&gt; "",VLOOKUP($A3283,'Student reference sheet'!$A$2:$V$2329, 3,FALSE), "")</f>
        <v/>
      </c>
      <c r="D3283" s="39" t="str">
        <f>IF($A3283 &lt;&gt; "",VLOOKUP($A3283,'Student reference sheet'!$A$2:$V$2329, 2,FALSE), "")</f>
        <v/>
      </c>
      <c r="E3283" s="35"/>
      <c r="F3283" s="34"/>
      <c r="G3283" s="40" t="str">
        <f t="shared" ca="1" si="156"/>
        <v/>
      </c>
      <c r="H3283" s="40" t="str">
        <f t="shared" ca="1" si="157"/>
        <v/>
      </c>
      <c r="I3283" s="36" t="str">
        <f>IF($A3283 = "", "",
IF(COUNTIF(MINIMUM_DAY_DATES[], Attendance!J3283) &gt; 0, VLOOKUP(Attendance!$G3283,MINIMUM_DAY_PERIOD_SCHEDULE[], 2,TRUE),
IF(COUNTIF(RALLY_DATES[], Attendance!J3283) &gt; 0, VLOOKUP(Attendance!$G3283,RALLY_PERIOD_SCHEDULE[], 2,TRUE),
IF(WEEKDAY(Attendance!$J3283) = 2,
       IF(COUNTIF(FINALS_WEEK_MONDAY_DATE[],Attendance!$J3283) &gt; 0, VLOOKUP(Attendance!$G3283,FINALS_WEEK_MONDAY_PERIOD_SCHEDULE[],2,TRUE),
       VLOOKUP(Attendance!$G3283,REGULAR_WEEK_SCHEDULE[],6,TRUE)),
IF(WEEKDAY($J3283) = 3,
       IF(COUNTIF(FINALS_WEEK_TUESDAY_DATE[],Attendance!$J3283) &gt; 0, VLOOKUP(Attendance!$G3283,FINALS_WEEK_TUESDAY_PERIOD_SCHEDULE[],2,TRUE),
       VLOOKUP(Attendance!$G3283,REGULAR_WEEK_SCHEDULE[[Tuesday]:[Period]],5,TRUE)),
IF(WEEKDAY(Attendance!$J3283) = 4,
        IF(COUNTIF(BLOCK_WEDNESDAY_DATES[],Attendance!$J3283) &gt; 0, VLOOKUP(Attendance!$G3283,BLOCK_WEDNESDAY_PERIOD_SCHEDULE[],2,TRUE),
        IF(COUNTIF(FINALS_WEEK_WEDNESDAY_DATE[],Attendance!$J3283) &gt; 0, VLOOKUP(Attendance!$G3283,FINALS_WEEK_WEDNESDAY_PERIOD_SCHEDULE[],2,TRUE),
       VLOOKUP(Attendance!$G3283,REGULAR_WEEK_SCHEDULE[[Wednesday]:[Period]],4,TRUE))),
IF(WEEKDAY($J3283) = 5,
       IF(COUNTIF(BLOCK_THURSDAY_DATES[],Attendance!$J3283) &gt; 0, VLOOKUP(Attendance!$G3283,BLOCK_THURSDAY_PERIOD_SCHEDULE[],2,TRUE),
       IF(COUNTIF(FINALS_WEEK_THURSDAY_DATE[],Attendance!$J3283) &gt; 0, VLOOKUP(Attendance!$G3283,FINALS_WEEK_THURSDAY_PERIOD_SCHEDULE[],2,TRUE),
       VLOOKUP(Attendance!$G3283,REGULAR_WEEK_SCHEDULE[[Thursday]:[Period]],3,TRUE))),
IF(WEEKDAY(Attendance!$J3283) = 6,
       IF(COUNTIF(FINALS_WEEK_FRIDAY_DATE[],Attendance!$J3283) &gt; 0, VLOOKUP(Attendance!$G3283,FINALS_WEEK_FRIDAY_PERIOD_SCHEDULE[],2,TRUE),
       VLOOKUP(Attendance!$G3283,REGULAR_WEEK_SCHEDULE[[Friday]:[Period]],2,TRUE))))))))))</f>
        <v/>
      </c>
      <c r="J3283" s="41" t="str">
        <f t="shared" ca="1" si="158"/>
        <v/>
      </c>
      <c r="K3283" s="41" t="str">
        <f>IF($A3283 &lt;&gt; "",VLOOKUP($A3283,'Student reference sheet'!$A$2:$V$2329, 7,FALSE), "")</f>
        <v/>
      </c>
      <c r="L3283" s="30" t="str">
        <f>IF($A3283 ="", "", VLOOKUP($A3283, 'Student reference sheet'!$A$2:$Z$2603,23,FALSE))</f>
        <v/>
      </c>
      <c r="M3283" s="30" t="str">
        <f>IF($A3283 ="", "", VLOOKUP($A3283, 'Student reference sheet'!$A$2:$Z$2603,24,FALSE))</f>
        <v/>
      </c>
      <c r="N3283" s="30" t="str">
        <f>IF($A3283 ="", "", VLOOKUP($A3283, 'Student reference sheet'!$A$2:$Z$2603,26,FALSE))</f>
        <v/>
      </c>
      <c r="O3283" s="30" t="str">
        <f>IF($A3283 ="", "", VLOOKUP($A3283, 'Student reference sheet'!$A$2:$Z$2603,25,FALSE))</f>
        <v/>
      </c>
      <c r="P3283" s="39" t="str">
        <f>IF($A3283 = "", "", IF(OR(VLOOKUP($A3283,'Student reference sheet'!$A$2:$V$2400,8,FALSE) = "R",  VLOOKUP($A3283,'Student reference sheet'!$A$2:$V$2400,8,FALSE) = "L"), "X", ""))</f>
        <v/>
      </c>
      <c r="Q3283" s="39" t="str">
        <f>IF($A3283 ="", "", VLOOKUP($A3283, 'Student reference sheet'!$A$2:$V$2603,22,FALSE))</f>
        <v/>
      </c>
      <c r="R3283" s="39" t="str">
        <f>IF($A3283 &lt;&gt; "",VLOOKUP($A3283,'Student reference sheet'!$A$2:$V$2329, 5,FALSE), "")</f>
        <v/>
      </c>
      <c r="S3283" s="39" t="str">
        <f>IF($A3283 &lt;&gt; "",VLOOKUP($A3283,'Student reference sheet'!$A$2:$V$2329, 6,FALSE), "")</f>
        <v/>
      </c>
      <c r="T3283" s="30" t="str">
        <f>IF($A3283 = "","",
IF(VLOOKUP($A3283,'Student reference sheet'!$A$2:$V$2329, 10,FALSE) = "Y", "Hispanic",
IF(VLOOKUP($A3283,'Student reference sheet'!$A$2:$V$2329,11,FALSE) &lt;&gt; "",
IF(VLOOKUP($A3283,'Student reference sheet'!$A$2:$V$2329,11,FALSE) = "UNK", "Unknown", VLOOKUP(VALUE(VLOOKUP($A3283,'Student reference sheet'!$A$2:$V$2329,11,FALSE)),'Ethnicity Reference'!$A$2:$B$22,2,FALSE)),
IF(VLOOKUP($A3283,'Student reference sheet'!$A$2:$V$2329,9,FALSE) &lt;&gt; "", VLOOKUP(VALUE(VLOOKUP($A3283,'Student reference sheet'!$A$2:$V$2329,9,FALSE)),'Ethnicity Reference'!$A$2:$B$22,2,FALSE),"Unknown"))))</f>
        <v/>
      </c>
      <c r="U3283" s="35"/>
    </row>
    <row r="3284" spans="1:21" ht="15.75">
      <c r="A3284" s="47"/>
      <c r="B3284" s="33"/>
      <c r="C3284" s="39" t="str">
        <f>IF($A3284 &lt;&gt; "",VLOOKUP($A3284,'Student reference sheet'!$A$2:$V$2329, 3,FALSE), "")</f>
        <v/>
      </c>
      <c r="D3284" s="39" t="str">
        <f>IF($A3284 &lt;&gt; "",VLOOKUP($A3284,'Student reference sheet'!$A$2:$V$2329, 2,FALSE), "")</f>
        <v/>
      </c>
      <c r="E3284" s="35"/>
      <c r="F3284" s="34"/>
      <c r="G3284" s="40" t="str">
        <f t="shared" ca="1" si="156"/>
        <v/>
      </c>
      <c r="H3284" s="40" t="str">
        <f t="shared" ca="1" si="157"/>
        <v/>
      </c>
      <c r="I3284" s="36" t="str">
        <f>IF($A3284 = "", "",
IF(COUNTIF(MINIMUM_DAY_DATES[], Attendance!J3284) &gt; 0, VLOOKUP(Attendance!$G3284,MINIMUM_DAY_PERIOD_SCHEDULE[], 2,TRUE),
IF(COUNTIF(RALLY_DATES[], Attendance!J3284) &gt; 0, VLOOKUP(Attendance!$G3284,RALLY_PERIOD_SCHEDULE[], 2,TRUE),
IF(WEEKDAY(Attendance!$J3284) = 2,
       IF(COUNTIF(FINALS_WEEK_MONDAY_DATE[],Attendance!$J3284) &gt; 0, VLOOKUP(Attendance!$G3284,FINALS_WEEK_MONDAY_PERIOD_SCHEDULE[],2,TRUE),
       VLOOKUP(Attendance!$G3284,REGULAR_WEEK_SCHEDULE[],6,TRUE)),
IF(WEEKDAY($J3284) = 3,
       IF(COUNTIF(FINALS_WEEK_TUESDAY_DATE[],Attendance!$J3284) &gt; 0, VLOOKUP(Attendance!$G3284,FINALS_WEEK_TUESDAY_PERIOD_SCHEDULE[],2,TRUE),
       VLOOKUP(Attendance!$G3284,REGULAR_WEEK_SCHEDULE[[Tuesday]:[Period]],5,TRUE)),
IF(WEEKDAY(Attendance!$J3284) = 4,
        IF(COUNTIF(BLOCK_WEDNESDAY_DATES[],Attendance!$J3284) &gt; 0, VLOOKUP(Attendance!$G3284,BLOCK_WEDNESDAY_PERIOD_SCHEDULE[],2,TRUE),
        IF(COUNTIF(FINALS_WEEK_WEDNESDAY_DATE[],Attendance!$J3284) &gt; 0, VLOOKUP(Attendance!$G3284,FINALS_WEEK_WEDNESDAY_PERIOD_SCHEDULE[],2,TRUE),
       VLOOKUP(Attendance!$G3284,REGULAR_WEEK_SCHEDULE[[Wednesday]:[Period]],4,TRUE))),
IF(WEEKDAY($J3284) = 5,
       IF(COUNTIF(BLOCK_THURSDAY_DATES[],Attendance!$J3284) &gt; 0, VLOOKUP(Attendance!$G3284,BLOCK_THURSDAY_PERIOD_SCHEDULE[],2,TRUE),
       IF(COUNTIF(FINALS_WEEK_THURSDAY_DATE[],Attendance!$J3284) &gt; 0, VLOOKUP(Attendance!$G3284,FINALS_WEEK_THURSDAY_PERIOD_SCHEDULE[],2,TRUE),
       VLOOKUP(Attendance!$G3284,REGULAR_WEEK_SCHEDULE[[Thursday]:[Period]],3,TRUE))),
IF(WEEKDAY(Attendance!$J3284) = 6,
       IF(COUNTIF(FINALS_WEEK_FRIDAY_DATE[],Attendance!$J3284) &gt; 0, VLOOKUP(Attendance!$G3284,FINALS_WEEK_FRIDAY_PERIOD_SCHEDULE[],2,TRUE),
       VLOOKUP(Attendance!$G3284,REGULAR_WEEK_SCHEDULE[[Friday]:[Period]],2,TRUE))))))))))</f>
        <v/>
      </c>
      <c r="J3284" s="41" t="str">
        <f t="shared" ca="1" si="158"/>
        <v/>
      </c>
      <c r="K3284" s="41" t="str">
        <f>IF($A3284 &lt;&gt; "",VLOOKUP($A3284,'Student reference sheet'!$A$2:$V$2329, 7,FALSE), "")</f>
        <v/>
      </c>
      <c r="L3284" s="30" t="str">
        <f>IF($A3284 ="", "", VLOOKUP($A3284, 'Student reference sheet'!$A$2:$Z$2603,23,FALSE))</f>
        <v/>
      </c>
      <c r="M3284" s="30" t="str">
        <f>IF($A3284 ="", "", VLOOKUP($A3284, 'Student reference sheet'!$A$2:$Z$2603,24,FALSE))</f>
        <v/>
      </c>
      <c r="N3284" s="30" t="str">
        <f>IF($A3284 ="", "", VLOOKUP($A3284, 'Student reference sheet'!$A$2:$Z$2603,26,FALSE))</f>
        <v/>
      </c>
      <c r="O3284" s="30" t="str">
        <f>IF($A3284 ="", "", VLOOKUP($A3284, 'Student reference sheet'!$A$2:$Z$2603,25,FALSE))</f>
        <v/>
      </c>
      <c r="P3284" s="39" t="str">
        <f>IF($A3284 = "", "", IF(OR(VLOOKUP($A3284,'Student reference sheet'!$A$2:$V$2400,8,FALSE) = "R",  VLOOKUP($A3284,'Student reference sheet'!$A$2:$V$2400,8,FALSE) = "L"), "X", ""))</f>
        <v/>
      </c>
      <c r="Q3284" s="39" t="str">
        <f>IF($A3284 ="", "", VLOOKUP($A3284, 'Student reference sheet'!$A$2:$V$2603,22,FALSE))</f>
        <v/>
      </c>
      <c r="R3284" s="39" t="str">
        <f>IF($A3284 &lt;&gt; "",VLOOKUP($A3284,'Student reference sheet'!$A$2:$V$2329, 5,FALSE), "")</f>
        <v/>
      </c>
      <c r="S3284" s="39" t="str">
        <f>IF($A3284 &lt;&gt; "",VLOOKUP($A3284,'Student reference sheet'!$A$2:$V$2329, 6,FALSE), "")</f>
        <v/>
      </c>
      <c r="T3284" s="30" t="str">
        <f>IF($A3284 = "","",
IF(VLOOKUP($A3284,'Student reference sheet'!$A$2:$V$2329, 10,FALSE) = "Y", "Hispanic",
IF(VLOOKUP($A3284,'Student reference sheet'!$A$2:$V$2329,11,FALSE) &lt;&gt; "",
IF(VLOOKUP($A3284,'Student reference sheet'!$A$2:$V$2329,11,FALSE) = "UNK", "Unknown", VLOOKUP(VALUE(VLOOKUP($A3284,'Student reference sheet'!$A$2:$V$2329,11,FALSE)),'Ethnicity Reference'!$A$2:$B$22,2,FALSE)),
IF(VLOOKUP($A3284,'Student reference sheet'!$A$2:$V$2329,9,FALSE) &lt;&gt; "", VLOOKUP(VALUE(VLOOKUP($A3284,'Student reference sheet'!$A$2:$V$2329,9,FALSE)),'Ethnicity Reference'!$A$2:$B$22,2,FALSE),"Unknown"))))</f>
        <v/>
      </c>
      <c r="U3284" s="35"/>
    </row>
    <row r="3285" spans="1:21" ht="15.75">
      <c r="A3285" s="47"/>
      <c r="B3285" s="33"/>
      <c r="C3285" s="39" t="str">
        <f>IF($A3285 &lt;&gt; "",VLOOKUP($A3285,'Student reference sheet'!$A$2:$V$2329, 3,FALSE), "")</f>
        <v/>
      </c>
      <c r="D3285" s="39" t="str">
        <f>IF($A3285 &lt;&gt; "",VLOOKUP($A3285,'Student reference sheet'!$A$2:$V$2329, 2,FALSE), "")</f>
        <v/>
      </c>
      <c r="E3285" s="35"/>
      <c r="F3285" s="34"/>
      <c r="G3285" s="40" t="str">
        <f t="shared" ca="1" si="156"/>
        <v/>
      </c>
      <c r="H3285" s="40" t="str">
        <f t="shared" ca="1" si="157"/>
        <v/>
      </c>
      <c r="I3285" s="36" t="str">
        <f>IF($A3285 = "", "",
IF(COUNTIF(MINIMUM_DAY_DATES[], Attendance!J3285) &gt; 0, VLOOKUP(Attendance!$G3285,MINIMUM_DAY_PERIOD_SCHEDULE[], 2,TRUE),
IF(COUNTIF(RALLY_DATES[], Attendance!J3285) &gt; 0, VLOOKUP(Attendance!$G3285,RALLY_PERIOD_SCHEDULE[], 2,TRUE),
IF(WEEKDAY(Attendance!$J3285) = 2,
       IF(COUNTIF(FINALS_WEEK_MONDAY_DATE[],Attendance!$J3285) &gt; 0, VLOOKUP(Attendance!$G3285,FINALS_WEEK_MONDAY_PERIOD_SCHEDULE[],2,TRUE),
       VLOOKUP(Attendance!$G3285,REGULAR_WEEK_SCHEDULE[],6,TRUE)),
IF(WEEKDAY($J3285) = 3,
       IF(COUNTIF(FINALS_WEEK_TUESDAY_DATE[],Attendance!$J3285) &gt; 0, VLOOKUP(Attendance!$G3285,FINALS_WEEK_TUESDAY_PERIOD_SCHEDULE[],2,TRUE),
       VLOOKUP(Attendance!$G3285,REGULAR_WEEK_SCHEDULE[[Tuesday]:[Period]],5,TRUE)),
IF(WEEKDAY(Attendance!$J3285) = 4,
        IF(COUNTIF(BLOCK_WEDNESDAY_DATES[],Attendance!$J3285) &gt; 0, VLOOKUP(Attendance!$G3285,BLOCK_WEDNESDAY_PERIOD_SCHEDULE[],2,TRUE),
        IF(COUNTIF(FINALS_WEEK_WEDNESDAY_DATE[],Attendance!$J3285) &gt; 0, VLOOKUP(Attendance!$G3285,FINALS_WEEK_WEDNESDAY_PERIOD_SCHEDULE[],2,TRUE),
       VLOOKUP(Attendance!$G3285,REGULAR_WEEK_SCHEDULE[[Wednesday]:[Period]],4,TRUE))),
IF(WEEKDAY($J3285) = 5,
       IF(COUNTIF(BLOCK_THURSDAY_DATES[],Attendance!$J3285) &gt; 0, VLOOKUP(Attendance!$G3285,BLOCK_THURSDAY_PERIOD_SCHEDULE[],2,TRUE),
       IF(COUNTIF(FINALS_WEEK_THURSDAY_DATE[],Attendance!$J3285) &gt; 0, VLOOKUP(Attendance!$G3285,FINALS_WEEK_THURSDAY_PERIOD_SCHEDULE[],2,TRUE),
       VLOOKUP(Attendance!$G3285,REGULAR_WEEK_SCHEDULE[[Thursday]:[Period]],3,TRUE))),
IF(WEEKDAY(Attendance!$J3285) = 6,
       IF(COUNTIF(FINALS_WEEK_FRIDAY_DATE[],Attendance!$J3285) &gt; 0, VLOOKUP(Attendance!$G3285,FINALS_WEEK_FRIDAY_PERIOD_SCHEDULE[],2,TRUE),
       VLOOKUP(Attendance!$G3285,REGULAR_WEEK_SCHEDULE[[Friday]:[Period]],2,TRUE))))))))))</f>
        <v/>
      </c>
      <c r="J3285" s="41" t="str">
        <f t="shared" ca="1" si="158"/>
        <v/>
      </c>
      <c r="K3285" s="41" t="str">
        <f>IF($A3285 &lt;&gt; "",VLOOKUP($A3285,'Student reference sheet'!$A$2:$V$2329, 7,FALSE), "")</f>
        <v/>
      </c>
      <c r="L3285" s="30" t="str">
        <f>IF($A3285 ="", "", VLOOKUP($A3285, 'Student reference sheet'!$A$2:$Z$2603,23,FALSE))</f>
        <v/>
      </c>
      <c r="M3285" s="30" t="str">
        <f>IF($A3285 ="", "", VLOOKUP($A3285, 'Student reference sheet'!$A$2:$Z$2603,24,FALSE))</f>
        <v/>
      </c>
      <c r="N3285" s="30" t="str">
        <f>IF($A3285 ="", "", VLOOKUP($A3285, 'Student reference sheet'!$A$2:$Z$2603,26,FALSE))</f>
        <v/>
      </c>
      <c r="O3285" s="30" t="str">
        <f>IF($A3285 ="", "", VLOOKUP($A3285, 'Student reference sheet'!$A$2:$Z$2603,25,FALSE))</f>
        <v/>
      </c>
      <c r="P3285" s="39" t="str">
        <f>IF($A3285 = "", "", IF(OR(VLOOKUP($A3285,'Student reference sheet'!$A$2:$V$2400,8,FALSE) = "R",  VLOOKUP($A3285,'Student reference sheet'!$A$2:$V$2400,8,FALSE) = "L"), "X", ""))</f>
        <v/>
      </c>
      <c r="Q3285" s="39" t="str">
        <f>IF($A3285 ="", "", VLOOKUP($A3285, 'Student reference sheet'!$A$2:$V$2603,22,FALSE))</f>
        <v/>
      </c>
      <c r="R3285" s="39" t="str">
        <f>IF($A3285 &lt;&gt; "",VLOOKUP($A3285,'Student reference sheet'!$A$2:$V$2329, 5,FALSE), "")</f>
        <v/>
      </c>
      <c r="S3285" s="39" t="str">
        <f>IF($A3285 &lt;&gt; "",VLOOKUP($A3285,'Student reference sheet'!$A$2:$V$2329, 6,FALSE), "")</f>
        <v/>
      </c>
      <c r="T3285" s="30" t="str">
        <f>IF($A3285 = "","",
IF(VLOOKUP($A3285,'Student reference sheet'!$A$2:$V$2329, 10,FALSE) = "Y", "Hispanic",
IF(VLOOKUP($A3285,'Student reference sheet'!$A$2:$V$2329,11,FALSE) &lt;&gt; "",
IF(VLOOKUP($A3285,'Student reference sheet'!$A$2:$V$2329,11,FALSE) = "UNK", "Unknown", VLOOKUP(VALUE(VLOOKUP($A3285,'Student reference sheet'!$A$2:$V$2329,11,FALSE)),'Ethnicity Reference'!$A$2:$B$22,2,FALSE)),
IF(VLOOKUP($A3285,'Student reference sheet'!$A$2:$V$2329,9,FALSE) &lt;&gt; "", VLOOKUP(VALUE(VLOOKUP($A3285,'Student reference sheet'!$A$2:$V$2329,9,FALSE)),'Ethnicity Reference'!$A$2:$B$22,2,FALSE),"Unknown"))))</f>
        <v/>
      </c>
      <c r="U3285" s="35"/>
    </row>
    <row r="3286" spans="1:21" ht="15.75">
      <c r="A3286" s="47"/>
      <c r="B3286" s="33"/>
      <c r="C3286" s="39" t="str">
        <f>IF($A3286 &lt;&gt; "",VLOOKUP($A3286,'Student reference sheet'!$A$2:$V$2329, 3,FALSE), "")</f>
        <v/>
      </c>
      <c r="D3286" s="39" t="str">
        <f>IF($A3286 &lt;&gt; "",VLOOKUP($A3286,'Student reference sheet'!$A$2:$V$2329, 2,FALSE), "")</f>
        <v/>
      </c>
      <c r="E3286" s="35"/>
      <c r="F3286" s="34"/>
      <c r="G3286" s="40" t="str">
        <f t="shared" ca="1" si="156"/>
        <v/>
      </c>
      <c r="H3286" s="40" t="str">
        <f t="shared" ca="1" si="157"/>
        <v/>
      </c>
      <c r="I3286" s="36" t="str">
        <f>IF($A3286 = "", "",
IF(COUNTIF(MINIMUM_DAY_DATES[], Attendance!J3286) &gt; 0, VLOOKUP(Attendance!$G3286,MINIMUM_DAY_PERIOD_SCHEDULE[], 2,TRUE),
IF(COUNTIF(RALLY_DATES[], Attendance!J3286) &gt; 0, VLOOKUP(Attendance!$G3286,RALLY_PERIOD_SCHEDULE[], 2,TRUE),
IF(WEEKDAY(Attendance!$J3286) = 2,
       IF(COUNTIF(FINALS_WEEK_MONDAY_DATE[],Attendance!$J3286) &gt; 0, VLOOKUP(Attendance!$G3286,FINALS_WEEK_MONDAY_PERIOD_SCHEDULE[],2,TRUE),
       VLOOKUP(Attendance!$G3286,REGULAR_WEEK_SCHEDULE[],6,TRUE)),
IF(WEEKDAY($J3286) = 3,
       IF(COUNTIF(FINALS_WEEK_TUESDAY_DATE[],Attendance!$J3286) &gt; 0, VLOOKUP(Attendance!$G3286,FINALS_WEEK_TUESDAY_PERIOD_SCHEDULE[],2,TRUE),
       VLOOKUP(Attendance!$G3286,REGULAR_WEEK_SCHEDULE[[Tuesday]:[Period]],5,TRUE)),
IF(WEEKDAY(Attendance!$J3286) = 4,
        IF(COUNTIF(BLOCK_WEDNESDAY_DATES[],Attendance!$J3286) &gt; 0, VLOOKUP(Attendance!$G3286,BLOCK_WEDNESDAY_PERIOD_SCHEDULE[],2,TRUE),
        IF(COUNTIF(FINALS_WEEK_WEDNESDAY_DATE[],Attendance!$J3286) &gt; 0, VLOOKUP(Attendance!$G3286,FINALS_WEEK_WEDNESDAY_PERIOD_SCHEDULE[],2,TRUE),
       VLOOKUP(Attendance!$G3286,REGULAR_WEEK_SCHEDULE[[Wednesday]:[Period]],4,TRUE))),
IF(WEEKDAY($J3286) = 5,
       IF(COUNTIF(BLOCK_THURSDAY_DATES[],Attendance!$J3286) &gt; 0, VLOOKUP(Attendance!$G3286,BLOCK_THURSDAY_PERIOD_SCHEDULE[],2,TRUE),
       IF(COUNTIF(FINALS_WEEK_THURSDAY_DATE[],Attendance!$J3286) &gt; 0, VLOOKUP(Attendance!$G3286,FINALS_WEEK_THURSDAY_PERIOD_SCHEDULE[],2,TRUE),
       VLOOKUP(Attendance!$G3286,REGULAR_WEEK_SCHEDULE[[Thursday]:[Period]],3,TRUE))),
IF(WEEKDAY(Attendance!$J3286) = 6,
       IF(COUNTIF(FINALS_WEEK_FRIDAY_DATE[],Attendance!$J3286) &gt; 0, VLOOKUP(Attendance!$G3286,FINALS_WEEK_FRIDAY_PERIOD_SCHEDULE[],2,TRUE),
       VLOOKUP(Attendance!$G3286,REGULAR_WEEK_SCHEDULE[[Friday]:[Period]],2,TRUE))))))))))</f>
        <v/>
      </c>
      <c r="J3286" s="41" t="str">
        <f t="shared" ca="1" si="158"/>
        <v/>
      </c>
      <c r="K3286" s="41" t="str">
        <f>IF($A3286 &lt;&gt; "",VLOOKUP($A3286,'Student reference sheet'!$A$2:$V$2329, 7,FALSE), "")</f>
        <v/>
      </c>
      <c r="L3286" s="30" t="str">
        <f>IF($A3286 ="", "", VLOOKUP($A3286, 'Student reference sheet'!$A$2:$Z$2603,23,FALSE))</f>
        <v/>
      </c>
      <c r="M3286" s="30" t="str">
        <f>IF($A3286 ="", "", VLOOKUP($A3286, 'Student reference sheet'!$A$2:$Z$2603,24,FALSE))</f>
        <v/>
      </c>
      <c r="N3286" s="30" t="str">
        <f>IF($A3286 ="", "", VLOOKUP($A3286, 'Student reference sheet'!$A$2:$Z$2603,26,FALSE))</f>
        <v/>
      </c>
      <c r="O3286" s="30" t="str">
        <f>IF($A3286 ="", "", VLOOKUP($A3286, 'Student reference sheet'!$A$2:$Z$2603,25,FALSE))</f>
        <v/>
      </c>
      <c r="P3286" s="39" t="str">
        <f>IF($A3286 = "", "", IF(OR(VLOOKUP($A3286,'Student reference sheet'!$A$2:$V$2400,8,FALSE) = "R",  VLOOKUP($A3286,'Student reference sheet'!$A$2:$V$2400,8,FALSE) = "L"), "X", ""))</f>
        <v/>
      </c>
      <c r="Q3286" s="39" t="str">
        <f>IF($A3286 ="", "", VLOOKUP($A3286, 'Student reference sheet'!$A$2:$V$2603,22,FALSE))</f>
        <v/>
      </c>
      <c r="R3286" s="39" t="str">
        <f>IF($A3286 &lt;&gt; "",VLOOKUP($A3286,'Student reference sheet'!$A$2:$V$2329, 5,FALSE), "")</f>
        <v/>
      </c>
      <c r="S3286" s="39" t="str">
        <f>IF($A3286 &lt;&gt; "",VLOOKUP($A3286,'Student reference sheet'!$A$2:$V$2329, 6,FALSE), "")</f>
        <v/>
      </c>
      <c r="T3286" s="30" t="str">
        <f>IF($A3286 = "","",
IF(VLOOKUP($A3286,'Student reference sheet'!$A$2:$V$2329, 10,FALSE) = "Y", "Hispanic",
IF(VLOOKUP($A3286,'Student reference sheet'!$A$2:$V$2329,11,FALSE) &lt;&gt; "",
IF(VLOOKUP($A3286,'Student reference sheet'!$A$2:$V$2329,11,FALSE) = "UNK", "Unknown", VLOOKUP(VALUE(VLOOKUP($A3286,'Student reference sheet'!$A$2:$V$2329,11,FALSE)),'Ethnicity Reference'!$A$2:$B$22,2,FALSE)),
IF(VLOOKUP($A3286,'Student reference sheet'!$A$2:$V$2329,9,FALSE) &lt;&gt; "", VLOOKUP(VALUE(VLOOKUP($A3286,'Student reference sheet'!$A$2:$V$2329,9,FALSE)),'Ethnicity Reference'!$A$2:$B$22,2,FALSE),"Unknown"))))</f>
        <v/>
      </c>
      <c r="U3286" s="35"/>
    </row>
    <row r="3287" spans="1:21" ht="15.75">
      <c r="A3287" s="47"/>
      <c r="B3287" s="33"/>
      <c r="C3287" s="39" t="str">
        <f>IF($A3287 &lt;&gt; "",VLOOKUP($A3287,'Student reference sheet'!$A$2:$V$2329, 3,FALSE), "")</f>
        <v/>
      </c>
      <c r="D3287" s="39" t="str">
        <f>IF($A3287 &lt;&gt; "",VLOOKUP($A3287,'Student reference sheet'!$A$2:$V$2329, 2,FALSE), "")</f>
        <v/>
      </c>
      <c r="E3287" s="35"/>
      <c r="F3287" s="34"/>
      <c r="G3287" s="40" t="str">
        <f t="shared" ca="1" si="156"/>
        <v/>
      </c>
      <c r="H3287" s="40" t="str">
        <f t="shared" ca="1" si="157"/>
        <v/>
      </c>
      <c r="I3287" s="36" t="str">
        <f>IF($A3287 = "", "",
IF(COUNTIF(MINIMUM_DAY_DATES[], Attendance!J3287) &gt; 0, VLOOKUP(Attendance!$G3287,MINIMUM_DAY_PERIOD_SCHEDULE[], 2,TRUE),
IF(COUNTIF(RALLY_DATES[], Attendance!J3287) &gt; 0, VLOOKUP(Attendance!$G3287,RALLY_PERIOD_SCHEDULE[], 2,TRUE),
IF(WEEKDAY(Attendance!$J3287) = 2,
       IF(COUNTIF(FINALS_WEEK_MONDAY_DATE[],Attendance!$J3287) &gt; 0, VLOOKUP(Attendance!$G3287,FINALS_WEEK_MONDAY_PERIOD_SCHEDULE[],2,TRUE),
       VLOOKUP(Attendance!$G3287,REGULAR_WEEK_SCHEDULE[],6,TRUE)),
IF(WEEKDAY($J3287) = 3,
       IF(COUNTIF(FINALS_WEEK_TUESDAY_DATE[],Attendance!$J3287) &gt; 0, VLOOKUP(Attendance!$G3287,FINALS_WEEK_TUESDAY_PERIOD_SCHEDULE[],2,TRUE),
       VLOOKUP(Attendance!$G3287,REGULAR_WEEK_SCHEDULE[[Tuesday]:[Period]],5,TRUE)),
IF(WEEKDAY(Attendance!$J3287) = 4,
        IF(COUNTIF(BLOCK_WEDNESDAY_DATES[],Attendance!$J3287) &gt; 0, VLOOKUP(Attendance!$G3287,BLOCK_WEDNESDAY_PERIOD_SCHEDULE[],2,TRUE),
        IF(COUNTIF(FINALS_WEEK_WEDNESDAY_DATE[],Attendance!$J3287) &gt; 0, VLOOKUP(Attendance!$G3287,FINALS_WEEK_WEDNESDAY_PERIOD_SCHEDULE[],2,TRUE),
       VLOOKUP(Attendance!$G3287,REGULAR_WEEK_SCHEDULE[[Wednesday]:[Period]],4,TRUE))),
IF(WEEKDAY($J3287) = 5,
       IF(COUNTIF(BLOCK_THURSDAY_DATES[],Attendance!$J3287) &gt; 0, VLOOKUP(Attendance!$G3287,BLOCK_THURSDAY_PERIOD_SCHEDULE[],2,TRUE),
       IF(COUNTIF(FINALS_WEEK_THURSDAY_DATE[],Attendance!$J3287) &gt; 0, VLOOKUP(Attendance!$G3287,FINALS_WEEK_THURSDAY_PERIOD_SCHEDULE[],2,TRUE),
       VLOOKUP(Attendance!$G3287,REGULAR_WEEK_SCHEDULE[[Thursday]:[Period]],3,TRUE))),
IF(WEEKDAY(Attendance!$J3287) = 6,
       IF(COUNTIF(FINALS_WEEK_FRIDAY_DATE[],Attendance!$J3287) &gt; 0, VLOOKUP(Attendance!$G3287,FINALS_WEEK_FRIDAY_PERIOD_SCHEDULE[],2,TRUE),
       VLOOKUP(Attendance!$G3287,REGULAR_WEEK_SCHEDULE[[Friday]:[Period]],2,TRUE))))))))))</f>
        <v/>
      </c>
      <c r="J3287" s="41" t="str">
        <f t="shared" ca="1" si="158"/>
        <v/>
      </c>
      <c r="K3287" s="41" t="str">
        <f>IF($A3287 &lt;&gt; "",VLOOKUP($A3287,'Student reference sheet'!$A$2:$V$2329, 7,FALSE), "")</f>
        <v/>
      </c>
      <c r="L3287" s="30" t="str">
        <f>IF($A3287 ="", "", VLOOKUP($A3287, 'Student reference sheet'!$A$2:$Z$2603,23,FALSE))</f>
        <v/>
      </c>
      <c r="M3287" s="30" t="str">
        <f>IF($A3287 ="", "", VLOOKUP($A3287, 'Student reference sheet'!$A$2:$Z$2603,24,FALSE))</f>
        <v/>
      </c>
      <c r="N3287" s="30" t="str">
        <f>IF($A3287 ="", "", VLOOKUP($A3287, 'Student reference sheet'!$A$2:$Z$2603,26,FALSE))</f>
        <v/>
      </c>
      <c r="O3287" s="30" t="str">
        <f>IF($A3287 ="", "", VLOOKUP($A3287, 'Student reference sheet'!$A$2:$Z$2603,25,FALSE))</f>
        <v/>
      </c>
      <c r="P3287" s="39" t="str">
        <f>IF($A3287 = "", "", IF(OR(VLOOKUP($A3287,'Student reference sheet'!$A$2:$V$2400,8,FALSE) = "R",  VLOOKUP($A3287,'Student reference sheet'!$A$2:$V$2400,8,FALSE) = "L"), "X", ""))</f>
        <v/>
      </c>
      <c r="Q3287" s="39" t="str">
        <f>IF($A3287 ="", "", VLOOKUP($A3287, 'Student reference sheet'!$A$2:$V$2603,22,FALSE))</f>
        <v/>
      </c>
      <c r="R3287" s="39" t="str">
        <f>IF($A3287 &lt;&gt; "",VLOOKUP($A3287,'Student reference sheet'!$A$2:$V$2329, 5,FALSE), "")</f>
        <v/>
      </c>
      <c r="S3287" s="39" t="str">
        <f>IF($A3287 &lt;&gt; "",VLOOKUP($A3287,'Student reference sheet'!$A$2:$V$2329, 6,FALSE), "")</f>
        <v/>
      </c>
      <c r="T3287" s="30" t="str">
        <f>IF($A3287 = "","",
IF(VLOOKUP($A3287,'Student reference sheet'!$A$2:$V$2329, 10,FALSE) = "Y", "Hispanic",
IF(VLOOKUP($A3287,'Student reference sheet'!$A$2:$V$2329,11,FALSE) &lt;&gt; "",
IF(VLOOKUP($A3287,'Student reference sheet'!$A$2:$V$2329,11,FALSE) = "UNK", "Unknown", VLOOKUP(VALUE(VLOOKUP($A3287,'Student reference sheet'!$A$2:$V$2329,11,FALSE)),'Ethnicity Reference'!$A$2:$B$22,2,FALSE)),
IF(VLOOKUP($A3287,'Student reference sheet'!$A$2:$V$2329,9,FALSE) &lt;&gt; "", VLOOKUP(VALUE(VLOOKUP($A3287,'Student reference sheet'!$A$2:$V$2329,9,FALSE)),'Ethnicity Reference'!$A$2:$B$22,2,FALSE),"Unknown"))))</f>
        <v/>
      </c>
      <c r="U3287" s="35"/>
    </row>
    <row r="3288" spans="1:21" ht="15.75">
      <c r="A3288" s="47"/>
      <c r="B3288" s="33"/>
      <c r="C3288" s="39" t="str">
        <f>IF($A3288 &lt;&gt; "",VLOOKUP($A3288,'Student reference sheet'!$A$2:$V$2329, 3,FALSE), "")</f>
        <v/>
      </c>
      <c r="D3288" s="39" t="str">
        <f>IF($A3288 &lt;&gt; "",VLOOKUP($A3288,'Student reference sheet'!$A$2:$V$2329, 2,FALSE), "")</f>
        <v/>
      </c>
      <c r="E3288" s="35"/>
      <c r="F3288" s="34"/>
      <c r="G3288" s="40" t="str">
        <f t="shared" ca="1" si="156"/>
        <v/>
      </c>
      <c r="H3288" s="40" t="str">
        <f t="shared" ca="1" si="157"/>
        <v/>
      </c>
      <c r="I3288" s="36" t="str">
        <f>IF($A3288 = "", "",
IF(COUNTIF(MINIMUM_DAY_DATES[], Attendance!J3288) &gt; 0, VLOOKUP(Attendance!$G3288,MINIMUM_DAY_PERIOD_SCHEDULE[], 2,TRUE),
IF(COUNTIF(RALLY_DATES[], Attendance!J3288) &gt; 0, VLOOKUP(Attendance!$G3288,RALLY_PERIOD_SCHEDULE[], 2,TRUE),
IF(WEEKDAY(Attendance!$J3288) = 2,
       IF(COUNTIF(FINALS_WEEK_MONDAY_DATE[],Attendance!$J3288) &gt; 0, VLOOKUP(Attendance!$G3288,FINALS_WEEK_MONDAY_PERIOD_SCHEDULE[],2,TRUE),
       VLOOKUP(Attendance!$G3288,REGULAR_WEEK_SCHEDULE[],6,TRUE)),
IF(WEEKDAY($J3288) = 3,
       IF(COUNTIF(FINALS_WEEK_TUESDAY_DATE[],Attendance!$J3288) &gt; 0, VLOOKUP(Attendance!$G3288,FINALS_WEEK_TUESDAY_PERIOD_SCHEDULE[],2,TRUE),
       VLOOKUP(Attendance!$G3288,REGULAR_WEEK_SCHEDULE[[Tuesday]:[Period]],5,TRUE)),
IF(WEEKDAY(Attendance!$J3288) = 4,
        IF(COUNTIF(BLOCK_WEDNESDAY_DATES[],Attendance!$J3288) &gt; 0, VLOOKUP(Attendance!$G3288,BLOCK_WEDNESDAY_PERIOD_SCHEDULE[],2,TRUE),
        IF(COUNTIF(FINALS_WEEK_WEDNESDAY_DATE[],Attendance!$J3288) &gt; 0, VLOOKUP(Attendance!$G3288,FINALS_WEEK_WEDNESDAY_PERIOD_SCHEDULE[],2,TRUE),
       VLOOKUP(Attendance!$G3288,REGULAR_WEEK_SCHEDULE[[Wednesday]:[Period]],4,TRUE))),
IF(WEEKDAY($J3288) = 5,
       IF(COUNTIF(BLOCK_THURSDAY_DATES[],Attendance!$J3288) &gt; 0, VLOOKUP(Attendance!$G3288,BLOCK_THURSDAY_PERIOD_SCHEDULE[],2,TRUE),
       IF(COUNTIF(FINALS_WEEK_THURSDAY_DATE[],Attendance!$J3288) &gt; 0, VLOOKUP(Attendance!$G3288,FINALS_WEEK_THURSDAY_PERIOD_SCHEDULE[],2,TRUE),
       VLOOKUP(Attendance!$G3288,REGULAR_WEEK_SCHEDULE[[Thursday]:[Period]],3,TRUE))),
IF(WEEKDAY(Attendance!$J3288) = 6,
       IF(COUNTIF(FINALS_WEEK_FRIDAY_DATE[],Attendance!$J3288) &gt; 0, VLOOKUP(Attendance!$G3288,FINALS_WEEK_FRIDAY_PERIOD_SCHEDULE[],2,TRUE),
       VLOOKUP(Attendance!$G3288,REGULAR_WEEK_SCHEDULE[[Friday]:[Period]],2,TRUE))))))))))</f>
        <v/>
      </c>
      <c r="J3288" s="41" t="str">
        <f t="shared" ca="1" si="158"/>
        <v/>
      </c>
      <c r="K3288" s="41" t="str">
        <f>IF($A3288 &lt;&gt; "",VLOOKUP($A3288,'Student reference sheet'!$A$2:$V$2329, 7,FALSE), "")</f>
        <v/>
      </c>
      <c r="L3288" s="30" t="str">
        <f>IF($A3288 ="", "", VLOOKUP($A3288, 'Student reference sheet'!$A$2:$Z$2603,23,FALSE))</f>
        <v/>
      </c>
      <c r="M3288" s="30" t="str">
        <f>IF($A3288 ="", "", VLOOKUP($A3288, 'Student reference sheet'!$A$2:$Z$2603,24,FALSE))</f>
        <v/>
      </c>
      <c r="N3288" s="30" t="str">
        <f>IF($A3288 ="", "", VLOOKUP($A3288, 'Student reference sheet'!$A$2:$Z$2603,26,FALSE))</f>
        <v/>
      </c>
      <c r="O3288" s="30" t="str">
        <f>IF($A3288 ="", "", VLOOKUP($A3288, 'Student reference sheet'!$A$2:$Z$2603,25,FALSE))</f>
        <v/>
      </c>
      <c r="P3288" s="39" t="str">
        <f>IF($A3288 = "", "", IF(OR(VLOOKUP($A3288,'Student reference sheet'!$A$2:$V$2400,8,FALSE) = "R",  VLOOKUP($A3288,'Student reference sheet'!$A$2:$V$2400,8,FALSE) = "L"), "X", ""))</f>
        <v/>
      </c>
      <c r="Q3288" s="39" t="str">
        <f>IF($A3288 ="", "", VLOOKUP($A3288, 'Student reference sheet'!$A$2:$V$2603,22,FALSE))</f>
        <v/>
      </c>
      <c r="R3288" s="39" t="str">
        <f>IF($A3288 &lt;&gt; "",VLOOKUP($A3288,'Student reference sheet'!$A$2:$V$2329, 5,FALSE), "")</f>
        <v/>
      </c>
      <c r="S3288" s="39" t="str">
        <f>IF($A3288 &lt;&gt; "",VLOOKUP($A3288,'Student reference sheet'!$A$2:$V$2329, 6,FALSE), "")</f>
        <v/>
      </c>
      <c r="T3288" s="30" t="str">
        <f>IF($A3288 = "","",
IF(VLOOKUP($A3288,'Student reference sheet'!$A$2:$V$2329, 10,FALSE) = "Y", "Hispanic",
IF(VLOOKUP($A3288,'Student reference sheet'!$A$2:$V$2329,11,FALSE) &lt;&gt; "",
IF(VLOOKUP($A3288,'Student reference sheet'!$A$2:$V$2329,11,FALSE) = "UNK", "Unknown", VLOOKUP(VALUE(VLOOKUP($A3288,'Student reference sheet'!$A$2:$V$2329,11,FALSE)),'Ethnicity Reference'!$A$2:$B$22,2,FALSE)),
IF(VLOOKUP($A3288,'Student reference sheet'!$A$2:$V$2329,9,FALSE) &lt;&gt; "", VLOOKUP(VALUE(VLOOKUP($A3288,'Student reference sheet'!$A$2:$V$2329,9,FALSE)),'Ethnicity Reference'!$A$2:$B$22,2,FALSE),"Unknown"))))</f>
        <v/>
      </c>
      <c r="U3288" s="35"/>
    </row>
    <row r="3289" spans="1:21" ht="15.75">
      <c r="A3289" s="47"/>
      <c r="B3289" s="33"/>
      <c r="C3289" s="39" t="str">
        <f>IF($A3289 &lt;&gt; "",VLOOKUP($A3289,'Student reference sheet'!$A$2:$V$2329, 3,FALSE), "")</f>
        <v/>
      </c>
      <c r="D3289" s="39" t="str">
        <f>IF($A3289 &lt;&gt; "",VLOOKUP($A3289,'Student reference sheet'!$A$2:$V$2329, 2,FALSE), "")</f>
        <v/>
      </c>
      <c r="E3289" s="35"/>
      <c r="F3289" s="34"/>
      <c r="G3289" s="40" t="str">
        <f t="shared" ca="1" si="156"/>
        <v/>
      </c>
      <c r="H3289" s="40" t="str">
        <f t="shared" ca="1" si="157"/>
        <v/>
      </c>
      <c r="I3289" s="36" t="str">
        <f>IF($A3289 = "", "",
IF(COUNTIF(MINIMUM_DAY_DATES[], Attendance!J3289) &gt; 0, VLOOKUP(Attendance!$G3289,MINIMUM_DAY_PERIOD_SCHEDULE[], 2,TRUE),
IF(COUNTIF(RALLY_DATES[], Attendance!J3289) &gt; 0, VLOOKUP(Attendance!$G3289,RALLY_PERIOD_SCHEDULE[], 2,TRUE),
IF(WEEKDAY(Attendance!$J3289) = 2,
       IF(COUNTIF(FINALS_WEEK_MONDAY_DATE[],Attendance!$J3289) &gt; 0, VLOOKUP(Attendance!$G3289,FINALS_WEEK_MONDAY_PERIOD_SCHEDULE[],2,TRUE),
       VLOOKUP(Attendance!$G3289,REGULAR_WEEK_SCHEDULE[],6,TRUE)),
IF(WEEKDAY($J3289) = 3,
       IF(COUNTIF(FINALS_WEEK_TUESDAY_DATE[],Attendance!$J3289) &gt; 0, VLOOKUP(Attendance!$G3289,FINALS_WEEK_TUESDAY_PERIOD_SCHEDULE[],2,TRUE),
       VLOOKUP(Attendance!$G3289,REGULAR_WEEK_SCHEDULE[[Tuesday]:[Period]],5,TRUE)),
IF(WEEKDAY(Attendance!$J3289) = 4,
        IF(COUNTIF(BLOCK_WEDNESDAY_DATES[],Attendance!$J3289) &gt; 0, VLOOKUP(Attendance!$G3289,BLOCK_WEDNESDAY_PERIOD_SCHEDULE[],2,TRUE),
        IF(COUNTIF(FINALS_WEEK_WEDNESDAY_DATE[],Attendance!$J3289) &gt; 0, VLOOKUP(Attendance!$G3289,FINALS_WEEK_WEDNESDAY_PERIOD_SCHEDULE[],2,TRUE),
       VLOOKUP(Attendance!$G3289,REGULAR_WEEK_SCHEDULE[[Wednesday]:[Period]],4,TRUE))),
IF(WEEKDAY($J3289) = 5,
       IF(COUNTIF(BLOCK_THURSDAY_DATES[],Attendance!$J3289) &gt; 0, VLOOKUP(Attendance!$G3289,BLOCK_THURSDAY_PERIOD_SCHEDULE[],2,TRUE),
       IF(COUNTIF(FINALS_WEEK_THURSDAY_DATE[],Attendance!$J3289) &gt; 0, VLOOKUP(Attendance!$G3289,FINALS_WEEK_THURSDAY_PERIOD_SCHEDULE[],2,TRUE),
       VLOOKUP(Attendance!$G3289,REGULAR_WEEK_SCHEDULE[[Thursday]:[Period]],3,TRUE))),
IF(WEEKDAY(Attendance!$J3289) = 6,
       IF(COUNTIF(FINALS_WEEK_FRIDAY_DATE[],Attendance!$J3289) &gt; 0, VLOOKUP(Attendance!$G3289,FINALS_WEEK_FRIDAY_PERIOD_SCHEDULE[],2,TRUE),
       VLOOKUP(Attendance!$G3289,REGULAR_WEEK_SCHEDULE[[Friday]:[Period]],2,TRUE))))))))))</f>
        <v/>
      </c>
      <c r="J3289" s="41" t="str">
        <f t="shared" ca="1" si="158"/>
        <v/>
      </c>
      <c r="K3289" s="41" t="str">
        <f>IF($A3289 &lt;&gt; "",VLOOKUP($A3289,'Student reference sheet'!$A$2:$V$2329, 7,FALSE), "")</f>
        <v/>
      </c>
      <c r="L3289" s="30" t="str">
        <f>IF($A3289 ="", "", VLOOKUP($A3289, 'Student reference sheet'!$A$2:$Z$2603,23,FALSE))</f>
        <v/>
      </c>
      <c r="M3289" s="30" t="str">
        <f>IF($A3289 ="", "", VLOOKUP($A3289, 'Student reference sheet'!$A$2:$Z$2603,24,FALSE))</f>
        <v/>
      </c>
      <c r="N3289" s="30" t="str">
        <f>IF($A3289 ="", "", VLOOKUP($A3289, 'Student reference sheet'!$A$2:$Z$2603,26,FALSE))</f>
        <v/>
      </c>
      <c r="O3289" s="30" t="str">
        <f>IF($A3289 ="", "", VLOOKUP($A3289, 'Student reference sheet'!$A$2:$Z$2603,25,FALSE))</f>
        <v/>
      </c>
      <c r="P3289" s="39" t="str">
        <f>IF($A3289 = "", "", IF(OR(VLOOKUP($A3289,'Student reference sheet'!$A$2:$V$2400,8,FALSE) = "R",  VLOOKUP($A3289,'Student reference sheet'!$A$2:$V$2400,8,FALSE) = "L"), "X", ""))</f>
        <v/>
      </c>
      <c r="Q3289" s="39" t="str">
        <f>IF($A3289 ="", "", VLOOKUP($A3289, 'Student reference sheet'!$A$2:$V$2603,22,FALSE))</f>
        <v/>
      </c>
      <c r="R3289" s="39" t="str">
        <f>IF($A3289 &lt;&gt; "",VLOOKUP($A3289,'Student reference sheet'!$A$2:$V$2329, 5,FALSE), "")</f>
        <v/>
      </c>
      <c r="S3289" s="39" t="str">
        <f>IF($A3289 &lt;&gt; "",VLOOKUP($A3289,'Student reference sheet'!$A$2:$V$2329, 6,FALSE), "")</f>
        <v/>
      </c>
      <c r="T3289" s="30" t="str">
        <f>IF($A3289 = "","",
IF(VLOOKUP($A3289,'Student reference sheet'!$A$2:$V$2329, 10,FALSE) = "Y", "Hispanic",
IF(VLOOKUP($A3289,'Student reference sheet'!$A$2:$V$2329,11,FALSE) &lt;&gt; "",
IF(VLOOKUP($A3289,'Student reference sheet'!$A$2:$V$2329,11,FALSE) = "UNK", "Unknown", VLOOKUP(VALUE(VLOOKUP($A3289,'Student reference sheet'!$A$2:$V$2329,11,FALSE)),'Ethnicity Reference'!$A$2:$B$22,2,FALSE)),
IF(VLOOKUP($A3289,'Student reference sheet'!$A$2:$V$2329,9,FALSE) &lt;&gt; "", VLOOKUP(VALUE(VLOOKUP($A3289,'Student reference sheet'!$A$2:$V$2329,9,FALSE)),'Ethnicity Reference'!$A$2:$B$22,2,FALSE),"Unknown"))))</f>
        <v/>
      </c>
      <c r="U3289" s="35"/>
    </row>
    <row r="3290" spans="1:21" ht="15.75">
      <c r="A3290" s="47"/>
      <c r="B3290" s="33"/>
      <c r="C3290" s="39" t="str">
        <f>IF($A3290 &lt;&gt; "",VLOOKUP($A3290,'Student reference sheet'!$A$2:$V$2329, 3,FALSE), "")</f>
        <v/>
      </c>
      <c r="D3290" s="39" t="str">
        <f>IF($A3290 &lt;&gt; "",VLOOKUP($A3290,'Student reference sheet'!$A$2:$V$2329, 2,FALSE), "")</f>
        <v/>
      </c>
      <c r="E3290" s="35"/>
      <c r="F3290" s="34"/>
      <c r="G3290" s="40" t="str">
        <f t="shared" ca="1" si="156"/>
        <v/>
      </c>
      <c r="H3290" s="40" t="str">
        <f t="shared" ca="1" si="157"/>
        <v/>
      </c>
      <c r="I3290" s="36" t="str">
        <f>IF($A3290 = "", "",
IF(COUNTIF(MINIMUM_DAY_DATES[], Attendance!J3290) &gt; 0, VLOOKUP(Attendance!$G3290,MINIMUM_DAY_PERIOD_SCHEDULE[], 2,TRUE),
IF(COUNTIF(RALLY_DATES[], Attendance!J3290) &gt; 0, VLOOKUP(Attendance!$G3290,RALLY_PERIOD_SCHEDULE[], 2,TRUE),
IF(WEEKDAY(Attendance!$J3290) = 2,
       IF(COUNTIF(FINALS_WEEK_MONDAY_DATE[],Attendance!$J3290) &gt; 0, VLOOKUP(Attendance!$G3290,FINALS_WEEK_MONDAY_PERIOD_SCHEDULE[],2,TRUE),
       VLOOKUP(Attendance!$G3290,REGULAR_WEEK_SCHEDULE[],6,TRUE)),
IF(WEEKDAY($J3290) = 3,
       IF(COUNTIF(FINALS_WEEK_TUESDAY_DATE[],Attendance!$J3290) &gt; 0, VLOOKUP(Attendance!$G3290,FINALS_WEEK_TUESDAY_PERIOD_SCHEDULE[],2,TRUE),
       VLOOKUP(Attendance!$G3290,REGULAR_WEEK_SCHEDULE[[Tuesday]:[Period]],5,TRUE)),
IF(WEEKDAY(Attendance!$J3290) = 4,
        IF(COUNTIF(BLOCK_WEDNESDAY_DATES[],Attendance!$J3290) &gt; 0, VLOOKUP(Attendance!$G3290,BLOCK_WEDNESDAY_PERIOD_SCHEDULE[],2,TRUE),
        IF(COUNTIF(FINALS_WEEK_WEDNESDAY_DATE[],Attendance!$J3290) &gt; 0, VLOOKUP(Attendance!$G3290,FINALS_WEEK_WEDNESDAY_PERIOD_SCHEDULE[],2,TRUE),
       VLOOKUP(Attendance!$G3290,REGULAR_WEEK_SCHEDULE[[Wednesday]:[Period]],4,TRUE))),
IF(WEEKDAY($J3290) = 5,
       IF(COUNTIF(BLOCK_THURSDAY_DATES[],Attendance!$J3290) &gt; 0, VLOOKUP(Attendance!$G3290,BLOCK_THURSDAY_PERIOD_SCHEDULE[],2,TRUE),
       IF(COUNTIF(FINALS_WEEK_THURSDAY_DATE[],Attendance!$J3290) &gt; 0, VLOOKUP(Attendance!$G3290,FINALS_WEEK_THURSDAY_PERIOD_SCHEDULE[],2,TRUE),
       VLOOKUP(Attendance!$G3290,REGULAR_WEEK_SCHEDULE[[Thursday]:[Period]],3,TRUE))),
IF(WEEKDAY(Attendance!$J3290) = 6,
       IF(COUNTIF(FINALS_WEEK_FRIDAY_DATE[],Attendance!$J3290) &gt; 0, VLOOKUP(Attendance!$G3290,FINALS_WEEK_FRIDAY_PERIOD_SCHEDULE[],2,TRUE),
       VLOOKUP(Attendance!$G3290,REGULAR_WEEK_SCHEDULE[[Friday]:[Period]],2,TRUE))))))))))</f>
        <v/>
      </c>
      <c r="J3290" s="41" t="str">
        <f t="shared" ca="1" si="158"/>
        <v/>
      </c>
      <c r="K3290" s="41" t="str">
        <f>IF($A3290 &lt;&gt; "",VLOOKUP($A3290,'Student reference sheet'!$A$2:$V$2329, 7,FALSE), "")</f>
        <v/>
      </c>
      <c r="L3290" s="30" t="str">
        <f>IF($A3290 ="", "", VLOOKUP($A3290, 'Student reference sheet'!$A$2:$Z$2603,23,FALSE))</f>
        <v/>
      </c>
      <c r="M3290" s="30" t="str">
        <f>IF($A3290 ="", "", VLOOKUP($A3290, 'Student reference sheet'!$A$2:$Z$2603,24,FALSE))</f>
        <v/>
      </c>
      <c r="N3290" s="30" t="str">
        <f>IF($A3290 ="", "", VLOOKUP($A3290, 'Student reference sheet'!$A$2:$Z$2603,26,FALSE))</f>
        <v/>
      </c>
      <c r="O3290" s="30" t="str">
        <f>IF($A3290 ="", "", VLOOKUP($A3290, 'Student reference sheet'!$A$2:$Z$2603,25,FALSE))</f>
        <v/>
      </c>
      <c r="P3290" s="39" t="str">
        <f>IF($A3290 = "", "", IF(OR(VLOOKUP($A3290,'Student reference sheet'!$A$2:$V$2400,8,FALSE) = "R",  VLOOKUP($A3290,'Student reference sheet'!$A$2:$V$2400,8,FALSE) = "L"), "X", ""))</f>
        <v/>
      </c>
      <c r="Q3290" s="39" t="str">
        <f>IF($A3290 ="", "", VLOOKUP($A3290, 'Student reference sheet'!$A$2:$V$2603,22,FALSE))</f>
        <v/>
      </c>
      <c r="R3290" s="39" t="str">
        <f>IF($A3290 &lt;&gt; "",VLOOKUP($A3290,'Student reference sheet'!$A$2:$V$2329, 5,FALSE), "")</f>
        <v/>
      </c>
      <c r="S3290" s="39" t="str">
        <f>IF($A3290 &lt;&gt; "",VLOOKUP($A3290,'Student reference sheet'!$A$2:$V$2329, 6,FALSE), "")</f>
        <v/>
      </c>
      <c r="T3290" s="30" t="str">
        <f>IF($A3290 = "","",
IF(VLOOKUP($A3290,'Student reference sheet'!$A$2:$V$2329, 10,FALSE) = "Y", "Hispanic",
IF(VLOOKUP($A3290,'Student reference sheet'!$A$2:$V$2329,11,FALSE) &lt;&gt; "",
IF(VLOOKUP($A3290,'Student reference sheet'!$A$2:$V$2329,11,FALSE) = "UNK", "Unknown", VLOOKUP(VALUE(VLOOKUP($A3290,'Student reference sheet'!$A$2:$V$2329,11,FALSE)),'Ethnicity Reference'!$A$2:$B$22,2,FALSE)),
IF(VLOOKUP($A3290,'Student reference sheet'!$A$2:$V$2329,9,FALSE) &lt;&gt; "", VLOOKUP(VALUE(VLOOKUP($A3290,'Student reference sheet'!$A$2:$V$2329,9,FALSE)),'Ethnicity Reference'!$A$2:$B$22,2,FALSE),"Unknown"))))</f>
        <v/>
      </c>
      <c r="U3290" s="35"/>
    </row>
    <row r="3291" spans="1:21" ht="15.75">
      <c r="A3291" s="47"/>
      <c r="B3291" s="33"/>
      <c r="C3291" s="39" t="str">
        <f>IF($A3291 &lt;&gt; "",VLOOKUP($A3291,'Student reference sheet'!$A$2:$V$2329, 3,FALSE), "")</f>
        <v/>
      </c>
      <c r="D3291" s="39" t="str">
        <f>IF($A3291 &lt;&gt; "",VLOOKUP($A3291,'Student reference sheet'!$A$2:$V$2329, 2,FALSE), "")</f>
        <v/>
      </c>
      <c r="E3291" s="35"/>
      <c r="F3291" s="34"/>
      <c r="G3291" s="40" t="str">
        <f t="shared" ca="1" si="156"/>
        <v/>
      </c>
      <c r="H3291" s="40" t="str">
        <f t="shared" ca="1" si="157"/>
        <v/>
      </c>
      <c r="I3291" s="36" t="str">
        <f>IF($A3291 = "", "",
IF(COUNTIF(MINIMUM_DAY_DATES[], Attendance!J3291) &gt; 0, VLOOKUP(Attendance!$G3291,MINIMUM_DAY_PERIOD_SCHEDULE[], 2,TRUE),
IF(COUNTIF(RALLY_DATES[], Attendance!J3291) &gt; 0, VLOOKUP(Attendance!$G3291,RALLY_PERIOD_SCHEDULE[], 2,TRUE),
IF(WEEKDAY(Attendance!$J3291) = 2,
       IF(COUNTIF(FINALS_WEEK_MONDAY_DATE[],Attendance!$J3291) &gt; 0, VLOOKUP(Attendance!$G3291,FINALS_WEEK_MONDAY_PERIOD_SCHEDULE[],2,TRUE),
       VLOOKUP(Attendance!$G3291,REGULAR_WEEK_SCHEDULE[],6,TRUE)),
IF(WEEKDAY($J3291) = 3,
       IF(COUNTIF(FINALS_WEEK_TUESDAY_DATE[],Attendance!$J3291) &gt; 0, VLOOKUP(Attendance!$G3291,FINALS_WEEK_TUESDAY_PERIOD_SCHEDULE[],2,TRUE),
       VLOOKUP(Attendance!$G3291,REGULAR_WEEK_SCHEDULE[[Tuesday]:[Period]],5,TRUE)),
IF(WEEKDAY(Attendance!$J3291) = 4,
        IF(COUNTIF(BLOCK_WEDNESDAY_DATES[],Attendance!$J3291) &gt; 0, VLOOKUP(Attendance!$G3291,BLOCK_WEDNESDAY_PERIOD_SCHEDULE[],2,TRUE),
        IF(COUNTIF(FINALS_WEEK_WEDNESDAY_DATE[],Attendance!$J3291) &gt; 0, VLOOKUP(Attendance!$G3291,FINALS_WEEK_WEDNESDAY_PERIOD_SCHEDULE[],2,TRUE),
       VLOOKUP(Attendance!$G3291,REGULAR_WEEK_SCHEDULE[[Wednesday]:[Period]],4,TRUE))),
IF(WEEKDAY($J3291) = 5,
       IF(COUNTIF(BLOCK_THURSDAY_DATES[],Attendance!$J3291) &gt; 0, VLOOKUP(Attendance!$G3291,BLOCK_THURSDAY_PERIOD_SCHEDULE[],2,TRUE),
       IF(COUNTIF(FINALS_WEEK_THURSDAY_DATE[],Attendance!$J3291) &gt; 0, VLOOKUP(Attendance!$G3291,FINALS_WEEK_THURSDAY_PERIOD_SCHEDULE[],2,TRUE),
       VLOOKUP(Attendance!$G3291,REGULAR_WEEK_SCHEDULE[[Thursday]:[Period]],3,TRUE))),
IF(WEEKDAY(Attendance!$J3291) = 6,
       IF(COUNTIF(FINALS_WEEK_FRIDAY_DATE[],Attendance!$J3291) &gt; 0, VLOOKUP(Attendance!$G3291,FINALS_WEEK_FRIDAY_PERIOD_SCHEDULE[],2,TRUE),
       VLOOKUP(Attendance!$G3291,REGULAR_WEEK_SCHEDULE[[Friday]:[Period]],2,TRUE))))))))))</f>
        <v/>
      </c>
      <c r="J3291" s="41" t="str">
        <f t="shared" ca="1" si="158"/>
        <v/>
      </c>
      <c r="K3291" s="41" t="str">
        <f>IF($A3291 &lt;&gt; "",VLOOKUP($A3291,'Student reference sheet'!$A$2:$V$2329, 7,FALSE), "")</f>
        <v/>
      </c>
      <c r="L3291" s="30" t="str">
        <f>IF($A3291 ="", "", VLOOKUP($A3291, 'Student reference sheet'!$A$2:$Z$2603,23,FALSE))</f>
        <v/>
      </c>
      <c r="M3291" s="30" t="str">
        <f>IF($A3291 ="", "", VLOOKUP($A3291, 'Student reference sheet'!$A$2:$Z$2603,24,FALSE))</f>
        <v/>
      </c>
      <c r="N3291" s="30" t="str">
        <f>IF($A3291 ="", "", VLOOKUP($A3291, 'Student reference sheet'!$A$2:$Z$2603,26,FALSE))</f>
        <v/>
      </c>
      <c r="O3291" s="30" t="str">
        <f>IF($A3291 ="", "", VLOOKUP($A3291, 'Student reference sheet'!$A$2:$Z$2603,25,FALSE))</f>
        <v/>
      </c>
      <c r="P3291" s="39" t="str">
        <f>IF($A3291 = "", "", IF(OR(VLOOKUP($A3291,'Student reference sheet'!$A$2:$V$2400,8,FALSE) = "R",  VLOOKUP($A3291,'Student reference sheet'!$A$2:$V$2400,8,FALSE) = "L"), "X", ""))</f>
        <v/>
      </c>
      <c r="Q3291" s="39" t="str">
        <f>IF($A3291 ="", "", VLOOKUP($A3291, 'Student reference sheet'!$A$2:$V$2603,22,FALSE))</f>
        <v/>
      </c>
      <c r="R3291" s="39" t="str">
        <f>IF($A3291 &lt;&gt; "",VLOOKUP($A3291,'Student reference sheet'!$A$2:$V$2329, 5,FALSE), "")</f>
        <v/>
      </c>
      <c r="S3291" s="39" t="str">
        <f>IF($A3291 &lt;&gt; "",VLOOKUP($A3291,'Student reference sheet'!$A$2:$V$2329, 6,FALSE), "")</f>
        <v/>
      </c>
      <c r="T3291" s="30" t="str">
        <f>IF($A3291 = "","",
IF(VLOOKUP($A3291,'Student reference sheet'!$A$2:$V$2329, 10,FALSE) = "Y", "Hispanic",
IF(VLOOKUP($A3291,'Student reference sheet'!$A$2:$V$2329,11,FALSE) &lt;&gt; "",
IF(VLOOKUP($A3291,'Student reference sheet'!$A$2:$V$2329,11,FALSE) = "UNK", "Unknown", VLOOKUP(VALUE(VLOOKUP($A3291,'Student reference sheet'!$A$2:$V$2329,11,FALSE)),'Ethnicity Reference'!$A$2:$B$22,2,FALSE)),
IF(VLOOKUP($A3291,'Student reference sheet'!$A$2:$V$2329,9,FALSE) &lt;&gt; "", VLOOKUP(VALUE(VLOOKUP($A3291,'Student reference sheet'!$A$2:$V$2329,9,FALSE)),'Ethnicity Reference'!$A$2:$B$22,2,FALSE),"Unknown"))))</f>
        <v/>
      </c>
      <c r="U3291" s="35"/>
    </row>
    <row r="3292" spans="1:21" ht="15.75">
      <c r="A3292" s="47"/>
      <c r="B3292" s="33"/>
      <c r="C3292" s="39" t="str">
        <f>IF($A3292 &lt;&gt; "",VLOOKUP($A3292,'Student reference sheet'!$A$2:$V$2329, 3,FALSE), "")</f>
        <v/>
      </c>
      <c r="D3292" s="39" t="str">
        <f>IF($A3292 &lt;&gt; "",VLOOKUP($A3292,'Student reference sheet'!$A$2:$V$2329, 2,FALSE), "")</f>
        <v/>
      </c>
      <c r="E3292" s="35"/>
      <c r="F3292" s="34"/>
      <c r="G3292" s="40" t="str">
        <f t="shared" ca="1" si="156"/>
        <v/>
      </c>
      <c r="H3292" s="40" t="str">
        <f t="shared" ca="1" si="157"/>
        <v/>
      </c>
      <c r="I3292" s="36" t="str">
        <f>IF($A3292 = "", "",
IF(COUNTIF(MINIMUM_DAY_DATES[], Attendance!J3292) &gt; 0, VLOOKUP(Attendance!$G3292,MINIMUM_DAY_PERIOD_SCHEDULE[], 2,TRUE),
IF(COUNTIF(RALLY_DATES[], Attendance!J3292) &gt; 0, VLOOKUP(Attendance!$G3292,RALLY_PERIOD_SCHEDULE[], 2,TRUE),
IF(WEEKDAY(Attendance!$J3292) = 2,
       IF(COUNTIF(FINALS_WEEK_MONDAY_DATE[],Attendance!$J3292) &gt; 0, VLOOKUP(Attendance!$G3292,FINALS_WEEK_MONDAY_PERIOD_SCHEDULE[],2,TRUE),
       VLOOKUP(Attendance!$G3292,REGULAR_WEEK_SCHEDULE[],6,TRUE)),
IF(WEEKDAY($J3292) = 3,
       IF(COUNTIF(FINALS_WEEK_TUESDAY_DATE[],Attendance!$J3292) &gt; 0, VLOOKUP(Attendance!$G3292,FINALS_WEEK_TUESDAY_PERIOD_SCHEDULE[],2,TRUE),
       VLOOKUP(Attendance!$G3292,REGULAR_WEEK_SCHEDULE[[Tuesday]:[Period]],5,TRUE)),
IF(WEEKDAY(Attendance!$J3292) = 4,
        IF(COUNTIF(BLOCK_WEDNESDAY_DATES[],Attendance!$J3292) &gt; 0, VLOOKUP(Attendance!$G3292,BLOCK_WEDNESDAY_PERIOD_SCHEDULE[],2,TRUE),
        IF(COUNTIF(FINALS_WEEK_WEDNESDAY_DATE[],Attendance!$J3292) &gt; 0, VLOOKUP(Attendance!$G3292,FINALS_WEEK_WEDNESDAY_PERIOD_SCHEDULE[],2,TRUE),
       VLOOKUP(Attendance!$G3292,REGULAR_WEEK_SCHEDULE[[Wednesday]:[Period]],4,TRUE))),
IF(WEEKDAY($J3292) = 5,
       IF(COUNTIF(BLOCK_THURSDAY_DATES[],Attendance!$J3292) &gt; 0, VLOOKUP(Attendance!$G3292,BLOCK_THURSDAY_PERIOD_SCHEDULE[],2,TRUE),
       IF(COUNTIF(FINALS_WEEK_THURSDAY_DATE[],Attendance!$J3292) &gt; 0, VLOOKUP(Attendance!$G3292,FINALS_WEEK_THURSDAY_PERIOD_SCHEDULE[],2,TRUE),
       VLOOKUP(Attendance!$G3292,REGULAR_WEEK_SCHEDULE[[Thursday]:[Period]],3,TRUE))),
IF(WEEKDAY(Attendance!$J3292) = 6,
       IF(COUNTIF(FINALS_WEEK_FRIDAY_DATE[],Attendance!$J3292) &gt; 0, VLOOKUP(Attendance!$G3292,FINALS_WEEK_FRIDAY_PERIOD_SCHEDULE[],2,TRUE),
       VLOOKUP(Attendance!$G3292,REGULAR_WEEK_SCHEDULE[[Friday]:[Period]],2,TRUE))))))))))</f>
        <v/>
      </c>
      <c r="J3292" s="41" t="str">
        <f t="shared" ca="1" si="158"/>
        <v/>
      </c>
      <c r="K3292" s="41" t="str">
        <f>IF($A3292 &lt;&gt; "",VLOOKUP($A3292,'Student reference sheet'!$A$2:$V$2329, 7,FALSE), "")</f>
        <v/>
      </c>
      <c r="L3292" s="30" t="str">
        <f>IF($A3292 ="", "", VLOOKUP($A3292, 'Student reference sheet'!$A$2:$Z$2603,23,FALSE))</f>
        <v/>
      </c>
      <c r="M3292" s="30" t="str">
        <f>IF($A3292 ="", "", VLOOKUP($A3292, 'Student reference sheet'!$A$2:$Z$2603,24,FALSE))</f>
        <v/>
      </c>
      <c r="N3292" s="30" t="str">
        <f>IF($A3292 ="", "", VLOOKUP($A3292, 'Student reference sheet'!$A$2:$Z$2603,26,FALSE))</f>
        <v/>
      </c>
      <c r="O3292" s="30" t="str">
        <f>IF($A3292 ="", "", VLOOKUP($A3292, 'Student reference sheet'!$A$2:$Z$2603,25,FALSE))</f>
        <v/>
      </c>
      <c r="P3292" s="39" t="str">
        <f>IF($A3292 = "", "", IF(OR(VLOOKUP($A3292,'Student reference sheet'!$A$2:$V$2400,8,FALSE) = "R",  VLOOKUP($A3292,'Student reference sheet'!$A$2:$V$2400,8,FALSE) = "L"), "X", ""))</f>
        <v/>
      </c>
      <c r="Q3292" s="39" t="str">
        <f>IF($A3292 ="", "", VLOOKUP($A3292, 'Student reference sheet'!$A$2:$V$2603,22,FALSE))</f>
        <v/>
      </c>
      <c r="R3292" s="39" t="str">
        <f>IF($A3292 &lt;&gt; "",VLOOKUP($A3292,'Student reference sheet'!$A$2:$V$2329, 5,FALSE), "")</f>
        <v/>
      </c>
      <c r="S3292" s="39" t="str">
        <f>IF($A3292 &lt;&gt; "",VLOOKUP($A3292,'Student reference sheet'!$A$2:$V$2329, 6,FALSE), "")</f>
        <v/>
      </c>
      <c r="T3292" s="30" t="str">
        <f>IF($A3292 = "","",
IF(VLOOKUP($A3292,'Student reference sheet'!$A$2:$V$2329, 10,FALSE) = "Y", "Hispanic",
IF(VLOOKUP($A3292,'Student reference sheet'!$A$2:$V$2329,11,FALSE) &lt;&gt; "",
IF(VLOOKUP($A3292,'Student reference sheet'!$A$2:$V$2329,11,FALSE) = "UNK", "Unknown", VLOOKUP(VALUE(VLOOKUP($A3292,'Student reference sheet'!$A$2:$V$2329,11,FALSE)),'Ethnicity Reference'!$A$2:$B$22,2,FALSE)),
IF(VLOOKUP($A3292,'Student reference sheet'!$A$2:$V$2329,9,FALSE) &lt;&gt; "", VLOOKUP(VALUE(VLOOKUP($A3292,'Student reference sheet'!$A$2:$V$2329,9,FALSE)),'Ethnicity Reference'!$A$2:$B$22,2,FALSE),"Unknown"))))</f>
        <v/>
      </c>
      <c r="U3292" s="35"/>
    </row>
    <row r="3293" spans="1:21" ht="15.75">
      <c r="A3293" s="47"/>
      <c r="B3293" s="33"/>
      <c r="C3293" s="39" t="str">
        <f>IF($A3293 &lt;&gt; "",VLOOKUP($A3293,'Student reference sheet'!$A$2:$V$2329, 3,FALSE), "")</f>
        <v/>
      </c>
      <c r="D3293" s="39" t="str">
        <f>IF($A3293 &lt;&gt; "",VLOOKUP($A3293,'Student reference sheet'!$A$2:$V$2329, 2,FALSE), "")</f>
        <v/>
      </c>
      <c r="E3293" s="35"/>
      <c r="F3293" s="34"/>
      <c r="G3293" s="40" t="str">
        <f t="shared" ca="1" si="156"/>
        <v/>
      </c>
      <c r="H3293" s="40" t="str">
        <f t="shared" ca="1" si="157"/>
        <v/>
      </c>
      <c r="I3293" s="36" t="str">
        <f>IF($A3293 = "", "",
IF(COUNTIF(MINIMUM_DAY_DATES[], Attendance!J3293) &gt; 0, VLOOKUP(Attendance!$G3293,MINIMUM_DAY_PERIOD_SCHEDULE[], 2,TRUE),
IF(COUNTIF(RALLY_DATES[], Attendance!J3293) &gt; 0, VLOOKUP(Attendance!$G3293,RALLY_PERIOD_SCHEDULE[], 2,TRUE),
IF(WEEKDAY(Attendance!$J3293) = 2,
       IF(COUNTIF(FINALS_WEEK_MONDAY_DATE[],Attendance!$J3293) &gt; 0, VLOOKUP(Attendance!$G3293,FINALS_WEEK_MONDAY_PERIOD_SCHEDULE[],2,TRUE),
       VLOOKUP(Attendance!$G3293,REGULAR_WEEK_SCHEDULE[],6,TRUE)),
IF(WEEKDAY($J3293) = 3,
       IF(COUNTIF(FINALS_WEEK_TUESDAY_DATE[],Attendance!$J3293) &gt; 0, VLOOKUP(Attendance!$G3293,FINALS_WEEK_TUESDAY_PERIOD_SCHEDULE[],2,TRUE),
       VLOOKUP(Attendance!$G3293,REGULAR_WEEK_SCHEDULE[[Tuesday]:[Period]],5,TRUE)),
IF(WEEKDAY(Attendance!$J3293) = 4,
        IF(COUNTIF(BLOCK_WEDNESDAY_DATES[],Attendance!$J3293) &gt; 0, VLOOKUP(Attendance!$G3293,BLOCK_WEDNESDAY_PERIOD_SCHEDULE[],2,TRUE),
        IF(COUNTIF(FINALS_WEEK_WEDNESDAY_DATE[],Attendance!$J3293) &gt; 0, VLOOKUP(Attendance!$G3293,FINALS_WEEK_WEDNESDAY_PERIOD_SCHEDULE[],2,TRUE),
       VLOOKUP(Attendance!$G3293,REGULAR_WEEK_SCHEDULE[[Wednesday]:[Period]],4,TRUE))),
IF(WEEKDAY($J3293) = 5,
       IF(COUNTIF(BLOCK_THURSDAY_DATES[],Attendance!$J3293) &gt; 0, VLOOKUP(Attendance!$G3293,BLOCK_THURSDAY_PERIOD_SCHEDULE[],2,TRUE),
       IF(COUNTIF(FINALS_WEEK_THURSDAY_DATE[],Attendance!$J3293) &gt; 0, VLOOKUP(Attendance!$G3293,FINALS_WEEK_THURSDAY_PERIOD_SCHEDULE[],2,TRUE),
       VLOOKUP(Attendance!$G3293,REGULAR_WEEK_SCHEDULE[[Thursday]:[Period]],3,TRUE))),
IF(WEEKDAY(Attendance!$J3293) = 6,
       IF(COUNTIF(FINALS_WEEK_FRIDAY_DATE[],Attendance!$J3293) &gt; 0, VLOOKUP(Attendance!$G3293,FINALS_WEEK_FRIDAY_PERIOD_SCHEDULE[],2,TRUE),
       VLOOKUP(Attendance!$G3293,REGULAR_WEEK_SCHEDULE[[Friday]:[Period]],2,TRUE))))))))))</f>
        <v/>
      </c>
      <c r="J3293" s="41" t="str">
        <f t="shared" ca="1" si="158"/>
        <v/>
      </c>
      <c r="K3293" s="41" t="str">
        <f>IF($A3293 &lt;&gt; "",VLOOKUP($A3293,'Student reference sheet'!$A$2:$V$2329, 7,FALSE), "")</f>
        <v/>
      </c>
      <c r="L3293" s="30" t="str">
        <f>IF($A3293 ="", "", VLOOKUP($A3293, 'Student reference sheet'!$A$2:$Z$2603,23,FALSE))</f>
        <v/>
      </c>
      <c r="M3293" s="30" t="str">
        <f>IF($A3293 ="", "", VLOOKUP($A3293, 'Student reference sheet'!$A$2:$Z$2603,24,FALSE))</f>
        <v/>
      </c>
      <c r="N3293" s="30" t="str">
        <f>IF($A3293 ="", "", VLOOKUP($A3293, 'Student reference sheet'!$A$2:$Z$2603,26,FALSE))</f>
        <v/>
      </c>
      <c r="O3293" s="30" t="str">
        <f>IF($A3293 ="", "", VLOOKUP($A3293, 'Student reference sheet'!$A$2:$Z$2603,25,FALSE))</f>
        <v/>
      </c>
      <c r="P3293" s="39" t="str">
        <f>IF($A3293 = "", "", IF(OR(VLOOKUP($A3293,'Student reference sheet'!$A$2:$V$2400,8,FALSE) = "R",  VLOOKUP($A3293,'Student reference sheet'!$A$2:$V$2400,8,FALSE) = "L"), "X", ""))</f>
        <v/>
      </c>
      <c r="Q3293" s="39" t="str">
        <f>IF($A3293 ="", "", VLOOKUP($A3293, 'Student reference sheet'!$A$2:$V$2603,22,FALSE))</f>
        <v/>
      </c>
      <c r="R3293" s="39" t="str">
        <f>IF($A3293 &lt;&gt; "",VLOOKUP($A3293,'Student reference sheet'!$A$2:$V$2329, 5,FALSE), "")</f>
        <v/>
      </c>
      <c r="S3293" s="39" t="str">
        <f>IF($A3293 &lt;&gt; "",VLOOKUP($A3293,'Student reference sheet'!$A$2:$V$2329, 6,FALSE), "")</f>
        <v/>
      </c>
      <c r="T3293" s="30" t="str">
        <f>IF($A3293 = "","",
IF(VLOOKUP($A3293,'Student reference sheet'!$A$2:$V$2329, 10,FALSE) = "Y", "Hispanic",
IF(VLOOKUP($A3293,'Student reference sheet'!$A$2:$V$2329,11,FALSE) &lt;&gt; "",
IF(VLOOKUP($A3293,'Student reference sheet'!$A$2:$V$2329,11,FALSE) = "UNK", "Unknown", VLOOKUP(VALUE(VLOOKUP($A3293,'Student reference sheet'!$A$2:$V$2329,11,FALSE)),'Ethnicity Reference'!$A$2:$B$22,2,FALSE)),
IF(VLOOKUP($A3293,'Student reference sheet'!$A$2:$V$2329,9,FALSE) &lt;&gt; "", VLOOKUP(VALUE(VLOOKUP($A3293,'Student reference sheet'!$A$2:$V$2329,9,FALSE)),'Ethnicity Reference'!$A$2:$B$22,2,FALSE),"Unknown"))))</f>
        <v/>
      </c>
      <c r="U3293" s="35"/>
    </row>
    <row r="3294" spans="1:21" ht="15.75">
      <c r="A3294" s="47"/>
      <c r="B3294" s="33"/>
      <c r="C3294" s="39" t="str">
        <f>IF($A3294 &lt;&gt; "",VLOOKUP($A3294,'Student reference sheet'!$A$2:$V$2329, 3,FALSE), "")</f>
        <v/>
      </c>
      <c r="D3294" s="39" t="str">
        <f>IF($A3294 &lt;&gt; "",VLOOKUP($A3294,'Student reference sheet'!$A$2:$V$2329, 2,FALSE), "")</f>
        <v/>
      </c>
      <c r="E3294" s="35"/>
      <c r="F3294" s="34"/>
      <c r="G3294" s="40" t="str">
        <f t="shared" ca="1" si="156"/>
        <v/>
      </c>
      <c r="H3294" s="40" t="str">
        <f t="shared" ca="1" si="157"/>
        <v/>
      </c>
      <c r="I3294" s="36" t="str">
        <f>IF($A3294 = "", "",
IF(COUNTIF(MINIMUM_DAY_DATES[], Attendance!J3294) &gt; 0, VLOOKUP(Attendance!$G3294,MINIMUM_DAY_PERIOD_SCHEDULE[], 2,TRUE),
IF(COUNTIF(RALLY_DATES[], Attendance!J3294) &gt; 0, VLOOKUP(Attendance!$G3294,RALLY_PERIOD_SCHEDULE[], 2,TRUE),
IF(WEEKDAY(Attendance!$J3294) = 2,
       IF(COUNTIF(FINALS_WEEK_MONDAY_DATE[],Attendance!$J3294) &gt; 0, VLOOKUP(Attendance!$G3294,FINALS_WEEK_MONDAY_PERIOD_SCHEDULE[],2,TRUE),
       VLOOKUP(Attendance!$G3294,REGULAR_WEEK_SCHEDULE[],6,TRUE)),
IF(WEEKDAY($J3294) = 3,
       IF(COUNTIF(FINALS_WEEK_TUESDAY_DATE[],Attendance!$J3294) &gt; 0, VLOOKUP(Attendance!$G3294,FINALS_WEEK_TUESDAY_PERIOD_SCHEDULE[],2,TRUE),
       VLOOKUP(Attendance!$G3294,REGULAR_WEEK_SCHEDULE[[Tuesday]:[Period]],5,TRUE)),
IF(WEEKDAY(Attendance!$J3294) = 4,
        IF(COUNTIF(BLOCK_WEDNESDAY_DATES[],Attendance!$J3294) &gt; 0, VLOOKUP(Attendance!$G3294,BLOCK_WEDNESDAY_PERIOD_SCHEDULE[],2,TRUE),
        IF(COUNTIF(FINALS_WEEK_WEDNESDAY_DATE[],Attendance!$J3294) &gt; 0, VLOOKUP(Attendance!$G3294,FINALS_WEEK_WEDNESDAY_PERIOD_SCHEDULE[],2,TRUE),
       VLOOKUP(Attendance!$G3294,REGULAR_WEEK_SCHEDULE[[Wednesday]:[Period]],4,TRUE))),
IF(WEEKDAY($J3294) = 5,
       IF(COUNTIF(BLOCK_THURSDAY_DATES[],Attendance!$J3294) &gt; 0, VLOOKUP(Attendance!$G3294,BLOCK_THURSDAY_PERIOD_SCHEDULE[],2,TRUE),
       IF(COUNTIF(FINALS_WEEK_THURSDAY_DATE[],Attendance!$J3294) &gt; 0, VLOOKUP(Attendance!$G3294,FINALS_WEEK_THURSDAY_PERIOD_SCHEDULE[],2,TRUE),
       VLOOKUP(Attendance!$G3294,REGULAR_WEEK_SCHEDULE[[Thursday]:[Period]],3,TRUE))),
IF(WEEKDAY(Attendance!$J3294) = 6,
       IF(COUNTIF(FINALS_WEEK_FRIDAY_DATE[],Attendance!$J3294) &gt; 0, VLOOKUP(Attendance!$G3294,FINALS_WEEK_FRIDAY_PERIOD_SCHEDULE[],2,TRUE),
       VLOOKUP(Attendance!$G3294,REGULAR_WEEK_SCHEDULE[[Friday]:[Period]],2,TRUE))))))))))</f>
        <v/>
      </c>
      <c r="J3294" s="41" t="str">
        <f t="shared" ca="1" si="158"/>
        <v/>
      </c>
      <c r="K3294" s="41" t="str">
        <f>IF($A3294 &lt;&gt; "",VLOOKUP($A3294,'Student reference sheet'!$A$2:$V$2329, 7,FALSE), "")</f>
        <v/>
      </c>
      <c r="L3294" s="30" t="str">
        <f>IF($A3294 ="", "", VLOOKUP($A3294, 'Student reference sheet'!$A$2:$Z$2603,23,FALSE))</f>
        <v/>
      </c>
      <c r="M3294" s="30" t="str">
        <f>IF($A3294 ="", "", VLOOKUP($A3294, 'Student reference sheet'!$A$2:$Z$2603,24,FALSE))</f>
        <v/>
      </c>
      <c r="N3294" s="30" t="str">
        <f>IF($A3294 ="", "", VLOOKUP($A3294, 'Student reference sheet'!$A$2:$Z$2603,26,FALSE))</f>
        <v/>
      </c>
      <c r="O3294" s="30" t="str">
        <f>IF($A3294 ="", "", VLOOKUP($A3294, 'Student reference sheet'!$A$2:$Z$2603,25,FALSE))</f>
        <v/>
      </c>
      <c r="P3294" s="39" t="str">
        <f>IF($A3294 = "", "", IF(OR(VLOOKUP($A3294,'Student reference sheet'!$A$2:$V$2400,8,FALSE) = "R",  VLOOKUP($A3294,'Student reference sheet'!$A$2:$V$2400,8,FALSE) = "L"), "X", ""))</f>
        <v/>
      </c>
      <c r="Q3294" s="39" t="str">
        <f>IF($A3294 ="", "", VLOOKUP($A3294, 'Student reference sheet'!$A$2:$V$2603,22,FALSE))</f>
        <v/>
      </c>
      <c r="R3294" s="39" t="str">
        <f>IF($A3294 &lt;&gt; "",VLOOKUP($A3294,'Student reference sheet'!$A$2:$V$2329, 5,FALSE), "")</f>
        <v/>
      </c>
      <c r="S3294" s="39" t="str">
        <f>IF($A3294 &lt;&gt; "",VLOOKUP($A3294,'Student reference sheet'!$A$2:$V$2329, 6,FALSE), "")</f>
        <v/>
      </c>
      <c r="T3294" s="30" t="str">
        <f>IF($A3294 = "","",
IF(VLOOKUP($A3294,'Student reference sheet'!$A$2:$V$2329, 10,FALSE) = "Y", "Hispanic",
IF(VLOOKUP($A3294,'Student reference sheet'!$A$2:$V$2329,11,FALSE) &lt;&gt; "",
IF(VLOOKUP($A3294,'Student reference sheet'!$A$2:$V$2329,11,FALSE) = "UNK", "Unknown", VLOOKUP(VALUE(VLOOKUP($A3294,'Student reference sheet'!$A$2:$V$2329,11,FALSE)),'Ethnicity Reference'!$A$2:$B$22,2,FALSE)),
IF(VLOOKUP($A3294,'Student reference sheet'!$A$2:$V$2329,9,FALSE) &lt;&gt; "", VLOOKUP(VALUE(VLOOKUP($A3294,'Student reference sheet'!$A$2:$V$2329,9,FALSE)),'Ethnicity Reference'!$A$2:$B$22,2,FALSE),"Unknown"))))</f>
        <v/>
      </c>
      <c r="U3294" s="35"/>
    </row>
    <row r="3295" spans="1:21" ht="15.75">
      <c r="A3295" s="47"/>
      <c r="B3295" s="33"/>
      <c r="C3295" s="39" t="str">
        <f>IF($A3295 &lt;&gt; "",VLOOKUP($A3295,'Student reference sheet'!$A$2:$V$2329, 3,FALSE), "")</f>
        <v/>
      </c>
      <c r="D3295" s="39" t="str">
        <f>IF($A3295 &lt;&gt; "",VLOOKUP($A3295,'Student reference sheet'!$A$2:$V$2329, 2,FALSE), "")</f>
        <v/>
      </c>
      <c r="E3295" s="35"/>
      <c r="F3295" s="34"/>
      <c r="G3295" s="40" t="str">
        <f t="shared" ca="1" si="156"/>
        <v/>
      </c>
      <c r="H3295" s="40" t="str">
        <f t="shared" ca="1" si="157"/>
        <v/>
      </c>
      <c r="I3295" s="36" t="str">
        <f>IF($A3295 = "", "",
IF(COUNTIF(MINIMUM_DAY_DATES[], Attendance!J3295) &gt; 0, VLOOKUP(Attendance!$G3295,MINIMUM_DAY_PERIOD_SCHEDULE[], 2,TRUE),
IF(COUNTIF(RALLY_DATES[], Attendance!J3295) &gt; 0, VLOOKUP(Attendance!$G3295,RALLY_PERIOD_SCHEDULE[], 2,TRUE),
IF(WEEKDAY(Attendance!$J3295) = 2,
       IF(COUNTIF(FINALS_WEEK_MONDAY_DATE[],Attendance!$J3295) &gt; 0, VLOOKUP(Attendance!$G3295,FINALS_WEEK_MONDAY_PERIOD_SCHEDULE[],2,TRUE),
       VLOOKUP(Attendance!$G3295,REGULAR_WEEK_SCHEDULE[],6,TRUE)),
IF(WEEKDAY($J3295) = 3,
       IF(COUNTIF(FINALS_WEEK_TUESDAY_DATE[],Attendance!$J3295) &gt; 0, VLOOKUP(Attendance!$G3295,FINALS_WEEK_TUESDAY_PERIOD_SCHEDULE[],2,TRUE),
       VLOOKUP(Attendance!$G3295,REGULAR_WEEK_SCHEDULE[[Tuesday]:[Period]],5,TRUE)),
IF(WEEKDAY(Attendance!$J3295) = 4,
        IF(COUNTIF(BLOCK_WEDNESDAY_DATES[],Attendance!$J3295) &gt; 0, VLOOKUP(Attendance!$G3295,BLOCK_WEDNESDAY_PERIOD_SCHEDULE[],2,TRUE),
        IF(COUNTIF(FINALS_WEEK_WEDNESDAY_DATE[],Attendance!$J3295) &gt; 0, VLOOKUP(Attendance!$G3295,FINALS_WEEK_WEDNESDAY_PERIOD_SCHEDULE[],2,TRUE),
       VLOOKUP(Attendance!$G3295,REGULAR_WEEK_SCHEDULE[[Wednesday]:[Period]],4,TRUE))),
IF(WEEKDAY($J3295) = 5,
       IF(COUNTIF(BLOCK_THURSDAY_DATES[],Attendance!$J3295) &gt; 0, VLOOKUP(Attendance!$G3295,BLOCK_THURSDAY_PERIOD_SCHEDULE[],2,TRUE),
       IF(COUNTIF(FINALS_WEEK_THURSDAY_DATE[],Attendance!$J3295) &gt; 0, VLOOKUP(Attendance!$G3295,FINALS_WEEK_THURSDAY_PERIOD_SCHEDULE[],2,TRUE),
       VLOOKUP(Attendance!$G3295,REGULAR_WEEK_SCHEDULE[[Thursday]:[Period]],3,TRUE))),
IF(WEEKDAY(Attendance!$J3295) = 6,
       IF(COUNTIF(FINALS_WEEK_FRIDAY_DATE[],Attendance!$J3295) &gt; 0, VLOOKUP(Attendance!$G3295,FINALS_WEEK_FRIDAY_PERIOD_SCHEDULE[],2,TRUE),
       VLOOKUP(Attendance!$G3295,REGULAR_WEEK_SCHEDULE[[Friday]:[Period]],2,TRUE))))))))))</f>
        <v/>
      </c>
      <c r="J3295" s="41" t="str">
        <f t="shared" ca="1" si="158"/>
        <v/>
      </c>
      <c r="K3295" s="41" t="str">
        <f>IF($A3295 &lt;&gt; "",VLOOKUP($A3295,'Student reference sheet'!$A$2:$V$2329, 7,FALSE), "")</f>
        <v/>
      </c>
      <c r="L3295" s="30" t="str">
        <f>IF($A3295 ="", "", VLOOKUP($A3295, 'Student reference sheet'!$A$2:$Z$2603,23,FALSE))</f>
        <v/>
      </c>
      <c r="M3295" s="30" t="str">
        <f>IF($A3295 ="", "", VLOOKUP($A3295, 'Student reference sheet'!$A$2:$Z$2603,24,FALSE))</f>
        <v/>
      </c>
      <c r="N3295" s="30" t="str">
        <f>IF($A3295 ="", "", VLOOKUP($A3295, 'Student reference sheet'!$A$2:$Z$2603,26,FALSE))</f>
        <v/>
      </c>
      <c r="O3295" s="30" t="str">
        <f>IF($A3295 ="", "", VLOOKUP($A3295, 'Student reference sheet'!$A$2:$Z$2603,25,FALSE))</f>
        <v/>
      </c>
      <c r="P3295" s="39" t="str">
        <f>IF($A3295 = "", "", IF(OR(VLOOKUP($A3295,'Student reference sheet'!$A$2:$V$2400,8,FALSE) = "R",  VLOOKUP($A3295,'Student reference sheet'!$A$2:$V$2400,8,FALSE) = "L"), "X", ""))</f>
        <v/>
      </c>
      <c r="Q3295" s="39" t="str">
        <f>IF($A3295 ="", "", VLOOKUP($A3295, 'Student reference sheet'!$A$2:$V$2603,22,FALSE))</f>
        <v/>
      </c>
      <c r="R3295" s="39" t="str">
        <f>IF($A3295 &lt;&gt; "",VLOOKUP($A3295,'Student reference sheet'!$A$2:$V$2329, 5,FALSE), "")</f>
        <v/>
      </c>
      <c r="S3295" s="39" t="str">
        <f>IF($A3295 &lt;&gt; "",VLOOKUP($A3295,'Student reference sheet'!$A$2:$V$2329, 6,FALSE), "")</f>
        <v/>
      </c>
      <c r="T3295" s="30" t="str">
        <f>IF($A3295 = "","",
IF(VLOOKUP($A3295,'Student reference sheet'!$A$2:$V$2329, 10,FALSE) = "Y", "Hispanic",
IF(VLOOKUP($A3295,'Student reference sheet'!$A$2:$V$2329,11,FALSE) &lt;&gt; "",
IF(VLOOKUP($A3295,'Student reference sheet'!$A$2:$V$2329,11,FALSE) = "UNK", "Unknown", VLOOKUP(VALUE(VLOOKUP($A3295,'Student reference sheet'!$A$2:$V$2329,11,FALSE)),'Ethnicity Reference'!$A$2:$B$22,2,FALSE)),
IF(VLOOKUP($A3295,'Student reference sheet'!$A$2:$V$2329,9,FALSE) &lt;&gt; "", VLOOKUP(VALUE(VLOOKUP($A3295,'Student reference sheet'!$A$2:$V$2329,9,FALSE)),'Ethnicity Reference'!$A$2:$B$22,2,FALSE),"Unknown"))))</f>
        <v/>
      </c>
      <c r="U3295" s="35"/>
    </row>
    <row r="3296" spans="1:21" ht="15.75">
      <c r="A3296" s="47"/>
      <c r="B3296" s="33"/>
      <c r="C3296" s="39" t="str">
        <f>IF($A3296 &lt;&gt; "",VLOOKUP($A3296,'Student reference sheet'!$A$2:$V$2329, 3,FALSE), "")</f>
        <v/>
      </c>
      <c r="D3296" s="39" t="str">
        <f>IF($A3296 &lt;&gt; "",VLOOKUP($A3296,'Student reference sheet'!$A$2:$V$2329, 2,FALSE), "")</f>
        <v/>
      </c>
      <c r="E3296" s="35"/>
      <c r="F3296" s="34"/>
      <c r="G3296" s="40" t="str">
        <f t="shared" ca="1" si="156"/>
        <v/>
      </c>
      <c r="H3296" s="40" t="str">
        <f t="shared" ca="1" si="157"/>
        <v/>
      </c>
      <c r="I3296" s="36" t="str">
        <f>IF($A3296 = "", "",
IF(COUNTIF(MINIMUM_DAY_DATES[], Attendance!J3296) &gt; 0, VLOOKUP(Attendance!$G3296,MINIMUM_DAY_PERIOD_SCHEDULE[], 2,TRUE),
IF(COUNTIF(RALLY_DATES[], Attendance!J3296) &gt; 0, VLOOKUP(Attendance!$G3296,RALLY_PERIOD_SCHEDULE[], 2,TRUE),
IF(WEEKDAY(Attendance!$J3296) = 2,
       IF(COUNTIF(FINALS_WEEK_MONDAY_DATE[],Attendance!$J3296) &gt; 0, VLOOKUP(Attendance!$G3296,FINALS_WEEK_MONDAY_PERIOD_SCHEDULE[],2,TRUE),
       VLOOKUP(Attendance!$G3296,REGULAR_WEEK_SCHEDULE[],6,TRUE)),
IF(WEEKDAY($J3296) = 3,
       IF(COUNTIF(FINALS_WEEK_TUESDAY_DATE[],Attendance!$J3296) &gt; 0, VLOOKUP(Attendance!$G3296,FINALS_WEEK_TUESDAY_PERIOD_SCHEDULE[],2,TRUE),
       VLOOKUP(Attendance!$G3296,REGULAR_WEEK_SCHEDULE[[Tuesday]:[Period]],5,TRUE)),
IF(WEEKDAY(Attendance!$J3296) = 4,
        IF(COUNTIF(BLOCK_WEDNESDAY_DATES[],Attendance!$J3296) &gt; 0, VLOOKUP(Attendance!$G3296,BLOCK_WEDNESDAY_PERIOD_SCHEDULE[],2,TRUE),
        IF(COUNTIF(FINALS_WEEK_WEDNESDAY_DATE[],Attendance!$J3296) &gt; 0, VLOOKUP(Attendance!$G3296,FINALS_WEEK_WEDNESDAY_PERIOD_SCHEDULE[],2,TRUE),
       VLOOKUP(Attendance!$G3296,REGULAR_WEEK_SCHEDULE[[Wednesday]:[Period]],4,TRUE))),
IF(WEEKDAY($J3296) = 5,
       IF(COUNTIF(BLOCK_THURSDAY_DATES[],Attendance!$J3296) &gt; 0, VLOOKUP(Attendance!$G3296,BLOCK_THURSDAY_PERIOD_SCHEDULE[],2,TRUE),
       IF(COUNTIF(FINALS_WEEK_THURSDAY_DATE[],Attendance!$J3296) &gt; 0, VLOOKUP(Attendance!$G3296,FINALS_WEEK_THURSDAY_PERIOD_SCHEDULE[],2,TRUE),
       VLOOKUP(Attendance!$G3296,REGULAR_WEEK_SCHEDULE[[Thursday]:[Period]],3,TRUE))),
IF(WEEKDAY(Attendance!$J3296) = 6,
       IF(COUNTIF(FINALS_WEEK_FRIDAY_DATE[],Attendance!$J3296) &gt; 0, VLOOKUP(Attendance!$G3296,FINALS_WEEK_FRIDAY_PERIOD_SCHEDULE[],2,TRUE),
       VLOOKUP(Attendance!$G3296,REGULAR_WEEK_SCHEDULE[[Friday]:[Period]],2,TRUE))))))))))</f>
        <v/>
      </c>
      <c r="J3296" s="41" t="str">
        <f t="shared" ca="1" si="158"/>
        <v/>
      </c>
      <c r="K3296" s="41" t="str">
        <f>IF($A3296 &lt;&gt; "",VLOOKUP($A3296,'Student reference sheet'!$A$2:$V$2329, 7,FALSE), "")</f>
        <v/>
      </c>
      <c r="L3296" s="30" t="str">
        <f>IF($A3296 ="", "", VLOOKUP($A3296, 'Student reference sheet'!$A$2:$Z$2603,23,FALSE))</f>
        <v/>
      </c>
      <c r="M3296" s="30" t="str">
        <f>IF($A3296 ="", "", VLOOKUP($A3296, 'Student reference sheet'!$A$2:$Z$2603,24,FALSE))</f>
        <v/>
      </c>
      <c r="N3296" s="30" t="str">
        <f>IF($A3296 ="", "", VLOOKUP($A3296, 'Student reference sheet'!$A$2:$Z$2603,26,FALSE))</f>
        <v/>
      </c>
      <c r="O3296" s="30" t="str">
        <f>IF($A3296 ="", "", VLOOKUP($A3296, 'Student reference sheet'!$A$2:$Z$2603,25,FALSE))</f>
        <v/>
      </c>
      <c r="P3296" s="39" t="str">
        <f>IF($A3296 = "", "", IF(OR(VLOOKUP($A3296,'Student reference sheet'!$A$2:$V$2400,8,FALSE) = "R",  VLOOKUP($A3296,'Student reference sheet'!$A$2:$V$2400,8,FALSE) = "L"), "X", ""))</f>
        <v/>
      </c>
      <c r="Q3296" s="39" t="str">
        <f>IF($A3296 ="", "", VLOOKUP($A3296, 'Student reference sheet'!$A$2:$V$2603,22,FALSE))</f>
        <v/>
      </c>
      <c r="R3296" s="39" t="str">
        <f>IF($A3296 &lt;&gt; "",VLOOKUP($A3296,'Student reference sheet'!$A$2:$V$2329, 5,FALSE), "")</f>
        <v/>
      </c>
      <c r="S3296" s="39" t="str">
        <f>IF($A3296 &lt;&gt; "",VLOOKUP($A3296,'Student reference sheet'!$A$2:$V$2329, 6,FALSE), "")</f>
        <v/>
      </c>
      <c r="T3296" s="30" t="str">
        <f>IF($A3296 = "","",
IF(VLOOKUP($A3296,'Student reference sheet'!$A$2:$V$2329, 10,FALSE) = "Y", "Hispanic",
IF(VLOOKUP($A3296,'Student reference sheet'!$A$2:$V$2329,11,FALSE) &lt;&gt; "",
IF(VLOOKUP($A3296,'Student reference sheet'!$A$2:$V$2329,11,FALSE) = "UNK", "Unknown", VLOOKUP(VALUE(VLOOKUP($A3296,'Student reference sheet'!$A$2:$V$2329,11,FALSE)),'Ethnicity Reference'!$A$2:$B$22,2,FALSE)),
IF(VLOOKUP($A3296,'Student reference sheet'!$A$2:$V$2329,9,FALSE) &lt;&gt; "", VLOOKUP(VALUE(VLOOKUP($A3296,'Student reference sheet'!$A$2:$V$2329,9,FALSE)),'Ethnicity Reference'!$A$2:$B$22,2,FALSE),"Unknown"))))</f>
        <v/>
      </c>
      <c r="U3296" s="35"/>
    </row>
    <row r="3297" spans="1:21" ht="15.75">
      <c r="A3297" s="47"/>
      <c r="B3297" s="33"/>
      <c r="C3297" s="39" t="str">
        <f>IF($A3297 &lt;&gt; "",VLOOKUP($A3297,'Student reference sheet'!$A$2:$V$2329, 3,FALSE), "")</f>
        <v/>
      </c>
      <c r="D3297" s="39" t="str">
        <f>IF($A3297 &lt;&gt; "",VLOOKUP($A3297,'Student reference sheet'!$A$2:$V$2329, 2,FALSE), "")</f>
        <v/>
      </c>
      <c r="E3297" s="35"/>
      <c r="F3297" s="34"/>
      <c r="G3297" s="40" t="str">
        <f t="shared" ca="1" si="156"/>
        <v/>
      </c>
      <c r="H3297" s="40" t="str">
        <f t="shared" ca="1" si="157"/>
        <v/>
      </c>
      <c r="I3297" s="36" t="str">
        <f>IF($A3297 = "", "",
IF(COUNTIF(MINIMUM_DAY_DATES[], Attendance!J3297) &gt; 0, VLOOKUP(Attendance!$G3297,MINIMUM_DAY_PERIOD_SCHEDULE[], 2,TRUE),
IF(COUNTIF(RALLY_DATES[], Attendance!J3297) &gt; 0, VLOOKUP(Attendance!$G3297,RALLY_PERIOD_SCHEDULE[], 2,TRUE),
IF(WEEKDAY(Attendance!$J3297) = 2,
       IF(COUNTIF(FINALS_WEEK_MONDAY_DATE[],Attendance!$J3297) &gt; 0, VLOOKUP(Attendance!$G3297,FINALS_WEEK_MONDAY_PERIOD_SCHEDULE[],2,TRUE),
       VLOOKUP(Attendance!$G3297,REGULAR_WEEK_SCHEDULE[],6,TRUE)),
IF(WEEKDAY($J3297) = 3,
       IF(COUNTIF(FINALS_WEEK_TUESDAY_DATE[],Attendance!$J3297) &gt; 0, VLOOKUP(Attendance!$G3297,FINALS_WEEK_TUESDAY_PERIOD_SCHEDULE[],2,TRUE),
       VLOOKUP(Attendance!$G3297,REGULAR_WEEK_SCHEDULE[[Tuesday]:[Period]],5,TRUE)),
IF(WEEKDAY(Attendance!$J3297) = 4,
        IF(COUNTIF(BLOCK_WEDNESDAY_DATES[],Attendance!$J3297) &gt; 0, VLOOKUP(Attendance!$G3297,BLOCK_WEDNESDAY_PERIOD_SCHEDULE[],2,TRUE),
        IF(COUNTIF(FINALS_WEEK_WEDNESDAY_DATE[],Attendance!$J3297) &gt; 0, VLOOKUP(Attendance!$G3297,FINALS_WEEK_WEDNESDAY_PERIOD_SCHEDULE[],2,TRUE),
       VLOOKUP(Attendance!$G3297,REGULAR_WEEK_SCHEDULE[[Wednesday]:[Period]],4,TRUE))),
IF(WEEKDAY($J3297) = 5,
       IF(COUNTIF(BLOCK_THURSDAY_DATES[],Attendance!$J3297) &gt; 0, VLOOKUP(Attendance!$G3297,BLOCK_THURSDAY_PERIOD_SCHEDULE[],2,TRUE),
       IF(COUNTIF(FINALS_WEEK_THURSDAY_DATE[],Attendance!$J3297) &gt; 0, VLOOKUP(Attendance!$G3297,FINALS_WEEK_THURSDAY_PERIOD_SCHEDULE[],2,TRUE),
       VLOOKUP(Attendance!$G3297,REGULAR_WEEK_SCHEDULE[[Thursday]:[Period]],3,TRUE))),
IF(WEEKDAY(Attendance!$J3297) = 6,
       IF(COUNTIF(FINALS_WEEK_FRIDAY_DATE[],Attendance!$J3297) &gt; 0, VLOOKUP(Attendance!$G3297,FINALS_WEEK_FRIDAY_PERIOD_SCHEDULE[],2,TRUE),
       VLOOKUP(Attendance!$G3297,REGULAR_WEEK_SCHEDULE[[Friday]:[Period]],2,TRUE))))))))))</f>
        <v/>
      </c>
      <c r="J3297" s="41" t="str">
        <f t="shared" ca="1" si="158"/>
        <v/>
      </c>
      <c r="K3297" s="41" t="str">
        <f>IF($A3297 &lt;&gt; "",VLOOKUP($A3297,'Student reference sheet'!$A$2:$V$2329, 7,FALSE), "")</f>
        <v/>
      </c>
      <c r="L3297" s="30" t="str">
        <f>IF($A3297 ="", "", VLOOKUP($A3297, 'Student reference sheet'!$A$2:$Z$2603,23,FALSE))</f>
        <v/>
      </c>
      <c r="M3297" s="30" t="str">
        <f>IF($A3297 ="", "", VLOOKUP($A3297, 'Student reference sheet'!$A$2:$Z$2603,24,FALSE))</f>
        <v/>
      </c>
      <c r="N3297" s="30" t="str">
        <f>IF($A3297 ="", "", VLOOKUP($A3297, 'Student reference sheet'!$A$2:$Z$2603,26,FALSE))</f>
        <v/>
      </c>
      <c r="O3297" s="30" t="str">
        <f>IF($A3297 ="", "", VLOOKUP($A3297, 'Student reference sheet'!$A$2:$Z$2603,25,FALSE))</f>
        <v/>
      </c>
      <c r="P3297" s="39" t="str">
        <f>IF($A3297 = "", "", IF(OR(VLOOKUP($A3297,'Student reference sheet'!$A$2:$V$2400,8,FALSE) = "R",  VLOOKUP($A3297,'Student reference sheet'!$A$2:$V$2400,8,FALSE) = "L"), "X", ""))</f>
        <v/>
      </c>
      <c r="Q3297" s="39" t="str">
        <f>IF($A3297 ="", "", VLOOKUP($A3297, 'Student reference sheet'!$A$2:$V$2603,22,FALSE))</f>
        <v/>
      </c>
      <c r="R3297" s="39" t="str">
        <f>IF($A3297 &lt;&gt; "",VLOOKUP($A3297,'Student reference sheet'!$A$2:$V$2329, 5,FALSE), "")</f>
        <v/>
      </c>
      <c r="S3297" s="39" t="str">
        <f>IF($A3297 &lt;&gt; "",VLOOKUP($A3297,'Student reference sheet'!$A$2:$V$2329, 6,FALSE), "")</f>
        <v/>
      </c>
      <c r="T3297" s="30" t="str">
        <f>IF($A3297 = "","",
IF(VLOOKUP($A3297,'Student reference sheet'!$A$2:$V$2329, 10,FALSE) = "Y", "Hispanic",
IF(VLOOKUP($A3297,'Student reference sheet'!$A$2:$V$2329,11,FALSE) &lt;&gt; "",
IF(VLOOKUP($A3297,'Student reference sheet'!$A$2:$V$2329,11,FALSE) = "UNK", "Unknown", VLOOKUP(VALUE(VLOOKUP($A3297,'Student reference sheet'!$A$2:$V$2329,11,FALSE)),'Ethnicity Reference'!$A$2:$B$22,2,FALSE)),
IF(VLOOKUP($A3297,'Student reference sheet'!$A$2:$V$2329,9,FALSE) &lt;&gt; "", VLOOKUP(VALUE(VLOOKUP($A3297,'Student reference sheet'!$A$2:$V$2329,9,FALSE)),'Ethnicity Reference'!$A$2:$B$22,2,FALSE),"Unknown"))))</f>
        <v/>
      </c>
      <c r="U3297" s="35"/>
    </row>
    <row r="3298" spans="1:21" ht="15.75">
      <c r="A3298" s="47"/>
      <c r="B3298" s="33"/>
      <c r="C3298" s="39" t="str">
        <f>IF($A3298 &lt;&gt; "",VLOOKUP($A3298,'Student reference sheet'!$A$2:$V$2329, 3,FALSE), "")</f>
        <v/>
      </c>
      <c r="D3298" s="39" t="str">
        <f>IF($A3298 &lt;&gt; "",VLOOKUP($A3298,'Student reference sheet'!$A$2:$V$2329, 2,FALSE), "")</f>
        <v/>
      </c>
      <c r="E3298" s="35"/>
      <c r="F3298" s="34"/>
      <c r="G3298" s="40" t="str">
        <f t="shared" ca="1" si="156"/>
        <v/>
      </c>
      <c r="H3298" s="40" t="str">
        <f t="shared" ca="1" si="157"/>
        <v/>
      </c>
      <c r="I3298" s="36" t="str">
        <f>IF($A3298 = "", "",
IF(COUNTIF(MINIMUM_DAY_DATES[], Attendance!J3298) &gt; 0, VLOOKUP(Attendance!$G3298,MINIMUM_DAY_PERIOD_SCHEDULE[], 2,TRUE),
IF(COUNTIF(RALLY_DATES[], Attendance!J3298) &gt; 0, VLOOKUP(Attendance!$G3298,RALLY_PERIOD_SCHEDULE[], 2,TRUE),
IF(WEEKDAY(Attendance!$J3298) = 2,
       IF(COUNTIF(FINALS_WEEK_MONDAY_DATE[],Attendance!$J3298) &gt; 0, VLOOKUP(Attendance!$G3298,FINALS_WEEK_MONDAY_PERIOD_SCHEDULE[],2,TRUE),
       VLOOKUP(Attendance!$G3298,REGULAR_WEEK_SCHEDULE[],6,TRUE)),
IF(WEEKDAY($J3298) = 3,
       IF(COUNTIF(FINALS_WEEK_TUESDAY_DATE[],Attendance!$J3298) &gt; 0, VLOOKUP(Attendance!$G3298,FINALS_WEEK_TUESDAY_PERIOD_SCHEDULE[],2,TRUE),
       VLOOKUP(Attendance!$G3298,REGULAR_WEEK_SCHEDULE[[Tuesday]:[Period]],5,TRUE)),
IF(WEEKDAY(Attendance!$J3298) = 4,
        IF(COUNTIF(BLOCK_WEDNESDAY_DATES[],Attendance!$J3298) &gt; 0, VLOOKUP(Attendance!$G3298,BLOCK_WEDNESDAY_PERIOD_SCHEDULE[],2,TRUE),
        IF(COUNTIF(FINALS_WEEK_WEDNESDAY_DATE[],Attendance!$J3298) &gt; 0, VLOOKUP(Attendance!$G3298,FINALS_WEEK_WEDNESDAY_PERIOD_SCHEDULE[],2,TRUE),
       VLOOKUP(Attendance!$G3298,REGULAR_WEEK_SCHEDULE[[Wednesday]:[Period]],4,TRUE))),
IF(WEEKDAY($J3298) = 5,
       IF(COUNTIF(BLOCK_THURSDAY_DATES[],Attendance!$J3298) &gt; 0, VLOOKUP(Attendance!$G3298,BLOCK_THURSDAY_PERIOD_SCHEDULE[],2,TRUE),
       IF(COUNTIF(FINALS_WEEK_THURSDAY_DATE[],Attendance!$J3298) &gt; 0, VLOOKUP(Attendance!$G3298,FINALS_WEEK_THURSDAY_PERIOD_SCHEDULE[],2,TRUE),
       VLOOKUP(Attendance!$G3298,REGULAR_WEEK_SCHEDULE[[Thursday]:[Period]],3,TRUE))),
IF(WEEKDAY(Attendance!$J3298) = 6,
       IF(COUNTIF(FINALS_WEEK_FRIDAY_DATE[],Attendance!$J3298) &gt; 0, VLOOKUP(Attendance!$G3298,FINALS_WEEK_FRIDAY_PERIOD_SCHEDULE[],2,TRUE),
       VLOOKUP(Attendance!$G3298,REGULAR_WEEK_SCHEDULE[[Friday]:[Period]],2,TRUE))))))))))</f>
        <v/>
      </c>
      <c r="J3298" s="41" t="str">
        <f t="shared" ca="1" si="158"/>
        <v/>
      </c>
      <c r="K3298" s="41" t="str">
        <f>IF($A3298 &lt;&gt; "",VLOOKUP($A3298,'Student reference sheet'!$A$2:$V$2329, 7,FALSE), "")</f>
        <v/>
      </c>
      <c r="L3298" s="30" t="str">
        <f>IF($A3298 ="", "", VLOOKUP($A3298, 'Student reference sheet'!$A$2:$Z$2603,23,FALSE))</f>
        <v/>
      </c>
      <c r="M3298" s="30" t="str">
        <f>IF($A3298 ="", "", VLOOKUP($A3298, 'Student reference sheet'!$A$2:$Z$2603,24,FALSE))</f>
        <v/>
      </c>
      <c r="N3298" s="30" t="str">
        <f>IF($A3298 ="", "", VLOOKUP($A3298, 'Student reference sheet'!$A$2:$Z$2603,26,FALSE))</f>
        <v/>
      </c>
      <c r="O3298" s="30" t="str">
        <f>IF($A3298 ="", "", VLOOKUP($A3298, 'Student reference sheet'!$A$2:$Z$2603,25,FALSE))</f>
        <v/>
      </c>
      <c r="P3298" s="39" t="str">
        <f>IF($A3298 = "", "", IF(OR(VLOOKUP($A3298,'Student reference sheet'!$A$2:$V$2400,8,FALSE) = "R",  VLOOKUP($A3298,'Student reference sheet'!$A$2:$V$2400,8,FALSE) = "L"), "X", ""))</f>
        <v/>
      </c>
      <c r="Q3298" s="39" t="str">
        <f>IF($A3298 ="", "", VLOOKUP($A3298, 'Student reference sheet'!$A$2:$V$2603,22,FALSE))</f>
        <v/>
      </c>
      <c r="R3298" s="39" t="str">
        <f>IF($A3298 &lt;&gt; "",VLOOKUP($A3298,'Student reference sheet'!$A$2:$V$2329, 5,FALSE), "")</f>
        <v/>
      </c>
      <c r="S3298" s="39" t="str">
        <f>IF($A3298 &lt;&gt; "",VLOOKUP($A3298,'Student reference sheet'!$A$2:$V$2329, 6,FALSE), "")</f>
        <v/>
      </c>
      <c r="T3298" s="30" t="str">
        <f>IF($A3298 = "","",
IF(VLOOKUP($A3298,'Student reference sheet'!$A$2:$V$2329, 10,FALSE) = "Y", "Hispanic",
IF(VLOOKUP($A3298,'Student reference sheet'!$A$2:$V$2329,11,FALSE) &lt;&gt; "",
IF(VLOOKUP($A3298,'Student reference sheet'!$A$2:$V$2329,11,FALSE) = "UNK", "Unknown", VLOOKUP(VALUE(VLOOKUP($A3298,'Student reference sheet'!$A$2:$V$2329,11,FALSE)),'Ethnicity Reference'!$A$2:$B$22,2,FALSE)),
IF(VLOOKUP($A3298,'Student reference sheet'!$A$2:$V$2329,9,FALSE) &lt;&gt; "", VLOOKUP(VALUE(VLOOKUP($A3298,'Student reference sheet'!$A$2:$V$2329,9,FALSE)),'Ethnicity Reference'!$A$2:$B$22,2,FALSE),"Unknown"))))</f>
        <v/>
      </c>
      <c r="U3298" s="35"/>
    </row>
    <row r="3299" spans="1:21" ht="15.75">
      <c r="A3299" s="47"/>
      <c r="B3299" s="33"/>
      <c r="C3299" s="39" t="str">
        <f>IF($A3299 &lt;&gt; "",VLOOKUP($A3299,'Student reference sheet'!$A$2:$V$2329, 3,FALSE), "")</f>
        <v/>
      </c>
      <c r="D3299" s="39" t="str">
        <f>IF($A3299 &lt;&gt; "",VLOOKUP($A3299,'Student reference sheet'!$A$2:$V$2329, 2,FALSE), "")</f>
        <v/>
      </c>
      <c r="E3299" s="35"/>
      <c r="F3299" s="34"/>
      <c r="G3299" s="40" t="str">
        <f t="shared" ca="1" si="156"/>
        <v/>
      </c>
      <c r="H3299" s="40" t="str">
        <f t="shared" ca="1" si="157"/>
        <v/>
      </c>
      <c r="I3299" s="36" t="str">
        <f>IF($A3299 = "", "",
IF(COUNTIF(MINIMUM_DAY_DATES[], Attendance!J3299) &gt; 0, VLOOKUP(Attendance!$G3299,MINIMUM_DAY_PERIOD_SCHEDULE[], 2,TRUE),
IF(COUNTIF(RALLY_DATES[], Attendance!J3299) &gt; 0, VLOOKUP(Attendance!$G3299,RALLY_PERIOD_SCHEDULE[], 2,TRUE),
IF(WEEKDAY(Attendance!$J3299) = 2,
       IF(COUNTIF(FINALS_WEEK_MONDAY_DATE[],Attendance!$J3299) &gt; 0, VLOOKUP(Attendance!$G3299,FINALS_WEEK_MONDAY_PERIOD_SCHEDULE[],2,TRUE),
       VLOOKUP(Attendance!$G3299,REGULAR_WEEK_SCHEDULE[],6,TRUE)),
IF(WEEKDAY($J3299) = 3,
       IF(COUNTIF(FINALS_WEEK_TUESDAY_DATE[],Attendance!$J3299) &gt; 0, VLOOKUP(Attendance!$G3299,FINALS_WEEK_TUESDAY_PERIOD_SCHEDULE[],2,TRUE),
       VLOOKUP(Attendance!$G3299,REGULAR_WEEK_SCHEDULE[[Tuesday]:[Period]],5,TRUE)),
IF(WEEKDAY(Attendance!$J3299) = 4,
        IF(COUNTIF(BLOCK_WEDNESDAY_DATES[],Attendance!$J3299) &gt; 0, VLOOKUP(Attendance!$G3299,BLOCK_WEDNESDAY_PERIOD_SCHEDULE[],2,TRUE),
        IF(COUNTIF(FINALS_WEEK_WEDNESDAY_DATE[],Attendance!$J3299) &gt; 0, VLOOKUP(Attendance!$G3299,FINALS_WEEK_WEDNESDAY_PERIOD_SCHEDULE[],2,TRUE),
       VLOOKUP(Attendance!$G3299,REGULAR_WEEK_SCHEDULE[[Wednesday]:[Period]],4,TRUE))),
IF(WEEKDAY($J3299) = 5,
       IF(COUNTIF(BLOCK_THURSDAY_DATES[],Attendance!$J3299) &gt; 0, VLOOKUP(Attendance!$G3299,BLOCK_THURSDAY_PERIOD_SCHEDULE[],2,TRUE),
       IF(COUNTIF(FINALS_WEEK_THURSDAY_DATE[],Attendance!$J3299) &gt; 0, VLOOKUP(Attendance!$G3299,FINALS_WEEK_THURSDAY_PERIOD_SCHEDULE[],2,TRUE),
       VLOOKUP(Attendance!$G3299,REGULAR_WEEK_SCHEDULE[[Thursday]:[Period]],3,TRUE))),
IF(WEEKDAY(Attendance!$J3299) = 6,
       IF(COUNTIF(FINALS_WEEK_FRIDAY_DATE[],Attendance!$J3299) &gt; 0, VLOOKUP(Attendance!$G3299,FINALS_WEEK_FRIDAY_PERIOD_SCHEDULE[],2,TRUE),
       VLOOKUP(Attendance!$G3299,REGULAR_WEEK_SCHEDULE[[Friday]:[Period]],2,TRUE))))))))))</f>
        <v/>
      </c>
      <c r="J3299" s="41" t="str">
        <f t="shared" ca="1" si="158"/>
        <v/>
      </c>
      <c r="K3299" s="41" t="str">
        <f>IF($A3299 &lt;&gt; "",VLOOKUP($A3299,'Student reference sheet'!$A$2:$V$2329, 7,FALSE), "")</f>
        <v/>
      </c>
      <c r="L3299" s="30" t="str">
        <f>IF($A3299 ="", "", VLOOKUP($A3299, 'Student reference sheet'!$A$2:$Z$2603,23,FALSE))</f>
        <v/>
      </c>
      <c r="M3299" s="30" t="str">
        <f>IF($A3299 ="", "", VLOOKUP($A3299, 'Student reference sheet'!$A$2:$Z$2603,24,FALSE))</f>
        <v/>
      </c>
      <c r="N3299" s="30" t="str">
        <f>IF($A3299 ="", "", VLOOKUP($A3299, 'Student reference sheet'!$A$2:$Z$2603,26,FALSE))</f>
        <v/>
      </c>
      <c r="O3299" s="30" t="str">
        <f>IF($A3299 ="", "", VLOOKUP($A3299, 'Student reference sheet'!$A$2:$Z$2603,25,FALSE))</f>
        <v/>
      </c>
      <c r="P3299" s="39" t="str">
        <f>IF($A3299 = "", "", IF(OR(VLOOKUP($A3299,'Student reference sheet'!$A$2:$V$2400,8,FALSE) = "R",  VLOOKUP($A3299,'Student reference sheet'!$A$2:$V$2400,8,FALSE) = "L"), "X", ""))</f>
        <v/>
      </c>
      <c r="Q3299" s="39" t="str">
        <f>IF($A3299 ="", "", VLOOKUP($A3299, 'Student reference sheet'!$A$2:$V$2603,22,FALSE))</f>
        <v/>
      </c>
      <c r="R3299" s="39" t="str">
        <f>IF($A3299 &lt;&gt; "",VLOOKUP($A3299,'Student reference sheet'!$A$2:$V$2329, 5,FALSE), "")</f>
        <v/>
      </c>
      <c r="S3299" s="39" t="str">
        <f>IF($A3299 &lt;&gt; "",VLOOKUP($A3299,'Student reference sheet'!$A$2:$V$2329, 6,FALSE), "")</f>
        <v/>
      </c>
      <c r="T3299" s="30" t="str">
        <f>IF($A3299 = "","",
IF(VLOOKUP($A3299,'Student reference sheet'!$A$2:$V$2329, 10,FALSE) = "Y", "Hispanic",
IF(VLOOKUP($A3299,'Student reference sheet'!$A$2:$V$2329,11,FALSE) &lt;&gt; "",
IF(VLOOKUP($A3299,'Student reference sheet'!$A$2:$V$2329,11,FALSE) = "UNK", "Unknown", VLOOKUP(VALUE(VLOOKUP($A3299,'Student reference sheet'!$A$2:$V$2329,11,FALSE)),'Ethnicity Reference'!$A$2:$B$22,2,FALSE)),
IF(VLOOKUP($A3299,'Student reference sheet'!$A$2:$V$2329,9,FALSE) &lt;&gt; "", VLOOKUP(VALUE(VLOOKUP($A3299,'Student reference sheet'!$A$2:$V$2329,9,FALSE)),'Ethnicity Reference'!$A$2:$B$22,2,FALSE),"Unknown"))))</f>
        <v/>
      </c>
      <c r="U3299" s="35"/>
    </row>
    <row r="3300" spans="1:21" ht="15.75">
      <c r="A3300" s="47"/>
      <c r="B3300" s="33"/>
      <c r="C3300" s="39" t="str">
        <f>IF($A3300 &lt;&gt; "",VLOOKUP($A3300,'Student reference sheet'!$A$2:$V$2329, 3,FALSE), "")</f>
        <v/>
      </c>
      <c r="D3300" s="39" t="str">
        <f>IF($A3300 &lt;&gt; "",VLOOKUP($A3300,'Student reference sheet'!$A$2:$V$2329, 2,FALSE), "")</f>
        <v/>
      </c>
      <c r="E3300" s="35"/>
      <c r="F3300" s="34"/>
      <c r="G3300" s="40" t="str">
        <f t="shared" ca="1" si="156"/>
        <v/>
      </c>
      <c r="H3300" s="40" t="str">
        <f t="shared" ca="1" si="157"/>
        <v/>
      </c>
      <c r="I3300" s="36" t="str">
        <f>IF($A3300 = "", "",
IF(COUNTIF(MINIMUM_DAY_DATES[], Attendance!J3300) &gt; 0, VLOOKUP(Attendance!$G3300,MINIMUM_DAY_PERIOD_SCHEDULE[], 2,TRUE),
IF(COUNTIF(RALLY_DATES[], Attendance!J3300) &gt; 0, VLOOKUP(Attendance!$G3300,RALLY_PERIOD_SCHEDULE[], 2,TRUE),
IF(WEEKDAY(Attendance!$J3300) = 2,
       IF(COUNTIF(FINALS_WEEK_MONDAY_DATE[],Attendance!$J3300) &gt; 0, VLOOKUP(Attendance!$G3300,FINALS_WEEK_MONDAY_PERIOD_SCHEDULE[],2,TRUE),
       VLOOKUP(Attendance!$G3300,REGULAR_WEEK_SCHEDULE[],6,TRUE)),
IF(WEEKDAY($J3300) = 3,
       IF(COUNTIF(FINALS_WEEK_TUESDAY_DATE[],Attendance!$J3300) &gt; 0, VLOOKUP(Attendance!$G3300,FINALS_WEEK_TUESDAY_PERIOD_SCHEDULE[],2,TRUE),
       VLOOKUP(Attendance!$G3300,REGULAR_WEEK_SCHEDULE[[Tuesday]:[Period]],5,TRUE)),
IF(WEEKDAY(Attendance!$J3300) = 4,
        IF(COUNTIF(BLOCK_WEDNESDAY_DATES[],Attendance!$J3300) &gt; 0, VLOOKUP(Attendance!$G3300,BLOCK_WEDNESDAY_PERIOD_SCHEDULE[],2,TRUE),
        IF(COUNTIF(FINALS_WEEK_WEDNESDAY_DATE[],Attendance!$J3300) &gt; 0, VLOOKUP(Attendance!$G3300,FINALS_WEEK_WEDNESDAY_PERIOD_SCHEDULE[],2,TRUE),
       VLOOKUP(Attendance!$G3300,REGULAR_WEEK_SCHEDULE[[Wednesday]:[Period]],4,TRUE))),
IF(WEEKDAY($J3300) = 5,
       IF(COUNTIF(BLOCK_THURSDAY_DATES[],Attendance!$J3300) &gt; 0, VLOOKUP(Attendance!$G3300,BLOCK_THURSDAY_PERIOD_SCHEDULE[],2,TRUE),
       IF(COUNTIF(FINALS_WEEK_THURSDAY_DATE[],Attendance!$J3300) &gt; 0, VLOOKUP(Attendance!$G3300,FINALS_WEEK_THURSDAY_PERIOD_SCHEDULE[],2,TRUE),
       VLOOKUP(Attendance!$G3300,REGULAR_WEEK_SCHEDULE[[Thursday]:[Period]],3,TRUE))),
IF(WEEKDAY(Attendance!$J3300) = 6,
       IF(COUNTIF(FINALS_WEEK_FRIDAY_DATE[],Attendance!$J3300) &gt; 0, VLOOKUP(Attendance!$G3300,FINALS_WEEK_FRIDAY_PERIOD_SCHEDULE[],2,TRUE),
       VLOOKUP(Attendance!$G3300,REGULAR_WEEK_SCHEDULE[[Friday]:[Period]],2,TRUE))))))))))</f>
        <v/>
      </c>
      <c r="J3300" s="41" t="str">
        <f t="shared" ca="1" si="158"/>
        <v/>
      </c>
      <c r="K3300" s="41" t="str">
        <f>IF($A3300 &lt;&gt; "",VLOOKUP($A3300,'Student reference sheet'!$A$2:$V$2329, 7,FALSE), "")</f>
        <v/>
      </c>
      <c r="L3300" s="30" t="str">
        <f>IF($A3300 ="", "", VLOOKUP($A3300, 'Student reference sheet'!$A$2:$Z$2603,23,FALSE))</f>
        <v/>
      </c>
      <c r="M3300" s="30" t="str">
        <f>IF($A3300 ="", "", VLOOKUP($A3300, 'Student reference sheet'!$A$2:$Z$2603,24,FALSE))</f>
        <v/>
      </c>
      <c r="N3300" s="30" t="str">
        <f>IF($A3300 ="", "", VLOOKUP($A3300, 'Student reference sheet'!$A$2:$Z$2603,26,FALSE))</f>
        <v/>
      </c>
      <c r="O3300" s="30" t="str">
        <f>IF($A3300 ="", "", VLOOKUP($A3300, 'Student reference sheet'!$A$2:$Z$2603,25,FALSE))</f>
        <v/>
      </c>
      <c r="P3300" s="39" t="str">
        <f>IF($A3300 = "", "", IF(OR(VLOOKUP($A3300,'Student reference sheet'!$A$2:$V$2400,8,FALSE) = "R",  VLOOKUP($A3300,'Student reference sheet'!$A$2:$V$2400,8,FALSE) = "L"), "X", ""))</f>
        <v/>
      </c>
      <c r="Q3300" s="39" t="str">
        <f>IF($A3300 ="", "", VLOOKUP($A3300, 'Student reference sheet'!$A$2:$V$2603,22,FALSE))</f>
        <v/>
      </c>
      <c r="R3300" s="39" t="str">
        <f>IF($A3300 &lt;&gt; "",VLOOKUP($A3300,'Student reference sheet'!$A$2:$V$2329, 5,FALSE), "")</f>
        <v/>
      </c>
      <c r="S3300" s="39" t="str">
        <f>IF($A3300 &lt;&gt; "",VLOOKUP($A3300,'Student reference sheet'!$A$2:$V$2329, 6,FALSE), "")</f>
        <v/>
      </c>
      <c r="T3300" s="30" t="str">
        <f>IF($A3300 = "","",
IF(VLOOKUP($A3300,'Student reference sheet'!$A$2:$V$2329, 10,FALSE) = "Y", "Hispanic",
IF(VLOOKUP($A3300,'Student reference sheet'!$A$2:$V$2329,11,FALSE) &lt;&gt; "",
IF(VLOOKUP($A3300,'Student reference sheet'!$A$2:$V$2329,11,FALSE) = "UNK", "Unknown", VLOOKUP(VALUE(VLOOKUP($A3300,'Student reference sheet'!$A$2:$V$2329,11,FALSE)),'Ethnicity Reference'!$A$2:$B$22,2,FALSE)),
IF(VLOOKUP($A3300,'Student reference sheet'!$A$2:$V$2329,9,FALSE) &lt;&gt; "", VLOOKUP(VALUE(VLOOKUP($A3300,'Student reference sheet'!$A$2:$V$2329,9,FALSE)),'Ethnicity Reference'!$A$2:$B$22,2,FALSE),"Unknown"))))</f>
        <v/>
      </c>
      <c r="U3300" s="35"/>
    </row>
    <row r="3301" spans="1:21" ht="15.75">
      <c r="A3301" s="47"/>
      <c r="B3301" s="33"/>
      <c r="C3301" s="39" t="str">
        <f>IF($A3301 &lt;&gt; "",VLOOKUP($A3301,'Student reference sheet'!$A$2:$V$2329, 3,FALSE), "")</f>
        <v/>
      </c>
      <c r="D3301" s="39" t="str">
        <f>IF($A3301 &lt;&gt; "",VLOOKUP($A3301,'Student reference sheet'!$A$2:$V$2329, 2,FALSE), "")</f>
        <v/>
      </c>
      <c r="E3301" s="35"/>
      <c r="F3301" s="34"/>
      <c r="G3301" s="40" t="str">
        <f t="shared" ca="1" si="156"/>
        <v/>
      </c>
      <c r="H3301" s="40" t="str">
        <f t="shared" ca="1" si="157"/>
        <v/>
      </c>
      <c r="I3301" s="36" t="str">
        <f>IF($A3301 = "", "",
IF(COUNTIF(MINIMUM_DAY_DATES[], Attendance!J3301) &gt; 0, VLOOKUP(Attendance!$G3301,MINIMUM_DAY_PERIOD_SCHEDULE[], 2,TRUE),
IF(COUNTIF(RALLY_DATES[], Attendance!J3301) &gt; 0, VLOOKUP(Attendance!$G3301,RALLY_PERIOD_SCHEDULE[], 2,TRUE),
IF(WEEKDAY(Attendance!$J3301) = 2,
       IF(COUNTIF(FINALS_WEEK_MONDAY_DATE[],Attendance!$J3301) &gt; 0, VLOOKUP(Attendance!$G3301,FINALS_WEEK_MONDAY_PERIOD_SCHEDULE[],2,TRUE),
       VLOOKUP(Attendance!$G3301,REGULAR_WEEK_SCHEDULE[],6,TRUE)),
IF(WEEKDAY($J3301) = 3,
       IF(COUNTIF(FINALS_WEEK_TUESDAY_DATE[],Attendance!$J3301) &gt; 0, VLOOKUP(Attendance!$G3301,FINALS_WEEK_TUESDAY_PERIOD_SCHEDULE[],2,TRUE),
       VLOOKUP(Attendance!$G3301,REGULAR_WEEK_SCHEDULE[[Tuesday]:[Period]],5,TRUE)),
IF(WEEKDAY(Attendance!$J3301) = 4,
        IF(COUNTIF(BLOCK_WEDNESDAY_DATES[],Attendance!$J3301) &gt; 0, VLOOKUP(Attendance!$G3301,BLOCK_WEDNESDAY_PERIOD_SCHEDULE[],2,TRUE),
        IF(COUNTIF(FINALS_WEEK_WEDNESDAY_DATE[],Attendance!$J3301) &gt; 0, VLOOKUP(Attendance!$G3301,FINALS_WEEK_WEDNESDAY_PERIOD_SCHEDULE[],2,TRUE),
       VLOOKUP(Attendance!$G3301,REGULAR_WEEK_SCHEDULE[[Wednesday]:[Period]],4,TRUE))),
IF(WEEKDAY($J3301) = 5,
       IF(COUNTIF(BLOCK_THURSDAY_DATES[],Attendance!$J3301) &gt; 0, VLOOKUP(Attendance!$G3301,BLOCK_THURSDAY_PERIOD_SCHEDULE[],2,TRUE),
       IF(COUNTIF(FINALS_WEEK_THURSDAY_DATE[],Attendance!$J3301) &gt; 0, VLOOKUP(Attendance!$G3301,FINALS_WEEK_THURSDAY_PERIOD_SCHEDULE[],2,TRUE),
       VLOOKUP(Attendance!$G3301,REGULAR_WEEK_SCHEDULE[[Thursday]:[Period]],3,TRUE))),
IF(WEEKDAY(Attendance!$J3301) = 6,
       IF(COUNTIF(FINALS_WEEK_FRIDAY_DATE[],Attendance!$J3301) &gt; 0, VLOOKUP(Attendance!$G3301,FINALS_WEEK_FRIDAY_PERIOD_SCHEDULE[],2,TRUE),
       VLOOKUP(Attendance!$G3301,REGULAR_WEEK_SCHEDULE[[Friday]:[Period]],2,TRUE))))))))))</f>
        <v/>
      </c>
      <c r="J3301" s="41" t="str">
        <f t="shared" ca="1" si="158"/>
        <v/>
      </c>
      <c r="K3301" s="41" t="str">
        <f>IF($A3301 &lt;&gt; "",VLOOKUP($A3301,'Student reference sheet'!$A$2:$V$2329, 7,FALSE), "")</f>
        <v/>
      </c>
      <c r="L3301" s="30" t="str">
        <f>IF($A3301 ="", "", VLOOKUP($A3301, 'Student reference sheet'!$A$2:$Z$2603,23,FALSE))</f>
        <v/>
      </c>
      <c r="M3301" s="30" t="str">
        <f>IF($A3301 ="", "", VLOOKUP($A3301, 'Student reference sheet'!$A$2:$Z$2603,24,FALSE))</f>
        <v/>
      </c>
      <c r="N3301" s="30" t="str">
        <f>IF($A3301 ="", "", VLOOKUP($A3301, 'Student reference sheet'!$A$2:$Z$2603,26,FALSE))</f>
        <v/>
      </c>
      <c r="O3301" s="30" t="str">
        <f>IF($A3301 ="", "", VLOOKUP($A3301, 'Student reference sheet'!$A$2:$Z$2603,25,FALSE))</f>
        <v/>
      </c>
      <c r="P3301" s="39" t="str">
        <f>IF($A3301 = "", "", IF(OR(VLOOKUP($A3301,'Student reference sheet'!$A$2:$V$2400,8,FALSE) = "R",  VLOOKUP($A3301,'Student reference sheet'!$A$2:$V$2400,8,FALSE) = "L"), "X", ""))</f>
        <v/>
      </c>
      <c r="Q3301" s="39" t="str">
        <f>IF($A3301 ="", "", VLOOKUP($A3301, 'Student reference sheet'!$A$2:$V$2603,22,FALSE))</f>
        <v/>
      </c>
      <c r="R3301" s="39" t="str">
        <f>IF($A3301 &lt;&gt; "",VLOOKUP($A3301,'Student reference sheet'!$A$2:$V$2329, 5,FALSE), "")</f>
        <v/>
      </c>
      <c r="S3301" s="39" t="str">
        <f>IF($A3301 &lt;&gt; "",VLOOKUP($A3301,'Student reference sheet'!$A$2:$V$2329, 6,FALSE), "")</f>
        <v/>
      </c>
      <c r="T3301" s="30" t="str">
        <f>IF($A3301 = "","",
IF(VLOOKUP($A3301,'Student reference sheet'!$A$2:$V$2329, 10,FALSE) = "Y", "Hispanic",
IF(VLOOKUP($A3301,'Student reference sheet'!$A$2:$V$2329,11,FALSE) &lt;&gt; "",
IF(VLOOKUP($A3301,'Student reference sheet'!$A$2:$V$2329,11,FALSE) = "UNK", "Unknown", VLOOKUP(VALUE(VLOOKUP($A3301,'Student reference sheet'!$A$2:$V$2329,11,FALSE)),'Ethnicity Reference'!$A$2:$B$22,2,FALSE)),
IF(VLOOKUP($A3301,'Student reference sheet'!$A$2:$V$2329,9,FALSE) &lt;&gt; "", VLOOKUP(VALUE(VLOOKUP($A3301,'Student reference sheet'!$A$2:$V$2329,9,FALSE)),'Ethnicity Reference'!$A$2:$B$22,2,FALSE),"Unknown"))))</f>
        <v/>
      </c>
      <c r="U3301" s="35"/>
    </row>
    <row r="3302" spans="1:21" ht="15.75">
      <c r="A3302" s="47"/>
      <c r="B3302" s="33"/>
      <c r="C3302" s="39" t="str">
        <f>IF($A3302 &lt;&gt; "",VLOOKUP($A3302,'Student reference sheet'!$A$2:$V$2329, 3,FALSE), "")</f>
        <v/>
      </c>
      <c r="D3302" s="39" t="str">
        <f>IF($A3302 &lt;&gt; "",VLOOKUP($A3302,'Student reference sheet'!$A$2:$V$2329, 2,FALSE), "")</f>
        <v/>
      </c>
      <c r="E3302" s="35"/>
      <c r="F3302" s="34"/>
      <c r="G3302" s="40" t="str">
        <f t="shared" ca="1" si="156"/>
        <v/>
      </c>
      <c r="H3302" s="40" t="str">
        <f t="shared" ca="1" si="157"/>
        <v/>
      </c>
      <c r="I3302" s="36" t="str">
        <f>IF($A3302 = "", "",
IF(COUNTIF(MINIMUM_DAY_DATES[], Attendance!J3302) &gt; 0, VLOOKUP(Attendance!$G3302,MINIMUM_DAY_PERIOD_SCHEDULE[], 2,TRUE),
IF(COUNTIF(RALLY_DATES[], Attendance!J3302) &gt; 0, VLOOKUP(Attendance!$G3302,RALLY_PERIOD_SCHEDULE[], 2,TRUE),
IF(WEEKDAY(Attendance!$J3302) = 2,
       IF(COUNTIF(FINALS_WEEK_MONDAY_DATE[],Attendance!$J3302) &gt; 0, VLOOKUP(Attendance!$G3302,FINALS_WEEK_MONDAY_PERIOD_SCHEDULE[],2,TRUE),
       VLOOKUP(Attendance!$G3302,REGULAR_WEEK_SCHEDULE[],6,TRUE)),
IF(WEEKDAY($J3302) = 3,
       IF(COUNTIF(FINALS_WEEK_TUESDAY_DATE[],Attendance!$J3302) &gt; 0, VLOOKUP(Attendance!$G3302,FINALS_WEEK_TUESDAY_PERIOD_SCHEDULE[],2,TRUE),
       VLOOKUP(Attendance!$G3302,REGULAR_WEEK_SCHEDULE[[Tuesday]:[Period]],5,TRUE)),
IF(WEEKDAY(Attendance!$J3302) = 4,
        IF(COUNTIF(BLOCK_WEDNESDAY_DATES[],Attendance!$J3302) &gt; 0, VLOOKUP(Attendance!$G3302,BLOCK_WEDNESDAY_PERIOD_SCHEDULE[],2,TRUE),
        IF(COUNTIF(FINALS_WEEK_WEDNESDAY_DATE[],Attendance!$J3302) &gt; 0, VLOOKUP(Attendance!$G3302,FINALS_WEEK_WEDNESDAY_PERIOD_SCHEDULE[],2,TRUE),
       VLOOKUP(Attendance!$G3302,REGULAR_WEEK_SCHEDULE[[Wednesday]:[Period]],4,TRUE))),
IF(WEEKDAY($J3302) = 5,
       IF(COUNTIF(BLOCK_THURSDAY_DATES[],Attendance!$J3302) &gt; 0, VLOOKUP(Attendance!$G3302,BLOCK_THURSDAY_PERIOD_SCHEDULE[],2,TRUE),
       IF(COUNTIF(FINALS_WEEK_THURSDAY_DATE[],Attendance!$J3302) &gt; 0, VLOOKUP(Attendance!$G3302,FINALS_WEEK_THURSDAY_PERIOD_SCHEDULE[],2,TRUE),
       VLOOKUP(Attendance!$G3302,REGULAR_WEEK_SCHEDULE[[Thursday]:[Period]],3,TRUE))),
IF(WEEKDAY(Attendance!$J3302) = 6,
       IF(COUNTIF(FINALS_WEEK_FRIDAY_DATE[],Attendance!$J3302) &gt; 0, VLOOKUP(Attendance!$G3302,FINALS_WEEK_FRIDAY_PERIOD_SCHEDULE[],2,TRUE),
       VLOOKUP(Attendance!$G3302,REGULAR_WEEK_SCHEDULE[[Friday]:[Period]],2,TRUE))))))))))</f>
        <v/>
      </c>
      <c r="J3302" s="41" t="str">
        <f t="shared" ca="1" si="158"/>
        <v/>
      </c>
      <c r="K3302" s="41" t="str">
        <f>IF($A3302 &lt;&gt; "",VLOOKUP($A3302,'Student reference sheet'!$A$2:$V$2329, 7,FALSE), "")</f>
        <v/>
      </c>
      <c r="L3302" s="30" t="str">
        <f>IF($A3302 ="", "", VLOOKUP($A3302, 'Student reference sheet'!$A$2:$Z$2603,23,FALSE))</f>
        <v/>
      </c>
      <c r="M3302" s="30" t="str">
        <f>IF($A3302 ="", "", VLOOKUP($A3302, 'Student reference sheet'!$A$2:$Z$2603,24,FALSE))</f>
        <v/>
      </c>
      <c r="N3302" s="30" t="str">
        <f>IF($A3302 ="", "", VLOOKUP($A3302, 'Student reference sheet'!$A$2:$Z$2603,26,FALSE))</f>
        <v/>
      </c>
      <c r="O3302" s="30" t="str">
        <f>IF($A3302 ="", "", VLOOKUP($A3302, 'Student reference sheet'!$A$2:$Z$2603,25,FALSE))</f>
        <v/>
      </c>
      <c r="P3302" s="39" t="str">
        <f>IF($A3302 = "", "", IF(OR(VLOOKUP($A3302,'Student reference sheet'!$A$2:$V$2400,8,FALSE) = "R",  VLOOKUP($A3302,'Student reference sheet'!$A$2:$V$2400,8,FALSE) = "L"), "X", ""))</f>
        <v/>
      </c>
      <c r="Q3302" s="39" t="str">
        <f>IF($A3302 ="", "", VLOOKUP($A3302, 'Student reference sheet'!$A$2:$V$2603,22,FALSE))</f>
        <v/>
      </c>
      <c r="R3302" s="39" t="str">
        <f>IF($A3302 &lt;&gt; "",VLOOKUP($A3302,'Student reference sheet'!$A$2:$V$2329, 5,FALSE), "")</f>
        <v/>
      </c>
      <c r="S3302" s="39" t="str">
        <f>IF($A3302 &lt;&gt; "",VLOOKUP($A3302,'Student reference sheet'!$A$2:$V$2329, 6,FALSE), "")</f>
        <v/>
      </c>
      <c r="T3302" s="30" t="str">
        <f>IF($A3302 = "","",
IF(VLOOKUP($A3302,'Student reference sheet'!$A$2:$V$2329, 10,FALSE) = "Y", "Hispanic",
IF(VLOOKUP($A3302,'Student reference sheet'!$A$2:$V$2329,11,FALSE) &lt;&gt; "",
IF(VLOOKUP($A3302,'Student reference sheet'!$A$2:$V$2329,11,FALSE) = "UNK", "Unknown", VLOOKUP(VALUE(VLOOKUP($A3302,'Student reference sheet'!$A$2:$V$2329,11,FALSE)),'Ethnicity Reference'!$A$2:$B$22,2,FALSE)),
IF(VLOOKUP($A3302,'Student reference sheet'!$A$2:$V$2329,9,FALSE) &lt;&gt; "", VLOOKUP(VALUE(VLOOKUP($A3302,'Student reference sheet'!$A$2:$V$2329,9,FALSE)),'Ethnicity Reference'!$A$2:$B$22,2,FALSE),"Unknown"))))</f>
        <v/>
      </c>
      <c r="U3302" s="35"/>
    </row>
    <row r="3303" spans="1:21" ht="15.75">
      <c r="A3303" s="47"/>
      <c r="B3303" s="33"/>
      <c r="C3303" s="39" t="str">
        <f>IF($A3303 &lt;&gt; "",VLOOKUP($A3303,'Student reference sheet'!$A$2:$V$2329, 3,FALSE), "")</f>
        <v/>
      </c>
      <c r="D3303" s="39" t="str">
        <f>IF($A3303 &lt;&gt; "",VLOOKUP($A3303,'Student reference sheet'!$A$2:$V$2329, 2,FALSE), "")</f>
        <v/>
      </c>
      <c r="E3303" s="35"/>
      <c r="F3303" s="34"/>
      <c r="G3303" s="40" t="str">
        <f t="shared" ca="1" si="156"/>
        <v/>
      </c>
      <c r="H3303" s="40" t="str">
        <f t="shared" ca="1" si="157"/>
        <v/>
      </c>
      <c r="I3303" s="36" t="str">
        <f>IF($A3303 = "", "",
IF(COUNTIF(MINIMUM_DAY_DATES[], Attendance!J3303) &gt; 0, VLOOKUP(Attendance!$G3303,MINIMUM_DAY_PERIOD_SCHEDULE[], 2,TRUE),
IF(COUNTIF(RALLY_DATES[], Attendance!J3303) &gt; 0, VLOOKUP(Attendance!$G3303,RALLY_PERIOD_SCHEDULE[], 2,TRUE),
IF(WEEKDAY(Attendance!$J3303) = 2,
       IF(COUNTIF(FINALS_WEEK_MONDAY_DATE[],Attendance!$J3303) &gt; 0, VLOOKUP(Attendance!$G3303,FINALS_WEEK_MONDAY_PERIOD_SCHEDULE[],2,TRUE),
       VLOOKUP(Attendance!$G3303,REGULAR_WEEK_SCHEDULE[],6,TRUE)),
IF(WEEKDAY($J3303) = 3,
       IF(COUNTIF(FINALS_WEEK_TUESDAY_DATE[],Attendance!$J3303) &gt; 0, VLOOKUP(Attendance!$G3303,FINALS_WEEK_TUESDAY_PERIOD_SCHEDULE[],2,TRUE),
       VLOOKUP(Attendance!$G3303,REGULAR_WEEK_SCHEDULE[[Tuesday]:[Period]],5,TRUE)),
IF(WEEKDAY(Attendance!$J3303) = 4,
        IF(COUNTIF(BLOCK_WEDNESDAY_DATES[],Attendance!$J3303) &gt; 0, VLOOKUP(Attendance!$G3303,BLOCK_WEDNESDAY_PERIOD_SCHEDULE[],2,TRUE),
        IF(COUNTIF(FINALS_WEEK_WEDNESDAY_DATE[],Attendance!$J3303) &gt; 0, VLOOKUP(Attendance!$G3303,FINALS_WEEK_WEDNESDAY_PERIOD_SCHEDULE[],2,TRUE),
       VLOOKUP(Attendance!$G3303,REGULAR_WEEK_SCHEDULE[[Wednesday]:[Period]],4,TRUE))),
IF(WEEKDAY($J3303) = 5,
       IF(COUNTIF(BLOCK_THURSDAY_DATES[],Attendance!$J3303) &gt; 0, VLOOKUP(Attendance!$G3303,BLOCK_THURSDAY_PERIOD_SCHEDULE[],2,TRUE),
       IF(COUNTIF(FINALS_WEEK_THURSDAY_DATE[],Attendance!$J3303) &gt; 0, VLOOKUP(Attendance!$G3303,FINALS_WEEK_THURSDAY_PERIOD_SCHEDULE[],2,TRUE),
       VLOOKUP(Attendance!$G3303,REGULAR_WEEK_SCHEDULE[[Thursday]:[Period]],3,TRUE))),
IF(WEEKDAY(Attendance!$J3303) = 6,
       IF(COUNTIF(FINALS_WEEK_FRIDAY_DATE[],Attendance!$J3303) &gt; 0, VLOOKUP(Attendance!$G3303,FINALS_WEEK_FRIDAY_PERIOD_SCHEDULE[],2,TRUE),
       VLOOKUP(Attendance!$G3303,REGULAR_WEEK_SCHEDULE[[Friday]:[Period]],2,TRUE))))))))))</f>
        <v/>
      </c>
      <c r="J3303" s="41" t="str">
        <f t="shared" ca="1" si="158"/>
        <v/>
      </c>
      <c r="K3303" s="41" t="str">
        <f>IF($A3303 &lt;&gt; "",VLOOKUP($A3303,'Student reference sheet'!$A$2:$V$2329, 7,FALSE), "")</f>
        <v/>
      </c>
      <c r="L3303" s="30" t="str">
        <f>IF($A3303 ="", "", VLOOKUP($A3303, 'Student reference sheet'!$A$2:$Z$2603,23,FALSE))</f>
        <v/>
      </c>
      <c r="M3303" s="30" t="str">
        <f>IF($A3303 ="", "", VLOOKUP($A3303, 'Student reference sheet'!$A$2:$Z$2603,24,FALSE))</f>
        <v/>
      </c>
      <c r="N3303" s="30" t="str">
        <f>IF($A3303 ="", "", VLOOKUP($A3303, 'Student reference sheet'!$A$2:$Z$2603,26,FALSE))</f>
        <v/>
      </c>
      <c r="O3303" s="30" t="str">
        <f>IF($A3303 ="", "", VLOOKUP($A3303, 'Student reference sheet'!$A$2:$Z$2603,25,FALSE))</f>
        <v/>
      </c>
      <c r="P3303" s="39" t="str">
        <f>IF($A3303 = "", "", IF(OR(VLOOKUP($A3303,'Student reference sheet'!$A$2:$V$2400,8,FALSE) = "R",  VLOOKUP($A3303,'Student reference sheet'!$A$2:$V$2400,8,FALSE) = "L"), "X", ""))</f>
        <v/>
      </c>
      <c r="Q3303" s="39" t="str">
        <f>IF($A3303 ="", "", VLOOKUP($A3303, 'Student reference sheet'!$A$2:$V$2603,22,FALSE))</f>
        <v/>
      </c>
      <c r="R3303" s="39" t="str">
        <f>IF($A3303 &lt;&gt; "",VLOOKUP($A3303,'Student reference sheet'!$A$2:$V$2329, 5,FALSE), "")</f>
        <v/>
      </c>
      <c r="S3303" s="39" t="str">
        <f>IF($A3303 &lt;&gt; "",VLOOKUP($A3303,'Student reference sheet'!$A$2:$V$2329, 6,FALSE), "")</f>
        <v/>
      </c>
      <c r="T3303" s="30" t="str">
        <f>IF($A3303 = "","",
IF(VLOOKUP($A3303,'Student reference sheet'!$A$2:$V$2329, 10,FALSE) = "Y", "Hispanic",
IF(VLOOKUP($A3303,'Student reference sheet'!$A$2:$V$2329,11,FALSE) &lt;&gt; "",
IF(VLOOKUP($A3303,'Student reference sheet'!$A$2:$V$2329,11,FALSE) = "UNK", "Unknown", VLOOKUP(VALUE(VLOOKUP($A3303,'Student reference sheet'!$A$2:$V$2329,11,FALSE)),'Ethnicity Reference'!$A$2:$B$22,2,FALSE)),
IF(VLOOKUP($A3303,'Student reference sheet'!$A$2:$V$2329,9,FALSE) &lt;&gt; "", VLOOKUP(VALUE(VLOOKUP($A3303,'Student reference sheet'!$A$2:$V$2329,9,FALSE)),'Ethnicity Reference'!$A$2:$B$22,2,FALSE),"Unknown"))))</f>
        <v/>
      </c>
      <c r="U3303" s="35"/>
    </row>
    <row r="3304" spans="1:21" ht="15.75">
      <c r="A3304" s="47"/>
      <c r="B3304" s="33"/>
      <c r="C3304" s="39" t="str">
        <f>IF($A3304 &lt;&gt; "",VLOOKUP($A3304,'Student reference sheet'!$A$2:$V$2329, 3,FALSE), "")</f>
        <v/>
      </c>
      <c r="D3304" s="39" t="str">
        <f>IF($A3304 &lt;&gt; "",VLOOKUP($A3304,'Student reference sheet'!$A$2:$V$2329, 2,FALSE), "")</f>
        <v/>
      </c>
      <c r="E3304" s="35"/>
      <c r="F3304" s="34"/>
      <c r="G3304" s="40" t="str">
        <f t="shared" ca="1" si="156"/>
        <v/>
      </c>
      <c r="H3304" s="40" t="str">
        <f t="shared" ca="1" si="157"/>
        <v/>
      </c>
      <c r="I3304" s="36" t="str">
        <f>IF($A3304 = "", "",
IF(COUNTIF(MINIMUM_DAY_DATES[], Attendance!J3304) &gt; 0, VLOOKUP(Attendance!$G3304,MINIMUM_DAY_PERIOD_SCHEDULE[], 2,TRUE),
IF(COUNTIF(RALLY_DATES[], Attendance!J3304) &gt; 0, VLOOKUP(Attendance!$G3304,RALLY_PERIOD_SCHEDULE[], 2,TRUE),
IF(WEEKDAY(Attendance!$J3304) = 2,
       IF(COUNTIF(FINALS_WEEK_MONDAY_DATE[],Attendance!$J3304) &gt; 0, VLOOKUP(Attendance!$G3304,FINALS_WEEK_MONDAY_PERIOD_SCHEDULE[],2,TRUE),
       VLOOKUP(Attendance!$G3304,REGULAR_WEEK_SCHEDULE[],6,TRUE)),
IF(WEEKDAY($J3304) = 3,
       IF(COUNTIF(FINALS_WEEK_TUESDAY_DATE[],Attendance!$J3304) &gt; 0, VLOOKUP(Attendance!$G3304,FINALS_WEEK_TUESDAY_PERIOD_SCHEDULE[],2,TRUE),
       VLOOKUP(Attendance!$G3304,REGULAR_WEEK_SCHEDULE[[Tuesday]:[Period]],5,TRUE)),
IF(WEEKDAY(Attendance!$J3304) = 4,
        IF(COUNTIF(BLOCK_WEDNESDAY_DATES[],Attendance!$J3304) &gt; 0, VLOOKUP(Attendance!$G3304,BLOCK_WEDNESDAY_PERIOD_SCHEDULE[],2,TRUE),
        IF(COUNTIF(FINALS_WEEK_WEDNESDAY_DATE[],Attendance!$J3304) &gt; 0, VLOOKUP(Attendance!$G3304,FINALS_WEEK_WEDNESDAY_PERIOD_SCHEDULE[],2,TRUE),
       VLOOKUP(Attendance!$G3304,REGULAR_WEEK_SCHEDULE[[Wednesday]:[Period]],4,TRUE))),
IF(WEEKDAY($J3304) = 5,
       IF(COUNTIF(BLOCK_THURSDAY_DATES[],Attendance!$J3304) &gt; 0, VLOOKUP(Attendance!$G3304,BLOCK_THURSDAY_PERIOD_SCHEDULE[],2,TRUE),
       IF(COUNTIF(FINALS_WEEK_THURSDAY_DATE[],Attendance!$J3304) &gt; 0, VLOOKUP(Attendance!$G3304,FINALS_WEEK_THURSDAY_PERIOD_SCHEDULE[],2,TRUE),
       VLOOKUP(Attendance!$G3304,REGULAR_WEEK_SCHEDULE[[Thursday]:[Period]],3,TRUE))),
IF(WEEKDAY(Attendance!$J3304) = 6,
       IF(COUNTIF(FINALS_WEEK_FRIDAY_DATE[],Attendance!$J3304) &gt; 0, VLOOKUP(Attendance!$G3304,FINALS_WEEK_FRIDAY_PERIOD_SCHEDULE[],2,TRUE),
       VLOOKUP(Attendance!$G3304,REGULAR_WEEK_SCHEDULE[[Friday]:[Period]],2,TRUE))))))))))</f>
        <v/>
      </c>
      <c r="J3304" s="41" t="str">
        <f t="shared" ca="1" si="158"/>
        <v/>
      </c>
      <c r="K3304" s="41" t="str">
        <f>IF($A3304 &lt;&gt; "",VLOOKUP($A3304,'Student reference sheet'!$A$2:$V$2329, 7,FALSE), "")</f>
        <v/>
      </c>
      <c r="L3304" s="30" t="str">
        <f>IF($A3304 ="", "", VLOOKUP($A3304, 'Student reference sheet'!$A$2:$Z$2603,23,FALSE))</f>
        <v/>
      </c>
      <c r="M3304" s="30" t="str">
        <f>IF($A3304 ="", "", VLOOKUP($A3304, 'Student reference sheet'!$A$2:$Z$2603,24,FALSE))</f>
        <v/>
      </c>
      <c r="N3304" s="30" t="str">
        <f>IF($A3304 ="", "", VLOOKUP($A3304, 'Student reference sheet'!$A$2:$Z$2603,26,FALSE))</f>
        <v/>
      </c>
      <c r="O3304" s="30" t="str">
        <f>IF($A3304 ="", "", VLOOKUP($A3304, 'Student reference sheet'!$A$2:$Z$2603,25,FALSE))</f>
        <v/>
      </c>
      <c r="P3304" s="39" t="str">
        <f>IF($A3304 = "", "", IF(OR(VLOOKUP($A3304,'Student reference sheet'!$A$2:$V$2400,8,FALSE) = "R",  VLOOKUP($A3304,'Student reference sheet'!$A$2:$V$2400,8,FALSE) = "L"), "X", ""))</f>
        <v/>
      </c>
      <c r="Q3304" s="39" t="str">
        <f>IF($A3304 ="", "", VLOOKUP($A3304, 'Student reference sheet'!$A$2:$V$2603,22,FALSE))</f>
        <v/>
      </c>
      <c r="R3304" s="39" t="str">
        <f>IF($A3304 &lt;&gt; "",VLOOKUP($A3304,'Student reference sheet'!$A$2:$V$2329, 5,FALSE), "")</f>
        <v/>
      </c>
      <c r="S3304" s="39" t="str">
        <f>IF($A3304 &lt;&gt; "",VLOOKUP($A3304,'Student reference sheet'!$A$2:$V$2329, 6,FALSE), "")</f>
        <v/>
      </c>
      <c r="T3304" s="30" t="str">
        <f>IF($A3304 = "","",
IF(VLOOKUP($A3304,'Student reference sheet'!$A$2:$V$2329, 10,FALSE) = "Y", "Hispanic",
IF(VLOOKUP($A3304,'Student reference sheet'!$A$2:$V$2329,11,FALSE) &lt;&gt; "",
IF(VLOOKUP($A3304,'Student reference sheet'!$A$2:$V$2329,11,FALSE) = "UNK", "Unknown", VLOOKUP(VALUE(VLOOKUP($A3304,'Student reference sheet'!$A$2:$V$2329,11,FALSE)),'Ethnicity Reference'!$A$2:$B$22,2,FALSE)),
IF(VLOOKUP($A3304,'Student reference sheet'!$A$2:$V$2329,9,FALSE) &lt;&gt; "", VLOOKUP(VALUE(VLOOKUP($A3304,'Student reference sheet'!$A$2:$V$2329,9,FALSE)),'Ethnicity Reference'!$A$2:$B$22,2,FALSE),"Unknown"))))</f>
        <v/>
      </c>
      <c r="U3304" s="35"/>
    </row>
    <row r="3305" spans="1:21" ht="15.75">
      <c r="A3305" s="47"/>
      <c r="B3305" s="33"/>
      <c r="C3305" s="39" t="str">
        <f>IF($A3305 &lt;&gt; "",VLOOKUP($A3305,'Student reference sheet'!$A$2:$V$2329, 3,FALSE), "")</f>
        <v/>
      </c>
      <c r="D3305" s="39" t="str">
        <f>IF($A3305 &lt;&gt; "",VLOOKUP($A3305,'Student reference sheet'!$A$2:$V$2329, 2,FALSE), "")</f>
        <v/>
      </c>
      <c r="E3305" s="35"/>
      <c r="F3305" s="34"/>
      <c r="G3305" s="40" t="str">
        <f t="shared" ca="1" si="156"/>
        <v/>
      </c>
      <c r="H3305" s="40" t="str">
        <f t="shared" ca="1" si="157"/>
        <v/>
      </c>
      <c r="I3305" s="36" t="str">
        <f>IF($A3305 = "", "",
IF(COUNTIF(MINIMUM_DAY_DATES[], Attendance!J3305) &gt; 0, VLOOKUP(Attendance!$G3305,MINIMUM_DAY_PERIOD_SCHEDULE[], 2,TRUE),
IF(COUNTIF(RALLY_DATES[], Attendance!J3305) &gt; 0, VLOOKUP(Attendance!$G3305,RALLY_PERIOD_SCHEDULE[], 2,TRUE),
IF(WEEKDAY(Attendance!$J3305) = 2,
       IF(COUNTIF(FINALS_WEEK_MONDAY_DATE[],Attendance!$J3305) &gt; 0, VLOOKUP(Attendance!$G3305,FINALS_WEEK_MONDAY_PERIOD_SCHEDULE[],2,TRUE),
       VLOOKUP(Attendance!$G3305,REGULAR_WEEK_SCHEDULE[],6,TRUE)),
IF(WEEKDAY($J3305) = 3,
       IF(COUNTIF(FINALS_WEEK_TUESDAY_DATE[],Attendance!$J3305) &gt; 0, VLOOKUP(Attendance!$G3305,FINALS_WEEK_TUESDAY_PERIOD_SCHEDULE[],2,TRUE),
       VLOOKUP(Attendance!$G3305,REGULAR_WEEK_SCHEDULE[[Tuesday]:[Period]],5,TRUE)),
IF(WEEKDAY(Attendance!$J3305) = 4,
        IF(COUNTIF(BLOCK_WEDNESDAY_DATES[],Attendance!$J3305) &gt; 0, VLOOKUP(Attendance!$G3305,BLOCK_WEDNESDAY_PERIOD_SCHEDULE[],2,TRUE),
        IF(COUNTIF(FINALS_WEEK_WEDNESDAY_DATE[],Attendance!$J3305) &gt; 0, VLOOKUP(Attendance!$G3305,FINALS_WEEK_WEDNESDAY_PERIOD_SCHEDULE[],2,TRUE),
       VLOOKUP(Attendance!$G3305,REGULAR_WEEK_SCHEDULE[[Wednesday]:[Period]],4,TRUE))),
IF(WEEKDAY($J3305) = 5,
       IF(COUNTIF(BLOCK_THURSDAY_DATES[],Attendance!$J3305) &gt; 0, VLOOKUP(Attendance!$G3305,BLOCK_THURSDAY_PERIOD_SCHEDULE[],2,TRUE),
       IF(COUNTIF(FINALS_WEEK_THURSDAY_DATE[],Attendance!$J3305) &gt; 0, VLOOKUP(Attendance!$G3305,FINALS_WEEK_THURSDAY_PERIOD_SCHEDULE[],2,TRUE),
       VLOOKUP(Attendance!$G3305,REGULAR_WEEK_SCHEDULE[[Thursday]:[Period]],3,TRUE))),
IF(WEEKDAY(Attendance!$J3305) = 6,
       IF(COUNTIF(FINALS_WEEK_FRIDAY_DATE[],Attendance!$J3305) &gt; 0, VLOOKUP(Attendance!$G3305,FINALS_WEEK_FRIDAY_PERIOD_SCHEDULE[],2,TRUE),
       VLOOKUP(Attendance!$G3305,REGULAR_WEEK_SCHEDULE[[Friday]:[Period]],2,TRUE))))))))))</f>
        <v/>
      </c>
      <c r="J3305" s="41" t="str">
        <f t="shared" ca="1" si="158"/>
        <v/>
      </c>
      <c r="K3305" s="41" t="str">
        <f>IF($A3305 &lt;&gt; "",VLOOKUP($A3305,'Student reference sheet'!$A$2:$V$2329, 7,FALSE), "")</f>
        <v/>
      </c>
      <c r="L3305" s="30" t="str">
        <f>IF($A3305 ="", "", VLOOKUP($A3305, 'Student reference sheet'!$A$2:$Z$2603,23,FALSE))</f>
        <v/>
      </c>
      <c r="M3305" s="30" t="str">
        <f>IF($A3305 ="", "", VLOOKUP($A3305, 'Student reference sheet'!$A$2:$Z$2603,24,FALSE))</f>
        <v/>
      </c>
      <c r="N3305" s="30" t="str">
        <f>IF($A3305 ="", "", VLOOKUP($A3305, 'Student reference sheet'!$A$2:$Z$2603,26,FALSE))</f>
        <v/>
      </c>
      <c r="O3305" s="30" t="str">
        <f>IF($A3305 ="", "", VLOOKUP($A3305, 'Student reference sheet'!$A$2:$Z$2603,25,FALSE))</f>
        <v/>
      </c>
      <c r="P3305" s="39" t="str">
        <f>IF($A3305 = "", "", IF(OR(VLOOKUP($A3305,'Student reference sheet'!$A$2:$V$2400,8,FALSE) = "R",  VLOOKUP($A3305,'Student reference sheet'!$A$2:$V$2400,8,FALSE) = "L"), "X", ""))</f>
        <v/>
      </c>
      <c r="Q3305" s="39" t="str">
        <f>IF($A3305 ="", "", VLOOKUP($A3305, 'Student reference sheet'!$A$2:$V$2603,22,FALSE))</f>
        <v/>
      </c>
      <c r="R3305" s="39" t="str">
        <f>IF($A3305 &lt;&gt; "",VLOOKUP($A3305,'Student reference sheet'!$A$2:$V$2329, 5,FALSE), "")</f>
        <v/>
      </c>
      <c r="S3305" s="39" t="str">
        <f>IF($A3305 &lt;&gt; "",VLOOKUP($A3305,'Student reference sheet'!$A$2:$V$2329, 6,FALSE), "")</f>
        <v/>
      </c>
      <c r="T3305" s="30" t="str">
        <f>IF($A3305 = "","",
IF(VLOOKUP($A3305,'Student reference sheet'!$A$2:$V$2329, 10,FALSE) = "Y", "Hispanic",
IF(VLOOKUP($A3305,'Student reference sheet'!$A$2:$V$2329,11,FALSE) &lt;&gt; "",
IF(VLOOKUP($A3305,'Student reference sheet'!$A$2:$V$2329,11,FALSE) = "UNK", "Unknown", VLOOKUP(VALUE(VLOOKUP($A3305,'Student reference sheet'!$A$2:$V$2329,11,FALSE)),'Ethnicity Reference'!$A$2:$B$22,2,FALSE)),
IF(VLOOKUP($A3305,'Student reference sheet'!$A$2:$V$2329,9,FALSE) &lt;&gt; "", VLOOKUP(VALUE(VLOOKUP($A3305,'Student reference sheet'!$A$2:$V$2329,9,FALSE)),'Ethnicity Reference'!$A$2:$B$22,2,FALSE),"Unknown"))))</f>
        <v/>
      </c>
      <c r="U3305" s="35"/>
    </row>
    <row r="3306" spans="1:21" ht="15.75">
      <c r="A3306" s="47"/>
      <c r="B3306" s="33"/>
      <c r="C3306" s="39" t="str">
        <f>IF($A3306 &lt;&gt; "",VLOOKUP($A3306,'Student reference sheet'!$A$2:$V$2329, 3,FALSE), "")</f>
        <v/>
      </c>
      <c r="D3306" s="39" t="str">
        <f>IF($A3306 &lt;&gt; "",VLOOKUP($A3306,'Student reference sheet'!$A$2:$V$2329, 2,FALSE), "")</f>
        <v/>
      </c>
      <c r="E3306" s="35"/>
      <c r="F3306" s="34"/>
      <c r="G3306" s="40" t="str">
        <f t="shared" ca="1" si="156"/>
        <v/>
      </c>
      <c r="H3306" s="40" t="str">
        <f t="shared" ca="1" si="157"/>
        <v/>
      </c>
      <c r="I3306" s="36" t="str">
        <f>IF($A3306 = "", "",
IF(COUNTIF(MINIMUM_DAY_DATES[], Attendance!J3306) &gt; 0, VLOOKUP(Attendance!$G3306,MINIMUM_DAY_PERIOD_SCHEDULE[], 2,TRUE),
IF(COUNTIF(RALLY_DATES[], Attendance!J3306) &gt; 0, VLOOKUP(Attendance!$G3306,RALLY_PERIOD_SCHEDULE[], 2,TRUE),
IF(WEEKDAY(Attendance!$J3306) = 2,
       IF(COUNTIF(FINALS_WEEK_MONDAY_DATE[],Attendance!$J3306) &gt; 0, VLOOKUP(Attendance!$G3306,FINALS_WEEK_MONDAY_PERIOD_SCHEDULE[],2,TRUE),
       VLOOKUP(Attendance!$G3306,REGULAR_WEEK_SCHEDULE[],6,TRUE)),
IF(WEEKDAY($J3306) = 3,
       IF(COUNTIF(FINALS_WEEK_TUESDAY_DATE[],Attendance!$J3306) &gt; 0, VLOOKUP(Attendance!$G3306,FINALS_WEEK_TUESDAY_PERIOD_SCHEDULE[],2,TRUE),
       VLOOKUP(Attendance!$G3306,REGULAR_WEEK_SCHEDULE[[Tuesday]:[Period]],5,TRUE)),
IF(WEEKDAY(Attendance!$J3306) = 4,
        IF(COUNTIF(BLOCK_WEDNESDAY_DATES[],Attendance!$J3306) &gt; 0, VLOOKUP(Attendance!$G3306,BLOCK_WEDNESDAY_PERIOD_SCHEDULE[],2,TRUE),
        IF(COUNTIF(FINALS_WEEK_WEDNESDAY_DATE[],Attendance!$J3306) &gt; 0, VLOOKUP(Attendance!$G3306,FINALS_WEEK_WEDNESDAY_PERIOD_SCHEDULE[],2,TRUE),
       VLOOKUP(Attendance!$G3306,REGULAR_WEEK_SCHEDULE[[Wednesday]:[Period]],4,TRUE))),
IF(WEEKDAY($J3306) = 5,
       IF(COUNTIF(BLOCK_THURSDAY_DATES[],Attendance!$J3306) &gt; 0, VLOOKUP(Attendance!$G3306,BLOCK_THURSDAY_PERIOD_SCHEDULE[],2,TRUE),
       IF(COUNTIF(FINALS_WEEK_THURSDAY_DATE[],Attendance!$J3306) &gt; 0, VLOOKUP(Attendance!$G3306,FINALS_WEEK_THURSDAY_PERIOD_SCHEDULE[],2,TRUE),
       VLOOKUP(Attendance!$G3306,REGULAR_WEEK_SCHEDULE[[Thursday]:[Period]],3,TRUE))),
IF(WEEKDAY(Attendance!$J3306) = 6,
       IF(COUNTIF(FINALS_WEEK_FRIDAY_DATE[],Attendance!$J3306) &gt; 0, VLOOKUP(Attendance!$G3306,FINALS_WEEK_FRIDAY_PERIOD_SCHEDULE[],2,TRUE),
       VLOOKUP(Attendance!$G3306,REGULAR_WEEK_SCHEDULE[[Friday]:[Period]],2,TRUE))))))))))</f>
        <v/>
      </c>
      <c r="J3306" s="41" t="str">
        <f t="shared" ca="1" si="158"/>
        <v/>
      </c>
      <c r="K3306" s="41" t="str">
        <f>IF($A3306 &lt;&gt; "",VLOOKUP($A3306,'Student reference sheet'!$A$2:$V$2329, 7,FALSE), "")</f>
        <v/>
      </c>
      <c r="L3306" s="30" t="str">
        <f>IF($A3306 ="", "", VLOOKUP($A3306, 'Student reference sheet'!$A$2:$Z$2603,23,FALSE))</f>
        <v/>
      </c>
      <c r="M3306" s="30" t="str">
        <f>IF($A3306 ="", "", VLOOKUP($A3306, 'Student reference sheet'!$A$2:$Z$2603,24,FALSE))</f>
        <v/>
      </c>
      <c r="N3306" s="30" t="str">
        <f>IF($A3306 ="", "", VLOOKUP($A3306, 'Student reference sheet'!$A$2:$Z$2603,26,FALSE))</f>
        <v/>
      </c>
      <c r="O3306" s="30" t="str">
        <f>IF($A3306 ="", "", VLOOKUP($A3306, 'Student reference sheet'!$A$2:$Z$2603,25,FALSE))</f>
        <v/>
      </c>
      <c r="P3306" s="39" t="str">
        <f>IF($A3306 = "", "", IF(OR(VLOOKUP($A3306,'Student reference sheet'!$A$2:$V$2400,8,FALSE) = "R",  VLOOKUP($A3306,'Student reference sheet'!$A$2:$V$2400,8,FALSE) = "L"), "X", ""))</f>
        <v/>
      </c>
      <c r="Q3306" s="39" t="str">
        <f>IF($A3306 ="", "", VLOOKUP($A3306, 'Student reference sheet'!$A$2:$V$2603,22,FALSE))</f>
        <v/>
      </c>
      <c r="R3306" s="39" t="str">
        <f>IF($A3306 &lt;&gt; "",VLOOKUP($A3306,'Student reference sheet'!$A$2:$V$2329, 5,FALSE), "")</f>
        <v/>
      </c>
      <c r="S3306" s="39" t="str">
        <f>IF($A3306 &lt;&gt; "",VLOOKUP($A3306,'Student reference sheet'!$A$2:$V$2329, 6,FALSE), "")</f>
        <v/>
      </c>
      <c r="T3306" s="30" t="str">
        <f>IF($A3306 = "","",
IF(VLOOKUP($A3306,'Student reference sheet'!$A$2:$V$2329, 10,FALSE) = "Y", "Hispanic",
IF(VLOOKUP($A3306,'Student reference sheet'!$A$2:$V$2329,11,FALSE) &lt;&gt; "",
IF(VLOOKUP($A3306,'Student reference sheet'!$A$2:$V$2329,11,FALSE) = "UNK", "Unknown", VLOOKUP(VALUE(VLOOKUP($A3306,'Student reference sheet'!$A$2:$V$2329,11,FALSE)),'Ethnicity Reference'!$A$2:$B$22,2,FALSE)),
IF(VLOOKUP($A3306,'Student reference sheet'!$A$2:$V$2329,9,FALSE) &lt;&gt; "", VLOOKUP(VALUE(VLOOKUP($A3306,'Student reference sheet'!$A$2:$V$2329,9,FALSE)),'Ethnicity Reference'!$A$2:$B$22,2,FALSE),"Unknown"))))</f>
        <v/>
      </c>
      <c r="U3306" s="35"/>
    </row>
    <row r="3307" spans="1:21" ht="15.75">
      <c r="A3307" s="47"/>
      <c r="B3307" s="33"/>
      <c r="C3307" s="39" t="str">
        <f>IF($A3307 &lt;&gt; "",VLOOKUP($A3307,'Student reference sheet'!$A$2:$V$2329, 3,FALSE), "")</f>
        <v/>
      </c>
      <c r="D3307" s="39" t="str">
        <f>IF($A3307 &lt;&gt; "",VLOOKUP($A3307,'Student reference sheet'!$A$2:$V$2329, 2,FALSE), "")</f>
        <v/>
      </c>
      <c r="E3307" s="35"/>
      <c r="F3307" s="34"/>
      <c r="G3307" s="40" t="str">
        <f t="shared" ca="1" si="156"/>
        <v/>
      </c>
      <c r="H3307" s="40" t="str">
        <f t="shared" ca="1" si="157"/>
        <v/>
      </c>
      <c r="I3307" s="36" t="str">
        <f>IF($A3307 = "", "",
IF(COUNTIF(MINIMUM_DAY_DATES[], Attendance!J3307) &gt; 0, VLOOKUP(Attendance!$G3307,MINIMUM_DAY_PERIOD_SCHEDULE[], 2,TRUE),
IF(COUNTIF(RALLY_DATES[], Attendance!J3307) &gt; 0, VLOOKUP(Attendance!$G3307,RALLY_PERIOD_SCHEDULE[], 2,TRUE),
IF(WEEKDAY(Attendance!$J3307) = 2,
       IF(COUNTIF(FINALS_WEEK_MONDAY_DATE[],Attendance!$J3307) &gt; 0, VLOOKUP(Attendance!$G3307,FINALS_WEEK_MONDAY_PERIOD_SCHEDULE[],2,TRUE),
       VLOOKUP(Attendance!$G3307,REGULAR_WEEK_SCHEDULE[],6,TRUE)),
IF(WEEKDAY($J3307) = 3,
       IF(COUNTIF(FINALS_WEEK_TUESDAY_DATE[],Attendance!$J3307) &gt; 0, VLOOKUP(Attendance!$G3307,FINALS_WEEK_TUESDAY_PERIOD_SCHEDULE[],2,TRUE),
       VLOOKUP(Attendance!$G3307,REGULAR_WEEK_SCHEDULE[[Tuesday]:[Period]],5,TRUE)),
IF(WEEKDAY(Attendance!$J3307) = 4,
        IF(COUNTIF(BLOCK_WEDNESDAY_DATES[],Attendance!$J3307) &gt; 0, VLOOKUP(Attendance!$G3307,BLOCK_WEDNESDAY_PERIOD_SCHEDULE[],2,TRUE),
        IF(COUNTIF(FINALS_WEEK_WEDNESDAY_DATE[],Attendance!$J3307) &gt; 0, VLOOKUP(Attendance!$G3307,FINALS_WEEK_WEDNESDAY_PERIOD_SCHEDULE[],2,TRUE),
       VLOOKUP(Attendance!$G3307,REGULAR_WEEK_SCHEDULE[[Wednesday]:[Period]],4,TRUE))),
IF(WEEKDAY($J3307) = 5,
       IF(COUNTIF(BLOCK_THURSDAY_DATES[],Attendance!$J3307) &gt; 0, VLOOKUP(Attendance!$G3307,BLOCK_THURSDAY_PERIOD_SCHEDULE[],2,TRUE),
       IF(COUNTIF(FINALS_WEEK_THURSDAY_DATE[],Attendance!$J3307) &gt; 0, VLOOKUP(Attendance!$G3307,FINALS_WEEK_THURSDAY_PERIOD_SCHEDULE[],2,TRUE),
       VLOOKUP(Attendance!$G3307,REGULAR_WEEK_SCHEDULE[[Thursday]:[Period]],3,TRUE))),
IF(WEEKDAY(Attendance!$J3307) = 6,
       IF(COUNTIF(FINALS_WEEK_FRIDAY_DATE[],Attendance!$J3307) &gt; 0, VLOOKUP(Attendance!$G3307,FINALS_WEEK_FRIDAY_PERIOD_SCHEDULE[],2,TRUE),
       VLOOKUP(Attendance!$G3307,REGULAR_WEEK_SCHEDULE[[Friday]:[Period]],2,TRUE))))))))))</f>
        <v/>
      </c>
      <c r="J3307" s="41" t="str">
        <f t="shared" ca="1" si="158"/>
        <v/>
      </c>
      <c r="K3307" s="41" t="str">
        <f>IF($A3307 &lt;&gt; "",VLOOKUP($A3307,'Student reference sheet'!$A$2:$V$2329, 7,FALSE), "")</f>
        <v/>
      </c>
      <c r="L3307" s="30" t="str">
        <f>IF($A3307 ="", "", VLOOKUP($A3307, 'Student reference sheet'!$A$2:$Z$2603,23,FALSE))</f>
        <v/>
      </c>
      <c r="M3307" s="30" t="str">
        <f>IF($A3307 ="", "", VLOOKUP($A3307, 'Student reference sheet'!$A$2:$Z$2603,24,FALSE))</f>
        <v/>
      </c>
      <c r="N3307" s="30" t="str">
        <f>IF($A3307 ="", "", VLOOKUP($A3307, 'Student reference sheet'!$A$2:$Z$2603,26,FALSE))</f>
        <v/>
      </c>
      <c r="O3307" s="30" t="str">
        <f>IF($A3307 ="", "", VLOOKUP($A3307, 'Student reference sheet'!$A$2:$Z$2603,25,FALSE))</f>
        <v/>
      </c>
      <c r="P3307" s="39" t="str">
        <f>IF($A3307 = "", "", IF(OR(VLOOKUP($A3307,'Student reference sheet'!$A$2:$V$2400,8,FALSE) = "R",  VLOOKUP($A3307,'Student reference sheet'!$A$2:$V$2400,8,FALSE) = "L"), "X", ""))</f>
        <v/>
      </c>
      <c r="Q3307" s="39" t="str">
        <f>IF($A3307 ="", "", VLOOKUP($A3307, 'Student reference sheet'!$A$2:$V$2603,22,FALSE))</f>
        <v/>
      </c>
      <c r="R3307" s="39" t="str">
        <f>IF($A3307 &lt;&gt; "",VLOOKUP($A3307,'Student reference sheet'!$A$2:$V$2329, 5,FALSE), "")</f>
        <v/>
      </c>
      <c r="S3307" s="39" t="str">
        <f>IF($A3307 &lt;&gt; "",VLOOKUP($A3307,'Student reference sheet'!$A$2:$V$2329, 6,FALSE), "")</f>
        <v/>
      </c>
      <c r="T3307" s="30" t="str">
        <f>IF($A3307 = "","",
IF(VLOOKUP($A3307,'Student reference sheet'!$A$2:$V$2329, 10,FALSE) = "Y", "Hispanic",
IF(VLOOKUP($A3307,'Student reference sheet'!$A$2:$V$2329,11,FALSE) &lt;&gt; "",
IF(VLOOKUP($A3307,'Student reference sheet'!$A$2:$V$2329,11,FALSE) = "UNK", "Unknown", VLOOKUP(VALUE(VLOOKUP($A3307,'Student reference sheet'!$A$2:$V$2329,11,FALSE)),'Ethnicity Reference'!$A$2:$B$22,2,FALSE)),
IF(VLOOKUP($A3307,'Student reference sheet'!$A$2:$V$2329,9,FALSE) &lt;&gt; "", VLOOKUP(VALUE(VLOOKUP($A3307,'Student reference sheet'!$A$2:$V$2329,9,FALSE)),'Ethnicity Reference'!$A$2:$B$22,2,FALSE),"Unknown"))))</f>
        <v/>
      </c>
      <c r="U3307" s="35"/>
    </row>
    <row r="3308" spans="1:21" ht="15.75">
      <c r="A3308" s="47"/>
      <c r="B3308" s="33"/>
      <c r="C3308" s="39" t="str">
        <f>IF($A3308 &lt;&gt; "",VLOOKUP($A3308,'Student reference sheet'!$A$2:$V$2329, 3,FALSE), "")</f>
        <v/>
      </c>
      <c r="D3308" s="39" t="str">
        <f>IF($A3308 &lt;&gt; "",VLOOKUP($A3308,'Student reference sheet'!$A$2:$V$2329, 2,FALSE), "")</f>
        <v/>
      </c>
      <c r="E3308" s="35"/>
      <c r="F3308" s="34"/>
      <c r="G3308" s="40" t="str">
        <f t="shared" ca="1" si="156"/>
        <v/>
      </c>
      <c r="H3308" s="40" t="str">
        <f t="shared" ca="1" si="157"/>
        <v/>
      </c>
      <c r="I3308" s="36" t="str">
        <f>IF($A3308 = "", "",
IF(COUNTIF(MINIMUM_DAY_DATES[], Attendance!J3308) &gt; 0, VLOOKUP(Attendance!$G3308,MINIMUM_DAY_PERIOD_SCHEDULE[], 2,TRUE),
IF(COUNTIF(RALLY_DATES[], Attendance!J3308) &gt; 0, VLOOKUP(Attendance!$G3308,RALLY_PERIOD_SCHEDULE[], 2,TRUE),
IF(WEEKDAY(Attendance!$J3308) = 2,
       IF(COUNTIF(FINALS_WEEK_MONDAY_DATE[],Attendance!$J3308) &gt; 0, VLOOKUP(Attendance!$G3308,FINALS_WEEK_MONDAY_PERIOD_SCHEDULE[],2,TRUE),
       VLOOKUP(Attendance!$G3308,REGULAR_WEEK_SCHEDULE[],6,TRUE)),
IF(WEEKDAY($J3308) = 3,
       IF(COUNTIF(FINALS_WEEK_TUESDAY_DATE[],Attendance!$J3308) &gt; 0, VLOOKUP(Attendance!$G3308,FINALS_WEEK_TUESDAY_PERIOD_SCHEDULE[],2,TRUE),
       VLOOKUP(Attendance!$G3308,REGULAR_WEEK_SCHEDULE[[Tuesday]:[Period]],5,TRUE)),
IF(WEEKDAY(Attendance!$J3308) = 4,
        IF(COUNTIF(BLOCK_WEDNESDAY_DATES[],Attendance!$J3308) &gt; 0, VLOOKUP(Attendance!$G3308,BLOCK_WEDNESDAY_PERIOD_SCHEDULE[],2,TRUE),
        IF(COUNTIF(FINALS_WEEK_WEDNESDAY_DATE[],Attendance!$J3308) &gt; 0, VLOOKUP(Attendance!$G3308,FINALS_WEEK_WEDNESDAY_PERIOD_SCHEDULE[],2,TRUE),
       VLOOKUP(Attendance!$G3308,REGULAR_WEEK_SCHEDULE[[Wednesday]:[Period]],4,TRUE))),
IF(WEEKDAY($J3308) = 5,
       IF(COUNTIF(BLOCK_THURSDAY_DATES[],Attendance!$J3308) &gt; 0, VLOOKUP(Attendance!$G3308,BLOCK_THURSDAY_PERIOD_SCHEDULE[],2,TRUE),
       IF(COUNTIF(FINALS_WEEK_THURSDAY_DATE[],Attendance!$J3308) &gt; 0, VLOOKUP(Attendance!$G3308,FINALS_WEEK_THURSDAY_PERIOD_SCHEDULE[],2,TRUE),
       VLOOKUP(Attendance!$G3308,REGULAR_WEEK_SCHEDULE[[Thursday]:[Period]],3,TRUE))),
IF(WEEKDAY(Attendance!$J3308) = 6,
       IF(COUNTIF(FINALS_WEEK_FRIDAY_DATE[],Attendance!$J3308) &gt; 0, VLOOKUP(Attendance!$G3308,FINALS_WEEK_FRIDAY_PERIOD_SCHEDULE[],2,TRUE),
       VLOOKUP(Attendance!$G3308,REGULAR_WEEK_SCHEDULE[[Friday]:[Period]],2,TRUE))))))))))</f>
        <v/>
      </c>
      <c r="J3308" s="41" t="str">
        <f t="shared" ca="1" si="158"/>
        <v/>
      </c>
      <c r="K3308" s="41" t="str">
        <f>IF($A3308 &lt;&gt; "",VLOOKUP($A3308,'Student reference sheet'!$A$2:$V$2329, 7,FALSE), "")</f>
        <v/>
      </c>
      <c r="L3308" s="30" t="str">
        <f>IF($A3308 ="", "", VLOOKUP($A3308, 'Student reference sheet'!$A$2:$Z$2603,23,FALSE))</f>
        <v/>
      </c>
      <c r="M3308" s="30" t="str">
        <f>IF($A3308 ="", "", VLOOKUP($A3308, 'Student reference sheet'!$A$2:$Z$2603,24,FALSE))</f>
        <v/>
      </c>
      <c r="N3308" s="30" t="str">
        <f>IF($A3308 ="", "", VLOOKUP($A3308, 'Student reference sheet'!$A$2:$Z$2603,26,FALSE))</f>
        <v/>
      </c>
      <c r="O3308" s="30" t="str">
        <f>IF($A3308 ="", "", VLOOKUP($A3308, 'Student reference sheet'!$A$2:$Z$2603,25,FALSE))</f>
        <v/>
      </c>
      <c r="P3308" s="39" t="str">
        <f>IF($A3308 = "", "", IF(OR(VLOOKUP($A3308,'Student reference sheet'!$A$2:$V$2400,8,FALSE) = "R",  VLOOKUP($A3308,'Student reference sheet'!$A$2:$V$2400,8,FALSE) = "L"), "X", ""))</f>
        <v/>
      </c>
      <c r="Q3308" s="39" t="str">
        <f>IF($A3308 ="", "", VLOOKUP($A3308, 'Student reference sheet'!$A$2:$V$2603,22,FALSE))</f>
        <v/>
      </c>
      <c r="R3308" s="39" t="str">
        <f>IF($A3308 &lt;&gt; "",VLOOKUP($A3308,'Student reference sheet'!$A$2:$V$2329, 5,FALSE), "")</f>
        <v/>
      </c>
      <c r="S3308" s="39" t="str">
        <f>IF($A3308 &lt;&gt; "",VLOOKUP($A3308,'Student reference sheet'!$A$2:$V$2329, 6,FALSE), "")</f>
        <v/>
      </c>
      <c r="T3308" s="30" t="str">
        <f>IF($A3308 = "","",
IF(VLOOKUP($A3308,'Student reference sheet'!$A$2:$V$2329, 10,FALSE) = "Y", "Hispanic",
IF(VLOOKUP($A3308,'Student reference sheet'!$A$2:$V$2329,11,FALSE) &lt;&gt; "",
IF(VLOOKUP($A3308,'Student reference sheet'!$A$2:$V$2329,11,FALSE) = "UNK", "Unknown", VLOOKUP(VALUE(VLOOKUP($A3308,'Student reference sheet'!$A$2:$V$2329,11,FALSE)),'Ethnicity Reference'!$A$2:$B$22,2,FALSE)),
IF(VLOOKUP($A3308,'Student reference sheet'!$A$2:$V$2329,9,FALSE) &lt;&gt; "", VLOOKUP(VALUE(VLOOKUP($A3308,'Student reference sheet'!$A$2:$V$2329,9,FALSE)),'Ethnicity Reference'!$A$2:$B$22,2,FALSE),"Unknown"))))</f>
        <v/>
      </c>
      <c r="U3308" s="35"/>
    </row>
    <row r="3309" spans="1:21" ht="15.75">
      <c r="A3309" s="47"/>
      <c r="B3309" s="33"/>
      <c r="C3309" s="39" t="str">
        <f>IF($A3309 &lt;&gt; "",VLOOKUP($A3309,'Student reference sheet'!$A$2:$V$2329, 3,FALSE), "")</f>
        <v/>
      </c>
      <c r="D3309" s="39" t="str">
        <f>IF($A3309 &lt;&gt; "",VLOOKUP($A3309,'Student reference sheet'!$A$2:$V$2329, 2,FALSE), "")</f>
        <v/>
      </c>
      <c r="E3309" s="35"/>
      <c r="F3309" s="34"/>
      <c r="G3309" s="40" t="str">
        <f t="shared" ca="1" si="156"/>
        <v/>
      </c>
      <c r="H3309" s="40" t="str">
        <f t="shared" ca="1" si="157"/>
        <v/>
      </c>
      <c r="I3309" s="36" t="str">
        <f>IF($A3309 = "", "",
IF(COUNTIF(MINIMUM_DAY_DATES[], Attendance!J3309) &gt; 0, VLOOKUP(Attendance!$G3309,MINIMUM_DAY_PERIOD_SCHEDULE[], 2,TRUE),
IF(COUNTIF(RALLY_DATES[], Attendance!J3309) &gt; 0, VLOOKUP(Attendance!$G3309,RALLY_PERIOD_SCHEDULE[], 2,TRUE),
IF(WEEKDAY(Attendance!$J3309) = 2,
       IF(COUNTIF(FINALS_WEEK_MONDAY_DATE[],Attendance!$J3309) &gt; 0, VLOOKUP(Attendance!$G3309,FINALS_WEEK_MONDAY_PERIOD_SCHEDULE[],2,TRUE),
       VLOOKUP(Attendance!$G3309,REGULAR_WEEK_SCHEDULE[],6,TRUE)),
IF(WEEKDAY($J3309) = 3,
       IF(COUNTIF(FINALS_WEEK_TUESDAY_DATE[],Attendance!$J3309) &gt; 0, VLOOKUP(Attendance!$G3309,FINALS_WEEK_TUESDAY_PERIOD_SCHEDULE[],2,TRUE),
       VLOOKUP(Attendance!$G3309,REGULAR_WEEK_SCHEDULE[[Tuesday]:[Period]],5,TRUE)),
IF(WEEKDAY(Attendance!$J3309) = 4,
        IF(COUNTIF(BLOCK_WEDNESDAY_DATES[],Attendance!$J3309) &gt; 0, VLOOKUP(Attendance!$G3309,BLOCK_WEDNESDAY_PERIOD_SCHEDULE[],2,TRUE),
        IF(COUNTIF(FINALS_WEEK_WEDNESDAY_DATE[],Attendance!$J3309) &gt; 0, VLOOKUP(Attendance!$G3309,FINALS_WEEK_WEDNESDAY_PERIOD_SCHEDULE[],2,TRUE),
       VLOOKUP(Attendance!$G3309,REGULAR_WEEK_SCHEDULE[[Wednesday]:[Period]],4,TRUE))),
IF(WEEKDAY($J3309) = 5,
       IF(COUNTIF(BLOCK_THURSDAY_DATES[],Attendance!$J3309) &gt; 0, VLOOKUP(Attendance!$G3309,BLOCK_THURSDAY_PERIOD_SCHEDULE[],2,TRUE),
       IF(COUNTIF(FINALS_WEEK_THURSDAY_DATE[],Attendance!$J3309) &gt; 0, VLOOKUP(Attendance!$G3309,FINALS_WEEK_THURSDAY_PERIOD_SCHEDULE[],2,TRUE),
       VLOOKUP(Attendance!$G3309,REGULAR_WEEK_SCHEDULE[[Thursday]:[Period]],3,TRUE))),
IF(WEEKDAY(Attendance!$J3309) = 6,
       IF(COUNTIF(FINALS_WEEK_FRIDAY_DATE[],Attendance!$J3309) &gt; 0, VLOOKUP(Attendance!$G3309,FINALS_WEEK_FRIDAY_PERIOD_SCHEDULE[],2,TRUE),
       VLOOKUP(Attendance!$G3309,REGULAR_WEEK_SCHEDULE[[Friday]:[Period]],2,TRUE))))))))))</f>
        <v/>
      </c>
      <c r="J3309" s="41" t="str">
        <f t="shared" ca="1" si="158"/>
        <v/>
      </c>
      <c r="K3309" s="41" t="str">
        <f>IF($A3309 &lt;&gt; "",VLOOKUP($A3309,'Student reference sheet'!$A$2:$V$2329, 7,FALSE), "")</f>
        <v/>
      </c>
      <c r="L3309" s="30" t="str">
        <f>IF($A3309 ="", "", VLOOKUP($A3309, 'Student reference sheet'!$A$2:$Z$2603,23,FALSE))</f>
        <v/>
      </c>
      <c r="M3309" s="30" t="str">
        <f>IF($A3309 ="", "", VLOOKUP($A3309, 'Student reference sheet'!$A$2:$Z$2603,24,FALSE))</f>
        <v/>
      </c>
      <c r="N3309" s="30" t="str">
        <f>IF($A3309 ="", "", VLOOKUP($A3309, 'Student reference sheet'!$A$2:$Z$2603,26,FALSE))</f>
        <v/>
      </c>
      <c r="O3309" s="30" t="str">
        <f>IF($A3309 ="", "", VLOOKUP($A3309, 'Student reference sheet'!$A$2:$Z$2603,25,FALSE))</f>
        <v/>
      </c>
      <c r="P3309" s="39" t="str">
        <f>IF($A3309 = "", "", IF(OR(VLOOKUP($A3309,'Student reference sheet'!$A$2:$V$2400,8,FALSE) = "R",  VLOOKUP($A3309,'Student reference sheet'!$A$2:$V$2400,8,FALSE) = "L"), "X", ""))</f>
        <v/>
      </c>
      <c r="Q3309" s="39" t="str">
        <f>IF($A3309 ="", "", VLOOKUP($A3309, 'Student reference sheet'!$A$2:$V$2603,22,FALSE))</f>
        <v/>
      </c>
      <c r="R3309" s="39" t="str">
        <f>IF($A3309 &lt;&gt; "",VLOOKUP($A3309,'Student reference sheet'!$A$2:$V$2329, 5,FALSE), "")</f>
        <v/>
      </c>
      <c r="S3309" s="39" t="str">
        <f>IF($A3309 &lt;&gt; "",VLOOKUP($A3309,'Student reference sheet'!$A$2:$V$2329, 6,FALSE), "")</f>
        <v/>
      </c>
      <c r="T3309" s="30" t="str">
        <f>IF($A3309 = "","",
IF(VLOOKUP($A3309,'Student reference sheet'!$A$2:$V$2329, 10,FALSE) = "Y", "Hispanic",
IF(VLOOKUP($A3309,'Student reference sheet'!$A$2:$V$2329,11,FALSE) &lt;&gt; "",
IF(VLOOKUP($A3309,'Student reference sheet'!$A$2:$V$2329,11,FALSE) = "UNK", "Unknown", VLOOKUP(VALUE(VLOOKUP($A3309,'Student reference sheet'!$A$2:$V$2329,11,FALSE)),'Ethnicity Reference'!$A$2:$B$22,2,FALSE)),
IF(VLOOKUP($A3309,'Student reference sheet'!$A$2:$V$2329,9,FALSE) &lt;&gt; "", VLOOKUP(VALUE(VLOOKUP($A3309,'Student reference sheet'!$A$2:$V$2329,9,FALSE)),'Ethnicity Reference'!$A$2:$B$22,2,FALSE),"Unknown"))))</f>
        <v/>
      </c>
      <c r="U3309" s="35"/>
    </row>
    <row r="3310" spans="1:21" ht="15.75">
      <c r="A3310" s="47"/>
      <c r="B3310" s="33"/>
      <c r="C3310" s="39" t="str">
        <f>IF($A3310 &lt;&gt; "",VLOOKUP($A3310,'Student reference sheet'!$A$2:$V$2329, 3,FALSE), "")</f>
        <v/>
      </c>
      <c r="D3310" s="39" t="str">
        <f>IF($A3310 &lt;&gt; "",VLOOKUP($A3310,'Student reference sheet'!$A$2:$V$2329, 2,FALSE), "")</f>
        <v/>
      </c>
      <c r="E3310" s="35"/>
      <c r="F3310" s="34"/>
      <c r="G3310" s="40" t="str">
        <f t="shared" ca="1" si="156"/>
        <v/>
      </c>
      <c r="H3310" s="40" t="str">
        <f t="shared" ca="1" si="157"/>
        <v/>
      </c>
      <c r="I3310" s="36" t="str">
        <f>IF($A3310 = "", "",
IF(COUNTIF(MINIMUM_DAY_DATES[], Attendance!J3310) &gt; 0, VLOOKUP(Attendance!$G3310,MINIMUM_DAY_PERIOD_SCHEDULE[], 2,TRUE),
IF(COUNTIF(RALLY_DATES[], Attendance!J3310) &gt; 0, VLOOKUP(Attendance!$G3310,RALLY_PERIOD_SCHEDULE[], 2,TRUE),
IF(WEEKDAY(Attendance!$J3310) = 2,
       IF(COUNTIF(FINALS_WEEK_MONDAY_DATE[],Attendance!$J3310) &gt; 0, VLOOKUP(Attendance!$G3310,FINALS_WEEK_MONDAY_PERIOD_SCHEDULE[],2,TRUE),
       VLOOKUP(Attendance!$G3310,REGULAR_WEEK_SCHEDULE[],6,TRUE)),
IF(WEEKDAY($J3310) = 3,
       IF(COUNTIF(FINALS_WEEK_TUESDAY_DATE[],Attendance!$J3310) &gt; 0, VLOOKUP(Attendance!$G3310,FINALS_WEEK_TUESDAY_PERIOD_SCHEDULE[],2,TRUE),
       VLOOKUP(Attendance!$G3310,REGULAR_WEEK_SCHEDULE[[Tuesday]:[Period]],5,TRUE)),
IF(WEEKDAY(Attendance!$J3310) = 4,
        IF(COUNTIF(BLOCK_WEDNESDAY_DATES[],Attendance!$J3310) &gt; 0, VLOOKUP(Attendance!$G3310,BLOCK_WEDNESDAY_PERIOD_SCHEDULE[],2,TRUE),
        IF(COUNTIF(FINALS_WEEK_WEDNESDAY_DATE[],Attendance!$J3310) &gt; 0, VLOOKUP(Attendance!$G3310,FINALS_WEEK_WEDNESDAY_PERIOD_SCHEDULE[],2,TRUE),
       VLOOKUP(Attendance!$G3310,REGULAR_WEEK_SCHEDULE[[Wednesday]:[Period]],4,TRUE))),
IF(WEEKDAY($J3310) = 5,
       IF(COUNTIF(BLOCK_THURSDAY_DATES[],Attendance!$J3310) &gt; 0, VLOOKUP(Attendance!$G3310,BLOCK_THURSDAY_PERIOD_SCHEDULE[],2,TRUE),
       IF(COUNTIF(FINALS_WEEK_THURSDAY_DATE[],Attendance!$J3310) &gt; 0, VLOOKUP(Attendance!$G3310,FINALS_WEEK_THURSDAY_PERIOD_SCHEDULE[],2,TRUE),
       VLOOKUP(Attendance!$G3310,REGULAR_WEEK_SCHEDULE[[Thursday]:[Period]],3,TRUE))),
IF(WEEKDAY(Attendance!$J3310) = 6,
       IF(COUNTIF(FINALS_WEEK_FRIDAY_DATE[],Attendance!$J3310) &gt; 0, VLOOKUP(Attendance!$G3310,FINALS_WEEK_FRIDAY_PERIOD_SCHEDULE[],2,TRUE),
       VLOOKUP(Attendance!$G3310,REGULAR_WEEK_SCHEDULE[[Friday]:[Period]],2,TRUE))))))))))</f>
        <v/>
      </c>
      <c r="J3310" s="41" t="str">
        <f t="shared" ca="1" si="158"/>
        <v/>
      </c>
      <c r="K3310" s="41" t="str">
        <f>IF($A3310 &lt;&gt; "",VLOOKUP($A3310,'Student reference sheet'!$A$2:$V$2329, 7,FALSE), "")</f>
        <v/>
      </c>
      <c r="L3310" s="30" t="str">
        <f>IF($A3310 ="", "", VLOOKUP($A3310, 'Student reference sheet'!$A$2:$Z$2603,23,FALSE))</f>
        <v/>
      </c>
      <c r="M3310" s="30" t="str">
        <f>IF($A3310 ="", "", VLOOKUP($A3310, 'Student reference sheet'!$A$2:$Z$2603,24,FALSE))</f>
        <v/>
      </c>
      <c r="N3310" s="30" t="str">
        <f>IF($A3310 ="", "", VLOOKUP($A3310, 'Student reference sheet'!$A$2:$Z$2603,26,FALSE))</f>
        <v/>
      </c>
      <c r="O3310" s="30" t="str">
        <f>IF($A3310 ="", "", VLOOKUP($A3310, 'Student reference sheet'!$A$2:$Z$2603,25,FALSE))</f>
        <v/>
      </c>
      <c r="P3310" s="39" t="str">
        <f>IF($A3310 = "", "", IF(OR(VLOOKUP($A3310,'Student reference sheet'!$A$2:$V$2400,8,FALSE) = "R",  VLOOKUP($A3310,'Student reference sheet'!$A$2:$V$2400,8,FALSE) = "L"), "X", ""))</f>
        <v/>
      </c>
      <c r="Q3310" s="39" t="str">
        <f>IF($A3310 ="", "", VLOOKUP($A3310, 'Student reference sheet'!$A$2:$V$2603,22,FALSE))</f>
        <v/>
      </c>
      <c r="R3310" s="39" t="str">
        <f>IF($A3310 &lt;&gt; "",VLOOKUP($A3310,'Student reference sheet'!$A$2:$V$2329, 5,FALSE), "")</f>
        <v/>
      </c>
      <c r="S3310" s="39" t="str">
        <f>IF($A3310 &lt;&gt; "",VLOOKUP($A3310,'Student reference sheet'!$A$2:$V$2329, 6,FALSE), "")</f>
        <v/>
      </c>
      <c r="T3310" s="30" t="str">
        <f>IF($A3310 = "","",
IF(VLOOKUP($A3310,'Student reference sheet'!$A$2:$V$2329, 10,FALSE) = "Y", "Hispanic",
IF(VLOOKUP($A3310,'Student reference sheet'!$A$2:$V$2329,11,FALSE) &lt;&gt; "",
IF(VLOOKUP($A3310,'Student reference sheet'!$A$2:$V$2329,11,FALSE) = "UNK", "Unknown", VLOOKUP(VALUE(VLOOKUP($A3310,'Student reference sheet'!$A$2:$V$2329,11,FALSE)),'Ethnicity Reference'!$A$2:$B$22,2,FALSE)),
IF(VLOOKUP($A3310,'Student reference sheet'!$A$2:$V$2329,9,FALSE) &lt;&gt; "", VLOOKUP(VALUE(VLOOKUP($A3310,'Student reference sheet'!$A$2:$V$2329,9,FALSE)),'Ethnicity Reference'!$A$2:$B$22,2,FALSE),"Unknown"))))</f>
        <v/>
      </c>
      <c r="U3310" s="35"/>
    </row>
    <row r="3311" spans="1:21" ht="15.75">
      <c r="A3311" s="47"/>
      <c r="B3311" s="33"/>
      <c r="C3311" s="39" t="str">
        <f>IF($A3311 &lt;&gt; "",VLOOKUP($A3311,'Student reference sheet'!$A$2:$V$2329, 3,FALSE), "")</f>
        <v/>
      </c>
      <c r="D3311" s="39" t="str">
        <f>IF($A3311 &lt;&gt; "",VLOOKUP($A3311,'Student reference sheet'!$A$2:$V$2329, 2,FALSE), "")</f>
        <v/>
      </c>
      <c r="E3311" s="35"/>
      <c r="F3311" s="34"/>
      <c r="G3311" s="40" t="str">
        <f t="shared" ca="1" si="156"/>
        <v/>
      </c>
      <c r="H3311" s="40" t="str">
        <f t="shared" ca="1" si="157"/>
        <v/>
      </c>
      <c r="I3311" s="36" t="str">
        <f>IF($A3311 = "", "",
IF(COUNTIF(MINIMUM_DAY_DATES[], Attendance!J3311) &gt; 0, VLOOKUP(Attendance!$G3311,MINIMUM_DAY_PERIOD_SCHEDULE[], 2,TRUE),
IF(COUNTIF(RALLY_DATES[], Attendance!J3311) &gt; 0, VLOOKUP(Attendance!$G3311,RALLY_PERIOD_SCHEDULE[], 2,TRUE),
IF(WEEKDAY(Attendance!$J3311) = 2,
       IF(COUNTIF(FINALS_WEEK_MONDAY_DATE[],Attendance!$J3311) &gt; 0, VLOOKUP(Attendance!$G3311,FINALS_WEEK_MONDAY_PERIOD_SCHEDULE[],2,TRUE),
       VLOOKUP(Attendance!$G3311,REGULAR_WEEK_SCHEDULE[],6,TRUE)),
IF(WEEKDAY($J3311) = 3,
       IF(COUNTIF(FINALS_WEEK_TUESDAY_DATE[],Attendance!$J3311) &gt; 0, VLOOKUP(Attendance!$G3311,FINALS_WEEK_TUESDAY_PERIOD_SCHEDULE[],2,TRUE),
       VLOOKUP(Attendance!$G3311,REGULAR_WEEK_SCHEDULE[[Tuesday]:[Period]],5,TRUE)),
IF(WEEKDAY(Attendance!$J3311) = 4,
        IF(COUNTIF(BLOCK_WEDNESDAY_DATES[],Attendance!$J3311) &gt; 0, VLOOKUP(Attendance!$G3311,BLOCK_WEDNESDAY_PERIOD_SCHEDULE[],2,TRUE),
        IF(COUNTIF(FINALS_WEEK_WEDNESDAY_DATE[],Attendance!$J3311) &gt; 0, VLOOKUP(Attendance!$G3311,FINALS_WEEK_WEDNESDAY_PERIOD_SCHEDULE[],2,TRUE),
       VLOOKUP(Attendance!$G3311,REGULAR_WEEK_SCHEDULE[[Wednesday]:[Period]],4,TRUE))),
IF(WEEKDAY($J3311) = 5,
       IF(COUNTIF(BLOCK_THURSDAY_DATES[],Attendance!$J3311) &gt; 0, VLOOKUP(Attendance!$G3311,BLOCK_THURSDAY_PERIOD_SCHEDULE[],2,TRUE),
       IF(COUNTIF(FINALS_WEEK_THURSDAY_DATE[],Attendance!$J3311) &gt; 0, VLOOKUP(Attendance!$G3311,FINALS_WEEK_THURSDAY_PERIOD_SCHEDULE[],2,TRUE),
       VLOOKUP(Attendance!$G3311,REGULAR_WEEK_SCHEDULE[[Thursday]:[Period]],3,TRUE))),
IF(WEEKDAY(Attendance!$J3311) = 6,
       IF(COUNTIF(FINALS_WEEK_FRIDAY_DATE[],Attendance!$J3311) &gt; 0, VLOOKUP(Attendance!$G3311,FINALS_WEEK_FRIDAY_PERIOD_SCHEDULE[],2,TRUE),
       VLOOKUP(Attendance!$G3311,REGULAR_WEEK_SCHEDULE[[Friday]:[Period]],2,TRUE))))))))))</f>
        <v/>
      </c>
      <c r="J3311" s="41" t="str">
        <f t="shared" ca="1" si="158"/>
        <v/>
      </c>
      <c r="K3311" s="41" t="str">
        <f>IF($A3311 &lt;&gt; "",VLOOKUP($A3311,'Student reference sheet'!$A$2:$V$2329, 7,FALSE), "")</f>
        <v/>
      </c>
      <c r="L3311" s="30" t="str">
        <f>IF($A3311 ="", "", VLOOKUP($A3311, 'Student reference sheet'!$A$2:$Z$2603,23,FALSE))</f>
        <v/>
      </c>
      <c r="M3311" s="30" t="str">
        <f>IF($A3311 ="", "", VLOOKUP($A3311, 'Student reference sheet'!$A$2:$Z$2603,24,FALSE))</f>
        <v/>
      </c>
      <c r="N3311" s="30" t="str">
        <f>IF($A3311 ="", "", VLOOKUP($A3311, 'Student reference sheet'!$A$2:$Z$2603,26,FALSE))</f>
        <v/>
      </c>
      <c r="O3311" s="30" t="str">
        <f>IF($A3311 ="", "", VLOOKUP($A3311, 'Student reference sheet'!$A$2:$Z$2603,25,FALSE))</f>
        <v/>
      </c>
      <c r="P3311" s="39" t="str">
        <f>IF($A3311 = "", "", IF(OR(VLOOKUP($A3311,'Student reference sheet'!$A$2:$V$2400,8,FALSE) = "R",  VLOOKUP($A3311,'Student reference sheet'!$A$2:$V$2400,8,FALSE) = "L"), "X", ""))</f>
        <v/>
      </c>
      <c r="Q3311" s="39" t="str">
        <f>IF($A3311 ="", "", VLOOKUP($A3311, 'Student reference sheet'!$A$2:$V$2603,22,FALSE))</f>
        <v/>
      </c>
      <c r="R3311" s="39" t="str">
        <f>IF($A3311 &lt;&gt; "",VLOOKUP($A3311,'Student reference sheet'!$A$2:$V$2329, 5,FALSE), "")</f>
        <v/>
      </c>
      <c r="S3311" s="39" t="str">
        <f>IF($A3311 &lt;&gt; "",VLOOKUP($A3311,'Student reference sheet'!$A$2:$V$2329, 6,FALSE), "")</f>
        <v/>
      </c>
      <c r="T3311" s="30" t="str">
        <f>IF($A3311 = "","",
IF(VLOOKUP($A3311,'Student reference sheet'!$A$2:$V$2329, 10,FALSE) = "Y", "Hispanic",
IF(VLOOKUP($A3311,'Student reference sheet'!$A$2:$V$2329,11,FALSE) &lt;&gt; "",
IF(VLOOKUP($A3311,'Student reference sheet'!$A$2:$V$2329,11,FALSE) = "UNK", "Unknown", VLOOKUP(VALUE(VLOOKUP($A3311,'Student reference sheet'!$A$2:$V$2329,11,FALSE)),'Ethnicity Reference'!$A$2:$B$22,2,FALSE)),
IF(VLOOKUP($A3311,'Student reference sheet'!$A$2:$V$2329,9,FALSE) &lt;&gt; "", VLOOKUP(VALUE(VLOOKUP($A3311,'Student reference sheet'!$A$2:$V$2329,9,FALSE)),'Ethnicity Reference'!$A$2:$B$22,2,FALSE),"Unknown"))))</f>
        <v/>
      </c>
      <c r="U3311" s="35"/>
    </row>
    <row r="3312" spans="1:21" ht="15.75">
      <c r="A3312" s="47"/>
      <c r="B3312" s="33"/>
      <c r="C3312" s="39" t="str">
        <f>IF($A3312 &lt;&gt; "",VLOOKUP($A3312,'Student reference sheet'!$A$2:$V$2329, 3,FALSE), "")</f>
        <v/>
      </c>
      <c r="D3312" s="39" t="str">
        <f>IF($A3312 &lt;&gt; "",VLOOKUP($A3312,'Student reference sheet'!$A$2:$V$2329, 2,FALSE), "")</f>
        <v/>
      </c>
      <c r="E3312" s="35"/>
      <c r="F3312" s="34"/>
      <c r="G3312" s="40" t="str">
        <f t="shared" ca="1" si="156"/>
        <v/>
      </c>
      <c r="H3312" s="40" t="str">
        <f t="shared" ca="1" si="157"/>
        <v/>
      </c>
      <c r="I3312" s="36" t="str">
        <f>IF($A3312 = "", "",
IF(COUNTIF(MINIMUM_DAY_DATES[], Attendance!J3312) &gt; 0, VLOOKUP(Attendance!$G3312,MINIMUM_DAY_PERIOD_SCHEDULE[], 2,TRUE),
IF(COUNTIF(RALLY_DATES[], Attendance!J3312) &gt; 0, VLOOKUP(Attendance!$G3312,RALLY_PERIOD_SCHEDULE[], 2,TRUE),
IF(WEEKDAY(Attendance!$J3312) = 2,
       IF(COUNTIF(FINALS_WEEK_MONDAY_DATE[],Attendance!$J3312) &gt; 0, VLOOKUP(Attendance!$G3312,FINALS_WEEK_MONDAY_PERIOD_SCHEDULE[],2,TRUE),
       VLOOKUP(Attendance!$G3312,REGULAR_WEEK_SCHEDULE[],6,TRUE)),
IF(WEEKDAY($J3312) = 3,
       IF(COUNTIF(FINALS_WEEK_TUESDAY_DATE[],Attendance!$J3312) &gt; 0, VLOOKUP(Attendance!$G3312,FINALS_WEEK_TUESDAY_PERIOD_SCHEDULE[],2,TRUE),
       VLOOKUP(Attendance!$G3312,REGULAR_WEEK_SCHEDULE[[Tuesday]:[Period]],5,TRUE)),
IF(WEEKDAY(Attendance!$J3312) = 4,
        IF(COUNTIF(BLOCK_WEDNESDAY_DATES[],Attendance!$J3312) &gt; 0, VLOOKUP(Attendance!$G3312,BLOCK_WEDNESDAY_PERIOD_SCHEDULE[],2,TRUE),
        IF(COUNTIF(FINALS_WEEK_WEDNESDAY_DATE[],Attendance!$J3312) &gt; 0, VLOOKUP(Attendance!$G3312,FINALS_WEEK_WEDNESDAY_PERIOD_SCHEDULE[],2,TRUE),
       VLOOKUP(Attendance!$G3312,REGULAR_WEEK_SCHEDULE[[Wednesday]:[Period]],4,TRUE))),
IF(WEEKDAY($J3312) = 5,
       IF(COUNTIF(BLOCK_THURSDAY_DATES[],Attendance!$J3312) &gt; 0, VLOOKUP(Attendance!$G3312,BLOCK_THURSDAY_PERIOD_SCHEDULE[],2,TRUE),
       IF(COUNTIF(FINALS_WEEK_THURSDAY_DATE[],Attendance!$J3312) &gt; 0, VLOOKUP(Attendance!$G3312,FINALS_WEEK_THURSDAY_PERIOD_SCHEDULE[],2,TRUE),
       VLOOKUP(Attendance!$G3312,REGULAR_WEEK_SCHEDULE[[Thursday]:[Period]],3,TRUE))),
IF(WEEKDAY(Attendance!$J3312) = 6,
       IF(COUNTIF(FINALS_WEEK_FRIDAY_DATE[],Attendance!$J3312) &gt; 0, VLOOKUP(Attendance!$G3312,FINALS_WEEK_FRIDAY_PERIOD_SCHEDULE[],2,TRUE),
       VLOOKUP(Attendance!$G3312,REGULAR_WEEK_SCHEDULE[[Friday]:[Period]],2,TRUE))))))))))</f>
        <v/>
      </c>
      <c r="J3312" s="41" t="str">
        <f t="shared" ca="1" si="158"/>
        <v/>
      </c>
      <c r="K3312" s="41" t="str">
        <f>IF($A3312 &lt;&gt; "",VLOOKUP($A3312,'Student reference sheet'!$A$2:$V$2329, 7,FALSE), "")</f>
        <v/>
      </c>
      <c r="L3312" s="30" t="str">
        <f>IF($A3312 ="", "", VLOOKUP($A3312, 'Student reference sheet'!$A$2:$Z$2603,23,FALSE))</f>
        <v/>
      </c>
      <c r="M3312" s="30" t="str">
        <f>IF($A3312 ="", "", VLOOKUP($A3312, 'Student reference sheet'!$A$2:$Z$2603,24,FALSE))</f>
        <v/>
      </c>
      <c r="N3312" s="30" t="str">
        <f>IF($A3312 ="", "", VLOOKUP($A3312, 'Student reference sheet'!$A$2:$Z$2603,26,FALSE))</f>
        <v/>
      </c>
      <c r="O3312" s="30" t="str">
        <f>IF($A3312 ="", "", VLOOKUP($A3312, 'Student reference sheet'!$A$2:$Z$2603,25,FALSE))</f>
        <v/>
      </c>
      <c r="P3312" s="39" t="str">
        <f>IF($A3312 = "", "", IF(OR(VLOOKUP($A3312,'Student reference sheet'!$A$2:$V$2400,8,FALSE) = "R",  VLOOKUP($A3312,'Student reference sheet'!$A$2:$V$2400,8,FALSE) = "L"), "X", ""))</f>
        <v/>
      </c>
      <c r="Q3312" s="39" t="str">
        <f>IF($A3312 ="", "", VLOOKUP($A3312, 'Student reference sheet'!$A$2:$V$2603,22,FALSE))</f>
        <v/>
      </c>
      <c r="R3312" s="39" t="str">
        <f>IF($A3312 &lt;&gt; "",VLOOKUP($A3312,'Student reference sheet'!$A$2:$V$2329, 5,FALSE), "")</f>
        <v/>
      </c>
      <c r="S3312" s="39" t="str">
        <f>IF($A3312 &lt;&gt; "",VLOOKUP($A3312,'Student reference sheet'!$A$2:$V$2329, 6,FALSE), "")</f>
        <v/>
      </c>
      <c r="T3312" s="30" t="str">
        <f>IF($A3312 = "","",
IF(VLOOKUP($A3312,'Student reference sheet'!$A$2:$V$2329, 10,FALSE) = "Y", "Hispanic",
IF(VLOOKUP($A3312,'Student reference sheet'!$A$2:$V$2329,11,FALSE) &lt;&gt; "",
IF(VLOOKUP($A3312,'Student reference sheet'!$A$2:$V$2329,11,FALSE) = "UNK", "Unknown", VLOOKUP(VALUE(VLOOKUP($A3312,'Student reference sheet'!$A$2:$V$2329,11,FALSE)),'Ethnicity Reference'!$A$2:$B$22,2,FALSE)),
IF(VLOOKUP($A3312,'Student reference sheet'!$A$2:$V$2329,9,FALSE) &lt;&gt; "", VLOOKUP(VALUE(VLOOKUP($A3312,'Student reference sheet'!$A$2:$V$2329,9,FALSE)),'Ethnicity Reference'!$A$2:$B$22,2,FALSE),"Unknown"))))</f>
        <v/>
      </c>
      <c r="U3312" s="35"/>
    </row>
    <row r="3313" spans="1:21" ht="15.75">
      <c r="A3313" s="47"/>
      <c r="B3313" s="33"/>
      <c r="C3313" s="39" t="str">
        <f>IF($A3313 &lt;&gt; "",VLOOKUP($A3313,'Student reference sheet'!$A$2:$V$2329, 3,FALSE), "")</f>
        <v/>
      </c>
      <c r="D3313" s="39" t="str">
        <f>IF($A3313 &lt;&gt; "",VLOOKUP($A3313,'Student reference sheet'!$A$2:$V$2329, 2,FALSE), "")</f>
        <v/>
      </c>
      <c r="E3313" s="35"/>
      <c r="F3313" s="34"/>
      <c r="G3313" s="40" t="str">
        <f t="shared" ca="1" si="156"/>
        <v/>
      </c>
      <c r="H3313" s="40" t="str">
        <f t="shared" ca="1" si="157"/>
        <v/>
      </c>
      <c r="I3313" s="36" t="str">
        <f>IF($A3313 = "", "",
IF(COUNTIF(MINIMUM_DAY_DATES[], Attendance!J3313) &gt; 0, VLOOKUP(Attendance!$G3313,MINIMUM_DAY_PERIOD_SCHEDULE[], 2,TRUE),
IF(COUNTIF(RALLY_DATES[], Attendance!J3313) &gt; 0, VLOOKUP(Attendance!$G3313,RALLY_PERIOD_SCHEDULE[], 2,TRUE),
IF(WEEKDAY(Attendance!$J3313) = 2,
       IF(COUNTIF(FINALS_WEEK_MONDAY_DATE[],Attendance!$J3313) &gt; 0, VLOOKUP(Attendance!$G3313,FINALS_WEEK_MONDAY_PERIOD_SCHEDULE[],2,TRUE),
       VLOOKUP(Attendance!$G3313,REGULAR_WEEK_SCHEDULE[],6,TRUE)),
IF(WEEKDAY($J3313) = 3,
       IF(COUNTIF(FINALS_WEEK_TUESDAY_DATE[],Attendance!$J3313) &gt; 0, VLOOKUP(Attendance!$G3313,FINALS_WEEK_TUESDAY_PERIOD_SCHEDULE[],2,TRUE),
       VLOOKUP(Attendance!$G3313,REGULAR_WEEK_SCHEDULE[[Tuesday]:[Period]],5,TRUE)),
IF(WEEKDAY(Attendance!$J3313) = 4,
        IF(COUNTIF(BLOCK_WEDNESDAY_DATES[],Attendance!$J3313) &gt; 0, VLOOKUP(Attendance!$G3313,BLOCK_WEDNESDAY_PERIOD_SCHEDULE[],2,TRUE),
        IF(COUNTIF(FINALS_WEEK_WEDNESDAY_DATE[],Attendance!$J3313) &gt; 0, VLOOKUP(Attendance!$G3313,FINALS_WEEK_WEDNESDAY_PERIOD_SCHEDULE[],2,TRUE),
       VLOOKUP(Attendance!$G3313,REGULAR_WEEK_SCHEDULE[[Wednesday]:[Period]],4,TRUE))),
IF(WEEKDAY($J3313) = 5,
       IF(COUNTIF(BLOCK_THURSDAY_DATES[],Attendance!$J3313) &gt; 0, VLOOKUP(Attendance!$G3313,BLOCK_THURSDAY_PERIOD_SCHEDULE[],2,TRUE),
       IF(COUNTIF(FINALS_WEEK_THURSDAY_DATE[],Attendance!$J3313) &gt; 0, VLOOKUP(Attendance!$G3313,FINALS_WEEK_THURSDAY_PERIOD_SCHEDULE[],2,TRUE),
       VLOOKUP(Attendance!$G3313,REGULAR_WEEK_SCHEDULE[[Thursday]:[Period]],3,TRUE))),
IF(WEEKDAY(Attendance!$J3313) = 6,
       IF(COUNTIF(FINALS_WEEK_FRIDAY_DATE[],Attendance!$J3313) &gt; 0, VLOOKUP(Attendance!$G3313,FINALS_WEEK_FRIDAY_PERIOD_SCHEDULE[],2,TRUE),
       VLOOKUP(Attendance!$G3313,REGULAR_WEEK_SCHEDULE[[Friday]:[Period]],2,TRUE))))))))))</f>
        <v/>
      </c>
      <c r="J3313" s="41" t="str">
        <f t="shared" ca="1" si="158"/>
        <v/>
      </c>
      <c r="K3313" s="41" t="str">
        <f>IF($A3313 &lt;&gt; "",VLOOKUP($A3313,'Student reference sheet'!$A$2:$V$2329, 7,FALSE), "")</f>
        <v/>
      </c>
      <c r="L3313" s="30" t="str">
        <f>IF($A3313 ="", "", VLOOKUP($A3313, 'Student reference sheet'!$A$2:$Z$2603,23,FALSE))</f>
        <v/>
      </c>
      <c r="M3313" s="30" t="str">
        <f>IF($A3313 ="", "", VLOOKUP($A3313, 'Student reference sheet'!$A$2:$Z$2603,24,FALSE))</f>
        <v/>
      </c>
      <c r="N3313" s="30" t="str">
        <f>IF($A3313 ="", "", VLOOKUP($A3313, 'Student reference sheet'!$A$2:$Z$2603,26,FALSE))</f>
        <v/>
      </c>
      <c r="O3313" s="30" t="str">
        <f>IF($A3313 ="", "", VLOOKUP($A3313, 'Student reference sheet'!$A$2:$Z$2603,25,FALSE))</f>
        <v/>
      </c>
      <c r="P3313" s="39" t="str">
        <f>IF($A3313 = "", "", IF(OR(VLOOKUP($A3313,'Student reference sheet'!$A$2:$V$2400,8,FALSE) = "R",  VLOOKUP($A3313,'Student reference sheet'!$A$2:$V$2400,8,FALSE) = "L"), "X", ""))</f>
        <v/>
      </c>
      <c r="Q3313" s="39" t="str">
        <f>IF($A3313 ="", "", VLOOKUP($A3313, 'Student reference sheet'!$A$2:$V$2603,22,FALSE))</f>
        <v/>
      </c>
      <c r="R3313" s="39" t="str">
        <f>IF($A3313 &lt;&gt; "",VLOOKUP($A3313,'Student reference sheet'!$A$2:$V$2329, 5,FALSE), "")</f>
        <v/>
      </c>
      <c r="S3313" s="39" t="str">
        <f>IF($A3313 &lt;&gt; "",VLOOKUP($A3313,'Student reference sheet'!$A$2:$V$2329, 6,FALSE), "")</f>
        <v/>
      </c>
      <c r="T3313" s="30" t="str">
        <f>IF($A3313 = "","",
IF(VLOOKUP($A3313,'Student reference sheet'!$A$2:$V$2329, 10,FALSE) = "Y", "Hispanic",
IF(VLOOKUP($A3313,'Student reference sheet'!$A$2:$V$2329,11,FALSE) &lt;&gt; "",
IF(VLOOKUP($A3313,'Student reference sheet'!$A$2:$V$2329,11,FALSE) = "UNK", "Unknown", VLOOKUP(VALUE(VLOOKUP($A3313,'Student reference sheet'!$A$2:$V$2329,11,FALSE)),'Ethnicity Reference'!$A$2:$B$22,2,FALSE)),
IF(VLOOKUP($A3313,'Student reference sheet'!$A$2:$V$2329,9,FALSE) &lt;&gt; "", VLOOKUP(VALUE(VLOOKUP($A3313,'Student reference sheet'!$A$2:$V$2329,9,FALSE)),'Ethnicity Reference'!$A$2:$B$22,2,FALSE),"Unknown"))))</f>
        <v/>
      </c>
      <c r="U3313" s="35"/>
    </row>
    <row r="3314" spans="1:21" ht="15.75">
      <c r="A3314" s="47"/>
      <c r="B3314" s="33"/>
      <c r="C3314" s="39" t="str">
        <f>IF($A3314 &lt;&gt; "",VLOOKUP($A3314,'Student reference sheet'!$A$2:$V$2329, 3,FALSE), "")</f>
        <v/>
      </c>
      <c r="D3314" s="39" t="str">
        <f>IF($A3314 &lt;&gt; "",VLOOKUP($A3314,'Student reference sheet'!$A$2:$V$2329, 2,FALSE), "")</f>
        <v/>
      </c>
      <c r="E3314" s="35"/>
      <c r="F3314" s="34"/>
      <c r="G3314" s="40" t="str">
        <f t="shared" ca="1" si="156"/>
        <v/>
      </c>
      <c r="H3314" s="40" t="str">
        <f t="shared" ca="1" si="157"/>
        <v/>
      </c>
      <c r="I3314" s="36" t="str">
        <f>IF($A3314 = "", "",
IF(COUNTIF(MINIMUM_DAY_DATES[], Attendance!J3314) &gt; 0, VLOOKUP(Attendance!$G3314,MINIMUM_DAY_PERIOD_SCHEDULE[], 2,TRUE),
IF(COUNTIF(RALLY_DATES[], Attendance!J3314) &gt; 0, VLOOKUP(Attendance!$G3314,RALLY_PERIOD_SCHEDULE[], 2,TRUE),
IF(WEEKDAY(Attendance!$J3314) = 2,
       IF(COUNTIF(FINALS_WEEK_MONDAY_DATE[],Attendance!$J3314) &gt; 0, VLOOKUP(Attendance!$G3314,FINALS_WEEK_MONDAY_PERIOD_SCHEDULE[],2,TRUE),
       VLOOKUP(Attendance!$G3314,REGULAR_WEEK_SCHEDULE[],6,TRUE)),
IF(WEEKDAY($J3314) = 3,
       IF(COUNTIF(FINALS_WEEK_TUESDAY_DATE[],Attendance!$J3314) &gt; 0, VLOOKUP(Attendance!$G3314,FINALS_WEEK_TUESDAY_PERIOD_SCHEDULE[],2,TRUE),
       VLOOKUP(Attendance!$G3314,REGULAR_WEEK_SCHEDULE[[Tuesday]:[Period]],5,TRUE)),
IF(WEEKDAY(Attendance!$J3314) = 4,
        IF(COUNTIF(BLOCK_WEDNESDAY_DATES[],Attendance!$J3314) &gt; 0, VLOOKUP(Attendance!$G3314,BLOCK_WEDNESDAY_PERIOD_SCHEDULE[],2,TRUE),
        IF(COUNTIF(FINALS_WEEK_WEDNESDAY_DATE[],Attendance!$J3314) &gt; 0, VLOOKUP(Attendance!$G3314,FINALS_WEEK_WEDNESDAY_PERIOD_SCHEDULE[],2,TRUE),
       VLOOKUP(Attendance!$G3314,REGULAR_WEEK_SCHEDULE[[Wednesday]:[Period]],4,TRUE))),
IF(WEEKDAY($J3314) = 5,
       IF(COUNTIF(BLOCK_THURSDAY_DATES[],Attendance!$J3314) &gt; 0, VLOOKUP(Attendance!$G3314,BLOCK_THURSDAY_PERIOD_SCHEDULE[],2,TRUE),
       IF(COUNTIF(FINALS_WEEK_THURSDAY_DATE[],Attendance!$J3314) &gt; 0, VLOOKUP(Attendance!$G3314,FINALS_WEEK_THURSDAY_PERIOD_SCHEDULE[],2,TRUE),
       VLOOKUP(Attendance!$G3314,REGULAR_WEEK_SCHEDULE[[Thursday]:[Period]],3,TRUE))),
IF(WEEKDAY(Attendance!$J3314) = 6,
       IF(COUNTIF(FINALS_WEEK_FRIDAY_DATE[],Attendance!$J3314) &gt; 0, VLOOKUP(Attendance!$G3314,FINALS_WEEK_FRIDAY_PERIOD_SCHEDULE[],2,TRUE),
       VLOOKUP(Attendance!$G3314,REGULAR_WEEK_SCHEDULE[[Friday]:[Period]],2,TRUE))))))))))</f>
        <v/>
      </c>
      <c r="J3314" s="41" t="str">
        <f t="shared" ca="1" si="158"/>
        <v/>
      </c>
      <c r="K3314" s="41" t="str">
        <f>IF($A3314 &lt;&gt; "",VLOOKUP($A3314,'Student reference sheet'!$A$2:$V$2329, 7,FALSE), "")</f>
        <v/>
      </c>
      <c r="L3314" s="30" t="str">
        <f>IF($A3314 ="", "", VLOOKUP($A3314, 'Student reference sheet'!$A$2:$Z$2603,23,FALSE))</f>
        <v/>
      </c>
      <c r="M3314" s="30" t="str">
        <f>IF($A3314 ="", "", VLOOKUP($A3314, 'Student reference sheet'!$A$2:$Z$2603,24,FALSE))</f>
        <v/>
      </c>
      <c r="N3314" s="30" t="str">
        <f>IF($A3314 ="", "", VLOOKUP($A3314, 'Student reference sheet'!$A$2:$Z$2603,26,FALSE))</f>
        <v/>
      </c>
      <c r="O3314" s="30" t="str">
        <f>IF($A3314 ="", "", VLOOKUP($A3314, 'Student reference sheet'!$A$2:$Z$2603,25,FALSE))</f>
        <v/>
      </c>
      <c r="P3314" s="39" t="str">
        <f>IF($A3314 = "", "", IF(OR(VLOOKUP($A3314,'Student reference sheet'!$A$2:$V$2400,8,FALSE) = "R",  VLOOKUP($A3314,'Student reference sheet'!$A$2:$V$2400,8,FALSE) = "L"), "X", ""))</f>
        <v/>
      </c>
      <c r="Q3314" s="39" t="str">
        <f>IF($A3314 ="", "", VLOOKUP($A3314, 'Student reference sheet'!$A$2:$V$2603,22,FALSE))</f>
        <v/>
      </c>
      <c r="R3314" s="39" t="str">
        <f>IF($A3314 &lt;&gt; "",VLOOKUP($A3314,'Student reference sheet'!$A$2:$V$2329, 5,FALSE), "")</f>
        <v/>
      </c>
      <c r="S3314" s="39" t="str">
        <f>IF($A3314 &lt;&gt; "",VLOOKUP($A3314,'Student reference sheet'!$A$2:$V$2329, 6,FALSE), "")</f>
        <v/>
      </c>
      <c r="T3314" s="30" t="str">
        <f>IF($A3314 = "","",
IF(VLOOKUP($A3314,'Student reference sheet'!$A$2:$V$2329, 10,FALSE) = "Y", "Hispanic",
IF(VLOOKUP($A3314,'Student reference sheet'!$A$2:$V$2329,11,FALSE) &lt;&gt; "",
IF(VLOOKUP($A3314,'Student reference sheet'!$A$2:$V$2329,11,FALSE) = "UNK", "Unknown", VLOOKUP(VALUE(VLOOKUP($A3314,'Student reference sheet'!$A$2:$V$2329,11,FALSE)),'Ethnicity Reference'!$A$2:$B$22,2,FALSE)),
IF(VLOOKUP($A3314,'Student reference sheet'!$A$2:$V$2329,9,FALSE) &lt;&gt; "", VLOOKUP(VALUE(VLOOKUP($A3314,'Student reference sheet'!$A$2:$V$2329,9,FALSE)),'Ethnicity Reference'!$A$2:$B$22,2,FALSE),"Unknown"))))</f>
        <v/>
      </c>
      <c r="U3314" s="35"/>
    </row>
    <row r="3315" spans="1:21" ht="15.75">
      <c r="A3315" s="47"/>
      <c r="B3315" s="33"/>
      <c r="C3315" s="39" t="str">
        <f>IF($A3315 &lt;&gt; "",VLOOKUP($A3315,'Student reference sheet'!$A$2:$V$2329, 3,FALSE), "")</f>
        <v/>
      </c>
      <c r="D3315" s="39" t="str">
        <f>IF($A3315 &lt;&gt; "",VLOOKUP($A3315,'Student reference sheet'!$A$2:$V$2329, 2,FALSE), "")</f>
        <v/>
      </c>
      <c r="E3315" s="35"/>
      <c r="F3315" s="34"/>
      <c r="G3315" s="40" t="str">
        <f t="shared" ca="1" si="156"/>
        <v/>
      </c>
      <c r="H3315" s="40" t="str">
        <f t="shared" ca="1" si="157"/>
        <v/>
      </c>
      <c r="I3315" s="36" t="str">
        <f>IF($A3315 = "", "",
IF(COUNTIF(MINIMUM_DAY_DATES[], Attendance!J3315) &gt; 0, VLOOKUP(Attendance!$G3315,MINIMUM_DAY_PERIOD_SCHEDULE[], 2,TRUE),
IF(COUNTIF(RALLY_DATES[], Attendance!J3315) &gt; 0, VLOOKUP(Attendance!$G3315,RALLY_PERIOD_SCHEDULE[], 2,TRUE),
IF(WEEKDAY(Attendance!$J3315) = 2,
       IF(COUNTIF(FINALS_WEEK_MONDAY_DATE[],Attendance!$J3315) &gt; 0, VLOOKUP(Attendance!$G3315,FINALS_WEEK_MONDAY_PERIOD_SCHEDULE[],2,TRUE),
       VLOOKUP(Attendance!$G3315,REGULAR_WEEK_SCHEDULE[],6,TRUE)),
IF(WEEKDAY($J3315) = 3,
       IF(COUNTIF(FINALS_WEEK_TUESDAY_DATE[],Attendance!$J3315) &gt; 0, VLOOKUP(Attendance!$G3315,FINALS_WEEK_TUESDAY_PERIOD_SCHEDULE[],2,TRUE),
       VLOOKUP(Attendance!$G3315,REGULAR_WEEK_SCHEDULE[[Tuesday]:[Period]],5,TRUE)),
IF(WEEKDAY(Attendance!$J3315) = 4,
        IF(COUNTIF(BLOCK_WEDNESDAY_DATES[],Attendance!$J3315) &gt; 0, VLOOKUP(Attendance!$G3315,BLOCK_WEDNESDAY_PERIOD_SCHEDULE[],2,TRUE),
        IF(COUNTIF(FINALS_WEEK_WEDNESDAY_DATE[],Attendance!$J3315) &gt; 0, VLOOKUP(Attendance!$G3315,FINALS_WEEK_WEDNESDAY_PERIOD_SCHEDULE[],2,TRUE),
       VLOOKUP(Attendance!$G3315,REGULAR_WEEK_SCHEDULE[[Wednesday]:[Period]],4,TRUE))),
IF(WEEKDAY($J3315) = 5,
       IF(COUNTIF(BLOCK_THURSDAY_DATES[],Attendance!$J3315) &gt; 0, VLOOKUP(Attendance!$G3315,BLOCK_THURSDAY_PERIOD_SCHEDULE[],2,TRUE),
       IF(COUNTIF(FINALS_WEEK_THURSDAY_DATE[],Attendance!$J3315) &gt; 0, VLOOKUP(Attendance!$G3315,FINALS_WEEK_THURSDAY_PERIOD_SCHEDULE[],2,TRUE),
       VLOOKUP(Attendance!$G3315,REGULAR_WEEK_SCHEDULE[[Thursday]:[Period]],3,TRUE))),
IF(WEEKDAY(Attendance!$J3315) = 6,
       IF(COUNTIF(FINALS_WEEK_FRIDAY_DATE[],Attendance!$J3315) &gt; 0, VLOOKUP(Attendance!$G3315,FINALS_WEEK_FRIDAY_PERIOD_SCHEDULE[],2,TRUE),
       VLOOKUP(Attendance!$G3315,REGULAR_WEEK_SCHEDULE[[Friday]:[Period]],2,TRUE))))))))))</f>
        <v/>
      </c>
      <c r="J3315" s="41" t="str">
        <f t="shared" ca="1" si="158"/>
        <v/>
      </c>
      <c r="K3315" s="41" t="str">
        <f>IF($A3315 &lt;&gt; "",VLOOKUP($A3315,'Student reference sheet'!$A$2:$V$2329, 7,FALSE), "")</f>
        <v/>
      </c>
      <c r="L3315" s="30" t="str">
        <f>IF($A3315 ="", "", VLOOKUP($A3315, 'Student reference sheet'!$A$2:$Z$2603,23,FALSE))</f>
        <v/>
      </c>
      <c r="M3315" s="30" t="str">
        <f>IF($A3315 ="", "", VLOOKUP($A3315, 'Student reference sheet'!$A$2:$Z$2603,24,FALSE))</f>
        <v/>
      </c>
      <c r="N3315" s="30" t="str">
        <f>IF($A3315 ="", "", VLOOKUP($A3315, 'Student reference sheet'!$A$2:$Z$2603,26,FALSE))</f>
        <v/>
      </c>
      <c r="O3315" s="30" t="str">
        <f>IF($A3315 ="", "", VLOOKUP($A3315, 'Student reference sheet'!$A$2:$Z$2603,25,FALSE))</f>
        <v/>
      </c>
      <c r="P3315" s="39" t="str">
        <f>IF($A3315 = "", "", IF(OR(VLOOKUP($A3315,'Student reference sheet'!$A$2:$V$2400,8,FALSE) = "R",  VLOOKUP($A3315,'Student reference sheet'!$A$2:$V$2400,8,FALSE) = "L"), "X", ""))</f>
        <v/>
      </c>
      <c r="Q3315" s="39" t="str">
        <f>IF($A3315 ="", "", VLOOKUP($A3315, 'Student reference sheet'!$A$2:$V$2603,22,FALSE))</f>
        <v/>
      </c>
      <c r="R3315" s="39" t="str">
        <f>IF($A3315 &lt;&gt; "",VLOOKUP($A3315,'Student reference sheet'!$A$2:$V$2329, 5,FALSE), "")</f>
        <v/>
      </c>
      <c r="S3315" s="39" t="str">
        <f>IF($A3315 &lt;&gt; "",VLOOKUP($A3315,'Student reference sheet'!$A$2:$V$2329, 6,FALSE), "")</f>
        <v/>
      </c>
      <c r="T3315" s="30" t="str">
        <f>IF($A3315 = "","",
IF(VLOOKUP($A3315,'Student reference sheet'!$A$2:$V$2329, 10,FALSE) = "Y", "Hispanic",
IF(VLOOKUP($A3315,'Student reference sheet'!$A$2:$V$2329,11,FALSE) &lt;&gt; "",
IF(VLOOKUP($A3315,'Student reference sheet'!$A$2:$V$2329,11,FALSE) = "UNK", "Unknown", VLOOKUP(VALUE(VLOOKUP($A3315,'Student reference sheet'!$A$2:$V$2329,11,FALSE)),'Ethnicity Reference'!$A$2:$B$22,2,FALSE)),
IF(VLOOKUP($A3315,'Student reference sheet'!$A$2:$V$2329,9,FALSE) &lt;&gt; "", VLOOKUP(VALUE(VLOOKUP($A3315,'Student reference sheet'!$A$2:$V$2329,9,FALSE)),'Ethnicity Reference'!$A$2:$B$22,2,FALSE),"Unknown"))))</f>
        <v/>
      </c>
      <c r="U3315" s="35"/>
    </row>
    <row r="3316" spans="1:21" ht="15.75">
      <c r="A3316" s="47"/>
      <c r="B3316" s="33"/>
      <c r="C3316" s="39" t="str">
        <f>IF($A3316 &lt;&gt; "",VLOOKUP($A3316,'Student reference sheet'!$A$2:$V$2329, 3,FALSE), "")</f>
        <v/>
      </c>
      <c r="D3316" s="39" t="str">
        <f>IF($A3316 &lt;&gt; "",VLOOKUP($A3316,'Student reference sheet'!$A$2:$V$2329, 2,FALSE), "")</f>
        <v/>
      </c>
      <c r="E3316" s="35"/>
      <c r="F3316" s="34"/>
      <c r="G3316" s="40" t="str">
        <f t="shared" ca="1" si="156"/>
        <v/>
      </c>
      <c r="H3316" s="40" t="str">
        <f t="shared" ca="1" si="157"/>
        <v/>
      </c>
      <c r="I3316" s="36" t="str">
        <f>IF($A3316 = "", "",
IF(COUNTIF(MINIMUM_DAY_DATES[], Attendance!J3316) &gt; 0, VLOOKUP(Attendance!$G3316,MINIMUM_DAY_PERIOD_SCHEDULE[], 2,TRUE),
IF(COUNTIF(RALLY_DATES[], Attendance!J3316) &gt; 0, VLOOKUP(Attendance!$G3316,RALLY_PERIOD_SCHEDULE[], 2,TRUE),
IF(WEEKDAY(Attendance!$J3316) = 2,
       IF(COUNTIF(FINALS_WEEK_MONDAY_DATE[],Attendance!$J3316) &gt; 0, VLOOKUP(Attendance!$G3316,FINALS_WEEK_MONDAY_PERIOD_SCHEDULE[],2,TRUE),
       VLOOKUP(Attendance!$G3316,REGULAR_WEEK_SCHEDULE[],6,TRUE)),
IF(WEEKDAY($J3316) = 3,
       IF(COUNTIF(FINALS_WEEK_TUESDAY_DATE[],Attendance!$J3316) &gt; 0, VLOOKUP(Attendance!$G3316,FINALS_WEEK_TUESDAY_PERIOD_SCHEDULE[],2,TRUE),
       VLOOKUP(Attendance!$G3316,REGULAR_WEEK_SCHEDULE[[Tuesday]:[Period]],5,TRUE)),
IF(WEEKDAY(Attendance!$J3316) = 4,
        IF(COUNTIF(BLOCK_WEDNESDAY_DATES[],Attendance!$J3316) &gt; 0, VLOOKUP(Attendance!$G3316,BLOCK_WEDNESDAY_PERIOD_SCHEDULE[],2,TRUE),
        IF(COUNTIF(FINALS_WEEK_WEDNESDAY_DATE[],Attendance!$J3316) &gt; 0, VLOOKUP(Attendance!$G3316,FINALS_WEEK_WEDNESDAY_PERIOD_SCHEDULE[],2,TRUE),
       VLOOKUP(Attendance!$G3316,REGULAR_WEEK_SCHEDULE[[Wednesday]:[Period]],4,TRUE))),
IF(WEEKDAY($J3316) = 5,
       IF(COUNTIF(BLOCK_THURSDAY_DATES[],Attendance!$J3316) &gt; 0, VLOOKUP(Attendance!$G3316,BLOCK_THURSDAY_PERIOD_SCHEDULE[],2,TRUE),
       IF(COUNTIF(FINALS_WEEK_THURSDAY_DATE[],Attendance!$J3316) &gt; 0, VLOOKUP(Attendance!$G3316,FINALS_WEEK_THURSDAY_PERIOD_SCHEDULE[],2,TRUE),
       VLOOKUP(Attendance!$G3316,REGULAR_WEEK_SCHEDULE[[Thursday]:[Period]],3,TRUE))),
IF(WEEKDAY(Attendance!$J3316) = 6,
       IF(COUNTIF(FINALS_WEEK_FRIDAY_DATE[],Attendance!$J3316) &gt; 0, VLOOKUP(Attendance!$G3316,FINALS_WEEK_FRIDAY_PERIOD_SCHEDULE[],2,TRUE),
       VLOOKUP(Attendance!$G3316,REGULAR_WEEK_SCHEDULE[[Friday]:[Period]],2,TRUE))))))))))</f>
        <v/>
      </c>
      <c r="J3316" s="41" t="str">
        <f t="shared" ca="1" si="158"/>
        <v/>
      </c>
      <c r="K3316" s="41" t="str">
        <f>IF($A3316 &lt;&gt; "",VLOOKUP($A3316,'Student reference sheet'!$A$2:$V$2329, 7,FALSE), "")</f>
        <v/>
      </c>
      <c r="L3316" s="30" t="str">
        <f>IF($A3316 ="", "", VLOOKUP($A3316, 'Student reference sheet'!$A$2:$Z$2603,23,FALSE))</f>
        <v/>
      </c>
      <c r="M3316" s="30" t="str">
        <f>IF($A3316 ="", "", VLOOKUP($A3316, 'Student reference sheet'!$A$2:$Z$2603,24,FALSE))</f>
        <v/>
      </c>
      <c r="N3316" s="30" t="str">
        <f>IF($A3316 ="", "", VLOOKUP($A3316, 'Student reference sheet'!$A$2:$Z$2603,26,FALSE))</f>
        <v/>
      </c>
      <c r="O3316" s="30" t="str">
        <f>IF($A3316 ="", "", VLOOKUP($A3316, 'Student reference sheet'!$A$2:$Z$2603,25,FALSE))</f>
        <v/>
      </c>
      <c r="P3316" s="39" t="str">
        <f>IF($A3316 = "", "", IF(OR(VLOOKUP($A3316,'Student reference sheet'!$A$2:$V$2400,8,FALSE) = "R",  VLOOKUP($A3316,'Student reference sheet'!$A$2:$V$2400,8,FALSE) = "L"), "X", ""))</f>
        <v/>
      </c>
      <c r="Q3316" s="39" t="str">
        <f>IF($A3316 ="", "", VLOOKUP($A3316, 'Student reference sheet'!$A$2:$V$2603,22,FALSE))</f>
        <v/>
      </c>
      <c r="R3316" s="39" t="str">
        <f>IF($A3316 &lt;&gt; "",VLOOKUP($A3316,'Student reference sheet'!$A$2:$V$2329, 5,FALSE), "")</f>
        <v/>
      </c>
      <c r="S3316" s="39" t="str">
        <f>IF($A3316 &lt;&gt; "",VLOOKUP($A3316,'Student reference sheet'!$A$2:$V$2329, 6,FALSE), "")</f>
        <v/>
      </c>
      <c r="T3316" s="30" t="str">
        <f>IF($A3316 = "","",
IF(VLOOKUP($A3316,'Student reference sheet'!$A$2:$V$2329, 10,FALSE) = "Y", "Hispanic",
IF(VLOOKUP($A3316,'Student reference sheet'!$A$2:$V$2329,11,FALSE) &lt;&gt; "",
IF(VLOOKUP($A3316,'Student reference sheet'!$A$2:$V$2329,11,FALSE) = "UNK", "Unknown", VLOOKUP(VALUE(VLOOKUP($A3316,'Student reference sheet'!$A$2:$V$2329,11,FALSE)),'Ethnicity Reference'!$A$2:$B$22,2,FALSE)),
IF(VLOOKUP($A3316,'Student reference sheet'!$A$2:$V$2329,9,FALSE) &lt;&gt; "", VLOOKUP(VALUE(VLOOKUP($A3316,'Student reference sheet'!$A$2:$V$2329,9,FALSE)),'Ethnicity Reference'!$A$2:$B$22,2,FALSE),"Unknown"))))</f>
        <v/>
      </c>
      <c r="U3316" s="35"/>
    </row>
    <row r="3317" spans="1:21" ht="15.75">
      <c r="A3317" s="47"/>
      <c r="B3317" s="33"/>
      <c r="C3317" s="39" t="str">
        <f>IF($A3317 &lt;&gt; "",VLOOKUP($A3317,'Student reference sheet'!$A$2:$V$2329, 3,FALSE), "")</f>
        <v/>
      </c>
      <c r="D3317" s="39" t="str">
        <f>IF($A3317 &lt;&gt; "",VLOOKUP($A3317,'Student reference sheet'!$A$2:$V$2329, 2,FALSE), "")</f>
        <v/>
      </c>
      <c r="E3317" s="35"/>
      <c r="F3317" s="34"/>
      <c r="G3317" s="40" t="str">
        <f t="shared" ca="1" si="156"/>
        <v/>
      </c>
      <c r="H3317" s="40" t="str">
        <f t="shared" ca="1" si="157"/>
        <v/>
      </c>
      <c r="I3317" s="36" t="str">
        <f>IF($A3317 = "", "",
IF(COUNTIF(MINIMUM_DAY_DATES[], Attendance!J3317) &gt; 0, VLOOKUP(Attendance!$G3317,MINIMUM_DAY_PERIOD_SCHEDULE[], 2,TRUE),
IF(COUNTIF(RALLY_DATES[], Attendance!J3317) &gt; 0, VLOOKUP(Attendance!$G3317,RALLY_PERIOD_SCHEDULE[], 2,TRUE),
IF(WEEKDAY(Attendance!$J3317) = 2,
       IF(COUNTIF(FINALS_WEEK_MONDAY_DATE[],Attendance!$J3317) &gt; 0, VLOOKUP(Attendance!$G3317,FINALS_WEEK_MONDAY_PERIOD_SCHEDULE[],2,TRUE),
       VLOOKUP(Attendance!$G3317,REGULAR_WEEK_SCHEDULE[],6,TRUE)),
IF(WEEKDAY($J3317) = 3,
       IF(COUNTIF(FINALS_WEEK_TUESDAY_DATE[],Attendance!$J3317) &gt; 0, VLOOKUP(Attendance!$G3317,FINALS_WEEK_TUESDAY_PERIOD_SCHEDULE[],2,TRUE),
       VLOOKUP(Attendance!$G3317,REGULAR_WEEK_SCHEDULE[[Tuesday]:[Period]],5,TRUE)),
IF(WEEKDAY(Attendance!$J3317) = 4,
        IF(COUNTIF(BLOCK_WEDNESDAY_DATES[],Attendance!$J3317) &gt; 0, VLOOKUP(Attendance!$G3317,BLOCK_WEDNESDAY_PERIOD_SCHEDULE[],2,TRUE),
        IF(COUNTIF(FINALS_WEEK_WEDNESDAY_DATE[],Attendance!$J3317) &gt; 0, VLOOKUP(Attendance!$G3317,FINALS_WEEK_WEDNESDAY_PERIOD_SCHEDULE[],2,TRUE),
       VLOOKUP(Attendance!$G3317,REGULAR_WEEK_SCHEDULE[[Wednesday]:[Period]],4,TRUE))),
IF(WEEKDAY($J3317) = 5,
       IF(COUNTIF(BLOCK_THURSDAY_DATES[],Attendance!$J3317) &gt; 0, VLOOKUP(Attendance!$G3317,BLOCK_THURSDAY_PERIOD_SCHEDULE[],2,TRUE),
       IF(COUNTIF(FINALS_WEEK_THURSDAY_DATE[],Attendance!$J3317) &gt; 0, VLOOKUP(Attendance!$G3317,FINALS_WEEK_THURSDAY_PERIOD_SCHEDULE[],2,TRUE),
       VLOOKUP(Attendance!$G3317,REGULAR_WEEK_SCHEDULE[[Thursday]:[Period]],3,TRUE))),
IF(WEEKDAY(Attendance!$J3317) = 6,
       IF(COUNTIF(FINALS_WEEK_FRIDAY_DATE[],Attendance!$J3317) &gt; 0, VLOOKUP(Attendance!$G3317,FINALS_WEEK_FRIDAY_PERIOD_SCHEDULE[],2,TRUE),
       VLOOKUP(Attendance!$G3317,REGULAR_WEEK_SCHEDULE[[Friday]:[Period]],2,TRUE))))))))))</f>
        <v/>
      </c>
      <c r="J3317" s="41" t="str">
        <f t="shared" ca="1" si="158"/>
        <v/>
      </c>
      <c r="K3317" s="41" t="str">
        <f>IF($A3317 &lt;&gt; "",VLOOKUP($A3317,'Student reference sheet'!$A$2:$V$2329, 7,FALSE), "")</f>
        <v/>
      </c>
      <c r="L3317" s="30" t="str">
        <f>IF($A3317 ="", "", VLOOKUP($A3317, 'Student reference sheet'!$A$2:$Z$2603,23,FALSE))</f>
        <v/>
      </c>
      <c r="M3317" s="30" t="str">
        <f>IF($A3317 ="", "", VLOOKUP($A3317, 'Student reference sheet'!$A$2:$Z$2603,24,FALSE))</f>
        <v/>
      </c>
      <c r="N3317" s="30" t="str">
        <f>IF($A3317 ="", "", VLOOKUP($A3317, 'Student reference sheet'!$A$2:$Z$2603,26,FALSE))</f>
        <v/>
      </c>
      <c r="O3317" s="30" t="str">
        <f>IF($A3317 ="", "", VLOOKUP($A3317, 'Student reference sheet'!$A$2:$Z$2603,25,FALSE))</f>
        <v/>
      </c>
      <c r="P3317" s="39" t="str">
        <f>IF($A3317 = "", "", IF(OR(VLOOKUP($A3317,'Student reference sheet'!$A$2:$V$2400,8,FALSE) = "R",  VLOOKUP($A3317,'Student reference sheet'!$A$2:$V$2400,8,FALSE) = "L"), "X", ""))</f>
        <v/>
      </c>
      <c r="Q3317" s="39" t="str">
        <f>IF($A3317 ="", "", VLOOKUP($A3317, 'Student reference sheet'!$A$2:$V$2603,22,FALSE))</f>
        <v/>
      </c>
      <c r="R3317" s="39" t="str">
        <f>IF($A3317 &lt;&gt; "",VLOOKUP($A3317,'Student reference sheet'!$A$2:$V$2329, 5,FALSE), "")</f>
        <v/>
      </c>
      <c r="S3317" s="39" t="str">
        <f>IF($A3317 &lt;&gt; "",VLOOKUP($A3317,'Student reference sheet'!$A$2:$V$2329, 6,FALSE), "")</f>
        <v/>
      </c>
      <c r="T3317" s="30" t="str">
        <f>IF($A3317 = "","",
IF(VLOOKUP($A3317,'Student reference sheet'!$A$2:$V$2329, 10,FALSE) = "Y", "Hispanic",
IF(VLOOKUP($A3317,'Student reference sheet'!$A$2:$V$2329,11,FALSE) &lt;&gt; "",
IF(VLOOKUP($A3317,'Student reference sheet'!$A$2:$V$2329,11,FALSE) = "UNK", "Unknown", VLOOKUP(VALUE(VLOOKUP($A3317,'Student reference sheet'!$A$2:$V$2329,11,FALSE)),'Ethnicity Reference'!$A$2:$B$22,2,FALSE)),
IF(VLOOKUP($A3317,'Student reference sheet'!$A$2:$V$2329,9,FALSE) &lt;&gt; "", VLOOKUP(VALUE(VLOOKUP($A3317,'Student reference sheet'!$A$2:$V$2329,9,FALSE)),'Ethnicity Reference'!$A$2:$B$22,2,FALSE),"Unknown"))))</f>
        <v/>
      </c>
      <c r="U3317" s="35"/>
    </row>
    <row r="3318" spans="1:21" ht="15.75">
      <c r="A3318" s="47"/>
      <c r="B3318" s="33"/>
      <c r="C3318" s="39" t="str">
        <f>IF($A3318 &lt;&gt; "",VLOOKUP($A3318,'Student reference sheet'!$A$2:$V$2329, 3,FALSE), "")</f>
        <v/>
      </c>
      <c r="D3318" s="39" t="str">
        <f>IF($A3318 &lt;&gt; "",VLOOKUP($A3318,'Student reference sheet'!$A$2:$V$2329, 2,FALSE), "")</f>
        <v/>
      </c>
      <c r="E3318" s="35"/>
      <c r="F3318" s="34"/>
      <c r="G3318" s="40" t="str">
        <f t="shared" ca="1" si="156"/>
        <v/>
      </c>
      <c r="H3318" s="40" t="str">
        <f t="shared" ca="1" si="157"/>
        <v/>
      </c>
      <c r="I3318" s="36" t="str">
        <f>IF($A3318 = "", "",
IF(COUNTIF(MINIMUM_DAY_DATES[], Attendance!J3318) &gt; 0, VLOOKUP(Attendance!$G3318,MINIMUM_DAY_PERIOD_SCHEDULE[], 2,TRUE),
IF(COUNTIF(RALLY_DATES[], Attendance!J3318) &gt; 0, VLOOKUP(Attendance!$G3318,RALLY_PERIOD_SCHEDULE[], 2,TRUE),
IF(WEEKDAY(Attendance!$J3318) = 2,
       IF(COUNTIF(FINALS_WEEK_MONDAY_DATE[],Attendance!$J3318) &gt; 0, VLOOKUP(Attendance!$G3318,FINALS_WEEK_MONDAY_PERIOD_SCHEDULE[],2,TRUE),
       VLOOKUP(Attendance!$G3318,REGULAR_WEEK_SCHEDULE[],6,TRUE)),
IF(WEEKDAY($J3318) = 3,
       IF(COUNTIF(FINALS_WEEK_TUESDAY_DATE[],Attendance!$J3318) &gt; 0, VLOOKUP(Attendance!$G3318,FINALS_WEEK_TUESDAY_PERIOD_SCHEDULE[],2,TRUE),
       VLOOKUP(Attendance!$G3318,REGULAR_WEEK_SCHEDULE[[Tuesday]:[Period]],5,TRUE)),
IF(WEEKDAY(Attendance!$J3318) = 4,
        IF(COUNTIF(BLOCK_WEDNESDAY_DATES[],Attendance!$J3318) &gt; 0, VLOOKUP(Attendance!$G3318,BLOCK_WEDNESDAY_PERIOD_SCHEDULE[],2,TRUE),
        IF(COUNTIF(FINALS_WEEK_WEDNESDAY_DATE[],Attendance!$J3318) &gt; 0, VLOOKUP(Attendance!$G3318,FINALS_WEEK_WEDNESDAY_PERIOD_SCHEDULE[],2,TRUE),
       VLOOKUP(Attendance!$G3318,REGULAR_WEEK_SCHEDULE[[Wednesday]:[Period]],4,TRUE))),
IF(WEEKDAY($J3318) = 5,
       IF(COUNTIF(BLOCK_THURSDAY_DATES[],Attendance!$J3318) &gt; 0, VLOOKUP(Attendance!$G3318,BLOCK_THURSDAY_PERIOD_SCHEDULE[],2,TRUE),
       IF(COUNTIF(FINALS_WEEK_THURSDAY_DATE[],Attendance!$J3318) &gt; 0, VLOOKUP(Attendance!$G3318,FINALS_WEEK_THURSDAY_PERIOD_SCHEDULE[],2,TRUE),
       VLOOKUP(Attendance!$G3318,REGULAR_WEEK_SCHEDULE[[Thursday]:[Period]],3,TRUE))),
IF(WEEKDAY(Attendance!$J3318) = 6,
       IF(COUNTIF(FINALS_WEEK_FRIDAY_DATE[],Attendance!$J3318) &gt; 0, VLOOKUP(Attendance!$G3318,FINALS_WEEK_FRIDAY_PERIOD_SCHEDULE[],2,TRUE),
       VLOOKUP(Attendance!$G3318,REGULAR_WEEK_SCHEDULE[[Friday]:[Period]],2,TRUE))))))))))</f>
        <v/>
      </c>
      <c r="J3318" s="41" t="str">
        <f t="shared" ca="1" si="158"/>
        <v/>
      </c>
      <c r="K3318" s="41" t="str">
        <f>IF($A3318 &lt;&gt; "",VLOOKUP($A3318,'Student reference sheet'!$A$2:$V$2329, 7,FALSE), "")</f>
        <v/>
      </c>
      <c r="L3318" s="30" t="str">
        <f>IF($A3318 ="", "", VLOOKUP($A3318, 'Student reference sheet'!$A$2:$Z$2603,23,FALSE))</f>
        <v/>
      </c>
      <c r="M3318" s="30" t="str">
        <f>IF($A3318 ="", "", VLOOKUP($A3318, 'Student reference sheet'!$A$2:$Z$2603,24,FALSE))</f>
        <v/>
      </c>
      <c r="N3318" s="30" t="str">
        <f>IF($A3318 ="", "", VLOOKUP($A3318, 'Student reference sheet'!$A$2:$Z$2603,26,FALSE))</f>
        <v/>
      </c>
      <c r="O3318" s="30" t="str">
        <f>IF($A3318 ="", "", VLOOKUP($A3318, 'Student reference sheet'!$A$2:$Z$2603,25,FALSE))</f>
        <v/>
      </c>
      <c r="P3318" s="39" t="str">
        <f>IF($A3318 = "", "", IF(OR(VLOOKUP($A3318,'Student reference sheet'!$A$2:$V$2400,8,FALSE) = "R",  VLOOKUP($A3318,'Student reference sheet'!$A$2:$V$2400,8,FALSE) = "L"), "X", ""))</f>
        <v/>
      </c>
      <c r="Q3318" s="39" t="str">
        <f>IF($A3318 ="", "", VLOOKUP($A3318, 'Student reference sheet'!$A$2:$V$2603,22,FALSE))</f>
        <v/>
      </c>
      <c r="R3318" s="39" t="str">
        <f>IF($A3318 &lt;&gt; "",VLOOKUP($A3318,'Student reference sheet'!$A$2:$V$2329, 5,FALSE), "")</f>
        <v/>
      </c>
      <c r="S3318" s="39" t="str">
        <f>IF($A3318 &lt;&gt; "",VLOOKUP($A3318,'Student reference sheet'!$A$2:$V$2329, 6,FALSE), "")</f>
        <v/>
      </c>
      <c r="T3318" s="30" t="str">
        <f>IF($A3318 = "","",
IF(VLOOKUP($A3318,'Student reference sheet'!$A$2:$V$2329, 10,FALSE) = "Y", "Hispanic",
IF(VLOOKUP($A3318,'Student reference sheet'!$A$2:$V$2329,11,FALSE) &lt;&gt; "",
IF(VLOOKUP($A3318,'Student reference sheet'!$A$2:$V$2329,11,FALSE) = "UNK", "Unknown", VLOOKUP(VALUE(VLOOKUP($A3318,'Student reference sheet'!$A$2:$V$2329,11,FALSE)),'Ethnicity Reference'!$A$2:$B$22,2,FALSE)),
IF(VLOOKUP($A3318,'Student reference sheet'!$A$2:$V$2329,9,FALSE) &lt;&gt; "", VLOOKUP(VALUE(VLOOKUP($A3318,'Student reference sheet'!$A$2:$V$2329,9,FALSE)),'Ethnicity Reference'!$A$2:$B$22,2,FALSE),"Unknown"))))</f>
        <v/>
      </c>
      <c r="U3318" s="35"/>
    </row>
    <row r="3319" spans="1:21" ht="15.75">
      <c r="A3319" s="47"/>
      <c r="B3319" s="33"/>
      <c r="C3319" s="39" t="str">
        <f>IF($A3319 &lt;&gt; "",VLOOKUP($A3319,'Student reference sheet'!$A$2:$V$2329, 3,FALSE), "")</f>
        <v/>
      </c>
      <c r="D3319" s="39" t="str">
        <f>IF($A3319 &lt;&gt; "",VLOOKUP($A3319,'Student reference sheet'!$A$2:$V$2329, 2,FALSE), "")</f>
        <v/>
      </c>
      <c r="E3319" s="35"/>
      <c r="F3319" s="34"/>
      <c r="G3319" s="40" t="str">
        <f t="shared" ca="1" si="156"/>
        <v/>
      </c>
      <c r="H3319" s="40" t="str">
        <f t="shared" ca="1" si="157"/>
        <v/>
      </c>
      <c r="I3319" s="36" t="str">
        <f>IF($A3319 = "", "",
IF(COUNTIF(MINIMUM_DAY_DATES[], Attendance!J3319) &gt; 0, VLOOKUP(Attendance!$G3319,MINIMUM_DAY_PERIOD_SCHEDULE[], 2,TRUE),
IF(COUNTIF(RALLY_DATES[], Attendance!J3319) &gt; 0, VLOOKUP(Attendance!$G3319,RALLY_PERIOD_SCHEDULE[], 2,TRUE),
IF(WEEKDAY(Attendance!$J3319) = 2,
       IF(COUNTIF(FINALS_WEEK_MONDAY_DATE[],Attendance!$J3319) &gt; 0, VLOOKUP(Attendance!$G3319,FINALS_WEEK_MONDAY_PERIOD_SCHEDULE[],2,TRUE),
       VLOOKUP(Attendance!$G3319,REGULAR_WEEK_SCHEDULE[],6,TRUE)),
IF(WEEKDAY($J3319) = 3,
       IF(COUNTIF(FINALS_WEEK_TUESDAY_DATE[],Attendance!$J3319) &gt; 0, VLOOKUP(Attendance!$G3319,FINALS_WEEK_TUESDAY_PERIOD_SCHEDULE[],2,TRUE),
       VLOOKUP(Attendance!$G3319,REGULAR_WEEK_SCHEDULE[[Tuesday]:[Period]],5,TRUE)),
IF(WEEKDAY(Attendance!$J3319) = 4,
        IF(COUNTIF(BLOCK_WEDNESDAY_DATES[],Attendance!$J3319) &gt; 0, VLOOKUP(Attendance!$G3319,BLOCK_WEDNESDAY_PERIOD_SCHEDULE[],2,TRUE),
        IF(COUNTIF(FINALS_WEEK_WEDNESDAY_DATE[],Attendance!$J3319) &gt; 0, VLOOKUP(Attendance!$G3319,FINALS_WEEK_WEDNESDAY_PERIOD_SCHEDULE[],2,TRUE),
       VLOOKUP(Attendance!$G3319,REGULAR_WEEK_SCHEDULE[[Wednesday]:[Period]],4,TRUE))),
IF(WEEKDAY($J3319) = 5,
       IF(COUNTIF(BLOCK_THURSDAY_DATES[],Attendance!$J3319) &gt; 0, VLOOKUP(Attendance!$G3319,BLOCK_THURSDAY_PERIOD_SCHEDULE[],2,TRUE),
       IF(COUNTIF(FINALS_WEEK_THURSDAY_DATE[],Attendance!$J3319) &gt; 0, VLOOKUP(Attendance!$G3319,FINALS_WEEK_THURSDAY_PERIOD_SCHEDULE[],2,TRUE),
       VLOOKUP(Attendance!$G3319,REGULAR_WEEK_SCHEDULE[[Thursday]:[Period]],3,TRUE))),
IF(WEEKDAY(Attendance!$J3319) = 6,
       IF(COUNTIF(FINALS_WEEK_FRIDAY_DATE[],Attendance!$J3319) &gt; 0, VLOOKUP(Attendance!$G3319,FINALS_WEEK_FRIDAY_PERIOD_SCHEDULE[],2,TRUE),
       VLOOKUP(Attendance!$G3319,REGULAR_WEEK_SCHEDULE[[Friday]:[Period]],2,TRUE))))))))))</f>
        <v/>
      </c>
      <c r="J3319" s="41" t="str">
        <f t="shared" ca="1" si="158"/>
        <v/>
      </c>
      <c r="K3319" s="41" t="str">
        <f>IF($A3319 &lt;&gt; "",VLOOKUP($A3319,'Student reference sheet'!$A$2:$V$2329, 7,FALSE), "")</f>
        <v/>
      </c>
      <c r="L3319" s="30" t="str">
        <f>IF($A3319 ="", "", VLOOKUP($A3319, 'Student reference sheet'!$A$2:$Z$2603,23,FALSE))</f>
        <v/>
      </c>
      <c r="M3319" s="30" t="str">
        <f>IF($A3319 ="", "", VLOOKUP($A3319, 'Student reference sheet'!$A$2:$Z$2603,24,FALSE))</f>
        <v/>
      </c>
      <c r="N3319" s="30" t="str">
        <f>IF($A3319 ="", "", VLOOKUP($A3319, 'Student reference sheet'!$A$2:$Z$2603,26,FALSE))</f>
        <v/>
      </c>
      <c r="O3319" s="30" t="str">
        <f>IF($A3319 ="", "", VLOOKUP($A3319, 'Student reference sheet'!$A$2:$Z$2603,25,FALSE))</f>
        <v/>
      </c>
      <c r="P3319" s="39" t="str">
        <f>IF($A3319 = "", "", IF(OR(VLOOKUP($A3319,'Student reference sheet'!$A$2:$V$2400,8,FALSE) = "R",  VLOOKUP($A3319,'Student reference sheet'!$A$2:$V$2400,8,FALSE) = "L"), "X", ""))</f>
        <v/>
      </c>
      <c r="Q3319" s="39" t="str">
        <f>IF($A3319 ="", "", VLOOKUP($A3319, 'Student reference sheet'!$A$2:$V$2603,22,FALSE))</f>
        <v/>
      </c>
      <c r="R3319" s="39" t="str">
        <f>IF($A3319 &lt;&gt; "",VLOOKUP($A3319,'Student reference sheet'!$A$2:$V$2329, 5,FALSE), "")</f>
        <v/>
      </c>
      <c r="S3319" s="39" t="str">
        <f>IF($A3319 &lt;&gt; "",VLOOKUP($A3319,'Student reference sheet'!$A$2:$V$2329, 6,FALSE), "")</f>
        <v/>
      </c>
      <c r="T3319" s="30" t="str">
        <f>IF($A3319 = "","",
IF(VLOOKUP($A3319,'Student reference sheet'!$A$2:$V$2329, 10,FALSE) = "Y", "Hispanic",
IF(VLOOKUP($A3319,'Student reference sheet'!$A$2:$V$2329,11,FALSE) &lt;&gt; "",
IF(VLOOKUP($A3319,'Student reference sheet'!$A$2:$V$2329,11,FALSE) = "UNK", "Unknown", VLOOKUP(VALUE(VLOOKUP($A3319,'Student reference sheet'!$A$2:$V$2329,11,FALSE)),'Ethnicity Reference'!$A$2:$B$22,2,FALSE)),
IF(VLOOKUP($A3319,'Student reference sheet'!$A$2:$V$2329,9,FALSE) &lt;&gt; "", VLOOKUP(VALUE(VLOOKUP($A3319,'Student reference sheet'!$A$2:$V$2329,9,FALSE)),'Ethnicity Reference'!$A$2:$B$22,2,FALSE),"Unknown"))))</f>
        <v/>
      </c>
      <c r="U3319" s="35"/>
    </row>
    <row r="3320" spans="1:21" ht="15.75">
      <c r="A3320" s="47"/>
      <c r="B3320" s="33"/>
      <c r="C3320" s="39" t="str">
        <f>IF($A3320 &lt;&gt; "",VLOOKUP($A3320,'Student reference sheet'!$A$2:$V$2329, 3,FALSE), "")</f>
        <v/>
      </c>
      <c r="D3320" s="39" t="str">
        <f>IF($A3320 &lt;&gt; "",VLOOKUP($A3320,'Student reference sheet'!$A$2:$V$2329, 2,FALSE), "")</f>
        <v/>
      </c>
      <c r="E3320" s="35"/>
      <c r="F3320" s="34"/>
      <c r="G3320" s="40" t="str">
        <f t="shared" ca="1" si="156"/>
        <v/>
      </c>
      <c r="H3320" s="40" t="str">
        <f t="shared" ca="1" si="157"/>
        <v/>
      </c>
      <c r="I3320" s="36" t="str">
        <f>IF($A3320 = "", "",
IF(COUNTIF(MINIMUM_DAY_DATES[], Attendance!J3320) &gt; 0, VLOOKUP(Attendance!$G3320,MINIMUM_DAY_PERIOD_SCHEDULE[], 2,TRUE),
IF(COUNTIF(RALLY_DATES[], Attendance!J3320) &gt; 0, VLOOKUP(Attendance!$G3320,RALLY_PERIOD_SCHEDULE[], 2,TRUE),
IF(WEEKDAY(Attendance!$J3320) = 2,
       IF(COUNTIF(FINALS_WEEK_MONDAY_DATE[],Attendance!$J3320) &gt; 0, VLOOKUP(Attendance!$G3320,FINALS_WEEK_MONDAY_PERIOD_SCHEDULE[],2,TRUE),
       VLOOKUP(Attendance!$G3320,REGULAR_WEEK_SCHEDULE[],6,TRUE)),
IF(WEEKDAY($J3320) = 3,
       IF(COUNTIF(FINALS_WEEK_TUESDAY_DATE[],Attendance!$J3320) &gt; 0, VLOOKUP(Attendance!$G3320,FINALS_WEEK_TUESDAY_PERIOD_SCHEDULE[],2,TRUE),
       VLOOKUP(Attendance!$G3320,REGULAR_WEEK_SCHEDULE[[Tuesday]:[Period]],5,TRUE)),
IF(WEEKDAY(Attendance!$J3320) = 4,
        IF(COUNTIF(BLOCK_WEDNESDAY_DATES[],Attendance!$J3320) &gt; 0, VLOOKUP(Attendance!$G3320,BLOCK_WEDNESDAY_PERIOD_SCHEDULE[],2,TRUE),
        IF(COUNTIF(FINALS_WEEK_WEDNESDAY_DATE[],Attendance!$J3320) &gt; 0, VLOOKUP(Attendance!$G3320,FINALS_WEEK_WEDNESDAY_PERIOD_SCHEDULE[],2,TRUE),
       VLOOKUP(Attendance!$G3320,REGULAR_WEEK_SCHEDULE[[Wednesday]:[Period]],4,TRUE))),
IF(WEEKDAY($J3320) = 5,
       IF(COUNTIF(BLOCK_THURSDAY_DATES[],Attendance!$J3320) &gt; 0, VLOOKUP(Attendance!$G3320,BLOCK_THURSDAY_PERIOD_SCHEDULE[],2,TRUE),
       IF(COUNTIF(FINALS_WEEK_THURSDAY_DATE[],Attendance!$J3320) &gt; 0, VLOOKUP(Attendance!$G3320,FINALS_WEEK_THURSDAY_PERIOD_SCHEDULE[],2,TRUE),
       VLOOKUP(Attendance!$G3320,REGULAR_WEEK_SCHEDULE[[Thursday]:[Period]],3,TRUE))),
IF(WEEKDAY(Attendance!$J3320) = 6,
       IF(COUNTIF(FINALS_WEEK_FRIDAY_DATE[],Attendance!$J3320) &gt; 0, VLOOKUP(Attendance!$G3320,FINALS_WEEK_FRIDAY_PERIOD_SCHEDULE[],2,TRUE),
       VLOOKUP(Attendance!$G3320,REGULAR_WEEK_SCHEDULE[[Friday]:[Period]],2,TRUE))))))))))</f>
        <v/>
      </c>
      <c r="J3320" s="41" t="str">
        <f t="shared" ca="1" si="158"/>
        <v/>
      </c>
      <c r="K3320" s="41" t="str">
        <f>IF($A3320 &lt;&gt; "",VLOOKUP($A3320,'Student reference sheet'!$A$2:$V$2329, 7,FALSE), "")</f>
        <v/>
      </c>
      <c r="L3320" s="30" t="str">
        <f>IF($A3320 ="", "", VLOOKUP($A3320, 'Student reference sheet'!$A$2:$Z$2603,23,FALSE))</f>
        <v/>
      </c>
      <c r="M3320" s="30" t="str">
        <f>IF($A3320 ="", "", VLOOKUP($A3320, 'Student reference sheet'!$A$2:$Z$2603,24,FALSE))</f>
        <v/>
      </c>
      <c r="N3320" s="30" t="str">
        <f>IF($A3320 ="", "", VLOOKUP($A3320, 'Student reference sheet'!$A$2:$Z$2603,26,FALSE))</f>
        <v/>
      </c>
      <c r="O3320" s="30" t="str">
        <f>IF($A3320 ="", "", VLOOKUP($A3320, 'Student reference sheet'!$A$2:$Z$2603,25,FALSE))</f>
        <v/>
      </c>
      <c r="P3320" s="39" t="str">
        <f>IF($A3320 = "", "", IF(OR(VLOOKUP($A3320,'Student reference sheet'!$A$2:$V$2400,8,FALSE) = "R",  VLOOKUP($A3320,'Student reference sheet'!$A$2:$V$2400,8,FALSE) = "L"), "X", ""))</f>
        <v/>
      </c>
      <c r="Q3320" s="39" t="str">
        <f>IF($A3320 ="", "", VLOOKUP($A3320, 'Student reference sheet'!$A$2:$V$2603,22,FALSE))</f>
        <v/>
      </c>
      <c r="R3320" s="39" t="str">
        <f>IF($A3320 &lt;&gt; "",VLOOKUP($A3320,'Student reference sheet'!$A$2:$V$2329, 5,FALSE), "")</f>
        <v/>
      </c>
      <c r="S3320" s="39" t="str">
        <f>IF($A3320 &lt;&gt; "",VLOOKUP($A3320,'Student reference sheet'!$A$2:$V$2329, 6,FALSE), "")</f>
        <v/>
      </c>
      <c r="T3320" s="30" t="str">
        <f>IF($A3320 = "","",
IF(VLOOKUP($A3320,'Student reference sheet'!$A$2:$V$2329, 10,FALSE) = "Y", "Hispanic",
IF(VLOOKUP($A3320,'Student reference sheet'!$A$2:$V$2329,11,FALSE) &lt;&gt; "",
IF(VLOOKUP($A3320,'Student reference sheet'!$A$2:$V$2329,11,FALSE) = "UNK", "Unknown", VLOOKUP(VALUE(VLOOKUP($A3320,'Student reference sheet'!$A$2:$V$2329,11,FALSE)),'Ethnicity Reference'!$A$2:$B$22,2,FALSE)),
IF(VLOOKUP($A3320,'Student reference sheet'!$A$2:$V$2329,9,FALSE) &lt;&gt; "", VLOOKUP(VALUE(VLOOKUP($A3320,'Student reference sheet'!$A$2:$V$2329,9,FALSE)),'Ethnicity Reference'!$A$2:$B$22,2,FALSE),"Unknown"))))</f>
        <v/>
      </c>
      <c r="U3320" s="35"/>
    </row>
    <row r="3321" spans="1:21" ht="15.75">
      <c r="A3321" s="47"/>
      <c r="B3321" s="33"/>
      <c r="C3321" s="39" t="str">
        <f>IF($A3321 &lt;&gt; "",VLOOKUP($A3321,'Student reference sheet'!$A$2:$V$2329, 3,FALSE), "")</f>
        <v/>
      </c>
      <c r="D3321" s="39" t="str">
        <f>IF($A3321 &lt;&gt; "",VLOOKUP($A3321,'Student reference sheet'!$A$2:$V$2329, 2,FALSE), "")</f>
        <v/>
      </c>
      <c r="E3321" s="35"/>
      <c r="F3321" s="34"/>
      <c r="G3321" s="40" t="str">
        <f t="shared" ca="1" si="156"/>
        <v/>
      </c>
      <c r="H3321" s="40" t="str">
        <f t="shared" ca="1" si="157"/>
        <v/>
      </c>
      <c r="I3321" s="36" t="str">
        <f>IF($A3321 = "", "",
IF(COUNTIF(MINIMUM_DAY_DATES[], Attendance!J3321) &gt; 0, VLOOKUP(Attendance!$G3321,MINIMUM_DAY_PERIOD_SCHEDULE[], 2,TRUE),
IF(COUNTIF(RALLY_DATES[], Attendance!J3321) &gt; 0, VLOOKUP(Attendance!$G3321,RALLY_PERIOD_SCHEDULE[], 2,TRUE),
IF(WEEKDAY(Attendance!$J3321) = 2,
       IF(COUNTIF(FINALS_WEEK_MONDAY_DATE[],Attendance!$J3321) &gt; 0, VLOOKUP(Attendance!$G3321,FINALS_WEEK_MONDAY_PERIOD_SCHEDULE[],2,TRUE),
       VLOOKUP(Attendance!$G3321,REGULAR_WEEK_SCHEDULE[],6,TRUE)),
IF(WEEKDAY($J3321) = 3,
       IF(COUNTIF(FINALS_WEEK_TUESDAY_DATE[],Attendance!$J3321) &gt; 0, VLOOKUP(Attendance!$G3321,FINALS_WEEK_TUESDAY_PERIOD_SCHEDULE[],2,TRUE),
       VLOOKUP(Attendance!$G3321,REGULAR_WEEK_SCHEDULE[[Tuesday]:[Period]],5,TRUE)),
IF(WEEKDAY(Attendance!$J3321) = 4,
        IF(COUNTIF(BLOCK_WEDNESDAY_DATES[],Attendance!$J3321) &gt; 0, VLOOKUP(Attendance!$G3321,BLOCK_WEDNESDAY_PERIOD_SCHEDULE[],2,TRUE),
        IF(COUNTIF(FINALS_WEEK_WEDNESDAY_DATE[],Attendance!$J3321) &gt; 0, VLOOKUP(Attendance!$G3321,FINALS_WEEK_WEDNESDAY_PERIOD_SCHEDULE[],2,TRUE),
       VLOOKUP(Attendance!$G3321,REGULAR_WEEK_SCHEDULE[[Wednesday]:[Period]],4,TRUE))),
IF(WEEKDAY($J3321) = 5,
       IF(COUNTIF(BLOCK_THURSDAY_DATES[],Attendance!$J3321) &gt; 0, VLOOKUP(Attendance!$G3321,BLOCK_THURSDAY_PERIOD_SCHEDULE[],2,TRUE),
       IF(COUNTIF(FINALS_WEEK_THURSDAY_DATE[],Attendance!$J3321) &gt; 0, VLOOKUP(Attendance!$G3321,FINALS_WEEK_THURSDAY_PERIOD_SCHEDULE[],2,TRUE),
       VLOOKUP(Attendance!$G3321,REGULAR_WEEK_SCHEDULE[[Thursday]:[Period]],3,TRUE))),
IF(WEEKDAY(Attendance!$J3321) = 6,
       IF(COUNTIF(FINALS_WEEK_FRIDAY_DATE[],Attendance!$J3321) &gt; 0, VLOOKUP(Attendance!$G3321,FINALS_WEEK_FRIDAY_PERIOD_SCHEDULE[],2,TRUE),
       VLOOKUP(Attendance!$G3321,REGULAR_WEEK_SCHEDULE[[Friday]:[Period]],2,TRUE))))))))))</f>
        <v/>
      </c>
      <c r="J3321" s="41" t="str">
        <f t="shared" ca="1" si="158"/>
        <v/>
      </c>
      <c r="K3321" s="41" t="str">
        <f>IF($A3321 &lt;&gt; "",VLOOKUP($A3321,'Student reference sheet'!$A$2:$V$2329, 7,FALSE), "")</f>
        <v/>
      </c>
      <c r="L3321" s="30" t="str">
        <f>IF($A3321 ="", "", VLOOKUP($A3321, 'Student reference sheet'!$A$2:$Z$2603,23,FALSE))</f>
        <v/>
      </c>
      <c r="M3321" s="30" t="str">
        <f>IF($A3321 ="", "", VLOOKUP($A3321, 'Student reference sheet'!$A$2:$Z$2603,24,FALSE))</f>
        <v/>
      </c>
      <c r="N3321" s="30" t="str">
        <f>IF($A3321 ="", "", VLOOKUP($A3321, 'Student reference sheet'!$A$2:$Z$2603,26,FALSE))</f>
        <v/>
      </c>
      <c r="O3321" s="30" t="str">
        <f>IF($A3321 ="", "", VLOOKUP($A3321, 'Student reference sheet'!$A$2:$Z$2603,25,FALSE))</f>
        <v/>
      </c>
      <c r="P3321" s="39" t="str">
        <f>IF($A3321 = "", "", IF(OR(VLOOKUP($A3321,'Student reference sheet'!$A$2:$V$2400,8,FALSE) = "R",  VLOOKUP($A3321,'Student reference sheet'!$A$2:$V$2400,8,FALSE) = "L"), "X", ""))</f>
        <v/>
      </c>
      <c r="Q3321" s="39" t="str">
        <f>IF($A3321 ="", "", VLOOKUP($A3321, 'Student reference sheet'!$A$2:$V$2603,22,FALSE))</f>
        <v/>
      </c>
      <c r="R3321" s="39" t="str">
        <f>IF($A3321 &lt;&gt; "",VLOOKUP($A3321,'Student reference sheet'!$A$2:$V$2329, 5,FALSE), "")</f>
        <v/>
      </c>
      <c r="S3321" s="39" t="str">
        <f>IF($A3321 &lt;&gt; "",VLOOKUP($A3321,'Student reference sheet'!$A$2:$V$2329, 6,FALSE), "")</f>
        <v/>
      </c>
      <c r="T3321" s="30" t="str">
        <f>IF($A3321 = "","",
IF(VLOOKUP($A3321,'Student reference sheet'!$A$2:$V$2329, 10,FALSE) = "Y", "Hispanic",
IF(VLOOKUP($A3321,'Student reference sheet'!$A$2:$V$2329,11,FALSE) &lt;&gt; "",
IF(VLOOKUP($A3321,'Student reference sheet'!$A$2:$V$2329,11,FALSE) = "UNK", "Unknown", VLOOKUP(VALUE(VLOOKUP($A3321,'Student reference sheet'!$A$2:$V$2329,11,FALSE)),'Ethnicity Reference'!$A$2:$B$22,2,FALSE)),
IF(VLOOKUP($A3321,'Student reference sheet'!$A$2:$V$2329,9,FALSE) &lt;&gt; "", VLOOKUP(VALUE(VLOOKUP($A3321,'Student reference sheet'!$A$2:$V$2329,9,FALSE)),'Ethnicity Reference'!$A$2:$B$22,2,FALSE),"Unknown"))))</f>
        <v/>
      </c>
      <c r="U3321" s="35"/>
    </row>
    <row r="3322" spans="1:21" ht="15.75">
      <c r="A3322" s="47"/>
      <c r="B3322" s="33"/>
      <c r="C3322" s="39" t="str">
        <f>IF($A3322 &lt;&gt; "",VLOOKUP($A3322,'Student reference sheet'!$A$2:$V$2329, 3,FALSE), "")</f>
        <v/>
      </c>
      <c r="D3322" s="39" t="str">
        <f>IF($A3322 &lt;&gt; "",VLOOKUP($A3322,'Student reference sheet'!$A$2:$V$2329, 2,FALSE), "")</f>
        <v/>
      </c>
      <c r="E3322" s="35"/>
      <c r="F3322" s="34"/>
      <c r="G3322" s="40" t="str">
        <f t="shared" ca="1" si="156"/>
        <v/>
      </c>
      <c r="H3322" s="40" t="str">
        <f t="shared" ca="1" si="157"/>
        <v/>
      </c>
      <c r="I3322" s="36" t="str">
        <f>IF($A3322 = "", "",
IF(COUNTIF(MINIMUM_DAY_DATES[], Attendance!J3322) &gt; 0, VLOOKUP(Attendance!$G3322,MINIMUM_DAY_PERIOD_SCHEDULE[], 2,TRUE),
IF(COUNTIF(RALLY_DATES[], Attendance!J3322) &gt; 0, VLOOKUP(Attendance!$G3322,RALLY_PERIOD_SCHEDULE[], 2,TRUE),
IF(WEEKDAY(Attendance!$J3322) = 2,
       IF(COUNTIF(FINALS_WEEK_MONDAY_DATE[],Attendance!$J3322) &gt; 0, VLOOKUP(Attendance!$G3322,FINALS_WEEK_MONDAY_PERIOD_SCHEDULE[],2,TRUE),
       VLOOKUP(Attendance!$G3322,REGULAR_WEEK_SCHEDULE[],6,TRUE)),
IF(WEEKDAY($J3322) = 3,
       IF(COUNTIF(FINALS_WEEK_TUESDAY_DATE[],Attendance!$J3322) &gt; 0, VLOOKUP(Attendance!$G3322,FINALS_WEEK_TUESDAY_PERIOD_SCHEDULE[],2,TRUE),
       VLOOKUP(Attendance!$G3322,REGULAR_WEEK_SCHEDULE[[Tuesday]:[Period]],5,TRUE)),
IF(WEEKDAY(Attendance!$J3322) = 4,
        IF(COUNTIF(BLOCK_WEDNESDAY_DATES[],Attendance!$J3322) &gt; 0, VLOOKUP(Attendance!$G3322,BLOCK_WEDNESDAY_PERIOD_SCHEDULE[],2,TRUE),
        IF(COUNTIF(FINALS_WEEK_WEDNESDAY_DATE[],Attendance!$J3322) &gt; 0, VLOOKUP(Attendance!$G3322,FINALS_WEEK_WEDNESDAY_PERIOD_SCHEDULE[],2,TRUE),
       VLOOKUP(Attendance!$G3322,REGULAR_WEEK_SCHEDULE[[Wednesday]:[Period]],4,TRUE))),
IF(WEEKDAY($J3322) = 5,
       IF(COUNTIF(BLOCK_THURSDAY_DATES[],Attendance!$J3322) &gt; 0, VLOOKUP(Attendance!$G3322,BLOCK_THURSDAY_PERIOD_SCHEDULE[],2,TRUE),
       IF(COUNTIF(FINALS_WEEK_THURSDAY_DATE[],Attendance!$J3322) &gt; 0, VLOOKUP(Attendance!$G3322,FINALS_WEEK_THURSDAY_PERIOD_SCHEDULE[],2,TRUE),
       VLOOKUP(Attendance!$G3322,REGULAR_WEEK_SCHEDULE[[Thursday]:[Period]],3,TRUE))),
IF(WEEKDAY(Attendance!$J3322) = 6,
       IF(COUNTIF(FINALS_WEEK_FRIDAY_DATE[],Attendance!$J3322) &gt; 0, VLOOKUP(Attendance!$G3322,FINALS_WEEK_FRIDAY_PERIOD_SCHEDULE[],2,TRUE),
       VLOOKUP(Attendance!$G3322,REGULAR_WEEK_SCHEDULE[[Friday]:[Period]],2,TRUE))))))))))</f>
        <v/>
      </c>
      <c r="J3322" s="41" t="str">
        <f t="shared" ca="1" si="158"/>
        <v/>
      </c>
      <c r="K3322" s="41" t="str">
        <f>IF($A3322 &lt;&gt; "",VLOOKUP($A3322,'Student reference sheet'!$A$2:$V$2329, 7,FALSE), "")</f>
        <v/>
      </c>
      <c r="L3322" s="30" t="str">
        <f>IF($A3322 ="", "", VLOOKUP($A3322, 'Student reference sheet'!$A$2:$Z$2603,23,FALSE))</f>
        <v/>
      </c>
      <c r="M3322" s="30" t="str">
        <f>IF($A3322 ="", "", VLOOKUP($A3322, 'Student reference sheet'!$A$2:$Z$2603,24,FALSE))</f>
        <v/>
      </c>
      <c r="N3322" s="30" t="str">
        <f>IF($A3322 ="", "", VLOOKUP($A3322, 'Student reference sheet'!$A$2:$Z$2603,26,FALSE))</f>
        <v/>
      </c>
      <c r="O3322" s="30" t="str">
        <f>IF($A3322 ="", "", VLOOKUP($A3322, 'Student reference sheet'!$A$2:$Z$2603,25,FALSE))</f>
        <v/>
      </c>
      <c r="P3322" s="39" t="str">
        <f>IF($A3322 = "", "", IF(OR(VLOOKUP($A3322,'Student reference sheet'!$A$2:$V$2400,8,FALSE) = "R",  VLOOKUP($A3322,'Student reference sheet'!$A$2:$V$2400,8,FALSE) = "L"), "X", ""))</f>
        <v/>
      </c>
      <c r="Q3322" s="39" t="str">
        <f>IF($A3322 ="", "", VLOOKUP($A3322, 'Student reference sheet'!$A$2:$V$2603,22,FALSE))</f>
        <v/>
      </c>
      <c r="R3322" s="39" t="str">
        <f>IF($A3322 &lt;&gt; "",VLOOKUP($A3322,'Student reference sheet'!$A$2:$V$2329, 5,FALSE), "")</f>
        <v/>
      </c>
      <c r="S3322" s="39" t="str">
        <f>IF($A3322 &lt;&gt; "",VLOOKUP($A3322,'Student reference sheet'!$A$2:$V$2329, 6,FALSE), "")</f>
        <v/>
      </c>
      <c r="T3322" s="30" t="str">
        <f>IF($A3322 = "","",
IF(VLOOKUP($A3322,'Student reference sheet'!$A$2:$V$2329, 10,FALSE) = "Y", "Hispanic",
IF(VLOOKUP($A3322,'Student reference sheet'!$A$2:$V$2329,11,FALSE) &lt;&gt; "",
IF(VLOOKUP($A3322,'Student reference sheet'!$A$2:$V$2329,11,FALSE) = "UNK", "Unknown", VLOOKUP(VALUE(VLOOKUP($A3322,'Student reference sheet'!$A$2:$V$2329,11,FALSE)),'Ethnicity Reference'!$A$2:$B$22,2,FALSE)),
IF(VLOOKUP($A3322,'Student reference sheet'!$A$2:$V$2329,9,FALSE) &lt;&gt; "", VLOOKUP(VALUE(VLOOKUP($A3322,'Student reference sheet'!$A$2:$V$2329,9,FALSE)),'Ethnicity Reference'!$A$2:$B$22,2,FALSE),"Unknown"))))</f>
        <v/>
      </c>
      <c r="U3322" s="35"/>
    </row>
    <row r="3323" spans="1:21" ht="15.75">
      <c r="A3323" s="47"/>
      <c r="B3323" s="33"/>
      <c r="C3323" s="39" t="str">
        <f>IF($A3323 &lt;&gt; "",VLOOKUP($A3323,'Student reference sheet'!$A$2:$V$2329, 3,FALSE), "")</f>
        <v/>
      </c>
      <c r="D3323" s="39" t="str">
        <f>IF($A3323 &lt;&gt; "",VLOOKUP($A3323,'Student reference sheet'!$A$2:$V$2329, 2,FALSE), "")</f>
        <v/>
      </c>
      <c r="E3323" s="35"/>
      <c r="F3323" s="34"/>
      <c r="G3323" s="40" t="str">
        <f t="shared" ca="1" si="156"/>
        <v/>
      </c>
      <c r="H3323" s="40" t="str">
        <f t="shared" ca="1" si="157"/>
        <v/>
      </c>
      <c r="I3323" s="36" t="str">
        <f>IF($A3323 = "", "",
IF(COUNTIF(MINIMUM_DAY_DATES[], Attendance!J3323) &gt; 0, VLOOKUP(Attendance!$G3323,MINIMUM_DAY_PERIOD_SCHEDULE[], 2,TRUE),
IF(COUNTIF(RALLY_DATES[], Attendance!J3323) &gt; 0, VLOOKUP(Attendance!$G3323,RALLY_PERIOD_SCHEDULE[], 2,TRUE),
IF(WEEKDAY(Attendance!$J3323) = 2,
       IF(COUNTIF(FINALS_WEEK_MONDAY_DATE[],Attendance!$J3323) &gt; 0, VLOOKUP(Attendance!$G3323,FINALS_WEEK_MONDAY_PERIOD_SCHEDULE[],2,TRUE),
       VLOOKUP(Attendance!$G3323,REGULAR_WEEK_SCHEDULE[],6,TRUE)),
IF(WEEKDAY($J3323) = 3,
       IF(COUNTIF(FINALS_WEEK_TUESDAY_DATE[],Attendance!$J3323) &gt; 0, VLOOKUP(Attendance!$G3323,FINALS_WEEK_TUESDAY_PERIOD_SCHEDULE[],2,TRUE),
       VLOOKUP(Attendance!$G3323,REGULAR_WEEK_SCHEDULE[[Tuesday]:[Period]],5,TRUE)),
IF(WEEKDAY(Attendance!$J3323) = 4,
        IF(COUNTIF(BLOCK_WEDNESDAY_DATES[],Attendance!$J3323) &gt; 0, VLOOKUP(Attendance!$G3323,BLOCK_WEDNESDAY_PERIOD_SCHEDULE[],2,TRUE),
        IF(COUNTIF(FINALS_WEEK_WEDNESDAY_DATE[],Attendance!$J3323) &gt; 0, VLOOKUP(Attendance!$G3323,FINALS_WEEK_WEDNESDAY_PERIOD_SCHEDULE[],2,TRUE),
       VLOOKUP(Attendance!$G3323,REGULAR_WEEK_SCHEDULE[[Wednesday]:[Period]],4,TRUE))),
IF(WEEKDAY($J3323) = 5,
       IF(COUNTIF(BLOCK_THURSDAY_DATES[],Attendance!$J3323) &gt; 0, VLOOKUP(Attendance!$G3323,BLOCK_THURSDAY_PERIOD_SCHEDULE[],2,TRUE),
       IF(COUNTIF(FINALS_WEEK_THURSDAY_DATE[],Attendance!$J3323) &gt; 0, VLOOKUP(Attendance!$G3323,FINALS_WEEK_THURSDAY_PERIOD_SCHEDULE[],2,TRUE),
       VLOOKUP(Attendance!$G3323,REGULAR_WEEK_SCHEDULE[[Thursday]:[Period]],3,TRUE))),
IF(WEEKDAY(Attendance!$J3323) = 6,
       IF(COUNTIF(FINALS_WEEK_FRIDAY_DATE[],Attendance!$J3323) &gt; 0, VLOOKUP(Attendance!$G3323,FINALS_WEEK_FRIDAY_PERIOD_SCHEDULE[],2,TRUE),
       VLOOKUP(Attendance!$G3323,REGULAR_WEEK_SCHEDULE[[Friday]:[Period]],2,TRUE))))))))))</f>
        <v/>
      </c>
      <c r="J3323" s="41" t="str">
        <f t="shared" ca="1" si="158"/>
        <v/>
      </c>
      <c r="K3323" s="41" t="str">
        <f>IF($A3323 &lt;&gt; "",VLOOKUP($A3323,'Student reference sheet'!$A$2:$V$2329, 7,FALSE), "")</f>
        <v/>
      </c>
      <c r="L3323" s="30" t="str">
        <f>IF($A3323 ="", "", VLOOKUP($A3323, 'Student reference sheet'!$A$2:$Z$2603,23,FALSE))</f>
        <v/>
      </c>
      <c r="M3323" s="30" t="str">
        <f>IF($A3323 ="", "", VLOOKUP($A3323, 'Student reference sheet'!$A$2:$Z$2603,24,FALSE))</f>
        <v/>
      </c>
      <c r="N3323" s="30" t="str">
        <f>IF($A3323 ="", "", VLOOKUP($A3323, 'Student reference sheet'!$A$2:$Z$2603,26,FALSE))</f>
        <v/>
      </c>
      <c r="O3323" s="30" t="str">
        <f>IF($A3323 ="", "", VLOOKUP($A3323, 'Student reference sheet'!$A$2:$Z$2603,25,FALSE))</f>
        <v/>
      </c>
      <c r="P3323" s="39" t="str">
        <f>IF($A3323 = "", "", IF(OR(VLOOKUP($A3323,'Student reference sheet'!$A$2:$V$2400,8,FALSE) = "R",  VLOOKUP($A3323,'Student reference sheet'!$A$2:$V$2400,8,FALSE) = "L"), "X", ""))</f>
        <v/>
      </c>
      <c r="Q3323" s="39" t="str">
        <f>IF($A3323 ="", "", VLOOKUP($A3323, 'Student reference sheet'!$A$2:$V$2603,22,FALSE))</f>
        <v/>
      </c>
      <c r="R3323" s="39" t="str">
        <f>IF($A3323 &lt;&gt; "",VLOOKUP($A3323,'Student reference sheet'!$A$2:$V$2329, 5,FALSE), "")</f>
        <v/>
      </c>
      <c r="S3323" s="39" t="str">
        <f>IF($A3323 &lt;&gt; "",VLOOKUP($A3323,'Student reference sheet'!$A$2:$V$2329, 6,FALSE), "")</f>
        <v/>
      </c>
      <c r="T3323" s="30" t="str">
        <f>IF($A3323 = "","",
IF(VLOOKUP($A3323,'Student reference sheet'!$A$2:$V$2329, 10,FALSE) = "Y", "Hispanic",
IF(VLOOKUP($A3323,'Student reference sheet'!$A$2:$V$2329,11,FALSE) &lt;&gt; "",
IF(VLOOKUP($A3323,'Student reference sheet'!$A$2:$V$2329,11,FALSE) = "UNK", "Unknown", VLOOKUP(VALUE(VLOOKUP($A3323,'Student reference sheet'!$A$2:$V$2329,11,FALSE)),'Ethnicity Reference'!$A$2:$B$22,2,FALSE)),
IF(VLOOKUP($A3323,'Student reference sheet'!$A$2:$V$2329,9,FALSE) &lt;&gt; "", VLOOKUP(VALUE(VLOOKUP($A3323,'Student reference sheet'!$A$2:$V$2329,9,FALSE)),'Ethnicity Reference'!$A$2:$B$22,2,FALSE),"Unknown"))))</f>
        <v/>
      </c>
      <c r="U3323" s="35"/>
    </row>
    <row r="3324" spans="1:21" ht="15.75">
      <c r="A3324" s="47"/>
      <c r="B3324" s="33"/>
      <c r="C3324" s="39" t="str">
        <f>IF($A3324 &lt;&gt; "",VLOOKUP($A3324,'Student reference sheet'!$A$2:$V$2329, 3,FALSE), "")</f>
        <v/>
      </c>
      <c r="D3324" s="39" t="str">
        <f>IF($A3324 &lt;&gt; "",VLOOKUP($A3324,'Student reference sheet'!$A$2:$V$2329, 2,FALSE), "")</f>
        <v/>
      </c>
      <c r="E3324" s="35"/>
      <c r="F3324" s="34"/>
      <c r="G3324" s="40" t="str">
        <f t="shared" ca="1" si="156"/>
        <v/>
      </c>
      <c r="H3324" s="40" t="str">
        <f t="shared" ca="1" si="157"/>
        <v/>
      </c>
      <c r="I3324" s="36" t="str">
        <f>IF($A3324 = "", "",
IF(COUNTIF(MINIMUM_DAY_DATES[], Attendance!J3324) &gt; 0, VLOOKUP(Attendance!$G3324,MINIMUM_DAY_PERIOD_SCHEDULE[], 2,TRUE),
IF(COUNTIF(RALLY_DATES[], Attendance!J3324) &gt; 0, VLOOKUP(Attendance!$G3324,RALLY_PERIOD_SCHEDULE[], 2,TRUE),
IF(WEEKDAY(Attendance!$J3324) = 2,
       IF(COUNTIF(FINALS_WEEK_MONDAY_DATE[],Attendance!$J3324) &gt; 0, VLOOKUP(Attendance!$G3324,FINALS_WEEK_MONDAY_PERIOD_SCHEDULE[],2,TRUE),
       VLOOKUP(Attendance!$G3324,REGULAR_WEEK_SCHEDULE[],6,TRUE)),
IF(WEEKDAY($J3324) = 3,
       IF(COUNTIF(FINALS_WEEK_TUESDAY_DATE[],Attendance!$J3324) &gt; 0, VLOOKUP(Attendance!$G3324,FINALS_WEEK_TUESDAY_PERIOD_SCHEDULE[],2,TRUE),
       VLOOKUP(Attendance!$G3324,REGULAR_WEEK_SCHEDULE[[Tuesday]:[Period]],5,TRUE)),
IF(WEEKDAY(Attendance!$J3324) = 4,
        IF(COUNTIF(BLOCK_WEDNESDAY_DATES[],Attendance!$J3324) &gt; 0, VLOOKUP(Attendance!$G3324,BLOCK_WEDNESDAY_PERIOD_SCHEDULE[],2,TRUE),
        IF(COUNTIF(FINALS_WEEK_WEDNESDAY_DATE[],Attendance!$J3324) &gt; 0, VLOOKUP(Attendance!$G3324,FINALS_WEEK_WEDNESDAY_PERIOD_SCHEDULE[],2,TRUE),
       VLOOKUP(Attendance!$G3324,REGULAR_WEEK_SCHEDULE[[Wednesday]:[Period]],4,TRUE))),
IF(WEEKDAY($J3324) = 5,
       IF(COUNTIF(BLOCK_THURSDAY_DATES[],Attendance!$J3324) &gt; 0, VLOOKUP(Attendance!$G3324,BLOCK_THURSDAY_PERIOD_SCHEDULE[],2,TRUE),
       IF(COUNTIF(FINALS_WEEK_THURSDAY_DATE[],Attendance!$J3324) &gt; 0, VLOOKUP(Attendance!$G3324,FINALS_WEEK_THURSDAY_PERIOD_SCHEDULE[],2,TRUE),
       VLOOKUP(Attendance!$G3324,REGULAR_WEEK_SCHEDULE[[Thursday]:[Period]],3,TRUE))),
IF(WEEKDAY(Attendance!$J3324) = 6,
       IF(COUNTIF(FINALS_WEEK_FRIDAY_DATE[],Attendance!$J3324) &gt; 0, VLOOKUP(Attendance!$G3324,FINALS_WEEK_FRIDAY_PERIOD_SCHEDULE[],2,TRUE),
       VLOOKUP(Attendance!$G3324,REGULAR_WEEK_SCHEDULE[[Friday]:[Period]],2,TRUE))))))))))</f>
        <v/>
      </c>
      <c r="J3324" s="41" t="str">
        <f t="shared" ca="1" si="158"/>
        <v/>
      </c>
      <c r="K3324" s="41" t="str">
        <f>IF($A3324 &lt;&gt; "",VLOOKUP($A3324,'Student reference sheet'!$A$2:$V$2329, 7,FALSE), "")</f>
        <v/>
      </c>
      <c r="L3324" s="30" t="str">
        <f>IF($A3324 ="", "", VLOOKUP($A3324, 'Student reference sheet'!$A$2:$Z$2603,23,FALSE))</f>
        <v/>
      </c>
      <c r="M3324" s="30" t="str">
        <f>IF($A3324 ="", "", VLOOKUP($A3324, 'Student reference sheet'!$A$2:$Z$2603,24,FALSE))</f>
        <v/>
      </c>
      <c r="N3324" s="30" t="str">
        <f>IF($A3324 ="", "", VLOOKUP($A3324, 'Student reference sheet'!$A$2:$Z$2603,26,FALSE))</f>
        <v/>
      </c>
      <c r="O3324" s="30" t="str">
        <f>IF($A3324 ="", "", VLOOKUP($A3324, 'Student reference sheet'!$A$2:$Z$2603,25,FALSE))</f>
        <v/>
      </c>
      <c r="P3324" s="39" t="str">
        <f>IF($A3324 = "", "", IF(OR(VLOOKUP($A3324,'Student reference sheet'!$A$2:$V$2400,8,FALSE) = "R",  VLOOKUP($A3324,'Student reference sheet'!$A$2:$V$2400,8,FALSE) = "L"), "X", ""))</f>
        <v/>
      </c>
      <c r="Q3324" s="39" t="str">
        <f>IF($A3324 ="", "", VLOOKUP($A3324, 'Student reference sheet'!$A$2:$V$2603,22,FALSE))</f>
        <v/>
      </c>
      <c r="R3324" s="39" t="str">
        <f>IF($A3324 &lt;&gt; "",VLOOKUP($A3324,'Student reference sheet'!$A$2:$V$2329, 5,FALSE), "")</f>
        <v/>
      </c>
      <c r="S3324" s="39" t="str">
        <f>IF($A3324 &lt;&gt; "",VLOOKUP($A3324,'Student reference sheet'!$A$2:$V$2329, 6,FALSE), "")</f>
        <v/>
      </c>
      <c r="T3324" s="30" t="str">
        <f>IF($A3324 = "","",
IF(VLOOKUP($A3324,'Student reference sheet'!$A$2:$V$2329, 10,FALSE) = "Y", "Hispanic",
IF(VLOOKUP($A3324,'Student reference sheet'!$A$2:$V$2329,11,FALSE) &lt;&gt; "",
IF(VLOOKUP($A3324,'Student reference sheet'!$A$2:$V$2329,11,FALSE) = "UNK", "Unknown", VLOOKUP(VALUE(VLOOKUP($A3324,'Student reference sheet'!$A$2:$V$2329,11,FALSE)),'Ethnicity Reference'!$A$2:$B$22,2,FALSE)),
IF(VLOOKUP($A3324,'Student reference sheet'!$A$2:$V$2329,9,FALSE) &lt;&gt; "", VLOOKUP(VALUE(VLOOKUP($A3324,'Student reference sheet'!$A$2:$V$2329,9,FALSE)),'Ethnicity Reference'!$A$2:$B$22,2,FALSE),"Unknown"))))</f>
        <v/>
      </c>
      <c r="U3324" s="35"/>
    </row>
    <row r="3325" spans="1:21" ht="15.75">
      <c r="A3325" s="47"/>
      <c r="B3325" s="33"/>
      <c r="C3325" s="39" t="str">
        <f>IF($A3325 &lt;&gt; "",VLOOKUP($A3325,'Student reference sheet'!$A$2:$V$2329, 3,FALSE), "")</f>
        <v/>
      </c>
      <c r="D3325" s="39" t="str">
        <f>IF($A3325 &lt;&gt; "",VLOOKUP($A3325,'Student reference sheet'!$A$2:$V$2329, 2,FALSE), "")</f>
        <v/>
      </c>
      <c r="E3325" s="35"/>
      <c r="F3325" s="34"/>
      <c r="G3325" s="40" t="str">
        <f t="shared" ca="1" si="156"/>
        <v/>
      </c>
      <c r="H3325" s="40" t="str">
        <f t="shared" ca="1" si="157"/>
        <v/>
      </c>
      <c r="I3325" s="36" t="str">
        <f>IF($A3325 = "", "",
IF(COUNTIF(MINIMUM_DAY_DATES[], Attendance!J3325) &gt; 0, VLOOKUP(Attendance!$G3325,MINIMUM_DAY_PERIOD_SCHEDULE[], 2,TRUE),
IF(COUNTIF(RALLY_DATES[], Attendance!J3325) &gt; 0, VLOOKUP(Attendance!$G3325,RALLY_PERIOD_SCHEDULE[], 2,TRUE),
IF(WEEKDAY(Attendance!$J3325) = 2,
       IF(COUNTIF(FINALS_WEEK_MONDAY_DATE[],Attendance!$J3325) &gt; 0, VLOOKUP(Attendance!$G3325,FINALS_WEEK_MONDAY_PERIOD_SCHEDULE[],2,TRUE),
       VLOOKUP(Attendance!$G3325,REGULAR_WEEK_SCHEDULE[],6,TRUE)),
IF(WEEKDAY($J3325) = 3,
       IF(COUNTIF(FINALS_WEEK_TUESDAY_DATE[],Attendance!$J3325) &gt; 0, VLOOKUP(Attendance!$G3325,FINALS_WEEK_TUESDAY_PERIOD_SCHEDULE[],2,TRUE),
       VLOOKUP(Attendance!$G3325,REGULAR_WEEK_SCHEDULE[[Tuesday]:[Period]],5,TRUE)),
IF(WEEKDAY(Attendance!$J3325) = 4,
        IF(COUNTIF(BLOCK_WEDNESDAY_DATES[],Attendance!$J3325) &gt; 0, VLOOKUP(Attendance!$G3325,BLOCK_WEDNESDAY_PERIOD_SCHEDULE[],2,TRUE),
        IF(COUNTIF(FINALS_WEEK_WEDNESDAY_DATE[],Attendance!$J3325) &gt; 0, VLOOKUP(Attendance!$G3325,FINALS_WEEK_WEDNESDAY_PERIOD_SCHEDULE[],2,TRUE),
       VLOOKUP(Attendance!$G3325,REGULAR_WEEK_SCHEDULE[[Wednesday]:[Period]],4,TRUE))),
IF(WEEKDAY($J3325) = 5,
       IF(COUNTIF(BLOCK_THURSDAY_DATES[],Attendance!$J3325) &gt; 0, VLOOKUP(Attendance!$G3325,BLOCK_THURSDAY_PERIOD_SCHEDULE[],2,TRUE),
       IF(COUNTIF(FINALS_WEEK_THURSDAY_DATE[],Attendance!$J3325) &gt; 0, VLOOKUP(Attendance!$G3325,FINALS_WEEK_THURSDAY_PERIOD_SCHEDULE[],2,TRUE),
       VLOOKUP(Attendance!$G3325,REGULAR_WEEK_SCHEDULE[[Thursday]:[Period]],3,TRUE))),
IF(WEEKDAY(Attendance!$J3325) = 6,
       IF(COUNTIF(FINALS_WEEK_FRIDAY_DATE[],Attendance!$J3325) &gt; 0, VLOOKUP(Attendance!$G3325,FINALS_WEEK_FRIDAY_PERIOD_SCHEDULE[],2,TRUE),
       VLOOKUP(Attendance!$G3325,REGULAR_WEEK_SCHEDULE[[Friday]:[Period]],2,TRUE))))))))))</f>
        <v/>
      </c>
      <c r="J3325" s="41" t="str">
        <f t="shared" ca="1" si="158"/>
        <v/>
      </c>
      <c r="K3325" s="41" t="str">
        <f>IF($A3325 &lt;&gt; "",VLOOKUP($A3325,'Student reference sheet'!$A$2:$V$2329, 7,FALSE), "")</f>
        <v/>
      </c>
      <c r="L3325" s="30" t="str">
        <f>IF($A3325 ="", "", VLOOKUP($A3325, 'Student reference sheet'!$A$2:$Z$2603,23,FALSE))</f>
        <v/>
      </c>
      <c r="M3325" s="30" t="str">
        <f>IF($A3325 ="", "", VLOOKUP($A3325, 'Student reference sheet'!$A$2:$Z$2603,24,FALSE))</f>
        <v/>
      </c>
      <c r="N3325" s="30" t="str">
        <f>IF($A3325 ="", "", VLOOKUP($A3325, 'Student reference sheet'!$A$2:$Z$2603,26,FALSE))</f>
        <v/>
      </c>
      <c r="O3325" s="30" t="str">
        <f>IF($A3325 ="", "", VLOOKUP($A3325, 'Student reference sheet'!$A$2:$Z$2603,25,FALSE))</f>
        <v/>
      </c>
      <c r="P3325" s="39" t="str">
        <f>IF($A3325 = "", "", IF(OR(VLOOKUP($A3325,'Student reference sheet'!$A$2:$V$2400,8,FALSE) = "R",  VLOOKUP($A3325,'Student reference sheet'!$A$2:$V$2400,8,FALSE) = "L"), "X", ""))</f>
        <v/>
      </c>
      <c r="Q3325" s="39" t="str">
        <f>IF($A3325 ="", "", VLOOKUP($A3325, 'Student reference sheet'!$A$2:$V$2603,22,FALSE))</f>
        <v/>
      </c>
      <c r="R3325" s="39" t="str">
        <f>IF($A3325 &lt;&gt; "",VLOOKUP($A3325,'Student reference sheet'!$A$2:$V$2329, 5,FALSE), "")</f>
        <v/>
      </c>
      <c r="S3325" s="39" t="str">
        <f>IF($A3325 &lt;&gt; "",VLOOKUP($A3325,'Student reference sheet'!$A$2:$V$2329, 6,FALSE), "")</f>
        <v/>
      </c>
      <c r="T3325" s="30" t="str">
        <f>IF($A3325 = "","",
IF(VLOOKUP($A3325,'Student reference sheet'!$A$2:$V$2329, 10,FALSE) = "Y", "Hispanic",
IF(VLOOKUP($A3325,'Student reference sheet'!$A$2:$V$2329,11,FALSE) &lt;&gt; "",
IF(VLOOKUP($A3325,'Student reference sheet'!$A$2:$V$2329,11,FALSE) = "UNK", "Unknown", VLOOKUP(VALUE(VLOOKUP($A3325,'Student reference sheet'!$A$2:$V$2329,11,FALSE)),'Ethnicity Reference'!$A$2:$B$22,2,FALSE)),
IF(VLOOKUP($A3325,'Student reference sheet'!$A$2:$V$2329,9,FALSE) &lt;&gt; "", VLOOKUP(VALUE(VLOOKUP($A3325,'Student reference sheet'!$A$2:$V$2329,9,FALSE)),'Ethnicity Reference'!$A$2:$B$22,2,FALSE),"Unknown"))))</f>
        <v/>
      </c>
      <c r="U3325" s="35"/>
    </row>
    <row r="3326" spans="1:21" ht="15.75">
      <c r="A3326" s="47"/>
      <c r="B3326" s="33"/>
      <c r="C3326" s="39" t="str">
        <f>IF($A3326 &lt;&gt; "",VLOOKUP($A3326,'Student reference sheet'!$A$2:$V$2329, 3,FALSE), "")</f>
        <v/>
      </c>
      <c r="D3326" s="39" t="str">
        <f>IF($A3326 &lt;&gt; "",VLOOKUP($A3326,'Student reference sheet'!$A$2:$V$2329, 2,FALSE), "")</f>
        <v/>
      </c>
      <c r="E3326" s="35"/>
      <c r="F3326" s="34"/>
      <c r="G3326" s="40" t="str">
        <f t="shared" ca="1" si="156"/>
        <v/>
      </c>
      <c r="H3326" s="40" t="str">
        <f t="shared" ca="1" si="157"/>
        <v/>
      </c>
      <c r="I3326" s="36" t="str">
        <f>IF($A3326 = "", "",
IF(COUNTIF(MINIMUM_DAY_DATES[], Attendance!J3326) &gt; 0, VLOOKUP(Attendance!$G3326,MINIMUM_DAY_PERIOD_SCHEDULE[], 2,TRUE),
IF(COUNTIF(RALLY_DATES[], Attendance!J3326) &gt; 0, VLOOKUP(Attendance!$G3326,RALLY_PERIOD_SCHEDULE[], 2,TRUE),
IF(WEEKDAY(Attendance!$J3326) = 2,
       IF(COUNTIF(FINALS_WEEK_MONDAY_DATE[],Attendance!$J3326) &gt; 0, VLOOKUP(Attendance!$G3326,FINALS_WEEK_MONDAY_PERIOD_SCHEDULE[],2,TRUE),
       VLOOKUP(Attendance!$G3326,REGULAR_WEEK_SCHEDULE[],6,TRUE)),
IF(WEEKDAY($J3326) = 3,
       IF(COUNTIF(FINALS_WEEK_TUESDAY_DATE[],Attendance!$J3326) &gt; 0, VLOOKUP(Attendance!$G3326,FINALS_WEEK_TUESDAY_PERIOD_SCHEDULE[],2,TRUE),
       VLOOKUP(Attendance!$G3326,REGULAR_WEEK_SCHEDULE[[Tuesday]:[Period]],5,TRUE)),
IF(WEEKDAY(Attendance!$J3326) = 4,
        IF(COUNTIF(BLOCK_WEDNESDAY_DATES[],Attendance!$J3326) &gt; 0, VLOOKUP(Attendance!$G3326,BLOCK_WEDNESDAY_PERIOD_SCHEDULE[],2,TRUE),
        IF(COUNTIF(FINALS_WEEK_WEDNESDAY_DATE[],Attendance!$J3326) &gt; 0, VLOOKUP(Attendance!$G3326,FINALS_WEEK_WEDNESDAY_PERIOD_SCHEDULE[],2,TRUE),
       VLOOKUP(Attendance!$G3326,REGULAR_WEEK_SCHEDULE[[Wednesday]:[Period]],4,TRUE))),
IF(WEEKDAY($J3326) = 5,
       IF(COUNTIF(BLOCK_THURSDAY_DATES[],Attendance!$J3326) &gt; 0, VLOOKUP(Attendance!$G3326,BLOCK_THURSDAY_PERIOD_SCHEDULE[],2,TRUE),
       IF(COUNTIF(FINALS_WEEK_THURSDAY_DATE[],Attendance!$J3326) &gt; 0, VLOOKUP(Attendance!$G3326,FINALS_WEEK_THURSDAY_PERIOD_SCHEDULE[],2,TRUE),
       VLOOKUP(Attendance!$G3326,REGULAR_WEEK_SCHEDULE[[Thursday]:[Period]],3,TRUE))),
IF(WEEKDAY(Attendance!$J3326) = 6,
       IF(COUNTIF(FINALS_WEEK_FRIDAY_DATE[],Attendance!$J3326) &gt; 0, VLOOKUP(Attendance!$G3326,FINALS_WEEK_FRIDAY_PERIOD_SCHEDULE[],2,TRUE),
       VLOOKUP(Attendance!$G3326,REGULAR_WEEK_SCHEDULE[[Friday]:[Period]],2,TRUE))))))))))</f>
        <v/>
      </c>
      <c r="J3326" s="41" t="str">
        <f t="shared" ca="1" si="158"/>
        <v/>
      </c>
      <c r="K3326" s="41" t="str">
        <f>IF($A3326 &lt;&gt; "",VLOOKUP($A3326,'Student reference sheet'!$A$2:$V$2329, 7,FALSE), "")</f>
        <v/>
      </c>
      <c r="L3326" s="30" t="str">
        <f>IF($A3326 ="", "", VLOOKUP($A3326, 'Student reference sheet'!$A$2:$Z$2603,23,FALSE))</f>
        <v/>
      </c>
      <c r="M3326" s="30" t="str">
        <f>IF($A3326 ="", "", VLOOKUP($A3326, 'Student reference sheet'!$A$2:$Z$2603,24,FALSE))</f>
        <v/>
      </c>
      <c r="N3326" s="30" t="str">
        <f>IF($A3326 ="", "", VLOOKUP($A3326, 'Student reference sheet'!$A$2:$Z$2603,26,FALSE))</f>
        <v/>
      </c>
      <c r="O3326" s="30" t="str">
        <f>IF($A3326 ="", "", VLOOKUP($A3326, 'Student reference sheet'!$A$2:$Z$2603,25,FALSE))</f>
        <v/>
      </c>
      <c r="P3326" s="39" t="str">
        <f>IF($A3326 = "", "", IF(OR(VLOOKUP($A3326,'Student reference sheet'!$A$2:$V$2400,8,FALSE) = "R",  VLOOKUP($A3326,'Student reference sheet'!$A$2:$V$2400,8,FALSE) = "L"), "X", ""))</f>
        <v/>
      </c>
      <c r="Q3326" s="39" t="str">
        <f>IF($A3326 ="", "", VLOOKUP($A3326, 'Student reference sheet'!$A$2:$V$2603,22,FALSE))</f>
        <v/>
      </c>
      <c r="R3326" s="39" t="str">
        <f>IF($A3326 &lt;&gt; "",VLOOKUP($A3326,'Student reference sheet'!$A$2:$V$2329, 5,FALSE), "")</f>
        <v/>
      </c>
      <c r="S3326" s="39" t="str">
        <f>IF($A3326 &lt;&gt; "",VLOOKUP($A3326,'Student reference sheet'!$A$2:$V$2329, 6,FALSE), "")</f>
        <v/>
      </c>
      <c r="T3326" s="30" t="str">
        <f>IF($A3326 = "","",
IF(VLOOKUP($A3326,'Student reference sheet'!$A$2:$V$2329, 10,FALSE) = "Y", "Hispanic",
IF(VLOOKUP($A3326,'Student reference sheet'!$A$2:$V$2329,11,FALSE) &lt;&gt; "",
IF(VLOOKUP($A3326,'Student reference sheet'!$A$2:$V$2329,11,FALSE) = "UNK", "Unknown", VLOOKUP(VALUE(VLOOKUP($A3326,'Student reference sheet'!$A$2:$V$2329,11,FALSE)),'Ethnicity Reference'!$A$2:$B$22,2,FALSE)),
IF(VLOOKUP($A3326,'Student reference sheet'!$A$2:$V$2329,9,FALSE) &lt;&gt; "", VLOOKUP(VALUE(VLOOKUP($A3326,'Student reference sheet'!$A$2:$V$2329,9,FALSE)),'Ethnicity Reference'!$A$2:$B$22,2,FALSE),"Unknown"))))</f>
        <v/>
      </c>
      <c r="U3326" s="35"/>
    </row>
    <row r="3327" spans="1:21" ht="15.75">
      <c r="A3327" s="47"/>
      <c r="B3327" s="33"/>
      <c r="C3327" s="39" t="str">
        <f>IF($A3327 &lt;&gt; "",VLOOKUP($A3327,'Student reference sheet'!$A$2:$V$2329, 3,FALSE), "")</f>
        <v/>
      </c>
      <c r="D3327" s="39" t="str">
        <f>IF($A3327 &lt;&gt; "",VLOOKUP($A3327,'Student reference sheet'!$A$2:$V$2329, 2,FALSE), "")</f>
        <v/>
      </c>
      <c r="E3327" s="35"/>
      <c r="F3327" s="34"/>
      <c r="G3327" s="40" t="str">
        <f t="shared" ca="1" si="156"/>
        <v/>
      </c>
      <c r="H3327" s="40" t="str">
        <f t="shared" ca="1" si="157"/>
        <v/>
      </c>
      <c r="I3327" s="36" t="str">
        <f>IF($A3327 = "", "",
IF(COUNTIF(MINIMUM_DAY_DATES[], Attendance!J3327) &gt; 0, VLOOKUP(Attendance!$G3327,MINIMUM_DAY_PERIOD_SCHEDULE[], 2,TRUE),
IF(COUNTIF(RALLY_DATES[], Attendance!J3327) &gt; 0, VLOOKUP(Attendance!$G3327,RALLY_PERIOD_SCHEDULE[], 2,TRUE),
IF(WEEKDAY(Attendance!$J3327) = 2,
       IF(COUNTIF(FINALS_WEEK_MONDAY_DATE[],Attendance!$J3327) &gt; 0, VLOOKUP(Attendance!$G3327,FINALS_WEEK_MONDAY_PERIOD_SCHEDULE[],2,TRUE),
       VLOOKUP(Attendance!$G3327,REGULAR_WEEK_SCHEDULE[],6,TRUE)),
IF(WEEKDAY($J3327) = 3,
       IF(COUNTIF(FINALS_WEEK_TUESDAY_DATE[],Attendance!$J3327) &gt; 0, VLOOKUP(Attendance!$G3327,FINALS_WEEK_TUESDAY_PERIOD_SCHEDULE[],2,TRUE),
       VLOOKUP(Attendance!$G3327,REGULAR_WEEK_SCHEDULE[[Tuesday]:[Period]],5,TRUE)),
IF(WEEKDAY(Attendance!$J3327) = 4,
        IF(COUNTIF(BLOCK_WEDNESDAY_DATES[],Attendance!$J3327) &gt; 0, VLOOKUP(Attendance!$G3327,BLOCK_WEDNESDAY_PERIOD_SCHEDULE[],2,TRUE),
        IF(COUNTIF(FINALS_WEEK_WEDNESDAY_DATE[],Attendance!$J3327) &gt; 0, VLOOKUP(Attendance!$G3327,FINALS_WEEK_WEDNESDAY_PERIOD_SCHEDULE[],2,TRUE),
       VLOOKUP(Attendance!$G3327,REGULAR_WEEK_SCHEDULE[[Wednesday]:[Period]],4,TRUE))),
IF(WEEKDAY($J3327) = 5,
       IF(COUNTIF(BLOCK_THURSDAY_DATES[],Attendance!$J3327) &gt; 0, VLOOKUP(Attendance!$G3327,BLOCK_THURSDAY_PERIOD_SCHEDULE[],2,TRUE),
       IF(COUNTIF(FINALS_WEEK_THURSDAY_DATE[],Attendance!$J3327) &gt; 0, VLOOKUP(Attendance!$G3327,FINALS_WEEK_THURSDAY_PERIOD_SCHEDULE[],2,TRUE),
       VLOOKUP(Attendance!$G3327,REGULAR_WEEK_SCHEDULE[[Thursday]:[Period]],3,TRUE))),
IF(WEEKDAY(Attendance!$J3327) = 6,
       IF(COUNTIF(FINALS_WEEK_FRIDAY_DATE[],Attendance!$J3327) &gt; 0, VLOOKUP(Attendance!$G3327,FINALS_WEEK_FRIDAY_PERIOD_SCHEDULE[],2,TRUE),
       VLOOKUP(Attendance!$G3327,REGULAR_WEEK_SCHEDULE[[Friday]:[Period]],2,TRUE))))))))))</f>
        <v/>
      </c>
      <c r="J3327" s="41" t="str">
        <f t="shared" ca="1" si="158"/>
        <v/>
      </c>
      <c r="K3327" s="41" t="str">
        <f>IF($A3327 &lt;&gt; "",VLOOKUP($A3327,'Student reference sheet'!$A$2:$V$2329, 7,FALSE), "")</f>
        <v/>
      </c>
      <c r="L3327" s="30" t="str">
        <f>IF($A3327 ="", "", VLOOKUP($A3327, 'Student reference sheet'!$A$2:$Z$2603,23,FALSE))</f>
        <v/>
      </c>
      <c r="M3327" s="30" t="str">
        <f>IF($A3327 ="", "", VLOOKUP($A3327, 'Student reference sheet'!$A$2:$Z$2603,24,FALSE))</f>
        <v/>
      </c>
      <c r="N3327" s="30" t="str">
        <f>IF($A3327 ="", "", VLOOKUP($A3327, 'Student reference sheet'!$A$2:$Z$2603,26,FALSE))</f>
        <v/>
      </c>
      <c r="O3327" s="30" t="str">
        <f>IF($A3327 ="", "", VLOOKUP($A3327, 'Student reference sheet'!$A$2:$Z$2603,25,FALSE))</f>
        <v/>
      </c>
      <c r="P3327" s="39" t="str">
        <f>IF($A3327 = "", "", IF(OR(VLOOKUP($A3327,'Student reference sheet'!$A$2:$V$2400,8,FALSE) = "R",  VLOOKUP($A3327,'Student reference sheet'!$A$2:$V$2400,8,FALSE) = "L"), "X", ""))</f>
        <v/>
      </c>
      <c r="Q3327" s="39" t="str">
        <f>IF($A3327 ="", "", VLOOKUP($A3327, 'Student reference sheet'!$A$2:$V$2603,22,FALSE))</f>
        <v/>
      </c>
      <c r="R3327" s="39" t="str">
        <f>IF($A3327 &lt;&gt; "",VLOOKUP($A3327,'Student reference sheet'!$A$2:$V$2329, 5,FALSE), "")</f>
        <v/>
      </c>
      <c r="S3327" s="39" t="str">
        <f>IF($A3327 &lt;&gt; "",VLOOKUP($A3327,'Student reference sheet'!$A$2:$V$2329, 6,FALSE), "")</f>
        <v/>
      </c>
      <c r="T3327" s="30" t="str">
        <f>IF($A3327 = "","",
IF(VLOOKUP($A3327,'Student reference sheet'!$A$2:$V$2329, 10,FALSE) = "Y", "Hispanic",
IF(VLOOKUP($A3327,'Student reference sheet'!$A$2:$V$2329,11,FALSE) &lt;&gt; "",
IF(VLOOKUP($A3327,'Student reference sheet'!$A$2:$V$2329,11,FALSE) = "UNK", "Unknown", VLOOKUP(VALUE(VLOOKUP($A3327,'Student reference sheet'!$A$2:$V$2329,11,FALSE)),'Ethnicity Reference'!$A$2:$B$22,2,FALSE)),
IF(VLOOKUP($A3327,'Student reference sheet'!$A$2:$V$2329,9,FALSE) &lt;&gt; "", VLOOKUP(VALUE(VLOOKUP($A3327,'Student reference sheet'!$A$2:$V$2329,9,FALSE)),'Ethnicity Reference'!$A$2:$B$22,2,FALSE),"Unknown"))))</f>
        <v/>
      </c>
      <c r="U3327" s="35"/>
    </row>
    <row r="3328" spans="1:21" ht="15.75">
      <c r="A3328" s="47"/>
      <c r="B3328" s="33"/>
      <c r="C3328" s="39" t="str">
        <f>IF($A3328 &lt;&gt; "",VLOOKUP($A3328,'Student reference sheet'!$A$2:$V$2329, 3,FALSE), "")</f>
        <v/>
      </c>
      <c r="D3328" s="39" t="str">
        <f>IF($A3328 &lt;&gt; "",VLOOKUP($A3328,'Student reference sheet'!$A$2:$V$2329, 2,FALSE), "")</f>
        <v/>
      </c>
      <c r="E3328" s="35"/>
      <c r="F3328" s="34"/>
      <c r="G3328" s="40" t="str">
        <f t="shared" ca="1" si="156"/>
        <v/>
      </c>
      <c r="H3328" s="40" t="str">
        <f t="shared" ca="1" si="157"/>
        <v/>
      </c>
      <c r="I3328" s="36" t="str">
        <f>IF($A3328 = "", "",
IF(COUNTIF(MINIMUM_DAY_DATES[], Attendance!J3328) &gt; 0, VLOOKUP(Attendance!$G3328,MINIMUM_DAY_PERIOD_SCHEDULE[], 2,TRUE),
IF(COUNTIF(RALLY_DATES[], Attendance!J3328) &gt; 0, VLOOKUP(Attendance!$G3328,RALLY_PERIOD_SCHEDULE[], 2,TRUE),
IF(WEEKDAY(Attendance!$J3328) = 2,
       IF(COUNTIF(FINALS_WEEK_MONDAY_DATE[],Attendance!$J3328) &gt; 0, VLOOKUP(Attendance!$G3328,FINALS_WEEK_MONDAY_PERIOD_SCHEDULE[],2,TRUE),
       VLOOKUP(Attendance!$G3328,REGULAR_WEEK_SCHEDULE[],6,TRUE)),
IF(WEEKDAY($J3328) = 3,
       IF(COUNTIF(FINALS_WEEK_TUESDAY_DATE[],Attendance!$J3328) &gt; 0, VLOOKUP(Attendance!$G3328,FINALS_WEEK_TUESDAY_PERIOD_SCHEDULE[],2,TRUE),
       VLOOKUP(Attendance!$G3328,REGULAR_WEEK_SCHEDULE[[Tuesday]:[Period]],5,TRUE)),
IF(WEEKDAY(Attendance!$J3328) = 4,
        IF(COUNTIF(BLOCK_WEDNESDAY_DATES[],Attendance!$J3328) &gt; 0, VLOOKUP(Attendance!$G3328,BLOCK_WEDNESDAY_PERIOD_SCHEDULE[],2,TRUE),
        IF(COUNTIF(FINALS_WEEK_WEDNESDAY_DATE[],Attendance!$J3328) &gt; 0, VLOOKUP(Attendance!$G3328,FINALS_WEEK_WEDNESDAY_PERIOD_SCHEDULE[],2,TRUE),
       VLOOKUP(Attendance!$G3328,REGULAR_WEEK_SCHEDULE[[Wednesday]:[Period]],4,TRUE))),
IF(WEEKDAY($J3328) = 5,
       IF(COUNTIF(BLOCK_THURSDAY_DATES[],Attendance!$J3328) &gt; 0, VLOOKUP(Attendance!$G3328,BLOCK_THURSDAY_PERIOD_SCHEDULE[],2,TRUE),
       IF(COUNTIF(FINALS_WEEK_THURSDAY_DATE[],Attendance!$J3328) &gt; 0, VLOOKUP(Attendance!$G3328,FINALS_WEEK_THURSDAY_PERIOD_SCHEDULE[],2,TRUE),
       VLOOKUP(Attendance!$G3328,REGULAR_WEEK_SCHEDULE[[Thursday]:[Period]],3,TRUE))),
IF(WEEKDAY(Attendance!$J3328) = 6,
       IF(COUNTIF(FINALS_WEEK_FRIDAY_DATE[],Attendance!$J3328) &gt; 0, VLOOKUP(Attendance!$G3328,FINALS_WEEK_FRIDAY_PERIOD_SCHEDULE[],2,TRUE),
       VLOOKUP(Attendance!$G3328,REGULAR_WEEK_SCHEDULE[[Friday]:[Period]],2,TRUE))))))))))</f>
        <v/>
      </c>
      <c r="J3328" s="41" t="str">
        <f t="shared" ca="1" si="158"/>
        <v/>
      </c>
      <c r="K3328" s="41" t="str">
        <f>IF($A3328 &lt;&gt; "",VLOOKUP($A3328,'Student reference sheet'!$A$2:$V$2329, 7,FALSE), "")</f>
        <v/>
      </c>
      <c r="L3328" s="30" t="str">
        <f>IF($A3328 ="", "", VLOOKUP($A3328, 'Student reference sheet'!$A$2:$Z$2603,23,FALSE))</f>
        <v/>
      </c>
      <c r="M3328" s="30" t="str">
        <f>IF($A3328 ="", "", VLOOKUP($A3328, 'Student reference sheet'!$A$2:$Z$2603,24,FALSE))</f>
        <v/>
      </c>
      <c r="N3328" s="30" t="str">
        <f>IF($A3328 ="", "", VLOOKUP($A3328, 'Student reference sheet'!$A$2:$Z$2603,26,FALSE))</f>
        <v/>
      </c>
      <c r="O3328" s="30" t="str">
        <f>IF($A3328 ="", "", VLOOKUP($A3328, 'Student reference sheet'!$A$2:$Z$2603,25,FALSE))</f>
        <v/>
      </c>
      <c r="P3328" s="39" t="str">
        <f>IF($A3328 = "", "", IF(OR(VLOOKUP($A3328,'Student reference sheet'!$A$2:$V$2400,8,FALSE) = "R",  VLOOKUP($A3328,'Student reference sheet'!$A$2:$V$2400,8,FALSE) = "L"), "X", ""))</f>
        <v/>
      </c>
      <c r="Q3328" s="39" t="str">
        <f>IF($A3328 ="", "", VLOOKUP($A3328, 'Student reference sheet'!$A$2:$V$2603,22,FALSE))</f>
        <v/>
      </c>
      <c r="R3328" s="39" t="str">
        <f>IF($A3328 &lt;&gt; "",VLOOKUP($A3328,'Student reference sheet'!$A$2:$V$2329, 5,FALSE), "")</f>
        <v/>
      </c>
      <c r="S3328" s="39" t="str">
        <f>IF($A3328 &lt;&gt; "",VLOOKUP($A3328,'Student reference sheet'!$A$2:$V$2329, 6,FALSE), "")</f>
        <v/>
      </c>
      <c r="T3328" s="30" t="str">
        <f>IF($A3328 = "","",
IF(VLOOKUP($A3328,'Student reference sheet'!$A$2:$V$2329, 10,FALSE) = "Y", "Hispanic",
IF(VLOOKUP($A3328,'Student reference sheet'!$A$2:$V$2329,11,FALSE) &lt;&gt; "",
IF(VLOOKUP($A3328,'Student reference sheet'!$A$2:$V$2329,11,FALSE) = "UNK", "Unknown", VLOOKUP(VALUE(VLOOKUP($A3328,'Student reference sheet'!$A$2:$V$2329,11,FALSE)),'Ethnicity Reference'!$A$2:$B$22,2,FALSE)),
IF(VLOOKUP($A3328,'Student reference sheet'!$A$2:$V$2329,9,FALSE) &lt;&gt; "", VLOOKUP(VALUE(VLOOKUP($A3328,'Student reference sheet'!$A$2:$V$2329,9,FALSE)),'Ethnicity Reference'!$A$2:$B$22,2,FALSE),"Unknown"))))</f>
        <v/>
      </c>
      <c r="U3328" s="35"/>
    </row>
    <row r="3329" spans="1:21" ht="15.75">
      <c r="A3329" s="47"/>
      <c r="B3329" s="33"/>
      <c r="C3329" s="39" t="str">
        <f>IF($A3329 &lt;&gt; "",VLOOKUP($A3329,'Student reference sheet'!$A$2:$V$2329, 3,FALSE), "")</f>
        <v/>
      </c>
      <c r="D3329" s="39" t="str">
        <f>IF($A3329 &lt;&gt; "",VLOOKUP($A3329,'Student reference sheet'!$A$2:$V$2329, 2,FALSE), "")</f>
        <v/>
      </c>
      <c r="E3329" s="35"/>
      <c r="F3329" s="34"/>
      <c r="G3329" s="40" t="str">
        <f t="shared" ca="1" si="156"/>
        <v/>
      </c>
      <c r="H3329" s="40" t="str">
        <f t="shared" ca="1" si="157"/>
        <v/>
      </c>
      <c r="I3329" s="36" t="str">
        <f>IF($A3329 = "", "",
IF(COUNTIF(MINIMUM_DAY_DATES[], Attendance!J3329) &gt; 0, VLOOKUP(Attendance!$G3329,MINIMUM_DAY_PERIOD_SCHEDULE[], 2,TRUE),
IF(COUNTIF(RALLY_DATES[], Attendance!J3329) &gt; 0, VLOOKUP(Attendance!$G3329,RALLY_PERIOD_SCHEDULE[], 2,TRUE),
IF(WEEKDAY(Attendance!$J3329) = 2,
       IF(COUNTIF(FINALS_WEEK_MONDAY_DATE[],Attendance!$J3329) &gt; 0, VLOOKUP(Attendance!$G3329,FINALS_WEEK_MONDAY_PERIOD_SCHEDULE[],2,TRUE),
       VLOOKUP(Attendance!$G3329,REGULAR_WEEK_SCHEDULE[],6,TRUE)),
IF(WEEKDAY($J3329) = 3,
       IF(COUNTIF(FINALS_WEEK_TUESDAY_DATE[],Attendance!$J3329) &gt; 0, VLOOKUP(Attendance!$G3329,FINALS_WEEK_TUESDAY_PERIOD_SCHEDULE[],2,TRUE),
       VLOOKUP(Attendance!$G3329,REGULAR_WEEK_SCHEDULE[[Tuesday]:[Period]],5,TRUE)),
IF(WEEKDAY(Attendance!$J3329) = 4,
        IF(COUNTIF(BLOCK_WEDNESDAY_DATES[],Attendance!$J3329) &gt; 0, VLOOKUP(Attendance!$G3329,BLOCK_WEDNESDAY_PERIOD_SCHEDULE[],2,TRUE),
        IF(COUNTIF(FINALS_WEEK_WEDNESDAY_DATE[],Attendance!$J3329) &gt; 0, VLOOKUP(Attendance!$G3329,FINALS_WEEK_WEDNESDAY_PERIOD_SCHEDULE[],2,TRUE),
       VLOOKUP(Attendance!$G3329,REGULAR_WEEK_SCHEDULE[[Wednesday]:[Period]],4,TRUE))),
IF(WEEKDAY($J3329) = 5,
       IF(COUNTIF(BLOCK_THURSDAY_DATES[],Attendance!$J3329) &gt; 0, VLOOKUP(Attendance!$G3329,BLOCK_THURSDAY_PERIOD_SCHEDULE[],2,TRUE),
       IF(COUNTIF(FINALS_WEEK_THURSDAY_DATE[],Attendance!$J3329) &gt; 0, VLOOKUP(Attendance!$G3329,FINALS_WEEK_THURSDAY_PERIOD_SCHEDULE[],2,TRUE),
       VLOOKUP(Attendance!$G3329,REGULAR_WEEK_SCHEDULE[[Thursday]:[Period]],3,TRUE))),
IF(WEEKDAY(Attendance!$J3329) = 6,
       IF(COUNTIF(FINALS_WEEK_FRIDAY_DATE[],Attendance!$J3329) &gt; 0, VLOOKUP(Attendance!$G3329,FINALS_WEEK_FRIDAY_PERIOD_SCHEDULE[],2,TRUE),
       VLOOKUP(Attendance!$G3329,REGULAR_WEEK_SCHEDULE[[Friday]:[Period]],2,TRUE))))))))))</f>
        <v/>
      </c>
      <c r="J3329" s="41" t="str">
        <f t="shared" ca="1" si="158"/>
        <v/>
      </c>
      <c r="K3329" s="41" t="str">
        <f>IF($A3329 &lt;&gt; "",VLOOKUP($A3329,'Student reference sheet'!$A$2:$V$2329, 7,FALSE), "")</f>
        <v/>
      </c>
      <c r="L3329" s="30" t="str">
        <f>IF($A3329 ="", "", VLOOKUP($A3329, 'Student reference sheet'!$A$2:$Z$2603,23,FALSE))</f>
        <v/>
      </c>
      <c r="M3329" s="30" t="str">
        <f>IF($A3329 ="", "", VLOOKUP($A3329, 'Student reference sheet'!$A$2:$Z$2603,24,FALSE))</f>
        <v/>
      </c>
      <c r="N3329" s="30" t="str">
        <f>IF($A3329 ="", "", VLOOKUP($A3329, 'Student reference sheet'!$A$2:$Z$2603,26,FALSE))</f>
        <v/>
      </c>
      <c r="O3329" s="30" t="str">
        <f>IF($A3329 ="", "", VLOOKUP($A3329, 'Student reference sheet'!$A$2:$Z$2603,25,FALSE))</f>
        <v/>
      </c>
      <c r="P3329" s="39" t="str">
        <f>IF($A3329 = "", "", IF(OR(VLOOKUP($A3329,'Student reference sheet'!$A$2:$V$2400,8,FALSE) = "R",  VLOOKUP($A3329,'Student reference sheet'!$A$2:$V$2400,8,FALSE) = "L"), "X", ""))</f>
        <v/>
      </c>
      <c r="Q3329" s="39" t="str">
        <f>IF($A3329 ="", "", VLOOKUP($A3329, 'Student reference sheet'!$A$2:$V$2603,22,FALSE))</f>
        <v/>
      </c>
      <c r="R3329" s="39" t="str">
        <f>IF($A3329 &lt;&gt; "",VLOOKUP($A3329,'Student reference sheet'!$A$2:$V$2329, 5,FALSE), "")</f>
        <v/>
      </c>
      <c r="S3329" s="39" t="str">
        <f>IF($A3329 &lt;&gt; "",VLOOKUP($A3329,'Student reference sheet'!$A$2:$V$2329, 6,FALSE), "")</f>
        <v/>
      </c>
      <c r="T3329" s="30" t="str">
        <f>IF($A3329 = "","",
IF(VLOOKUP($A3329,'Student reference sheet'!$A$2:$V$2329, 10,FALSE) = "Y", "Hispanic",
IF(VLOOKUP($A3329,'Student reference sheet'!$A$2:$V$2329,11,FALSE) &lt;&gt; "",
IF(VLOOKUP($A3329,'Student reference sheet'!$A$2:$V$2329,11,FALSE) = "UNK", "Unknown", VLOOKUP(VALUE(VLOOKUP($A3329,'Student reference sheet'!$A$2:$V$2329,11,FALSE)),'Ethnicity Reference'!$A$2:$B$22,2,FALSE)),
IF(VLOOKUP($A3329,'Student reference sheet'!$A$2:$V$2329,9,FALSE) &lt;&gt; "", VLOOKUP(VALUE(VLOOKUP($A3329,'Student reference sheet'!$A$2:$V$2329,9,FALSE)),'Ethnicity Reference'!$A$2:$B$22,2,FALSE),"Unknown"))))</f>
        <v/>
      </c>
      <c r="U3329" s="35"/>
    </row>
    <row r="3330" spans="1:21" ht="15.75">
      <c r="A3330" s="47"/>
      <c r="B3330" s="33"/>
      <c r="C3330" s="39" t="str">
        <f>IF($A3330 &lt;&gt; "",VLOOKUP($A3330,'Student reference sheet'!$A$2:$V$2329, 3,FALSE), "")</f>
        <v/>
      </c>
      <c r="D3330" s="39" t="str">
        <f>IF($A3330 &lt;&gt; "",VLOOKUP($A3330,'Student reference sheet'!$A$2:$V$2329, 2,FALSE), "")</f>
        <v/>
      </c>
      <c r="E3330" s="35"/>
      <c r="F3330" s="34"/>
      <c r="G3330" s="40" t="str">
        <f t="shared" ca="1" si="156"/>
        <v/>
      </c>
      <c r="H3330" s="40" t="str">
        <f t="shared" ca="1" si="157"/>
        <v/>
      </c>
      <c r="I3330" s="36" t="str">
        <f>IF($A3330 = "", "",
IF(COUNTIF(MINIMUM_DAY_DATES[], Attendance!J3330) &gt; 0, VLOOKUP(Attendance!$G3330,MINIMUM_DAY_PERIOD_SCHEDULE[], 2,TRUE),
IF(COUNTIF(RALLY_DATES[], Attendance!J3330) &gt; 0, VLOOKUP(Attendance!$G3330,RALLY_PERIOD_SCHEDULE[], 2,TRUE),
IF(WEEKDAY(Attendance!$J3330) = 2,
       IF(COUNTIF(FINALS_WEEK_MONDAY_DATE[],Attendance!$J3330) &gt; 0, VLOOKUP(Attendance!$G3330,FINALS_WEEK_MONDAY_PERIOD_SCHEDULE[],2,TRUE),
       VLOOKUP(Attendance!$G3330,REGULAR_WEEK_SCHEDULE[],6,TRUE)),
IF(WEEKDAY($J3330) = 3,
       IF(COUNTIF(FINALS_WEEK_TUESDAY_DATE[],Attendance!$J3330) &gt; 0, VLOOKUP(Attendance!$G3330,FINALS_WEEK_TUESDAY_PERIOD_SCHEDULE[],2,TRUE),
       VLOOKUP(Attendance!$G3330,REGULAR_WEEK_SCHEDULE[[Tuesday]:[Period]],5,TRUE)),
IF(WEEKDAY(Attendance!$J3330) = 4,
        IF(COUNTIF(BLOCK_WEDNESDAY_DATES[],Attendance!$J3330) &gt; 0, VLOOKUP(Attendance!$G3330,BLOCK_WEDNESDAY_PERIOD_SCHEDULE[],2,TRUE),
        IF(COUNTIF(FINALS_WEEK_WEDNESDAY_DATE[],Attendance!$J3330) &gt; 0, VLOOKUP(Attendance!$G3330,FINALS_WEEK_WEDNESDAY_PERIOD_SCHEDULE[],2,TRUE),
       VLOOKUP(Attendance!$G3330,REGULAR_WEEK_SCHEDULE[[Wednesday]:[Period]],4,TRUE))),
IF(WEEKDAY($J3330) = 5,
       IF(COUNTIF(BLOCK_THURSDAY_DATES[],Attendance!$J3330) &gt; 0, VLOOKUP(Attendance!$G3330,BLOCK_THURSDAY_PERIOD_SCHEDULE[],2,TRUE),
       IF(COUNTIF(FINALS_WEEK_THURSDAY_DATE[],Attendance!$J3330) &gt; 0, VLOOKUP(Attendance!$G3330,FINALS_WEEK_THURSDAY_PERIOD_SCHEDULE[],2,TRUE),
       VLOOKUP(Attendance!$G3330,REGULAR_WEEK_SCHEDULE[[Thursday]:[Period]],3,TRUE))),
IF(WEEKDAY(Attendance!$J3330) = 6,
       IF(COUNTIF(FINALS_WEEK_FRIDAY_DATE[],Attendance!$J3330) &gt; 0, VLOOKUP(Attendance!$G3330,FINALS_WEEK_FRIDAY_PERIOD_SCHEDULE[],2,TRUE),
       VLOOKUP(Attendance!$G3330,REGULAR_WEEK_SCHEDULE[[Friday]:[Period]],2,TRUE))))))))))</f>
        <v/>
      </c>
      <c r="J3330" s="41" t="str">
        <f t="shared" ca="1" si="158"/>
        <v/>
      </c>
      <c r="K3330" s="41" t="str">
        <f>IF($A3330 &lt;&gt; "",VLOOKUP($A3330,'Student reference sheet'!$A$2:$V$2329, 7,FALSE), "")</f>
        <v/>
      </c>
      <c r="L3330" s="30" t="str">
        <f>IF($A3330 ="", "", VLOOKUP($A3330, 'Student reference sheet'!$A$2:$Z$2603,23,FALSE))</f>
        <v/>
      </c>
      <c r="M3330" s="30" t="str">
        <f>IF($A3330 ="", "", VLOOKUP($A3330, 'Student reference sheet'!$A$2:$Z$2603,24,FALSE))</f>
        <v/>
      </c>
      <c r="N3330" s="30" t="str">
        <f>IF($A3330 ="", "", VLOOKUP($A3330, 'Student reference sheet'!$A$2:$Z$2603,26,FALSE))</f>
        <v/>
      </c>
      <c r="O3330" s="30" t="str">
        <f>IF($A3330 ="", "", VLOOKUP($A3330, 'Student reference sheet'!$A$2:$Z$2603,25,FALSE))</f>
        <v/>
      </c>
      <c r="P3330" s="39" t="str">
        <f>IF($A3330 = "", "", IF(OR(VLOOKUP($A3330,'Student reference sheet'!$A$2:$V$2400,8,FALSE) = "R",  VLOOKUP($A3330,'Student reference sheet'!$A$2:$V$2400,8,FALSE) = "L"), "X", ""))</f>
        <v/>
      </c>
      <c r="Q3330" s="39" t="str">
        <f>IF($A3330 ="", "", VLOOKUP($A3330, 'Student reference sheet'!$A$2:$V$2603,22,FALSE))</f>
        <v/>
      </c>
      <c r="R3330" s="39" t="str">
        <f>IF($A3330 &lt;&gt; "",VLOOKUP($A3330,'Student reference sheet'!$A$2:$V$2329, 5,FALSE), "")</f>
        <v/>
      </c>
      <c r="S3330" s="39" t="str">
        <f>IF($A3330 &lt;&gt; "",VLOOKUP($A3330,'Student reference sheet'!$A$2:$V$2329, 6,FALSE), "")</f>
        <v/>
      </c>
      <c r="T3330" s="30" t="str">
        <f>IF($A3330 = "","",
IF(VLOOKUP($A3330,'Student reference sheet'!$A$2:$V$2329, 10,FALSE) = "Y", "Hispanic",
IF(VLOOKUP($A3330,'Student reference sheet'!$A$2:$V$2329,11,FALSE) &lt;&gt; "",
IF(VLOOKUP($A3330,'Student reference sheet'!$A$2:$V$2329,11,FALSE) = "UNK", "Unknown", VLOOKUP(VALUE(VLOOKUP($A3330,'Student reference sheet'!$A$2:$V$2329,11,FALSE)),'Ethnicity Reference'!$A$2:$B$22,2,FALSE)),
IF(VLOOKUP($A3330,'Student reference sheet'!$A$2:$V$2329,9,FALSE) &lt;&gt; "", VLOOKUP(VALUE(VLOOKUP($A3330,'Student reference sheet'!$A$2:$V$2329,9,FALSE)),'Ethnicity Reference'!$A$2:$B$22,2,FALSE),"Unknown"))))</f>
        <v/>
      </c>
      <c r="U3330" s="35"/>
    </row>
    <row r="3331" spans="1:21" ht="15.75">
      <c r="A3331" s="47"/>
      <c r="B3331" s="33"/>
      <c r="C3331" s="39" t="str">
        <f>IF($A3331 &lt;&gt; "",VLOOKUP($A3331,'Student reference sheet'!$A$2:$V$2329, 3,FALSE), "")</f>
        <v/>
      </c>
      <c r="D3331" s="39" t="str">
        <f>IF($A3331 &lt;&gt; "",VLOOKUP($A3331,'Student reference sheet'!$A$2:$V$2329, 2,FALSE), "")</f>
        <v/>
      </c>
      <c r="E3331" s="35"/>
      <c r="F3331" s="34"/>
      <c r="G3331" s="40" t="str">
        <f t="shared" ca="1" si="156"/>
        <v/>
      </c>
      <c r="H3331" s="40" t="str">
        <f t="shared" ca="1" si="157"/>
        <v/>
      </c>
      <c r="I3331" s="36" t="str">
        <f>IF($A3331 = "", "",
IF(COUNTIF(MINIMUM_DAY_DATES[], Attendance!J3331) &gt; 0, VLOOKUP(Attendance!$G3331,MINIMUM_DAY_PERIOD_SCHEDULE[], 2,TRUE),
IF(COUNTIF(RALLY_DATES[], Attendance!J3331) &gt; 0, VLOOKUP(Attendance!$G3331,RALLY_PERIOD_SCHEDULE[], 2,TRUE),
IF(WEEKDAY(Attendance!$J3331) = 2,
       IF(COUNTIF(FINALS_WEEK_MONDAY_DATE[],Attendance!$J3331) &gt; 0, VLOOKUP(Attendance!$G3331,FINALS_WEEK_MONDAY_PERIOD_SCHEDULE[],2,TRUE),
       VLOOKUP(Attendance!$G3331,REGULAR_WEEK_SCHEDULE[],6,TRUE)),
IF(WEEKDAY($J3331) = 3,
       IF(COUNTIF(FINALS_WEEK_TUESDAY_DATE[],Attendance!$J3331) &gt; 0, VLOOKUP(Attendance!$G3331,FINALS_WEEK_TUESDAY_PERIOD_SCHEDULE[],2,TRUE),
       VLOOKUP(Attendance!$G3331,REGULAR_WEEK_SCHEDULE[[Tuesday]:[Period]],5,TRUE)),
IF(WEEKDAY(Attendance!$J3331) = 4,
        IF(COUNTIF(BLOCK_WEDNESDAY_DATES[],Attendance!$J3331) &gt; 0, VLOOKUP(Attendance!$G3331,BLOCK_WEDNESDAY_PERIOD_SCHEDULE[],2,TRUE),
        IF(COUNTIF(FINALS_WEEK_WEDNESDAY_DATE[],Attendance!$J3331) &gt; 0, VLOOKUP(Attendance!$G3331,FINALS_WEEK_WEDNESDAY_PERIOD_SCHEDULE[],2,TRUE),
       VLOOKUP(Attendance!$G3331,REGULAR_WEEK_SCHEDULE[[Wednesday]:[Period]],4,TRUE))),
IF(WEEKDAY($J3331) = 5,
       IF(COUNTIF(BLOCK_THURSDAY_DATES[],Attendance!$J3331) &gt; 0, VLOOKUP(Attendance!$G3331,BLOCK_THURSDAY_PERIOD_SCHEDULE[],2,TRUE),
       IF(COUNTIF(FINALS_WEEK_THURSDAY_DATE[],Attendance!$J3331) &gt; 0, VLOOKUP(Attendance!$G3331,FINALS_WEEK_THURSDAY_PERIOD_SCHEDULE[],2,TRUE),
       VLOOKUP(Attendance!$G3331,REGULAR_WEEK_SCHEDULE[[Thursday]:[Period]],3,TRUE))),
IF(WEEKDAY(Attendance!$J3331) = 6,
       IF(COUNTIF(FINALS_WEEK_FRIDAY_DATE[],Attendance!$J3331) &gt; 0, VLOOKUP(Attendance!$G3331,FINALS_WEEK_FRIDAY_PERIOD_SCHEDULE[],2,TRUE),
       VLOOKUP(Attendance!$G3331,REGULAR_WEEK_SCHEDULE[[Friday]:[Period]],2,TRUE))))))))))</f>
        <v/>
      </c>
      <c r="J3331" s="41" t="str">
        <f t="shared" ca="1" si="158"/>
        <v/>
      </c>
      <c r="K3331" s="41" t="str">
        <f>IF($A3331 &lt;&gt; "",VLOOKUP($A3331,'Student reference sheet'!$A$2:$V$2329, 7,FALSE), "")</f>
        <v/>
      </c>
      <c r="L3331" s="30" t="str">
        <f>IF($A3331 ="", "", VLOOKUP($A3331, 'Student reference sheet'!$A$2:$Z$2603,23,FALSE))</f>
        <v/>
      </c>
      <c r="M3331" s="30" t="str">
        <f>IF($A3331 ="", "", VLOOKUP($A3331, 'Student reference sheet'!$A$2:$Z$2603,24,FALSE))</f>
        <v/>
      </c>
      <c r="N3331" s="30" t="str">
        <f>IF($A3331 ="", "", VLOOKUP($A3331, 'Student reference sheet'!$A$2:$Z$2603,26,FALSE))</f>
        <v/>
      </c>
      <c r="O3331" s="30" t="str">
        <f>IF($A3331 ="", "", VLOOKUP($A3331, 'Student reference sheet'!$A$2:$Z$2603,25,FALSE))</f>
        <v/>
      </c>
      <c r="P3331" s="39" t="str">
        <f>IF($A3331 = "", "", IF(OR(VLOOKUP($A3331,'Student reference sheet'!$A$2:$V$2400,8,FALSE) = "R",  VLOOKUP($A3331,'Student reference sheet'!$A$2:$V$2400,8,FALSE) = "L"), "X", ""))</f>
        <v/>
      </c>
      <c r="Q3331" s="39" t="str">
        <f>IF($A3331 ="", "", VLOOKUP($A3331, 'Student reference sheet'!$A$2:$V$2603,22,FALSE))</f>
        <v/>
      </c>
      <c r="R3331" s="39" t="str">
        <f>IF($A3331 &lt;&gt; "",VLOOKUP($A3331,'Student reference sheet'!$A$2:$V$2329, 5,FALSE), "")</f>
        <v/>
      </c>
      <c r="S3331" s="39" t="str">
        <f>IF($A3331 &lt;&gt; "",VLOOKUP($A3331,'Student reference sheet'!$A$2:$V$2329, 6,FALSE), "")</f>
        <v/>
      </c>
      <c r="T3331" s="30" t="str">
        <f>IF($A3331 = "","",
IF(VLOOKUP($A3331,'Student reference sheet'!$A$2:$V$2329, 10,FALSE) = "Y", "Hispanic",
IF(VLOOKUP($A3331,'Student reference sheet'!$A$2:$V$2329,11,FALSE) &lt;&gt; "",
IF(VLOOKUP($A3331,'Student reference sheet'!$A$2:$V$2329,11,FALSE) = "UNK", "Unknown", VLOOKUP(VALUE(VLOOKUP($A3331,'Student reference sheet'!$A$2:$V$2329,11,FALSE)),'Ethnicity Reference'!$A$2:$B$22,2,FALSE)),
IF(VLOOKUP($A3331,'Student reference sheet'!$A$2:$V$2329,9,FALSE) &lt;&gt; "", VLOOKUP(VALUE(VLOOKUP($A3331,'Student reference sheet'!$A$2:$V$2329,9,FALSE)),'Ethnicity Reference'!$A$2:$B$22,2,FALSE),"Unknown"))))</f>
        <v/>
      </c>
      <c r="U3331" s="35"/>
    </row>
    <row r="3332" spans="1:21" ht="15.75">
      <c r="A3332" s="47"/>
      <c r="B3332" s="33"/>
      <c r="C3332" s="39" t="str">
        <f>IF($A3332 &lt;&gt; "",VLOOKUP($A3332,'Student reference sheet'!$A$2:$V$2329, 3,FALSE), "")</f>
        <v/>
      </c>
      <c r="D3332" s="39" t="str">
        <f>IF($A3332 &lt;&gt; "",VLOOKUP($A3332,'Student reference sheet'!$A$2:$V$2329, 2,FALSE), "")</f>
        <v/>
      </c>
      <c r="E3332" s="35"/>
      <c r="F3332" s="34"/>
      <c r="G3332" s="40" t="str">
        <f t="shared" ca="1" si="156"/>
        <v/>
      </c>
      <c r="H3332" s="40" t="str">
        <f t="shared" ca="1" si="157"/>
        <v/>
      </c>
      <c r="I3332" s="36" t="str">
        <f>IF($A3332 = "", "",
IF(COUNTIF(MINIMUM_DAY_DATES[], Attendance!J3332) &gt; 0, VLOOKUP(Attendance!$G3332,MINIMUM_DAY_PERIOD_SCHEDULE[], 2,TRUE),
IF(COUNTIF(RALLY_DATES[], Attendance!J3332) &gt; 0, VLOOKUP(Attendance!$G3332,RALLY_PERIOD_SCHEDULE[], 2,TRUE),
IF(WEEKDAY(Attendance!$J3332) = 2,
       IF(COUNTIF(FINALS_WEEK_MONDAY_DATE[],Attendance!$J3332) &gt; 0, VLOOKUP(Attendance!$G3332,FINALS_WEEK_MONDAY_PERIOD_SCHEDULE[],2,TRUE),
       VLOOKUP(Attendance!$G3332,REGULAR_WEEK_SCHEDULE[],6,TRUE)),
IF(WEEKDAY($J3332) = 3,
       IF(COUNTIF(FINALS_WEEK_TUESDAY_DATE[],Attendance!$J3332) &gt; 0, VLOOKUP(Attendance!$G3332,FINALS_WEEK_TUESDAY_PERIOD_SCHEDULE[],2,TRUE),
       VLOOKUP(Attendance!$G3332,REGULAR_WEEK_SCHEDULE[[Tuesday]:[Period]],5,TRUE)),
IF(WEEKDAY(Attendance!$J3332) = 4,
        IF(COUNTIF(BLOCK_WEDNESDAY_DATES[],Attendance!$J3332) &gt; 0, VLOOKUP(Attendance!$G3332,BLOCK_WEDNESDAY_PERIOD_SCHEDULE[],2,TRUE),
        IF(COUNTIF(FINALS_WEEK_WEDNESDAY_DATE[],Attendance!$J3332) &gt; 0, VLOOKUP(Attendance!$G3332,FINALS_WEEK_WEDNESDAY_PERIOD_SCHEDULE[],2,TRUE),
       VLOOKUP(Attendance!$G3332,REGULAR_WEEK_SCHEDULE[[Wednesday]:[Period]],4,TRUE))),
IF(WEEKDAY($J3332) = 5,
       IF(COUNTIF(BLOCK_THURSDAY_DATES[],Attendance!$J3332) &gt; 0, VLOOKUP(Attendance!$G3332,BLOCK_THURSDAY_PERIOD_SCHEDULE[],2,TRUE),
       IF(COUNTIF(FINALS_WEEK_THURSDAY_DATE[],Attendance!$J3332) &gt; 0, VLOOKUP(Attendance!$G3332,FINALS_WEEK_THURSDAY_PERIOD_SCHEDULE[],2,TRUE),
       VLOOKUP(Attendance!$G3332,REGULAR_WEEK_SCHEDULE[[Thursday]:[Period]],3,TRUE))),
IF(WEEKDAY(Attendance!$J3332) = 6,
       IF(COUNTIF(FINALS_WEEK_FRIDAY_DATE[],Attendance!$J3332) &gt; 0, VLOOKUP(Attendance!$G3332,FINALS_WEEK_FRIDAY_PERIOD_SCHEDULE[],2,TRUE),
       VLOOKUP(Attendance!$G3332,REGULAR_WEEK_SCHEDULE[[Friday]:[Period]],2,TRUE))))))))))</f>
        <v/>
      </c>
      <c r="J3332" s="41" t="str">
        <f t="shared" ca="1" si="158"/>
        <v/>
      </c>
      <c r="K3332" s="41" t="str">
        <f>IF($A3332 &lt;&gt; "",VLOOKUP($A3332,'Student reference sheet'!$A$2:$V$2329, 7,FALSE), "")</f>
        <v/>
      </c>
      <c r="L3332" s="30" t="str">
        <f>IF($A3332 ="", "", VLOOKUP($A3332, 'Student reference sheet'!$A$2:$Z$2603,23,FALSE))</f>
        <v/>
      </c>
      <c r="M3332" s="30" t="str">
        <f>IF($A3332 ="", "", VLOOKUP($A3332, 'Student reference sheet'!$A$2:$Z$2603,24,FALSE))</f>
        <v/>
      </c>
      <c r="N3332" s="30" t="str">
        <f>IF($A3332 ="", "", VLOOKUP($A3332, 'Student reference sheet'!$A$2:$Z$2603,26,FALSE))</f>
        <v/>
      </c>
      <c r="O3332" s="30" t="str">
        <f>IF($A3332 ="", "", VLOOKUP($A3332, 'Student reference sheet'!$A$2:$Z$2603,25,FALSE))</f>
        <v/>
      </c>
      <c r="P3332" s="39" t="str">
        <f>IF($A3332 = "", "", IF(OR(VLOOKUP($A3332,'Student reference sheet'!$A$2:$V$2400,8,FALSE) = "R",  VLOOKUP($A3332,'Student reference sheet'!$A$2:$V$2400,8,FALSE) = "L"), "X", ""))</f>
        <v/>
      </c>
      <c r="Q3332" s="39" t="str">
        <f>IF($A3332 ="", "", VLOOKUP($A3332, 'Student reference sheet'!$A$2:$V$2603,22,FALSE))</f>
        <v/>
      </c>
      <c r="R3332" s="39" t="str">
        <f>IF($A3332 &lt;&gt; "",VLOOKUP($A3332,'Student reference sheet'!$A$2:$V$2329, 5,FALSE), "")</f>
        <v/>
      </c>
      <c r="S3332" s="39" t="str">
        <f>IF($A3332 &lt;&gt; "",VLOOKUP($A3332,'Student reference sheet'!$A$2:$V$2329, 6,FALSE), "")</f>
        <v/>
      </c>
      <c r="T3332" s="30" t="str">
        <f>IF($A3332 = "","",
IF(VLOOKUP($A3332,'Student reference sheet'!$A$2:$V$2329, 10,FALSE) = "Y", "Hispanic",
IF(VLOOKUP($A3332,'Student reference sheet'!$A$2:$V$2329,11,FALSE) &lt;&gt; "",
IF(VLOOKUP($A3332,'Student reference sheet'!$A$2:$V$2329,11,FALSE) = "UNK", "Unknown", VLOOKUP(VALUE(VLOOKUP($A3332,'Student reference sheet'!$A$2:$V$2329,11,FALSE)),'Ethnicity Reference'!$A$2:$B$22,2,FALSE)),
IF(VLOOKUP($A3332,'Student reference sheet'!$A$2:$V$2329,9,FALSE) &lt;&gt; "", VLOOKUP(VALUE(VLOOKUP($A3332,'Student reference sheet'!$A$2:$V$2329,9,FALSE)),'Ethnicity Reference'!$A$2:$B$22,2,FALSE),"Unknown"))))</f>
        <v/>
      </c>
      <c r="U3332" s="35"/>
    </row>
    <row r="3333" spans="1:21" ht="15.75">
      <c r="A3333" s="47"/>
      <c r="B3333" s="33"/>
      <c r="C3333" s="39" t="str">
        <f>IF($A3333 &lt;&gt; "",VLOOKUP($A3333,'Student reference sheet'!$A$2:$V$2329, 3,FALSE), "")</f>
        <v/>
      </c>
      <c r="D3333" s="39" t="str">
        <f>IF($A3333 &lt;&gt; "",VLOOKUP($A3333,'Student reference sheet'!$A$2:$V$2329, 2,FALSE), "")</f>
        <v/>
      </c>
      <c r="E3333" s="35"/>
      <c r="F3333" s="34"/>
      <c r="G3333" s="40" t="str">
        <f t="shared" ca="1" si="156"/>
        <v/>
      </c>
      <c r="H3333" s="40" t="str">
        <f t="shared" ca="1" si="157"/>
        <v/>
      </c>
      <c r="I3333" s="36" t="str">
        <f>IF($A3333 = "", "",
IF(COUNTIF(MINIMUM_DAY_DATES[], Attendance!J3333) &gt; 0, VLOOKUP(Attendance!$G3333,MINIMUM_DAY_PERIOD_SCHEDULE[], 2,TRUE),
IF(COUNTIF(RALLY_DATES[], Attendance!J3333) &gt; 0, VLOOKUP(Attendance!$G3333,RALLY_PERIOD_SCHEDULE[], 2,TRUE),
IF(WEEKDAY(Attendance!$J3333) = 2,
       IF(COUNTIF(FINALS_WEEK_MONDAY_DATE[],Attendance!$J3333) &gt; 0, VLOOKUP(Attendance!$G3333,FINALS_WEEK_MONDAY_PERIOD_SCHEDULE[],2,TRUE),
       VLOOKUP(Attendance!$G3333,REGULAR_WEEK_SCHEDULE[],6,TRUE)),
IF(WEEKDAY($J3333) = 3,
       IF(COUNTIF(FINALS_WEEK_TUESDAY_DATE[],Attendance!$J3333) &gt; 0, VLOOKUP(Attendance!$G3333,FINALS_WEEK_TUESDAY_PERIOD_SCHEDULE[],2,TRUE),
       VLOOKUP(Attendance!$G3333,REGULAR_WEEK_SCHEDULE[[Tuesday]:[Period]],5,TRUE)),
IF(WEEKDAY(Attendance!$J3333) = 4,
        IF(COUNTIF(BLOCK_WEDNESDAY_DATES[],Attendance!$J3333) &gt; 0, VLOOKUP(Attendance!$G3333,BLOCK_WEDNESDAY_PERIOD_SCHEDULE[],2,TRUE),
        IF(COUNTIF(FINALS_WEEK_WEDNESDAY_DATE[],Attendance!$J3333) &gt; 0, VLOOKUP(Attendance!$G3333,FINALS_WEEK_WEDNESDAY_PERIOD_SCHEDULE[],2,TRUE),
       VLOOKUP(Attendance!$G3333,REGULAR_WEEK_SCHEDULE[[Wednesday]:[Period]],4,TRUE))),
IF(WEEKDAY($J3333) = 5,
       IF(COUNTIF(BLOCK_THURSDAY_DATES[],Attendance!$J3333) &gt; 0, VLOOKUP(Attendance!$G3333,BLOCK_THURSDAY_PERIOD_SCHEDULE[],2,TRUE),
       IF(COUNTIF(FINALS_WEEK_THURSDAY_DATE[],Attendance!$J3333) &gt; 0, VLOOKUP(Attendance!$G3333,FINALS_WEEK_THURSDAY_PERIOD_SCHEDULE[],2,TRUE),
       VLOOKUP(Attendance!$G3333,REGULAR_WEEK_SCHEDULE[[Thursday]:[Period]],3,TRUE))),
IF(WEEKDAY(Attendance!$J3333) = 6,
       IF(COUNTIF(FINALS_WEEK_FRIDAY_DATE[],Attendance!$J3333) &gt; 0, VLOOKUP(Attendance!$G3333,FINALS_WEEK_FRIDAY_PERIOD_SCHEDULE[],2,TRUE),
       VLOOKUP(Attendance!$G3333,REGULAR_WEEK_SCHEDULE[[Friday]:[Period]],2,TRUE))))))))))</f>
        <v/>
      </c>
      <c r="J3333" s="41" t="str">
        <f t="shared" ca="1" si="158"/>
        <v/>
      </c>
      <c r="K3333" s="41" t="str">
        <f>IF($A3333 &lt;&gt; "",VLOOKUP($A3333,'Student reference sheet'!$A$2:$V$2329, 7,FALSE), "")</f>
        <v/>
      </c>
      <c r="L3333" s="30" t="str">
        <f>IF($A3333 ="", "", VLOOKUP($A3333, 'Student reference sheet'!$A$2:$Z$2603,23,FALSE))</f>
        <v/>
      </c>
      <c r="M3333" s="30" t="str">
        <f>IF($A3333 ="", "", VLOOKUP($A3333, 'Student reference sheet'!$A$2:$Z$2603,24,FALSE))</f>
        <v/>
      </c>
      <c r="N3333" s="30" t="str">
        <f>IF($A3333 ="", "", VLOOKUP($A3333, 'Student reference sheet'!$A$2:$Z$2603,26,FALSE))</f>
        <v/>
      </c>
      <c r="O3333" s="30" t="str">
        <f>IF($A3333 ="", "", VLOOKUP($A3333, 'Student reference sheet'!$A$2:$Z$2603,25,FALSE))</f>
        <v/>
      </c>
      <c r="P3333" s="39" t="str">
        <f>IF($A3333 = "", "", IF(OR(VLOOKUP($A3333,'Student reference sheet'!$A$2:$V$2400,8,FALSE) = "R",  VLOOKUP($A3333,'Student reference sheet'!$A$2:$V$2400,8,FALSE) = "L"), "X", ""))</f>
        <v/>
      </c>
      <c r="Q3333" s="39" t="str">
        <f>IF($A3333 ="", "", VLOOKUP($A3333, 'Student reference sheet'!$A$2:$V$2603,22,FALSE))</f>
        <v/>
      </c>
      <c r="R3333" s="39" t="str">
        <f>IF($A3333 &lt;&gt; "",VLOOKUP($A3333,'Student reference sheet'!$A$2:$V$2329, 5,FALSE), "")</f>
        <v/>
      </c>
      <c r="S3333" s="39" t="str">
        <f>IF($A3333 &lt;&gt; "",VLOOKUP($A3333,'Student reference sheet'!$A$2:$V$2329, 6,FALSE), "")</f>
        <v/>
      </c>
      <c r="T3333" s="30" t="str">
        <f>IF($A3333 = "","",
IF(VLOOKUP($A3333,'Student reference sheet'!$A$2:$V$2329, 10,FALSE) = "Y", "Hispanic",
IF(VLOOKUP($A3333,'Student reference sheet'!$A$2:$V$2329,11,FALSE) &lt;&gt; "",
IF(VLOOKUP($A3333,'Student reference sheet'!$A$2:$V$2329,11,FALSE) = "UNK", "Unknown", VLOOKUP(VALUE(VLOOKUP($A3333,'Student reference sheet'!$A$2:$V$2329,11,FALSE)),'Ethnicity Reference'!$A$2:$B$22,2,FALSE)),
IF(VLOOKUP($A3333,'Student reference sheet'!$A$2:$V$2329,9,FALSE) &lt;&gt; "", VLOOKUP(VALUE(VLOOKUP($A3333,'Student reference sheet'!$A$2:$V$2329,9,FALSE)),'Ethnicity Reference'!$A$2:$B$22,2,FALSE),"Unknown"))))</f>
        <v/>
      </c>
      <c r="U3333" s="35"/>
    </row>
    <row r="3334" spans="1:21" ht="15.75">
      <c r="A3334" s="47"/>
      <c r="B3334" s="33"/>
      <c r="C3334" s="39" t="str">
        <f>IF($A3334 &lt;&gt; "",VLOOKUP($A3334,'Student reference sheet'!$A$2:$V$2329, 3,FALSE), "")</f>
        <v/>
      </c>
      <c r="D3334" s="39" t="str">
        <f>IF($A3334 &lt;&gt; "",VLOOKUP($A3334,'Student reference sheet'!$A$2:$V$2329, 2,FALSE), "")</f>
        <v/>
      </c>
      <c r="E3334" s="35"/>
      <c r="F3334" s="34"/>
      <c r="G3334" s="40" t="str">
        <f t="shared" ca="1" si="156"/>
        <v/>
      </c>
      <c r="H3334" s="40" t="str">
        <f t="shared" ca="1" si="157"/>
        <v/>
      </c>
      <c r="I3334" s="36" t="str">
        <f>IF($A3334 = "", "",
IF(COUNTIF(MINIMUM_DAY_DATES[], Attendance!J3334) &gt; 0, VLOOKUP(Attendance!$G3334,MINIMUM_DAY_PERIOD_SCHEDULE[], 2,TRUE),
IF(COUNTIF(RALLY_DATES[], Attendance!J3334) &gt; 0, VLOOKUP(Attendance!$G3334,RALLY_PERIOD_SCHEDULE[], 2,TRUE),
IF(WEEKDAY(Attendance!$J3334) = 2,
       IF(COUNTIF(FINALS_WEEK_MONDAY_DATE[],Attendance!$J3334) &gt; 0, VLOOKUP(Attendance!$G3334,FINALS_WEEK_MONDAY_PERIOD_SCHEDULE[],2,TRUE),
       VLOOKUP(Attendance!$G3334,REGULAR_WEEK_SCHEDULE[],6,TRUE)),
IF(WEEKDAY($J3334) = 3,
       IF(COUNTIF(FINALS_WEEK_TUESDAY_DATE[],Attendance!$J3334) &gt; 0, VLOOKUP(Attendance!$G3334,FINALS_WEEK_TUESDAY_PERIOD_SCHEDULE[],2,TRUE),
       VLOOKUP(Attendance!$G3334,REGULAR_WEEK_SCHEDULE[[Tuesday]:[Period]],5,TRUE)),
IF(WEEKDAY(Attendance!$J3334) = 4,
        IF(COUNTIF(BLOCK_WEDNESDAY_DATES[],Attendance!$J3334) &gt; 0, VLOOKUP(Attendance!$G3334,BLOCK_WEDNESDAY_PERIOD_SCHEDULE[],2,TRUE),
        IF(COUNTIF(FINALS_WEEK_WEDNESDAY_DATE[],Attendance!$J3334) &gt; 0, VLOOKUP(Attendance!$G3334,FINALS_WEEK_WEDNESDAY_PERIOD_SCHEDULE[],2,TRUE),
       VLOOKUP(Attendance!$G3334,REGULAR_WEEK_SCHEDULE[[Wednesday]:[Period]],4,TRUE))),
IF(WEEKDAY($J3334) = 5,
       IF(COUNTIF(BLOCK_THURSDAY_DATES[],Attendance!$J3334) &gt; 0, VLOOKUP(Attendance!$G3334,BLOCK_THURSDAY_PERIOD_SCHEDULE[],2,TRUE),
       IF(COUNTIF(FINALS_WEEK_THURSDAY_DATE[],Attendance!$J3334) &gt; 0, VLOOKUP(Attendance!$G3334,FINALS_WEEK_THURSDAY_PERIOD_SCHEDULE[],2,TRUE),
       VLOOKUP(Attendance!$G3334,REGULAR_WEEK_SCHEDULE[[Thursday]:[Period]],3,TRUE))),
IF(WEEKDAY(Attendance!$J3334) = 6,
       IF(COUNTIF(FINALS_WEEK_FRIDAY_DATE[],Attendance!$J3334) &gt; 0, VLOOKUP(Attendance!$G3334,FINALS_WEEK_FRIDAY_PERIOD_SCHEDULE[],2,TRUE),
       VLOOKUP(Attendance!$G3334,REGULAR_WEEK_SCHEDULE[[Friday]:[Period]],2,TRUE))))))))))</f>
        <v/>
      </c>
      <c r="J3334" s="41" t="str">
        <f t="shared" ca="1" si="158"/>
        <v/>
      </c>
      <c r="K3334" s="41" t="str">
        <f>IF($A3334 &lt;&gt; "",VLOOKUP($A3334,'Student reference sheet'!$A$2:$V$2329, 7,FALSE), "")</f>
        <v/>
      </c>
      <c r="L3334" s="30" t="str">
        <f>IF($A3334 ="", "", VLOOKUP($A3334, 'Student reference sheet'!$A$2:$Z$2603,23,FALSE))</f>
        <v/>
      </c>
      <c r="M3334" s="30" t="str">
        <f>IF($A3334 ="", "", VLOOKUP($A3334, 'Student reference sheet'!$A$2:$Z$2603,24,FALSE))</f>
        <v/>
      </c>
      <c r="N3334" s="30" t="str">
        <f>IF($A3334 ="", "", VLOOKUP($A3334, 'Student reference sheet'!$A$2:$Z$2603,26,FALSE))</f>
        <v/>
      </c>
      <c r="O3334" s="30" t="str">
        <f>IF($A3334 ="", "", VLOOKUP($A3334, 'Student reference sheet'!$A$2:$Z$2603,25,FALSE))</f>
        <v/>
      </c>
      <c r="P3334" s="39" t="str">
        <f>IF($A3334 = "", "", IF(OR(VLOOKUP($A3334,'Student reference sheet'!$A$2:$V$2400,8,FALSE) = "R",  VLOOKUP($A3334,'Student reference sheet'!$A$2:$V$2400,8,FALSE) = "L"), "X", ""))</f>
        <v/>
      </c>
      <c r="Q3334" s="39" t="str">
        <f>IF($A3334 ="", "", VLOOKUP($A3334, 'Student reference sheet'!$A$2:$V$2603,22,FALSE))</f>
        <v/>
      </c>
      <c r="R3334" s="39" t="str">
        <f>IF($A3334 &lt;&gt; "",VLOOKUP($A3334,'Student reference sheet'!$A$2:$V$2329, 5,FALSE), "")</f>
        <v/>
      </c>
      <c r="S3334" s="39" t="str">
        <f>IF($A3334 &lt;&gt; "",VLOOKUP($A3334,'Student reference sheet'!$A$2:$V$2329, 6,FALSE), "")</f>
        <v/>
      </c>
      <c r="T3334" s="30" t="str">
        <f>IF($A3334 = "","",
IF(VLOOKUP($A3334,'Student reference sheet'!$A$2:$V$2329, 10,FALSE) = "Y", "Hispanic",
IF(VLOOKUP($A3334,'Student reference sheet'!$A$2:$V$2329,11,FALSE) &lt;&gt; "",
IF(VLOOKUP($A3334,'Student reference sheet'!$A$2:$V$2329,11,FALSE) = "UNK", "Unknown", VLOOKUP(VALUE(VLOOKUP($A3334,'Student reference sheet'!$A$2:$V$2329,11,FALSE)),'Ethnicity Reference'!$A$2:$B$22,2,FALSE)),
IF(VLOOKUP($A3334,'Student reference sheet'!$A$2:$V$2329,9,FALSE) &lt;&gt; "", VLOOKUP(VALUE(VLOOKUP($A3334,'Student reference sheet'!$A$2:$V$2329,9,FALSE)),'Ethnicity Reference'!$A$2:$B$22,2,FALSE),"Unknown"))))</f>
        <v/>
      </c>
      <c r="U3334" s="35"/>
    </row>
    <row r="3335" spans="1:21" ht="15.75">
      <c r="A3335" s="47"/>
      <c r="B3335" s="33"/>
      <c r="C3335" s="39" t="str">
        <f>IF($A3335 &lt;&gt; "",VLOOKUP($A3335,'Student reference sheet'!$A$2:$V$2329, 3,FALSE), "")</f>
        <v/>
      </c>
      <c r="D3335" s="39" t="str">
        <f>IF($A3335 &lt;&gt; "",VLOOKUP($A3335,'Student reference sheet'!$A$2:$V$2329, 2,FALSE), "")</f>
        <v/>
      </c>
      <c r="E3335" s="35"/>
      <c r="F3335" s="34"/>
      <c r="G3335" s="40" t="str">
        <f t="shared" ca="1" si="156"/>
        <v/>
      </c>
      <c r="H3335" s="40" t="str">
        <f t="shared" ca="1" si="157"/>
        <v/>
      </c>
      <c r="I3335" s="36" t="str">
        <f>IF($A3335 = "", "",
IF(COUNTIF(MINIMUM_DAY_DATES[], Attendance!J3335) &gt; 0, VLOOKUP(Attendance!$G3335,MINIMUM_DAY_PERIOD_SCHEDULE[], 2,TRUE),
IF(COUNTIF(RALLY_DATES[], Attendance!J3335) &gt; 0, VLOOKUP(Attendance!$G3335,RALLY_PERIOD_SCHEDULE[], 2,TRUE),
IF(WEEKDAY(Attendance!$J3335) = 2,
       IF(COUNTIF(FINALS_WEEK_MONDAY_DATE[],Attendance!$J3335) &gt; 0, VLOOKUP(Attendance!$G3335,FINALS_WEEK_MONDAY_PERIOD_SCHEDULE[],2,TRUE),
       VLOOKUP(Attendance!$G3335,REGULAR_WEEK_SCHEDULE[],6,TRUE)),
IF(WEEKDAY($J3335) = 3,
       IF(COUNTIF(FINALS_WEEK_TUESDAY_DATE[],Attendance!$J3335) &gt; 0, VLOOKUP(Attendance!$G3335,FINALS_WEEK_TUESDAY_PERIOD_SCHEDULE[],2,TRUE),
       VLOOKUP(Attendance!$G3335,REGULAR_WEEK_SCHEDULE[[Tuesday]:[Period]],5,TRUE)),
IF(WEEKDAY(Attendance!$J3335) = 4,
        IF(COUNTIF(BLOCK_WEDNESDAY_DATES[],Attendance!$J3335) &gt; 0, VLOOKUP(Attendance!$G3335,BLOCK_WEDNESDAY_PERIOD_SCHEDULE[],2,TRUE),
        IF(COUNTIF(FINALS_WEEK_WEDNESDAY_DATE[],Attendance!$J3335) &gt; 0, VLOOKUP(Attendance!$G3335,FINALS_WEEK_WEDNESDAY_PERIOD_SCHEDULE[],2,TRUE),
       VLOOKUP(Attendance!$G3335,REGULAR_WEEK_SCHEDULE[[Wednesday]:[Period]],4,TRUE))),
IF(WEEKDAY($J3335) = 5,
       IF(COUNTIF(BLOCK_THURSDAY_DATES[],Attendance!$J3335) &gt; 0, VLOOKUP(Attendance!$G3335,BLOCK_THURSDAY_PERIOD_SCHEDULE[],2,TRUE),
       IF(COUNTIF(FINALS_WEEK_THURSDAY_DATE[],Attendance!$J3335) &gt; 0, VLOOKUP(Attendance!$G3335,FINALS_WEEK_THURSDAY_PERIOD_SCHEDULE[],2,TRUE),
       VLOOKUP(Attendance!$G3335,REGULAR_WEEK_SCHEDULE[[Thursday]:[Period]],3,TRUE))),
IF(WEEKDAY(Attendance!$J3335) = 6,
       IF(COUNTIF(FINALS_WEEK_FRIDAY_DATE[],Attendance!$J3335) &gt; 0, VLOOKUP(Attendance!$G3335,FINALS_WEEK_FRIDAY_PERIOD_SCHEDULE[],2,TRUE),
       VLOOKUP(Attendance!$G3335,REGULAR_WEEK_SCHEDULE[[Friday]:[Period]],2,TRUE))))))))))</f>
        <v/>
      </c>
      <c r="J3335" s="41" t="str">
        <f t="shared" ca="1" si="158"/>
        <v/>
      </c>
      <c r="K3335" s="41" t="str">
        <f>IF($A3335 &lt;&gt; "",VLOOKUP($A3335,'Student reference sheet'!$A$2:$V$2329, 7,FALSE), "")</f>
        <v/>
      </c>
      <c r="L3335" s="30" t="str">
        <f>IF($A3335 ="", "", VLOOKUP($A3335, 'Student reference sheet'!$A$2:$Z$2603,23,FALSE))</f>
        <v/>
      </c>
      <c r="M3335" s="30" t="str">
        <f>IF($A3335 ="", "", VLOOKUP($A3335, 'Student reference sheet'!$A$2:$Z$2603,24,FALSE))</f>
        <v/>
      </c>
      <c r="N3335" s="30" t="str">
        <f>IF($A3335 ="", "", VLOOKUP($A3335, 'Student reference sheet'!$A$2:$Z$2603,26,FALSE))</f>
        <v/>
      </c>
      <c r="O3335" s="30" t="str">
        <f>IF($A3335 ="", "", VLOOKUP($A3335, 'Student reference sheet'!$A$2:$Z$2603,25,FALSE))</f>
        <v/>
      </c>
      <c r="P3335" s="39" t="str">
        <f>IF($A3335 = "", "", IF(OR(VLOOKUP($A3335,'Student reference sheet'!$A$2:$V$2400,8,FALSE) = "R",  VLOOKUP($A3335,'Student reference sheet'!$A$2:$V$2400,8,FALSE) = "L"), "X", ""))</f>
        <v/>
      </c>
      <c r="Q3335" s="39" t="str">
        <f>IF($A3335 ="", "", VLOOKUP($A3335, 'Student reference sheet'!$A$2:$V$2603,22,FALSE))</f>
        <v/>
      </c>
      <c r="R3335" s="39" t="str">
        <f>IF($A3335 &lt;&gt; "",VLOOKUP($A3335,'Student reference sheet'!$A$2:$V$2329, 5,FALSE), "")</f>
        <v/>
      </c>
      <c r="S3335" s="39" t="str">
        <f>IF($A3335 &lt;&gt; "",VLOOKUP($A3335,'Student reference sheet'!$A$2:$V$2329, 6,FALSE), "")</f>
        <v/>
      </c>
      <c r="T3335" s="30" t="str">
        <f>IF($A3335 = "","",
IF(VLOOKUP($A3335,'Student reference sheet'!$A$2:$V$2329, 10,FALSE) = "Y", "Hispanic",
IF(VLOOKUP($A3335,'Student reference sheet'!$A$2:$V$2329,11,FALSE) &lt;&gt; "",
IF(VLOOKUP($A3335,'Student reference sheet'!$A$2:$V$2329,11,FALSE) = "UNK", "Unknown", VLOOKUP(VALUE(VLOOKUP($A3335,'Student reference sheet'!$A$2:$V$2329,11,FALSE)),'Ethnicity Reference'!$A$2:$B$22,2,FALSE)),
IF(VLOOKUP($A3335,'Student reference sheet'!$A$2:$V$2329,9,FALSE) &lt;&gt; "", VLOOKUP(VALUE(VLOOKUP($A3335,'Student reference sheet'!$A$2:$V$2329,9,FALSE)),'Ethnicity Reference'!$A$2:$B$22,2,FALSE),"Unknown"))))</f>
        <v/>
      </c>
      <c r="U3335" s="35"/>
    </row>
    <row r="3336" spans="1:21" ht="15.75">
      <c r="A3336" s="47"/>
      <c r="B3336" s="33"/>
      <c r="C3336" s="39" t="str">
        <f>IF($A3336 &lt;&gt; "",VLOOKUP($A3336,'Student reference sheet'!$A$2:$V$2329, 3,FALSE), "")</f>
        <v/>
      </c>
      <c r="D3336" s="39" t="str">
        <f>IF($A3336 &lt;&gt; "",VLOOKUP($A3336,'Student reference sheet'!$A$2:$V$2329, 2,FALSE), "")</f>
        <v/>
      </c>
      <c r="E3336" s="35"/>
      <c r="F3336" s="34"/>
      <c r="G3336" s="40" t="str">
        <f t="shared" ca="1" si="156"/>
        <v/>
      </c>
      <c r="H3336" s="40" t="str">
        <f t="shared" ca="1" si="157"/>
        <v/>
      </c>
      <c r="I3336" s="36" t="str">
        <f>IF($A3336 = "", "",
IF(COUNTIF(MINIMUM_DAY_DATES[], Attendance!J3336) &gt; 0, VLOOKUP(Attendance!$G3336,MINIMUM_DAY_PERIOD_SCHEDULE[], 2,TRUE),
IF(COUNTIF(RALLY_DATES[], Attendance!J3336) &gt; 0, VLOOKUP(Attendance!$G3336,RALLY_PERIOD_SCHEDULE[], 2,TRUE),
IF(WEEKDAY(Attendance!$J3336) = 2,
       IF(COUNTIF(FINALS_WEEK_MONDAY_DATE[],Attendance!$J3336) &gt; 0, VLOOKUP(Attendance!$G3336,FINALS_WEEK_MONDAY_PERIOD_SCHEDULE[],2,TRUE),
       VLOOKUP(Attendance!$G3336,REGULAR_WEEK_SCHEDULE[],6,TRUE)),
IF(WEEKDAY($J3336) = 3,
       IF(COUNTIF(FINALS_WEEK_TUESDAY_DATE[],Attendance!$J3336) &gt; 0, VLOOKUP(Attendance!$G3336,FINALS_WEEK_TUESDAY_PERIOD_SCHEDULE[],2,TRUE),
       VLOOKUP(Attendance!$G3336,REGULAR_WEEK_SCHEDULE[[Tuesday]:[Period]],5,TRUE)),
IF(WEEKDAY(Attendance!$J3336) = 4,
        IF(COUNTIF(BLOCK_WEDNESDAY_DATES[],Attendance!$J3336) &gt; 0, VLOOKUP(Attendance!$G3336,BLOCK_WEDNESDAY_PERIOD_SCHEDULE[],2,TRUE),
        IF(COUNTIF(FINALS_WEEK_WEDNESDAY_DATE[],Attendance!$J3336) &gt; 0, VLOOKUP(Attendance!$G3336,FINALS_WEEK_WEDNESDAY_PERIOD_SCHEDULE[],2,TRUE),
       VLOOKUP(Attendance!$G3336,REGULAR_WEEK_SCHEDULE[[Wednesday]:[Period]],4,TRUE))),
IF(WEEKDAY($J3336) = 5,
       IF(COUNTIF(BLOCK_THURSDAY_DATES[],Attendance!$J3336) &gt; 0, VLOOKUP(Attendance!$G3336,BLOCK_THURSDAY_PERIOD_SCHEDULE[],2,TRUE),
       IF(COUNTIF(FINALS_WEEK_THURSDAY_DATE[],Attendance!$J3336) &gt; 0, VLOOKUP(Attendance!$G3336,FINALS_WEEK_THURSDAY_PERIOD_SCHEDULE[],2,TRUE),
       VLOOKUP(Attendance!$G3336,REGULAR_WEEK_SCHEDULE[[Thursday]:[Period]],3,TRUE))),
IF(WEEKDAY(Attendance!$J3336) = 6,
       IF(COUNTIF(FINALS_WEEK_FRIDAY_DATE[],Attendance!$J3336) &gt; 0, VLOOKUP(Attendance!$G3336,FINALS_WEEK_FRIDAY_PERIOD_SCHEDULE[],2,TRUE),
       VLOOKUP(Attendance!$G3336,REGULAR_WEEK_SCHEDULE[[Friday]:[Period]],2,TRUE))))))))))</f>
        <v/>
      </c>
      <c r="J3336" s="41" t="str">
        <f t="shared" ca="1" si="158"/>
        <v/>
      </c>
      <c r="K3336" s="41" t="str">
        <f>IF($A3336 &lt;&gt; "",VLOOKUP($A3336,'Student reference sheet'!$A$2:$V$2329, 7,FALSE), "")</f>
        <v/>
      </c>
      <c r="L3336" s="30" t="str">
        <f>IF($A3336 ="", "", VLOOKUP($A3336, 'Student reference sheet'!$A$2:$Z$2603,23,FALSE))</f>
        <v/>
      </c>
      <c r="M3336" s="30" t="str">
        <f>IF($A3336 ="", "", VLOOKUP($A3336, 'Student reference sheet'!$A$2:$Z$2603,24,FALSE))</f>
        <v/>
      </c>
      <c r="N3336" s="30" t="str">
        <f>IF($A3336 ="", "", VLOOKUP($A3336, 'Student reference sheet'!$A$2:$Z$2603,26,FALSE))</f>
        <v/>
      </c>
      <c r="O3336" s="30" t="str">
        <f>IF($A3336 ="", "", VLOOKUP($A3336, 'Student reference sheet'!$A$2:$Z$2603,25,FALSE))</f>
        <v/>
      </c>
      <c r="P3336" s="39" t="str">
        <f>IF($A3336 = "", "", IF(OR(VLOOKUP($A3336,'Student reference sheet'!$A$2:$V$2400,8,FALSE) = "R",  VLOOKUP($A3336,'Student reference sheet'!$A$2:$V$2400,8,FALSE) = "L"), "X", ""))</f>
        <v/>
      </c>
      <c r="Q3336" s="39" t="str">
        <f>IF($A3336 ="", "", VLOOKUP($A3336, 'Student reference sheet'!$A$2:$V$2603,22,FALSE))</f>
        <v/>
      </c>
      <c r="R3336" s="39" t="str">
        <f>IF($A3336 &lt;&gt; "",VLOOKUP($A3336,'Student reference sheet'!$A$2:$V$2329, 5,FALSE), "")</f>
        <v/>
      </c>
      <c r="S3336" s="39" t="str">
        <f>IF($A3336 &lt;&gt; "",VLOOKUP($A3336,'Student reference sheet'!$A$2:$V$2329, 6,FALSE), "")</f>
        <v/>
      </c>
      <c r="T3336" s="30" t="str">
        <f>IF($A3336 = "","",
IF(VLOOKUP($A3336,'Student reference sheet'!$A$2:$V$2329, 10,FALSE) = "Y", "Hispanic",
IF(VLOOKUP($A3336,'Student reference sheet'!$A$2:$V$2329,11,FALSE) &lt;&gt; "",
IF(VLOOKUP($A3336,'Student reference sheet'!$A$2:$V$2329,11,FALSE) = "UNK", "Unknown", VLOOKUP(VALUE(VLOOKUP($A3336,'Student reference sheet'!$A$2:$V$2329,11,FALSE)),'Ethnicity Reference'!$A$2:$B$22,2,FALSE)),
IF(VLOOKUP($A3336,'Student reference sheet'!$A$2:$V$2329,9,FALSE) &lt;&gt; "", VLOOKUP(VALUE(VLOOKUP($A3336,'Student reference sheet'!$A$2:$V$2329,9,FALSE)),'Ethnicity Reference'!$A$2:$B$22,2,FALSE),"Unknown"))))</f>
        <v/>
      </c>
      <c r="U3336" s="35"/>
    </row>
    <row r="3337" spans="1:21" ht="15.75">
      <c r="A3337" s="47"/>
      <c r="B3337" s="33"/>
      <c r="C3337" s="39" t="str">
        <f>IF($A3337 &lt;&gt; "",VLOOKUP($A3337,'Student reference sheet'!$A$2:$V$2329, 3,FALSE), "")</f>
        <v/>
      </c>
      <c r="D3337" s="39" t="str">
        <f>IF($A3337 &lt;&gt; "",VLOOKUP($A3337,'Student reference sheet'!$A$2:$V$2329, 2,FALSE), "")</f>
        <v/>
      </c>
      <c r="E3337" s="35"/>
      <c r="F3337" s="34"/>
      <c r="G3337" s="40" t="str">
        <f t="shared" ca="1" si="156"/>
        <v/>
      </c>
      <c r="H3337" s="40" t="str">
        <f t="shared" ca="1" si="157"/>
        <v/>
      </c>
      <c r="I3337" s="36" t="str">
        <f>IF($A3337 = "", "",
IF(COUNTIF(MINIMUM_DAY_DATES[], Attendance!J3337) &gt; 0, VLOOKUP(Attendance!$G3337,MINIMUM_DAY_PERIOD_SCHEDULE[], 2,TRUE),
IF(COUNTIF(RALLY_DATES[], Attendance!J3337) &gt; 0, VLOOKUP(Attendance!$G3337,RALLY_PERIOD_SCHEDULE[], 2,TRUE),
IF(WEEKDAY(Attendance!$J3337) = 2,
       IF(COUNTIF(FINALS_WEEK_MONDAY_DATE[],Attendance!$J3337) &gt; 0, VLOOKUP(Attendance!$G3337,FINALS_WEEK_MONDAY_PERIOD_SCHEDULE[],2,TRUE),
       VLOOKUP(Attendance!$G3337,REGULAR_WEEK_SCHEDULE[],6,TRUE)),
IF(WEEKDAY($J3337) = 3,
       IF(COUNTIF(FINALS_WEEK_TUESDAY_DATE[],Attendance!$J3337) &gt; 0, VLOOKUP(Attendance!$G3337,FINALS_WEEK_TUESDAY_PERIOD_SCHEDULE[],2,TRUE),
       VLOOKUP(Attendance!$G3337,REGULAR_WEEK_SCHEDULE[[Tuesday]:[Period]],5,TRUE)),
IF(WEEKDAY(Attendance!$J3337) = 4,
        IF(COUNTIF(BLOCK_WEDNESDAY_DATES[],Attendance!$J3337) &gt; 0, VLOOKUP(Attendance!$G3337,BLOCK_WEDNESDAY_PERIOD_SCHEDULE[],2,TRUE),
        IF(COUNTIF(FINALS_WEEK_WEDNESDAY_DATE[],Attendance!$J3337) &gt; 0, VLOOKUP(Attendance!$G3337,FINALS_WEEK_WEDNESDAY_PERIOD_SCHEDULE[],2,TRUE),
       VLOOKUP(Attendance!$G3337,REGULAR_WEEK_SCHEDULE[[Wednesday]:[Period]],4,TRUE))),
IF(WEEKDAY($J3337) = 5,
       IF(COUNTIF(BLOCK_THURSDAY_DATES[],Attendance!$J3337) &gt; 0, VLOOKUP(Attendance!$G3337,BLOCK_THURSDAY_PERIOD_SCHEDULE[],2,TRUE),
       IF(COUNTIF(FINALS_WEEK_THURSDAY_DATE[],Attendance!$J3337) &gt; 0, VLOOKUP(Attendance!$G3337,FINALS_WEEK_THURSDAY_PERIOD_SCHEDULE[],2,TRUE),
       VLOOKUP(Attendance!$G3337,REGULAR_WEEK_SCHEDULE[[Thursday]:[Period]],3,TRUE))),
IF(WEEKDAY(Attendance!$J3337) = 6,
       IF(COUNTIF(FINALS_WEEK_FRIDAY_DATE[],Attendance!$J3337) &gt; 0, VLOOKUP(Attendance!$G3337,FINALS_WEEK_FRIDAY_PERIOD_SCHEDULE[],2,TRUE),
       VLOOKUP(Attendance!$G3337,REGULAR_WEEK_SCHEDULE[[Friday]:[Period]],2,TRUE))))))))))</f>
        <v/>
      </c>
      <c r="J3337" s="41" t="str">
        <f t="shared" ca="1" si="158"/>
        <v/>
      </c>
      <c r="K3337" s="41" t="str">
        <f>IF($A3337 &lt;&gt; "",VLOOKUP($A3337,'Student reference sheet'!$A$2:$V$2329, 7,FALSE), "")</f>
        <v/>
      </c>
      <c r="L3337" s="30" t="str">
        <f>IF($A3337 ="", "", VLOOKUP($A3337, 'Student reference sheet'!$A$2:$Z$2603,23,FALSE))</f>
        <v/>
      </c>
      <c r="M3337" s="30" t="str">
        <f>IF($A3337 ="", "", VLOOKUP($A3337, 'Student reference sheet'!$A$2:$Z$2603,24,FALSE))</f>
        <v/>
      </c>
      <c r="N3337" s="30" t="str">
        <f>IF($A3337 ="", "", VLOOKUP($A3337, 'Student reference sheet'!$A$2:$Z$2603,26,FALSE))</f>
        <v/>
      </c>
      <c r="O3337" s="30" t="str">
        <f>IF($A3337 ="", "", VLOOKUP($A3337, 'Student reference sheet'!$A$2:$Z$2603,25,FALSE))</f>
        <v/>
      </c>
      <c r="P3337" s="39" t="str">
        <f>IF($A3337 = "", "", IF(OR(VLOOKUP($A3337,'Student reference sheet'!$A$2:$V$2400,8,FALSE) = "R",  VLOOKUP($A3337,'Student reference sheet'!$A$2:$V$2400,8,FALSE) = "L"), "X", ""))</f>
        <v/>
      </c>
      <c r="Q3337" s="39" t="str">
        <f>IF($A3337 ="", "", VLOOKUP($A3337, 'Student reference sheet'!$A$2:$V$2603,22,FALSE))</f>
        <v/>
      </c>
      <c r="R3337" s="39" t="str">
        <f>IF($A3337 &lt;&gt; "",VLOOKUP($A3337,'Student reference sheet'!$A$2:$V$2329, 5,FALSE), "")</f>
        <v/>
      </c>
      <c r="S3337" s="39" t="str">
        <f>IF($A3337 &lt;&gt; "",VLOOKUP($A3337,'Student reference sheet'!$A$2:$V$2329, 6,FALSE), "")</f>
        <v/>
      </c>
      <c r="T3337" s="30" t="str">
        <f>IF($A3337 = "","",
IF(VLOOKUP($A3337,'Student reference sheet'!$A$2:$V$2329, 10,FALSE) = "Y", "Hispanic",
IF(VLOOKUP($A3337,'Student reference sheet'!$A$2:$V$2329,11,FALSE) &lt;&gt; "",
IF(VLOOKUP($A3337,'Student reference sheet'!$A$2:$V$2329,11,FALSE) = "UNK", "Unknown", VLOOKUP(VALUE(VLOOKUP($A3337,'Student reference sheet'!$A$2:$V$2329,11,FALSE)),'Ethnicity Reference'!$A$2:$B$22,2,FALSE)),
IF(VLOOKUP($A3337,'Student reference sheet'!$A$2:$V$2329,9,FALSE) &lt;&gt; "", VLOOKUP(VALUE(VLOOKUP($A3337,'Student reference sheet'!$A$2:$V$2329,9,FALSE)),'Ethnicity Reference'!$A$2:$B$22,2,FALSE),"Unknown"))))</f>
        <v/>
      </c>
      <c r="U3337" s="35"/>
    </row>
    <row r="3338" spans="1:21" ht="15.75">
      <c r="A3338" s="47"/>
      <c r="B3338" s="33"/>
      <c r="C3338" s="39" t="str">
        <f>IF($A3338 &lt;&gt; "",VLOOKUP($A3338,'Student reference sheet'!$A$2:$V$2329, 3,FALSE), "")</f>
        <v/>
      </c>
      <c r="D3338" s="39" t="str">
        <f>IF($A3338 &lt;&gt; "",VLOOKUP($A3338,'Student reference sheet'!$A$2:$V$2329, 2,FALSE), "")</f>
        <v/>
      </c>
      <c r="E3338" s="35"/>
      <c r="F3338" s="34"/>
      <c r="G3338" s="40" t="str">
        <f t="shared" ref="G3338:G3401" ca="1" si="159">IF(A3338 &lt;&gt;"", IF(G3338 = "",NOW() - TODAY(), G3338), "")</f>
        <v/>
      </c>
      <c r="H3338" s="40" t="str">
        <f t="shared" ref="H3338:H3401" ca="1" si="160">IF(B3338 &lt;&gt;"", IF(H3338 = "",NOW() - TODAY(), H3338), "")</f>
        <v/>
      </c>
      <c r="I3338" s="36" t="str">
        <f>IF($A3338 = "", "",
IF(COUNTIF(MINIMUM_DAY_DATES[], Attendance!J3338) &gt; 0, VLOOKUP(Attendance!$G3338,MINIMUM_DAY_PERIOD_SCHEDULE[], 2,TRUE),
IF(COUNTIF(RALLY_DATES[], Attendance!J3338) &gt; 0, VLOOKUP(Attendance!$G3338,RALLY_PERIOD_SCHEDULE[], 2,TRUE),
IF(WEEKDAY(Attendance!$J3338) = 2,
       IF(COUNTIF(FINALS_WEEK_MONDAY_DATE[],Attendance!$J3338) &gt; 0, VLOOKUP(Attendance!$G3338,FINALS_WEEK_MONDAY_PERIOD_SCHEDULE[],2,TRUE),
       VLOOKUP(Attendance!$G3338,REGULAR_WEEK_SCHEDULE[],6,TRUE)),
IF(WEEKDAY($J3338) = 3,
       IF(COUNTIF(FINALS_WEEK_TUESDAY_DATE[],Attendance!$J3338) &gt; 0, VLOOKUP(Attendance!$G3338,FINALS_WEEK_TUESDAY_PERIOD_SCHEDULE[],2,TRUE),
       VLOOKUP(Attendance!$G3338,REGULAR_WEEK_SCHEDULE[[Tuesday]:[Period]],5,TRUE)),
IF(WEEKDAY(Attendance!$J3338) = 4,
        IF(COUNTIF(BLOCK_WEDNESDAY_DATES[],Attendance!$J3338) &gt; 0, VLOOKUP(Attendance!$G3338,BLOCK_WEDNESDAY_PERIOD_SCHEDULE[],2,TRUE),
        IF(COUNTIF(FINALS_WEEK_WEDNESDAY_DATE[],Attendance!$J3338) &gt; 0, VLOOKUP(Attendance!$G3338,FINALS_WEEK_WEDNESDAY_PERIOD_SCHEDULE[],2,TRUE),
       VLOOKUP(Attendance!$G3338,REGULAR_WEEK_SCHEDULE[[Wednesday]:[Period]],4,TRUE))),
IF(WEEKDAY($J3338) = 5,
       IF(COUNTIF(BLOCK_THURSDAY_DATES[],Attendance!$J3338) &gt; 0, VLOOKUP(Attendance!$G3338,BLOCK_THURSDAY_PERIOD_SCHEDULE[],2,TRUE),
       IF(COUNTIF(FINALS_WEEK_THURSDAY_DATE[],Attendance!$J3338) &gt; 0, VLOOKUP(Attendance!$G3338,FINALS_WEEK_THURSDAY_PERIOD_SCHEDULE[],2,TRUE),
       VLOOKUP(Attendance!$G3338,REGULAR_WEEK_SCHEDULE[[Thursday]:[Period]],3,TRUE))),
IF(WEEKDAY(Attendance!$J3338) = 6,
       IF(COUNTIF(FINALS_WEEK_FRIDAY_DATE[],Attendance!$J3338) &gt; 0, VLOOKUP(Attendance!$G3338,FINALS_WEEK_FRIDAY_PERIOD_SCHEDULE[],2,TRUE),
       VLOOKUP(Attendance!$G3338,REGULAR_WEEK_SCHEDULE[[Friday]:[Period]],2,TRUE))))))))))</f>
        <v/>
      </c>
      <c r="J3338" s="41" t="str">
        <f t="shared" ref="J3338:J3401" ca="1" si="161">IF(A3338 &lt;&gt;"", IF(J3338 = "",TODAY(), J3338), "")</f>
        <v/>
      </c>
      <c r="K3338" s="41" t="str">
        <f>IF($A3338 &lt;&gt; "",VLOOKUP($A3338,'Student reference sheet'!$A$2:$V$2329, 7,FALSE), "")</f>
        <v/>
      </c>
      <c r="L3338" s="30" t="str">
        <f>IF($A3338 ="", "", VLOOKUP($A3338, 'Student reference sheet'!$A$2:$Z$2603,23,FALSE))</f>
        <v/>
      </c>
      <c r="M3338" s="30" t="str">
        <f>IF($A3338 ="", "", VLOOKUP($A3338, 'Student reference sheet'!$A$2:$Z$2603,24,FALSE))</f>
        <v/>
      </c>
      <c r="N3338" s="30" t="str">
        <f>IF($A3338 ="", "", VLOOKUP($A3338, 'Student reference sheet'!$A$2:$Z$2603,26,FALSE))</f>
        <v/>
      </c>
      <c r="O3338" s="30" t="str">
        <f>IF($A3338 ="", "", VLOOKUP($A3338, 'Student reference sheet'!$A$2:$Z$2603,25,FALSE))</f>
        <v/>
      </c>
      <c r="P3338" s="39" t="str">
        <f>IF($A3338 = "", "", IF(OR(VLOOKUP($A3338,'Student reference sheet'!$A$2:$V$2400,8,FALSE) = "R",  VLOOKUP($A3338,'Student reference sheet'!$A$2:$V$2400,8,FALSE) = "L"), "X", ""))</f>
        <v/>
      </c>
      <c r="Q3338" s="39" t="str">
        <f>IF($A3338 ="", "", VLOOKUP($A3338, 'Student reference sheet'!$A$2:$V$2603,22,FALSE))</f>
        <v/>
      </c>
      <c r="R3338" s="39" t="str">
        <f>IF($A3338 &lt;&gt; "",VLOOKUP($A3338,'Student reference sheet'!$A$2:$V$2329, 5,FALSE), "")</f>
        <v/>
      </c>
      <c r="S3338" s="39" t="str">
        <f>IF($A3338 &lt;&gt; "",VLOOKUP($A3338,'Student reference sheet'!$A$2:$V$2329, 6,FALSE), "")</f>
        <v/>
      </c>
      <c r="T3338" s="30" t="str">
        <f>IF($A3338 = "","",
IF(VLOOKUP($A3338,'Student reference sheet'!$A$2:$V$2329, 10,FALSE) = "Y", "Hispanic",
IF(VLOOKUP($A3338,'Student reference sheet'!$A$2:$V$2329,11,FALSE) &lt;&gt; "",
IF(VLOOKUP($A3338,'Student reference sheet'!$A$2:$V$2329,11,FALSE) = "UNK", "Unknown", VLOOKUP(VALUE(VLOOKUP($A3338,'Student reference sheet'!$A$2:$V$2329,11,FALSE)),'Ethnicity Reference'!$A$2:$B$22,2,FALSE)),
IF(VLOOKUP($A3338,'Student reference sheet'!$A$2:$V$2329,9,FALSE) &lt;&gt; "", VLOOKUP(VALUE(VLOOKUP($A3338,'Student reference sheet'!$A$2:$V$2329,9,FALSE)),'Ethnicity Reference'!$A$2:$B$22,2,FALSE),"Unknown"))))</f>
        <v/>
      </c>
      <c r="U3338" s="35"/>
    </row>
    <row r="3339" spans="1:21" ht="15.75">
      <c r="A3339" s="47"/>
      <c r="B3339" s="33"/>
      <c r="C3339" s="39" t="str">
        <f>IF($A3339 &lt;&gt; "",VLOOKUP($A3339,'Student reference sheet'!$A$2:$V$2329, 3,FALSE), "")</f>
        <v/>
      </c>
      <c r="D3339" s="39" t="str">
        <f>IF($A3339 &lt;&gt; "",VLOOKUP($A3339,'Student reference sheet'!$A$2:$V$2329, 2,FALSE), "")</f>
        <v/>
      </c>
      <c r="E3339" s="35"/>
      <c r="F3339" s="34"/>
      <c r="G3339" s="40" t="str">
        <f t="shared" ca="1" si="159"/>
        <v/>
      </c>
      <c r="H3339" s="40" t="str">
        <f t="shared" ca="1" si="160"/>
        <v/>
      </c>
      <c r="I3339" s="36" t="str">
        <f>IF($A3339 = "", "",
IF(COUNTIF(MINIMUM_DAY_DATES[], Attendance!J3339) &gt; 0, VLOOKUP(Attendance!$G3339,MINIMUM_DAY_PERIOD_SCHEDULE[], 2,TRUE),
IF(COUNTIF(RALLY_DATES[], Attendance!J3339) &gt; 0, VLOOKUP(Attendance!$G3339,RALLY_PERIOD_SCHEDULE[], 2,TRUE),
IF(WEEKDAY(Attendance!$J3339) = 2,
       IF(COUNTIF(FINALS_WEEK_MONDAY_DATE[],Attendance!$J3339) &gt; 0, VLOOKUP(Attendance!$G3339,FINALS_WEEK_MONDAY_PERIOD_SCHEDULE[],2,TRUE),
       VLOOKUP(Attendance!$G3339,REGULAR_WEEK_SCHEDULE[],6,TRUE)),
IF(WEEKDAY($J3339) = 3,
       IF(COUNTIF(FINALS_WEEK_TUESDAY_DATE[],Attendance!$J3339) &gt; 0, VLOOKUP(Attendance!$G3339,FINALS_WEEK_TUESDAY_PERIOD_SCHEDULE[],2,TRUE),
       VLOOKUP(Attendance!$G3339,REGULAR_WEEK_SCHEDULE[[Tuesday]:[Period]],5,TRUE)),
IF(WEEKDAY(Attendance!$J3339) = 4,
        IF(COUNTIF(BLOCK_WEDNESDAY_DATES[],Attendance!$J3339) &gt; 0, VLOOKUP(Attendance!$G3339,BLOCK_WEDNESDAY_PERIOD_SCHEDULE[],2,TRUE),
        IF(COUNTIF(FINALS_WEEK_WEDNESDAY_DATE[],Attendance!$J3339) &gt; 0, VLOOKUP(Attendance!$G3339,FINALS_WEEK_WEDNESDAY_PERIOD_SCHEDULE[],2,TRUE),
       VLOOKUP(Attendance!$G3339,REGULAR_WEEK_SCHEDULE[[Wednesday]:[Period]],4,TRUE))),
IF(WEEKDAY($J3339) = 5,
       IF(COUNTIF(BLOCK_THURSDAY_DATES[],Attendance!$J3339) &gt; 0, VLOOKUP(Attendance!$G3339,BLOCK_THURSDAY_PERIOD_SCHEDULE[],2,TRUE),
       IF(COUNTIF(FINALS_WEEK_THURSDAY_DATE[],Attendance!$J3339) &gt; 0, VLOOKUP(Attendance!$G3339,FINALS_WEEK_THURSDAY_PERIOD_SCHEDULE[],2,TRUE),
       VLOOKUP(Attendance!$G3339,REGULAR_WEEK_SCHEDULE[[Thursday]:[Period]],3,TRUE))),
IF(WEEKDAY(Attendance!$J3339) = 6,
       IF(COUNTIF(FINALS_WEEK_FRIDAY_DATE[],Attendance!$J3339) &gt; 0, VLOOKUP(Attendance!$G3339,FINALS_WEEK_FRIDAY_PERIOD_SCHEDULE[],2,TRUE),
       VLOOKUP(Attendance!$G3339,REGULAR_WEEK_SCHEDULE[[Friday]:[Period]],2,TRUE))))))))))</f>
        <v/>
      </c>
      <c r="J3339" s="41" t="str">
        <f t="shared" ca="1" si="161"/>
        <v/>
      </c>
      <c r="K3339" s="41" t="str">
        <f>IF($A3339 &lt;&gt; "",VLOOKUP($A3339,'Student reference sheet'!$A$2:$V$2329, 7,FALSE), "")</f>
        <v/>
      </c>
      <c r="L3339" s="30" t="str">
        <f>IF($A3339 ="", "", VLOOKUP($A3339, 'Student reference sheet'!$A$2:$Z$2603,23,FALSE))</f>
        <v/>
      </c>
      <c r="M3339" s="30" t="str">
        <f>IF($A3339 ="", "", VLOOKUP($A3339, 'Student reference sheet'!$A$2:$Z$2603,24,FALSE))</f>
        <v/>
      </c>
      <c r="N3339" s="30" t="str">
        <f>IF($A3339 ="", "", VLOOKUP($A3339, 'Student reference sheet'!$A$2:$Z$2603,26,FALSE))</f>
        <v/>
      </c>
      <c r="O3339" s="30" t="str">
        <f>IF($A3339 ="", "", VLOOKUP($A3339, 'Student reference sheet'!$A$2:$Z$2603,25,FALSE))</f>
        <v/>
      </c>
      <c r="P3339" s="39" t="str">
        <f>IF($A3339 = "", "", IF(OR(VLOOKUP($A3339,'Student reference sheet'!$A$2:$V$2400,8,FALSE) = "R",  VLOOKUP($A3339,'Student reference sheet'!$A$2:$V$2400,8,FALSE) = "L"), "X", ""))</f>
        <v/>
      </c>
      <c r="Q3339" s="39" t="str">
        <f>IF($A3339 ="", "", VLOOKUP($A3339, 'Student reference sheet'!$A$2:$V$2603,22,FALSE))</f>
        <v/>
      </c>
      <c r="R3339" s="39" t="str">
        <f>IF($A3339 &lt;&gt; "",VLOOKUP($A3339,'Student reference sheet'!$A$2:$V$2329, 5,FALSE), "")</f>
        <v/>
      </c>
      <c r="S3339" s="39" t="str">
        <f>IF($A3339 &lt;&gt; "",VLOOKUP($A3339,'Student reference sheet'!$A$2:$V$2329, 6,FALSE), "")</f>
        <v/>
      </c>
      <c r="T3339" s="30" t="str">
        <f>IF($A3339 = "","",
IF(VLOOKUP($A3339,'Student reference sheet'!$A$2:$V$2329, 10,FALSE) = "Y", "Hispanic",
IF(VLOOKUP($A3339,'Student reference sheet'!$A$2:$V$2329,11,FALSE) &lt;&gt; "",
IF(VLOOKUP($A3339,'Student reference sheet'!$A$2:$V$2329,11,FALSE) = "UNK", "Unknown", VLOOKUP(VALUE(VLOOKUP($A3339,'Student reference sheet'!$A$2:$V$2329,11,FALSE)),'Ethnicity Reference'!$A$2:$B$22,2,FALSE)),
IF(VLOOKUP($A3339,'Student reference sheet'!$A$2:$V$2329,9,FALSE) &lt;&gt; "", VLOOKUP(VALUE(VLOOKUP($A3339,'Student reference sheet'!$A$2:$V$2329,9,FALSE)),'Ethnicity Reference'!$A$2:$B$22,2,FALSE),"Unknown"))))</f>
        <v/>
      </c>
      <c r="U3339" s="35"/>
    </row>
    <row r="3340" spans="1:21" ht="15.75">
      <c r="A3340" s="47"/>
      <c r="B3340" s="33"/>
      <c r="C3340" s="39" t="str">
        <f>IF($A3340 &lt;&gt; "",VLOOKUP($A3340,'Student reference sheet'!$A$2:$V$2329, 3,FALSE), "")</f>
        <v/>
      </c>
      <c r="D3340" s="39" t="str">
        <f>IF($A3340 &lt;&gt; "",VLOOKUP($A3340,'Student reference sheet'!$A$2:$V$2329, 2,FALSE), "")</f>
        <v/>
      </c>
      <c r="E3340" s="35"/>
      <c r="F3340" s="34"/>
      <c r="G3340" s="40" t="str">
        <f t="shared" ca="1" si="159"/>
        <v/>
      </c>
      <c r="H3340" s="40" t="str">
        <f t="shared" ca="1" si="160"/>
        <v/>
      </c>
      <c r="I3340" s="36" t="str">
        <f>IF($A3340 = "", "",
IF(COUNTIF(MINIMUM_DAY_DATES[], Attendance!J3340) &gt; 0, VLOOKUP(Attendance!$G3340,MINIMUM_DAY_PERIOD_SCHEDULE[], 2,TRUE),
IF(COUNTIF(RALLY_DATES[], Attendance!J3340) &gt; 0, VLOOKUP(Attendance!$G3340,RALLY_PERIOD_SCHEDULE[], 2,TRUE),
IF(WEEKDAY(Attendance!$J3340) = 2,
       IF(COUNTIF(FINALS_WEEK_MONDAY_DATE[],Attendance!$J3340) &gt; 0, VLOOKUP(Attendance!$G3340,FINALS_WEEK_MONDAY_PERIOD_SCHEDULE[],2,TRUE),
       VLOOKUP(Attendance!$G3340,REGULAR_WEEK_SCHEDULE[],6,TRUE)),
IF(WEEKDAY($J3340) = 3,
       IF(COUNTIF(FINALS_WEEK_TUESDAY_DATE[],Attendance!$J3340) &gt; 0, VLOOKUP(Attendance!$G3340,FINALS_WEEK_TUESDAY_PERIOD_SCHEDULE[],2,TRUE),
       VLOOKUP(Attendance!$G3340,REGULAR_WEEK_SCHEDULE[[Tuesday]:[Period]],5,TRUE)),
IF(WEEKDAY(Attendance!$J3340) = 4,
        IF(COUNTIF(BLOCK_WEDNESDAY_DATES[],Attendance!$J3340) &gt; 0, VLOOKUP(Attendance!$G3340,BLOCK_WEDNESDAY_PERIOD_SCHEDULE[],2,TRUE),
        IF(COUNTIF(FINALS_WEEK_WEDNESDAY_DATE[],Attendance!$J3340) &gt; 0, VLOOKUP(Attendance!$G3340,FINALS_WEEK_WEDNESDAY_PERIOD_SCHEDULE[],2,TRUE),
       VLOOKUP(Attendance!$G3340,REGULAR_WEEK_SCHEDULE[[Wednesday]:[Period]],4,TRUE))),
IF(WEEKDAY($J3340) = 5,
       IF(COUNTIF(BLOCK_THURSDAY_DATES[],Attendance!$J3340) &gt; 0, VLOOKUP(Attendance!$G3340,BLOCK_THURSDAY_PERIOD_SCHEDULE[],2,TRUE),
       IF(COUNTIF(FINALS_WEEK_THURSDAY_DATE[],Attendance!$J3340) &gt; 0, VLOOKUP(Attendance!$G3340,FINALS_WEEK_THURSDAY_PERIOD_SCHEDULE[],2,TRUE),
       VLOOKUP(Attendance!$G3340,REGULAR_WEEK_SCHEDULE[[Thursday]:[Period]],3,TRUE))),
IF(WEEKDAY(Attendance!$J3340) = 6,
       IF(COUNTIF(FINALS_WEEK_FRIDAY_DATE[],Attendance!$J3340) &gt; 0, VLOOKUP(Attendance!$G3340,FINALS_WEEK_FRIDAY_PERIOD_SCHEDULE[],2,TRUE),
       VLOOKUP(Attendance!$G3340,REGULAR_WEEK_SCHEDULE[[Friday]:[Period]],2,TRUE))))))))))</f>
        <v/>
      </c>
      <c r="J3340" s="41" t="str">
        <f t="shared" ca="1" si="161"/>
        <v/>
      </c>
      <c r="K3340" s="41" t="str">
        <f>IF($A3340 &lt;&gt; "",VLOOKUP($A3340,'Student reference sheet'!$A$2:$V$2329, 7,FALSE), "")</f>
        <v/>
      </c>
      <c r="L3340" s="30" t="str">
        <f>IF($A3340 ="", "", VLOOKUP($A3340, 'Student reference sheet'!$A$2:$Z$2603,23,FALSE))</f>
        <v/>
      </c>
      <c r="M3340" s="30" t="str">
        <f>IF($A3340 ="", "", VLOOKUP($A3340, 'Student reference sheet'!$A$2:$Z$2603,24,FALSE))</f>
        <v/>
      </c>
      <c r="N3340" s="30" t="str">
        <f>IF($A3340 ="", "", VLOOKUP($A3340, 'Student reference sheet'!$A$2:$Z$2603,26,FALSE))</f>
        <v/>
      </c>
      <c r="O3340" s="30" t="str">
        <f>IF($A3340 ="", "", VLOOKUP($A3340, 'Student reference sheet'!$A$2:$Z$2603,25,FALSE))</f>
        <v/>
      </c>
      <c r="P3340" s="39" t="str">
        <f>IF($A3340 = "", "", IF(OR(VLOOKUP($A3340,'Student reference sheet'!$A$2:$V$2400,8,FALSE) = "R",  VLOOKUP($A3340,'Student reference sheet'!$A$2:$V$2400,8,FALSE) = "L"), "X", ""))</f>
        <v/>
      </c>
      <c r="Q3340" s="39" t="str">
        <f>IF($A3340 ="", "", VLOOKUP($A3340, 'Student reference sheet'!$A$2:$V$2603,22,FALSE))</f>
        <v/>
      </c>
      <c r="R3340" s="39" t="str">
        <f>IF($A3340 &lt;&gt; "",VLOOKUP($A3340,'Student reference sheet'!$A$2:$V$2329, 5,FALSE), "")</f>
        <v/>
      </c>
      <c r="S3340" s="39" t="str">
        <f>IF($A3340 &lt;&gt; "",VLOOKUP($A3340,'Student reference sheet'!$A$2:$V$2329, 6,FALSE), "")</f>
        <v/>
      </c>
      <c r="T3340" s="30" t="str">
        <f>IF($A3340 = "","",
IF(VLOOKUP($A3340,'Student reference sheet'!$A$2:$V$2329, 10,FALSE) = "Y", "Hispanic",
IF(VLOOKUP($A3340,'Student reference sheet'!$A$2:$V$2329,11,FALSE) &lt;&gt; "",
IF(VLOOKUP($A3340,'Student reference sheet'!$A$2:$V$2329,11,FALSE) = "UNK", "Unknown", VLOOKUP(VALUE(VLOOKUP($A3340,'Student reference sheet'!$A$2:$V$2329,11,FALSE)),'Ethnicity Reference'!$A$2:$B$22,2,FALSE)),
IF(VLOOKUP($A3340,'Student reference sheet'!$A$2:$V$2329,9,FALSE) &lt;&gt; "", VLOOKUP(VALUE(VLOOKUP($A3340,'Student reference sheet'!$A$2:$V$2329,9,FALSE)),'Ethnicity Reference'!$A$2:$B$22,2,FALSE),"Unknown"))))</f>
        <v/>
      </c>
      <c r="U3340" s="35"/>
    </row>
    <row r="3341" spans="1:21" ht="15.75">
      <c r="A3341" s="47"/>
      <c r="B3341" s="33"/>
      <c r="C3341" s="39" t="str">
        <f>IF($A3341 &lt;&gt; "",VLOOKUP($A3341,'Student reference sheet'!$A$2:$V$2329, 3,FALSE), "")</f>
        <v/>
      </c>
      <c r="D3341" s="39" t="str">
        <f>IF($A3341 &lt;&gt; "",VLOOKUP($A3341,'Student reference sheet'!$A$2:$V$2329, 2,FALSE), "")</f>
        <v/>
      </c>
      <c r="E3341" s="35"/>
      <c r="F3341" s="34"/>
      <c r="G3341" s="40" t="str">
        <f t="shared" ca="1" si="159"/>
        <v/>
      </c>
      <c r="H3341" s="40" t="str">
        <f t="shared" ca="1" si="160"/>
        <v/>
      </c>
      <c r="I3341" s="36" t="str">
        <f>IF($A3341 = "", "",
IF(COUNTIF(MINIMUM_DAY_DATES[], Attendance!J3341) &gt; 0, VLOOKUP(Attendance!$G3341,MINIMUM_DAY_PERIOD_SCHEDULE[], 2,TRUE),
IF(COUNTIF(RALLY_DATES[], Attendance!J3341) &gt; 0, VLOOKUP(Attendance!$G3341,RALLY_PERIOD_SCHEDULE[], 2,TRUE),
IF(WEEKDAY(Attendance!$J3341) = 2,
       IF(COUNTIF(FINALS_WEEK_MONDAY_DATE[],Attendance!$J3341) &gt; 0, VLOOKUP(Attendance!$G3341,FINALS_WEEK_MONDAY_PERIOD_SCHEDULE[],2,TRUE),
       VLOOKUP(Attendance!$G3341,REGULAR_WEEK_SCHEDULE[],6,TRUE)),
IF(WEEKDAY($J3341) = 3,
       IF(COUNTIF(FINALS_WEEK_TUESDAY_DATE[],Attendance!$J3341) &gt; 0, VLOOKUP(Attendance!$G3341,FINALS_WEEK_TUESDAY_PERIOD_SCHEDULE[],2,TRUE),
       VLOOKUP(Attendance!$G3341,REGULAR_WEEK_SCHEDULE[[Tuesday]:[Period]],5,TRUE)),
IF(WEEKDAY(Attendance!$J3341) = 4,
        IF(COUNTIF(BLOCK_WEDNESDAY_DATES[],Attendance!$J3341) &gt; 0, VLOOKUP(Attendance!$G3341,BLOCK_WEDNESDAY_PERIOD_SCHEDULE[],2,TRUE),
        IF(COUNTIF(FINALS_WEEK_WEDNESDAY_DATE[],Attendance!$J3341) &gt; 0, VLOOKUP(Attendance!$G3341,FINALS_WEEK_WEDNESDAY_PERIOD_SCHEDULE[],2,TRUE),
       VLOOKUP(Attendance!$G3341,REGULAR_WEEK_SCHEDULE[[Wednesday]:[Period]],4,TRUE))),
IF(WEEKDAY($J3341) = 5,
       IF(COUNTIF(BLOCK_THURSDAY_DATES[],Attendance!$J3341) &gt; 0, VLOOKUP(Attendance!$G3341,BLOCK_THURSDAY_PERIOD_SCHEDULE[],2,TRUE),
       IF(COUNTIF(FINALS_WEEK_THURSDAY_DATE[],Attendance!$J3341) &gt; 0, VLOOKUP(Attendance!$G3341,FINALS_WEEK_THURSDAY_PERIOD_SCHEDULE[],2,TRUE),
       VLOOKUP(Attendance!$G3341,REGULAR_WEEK_SCHEDULE[[Thursday]:[Period]],3,TRUE))),
IF(WEEKDAY(Attendance!$J3341) = 6,
       IF(COUNTIF(FINALS_WEEK_FRIDAY_DATE[],Attendance!$J3341) &gt; 0, VLOOKUP(Attendance!$G3341,FINALS_WEEK_FRIDAY_PERIOD_SCHEDULE[],2,TRUE),
       VLOOKUP(Attendance!$G3341,REGULAR_WEEK_SCHEDULE[[Friday]:[Period]],2,TRUE))))))))))</f>
        <v/>
      </c>
      <c r="J3341" s="41" t="str">
        <f t="shared" ca="1" si="161"/>
        <v/>
      </c>
      <c r="K3341" s="41" t="str">
        <f>IF($A3341 &lt;&gt; "",VLOOKUP($A3341,'Student reference sheet'!$A$2:$V$2329, 7,FALSE), "")</f>
        <v/>
      </c>
      <c r="L3341" s="30" t="str">
        <f>IF($A3341 ="", "", VLOOKUP($A3341, 'Student reference sheet'!$A$2:$Z$2603,23,FALSE))</f>
        <v/>
      </c>
      <c r="M3341" s="30" t="str">
        <f>IF($A3341 ="", "", VLOOKUP($A3341, 'Student reference sheet'!$A$2:$Z$2603,24,FALSE))</f>
        <v/>
      </c>
      <c r="N3341" s="30" t="str">
        <f>IF($A3341 ="", "", VLOOKUP($A3341, 'Student reference sheet'!$A$2:$Z$2603,26,FALSE))</f>
        <v/>
      </c>
      <c r="O3341" s="30" t="str">
        <f>IF($A3341 ="", "", VLOOKUP($A3341, 'Student reference sheet'!$A$2:$Z$2603,25,FALSE))</f>
        <v/>
      </c>
      <c r="P3341" s="39" t="str">
        <f>IF($A3341 = "", "", IF(OR(VLOOKUP($A3341,'Student reference sheet'!$A$2:$V$2400,8,FALSE) = "R",  VLOOKUP($A3341,'Student reference sheet'!$A$2:$V$2400,8,FALSE) = "L"), "X", ""))</f>
        <v/>
      </c>
      <c r="Q3341" s="39" t="str">
        <f>IF($A3341 ="", "", VLOOKUP($A3341, 'Student reference sheet'!$A$2:$V$2603,22,FALSE))</f>
        <v/>
      </c>
      <c r="R3341" s="39" t="str">
        <f>IF($A3341 &lt;&gt; "",VLOOKUP($A3341,'Student reference sheet'!$A$2:$V$2329, 5,FALSE), "")</f>
        <v/>
      </c>
      <c r="S3341" s="39" t="str">
        <f>IF($A3341 &lt;&gt; "",VLOOKUP($A3341,'Student reference sheet'!$A$2:$V$2329, 6,FALSE), "")</f>
        <v/>
      </c>
      <c r="T3341" s="30" t="str">
        <f>IF($A3341 = "","",
IF(VLOOKUP($A3341,'Student reference sheet'!$A$2:$V$2329, 10,FALSE) = "Y", "Hispanic",
IF(VLOOKUP($A3341,'Student reference sheet'!$A$2:$V$2329,11,FALSE) &lt;&gt; "",
IF(VLOOKUP($A3341,'Student reference sheet'!$A$2:$V$2329,11,FALSE) = "UNK", "Unknown", VLOOKUP(VALUE(VLOOKUP($A3341,'Student reference sheet'!$A$2:$V$2329,11,FALSE)),'Ethnicity Reference'!$A$2:$B$22,2,FALSE)),
IF(VLOOKUP($A3341,'Student reference sheet'!$A$2:$V$2329,9,FALSE) &lt;&gt; "", VLOOKUP(VALUE(VLOOKUP($A3341,'Student reference sheet'!$A$2:$V$2329,9,FALSE)),'Ethnicity Reference'!$A$2:$B$22,2,FALSE),"Unknown"))))</f>
        <v/>
      </c>
      <c r="U3341" s="35"/>
    </row>
    <row r="3342" spans="1:21" ht="15.75">
      <c r="A3342" s="47"/>
      <c r="B3342" s="33"/>
      <c r="C3342" s="39" t="str">
        <f>IF($A3342 &lt;&gt; "",VLOOKUP($A3342,'Student reference sheet'!$A$2:$V$2329, 3,FALSE), "")</f>
        <v/>
      </c>
      <c r="D3342" s="39" t="str">
        <f>IF($A3342 &lt;&gt; "",VLOOKUP($A3342,'Student reference sheet'!$A$2:$V$2329, 2,FALSE), "")</f>
        <v/>
      </c>
      <c r="E3342" s="35"/>
      <c r="F3342" s="34"/>
      <c r="G3342" s="40" t="str">
        <f t="shared" ca="1" si="159"/>
        <v/>
      </c>
      <c r="H3342" s="40" t="str">
        <f t="shared" ca="1" si="160"/>
        <v/>
      </c>
      <c r="I3342" s="36" t="str">
        <f>IF($A3342 = "", "",
IF(COUNTIF(MINIMUM_DAY_DATES[], Attendance!J3342) &gt; 0, VLOOKUP(Attendance!$G3342,MINIMUM_DAY_PERIOD_SCHEDULE[], 2,TRUE),
IF(COUNTIF(RALLY_DATES[], Attendance!J3342) &gt; 0, VLOOKUP(Attendance!$G3342,RALLY_PERIOD_SCHEDULE[], 2,TRUE),
IF(WEEKDAY(Attendance!$J3342) = 2,
       IF(COUNTIF(FINALS_WEEK_MONDAY_DATE[],Attendance!$J3342) &gt; 0, VLOOKUP(Attendance!$G3342,FINALS_WEEK_MONDAY_PERIOD_SCHEDULE[],2,TRUE),
       VLOOKUP(Attendance!$G3342,REGULAR_WEEK_SCHEDULE[],6,TRUE)),
IF(WEEKDAY($J3342) = 3,
       IF(COUNTIF(FINALS_WEEK_TUESDAY_DATE[],Attendance!$J3342) &gt; 0, VLOOKUP(Attendance!$G3342,FINALS_WEEK_TUESDAY_PERIOD_SCHEDULE[],2,TRUE),
       VLOOKUP(Attendance!$G3342,REGULAR_WEEK_SCHEDULE[[Tuesday]:[Period]],5,TRUE)),
IF(WEEKDAY(Attendance!$J3342) = 4,
        IF(COUNTIF(BLOCK_WEDNESDAY_DATES[],Attendance!$J3342) &gt; 0, VLOOKUP(Attendance!$G3342,BLOCK_WEDNESDAY_PERIOD_SCHEDULE[],2,TRUE),
        IF(COUNTIF(FINALS_WEEK_WEDNESDAY_DATE[],Attendance!$J3342) &gt; 0, VLOOKUP(Attendance!$G3342,FINALS_WEEK_WEDNESDAY_PERIOD_SCHEDULE[],2,TRUE),
       VLOOKUP(Attendance!$G3342,REGULAR_WEEK_SCHEDULE[[Wednesday]:[Period]],4,TRUE))),
IF(WEEKDAY($J3342) = 5,
       IF(COUNTIF(BLOCK_THURSDAY_DATES[],Attendance!$J3342) &gt; 0, VLOOKUP(Attendance!$G3342,BLOCK_THURSDAY_PERIOD_SCHEDULE[],2,TRUE),
       IF(COUNTIF(FINALS_WEEK_THURSDAY_DATE[],Attendance!$J3342) &gt; 0, VLOOKUP(Attendance!$G3342,FINALS_WEEK_THURSDAY_PERIOD_SCHEDULE[],2,TRUE),
       VLOOKUP(Attendance!$G3342,REGULAR_WEEK_SCHEDULE[[Thursday]:[Period]],3,TRUE))),
IF(WEEKDAY(Attendance!$J3342) = 6,
       IF(COUNTIF(FINALS_WEEK_FRIDAY_DATE[],Attendance!$J3342) &gt; 0, VLOOKUP(Attendance!$G3342,FINALS_WEEK_FRIDAY_PERIOD_SCHEDULE[],2,TRUE),
       VLOOKUP(Attendance!$G3342,REGULAR_WEEK_SCHEDULE[[Friday]:[Period]],2,TRUE))))))))))</f>
        <v/>
      </c>
      <c r="J3342" s="41" t="str">
        <f t="shared" ca="1" si="161"/>
        <v/>
      </c>
      <c r="K3342" s="41" t="str">
        <f>IF($A3342 &lt;&gt; "",VLOOKUP($A3342,'Student reference sheet'!$A$2:$V$2329, 7,FALSE), "")</f>
        <v/>
      </c>
      <c r="L3342" s="30" t="str">
        <f>IF($A3342 ="", "", VLOOKUP($A3342, 'Student reference sheet'!$A$2:$Z$2603,23,FALSE))</f>
        <v/>
      </c>
      <c r="M3342" s="30" t="str">
        <f>IF($A3342 ="", "", VLOOKUP($A3342, 'Student reference sheet'!$A$2:$Z$2603,24,FALSE))</f>
        <v/>
      </c>
      <c r="N3342" s="30" t="str">
        <f>IF($A3342 ="", "", VLOOKUP($A3342, 'Student reference sheet'!$A$2:$Z$2603,26,FALSE))</f>
        <v/>
      </c>
      <c r="O3342" s="30" t="str">
        <f>IF($A3342 ="", "", VLOOKUP($A3342, 'Student reference sheet'!$A$2:$Z$2603,25,FALSE))</f>
        <v/>
      </c>
      <c r="P3342" s="39" t="str">
        <f>IF($A3342 = "", "", IF(OR(VLOOKUP($A3342,'Student reference sheet'!$A$2:$V$2400,8,FALSE) = "R",  VLOOKUP($A3342,'Student reference sheet'!$A$2:$V$2400,8,FALSE) = "L"), "X", ""))</f>
        <v/>
      </c>
      <c r="Q3342" s="39" t="str">
        <f>IF($A3342 ="", "", VLOOKUP($A3342, 'Student reference sheet'!$A$2:$V$2603,22,FALSE))</f>
        <v/>
      </c>
      <c r="R3342" s="39" t="str">
        <f>IF($A3342 &lt;&gt; "",VLOOKUP($A3342,'Student reference sheet'!$A$2:$V$2329, 5,FALSE), "")</f>
        <v/>
      </c>
      <c r="S3342" s="39" t="str">
        <f>IF($A3342 &lt;&gt; "",VLOOKUP($A3342,'Student reference sheet'!$A$2:$V$2329, 6,FALSE), "")</f>
        <v/>
      </c>
      <c r="T3342" s="30" t="str">
        <f>IF($A3342 = "","",
IF(VLOOKUP($A3342,'Student reference sheet'!$A$2:$V$2329, 10,FALSE) = "Y", "Hispanic",
IF(VLOOKUP($A3342,'Student reference sheet'!$A$2:$V$2329,11,FALSE) &lt;&gt; "",
IF(VLOOKUP($A3342,'Student reference sheet'!$A$2:$V$2329,11,FALSE) = "UNK", "Unknown", VLOOKUP(VALUE(VLOOKUP($A3342,'Student reference sheet'!$A$2:$V$2329,11,FALSE)),'Ethnicity Reference'!$A$2:$B$22,2,FALSE)),
IF(VLOOKUP($A3342,'Student reference sheet'!$A$2:$V$2329,9,FALSE) &lt;&gt; "", VLOOKUP(VALUE(VLOOKUP($A3342,'Student reference sheet'!$A$2:$V$2329,9,FALSE)),'Ethnicity Reference'!$A$2:$B$22,2,FALSE),"Unknown"))))</f>
        <v/>
      </c>
      <c r="U3342" s="35"/>
    </row>
    <row r="3343" spans="1:21" ht="15.75">
      <c r="A3343" s="47"/>
      <c r="B3343" s="33"/>
      <c r="C3343" s="39" t="str">
        <f>IF($A3343 &lt;&gt; "",VLOOKUP($A3343,'Student reference sheet'!$A$2:$V$2329, 3,FALSE), "")</f>
        <v/>
      </c>
      <c r="D3343" s="39" t="str">
        <f>IF($A3343 &lt;&gt; "",VLOOKUP($A3343,'Student reference sheet'!$A$2:$V$2329, 2,FALSE), "")</f>
        <v/>
      </c>
      <c r="E3343" s="35"/>
      <c r="F3343" s="34"/>
      <c r="G3343" s="40" t="str">
        <f t="shared" ca="1" si="159"/>
        <v/>
      </c>
      <c r="H3343" s="40" t="str">
        <f t="shared" ca="1" si="160"/>
        <v/>
      </c>
      <c r="I3343" s="36" t="str">
        <f>IF($A3343 = "", "",
IF(COUNTIF(MINIMUM_DAY_DATES[], Attendance!J3343) &gt; 0, VLOOKUP(Attendance!$G3343,MINIMUM_DAY_PERIOD_SCHEDULE[], 2,TRUE),
IF(COUNTIF(RALLY_DATES[], Attendance!J3343) &gt; 0, VLOOKUP(Attendance!$G3343,RALLY_PERIOD_SCHEDULE[], 2,TRUE),
IF(WEEKDAY(Attendance!$J3343) = 2,
       IF(COUNTIF(FINALS_WEEK_MONDAY_DATE[],Attendance!$J3343) &gt; 0, VLOOKUP(Attendance!$G3343,FINALS_WEEK_MONDAY_PERIOD_SCHEDULE[],2,TRUE),
       VLOOKUP(Attendance!$G3343,REGULAR_WEEK_SCHEDULE[],6,TRUE)),
IF(WEEKDAY($J3343) = 3,
       IF(COUNTIF(FINALS_WEEK_TUESDAY_DATE[],Attendance!$J3343) &gt; 0, VLOOKUP(Attendance!$G3343,FINALS_WEEK_TUESDAY_PERIOD_SCHEDULE[],2,TRUE),
       VLOOKUP(Attendance!$G3343,REGULAR_WEEK_SCHEDULE[[Tuesday]:[Period]],5,TRUE)),
IF(WEEKDAY(Attendance!$J3343) = 4,
        IF(COUNTIF(BLOCK_WEDNESDAY_DATES[],Attendance!$J3343) &gt; 0, VLOOKUP(Attendance!$G3343,BLOCK_WEDNESDAY_PERIOD_SCHEDULE[],2,TRUE),
        IF(COUNTIF(FINALS_WEEK_WEDNESDAY_DATE[],Attendance!$J3343) &gt; 0, VLOOKUP(Attendance!$G3343,FINALS_WEEK_WEDNESDAY_PERIOD_SCHEDULE[],2,TRUE),
       VLOOKUP(Attendance!$G3343,REGULAR_WEEK_SCHEDULE[[Wednesday]:[Period]],4,TRUE))),
IF(WEEKDAY($J3343) = 5,
       IF(COUNTIF(BLOCK_THURSDAY_DATES[],Attendance!$J3343) &gt; 0, VLOOKUP(Attendance!$G3343,BLOCK_THURSDAY_PERIOD_SCHEDULE[],2,TRUE),
       IF(COUNTIF(FINALS_WEEK_THURSDAY_DATE[],Attendance!$J3343) &gt; 0, VLOOKUP(Attendance!$G3343,FINALS_WEEK_THURSDAY_PERIOD_SCHEDULE[],2,TRUE),
       VLOOKUP(Attendance!$G3343,REGULAR_WEEK_SCHEDULE[[Thursday]:[Period]],3,TRUE))),
IF(WEEKDAY(Attendance!$J3343) = 6,
       IF(COUNTIF(FINALS_WEEK_FRIDAY_DATE[],Attendance!$J3343) &gt; 0, VLOOKUP(Attendance!$G3343,FINALS_WEEK_FRIDAY_PERIOD_SCHEDULE[],2,TRUE),
       VLOOKUP(Attendance!$G3343,REGULAR_WEEK_SCHEDULE[[Friday]:[Period]],2,TRUE))))))))))</f>
        <v/>
      </c>
      <c r="J3343" s="41" t="str">
        <f t="shared" ca="1" si="161"/>
        <v/>
      </c>
      <c r="K3343" s="41" t="str">
        <f>IF($A3343 &lt;&gt; "",VLOOKUP($A3343,'Student reference sheet'!$A$2:$V$2329, 7,FALSE), "")</f>
        <v/>
      </c>
      <c r="L3343" s="30" t="str">
        <f>IF($A3343 ="", "", VLOOKUP($A3343, 'Student reference sheet'!$A$2:$Z$2603,23,FALSE))</f>
        <v/>
      </c>
      <c r="M3343" s="30" t="str">
        <f>IF($A3343 ="", "", VLOOKUP($A3343, 'Student reference sheet'!$A$2:$Z$2603,24,FALSE))</f>
        <v/>
      </c>
      <c r="N3343" s="30" t="str">
        <f>IF($A3343 ="", "", VLOOKUP($A3343, 'Student reference sheet'!$A$2:$Z$2603,26,FALSE))</f>
        <v/>
      </c>
      <c r="O3343" s="30" t="str">
        <f>IF($A3343 ="", "", VLOOKUP($A3343, 'Student reference sheet'!$A$2:$Z$2603,25,FALSE))</f>
        <v/>
      </c>
      <c r="P3343" s="39" t="str">
        <f>IF($A3343 = "", "", IF(OR(VLOOKUP($A3343,'Student reference sheet'!$A$2:$V$2400,8,FALSE) = "R",  VLOOKUP($A3343,'Student reference sheet'!$A$2:$V$2400,8,FALSE) = "L"), "X", ""))</f>
        <v/>
      </c>
      <c r="Q3343" s="39" t="str">
        <f>IF($A3343 ="", "", VLOOKUP($A3343, 'Student reference sheet'!$A$2:$V$2603,22,FALSE))</f>
        <v/>
      </c>
      <c r="R3343" s="39" t="str">
        <f>IF($A3343 &lt;&gt; "",VLOOKUP($A3343,'Student reference sheet'!$A$2:$V$2329, 5,FALSE), "")</f>
        <v/>
      </c>
      <c r="S3343" s="39" t="str">
        <f>IF($A3343 &lt;&gt; "",VLOOKUP($A3343,'Student reference sheet'!$A$2:$V$2329, 6,FALSE), "")</f>
        <v/>
      </c>
      <c r="T3343" s="30" t="str">
        <f>IF($A3343 = "","",
IF(VLOOKUP($A3343,'Student reference sheet'!$A$2:$V$2329, 10,FALSE) = "Y", "Hispanic",
IF(VLOOKUP($A3343,'Student reference sheet'!$A$2:$V$2329,11,FALSE) &lt;&gt; "",
IF(VLOOKUP($A3343,'Student reference sheet'!$A$2:$V$2329,11,FALSE) = "UNK", "Unknown", VLOOKUP(VALUE(VLOOKUP($A3343,'Student reference sheet'!$A$2:$V$2329,11,FALSE)),'Ethnicity Reference'!$A$2:$B$22,2,FALSE)),
IF(VLOOKUP($A3343,'Student reference sheet'!$A$2:$V$2329,9,FALSE) &lt;&gt; "", VLOOKUP(VALUE(VLOOKUP($A3343,'Student reference sheet'!$A$2:$V$2329,9,FALSE)),'Ethnicity Reference'!$A$2:$B$22,2,FALSE),"Unknown"))))</f>
        <v/>
      </c>
      <c r="U3343" s="35"/>
    </row>
    <row r="3344" spans="1:21" ht="15.75">
      <c r="A3344" s="47"/>
      <c r="B3344" s="33"/>
      <c r="C3344" s="39" t="str">
        <f>IF($A3344 &lt;&gt; "",VLOOKUP($A3344,'Student reference sheet'!$A$2:$V$2329, 3,FALSE), "")</f>
        <v/>
      </c>
      <c r="D3344" s="39" t="str">
        <f>IF($A3344 &lt;&gt; "",VLOOKUP($A3344,'Student reference sheet'!$A$2:$V$2329, 2,FALSE), "")</f>
        <v/>
      </c>
      <c r="E3344" s="35"/>
      <c r="F3344" s="34"/>
      <c r="G3344" s="40" t="str">
        <f t="shared" ca="1" si="159"/>
        <v/>
      </c>
      <c r="H3344" s="40" t="str">
        <f t="shared" ca="1" si="160"/>
        <v/>
      </c>
      <c r="I3344" s="36" t="str">
        <f>IF($A3344 = "", "",
IF(COUNTIF(MINIMUM_DAY_DATES[], Attendance!J3344) &gt; 0, VLOOKUP(Attendance!$G3344,MINIMUM_DAY_PERIOD_SCHEDULE[], 2,TRUE),
IF(COUNTIF(RALLY_DATES[], Attendance!J3344) &gt; 0, VLOOKUP(Attendance!$G3344,RALLY_PERIOD_SCHEDULE[], 2,TRUE),
IF(WEEKDAY(Attendance!$J3344) = 2,
       IF(COUNTIF(FINALS_WEEK_MONDAY_DATE[],Attendance!$J3344) &gt; 0, VLOOKUP(Attendance!$G3344,FINALS_WEEK_MONDAY_PERIOD_SCHEDULE[],2,TRUE),
       VLOOKUP(Attendance!$G3344,REGULAR_WEEK_SCHEDULE[],6,TRUE)),
IF(WEEKDAY($J3344) = 3,
       IF(COUNTIF(FINALS_WEEK_TUESDAY_DATE[],Attendance!$J3344) &gt; 0, VLOOKUP(Attendance!$G3344,FINALS_WEEK_TUESDAY_PERIOD_SCHEDULE[],2,TRUE),
       VLOOKUP(Attendance!$G3344,REGULAR_WEEK_SCHEDULE[[Tuesday]:[Period]],5,TRUE)),
IF(WEEKDAY(Attendance!$J3344) = 4,
        IF(COUNTIF(BLOCK_WEDNESDAY_DATES[],Attendance!$J3344) &gt; 0, VLOOKUP(Attendance!$G3344,BLOCK_WEDNESDAY_PERIOD_SCHEDULE[],2,TRUE),
        IF(COUNTIF(FINALS_WEEK_WEDNESDAY_DATE[],Attendance!$J3344) &gt; 0, VLOOKUP(Attendance!$G3344,FINALS_WEEK_WEDNESDAY_PERIOD_SCHEDULE[],2,TRUE),
       VLOOKUP(Attendance!$G3344,REGULAR_WEEK_SCHEDULE[[Wednesday]:[Period]],4,TRUE))),
IF(WEEKDAY($J3344) = 5,
       IF(COUNTIF(BLOCK_THURSDAY_DATES[],Attendance!$J3344) &gt; 0, VLOOKUP(Attendance!$G3344,BLOCK_THURSDAY_PERIOD_SCHEDULE[],2,TRUE),
       IF(COUNTIF(FINALS_WEEK_THURSDAY_DATE[],Attendance!$J3344) &gt; 0, VLOOKUP(Attendance!$G3344,FINALS_WEEK_THURSDAY_PERIOD_SCHEDULE[],2,TRUE),
       VLOOKUP(Attendance!$G3344,REGULAR_WEEK_SCHEDULE[[Thursday]:[Period]],3,TRUE))),
IF(WEEKDAY(Attendance!$J3344) = 6,
       IF(COUNTIF(FINALS_WEEK_FRIDAY_DATE[],Attendance!$J3344) &gt; 0, VLOOKUP(Attendance!$G3344,FINALS_WEEK_FRIDAY_PERIOD_SCHEDULE[],2,TRUE),
       VLOOKUP(Attendance!$G3344,REGULAR_WEEK_SCHEDULE[[Friday]:[Period]],2,TRUE))))))))))</f>
        <v/>
      </c>
      <c r="J3344" s="41" t="str">
        <f t="shared" ca="1" si="161"/>
        <v/>
      </c>
      <c r="K3344" s="41" t="str">
        <f>IF($A3344 &lt;&gt; "",VLOOKUP($A3344,'Student reference sheet'!$A$2:$V$2329, 7,FALSE), "")</f>
        <v/>
      </c>
      <c r="L3344" s="30" t="str">
        <f>IF($A3344 ="", "", VLOOKUP($A3344, 'Student reference sheet'!$A$2:$Z$2603,23,FALSE))</f>
        <v/>
      </c>
      <c r="M3344" s="30" t="str">
        <f>IF($A3344 ="", "", VLOOKUP($A3344, 'Student reference sheet'!$A$2:$Z$2603,24,FALSE))</f>
        <v/>
      </c>
      <c r="N3344" s="30" t="str">
        <f>IF($A3344 ="", "", VLOOKUP($A3344, 'Student reference sheet'!$A$2:$Z$2603,26,FALSE))</f>
        <v/>
      </c>
      <c r="O3344" s="30" t="str">
        <f>IF($A3344 ="", "", VLOOKUP($A3344, 'Student reference sheet'!$A$2:$Z$2603,25,FALSE))</f>
        <v/>
      </c>
      <c r="P3344" s="39" t="str">
        <f>IF($A3344 = "", "", IF(OR(VLOOKUP($A3344,'Student reference sheet'!$A$2:$V$2400,8,FALSE) = "R",  VLOOKUP($A3344,'Student reference sheet'!$A$2:$V$2400,8,FALSE) = "L"), "X", ""))</f>
        <v/>
      </c>
      <c r="Q3344" s="39" t="str">
        <f>IF($A3344 ="", "", VLOOKUP($A3344, 'Student reference sheet'!$A$2:$V$2603,22,FALSE))</f>
        <v/>
      </c>
      <c r="R3344" s="39" t="str">
        <f>IF($A3344 &lt;&gt; "",VLOOKUP($A3344,'Student reference sheet'!$A$2:$V$2329, 5,FALSE), "")</f>
        <v/>
      </c>
      <c r="S3344" s="39" t="str">
        <f>IF($A3344 &lt;&gt; "",VLOOKUP($A3344,'Student reference sheet'!$A$2:$V$2329, 6,FALSE), "")</f>
        <v/>
      </c>
      <c r="T3344" s="30" t="str">
        <f>IF($A3344 = "","",
IF(VLOOKUP($A3344,'Student reference sheet'!$A$2:$V$2329, 10,FALSE) = "Y", "Hispanic",
IF(VLOOKUP($A3344,'Student reference sheet'!$A$2:$V$2329,11,FALSE) &lt;&gt; "",
IF(VLOOKUP($A3344,'Student reference sheet'!$A$2:$V$2329,11,FALSE) = "UNK", "Unknown", VLOOKUP(VALUE(VLOOKUP($A3344,'Student reference sheet'!$A$2:$V$2329,11,FALSE)),'Ethnicity Reference'!$A$2:$B$22,2,FALSE)),
IF(VLOOKUP($A3344,'Student reference sheet'!$A$2:$V$2329,9,FALSE) &lt;&gt; "", VLOOKUP(VALUE(VLOOKUP($A3344,'Student reference sheet'!$A$2:$V$2329,9,FALSE)),'Ethnicity Reference'!$A$2:$B$22,2,FALSE),"Unknown"))))</f>
        <v/>
      </c>
      <c r="U3344" s="35"/>
    </row>
    <row r="3345" spans="1:21" ht="15.75">
      <c r="A3345" s="47"/>
      <c r="B3345" s="33"/>
      <c r="C3345" s="39" t="str">
        <f>IF($A3345 &lt;&gt; "",VLOOKUP($A3345,'Student reference sheet'!$A$2:$V$2329, 3,FALSE), "")</f>
        <v/>
      </c>
      <c r="D3345" s="39" t="str">
        <f>IF($A3345 &lt;&gt; "",VLOOKUP($A3345,'Student reference sheet'!$A$2:$V$2329, 2,FALSE), "")</f>
        <v/>
      </c>
      <c r="E3345" s="35"/>
      <c r="F3345" s="34"/>
      <c r="G3345" s="40" t="str">
        <f t="shared" ca="1" si="159"/>
        <v/>
      </c>
      <c r="H3345" s="40" t="str">
        <f t="shared" ca="1" si="160"/>
        <v/>
      </c>
      <c r="I3345" s="36" t="str">
        <f>IF($A3345 = "", "",
IF(COUNTIF(MINIMUM_DAY_DATES[], Attendance!J3345) &gt; 0, VLOOKUP(Attendance!$G3345,MINIMUM_DAY_PERIOD_SCHEDULE[], 2,TRUE),
IF(COUNTIF(RALLY_DATES[], Attendance!J3345) &gt; 0, VLOOKUP(Attendance!$G3345,RALLY_PERIOD_SCHEDULE[], 2,TRUE),
IF(WEEKDAY(Attendance!$J3345) = 2,
       IF(COUNTIF(FINALS_WEEK_MONDAY_DATE[],Attendance!$J3345) &gt; 0, VLOOKUP(Attendance!$G3345,FINALS_WEEK_MONDAY_PERIOD_SCHEDULE[],2,TRUE),
       VLOOKUP(Attendance!$G3345,REGULAR_WEEK_SCHEDULE[],6,TRUE)),
IF(WEEKDAY($J3345) = 3,
       IF(COUNTIF(FINALS_WEEK_TUESDAY_DATE[],Attendance!$J3345) &gt; 0, VLOOKUP(Attendance!$G3345,FINALS_WEEK_TUESDAY_PERIOD_SCHEDULE[],2,TRUE),
       VLOOKUP(Attendance!$G3345,REGULAR_WEEK_SCHEDULE[[Tuesday]:[Period]],5,TRUE)),
IF(WEEKDAY(Attendance!$J3345) = 4,
        IF(COUNTIF(BLOCK_WEDNESDAY_DATES[],Attendance!$J3345) &gt; 0, VLOOKUP(Attendance!$G3345,BLOCK_WEDNESDAY_PERIOD_SCHEDULE[],2,TRUE),
        IF(COUNTIF(FINALS_WEEK_WEDNESDAY_DATE[],Attendance!$J3345) &gt; 0, VLOOKUP(Attendance!$G3345,FINALS_WEEK_WEDNESDAY_PERIOD_SCHEDULE[],2,TRUE),
       VLOOKUP(Attendance!$G3345,REGULAR_WEEK_SCHEDULE[[Wednesday]:[Period]],4,TRUE))),
IF(WEEKDAY($J3345) = 5,
       IF(COUNTIF(BLOCK_THURSDAY_DATES[],Attendance!$J3345) &gt; 0, VLOOKUP(Attendance!$G3345,BLOCK_THURSDAY_PERIOD_SCHEDULE[],2,TRUE),
       IF(COUNTIF(FINALS_WEEK_THURSDAY_DATE[],Attendance!$J3345) &gt; 0, VLOOKUP(Attendance!$G3345,FINALS_WEEK_THURSDAY_PERIOD_SCHEDULE[],2,TRUE),
       VLOOKUP(Attendance!$G3345,REGULAR_WEEK_SCHEDULE[[Thursday]:[Period]],3,TRUE))),
IF(WEEKDAY(Attendance!$J3345) = 6,
       IF(COUNTIF(FINALS_WEEK_FRIDAY_DATE[],Attendance!$J3345) &gt; 0, VLOOKUP(Attendance!$G3345,FINALS_WEEK_FRIDAY_PERIOD_SCHEDULE[],2,TRUE),
       VLOOKUP(Attendance!$G3345,REGULAR_WEEK_SCHEDULE[[Friday]:[Period]],2,TRUE))))))))))</f>
        <v/>
      </c>
      <c r="J3345" s="41" t="str">
        <f t="shared" ca="1" si="161"/>
        <v/>
      </c>
      <c r="K3345" s="41" t="str">
        <f>IF($A3345 &lt;&gt; "",VLOOKUP($A3345,'Student reference sheet'!$A$2:$V$2329, 7,FALSE), "")</f>
        <v/>
      </c>
      <c r="L3345" s="30" t="str">
        <f>IF($A3345 ="", "", VLOOKUP($A3345, 'Student reference sheet'!$A$2:$Z$2603,23,FALSE))</f>
        <v/>
      </c>
      <c r="M3345" s="30" t="str">
        <f>IF($A3345 ="", "", VLOOKUP($A3345, 'Student reference sheet'!$A$2:$Z$2603,24,FALSE))</f>
        <v/>
      </c>
      <c r="N3345" s="30" t="str">
        <f>IF($A3345 ="", "", VLOOKUP($A3345, 'Student reference sheet'!$A$2:$Z$2603,26,FALSE))</f>
        <v/>
      </c>
      <c r="O3345" s="30" t="str">
        <f>IF($A3345 ="", "", VLOOKUP($A3345, 'Student reference sheet'!$A$2:$Z$2603,25,FALSE))</f>
        <v/>
      </c>
      <c r="P3345" s="39" t="str">
        <f>IF($A3345 = "", "", IF(OR(VLOOKUP($A3345,'Student reference sheet'!$A$2:$V$2400,8,FALSE) = "R",  VLOOKUP($A3345,'Student reference sheet'!$A$2:$V$2400,8,FALSE) = "L"), "X", ""))</f>
        <v/>
      </c>
      <c r="Q3345" s="39" t="str">
        <f>IF($A3345 ="", "", VLOOKUP($A3345, 'Student reference sheet'!$A$2:$V$2603,22,FALSE))</f>
        <v/>
      </c>
      <c r="R3345" s="39" t="str">
        <f>IF($A3345 &lt;&gt; "",VLOOKUP($A3345,'Student reference sheet'!$A$2:$V$2329, 5,FALSE), "")</f>
        <v/>
      </c>
      <c r="S3345" s="39" t="str">
        <f>IF($A3345 &lt;&gt; "",VLOOKUP($A3345,'Student reference sheet'!$A$2:$V$2329, 6,FALSE), "")</f>
        <v/>
      </c>
      <c r="T3345" s="30" t="str">
        <f>IF($A3345 = "","",
IF(VLOOKUP($A3345,'Student reference sheet'!$A$2:$V$2329, 10,FALSE) = "Y", "Hispanic",
IF(VLOOKUP($A3345,'Student reference sheet'!$A$2:$V$2329,11,FALSE) &lt;&gt; "",
IF(VLOOKUP($A3345,'Student reference sheet'!$A$2:$V$2329,11,FALSE) = "UNK", "Unknown", VLOOKUP(VALUE(VLOOKUP($A3345,'Student reference sheet'!$A$2:$V$2329,11,FALSE)),'Ethnicity Reference'!$A$2:$B$22,2,FALSE)),
IF(VLOOKUP($A3345,'Student reference sheet'!$A$2:$V$2329,9,FALSE) &lt;&gt; "", VLOOKUP(VALUE(VLOOKUP($A3345,'Student reference sheet'!$A$2:$V$2329,9,FALSE)),'Ethnicity Reference'!$A$2:$B$22,2,FALSE),"Unknown"))))</f>
        <v/>
      </c>
      <c r="U3345" s="35"/>
    </row>
    <row r="3346" spans="1:21" ht="15.75">
      <c r="A3346" s="47"/>
      <c r="B3346" s="33"/>
      <c r="C3346" s="39" t="str">
        <f>IF($A3346 &lt;&gt; "",VLOOKUP($A3346,'Student reference sheet'!$A$2:$V$2329, 3,FALSE), "")</f>
        <v/>
      </c>
      <c r="D3346" s="39" t="str">
        <f>IF($A3346 &lt;&gt; "",VLOOKUP($A3346,'Student reference sheet'!$A$2:$V$2329, 2,FALSE), "")</f>
        <v/>
      </c>
      <c r="E3346" s="35"/>
      <c r="F3346" s="34"/>
      <c r="G3346" s="40" t="str">
        <f t="shared" ca="1" si="159"/>
        <v/>
      </c>
      <c r="H3346" s="40" t="str">
        <f t="shared" ca="1" si="160"/>
        <v/>
      </c>
      <c r="I3346" s="36" t="str">
        <f>IF($A3346 = "", "",
IF(COUNTIF(MINIMUM_DAY_DATES[], Attendance!J3346) &gt; 0, VLOOKUP(Attendance!$G3346,MINIMUM_DAY_PERIOD_SCHEDULE[], 2,TRUE),
IF(COUNTIF(RALLY_DATES[], Attendance!J3346) &gt; 0, VLOOKUP(Attendance!$G3346,RALLY_PERIOD_SCHEDULE[], 2,TRUE),
IF(WEEKDAY(Attendance!$J3346) = 2,
       IF(COUNTIF(FINALS_WEEK_MONDAY_DATE[],Attendance!$J3346) &gt; 0, VLOOKUP(Attendance!$G3346,FINALS_WEEK_MONDAY_PERIOD_SCHEDULE[],2,TRUE),
       VLOOKUP(Attendance!$G3346,REGULAR_WEEK_SCHEDULE[],6,TRUE)),
IF(WEEKDAY($J3346) = 3,
       IF(COUNTIF(FINALS_WEEK_TUESDAY_DATE[],Attendance!$J3346) &gt; 0, VLOOKUP(Attendance!$G3346,FINALS_WEEK_TUESDAY_PERIOD_SCHEDULE[],2,TRUE),
       VLOOKUP(Attendance!$G3346,REGULAR_WEEK_SCHEDULE[[Tuesday]:[Period]],5,TRUE)),
IF(WEEKDAY(Attendance!$J3346) = 4,
        IF(COUNTIF(BLOCK_WEDNESDAY_DATES[],Attendance!$J3346) &gt; 0, VLOOKUP(Attendance!$G3346,BLOCK_WEDNESDAY_PERIOD_SCHEDULE[],2,TRUE),
        IF(COUNTIF(FINALS_WEEK_WEDNESDAY_DATE[],Attendance!$J3346) &gt; 0, VLOOKUP(Attendance!$G3346,FINALS_WEEK_WEDNESDAY_PERIOD_SCHEDULE[],2,TRUE),
       VLOOKUP(Attendance!$G3346,REGULAR_WEEK_SCHEDULE[[Wednesday]:[Period]],4,TRUE))),
IF(WEEKDAY($J3346) = 5,
       IF(COUNTIF(BLOCK_THURSDAY_DATES[],Attendance!$J3346) &gt; 0, VLOOKUP(Attendance!$G3346,BLOCK_THURSDAY_PERIOD_SCHEDULE[],2,TRUE),
       IF(COUNTIF(FINALS_WEEK_THURSDAY_DATE[],Attendance!$J3346) &gt; 0, VLOOKUP(Attendance!$G3346,FINALS_WEEK_THURSDAY_PERIOD_SCHEDULE[],2,TRUE),
       VLOOKUP(Attendance!$G3346,REGULAR_WEEK_SCHEDULE[[Thursday]:[Period]],3,TRUE))),
IF(WEEKDAY(Attendance!$J3346) = 6,
       IF(COUNTIF(FINALS_WEEK_FRIDAY_DATE[],Attendance!$J3346) &gt; 0, VLOOKUP(Attendance!$G3346,FINALS_WEEK_FRIDAY_PERIOD_SCHEDULE[],2,TRUE),
       VLOOKUP(Attendance!$G3346,REGULAR_WEEK_SCHEDULE[[Friday]:[Period]],2,TRUE))))))))))</f>
        <v/>
      </c>
      <c r="J3346" s="41" t="str">
        <f t="shared" ca="1" si="161"/>
        <v/>
      </c>
      <c r="K3346" s="41" t="str">
        <f>IF($A3346 &lt;&gt; "",VLOOKUP($A3346,'Student reference sheet'!$A$2:$V$2329, 7,FALSE), "")</f>
        <v/>
      </c>
      <c r="L3346" s="30" t="str">
        <f>IF($A3346 ="", "", VLOOKUP($A3346, 'Student reference sheet'!$A$2:$Z$2603,23,FALSE))</f>
        <v/>
      </c>
      <c r="M3346" s="30" t="str">
        <f>IF($A3346 ="", "", VLOOKUP($A3346, 'Student reference sheet'!$A$2:$Z$2603,24,FALSE))</f>
        <v/>
      </c>
      <c r="N3346" s="30" t="str">
        <f>IF($A3346 ="", "", VLOOKUP($A3346, 'Student reference sheet'!$A$2:$Z$2603,26,FALSE))</f>
        <v/>
      </c>
      <c r="O3346" s="30" t="str">
        <f>IF($A3346 ="", "", VLOOKUP($A3346, 'Student reference sheet'!$A$2:$Z$2603,25,FALSE))</f>
        <v/>
      </c>
      <c r="P3346" s="39" t="str">
        <f>IF($A3346 = "", "", IF(OR(VLOOKUP($A3346,'Student reference sheet'!$A$2:$V$2400,8,FALSE) = "R",  VLOOKUP($A3346,'Student reference sheet'!$A$2:$V$2400,8,FALSE) = "L"), "X", ""))</f>
        <v/>
      </c>
      <c r="Q3346" s="39" t="str">
        <f>IF($A3346 ="", "", VLOOKUP($A3346, 'Student reference sheet'!$A$2:$V$2603,22,FALSE))</f>
        <v/>
      </c>
      <c r="R3346" s="39" t="str">
        <f>IF($A3346 &lt;&gt; "",VLOOKUP($A3346,'Student reference sheet'!$A$2:$V$2329, 5,FALSE), "")</f>
        <v/>
      </c>
      <c r="S3346" s="39" t="str">
        <f>IF($A3346 &lt;&gt; "",VLOOKUP($A3346,'Student reference sheet'!$A$2:$V$2329, 6,FALSE), "")</f>
        <v/>
      </c>
      <c r="T3346" s="30" t="str">
        <f>IF($A3346 = "","",
IF(VLOOKUP($A3346,'Student reference sheet'!$A$2:$V$2329, 10,FALSE) = "Y", "Hispanic",
IF(VLOOKUP($A3346,'Student reference sheet'!$A$2:$V$2329,11,FALSE) &lt;&gt; "",
IF(VLOOKUP($A3346,'Student reference sheet'!$A$2:$V$2329,11,FALSE) = "UNK", "Unknown", VLOOKUP(VALUE(VLOOKUP($A3346,'Student reference sheet'!$A$2:$V$2329,11,FALSE)),'Ethnicity Reference'!$A$2:$B$22,2,FALSE)),
IF(VLOOKUP($A3346,'Student reference sheet'!$A$2:$V$2329,9,FALSE) &lt;&gt; "", VLOOKUP(VALUE(VLOOKUP($A3346,'Student reference sheet'!$A$2:$V$2329,9,FALSE)),'Ethnicity Reference'!$A$2:$B$22,2,FALSE),"Unknown"))))</f>
        <v/>
      </c>
      <c r="U3346" s="35"/>
    </row>
    <row r="3347" spans="1:21" ht="15.75">
      <c r="A3347" s="47"/>
      <c r="B3347" s="33"/>
      <c r="C3347" s="39" t="str">
        <f>IF($A3347 &lt;&gt; "",VLOOKUP($A3347,'Student reference sheet'!$A$2:$V$2329, 3,FALSE), "")</f>
        <v/>
      </c>
      <c r="D3347" s="39" t="str">
        <f>IF($A3347 &lt;&gt; "",VLOOKUP($A3347,'Student reference sheet'!$A$2:$V$2329, 2,FALSE), "")</f>
        <v/>
      </c>
      <c r="E3347" s="35"/>
      <c r="F3347" s="34"/>
      <c r="G3347" s="40" t="str">
        <f t="shared" ca="1" si="159"/>
        <v/>
      </c>
      <c r="H3347" s="40" t="str">
        <f t="shared" ca="1" si="160"/>
        <v/>
      </c>
      <c r="I3347" s="36" t="str">
        <f>IF($A3347 = "", "",
IF(COUNTIF(MINIMUM_DAY_DATES[], Attendance!J3347) &gt; 0, VLOOKUP(Attendance!$G3347,MINIMUM_DAY_PERIOD_SCHEDULE[], 2,TRUE),
IF(COUNTIF(RALLY_DATES[], Attendance!J3347) &gt; 0, VLOOKUP(Attendance!$G3347,RALLY_PERIOD_SCHEDULE[], 2,TRUE),
IF(WEEKDAY(Attendance!$J3347) = 2,
       IF(COUNTIF(FINALS_WEEK_MONDAY_DATE[],Attendance!$J3347) &gt; 0, VLOOKUP(Attendance!$G3347,FINALS_WEEK_MONDAY_PERIOD_SCHEDULE[],2,TRUE),
       VLOOKUP(Attendance!$G3347,REGULAR_WEEK_SCHEDULE[],6,TRUE)),
IF(WEEKDAY($J3347) = 3,
       IF(COUNTIF(FINALS_WEEK_TUESDAY_DATE[],Attendance!$J3347) &gt; 0, VLOOKUP(Attendance!$G3347,FINALS_WEEK_TUESDAY_PERIOD_SCHEDULE[],2,TRUE),
       VLOOKUP(Attendance!$G3347,REGULAR_WEEK_SCHEDULE[[Tuesday]:[Period]],5,TRUE)),
IF(WEEKDAY(Attendance!$J3347) = 4,
        IF(COUNTIF(BLOCK_WEDNESDAY_DATES[],Attendance!$J3347) &gt; 0, VLOOKUP(Attendance!$G3347,BLOCK_WEDNESDAY_PERIOD_SCHEDULE[],2,TRUE),
        IF(COUNTIF(FINALS_WEEK_WEDNESDAY_DATE[],Attendance!$J3347) &gt; 0, VLOOKUP(Attendance!$G3347,FINALS_WEEK_WEDNESDAY_PERIOD_SCHEDULE[],2,TRUE),
       VLOOKUP(Attendance!$G3347,REGULAR_WEEK_SCHEDULE[[Wednesday]:[Period]],4,TRUE))),
IF(WEEKDAY($J3347) = 5,
       IF(COUNTIF(BLOCK_THURSDAY_DATES[],Attendance!$J3347) &gt; 0, VLOOKUP(Attendance!$G3347,BLOCK_THURSDAY_PERIOD_SCHEDULE[],2,TRUE),
       IF(COUNTIF(FINALS_WEEK_THURSDAY_DATE[],Attendance!$J3347) &gt; 0, VLOOKUP(Attendance!$G3347,FINALS_WEEK_THURSDAY_PERIOD_SCHEDULE[],2,TRUE),
       VLOOKUP(Attendance!$G3347,REGULAR_WEEK_SCHEDULE[[Thursday]:[Period]],3,TRUE))),
IF(WEEKDAY(Attendance!$J3347) = 6,
       IF(COUNTIF(FINALS_WEEK_FRIDAY_DATE[],Attendance!$J3347) &gt; 0, VLOOKUP(Attendance!$G3347,FINALS_WEEK_FRIDAY_PERIOD_SCHEDULE[],2,TRUE),
       VLOOKUP(Attendance!$G3347,REGULAR_WEEK_SCHEDULE[[Friday]:[Period]],2,TRUE))))))))))</f>
        <v/>
      </c>
      <c r="J3347" s="41" t="str">
        <f t="shared" ca="1" si="161"/>
        <v/>
      </c>
      <c r="K3347" s="41" t="str">
        <f>IF($A3347 &lt;&gt; "",VLOOKUP($A3347,'Student reference sheet'!$A$2:$V$2329, 7,FALSE), "")</f>
        <v/>
      </c>
      <c r="L3347" s="30" t="str">
        <f>IF($A3347 ="", "", VLOOKUP($A3347, 'Student reference sheet'!$A$2:$Z$2603,23,FALSE))</f>
        <v/>
      </c>
      <c r="M3347" s="30" t="str">
        <f>IF($A3347 ="", "", VLOOKUP($A3347, 'Student reference sheet'!$A$2:$Z$2603,24,FALSE))</f>
        <v/>
      </c>
      <c r="N3347" s="30" t="str">
        <f>IF($A3347 ="", "", VLOOKUP($A3347, 'Student reference sheet'!$A$2:$Z$2603,26,FALSE))</f>
        <v/>
      </c>
      <c r="O3347" s="30" t="str">
        <f>IF($A3347 ="", "", VLOOKUP($A3347, 'Student reference sheet'!$A$2:$Z$2603,25,FALSE))</f>
        <v/>
      </c>
      <c r="P3347" s="39" t="str">
        <f>IF($A3347 = "", "", IF(OR(VLOOKUP($A3347,'Student reference sheet'!$A$2:$V$2400,8,FALSE) = "R",  VLOOKUP($A3347,'Student reference sheet'!$A$2:$V$2400,8,FALSE) = "L"), "X", ""))</f>
        <v/>
      </c>
      <c r="Q3347" s="39" t="str">
        <f>IF($A3347 ="", "", VLOOKUP($A3347, 'Student reference sheet'!$A$2:$V$2603,22,FALSE))</f>
        <v/>
      </c>
      <c r="R3347" s="39" t="str">
        <f>IF($A3347 &lt;&gt; "",VLOOKUP($A3347,'Student reference sheet'!$A$2:$V$2329, 5,FALSE), "")</f>
        <v/>
      </c>
      <c r="S3347" s="39" t="str">
        <f>IF($A3347 &lt;&gt; "",VLOOKUP($A3347,'Student reference sheet'!$A$2:$V$2329, 6,FALSE), "")</f>
        <v/>
      </c>
      <c r="T3347" s="30" t="str">
        <f>IF($A3347 = "","",
IF(VLOOKUP($A3347,'Student reference sheet'!$A$2:$V$2329, 10,FALSE) = "Y", "Hispanic",
IF(VLOOKUP($A3347,'Student reference sheet'!$A$2:$V$2329,11,FALSE) &lt;&gt; "",
IF(VLOOKUP($A3347,'Student reference sheet'!$A$2:$V$2329,11,FALSE) = "UNK", "Unknown", VLOOKUP(VALUE(VLOOKUP($A3347,'Student reference sheet'!$A$2:$V$2329,11,FALSE)),'Ethnicity Reference'!$A$2:$B$22,2,FALSE)),
IF(VLOOKUP($A3347,'Student reference sheet'!$A$2:$V$2329,9,FALSE) &lt;&gt; "", VLOOKUP(VALUE(VLOOKUP($A3347,'Student reference sheet'!$A$2:$V$2329,9,FALSE)),'Ethnicity Reference'!$A$2:$B$22,2,FALSE),"Unknown"))))</f>
        <v/>
      </c>
      <c r="U3347" s="35"/>
    </row>
    <row r="3348" spans="1:21" ht="15.75">
      <c r="A3348" s="47"/>
      <c r="B3348" s="33"/>
      <c r="C3348" s="39" t="str">
        <f>IF($A3348 &lt;&gt; "",VLOOKUP($A3348,'Student reference sheet'!$A$2:$V$2329, 3,FALSE), "")</f>
        <v/>
      </c>
      <c r="D3348" s="39" t="str">
        <f>IF($A3348 &lt;&gt; "",VLOOKUP($A3348,'Student reference sheet'!$A$2:$V$2329, 2,FALSE), "")</f>
        <v/>
      </c>
      <c r="E3348" s="35"/>
      <c r="F3348" s="34"/>
      <c r="G3348" s="40" t="str">
        <f t="shared" ca="1" si="159"/>
        <v/>
      </c>
      <c r="H3348" s="40" t="str">
        <f t="shared" ca="1" si="160"/>
        <v/>
      </c>
      <c r="I3348" s="36" t="str">
        <f>IF($A3348 = "", "",
IF(COUNTIF(MINIMUM_DAY_DATES[], Attendance!J3348) &gt; 0, VLOOKUP(Attendance!$G3348,MINIMUM_DAY_PERIOD_SCHEDULE[], 2,TRUE),
IF(COUNTIF(RALLY_DATES[], Attendance!J3348) &gt; 0, VLOOKUP(Attendance!$G3348,RALLY_PERIOD_SCHEDULE[], 2,TRUE),
IF(WEEKDAY(Attendance!$J3348) = 2,
       IF(COUNTIF(FINALS_WEEK_MONDAY_DATE[],Attendance!$J3348) &gt; 0, VLOOKUP(Attendance!$G3348,FINALS_WEEK_MONDAY_PERIOD_SCHEDULE[],2,TRUE),
       VLOOKUP(Attendance!$G3348,REGULAR_WEEK_SCHEDULE[],6,TRUE)),
IF(WEEKDAY($J3348) = 3,
       IF(COUNTIF(FINALS_WEEK_TUESDAY_DATE[],Attendance!$J3348) &gt; 0, VLOOKUP(Attendance!$G3348,FINALS_WEEK_TUESDAY_PERIOD_SCHEDULE[],2,TRUE),
       VLOOKUP(Attendance!$G3348,REGULAR_WEEK_SCHEDULE[[Tuesday]:[Period]],5,TRUE)),
IF(WEEKDAY(Attendance!$J3348) = 4,
        IF(COUNTIF(BLOCK_WEDNESDAY_DATES[],Attendance!$J3348) &gt; 0, VLOOKUP(Attendance!$G3348,BLOCK_WEDNESDAY_PERIOD_SCHEDULE[],2,TRUE),
        IF(COUNTIF(FINALS_WEEK_WEDNESDAY_DATE[],Attendance!$J3348) &gt; 0, VLOOKUP(Attendance!$G3348,FINALS_WEEK_WEDNESDAY_PERIOD_SCHEDULE[],2,TRUE),
       VLOOKUP(Attendance!$G3348,REGULAR_WEEK_SCHEDULE[[Wednesday]:[Period]],4,TRUE))),
IF(WEEKDAY($J3348) = 5,
       IF(COUNTIF(BLOCK_THURSDAY_DATES[],Attendance!$J3348) &gt; 0, VLOOKUP(Attendance!$G3348,BLOCK_THURSDAY_PERIOD_SCHEDULE[],2,TRUE),
       IF(COUNTIF(FINALS_WEEK_THURSDAY_DATE[],Attendance!$J3348) &gt; 0, VLOOKUP(Attendance!$G3348,FINALS_WEEK_THURSDAY_PERIOD_SCHEDULE[],2,TRUE),
       VLOOKUP(Attendance!$G3348,REGULAR_WEEK_SCHEDULE[[Thursday]:[Period]],3,TRUE))),
IF(WEEKDAY(Attendance!$J3348) = 6,
       IF(COUNTIF(FINALS_WEEK_FRIDAY_DATE[],Attendance!$J3348) &gt; 0, VLOOKUP(Attendance!$G3348,FINALS_WEEK_FRIDAY_PERIOD_SCHEDULE[],2,TRUE),
       VLOOKUP(Attendance!$G3348,REGULAR_WEEK_SCHEDULE[[Friday]:[Period]],2,TRUE))))))))))</f>
        <v/>
      </c>
      <c r="J3348" s="41" t="str">
        <f t="shared" ca="1" si="161"/>
        <v/>
      </c>
      <c r="K3348" s="41" t="str">
        <f>IF($A3348 &lt;&gt; "",VLOOKUP($A3348,'Student reference sheet'!$A$2:$V$2329, 7,FALSE), "")</f>
        <v/>
      </c>
      <c r="L3348" s="30" t="str">
        <f>IF($A3348 ="", "", VLOOKUP($A3348, 'Student reference sheet'!$A$2:$Z$2603,23,FALSE))</f>
        <v/>
      </c>
      <c r="M3348" s="30" t="str">
        <f>IF($A3348 ="", "", VLOOKUP($A3348, 'Student reference sheet'!$A$2:$Z$2603,24,FALSE))</f>
        <v/>
      </c>
      <c r="N3348" s="30" t="str">
        <f>IF($A3348 ="", "", VLOOKUP($A3348, 'Student reference sheet'!$A$2:$Z$2603,26,FALSE))</f>
        <v/>
      </c>
      <c r="O3348" s="30" t="str">
        <f>IF($A3348 ="", "", VLOOKUP($A3348, 'Student reference sheet'!$A$2:$Z$2603,25,FALSE))</f>
        <v/>
      </c>
      <c r="P3348" s="39" t="str">
        <f>IF($A3348 = "", "", IF(OR(VLOOKUP($A3348,'Student reference sheet'!$A$2:$V$2400,8,FALSE) = "R",  VLOOKUP($A3348,'Student reference sheet'!$A$2:$V$2400,8,FALSE) = "L"), "X", ""))</f>
        <v/>
      </c>
      <c r="Q3348" s="39" t="str">
        <f>IF($A3348 ="", "", VLOOKUP($A3348, 'Student reference sheet'!$A$2:$V$2603,22,FALSE))</f>
        <v/>
      </c>
      <c r="R3348" s="39" t="str">
        <f>IF($A3348 &lt;&gt; "",VLOOKUP($A3348,'Student reference sheet'!$A$2:$V$2329, 5,FALSE), "")</f>
        <v/>
      </c>
      <c r="S3348" s="39" t="str">
        <f>IF($A3348 &lt;&gt; "",VLOOKUP($A3348,'Student reference sheet'!$A$2:$V$2329, 6,FALSE), "")</f>
        <v/>
      </c>
      <c r="T3348" s="30" t="str">
        <f>IF($A3348 = "","",
IF(VLOOKUP($A3348,'Student reference sheet'!$A$2:$V$2329, 10,FALSE) = "Y", "Hispanic",
IF(VLOOKUP($A3348,'Student reference sheet'!$A$2:$V$2329,11,FALSE) &lt;&gt; "",
IF(VLOOKUP($A3348,'Student reference sheet'!$A$2:$V$2329,11,FALSE) = "UNK", "Unknown", VLOOKUP(VALUE(VLOOKUP($A3348,'Student reference sheet'!$A$2:$V$2329,11,FALSE)),'Ethnicity Reference'!$A$2:$B$22,2,FALSE)),
IF(VLOOKUP($A3348,'Student reference sheet'!$A$2:$V$2329,9,FALSE) &lt;&gt; "", VLOOKUP(VALUE(VLOOKUP($A3348,'Student reference sheet'!$A$2:$V$2329,9,FALSE)),'Ethnicity Reference'!$A$2:$B$22,2,FALSE),"Unknown"))))</f>
        <v/>
      </c>
      <c r="U3348" s="35"/>
    </row>
    <row r="3349" spans="1:21" ht="15.75">
      <c r="A3349" s="47"/>
      <c r="B3349" s="33"/>
      <c r="C3349" s="39" t="str">
        <f>IF($A3349 &lt;&gt; "",VLOOKUP($A3349,'Student reference sheet'!$A$2:$V$2329, 3,FALSE), "")</f>
        <v/>
      </c>
      <c r="D3349" s="39" t="str">
        <f>IF($A3349 &lt;&gt; "",VLOOKUP($A3349,'Student reference sheet'!$A$2:$V$2329, 2,FALSE), "")</f>
        <v/>
      </c>
      <c r="E3349" s="35"/>
      <c r="F3349" s="34"/>
      <c r="G3349" s="40" t="str">
        <f t="shared" ca="1" si="159"/>
        <v/>
      </c>
      <c r="H3349" s="40" t="str">
        <f t="shared" ca="1" si="160"/>
        <v/>
      </c>
      <c r="I3349" s="36" t="str">
        <f>IF($A3349 = "", "",
IF(COUNTIF(MINIMUM_DAY_DATES[], Attendance!J3349) &gt; 0, VLOOKUP(Attendance!$G3349,MINIMUM_DAY_PERIOD_SCHEDULE[], 2,TRUE),
IF(COUNTIF(RALLY_DATES[], Attendance!J3349) &gt; 0, VLOOKUP(Attendance!$G3349,RALLY_PERIOD_SCHEDULE[], 2,TRUE),
IF(WEEKDAY(Attendance!$J3349) = 2,
       IF(COUNTIF(FINALS_WEEK_MONDAY_DATE[],Attendance!$J3349) &gt; 0, VLOOKUP(Attendance!$G3349,FINALS_WEEK_MONDAY_PERIOD_SCHEDULE[],2,TRUE),
       VLOOKUP(Attendance!$G3349,REGULAR_WEEK_SCHEDULE[],6,TRUE)),
IF(WEEKDAY($J3349) = 3,
       IF(COUNTIF(FINALS_WEEK_TUESDAY_DATE[],Attendance!$J3349) &gt; 0, VLOOKUP(Attendance!$G3349,FINALS_WEEK_TUESDAY_PERIOD_SCHEDULE[],2,TRUE),
       VLOOKUP(Attendance!$G3349,REGULAR_WEEK_SCHEDULE[[Tuesday]:[Period]],5,TRUE)),
IF(WEEKDAY(Attendance!$J3349) = 4,
        IF(COUNTIF(BLOCK_WEDNESDAY_DATES[],Attendance!$J3349) &gt; 0, VLOOKUP(Attendance!$G3349,BLOCK_WEDNESDAY_PERIOD_SCHEDULE[],2,TRUE),
        IF(COUNTIF(FINALS_WEEK_WEDNESDAY_DATE[],Attendance!$J3349) &gt; 0, VLOOKUP(Attendance!$G3349,FINALS_WEEK_WEDNESDAY_PERIOD_SCHEDULE[],2,TRUE),
       VLOOKUP(Attendance!$G3349,REGULAR_WEEK_SCHEDULE[[Wednesday]:[Period]],4,TRUE))),
IF(WEEKDAY($J3349) = 5,
       IF(COUNTIF(BLOCK_THURSDAY_DATES[],Attendance!$J3349) &gt; 0, VLOOKUP(Attendance!$G3349,BLOCK_THURSDAY_PERIOD_SCHEDULE[],2,TRUE),
       IF(COUNTIF(FINALS_WEEK_THURSDAY_DATE[],Attendance!$J3349) &gt; 0, VLOOKUP(Attendance!$G3349,FINALS_WEEK_THURSDAY_PERIOD_SCHEDULE[],2,TRUE),
       VLOOKUP(Attendance!$G3349,REGULAR_WEEK_SCHEDULE[[Thursday]:[Period]],3,TRUE))),
IF(WEEKDAY(Attendance!$J3349) = 6,
       IF(COUNTIF(FINALS_WEEK_FRIDAY_DATE[],Attendance!$J3349) &gt; 0, VLOOKUP(Attendance!$G3349,FINALS_WEEK_FRIDAY_PERIOD_SCHEDULE[],2,TRUE),
       VLOOKUP(Attendance!$G3349,REGULAR_WEEK_SCHEDULE[[Friday]:[Period]],2,TRUE))))))))))</f>
        <v/>
      </c>
      <c r="J3349" s="41" t="str">
        <f t="shared" ca="1" si="161"/>
        <v/>
      </c>
      <c r="K3349" s="41" t="str">
        <f>IF($A3349 &lt;&gt; "",VLOOKUP($A3349,'Student reference sheet'!$A$2:$V$2329, 7,FALSE), "")</f>
        <v/>
      </c>
      <c r="L3349" s="30" t="str">
        <f>IF($A3349 ="", "", VLOOKUP($A3349, 'Student reference sheet'!$A$2:$Z$2603,23,FALSE))</f>
        <v/>
      </c>
      <c r="M3349" s="30" t="str">
        <f>IF($A3349 ="", "", VLOOKUP($A3349, 'Student reference sheet'!$A$2:$Z$2603,24,FALSE))</f>
        <v/>
      </c>
      <c r="N3349" s="30" t="str">
        <f>IF($A3349 ="", "", VLOOKUP($A3349, 'Student reference sheet'!$A$2:$Z$2603,26,FALSE))</f>
        <v/>
      </c>
      <c r="O3349" s="30" t="str">
        <f>IF($A3349 ="", "", VLOOKUP($A3349, 'Student reference sheet'!$A$2:$Z$2603,25,FALSE))</f>
        <v/>
      </c>
      <c r="P3349" s="39" t="str">
        <f>IF($A3349 = "", "", IF(OR(VLOOKUP($A3349,'Student reference sheet'!$A$2:$V$2400,8,FALSE) = "R",  VLOOKUP($A3349,'Student reference sheet'!$A$2:$V$2400,8,FALSE) = "L"), "X", ""))</f>
        <v/>
      </c>
      <c r="Q3349" s="39" t="str">
        <f>IF($A3349 ="", "", VLOOKUP($A3349, 'Student reference sheet'!$A$2:$V$2603,22,FALSE))</f>
        <v/>
      </c>
      <c r="R3349" s="39" t="str">
        <f>IF($A3349 &lt;&gt; "",VLOOKUP($A3349,'Student reference sheet'!$A$2:$V$2329, 5,FALSE), "")</f>
        <v/>
      </c>
      <c r="S3349" s="39" t="str">
        <f>IF($A3349 &lt;&gt; "",VLOOKUP($A3349,'Student reference sheet'!$A$2:$V$2329, 6,FALSE), "")</f>
        <v/>
      </c>
      <c r="T3349" s="30" t="str">
        <f>IF($A3349 = "","",
IF(VLOOKUP($A3349,'Student reference sheet'!$A$2:$V$2329, 10,FALSE) = "Y", "Hispanic",
IF(VLOOKUP($A3349,'Student reference sheet'!$A$2:$V$2329,11,FALSE) &lt;&gt; "",
IF(VLOOKUP($A3349,'Student reference sheet'!$A$2:$V$2329,11,FALSE) = "UNK", "Unknown", VLOOKUP(VALUE(VLOOKUP($A3349,'Student reference sheet'!$A$2:$V$2329,11,FALSE)),'Ethnicity Reference'!$A$2:$B$22,2,FALSE)),
IF(VLOOKUP($A3349,'Student reference sheet'!$A$2:$V$2329,9,FALSE) &lt;&gt; "", VLOOKUP(VALUE(VLOOKUP($A3349,'Student reference sheet'!$A$2:$V$2329,9,FALSE)),'Ethnicity Reference'!$A$2:$B$22,2,FALSE),"Unknown"))))</f>
        <v/>
      </c>
      <c r="U3349" s="35"/>
    </row>
    <row r="3350" spans="1:21" ht="15.75">
      <c r="A3350" s="47"/>
      <c r="B3350" s="33"/>
      <c r="C3350" s="39" t="str">
        <f>IF($A3350 &lt;&gt; "",VLOOKUP($A3350,'Student reference sheet'!$A$2:$V$2329, 3,FALSE), "")</f>
        <v/>
      </c>
      <c r="D3350" s="39" t="str">
        <f>IF($A3350 &lt;&gt; "",VLOOKUP($A3350,'Student reference sheet'!$A$2:$V$2329, 2,FALSE), "")</f>
        <v/>
      </c>
      <c r="E3350" s="35"/>
      <c r="F3350" s="34"/>
      <c r="G3350" s="40" t="str">
        <f t="shared" ca="1" si="159"/>
        <v/>
      </c>
      <c r="H3350" s="40" t="str">
        <f t="shared" ca="1" si="160"/>
        <v/>
      </c>
      <c r="I3350" s="36" t="str">
        <f>IF($A3350 = "", "",
IF(COUNTIF(MINIMUM_DAY_DATES[], Attendance!J3350) &gt; 0, VLOOKUP(Attendance!$G3350,MINIMUM_DAY_PERIOD_SCHEDULE[], 2,TRUE),
IF(COUNTIF(RALLY_DATES[], Attendance!J3350) &gt; 0, VLOOKUP(Attendance!$G3350,RALLY_PERIOD_SCHEDULE[], 2,TRUE),
IF(WEEKDAY(Attendance!$J3350) = 2,
       IF(COUNTIF(FINALS_WEEK_MONDAY_DATE[],Attendance!$J3350) &gt; 0, VLOOKUP(Attendance!$G3350,FINALS_WEEK_MONDAY_PERIOD_SCHEDULE[],2,TRUE),
       VLOOKUP(Attendance!$G3350,REGULAR_WEEK_SCHEDULE[],6,TRUE)),
IF(WEEKDAY($J3350) = 3,
       IF(COUNTIF(FINALS_WEEK_TUESDAY_DATE[],Attendance!$J3350) &gt; 0, VLOOKUP(Attendance!$G3350,FINALS_WEEK_TUESDAY_PERIOD_SCHEDULE[],2,TRUE),
       VLOOKUP(Attendance!$G3350,REGULAR_WEEK_SCHEDULE[[Tuesday]:[Period]],5,TRUE)),
IF(WEEKDAY(Attendance!$J3350) = 4,
        IF(COUNTIF(BLOCK_WEDNESDAY_DATES[],Attendance!$J3350) &gt; 0, VLOOKUP(Attendance!$G3350,BLOCK_WEDNESDAY_PERIOD_SCHEDULE[],2,TRUE),
        IF(COUNTIF(FINALS_WEEK_WEDNESDAY_DATE[],Attendance!$J3350) &gt; 0, VLOOKUP(Attendance!$G3350,FINALS_WEEK_WEDNESDAY_PERIOD_SCHEDULE[],2,TRUE),
       VLOOKUP(Attendance!$G3350,REGULAR_WEEK_SCHEDULE[[Wednesday]:[Period]],4,TRUE))),
IF(WEEKDAY($J3350) = 5,
       IF(COUNTIF(BLOCK_THURSDAY_DATES[],Attendance!$J3350) &gt; 0, VLOOKUP(Attendance!$G3350,BLOCK_THURSDAY_PERIOD_SCHEDULE[],2,TRUE),
       IF(COUNTIF(FINALS_WEEK_THURSDAY_DATE[],Attendance!$J3350) &gt; 0, VLOOKUP(Attendance!$G3350,FINALS_WEEK_THURSDAY_PERIOD_SCHEDULE[],2,TRUE),
       VLOOKUP(Attendance!$G3350,REGULAR_WEEK_SCHEDULE[[Thursday]:[Period]],3,TRUE))),
IF(WEEKDAY(Attendance!$J3350) = 6,
       IF(COUNTIF(FINALS_WEEK_FRIDAY_DATE[],Attendance!$J3350) &gt; 0, VLOOKUP(Attendance!$G3350,FINALS_WEEK_FRIDAY_PERIOD_SCHEDULE[],2,TRUE),
       VLOOKUP(Attendance!$G3350,REGULAR_WEEK_SCHEDULE[[Friday]:[Period]],2,TRUE))))))))))</f>
        <v/>
      </c>
      <c r="J3350" s="41" t="str">
        <f t="shared" ca="1" si="161"/>
        <v/>
      </c>
      <c r="K3350" s="41" t="str">
        <f>IF($A3350 &lt;&gt; "",VLOOKUP($A3350,'Student reference sheet'!$A$2:$V$2329, 7,FALSE), "")</f>
        <v/>
      </c>
      <c r="L3350" s="30" t="str">
        <f>IF($A3350 ="", "", VLOOKUP($A3350, 'Student reference sheet'!$A$2:$Z$2603,23,FALSE))</f>
        <v/>
      </c>
      <c r="M3350" s="30" t="str">
        <f>IF($A3350 ="", "", VLOOKUP($A3350, 'Student reference sheet'!$A$2:$Z$2603,24,FALSE))</f>
        <v/>
      </c>
      <c r="N3350" s="30" t="str">
        <f>IF($A3350 ="", "", VLOOKUP($A3350, 'Student reference sheet'!$A$2:$Z$2603,26,FALSE))</f>
        <v/>
      </c>
      <c r="O3350" s="30" t="str">
        <f>IF($A3350 ="", "", VLOOKUP($A3350, 'Student reference sheet'!$A$2:$Z$2603,25,FALSE))</f>
        <v/>
      </c>
      <c r="P3350" s="39" t="str">
        <f>IF($A3350 = "", "", IF(OR(VLOOKUP($A3350,'Student reference sheet'!$A$2:$V$2400,8,FALSE) = "R",  VLOOKUP($A3350,'Student reference sheet'!$A$2:$V$2400,8,FALSE) = "L"), "X", ""))</f>
        <v/>
      </c>
      <c r="Q3350" s="39" t="str">
        <f>IF($A3350 ="", "", VLOOKUP($A3350, 'Student reference sheet'!$A$2:$V$2603,22,FALSE))</f>
        <v/>
      </c>
      <c r="R3350" s="39" t="str">
        <f>IF($A3350 &lt;&gt; "",VLOOKUP($A3350,'Student reference sheet'!$A$2:$V$2329, 5,FALSE), "")</f>
        <v/>
      </c>
      <c r="S3350" s="39" t="str">
        <f>IF($A3350 &lt;&gt; "",VLOOKUP($A3350,'Student reference sheet'!$A$2:$V$2329, 6,FALSE), "")</f>
        <v/>
      </c>
      <c r="T3350" s="30" t="str">
        <f>IF($A3350 = "","",
IF(VLOOKUP($A3350,'Student reference sheet'!$A$2:$V$2329, 10,FALSE) = "Y", "Hispanic",
IF(VLOOKUP($A3350,'Student reference sheet'!$A$2:$V$2329,11,FALSE) &lt;&gt; "",
IF(VLOOKUP($A3350,'Student reference sheet'!$A$2:$V$2329,11,FALSE) = "UNK", "Unknown", VLOOKUP(VALUE(VLOOKUP($A3350,'Student reference sheet'!$A$2:$V$2329,11,FALSE)),'Ethnicity Reference'!$A$2:$B$22,2,FALSE)),
IF(VLOOKUP($A3350,'Student reference sheet'!$A$2:$V$2329,9,FALSE) &lt;&gt; "", VLOOKUP(VALUE(VLOOKUP($A3350,'Student reference sheet'!$A$2:$V$2329,9,FALSE)),'Ethnicity Reference'!$A$2:$B$22,2,FALSE),"Unknown"))))</f>
        <v/>
      </c>
      <c r="U3350" s="35"/>
    </row>
    <row r="3351" spans="1:21" ht="15.75">
      <c r="A3351" s="47"/>
      <c r="B3351" s="33"/>
      <c r="C3351" s="39" t="str">
        <f>IF($A3351 &lt;&gt; "",VLOOKUP($A3351,'Student reference sheet'!$A$2:$V$2329, 3,FALSE), "")</f>
        <v/>
      </c>
      <c r="D3351" s="39" t="str">
        <f>IF($A3351 &lt;&gt; "",VLOOKUP($A3351,'Student reference sheet'!$A$2:$V$2329, 2,FALSE), "")</f>
        <v/>
      </c>
      <c r="E3351" s="35"/>
      <c r="F3351" s="34"/>
      <c r="G3351" s="40" t="str">
        <f t="shared" ca="1" si="159"/>
        <v/>
      </c>
      <c r="H3351" s="40" t="str">
        <f t="shared" ca="1" si="160"/>
        <v/>
      </c>
      <c r="I3351" s="36" t="str">
        <f>IF($A3351 = "", "",
IF(COUNTIF(MINIMUM_DAY_DATES[], Attendance!J3351) &gt; 0, VLOOKUP(Attendance!$G3351,MINIMUM_DAY_PERIOD_SCHEDULE[], 2,TRUE),
IF(COUNTIF(RALLY_DATES[], Attendance!J3351) &gt; 0, VLOOKUP(Attendance!$G3351,RALLY_PERIOD_SCHEDULE[], 2,TRUE),
IF(WEEKDAY(Attendance!$J3351) = 2,
       IF(COUNTIF(FINALS_WEEK_MONDAY_DATE[],Attendance!$J3351) &gt; 0, VLOOKUP(Attendance!$G3351,FINALS_WEEK_MONDAY_PERIOD_SCHEDULE[],2,TRUE),
       VLOOKUP(Attendance!$G3351,REGULAR_WEEK_SCHEDULE[],6,TRUE)),
IF(WEEKDAY($J3351) = 3,
       IF(COUNTIF(FINALS_WEEK_TUESDAY_DATE[],Attendance!$J3351) &gt; 0, VLOOKUP(Attendance!$G3351,FINALS_WEEK_TUESDAY_PERIOD_SCHEDULE[],2,TRUE),
       VLOOKUP(Attendance!$G3351,REGULAR_WEEK_SCHEDULE[[Tuesday]:[Period]],5,TRUE)),
IF(WEEKDAY(Attendance!$J3351) = 4,
        IF(COUNTIF(BLOCK_WEDNESDAY_DATES[],Attendance!$J3351) &gt; 0, VLOOKUP(Attendance!$G3351,BLOCK_WEDNESDAY_PERIOD_SCHEDULE[],2,TRUE),
        IF(COUNTIF(FINALS_WEEK_WEDNESDAY_DATE[],Attendance!$J3351) &gt; 0, VLOOKUP(Attendance!$G3351,FINALS_WEEK_WEDNESDAY_PERIOD_SCHEDULE[],2,TRUE),
       VLOOKUP(Attendance!$G3351,REGULAR_WEEK_SCHEDULE[[Wednesday]:[Period]],4,TRUE))),
IF(WEEKDAY($J3351) = 5,
       IF(COUNTIF(BLOCK_THURSDAY_DATES[],Attendance!$J3351) &gt; 0, VLOOKUP(Attendance!$G3351,BLOCK_THURSDAY_PERIOD_SCHEDULE[],2,TRUE),
       IF(COUNTIF(FINALS_WEEK_THURSDAY_DATE[],Attendance!$J3351) &gt; 0, VLOOKUP(Attendance!$G3351,FINALS_WEEK_THURSDAY_PERIOD_SCHEDULE[],2,TRUE),
       VLOOKUP(Attendance!$G3351,REGULAR_WEEK_SCHEDULE[[Thursday]:[Period]],3,TRUE))),
IF(WEEKDAY(Attendance!$J3351) = 6,
       IF(COUNTIF(FINALS_WEEK_FRIDAY_DATE[],Attendance!$J3351) &gt; 0, VLOOKUP(Attendance!$G3351,FINALS_WEEK_FRIDAY_PERIOD_SCHEDULE[],2,TRUE),
       VLOOKUP(Attendance!$G3351,REGULAR_WEEK_SCHEDULE[[Friday]:[Period]],2,TRUE))))))))))</f>
        <v/>
      </c>
      <c r="J3351" s="41" t="str">
        <f t="shared" ca="1" si="161"/>
        <v/>
      </c>
      <c r="K3351" s="41" t="str">
        <f>IF($A3351 &lt;&gt; "",VLOOKUP($A3351,'Student reference sheet'!$A$2:$V$2329, 7,FALSE), "")</f>
        <v/>
      </c>
      <c r="L3351" s="30" t="str">
        <f>IF($A3351 ="", "", VLOOKUP($A3351, 'Student reference sheet'!$A$2:$Z$2603,23,FALSE))</f>
        <v/>
      </c>
      <c r="M3351" s="30" t="str">
        <f>IF($A3351 ="", "", VLOOKUP($A3351, 'Student reference sheet'!$A$2:$Z$2603,24,FALSE))</f>
        <v/>
      </c>
      <c r="N3351" s="30" t="str">
        <f>IF($A3351 ="", "", VLOOKUP($A3351, 'Student reference sheet'!$A$2:$Z$2603,26,FALSE))</f>
        <v/>
      </c>
      <c r="O3351" s="30" t="str">
        <f>IF($A3351 ="", "", VLOOKUP($A3351, 'Student reference sheet'!$A$2:$Z$2603,25,FALSE))</f>
        <v/>
      </c>
      <c r="P3351" s="39" t="str">
        <f>IF($A3351 = "", "", IF(OR(VLOOKUP($A3351,'Student reference sheet'!$A$2:$V$2400,8,FALSE) = "R",  VLOOKUP($A3351,'Student reference sheet'!$A$2:$V$2400,8,FALSE) = "L"), "X", ""))</f>
        <v/>
      </c>
      <c r="Q3351" s="39" t="str">
        <f>IF($A3351 ="", "", VLOOKUP($A3351, 'Student reference sheet'!$A$2:$V$2603,22,FALSE))</f>
        <v/>
      </c>
      <c r="R3351" s="39" t="str">
        <f>IF($A3351 &lt;&gt; "",VLOOKUP($A3351,'Student reference sheet'!$A$2:$V$2329, 5,FALSE), "")</f>
        <v/>
      </c>
      <c r="S3351" s="39" t="str">
        <f>IF($A3351 &lt;&gt; "",VLOOKUP($A3351,'Student reference sheet'!$A$2:$V$2329, 6,FALSE), "")</f>
        <v/>
      </c>
      <c r="T3351" s="30" t="str">
        <f>IF($A3351 = "","",
IF(VLOOKUP($A3351,'Student reference sheet'!$A$2:$V$2329, 10,FALSE) = "Y", "Hispanic",
IF(VLOOKUP($A3351,'Student reference sheet'!$A$2:$V$2329,11,FALSE) &lt;&gt; "",
IF(VLOOKUP($A3351,'Student reference sheet'!$A$2:$V$2329,11,FALSE) = "UNK", "Unknown", VLOOKUP(VALUE(VLOOKUP($A3351,'Student reference sheet'!$A$2:$V$2329,11,FALSE)),'Ethnicity Reference'!$A$2:$B$22,2,FALSE)),
IF(VLOOKUP($A3351,'Student reference sheet'!$A$2:$V$2329,9,FALSE) &lt;&gt; "", VLOOKUP(VALUE(VLOOKUP($A3351,'Student reference sheet'!$A$2:$V$2329,9,FALSE)),'Ethnicity Reference'!$A$2:$B$22,2,FALSE),"Unknown"))))</f>
        <v/>
      </c>
      <c r="U3351" s="35"/>
    </row>
    <row r="3352" spans="1:21" ht="15.75">
      <c r="A3352" s="47"/>
      <c r="B3352" s="33"/>
      <c r="C3352" s="39" t="str">
        <f>IF($A3352 &lt;&gt; "",VLOOKUP($A3352,'Student reference sheet'!$A$2:$V$2329, 3,FALSE), "")</f>
        <v/>
      </c>
      <c r="D3352" s="39" t="str">
        <f>IF($A3352 &lt;&gt; "",VLOOKUP($A3352,'Student reference sheet'!$A$2:$V$2329, 2,FALSE), "")</f>
        <v/>
      </c>
      <c r="E3352" s="35"/>
      <c r="F3352" s="34"/>
      <c r="G3352" s="40" t="str">
        <f t="shared" ca="1" si="159"/>
        <v/>
      </c>
      <c r="H3352" s="40" t="str">
        <f t="shared" ca="1" si="160"/>
        <v/>
      </c>
      <c r="I3352" s="36" t="str">
        <f>IF($A3352 = "", "",
IF(COUNTIF(MINIMUM_DAY_DATES[], Attendance!J3352) &gt; 0, VLOOKUP(Attendance!$G3352,MINIMUM_DAY_PERIOD_SCHEDULE[], 2,TRUE),
IF(COUNTIF(RALLY_DATES[], Attendance!J3352) &gt; 0, VLOOKUP(Attendance!$G3352,RALLY_PERIOD_SCHEDULE[], 2,TRUE),
IF(WEEKDAY(Attendance!$J3352) = 2,
       IF(COUNTIF(FINALS_WEEK_MONDAY_DATE[],Attendance!$J3352) &gt; 0, VLOOKUP(Attendance!$G3352,FINALS_WEEK_MONDAY_PERIOD_SCHEDULE[],2,TRUE),
       VLOOKUP(Attendance!$G3352,REGULAR_WEEK_SCHEDULE[],6,TRUE)),
IF(WEEKDAY($J3352) = 3,
       IF(COUNTIF(FINALS_WEEK_TUESDAY_DATE[],Attendance!$J3352) &gt; 0, VLOOKUP(Attendance!$G3352,FINALS_WEEK_TUESDAY_PERIOD_SCHEDULE[],2,TRUE),
       VLOOKUP(Attendance!$G3352,REGULAR_WEEK_SCHEDULE[[Tuesday]:[Period]],5,TRUE)),
IF(WEEKDAY(Attendance!$J3352) = 4,
        IF(COUNTIF(BLOCK_WEDNESDAY_DATES[],Attendance!$J3352) &gt; 0, VLOOKUP(Attendance!$G3352,BLOCK_WEDNESDAY_PERIOD_SCHEDULE[],2,TRUE),
        IF(COUNTIF(FINALS_WEEK_WEDNESDAY_DATE[],Attendance!$J3352) &gt; 0, VLOOKUP(Attendance!$G3352,FINALS_WEEK_WEDNESDAY_PERIOD_SCHEDULE[],2,TRUE),
       VLOOKUP(Attendance!$G3352,REGULAR_WEEK_SCHEDULE[[Wednesday]:[Period]],4,TRUE))),
IF(WEEKDAY($J3352) = 5,
       IF(COUNTIF(BLOCK_THURSDAY_DATES[],Attendance!$J3352) &gt; 0, VLOOKUP(Attendance!$G3352,BLOCK_THURSDAY_PERIOD_SCHEDULE[],2,TRUE),
       IF(COUNTIF(FINALS_WEEK_THURSDAY_DATE[],Attendance!$J3352) &gt; 0, VLOOKUP(Attendance!$G3352,FINALS_WEEK_THURSDAY_PERIOD_SCHEDULE[],2,TRUE),
       VLOOKUP(Attendance!$G3352,REGULAR_WEEK_SCHEDULE[[Thursday]:[Period]],3,TRUE))),
IF(WEEKDAY(Attendance!$J3352) = 6,
       IF(COUNTIF(FINALS_WEEK_FRIDAY_DATE[],Attendance!$J3352) &gt; 0, VLOOKUP(Attendance!$G3352,FINALS_WEEK_FRIDAY_PERIOD_SCHEDULE[],2,TRUE),
       VLOOKUP(Attendance!$G3352,REGULAR_WEEK_SCHEDULE[[Friday]:[Period]],2,TRUE))))))))))</f>
        <v/>
      </c>
      <c r="J3352" s="41" t="str">
        <f t="shared" ca="1" si="161"/>
        <v/>
      </c>
      <c r="K3352" s="41" t="str">
        <f>IF($A3352 &lt;&gt; "",VLOOKUP($A3352,'Student reference sheet'!$A$2:$V$2329, 7,FALSE), "")</f>
        <v/>
      </c>
      <c r="L3352" s="30" t="str">
        <f>IF($A3352 ="", "", VLOOKUP($A3352, 'Student reference sheet'!$A$2:$Z$2603,23,FALSE))</f>
        <v/>
      </c>
      <c r="M3352" s="30" t="str">
        <f>IF($A3352 ="", "", VLOOKUP($A3352, 'Student reference sheet'!$A$2:$Z$2603,24,FALSE))</f>
        <v/>
      </c>
      <c r="N3352" s="30" t="str">
        <f>IF($A3352 ="", "", VLOOKUP($A3352, 'Student reference sheet'!$A$2:$Z$2603,26,FALSE))</f>
        <v/>
      </c>
      <c r="O3352" s="30" t="str">
        <f>IF($A3352 ="", "", VLOOKUP($A3352, 'Student reference sheet'!$A$2:$Z$2603,25,FALSE))</f>
        <v/>
      </c>
      <c r="P3352" s="39" t="str">
        <f>IF($A3352 = "", "", IF(OR(VLOOKUP($A3352,'Student reference sheet'!$A$2:$V$2400,8,FALSE) = "R",  VLOOKUP($A3352,'Student reference sheet'!$A$2:$V$2400,8,FALSE) = "L"), "X", ""))</f>
        <v/>
      </c>
      <c r="Q3352" s="39" t="str">
        <f>IF($A3352 ="", "", VLOOKUP($A3352, 'Student reference sheet'!$A$2:$V$2603,22,FALSE))</f>
        <v/>
      </c>
      <c r="R3352" s="39" t="str">
        <f>IF($A3352 &lt;&gt; "",VLOOKUP($A3352,'Student reference sheet'!$A$2:$V$2329, 5,FALSE), "")</f>
        <v/>
      </c>
      <c r="S3352" s="39" t="str">
        <f>IF($A3352 &lt;&gt; "",VLOOKUP($A3352,'Student reference sheet'!$A$2:$V$2329, 6,FALSE), "")</f>
        <v/>
      </c>
      <c r="T3352" s="30" t="str">
        <f>IF($A3352 = "","",
IF(VLOOKUP($A3352,'Student reference sheet'!$A$2:$V$2329, 10,FALSE) = "Y", "Hispanic",
IF(VLOOKUP($A3352,'Student reference sheet'!$A$2:$V$2329,11,FALSE) &lt;&gt; "",
IF(VLOOKUP($A3352,'Student reference sheet'!$A$2:$V$2329,11,FALSE) = "UNK", "Unknown", VLOOKUP(VALUE(VLOOKUP($A3352,'Student reference sheet'!$A$2:$V$2329,11,FALSE)),'Ethnicity Reference'!$A$2:$B$22,2,FALSE)),
IF(VLOOKUP($A3352,'Student reference sheet'!$A$2:$V$2329,9,FALSE) &lt;&gt; "", VLOOKUP(VALUE(VLOOKUP($A3352,'Student reference sheet'!$A$2:$V$2329,9,FALSE)),'Ethnicity Reference'!$A$2:$B$22,2,FALSE),"Unknown"))))</f>
        <v/>
      </c>
      <c r="U3352" s="35"/>
    </row>
    <row r="3353" spans="1:21" ht="15.75">
      <c r="A3353" s="47"/>
      <c r="B3353" s="33"/>
      <c r="C3353" s="39" t="str">
        <f>IF($A3353 &lt;&gt; "",VLOOKUP($A3353,'Student reference sheet'!$A$2:$V$2329, 3,FALSE), "")</f>
        <v/>
      </c>
      <c r="D3353" s="39" t="str">
        <f>IF($A3353 &lt;&gt; "",VLOOKUP($A3353,'Student reference sheet'!$A$2:$V$2329, 2,FALSE), "")</f>
        <v/>
      </c>
      <c r="E3353" s="35"/>
      <c r="F3353" s="34"/>
      <c r="G3353" s="40" t="str">
        <f t="shared" ca="1" si="159"/>
        <v/>
      </c>
      <c r="H3353" s="40" t="str">
        <f t="shared" ca="1" si="160"/>
        <v/>
      </c>
      <c r="I3353" s="36" t="str">
        <f>IF($A3353 = "", "",
IF(COUNTIF(MINIMUM_DAY_DATES[], Attendance!J3353) &gt; 0, VLOOKUP(Attendance!$G3353,MINIMUM_DAY_PERIOD_SCHEDULE[], 2,TRUE),
IF(COUNTIF(RALLY_DATES[], Attendance!J3353) &gt; 0, VLOOKUP(Attendance!$G3353,RALLY_PERIOD_SCHEDULE[], 2,TRUE),
IF(WEEKDAY(Attendance!$J3353) = 2,
       IF(COUNTIF(FINALS_WEEK_MONDAY_DATE[],Attendance!$J3353) &gt; 0, VLOOKUP(Attendance!$G3353,FINALS_WEEK_MONDAY_PERIOD_SCHEDULE[],2,TRUE),
       VLOOKUP(Attendance!$G3353,REGULAR_WEEK_SCHEDULE[],6,TRUE)),
IF(WEEKDAY($J3353) = 3,
       IF(COUNTIF(FINALS_WEEK_TUESDAY_DATE[],Attendance!$J3353) &gt; 0, VLOOKUP(Attendance!$G3353,FINALS_WEEK_TUESDAY_PERIOD_SCHEDULE[],2,TRUE),
       VLOOKUP(Attendance!$G3353,REGULAR_WEEK_SCHEDULE[[Tuesday]:[Period]],5,TRUE)),
IF(WEEKDAY(Attendance!$J3353) = 4,
        IF(COUNTIF(BLOCK_WEDNESDAY_DATES[],Attendance!$J3353) &gt; 0, VLOOKUP(Attendance!$G3353,BLOCK_WEDNESDAY_PERIOD_SCHEDULE[],2,TRUE),
        IF(COUNTIF(FINALS_WEEK_WEDNESDAY_DATE[],Attendance!$J3353) &gt; 0, VLOOKUP(Attendance!$G3353,FINALS_WEEK_WEDNESDAY_PERIOD_SCHEDULE[],2,TRUE),
       VLOOKUP(Attendance!$G3353,REGULAR_WEEK_SCHEDULE[[Wednesday]:[Period]],4,TRUE))),
IF(WEEKDAY($J3353) = 5,
       IF(COUNTIF(BLOCK_THURSDAY_DATES[],Attendance!$J3353) &gt; 0, VLOOKUP(Attendance!$G3353,BLOCK_THURSDAY_PERIOD_SCHEDULE[],2,TRUE),
       IF(COUNTIF(FINALS_WEEK_THURSDAY_DATE[],Attendance!$J3353) &gt; 0, VLOOKUP(Attendance!$G3353,FINALS_WEEK_THURSDAY_PERIOD_SCHEDULE[],2,TRUE),
       VLOOKUP(Attendance!$G3353,REGULAR_WEEK_SCHEDULE[[Thursday]:[Period]],3,TRUE))),
IF(WEEKDAY(Attendance!$J3353) = 6,
       IF(COUNTIF(FINALS_WEEK_FRIDAY_DATE[],Attendance!$J3353) &gt; 0, VLOOKUP(Attendance!$G3353,FINALS_WEEK_FRIDAY_PERIOD_SCHEDULE[],2,TRUE),
       VLOOKUP(Attendance!$G3353,REGULAR_WEEK_SCHEDULE[[Friday]:[Period]],2,TRUE))))))))))</f>
        <v/>
      </c>
      <c r="J3353" s="41" t="str">
        <f t="shared" ca="1" si="161"/>
        <v/>
      </c>
      <c r="K3353" s="41" t="str">
        <f>IF($A3353 &lt;&gt; "",VLOOKUP($A3353,'Student reference sheet'!$A$2:$V$2329, 7,FALSE), "")</f>
        <v/>
      </c>
      <c r="L3353" s="30" t="str">
        <f>IF($A3353 ="", "", VLOOKUP($A3353, 'Student reference sheet'!$A$2:$Z$2603,23,FALSE))</f>
        <v/>
      </c>
      <c r="M3353" s="30" t="str">
        <f>IF($A3353 ="", "", VLOOKUP($A3353, 'Student reference sheet'!$A$2:$Z$2603,24,FALSE))</f>
        <v/>
      </c>
      <c r="N3353" s="30" t="str">
        <f>IF($A3353 ="", "", VLOOKUP($A3353, 'Student reference sheet'!$A$2:$Z$2603,26,FALSE))</f>
        <v/>
      </c>
      <c r="O3353" s="30" t="str">
        <f>IF($A3353 ="", "", VLOOKUP($A3353, 'Student reference sheet'!$A$2:$Z$2603,25,FALSE))</f>
        <v/>
      </c>
      <c r="P3353" s="39" t="str">
        <f>IF($A3353 = "", "", IF(OR(VLOOKUP($A3353,'Student reference sheet'!$A$2:$V$2400,8,FALSE) = "R",  VLOOKUP($A3353,'Student reference sheet'!$A$2:$V$2400,8,FALSE) = "L"), "X", ""))</f>
        <v/>
      </c>
      <c r="Q3353" s="39" t="str">
        <f>IF($A3353 ="", "", VLOOKUP($A3353, 'Student reference sheet'!$A$2:$V$2603,22,FALSE))</f>
        <v/>
      </c>
      <c r="R3353" s="39" t="str">
        <f>IF($A3353 &lt;&gt; "",VLOOKUP($A3353,'Student reference sheet'!$A$2:$V$2329, 5,FALSE), "")</f>
        <v/>
      </c>
      <c r="S3353" s="39" t="str">
        <f>IF($A3353 &lt;&gt; "",VLOOKUP($A3353,'Student reference sheet'!$A$2:$V$2329, 6,FALSE), "")</f>
        <v/>
      </c>
      <c r="T3353" s="30" t="str">
        <f>IF($A3353 = "","",
IF(VLOOKUP($A3353,'Student reference sheet'!$A$2:$V$2329, 10,FALSE) = "Y", "Hispanic",
IF(VLOOKUP($A3353,'Student reference sheet'!$A$2:$V$2329,11,FALSE) &lt;&gt; "",
IF(VLOOKUP($A3353,'Student reference sheet'!$A$2:$V$2329,11,FALSE) = "UNK", "Unknown", VLOOKUP(VALUE(VLOOKUP($A3353,'Student reference sheet'!$A$2:$V$2329,11,FALSE)),'Ethnicity Reference'!$A$2:$B$22,2,FALSE)),
IF(VLOOKUP($A3353,'Student reference sheet'!$A$2:$V$2329,9,FALSE) &lt;&gt; "", VLOOKUP(VALUE(VLOOKUP($A3353,'Student reference sheet'!$A$2:$V$2329,9,FALSE)),'Ethnicity Reference'!$A$2:$B$22,2,FALSE),"Unknown"))))</f>
        <v/>
      </c>
      <c r="U3353" s="35"/>
    </row>
    <row r="3354" spans="1:21" ht="15.75">
      <c r="A3354" s="47"/>
      <c r="B3354" s="33"/>
      <c r="C3354" s="39" t="str">
        <f>IF($A3354 &lt;&gt; "",VLOOKUP($A3354,'Student reference sheet'!$A$2:$V$2329, 3,FALSE), "")</f>
        <v/>
      </c>
      <c r="D3354" s="39" t="str">
        <f>IF($A3354 &lt;&gt; "",VLOOKUP($A3354,'Student reference sheet'!$A$2:$V$2329, 2,FALSE), "")</f>
        <v/>
      </c>
      <c r="E3354" s="35"/>
      <c r="F3354" s="34"/>
      <c r="G3354" s="40" t="str">
        <f t="shared" ca="1" si="159"/>
        <v/>
      </c>
      <c r="H3354" s="40" t="str">
        <f t="shared" ca="1" si="160"/>
        <v/>
      </c>
      <c r="I3354" s="36" t="str">
        <f>IF($A3354 = "", "",
IF(COUNTIF(MINIMUM_DAY_DATES[], Attendance!J3354) &gt; 0, VLOOKUP(Attendance!$G3354,MINIMUM_DAY_PERIOD_SCHEDULE[], 2,TRUE),
IF(COUNTIF(RALLY_DATES[], Attendance!J3354) &gt; 0, VLOOKUP(Attendance!$G3354,RALLY_PERIOD_SCHEDULE[], 2,TRUE),
IF(WEEKDAY(Attendance!$J3354) = 2,
       IF(COUNTIF(FINALS_WEEK_MONDAY_DATE[],Attendance!$J3354) &gt; 0, VLOOKUP(Attendance!$G3354,FINALS_WEEK_MONDAY_PERIOD_SCHEDULE[],2,TRUE),
       VLOOKUP(Attendance!$G3354,REGULAR_WEEK_SCHEDULE[],6,TRUE)),
IF(WEEKDAY($J3354) = 3,
       IF(COUNTIF(FINALS_WEEK_TUESDAY_DATE[],Attendance!$J3354) &gt; 0, VLOOKUP(Attendance!$G3354,FINALS_WEEK_TUESDAY_PERIOD_SCHEDULE[],2,TRUE),
       VLOOKUP(Attendance!$G3354,REGULAR_WEEK_SCHEDULE[[Tuesday]:[Period]],5,TRUE)),
IF(WEEKDAY(Attendance!$J3354) = 4,
        IF(COUNTIF(BLOCK_WEDNESDAY_DATES[],Attendance!$J3354) &gt; 0, VLOOKUP(Attendance!$G3354,BLOCK_WEDNESDAY_PERIOD_SCHEDULE[],2,TRUE),
        IF(COUNTIF(FINALS_WEEK_WEDNESDAY_DATE[],Attendance!$J3354) &gt; 0, VLOOKUP(Attendance!$G3354,FINALS_WEEK_WEDNESDAY_PERIOD_SCHEDULE[],2,TRUE),
       VLOOKUP(Attendance!$G3354,REGULAR_WEEK_SCHEDULE[[Wednesday]:[Period]],4,TRUE))),
IF(WEEKDAY($J3354) = 5,
       IF(COUNTIF(BLOCK_THURSDAY_DATES[],Attendance!$J3354) &gt; 0, VLOOKUP(Attendance!$G3354,BLOCK_THURSDAY_PERIOD_SCHEDULE[],2,TRUE),
       IF(COUNTIF(FINALS_WEEK_THURSDAY_DATE[],Attendance!$J3354) &gt; 0, VLOOKUP(Attendance!$G3354,FINALS_WEEK_THURSDAY_PERIOD_SCHEDULE[],2,TRUE),
       VLOOKUP(Attendance!$G3354,REGULAR_WEEK_SCHEDULE[[Thursday]:[Period]],3,TRUE))),
IF(WEEKDAY(Attendance!$J3354) = 6,
       IF(COUNTIF(FINALS_WEEK_FRIDAY_DATE[],Attendance!$J3354) &gt; 0, VLOOKUP(Attendance!$G3354,FINALS_WEEK_FRIDAY_PERIOD_SCHEDULE[],2,TRUE),
       VLOOKUP(Attendance!$G3354,REGULAR_WEEK_SCHEDULE[[Friday]:[Period]],2,TRUE))))))))))</f>
        <v/>
      </c>
      <c r="J3354" s="41" t="str">
        <f t="shared" ca="1" si="161"/>
        <v/>
      </c>
      <c r="K3354" s="41" t="str">
        <f>IF($A3354 &lt;&gt; "",VLOOKUP($A3354,'Student reference sheet'!$A$2:$V$2329, 7,FALSE), "")</f>
        <v/>
      </c>
      <c r="L3354" s="30" t="str">
        <f>IF($A3354 ="", "", VLOOKUP($A3354, 'Student reference sheet'!$A$2:$Z$2603,23,FALSE))</f>
        <v/>
      </c>
      <c r="M3354" s="30" t="str">
        <f>IF($A3354 ="", "", VLOOKUP($A3354, 'Student reference sheet'!$A$2:$Z$2603,24,FALSE))</f>
        <v/>
      </c>
      <c r="N3354" s="30" t="str">
        <f>IF($A3354 ="", "", VLOOKUP($A3354, 'Student reference sheet'!$A$2:$Z$2603,26,FALSE))</f>
        <v/>
      </c>
      <c r="O3354" s="30" t="str">
        <f>IF($A3354 ="", "", VLOOKUP($A3354, 'Student reference sheet'!$A$2:$Z$2603,25,FALSE))</f>
        <v/>
      </c>
      <c r="P3354" s="39" t="str">
        <f>IF($A3354 = "", "", IF(OR(VLOOKUP($A3354,'Student reference sheet'!$A$2:$V$2400,8,FALSE) = "R",  VLOOKUP($A3354,'Student reference sheet'!$A$2:$V$2400,8,FALSE) = "L"), "X", ""))</f>
        <v/>
      </c>
      <c r="Q3354" s="39" t="str">
        <f>IF($A3354 ="", "", VLOOKUP($A3354, 'Student reference sheet'!$A$2:$V$2603,22,FALSE))</f>
        <v/>
      </c>
      <c r="R3354" s="39" t="str">
        <f>IF($A3354 &lt;&gt; "",VLOOKUP($A3354,'Student reference sheet'!$A$2:$V$2329, 5,FALSE), "")</f>
        <v/>
      </c>
      <c r="S3354" s="39" t="str">
        <f>IF($A3354 &lt;&gt; "",VLOOKUP($A3354,'Student reference sheet'!$A$2:$V$2329, 6,FALSE), "")</f>
        <v/>
      </c>
      <c r="T3354" s="30" t="str">
        <f>IF($A3354 = "","",
IF(VLOOKUP($A3354,'Student reference sheet'!$A$2:$V$2329, 10,FALSE) = "Y", "Hispanic",
IF(VLOOKUP($A3354,'Student reference sheet'!$A$2:$V$2329,11,FALSE) &lt;&gt; "",
IF(VLOOKUP($A3354,'Student reference sheet'!$A$2:$V$2329,11,FALSE) = "UNK", "Unknown", VLOOKUP(VALUE(VLOOKUP($A3354,'Student reference sheet'!$A$2:$V$2329,11,FALSE)),'Ethnicity Reference'!$A$2:$B$22,2,FALSE)),
IF(VLOOKUP($A3354,'Student reference sheet'!$A$2:$V$2329,9,FALSE) &lt;&gt; "", VLOOKUP(VALUE(VLOOKUP($A3354,'Student reference sheet'!$A$2:$V$2329,9,FALSE)),'Ethnicity Reference'!$A$2:$B$22,2,FALSE),"Unknown"))))</f>
        <v/>
      </c>
      <c r="U3354" s="35"/>
    </row>
    <row r="3355" spans="1:21" ht="15.75">
      <c r="A3355" s="47"/>
      <c r="B3355" s="33"/>
      <c r="C3355" s="39" t="str">
        <f>IF($A3355 &lt;&gt; "",VLOOKUP($A3355,'Student reference sheet'!$A$2:$V$2329, 3,FALSE), "")</f>
        <v/>
      </c>
      <c r="D3355" s="39" t="str">
        <f>IF($A3355 &lt;&gt; "",VLOOKUP($A3355,'Student reference sheet'!$A$2:$V$2329, 2,FALSE), "")</f>
        <v/>
      </c>
      <c r="E3355" s="35"/>
      <c r="F3355" s="34"/>
      <c r="G3355" s="40" t="str">
        <f t="shared" ca="1" si="159"/>
        <v/>
      </c>
      <c r="H3355" s="40" t="str">
        <f t="shared" ca="1" si="160"/>
        <v/>
      </c>
      <c r="I3355" s="36" t="str">
        <f>IF($A3355 = "", "",
IF(COUNTIF(MINIMUM_DAY_DATES[], Attendance!J3355) &gt; 0, VLOOKUP(Attendance!$G3355,MINIMUM_DAY_PERIOD_SCHEDULE[], 2,TRUE),
IF(COUNTIF(RALLY_DATES[], Attendance!J3355) &gt; 0, VLOOKUP(Attendance!$G3355,RALLY_PERIOD_SCHEDULE[], 2,TRUE),
IF(WEEKDAY(Attendance!$J3355) = 2,
       IF(COUNTIF(FINALS_WEEK_MONDAY_DATE[],Attendance!$J3355) &gt; 0, VLOOKUP(Attendance!$G3355,FINALS_WEEK_MONDAY_PERIOD_SCHEDULE[],2,TRUE),
       VLOOKUP(Attendance!$G3355,REGULAR_WEEK_SCHEDULE[],6,TRUE)),
IF(WEEKDAY($J3355) = 3,
       IF(COUNTIF(FINALS_WEEK_TUESDAY_DATE[],Attendance!$J3355) &gt; 0, VLOOKUP(Attendance!$G3355,FINALS_WEEK_TUESDAY_PERIOD_SCHEDULE[],2,TRUE),
       VLOOKUP(Attendance!$G3355,REGULAR_WEEK_SCHEDULE[[Tuesday]:[Period]],5,TRUE)),
IF(WEEKDAY(Attendance!$J3355) = 4,
        IF(COUNTIF(BLOCK_WEDNESDAY_DATES[],Attendance!$J3355) &gt; 0, VLOOKUP(Attendance!$G3355,BLOCK_WEDNESDAY_PERIOD_SCHEDULE[],2,TRUE),
        IF(COUNTIF(FINALS_WEEK_WEDNESDAY_DATE[],Attendance!$J3355) &gt; 0, VLOOKUP(Attendance!$G3355,FINALS_WEEK_WEDNESDAY_PERIOD_SCHEDULE[],2,TRUE),
       VLOOKUP(Attendance!$G3355,REGULAR_WEEK_SCHEDULE[[Wednesday]:[Period]],4,TRUE))),
IF(WEEKDAY($J3355) = 5,
       IF(COUNTIF(BLOCK_THURSDAY_DATES[],Attendance!$J3355) &gt; 0, VLOOKUP(Attendance!$G3355,BLOCK_THURSDAY_PERIOD_SCHEDULE[],2,TRUE),
       IF(COUNTIF(FINALS_WEEK_THURSDAY_DATE[],Attendance!$J3355) &gt; 0, VLOOKUP(Attendance!$G3355,FINALS_WEEK_THURSDAY_PERIOD_SCHEDULE[],2,TRUE),
       VLOOKUP(Attendance!$G3355,REGULAR_WEEK_SCHEDULE[[Thursday]:[Period]],3,TRUE))),
IF(WEEKDAY(Attendance!$J3355) = 6,
       IF(COUNTIF(FINALS_WEEK_FRIDAY_DATE[],Attendance!$J3355) &gt; 0, VLOOKUP(Attendance!$G3355,FINALS_WEEK_FRIDAY_PERIOD_SCHEDULE[],2,TRUE),
       VLOOKUP(Attendance!$G3355,REGULAR_WEEK_SCHEDULE[[Friday]:[Period]],2,TRUE))))))))))</f>
        <v/>
      </c>
      <c r="J3355" s="41" t="str">
        <f t="shared" ca="1" si="161"/>
        <v/>
      </c>
      <c r="K3355" s="41" t="str">
        <f>IF($A3355 &lt;&gt; "",VLOOKUP($A3355,'Student reference sheet'!$A$2:$V$2329, 7,FALSE), "")</f>
        <v/>
      </c>
      <c r="L3355" s="30" t="str">
        <f>IF($A3355 ="", "", VLOOKUP($A3355, 'Student reference sheet'!$A$2:$Z$2603,23,FALSE))</f>
        <v/>
      </c>
      <c r="M3355" s="30" t="str">
        <f>IF($A3355 ="", "", VLOOKUP($A3355, 'Student reference sheet'!$A$2:$Z$2603,24,FALSE))</f>
        <v/>
      </c>
      <c r="N3355" s="30" t="str">
        <f>IF($A3355 ="", "", VLOOKUP($A3355, 'Student reference sheet'!$A$2:$Z$2603,26,FALSE))</f>
        <v/>
      </c>
      <c r="O3355" s="30" t="str">
        <f>IF($A3355 ="", "", VLOOKUP($A3355, 'Student reference sheet'!$A$2:$Z$2603,25,FALSE))</f>
        <v/>
      </c>
      <c r="P3355" s="39" t="str">
        <f>IF($A3355 = "", "", IF(OR(VLOOKUP($A3355,'Student reference sheet'!$A$2:$V$2400,8,FALSE) = "R",  VLOOKUP($A3355,'Student reference sheet'!$A$2:$V$2400,8,FALSE) = "L"), "X", ""))</f>
        <v/>
      </c>
      <c r="Q3355" s="39" t="str">
        <f>IF($A3355 ="", "", VLOOKUP($A3355, 'Student reference sheet'!$A$2:$V$2603,22,FALSE))</f>
        <v/>
      </c>
      <c r="R3355" s="39" t="str">
        <f>IF($A3355 &lt;&gt; "",VLOOKUP($A3355,'Student reference sheet'!$A$2:$V$2329, 5,FALSE), "")</f>
        <v/>
      </c>
      <c r="S3355" s="39" t="str">
        <f>IF($A3355 &lt;&gt; "",VLOOKUP($A3355,'Student reference sheet'!$A$2:$V$2329, 6,FALSE), "")</f>
        <v/>
      </c>
      <c r="T3355" s="30" t="str">
        <f>IF($A3355 = "","",
IF(VLOOKUP($A3355,'Student reference sheet'!$A$2:$V$2329, 10,FALSE) = "Y", "Hispanic",
IF(VLOOKUP($A3355,'Student reference sheet'!$A$2:$V$2329,11,FALSE) &lt;&gt; "",
IF(VLOOKUP($A3355,'Student reference sheet'!$A$2:$V$2329,11,FALSE) = "UNK", "Unknown", VLOOKUP(VALUE(VLOOKUP($A3355,'Student reference sheet'!$A$2:$V$2329,11,FALSE)),'Ethnicity Reference'!$A$2:$B$22,2,FALSE)),
IF(VLOOKUP($A3355,'Student reference sheet'!$A$2:$V$2329,9,FALSE) &lt;&gt; "", VLOOKUP(VALUE(VLOOKUP($A3355,'Student reference sheet'!$A$2:$V$2329,9,FALSE)),'Ethnicity Reference'!$A$2:$B$22,2,FALSE),"Unknown"))))</f>
        <v/>
      </c>
      <c r="U3355" s="35"/>
    </row>
    <row r="3356" spans="1:21" ht="15.75">
      <c r="A3356" s="47"/>
      <c r="B3356" s="33"/>
      <c r="C3356" s="39" t="str">
        <f>IF($A3356 &lt;&gt; "",VLOOKUP($A3356,'Student reference sheet'!$A$2:$V$2329, 3,FALSE), "")</f>
        <v/>
      </c>
      <c r="D3356" s="39" t="str">
        <f>IF($A3356 &lt;&gt; "",VLOOKUP($A3356,'Student reference sheet'!$A$2:$V$2329, 2,FALSE), "")</f>
        <v/>
      </c>
      <c r="E3356" s="35"/>
      <c r="F3356" s="34"/>
      <c r="G3356" s="40" t="str">
        <f t="shared" ca="1" si="159"/>
        <v/>
      </c>
      <c r="H3356" s="40" t="str">
        <f t="shared" ca="1" si="160"/>
        <v/>
      </c>
      <c r="I3356" s="36" t="str">
        <f>IF($A3356 = "", "",
IF(COUNTIF(MINIMUM_DAY_DATES[], Attendance!J3356) &gt; 0, VLOOKUP(Attendance!$G3356,MINIMUM_DAY_PERIOD_SCHEDULE[], 2,TRUE),
IF(COUNTIF(RALLY_DATES[], Attendance!J3356) &gt; 0, VLOOKUP(Attendance!$G3356,RALLY_PERIOD_SCHEDULE[], 2,TRUE),
IF(WEEKDAY(Attendance!$J3356) = 2,
       IF(COUNTIF(FINALS_WEEK_MONDAY_DATE[],Attendance!$J3356) &gt; 0, VLOOKUP(Attendance!$G3356,FINALS_WEEK_MONDAY_PERIOD_SCHEDULE[],2,TRUE),
       VLOOKUP(Attendance!$G3356,REGULAR_WEEK_SCHEDULE[],6,TRUE)),
IF(WEEKDAY($J3356) = 3,
       IF(COUNTIF(FINALS_WEEK_TUESDAY_DATE[],Attendance!$J3356) &gt; 0, VLOOKUP(Attendance!$G3356,FINALS_WEEK_TUESDAY_PERIOD_SCHEDULE[],2,TRUE),
       VLOOKUP(Attendance!$G3356,REGULAR_WEEK_SCHEDULE[[Tuesday]:[Period]],5,TRUE)),
IF(WEEKDAY(Attendance!$J3356) = 4,
        IF(COUNTIF(BLOCK_WEDNESDAY_DATES[],Attendance!$J3356) &gt; 0, VLOOKUP(Attendance!$G3356,BLOCK_WEDNESDAY_PERIOD_SCHEDULE[],2,TRUE),
        IF(COUNTIF(FINALS_WEEK_WEDNESDAY_DATE[],Attendance!$J3356) &gt; 0, VLOOKUP(Attendance!$G3356,FINALS_WEEK_WEDNESDAY_PERIOD_SCHEDULE[],2,TRUE),
       VLOOKUP(Attendance!$G3356,REGULAR_WEEK_SCHEDULE[[Wednesday]:[Period]],4,TRUE))),
IF(WEEKDAY($J3356) = 5,
       IF(COUNTIF(BLOCK_THURSDAY_DATES[],Attendance!$J3356) &gt; 0, VLOOKUP(Attendance!$G3356,BLOCK_THURSDAY_PERIOD_SCHEDULE[],2,TRUE),
       IF(COUNTIF(FINALS_WEEK_THURSDAY_DATE[],Attendance!$J3356) &gt; 0, VLOOKUP(Attendance!$G3356,FINALS_WEEK_THURSDAY_PERIOD_SCHEDULE[],2,TRUE),
       VLOOKUP(Attendance!$G3356,REGULAR_WEEK_SCHEDULE[[Thursday]:[Period]],3,TRUE))),
IF(WEEKDAY(Attendance!$J3356) = 6,
       IF(COUNTIF(FINALS_WEEK_FRIDAY_DATE[],Attendance!$J3356) &gt; 0, VLOOKUP(Attendance!$G3356,FINALS_WEEK_FRIDAY_PERIOD_SCHEDULE[],2,TRUE),
       VLOOKUP(Attendance!$G3356,REGULAR_WEEK_SCHEDULE[[Friday]:[Period]],2,TRUE))))))))))</f>
        <v/>
      </c>
      <c r="J3356" s="41" t="str">
        <f t="shared" ca="1" si="161"/>
        <v/>
      </c>
      <c r="K3356" s="41" t="str">
        <f>IF($A3356 &lt;&gt; "",VLOOKUP($A3356,'Student reference sheet'!$A$2:$V$2329, 7,FALSE), "")</f>
        <v/>
      </c>
      <c r="L3356" s="30" t="str">
        <f>IF($A3356 ="", "", VLOOKUP($A3356, 'Student reference sheet'!$A$2:$Z$2603,23,FALSE))</f>
        <v/>
      </c>
      <c r="M3356" s="30" t="str">
        <f>IF($A3356 ="", "", VLOOKUP($A3356, 'Student reference sheet'!$A$2:$Z$2603,24,FALSE))</f>
        <v/>
      </c>
      <c r="N3356" s="30" t="str">
        <f>IF($A3356 ="", "", VLOOKUP($A3356, 'Student reference sheet'!$A$2:$Z$2603,26,FALSE))</f>
        <v/>
      </c>
      <c r="O3356" s="30" t="str">
        <f>IF($A3356 ="", "", VLOOKUP($A3356, 'Student reference sheet'!$A$2:$Z$2603,25,FALSE))</f>
        <v/>
      </c>
      <c r="P3356" s="39" t="str">
        <f>IF($A3356 = "", "", IF(OR(VLOOKUP($A3356,'Student reference sheet'!$A$2:$V$2400,8,FALSE) = "R",  VLOOKUP($A3356,'Student reference sheet'!$A$2:$V$2400,8,FALSE) = "L"), "X", ""))</f>
        <v/>
      </c>
      <c r="Q3356" s="39" t="str">
        <f>IF($A3356 ="", "", VLOOKUP($A3356, 'Student reference sheet'!$A$2:$V$2603,22,FALSE))</f>
        <v/>
      </c>
      <c r="R3356" s="39" t="str">
        <f>IF($A3356 &lt;&gt; "",VLOOKUP($A3356,'Student reference sheet'!$A$2:$V$2329, 5,FALSE), "")</f>
        <v/>
      </c>
      <c r="S3356" s="39" t="str">
        <f>IF($A3356 &lt;&gt; "",VLOOKUP($A3356,'Student reference sheet'!$A$2:$V$2329, 6,FALSE), "")</f>
        <v/>
      </c>
      <c r="T3356" s="30" t="str">
        <f>IF($A3356 = "","",
IF(VLOOKUP($A3356,'Student reference sheet'!$A$2:$V$2329, 10,FALSE) = "Y", "Hispanic",
IF(VLOOKUP($A3356,'Student reference sheet'!$A$2:$V$2329,11,FALSE) &lt;&gt; "",
IF(VLOOKUP($A3356,'Student reference sheet'!$A$2:$V$2329,11,FALSE) = "UNK", "Unknown", VLOOKUP(VALUE(VLOOKUP($A3356,'Student reference sheet'!$A$2:$V$2329,11,FALSE)),'Ethnicity Reference'!$A$2:$B$22,2,FALSE)),
IF(VLOOKUP($A3356,'Student reference sheet'!$A$2:$V$2329,9,FALSE) &lt;&gt; "", VLOOKUP(VALUE(VLOOKUP($A3356,'Student reference sheet'!$A$2:$V$2329,9,FALSE)),'Ethnicity Reference'!$A$2:$B$22,2,FALSE),"Unknown"))))</f>
        <v/>
      </c>
      <c r="U3356" s="35"/>
    </row>
    <row r="3357" spans="1:21" ht="15.75">
      <c r="A3357" s="47"/>
      <c r="B3357" s="33"/>
      <c r="C3357" s="39" t="str">
        <f>IF($A3357 &lt;&gt; "",VLOOKUP($A3357,'Student reference sheet'!$A$2:$V$2329, 3,FALSE), "")</f>
        <v/>
      </c>
      <c r="D3357" s="39" t="str">
        <f>IF($A3357 &lt;&gt; "",VLOOKUP($A3357,'Student reference sheet'!$A$2:$V$2329, 2,FALSE), "")</f>
        <v/>
      </c>
      <c r="E3357" s="35"/>
      <c r="F3357" s="34"/>
      <c r="G3357" s="40" t="str">
        <f t="shared" ca="1" si="159"/>
        <v/>
      </c>
      <c r="H3357" s="40" t="str">
        <f t="shared" ca="1" si="160"/>
        <v/>
      </c>
      <c r="I3357" s="36" t="str">
        <f>IF($A3357 = "", "",
IF(COUNTIF(MINIMUM_DAY_DATES[], Attendance!J3357) &gt; 0, VLOOKUP(Attendance!$G3357,MINIMUM_DAY_PERIOD_SCHEDULE[], 2,TRUE),
IF(COUNTIF(RALLY_DATES[], Attendance!J3357) &gt; 0, VLOOKUP(Attendance!$G3357,RALLY_PERIOD_SCHEDULE[], 2,TRUE),
IF(WEEKDAY(Attendance!$J3357) = 2,
       IF(COUNTIF(FINALS_WEEK_MONDAY_DATE[],Attendance!$J3357) &gt; 0, VLOOKUP(Attendance!$G3357,FINALS_WEEK_MONDAY_PERIOD_SCHEDULE[],2,TRUE),
       VLOOKUP(Attendance!$G3357,REGULAR_WEEK_SCHEDULE[],6,TRUE)),
IF(WEEKDAY($J3357) = 3,
       IF(COUNTIF(FINALS_WEEK_TUESDAY_DATE[],Attendance!$J3357) &gt; 0, VLOOKUP(Attendance!$G3357,FINALS_WEEK_TUESDAY_PERIOD_SCHEDULE[],2,TRUE),
       VLOOKUP(Attendance!$G3357,REGULAR_WEEK_SCHEDULE[[Tuesday]:[Period]],5,TRUE)),
IF(WEEKDAY(Attendance!$J3357) = 4,
        IF(COUNTIF(BLOCK_WEDNESDAY_DATES[],Attendance!$J3357) &gt; 0, VLOOKUP(Attendance!$G3357,BLOCK_WEDNESDAY_PERIOD_SCHEDULE[],2,TRUE),
        IF(COUNTIF(FINALS_WEEK_WEDNESDAY_DATE[],Attendance!$J3357) &gt; 0, VLOOKUP(Attendance!$G3357,FINALS_WEEK_WEDNESDAY_PERIOD_SCHEDULE[],2,TRUE),
       VLOOKUP(Attendance!$G3357,REGULAR_WEEK_SCHEDULE[[Wednesday]:[Period]],4,TRUE))),
IF(WEEKDAY($J3357) = 5,
       IF(COUNTIF(BLOCK_THURSDAY_DATES[],Attendance!$J3357) &gt; 0, VLOOKUP(Attendance!$G3357,BLOCK_THURSDAY_PERIOD_SCHEDULE[],2,TRUE),
       IF(COUNTIF(FINALS_WEEK_THURSDAY_DATE[],Attendance!$J3357) &gt; 0, VLOOKUP(Attendance!$G3357,FINALS_WEEK_THURSDAY_PERIOD_SCHEDULE[],2,TRUE),
       VLOOKUP(Attendance!$G3357,REGULAR_WEEK_SCHEDULE[[Thursday]:[Period]],3,TRUE))),
IF(WEEKDAY(Attendance!$J3357) = 6,
       IF(COUNTIF(FINALS_WEEK_FRIDAY_DATE[],Attendance!$J3357) &gt; 0, VLOOKUP(Attendance!$G3357,FINALS_WEEK_FRIDAY_PERIOD_SCHEDULE[],2,TRUE),
       VLOOKUP(Attendance!$G3357,REGULAR_WEEK_SCHEDULE[[Friday]:[Period]],2,TRUE))))))))))</f>
        <v/>
      </c>
      <c r="J3357" s="41" t="str">
        <f t="shared" ca="1" si="161"/>
        <v/>
      </c>
      <c r="K3357" s="41" t="str">
        <f>IF($A3357 &lt;&gt; "",VLOOKUP($A3357,'Student reference sheet'!$A$2:$V$2329, 7,FALSE), "")</f>
        <v/>
      </c>
      <c r="L3357" s="30" t="str">
        <f>IF($A3357 ="", "", VLOOKUP($A3357, 'Student reference sheet'!$A$2:$Z$2603,23,FALSE))</f>
        <v/>
      </c>
      <c r="M3357" s="30" t="str">
        <f>IF($A3357 ="", "", VLOOKUP($A3357, 'Student reference sheet'!$A$2:$Z$2603,24,FALSE))</f>
        <v/>
      </c>
      <c r="N3357" s="30" t="str">
        <f>IF($A3357 ="", "", VLOOKUP($A3357, 'Student reference sheet'!$A$2:$Z$2603,26,FALSE))</f>
        <v/>
      </c>
      <c r="O3357" s="30" t="str">
        <f>IF($A3357 ="", "", VLOOKUP($A3357, 'Student reference sheet'!$A$2:$Z$2603,25,FALSE))</f>
        <v/>
      </c>
      <c r="P3357" s="39" t="str">
        <f>IF($A3357 = "", "", IF(OR(VLOOKUP($A3357,'Student reference sheet'!$A$2:$V$2400,8,FALSE) = "R",  VLOOKUP($A3357,'Student reference sheet'!$A$2:$V$2400,8,FALSE) = "L"), "X", ""))</f>
        <v/>
      </c>
      <c r="Q3357" s="39" t="str">
        <f>IF($A3357 ="", "", VLOOKUP($A3357, 'Student reference sheet'!$A$2:$V$2603,22,FALSE))</f>
        <v/>
      </c>
      <c r="R3357" s="39" t="str">
        <f>IF($A3357 &lt;&gt; "",VLOOKUP($A3357,'Student reference sheet'!$A$2:$V$2329, 5,FALSE), "")</f>
        <v/>
      </c>
      <c r="S3357" s="39" t="str">
        <f>IF($A3357 &lt;&gt; "",VLOOKUP($A3357,'Student reference sheet'!$A$2:$V$2329, 6,FALSE), "")</f>
        <v/>
      </c>
      <c r="T3357" s="30" t="str">
        <f>IF($A3357 = "","",
IF(VLOOKUP($A3357,'Student reference sheet'!$A$2:$V$2329, 10,FALSE) = "Y", "Hispanic",
IF(VLOOKUP($A3357,'Student reference sheet'!$A$2:$V$2329,11,FALSE) &lt;&gt; "",
IF(VLOOKUP($A3357,'Student reference sheet'!$A$2:$V$2329,11,FALSE) = "UNK", "Unknown", VLOOKUP(VALUE(VLOOKUP($A3357,'Student reference sheet'!$A$2:$V$2329,11,FALSE)),'Ethnicity Reference'!$A$2:$B$22,2,FALSE)),
IF(VLOOKUP($A3357,'Student reference sheet'!$A$2:$V$2329,9,FALSE) &lt;&gt; "", VLOOKUP(VALUE(VLOOKUP($A3357,'Student reference sheet'!$A$2:$V$2329,9,FALSE)),'Ethnicity Reference'!$A$2:$B$22,2,FALSE),"Unknown"))))</f>
        <v/>
      </c>
      <c r="U3357" s="35"/>
    </row>
    <row r="3358" spans="1:21" ht="15.75">
      <c r="A3358" s="47"/>
      <c r="B3358" s="33"/>
      <c r="C3358" s="39" t="str">
        <f>IF($A3358 &lt;&gt; "",VLOOKUP($A3358,'Student reference sheet'!$A$2:$V$2329, 3,FALSE), "")</f>
        <v/>
      </c>
      <c r="D3358" s="39" t="str">
        <f>IF($A3358 &lt;&gt; "",VLOOKUP($A3358,'Student reference sheet'!$A$2:$V$2329, 2,FALSE), "")</f>
        <v/>
      </c>
      <c r="E3358" s="35"/>
      <c r="F3358" s="34"/>
      <c r="G3358" s="40" t="str">
        <f t="shared" ca="1" si="159"/>
        <v/>
      </c>
      <c r="H3358" s="40" t="str">
        <f t="shared" ca="1" si="160"/>
        <v/>
      </c>
      <c r="I3358" s="36" t="str">
        <f>IF($A3358 = "", "",
IF(COUNTIF(MINIMUM_DAY_DATES[], Attendance!J3358) &gt; 0, VLOOKUP(Attendance!$G3358,MINIMUM_DAY_PERIOD_SCHEDULE[], 2,TRUE),
IF(COUNTIF(RALLY_DATES[], Attendance!J3358) &gt; 0, VLOOKUP(Attendance!$G3358,RALLY_PERIOD_SCHEDULE[], 2,TRUE),
IF(WEEKDAY(Attendance!$J3358) = 2,
       IF(COUNTIF(FINALS_WEEK_MONDAY_DATE[],Attendance!$J3358) &gt; 0, VLOOKUP(Attendance!$G3358,FINALS_WEEK_MONDAY_PERIOD_SCHEDULE[],2,TRUE),
       VLOOKUP(Attendance!$G3358,REGULAR_WEEK_SCHEDULE[],6,TRUE)),
IF(WEEKDAY($J3358) = 3,
       IF(COUNTIF(FINALS_WEEK_TUESDAY_DATE[],Attendance!$J3358) &gt; 0, VLOOKUP(Attendance!$G3358,FINALS_WEEK_TUESDAY_PERIOD_SCHEDULE[],2,TRUE),
       VLOOKUP(Attendance!$G3358,REGULAR_WEEK_SCHEDULE[[Tuesday]:[Period]],5,TRUE)),
IF(WEEKDAY(Attendance!$J3358) = 4,
        IF(COUNTIF(BLOCK_WEDNESDAY_DATES[],Attendance!$J3358) &gt; 0, VLOOKUP(Attendance!$G3358,BLOCK_WEDNESDAY_PERIOD_SCHEDULE[],2,TRUE),
        IF(COUNTIF(FINALS_WEEK_WEDNESDAY_DATE[],Attendance!$J3358) &gt; 0, VLOOKUP(Attendance!$G3358,FINALS_WEEK_WEDNESDAY_PERIOD_SCHEDULE[],2,TRUE),
       VLOOKUP(Attendance!$G3358,REGULAR_WEEK_SCHEDULE[[Wednesday]:[Period]],4,TRUE))),
IF(WEEKDAY($J3358) = 5,
       IF(COUNTIF(BLOCK_THURSDAY_DATES[],Attendance!$J3358) &gt; 0, VLOOKUP(Attendance!$G3358,BLOCK_THURSDAY_PERIOD_SCHEDULE[],2,TRUE),
       IF(COUNTIF(FINALS_WEEK_THURSDAY_DATE[],Attendance!$J3358) &gt; 0, VLOOKUP(Attendance!$G3358,FINALS_WEEK_THURSDAY_PERIOD_SCHEDULE[],2,TRUE),
       VLOOKUP(Attendance!$G3358,REGULAR_WEEK_SCHEDULE[[Thursday]:[Period]],3,TRUE))),
IF(WEEKDAY(Attendance!$J3358) = 6,
       IF(COUNTIF(FINALS_WEEK_FRIDAY_DATE[],Attendance!$J3358) &gt; 0, VLOOKUP(Attendance!$G3358,FINALS_WEEK_FRIDAY_PERIOD_SCHEDULE[],2,TRUE),
       VLOOKUP(Attendance!$G3358,REGULAR_WEEK_SCHEDULE[[Friday]:[Period]],2,TRUE))))))))))</f>
        <v/>
      </c>
      <c r="J3358" s="41" t="str">
        <f t="shared" ca="1" si="161"/>
        <v/>
      </c>
      <c r="K3358" s="41" t="str">
        <f>IF($A3358 &lt;&gt; "",VLOOKUP($A3358,'Student reference sheet'!$A$2:$V$2329, 7,FALSE), "")</f>
        <v/>
      </c>
      <c r="L3358" s="30" t="str">
        <f>IF($A3358 ="", "", VLOOKUP($A3358, 'Student reference sheet'!$A$2:$Z$2603,23,FALSE))</f>
        <v/>
      </c>
      <c r="M3358" s="30" t="str">
        <f>IF($A3358 ="", "", VLOOKUP($A3358, 'Student reference sheet'!$A$2:$Z$2603,24,FALSE))</f>
        <v/>
      </c>
      <c r="N3358" s="30" t="str">
        <f>IF($A3358 ="", "", VLOOKUP($A3358, 'Student reference sheet'!$A$2:$Z$2603,26,FALSE))</f>
        <v/>
      </c>
      <c r="O3358" s="30" t="str">
        <f>IF($A3358 ="", "", VLOOKUP($A3358, 'Student reference sheet'!$A$2:$Z$2603,25,FALSE))</f>
        <v/>
      </c>
      <c r="P3358" s="39" t="str">
        <f>IF($A3358 = "", "", IF(OR(VLOOKUP($A3358,'Student reference sheet'!$A$2:$V$2400,8,FALSE) = "R",  VLOOKUP($A3358,'Student reference sheet'!$A$2:$V$2400,8,FALSE) = "L"), "X", ""))</f>
        <v/>
      </c>
      <c r="Q3358" s="39" t="str">
        <f>IF($A3358 ="", "", VLOOKUP($A3358, 'Student reference sheet'!$A$2:$V$2603,22,FALSE))</f>
        <v/>
      </c>
      <c r="R3358" s="39" t="str">
        <f>IF($A3358 &lt;&gt; "",VLOOKUP($A3358,'Student reference sheet'!$A$2:$V$2329, 5,FALSE), "")</f>
        <v/>
      </c>
      <c r="S3358" s="39" t="str">
        <f>IF($A3358 &lt;&gt; "",VLOOKUP($A3358,'Student reference sheet'!$A$2:$V$2329, 6,FALSE), "")</f>
        <v/>
      </c>
      <c r="T3358" s="30" t="str">
        <f>IF($A3358 = "","",
IF(VLOOKUP($A3358,'Student reference sheet'!$A$2:$V$2329, 10,FALSE) = "Y", "Hispanic",
IF(VLOOKUP($A3358,'Student reference sheet'!$A$2:$V$2329,11,FALSE) &lt;&gt; "",
IF(VLOOKUP($A3358,'Student reference sheet'!$A$2:$V$2329,11,FALSE) = "UNK", "Unknown", VLOOKUP(VALUE(VLOOKUP($A3358,'Student reference sheet'!$A$2:$V$2329,11,FALSE)),'Ethnicity Reference'!$A$2:$B$22,2,FALSE)),
IF(VLOOKUP($A3358,'Student reference sheet'!$A$2:$V$2329,9,FALSE) &lt;&gt; "", VLOOKUP(VALUE(VLOOKUP($A3358,'Student reference sheet'!$A$2:$V$2329,9,FALSE)),'Ethnicity Reference'!$A$2:$B$22,2,FALSE),"Unknown"))))</f>
        <v/>
      </c>
      <c r="U3358" s="35"/>
    </row>
    <row r="3359" spans="1:21" ht="15.75">
      <c r="A3359" s="47"/>
      <c r="B3359" s="33"/>
      <c r="C3359" s="39" t="str">
        <f>IF($A3359 &lt;&gt; "",VLOOKUP($A3359,'Student reference sheet'!$A$2:$V$2329, 3,FALSE), "")</f>
        <v/>
      </c>
      <c r="D3359" s="39" t="str">
        <f>IF($A3359 &lt;&gt; "",VLOOKUP($A3359,'Student reference sheet'!$A$2:$V$2329, 2,FALSE), "")</f>
        <v/>
      </c>
      <c r="E3359" s="35"/>
      <c r="F3359" s="34"/>
      <c r="G3359" s="40" t="str">
        <f t="shared" ca="1" si="159"/>
        <v/>
      </c>
      <c r="H3359" s="40" t="str">
        <f t="shared" ca="1" si="160"/>
        <v/>
      </c>
      <c r="I3359" s="36" t="str">
        <f>IF($A3359 = "", "",
IF(COUNTIF(MINIMUM_DAY_DATES[], Attendance!J3359) &gt; 0, VLOOKUP(Attendance!$G3359,MINIMUM_DAY_PERIOD_SCHEDULE[], 2,TRUE),
IF(COUNTIF(RALLY_DATES[], Attendance!J3359) &gt; 0, VLOOKUP(Attendance!$G3359,RALLY_PERIOD_SCHEDULE[], 2,TRUE),
IF(WEEKDAY(Attendance!$J3359) = 2,
       IF(COUNTIF(FINALS_WEEK_MONDAY_DATE[],Attendance!$J3359) &gt; 0, VLOOKUP(Attendance!$G3359,FINALS_WEEK_MONDAY_PERIOD_SCHEDULE[],2,TRUE),
       VLOOKUP(Attendance!$G3359,REGULAR_WEEK_SCHEDULE[],6,TRUE)),
IF(WEEKDAY($J3359) = 3,
       IF(COUNTIF(FINALS_WEEK_TUESDAY_DATE[],Attendance!$J3359) &gt; 0, VLOOKUP(Attendance!$G3359,FINALS_WEEK_TUESDAY_PERIOD_SCHEDULE[],2,TRUE),
       VLOOKUP(Attendance!$G3359,REGULAR_WEEK_SCHEDULE[[Tuesday]:[Period]],5,TRUE)),
IF(WEEKDAY(Attendance!$J3359) = 4,
        IF(COUNTIF(BLOCK_WEDNESDAY_DATES[],Attendance!$J3359) &gt; 0, VLOOKUP(Attendance!$G3359,BLOCK_WEDNESDAY_PERIOD_SCHEDULE[],2,TRUE),
        IF(COUNTIF(FINALS_WEEK_WEDNESDAY_DATE[],Attendance!$J3359) &gt; 0, VLOOKUP(Attendance!$G3359,FINALS_WEEK_WEDNESDAY_PERIOD_SCHEDULE[],2,TRUE),
       VLOOKUP(Attendance!$G3359,REGULAR_WEEK_SCHEDULE[[Wednesday]:[Period]],4,TRUE))),
IF(WEEKDAY($J3359) = 5,
       IF(COUNTIF(BLOCK_THURSDAY_DATES[],Attendance!$J3359) &gt; 0, VLOOKUP(Attendance!$G3359,BLOCK_THURSDAY_PERIOD_SCHEDULE[],2,TRUE),
       IF(COUNTIF(FINALS_WEEK_THURSDAY_DATE[],Attendance!$J3359) &gt; 0, VLOOKUP(Attendance!$G3359,FINALS_WEEK_THURSDAY_PERIOD_SCHEDULE[],2,TRUE),
       VLOOKUP(Attendance!$G3359,REGULAR_WEEK_SCHEDULE[[Thursday]:[Period]],3,TRUE))),
IF(WEEKDAY(Attendance!$J3359) = 6,
       IF(COUNTIF(FINALS_WEEK_FRIDAY_DATE[],Attendance!$J3359) &gt; 0, VLOOKUP(Attendance!$G3359,FINALS_WEEK_FRIDAY_PERIOD_SCHEDULE[],2,TRUE),
       VLOOKUP(Attendance!$G3359,REGULAR_WEEK_SCHEDULE[[Friday]:[Period]],2,TRUE))))))))))</f>
        <v/>
      </c>
      <c r="J3359" s="41" t="str">
        <f t="shared" ca="1" si="161"/>
        <v/>
      </c>
      <c r="K3359" s="41" t="str">
        <f>IF($A3359 &lt;&gt; "",VLOOKUP($A3359,'Student reference sheet'!$A$2:$V$2329, 7,FALSE), "")</f>
        <v/>
      </c>
      <c r="L3359" s="30" t="str">
        <f>IF($A3359 ="", "", VLOOKUP($A3359, 'Student reference sheet'!$A$2:$Z$2603,23,FALSE))</f>
        <v/>
      </c>
      <c r="M3359" s="30" t="str">
        <f>IF($A3359 ="", "", VLOOKUP($A3359, 'Student reference sheet'!$A$2:$Z$2603,24,FALSE))</f>
        <v/>
      </c>
      <c r="N3359" s="30" t="str">
        <f>IF($A3359 ="", "", VLOOKUP($A3359, 'Student reference sheet'!$A$2:$Z$2603,26,FALSE))</f>
        <v/>
      </c>
      <c r="O3359" s="30" t="str">
        <f>IF($A3359 ="", "", VLOOKUP($A3359, 'Student reference sheet'!$A$2:$Z$2603,25,FALSE))</f>
        <v/>
      </c>
      <c r="P3359" s="39" t="str">
        <f>IF($A3359 = "", "", IF(OR(VLOOKUP($A3359,'Student reference sheet'!$A$2:$V$2400,8,FALSE) = "R",  VLOOKUP($A3359,'Student reference sheet'!$A$2:$V$2400,8,FALSE) = "L"), "X", ""))</f>
        <v/>
      </c>
      <c r="Q3359" s="39" t="str">
        <f>IF($A3359 ="", "", VLOOKUP($A3359, 'Student reference sheet'!$A$2:$V$2603,22,FALSE))</f>
        <v/>
      </c>
      <c r="R3359" s="39" t="str">
        <f>IF($A3359 &lt;&gt; "",VLOOKUP($A3359,'Student reference sheet'!$A$2:$V$2329, 5,FALSE), "")</f>
        <v/>
      </c>
      <c r="S3359" s="39" t="str">
        <f>IF($A3359 &lt;&gt; "",VLOOKUP($A3359,'Student reference sheet'!$A$2:$V$2329, 6,FALSE), "")</f>
        <v/>
      </c>
      <c r="T3359" s="30" t="str">
        <f>IF($A3359 = "","",
IF(VLOOKUP($A3359,'Student reference sheet'!$A$2:$V$2329, 10,FALSE) = "Y", "Hispanic",
IF(VLOOKUP($A3359,'Student reference sheet'!$A$2:$V$2329,11,FALSE) &lt;&gt; "",
IF(VLOOKUP($A3359,'Student reference sheet'!$A$2:$V$2329,11,FALSE) = "UNK", "Unknown", VLOOKUP(VALUE(VLOOKUP($A3359,'Student reference sheet'!$A$2:$V$2329,11,FALSE)),'Ethnicity Reference'!$A$2:$B$22,2,FALSE)),
IF(VLOOKUP($A3359,'Student reference sheet'!$A$2:$V$2329,9,FALSE) &lt;&gt; "", VLOOKUP(VALUE(VLOOKUP($A3359,'Student reference sheet'!$A$2:$V$2329,9,FALSE)),'Ethnicity Reference'!$A$2:$B$22,2,FALSE),"Unknown"))))</f>
        <v/>
      </c>
      <c r="U3359" s="35"/>
    </row>
    <row r="3360" spans="1:21" ht="15.75">
      <c r="A3360" s="47"/>
      <c r="B3360" s="33"/>
      <c r="C3360" s="39" t="str">
        <f>IF($A3360 &lt;&gt; "",VLOOKUP($A3360,'Student reference sheet'!$A$2:$V$2329, 3,FALSE), "")</f>
        <v/>
      </c>
      <c r="D3360" s="39" t="str">
        <f>IF($A3360 &lt;&gt; "",VLOOKUP($A3360,'Student reference sheet'!$A$2:$V$2329, 2,FALSE), "")</f>
        <v/>
      </c>
      <c r="E3360" s="35"/>
      <c r="F3360" s="34"/>
      <c r="G3360" s="40" t="str">
        <f t="shared" ca="1" si="159"/>
        <v/>
      </c>
      <c r="H3360" s="40" t="str">
        <f t="shared" ca="1" si="160"/>
        <v/>
      </c>
      <c r="I3360" s="36" t="str">
        <f>IF($A3360 = "", "",
IF(COUNTIF(MINIMUM_DAY_DATES[], Attendance!J3360) &gt; 0, VLOOKUP(Attendance!$G3360,MINIMUM_DAY_PERIOD_SCHEDULE[], 2,TRUE),
IF(COUNTIF(RALLY_DATES[], Attendance!J3360) &gt; 0, VLOOKUP(Attendance!$G3360,RALLY_PERIOD_SCHEDULE[], 2,TRUE),
IF(WEEKDAY(Attendance!$J3360) = 2,
       IF(COUNTIF(FINALS_WEEK_MONDAY_DATE[],Attendance!$J3360) &gt; 0, VLOOKUP(Attendance!$G3360,FINALS_WEEK_MONDAY_PERIOD_SCHEDULE[],2,TRUE),
       VLOOKUP(Attendance!$G3360,REGULAR_WEEK_SCHEDULE[],6,TRUE)),
IF(WEEKDAY($J3360) = 3,
       IF(COUNTIF(FINALS_WEEK_TUESDAY_DATE[],Attendance!$J3360) &gt; 0, VLOOKUP(Attendance!$G3360,FINALS_WEEK_TUESDAY_PERIOD_SCHEDULE[],2,TRUE),
       VLOOKUP(Attendance!$G3360,REGULAR_WEEK_SCHEDULE[[Tuesday]:[Period]],5,TRUE)),
IF(WEEKDAY(Attendance!$J3360) = 4,
        IF(COUNTIF(BLOCK_WEDNESDAY_DATES[],Attendance!$J3360) &gt; 0, VLOOKUP(Attendance!$G3360,BLOCK_WEDNESDAY_PERIOD_SCHEDULE[],2,TRUE),
        IF(COUNTIF(FINALS_WEEK_WEDNESDAY_DATE[],Attendance!$J3360) &gt; 0, VLOOKUP(Attendance!$G3360,FINALS_WEEK_WEDNESDAY_PERIOD_SCHEDULE[],2,TRUE),
       VLOOKUP(Attendance!$G3360,REGULAR_WEEK_SCHEDULE[[Wednesday]:[Period]],4,TRUE))),
IF(WEEKDAY($J3360) = 5,
       IF(COUNTIF(BLOCK_THURSDAY_DATES[],Attendance!$J3360) &gt; 0, VLOOKUP(Attendance!$G3360,BLOCK_THURSDAY_PERIOD_SCHEDULE[],2,TRUE),
       IF(COUNTIF(FINALS_WEEK_THURSDAY_DATE[],Attendance!$J3360) &gt; 0, VLOOKUP(Attendance!$G3360,FINALS_WEEK_THURSDAY_PERIOD_SCHEDULE[],2,TRUE),
       VLOOKUP(Attendance!$G3360,REGULAR_WEEK_SCHEDULE[[Thursday]:[Period]],3,TRUE))),
IF(WEEKDAY(Attendance!$J3360) = 6,
       IF(COUNTIF(FINALS_WEEK_FRIDAY_DATE[],Attendance!$J3360) &gt; 0, VLOOKUP(Attendance!$G3360,FINALS_WEEK_FRIDAY_PERIOD_SCHEDULE[],2,TRUE),
       VLOOKUP(Attendance!$G3360,REGULAR_WEEK_SCHEDULE[[Friday]:[Period]],2,TRUE))))))))))</f>
        <v/>
      </c>
      <c r="J3360" s="41" t="str">
        <f t="shared" ca="1" si="161"/>
        <v/>
      </c>
      <c r="K3360" s="41" t="str">
        <f>IF($A3360 &lt;&gt; "",VLOOKUP($A3360,'Student reference sheet'!$A$2:$V$2329, 7,FALSE), "")</f>
        <v/>
      </c>
      <c r="L3360" s="30" t="str">
        <f>IF($A3360 ="", "", VLOOKUP($A3360, 'Student reference sheet'!$A$2:$Z$2603,23,FALSE))</f>
        <v/>
      </c>
      <c r="M3360" s="30" t="str">
        <f>IF($A3360 ="", "", VLOOKUP($A3360, 'Student reference sheet'!$A$2:$Z$2603,24,FALSE))</f>
        <v/>
      </c>
      <c r="N3360" s="30" t="str">
        <f>IF($A3360 ="", "", VLOOKUP($A3360, 'Student reference sheet'!$A$2:$Z$2603,26,FALSE))</f>
        <v/>
      </c>
      <c r="O3360" s="30" t="str">
        <f>IF($A3360 ="", "", VLOOKUP($A3360, 'Student reference sheet'!$A$2:$Z$2603,25,FALSE))</f>
        <v/>
      </c>
      <c r="P3360" s="39" t="str">
        <f>IF($A3360 = "", "", IF(OR(VLOOKUP($A3360,'Student reference sheet'!$A$2:$V$2400,8,FALSE) = "R",  VLOOKUP($A3360,'Student reference sheet'!$A$2:$V$2400,8,FALSE) = "L"), "X", ""))</f>
        <v/>
      </c>
      <c r="Q3360" s="39" t="str">
        <f>IF($A3360 ="", "", VLOOKUP($A3360, 'Student reference sheet'!$A$2:$V$2603,22,FALSE))</f>
        <v/>
      </c>
      <c r="R3360" s="39" t="str">
        <f>IF($A3360 &lt;&gt; "",VLOOKUP($A3360,'Student reference sheet'!$A$2:$V$2329, 5,FALSE), "")</f>
        <v/>
      </c>
      <c r="S3360" s="39" t="str">
        <f>IF($A3360 &lt;&gt; "",VLOOKUP($A3360,'Student reference sheet'!$A$2:$V$2329, 6,FALSE), "")</f>
        <v/>
      </c>
      <c r="T3360" s="30" t="str">
        <f>IF($A3360 = "","",
IF(VLOOKUP($A3360,'Student reference sheet'!$A$2:$V$2329, 10,FALSE) = "Y", "Hispanic",
IF(VLOOKUP($A3360,'Student reference sheet'!$A$2:$V$2329,11,FALSE) &lt;&gt; "",
IF(VLOOKUP($A3360,'Student reference sheet'!$A$2:$V$2329,11,FALSE) = "UNK", "Unknown", VLOOKUP(VALUE(VLOOKUP($A3360,'Student reference sheet'!$A$2:$V$2329,11,FALSE)),'Ethnicity Reference'!$A$2:$B$22,2,FALSE)),
IF(VLOOKUP($A3360,'Student reference sheet'!$A$2:$V$2329,9,FALSE) &lt;&gt; "", VLOOKUP(VALUE(VLOOKUP($A3360,'Student reference sheet'!$A$2:$V$2329,9,FALSE)),'Ethnicity Reference'!$A$2:$B$22,2,FALSE),"Unknown"))))</f>
        <v/>
      </c>
      <c r="U3360" s="35"/>
    </row>
    <row r="3361" spans="1:21" ht="15.75">
      <c r="A3361" s="47"/>
      <c r="B3361" s="33"/>
      <c r="C3361" s="39" t="str">
        <f>IF($A3361 &lt;&gt; "",VLOOKUP($A3361,'Student reference sheet'!$A$2:$V$2329, 3,FALSE), "")</f>
        <v/>
      </c>
      <c r="D3361" s="39" t="str">
        <f>IF($A3361 &lt;&gt; "",VLOOKUP($A3361,'Student reference sheet'!$A$2:$V$2329, 2,FALSE), "")</f>
        <v/>
      </c>
      <c r="E3361" s="35"/>
      <c r="F3361" s="34"/>
      <c r="G3361" s="40" t="str">
        <f t="shared" ca="1" si="159"/>
        <v/>
      </c>
      <c r="H3361" s="40" t="str">
        <f t="shared" ca="1" si="160"/>
        <v/>
      </c>
      <c r="I3361" s="36" t="str">
        <f>IF($A3361 = "", "",
IF(COUNTIF(MINIMUM_DAY_DATES[], Attendance!J3361) &gt; 0, VLOOKUP(Attendance!$G3361,MINIMUM_DAY_PERIOD_SCHEDULE[], 2,TRUE),
IF(COUNTIF(RALLY_DATES[], Attendance!J3361) &gt; 0, VLOOKUP(Attendance!$G3361,RALLY_PERIOD_SCHEDULE[], 2,TRUE),
IF(WEEKDAY(Attendance!$J3361) = 2,
       IF(COUNTIF(FINALS_WEEK_MONDAY_DATE[],Attendance!$J3361) &gt; 0, VLOOKUP(Attendance!$G3361,FINALS_WEEK_MONDAY_PERIOD_SCHEDULE[],2,TRUE),
       VLOOKUP(Attendance!$G3361,REGULAR_WEEK_SCHEDULE[],6,TRUE)),
IF(WEEKDAY($J3361) = 3,
       IF(COUNTIF(FINALS_WEEK_TUESDAY_DATE[],Attendance!$J3361) &gt; 0, VLOOKUP(Attendance!$G3361,FINALS_WEEK_TUESDAY_PERIOD_SCHEDULE[],2,TRUE),
       VLOOKUP(Attendance!$G3361,REGULAR_WEEK_SCHEDULE[[Tuesday]:[Period]],5,TRUE)),
IF(WEEKDAY(Attendance!$J3361) = 4,
        IF(COUNTIF(BLOCK_WEDNESDAY_DATES[],Attendance!$J3361) &gt; 0, VLOOKUP(Attendance!$G3361,BLOCK_WEDNESDAY_PERIOD_SCHEDULE[],2,TRUE),
        IF(COUNTIF(FINALS_WEEK_WEDNESDAY_DATE[],Attendance!$J3361) &gt; 0, VLOOKUP(Attendance!$G3361,FINALS_WEEK_WEDNESDAY_PERIOD_SCHEDULE[],2,TRUE),
       VLOOKUP(Attendance!$G3361,REGULAR_WEEK_SCHEDULE[[Wednesday]:[Period]],4,TRUE))),
IF(WEEKDAY($J3361) = 5,
       IF(COUNTIF(BLOCK_THURSDAY_DATES[],Attendance!$J3361) &gt; 0, VLOOKUP(Attendance!$G3361,BLOCK_THURSDAY_PERIOD_SCHEDULE[],2,TRUE),
       IF(COUNTIF(FINALS_WEEK_THURSDAY_DATE[],Attendance!$J3361) &gt; 0, VLOOKUP(Attendance!$G3361,FINALS_WEEK_THURSDAY_PERIOD_SCHEDULE[],2,TRUE),
       VLOOKUP(Attendance!$G3361,REGULAR_WEEK_SCHEDULE[[Thursday]:[Period]],3,TRUE))),
IF(WEEKDAY(Attendance!$J3361) = 6,
       IF(COUNTIF(FINALS_WEEK_FRIDAY_DATE[],Attendance!$J3361) &gt; 0, VLOOKUP(Attendance!$G3361,FINALS_WEEK_FRIDAY_PERIOD_SCHEDULE[],2,TRUE),
       VLOOKUP(Attendance!$G3361,REGULAR_WEEK_SCHEDULE[[Friday]:[Period]],2,TRUE))))))))))</f>
        <v/>
      </c>
      <c r="J3361" s="41" t="str">
        <f t="shared" ca="1" si="161"/>
        <v/>
      </c>
      <c r="K3361" s="41" t="str">
        <f>IF($A3361 &lt;&gt; "",VLOOKUP($A3361,'Student reference sheet'!$A$2:$V$2329, 7,FALSE), "")</f>
        <v/>
      </c>
      <c r="L3361" s="30" t="str">
        <f>IF($A3361 ="", "", VLOOKUP($A3361, 'Student reference sheet'!$A$2:$Z$2603,23,FALSE))</f>
        <v/>
      </c>
      <c r="M3361" s="30" t="str">
        <f>IF($A3361 ="", "", VLOOKUP($A3361, 'Student reference sheet'!$A$2:$Z$2603,24,FALSE))</f>
        <v/>
      </c>
      <c r="N3361" s="30" t="str">
        <f>IF($A3361 ="", "", VLOOKUP($A3361, 'Student reference sheet'!$A$2:$Z$2603,26,FALSE))</f>
        <v/>
      </c>
      <c r="O3361" s="30" t="str">
        <f>IF($A3361 ="", "", VLOOKUP($A3361, 'Student reference sheet'!$A$2:$Z$2603,25,FALSE))</f>
        <v/>
      </c>
      <c r="P3361" s="39" t="str">
        <f>IF($A3361 = "", "", IF(OR(VLOOKUP($A3361,'Student reference sheet'!$A$2:$V$2400,8,FALSE) = "R",  VLOOKUP($A3361,'Student reference sheet'!$A$2:$V$2400,8,FALSE) = "L"), "X", ""))</f>
        <v/>
      </c>
      <c r="Q3361" s="39" t="str">
        <f>IF($A3361 ="", "", VLOOKUP($A3361, 'Student reference sheet'!$A$2:$V$2603,22,FALSE))</f>
        <v/>
      </c>
      <c r="R3361" s="39" t="str">
        <f>IF($A3361 &lt;&gt; "",VLOOKUP($A3361,'Student reference sheet'!$A$2:$V$2329, 5,FALSE), "")</f>
        <v/>
      </c>
      <c r="S3361" s="39" t="str">
        <f>IF($A3361 &lt;&gt; "",VLOOKUP($A3361,'Student reference sheet'!$A$2:$V$2329, 6,FALSE), "")</f>
        <v/>
      </c>
      <c r="T3361" s="30" t="str">
        <f>IF($A3361 = "","",
IF(VLOOKUP($A3361,'Student reference sheet'!$A$2:$V$2329, 10,FALSE) = "Y", "Hispanic",
IF(VLOOKUP($A3361,'Student reference sheet'!$A$2:$V$2329,11,FALSE) &lt;&gt; "",
IF(VLOOKUP($A3361,'Student reference sheet'!$A$2:$V$2329,11,FALSE) = "UNK", "Unknown", VLOOKUP(VALUE(VLOOKUP($A3361,'Student reference sheet'!$A$2:$V$2329,11,FALSE)),'Ethnicity Reference'!$A$2:$B$22,2,FALSE)),
IF(VLOOKUP($A3361,'Student reference sheet'!$A$2:$V$2329,9,FALSE) &lt;&gt; "", VLOOKUP(VALUE(VLOOKUP($A3361,'Student reference sheet'!$A$2:$V$2329,9,FALSE)),'Ethnicity Reference'!$A$2:$B$22,2,FALSE),"Unknown"))))</f>
        <v/>
      </c>
      <c r="U3361" s="35"/>
    </row>
    <row r="3362" spans="1:21" ht="15.75">
      <c r="A3362" s="47"/>
      <c r="B3362" s="33"/>
      <c r="C3362" s="39" t="str">
        <f>IF($A3362 &lt;&gt; "",VLOOKUP($A3362,'Student reference sheet'!$A$2:$V$2329, 3,FALSE), "")</f>
        <v/>
      </c>
      <c r="D3362" s="39" t="str">
        <f>IF($A3362 &lt;&gt; "",VLOOKUP($A3362,'Student reference sheet'!$A$2:$V$2329, 2,FALSE), "")</f>
        <v/>
      </c>
      <c r="E3362" s="35"/>
      <c r="F3362" s="34"/>
      <c r="G3362" s="40" t="str">
        <f t="shared" ca="1" si="159"/>
        <v/>
      </c>
      <c r="H3362" s="40" t="str">
        <f t="shared" ca="1" si="160"/>
        <v/>
      </c>
      <c r="I3362" s="36" t="str">
        <f>IF($A3362 = "", "",
IF(COUNTIF(MINIMUM_DAY_DATES[], Attendance!J3362) &gt; 0, VLOOKUP(Attendance!$G3362,MINIMUM_DAY_PERIOD_SCHEDULE[], 2,TRUE),
IF(COUNTIF(RALLY_DATES[], Attendance!J3362) &gt; 0, VLOOKUP(Attendance!$G3362,RALLY_PERIOD_SCHEDULE[], 2,TRUE),
IF(WEEKDAY(Attendance!$J3362) = 2,
       IF(COUNTIF(FINALS_WEEK_MONDAY_DATE[],Attendance!$J3362) &gt; 0, VLOOKUP(Attendance!$G3362,FINALS_WEEK_MONDAY_PERIOD_SCHEDULE[],2,TRUE),
       VLOOKUP(Attendance!$G3362,REGULAR_WEEK_SCHEDULE[],6,TRUE)),
IF(WEEKDAY($J3362) = 3,
       IF(COUNTIF(FINALS_WEEK_TUESDAY_DATE[],Attendance!$J3362) &gt; 0, VLOOKUP(Attendance!$G3362,FINALS_WEEK_TUESDAY_PERIOD_SCHEDULE[],2,TRUE),
       VLOOKUP(Attendance!$G3362,REGULAR_WEEK_SCHEDULE[[Tuesday]:[Period]],5,TRUE)),
IF(WEEKDAY(Attendance!$J3362) = 4,
        IF(COUNTIF(BLOCK_WEDNESDAY_DATES[],Attendance!$J3362) &gt; 0, VLOOKUP(Attendance!$G3362,BLOCK_WEDNESDAY_PERIOD_SCHEDULE[],2,TRUE),
        IF(COUNTIF(FINALS_WEEK_WEDNESDAY_DATE[],Attendance!$J3362) &gt; 0, VLOOKUP(Attendance!$G3362,FINALS_WEEK_WEDNESDAY_PERIOD_SCHEDULE[],2,TRUE),
       VLOOKUP(Attendance!$G3362,REGULAR_WEEK_SCHEDULE[[Wednesday]:[Period]],4,TRUE))),
IF(WEEKDAY($J3362) = 5,
       IF(COUNTIF(BLOCK_THURSDAY_DATES[],Attendance!$J3362) &gt; 0, VLOOKUP(Attendance!$G3362,BLOCK_THURSDAY_PERIOD_SCHEDULE[],2,TRUE),
       IF(COUNTIF(FINALS_WEEK_THURSDAY_DATE[],Attendance!$J3362) &gt; 0, VLOOKUP(Attendance!$G3362,FINALS_WEEK_THURSDAY_PERIOD_SCHEDULE[],2,TRUE),
       VLOOKUP(Attendance!$G3362,REGULAR_WEEK_SCHEDULE[[Thursday]:[Period]],3,TRUE))),
IF(WEEKDAY(Attendance!$J3362) = 6,
       IF(COUNTIF(FINALS_WEEK_FRIDAY_DATE[],Attendance!$J3362) &gt; 0, VLOOKUP(Attendance!$G3362,FINALS_WEEK_FRIDAY_PERIOD_SCHEDULE[],2,TRUE),
       VLOOKUP(Attendance!$G3362,REGULAR_WEEK_SCHEDULE[[Friday]:[Period]],2,TRUE))))))))))</f>
        <v/>
      </c>
      <c r="J3362" s="41" t="str">
        <f t="shared" ca="1" si="161"/>
        <v/>
      </c>
      <c r="K3362" s="41" t="str">
        <f>IF($A3362 &lt;&gt; "",VLOOKUP($A3362,'Student reference sheet'!$A$2:$V$2329, 7,FALSE), "")</f>
        <v/>
      </c>
      <c r="L3362" s="30" t="str">
        <f>IF($A3362 ="", "", VLOOKUP($A3362, 'Student reference sheet'!$A$2:$Z$2603,23,FALSE))</f>
        <v/>
      </c>
      <c r="M3362" s="30" t="str">
        <f>IF($A3362 ="", "", VLOOKUP($A3362, 'Student reference sheet'!$A$2:$Z$2603,24,FALSE))</f>
        <v/>
      </c>
      <c r="N3362" s="30" t="str">
        <f>IF($A3362 ="", "", VLOOKUP($A3362, 'Student reference sheet'!$A$2:$Z$2603,26,FALSE))</f>
        <v/>
      </c>
      <c r="O3362" s="30" t="str">
        <f>IF($A3362 ="", "", VLOOKUP($A3362, 'Student reference sheet'!$A$2:$Z$2603,25,FALSE))</f>
        <v/>
      </c>
      <c r="P3362" s="39" t="str">
        <f>IF($A3362 = "", "", IF(OR(VLOOKUP($A3362,'Student reference sheet'!$A$2:$V$2400,8,FALSE) = "R",  VLOOKUP($A3362,'Student reference sheet'!$A$2:$V$2400,8,FALSE) = "L"), "X", ""))</f>
        <v/>
      </c>
      <c r="Q3362" s="39" t="str">
        <f>IF($A3362 ="", "", VLOOKUP($A3362, 'Student reference sheet'!$A$2:$V$2603,22,FALSE))</f>
        <v/>
      </c>
      <c r="R3362" s="39" t="str">
        <f>IF($A3362 &lt;&gt; "",VLOOKUP($A3362,'Student reference sheet'!$A$2:$V$2329, 5,FALSE), "")</f>
        <v/>
      </c>
      <c r="S3362" s="39" t="str">
        <f>IF($A3362 &lt;&gt; "",VLOOKUP($A3362,'Student reference sheet'!$A$2:$V$2329, 6,FALSE), "")</f>
        <v/>
      </c>
      <c r="T3362" s="30" t="str">
        <f>IF($A3362 = "","",
IF(VLOOKUP($A3362,'Student reference sheet'!$A$2:$V$2329, 10,FALSE) = "Y", "Hispanic",
IF(VLOOKUP($A3362,'Student reference sheet'!$A$2:$V$2329,11,FALSE) &lt;&gt; "",
IF(VLOOKUP($A3362,'Student reference sheet'!$A$2:$V$2329,11,FALSE) = "UNK", "Unknown", VLOOKUP(VALUE(VLOOKUP($A3362,'Student reference sheet'!$A$2:$V$2329,11,FALSE)),'Ethnicity Reference'!$A$2:$B$22,2,FALSE)),
IF(VLOOKUP($A3362,'Student reference sheet'!$A$2:$V$2329,9,FALSE) &lt;&gt; "", VLOOKUP(VALUE(VLOOKUP($A3362,'Student reference sheet'!$A$2:$V$2329,9,FALSE)),'Ethnicity Reference'!$A$2:$B$22,2,FALSE),"Unknown"))))</f>
        <v/>
      </c>
      <c r="U3362" s="35"/>
    </row>
    <row r="3363" spans="1:21" ht="15.75">
      <c r="A3363" s="47"/>
      <c r="B3363" s="33"/>
      <c r="C3363" s="39" t="str">
        <f>IF($A3363 &lt;&gt; "",VLOOKUP($A3363,'Student reference sheet'!$A$2:$V$2329, 3,FALSE), "")</f>
        <v/>
      </c>
      <c r="D3363" s="39" t="str">
        <f>IF($A3363 &lt;&gt; "",VLOOKUP($A3363,'Student reference sheet'!$A$2:$V$2329, 2,FALSE), "")</f>
        <v/>
      </c>
      <c r="E3363" s="35"/>
      <c r="F3363" s="34"/>
      <c r="G3363" s="40" t="str">
        <f t="shared" ca="1" si="159"/>
        <v/>
      </c>
      <c r="H3363" s="40" t="str">
        <f t="shared" ca="1" si="160"/>
        <v/>
      </c>
      <c r="I3363" s="36" t="str">
        <f>IF($A3363 = "", "",
IF(COUNTIF(MINIMUM_DAY_DATES[], Attendance!J3363) &gt; 0, VLOOKUP(Attendance!$G3363,MINIMUM_DAY_PERIOD_SCHEDULE[], 2,TRUE),
IF(COUNTIF(RALLY_DATES[], Attendance!J3363) &gt; 0, VLOOKUP(Attendance!$G3363,RALLY_PERIOD_SCHEDULE[], 2,TRUE),
IF(WEEKDAY(Attendance!$J3363) = 2,
       IF(COUNTIF(FINALS_WEEK_MONDAY_DATE[],Attendance!$J3363) &gt; 0, VLOOKUP(Attendance!$G3363,FINALS_WEEK_MONDAY_PERIOD_SCHEDULE[],2,TRUE),
       VLOOKUP(Attendance!$G3363,REGULAR_WEEK_SCHEDULE[],6,TRUE)),
IF(WEEKDAY($J3363) = 3,
       IF(COUNTIF(FINALS_WEEK_TUESDAY_DATE[],Attendance!$J3363) &gt; 0, VLOOKUP(Attendance!$G3363,FINALS_WEEK_TUESDAY_PERIOD_SCHEDULE[],2,TRUE),
       VLOOKUP(Attendance!$G3363,REGULAR_WEEK_SCHEDULE[[Tuesday]:[Period]],5,TRUE)),
IF(WEEKDAY(Attendance!$J3363) = 4,
        IF(COUNTIF(BLOCK_WEDNESDAY_DATES[],Attendance!$J3363) &gt; 0, VLOOKUP(Attendance!$G3363,BLOCK_WEDNESDAY_PERIOD_SCHEDULE[],2,TRUE),
        IF(COUNTIF(FINALS_WEEK_WEDNESDAY_DATE[],Attendance!$J3363) &gt; 0, VLOOKUP(Attendance!$G3363,FINALS_WEEK_WEDNESDAY_PERIOD_SCHEDULE[],2,TRUE),
       VLOOKUP(Attendance!$G3363,REGULAR_WEEK_SCHEDULE[[Wednesday]:[Period]],4,TRUE))),
IF(WEEKDAY($J3363) = 5,
       IF(COUNTIF(BLOCK_THURSDAY_DATES[],Attendance!$J3363) &gt; 0, VLOOKUP(Attendance!$G3363,BLOCK_THURSDAY_PERIOD_SCHEDULE[],2,TRUE),
       IF(COUNTIF(FINALS_WEEK_THURSDAY_DATE[],Attendance!$J3363) &gt; 0, VLOOKUP(Attendance!$G3363,FINALS_WEEK_THURSDAY_PERIOD_SCHEDULE[],2,TRUE),
       VLOOKUP(Attendance!$G3363,REGULAR_WEEK_SCHEDULE[[Thursday]:[Period]],3,TRUE))),
IF(WEEKDAY(Attendance!$J3363) = 6,
       IF(COUNTIF(FINALS_WEEK_FRIDAY_DATE[],Attendance!$J3363) &gt; 0, VLOOKUP(Attendance!$G3363,FINALS_WEEK_FRIDAY_PERIOD_SCHEDULE[],2,TRUE),
       VLOOKUP(Attendance!$G3363,REGULAR_WEEK_SCHEDULE[[Friday]:[Period]],2,TRUE))))))))))</f>
        <v/>
      </c>
      <c r="J3363" s="41" t="str">
        <f t="shared" ca="1" si="161"/>
        <v/>
      </c>
      <c r="K3363" s="41" t="str">
        <f>IF($A3363 &lt;&gt; "",VLOOKUP($A3363,'Student reference sheet'!$A$2:$V$2329, 7,FALSE), "")</f>
        <v/>
      </c>
      <c r="L3363" s="30" t="str">
        <f>IF($A3363 ="", "", VLOOKUP($A3363, 'Student reference sheet'!$A$2:$Z$2603,23,FALSE))</f>
        <v/>
      </c>
      <c r="M3363" s="30" t="str">
        <f>IF($A3363 ="", "", VLOOKUP($A3363, 'Student reference sheet'!$A$2:$Z$2603,24,FALSE))</f>
        <v/>
      </c>
      <c r="N3363" s="30" t="str">
        <f>IF($A3363 ="", "", VLOOKUP($A3363, 'Student reference sheet'!$A$2:$Z$2603,26,FALSE))</f>
        <v/>
      </c>
      <c r="O3363" s="30" t="str">
        <f>IF($A3363 ="", "", VLOOKUP($A3363, 'Student reference sheet'!$A$2:$Z$2603,25,FALSE))</f>
        <v/>
      </c>
      <c r="P3363" s="39" t="str">
        <f>IF($A3363 = "", "", IF(OR(VLOOKUP($A3363,'Student reference sheet'!$A$2:$V$2400,8,FALSE) = "R",  VLOOKUP($A3363,'Student reference sheet'!$A$2:$V$2400,8,FALSE) = "L"), "X", ""))</f>
        <v/>
      </c>
      <c r="Q3363" s="39" t="str">
        <f>IF($A3363 ="", "", VLOOKUP($A3363, 'Student reference sheet'!$A$2:$V$2603,22,FALSE))</f>
        <v/>
      </c>
      <c r="R3363" s="39" t="str">
        <f>IF($A3363 &lt;&gt; "",VLOOKUP($A3363,'Student reference sheet'!$A$2:$V$2329, 5,FALSE), "")</f>
        <v/>
      </c>
      <c r="S3363" s="39" t="str">
        <f>IF($A3363 &lt;&gt; "",VLOOKUP($A3363,'Student reference sheet'!$A$2:$V$2329, 6,FALSE), "")</f>
        <v/>
      </c>
      <c r="T3363" s="30" t="str">
        <f>IF($A3363 = "","",
IF(VLOOKUP($A3363,'Student reference sheet'!$A$2:$V$2329, 10,FALSE) = "Y", "Hispanic",
IF(VLOOKUP($A3363,'Student reference sheet'!$A$2:$V$2329,11,FALSE) &lt;&gt; "",
IF(VLOOKUP($A3363,'Student reference sheet'!$A$2:$V$2329,11,FALSE) = "UNK", "Unknown", VLOOKUP(VALUE(VLOOKUP($A3363,'Student reference sheet'!$A$2:$V$2329,11,FALSE)),'Ethnicity Reference'!$A$2:$B$22,2,FALSE)),
IF(VLOOKUP($A3363,'Student reference sheet'!$A$2:$V$2329,9,FALSE) &lt;&gt; "", VLOOKUP(VALUE(VLOOKUP($A3363,'Student reference sheet'!$A$2:$V$2329,9,FALSE)),'Ethnicity Reference'!$A$2:$B$22,2,FALSE),"Unknown"))))</f>
        <v/>
      </c>
      <c r="U3363" s="35"/>
    </row>
    <row r="3364" spans="1:21" ht="15.75">
      <c r="A3364" s="47"/>
      <c r="B3364" s="33"/>
      <c r="C3364" s="39" t="str">
        <f>IF($A3364 &lt;&gt; "",VLOOKUP($A3364,'Student reference sheet'!$A$2:$V$2329, 3,FALSE), "")</f>
        <v/>
      </c>
      <c r="D3364" s="39" t="str">
        <f>IF($A3364 &lt;&gt; "",VLOOKUP($A3364,'Student reference sheet'!$A$2:$V$2329, 2,FALSE), "")</f>
        <v/>
      </c>
      <c r="E3364" s="35"/>
      <c r="F3364" s="34"/>
      <c r="G3364" s="40" t="str">
        <f t="shared" ca="1" si="159"/>
        <v/>
      </c>
      <c r="H3364" s="40" t="str">
        <f t="shared" ca="1" si="160"/>
        <v/>
      </c>
      <c r="I3364" s="36" t="str">
        <f>IF($A3364 = "", "",
IF(COUNTIF(MINIMUM_DAY_DATES[], Attendance!J3364) &gt; 0, VLOOKUP(Attendance!$G3364,MINIMUM_DAY_PERIOD_SCHEDULE[], 2,TRUE),
IF(COUNTIF(RALLY_DATES[], Attendance!J3364) &gt; 0, VLOOKUP(Attendance!$G3364,RALLY_PERIOD_SCHEDULE[], 2,TRUE),
IF(WEEKDAY(Attendance!$J3364) = 2,
       IF(COUNTIF(FINALS_WEEK_MONDAY_DATE[],Attendance!$J3364) &gt; 0, VLOOKUP(Attendance!$G3364,FINALS_WEEK_MONDAY_PERIOD_SCHEDULE[],2,TRUE),
       VLOOKUP(Attendance!$G3364,REGULAR_WEEK_SCHEDULE[],6,TRUE)),
IF(WEEKDAY($J3364) = 3,
       IF(COUNTIF(FINALS_WEEK_TUESDAY_DATE[],Attendance!$J3364) &gt; 0, VLOOKUP(Attendance!$G3364,FINALS_WEEK_TUESDAY_PERIOD_SCHEDULE[],2,TRUE),
       VLOOKUP(Attendance!$G3364,REGULAR_WEEK_SCHEDULE[[Tuesday]:[Period]],5,TRUE)),
IF(WEEKDAY(Attendance!$J3364) = 4,
        IF(COUNTIF(BLOCK_WEDNESDAY_DATES[],Attendance!$J3364) &gt; 0, VLOOKUP(Attendance!$G3364,BLOCK_WEDNESDAY_PERIOD_SCHEDULE[],2,TRUE),
        IF(COUNTIF(FINALS_WEEK_WEDNESDAY_DATE[],Attendance!$J3364) &gt; 0, VLOOKUP(Attendance!$G3364,FINALS_WEEK_WEDNESDAY_PERIOD_SCHEDULE[],2,TRUE),
       VLOOKUP(Attendance!$G3364,REGULAR_WEEK_SCHEDULE[[Wednesday]:[Period]],4,TRUE))),
IF(WEEKDAY($J3364) = 5,
       IF(COUNTIF(BLOCK_THURSDAY_DATES[],Attendance!$J3364) &gt; 0, VLOOKUP(Attendance!$G3364,BLOCK_THURSDAY_PERIOD_SCHEDULE[],2,TRUE),
       IF(COUNTIF(FINALS_WEEK_THURSDAY_DATE[],Attendance!$J3364) &gt; 0, VLOOKUP(Attendance!$G3364,FINALS_WEEK_THURSDAY_PERIOD_SCHEDULE[],2,TRUE),
       VLOOKUP(Attendance!$G3364,REGULAR_WEEK_SCHEDULE[[Thursday]:[Period]],3,TRUE))),
IF(WEEKDAY(Attendance!$J3364) = 6,
       IF(COUNTIF(FINALS_WEEK_FRIDAY_DATE[],Attendance!$J3364) &gt; 0, VLOOKUP(Attendance!$G3364,FINALS_WEEK_FRIDAY_PERIOD_SCHEDULE[],2,TRUE),
       VLOOKUP(Attendance!$G3364,REGULAR_WEEK_SCHEDULE[[Friday]:[Period]],2,TRUE))))))))))</f>
        <v/>
      </c>
      <c r="J3364" s="41" t="str">
        <f t="shared" ca="1" si="161"/>
        <v/>
      </c>
      <c r="K3364" s="41" t="str">
        <f>IF($A3364 &lt;&gt; "",VLOOKUP($A3364,'Student reference sheet'!$A$2:$V$2329, 7,FALSE), "")</f>
        <v/>
      </c>
      <c r="L3364" s="30" t="str">
        <f>IF($A3364 ="", "", VLOOKUP($A3364, 'Student reference sheet'!$A$2:$Z$2603,23,FALSE))</f>
        <v/>
      </c>
      <c r="M3364" s="30" t="str">
        <f>IF($A3364 ="", "", VLOOKUP($A3364, 'Student reference sheet'!$A$2:$Z$2603,24,FALSE))</f>
        <v/>
      </c>
      <c r="N3364" s="30" t="str">
        <f>IF($A3364 ="", "", VLOOKUP($A3364, 'Student reference sheet'!$A$2:$Z$2603,26,FALSE))</f>
        <v/>
      </c>
      <c r="O3364" s="30" t="str">
        <f>IF($A3364 ="", "", VLOOKUP($A3364, 'Student reference sheet'!$A$2:$Z$2603,25,FALSE))</f>
        <v/>
      </c>
      <c r="P3364" s="39" t="str">
        <f>IF($A3364 = "", "", IF(OR(VLOOKUP($A3364,'Student reference sheet'!$A$2:$V$2400,8,FALSE) = "R",  VLOOKUP($A3364,'Student reference sheet'!$A$2:$V$2400,8,FALSE) = "L"), "X", ""))</f>
        <v/>
      </c>
      <c r="Q3364" s="39" t="str">
        <f>IF($A3364 ="", "", VLOOKUP($A3364, 'Student reference sheet'!$A$2:$V$2603,22,FALSE))</f>
        <v/>
      </c>
      <c r="R3364" s="39" t="str">
        <f>IF($A3364 &lt;&gt; "",VLOOKUP($A3364,'Student reference sheet'!$A$2:$V$2329, 5,FALSE), "")</f>
        <v/>
      </c>
      <c r="S3364" s="39" t="str">
        <f>IF($A3364 &lt;&gt; "",VLOOKUP($A3364,'Student reference sheet'!$A$2:$V$2329, 6,FALSE), "")</f>
        <v/>
      </c>
      <c r="T3364" s="30" t="str">
        <f>IF($A3364 = "","",
IF(VLOOKUP($A3364,'Student reference sheet'!$A$2:$V$2329, 10,FALSE) = "Y", "Hispanic",
IF(VLOOKUP($A3364,'Student reference sheet'!$A$2:$V$2329,11,FALSE) &lt;&gt; "",
IF(VLOOKUP($A3364,'Student reference sheet'!$A$2:$V$2329,11,FALSE) = "UNK", "Unknown", VLOOKUP(VALUE(VLOOKUP($A3364,'Student reference sheet'!$A$2:$V$2329,11,FALSE)),'Ethnicity Reference'!$A$2:$B$22,2,FALSE)),
IF(VLOOKUP($A3364,'Student reference sheet'!$A$2:$V$2329,9,FALSE) &lt;&gt; "", VLOOKUP(VALUE(VLOOKUP($A3364,'Student reference sheet'!$A$2:$V$2329,9,FALSE)),'Ethnicity Reference'!$A$2:$B$22,2,FALSE),"Unknown"))))</f>
        <v/>
      </c>
      <c r="U3364" s="35"/>
    </row>
    <row r="3365" spans="1:21" ht="15.75">
      <c r="A3365" s="47"/>
      <c r="B3365" s="33"/>
      <c r="C3365" s="39" t="str">
        <f>IF($A3365 &lt;&gt; "",VLOOKUP($A3365,'Student reference sheet'!$A$2:$V$2329, 3,FALSE), "")</f>
        <v/>
      </c>
      <c r="D3365" s="39" t="str">
        <f>IF($A3365 &lt;&gt; "",VLOOKUP($A3365,'Student reference sheet'!$A$2:$V$2329, 2,FALSE), "")</f>
        <v/>
      </c>
      <c r="E3365" s="35"/>
      <c r="F3365" s="34"/>
      <c r="G3365" s="40" t="str">
        <f t="shared" ca="1" si="159"/>
        <v/>
      </c>
      <c r="H3365" s="40" t="str">
        <f t="shared" ca="1" si="160"/>
        <v/>
      </c>
      <c r="I3365" s="36" t="str">
        <f>IF($A3365 = "", "",
IF(COUNTIF(MINIMUM_DAY_DATES[], Attendance!J3365) &gt; 0, VLOOKUP(Attendance!$G3365,MINIMUM_DAY_PERIOD_SCHEDULE[], 2,TRUE),
IF(COUNTIF(RALLY_DATES[], Attendance!J3365) &gt; 0, VLOOKUP(Attendance!$G3365,RALLY_PERIOD_SCHEDULE[], 2,TRUE),
IF(WEEKDAY(Attendance!$J3365) = 2,
       IF(COUNTIF(FINALS_WEEK_MONDAY_DATE[],Attendance!$J3365) &gt; 0, VLOOKUP(Attendance!$G3365,FINALS_WEEK_MONDAY_PERIOD_SCHEDULE[],2,TRUE),
       VLOOKUP(Attendance!$G3365,REGULAR_WEEK_SCHEDULE[],6,TRUE)),
IF(WEEKDAY($J3365) = 3,
       IF(COUNTIF(FINALS_WEEK_TUESDAY_DATE[],Attendance!$J3365) &gt; 0, VLOOKUP(Attendance!$G3365,FINALS_WEEK_TUESDAY_PERIOD_SCHEDULE[],2,TRUE),
       VLOOKUP(Attendance!$G3365,REGULAR_WEEK_SCHEDULE[[Tuesday]:[Period]],5,TRUE)),
IF(WEEKDAY(Attendance!$J3365) = 4,
        IF(COUNTIF(BLOCK_WEDNESDAY_DATES[],Attendance!$J3365) &gt; 0, VLOOKUP(Attendance!$G3365,BLOCK_WEDNESDAY_PERIOD_SCHEDULE[],2,TRUE),
        IF(COUNTIF(FINALS_WEEK_WEDNESDAY_DATE[],Attendance!$J3365) &gt; 0, VLOOKUP(Attendance!$G3365,FINALS_WEEK_WEDNESDAY_PERIOD_SCHEDULE[],2,TRUE),
       VLOOKUP(Attendance!$G3365,REGULAR_WEEK_SCHEDULE[[Wednesday]:[Period]],4,TRUE))),
IF(WEEKDAY($J3365) = 5,
       IF(COUNTIF(BLOCK_THURSDAY_DATES[],Attendance!$J3365) &gt; 0, VLOOKUP(Attendance!$G3365,BLOCK_THURSDAY_PERIOD_SCHEDULE[],2,TRUE),
       IF(COUNTIF(FINALS_WEEK_THURSDAY_DATE[],Attendance!$J3365) &gt; 0, VLOOKUP(Attendance!$G3365,FINALS_WEEK_THURSDAY_PERIOD_SCHEDULE[],2,TRUE),
       VLOOKUP(Attendance!$G3365,REGULAR_WEEK_SCHEDULE[[Thursday]:[Period]],3,TRUE))),
IF(WEEKDAY(Attendance!$J3365) = 6,
       IF(COUNTIF(FINALS_WEEK_FRIDAY_DATE[],Attendance!$J3365) &gt; 0, VLOOKUP(Attendance!$G3365,FINALS_WEEK_FRIDAY_PERIOD_SCHEDULE[],2,TRUE),
       VLOOKUP(Attendance!$G3365,REGULAR_WEEK_SCHEDULE[[Friday]:[Period]],2,TRUE))))))))))</f>
        <v/>
      </c>
      <c r="J3365" s="41" t="str">
        <f t="shared" ca="1" si="161"/>
        <v/>
      </c>
      <c r="K3365" s="41" t="str">
        <f>IF($A3365 &lt;&gt; "",VLOOKUP($A3365,'Student reference sheet'!$A$2:$V$2329, 7,FALSE), "")</f>
        <v/>
      </c>
      <c r="L3365" s="30" t="str">
        <f>IF($A3365 ="", "", VLOOKUP($A3365, 'Student reference sheet'!$A$2:$Z$2603,23,FALSE))</f>
        <v/>
      </c>
      <c r="M3365" s="30" t="str">
        <f>IF($A3365 ="", "", VLOOKUP($A3365, 'Student reference sheet'!$A$2:$Z$2603,24,FALSE))</f>
        <v/>
      </c>
      <c r="N3365" s="30" t="str">
        <f>IF($A3365 ="", "", VLOOKUP($A3365, 'Student reference sheet'!$A$2:$Z$2603,26,FALSE))</f>
        <v/>
      </c>
      <c r="O3365" s="30" t="str">
        <f>IF($A3365 ="", "", VLOOKUP($A3365, 'Student reference sheet'!$A$2:$Z$2603,25,FALSE))</f>
        <v/>
      </c>
      <c r="P3365" s="39" t="str">
        <f>IF($A3365 = "", "", IF(OR(VLOOKUP($A3365,'Student reference sheet'!$A$2:$V$2400,8,FALSE) = "R",  VLOOKUP($A3365,'Student reference sheet'!$A$2:$V$2400,8,FALSE) = "L"), "X", ""))</f>
        <v/>
      </c>
      <c r="Q3365" s="39" t="str">
        <f>IF($A3365 ="", "", VLOOKUP($A3365, 'Student reference sheet'!$A$2:$V$2603,22,FALSE))</f>
        <v/>
      </c>
      <c r="R3365" s="39" t="str">
        <f>IF($A3365 &lt;&gt; "",VLOOKUP($A3365,'Student reference sheet'!$A$2:$V$2329, 5,FALSE), "")</f>
        <v/>
      </c>
      <c r="S3365" s="39" t="str">
        <f>IF($A3365 &lt;&gt; "",VLOOKUP($A3365,'Student reference sheet'!$A$2:$V$2329, 6,FALSE), "")</f>
        <v/>
      </c>
      <c r="T3365" s="30" t="str">
        <f>IF($A3365 = "","",
IF(VLOOKUP($A3365,'Student reference sheet'!$A$2:$V$2329, 10,FALSE) = "Y", "Hispanic",
IF(VLOOKUP($A3365,'Student reference sheet'!$A$2:$V$2329,11,FALSE) &lt;&gt; "",
IF(VLOOKUP($A3365,'Student reference sheet'!$A$2:$V$2329,11,FALSE) = "UNK", "Unknown", VLOOKUP(VALUE(VLOOKUP($A3365,'Student reference sheet'!$A$2:$V$2329,11,FALSE)),'Ethnicity Reference'!$A$2:$B$22,2,FALSE)),
IF(VLOOKUP($A3365,'Student reference sheet'!$A$2:$V$2329,9,FALSE) &lt;&gt; "", VLOOKUP(VALUE(VLOOKUP($A3365,'Student reference sheet'!$A$2:$V$2329,9,FALSE)),'Ethnicity Reference'!$A$2:$B$22,2,FALSE),"Unknown"))))</f>
        <v/>
      </c>
      <c r="U3365" s="35"/>
    </row>
    <row r="3366" spans="1:21" ht="15.75">
      <c r="A3366" s="47"/>
      <c r="B3366" s="33"/>
      <c r="C3366" s="39" t="str">
        <f>IF($A3366 &lt;&gt; "",VLOOKUP($A3366,'Student reference sheet'!$A$2:$V$2329, 3,FALSE), "")</f>
        <v/>
      </c>
      <c r="D3366" s="39" t="str">
        <f>IF($A3366 &lt;&gt; "",VLOOKUP($A3366,'Student reference sheet'!$A$2:$V$2329, 2,FALSE), "")</f>
        <v/>
      </c>
      <c r="E3366" s="35"/>
      <c r="F3366" s="34"/>
      <c r="G3366" s="40" t="str">
        <f t="shared" ca="1" si="159"/>
        <v/>
      </c>
      <c r="H3366" s="40" t="str">
        <f t="shared" ca="1" si="160"/>
        <v/>
      </c>
      <c r="I3366" s="36" t="str">
        <f>IF($A3366 = "", "",
IF(COUNTIF(MINIMUM_DAY_DATES[], Attendance!J3366) &gt; 0, VLOOKUP(Attendance!$G3366,MINIMUM_DAY_PERIOD_SCHEDULE[], 2,TRUE),
IF(COUNTIF(RALLY_DATES[], Attendance!J3366) &gt; 0, VLOOKUP(Attendance!$G3366,RALLY_PERIOD_SCHEDULE[], 2,TRUE),
IF(WEEKDAY(Attendance!$J3366) = 2,
       IF(COUNTIF(FINALS_WEEK_MONDAY_DATE[],Attendance!$J3366) &gt; 0, VLOOKUP(Attendance!$G3366,FINALS_WEEK_MONDAY_PERIOD_SCHEDULE[],2,TRUE),
       VLOOKUP(Attendance!$G3366,REGULAR_WEEK_SCHEDULE[],6,TRUE)),
IF(WEEKDAY($J3366) = 3,
       IF(COUNTIF(FINALS_WEEK_TUESDAY_DATE[],Attendance!$J3366) &gt; 0, VLOOKUP(Attendance!$G3366,FINALS_WEEK_TUESDAY_PERIOD_SCHEDULE[],2,TRUE),
       VLOOKUP(Attendance!$G3366,REGULAR_WEEK_SCHEDULE[[Tuesday]:[Period]],5,TRUE)),
IF(WEEKDAY(Attendance!$J3366) = 4,
        IF(COUNTIF(BLOCK_WEDNESDAY_DATES[],Attendance!$J3366) &gt; 0, VLOOKUP(Attendance!$G3366,BLOCK_WEDNESDAY_PERIOD_SCHEDULE[],2,TRUE),
        IF(COUNTIF(FINALS_WEEK_WEDNESDAY_DATE[],Attendance!$J3366) &gt; 0, VLOOKUP(Attendance!$G3366,FINALS_WEEK_WEDNESDAY_PERIOD_SCHEDULE[],2,TRUE),
       VLOOKUP(Attendance!$G3366,REGULAR_WEEK_SCHEDULE[[Wednesday]:[Period]],4,TRUE))),
IF(WEEKDAY($J3366) = 5,
       IF(COUNTIF(BLOCK_THURSDAY_DATES[],Attendance!$J3366) &gt; 0, VLOOKUP(Attendance!$G3366,BLOCK_THURSDAY_PERIOD_SCHEDULE[],2,TRUE),
       IF(COUNTIF(FINALS_WEEK_THURSDAY_DATE[],Attendance!$J3366) &gt; 0, VLOOKUP(Attendance!$G3366,FINALS_WEEK_THURSDAY_PERIOD_SCHEDULE[],2,TRUE),
       VLOOKUP(Attendance!$G3366,REGULAR_WEEK_SCHEDULE[[Thursday]:[Period]],3,TRUE))),
IF(WEEKDAY(Attendance!$J3366) = 6,
       IF(COUNTIF(FINALS_WEEK_FRIDAY_DATE[],Attendance!$J3366) &gt; 0, VLOOKUP(Attendance!$G3366,FINALS_WEEK_FRIDAY_PERIOD_SCHEDULE[],2,TRUE),
       VLOOKUP(Attendance!$G3366,REGULAR_WEEK_SCHEDULE[[Friday]:[Period]],2,TRUE))))))))))</f>
        <v/>
      </c>
      <c r="J3366" s="41" t="str">
        <f t="shared" ca="1" si="161"/>
        <v/>
      </c>
      <c r="K3366" s="41" t="str">
        <f>IF($A3366 &lt;&gt; "",VLOOKUP($A3366,'Student reference sheet'!$A$2:$V$2329, 7,FALSE), "")</f>
        <v/>
      </c>
      <c r="L3366" s="30" t="str">
        <f>IF($A3366 ="", "", VLOOKUP($A3366, 'Student reference sheet'!$A$2:$Z$2603,23,FALSE))</f>
        <v/>
      </c>
      <c r="M3366" s="30" t="str">
        <f>IF($A3366 ="", "", VLOOKUP($A3366, 'Student reference sheet'!$A$2:$Z$2603,24,FALSE))</f>
        <v/>
      </c>
      <c r="N3366" s="30" t="str">
        <f>IF($A3366 ="", "", VLOOKUP($A3366, 'Student reference sheet'!$A$2:$Z$2603,26,FALSE))</f>
        <v/>
      </c>
      <c r="O3366" s="30" t="str">
        <f>IF($A3366 ="", "", VLOOKUP($A3366, 'Student reference sheet'!$A$2:$Z$2603,25,FALSE))</f>
        <v/>
      </c>
      <c r="P3366" s="39" t="str">
        <f>IF($A3366 = "", "", IF(OR(VLOOKUP($A3366,'Student reference sheet'!$A$2:$V$2400,8,FALSE) = "R",  VLOOKUP($A3366,'Student reference sheet'!$A$2:$V$2400,8,FALSE) = "L"), "X", ""))</f>
        <v/>
      </c>
      <c r="Q3366" s="39" t="str">
        <f>IF($A3366 ="", "", VLOOKUP($A3366, 'Student reference sheet'!$A$2:$V$2603,22,FALSE))</f>
        <v/>
      </c>
      <c r="R3366" s="39" t="str">
        <f>IF($A3366 &lt;&gt; "",VLOOKUP($A3366,'Student reference sheet'!$A$2:$V$2329, 5,FALSE), "")</f>
        <v/>
      </c>
      <c r="S3366" s="39" t="str">
        <f>IF($A3366 &lt;&gt; "",VLOOKUP($A3366,'Student reference sheet'!$A$2:$V$2329, 6,FALSE), "")</f>
        <v/>
      </c>
      <c r="T3366" s="30" t="str">
        <f>IF($A3366 = "","",
IF(VLOOKUP($A3366,'Student reference sheet'!$A$2:$V$2329, 10,FALSE) = "Y", "Hispanic",
IF(VLOOKUP($A3366,'Student reference sheet'!$A$2:$V$2329,11,FALSE) &lt;&gt; "",
IF(VLOOKUP($A3366,'Student reference sheet'!$A$2:$V$2329,11,FALSE) = "UNK", "Unknown", VLOOKUP(VALUE(VLOOKUP($A3366,'Student reference sheet'!$A$2:$V$2329,11,FALSE)),'Ethnicity Reference'!$A$2:$B$22,2,FALSE)),
IF(VLOOKUP($A3366,'Student reference sheet'!$A$2:$V$2329,9,FALSE) &lt;&gt; "", VLOOKUP(VALUE(VLOOKUP($A3366,'Student reference sheet'!$A$2:$V$2329,9,FALSE)),'Ethnicity Reference'!$A$2:$B$22,2,FALSE),"Unknown"))))</f>
        <v/>
      </c>
      <c r="U3366" s="35"/>
    </row>
    <row r="3367" spans="1:21" ht="15.75">
      <c r="A3367" s="47"/>
      <c r="B3367" s="33"/>
      <c r="C3367" s="39" t="str">
        <f>IF($A3367 &lt;&gt; "",VLOOKUP($A3367,'Student reference sheet'!$A$2:$V$2329, 3,FALSE), "")</f>
        <v/>
      </c>
      <c r="D3367" s="39" t="str">
        <f>IF($A3367 &lt;&gt; "",VLOOKUP($A3367,'Student reference sheet'!$A$2:$V$2329, 2,FALSE), "")</f>
        <v/>
      </c>
      <c r="E3367" s="35"/>
      <c r="F3367" s="34"/>
      <c r="G3367" s="40" t="str">
        <f t="shared" ca="1" si="159"/>
        <v/>
      </c>
      <c r="H3367" s="40" t="str">
        <f t="shared" ca="1" si="160"/>
        <v/>
      </c>
      <c r="I3367" s="36" t="str">
        <f>IF($A3367 = "", "",
IF(COUNTIF(MINIMUM_DAY_DATES[], Attendance!J3367) &gt; 0, VLOOKUP(Attendance!$G3367,MINIMUM_DAY_PERIOD_SCHEDULE[], 2,TRUE),
IF(COUNTIF(RALLY_DATES[], Attendance!J3367) &gt; 0, VLOOKUP(Attendance!$G3367,RALLY_PERIOD_SCHEDULE[], 2,TRUE),
IF(WEEKDAY(Attendance!$J3367) = 2,
       IF(COUNTIF(FINALS_WEEK_MONDAY_DATE[],Attendance!$J3367) &gt; 0, VLOOKUP(Attendance!$G3367,FINALS_WEEK_MONDAY_PERIOD_SCHEDULE[],2,TRUE),
       VLOOKUP(Attendance!$G3367,REGULAR_WEEK_SCHEDULE[],6,TRUE)),
IF(WEEKDAY($J3367) = 3,
       IF(COUNTIF(FINALS_WEEK_TUESDAY_DATE[],Attendance!$J3367) &gt; 0, VLOOKUP(Attendance!$G3367,FINALS_WEEK_TUESDAY_PERIOD_SCHEDULE[],2,TRUE),
       VLOOKUP(Attendance!$G3367,REGULAR_WEEK_SCHEDULE[[Tuesday]:[Period]],5,TRUE)),
IF(WEEKDAY(Attendance!$J3367) = 4,
        IF(COUNTIF(BLOCK_WEDNESDAY_DATES[],Attendance!$J3367) &gt; 0, VLOOKUP(Attendance!$G3367,BLOCK_WEDNESDAY_PERIOD_SCHEDULE[],2,TRUE),
        IF(COUNTIF(FINALS_WEEK_WEDNESDAY_DATE[],Attendance!$J3367) &gt; 0, VLOOKUP(Attendance!$G3367,FINALS_WEEK_WEDNESDAY_PERIOD_SCHEDULE[],2,TRUE),
       VLOOKUP(Attendance!$G3367,REGULAR_WEEK_SCHEDULE[[Wednesday]:[Period]],4,TRUE))),
IF(WEEKDAY($J3367) = 5,
       IF(COUNTIF(BLOCK_THURSDAY_DATES[],Attendance!$J3367) &gt; 0, VLOOKUP(Attendance!$G3367,BLOCK_THURSDAY_PERIOD_SCHEDULE[],2,TRUE),
       IF(COUNTIF(FINALS_WEEK_THURSDAY_DATE[],Attendance!$J3367) &gt; 0, VLOOKUP(Attendance!$G3367,FINALS_WEEK_THURSDAY_PERIOD_SCHEDULE[],2,TRUE),
       VLOOKUP(Attendance!$G3367,REGULAR_WEEK_SCHEDULE[[Thursday]:[Period]],3,TRUE))),
IF(WEEKDAY(Attendance!$J3367) = 6,
       IF(COUNTIF(FINALS_WEEK_FRIDAY_DATE[],Attendance!$J3367) &gt; 0, VLOOKUP(Attendance!$G3367,FINALS_WEEK_FRIDAY_PERIOD_SCHEDULE[],2,TRUE),
       VLOOKUP(Attendance!$G3367,REGULAR_WEEK_SCHEDULE[[Friday]:[Period]],2,TRUE))))))))))</f>
        <v/>
      </c>
      <c r="J3367" s="41" t="str">
        <f t="shared" ca="1" si="161"/>
        <v/>
      </c>
      <c r="K3367" s="41" t="str">
        <f>IF($A3367 &lt;&gt; "",VLOOKUP($A3367,'Student reference sheet'!$A$2:$V$2329, 7,FALSE), "")</f>
        <v/>
      </c>
      <c r="L3367" s="30" t="str">
        <f>IF($A3367 ="", "", VLOOKUP($A3367, 'Student reference sheet'!$A$2:$Z$2603,23,FALSE))</f>
        <v/>
      </c>
      <c r="M3367" s="30" t="str">
        <f>IF($A3367 ="", "", VLOOKUP($A3367, 'Student reference sheet'!$A$2:$Z$2603,24,FALSE))</f>
        <v/>
      </c>
      <c r="N3367" s="30" t="str">
        <f>IF($A3367 ="", "", VLOOKUP($A3367, 'Student reference sheet'!$A$2:$Z$2603,26,FALSE))</f>
        <v/>
      </c>
      <c r="O3367" s="30" t="str">
        <f>IF($A3367 ="", "", VLOOKUP($A3367, 'Student reference sheet'!$A$2:$Z$2603,25,FALSE))</f>
        <v/>
      </c>
      <c r="P3367" s="39" t="str">
        <f>IF($A3367 = "", "", IF(OR(VLOOKUP($A3367,'Student reference sheet'!$A$2:$V$2400,8,FALSE) = "R",  VLOOKUP($A3367,'Student reference sheet'!$A$2:$V$2400,8,FALSE) = "L"), "X", ""))</f>
        <v/>
      </c>
      <c r="Q3367" s="39" t="str">
        <f>IF($A3367 ="", "", VLOOKUP($A3367, 'Student reference sheet'!$A$2:$V$2603,22,FALSE))</f>
        <v/>
      </c>
      <c r="R3367" s="39" t="str">
        <f>IF($A3367 &lt;&gt; "",VLOOKUP($A3367,'Student reference sheet'!$A$2:$V$2329, 5,FALSE), "")</f>
        <v/>
      </c>
      <c r="S3367" s="39" t="str">
        <f>IF($A3367 &lt;&gt; "",VLOOKUP($A3367,'Student reference sheet'!$A$2:$V$2329, 6,FALSE), "")</f>
        <v/>
      </c>
      <c r="T3367" s="30" t="str">
        <f>IF($A3367 = "","",
IF(VLOOKUP($A3367,'Student reference sheet'!$A$2:$V$2329, 10,FALSE) = "Y", "Hispanic",
IF(VLOOKUP($A3367,'Student reference sheet'!$A$2:$V$2329,11,FALSE) &lt;&gt; "",
IF(VLOOKUP($A3367,'Student reference sheet'!$A$2:$V$2329,11,FALSE) = "UNK", "Unknown", VLOOKUP(VALUE(VLOOKUP($A3367,'Student reference sheet'!$A$2:$V$2329,11,FALSE)),'Ethnicity Reference'!$A$2:$B$22,2,FALSE)),
IF(VLOOKUP($A3367,'Student reference sheet'!$A$2:$V$2329,9,FALSE) &lt;&gt; "", VLOOKUP(VALUE(VLOOKUP($A3367,'Student reference sheet'!$A$2:$V$2329,9,FALSE)),'Ethnicity Reference'!$A$2:$B$22,2,FALSE),"Unknown"))))</f>
        <v/>
      </c>
      <c r="U3367" s="35"/>
    </row>
    <row r="3368" spans="1:21" ht="15.75">
      <c r="A3368" s="47"/>
      <c r="B3368" s="33"/>
      <c r="C3368" s="39" t="str">
        <f>IF($A3368 &lt;&gt; "",VLOOKUP($A3368,'Student reference sheet'!$A$2:$V$2329, 3,FALSE), "")</f>
        <v/>
      </c>
      <c r="D3368" s="39" t="str">
        <f>IF($A3368 &lt;&gt; "",VLOOKUP($A3368,'Student reference sheet'!$A$2:$V$2329, 2,FALSE), "")</f>
        <v/>
      </c>
      <c r="E3368" s="35"/>
      <c r="F3368" s="34"/>
      <c r="G3368" s="40" t="str">
        <f t="shared" ca="1" si="159"/>
        <v/>
      </c>
      <c r="H3368" s="40" t="str">
        <f t="shared" ca="1" si="160"/>
        <v/>
      </c>
      <c r="I3368" s="36" t="str">
        <f>IF($A3368 = "", "",
IF(COUNTIF(MINIMUM_DAY_DATES[], Attendance!J3368) &gt; 0, VLOOKUP(Attendance!$G3368,MINIMUM_DAY_PERIOD_SCHEDULE[], 2,TRUE),
IF(COUNTIF(RALLY_DATES[], Attendance!J3368) &gt; 0, VLOOKUP(Attendance!$G3368,RALLY_PERIOD_SCHEDULE[], 2,TRUE),
IF(WEEKDAY(Attendance!$J3368) = 2,
       IF(COUNTIF(FINALS_WEEK_MONDAY_DATE[],Attendance!$J3368) &gt; 0, VLOOKUP(Attendance!$G3368,FINALS_WEEK_MONDAY_PERIOD_SCHEDULE[],2,TRUE),
       VLOOKUP(Attendance!$G3368,REGULAR_WEEK_SCHEDULE[],6,TRUE)),
IF(WEEKDAY($J3368) = 3,
       IF(COUNTIF(FINALS_WEEK_TUESDAY_DATE[],Attendance!$J3368) &gt; 0, VLOOKUP(Attendance!$G3368,FINALS_WEEK_TUESDAY_PERIOD_SCHEDULE[],2,TRUE),
       VLOOKUP(Attendance!$G3368,REGULAR_WEEK_SCHEDULE[[Tuesday]:[Period]],5,TRUE)),
IF(WEEKDAY(Attendance!$J3368) = 4,
        IF(COUNTIF(BLOCK_WEDNESDAY_DATES[],Attendance!$J3368) &gt; 0, VLOOKUP(Attendance!$G3368,BLOCK_WEDNESDAY_PERIOD_SCHEDULE[],2,TRUE),
        IF(COUNTIF(FINALS_WEEK_WEDNESDAY_DATE[],Attendance!$J3368) &gt; 0, VLOOKUP(Attendance!$G3368,FINALS_WEEK_WEDNESDAY_PERIOD_SCHEDULE[],2,TRUE),
       VLOOKUP(Attendance!$G3368,REGULAR_WEEK_SCHEDULE[[Wednesday]:[Period]],4,TRUE))),
IF(WEEKDAY($J3368) = 5,
       IF(COUNTIF(BLOCK_THURSDAY_DATES[],Attendance!$J3368) &gt; 0, VLOOKUP(Attendance!$G3368,BLOCK_THURSDAY_PERIOD_SCHEDULE[],2,TRUE),
       IF(COUNTIF(FINALS_WEEK_THURSDAY_DATE[],Attendance!$J3368) &gt; 0, VLOOKUP(Attendance!$G3368,FINALS_WEEK_THURSDAY_PERIOD_SCHEDULE[],2,TRUE),
       VLOOKUP(Attendance!$G3368,REGULAR_WEEK_SCHEDULE[[Thursday]:[Period]],3,TRUE))),
IF(WEEKDAY(Attendance!$J3368) = 6,
       IF(COUNTIF(FINALS_WEEK_FRIDAY_DATE[],Attendance!$J3368) &gt; 0, VLOOKUP(Attendance!$G3368,FINALS_WEEK_FRIDAY_PERIOD_SCHEDULE[],2,TRUE),
       VLOOKUP(Attendance!$G3368,REGULAR_WEEK_SCHEDULE[[Friday]:[Period]],2,TRUE))))))))))</f>
        <v/>
      </c>
      <c r="J3368" s="41" t="str">
        <f t="shared" ca="1" si="161"/>
        <v/>
      </c>
      <c r="K3368" s="41" t="str">
        <f>IF($A3368 &lt;&gt; "",VLOOKUP($A3368,'Student reference sheet'!$A$2:$V$2329, 7,FALSE), "")</f>
        <v/>
      </c>
      <c r="L3368" s="30" t="str">
        <f>IF($A3368 ="", "", VLOOKUP($A3368, 'Student reference sheet'!$A$2:$Z$2603,23,FALSE))</f>
        <v/>
      </c>
      <c r="M3368" s="30" t="str">
        <f>IF($A3368 ="", "", VLOOKUP($A3368, 'Student reference sheet'!$A$2:$Z$2603,24,FALSE))</f>
        <v/>
      </c>
      <c r="N3368" s="30" t="str">
        <f>IF($A3368 ="", "", VLOOKUP($A3368, 'Student reference sheet'!$A$2:$Z$2603,26,FALSE))</f>
        <v/>
      </c>
      <c r="O3368" s="30" t="str">
        <f>IF($A3368 ="", "", VLOOKUP($A3368, 'Student reference sheet'!$A$2:$Z$2603,25,FALSE))</f>
        <v/>
      </c>
      <c r="P3368" s="39" t="str">
        <f>IF($A3368 = "", "", IF(OR(VLOOKUP($A3368,'Student reference sheet'!$A$2:$V$2400,8,FALSE) = "R",  VLOOKUP($A3368,'Student reference sheet'!$A$2:$V$2400,8,FALSE) = "L"), "X", ""))</f>
        <v/>
      </c>
      <c r="Q3368" s="39" t="str">
        <f>IF($A3368 ="", "", VLOOKUP($A3368, 'Student reference sheet'!$A$2:$V$2603,22,FALSE))</f>
        <v/>
      </c>
      <c r="R3368" s="39" t="str">
        <f>IF($A3368 &lt;&gt; "",VLOOKUP($A3368,'Student reference sheet'!$A$2:$V$2329, 5,FALSE), "")</f>
        <v/>
      </c>
      <c r="S3368" s="39" t="str">
        <f>IF($A3368 &lt;&gt; "",VLOOKUP($A3368,'Student reference sheet'!$A$2:$V$2329, 6,FALSE), "")</f>
        <v/>
      </c>
      <c r="T3368" s="30" t="str">
        <f>IF($A3368 = "","",
IF(VLOOKUP($A3368,'Student reference sheet'!$A$2:$V$2329, 10,FALSE) = "Y", "Hispanic",
IF(VLOOKUP($A3368,'Student reference sheet'!$A$2:$V$2329,11,FALSE) &lt;&gt; "",
IF(VLOOKUP($A3368,'Student reference sheet'!$A$2:$V$2329,11,FALSE) = "UNK", "Unknown", VLOOKUP(VALUE(VLOOKUP($A3368,'Student reference sheet'!$A$2:$V$2329,11,FALSE)),'Ethnicity Reference'!$A$2:$B$22,2,FALSE)),
IF(VLOOKUP($A3368,'Student reference sheet'!$A$2:$V$2329,9,FALSE) &lt;&gt; "", VLOOKUP(VALUE(VLOOKUP($A3368,'Student reference sheet'!$A$2:$V$2329,9,FALSE)),'Ethnicity Reference'!$A$2:$B$22,2,FALSE),"Unknown"))))</f>
        <v/>
      </c>
      <c r="U3368" s="35"/>
    </row>
    <row r="3369" spans="1:21" ht="15.75">
      <c r="A3369" s="47"/>
      <c r="B3369" s="33"/>
      <c r="C3369" s="39" t="str">
        <f>IF($A3369 &lt;&gt; "",VLOOKUP($A3369,'Student reference sheet'!$A$2:$V$2329, 3,FALSE), "")</f>
        <v/>
      </c>
      <c r="D3369" s="39" t="str">
        <f>IF($A3369 &lt;&gt; "",VLOOKUP($A3369,'Student reference sheet'!$A$2:$V$2329, 2,FALSE), "")</f>
        <v/>
      </c>
      <c r="E3369" s="35"/>
      <c r="F3369" s="34"/>
      <c r="G3369" s="40" t="str">
        <f t="shared" ca="1" si="159"/>
        <v/>
      </c>
      <c r="H3369" s="40" t="str">
        <f t="shared" ca="1" si="160"/>
        <v/>
      </c>
      <c r="I3369" s="36" t="str">
        <f>IF($A3369 = "", "",
IF(COUNTIF(MINIMUM_DAY_DATES[], Attendance!J3369) &gt; 0, VLOOKUP(Attendance!$G3369,MINIMUM_DAY_PERIOD_SCHEDULE[], 2,TRUE),
IF(COUNTIF(RALLY_DATES[], Attendance!J3369) &gt; 0, VLOOKUP(Attendance!$G3369,RALLY_PERIOD_SCHEDULE[], 2,TRUE),
IF(WEEKDAY(Attendance!$J3369) = 2,
       IF(COUNTIF(FINALS_WEEK_MONDAY_DATE[],Attendance!$J3369) &gt; 0, VLOOKUP(Attendance!$G3369,FINALS_WEEK_MONDAY_PERIOD_SCHEDULE[],2,TRUE),
       VLOOKUP(Attendance!$G3369,REGULAR_WEEK_SCHEDULE[],6,TRUE)),
IF(WEEKDAY($J3369) = 3,
       IF(COUNTIF(FINALS_WEEK_TUESDAY_DATE[],Attendance!$J3369) &gt; 0, VLOOKUP(Attendance!$G3369,FINALS_WEEK_TUESDAY_PERIOD_SCHEDULE[],2,TRUE),
       VLOOKUP(Attendance!$G3369,REGULAR_WEEK_SCHEDULE[[Tuesday]:[Period]],5,TRUE)),
IF(WEEKDAY(Attendance!$J3369) = 4,
        IF(COUNTIF(BLOCK_WEDNESDAY_DATES[],Attendance!$J3369) &gt; 0, VLOOKUP(Attendance!$G3369,BLOCK_WEDNESDAY_PERIOD_SCHEDULE[],2,TRUE),
        IF(COUNTIF(FINALS_WEEK_WEDNESDAY_DATE[],Attendance!$J3369) &gt; 0, VLOOKUP(Attendance!$G3369,FINALS_WEEK_WEDNESDAY_PERIOD_SCHEDULE[],2,TRUE),
       VLOOKUP(Attendance!$G3369,REGULAR_WEEK_SCHEDULE[[Wednesday]:[Period]],4,TRUE))),
IF(WEEKDAY($J3369) = 5,
       IF(COUNTIF(BLOCK_THURSDAY_DATES[],Attendance!$J3369) &gt; 0, VLOOKUP(Attendance!$G3369,BLOCK_THURSDAY_PERIOD_SCHEDULE[],2,TRUE),
       IF(COUNTIF(FINALS_WEEK_THURSDAY_DATE[],Attendance!$J3369) &gt; 0, VLOOKUP(Attendance!$G3369,FINALS_WEEK_THURSDAY_PERIOD_SCHEDULE[],2,TRUE),
       VLOOKUP(Attendance!$G3369,REGULAR_WEEK_SCHEDULE[[Thursday]:[Period]],3,TRUE))),
IF(WEEKDAY(Attendance!$J3369) = 6,
       IF(COUNTIF(FINALS_WEEK_FRIDAY_DATE[],Attendance!$J3369) &gt; 0, VLOOKUP(Attendance!$G3369,FINALS_WEEK_FRIDAY_PERIOD_SCHEDULE[],2,TRUE),
       VLOOKUP(Attendance!$G3369,REGULAR_WEEK_SCHEDULE[[Friday]:[Period]],2,TRUE))))))))))</f>
        <v/>
      </c>
      <c r="J3369" s="41" t="str">
        <f t="shared" ca="1" si="161"/>
        <v/>
      </c>
      <c r="K3369" s="41" t="str">
        <f>IF($A3369 &lt;&gt; "",VLOOKUP($A3369,'Student reference sheet'!$A$2:$V$2329, 7,FALSE), "")</f>
        <v/>
      </c>
      <c r="L3369" s="30" t="str">
        <f>IF($A3369 ="", "", VLOOKUP($A3369, 'Student reference sheet'!$A$2:$Z$2603,23,FALSE))</f>
        <v/>
      </c>
      <c r="M3369" s="30" t="str">
        <f>IF($A3369 ="", "", VLOOKUP($A3369, 'Student reference sheet'!$A$2:$Z$2603,24,FALSE))</f>
        <v/>
      </c>
      <c r="N3369" s="30" t="str">
        <f>IF($A3369 ="", "", VLOOKUP($A3369, 'Student reference sheet'!$A$2:$Z$2603,26,FALSE))</f>
        <v/>
      </c>
      <c r="O3369" s="30" t="str">
        <f>IF($A3369 ="", "", VLOOKUP($A3369, 'Student reference sheet'!$A$2:$Z$2603,25,FALSE))</f>
        <v/>
      </c>
      <c r="P3369" s="39" t="str">
        <f>IF($A3369 = "", "", IF(OR(VLOOKUP($A3369,'Student reference sheet'!$A$2:$V$2400,8,FALSE) = "R",  VLOOKUP($A3369,'Student reference sheet'!$A$2:$V$2400,8,FALSE) = "L"), "X", ""))</f>
        <v/>
      </c>
      <c r="Q3369" s="39" t="str">
        <f>IF($A3369 ="", "", VLOOKUP($A3369, 'Student reference sheet'!$A$2:$V$2603,22,FALSE))</f>
        <v/>
      </c>
      <c r="R3369" s="39" t="str">
        <f>IF($A3369 &lt;&gt; "",VLOOKUP($A3369,'Student reference sheet'!$A$2:$V$2329, 5,FALSE), "")</f>
        <v/>
      </c>
      <c r="S3369" s="39" t="str">
        <f>IF($A3369 &lt;&gt; "",VLOOKUP($A3369,'Student reference sheet'!$A$2:$V$2329, 6,FALSE), "")</f>
        <v/>
      </c>
      <c r="T3369" s="30" t="str">
        <f>IF($A3369 = "","",
IF(VLOOKUP($A3369,'Student reference sheet'!$A$2:$V$2329, 10,FALSE) = "Y", "Hispanic",
IF(VLOOKUP($A3369,'Student reference sheet'!$A$2:$V$2329,11,FALSE) &lt;&gt; "",
IF(VLOOKUP($A3369,'Student reference sheet'!$A$2:$V$2329,11,FALSE) = "UNK", "Unknown", VLOOKUP(VALUE(VLOOKUP($A3369,'Student reference sheet'!$A$2:$V$2329,11,FALSE)),'Ethnicity Reference'!$A$2:$B$22,2,FALSE)),
IF(VLOOKUP($A3369,'Student reference sheet'!$A$2:$V$2329,9,FALSE) &lt;&gt; "", VLOOKUP(VALUE(VLOOKUP($A3369,'Student reference sheet'!$A$2:$V$2329,9,FALSE)),'Ethnicity Reference'!$A$2:$B$22,2,FALSE),"Unknown"))))</f>
        <v/>
      </c>
      <c r="U3369" s="35"/>
    </row>
    <row r="3370" spans="1:21" ht="15.75">
      <c r="A3370" s="47"/>
      <c r="B3370" s="33"/>
      <c r="C3370" s="39" t="str">
        <f>IF($A3370 &lt;&gt; "",VLOOKUP($A3370,'Student reference sheet'!$A$2:$V$2329, 3,FALSE), "")</f>
        <v/>
      </c>
      <c r="D3370" s="39" t="str">
        <f>IF($A3370 &lt;&gt; "",VLOOKUP($A3370,'Student reference sheet'!$A$2:$V$2329, 2,FALSE), "")</f>
        <v/>
      </c>
      <c r="E3370" s="35"/>
      <c r="F3370" s="34"/>
      <c r="G3370" s="40" t="str">
        <f t="shared" ca="1" si="159"/>
        <v/>
      </c>
      <c r="H3370" s="40" t="str">
        <f t="shared" ca="1" si="160"/>
        <v/>
      </c>
      <c r="I3370" s="36" t="str">
        <f>IF($A3370 = "", "",
IF(COUNTIF(MINIMUM_DAY_DATES[], Attendance!J3370) &gt; 0, VLOOKUP(Attendance!$G3370,MINIMUM_DAY_PERIOD_SCHEDULE[], 2,TRUE),
IF(COUNTIF(RALLY_DATES[], Attendance!J3370) &gt; 0, VLOOKUP(Attendance!$G3370,RALLY_PERIOD_SCHEDULE[], 2,TRUE),
IF(WEEKDAY(Attendance!$J3370) = 2,
       IF(COUNTIF(FINALS_WEEK_MONDAY_DATE[],Attendance!$J3370) &gt; 0, VLOOKUP(Attendance!$G3370,FINALS_WEEK_MONDAY_PERIOD_SCHEDULE[],2,TRUE),
       VLOOKUP(Attendance!$G3370,REGULAR_WEEK_SCHEDULE[],6,TRUE)),
IF(WEEKDAY($J3370) = 3,
       IF(COUNTIF(FINALS_WEEK_TUESDAY_DATE[],Attendance!$J3370) &gt; 0, VLOOKUP(Attendance!$G3370,FINALS_WEEK_TUESDAY_PERIOD_SCHEDULE[],2,TRUE),
       VLOOKUP(Attendance!$G3370,REGULAR_WEEK_SCHEDULE[[Tuesday]:[Period]],5,TRUE)),
IF(WEEKDAY(Attendance!$J3370) = 4,
        IF(COUNTIF(BLOCK_WEDNESDAY_DATES[],Attendance!$J3370) &gt; 0, VLOOKUP(Attendance!$G3370,BLOCK_WEDNESDAY_PERIOD_SCHEDULE[],2,TRUE),
        IF(COUNTIF(FINALS_WEEK_WEDNESDAY_DATE[],Attendance!$J3370) &gt; 0, VLOOKUP(Attendance!$G3370,FINALS_WEEK_WEDNESDAY_PERIOD_SCHEDULE[],2,TRUE),
       VLOOKUP(Attendance!$G3370,REGULAR_WEEK_SCHEDULE[[Wednesday]:[Period]],4,TRUE))),
IF(WEEKDAY($J3370) = 5,
       IF(COUNTIF(BLOCK_THURSDAY_DATES[],Attendance!$J3370) &gt; 0, VLOOKUP(Attendance!$G3370,BLOCK_THURSDAY_PERIOD_SCHEDULE[],2,TRUE),
       IF(COUNTIF(FINALS_WEEK_THURSDAY_DATE[],Attendance!$J3370) &gt; 0, VLOOKUP(Attendance!$G3370,FINALS_WEEK_THURSDAY_PERIOD_SCHEDULE[],2,TRUE),
       VLOOKUP(Attendance!$G3370,REGULAR_WEEK_SCHEDULE[[Thursday]:[Period]],3,TRUE))),
IF(WEEKDAY(Attendance!$J3370) = 6,
       IF(COUNTIF(FINALS_WEEK_FRIDAY_DATE[],Attendance!$J3370) &gt; 0, VLOOKUP(Attendance!$G3370,FINALS_WEEK_FRIDAY_PERIOD_SCHEDULE[],2,TRUE),
       VLOOKUP(Attendance!$G3370,REGULAR_WEEK_SCHEDULE[[Friday]:[Period]],2,TRUE))))))))))</f>
        <v/>
      </c>
      <c r="J3370" s="41" t="str">
        <f t="shared" ca="1" si="161"/>
        <v/>
      </c>
      <c r="K3370" s="41" t="str">
        <f>IF($A3370 &lt;&gt; "",VLOOKUP($A3370,'Student reference sheet'!$A$2:$V$2329, 7,FALSE), "")</f>
        <v/>
      </c>
      <c r="L3370" s="30" t="str">
        <f>IF($A3370 ="", "", VLOOKUP($A3370, 'Student reference sheet'!$A$2:$Z$2603,23,FALSE))</f>
        <v/>
      </c>
      <c r="M3370" s="30" t="str">
        <f>IF($A3370 ="", "", VLOOKUP($A3370, 'Student reference sheet'!$A$2:$Z$2603,24,FALSE))</f>
        <v/>
      </c>
      <c r="N3370" s="30" t="str">
        <f>IF($A3370 ="", "", VLOOKUP($A3370, 'Student reference sheet'!$A$2:$Z$2603,26,FALSE))</f>
        <v/>
      </c>
      <c r="O3370" s="30" t="str">
        <f>IF($A3370 ="", "", VLOOKUP($A3370, 'Student reference sheet'!$A$2:$Z$2603,25,FALSE))</f>
        <v/>
      </c>
      <c r="P3370" s="39" t="str">
        <f>IF($A3370 = "", "", IF(OR(VLOOKUP($A3370,'Student reference sheet'!$A$2:$V$2400,8,FALSE) = "R",  VLOOKUP($A3370,'Student reference sheet'!$A$2:$V$2400,8,FALSE) = "L"), "X", ""))</f>
        <v/>
      </c>
      <c r="Q3370" s="39" t="str">
        <f>IF($A3370 ="", "", VLOOKUP($A3370, 'Student reference sheet'!$A$2:$V$2603,22,FALSE))</f>
        <v/>
      </c>
      <c r="R3370" s="39" t="str">
        <f>IF($A3370 &lt;&gt; "",VLOOKUP($A3370,'Student reference sheet'!$A$2:$V$2329, 5,FALSE), "")</f>
        <v/>
      </c>
      <c r="S3370" s="39" t="str">
        <f>IF($A3370 &lt;&gt; "",VLOOKUP($A3370,'Student reference sheet'!$A$2:$V$2329, 6,FALSE), "")</f>
        <v/>
      </c>
      <c r="T3370" s="30" t="str">
        <f>IF($A3370 = "","",
IF(VLOOKUP($A3370,'Student reference sheet'!$A$2:$V$2329, 10,FALSE) = "Y", "Hispanic",
IF(VLOOKUP($A3370,'Student reference sheet'!$A$2:$V$2329,11,FALSE) &lt;&gt; "",
IF(VLOOKUP($A3370,'Student reference sheet'!$A$2:$V$2329,11,FALSE) = "UNK", "Unknown", VLOOKUP(VALUE(VLOOKUP($A3370,'Student reference sheet'!$A$2:$V$2329,11,FALSE)),'Ethnicity Reference'!$A$2:$B$22,2,FALSE)),
IF(VLOOKUP($A3370,'Student reference sheet'!$A$2:$V$2329,9,FALSE) &lt;&gt; "", VLOOKUP(VALUE(VLOOKUP($A3370,'Student reference sheet'!$A$2:$V$2329,9,FALSE)),'Ethnicity Reference'!$A$2:$B$22,2,FALSE),"Unknown"))))</f>
        <v/>
      </c>
      <c r="U3370" s="35"/>
    </row>
    <row r="3371" spans="1:21" ht="15.75">
      <c r="A3371" s="47"/>
      <c r="B3371" s="33"/>
      <c r="C3371" s="39" t="str">
        <f>IF($A3371 &lt;&gt; "",VLOOKUP($A3371,'Student reference sheet'!$A$2:$V$2329, 3,FALSE), "")</f>
        <v/>
      </c>
      <c r="D3371" s="39" t="str">
        <f>IF($A3371 &lt;&gt; "",VLOOKUP($A3371,'Student reference sheet'!$A$2:$V$2329, 2,FALSE), "")</f>
        <v/>
      </c>
      <c r="E3371" s="35"/>
      <c r="F3371" s="34"/>
      <c r="G3371" s="40" t="str">
        <f t="shared" ca="1" si="159"/>
        <v/>
      </c>
      <c r="H3371" s="40" t="str">
        <f t="shared" ca="1" si="160"/>
        <v/>
      </c>
      <c r="I3371" s="36" t="str">
        <f>IF($A3371 = "", "",
IF(COUNTIF(MINIMUM_DAY_DATES[], Attendance!J3371) &gt; 0, VLOOKUP(Attendance!$G3371,MINIMUM_DAY_PERIOD_SCHEDULE[], 2,TRUE),
IF(COUNTIF(RALLY_DATES[], Attendance!J3371) &gt; 0, VLOOKUP(Attendance!$G3371,RALLY_PERIOD_SCHEDULE[], 2,TRUE),
IF(WEEKDAY(Attendance!$J3371) = 2,
       IF(COUNTIF(FINALS_WEEK_MONDAY_DATE[],Attendance!$J3371) &gt; 0, VLOOKUP(Attendance!$G3371,FINALS_WEEK_MONDAY_PERIOD_SCHEDULE[],2,TRUE),
       VLOOKUP(Attendance!$G3371,REGULAR_WEEK_SCHEDULE[],6,TRUE)),
IF(WEEKDAY($J3371) = 3,
       IF(COUNTIF(FINALS_WEEK_TUESDAY_DATE[],Attendance!$J3371) &gt; 0, VLOOKUP(Attendance!$G3371,FINALS_WEEK_TUESDAY_PERIOD_SCHEDULE[],2,TRUE),
       VLOOKUP(Attendance!$G3371,REGULAR_WEEK_SCHEDULE[[Tuesday]:[Period]],5,TRUE)),
IF(WEEKDAY(Attendance!$J3371) = 4,
        IF(COUNTIF(BLOCK_WEDNESDAY_DATES[],Attendance!$J3371) &gt; 0, VLOOKUP(Attendance!$G3371,BLOCK_WEDNESDAY_PERIOD_SCHEDULE[],2,TRUE),
        IF(COUNTIF(FINALS_WEEK_WEDNESDAY_DATE[],Attendance!$J3371) &gt; 0, VLOOKUP(Attendance!$G3371,FINALS_WEEK_WEDNESDAY_PERIOD_SCHEDULE[],2,TRUE),
       VLOOKUP(Attendance!$G3371,REGULAR_WEEK_SCHEDULE[[Wednesday]:[Period]],4,TRUE))),
IF(WEEKDAY($J3371) = 5,
       IF(COUNTIF(BLOCK_THURSDAY_DATES[],Attendance!$J3371) &gt; 0, VLOOKUP(Attendance!$G3371,BLOCK_THURSDAY_PERIOD_SCHEDULE[],2,TRUE),
       IF(COUNTIF(FINALS_WEEK_THURSDAY_DATE[],Attendance!$J3371) &gt; 0, VLOOKUP(Attendance!$G3371,FINALS_WEEK_THURSDAY_PERIOD_SCHEDULE[],2,TRUE),
       VLOOKUP(Attendance!$G3371,REGULAR_WEEK_SCHEDULE[[Thursday]:[Period]],3,TRUE))),
IF(WEEKDAY(Attendance!$J3371) = 6,
       IF(COUNTIF(FINALS_WEEK_FRIDAY_DATE[],Attendance!$J3371) &gt; 0, VLOOKUP(Attendance!$G3371,FINALS_WEEK_FRIDAY_PERIOD_SCHEDULE[],2,TRUE),
       VLOOKUP(Attendance!$G3371,REGULAR_WEEK_SCHEDULE[[Friday]:[Period]],2,TRUE))))))))))</f>
        <v/>
      </c>
      <c r="J3371" s="41" t="str">
        <f t="shared" ca="1" si="161"/>
        <v/>
      </c>
      <c r="K3371" s="41" t="str">
        <f>IF($A3371 &lt;&gt; "",VLOOKUP($A3371,'Student reference sheet'!$A$2:$V$2329, 7,FALSE), "")</f>
        <v/>
      </c>
      <c r="L3371" s="30" t="str">
        <f>IF($A3371 ="", "", VLOOKUP($A3371, 'Student reference sheet'!$A$2:$Z$2603,23,FALSE))</f>
        <v/>
      </c>
      <c r="M3371" s="30" t="str">
        <f>IF($A3371 ="", "", VLOOKUP($A3371, 'Student reference sheet'!$A$2:$Z$2603,24,FALSE))</f>
        <v/>
      </c>
      <c r="N3371" s="30" t="str">
        <f>IF($A3371 ="", "", VLOOKUP($A3371, 'Student reference sheet'!$A$2:$Z$2603,26,FALSE))</f>
        <v/>
      </c>
      <c r="O3371" s="30" t="str">
        <f>IF($A3371 ="", "", VLOOKUP($A3371, 'Student reference sheet'!$A$2:$Z$2603,25,FALSE))</f>
        <v/>
      </c>
      <c r="P3371" s="39" t="str">
        <f>IF($A3371 = "", "", IF(OR(VLOOKUP($A3371,'Student reference sheet'!$A$2:$V$2400,8,FALSE) = "R",  VLOOKUP($A3371,'Student reference sheet'!$A$2:$V$2400,8,FALSE) = "L"), "X", ""))</f>
        <v/>
      </c>
      <c r="Q3371" s="39" t="str">
        <f>IF($A3371 ="", "", VLOOKUP($A3371, 'Student reference sheet'!$A$2:$V$2603,22,FALSE))</f>
        <v/>
      </c>
      <c r="R3371" s="39" t="str">
        <f>IF($A3371 &lt;&gt; "",VLOOKUP($A3371,'Student reference sheet'!$A$2:$V$2329, 5,FALSE), "")</f>
        <v/>
      </c>
      <c r="S3371" s="39" t="str">
        <f>IF($A3371 &lt;&gt; "",VLOOKUP($A3371,'Student reference sheet'!$A$2:$V$2329, 6,FALSE), "")</f>
        <v/>
      </c>
      <c r="T3371" s="30" t="str">
        <f>IF($A3371 = "","",
IF(VLOOKUP($A3371,'Student reference sheet'!$A$2:$V$2329, 10,FALSE) = "Y", "Hispanic",
IF(VLOOKUP($A3371,'Student reference sheet'!$A$2:$V$2329,11,FALSE) &lt;&gt; "",
IF(VLOOKUP($A3371,'Student reference sheet'!$A$2:$V$2329,11,FALSE) = "UNK", "Unknown", VLOOKUP(VALUE(VLOOKUP($A3371,'Student reference sheet'!$A$2:$V$2329,11,FALSE)),'Ethnicity Reference'!$A$2:$B$22,2,FALSE)),
IF(VLOOKUP($A3371,'Student reference sheet'!$A$2:$V$2329,9,FALSE) &lt;&gt; "", VLOOKUP(VALUE(VLOOKUP($A3371,'Student reference sheet'!$A$2:$V$2329,9,FALSE)),'Ethnicity Reference'!$A$2:$B$22,2,FALSE),"Unknown"))))</f>
        <v/>
      </c>
      <c r="U3371" s="35"/>
    </row>
    <row r="3372" spans="1:21" ht="15.75">
      <c r="A3372" s="47"/>
      <c r="B3372" s="33"/>
      <c r="C3372" s="39" t="str">
        <f>IF($A3372 &lt;&gt; "",VLOOKUP($A3372,'Student reference sheet'!$A$2:$V$2329, 3,FALSE), "")</f>
        <v/>
      </c>
      <c r="D3372" s="39" t="str">
        <f>IF($A3372 &lt;&gt; "",VLOOKUP($A3372,'Student reference sheet'!$A$2:$V$2329, 2,FALSE), "")</f>
        <v/>
      </c>
      <c r="E3372" s="35"/>
      <c r="F3372" s="34"/>
      <c r="G3372" s="40" t="str">
        <f t="shared" ca="1" si="159"/>
        <v/>
      </c>
      <c r="H3372" s="40" t="str">
        <f t="shared" ca="1" si="160"/>
        <v/>
      </c>
      <c r="I3372" s="36" t="str">
        <f>IF($A3372 = "", "",
IF(COUNTIF(MINIMUM_DAY_DATES[], Attendance!J3372) &gt; 0, VLOOKUP(Attendance!$G3372,MINIMUM_DAY_PERIOD_SCHEDULE[], 2,TRUE),
IF(COUNTIF(RALLY_DATES[], Attendance!J3372) &gt; 0, VLOOKUP(Attendance!$G3372,RALLY_PERIOD_SCHEDULE[], 2,TRUE),
IF(WEEKDAY(Attendance!$J3372) = 2,
       IF(COUNTIF(FINALS_WEEK_MONDAY_DATE[],Attendance!$J3372) &gt; 0, VLOOKUP(Attendance!$G3372,FINALS_WEEK_MONDAY_PERIOD_SCHEDULE[],2,TRUE),
       VLOOKUP(Attendance!$G3372,REGULAR_WEEK_SCHEDULE[],6,TRUE)),
IF(WEEKDAY($J3372) = 3,
       IF(COUNTIF(FINALS_WEEK_TUESDAY_DATE[],Attendance!$J3372) &gt; 0, VLOOKUP(Attendance!$G3372,FINALS_WEEK_TUESDAY_PERIOD_SCHEDULE[],2,TRUE),
       VLOOKUP(Attendance!$G3372,REGULAR_WEEK_SCHEDULE[[Tuesday]:[Period]],5,TRUE)),
IF(WEEKDAY(Attendance!$J3372) = 4,
        IF(COUNTIF(BLOCK_WEDNESDAY_DATES[],Attendance!$J3372) &gt; 0, VLOOKUP(Attendance!$G3372,BLOCK_WEDNESDAY_PERIOD_SCHEDULE[],2,TRUE),
        IF(COUNTIF(FINALS_WEEK_WEDNESDAY_DATE[],Attendance!$J3372) &gt; 0, VLOOKUP(Attendance!$G3372,FINALS_WEEK_WEDNESDAY_PERIOD_SCHEDULE[],2,TRUE),
       VLOOKUP(Attendance!$G3372,REGULAR_WEEK_SCHEDULE[[Wednesday]:[Period]],4,TRUE))),
IF(WEEKDAY($J3372) = 5,
       IF(COUNTIF(BLOCK_THURSDAY_DATES[],Attendance!$J3372) &gt; 0, VLOOKUP(Attendance!$G3372,BLOCK_THURSDAY_PERIOD_SCHEDULE[],2,TRUE),
       IF(COUNTIF(FINALS_WEEK_THURSDAY_DATE[],Attendance!$J3372) &gt; 0, VLOOKUP(Attendance!$G3372,FINALS_WEEK_THURSDAY_PERIOD_SCHEDULE[],2,TRUE),
       VLOOKUP(Attendance!$G3372,REGULAR_WEEK_SCHEDULE[[Thursday]:[Period]],3,TRUE))),
IF(WEEKDAY(Attendance!$J3372) = 6,
       IF(COUNTIF(FINALS_WEEK_FRIDAY_DATE[],Attendance!$J3372) &gt; 0, VLOOKUP(Attendance!$G3372,FINALS_WEEK_FRIDAY_PERIOD_SCHEDULE[],2,TRUE),
       VLOOKUP(Attendance!$G3372,REGULAR_WEEK_SCHEDULE[[Friday]:[Period]],2,TRUE))))))))))</f>
        <v/>
      </c>
      <c r="J3372" s="41" t="str">
        <f t="shared" ca="1" si="161"/>
        <v/>
      </c>
      <c r="K3372" s="41" t="str">
        <f>IF($A3372 &lt;&gt; "",VLOOKUP($A3372,'Student reference sheet'!$A$2:$V$2329, 7,FALSE), "")</f>
        <v/>
      </c>
      <c r="L3372" s="30" t="str">
        <f>IF($A3372 ="", "", VLOOKUP($A3372, 'Student reference sheet'!$A$2:$Z$2603,23,FALSE))</f>
        <v/>
      </c>
      <c r="M3372" s="30" t="str">
        <f>IF($A3372 ="", "", VLOOKUP($A3372, 'Student reference sheet'!$A$2:$Z$2603,24,FALSE))</f>
        <v/>
      </c>
      <c r="N3372" s="30" t="str">
        <f>IF($A3372 ="", "", VLOOKUP($A3372, 'Student reference sheet'!$A$2:$Z$2603,26,FALSE))</f>
        <v/>
      </c>
      <c r="O3372" s="30" t="str">
        <f>IF($A3372 ="", "", VLOOKUP($A3372, 'Student reference sheet'!$A$2:$Z$2603,25,FALSE))</f>
        <v/>
      </c>
      <c r="P3372" s="39" t="str">
        <f>IF($A3372 = "", "", IF(OR(VLOOKUP($A3372,'Student reference sheet'!$A$2:$V$2400,8,FALSE) = "R",  VLOOKUP($A3372,'Student reference sheet'!$A$2:$V$2400,8,FALSE) = "L"), "X", ""))</f>
        <v/>
      </c>
      <c r="Q3372" s="39" t="str">
        <f>IF($A3372 ="", "", VLOOKUP($A3372, 'Student reference sheet'!$A$2:$V$2603,22,FALSE))</f>
        <v/>
      </c>
      <c r="R3372" s="39" t="str">
        <f>IF($A3372 &lt;&gt; "",VLOOKUP($A3372,'Student reference sheet'!$A$2:$V$2329, 5,FALSE), "")</f>
        <v/>
      </c>
      <c r="S3372" s="39" t="str">
        <f>IF($A3372 &lt;&gt; "",VLOOKUP($A3372,'Student reference sheet'!$A$2:$V$2329, 6,FALSE), "")</f>
        <v/>
      </c>
      <c r="T3372" s="30" t="str">
        <f>IF($A3372 = "","",
IF(VLOOKUP($A3372,'Student reference sheet'!$A$2:$V$2329, 10,FALSE) = "Y", "Hispanic",
IF(VLOOKUP($A3372,'Student reference sheet'!$A$2:$V$2329,11,FALSE) &lt;&gt; "",
IF(VLOOKUP($A3372,'Student reference sheet'!$A$2:$V$2329,11,FALSE) = "UNK", "Unknown", VLOOKUP(VALUE(VLOOKUP($A3372,'Student reference sheet'!$A$2:$V$2329,11,FALSE)),'Ethnicity Reference'!$A$2:$B$22,2,FALSE)),
IF(VLOOKUP($A3372,'Student reference sheet'!$A$2:$V$2329,9,FALSE) &lt;&gt; "", VLOOKUP(VALUE(VLOOKUP($A3372,'Student reference sheet'!$A$2:$V$2329,9,FALSE)),'Ethnicity Reference'!$A$2:$B$22,2,FALSE),"Unknown"))))</f>
        <v/>
      </c>
      <c r="U3372" s="35"/>
    </row>
    <row r="3373" spans="1:21" ht="15.75">
      <c r="A3373" s="47"/>
      <c r="B3373" s="33"/>
      <c r="C3373" s="39" t="str">
        <f>IF($A3373 &lt;&gt; "",VLOOKUP($A3373,'Student reference sheet'!$A$2:$V$2329, 3,FALSE), "")</f>
        <v/>
      </c>
      <c r="D3373" s="39" t="str">
        <f>IF($A3373 &lt;&gt; "",VLOOKUP($A3373,'Student reference sheet'!$A$2:$V$2329, 2,FALSE), "")</f>
        <v/>
      </c>
      <c r="E3373" s="35"/>
      <c r="F3373" s="34"/>
      <c r="G3373" s="40" t="str">
        <f t="shared" ca="1" si="159"/>
        <v/>
      </c>
      <c r="H3373" s="40" t="str">
        <f t="shared" ca="1" si="160"/>
        <v/>
      </c>
      <c r="I3373" s="36" t="str">
        <f>IF($A3373 = "", "",
IF(COUNTIF(MINIMUM_DAY_DATES[], Attendance!J3373) &gt; 0, VLOOKUP(Attendance!$G3373,MINIMUM_DAY_PERIOD_SCHEDULE[], 2,TRUE),
IF(COUNTIF(RALLY_DATES[], Attendance!J3373) &gt; 0, VLOOKUP(Attendance!$G3373,RALLY_PERIOD_SCHEDULE[], 2,TRUE),
IF(WEEKDAY(Attendance!$J3373) = 2,
       IF(COUNTIF(FINALS_WEEK_MONDAY_DATE[],Attendance!$J3373) &gt; 0, VLOOKUP(Attendance!$G3373,FINALS_WEEK_MONDAY_PERIOD_SCHEDULE[],2,TRUE),
       VLOOKUP(Attendance!$G3373,REGULAR_WEEK_SCHEDULE[],6,TRUE)),
IF(WEEKDAY($J3373) = 3,
       IF(COUNTIF(FINALS_WEEK_TUESDAY_DATE[],Attendance!$J3373) &gt; 0, VLOOKUP(Attendance!$G3373,FINALS_WEEK_TUESDAY_PERIOD_SCHEDULE[],2,TRUE),
       VLOOKUP(Attendance!$G3373,REGULAR_WEEK_SCHEDULE[[Tuesday]:[Period]],5,TRUE)),
IF(WEEKDAY(Attendance!$J3373) = 4,
        IF(COUNTIF(BLOCK_WEDNESDAY_DATES[],Attendance!$J3373) &gt; 0, VLOOKUP(Attendance!$G3373,BLOCK_WEDNESDAY_PERIOD_SCHEDULE[],2,TRUE),
        IF(COUNTIF(FINALS_WEEK_WEDNESDAY_DATE[],Attendance!$J3373) &gt; 0, VLOOKUP(Attendance!$G3373,FINALS_WEEK_WEDNESDAY_PERIOD_SCHEDULE[],2,TRUE),
       VLOOKUP(Attendance!$G3373,REGULAR_WEEK_SCHEDULE[[Wednesday]:[Period]],4,TRUE))),
IF(WEEKDAY($J3373) = 5,
       IF(COUNTIF(BLOCK_THURSDAY_DATES[],Attendance!$J3373) &gt; 0, VLOOKUP(Attendance!$G3373,BLOCK_THURSDAY_PERIOD_SCHEDULE[],2,TRUE),
       IF(COUNTIF(FINALS_WEEK_THURSDAY_DATE[],Attendance!$J3373) &gt; 0, VLOOKUP(Attendance!$G3373,FINALS_WEEK_THURSDAY_PERIOD_SCHEDULE[],2,TRUE),
       VLOOKUP(Attendance!$G3373,REGULAR_WEEK_SCHEDULE[[Thursday]:[Period]],3,TRUE))),
IF(WEEKDAY(Attendance!$J3373) = 6,
       IF(COUNTIF(FINALS_WEEK_FRIDAY_DATE[],Attendance!$J3373) &gt; 0, VLOOKUP(Attendance!$G3373,FINALS_WEEK_FRIDAY_PERIOD_SCHEDULE[],2,TRUE),
       VLOOKUP(Attendance!$G3373,REGULAR_WEEK_SCHEDULE[[Friday]:[Period]],2,TRUE))))))))))</f>
        <v/>
      </c>
      <c r="J3373" s="41" t="str">
        <f t="shared" ca="1" si="161"/>
        <v/>
      </c>
      <c r="K3373" s="41" t="str">
        <f>IF($A3373 &lt;&gt; "",VLOOKUP($A3373,'Student reference sheet'!$A$2:$V$2329, 7,FALSE), "")</f>
        <v/>
      </c>
      <c r="L3373" s="30" t="str">
        <f>IF($A3373 ="", "", VLOOKUP($A3373, 'Student reference sheet'!$A$2:$Z$2603,23,FALSE))</f>
        <v/>
      </c>
      <c r="M3373" s="30" t="str">
        <f>IF($A3373 ="", "", VLOOKUP($A3373, 'Student reference sheet'!$A$2:$Z$2603,24,FALSE))</f>
        <v/>
      </c>
      <c r="N3373" s="30" t="str">
        <f>IF($A3373 ="", "", VLOOKUP($A3373, 'Student reference sheet'!$A$2:$Z$2603,26,FALSE))</f>
        <v/>
      </c>
      <c r="O3373" s="30" t="str">
        <f>IF($A3373 ="", "", VLOOKUP($A3373, 'Student reference sheet'!$A$2:$Z$2603,25,FALSE))</f>
        <v/>
      </c>
      <c r="P3373" s="39" t="str">
        <f>IF($A3373 = "", "", IF(OR(VLOOKUP($A3373,'Student reference sheet'!$A$2:$V$2400,8,FALSE) = "R",  VLOOKUP($A3373,'Student reference sheet'!$A$2:$V$2400,8,FALSE) = "L"), "X", ""))</f>
        <v/>
      </c>
      <c r="Q3373" s="39" t="str">
        <f>IF($A3373 ="", "", VLOOKUP($A3373, 'Student reference sheet'!$A$2:$V$2603,22,FALSE))</f>
        <v/>
      </c>
      <c r="R3373" s="39" t="str">
        <f>IF($A3373 &lt;&gt; "",VLOOKUP($A3373,'Student reference sheet'!$A$2:$V$2329, 5,FALSE), "")</f>
        <v/>
      </c>
      <c r="S3373" s="39" t="str">
        <f>IF($A3373 &lt;&gt; "",VLOOKUP($A3373,'Student reference sheet'!$A$2:$V$2329, 6,FALSE), "")</f>
        <v/>
      </c>
      <c r="T3373" s="30" t="str">
        <f>IF($A3373 = "","",
IF(VLOOKUP($A3373,'Student reference sheet'!$A$2:$V$2329, 10,FALSE) = "Y", "Hispanic",
IF(VLOOKUP($A3373,'Student reference sheet'!$A$2:$V$2329,11,FALSE) &lt;&gt; "",
IF(VLOOKUP($A3373,'Student reference sheet'!$A$2:$V$2329,11,FALSE) = "UNK", "Unknown", VLOOKUP(VALUE(VLOOKUP($A3373,'Student reference sheet'!$A$2:$V$2329,11,FALSE)),'Ethnicity Reference'!$A$2:$B$22,2,FALSE)),
IF(VLOOKUP($A3373,'Student reference sheet'!$A$2:$V$2329,9,FALSE) &lt;&gt; "", VLOOKUP(VALUE(VLOOKUP($A3373,'Student reference sheet'!$A$2:$V$2329,9,FALSE)),'Ethnicity Reference'!$A$2:$B$22,2,FALSE),"Unknown"))))</f>
        <v/>
      </c>
      <c r="U3373" s="35"/>
    </row>
    <row r="3374" spans="1:21" ht="15.75">
      <c r="A3374" s="47"/>
      <c r="B3374" s="33"/>
      <c r="C3374" s="39" t="str">
        <f>IF($A3374 &lt;&gt; "",VLOOKUP($A3374,'Student reference sheet'!$A$2:$V$2329, 3,FALSE), "")</f>
        <v/>
      </c>
      <c r="D3374" s="39" t="str">
        <f>IF($A3374 &lt;&gt; "",VLOOKUP($A3374,'Student reference sheet'!$A$2:$V$2329, 2,FALSE), "")</f>
        <v/>
      </c>
      <c r="E3374" s="35"/>
      <c r="F3374" s="34"/>
      <c r="G3374" s="40" t="str">
        <f t="shared" ca="1" si="159"/>
        <v/>
      </c>
      <c r="H3374" s="40" t="str">
        <f t="shared" ca="1" si="160"/>
        <v/>
      </c>
      <c r="I3374" s="36" t="str">
        <f>IF($A3374 = "", "",
IF(COUNTIF(MINIMUM_DAY_DATES[], Attendance!J3374) &gt; 0, VLOOKUP(Attendance!$G3374,MINIMUM_DAY_PERIOD_SCHEDULE[], 2,TRUE),
IF(COUNTIF(RALLY_DATES[], Attendance!J3374) &gt; 0, VLOOKUP(Attendance!$G3374,RALLY_PERIOD_SCHEDULE[], 2,TRUE),
IF(WEEKDAY(Attendance!$J3374) = 2,
       IF(COUNTIF(FINALS_WEEK_MONDAY_DATE[],Attendance!$J3374) &gt; 0, VLOOKUP(Attendance!$G3374,FINALS_WEEK_MONDAY_PERIOD_SCHEDULE[],2,TRUE),
       VLOOKUP(Attendance!$G3374,REGULAR_WEEK_SCHEDULE[],6,TRUE)),
IF(WEEKDAY($J3374) = 3,
       IF(COUNTIF(FINALS_WEEK_TUESDAY_DATE[],Attendance!$J3374) &gt; 0, VLOOKUP(Attendance!$G3374,FINALS_WEEK_TUESDAY_PERIOD_SCHEDULE[],2,TRUE),
       VLOOKUP(Attendance!$G3374,REGULAR_WEEK_SCHEDULE[[Tuesday]:[Period]],5,TRUE)),
IF(WEEKDAY(Attendance!$J3374) = 4,
        IF(COUNTIF(BLOCK_WEDNESDAY_DATES[],Attendance!$J3374) &gt; 0, VLOOKUP(Attendance!$G3374,BLOCK_WEDNESDAY_PERIOD_SCHEDULE[],2,TRUE),
        IF(COUNTIF(FINALS_WEEK_WEDNESDAY_DATE[],Attendance!$J3374) &gt; 0, VLOOKUP(Attendance!$G3374,FINALS_WEEK_WEDNESDAY_PERIOD_SCHEDULE[],2,TRUE),
       VLOOKUP(Attendance!$G3374,REGULAR_WEEK_SCHEDULE[[Wednesday]:[Period]],4,TRUE))),
IF(WEEKDAY($J3374) = 5,
       IF(COUNTIF(BLOCK_THURSDAY_DATES[],Attendance!$J3374) &gt; 0, VLOOKUP(Attendance!$G3374,BLOCK_THURSDAY_PERIOD_SCHEDULE[],2,TRUE),
       IF(COUNTIF(FINALS_WEEK_THURSDAY_DATE[],Attendance!$J3374) &gt; 0, VLOOKUP(Attendance!$G3374,FINALS_WEEK_THURSDAY_PERIOD_SCHEDULE[],2,TRUE),
       VLOOKUP(Attendance!$G3374,REGULAR_WEEK_SCHEDULE[[Thursday]:[Period]],3,TRUE))),
IF(WEEKDAY(Attendance!$J3374) = 6,
       IF(COUNTIF(FINALS_WEEK_FRIDAY_DATE[],Attendance!$J3374) &gt; 0, VLOOKUP(Attendance!$G3374,FINALS_WEEK_FRIDAY_PERIOD_SCHEDULE[],2,TRUE),
       VLOOKUP(Attendance!$G3374,REGULAR_WEEK_SCHEDULE[[Friday]:[Period]],2,TRUE))))))))))</f>
        <v/>
      </c>
      <c r="J3374" s="41" t="str">
        <f t="shared" ca="1" si="161"/>
        <v/>
      </c>
      <c r="K3374" s="41" t="str">
        <f>IF($A3374 &lt;&gt; "",VLOOKUP($A3374,'Student reference sheet'!$A$2:$V$2329, 7,FALSE), "")</f>
        <v/>
      </c>
      <c r="L3374" s="30" t="str">
        <f>IF($A3374 ="", "", VLOOKUP($A3374, 'Student reference sheet'!$A$2:$Z$2603,23,FALSE))</f>
        <v/>
      </c>
      <c r="M3374" s="30" t="str">
        <f>IF($A3374 ="", "", VLOOKUP($A3374, 'Student reference sheet'!$A$2:$Z$2603,24,FALSE))</f>
        <v/>
      </c>
      <c r="N3374" s="30" t="str">
        <f>IF($A3374 ="", "", VLOOKUP($A3374, 'Student reference sheet'!$A$2:$Z$2603,26,FALSE))</f>
        <v/>
      </c>
      <c r="O3374" s="30" t="str">
        <f>IF($A3374 ="", "", VLOOKUP($A3374, 'Student reference sheet'!$A$2:$Z$2603,25,FALSE))</f>
        <v/>
      </c>
      <c r="P3374" s="39" t="str">
        <f>IF($A3374 = "", "", IF(OR(VLOOKUP($A3374,'Student reference sheet'!$A$2:$V$2400,8,FALSE) = "R",  VLOOKUP($A3374,'Student reference sheet'!$A$2:$V$2400,8,FALSE) = "L"), "X", ""))</f>
        <v/>
      </c>
      <c r="Q3374" s="39" t="str">
        <f>IF($A3374 ="", "", VLOOKUP($A3374, 'Student reference sheet'!$A$2:$V$2603,22,FALSE))</f>
        <v/>
      </c>
      <c r="R3374" s="39" t="str">
        <f>IF($A3374 &lt;&gt; "",VLOOKUP($A3374,'Student reference sheet'!$A$2:$V$2329, 5,FALSE), "")</f>
        <v/>
      </c>
      <c r="S3374" s="39" t="str">
        <f>IF($A3374 &lt;&gt; "",VLOOKUP($A3374,'Student reference sheet'!$A$2:$V$2329, 6,FALSE), "")</f>
        <v/>
      </c>
      <c r="T3374" s="30" t="str">
        <f>IF($A3374 = "","",
IF(VLOOKUP($A3374,'Student reference sheet'!$A$2:$V$2329, 10,FALSE) = "Y", "Hispanic",
IF(VLOOKUP($A3374,'Student reference sheet'!$A$2:$V$2329,11,FALSE) &lt;&gt; "",
IF(VLOOKUP($A3374,'Student reference sheet'!$A$2:$V$2329,11,FALSE) = "UNK", "Unknown", VLOOKUP(VALUE(VLOOKUP($A3374,'Student reference sheet'!$A$2:$V$2329,11,FALSE)),'Ethnicity Reference'!$A$2:$B$22,2,FALSE)),
IF(VLOOKUP($A3374,'Student reference sheet'!$A$2:$V$2329,9,FALSE) &lt;&gt; "", VLOOKUP(VALUE(VLOOKUP($A3374,'Student reference sheet'!$A$2:$V$2329,9,FALSE)),'Ethnicity Reference'!$A$2:$B$22,2,FALSE),"Unknown"))))</f>
        <v/>
      </c>
      <c r="U3374" s="35"/>
    </row>
    <row r="3375" spans="1:21" ht="15.75">
      <c r="A3375" s="47"/>
      <c r="B3375" s="33"/>
      <c r="C3375" s="39" t="str">
        <f>IF($A3375 &lt;&gt; "",VLOOKUP($A3375,'Student reference sheet'!$A$2:$V$2329, 3,FALSE), "")</f>
        <v/>
      </c>
      <c r="D3375" s="39" t="str">
        <f>IF($A3375 &lt;&gt; "",VLOOKUP($A3375,'Student reference sheet'!$A$2:$V$2329, 2,FALSE), "")</f>
        <v/>
      </c>
      <c r="E3375" s="35"/>
      <c r="F3375" s="34"/>
      <c r="G3375" s="40" t="str">
        <f t="shared" ca="1" si="159"/>
        <v/>
      </c>
      <c r="H3375" s="40" t="str">
        <f t="shared" ca="1" si="160"/>
        <v/>
      </c>
      <c r="I3375" s="36" t="str">
        <f>IF($A3375 = "", "",
IF(COUNTIF(MINIMUM_DAY_DATES[], Attendance!J3375) &gt; 0, VLOOKUP(Attendance!$G3375,MINIMUM_DAY_PERIOD_SCHEDULE[], 2,TRUE),
IF(COUNTIF(RALLY_DATES[], Attendance!J3375) &gt; 0, VLOOKUP(Attendance!$G3375,RALLY_PERIOD_SCHEDULE[], 2,TRUE),
IF(WEEKDAY(Attendance!$J3375) = 2,
       IF(COUNTIF(FINALS_WEEK_MONDAY_DATE[],Attendance!$J3375) &gt; 0, VLOOKUP(Attendance!$G3375,FINALS_WEEK_MONDAY_PERIOD_SCHEDULE[],2,TRUE),
       VLOOKUP(Attendance!$G3375,REGULAR_WEEK_SCHEDULE[],6,TRUE)),
IF(WEEKDAY($J3375) = 3,
       IF(COUNTIF(FINALS_WEEK_TUESDAY_DATE[],Attendance!$J3375) &gt; 0, VLOOKUP(Attendance!$G3375,FINALS_WEEK_TUESDAY_PERIOD_SCHEDULE[],2,TRUE),
       VLOOKUP(Attendance!$G3375,REGULAR_WEEK_SCHEDULE[[Tuesday]:[Period]],5,TRUE)),
IF(WEEKDAY(Attendance!$J3375) = 4,
        IF(COUNTIF(BLOCK_WEDNESDAY_DATES[],Attendance!$J3375) &gt; 0, VLOOKUP(Attendance!$G3375,BLOCK_WEDNESDAY_PERIOD_SCHEDULE[],2,TRUE),
        IF(COUNTIF(FINALS_WEEK_WEDNESDAY_DATE[],Attendance!$J3375) &gt; 0, VLOOKUP(Attendance!$G3375,FINALS_WEEK_WEDNESDAY_PERIOD_SCHEDULE[],2,TRUE),
       VLOOKUP(Attendance!$G3375,REGULAR_WEEK_SCHEDULE[[Wednesday]:[Period]],4,TRUE))),
IF(WEEKDAY($J3375) = 5,
       IF(COUNTIF(BLOCK_THURSDAY_DATES[],Attendance!$J3375) &gt; 0, VLOOKUP(Attendance!$G3375,BLOCK_THURSDAY_PERIOD_SCHEDULE[],2,TRUE),
       IF(COUNTIF(FINALS_WEEK_THURSDAY_DATE[],Attendance!$J3375) &gt; 0, VLOOKUP(Attendance!$G3375,FINALS_WEEK_THURSDAY_PERIOD_SCHEDULE[],2,TRUE),
       VLOOKUP(Attendance!$G3375,REGULAR_WEEK_SCHEDULE[[Thursday]:[Period]],3,TRUE))),
IF(WEEKDAY(Attendance!$J3375) = 6,
       IF(COUNTIF(FINALS_WEEK_FRIDAY_DATE[],Attendance!$J3375) &gt; 0, VLOOKUP(Attendance!$G3375,FINALS_WEEK_FRIDAY_PERIOD_SCHEDULE[],2,TRUE),
       VLOOKUP(Attendance!$G3375,REGULAR_WEEK_SCHEDULE[[Friday]:[Period]],2,TRUE))))))))))</f>
        <v/>
      </c>
      <c r="J3375" s="41" t="str">
        <f t="shared" ca="1" si="161"/>
        <v/>
      </c>
      <c r="K3375" s="41" t="str">
        <f>IF($A3375 &lt;&gt; "",VLOOKUP($A3375,'Student reference sheet'!$A$2:$V$2329, 7,FALSE), "")</f>
        <v/>
      </c>
      <c r="L3375" s="30" t="str">
        <f>IF($A3375 ="", "", VLOOKUP($A3375, 'Student reference sheet'!$A$2:$Z$2603,23,FALSE))</f>
        <v/>
      </c>
      <c r="M3375" s="30" t="str">
        <f>IF($A3375 ="", "", VLOOKUP($A3375, 'Student reference sheet'!$A$2:$Z$2603,24,FALSE))</f>
        <v/>
      </c>
      <c r="N3375" s="30" t="str">
        <f>IF($A3375 ="", "", VLOOKUP($A3375, 'Student reference sheet'!$A$2:$Z$2603,26,FALSE))</f>
        <v/>
      </c>
      <c r="O3375" s="30" t="str">
        <f>IF($A3375 ="", "", VLOOKUP($A3375, 'Student reference sheet'!$A$2:$Z$2603,25,FALSE))</f>
        <v/>
      </c>
      <c r="P3375" s="39" t="str">
        <f>IF($A3375 = "", "", IF(OR(VLOOKUP($A3375,'Student reference sheet'!$A$2:$V$2400,8,FALSE) = "R",  VLOOKUP($A3375,'Student reference sheet'!$A$2:$V$2400,8,FALSE) = "L"), "X", ""))</f>
        <v/>
      </c>
      <c r="Q3375" s="39" t="str">
        <f>IF($A3375 ="", "", VLOOKUP($A3375, 'Student reference sheet'!$A$2:$V$2603,22,FALSE))</f>
        <v/>
      </c>
      <c r="R3375" s="39" t="str">
        <f>IF($A3375 &lt;&gt; "",VLOOKUP($A3375,'Student reference sheet'!$A$2:$V$2329, 5,FALSE), "")</f>
        <v/>
      </c>
      <c r="S3375" s="39" t="str">
        <f>IF($A3375 &lt;&gt; "",VLOOKUP($A3375,'Student reference sheet'!$A$2:$V$2329, 6,FALSE), "")</f>
        <v/>
      </c>
      <c r="T3375" s="30" t="str">
        <f>IF($A3375 = "","",
IF(VLOOKUP($A3375,'Student reference sheet'!$A$2:$V$2329, 10,FALSE) = "Y", "Hispanic",
IF(VLOOKUP($A3375,'Student reference sheet'!$A$2:$V$2329,11,FALSE) &lt;&gt; "",
IF(VLOOKUP($A3375,'Student reference sheet'!$A$2:$V$2329,11,FALSE) = "UNK", "Unknown", VLOOKUP(VALUE(VLOOKUP($A3375,'Student reference sheet'!$A$2:$V$2329,11,FALSE)),'Ethnicity Reference'!$A$2:$B$22,2,FALSE)),
IF(VLOOKUP($A3375,'Student reference sheet'!$A$2:$V$2329,9,FALSE) &lt;&gt; "", VLOOKUP(VALUE(VLOOKUP($A3375,'Student reference sheet'!$A$2:$V$2329,9,FALSE)),'Ethnicity Reference'!$A$2:$B$22,2,FALSE),"Unknown"))))</f>
        <v/>
      </c>
      <c r="U3375" s="35"/>
    </row>
    <row r="3376" spans="1:21" ht="15.75">
      <c r="A3376" s="47"/>
      <c r="B3376" s="33"/>
      <c r="C3376" s="39" t="str">
        <f>IF($A3376 &lt;&gt; "",VLOOKUP($A3376,'Student reference sheet'!$A$2:$V$2329, 3,FALSE), "")</f>
        <v/>
      </c>
      <c r="D3376" s="39" t="str">
        <f>IF($A3376 &lt;&gt; "",VLOOKUP($A3376,'Student reference sheet'!$A$2:$V$2329, 2,FALSE), "")</f>
        <v/>
      </c>
      <c r="E3376" s="35"/>
      <c r="F3376" s="34"/>
      <c r="G3376" s="40" t="str">
        <f t="shared" ca="1" si="159"/>
        <v/>
      </c>
      <c r="H3376" s="40" t="str">
        <f t="shared" ca="1" si="160"/>
        <v/>
      </c>
      <c r="I3376" s="36" t="str">
        <f>IF($A3376 = "", "",
IF(COUNTIF(MINIMUM_DAY_DATES[], Attendance!J3376) &gt; 0, VLOOKUP(Attendance!$G3376,MINIMUM_DAY_PERIOD_SCHEDULE[], 2,TRUE),
IF(COUNTIF(RALLY_DATES[], Attendance!J3376) &gt; 0, VLOOKUP(Attendance!$G3376,RALLY_PERIOD_SCHEDULE[], 2,TRUE),
IF(WEEKDAY(Attendance!$J3376) = 2,
       IF(COUNTIF(FINALS_WEEK_MONDAY_DATE[],Attendance!$J3376) &gt; 0, VLOOKUP(Attendance!$G3376,FINALS_WEEK_MONDAY_PERIOD_SCHEDULE[],2,TRUE),
       VLOOKUP(Attendance!$G3376,REGULAR_WEEK_SCHEDULE[],6,TRUE)),
IF(WEEKDAY($J3376) = 3,
       IF(COUNTIF(FINALS_WEEK_TUESDAY_DATE[],Attendance!$J3376) &gt; 0, VLOOKUP(Attendance!$G3376,FINALS_WEEK_TUESDAY_PERIOD_SCHEDULE[],2,TRUE),
       VLOOKUP(Attendance!$G3376,REGULAR_WEEK_SCHEDULE[[Tuesday]:[Period]],5,TRUE)),
IF(WEEKDAY(Attendance!$J3376) = 4,
        IF(COUNTIF(BLOCK_WEDNESDAY_DATES[],Attendance!$J3376) &gt; 0, VLOOKUP(Attendance!$G3376,BLOCK_WEDNESDAY_PERIOD_SCHEDULE[],2,TRUE),
        IF(COUNTIF(FINALS_WEEK_WEDNESDAY_DATE[],Attendance!$J3376) &gt; 0, VLOOKUP(Attendance!$G3376,FINALS_WEEK_WEDNESDAY_PERIOD_SCHEDULE[],2,TRUE),
       VLOOKUP(Attendance!$G3376,REGULAR_WEEK_SCHEDULE[[Wednesday]:[Period]],4,TRUE))),
IF(WEEKDAY($J3376) = 5,
       IF(COUNTIF(BLOCK_THURSDAY_DATES[],Attendance!$J3376) &gt; 0, VLOOKUP(Attendance!$G3376,BLOCK_THURSDAY_PERIOD_SCHEDULE[],2,TRUE),
       IF(COUNTIF(FINALS_WEEK_THURSDAY_DATE[],Attendance!$J3376) &gt; 0, VLOOKUP(Attendance!$G3376,FINALS_WEEK_THURSDAY_PERIOD_SCHEDULE[],2,TRUE),
       VLOOKUP(Attendance!$G3376,REGULAR_WEEK_SCHEDULE[[Thursday]:[Period]],3,TRUE))),
IF(WEEKDAY(Attendance!$J3376) = 6,
       IF(COUNTIF(FINALS_WEEK_FRIDAY_DATE[],Attendance!$J3376) &gt; 0, VLOOKUP(Attendance!$G3376,FINALS_WEEK_FRIDAY_PERIOD_SCHEDULE[],2,TRUE),
       VLOOKUP(Attendance!$G3376,REGULAR_WEEK_SCHEDULE[[Friday]:[Period]],2,TRUE))))))))))</f>
        <v/>
      </c>
      <c r="J3376" s="41" t="str">
        <f t="shared" ca="1" si="161"/>
        <v/>
      </c>
      <c r="K3376" s="41" t="str">
        <f>IF($A3376 &lt;&gt; "",VLOOKUP($A3376,'Student reference sheet'!$A$2:$V$2329, 7,FALSE), "")</f>
        <v/>
      </c>
      <c r="L3376" s="30" t="str">
        <f>IF($A3376 ="", "", VLOOKUP($A3376, 'Student reference sheet'!$A$2:$Z$2603,23,FALSE))</f>
        <v/>
      </c>
      <c r="M3376" s="30" t="str">
        <f>IF($A3376 ="", "", VLOOKUP($A3376, 'Student reference sheet'!$A$2:$Z$2603,24,FALSE))</f>
        <v/>
      </c>
      <c r="N3376" s="30" t="str">
        <f>IF($A3376 ="", "", VLOOKUP($A3376, 'Student reference sheet'!$A$2:$Z$2603,26,FALSE))</f>
        <v/>
      </c>
      <c r="O3376" s="30" t="str">
        <f>IF($A3376 ="", "", VLOOKUP($A3376, 'Student reference sheet'!$A$2:$Z$2603,25,FALSE))</f>
        <v/>
      </c>
      <c r="P3376" s="39" t="str">
        <f>IF($A3376 = "", "", IF(OR(VLOOKUP($A3376,'Student reference sheet'!$A$2:$V$2400,8,FALSE) = "R",  VLOOKUP($A3376,'Student reference sheet'!$A$2:$V$2400,8,FALSE) = "L"), "X", ""))</f>
        <v/>
      </c>
      <c r="Q3376" s="39" t="str">
        <f>IF($A3376 ="", "", VLOOKUP($A3376, 'Student reference sheet'!$A$2:$V$2603,22,FALSE))</f>
        <v/>
      </c>
      <c r="R3376" s="39" t="str">
        <f>IF($A3376 &lt;&gt; "",VLOOKUP($A3376,'Student reference sheet'!$A$2:$V$2329, 5,FALSE), "")</f>
        <v/>
      </c>
      <c r="S3376" s="39" t="str">
        <f>IF($A3376 &lt;&gt; "",VLOOKUP($A3376,'Student reference sheet'!$A$2:$V$2329, 6,FALSE), "")</f>
        <v/>
      </c>
      <c r="T3376" s="30" t="str">
        <f>IF($A3376 = "","",
IF(VLOOKUP($A3376,'Student reference sheet'!$A$2:$V$2329, 10,FALSE) = "Y", "Hispanic",
IF(VLOOKUP($A3376,'Student reference sheet'!$A$2:$V$2329,11,FALSE) &lt;&gt; "",
IF(VLOOKUP($A3376,'Student reference sheet'!$A$2:$V$2329,11,FALSE) = "UNK", "Unknown", VLOOKUP(VALUE(VLOOKUP($A3376,'Student reference sheet'!$A$2:$V$2329,11,FALSE)),'Ethnicity Reference'!$A$2:$B$22,2,FALSE)),
IF(VLOOKUP($A3376,'Student reference sheet'!$A$2:$V$2329,9,FALSE) &lt;&gt; "", VLOOKUP(VALUE(VLOOKUP($A3376,'Student reference sheet'!$A$2:$V$2329,9,FALSE)),'Ethnicity Reference'!$A$2:$B$22,2,FALSE),"Unknown"))))</f>
        <v/>
      </c>
      <c r="U3376" s="35"/>
    </row>
    <row r="3377" spans="1:21" ht="15.75">
      <c r="A3377" s="47"/>
      <c r="B3377" s="33"/>
      <c r="C3377" s="39" t="str">
        <f>IF($A3377 &lt;&gt; "",VLOOKUP($A3377,'Student reference sheet'!$A$2:$V$2329, 3,FALSE), "")</f>
        <v/>
      </c>
      <c r="D3377" s="39" t="str">
        <f>IF($A3377 &lt;&gt; "",VLOOKUP($A3377,'Student reference sheet'!$A$2:$V$2329, 2,FALSE), "")</f>
        <v/>
      </c>
      <c r="E3377" s="35"/>
      <c r="F3377" s="34"/>
      <c r="G3377" s="40" t="str">
        <f t="shared" ca="1" si="159"/>
        <v/>
      </c>
      <c r="H3377" s="40" t="str">
        <f t="shared" ca="1" si="160"/>
        <v/>
      </c>
      <c r="I3377" s="36" t="str">
        <f>IF($A3377 = "", "",
IF(COUNTIF(MINIMUM_DAY_DATES[], Attendance!J3377) &gt; 0, VLOOKUP(Attendance!$G3377,MINIMUM_DAY_PERIOD_SCHEDULE[], 2,TRUE),
IF(COUNTIF(RALLY_DATES[], Attendance!J3377) &gt; 0, VLOOKUP(Attendance!$G3377,RALLY_PERIOD_SCHEDULE[], 2,TRUE),
IF(WEEKDAY(Attendance!$J3377) = 2,
       IF(COUNTIF(FINALS_WEEK_MONDAY_DATE[],Attendance!$J3377) &gt; 0, VLOOKUP(Attendance!$G3377,FINALS_WEEK_MONDAY_PERIOD_SCHEDULE[],2,TRUE),
       VLOOKUP(Attendance!$G3377,REGULAR_WEEK_SCHEDULE[],6,TRUE)),
IF(WEEKDAY($J3377) = 3,
       IF(COUNTIF(FINALS_WEEK_TUESDAY_DATE[],Attendance!$J3377) &gt; 0, VLOOKUP(Attendance!$G3377,FINALS_WEEK_TUESDAY_PERIOD_SCHEDULE[],2,TRUE),
       VLOOKUP(Attendance!$G3377,REGULAR_WEEK_SCHEDULE[[Tuesday]:[Period]],5,TRUE)),
IF(WEEKDAY(Attendance!$J3377) = 4,
        IF(COUNTIF(BLOCK_WEDNESDAY_DATES[],Attendance!$J3377) &gt; 0, VLOOKUP(Attendance!$G3377,BLOCK_WEDNESDAY_PERIOD_SCHEDULE[],2,TRUE),
        IF(COUNTIF(FINALS_WEEK_WEDNESDAY_DATE[],Attendance!$J3377) &gt; 0, VLOOKUP(Attendance!$G3377,FINALS_WEEK_WEDNESDAY_PERIOD_SCHEDULE[],2,TRUE),
       VLOOKUP(Attendance!$G3377,REGULAR_WEEK_SCHEDULE[[Wednesday]:[Period]],4,TRUE))),
IF(WEEKDAY($J3377) = 5,
       IF(COUNTIF(BLOCK_THURSDAY_DATES[],Attendance!$J3377) &gt; 0, VLOOKUP(Attendance!$G3377,BLOCK_THURSDAY_PERIOD_SCHEDULE[],2,TRUE),
       IF(COUNTIF(FINALS_WEEK_THURSDAY_DATE[],Attendance!$J3377) &gt; 0, VLOOKUP(Attendance!$G3377,FINALS_WEEK_THURSDAY_PERIOD_SCHEDULE[],2,TRUE),
       VLOOKUP(Attendance!$G3377,REGULAR_WEEK_SCHEDULE[[Thursday]:[Period]],3,TRUE))),
IF(WEEKDAY(Attendance!$J3377) = 6,
       IF(COUNTIF(FINALS_WEEK_FRIDAY_DATE[],Attendance!$J3377) &gt; 0, VLOOKUP(Attendance!$G3377,FINALS_WEEK_FRIDAY_PERIOD_SCHEDULE[],2,TRUE),
       VLOOKUP(Attendance!$G3377,REGULAR_WEEK_SCHEDULE[[Friday]:[Period]],2,TRUE))))))))))</f>
        <v/>
      </c>
      <c r="J3377" s="41" t="str">
        <f t="shared" ca="1" si="161"/>
        <v/>
      </c>
      <c r="K3377" s="41" t="str">
        <f>IF($A3377 &lt;&gt; "",VLOOKUP($A3377,'Student reference sheet'!$A$2:$V$2329, 7,FALSE), "")</f>
        <v/>
      </c>
      <c r="L3377" s="30" t="str">
        <f>IF($A3377 ="", "", VLOOKUP($A3377, 'Student reference sheet'!$A$2:$Z$2603,23,FALSE))</f>
        <v/>
      </c>
      <c r="M3377" s="30" t="str">
        <f>IF($A3377 ="", "", VLOOKUP($A3377, 'Student reference sheet'!$A$2:$Z$2603,24,FALSE))</f>
        <v/>
      </c>
      <c r="N3377" s="30" t="str">
        <f>IF($A3377 ="", "", VLOOKUP($A3377, 'Student reference sheet'!$A$2:$Z$2603,26,FALSE))</f>
        <v/>
      </c>
      <c r="O3377" s="30" t="str">
        <f>IF($A3377 ="", "", VLOOKUP($A3377, 'Student reference sheet'!$A$2:$Z$2603,25,FALSE))</f>
        <v/>
      </c>
      <c r="P3377" s="39" t="str">
        <f>IF($A3377 = "", "", IF(OR(VLOOKUP($A3377,'Student reference sheet'!$A$2:$V$2400,8,FALSE) = "R",  VLOOKUP($A3377,'Student reference sheet'!$A$2:$V$2400,8,FALSE) = "L"), "X", ""))</f>
        <v/>
      </c>
      <c r="Q3377" s="39" t="str">
        <f>IF($A3377 ="", "", VLOOKUP($A3377, 'Student reference sheet'!$A$2:$V$2603,22,FALSE))</f>
        <v/>
      </c>
      <c r="R3377" s="39" t="str">
        <f>IF($A3377 &lt;&gt; "",VLOOKUP($A3377,'Student reference sheet'!$A$2:$V$2329, 5,FALSE), "")</f>
        <v/>
      </c>
      <c r="S3377" s="39" t="str">
        <f>IF($A3377 &lt;&gt; "",VLOOKUP($A3377,'Student reference sheet'!$A$2:$V$2329, 6,FALSE), "")</f>
        <v/>
      </c>
      <c r="T3377" s="30" t="str">
        <f>IF($A3377 = "","",
IF(VLOOKUP($A3377,'Student reference sheet'!$A$2:$V$2329, 10,FALSE) = "Y", "Hispanic",
IF(VLOOKUP($A3377,'Student reference sheet'!$A$2:$V$2329,11,FALSE) &lt;&gt; "",
IF(VLOOKUP($A3377,'Student reference sheet'!$A$2:$V$2329,11,FALSE) = "UNK", "Unknown", VLOOKUP(VALUE(VLOOKUP($A3377,'Student reference sheet'!$A$2:$V$2329,11,FALSE)),'Ethnicity Reference'!$A$2:$B$22,2,FALSE)),
IF(VLOOKUP($A3377,'Student reference sheet'!$A$2:$V$2329,9,FALSE) &lt;&gt; "", VLOOKUP(VALUE(VLOOKUP($A3377,'Student reference sheet'!$A$2:$V$2329,9,FALSE)),'Ethnicity Reference'!$A$2:$B$22,2,FALSE),"Unknown"))))</f>
        <v/>
      </c>
      <c r="U3377" s="35"/>
    </row>
    <row r="3378" spans="1:21" ht="15.75">
      <c r="A3378" s="47"/>
      <c r="B3378" s="33"/>
      <c r="C3378" s="39" t="str">
        <f>IF($A3378 &lt;&gt; "",VLOOKUP($A3378,'Student reference sheet'!$A$2:$V$2329, 3,FALSE), "")</f>
        <v/>
      </c>
      <c r="D3378" s="39" t="str">
        <f>IF($A3378 &lt;&gt; "",VLOOKUP($A3378,'Student reference sheet'!$A$2:$V$2329, 2,FALSE), "")</f>
        <v/>
      </c>
      <c r="E3378" s="35"/>
      <c r="F3378" s="34"/>
      <c r="G3378" s="40" t="str">
        <f t="shared" ca="1" si="159"/>
        <v/>
      </c>
      <c r="H3378" s="40" t="str">
        <f t="shared" ca="1" si="160"/>
        <v/>
      </c>
      <c r="I3378" s="36" t="str">
        <f>IF($A3378 = "", "",
IF(COUNTIF(MINIMUM_DAY_DATES[], Attendance!J3378) &gt; 0, VLOOKUP(Attendance!$G3378,MINIMUM_DAY_PERIOD_SCHEDULE[], 2,TRUE),
IF(COUNTIF(RALLY_DATES[], Attendance!J3378) &gt; 0, VLOOKUP(Attendance!$G3378,RALLY_PERIOD_SCHEDULE[], 2,TRUE),
IF(WEEKDAY(Attendance!$J3378) = 2,
       IF(COUNTIF(FINALS_WEEK_MONDAY_DATE[],Attendance!$J3378) &gt; 0, VLOOKUP(Attendance!$G3378,FINALS_WEEK_MONDAY_PERIOD_SCHEDULE[],2,TRUE),
       VLOOKUP(Attendance!$G3378,REGULAR_WEEK_SCHEDULE[],6,TRUE)),
IF(WEEKDAY($J3378) = 3,
       IF(COUNTIF(FINALS_WEEK_TUESDAY_DATE[],Attendance!$J3378) &gt; 0, VLOOKUP(Attendance!$G3378,FINALS_WEEK_TUESDAY_PERIOD_SCHEDULE[],2,TRUE),
       VLOOKUP(Attendance!$G3378,REGULAR_WEEK_SCHEDULE[[Tuesday]:[Period]],5,TRUE)),
IF(WEEKDAY(Attendance!$J3378) = 4,
        IF(COUNTIF(BLOCK_WEDNESDAY_DATES[],Attendance!$J3378) &gt; 0, VLOOKUP(Attendance!$G3378,BLOCK_WEDNESDAY_PERIOD_SCHEDULE[],2,TRUE),
        IF(COUNTIF(FINALS_WEEK_WEDNESDAY_DATE[],Attendance!$J3378) &gt; 0, VLOOKUP(Attendance!$G3378,FINALS_WEEK_WEDNESDAY_PERIOD_SCHEDULE[],2,TRUE),
       VLOOKUP(Attendance!$G3378,REGULAR_WEEK_SCHEDULE[[Wednesday]:[Period]],4,TRUE))),
IF(WEEKDAY($J3378) = 5,
       IF(COUNTIF(BLOCK_THURSDAY_DATES[],Attendance!$J3378) &gt; 0, VLOOKUP(Attendance!$G3378,BLOCK_THURSDAY_PERIOD_SCHEDULE[],2,TRUE),
       IF(COUNTIF(FINALS_WEEK_THURSDAY_DATE[],Attendance!$J3378) &gt; 0, VLOOKUP(Attendance!$G3378,FINALS_WEEK_THURSDAY_PERIOD_SCHEDULE[],2,TRUE),
       VLOOKUP(Attendance!$G3378,REGULAR_WEEK_SCHEDULE[[Thursday]:[Period]],3,TRUE))),
IF(WEEKDAY(Attendance!$J3378) = 6,
       IF(COUNTIF(FINALS_WEEK_FRIDAY_DATE[],Attendance!$J3378) &gt; 0, VLOOKUP(Attendance!$G3378,FINALS_WEEK_FRIDAY_PERIOD_SCHEDULE[],2,TRUE),
       VLOOKUP(Attendance!$G3378,REGULAR_WEEK_SCHEDULE[[Friday]:[Period]],2,TRUE))))))))))</f>
        <v/>
      </c>
      <c r="J3378" s="41" t="str">
        <f t="shared" ca="1" si="161"/>
        <v/>
      </c>
      <c r="K3378" s="41" t="str">
        <f>IF($A3378 &lt;&gt; "",VLOOKUP($A3378,'Student reference sheet'!$A$2:$V$2329, 7,FALSE), "")</f>
        <v/>
      </c>
      <c r="L3378" s="30" t="str">
        <f>IF($A3378 ="", "", VLOOKUP($A3378, 'Student reference sheet'!$A$2:$Z$2603,23,FALSE))</f>
        <v/>
      </c>
      <c r="M3378" s="30" t="str">
        <f>IF($A3378 ="", "", VLOOKUP($A3378, 'Student reference sheet'!$A$2:$Z$2603,24,FALSE))</f>
        <v/>
      </c>
      <c r="N3378" s="30" t="str">
        <f>IF($A3378 ="", "", VLOOKUP($A3378, 'Student reference sheet'!$A$2:$Z$2603,26,FALSE))</f>
        <v/>
      </c>
      <c r="O3378" s="30" t="str">
        <f>IF($A3378 ="", "", VLOOKUP($A3378, 'Student reference sheet'!$A$2:$Z$2603,25,FALSE))</f>
        <v/>
      </c>
      <c r="P3378" s="39" t="str">
        <f>IF($A3378 = "", "", IF(OR(VLOOKUP($A3378,'Student reference sheet'!$A$2:$V$2400,8,FALSE) = "R",  VLOOKUP($A3378,'Student reference sheet'!$A$2:$V$2400,8,FALSE) = "L"), "X", ""))</f>
        <v/>
      </c>
      <c r="Q3378" s="39" t="str">
        <f>IF($A3378 ="", "", VLOOKUP($A3378, 'Student reference sheet'!$A$2:$V$2603,22,FALSE))</f>
        <v/>
      </c>
      <c r="R3378" s="39" t="str">
        <f>IF($A3378 &lt;&gt; "",VLOOKUP($A3378,'Student reference sheet'!$A$2:$V$2329, 5,FALSE), "")</f>
        <v/>
      </c>
      <c r="S3378" s="39" t="str">
        <f>IF($A3378 &lt;&gt; "",VLOOKUP($A3378,'Student reference sheet'!$A$2:$V$2329, 6,FALSE), "")</f>
        <v/>
      </c>
      <c r="T3378" s="30" t="str">
        <f>IF($A3378 = "","",
IF(VLOOKUP($A3378,'Student reference sheet'!$A$2:$V$2329, 10,FALSE) = "Y", "Hispanic",
IF(VLOOKUP($A3378,'Student reference sheet'!$A$2:$V$2329,11,FALSE) &lt;&gt; "",
IF(VLOOKUP($A3378,'Student reference sheet'!$A$2:$V$2329,11,FALSE) = "UNK", "Unknown", VLOOKUP(VALUE(VLOOKUP($A3378,'Student reference sheet'!$A$2:$V$2329,11,FALSE)),'Ethnicity Reference'!$A$2:$B$22,2,FALSE)),
IF(VLOOKUP($A3378,'Student reference sheet'!$A$2:$V$2329,9,FALSE) &lt;&gt; "", VLOOKUP(VALUE(VLOOKUP($A3378,'Student reference sheet'!$A$2:$V$2329,9,FALSE)),'Ethnicity Reference'!$A$2:$B$22,2,FALSE),"Unknown"))))</f>
        <v/>
      </c>
      <c r="U3378" s="35"/>
    </row>
    <row r="3379" spans="1:21" ht="15.75">
      <c r="A3379" s="47"/>
      <c r="B3379" s="33"/>
      <c r="C3379" s="39" t="str">
        <f>IF($A3379 &lt;&gt; "",VLOOKUP($A3379,'Student reference sheet'!$A$2:$V$2329, 3,FALSE), "")</f>
        <v/>
      </c>
      <c r="D3379" s="39" t="str">
        <f>IF($A3379 &lt;&gt; "",VLOOKUP($A3379,'Student reference sheet'!$A$2:$V$2329, 2,FALSE), "")</f>
        <v/>
      </c>
      <c r="E3379" s="35"/>
      <c r="F3379" s="34"/>
      <c r="G3379" s="40" t="str">
        <f t="shared" ca="1" si="159"/>
        <v/>
      </c>
      <c r="H3379" s="40" t="str">
        <f t="shared" ca="1" si="160"/>
        <v/>
      </c>
      <c r="I3379" s="36" t="str">
        <f>IF($A3379 = "", "",
IF(COUNTIF(MINIMUM_DAY_DATES[], Attendance!J3379) &gt; 0, VLOOKUP(Attendance!$G3379,MINIMUM_DAY_PERIOD_SCHEDULE[], 2,TRUE),
IF(COUNTIF(RALLY_DATES[], Attendance!J3379) &gt; 0, VLOOKUP(Attendance!$G3379,RALLY_PERIOD_SCHEDULE[], 2,TRUE),
IF(WEEKDAY(Attendance!$J3379) = 2,
       IF(COUNTIF(FINALS_WEEK_MONDAY_DATE[],Attendance!$J3379) &gt; 0, VLOOKUP(Attendance!$G3379,FINALS_WEEK_MONDAY_PERIOD_SCHEDULE[],2,TRUE),
       VLOOKUP(Attendance!$G3379,REGULAR_WEEK_SCHEDULE[],6,TRUE)),
IF(WEEKDAY($J3379) = 3,
       IF(COUNTIF(FINALS_WEEK_TUESDAY_DATE[],Attendance!$J3379) &gt; 0, VLOOKUP(Attendance!$G3379,FINALS_WEEK_TUESDAY_PERIOD_SCHEDULE[],2,TRUE),
       VLOOKUP(Attendance!$G3379,REGULAR_WEEK_SCHEDULE[[Tuesday]:[Period]],5,TRUE)),
IF(WEEKDAY(Attendance!$J3379) = 4,
        IF(COUNTIF(BLOCK_WEDNESDAY_DATES[],Attendance!$J3379) &gt; 0, VLOOKUP(Attendance!$G3379,BLOCK_WEDNESDAY_PERIOD_SCHEDULE[],2,TRUE),
        IF(COUNTIF(FINALS_WEEK_WEDNESDAY_DATE[],Attendance!$J3379) &gt; 0, VLOOKUP(Attendance!$G3379,FINALS_WEEK_WEDNESDAY_PERIOD_SCHEDULE[],2,TRUE),
       VLOOKUP(Attendance!$G3379,REGULAR_WEEK_SCHEDULE[[Wednesday]:[Period]],4,TRUE))),
IF(WEEKDAY($J3379) = 5,
       IF(COUNTIF(BLOCK_THURSDAY_DATES[],Attendance!$J3379) &gt; 0, VLOOKUP(Attendance!$G3379,BLOCK_THURSDAY_PERIOD_SCHEDULE[],2,TRUE),
       IF(COUNTIF(FINALS_WEEK_THURSDAY_DATE[],Attendance!$J3379) &gt; 0, VLOOKUP(Attendance!$G3379,FINALS_WEEK_THURSDAY_PERIOD_SCHEDULE[],2,TRUE),
       VLOOKUP(Attendance!$G3379,REGULAR_WEEK_SCHEDULE[[Thursday]:[Period]],3,TRUE))),
IF(WEEKDAY(Attendance!$J3379) = 6,
       IF(COUNTIF(FINALS_WEEK_FRIDAY_DATE[],Attendance!$J3379) &gt; 0, VLOOKUP(Attendance!$G3379,FINALS_WEEK_FRIDAY_PERIOD_SCHEDULE[],2,TRUE),
       VLOOKUP(Attendance!$G3379,REGULAR_WEEK_SCHEDULE[[Friday]:[Period]],2,TRUE))))))))))</f>
        <v/>
      </c>
      <c r="J3379" s="41" t="str">
        <f t="shared" ca="1" si="161"/>
        <v/>
      </c>
      <c r="K3379" s="41" t="str">
        <f>IF($A3379 &lt;&gt; "",VLOOKUP($A3379,'Student reference sheet'!$A$2:$V$2329, 7,FALSE), "")</f>
        <v/>
      </c>
      <c r="L3379" s="30" t="str">
        <f>IF($A3379 ="", "", VLOOKUP($A3379, 'Student reference sheet'!$A$2:$Z$2603,23,FALSE))</f>
        <v/>
      </c>
      <c r="M3379" s="30" t="str">
        <f>IF($A3379 ="", "", VLOOKUP($A3379, 'Student reference sheet'!$A$2:$Z$2603,24,FALSE))</f>
        <v/>
      </c>
      <c r="N3379" s="30" t="str">
        <f>IF($A3379 ="", "", VLOOKUP($A3379, 'Student reference sheet'!$A$2:$Z$2603,26,FALSE))</f>
        <v/>
      </c>
      <c r="O3379" s="30" t="str">
        <f>IF($A3379 ="", "", VLOOKUP($A3379, 'Student reference sheet'!$A$2:$Z$2603,25,FALSE))</f>
        <v/>
      </c>
      <c r="P3379" s="39" t="str">
        <f>IF($A3379 = "", "", IF(OR(VLOOKUP($A3379,'Student reference sheet'!$A$2:$V$2400,8,FALSE) = "R",  VLOOKUP($A3379,'Student reference sheet'!$A$2:$V$2400,8,FALSE) = "L"), "X", ""))</f>
        <v/>
      </c>
      <c r="Q3379" s="39" t="str">
        <f>IF($A3379 ="", "", VLOOKUP($A3379, 'Student reference sheet'!$A$2:$V$2603,22,FALSE))</f>
        <v/>
      </c>
      <c r="R3379" s="39" t="str">
        <f>IF($A3379 &lt;&gt; "",VLOOKUP($A3379,'Student reference sheet'!$A$2:$V$2329, 5,FALSE), "")</f>
        <v/>
      </c>
      <c r="S3379" s="39" t="str">
        <f>IF($A3379 &lt;&gt; "",VLOOKUP($A3379,'Student reference sheet'!$A$2:$V$2329, 6,FALSE), "")</f>
        <v/>
      </c>
      <c r="T3379" s="30" t="str">
        <f>IF($A3379 = "","",
IF(VLOOKUP($A3379,'Student reference sheet'!$A$2:$V$2329, 10,FALSE) = "Y", "Hispanic",
IF(VLOOKUP($A3379,'Student reference sheet'!$A$2:$V$2329,11,FALSE) &lt;&gt; "",
IF(VLOOKUP($A3379,'Student reference sheet'!$A$2:$V$2329,11,FALSE) = "UNK", "Unknown", VLOOKUP(VALUE(VLOOKUP($A3379,'Student reference sheet'!$A$2:$V$2329,11,FALSE)),'Ethnicity Reference'!$A$2:$B$22,2,FALSE)),
IF(VLOOKUP($A3379,'Student reference sheet'!$A$2:$V$2329,9,FALSE) &lt;&gt; "", VLOOKUP(VALUE(VLOOKUP($A3379,'Student reference sheet'!$A$2:$V$2329,9,FALSE)),'Ethnicity Reference'!$A$2:$B$22,2,FALSE),"Unknown"))))</f>
        <v/>
      </c>
      <c r="U3379" s="35"/>
    </row>
    <row r="3380" spans="1:21" ht="15.75">
      <c r="A3380" s="47"/>
      <c r="B3380" s="33"/>
      <c r="C3380" s="39" t="str">
        <f>IF($A3380 &lt;&gt; "",VLOOKUP($A3380,'Student reference sheet'!$A$2:$V$2329, 3,FALSE), "")</f>
        <v/>
      </c>
      <c r="D3380" s="39" t="str">
        <f>IF($A3380 &lt;&gt; "",VLOOKUP($A3380,'Student reference sheet'!$A$2:$V$2329, 2,FALSE), "")</f>
        <v/>
      </c>
      <c r="E3380" s="35"/>
      <c r="F3380" s="34"/>
      <c r="G3380" s="40" t="str">
        <f t="shared" ca="1" si="159"/>
        <v/>
      </c>
      <c r="H3380" s="40" t="str">
        <f t="shared" ca="1" si="160"/>
        <v/>
      </c>
      <c r="I3380" s="36" t="str">
        <f>IF($A3380 = "", "",
IF(COUNTIF(MINIMUM_DAY_DATES[], Attendance!J3380) &gt; 0, VLOOKUP(Attendance!$G3380,MINIMUM_DAY_PERIOD_SCHEDULE[], 2,TRUE),
IF(COUNTIF(RALLY_DATES[], Attendance!J3380) &gt; 0, VLOOKUP(Attendance!$G3380,RALLY_PERIOD_SCHEDULE[], 2,TRUE),
IF(WEEKDAY(Attendance!$J3380) = 2,
       IF(COUNTIF(FINALS_WEEK_MONDAY_DATE[],Attendance!$J3380) &gt; 0, VLOOKUP(Attendance!$G3380,FINALS_WEEK_MONDAY_PERIOD_SCHEDULE[],2,TRUE),
       VLOOKUP(Attendance!$G3380,REGULAR_WEEK_SCHEDULE[],6,TRUE)),
IF(WEEKDAY($J3380) = 3,
       IF(COUNTIF(FINALS_WEEK_TUESDAY_DATE[],Attendance!$J3380) &gt; 0, VLOOKUP(Attendance!$G3380,FINALS_WEEK_TUESDAY_PERIOD_SCHEDULE[],2,TRUE),
       VLOOKUP(Attendance!$G3380,REGULAR_WEEK_SCHEDULE[[Tuesday]:[Period]],5,TRUE)),
IF(WEEKDAY(Attendance!$J3380) = 4,
        IF(COUNTIF(BLOCK_WEDNESDAY_DATES[],Attendance!$J3380) &gt; 0, VLOOKUP(Attendance!$G3380,BLOCK_WEDNESDAY_PERIOD_SCHEDULE[],2,TRUE),
        IF(COUNTIF(FINALS_WEEK_WEDNESDAY_DATE[],Attendance!$J3380) &gt; 0, VLOOKUP(Attendance!$G3380,FINALS_WEEK_WEDNESDAY_PERIOD_SCHEDULE[],2,TRUE),
       VLOOKUP(Attendance!$G3380,REGULAR_WEEK_SCHEDULE[[Wednesday]:[Period]],4,TRUE))),
IF(WEEKDAY($J3380) = 5,
       IF(COUNTIF(BLOCK_THURSDAY_DATES[],Attendance!$J3380) &gt; 0, VLOOKUP(Attendance!$G3380,BLOCK_THURSDAY_PERIOD_SCHEDULE[],2,TRUE),
       IF(COUNTIF(FINALS_WEEK_THURSDAY_DATE[],Attendance!$J3380) &gt; 0, VLOOKUP(Attendance!$G3380,FINALS_WEEK_THURSDAY_PERIOD_SCHEDULE[],2,TRUE),
       VLOOKUP(Attendance!$G3380,REGULAR_WEEK_SCHEDULE[[Thursday]:[Period]],3,TRUE))),
IF(WEEKDAY(Attendance!$J3380) = 6,
       IF(COUNTIF(FINALS_WEEK_FRIDAY_DATE[],Attendance!$J3380) &gt; 0, VLOOKUP(Attendance!$G3380,FINALS_WEEK_FRIDAY_PERIOD_SCHEDULE[],2,TRUE),
       VLOOKUP(Attendance!$G3380,REGULAR_WEEK_SCHEDULE[[Friday]:[Period]],2,TRUE))))))))))</f>
        <v/>
      </c>
      <c r="J3380" s="41" t="str">
        <f t="shared" ca="1" si="161"/>
        <v/>
      </c>
      <c r="K3380" s="41" t="str">
        <f>IF($A3380 &lt;&gt; "",VLOOKUP($A3380,'Student reference sheet'!$A$2:$V$2329, 7,FALSE), "")</f>
        <v/>
      </c>
      <c r="L3380" s="30" t="str">
        <f>IF($A3380 ="", "", VLOOKUP($A3380, 'Student reference sheet'!$A$2:$Z$2603,23,FALSE))</f>
        <v/>
      </c>
      <c r="M3380" s="30" t="str">
        <f>IF($A3380 ="", "", VLOOKUP($A3380, 'Student reference sheet'!$A$2:$Z$2603,24,FALSE))</f>
        <v/>
      </c>
      <c r="N3380" s="30" t="str">
        <f>IF($A3380 ="", "", VLOOKUP($A3380, 'Student reference sheet'!$A$2:$Z$2603,26,FALSE))</f>
        <v/>
      </c>
      <c r="O3380" s="30" t="str">
        <f>IF($A3380 ="", "", VLOOKUP($A3380, 'Student reference sheet'!$A$2:$Z$2603,25,FALSE))</f>
        <v/>
      </c>
      <c r="P3380" s="39" t="str">
        <f>IF($A3380 = "", "", IF(OR(VLOOKUP($A3380,'Student reference sheet'!$A$2:$V$2400,8,FALSE) = "R",  VLOOKUP($A3380,'Student reference sheet'!$A$2:$V$2400,8,FALSE) = "L"), "X", ""))</f>
        <v/>
      </c>
      <c r="Q3380" s="39" t="str">
        <f>IF($A3380 ="", "", VLOOKUP($A3380, 'Student reference sheet'!$A$2:$V$2603,22,FALSE))</f>
        <v/>
      </c>
      <c r="R3380" s="39" t="str">
        <f>IF($A3380 &lt;&gt; "",VLOOKUP($A3380,'Student reference sheet'!$A$2:$V$2329, 5,FALSE), "")</f>
        <v/>
      </c>
      <c r="S3380" s="39" t="str">
        <f>IF($A3380 &lt;&gt; "",VLOOKUP($A3380,'Student reference sheet'!$A$2:$V$2329, 6,FALSE), "")</f>
        <v/>
      </c>
      <c r="T3380" s="30" t="str">
        <f>IF($A3380 = "","",
IF(VLOOKUP($A3380,'Student reference sheet'!$A$2:$V$2329, 10,FALSE) = "Y", "Hispanic",
IF(VLOOKUP($A3380,'Student reference sheet'!$A$2:$V$2329,11,FALSE) &lt;&gt; "",
IF(VLOOKUP($A3380,'Student reference sheet'!$A$2:$V$2329,11,FALSE) = "UNK", "Unknown", VLOOKUP(VALUE(VLOOKUP($A3380,'Student reference sheet'!$A$2:$V$2329,11,FALSE)),'Ethnicity Reference'!$A$2:$B$22,2,FALSE)),
IF(VLOOKUP($A3380,'Student reference sheet'!$A$2:$V$2329,9,FALSE) &lt;&gt; "", VLOOKUP(VALUE(VLOOKUP($A3380,'Student reference sheet'!$A$2:$V$2329,9,FALSE)),'Ethnicity Reference'!$A$2:$B$22,2,FALSE),"Unknown"))))</f>
        <v/>
      </c>
      <c r="U3380" s="35"/>
    </row>
    <row r="3381" spans="1:21" ht="15.75">
      <c r="A3381" s="47"/>
      <c r="B3381" s="33"/>
      <c r="C3381" s="39" t="str">
        <f>IF($A3381 &lt;&gt; "",VLOOKUP($A3381,'Student reference sheet'!$A$2:$V$2329, 3,FALSE), "")</f>
        <v/>
      </c>
      <c r="D3381" s="39" t="str">
        <f>IF($A3381 &lt;&gt; "",VLOOKUP($A3381,'Student reference sheet'!$A$2:$V$2329, 2,FALSE), "")</f>
        <v/>
      </c>
      <c r="E3381" s="35"/>
      <c r="F3381" s="34"/>
      <c r="G3381" s="40" t="str">
        <f t="shared" ca="1" si="159"/>
        <v/>
      </c>
      <c r="H3381" s="40" t="str">
        <f t="shared" ca="1" si="160"/>
        <v/>
      </c>
      <c r="I3381" s="36" t="str">
        <f>IF($A3381 = "", "",
IF(COUNTIF(MINIMUM_DAY_DATES[], Attendance!J3381) &gt; 0, VLOOKUP(Attendance!$G3381,MINIMUM_DAY_PERIOD_SCHEDULE[], 2,TRUE),
IF(COUNTIF(RALLY_DATES[], Attendance!J3381) &gt; 0, VLOOKUP(Attendance!$G3381,RALLY_PERIOD_SCHEDULE[], 2,TRUE),
IF(WEEKDAY(Attendance!$J3381) = 2,
       IF(COUNTIF(FINALS_WEEK_MONDAY_DATE[],Attendance!$J3381) &gt; 0, VLOOKUP(Attendance!$G3381,FINALS_WEEK_MONDAY_PERIOD_SCHEDULE[],2,TRUE),
       VLOOKUP(Attendance!$G3381,REGULAR_WEEK_SCHEDULE[],6,TRUE)),
IF(WEEKDAY($J3381) = 3,
       IF(COUNTIF(FINALS_WEEK_TUESDAY_DATE[],Attendance!$J3381) &gt; 0, VLOOKUP(Attendance!$G3381,FINALS_WEEK_TUESDAY_PERIOD_SCHEDULE[],2,TRUE),
       VLOOKUP(Attendance!$G3381,REGULAR_WEEK_SCHEDULE[[Tuesday]:[Period]],5,TRUE)),
IF(WEEKDAY(Attendance!$J3381) = 4,
        IF(COUNTIF(BLOCK_WEDNESDAY_DATES[],Attendance!$J3381) &gt; 0, VLOOKUP(Attendance!$G3381,BLOCK_WEDNESDAY_PERIOD_SCHEDULE[],2,TRUE),
        IF(COUNTIF(FINALS_WEEK_WEDNESDAY_DATE[],Attendance!$J3381) &gt; 0, VLOOKUP(Attendance!$G3381,FINALS_WEEK_WEDNESDAY_PERIOD_SCHEDULE[],2,TRUE),
       VLOOKUP(Attendance!$G3381,REGULAR_WEEK_SCHEDULE[[Wednesday]:[Period]],4,TRUE))),
IF(WEEKDAY($J3381) = 5,
       IF(COUNTIF(BLOCK_THURSDAY_DATES[],Attendance!$J3381) &gt; 0, VLOOKUP(Attendance!$G3381,BLOCK_THURSDAY_PERIOD_SCHEDULE[],2,TRUE),
       IF(COUNTIF(FINALS_WEEK_THURSDAY_DATE[],Attendance!$J3381) &gt; 0, VLOOKUP(Attendance!$G3381,FINALS_WEEK_THURSDAY_PERIOD_SCHEDULE[],2,TRUE),
       VLOOKUP(Attendance!$G3381,REGULAR_WEEK_SCHEDULE[[Thursday]:[Period]],3,TRUE))),
IF(WEEKDAY(Attendance!$J3381) = 6,
       IF(COUNTIF(FINALS_WEEK_FRIDAY_DATE[],Attendance!$J3381) &gt; 0, VLOOKUP(Attendance!$G3381,FINALS_WEEK_FRIDAY_PERIOD_SCHEDULE[],2,TRUE),
       VLOOKUP(Attendance!$G3381,REGULAR_WEEK_SCHEDULE[[Friday]:[Period]],2,TRUE))))))))))</f>
        <v/>
      </c>
      <c r="J3381" s="41" t="str">
        <f t="shared" ca="1" si="161"/>
        <v/>
      </c>
      <c r="K3381" s="41" t="str">
        <f>IF($A3381 &lt;&gt; "",VLOOKUP($A3381,'Student reference sheet'!$A$2:$V$2329, 7,FALSE), "")</f>
        <v/>
      </c>
      <c r="L3381" s="30" t="str">
        <f>IF($A3381 ="", "", VLOOKUP($A3381, 'Student reference sheet'!$A$2:$Z$2603,23,FALSE))</f>
        <v/>
      </c>
      <c r="M3381" s="30" t="str">
        <f>IF($A3381 ="", "", VLOOKUP($A3381, 'Student reference sheet'!$A$2:$Z$2603,24,FALSE))</f>
        <v/>
      </c>
      <c r="N3381" s="30" t="str">
        <f>IF($A3381 ="", "", VLOOKUP($A3381, 'Student reference sheet'!$A$2:$Z$2603,26,FALSE))</f>
        <v/>
      </c>
      <c r="O3381" s="30" t="str">
        <f>IF($A3381 ="", "", VLOOKUP($A3381, 'Student reference sheet'!$A$2:$Z$2603,25,FALSE))</f>
        <v/>
      </c>
      <c r="P3381" s="39" t="str">
        <f>IF($A3381 = "", "", IF(OR(VLOOKUP($A3381,'Student reference sheet'!$A$2:$V$2400,8,FALSE) = "R",  VLOOKUP($A3381,'Student reference sheet'!$A$2:$V$2400,8,FALSE) = "L"), "X", ""))</f>
        <v/>
      </c>
      <c r="Q3381" s="39" t="str">
        <f>IF($A3381 ="", "", VLOOKUP($A3381, 'Student reference sheet'!$A$2:$V$2603,22,FALSE))</f>
        <v/>
      </c>
      <c r="R3381" s="39" t="str">
        <f>IF($A3381 &lt;&gt; "",VLOOKUP($A3381,'Student reference sheet'!$A$2:$V$2329, 5,FALSE), "")</f>
        <v/>
      </c>
      <c r="S3381" s="39" t="str">
        <f>IF($A3381 &lt;&gt; "",VLOOKUP($A3381,'Student reference sheet'!$A$2:$V$2329, 6,FALSE), "")</f>
        <v/>
      </c>
      <c r="T3381" s="30" t="str">
        <f>IF($A3381 = "","",
IF(VLOOKUP($A3381,'Student reference sheet'!$A$2:$V$2329, 10,FALSE) = "Y", "Hispanic",
IF(VLOOKUP($A3381,'Student reference sheet'!$A$2:$V$2329,11,FALSE) &lt;&gt; "",
IF(VLOOKUP($A3381,'Student reference sheet'!$A$2:$V$2329,11,FALSE) = "UNK", "Unknown", VLOOKUP(VALUE(VLOOKUP($A3381,'Student reference sheet'!$A$2:$V$2329,11,FALSE)),'Ethnicity Reference'!$A$2:$B$22,2,FALSE)),
IF(VLOOKUP($A3381,'Student reference sheet'!$A$2:$V$2329,9,FALSE) &lt;&gt; "", VLOOKUP(VALUE(VLOOKUP($A3381,'Student reference sheet'!$A$2:$V$2329,9,FALSE)),'Ethnicity Reference'!$A$2:$B$22,2,FALSE),"Unknown"))))</f>
        <v/>
      </c>
      <c r="U3381" s="35"/>
    </row>
    <row r="3382" spans="1:21" ht="15.75">
      <c r="A3382" s="47"/>
      <c r="B3382" s="33"/>
      <c r="C3382" s="39" t="str">
        <f>IF($A3382 &lt;&gt; "",VLOOKUP($A3382,'Student reference sheet'!$A$2:$V$2329, 3,FALSE), "")</f>
        <v/>
      </c>
      <c r="D3382" s="39" t="str">
        <f>IF($A3382 &lt;&gt; "",VLOOKUP($A3382,'Student reference sheet'!$A$2:$V$2329, 2,FALSE), "")</f>
        <v/>
      </c>
      <c r="E3382" s="35"/>
      <c r="F3382" s="34"/>
      <c r="G3382" s="40" t="str">
        <f t="shared" ca="1" si="159"/>
        <v/>
      </c>
      <c r="H3382" s="40" t="str">
        <f t="shared" ca="1" si="160"/>
        <v/>
      </c>
      <c r="I3382" s="36" t="str">
        <f>IF($A3382 = "", "",
IF(COUNTIF(MINIMUM_DAY_DATES[], Attendance!J3382) &gt; 0, VLOOKUP(Attendance!$G3382,MINIMUM_DAY_PERIOD_SCHEDULE[], 2,TRUE),
IF(COUNTIF(RALLY_DATES[], Attendance!J3382) &gt; 0, VLOOKUP(Attendance!$G3382,RALLY_PERIOD_SCHEDULE[], 2,TRUE),
IF(WEEKDAY(Attendance!$J3382) = 2,
       IF(COUNTIF(FINALS_WEEK_MONDAY_DATE[],Attendance!$J3382) &gt; 0, VLOOKUP(Attendance!$G3382,FINALS_WEEK_MONDAY_PERIOD_SCHEDULE[],2,TRUE),
       VLOOKUP(Attendance!$G3382,REGULAR_WEEK_SCHEDULE[],6,TRUE)),
IF(WEEKDAY($J3382) = 3,
       IF(COUNTIF(FINALS_WEEK_TUESDAY_DATE[],Attendance!$J3382) &gt; 0, VLOOKUP(Attendance!$G3382,FINALS_WEEK_TUESDAY_PERIOD_SCHEDULE[],2,TRUE),
       VLOOKUP(Attendance!$G3382,REGULAR_WEEK_SCHEDULE[[Tuesday]:[Period]],5,TRUE)),
IF(WEEKDAY(Attendance!$J3382) = 4,
        IF(COUNTIF(BLOCK_WEDNESDAY_DATES[],Attendance!$J3382) &gt; 0, VLOOKUP(Attendance!$G3382,BLOCK_WEDNESDAY_PERIOD_SCHEDULE[],2,TRUE),
        IF(COUNTIF(FINALS_WEEK_WEDNESDAY_DATE[],Attendance!$J3382) &gt; 0, VLOOKUP(Attendance!$G3382,FINALS_WEEK_WEDNESDAY_PERIOD_SCHEDULE[],2,TRUE),
       VLOOKUP(Attendance!$G3382,REGULAR_WEEK_SCHEDULE[[Wednesday]:[Period]],4,TRUE))),
IF(WEEKDAY($J3382) = 5,
       IF(COUNTIF(BLOCK_THURSDAY_DATES[],Attendance!$J3382) &gt; 0, VLOOKUP(Attendance!$G3382,BLOCK_THURSDAY_PERIOD_SCHEDULE[],2,TRUE),
       IF(COUNTIF(FINALS_WEEK_THURSDAY_DATE[],Attendance!$J3382) &gt; 0, VLOOKUP(Attendance!$G3382,FINALS_WEEK_THURSDAY_PERIOD_SCHEDULE[],2,TRUE),
       VLOOKUP(Attendance!$G3382,REGULAR_WEEK_SCHEDULE[[Thursday]:[Period]],3,TRUE))),
IF(WEEKDAY(Attendance!$J3382) = 6,
       IF(COUNTIF(FINALS_WEEK_FRIDAY_DATE[],Attendance!$J3382) &gt; 0, VLOOKUP(Attendance!$G3382,FINALS_WEEK_FRIDAY_PERIOD_SCHEDULE[],2,TRUE),
       VLOOKUP(Attendance!$G3382,REGULAR_WEEK_SCHEDULE[[Friday]:[Period]],2,TRUE))))))))))</f>
        <v/>
      </c>
      <c r="J3382" s="41" t="str">
        <f t="shared" ca="1" si="161"/>
        <v/>
      </c>
      <c r="K3382" s="41" t="str">
        <f>IF($A3382 &lt;&gt; "",VLOOKUP($A3382,'Student reference sheet'!$A$2:$V$2329, 7,FALSE), "")</f>
        <v/>
      </c>
      <c r="L3382" s="30" t="str">
        <f>IF($A3382 ="", "", VLOOKUP($A3382, 'Student reference sheet'!$A$2:$Z$2603,23,FALSE))</f>
        <v/>
      </c>
      <c r="M3382" s="30" t="str">
        <f>IF($A3382 ="", "", VLOOKUP($A3382, 'Student reference sheet'!$A$2:$Z$2603,24,FALSE))</f>
        <v/>
      </c>
      <c r="N3382" s="30" t="str">
        <f>IF($A3382 ="", "", VLOOKUP($A3382, 'Student reference sheet'!$A$2:$Z$2603,26,FALSE))</f>
        <v/>
      </c>
      <c r="O3382" s="30" t="str">
        <f>IF($A3382 ="", "", VLOOKUP($A3382, 'Student reference sheet'!$A$2:$Z$2603,25,FALSE))</f>
        <v/>
      </c>
      <c r="P3382" s="39" t="str">
        <f>IF($A3382 = "", "", IF(OR(VLOOKUP($A3382,'Student reference sheet'!$A$2:$V$2400,8,FALSE) = "R",  VLOOKUP($A3382,'Student reference sheet'!$A$2:$V$2400,8,FALSE) = "L"), "X", ""))</f>
        <v/>
      </c>
      <c r="Q3382" s="39" t="str">
        <f>IF($A3382 ="", "", VLOOKUP($A3382, 'Student reference sheet'!$A$2:$V$2603,22,FALSE))</f>
        <v/>
      </c>
      <c r="R3382" s="39" t="str">
        <f>IF($A3382 &lt;&gt; "",VLOOKUP($A3382,'Student reference sheet'!$A$2:$V$2329, 5,FALSE), "")</f>
        <v/>
      </c>
      <c r="S3382" s="39" t="str">
        <f>IF($A3382 &lt;&gt; "",VLOOKUP($A3382,'Student reference sheet'!$A$2:$V$2329, 6,FALSE), "")</f>
        <v/>
      </c>
      <c r="T3382" s="30" t="str">
        <f>IF($A3382 = "","",
IF(VLOOKUP($A3382,'Student reference sheet'!$A$2:$V$2329, 10,FALSE) = "Y", "Hispanic",
IF(VLOOKUP($A3382,'Student reference sheet'!$A$2:$V$2329,11,FALSE) &lt;&gt; "",
IF(VLOOKUP($A3382,'Student reference sheet'!$A$2:$V$2329,11,FALSE) = "UNK", "Unknown", VLOOKUP(VALUE(VLOOKUP($A3382,'Student reference sheet'!$A$2:$V$2329,11,FALSE)),'Ethnicity Reference'!$A$2:$B$22,2,FALSE)),
IF(VLOOKUP($A3382,'Student reference sheet'!$A$2:$V$2329,9,FALSE) &lt;&gt; "", VLOOKUP(VALUE(VLOOKUP($A3382,'Student reference sheet'!$A$2:$V$2329,9,FALSE)),'Ethnicity Reference'!$A$2:$B$22,2,FALSE),"Unknown"))))</f>
        <v/>
      </c>
      <c r="U3382" s="35"/>
    </row>
    <row r="3383" spans="1:21" ht="15.75">
      <c r="A3383" s="47"/>
      <c r="B3383" s="33"/>
      <c r="C3383" s="39" t="str">
        <f>IF($A3383 &lt;&gt; "",VLOOKUP($A3383,'Student reference sheet'!$A$2:$V$2329, 3,FALSE), "")</f>
        <v/>
      </c>
      <c r="D3383" s="39" t="str">
        <f>IF($A3383 &lt;&gt; "",VLOOKUP($A3383,'Student reference sheet'!$A$2:$V$2329, 2,FALSE), "")</f>
        <v/>
      </c>
      <c r="E3383" s="35"/>
      <c r="F3383" s="34"/>
      <c r="G3383" s="40" t="str">
        <f t="shared" ca="1" si="159"/>
        <v/>
      </c>
      <c r="H3383" s="40" t="str">
        <f t="shared" ca="1" si="160"/>
        <v/>
      </c>
      <c r="I3383" s="36" t="str">
        <f>IF($A3383 = "", "",
IF(COUNTIF(MINIMUM_DAY_DATES[], Attendance!J3383) &gt; 0, VLOOKUP(Attendance!$G3383,MINIMUM_DAY_PERIOD_SCHEDULE[], 2,TRUE),
IF(COUNTIF(RALLY_DATES[], Attendance!J3383) &gt; 0, VLOOKUP(Attendance!$G3383,RALLY_PERIOD_SCHEDULE[], 2,TRUE),
IF(WEEKDAY(Attendance!$J3383) = 2,
       IF(COUNTIF(FINALS_WEEK_MONDAY_DATE[],Attendance!$J3383) &gt; 0, VLOOKUP(Attendance!$G3383,FINALS_WEEK_MONDAY_PERIOD_SCHEDULE[],2,TRUE),
       VLOOKUP(Attendance!$G3383,REGULAR_WEEK_SCHEDULE[],6,TRUE)),
IF(WEEKDAY($J3383) = 3,
       IF(COUNTIF(FINALS_WEEK_TUESDAY_DATE[],Attendance!$J3383) &gt; 0, VLOOKUP(Attendance!$G3383,FINALS_WEEK_TUESDAY_PERIOD_SCHEDULE[],2,TRUE),
       VLOOKUP(Attendance!$G3383,REGULAR_WEEK_SCHEDULE[[Tuesday]:[Period]],5,TRUE)),
IF(WEEKDAY(Attendance!$J3383) = 4,
        IF(COUNTIF(BLOCK_WEDNESDAY_DATES[],Attendance!$J3383) &gt; 0, VLOOKUP(Attendance!$G3383,BLOCK_WEDNESDAY_PERIOD_SCHEDULE[],2,TRUE),
        IF(COUNTIF(FINALS_WEEK_WEDNESDAY_DATE[],Attendance!$J3383) &gt; 0, VLOOKUP(Attendance!$G3383,FINALS_WEEK_WEDNESDAY_PERIOD_SCHEDULE[],2,TRUE),
       VLOOKUP(Attendance!$G3383,REGULAR_WEEK_SCHEDULE[[Wednesday]:[Period]],4,TRUE))),
IF(WEEKDAY($J3383) = 5,
       IF(COUNTIF(BLOCK_THURSDAY_DATES[],Attendance!$J3383) &gt; 0, VLOOKUP(Attendance!$G3383,BLOCK_THURSDAY_PERIOD_SCHEDULE[],2,TRUE),
       IF(COUNTIF(FINALS_WEEK_THURSDAY_DATE[],Attendance!$J3383) &gt; 0, VLOOKUP(Attendance!$G3383,FINALS_WEEK_THURSDAY_PERIOD_SCHEDULE[],2,TRUE),
       VLOOKUP(Attendance!$G3383,REGULAR_WEEK_SCHEDULE[[Thursday]:[Period]],3,TRUE))),
IF(WEEKDAY(Attendance!$J3383) = 6,
       IF(COUNTIF(FINALS_WEEK_FRIDAY_DATE[],Attendance!$J3383) &gt; 0, VLOOKUP(Attendance!$G3383,FINALS_WEEK_FRIDAY_PERIOD_SCHEDULE[],2,TRUE),
       VLOOKUP(Attendance!$G3383,REGULAR_WEEK_SCHEDULE[[Friday]:[Period]],2,TRUE))))))))))</f>
        <v/>
      </c>
      <c r="J3383" s="41" t="str">
        <f t="shared" ca="1" si="161"/>
        <v/>
      </c>
      <c r="K3383" s="41" t="str">
        <f>IF($A3383 &lt;&gt; "",VLOOKUP($A3383,'Student reference sheet'!$A$2:$V$2329, 7,FALSE), "")</f>
        <v/>
      </c>
      <c r="L3383" s="30" t="str">
        <f>IF($A3383 ="", "", VLOOKUP($A3383, 'Student reference sheet'!$A$2:$Z$2603,23,FALSE))</f>
        <v/>
      </c>
      <c r="M3383" s="30" t="str">
        <f>IF($A3383 ="", "", VLOOKUP($A3383, 'Student reference sheet'!$A$2:$Z$2603,24,FALSE))</f>
        <v/>
      </c>
      <c r="N3383" s="30" t="str">
        <f>IF($A3383 ="", "", VLOOKUP($A3383, 'Student reference sheet'!$A$2:$Z$2603,26,FALSE))</f>
        <v/>
      </c>
      <c r="O3383" s="30" t="str">
        <f>IF($A3383 ="", "", VLOOKUP($A3383, 'Student reference sheet'!$A$2:$Z$2603,25,FALSE))</f>
        <v/>
      </c>
      <c r="P3383" s="39" t="str">
        <f>IF($A3383 = "", "", IF(OR(VLOOKUP($A3383,'Student reference sheet'!$A$2:$V$2400,8,FALSE) = "R",  VLOOKUP($A3383,'Student reference sheet'!$A$2:$V$2400,8,FALSE) = "L"), "X", ""))</f>
        <v/>
      </c>
      <c r="Q3383" s="39" t="str">
        <f>IF($A3383 ="", "", VLOOKUP($A3383, 'Student reference sheet'!$A$2:$V$2603,22,FALSE))</f>
        <v/>
      </c>
      <c r="R3383" s="39" t="str">
        <f>IF($A3383 &lt;&gt; "",VLOOKUP($A3383,'Student reference sheet'!$A$2:$V$2329, 5,FALSE), "")</f>
        <v/>
      </c>
      <c r="S3383" s="39" t="str">
        <f>IF($A3383 &lt;&gt; "",VLOOKUP($A3383,'Student reference sheet'!$A$2:$V$2329, 6,FALSE), "")</f>
        <v/>
      </c>
      <c r="T3383" s="30" t="str">
        <f>IF($A3383 = "","",
IF(VLOOKUP($A3383,'Student reference sheet'!$A$2:$V$2329, 10,FALSE) = "Y", "Hispanic",
IF(VLOOKUP($A3383,'Student reference sheet'!$A$2:$V$2329,11,FALSE) &lt;&gt; "",
IF(VLOOKUP($A3383,'Student reference sheet'!$A$2:$V$2329,11,FALSE) = "UNK", "Unknown", VLOOKUP(VALUE(VLOOKUP($A3383,'Student reference sheet'!$A$2:$V$2329,11,FALSE)),'Ethnicity Reference'!$A$2:$B$22,2,FALSE)),
IF(VLOOKUP($A3383,'Student reference sheet'!$A$2:$V$2329,9,FALSE) &lt;&gt; "", VLOOKUP(VALUE(VLOOKUP($A3383,'Student reference sheet'!$A$2:$V$2329,9,FALSE)),'Ethnicity Reference'!$A$2:$B$22,2,FALSE),"Unknown"))))</f>
        <v/>
      </c>
      <c r="U3383" s="35"/>
    </row>
    <row r="3384" spans="1:21" ht="15.75">
      <c r="A3384" s="47"/>
      <c r="B3384" s="33"/>
      <c r="C3384" s="39" t="str">
        <f>IF($A3384 &lt;&gt; "",VLOOKUP($A3384,'Student reference sheet'!$A$2:$V$2329, 3,FALSE), "")</f>
        <v/>
      </c>
      <c r="D3384" s="39" t="str">
        <f>IF($A3384 &lt;&gt; "",VLOOKUP($A3384,'Student reference sheet'!$A$2:$V$2329, 2,FALSE), "")</f>
        <v/>
      </c>
      <c r="E3384" s="35"/>
      <c r="F3384" s="34"/>
      <c r="G3384" s="40" t="str">
        <f t="shared" ca="1" si="159"/>
        <v/>
      </c>
      <c r="H3384" s="40" t="str">
        <f t="shared" ca="1" si="160"/>
        <v/>
      </c>
      <c r="I3384" s="36" t="str">
        <f>IF($A3384 = "", "",
IF(COUNTIF(MINIMUM_DAY_DATES[], Attendance!J3384) &gt; 0, VLOOKUP(Attendance!$G3384,MINIMUM_DAY_PERIOD_SCHEDULE[], 2,TRUE),
IF(COUNTIF(RALLY_DATES[], Attendance!J3384) &gt; 0, VLOOKUP(Attendance!$G3384,RALLY_PERIOD_SCHEDULE[], 2,TRUE),
IF(WEEKDAY(Attendance!$J3384) = 2,
       IF(COUNTIF(FINALS_WEEK_MONDAY_DATE[],Attendance!$J3384) &gt; 0, VLOOKUP(Attendance!$G3384,FINALS_WEEK_MONDAY_PERIOD_SCHEDULE[],2,TRUE),
       VLOOKUP(Attendance!$G3384,REGULAR_WEEK_SCHEDULE[],6,TRUE)),
IF(WEEKDAY($J3384) = 3,
       IF(COUNTIF(FINALS_WEEK_TUESDAY_DATE[],Attendance!$J3384) &gt; 0, VLOOKUP(Attendance!$G3384,FINALS_WEEK_TUESDAY_PERIOD_SCHEDULE[],2,TRUE),
       VLOOKUP(Attendance!$G3384,REGULAR_WEEK_SCHEDULE[[Tuesday]:[Period]],5,TRUE)),
IF(WEEKDAY(Attendance!$J3384) = 4,
        IF(COUNTIF(BLOCK_WEDNESDAY_DATES[],Attendance!$J3384) &gt; 0, VLOOKUP(Attendance!$G3384,BLOCK_WEDNESDAY_PERIOD_SCHEDULE[],2,TRUE),
        IF(COUNTIF(FINALS_WEEK_WEDNESDAY_DATE[],Attendance!$J3384) &gt; 0, VLOOKUP(Attendance!$G3384,FINALS_WEEK_WEDNESDAY_PERIOD_SCHEDULE[],2,TRUE),
       VLOOKUP(Attendance!$G3384,REGULAR_WEEK_SCHEDULE[[Wednesday]:[Period]],4,TRUE))),
IF(WEEKDAY($J3384) = 5,
       IF(COUNTIF(BLOCK_THURSDAY_DATES[],Attendance!$J3384) &gt; 0, VLOOKUP(Attendance!$G3384,BLOCK_THURSDAY_PERIOD_SCHEDULE[],2,TRUE),
       IF(COUNTIF(FINALS_WEEK_THURSDAY_DATE[],Attendance!$J3384) &gt; 0, VLOOKUP(Attendance!$G3384,FINALS_WEEK_THURSDAY_PERIOD_SCHEDULE[],2,TRUE),
       VLOOKUP(Attendance!$G3384,REGULAR_WEEK_SCHEDULE[[Thursday]:[Period]],3,TRUE))),
IF(WEEKDAY(Attendance!$J3384) = 6,
       IF(COUNTIF(FINALS_WEEK_FRIDAY_DATE[],Attendance!$J3384) &gt; 0, VLOOKUP(Attendance!$G3384,FINALS_WEEK_FRIDAY_PERIOD_SCHEDULE[],2,TRUE),
       VLOOKUP(Attendance!$G3384,REGULAR_WEEK_SCHEDULE[[Friday]:[Period]],2,TRUE))))))))))</f>
        <v/>
      </c>
      <c r="J3384" s="41" t="str">
        <f t="shared" ca="1" si="161"/>
        <v/>
      </c>
      <c r="K3384" s="41" t="str">
        <f>IF($A3384 &lt;&gt; "",VLOOKUP($A3384,'Student reference sheet'!$A$2:$V$2329, 7,FALSE), "")</f>
        <v/>
      </c>
      <c r="L3384" s="30" t="str">
        <f>IF($A3384 ="", "", VLOOKUP($A3384, 'Student reference sheet'!$A$2:$Z$2603,23,FALSE))</f>
        <v/>
      </c>
      <c r="M3384" s="30" t="str">
        <f>IF($A3384 ="", "", VLOOKUP($A3384, 'Student reference sheet'!$A$2:$Z$2603,24,FALSE))</f>
        <v/>
      </c>
      <c r="N3384" s="30" t="str">
        <f>IF($A3384 ="", "", VLOOKUP($A3384, 'Student reference sheet'!$A$2:$Z$2603,26,FALSE))</f>
        <v/>
      </c>
      <c r="O3384" s="30" t="str">
        <f>IF($A3384 ="", "", VLOOKUP($A3384, 'Student reference sheet'!$A$2:$Z$2603,25,FALSE))</f>
        <v/>
      </c>
      <c r="P3384" s="39" t="str">
        <f>IF($A3384 = "", "", IF(OR(VLOOKUP($A3384,'Student reference sheet'!$A$2:$V$2400,8,FALSE) = "R",  VLOOKUP($A3384,'Student reference sheet'!$A$2:$V$2400,8,FALSE) = "L"), "X", ""))</f>
        <v/>
      </c>
      <c r="Q3384" s="39" t="str">
        <f>IF($A3384 ="", "", VLOOKUP($A3384, 'Student reference sheet'!$A$2:$V$2603,22,FALSE))</f>
        <v/>
      </c>
      <c r="R3384" s="39" t="str">
        <f>IF($A3384 &lt;&gt; "",VLOOKUP($A3384,'Student reference sheet'!$A$2:$V$2329, 5,FALSE), "")</f>
        <v/>
      </c>
      <c r="S3384" s="39" t="str">
        <f>IF($A3384 &lt;&gt; "",VLOOKUP($A3384,'Student reference sheet'!$A$2:$V$2329, 6,FALSE), "")</f>
        <v/>
      </c>
      <c r="T3384" s="30" t="str">
        <f>IF($A3384 = "","",
IF(VLOOKUP($A3384,'Student reference sheet'!$A$2:$V$2329, 10,FALSE) = "Y", "Hispanic",
IF(VLOOKUP($A3384,'Student reference sheet'!$A$2:$V$2329,11,FALSE) &lt;&gt; "",
IF(VLOOKUP($A3384,'Student reference sheet'!$A$2:$V$2329,11,FALSE) = "UNK", "Unknown", VLOOKUP(VALUE(VLOOKUP($A3384,'Student reference sheet'!$A$2:$V$2329,11,FALSE)),'Ethnicity Reference'!$A$2:$B$22,2,FALSE)),
IF(VLOOKUP($A3384,'Student reference sheet'!$A$2:$V$2329,9,FALSE) &lt;&gt; "", VLOOKUP(VALUE(VLOOKUP($A3384,'Student reference sheet'!$A$2:$V$2329,9,FALSE)),'Ethnicity Reference'!$A$2:$B$22,2,FALSE),"Unknown"))))</f>
        <v/>
      </c>
      <c r="U3384" s="35"/>
    </row>
    <row r="3385" spans="1:21" ht="15.75">
      <c r="A3385" s="47"/>
      <c r="B3385" s="33"/>
      <c r="C3385" s="39" t="str">
        <f>IF($A3385 &lt;&gt; "",VLOOKUP($A3385,'Student reference sheet'!$A$2:$V$2329, 3,FALSE), "")</f>
        <v/>
      </c>
      <c r="D3385" s="39" t="str">
        <f>IF($A3385 &lt;&gt; "",VLOOKUP($A3385,'Student reference sheet'!$A$2:$V$2329, 2,FALSE), "")</f>
        <v/>
      </c>
      <c r="E3385" s="35"/>
      <c r="F3385" s="34"/>
      <c r="G3385" s="40" t="str">
        <f t="shared" ca="1" si="159"/>
        <v/>
      </c>
      <c r="H3385" s="40" t="str">
        <f t="shared" ca="1" si="160"/>
        <v/>
      </c>
      <c r="I3385" s="36" t="str">
        <f>IF($A3385 = "", "",
IF(COUNTIF(MINIMUM_DAY_DATES[], Attendance!J3385) &gt; 0, VLOOKUP(Attendance!$G3385,MINIMUM_DAY_PERIOD_SCHEDULE[], 2,TRUE),
IF(COUNTIF(RALLY_DATES[], Attendance!J3385) &gt; 0, VLOOKUP(Attendance!$G3385,RALLY_PERIOD_SCHEDULE[], 2,TRUE),
IF(WEEKDAY(Attendance!$J3385) = 2,
       IF(COUNTIF(FINALS_WEEK_MONDAY_DATE[],Attendance!$J3385) &gt; 0, VLOOKUP(Attendance!$G3385,FINALS_WEEK_MONDAY_PERIOD_SCHEDULE[],2,TRUE),
       VLOOKUP(Attendance!$G3385,REGULAR_WEEK_SCHEDULE[],6,TRUE)),
IF(WEEKDAY($J3385) = 3,
       IF(COUNTIF(FINALS_WEEK_TUESDAY_DATE[],Attendance!$J3385) &gt; 0, VLOOKUP(Attendance!$G3385,FINALS_WEEK_TUESDAY_PERIOD_SCHEDULE[],2,TRUE),
       VLOOKUP(Attendance!$G3385,REGULAR_WEEK_SCHEDULE[[Tuesday]:[Period]],5,TRUE)),
IF(WEEKDAY(Attendance!$J3385) = 4,
        IF(COUNTIF(BLOCK_WEDNESDAY_DATES[],Attendance!$J3385) &gt; 0, VLOOKUP(Attendance!$G3385,BLOCK_WEDNESDAY_PERIOD_SCHEDULE[],2,TRUE),
        IF(COUNTIF(FINALS_WEEK_WEDNESDAY_DATE[],Attendance!$J3385) &gt; 0, VLOOKUP(Attendance!$G3385,FINALS_WEEK_WEDNESDAY_PERIOD_SCHEDULE[],2,TRUE),
       VLOOKUP(Attendance!$G3385,REGULAR_WEEK_SCHEDULE[[Wednesday]:[Period]],4,TRUE))),
IF(WEEKDAY($J3385) = 5,
       IF(COUNTIF(BLOCK_THURSDAY_DATES[],Attendance!$J3385) &gt; 0, VLOOKUP(Attendance!$G3385,BLOCK_THURSDAY_PERIOD_SCHEDULE[],2,TRUE),
       IF(COUNTIF(FINALS_WEEK_THURSDAY_DATE[],Attendance!$J3385) &gt; 0, VLOOKUP(Attendance!$G3385,FINALS_WEEK_THURSDAY_PERIOD_SCHEDULE[],2,TRUE),
       VLOOKUP(Attendance!$G3385,REGULAR_WEEK_SCHEDULE[[Thursday]:[Period]],3,TRUE))),
IF(WEEKDAY(Attendance!$J3385) = 6,
       IF(COUNTIF(FINALS_WEEK_FRIDAY_DATE[],Attendance!$J3385) &gt; 0, VLOOKUP(Attendance!$G3385,FINALS_WEEK_FRIDAY_PERIOD_SCHEDULE[],2,TRUE),
       VLOOKUP(Attendance!$G3385,REGULAR_WEEK_SCHEDULE[[Friday]:[Period]],2,TRUE))))))))))</f>
        <v/>
      </c>
      <c r="J3385" s="41" t="str">
        <f t="shared" ca="1" si="161"/>
        <v/>
      </c>
      <c r="K3385" s="41" t="str">
        <f>IF($A3385 &lt;&gt; "",VLOOKUP($A3385,'Student reference sheet'!$A$2:$V$2329, 7,FALSE), "")</f>
        <v/>
      </c>
      <c r="L3385" s="30" t="str">
        <f>IF($A3385 ="", "", VLOOKUP($A3385, 'Student reference sheet'!$A$2:$Z$2603,23,FALSE))</f>
        <v/>
      </c>
      <c r="M3385" s="30" t="str">
        <f>IF($A3385 ="", "", VLOOKUP($A3385, 'Student reference sheet'!$A$2:$Z$2603,24,FALSE))</f>
        <v/>
      </c>
      <c r="N3385" s="30" t="str">
        <f>IF($A3385 ="", "", VLOOKUP($A3385, 'Student reference sheet'!$A$2:$Z$2603,26,FALSE))</f>
        <v/>
      </c>
      <c r="O3385" s="30" t="str">
        <f>IF($A3385 ="", "", VLOOKUP($A3385, 'Student reference sheet'!$A$2:$Z$2603,25,FALSE))</f>
        <v/>
      </c>
      <c r="P3385" s="39" t="str">
        <f>IF($A3385 = "", "", IF(OR(VLOOKUP($A3385,'Student reference sheet'!$A$2:$V$2400,8,FALSE) = "R",  VLOOKUP($A3385,'Student reference sheet'!$A$2:$V$2400,8,FALSE) = "L"), "X", ""))</f>
        <v/>
      </c>
      <c r="Q3385" s="39" t="str">
        <f>IF($A3385 ="", "", VLOOKUP($A3385, 'Student reference sheet'!$A$2:$V$2603,22,FALSE))</f>
        <v/>
      </c>
      <c r="R3385" s="39" t="str">
        <f>IF($A3385 &lt;&gt; "",VLOOKUP($A3385,'Student reference sheet'!$A$2:$V$2329, 5,FALSE), "")</f>
        <v/>
      </c>
      <c r="S3385" s="39" t="str">
        <f>IF($A3385 &lt;&gt; "",VLOOKUP($A3385,'Student reference sheet'!$A$2:$V$2329, 6,FALSE), "")</f>
        <v/>
      </c>
      <c r="T3385" s="30" t="str">
        <f>IF($A3385 = "","",
IF(VLOOKUP($A3385,'Student reference sheet'!$A$2:$V$2329, 10,FALSE) = "Y", "Hispanic",
IF(VLOOKUP($A3385,'Student reference sheet'!$A$2:$V$2329,11,FALSE) &lt;&gt; "",
IF(VLOOKUP($A3385,'Student reference sheet'!$A$2:$V$2329,11,FALSE) = "UNK", "Unknown", VLOOKUP(VALUE(VLOOKUP($A3385,'Student reference sheet'!$A$2:$V$2329,11,FALSE)),'Ethnicity Reference'!$A$2:$B$22,2,FALSE)),
IF(VLOOKUP($A3385,'Student reference sheet'!$A$2:$V$2329,9,FALSE) &lt;&gt; "", VLOOKUP(VALUE(VLOOKUP($A3385,'Student reference sheet'!$A$2:$V$2329,9,FALSE)),'Ethnicity Reference'!$A$2:$B$22,2,FALSE),"Unknown"))))</f>
        <v/>
      </c>
      <c r="U3385" s="35"/>
    </row>
    <row r="3386" spans="1:21" ht="15.75">
      <c r="A3386" s="47"/>
      <c r="B3386" s="33"/>
      <c r="C3386" s="39" t="str">
        <f>IF($A3386 &lt;&gt; "",VLOOKUP($A3386,'Student reference sheet'!$A$2:$V$2329, 3,FALSE), "")</f>
        <v/>
      </c>
      <c r="D3386" s="39" t="str">
        <f>IF($A3386 &lt;&gt; "",VLOOKUP($A3386,'Student reference sheet'!$A$2:$V$2329, 2,FALSE), "")</f>
        <v/>
      </c>
      <c r="E3386" s="35"/>
      <c r="F3386" s="34"/>
      <c r="G3386" s="40" t="str">
        <f t="shared" ca="1" si="159"/>
        <v/>
      </c>
      <c r="H3386" s="40" t="str">
        <f t="shared" ca="1" si="160"/>
        <v/>
      </c>
      <c r="I3386" s="36" t="str">
        <f>IF($A3386 = "", "",
IF(COUNTIF(MINIMUM_DAY_DATES[], Attendance!J3386) &gt; 0, VLOOKUP(Attendance!$G3386,MINIMUM_DAY_PERIOD_SCHEDULE[], 2,TRUE),
IF(COUNTIF(RALLY_DATES[], Attendance!J3386) &gt; 0, VLOOKUP(Attendance!$G3386,RALLY_PERIOD_SCHEDULE[], 2,TRUE),
IF(WEEKDAY(Attendance!$J3386) = 2,
       IF(COUNTIF(FINALS_WEEK_MONDAY_DATE[],Attendance!$J3386) &gt; 0, VLOOKUP(Attendance!$G3386,FINALS_WEEK_MONDAY_PERIOD_SCHEDULE[],2,TRUE),
       VLOOKUP(Attendance!$G3386,REGULAR_WEEK_SCHEDULE[],6,TRUE)),
IF(WEEKDAY($J3386) = 3,
       IF(COUNTIF(FINALS_WEEK_TUESDAY_DATE[],Attendance!$J3386) &gt; 0, VLOOKUP(Attendance!$G3386,FINALS_WEEK_TUESDAY_PERIOD_SCHEDULE[],2,TRUE),
       VLOOKUP(Attendance!$G3386,REGULAR_WEEK_SCHEDULE[[Tuesday]:[Period]],5,TRUE)),
IF(WEEKDAY(Attendance!$J3386) = 4,
        IF(COUNTIF(BLOCK_WEDNESDAY_DATES[],Attendance!$J3386) &gt; 0, VLOOKUP(Attendance!$G3386,BLOCK_WEDNESDAY_PERIOD_SCHEDULE[],2,TRUE),
        IF(COUNTIF(FINALS_WEEK_WEDNESDAY_DATE[],Attendance!$J3386) &gt; 0, VLOOKUP(Attendance!$G3386,FINALS_WEEK_WEDNESDAY_PERIOD_SCHEDULE[],2,TRUE),
       VLOOKUP(Attendance!$G3386,REGULAR_WEEK_SCHEDULE[[Wednesday]:[Period]],4,TRUE))),
IF(WEEKDAY($J3386) = 5,
       IF(COUNTIF(BLOCK_THURSDAY_DATES[],Attendance!$J3386) &gt; 0, VLOOKUP(Attendance!$G3386,BLOCK_THURSDAY_PERIOD_SCHEDULE[],2,TRUE),
       IF(COUNTIF(FINALS_WEEK_THURSDAY_DATE[],Attendance!$J3386) &gt; 0, VLOOKUP(Attendance!$G3386,FINALS_WEEK_THURSDAY_PERIOD_SCHEDULE[],2,TRUE),
       VLOOKUP(Attendance!$G3386,REGULAR_WEEK_SCHEDULE[[Thursday]:[Period]],3,TRUE))),
IF(WEEKDAY(Attendance!$J3386) = 6,
       IF(COUNTIF(FINALS_WEEK_FRIDAY_DATE[],Attendance!$J3386) &gt; 0, VLOOKUP(Attendance!$G3386,FINALS_WEEK_FRIDAY_PERIOD_SCHEDULE[],2,TRUE),
       VLOOKUP(Attendance!$G3386,REGULAR_WEEK_SCHEDULE[[Friday]:[Period]],2,TRUE))))))))))</f>
        <v/>
      </c>
      <c r="J3386" s="41" t="str">
        <f t="shared" ca="1" si="161"/>
        <v/>
      </c>
      <c r="K3386" s="41" t="str">
        <f>IF($A3386 &lt;&gt; "",VLOOKUP($A3386,'Student reference sheet'!$A$2:$V$2329, 7,FALSE), "")</f>
        <v/>
      </c>
      <c r="L3386" s="30" t="str">
        <f>IF($A3386 ="", "", VLOOKUP($A3386, 'Student reference sheet'!$A$2:$Z$2603,23,FALSE))</f>
        <v/>
      </c>
      <c r="M3386" s="30" t="str">
        <f>IF($A3386 ="", "", VLOOKUP($A3386, 'Student reference sheet'!$A$2:$Z$2603,24,FALSE))</f>
        <v/>
      </c>
      <c r="N3386" s="30" t="str">
        <f>IF($A3386 ="", "", VLOOKUP($A3386, 'Student reference sheet'!$A$2:$Z$2603,26,FALSE))</f>
        <v/>
      </c>
      <c r="O3386" s="30" t="str">
        <f>IF($A3386 ="", "", VLOOKUP($A3386, 'Student reference sheet'!$A$2:$Z$2603,25,FALSE))</f>
        <v/>
      </c>
      <c r="P3386" s="39" t="str">
        <f>IF($A3386 = "", "", IF(OR(VLOOKUP($A3386,'Student reference sheet'!$A$2:$V$2400,8,FALSE) = "R",  VLOOKUP($A3386,'Student reference sheet'!$A$2:$V$2400,8,FALSE) = "L"), "X", ""))</f>
        <v/>
      </c>
      <c r="Q3386" s="39" t="str">
        <f>IF($A3386 ="", "", VLOOKUP($A3386, 'Student reference sheet'!$A$2:$V$2603,22,FALSE))</f>
        <v/>
      </c>
      <c r="R3386" s="39" t="str">
        <f>IF($A3386 &lt;&gt; "",VLOOKUP($A3386,'Student reference sheet'!$A$2:$V$2329, 5,FALSE), "")</f>
        <v/>
      </c>
      <c r="S3386" s="39" t="str">
        <f>IF($A3386 &lt;&gt; "",VLOOKUP($A3386,'Student reference sheet'!$A$2:$V$2329, 6,FALSE), "")</f>
        <v/>
      </c>
      <c r="T3386" s="30" t="str">
        <f>IF($A3386 = "","",
IF(VLOOKUP($A3386,'Student reference sheet'!$A$2:$V$2329, 10,FALSE) = "Y", "Hispanic",
IF(VLOOKUP($A3386,'Student reference sheet'!$A$2:$V$2329,11,FALSE) &lt;&gt; "",
IF(VLOOKUP($A3386,'Student reference sheet'!$A$2:$V$2329,11,FALSE) = "UNK", "Unknown", VLOOKUP(VALUE(VLOOKUP($A3386,'Student reference sheet'!$A$2:$V$2329,11,FALSE)),'Ethnicity Reference'!$A$2:$B$22,2,FALSE)),
IF(VLOOKUP($A3386,'Student reference sheet'!$A$2:$V$2329,9,FALSE) &lt;&gt; "", VLOOKUP(VALUE(VLOOKUP($A3386,'Student reference sheet'!$A$2:$V$2329,9,FALSE)),'Ethnicity Reference'!$A$2:$B$22,2,FALSE),"Unknown"))))</f>
        <v/>
      </c>
      <c r="U3386" s="35"/>
    </row>
    <row r="3387" spans="1:21" ht="15.75">
      <c r="A3387" s="47"/>
      <c r="B3387" s="33"/>
      <c r="C3387" s="39" t="str">
        <f>IF($A3387 &lt;&gt; "",VLOOKUP($A3387,'Student reference sheet'!$A$2:$V$2329, 3,FALSE), "")</f>
        <v/>
      </c>
      <c r="D3387" s="39" t="str">
        <f>IF($A3387 &lt;&gt; "",VLOOKUP($A3387,'Student reference sheet'!$A$2:$V$2329, 2,FALSE), "")</f>
        <v/>
      </c>
      <c r="E3387" s="35"/>
      <c r="F3387" s="34"/>
      <c r="G3387" s="40" t="str">
        <f t="shared" ca="1" si="159"/>
        <v/>
      </c>
      <c r="H3387" s="40" t="str">
        <f t="shared" ca="1" si="160"/>
        <v/>
      </c>
      <c r="I3387" s="36" t="str">
        <f>IF($A3387 = "", "",
IF(COUNTIF(MINIMUM_DAY_DATES[], Attendance!J3387) &gt; 0, VLOOKUP(Attendance!$G3387,MINIMUM_DAY_PERIOD_SCHEDULE[], 2,TRUE),
IF(COUNTIF(RALLY_DATES[], Attendance!J3387) &gt; 0, VLOOKUP(Attendance!$G3387,RALLY_PERIOD_SCHEDULE[], 2,TRUE),
IF(WEEKDAY(Attendance!$J3387) = 2,
       IF(COUNTIF(FINALS_WEEK_MONDAY_DATE[],Attendance!$J3387) &gt; 0, VLOOKUP(Attendance!$G3387,FINALS_WEEK_MONDAY_PERIOD_SCHEDULE[],2,TRUE),
       VLOOKUP(Attendance!$G3387,REGULAR_WEEK_SCHEDULE[],6,TRUE)),
IF(WEEKDAY($J3387) = 3,
       IF(COUNTIF(FINALS_WEEK_TUESDAY_DATE[],Attendance!$J3387) &gt; 0, VLOOKUP(Attendance!$G3387,FINALS_WEEK_TUESDAY_PERIOD_SCHEDULE[],2,TRUE),
       VLOOKUP(Attendance!$G3387,REGULAR_WEEK_SCHEDULE[[Tuesday]:[Period]],5,TRUE)),
IF(WEEKDAY(Attendance!$J3387) = 4,
        IF(COUNTIF(BLOCK_WEDNESDAY_DATES[],Attendance!$J3387) &gt; 0, VLOOKUP(Attendance!$G3387,BLOCK_WEDNESDAY_PERIOD_SCHEDULE[],2,TRUE),
        IF(COUNTIF(FINALS_WEEK_WEDNESDAY_DATE[],Attendance!$J3387) &gt; 0, VLOOKUP(Attendance!$G3387,FINALS_WEEK_WEDNESDAY_PERIOD_SCHEDULE[],2,TRUE),
       VLOOKUP(Attendance!$G3387,REGULAR_WEEK_SCHEDULE[[Wednesday]:[Period]],4,TRUE))),
IF(WEEKDAY($J3387) = 5,
       IF(COUNTIF(BLOCK_THURSDAY_DATES[],Attendance!$J3387) &gt; 0, VLOOKUP(Attendance!$G3387,BLOCK_THURSDAY_PERIOD_SCHEDULE[],2,TRUE),
       IF(COUNTIF(FINALS_WEEK_THURSDAY_DATE[],Attendance!$J3387) &gt; 0, VLOOKUP(Attendance!$G3387,FINALS_WEEK_THURSDAY_PERIOD_SCHEDULE[],2,TRUE),
       VLOOKUP(Attendance!$G3387,REGULAR_WEEK_SCHEDULE[[Thursday]:[Period]],3,TRUE))),
IF(WEEKDAY(Attendance!$J3387) = 6,
       IF(COUNTIF(FINALS_WEEK_FRIDAY_DATE[],Attendance!$J3387) &gt; 0, VLOOKUP(Attendance!$G3387,FINALS_WEEK_FRIDAY_PERIOD_SCHEDULE[],2,TRUE),
       VLOOKUP(Attendance!$G3387,REGULAR_WEEK_SCHEDULE[[Friday]:[Period]],2,TRUE))))))))))</f>
        <v/>
      </c>
      <c r="J3387" s="41" t="str">
        <f t="shared" ca="1" si="161"/>
        <v/>
      </c>
      <c r="K3387" s="41" t="str">
        <f>IF($A3387 &lt;&gt; "",VLOOKUP($A3387,'Student reference sheet'!$A$2:$V$2329, 7,FALSE), "")</f>
        <v/>
      </c>
      <c r="L3387" s="30" t="str">
        <f>IF($A3387 ="", "", VLOOKUP($A3387, 'Student reference sheet'!$A$2:$Z$2603,23,FALSE))</f>
        <v/>
      </c>
      <c r="M3387" s="30" t="str">
        <f>IF($A3387 ="", "", VLOOKUP($A3387, 'Student reference sheet'!$A$2:$Z$2603,24,FALSE))</f>
        <v/>
      </c>
      <c r="N3387" s="30" t="str">
        <f>IF($A3387 ="", "", VLOOKUP($A3387, 'Student reference sheet'!$A$2:$Z$2603,26,FALSE))</f>
        <v/>
      </c>
      <c r="O3387" s="30" t="str">
        <f>IF($A3387 ="", "", VLOOKUP($A3387, 'Student reference sheet'!$A$2:$Z$2603,25,FALSE))</f>
        <v/>
      </c>
      <c r="P3387" s="39" t="str">
        <f>IF($A3387 = "", "", IF(OR(VLOOKUP($A3387,'Student reference sheet'!$A$2:$V$2400,8,FALSE) = "R",  VLOOKUP($A3387,'Student reference sheet'!$A$2:$V$2400,8,FALSE) = "L"), "X", ""))</f>
        <v/>
      </c>
      <c r="Q3387" s="39" t="str">
        <f>IF($A3387 ="", "", VLOOKUP($A3387, 'Student reference sheet'!$A$2:$V$2603,22,FALSE))</f>
        <v/>
      </c>
      <c r="R3387" s="39" t="str">
        <f>IF($A3387 &lt;&gt; "",VLOOKUP($A3387,'Student reference sheet'!$A$2:$V$2329, 5,FALSE), "")</f>
        <v/>
      </c>
      <c r="S3387" s="39" t="str">
        <f>IF($A3387 &lt;&gt; "",VLOOKUP($A3387,'Student reference sheet'!$A$2:$V$2329, 6,FALSE), "")</f>
        <v/>
      </c>
      <c r="T3387" s="30" t="str">
        <f>IF($A3387 = "","",
IF(VLOOKUP($A3387,'Student reference sheet'!$A$2:$V$2329, 10,FALSE) = "Y", "Hispanic",
IF(VLOOKUP($A3387,'Student reference sheet'!$A$2:$V$2329,11,FALSE) &lt;&gt; "",
IF(VLOOKUP($A3387,'Student reference sheet'!$A$2:$V$2329,11,FALSE) = "UNK", "Unknown", VLOOKUP(VALUE(VLOOKUP($A3387,'Student reference sheet'!$A$2:$V$2329,11,FALSE)),'Ethnicity Reference'!$A$2:$B$22,2,FALSE)),
IF(VLOOKUP($A3387,'Student reference sheet'!$A$2:$V$2329,9,FALSE) &lt;&gt; "", VLOOKUP(VALUE(VLOOKUP($A3387,'Student reference sheet'!$A$2:$V$2329,9,FALSE)),'Ethnicity Reference'!$A$2:$B$22,2,FALSE),"Unknown"))))</f>
        <v/>
      </c>
      <c r="U3387" s="35"/>
    </row>
    <row r="3388" spans="1:21" ht="15.75">
      <c r="A3388" s="47"/>
      <c r="B3388" s="33"/>
      <c r="C3388" s="39" t="str">
        <f>IF($A3388 &lt;&gt; "",VLOOKUP($A3388,'Student reference sheet'!$A$2:$V$2329, 3,FALSE), "")</f>
        <v/>
      </c>
      <c r="D3388" s="39" t="str">
        <f>IF($A3388 &lt;&gt; "",VLOOKUP($A3388,'Student reference sheet'!$A$2:$V$2329, 2,FALSE), "")</f>
        <v/>
      </c>
      <c r="E3388" s="35"/>
      <c r="F3388" s="34"/>
      <c r="G3388" s="40" t="str">
        <f t="shared" ca="1" si="159"/>
        <v/>
      </c>
      <c r="H3388" s="40" t="str">
        <f t="shared" ca="1" si="160"/>
        <v/>
      </c>
      <c r="I3388" s="36" t="str">
        <f>IF($A3388 = "", "",
IF(COUNTIF(MINIMUM_DAY_DATES[], Attendance!J3388) &gt; 0, VLOOKUP(Attendance!$G3388,MINIMUM_DAY_PERIOD_SCHEDULE[], 2,TRUE),
IF(COUNTIF(RALLY_DATES[], Attendance!J3388) &gt; 0, VLOOKUP(Attendance!$G3388,RALLY_PERIOD_SCHEDULE[], 2,TRUE),
IF(WEEKDAY(Attendance!$J3388) = 2,
       IF(COUNTIF(FINALS_WEEK_MONDAY_DATE[],Attendance!$J3388) &gt; 0, VLOOKUP(Attendance!$G3388,FINALS_WEEK_MONDAY_PERIOD_SCHEDULE[],2,TRUE),
       VLOOKUP(Attendance!$G3388,REGULAR_WEEK_SCHEDULE[],6,TRUE)),
IF(WEEKDAY($J3388) = 3,
       IF(COUNTIF(FINALS_WEEK_TUESDAY_DATE[],Attendance!$J3388) &gt; 0, VLOOKUP(Attendance!$G3388,FINALS_WEEK_TUESDAY_PERIOD_SCHEDULE[],2,TRUE),
       VLOOKUP(Attendance!$G3388,REGULAR_WEEK_SCHEDULE[[Tuesday]:[Period]],5,TRUE)),
IF(WEEKDAY(Attendance!$J3388) = 4,
        IF(COUNTIF(BLOCK_WEDNESDAY_DATES[],Attendance!$J3388) &gt; 0, VLOOKUP(Attendance!$G3388,BLOCK_WEDNESDAY_PERIOD_SCHEDULE[],2,TRUE),
        IF(COUNTIF(FINALS_WEEK_WEDNESDAY_DATE[],Attendance!$J3388) &gt; 0, VLOOKUP(Attendance!$G3388,FINALS_WEEK_WEDNESDAY_PERIOD_SCHEDULE[],2,TRUE),
       VLOOKUP(Attendance!$G3388,REGULAR_WEEK_SCHEDULE[[Wednesday]:[Period]],4,TRUE))),
IF(WEEKDAY($J3388) = 5,
       IF(COUNTIF(BLOCK_THURSDAY_DATES[],Attendance!$J3388) &gt; 0, VLOOKUP(Attendance!$G3388,BLOCK_THURSDAY_PERIOD_SCHEDULE[],2,TRUE),
       IF(COUNTIF(FINALS_WEEK_THURSDAY_DATE[],Attendance!$J3388) &gt; 0, VLOOKUP(Attendance!$G3388,FINALS_WEEK_THURSDAY_PERIOD_SCHEDULE[],2,TRUE),
       VLOOKUP(Attendance!$G3388,REGULAR_WEEK_SCHEDULE[[Thursday]:[Period]],3,TRUE))),
IF(WEEKDAY(Attendance!$J3388) = 6,
       IF(COUNTIF(FINALS_WEEK_FRIDAY_DATE[],Attendance!$J3388) &gt; 0, VLOOKUP(Attendance!$G3388,FINALS_WEEK_FRIDAY_PERIOD_SCHEDULE[],2,TRUE),
       VLOOKUP(Attendance!$G3388,REGULAR_WEEK_SCHEDULE[[Friday]:[Period]],2,TRUE))))))))))</f>
        <v/>
      </c>
      <c r="J3388" s="41" t="str">
        <f t="shared" ca="1" si="161"/>
        <v/>
      </c>
      <c r="K3388" s="41" t="str">
        <f>IF($A3388 &lt;&gt; "",VLOOKUP($A3388,'Student reference sheet'!$A$2:$V$2329, 7,FALSE), "")</f>
        <v/>
      </c>
      <c r="L3388" s="30" t="str">
        <f>IF($A3388 ="", "", VLOOKUP($A3388, 'Student reference sheet'!$A$2:$Z$2603,23,FALSE))</f>
        <v/>
      </c>
      <c r="M3388" s="30" t="str">
        <f>IF($A3388 ="", "", VLOOKUP($A3388, 'Student reference sheet'!$A$2:$Z$2603,24,FALSE))</f>
        <v/>
      </c>
      <c r="N3388" s="30" t="str">
        <f>IF($A3388 ="", "", VLOOKUP($A3388, 'Student reference sheet'!$A$2:$Z$2603,26,FALSE))</f>
        <v/>
      </c>
      <c r="O3388" s="30" t="str">
        <f>IF($A3388 ="", "", VLOOKUP($A3388, 'Student reference sheet'!$A$2:$Z$2603,25,FALSE))</f>
        <v/>
      </c>
      <c r="P3388" s="39" t="str">
        <f>IF($A3388 = "", "", IF(OR(VLOOKUP($A3388,'Student reference sheet'!$A$2:$V$2400,8,FALSE) = "R",  VLOOKUP($A3388,'Student reference sheet'!$A$2:$V$2400,8,FALSE) = "L"), "X", ""))</f>
        <v/>
      </c>
      <c r="Q3388" s="39" t="str">
        <f>IF($A3388 ="", "", VLOOKUP($A3388, 'Student reference sheet'!$A$2:$V$2603,22,FALSE))</f>
        <v/>
      </c>
      <c r="R3388" s="39" t="str">
        <f>IF($A3388 &lt;&gt; "",VLOOKUP($A3388,'Student reference sheet'!$A$2:$V$2329, 5,FALSE), "")</f>
        <v/>
      </c>
      <c r="S3388" s="39" t="str">
        <f>IF($A3388 &lt;&gt; "",VLOOKUP($A3388,'Student reference sheet'!$A$2:$V$2329, 6,FALSE), "")</f>
        <v/>
      </c>
      <c r="T3388" s="30" t="str">
        <f>IF($A3388 = "","",
IF(VLOOKUP($A3388,'Student reference sheet'!$A$2:$V$2329, 10,FALSE) = "Y", "Hispanic",
IF(VLOOKUP($A3388,'Student reference sheet'!$A$2:$V$2329,11,FALSE) &lt;&gt; "",
IF(VLOOKUP($A3388,'Student reference sheet'!$A$2:$V$2329,11,FALSE) = "UNK", "Unknown", VLOOKUP(VALUE(VLOOKUP($A3388,'Student reference sheet'!$A$2:$V$2329,11,FALSE)),'Ethnicity Reference'!$A$2:$B$22,2,FALSE)),
IF(VLOOKUP($A3388,'Student reference sheet'!$A$2:$V$2329,9,FALSE) &lt;&gt; "", VLOOKUP(VALUE(VLOOKUP($A3388,'Student reference sheet'!$A$2:$V$2329,9,FALSE)),'Ethnicity Reference'!$A$2:$B$22,2,FALSE),"Unknown"))))</f>
        <v/>
      </c>
      <c r="U3388" s="35"/>
    </row>
    <row r="3389" spans="1:21" ht="15.75">
      <c r="A3389" s="47"/>
      <c r="B3389" s="33"/>
      <c r="C3389" s="39" t="str">
        <f>IF($A3389 &lt;&gt; "",VLOOKUP($A3389,'Student reference sheet'!$A$2:$V$2329, 3,FALSE), "")</f>
        <v/>
      </c>
      <c r="D3389" s="39" t="str">
        <f>IF($A3389 &lt;&gt; "",VLOOKUP($A3389,'Student reference sheet'!$A$2:$V$2329, 2,FALSE), "")</f>
        <v/>
      </c>
      <c r="E3389" s="35"/>
      <c r="F3389" s="34"/>
      <c r="G3389" s="40" t="str">
        <f t="shared" ca="1" si="159"/>
        <v/>
      </c>
      <c r="H3389" s="40" t="str">
        <f t="shared" ca="1" si="160"/>
        <v/>
      </c>
      <c r="I3389" s="36" t="str">
        <f>IF($A3389 = "", "",
IF(COUNTIF(MINIMUM_DAY_DATES[], Attendance!J3389) &gt; 0, VLOOKUP(Attendance!$G3389,MINIMUM_DAY_PERIOD_SCHEDULE[], 2,TRUE),
IF(COUNTIF(RALLY_DATES[], Attendance!J3389) &gt; 0, VLOOKUP(Attendance!$G3389,RALLY_PERIOD_SCHEDULE[], 2,TRUE),
IF(WEEKDAY(Attendance!$J3389) = 2,
       IF(COUNTIF(FINALS_WEEK_MONDAY_DATE[],Attendance!$J3389) &gt; 0, VLOOKUP(Attendance!$G3389,FINALS_WEEK_MONDAY_PERIOD_SCHEDULE[],2,TRUE),
       VLOOKUP(Attendance!$G3389,REGULAR_WEEK_SCHEDULE[],6,TRUE)),
IF(WEEKDAY($J3389) = 3,
       IF(COUNTIF(FINALS_WEEK_TUESDAY_DATE[],Attendance!$J3389) &gt; 0, VLOOKUP(Attendance!$G3389,FINALS_WEEK_TUESDAY_PERIOD_SCHEDULE[],2,TRUE),
       VLOOKUP(Attendance!$G3389,REGULAR_WEEK_SCHEDULE[[Tuesday]:[Period]],5,TRUE)),
IF(WEEKDAY(Attendance!$J3389) = 4,
        IF(COUNTIF(BLOCK_WEDNESDAY_DATES[],Attendance!$J3389) &gt; 0, VLOOKUP(Attendance!$G3389,BLOCK_WEDNESDAY_PERIOD_SCHEDULE[],2,TRUE),
        IF(COUNTIF(FINALS_WEEK_WEDNESDAY_DATE[],Attendance!$J3389) &gt; 0, VLOOKUP(Attendance!$G3389,FINALS_WEEK_WEDNESDAY_PERIOD_SCHEDULE[],2,TRUE),
       VLOOKUP(Attendance!$G3389,REGULAR_WEEK_SCHEDULE[[Wednesday]:[Period]],4,TRUE))),
IF(WEEKDAY($J3389) = 5,
       IF(COUNTIF(BLOCK_THURSDAY_DATES[],Attendance!$J3389) &gt; 0, VLOOKUP(Attendance!$G3389,BLOCK_THURSDAY_PERIOD_SCHEDULE[],2,TRUE),
       IF(COUNTIF(FINALS_WEEK_THURSDAY_DATE[],Attendance!$J3389) &gt; 0, VLOOKUP(Attendance!$G3389,FINALS_WEEK_THURSDAY_PERIOD_SCHEDULE[],2,TRUE),
       VLOOKUP(Attendance!$G3389,REGULAR_WEEK_SCHEDULE[[Thursday]:[Period]],3,TRUE))),
IF(WEEKDAY(Attendance!$J3389) = 6,
       IF(COUNTIF(FINALS_WEEK_FRIDAY_DATE[],Attendance!$J3389) &gt; 0, VLOOKUP(Attendance!$G3389,FINALS_WEEK_FRIDAY_PERIOD_SCHEDULE[],2,TRUE),
       VLOOKUP(Attendance!$G3389,REGULAR_WEEK_SCHEDULE[[Friday]:[Period]],2,TRUE))))))))))</f>
        <v/>
      </c>
      <c r="J3389" s="41" t="str">
        <f t="shared" ca="1" si="161"/>
        <v/>
      </c>
      <c r="K3389" s="41" t="str">
        <f>IF($A3389 &lt;&gt; "",VLOOKUP($A3389,'Student reference sheet'!$A$2:$V$2329, 7,FALSE), "")</f>
        <v/>
      </c>
      <c r="L3389" s="30" t="str">
        <f>IF($A3389 ="", "", VLOOKUP($A3389, 'Student reference sheet'!$A$2:$Z$2603,23,FALSE))</f>
        <v/>
      </c>
      <c r="M3389" s="30" t="str">
        <f>IF($A3389 ="", "", VLOOKUP($A3389, 'Student reference sheet'!$A$2:$Z$2603,24,FALSE))</f>
        <v/>
      </c>
      <c r="N3389" s="30" t="str">
        <f>IF($A3389 ="", "", VLOOKUP($A3389, 'Student reference sheet'!$A$2:$Z$2603,26,FALSE))</f>
        <v/>
      </c>
      <c r="O3389" s="30" t="str">
        <f>IF($A3389 ="", "", VLOOKUP($A3389, 'Student reference sheet'!$A$2:$Z$2603,25,FALSE))</f>
        <v/>
      </c>
      <c r="P3389" s="39" t="str">
        <f>IF($A3389 = "", "", IF(OR(VLOOKUP($A3389,'Student reference sheet'!$A$2:$V$2400,8,FALSE) = "R",  VLOOKUP($A3389,'Student reference sheet'!$A$2:$V$2400,8,FALSE) = "L"), "X", ""))</f>
        <v/>
      </c>
      <c r="Q3389" s="39" t="str">
        <f>IF($A3389 ="", "", VLOOKUP($A3389, 'Student reference sheet'!$A$2:$V$2603,22,FALSE))</f>
        <v/>
      </c>
      <c r="R3389" s="39" t="str">
        <f>IF($A3389 &lt;&gt; "",VLOOKUP($A3389,'Student reference sheet'!$A$2:$V$2329, 5,FALSE), "")</f>
        <v/>
      </c>
      <c r="S3389" s="39" t="str">
        <f>IF($A3389 &lt;&gt; "",VLOOKUP($A3389,'Student reference sheet'!$A$2:$V$2329, 6,FALSE), "")</f>
        <v/>
      </c>
      <c r="T3389" s="30" t="str">
        <f>IF($A3389 = "","",
IF(VLOOKUP($A3389,'Student reference sheet'!$A$2:$V$2329, 10,FALSE) = "Y", "Hispanic",
IF(VLOOKUP($A3389,'Student reference sheet'!$A$2:$V$2329,11,FALSE) &lt;&gt; "",
IF(VLOOKUP($A3389,'Student reference sheet'!$A$2:$V$2329,11,FALSE) = "UNK", "Unknown", VLOOKUP(VALUE(VLOOKUP($A3389,'Student reference sheet'!$A$2:$V$2329,11,FALSE)),'Ethnicity Reference'!$A$2:$B$22,2,FALSE)),
IF(VLOOKUP($A3389,'Student reference sheet'!$A$2:$V$2329,9,FALSE) &lt;&gt; "", VLOOKUP(VALUE(VLOOKUP($A3389,'Student reference sheet'!$A$2:$V$2329,9,FALSE)),'Ethnicity Reference'!$A$2:$B$22,2,FALSE),"Unknown"))))</f>
        <v/>
      </c>
      <c r="U3389" s="35"/>
    </row>
    <row r="3390" spans="1:21" ht="15.75">
      <c r="A3390" s="47"/>
      <c r="B3390" s="33"/>
      <c r="C3390" s="39" t="str">
        <f>IF($A3390 &lt;&gt; "",VLOOKUP($A3390,'Student reference sheet'!$A$2:$V$2329, 3,FALSE), "")</f>
        <v/>
      </c>
      <c r="D3390" s="39" t="str">
        <f>IF($A3390 &lt;&gt; "",VLOOKUP($A3390,'Student reference sheet'!$A$2:$V$2329, 2,FALSE), "")</f>
        <v/>
      </c>
      <c r="E3390" s="35"/>
      <c r="F3390" s="34"/>
      <c r="G3390" s="40" t="str">
        <f t="shared" ca="1" si="159"/>
        <v/>
      </c>
      <c r="H3390" s="40" t="str">
        <f t="shared" ca="1" si="160"/>
        <v/>
      </c>
      <c r="I3390" s="36" t="str">
        <f>IF($A3390 = "", "",
IF(COUNTIF(MINIMUM_DAY_DATES[], Attendance!J3390) &gt; 0, VLOOKUP(Attendance!$G3390,MINIMUM_DAY_PERIOD_SCHEDULE[], 2,TRUE),
IF(COUNTIF(RALLY_DATES[], Attendance!J3390) &gt; 0, VLOOKUP(Attendance!$G3390,RALLY_PERIOD_SCHEDULE[], 2,TRUE),
IF(WEEKDAY(Attendance!$J3390) = 2,
       IF(COUNTIF(FINALS_WEEK_MONDAY_DATE[],Attendance!$J3390) &gt; 0, VLOOKUP(Attendance!$G3390,FINALS_WEEK_MONDAY_PERIOD_SCHEDULE[],2,TRUE),
       VLOOKUP(Attendance!$G3390,REGULAR_WEEK_SCHEDULE[],6,TRUE)),
IF(WEEKDAY($J3390) = 3,
       IF(COUNTIF(FINALS_WEEK_TUESDAY_DATE[],Attendance!$J3390) &gt; 0, VLOOKUP(Attendance!$G3390,FINALS_WEEK_TUESDAY_PERIOD_SCHEDULE[],2,TRUE),
       VLOOKUP(Attendance!$G3390,REGULAR_WEEK_SCHEDULE[[Tuesday]:[Period]],5,TRUE)),
IF(WEEKDAY(Attendance!$J3390) = 4,
        IF(COUNTIF(BLOCK_WEDNESDAY_DATES[],Attendance!$J3390) &gt; 0, VLOOKUP(Attendance!$G3390,BLOCK_WEDNESDAY_PERIOD_SCHEDULE[],2,TRUE),
        IF(COUNTIF(FINALS_WEEK_WEDNESDAY_DATE[],Attendance!$J3390) &gt; 0, VLOOKUP(Attendance!$G3390,FINALS_WEEK_WEDNESDAY_PERIOD_SCHEDULE[],2,TRUE),
       VLOOKUP(Attendance!$G3390,REGULAR_WEEK_SCHEDULE[[Wednesday]:[Period]],4,TRUE))),
IF(WEEKDAY($J3390) = 5,
       IF(COUNTIF(BLOCK_THURSDAY_DATES[],Attendance!$J3390) &gt; 0, VLOOKUP(Attendance!$G3390,BLOCK_THURSDAY_PERIOD_SCHEDULE[],2,TRUE),
       IF(COUNTIF(FINALS_WEEK_THURSDAY_DATE[],Attendance!$J3390) &gt; 0, VLOOKUP(Attendance!$G3390,FINALS_WEEK_THURSDAY_PERIOD_SCHEDULE[],2,TRUE),
       VLOOKUP(Attendance!$G3390,REGULAR_WEEK_SCHEDULE[[Thursday]:[Period]],3,TRUE))),
IF(WEEKDAY(Attendance!$J3390) = 6,
       IF(COUNTIF(FINALS_WEEK_FRIDAY_DATE[],Attendance!$J3390) &gt; 0, VLOOKUP(Attendance!$G3390,FINALS_WEEK_FRIDAY_PERIOD_SCHEDULE[],2,TRUE),
       VLOOKUP(Attendance!$G3390,REGULAR_WEEK_SCHEDULE[[Friday]:[Period]],2,TRUE))))))))))</f>
        <v/>
      </c>
      <c r="J3390" s="41" t="str">
        <f t="shared" ca="1" si="161"/>
        <v/>
      </c>
      <c r="K3390" s="41" t="str">
        <f>IF($A3390 &lt;&gt; "",VLOOKUP($A3390,'Student reference sheet'!$A$2:$V$2329, 7,FALSE), "")</f>
        <v/>
      </c>
      <c r="L3390" s="30" t="str">
        <f>IF($A3390 ="", "", VLOOKUP($A3390, 'Student reference sheet'!$A$2:$Z$2603,23,FALSE))</f>
        <v/>
      </c>
      <c r="M3390" s="30" t="str">
        <f>IF($A3390 ="", "", VLOOKUP($A3390, 'Student reference sheet'!$A$2:$Z$2603,24,FALSE))</f>
        <v/>
      </c>
      <c r="N3390" s="30" t="str">
        <f>IF($A3390 ="", "", VLOOKUP($A3390, 'Student reference sheet'!$A$2:$Z$2603,26,FALSE))</f>
        <v/>
      </c>
      <c r="O3390" s="30" t="str">
        <f>IF($A3390 ="", "", VLOOKUP($A3390, 'Student reference sheet'!$A$2:$Z$2603,25,FALSE))</f>
        <v/>
      </c>
      <c r="P3390" s="39" t="str">
        <f>IF($A3390 = "", "", IF(OR(VLOOKUP($A3390,'Student reference sheet'!$A$2:$V$2400,8,FALSE) = "R",  VLOOKUP($A3390,'Student reference sheet'!$A$2:$V$2400,8,FALSE) = "L"), "X", ""))</f>
        <v/>
      </c>
      <c r="Q3390" s="39" t="str">
        <f>IF($A3390 ="", "", VLOOKUP($A3390, 'Student reference sheet'!$A$2:$V$2603,22,FALSE))</f>
        <v/>
      </c>
      <c r="R3390" s="39" t="str">
        <f>IF($A3390 &lt;&gt; "",VLOOKUP($A3390,'Student reference sheet'!$A$2:$V$2329, 5,FALSE), "")</f>
        <v/>
      </c>
      <c r="S3390" s="39" t="str">
        <f>IF($A3390 &lt;&gt; "",VLOOKUP($A3390,'Student reference sheet'!$A$2:$V$2329, 6,FALSE), "")</f>
        <v/>
      </c>
      <c r="T3390" s="30" t="str">
        <f>IF($A3390 = "","",
IF(VLOOKUP($A3390,'Student reference sheet'!$A$2:$V$2329, 10,FALSE) = "Y", "Hispanic",
IF(VLOOKUP($A3390,'Student reference sheet'!$A$2:$V$2329,11,FALSE) &lt;&gt; "",
IF(VLOOKUP($A3390,'Student reference sheet'!$A$2:$V$2329,11,FALSE) = "UNK", "Unknown", VLOOKUP(VALUE(VLOOKUP($A3390,'Student reference sheet'!$A$2:$V$2329,11,FALSE)),'Ethnicity Reference'!$A$2:$B$22,2,FALSE)),
IF(VLOOKUP($A3390,'Student reference sheet'!$A$2:$V$2329,9,FALSE) &lt;&gt; "", VLOOKUP(VALUE(VLOOKUP($A3390,'Student reference sheet'!$A$2:$V$2329,9,FALSE)),'Ethnicity Reference'!$A$2:$B$22,2,FALSE),"Unknown"))))</f>
        <v/>
      </c>
      <c r="U3390" s="35"/>
    </row>
    <row r="3391" spans="1:21" ht="15.75">
      <c r="A3391" s="47"/>
      <c r="B3391" s="33"/>
      <c r="C3391" s="39" t="str">
        <f>IF($A3391 &lt;&gt; "",VLOOKUP($A3391,'Student reference sheet'!$A$2:$V$2329, 3,FALSE), "")</f>
        <v/>
      </c>
      <c r="D3391" s="39" t="str">
        <f>IF($A3391 &lt;&gt; "",VLOOKUP($A3391,'Student reference sheet'!$A$2:$V$2329, 2,FALSE), "")</f>
        <v/>
      </c>
      <c r="E3391" s="35"/>
      <c r="F3391" s="34"/>
      <c r="G3391" s="40" t="str">
        <f t="shared" ca="1" si="159"/>
        <v/>
      </c>
      <c r="H3391" s="40" t="str">
        <f t="shared" ca="1" si="160"/>
        <v/>
      </c>
      <c r="I3391" s="36" t="str">
        <f>IF($A3391 = "", "",
IF(COUNTIF(MINIMUM_DAY_DATES[], Attendance!J3391) &gt; 0, VLOOKUP(Attendance!$G3391,MINIMUM_DAY_PERIOD_SCHEDULE[], 2,TRUE),
IF(COUNTIF(RALLY_DATES[], Attendance!J3391) &gt; 0, VLOOKUP(Attendance!$G3391,RALLY_PERIOD_SCHEDULE[], 2,TRUE),
IF(WEEKDAY(Attendance!$J3391) = 2,
       IF(COUNTIF(FINALS_WEEK_MONDAY_DATE[],Attendance!$J3391) &gt; 0, VLOOKUP(Attendance!$G3391,FINALS_WEEK_MONDAY_PERIOD_SCHEDULE[],2,TRUE),
       VLOOKUP(Attendance!$G3391,REGULAR_WEEK_SCHEDULE[],6,TRUE)),
IF(WEEKDAY($J3391) = 3,
       IF(COUNTIF(FINALS_WEEK_TUESDAY_DATE[],Attendance!$J3391) &gt; 0, VLOOKUP(Attendance!$G3391,FINALS_WEEK_TUESDAY_PERIOD_SCHEDULE[],2,TRUE),
       VLOOKUP(Attendance!$G3391,REGULAR_WEEK_SCHEDULE[[Tuesday]:[Period]],5,TRUE)),
IF(WEEKDAY(Attendance!$J3391) = 4,
        IF(COUNTIF(BLOCK_WEDNESDAY_DATES[],Attendance!$J3391) &gt; 0, VLOOKUP(Attendance!$G3391,BLOCK_WEDNESDAY_PERIOD_SCHEDULE[],2,TRUE),
        IF(COUNTIF(FINALS_WEEK_WEDNESDAY_DATE[],Attendance!$J3391) &gt; 0, VLOOKUP(Attendance!$G3391,FINALS_WEEK_WEDNESDAY_PERIOD_SCHEDULE[],2,TRUE),
       VLOOKUP(Attendance!$G3391,REGULAR_WEEK_SCHEDULE[[Wednesday]:[Period]],4,TRUE))),
IF(WEEKDAY($J3391) = 5,
       IF(COUNTIF(BLOCK_THURSDAY_DATES[],Attendance!$J3391) &gt; 0, VLOOKUP(Attendance!$G3391,BLOCK_THURSDAY_PERIOD_SCHEDULE[],2,TRUE),
       IF(COUNTIF(FINALS_WEEK_THURSDAY_DATE[],Attendance!$J3391) &gt; 0, VLOOKUP(Attendance!$G3391,FINALS_WEEK_THURSDAY_PERIOD_SCHEDULE[],2,TRUE),
       VLOOKUP(Attendance!$G3391,REGULAR_WEEK_SCHEDULE[[Thursday]:[Period]],3,TRUE))),
IF(WEEKDAY(Attendance!$J3391) = 6,
       IF(COUNTIF(FINALS_WEEK_FRIDAY_DATE[],Attendance!$J3391) &gt; 0, VLOOKUP(Attendance!$G3391,FINALS_WEEK_FRIDAY_PERIOD_SCHEDULE[],2,TRUE),
       VLOOKUP(Attendance!$G3391,REGULAR_WEEK_SCHEDULE[[Friday]:[Period]],2,TRUE))))))))))</f>
        <v/>
      </c>
      <c r="J3391" s="41" t="str">
        <f t="shared" ca="1" si="161"/>
        <v/>
      </c>
      <c r="K3391" s="41" t="str">
        <f>IF($A3391 &lt;&gt; "",VLOOKUP($A3391,'Student reference sheet'!$A$2:$V$2329, 7,FALSE), "")</f>
        <v/>
      </c>
      <c r="L3391" s="30" t="str">
        <f>IF($A3391 ="", "", VLOOKUP($A3391, 'Student reference sheet'!$A$2:$Z$2603,23,FALSE))</f>
        <v/>
      </c>
      <c r="M3391" s="30" t="str">
        <f>IF($A3391 ="", "", VLOOKUP($A3391, 'Student reference sheet'!$A$2:$Z$2603,24,FALSE))</f>
        <v/>
      </c>
      <c r="N3391" s="30" t="str">
        <f>IF($A3391 ="", "", VLOOKUP($A3391, 'Student reference sheet'!$A$2:$Z$2603,26,FALSE))</f>
        <v/>
      </c>
      <c r="O3391" s="30" t="str">
        <f>IF($A3391 ="", "", VLOOKUP($A3391, 'Student reference sheet'!$A$2:$Z$2603,25,FALSE))</f>
        <v/>
      </c>
      <c r="P3391" s="39" t="str">
        <f>IF($A3391 = "", "", IF(OR(VLOOKUP($A3391,'Student reference sheet'!$A$2:$V$2400,8,FALSE) = "R",  VLOOKUP($A3391,'Student reference sheet'!$A$2:$V$2400,8,FALSE) = "L"), "X", ""))</f>
        <v/>
      </c>
      <c r="Q3391" s="39" t="str">
        <f>IF($A3391 ="", "", VLOOKUP($A3391, 'Student reference sheet'!$A$2:$V$2603,22,FALSE))</f>
        <v/>
      </c>
      <c r="R3391" s="39" t="str">
        <f>IF($A3391 &lt;&gt; "",VLOOKUP($A3391,'Student reference sheet'!$A$2:$V$2329, 5,FALSE), "")</f>
        <v/>
      </c>
      <c r="S3391" s="39" t="str">
        <f>IF($A3391 &lt;&gt; "",VLOOKUP($A3391,'Student reference sheet'!$A$2:$V$2329, 6,FALSE), "")</f>
        <v/>
      </c>
      <c r="T3391" s="30" t="str">
        <f>IF($A3391 = "","",
IF(VLOOKUP($A3391,'Student reference sheet'!$A$2:$V$2329, 10,FALSE) = "Y", "Hispanic",
IF(VLOOKUP($A3391,'Student reference sheet'!$A$2:$V$2329,11,FALSE) &lt;&gt; "",
IF(VLOOKUP($A3391,'Student reference sheet'!$A$2:$V$2329,11,FALSE) = "UNK", "Unknown", VLOOKUP(VALUE(VLOOKUP($A3391,'Student reference sheet'!$A$2:$V$2329,11,FALSE)),'Ethnicity Reference'!$A$2:$B$22,2,FALSE)),
IF(VLOOKUP($A3391,'Student reference sheet'!$A$2:$V$2329,9,FALSE) &lt;&gt; "", VLOOKUP(VALUE(VLOOKUP($A3391,'Student reference sheet'!$A$2:$V$2329,9,FALSE)),'Ethnicity Reference'!$A$2:$B$22,2,FALSE),"Unknown"))))</f>
        <v/>
      </c>
      <c r="U3391" s="35"/>
    </row>
    <row r="3392" spans="1:21" ht="15.75">
      <c r="A3392" s="47"/>
      <c r="B3392" s="33"/>
      <c r="C3392" s="39" t="str">
        <f>IF($A3392 &lt;&gt; "",VLOOKUP($A3392,'Student reference sheet'!$A$2:$V$2329, 3,FALSE), "")</f>
        <v/>
      </c>
      <c r="D3392" s="39" t="str">
        <f>IF($A3392 &lt;&gt; "",VLOOKUP($A3392,'Student reference sheet'!$A$2:$V$2329, 2,FALSE), "")</f>
        <v/>
      </c>
      <c r="E3392" s="35"/>
      <c r="F3392" s="34"/>
      <c r="G3392" s="40" t="str">
        <f t="shared" ca="1" si="159"/>
        <v/>
      </c>
      <c r="H3392" s="40" t="str">
        <f t="shared" ca="1" si="160"/>
        <v/>
      </c>
      <c r="I3392" s="36" t="str">
        <f>IF($A3392 = "", "",
IF(COUNTIF(MINIMUM_DAY_DATES[], Attendance!J3392) &gt; 0, VLOOKUP(Attendance!$G3392,MINIMUM_DAY_PERIOD_SCHEDULE[], 2,TRUE),
IF(COUNTIF(RALLY_DATES[], Attendance!J3392) &gt; 0, VLOOKUP(Attendance!$G3392,RALLY_PERIOD_SCHEDULE[], 2,TRUE),
IF(WEEKDAY(Attendance!$J3392) = 2,
       IF(COUNTIF(FINALS_WEEK_MONDAY_DATE[],Attendance!$J3392) &gt; 0, VLOOKUP(Attendance!$G3392,FINALS_WEEK_MONDAY_PERIOD_SCHEDULE[],2,TRUE),
       VLOOKUP(Attendance!$G3392,REGULAR_WEEK_SCHEDULE[],6,TRUE)),
IF(WEEKDAY($J3392) = 3,
       IF(COUNTIF(FINALS_WEEK_TUESDAY_DATE[],Attendance!$J3392) &gt; 0, VLOOKUP(Attendance!$G3392,FINALS_WEEK_TUESDAY_PERIOD_SCHEDULE[],2,TRUE),
       VLOOKUP(Attendance!$G3392,REGULAR_WEEK_SCHEDULE[[Tuesday]:[Period]],5,TRUE)),
IF(WEEKDAY(Attendance!$J3392) = 4,
        IF(COUNTIF(BLOCK_WEDNESDAY_DATES[],Attendance!$J3392) &gt; 0, VLOOKUP(Attendance!$G3392,BLOCK_WEDNESDAY_PERIOD_SCHEDULE[],2,TRUE),
        IF(COUNTIF(FINALS_WEEK_WEDNESDAY_DATE[],Attendance!$J3392) &gt; 0, VLOOKUP(Attendance!$G3392,FINALS_WEEK_WEDNESDAY_PERIOD_SCHEDULE[],2,TRUE),
       VLOOKUP(Attendance!$G3392,REGULAR_WEEK_SCHEDULE[[Wednesday]:[Period]],4,TRUE))),
IF(WEEKDAY($J3392) = 5,
       IF(COUNTIF(BLOCK_THURSDAY_DATES[],Attendance!$J3392) &gt; 0, VLOOKUP(Attendance!$G3392,BLOCK_THURSDAY_PERIOD_SCHEDULE[],2,TRUE),
       IF(COUNTIF(FINALS_WEEK_THURSDAY_DATE[],Attendance!$J3392) &gt; 0, VLOOKUP(Attendance!$G3392,FINALS_WEEK_THURSDAY_PERIOD_SCHEDULE[],2,TRUE),
       VLOOKUP(Attendance!$G3392,REGULAR_WEEK_SCHEDULE[[Thursday]:[Period]],3,TRUE))),
IF(WEEKDAY(Attendance!$J3392) = 6,
       IF(COUNTIF(FINALS_WEEK_FRIDAY_DATE[],Attendance!$J3392) &gt; 0, VLOOKUP(Attendance!$G3392,FINALS_WEEK_FRIDAY_PERIOD_SCHEDULE[],2,TRUE),
       VLOOKUP(Attendance!$G3392,REGULAR_WEEK_SCHEDULE[[Friday]:[Period]],2,TRUE))))))))))</f>
        <v/>
      </c>
      <c r="J3392" s="41" t="str">
        <f t="shared" ca="1" si="161"/>
        <v/>
      </c>
      <c r="K3392" s="41" t="str">
        <f>IF($A3392 &lt;&gt; "",VLOOKUP($A3392,'Student reference sheet'!$A$2:$V$2329, 7,FALSE), "")</f>
        <v/>
      </c>
      <c r="L3392" s="30" t="str">
        <f>IF($A3392 ="", "", VLOOKUP($A3392, 'Student reference sheet'!$A$2:$Z$2603,23,FALSE))</f>
        <v/>
      </c>
      <c r="M3392" s="30" t="str">
        <f>IF($A3392 ="", "", VLOOKUP($A3392, 'Student reference sheet'!$A$2:$Z$2603,24,FALSE))</f>
        <v/>
      </c>
      <c r="N3392" s="30" t="str">
        <f>IF($A3392 ="", "", VLOOKUP($A3392, 'Student reference sheet'!$A$2:$Z$2603,26,FALSE))</f>
        <v/>
      </c>
      <c r="O3392" s="30" t="str">
        <f>IF($A3392 ="", "", VLOOKUP($A3392, 'Student reference sheet'!$A$2:$Z$2603,25,FALSE))</f>
        <v/>
      </c>
      <c r="P3392" s="39" t="str">
        <f>IF($A3392 = "", "", IF(OR(VLOOKUP($A3392,'Student reference sheet'!$A$2:$V$2400,8,FALSE) = "R",  VLOOKUP($A3392,'Student reference sheet'!$A$2:$V$2400,8,FALSE) = "L"), "X", ""))</f>
        <v/>
      </c>
      <c r="Q3392" s="39" t="str">
        <f>IF($A3392 ="", "", VLOOKUP($A3392, 'Student reference sheet'!$A$2:$V$2603,22,FALSE))</f>
        <v/>
      </c>
      <c r="R3392" s="39" t="str">
        <f>IF($A3392 &lt;&gt; "",VLOOKUP($A3392,'Student reference sheet'!$A$2:$V$2329, 5,FALSE), "")</f>
        <v/>
      </c>
      <c r="S3392" s="39" t="str">
        <f>IF($A3392 &lt;&gt; "",VLOOKUP($A3392,'Student reference sheet'!$A$2:$V$2329, 6,FALSE), "")</f>
        <v/>
      </c>
      <c r="T3392" s="30" t="str">
        <f>IF($A3392 = "","",
IF(VLOOKUP($A3392,'Student reference sheet'!$A$2:$V$2329, 10,FALSE) = "Y", "Hispanic",
IF(VLOOKUP($A3392,'Student reference sheet'!$A$2:$V$2329,11,FALSE) &lt;&gt; "",
IF(VLOOKUP($A3392,'Student reference sheet'!$A$2:$V$2329,11,FALSE) = "UNK", "Unknown", VLOOKUP(VALUE(VLOOKUP($A3392,'Student reference sheet'!$A$2:$V$2329,11,FALSE)),'Ethnicity Reference'!$A$2:$B$22,2,FALSE)),
IF(VLOOKUP($A3392,'Student reference sheet'!$A$2:$V$2329,9,FALSE) &lt;&gt; "", VLOOKUP(VALUE(VLOOKUP($A3392,'Student reference sheet'!$A$2:$V$2329,9,FALSE)),'Ethnicity Reference'!$A$2:$B$22,2,FALSE),"Unknown"))))</f>
        <v/>
      </c>
      <c r="U3392" s="35"/>
    </row>
    <row r="3393" spans="1:21" ht="15.75">
      <c r="A3393" s="47"/>
      <c r="B3393" s="33"/>
      <c r="C3393" s="39" t="str">
        <f>IF($A3393 &lt;&gt; "",VLOOKUP($A3393,'Student reference sheet'!$A$2:$V$2329, 3,FALSE), "")</f>
        <v/>
      </c>
      <c r="D3393" s="39" t="str">
        <f>IF($A3393 &lt;&gt; "",VLOOKUP($A3393,'Student reference sheet'!$A$2:$V$2329, 2,FALSE), "")</f>
        <v/>
      </c>
      <c r="E3393" s="35"/>
      <c r="F3393" s="34"/>
      <c r="G3393" s="40" t="str">
        <f t="shared" ca="1" si="159"/>
        <v/>
      </c>
      <c r="H3393" s="40" t="str">
        <f t="shared" ca="1" si="160"/>
        <v/>
      </c>
      <c r="I3393" s="36" t="str">
        <f>IF($A3393 = "", "",
IF(COUNTIF(MINIMUM_DAY_DATES[], Attendance!J3393) &gt; 0, VLOOKUP(Attendance!$G3393,MINIMUM_DAY_PERIOD_SCHEDULE[], 2,TRUE),
IF(COUNTIF(RALLY_DATES[], Attendance!J3393) &gt; 0, VLOOKUP(Attendance!$G3393,RALLY_PERIOD_SCHEDULE[], 2,TRUE),
IF(WEEKDAY(Attendance!$J3393) = 2,
       IF(COUNTIF(FINALS_WEEK_MONDAY_DATE[],Attendance!$J3393) &gt; 0, VLOOKUP(Attendance!$G3393,FINALS_WEEK_MONDAY_PERIOD_SCHEDULE[],2,TRUE),
       VLOOKUP(Attendance!$G3393,REGULAR_WEEK_SCHEDULE[],6,TRUE)),
IF(WEEKDAY($J3393) = 3,
       IF(COUNTIF(FINALS_WEEK_TUESDAY_DATE[],Attendance!$J3393) &gt; 0, VLOOKUP(Attendance!$G3393,FINALS_WEEK_TUESDAY_PERIOD_SCHEDULE[],2,TRUE),
       VLOOKUP(Attendance!$G3393,REGULAR_WEEK_SCHEDULE[[Tuesday]:[Period]],5,TRUE)),
IF(WEEKDAY(Attendance!$J3393) = 4,
        IF(COUNTIF(BLOCK_WEDNESDAY_DATES[],Attendance!$J3393) &gt; 0, VLOOKUP(Attendance!$G3393,BLOCK_WEDNESDAY_PERIOD_SCHEDULE[],2,TRUE),
        IF(COUNTIF(FINALS_WEEK_WEDNESDAY_DATE[],Attendance!$J3393) &gt; 0, VLOOKUP(Attendance!$G3393,FINALS_WEEK_WEDNESDAY_PERIOD_SCHEDULE[],2,TRUE),
       VLOOKUP(Attendance!$G3393,REGULAR_WEEK_SCHEDULE[[Wednesday]:[Period]],4,TRUE))),
IF(WEEKDAY($J3393) = 5,
       IF(COUNTIF(BLOCK_THURSDAY_DATES[],Attendance!$J3393) &gt; 0, VLOOKUP(Attendance!$G3393,BLOCK_THURSDAY_PERIOD_SCHEDULE[],2,TRUE),
       IF(COUNTIF(FINALS_WEEK_THURSDAY_DATE[],Attendance!$J3393) &gt; 0, VLOOKUP(Attendance!$G3393,FINALS_WEEK_THURSDAY_PERIOD_SCHEDULE[],2,TRUE),
       VLOOKUP(Attendance!$G3393,REGULAR_WEEK_SCHEDULE[[Thursday]:[Period]],3,TRUE))),
IF(WEEKDAY(Attendance!$J3393) = 6,
       IF(COUNTIF(FINALS_WEEK_FRIDAY_DATE[],Attendance!$J3393) &gt; 0, VLOOKUP(Attendance!$G3393,FINALS_WEEK_FRIDAY_PERIOD_SCHEDULE[],2,TRUE),
       VLOOKUP(Attendance!$G3393,REGULAR_WEEK_SCHEDULE[[Friday]:[Period]],2,TRUE))))))))))</f>
        <v/>
      </c>
      <c r="J3393" s="41" t="str">
        <f t="shared" ca="1" si="161"/>
        <v/>
      </c>
      <c r="K3393" s="41" t="str">
        <f>IF($A3393 &lt;&gt; "",VLOOKUP($A3393,'Student reference sheet'!$A$2:$V$2329, 7,FALSE), "")</f>
        <v/>
      </c>
      <c r="L3393" s="30" t="str">
        <f>IF($A3393 ="", "", VLOOKUP($A3393, 'Student reference sheet'!$A$2:$Z$2603,23,FALSE))</f>
        <v/>
      </c>
      <c r="M3393" s="30" t="str">
        <f>IF($A3393 ="", "", VLOOKUP($A3393, 'Student reference sheet'!$A$2:$Z$2603,24,FALSE))</f>
        <v/>
      </c>
      <c r="N3393" s="30" t="str">
        <f>IF($A3393 ="", "", VLOOKUP($A3393, 'Student reference sheet'!$A$2:$Z$2603,26,FALSE))</f>
        <v/>
      </c>
      <c r="O3393" s="30" t="str">
        <f>IF($A3393 ="", "", VLOOKUP($A3393, 'Student reference sheet'!$A$2:$Z$2603,25,FALSE))</f>
        <v/>
      </c>
      <c r="P3393" s="39" t="str">
        <f>IF($A3393 = "", "", IF(OR(VLOOKUP($A3393,'Student reference sheet'!$A$2:$V$2400,8,FALSE) = "R",  VLOOKUP($A3393,'Student reference sheet'!$A$2:$V$2400,8,FALSE) = "L"), "X", ""))</f>
        <v/>
      </c>
      <c r="Q3393" s="39" t="str">
        <f>IF($A3393 ="", "", VLOOKUP($A3393, 'Student reference sheet'!$A$2:$V$2603,22,FALSE))</f>
        <v/>
      </c>
      <c r="R3393" s="39" t="str">
        <f>IF($A3393 &lt;&gt; "",VLOOKUP($A3393,'Student reference sheet'!$A$2:$V$2329, 5,FALSE), "")</f>
        <v/>
      </c>
      <c r="S3393" s="39" t="str">
        <f>IF($A3393 &lt;&gt; "",VLOOKUP($A3393,'Student reference sheet'!$A$2:$V$2329, 6,FALSE), "")</f>
        <v/>
      </c>
      <c r="T3393" s="30" t="str">
        <f>IF($A3393 = "","",
IF(VLOOKUP($A3393,'Student reference sheet'!$A$2:$V$2329, 10,FALSE) = "Y", "Hispanic",
IF(VLOOKUP($A3393,'Student reference sheet'!$A$2:$V$2329,11,FALSE) &lt;&gt; "",
IF(VLOOKUP($A3393,'Student reference sheet'!$A$2:$V$2329,11,FALSE) = "UNK", "Unknown", VLOOKUP(VALUE(VLOOKUP($A3393,'Student reference sheet'!$A$2:$V$2329,11,FALSE)),'Ethnicity Reference'!$A$2:$B$22,2,FALSE)),
IF(VLOOKUP($A3393,'Student reference sheet'!$A$2:$V$2329,9,FALSE) &lt;&gt; "", VLOOKUP(VALUE(VLOOKUP($A3393,'Student reference sheet'!$A$2:$V$2329,9,FALSE)),'Ethnicity Reference'!$A$2:$B$22,2,FALSE),"Unknown"))))</f>
        <v/>
      </c>
      <c r="U3393" s="35"/>
    </row>
    <row r="3394" spans="1:21" ht="15.75">
      <c r="A3394" s="47"/>
      <c r="B3394" s="33"/>
      <c r="C3394" s="39" t="str">
        <f>IF($A3394 &lt;&gt; "",VLOOKUP($A3394,'Student reference sheet'!$A$2:$V$2329, 3,FALSE), "")</f>
        <v/>
      </c>
      <c r="D3394" s="39" t="str">
        <f>IF($A3394 &lt;&gt; "",VLOOKUP($A3394,'Student reference sheet'!$A$2:$V$2329, 2,FALSE), "")</f>
        <v/>
      </c>
      <c r="E3394" s="35"/>
      <c r="F3394" s="34"/>
      <c r="G3394" s="40" t="str">
        <f t="shared" ca="1" si="159"/>
        <v/>
      </c>
      <c r="H3394" s="40" t="str">
        <f t="shared" ca="1" si="160"/>
        <v/>
      </c>
      <c r="I3394" s="36" t="str">
        <f>IF($A3394 = "", "",
IF(COUNTIF(MINIMUM_DAY_DATES[], Attendance!J3394) &gt; 0, VLOOKUP(Attendance!$G3394,MINIMUM_DAY_PERIOD_SCHEDULE[], 2,TRUE),
IF(COUNTIF(RALLY_DATES[], Attendance!J3394) &gt; 0, VLOOKUP(Attendance!$G3394,RALLY_PERIOD_SCHEDULE[], 2,TRUE),
IF(WEEKDAY(Attendance!$J3394) = 2,
       IF(COUNTIF(FINALS_WEEK_MONDAY_DATE[],Attendance!$J3394) &gt; 0, VLOOKUP(Attendance!$G3394,FINALS_WEEK_MONDAY_PERIOD_SCHEDULE[],2,TRUE),
       VLOOKUP(Attendance!$G3394,REGULAR_WEEK_SCHEDULE[],6,TRUE)),
IF(WEEKDAY($J3394) = 3,
       IF(COUNTIF(FINALS_WEEK_TUESDAY_DATE[],Attendance!$J3394) &gt; 0, VLOOKUP(Attendance!$G3394,FINALS_WEEK_TUESDAY_PERIOD_SCHEDULE[],2,TRUE),
       VLOOKUP(Attendance!$G3394,REGULAR_WEEK_SCHEDULE[[Tuesday]:[Period]],5,TRUE)),
IF(WEEKDAY(Attendance!$J3394) = 4,
        IF(COUNTIF(BLOCK_WEDNESDAY_DATES[],Attendance!$J3394) &gt; 0, VLOOKUP(Attendance!$G3394,BLOCK_WEDNESDAY_PERIOD_SCHEDULE[],2,TRUE),
        IF(COUNTIF(FINALS_WEEK_WEDNESDAY_DATE[],Attendance!$J3394) &gt; 0, VLOOKUP(Attendance!$G3394,FINALS_WEEK_WEDNESDAY_PERIOD_SCHEDULE[],2,TRUE),
       VLOOKUP(Attendance!$G3394,REGULAR_WEEK_SCHEDULE[[Wednesday]:[Period]],4,TRUE))),
IF(WEEKDAY($J3394) = 5,
       IF(COUNTIF(BLOCK_THURSDAY_DATES[],Attendance!$J3394) &gt; 0, VLOOKUP(Attendance!$G3394,BLOCK_THURSDAY_PERIOD_SCHEDULE[],2,TRUE),
       IF(COUNTIF(FINALS_WEEK_THURSDAY_DATE[],Attendance!$J3394) &gt; 0, VLOOKUP(Attendance!$G3394,FINALS_WEEK_THURSDAY_PERIOD_SCHEDULE[],2,TRUE),
       VLOOKUP(Attendance!$G3394,REGULAR_WEEK_SCHEDULE[[Thursday]:[Period]],3,TRUE))),
IF(WEEKDAY(Attendance!$J3394) = 6,
       IF(COUNTIF(FINALS_WEEK_FRIDAY_DATE[],Attendance!$J3394) &gt; 0, VLOOKUP(Attendance!$G3394,FINALS_WEEK_FRIDAY_PERIOD_SCHEDULE[],2,TRUE),
       VLOOKUP(Attendance!$G3394,REGULAR_WEEK_SCHEDULE[[Friday]:[Period]],2,TRUE))))))))))</f>
        <v/>
      </c>
      <c r="J3394" s="41" t="str">
        <f t="shared" ca="1" si="161"/>
        <v/>
      </c>
      <c r="K3394" s="41" t="str">
        <f>IF($A3394 &lt;&gt; "",VLOOKUP($A3394,'Student reference sheet'!$A$2:$V$2329, 7,FALSE), "")</f>
        <v/>
      </c>
      <c r="L3394" s="30" t="str">
        <f>IF($A3394 ="", "", VLOOKUP($A3394, 'Student reference sheet'!$A$2:$Z$2603,23,FALSE))</f>
        <v/>
      </c>
      <c r="M3394" s="30" t="str">
        <f>IF($A3394 ="", "", VLOOKUP($A3394, 'Student reference sheet'!$A$2:$Z$2603,24,FALSE))</f>
        <v/>
      </c>
      <c r="N3394" s="30" t="str">
        <f>IF($A3394 ="", "", VLOOKUP($A3394, 'Student reference sheet'!$A$2:$Z$2603,26,FALSE))</f>
        <v/>
      </c>
      <c r="O3394" s="30" t="str">
        <f>IF($A3394 ="", "", VLOOKUP($A3394, 'Student reference sheet'!$A$2:$Z$2603,25,FALSE))</f>
        <v/>
      </c>
      <c r="P3394" s="39" t="str">
        <f>IF($A3394 = "", "", IF(OR(VLOOKUP($A3394,'Student reference sheet'!$A$2:$V$2400,8,FALSE) = "R",  VLOOKUP($A3394,'Student reference sheet'!$A$2:$V$2400,8,FALSE) = "L"), "X", ""))</f>
        <v/>
      </c>
      <c r="Q3394" s="39" t="str">
        <f>IF($A3394 ="", "", VLOOKUP($A3394, 'Student reference sheet'!$A$2:$V$2603,22,FALSE))</f>
        <v/>
      </c>
      <c r="R3394" s="39" t="str">
        <f>IF($A3394 &lt;&gt; "",VLOOKUP($A3394,'Student reference sheet'!$A$2:$V$2329, 5,FALSE), "")</f>
        <v/>
      </c>
      <c r="S3394" s="39" t="str">
        <f>IF($A3394 &lt;&gt; "",VLOOKUP($A3394,'Student reference sheet'!$A$2:$V$2329, 6,FALSE), "")</f>
        <v/>
      </c>
      <c r="T3394" s="30" t="str">
        <f>IF($A3394 = "","",
IF(VLOOKUP($A3394,'Student reference sheet'!$A$2:$V$2329, 10,FALSE) = "Y", "Hispanic",
IF(VLOOKUP($A3394,'Student reference sheet'!$A$2:$V$2329,11,FALSE) &lt;&gt; "",
IF(VLOOKUP($A3394,'Student reference sheet'!$A$2:$V$2329,11,FALSE) = "UNK", "Unknown", VLOOKUP(VALUE(VLOOKUP($A3394,'Student reference sheet'!$A$2:$V$2329,11,FALSE)),'Ethnicity Reference'!$A$2:$B$22,2,FALSE)),
IF(VLOOKUP($A3394,'Student reference sheet'!$A$2:$V$2329,9,FALSE) &lt;&gt; "", VLOOKUP(VALUE(VLOOKUP($A3394,'Student reference sheet'!$A$2:$V$2329,9,FALSE)),'Ethnicity Reference'!$A$2:$B$22,2,FALSE),"Unknown"))))</f>
        <v/>
      </c>
      <c r="U3394" s="35"/>
    </row>
    <row r="3395" spans="1:21" ht="15.75">
      <c r="A3395" s="47"/>
      <c r="B3395" s="33"/>
      <c r="C3395" s="39" t="str">
        <f>IF($A3395 &lt;&gt; "",VLOOKUP($A3395,'Student reference sheet'!$A$2:$V$2329, 3,FALSE), "")</f>
        <v/>
      </c>
      <c r="D3395" s="39" t="str">
        <f>IF($A3395 &lt;&gt; "",VLOOKUP($A3395,'Student reference sheet'!$A$2:$V$2329, 2,FALSE), "")</f>
        <v/>
      </c>
      <c r="E3395" s="35"/>
      <c r="F3395" s="34"/>
      <c r="G3395" s="40" t="str">
        <f t="shared" ca="1" si="159"/>
        <v/>
      </c>
      <c r="H3395" s="40" t="str">
        <f t="shared" ca="1" si="160"/>
        <v/>
      </c>
      <c r="I3395" s="36" t="str">
        <f>IF($A3395 = "", "",
IF(COUNTIF(MINIMUM_DAY_DATES[], Attendance!J3395) &gt; 0, VLOOKUP(Attendance!$G3395,MINIMUM_DAY_PERIOD_SCHEDULE[], 2,TRUE),
IF(COUNTIF(RALLY_DATES[], Attendance!J3395) &gt; 0, VLOOKUP(Attendance!$G3395,RALLY_PERIOD_SCHEDULE[], 2,TRUE),
IF(WEEKDAY(Attendance!$J3395) = 2,
       IF(COUNTIF(FINALS_WEEK_MONDAY_DATE[],Attendance!$J3395) &gt; 0, VLOOKUP(Attendance!$G3395,FINALS_WEEK_MONDAY_PERIOD_SCHEDULE[],2,TRUE),
       VLOOKUP(Attendance!$G3395,REGULAR_WEEK_SCHEDULE[],6,TRUE)),
IF(WEEKDAY($J3395) = 3,
       IF(COUNTIF(FINALS_WEEK_TUESDAY_DATE[],Attendance!$J3395) &gt; 0, VLOOKUP(Attendance!$G3395,FINALS_WEEK_TUESDAY_PERIOD_SCHEDULE[],2,TRUE),
       VLOOKUP(Attendance!$G3395,REGULAR_WEEK_SCHEDULE[[Tuesday]:[Period]],5,TRUE)),
IF(WEEKDAY(Attendance!$J3395) = 4,
        IF(COUNTIF(BLOCK_WEDNESDAY_DATES[],Attendance!$J3395) &gt; 0, VLOOKUP(Attendance!$G3395,BLOCK_WEDNESDAY_PERIOD_SCHEDULE[],2,TRUE),
        IF(COUNTIF(FINALS_WEEK_WEDNESDAY_DATE[],Attendance!$J3395) &gt; 0, VLOOKUP(Attendance!$G3395,FINALS_WEEK_WEDNESDAY_PERIOD_SCHEDULE[],2,TRUE),
       VLOOKUP(Attendance!$G3395,REGULAR_WEEK_SCHEDULE[[Wednesday]:[Period]],4,TRUE))),
IF(WEEKDAY($J3395) = 5,
       IF(COUNTIF(BLOCK_THURSDAY_DATES[],Attendance!$J3395) &gt; 0, VLOOKUP(Attendance!$G3395,BLOCK_THURSDAY_PERIOD_SCHEDULE[],2,TRUE),
       IF(COUNTIF(FINALS_WEEK_THURSDAY_DATE[],Attendance!$J3395) &gt; 0, VLOOKUP(Attendance!$G3395,FINALS_WEEK_THURSDAY_PERIOD_SCHEDULE[],2,TRUE),
       VLOOKUP(Attendance!$G3395,REGULAR_WEEK_SCHEDULE[[Thursday]:[Period]],3,TRUE))),
IF(WEEKDAY(Attendance!$J3395) = 6,
       IF(COUNTIF(FINALS_WEEK_FRIDAY_DATE[],Attendance!$J3395) &gt; 0, VLOOKUP(Attendance!$G3395,FINALS_WEEK_FRIDAY_PERIOD_SCHEDULE[],2,TRUE),
       VLOOKUP(Attendance!$G3395,REGULAR_WEEK_SCHEDULE[[Friday]:[Period]],2,TRUE))))))))))</f>
        <v/>
      </c>
      <c r="J3395" s="41" t="str">
        <f t="shared" ca="1" si="161"/>
        <v/>
      </c>
      <c r="K3395" s="41" t="str">
        <f>IF($A3395 &lt;&gt; "",VLOOKUP($A3395,'Student reference sheet'!$A$2:$V$2329, 7,FALSE), "")</f>
        <v/>
      </c>
      <c r="L3395" s="30" t="str">
        <f>IF($A3395 ="", "", VLOOKUP($A3395, 'Student reference sheet'!$A$2:$Z$2603,23,FALSE))</f>
        <v/>
      </c>
      <c r="M3395" s="30" t="str">
        <f>IF($A3395 ="", "", VLOOKUP($A3395, 'Student reference sheet'!$A$2:$Z$2603,24,FALSE))</f>
        <v/>
      </c>
      <c r="N3395" s="30" t="str">
        <f>IF($A3395 ="", "", VLOOKUP($A3395, 'Student reference sheet'!$A$2:$Z$2603,26,FALSE))</f>
        <v/>
      </c>
      <c r="O3395" s="30" t="str">
        <f>IF($A3395 ="", "", VLOOKUP($A3395, 'Student reference sheet'!$A$2:$Z$2603,25,FALSE))</f>
        <v/>
      </c>
      <c r="P3395" s="39" t="str">
        <f>IF($A3395 = "", "", IF(OR(VLOOKUP($A3395,'Student reference sheet'!$A$2:$V$2400,8,FALSE) = "R",  VLOOKUP($A3395,'Student reference sheet'!$A$2:$V$2400,8,FALSE) = "L"), "X", ""))</f>
        <v/>
      </c>
      <c r="Q3395" s="39" t="str">
        <f>IF($A3395 ="", "", VLOOKUP($A3395, 'Student reference sheet'!$A$2:$V$2603,22,FALSE))</f>
        <v/>
      </c>
      <c r="R3395" s="39" t="str">
        <f>IF($A3395 &lt;&gt; "",VLOOKUP($A3395,'Student reference sheet'!$A$2:$V$2329, 5,FALSE), "")</f>
        <v/>
      </c>
      <c r="S3395" s="39" t="str">
        <f>IF($A3395 &lt;&gt; "",VLOOKUP($A3395,'Student reference sheet'!$A$2:$V$2329, 6,FALSE), "")</f>
        <v/>
      </c>
      <c r="T3395" s="30" t="str">
        <f>IF($A3395 = "","",
IF(VLOOKUP($A3395,'Student reference sheet'!$A$2:$V$2329, 10,FALSE) = "Y", "Hispanic",
IF(VLOOKUP($A3395,'Student reference sheet'!$A$2:$V$2329,11,FALSE) &lt;&gt; "",
IF(VLOOKUP($A3395,'Student reference sheet'!$A$2:$V$2329,11,FALSE) = "UNK", "Unknown", VLOOKUP(VALUE(VLOOKUP($A3395,'Student reference sheet'!$A$2:$V$2329,11,FALSE)),'Ethnicity Reference'!$A$2:$B$22,2,FALSE)),
IF(VLOOKUP($A3395,'Student reference sheet'!$A$2:$V$2329,9,FALSE) &lt;&gt; "", VLOOKUP(VALUE(VLOOKUP($A3395,'Student reference sheet'!$A$2:$V$2329,9,FALSE)),'Ethnicity Reference'!$A$2:$B$22,2,FALSE),"Unknown"))))</f>
        <v/>
      </c>
      <c r="U3395" s="35"/>
    </row>
    <row r="3396" spans="1:21" ht="15.75">
      <c r="A3396" s="47"/>
      <c r="B3396" s="33"/>
      <c r="C3396" s="39" t="str">
        <f>IF($A3396 &lt;&gt; "",VLOOKUP($A3396,'Student reference sheet'!$A$2:$V$2329, 3,FALSE), "")</f>
        <v/>
      </c>
      <c r="D3396" s="39" t="str">
        <f>IF($A3396 &lt;&gt; "",VLOOKUP($A3396,'Student reference sheet'!$A$2:$V$2329, 2,FALSE), "")</f>
        <v/>
      </c>
      <c r="E3396" s="35"/>
      <c r="F3396" s="34"/>
      <c r="G3396" s="40" t="str">
        <f t="shared" ca="1" si="159"/>
        <v/>
      </c>
      <c r="H3396" s="40" t="str">
        <f t="shared" ca="1" si="160"/>
        <v/>
      </c>
      <c r="I3396" s="36" t="str">
        <f>IF($A3396 = "", "",
IF(COUNTIF(MINIMUM_DAY_DATES[], Attendance!J3396) &gt; 0, VLOOKUP(Attendance!$G3396,MINIMUM_DAY_PERIOD_SCHEDULE[], 2,TRUE),
IF(COUNTIF(RALLY_DATES[], Attendance!J3396) &gt; 0, VLOOKUP(Attendance!$G3396,RALLY_PERIOD_SCHEDULE[], 2,TRUE),
IF(WEEKDAY(Attendance!$J3396) = 2,
       IF(COUNTIF(FINALS_WEEK_MONDAY_DATE[],Attendance!$J3396) &gt; 0, VLOOKUP(Attendance!$G3396,FINALS_WEEK_MONDAY_PERIOD_SCHEDULE[],2,TRUE),
       VLOOKUP(Attendance!$G3396,REGULAR_WEEK_SCHEDULE[],6,TRUE)),
IF(WEEKDAY($J3396) = 3,
       IF(COUNTIF(FINALS_WEEK_TUESDAY_DATE[],Attendance!$J3396) &gt; 0, VLOOKUP(Attendance!$G3396,FINALS_WEEK_TUESDAY_PERIOD_SCHEDULE[],2,TRUE),
       VLOOKUP(Attendance!$G3396,REGULAR_WEEK_SCHEDULE[[Tuesday]:[Period]],5,TRUE)),
IF(WEEKDAY(Attendance!$J3396) = 4,
        IF(COUNTIF(BLOCK_WEDNESDAY_DATES[],Attendance!$J3396) &gt; 0, VLOOKUP(Attendance!$G3396,BLOCK_WEDNESDAY_PERIOD_SCHEDULE[],2,TRUE),
        IF(COUNTIF(FINALS_WEEK_WEDNESDAY_DATE[],Attendance!$J3396) &gt; 0, VLOOKUP(Attendance!$G3396,FINALS_WEEK_WEDNESDAY_PERIOD_SCHEDULE[],2,TRUE),
       VLOOKUP(Attendance!$G3396,REGULAR_WEEK_SCHEDULE[[Wednesday]:[Period]],4,TRUE))),
IF(WEEKDAY($J3396) = 5,
       IF(COUNTIF(BLOCK_THURSDAY_DATES[],Attendance!$J3396) &gt; 0, VLOOKUP(Attendance!$G3396,BLOCK_THURSDAY_PERIOD_SCHEDULE[],2,TRUE),
       IF(COUNTIF(FINALS_WEEK_THURSDAY_DATE[],Attendance!$J3396) &gt; 0, VLOOKUP(Attendance!$G3396,FINALS_WEEK_THURSDAY_PERIOD_SCHEDULE[],2,TRUE),
       VLOOKUP(Attendance!$G3396,REGULAR_WEEK_SCHEDULE[[Thursday]:[Period]],3,TRUE))),
IF(WEEKDAY(Attendance!$J3396) = 6,
       IF(COUNTIF(FINALS_WEEK_FRIDAY_DATE[],Attendance!$J3396) &gt; 0, VLOOKUP(Attendance!$G3396,FINALS_WEEK_FRIDAY_PERIOD_SCHEDULE[],2,TRUE),
       VLOOKUP(Attendance!$G3396,REGULAR_WEEK_SCHEDULE[[Friday]:[Period]],2,TRUE))))))))))</f>
        <v/>
      </c>
      <c r="J3396" s="41" t="str">
        <f t="shared" ca="1" si="161"/>
        <v/>
      </c>
      <c r="K3396" s="41" t="str">
        <f>IF($A3396 &lt;&gt; "",VLOOKUP($A3396,'Student reference sheet'!$A$2:$V$2329, 7,FALSE), "")</f>
        <v/>
      </c>
      <c r="L3396" s="30" t="str">
        <f>IF($A3396 ="", "", VLOOKUP($A3396, 'Student reference sheet'!$A$2:$Z$2603,23,FALSE))</f>
        <v/>
      </c>
      <c r="M3396" s="30" t="str">
        <f>IF($A3396 ="", "", VLOOKUP($A3396, 'Student reference sheet'!$A$2:$Z$2603,24,FALSE))</f>
        <v/>
      </c>
      <c r="N3396" s="30" t="str">
        <f>IF($A3396 ="", "", VLOOKUP($A3396, 'Student reference sheet'!$A$2:$Z$2603,26,FALSE))</f>
        <v/>
      </c>
      <c r="O3396" s="30" t="str">
        <f>IF($A3396 ="", "", VLOOKUP($A3396, 'Student reference sheet'!$A$2:$Z$2603,25,FALSE))</f>
        <v/>
      </c>
      <c r="P3396" s="39" t="str">
        <f>IF($A3396 = "", "", IF(OR(VLOOKUP($A3396,'Student reference sheet'!$A$2:$V$2400,8,FALSE) = "R",  VLOOKUP($A3396,'Student reference sheet'!$A$2:$V$2400,8,FALSE) = "L"), "X", ""))</f>
        <v/>
      </c>
      <c r="Q3396" s="39" t="str">
        <f>IF($A3396 ="", "", VLOOKUP($A3396, 'Student reference sheet'!$A$2:$V$2603,22,FALSE))</f>
        <v/>
      </c>
      <c r="R3396" s="39" t="str">
        <f>IF($A3396 &lt;&gt; "",VLOOKUP($A3396,'Student reference sheet'!$A$2:$V$2329, 5,FALSE), "")</f>
        <v/>
      </c>
      <c r="S3396" s="39" t="str">
        <f>IF($A3396 &lt;&gt; "",VLOOKUP($A3396,'Student reference sheet'!$A$2:$V$2329, 6,FALSE), "")</f>
        <v/>
      </c>
      <c r="T3396" s="30" t="str">
        <f>IF($A3396 = "","",
IF(VLOOKUP($A3396,'Student reference sheet'!$A$2:$V$2329, 10,FALSE) = "Y", "Hispanic",
IF(VLOOKUP($A3396,'Student reference sheet'!$A$2:$V$2329,11,FALSE) &lt;&gt; "",
IF(VLOOKUP($A3396,'Student reference sheet'!$A$2:$V$2329,11,FALSE) = "UNK", "Unknown", VLOOKUP(VALUE(VLOOKUP($A3396,'Student reference sheet'!$A$2:$V$2329,11,FALSE)),'Ethnicity Reference'!$A$2:$B$22,2,FALSE)),
IF(VLOOKUP($A3396,'Student reference sheet'!$A$2:$V$2329,9,FALSE) &lt;&gt; "", VLOOKUP(VALUE(VLOOKUP($A3396,'Student reference sheet'!$A$2:$V$2329,9,FALSE)),'Ethnicity Reference'!$A$2:$B$22,2,FALSE),"Unknown"))))</f>
        <v/>
      </c>
      <c r="U3396" s="35"/>
    </row>
    <row r="3397" spans="1:21" ht="15.75">
      <c r="A3397" s="47"/>
      <c r="B3397" s="33"/>
      <c r="C3397" s="39" t="str">
        <f>IF($A3397 &lt;&gt; "",VLOOKUP($A3397,'Student reference sheet'!$A$2:$V$2329, 3,FALSE), "")</f>
        <v/>
      </c>
      <c r="D3397" s="39" t="str">
        <f>IF($A3397 &lt;&gt; "",VLOOKUP($A3397,'Student reference sheet'!$A$2:$V$2329, 2,FALSE), "")</f>
        <v/>
      </c>
      <c r="E3397" s="35"/>
      <c r="F3397" s="34"/>
      <c r="G3397" s="40" t="str">
        <f t="shared" ca="1" si="159"/>
        <v/>
      </c>
      <c r="H3397" s="40" t="str">
        <f t="shared" ca="1" si="160"/>
        <v/>
      </c>
      <c r="I3397" s="36" t="str">
        <f>IF($A3397 = "", "",
IF(COUNTIF(MINIMUM_DAY_DATES[], Attendance!J3397) &gt; 0, VLOOKUP(Attendance!$G3397,MINIMUM_DAY_PERIOD_SCHEDULE[], 2,TRUE),
IF(COUNTIF(RALLY_DATES[], Attendance!J3397) &gt; 0, VLOOKUP(Attendance!$G3397,RALLY_PERIOD_SCHEDULE[], 2,TRUE),
IF(WEEKDAY(Attendance!$J3397) = 2,
       IF(COUNTIF(FINALS_WEEK_MONDAY_DATE[],Attendance!$J3397) &gt; 0, VLOOKUP(Attendance!$G3397,FINALS_WEEK_MONDAY_PERIOD_SCHEDULE[],2,TRUE),
       VLOOKUP(Attendance!$G3397,REGULAR_WEEK_SCHEDULE[],6,TRUE)),
IF(WEEKDAY($J3397) = 3,
       IF(COUNTIF(FINALS_WEEK_TUESDAY_DATE[],Attendance!$J3397) &gt; 0, VLOOKUP(Attendance!$G3397,FINALS_WEEK_TUESDAY_PERIOD_SCHEDULE[],2,TRUE),
       VLOOKUP(Attendance!$G3397,REGULAR_WEEK_SCHEDULE[[Tuesday]:[Period]],5,TRUE)),
IF(WEEKDAY(Attendance!$J3397) = 4,
        IF(COUNTIF(BLOCK_WEDNESDAY_DATES[],Attendance!$J3397) &gt; 0, VLOOKUP(Attendance!$G3397,BLOCK_WEDNESDAY_PERIOD_SCHEDULE[],2,TRUE),
        IF(COUNTIF(FINALS_WEEK_WEDNESDAY_DATE[],Attendance!$J3397) &gt; 0, VLOOKUP(Attendance!$G3397,FINALS_WEEK_WEDNESDAY_PERIOD_SCHEDULE[],2,TRUE),
       VLOOKUP(Attendance!$G3397,REGULAR_WEEK_SCHEDULE[[Wednesday]:[Period]],4,TRUE))),
IF(WEEKDAY($J3397) = 5,
       IF(COUNTIF(BLOCK_THURSDAY_DATES[],Attendance!$J3397) &gt; 0, VLOOKUP(Attendance!$G3397,BLOCK_THURSDAY_PERIOD_SCHEDULE[],2,TRUE),
       IF(COUNTIF(FINALS_WEEK_THURSDAY_DATE[],Attendance!$J3397) &gt; 0, VLOOKUP(Attendance!$G3397,FINALS_WEEK_THURSDAY_PERIOD_SCHEDULE[],2,TRUE),
       VLOOKUP(Attendance!$G3397,REGULAR_WEEK_SCHEDULE[[Thursday]:[Period]],3,TRUE))),
IF(WEEKDAY(Attendance!$J3397) = 6,
       IF(COUNTIF(FINALS_WEEK_FRIDAY_DATE[],Attendance!$J3397) &gt; 0, VLOOKUP(Attendance!$G3397,FINALS_WEEK_FRIDAY_PERIOD_SCHEDULE[],2,TRUE),
       VLOOKUP(Attendance!$G3397,REGULAR_WEEK_SCHEDULE[[Friday]:[Period]],2,TRUE))))))))))</f>
        <v/>
      </c>
      <c r="J3397" s="41" t="str">
        <f t="shared" ca="1" si="161"/>
        <v/>
      </c>
      <c r="K3397" s="41" t="str">
        <f>IF($A3397 &lt;&gt; "",VLOOKUP($A3397,'Student reference sheet'!$A$2:$V$2329, 7,FALSE), "")</f>
        <v/>
      </c>
      <c r="L3397" s="30" t="str">
        <f>IF($A3397 ="", "", VLOOKUP($A3397, 'Student reference sheet'!$A$2:$Z$2603,23,FALSE))</f>
        <v/>
      </c>
      <c r="M3397" s="30" t="str">
        <f>IF($A3397 ="", "", VLOOKUP($A3397, 'Student reference sheet'!$A$2:$Z$2603,24,FALSE))</f>
        <v/>
      </c>
      <c r="N3397" s="30" t="str">
        <f>IF($A3397 ="", "", VLOOKUP($A3397, 'Student reference sheet'!$A$2:$Z$2603,26,FALSE))</f>
        <v/>
      </c>
      <c r="O3397" s="30" t="str">
        <f>IF($A3397 ="", "", VLOOKUP($A3397, 'Student reference sheet'!$A$2:$Z$2603,25,FALSE))</f>
        <v/>
      </c>
      <c r="P3397" s="39" t="str">
        <f>IF($A3397 = "", "", IF(OR(VLOOKUP($A3397,'Student reference sheet'!$A$2:$V$2400,8,FALSE) = "R",  VLOOKUP($A3397,'Student reference sheet'!$A$2:$V$2400,8,FALSE) = "L"), "X", ""))</f>
        <v/>
      </c>
      <c r="Q3397" s="39" t="str">
        <f>IF($A3397 ="", "", VLOOKUP($A3397, 'Student reference sheet'!$A$2:$V$2603,22,FALSE))</f>
        <v/>
      </c>
      <c r="R3397" s="39" t="str">
        <f>IF($A3397 &lt;&gt; "",VLOOKUP($A3397,'Student reference sheet'!$A$2:$V$2329, 5,FALSE), "")</f>
        <v/>
      </c>
      <c r="S3397" s="39" t="str">
        <f>IF($A3397 &lt;&gt; "",VLOOKUP($A3397,'Student reference sheet'!$A$2:$V$2329, 6,FALSE), "")</f>
        <v/>
      </c>
      <c r="T3397" s="30" t="str">
        <f>IF($A3397 = "","",
IF(VLOOKUP($A3397,'Student reference sheet'!$A$2:$V$2329, 10,FALSE) = "Y", "Hispanic",
IF(VLOOKUP($A3397,'Student reference sheet'!$A$2:$V$2329,11,FALSE) &lt;&gt; "",
IF(VLOOKUP($A3397,'Student reference sheet'!$A$2:$V$2329,11,FALSE) = "UNK", "Unknown", VLOOKUP(VALUE(VLOOKUP($A3397,'Student reference sheet'!$A$2:$V$2329,11,FALSE)),'Ethnicity Reference'!$A$2:$B$22,2,FALSE)),
IF(VLOOKUP($A3397,'Student reference sheet'!$A$2:$V$2329,9,FALSE) &lt;&gt; "", VLOOKUP(VALUE(VLOOKUP($A3397,'Student reference sheet'!$A$2:$V$2329,9,FALSE)),'Ethnicity Reference'!$A$2:$B$22,2,FALSE),"Unknown"))))</f>
        <v/>
      </c>
      <c r="U3397" s="35"/>
    </row>
    <row r="3398" spans="1:21" ht="15.75">
      <c r="A3398" s="47"/>
      <c r="B3398" s="33"/>
      <c r="C3398" s="39" t="str">
        <f>IF($A3398 &lt;&gt; "",VLOOKUP($A3398,'Student reference sheet'!$A$2:$V$2329, 3,FALSE), "")</f>
        <v/>
      </c>
      <c r="D3398" s="39" t="str">
        <f>IF($A3398 &lt;&gt; "",VLOOKUP($A3398,'Student reference sheet'!$A$2:$V$2329, 2,FALSE), "")</f>
        <v/>
      </c>
      <c r="E3398" s="35"/>
      <c r="F3398" s="34"/>
      <c r="G3398" s="40" t="str">
        <f t="shared" ca="1" si="159"/>
        <v/>
      </c>
      <c r="H3398" s="40" t="str">
        <f t="shared" ca="1" si="160"/>
        <v/>
      </c>
      <c r="I3398" s="36" t="str">
        <f>IF($A3398 = "", "",
IF(COUNTIF(MINIMUM_DAY_DATES[], Attendance!J3398) &gt; 0, VLOOKUP(Attendance!$G3398,MINIMUM_DAY_PERIOD_SCHEDULE[], 2,TRUE),
IF(COUNTIF(RALLY_DATES[], Attendance!J3398) &gt; 0, VLOOKUP(Attendance!$G3398,RALLY_PERIOD_SCHEDULE[], 2,TRUE),
IF(WEEKDAY(Attendance!$J3398) = 2,
       IF(COUNTIF(FINALS_WEEK_MONDAY_DATE[],Attendance!$J3398) &gt; 0, VLOOKUP(Attendance!$G3398,FINALS_WEEK_MONDAY_PERIOD_SCHEDULE[],2,TRUE),
       VLOOKUP(Attendance!$G3398,REGULAR_WEEK_SCHEDULE[],6,TRUE)),
IF(WEEKDAY($J3398) = 3,
       IF(COUNTIF(FINALS_WEEK_TUESDAY_DATE[],Attendance!$J3398) &gt; 0, VLOOKUP(Attendance!$G3398,FINALS_WEEK_TUESDAY_PERIOD_SCHEDULE[],2,TRUE),
       VLOOKUP(Attendance!$G3398,REGULAR_WEEK_SCHEDULE[[Tuesday]:[Period]],5,TRUE)),
IF(WEEKDAY(Attendance!$J3398) = 4,
        IF(COUNTIF(BLOCK_WEDNESDAY_DATES[],Attendance!$J3398) &gt; 0, VLOOKUP(Attendance!$G3398,BLOCK_WEDNESDAY_PERIOD_SCHEDULE[],2,TRUE),
        IF(COUNTIF(FINALS_WEEK_WEDNESDAY_DATE[],Attendance!$J3398) &gt; 0, VLOOKUP(Attendance!$G3398,FINALS_WEEK_WEDNESDAY_PERIOD_SCHEDULE[],2,TRUE),
       VLOOKUP(Attendance!$G3398,REGULAR_WEEK_SCHEDULE[[Wednesday]:[Period]],4,TRUE))),
IF(WEEKDAY($J3398) = 5,
       IF(COUNTIF(BLOCK_THURSDAY_DATES[],Attendance!$J3398) &gt; 0, VLOOKUP(Attendance!$G3398,BLOCK_THURSDAY_PERIOD_SCHEDULE[],2,TRUE),
       IF(COUNTIF(FINALS_WEEK_THURSDAY_DATE[],Attendance!$J3398) &gt; 0, VLOOKUP(Attendance!$G3398,FINALS_WEEK_THURSDAY_PERIOD_SCHEDULE[],2,TRUE),
       VLOOKUP(Attendance!$G3398,REGULAR_WEEK_SCHEDULE[[Thursday]:[Period]],3,TRUE))),
IF(WEEKDAY(Attendance!$J3398) = 6,
       IF(COUNTIF(FINALS_WEEK_FRIDAY_DATE[],Attendance!$J3398) &gt; 0, VLOOKUP(Attendance!$G3398,FINALS_WEEK_FRIDAY_PERIOD_SCHEDULE[],2,TRUE),
       VLOOKUP(Attendance!$G3398,REGULAR_WEEK_SCHEDULE[[Friday]:[Period]],2,TRUE))))))))))</f>
        <v/>
      </c>
      <c r="J3398" s="41" t="str">
        <f t="shared" ca="1" si="161"/>
        <v/>
      </c>
      <c r="K3398" s="41" t="str">
        <f>IF($A3398 &lt;&gt; "",VLOOKUP($A3398,'Student reference sheet'!$A$2:$V$2329, 7,FALSE), "")</f>
        <v/>
      </c>
      <c r="L3398" s="30" t="str">
        <f>IF($A3398 ="", "", VLOOKUP($A3398, 'Student reference sheet'!$A$2:$Z$2603,23,FALSE))</f>
        <v/>
      </c>
      <c r="M3398" s="30" t="str">
        <f>IF($A3398 ="", "", VLOOKUP($A3398, 'Student reference sheet'!$A$2:$Z$2603,24,FALSE))</f>
        <v/>
      </c>
      <c r="N3398" s="30" t="str">
        <f>IF($A3398 ="", "", VLOOKUP($A3398, 'Student reference sheet'!$A$2:$Z$2603,26,FALSE))</f>
        <v/>
      </c>
      <c r="O3398" s="30" t="str">
        <f>IF($A3398 ="", "", VLOOKUP($A3398, 'Student reference sheet'!$A$2:$Z$2603,25,FALSE))</f>
        <v/>
      </c>
      <c r="P3398" s="39" t="str">
        <f>IF($A3398 = "", "", IF(OR(VLOOKUP($A3398,'Student reference sheet'!$A$2:$V$2400,8,FALSE) = "R",  VLOOKUP($A3398,'Student reference sheet'!$A$2:$V$2400,8,FALSE) = "L"), "X", ""))</f>
        <v/>
      </c>
      <c r="Q3398" s="39" t="str">
        <f>IF($A3398 ="", "", VLOOKUP($A3398, 'Student reference sheet'!$A$2:$V$2603,22,FALSE))</f>
        <v/>
      </c>
      <c r="R3398" s="39" t="str">
        <f>IF($A3398 &lt;&gt; "",VLOOKUP($A3398,'Student reference sheet'!$A$2:$V$2329, 5,FALSE), "")</f>
        <v/>
      </c>
      <c r="S3398" s="39" t="str">
        <f>IF($A3398 &lt;&gt; "",VLOOKUP($A3398,'Student reference sheet'!$A$2:$V$2329, 6,FALSE), "")</f>
        <v/>
      </c>
      <c r="T3398" s="30" t="str">
        <f>IF($A3398 = "","",
IF(VLOOKUP($A3398,'Student reference sheet'!$A$2:$V$2329, 10,FALSE) = "Y", "Hispanic",
IF(VLOOKUP($A3398,'Student reference sheet'!$A$2:$V$2329,11,FALSE) &lt;&gt; "",
IF(VLOOKUP($A3398,'Student reference sheet'!$A$2:$V$2329,11,FALSE) = "UNK", "Unknown", VLOOKUP(VALUE(VLOOKUP($A3398,'Student reference sheet'!$A$2:$V$2329,11,FALSE)),'Ethnicity Reference'!$A$2:$B$22,2,FALSE)),
IF(VLOOKUP($A3398,'Student reference sheet'!$A$2:$V$2329,9,FALSE) &lt;&gt; "", VLOOKUP(VALUE(VLOOKUP($A3398,'Student reference sheet'!$A$2:$V$2329,9,FALSE)),'Ethnicity Reference'!$A$2:$B$22,2,FALSE),"Unknown"))))</f>
        <v/>
      </c>
      <c r="U3398" s="35"/>
    </row>
    <row r="3399" spans="1:21" ht="15.75">
      <c r="A3399" s="47"/>
      <c r="B3399" s="33"/>
      <c r="C3399" s="39" t="str">
        <f>IF($A3399 &lt;&gt; "",VLOOKUP($A3399,'Student reference sheet'!$A$2:$V$2329, 3,FALSE), "")</f>
        <v/>
      </c>
      <c r="D3399" s="39" t="str">
        <f>IF($A3399 &lt;&gt; "",VLOOKUP($A3399,'Student reference sheet'!$A$2:$V$2329, 2,FALSE), "")</f>
        <v/>
      </c>
      <c r="E3399" s="35"/>
      <c r="F3399" s="34"/>
      <c r="G3399" s="40" t="str">
        <f t="shared" ca="1" si="159"/>
        <v/>
      </c>
      <c r="H3399" s="40" t="str">
        <f t="shared" ca="1" si="160"/>
        <v/>
      </c>
      <c r="I3399" s="36" t="str">
        <f>IF($A3399 = "", "",
IF(COUNTIF(MINIMUM_DAY_DATES[], Attendance!J3399) &gt; 0, VLOOKUP(Attendance!$G3399,MINIMUM_DAY_PERIOD_SCHEDULE[], 2,TRUE),
IF(COUNTIF(RALLY_DATES[], Attendance!J3399) &gt; 0, VLOOKUP(Attendance!$G3399,RALLY_PERIOD_SCHEDULE[], 2,TRUE),
IF(WEEKDAY(Attendance!$J3399) = 2,
       IF(COUNTIF(FINALS_WEEK_MONDAY_DATE[],Attendance!$J3399) &gt; 0, VLOOKUP(Attendance!$G3399,FINALS_WEEK_MONDAY_PERIOD_SCHEDULE[],2,TRUE),
       VLOOKUP(Attendance!$G3399,REGULAR_WEEK_SCHEDULE[],6,TRUE)),
IF(WEEKDAY($J3399) = 3,
       IF(COUNTIF(FINALS_WEEK_TUESDAY_DATE[],Attendance!$J3399) &gt; 0, VLOOKUP(Attendance!$G3399,FINALS_WEEK_TUESDAY_PERIOD_SCHEDULE[],2,TRUE),
       VLOOKUP(Attendance!$G3399,REGULAR_WEEK_SCHEDULE[[Tuesday]:[Period]],5,TRUE)),
IF(WEEKDAY(Attendance!$J3399) = 4,
        IF(COUNTIF(BLOCK_WEDNESDAY_DATES[],Attendance!$J3399) &gt; 0, VLOOKUP(Attendance!$G3399,BLOCK_WEDNESDAY_PERIOD_SCHEDULE[],2,TRUE),
        IF(COUNTIF(FINALS_WEEK_WEDNESDAY_DATE[],Attendance!$J3399) &gt; 0, VLOOKUP(Attendance!$G3399,FINALS_WEEK_WEDNESDAY_PERIOD_SCHEDULE[],2,TRUE),
       VLOOKUP(Attendance!$G3399,REGULAR_WEEK_SCHEDULE[[Wednesday]:[Period]],4,TRUE))),
IF(WEEKDAY($J3399) = 5,
       IF(COUNTIF(BLOCK_THURSDAY_DATES[],Attendance!$J3399) &gt; 0, VLOOKUP(Attendance!$G3399,BLOCK_THURSDAY_PERIOD_SCHEDULE[],2,TRUE),
       IF(COUNTIF(FINALS_WEEK_THURSDAY_DATE[],Attendance!$J3399) &gt; 0, VLOOKUP(Attendance!$G3399,FINALS_WEEK_THURSDAY_PERIOD_SCHEDULE[],2,TRUE),
       VLOOKUP(Attendance!$G3399,REGULAR_WEEK_SCHEDULE[[Thursday]:[Period]],3,TRUE))),
IF(WEEKDAY(Attendance!$J3399) = 6,
       IF(COUNTIF(FINALS_WEEK_FRIDAY_DATE[],Attendance!$J3399) &gt; 0, VLOOKUP(Attendance!$G3399,FINALS_WEEK_FRIDAY_PERIOD_SCHEDULE[],2,TRUE),
       VLOOKUP(Attendance!$G3399,REGULAR_WEEK_SCHEDULE[[Friday]:[Period]],2,TRUE))))))))))</f>
        <v/>
      </c>
      <c r="J3399" s="41" t="str">
        <f t="shared" ca="1" si="161"/>
        <v/>
      </c>
      <c r="K3399" s="41" t="str">
        <f>IF($A3399 &lt;&gt; "",VLOOKUP($A3399,'Student reference sheet'!$A$2:$V$2329, 7,FALSE), "")</f>
        <v/>
      </c>
      <c r="L3399" s="30" t="str">
        <f>IF($A3399 ="", "", VLOOKUP($A3399, 'Student reference sheet'!$A$2:$Z$2603,23,FALSE))</f>
        <v/>
      </c>
      <c r="M3399" s="30" t="str">
        <f>IF($A3399 ="", "", VLOOKUP($A3399, 'Student reference sheet'!$A$2:$Z$2603,24,FALSE))</f>
        <v/>
      </c>
      <c r="N3399" s="30" t="str">
        <f>IF($A3399 ="", "", VLOOKUP($A3399, 'Student reference sheet'!$A$2:$Z$2603,26,FALSE))</f>
        <v/>
      </c>
      <c r="O3399" s="30" t="str">
        <f>IF($A3399 ="", "", VLOOKUP($A3399, 'Student reference sheet'!$A$2:$Z$2603,25,FALSE))</f>
        <v/>
      </c>
      <c r="P3399" s="39" t="str">
        <f>IF($A3399 = "", "", IF(OR(VLOOKUP($A3399,'Student reference sheet'!$A$2:$V$2400,8,FALSE) = "R",  VLOOKUP($A3399,'Student reference sheet'!$A$2:$V$2400,8,FALSE) = "L"), "X", ""))</f>
        <v/>
      </c>
      <c r="Q3399" s="39" t="str">
        <f>IF($A3399 ="", "", VLOOKUP($A3399, 'Student reference sheet'!$A$2:$V$2603,22,FALSE))</f>
        <v/>
      </c>
      <c r="R3399" s="39" t="str">
        <f>IF($A3399 &lt;&gt; "",VLOOKUP($A3399,'Student reference sheet'!$A$2:$V$2329, 5,FALSE), "")</f>
        <v/>
      </c>
      <c r="S3399" s="39" t="str">
        <f>IF($A3399 &lt;&gt; "",VLOOKUP($A3399,'Student reference sheet'!$A$2:$V$2329, 6,FALSE), "")</f>
        <v/>
      </c>
      <c r="T3399" s="30" t="str">
        <f>IF($A3399 = "","",
IF(VLOOKUP($A3399,'Student reference sheet'!$A$2:$V$2329, 10,FALSE) = "Y", "Hispanic",
IF(VLOOKUP($A3399,'Student reference sheet'!$A$2:$V$2329,11,FALSE) &lt;&gt; "",
IF(VLOOKUP($A3399,'Student reference sheet'!$A$2:$V$2329,11,FALSE) = "UNK", "Unknown", VLOOKUP(VALUE(VLOOKUP($A3399,'Student reference sheet'!$A$2:$V$2329,11,FALSE)),'Ethnicity Reference'!$A$2:$B$22,2,FALSE)),
IF(VLOOKUP($A3399,'Student reference sheet'!$A$2:$V$2329,9,FALSE) &lt;&gt; "", VLOOKUP(VALUE(VLOOKUP($A3399,'Student reference sheet'!$A$2:$V$2329,9,FALSE)),'Ethnicity Reference'!$A$2:$B$22,2,FALSE),"Unknown"))))</f>
        <v/>
      </c>
      <c r="U3399" s="35"/>
    </row>
    <row r="3400" spans="1:21" ht="15.75">
      <c r="A3400" s="47"/>
      <c r="B3400" s="33"/>
      <c r="C3400" s="39" t="str">
        <f>IF($A3400 &lt;&gt; "",VLOOKUP($A3400,'Student reference sheet'!$A$2:$V$2329, 3,FALSE), "")</f>
        <v/>
      </c>
      <c r="D3400" s="39" t="str">
        <f>IF($A3400 &lt;&gt; "",VLOOKUP($A3400,'Student reference sheet'!$A$2:$V$2329, 2,FALSE), "")</f>
        <v/>
      </c>
      <c r="E3400" s="35"/>
      <c r="F3400" s="34"/>
      <c r="G3400" s="40" t="str">
        <f t="shared" ca="1" si="159"/>
        <v/>
      </c>
      <c r="H3400" s="40" t="str">
        <f t="shared" ca="1" si="160"/>
        <v/>
      </c>
      <c r="I3400" s="36" t="str">
        <f>IF($A3400 = "", "",
IF(COUNTIF(MINIMUM_DAY_DATES[], Attendance!J3400) &gt; 0, VLOOKUP(Attendance!$G3400,MINIMUM_DAY_PERIOD_SCHEDULE[], 2,TRUE),
IF(COUNTIF(RALLY_DATES[], Attendance!J3400) &gt; 0, VLOOKUP(Attendance!$G3400,RALLY_PERIOD_SCHEDULE[], 2,TRUE),
IF(WEEKDAY(Attendance!$J3400) = 2,
       IF(COUNTIF(FINALS_WEEK_MONDAY_DATE[],Attendance!$J3400) &gt; 0, VLOOKUP(Attendance!$G3400,FINALS_WEEK_MONDAY_PERIOD_SCHEDULE[],2,TRUE),
       VLOOKUP(Attendance!$G3400,REGULAR_WEEK_SCHEDULE[],6,TRUE)),
IF(WEEKDAY($J3400) = 3,
       IF(COUNTIF(FINALS_WEEK_TUESDAY_DATE[],Attendance!$J3400) &gt; 0, VLOOKUP(Attendance!$G3400,FINALS_WEEK_TUESDAY_PERIOD_SCHEDULE[],2,TRUE),
       VLOOKUP(Attendance!$G3400,REGULAR_WEEK_SCHEDULE[[Tuesday]:[Period]],5,TRUE)),
IF(WEEKDAY(Attendance!$J3400) = 4,
        IF(COUNTIF(BLOCK_WEDNESDAY_DATES[],Attendance!$J3400) &gt; 0, VLOOKUP(Attendance!$G3400,BLOCK_WEDNESDAY_PERIOD_SCHEDULE[],2,TRUE),
        IF(COUNTIF(FINALS_WEEK_WEDNESDAY_DATE[],Attendance!$J3400) &gt; 0, VLOOKUP(Attendance!$G3400,FINALS_WEEK_WEDNESDAY_PERIOD_SCHEDULE[],2,TRUE),
       VLOOKUP(Attendance!$G3400,REGULAR_WEEK_SCHEDULE[[Wednesday]:[Period]],4,TRUE))),
IF(WEEKDAY($J3400) = 5,
       IF(COUNTIF(BLOCK_THURSDAY_DATES[],Attendance!$J3400) &gt; 0, VLOOKUP(Attendance!$G3400,BLOCK_THURSDAY_PERIOD_SCHEDULE[],2,TRUE),
       IF(COUNTIF(FINALS_WEEK_THURSDAY_DATE[],Attendance!$J3400) &gt; 0, VLOOKUP(Attendance!$G3400,FINALS_WEEK_THURSDAY_PERIOD_SCHEDULE[],2,TRUE),
       VLOOKUP(Attendance!$G3400,REGULAR_WEEK_SCHEDULE[[Thursday]:[Period]],3,TRUE))),
IF(WEEKDAY(Attendance!$J3400) = 6,
       IF(COUNTIF(FINALS_WEEK_FRIDAY_DATE[],Attendance!$J3400) &gt; 0, VLOOKUP(Attendance!$G3400,FINALS_WEEK_FRIDAY_PERIOD_SCHEDULE[],2,TRUE),
       VLOOKUP(Attendance!$G3400,REGULAR_WEEK_SCHEDULE[[Friday]:[Period]],2,TRUE))))))))))</f>
        <v/>
      </c>
      <c r="J3400" s="41" t="str">
        <f t="shared" ca="1" si="161"/>
        <v/>
      </c>
      <c r="K3400" s="41" t="str">
        <f>IF($A3400 &lt;&gt; "",VLOOKUP($A3400,'Student reference sheet'!$A$2:$V$2329, 7,FALSE), "")</f>
        <v/>
      </c>
      <c r="L3400" s="30" t="str">
        <f>IF($A3400 ="", "", VLOOKUP($A3400, 'Student reference sheet'!$A$2:$Z$2603,23,FALSE))</f>
        <v/>
      </c>
      <c r="M3400" s="30" t="str">
        <f>IF($A3400 ="", "", VLOOKUP($A3400, 'Student reference sheet'!$A$2:$Z$2603,24,FALSE))</f>
        <v/>
      </c>
      <c r="N3400" s="30" t="str">
        <f>IF($A3400 ="", "", VLOOKUP($A3400, 'Student reference sheet'!$A$2:$Z$2603,26,FALSE))</f>
        <v/>
      </c>
      <c r="O3400" s="30" t="str">
        <f>IF($A3400 ="", "", VLOOKUP($A3400, 'Student reference sheet'!$A$2:$Z$2603,25,FALSE))</f>
        <v/>
      </c>
      <c r="P3400" s="39" t="str">
        <f>IF($A3400 = "", "", IF(OR(VLOOKUP($A3400,'Student reference sheet'!$A$2:$V$2400,8,FALSE) = "R",  VLOOKUP($A3400,'Student reference sheet'!$A$2:$V$2400,8,FALSE) = "L"), "X", ""))</f>
        <v/>
      </c>
      <c r="Q3400" s="39" t="str">
        <f>IF($A3400 ="", "", VLOOKUP($A3400, 'Student reference sheet'!$A$2:$V$2603,22,FALSE))</f>
        <v/>
      </c>
      <c r="R3400" s="39" t="str">
        <f>IF($A3400 &lt;&gt; "",VLOOKUP($A3400,'Student reference sheet'!$A$2:$V$2329, 5,FALSE), "")</f>
        <v/>
      </c>
      <c r="S3400" s="39" t="str">
        <f>IF($A3400 &lt;&gt; "",VLOOKUP($A3400,'Student reference sheet'!$A$2:$V$2329, 6,FALSE), "")</f>
        <v/>
      </c>
      <c r="T3400" s="30" t="str">
        <f>IF($A3400 = "","",
IF(VLOOKUP($A3400,'Student reference sheet'!$A$2:$V$2329, 10,FALSE) = "Y", "Hispanic",
IF(VLOOKUP($A3400,'Student reference sheet'!$A$2:$V$2329,11,FALSE) &lt;&gt; "",
IF(VLOOKUP($A3400,'Student reference sheet'!$A$2:$V$2329,11,FALSE) = "UNK", "Unknown", VLOOKUP(VALUE(VLOOKUP($A3400,'Student reference sheet'!$A$2:$V$2329,11,FALSE)),'Ethnicity Reference'!$A$2:$B$22,2,FALSE)),
IF(VLOOKUP($A3400,'Student reference sheet'!$A$2:$V$2329,9,FALSE) &lt;&gt; "", VLOOKUP(VALUE(VLOOKUP($A3400,'Student reference sheet'!$A$2:$V$2329,9,FALSE)),'Ethnicity Reference'!$A$2:$B$22,2,FALSE),"Unknown"))))</f>
        <v/>
      </c>
      <c r="U3400" s="35"/>
    </row>
    <row r="3401" spans="1:21" ht="15.75">
      <c r="A3401" s="47"/>
      <c r="B3401" s="33"/>
      <c r="C3401" s="39" t="str">
        <f>IF($A3401 &lt;&gt; "",VLOOKUP($A3401,'Student reference sheet'!$A$2:$V$2329, 3,FALSE), "")</f>
        <v/>
      </c>
      <c r="D3401" s="39" t="str">
        <f>IF($A3401 &lt;&gt; "",VLOOKUP($A3401,'Student reference sheet'!$A$2:$V$2329, 2,FALSE), "")</f>
        <v/>
      </c>
      <c r="E3401" s="35"/>
      <c r="F3401" s="34"/>
      <c r="G3401" s="40" t="str">
        <f t="shared" ca="1" si="159"/>
        <v/>
      </c>
      <c r="H3401" s="40" t="str">
        <f t="shared" ca="1" si="160"/>
        <v/>
      </c>
      <c r="I3401" s="36" t="str">
        <f>IF($A3401 = "", "",
IF(COUNTIF(MINIMUM_DAY_DATES[], Attendance!J3401) &gt; 0, VLOOKUP(Attendance!$G3401,MINIMUM_DAY_PERIOD_SCHEDULE[], 2,TRUE),
IF(COUNTIF(RALLY_DATES[], Attendance!J3401) &gt; 0, VLOOKUP(Attendance!$G3401,RALLY_PERIOD_SCHEDULE[], 2,TRUE),
IF(WEEKDAY(Attendance!$J3401) = 2,
       IF(COUNTIF(FINALS_WEEK_MONDAY_DATE[],Attendance!$J3401) &gt; 0, VLOOKUP(Attendance!$G3401,FINALS_WEEK_MONDAY_PERIOD_SCHEDULE[],2,TRUE),
       VLOOKUP(Attendance!$G3401,REGULAR_WEEK_SCHEDULE[],6,TRUE)),
IF(WEEKDAY($J3401) = 3,
       IF(COUNTIF(FINALS_WEEK_TUESDAY_DATE[],Attendance!$J3401) &gt; 0, VLOOKUP(Attendance!$G3401,FINALS_WEEK_TUESDAY_PERIOD_SCHEDULE[],2,TRUE),
       VLOOKUP(Attendance!$G3401,REGULAR_WEEK_SCHEDULE[[Tuesday]:[Period]],5,TRUE)),
IF(WEEKDAY(Attendance!$J3401) = 4,
        IF(COUNTIF(BLOCK_WEDNESDAY_DATES[],Attendance!$J3401) &gt; 0, VLOOKUP(Attendance!$G3401,BLOCK_WEDNESDAY_PERIOD_SCHEDULE[],2,TRUE),
        IF(COUNTIF(FINALS_WEEK_WEDNESDAY_DATE[],Attendance!$J3401) &gt; 0, VLOOKUP(Attendance!$G3401,FINALS_WEEK_WEDNESDAY_PERIOD_SCHEDULE[],2,TRUE),
       VLOOKUP(Attendance!$G3401,REGULAR_WEEK_SCHEDULE[[Wednesday]:[Period]],4,TRUE))),
IF(WEEKDAY($J3401) = 5,
       IF(COUNTIF(BLOCK_THURSDAY_DATES[],Attendance!$J3401) &gt; 0, VLOOKUP(Attendance!$G3401,BLOCK_THURSDAY_PERIOD_SCHEDULE[],2,TRUE),
       IF(COUNTIF(FINALS_WEEK_THURSDAY_DATE[],Attendance!$J3401) &gt; 0, VLOOKUP(Attendance!$G3401,FINALS_WEEK_THURSDAY_PERIOD_SCHEDULE[],2,TRUE),
       VLOOKUP(Attendance!$G3401,REGULAR_WEEK_SCHEDULE[[Thursday]:[Period]],3,TRUE))),
IF(WEEKDAY(Attendance!$J3401) = 6,
       IF(COUNTIF(FINALS_WEEK_FRIDAY_DATE[],Attendance!$J3401) &gt; 0, VLOOKUP(Attendance!$G3401,FINALS_WEEK_FRIDAY_PERIOD_SCHEDULE[],2,TRUE),
       VLOOKUP(Attendance!$G3401,REGULAR_WEEK_SCHEDULE[[Friday]:[Period]],2,TRUE))))))))))</f>
        <v/>
      </c>
      <c r="J3401" s="41" t="str">
        <f t="shared" ca="1" si="161"/>
        <v/>
      </c>
      <c r="K3401" s="41" t="str">
        <f>IF($A3401 &lt;&gt; "",VLOOKUP($A3401,'Student reference sheet'!$A$2:$V$2329, 7,FALSE), "")</f>
        <v/>
      </c>
      <c r="L3401" s="30" t="str">
        <f>IF($A3401 ="", "", VLOOKUP($A3401, 'Student reference sheet'!$A$2:$Z$2603,23,FALSE))</f>
        <v/>
      </c>
      <c r="M3401" s="30" t="str">
        <f>IF($A3401 ="", "", VLOOKUP($A3401, 'Student reference sheet'!$A$2:$Z$2603,24,FALSE))</f>
        <v/>
      </c>
      <c r="N3401" s="30" t="str">
        <f>IF($A3401 ="", "", VLOOKUP($A3401, 'Student reference sheet'!$A$2:$Z$2603,26,FALSE))</f>
        <v/>
      </c>
      <c r="O3401" s="30" t="str">
        <f>IF($A3401 ="", "", VLOOKUP($A3401, 'Student reference sheet'!$A$2:$Z$2603,25,FALSE))</f>
        <v/>
      </c>
      <c r="P3401" s="39" t="str">
        <f>IF($A3401 = "", "", IF(OR(VLOOKUP($A3401,'Student reference sheet'!$A$2:$V$2400,8,FALSE) = "R",  VLOOKUP($A3401,'Student reference sheet'!$A$2:$V$2400,8,FALSE) = "L"), "X", ""))</f>
        <v/>
      </c>
      <c r="Q3401" s="39" t="str">
        <f>IF($A3401 ="", "", VLOOKUP($A3401, 'Student reference sheet'!$A$2:$V$2603,22,FALSE))</f>
        <v/>
      </c>
      <c r="R3401" s="39" t="str">
        <f>IF($A3401 &lt;&gt; "",VLOOKUP($A3401,'Student reference sheet'!$A$2:$V$2329, 5,FALSE), "")</f>
        <v/>
      </c>
      <c r="S3401" s="39" t="str">
        <f>IF($A3401 &lt;&gt; "",VLOOKUP($A3401,'Student reference sheet'!$A$2:$V$2329, 6,FALSE), "")</f>
        <v/>
      </c>
      <c r="T3401" s="30" t="str">
        <f>IF($A3401 = "","",
IF(VLOOKUP($A3401,'Student reference sheet'!$A$2:$V$2329, 10,FALSE) = "Y", "Hispanic",
IF(VLOOKUP($A3401,'Student reference sheet'!$A$2:$V$2329,11,FALSE) &lt;&gt; "",
IF(VLOOKUP($A3401,'Student reference sheet'!$A$2:$V$2329,11,FALSE) = "UNK", "Unknown", VLOOKUP(VALUE(VLOOKUP($A3401,'Student reference sheet'!$A$2:$V$2329,11,FALSE)),'Ethnicity Reference'!$A$2:$B$22,2,FALSE)),
IF(VLOOKUP($A3401,'Student reference sheet'!$A$2:$V$2329,9,FALSE) &lt;&gt; "", VLOOKUP(VALUE(VLOOKUP($A3401,'Student reference sheet'!$A$2:$V$2329,9,FALSE)),'Ethnicity Reference'!$A$2:$B$22,2,FALSE),"Unknown"))))</f>
        <v/>
      </c>
      <c r="U3401" s="35"/>
    </row>
    <row r="3402" spans="1:21" ht="15.75">
      <c r="A3402" s="47"/>
      <c r="B3402" s="33"/>
      <c r="C3402" s="39" t="str">
        <f>IF($A3402 &lt;&gt; "",VLOOKUP($A3402,'Student reference sheet'!$A$2:$V$2329, 3,FALSE), "")</f>
        <v/>
      </c>
      <c r="D3402" s="39" t="str">
        <f>IF($A3402 &lt;&gt; "",VLOOKUP($A3402,'Student reference sheet'!$A$2:$V$2329, 2,FALSE), "")</f>
        <v/>
      </c>
      <c r="E3402" s="35"/>
      <c r="F3402" s="34"/>
      <c r="G3402" s="40" t="str">
        <f t="shared" ref="G3402:G3465" ca="1" si="162">IF(A3402 &lt;&gt;"", IF(G3402 = "",NOW() - TODAY(), G3402), "")</f>
        <v/>
      </c>
      <c r="H3402" s="40" t="str">
        <f t="shared" ref="H3402:H3465" ca="1" si="163">IF(B3402 &lt;&gt;"", IF(H3402 = "",NOW() - TODAY(), H3402), "")</f>
        <v/>
      </c>
      <c r="I3402" s="36" t="str">
        <f>IF($A3402 = "", "",
IF(COUNTIF(MINIMUM_DAY_DATES[], Attendance!J3402) &gt; 0, VLOOKUP(Attendance!$G3402,MINIMUM_DAY_PERIOD_SCHEDULE[], 2,TRUE),
IF(COUNTIF(RALLY_DATES[], Attendance!J3402) &gt; 0, VLOOKUP(Attendance!$G3402,RALLY_PERIOD_SCHEDULE[], 2,TRUE),
IF(WEEKDAY(Attendance!$J3402) = 2,
       IF(COUNTIF(FINALS_WEEK_MONDAY_DATE[],Attendance!$J3402) &gt; 0, VLOOKUP(Attendance!$G3402,FINALS_WEEK_MONDAY_PERIOD_SCHEDULE[],2,TRUE),
       VLOOKUP(Attendance!$G3402,REGULAR_WEEK_SCHEDULE[],6,TRUE)),
IF(WEEKDAY($J3402) = 3,
       IF(COUNTIF(FINALS_WEEK_TUESDAY_DATE[],Attendance!$J3402) &gt; 0, VLOOKUP(Attendance!$G3402,FINALS_WEEK_TUESDAY_PERIOD_SCHEDULE[],2,TRUE),
       VLOOKUP(Attendance!$G3402,REGULAR_WEEK_SCHEDULE[[Tuesday]:[Period]],5,TRUE)),
IF(WEEKDAY(Attendance!$J3402) = 4,
        IF(COUNTIF(BLOCK_WEDNESDAY_DATES[],Attendance!$J3402) &gt; 0, VLOOKUP(Attendance!$G3402,BLOCK_WEDNESDAY_PERIOD_SCHEDULE[],2,TRUE),
        IF(COUNTIF(FINALS_WEEK_WEDNESDAY_DATE[],Attendance!$J3402) &gt; 0, VLOOKUP(Attendance!$G3402,FINALS_WEEK_WEDNESDAY_PERIOD_SCHEDULE[],2,TRUE),
       VLOOKUP(Attendance!$G3402,REGULAR_WEEK_SCHEDULE[[Wednesday]:[Period]],4,TRUE))),
IF(WEEKDAY($J3402) = 5,
       IF(COUNTIF(BLOCK_THURSDAY_DATES[],Attendance!$J3402) &gt; 0, VLOOKUP(Attendance!$G3402,BLOCK_THURSDAY_PERIOD_SCHEDULE[],2,TRUE),
       IF(COUNTIF(FINALS_WEEK_THURSDAY_DATE[],Attendance!$J3402) &gt; 0, VLOOKUP(Attendance!$G3402,FINALS_WEEK_THURSDAY_PERIOD_SCHEDULE[],2,TRUE),
       VLOOKUP(Attendance!$G3402,REGULAR_WEEK_SCHEDULE[[Thursday]:[Period]],3,TRUE))),
IF(WEEKDAY(Attendance!$J3402) = 6,
       IF(COUNTIF(FINALS_WEEK_FRIDAY_DATE[],Attendance!$J3402) &gt; 0, VLOOKUP(Attendance!$G3402,FINALS_WEEK_FRIDAY_PERIOD_SCHEDULE[],2,TRUE),
       VLOOKUP(Attendance!$G3402,REGULAR_WEEK_SCHEDULE[[Friday]:[Period]],2,TRUE))))))))))</f>
        <v/>
      </c>
      <c r="J3402" s="41" t="str">
        <f t="shared" ref="J3402:J3465" ca="1" si="164">IF(A3402 &lt;&gt;"", IF(J3402 = "",TODAY(), J3402), "")</f>
        <v/>
      </c>
      <c r="K3402" s="41" t="str">
        <f>IF($A3402 &lt;&gt; "",VLOOKUP($A3402,'Student reference sheet'!$A$2:$V$2329, 7,FALSE), "")</f>
        <v/>
      </c>
      <c r="L3402" s="30" t="str">
        <f>IF($A3402 ="", "", VLOOKUP($A3402, 'Student reference sheet'!$A$2:$Z$2603,23,FALSE))</f>
        <v/>
      </c>
      <c r="M3402" s="30" t="str">
        <f>IF($A3402 ="", "", VLOOKUP($A3402, 'Student reference sheet'!$A$2:$Z$2603,24,FALSE))</f>
        <v/>
      </c>
      <c r="N3402" s="30" t="str">
        <f>IF($A3402 ="", "", VLOOKUP($A3402, 'Student reference sheet'!$A$2:$Z$2603,26,FALSE))</f>
        <v/>
      </c>
      <c r="O3402" s="30" t="str">
        <f>IF($A3402 ="", "", VLOOKUP($A3402, 'Student reference sheet'!$A$2:$Z$2603,25,FALSE))</f>
        <v/>
      </c>
      <c r="P3402" s="39" t="str">
        <f>IF($A3402 = "", "", IF(OR(VLOOKUP($A3402,'Student reference sheet'!$A$2:$V$2400,8,FALSE) = "R",  VLOOKUP($A3402,'Student reference sheet'!$A$2:$V$2400,8,FALSE) = "L"), "X", ""))</f>
        <v/>
      </c>
      <c r="Q3402" s="39" t="str">
        <f>IF($A3402 ="", "", VLOOKUP($A3402, 'Student reference sheet'!$A$2:$V$2603,22,FALSE))</f>
        <v/>
      </c>
      <c r="R3402" s="39" t="str">
        <f>IF($A3402 &lt;&gt; "",VLOOKUP($A3402,'Student reference sheet'!$A$2:$V$2329, 5,FALSE), "")</f>
        <v/>
      </c>
      <c r="S3402" s="39" t="str">
        <f>IF($A3402 &lt;&gt; "",VLOOKUP($A3402,'Student reference sheet'!$A$2:$V$2329, 6,FALSE), "")</f>
        <v/>
      </c>
      <c r="T3402" s="30" t="str">
        <f>IF($A3402 = "","",
IF(VLOOKUP($A3402,'Student reference sheet'!$A$2:$V$2329, 10,FALSE) = "Y", "Hispanic",
IF(VLOOKUP($A3402,'Student reference sheet'!$A$2:$V$2329,11,FALSE) &lt;&gt; "",
IF(VLOOKUP($A3402,'Student reference sheet'!$A$2:$V$2329,11,FALSE) = "UNK", "Unknown", VLOOKUP(VALUE(VLOOKUP($A3402,'Student reference sheet'!$A$2:$V$2329,11,FALSE)),'Ethnicity Reference'!$A$2:$B$22,2,FALSE)),
IF(VLOOKUP($A3402,'Student reference sheet'!$A$2:$V$2329,9,FALSE) &lt;&gt; "", VLOOKUP(VALUE(VLOOKUP($A3402,'Student reference sheet'!$A$2:$V$2329,9,FALSE)),'Ethnicity Reference'!$A$2:$B$22,2,FALSE),"Unknown"))))</f>
        <v/>
      </c>
      <c r="U3402" s="35"/>
    </row>
    <row r="3403" spans="1:21" ht="15.75">
      <c r="A3403" s="47"/>
      <c r="B3403" s="33"/>
      <c r="C3403" s="39" t="str">
        <f>IF($A3403 &lt;&gt; "",VLOOKUP($A3403,'Student reference sheet'!$A$2:$V$2329, 3,FALSE), "")</f>
        <v/>
      </c>
      <c r="D3403" s="39" t="str">
        <f>IF($A3403 &lt;&gt; "",VLOOKUP($A3403,'Student reference sheet'!$A$2:$V$2329, 2,FALSE), "")</f>
        <v/>
      </c>
      <c r="E3403" s="35"/>
      <c r="F3403" s="34"/>
      <c r="G3403" s="40" t="str">
        <f t="shared" ca="1" si="162"/>
        <v/>
      </c>
      <c r="H3403" s="40" t="str">
        <f t="shared" ca="1" si="163"/>
        <v/>
      </c>
      <c r="I3403" s="36" t="str">
        <f>IF($A3403 = "", "",
IF(COUNTIF(MINIMUM_DAY_DATES[], Attendance!J3403) &gt; 0, VLOOKUP(Attendance!$G3403,MINIMUM_DAY_PERIOD_SCHEDULE[], 2,TRUE),
IF(COUNTIF(RALLY_DATES[], Attendance!J3403) &gt; 0, VLOOKUP(Attendance!$G3403,RALLY_PERIOD_SCHEDULE[], 2,TRUE),
IF(WEEKDAY(Attendance!$J3403) = 2,
       IF(COUNTIF(FINALS_WEEK_MONDAY_DATE[],Attendance!$J3403) &gt; 0, VLOOKUP(Attendance!$G3403,FINALS_WEEK_MONDAY_PERIOD_SCHEDULE[],2,TRUE),
       VLOOKUP(Attendance!$G3403,REGULAR_WEEK_SCHEDULE[],6,TRUE)),
IF(WEEKDAY($J3403) = 3,
       IF(COUNTIF(FINALS_WEEK_TUESDAY_DATE[],Attendance!$J3403) &gt; 0, VLOOKUP(Attendance!$G3403,FINALS_WEEK_TUESDAY_PERIOD_SCHEDULE[],2,TRUE),
       VLOOKUP(Attendance!$G3403,REGULAR_WEEK_SCHEDULE[[Tuesday]:[Period]],5,TRUE)),
IF(WEEKDAY(Attendance!$J3403) = 4,
        IF(COUNTIF(BLOCK_WEDNESDAY_DATES[],Attendance!$J3403) &gt; 0, VLOOKUP(Attendance!$G3403,BLOCK_WEDNESDAY_PERIOD_SCHEDULE[],2,TRUE),
        IF(COUNTIF(FINALS_WEEK_WEDNESDAY_DATE[],Attendance!$J3403) &gt; 0, VLOOKUP(Attendance!$G3403,FINALS_WEEK_WEDNESDAY_PERIOD_SCHEDULE[],2,TRUE),
       VLOOKUP(Attendance!$G3403,REGULAR_WEEK_SCHEDULE[[Wednesday]:[Period]],4,TRUE))),
IF(WEEKDAY($J3403) = 5,
       IF(COUNTIF(BLOCK_THURSDAY_DATES[],Attendance!$J3403) &gt; 0, VLOOKUP(Attendance!$G3403,BLOCK_THURSDAY_PERIOD_SCHEDULE[],2,TRUE),
       IF(COUNTIF(FINALS_WEEK_THURSDAY_DATE[],Attendance!$J3403) &gt; 0, VLOOKUP(Attendance!$G3403,FINALS_WEEK_THURSDAY_PERIOD_SCHEDULE[],2,TRUE),
       VLOOKUP(Attendance!$G3403,REGULAR_WEEK_SCHEDULE[[Thursday]:[Period]],3,TRUE))),
IF(WEEKDAY(Attendance!$J3403) = 6,
       IF(COUNTIF(FINALS_WEEK_FRIDAY_DATE[],Attendance!$J3403) &gt; 0, VLOOKUP(Attendance!$G3403,FINALS_WEEK_FRIDAY_PERIOD_SCHEDULE[],2,TRUE),
       VLOOKUP(Attendance!$G3403,REGULAR_WEEK_SCHEDULE[[Friday]:[Period]],2,TRUE))))))))))</f>
        <v/>
      </c>
      <c r="J3403" s="41" t="str">
        <f t="shared" ca="1" si="164"/>
        <v/>
      </c>
      <c r="K3403" s="41" t="str">
        <f>IF($A3403 &lt;&gt; "",VLOOKUP($A3403,'Student reference sheet'!$A$2:$V$2329, 7,FALSE), "")</f>
        <v/>
      </c>
      <c r="L3403" s="30" t="str">
        <f>IF($A3403 ="", "", VLOOKUP($A3403, 'Student reference sheet'!$A$2:$Z$2603,23,FALSE))</f>
        <v/>
      </c>
      <c r="M3403" s="30" t="str">
        <f>IF($A3403 ="", "", VLOOKUP($A3403, 'Student reference sheet'!$A$2:$Z$2603,24,FALSE))</f>
        <v/>
      </c>
      <c r="N3403" s="30" t="str">
        <f>IF($A3403 ="", "", VLOOKUP($A3403, 'Student reference sheet'!$A$2:$Z$2603,26,FALSE))</f>
        <v/>
      </c>
      <c r="O3403" s="30" t="str">
        <f>IF($A3403 ="", "", VLOOKUP($A3403, 'Student reference sheet'!$A$2:$Z$2603,25,FALSE))</f>
        <v/>
      </c>
      <c r="P3403" s="39" t="str">
        <f>IF($A3403 = "", "", IF(OR(VLOOKUP($A3403,'Student reference sheet'!$A$2:$V$2400,8,FALSE) = "R",  VLOOKUP($A3403,'Student reference sheet'!$A$2:$V$2400,8,FALSE) = "L"), "X", ""))</f>
        <v/>
      </c>
      <c r="Q3403" s="39" t="str">
        <f>IF($A3403 ="", "", VLOOKUP($A3403, 'Student reference sheet'!$A$2:$V$2603,22,FALSE))</f>
        <v/>
      </c>
      <c r="R3403" s="39" t="str">
        <f>IF($A3403 &lt;&gt; "",VLOOKUP($A3403,'Student reference sheet'!$A$2:$V$2329, 5,FALSE), "")</f>
        <v/>
      </c>
      <c r="S3403" s="39" t="str">
        <f>IF($A3403 &lt;&gt; "",VLOOKUP($A3403,'Student reference sheet'!$A$2:$V$2329, 6,FALSE), "")</f>
        <v/>
      </c>
      <c r="T3403" s="30" t="str">
        <f>IF($A3403 = "","",
IF(VLOOKUP($A3403,'Student reference sheet'!$A$2:$V$2329, 10,FALSE) = "Y", "Hispanic",
IF(VLOOKUP($A3403,'Student reference sheet'!$A$2:$V$2329,11,FALSE) &lt;&gt; "",
IF(VLOOKUP($A3403,'Student reference sheet'!$A$2:$V$2329,11,FALSE) = "UNK", "Unknown", VLOOKUP(VALUE(VLOOKUP($A3403,'Student reference sheet'!$A$2:$V$2329,11,FALSE)),'Ethnicity Reference'!$A$2:$B$22,2,FALSE)),
IF(VLOOKUP($A3403,'Student reference sheet'!$A$2:$V$2329,9,FALSE) &lt;&gt; "", VLOOKUP(VALUE(VLOOKUP($A3403,'Student reference sheet'!$A$2:$V$2329,9,FALSE)),'Ethnicity Reference'!$A$2:$B$22,2,FALSE),"Unknown"))))</f>
        <v/>
      </c>
      <c r="U3403" s="35"/>
    </row>
    <row r="3404" spans="1:21" ht="15.75">
      <c r="A3404" s="47"/>
      <c r="B3404" s="33"/>
      <c r="C3404" s="39" t="str">
        <f>IF($A3404 &lt;&gt; "",VLOOKUP($A3404,'Student reference sheet'!$A$2:$V$2329, 3,FALSE), "")</f>
        <v/>
      </c>
      <c r="D3404" s="39" t="str">
        <f>IF($A3404 &lt;&gt; "",VLOOKUP($A3404,'Student reference sheet'!$A$2:$V$2329, 2,FALSE), "")</f>
        <v/>
      </c>
      <c r="E3404" s="35"/>
      <c r="F3404" s="34"/>
      <c r="G3404" s="40" t="str">
        <f t="shared" ca="1" si="162"/>
        <v/>
      </c>
      <c r="H3404" s="40" t="str">
        <f t="shared" ca="1" si="163"/>
        <v/>
      </c>
      <c r="I3404" s="36" t="str">
        <f>IF($A3404 = "", "",
IF(COUNTIF(MINIMUM_DAY_DATES[], Attendance!J3404) &gt; 0, VLOOKUP(Attendance!$G3404,MINIMUM_DAY_PERIOD_SCHEDULE[], 2,TRUE),
IF(COUNTIF(RALLY_DATES[], Attendance!J3404) &gt; 0, VLOOKUP(Attendance!$G3404,RALLY_PERIOD_SCHEDULE[], 2,TRUE),
IF(WEEKDAY(Attendance!$J3404) = 2,
       IF(COUNTIF(FINALS_WEEK_MONDAY_DATE[],Attendance!$J3404) &gt; 0, VLOOKUP(Attendance!$G3404,FINALS_WEEK_MONDAY_PERIOD_SCHEDULE[],2,TRUE),
       VLOOKUP(Attendance!$G3404,REGULAR_WEEK_SCHEDULE[],6,TRUE)),
IF(WEEKDAY($J3404) = 3,
       IF(COUNTIF(FINALS_WEEK_TUESDAY_DATE[],Attendance!$J3404) &gt; 0, VLOOKUP(Attendance!$G3404,FINALS_WEEK_TUESDAY_PERIOD_SCHEDULE[],2,TRUE),
       VLOOKUP(Attendance!$G3404,REGULAR_WEEK_SCHEDULE[[Tuesday]:[Period]],5,TRUE)),
IF(WEEKDAY(Attendance!$J3404) = 4,
        IF(COUNTIF(BLOCK_WEDNESDAY_DATES[],Attendance!$J3404) &gt; 0, VLOOKUP(Attendance!$G3404,BLOCK_WEDNESDAY_PERIOD_SCHEDULE[],2,TRUE),
        IF(COUNTIF(FINALS_WEEK_WEDNESDAY_DATE[],Attendance!$J3404) &gt; 0, VLOOKUP(Attendance!$G3404,FINALS_WEEK_WEDNESDAY_PERIOD_SCHEDULE[],2,TRUE),
       VLOOKUP(Attendance!$G3404,REGULAR_WEEK_SCHEDULE[[Wednesday]:[Period]],4,TRUE))),
IF(WEEKDAY($J3404) = 5,
       IF(COUNTIF(BLOCK_THURSDAY_DATES[],Attendance!$J3404) &gt; 0, VLOOKUP(Attendance!$G3404,BLOCK_THURSDAY_PERIOD_SCHEDULE[],2,TRUE),
       IF(COUNTIF(FINALS_WEEK_THURSDAY_DATE[],Attendance!$J3404) &gt; 0, VLOOKUP(Attendance!$G3404,FINALS_WEEK_THURSDAY_PERIOD_SCHEDULE[],2,TRUE),
       VLOOKUP(Attendance!$G3404,REGULAR_WEEK_SCHEDULE[[Thursday]:[Period]],3,TRUE))),
IF(WEEKDAY(Attendance!$J3404) = 6,
       IF(COUNTIF(FINALS_WEEK_FRIDAY_DATE[],Attendance!$J3404) &gt; 0, VLOOKUP(Attendance!$G3404,FINALS_WEEK_FRIDAY_PERIOD_SCHEDULE[],2,TRUE),
       VLOOKUP(Attendance!$G3404,REGULAR_WEEK_SCHEDULE[[Friday]:[Period]],2,TRUE))))))))))</f>
        <v/>
      </c>
      <c r="J3404" s="41" t="str">
        <f t="shared" ca="1" si="164"/>
        <v/>
      </c>
      <c r="K3404" s="41" t="str">
        <f>IF($A3404 &lt;&gt; "",VLOOKUP($A3404,'Student reference sheet'!$A$2:$V$2329, 7,FALSE), "")</f>
        <v/>
      </c>
      <c r="L3404" s="30" t="str">
        <f>IF($A3404 ="", "", VLOOKUP($A3404, 'Student reference sheet'!$A$2:$Z$2603,23,FALSE))</f>
        <v/>
      </c>
      <c r="M3404" s="30" t="str">
        <f>IF($A3404 ="", "", VLOOKUP($A3404, 'Student reference sheet'!$A$2:$Z$2603,24,FALSE))</f>
        <v/>
      </c>
      <c r="N3404" s="30" t="str">
        <f>IF($A3404 ="", "", VLOOKUP($A3404, 'Student reference sheet'!$A$2:$Z$2603,26,FALSE))</f>
        <v/>
      </c>
      <c r="O3404" s="30" t="str">
        <f>IF($A3404 ="", "", VLOOKUP($A3404, 'Student reference sheet'!$A$2:$Z$2603,25,FALSE))</f>
        <v/>
      </c>
      <c r="P3404" s="39" t="str">
        <f>IF($A3404 = "", "", IF(OR(VLOOKUP($A3404,'Student reference sheet'!$A$2:$V$2400,8,FALSE) = "R",  VLOOKUP($A3404,'Student reference sheet'!$A$2:$V$2400,8,FALSE) = "L"), "X", ""))</f>
        <v/>
      </c>
      <c r="Q3404" s="39" t="str">
        <f>IF($A3404 ="", "", VLOOKUP($A3404, 'Student reference sheet'!$A$2:$V$2603,22,FALSE))</f>
        <v/>
      </c>
      <c r="R3404" s="39" t="str">
        <f>IF($A3404 &lt;&gt; "",VLOOKUP($A3404,'Student reference sheet'!$A$2:$V$2329, 5,FALSE), "")</f>
        <v/>
      </c>
      <c r="S3404" s="39" t="str">
        <f>IF($A3404 &lt;&gt; "",VLOOKUP($A3404,'Student reference sheet'!$A$2:$V$2329, 6,FALSE), "")</f>
        <v/>
      </c>
      <c r="T3404" s="30" t="str">
        <f>IF($A3404 = "","",
IF(VLOOKUP($A3404,'Student reference sheet'!$A$2:$V$2329, 10,FALSE) = "Y", "Hispanic",
IF(VLOOKUP($A3404,'Student reference sheet'!$A$2:$V$2329,11,FALSE) &lt;&gt; "",
IF(VLOOKUP($A3404,'Student reference sheet'!$A$2:$V$2329,11,FALSE) = "UNK", "Unknown", VLOOKUP(VALUE(VLOOKUP($A3404,'Student reference sheet'!$A$2:$V$2329,11,FALSE)),'Ethnicity Reference'!$A$2:$B$22,2,FALSE)),
IF(VLOOKUP($A3404,'Student reference sheet'!$A$2:$V$2329,9,FALSE) &lt;&gt; "", VLOOKUP(VALUE(VLOOKUP($A3404,'Student reference sheet'!$A$2:$V$2329,9,FALSE)),'Ethnicity Reference'!$A$2:$B$22,2,FALSE),"Unknown"))))</f>
        <v/>
      </c>
      <c r="U3404" s="35"/>
    </row>
    <row r="3405" spans="1:21" ht="15.75">
      <c r="A3405" s="47"/>
      <c r="B3405" s="33"/>
      <c r="C3405" s="39" t="str">
        <f>IF($A3405 &lt;&gt; "",VLOOKUP($A3405,'Student reference sheet'!$A$2:$V$2329, 3,FALSE), "")</f>
        <v/>
      </c>
      <c r="D3405" s="39" t="str">
        <f>IF($A3405 &lt;&gt; "",VLOOKUP($A3405,'Student reference sheet'!$A$2:$V$2329, 2,FALSE), "")</f>
        <v/>
      </c>
      <c r="E3405" s="35"/>
      <c r="F3405" s="34"/>
      <c r="G3405" s="40" t="str">
        <f t="shared" ca="1" si="162"/>
        <v/>
      </c>
      <c r="H3405" s="40" t="str">
        <f t="shared" ca="1" si="163"/>
        <v/>
      </c>
      <c r="I3405" s="36" t="str">
        <f>IF($A3405 = "", "",
IF(COUNTIF(MINIMUM_DAY_DATES[], Attendance!J3405) &gt; 0, VLOOKUP(Attendance!$G3405,MINIMUM_DAY_PERIOD_SCHEDULE[], 2,TRUE),
IF(COUNTIF(RALLY_DATES[], Attendance!J3405) &gt; 0, VLOOKUP(Attendance!$G3405,RALLY_PERIOD_SCHEDULE[], 2,TRUE),
IF(WEEKDAY(Attendance!$J3405) = 2,
       IF(COUNTIF(FINALS_WEEK_MONDAY_DATE[],Attendance!$J3405) &gt; 0, VLOOKUP(Attendance!$G3405,FINALS_WEEK_MONDAY_PERIOD_SCHEDULE[],2,TRUE),
       VLOOKUP(Attendance!$G3405,REGULAR_WEEK_SCHEDULE[],6,TRUE)),
IF(WEEKDAY($J3405) = 3,
       IF(COUNTIF(FINALS_WEEK_TUESDAY_DATE[],Attendance!$J3405) &gt; 0, VLOOKUP(Attendance!$G3405,FINALS_WEEK_TUESDAY_PERIOD_SCHEDULE[],2,TRUE),
       VLOOKUP(Attendance!$G3405,REGULAR_WEEK_SCHEDULE[[Tuesday]:[Period]],5,TRUE)),
IF(WEEKDAY(Attendance!$J3405) = 4,
        IF(COUNTIF(BLOCK_WEDNESDAY_DATES[],Attendance!$J3405) &gt; 0, VLOOKUP(Attendance!$G3405,BLOCK_WEDNESDAY_PERIOD_SCHEDULE[],2,TRUE),
        IF(COUNTIF(FINALS_WEEK_WEDNESDAY_DATE[],Attendance!$J3405) &gt; 0, VLOOKUP(Attendance!$G3405,FINALS_WEEK_WEDNESDAY_PERIOD_SCHEDULE[],2,TRUE),
       VLOOKUP(Attendance!$G3405,REGULAR_WEEK_SCHEDULE[[Wednesday]:[Period]],4,TRUE))),
IF(WEEKDAY($J3405) = 5,
       IF(COUNTIF(BLOCK_THURSDAY_DATES[],Attendance!$J3405) &gt; 0, VLOOKUP(Attendance!$G3405,BLOCK_THURSDAY_PERIOD_SCHEDULE[],2,TRUE),
       IF(COUNTIF(FINALS_WEEK_THURSDAY_DATE[],Attendance!$J3405) &gt; 0, VLOOKUP(Attendance!$G3405,FINALS_WEEK_THURSDAY_PERIOD_SCHEDULE[],2,TRUE),
       VLOOKUP(Attendance!$G3405,REGULAR_WEEK_SCHEDULE[[Thursday]:[Period]],3,TRUE))),
IF(WEEKDAY(Attendance!$J3405) = 6,
       IF(COUNTIF(FINALS_WEEK_FRIDAY_DATE[],Attendance!$J3405) &gt; 0, VLOOKUP(Attendance!$G3405,FINALS_WEEK_FRIDAY_PERIOD_SCHEDULE[],2,TRUE),
       VLOOKUP(Attendance!$G3405,REGULAR_WEEK_SCHEDULE[[Friday]:[Period]],2,TRUE))))))))))</f>
        <v/>
      </c>
      <c r="J3405" s="41" t="str">
        <f t="shared" ca="1" si="164"/>
        <v/>
      </c>
      <c r="K3405" s="41" t="str">
        <f>IF($A3405 &lt;&gt; "",VLOOKUP($A3405,'Student reference sheet'!$A$2:$V$2329, 7,FALSE), "")</f>
        <v/>
      </c>
      <c r="L3405" s="30" t="str">
        <f>IF($A3405 ="", "", VLOOKUP($A3405, 'Student reference sheet'!$A$2:$Z$2603,23,FALSE))</f>
        <v/>
      </c>
      <c r="M3405" s="30" t="str">
        <f>IF($A3405 ="", "", VLOOKUP($A3405, 'Student reference sheet'!$A$2:$Z$2603,24,FALSE))</f>
        <v/>
      </c>
      <c r="N3405" s="30" t="str">
        <f>IF($A3405 ="", "", VLOOKUP($A3405, 'Student reference sheet'!$A$2:$Z$2603,26,FALSE))</f>
        <v/>
      </c>
      <c r="O3405" s="30" t="str">
        <f>IF($A3405 ="", "", VLOOKUP($A3405, 'Student reference sheet'!$A$2:$Z$2603,25,FALSE))</f>
        <v/>
      </c>
      <c r="P3405" s="39" t="str">
        <f>IF($A3405 = "", "", IF(OR(VLOOKUP($A3405,'Student reference sheet'!$A$2:$V$2400,8,FALSE) = "R",  VLOOKUP($A3405,'Student reference sheet'!$A$2:$V$2400,8,FALSE) = "L"), "X", ""))</f>
        <v/>
      </c>
      <c r="Q3405" s="39" t="str">
        <f>IF($A3405 ="", "", VLOOKUP($A3405, 'Student reference sheet'!$A$2:$V$2603,22,FALSE))</f>
        <v/>
      </c>
      <c r="R3405" s="39" t="str">
        <f>IF($A3405 &lt;&gt; "",VLOOKUP($A3405,'Student reference sheet'!$A$2:$V$2329, 5,FALSE), "")</f>
        <v/>
      </c>
      <c r="S3405" s="39" t="str">
        <f>IF($A3405 &lt;&gt; "",VLOOKUP($A3405,'Student reference sheet'!$A$2:$V$2329, 6,FALSE), "")</f>
        <v/>
      </c>
      <c r="T3405" s="30" t="str">
        <f>IF($A3405 = "","",
IF(VLOOKUP($A3405,'Student reference sheet'!$A$2:$V$2329, 10,FALSE) = "Y", "Hispanic",
IF(VLOOKUP($A3405,'Student reference sheet'!$A$2:$V$2329,11,FALSE) &lt;&gt; "",
IF(VLOOKUP($A3405,'Student reference sheet'!$A$2:$V$2329,11,FALSE) = "UNK", "Unknown", VLOOKUP(VALUE(VLOOKUP($A3405,'Student reference sheet'!$A$2:$V$2329,11,FALSE)),'Ethnicity Reference'!$A$2:$B$22,2,FALSE)),
IF(VLOOKUP($A3405,'Student reference sheet'!$A$2:$V$2329,9,FALSE) &lt;&gt; "", VLOOKUP(VALUE(VLOOKUP($A3405,'Student reference sheet'!$A$2:$V$2329,9,FALSE)),'Ethnicity Reference'!$A$2:$B$22,2,FALSE),"Unknown"))))</f>
        <v/>
      </c>
      <c r="U3405" s="35"/>
    </row>
    <row r="3406" spans="1:21" ht="15.75">
      <c r="A3406" s="47"/>
      <c r="B3406" s="33"/>
      <c r="C3406" s="39" t="str">
        <f>IF($A3406 &lt;&gt; "",VLOOKUP($A3406,'Student reference sheet'!$A$2:$V$2329, 3,FALSE), "")</f>
        <v/>
      </c>
      <c r="D3406" s="39" t="str">
        <f>IF($A3406 &lt;&gt; "",VLOOKUP($A3406,'Student reference sheet'!$A$2:$V$2329, 2,FALSE), "")</f>
        <v/>
      </c>
      <c r="E3406" s="35"/>
      <c r="F3406" s="34"/>
      <c r="G3406" s="40" t="str">
        <f t="shared" ca="1" si="162"/>
        <v/>
      </c>
      <c r="H3406" s="40" t="str">
        <f t="shared" ca="1" si="163"/>
        <v/>
      </c>
      <c r="I3406" s="36" t="str">
        <f>IF($A3406 = "", "",
IF(COUNTIF(MINIMUM_DAY_DATES[], Attendance!J3406) &gt; 0, VLOOKUP(Attendance!$G3406,MINIMUM_DAY_PERIOD_SCHEDULE[], 2,TRUE),
IF(COUNTIF(RALLY_DATES[], Attendance!J3406) &gt; 0, VLOOKUP(Attendance!$G3406,RALLY_PERIOD_SCHEDULE[], 2,TRUE),
IF(WEEKDAY(Attendance!$J3406) = 2,
       IF(COUNTIF(FINALS_WEEK_MONDAY_DATE[],Attendance!$J3406) &gt; 0, VLOOKUP(Attendance!$G3406,FINALS_WEEK_MONDAY_PERIOD_SCHEDULE[],2,TRUE),
       VLOOKUP(Attendance!$G3406,REGULAR_WEEK_SCHEDULE[],6,TRUE)),
IF(WEEKDAY($J3406) = 3,
       IF(COUNTIF(FINALS_WEEK_TUESDAY_DATE[],Attendance!$J3406) &gt; 0, VLOOKUP(Attendance!$G3406,FINALS_WEEK_TUESDAY_PERIOD_SCHEDULE[],2,TRUE),
       VLOOKUP(Attendance!$G3406,REGULAR_WEEK_SCHEDULE[[Tuesday]:[Period]],5,TRUE)),
IF(WEEKDAY(Attendance!$J3406) = 4,
        IF(COUNTIF(BLOCK_WEDNESDAY_DATES[],Attendance!$J3406) &gt; 0, VLOOKUP(Attendance!$G3406,BLOCK_WEDNESDAY_PERIOD_SCHEDULE[],2,TRUE),
        IF(COUNTIF(FINALS_WEEK_WEDNESDAY_DATE[],Attendance!$J3406) &gt; 0, VLOOKUP(Attendance!$G3406,FINALS_WEEK_WEDNESDAY_PERIOD_SCHEDULE[],2,TRUE),
       VLOOKUP(Attendance!$G3406,REGULAR_WEEK_SCHEDULE[[Wednesday]:[Period]],4,TRUE))),
IF(WEEKDAY($J3406) = 5,
       IF(COUNTIF(BLOCK_THURSDAY_DATES[],Attendance!$J3406) &gt; 0, VLOOKUP(Attendance!$G3406,BLOCK_THURSDAY_PERIOD_SCHEDULE[],2,TRUE),
       IF(COUNTIF(FINALS_WEEK_THURSDAY_DATE[],Attendance!$J3406) &gt; 0, VLOOKUP(Attendance!$G3406,FINALS_WEEK_THURSDAY_PERIOD_SCHEDULE[],2,TRUE),
       VLOOKUP(Attendance!$G3406,REGULAR_WEEK_SCHEDULE[[Thursday]:[Period]],3,TRUE))),
IF(WEEKDAY(Attendance!$J3406) = 6,
       IF(COUNTIF(FINALS_WEEK_FRIDAY_DATE[],Attendance!$J3406) &gt; 0, VLOOKUP(Attendance!$G3406,FINALS_WEEK_FRIDAY_PERIOD_SCHEDULE[],2,TRUE),
       VLOOKUP(Attendance!$G3406,REGULAR_WEEK_SCHEDULE[[Friday]:[Period]],2,TRUE))))))))))</f>
        <v/>
      </c>
      <c r="J3406" s="41" t="str">
        <f t="shared" ca="1" si="164"/>
        <v/>
      </c>
      <c r="K3406" s="41" t="str">
        <f>IF($A3406 &lt;&gt; "",VLOOKUP($A3406,'Student reference sheet'!$A$2:$V$2329, 7,FALSE), "")</f>
        <v/>
      </c>
      <c r="L3406" s="30" t="str">
        <f>IF($A3406 ="", "", VLOOKUP($A3406, 'Student reference sheet'!$A$2:$Z$2603,23,FALSE))</f>
        <v/>
      </c>
      <c r="M3406" s="30" t="str">
        <f>IF($A3406 ="", "", VLOOKUP($A3406, 'Student reference sheet'!$A$2:$Z$2603,24,FALSE))</f>
        <v/>
      </c>
      <c r="N3406" s="30" t="str">
        <f>IF($A3406 ="", "", VLOOKUP($A3406, 'Student reference sheet'!$A$2:$Z$2603,26,FALSE))</f>
        <v/>
      </c>
      <c r="O3406" s="30" t="str">
        <f>IF($A3406 ="", "", VLOOKUP($A3406, 'Student reference sheet'!$A$2:$Z$2603,25,FALSE))</f>
        <v/>
      </c>
      <c r="P3406" s="39" t="str">
        <f>IF($A3406 = "", "", IF(OR(VLOOKUP($A3406,'Student reference sheet'!$A$2:$V$2400,8,FALSE) = "R",  VLOOKUP($A3406,'Student reference sheet'!$A$2:$V$2400,8,FALSE) = "L"), "X", ""))</f>
        <v/>
      </c>
      <c r="Q3406" s="39" t="str">
        <f>IF($A3406 ="", "", VLOOKUP($A3406, 'Student reference sheet'!$A$2:$V$2603,22,FALSE))</f>
        <v/>
      </c>
      <c r="R3406" s="39" t="str">
        <f>IF($A3406 &lt;&gt; "",VLOOKUP($A3406,'Student reference sheet'!$A$2:$V$2329, 5,FALSE), "")</f>
        <v/>
      </c>
      <c r="S3406" s="39" t="str">
        <f>IF($A3406 &lt;&gt; "",VLOOKUP($A3406,'Student reference sheet'!$A$2:$V$2329, 6,FALSE), "")</f>
        <v/>
      </c>
      <c r="T3406" s="30" t="str">
        <f>IF($A3406 = "","",
IF(VLOOKUP($A3406,'Student reference sheet'!$A$2:$V$2329, 10,FALSE) = "Y", "Hispanic",
IF(VLOOKUP($A3406,'Student reference sheet'!$A$2:$V$2329,11,FALSE) &lt;&gt; "",
IF(VLOOKUP($A3406,'Student reference sheet'!$A$2:$V$2329,11,FALSE) = "UNK", "Unknown", VLOOKUP(VALUE(VLOOKUP($A3406,'Student reference sheet'!$A$2:$V$2329,11,FALSE)),'Ethnicity Reference'!$A$2:$B$22,2,FALSE)),
IF(VLOOKUP($A3406,'Student reference sheet'!$A$2:$V$2329,9,FALSE) &lt;&gt; "", VLOOKUP(VALUE(VLOOKUP($A3406,'Student reference sheet'!$A$2:$V$2329,9,FALSE)),'Ethnicity Reference'!$A$2:$B$22,2,FALSE),"Unknown"))))</f>
        <v/>
      </c>
      <c r="U3406" s="35"/>
    </row>
    <row r="3407" spans="1:21" ht="15.75">
      <c r="A3407" s="47"/>
      <c r="B3407" s="33"/>
      <c r="C3407" s="39" t="str">
        <f>IF($A3407 &lt;&gt; "",VLOOKUP($A3407,'Student reference sheet'!$A$2:$V$2329, 3,FALSE), "")</f>
        <v/>
      </c>
      <c r="D3407" s="39" t="str">
        <f>IF($A3407 &lt;&gt; "",VLOOKUP($A3407,'Student reference sheet'!$A$2:$V$2329, 2,FALSE), "")</f>
        <v/>
      </c>
      <c r="E3407" s="35"/>
      <c r="F3407" s="34"/>
      <c r="G3407" s="40" t="str">
        <f t="shared" ca="1" si="162"/>
        <v/>
      </c>
      <c r="H3407" s="40" t="str">
        <f t="shared" ca="1" si="163"/>
        <v/>
      </c>
      <c r="I3407" s="36" t="str">
        <f>IF($A3407 = "", "",
IF(COUNTIF(MINIMUM_DAY_DATES[], Attendance!J3407) &gt; 0, VLOOKUP(Attendance!$G3407,MINIMUM_DAY_PERIOD_SCHEDULE[], 2,TRUE),
IF(COUNTIF(RALLY_DATES[], Attendance!J3407) &gt; 0, VLOOKUP(Attendance!$G3407,RALLY_PERIOD_SCHEDULE[], 2,TRUE),
IF(WEEKDAY(Attendance!$J3407) = 2,
       IF(COUNTIF(FINALS_WEEK_MONDAY_DATE[],Attendance!$J3407) &gt; 0, VLOOKUP(Attendance!$G3407,FINALS_WEEK_MONDAY_PERIOD_SCHEDULE[],2,TRUE),
       VLOOKUP(Attendance!$G3407,REGULAR_WEEK_SCHEDULE[],6,TRUE)),
IF(WEEKDAY($J3407) = 3,
       IF(COUNTIF(FINALS_WEEK_TUESDAY_DATE[],Attendance!$J3407) &gt; 0, VLOOKUP(Attendance!$G3407,FINALS_WEEK_TUESDAY_PERIOD_SCHEDULE[],2,TRUE),
       VLOOKUP(Attendance!$G3407,REGULAR_WEEK_SCHEDULE[[Tuesday]:[Period]],5,TRUE)),
IF(WEEKDAY(Attendance!$J3407) = 4,
        IF(COUNTIF(BLOCK_WEDNESDAY_DATES[],Attendance!$J3407) &gt; 0, VLOOKUP(Attendance!$G3407,BLOCK_WEDNESDAY_PERIOD_SCHEDULE[],2,TRUE),
        IF(COUNTIF(FINALS_WEEK_WEDNESDAY_DATE[],Attendance!$J3407) &gt; 0, VLOOKUP(Attendance!$G3407,FINALS_WEEK_WEDNESDAY_PERIOD_SCHEDULE[],2,TRUE),
       VLOOKUP(Attendance!$G3407,REGULAR_WEEK_SCHEDULE[[Wednesday]:[Period]],4,TRUE))),
IF(WEEKDAY($J3407) = 5,
       IF(COUNTIF(BLOCK_THURSDAY_DATES[],Attendance!$J3407) &gt; 0, VLOOKUP(Attendance!$G3407,BLOCK_THURSDAY_PERIOD_SCHEDULE[],2,TRUE),
       IF(COUNTIF(FINALS_WEEK_THURSDAY_DATE[],Attendance!$J3407) &gt; 0, VLOOKUP(Attendance!$G3407,FINALS_WEEK_THURSDAY_PERIOD_SCHEDULE[],2,TRUE),
       VLOOKUP(Attendance!$G3407,REGULAR_WEEK_SCHEDULE[[Thursday]:[Period]],3,TRUE))),
IF(WEEKDAY(Attendance!$J3407) = 6,
       IF(COUNTIF(FINALS_WEEK_FRIDAY_DATE[],Attendance!$J3407) &gt; 0, VLOOKUP(Attendance!$G3407,FINALS_WEEK_FRIDAY_PERIOD_SCHEDULE[],2,TRUE),
       VLOOKUP(Attendance!$G3407,REGULAR_WEEK_SCHEDULE[[Friday]:[Period]],2,TRUE))))))))))</f>
        <v/>
      </c>
      <c r="J3407" s="41" t="str">
        <f t="shared" ca="1" si="164"/>
        <v/>
      </c>
      <c r="K3407" s="41" t="str">
        <f>IF($A3407 &lt;&gt; "",VLOOKUP($A3407,'Student reference sheet'!$A$2:$V$2329, 7,FALSE), "")</f>
        <v/>
      </c>
      <c r="L3407" s="30" t="str">
        <f>IF($A3407 ="", "", VLOOKUP($A3407, 'Student reference sheet'!$A$2:$Z$2603,23,FALSE))</f>
        <v/>
      </c>
      <c r="M3407" s="30" t="str">
        <f>IF($A3407 ="", "", VLOOKUP($A3407, 'Student reference sheet'!$A$2:$Z$2603,24,FALSE))</f>
        <v/>
      </c>
      <c r="N3407" s="30" t="str">
        <f>IF($A3407 ="", "", VLOOKUP($A3407, 'Student reference sheet'!$A$2:$Z$2603,26,FALSE))</f>
        <v/>
      </c>
      <c r="O3407" s="30" t="str">
        <f>IF($A3407 ="", "", VLOOKUP($A3407, 'Student reference sheet'!$A$2:$Z$2603,25,FALSE))</f>
        <v/>
      </c>
      <c r="P3407" s="39" t="str">
        <f>IF($A3407 = "", "", IF(OR(VLOOKUP($A3407,'Student reference sheet'!$A$2:$V$2400,8,FALSE) = "R",  VLOOKUP($A3407,'Student reference sheet'!$A$2:$V$2400,8,FALSE) = "L"), "X", ""))</f>
        <v/>
      </c>
      <c r="Q3407" s="39" t="str">
        <f>IF($A3407 ="", "", VLOOKUP($A3407, 'Student reference sheet'!$A$2:$V$2603,22,FALSE))</f>
        <v/>
      </c>
      <c r="R3407" s="39" t="str">
        <f>IF($A3407 &lt;&gt; "",VLOOKUP($A3407,'Student reference sheet'!$A$2:$V$2329, 5,FALSE), "")</f>
        <v/>
      </c>
      <c r="S3407" s="39" t="str">
        <f>IF($A3407 &lt;&gt; "",VLOOKUP($A3407,'Student reference sheet'!$A$2:$V$2329, 6,FALSE), "")</f>
        <v/>
      </c>
      <c r="T3407" s="30" t="str">
        <f>IF($A3407 = "","",
IF(VLOOKUP($A3407,'Student reference sheet'!$A$2:$V$2329, 10,FALSE) = "Y", "Hispanic",
IF(VLOOKUP($A3407,'Student reference sheet'!$A$2:$V$2329,11,FALSE) &lt;&gt; "",
IF(VLOOKUP($A3407,'Student reference sheet'!$A$2:$V$2329,11,FALSE) = "UNK", "Unknown", VLOOKUP(VALUE(VLOOKUP($A3407,'Student reference sheet'!$A$2:$V$2329,11,FALSE)),'Ethnicity Reference'!$A$2:$B$22,2,FALSE)),
IF(VLOOKUP($A3407,'Student reference sheet'!$A$2:$V$2329,9,FALSE) &lt;&gt; "", VLOOKUP(VALUE(VLOOKUP($A3407,'Student reference sheet'!$A$2:$V$2329,9,FALSE)),'Ethnicity Reference'!$A$2:$B$22,2,FALSE),"Unknown"))))</f>
        <v/>
      </c>
      <c r="U3407" s="35"/>
    </row>
    <row r="3408" spans="1:21" ht="15.75">
      <c r="A3408" s="47"/>
      <c r="B3408" s="33"/>
      <c r="C3408" s="39" t="str">
        <f>IF($A3408 &lt;&gt; "",VLOOKUP($A3408,'Student reference sheet'!$A$2:$V$2329, 3,FALSE), "")</f>
        <v/>
      </c>
      <c r="D3408" s="39" t="str">
        <f>IF($A3408 &lt;&gt; "",VLOOKUP($A3408,'Student reference sheet'!$A$2:$V$2329, 2,FALSE), "")</f>
        <v/>
      </c>
      <c r="E3408" s="35"/>
      <c r="F3408" s="34"/>
      <c r="G3408" s="40" t="str">
        <f t="shared" ca="1" si="162"/>
        <v/>
      </c>
      <c r="H3408" s="40" t="str">
        <f t="shared" ca="1" si="163"/>
        <v/>
      </c>
      <c r="I3408" s="36" t="str">
        <f>IF($A3408 = "", "",
IF(COUNTIF(MINIMUM_DAY_DATES[], Attendance!J3408) &gt; 0, VLOOKUP(Attendance!$G3408,MINIMUM_DAY_PERIOD_SCHEDULE[], 2,TRUE),
IF(COUNTIF(RALLY_DATES[], Attendance!J3408) &gt; 0, VLOOKUP(Attendance!$G3408,RALLY_PERIOD_SCHEDULE[], 2,TRUE),
IF(WEEKDAY(Attendance!$J3408) = 2,
       IF(COUNTIF(FINALS_WEEK_MONDAY_DATE[],Attendance!$J3408) &gt; 0, VLOOKUP(Attendance!$G3408,FINALS_WEEK_MONDAY_PERIOD_SCHEDULE[],2,TRUE),
       VLOOKUP(Attendance!$G3408,REGULAR_WEEK_SCHEDULE[],6,TRUE)),
IF(WEEKDAY($J3408) = 3,
       IF(COUNTIF(FINALS_WEEK_TUESDAY_DATE[],Attendance!$J3408) &gt; 0, VLOOKUP(Attendance!$G3408,FINALS_WEEK_TUESDAY_PERIOD_SCHEDULE[],2,TRUE),
       VLOOKUP(Attendance!$G3408,REGULAR_WEEK_SCHEDULE[[Tuesday]:[Period]],5,TRUE)),
IF(WEEKDAY(Attendance!$J3408) = 4,
        IF(COUNTIF(BLOCK_WEDNESDAY_DATES[],Attendance!$J3408) &gt; 0, VLOOKUP(Attendance!$G3408,BLOCK_WEDNESDAY_PERIOD_SCHEDULE[],2,TRUE),
        IF(COUNTIF(FINALS_WEEK_WEDNESDAY_DATE[],Attendance!$J3408) &gt; 0, VLOOKUP(Attendance!$G3408,FINALS_WEEK_WEDNESDAY_PERIOD_SCHEDULE[],2,TRUE),
       VLOOKUP(Attendance!$G3408,REGULAR_WEEK_SCHEDULE[[Wednesday]:[Period]],4,TRUE))),
IF(WEEKDAY($J3408) = 5,
       IF(COUNTIF(BLOCK_THURSDAY_DATES[],Attendance!$J3408) &gt; 0, VLOOKUP(Attendance!$G3408,BLOCK_THURSDAY_PERIOD_SCHEDULE[],2,TRUE),
       IF(COUNTIF(FINALS_WEEK_THURSDAY_DATE[],Attendance!$J3408) &gt; 0, VLOOKUP(Attendance!$G3408,FINALS_WEEK_THURSDAY_PERIOD_SCHEDULE[],2,TRUE),
       VLOOKUP(Attendance!$G3408,REGULAR_WEEK_SCHEDULE[[Thursday]:[Period]],3,TRUE))),
IF(WEEKDAY(Attendance!$J3408) = 6,
       IF(COUNTIF(FINALS_WEEK_FRIDAY_DATE[],Attendance!$J3408) &gt; 0, VLOOKUP(Attendance!$G3408,FINALS_WEEK_FRIDAY_PERIOD_SCHEDULE[],2,TRUE),
       VLOOKUP(Attendance!$G3408,REGULAR_WEEK_SCHEDULE[[Friday]:[Period]],2,TRUE))))))))))</f>
        <v/>
      </c>
      <c r="J3408" s="41" t="str">
        <f t="shared" ca="1" si="164"/>
        <v/>
      </c>
      <c r="K3408" s="41" t="str">
        <f>IF($A3408 &lt;&gt; "",VLOOKUP($A3408,'Student reference sheet'!$A$2:$V$2329, 7,FALSE), "")</f>
        <v/>
      </c>
      <c r="L3408" s="30" t="str">
        <f>IF($A3408 ="", "", VLOOKUP($A3408, 'Student reference sheet'!$A$2:$Z$2603,23,FALSE))</f>
        <v/>
      </c>
      <c r="M3408" s="30" t="str">
        <f>IF($A3408 ="", "", VLOOKUP($A3408, 'Student reference sheet'!$A$2:$Z$2603,24,FALSE))</f>
        <v/>
      </c>
      <c r="N3408" s="30" t="str">
        <f>IF($A3408 ="", "", VLOOKUP($A3408, 'Student reference sheet'!$A$2:$Z$2603,26,FALSE))</f>
        <v/>
      </c>
      <c r="O3408" s="30" t="str">
        <f>IF($A3408 ="", "", VLOOKUP($A3408, 'Student reference sheet'!$A$2:$Z$2603,25,FALSE))</f>
        <v/>
      </c>
      <c r="P3408" s="39" t="str">
        <f>IF($A3408 = "", "", IF(OR(VLOOKUP($A3408,'Student reference sheet'!$A$2:$V$2400,8,FALSE) = "R",  VLOOKUP($A3408,'Student reference sheet'!$A$2:$V$2400,8,FALSE) = "L"), "X", ""))</f>
        <v/>
      </c>
      <c r="Q3408" s="39" t="str">
        <f>IF($A3408 ="", "", VLOOKUP($A3408, 'Student reference sheet'!$A$2:$V$2603,22,FALSE))</f>
        <v/>
      </c>
      <c r="R3408" s="39" t="str">
        <f>IF($A3408 &lt;&gt; "",VLOOKUP($A3408,'Student reference sheet'!$A$2:$V$2329, 5,FALSE), "")</f>
        <v/>
      </c>
      <c r="S3408" s="39" t="str">
        <f>IF($A3408 &lt;&gt; "",VLOOKUP($A3408,'Student reference sheet'!$A$2:$V$2329, 6,FALSE), "")</f>
        <v/>
      </c>
      <c r="T3408" s="30" t="str">
        <f>IF($A3408 = "","",
IF(VLOOKUP($A3408,'Student reference sheet'!$A$2:$V$2329, 10,FALSE) = "Y", "Hispanic",
IF(VLOOKUP($A3408,'Student reference sheet'!$A$2:$V$2329,11,FALSE) &lt;&gt; "",
IF(VLOOKUP($A3408,'Student reference sheet'!$A$2:$V$2329,11,FALSE) = "UNK", "Unknown", VLOOKUP(VALUE(VLOOKUP($A3408,'Student reference sheet'!$A$2:$V$2329,11,FALSE)),'Ethnicity Reference'!$A$2:$B$22,2,FALSE)),
IF(VLOOKUP($A3408,'Student reference sheet'!$A$2:$V$2329,9,FALSE) &lt;&gt; "", VLOOKUP(VALUE(VLOOKUP($A3408,'Student reference sheet'!$A$2:$V$2329,9,FALSE)),'Ethnicity Reference'!$A$2:$B$22,2,FALSE),"Unknown"))))</f>
        <v/>
      </c>
      <c r="U3408" s="35"/>
    </row>
    <row r="3409" spans="1:21" ht="15.75">
      <c r="A3409" s="47"/>
      <c r="B3409" s="33"/>
      <c r="C3409" s="39" t="str">
        <f>IF($A3409 &lt;&gt; "",VLOOKUP($A3409,'Student reference sheet'!$A$2:$V$2329, 3,FALSE), "")</f>
        <v/>
      </c>
      <c r="D3409" s="39" t="str">
        <f>IF($A3409 &lt;&gt; "",VLOOKUP($A3409,'Student reference sheet'!$A$2:$V$2329, 2,FALSE), "")</f>
        <v/>
      </c>
      <c r="E3409" s="35"/>
      <c r="F3409" s="34"/>
      <c r="G3409" s="40" t="str">
        <f t="shared" ca="1" si="162"/>
        <v/>
      </c>
      <c r="H3409" s="40" t="str">
        <f t="shared" ca="1" si="163"/>
        <v/>
      </c>
      <c r="I3409" s="36" t="str">
        <f>IF($A3409 = "", "",
IF(COUNTIF(MINIMUM_DAY_DATES[], Attendance!J3409) &gt; 0, VLOOKUP(Attendance!$G3409,MINIMUM_DAY_PERIOD_SCHEDULE[], 2,TRUE),
IF(COUNTIF(RALLY_DATES[], Attendance!J3409) &gt; 0, VLOOKUP(Attendance!$G3409,RALLY_PERIOD_SCHEDULE[], 2,TRUE),
IF(WEEKDAY(Attendance!$J3409) = 2,
       IF(COUNTIF(FINALS_WEEK_MONDAY_DATE[],Attendance!$J3409) &gt; 0, VLOOKUP(Attendance!$G3409,FINALS_WEEK_MONDAY_PERIOD_SCHEDULE[],2,TRUE),
       VLOOKUP(Attendance!$G3409,REGULAR_WEEK_SCHEDULE[],6,TRUE)),
IF(WEEKDAY($J3409) = 3,
       IF(COUNTIF(FINALS_WEEK_TUESDAY_DATE[],Attendance!$J3409) &gt; 0, VLOOKUP(Attendance!$G3409,FINALS_WEEK_TUESDAY_PERIOD_SCHEDULE[],2,TRUE),
       VLOOKUP(Attendance!$G3409,REGULAR_WEEK_SCHEDULE[[Tuesday]:[Period]],5,TRUE)),
IF(WEEKDAY(Attendance!$J3409) = 4,
        IF(COUNTIF(BLOCK_WEDNESDAY_DATES[],Attendance!$J3409) &gt; 0, VLOOKUP(Attendance!$G3409,BLOCK_WEDNESDAY_PERIOD_SCHEDULE[],2,TRUE),
        IF(COUNTIF(FINALS_WEEK_WEDNESDAY_DATE[],Attendance!$J3409) &gt; 0, VLOOKUP(Attendance!$G3409,FINALS_WEEK_WEDNESDAY_PERIOD_SCHEDULE[],2,TRUE),
       VLOOKUP(Attendance!$G3409,REGULAR_WEEK_SCHEDULE[[Wednesday]:[Period]],4,TRUE))),
IF(WEEKDAY($J3409) = 5,
       IF(COUNTIF(BLOCK_THURSDAY_DATES[],Attendance!$J3409) &gt; 0, VLOOKUP(Attendance!$G3409,BLOCK_THURSDAY_PERIOD_SCHEDULE[],2,TRUE),
       IF(COUNTIF(FINALS_WEEK_THURSDAY_DATE[],Attendance!$J3409) &gt; 0, VLOOKUP(Attendance!$G3409,FINALS_WEEK_THURSDAY_PERIOD_SCHEDULE[],2,TRUE),
       VLOOKUP(Attendance!$G3409,REGULAR_WEEK_SCHEDULE[[Thursday]:[Period]],3,TRUE))),
IF(WEEKDAY(Attendance!$J3409) = 6,
       IF(COUNTIF(FINALS_WEEK_FRIDAY_DATE[],Attendance!$J3409) &gt; 0, VLOOKUP(Attendance!$G3409,FINALS_WEEK_FRIDAY_PERIOD_SCHEDULE[],2,TRUE),
       VLOOKUP(Attendance!$G3409,REGULAR_WEEK_SCHEDULE[[Friday]:[Period]],2,TRUE))))))))))</f>
        <v/>
      </c>
      <c r="J3409" s="41" t="str">
        <f t="shared" ca="1" si="164"/>
        <v/>
      </c>
      <c r="K3409" s="41" t="str">
        <f>IF($A3409 &lt;&gt; "",VLOOKUP($A3409,'Student reference sheet'!$A$2:$V$2329, 7,FALSE), "")</f>
        <v/>
      </c>
      <c r="L3409" s="30" t="str">
        <f>IF($A3409 ="", "", VLOOKUP($A3409, 'Student reference sheet'!$A$2:$Z$2603,23,FALSE))</f>
        <v/>
      </c>
      <c r="M3409" s="30" t="str">
        <f>IF($A3409 ="", "", VLOOKUP($A3409, 'Student reference sheet'!$A$2:$Z$2603,24,FALSE))</f>
        <v/>
      </c>
      <c r="N3409" s="30" t="str">
        <f>IF($A3409 ="", "", VLOOKUP($A3409, 'Student reference sheet'!$A$2:$Z$2603,26,FALSE))</f>
        <v/>
      </c>
      <c r="O3409" s="30" t="str">
        <f>IF($A3409 ="", "", VLOOKUP($A3409, 'Student reference sheet'!$A$2:$Z$2603,25,FALSE))</f>
        <v/>
      </c>
      <c r="P3409" s="39" t="str">
        <f>IF($A3409 = "", "", IF(OR(VLOOKUP($A3409,'Student reference sheet'!$A$2:$V$2400,8,FALSE) = "R",  VLOOKUP($A3409,'Student reference sheet'!$A$2:$V$2400,8,FALSE) = "L"), "X", ""))</f>
        <v/>
      </c>
      <c r="Q3409" s="39" t="str">
        <f>IF($A3409 ="", "", VLOOKUP($A3409, 'Student reference sheet'!$A$2:$V$2603,22,FALSE))</f>
        <v/>
      </c>
      <c r="R3409" s="39" t="str">
        <f>IF($A3409 &lt;&gt; "",VLOOKUP($A3409,'Student reference sheet'!$A$2:$V$2329, 5,FALSE), "")</f>
        <v/>
      </c>
      <c r="S3409" s="39" t="str">
        <f>IF($A3409 &lt;&gt; "",VLOOKUP($A3409,'Student reference sheet'!$A$2:$V$2329, 6,FALSE), "")</f>
        <v/>
      </c>
      <c r="T3409" s="30" t="str">
        <f>IF($A3409 = "","",
IF(VLOOKUP($A3409,'Student reference sheet'!$A$2:$V$2329, 10,FALSE) = "Y", "Hispanic",
IF(VLOOKUP($A3409,'Student reference sheet'!$A$2:$V$2329,11,FALSE) &lt;&gt; "",
IF(VLOOKUP($A3409,'Student reference sheet'!$A$2:$V$2329,11,FALSE) = "UNK", "Unknown", VLOOKUP(VALUE(VLOOKUP($A3409,'Student reference sheet'!$A$2:$V$2329,11,FALSE)),'Ethnicity Reference'!$A$2:$B$22,2,FALSE)),
IF(VLOOKUP($A3409,'Student reference sheet'!$A$2:$V$2329,9,FALSE) &lt;&gt; "", VLOOKUP(VALUE(VLOOKUP($A3409,'Student reference sheet'!$A$2:$V$2329,9,FALSE)),'Ethnicity Reference'!$A$2:$B$22,2,FALSE),"Unknown"))))</f>
        <v/>
      </c>
      <c r="U3409" s="35"/>
    </row>
    <row r="3410" spans="1:21" ht="15.75">
      <c r="A3410" s="47"/>
      <c r="B3410" s="33"/>
      <c r="C3410" s="39" t="str">
        <f>IF($A3410 &lt;&gt; "",VLOOKUP($A3410,'Student reference sheet'!$A$2:$V$2329, 3,FALSE), "")</f>
        <v/>
      </c>
      <c r="D3410" s="39" t="str">
        <f>IF($A3410 &lt;&gt; "",VLOOKUP($A3410,'Student reference sheet'!$A$2:$V$2329, 2,FALSE), "")</f>
        <v/>
      </c>
      <c r="E3410" s="35"/>
      <c r="F3410" s="34"/>
      <c r="G3410" s="40" t="str">
        <f t="shared" ca="1" si="162"/>
        <v/>
      </c>
      <c r="H3410" s="40" t="str">
        <f t="shared" ca="1" si="163"/>
        <v/>
      </c>
      <c r="I3410" s="36" t="str">
        <f>IF($A3410 = "", "",
IF(COUNTIF(MINIMUM_DAY_DATES[], Attendance!J3410) &gt; 0, VLOOKUP(Attendance!$G3410,MINIMUM_DAY_PERIOD_SCHEDULE[], 2,TRUE),
IF(COUNTIF(RALLY_DATES[], Attendance!J3410) &gt; 0, VLOOKUP(Attendance!$G3410,RALLY_PERIOD_SCHEDULE[], 2,TRUE),
IF(WEEKDAY(Attendance!$J3410) = 2,
       IF(COUNTIF(FINALS_WEEK_MONDAY_DATE[],Attendance!$J3410) &gt; 0, VLOOKUP(Attendance!$G3410,FINALS_WEEK_MONDAY_PERIOD_SCHEDULE[],2,TRUE),
       VLOOKUP(Attendance!$G3410,REGULAR_WEEK_SCHEDULE[],6,TRUE)),
IF(WEEKDAY($J3410) = 3,
       IF(COUNTIF(FINALS_WEEK_TUESDAY_DATE[],Attendance!$J3410) &gt; 0, VLOOKUP(Attendance!$G3410,FINALS_WEEK_TUESDAY_PERIOD_SCHEDULE[],2,TRUE),
       VLOOKUP(Attendance!$G3410,REGULAR_WEEK_SCHEDULE[[Tuesday]:[Period]],5,TRUE)),
IF(WEEKDAY(Attendance!$J3410) = 4,
        IF(COUNTIF(BLOCK_WEDNESDAY_DATES[],Attendance!$J3410) &gt; 0, VLOOKUP(Attendance!$G3410,BLOCK_WEDNESDAY_PERIOD_SCHEDULE[],2,TRUE),
        IF(COUNTIF(FINALS_WEEK_WEDNESDAY_DATE[],Attendance!$J3410) &gt; 0, VLOOKUP(Attendance!$G3410,FINALS_WEEK_WEDNESDAY_PERIOD_SCHEDULE[],2,TRUE),
       VLOOKUP(Attendance!$G3410,REGULAR_WEEK_SCHEDULE[[Wednesday]:[Period]],4,TRUE))),
IF(WEEKDAY($J3410) = 5,
       IF(COUNTIF(BLOCK_THURSDAY_DATES[],Attendance!$J3410) &gt; 0, VLOOKUP(Attendance!$G3410,BLOCK_THURSDAY_PERIOD_SCHEDULE[],2,TRUE),
       IF(COUNTIF(FINALS_WEEK_THURSDAY_DATE[],Attendance!$J3410) &gt; 0, VLOOKUP(Attendance!$G3410,FINALS_WEEK_THURSDAY_PERIOD_SCHEDULE[],2,TRUE),
       VLOOKUP(Attendance!$G3410,REGULAR_WEEK_SCHEDULE[[Thursday]:[Period]],3,TRUE))),
IF(WEEKDAY(Attendance!$J3410) = 6,
       IF(COUNTIF(FINALS_WEEK_FRIDAY_DATE[],Attendance!$J3410) &gt; 0, VLOOKUP(Attendance!$G3410,FINALS_WEEK_FRIDAY_PERIOD_SCHEDULE[],2,TRUE),
       VLOOKUP(Attendance!$G3410,REGULAR_WEEK_SCHEDULE[[Friday]:[Period]],2,TRUE))))))))))</f>
        <v/>
      </c>
      <c r="J3410" s="41" t="str">
        <f t="shared" ca="1" si="164"/>
        <v/>
      </c>
      <c r="K3410" s="41" t="str">
        <f>IF($A3410 &lt;&gt; "",VLOOKUP($A3410,'Student reference sheet'!$A$2:$V$2329, 7,FALSE), "")</f>
        <v/>
      </c>
      <c r="L3410" s="30" t="str">
        <f>IF($A3410 ="", "", VLOOKUP($A3410, 'Student reference sheet'!$A$2:$Z$2603,23,FALSE))</f>
        <v/>
      </c>
      <c r="M3410" s="30" t="str">
        <f>IF($A3410 ="", "", VLOOKUP($A3410, 'Student reference sheet'!$A$2:$Z$2603,24,FALSE))</f>
        <v/>
      </c>
      <c r="N3410" s="30" t="str">
        <f>IF($A3410 ="", "", VLOOKUP($A3410, 'Student reference sheet'!$A$2:$Z$2603,26,FALSE))</f>
        <v/>
      </c>
      <c r="O3410" s="30" t="str">
        <f>IF($A3410 ="", "", VLOOKUP($A3410, 'Student reference sheet'!$A$2:$Z$2603,25,FALSE))</f>
        <v/>
      </c>
      <c r="P3410" s="39" t="str">
        <f>IF($A3410 = "", "", IF(OR(VLOOKUP($A3410,'Student reference sheet'!$A$2:$V$2400,8,FALSE) = "R",  VLOOKUP($A3410,'Student reference sheet'!$A$2:$V$2400,8,FALSE) = "L"), "X", ""))</f>
        <v/>
      </c>
      <c r="Q3410" s="39" t="str">
        <f>IF($A3410 ="", "", VLOOKUP($A3410, 'Student reference sheet'!$A$2:$V$2603,22,FALSE))</f>
        <v/>
      </c>
      <c r="R3410" s="39" t="str">
        <f>IF($A3410 &lt;&gt; "",VLOOKUP($A3410,'Student reference sheet'!$A$2:$V$2329, 5,FALSE), "")</f>
        <v/>
      </c>
      <c r="S3410" s="39" t="str">
        <f>IF($A3410 &lt;&gt; "",VLOOKUP($A3410,'Student reference sheet'!$A$2:$V$2329, 6,FALSE), "")</f>
        <v/>
      </c>
      <c r="T3410" s="30" t="str">
        <f>IF($A3410 = "","",
IF(VLOOKUP($A3410,'Student reference sheet'!$A$2:$V$2329, 10,FALSE) = "Y", "Hispanic",
IF(VLOOKUP($A3410,'Student reference sheet'!$A$2:$V$2329,11,FALSE) &lt;&gt; "",
IF(VLOOKUP($A3410,'Student reference sheet'!$A$2:$V$2329,11,FALSE) = "UNK", "Unknown", VLOOKUP(VALUE(VLOOKUP($A3410,'Student reference sheet'!$A$2:$V$2329,11,FALSE)),'Ethnicity Reference'!$A$2:$B$22,2,FALSE)),
IF(VLOOKUP($A3410,'Student reference sheet'!$A$2:$V$2329,9,FALSE) &lt;&gt; "", VLOOKUP(VALUE(VLOOKUP($A3410,'Student reference sheet'!$A$2:$V$2329,9,FALSE)),'Ethnicity Reference'!$A$2:$B$22,2,FALSE),"Unknown"))))</f>
        <v/>
      </c>
      <c r="U3410" s="35"/>
    </row>
    <row r="3411" spans="1:21" ht="15.75">
      <c r="A3411" s="47"/>
      <c r="B3411" s="33"/>
      <c r="C3411" s="39" t="str">
        <f>IF($A3411 &lt;&gt; "",VLOOKUP($A3411,'Student reference sheet'!$A$2:$V$2329, 3,FALSE), "")</f>
        <v/>
      </c>
      <c r="D3411" s="39" t="str">
        <f>IF($A3411 &lt;&gt; "",VLOOKUP($A3411,'Student reference sheet'!$A$2:$V$2329, 2,FALSE), "")</f>
        <v/>
      </c>
      <c r="E3411" s="35"/>
      <c r="F3411" s="34"/>
      <c r="G3411" s="40" t="str">
        <f t="shared" ca="1" si="162"/>
        <v/>
      </c>
      <c r="H3411" s="40" t="str">
        <f t="shared" ca="1" si="163"/>
        <v/>
      </c>
      <c r="I3411" s="36" t="str">
        <f>IF($A3411 = "", "",
IF(COUNTIF(MINIMUM_DAY_DATES[], Attendance!J3411) &gt; 0, VLOOKUP(Attendance!$G3411,MINIMUM_DAY_PERIOD_SCHEDULE[], 2,TRUE),
IF(COUNTIF(RALLY_DATES[], Attendance!J3411) &gt; 0, VLOOKUP(Attendance!$G3411,RALLY_PERIOD_SCHEDULE[], 2,TRUE),
IF(WEEKDAY(Attendance!$J3411) = 2,
       IF(COUNTIF(FINALS_WEEK_MONDAY_DATE[],Attendance!$J3411) &gt; 0, VLOOKUP(Attendance!$G3411,FINALS_WEEK_MONDAY_PERIOD_SCHEDULE[],2,TRUE),
       VLOOKUP(Attendance!$G3411,REGULAR_WEEK_SCHEDULE[],6,TRUE)),
IF(WEEKDAY($J3411) = 3,
       IF(COUNTIF(FINALS_WEEK_TUESDAY_DATE[],Attendance!$J3411) &gt; 0, VLOOKUP(Attendance!$G3411,FINALS_WEEK_TUESDAY_PERIOD_SCHEDULE[],2,TRUE),
       VLOOKUP(Attendance!$G3411,REGULAR_WEEK_SCHEDULE[[Tuesday]:[Period]],5,TRUE)),
IF(WEEKDAY(Attendance!$J3411) = 4,
        IF(COUNTIF(BLOCK_WEDNESDAY_DATES[],Attendance!$J3411) &gt; 0, VLOOKUP(Attendance!$G3411,BLOCK_WEDNESDAY_PERIOD_SCHEDULE[],2,TRUE),
        IF(COUNTIF(FINALS_WEEK_WEDNESDAY_DATE[],Attendance!$J3411) &gt; 0, VLOOKUP(Attendance!$G3411,FINALS_WEEK_WEDNESDAY_PERIOD_SCHEDULE[],2,TRUE),
       VLOOKUP(Attendance!$G3411,REGULAR_WEEK_SCHEDULE[[Wednesday]:[Period]],4,TRUE))),
IF(WEEKDAY($J3411) = 5,
       IF(COUNTIF(BLOCK_THURSDAY_DATES[],Attendance!$J3411) &gt; 0, VLOOKUP(Attendance!$G3411,BLOCK_THURSDAY_PERIOD_SCHEDULE[],2,TRUE),
       IF(COUNTIF(FINALS_WEEK_THURSDAY_DATE[],Attendance!$J3411) &gt; 0, VLOOKUP(Attendance!$G3411,FINALS_WEEK_THURSDAY_PERIOD_SCHEDULE[],2,TRUE),
       VLOOKUP(Attendance!$G3411,REGULAR_WEEK_SCHEDULE[[Thursday]:[Period]],3,TRUE))),
IF(WEEKDAY(Attendance!$J3411) = 6,
       IF(COUNTIF(FINALS_WEEK_FRIDAY_DATE[],Attendance!$J3411) &gt; 0, VLOOKUP(Attendance!$G3411,FINALS_WEEK_FRIDAY_PERIOD_SCHEDULE[],2,TRUE),
       VLOOKUP(Attendance!$G3411,REGULAR_WEEK_SCHEDULE[[Friday]:[Period]],2,TRUE))))))))))</f>
        <v/>
      </c>
      <c r="J3411" s="41" t="str">
        <f t="shared" ca="1" si="164"/>
        <v/>
      </c>
      <c r="K3411" s="41" t="str">
        <f>IF($A3411 &lt;&gt; "",VLOOKUP($A3411,'Student reference sheet'!$A$2:$V$2329, 7,FALSE), "")</f>
        <v/>
      </c>
      <c r="L3411" s="30" t="str">
        <f>IF($A3411 ="", "", VLOOKUP($A3411, 'Student reference sheet'!$A$2:$Z$2603,23,FALSE))</f>
        <v/>
      </c>
      <c r="M3411" s="30" t="str">
        <f>IF($A3411 ="", "", VLOOKUP($A3411, 'Student reference sheet'!$A$2:$Z$2603,24,FALSE))</f>
        <v/>
      </c>
      <c r="N3411" s="30" t="str">
        <f>IF($A3411 ="", "", VLOOKUP($A3411, 'Student reference sheet'!$A$2:$Z$2603,26,FALSE))</f>
        <v/>
      </c>
      <c r="O3411" s="30" t="str">
        <f>IF($A3411 ="", "", VLOOKUP($A3411, 'Student reference sheet'!$A$2:$Z$2603,25,FALSE))</f>
        <v/>
      </c>
      <c r="P3411" s="39" t="str">
        <f>IF($A3411 = "", "", IF(OR(VLOOKUP($A3411,'Student reference sheet'!$A$2:$V$2400,8,FALSE) = "R",  VLOOKUP($A3411,'Student reference sheet'!$A$2:$V$2400,8,FALSE) = "L"), "X", ""))</f>
        <v/>
      </c>
      <c r="Q3411" s="39" t="str">
        <f>IF($A3411 ="", "", VLOOKUP($A3411, 'Student reference sheet'!$A$2:$V$2603,22,FALSE))</f>
        <v/>
      </c>
      <c r="R3411" s="39" t="str">
        <f>IF($A3411 &lt;&gt; "",VLOOKUP($A3411,'Student reference sheet'!$A$2:$V$2329, 5,FALSE), "")</f>
        <v/>
      </c>
      <c r="S3411" s="39" t="str">
        <f>IF($A3411 &lt;&gt; "",VLOOKUP($A3411,'Student reference sheet'!$A$2:$V$2329, 6,FALSE), "")</f>
        <v/>
      </c>
      <c r="T3411" s="30" t="str">
        <f>IF($A3411 = "","",
IF(VLOOKUP($A3411,'Student reference sheet'!$A$2:$V$2329, 10,FALSE) = "Y", "Hispanic",
IF(VLOOKUP($A3411,'Student reference sheet'!$A$2:$V$2329,11,FALSE) &lt;&gt; "",
IF(VLOOKUP($A3411,'Student reference sheet'!$A$2:$V$2329,11,FALSE) = "UNK", "Unknown", VLOOKUP(VALUE(VLOOKUP($A3411,'Student reference sheet'!$A$2:$V$2329,11,FALSE)),'Ethnicity Reference'!$A$2:$B$22,2,FALSE)),
IF(VLOOKUP($A3411,'Student reference sheet'!$A$2:$V$2329,9,FALSE) &lt;&gt; "", VLOOKUP(VALUE(VLOOKUP($A3411,'Student reference sheet'!$A$2:$V$2329,9,FALSE)),'Ethnicity Reference'!$A$2:$B$22,2,FALSE),"Unknown"))))</f>
        <v/>
      </c>
      <c r="U3411" s="35"/>
    </row>
    <row r="3412" spans="1:21" ht="15.75">
      <c r="A3412" s="47"/>
      <c r="B3412" s="33"/>
      <c r="C3412" s="39" t="str">
        <f>IF($A3412 &lt;&gt; "",VLOOKUP($A3412,'Student reference sheet'!$A$2:$V$2329, 3,FALSE), "")</f>
        <v/>
      </c>
      <c r="D3412" s="39" t="str">
        <f>IF($A3412 &lt;&gt; "",VLOOKUP($A3412,'Student reference sheet'!$A$2:$V$2329, 2,FALSE), "")</f>
        <v/>
      </c>
      <c r="E3412" s="35"/>
      <c r="F3412" s="34"/>
      <c r="G3412" s="40" t="str">
        <f t="shared" ca="1" si="162"/>
        <v/>
      </c>
      <c r="H3412" s="40" t="str">
        <f t="shared" ca="1" si="163"/>
        <v/>
      </c>
      <c r="I3412" s="36" t="str">
        <f>IF($A3412 = "", "",
IF(COUNTIF(MINIMUM_DAY_DATES[], Attendance!J3412) &gt; 0, VLOOKUP(Attendance!$G3412,MINIMUM_DAY_PERIOD_SCHEDULE[], 2,TRUE),
IF(COUNTIF(RALLY_DATES[], Attendance!J3412) &gt; 0, VLOOKUP(Attendance!$G3412,RALLY_PERIOD_SCHEDULE[], 2,TRUE),
IF(WEEKDAY(Attendance!$J3412) = 2,
       IF(COUNTIF(FINALS_WEEK_MONDAY_DATE[],Attendance!$J3412) &gt; 0, VLOOKUP(Attendance!$G3412,FINALS_WEEK_MONDAY_PERIOD_SCHEDULE[],2,TRUE),
       VLOOKUP(Attendance!$G3412,REGULAR_WEEK_SCHEDULE[],6,TRUE)),
IF(WEEKDAY($J3412) = 3,
       IF(COUNTIF(FINALS_WEEK_TUESDAY_DATE[],Attendance!$J3412) &gt; 0, VLOOKUP(Attendance!$G3412,FINALS_WEEK_TUESDAY_PERIOD_SCHEDULE[],2,TRUE),
       VLOOKUP(Attendance!$G3412,REGULAR_WEEK_SCHEDULE[[Tuesday]:[Period]],5,TRUE)),
IF(WEEKDAY(Attendance!$J3412) = 4,
        IF(COUNTIF(BLOCK_WEDNESDAY_DATES[],Attendance!$J3412) &gt; 0, VLOOKUP(Attendance!$G3412,BLOCK_WEDNESDAY_PERIOD_SCHEDULE[],2,TRUE),
        IF(COUNTIF(FINALS_WEEK_WEDNESDAY_DATE[],Attendance!$J3412) &gt; 0, VLOOKUP(Attendance!$G3412,FINALS_WEEK_WEDNESDAY_PERIOD_SCHEDULE[],2,TRUE),
       VLOOKUP(Attendance!$G3412,REGULAR_WEEK_SCHEDULE[[Wednesday]:[Period]],4,TRUE))),
IF(WEEKDAY($J3412) = 5,
       IF(COUNTIF(BLOCK_THURSDAY_DATES[],Attendance!$J3412) &gt; 0, VLOOKUP(Attendance!$G3412,BLOCK_THURSDAY_PERIOD_SCHEDULE[],2,TRUE),
       IF(COUNTIF(FINALS_WEEK_THURSDAY_DATE[],Attendance!$J3412) &gt; 0, VLOOKUP(Attendance!$G3412,FINALS_WEEK_THURSDAY_PERIOD_SCHEDULE[],2,TRUE),
       VLOOKUP(Attendance!$G3412,REGULAR_WEEK_SCHEDULE[[Thursday]:[Period]],3,TRUE))),
IF(WEEKDAY(Attendance!$J3412) = 6,
       IF(COUNTIF(FINALS_WEEK_FRIDAY_DATE[],Attendance!$J3412) &gt; 0, VLOOKUP(Attendance!$G3412,FINALS_WEEK_FRIDAY_PERIOD_SCHEDULE[],2,TRUE),
       VLOOKUP(Attendance!$G3412,REGULAR_WEEK_SCHEDULE[[Friday]:[Period]],2,TRUE))))))))))</f>
        <v/>
      </c>
      <c r="J3412" s="41" t="str">
        <f t="shared" ca="1" si="164"/>
        <v/>
      </c>
      <c r="K3412" s="41" t="str">
        <f>IF($A3412 &lt;&gt; "",VLOOKUP($A3412,'Student reference sheet'!$A$2:$V$2329, 7,FALSE), "")</f>
        <v/>
      </c>
      <c r="L3412" s="30" t="str">
        <f>IF($A3412 ="", "", VLOOKUP($A3412, 'Student reference sheet'!$A$2:$Z$2603,23,FALSE))</f>
        <v/>
      </c>
      <c r="M3412" s="30" t="str">
        <f>IF($A3412 ="", "", VLOOKUP($A3412, 'Student reference sheet'!$A$2:$Z$2603,24,FALSE))</f>
        <v/>
      </c>
      <c r="N3412" s="30" t="str">
        <f>IF($A3412 ="", "", VLOOKUP($A3412, 'Student reference sheet'!$A$2:$Z$2603,26,FALSE))</f>
        <v/>
      </c>
      <c r="O3412" s="30" t="str">
        <f>IF($A3412 ="", "", VLOOKUP($A3412, 'Student reference sheet'!$A$2:$Z$2603,25,FALSE))</f>
        <v/>
      </c>
      <c r="P3412" s="39" t="str">
        <f>IF($A3412 = "", "", IF(OR(VLOOKUP($A3412,'Student reference sheet'!$A$2:$V$2400,8,FALSE) = "R",  VLOOKUP($A3412,'Student reference sheet'!$A$2:$V$2400,8,FALSE) = "L"), "X", ""))</f>
        <v/>
      </c>
      <c r="Q3412" s="39" t="str">
        <f>IF($A3412 ="", "", VLOOKUP($A3412, 'Student reference sheet'!$A$2:$V$2603,22,FALSE))</f>
        <v/>
      </c>
      <c r="R3412" s="39" t="str">
        <f>IF($A3412 &lt;&gt; "",VLOOKUP($A3412,'Student reference sheet'!$A$2:$V$2329, 5,FALSE), "")</f>
        <v/>
      </c>
      <c r="S3412" s="39" t="str">
        <f>IF($A3412 &lt;&gt; "",VLOOKUP($A3412,'Student reference sheet'!$A$2:$V$2329, 6,FALSE), "")</f>
        <v/>
      </c>
      <c r="T3412" s="30" t="str">
        <f>IF($A3412 = "","",
IF(VLOOKUP($A3412,'Student reference sheet'!$A$2:$V$2329, 10,FALSE) = "Y", "Hispanic",
IF(VLOOKUP($A3412,'Student reference sheet'!$A$2:$V$2329,11,FALSE) &lt;&gt; "",
IF(VLOOKUP($A3412,'Student reference sheet'!$A$2:$V$2329,11,FALSE) = "UNK", "Unknown", VLOOKUP(VALUE(VLOOKUP($A3412,'Student reference sheet'!$A$2:$V$2329,11,FALSE)),'Ethnicity Reference'!$A$2:$B$22,2,FALSE)),
IF(VLOOKUP($A3412,'Student reference sheet'!$A$2:$V$2329,9,FALSE) &lt;&gt; "", VLOOKUP(VALUE(VLOOKUP($A3412,'Student reference sheet'!$A$2:$V$2329,9,FALSE)),'Ethnicity Reference'!$A$2:$B$22,2,FALSE),"Unknown"))))</f>
        <v/>
      </c>
      <c r="U3412" s="35"/>
    </row>
    <row r="3413" spans="1:21" ht="15.75">
      <c r="A3413" s="47"/>
      <c r="B3413" s="33"/>
      <c r="C3413" s="39" t="str">
        <f>IF($A3413 &lt;&gt; "",VLOOKUP($A3413,'Student reference sheet'!$A$2:$V$2329, 3,FALSE), "")</f>
        <v/>
      </c>
      <c r="D3413" s="39" t="str">
        <f>IF($A3413 &lt;&gt; "",VLOOKUP($A3413,'Student reference sheet'!$A$2:$V$2329, 2,FALSE), "")</f>
        <v/>
      </c>
      <c r="E3413" s="35"/>
      <c r="F3413" s="34"/>
      <c r="G3413" s="40" t="str">
        <f t="shared" ca="1" si="162"/>
        <v/>
      </c>
      <c r="H3413" s="40" t="str">
        <f t="shared" ca="1" si="163"/>
        <v/>
      </c>
      <c r="I3413" s="36" t="str">
        <f>IF($A3413 = "", "",
IF(COUNTIF(MINIMUM_DAY_DATES[], Attendance!J3413) &gt; 0, VLOOKUP(Attendance!$G3413,MINIMUM_DAY_PERIOD_SCHEDULE[], 2,TRUE),
IF(COUNTIF(RALLY_DATES[], Attendance!J3413) &gt; 0, VLOOKUP(Attendance!$G3413,RALLY_PERIOD_SCHEDULE[], 2,TRUE),
IF(WEEKDAY(Attendance!$J3413) = 2,
       IF(COUNTIF(FINALS_WEEK_MONDAY_DATE[],Attendance!$J3413) &gt; 0, VLOOKUP(Attendance!$G3413,FINALS_WEEK_MONDAY_PERIOD_SCHEDULE[],2,TRUE),
       VLOOKUP(Attendance!$G3413,REGULAR_WEEK_SCHEDULE[],6,TRUE)),
IF(WEEKDAY($J3413) = 3,
       IF(COUNTIF(FINALS_WEEK_TUESDAY_DATE[],Attendance!$J3413) &gt; 0, VLOOKUP(Attendance!$G3413,FINALS_WEEK_TUESDAY_PERIOD_SCHEDULE[],2,TRUE),
       VLOOKUP(Attendance!$G3413,REGULAR_WEEK_SCHEDULE[[Tuesday]:[Period]],5,TRUE)),
IF(WEEKDAY(Attendance!$J3413) = 4,
        IF(COUNTIF(BLOCK_WEDNESDAY_DATES[],Attendance!$J3413) &gt; 0, VLOOKUP(Attendance!$G3413,BLOCK_WEDNESDAY_PERIOD_SCHEDULE[],2,TRUE),
        IF(COUNTIF(FINALS_WEEK_WEDNESDAY_DATE[],Attendance!$J3413) &gt; 0, VLOOKUP(Attendance!$G3413,FINALS_WEEK_WEDNESDAY_PERIOD_SCHEDULE[],2,TRUE),
       VLOOKUP(Attendance!$G3413,REGULAR_WEEK_SCHEDULE[[Wednesday]:[Period]],4,TRUE))),
IF(WEEKDAY($J3413) = 5,
       IF(COUNTIF(BLOCK_THURSDAY_DATES[],Attendance!$J3413) &gt; 0, VLOOKUP(Attendance!$G3413,BLOCK_THURSDAY_PERIOD_SCHEDULE[],2,TRUE),
       IF(COUNTIF(FINALS_WEEK_THURSDAY_DATE[],Attendance!$J3413) &gt; 0, VLOOKUP(Attendance!$G3413,FINALS_WEEK_THURSDAY_PERIOD_SCHEDULE[],2,TRUE),
       VLOOKUP(Attendance!$G3413,REGULAR_WEEK_SCHEDULE[[Thursday]:[Period]],3,TRUE))),
IF(WEEKDAY(Attendance!$J3413) = 6,
       IF(COUNTIF(FINALS_WEEK_FRIDAY_DATE[],Attendance!$J3413) &gt; 0, VLOOKUP(Attendance!$G3413,FINALS_WEEK_FRIDAY_PERIOD_SCHEDULE[],2,TRUE),
       VLOOKUP(Attendance!$G3413,REGULAR_WEEK_SCHEDULE[[Friday]:[Period]],2,TRUE))))))))))</f>
        <v/>
      </c>
      <c r="J3413" s="41" t="str">
        <f t="shared" ca="1" si="164"/>
        <v/>
      </c>
      <c r="K3413" s="41" t="str">
        <f>IF($A3413 &lt;&gt; "",VLOOKUP($A3413,'Student reference sheet'!$A$2:$V$2329, 7,FALSE), "")</f>
        <v/>
      </c>
      <c r="L3413" s="30" t="str">
        <f>IF($A3413 ="", "", VLOOKUP($A3413, 'Student reference sheet'!$A$2:$Z$2603,23,FALSE))</f>
        <v/>
      </c>
      <c r="M3413" s="30" t="str">
        <f>IF($A3413 ="", "", VLOOKUP($A3413, 'Student reference sheet'!$A$2:$Z$2603,24,FALSE))</f>
        <v/>
      </c>
      <c r="N3413" s="30" t="str">
        <f>IF($A3413 ="", "", VLOOKUP($A3413, 'Student reference sheet'!$A$2:$Z$2603,26,FALSE))</f>
        <v/>
      </c>
      <c r="O3413" s="30" t="str">
        <f>IF($A3413 ="", "", VLOOKUP($A3413, 'Student reference sheet'!$A$2:$Z$2603,25,FALSE))</f>
        <v/>
      </c>
      <c r="P3413" s="39" t="str">
        <f>IF($A3413 = "", "", IF(OR(VLOOKUP($A3413,'Student reference sheet'!$A$2:$V$2400,8,FALSE) = "R",  VLOOKUP($A3413,'Student reference sheet'!$A$2:$V$2400,8,FALSE) = "L"), "X", ""))</f>
        <v/>
      </c>
      <c r="Q3413" s="39" t="str">
        <f>IF($A3413 ="", "", VLOOKUP($A3413, 'Student reference sheet'!$A$2:$V$2603,22,FALSE))</f>
        <v/>
      </c>
      <c r="R3413" s="39" t="str">
        <f>IF($A3413 &lt;&gt; "",VLOOKUP($A3413,'Student reference sheet'!$A$2:$V$2329, 5,FALSE), "")</f>
        <v/>
      </c>
      <c r="S3413" s="39" t="str">
        <f>IF($A3413 &lt;&gt; "",VLOOKUP($A3413,'Student reference sheet'!$A$2:$V$2329, 6,FALSE), "")</f>
        <v/>
      </c>
      <c r="T3413" s="30" t="str">
        <f>IF($A3413 = "","",
IF(VLOOKUP($A3413,'Student reference sheet'!$A$2:$V$2329, 10,FALSE) = "Y", "Hispanic",
IF(VLOOKUP($A3413,'Student reference sheet'!$A$2:$V$2329,11,FALSE) &lt;&gt; "",
IF(VLOOKUP($A3413,'Student reference sheet'!$A$2:$V$2329,11,FALSE) = "UNK", "Unknown", VLOOKUP(VALUE(VLOOKUP($A3413,'Student reference sheet'!$A$2:$V$2329,11,FALSE)),'Ethnicity Reference'!$A$2:$B$22,2,FALSE)),
IF(VLOOKUP($A3413,'Student reference sheet'!$A$2:$V$2329,9,FALSE) &lt;&gt; "", VLOOKUP(VALUE(VLOOKUP($A3413,'Student reference sheet'!$A$2:$V$2329,9,FALSE)),'Ethnicity Reference'!$A$2:$B$22,2,FALSE),"Unknown"))))</f>
        <v/>
      </c>
      <c r="U3413" s="35"/>
    </row>
    <row r="3414" spans="1:21" ht="15.75">
      <c r="A3414" s="47"/>
      <c r="B3414" s="33"/>
      <c r="C3414" s="39" t="str">
        <f>IF($A3414 &lt;&gt; "",VLOOKUP($A3414,'Student reference sheet'!$A$2:$V$2329, 3,FALSE), "")</f>
        <v/>
      </c>
      <c r="D3414" s="39" t="str">
        <f>IF($A3414 &lt;&gt; "",VLOOKUP($A3414,'Student reference sheet'!$A$2:$V$2329, 2,FALSE), "")</f>
        <v/>
      </c>
      <c r="E3414" s="35"/>
      <c r="F3414" s="34"/>
      <c r="G3414" s="40" t="str">
        <f t="shared" ca="1" si="162"/>
        <v/>
      </c>
      <c r="H3414" s="40" t="str">
        <f t="shared" ca="1" si="163"/>
        <v/>
      </c>
      <c r="I3414" s="36" t="str">
        <f>IF($A3414 = "", "",
IF(COUNTIF(MINIMUM_DAY_DATES[], Attendance!J3414) &gt; 0, VLOOKUP(Attendance!$G3414,MINIMUM_DAY_PERIOD_SCHEDULE[], 2,TRUE),
IF(COUNTIF(RALLY_DATES[], Attendance!J3414) &gt; 0, VLOOKUP(Attendance!$G3414,RALLY_PERIOD_SCHEDULE[], 2,TRUE),
IF(WEEKDAY(Attendance!$J3414) = 2,
       IF(COUNTIF(FINALS_WEEK_MONDAY_DATE[],Attendance!$J3414) &gt; 0, VLOOKUP(Attendance!$G3414,FINALS_WEEK_MONDAY_PERIOD_SCHEDULE[],2,TRUE),
       VLOOKUP(Attendance!$G3414,REGULAR_WEEK_SCHEDULE[],6,TRUE)),
IF(WEEKDAY($J3414) = 3,
       IF(COUNTIF(FINALS_WEEK_TUESDAY_DATE[],Attendance!$J3414) &gt; 0, VLOOKUP(Attendance!$G3414,FINALS_WEEK_TUESDAY_PERIOD_SCHEDULE[],2,TRUE),
       VLOOKUP(Attendance!$G3414,REGULAR_WEEK_SCHEDULE[[Tuesday]:[Period]],5,TRUE)),
IF(WEEKDAY(Attendance!$J3414) = 4,
        IF(COUNTIF(BLOCK_WEDNESDAY_DATES[],Attendance!$J3414) &gt; 0, VLOOKUP(Attendance!$G3414,BLOCK_WEDNESDAY_PERIOD_SCHEDULE[],2,TRUE),
        IF(COUNTIF(FINALS_WEEK_WEDNESDAY_DATE[],Attendance!$J3414) &gt; 0, VLOOKUP(Attendance!$G3414,FINALS_WEEK_WEDNESDAY_PERIOD_SCHEDULE[],2,TRUE),
       VLOOKUP(Attendance!$G3414,REGULAR_WEEK_SCHEDULE[[Wednesday]:[Period]],4,TRUE))),
IF(WEEKDAY($J3414) = 5,
       IF(COUNTIF(BLOCK_THURSDAY_DATES[],Attendance!$J3414) &gt; 0, VLOOKUP(Attendance!$G3414,BLOCK_THURSDAY_PERIOD_SCHEDULE[],2,TRUE),
       IF(COUNTIF(FINALS_WEEK_THURSDAY_DATE[],Attendance!$J3414) &gt; 0, VLOOKUP(Attendance!$G3414,FINALS_WEEK_THURSDAY_PERIOD_SCHEDULE[],2,TRUE),
       VLOOKUP(Attendance!$G3414,REGULAR_WEEK_SCHEDULE[[Thursday]:[Period]],3,TRUE))),
IF(WEEKDAY(Attendance!$J3414) = 6,
       IF(COUNTIF(FINALS_WEEK_FRIDAY_DATE[],Attendance!$J3414) &gt; 0, VLOOKUP(Attendance!$G3414,FINALS_WEEK_FRIDAY_PERIOD_SCHEDULE[],2,TRUE),
       VLOOKUP(Attendance!$G3414,REGULAR_WEEK_SCHEDULE[[Friday]:[Period]],2,TRUE))))))))))</f>
        <v/>
      </c>
      <c r="J3414" s="41" t="str">
        <f t="shared" ca="1" si="164"/>
        <v/>
      </c>
      <c r="K3414" s="41" t="str">
        <f>IF($A3414 &lt;&gt; "",VLOOKUP($A3414,'Student reference sheet'!$A$2:$V$2329, 7,FALSE), "")</f>
        <v/>
      </c>
      <c r="L3414" s="30" t="str">
        <f>IF($A3414 ="", "", VLOOKUP($A3414, 'Student reference sheet'!$A$2:$Z$2603,23,FALSE))</f>
        <v/>
      </c>
      <c r="M3414" s="30" t="str">
        <f>IF($A3414 ="", "", VLOOKUP($A3414, 'Student reference sheet'!$A$2:$Z$2603,24,FALSE))</f>
        <v/>
      </c>
      <c r="N3414" s="30" t="str">
        <f>IF($A3414 ="", "", VLOOKUP($A3414, 'Student reference sheet'!$A$2:$Z$2603,26,FALSE))</f>
        <v/>
      </c>
      <c r="O3414" s="30" t="str">
        <f>IF($A3414 ="", "", VLOOKUP($A3414, 'Student reference sheet'!$A$2:$Z$2603,25,FALSE))</f>
        <v/>
      </c>
      <c r="P3414" s="39" t="str">
        <f>IF($A3414 = "", "", IF(OR(VLOOKUP($A3414,'Student reference sheet'!$A$2:$V$2400,8,FALSE) = "R",  VLOOKUP($A3414,'Student reference sheet'!$A$2:$V$2400,8,FALSE) = "L"), "X", ""))</f>
        <v/>
      </c>
      <c r="Q3414" s="39" t="str">
        <f>IF($A3414 ="", "", VLOOKUP($A3414, 'Student reference sheet'!$A$2:$V$2603,22,FALSE))</f>
        <v/>
      </c>
      <c r="R3414" s="39" t="str">
        <f>IF($A3414 &lt;&gt; "",VLOOKUP($A3414,'Student reference sheet'!$A$2:$V$2329, 5,FALSE), "")</f>
        <v/>
      </c>
      <c r="S3414" s="39" t="str">
        <f>IF($A3414 &lt;&gt; "",VLOOKUP($A3414,'Student reference sheet'!$A$2:$V$2329, 6,FALSE), "")</f>
        <v/>
      </c>
      <c r="T3414" s="30" t="str">
        <f>IF($A3414 = "","",
IF(VLOOKUP($A3414,'Student reference sheet'!$A$2:$V$2329, 10,FALSE) = "Y", "Hispanic",
IF(VLOOKUP($A3414,'Student reference sheet'!$A$2:$V$2329,11,FALSE) &lt;&gt; "",
IF(VLOOKUP($A3414,'Student reference sheet'!$A$2:$V$2329,11,FALSE) = "UNK", "Unknown", VLOOKUP(VALUE(VLOOKUP($A3414,'Student reference sheet'!$A$2:$V$2329,11,FALSE)),'Ethnicity Reference'!$A$2:$B$22,2,FALSE)),
IF(VLOOKUP($A3414,'Student reference sheet'!$A$2:$V$2329,9,FALSE) &lt;&gt; "", VLOOKUP(VALUE(VLOOKUP($A3414,'Student reference sheet'!$A$2:$V$2329,9,FALSE)),'Ethnicity Reference'!$A$2:$B$22,2,FALSE),"Unknown"))))</f>
        <v/>
      </c>
      <c r="U3414" s="35"/>
    </row>
    <row r="3415" spans="1:21" ht="15.75">
      <c r="A3415" s="47"/>
      <c r="B3415" s="33"/>
      <c r="C3415" s="39" t="str">
        <f>IF($A3415 &lt;&gt; "",VLOOKUP($A3415,'Student reference sheet'!$A$2:$V$2329, 3,FALSE), "")</f>
        <v/>
      </c>
      <c r="D3415" s="39" t="str">
        <f>IF($A3415 &lt;&gt; "",VLOOKUP($A3415,'Student reference sheet'!$A$2:$V$2329, 2,FALSE), "")</f>
        <v/>
      </c>
      <c r="E3415" s="35"/>
      <c r="F3415" s="34"/>
      <c r="G3415" s="40" t="str">
        <f t="shared" ca="1" si="162"/>
        <v/>
      </c>
      <c r="H3415" s="40" t="str">
        <f t="shared" ca="1" si="163"/>
        <v/>
      </c>
      <c r="I3415" s="36" t="str">
        <f>IF($A3415 = "", "",
IF(COUNTIF(MINIMUM_DAY_DATES[], Attendance!J3415) &gt; 0, VLOOKUP(Attendance!$G3415,MINIMUM_DAY_PERIOD_SCHEDULE[], 2,TRUE),
IF(COUNTIF(RALLY_DATES[], Attendance!J3415) &gt; 0, VLOOKUP(Attendance!$G3415,RALLY_PERIOD_SCHEDULE[], 2,TRUE),
IF(WEEKDAY(Attendance!$J3415) = 2,
       IF(COUNTIF(FINALS_WEEK_MONDAY_DATE[],Attendance!$J3415) &gt; 0, VLOOKUP(Attendance!$G3415,FINALS_WEEK_MONDAY_PERIOD_SCHEDULE[],2,TRUE),
       VLOOKUP(Attendance!$G3415,REGULAR_WEEK_SCHEDULE[],6,TRUE)),
IF(WEEKDAY($J3415) = 3,
       IF(COUNTIF(FINALS_WEEK_TUESDAY_DATE[],Attendance!$J3415) &gt; 0, VLOOKUP(Attendance!$G3415,FINALS_WEEK_TUESDAY_PERIOD_SCHEDULE[],2,TRUE),
       VLOOKUP(Attendance!$G3415,REGULAR_WEEK_SCHEDULE[[Tuesday]:[Period]],5,TRUE)),
IF(WEEKDAY(Attendance!$J3415) = 4,
        IF(COUNTIF(BLOCK_WEDNESDAY_DATES[],Attendance!$J3415) &gt; 0, VLOOKUP(Attendance!$G3415,BLOCK_WEDNESDAY_PERIOD_SCHEDULE[],2,TRUE),
        IF(COUNTIF(FINALS_WEEK_WEDNESDAY_DATE[],Attendance!$J3415) &gt; 0, VLOOKUP(Attendance!$G3415,FINALS_WEEK_WEDNESDAY_PERIOD_SCHEDULE[],2,TRUE),
       VLOOKUP(Attendance!$G3415,REGULAR_WEEK_SCHEDULE[[Wednesday]:[Period]],4,TRUE))),
IF(WEEKDAY($J3415) = 5,
       IF(COUNTIF(BLOCK_THURSDAY_DATES[],Attendance!$J3415) &gt; 0, VLOOKUP(Attendance!$G3415,BLOCK_THURSDAY_PERIOD_SCHEDULE[],2,TRUE),
       IF(COUNTIF(FINALS_WEEK_THURSDAY_DATE[],Attendance!$J3415) &gt; 0, VLOOKUP(Attendance!$G3415,FINALS_WEEK_THURSDAY_PERIOD_SCHEDULE[],2,TRUE),
       VLOOKUP(Attendance!$G3415,REGULAR_WEEK_SCHEDULE[[Thursday]:[Period]],3,TRUE))),
IF(WEEKDAY(Attendance!$J3415) = 6,
       IF(COUNTIF(FINALS_WEEK_FRIDAY_DATE[],Attendance!$J3415) &gt; 0, VLOOKUP(Attendance!$G3415,FINALS_WEEK_FRIDAY_PERIOD_SCHEDULE[],2,TRUE),
       VLOOKUP(Attendance!$G3415,REGULAR_WEEK_SCHEDULE[[Friday]:[Period]],2,TRUE))))))))))</f>
        <v/>
      </c>
      <c r="J3415" s="41" t="str">
        <f t="shared" ca="1" si="164"/>
        <v/>
      </c>
      <c r="K3415" s="41" t="str">
        <f>IF($A3415 &lt;&gt; "",VLOOKUP($A3415,'Student reference sheet'!$A$2:$V$2329, 7,FALSE), "")</f>
        <v/>
      </c>
      <c r="L3415" s="30" t="str">
        <f>IF($A3415 ="", "", VLOOKUP($A3415, 'Student reference sheet'!$A$2:$Z$2603,23,FALSE))</f>
        <v/>
      </c>
      <c r="M3415" s="30" t="str">
        <f>IF($A3415 ="", "", VLOOKUP($A3415, 'Student reference sheet'!$A$2:$Z$2603,24,FALSE))</f>
        <v/>
      </c>
      <c r="N3415" s="30" t="str">
        <f>IF($A3415 ="", "", VLOOKUP($A3415, 'Student reference sheet'!$A$2:$Z$2603,26,FALSE))</f>
        <v/>
      </c>
      <c r="O3415" s="30" t="str">
        <f>IF($A3415 ="", "", VLOOKUP($A3415, 'Student reference sheet'!$A$2:$Z$2603,25,FALSE))</f>
        <v/>
      </c>
      <c r="P3415" s="39" t="str">
        <f>IF($A3415 = "", "", IF(OR(VLOOKUP($A3415,'Student reference sheet'!$A$2:$V$2400,8,FALSE) = "R",  VLOOKUP($A3415,'Student reference sheet'!$A$2:$V$2400,8,FALSE) = "L"), "X", ""))</f>
        <v/>
      </c>
      <c r="Q3415" s="39" t="str">
        <f>IF($A3415 ="", "", VLOOKUP($A3415, 'Student reference sheet'!$A$2:$V$2603,22,FALSE))</f>
        <v/>
      </c>
      <c r="R3415" s="39" t="str">
        <f>IF($A3415 &lt;&gt; "",VLOOKUP($A3415,'Student reference sheet'!$A$2:$V$2329, 5,FALSE), "")</f>
        <v/>
      </c>
      <c r="S3415" s="39" t="str">
        <f>IF($A3415 &lt;&gt; "",VLOOKUP($A3415,'Student reference sheet'!$A$2:$V$2329, 6,FALSE), "")</f>
        <v/>
      </c>
      <c r="T3415" s="30" t="str">
        <f>IF($A3415 = "","",
IF(VLOOKUP($A3415,'Student reference sheet'!$A$2:$V$2329, 10,FALSE) = "Y", "Hispanic",
IF(VLOOKUP($A3415,'Student reference sheet'!$A$2:$V$2329,11,FALSE) &lt;&gt; "",
IF(VLOOKUP($A3415,'Student reference sheet'!$A$2:$V$2329,11,FALSE) = "UNK", "Unknown", VLOOKUP(VALUE(VLOOKUP($A3415,'Student reference sheet'!$A$2:$V$2329,11,FALSE)),'Ethnicity Reference'!$A$2:$B$22,2,FALSE)),
IF(VLOOKUP($A3415,'Student reference sheet'!$A$2:$V$2329,9,FALSE) &lt;&gt; "", VLOOKUP(VALUE(VLOOKUP($A3415,'Student reference sheet'!$A$2:$V$2329,9,FALSE)),'Ethnicity Reference'!$A$2:$B$22,2,FALSE),"Unknown"))))</f>
        <v/>
      </c>
      <c r="U3415" s="35"/>
    </row>
    <row r="3416" spans="1:21" ht="15.75">
      <c r="A3416" s="47"/>
      <c r="B3416" s="33"/>
      <c r="C3416" s="39" t="str">
        <f>IF($A3416 &lt;&gt; "",VLOOKUP($A3416,'Student reference sheet'!$A$2:$V$2329, 3,FALSE), "")</f>
        <v/>
      </c>
      <c r="D3416" s="39" t="str">
        <f>IF($A3416 &lt;&gt; "",VLOOKUP($A3416,'Student reference sheet'!$A$2:$V$2329, 2,FALSE), "")</f>
        <v/>
      </c>
      <c r="E3416" s="35"/>
      <c r="F3416" s="34"/>
      <c r="G3416" s="40" t="str">
        <f t="shared" ca="1" si="162"/>
        <v/>
      </c>
      <c r="H3416" s="40" t="str">
        <f t="shared" ca="1" si="163"/>
        <v/>
      </c>
      <c r="I3416" s="36" t="str">
        <f>IF($A3416 = "", "",
IF(COUNTIF(MINIMUM_DAY_DATES[], Attendance!J3416) &gt; 0, VLOOKUP(Attendance!$G3416,MINIMUM_DAY_PERIOD_SCHEDULE[], 2,TRUE),
IF(COUNTIF(RALLY_DATES[], Attendance!J3416) &gt; 0, VLOOKUP(Attendance!$G3416,RALLY_PERIOD_SCHEDULE[], 2,TRUE),
IF(WEEKDAY(Attendance!$J3416) = 2,
       IF(COUNTIF(FINALS_WEEK_MONDAY_DATE[],Attendance!$J3416) &gt; 0, VLOOKUP(Attendance!$G3416,FINALS_WEEK_MONDAY_PERIOD_SCHEDULE[],2,TRUE),
       VLOOKUP(Attendance!$G3416,REGULAR_WEEK_SCHEDULE[],6,TRUE)),
IF(WEEKDAY($J3416) = 3,
       IF(COUNTIF(FINALS_WEEK_TUESDAY_DATE[],Attendance!$J3416) &gt; 0, VLOOKUP(Attendance!$G3416,FINALS_WEEK_TUESDAY_PERIOD_SCHEDULE[],2,TRUE),
       VLOOKUP(Attendance!$G3416,REGULAR_WEEK_SCHEDULE[[Tuesday]:[Period]],5,TRUE)),
IF(WEEKDAY(Attendance!$J3416) = 4,
        IF(COUNTIF(BLOCK_WEDNESDAY_DATES[],Attendance!$J3416) &gt; 0, VLOOKUP(Attendance!$G3416,BLOCK_WEDNESDAY_PERIOD_SCHEDULE[],2,TRUE),
        IF(COUNTIF(FINALS_WEEK_WEDNESDAY_DATE[],Attendance!$J3416) &gt; 0, VLOOKUP(Attendance!$G3416,FINALS_WEEK_WEDNESDAY_PERIOD_SCHEDULE[],2,TRUE),
       VLOOKUP(Attendance!$G3416,REGULAR_WEEK_SCHEDULE[[Wednesday]:[Period]],4,TRUE))),
IF(WEEKDAY($J3416) = 5,
       IF(COUNTIF(BLOCK_THURSDAY_DATES[],Attendance!$J3416) &gt; 0, VLOOKUP(Attendance!$G3416,BLOCK_THURSDAY_PERIOD_SCHEDULE[],2,TRUE),
       IF(COUNTIF(FINALS_WEEK_THURSDAY_DATE[],Attendance!$J3416) &gt; 0, VLOOKUP(Attendance!$G3416,FINALS_WEEK_THURSDAY_PERIOD_SCHEDULE[],2,TRUE),
       VLOOKUP(Attendance!$G3416,REGULAR_WEEK_SCHEDULE[[Thursday]:[Period]],3,TRUE))),
IF(WEEKDAY(Attendance!$J3416) = 6,
       IF(COUNTIF(FINALS_WEEK_FRIDAY_DATE[],Attendance!$J3416) &gt; 0, VLOOKUP(Attendance!$G3416,FINALS_WEEK_FRIDAY_PERIOD_SCHEDULE[],2,TRUE),
       VLOOKUP(Attendance!$G3416,REGULAR_WEEK_SCHEDULE[[Friday]:[Period]],2,TRUE))))))))))</f>
        <v/>
      </c>
      <c r="J3416" s="41" t="str">
        <f t="shared" ca="1" si="164"/>
        <v/>
      </c>
      <c r="K3416" s="41" t="str">
        <f>IF($A3416 &lt;&gt; "",VLOOKUP($A3416,'Student reference sheet'!$A$2:$V$2329, 7,FALSE), "")</f>
        <v/>
      </c>
      <c r="L3416" s="30" t="str">
        <f>IF($A3416 ="", "", VLOOKUP($A3416, 'Student reference sheet'!$A$2:$Z$2603,23,FALSE))</f>
        <v/>
      </c>
      <c r="M3416" s="30" t="str">
        <f>IF($A3416 ="", "", VLOOKUP($A3416, 'Student reference sheet'!$A$2:$Z$2603,24,FALSE))</f>
        <v/>
      </c>
      <c r="N3416" s="30" t="str">
        <f>IF($A3416 ="", "", VLOOKUP($A3416, 'Student reference sheet'!$A$2:$Z$2603,26,FALSE))</f>
        <v/>
      </c>
      <c r="O3416" s="30" t="str">
        <f>IF($A3416 ="", "", VLOOKUP($A3416, 'Student reference sheet'!$A$2:$Z$2603,25,FALSE))</f>
        <v/>
      </c>
      <c r="P3416" s="39" t="str">
        <f>IF($A3416 = "", "", IF(OR(VLOOKUP($A3416,'Student reference sheet'!$A$2:$V$2400,8,FALSE) = "R",  VLOOKUP($A3416,'Student reference sheet'!$A$2:$V$2400,8,FALSE) = "L"), "X", ""))</f>
        <v/>
      </c>
      <c r="Q3416" s="39" t="str">
        <f>IF($A3416 ="", "", VLOOKUP($A3416, 'Student reference sheet'!$A$2:$V$2603,22,FALSE))</f>
        <v/>
      </c>
      <c r="R3416" s="39" t="str">
        <f>IF($A3416 &lt;&gt; "",VLOOKUP($A3416,'Student reference sheet'!$A$2:$V$2329, 5,FALSE), "")</f>
        <v/>
      </c>
      <c r="S3416" s="39" t="str">
        <f>IF($A3416 &lt;&gt; "",VLOOKUP($A3416,'Student reference sheet'!$A$2:$V$2329, 6,FALSE), "")</f>
        <v/>
      </c>
      <c r="T3416" s="30" t="str">
        <f>IF($A3416 = "","",
IF(VLOOKUP($A3416,'Student reference sheet'!$A$2:$V$2329, 10,FALSE) = "Y", "Hispanic",
IF(VLOOKUP($A3416,'Student reference sheet'!$A$2:$V$2329,11,FALSE) &lt;&gt; "",
IF(VLOOKUP($A3416,'Student reference sheet'!$A$2:$V$2329,11,FALSE) = "UNK", "Unknown", VLOOKUP(VALUE(VLOOKUP($A3416,'Student reference sheet'!$A$2:$V$2329,11,FALSE)),'Ethnicity Reference'!$A$2:$B$22,2,FALSE)),
IF(VLOOKUP($A3416,'Student reference sheet'!$A$2:$V$2329,9,FALSE) &lt;&gt; "", VLOOKUP(VALUE(VLOOKUP($A3416,'Student reference sheet'!$A$2:$V$2329,9,FALSE)),'Ethnicity Reference'!$A$2:$B$22,2,FALSE),"Unknown"))))</f>
        <v/>
      </c>
      <c r="U3416" s="35"/>
    </row>
    <row r="3417" spans="1:21" ht="15.75">
      <c r="A3417" s="47"/>
      <c r="B3417" s="33"/>
      <c r="C3417" s="39" t="str">
        <f>IF($A3417 &lt;&gt; "",VLOOKUP($A3417,'Student reference sheet'!$A$2:$V$2329, 3,FALSE), "")</f>
        <v/>
      </c>
      <c r="D3417" s="39" t="str">
        <f>IF($A3417 &lt;&gt; "",VLOOKUP($A3417,'Student reference sheet'!$A$2:$V$2329, 2,FALSE), "")</f>
        <v/>
      </c>
      <c r="E3417" s="35"/>
      <c r="F3417" s="34"/>
      <c r="G3417" s="40" t="str">
        <f t="shared" ca="1" si="162"/>
        <v/>
      </c>
      <c r="H3417" s="40" t="str">
        <f t="shared" ca="1" si="163"/>
        <v/>
      </c>
      <c r="I3417" s="36" t="str">
        <f>IF($A3417 = "", "",
IF(COUNTIF(MINIMUM_DAY_DATES[], Attendance!J3417) &gt; 0, VLOOKUP(Attendance!$G3417,MINIMUM_DAY_PERIOD_SCHEDULE[], 2,TRUE),
IF(COUNTIF(RALLY_DATES[], Attendance!J3417) &gt; 0, VLOOKUP(Attendance!$G3417,RALLY_PERIOD_SCHEDULE[], 2,TRUE),
IF(WEEKDAY(Attendance!$J3417) = 2,
       IF(COUNTIF(FINALS_WEEK_MONDAY_DATE[],Attendance!$J3417) &gt; 0, VLOOKUP(Attendance!$G3417,FINALS_WEEK_MONDAY_PERIOD_SCHEDULE[],2,TRUE),
       VLOOKUP(Attendance!$G3417,REGULAR_WEEK_SCHEDULE[],6,TRUE)),
IF(WEEKDAY($J3417) = 3,
       IF(COUNTIF(FINALS_WEEK_TUESDAY_DATE[],Attendance!$J3417) &gt; 0, VLOOKUP(Attendance!$G3417,FINALS_WEEK_TUESDAY_PERIOD_SCHEDULE[],2,TRUE),
       VLOOKUP(Attendance!$G3417,REGULAR_WEEK_SCHEDULE[[Tuesday]:[Period]],5,TRUE)),
IF(WEEKDAY(Attendance!$J3417) = 4,
        IF(COUNTIF(BLOCK_WEDNESDAY_DATES[],Attendance!$J3417) &gt; 0, VLOOKUP(Attendance!$G3417,BLOCK_WEDNESDAY_PERIOD_SCHEDULE[],2,TRUE),
        IF(COUNTIF(FINALS_WEEK_WEDNESDAY_DATE[],Attendance!$J3417) &gt; 0, VLOOKUP(Attendance!$G3417,FINALS_WEEK_WEDNESDAY_PERIOD_SCHEDULE[],2,TRUE),
       VLOOKUP(Attendance!$G3417,REGULAR_WEEK_SCHEDULE[[Wednesday]:[Period]],4,TRUE))),
IF(WEEKDAY($J3417) = 5,
       IF(COUNTIF(BLOCK_THURSDAY_DATES[],Attendance!$J3417) &gt; 0, VLOOKUP(Attendance!$G3417,BLOCK_THURSDAY_PERIOD_SCHEDULE[],2,TRUE),
       IF(COUNTIF(FINALS_WEEK_THURSDAY_DATE[],Attendance!$J3417) &gt; 0, VLOOKUP(Attendance!$G3417,FINALS_WEEK_THURSDAY_PERIOD_SCHEDULE[],2,TRUE),
       VLOOKUP(Attendance!$G3417,REGULAR_WEEK_SCHEDULE[[Thursday]:[Period]],3,TRUE))),
IF(WEEKDAY(Attendance!$J3417) = 6,
       IF(COUNTIF(FINALS_WEEK_FRIDAY_DATE[],Attendance!$J3417) &gt; 0, VLOOKUP(Attendance!$G3417,FINALS_WEEK_FRIDAY_PERIOD_SCHEDULE[],2,TRUE),
       VLOOKUP(Attendance!$G3417,REGULAR_WEEK_SCHEDULE[[Friday]:[Period]],2,TRUE))))))))))</f>
        <v/>
      </c>
      <c r="J3417" s="41" t="str">
        <f t="shared" ca="1" si="164"/>
        <v/>
      </c>
      <c r="K3417" s="41" t="str">
        <f>IF($A3417 &lt;&gt; "",VLOOKUP($A3417,'Student reference sheet'!$A$2:$V$2329, 7,FALSE), "")</f>
        <v/>
      </c>
      <c r="L3417" s="30" t="str">
        <f>IF($A3417 ="", "", VLOOKUP($A3417, 'Student reference sheet'!$A$2:$Z$2603,23,FALSE))</f>
        <v/>
      </c>
      <c r="M3417" s="30" t="str">
        <f>IF($A3417 ="", "", VLOOKUP($A3417, 'Student reference sheet'!$A$2:$Z$2603,24,FALSE))</f>
        <v/>
      </c>
      <c r="N3417" s="30" t="str">
        <f>IF($A3417 ="", "", VLOOKUP($A3417, 'Student reference sheet'!$A$2:$Z$2603,26,FALSE))</f>
        <v/>
      </c>
      <c r="O3417" s="30" t="str">
        <f>IF($A3417 ="", "", VLOOKUP($A3417, 'Student reference sheet'!$A$2:$Z$2603,25,FALSE))</f>
        <v/>
      </c>
      <c r="P3417" s="39" t="str">
        <f>IF($A3417 = "", "", IF(OR(VLOOKUP($A3417,'Student reference sheet'!$A$2:$V$2400,8,FALSE) = "R",  VLOOKUP($A3417,'Student reference sheet'!$A$2:$V$2400,8,FALSE) = "L"), "X", ""))</f>
        <v/>
      </c>
      <c r="Q3417" s="39" t="str">
        <f>IF($A3417 ="", "", VLOOKUP($A3417, 'Student reference sheet'!$A$2:$V$2603,22,FALSE))</f>
        <v/>
      </c>
      <c r="R3417" s="39" t="str">
        <f>IF($A3417 &lt;&gt; "",VLOOKUP($A3417,'Student reference sheet'!$A$2:$V$2329, 5,FALSE), "")</f>
        <v/>
      </c>
      <c r="S3417" s="39" t="str">
        <f>IF($A3417 &lt;&gt; "",VLOOKUP($A3417,'Student reference sheet'!$A$2:$V$2329, 6,FALSE), "")</f>
        <v/>
      </c>
      <c r="T3417" s="30" t="str">
        <f>IF($A3417 = "","",
IF(VLOOKUP($A3417,'Student reference sheet'!$A$2:$V$2329, 10,FALSE) = "Y", "Hispanic",
IF(VLOOKUP($A3417,'Student reference sheet'!$A$2:$V$2329,11,FALSE) &lt;&gt; "",
IF(VLOOKUP($A3417,'Student reference sheet'!$A$2:$V$2329,11,FALSE) = "UNK", "Unknown", VLOOKUP(VALUE(VLOOKUP($A3417,'Student reference sheet'!$A$2:$V$2329,11,FALSE)),'Ethnicity Reference'!$A$2:$B$22,2,FALSE)),
IF(VLOOKUP($A3417,'Student reference sheet'!$A$2:$V$2329,9,FALSE) &lt;&gt; "", VLOOKUP(VALUE(VLOOKUP($A3417,'Student reference sheet'!$A$2:$V$2329,9,FALSE)),'Ethnicity Reference'!$A$2:$B$22,2,FALSE),"Unknown"))))</f>
        <v/>
      </c>
      <c r="U3417" s="35"/>
    </row>
    <row r="3418" spans="1:21" ht="15.75">
      <c r="A3418" s="47"/>
      <c r="B3418" s="33"/>
      <c r="C3418" s="39" t="str">
        <f>IF($A3418 &lt;&gt; "",VLOOKUP($A3418,'Student reference sheet'!$A$2:$V$2329, 3,FALSE), "")</f>
        <v/>
      </c>
      <c r="D3418" s="39" t="str">
        <f>IF($A3418 &lt;&gt; "",VLOOKUP($A3418,'Student reference sheet'!$A$2:$V$2329, 2,FALSE), "")</f>
        <v/>
      </c>
      <c r="E3418" s="35"/>
      <c r="F3418" s="34"/>
      <c r="G3418" s="40" t="str">
        <f t="shared" ca="1" si="162"/>
        <v/>
      </c>
      <c r="H3418" s="40" t="str">
        <f t="shared" ca="1" si="163"/>
        <v/>
      </c>
      <c r="I3418" s="36" t="str">
        <f>IF($A3418 = "", "",
IF(COUNTIF(MINIMUM_DAY_DATES[], Attendance!J3418) &gt; 0, VLOOKUP(Attendance!$G3418,MINIMUM_DAY_PERIOD_SCHEDULE[], 2,TRUE),
IF(COUNTIF(RALLY_DATES[], Attendance!J3418) &gt; 0, VLOOKUP(Attendance!$G3418,RALLY_PERIOD_SCHEDULE[], 2,TRUE),
IF(WEEKDAY(Attendance!$J3418) = 2,
       IF(COUNTIF(FINALS_WEEK_MONDAY_DATE[],Attendance!$J3418) &gt; 0, VLOOKUP(Attendance!$G3418,FINALS_WEEK_MONDAY_PERIOD_SCHEDULE[],2,TRUE),
       VLOOKUP(Attendance!$G3418,REGULAR_WEEK_SCHEDULE[],6,TRUE)),
IF(WEEKDAY($J3418) = 3,
       IF(COUNTIF(FINALS_WEEK_TUESDAY_DATE[],Attendance!$J3418) &gt; 0, VLOOKUP(Attendance!$G3418,FINALS_WEEK_TUESDAY_PERIOD_SCHEDULE[],2,TRUE),
       VLOOKUP(Attendance!$G3418,REGULAR_WEEK_SCHEDULE[[Tuesday]:[Period]],5,TRUE)),
IF(WEEKDAY(Attendance!$J3418) = 4,
        IF(COUNTIF(BLOCK_WEDNESDAY_DATES[],Attendance!$J3418) &gt; 0, VLOOKUP(Attendance!$G3418,BLOCK_WEDNESDAY_PERIOD_SCHEDULE[],2,TRUE),
        IF(COUNTIF(FINALS_WEEK_WEDNESDAY_DATE[],Attendance!$J3418) &gt; 0, VLOOKUP(Attendance!$G3418,FINALS_WEEK_WEDNESDAY_PERIOD_SCHEDULE[],2,TRUE),
       VLOOKUP(Attendance!$G3418,REGULAR_WEEK_SCHEDULE[[Wednesday]:[Period]],4,TRUE))),
IF(WEEKDAY($J3418) = 5,
       IF(COUNTIF(BLOCK_THURSDAY_DATES[],Attendance!$J3418) &gt; 0, VLOOKUP(Attendance!$G3418,BLOCK_THURSDAY_PERIOD_SCHEDULE[],2,TRUE),
       IF(COUNTIF(FINALS_WEEK_THURSDAY_DATE[],Attendance!$J3418) &gt; 0, VLOOKUP(Attendance!$G3418,FINALS_WEEK_THURSDAY_PERIOD_SCHEDULE[],2,TRUE),
       VLOOKUP(Attendance!$G3418,REGULAR_WEEK_SCHEDULE[[Thursday]:[Period]],3,TRUE))),
IF(WEEKDAY(Attendance!$J3418) = 6,
       IF(COUNTIF(FINALS_WEEK_FRIDAY_DATE[],Attendance!$J3418) &gt; 0, VLOOKUP(Attendance!$G3418,FINALS_WEEK_FRIDAY_PERIOD_SCHEDULE[],2,TRUE),
       VLOOKUP(Attendance!$G3418,REGULAR_WEEK_SCHEDULE[[Friday]:[Period]],2,TRUE))))))))))</f>
        <v/>
      </c>
      <c r="J3418" s="41" t="str">
        <f t="shared" ca="1" si="164"/>
        <v/>
      </c>
      <c r="K3418" s="41" t="str">
        <f>IF($A3418 &lt;&gt; "",VLOOKUP($A3418,'Student reference sheet'!$A$2:$V$2329, 7,FALSE), "")</f>
        <v/>
      </c>
      <c r="L3418" s="30" t="str">
        <f>IF($A3418 ="", "", VLOOKUP($A3418, 'Student reference sheet'!$A$2:$Z$2603,23,FALSE))</f>
        <v/>
      </c>
      <c r="M3418" s="30" t="str">
        <f>IF($A3418 ="", "", VLOOKUP($A3418, 'Student reference sheet'!$A$2:$Z$2603,24,FALSE))</f>
        <v/>
      </c>
      <c r="N3418" s="30" t="str">
        <f>IF($A3418 ="", "", VLOOKUP($A3418, 'Student reference sheet'!$A$2:$Z$2603,26,FALSE))</f>
        <v/>
      </c>
      <c r="O3418" s="30" t="str">
        <f>IF($A3418 ="", "", VLOOKUP($A3418, 'Student reference sheet'!$A$2:$Z$2603,25,FALSE))</f>
        <v/>
      </c>
      <c r="P3418" s="39" t="str">
        <f>IF($A3418 = "", "", IF(OR(VLOOKUP($A3418,'Student reference sheet'!$A$2:$V$2400,8,FALSE) = "R",  VLOOKUP($A3418,'Student reference sheet'!$A$2:$V$2400,8,FALSE) = "L"), "X", ""))</f>
        <v/>
      </c>
      <c r="Q3418" s="39" t="str">
        <f>IF($A3418 ="", "", VLOOKUP($A3418, 'Student reference sheet'!$A$2:$V$2603,22,FALSE))</f>
        <v/>
      </c>
      <c r="R3418" s="39" t="str">
        <f>IF($A3418 &lt;&gt; "",VLOOKUP($A3418,'Student reference sheet'!$A$2:$V$2329, 5,FALSE), "")</f>
        <v/>
      </c>
      <c r="S3418" s="39" t="str">
        <f>IF($A3418 &lt;&gt; "",VLOOKUP($A3418,'Student reference sheet'!$A$2:$V$2329, 6,FALSE), "")</f>
        <v/>
      </c>
      <c r="T3418" s="30" t="str">
        <f>IF($A3418 = "","",
IF(VLOOKUP($A3418,'Student reference sheet'!$A$2:$V$2329, 10,FALSE) = "Y", "Hispanic",
IF(VLOOKUP($A3418,'Student reference sheet'!$A$2:$V$2329,11,FALSE) &lt;&gt; "",
IF(VLOOKUP($A3418,'Student reference sheet'!$A$2:$V$2329,11,FALSE) = "UNK", "Unknown", VLOOKUP(VALUE(VLOOKUP($A3418,'Student reference sheet'!$A$2:$V$2329,11,FALSE)),'Ethnicity Reference'!$A$2:$B$22,2,FALSE)),
IF(VLOOKUP($A3418,'Student reference sheet'!$A$2:$V$2329,9,FALSE) &lt;&gt; "", VLOOKUP(VALUE(VLOOKUP($A3418,'Student reference sheet'!$A$2:$V$2329,9,FALSE)),'Ethnicity Reference'!$A$2:$B$22,2,FALSE),"Unknown"))))</f>
        <v/>
      </c>
      <c r="U3418" s="35"/>
    </row>
    <row r="3419" spans="1:21" ht="15.75">
      <c r="A3419" s="47"/>
      <c r="B3419" s="33"/>
      <c r="C3419" s="39" t="str">
        <f>IF($A3419 &lt;&gt; "",VLOOKUP($A3419,'Student reference sheet'!$A$2:$V$2329, 3,FALSE), "")</f>
        <v/>
      </c>
      <c r="D3419" s="39" t="str">
        <f>IF($A3419 &lt;&gt; "",VLOOKUP($A3419,'Student reference sheet'!$A$2:$V$2329, 2,FALSE), "")</f>
        <v/>
      </c>
      <c r="E3419" s="35"/>
      <c r="F3419" s="34"/>
      <c r="G3419" s="40" t="str">
        <f t="shared" ca="1" si="162"/>
        <v/>
      </c>
      <c r="H3419" s="40" t="str">
        <f t="shared" ca="1" si="163"/>
        <v/>
      </c>
      <c r="I3419" s="36" t="str">
        <f>IF($A3419 = "", "",
IF(COUNTIF(MINIMUM_DAY_DATES[], Attendance!J3419) &gt; 0, VLOOKUP(Attendance!$G3419,MINIMUM_DAY_PERIOD_SCHEDULE[], 2,TRUE),
IF(COUNTIF(RALLY_DATES[], Attendance!J3419) &gt; 0, VLOOKUP(Attendance!$G3419,RALLY_PERIOD_SCHEDULE[], 2,TRUE),
IF(WEEKDAY(Attendance!$J3419) = 2,
       IF(COUNTIF(FINALS_WEEK_MONDAY_DATE[],Attendance!$J3419) &gt; 0, VLOOKUP(Attendance!$G3419,FINALS_WEEK_MONDAY_PERIOD_SCHEDULE[],2,TRUE),
       VLOOKUP(Attendance!$G3419,REGULAR_WEEK_SCHEDULE[],6,TRUE)),
IF(WEEKDAY($J3419) = 3,
       IF(COUNTIF(FINALS_WEEK_TUESDAY_DATE[],Attendance!$J3419) &gt; 0, VLOOKUP(Attendance!$G3419,FINALS_WEEK_TUESDAY_PERIOD_SCHEDULE[],2,TRUE),
       VLOOKUP(Attendance!$G3419,REGULAR_WEEK_SCHEDULE[[Tuesday]:[Period]],5,TRUE)),
IF(WEEKDAY(Attendance!$J3419) = 4,
        IF(COUNTIF(BLOCK_WEDNESDAY_DATES[],Attendance!$J3419) &gt; 0, VLOOKUP(Attendance!$G3419,BLOCK_WEDNESDAY_PERIOD_SCHEDULE[],2,TRUE),
        IF(COUNTIF(FINALS_WEEK_WEDNESDAY_DATE[],Attendance!$J3419) &gt; 0, VLOOKUP(Attendance!$G3419,FINALS_WEEK_WEDNESDAY_PERIOD_SCHEDULE[],2,TRUE),
       VLOOKUP(Attendance!$G3419,REGULAR_WEEK_SCHEDULE[[Wednesday]:[Period]],4,TRUE))),
IF(WEEKDAY($J3419) = 5,
       IF(COUNTIF(BLOCK_THURSDAY_DATES[],Attendance!$J3419) &gt; 0, VLOOKUP(Attendance!$G3419,BLOCK_THURSDAY_PERIOD_SCHEDULE[],2,TRUE),
       IF(COUNTIF(FINALS_WEEK_THURSDAY_DATE[],Attendance!$J3419) &gt; 0, VLOOKUP(Attendance!$G3419,FINALS_WEEK_THURSDAY_PERIOD_SCHEDULE[],2,TRUE),
       VLOOKUP(Attendance!$G3419,REGULAR_WEEK_SCHEDULE[[Thursday]:[Period]],3,TRUE))),
IF(WEEKDAY(Attendance!$J3419) = 6,
       IF(COUNTIF(FINALS_WEEK_FRIDAY_DATE[],Attendance!$J3419) &gt; 0, VLOOKUP(Attendance!$G3419,FINALS_WEEK_FRIDAY_PERIOD_SCHEDULE[],2,TRUE),
       VLOOKUP(Attendance!$G3419,REGULAR_WEEK_SCHEDULE[[Friday]:[Period]],2,TRUE))))))))))</f>
        <v/>
      </c>
      <c r="J3419" s="41" t="str">
        <f t="shared" ca="1" si="164"/>
        <v/>
      </c>
      <c r="K3419" s="41" t="str">
        <f>IF($A3419 &lt;&gt; "",VLOOKUP($A3419,'Student reference sheet'!$A$2:$V$2329, 7,FALSE), "")</f>
        <v/>
      </c>
      <c r="L3419" s="30" t="str">
        <f>IF($A3419 ="", "", VLOOKUP($A3419, 'Student reference sheet'!$A$2:$Z$2603,23,FALSE))</f>
        <v/>
      </c>
      <c r="M3419" s="30" t="str">
        <f>IF($A3419 ="", "", VLOOKUP($A3419, 'Student reference sheet'!$A$2:$Z$2603,24,FALSE))</f>
        <v/>
      </c>
      <c r="N3419" s="30" t="str">
        <f>IF($A3419 ="", "", VLOOKUP($A3419, 'Student reference sheet'!$A$2:$Z$2603,26,FALSE))</f>
        <v/>
      </c>
      <c r="O3419" s="30" t="str">
        <f>IF($A3419 ="", "", VLOOKUP($A3419, 'Student reference sheet'!$A$2:$Z$2603,25,FALSE))</f>
        <v/>
      </c>
      <c r="P3419" s="39" t="str">
        <f>IF($A3419 = "", "", IF(OR(VLOOKUP($A3419,'Student reference sheet'!$A$2:$V$2400,8,FALSE) = "R",  VLOOKUP($A3419,'Student reference sheet'!$A$2:$V$2400,8,FALSE) = "L"), "X", ""))</f>
        <v/>
      </c>
      <c r="Q3419" s="39" t="str">
        <f>IF($A3419 ="", "", VLOOKUP($A3419, 'Student reference sheet'!$A$2:$V$2603,22,FALSE))</f>
        <v/>
      </c>
      <c r="R3419" s="39" t="str">
        <f>IF($A3419 &lt;&gt; "",VLOOKUP($A3419,'Student reference sheet'!$A$2:$V$2329, 5,FALSE), "")</f>
        <v/>
      </c>
      <c r="S3419" s="39" t="str">
        <f>IF($A3419 &lt;&gt; "",VLOOKUP($A3419,'Student reference sheet'!$A$2:$V$2329, 6,FALSE), "")</f>
        <v/>
      </c>
      <c r="T3419" s="30" t="str">
        <f>IF($A3419 = "","",
IF(VLOOKUP($A3419,'Student reference sheet'!$A$2:$V$2329, 10,FALSE) = "Y", "Hispanic",
IF(VLOOKUP($A3419,'Student reference sheet'!$A$2:$V$2329,11,FALSE) &lt;&gt; "",
IF(VLOOKUP($A3419,'Student reference sheet'!$A$2:$V$2329,11,FALSE) = "UNK", "Unknown", VLOOKUP(VALUE(VLOOKUP($A3419,'Student reference sheet'!$A$2:$V$2329,11,FALSE)),'Ethnicity Reference'!$A$2:$B$22,2,FALSE)),
IF(VLOOKUP($A3419,'Student reference sheet'!$A$2:$V$2329,9,FALSE) &lt;&gt; "", VLOOKUP(VALUE(VLOOKUP($A3419,'Student reference sheet'!$A$2:$V$2329,9,FALSE)),'Ethnicity Reference'!$A$2:$B$22,2,FALSE),"Unknown"))))</f>
        <v/>
      </c>
      <c r="U3419" s="35"/>
    </row>
    <row r="3420" spans="1:21" ht="15.75">
      <c r="A3420" s="47"/>
      <c r="B3420" s="33"/>
      <c r="C3420" s="39" t="str">
        <f>IF($A3420 &lt;&gt; "",VLOOKUP($A3420,'Student reference sheet'!$A$2:$V$2329, 3,FALSE), "")</f>
        <v/>
      </c>
      <c r="D3420" s="39" t="str">
        <f>IF($A3420 &lt;&gt; "",VLOOKUP($A3420,'Student reference sheet'!$A$2:$V$2329, 2,FALSE), "")</f>
        <v/>
      </c>
      <c r="E3420" s="35"/>
      <c r="F3420" s="34"/>
      <c r="G3420" s="40" t="str">
        <f t="shared" ca="1" si="162"/>
        <v/>
      </c>
      <c r="H3420" s="40" t="str">
        <f t="shared" ca="1" si="163"/>
        <v/>
      </c>
      <c r="I3420" s="36" t="str">
        <f>IF($A3420 = "", "",
IF(COUNTIF(MINIMUM_DAY_DATES[], Attendance!J3420) &gt; 0, VLOOKUP(Attendance!$G3420,MINIMUM_DAY_PERIOD_SCHEDULE[], 2,TRUE),
IF(COUNTIF(RALLY_DATES[], Attendance!J3420) &gt; 0, VLOOKUP(Attendance!$G3420,RALLY_PERIOD_SCHEDULE[], 2,TRUE),
IF(WEEKDAY(Attendance!$J3420) = 2,
       IF(COUNTIF(FINALS_WEEK_MONDAY_DATE[],Attendance!$J3420) &gt; 0, VLOOKUP(Attendance!$G3420,FINALS_WEEK_MONDAY_PERIOD_SCHEDULE[],2,TRUE),
       VLOOKUP(Attendance!$G3420,REGULAR_WEEK_SCHEDULE[],6,TRUE)),
IF(WEEKDAY($J3420) = 3,
       IF(COUNTIF(FINALS_WEEK_TUESDAY_DATE[],Attendance!$J3420) &gt; 0, VLOOKUP(Attendance!$G3420,FINALS_WEEK_TUESDAY_PERIOD_SCHEDULE[],2,TRUE),
       VLOOKUP(Attendance!$G3420,REGULAR_WEEK_SCHEDULE[[Tuesday]:[Period]],5,TRUE)),
IF(WEEKDAY(Attendance!$J3420) = 4,
        IF(COUNTIF(BLOCK_WEDNESDAY_DATES[],Attendance!$J3420) &gt; 0, VLOOKUP(Attendance!$G3420,BLOCK_WEDNESDAY_PERIOD_SCHEDULE[],2,TRUE),
        IF(COUNTIF(FINALS_WEEK_WEDNESDAY_DATE[],Attendance!$J3420) &gt; 0, VLOOKUP(Attendance!$G3420,FINALS_WEEK_WEDNESDAY_PERIOD_SCHEDULE[],2,TRUE),
       VLOOKUP(Attendance!$G3420,REGULAR_WEEK_SCHEDULE[[Wednesday]:[Period]],4,TRUE))),
IF(WEEKDAY($J3420) = 5,
       IF(COUNTIF(BLOCK_THURSDAY_DATES[],Attendance!$J3420) &gt; 0, VLOOKUP(Attendance!$G3420,BLOCK_THURSDAY_PERIOD_SCHEDULE[],2,TRUE),
       IF(COUNTIF(FINALS_WEEK_THURSDAY_DATE[],Attendance!$J3420) &gt; 0, VLOOKUP(Attendance!$G3420,FINALS_WEEK_THURSDAY_PERIOD_SCHEDULE[],2,TRUE),
       VLOOKUP(Attendance!$G3420,REGULAR_WEEK_SCHEDULE[[Thursday]:[Period]],3,TRUE))),
IF(WEEKDAY(Attendance!$J3420) = 6,
       IF(COUNTIF(FINALS_WEEK_FRIDAY_DATE[],Attendance!$J3420) &gt; 0, VLOOKUP(Attendance!$G3420,FINALS_WEEK_FRIDAY_PERIOD_SCHEDULE[],2,TRUE),
       VLOOKUP(Attendance!$G3420,REGULAR_WEEK_SCHEDULE[[Friday]:[Period]],2,TRUE))))))))))</f>
        <v/>
      </c>
      <c r="J3420" s="41" t="str">
        <f t="shared" ca="1" si="164"/>
        <v/>
      </c>
      <c r="K3420" s="41" t="str">
        <f>IF($A3420 &lt;&gt; "",VLOOKUP($A3420,'Student reference sheet'!$A$2:$V$2329, 7,FALSE), "")</f>
        <v/>
      </c>
      <c r="L3420" s="30" t="str">
        <f>IF($A3420 ="", "", VLOOKUP($A3420, 'Student reference sheet'!$A$2:$Z$2603,23,FALSE))</f>
        <v/>
      </c>
      <c r="M3420" s="30" t="str">
        <f>IF($A3420 ="", "", VLOOKUP($A3420, 'Student reference sheet'!$A$2:$Z$2603,24,FALSE))</f>
        <v/>
      </c>
      <c r="N3420" s="30" t="str">
        <f>IF($A3420 ="", "", VLOOKUP($A3420, 'Student reference sheet'!$A$2:$Z$2603,26,FALSE))</f>
        <v/>
      </c>
      <c r="O3420" s="30" t="str">
        <f>IF($A3420 ="", "", VLOOKUP($A3420, 'Student reference sheet'!$A$2:$Z$2603,25,FALSE))</f>
        <v/>
      </c>
      <c r="P3420" s="39" t="str">
        <f>IF($A3420 = "", "", IF(OR(VLOOKUP($A3420,'Student reference sheet'!$A$2:$V$2400,8,FALSE) = "R",  VLOOKUP($A3420,'Student reference sheet'!$A$2:$V$2400,8,FALSE) = "L"), "X", ""))</f>
        <v/>
      </c>
      <c r="Q3420" s="39" t="str">
        <f>IF($A3420 ="", "", VLOOKUP($A3420, 'Student reference sheet'!$A$2:$V$2603,22,FALSE))</f>
        <v/>
      </c>
      <c r="R3420" s="39" t="str">
        <f>IF($A3420 &lt;&gt; "",VLOOKUP($A3420,'Student reference sheet'!$A$2:$V$2329, 5,FALSE), "")</f>
        <v/>
      </c>
      <c r="S3420" s="39" t="str">
        <f>IF($A3420 &lt;&gt; "",VLOOKUP($A3420,'Student reference sheet'!$A$2:$V$2329, 6,FALSE), "")</f>
        <v/>
      </c>
      <c r="T3420" s="30" t="str">
        <f>IF($A3420 = "","",
IF(VLOOKUP($A3420,'Student reference sheet'!$A$2:$V$2329, 10,FALSE) = "Y", "Hispanic",
IF(VLOOKUP($A3420,'Student reference sheet'!$A$2:$V$2329,11,FALSE) &lt;&gt; "",
IF(VLOOKUP($A3420,'Student reference sheet'!$A$2:$V$2329,11,FALSE) = "UNK", "Unknown", VLOOKUP(VALUE(VLOOKUP($A3420,'Student reference sheet'!$A$2:$V$2329,11,FALSE)),'Ethnicity Reference'!$A$2:$B$22,2,FALSE)),
IF(VLOOKUP($A3420,'Student reference sheet'!$A$2:$V$2329,9,FALSE) &lt;&gt; "", VLOOKUP(VALUE(VLOOKUP($A3420,'Student reference sheet'!$A$2:$V$2329,9,FALSE)),'Ethnicity Reference'!$A$2:$B$22,2,FALSE),"Unknown"))))</f>
        <v/>
      </c>
      <c r="U3420" s="35"/>
    </row>
    <row r="3421" spans="1:21" ht="15.75">
      <c r="A3421" s="47"/>
      <c r="B3421" s="33"/>
      <c r="C3421" s="39" t="str">
        <f>IF($A3421 &lt;&gt; "",VLOOKUP($A3421,'Student reference sheet'!$A$2:$V$2329, 3,FALSE), "")</f>
        <v/>
      </c>
      <c r="D3421" s="39" t="str">
        <f>IF($A3421 &lt;&gt; "",VLOOKUP($A3421,'Student reference sheet'!$A$2:$V$2329, 2,FALSE), "")</f>
        <v/>
      </c>
      <c r="E3421" s="35"/>
      <c r="F3421" s="34"/>
      <c r="G3421" s="40" t="str">
        <f t="shared" ca="1" si="162"/>
        <v/>
      </c>
      <c r="H3421" s="40" t="str">
        <f t="shared" ca="1" si="163"/>
        <v/>
      </c>
      <c r="I3421" s="36" t="str">
        <f>IF($A3421 = "", "",
IF(COUNTIF(MINIMUM_DAY_DATES[], Attendance!J3421) &gt; 0, VLOOKUP(Attendance!$G3421,MINIMUM_DAY_PERIOD_SCHEDULE[], 2,TRUE),
IF(COUNTIF(RALLY_DATES[], Attendance!J3421) &gt; 0, VLOOKUP(Attendance!$G3421,RALLY_PERIOD_SCHEDULE[], 2,TRUE),
IF(WEEKDAY(Attendance!$J3421) = 2,
       IF(COUNTIF(FINALS_WEEK_MONDAY_DATE[],Attendance!$J3421) &gt; 0, VLOOKUP(Attendance!$G3421,FINALS_WEEK_MONDAY_PERIOD_SCHEDULE[],2,TRUE),
       VLOOKUP(Attendance!$G3421,REGULAR_WEEK_SCHEDULE[],6,TRUE)),
IF(WEEKDAY($J3421) = 3,
       IF(COUNTIF(FINALS_WEEK_TUESDAY_DATE[],Attendance!$J3421) &gt; 0, VLOOKUP(Attendance!$G3421,FINALS_WEEK_TUESDAY_PERIOD_SCHEDULE[],2,TRUE),
       VLOOKUP(Attendance!$G3421,REGULAR_WEEK_SCHEDULE[[Tuesday]:[Period]],5,TRUE)),
IF(WEEKDAY(Attendance!$J3421) = 4,
        IF(COUNTIF(BLOCK_WEDNESDAY_DATES[],Attendance!$J3421) &gt; 0, VLOOKUP(Attendance!$G3421,BLOCK_WEDNESDAY_PERIOD_SCHEDULE[],2,TRUE),
        IF(COUNTIF(FINALS_WEEK_WEDNESDAY_DATE[],Attendance!$J3421) &gt; 0, VLOOKUP(Attendance!$G3421,FINALS_WEEK_WEDNESDAY_PERIOD_SCHEDULE[],2,TRUE),
       VLOOKUP(Attendance!$G3421,REGULAR_WEEK_SCHEDULE[[Wednesday]:[Period]],4,TRUE))),
IF(WEEKDAY($J3421) = 5,
       IF(COUNTIF(BLOCK_THURSDAY_DATES[],Attendance!$J3421) &gt; 0, VLOOKUP(Attendance!$G3421,BLOCK_THURSDAY_PERIOD_SCHEDULE[],2,TRUE),
       IF(COUNTIF(FINALS_WEEK_THURSDAY_DATE[],Attendance!$J3421) &gt; 0, VLOOKUP(Attendance!$G3421,FINALS_WEEK_THURSDAY_PERIOD_SCHEDULE[],2,TRUE),
       VLOOKUP(Attendance!$G3421,REGULAR_WEEK_SCHEDULE[[Thursday]:[Period]],3,TRUE))),
IF(WEEKDAY(Attendance!$J3421) = 6,
       IF(COUNTIF(FINALS_WEEK_FRIDAY_DATE[],Attendance!$J3421) &gt; 0, VLOOKUP(Attendance!$G3421,FINALS_WEEK_FRIDAY_PERIOD_SCHEDULE[],2,TRUE),
       VLOOKUP(Attendance!$G3421,REGULAR_WEEK_SCHEDULE[[Friday]:[Period]],2,TRUE))))))))))</f>
        <v/>
      </c>
      <c r="J3421" s="41" t="str">
        <f t="shared" ca="1" si="164"/>
        <v/>
      </c>
      <c r="K3421" s="41" t="str">
        <f>IF($A3421 &lt;&gt; "",VLOOKUP($A3421,'Student reference sheet'!$A$2:$V$2329, 7,FALSE), "")</f>
        <v/>
      </c>
      <c r="L3421" s="30" t="str">
        <f>IF($A3421 ="", "", VLOOKUP($A3421, 'Student reference sheet'!$A$2:$Z$2603,23,FALSE))</f>
        <v/>
      </c>
      <c r="M3421" s="30" t="str">
        <f>IF($A3421 ="", "", VLOOKUP($A3421, 'Student reference sheet'!$A$2:$Z$2603,24,FALSE))</f>
        <v/>
      </c>
      <c r="N3421" s="30" t="str">
        <f>IF($A3421 ="", "", VLOOKUP($A3421, 'Student reference sheet'!$A$2:$Z$2603,26,FALSE))</f>
        <v/>
      </c>
      <c r="O3421" s="30" t="str">
        <f>IF($A3421 ="", "", VLOOKUP($A3421, 'Student reference sheet'!$A$2:$Z$2603,25,FALSE))</f>
        <v/>
      </c>
      <c r="P3421" s="39" t="str">
        <f>IF($A3421 = "", "", IF(OR(VLOOKUP($A3421,'Student reference sheet'!$A$2:$V$2400,8,FALSE) = "R",  VLOOKUP($A3421,'Student reference sheet'!$A$2:$V$2400,8,FALSE) = "L"), "X", ""))</f>
        <v/>
      </c>
      <c r="Q3421" s="39" t="str">
        <f>IF($A3421 ="", "", VLOOKUP($A3421, 'Student reference sheet'!$A$2:$V$2603,22,FALSE))</f>
        <v/>
      </c>
      <c r="R3421" s="39" t="str">
        <f>IF($A3421 &lt;&gt; "",VLOOKUP($A3421,'Student reference sheet'!$A$2:$V$2329, 5,FALSE), "")</f>
        <v/>
      </c>
      <c r="S3421" s="39" t="str">
        <f>IF($A3421 &lt;&gt; "",VLOOKUP($A3421,'Student reference sheet'!$A$2:$V$2329, 6,FALSE), "")</f>
        <v/>
      </c>
      <c r="T3421" s="30" t="str">
        <f>IF($A3421 = "","",
IF(VLOOKUP($A3421,'Student reference sheet'!$A$2:$V$2329, 10,FALSE) = "Y", "Hispanic",
IF(VLOOKUP($A3421,'Student reference sheet'!$A$2:$V$2329,11,FALSE) &lt;&gt; "",
IF(VLOOKUP($A3421,'Student reference sheet'!$A$2:$V$2329,11,FALSE) = "UNK", "Unknown", VLOOKUP(VALUE(VLOOKUP($A3421,'Student reference sheet'!$A$2:$V$2329,11,FALSE)),'Ethnicity Reference'!$A$2:$B$22,2,FALSE)),
IF(VLOOKUP($A3421,'Student reference sheet'!$A$2:$V$2329,9,FALSE) &lt;&gt; "", VLOOKUP(VALUE(VLOOKUP($A3421,'Student reference sheet'!$A$2:$V$2329,9,FALSE)),'Ethnicity Reference'!$A$2:$B$22,2,FALSE),"Unknown"))))</f>
        <v/>
      </c>
      <c r="U3421" s="35"/>
    </row>
    <row r="3422" spans="1:21" ht="15.75">
      <c r="A3422" s="47"/>
      <c r="B3422" s="33"/>
      <c r="C3422" s="39" t="str">
        <f>IF($A3422 &lt;&gt; "",VLOOKUP($A3422,'Student reference sheet'!$A$2:$V$2329, 3,FALSE), "")</f>
        <v/>
      </c>
      <c r="D3422" s="39" t="str">
        <f>IF($A3422 &lt;&gt; "",VLOOKUP($A3422,'Student reference sheet'!$A$2:$V$2329, 2,FALSE), "")</f>
        <v/>
      </c>
      <c r="E3422" s="35"/>
      <c r="F3422" s="34"/>
      <c r="G3422" s="40" t="str">
        <f t="shared" ca="1" si="162"/>
        <v/>
      </c>
      <c r="H3422" s="40" t="str">
        <f t="shared" ca="1" si="163"/>
        <v/>
      </c>
      <c r="I3422" s="36" t="str">
        <f>IF($A3422 = "", "",
IF(COUNTIF(MINIMUM_DAY_DATES[], Attendance!J3422) &gt; 0, VLOOKUP(Attendance!$G3422,MINIMUM_DAY_PERIOD_SCHEDULE[], 2,TRUE),
IF(COUNTIF(RALLY_DATES[], Attendance!J3422) &gt; 0, VLOOKUP(Attendance!$G3422,RALLY_PERIOD_SCHEDULE[], 2,TRUE),
IF(WEEKDAY(Attendance!$J3422) = 2,
       IF(COUNTIF(FINALS_WEEK_MONDAY_DATE[],Attendance!$J3422) &gt; 0, VLOOKUP(Attendance!$G3422,FINALS_WEEK_MONDAY_PERIOD_SCHEDULE[],2,TRUE),
       VLOOKUP(Attendance!$G3422,REGULAR_WEEK_SCHEDULE[],6,TRUE)),
IF(WEEKDAY($J3422) = 3,
       IF(COUNTIF(FINALS_WEEK_TUESDAY_DATE[],Attendance!$J3422) &gt; 0, VLOOKUP(Attendance!$G3422,FINALS_WEEK_TUESDAY_PERIOD_SCHEDULE[],2,TRUE),
       VLOOKUP(Attendance!$G3422,REGULAR_WEEK_SCHEDULE[[Tuesday]:[Period]],5,TRUE)),
IF(WEEKDAY(Attendance!$J3422) = 4,
        IF(COUNTIF(BLOCK_WEDNESDAY_DATES[],Attendance!$J3422) &gt; 0, VLOOKUP(Attendance!$G3422,BLOCK_WEDNESDAY_PERIOD_SCHEDULE[],2,TRUE),
        IF(COUNTIF(FINALS_WEEK_WEDNESDAY_DATE[],Attendance!$J3422) &gt; 0, VLOOKUP(Attendance!$G3422,FINALS_WEEK_WEDNESDAY_PERIOD_SCHEDULE[],2,TRUE),
       VLOOKUP(Attendance!$G3422,REGULAR_WEEK_SCHEDULE[[Wednesday]:[Period]],4,TRUE))),
IF(WEEKDAY($J3422) = 5,
       IF(COUNTIF(BLOCK_THURSDAY_DATES[],Attendance!$J3422) &gt; 0, VLOOKUP(Attendance!$G3422,BLOCK_THURSDAY_PERIOD_SCHEDULE[],2,TRUE),
       IF(COUNTIF(FINALS_WEEK_THURSDAY_DATE[],Attendance!$J3422) &gt; 0, VLOOKUP(Attendance!$G3422,FINALS_WEEK_THURSDAY_PERIOD_SCHEDULE[],2,TRUE),
       VLOOKUP(Attendance!$G3422,REGULAR_WEEK_SCHEDULE[[Thursday]:[Period]],3,TRUE))),
IF(WEEKDAY(Attendance!$J3422) = 6,
       IF(COUNTIF(FINALS_WEEK_FRIDAY_DATE[],Attendance!$J3422) &gt; 0, VLOOKUP(Attendance!$G3422,FINALS_WEEK_FRIDAY_PERIOD_SCHEDULE[],2,TRUE),
       VLOOKUP(Attendance!$G3422,REGULAR_WEEK_SCHEDULE[[Friday]:[Period]],2,TRUE))))))))))</f>
        <v/>
      </c>
      <c r="J3422" s="41" t="str">
        <f t="shared" ca="1" si="164"/>
        <v/>
      </c>
      <c r="K3422" s="41" t="str">
        <f>IF($A3422 &lt;&gt; "",VLOOKUP($A3422,'Student reference sheet'!$A$2:$V$2329, 7,FALSE), "")</f>
        <v/>
      </c>
      <c r="L3422" s="30" t="str">
        <f>IF($A3422 ="", "", VLOOKUP($A3422, 'Student reference sheet'!$A$2:$Z$2603,23,FALSE))</f>
        <v/>
      </c>
      <c r="M3422" s="30" t="str">
        <f>IF($A3422 ="", "", VLOOKUP($A3422, 'Student reference sheet'!$A$2:$Z$2603,24,FALSE))</f>
        <v/>
      </c>
      <c r="N3422" s="30" t="str">
        <f>IF($A3422 ="", "", VLOOKUP($A3422, 'Student reference sheet'!$A$2:$Z$2603,26,FALSE))</f>
        <v/>
      </c>
      <c r="O3422" s="30" t="str">
        <f>IF($A3422 ="", "", VLOOKUP($A3422, 'Student reference sheet'!$A$2:$Z$2603,25,FALSE))</f>
        <v/>
      </c>
      <c r="P3422" s="39" t="str">
        <f>IF($A3422 = "", "", IF(OR(VLOOKUP($A3422,'Student reference sheet'!$A$2:$V$2400,8,FALSE) = "R",  VLOOKUP($A3422,'Student reference sheet'!$A$2:$V$2400,8,FALSE) = "L"), "X", ""))</f>
        <v/>
      </c>
      <c r="Q3422" s="39" t="str">
        <f>IF($A3422 ="", "", VLOOKUP($A3422, 'Student reference sheet'!$A$2:$V$2603,22,FALSE))</f>
        <v/>
      </c>
      <c r="R3422" s="39" t="str">
        <f>IF($A3422 &lt;&gt; "",VLOOKUP($A3422,'Student reference sheet'!$A$2:$V$2329, 5,FALSE), "")</f>
        <v/>
      </c>
      <c r="S3422" s="39" t="str">
        <f>IF($A3422 &lt;&gt; "",VLOOKUP($A3422,'Student reference sheet'!$A$2:$V$2329, 6,FALSE), "")</f>
        <v/>
      </c>
      <c r="T3422" s="30" t="str">
        <f>IF($A3422 = "","",
IF(VLOOKUP($A3422,'Student reference sheet'!$A$2:$V$2329, 10,FALSE) = "Y", "Hispanic",
IF(VLOOKUP($A3422,'Student reference sheet'!$A$2:$V$2329,11,FALSE) &lt;&gt; "",
IF(VLOOKUP($A3422,'Student reference sheet'!$A$2:$V$2329,11,FALSE) = "UNK", "Unknown", VLOOKUP(VALUE(VLOOKUP($A3422,'Student reference sheet'!$A$2:$V$2329,11,FALSE)),'Ethnicity Reference'!$A$2:$B$22,2,FALSE)),
IF(VLOOKUP($A3422,'Student reference sheet'!$A$2:$V$2329,9,FALSE) &lt;&gt; "", VLOOKUP(VALUE(VLOOKUP($A3422,'Student reference sheet'!$A$2:$V$2329,9,FALSE)),'Ethnicity Reference'!$A$2:$B$22,2,FALSE),"Unknown"))))</f>
        <v/>
      </c>
      <c r="U3422" s="35"/>
    </row>
    <row r="3423" spans="1:21" ht="15.75">
      <c r="A3423" s="47"/>
      <c r="B3423" s="33"/>
      <c r="C3423" s="39" t="str">
        <f>IF($A3423 &lt;&gt; "",VLOOKUP($A3423,'Student reference sheet'!$A$2:$V$2329, 3,FALSE), "")</f>
        <v/>
      </c>
      <c r="D3423" s="39" t="str">
        <f>IF($A3423 &lt;&gt; "",VLOOKUP($A3423,'Student reference sheet'!$A$2:$V$2329, 2,FALSE), "")</f>
        <v/>
      </c>
      <c r="E3423" s="35"/>
      <c r="F3423" s="34"/>
      <c r="G3423" s="40" t="str">
        <f t="shared" ca="1" si="162"/>
        <v/>
      </c>
      <c r="H3423" s="40" t="str">
        <f t="shared" ca="1" si="163"/>
        <v/>
      </c>
      <c r="I3423" s="36" t="str">
        <f>IF($A3423 = "", "",
IF(COUNTIF(MINIMUM_DAY_DATES[], Attendance!J3423) &gt; 0, VLOOKUP(Attendance!$G3423,MINIMUM_DAY_PERIOD_SCHEDULE[], 2,TRUE),
IF(COUNTIF(RALLY_DATES[], Attendance!J3423) &gt; 0, VLOOKUP(Attendance!$G3423,RALLY_PERIOD_SCHEDULE[], 2,TRUE),
IF(WEEKDAY(Attendance!$J3423) = 2,
       IF(COUNTIF(FINALS_WEEK_MONDAY_DATE[],Attendance!$J3423) &gt; 0, VLOOKUP(Attendance!$G3423,FINALS_WEEK_MONDAY_PERIOD_SCHEDULE[],2,TRUE),
       VLOOKUP(Attendance!$G3423,REGULAR_WEEK_SCHEDULE[],6,TRUE)),
IF(WEEKDAY($J3423) = 3,
       IF(COUNTIF(FINALS_WEEK_TUESDAY_DATE[],Attendance!$J3423) &gt; 0, VLOOKUP(Attendance!$G3423,FINALS_WEEK_TUESDAY_PERIOD_SCHEDULE[],2,TRUE),
       VLOOKUP(Attendance!$G3423,REGULAR_WEEK_SCHEDULE[[Tuesday]:[Period]],5,TRUE)),
IF(WEEKDAY(Attendance!$J3423) = 4,
        IF(COUNTIF(BLOCK_WEDNESDAY_DATES[],Attendance!$J3423) &gt; 0, VLOOKUP(Attendance!$G3423,BLOCK_WEDNESDAY_PERIOD_SCHEDULE[],2,TRUE),
        IF(COUNTIF(FINALS_WEEK_WEDNESDAY_DATE[],Attendance!$J3423) &gt; 0, VLOOKUP(Attendance!$G3423,FINALS_WEEK_WEDNESDAY_PERIOD_SCHEDULE[],2,TRUE),
       VLOOKUP(Attendance!$G3423,REGULAR_WEEK_SCHEDULE[[Wednesday]:[Period]],4,TRUE))),
IF(WEEKDAY($J3423) = 5,
       IF(COUNTIF(BLOCK_THURSDAY_DATES[],Attendance!$J3423) &gt; 0, VLOOKUP(Attendance!$G3423,BLOCK_THURSDAY_PERIOD_SCHEDULE[],2,TRUE),
       IF(COUNTIF(FINALS_WEEK_THURSDAY_DATE[],Attendance!$J3423) &gt; 0, VLOOKUP(Attendance!$G3423,FINALS_WEEK_THURSDAY_PERIOD_SCHEDULE[],2,TRUE),
       VLOOKUP(Attendance!$G3423,REGULAR_WEEK_SCHEDULE[[Thursday]:[Period]],3,TRUE))),
IF(WEEKDAY(Attendance!$J3423) = 6,
       IF(COUNTIF(FINALS_WEEK_FRIDAY_DATE[],Attendance!$J3423) &gt; 0, VLOOKUP(Attendance!$G3423,FINALS_WEEK_FRIDAY_PERIOD_SCHEDULE[],2,TRUE),
       VLOOKUP(Attendance!$G3423,REGULAR_WEEK_SCHEDULE[[Friday]:[Period]],2,TRUE))))))))))</f>
        <v/>
      </c>
      <c r="J3423" s="41" t="str">
        <f t="shared" ca="1" si="164"/>
        <v/>
      </c>
      <c r="K3423" s="41" t="str">
        <f>IF($A3423 &lt;&gt; "",VLOOKUP($A3423,'Student reference sheet'!$A$2:$V$2329, 7,FALSE), "")</f>
        <v/>
      </c>
      <c r="L3423" s="30" t="str">
        <f>IF($A3423 ="", "", VLOOKUP($A3423, 'Student reference sheet'!$A$2:$Z$2603,23,FALSE))</f>
        <v/>
      </c>
      <c r="M3423" s="30" t="str">
        <f>IF($A3423 ="", "", VLOOKUP($A3423, 'Student reference sheet'!$A$2:$Z$2603,24,FALSE))</f>
        <v/>
      </c>
      <c r="N3423" s="30" t="str">
        <f>IF($A3423 ="", "", VLOOKUP($A3423, 'Student reference sheet'!$A$2:$Z$2603,26,FALSE))</f>
        <v/>
      </c>
      <c r="O3423" s="30" t="str">
        <f>IF($A3423 ="", "", VLOOKUP($A3423, 'Student reference sheet'!$A$2:$Z$2603,25,FALSE))</f>
        <v/>
      </c>
      <c r="P3423" s="39" t="str">
        <f>IF($A3423 = "", "", IF(OR(VLOOKUP($A3423,'Student reference sheet'!$A$2:$V$2400,8,FALSE) = "R",  VLOOKUP($A3423,'Student reference sheet'!$A$2:$V$2400,8,FALSE) = "L"), "X", ""))</f>
        <v/>
      </c>
      <c r="Q3423" s="39" t="str">
        <f>IF($A3423 ="", "", VLOOKUP($A3423, 'Student reference sheet'!$A$2:$V$2603,22,FALSE))</f>
        <v/>
      </c>
      <c r="R3423" s="39" t="str">
        <f>IF($A3423 &lt;&gt; "",VLOOKUP($A3423,'Student reference sheet'!$A$2:$V$2329, 5,FALSE), "")</f>
        <v/>
      </c>
      <c r="S3423" s="39" t="str">
        <f>IF($A3423 &lt;&gt; "",VLOOKUP($A3423,'Student reference sheet'!$A$2:$V$2329, 6,FALSE), "")</f>
        <v/>
      </c>
      <c r="T3423" s="30" t="str">
        <f>IF($A3423 = "","",
IF(VLOOKUP($A3423,'Student reference sheet'!$A$2:$V$2329, 10,FALSE) = "Y", "Hispanic",
IF(VLOOKUP($A3423,'Student reference sheet'!$A$2:$V$2329,11,FALSE) &lt;&gt; "",
IF(VLOOKUP($A3423,'Student reference sheet'!$A$2:$V$2329,11,FALSE) = "UNK", "Unknown", VLOOKUP(VALUE(VLOOKUP($A3423,'Student reference sheet'!$A$2:$V$2329,11,FALSE)),'Ethnicity Reference'!$A$2:$B$22,2,FALSE)),
IF(VLOOKUP($A3423,'Student reference sheet'!$A$2:$V$2329,9,FALSE) &lt;&gt; "", VLOOKUP(VALUE(VLOOKUP($A3423,'Student reference sheet'!$A$2:$V$2329,9,FALSE)),'Ethnicity Reference'!$A$2:$B$22,2,FALSE),"Unknown"))))</f>
        <v/>
      </c>
      <c r="U3423" s="35"/>
    </row>
    <row r="3424" spans="1:21" ht="15.75">
      <c r="A3424" s="47"/>
      <c r="B3424" s="33"/>
      <c r="C3424" s="39" t="str">
        <f>IF($A3424 &lt;&gt; "",VLOOKUP($A3424,'Student reference sheet'!$A$2:$V$2329, 3,FALSE), "")</f>
        <v/>
      </c>
      <c r="D3424" s="39" t="str">
        <f>IF($A3424 &lt;&gt; "",VLOOKUP($A3424,'Student reference sheet'!$A$2:$V$2329, 2,FALSE), "")</f>
        <v/>
      </c>
      <c r="E3424" s="35"/>
      <c r="F3424" s="34"/>
      <c r="G3424" s="40" t="str">
        <f t="shared" ca="1" si="162"/>
        <v/>
      </c>
      <c r="H3424" s="40" t="str">
        <f t="shared" ca="1" si="163"/>
        <v/>
      </c>
      <c r="I3424" s="36" t="str">
        <f>IF($A3424 = "", "",
IF(COUNTIF(MINIMUM_DAY_DATES[], Attendance!J3424) &gt; 0, VLOOKUP(Attendance!$G3424,MINIMUM_DAY_PERIOD_SCHEDULE[], 2,TRUE),
IF(COUNTIF(RALLY_DATES[], Attendance!J3424) &gt; 0, VLOOKUP(Attendance!$G3424,RALLY_PERIOD_SCHEDULE[], 2,TRUE),
IF(WEEKDAY(Attendance!$J3424) = 2,
       IF(COUNTIF(FINALS_WEEK_MONDAY_DATE[],Attendance!$J3424) &gt; 0, VLOOKUP(Attendance!$G3424,FINALS_WEEK_MONDAY_PERIOD_SCHEDULE[],2,TRUE),
       VLOOKUP(Attendance!$G3424,REGULAR_WEEK_SCHEDULE[],6,TRUE)),
IF(WEEKDAY($J3424) = 3,
       IF(COUNTIF(FINALS_WEEK_TUESDAY_DATE[],Attendance!$J3424) &gt; 0, VLOOKUP(Attendance!$G3424,FINALS_WEEK_TUESDAY_PERIOD_SCHEDULE[],2,TRUE),
       VLOOKUP(Attendance!$G3424,REGULAR_WEEK_SCHEDULE[[Tuesday]:[Period]],5,TRUE)),
IF(WEEKDAY(Attendance!$J3424) = 4,
        IF(COUNTIF(BLOCK_WEDNESDAY_DATES[],Attendance!$J3424) &gt; 0, VLOOKUP(Attendance!$G3424,BLOCK_WEDNESDAY_PERIOD_SCHEDULE[],2,TRUE),
        IF(COUNTIF(FINALS_WEEK_WEDNESDAY_DATE[],Attendance!$J3424) &gt; 0, VLOOKUP(Attendance!$G3424,FINALS_WEEK_WEDNESDAY_PERIOD_SCHEDULE[],2,TRUE),
       VLOOKUP(Attendance!$G3424,REGULAR_WEEK_SCHEDULE[[Wednesday]:[Period]],4,TRUE))),
IF(WEEKDAY($J3424) = 5,
       IF(COUNTIF(BLOCK_THURSDAY_DATES[],Attendance!$J3424) &gt; 0, VLOOKUP(Attendance!$G3424,BLOCK_THURSDAY_PERIOD_SCHEDULE[],2,TRUE),
       IF(COUNTIF(FINALS_WEEK_THURSDAY_DATE[],Attendance!$J3424) &gt; 0, VLOOKUP(Attendance!$G3424,FINALS_WEEK_THURSDAY_PERIOD_SCHEDULE[],2,TRUE),
       VLOOKUP(Attendance!$G3424,REGULAR_WEEK_SCHEDULE[[Thursday]:[Period]],3,TRUE))),
IF(WEEKDAY(Attendance!$J3424) = 6,
       IF(COUNTIF(FINALS_WEEK_FRIDAY_DATE[],Attendance!$J3424) &gt; 0, VLOOKUP(Attendance!$G3424,FINALS_WEEK_FRIDAY_PERIOD_SCHEDULE[],2,TRUE),
       VLOOKUP(Attendance!$G3424,REGULAR_WEEK_SCHEDULE[[Friday]:[Period]],2,TRUE))))))))))</f>
        <v/>
      </c>
      <c r="J3424" s="41" t="str">
        <f t="shared" ca="1" si="164"/>
        <v/>
      </c>
      <c r="K3424" s="41" t="str">
        <f>IF($A3424 &lt;&gt; "",VLOOKUP($A3424,'Student reference sheet'!$A$2:$V$2329, 7,FALSE), "")</f>
        <v/>
      </c>
      <c r="L3424" s="30" t="str">
        <f>IF($A3424 ="", "", VLOOKUP($A3424, 'Student reference sheet'!$A$2:$Z$2603,23,FALSE))</f>
        <v/>
      </c>
      <c r="M3424" s="30" t="str">
        <f>IF($A3424 ="", "", VLOOKUP($A3424, 'Student reference sheet'!$A$2:$Z$2603,24,FALSE))</f>
        <v/>
      </c>
      <c r="N3424" s="30" t="str">
        <f>IF($A3424 ="", "", VLOOKUP($A3424, 'Student reference sheet'!$A$2:$Z$2603,26,FALSE))</f>
        <v/>
      </c>
      <c r="O3424" s="30" t="str">
        <f>IF($A3424 ="", "", VLOOKUP($A3424, 'Student reference sheet'!$A$2:$Z$2603,25,FALSE))</f>
        <v/>
      </c>
      <c r="P3424" s="39" t="str">
        <f>IF($A3424 = "", "", IF(OR(VLOOKUP($A3424,'Student reference sheet'!$A$2:$V$2400,8,FALSE) = "R",  VLOOKUP($A3424,'Student reference sheet'!$A$2:$V$2400,8,FALSE) = "L"), "X", ""))</f>
        <v/>
      </c>
      <c r="Q3424" s="39" t="str">
        <f>IF($A3424 ="", "", VLOOKUP($A3424, 'Student reference sheet'!$A$2:$V$2603,22,FALSE))</f>
        <v/>
      </c>
      <c r="R3424" s="39" t="str">
        <f>IF($A3424 &lt;&gt; "",VLOOKUP($A3424,'Student reference sheet'!$A$2:$V$2329, 5,FALSE), "")</f>
        <v/>
      </c>
      <c r="S3424" s="39" t="str">
        <f>IF($A3424 &lt;&gt; "",VLOOKUP($A3424,'Student reference sheet'!$A$2:$V$2329, 6,FALSE), "")</f>
        <v/>
      </c>
      <c r="T3424" s="30" t="str">
        <f>IF($A3424 = "","",
IF(VLOOKUP($A3424,'Student reference sheet'!$A$2:$V$2329, 10,FALSE) = "Y", "Hispanic",
IF(VLOOKUP($A3424,'Student reference sheet'!$A$2:$V$2329,11,FALSE) &lt;&gt; "",
IF(VLOOKUP($A3424,'Student reference sheet'!$A$2:$V$2329,11,FALSE) = "UNK", "Unknown", VLOOKUP(VALUE(VLOOKUP($A3424,'Student reference sheet'!$A$2:$V$2329,11,FALSE)),'Ethnicity Reference'!$A$2:$B$22,2,FALSE)),
IF(VLOOKUP($A3424,'Student reference sheet'!$A$2:$V$2329,9,FALSE) &lt;&gt; "", VLOOKUP(VALUE(VLOOKUP($A3424,'Student reference sheet'!$A$2:$V$2329,9,FALSE)),'Ethnicity Reference'!$A$2:$B$22,2,FALSE),"Unknown"))))</f>
        <v/>
      </c>
      <c r="U3424" s="35"/>
    </row>
    <row r="3425" spans="1:21" ht="15.75">
      <c r="A3425" s="47"/>
      <c r="B3425" s="33"/>
      <c r="C3425" s="39" t="str">
        <f>IF($A3425 &lt;&gt; "",VLOOKUP($A3425,'Student reference sheet'!$A$2:$V$2329, 3,FALSE), "")</f>
        <v/>
      </c>
      <c r="D3425" s="39" t="str">
        <f>IF($A3425 &lt;&gt; "",VLOOKUP($A3425,'Student reference sheet'!$A$2:$V$2329, 2,FALSE), "")</f>
        <v/>
      </c>
      <c r="E3425" s="35"/>
      <c r="F3425" s="34"/>
      <c r="G3425" s="40" t="str">
        <f t="shared" ca="1" si="162"/>
        <v/>
      </c>
      <c r="H3425" s="40" t="str">
        <f t="shared" ca="1" si="163"/>
        <v/>
      </c>
      <c r="I3425" s="36" t="str">
        <f>IF($A3425 = "", "",
IF(COUNTIF(MINIMUM_DAY_DATES[], Attendance!J3425) &gt; 0, VLOOKUP(Attendance!$G3425,MINIMUM_DAY_PERIOD_SCHEDULE[], 2,TRUE),
IF(COUNTIF(RALLY_DATES[], Attendance!J3425) &gt; 0, VLOOKUP(Attendance!$G3425,RALLY_PERIOD_SCHEDULE[], 2,TRUE),
IF(WEEKDAY(Attendance!$J3425) = 2,
       IF(COUNTIF(FINALS_WEEK_MONDAY_DATE[],Attendance!$J3425) &gt; 0, VLOOKUP(Attendance!$G3425,FINALS_WEEK_MONDAY_PERIOD_SCHEDULE[],2,TRUE),
       VLOOKUP(Attendance!$G3425,REGULAR_WEEK_SCHEDULE[],6,TRUE)),
IF(WEEKDAY($J3425) = 3,
       IF(COUNTIF(FINALS_WEEK_TUESDAY_DATE[],Attendance!$J3425) &gt; 0, VLOOKUP(Attendance!$G3425,FINALS_WEEK_TUESDAY_PERIOD_SCHEDULE[],2,TRUE),
       VLOOKUP(Attendance!$G3425,REGULAR_WEEK_SCHEDULE[[Tuesday]:[Period]],5,TRUE)),
IF(WEEKDAY(Attendance!$J3425) = 4,
        IF(COUNTIF(BLOCK_WEDNESDAY_DATES[],Attendance!$J3425) &gt; 0, VLOOKUP(Attendance!$G3425,BLOCK_WEDNESDAY_PERIOD_SCHEDULE[],2,TRUE),
        IF(COUNTIF(FINALS_WEEK_WEDNESDAY_DATE[],Attendance!$J3425) &gt; 0, VLOOKUP(Attendance!$G3425,FINALS_WEEK_WEDNESDAY_PERIOD_SCHEDULE[],2,TRUE),
       VLOOKUP(Attendance!$G3425,REGULAR_WEEK_SCHEDULE[[Wednesday]:[Period]],4,TRUE))),
IF(WEEKDAY($J3425) = 5,
       IF(COUNTIF(BLOCK_THURSDAY_DATES[],Attendance!$J3425) &gt; 0, VLOOKUP(Attendance!$G3425,BLOCK_THURSDAY_PERIOD_SCHEDULE[],2,TRUE),
       IF(COUNTIF(FINALS_WEEK_THURSDAY_DATE[],Attendance!$J3425) &gt; 0, VLOOKUP(Attendance!$G3425,FINALS_WEEK_THURSDAY_PERIOD_SCHEDULE[],2,TRUE),
       VLOOKUP(Attendance!$G3425,REGULAR_WEEK_SCHEDULE[[Thursday]:[Period]],3,TRUE))),
IF(WEEKDAY(Attendance!$J3425) = 6,
       IF(COUNTIF(FINALS_WEEK_FRIDAY_DATE[],Attendance!$J3425) &gt; 0, VLOOKUP(Attendance!$G3425,FINALS_WEEK_FRIDAY_PERIOD_SCHEDULE[],2,TRUE),
       VLOOKUP(Attendance!$G3425,REGULAR_WEEK_SCHEDULE[[Friday]:[Period]],2,TRUE))))))))))</f>
        <v/>
      </c>
      <c r="J3425" s="41" t="str">
        <f t="shared" ca="1" si="164"/>
        <v/>
      </c>
      <c r="K3425" s="41" t="str">
        <f>IF($A3425 &lt;&gt; "",VLOOKUP($A3425,'Student reference sheet'!$A$2:$V$2329, 7,FALSE), "")</f>
        <v/>
      </c>
      <c r="L3425" s="30" t="str">
        <f>IF($A3425 ="", "", VLOOKUP($A3425, 'Student reference sheet'!$A$2:$Z$2603,23,FALSE))</f>
        <v/>
      </c>
      <c r="M3425" s="30" t="str">
        <f>IF($A3425 ="", "", VLOOKUP($A3425, 'Student reference sheet'!$A$2:$Z$2603,24,FALSE))</f>
        <v/>
      </c>
      <c r="N3425" s="30" t="str">
        <f>IF($A3425 ="", "", VLOOKUP($A3425, 'Student reference sheet'!$A$2:$Z$2603,26,FALSE))</f>
        <v/>
      </c>
      <c r="O3425" s="30" t="str">
        <f>IF($A3425 ="", "", VLOOKUP($A3425, 'Student reference sheet'!$A$2:$Z$2603,25,FALSE))</f>
        <v/>
      </c>
      <c r="P3425" s="39" t="str">
        <f>IF($A3425 = "", "", IF(OR(VLOOKUP($A3425,'Student reference sheet'!$A$2:$V$2400,8,FALSE) = "R",  VLOOKUP($A3425,'Student reference sheet'!$A$2:$V$2400,8,FALSE) = "L"), "X", ""))</f>
        <v/>
      </c>
      <c r="Q3425" s="39" t="str">
        <f>IF($A3425 ="", "", VLOOKUP($A3425, 'Student reference sheet'!$A$2:$V$2603,22,FALSE))</f>
        <v/>
      </c>
      <c r="R3425" s="39" t="str">
        <f>IF($A3425 &lt;&gt; "",VLOOKUP($A3425,'Student reference sheet'!$A$2:$V$2329, 5,FALSE), "")</f>
        <v/>
      </c>
      <c r="S3425" s="39" t="str">
        <f>IF($A3425 &lt;&gt; "",VLOOKUP($A3425,'Student reference sheet'!$A$2:$V$2329, 6,FALSE), "")</f>
        <v/>
      </c>
      <c r="T3425" s="30" t="str">
        <f>IF($A3425 = "","",
IF(VLOOKUP($A3425,'Student reference sheet'!$A$2:$V$2329, 10,FALSE) = "Y", "Hispanic",
IF(VLOOKUP($A3425,'Student reference sheet'!$A$2:$V$2329,11,FALSE) &lt;&gt; "",
IF(VLOOKUP($A3425,'Student reference sheet'!$A$2:$V$2329,11,FALSE) = "UNK", "Unknown", VLOOKUP(VALUE(VLOOKUP($A3425,'Student reference sheet'!$A$2:$V$2329,11,FALSE)),'Ethnicity Reference'!$A$2:$B$22,2,FALSE)),
IF(VLOOKUP($A3425,'Student reference sheet'!$A$2:$V$2329,9,FALSE) &lt;&gt; "", VLOOKUP(VALUE(VLOOKUP($A3425,'Student reference sheet'!$A$2:$V$2329,9,FALSE)),'Ethnicity Reference'!$A$2:$B$22,2,FALSE),"Unknown"))))</f>
        <v/>
      </c>
      <c r="U3425" s="35"/>
    </row>
    <row r="3426" spans="1:21" ht="15.75">
      <c r="A3426" s="47"/>
      <c r="B3426" s="33"/>
      <c r="C3426" s="39" t="str">
        <f>IF($A3426 &lt;&gt; "",VLOOKUP($A3426,'Student reference sheet'!$A$2:$V$2329, 3,FALSE), "")</f>
        <v/>
      </c>
      <c r="D3426" s="39" t="str">
        <f>IF($A3426 &lt;&gt; "",VLOOKUP($A3426,'Student reference sheet'!$A$2:$V$2329, 2,FALSE), "")</f>
        <v/>
      </c>
      <c r="E3426" s="35"/>
      <c r="F3426" s="34"/>
      <c r="G3426" s="40" t="str">
        <f t="shared" ca="1" si="162"/>
        <v/>
      </c>
      <c r="H3426" s="40" t="str">
        <f t="shared" ca="1" si="163"/>
        <v/>
      </c>
      <c r="I3426" s="36" t="str">
        <f>IF($A3426 = "", "",
IF(COUNTIF(MINIMUM_DAY_DATES[], Attendance!J3426) &gt; 0, VLOOKUP(Attendance!$G3426,MINIMUM_DAY_PERIOD_SCHEDULE[], 2,TRUE),
IF(COUNTIF(RALLY_DATES[], Attendance!J3426) &gt; 0, VLOOKUP(Attendance!$G3426,RALLY_PERIOD_SCHEDULE[], 2,TRUE),
IF(WEEKDAY(Attendance!$J3426) = 2,
       IF(COUNTIF(FINALS_WEEK_MONDAY_DATE[],Attendance!$J3426) &gt; 0, VLOOKUP(Attendance!$G3426,FINALS_WEEK_MONDAY_PERIOD_SCHEDULE[],2,TRUE),
       VLOOKUP(Attendance!$G3426,REGULAR_WEEK_SCHEDULE[],6,TRUE)),
IF(WEEKDAY($J3426) = 3,
       IF(COUNTIF(FINALS_WEEK_TUESDAY_DATE[],Attendance!$J3426) &gt; 0, VLOOKUP(Attendance!$G3426,FINALS_WEEK_TUESDAY_PERIOD_SCHEDULE[],2,TRUE),
       VLOOKUP(Attendance!$G3426,REGULAR_WEEK_SCHEDULE[[Tuesday]:[Period]],5,TRUE)),
IF(WEEKDAY(Attendance!$J3426) = 4,
        IF(COUNTIF(BLOCK_WEDNESDAY_DATES[],Attendance!$J3426) &gt; 0, VLOOKUP(Attendance!$G3426,BLOCK_WEDNESDAY_PERIOD_SCHEDULE[],2,TRUE),
        IF(COUNTIF(FINALS_WEEK_WEDNESDAY_DATE[],Attendance!$J3426) &gt; 0, VLOOKUP(Attendance!$G3426,FINALS_WEEK_WEDNESDAY_PERIOD_SCHEDULE[],2,TRUE),
       VLOOKUP(Attendance!$G3426,REGULAR_WEEK_SCHEDULE[[Wednesday]:[Period]],4,TRUE))),
IF(WEEKDAY($J3426) = 5,
       IF(COUNTIF(BLOCK_THURSDAY_DATES[],Attendance!$J3426) &gt; 0, VLOOKUP(Attendance!$G3426,BLOCK_THURSDAY_PERIOD_SCHEDULE[],2,TRUE),
       IF(COUNTIF(FINALS_WEEK_THURSDAY_DATE[],Attendance!$J3426) &gt; 0, VLOOKUP(Attendance!$G3426,FINALS_WEEK_THURSDAY_PERIOD_SCHEDULE[],2,TRUE),
       VLOOKUP(Attendance!$G3426,REGULAR_WEEK_SCHEDULE[[Thursday]:[Period]],3,TRUE))),
IF(WEEKDAY(Attendance!$J3426) = 6,
       IF(COUNTIF(FINALS_WEEK_FRIDAY_DATE[],Attendance!$J3426) &gt; 0, VLOOKUP(Attendance!$G3426,FINALS_WEEK_FRIDAY_PERIOD_SCHEDULE[],2,TRUE),
       VLOOKUP(Attendance!$G3426,REGULAR_WEEK_SCHEDULE[[Friday]:[Period]],2,TRUE))))))))))</f>
        <v/>
      </c>
      <c r="J3426" s="41" t="str">
        <f t="shared" ca="1" si="164"/>
        <v/>
      </c>
      <c r="K3426" s="41" t="str">
        <f>IF($A3426 &lt;&gt; "",VLOOKUP($A3426,'Student reference sheet'!$A$2:$V$2329, 7,FALSE), "")</f>
        <v/>
      </c>
      <c r="L3426" s="30" t="str">
        <f>IF($A3426 ="", "", VLOOKUP($A3426, 'Student reference sheet'!$A$2:$Z$2603,23,FALSE))</f>
        <v/>
      </c>
      <c r="M3426" s="30" t="str">
        <f>IF($A3426 ="", "", VLOOKUP($A3426, 'Student reference sheet'!$A$2:$Z$2603,24,FALSE))</f>
        <v/>
      </c>
      <c r="N3426" s="30" t="str">
        <f>IF($A3426 ="", "", VLOOKUP($A3426, 'Student reference sheet'!$A$2:$Z$2603,26,FALSE))</f>
        <v/>
      </c>
      <c r="O3426" s="30" t="str">
        <f>IF($A3426 ="", "", VLOOKUP($A3426, 'Student reference sheet'!$A$2:$Z$2603,25,FALSE))</f>
        <v/>
      </c>
      <c r="P3426" s="39" t="str">
        <f>IF($A3426 = "", "", IF(OR(VLOOKUP($A3426,'Student reference sheet'!$A$2:$V$2400,8,FALSE) = "R",  VLOOKUP($A3426,'Student reference sheet'!$A$2:$V$2400,8,FALSE) = "L"), "X", ""))</f>
        <v/>
      </c>
      <c r="Q3426" s="39" t="str">
        <f>IF($A3426 ="", "", VLOOKUP($A3426, 'Student reference sheet'!$A$2:$V$2603,22,FALSE))</f>
        <v/>
      </c>
      <c r="R3426" s="39" t="str">
        <f>IF($A3426 &lt;&gt; "",VLOOKUP($A3426,'Student reference sheet'!$A$2:$V$2329, 5,FALSE), "")</f>
        <v/>
      </c>
      <c r="S3426" s="39" t="str">
        <f>IF($A3426 &lt;&gt; "",VLOOKUP($A3426,'Student reference sheet'!$A$2:$V$2329, 6,FALSE), "")</f>
        <v/>
      </c>
      <c r="T3426" s="30" t="str">
        <f>IF($A3426 = "","",
IF(VLOOKUP($A3426,'Student reference sheet'!$A$2:$V$2329, 10,FALSE) = "Y", "Hispanic",
IF(VLOOKUP($A3426,'Student reference sheet'!$A$2:$V$2329,11,FALSE) &lt;&gt; "",
IF(VLOOKUP($A3426,'Student reference sheet'!$A$2:$V$2329,11,FALSE) = "UNK", "Unknown", VLOOKUP(VALUE(VLOOKUP($A3426,'Student reference sheet'!$A$2:$V$2329,11,FALSE)),'Ethnicity Reference'!$A$2:$B$22,2,FALSE)),
IF(VLOOKUP($A3426,'Student reference sheet'!$A$2:$V$2329,9,FALSE) &lt;&gt; "", VLOOKUP(VALUE(VLOOKUP($A3426,'Student reference sheet'!$A$2:$V$2329,9,FALSE)),'Ethnicity Reference'!$A$2:$B$22,2,FALSE),"Unknown"))))</f>
        <v/>
      </c>
      <c r="U3426" s="35"/>
    </row>
    <row r="3427" spans="1:21" ht="15.75">
      <c r="A3427" s="47"/>
      <c r="B3427" s="33"/>
      <c r="C3427" s="39" t="str">
        <f>IF($A3427 &lt;&gt; "",VLOOKUP($A3427,'Student reference sheet'!$A$2:$V$2329, 3,FALSE), "")</f>
        <v/>
      </c>
      <c r="D3427" s="39" t="str">
        <f>IF($A3427 &lt;&gt; "",VLOOKUP($A3427,'Student reference sheet'!$A$2:$V$2329, 2,FALSE), "")</f>
        <v/>
      </c>
      <c r="E3427" s="35"/>
      <c r="F3427" s="34"/>
      <c r="G3427" s="40" t="str">
        <f t="shared" ca="1" si="162"/>
        <v/>
      </c>
      <c r="H3427" s="40" t="str">
        <f t="shared" ca="1" si="163"/>
        <v/>
      </c>
      <c r="I3427" s="36" t="str">
        <f>IF($A3427 = "", "",
IF(COUNTIF(MINIMUM_DAY_DATES[], Attendance!J3427) &gt; 0, VLOOKUP(Attendance!$G3427,MINIMUM_DAY_PERIOD_SCHEDULE[], 2,TRUE),
IF(COUNTIF(RALLY_DATES[], Attendance!J3427) &gt; 0, VLOOKUP(Attendance!$G3427,RALLY_PERIOD_SCHEDULE[], 2,TRUE),
IF(WEEKDAY(Attendance!$J3427) = 2,
       IF(COUNTIF(FINALS_WEEK_MONDAY_DATE[],Attendance!$J3427) &gt; 0, VLOOKUP(Attendance!$G3427,FINALS_WEEK_MONDAY_PERIOD_SCHEDULE[],2,TRUE),
       VLOOKUP(Attendance!$G3427,REGULAR_WEEK_SCHEDULE[],6,TRUE)),
IF(WEEKDAY($J3427) = 3,
       IF(COUNTIF(FINALS_WEEK_TUESDAY_DATE[],Attendance!$J3427) &gt; 0, VLOOKUP(Attendance!$G3427,FINALS_WEEK_TUESDAY_PERIOD_SCHEDULE[],2,TRUE),
       VLOOKUP(Attendance!$G3427,REGULAR_WEEK_SCHEDULE[[Tuesday]:[Period]],5,TRUE)),
IF(WEEKDAY(Attendance!$J3427) = 4,
        IF(COUNTIF(BLOCK_WEDNESDAY_DATES[],Attendance!$J3427) &gt; 0, VLOOKUP(Attendance!$G3427,BLOCK_WEDNESDAY_PERIOD_SCHEDULE[],2,TRUE),
        IF(COUNTIF(FINALS_WEEK_WEDNESDAY_DATE[],Attendance!$J3427) &gt; 0, VLOOKUP(Attendance!$G3427,FINALS_WEEK_WEDNESDAY_PERIOD_SCHEDULE[],2,TRUE),
       VLOOKUP(Attendance!$G3427,REGULAR_WEEK_SCHEDULE[[Wednesday]:[Period]],4,TRUE))),
IF(WEEKDAY($J3427) = 5,
       IF(COUNTIF(BLOCK_THURSDAY_DATES[],Attendance!$J3427) &gt; 0, VLOOKUP(Attendance!$G3427,BLOCK_THURSDAY_PERIOD_SCHEDULE[],2,TRUE),
       IF(COUNTIF(FINALS_WEEK_THURSDAY_DATE[],Attendance!$J3427) &gt; 0, VLOOKUP(Attendance!$G3427,FINALS_WEEK_THURSDAY_PERIOD_SCHEDULE[],2,TRUE),
       VLOOKUP(Attendance!$G3427,REGULAR_WEEK_SCHEDULE[[Thursday]:[Period]],3,TRUE))),
IF(WEEKDAY(Attendance!$J3427) = 6,
       IF(COUNTIF(FINALS_WEEK_FRIDAY_DATE[],Attendance!$J3427) &gt; 0, VLOOKUP(Attendance!$G3427,FINALS_WEEK_FRIDAY_PERIOD_SCHEDULE[],2,TRUE),
       VLOOKUP(Attendance!$G3427,REGULAR_WEEK_SCHEDULE[[Friday]:[Period]],2,TRUE))))))))))</f>
        <v/>
      </c>
      <c r="J3427" s="41" t="str">
        <f t="shared" ca="1" si="164"/>
        <v/>
      </c>
      <c r="K3427" s="41" t="str">
        <f>IF($A3427 &lt;&gt; "",VLOOKUP($A3427,'Student reference sheet'!$A$2:$V$2329, 7,FALSE), "")</f>
        <v/>
      </c>
      <c r="L3427" s="30" t="str">
        <f>IF($A3427 ="", "", VLOOKUP($A3427, 'Student reference sheet'!$A$2:$Z$2603,23,FALSE))</f>
        <v/>
      </c>
      <c r="M3427" s="30" t="str">
        <f>IF($A3427 ="", "", VLOOKUP($A3427, 'Student reference sheet'!$A$2:$Z$2603,24,FALSE))</f>
        <v/>
      </c>
      <c r="N3427" s="30" t="str">
        <f>IF($A3427 ="", "", VLOOKUP($A3427, 'Student reference sheet'!$A$2:$Z$2603,26,FALSE))</f>
        <v/>
      </c>
      <c r="O3427" s="30" t="str">
        <f>IF($A3427 ="", "", VLOOKUP($A3427, 'Student reference sheet'!$A$2:$Z$2603,25,FALSE))</f>
        <v/>
      </c>
      <c r="P3427" s="39" t="str">
        <f>IF($A3427 = "", "", IF(OR(VLOOKUP($A3427,'Student reference sheet'!$A$2:$V$2400,8,FALSE) = "R",  VLOOKUP($A3427,'Student reference sheet'!$A$2:$V$2400,8,FALSE) = "L"), "X", ""))</f>
        <v/>
      </c>
      <c r="Q3427" s="39" t="str">
        <f>IF($A3427 ="", "", VLOOKUP($A3427, 'Student reference sheet'!$A$2:$V$2603,22,FALSE))</f>
        <v/>
      </c>
      <c r="R3427" s="39" t="str">
        <f>IF($A3427 &lt;&gt; "",VLOOKUP($A3427,'Student reference sheet'!$A$2:$V$2329, 5,FALSE), "")</f>
        <v/>
      </c>
      <c r="S3427" s="39" t="str">
        <f>IF($A3427 &lt;&gt; "",VLOOKUP($A3427,'Student reference sheet'!$A$2:$V$2329, 6,FALSE), "")</f>
        <v/>
      </c>
      <c r="T3427" s="30" t="str">
        <f>IF($A3427 = "","",
IF(VLOOKUP($A3427,'Student reference sheet'!$A$2:$V$2329, 10,FALSE) = "Y", "Hispanic",
IF(VLOOKUP($A3427,'Student reference sheet'!$A$2:$V$2329,11,FALSE) &lt;&gt; "",
IF(VLOOKUP($A3427,'Student reference sheet'!$A$2:$V$2329,11,FALSE) = "UNK", "Unknown", VLOOKUP(VALUE(VLOOKUP($A3427,'Student reference sheet'!$A$2:$V$2329,11,FALSE)),'Ethnicity Reference'!$A$2:$B$22,2,FALSE)),
IF(VLOOKUP($A3427,'Student reference sheet'!$A$2:$V$2329,9,FALSE) &lt;&gt; "", VLOOKUP(VALUE(VLOOKUP($A3427,'Student reference sheet'!$A$2:$V$2329,9,FALSE)),'Ethnicity Reference'!$A$2:$B$22,2,FALSE),"Unknown"))))</f>
        <v/>
      </c>
      <c r="U3427" s="35"/>
    </row>
    <row r="3428" spans="1:21" ht="15.75">
      <c r="A3428" s="47"/>
      <c r="B3428" s="33"/>
      <c r="C3428" s="39" t="str">
        <f>IF($A3428 &lt;&gt; "",VLOOKUP($A3428,'Student reference sheet'!$A$2:$V$2329, 3,FALSE), "")</f>
        <v/>
      </c>
      <c r="D3428" s="39" t="str">
        <f>IF($A3428 &lt;&gt; "",VLOOKUP($A3428,'Student reference sheet'!$A$2:$V$2329, 2,FALSE), "")</f>
        <v/>
      </c>
      <c r="E3428" s="35"/>
      <c r="F3428" s="34"/>
      <c r="G3428" s="40" t="str">
        <f t="shared" ca="1" si="162"/>
        <v/>
      </c>
      <c r="H3428" s="40" t="str">
        <f t="shared" ca="1" si="163"/>
        <v/>
      </c>
      <c r="I3428" s="36" t="str">
        <f>IF($A3428 = "", "",
IF(COUNTIF(MINIMUM_DAY_DATES[], Attendance!J3428) &gt; 0, VLOOKUP(Attendance!$G3428,MINIMUM_DAY_PERIOD_SCHEDULE[], 2,TRUE),
IF(COUNTIF(RALLY_DATES[], Attendance!J3428) &gt; 0, VLOOKUP(Attendance!$G3428,RALLY_PERIOD_SCHEDULE[], 2,TRUE),
IF(WEEKDAY(Attendance!$J3428) = 2,
       IF(COUNTIF(FINALS_WEEK_MONDAY_DATE[],Attendance!$J3428) &gt; 0, VLOOKUP(Attendance!$G3428,FINALS_WEEK_MONDAY_PERIOD_SCHEDULE[],2,TRUE),
       VLOOKUP(Attendance!$G3428,REGULAR_WEEK_SCHEDULE[],6,TRUE)),
IF(WEEKDAY($J3428) = 3,
       IF(COUNTIF(FINALS_WEEK_TUESDAY_DATE[],Attendance!$J3428) &gt; 0, VLOOKUP(Attendance!$G3428,FINALS_WEEK_TUESDAY_PERIOD_SCHEDULE[],2,TRUE),
       VLOOKUP(Attendance!$G3428,REGULAR_WEEK_SCHEDULE[[Tuesday]:[Period]],5,TRUE)),
IF(WEEKDAY(Attendance!$J3428) = 4,
        IF(COUNTIF(BLOCK_WEDNESDAY_DATES[],Attendance!$J3428) &gt; 0, VLOOKUP(Attendance!$G3428,BLOCK_WEDNESDAY_PERIOD_SCHEDULE[],2,TRUE),
        IF(COUNTIF(FINALS_WEEK_WEDNESDAY_DATE[],Attendance!$J3428) &gt; 0, VLOOKUP(Attendance!$G3428,FINALS_WEEK_WEDNESDAY_PERIOD_SCHEDULE[],2,TRUE),
       VLOOKUP(Attendance!$G3428,REGULAR_WEEK_SCHEDULE[[Wednesday]:[Period]],4,TRUE))),
IF(WEEKDAY($J3428) = 5,
       IF(COUNTIF(BLOCK_THURSDAY_DATES[],Attendance!$J3428) &gt; 0, VLOOKUP(Attendance!$G3428,BLOCK_THURSDAY_PERIOD_SCHEDULE[],2,TRUE),
       IF(COUNTIF(FINALS_WEEK_THURSDAY_DATE[],Attendance!$J3428) &gt; 0, VLOOKUP(Attendance!$G3428,FINALS_WEEK_THURSDAY_PERIOD_SCHEDULE[],2,TRUE),
       VLOOKUP(Attendance!$G3428,REGULAR_WEEK_SCHEDULE[[Thursday]:[Period]],3,TRUE))),
IF(WEEKDAY(Attendance!$J3428) = 6,
       IF(COUNTIF(FINALS_WEEK_FRIDAY_DATE[],Attendance!$J3428) &gt; 0, VLOOKUP(Attendance!$G3428,FINALS_WEEK_FRIDAY_PERIOD_SCHEDULE[],2,TRUE),
       VLOOKUP(Attendance!$G3428,REGULAR_WEEK_SCHEDULE[[Friday]:[Period]],2,TRUE))))))))))</f>
        <v/>
      </c>
      <c r="J3428" s="41" t="str">
        <f t="shared" ca="1" si="164"/>
        <v/>
      </c>
      <c r="K3428" s="41" t="str">
        <f>IF($A3428 &lt;&gt; "",VLOOKUP($A3428,'Student reference sheet'!$A$2:$V$2329, 7,FALSE), "")</f>
        <v/>
      </c>
      <c r="L3428" s="30" t="str">
        <f>IF($A3428 ="", "", VLOOKUP($A3428, 'Student reference sheet'!$A$2:$Z$2603,23,FALSE))</f>
        <v/>
      </c>
      <c r="M3428" s="30" t="str">
        <f>IF($A3428 ="", "", VLOOKUP($A3428, 'Student reference sheet'!$A$2:$Z$2603,24,FALSE))</f>
        <v/>
      </c>
      <c r="N3428" s="30" t="str">
        <f>IF($A3428 ="", "", VLOOKUP($A3428, 'Student reference sheet'!$A$2:$Z$2603,26,FALSE))</f>
        <v/>
      </c>
      <c r="O3428" s="30" t="str">
        <f>IF($A3428 ="", "", VLOOKUP($A3428, 'Student reference sheet'!$A$2:$Z$2603,25,FALSE))</f>
        <v/>
      </c>
      <c r="P3428" s="39" t="str">
        <f>IF($A3428 = "", "", IF(OR(VLOOKUP($A3428,'Student reference sheet'!$A$2:$V$2400,8,FALSE) = "R",  VLOOKUP($A3428,'Student reference sheet'!$A$2:$V$2400,8,FALSE) = "L"), "X", ""))</f>
        <v/>
      </c>
      <c r="Q3428" s="39" t="str">
        <f>IF($A3428 ="", "", VLOOKUP($A3428, 'Student reference sheet'!$A$2:$V$2603,22,FALSE))</f>
        <v/>
      </c>
      <c r="R3428" s="39" t="str">
        <f>IF($A3428 &lt;&gt; "",VLOOKUP($A3428,'Student reference sheet'!$A$2:$V$2329, 5,FALSE), "")</f>
        <v/>
      </c>
      <c r="S3428" s="39" t="str">
        <f>IF($A3428 &lt;&gt; "",VLOOKUP($A3428,'Student reference sheet'!$A$2:$V$2329, 6,FALSE), "")</f>
        <v/>
      </c>
      <c r="T3428" s="30" t="str">
        <f>IF($A3428 = "","",
IF(VLOOKUP($A3428,'Student reference sheet'!$A$2:$V$2329, 10,FALSE) = "Y", "Hispanic",
IF(VLOOKUP($A3428,'Student reference sheet'!$A$2:$V$2329,11,FALSE) &lt;&gt; "",
IF(VLOOKUP($A3428,'Student reference sheet'!$A$2:$V$2329,11,FALSE) = "UNK", "Unknown", VLOOKUP(VALUE(VLOOKUP($A3428,'Student reference sheet'!$A$2:$V$2329,11,FALSE)),'Ethnicity Reference'!$A$2:$B$22,2,FALSE)),
IF(VLOOKUP($A3428,'Student reference sheet'!$A$2:$V$2329,9,FALSE) &lt;&gt; "", VLOOKUP(VALUE(VLOOKUP($A3428,'Student reference sheet'!$A$2:$V$2329,9,FALSE)),'Ethnicity Reference'!$A$2:$B$22,2,FALSE),"Unknown"))))</f>
        <v/>
      </c>
      <c r="U3428" s="35"/>
    </row>
    <row r="3429" spans="1:21" ht="15.75">
      <c r="A3429" s="47"/>
      <c r="B3429" s="33"/>
      <c r="C3429" s="39" t="str">
        <f>IF($A3429 &lt;&gt; "",VLOOKUP($A3429,'Student reference sheet'!$A$2:$V$2329, 3,FALSE), "")</f>
        <v/>
      </c>
      <c r="D3429" s="39" t="str">
        <f>IF($A3429 &lt;&gt; "",VLOOKUP($A3429,'Student reference sheet'!$A$2:$V$2329, 2,FALSE), "")</f>
        <v/>
      </c>
      <c r="E3429" s="35"/>
      <c r="F3429" s="34"/>
      <c r="G3429" s="40" t="str">
        <f t="shared" ca="1" si="162"/>
        <v/>
      </c>
      <c r="H3429" s="40" t="str">
        <f t="shared" ca="1" si="163"/>
        <v/>
      </c>
      <c r="I3429" s="36" t="str">
        <f>IF($A3429 = "", "",
IF(COUNTIF(MINIMUM_DAY_DATES[], Attendance!J3429) &gt; 0, VLOOKUP(Attendance!$G3429,MINIMUM_DAY_PERIOD_SCHEDULE[], 2,TRUE),
IF(COUNTIF(RALLY_DATES[], Attendance!J3429) &gt; 0, VLOOKUP(Attendance!$G3429,RALLY_PERIOD_SCHEDULE[], 2,TRUE),
IF(WEEKDAY(Attendance!$J3429) = 2,
       IF(COUNTIF(FINALS_WEEK_MONDAY_DATE[],Attendance!$J3429) &gt; 0, VLOOKUP(Attendance!$G3429,FINALS_WEEK_MONDAY_PERIOD_SCHEDULE[],2,TRUE),
       VLOOKUP(Attendance!$G3429,REGULAR_WEEK_SCHEDULE[],6,TRUE)),
IF(WEEKDAY($J3429) = 3,
       IF(COUNTIF(FINALS_WEEK_TUESDAY_DATE[],Attendance!$J3429) &gt; 0, VLOOKUP(Attendance!$G3429,FINALS_WEEK_TUESDAY_PERIOD_SCHEDULE[],2,TRUE),
       VLOOKUP(Attendance!$G3429,REGULAR_WEEK_SCHEDULE[[Tuesday]:[Period]],5,TRUE)),
IF(WEEKDAY(Attendance!$J3429) = 4,
        IF(COUNTIF(BLOCK_WEDNESDAY_DATES[],Attendance!$J3429) &gt; 0, VLOOKUP(Attendance!$G3429,BLOCK_WEDNESDAY_PERIOD_SCHEDULE[],2,TRUE),
        IF(COUNTIF(FINALS_WEEK_WEDNESDAY_DATE[],Attendance!$J3429) &gt; 0, VLOOKUP(Attendance!$G3429,FINALS_WEEK_WEDNESDAY_PERIOD_SCHEDULE[],2,TRUE),
       VLOOKUP(Attendance!$G3429,REGULAR_WEEK_SCHEDULE[[Wednesday]:[Period]],4,TRUE))),
IF(WEEKDAY($J3429) = 5,
       IF(COUNTIF(BLOCK_THURSDAY_DATES[],Attendance!$J3429) &gt; 0, VLOOKUP(Attendance!$G3429,BLOCK_THURSDAY_PERIOD_SCHEDULE[],2,TRUE),
       IF(COUNTIF(FINALS_WEEK_THURSDAY_DATE[],Attendance!$J3429) &gt; 0, VLOOKUP(Attendance!$G3429,FINALS_WEEK_THURSDAY_PERIOD_SCHEDULE[],2,TRUE),
       VLOOKUP(Attendance!$G3429,REGULAR_WEEK_SCHEDULE[[Thursday]:[Period]],3,TRUE))),
IF(WEEKDAY(Attendance!$J3429) = 6,
       IF(COUNTIF(FINALS_WEEK_FRIDAY_DATE[],Attendance!$J3429) &gt; 0, VLOOKUP(Attendance!$G3429,FINALS_WEEK_FRIDAY_PERIOD_SCHEDULE[],2,TRUE),
       VLOOKUP(Attendance!$G3429,REGULAR_WEEK_SCHEDULE[[Friday]:[Period]],2,TRUE))))))))))</f>
        <v/>
      </c>
      <c r="J3429" s="41" t="str">
        <f t="shared" ca="1" si="164"/>
        <v/>
      </c>
      <c r="K3429" s="41" t="str">
        <f>IF($A3429 &lt;&gt; "",VLOOKUP($A3429,'Student reference sheet'!$A$2:$V$2329, 7,FALSE), "")</f>
        <v/>
      </c>
      <c r="L3429" s="30" t="str">
        <f>IF($A3429 ="", "", VLOOKUP($A3429, 'Student reference sheet'!$A$2:$Z$2603,23,FALSE))</f>
        <v/>
      </c>
      <c r="M3429" s="30" t="str">
        <f>IF($A3429 ="", "", VLOOKUP($A3429, 'Student reference sheet'!$A$2:$Z$2603,24,FALSE))</f>
        <v/>
      </c>
      <c r="N3429" s="30" t="str">
        <f>IF($A3429 ="", "", VLOOKUP($A3429, 'Student reference sheet'!$A$2:$Z$2603,26,FALSE))</f>
        <v/>
      </c>
      <c r="O3429" s="30" t="str">
        <f>IF($A3429 ="", "", VLOOKUP($A3429, 'Student reference sheet'!$A$2:$Z$2603,25,FALSE))</f>
        <v/>
      </c>
      <c r="P3429" s="39" t="str">
        <f>IF($A3429 = "", "", IF(OR(VLOOKUP($A3429,'Student reference sheet'!$A$2:$V$2400,8,FALSE) = "R",  VLOOKUP($A3429,'Student reference sheet'!$A$2:$V$2400,8,FALSE) = "L"), "X", ""))</f>
        <v/>
      </c>
      <c r="Q3429" s="39" t="str">
        <f>IF($A3429 ="", "", VLOOKUP($A3429, 'Student reference sheet'!$A$2:$V$2603,22,FALSE))</f>
        <v/>
      </c>
      <c r="R3429" s="39" t="str">
        <f>IF($A3429 &lt;&gt; "",VLOOKUP($A3429,'Student reference sheet'!$A$2:$V$2329, 5,FALSE), "")</f>
        <v/>
      </c>
      <c r="S3429" s="39" t="str">
        <f>IF($A3429 &lt;&gt; "",VLOOKUP($A3429,'Student reference sheet'!$A$2:$V$2329, 6,FALSE), "")</f>
        <v/>
      </c>
      <c r="T3429" s="30" t="str">
        <f>IF($A3429 = "","",
IF(VLOOKUP($A3429,'Student reference sheet'!$A$2:$V$2329, 10,FALSE) = "Y", "Hispanic",
IF(VLOOKUP($A3429,'Student reference sheet'!$A$2:$V$2329,11,FALSE) &lt;&gt; "",
IF(VLOOKUP($A3429,'Student reference sheet'!$A$2:$V$2329,11,FALSE) = "UNK", "Unknown", VLOOKUP(VALUE(VLOOKUP($A3429,'Student reference sheet'!$A$2:$V$2329,11,FALSE)),'Ethnicity Reference'!$A$2:$B$22,2,FALSE)),
IF(VLOOKUP($A3429,'Student reference sheet'!$A$2:$V$2329,9,FALSE) &lt;&gt; "", VLOOKUP(VALUE(VLOOKUP($A3429,'Student reference sheet'!$A$2:$V$2329,9,FALSE)),'Ethnicity Reference'!$A$2:$B$22,2,FALSE),"Unknown"))))</f>
        <v/>
      </c>
      <c r="U3429" s="35"/>
    </row>
    <row r="3430" spans="1:21" ht="15.75">
      <c r="A3430" s="47"/>
      <c r="B3430" s="33"/>
      <c r="C3430" s="39" t="str">
        <f>IF($A3430 &lt;&gt; "",VLOOKUP($A3430,'Student reference sheet'!$A$2:$V$2329, 3,FALSE), "")</f>
        <v/>
      </c>
      <c r="D3430" s="39" t="str">
        <f>IF($A3430 &lt;&gt; "",VLOOKUP($A3430,'Student reference sheet'!$A$2:$V$2329, 2,FALSE), "")</f>
        <v/>
      </c>
      <c r="E3430" s="35"/>
      <c r="F3430" s="34"/>
      <c r="G3430" s="40" t="str">
        <f t="shared" ca="1" si="162"/>
        <v/>
      </c>
      <c r="H3430" s="40" t="str">
        <f t="shared" ca="1" si="163"/>
        <v/>
      </c>
      <c r="I3430" s="36" t="str">
        <f>IF($A3430 = "", "",
IF(COUNTIF(MINIMUM_DAY_DATES[], Attendance!J3430) &gt; 0, VLOOKUP(Attendance!$G3430,MINIMUM_DAY_PERIOD_SCHEDULE[], 2,TRUE),
IF(COUNTIF(RALLY_DATES[], Attendance!J3430) &gt; 0, VLOOKUP(Attendance!$G3430,RALLY_PERIOD_SCHEDULE[], 2,TRUE),
IF(WEEKDAY(Attendance!$J3430) = 2,
       IF(COUNTIF(FINALS_WEEK_MONDAY_DATE[],Attendance!$J3430) &gt; 0, VLOOKUP(Attendance!$G3430,FINALS_WEEK_MONDAY_PERIOD_SCHEDULE[],2,TRUE),
       VLOOKUP(Attendance!$G3430,REGULAR_WEEK_SCHEDULE[],6,TRUE)),
IF(WEEKDAY($J3430) = 3,
       IF(COUNTIF(FINALS_WEEK_TUESDAY_DATE[],Attendance!$J3430) &gt; 0, VLOOKUP(Attendance!$G3430,FINALS_WEEK_TUESDAY_PERIOD_SCHEDULE[],2,TRUE),
       VLOOKUP(Attendance!$G3430,REGULAR_WEEK_SCHEDULE[[Tuesday]:[Period]],5,TRUE)),
IF(WEEKDAY(Attendance!$J3430) = 4,
        IF(COUNTIF(BLOCK_WEDNESDAY_DATES[],Attendance!$J3430) &gt; 0, VLOOKUP(Attendance!$G3430,BLOCK_WEDNESDAY_PERIOD_SCHEDULE[],2,TRUE),
        IF(COUNTIF(FINALS_WEEK_WEDNESDAY_DATE[],Attendance!$J3430) &gt; 0, VLOOKUP(Attendance!$G3430,FINALS_WEEK_WEDNESDAY_PERIOD_SCHEDULE[],2,TRUE),
       VLOOKUP(Attendance!$G3430,REGULAR_WEEK_SCHEDULE[[Wednesday]:[Period]],4,TRUE))),
IF(WEEKDAY($J3430) = 5,
       IF(COUNTIF(BLOCK_THURSDAY_DATES[],Attendance!$J3430) &gt; 0, VLOOKUP(Attendance!$G3430,BLOCK_THURSDAY_PERIOD_SCHEDULE[],2,TRUE),
       IF(COUNTIF(FINALS_WEEK_THURSDAY_DATE[],Attendance!$J3430) &gt; 0, VLOOKUP(Attendance!$G3430,FINALS_WEEK_THURSDAY_PERIOD_SCHEDULE[],2,TRUE),
       VLOOKUP(Attendance!$G3430,REGULAR_WEEK_SCHEDULE[[Thursday]:[Period]],3,TRUE))),
IF(WEEKDAY(Attendance!$J3430) = 6,
       IF(COUNTIF(FINALS_WEEK_FRIDAY_DATE[],Attendance!$J3430) &gt; 0, VLOOKUP(Attendance!$G3430,FINALS_WEEK_FRIDAY_PERIOD_SCHEDULE[],2,TRUE),
       VLOOKUP(Attendance!$G3430,REGULAR_WEEK_SCHEDULE[[Friday]:[Period]],2,TRUE))))))))))</f>
        <v/>
      </c>
      <c r="J3430" s="41" t="str">
        <f t="shared" ca="1" si="164"/>
        <v/>
      </c>
      <c r="K3430" s="41" t="str">
        <f>IF($A3430 &lt;&gt; "",VLOOKUP($A3430,'Student reference sheet'!$A$2:$V$2329, 7,FALSE), "")</f>
        <v/>
      </c>
      <c r="L3430" s="30" t="str">
        <f>IF($A3430 ="", "", VLOOKUP($A3430, 'Student reference sheet'!$A$2:$Z$2603,23,FALSE))</f>
        <v/>
      </c>
      <c r="M3430" s="30" t="str">
        <f>IF($A3430 ="", "", VLOOKUP($A3430, 'Student reference sheet'!$A$2:$Z$2603,24,FALSE))</f>
        <v/>
      </c>
      <c r="N3430" s="30" t="str">
        <f>IF($A3430 ="", "", VLOOKUP($A3430, 'Student reference sheet'!$A$2:$Z$2603,26,FALSE))</f>
        <v/>
      </c>
      <c r="O3430" s="30" t="str">
        <f>IF($A3430 ="", "", VLOOKUP($A3430, 'Student reference sheet'!$A$2:$Z$2603,25,FALSE))</f>
        <v/>
      </c>
      <c r="P3430" s="39" t="str">
        <f>IF($A3430 = "", "", IF(OR(VLOOKUP($A3430,'Student reference sheet'!$A$2:$V$2400,8,FALSE) = "R",  VLOOKUP($A3430,'Student reference sheet'!$A$2:$V$2400,8,FALSE) = "L"), "X", ""))</f>
        <v/>
      </c>
      <c r="Q3430" s="39" t="str">
        <f>IF($A3430 ="", "", VLOOKUP($A3430, 'Student reference sheet'!$A$2:$V$2603,22,FALSE))</f>
        <v/>
      </c>
      <c r="R3430" s="39" t="str">
        <f>IF($A3430 &lt;&gt; "",VLOOKUP($A3430,'Student reference sheet'!$A$2:$V$2329, 5,FALSE), "")</f>
        <v/>
      </c>
      <c r="S3430" s="39" t="str">
        <f>IF($A3430 &lt;&gt; "",VLOOKUP($A3430,'Student reference sheet'!$A$2:$V$2329, 6,FALSE), "")</f>
        <v/>
      </c>
      <c r="T3430" s="30" t="str">
        <f>IF($A3430 = "","",
IF(VLOOKUP($A3430,'Student reference sheet'!$A$2:$V$2329, 10,FALSE) = "Y", "Hispanic",
IF(VLOOKUP($A3430,'Student reference sheet'!$A$2:$V$2329,11,FALSE) &lt;&gt; "",
IF(VLOOKUP($A3430,'Student reference sheet'!$A$2:$V$2329,11,FALSE) = "UNK", "Unknown", VLOOKUP(VALUE(VLOOKUP($A3430,'Student reference sheet'!$A$2:$V$2329,11,FALSE)),'Ethnicity Reference'!$A$2:$B$22,2,FALSE)),
IF(VLOOKUP($A3430,'Student reference sheet'!$A$2:$V$2329,9,FALSE) &lt;&gt; "", VLOOKUP(VALUE(VLOOKUP($A3430,'Student reference sheet'!$A$2:$V$2329,9,FALSE)),'Ethnicity Reference'!$A$2:$B$22,2,FALSE),"Unknown"))))</f>
        <v/>
      </c>
      <c r="U3430" s="35"/>
    </row>
    <row r="3431" spans="1:21" ht="15.75">
      <c r="A3431" s="47"/>
      <c r="B3431" s="33"/>
      <c r="C3431" s="39" t="str">
        <f>IF($A3431 &lt;&gt; "",VLOOKUP($A3431,'Student reference sheet'!$A$2:$V$2329, 3,FALSE), "")</f>
        <v/>
      </c>
      <c r="D3431" s="39" t="str">
        <f>IF($A3431 &lt;&gt; "",VLOOKUP($A3431,'Student reference sheet'!$A$2:$V$2329, 2,FALSE), "")</f>
        <v/>
      </c>
      <c r="E3431" s="35"/>
      <c r="F3431" s="34"/>
      <c r="G3431" s="40" t="str">
        <f t="shared" ca="1" si="162"/>
        <v/>
      </c>
      <c r="H3431" s="40" t="str">
        <f t="shared" ca="1" si="163"/>
        <v/>
      </c>
      <c r="I3431" s="36" t="str">
        <f>IF($A3431 = "", "",
IF(COUNTIF(MINIMUM_DAY_DATES[], Attendance!J3431) &gt; 0, VLOOKUP(Attendance!$G3431,MINIMUM_DAY_PERIOD_SCHEDULE[], 2,TRUE),
IF(COUNTIF(RALLY_DATES[], Attendance!J3431) &gt; 0, VLOOKUP(Attendance!$G3431,RALLY_PERIOD_SCHEDULE[], 2,TRUE),
IF(WEEKDAY(Attendance!$J3431) = 2,
       IF(COUNTIF(FINALS_WEEK_MONDAY_DATE[],Attendance!$J3431) &gt; 0, VLOOKUP(Attendance!$G3431,FINALS_WEEK_MONDAY_PERIOD_SCHEDULE[],2,TRUE),
       VLOOKUP(Attendance!$G3431,REGULAR_WEEK_SCHEDULE[],6,TRUE)),
IF(WEEKDAY($J3431) = 3,
       IF(COUNTIF(FINALS_WEEK_TUESDAY_DATE[],Attendance!$J3431) &gt; 0, VLOOKUP(Attendance!$G3431,FINALS_WEEK_TUESDAY_PERIOD_SCHEDULE[],2,TRUE),
       VLOOKUP(Attendance!$G3431,REGULAR_WEEK_SCHEDULE[[Tuesday]:[Period]],5,TRUE)),
IF(WEEKDAY(Attendance!$J3431) = 4,
        IF(COUNTIF(BLOCK_WEDNESDAY_DATES[],Attendance!$J3431) &gt; 0, VLOOKUP(Attendance!$G3431,BLOCK_WEDNESDAY_PERIOD_SCHEDULE[],2,TRUE),
        IF(COUNTIF(FINALS_WEEK_WEDNESDAY_DATE[],Attendance!$J3431) &gt; 0, VLOOKUP(Attendance!$G3431,FINALS_WEEK_WEDNESDAY_PERIOD_SCHEDULE[],2,TRUE),
       VLOOKUP(Attendance!$G3431,REGULAR_WEEK_SCHEDULE[[Wednesday]:[Period]],4,TRUE))),
IF(WEEKDAY($J3431) = 5,
       IF(COUNTIF(BLOCK_THURSDAY_DATES[],Attendance!$J3431) &gt; 0, VLOOKUP(Attendance!$G3431,BLOCK_THURSDAY_PERIOD_SCHEDULE[],2,TRUE),
       IF(COUNTIF(FINALS_WEEK_THURSDAY_DATE[],Attendance!$J3431) &gt; 0, VLOOKUP(Attendance!$G3431,FINALS_WEEK_THURSDAY_PERIOD_SCHEDULE[],2,TRUE),
       VLOOKUP(Attendance!$G3431,REGULAR_WEEK_SCHEDULE[[Thursday]:[Period]],3,TRUE))),
IF(WEEKDAY(Attendance!$J3431) = 6,
       IF(COUNTIF(FINALS_WEEK_FRIDAY_DATE[],Attendance!$J3431) &gt; 0, VLOOKUP(Attendance!$G3431,FINALS_WEEK_FRIDAY_PERIOD_SCHEDULE[],2,TRUE),
       VLOOKUP(Attendance!$G3431,REGULAR_WEEK_SCHEDULE[[Friday]:[Period]],2,TRUE))))))))))</f>
        <v/>
      </c>
      <c r="J3431" s="41" t="str">
        <f t="shared" ca="1" si="164"/>
        <v/>
      </c>
      <c r="K3431" s="41" t="str">
        <f>IF($A3431 &lt;&gt; "",VLOOKUP($A3431,'Student reference sheet'!$A$2:$V$2329, 7,FALSE), "")</f>
        <v/>
      </c>
      <c r="L3431" s="30" t="str">
        <f>IF($A3431 ="", "", VLOOKUP($A3431, 'Student reference sheet'!$A$2:$Z$2603,23,FALSE))</f>
        <v/>
      </c>
      <c r="M3431" s="30" t="str">
        <f>IF($A3431 ="", "", VLOOKUP($A3431, 'Student reference sheet'!$A$2:$Z$2603,24,FALSE))</f>
        <v/>
      </c>
      <c r="N3431" s="30" t="str">
        <f>IF($A3431 ="", "", VLOOKUP($A3431, 'Student reference sheet'!$A$2:$Z$2603,26,FALSE))</f>
        <v/>
      </c>
      <c r="O3431" s="30" t="str">
        <f>IF($A3431 ="", "", VLOOKUP($A3431, 'Student reference sheet'!$A$2:$Z$2603,25,FALSE))</f>
        <v/>
      </c>
      <c r="P3431" s="39" t="str">
        <f>IF($A3431 = "", "", IF(OR(VLOOKUP($A3431,'Student reference sheet'!$A$2:$V$2400,8,FALSE) = "R",  VLOOKUP($A3431,'Student reference sheet'!$A$2:$V$2400,8,FALSE) = "L"), "X", ""))</f>
        <v/>
      </c>
      <c r="Q3431" s="39" t="str">
        <f>IF($A3431 ="", "", VLOOKUP($A3431, 'Student reference sheet'!$A$2:$V$2603,22,FALSE))</f>
        <v/>
      </c>
      <c r="R3431" s="39" t="str">
        <f>IF($A3431 &lt;&gt; "",VLOOKUP($A3431,'Student reference sheet'!$A$2:$V$2329, 5,FALSE), "")</f>
        <v/>
      </c>
      <c r="S3431" s="39" t="str">
        <f>IF($A3431 &lt;&gt; "",VLOOKUP($A3431,'Student reference sheet'!$A$2:$V$2329, 6,FALSE), "")</f>
        <v/>
      </c>
      <c r="T3431" s="30" t="str">
        <f>IF($A3431 = "","",
IF(VLOOKUP($A3431,'Student reference sheet'!$A$2:$V$2329, 10,FALSE) = "Y", "Hispanic",
IF(VLOOKUP($A3431,'Student reference sheet'!$A$2:$V$2329,11,FALSE) &lt;&gt; "",
IF(VLOOKUP($A3431,'Student reference sheet'!$A$2:$V$2329,11,FALSE) = "UNK", "Unknown", VLOOKUP(VALUE(VLOOKUP($A3431,'Student reference sheet'!$A$2:$V$2329,11,FALSE)),'Ethnicity Reference'!$A$2:$B$22,2,FALSE)),
IF(VLOOKUP($A3431,'Student reference sheet'!$A$2:$V$2329,9,FALSE) &lt;&gt; "", VLOOKUP(VALUE(VLOOKUP($A3431,'Student reference sheet'!$A$2:$V$2329,9,FALSE)),'Ethnicity Reference'!$A$2:$B$22,2,FALSE),"Unknown"))))</f>
        <v/>
      </c>
      <c r="U3431" s="35"/>
    </row>
    <row r="3432" spans="1:21" ht="15.75">
      <c r="A3432" s="47"/>
      <c r="B3432" s="33"/>
      <c r="C3432" s="39" t="str">
        <f>IF($A3432 &lt;&gt; "",VLOOKUP($A3432,'Student reference sheet'!$A$2:$V$2329, 3,FALSE), "")</f>
        <v/>
      </c>
      <c r="D3432" s="39" t="str">
        <f>IF($A3432 &lt;&gt; "",VLOOKUP($A3432,'Student reference sheet'!$A$2:$V$2329, 2,FALSE), "")</f>
        <v/>
      </c>
      <c r="E3432" s="35"/>
      <c r="F3432" s="34"/>
      <c r="G3432" s="40" t="str">
        <f t="shared" ca="1" si="162"/>
        <v/>
      </c>
      <c r="H3432" s="40" t="str">
        <f t="shared" ca="1" si="163"/>
        <v/>
      </c>
      <c r="I3432" s="36" t="str">
        <f>IF($A3432 = "", "",
IF(COUNTIF(MINIMUM_DAY_DATES[], Attendance!J3432) &gt; 0, VLOOKUP(Attendance!$G3432,MINIMUM_DAY_PERIOD_SCHEDULE[], 2,TRUE),
IF(COUNTIF(RALLY_DATES[], Attendance!J3432) &gt; 0, VLOOKUP(Attendance!$G3432,RALLY_PERIOD_SCHEDULE[], 2,TRUE),
IF(WEEKDAY(Attendance!$J3432) = 2,
       IF(COUNTIF(FINALS_WEEK_MONDAY_DATE[],Attendance!$J3432) &gt; 0, VLOOKUP(Attendance!$G3432,FINALS_WEEK_MONDAY_PERIOD_SCHEDULE[],2,TRUE),
       VLOOKUP(Attendance!$G3432,REGULAR_WEEK_SCHEDULE[],6,TRUE)),
IF(WEEKDAY($J3432) = 3,
       IF(COUNTIF(FINALS_WEEK_TUESDAY_DATE[],Attendance!$J3432) &gt; 0, VLOOKUP(Attendance!$G3432,FINALS_WEEK_TUESDAY_PERIOD_SCHEDULE[],2,TRUE),
       VLOOKUP(Attendance!$G3432,REGULAR_WEEK_SCHEDULE[[Tuesday]:[Period]],5,TRUE)),
IF(WEEKDAY(Attendance!$J3432) = 4,
        IF(COUNTIF(BLOCK_WEDNESDAY_DATES[],Attendance!$J3432) &gt; 0, VLOOKUP(Attendance!$G3432,BLOCK_WEDNESDAY_PERIOD_SCHEDULE[],2,TRUE),
        IF(COUNTIF(FINALS_WEEK_WEDNESDAY_DATE[],Attendance!$J3432) &gt; 0, VLOOKUP(Attendance!$G3432,FINALS_WEEK_WEDNESDAY_PERIOD_SCHEDULE[],2,TRUE),
       VLOOKUP(Attendance!$G3432,REGULAR_WEEK_SCHEDULE[[Wednesday]:[Period]],4,TRUE))),
IF(WEEKDAY($J3432) = 5,
       IF(COUNTIF(BLOCK_THURSDAY_DATES[],Attendance!$J3432) &gt; 0, VLOOKUP(Attendance!$G3432,BLOCK_THURSDAY_PERIOD_SCHEDULE[],2,TRUE),
       IF(COUNTIF(FINALS_WEEK_THURSDAY_DATE[],Attendance!$J3432) &gt; 0, VLOOKUP(Attendance!$G3432,FINALS_WEEK_THURSDAY_PERIOD_SCHEDULE[],2,TRUE),
       VLOOKUP(Attendance!$G3432,REGULAR_WEEK_SCHEDULE[[Thursday]:[Period]],3,TRUE))),
IF(WEEKDAY(Attendance!$J3432) = 6,
       IF(COUNTIF(FINALS_WEEK_FRIDAY_DATE[],Attendance!$J3432) &gt; 0, VLOOKUP(Attendance!$G3432,FINALS_WEEK_FRIDAY_PERIOD_SCHEDULE[],2,TRUE),
       VLOOKUP(Attendance!$G3432,REGULAR_WEEK_SCHEDULE[[Friday]:[Period]],2,TRUE))))))))))</f>
        <v/>
      </c>
      <c r="J3432" s="41" t="str">
        <f t="shared" ca="1" si="164"/>
        <v/>
      </c>
      <c r="K3432" s="41" t="str">
        <f>IF($A3432 &lt;&gt; "",VLOOKUP($A3432,'Student reference sheet'!$A$2:$V$2329, 7,FALSE), "")</f>
        <v/>
      </c>
      <c r="L3432" s="30" t="str">
        <f>IF($A3432 ="", "", VLOOKUP($A3432, 'Student reference sheet'!$A$2:$Z$2603,23,FALSE))</f>
        <v/>
      </c>
      <c r="M3432" s="30" t="str">
        <f>IF($A3432 ="", "", VLOOKUP($A3432, 'Student reference sheet'!$A$2:$Z$2603,24,FALSE))</f>
        <v/>
      </c>
      <c r="N3432" s="30" t="str">
        <f>IF($A3432 ="", "", VLOOKUP($A3432, 'Student reference sheet'!$A$2:$Z$2603,26,FALSE))</f>
        <v/>
      </c>
      <c r="O3432" s="30" t="str">
        <f>IF($A3432 ="", "", VLOOKUP($A3432, 'Student reference sheet'!$A$2:$Z$2603,25,FALSE))</f>
        <v/>
      </c>
      <c r="P3432" s="39" t="str">
        <f>IF($A3432 = "", "", IF(OR(VLOOKUP($A3432,'Student reference sheet'!$A$2:$V$2400,8,FALSE) = "R",  VLOOKUP($A3432,'Student reference sheet'!$A$2:$V$2400,8,FALSE) = "L"), "X", ""))</f>
        <v/>
      </c>
      <c r="Q3432" s="39" t="str">
        <f>IF($A3432 ="", "", VLOOKUP($A3432, 'Student reference sheet'!$A$2:$V$2603,22,FALSE))</f>
        <v/>
      </c>
      <c r="R3432" s="39" t="str">
        <f>IF($A3432 &lt;&gt; "",VLOOKUP($A3432,'Student reference sheet'!$A$2:$V$2329, 5,FALSE), "")</f>
        <v/>
      </c>
      <c r="S3432" s="39" t="str">
        <f>IF($A3432 &lt;&gt; "",VLOOKUP($A3432,'Student reference sheet'!$A$2:$V$2329, 6,FALSE), "")</f>
        <v/>
      </c>
      <c r="T3432" s="30" t="str">
        <f>IF($A3432 = "","",
IF(VLOOKUP($A3432,'Student reference sheet'!$A$2:$V$2329, 10,FALSE) = "Y", "Hispanic",
IF(VLOOKUP($A3432,'Student reference sheet'!$A$2:$V$2329,11,FALSE) &lt;&gt; "",
IF(VLOOKUP($A3432,'Student reference sheet'!$A$2:$V$2329,11,FALSE) = "UNK", "Unknown", VLOOKUP(VALUE(VLOOKUP($A3432,'Student reference sheet'!$A$2:$V$2329,11,FALSE)),'Ethnicity Reference'!$A$2:$B$22,2,FALSE)),
IF(VLOOKUP($A3432,'Student reference sheet'!$A$2:$V$2329,9,FALSE) &lt;&gt; "", VLOOKUP(VALUE(VLOOKUP($A3432,'Student reference sheet'!$A$2:$V$2329,9,FALSE)),'Ethnicity Reference'!$A$2:$B$22,2,FALSE),"Unknown"))))</f>
        <v/>
      </c>
      <c r="U3432" s="35"/>
    </row>
    <row r="3433" spans="1:21" ht="15.75">
      <c r="A3433" s="47"/>
      <c r="B3433" s="33"/>
      <c r="C3433" s="39" t="str">
        <f>IF($A3433 &lt;&gt; "",VLOOKUP($A3433,'Student reference sheet'!$A$2:$V$2329, 3,FALSE), "")</f>
        <v/>
      </c>
      <c r="D3433" s="39" t="str">
        <f>IF($A3433 &lt;&gt; "",VLOOKUP($A3433,'Student reference sheet'!$A$2:$V$2329, 2,FALSE), "")</f>
        <v/>
      </c>
      <c r="E3433" s="35"/>
      <c r="F3433" s="34"/>
      <c r="G3433" s="40" t="str">
        <f t="shared" ca="1" si="162"/>
        <v/>
      </c>
      <c r="H3433" s="40" t="str">
        <f t="shared" ca="1" si="163"/>
        <v/>
      </c>
      <c r="I3433" s="36" t="str">
        <f>IF($A3433 = "", "",
IF(COUNTIF(MINIMUM_DAY_DATES[], Attendance!J3433) &gt; 0, VLOOKUP(Attendance!$G3433,MINIMUM_DAY_PERIOD_SCHEDULE[], 2,TRUE),
IF(COUNTIF(RALLY_DATES[], Attendance!J3433) &gt; 0, VLOOKUP(Attendance!$G3433,RALLY_PERIOD_SCHEDULE[], 2,TRUE),
IF(WEEKDAY(Attendance!$J3433) = 2,
       IF(COUNTIF(FINALS_WEEK_MONDAY_DATE[],Attendance!$J3433) &gt; 0, VLOOKUP(Attendance!$G3433,FINALS_WEEK_MONDAY_PERIOD_SCHEDULE[],2,TRUE),
       VLOOKUP(Attendance!$G3433,REGULAR_WEEK_SCHEDULE[],6,TRUE)),
IF(WEEKDAY($J3433) = 3,
       IF(COUNTIF(FINALS_WEEK_TUESDAY_DATE[],Attendance!$J3433) &gt; 0, VLOOKUP(Attendance!$G3433,FINALS_WEEK_TUESDAY_PERIOD_SCHEDULE[],2,TRUE),
       VLOOKUP(Attendance!$G3433,REGULAR_WEEK_SCHEDULE[[Tuesday]:[Period]],5,TRUE)),
IF(WEEKDAY(Attendance!$J3433) = 4,
        IF(COUNTIF(BLOCK_WEDNESDAY_DATES[],Attendance!$J3433) &gt; 0, VLOOKUP(Attendance!$G3433,BLOCK_WEDNESDAY_PERIOD_SCHEDULE[],2,TRUE),
        IF(COUNTIF(FINALS_WEEK_WEDNESDAY_DATE[],Attendance!$J3433) &gt; 0, VLOOKUP(Attendance!$G3433,FINALS_WEEK_WEDNESDAY_PERIOD_SCHEDULE[],2,TRUE),
       VLOOKUP(Attendance!$G3433,REGULAR_WEEK_SCHEDULE[[Wednesday]:[Period]],4,TRUE))),
IF(WEEKDAY($J3433) = 5,
       IF(COUNTIF(BLOCK_THURSDAY_DATES[],Attendance!$J3433) &gt; 0, VLOOKUP(Attendance!$G3433,BLOCK_THURSDAY_PERIOD_SCHEDULE[],2,TRUE),
       IF(COUNTIF(FINALS_WEEK_THURSDAY_DATE[],Attendance!$J3433) &gt; 0, VLOOKUP(Attendance!$G3433,FINALS_WEEK_THURSDAY_PERIOD_SCHEDULE[],2,TRUE),
       VLOOKUP(Attendance!$G3433,REGULAR_WEEK_SCHEDULE[[Thursday]:[Period]],3,TRUE))),
IF(WEEKDAY(Attendance!$J3433) = 6,
       IF(COUNTIF(FINALS_WEEK_FRIDAY_DATE[],Attendance!$J3433) &gt; 0, VLOOKUP(Attendance!$G3433,FINALS_WEEK_FRIDAY_PERIOD_SCHEDULE[],2,TRUE),
       VLOOKUP(Attendance!$G3433,REGULAR_WEEK_SCHEDULE[[Friday]:[Period]],2,TRUE))))))))))</f>
        <v/>
      </c>
      <c r="J3433" s="41" t="str">
        <f t="shared" ca="1" si="164"/>
        <v/>
      </c>
      <c r="K3433" s="41" t="str">
        <f>IF($A3433 &lt;&gt; "",VLOOKUP($A3433,'Student reference sheet'!$A$2:$V$2329, 7,FALSE), "")</f>
        <v/>
      </c>
      <c r="L3433" s="30" t="str">
        <f>IF($A3433 ="", "", VLOOKUP($A3433, 'Student reference sheet'!$A$2:$Z$2603,23,FALSE))</f>
        <v/>
      </c>
      <c r="M3433" s="30" t="str">
        <f>IF($A3433 ="", "", VLOOKUP($A3433, 'Student reference sheet'!$A$2:$Z$2603,24,FALSE))</f>
        <v/>
      </c>
      <c r="N3433" s="30" t="str">
        <f>IF($A3433 ="", "", VLOOKUP($A3433, 'Student reference sheet'!$A$2:$Z$2603,26,FALSE))</f>
        <v/>
      </c>
      <c r="O3433" s="30" t="str">
        <f>IF($A3433 ="", "", VLOOKUP($A3433, 'Student reference sheet'!$A$2:$Z$2603,25,FALSE))</f>
        <v/>
      </c>
      <c r="P3433" s="39" t="str">
        <f>IF($A3433 = "", "", IF(OR(VLOOKUP($A3433,'Student reference sheet'!$A$2:$V$2400,8,FALSE) = "R",  VLOOKUP($A3433,'Student reference sheet'!$A$2:$V$2400,8,FALSE) = "L"), "X", ""))</f>
        <v/>
      </c>
      <c r="Q3433" s="39" t="str">
        <f>IF($A3433 ="", "", VLOOKUP($A3433, 'Student reference sheet'!$A$2:$V$2603,22,FALSE))</f>
        <v/>
      </c>
      <c r="R3433" s="39" t="str">
        <f>IF($A3433 &lt;&gt; "",VLOOKUP($A3433,'Student reference sheet'!$A$2:$V$2329, 5,FALSE), "")</f>
        <v/>
      </c>
      <c r="S3433" s="39" t="str">
        <f>IF($A3433 &lt;&gt; "",VLOOKUP($A3433,'Student reference sheet'!$A$2:$V$2329, 6,FALSE), "")</f>
        <v/>
      </c>
      <c r="T3433" s="30" t="str">
        <f>IF($A3433 = "","",
IF(VLOOKUP($A3433,'Student reference sheet'!$A$2:$V$2329, 10,FALSE) = "Y", "Hispanic",
IF(VLOOKUP($A3433,'Student reference sheet'!$A$2:$V$2329,11,FALSE) &lt;&gt; "",
IF(VLOOKUP($A3433,'Student reference sheet'!$A$2:$V$2329,11,FALSE) = "UNK", "Unknown", VLOOKUP(VALUE(VLOOKUP($A3433,'Student reference sheet'!$A$2:$V$2329,11,FALSE)),'Ethnicity Reference'!$A$2:$B$22,2,FALSE)),
IF(VLOOKUP($A3433,'Student reference sheet'!$A$2:$V$2329,9,FALSE) &lt;&gt; "", VLOOKUP(VALUE(VLOOKUP($A3433,'Student reference sheet'!$A$2:$V$2329,9,FALSE)),'Ethnicity Reference'!$A$2:$B$22,2,FALSE),"Unknown"))))</f>
        <v/>
      </c>
      <c r="U3433" s="35"/>
    </row>
    <row r="3434" spans="1:21" ht="15.75">
      <c r="A3434" s="47"/>
      <c r="B3434" s="33"/>
      <c r="C3434" s="39" t="str">
        <f>IF($A3434 &lt;&gt; "",VLOOKUP($A3434,'Student reference sheet'!$A$2:$V$2329, 3,FALSE), "")</f>
        <v/>
      </c>
      <c r="D3434" s="39" t="str">
        <f>IF($A3434 &lt;&gt; "",VLOOKUP($A3434,'Student reference sheet'!$A$2:$V$2329, 2,FALSE), "")</f>
        <v/>
      </c>
      <c r="E3434" s="35"/>
      <c r="F3434" s="34"/>
      <c r="G3434" s="40" t="str">
        <f t="shared" ca="1" si="162"/>
        <v/>
      </c>
      <c r="H3434" s="40" t="str">
        <f t="shared" ca="1" si="163"/>
        <v/>
      </c>
      <c r="I3434" s="36" t="str">
        <f>IF($A3434 = "", "",
IF(COUNTIF(MINIMUM_DAY_DATES[], Attendance!J3434) &gt; 0, VLOOKUP(Attendance!$G3434,MINIMUM_DAY_PERIOD_SCHEDULE[], 2,TRUE),
IF(COUNTIF(RALLY_DATES[], Attendance!J3434) &gt; 0, VLOOKUP(Attendance!$G3434,RALLY_PERIOD_SCHEDULE[], 2,TRUE),
IF(WEEKDAY(Attendance!$J3434) = 2,
       IF(COUNTIF(FINALS_WEEK_MONDAY_DATE[],Attendance!$J3434) &gt; 0, VLOOKUP(Attendance!$G3434,FINALS_WEEK_MONDAY_PERIOD_SCHEDULE[],2,TRUE),
       VLOOKUP(Attendance!$G3434,REGULAR_WEEK_SCHEDULE[],6,TRUE)),
IF(WEEKDAY($J3434) = 3,
       IF(COUNTIF(FINALS_WEEK_TUESDAY_DATE[],Attendance!$J3434) &gt; 0, VLOOKUP(Attendance!$G3434,FINALS_WEEK_TUESDAY_PERIOD_SCHEDULE[],2,TRUE),
       VLOOKUP(Attendance!$G3434,REGULAR_WEEK_SCHEDULE[[Tuesday]:[Period]],5,TRUE)),
IF(WEEKDAY(Attendance!$J3434) = 4,
        IF(COUNTIF(BLOCK_WEDNESDAY_DATES[],Attendance!$J3434) &gt; 0, VLOOKUP(Attendance!$G3434,BLOCK_WEDNESDAY_PERIOD_SCHEDULE[],2,TRUE),
        IF(COUNTIF(FINALS_WEEK_WEDNESDAY_DATE[],Attendance!$J3434) &gt; 0, VLOOKUP(Attendance!$G3434,FINALS_WEEK_WEDNESDAY_PERIOD_SCHEDULE[],2,TRUE),
       VLOOKUP(Attendance!$G3434,REGULAR_WEEK_SCHEDULE[[Wednesday]:[Period]],4,TRUE))),
IF(WEEKDAY($J3434) = 5,
       IF(COUNTIF(BLOCK_THURSDAY_DATES[],Attendance!$J3434) &gt; 0, VLOOKUP(Attendance!$G3434,BLOCK_THURSDAY_PERIOD_SCHEDULE[],2,TRUE),
       IF(COUNTIF(FINALS_WEEK_THURSDAY_DATE[],Attendance!$J3434) &gt; 0, VLOOKUP(Attendance!$G3434,FINALS_WEEK_THURSDAY_PERIOD_SCHEDULE[],2,TRUE),
       VLOOKUP(Attendance!$G3434,REGULAR_WEEK_SCHEDULE[[Thursday]:[Period]],3,TRUE))),
IF(WEEKDAY(Attendance!$J3434) = 6,
       IF(COUNTIF(FINALS_WEEK_FRIDAY_DATE[],Attendance!$J3434) &gt; 0, VLOOKUP(Attendance!$G3434,FINALS_WEEK_FRIDAY_PERIOD_SCHEDULE[],2,TRUE),
       VLOOKUP(Attendance!$G3434,REGULAR_WEEK_SCHEDULE[[Friday]:[Period]],2,TRUE))))))))))</f>
        <v/>
      </c>
      <c r="J3434" s="41" t="str">
        <f t="shared" ca="1" si="164"/>
        <v/>
      </c>
      <c r="K3434" s="41" t="str">
        <f>IF($A3434 &lt;&gt; "",VLOOKUP($A3434,'Student reference sheet'!$A$2:$V$2329, 7,FALSE), "")</f>
        <v/>
      </c>
      <c r="L3434" s="30" t="str">
        <f>IF($A3434 ="", "", VLOOKUP($A3434, 'Student reference sheet'!$A$2:$Z$2603,23,FALSE))</f>
        <v/>
      </c>
      <c r="M3434" s="30" t="str">
        <f>IF($A3434 ="", "", VLOOKUP($A3434, 'Student reference sheet'!$A$2:$Z$2603,24,FALSE))</f>
        <v/>
      </c>
      <c r="N3434" s="30" t="str">
        <f>IF($A3434 ="", "", VLOOKUP($A3434, 'Student reference sheet'!$A$2:$Z$2603,26,FALSE))</f>
        <v/>
      </c>
      <c r="O3434" s="30" t="str">
        <f>IF($A3434 ="", "", VLOOKUP($A3434, 'Student reference sheet'!$A$2:$Z$2603,25,FALSE))</f>
        <v/>
      </c>
      <c r="P3434" s="39" t="str">
        <f>IF($A3434 = "", "", IF(OR(VLOOKUP($A3434,'Student reference sheet'!$A$2:$V$2400,8,FALSE) = "R",  VLOOKUP($A3434,'Student reference sheet'!$A$2:$V$2400,8,FALSE) = "L"), "X", ""))</f>
        <v/>
      </c>
      <c r="Q3434" s="39" t="str">
        <f>IF($A3434 ="", "", VLOOKUP($A3434, 'Student reference sheet'!$A$2:$V$2603,22,FALSE))</f>
        <v/>
      </c>
      <c r="R3434" s="39" t="str">
        <f>IF($A3434 &lt;&gt; "",VLOOKUP($A3434,'Student reference sheet'!$A$2:$V$2329, 5,FALSE), "")</f>
        <v/>
      </c>
      <c r="S3434" s="39" t="str">
        <f>IF($A3434 &lt;&gt; "",VLOOKUP($A3434,'Student reference sheet'!$A$2:$V$2329, 6,FALSE), "")</f>
        <v/>
      </c>
      <c r="T3434" s="30" t="str">
        <f>IF($A3434 = "","",
IF(VLOOKUP($A3434,'Student reference sheet'!$A$2:$V$2329, 10,FALSE) = "Y", "Hispanic",
IF(VLOOKUP($A3434,'Student reference sheet'!$A$2:$V$2329,11,FALSE) &lt;&gt; "",
IF(VLOOKUP($A3434,'Student reference sheet'!$A$2:$V$2329,11,FALSE) = "UNK", "Unknown", VLOOKUP(VALUE(VLOOKUP($A3434,'Student reference sheet'!$A$2:$V$2329,11,FALSE)),'Ethnicity Reference'!$A$2:$B$22,2,FALSE)),
IF(VLOOKUP($A3434,'Student reference sheet'!$A$2:$V$2329,9,FALSE) &lt;&gt; "", VLOOKUP(VALUE(VLOOKUP($A3434,'Student reference sheet'!$A$2:$V$2329,9,FALSE)),'Ethnicity Reference'!$A$2:$B$22,2,FALSE),"Unknown"))))</f>
        <v/>
      </c>
      <c r="U3434" s="35"/>
    </row>
    <row r="3435" spans="1:21" ht="15.75">
      <c r="A3435" s="47"/>
      <c r="B3435" s="33"/>
      <c r="C3435" s="39" t="str">
        <f>IF($A3435 &lt;&gt; "",VLOOKUP($A3435,'Student reference sheet'!$A$2:$V$2329, 3,FALSE), "")</f>
        <v/>
      </c>
      <c r="D3435" s="39" t="str">
        <f>IF($A3435 &lt;&gt; "",VLOOKUP($A3435,'Student reference sheet'!$A$2:$V$2329, 2,FALSE), "")</f>
        <v/>
      </c>
      <c r="E3435" s="35"/>
      <c r="F3435" s="34"/>
      <c r="G3435" s="40" t="str">
        <f t="shared" ca="1" si="162"/>
        <v/>
      </c>
      <c r="H3435" s="40" t="str">
        <f t="shared" ca="1" si="163"/>
        <v/>
      </c>
      <c r="I3435" s="36" t="str">
        <f>IF($A3435 = "", "",
IF(COUNTIF(MINIMUM_DAY_DATES[], Attendance!J3435) &gt; 0, VLOOKUP(Attendance!$G3435,MINIMUM_DAY_PERIOD_SCHEDULE[], 2,TRUE),
IF(COUNTIF(RALLY_DATES[], Attendance!J3435) &gt; 0, VLOOKUP(Attendance!$G3435,RALLY_PERIOD_SCHEDULE[], 2,TRUE),
IF(WEEKDAY(Attendance!$J3435) = 2,
       IF(COUNTIF(FINALS_WEEK_MONDAY_DATE[],Attendance!$J3435) &gt; 0, VLOOKUP(Attendance!$G3435,FINALS_WEEK_MONDAY_PERIOD_SCHEDULE[],2,TRUE),
       VLOOKUP(Attendance!$G3435,REGULAR_WEEK_SCHEDULE[],6,TRUE)),
IF(WEEKDAY($J3435) = 3,
       IF(COUNTIF(FINALS_WEEK_TUESDAY_DATE[],Attendance!$J3435) &gt; 0, VLOOKUP(Attendance!$G3435,FINALS_WEEK_TUESDAY_PERIOD_SCHEDULE[],2,TRUE),
       VLOOKUP(Attendance!$G3435,REGULAR_WEEK_SCHEDULE[[Tuesday]:[Period]],5,TRUE)),
IF(WEEKDAY(Attendance!$J3435) = 4,
        IF(COUNTIF(BLOCK_WEDNESDAY_DATES[],Attendance!$J3435) &gt; 0, VLOOKUP(Attendance!$G3435,BLOCK_WEDNESDAY_PERIOD_SCHEDULE[],2,TRUE),
        IF(COUNTIF(FINALS_WEEK_WEDNESDAY_DATE[],Attendance!$J3435) &gt; 0, VLOOKUP(Attendance!$G3435,FINALS_WEEK_WEDNESDAY_PERIOD_SCHEDULE[],2,TRUE),
       VLOOKUP(Attendance!$G3435,REGULAR_WEEK_SCHEDULE[[Wednesday]:[Period]],4,TRUE))),
IF(WEEKDAY($J3435) = 5,
       IF(COUNTIF(BLOCK_THURSDAY_DATES[],Attendance!$J3435) &gt; 0, VLOOKUP(Attendance!$G3435,BLOCK_THURSDAY_PERIOD_SCHEDULE[],2,TRUE),
       IF(COUNTIF(FINALS_WEEK_THURSDAY_DATE[],Attendance!$J3435) &gt; 0, VLOOKUP(Attendance!$G3435,FINALS_WEEK_THURSDAY_PERIOD_SCHEDULE[],2,TRUE),
       VLOOKUP(Attendance!$G3435,REGULAR_WEEK_SCHEDULE[[Thursday]:[Period]],3,TRUE))),
IF(WEEKDAY(Attendance!$J3435) = 6,
       IF(COUNTIF(FINALS_WEEK_FRIDAY_DATE[],Attendance!$J3435) &gt; 0, VLOOKUP(Attendance!$G3435,FINALS_WEEK_FRIDAY_PERIOD_SCHEDULE[],2,TRUE),
       VLOOKUP(Attendance!$G3435,REGULAR_WEEK_SCHEDULE[[Friday]:[Period]],2,TRUE))))))))))</f>
        <v/>
      </c>
      <c r="J3435" s="41" t="str">
        <f t="shared" ca="1" si="164"/>
        <v/>
      </c>
      <c r="K3435" s="41" t="str">
        <f>IF($A3435 &lt;&gt; "",VLOOKUP($A3435,'Student reference sheet'!$A$2:$V$2329, 7,FALSE), "")</f>
        <v/>
      </c>
      <c r="L3435" s="30" t="str">
        <f>IF($A3435 ="", "", VLOOKUP($A3435, 'Student reference sheet'!$A$2:$Z$2603,23,FALSE))</f>
        <v/>
      </c>
      <c r="M3435" s="30" t="str">
        <f>IF($A3435 ="", "", VLOOKUP($A3435, 'Student reference sheet'!$A$2:$Z$2603,24,FALSE))</f>
        <v/>
      </c>
      <c r="N3435" s="30" t="str">
        <f>IF($A3435 ="", "", VLOOKUP($A3435, 'Student reference sheet'!$A$2:$Z$2603,26,FALSE))</f>
        <v/>
      </c>
      <c r="O3435" s="30" t="str">
        <f>IF($A3435 ="", "", VLOOKUP($A3435, 'Student reference sheet'!$A$2:$Z$2603,25,FALSE))</f>
        <v/>
      </c>
      <c r="P3435" s="39" t="str">
        <f>IF($A3435 = "", "", IF(OR(VLOOKUP($A3435,'Student reference sheet'!$A$2:$V$2400,8,FALSE) = "R",  VLOOKUP($A3435,'Student reference sheet'!$A$2:$V$2400,8,FALSE) = "L"), "X", ""))</f>
        <v/>
      </c>
      <c r="Q3435" s="39" t="str">
        <f>IF($A3435 ="", "", VLOOKUP($A3435, 'Student reference sheet'!$A$2:$V$2603,22,FALSE))</f>
        <v/>
      </c>
      <c r="R3435" s="39" t="str">
        <f>IF($A3435 &lt;&gt; "",VLOOKUP($A3435,'Student reference sheet'!$A$2:$V$2329, 5,FALSE), "")</f>
        <v/>
      </c>
      <c r="S3435" s="39" t="str">
        <f>IF($A3435 &lt;&gt; "",VLOOKUP($A3435,'Student reference sheet'!$A$2:$V$2329, 6,FALSE), "")</f>
        <v/>
      </c>
      <c r="T3435" s="30" t="str">
        <f>IF($A3435 = "","",
IF(VLOOKUP($A3435,'Student reference sheet'!$A$2:$V$2329, 10,FALSE) = "Y", "Hispanic",
IF(VLOOKUP($A3435,'Student reference sheet'!$A$2:$V$2329,11,FALSE) &lt;&gt; "",
IF(VLOOKUP($A3435,'Student reference sheet'!$A$2:$V$2329,11,FALSE) = "UNK", "Unknown", VLOOKUP(VALUE(VLOOKUP($A3435,'Student reference sheet'!$A$2:$V$2329,11,FALSE)),'Ethnicity Reference'!$A$2:$B$22,2,FALSE)),
IF(VLOOKUP($A3435,'Student reference sheet'!$A$2:$V$2329,9,FALSE) &lt;&gt; "", VLOOKUP(VALUE(VLOOKUP($A3435,'Student reference sheet'!$A$2:$V$2329,9,FALSE)),'Ethnicity Reference'!$A$2:$B$22,2,FALSE),"Unknown"))))</f>
        <v/>
      </c>
      <c r="U3435" s="35"/>
    </row>
    <row r="3436" spans="1:21" ht="15.75">
      <c r="A3436" s="47"/>
      <c r="B3436" s="33"/>
      <c r="C3436" s="39" t="str">
        <f>IF($A3436 &lt;&gt; "",VLOOKUP($A3436,'Student reference sheet'!$A$2:$V$2329, 3,FALSE), "")</f>
        <v/>
      </c>
      <c r="D3436" s="39" t="str">
        <f>IF($A3436 &lt;&gt; "",VLOOKUP($A3436,'Student reference sheet'!$A$2:$V$2329, 2,FALSE), "")</f>
        <v/>
      </c>
      <c r="E3436" s="35"/>
      <c r="F3436" s="34"/>
      <c r="G3436" s="40" t="str">
        <f t="shared" ca="1" si="162"/>
        <v/>
      </c>
      <c r="H3436" s="40" t="str">
        <f t="shared" ca="1" si="163"/>
        <v/>
      </c>
      <c r="I3436" s="36" t="str">
        <f>IF($A3436 = "", "",
IF(COUNTIF(MINIMUM_DAY_DATES[], Attendance!J3436) &gt; 0, VLOOKUP(Attendance!$G3436,MINIMUM_DAY_PERIOD_SCHEDULE[], 2,TRUE),
IF(COUNTIF(RALLY_DATES[], Attendance!J3436) &gt; 0, VLOOKUP(Attendance!$G3436,RALLY_PERIOD_SCHEDULE[], 2,TRUE),
IF(WEEKDAY(Attendance!$J3436) = 2,
       IF(COUNTIF(FINALS_WEEK_MONDAY_DATE[],Attendance!$J3436) &gt; 0, VLOOKUP(Attendance!$G3436,FINALS_WEEK_MONDAY_PERIOD_SCHEDULE[],2,TRUE),
       VLOOKUP(Attendance!$G3436,REGULAR_WEEK_SCHEDULE[],6,TRUE)),
IF(WEEKDAY($J3436) = 3,
       IF(COUNTIF(FINALS_WEEK_TUESDAY_DATE[],Attendance!$J3436) &gt; 0, VLOOKUP(Attendance!$G3436,FINALS_WEEK_TUESDAY_PERIOD_SCHEDULE[],2,TRUE),
       VLOOKUP(Attendance!$G3436,REGULAR_WEEK_SCHEDULE[[Tuesday]:[Period]],5,TRUE)),
IF(WEEKDAY(Attendance!$J3436) = 4,
        IF(COUNTIF(BLOCK_WEDNESDAY_DATES[],Attendance!$J3436) &gt; 0, VLOOKUP(Attendance!$G3436,BLOCK_WEDNESDAY_PERIOD_SCHEDULE[],2,TRUE),
        IF(COUNTIF(FINALS_WEEK_WEDNESDAY_DATE[],Attendance!$J3436) &gt; 0, VLOOKUP(Attendance!$G3436,FINALS_WEEK_WEDNESDAY_PERIOD_SCHEDULE[],2,TRUE),
       VLOOKUP(Attendance!$G3436,REGULAR_WEEK_SCHEDULE[[Wednesday]:[Period]],4,TRUE))),
IF(WEEKDAY($J3436) = 5,
       IF(COUNTIF(BLOCK_THURSDAY_DATES[],Attendance!$J3436) &gt; 0, VLOOKUP(Attendance!$G3436,BLOCK_THURSDAY_PERIOD_SCHEDULE[],2,TRUE),
       IF(COUNTIF(FINALS_WEEK_THURSDAY_DATE[],Attendance!$J3436) &gt; 0, VLOOKUP(Attendance!$G3436,FINALS_WEEK_THURSDAY_PERIOD_SCHEDULE[],2,TRUE),
       VLOOKUP(Attendance!$G3436,REGULAR_WEEK_SCHEDULE[[Thursday]:[Period]],3,TRUE))),
IF(WEEKDAY(Attendance!$J3436) = 6,
       IF(COUNTIF(FINALS_WEEK_FRIDAY_DATE[],Attendance!$J3436) &gt; 0, VLOOKUP(Attendance!$G3436,FINALS_WEEK_FRIDAY_PERIOD_SCHEDULE[],2,TRUE),
       VLOOKUP(Attendance!$G3436,REGULAR_WEEK_SCHEDULE[[Friday]:[Period]],2,TRUE))))))))))</f>
        <v/>
      </c>
      <c r="J3436" s="41" t="str">
        <f t="shared" ca="1" si="164"/>
        <v/>
      </c>
      <c r="K3436" s="41" t="str">
        <f>IF($A3436 &lt;&gt; "",VLOOKUP($A3436,'Student reference sheet'!$A$2:$V$2329, 7,FALSE), "")</f>
        <v/>
      </c>
      <c r="L3436" s="30" t="str">
        <f>IF($A3436 ="", "", VLOOKUP($A3436, 'Student reference sheet'!$A$2:$Z$2603,23,FALSE))</f>
        <v/>
      </c>
      <c r="M3436" s="30" t="str">
        <f>IF($A3436 ="", "", VLOOKUP($A3436, 'Student reference sheet'!$A$2:$Z$2603,24,FALSE))</f>
        <v/>
      </c>
      <c r="N3436" s="30" t="str">
        <f>IF($A3436 ="", "", VLOOKUP($A3436, 'Student reference sheet'!$A$2:$Z$2603,26,FALSE))</f>
        <v/>
      </c>
      <c r="O3436" s="30" t="str">
        <f>IF($A3436 ="", "", VLOOKUP($A3436, 'Student reference sheet'!$A$2:$Z$2603,25,FALSE))</f>
        <v/>
      </c>
      <c r="P3436" s="39" t="str">
        <f>IF($A3436 = "", "", IF(OR(VLOOKUP($A3436,'Student reference sheet'!$A$2:$V$2400,8,FALSE) = "R",  VLOOKUP($A3436,'Student reference sheet'!$A$2:$V$2400,8,FALSE) = "L"), "X", ""))</f>
        <v/>
      </c>
      <c r="Q3436" s="39" t="str">
        <f>IF($A3436 ="", "", VLOOKUP($A3436, 'Student reference sheet'!$A$2:$V$2603,22,FALSE))</f>
        <v/>
      </c>
      <c r="R3436" s="39" t="str">
        <f>IF($A3436 &lt;&gt; "",VLOOKUP($A3436,'Student reference sheet'!$A$2:$V$2329, 5,FALSE), "")</f>
        <v/>
      </c>
      <c r="S3436" s="39" t="str">
        <f>IF($A3436 &lt;&gt; "",VLOOKUP($A3436,'Student reference sheet'!$A$2:$V$2329, 6,FALSE), "")</f>
        <v/>
      </c>
      <c r="T3436" s="30" t="str">
        <f>IF($A3436 = "","",
IF(VLOOKUP($A3436,'Student reference sheet'!$A$2:$V$2329, 10,FALSE) = "Y", "Hispanic",
IF(VLOOKUP($A3436,'Student reference sheet'!$A$2:$V$2329,11,FALSE) &lt;&gt; "",
IF(VLOOKUP($A3436,'Student reference sheet'!$A$2:$V$2329,11,FALSE) = "UNK", "Unknown", VLOOKUP(VALUE(VLOOKUP($A3436,'Student reference sheet'!$A$2:$V$2329,11,FALSE)),'Ethnicity Reference'!$A$2:$B$22,2,FALSE)),
IF(VLOOKUP($A3436,'Student reference sheet'!$A$2:$V$2329,9,FALSE) &lt;&gt; "", VLOOKUP(VALUE(VLOOKUP($A3436,'Student reference sheet'!$A$2:$V$2329,9,FALSE)),'Ethnicity Reference'!$A$2:$B$22,2,FALSE),"Unknown"))))</f>
        <v/>
      </c>
      <c r="U3436" s="35"/>
    </row>
    <row r="3437" spans="1:21" ht="15.75">
      <c r="A3437" s="47"/>
      <c r="B3437" s="33"/>
      <c r="C3437" s="39" t="str">
        <f>IF($A3437 &lt;&gt; "",VLOOKUP($A3437,'Student reference sheet'!$A$2:$V$2329, 3,FALSE), "")</f>
        <v/>
      </c>
      <c r="D3437" s="39" t="str">
        <f>IF($A3437 &lt;&gt; "",VLOOKUP($A3437,'Student reference sheet'!$A$2:$V$2329, 2,FALSE), "")</f>
        <v/>
      </c>
      <c r="E3437" s="35"/>
      <c r="F3437" s="34"/>
      <c r="G3437" s="40" t="str">
        <f t="shared" ca="1" si="162"/>
        <v/>
      </c>
      <c r="H3437" s="40" t="str">
        <f t="shared" ca="1" si="163"/>
        <v/>
      </c>
      <c r="I3437" s="36" t="str">
        <f>IF($A3437 = "", "",
IF(COUNTIF(MINIMUM_DAY_DATES[], Attendance!J3437) &gt; 0, VLOOKUP(Attendance!$G3437,MINIMUM_DAY_PERIOD_SCHEDULE[], 2,TRUE),
IF(COUNTIF(RALLY_DATES[], Attendance!J3437) &gt; 0, VLOOKUP(Attendance!$G3437,RALLY_PERIOD_SCHEDULE[], 2,TRUE),
IF(WEEKDAY(Attendance!$J3437) = 2,
       IF(COUNTIF(FINALS_WEEK_MONDAY_DATE[],Attendance!$J3437) &gt; 0, VLOOKUP(Attendance!$G3437,FINALS_WEEK_MONDAY_PERIOD_SCHEDULE[],2,TRUE),
       VLOOKUP(Attendance!$G3437,REGULAR_WEEK_SCHEDULE[],6,TRUE)),
IF(WEEKDAY($J3437) = 3,
       IF(COUNTIF(FINALS_WEEK_TUESDAY_DATE[],Attendance!$J3437) &gt; 0, VLOOKUP(Attendance!$G3437,FINALS_WEEK_TUESDAY_PERIOD_SCHEDULE[],2,TRUE),
       VLOOKUP(Attendance!$G3437,REGULAR_WEEK_SCHEDULE[[Tuesday]:[Period]],5,TRUE)),
IF(WEEKDAY(Attendance!$J3437) = 4,
        IF(COUNTIF(BLOCK_WEDNESDAY_DATES[],Attendance!$J3437) &gt; 0, VLOOKUP(Attendance!$G3437,BLOCK_WEDNESDAY_PERIOD_SCHEDULE[],2,TRUE),
        IF(COUNTIF(FINALS_WEEK_WEDNESDAY_DATE[],Attendance!$J3437) &gt; 0, VLOOKUP(Attendance!$G3437,FINALS_WEEK_WEDNESDAY_PERIOD_SCHEDULE[],2,TRUE),
       VLOOKUP(Attendance!$G3437,REGULAR_WEEK_SCHEDULE[[Wednesday]:[Period]],4,TRUE))),
IF(WEEKDAY($J3437) = 5,
       IF(COUNTIF(BLOCK_THURSDAY_DATES[],Attendance!$J3437) &gt; 0, VLOOKUP(Attendance!$G3437,BLOCK_THURSDAY_PERIOD_SCHEDULE[],2,TRUE),
       IF(COUNTIF(FINALS_WEEK_THURSDAY_DATE[],Attendance!$J3437) &gt; 0, VLOOKUP(Attendance!$G3437,FINALS_WEEK_THURSDAY_PERIOD_SCHEDULE[],2,TRUE),
       VLOOKUP(Attendance!$G3437,REGULAR_WEEK_SCHEDULE[[Thursday]:[Period]],3,TRUE))),
IF(WEEKDAY(Attendance!$J3437) = 6,
       IF(COUNTIF(FINALS_WEEK_FRIDAY_DATE[],Attendance!$J3437) &gt; 0, VLOOKUP(Attendance!$G3437,FINALS_WEEK_FRIDAY_PERIOD_SCHEDULE[],2,TRUE),
       VLOOKUP(Attendance!$G3437,REGULAR_WEEK_SCHEDULE[[Friday]:[Period]],2,TRUE))))))))))</f>
        <v/>
      </c>
      <c r="J3437" s="41" t="str">
        <f t="shared" ca="1" si="164"/>
        <v/>
      </c>
      <c r="K3437" s="41" t="str">
        <f>IF($A3437 &lt;&gt; "",VLOOKUP($A3437,'Student reference sheet'!$A$2:$V$2329, 7,FALSE), "")</f>
        <v/>
      </c>
      <c r="L3437" s="30" t="str">
        <f>IF($A3437 ="", "", VLOOKUP($A3437, 'Student reference sheet'!$A$2:$Z$2603,23,FALSE))</f>
        <v/>
      </c>
      <c r="M3437" s="30" t="str">
        <f>IF($A3437 ="", "", VLOOKUP($A3437, 'Student reference sheet'!$A$2:$Z$2603,24,FALSE))</f>
        <v/>
      </c>
      <c r="N3437" s="30" t="str">
        <f>IF($A3437 ="", "", VLOOKUP($A3437, 'Student reference sheet'!$A$2:$Z$2603,26,FALSE))</f>
        <v/>
      </c>
      <c r="O3437" s="30" t="str">
        <f>IF($A3437 ="", "", VLOOKUP($A3437, 'Student reference sheet'!$A$2:$Z$2603,25,FALSE))</f>
        <v/>
      </c>
      <c r="P3437" s="39" t="str">
        <f>IF($A3437 = "", "", IF(OR(VLOOKUP($A3437,'Student reference sheet'!$A$2:$V$2400,8,FALSE) = "R",  VLOOKUP($A3437,'Student reference sheet'!$A$2:$V$2400,8,FALSE) = "L"), "X", ""))</f>
        <v/>
      </c>
      <c r="Q3437" s="39" t="str">
        <f>IF($A3437 ="", "", VLOOKUP($A3437, 'Student reference sheet'!$A$2:$V$2603,22,FALSE))</f>
        <v/>
      </c>
      <c r="R3437" s="39" t="str">
        <f>IF($A3437 &lt;&gt; "",VLOOKUP($A3437,'Student reference sheet'!$A$2:$V$2329, 5,FALSE), "")</f>
        <v/>
      </c>
      <c r="S3437" s="39" t="str">
        <f>IF($A3437 &lt;&gt; "",VLOOKUP($A3437,'Student reference sheet'!$A$2:$V$2329, 6,FALSE), "")</f>
        <v/>
      </c>
      <c r="T3437" s="30" t="str">
        <f>IF($A3437 = "","",
IF(VLOOKUP($A3437,'Student reference sheet'!$A$2:$V$2329, 10,FALSE) = "Y", "Hispanic",
IF(VLOOKUP($A3437,'Student reference sheet'!$A$2:$V$2329,11,FALSE) &lt;&gt; "",
IF(VLOOKUP($A3437,'Student reference sheet'!$A$2:$V$2329,11,FALSE) = "UNK", "Unknown", VLOOKUP(VALUE(VLOOKUP($A3437,'Student reference sheet'!$A$2:$V$2329,11,FALSE)),'Ethnicity Reference'!$A$2:$B$22,2,FALSE)),
IF(VLOOKUP($A3437,'Student reference sheet'!$A$2:$V$2329,9,FALSE) &lt;&gt; "", VLOOKUP(VALUE(VLOOKUP($A3437,'Student reference sheet'!$A$2:$V$2329,9,FALSE)),'Ethnicity Reference'!$A$2:$B$22,2,FALSE),"Unknown"))))</f>
        <v/>
      </c>
      <c r="U3437" s="35"/>
    </row>
    <row r="3438" spans="1:21" ht="15.75">
      <c r="A3438" s="47"/>
      <c r="B3438" s="33"/>
      <c r="C3438" s="39" t="str">
        <f>IF($A3438 &lt;&gt; "",VLOOKUP($A3438,'Student reference sheet'!$A$2:$V$2329, 3,FALSE), "")</f>
        <v/>
      </c>
      <c r="D3438" s="39" t="str">
        <f>IF($A3438 &lt;&gt; "",VLOOKUP($A3438,'Student reference sheet'!$A$2:$V$2329, 2,FALSE), "")</f>
        <v/>
      </c>
      <c r="E3438" s="35"/>
      <c r="F3438" s="34"/>
      <c r="G3438" s="40" t="str">
        <f t="shared" ca="1" si="162"/>
        <v/>
      </c>
      <c r="H3438" s="40" t="str">
        <f t="shared" ca="1" si="163"/>
        <v/>
      </c>
      <c r="I3438" s="36" t="str">
        <f>IF($A3438 = "", "",
IF(COUNTIF(MINIMUM_DAY_DATES[], Attendance!J3438) &gt; 0, VLOOKUP(Attendance!$G3438,MINIMUM_DAY_PERIOD_SCHEDULE[], 2,TRUE),
IF(COUNTIF(RALLY_DATES[], Attendance!J3438) &gt; 0, VLOOKUP(Attendance!$G3438,RALLY_PERIOD_SCHEDULE[], 2,TRUE),
IF(WEEKDAY(Attendance!$J3438) = 2,
       IF(COUNTIF(FINALS_WEEK_MONDAY_DATE[],Attendance!$J3438) &gt; 0, VLOOKUP(Attendance!$G3438,FINALS_WEEK_MONDAY_PERIOD_SCHEDULE[],2,TRUE),
       VLOOKUP(Attendance!$G3438,REGULAR_WEEK_SCHEDULE[],6,TRUE)),
IF(WEEKDAY($J3438) = 3,
       IF(COUNTIF(FINALS_WEEK_TUESDAY_DATE[],Attendance!$J3438) &gt; 0, VLOOKUP(Attendance!$G3438,FINALS_WEEK_TUESDAY_PERIOD_SCHEDULE[],2,TRUE),
       VLOOKUP(Attendance!$G3438,REGULAR_WEEK_SCHEDULE[[Tuesday]:[Period]],5,TRUE)),
IF(WEEKDAY(Attendance!$J3438) = 4,
        IF(COUNTIF(BLOCK_WEDNESDAY_DATES[],Attendance!$J3438) &gt; 0, VLOOKUP(Attendance!$G3438,BLOCK_WEDNESDAY_PERIOD_SCHEDULE[],2,TRUE),
        IF(COUNTIF(FINALS_WEEK_WEDNESDAY_DATE[],Attendance!$J3438) &gt; 0, VLOOKUP(Attendance!$G3438,FINALS_WEEK_WEDNESDAY_PERIOD_SCHEDULE[],2,TRUE),
       VLOOKUP(Attendance!$G3438,REGULAR_WEEK_SCHEDULE[[Wednesday]:[Period]],4,TRUE))),
IF(WEEKDAY($J3438) = 5,
       IF(COUNTIF(BLOCK_THURSDAY_DATES[],Attendance!$J3438) &gt; 0, VLOOKUP(Attendance!$G3438,BLOCK_THURSDAY_PERIOD_SCHEDULE[],2,TRUE),
       IF(COUNTIF(FINALS_WEEK_THURSDAY_DATE[],Attendance!$J3438) &gt; 0, VLOOKUP(Attendance!$G3438,FINALS_WEEK_THURSDAY_PERIOD_SCHEDULE[],2,TRUE),
       VLOOKUP(Attendance!$G3438,REGULAR_WEEK_SCHEDULE[[Thursday]:[Period]],3,TRUE))),
IF(WEEKDAY(Attendance!$J3438) = 6,
       IF(COUNTIF(FINALS_WEEK_FRIDAY_DATE[],Attendance!$J3438) &gt; 0, VLOOKUP(Attendance!$G3438,FINALS_WEEK_FRIDAY_PERIOD_SCHEDULE[],2,TRUE),
       VLOOKUP(Attendance!$G3438,REGULAR_WEEK_SCHEDULE[[Friday]:[Period]],2,TRUE))))))))))</f>
        <v/>
      </c>
      <c r="J3438" s="41" t="str">
        <f t="shared" ca="1" si="164"/>
        <v/>
      </c>
      <c r="K3438" s="41" t="str">
        <f>IF($A3438 &lt;&gt; "",VLOOKUP($A3438,'Student reference sheet'!$A$2:$V$2329, 7,FALSE), "")</f>
        <v/>
      </c>
      <c r="L3438" s="30" t="str">
        <f>IF($A3438 ="", "", VLOOKUP($A3438, 'Student reference sheet'!$A$2:$Z$2603,23,FALSE))</f>
        <v/>
      </c>
      <c r="M3438" s="30" t="str">
        <f>IF($A3438 ="", "", VLOOKUP($A3438, 'Student reference sheet'!$A$2:$Z$2603,24,FALSE))</f>
        <v/>
      </c>
      <c r="N3438" s="30" t="str">
        <f>IF($A3438 ="", "", VLOOKUP($A3438, 'Student reference sheet'!$A$2:$Z$2603,26,FALSE))</f>
        <v/>
      </c>
      <c r="O3438" s="30" t="str">
        <f>IF($A3438 ="", "", VLOOKUP($A3438, 'Student reference sheet'!$A$2:$Z$2603,25,FALSE))</f>
        <v/>
      </c>
      <c r="P3438" s="39" t="str">
        <f>IF($A3438 = "", "", IF(OR(VLOOKUP($A3438,'Student reference sheet'!$A$2:$V$2400,8,FALSE) = "R",  VLOOKUP($A3438,'Student reference sheet'!$A$2:$V$2400,8,FALSE) = "L"), "X", ""))</f>
        <v/>
      </c>
      <c r="Q3438" s="39" t="str">
        <f>IF($A3438 ="", "", VLOOKUP($A3438, 'Student reference sheet'!$A$2:$V$2603,22,FALSE))</f>
        <v/>
      </c>
      <c r="R3438" s="39" t="str">
        <f>IF($A3438 &lt;&gt; "",VLOOKUP($A3438,'Student reference sheet'!$A$2:$V$2329, 5,FALSE), "")</f>
        <v/>
      </c>
      <c r="S3438" s="39" t="str">
        <f>IF($A3438 &lt;&gt; "",VLOOKUP($A3438,'Student reference sheet'!$A$2:$V$2329, 6,FALSE), "")</f>
        <v/>
      </c>
      <c r="T3438" s="30" t="str">
        <f>IF($A3438 = "","",
IF(VLOOKUP($A3438,'Student reference sheet'!$A$2:$V$2329, 10,FALSE) = "Y", "Hispanic",
IF(VLOOKUP($A3438,'Student reference sheet'!$A$2:$V$2329,11,FALSE) &lt;&gt; "",
IF(VLOOKUP($A3438,'Student reference sheet'!$A$2:$V$2329,11,FALSE) = "UNK", "Unknown", VLOOKUP(VALUE(VLOOKUP($A3438,'Student reference sheet'!$A$2:$V$2329,11,FALSE)),'Ethnicity Reference'!$A$2:$B$22,2,FALSE)),
IF(VLOOKUP($A3438,'Student reference sheet'!$A$2:$V$2329,9,FALSE) &lt;&gt; "", VLOOKUP(VALUE(VLOOKUP($A3438,'Student reference sheet'!$A$2:$V$2329,9,FALSE)),'Ethnicity Reference'!$A$2:$B$22,2,FALSE),"Unknown"))))</f>
        <v/>
      </c>
      <c r="U3438" s="35"/>
    </row>
    <row r="3439" spans="1:21" ht="15.75">
      <c r="A3439" s="47"/>
      <c r="B3439" s="33"/>
      <c r="C3439" s="39" t="str">
        <f>IF($A3439 &lt;&gt; "",VLOOKUP($A3439,'Student reference sheet'!$A$2:$V$2329, 3,FALSE), "")</f>
        <v/>
      </c>
      <c r="D3439" s="39" t="str">
        <f>IF($A3439 &lt;&gt; "",VLOOKUP($A3439,'Student reference sheet'!$A$2:$V$2329, 2,FALSE), "")</f>
        <v/>
      </c>
      <c r="E3439" s="35"/>
      <c r="F3439" s="34"/>
      <c r="G3439" s="40" t="str">
        <f t="shared" ca="1" si="162"/>
        <v/>
      </c>
      <c r="H3439" s="40" t="str">
        <f t="shared" ca="1" si="163"/>
        <v/>
      </c>
      <c r="I3439" s="36" t="str">
        <f>IF($A3439 = "", "",
IF(COUNTIF(MINIMUM_DAY_DATES[], Attendance!J3439) &gt; 0, VLOOKUP(Attendance!$G3439,MINIMUM_DAY_PERIOD_SCHEDULE[], 2,TRUE),
IF(COUNTIF(RALLY_DATES[], Attendance!J3439) &gt; 0, VLOOKUP(Attendance!$G3439,RALLY_PERIOD_SCHEDULE[], 2,TRUE),
IF(WEEKDAY(Attendance!$J3439) = 2,
       IF(COUNTIF(FINALS_WEEK_MONDAY_DATE[],Attendance!$J3439) &gt; 0, VLOOKUP(Attendance!$G3439,FINALS_WEEK_MONDAY_PERIOD_SCHEDULE[],2,TRUE),
       VLOOKUP(Attendance!$G3439,REGULAR_WEEK_SCHEDULE[],6,TRUE)),
IF(WEEKDAY($J3439) = 3,
       IF(COUNTIF(FINALS_WEEK_TUESDAY_DATE[],Attendance!$J3439) &gt; 0, VLOOKUP(Attendance!$G3439,FINALS_WEEK_TUESDAY_PERIOD_SCHEDULE[],2,TRUE),
       VLOOKUP(Attendance!$G3439,REGULAR_WEEK_SCHEDULE[[Tuesday]:[Period]],5,TRUE)),
IF(WEEKDAY(Attendance!$J3439) = 4,
        IF(COUNTIF(BLOCK_WEDNESDAY_DATES[],Attendance!$J3439) &gt; 0, VLOOKUP(Attendance!$G3439,BLOCK_WEDNESDAY_PERIOD_SCHEDULE[],2,TRUE),
        IF(COUNTIF(FINALS_WEEK_WEDNESDAY_DATE[],Attendance!$J3439) &gt; 0, VLOOKUP(Attendance!$G3439,FINALS_WEEK_WEDNESDAY_PERIOD_SCHEDULE[],2,TRUE),
       VLOOKUP(Attendance!$G3439,REGULAR_WEEK_SCHEDULE[[Wednesday]:[Period]],4,TRUE))),
IF(WEEKDAY($J3439) = 5,
       IF(COUNTIF(BLOCK_THURSDAY_DATES[],Attendance!$J3439) &gt; 0, VLOOKUP(Attendance!$G3439,BLOCK_THURSDAY_PERIOD_SCHEDULE[],2,TRUE),
       IF(COUNTIF(FINALS_WEEK_THURSDAY_DATE[],Attendance!$J3439) &gt; 0, VLOOKUP(Attendance!$G3439,FINALS_WEEK_THURSDAY_PERIOD_SCHEDULE[],2,TRUE),
       VLOOKUP(Attendance!$G3439,REGULAR_WEEK_SCHEDULE[[Thursday]:[Period]],3,TRUE))),
IF(WEEKDAY(Attendance!$J3439) = 6,
       IF(COUNTIF(FINALS_WEEK_FRIDAY_DATE[],Attendance!$J3439) &gt; 0, VLOOKUP(Attendance!$G3439,FINALS_WEEK_FRIDAY_PERIOD_SCHEDULE[],2,TRUE),
       VLOOKUP(Attendance!$G3439,REGULAR_WEEK_SCHEDULE[[Friday]:[Period]],2,TRUE))))))))))</f>
        <v/>
      </c>
      <c r="J3439" s="41" t="str">
        <f t="shared" ca="1" si="164"/>
        <v/>
      </c>
      <c r="K3439" s="41" t="str">
        <f>IF($A3439 &lt;&gt; "",VLOOKUP($A3439,'Student reference sheet'!$A$2:$V$2329, 7,FALSE), "")</f>
        <v/>
      </c>
      <c r="L3439" s="30" t="str">
        <f>IF($A3439 ="", "", VLOOKUP($A3439, 'Student reference sheet'!$A$2:$Z$2603,23,FALSE))</f>
        <v/>
      </c>
      <c r="M3439" s="30" t="str">
        <f>IF($A3439 ="", "", VLOOKUP($A3439, 'Student reference sheet'!$A$2:$Z$2603,24,FALSE))</f>
        <v/>
      </c>
      <c r="N3439" s="30" t="str">
        <f>IF($A3439 ="", "", VLOOKUP($A3439, 'Student reference sheet'!$A$2:$Z$2603,26,FALSE))</f>
        <v/>
      </c>
      <c r="O3439" s="30" t="str">
        <f>IF($A3439 ="", "", VLOOKUP($A3439, 'Student reference sheet'!$A$2:$Z$2603,25,FALSE))</f>
        <v/>
      </c>
      <c r="P3439" s="39" t="str">
        <f>IF($A3439 = "", "", IF(OR(VLOOKUP($A3439,'Student reference sheet'!$A$2:$V$2400,8,FALSE) = "R",  VLOOKUP($A3439,'Student reference sheet'!$A$2:$V$2400,8,FALSE) = "L"), "X", ""))</f>
        <v/>
      </c>
      <c r="Q3439" s="39" t="str">
        <f>IF($A3439 ="", "", VLOOKUP($A3439, 'Student reference sheet'!$A$2:$V$2603,22,FALSE))</f>
        <v/>
      </c>
      <c r="R3439" s="39" t="str">
        <f>IF($A3439 &lt;&gt; "",VLOOKUP($A3439,'Student reference sheet'!$A$2:$V$2329, 5,FALSE), "")</f>
        <v/>
      </c>
      <c r="S3439" s="39" t="str">
        <f>IF($A3439 &lt;&gt; "",VLOOKUP($A3439,'Student reference sheet'!$A$2:$V$2329, 6,FALSE), "")</f>
        <v/>
      </c>
      <c r="T3439" s="30" t="str">
        <f>IF($A3439 = "","",
IF(VLOOKUP($A3439,'Student reference sheet'!$A$2:$V$2329, 10,FALSE) = "Y", "Hispanic",
IF(VLOOKUP($A3439,'Student reference sheet'!$A$2:$V$2329,11,FALSE) &lt;&gt; "",
IF(VLOOKUP($A3439,'Student reference sheet'!$A$2:$V$2329,11,FALSE) = "UNK", "Unknown", VLOOKUP(VALUE(VLOOKUP($A3439,'Student reference sheet'!$A$2:$V$2329,11,FALSE)),'Ethnicity Reference'!$A$2:$B$22,2,FALSE)),
IF(VLOOKUP($A3439,'Student reference sheet'!$A$2:$V$2329,9,FALSE) &lt;&gt; "", VLOOKUP(VALUE(VLOOKUP($A3439,'Student reference sheet'!$A$2:$V$2329,9,FALSE)),'Ethnicity Reference'!$A$2:$B$22,2,FALSE),"Unknown"))))</f>
        <v/>
      </c>
      <c r="U3439" s="35"/>
    </row>
    <row r="3440" spans="1:21" ht="15.75">
      <c r="A3440" s="47"/>
      <c r="B3440" s="33"/>
      <c r="C3440" s="39" t="str">
        <f>IF($A3440 &lt;&gt; "",VLOOKUP($A3440,'Student reference sheet'!$A$2:$V$2329, 3,FALSE), "")</f>
        <v/>
      </c>
      <c r="D3440" s="39" t="str">
        <f>IF($A3440 &lt;&gt; "",VLOOKUP($A3440,'Student reference sheet'!$A$2:$V$2329, 2,FALSE), "")</f>
        <v/>
      </c>
      <c r="E3440" s="35"/>
      <c r="F3440" s="34"/>
      <c r="G3440" s="40" t="str">
        <f t="shared" ca="1" si="162"/>
        <v/>
      </c>
      <c r="H3440" s="40" t="str">
        <f t="shared" ca="1" si="163"/>
        <v/>
      </c>
      <c r="I3440" s="36" t="str">
        <f>IF($A3440 = "", "",
IF(COUNTIF(MINIMUM_DAY_DATES[], Attendance!J3440) &gt; 0, VLOOKUP(Attendance!$G3440,MINIMUM_DAY_PERIOD_SCHEDULE[], 2,TRUE),
IF(COUNTIF(RALLY_DATES[], Attendance!J3440) &gt; 0, VLOOKUP(Attendance!$G3440,RALLY_PERIOD_SCHEDULE[], 2,TRUE),
IF(WEEKDAY(Attendance!$J3440) = 2,
       IF(COUNTIF(FINALS_WEEK_MONDAY_DATE[],Attendance!$J3440) &gt; 0, VLOOKUP(Attendance!$G3440,FINALS_WEEK_MONDAY_PERIOD_SCHEDULE[],2,TRUE),
       VLOOKUP(Attendance!$G3440,REGULAR_WEEK_SCHEDULE[],6,TRUE)),
IF(WEEKDAY($J3440) = 3,
       IF(COUNTIF(FINALS_WEEK_TUESDAY_DATE[],Attendance!$J3440) &gt; 0, VLOOKUP(Attendance!$G3440,FINALS_WEEK_TUESDAY_PERIOD_SCHEDULE[],2,TRUE),
       VLOOKUP(Attendance!$G3440,REGULAR_WEEK_SCHEDULE[[Tuesday]:[Period]],5,TRUE)),
IF(WEEKDAY(Attendance!$J3440) = 4,
        IF(COUNTIF(BLOCK_WEDNESDAY_DATES[],Attendance!$J3440) &gt; 0, VLOOKUP(Attendance!$G3440,BLOCK_WEDNESDAY_PERIOD_SCHEDULE[],2,TRUE),
        IF(COUNTIF(FINALS_WEEK_WEDNESDAY_DATE[],Attendance!$J3440) &gt; 0, VLOOKUP(Attendance!$G3440,FINALS_WEEK_WEDNESDAY_PERIOD_SCHEDULE[],2,TRUE),
       VLOOKUP(Attendance!$G3440,REGULAR_WEEK_SCHEDULE[[Wednesday]:[Period]],4,TRUE))),
IF(WEEKDAY($J3440) = 5,
       IF(COUNTIF(BLOCK_THURSDAY_DATES[],Attendance!$J3440) &gt; 0, VLOOKUP(Attendance!$G3440,BLOCK_THURSDAY_PERIOD_SCHEDULE[],2,TRUE),
       IF(COUNTIF(FINALS_WEEK_THURSDAY_DATE[],Attendance!$J3440) &gt; 0, VLOOKUP(Attendance!$G3440,FINALS_WEEK_THURSDAY_PERIOD_SCHEDULE[],2,TRUE),
       VLOOKUP(Attendance!$G3440,REGULAR_WEEK_SCHEDULE[[Thursday]:[Period]],3,TRUE))),
IF(WEEKDAY(Attendance!$J3440) = 6,
       IF(COUNTIF(FINALS_WEEK_FRIDAY_DATE[],Attendance!$J3440) &gt; 0, VLOOKUP(Attendance!$G3440,FINALS_WEEK_FRIDAY_PERIOD_SCHEDULE[],2,TRUE),
       VLOOKUP(Attendance!$G3440,REGULAR_WEEK_SCHEDULE[[Friday]:[Period]],2,TRUE))))))))))</f>
        <v/>
      </c>
      <c r="J3440" s="41" t="str">
        <f t="shared" ca="1" si="164"/>
        <v/>
      </c>
      <c r="K3440" s="41" t="str">
        <f>IF($A3440 &lt;&gt; "",VLOOKUP($A3440,'Student reference sheet'!$A$2:$V$2329, 7,FALSE), "")</f>
        <v/>
      </c>
      <c r="L3440" s="30" t="str">
        <f>IF($A3440 ="", "", VLOOKUP($A3440, 'Student reference sheet'!$A$2:$Z$2603,23,FALSE))</f>
        <v/>
      </c>
      <c r="M3440" s="30" t="str">
        <f>IF($A3440 ="", "", VLOOKUP($A3440, 'Student reference sheet'!$A$2:$Z$2603,24,FALSE))</f>
        <v/>
      </c>
      <c r="N3440" s="30" t="str">
        <f>IF($A3440 ="", "", VLOOKUP($A3440, 'Student reference sheet'!$A$2:$Z$2603,26,FALSE))</f>
        <v/>
      </c>
      <c r="O3440" s="30" t="str">
        <f>IF($A3440 ="", "", VLOOKUP($A3440, 'Student reference sheet'!$A$2:$Z$2603,25,FALSE))</f>
        <v/>
      </c>
      <c r="P3440" s="39" t="str">
        <f>IF($A3440 = "", "", IF(OR(VLOOKUP($A3440,'Student reference sheet'!$A$2:$V$2400,8,FALSE) = "R",  VLOOKUP($A3440,'Student reference sheet'!$A$2:$V$2400,8,FALSE) = "L"), "X", ""))</f>
        <v/>
      </c>
      <c r="Q3440" s="39" t="str">
        <f>IF($A3440 ="", "", VLOOKUP($A3440, 'Student reference sheet'!$A$2:$V$2603,22,FALSE))</f>
        <v/>
      </c>
      <c r="R3440" s="39" t="str">
        <f>IF($A3440 &lt;&gt; "",VLOOKUP($A3440,'Student reference sheet'!$A$2:$V$2329, 5,FALSE), "")</f>
        <v/>
      </c>
      <c r="S3440" s="39" t="str">
        <f>IF($A3440 &lt;&gt; "",VLOOKUP($A3440,'Student reference sheet'!$A$2:$V$2329, 6,FALSE), "")</f>
        <v/>
      </c>
      <c r="T3440" s="30" t="str">
        <f>IF($A3440 = "","",
IF(VLOOKUP($A3440,'Student reference sheet'!$A$2:$V$2329, 10,FALSE) = "Y", "Hispanic",
IF(VLOOKUP($A3440,'Student reference sheet'!$A$2:$V$2329,11,FALSE) &lt;&gt; "",
IF(VLOOKUP($A3440,'Student reference sheet'!$A$2:$V$2329,11,FALSE) = "UNK", "Unknown", VLOOKUP(VALUE(VLOOKUP($A3440,'Student reference sheet'!$A$2:$V$2329,11,FALSE)),'Ethnicity Reference'!$A$2:$B$22,2,FALSE)),
IF(VLOOKUP($A3440,'Student reference sheet'!$A$2:$V$2329,9,FALSE) &lt;&gt; "", VLOOKUP(VALUE(VLOOKUP($A3440,'Student reference sheet'!$A$2:$V$2329,9,FALSE)),'Ethnicity Reference'!$A$2:$B$22,2,FALSE),"Unknown"))))</f>
        <v/>
      </c>
      <c r="U3440" s="35"/>
    </row>
    <row r="3441" spans="1:21" ht="15.75">
      <c r="A3441" s="47"/>
      <c r="B3441" s="33"/>
      <c r="C3441" s="39" t="str">
        <f>IF($A3441 &lt;&gt; "",VLOOKUP($A3441,'Student reference sheet'!$A$2:$V$2329, 3,FALSE), "")</f>
        <v/>
      </c>
      <c r="D3441" s="39" t="str">
        <f>IF($A3441 &lt;&gt; "",VLOOKUP($A3441,'Student reference sheet'!$A$2:$V$2329, 2,FALSE), "")</f>
        <v/>
      </c>
      <c r="E3441" s="35"/>
      <c r="F3441" s="34"/>
      <c r="G3441" s="40" t="str">
        <f t="shared" ca="1" si="162"/>
        <v/>
      </c>
      <c r="H3441" s="40" t="str">
        <f t="shared" ca="1" si="163"/>
        <v/>
      </c>
      <c r="I3441" s="36" t="str">
        <f>IF($A3441 = "", "",
IF(COUNTIF(MINIMUM_DAY_DATES[], Attendance!J3441) &gt; 0, VLOOKUP(Attendance!$G3441,MINIMUM_DAY_PERIOD_SCHEDULE[], 2,TRUE),
IF(COUNTIF(RALLY_DATES[], Attendance!J3441) &gt; 0, VLOOKUP(Attendance!$G3441,RALLY_PERIOD_SCHEDULE[], 2,TRUE),
IF(WEEKDAY(Attendance!$J3441) = 2,
       IF(COUNTIF(FINALS_WEEK_MONDAY_DATE[],Attendance!$J3441) &gt; 0, VLOOKUP(Attendance!$G3441,FINALS_WEEK_MONDAY_PERIOD_SCHEDULE[],2,TRUE),
       VLOOKUP(Attendance!$G3441,REGULAR_WEEK_SCHEDULE[],6,TRUE)),
IF(WEEKDAY($J3441) = 3,
       IF(COUNTIF(FINALS_WEEK_TUESDAY_DATE[],Attendance!$J3441) &gt; 0, VLOOKUP(Attendance!$G3441,FINALS_WEEK_TUESDAY_PERIOD_SCHEDULE[],2,TRUE),
       VLOOKUP(Attendance!$G3441,REGULAR_WEEK_SCHEDULE[[Tuesday]:[Period]],5,TRUE)),
IF(WEEKDAY(Attendance!$J3441) = 4,
        IF(COUNTIF(BLOCK_WEDNESDAY_DATES[],Attendance!$J3441) &gt; 0, VLOOKUP(Attendance!$G3441,BLOCK_WEDNESDAY_PERIOD_SCHEDULE[],2,TRUE),
        IF(COUNTIF(FINALS_WEEK_WEDNESDAY_DATE[],Attendance!$J3441) &gt; 0, VLOOKUP(Attendance!$G3441,FINALS_WEEK_WEDNESDAY_PERIOD_SCHEDULE[],2,TRUE),
       VLOOKUP(Attendance!$G3441,REGULAR_WEEK_SCHEDULE[[Wednesday]:[Period]],4,TRUE))),
IF(WEEKDAY($J3441) = 5,
       IF(COUNTIF(BLOCK_THURSDAY_DATES[],Attendance!$J3441) &gt; 0, VLOOKUP(Attendance!$G3441,BLOCK_THURSDAY_PERIOD_SCHEDULE[],2,TRUE),
       IF(COUNTIF(FINALS_WEEK_THURSDAY_DATE[],Attendance!$J3441) &gt; 0, VLOOKUP(Attendance!$G3441,FINALS_WEEK_THURSDAY_PERIOD_SCHEDULE[],2,TRUE),
       VLOOKUP(Attendance!$G3441,REGULAR_WEEK_SCHEDULE[[Thursday]:[Period]],3,TRUE))),
IF(WEEKDAY(Attendance!$J3441) = 6,
       IF(COUNTIF(FINALS_WEEK_FRIDAY_DATE[],Attendance!$J3441) &gt; 0, VLOOKUP(Attendance!$G3441,FINALS_WEEK_FRIDAY_PERIOD_SCHEDULE[],2,TRUE),
       VLOOKUP(Attendance!$G3441,REGULAR_WEEK_SCHEDULE[[Friday]:[Period]],2,TRUE))))))))))</f>
        <v/>
      </c>
      <c r="J3441" s="41" t="str">
        <f t="shared" ca="1" si="164"/>
        <v/>
      </c>
      <c r="K3441" s="41" t="str">
        <f>IF($A3441 &lt;&gt; "",VLOOKUP($A3441,'Student reference sheet'!$A$2:$V$2329, 7,FALSE), "")</f>
        <v/>
      </c>
      <c r="L3441" s="30" t="str">
        <f>IF($A3441 ="", "", VLOOKUP($A3441, 'Student reference sheet'!$A$2:$Z$2603,23,FALSE))</f>
        <v/>
      </c>
      <c r="M3441" s="30" t="str">
        <f>IF($A3441 ="", "", VLOOKUP($A3441, 'Student reference sheet'!$A$2:$Z$2603,24,FALSE))</f>
        <v/>
      </c>
      <c r="N3441" s="30" t="str">
        <f>IF($A3441 ="", "", VLOOKUP($A3441, 'Student reference sheet'!$A$2:$Z$2603,26,FALSE))</f>
        <v/>
      </c>
      <c r="O3441" s="30" t="str">
        <f>IF($A3441 ="", "", VLOOKUP($A3441, 'Student reference sheet'!$A$2:$Z$2603,25,FALSE))</f>
        <v/>
      </c>
      <c r="P3441" s="39" t="str">
        <f>IF($A3441 = "", "", IF(OR(VLOOKUP($A3441,'Student reference sheet'!$A$2:$V$2400,8,FALSE) = "R",  VLOOKUP($A3441,'Student reference sheet'!$A$2:$V$2400,8,FALSE) = "L"), "X", ""))</f>
        <v/>
      </c>
      <c r="Q3441" s="39" t="str">
        <f>IF($A3441 ="", "", VLOOKUP($A3441, 'Student reference sheet'!$A$2:$V$2603,22,FALSE))</f>
        <v/>
      </c>
      <c r="R3441" s="39" t="str">
        <f>IF($A3441 &lt;&gt; "",VLOOKUP($A3441,'Student reference sheet'!$A$2:$V$2329, 5,FALSE), "")</f>
        <v/>
      </c>
      <c r="S3441" s="39" t="str">
        <f>IF($A3441 &lt;&gt; "",VLOOKUP($A3441,'Student reference sheet'!$A$2:$V$2329, 6,FALSE), "")</f>
        <v/>
      </c>
      <c r="T3441" s="30" t="str">
        <f>IF($A3441 = "","",
IF(VLOOKUP($A3441,'Student reference sheet'!$A$2:$V$2329, 10,FALSE) = "Y", "Hispanic",
IF(VLOOKUP($A3441,'Student reference sheet'!$A$2:$V$2329,11,FALSE) &lt;&gt; "",
IF(VLOOKUP($A3441,'Student reference sheet'!$A$2:$V$2329,11,FALSE) = "UNK", "Unknown", VLOOKUP(VALUE(VLOOKUP($A3441,'Student reference sheet'!$A$2:$V$2329,11,FALSE)),'Ethnicity Reference'!$A$2:$B$22,2,FALSE)),
IF(VLOOKUP($A3441,'Student reference sheet'!$A$2:$V$2329,9,FALSE) &lt;&gt; "", VLOOKUP(VALUE(VLOOKUP($A3441,'Student reference sheet'!$A$2:$V$2329,9,FALSE)),'Ethnicity Reference'!$A$2:$B$22,2,FALSE),"Unknown"))))</f>
        <v/>
      </c>
      <c r="U3441" s="35"/>
    </row>
    <row r="3442" spans="1:21" ht="15.75">
      <c r="A3442" s="47"/>
      <c r="B3442" s="33"/>
      <c r="C3442" s="39" t="str">
        <f>IF($A3442 &lt;&gt; "",VLOOKUP($A3442,'Student reference sheet'!$A$2:$V$2329, 3,FALSE), "")</f>
        <v/>
      </c>
      <c r="D3442" s="39" t="str">
        <f>IF($A3442 &lt;&gt; "",VLOOKUP($A3442,'Student reference sheet'!$A$2:$V$2329, 2,FALSE), "")</f>
        <v/>
      </c>
      <c r="E3442" s="35"/>
      <c r="F3442" s="34"/>
      <c r="G3442" s="40" t="str">
        <f t="shared" ca="1" si="162"/>
        <v/>
      </c>
      <c r="H3442" s="40" t="str">
        <f t="shared" ca="1" si="163"/>
        <v/>
      </c>
      <c r="I3442" s="36" t="str">
        <f>IF($A3442 = "", "",
IF(COUNTIF(MINIMUM_DAY_DATES[], Attendance!J3442) &gt; 0, VLOOKUP(Attendance!$G3442,MINIMUM_DAY_PERIOD_SCHEDULE[], 2,TRUE),
IF(COUNTIF(RALLY_DATES[], Attendance!J3442) &gt; 0, VLOOKUP(Attendance!$G3442,RALLY_PERIOD_SCHEDULE[], 2,TRUE),
IF(WEEKDAY(Attendance!$J3442) = 2,
       IF(COUNTIF(FINALS_WEEK_MONDAY_DATE[],Attendance!$J3442) &gt; 0, VLOOKUP(Attendance!$G3442,FINALS_WEEK_MONDAY_PERIOD_SCHEDULE[],2,TRUE),
       VLOOKUP(Attendance!$G3442,REGULAR_WEEK_SCHEDULE[],6,TRUE)),
IF(WEEKDAY($J3442) = 3,
       IF(COUNTIF(FINALS_WEEK_TUESDAY_DATE[],Attendance!$J3442) &gt; 0, VLOOKUP(Attendance!$G3442,FINALS_WEEK_TUESDAY_PERIOD_SCHEDULE[],2,TRUE),
       VLOOKUP(Attendance!$G3442,REGULAR_WEEK_SCHEDULE[[Tuesday]:[Period]],5,TRUE)),
IF(WEEKDAY(Attendance!$J3442) = 4,
        IF(COUNTIF(BLOCK_WEDNESDAY_DATES[],Attendance!$J3442) &gt; 0, VLOOKUP(Attendance!$G3442,BLOCK_WEDNESDAY_PERIOD_SCHEDULE[],2,TRUE),
        IF(COUNTIF(FINALS_WEEK_WEDNESDAY_DATE[],Attendance!$J3442) &gt; 0, VLOOKUP(Attendance!$G3442,FINALS_WEEK_WEDNESDAY_PERIOD_SCHEDULE[],2,TRUE),
       VLOOKUP(Attendance!$G3442,REGULAR_WEEK_SCHEDULE[[Wednesday]:[Period]],4,TRUE))),
IF(WEEKDAY($J3442) = 5,
       IF(COUNTIF(BLOCK_THURSDAY_DATES[],Attendance!$J3442) &gt; 0, VLOOKUP(Attendance!$G3442,BLOCK_THURSDAY_PERIOD_SCHEDULE[],2,TRUE),
       IF(COUNTIF(FINALS_WEEK_THURSDAY_DATE[],Attendance!$J3442) &gt; 0, VLOOKUP(Attendance!$G3442,FINALS_WEEK_THURSDAY_PERIOD_SCHEDULE[],2,TRUE),
       VLOOKUP(Attendance!$G3442,REGULAR_WEEK_SCHEDULE[[Thursday]:[Period]],3,TRUE))),
IF(WEEKDAY(Attendance!$J3442) = 6,
       IF(COUNTIF(FINALS_WEEK_FRIDAY_DATE[],Attendance!$J3442) &gt; 0, VLOOKUP(Attendance!$G3442,FINALS_WEEK_FRIDAY_PERIOD_SCHEDULE[],2,TRUE),
       VLOOKUP(Attendance!$G3442,REGULAR_WEEK_SCHEDULE[[Friday]:[Period]],2,TRUE))))))))))</f>
        <v/>
      </c>
      <c r="J3442" s="41" t="str">
        <f t="shared" ca="1" si="164"/>
        <v/>
      </c>
      <c r="K3442" s="41" t="str">
        <f>IF($A3442 &lt;&gt; "",VLOOKUP($A3442,'Student reference sheet'!$A$2:$V$2329, 7,FALSE), "")</f>
        <v/>
      </c>
      <c r="L3442" s="30" t="str">
        <f>IF($A3442 ="", "", VLOOKUP($A3442, 'Student reference sheet'!$A$2:$Z$2603,23,FALSE))</f>
        <v/>
      </c>
      <c r="M3442" s="30" t="str">
        <f>IF($A3442 ="", "", VLOOKUP($A3442, 'Student reference sheet'!$A$2:$Z$2603,24,FALSE))</f>
        <v/>
      </c>
      <c r="N3442" s="30" t="str">
        <f>IF($A3442 ="", "", VLOOKUP($A3442, 'Student reference sheet'!$A$2:$Z$2603,26,FALSE))</f>
        <v/>
      </c>
      <c r="O3442" s="30" t="str">
        <f>IF($A3442 ="", "", VLOOKUP($A3442, 'Student reference sheet'!$A$2:$Z$2603,25,FALSE))</f>
        <v/>
      </c>
      <c r="P3442" s="39" t="str">
        <f>IF($A3442 = "", "", IF(OR(VLOOKUP($A3442,'Student reference sheet'!$A$2:$V$2400,8,FALSE) = "R",  VLOOKUP($A3442,'Student reference sheet'!$A$2:$V$2400,8,FALSE) = "L"), "X", ""))</f>
        <v/>
      </c>
      <c r="Q3442" s="39" t="str">
        <f>IF($A3442 ="", "", VLOOKUP($A3442, 'Student reference sheet'!$A$2:$V$2603,22,FALSE))</f>
        <v/>
      </c>
      <c r="R3442" s="39" t="str">
        <f>IF($A3442 &lt;&gt; "",VLOOKUP($A3442,'Student reference sheet'!$A$2:$V$2329, 5,FALSE), "")</f>
        <v/>
      </c>
      <c r="S3442" s="39" t="str">
        <f>IF($A3442 &lt;&gt; "",VLOOKUP($A3442,'Student reference sheet'!$A$2:$V$2329, 6,FALSE), "")</f>
        <v/>
      </c>
      <c r="T3442" s="30" t="str">
        <f>IF($A3442 = "","",
IF(VLOOKUP($A3442,'Student reference sheet'!$A$2:$V$2329, 10,FALSE) = "Y", "Hispanic",
IF(VLOOKUP($A3442,'Student reference sheet'!$A$2:$V$2329,11,FALSE) &lt;&gt; "",
IF(VLOOKUP($A3442,'Student reference sheet'!$A$2:$V$2329,11,FALSE) = "UNK", "Unknown", VLOOKUP(VALUE(VLOOKUP($A3442,'Student reference sheet'!$A$2:$V$2329,11,FALSE)),'Ethnicity Reference'!$A$2:$B$22,2,FALSE)),
IF(VLOOKUP($A3442,'Student reference sheet'!$A$2:$V$2329,9,FALSE) &lt;&gt; "", VLOOKUP(VALUE(VLOOKUP($A3442,'Student reference sheet'!$A$2:$V$2329,9,FALSE)),'Ethnicity Reference'!$A$2:$B$22,2,FALSE),"Unknown"))))</f>
        <v/>
      </c>
      <c r="U3442" s="35"/>
    </row>
    <row r="3443" spans="1:21" ht="15.75">
      <c r="A3443" s="47"/>
      <c r="B3443" s="33"/>
      <c r="C3443" s="39" t="str">
        <f>IF($A3443 &lt;&gt; "",VLOOKUP($A3443,'Student reference sheet'!$A$2:$V$2329, 3,FALSE), "")</f>
        <v/>
      </c>
      <c r="D3443" s="39" t="str">
        <f>IF($A3443 &lt;&gt; "",VLOOKUP($A3443,'Student reference sheet'!$A$2:$V$2329, 2,FALSE), "")</f>
        <v/>
      </c>
      <c r="E3443" s="35"/>
      <c r="F3443" s="34"/>
      <c r="G3443" s="40" t="str">
        <f t="shared" ca="1" si="162"/>
        <v/>
      </c>
      <c r="H3443" s="40" t="str">
        <f t="shared" ca="1" si="163"/>
        <v/>
      </c>
      <c r="I3443" s="36" t="str">
        <f>IF($A3443 = "", "",
IF(COUNTIF(MINIMUM_DAY_DATES[], Attendance!J3443) &gt; 0, VLOOKUP(Attendance!$G3443,MINIMUM_DAY_PERIOD_SCHEDULE[], 2,TRUE),
IF(COUNTIF(RALLY_DATES[], Attendance!J3443) &gt; 0, VLOOKUP(Attendance!$G3443,RALLY_PERIOD_SCHEDULE[], 2,TRUE),
IF(WEEKDAY(Attendance!$J3443) = 2,
       IF(COUNTIF(FINALS_WEEK_MONDAY_DATE[],Attendance!$J3443) &gt; 0, VLOOKUP(Attendance!$G3443,FINALS_WEEK_MONDAY_PERIOD_SCHEDULE[],2,TRUE),
       VLOOKUP(Attendance!$G3443,REGULAR_WEEK_SCHEDULE[],6,TRUE)),
IF(WEEKDAY($J3443) = 3,
       IF(COUNTIF(FINALS_WEEK_TUESDAY_DATE[],Attendance!$J3443) &gt; 0, VLOOKUP(Attendance!$G3443,FINALS_WEEK_TUESDAY_PERIOD_SCHEDULE[],2,TRUE),
       VLOOKUP(Attendance!$G3443,REGULAR_WEEK_SCHEDULE[[Tuesday]:[Period]],5,TRUE)),
IF(WEEKDAY(Attendance!$J3443) = 4,
        IF(COUNTIF(BLOCK_WEDNESDAY_DATES[],Attendance!$J3443) &gt; 0, VLOOKUP(Attendance!$G3443,BLOCK_WEDNESDAY_PERIOD_SCHEDULE[],2,TRUE),
        IF(COUNTIF(FINALS_WEEK_WEDNESDAY_DATE[],Attendance!$J3443) &gt; 0, VLOOKUP(Attendance!$G3443,FINALS_WEEK_WEDNESDAY_PERIOD_SCHEDULE[],2,TRUE),
       VLOOKUP(Attendance!$G3443,REGULAR_WEEK_SCHEDULE[[Wednesday]:[Period]],4,TRUE))),
IF(WEEKDAY($J3443) = 5,
       IF(COUNTIF(BLOCK_THURSDAY_DATES[],Attendance!$J3443) &gt; 0, VLOOKUP(Attendance!$G3443,BLOCK_THURSDAY_PERIOD_SCHEDULE[],2,TRUE),
       IF(COUNTIF(FINALS_WEEK_THURSDAY_DATE[],Attendance!$J3443) &gt; 0, VLOOKUP(Attendance!$G3443,FINALS_WEEK_THURSDAY_PERIOD_SCHEDULE[],2,TRUE),
       VLOOKUP(Attendance!$G3443,REGULAR_WEEK_SCHEDULE[[Thursday]:[Period]],3,TRUE))),
IF(WEEKDAY(Attendance!$J3443) = 6,
       IF(COUNTIF(FINALS_WEEK_FRIDAY_DATE[],Attendance!$J3443) &gt; 0, VLOOKUP(Attendance!$G3443,FINALS_WEEK_FRIDAY_PERIOD_SCHEDULE[],2,TRUE),
       VLOOKUP(Attendance!$G3443,REGULAR_WEEK_SCHEDULE[[Friday]:[Period]],2,TRUE))))))))))</f>
        <v/>
      </c>
      <c r="J3443" s="41" t="str">
        <f t="shared" ca="1" si="164"/>
        <v/>
      </c>
      <c r="K3443" s="41" t="str">
        <f>IF($A3443 &lt;&gt; "",VLOOKUP($A3443,'Student reference sheet'!$A$2:$V$2329, 7,FALSE), "")</f>
        <v/>
      </c>
      <c r="L3443" s="30" t="str">
        <f>IF($A3443 ="", "", VLOOKUP($A3443, 'Student reference sheet'!$A$2:$Z$2603,23,FALSE))</f>
        <v/>
      </c>
      <c r="M3443" s="30" t="str">
        <f>IF($A3443 ="", "", VLOOKUP($A3443, 'Student reference sheet'!$A$2:$Z$2603,24,FALSE))</f>
        <v/>
      </c>
      <c r="N3443" s="30" t="str">
        <f>IF($A3443 ="", "", VLOOKUP($A3443, 'Student reference sheet'!$A$2:$Z$2603,26,FALSE))</f>
        <v/>
      </c>
      <c r="O3443" s="30" t="str">
        <f>IF($A3443 ="", "", VLOOKUP($A3443, 'Student reference sheet'!$A$2:$Z$2603,25,FALSE))</f>
        <v/>
      </c>
      <c r="P3443" s="39" t="str">
        <f>IF($A3443 = "", "", IF(OR(VLOOKUP($A3443,'Student reference sheet'!$A$2:$V$2400,8,FALSE) = "R",  VLOOKUP($A3443,'Student reference sheet'!$A$2:$V$2400,8,FALSE) = "L"), "X", ""))</f>
        <v/>
      </c>
      <c r="Q3443" s="39" t="str">
        <f>IF($A3443 ="", "", VLOOKUP($A3443, 'Student reference sheet'!$A$2:$V$2603,22,FALSE))</f>
        <v/>
      </c>
      <c r="R3443" s="39" t="str">
        <f>IF($A3443 &lt;&gt; "",VLOOKUP($A3443,'Student reference sheet'!$A$2:$V$2329, 5,FALSE), "")</f>
        <v/>
      </c>
      <c r="S3443" s="39" t="str">
        <f>IF($A3443 &lt;&gt; "",VLOOKUP($A3443,'Student reference sheet'!$A$2:$V$2329, 6,FALSE), "")</f>
        <v/>
      </c>
      <c r="T3443" s="30" t="str">
        <f>IF($A3443 = "","",
IF(VLOOKUP($A3443,'Student reference sheet'!$A$2:$V$2329, 10,FALSE) = "Y", "Hispanic",
IF(VLOOKUP($A3443,'Student reference sheet'!$A$2:$V$2329,11,FALSE) &lt;&gt; "",
IF(VLOOKUP($A3443,'Student reference sheet'!$A$2:$V$2329,11,FALSE) = "UNK", "Unknown", VLOOKUP(VALUE(VLOOKUP($A3443,'Student reference sheet'!$A$2:$V$2329,11,FALSE)),'Ethnicity Reference'!$A$2:$B$22,2,FALSE)),
IF(VLOOKUP($A3443,'Student reference sheet'!$A$2:$V$2329,9,FALSE) &lt;&gt; "", VLOOKUP(VALUE(VLOOKUP($A3443,'Student reference sheet'!$A$2:$V$2329,9,FALSE)),'Ethnicity Reference'!$A$2:$B$22,2,FALSE),"Unknown"))))</f>
        <v/>
      </c>
      <c r="U3443" s="35"/>
    </row>
    <row r="3444" spans="1:21" ht="15.75">
      <c r="A3444" s="47"/>
      <c r="B3444" s="33"/>
      <c r="C3444" s="39" t="str">
        <f>IF($A3444 &lt;&gt; "",VLOOKUP($A3444,'Student reference sheet'!$A$2:$V$2329, 3,FALSE), "")</f>
        <v/>
      </c>
      <c r="D3444" s="39" t="str">
        <f>IF($A3444 &lt;&gt; "",VLOOKUP($A3444,'Student reference sheet'!$A$2:$V$2329, 2,FALSE), "")</f>
        <v/>
      </c>
      <c r="E3444" s="35"/>
      <c r="F3444" s="34"/>
      <c r="G3444" s="40" t="str">
        <f t="shared" ca="1" si="162"/>
        <v/>
      </c>
      <c r="H3444" s="40" t="str">
        <f t="shared" ca="1" si="163"/>
        <v/>
      </c>
      <c r="I3444" s="36" t="str">
        <f>IF($A3444 = "", "",
IF(COUNTIF(MINIMUM_DAY_DATES[], Attendance!J3444) &gt; 0, VLOOKUP(Attendance!$G3444,MINIMUM_DAY_PERIOD_SCHEDULE[], 2,TRUE),
IF(COUNTIF(RALLY_DATES[], Attendance!J3444) &gt; 0, VLOOKUP(Attendance!$G3444,RALLY_PERIOD_SCHEDULE[], 2,TRUE),
IF(WEEKDAY(Attendance!$J3444) = 2,
       IF(COUNTIF(FINALS_WEEK_MONDAY_DATE[],Attendance!$J3444) &gt; 0, VLOOKUP(Attendance!$G3444,FINALS_WEEK_MONDAY_PERIOD_SCHEDULE[],2,TRUE),
       VLOOKUP(Attendance!$G3444,REGULAR_WEEK_SCHEDULE[],6,TRUE)),
IF(WEEKDAY($J3444) = 3,
       IF(COUNTIF(FINALS_WEEK_TUESDAY_DATE[],Attendance!$J3444) &gt; 0, VLOOKUP(Attendance!$G3444,FINALS_WEEK_TUESDAY_PERIOD_SCHEDULE[],2,TRUE),
       VLOOKUP(Attendance!$G3444,REGULAR_WEEK_SCHEDULE[[Tuesday]:[Period]],5,TRUE)),
IF(WEEKDAY(Attendance!$J3444) = 4,
        IF(COUNTIF(BLOCK_WEDNESDAY_DATES[],Attendance!$J3444) &gt; 0, VLOOKUP(Attendance!$G3444,BLOCK_WEDNESDAY_PERIOD_SCHEDULE[],2,TRUE),
        IF(COUNTIF(FINALS_WEEK_WEDNESDAY_DATE[],Attendance!$J3444) &gt; 0, VLOOKUP(Attendance!$G3444,FINALS_WEEK_WEDNESDAY_PERIOD_SCHEDULE[],2,TRUE),
       VLOOKUP(Attendance!$G3444,REGULAR_WEEK_SCHEDULE[[Wednesday]:[Period]],4,TRUE))),
IF(WEEKDAY($J3444) = 5,
       IF(COUNTIF(BLOCK_THURSDAY_DATES[],Attendance!$J3444) &gt; 0, VLOOKUP(Attendance!$G3444,BLOCK_THURSDAY_PERIOD_SCHEDULE[],2,TRUE),
       IF(COUNTIF(FINALS_WEEK_THURSDAY_DATE[],Attendance!$J3444) &gt; 0, VLOOKUP(Attendance!$G3444,FINALS_WEEK_THURSDAY_PERIOD_SCHEDULE[],2,TRUE),
       VLOOKUP(Attendance!$G3444,REGULAR_WEEK_SCHEDULE[[Thursday]:[Period]],3,TRUE))),
IF(WEEKDAY(Attendance!$J3444) = 6,
       IF(COUNTIF(FINALS_WEEK_FRIDAY_DATE[],Attendance!$J3444) &gt; 0, VLOOKUP(Attendance!$G3444,FINALS_WEEK_FRIDAY_PERIOD_SCHEDULE[],2,TRUE),
       VLOOKUP(Attendance!$G3444,REGULAR_WEEK_SCHEDULE[[Friday]:[Period]],2,TRUE))))))))))</f>
        <v/>
      </c>
      <c r="J3444" s="41" t="str">
        <f t="shared" ca="1" si="164"/>
        <v/>
      </c>
      <c r="K3444" s="41" t="str">
        <f>IF($A3444 &lt;&gt; "",VLOOKUP($A3444,'Student reference sheet'!$A$2:$V$2329, 7,FALSE), "")</f>
        <v/>
      </c>
      <c r="L3444" s="30" t="str">
        <f>IF($A3444 ="", "", VLOOKUP($A3444, 'Student reference sheet'!$A$2:$Z$2603,23,FALSE))</f>
        <v/>
      </c>
      <c r="M3444" s="30" t="str">
        <f>IF($A3444 ="", "", VLOOKUP($A3444, 'Student reference sheet'!$A$2:$Z$2603,24,FALSE))</f>
        <v/>
      </c>
      <c r="N3444" s="30" t="str">
        <f>IF($A3444 ="", "", VLOOKUP($A3444, 'Student reference sheet'!$A$2:$Z$2603,26,FALSE))</f>
        <v/>
      </c>
      <c r="O3444" s="30" t="str">
        <f>IF($A3444 ="", "", VLOOKUP($A3444, 'Student reference sheet'!$A$2:$Z$2603,25,FALSE))</f>
        <v/>
      </c>
      <c r="P3444" s="39" t="str">
        <f>IF($A3444 = "", "", IF(OR(VLOOKUP($A3444,'Student reference sheet'!$A$2:$V$2400,8,FALSE) = "R",  VLOOKUP($A3444,'Student reference sheet'!$A$2:$V$2400,8,FALSE) = "L"), "X", ""))</f>
        <v/>
      </c>
      <c r="Q3444" s="39" t="str">
        <f>IF($A3444 ="", "", VLOOKUP($A3444, 'Student reference sheet'!$A$2:$V$2603,22,FALSE))</f>
        <v/>
      </c>
      <c r="R3444" s="39" t="str">
        <f>IF($A3444 &lt;&gt; "",VLOOKUP($A3444,'Student reference sheet'!$A$2:$V$2329, 5,FALSE), "")</f>
        <v/>
      </c>
      <c r="S3444" s="39" t="str">
        <f>IF($A3444 &lt;&gt; "",VLOOKUP($A3444,'Student reference sheet'!$A$2:$V$2329, 6,FALSE), "")</f>
        <v/>
      </c>
      <c r="T3444" s="30" t="str">
        <f>IF($A3444 = "","",
IF(VLOOKUP($A3444,'Student reference sheet'!$A$2:$V$2329, 10,FALSE) = "Y", "Hispanic",
IF(VLOOKUP($A3444,'Student reference sheet'!$A$2:$V$2329,11,FALSE) &lt;&gt; "",
IF(VLOOKUP($A3444,'Student reference sheet'!$A$2:$V$2329,11,FALSE) = "UNK", "Unknown", VLOOKUP(VALUE(VLOOKUP($A3444,'Student reference sheet'!$A$2:$V$2329,11,FALSE)),'Ethnicity Reference'!$A$2:$B$22,2,FALSE)),
IF(VLOOKUP($A3444,'Student reference sheet'!$A$2:$V$2329,9,FALSE) &lt;&gt; "", VLOOKUP(VALUE(VLOOKUP($A3444,'Student reference sheet'!$A$2:$V$2329,9,FALSE)),'Ethnicity Reference'!$A$2:$B$22,2,FALSE),"Unknown"))))</f>
        <v/>
      </c>
      <c r="U3444" s="35"/>
    </row>
    <row r="3445" spans="1:21" ht="15.75">
      <c r="A3445" s="47"/>
      <c r="B3445" s="33"/>
      <c r="C3445" s="39" t="str">
        <f>IF($A3445 &lt;&gt; "",VLOOKUP($A3445,'Student reference sheet'!$A$2:$V$2329, 3,FALSE), "")</f>
        <v/>
      </c>
      <c r="D3445" s="39" t="str">
        <f>IF($A3445 &lt;&gt; "",VLOOKUP($A3445,'Student reference sheet'!$A$2:$V$2329, 2,FALSE), "")</f>
        <v/>
      </c>
      <c r="E3445" s="35"/>
      <c r="F3445" s="34"/>
      <c r="G3445" s="40" t="str">
        <f t="shared" ca="1" si="162"/>
        <v/>
      </c>
      <c r="H3445" s="40" t="str">
        <f t="shared" ca="1" si="163"/>
        <v/>
      </c>
      <c r="I3445" s="36" t="str">
        <f>IF($A3445 = "", "",
IF(COUNTIF(MINIMUM_DAY_DATES[], Attendance!J3445) &gt; 0, VLOOKUP(Attendance!$G3445,MINIMUM_DAY_PERIOD_SCHEDULE[], 2,TRUE),
IF(COUNTIF(RALLY_DATES[], Attendance!J3445) &gt; 0, VLOOKUP(Attendance!$G3445,RALLY_PERIOD_SCHEDULE[], 2,TRUE),
IF(WEEKDAY(Attendance!$J3445) = 2,
       IF(COUNTIF(FINALS_WEEK_MONDAY_DATE[],Attendance!$J3445) &gt; 0, VLOOKUP(Attendance!$G3445,FINALS_WEEK_MONDAY_PERIOD_SCHEDULE[],2,TRUE),
       VLOOKUP(Attendance!$G3445,REGULAR_WEEK_SCHEDULE[],6,TRUE)),
IF(WEEKDAY($J3445) = 3,
       IF(COUNTIF(FINALS_WEEK_TUESDAY_DATE[],Attendance!$J3445) &gt; 0, VLOOKUP(Attendance!$G3445,FINALS_WEEK_TUESDAY_PERIOD_SCHEDULE[],2,TRUE),
       VLOOKUP(Attendance!$G3445,REGULAR_WEEK_SCHEDULE[[Tuesday]:[Period]],5,TRUE)),
IF(WEEKDAY(Attendance!$J3445) = 4,
        IF(COUNTIF(BLOCK_WEDNESDAY_DATES[],Attendance!$J3445) &gt; 0, VLOOKUP(Attendance!$G3445,BLOCK_WEDNESDAY_PERIOD_SCHEDULE[],2,TRUE),
        IF(COUNTIF(FINALS_WEEK_WEDNESDAY_DATE[],Attendance!$J3445) &gt; 0, VLOOKUP(Attendance!$G3445,FINALS_WEEK_WEDNESDAY_PERIOD_SCHEDULE[],2,TRUE),
       VLOOKUP(Attendance!$G3445,REGULAR_WEEK_SCHEDULE[[Wednesday]:[Period]],4,TRUE))),
IF(WEEKDAY($J3445) = 5,
       IF(COUNTIF(BLOCK_THURSDAY_DATES[],Attendance!$J3445) &gt; 0, VLOOKUP(Attendance!$G3445,BLOCK_THURSDAY_PERIOD_SCHEDULE[],2,TRUE),
       IF(COUNTIF(FINALS_WEEK_THURSDAY_DATE[],Attendance!$J3445) &gt; 0, VLOOKUP(Attendance!$G3445,FINALS_WEEK_THURSDAY_PERIOD_SCHEDULE[],2,TRUE),
       VLOOKUP(Attendance!$G3445,REGULAR_WEEK_SCHEDULE[[Thursday]:[Period]],3,TRUE))),
IF(WEEKDAY(Attendance!$J3445) = 6,
       IF(COUNTIF(FINALS_WEEK_FRIDAY_DATE[],Attendance!$J3445) &gt; 0, VLOOKUP(Attendance!$G3445,FINALS_WEEK_FRIDAY_PERIOD_SCHEDULE[],2,TRUE),
       VLOOKUP(Attendance!$G3445,REGULAR_WEEK_SCHEDULE[[Friday]:[Period]],2,TRUE))))))))))</f>
        <v/>
      </c>
      <c r="J3445" s="41" t="str">
        <f t="shared" ca="1" si="164"/>
        <v/>
      </c>
      <c r="K3445" s="41" t="str">
        <f>IF($A3445 &lt;&gt; "",VLOOKUP($A3445,'Student reference sheet'!$A$2:$V$2329, 7,FALSE), "")</f>
        <v/>
      </c>
      <c r="L3445" s="30" t="str">
        <f>IF($A3445 ="", "", VLOOKUP($A3445, 'Student reference sheet'!$A$2:$Z$2603,23,FALSE))</f>
        <v/>
      </c>
      <c r="M3445" s="30" t="str">
        <f>IF($A3445 ="", "", VLOOKUP($A3445, 'Student reference sheet'!$A$2:$Z$2603,24,FALSE))</f>
        <v/>
      </c>
      <c r="N3445" s="30" t="str">
        <f>IF($A3445 ="", "", VLOOKUP($A3445, 'Student reference sheet'!$A$2:$Z$2603,26,FALSE))</f>
        <v/>
      </c>
      <c r="O3445" s="30" t="str">
        <f>IF($A3445 ="", "", VLOOKUP($A3445, 'Student reference sheet'!$A$2:$Z$2603,25,FALSE))</f>
        <v/>
      </c>
      <c r="P3445" s="39" t="str">
        <f>IF($A3445 = "", "", IF(OR(VLOOKUP($A3445,'Student reference sheet'!$A$2:$V$2400,8,FALSE) = "R",  VLOOKUP($A3445,'Student reference sheet'!$A$2:$V$2400,8,FALSE) = "L"), "X", ""))</f>
        <v/>
      </c>
      <c r="Q3445" s="39" t="str">
        <f>IF($A3445 ="", "", VLOOKUP($A3445, 'Student reference sheet'!$A$2:$V$2603,22,FALSE))</f>
        <v/>
      </c>
      <c r="R3445" s="39" t="str">
        <f>IF($A3445 &lt;&gt; "",VLOOKUP($A3445,'Student reference sheet'!$A$2:$V$2329, 5,FALSE), "")</f>
        <v/>
      </c>
      <c r="S3445" s="39" t="str">
        <f>IF($A3445 &lt;&gt; "",VLOOKUP($A3445,'Student reference sheet'!$A$2:$V$2329, 6,FALSE), "")</f>
        <v/>
      </c>
      <c r="T3445" s="30" t="str">
        <f>IF($A3445 = "","",
IF(VLOOKUP($A3445,'Student reference sheet'!$A$2:$V$2329, 10,FALSE) = "Y", "Hispanic",
IF(VLOOKUP($A3445,'Student reference sheet'!$A$2:$V$2329,11,FALSE) &lt;&gt; "",
IF(VLOOKUP($A3445,'Student reference sheet'!$A$2:$V$2329,11,FALSE) = "UNK", "Unknown", VLOOKUP(VALUE(VLOOKUP($A3445,'Student reference sheet'!$A$2:$V$2329,11,FALSE)),'Ethnicity Reference'!$A$2:$B$22,2,FALSE)),
IF(VLOOKUP($A3445,'Student reference sheet'!$A$2:$V$2329,9,FALSE) &lt;&gt; "", VLOOKUP(VALUE(VLOOKUP($A3445,'Student reference sheet'!$A$2:$V$2329,9,FALSE)),'Ethnicity Reference'!$A$2:$B$22,2,FALSE),"Unknown"))))</f>
        <v/>
      </c>
      <c r="U3445" s="35"/>
    </row>
    <row r="3446" spans="1:21" ht="15.75">
      <c r="A3446" s="47"/>
      <c r="B3446" s="33"/>
      <c r="C3446" s="39" t="str">
        <f>IF($A3446 &lt;&gt; "",VLOOKUP($A3446,'Student reference sheet'!$A$2:$V$2329, 3,FALSE), "")</f>
        <v/>
      </c>
      <c r="D3446" s="39" t="str">
        <f>IF($A3446 &lt;&gt; "",VLOOKUP($A3446,'Student reference sheet'!$A$2:$V$2329, 2,FALSE), "")</f>
        <v/>
      </c>
      <c r="E3446" s="35"/>
      <c r="F3446" s="34"/>
      <c r="G3446" s="40" t="str">
        <f t="shared" ca="1" si="162"/>
        <v/>
      </c>
      <c r="H3446" s="40" t="str">
        <f t="shared" ca="1" si="163"/>
        <v/>
      </c>
      <c r="I3446" s="36" t="str">
        <f>IF($A3446 = "", "",
IF(COUNTIF(MINIMUM_DAY_DATES[], Attendance!J3446) &gt; 0, VLOOKUP(Attendance!$G3446,MINIMUM_DAY_PERIOD_SCHEDULE[], 2,TRUE),
IF(COUNTIF(RALLY_DATES[], Attendance!J3446) &gt; 0, VLOOKUP(Attendance!$G3446,RALLY_PERIOD_SCHEDULE[], 2,TRUE),
IF(WEEKDAY(Attendance!$J3446) = 2,
       IF(COUNTIF(FINALS_WEEK_MONDAY_DATE[],Attendance!$J3446) &gt; 0, VLOOKUP(Attendance!$G3446,FINALS_WEEK_MONDAY_PERIOD_SCHEDULE[],2,TRUE),
       VLOOKUP(Attendance!$G3446,REGULAR_WEEK_SCHEDULE[],6,TRUE)),
IF(WEEKDAY($J3446) = 3,
       IF(COUNTIF(FINALS_WEEK_TUESDAY_DATE[],Attendance!$J3446) &gt; 0, VLOOKUP(Attendance!$G3446,FINALS_WEEK_TUESDAY_PERIOD_SCHEDULE[],2,TRUE),
       VLOOKUP(Attendance!$G3446,REGULAR_WEEK_SCHEDULE[[Tuesday]:[Period]],5,TRUE)),
IF(WEEKDAY(Attendance!$J3446) = 4,
        IF(COUNTIF(BLOCK_WEDNESDAY_DATES[],Attendance!$J3446) &gt; 0, VLOOKUP(Attendance!$G3446,BLOCK_WEDNESDAY_PERIOD_SCHEDULE[],2,TRUE),
        IF(COUNTIF(FINALS_WEEK_WEDNESDAY_DATE[],Attendance!$J3446) &gt; 0, VLOOKUP(Attendance!$G3446,FINALS_WEEK_WEDNESDAY_PERIOD_SCHEDULE[],2,TRUE),
       VLOOKUP(Attendance!$G3446,REGULAR_WEEK_SCHEDULE[[Wednesday]:[Period]],4,TRUE))),
IF(WEEKDAY($J3446) = 5,
       IF(COUNTIF(BLOCK_THURSDAY_DATES[],Attendance!$J3446) &gt; 0, VLOOKUP(Attendance!$G3446,BLOCK_THURSDAY_PERIOD_SCHEDULE[],2,TRUE),
       IF(COUNTIF(FINALS_WEEK_THURSDAY_DATE[],Attendance!$J3446) &gt; 0, VLOOKUP(Attendance!$G3446,FINALS_WEEK_THURSDAY_PERIOD_SCHEDULE[],2,TRUE),
       VLOOKUP(Attendance!$G3446,REGULAR_WEEK_SCHEDULE[[Thursday]:[Period]],3,TRUE))),
IF(WEEKDAY(Attendance!$J3446) = 6,
       IF(COUNTIF(FINALS_WEEK_FRIDAY_DATE[],Attendance!$J3446) &gt; 0, VLOOKUP(Attendance!$G3446,FINALS_WEEK_FRIDAY_PERIOD_SCHEDULE[],2,TRUE),
       VLOOKUP(Attendance!$G3446,REGULAR_WEEK_SCHEDULE[[Friday]:[Period]],2,TRUE))))))))))</f>
        <v/>
      </c>
      <c r="J3446" s="41" t="str">
        <f t="shared" ca="1" si="164"/>
        <v/>
      </c>
      <c r="K3446" s="41" t="str">
        <f>IF($A3446 &lt;&gt; "",VLOOKUP($A3446,'Student reference sheet'!$A$2:$V$2329, 7,FALSE), "")</f>
        <v/>
      </c>
      <c r="L3446" s="30" t="str">
        <f>IF($A3446 ="", "", VLOOKUP($A3446, 'Student reference sheet'!$A$2:$Z$2603,23,FALSE))</f>
        <v/>
      </c>
      <c r="M3446" s="30" t="str">
        <f>IF($A3446 ="", "", VLOOKUP($A3446, 'Student reference sheet'!$A$2:$Z$2603,24,FALSE))</f>
        <v/>
      </c>
      <c r="N3446" s="30" t="str">
        <f>IF($A3446 ="", "", VLOOKUP($A3446, 'Student reference sheet'!$A$2:$Z$2603,26,FALSE))</f>
        <v/>
      </c>
      <c r="O3446" s="30" t="str">
        <f>IF($A3446 ="", "", VLOOKUP($A3446, 'Student reference sheet'!$A$2:$Z$2603,25,FALSE))</f>
        <v/>
      </c>
      <c r="P3446" s="39" t="str">
        <f>IF($A3446 = "", "", IF(OR(VLOOKUP($A3446,'Student reference sheet'!$A$2:$V$2400,8,FALSE) = "R",  VLOOKUP($A3446,'Student reference sheet'!$A$2:$V$2400,8,FALSE) = "L"), "X", ""))</f>
        <v/>
      </c>
      <c r="Q3446" s="39" t="str">
        <f>IF($A3446 ="", "", VLOOKUP($A3446, 'Student reference sheet'!$A$2:$V$2603,22,FALSE))</f>
        <v/>
      </c>
      <c r="R3446" s="39" t="str">
        <f>IF($A3446 &lt;&gt; "",VLOOKUP($A3446,'Student reference sheet'!$A$2:$V$2329, 5,FALSE), "")</f>
        <v/>
      </c>
      <c r="S3446" s="39" t="str">
        <f>IF($A3446 &lt;&gt; "",VLOOKUP($A3446,'Student reference sheet'!$A$2:$V$2329, 6,FALSE), "")</f>
        <v/>
      </c>
      <c r="T3446" s="30" t="str">
        <f>IF($A3446 = "","",
IF(VLOOKUP($A3446,'Student reference sheet'!$A$2:$V$2329, 10,FALSE) = "Y", "Hispanic",
IF(VLOOKUP($A3446,'Student reference sheet'!$A$2:$V$2329,11,FALSE) &lt;&gt; "",
IF(VLOOKUP($A3446,'Student reference sheet'!$A$2:$V$2329,11,FALSE) = "UNK", "Unknown", VLOOKUP(VALUE(VLOOKUP($A3446,'Student reference sheet'!$A$2:$V$2329,11,FALSE)),'Ethnicity Reference'!$A$2:$B$22,2,FALSE)),
IF(VLOOKUP($A3446,'Student reference sheet'!$A$2:$V$2329,9,FALSE) &lt;&gt; "", VLOOKUP(VALUE(VLOOKUP($A3446,'Student reference sheet'!$A$2:$V$2329,9,FALSE)),'Ethnicity Reference'!$A$2:$B$22,2,FALSE),"Unknown"))))</f>
        <v/>
      </c>
      <c r="U3446" s="35"/>
    </row>
    <row r="3447" spans="1:21" ht="15.75">
      <c r="A3447" s="47"/>
      <c r="B3447" s="33"/>
      <c r="C3447" s="39" t="str">
        <f>IF($A3447 &lt;&gt; "",VLOOKUP($A3447,'Student reference sheet'!$A$2:$V$2329, 3,FALSE), "")</f>
        <v/>
      </c>
      <c r="D3447" s="39" t="str">
        <f>IF($A3447 &lt;&gt; "",VLOOKUP($A3447,'Student reference sheet'!$A$2:$V$2329, 2,FALSE), "")</f>
        <v/>
      </c>
      <c r="E3447" s="35"/>
      <c r="F3447" s="34"/>
      <c r="G3447" s="40" t="str">
        <f t="shared" ca="1" si="162"/>
        <v/>
      </c>
      <c r="H3447" s="40" t="str">
        <f t="shared" ca="1" si="163"/>
        <v/>
      </c>
      <c r="I3447" s="36" t="str">
        <f>IF($A3447 = "", "",
IF(COUNTIF(MINIMUM_DAY_DATES[], Attendance!J3447) &gt; 0, VLOOKUP(Attendance!$G3447,MINIMUM_DAY_PERIOD_SCHEDULE[], 2,TRUE),
IF(COUNTIF(RALLY_DATES[], Attendance!J3447) &gt; 0, VLOOKUP(Attendance!$G3447,RALLY_PERIOD_SCHEDULE[], 2,TRUE),
IF(WEEKDAY(Attendance!$J3447) = 2,
       IF(COUNTIF(FINALS_WEEK_MONDAY_DATE[],Attendance!$J3447) &gt; 0, VLOOKUP(Attendance!$G3447,FINALS_WEEK_MONDAY_PERIOD_SCHEDULE[],2,TRUE),
       VLOOKUP(Attendance!$G3447,REGULAR_WEEK_SCHEDULE[],6,TRUE)),
IF(WEEKDAY($J3447) = 3,
       IF(COUNTIF(FINALS_WEEK_TUESDAY_DATE[],Attendance!$J3447) &gt; 0, VLOOKUP(Attendance!$G3447,FINALS_WEEK_TUESDAY_PERIOD_SCHEDULE[],2,TRUE),
       VLOOKUP(Attendance!$G3447,REGULAR_WEEK_SCHEDULE[[Tuesday]:[Period]],5,TRUE)),
IF(WEEKDAY(Attendance!$J3447) = 4,
        IF(COUNTIF(BLOCK_WEDNESDAY_DATES[],Attendance!$J3447) &gt; 0, VLOOKUP(Attendance!$G3447,BLOCK_WEDNESDAY_PERIOD_SCHEDULE[],2,TRUE),
        IF(COUNTIF(FINALS_WEEK_WEDNESDAY_DATE[],Attendance!$J3447) &gt; 0, VLOOKUP(Attendance!$G3447,FINALS_WEEK_WEDNESDAY_PERIOD_SCHEDULE[],2,TRUE),
       VLOOKUP(Attendance!$G3447,REGULAR_WEEK_SCHEDULE[[Wednesday]:[Period]],4,TRUE))),
IF(WEEKDAY($J3447) = 5,
       IF(COUNTIF(BLOCK_THURSDAY_DATES[],Attendance!$J3447) &gt; 0, VLOOKUP(Attendance!$G3447,BLOCK_THURSDAY_PERIOD_SCHEDULE[],2,TRUE),
       IF(COUNTIF(FINALS_WEEK_THURSDAY_DATE[],Attendance!$J3447) &gt; 0, VLOOKUP(Attendance!$G3447,FINALS_WEEK_THURSDAY_PERIOD_SCHEDULE[],2,TRUE),
       VLOOKUP(Attendance!$G3447,REGULAR_WEEK_SCHEDULE[[Thursday]:[Period]],3,TRUE))),
IF(WEEKDAY(Attendance!$J3447) = 6,
       IF(COUNTIF(FINALS_WEEK_FRIDAY_DATE[],Attendance!$J3447) &gt; 0, VLOOKUP(Attendance!$G3447,FINALS_WEEK_FRIDAY_PERIOD_SCHEDULE[],2,TRUE),
       VLOOKUP(Attendance!$G3447,REGULAR_WEEK_SCHEDULE[[Friday]:[Period]],2,TRUE))))))))))</f>
        <v/>
      </c>
      <c r="J3447" s="41" t="str">
        <f t="shared" ca="1" si="164"/>
        <v/>
      </c>
      <c r="K3447" s="41" t="str">
        <f>IF($A3447 &lt;&gt; "",VLOOKUP($A3447,'Student reference sheet'!$A$2:$V$2329, 7,FALSE), "")</f>
        <v/>
      </c>
      <c r="L3447" s="30" t="str">
        <f>IF($A3447 ="", "", VLOOKUP($A3447, 'Student reference sheet'!$A$2:$Z$2603,23,FALSE))</f>
        <v/>
      </c>
      <c r="M3447" s="30" t="str">
        <f>IF($A3447 ="", "", VLOOKUP($A3447, 'Student reference sheet'!$A$2:$Z$2603,24,FALSE))</f>
        <v/>
      </c>
      <c r="N3447" s="30" t="str">
        <f>IF($A3447 ="", "", VLOOKUP($A3447, 'Student reference sheet'!$A$2:$Z$2603,26,FALSE))</f>
        <v/>
      </c>
      <c r="O3447" s="30" t="str">
        <f>IF($A3447 ="", "", VLOOKUP($A3447, 'Student reference sheet'!$A$2:$Z$2603,25,FALSE))</f>
        <v/>
      </c>
      <c r="P3447" s="39" t="str">
        <f>IF($A3447 = "", "", IF(OR(VLOOKUP($A3447,'Student reference sheet'!$A$2:$V$2400,8,FALSE) = "R",  VLOOKUP($A3447,'Student reference sheet'!$A$2:$V$2400,8,FALSE) = "L"), "X", ""))</f>
        <v/>
      </c>
      <c r="Q3447" s="39" t="str">
        <f>IF($A3447 ="", "", VLOOKUP($A3447, 'Student reference sheet'!$A$2:$V$2603,22,FALSE))</f>
        <v/>
      </c>
      <c r="R3447" s="39" t="str">
        <f>IF($A3447 &lt;&gt; "",VLOOKUP($A3447,'Student reference sheet'!$A$2:$V$2329, 5,FALSE), "")</f>
        <v/>
      </c>
      <c r="S3447" s="39" t="str">
        <f>IF($A3447 &lt;&gt; "",VLOOKUP($A3447,'Student reference sheet'!$A$2:$V$2329, 6,FALSE), "")</f>
        <v/>
      </c>
      <c r="T3447" s="30" t="str">
        <f>IF($A3447 = "","",
IF(VLOOKUP($A3447,'Student reference sheet'!$A$2:$V$2329, 10,FALSE) = "Y", "Hispanic",
IF(VLOOKUP($A3447,'Student reference sheet'!$A$2:$V$2329,11,FALSE) &lt;&gt; "",
IF(VLOOKUP($A3447,'Student reference sheet'!$A$2:$V$2329,11,FALSE) = "UNK", "Unknown", VLOOKUP(VALUE(VLOOKUP($A3447,'Student reference sheet'!$A$2:$V$2329,11,FALSE)),'Ethnicity Reference'!$A$2:$B$22,2,FALSE)),
IF(VLOOKUP($A3447,'Student reference sheet'!$A$2:$V$2329,9,FALSE) &lt;&gt; "", VLOOKUP(VALUE(VLOOKUP($A3447,'Student reference sheet'!$A$2:$V$2329,9,FALSE)),'Ethnicity Reference'!$A$2:$B$22,2,FALSE),"Unknown"))))</f>
        <v/>
      </c>
      <c r="U3447" s="35"/>
    </row>
    <row r="3448" spans="1:21" ht="15.75">
      <c r="A3448" s="47"/>
      <c r="B3448" s="33"/>
      <c r="C3448" s="39" t="str">
        <f>IF($A3448 &lt;&gt; "",VLOOKUP($A3448,'Student reference sheet'!$A$2:$V$2329, 3,FALSE), "")</f>
        <v/>
      </c>
      <c r="D3448" s="39" t="str">
        <f>IF($A3448 &lt;&gt; "",VLOOKUP($A3448,'Student reference sheet'!$A$2:$V$2329, 2,FALSE), "")</f>
        <v/>
      </c>
      <c r="E3448" s="35"/>
      <c r="F3448" s="34"/>
      <c r="G3448" s="40" t="str">
        <f t="shared" ca="1" si="162"/>
        <v/>
      </c>
      <c r="H3448" s="40" t="str">
        <f t="shared" ca="1" si="163"/>
        <v/>
      </c>
      <c r="I3448" s="36" t="str">
        <f>IF($A3448 = "", "",
IF(COUNTIF(MINIMUM_DAY_DATES[], Attendance!J3448) &gt; 0, VLOOKUP(Attendance!$G3448,MINIMUM_DAY_PERIOD_SCHEDULE[], 2,TRUE),
IF(COUNTIF(RALLY_DATES[], Attendance!J3448) &gt; 0, VLOOKUP(Attendance!$G3448,RALLY_PERIOD_SCHEDULE[], 2,TRUE),
IF(WEEKDAY(Attendance!$J3448) = 2,
       IF(COUNTIF(FINALS_WEEK_MONDAY_DATE[],Attendance!$J3448) &gt; 0, VLOOKUP(Attendance!$G3448,FINALS_WEEK_MONDAY_PERIOD_SCHEDULE[],2,TRUE),
       VLOOKUP(Attendance!$G3448,REGULAR_WEEK_SCHEDULE[],6,TRUE)),
IF(WEEKDAY($J3448) = 3,
       IF(COUNTIF(FINALS_WEEK_TUESDAY_DATE[],Attendance!$J3448) &gt; 0, VLOOKUP(Attendance!$G3448,FINALS_WEEK_TUESDAY_PERIOD_SCHEDULE[],2,TRUE),
       VLOOKUP(Attendance!$G3448,REGULAR_WEEK_SCHEDULE[[Tuesday]:[Period]],5,TRUE)),
IF(WEEKDAY(Attendance!$J3448) = 4,
        IF(COUNTIF(BLOCK_WEDNESDAY_DATES[],Attendance!$J3448) &gt; 0, VLOOKUP(Attendance!$G3448,BLOCK_WEDNESDAY_PERIOD_SCHEDULE[],2,TRUE),
        IF(COUNTIF(FINALS_WEEK_WEDNESDAY_DATE[],Attendance!$J3448) &gt; 0, VLOOKUP(Attendance!$G3448,FINALS_WEEK_WEDNESDAY_PERIOD_SCHEDULE[],2,TRUE),
       VLOOKUP(Attendance!$G3448,REGULAR_WEEK_SCHEDULE[[Wednesday]:[Period]],4,TRUE))),
IF(WEEKDAY($J3448) = 5,
       IF(COUNTIF(BLOCK_THURSDAY_DATES[],Attendance!$J3448) &gt; 0, VLOOKUP(Attendance!$G3448,BLOCK_THURSDAY_PERIOD_SCHEDULE[],2,TRUE),
       IF(COUNTIF(FINALS_WEEK_THURSDAY_DATE[],Attendance!$J3448) &gt; 0, VLOOKUP(Attendance!$G3448,FINALS_WEEK_THURSDAY_PERIOD_SCHEDULE[],2,TRUE),
       VLOOKUP(Attendance!$G3448,REGULAR_WEEK_SCHEDULE[[Thursday]:[Period]],3,TRUE))),
IF(WEEKDAY(Attendance!$J3448) = 6,
       IF(COUNTIF(FINALS_WEEK_FRIDAY_DATE[],Attendance!$J3448) &gt; 0, VLOOKUP(Attendance!$G3448,FINALS_WEEK_FRIDAY_PERIOD_SCHEDULE[],2,TRUE),
       VLOOKUP(Attendance!$G3448,REGULAR_WEEK_SCHEDULE[[Friday]:[Period]],2,TRUE))))))))))</f>
        <v/>
      </c>
      <c r="J3448" s="41" t="str">
        <f t="shared" ca="1" si="164"/>
        <v/>
      </c>
      <c r="K3448" s="41" t="str">
        <f>IF($A3448 &lt;&gt; "",VLOOKUP($A3448,'Student reference sheet'!$A$2:$V$2329, 7,FALSE), "")</f>
        <v/>
      </c>
      <c r="L3448" s="30" t="str">
        <f>IF($A3448 ="", "", VLOOKUP($A3448, 'Student reference sheet'!$A$2:$Z$2603,23,FALSE))</f>
        <v/>
      </c>
      <c r="M3448" s="30" t="str">
        <f>IF($A3448 ="", "", VLOOKUP($A3448, 'Student reference sheet'!$A$2:$Z$2603,24,FALSE))</f>
        <v/>
      </c>
      <c r="N3448" s="30" t="str">
        <f>IF($A3448 ="", "", VLOOKUP($A3448, 'Student reference sheet'!$A$2:$Z$2603,26,FALSE))</f>
        <v/>
      </c>
      <c r="O3448" s="30" t="str">
        <f>IF($A3448 ="", "", VLOOKUP($A3448, 'Student reference sheet'!$A$2:$Z$2603,25,FALSE))</f>
        <v/>
      </c>
      <c r="P3448" s="39" t="str">
        <f>IF($A3448 = "", "", IF(OR(VLOOKUP($A3448,'Student reference sheet'!$A$2:$V$2400,8,FALSE) = "R",  VLOOKUP($A3448,'Student reference sheet'!$A$2:$V$2400,8,FALSE) = "L"), "X", ""))</f>
        <v/>
      </c>
      <c r="Q3448" s="39" t="str">
        <f>IF($A3448 ="", "", VLOOKUP($A3448, 'Student reference sheet'!$A$2:$V$2603,22,FALSE))</f>
        <v/>
      </c>
      <c r="R3448" s="39" t="str">
        <f>IF($A3448 &lt;&gt; "",VLOOKUP($A3448,'Student reference sheet'!$A$2:$V$2329, 5,FALSE), "")</f>
        <v/>
      </c>
      <c r="S3448" s="39" t="str">
        <f>IF($A3448 &lt;&gt; "",VLOOKUP($A3448,'Student reference sheet'!$A$2:$V$2329, 6,FALSE), "")</f>
        <v/>
      </c>
      <c r="T3448" s="30" t="str">
        <f>IF($A3448 = "","",
IF(VLOOKUP($A3448,'Student reference sheet'!$A$2:$V$2329, 10,FALSE) = "Y", "Hispanic",
IF(VLOOKUP($A3448,'Student reference sheet'!$A$2:$V$2329,11,FALSE) &lt;&gt; "",
IF(VLOOKUP($A3448,'Student reference sheet'!$A$2:$V$2329,11,FALSE) = "UNK", "Unknown", VLOOKUP(VALUE(VLOOKUP($A3448,'Student reference sheet'!$A$2:$V$2329,11,FALSE)),'Ethnicity Reference'!$A$2:$B$22,2,FALSE)),
IF(VLOOKUP($A3448,'Student reference sheet'!$A$2:$V$2329,9,FALSE) &lt;&gt; "", VLOOKUP(VALUE(VLOOKUP($A3448,'Student reference sheet'!$A$2:$V$2329,9,FALSE)),'Ethnicity Reference'!$A$2:$B$22,2,FALSE),"Unknown"))))</f>
        <v/>
      </c>
      <c r="U3448" s="35"/>
    </row>
    <row r="3449" spans="1:21" ht="15.75">
      <c r="A3449" s="47"/>
      <c r="B3449" s="33"/>
      <c r="C3449" s="39" t="str">
        <f>IF($A3449 &lt;&gt; "",VLOOKUP($A3449,'Student reference sheet'!$A$2:$V$2329, 3,FALSE), "")</f>
        <v/>
      </c>
      <c r="D3449" s="39" t="str">
        <f>IF($A3449 &lt;&gt; "",VLOOKUP($A3449,'Student reference sheet'!$A$2:$V$2329, 2,FALSE), "")</f>
        <v/>
      </c>
      <c r="E3449" s="35"/>
      <c r="F3449" s="34"/>
      <c r="G3449" s="40" t="str">
        <f t="shared" ca="1" si="162"/>
        <v/>
      </c>
      <c r="H3449" s="40" t="str">
        <f t="shared" ca="1" si="163"/>
        <v/>
      </c>
      <c r="I3449" s="36" t="str">
        <f>IF($A3449 = "", "",
IF(COUNTIF(MINIMUM_DAY_DATES[], Attendance!J3449) &gt; 0, VLOOKUP(Attendance!$G3449,MINIMUM_DAY_PERIOD_SCHEDULE[], 2,TRUE),
IF(COUNTIF(RALLY_DATES[], Attendance!J3449) &gt; 0, VLOOKUP(Attendance!$G3449,RALLY_PERIOD_SCHEDULE[], 2,TRUE),
IF(WEEKDAY(Attendance!$J3449) = 2,
       IF(COUNTIF(FINALS_WEEK_MONDAY_DATE[],Attendance!$J3449) &gt; 0, VLOOKUP(Attendance!$G3449,FINALS_WEEK_MONDAY_PERIOD_SCHEDULE[],2,TRUE),
       VLOOKUP(Attendance!$G3449,REGULAR_WEEK_SCHEDULE[],6,TRUE)),
IF(WEEKDAY($J3449) = 3,
       IF(COUNTIF(FINALS_WEEK_TUESDAY_DATE[],Attendance!$J3449) &gt; 0, VLOOKUP(Attendance!$G3449,FINALS_WEEK_TUESDAY_PERIOD_SCHEDULE[],2,TRUE),
       VLOOKUP(Attendance!$G3449,REGULAR_WEEK_SCHEDULE[[Tuesday]:[Period]],5,TRUE)),
IF(WEEKDAY(Attendance!$J3449) = 4,
        IF(COUNTIF(BLOCK_WEDNESDAY_DATES[],Attendance!$J3449) &gt; 0, VLOOKUP(Attendance!$G3449,BLOCK_WEDNESDAY_PERIOD_SCHEDULE[],2,TRUE),
        IF(COUNTIF(FINALS_WEEK_WEDNESDAY_DATE[],Attendance!$J3449) &gt; 0, VLOOKUP(Attendance!$G3449,FINALS_WEEK_WEDNESDAY_PERIOD_SCHEDULE[],2,TRUE),
       VLOOKUP(Attendance!$G3449,REGULAR_WEEK_SCHEDULE[[Wednesday]:[Period]],4,TRUE))),
IF(WEEKDAY($J3449) = 5,
       IF(COUNTIF(BLOCK_THURSDAY_DATES[],Attendance!$J3449) &gt; 0, VLOOKUP(Attendance!$G3449,BLOCK_THURSDAY_PERIOD_SCHEDULE[],2,TRUE),
       IF(COUNTIF(FINALS_WEEK_THURSDAY_DATE[],Attendance!$J3449) &gt; 0, VLOOKUP(Attendance!$G3449,FINALS_WEEK_THURSDAY_PERIOD_SCHEDULE[],2,TRUE),
       VLOOKUP(Attendance!$G3449,REGULAR_WEEK_SCHEDULE[[Thursday]:[Period]],3,TRUE))),
IF(WEEKDAY(Attendance!$J3449) = 6,
       IF(COUNTIF(FINALS_WEEK_FRIDAY_DATE[],Attendance!$J3449) &gt; 0, VLOOKUP(Attendance!$G3449,FINALS_WEEK_FRIDAY_PERIOD_SCHEDULE[],2,TRUE),
       VLOOKUP(Attendance!$G3449,REGULAR_WEEK_SCHEDULE[[Friday]:[Period]],2,TRUE))))))))))</f>
        <v/>
      </c>
      <c r="J3449" s="41" t="str">
        <f t="shared" ca="1" si="164"/>
        <v/>
      </c>
      <c r="K3449" s="41" t="str">
        <f>IF($A3449 &lt;&gt; "",VLOOKUP($A3449,'Student reference sheet'!$A$2:$V$2329, 7,FALSE), "")</f>
        <v/>
      </c>
      <c r="L3449" s="30" t="str">
        <f>IF($A3449 ="", "", VLOOKUP($A3449, 'Student reference sheet'!$A$2:$Z$2603,23,FALSE))</f>
        <v/>
      </c>
      <c r="M3449" s="30" t="str">
        <f>IF($A3449 ="", "", VLOOKUP($A3449, 'Student reference sheet'!$A$2:$Z$2603,24,FALSE))</f>
        <v/>
      </c>
      <c r="N3449" s="30" t="str">
        <f>IF($A3449 ="", "", VLOOKUP($A3449, 'Student reference sheet'!$A$2:$Z$2603,26,FALSE))</f>
        <v/>
      </c>
      <c r="O3449" s="30" t="str">
        <f>IF($A3449 ="", "", VLOOKUP($A3449, 'Student reference sheet'!$A$2:$Z$2603,25,FALSE))</f>
        <v/>
      </c>
      <c r="P3449" s="39" t="str">
        <f>IF($A3449 = "", "", IF(OR(VLOOKUP($A3449,'Student reference sheet'!$A$2:$V$2400,8,FALSE) = "R",  VLOOKUP($A3449,'Student reference sheet'!$A$2:$V$2400,8,FALSE) = "L"), "X", ""))</f>
        <v/>
      </c>
      <c r="Q3449" s="39" t="str">
        <f>IF($A3449 ="", "", VLOOKUP($A3449, 'Student reference sheet'!$A$2:$V$2603,22,FALSE))</f>
        <v/>
      </c>
      <c r="R3449" s="39" t="str">
        <f>IF($A3449 &lt;&gt; "",VLOOKUP($A3449,'Student reference sheet'!$A$2:$V$2329, 5,FALSE), "")</f>
        <v/>
      </c>
      <c r="S3449" s="39" t="str">
        <f>IF($A3449 &lt;&gt; "",VLOOKUP($A3449,'Student reference sheet'!$A$2:$V$2329, 6,FALSE), "")</f>
        <v/>
      </c>
      <c r="T3449" s="30" t="str">
        <f>IF($A3449 = "","",
IF(VLOOKUP($A3449,'Student reference sheet'!$A$2:$V$2329, 10,FALSE) = "Y", "Hispanic",
IF(VLOOKUP($A3449,'Student reference sheet'!$A$2:$V$2329,11,FALSE) &lt;&gt; "",
IF(VLOOKUP($A3449,'Student reference sheet'!$A$2:$V$2329,11,FALSE) = "UNK", "Unknown", VLOOKUP(VALUE(VLOOKUP($A3449,'Student reference sheet'!$A$2:$V$2329,11,FALSE)),'Ethnicity Reference'!$A$2:$B$22,2,FALSE)),
IF(VLOOKUP($A3449,'Student reference sheet'!$A$2:$V$2329,9,FALSE) &lt;&gt; "", VLOOKUP(VALUE(VLOOKUP($A3449,'Student reference sheet'!$A$2:$V$2329,9,FALSE)),'Ethnicity Reference'!$A$2:$B$22,2,FALSE),"Unknown"))))</f>
        <v/>
      </c>
      <c r="U3449" s="35"/>
    </row>
    <row r="3450" spans="1:21" ht="15.75">
      <c r="A3450" s="47"/>
      <c r="B3450" s="33"/>
      <c r="C3450" s="39" t="str">
        <f>IF($A3450 &lt;&gt; "",VLOOKUP($A3450,'Student reference sheet'!$A$2:$V$2329, 3,FALSE), "")</f>
        <v/>
      </c>
      <c r="D3450" s="39" t="str">
        <f>IF($A3450 &lt;&gt; "",VLOOKUP($A3450,'Student reference sheet'!$A$2:$V$2329, 2,FALSE), "")</f>
        <v/>
      </c>
      <c r="E3450" s="35"/>
      <c r="F3450" s="34"/>
      <c r="G3450" s="40" t="str">
        <f t="shared" ca="1" si="162"/>
        <v/>
      </c>
      <c r="H3450" s="40" t="str">
        <f t="shared" ca="1" si="163"/>
        <v/>
      </c>
      <c r="I3450" s="36" t="str">
        <f>IF($A3450 = "", "",
IF(COUNTIF(MINIMUM_DAY_DATES[], Attendance!J3450) &gt; 0, VLOOKUP(Attendance!$G3450,MINIMUM_DAY_PERIOD_SCHEDULE[], 2,TRUE),
IF(COUNTIF(RALLY_DATES[], Attendance!J3450) &gt; 0, VLOOKUP(Attendance!$G3450,RALLY_PERIOD_SCHEDULE[], 2,TRUE),
IF(WEEKDAY(Attendance!$J3450) = 2,
       IF(COUNTIF(FINALS_WEEK_MONDAY_DATE[],Attendance!$J3450) &gt; 0, VLOOKUP(Attendance!$G3450,FINALS_WEEK_MONDAY_PERIOD_SCHEDULE[],2,TRUE),
       VLOOKUP(Attendance!$G3450,REGULAR_WEEK_SCHEDULE[],6,TRUE)),
IF(WEEKDAY($J3450) = 3,
       IF(COUNTIF(FINALS_WEEK_TUESDAY_DATE[],Attendance!$J3450) &gt; 0, VLOOKUP(Attendance!$G3450,FINALS_WEEK_TUESDAY_PERIOD_SCHEDULE[],2,TRUE),
       VLOOKUP(Attendance!$G3450,REGULAR_WEEK_SCHEDULE[[Tuesday]:[Period]],5,TRUE)),
IF(WEEKDAY(Attendance!$J3450) = 4,
        IF(COUNTIF(BLOCK_WEDNESDAY_DATES[],Attendance!$J3450) &gt; 0, VLOOKUP(Attendance!$G3450,BLOCK_WEDNESDAY_PERIOD_SCHEDULE[],2,TRUE),
        IF(COUNTIF(FINALS_WEEK_WEDNESDAY_DATE[],Attendance!$J3450) &gt; 0, VLOOKUP(Attendance!$G3450,FINALS_WEEK_WEDNESDAY_PERIOD_SCHEDULE[],2,TRUE),
       VLOOKUP(Attendance!$G3450,REGULAR_WEEK_SCHEDULE[[Wednesday]:[Period]],4,TRUE))),
IF(WEEKDAY($J3450) = 5,
       IF(COUNTIF(BLOCK_THURSDAY_DATES[],Attendance!$J3450) &gt; 0, VLOOKUP(Attendance!$G3450,BLOCK_THURSDAY_PERIOD_SCHEDULE[],2,TRUE),
       IF(COUNTIF(FINALS_WEEK_THURSDAY_DATE[],Attendance!$J3450) &gt; 0, VLOOKUP(Attendance!$G3450,FINALS_WEEK_THURSDAY_PERIOD_SCHEDULE[],2,TRUE),
       VLOOKUP(Attendance!$G3450,REGULAR_WEEK_SCHEDULE[[Thursday]:[Period]],3,TRUE))),
IF(WEEKDAY(Attendance!$J3450) = 6,
       IF(COUNTIF(FINALS_WEEK_FRIDAY_DATE[],Attendance!$J3450) &gt; 0, VLOOKUP(Attendance!$G3450,FINALS_WEEK_FRIDAY_PERIOD_SCHEDULE[],2,TRUE),
       VLOOKUP(Attendance!$G3450,REGULAR_WEEK_SCHEDULE[[Friday]:[Period]],2,TRUE))))))))))</f>
        <v/>
      </c>
      <c r="J3450" s="41" t="str">
        <f t="shared" ca="1" si="164"/>
        <v/>
      </c>
      <c r="K3450" s="41" t="str">
        <f>IF($A3450 &lt;&gt; "",VLOOKUP($A3450,'Student reference sheet'!$A$2:$V$2329, 7,FALSE), "")</f>
        <v/>
      </c>
      <c r="L3450" s="30" t="str">
        <f>IF($A3450 ="", "", VLOOKUP($A3450, 'Student reference sheet'!$A$2:$Z$2603,23,FALSE))</f>
        <v/>
      </c>
      <c r="M3450" s="30" t="str">
        <f>IF($A3450 ="", "", VLOOKUP($A3450, 'Student reference sheet'!$A$2:$Z$2603,24,FALSE))</f>
        <v/>
      </c>
      <c r="N3450" s="30" t="str">
        <f>IF($A3450 ="", "", VLOOKUP($A3450, 'Student reference sheet'!$A$2:$Z$2603,26,FALSE))</f>
        <v/>
      </c>
      <c r="O3450" s="30" t="str">
        <f>IF($A3450 ="", "", VLOOKUP($A3450, 'Student reference sheet'!$A$2:$Z$2603,25,FALSE))</f>
        <v/>
      </c>
      <c r="P3450" s="39" t="str">
        <f>IF($A3450 = "", "", IF(OR(VLOOKUP($A3450,'Student reference sheet'!$A$2:$V$2400,8,FALSE) = "R",  VLOOKUP($A3450,'Student reference sheet'!$A$2:$V$2400,8,FALSE) = "L"), "X", ""))</f>
        <v/>
      </c>
      <c r="Q3450" s="39" t="str">
        <f>IF($A3450 ="", "", VLOOKUP($A3450, 'Student reference sheet'!$A$2:$V$2603,22,FALSE))</f>
        <v/>
      </c>
      <c r="R3450" s="39" t="str">
        <f>IF($A3450 &lt;&gt; "",VLOOKUP($A3450,'Student reference sheet'!$A$2:$V$2329, 5,FALSE), "")</f>
        <v/>
      </c>
      <c r="S3450" s="39" t="str">
        <f>IF($A3450 &lt;&gt; "",VLOOKUP($A3450,'Student reference sheet'!$A$2:$V$2329, 6,FALSE), "")</f>
        <v/>
      </c>
      <c r="T3450" s="30" t="str">
        <f>IF($A3450 = "","",
IF(VLOOKUP($A3450,'Student reference sheet'!$A$2:$V$2329, 10,FALSE) = "Y", "Hispanic",
IF(VLOOKUP($A3450,'Student reference sheet'!$A$2:$V$2329,11,FALSE) &lt;&gt; "",
IF(VLOOKUP($A3450,'Student reference sheet'!$A$2:$V$2329,11,FALSE) = "UNK", "Unknown", VLOOKUP(VALUE(VLOOKUP($A3450,'Student reference sheet'!$A$2:$V$2329,11,FALSE)),'Ethnicity Reference'!$A$2:$B$22,2,FALSE)),
IF(VLOOKUP($A3450,'Student reference sheet'!$A$2:$V$2329,9,FALSE) &lt;&gt; "", VLOOKUP(VALUE(VLOOKUP($A3450,'Student reference sheet'!$A$2:$V$2329,9,FALSE)),'Ethnicity Reference'!$A$2:$B$22,2,FALSE),"Unknown"))))</f>
        <v/>
      </c>
      <c r="U3450" s="35"/>
    </row>
    <row r="3451" spans="1:21" ht="15.75">
      <c r="A3451" s="47"/>
      <c r="B3451" s="33"/>
      <c r="C3451" s="39" t="str">
        <f>IF($A3451 &lt;&gt; "",VLOOKUP($A3451,'Student reference sheet'!$A$2:$V$2329, 3,FALSE), "")</f>
        <v/>
      </c>
      <c r="D3451" s="39" t="str">
        <f>IF($A3451 &lt;&gt; "",VLOOKUP($A3451,'Student reference sheet'!$A$2:$V$2329, 2,FALSE), "")</f>
        <v/>
      </c>
      <c r="E3451" s="35"/>
      <c r="F3451" s="34"/>
      <c r="G3451" s="40" t="str">
        <f t="shared" ca="1" si="162"/>
        <v/>
      </c>
      <c r="H3451" s="40" t="str">
        <f t="shared" ca="1" si="163"/>
        <v/>
      </c>
      <c r="I3451" s="36" t="str">
        <f>IF($A3451 = "", "",
IF(COUNTIF(MINIMUM_DAY_DATES[], Attendance!J3451) &gt; 0, VLOOKUP(Attendance!$G3451,MINIMUM_DAY_PERIOD_SCHEDULE[], 2,TRUE),
IF(COUNTIF(RALLY_DATES[], Attendance!J3451) &gt; 0, VLOOKUP(Attendance!$G3451,RALLY_PERIOD_SCHEDULE[], 2,TRUE),
IF(WEEKDAY(Attendance!$J3451) = 2,
       IF(COUNTIF(FINALS_WEEK_MONDAY_DATE[],Attendance!$J3451) &gt; 0, VLOOKUP(Attendance!$G3451,FINALS_WEEK_MONDAY_PERIOD_SCHEDULE[],2,TRUE),
       VLOOKUP(Attendance!$G3451,REGULAR_WEEK_SCHEDULE[],6,TRUE)),
IF(WEEKDAY($J3451) = 3,
       IF(COUNTIF(FINALS_WEEK_TUESDAY_DATE[],Attendance!$J3451) &gt; 0, VLOOKUP(Attendance!$G3451,FINALS_WEEK_TUESDAY_PERIOD_SCHEDULE[],2,TRUE),
       VLOOKUP(Attendance!$G3451,REGULAR_WEEK_SCHEDULE[[Tuesday]:[Period]],5,TRUE)),
IF(WEEKDAY(Attendance!$J3451) = 4,
        IF(COUNTIF(BLOCK_WEDNESDAY_DATES[],Attendance!$J3451) &gt; 0, VLOOKUP(Attendance!$G3451,BLOCK_WEDNESDAY_PERIOD_SCHEDULE[],2,TRUE),
        IF(COUNTIF(FINALS_WEEK_WEDNESDAY_DATE[],Attendance!$J3451) &gt; 0, VLOOKUP(Attendance!$G3451,FINALS_WEEK_WEDNESDAY_PERIOD_SCHEDULE[],2,TRUE),
       VLOOKUP(Attendance!$G3451,REGULAR_WEEK_SCHEDULE[[Wednesday]:[Period]],4,TRUE))),
IF(WEEKDAY($J3451) = 5,
       IF(COUNTIF(BLOCK_THURSDAY_DATES[],Attendance!$J3451) &gt; 0, VLOOKUP(Attendance!$G3451,BLOCK_THURSDAY_PERIOD_SCHEDULE[],2,TRUE),
       IF(COUNTIF(FINALS_WEEK_THURSDAY_DATE[],Attendance!$J3451) &gt; 0, VLOOKUP(Attendance!$G3451,FINALS_WEEK_THURSDAY_PERIOD_SCHEDULE[],2,TRUE),
       VLOOKUP(Attendance!$G3451,REGULAR_WEEK_SCHEDULE[[Thursday]:[Period]],3,TRUE))),
IF(WEEKDAY(Attendance!$J3451) = 6,
       IF(COUNTIF(FINALS_WEEK_FRIDAY_DATE[],Attendance!$J3451) &gt; 0, VLOOKUP(Attendance!$G3451,FINALS_WEEK_FRIDAY_PERIOD_SCHEDULE[],2,TRUE),
       VLOOKUP(Attendance!$G3451,REGULAR_WEEK_SCHEDULE[[Friday]:[Period]],2,TRUE))))))))))</f>
        <v/>
      </c>
      <c r="J3451" s="41" t="str">
        <f t="shared" ca="1" si="164"/>
        <v/>
      </c>
      <c r="K3451" s="41" t="str">
        <f>IF($A3451 &lt;&gt; "",VLOOKUP($A3451,'Student reference sheet'!$A$2:$V$2329, 7,FALSE), "")</f>
        <v/>
      </c>
      <c r="L3451" s="30" t="str">
        <f>IF($A3451 ="", "", VLOOKUP($A3451, 'Student reference sheet'!$A$2:$Z$2603,23,FALSE))</f>
        <v/>
      </c>
      <c r="M3451" s="30" t="str">
        <f>IF($A3451 ="", "", VLOOKUP($A3451, 'Student reference sheet'!$A$2:$Z$2603,24,FALSE))</f>
        <v/>
      </c>
      <c r="N3451" s="30" t="str">
        <f>IF($A3451 ="", "", VLOOKUP($A3451, 'Student reference sheet'!$A$2:$Z$2603,26,FALSE))</f>
        <v/>
      </c>
      <c r="O3451" s="30" t="str">
        <f>IF($A3451 ="", "", VLOOKUP($A3451, 'Student reference sheet'!$A$2:$Z$2603,25,FALSE))</f>
        <v/>
      </c>
      <c r="P3451" s="39" t="str">
        <f>IF($A3451 = "", "", IF(OR(VLOOKUP($A3451,'Student reference sheet'!$A$2:$V$2400,8,FALSE) = "R",  VLOOKUP($A3451,'Student reference sheet'!$A$2:$V$2400,8,FALSE) = "L"), "X", ""))</f>
        <v/>
      </c>
      <c r="Q3451" s="39" t="str">
        <f>IF($A3451 ="", "", VLOOKUP($A3451, 'Student reference sheet'!$A$2:$V$2603,22,FALSE))</f>
        <v/>
      </c>
      <c r="R3451" s="39" t="str">
        <f>IF($A3451 &lt;&gt; "",VLOOKUP($A3451,'Student reference sheet'!$A$2:$V$2329, 5,FALSE), "")</f>
        <v/>
      </c>
      <c r="S3451" s="39" t="str">
        <f>IF($A3451 &lt;&gt; "",VLOOKUP($A3451,'Student reference sheet'!$A$2:$V$2329, 6,FALSE), "")</f>
        <v/>
      </c>
      <c r="T3451" s="30" t="str">
        <f>IF($A3451 = "","",
IF(VLOOKUP($A3451,'Student reference sheet'!$A$2:$V$2329, 10,FALSE) = "Y", "Hispanic",
IF(VLOOKUP($A3451,'Student reference sheet'!$A$2:$V$2329,11,FALSE) &lt;&gt; "",
IF(VLOOKUP($A3451,'Student reference sheet'!$A$2:$V$2329,11,FALSE) = "UNK", "Unknown", VLOOKUP(VALUE(VLOOKUP($A3451,'Student reference sheet'!$A$2:$V$2329,11,FALSE)),'Ethnicity Reference'!$A$2:$B$22,2,FALSE)),
IF(VLOOKUP($A3451,'Student reference sheet'!$A$2:$V$2329,9,FALSE) &lt;&gt; "", VLOOKUP(VALUE(VLOOKUP($A3451,'Student reference sheet'!$A$2:$V$2329,9,FALSE)),'Ethnicity Reference'!$A$2:$B$22,2,FALSE),"Unknown"))))</f>
        <v/>
      </c>
      <c r="U3451" s="35"/>
    </row>
    <row r="3452" spans="1:21" ht="15.75">
      <c r="A3452" s="47"/>
      <c r="B3452" s="33"/>
      <c r="C3452" s="39" t="str">
        <f>IF($A3452 &lt;&gt; "",VLOOKUP($A3452,'Student reference sheet'!$A$2:$V$2329, 3,FALSE), "")</f>
        <v/>
      </c>
      <c r="D3452" s="39" t="str">
        <f>IF($A3452 &lt;&gt; "",VLOOKUP($A3452,'Student reference sheet'!$A$2:$V$2329, 2,FALSE), "")</f>
        <v/>
      </c>
      <c r="E3452" s="35"/>
      <c r="F3452" s="34"/>
      <c r="G3452" s="40" t="str">
        <f t="shared" ca="1" si="162"/>
        <v/>
      </c>
      <c r="H3452" s="40" t="str">
        <f t="shared" ca="1" si="163"/>
        <v/>
      </c>
      <c r="I3452" s="36" t="str">
        <f>IF($A3452 = "", "",
IF(COUNTIF(MINIMUM_DAY_DATES[], Attendance!J3452) &gt; 0, VLOOKUP(Attendance!$G3452,MINIMUM_DAY_PERIOD_SCHEDULE[], 2,TRUE),
IF(COUNTIF(RALLY_DATES[], Attendance!J3452) &gt; 0, VLOOKUP(Attendance!$G3452,RALLY_PERIOD_SCHEDULE[], 2,TRUE),
IF(WEEKDAY(Attendance!$J3452) = 2,
       IF(COUNTIF(FINALS_WEEK_MONDAY_DATE[],Attendance!$J3452) &gt; 0, VLOOKUP(Attendance!$G3452,FINALS_WEEK_MONDAY_PERIOD_SCHEDULE[],2,TRUE),
       VLOOKUP(Attendance!$G3452,REGULAR_WEEK_SCHEDULE[],6,TRUE)),
IF(WEEKDAY($J3452) = 3,
       IF(COUNTIF(FINALS_WEEK_TUESDAY_DATE[],Attendance!$J3452) &gt; 0, VLOOKUP(Attendance!$G3452,FINALS_WEEK_TUESDAY_PERIOD_SCHEDULE[],2,TRUE),
       VLOOKUP(Attendance!$G3452,REGULAR_WEEK_SCHEDULE[[Tuesday]:[Period]],5,TRUE)),
IF(WEEKDAY(Attendance!$J3452) = 4,
        IF(COUNTIF(BLOCK_WEDNESDAY_DATES[],Attendance!$J3452) &gt; 0, VLOOKUP(Attendance!$G3452,BLOCK_WEDNESDAY_PERIOD_SCHEDULE[],2,TRUE),
        IF(COUNTIF(FINALS_WEEK_WEDNESDAY_DATE[],Attendance!$J3452) &gt; 0, VLOOKUP(Attendance!$G3452,FINALS_WEEK_WEDNESDAY_PERIOD_SCHEDULE[],2,TRUE),
       VLOOKUP(Attendance!$G3452,REGULAR_WEEK_SCHEDULE[[Wednesday]:[Period]],4,TRUE))),
IF(WEEKDAY($J3452) = 5,
       IF(COUNTIF(BLOCK_THURSDAY_DATES[],Attendance!$J3452) &gt; 0, VLOOKUP(Attendance!$G3452,BLOCK_THURSDAY_PERIOD_SCHEDULE[],2,TRUE),
       IF(COUNTIF(FINALS_WEEK_THURSDAY_DATE[],Attendance!$J3452) &gt; 0, VLOOKUP(Attendance!$G3452,FINALS_WEEK_THURSDAY_PERIOD_SCHEDULE[],2,TRUE),
       VLOOKUP(Attendance!$G3452,REGULAR_WEEK_SCHEDULE[[Thursday]:[Period]],3,TRUE))),
IF(WEEKDAY(Attendance!$J3452) = 6,
       IF(COUNTIF(FINALS_WEEK_FRIDAY_DATE[],Attendance!$J3452) &gt; 0, VLOOKUP(Attendance!$G3452,FINALS_WEEK_FRIDAY_PERIOD_SCHEDULE[],2,TRUE),
       VLOOKUP(Attendance!$G3452,REGULAR_WEEK_SCHEDULE[[Friday]:[Period]],2,TRUE))))))))))</f>
        <v/>
      </c>
      <c r="J3452" s="41" t="str">
        <f t="shared" ca="1" si="164"/>
        <v/>
      </c>
      <c r="K3452" s="41" t="str">
        <f>IF($A3452 &lt;&gt; "",VLOOKUP($A3452,'Student reference sheet'!$A$2:$V$2329, 7,FALSE), "")</f>
        <v/>
      </c>
      <c r="L3452" s="30" t="str">
        <f>IF($A3452 ="", "", VLOOKUP($A3452, 'Student reference sheet'!$A$2:$Z$2603,23,FALSE))</f>
        <v/>
      </c>
      <c r="M3452" s="30" t="str">
        <f>IF($A3452 ="", "", VLOOKUP($A3452, 'Student reference sheet'!$A$2:$Z$2603,24,FALSE))</f>
        <v/>
      </c>
      <c r="N3452" s="30" t="str">
        <f>IF($A3452 ="", "", VLOOKUP($A3452, 'Student reference sheet'!$A$2:$Z$2603,26,FALSE))</f>
        <v/>
      </c>
      <c r="O3452" s="30" t="str">
        <f>IF($A3452 ="", "", VLOOKUP($A3452, 'Student reference sheet'!$A$2:$Z$2603,25,FALSE))</f>
        <v/>
      </c>
      <c r="P3452" s="39" t="str">
        <f>IF($A3452 = "", "", IF(OR(VLOOKUP($A3452,'Student reference sheet'!$A$2:$V$2400,8,FALSE) = "R",  VLOOKUP($A3452,'Student reference sheet'!$A$2:$V$2400,8,FALSE) = "L"), "X", ""))</f>
        <v/>
      </c>
      <c r="Q3452" s="39" t="str">
        <f>IF($A3452 ="", "", VLOOKUP($A3452, 'Student reference sheet'!$A$2:$V$2603,22,FALSE))</f>
        <v/>
      </c>
      <c r="R3452" s="39" t="str">
        <f>IF($A3452 &lt;&gt; "",VLOOKUP($A3452,'Student reference sheet'!$A$2:$V$2329, 5,FALSE), "")</f>
        <v/>
      </c>
      <c r="S3452" s="39" t="str">
        <f>IF($A3452 &lt;&gt; "",VLOOKUP($A3452,'Student reference sheet'!$A$2:$V$2329, 6,FALSE), "")</f>
        <v/>
      </c>
      <c r="T3452" s="30" t="str">
        <f>IF($A3452 = "","",
IF(VLOOKUP($A3452,'Student reference sheet'!$A$2:$V$2329, 10,FALSE) = "Y", "Hispanic",
IF(VLOOKUP($A3452,'Student reference sheet'!$A$2:$V$2329,11,FALSE) &lt;&gt; "",
IF(VLOOKUP($A3452,'Student reference sheet'!$A$2:$V$2329,11,FALSE) = "UNK", "Unknown", VLOOKUP(VALUE(VLOOKUP($A3452,'Student reference sheet'!$A$2:$V$2329,11,FALSE)),'Ethnicity Reference'!$A$2:$B$22,2,FALSE)),
IF(VLOOKUP($A3452,'Student reference sheet'!$A$2:$V$2329,9,FALSE) &lt;&gt; "", VLOOKUP(VALUE(VLOOKUP($A3452,'Student reference sheet'!$A$2:$V$2329,9,FALSE)),'Ethnicity Reference'!$A$2:$B$22,2,FALSE),"Unknown"))))</f>
        <v/>
      </c>
      <c r="U3452" s="35"/>
    </row>
    <row r="3453" spans="1:21" ht="15.75">
      <c r="A3453" s="47"/>
      <c r="B3453" s="33"/>
      <c r="C3453" s="39" t="str">
        <f>IF($A3453 &lt;&gt; "",VLOOKUP($A3453,'Student reference sheet'!$A$2:$V$2329, 3,FALSE), "")</f>
        <v/>
      </c>
      <c r="D3453" s="39" t="str">
        <f>IF($A3453 &lt;&gt; "",VLOOKUP($A3453,'Student reference sheet'!$A$2:$V$2329, 2,FALSE), "")</f>
        <v/>
      </c>
      <c r="E3453" s="35"/>
      <c r="F3453" s="34"/>
      <c r="G3453" s="40" t="str">
        <f t="shared" ca="1" si="162"/>
        <v/>
      </c>
      <c r="H3453" s="40" t="str">
        <f t="shared" ca="1" si="163"/>
        <v/>
      </c>
      <c r="I3453" s="36" t="str">
        <f>IF($A3453 = "", "",
IF(COUNTIF(MINIMUM_DAY_DATES[], Attendance!J3453) &gt; 0, VLOOKUP(Attendance!$G3453,MINIMUM_DAY_PERIOD_SCHEDULE[], 2,TRUE),
IF(COUNTIF(RALLY_DATES[], Attendance!J3453) &gt; 0, VLOOKUP(Attendance!$G3453,RALLY_PERIOD_SCHEDULE[], 2,TRUE),
IF(WEEKDAY(Attendance!$J3453) = 2,
       IF(COUNTIF(FINALS_WEEK_MONDAY_DATE[],Attendance!$J3453) &gt; 0, VLOOKUP(Attendance!$G3453,FINALS_WEEK_MONDAY_PERIOD_SCHEDULE[],2,TRUE),
       VLOOKUP(Attendance!$G3453,REGULAR_WEEK_SCHEDULE[],6,TRUE)),
IF(WEEKDAY($J3453) = 3,
       IF(COUNTIF(FINALS_WEEK_TUESDAY_DATE[],Attendance!$J3453) &gt; 0, VLOOKUP(Attendance!$G3453,FINALS_WEEK_TUESDAY_PERIOD_SCHEDULE[],2,TRUE),
       VLOOKUP(Attendance!$G3453,REGULAR_WEEK_SCHEDULE[[Tuesday]:[Period]],5,TRUE)),
IF(WEEKDAY(Attendance!$J3453) = 4,
        IF(COUNTIF(BLOCK_WEDNESDAY_DATES[],Attendance!$J3453) &gt; 0, VLOOKUP(Attendance!$G3453,BLOCK_WEDNESDAY_PERIOD_SCHEDULE[],2,TRUE),
        IF(COUNTIF(FINALS_WEEK_WEDNESDAY_DATE[],Attendance!$J3453) &gt; 0, VLOOKUP(Attendance!$G3453,FINALS_WEEK_WEDNESDAY_PERIOD_SCHEDULE[],2,TRUE),
       VLOOKUP(Attendance!$G3453,REGULAR_WEEK_SCHEDULE[[Wednesday]:[Period]],4,TRUE))),
IF(WEEKDAY($J3453) = 5,
       IF(COUNTIF(BLOCK_THURSDAY_DATES[],Attendance!$J3453) &gt; 0, VLOOKUP(Attendance!$G3453,BLOCK_THURSDAY_PERIOD_SCHEDULE[],2,TRUE),
       IF(COUNTIF(FINALS_WEEK_THURSDAY_DATE[],Attendance!$J3453) &gt; 0, VLOOKUP(Attendance!$G3453,FINALS_WEEK_THURSDAY_PERIOD_SCHEDULE[],2,TRUE),
       VLOOKUP(Attendance!$G3453,REGULAR_WEEK_SCHEDULE[[Thursday]:[Period]],3,TRUE))),
IF(WEEKDAY(Attendance!$J3453) = 6,
       IF(COUNTIF(FINALS_WEEK_FRIDAY_DATE[],Attendance!$J3453) &gt; 0, VLOOKUP(Attendance!$G3453,FINALS_WEEK_FRIDAY_PERIOD_SCHEDULE[],2,TRUE),
       VLOOKUP(Attendance!$G3453,REGULAR_WEEK_SCHEDULE[[Friday]:[Period]],2,TRUE))))))))))</f>
        <v/>
      </c>
      <c r="J3453" s="41" t="str">
        <f t="shared" ca="1" si="164"/>
        <v/>
      </c>
      <c r="K3453" s="41" t="str">
        <f>IF($A3453 &lt;&gt; "",VLOOKUP($A3453,'Student reference sheet'!$A$2:$V$2329, 7,FALSE), "")</f>
        <v/>
      </c>
      <c r="L3453" s="30" t="str">
        <f>IF($A3453 ="", "", VLOOKUP($A3453, 'Student reference sheet'!$A$2:$Z$2603,23,FALSE))</f>
        <v/>
      </c>
      <c r="M3453" s="30" t="str">
        <f>IF($A3453 ="", "", VLOOKUP($A3453, 'Student reference sheet'!$A$2:$Z$2603,24,FALSE))</f>
        <v/>
      </c>
      <c r="N3453" s="30" t="str">
        <f>IF($A3453 ="", "", VLOOKUP($A3453, 'Student reference sheet'!$A$2:$Z$2603,26,FALSE))</f>
        <v/>
      </c>
      <c r="O3453" s="30" t="str">
        <f>IF($A3453 ="", "", VLOOKUP($A3453, 'Student reference sheet'!$A$2:$Z$2603,25,FALSE))</f>
        <v/>
      </c>
      <c r="P3453" s="39" t="str">
        <f>IF($A3453 = "", "", IF(OR(VLOOKUP($A3453,'Student reference sheet'!$A$2:$V$2400,8,FALSE) = "R",  VLOOKUP($A3453,'Student reference sheet'!$A$2:$V$2400,8,FALSE) = "L"), "X", ""))</f>
        <v/>
      </c>
      <c r="Q3453" s="39" t="str">
        <f>IF($A3453 ="", "", VLOOKUP($A3453, 'Student reference sheet'!$A$2:$V$2603,22,FALSE))</f>
        <v/>
      </c>
      <c r="R3453" s="39" t="str">
        <f>IF($A3453 &lt;&gt; "",VLOOKUP($A3453,'Student reference sheet'!$A$2:$V$2329, 5,FALSE), "")</f>
        <v/>
      </c>
      <c r="S3453" s="39" t="str">
        <f>IF($A3453 &lt;&gt; "",VLOOKUP($A3453,'Student reference sheet'!$A$2:$V$2329, 6,FALSE), "")</f>
        <v/>
      </c>
      <c r="T3453" s="30" t="str">
        <f>IF($A3453 = "","",
IF(VLOOKUP($A3453,'Student reference sheet'!$A$2:$V$2329, 10,FALSE) = "Y", "Hispanic",
IF(VLOOKUP($A3453,'Student reference sheet'!$A$2:$V$2329,11,FALSE) &lt;&gt; "",
IF(VLOOKUP($A3453,'Student reference sheet'!$A$2:$V$2329,11,FALSE) = "UNK", "Unknown", VLOOKUP(VALUE(VLOOKUP($A3453,'Student reference sheet'!$A$2:$V$2329,11,FALSE)),'Ethnicity Reference'!$A$2:$B$22,2,FALSE)),
IF(VLOOKUP($A3453,'Student reference sheet'!$A$2:$V$2329,9,FALSE) &lt;&gt; "", VLOOKUP(VALUE(VLOOKUP($A3453,'Student reference sheet'!$A$2:$V$2329,9,FALSE)),'Ethnicity Reference'!$A$2:$B$22,2,FALSE),"Unknown"))))</f>
        <v/>
      </c>
      <c r="U3453" s="35"/>
    </row>
    <row r="3454" spans="1:21" ht="15.75">
      <c r="A3454" s="47"/>
      <c r="B3454" s="33"/>
      <c r="C3454" s="39" t="str">
        <f>IF($A3454 &lt;&gt; "",VLOOKUP($A3454,'Student reference sheet'!$A$2:$V$2329, 3,FALSE), "")</f>
        <v/>
      </c>
      <c r="D3454" s="39" t="str">
        <f>IF($A3454 &lt;&gt; "",VLOOKUP($A3454,'Student reference sheet'!$A$2:$V$2329, 2,FALSE), "")</f>
        <v/>
      </c>
      <c r="E3454" s="35"/>
      <c r="F3454" s="34"/>
      <c r="G3454" s="40" t="str">
        <f t="shared" ca="1" si="162"/>
        <v/>
      </c>
      <c r="H3454" s="40" t="str">
        <f t="shared" ca="1" si="163"/>
        <v/>
      </c>
      <c r="I3454" s="36" t="str">
        <f>IF($A3454 = "", "",
IF(COUNTIF(MINIMUM_DAY_DATES[], Attendance!J3454) &gt; 0, VLOOKUP(Attendance!$G3454,MINIMUM_DAY_PERIOD_SCHEDULE[], 2,TRUE),
IF(COUNTIF(RALLY_DATES[], Attendance!J3454) &gt; 0, VLOOKUP(Attendance!$G3454,RALLY_PERIOD_SCHEDULE[], 2,TRUE),
IF(WEEKDAY(Attendance!$J3454) = 2,
       IF(COUNTIF(FINALS_WEEK_MONDAY_DATE[],Attendance!$J3454) &gt; 0, VLOOKUP(Attendance!$G3454,FINALS_WEEK_MONDAY_PERIOD_SCHEDULE[],2,TRUE),
       VLOOKUP(Attendance!$G3454,REGULAR_WEEK_SCHEDULE[],6,TRUE)),
IF(WEEKDAY($J3454) = 3,
       IF(COUNTIF(FINALS_WEEK_TUESDAY_DATE[],Attendance!$J3454) &gt; 0, VLOOKUP(Attendance!$G3454,FINALS_WEEK_TUESDAY_PERIOD_SCHEDULE[],2,TRUE),
       VLOOKUP(Attendance!$G3454,REGULAR_WEEK_SCHEDULE[[Tuesday]:[Period]],5,TRUE)),
IF(WEEKDAY(Attendance!$J3454) = 4,
        IF(COUNTIF(BLOCK_WEDNESDAY_DATES[],Attendance!$J3454) &gt; 0, VLOOKUP(Attendance!$G3454,BLOCK_WEDNESDAY_PERIOD_SCHEDULE[],2,TRUE),
        IF(COUNTIF(FINALS_WEEK_WEDNESDAY_DATE[],Attendance!$J3454) &gt; 0, VLOOKUP(Attendance!$G3454,FINALS_WEEK_WEDNESDAY_PERIOD_SCHEDULE[],2,TRUE),
       VLOOKUP(Attendance!$G3454,REGULAR_WEEK_SCHEDULE[[Wednesday]:[Period]],4,TRUE))),
IF(WEEKDAY($J3454) = 5,
       IF(COUNTIF(BLOCK_THURSDAY_DATES[],Attendance!$J3454) &gt; 0, VLOOKUP(Attendance!$G3454,BLOCK_THURSDAY_PERIOD_SCHEDULE[],2,TRUE),
       IF(COUNTIF(FINALS_WEEK_THURSDAY_DATE[],Attendance!$J3454) &gt; 0, VLOOKUP(Attendance!$G3454,FINALS_WEEK_THURSDAY_PERIOD_SCHEDULE[],2,TRUE),
       VLOOKUP(Attendance!$G3454,REGULAR_WEEK_SCHEDULE[[Thursday]:[Period]],3,TRUE))),
IF(WEEKDAY(Attendance!$J3454) = 6,
       IF(COUNTIF(FINALS_WEEK_FRIDAY_DATE[],Attendance!$J3454) &gt; 0, VLOOKUP(Attendance!$G3454,FINALS_WEEK_FRIDAY_PERIOD_SCHEDULE[],2,TRUE),
       VLOOKUP(Attendance!$G3454,REGULAR_WEEK_SCHEDULE[[Friday]:[Period]],2,TRUE))))))))))</f>
        <v/>
      </c>
      <c r="J3454" s="41" t="str">
        <f t="shared" ca="1" si="164"/>
        <v/>
      </c>
      <c r="K3454" s="41" t="str">
        <f>IF($A3454 &lt;&gt; "",VLOOKUP($A3454,'Student reference sheet'!$A$2:$V$2329, 7,FALSE), "")</f>
        <v/>
      </c>
      <c r="L3454" s="30" t="str">
        <f>IF($A3454 ="", "", VLOOKUP($A3454, 'Student reference sheet'!$A$2:$Z$2603,23,FALSE))</f>
        <v/>
      </c>
      <c r="M3454" s="30" t="str">
        <f>IF($A3454 ="", "", VLOOKUP($A3454, 'Student reference sheet'!$A$2:$Z$2603,24,FALSE))</f>
        <v/>
      </c>
      <c r="N3454" s="30" t="str">
        <f>IF($A3454 ="", "", VLOOKUP($A3454, 'Student reference sheet'!$A$2:$Z$2603,26,FALSE))</f>
        <v/>
      </c>
      <c r="O3454" s="30" t="str">
        <f>IF($A3454 ="", "", VLOOKUP($A3454, 'Student reference sheet'!$A$2:$Z$2603,25,FALSE))</f>
        <v/>
      </c>
      <c r="P3454" s="39" t="str">
        <f>IF($A3454 = "", "", IF(OR(VLOOKUP($A3454,'Student reference sheet'!$A$2:$V$2400,8,FALSE) = "R",  VLOOKUP($A3454,'Student reference sheet'!$A$2:$V$2400,8,FALSE) = "L"), "X", ""))</f>
        <v/>
      </c>
      <c r="Q3454" s="39" t="str">
        <f>IF($A3454 ="", "", VLOOKUP($A3454, 'Student reference sheet'!$A$2:$V$2603,22,FALSE))</f>
        <v/>
      </c>
      <c r="R3454" s="39" t="str">
        <f>IF($A3454 &lt;&gt; "",VLOOKUP($A3454,'Student reference sheet'!$A$2:$V$2329, 5,FALSE), "")</f>
        <v/>
      </c>
      <c r="S3454" s="39" t="str">
        <f>IF($A3454 &lt;&gt; "",VLOOKUP($A3454,'Student reference sheet'!$A$2:$V$2329, 6,FALSE), "")</f>
        <v/>
      </c>
      <c r="T3454" s="30" t="str">
        <f>IF($A3454 = "","",
IF(VLOOKUP($A3454,'Student reference sheet'!$A$2:$V$2329, 10,FALSE) = "Y", "Hispanic",
IF(VLOOKUP($A3454,'Student reference sheet'!$A$2:$V$2329,11,FALSE) &lt;&gt; "",
IF(VLOOKUP($A3454,'Student reference sheet'!$A$2:$V$2329,11,FALSE) = "UNK", "Unknown", VLOOKUP(VALUE(VLOOKUP($A3454,'Student reference sheet'!$A$2:$V$2329,11,FALSE)),'Ethnicity Reference'!$A$2:$B$22,2,FALSE)),
IF(VLOOKUP($A3454,'Student reference sheet'!$A$2:$V$2329,9,FALSE) &lt;&gt; "", VLOOKUP(VALUE(VLOOKUP($A3454,'Student reference sheet'!$A$2:$V$2329,9,FALSE)),'Ethnicity Reference'!$A$2:$B$22,2,FALSE),"Unknown"))))</f>
        <v/>
      </c>
      <c r="U3454" s="35"/>
    </row>
    <row r="3455" spans="1:21" ht="15.75">
      <c r="A3455" s="47"/>
      <c r="B3455" s="33"/>
      <c r="C3455" s="39" t="str">
        <f>IF($A3455 &lt;&gt; "",VLOOKUP($A3455,'Student reference sheet'!$A$2:$V$2329, 3,FALSE), "")</f>
        <v/>
      </c>
      <c r="D3455" s="39" t="str">
        <f>IF($A3455 &lt;&gt; "",VLOOKUP($A3455,'Student reference sheet'!$A$2:$V$2329, 2,FALSE), "")</f>
        <v/>
      </c>
      <c r="E3455" s="35"/>
      <c r="F3455" s="34"/>
      <c r="G3455" s="40" t="str">
        <f t="shared" ca="1" si="162"/>
        <v/>
      </c>
      <c r="H3455" s="40" t="str">
        <f t="shared" ca="1" si="163"/>
        <v/>
      </c>
      <c r="I3455" s="36" t="str">
        <f>IF($A3455 = "", "",
IF(COUNTIF(MINIMUM_DAY_DATES[], Attendance!J3455) &gt; 0, VLOOKUP(Attendance!$G3455,MINIMUM_DAY_PERIOD_SCHEDULE[], 2,TRUE),
IF(COUNTIF(RALLY_DATES[], Attendance!J3455) &gt; 0, VLOOKUP(Attendance!$G3455,RALLY_PERIOD_SCHEDULE[], 2,TRUE),
IF(WEEKDAY(Attendance!$J3455) = 2,
       IF(COUNTIF(FINALS_WEEK_MONDAY_DATE[],Attendance!$J3455) &gt; 0, VLOOKUP(Attendance!$G3455,FINALS_WEEK_MONDAY_PERIOD_SCHEDULE[],2,TRUE),
       VLOOKUP(Attendance!$G3455,REGULAR_WEEK_SCHEDULE[],6,TRUE)),
IF(WEEKDAY($J3455) = 3,
       IF(COUNTIF(FINALS_WEEK_TUESDAY_DATE[],Attendance!$J3455) &gt; 0, VLOOKUP(Attendance!$G3455,FINALS_WEEK_TUESDAY_PERIOD_SCHEDULE[],2,TRUE),
       VLOOKUP(Attendance!$G3455,REGULAR_WEEK_SCHEDULE[[Tuesday]:[Period]],5,TRUE)),
IF(WEEKDAY(Attendance!$J3455) = 4,
        IF(COUNTIF(BLOCK_WEDNESDAY_DATES[],Attendance!$J3455) &gt; 0, VLOOKUP(Attendance!$G3455,BLOCK_WEDNESDAY_PERIOD_SCHEDULE[],2,TRUE),
        IF(COUNTIF(FINALS_WEEK_WEDNESDAY_DATE[],Attendance!$J3455) &gt; 0, VLOOKUP(Attendance!$G3455,FINALS_WEEK_WEDNESDAY_PERIOD_SCHEDULE[],2,TRUE),
       VLOOKUP(Attendance!$G3455,REGULAR_WEEK_SCHEDULE[[Wednesday]:[Period]],4,TRUE))),
IF(WEEKDAY($J3455) = 5,
       IF(COUNTIF(BLOCK_THURSDAY_DATES[],Attendance!$J3455) &gt; 0, VLOOKUP(Attendance!$G3455,BLOCK_THURSDAY_PERIOD_SCHEDULE[],2,TRUE),
       IF(COUNTIF(FINALS_WEEK_THURSDAY_DATE[],Attendance!$J3455) &gt; 0, VLOOKUP(Attendance!$G3455,FINALS_WEEK_THURSDAY_PERIOD_SCHEDULE[],2,TRUE),
       VLOOKUP(Attendance!$G3455,REGULAR_WEEK_SCHEDULE[[Thursday]:[Period]],3,TRUE))),
IF(WEEKDAY(Attendance!$J3455) = 6,
       IF(COUNTIF(FINALS_WEEK_FRIDAY_DATE[],Attendance!$J3455) &gt; 0, VLOOKUP(Attendance!$G3455,FINALS_WEEK_FRIDAY_PERIOD_SCHEDULE[],2,TRUE),
       VLOOKUP(Attendance!$G3455,REGULAR_WEEK_SCHEDULE[[Friday]:[Period]],2,TRUE))))))))))</f>
        <v/>
      </c>
      <c r="J3455" s="41" t="str">
        <f t="shared" ca="1" si="164"/>
        <v/>
      </c>
      <c r="K3455" s="41" t="str">
        <f>IF($A3455 &lt;&gt; "",VLOOKUP($A3455,'Student reference sheet'!$A$2:$V$2329, 7,FALSE), "")</f>
        <v/>
      </c>
      <c r="L3455" s="30" t="str">
        <f>IF($A3455 ="", "", VLOOKUP($A3455, 'Student reference sheet'!$A$2:$Z$2603,23,FALSE))</f>
        <v/>
      </c>
      <c r="M3455" s="30" t="str">
        <f>IF($A3455 ="", "", VLOOKUP($A3455, 'Student reference sheet'!$A$2:$Z$2603,24,FALSE))</f>
        <v/>
      </c>
      <c r="N3455" s="30" t="str">
        <f>IF($A3455 ="", "", VLOOKUP($A3455, 'Student reference sheet'!$A$2:$Z$2603,26,FALSE))</f>
        <v/>
      </c>
      <c r="O3455" s="30" t="str">
        <f>IF($A3455 ="", "", VLOOKUP($A3455, 'Student reference sheet'!$A$2:$Z$2603,25,FALSE))</f>
        <v/>
      </c>
      <c r="P3455" s="39" t="str">
        <f>IF($A3455 = "", "", IF(OR(VLOOKUP($A3455,'Student reference sheet'!$A$2:$V$2400,8,FALSE) = "R",  VLOOKUP($A3455,'Student reference sheet'!$A$2:$V$2400,8,FALSE) = "L"), "X", ""))</f>
        <v/>
      </c>
      <c r="Q3455" s="39" t="str">
        <f>IF($A3455 ="", "", VLOOKUP($A3455, 'Student reference sheet'!$A$2:$V$2603,22,FALSE))</f>
        <v/>
      </c>
      <c r="R3455" s="39" t="str">
        <f>IF($A3455 &lt;&gt; "",VLOOKUP($A3455,'Student reference sheet'!$A$2:$V$2329, 5,FALSE), "")</f>
        <v/>
      </c>
      <c r="S3455" s="39" t="str">
        <f>IF($A3455 &lt;&gt; "",VLOOKUP($A3455,'Student reference sheet'!$A$2:$V$2329, 6,FALSE), "")</f>
        <v/>
      </c>
      <c r="T3455" s="30" t="str">
        <f>IF($A3455 = "","",
IF(VLOOKUP($A3455,'Student reference sheet'!$A$2:$V$2329, 10,FALSE) = "Y", "Hispanic",
IF(VLOOKUP($A3455,'Student reference sheet'!$A$2:$V$2329,11,FALSE) &lt;&gt; "",
IF(VLOOKUP($A3455,'Student reference sheet'!$A$2:$V$2329,11,FALSE) = "UNK", "Unknown", VLOOKUP(VALUE(VLOOKUP($A3455,'Student reference sheet'!$A$2:$V$2329,11,FALSE)),'Ethnicity Reference'!$A$2:$B$22,2,FALSE)),
IF(VLOOKUP($A3455,'Student reference sheet'!$A$2:$V$2329,9,FALSE) &lt;&gt; "", VLOOKUP(VALUE(VLOOKUP($A3455,'Student reference sheet'!$A$2:$V$2329,9,FALSE)),'Ethnicity Reference'!$A$2:$B$22,2,FALSE),"Unknown"))))</f>
        <v/>
      </c>
      <c r="U3455" s="35"/>
    </row>
    <row r="3456" spans="1:21" ht="15.75">
      <c r="A3456" s="47"/>
      <c r="B3456" s="33"/>
      <c r="C3456" s="39" t="str">
        <f>IF($A3456 &lt;&gt; "",VLOOKUP($A3456,'Student reference sheet'!$A$2:$V$2329, 3,FALSE), "")</f>
        <v/>
      </c>
      <c r="D3456" s="39" t="str">
        <f>IF($A3456 &lt;&gt; "",VLOOKUP($A3456,'Student reference sheet'!$A$2:$V$2329, 2,FALSE), "")</f>
        <v/>
      </c>
      <c r="E3456" s="35"/>
      <c r="F3456" s="34"/>
      <c r="G3456" s="40" t="str">
        <f t="shared" ca="1" si="162"/>
        <v/>
      </c>
      <c r="H3456" s="40" t="str">
        <f t="shared" ca="1" si="163"/>
        <v/>
      </c>
      <c r="I3456" s="36" t="str">
        <f>IF($A3456 = "", "",
IF(COUNTIF(MINIMUM_DAY_DATES[], Attendance!J3456) &gt; 0, VLOOKUP(Attendance!$G3456,MINIMUM_DAY_PERIOD_SCHEDULE[], 2,TRUE),
IF(COUNTIF(RALLY_DATES[], Attendance!J3456) &gt; 0, VLOOKUP(Attendance!$G3456,RALLY_PERIOD_SCHEDULE[], 2,TRUE),
IF(WEEKDAY(Attendance!$J3456) = 2,
       IF(COUNTIF(FINALS_WEEK_MONDAY_DATE[],Attendance!$J3456) &gt; 0, VLOOKUP(Attendance!$G3456,FINALS_WEEK_MONDAY_PERIOD_SCHEDULE[],2,TRUE),
       VLOOKUP(Attendance!$G3456,REGULAR_WEEK_SCHEDULE[],6,TRUE)),
IF(WEEKDAY($J3456) = 3,
       IF(COUNTIF(FINALS_WEEK_TUESDAY_DATE[],Attendance!$J3456) &gt; 0, VLOOKUP(Attendance!$G3456,FINALS_WEEK_TUESDAY_PERIOD_SCHEDULE[],2,TRUE),
       VLOOKUP(Attendance!$G3456,REGULAR_WEEK_SCHEDULE[[Tuesday]:[Period]],5,TRUE)),
IF(WEEKDAY(Attendance!$J3456) = 4,
        IF(COUNTIF(BLOCK_WEDNESDAY_DATES[],Attendance!$J3456) &gt; 0, VLOOKUP(Attendance!$G3456,BLOCK_WEDNESDAY_PERIOD_SCHEDULE[],2,TRUE),
        IF(COUNTIF(FINALS_WEEK_WEDNESDAY_DATE[],Attendance!$J3456) &gt; 0, VLOOKUP(Attendance!$G3456,FINALS_WEEK_WEDNESDAY_PERIOD_SCHEDULE[],2,TRUE),
       VLOOKUP(Attendance!$G3456,REGULAR_WEEK_SCHEDULE[[Wednesday]:[Period]],4,TRUE))),
IF(WEEKDAY($J3456) = 5,
       IF(COUNTIF(BLOCK_THURSDAY_DATES[],Attendance!$J3456) &gt; 0, VLOOKUP(Attendance!$G3456,BLOCK_THURSDAY_PERIOD_SCHEDULE[],2,TRUE),
       IF(COUNTIF(FINALS_WEEK_THURSDAY_DATE[],Attendance!$J3456) &gt; 0, VLOOKUP(Attendance!$G3456,FINALS_WEEK_THURSDAY_PERIOD_SCHEDULE[],2,TRUE),
       VLOOKUP(Attendance!$G3456,REGULAR_WEEK_SCHEDULE[[Thursday]:[Period]],3,TRUE))),
IF(WEEKDAY(Attendance!$J3456) = 6,
       IF(COUNTIF(FINALS_WEEK_FRIDAY_DATE[],Attendance!$J3456) &gt; 0, VLOOKUP(Attendance!$G3456,FINALS_WEEK_FRIDAY_PERIOD_SCHEDULE[],2,TRUE),
       VLOOKUP(Attendance!$G3456,REGULAR_WEEK_SCHEDULE[[Friday]:[Period]],2,TRUE))))))))))</f>
        <v/>
      </c>
      <c r="J3456" s="41" t="str">
        <f t="shared" ca="1" si="164"/>
        <v/>
      </c>
      <c r="K3456" s="41" t="str">
        <f>IF($A3456 &lt;&gt; "",VLOOKUP($A3456,'Student reference sheet'!$A$2:$V$2329, 7,FALSE), "")</f>
        <v/>
      </c>
      <c r="L3456" s="30" t="str">
        <f>IF($A3456 ="", "", VLOOKUP($A3456, 'Student reference sheet'!$A$2:$Z$2603,23,FALSE))</f>
        <v/>
      </c>
      <c r="M3456" s="30" t="str">
        <f>IF($A3456 ="", "", VLOOKUP($A3456, 'Student reference sheet'!$A$2:$Z$2603,24,FALSE))</f>
        <v/>
      </c>
      <c r="N3456" s="30" t="str">
        <f>IF($A3456 ="", "", VLOOKUP($A3456, 'Student reference sheet'!$A$2:$Z$2603,26,FALSE))</f>
        <v/>
      </c>
      <c r="O3456" s="30" t="str">
        <f>IF($A3456 ="", "", VLOOKUP($A3456, 'Student reference sheet'!$A$2:$Z$2603,25,FALSE))</f>
        <v/>
      </c>
      <c r="P3456" s="39" t="str">
        <f>IF($A3456 = "", "", IF(OR(VLOOKUP($A3456,'Student reference sheet'!$A$2:$V$2400,8,FALSE) = "R",  VLOOKUP($A3456,'Student reference sheet'!$A$2:$V$2400,8,FALSE) = "L"), "X", ""))</f>
        <v/>
      </c>
      <c r="Q3456" s="39" t="str">
        <f>IF($A3456 ="", "", VLOOKUP($A3456, 'Student reference sheet'!$A$2:$V$2603,22,FALSE))</f>
        <v/>
      </c>
      <c r="R3456" s="39" t="str">
        <f>IF($A3456 &lt;&gt; "",VLOOKUP($A3456,'Student reference sheet'!$A$2:$V$2329, 5,FALSE), "")</f>
        <v/>
      </c>
      <c r="S3456" s="39" t="str">
        <f>IF($A3456 &lt;&gt; "",VLOOKUP($A3456,'Student reference sheet'!$A$2:$V$2329, 6,FALSE), "")</f>
        <v/>
      </c>
      <c r="T3456" s="30" t="str">
        <f>IF($A3456 = "","",
IF(VLOOKUP($A3456,'Student reference sheet'!$A$2:$V$2329, 10,FALSE) = "Y", "Hispanic",
IF(VLOOKUP($A3456,'Student reference sheet'!$A$2:$V$2329,11,FALSE) &lt;&gt; "",
IF(VLOOKUP($A3456,'Student reference sheet'!$A$2:$V$2329,11,FALSE) = "UNK", "Unknown", VLOOKUP(VALUE(VLOOKUP($A3456,'Student reference sheet'!$A$2:$V$2329,11,FALSE)),'Ethnicity Reference'!$A$2:$B$22,2,FALSE)),
IF(VLOOKUP($A3456,'Student reference sheet'!$A$2:$V$2329,9,FALSE) &lt;&gt; "", VLOOKUP(VALUE(VLOOKUP($A3456,'Student reference sheet'!$A$2:$V$2329,9,FALSE)),'Ethnicity Reference'!$A$2:$B$22,2,FALSE),"Unknown"))))</f>
        <v/>
      </c>
      <c r="U3456" s="35"/>
    </row>
    <row r="3457" spans="1:21" ht="15.75">
      <c r="A3457" s="47"/>
      <c r="B3457" s="33"/>
      <c r="C3457" s="39" t="str">
        <f>IF($A3457 &lt;&gt; "",VLOOKUP($A3457,'Student reference sheet'!$A$2:$V$2329, 3,FALSE), "")</f>
        <v/>
      </c>
      <c r="D3457" s="39" t="str">
        <f>IF($A3457 &lt;&gt; "",VLOOKUP($A3457,'Student reference sheet'!$A$2:$V$2329, 2,FALSE), "")</f>
        <v/>
      </c>
      <c r="E3457" s="35"/>
      <c r="F3457" s="34"/>
      <c r="G3457" s="40" t="str">
        <f t="shared" ca="1" si="162"/>
        <v/>
      </c>
      <c r="H3457" s="40" t="str">
        <f t="shared" ca="1" si="163"/>
        <v/>
      </c>
      <c r="I3457" s="36" t="str">
        <f>IF($A3457 = "", "",
IF(COUNTIF(MINIMUM_DAY_DATES[], Attendance!J3457) &gt; 0, VLOOKUP(Attendance!$G3457,MINIMUM_DAY_PERIOD_SCHEDULE[], 2,TRUE),
IF(COUNTIF(RALLY_DATES[], Attendance!J3457) &gt; 0, VLOOKUP(Attendance!$G3457,RALLY_PERIOD_SCHEDULE[], 2,TRUE),
IF(WEEKDAY(Attendance!$J3457) = 2,
       IF(COUNTIF(FINALS_WEEK_MONDAY_DATE[],Attendance!$J3457) &gt; 0, VLOOKUP(Attendance!$G3457,FINALS_WEEK_MONDAY_PERIOD_SCHEDULE[],2,TRUE),
       VLOOKUP(Attendance!$G3457,REGULAR_WEEK_SCHEDULE[],6,TRUE)),
IF(WEEKDAY($J3457) = 3,
       IF(COUNTIF(FINALS_WEEK_TUESDAY_DATE[],Attendance!$J3457) &gt; 0, VLOOKUP(Attendance!$G3457,FINALS_WEEK_TUESDAY_PERIOD_SCHEDULE[],2,TRUE),
       VLOOKUP(Attendance!$G3457,REGULAR_WEEK_SCHEDULE[[Tuesday]:[Period]],5,TRUE)),
IF(WEEKDAY(Attendance!$J3457) = 4,
        IF(COUNTIF(BLOCK_WEDNESDAY_DATES[],Attendance!$J3457) &gt; 0, VLOOKUP(Attendance!$G3457,BLOCK_WEDNESDAY_PERIOD_SCHEDULE[],2,TRUE),
        IF(COUNTIF(FINALS_WEEK_WEDNESDAY_DATE[],Attendance!$J3457) &gt; 0, VLOOKUP(Attendance!$G3457,FINALS_WEEK_WEDNESDAY_PERIOD_SCHEDULE[],2,TRUE),
       VLOOKUP(Attendance!$G3457,REGULAR_WEEK_SCHEDULE[[Wednesday]:[Period]],4,TRUE))),
IF(WEEKDAY($J3457) = 5,
       IF(COUNTIF(BLOCK_THURSDAY_DATES[],Attendance!$J3457) &gt; 0, VLOOKUP(Attendance!$G3457,BLOCK_THURSDAY_PERIOD_SCHEDULE[],2,TRUE),
       IF(COUNTIF(FINALS_WEEK_THURSDAY_DATE[],Attendance!$J3457) &gt; 0, VLOOKUP(Attendance!$G3457,FINALS_WEEK_THURSDAY_PERIOD_SCHEDULE[],2,TRUE),
       VLOOKUP(Attendance!$G3457,REGULAR_WEEK_SCHEDULE[[Thursday]:[Period]],3,TRUE))),
IF(WEEKDAY(Attendance!$J3457) = 6,
       IF(COUNTIF(FINALS_WEEK_FRIDAY_DATE[],Attendance!$J3457) &gt; 0, VLOOKUP(Attendance!$G3457,FINALS_WEEK_FRIDAY_PERIOD_SCHEDULE[],2,TRUE),
       VLOOKUP(Attendance!$G3457,REGULAR_WEEK_SCHEDULE[[Friday]:[Period]],2,TRUE))))))))))</f>
        <v/>
      </c>
      <c r="J3457" s="41" t="str">
        <f t="shared" ca="1" si="164"/>
        <v/>
      </c>
      <c r="K3457" s="41" t="str">
        <f>IF($A3457 &lt;&gt; "",VLOOKUP($A3457,'Student reference sheet'!$A$2:$V$2329, 7,FALSE), "")</f>
        <v/>
      </c>
      <c r="L3457" s="30" t="str">
        <f>IF($A3457 ="", "", VLOOKUP($A3457, 'Student reference sheet'!$A$2:$Z$2603,23,FALSE))</f>
        <v/>
      </c>
      <c r="M3457" s="30" t="str">
        <f>IF($A3457 ="", "", VLOOKUP($A3457, 'Student reference sheet'!$A$2:$Z$2603,24,FALSE))</f>
        <v/>
      </c>
      <c r="N3457" s="30" t="str">
        <f>IF($A3457 ="", "", VLOOKUP($A3457, 'Student reference sheet'!$A$2:$Z$2603,26,FALSE))</f>
        <v/>
      </c>
      <c r="O3457" s="30" t="str">
        <f>IF($A3457 ="", "", VLOOKUP($A3457, 'Student reference sheet'!$A$2:$Z$2603,25,FALSE))</f>
        <v/>
      </c>
      <c r="P3457" s="39" t="str">
        <f>IF($A3457 = "", "", IF(OR(VLOOKUP($A3457,'Student reference sheet'!$A$2:$V$2400,8,FALSE) = "R",  VLOOKUP($A3457,'Student reference sheet'!$A$2:$V$2400,8,FALSE) = "L"), "X", ""))</f>
        <v/>
      </c>
      <c r="Q3457" s="39" t="str">
        <f>IF($A3457 ="", "", VLOOKUP($A3457, 'Student reference sheet'!$A$2:$V$2603,22,FALSE))</f>
        <v/>
      </c>
      <c r="R3457" s="39" t="str">
        <f>IF($A3457 &lt;&gt; "",VLOOKUP($A3457,'Student reference sheet'!$A$2:$V$2329, 5,FALSE), "")</f>
        <v/>
      </c>
      <c r="S3457" s="39" t="str">
        <f>IF($A3457 &lt;&gt; "",VLOOKUP($A3457,'Student reference sheet'!$A$2:$V$2329, 6,FALSE), "")</f>
        <v/>
      </c>
      <c r="T3457" s="30" t="str">
        <f>IF($A3457 = "","",
IF(VLOOKUP($A3457,'Student reference sheet'!$A$2:$V$2329, 10,FALSE) = "Y", "Hispanic",
IF(VLOOKUP($A3457,'Student reference sheet'!$A$2:$V$2329,11,FALSE) &lt;&gt; "",
IF(VLOOKUP($A3457,'Student reference sheet'!$A$2:$V$2329,11,FALSE) = "UNK", "Unknown", VLOOKUP(VALUE(VLOOKUP($A3457,'Student reference sheet'!$A$2:$V$2329,11,FALSE)),'Ethnicity Reference'!$A$2:$B$22,2,FALSE)),
IF(VLOOKUP($A3457,'Student reference sheet'!$A$2:$V$2329,9,FALSE) &lt;&gt; "", VLOOKUP(VALUE(VLOOKUP($A3457,'Student reference sheet'!$A$2:$V$2329,9,FALSE)),'Ethnicity Reference'!$A$2:$B$22,2,FALSE),"Unknown"))))</f>
        <v/>
      </c>
      <c r="U3457" s="35"/>
    </row>
    <row r="3458" spans="1:21" ht="15.75">
      <c r="A3458" s="47"/>
      <c r="B3458" s="33"/>
      <c r="C3458" s="39" t="str">
        <f>IF($A3458 &lt;&gt; "",VLOOKUP($A3458,'Student reference sheet'!$A$2:$V$2329, 3,FALSE), "")</f>
        <v/>
      </c>
      <c r="D3458" s="39" t="str">
        <f>IF($A3458 &lt;&gt; "",VLOOKUP($A3458,'Student reference sheet'!$A$2:$V$2329, 2,FALSE), "")</f>
        <v/>
      </c>
      <c r="E3458" s="35"/>
      <c r="F3458" s="34"/>
      <c r="G3458" s="40" t="str">
        <f t="shared" ca="1" si="162"/>
        <v/>
      </c>
      <c r="H3458" s="40" t="str">
        <f t="shared" ca="1" si="163"/>
        <v/>
      </c>
      <c r="I3458" s="36" t="str">
        <f>IF($A3458 = "", "",
IF(COUNTIF(MINIMUM_DAY_DATES[], Attendance!J3458) &gt; 0, VLOOKUP(Attendance!$G3458,MINIMUM_DAY_PERIOD_SCHEDULE[], 2,TRUE),
IF(COUNTIF(RALLY_DATES[], Attendance!J3458) &gt; 0, VLOOKUP(Attendance!$G3458,RALLY_PERIOD_SCHEDULE[], 2,TRUE),
IF(WEEKDAY(Attendance!$J3458) = 2,
       IF(COUNTIF(FINALS_WEEK_MONDAY_DATE[],Attendance!$J3458) &gt; 0, VLOOKUP(Attendance!$G3458,FINALS_WEEK_MONDAY_PERIOD_SCHEDULE[],2,TRUE),
       VLOOKUP(Attendance!$G3458,REGULAR_WEEK_SCHEDULE[],6,TRUE)),
IF(WEEKDAY($J3458) = 3,
       IF(COUNTIF(FINALS_WEEK_TUESDAY_DATE[],Attendance!$J3458) &gt; 0, VLOOKUP(Attendance!$G3458,FINALS_WEEK_TUESDAY_PERIOD_SCHEDULE[],2,TRUE),
       VLOOKUP(Attendance!$G3458,REGULAR_WEEK_SCHEDULE[[Tuesday]:[Period]],5,TRUE)),
IF(WEEKDAY(Attendance!$J3458) = 4,
        IF(COUNTIF(BLOCK_WEDNESDAY_DATES[],Attendance!$J3458) &gt; 0, VLOOKUP(Attendance!$G3458,BLOCK_WEDNESDAY_PERIOD_SCHEDULE[],2,TRUE),
        IF(COUNTIF(FINALS_WEEK_WEDNESDAY_DATE[],Attendance!$J3458) &gt; 0, VLOOKUP(Attendance!$G3458,FINALS_WEEK_WEDNESDAY_PERIOD_SCHEDULE[],2,TRUE),
       VLOOKUP(Attendance!$G3458,REGULAR_WEEK_SCHEDULE[[Wednesday]:[Period]],4,TRUE))),
IF(WEEKDAY($J3458) = 5,
       IF(COUNTIF(BLOCK_THURSDAY_DATES[],Attendance!$J3458) &gt; 0, VLOOKUP(Attendance!$G3458,BLOCK_THURSDAY_PERIOD_SCHEDULE[],2,TRUE),
       IF(COUNTIF(FINALS_WEEK_THURSDAY_DATE[],Attendance!$J3458) &gt; 0, VLOOKUP(Attendance!$G3458,FINALS_WEEK_THURSDAY_PERIOD_SCHEDULE[],2,TRUE),
       VLOOKUP(Attendance!$G3458,REGULAR_WEEK_SCHEDULE[[Thursday]:[Period]],3,TRUE))),
IF(WEEKDAY(Attendance!$J3458) = 6,
       IF(COUNTIF(FINALS_WEEK_FRIDAY_DATE[],Attendance!$J3458) &gt; 0, VLOOKUP(Attendance!$G3458,FINALS_WEEK_FRIDAY_PERIOD_SCHEDULE[],2,TRUE),
       VLOOKUP(Attendance!$G3458,REGULAR_WEEK_SCHEDULE[[Friday]:[Period]],2,TRUE))))))))))</f>
        <v/>
      </c>
      <c r="J3458" s="41" t="str">
        <f t="shared" ca="1" si="164"/>
        <v/>
      </c>
      <c r="K3458" s="41" t="str">
        <f>IF($A3458 &lt;&gt; "",VLOOKUP($A3458,'Student reference sheet'!$A$2:$V$2329, 7,FALSE), "")</f>
        <v/>
      </c>
      <c r="L3458" s="30" t="str">
        <f>IF($A3458 ="", "", VLOOKUP($A3458, 'Student reference sheet'!$A$2:$Z$2603,23,FALSE))</f>
        <v/>
      </c>
      <c r="M3458" s="30" t="str">
        <f>IF($A3458 ="", "", VLOOKUP($A3458, 'Student reference sheet'!$A$2:$Z$2603,24,FALSE))</f>
        <v/>
      </c>
      <c r="N3458" s="30" t="str">
        <f>IF($A3458 ="", "", VLOOKUP($A3458, 'Student reference sheet'!$A$2:$Z$2603,26,FALSE))</f>
        <v/>
      </c>
      <c r="O3458" s="30" t="str">
        <f>IF($A3458 ="", "", VLOOKUP($A3458, 'Student reference sheet'!$A$2:$Z$2603,25,FALSE))</f>
        <v/>
      </c>
      <c r="P3458" s="39" t="str">
        <f>IF($A3458 = "", "", IF(OR(VLOOKUP($A3458,'Student reference sheet'!$A$2:$V$2400,8,FALSE) = "R",  VLOOKUP($A3458,'Student reference sheet'!$A$2:$V$2400,8,FALSE) = "L"), "X", ""))</f>
        <v/>
      </c>
      <c r="Q3458" s="39" t="str">
        <f>IF($A3458 ="", "", VLOOKUP($A3458, 'Student reference sheet'!$A$2:$V$2603,22,FALSE))</f>
        <v/>
      </c>
      <c r="R3458" s="39" t="str">
        <f>IF($A3458 &lt;&gt; "",VLOOKUP($A3458,'Student reference sheet'!$A$2:$V$2329, 5,FALSE), "")</f>
        <v/>
      </c>
      <c r="S3458" s="39" t="str">
        <f>IF($A3458 &lt;&gt; "",VLOOKUP($A3458,'Student reference sheet'!$A$2:$V$2329, 6,FALSE), "")</f>
        <v/>
      </c>
      <c r="T3458" s="30" t="str">
        <f>IF($A3458 = "","",
IF(VLOOKUP($A3458,'Student reference sheet'!$A$2:$V$2329, 10,FALSE) = "Y", "Hispanic",
IF(VLOOKUP($A3458,'Student reference sheet'!$A$2:$V$2329,11,FALSE) &lt;&gt; "",
IF(VLOOKUP($A3458,'Student reference sheet'!$A$2:$V$2329,11,FALSE) = "UNK", "Unknown", VLOOKUP(VALUE(VLOOKUP($A3458,'Student reference sheet'!$A$2:$V$2329,11,FALSE)),'Ethnicity Reference'!$A$2:$B$22,2,FALSE)),
IF(VLOOKUP($A3458,'Student reference sheet'!$A$2:$V$2329,9,FALSE) &lt;&gt; "", VLOOKUP(VALUE(VLOOKUP($A3458,'Student reference sheet'!$A$2:$V$2329,9,FALSE)),'Ethnicity Reference'!$A$2:$B$22,2,FALSE),"Unknown"))))</f>
        <v/>
      </c>
      <c r="U3458" s="35"/>
    </row>
    <row r="3459" spans="1:21" ht="15.75">
      <c r="A3459" s="47"/>
      <c r="B3459" s="33"/>
      <c r="C3459" s="39" t="str">
        <f>IF($A3459 &lt;&gt; "",VLOOKUP($A3459,'Student reference sheet'!$A$2:$V$2329, 3,FALSE), "")</f>
        <v/>
      </c>
      <c r="D3459" s="39" t="str">
        <f>IF($A3459 &lt;&gt; "",VLOOKUP($A3459,'Student reference sheet'!$A$2:$V$2329, 2,FALSE), "")</f>
        <v/>
      </c>
      <c r="E3459" s="35"/>
      <c r="F3459" s="34"/>
      <c r="G3459" s="40" t="str">
        <f t="shared" ca="1" si="162"/>
        <v/>
      </c>
      <c r="H3459" s="40" t="str">
        <f t="shared" ca="1" si="163"/>
        <v/>
      </c>
      <c r="I3459" s="36" t="str">
        <f>IF($A3459 = "", "",
IF(COUNTIF(MINIMUM_DAY_DATES[], Attendance!J3459) &gt; 0, VLOOKUP(Attendance!$G3459,MINIMUM_DAY_PERIOD_SCHEDULE[], 2,TRUE),
IF(COUNTIF(RALLY_DATES[], Attendance!J3459) &gt; 0, VLOOKUP(Attendance!$G3459,RALLY_PERIOD_SCHEDULE[], 2,TRUE),
IF(WEEKDAY(Attendance!$J3459) = 2,
       IF(COUNTIF(FINALS_WEEK_MONDAY_DATE[],Attendance!$J3459) &gt; 0, VLOOKUP(Attendance!$G3459,FINALS_WEEK_MONDAY_PERIOD_SCHEDULE[],2,TRUE),
       VLOOKUP(Attendance!$G3459,REGULAR_WEEK_SCHEDULE[],6,TRUE)),
IF(WEEKDAY($J3459) = 3,
       IF(COUNTIF(FINALS_WEEK_TUESDAY_DATE[],Attendance!$J3459) &gt; 0, VLOOKUP(Attendance!$G3459,FINALS_WEEK_TUESDAY_PERIOD_SCHEDULE[],2,TRUE),
       VLOOKUP(Attendance!$G3459,REGULAR_WEEK_SCHEDULE[[Tuesday]:[Period]],5,TRUE)),
IF(WEEKDAY(Attendance!$J3459) = 4,
        IF(COUNTIF(BLOCK_WEDNESDAY_DATES[],Attendance!$J3459) &gt; 0, VLOOKUP(Attendance!$G3459,BLOCK_WEDNESDAY_PERIOD_SCHEDULE[],2,TRUE),
        IF(COUNTIF(FINALS_WEEK_WEDNESDAY_DATE[],Attendance!$J3459) &gt; 0, VLOOKUP(Attendance!$G3459,FINALS_WEEK_WEDNESDAY_PERIOD_SCHEDULE[],2,TRUE),
       VLOOKUP(Attendance!$G3459,REGULAR_WEEK_SCHEDULE[[Wednesday]:[Period]],4,TRUE))),
IF(WEEKDAY($J3459) = 5,
       IF(COUNTIF(BLOCK_THURSDAY_DATES[],Attendance!$J3459) &gt; 0, VLOOKUP(Attendance!$G3459,BLOCK_THURSDAY_PERIOD_SCHEDULE[],2,TRUE),
       IF(COUNTIF(FINALS_WEEK_THURSDAY_DATE[],Attendance!$J3459) &gt; 0, VLOOKUP(Attendance!$G3459,FINALS_WEEK_THURSDAY_PERIOD_SCHEDULE[],2,TRUE),
       VLOOKUP(Attendance!$G3459,REGULAR_WEEK_SCHEDULE[[Thursday]:[Period]],3,TRUE))),
IF(WEEKDAY(Attendance!$J3459) = 6,
       IF(COUNTIF(FINALS_WEEK_FRIDAY_DATE[],Attendance!$J3459) &gt; 0, VLOOKUP(Attendance!$G3459,FINALS_WEEK_FRIDAY_PERIOD_SCHEDULE[],2,TRUE),
       VLOOKUP(Attendance!$G3459,REGULAR_WEEK_SCHEDULE[[Friday]:[Period]],2,TRUE))))))))))</f>
        <v/>
      </c>
      <c r="J3459" s="41" t="str">
        <f t="shared" ca="1" si="164"/>
        <v/>
      </c>
      <c r="K3459" s="41" t="str">
        <f>IF($A3459 &lt;&gt; "",VLOOKUP($A3459,'Student reference sheet'!$A$2:$V$2329, 7,FALSE), "")</f>
        <v/>
      </c>
      <c r="L3459" s="30" t="str">
        <f>IF($A3459 ="", "", VLOOKUP($A3459, 'Student reference sheet'!$A$2:$Z$2603,23,FALSE))</f>
        <v/>
      </c>
      <c r="M3459" s="30" t="str">
        <f>IF($A3459 ="", "", VLOOKUP($A3459, 'Student reference sheet'!$A$2:$Z$2603,24,FALSE))</f>
        <v/>
      </c>
      <c r="N3459" s="30" t="str">
        <f>IF($A3459 ="", "", VLOOKUP($A3459, 'Student reference sheet'!$A$2:$Z$2603,26,FALSE))</f>
        <v/>
      </c>
      <c r="O3459" s="30" t="str">
        <f>IF($A3459 ="", "", VLOOKUP($A3459, 'Student reference sheet'!$A$2:$Z$2603,25,FALSE))</f>
        <v/>
      </c>
      <c r="P3459" s="39" t="str">
        <f>IF($A3459 = "", "", IF(OR(VLOOKUP($A3459,'Student reference sheet'!$A$2:$V$2400,8,FALSE) = "R",  VLOOKUP($A3459,'Student reference sheet'!$A$2:$V$2400,8,FALSE) = "L"), "X", ""))</f>
        <v/>
      </c>
      <c r="Q3459" s="39" t="str">
        <f>IF($A3459 ="", "", VLOOKUP($A3459, 'Student reference sheet'!$A$2:$V$2603,22,FALSE))</f>
        <v/>
      </c>
      <c r="R3459" s="39" t="str">
        <f>IF($A3459 &lt;&gt; "",VLOOKUP($A3459,'Student reference sheet'!$A$2:$V$2329, 5,FALSE), "")</f>
        <v/>
      </c>
      <c r="S3459" s="39" t="str">
        <f>IF($A3459 &lt;&gt; "",VLOOKUP($A3459,'Student reference sheet'!$A$2:$V$2329, 6,FALSE), "")</f>
        <v/>
      </c>
      <c r="T3459" s="30" t="str">
        <f>IF($A3459 = "","",
IF(VLOOKUP($A3459,'Student reference sheet'!$A$2:$V$2329, 10,FALSE) = "Y", "Hispanic",
IF(VLOOKUP($A3459,'Student reference sheet'!$A$2:$V$2329,11,FALSE) &lt;&gt; "",
IF(VLOOKUP($A3459,'Student reference sheet'!$A$2:$V$2329,11,FALSE) = "UNK", "Unknown", VLOOKUP(VALUE(VLOOKUP($A3459,'Student reference sheet'!$A$2:$V$2329,11,FALSE)),'Ethnicity Reference'!$A$2:$B$22,2,FALSE)),
IF(VLOOKUP($A3459,'Student reference sheet'!$A$2:$V$2329,9,FALSE) &lt;&gt; "", VLOOKUP(VALUE(VLOOKUP($A3459,'Student reference sheet'!$A$2:$V$2329,9,FALSE)),'Ethnicity Reference'!$A$2:$B$22,2,FALSE),"Unknown"))))</f>
        <v/>
      </c>
      <c r="U3459" s="35"/>
    </row>
    <row r="3460" spans="1:21" ht="15.75">
      <c r="A3460" s="47"/>
      <c r="B3460" s="33"/>
      <c r="C3460" s="39" t="str">
        <f>IF($A3460 &lt;&gt; "",VLOOKUP($A3460,'Student reference sheet'!$A$2:$V$2329, 3,FALSE), "")</f>
        <v/>
      </c>
      <c r="D3460" s="39" t="str">
        <f>IF($A3460 &lt;&gt; "",VLOOKUP($A3460,'Student reference sheet'!$A$2:$V$2329, 2,FALSE), "")</f>
        <v/>
      </c>
      <c r="E3460" s="35"/>
      <c r="F3460" s="34"/>
      <c r="G3460" s="40" t="str">
        <f t="shared" ca="1" si="162"/>
        <v/>
      </c>
      <c r="H3460" s="40" t="str">
        <f t="shared" ca="1" si="163"/>
        <v/>
      </c>
      <c r="I3460" s="36" t="str">
        <f>IF($A3460 = "", "",
IF(COUNTIF(MINIMUM_DAY_DATES[], Attendance!J3460) &gt; 0, VLOOKUP(Attendance!$G3460,MINIMUM_DAY_PERIOD_SCHEDULE[], 2,TRUE),
IF(COUNTIF(RALLY_DATES[], Attendance!J3460) &gt; 0, VLOOKUP(Attendance!$G3460,RALLY_PERIOD_SCHEDULE[], 2,TRUE),
IF(WEEKDAY(Attendance!$J3460) = 2,
       IF(COUNTIF(FINALS_WEEK_MONDAY_DATE[],Attendance!$J3460) &gt; 0, VLOOKUP(Attendance!$G3460,FINALS_WEEK_MONDAY_PERIOD_SCHEDULE[],2,TRUE),
       VLOOKUP(Attendance!$G3460,REGULAR_WEEK_SCHEDULE[],6,TRUE)),
IF(WEEKDAY($J3460) = 3,
       IF(COUNTIF(FINALS_WEEK_TUESDAY_DATE[],Attendance!$J3460) &gt; 0, VLOOKUP(Attendance!$G3460,FINALS_WEEK_TUESDAY_PERIOD_SCHEDULE[],2,TRUE),
       VLOOKUP(Attendance!$G3460,REGULAR_WEEK_SCHEDULE[[Tuesday]:[Period]],5,TRUE)),
IF(WEEKDAY(Attendance!$J3460) = 4,
        IF(COUNTIF(BLOCK_WEDNESDAY_DATES[],Attendance!$J3460) &gt; 0, VLOOKUP(Attendance!$G3460,BLOCK_WEDNESDAY_PERIOD_SCHEDULE[],2,TRUE),
        IF(COUNTIF(FINALS_WEEK_WEDNESDAY_DATE[],Attendance!$J3460) &gt; 0, VLOOKUP(Attendance!$G3460,FINALS_WEEK_WEDNESDAY_PERIOD_SCHEDULE[],2,TRUE),
       VLOOKUP(Attendance!$G3460,REGULAR_WEEK_SCHEDULE[[Wednesday]:[Period]],4,TRUE))),
IF(WEEKDAY($J3460) = 5,
       IF(COUNTIF(BLOCK_THURSDAY_DATES[],Attendance!$J3460) &gt; 0, VLOOKUP(Attendance!$G3460,BLOCK_THURSDAY_PERIOD_SCHEDULE[],2,TRUE),
       IF(COUNTIF(FINALS_WEEK_THURSDAY_DATE[],Attendance!$J3460) &gt; 0, VLOOKUP(Attendance!$G3460,FINALS_WEEK_THURSDAY_PERIOD_SCHEDULE[],2,TRUE),
       VLOOKUP(Attendance!$G3460,REGULAR_WEEK_SCHEDULE[[Thursday]:[Period]],3,TRUE))),
IF(WEEKDAY(Attendance!$J3460) = 6,
       IF(COUNTIF(FINALS_WEEK_FRIDAY_DATE[],Attendance!$J3460) &gt; 0, VLOOKUP(Attendance!$G3460,FINALS_WEEK_FRIDAY_PERIOD_SCHEDULE[],2,TRUE),
       VLOOKUP(Attendance!$G3460,REGULAR_WEEK_SCHEDULE[[Friday]:[Period]],2,TRUE))))))))))</f>
        <v/>
      </c>
      <c r="J3460" s="41" t="str">
        <f t="shared" ca="1" si="164"/>
        <v/>
      </c>
      <c r="K3460" s="41" t="str">
        <f>IF($A3460 &lt;&gt; "",VLOOKUP($A3460,'Student reference sheet'!$A$2:$V$2329, 7,FALSE), "")</f>
        <v/>
      </c>
      <c r="L3460" s="30" t="str">
        <f>IF($A3460 ="", "", VLOOKUP($A3460, 'Student reference sheet'!$A$2:$Z$2603,23,FALSE))</f>
        <v/>
      </c>
      <c r="M3460" s="30" t="str">
        <f>IF($A3460 ="", "", VLOOKUP($A3460, 'Student reference sheet'!$A$2:$Z$2603,24,FALSE))</f>
        <v/>
      </c>
      <c r="N3460" s="30" t="str">
        <f>IF($A3460 ="", "", VLOOKUP($A3460, 'Student reference sheet'!$A$2:$Z$2603,26,FALSE))</f>
        <v/>
      </c>
      <c r="O3460" s="30" t="str">
        <f>IF($A3460 ="", "", VLOOKUP($A3460, 'Student reference sheet'!$A$2:$Z$2603,25,FALSE))</f>
        <v/>
      </c>
      <c r="P3460" s="39" t="str">
        <f>IF($A3460 = "", "", IF(OR(VLOOKUP($A3460,'Student reference sheet'!$A$2:$V$2400,8,FALSE) = "R",  VLOOKUP($A3460,'Student reference sheet'!$A$2:$V$2400,8,FALSE) = "L"), "X", ""))</f>
        <v/>
      </c>
      <c r="Q3460" s="39" t="str">
        <f>IF($A3460 ="", "", VLOOKUP($A3460, 'Student reference sheet'!$A$2:$V$2603,22,FALSE))</f>
        <v/>
      </c>
      <c r="R3460" s="39" t="str">
        <f>IF($A3460 &lt;&gt; "",VLOOKUP($A3460,'Student reference sheet'!$A$2:$V$2329, 5,FALSE), "")</f>
        <v/>
      </c>
      <c r="S3460" s="39" t="str">
        <f>IF($A3460 &lt;&gt; "",VLOOKUP($A3460,'Student reference sheet'!$A$2:$V$2329, 6,FALSE), "")</f>
        <v/>
      </c>
      <c r="T3460" s="30" t="str">
        <f>IF($A3460 = "","",
IF(VLOOKUP($A3460,'Student reference sheet'!$A$2:$V$2329, 10,FALSE) = "Y", "Hispanic",
IF(VLOOKUP($A3460,'Student reference sheet'!$A$2:$V$2329,11,FALSE) &lt;&gt; "",
IF(VLOOKUP($A3460,'Student reference sheet'!$A$2:$V$2329,11,FALSE) = "UNK", "Unknown", VLOOKUP(VALUE(VLOOKUP($A3460,'Student reference sheet'!$A$2:$V$2329,11,FALSE)),'Ethnicity Reference'!$A$2:$B$22,2,FALSE)),
IF(VLOOKUP($A3460,'Student reference sheet'!$A$2:$V$2329,9,FALSE) &lt;&gt; "", VLOOKUP(VALUE(VLOOKUP($A3460,'Student reference sheet'!$A$2:$V$2329,9,FALSE)),'Ethnicity Reference'!$A$2:$B$22,2,FALSE),"Unknown"))))</f>
        <v/>
      </c>
      <c r="U3460" s="35"/>
    </row>
    <row r="3461" spans="1:21" ht="15.75">
      <c r="A3461" s="47"/>
      <c r="B3461" s="33"/>
      <c r="C3461" s="39" t="str">
        <f>IF($A3461 &lt;&gt; "",VLOOKUP($A3461,'Student reference sheet'!$A$2:$V$2329, 3,FALSE), "")</f>
        <v/>
      </c>
      <c r="D3461" s="39" t="str">
        <f>IF($A3461 &lt;&gt; "",VLOOKUP($A3461,'Student reference sheet'!$A$2:$V$2329, 2,FALSE), "")</f>
        <v/>
      </c>
      <c r="E3461" s="35"/>
      <c r="F3461" s="34"/>
      <c r="G3461" s="40" t="str">
        <f t="shared" ca="1" si="162"/>
        <v/>
      </c>
      <c r="H3461" s="40" t="str">
        <f t="shared" ca="1" si="163"/>
        <v/>
      </c>
      <c r="I3461" s="36" t="str">
        <f>IF($A3461 = "", "",
IF(COUNTIF(MINIMUM_DAY_DATES[], Attendance!J3461) &gt; 0, VLOOKUP(Attendance!$G3461,MINIMUM_DAY_PERIOD_SCHEDULE[], 2,TRUE),
IF(COUNTIF(RALLY_DATES[], Attendance!J3461) &gt; 0, VLOOKUP(Attendance!$G3461,RALLY_PERIOD_SCHEDULE[], 2,TRUE),
IF(WEEKDAY(Attendance!$J3461) = 2,
       IF(COUNTIF(FINALS_WEEK_MONDAY_DATE[],Attendance!$J3461) &gt; 0, VLOOKUP(Attendance!$G3461,FINALS_WEEK_MONDAY_PERIOD_SCHEDULE[],2,TRUE),
       VLOOKUP(Attendance!$G3461,REGULAR_WEEK_SCHEDULE[],6,TRUE)),
IF(WEEKDAY($J3461) = 3,
       IF(COUNTIF(FINALS_WEEK_TUESDAY_DATE[],Attendance!$J3461) &gt; 0, VLOOKUP(Attendance!$G3461,FINALS_WEEK_TUESDAY_PERIOD_SCHEDULE[],2,TRUE),
       VLOOKUP(Attendance!$G3461,REGULAR_WEEK_SCHEDULE[[Tuesday]:[Period]],5,TRUE)),
IF(WEEKDAY(Attendance!$J3461) = 4,
        IF(COUNTIF(BLOCK_WEDNESDAY_DATES[],Attendance!$J3461) &gt; 0, VLOOKUP(Attendance!$G3461,BLOCK_WEDNESDAY_PERIOD_SCHEDULE[],2,TRUE),
        IF(COUNTIF(FINALS_WEEK_WEDNESDAY_DATE[],Attendance!$J3461) &gt; 0, VLOOKUP(Attendance!$G3461,FINALS_WEEK_WEDNESDAY_PERIOD_SCHEDULE[],2,TRUE),
       VLOOKUP(Attendance!$G3461,REGULAR_WEEK_SCHEDULE[[Wednesday]:[Period]],4,TRUE))),
IF(WEEKDAY($J3461) = 5,
       IF(COUNTIF(BLOCK_THURSDAY_DATES[],Attendance!$J3461) &gt; 0, VLOOKUP(Attendance!$G3461,BLOCK_THURSDAY_PERIOD_SCHEDULE[],2,TRUE),
       IF(COUNTIF(FINALS_WEEK_THURSDAY_DATE[],Attendance!$J3461) &gt; 0, VLOOKUP(Attendance!$G3461,FINALS_WEEK_THURSDAY_PERIOD_SCHEDULE[],2,TRUE),
       VLOOKUP(Attendance!$G3461,REGULAR_WEEK_SCHEDULE[[Thursday]:[Period]],3,TRUE))),
IF(WEEKDAY(Attendance!$J3461) = 6,
       IF(COUNTIF(FINALS_WEEK_FRIDAY_DATE[],Attendance!$J3461) &gt; 0, VLOOKUP(Attendance!$G3461,FINALS_WEEK_FRIDAY_PERIOD_SCHEDULE[],2,TRUE),
       VLOOKUP(Attendance!$G3461,REGULAR_WEEK_SCHEDULE[[Friday]:[Period]],2,TRUE))))))))))</f>
        <v/>
      </c>
      <c r="J3461" s="41" t="str">
        <f t="shared" ca="1" si="164"/>
        <v/>
      </c>
      <c r="K3461" s="41" t="str">
        <f>IF($A3461 &lt;&gt; "",VLOOKUP($A3461,'Student reference sheet'!$A$2:$V$2329, 7,FALSE), "")</f>
        <v/>
      </c>
      <c r="L3461" s="30" t="str">
        <f>IF($A3461 ="", "", VLOOKUP($A3461, 'Student reference sheet'!$A$2:$Z$2603,23,FALSE))</f>
        <v/>
      </c>
      <c r="M3461" s="30" t="str">
        <f>IF($A3461 ="", "", VLOOKUP($A3461, 'Student reference sheet'!$A$2:$Z$2603,24,FALSE))</f>
        <v/>
      </c>
      <c r="N3461" s="30" t="str">
        <f>IF($A3461 ="", "", VLOOKUP($A3461, 'Student reference sheet'!$A$2:$Z$2603,26,FALSE))</f>
        <v/>
      </c>
      <c r="O3461" s="30" t="str">
        <f>IF($A3461 ="", "", VLOOKUP($A3461, 'Student reference sheet'!$A$2:$Z$2603,25,FALSE))</f>
        <v/>
      </c>
      <c r="P3461" s="39" t="str">
        <f>IF($A3461 = "", "", IF(OR(VLOOKUP($A3461,'Student reference sheet'!$A$2:$V$2400,8,FALSE) = "R",  VLOOKUP($A3461,'Student reference sheet'!$A$2:$V$2400,8,FALSE) = "L"), "X", ""))</f>
        <v/>
      </c>
      <c r="Q3461" s="39" t="str">
        <f>IF($A3461 ="", "", VLOOKUP($A3461, 'Student reference sheet'!$A$2:$V$2603,22,FALSE))</f>
        <v/>
      </c>
      <c r="R3461" s="39" t="str">
        <f>IF($A3461 &lt;&gt; "",VLOOKUP($A3461,'Student reference sheet'!$A$2:$V$2329, 5,FALSE), "")</f>
        <v/>
      </c>
      <c r="S3461" s="39" t="str">
        <f>IF($A3461 &lt;&gt; "",VLOOKUP($A3461,'Student reference sheet'!$A$2:$V$2329, 6,FALSE), "")</f>
        <v/>
      </c>
      <c r="T3461" s="30" t="str">
        <f>IF($A3461 = "","",
IF(VLOOKUP($A3461,'Student reference sheet'!$A$2:$V$2329, 10,FALSE) = "Y", "Hispanic",
IF(VLOOKUP($A3461,'Student reference sheet'!$A$2:$V$2329,11,FALSE) &lt;&gt; "",
IF(VLOOKUP($A3461,'Student reference sheet'!$A$2:$V$2329,11,FALSE) = "UNK", "Unknown", VLOOKUP(VALUE(VLOOKUP($A3461,'Student reference sheet'!$A$2:$V$2329,11,FALSE)),'Ethnicity Reference'!$A$2:$B$22,2,FALSE)),
IF(VLOOKUP($A3461,'Student reference sheet'!$A$2:$V$2329,9,FALSE) &lt;&gt; "", VLOOKUP(VALUE(VLOOKUP($A3461,'Student reference sheet'!$A$2:$V$2329,9,FALSE)),'Ethnicity Reference'!$A$2:$B$22,2,FALSE),"Unknown"))))</f>
        <v/>
      </c>
      <c r="U3461" s="35"/>
    </row>
    <row r="3462" spans="1:21" ht="15.75">
      <c r="A3462" s="47"/>
      <c r="B3462" s="33"/>
      <c r="C3462" s="39" t="str">
        <f>IF($A3462 &lt;&gt; "",VLOOKUP($A3462,'Student reference sheet'!$A$2:$V$2329, 3,FALSE), "")</f>
        <v/>
      </c>
      <c r="D3462" s="39" t="str">
        <f>IF($A3462 &lt;&gt; "",VLOOKUP($A3462,'Student reference sheet'!$A$2:$V$2329, 2,FALSE), "")</f>
        <v/>
      </c>
      <c r="E3462" s="35"/>
      <c r="F3462" s="34"/>
      <c r="G3462" s="40" t="str">
        <f t="shared" ca="1" si="162"/>
        <v/>
      </c>
      <c r="H3462" s="40" t="str">
        <f t="shared" ca="1" si="163"/>
        <v/>
      </c>
      <c r="I3462" s="36" t="str">
        <f>IF($A3462 = "", "",
IF(COUNTIF(MINIMUM_DAY_DATES[], Attendance!J3462) &gt; 0, VLOOKUP(Attendance!$G3462,MINIMUM_DAY_PERIOD_SCHEDULE[], 2,TRUE),
IF(COUNTIF(RALLY_DATES[], Attendance!J3462) &gt; 0, VLOOKUP(Attendance!$G3462,RALLY_PERIOD_SCHEDULE[], 2,TRUE),
IF(WEEKDAY(Attendance!$J3462) = 2,
       IF(COUNTIF(FINALS_WEEK_MONDAY_DATE[],Attendance!$J3462) &gt; 0, VLOOKUP(Attendance!$G3462,FINALS_WEEK_MONDAY_PERIOD_SCHEDULE[],2,TRUE),
       VLOOKUP(Attendance!$G3462,REGULAR_WEEK_SCHEDULE[],6,TRUE)),
IF(WEEKDAY($J3462) = 3,
       IF(COUNTIF(FINALS_WEEK_TUESDAY_DATE[],Attendance!$J3462) &gt; 0, VLOOKUP(Attendance!$G3462,FINALS_WEEK_TUESDAY_PERIOD_SCHEDULE[],2,TRUE),
       VLOOKUP(Attendance!$G3462,REGULAR_WEEK_SCHEDULE[[Tuesday]:[Period]],5,TRUE)),
IF(WEEKDAY(Attendance!$J3462) = 4,
        IF(COUNTIF(BLOCK_WEDNESDAY_DATES[],Attendance!$J3462) &gt; 0, VLOOKUP(Attendance!$G3462,BLOCK_WEDNESDAY_PERIOD_SCHEDULE[],2,TRUE),
        IF(COUNTIF(FINALS_WEEK_WEDNESDAY_DATE[],Attendance!$J3462) &gt; 0, VLOOKUP(Attendance!$G3462,FINALS_WEEK_WEDNESDAY_PERIOD_SCHEDULE[],2,TRUE),
       VLOOKUP(Attendance!$G3462,REGULAR_WEEK_SCHEDULE[[Wednesday]:[Period]],4,TRUE))),
IF(WEEKDAY($J3462) = 5,
       IF(COUNTIF(BLOCK_THURSDAY_DATES[],Attendance!$J3462) &gt; 0, VLOOKUP(Attendance!$G3462,BLOCK_THURSDAY_PERIOD_SCHEDULE[],2,TRUE),
       IF(COUNTIF(FINALS_WEEK_THURSDAY_DATE[],Attendance!$J3462) &gt; 0, VLOOKUP(Attendance!$G3462,FINALS_WEEK_THURSDAY_PERIOD_SCHEDULE[],2,TRUE),
       VLOOKUP(Attendance!$G3462,REGULAR_WEEK_SCHEDULE[[Thursday]:[Period]],3,TRUE))),
IF(WEEKDAY(Attendance!$J3462) = 6,
       IF(COUNTIF(FINALS_WEEK_FRIDAY_DATE[],Attendance!$J3462) &gt; 0, VLOOKUP(Attendance!$G3462,FINALS_WEEK_FRIDAY_PERIOD_SCHEDULE[],2,TRUE),
       VLOOKUP(Attendance!$G3462,REGULAR_WEEK_SCHEDULE[[Friday]:[Period]],2,TRUE))))))))))</f>
        <v/>
      </c>
      <c r="J3462" s="41" t="str">
        <f t="shared" ca="1" si="164"/>
        <v/>
      </c>
      <c r="K3462" s="41" t="str">
        <f>IF($A3462 &lt;&gt; "",VLOOKUP($A3462,'Student reference sheet'!$A$2:$V$2329, 7,FALSE), "")</f>
        <v/>
      </c>
      <c r="L3462" s="30" t="str">
        <f>IF($A3462 ="", "", VLOOKUP($A3462, 'Student reference sheet'!$A$2:$Z$2603,23,FALSE))</f>
        <v/>
      </c>
      <c r="M3462" s="30" t="str">
        <f>IF($A3462 ="", "", VLOOKUP($A3462, 'Student reference sheet'!$A$2:$Z$2603,24,FALSE))</f>
        <v/>
      </c>
      <c r="N3462" s="30" t="str">
        <f>IF($A3462 ="", "", VLOOKUP($A3462, 'Student reference sheet'!$A$2:$Z$2603,26,FALSE))</f>
        <v/>
      </c>
      <c r="O3462" s="30" t="str">
        <f>IF($A3462 ="", "", VLOOKUP($A3462, 'Student reference sheet'!$A$2:$Z$2603,25,FALSE))</f>
        <v/>
      </c>
      <c r="P3462" s="39" t="str">
        <f>IF($A3462 = "", "", IF(OR(VLOOKUP($A3462,'Student reference sheet'!$A$2:$V$2400,8,FALSE) = "R",  VLOOKUP($A3462,'Student reference sheet'!$A$2:$V$2400,8,FALSE) = "L"), "X", ""))</f>
        <v/>
      </c>
      <c r="Q3462" s="39" t="str">
        <f>IF($A3462 ="", "", VLOOKUP($A3462, 'Student reference sheet'!$A$2:$V$2603,22,FALSE))</f>
        <v/>
      </c>
      <c r="R3462" s="39" t="str">
        <f>IF($A3462 &lt;&gt; "",VLOOKUP($A3462,'Student reference sheet'!$A$2:$V$2329, 5,FALSE), "")</f>
        <v/>
      </c>
      <c r="S3462" s="39" t="str">
        <f>IF($A3462 &lt;&gt; "",VLOOKUP($A3462,'Student reference sheet'!$A$2:$V$2329, 6,FALSE), "")</f>
        <v/>
      </c>
      <c r="T3462" s="30" t="str">
        <f>IF($A3462 = "","",
IF(VLOOKUP($A3462,'Student reference sheet'!$A$2:$V$2329, 10,FALSE) = "Y", "Hispanic",
IF(VLOOKUP($A3462,'Student reference sheet'!$A$2:$V$2329,11,FALSE) &lt;&gt; "",
IF(VLOOKUP($A3462,'Student reference sheet'!$A$2:$V$2329,11,FALSE) = "UNK", "Unknown", VLOOKUP(VALUE(VLOOKUP($A3462,'Student reference sheet'!$A$2:$V$2329,11,FALSE)),'Ethnicity Reference'!$A$2:$B$22,2,FALSE)),
IF(VLOOKUP($A3462,'Student reference sheet'!$A$2:$V$2329,9,FALSE) &lt;&gt; "", VLOOKUP(VALUE(VLOOKUP($A3462,'Student reference sheet'!$A$2:$V$2329,9,FALSE)),'Ethnicity Reference'!$A$2:$B$22,2,FALSE),"Unknown"))))</f>
        <v/>
      </c>
      <c r="U3462" s="35"/>
    </row>
    <row r="3463" spans="1:21" ht="15.75">
      <c r="A3463" s="47"/>
      <c r="B3463" s="33"/>
      <c r="C3463" s="39" t="str">
        <f>IF($A3463 &lt;&gt; "",VLOOKUP($A3463,'Student reference sheet'!$A$2:$V$2329, 3,FALSE), "")</f>
        <v/>
      </c>
      <c r="D3463" s="39" t="str">
        <f>IF($A3463 &lt;&gt; "",VLOOKUP($A3463,'Student reference sheet'!$A$2:$V$2329, 2,FALSE), "")</f>
        <v/>
      </c>
      <c r="E3463" s="35"/>
      <c r="F3463" s="34"/>
      <c r="G3463" s="40" t="str">
        <f t="shared" ca="1" si="162"/>
        <v/>
      </c>
      <c r="H3463" s="40" t="str">
        <f t="shared" ca="1" si="163"/>
        <v/>
      </c>
      <c r="I3463" s="36" t="str">
        <f>IF($A3463 = "", "",
IF(COUNTIF(MINIMUM_DAY_DATES[], Attendance!J3463) &gt; 0, VLOOKUP(Attendance!$G3463,MINIMUM_DAY_PERIOD_SCHEDULE[], 2,TRUE),
IF(COUNTIF(RALLY_DATES[], Attendance!J3463) &gt; 0, VLOOKUP(Attendance!$G3463,RALLY_PERIOD_SCHEDULE[], 2,TRUE),
IF(WEEKDAY(Attendance!$J3463) = 2,
       IF(COUNTIF(FINALS_WEEK_MONDAY_DATE[],Attendance!$J3463) &gt; 0, VLOOKUP(Attendance!$G3463,FINALS_WEEK_MONDAY_PERIOD_SCHEDULE[],2,TRUE),
       VLOOKUP(Attendance!$G3463,REGULAR_WEEK_SCHEDULE[],6,TRUE)),
IF(WEEKDAY($J3463) = 3,
       IF(COUNTIF(FINALS_WEEK_TUESDAY_DATE[],Attendance!$J3463) &gt; 0, VLOOKUP(Attendance!$G3463,FINALS_WEEK_TUESDAY_PERIOD_SCHEDULE[],2,TRUE),
       VLOOKUP(Attendance!$G3463,REGULAR_WEEK_SCHEDULE[[Tuesday]:[Period]],5,TRUE)),
IF(WEEKDAY(Attendance!$J3463) = 4,
        IF(COUNTIF(BLOCK_WEDNESDAY_DATES[],Attendance!$J3463) &gt; 0, VLOOKUP(Attendance!$G3463,BLOCK_WEDNESDAY_PERIOD_SCHEDULE[],2,TRUE),
        IF(COUNTIF(FINALS_WEEK_WEDNESDAY_DATE[],Attendance!$J3463) &gt; 0, VLOOKUP(Attendance!$G3463,FINALS_WEEK_WEDNESDAY_PERIOD_SCHEDULE[],2,TRUE),
       VLOOKUP(Attendance!$G3463,REGULAR_WEEK_SCHEDULE[[Wednesday]:[Period]],4,TRUE))),
IF(WEEKDAY($J3463) = 5,
       IF(COUNTIF(BLOCK_THURSDAY_DATES[],Attendance!$J3463) &gt; 0, VLOOKUP(Attendance!$G3463,BLOCK_THURSDAY_PERIOD_SCHEDULE[],2,TRUE),
       IF(COUNTIF(FINALS_WEEK_THURSDAY_DATE[],Attendance!$J3463) &gt; 0, VLOOKUP(Attendance!$G3463,FINALS_WEEK_THURSDAY_PERIOD_SCHEDULE[],2,TRUE),
       VLOOKUP(Attendance!$G3463,REGULAR_WEEK_SCHEDULE[[Thursday]:[Period]],3,TRUE))),
IF(WEEKDAY(Attendance!$J3463) = 6,
       IF(COUNTIF(FINALS_WEEK_FRIDAY_DATE[],Attendance!$J3463) &gt; 0, VLOOKUP(Attendance!$G3463,FINALS_WEEK_FRIDAY_PERIOD_SCHEDULE[],2,TRUE),
       VLOOKUP(Attendance!$G3463,REGULAR_WEEK_SCHEDULE[[Friday]:[Period]],2,TRUE))))))))))</f>
        <v/>
      </c>
      <c r="J3463" s="41" t="str">
        <f t="shared" ca="1" si="164"/>
        <v/>
      </c>
      <c r="K3463" s="41" t="str">
        <f>IF($A3463 &lt;&gt; "",VLOOKUP($A3463,'Student reference sheet'!$A$2:$V$2329, 7,FALSE), "")</f>
        <v/>
      </c>
      <c r="L3463" s="30" t="str">
        <f>IF($A3463 ="", "", VLOOKUP($A3463, 'Student reference sheet'!$A$2:$Z$2603,23,FALSE))</f>
        <v/>
      </c>
      <c r="M3463" s="30" t="str">
        <f>IF($A3463 ="", "", VLOOKUP($A3463, 'Student reference sheet'!$A$2:$Z$2603,24,FALSE))</f>
        <v/>
      </c>
      <c r="N3463" s="30" t="str">
        <f>IF($A3463 ="", "", VLOOKUP($A3463, 'Student reference sheet'!$A$2:$Z$2603,26,FALSE))</f>
        <v/>
      </c>
      <c r="O3463" s="30" t="str">
        <f>IF($A3463 ="", "", VLOOKUP($A3463, 'Student reference sheet'!$A$2:$Z$2603,25,FALSE))</f>
        <v/>
      </c>
      <c r="P3463" s="39" t="str">
        <f>IF($A3463 = "", "", IF(OR(VLOOKUP($A3463,'Student reference sheet'!$A$2:$V$2400,8,FALSE) = "R",  VLOOKUP($A3463,'Student reference sheet'!$A$2:$V$2400,8,FALSE) = "L"), "X", ""))</f>
        <v/>
      </c>
      <c r="Q3463" s="39" t="str">
        <f>IF($A3463 ="", "", VLOOKUP($A3463, 'Student reference sheet'!$A$2:$V$2603,22,FALSE))</f>
        <v/>
      </c>
      <c r="R3463" s="39" t="str">
        <f>IF($A3463 &lt;&gt; "",VLOOKUP($A3463,'Student reference sheet'!$A$2:$V$2329, 5,FALSE), "")</f>
        <v/>
      </c>
      <c r="S3463" s="39" t="str">
        <f>IF($A3463 &lt;&gt; "",VLOOKUP($A3463,'Student reference sheet'!$A$2:$V$2329, 6,FALSE), "")</f>
        <v/>
      </c>
      <c r="T3463" s="30" t="str">
        <f>IF($A3463 = "","",
IF(VLOOKUP($A3463,'Student reference sheet'!$A$2:$V$2329, 10,FALSE) = "Y", "Hispanic",
IF(VLOOKUP($A3463,'Student reference sheet'!$A$2:$V$2329,11,FALSE) &lt;&gt; "",
IF(VLOOKUP($A3463,'Student reference sheet'!$A$2:$V$2329,11,FALSE) = "UNK", "Unknown", VLOOKUP(VALUE(VLOOKUP($A3463,'Student reference sheet'!$A$2:$V$2329,11,FALSE)),'Ethnicity Reference'!$A$2:$B$22,2,FALSE)),
IF(VLOOKUP($A3463,'Student reference sheet'!$A$2:$V$2329,9,FALSE) &lt;&gt; "", VLOOKUP(VALUE(VLOOKUP($A3463,'Student reference sheet'!$A$2:$V$2329,9,FALSE)),'Ethnicity Reference'!$A$2:$B$22,2,FALSE),"Unknown"))))</f>
        <v/>
      </c>
      <c r="U3463" s="35"/>
    </row>
    <row r="3464" spans="1:21" ht="15.75">
      <c r="A3464" s="47"/>
      <c r="B3464" s="33"/>
      <c r="C3464" s="39" t="str">
        <f>IF($A3464 &lt;&gt; "",VLOOKUP($A3464,'Student reference sheet'!$A$2:$V$2329, 3,FALSE), "")</f>
        <v/>
      </c>
      <c r="D3464" s="39" t="str">
        <f>IF($A3464 &lt;&gt; "",VLOOKUP($A3464,'Student reference sheet'!$A$2:$V$2329, 2,FALSE), "")</f>
        <v/>
      </c>
      <c r="E3464" s="35"/>
      <c r="F3464" s="34"/>
      <c r="G3464" s="40" t="str">
        <f t="shared" ca="1" si="162"/>
        <v/>
      </c>
      <c r="H3464" s="40" t="str">
        <f t="shared" ca="1" si="163"/>
        <v/>
      </c>
      <c r="I3464" s="36" t="str">
        <f>IF($A3464 = "", "",
IF(COUNTIF(MINIMUM_DAY_DATES[], Attendance!J3464) &gt; 0, VLOOKUP(Attendance!$G3464,MINIMUM_DAY_PERIOD_SCHEDULE[], 2,TRUE),
IF(COUNTIF(RALLY_DATES[], Attendance!J3464) &gt; 0, VLOOKUP(Attendance!$G3464,RALLY_PERIOD_SCHEDULE[], 2,TRUE),
IF(WEEKDAY(Attendance!$J3464) = 2,
       IF(COUNTIF(FINALS_WEEK_MONDAY_DATE[],Attendance!$J3464) &gt; 0, VLOOKUP(Attendance!$G3464,FINALS_WEEK_MONDAY_PERIOD_SCHEDULE[],2,TRUE),
       VLOOKUP(Attendance!$G3464,REGULAR_WEEK_SCHEDULE[],6,TRUE)),
IF(WEEKDAY($J3464) = 3,
       IF(COUNTIF(FINALS_WEEK_TUESDAY_DATE[],Attendance!$J3464) &gt; 0, VLOOKUP(Attendance!$G3464,FINALS_WEEK_TUESDAY_PERIOD_SCHEDULE[],2,TRUE),
       VLOOKUP(Attendance!$G3464,REGULAR_WEEK_SCHEDULE[[Tuesday]:[Period]],5,TRUE)),
IF(WEEKDAY(Attendance!$J3464) = 4,
        IF(COUNTIF(BLOCK_WEDNESDAY_DATES[],Attendance!$J3464) &gt; 0, VLOOKUP(Attendance!$G3464,BLOCK_WEDNESDAY_PERIOD_SCHEDULE[],2,TRUE),
        IF(COUNTIF(FINALS_WEEK_WEDNESDAY_DATE[],Attendance!$J3464) &gt; 0, VLOOKUP(Attendance!$G3464,FINALS_WEEK_WEDNESDAY_PERIOD_SCHEDULE[],2,TRUE),
       VLOOKUP(Attendance!$G3464,REGULAR_WEEK_SCHEDULE[[Wednesday]:[Period]],4,TRUE))),
IF(WEEKDAY($J3464) = 5,
       IF(COUNTIF(BLOCK_THURSDAY_DATES[],Attendance!$J3464) &gt; 0, VLOOKUP(Attendance!$G3464,BLOCK_THURSDAY_PERIOD_SCHEDULE[],2,TRUE),
       IF(COUNTIF(FINALS_WEEK_THURSDAY_DATE[],Attendance!$J3464) &gt; 0, VLOOKUP(Attendance!$G3464,FINALS_WEEK_THURSDAY_PERIOD_SCHEDULE[],2,TRUE),
       VLOOKUP(Attendance!$G3464,REGULAR_WEEK_SCHEDULE[[Thursday]:[Period]],3,TRUE))),
IF(WEEKDAY(Attendance!$J3464) = 6,
       IF(COUNTIF(FINALS_WEEK_FRIDAY_DATE[],Attendance!$J3464) &gt; 0, VLOOKUP(Attendance!$G3464,FINALS_WEEK_FRIDAY_PERIOD_SCHEDULE[],2,TRUE),
       VLOOKUP(Attendance!$G3464,REGULAR_WEEK_SCHEDULE[[Friday]:[Period]],2,TRUE))))))))))</f>
        <v/>
      </c>
      <c r="J3464" s="41" t="str">
        <f t="shared" ca="1" si="164"/>
        <v/>
      </c>
      <c r="K3464" s="41" t="str">
        <f>IF($A3464 &lt;&gt; "",VLOOKUP($A3464,'Student reference sheet'!$A$2:$V$2329, 7,FALSE), "")</f>
        <v/>
      </c>
      <c r="L3464" s="30" t="str">
        <f>IF($A3464 ="", "", VLOOKUP($A3464, 'Student reference sheet'!$A$2:$Z$2603,23,FALSE))</f>
        <v/>
      </c>
      <c r="M3464" s="30" t="str">
        <f>IF($A3464 ="", "", VLOOKUP($A3464, 'Student reference sheet'!$A$2:$Z$2603,24,FALSE))</f>
        <v/>
      </c>
      <c r="N3464" s="30" t="str">
        <f>IF($A3464 ="", "", VLOOKUP($A3464, 'Student reference sheet'!$A$2:$Z$2603,26,FALSE))</f>
        <v/>
      </c>
      <c r="O3464" s="30" t="str">
        <f>IF($A3464 ="", "", VLOOKUP($A3464, 'Student reference sheet'!$A$2:$Z$2603,25,FALSE))</f>
        <v/>
      </c>
      <c r="P3464" s="39" t="str">
        <f>IF($A3464 = "", "", IF(OR(VLOOKUP($A3464,'Student reference sheet'!$A$2:$V$2400,8,FALSE) = "R",  VLOOKUP($A3464,'Student reference sheet'!$A$2:$V$2400,8,FALSE) = "L"), "X", ""))</f>
        <v/>
      </c>
      <c r="Q3464" s="39" t="str">
        <f>IF($A3464 ="", "", VLOOKUP($A3464, 'Student reference sheet'!$A$2:$V$2603,22,FALSE))</f>
        <v/>
      </c>
      <c r="R3464" s="39" t="str">
        <f>IF($A3464 &lt;&gt; "",VLOOKUP($A3464,'Student reference sheet'!$A$2:$V$2329, 5,FALSE), "")</f>
        <v/>
      </c>
      <c r="S3464" s="39" t="str">
        <f>IF($A3464 &lt;&gt; "",VLOOKUP($A3464,'Student reference sheet'!$A$2:$V$2329, 6,FALSE), "")</f>
        <v/>
      </c>
      <c r="T3464" s="30" t="str">
        <f>IF($A3464 = "","",
IF(VLOOKUP($A3464,'Student reference sheet'!$A$2:$V$2329, 10,FALSE) = "Y", "Hispanic",
IF(VLOOKUP($A3464,'Student reference sheet'!$A$2:$V$2329,11,FALSE) &lt;&gt; "",
IF(VLOOKUP($A3464,'Student reference sheet'!$A$2:$V$2329,11,FALSE) = "UNK", "Unknown", VLOOKUP(VALUE(VLOOKUP($A3464,'Student reference sheet'!$A$2:$V$2329,11,FALSE)),'Ethnicity Reference'!$A$2:$B$22,2,FALSE)),
IF(VLOOKUP($A3464,'Student reference sheet'!$A$2:$V$2329,9,FALSE) &lt;&gt; "", VLOOKUP(VALUE(VLOOKUP($A3464,'Student reference sheet'!$A$2:$V$2329,9,FALSE)),'Ethnicity Reference'!$A$2:$B$22,2,FALSE),"Unknown"))))</f>
        <v/>
      </c>
      <c r="U3464" s="35"/>
    </row>
    <row r="3465" spans="1:21" ht="15.75">
      <c r="A3465" s="47"/>
      <c r="B3465" s="33"/>
      <c r="C3465" s="39" t="str">
        <f>IF($A3465 &lt;&gt; "",VLOOKUP($A3465,'Student reference sheet'!$A$2:$V$2329, 3,FALSE), "")</f>
        <v/>
      </c>
      <c r="D3465" s="39" t="str">
        <f>IF($A3465 &lt;&gt; "",VLOOKUP($A3465,'Student reference sheet'!$A$2:$V$2329, 2,FALSE), "")</f>
        <v/>
      </c>
      <c r="E3465" s="35"/>
      <c r="F3465" s="34"/>
      <c r="G3465" s="40" t="str">
        <f t="shared" ca="1" si="162"/>
        <v/>
      </c>
      <c r="H3465" s="40" t="str">
        <f t="shared" ca="1" si="163"/>
        <v/>
      </c>
      <c r="I3465" s="36" t="str">
        <f>IF($A3465 = "", "",
IF(COUNTIF(MINIMUM_DAY_DATES[], Attendance!J3465) &gt; 0, VLOOKUP(Attendance!$G3465,MINIMUM_DAY_PERIOD_SCHEDULE[], 2,TRUE),
IF(COUNTIF(RALLY_DATES[], Attendance!J3465) &gt; 0, VLOOKUP(Attendance!$G3465,RALLY_PERIOD_SCHEDULE[], 2,TRUE),
IF(WEEKDAY(Attendance!$J3465) = 2,
       IF(COUNTIF(FINALS_WEEK_MONDAY_DATE[],Attendance!$J3465) &gt; 0, VLOOKUP(Attendance!$G3465,FINALS_WEEK_MONDAY_PERIOD_SCHEDULE[],2,TRUE),
       VLOOKUP(Attendance!$G3465,REGULAR_WEEK_SCHEDULE[],6,TRUE)),
IF(WEEKDAY($J3465) = 3,
       IF(COUNTIF(FINALS_WEEK_TUESDAY_DATE[],Attendance!$J3465) &gt; 0, VLOOKUP(Attendance!$G3465,FINALS_WEEK_TUESDAY_PERIOD_SCHEDULE[],2,TRUE),
       VLOOKUP(Attendance!$G3465,REGULAR_WEEK_SCHEDULE[[Tuesday]:[Period]],5,TRUE)),
IF(WEEKDAY(Attendance!$J3465) = 4,
        IF(COUNTIF(BLOCK_WEDNESDAY_DATES[],Attendance!$J3465) &gt; 0, VLOOKUP(Attendance!$G3465,BLOCK_WEDNESDAY_PERIOD_SCHEDULE[],2,TRUE),
        IF(COUNTIF(FINALS_WEEK_WEDNESDAY_DATE[],Attendance!$J3465) &gt; 0, VLOOKUP(Attendance!$G3465,FINALS_WEEK_WEDNESDAY_PERIOD_SCHEDULE[],2,TRUE),
       VLOOKUP(Attendance!$G3465,REGULAR_WEEK_SCHEDULE[[Wednesday]:[Period]],4,TRUE))),
IF(WEEKDAY($J3465) = 5,
       IF(COUNTIF(BLOCK_THURSDAY_DATES[],Attendance!$J3465) &gt; 0, VLOOKUP(Attendance!$G3465,BLOCK_THURSDAY_PERIOD_SCHEDULE[],2,TRUE),
       IF(COUNTIF(FINALS_WEEK_THURSDAY_DATE[],Attendance!$J3465) &gt; 0, VLOOKUP(Attendance!$G3465,FINALS_WEEK_THURSDAY_PERIOD_SCHEDULE[],2,TRUE),
       VLOOKUP(Attendance!$G3465,REGULAR_WEEK_SCHEDULE[[Thursday]:[Period]],3,TRUE))),
IF(WEEKDAY(Attendance!$J3465) = 6,
       IF(COUNTIF(FINALS_WEEK_FRIDAY_DATE[],Attendance!$J3465) &gt; 0, VLOOKUP(Attendance!$G3465,FINALS_WEEK_FRIDAY_PERIOD_SCHEDULE[],2,TRUE),
       VLOOKUP(Attendance!$G3465,REGULAR_WEEK_SCHEDULE[[Friday]:[Period]],2,TRUE))))))))))</f>
        <v/>
      </c>
      <c r="J3465" s="41" t="str">
        <f t="shared" ca="1" si="164"/>
        <v/>
      </c>
      <c r="K3465" s="41" t="str">
        <f>IF($A3465 &lt;&gt; "",VLOOKUP($A3465,'Student reference sheet'!$A$2:$V$2329, 7,FALSE), "")</f>
        <v/>
      </c>
      <c r="L3465" s="30" t="str">
        <f>IF($A3465 ="", "", VLOOKUP($A3465, 'Student reference sheet'!$A$2:$Z$2603,23,FALSE))</f>
        <v/>
      </c>
      <c r="M3465" s="30" t="str">
        <f>IF($A3465 ="", "", VLOOKUP($A3465, 'Student reference sheet'!$A$2:$Z$2603,24,FALSE))</f>
        <v/>
      </c>
      <c r="N3465" s="30" t="str">
        <f>IF($A3465 ="", "", VLOOKUP($A3465, 'Student reference sheet'!$A$2:$Z$2603,26,FALSE))</f>
        <v/>
      </c>
      <c r="O3465" s="30" t="str">
        <f>IF($A3465 ="", "", VLOOKUP($A3465, 'Student reference sheet'!$A$2:$Z$2603,25,FALSE))</f>
        <v/>
      </c>
      <c r="P3465" s="39" t="str">
        <f>IF($A3465 = "", "", IF(OR(VLOOKUP($A3465,'Student reference sheet'!$A$2:$V$2400,8,FALSE) = "R",  VLOOKUP($A3465,'Student reference sheet'!$A$2:$V$2400,8,FALSE) = "L"), "X", ""))</f>
        <v/>
      </c>
      <c r="Q3465" s="39" t="str">
        <f>IF($A3465 ="", "", VLOOKUP($A3465, 'Student reference sheet'!$A$2:$V$2603,22,FALSE))</f>
        <v/>
      </c>
      <c r="R3465" s="39" t="str">
        <f>IF($A3465 &lt;&gt; "",VLOOKUP($A3465,'Student reference sheet'!$A$2:$V$2329, 5,FALSE), "")</f>
        <v/>
      </c>
      <c r="S3465" s="39" t="str">
        <f>IF($A3465 &lt;&gt; "",VLOOKUP($A3465,'Student reference sheet'!$A$2:$V$2329, 6,FALSE), "")</f>
        <v/>
      </c>
      <c r="T3465" s="30" t="str">
        <f>IF($A3465 = "","",
IF(VLOOKUP($A3465,'Student reference sheet'!$A$2:$V$2329, 10,FALSE) = "Y", "Hispanic",
IF(VLOOKUP($A3465,'Student reference sheet'!$A$2:$V$2329,11,FALSE) &lt;&gt; "",
IF(VLOOKUP($A3465,'Student reference sheet'!$A$2:$V$2329,11,FALSE) = "UNK", "Unknown", VLOOKUP(VALUE(VLOOKUP($A3465,'Student reference sheet'!$A$2:$V$2329,11,FALSE)),'Ethnicity Reference'!$A$2:$B$22,2,FALSE)),
IF(VLOOKUP($A3465,'Student reference sheet'!$A$2:$V$2329,9,FALSE) &lt;&gt; "", VLOOKUP(VALUE(VLOOKUP($A3465,'Student reference sheet'!$A$2:$V$2329,9,FALSE)),'Ethnicity Reference'!$A$2:$B$22,2,FALSE),"Unknown"))))</f>
        <v/>
      </c>
      <c r="U3465" s="35"/>
    </row>
    <row r="3466" spans="1:21" ht="15.75">
      <c r="A3466" s="47"/>
      <c r="B3466" s="33"/>
      <c r="C3466" s="39" t="str">
        <f>IF($A3466 &lt;&gt; "",VLOOKUP($A3466,'Student reference sheet'!$A$2:$V$2329, 3,FALSE), "")</f>
        <v/>
      </c>
      <c r="D3466" s="39" t="str">
        <f>IF($A3466 &lt;&gt; "",VLOOKUP($A3466,'Student reference sheet'!$A$2:$V$2329, 2,FALSE), "")</f>
        <v/>
      </c>
      <c r="E3466" s="35"/>
      <c r="F3466" s="34"/>
      <c r="G3466" s="40" t="str">
        <f t="shared" ref="G3466:G3529" ca="1" si="165">IF(A3466 &lt;&gt;"", IF(G3466 = "",NOW() - TODAY(), G3466), "")</f>
        <v/>
      </c>
      <c r="H3466" s="40" t="str">
        <f t="shared" ref="H3466:H3529" ca="1" si="166">IF(B3466 &lt;&gt;"", IF(H3466 = "",NOW() - TODAY(), H3466), "")</f>
        <v/>
      </c>
      <c r="I3466" s="36" t="str">
        <f>IF($A3466 = "", "",
IF(COUNTIF(MINIMUM_DAY_DATES[], Attendance!J3466) &gt; 0, VLOOKUP(Attendance!$G3466,MINIMUM_DAY_PERIOD_SCHEDULE[], 2,TRUE),
IF(COUNTIF(RALLY_DATES[], Attendance!J3466) &gt; 0, VLOOKUP(Attendance!$G3466,RALLY_PERIOD_SCHEDULE[], 2,TRUE),
IF(WEEKDAY(Attendance!$J3466) = 2,
       IF(COUNTIF(FINALS_WEEK_MONDAY_DATE[],Attendance!$J3466) &gt; 0, VLOOKUP(Attendance!$G3466,FINALS_WEEK_MONDAY_PERIOD_SCHEDULE[],2,TRUE),
       VLOOKUP(Attendance!$G3466,REGULAR_WEEK_SCHEDULE[],6,TRUE)),
IF(WEEKDAY($J3466) = 3,
       IF(COUNTIF(FINALS_WEEK_TUESDAY_DATE[],Attendance!$J3466) &gt; 0, VLOOKUP(Attendance!$G3466,FINALS_WEEK_TUESDAY_PERIOD_SCHEDULE[],2,TRUE),
       VLOOKUP(Attendance!$G3466,REGULAR_WEEK_SCHEDULE[[Tuesday]:[Period]],5,TRUE)),
IF(WEEKDAY(Attendance!$J3466) = 4,
        IF(COUNTIF(BLOCK_WEDNESDAY_DATES[],Attendance!$J3466) &gt; 0, VLOOKUP(Attendance!$G3466,BLOCK_WEDNESDAY_PERIOD_SCHEDULE[],2,TRUE),
        IF(COUNTIF(FINALS_WEEK_WEDNESDAY_DATE[],Attendance!$J3466) &gt; 0, VLOOKUP(Attendance!$G3466,FINALS_WEEK_WEDNESDAY_PERIOD_SCHEDULE[],2,TRUE),
       VLOOKUP(Attendance!$G3466,REGULAR_WEEK_SCHEDULE[[Wednesday]:[Period]],4,TRUE))),
IF(WEEKDAY($J3466) = 5,
       IF(COUNTIF(BLOCK_THURSDAY_DATES[],Attendance!$J3466) &gt; 0, VLOOKUP(Attendance!$G3466,BLOCK_THURSDAY_PERIOD_SCHEDULE[],2,TRUE),
       IF(COUNTIF(FINALS_WEEK_THURSDAY_DATE[],Attendance!$J3466) &gt; 0, VLOOKUP(Attendance!$G3466,FINALS_WEEK_THURSDAY_PERIOD_SCHEDULE[],2,TRUE),
       VLOOKUP(Attendance!$G3466,REGULAR_WEEK_SCHEDULE[[Thursday]:[Period]],3,TRUE))),
IF(WEEKDAY(Attendance!$J3466) = 6,
       IF(COUNTIF(FINALS_WEEK_FRIDAY_DATE[],Attendance!$J3466) &gt; 0, VLOOKUP(Attendance!$G3466,FINALS_WEEK_FRIDAY_PERIOD_SCHEDULE[],2,TRUE),
       VLOOKUP(Attendance!$G3466,REGULAR_WEEK_SCHEDULE[[Friday]:[Period]],2,TRUE))))))))))</f>
        <v/>
      </c>
      <c r="J3466" s="41" t="str">
        <f t="shared" ref="J3466:J3529" ca="1" si="167">IF(A3466 &lt;&gt;"", IF(J3466 = "",TODAY(), J3466), "")</f>
        <v/>
      </c>
      <c r="K3466" s="41" t="str">
        <f>IF($A3466 &lt;&gt; "",VLOOKUP($A3466,'Student reference sheet'!$A$2:$V$2329, 7,FALSE), "")</f>
        <v/>
      </c>
      <c r="L3466" s="30" t="str">
        <f>IF($A3466 ="", "", VLOOKUP($A3466, 'Student reference sheet'!$A$2:$Z$2603,23,FALSE))</f>
        <v/>
      </c>
      <c r="M3466" s="30" t="str">
        <f>IF($A3466 ="", "", VLOOKUP($A3466, 'Student reference sheet'!$A$2:$Z$2603,24,FALSE))</f>
        <v/>
      </c>
      <c r="N3466" s="30" t="str">
        <f>IF($A3466 ="", "", VLOOKUP($A3466, 'Student reference sheet'!$A$2:$Z$2603,26,FALSE))</f>
        <v/>
      </c>
      <c r="O3466" s="30" t="str">
        <f>IF($A3466 ="", "", VLOOKUP($A3466, 'Student reference sheet'!$A$2:$Z$2603,25,FALSE))</f>
        <v/>
      </c>
      <c r="P3466" s="39" t="str">
        <f>IF($A3466 = "", "", IF(OR(VLOOKUP($A3466,'Student reference sheet'!$A$2:$V$2400,8,FALSE) = "R",  VLOOKUP($A3466,'Student reference sheet'!$A$2:$V$2400,8,FALSE) = "L"), "X", ""))</f>
        <v/>
      </c>
      <c r="Q3466" s="39" t="str">
        <f>IF($A3466 ="", "", VLOOKUP($A3466, 'Student reference sheet'!$A$2:$V$2603,22,FALSE))</f>
        <v/>
      </c>
      <c r="R3466" s="39" t="str">
        <f>IF($A3466 &lt;&gt; "",VLOOKUP($A3466,'Student reference sheet'!$A$2:$V$2329, 5,FALSE), "")</f>
        <v/>
      </c>
      <c r="S3466" s="39" t="str">
        <f>IF($A3466 &lt;&gt; "",VLOOKUP($A3466,'Student reference sheet'!$A$2:$V$2329, 6,FALSE), "")</f>
        <v/>
      </c>
      <c r="T3466" s="30" t="str">
        <f>IF($A3466 = "","",
IF(VLOOKUP($A3466,'Student reference sheet'!$A$2:$V$2329, 10,FALSE) = "Y", "Hispanic",
IF(VLOOKUP($A3466,'Student reference sheet'!$A$2:$V$2329,11,FALSE) &lt;&gt; "",
IF(VLOOKUP($A3466,'Student reference sheet'!$A$2:$V$2329,11,FALSE) = "UNK", "Unknown", VLOOKUP(VALUE(VLOOKUP($A3466,'Student reference sheet'!$A$2:$V$2329,11,FALSE)),'Ethnicity Reference'!$A$2:$B$22,2,FALSE)),
IF(VLOOKUP($A3466,'Student reference sheet'!$A$2:$V$2329,9,FALSE) &lt;&gt; "", VLOOKUP(VALUE(VLOOKUP($A3466,'Student reference sheet'!$A$2:$V$2329,9,FALSE)),'Ethnicity Reference'!$A$2:$B$22,2,FALSE),"Unknown"))))</f>
        <v/>
      </c>
      <c r="U3466" s="35"/>
    </row>
    <row r="3467" spans="1:21" ht="15.75">
      <c r="A3467" s="47"/>
      <c r="B3467" s="33"/>
      <c r="C3467" s="39" t="str">
        <f>IF($A3467 &lt;&gt; "",VLOOKUP($A3467,'Student reference sheet'!$A$2:$V$2329, 3,FALSE), "")</f>
        <v/>
      </c>
      <c r="D3467" s="39" t="str">
        <f>IF($A3467 &lt;&gt; "",VLOOKUP($A3467,'Student reference sheet'!$A$2:$V$2329, 2,FALSE), "")</f>
        <v/>
      </c>
      <c r="E3467" s="35"/>
      <c r="F3467" s="34"/>
      <c r="G3467" s="40" t="str">
        <f t="shared" ca="1" si="165"/>
        <v/>
      </c>
      <c r="H3467" s="40" t="str">
        <f t="shared" ca="1" si="166"/>
        <v/>
      </c>
      <c r="I3467" s="36" t="str">
        <f>IF($A3467 = "", "",
IF(COUNTIF(MINIMUM_DAY_DATES[], Attendance!J3467) &gt; 0, VLOOKUP(Attendance!$G3467,MINIMUM_DAY_PERIOD_SCHEDULE[], 2,TRUE),
IF(COUNTIF(RALLY_DATES[], Attendance!J3467) &gt; 0, VLOOKUP(Attendance!$G3467,RALLY_PERIOD_SCHEDULE[], 2,TRUE),
IF(WEEKDAY(Attendance!$J3467) = 2,
       IF(COUNTIF(FINALS_WEEK_MONDAY_DATE[],Attendance!$J3467) &gt; 0, VLOOKUP(Attendance!$G3467,FINALS_WEEK_MONDAY_PERIOD_SCHEDULE[],2,TRUE),
       VLOOKUP(Attendance!$G3467,REGULAR_WEEK_SCHEDULE[],6,TRUE)),
IF(WEEKDAY($J3467) = 3,
       IF(COUNTIF(FINALS_WEEK_TUESDAY_DATE[],Attendance!$J3467) &gt; 0, VLOOKUP(Attendance!$G3467,FINALS_WEEK_TUESDAY_PERIOD_SCHEDULE[],2,TRUE),
       VLOOKUP(Attendance!$G3467,REGULAR_WEEK_SCHEDULE[[Tuesday]:[Period]],5,TRUE)),
IF(WEEKDAY(Attendance!$J3467) = 4,
        IF(COUNTIF(BLOCK_WEDNESDAY_DATES[],Attendance!$J3467) &gt; 0, VLOOKUP(Attendance!$G3467,BLOCK_WEDNESDAY_PERIOD_SCHEDULE[],2,TRUE),
        IF(COUNTIF(FINALS_WEEK_WEDNESDAY_DATE[],Attendance!$J3467) &gt; 0, VLOOKUP(Attendance!$G3467,FINALS_WEEK_WEDNESDAY_PERIOD_SCHEDULE[],2,TRUE),
       VLOOKUP(Attendance!$G3467,REGULAR_WEEK_SCHEDULE[[Wednesday]:[Period]],4,TRUE))),
IF(WEEKDAY($J3467) = 5,
       IF(COUNTIF(BLOCK_THURSDAY_DATES[],Attendance!$J3467) &gt; 0, VLOOKUP(Attendance!$G3467,BLOCK_THURSDAY_PERIOD_SCHEDULE[],2,TRUE),
       IF(COUNTIF(FINALS_WEEK_THURSDAY_DATE[],Attendance!$J3467) &gt; 0, VLOOKUP(Attendance!$G3467,FINALS_WEEK_THURSDAY_PERIOD_SCHEDULE[],2,TRUE),
       VLOOKUP(Attendance!$G3467,REGULAR_WEEK_SCHEDULE[[Thursday]:[Period]],3,TRUE))),
IF(WEEKDAY(Attendance!$J3467) = 6,
       IF(COUNTIF(FINALS_WEEK_FRIDAY_DATE[],Attendance!$J3467) &gt; 0, VLOOKUP(Attendance!$G3467,FINALS_WEEK_FRIDAY_PERIOD_SCHEDULE[],2,TRUE),
       VLOOKUP(Attendance!$G3467,REGULAR_WEEK_SCHEDULE[[Friday]:[Period]],2,TRUE))))))))))</f>
        <v/>
      </c>
      <c r="J3467" s="41" t="str">
        <f t="shared" ca="1" si="167"/>
        <v/>
      </c>
      <c r="K3467" s="41" t="str">
        <f>IF($A3467 &lt;&gt; "",VLOOKUP($A3467,'Student reference sheet'!$A$2:$V$2329, 7,FALSE), "")</f>
        <v/>
      </c>
      <c r="L3467" s="30" t="str">
        <f>IF($A3467 ="", "", VLOOKUP($A3467, 'Student reference sheet'!$A$2:$Z$2603,23,FALSE))</f>
        <v/>
      </c>
      <c r="M3467" s="30" t="str">
        <f>IF($A3467 ="", "", VLOOKUP($A3467, 'Student reference sheet'!$A$2:$Z$2603,24,FALSE))</f>
        <v/>
      </c>
      <c r="N3467" s="30" t="str">
        <f>IF($A3467 ="", "", VLOOKUP($A3467, 'Student reference sheet'!$A$2:$Z$2603,26,FALSE))</f>
        <v/>
      </c>
      <c r="O3467" s="30" t="str">
        <f>IF($A3467 ="", "", VLOOKUP($A3467, 'Student reference sheet'!$A$2:$Z$2603,25,FALSE))</f>
        <v/>
      </c>
      <c r="P3467" s="39" t="str">
        <f>IF($A3467 = "", "", IF(OR(VLOOKUP($A3467,'Student reference sheet'!$A$2:$V$2400,8,FALSE) = "R",  VLOOKUP($A3467,'Student reference sheet'!$A$2:$V$2400,8,FALSE) = "L"), "X", ""))</f>
        <v/>
      </c>
      <c r="Q3467" s="39" t="str">
        <f>IF($A3467 ="", "", VLOOKUP($A3467, 'Student reference sheet'!$A$2:$V$2603,22,FALSE))</f>
        <v/>
      </c>
      <c r="R3467" s="39" t="str">
        <f>IF($A3467 &lt;&gt; "",VLOOKUP($A3467,'Student reference sheet'!$A$2:$V$2329, 5,FALSE), "")</f>
        <v/>
      </c>
      <c r="S3467" s="39" t="str">
        <f>IF($A3467 &lt;&gt; "",VLOOKUP($A3467,'Student reference sheet'!$A$2:$V$2329, 6,FALSE), "")</f>
        <v/>
      </c>
      <c r="T3467" s="30" t="str">
        <f>IF($A3467 = "","",
IF(VLOOKUP($A3467,'Student reference sheet'!$A$2:$V$2329, 10,FALSE) = "Y", "Hispanic",
IF(VLOOKUP($A3467,'Student reference sheet'!$A$2:$V$2329,11,FALSE) &lt;&gt; "",
IF(VLOOKUP($A3467,'Student reference sheet'!$A$2:$V$2329,11,FALSE) = "UNK", "Unknown", VLOOKUP(VALUE(VLOOKUP($A3467,'Student reference sheet'!$A$2:$V$2329,11,FALSE)),'Ethnicity Reference'!$A$2:$B$22,2,FALSE)),
IF(VLOOKUP($A3467,'Student reference sheet'!$A$2:$V$2329,9,FALSE) &lt;&gt; "", VLOOKUP(VALUE(VLOOKUP($A3467,'Student reference sheet'!$A$2:$V$2329,9,FALSE)),'Ethnicity Reference'!$A$2:$B$22,2,FALSE),"Unknown"))))</f>
        <v/>
      </c>
      <c r="U3467" s="35"/>
    </row>
    <row r="3468" spans="1:21" ht="15.75">
      <c r="A3468" s="47"/>
      <c r="B3468" s="33"/>
      <c r="C3468" s="39" t="str">
        <f>IF($A3468 &lt;&gt; "",VLOOKUP($A3468,'Student reference sheet'!$A$2:$V$2329, 3,FALSE), "")</f>
        <v/>
      </c>
      <c r="D3468" s="39" t="str">
        <f>IF($A3468 &lt;&gt; "",VLOOKUP($A3468,'Student reference sheet'!$A$2:$V$2329, 2,FALSE), "")</f>
        <v/>
      </c>
      <c r="E3468" s="35"/>
      <c r="F3468" s="34"/>
      <c r="G3468" s="40" t="str">
        <f t="shared" ca="1" si="165"/>
        <v/>
      </c>
      <c r="H3468" s="40" t="str">
        <f t="shared" ca="1" si="166"/>
        <v/>
      </c>
      <c r="I3468" s="36" t="str">
        <f>IF($A3468 = "", "",
IF(COUNTIF(MINIMUM_DAY_DATES[], Attendance!J3468) &gt; 0, VLOOKUP(Attendance!$G3468,MINIMUM_DAY_PERIOD_SCHEDULE[], 2,TRUE),
IF(COUNTIF(RALLY_DATES[], Attendance!J3468) &gt; 0, VLOOKUP(Attendance!$G3468,RALLY_PERIOD_SCHEDULE[], 2,TRUE),
IF(WEEKDAY(Attendance!$J3468) = 2,
       IF(COUNTIF(FINALS_WEEK_MONDAY_DATE[],Attendance!$J3468) &gt; 0, VLOOKUP(Attendance!$G3468,FINALS_WEEK_MONDAY_PERIOD_SCHEDULE[],2,TRUE),
       VLOOKUP(Attendance!$G3468,REGULAR_WEEK_SCHEDULE[],6,TRUE)),
IF(WEEKDAY($J3468) = 3,
       IF(COUNTIF(FINALS_WEEK_TUESDAY_DATE[],Attendance!$J3468) &gt; 0, VLOOKUP(Attendance!$G3468,FINALS_WEEK_TUESDAY_PERIOD_SCHEDULE[],2,TRUE),
       VLOOKUP(Attendance!$G3468,REGULAR_WEEK_SCHEDULE[[Tuesday]:[Period]],5,TRUE)),
IF(WEEKDAY(Attendance!$J3468) = 4,
        IF(COUNTIF(BLOCK_WEDNESDAY_DATES[],Attendance!$J3468) &gt; 0, VLOOKUP(Attendance!$G3468,BLOCK_WEDNESDAY_PERIOD_SCHEDULE[],2,TRUE),
        IF(COUNTIF(FINALS_WEEK_WEDNESDAY_DATE[],Attendance!$J3468) &gt; 0, VLOOKUP(Attendance!$G3468,FINALS_WEEK_WEDNESDAY_PERIOD_SCHEDULE[],2,TRUE),
       VLOOKUP(Attendance!$G3468,REGULAR_WEEK_SCHEDULE[[Wednesday]:[Period]],4,TRUE))),
IF(WEEKDAY($J3468) = 5,
       IF(COUNTIF(BLOCK_THURSDAY_DATES[],Attendance!$J3468) &gt; 0, VLOOKUP(Attendance!$G3468,BLOCK_THURSDAY_PERIOD_SCHEDULE[],2,TRUE),
       IF(COUNTIF(FINALS_WEEK_THURSDAY_DATE[],Attendance!$J3468) &gt; 0, VLOOKUP(Attendance!$G3468,FINALS_WEEK_THURSDAY_PERIOD_SCHEDULE[],2,TRUE),
       VLOOKUP(Attendance!$G3468,REGULAR_WEEK_SCHEDULE[[Thursday]:[Period]],3,TRUE))),
IF(WEEKDAY(Attendance!$J3468) = 6,
       IF(COUNTIF(FINALS_WEEK_FRIDAY_DATE[],Attendance!$J3468) &gt; 0, VLOOKUP(Attendance!$G3468,FINALS_WEEK_FRIDAY_PERIOD_SCHEDULE[],2,TRUE),
       VLOOKUP(Attendance!$G3468,REGULAR_WEEK_SCHEDULE[[Friday]:[Period]],2,TRUE))))))))))</f>
        <v/>
      </c>
      <c r="J3468" s="41" t="str">
        <f t="shared" ca="1" si="167"/>
        <v/>
      </c>
      <c r="K3468" s="41" t="str">
        <f>IF($A3468 &lt;&gt; "",VLOOKUP($A3468,'Student reference sheet'!$A$2:$V$2329, 7,FALSE), "")</f>
        <v/>
      </c>
      <c r="L3468" s="30" t="str">
        <f>IF($A3468 ="", "", VLOOKUP($A3468, 'Student reference sheet'!$A$2:$Z$2603,23,FALSE))</f>
        <v/>
      </c>
      <c r="M3468" s="30" t="str">
        <f>IF($A3468 ="", "", VLOOKUP($A3468, 'Student reference sheet'!$A$2:$Z$2603,24,FALSE))</f>
        <v/>
      </c>
      <c r="N3468" s="30" t="str">
        <f>IF($A3468 ="", "", VLOOKUP($A3468, 'Student reference sheet'!$A$2:$Z$2603,26,FALSE))</f>
        <v/>
      </c>
      <c r="O3468" s="30" t="str">
        <f>IF($A3468 ="", "", VLOOKUP($A3468, 'Student reference sheet'!$A$2:$Z$2603,25,FALSE))</f>
        <v/>
      </c>
      <c r="P3468" s="39" t="str">
        <f>IF($A3468 = "", "", IF(OR(VLOOKUP($A3468,'Student reference sheet'!$A$2:$V$2400,8,FALSE) = "R",  VLOOKUP($A3468,'Student reference sheet'!$A$2:$V$2400,8,FALSE) = "L"), "X", ""))</f>
        <v/>
      </c>
      <c r="Q3468" s="39" t="str">
        <f>IF($A3468 ="", "", VLOOKUP($A3468, 'Student reference sheet'!$A$2:$V$2603,22,FALSE))</f>
        <v/>
      </c>
      <c r="R3468" s="39" t="str">
        <f>IF($A3468 &lt;&gt; "",VLOOKUP($A3468,'Student reference sheet'!$A$2:$V$2329, 5,FALSE), "")</f>
        <v/>
      </c>
      <c r="S3468" s="39" t="str">
        <f>IF($A3468 &lt;&gt; "",VLOOKUP($A3468,'Student reference sheet'!$A$2:$V$2329, 6,FALSE), "")</f>
        <v/>
      </c>
      <c r="T3468" s="30" t="str">
        <f>IF($A3468 = "","",
IF(VLOOKUP($A3468,'Student reference sheet'!$A$2:$V$2329, 10,FALSE) = "Y", "Hispanic",
IF(VLOOKUP($A3468,'Student reference sheet'!$A$2:$V$2329,11,FALSE) &lt;&gt; "",
IF(VLOOKUP($A3468,'Student reference sheet'!$A$2:$V$2329,11,FALSE) = "UNK", "Unknown", VLOOKUP(VALUE(VLOOKUP($A3468,'Student reference sheet'!$A$2:$V$2329,11,FALSE)),'Ethnicity Reference'!$A$2:$B$22,2,FALSE)),
IF(VLOOKUP($A3468,'Student reference sheet'!$A$2:$V$2329,9,FALSE) &lt;&gt; "", VLOOKUP(VALUE(VLOOKUP($A3468,'Student reference sheet'!$A$2:$V$2329,9,FALSE)),'Ethnicity Reference'!$A$2:$B$22,2,FALSE),"Unknown"))))</f>
        <v/>
      </c>
      <c r="U3468" s="35"/>
    </row>
    <row r="3469" spans="1:21" ht="15.75">
      <c r="A3469" s="47"/>
      <c r="B3469" s="33"/>
      <c r="C3469" s="39" t="str">
        <f>IF($A3469 &lt;&gt; "",VLOOKUP($A3469,'Student reference sheet'!$A$2:$V$2329, 3,FALSE), "")</f>
        <v/>
      </c>
      <c r="D3469" s="39" t="str">
        <f>IF($A3469 &lt;&gt; "",VLOOKUP($A3469,'Student reference sheet'!$A$2:$V$2329, 2,FALSE), "")</f>
        <v/>
      </c>
      <c r="E3469" s="35"/>
      <c r="F3469" s="34"/>
      <c r="G3469" s="40" t="str">
        <f t="shared" ca="1" si="165"/>
        <v/>
      </c>
      <c r="H3469" s="40" t="str">
        <f t="shared" ca="1" si="166"/>
        <v/>
      </c>
      <c r="I3469" s="36" t="str">
        <f>IF($A3469 = "", "",
IF(COUNTIF(MINIMUM_DAY_DATES[], Attendance!J3469) &gt; 0, VLOOKUP(Attendance!$G3469,MINIMUM_DAY_PERIOD_SCHEDULE[], 2,TRUE),
IF(COUNTIF(RALLY_DATES[], Attendance!J3469) &gt; 0, VLOOKUP(Attendance!$G3469,RALLY_PERIOD_SCHEDULE[], 2,TRUE),
IF(WEEKDAY(Attendance!$J3469) = 2,
       IF(COUNTIF(FINALS_WEEK_MONDAY_DATE[],Attendance!$J3469) &gt; 0, VLOOKUP(Attendance!$G3469,FINALS_WEEK_MONDAY_PERIOD_SCHEDULE[],2,TRUE),
       VLOOKUP(Attendance!$G3469,REGULAR_WEEK_SCHEDULE[],6,TRUE)),
IF(WEEKDAY($J3469) = 3,
       IF(COUNTIF(FINALS_WEEK_TUESDAY_DATE[],Attendance!$J3469) &gt; 0, VLOOKUP(Attendance!$G3469,FINALS_WEEK_TUESDAY_PERIOD_SCHEDULE[],2,TRUE),
       VLOOKUP(Attendance!$G3469,REGULAR_WEEK_SCHEDULE[[Tuesday]:[Period]],5,TRUE)),
IF(WEEKDAY(Attendance!$J3469) = 4,
        IF(COUNTIF(BLOCK_WEDNESDAY_DATES[],Attendance!$J3469) &gt; 0, VLOOKUP(Attendance!$G3469,BLOCK_WEDNESDAY_PERIOD_SCHEDULE[],2,TRUE),
        IF(COUNTIF(FINALS_WEEK_WEDNESDAY_DATE[],Attendance!$J3469) &gt; 0, VLOOKUP(Attendance!$G3469,FINALS_WEEK_WEDNESDAY_PERIOD_SCHEDULE[],2,TRUE),
       VLOOKUP(Attendance!$G3469,REGULAR_WEEK_SCHEDULE[[Wednesday]:[Period]],4,TRUE))),
IF(WEEKDAY($J3469) = 5,
       IF(COUNTIF(BLOCK_THURSDAY_DATES[],Attendance!$J3469) &gt; 0, VLOOKUP(Attendance!$G3469,BLOCK_THURSDAY_PERIOD_SCHEDULE[],2,TRUE),
       IF(COUNTIF(FINALS_WEEK_THURSDAY_DATE[],Attendance!$J3469) &gt; 0, VLOOKUP(Attendance!$G3469,FINALS_WEEK_THURSDAY_PERIOD_SCHEDULE[],2,TRUE),
       VLOOKUP(Attendance!$G3469,REGULAR_WEEK_SCHEDULE[[Thursday]:[Period]],3,TRUE))),
IF(WEEKDAY(Attendance!$J3469) = 6,
       IF(COUNTIF(FINALS_WEEK_FRIDAY_DATE[],Attendance!$J3469) &gt; 0, VLOOKUP(Attendance!$G3469,FINALS_WEEK_FRIDAY_PERIOD_SCHEDULE[],2,TRUE),
       VLOOKUP(Attendance!$G3469,REGULAR_WEEK_SCHEDULE[[Friday]:[Period]],2,TRUE))))))))))</f>
        <v/>
      </c>
      <c r="J3469" s="41" t="str">
        <f t="shared" ca="1" si="167"/>
        <v/>
      </c>
      <c r="K3469" s="41" t="str">
        <f>IF($A3469 &lt;&gt; "",VLOOKUP($A3469,'Student reference sheet'!$A$2:$V$2329, 7,FALSE), "")</f>
        <v/>
      </c>
      <c r="L3469" s="30" t="str">
        <f>IF($A3469 ="", "", VLOOKUP($A3469, 'Student reference sheet'!$A$2:$Z$2603,23,FALSE))</f>
        <v/>
      </c>
      <c r="M3469" s="30" t="str">
        <f>IF($A3469 ="", "", VLOOKUP($A3469, 'Student reference sheet'!$A$2:$Z$2603,24,FALSE))</f>
        <v/>
      </c>
      <c r="N3469" s="30" t="str">
        <f>IF($A3469 ="", "", VLOOKUP($A3469, 'Student reference sheet'!$A$2:$Z$2603,26,FALSE))</f>
        <v/>
      </c>
      <c r="O3469" s="30" t="str">
        <f>IF($A3469 ="", "", VLOOKUP($A3469, 'Student reference sheet'!$A$2:$Z$2603,25,FALSE))</f>
        <v/>
      </c>
      <c r="P3469" s="39" t="str">
        <f>IF($A3469 = "", "", IF(OR(VLOOKUP($A3469,'Student reference sheet'!$A$2:$V$2400,8,FALSE) = "R",  VLOOKUP($A3469,'Student reference sheet'!$A$2:$V$2400,8,FALSE) = "L"), "X", ""))</f>
        <v/>
      </c>
      <c r="Q3469" s="39" t="str">
        <f>IF($A3469 ="", "", VLOOKUP($A3469, 'Student reference sheet'!$A$2:$V$2603,22,FALSE))</f>
        <v/>
      </c>
      <c r="R3469" s="39" t="str">
        <f>IF($A3469 &lt;&gt; "",VLOOKUP($A3469,'Student reference sheet'!$A$2:$V$2329, 5,FALSE), "")</f>
        <v/>
      </c>
      <c r="S3469" s="39" t="str">
        <f>IF($A3469 &lt;&gt; "",VLOOKUP($A3469,'Student reference sheet'!$A$2:$V$2329, 6,FALSE), "")</f>
        <v/>
      </c>
      <c r="T3469" s="30" t="str">
        <f>IF($A3469 = "","",
IF(VLOOKUP($A3469,'Student reference sheet'!$A$2:$V$2329, 10,FALSE) = "Y", "Hispanic",
IF(VLOOKUP($A3469,'Student reference sheet'!$A$2:$V$2329,11,FALSE) &lt;&gt; "",
IF(VLOOKUP($A3469,'Student reference sheet'!$A$2:$V$2329,11,FALSE) = "UNK", "Unknown", VLOOKUP(VALUE(VLOOKUP($A3469,'Student reference sheet'!$A$2:$V$2329,11,FALSE)),'Ethnicity Reference'!$A$2:$B$22,2,FALSE)),
IF(VLOOKUP($A3469,'Student reference sheet'!$A$2:$V$2329,9,FALSE) &lt;&gt; "", VLOOKUP(VALUE(VLOOKUP($A3469,'Student reference sheet'!$A$2:$V$2329,9,FALSE)),'Ethnicity Reference'!$A$2:$B$22,2,FALSE),"Unknown"))))</f>
        <v/>
      </c>
      <c r="U3469" s="35"/>
    </row>
    <row r="3470" spans="1:21" ht="15.75">
      <c r="A3470" s="47"/>
      <c r="B3470" s="33"/>
      <c r="C3470" s="39" t="str">
        <f>IF($A3470 &lt;&gt; "",VLOOKUP($A3470,'Student reference sheet'!$A$2:$V$2329, 3,FALSE), "")</f>
        <v/>
      </c>
      <c r="D3470" s="39" t="str">
        <f>IF($A3470 &lt;&gt; "",VLOOKUP($A3470,'Student reference sheet'!$A$2:$V$2329, 2,FALSE), "")</f>
        <v/>
      </c>
      <c r="E3470" s="35"/>
      <c r="F3470" s="34"/>
      <c r="G3470" s="40" t="str">
        <f t="shared" ca="1" si="165"/>
        <v/>
      </c>
      <c r="H3470" s="40" t="str">
        <f t="shared" ca="1" si="166"/>
        <v/>
      </c>
      <c r="I3470" s="36" t="str">
        <f>IF($A3470 = "", "",
IF(COUNTIF(MINIMUM_DAY_DATES[], Attendance!J3470) &gt; 0, VLOOKUP(Attendance!$G3470,MINIMUM_DAY_PERIOD_SCHEDULE[], 2,TRUE),
IF(COUNTIF(RALLY_DATES[], Attendance!J3470) &gt; 0, VLOOKUP(Attendance!$G3470,RALLY_PERIOD_SCHEDULE[], 2,TRUE),
IF(WEEKDAY(Attendance!$J3470) = 2,
       IF(COUNTIF(FINALS_WEEK_MONDAY_DATE[],Attendance!$J3470) &gt; 0, VLOOKUP(Attendance!$G3470,FINALS_WEEK_MONDAY_PERIOD_SCHEDULE[],2,TRUE),
       VLOOKUP(Attendance!$G3470,REGULAR_WEEK_SCHEDULE[],6,TRUE)),
IF(WEEKDAY($J3470) = 3,
       IF(COUNTIF(FINALS_WEEK_TUESDAY_DATE[],Attendance!$J3470) &gt; 0, VLOOKUP(Attendance!$G3470,FINALS_WEEK_TUESDAY_PERIOD_SCHEDULE[],2,TRUE),
       VLOOKUP(Attendance!$G3470,REGULAR_WEEK_SCHEDULE[[Tuesday]:[Period]],5,TRUE)),
IF(WEEKDAY(Attendance!$J3470) = 4,
        IF(COUNTIF(BLOCK_WEDNESDAY_DATES[],Attendance!$J3470) &gt; 0, VLOOKUP(Attendance!$G3470,BLOCK_WEDNESDAY_PERIOD_SCHEDULE[],2,TRUE),
        IF(COUNTIF(FINALS_WEEK_WEDNESDAY_DATE[],Attendance!$J3470) &gt; 0, VLOOKUP(Attendance!$G3470,FINALS_WEEK_WEDNESDAY_PERIOD_SCHEDULE[],2,TRUE),
       VLOOKUP(Attendance!$G3470,REGULAR_WEEK_SCHEDULE[[Wednesday]:[Period]],4,TRUE))),
IF(WEEKDAY($J3470) = 5,
       IF(COUNTIF(BLOCK_THURSDAY_DATES[],Attendance!$J3470) &gt; 0, VLOOKUP(Attendance!$G3470,BLOCK_THURSDAY_PERIOD_SCHEDULE[],2,TRUE),
       IF(COUNTIF(FINALS_WEEK_THURSDAY_DATE[],Attendance!$J3470) &gt; 0, VLOOKUP(Attendance!$G3470,FINALS_WEEK_THURSDAY_PERIOD_SCHEDULE[],2,TRUE),
       VLOOKUP(Attendance!$G3470,REGULAR_WEEK_SCHEDULE[[Thursday]:[Period]],3,TRUE))),
IF(WEEKDAY(Attendance!$J3470) = 6,
       IF(COUNTIF(FINALS_WEEK_FRIDAY_DATE[],Attendance!$J3470) &gt; 0, VLOOKUP(Attendance!$G3470,FINALS_WEEK_FRIDAY_PERIOD_SCHEDULE[],2,TRUE),
       VLOOKUP(Attendance!$G3470,REGULAR_WEEK_SCHEDULE[[Friday]:[Period]],2,TRUE))))))))))</f>
        <v/>
      </c>
      <c r="J3470" s="41" t="str">
        <f t="shared" ca="1" si="167"/>
        <v/>
      </c>
      <c r="K3470" s="41" t="str">
        <f>IF($A3470 &lt;&gt; "",VLOOKUP($A3470,'Student reference sheet'!$A$2:$V$2329, 7,FALSE), "")</f>
        <v/>
      </c>
      <c r="L3470" s="30" t="str">
        <f>IF($A3470 ="", "", VLOOKUP($A3470, 'Student reference sheet'!$A$2:$Z$2603,23,FALSE))</f>
        <v/>
      </c>
      <c r="M3470" s="30" t="str">
        <f>IF($A3470 ="", "", VLOOKUP($A3470, 'Student reference sheet'!$A$2:$Z$2603,24,FALSE))</f>
        <v/>
      </c>
      <c r="N3470" s="30" t="str">
        <f>IF($A3470 ="", "", VLOOKUP($A3470, 'Student reference sheet'!$A$2:$Z$2603,26,FALSE))</f>
        <v/>
      </c>
      <c r="O3470" s="30" t="str">
        <f>IF($A3470 ="", "", VLOOKUP($A3470, 'Student reference sheet'!$A$2:$Z$2603,25,FALSE))</f>
        <v/>
      </c>
      <c r="P3470" s="39" t="str">
        <f>IF($A3470 = "", "", IF(OR(VLOOKUP($A3470,'Student reference sheet'!$A$2:$V$2400,8,FALSE) = "R",  VLOOKUP($A3470,'Student reference sheet'!$A$2:$V$2400,8,FALSE) = "L"), "X", ""))</f>
        <v/>
      </c>
      <c r="Q3470" s="39" t="str">
        <f>IF($A3470 ="", "", VLOOKUP($A3470, 'Student reference sheet'!$A$2:$V$2603,22,FALSE))</f>
        <v/>
      </c>
      <c r="R3470" s="39" t="str">
        <f>IF($A3470 &lt;&gt; "",VLOOKUP($A3470,'Student reference sheet'!$A$2:$V$2329, 5,FALSE), "")</f>
        <v/>
      </c>
      <c r="S3470" s="39" t="str">
        <f>IF($A3470 &lt;&gt; "",VLOOKUP($A3470,'Student reference sheet'!$A$2:$V$2329, 6,FALSE), "")</f>
        <v/>
      </c>
      <c r="T3470" s="30" t="str">
        <f>IF($A3470 = "","",
IF(VLOOKUP($A3470,'Student reference sheet'!$A$2:$V$2329, 10,FALSE) = "Y", "Hispanic",
IF(VLOOKUP($A3470,'Student reference sheet'!$A$2:$V$2329,11,FALSE) &lt;&gt; "",
IF(VLOOKUP($A3470,'Student reference sheet'!$A$2:$V$2329,11,FALSE) = "UNK", "Unknown", VLOOKUP(VALUE(VLOOKUP($A3470,'Student reference sheet'!$A$2:$V$2329,11,FALSE)),'Ethnicity Reference'!$A$2:$B$22,2,FALSE)),
IF(VLOOKUP($A3470,'Student reference sheet'!$A$2:$V$2329,9,FALSE) &lt;&gt; "", VLOOKUP(VALUE(VLOOKUP($A3470,'Student reference sheet'!$A$2:$V$2329,9,FALSE)),'Ethnicity Reference'!$A$2:$B$22,2,FALSE),"Unknown"))))</f>
        <v/>
      </c>
      <c r="U3470" s="35"/>
    </row>
    <row r="3471" spans="1:21" ht="15.75">
      <c r="A3471" s="47"/>
      <c r="B3471" s="33"/>
      <c r="C3471" s="39" t="str">
        <f>IF($A3471 &lt;&gt; "",VLOOKUP($A3471,'Student reference sheet'!$A$2:$V$2329, 3,FALSE), "")</f>
        <v/>
      </c>
      <c r="D3471" s="39" t="str">
        <f>IF($A3471 &lt;&gt; "",VLOOKUP($A3471,'Student reference sheet'!$A$2:$V$2329, 2,FALSE), "")</f>
        <v/>
      </c>
      <c r="E3471" s="35"/>
      <c r="F3471" s="34"/>
      <c r="G3471" s="40" t="str">
        <f t="shared" ca="1" si="165"/>
        <v/>
      </c>
      <c r="H3471" s="40" t="str">
        <f t="shared" ca="1" si="166"/>
        <v/>
      </c>
      <c r="I3471" s="36" t="str">
        <f>IF($A3471 = "", "",
IF(COUNTIF(MINIMUM_DAY_DATES[], Attendance!J3471) &gt; 0, VLOOKUP(Attendance!$G3471,MINIMUM_DAY_PERIOD_SCHEDULE[], 2,TRUE),
IF(COUNTIF(RALLY_DATES[], Attendance!J3471) &gt; 0, VLOOKUP(Attendance!$G3471,RALLY_PERIOD_SCHEDULE[], 2,TRUE),
IF(WEEKDAY(Attendance!$J3471) = 2,
       IF(COUNTIF(FINALS_WEEK_MONDAY_DATE[],Attendance!$J3471) &gt; 0, VLOOKUP(Attendance!$G3471,FINALS_WEEK_MONDAY_PERIOD_SCHEDULE[],2,TRUE),
       VLOOKUP(Attendance!$G3471,REGULAR_WEEK_SCHEDULE[],6,TRUE)),
IF(WEEKDAY($J3471) = 3,
       IF(COUNTIF(FINALS_WEEK_TUESDAY_DATE[],Attendance!$J3471) &gt; 0, VLOOKUP(Attendance!$G3471,FINALS_WEEK_TUESDAY_PERIOD_SCHEDULE[],2,TRUE),
       VLOOKUP(Attendance!$G3471,REGULAR_WEEK_SCHEDULE[[Tuesday]:[Period]],5,TRUE)),
IF(WEEKDAY(Attendance!$J3471) = 4,
        IF(COUNTIF(BLOCK_WEDNESDAY_DATES[],Attendance!$J3471) &gt; 0, VLOOKUP(Attendance!$G3471,BLOCK_WEDNESDAY_PERIOD_SCHEDULE[],2,TRUE),
        IF(COUNTIF(FINALS_WEEK_WEDNESDAY_DATE[],Attendance!$J3471) &gt; 0, VLOOKUP(Attendance!$G3471,FINALS_WEEK_WEDNESDAY_PERIOD_SCHEDULE[],2,TRUE),
       VLOOKUP(Attendance!$G3471,REGULAR_WEEK_SCHEDULE[[Wednesday]:[Period]],4,TRUE))),
IF(WEEKDAY($J3471) = 5,
       IF(COUNTIF(BLOCK_THURSDAY_DATES[],Attendance!$J3471) &gt; 0, VLOOKUP(Attendance!$G3471,BLOCK_THURSDAY_PERIOD_SCHEDULE[],2,TRUE),
       IF(COUNTIF(FINALS_WEEK_THURSDAY_DATE[],Attendance!$J3471) &gt; 0, VLOOKUP(Attendance!$G3471,FINALS_WEEK_THURSDAY_PERIOD_SCHEDULE[],2,TRUE),
       VLOOKUP(Attendance!$G3471,REGULAR_WEEK_SCHEDULE[[Thursday]:[Period]],3,TRUE))),
IF(WEEKDAY(Attendance!$J3471) = 6,
       IF(COUNTIF(FINALS_WEEK_FRIDAY_DATE[],Attendance!$J3471) &gt; 0, VLOOKUP(Attendance!$G3471,FINALS_WEEK_FRIDAY_PERIOD_SCHEDULE[],2,TRUE),
       VLOOKUP(Attendance!$G3471,REGULAR_WEEK_SCHEDULE[[Friday]:[Period]],2,TRUE))))))))))</f>
        <v/>
      </c>
      <c r="J3471" s="41" t="str">
        <f t="shared" ca="1" si="167"/>
        <v/>
      </c>
      <c r="K3471" s="41" t="str">
        <f>IF($A3471 &lt;&gt; "",VLOOKUP($A3471,'Student reference sheet'!$A$2:$V$2329, 7,FALSE), "")</f>
        <v/>
      </c>
      <c r="L3471" s="30" t="str">
        <f>IF($A3471 ="", "", VLOOKUP($A3471, 'Student reference sheet'!$A$2:$Z$2603,23,FALSE))</f>
        <v/>
      </c>
      <c r="M3471" s="30" t="str">
        <f>IF($A3471 ="", "", VLOOKUP($A3471, 'Student reference sheet'!$A$2:$Z$2603,24,FALSE))</f>
        <v/>
      </c>
      <c r="N3471" s="30" t="str">
        <f>IF($A3471 ="", "", VLOOKUP($A3471, 'Student reference sheet'!$A$2:$Z$2603,26,FALSE))</f>
        <v/>
      </c>
      <c r="O3471" s="30" t="str">
        <f>IF($A3471 ="", "", VLOOKUP($A3471, 'Student reference sheet'!$A$2:$Z$2603,25,FALSE))</f>
        <v/>
      </c>
      <c r="P3471" s="39" t="str">
        <f>IF($A3471 = "", "", IF(OR(VLOOKUP($A3471,'Student reference sheet'!$A$2:$V$2400,8,FALSE) = "R",  VLOOKUP($A3471,'Student reference sheet'!$A$2:$V$2400,8,FALSE) = "L"), "X", ""))</f>
        <v/>
      </c>
      <c r="Q3471" s="39" t="str">
        <f>IF($A3471 ="", "", VLOOKUP($A3471, 'Student reference sheet'!$A$2:$V$2603,22,FALSE))</f>
        <v/>
      </c>
      <c r="R3471" s="39" t="str">
        <f>IF($A3471 &lt;&gt; "",VLOOKUP($A3471,'Student reference sheet'!$A$2:$V$2329, 5,FALSE), "")</f>
        <v/>
      </c>
      <c r="S3471" s="39" t="str">
        <f>IF($A3471 &lt;&gt; "",VLOOKUP($A3471,'Student reference sheet'!$A$2:$V$2329, 6,FALSE), "")</f>
        <v/>
      </c>
      <c r="T3471" s="30" t="str">
        <f>IF($A3471 = "","",
IF(VLOOKUP($A3471,'Student reference sheet'!$A$2:$V$2329, 10,FALSE) = "Y", "Hispanic",
IF(VLOOKUP($A3471,'Student reference sheet'!$A$2:$V$2329,11,FALSE) &lt;&gt; "",
IF(VLOOKUP($A3471,'Student reference sheet'!$A$2:$V$2329,11,FALSE) = "UNK", "Unknown", VLOOKUP(VALUE(VLOOKUP($A3471,'Student reference sheet'!$A$2:$V$2329,11,FALSE)),'Ethnicity Reference'!$A$2:$B$22,2,FALSE)),
IF(VLOOKUP($A3471,'Student reference sheet'!$A$2:$V$2329,9,FALSE) &lt;&gt; "", VLOOKUP(VALUE(VLOOKUP($A3471,'Student reference sheet'!$A$2:$V$2329,9,FALSE)),'Ethnicity Reference'!$A$2:$B$22,2,FALSE),"Unknown"))))</f>
        <v/>
      </c>
      <c r="U3471" s="35"/>
    </row>
    <row r="3472" spans="1:21" ht="15.75">
      <c r="A3472" s="47"/>
      <c r="B3472" s="33"/>
      <c r="C3472" s="39" t="str">
        <f>IF($A3472 &lt;&gt; "",VLOOKUP($A3472,'Student reference sheet'!$A$2:$V$2329, 3,FALSE), "")</f>
        <v/>
      </c>
      <c r="D3472" s="39" t="str">
        <f>IF($A3472 &lt;&gt; "",VLOOKUP($A3472,'Student reference sheet'!$A$2:$V$2329, 2,FALSE), "")</f>
        <v/>
      </c>
      <c r="E3472" s="35"/>
      <c r="F3472" s="34"/>
      <c r="G3472" s="40" t="str">
        <f t="shared" ca="1" si="165"/>
        <v/>
      </c>
      <c r="H3472" s="40" t="str">
        <f t="shared" ca="1" si="166"/>
        <v/>
      </c>
      <c r="I3472" s="36" t="str">
        <f>IF($A3472 = "", "",
IF(COUNTIF(MINIMUM_DAY_DATES[], Attendance!J3472) &gt; 0, VLOOKUP(Attendance!$G3472,MINIMUM_DAY_PERIOD_SCHEDULE[], 2,TRUE),
IF(COUNTIF(RALLY_DATES[], Attendance!J3472) &gt; 0, VLOOKUP(Attendance!$G3472,RALLY_PERIOD_SCHEDULE[], 2,TRUE),
IF(WEEKDAY(Attendance!$J3472) = 2,
       IF(COUNTIF(FINALS_WEEK_MONDAY_DATE[],Attendance!$J3472) &gt; 0, VLOOKUP(Attendance!$G3472,FINALS_WEEK_MONDAY_PERIOD_SCHEDULE[],2,TRUE),
       VLOOKUP(Attendance!$G3472,REGULAR_WEEK_SCHEDULE[],6,TRUE)),
IF(WEEKDAY($J3472) = 3,
       IF(COUNTIF(FINALS_WEEK_TUESDAY_DATE[],Attendance!$J3472) &gt; 0, VLOOKUP(Attendance!$G3472,FINALS_WEEK_TUESDAY_PERIOD_SCHEDULE[],2,TRUE),
       VLOOKUP(Attendance!$G3472,REGULAR_WEEK_SCHEDULE[[Tuesday]:[Period]],5,TRUE)),
IF(WEEKDAY(Attendance!$J3472) = 4,
        IF(COUNTIF(BLOCK_WEDNESDAY_DATES[],Attendance!$J3472) &gt; 0, VLOOKUP(Attendance!$G3472,BLOCK_WEDNESDAY_PERIOD_SCHEDULE[],2,TRUE),
        IF(COUNTIF(FINALS_WEEK_WEDNESDAY_DATE[],Attendance!$J3472) &gt; 0, VLOOKUP(Attendance!$G3472,FINALS_WEEK_WEDNESDAY_PERIOD_SCHEDULE[],2,TRUE),
       VLOOKUP(Attendance!$G3472,REGULAR_WEEK_SCHEDULE[[Wednesday]:[Period]],4,TRUE))),
IF(WEEKDAY($J3472) = 5,
       IF(COUNTIF(BLOCK_THURSDAY_DATES[],Attendance!$J3472) &gt; 0, VLOOKUP(Attendance!$G3472,BLOCK_THURSDAY_PERIOD_SCHEDULE[],2,TRUE),
       IF(COUNTIF(FINALS_WEEK_THURSDAY_DATE[],Attendance!$J3472) &gt; 0, VLOOKUP(Attendance!$G3472,FINALS_WEEK_THURSDAY_PERIOD_SCHEDULE[],2,TRUE),
       VLOOKUP(Attendance!$G3472,REGULAR_WEEK_SCHEDULE[[Thursday]:[Period]],3,TRUE))),
IF(WEEKDAY(Attendance!$J3472) = 6,
       IF(COUNTIF(FINALS_WEEK_FRIDAY_DATE[],Attendance!$J3472) &gt; 0, VLOOKUP(Attendance!$G3472,FINALS_WEEK_FRIDAY_PERIOD_SCHEDULE[],2,TRUE),
       VLOOKUP(Attendance!$G3472,REGULAR_WEEK_SCHEDULE[[Friday]:[Period]],2,TRUE))))))))))</f>
        <v/>
      </c>
      <c r="J3472" s="41" t="str">
        <f t="shared" ca="1" si="167"/>
        <v/>
      </c>
      <c r="K3472" s="41" t="str">
        <f>IF($A3472 &lt;&gt; "",VLOOKUP($A3472,'Student reference sheet'!$A$2:$V$2329, 7,FALSE), "")</f>
        <v/>
      </c>
      <c r="L3472" s="30" t="str">
        <f>IF($A3472 ="", "", VLOOKUP($A3472, 'Student reference sheet'!$A$2:$Z$2603,23,FALSE))</f>
        <v/>
      </c>
      <c r="M3472" s="30" t="str">
        <f>IF($A3472 ="", "", VLOOKUP($A3472, 'Student reference sheet'!$A$2:$Z$2603,24,FALSE))</f>
        <v/>
      </c>
      <c r="N3472" s="30" t="str">
        <f>IF($A3472 ="", "", VLOOKUP($A3472, 'Student reference sheet'!$A$2:$Z$2603,26,FALSE))</f>
        <v/>
      </c>
      <c r="O3472" s="30" t="str">
        <f>IF($A3472 ="", "", VLOOKUP($A3472, 'Student reference sheet'!$A$2:$Z$2603,25,FALSE))</f>
        <v/>
      </c>
      <c r="P3472" s="39" t="str">
        <f>IF($A3472 = "", "", IF(OR(VLOOKUP($A3472,'Student reference sheet'!$A$2:$V$2400,8,FALSE) = "R",  VLOOKUP($A3472,'Student reference sheet'!$A$2:$V$2400,8,FALSE) = "L"), "X", ""))</f>
        <v/>
      </c>
      <c r="Q3472" s="39" t="str">
        <f>IF($A3472 ="", "", VLOOKUP($A3472, 'Student reference sheet'!$A$2:$V$2603,22,FALSE))</f>
        <v/>
      </c>
      <c r="R3472" s="39" t="str">
        <f>IF($A3472 &lt;&gt; "",VLOOKUP($A3472,'Student reference sheet'!$A$2:$V$2329, 5,FALSE), "")</f>
        <v/>
      </c>
      <c r="S3472" s="39" t="str">
        <f>IF($A3472 &lt;&gt; "",VLOOKUP($A3472,'Student reference sheet'!$A$2:$V$2329, 6,FALSE), "")</f>
        <v/>
      </c>
      <c r="T3472" s="30" t="str">
        <f>IF($A3472 = "","",
IF(VLOOKUP($A3472,'Student reference sheet'!$A$2:$V$2329, 10,FALSE) = "Y", "Hispanic",
IF(VLOOKUP($A3472,'Student reference sheet'!$A$2:$V$2329,11,FALSE) &lt;&gt; "",
IF(VLOOKUP($A3472,'Student reference sheet'!$A$2:$V$2329,11,FALSE) = "UNK", "Unknown", VLOOKUP(VALUE(VLOOKUP($A3472,'Student reference sheet'!$A$2:$V$2329,11,FALSE)),'Ethnicity Reference'!$A$2:$B$22,2,FALSE)),
IF(VLOOKUP($A3472,'Student reference sheet'!$A$2:$V$2329,9,FALSE) &lt;&gt; "", VLOOKUP(VALUE(VLOOKUP($A3472,'Student reference sheet'!$A$2:$V$2329,9,FALSE)),'Ethnicity Reference'!$A$2:$B$22,2,FALSE),"Unknown"))))</f>
        <v/>
      </c>
      <c r="U3472" s="35"/>
    </row>
    <row r="3473" spans="1:21" ht="15.75">
      <c r="A3473" s="47"/>
      <c r="B3473" s="33"/>
      <c r="C3473" s="39" t="str">
        <f>IF($A3473 &lt;&gt; "",VLOOKUP($A3473,'Student reference sheet'!$A$2:$V$2329, 3,FALSE), "")</f>
        <v/>
      </c>
      <c r="D3473" s="39" t="str">
        <f>IF($A3473 &lt;&gt; "",VLOOKUP($A3473,'Student reference sheet'!$A$2:$V$2329, 2,FALSE), "")</f>
        <v/>
      </c>
      <c r="E3473" s="35"/>
      <c r="F3473" s="34"/>
      <c r="G3473" s="40" t="str">
        <f t="shared" ca="1" si="165"/>
        <v/>
      </c>
      <c r="H3473" s="40" t="str">
        <f t="shared" ca="1" si="166"/>
        <v/>
      </c>
      <c r="I3473" s="36" t="str">
        <f>IF($A3473 = "", "",
IF(COUNTIF(MINIMUM_DAY_DATES[], Attendance!J3473) &gt; 0, VLOOKUP(Attendance!$G3473,MINIMUM_DAY_PERIOD_SCHEDULE[], 2,TRUE),
IF(COUNTIF(RALLY_DATES[], Attendance!J3473) &gt; 0, VLOOKUP(Attendance!$G3473,RALLY_PERIOD_SCHEDULE[], 2,TRUE),
IF(WEEKDAY(Attendance!$J3473) = 2,
       IF(COUNTIF(FINALS_WEEK_MONDAY_DATE[],Attendance!$J3473) &gt; 0, VLOOKUP(Attendance!$G3473,FINALS_WEEK_MONDAY_PERIOD_SCHEDULE[],2,TRUE),
       VLOOKUP(Attendance!$G3473,REGULAR_WEEK_SCHEDULE[],6,TRUE)),
IF(WEEKDAY($J3473) = 3,
       IF(COUNTIF(FINALS_WEEK_TUESDAY_DATE[],Attendance!$J3473) &gt; 0, VLOOKUP(Attendance!$G3473,FINALS_WEEK_TUESDAY_PERIOD_SCHEDULE[],2,TRUE),
       VLOOKUP(Attendance!$G3473,REGULAR_WEEK_SCHEDULE[[Tuesday]:[Period]],5,TRUE)),
IF(WEEKDAY(Attendance!$J3473) = 4,
        IF(COUNTIF(BLOCK_WEDNESDAY_DATES[],Attendance!$J3473) &gt; 0, VLOOKUP(Attendance!$G3473,BLOCK_WEDNESDAY_PERIOD_SCHEDULE[],2,TRUE),
        IF(COUNTIF(FINALS_WEEK_WEDNESDAY_DATE[],Attendance!$J3473) &gt; 0, VLOOKUP(Attendance!$G3473,FINALS_WEEK_WEDNESDAY_PERIOD_SCHEDULE[],2,TRUE),
       VLOOKUP(Attendance!$G3473,REGULAR_WEEK_SCHEDULE[[Wednesday]:[Period]],4,TRUE))),
IF(WEEKDAY($J3473) = 5,
       IF(COUNTIF(BLOCK_THURSDAY_DATES[],Attendance!$J3473) &gt; 0, VLOOKUP(Attendance!$G3473,BLOCK_THURSDAY_PERIOD_SCHEDULE[],2,TRUE),
       IF(COUNTIF(FINALS_WEEK_THURSDAY_DATE[],Attendance!$J3473) &gt; 0, VLOOKUP(Attendance!$G3473,FINALS_WEEK_THURSDAY_PERIOD_SCHEDULE[],2,TRUE),
       VLOOKUP(Attendance!$G3473,REGULAR_WEEK_SCHEDULE[[Thursday]:[Period]],3,TRUE))),
IF(WEEKDAY(Attendance!$J3473) = 6,
       IF(COUNTIF(FINALS_WEEK_FRIDAY_DATE[],Attendance!$J3473) &gt; 0, VLOOKUP(Attendance!$G3473,FINALS_WEEK_FRIDAY_PERIOD_SCHEDULE[],2,TRUE),
       VLOOKUP(Attendance!$G3473,REGULAR_WEEK_SCHEDULE[[Friday]:[Period]],2,TRUE))))))))))</f>
        <v/>
      </c>
      <c r="J3473" s="41" t="str">
        <f t="shared" ca="1" si="167"/>
        <v/>
      </c>
      <c r="K3473" s="41" t="str">
        <f>IF($A3473 &lt;&gt; "",VLOOKUP($A3473,'Student reference sheet'!$A$2:$V$2329, 7,FALSE), "")</f>
        <v/>
      </c>
      <c r="L3473" s="30" t="str">
        <f>IF($A3473 ="", "", VLOOKUP($A3473, 'Student reference sheet'!$A$2:$Z$2603,23,FALSE))</f>
        <v/>
      </c>
      <c r="M3473" s="30" t="str">
        <f>IF($A3473 ="", "", VLOOKUP($A3473, 'Student reference sheet'!$A$2:$Z$2603,24,FALSE))</f>
        <v/>
      </c>
      <c r="N3473" s="30" t="str">
        <f>IF($A3473 ="", "", VLOOKUP($A3473, 'Student reference sheet'!$A$2:$Z$2603,26,FALSE))</f>
        <v/>
      </c>
      <c r="O3473" s="30" t="str">
        <f>IF($A3473 ="", "", VLOOKUP($A3473, 'Student reference sheet'!$A$2:$Z$2603,25,FALSE))</f>
        <v/>
      </c>
      <c r="P3473" s="39" t="str">
        <f>IF($A3473 = "", "", IF(OR(VLOOKUP($A3473,'Student reference sheet'!$A$2:$V$2400,8,FALSE) = "R",  VLOOKUP($A3473,'Student reference sheet'!$A$2:$V$2400,8,FALSE) = "L"), "X", ""))</f>
        <v/>
      </c>
      <c r="Q3473" s="39" t="str">
        <f>IF($A3473 ="", "", VLOOKUP($A3473, 'Student reference sheet'!$A$2:$V$2603,22,FALSE))</f>
        <v/>
      </c>
      <c r="R3473" s="39" t="str">
        <f>IF($A3473 &lt;&gt; "",VLOOKUP($A3473,'Student reference sheet'!$A$2:$V$2329, 5,FALSE), "")</f>
        <v/>
      </c>
      <c r="S3473" s="39" t="str">
        <f>IF($A3473 &lt;&gt; "",VLOOKUP($A3473,'Student reference sheet'!$A$2:$V$2329, 6,FALSE), "")</f>
        <v/>
      </c>
      <c r="T3473" s="30" t="str">
        <f>IF($A3473 = "","",
IF(VLOOKUP($A3473,'Student reference sheet'!$A$2:$V$2329, 10,FALSE) = "Y", "Hispanic",
IF(VLOOKUP($A3473,'Student reference sheet'!$A$2:$V$2329,11,FALSE) &lt;&gt; "",
IF(VLOOKUP($A3473,'Student reference sheet'!$A$2:$V$2329,11,FALSE) = "UNK", "Unknown", VLOOKUP(VALUE(VLOOKUP($A3473,'Student reference sheet'!$A$2:$V$2329,11,FALSE)),'Ethnicity Reference'!$A$2:$B$22,2,FALSE)),
IF(VLOOKUP($A3473,'Student reference sheet'!$A$2:$V$2329,9,FALSE) &lt;&gt; "", VLOOKUP(VALUE(VLOOKUP($A3473,'Student reference sheet'!$A$2:$V$2329,9,FALSE)),'Ethnicity Reference'!$A$2:$B$22,2,FALSE),"Unknown"))))</f>
        <v/>
      </c>
      <c r="U3473" s="35"/>
    </row>
    <row r="3474" spans="1:21" ht="15.75">
      <c r="A3474" s="47"/>
      <c r="B3474" s="33"/>
      <c r="C3474" s="39" t="str">
        <f>IF($A3474 &lt;&gt; "",VLOOKUP($A3474,'Student reference sheet'!$A$2:$V$2329, 3,FALSE), "")</f>
        <v/>
      </c>
      <c r="D3474" s="39" t="str">
        <f>IF($A3474 &lt;&gt; "",VLOOKUP($A3474,'Student reference sheet'!$A$2:$V$2329, 2,FALSE), "")</f>
        <v/>
      </c>
      <c r="E3474" s="35"/>
      <c r="F3474" s="34"/>
      <c r="G3474" s="40" t="str">
        <f t="shared" ca="1" si="165"/>
        <v/>
      </c>
      <c r="H3474" s="40" t="str">
        <f t="shared" ca="1" si="166"/>
        <v/>
      </c>
      <c r="I3474" s="36" t="str">
        <f>IF($A3474 = "", "",
IF(COUNTIF(MINIMUM_DAY_DATES[], Attendance!J3474) &gt; 0, VLOOKUP(Attendance!$G3474,MINIMUM_DAY_PERIOD_SCHEDULE[], 2,TRUE),
IF(COUNTIF(RALLY_DATES[], Attendance!J3474) &gt; 0, VLOOKUP(Attendance!$G3474,RALLY_PERIOD_SCHEDULE[], 2,TRUE),
IF(WEEKDAY(Attendance!$J3474) = 2,
       IF(COUNTIF(FINALS_WEEK_MONDAY_DATE[],Attendance!$J3474) &gt; 0, VLOOKUP(Attendance!$G3474,FINALS_WEEK_MONDAY_PERIOD_SCHEDULE[],2,TRUE),
       VLOOKUP(Attendance!$G3474,REGULAR_WEEK_SCHEDULE[],6,TRUE)),
IF(WEEKDAY($J3474) = 3,
       IF(COUNTIF(FINALS_WEEK_TUESDAY_DATE[],Attendance!$J3474) &gt; 0, VLOOKUP(Attendance!$G3474,FINALS_WEEK_TUESDAY_PERIOD_SCHEDULE[],2,TRUE),
       VLOOKUP(Attendance!$G3474,REGULAR_WEEK_SCHEDULE[[Tuesday]:[Period]],5,TRUE)),
IF(WEEKDAY(Attendance!$J3474) = 4,
        IF(COUNTIF(BLOCK_WEDNESDAY_DATES[],Attendance!$J3474) &gt; 0, VLOOKUP(Attendance!$G3474,BLOCK_WEDNESDAY_PERIOD_SCHEDULE[],2,TRUE),
        IF(COUNTIF(FINALS_WEEK_WEDNESDAY_DATE[],Attendance!$J3474) &gt; 0, VLOOKUP(Attendance!$G3474,FINALS_WEEK_WEDNESDAY_PERIOD_SCHEDULE[],2,TRUE),
       VLOOKUP(Attendance!$G3474,REGULAR_WEEK_SCHEDULE[[Wednesday]:[Period]],4,TRUE))),
IF(WEEKDAY($J3474) = 5,
       IF(COUNTIF(BLOCK_THURSDAY_DATES[],Attendance!$J3474) &gt; 0, VLOOKUP(Attendance!$G3474,BLOCK_THURSDAY_PERIOD_SCHEDULE[],2,TRUE),
       IF(COUNTIF(FINALS_WEEK_THURSDAY_DATE[],Attendance!$J3474) &gt; 0, VLOOKUP(Attendance!$G3474,FINALS_WEEK_THURSDAY_PERIOD_SCHEDULE[],2,TRUE),
       VLOOKUP(Attendance!$G3474,REGULAR_WEEK_SCHEDULE[[Thursday]:[Period]],3,TRUE))),
IF(WEEKDAY(Attendance!$J3474) = 6,
       IF(COUNTIF(FINALS_WEEK_FRIDAY_DATE[],Attendance!$J3474) &gt; 0, VLOOKUP(Attendance!$G3474,FINALS_WEEK_FRIDAY_PERIOD_SCHEDULE[],2,TRUE),
       VLOOKUP(Attendance!$G3474,REGULAR_WEEK_SCHEDULE[[Friday]:[Period]],2,TRUE))))))))))</f>
        <v/>
      </c>
      <c r="J3474" s="41" t="str">
        <f t="shared" ca="1" si="167"/>
        <v/>
      </c>
      <c r="K3474" s="41" t="str">
        <f>IF($A3474 &lt;&gt; "",VLOOKUP($A3474,'Student reference sheet'!$A$2:$V$2329, 7,FALSE), "")</f>
        <v/>
      </c>
      <c r="L3474" s="30" t="str">
        <f>IF($A3474 ="", "", VLOOKUP($A3474, 'Student reference sheet'!$A$2:$Z$2603,23,FALSE))</f>
        <v/>
      </c>
      <c r="M3474" s="30" t="str">
        <f>IF($A3474 ="", "", VLOOKUP($A3474, 'Student reference sheet'!$A$2:$Z$2603,24,FALSE))</f>
        <v/>
      </c>
      <c r="N3474" s="30" t="str">
        <f>IF($A3474 ="", "", VLOOKUP($A3474, 'Student reference sheet'!$A$2:$Z$2603,26,FALSE))</f>
        <v/>
      </c>
      <c r="O3474" s="30" t="str">
        <f>IF($A3474 ="", "", VLOOKUP($A3474, 'Student reference sheet'!$A$2:$Z$2603,25,FALSE))</f>
        <v/>
      </c>
      <c r="P3474" s="39" t="str">
        <f>IF($A3474 = "", "", IF(OR(VLOOKUP($A3474,'Student reference sheet'!$A$2:$V$2400,8,FALSE) = "R",  VLOOKUP($A3474,'Student reference sheet'!$A$2:$V$2400,8,FALSE) = "L"), "X", ""))</f>
        <v/>
      </c>
      <c r="Q3474" s="39" t="str">
        <f>IF($A3474 ="", "", VLOOKUP($A3474, 'Student reference sheet'!$A$2:$V$2603,22,FALSE))</f>
        <v/>
      </c>
      <c r="R3474" s="39" t="str">
        <f>IF($A3474 &lt;&gt; "",VLOOKUP($A3474,'Student reference sheet'!$A$2:$V$2329, 5,FALSE), "")</f>
        <v/>
      </c>
      <c r="S3474" s="39" t="str">
        <f>IF($A3474 &lt;&gt; "",VLOOKUP($A3474,'Student reference sheet'!$A$2:$V$2329, 6,FALSE), "")</f>
        <v/>
      </c>
      <c r="T3474" s="30" t="str">
        <f>IF($A3474 = "","",
IF(VLOOKUP($A3474,'Student reference sheet'!$A$2:$V$2329, 10,FALSE) = "Y", "Hispanic",
IF(VLOOKUP($A3474,'Student reference sheet'!$A$2:$V$2329,11,FALSE) &lt;&gt; "",
IF(VLOOKUP($A3474,'Student reference sheet'!$A$2:$V$2329,11,FALSE) = "UNK", "Unknown", VLOOKUP(VALUE(VLOOKUP($A3474,'Student reference sheet'!$A$2:$V$2329,11,FALSE)),'Ethnicity Reference'!$A$2:$B$22,2,FALSE)),
IF(VLOOKUP($A3474,'Student reference sheet'!$A$2:$V$2329,9,FALSE) &lt;&gt; "", VLOOKUP(VALUE(VLOOKUP($A3474,'Student reference sheet'!$A$2:$V$2329,9,FALSE)),'Ethnicity Reference'!$A$2:$B$22,2,FALSE),"Unknown"))))</f>
        <v/>
      </c>
      <c r="U3474" s="35"/>
    </row>
    <row r="3475" spans="1:21" ht="15.75">
      <c r="A3475" s="47"/>
      <c r="B3475" s="33"/>
      <c r="C3475" s="39" t="str">
        <f>IF($A3475 &lt;&gt; "",VLOOKUP($A3475,'Student reference sheet'!$A$2:$V$2329, 3,FALSE), "")</f>
        <v/>
      </c>
      <c r="D3475" s="39" t="str">
        <f>IF($A3475 &lt;&gt; "",VLOOKUP($A3475,'Student reference sheet'!$A$2:$V$2329, 2,FALSE), "")</f>
        <v/>
      </c>
      <c r="E3475" s="35"/>
      <c r="F3475" s="34"/>
      <c r="G3475" s="40" t="str">
        <f t="shared" ca="1" si="165"/>
        <v/>
      </c>
      <c r="H3475" s="40" t="str">
        <f t="shared" ca="1" si="166"/>
        <v/>
      </c>
      <c r="I3475" s="36" t="str">
        <f>IF($A3475 = "", "",
IF(COUNTIF(MINIMUM_DAY_DATES[], Attendance!J3475) &gt; 0, VLOOKUP(Attendance!$G3475,MINIMUM_DAY_PERIOD_SCHEDULE[], 2,TRUE),
IF(COUNTIF(RALLY_DATES[], Attendance!J3475) &gt; 0, VLOOKUP(Attendance!$G3475,RALLY_PERIOD_SCHEDULE[], 2,TRUE),
IF(WEEKDAY(Attendance!$J3475) = 2,
       IF(COUNTIF(FINALS_WEEK_MONDAY_DATE[],Attendance!$J3475) &gt; 0, VLOOKUP(Attendance!$G3475,FINALS_WEEK_MONDAY_PERIOD_SCHEDULE[],2,TRUE),
       VLOOKUP(Attendance!$G3475,REGULAR_WEEK_SCHEDULE[],6,TRUE)),
IF(WEEKDAY($J3475) = 3,
       IF(COUNTIF(FINALS_WEEK_TUESDAY_DATE[],Attendance!$J3475) &gt; 0, VLOOKUP(Attendance!$G3475,FINALS_WEEK_TUESDAY_PERIOD_SCHEDULE[],2,TRUE),
       VLOOKUP(Attendance!$G3475,REGULAR_WEEK_SCHEDULE[[Tuesday]:[Period]],5,TRUE)),
IF(WEEKDAY(Attendance!$J3475) = 4,
        IF(COUNTIF(BLOCK_WEDNESDAY_DATES[],Attendance!$J3475) &gt; 0, VLOOKUP(Attendance!$G3475,BLOCK_WEDNESDAY_PERIOD_SCHEDULE[],2,TRUE),
        IF(COUNTIF(FINALS_WEEK_WEDNESDAY_DATE[],Attendance!$J3475) &gt; 0, VLOOKUP(Attendance!$G3475,FINALS_WEEK_WEDNESDAY_PERIOD_SCHEDULE[],2,TRUE),
       VLOOKUP(Attendance!$G3475,REGULAR_WEEK_SCHEDULE[[Wednesday]:[Period]],4,TRUE))),
IF(WEEKDAY($J3475) = 5,
       IF(COUNTIF(BLOCK_THURSDAY_DATES[],Attendance!$J3475) &gt; 0, VLOOKUP(Attendance!$G3475,BLOCK_THURSDAY_PERIOD_SCHEDULE[],2,TRUE),
       IF(COUNTIF(FINALS_WEEK_THURSDAY_DATE[],Attendance!$J3475) &gt; 0, VLOOKUP(Attendance!$G3475,FINALS_WEEK_THURSDAY_PERIOD_SCHEDULE[],2,TRUE),
       VLOOKUP(Attendance!$G3475,REGULAR_WEEK_SCHEDULE[[Thursday]:[Period]],3,TRUE))),
IF(WEEKDAY(Attendance!$J3475) = 6,
       IF(COUNTIF(FINALS_WEEK_FRIDAY_DATE[],Attendance!$J3475) &gt; 0, VLOOKUP(Attendance!$G3475,FINALS_WEEK_FRIDAY_PERIOD_SCHEDULE[],2,TRUE),
       VLOOKUP(Attendance!$G3475,REGULAR_WEEK_SCHEDULE[[Friday]:[Period]],2,TRUE))))))))))</f>
        <v/>
      </c>
      <c r="J3475" s="41" t="str">
        <f t="shared" ca="1" si="167"/>
        <v/>
      </c>
      <c r="K3475" s="41" t="str">
        <f>IF($A3475 &lt;&gt; "",VLOOKUP($A3475,'Student reference sheet'!$A$2:$V$2329, 7,FALSE), "")</f>
        <v/>
      </c>
      <c r="L3475" s="30" t="str">
        <f>IF($A3475 ="", "", VLOOKUP($A3475, 'Student reference sheet'!$A$2:$Z$2603,23,FALSE))</f>
        <v/>
      </c>
      <c r="M3475" s="30" t="str">
        <f>IF($A3475 ="", "", VLOOKUP($A3475, 'Student reference sheet'!$A$2:$Z$2603,24,FALSE))</f>
        <v/>
      </c>
      <c r="N3475" s="30" t="str">
        <f>IF($A3475 ="", "", VLOOKUP($A3475, 'Student reference sheet'!$A$2:$Z$2603,26,FALSE))</f>
        <v/>
      </c>
      <c r="O3475" s="30" t="str">
        <f>IF($A3475 ="", "", VLOOKUP($A3475, 'Student reference sheet'!$A$2:$Z$2603,25,FALSE))</f>
        <v/>
      </c>
      <c r="P3475" s="39" t="str">
        <f>IF($A3475 = "", "", IF(OR(VLOOKUP($A3475,'Student reference sheet'!$A$2:$V$2400,8,FALSE) = "R",  VLOOKUP($A3475,'Student reference sheet'!$A$2:$V$2400,8,FALSE) = "L"), "X", ""))</f>
        <v/>
      </c>
      <c r="Q3475" s="39" t="str">
        <f>IF($A3475 ="", "", VLOOKUP($A3475, 'Student reference sheet'!$A$2:$V$2603,22,FALSE))</f>
        <v/>
      </c>
      <c r="R3475" s="39" t="str">
        <f>IF($A3475 &lt;&gt; "",VLOOKUP($A3475,'Student reference sheet'!$A$2:$V$2329, 5,FALSE), "")</f>
        <v/>
      </c>
      <c r="S3475" s="39" t="str">
        <f>IF($A3475 &lt;&gt; "",VLOOKUP($A3475,'Student reference sheet'!$A$2:$V$2329, 6,FALSE), "")</f>
        <v/>
      </c>
      <c r="T3475" s="30" t="str">
        <f>IF($A3475 = "","",
IF(VLOOKUP($A3475,'Student reference sheet'!$A$2:$V$2329, 10,FALSE) = "Y", "Hispanic",
IF(VLOOKUP($A3475,'Student reference sheet'!$A$2:$V$2329,11,FALSE) &lt;&gt; "",
IF(VLOOKUP($A3475,'Student reference sheet'!$A$2:$V$2329,11,FALSE) = "UNK", "Unknown", VLOOKUP(VALUE(VLOOKUP($A3475,'Student reference sheet'!$A$2:$V$2329,11,FALSE)),'Ethnicity Reference'!$A$2:$B$22,2,FALSE)),
IF(VLOOKUP($A3475,'Student reference sheet'!$A$2:$V$2329,9,FALSE) &lt;&gt; "", VLOOKUP(VALUE(VLOOKUP($A3475,'Student reference sheet'!$A$2:$V$2329,9,FALSE)),'Ethnicity Reference'!$A$2:$B$22,2,FALSE),"Unknown"))))</f>
        <v/>
      </c>
      <c r="U3475" s="35"/>
    </row>
    <row r="3476" spans="1:21" ht="15.75">
      <c r="A3476" s="47"/>
      <c r="B3476" s="33"/>
      <c r="C3476" s="39" t="str">
        <f>IF($A3476 &lt;&gt; "",VLOOKUP($A3476,'Student reference sheet'!$A$2:$V$2329, 3,FALSE), "")</f>
        <v/>
      </c>
      <c r="D3476" s="39" t="str">
        <f>IF($A3476 &lt;&gt; "",VLOOKUP($A3476,'Student reference sheet'!$A$2:$V$2329, 2,FALSE), "")</f>
        <v/>
      </c>
      <c r="E3476" s="35"/>
      <c r="F3476" s="34"/>
      <c r="G3476" s="40" t="str">
        <f t="shared" ca="1" si="165"/>
        <v/>
      </c>
      <c r="H3476" s="40" t="str">
        <f t="shared" ca="1" si="166"/>
        <v/>
      </c>
      <c r="I3476" s="36" t="str">
        <f>IF($A3476 = "", "",
IF(COUNTIF(MINIMUM_DAY_DATES[], Attendance!J3476) &gt; 0, VLOOKUP(Attendance!$G3476,MINIMUM_DAY_PERIOD_SCHEDULE[], 2,TRUE),
IF(COUNTIF(RALLY_DATES[], Attendance!J3476) &gt; 0, VLOOKUP(Attendance!$G3476,RALLY_PERIOD_SCHEDULE[], 2,TRUE),
IF(WEEKDAY(Attendance!$J3476) = 2,
       IF(COUNTIF(FINALS_WEEK_MONDAY_DATE[],Attendance!$J3476) &gt; 0, VLOOKUP(Attendance!$G3476,FINALS_WEEK_MONDAY_PERIOD_SCHEDULE[],2,TRUE),
       VLOOKUP(Attendance!$G3476,REGULAR_WEEK_SCHEDULE[],6,TRUE)),
IF(WEEKDAY($J3476) = 3,
       IF(COUNTIF(FINALS_WEEK_TUESDAY_DATE[],Attendance!$J3476) &gt; 0, VLOOKUP(Attendance!$G3476,FINALS_WEEK_TUESDAY_PERIOD_SCHEDULE[],2,TRUE),
       VLOOKUP(Attendance!$G3476,REGULAR_WEEK_SCHEDULE[[Tuesday]:[Period]],5,TRUE)),
IF(WEEKDAY(Attendance!$J3476) = 4,
        IF(COUNTIF(BLOCK_WEDNESDAY_DATES[],Attendance!$J3476) &gt; 0, VLOOKUP(Attendance!$G3476,BLOCK_WEDNESDAY_PERIOD_SCHEDULE[],2,TRUE),
        IF(COUNTIF(FINALS_WEEK_WEDNESDAY_DATE[],Attendance!$J3476) &gt; 0, VLOOKUP(Attendance!$G3476,FINALS_WEEK_WEDNESDAY_PERIOD_SCHEDULE[],2,TRUE),
       VLOOKUP(Attendance!$G3476,REGULAR_WEEK_SCHEDULE[[Wednesday]:[Period]],4,TRUE))),
IF(WEEKDAY($J3476) = 5,
       IF(COUNTIF(BLOCK_THURSDAY_DATES[],Attendance!$J3476) &gt; 0, VLOOKUP(Attendance!$G3476,BLOCK_THURSDAY_PERIOD_SCHEDULE[],2,TRUE),
       IF(COUNTIF(FINALS_WEEK_THURSDAY_DATE[],Attendance!$J3476) &gt; 0, VLOOKUP(Attendance!$G3476,FINALS_WEEK_THURSDAY_PERIOD_SCHEDULE[],2,TRUE),
       VLOOKUP(Attendance!$G3476,REGULAR_WEEK_SCHEDULE[[Thursday]:[Period]],3,TRUE))),
IF(WEEKDAY(Attendance!$J3476) = 6,
       IF(COUNTIF(FINALS_WEEK_FRIDAY_DATE[],Attendance!$J3476) &gt; 0, VLOOKUP(Attendance!$G3476,FINALS_WEEK_FRIDAY_PERIOD_SCHEDULE[],2,TRUE),
       VLOOKUP(Attendance!$G3476,REGULAR_WEEK_SCHEDULE[[Friday]:[Period]],2,TRUE))))))))))</f>
        <v/>
      </c>
      <c r="J3476" s="41" t="str">
        <f t="shared" ca="1" si="167"/>
        <v/>
      </c>
      <c r="K3476" s="41" t="str">
        <f>IF($A3476 &lt;&gt; "",VLOOKUP($A3476,'Student reference sheet'!$A$2:$V$2329, 7,FALSE), "")</f>
        <v/>
      </c>
      <c r="L3476" s="30" t="str">
        <f>IF($A3476 ="", "", VLOOKUP($A3476, 'Student reference sheet'!$A$2:$Z$2603,23,FALSE))</f>
        <v/>
      </c>
      <c r="M3476" s="30" t="str">
        <f>IF($A3476 ="", "", VLOOKUP($A3476, 'Student reference sheet'!$A$2:$Z$2603,24,FALSE))</f>
        <v/>
      </c>
      <c r="N3476" s="30" t="str">
        <f>IF($A3476 ="", "", VLOOKUP($A3476, 'Student reference sheet'!$A$2:$Z$2603,26,FALSE))</f>
        <v/>
      </c>
      <c r="O3476" s="30" t="str">
        <f>IF($A3476 ="", "", VLOOKUP($A3476, 'Student reference sheet'!$A$2:$Z$2603,25,FALSE))</f>
        <v/>
      </c>
      <c r="P3476" s="39" t="str">
        <f>IF($A3476 = "", "", IF(OR(VLOOKUP($A3476,'Student reference sheet'!$A$2:$V$2400,8,FALSE) = "R",  VLOOKUP($A3476,'Student reference sheet'!$A$2:$V$2400,8,FALSE) = "L"), "X", ""))</f>
        <v/>
      </c>
      <c r="Q3476" s="39" t="str">
        <f>IF($A3476 ="", "", VLOOKUP($A3476, 'Student reference sheet'!$A$2:$V$2603,22,FALSE))</f>
        <v/>
      </c>
      <c r="R3476" s="39" t="str">
        <f>IF($A3476 &lt;&gt; "",VLOOKUP($A3476,'Student reference sheet'!$A$2:$V$2329, 5,FALSE), "")</f>
        <v/>
      </c>
      <c r="S3476" s="39" t="str">
        <f>IF($A3476 &lt;&gt; "",VLOOKUP($A3476,'Student reference sheet'!$A$2:$V$2329, 6,FALSE), "")</f>
        <v/>
      </c>
      <c r="T3476" s="30" t="str">
        <f>IF($A3476 = "","",
IF(VLOOKUP($A3476,'Student reference sheet'!$A$2:$V$2329, 10,FALSE) = "Y", "Hispanic",
IF(VLOOKUP($A3476,'Student reference sheet'!$A$2:$V$2329,11,FALSE) &lt;&gt; "",
IF(VLOOKUP($A3476,'Student reference sheet'!$A$2:$V$2329,11,FALSE) = "UNK", "Unknown", VLOOKUP(VALUE(VLOOKUP($A3476,'Student reference sheet'!$A$2:$V$2329,11,FALSE)),'Ethnicity Reference'!$A$2:$B$22,2,FALSE)),
IF(VLOOKUP($A3476,'Student reference sheet'!$A$2:$V$2329,9,FALSE) &lt;&gt; "", VLOOKUP(VALUE(VLOOKUP($A3476,'Student reference sheet'!$A$2:$V$2329,9,FALSE)),'Ethnicity Reference'!$A$2:$B$22,2,FALSE),"Unknown"))))</f>
        <v/>
      </c>
      <c r="U3476" s="35"/>
    </row>
    <row r="3477" spans="1:21" ht="15.75">
      <c r="A3477" s="47"/>
      <c r="B3477" s="33"/>
      <c r="C3477" s="39" t="str">
        <f>IF($A3477 &lt;&gt; "",VLOOKUP($A3477,'Student reference sheet'!$A$2:$V$2329, 3,FALSE), "")</f>
        <v/>
      </c>
      <c r="D3477" s="39" t="str">
        <f>IF($A3477 &lt;&gt; "",VLOOKUP($A3477,'Student reference sheet'!$A$2:$V$2329, 2,FALSE), "")</f>
        <v/>
      </c>
      <c r="E3477" s="35"/>
      <c r="F3477" s="34"/>
      <c r="G3477" s="40" t="str">
        <f t="shared" ca="1" si="165"/>
        <v/>
      </c>
      <c r="H3477" s="40" t="str">
        <f t="shared" ca="1" si="166"/>
        <v/>
      </c>
      <c r="I3477" s="36" t="str">
        <f>IF($A3477 = "", "",
IF(COUNTIF(MINIMUM_DAY_DATES[], Attendance!J3477) &gt; 0, VLOOKUP(Attendance!$G3477,MINIMUM_DAY_PERIOD_SCHEDULE[], 2,TRUE),
IF(COUNTIF(RALLY_DATES[], Attendance!J3477) &gt; 0, VLOOKUP(Attendance!$G3477,RALLY_PERIOD_SCHEDULE[], 2,TRUE),
IF(WEEKDAY(Attendance!$J3477) = 2,
       IF(COUNTIF(FINALS_WEEK_MONDAY_DATE[],Attendance!$J3477) &gt; 0, VLOOKUP(Attendance!$G3477,FINALS_WEEK_MONDAY_PERIOD_SCHEDULE[],2,TRUE),
       VLOOKUP(Attendance!$G3477,REGULAR_WEEK_SCHEDULE[],6,TRUE)),
IF(WEEKDAY($J3477) = 3,
       IF(COUNTIF(FINALS_WEEK_TUESDAY_DATE[],Attendance!$J3477) &gt; 0, VLOOKUP(Attendance!$G3477,FINALS_WEEK_TUESDAY_PERIOD_SCHEDULE[],2,TRUE),
       VLOOKUP(Attendance!$G3477,REGULAR_WEEK_SCHEDULE[[Tuesday]:[Period]],5,TRUE)),
IF(WEEKDAY(Attendance!$J3477) = 4,
        IF(COUNTIF(BLOCK_WEDNESDAY_DATES[],Attendance!$J3477) &gt; 0, VLOOKUP(Attendance!$G3477,BLOCK_WEDNESDAY_PERIOD_SCHEDULE[],2,TRUE),
        IF(COUNTIF(FINALS_WEEK_WEDNESDAY_DATE[],Attendance!$J3477) &gt; 0, VLOOKUP(Attendance!$G3477,FINALS_WEEK_WEDNESDAY_PERIOD_SCHEDULE[],2,TRUE),
       VLOOKUP(Attendance!$G3477,REGULAR_WEEK_SCHEDULE[[Wednesday]:[Period]],4,TRUE))),
IF(WEEKDAY($J3477) = 5,
       IF(COUNTIF(BLOCK_THURSDAY_DATES[],Attendance!$J3477) &gt; 0, VLOOKUP(Attendance!$G3477,BLOCK_THURSDAY_PERIOD_SCHEDULE[],2,TRUE),
       IF(COUNTIF(FINALS_WEEK_THURSDAY_DATE[],Attendance!$J3477) &gt; 0, VLOOKUP(Attendance!$G3477,FINALS_WEEK_THURSDAY_PERIOD_SCHEDULE[],2,TRUE),
       VLOOKUP(Attendance!$G3477,REGULAR_WEEK_SCHEDULE[[Thursday]:[Period]],3,TRUE))),
IF(WEEKDAY(Attendance!$J3477) = 6,
       IF(COUNTIF(FINALS_WEEK_FRIDAY_DATE[],Attendance!$J3477) &gt; 0, VLOOKUP(Attendance!$G3477,FINALS_WEEK_FRIDAY_PERIOD_SCHEDULE[],2,TRUE),
       VLOOKUP(Attendance!$G3477,REGULAR_WEEK_SCHEDULE[[Friday]:[Period]],2,TRUE))))))))))</f>
        <v/>
      </c>
      <c r="J3477" s="41" t="str">
        <f t="shared" ca="1" si="167"/>
        <v/>
      </c>
      <c r="K3477" s="41" t="str">
        <f>IF($A3477 &lt;&gt; "",VLOOKUP($A3477,'Student reference sheet'!$A$2:$V$2329, 7,FALSE), "")</f>
        <v/>
      </c>
      <c r="L3477" s="30" t="str">
        <f>IF($A3477 ="", "", VLOOKUP($A3477, 'Student reference sheet'!$A$2:$Z$2603,23,FALSE))</f>
        <v/>
      </c>
      <c r="M3477" s="30" t="str">
        <f>IF($A3477 ="", "", VLOOKUP($A3477, 'Student reference sheet'!$A$2:$Z$2603,24,FALSE))</f>
        <v/>
      </c>
      <c r="N3477" s="30" t="str">
        <f>IF($A3477 ="", "", VLOOKUP($A3477, 'Student reference sheet'!$A$2:$Z$2603,26,FALSE))</f>
        <v/>
      </c>
      <c r="O3477" s="30" t="str">
        <f>IF($A3477 ="", "", VLOOKUP($A3477, 'Student reference sheet'!$A$2:$Z$2603,25,FALSE))</f>
        <v/>
      </c>
      <c r="P3477" s="39" t="str">
        <f>IF($A3477 = "", "", IF(OR(VLOOKUP($A3477,'Student reference sheet'!$A$2:$V$2400,8,FALSE) = "R",  VLOOKUP($A3477,'Student reference sheet'!$A$2:$V$2400,8,FALSE) = "L"), "X", ""))</f>
        <v/>
      </c>
      <c r="Q3477" s="39" t="str">
        <f>IF($A3477 ="", "", VLOOKUP($A3477, 'Student reference sheet'!$A$2:$V$2603,22,FALSE))</f>
        <v/>
      </c>
      <c r="R3477" s="39" t="str">
        <f>IF($A3477 &lt;&gt; "",VLOOKUP($A3477,'Student reference sheet'!$A$2:$V$2329, 5,FALSE), "")</f>
        <v/>
      </c>
      <c r="S3477" s="39" t="str">
        <f>IF($A3477 &lt;&gt; "",VLOOKUP($A3477,'Student reference sheet'!$A$2:$V$2329, 6,FALSE), "")</f>
        <v/>
      </c>
      <c r="T3477" s="30" t="str">
        <f>IF($A3477 = "","",
IF(VLOOKUP($A3477,'Student reference sheet'!$A$2:$V$2329, 10,FALSE) = "Y", "Hispanic",
IF(VLOOKUP($A3477,'Student reference sheet'!$A$2:$V$2329,11,FALSE) &lt;&gt; "",
IF(VLOOKUP($A3477,'Student reference sheet'!$A$2:$V$2329,11,FALSE) = "UNK", "Unknown", VLOOKUP(VALUE(VLOOKUP($A3477,'Student reference sheet'!$A$2:$V$2329,11,FALSE)),'Ethnicity Reference'!$A$2:$B$22,2,FALSE)),
IF(VLOOKUP($A3477,'Student reference sheet'!$A$2:$V$2329,9,FALSE) &lt;&gt; "", VLOOKUP(VALUE(VLOOKUP($A3477,'Student reference sheet'!$A$2:$V$2329,9,FALSE)),'Ethnicity Reference'!$A$2:$B$22,2,FALSE),"Unknown"))))</f>
        <v/>
      </c>
      <c r="U3477" s="35"/>
    </row>
    <row r="3478" spans="1:21" ht="15.75">
      <c r="A3478" s="47"/>
      <c r="B3478" s="33"/>
      <c r="C3478" s="39" t="str">
        <f>IF($A3478 &lt;&gt; "",VLOOKUP($A3478,'Student reference sheet'!$A$2:$V$2329, 3,FALSE), "")</f>
        <v/>
      </c>
      <c r="D3478" s="39" t="str">
        <f>IF($A3478 &lt;&gt; "",VLOOKUP($A3478,'Student reference sheet'!$A$2:$V$2329, 2,FALSE), "")</f>
        <v/>
      </c>
      <c r="E3478" s="35"/>
      <c r="F3478" s="34"/>
      <c r="G3478" s="40" t="str">
        <f t="shared" ca="1" si="165"/>
        <v/>
      </c>
      <c r="H3478" s="40" t="str">
        <f t="shared" ca="1" si="166"/>
        <v/>
      </c>
      <c r="I3478" s="36" t="str">
        <f>IF($A3478 = "", "",
IF(COUNTIF(MINIMUM_DAY_DATES[], Attendance!J3478) &gt; 0, VLOOKUP(Attendance!$G3478,MINIMUM_DAY_PERIOD_SCHEDULE[], 2,TRUE),
IF(COUNTIF(RALLY_DATES[], Attendance!J3478) &gt; 0, VLOOKUP(Attendance!$G3478,RALLY_PERIOD_SCHEDULE[], 2,TRUE),
IF(WEEKDAY(Attendance!$J3478) = 2,
       IF(COUNTIF(FINALS_WEEK_MONDAY_DATE[],Attendance!$J3478) &gt; 0, VLOOKUP(Attendance!$G3478,FINALS_WEEK_MONDAY_PERIOD_SCHEDULE[],2,TRUE),
       VLOOKUP(Attendance!$G3478,REGULAR_WEEK_SCHEDULE[],6,TRUE)),
IF(WEEKDAY($J3478) = 3,
       IF(COUNTIF(FINALS_WEEK_TUESDAY_DATE[],Attendance!$J3478) &gt; 0, VLOOKUP(Attendance!$G3478,FINALS_WEEK_TUESDAY_PERIOD_SCHEDULE[],2,TRUE),
       VLOOKUP(Attendance!$G3478,REGULAR_WEEK_SCHEDULE[[Tuesday]:[Period]],5,TRUE)),
IF(WEEKDAY(Attendance!$J3478) = 4,
        IF(COUNTIF(BLOCK_WEDNESDAY_DATES[],Attendance!$J3478) &gt; 0, VLOOKUP(Attendance!$G3478,BLOCK_WEDNESDAY_PERIOD_SCHEDULE[],2,TRUE),
        IF(COUNTIF(FINALS_WEEK_WEDNESDAY_DATE[],Attendance!$J3478) &gt; 0, VLOOKUP(Attendance!$G3478,FINALS_WEEK_WEDNESDAY_PERIOD_SCHEDULE[],2,TRUE),
       VLOOKUP(Attendance!$G3478,REGULAR_WEEK_SCHEDULE[[Wednesday]:[Period]],4,TRUE))),
IF(WEEKDAY($J3478) = 5,
       IF(COUNTIF(BLOCK_THURSDAY_DATES[],Attendance!$J3478) &gt; 0, VLOOKUP(Attendance!$G3478,BLOCK_THURSDAY_PERIOD_SCHEDULE[],2,TRUE),
       IF(COUNTIF(FINALS_WEEK_THURSDAY_DATE[],Attendance!$J3478) &gt; 0, VLOOKUP(Attendance!$G3478,FINALS_WEEK_THURSDAY_PERIOD_SCHEDULE[],2,TRUE),
       VLOOKUP(Attendance!$G3478,REGULAR_WEEK_SCHEDULE[[Thursday]:[Period]],3,TRUE))),
IF(WEEKDAY(Attendance!$J3478) = 6,
       IF(COUNTIF(FINALS_WEEK_FRIDAY_DATE[],Attendance!$J3478) &gt; 0, VLOOKUP(Attendance!$G3478,FINALS_WEEK_FRIDAY_PERIOD_SCHEDULE[],2,TRUE),
       VLOOKUP(Attendance!$G3478,REGULAR_WEEK_SCHEDULE[[Friday]:[Period]],2,TRUE))))))))))</f>
        <v/>
      </c>
      <c r="J3478" s="41" t="str">
        <f t="shared" ca="1" si="167"/>
        <v/>
      </c>
      <c r="K3478" s="41" t="str">
        <f>IF($A3478 &lt;&gt; "",VLOOKUP($A3478,'Student reference sheet'!$A$2:$V$2329, 7,FALSE), "")</f>
        <v/>
      </c>
      <c r="L3478" s="30" t="str">
        <f>IF($A3478 ="", "", VLOOKUP($A3478, 'Student reference sheet'!$A$2:$Z$2603,23,FALSE))</f>
        <v/>
      </c>
      <c r="M3478" s="30" t="str">
        <f>IF($A3478 ="", "", VLOOKUP($A3478, 'Student reference sheet'!$A$2:$Z$2603,24,FALSE))</f>
        <v/>
      </c>
      <c r="N3478" s="30" t="str">
        <f>IF($A3478 ="", "", VLOOKUP($A3478, 'Student reference sheet'!$A$2:$Z$2603,26,FALSE))</f>
        <v/>
      </c>
      <c r="O3478" s="30" t="str">
        <f>IF($A3478 ="", "", VLOOKUP($A3478, 'Student reference sheet'!$A$2:$Z$2603,25,FALSE))</f>
        <v/>
      </c>
      <c r="P3478" s="39" t="str">
        <f>IF($A3478 = "", "", IF(OR(VLOOKUP($A3478,'Student reference sheet'!$A$2:$V$2400,8,FALSE) = "R",  VLOOKUP($A3478,'Student reference sheet'!$A$2:$V$2400,8,FALSE) = "L"), "X", ""))</f>
        <v/>
      </c>
      <c r="Q3478" s="39" t="str">
        <f>IF($A3478 ="", "", VLOOKUP($A3478, 'Student reference sheet'!$A$2:$V$2603,22,FALSE))</f>
        <v/>
      </c>
      <c r="R3478" s="39" t="str">
        <f>IF($A3478 &lt;&gt; "",VLOOKUP($A3478,'Student reference sheet'!$A$2:$V$2329, 5,FALSE), "")</f>
        <v/>
      </c>
      <c r="S3478" s="39" t="str">
        <f>IF($A3478 &lt;&gt; "",VLOOKUP($A3478,'Student reference sheet'!$A$2:$V$2329, 6,FALSE), "")</f>
        <v/>
      </c>
      <c r="T3478" s="30" t="str">
        <f>IF($A3478 = "","",
IF(VLOOKUP($A3478,'Student reference sheet'!$A$2:$V$2329, 10,FALSE) = "Y", "Hispanic",
IF(VLOOKUP($A3478,'Student reference sheet'!$A$2:$V$2329,11,FALSE) &lt;&gt; "",
IF(VLOOKUP($A3478,'Student reference sheet'!$A$2:$V$2329,11,FALSE) = "UNK", "Unknown", VLOOKUP(VALUE(VLOOKUP($A3478,'Student reference sheet'!$A$2:$V$2329,11,FALSE)),'Ethnicity Reference'!$A$2:$B$22,2,FALSE)),
IF(VLOOKUP($A3478,'Student reference sheet'!$A$2:$V$2329,9,FALSE) &lt;&gt; "", VLOOKUP(VALUE(VLOOKUP($A3478,'Student reference sheet'!$A$2:$V$2329,9,FALSE)),'Ethnicity Reference'!$A$2:$B$22,2,FALSE),"Unknown"))))</f>
        <v/>
      </c>
      <c r="U3478" s="35"/>
    </row>
    <row r="3479" spans="1:21" ht="15.75">
      <c r="A3479" s="47"/>
      <c r="B3479" s="33"/>
      <c r="C3479" s="39" t="str">
        <f>IF($A3479 &lt;&gt; "",VLOOKUP($A3479,'Student reference sheet'!$A$2:$V$2329, 3,FALSE), "")</f>
        <v/>
      </c>
      <c r="D3479" s="39" t="str">
        <f>IF($A3479 &lt;&gt; "",VLOOKUP($A3479,'Student reference sheet'!$A$2:$V$2329, 2,FALSE), "")</f>
        <v/>
      </c>
      <c r="E3479" s="35"/>
      <c r="F3479" s="34"/>
      <c r="G3479" s="40" t="str">
        <f t="shared" ca="1" si="165"/>
        <v/>
      </c>
      <c r="H3479" s="40" t="str">
        <f t="shared" ca="1" si="166"/>
        <v/>
      </c>
      <c r="I3479" s="36" t="str">
        <f>IF($A3479 = "", "",
IF(COUNTIF(MINIMUM_DAY_DATES[], Attendance!J3479) &gt; 0, VLOOKUP(Attendance!$G3479,MINIMUM_DAY_PERIOD_SCHEDULE[], 2,TRUE),
IF(COUNTIF(RALLY_DATES[], Attendance!J3479) &gt; 0, VLOOKUP(Attendance!$G3479,RALLY_PERIOD_SCHEDULE[], 2,TRUE),
IF(WEEKDAY(Attendance!$J3479) = 2,
       IF(COUNTIF(FINALS_WEEK_MONDAY_DATE[],Attendance!$J3479) &gt; 0, VLOOKUP(Attendance!$G3479,FINALS_WEEK_MONDAY_PERIOD_SCHEDULE[],2,TRUE),
       VLOOKUP(Attendance!$G3479,REGULAR_WEEK_SCHEDULE[],6,TRUE)),
IF(WEEKDAY($J3479) = 3,
       IF(COUNTIF(FINALS_WEEK_TUESDAY_DATE[],Attendance!$J3479) &gt; 0, VLOOKUP(Attendance!$G3479,FINALS_WEEK_TUESDAY_PERIOD_SCHEDULE[],2,TRUE),
       VLOOKUP(Attendance!$G3479,REGULAR_WEEK_SCHEDULE[[Tuesday]:[Period]],5,TRUE)),
IF(WEEKDAY(Attendance!$J3479) = 4,
        IF(COUNTIF(BLOCK_WEDNESDAY_DATES[],Attendance!$J3479) &gt; 0, VLOOKUP(Attendance!$G3479,BLOCK_WEDNESDAY_PERIOD_SCHEDULE[],2,TRUE),
        IF(COUNTIF(FINALS_WEEK_WEDNESDAY_DATE[],Attendance!$J3479) &gt; 0, VLOOKUP(Attendance!$G3479,FINALS_WEEK_WEDNESDAY_PERIOD_SCHEDULE[],2,TRUE),
       VLOOKUP(Attendance!$G3479,REGULAR_WEEK_SCHEDULE[[Wednesday]:[Period]],4,TRUE))),
IF(WEEKDAY($J3479) = 5,
       IF(COUNTIF(BLOCK_THURSDAY_DATES[],Attendance!$J3479) &gt; 0, VLOOKUP(Attendance!$G3479,BLOCK_THURSDAY_PERIOD_SCHEDULE[],2,TRUE),
       IF(COUNTIF(FINALS_WEEK_THURSDAY_DATE[],Attendance!$J3479) &gt; 0, VLOOKUP(Attendance!$G3479,FINALS_WEEK_THURSDAY_PERIOD_SCHEDULE[],2,TRUE),
       VLOOKUP(Attendance!$G3479,REGULAR_WEEK_SCHEDULE[[Thursday]:[Period]],3,TRUE))),
IF(WEEKDAY(Attendance!$J3479) = 6,
       IF(COUNTIF(FINALS_WEEK_FRIDAY_DATE[],Attendance!$J3479) &gt; 0, VLOOKUP(Attendance!$G3479,FINALS_WEEK_FRIDAY_PERIOD_SCHEDULE[],2,TRUE),
       VLOOKUP(Attendance!$G3479,REGULAR_WEEK_SCHEDULE[[Friday]:[Period]],2,TRUE))))))))))</f>
        <v/>
      </c>
      <c r="J3479" s="41" t="str">
        <f t="shared" ca="1" si="167"/>
        <v/>
      </c>
      <c r="K3479" s="41" t="str">
        <f>IF($A3479 &lt;&gt; "",VLOOKUP($A3479,'Student reference sheet'!$A$2:$V$2329, 7,FALSE), "")</f>
        <v/>
      </c>
      <c r="L3479" s="30" t="str">
        <f>IF($A3479 ="", "", VLOOKUP($A3479, 'Student reference sheet'!$A$2:$Z$2603,23,FALSE))</f>
        <v/>
      </c>
      <c r="M3479" s="30" t="str">
        <f>IF($A3479 ="", "", VLOOKUP($A3479, 'Student reference sheet'!$A$2:$Z$2603,24,FALSE))</f>
        <v/>
      </c>
      <c r="N3479" s="30" t="str">
        <f>IF($A3479 ="", "", VLOOKUP($A3479, 'Student reference sheet'!$A$2:$Z$2603,26,FALSE))</f>
        <v/>
      </c>
      <c r="O3479" s="30" t="str">
        <f>IF($A3479 ="", "", VLOOKUP($A3479, 'Student reference sheet'!$A$2:$Z$2603,25,FALSE))</f>
        <v/>
      </c>
      <c r="P3479" s="39" t="str">
        <f>IF($A3479 = "", "", IF(OR(VLOOKUP($A3479,'Student reference sheet'!$A$2:$V$2400,8,FALSE) = "R",  VLOOKUP($A3479,'Student reference sheet'!$A$2:$V$2400,8,FALSE) = "L"), "X", ""))</f>
        <v/>
      </c>
      <c r="Q3479" s="39" t="str">
        <f>IF($A3479 ="", "", VLOOKUP($A3479, 'Student reference sheet'!$A$2:$V$2603,22,FALSE))</f>
        <v/>
      </c>
      <c r="R3479" s="39" t="str">
        <f>IF($A3479 &lt;&gt; "",VLOOKUP($A3479,'Student reference sheet'!$A$2:$V$2329, 5,FALSE), "")</f>
        <v/>
      </c>
      <c r="S3479" s="39" t="str">
        <f>IF($A3479 &lt;&gt; "",VLOOKUP($A3479,'Student reference sheet'!$A$2:$V$2329, 6,FALSE), "")</f>
        <v/>
      </c>
      <c r="T3479" s="30" t="str">
        <f>IF($A3479 = "","",
IF(VLOOKUP($A3479,'Student reference sheet'!$A$2:$V$2329, 10,FALSE) = "Y", "Hispanic",
IF(VLOOKUP($A3479,'Student reference sheet'!$A$2:$V$2329,11,FALSE) &lt;&gt; "",
IF(VLOOKUP($A3479,'Student reference sheet'!$A$2:$V$2329,11,FALSE) = "UNK", "Unknown", VLOOKUP(VALUE(VLOOKUP($A3479,'Student reference sheet'!$A$2:$V$2329,11,FALSE)),'Ethnicity Reference'!$A$2:$B$22,2,FALSE)),
IF(VLOOKUP($A3479,'Student reference sheet'!$A$2:$V$2329,9,FALSE) &lt;&gt; "", VLOOKUP(VALUE(VLOOKUP($A3479,'Student reference sheet'!$A$2:$V$2329,9,FALSE)),'Ethnicity Reference'!$A$2:$B$22,2,FALSE),"Unknown"))))</f>
        <v/>
      </c>
      <c r="U3479" s="35"/>
    </row>
    <row r="3480" spans="1:21" ht="15.75">
      <c r="A3480" s="47"/>
      <c r="B3480" s="33"/>
      <c r="C3480" s="39" t="str">
        <f>IF($A3480 &lt;&gt; "",VLOOKUP($A3480,'Student reference sheet'!$A$2:$V$2329, 3,FALSE), "")</f>
        <v/>
      </c>
      <c r="D3480" s="39" t="str">
        <f>IF($A3480 &lt;&gt; "",VLOOKUP($A3480,'Student reference sheet'!$A$2:$V$2329, 2,FALSE), "")</f>
        <v/>
      </c>
      <c r="E3480" s="35"/>
      <c r="F3480" s="34"/>
      <c r="G3480" s="40" t="str">
        <f t="shared" ca="1" si="165"/>
        <v/>
      </c>
      <c r="H3480" s="40" t="str">
        <f t="shared" ca="1" si="166"/>
        <v/>
      </c>
      <c r="I3480" s="36" t="str">
        <f>IF($A3480 = "", "",
IF(COUNTIF(MINIMUM_DAY_DATES[], Attendance!J3480) &gt; 0, VLOOKUP(Attendance!$G3480,MINIMUM_DAY_PERIOD_SCHEDULE[], 2,TRUE),
IF(COUNTIF(RALLY_DATES[], Attendance!J3480) &gt; 0, VLOOKUP(Attendance!$G3480,RALLY_PERIOD_SCHEDULE[], 2,TRUE),
IF(WEEKDAY(Attendance!$J3480) = 2,
       IF(COUNTIF(FINALS_WEEK_MONDAY_DATE[],Attendance!$J3480) &gt; 0, VLOOKUP(Attendance!$G3480,FINALS_WEEK_MONDAY_PERIOD_SCHEDULE[],2,TRUE),
       VLOOKUP(Attendance!$G3480,REGULAR_WEEK_SCHEDULE[],6,TRUE)),
IF(WEEKDAY($J3480) = 3,
       IF(COUNTIF(FINALS_WEEK_TUESDAY_DATE[],Attendance!$J3480) &gt; 0, VLOOKUP(Attendance!$G3480,FINALS_WEEK_TUESDAY_PERIOD_SCHEDULE[],2,TRUE),
       VLOOKUP(Attendance!$G3480,REGULAR_WEEK_SCHEDULE[[Tuesday]:[Period]],5,TRUE)),
IF(WEEKDAY(Attendance!$J3480) = 4,
        IF(COUNTIF(BLOCK_WEDNESDAY_DATES[],Attendance!$J3480) &gt; 0, VLOOKUP(Attendance!$G3480,BLOCK_WEDNESDAY_PERIOD_SCHEDULE[],2,TRUE),
        IF(COUNTIF(FINALS_WEEK_WEDNESDAY_DATE[],Attendance!$J3480) &gt; 0, VLOOKUP(Attendance!$G3480,FINALS_WEEK_WEDNESDAY_PERIOD_SCHEDULE[],2,TRUE),
       VLOOKUP(Attendance!$G3480,REGULAR_WEEK_SCHEDULE[[Wednesday]:[Period]],4,TRUE))),
IF(WEEKDAY($J3480) = 5,
       IF(COUNTIF(BLOCK_THURSDAY_DATES[],Attendance!$J3480) &gt; 0, VLOOKUP(Attendance!$G3480,BLOCK_THURSDAY_PERIOD_SCHEDULE[],2,TRUE),
       IF(COUNTIF(FINALS_WEEK_THURSDAY_DATE[],Attendance!$J3480) &gt; 0, VLOOKUP(Attendance!$G3480,FINALS_WEEK_THURSDAY_PERIOD_SCHEDULE[],2,TRUE),
       VLOOKUP(Attendance!$G3480,REGULAR_WEEK_SCHEDULE[[Thursday]:[Period]],3,TRUE))),
IF(WEEKDAY(Attendance!$J3480) = 6,
       IF(COUNTIF(FINALS_WEEK_FRIDAY_DATE[],Attendance!$J3480) &gt; 0, VLOOKUP(Attendance!$G3480,FINALS_WEEK_FRIDAY_PERIOD_SCHEDULE[],2,TRUE),
       VLOOKUP(Attendance!$G3480,REGULAR_WEEK_SCHEDULE[[Friday]:[Period]],2,TRUE))))))))))</f>
        <v/>
      </c>
      <c r="J3480" s="41" t="str">
        <f t="shared" ca="1" si="167"/>
        <v/>
      </c>
      <c r="K3480" s="41" t="str">
        <f>IF($A3480 &lt;&gt; "",VLOOKUP($A3480,'Student reference sheet'!$A$2:$V$2329, 7,FALSE), "")</f>
        <v/>
      </c>
      <c r="L3480" s="30" t="str">
        <f>IF($A3480 ="", "", VLOOKUP($A3480, 'Student reference sheet'!$A$2:$Z$2603,23,FALSE))</f>
        <v/>
      </c>
      <c r="M3480" s="30" t="str">
        <f>IF($A3480 ="", "", VLOOKUP($A3480, 'Student reference sheet'!$A$2:$Z$2603,24,FALSE))</f>
        <v/>
      </c>
      <c r="N3480" s="30" t="str">
        <f>IF($A3480 ="", "", VLOOKUP($A3480, 'Student reference sheet'!$A$2:$Z$2603,26,FALSE))</f>
        <v/>
      </c>
      <c r="O3480" s="30" t="str">
        <f>IF($A3480 ="", "", VLOOKUP($A3480, 'Student reference sheet'!$A$2:$Z$2603,25,FALSE))</f>
        <v/>
      </c>
      <c r="P3480" s="39" t="str">
        <f>IF($A3480 = "", "", IF(OR(VLOOKUP($A3480,'Student reference sheet'!$A$2:$V$2400,8,FALSE) = "R",  VLOOKUP($A3480,'Student reference sheet'!$A$2:$V$2400,8,FALSE) = "L"), "X", ""))</f>
        <v/>
      </c>
      <c r="Q3480" s="39" t="str">
        <f>IF($A3480 ="", "", VLOOKUP($A3480, 'Student reference sheet'!$A$2:$V$2603,22,FALSE))</f>
        <v/>
      </c>
      <c r="R3480" s="39" t="str">
        <f>IF($A3480 &lt;&gt; "",VLOOKUP($A3480,'Student reference sheet'!$A$2:$V$2329, 5,FALSE), "")</f>
        <v/>
      </c>
      <c r="S3480" s="39" t="str">
        <f>IF($A3480 &lt;&gt; "",VLOOKUP($A3480,'Student reference sheet'!$A$2:$V$2329, 6,FALSE), "")</f>
        <v/>
      </c>
      <c r="T3480" s="30" t="str">
        <f>IF($A3480 = "","",
IF(VLOOKUP($A3480,'Student reference sheet'!$A$2:$V$2329, 10,FALSE) = "Y", "Hispanic",
IF(VLOOKUP($A3480,'Student reference sheet'!$A$2:$V$2329,11,FALSE) &lt;&gt; "",
IF(VLOOKUP($A3480,'Student reference sheet'!$A$2:$V$2329,11,FALSE) = "UNK", "Unknown", VLOOKUP(VALUE(VLOOKUP($A3480,'Student reference sheet'!$A$2:$V$2329,11,FALSE)),'Ethnicity Reference'!$A$2:$B$22,2,FALSE)),
IF(VLOOKUP($A3480,'Student reference sheet'!$A$2:$V$2329,9,FALSE) &lt;&gt; "", VLOOKUP(VALUE(VLOOKUP($A3480,'Student reference sheet'!$A$2:$V$2329,9,FALSE)),'Ethnicity Reference'!$A$2:$B$22,2,FALSE),"Unknown"))))</f>
        <v/>
      </c>
      <c r="U3480" s="35"/>
    </row>
    <row r="3481" spans="1:21" ht="15.75">
      <c r="A3481" s="47"/>
      <c r="B3481" s="33"/>
      <c r="C3481" s="39" t="str">
        <f>IF($A3481 &lt;&gt; "",VLOOKUP($A3481,'Student reference sheet'!$A$2:$V$2329, 3,FALSE), "")</f>
        <v/>
      </c>
      <c r="D3481" s="39" t="str">
        <f>IF($A3481 &lt;&gt; "",VLOOKUP($A3481,'Student reference sheet'!$A$2:$V$2329, 2,FALSE), "")</f>
        <v/>
      </c>
      <c r="E3481" s="35"/>
      <c r="F3481" s="34"/>
      <c r="G3481" s="40" t="str">
        <f t="shared" ca="1" si="165"/>
        <v/>
      </c>
      <c r="H3481" s="40" t="str">
        <f t="shared" ca="1" si="166"/>
        <v/>
      </c>
      <c r="I3481" s="36" t="str">
        <f>IF($A3481 = "", "",
IF(COUNTIF(MINIMUM_DAY_DATES[], Attendance!J3481) &gt; 0, VLOOKUP(Attendance!$G3481,MINIMUM_DAY_PERIOD_SCHEDULE[], 2,TRUE),
IF(COUNTIF(RALLY_DATES[], Attendance!J3481) &gt; 0, VLOOKUP(Attendance!$G3481,RALLY_PERIOD_SCHEDULE[], 2,TRUE),
IF(WEEKDAY(Attendance!$J3481) = 2,
       IF(COUNTIF(FINALS_WEEK_MONDAY_DATE[],Attendance!$J3481) &gt; 0, VLOOKUP(Attendance!$G3481,FINALS_WEEK_MONDAY_PERIOD_SCHEDULE[],2,TRUE),
       VLOOKUP(Attendance!$G3481,REGULAR_WEEK_SCHEDULE[],6,TRUE)),
IF(WEEKDAY($J3481) = 3,
       IF(COUNTIF(FINALS_WEEK_TUESDAY_DATE[],Attendance!$J3481) &gt; 0, VLOOKUP(Attendance!$G3481,FINALS_WEEK_TUESDAY_PERIOD_SCHEDULE[],2,TRUE),
       VLOOKUP(Attendance!$G3481,REGULAR_WEEK_SCHEDULE[[Tuesday]:[Period]],5,TRUE)),
IF(WEEKDAY(Attendance!$J3481) = 4,
        IF(COUNTIF(BLOCK_WEDNESDAY_DATES[],Attendance!$J3481) &gt; 0, VLOOKUP(Attendance!$G3481,BLOCK_WEDNESDAY_PERIOD_SCHEDULE[],2,TRUE),
        IF(COUNTIF(FINALS_WEEK_WEDNESDAY_DATE[],Attendance!$J3481) &gt; 0, VLOOKUP(Attendance!$G3481,FINALS_WEEK_WEDNESDAY_PERIOD_SCHEDULE[],2,TRUE),
       VLOOKUP(Attendance!$G3481,REGULAR_WEEK_SCHEDULE[[Wednesday]:[Period]],4,TRUE))),
IF(WEEKDAY($J3481) = 5,
       IF(COUNTIF(BLOCK_THURSDAY_DATES[],Attendance!$J3481) &gt; 0, VLOOKUP(Attendance!$G3481,BLOCK_THURSDAY_PERIOD_SCHEDULE[],2,TRUE),
       IF(COUNTIF(FINALS_WEEK_THURSDAY_DATE[],Attendance!$J3481) &gt; 0, VLOOKUP(Attendance!$G3481,FINALS_WEEK_THURSDAY_PERIOD_SCHEDULE[],2,TRUE),
       VLOOKUP(Attendance!$G3481,REGULAR_WEEK_SCHEDULE[[Thursday]:[Period]],3,TRUE))),
IF(WEEKDAY(Attendance!$J3481) = 6,
       IF(COUNTIF(FINALS_WEEK_FRIDAY_DATE[],Attendance!$J3481) &gt; 0, VLOOKUP(Attendance!$G3481,FINALS_WEEK_FRIDAY_PERIOD_SCHEDULE[],2,TRUE),
       VLOOKUP(Attendance!$G3481,REGULAR_WEEK_SCHEDULE[[Friday]:[Period]],2,TRUE))))))))))</f>
        <v/>
      </c>
      <c r="J3481" s="41" t="str">
        <f t="shared" ca="1" si="167"/>
        <v/>
      </c>
      <c r="K3481" s="41" t="str">
        <f>IF($A3481 &lt;&gt; "",VLOOKUP($A3481,'Student reference sheet'!$A$2:$V$2329, 7,FALSE), "")</f>
        <v/>
      </c>
      <c r="L3481" s="30" t="str">
        <f>IF($A3481 ="", "", VLOOKUP($A3481, 'Student reference sheet'!$A$2:$Z$2603,23,FALSE))</f>
        <v/>
      </c>
      <c r="M3481" s="30" t="str">
        <f>IF($A3481 ="", "", VLOOKUP($A3481, 'Student reference sheet'!$A$2:$Z$2603,24,FALSE))</f>
        <v/>
      </c>
      <c r="N3481" s="30" t="str">
        <f>IF($A3481 ="", "", VLOOKUP($A3481, 'Student reference sheet'!$A$2:$Z$2603,26,FALSE))</f>
        <v/>
      </c>
      <c r="O3481" s="30" t="str">
        <f>IF($A3481 ="", "", VLOOKUP($A3481, 'Student reference sheet'!$A$2:$Z$2603,25,FALSE))</f>
        <v/>
      </c>
      <c r="P3481" s="39" t="str">
        <f>IF($A3481 = "", "", IF(OR(VLOOKUP($A3481,'Student reference sheet'!$A$2:$V$2400,8,FALSE) = "R",  VLOOKUP($A3481,'Student reference sheet'!$A$2:$V$2400,8,FALSE) = "L"), "X", ""))</f>
        <v/>
      </c>
      <c r="Q3481" s="39" t="str">
        <f>IF($A3481 ="", "", VLOOKUP($A3481, 'Student reference sheet'!$A$2:$V$2603,22,FALSE))</f>
        <v/>
      </c>
      <c r="R3481" s="39" t="str">
        <f>IF($A3481 &lt;&gt; "",VLOOKUP($A3481,'Student reference sheet'!$A$2:$V$2329, 5,FALSE), "")</f>
        <v/>
      </c>
      <c r="S3481" s="39" t="str">
        <f>IF($A3481 &lt;&gt; "",VLOOKUP($A3481,'Student reference sheet'!$A$2:$V$2329, 6,FALSE), "")</f>
        <v/>
      </c>
      <c r="T3481" s="30" t="str">
        <f>IF($A3481 = "","",
IF(VLOOKUP($A3481,'Student reference sheet'!$A$2:$V$2329, 10,FALSE) = "Y", "Hispanic",
IF(VLOOKUP($A3481,'Student reference sheet'!$A$2:$V$2329,11,FALSE) &lt;&gt; "",
IF(VLOOKUP($A3481,'Student reference sheet'!$A$2:$V$2329,11,FALSE) = "UNK", "Unknown", VLOOKUP(VALUE(VLOOKUP($A3481,'Student reference sheet'!$A$2:$V$2329,11,FALSE)),'Ethnicity Reference'!$A$2:$B$22,2,FALSE)),
IF(VLOOKUP($A3481,'Student reference sheet'!$A$2:$V$2329,9,FALSE) &lt;&gt; "", VLOOKUP(VALUE(VLOOKUP($A3481,'Student reference sheet'!$A$2:$V$2329,9,FALSE)),'Ethnicity Reference'!$A$2:$B$22,2,FALSE),"Unknown"))))</f>
        <v/>
      </c>
      <c r="U3481" s="35"/>
    </row>
    <row r="3482" spans="1:21" ht="15.75">
      <c r="A3482" s="47"/>
      <c r="B3482" s="33"/>
      <c r="C3482" s="39" t="str">
        <f>IF($A3482 &lt;&gt; "",VLOOKUP($A3482,'Student reference sheet'!$A$2:$V$2329, 3,FALSE), "")</f>
        <v/>
      </c>
      <c r="D3482" s="39" t="str">
        <f>IF($A3482 &lt;&gt; "",VLOOKUP($A3482,'Student reference sheet'!$A$2:$V$2329, 2,FALSE), "")</f>
        <v/>
      </c>
      <c r="E3482" s="35"/>
      <c r="F3482" s="34"/>
      <c r="G3482" s="40" t="str">
        <f t="shared" ca="1" si="165"/>
        <v/>
      </c>
      <c r="H3482" s="40" t="str">
        <f t="shared" ca="1" si="166"/>
        <v/>
      </c>
      <c r="I3482" s="36" t="str">
        <f>IF($A3482 = "", "",
IF(COUNTIF(MINIMUM_DAY_DATES[], Attendance!J3482) &gt; 0, VLOOKUP(Attendance!$G3482,MINIMUM_DAY_PERIOD_SCHEDULE[], 2,TRUE),
IF(COUNTIF(RALLY_DATES[], Attendance!J3482) &gt; 0, VLOOKUP(Attendance!$G3482,RALLY_PERIOD_SCHEDULE[], 2,TRUE),
IF(WEEKDAY(Attendance!$J3482) = 2,
       IF(COUNTIF(FINALS_WEEK_MONDAY_DATE[],Attendance!$J3482) &gt; 0, VLOOKUP(Attendance!$G3482,FINALS_WEEK_MONDAY_PERIOD_SCHEDULE[],2,TRUE),
       VLOOKUP(Attendance!$G3482,REGULAR_WEEK_SCHEDULE[],6,TRUE)),
IF(WEEKDAY($J3482) = 3,
       IF(COUNTIF(FINALS_WEEK_TUESDAY_DATE[],Attendance!$J3482) &gt; 0, VLOOKUP(Attendance!$G3482,FINALS_WEEK_TUESDAY_PERIOD_SCHEDULE[],2,TRUE),
       VLOOKUP(Attendance!$G3482,REGULAR_WEEK_SCHEDULE[[Tuesday]:[Period]],5,TRUE)),
IF(WEEKDAY(Attendance!$J3482) = 4,
        IF(COUNTIF(BLOCK_WEDNESDAY_DATES[],Attendance!$J3482) &gt; 0, VLOOKUP(Attendance!$G3482,BLOCK_WEDNESDAY_PERIOD_SCHEDULE[],2,TRUE),
        IF(COUNTIF(FINALS_WEEK_WEDNESDAY_DATE[],Attendance!$J3482) &gt; 0, VLOOKUP(Attendance!$G3482,FINALS_WEEK_WEDNESDAY_PERIOD_SCHEDULE[],2,TRUE),
       VLOOKUP(Attendance!$G3482,REGULAR_WEEK_SCHEDULE[[Wednesday]:[Period]],4,TRUE))),
IF(WEEKDAY($J3482) = 5,
       IF(COUNTIF(BLOCK_THURSDAY_DATES[],Attendance!$J3482) &gt; 0, VLOOKUP(Attendance!$G3482,BLOCK_THURSDAY_PERIOD_SCHEDULE[],2,TRUE),
       IF(COUNTIF(FINALS_WEEK_THURSDAY_DATE[],Attendance!$J3482) &gt; 0, VLOOKUP(Attendance!$G3482,FINALS_WEEK_THURSDAY_PERIOD_SCHEDULE[],2,TRUE),
       VLOOKUP(Attendance!$G3482,REGULAR_WEEK_SCHEDULE[[Thursday]:[Period]],3,TRUE))),
IF(WEEKDAY(Attendance!$J3482) = 6,
       IF(COUNTIF(FINALS_WEEK_FRIDAY_DATE[],Attendance!$J3482) &gt; 0, VLOOKUP(Attendance!$G3482,FINALS_WEEK_FRIDAY_PERIOD_SCHEDULE[],2,TRUE),
       VLOOKUP(Attendance!$G3482,REGULAR_WEEK_SCHEDULE[[Friday]:[Period]],2,TRUE))))))))))</f>
        <v/>
      </c>
      <c r="J3482" s="41" t="str">
        <f t="shared" ca="1" si="167"/>
        <v/>
      </c>
      <c r="K3482" s="41" t="str">
        <f>IF($A3482 &lt;&gt; "",VLOOKUP($A3482,'Student reference sheet'!$A$2:$V$2329, 7,FALSE), "")</f>
        <v/>
      </c>
      <c r="L3482" s="30" t="str">
        <f>IF($A3482 ="", "", VLOOKUP($A3482, 'Student reference sheet'!$A$2:$Z$2603,23,FALSE))</f>
        <v/>
      </c>
      <c r="M3482" s="30" t="str">
        <f>IF($A3482 ="", "", VLOOKUP($A3482, 'Student reference sheet'!$A$2:$Z$2603,24,FALSE))</f>
        <v/>
      </c>
      <c r="N3482" s="30" t="str">
        <f>IF($A3482 ="", "", VLOOKUP($A3482, 'Student reference sheet'!$A$2:$Z$2603,26,FALSE))</f>
        <v/>
      </c>
      <c r="O3482" s="30" t="str">
        <f>IF($A3482 ="", "", VLOOKUP($A3482, 'Student reference sheet'!$A$2:$Z$2603,25,FALSE))</f>
        <v/>
      </c>
      <c r="P3482" s="39" t="str">
        <f>IF($A3482 = "", "", IF(OR(VLOOKUP($A3482,'Student reference sheet'!$A$2:$V$2400,8,FALSE) = "R",  VLOOKUP($A3482,'Student reference sheet'!$A$2:$V$2400,8,FALSE) = "L"), "X", ""))</f>
        <v/>
      </c>
      <c r="Q3482" s="39" t="str">
        <f>IF($A3482 ="", "", VLOOKUP($A3482, 'Student reference sheet'!$A$2:$V$2603,22,FALSE))</f>
        <v/>
      </c>
      <c r="R3482" s="39" t="str">
        <f>IF($A3482 &lt;&gt; "",VLOOKUP($A3482,'Student reference sheet'!$A$2:$V$2329, 5,FALSE), "")</f>
        <v/>
      </c>
      <c r="S3482" s="39" t="str">
        <f>IF($A3482 &lt;&gt; "",VLOOKUP($A3482,'Student reference sheet'!$A$2:$V$2329, 6,FALSE), "")</f>
        <v/>
      </c>
      <c r="T3482" s="30" t="str">
        <f>IF($A3482 = "","",
IF(VLOOKUP($A3482,'Student reference sheet'!$A$2:$V$2329, 10,FALSE) = "Y", "Hispanic",
IF(VLOOKUP($A3482,'Student reference sheet'!$A$2:$V$2329,11,FALSE) &lt;&gt; "",
IF(VLOOKUP($A3482,'Student reference sheet'!$A$2:$V$2329,11,FALSE) = "UNK", "Unknown", VLOOKUP(VALUE(VLOOKUP($A3482,'Student reference sheet'!$A$2:$V$2329,11,FALSE)),'Ethnicity Reference'!$A$2:$B$22,2,FALSE)),
IF(VLOOKUP($A3482,'Student reference sheet'!$A$2:$V$2329,9,FALSE) &lt;&gt; "", VLOOKUP(VALUE(VLOOKUP($A3482,'Student reference sheet'!$A$2:$V$2329,9,FALSE)),'Ethnicity Reference'!$A$2:$B$22,2,FALSE),"Unknown"))))</f>
        <v/>
      </c>
      <c r="U3482" s="35"/>
    </row>
    <row r="3483" spans="1:21" ht="15.75">
      <c r="A3483" s="47"/>
      <c r="B3483" s="33"/>
      <c r="C3483" s="39" t="str">
        <f>IF($A3483 &lt;&gt; "",VLOOKUP($A3483,'Student reference sheet'!$A$2:$V$2329, 3,FALSE), "")</f>
        <v/>
      </c>
      <c r="D3483" s="39" t="str">
        <f>IF($A3483 &lt;&gt; "",VLOOKUP($A3483,'Student reference sheet'!$A$2:$V$2329, 2,FALSE), "")</f>
        <v/>
      </c>
      <c r="E3483" s="35"/>
      <c r="F3483" s="34"/>
      <c r="G3483" s="40" t="str">
        <f t="shared" ca="1" si="165"/>
        <v/>
      </c>
      <c r="H3483" s="40" t="str">
        <f t="shared" ca="1" si="166"/>
        <v/>
      </c>
      <c r="I3483" s="36" t="str">
        <f>IF($A3483 = "", "",
IF(COUNTIF(MINIMUM_DAY_DATES[], Attendance!J3483) &gt; 0, VLOOKUP(Attendance!$G3483,MINIMUM_DAY_PERIOD_SCHEDULE[], 2,TRUE),
IF(COUNTIF(RALLY_DATES[], Attendance!J3483) &gt; 0, VLOOKUP(Attendance!$G3483,RALLY_PERIOD_SCHEDULE[], 2,TRUE),
IF(WEEKDAY(Attendance!$J3483) = 2,
       IF(COUNTIF(FINALS_WEEK_MONDAY_DATE[],Attendance!$J3483) &gt; 0, VLOOKUP(Attendance!$G3483,FINALS_WEEK_MONDAY_PERIOD_SCHEDULE[],2,TRUE),
       VLOOKUP(Attendance!$G3483,REGULAR_WEEK_SCHEDULE[],6,TRUE)),
IF(WEEKDAY($J3483) = 3,
       IF(COUNTIF(FINALS_WEEK_TUESDAY_DATE[],Attendance!$J3483) &gt; 0, VLOOKUP(Attendance!$G3483,FINALS_WEEK_TUESDAY_PERIOD_SCHEDULE[],2,TRUE),
       VLOOKUP(Attendance!$G3483,REGULAR_WEEK_SCHEDULE[[Tuesday]:[Period]],5,TRUE)),
IF(WEEKDAY(Attendance!$J3483) = 4,
        IF(COUNTIF(BLOCK_WEDNESDAY_DATES[],Attendance!$J3483) &gt; 0, VLOOKUP(Attendance!$G3483,BLOCK_WEDNESDAY_PERIOD_SCHEDULE[],2,TRUE),
        IF(COUNTIF(FINALS_WEEK_WEDNESDAY_DATE[],Attendance!$J3483) &gt; 0, VLOOKUP(Attendance!$G3483,FINALS_WEEK_WEDNESDAY_PERIOD_SCHEDULE[],2,TRUE),
       VLOOKUP(Attendance!$G3483,REGULAR_WEEK_SCHEDULE[[Wednesday]:[Period]],4,TRUE))),
IF(WEEKDAY($J3483) = 5,
       IF(COUNTIF(BLOCK_THURSDAY_DATES[],Attendance!$J3483) &gt; 0, VLOOKUP(Attendance!$G3483,BLOCK_THURSDAY_PERIOD_SCHEDULE[],2,TRUE),
       IF(COUNTIF(FINALS_WEEK_THURSDAY_DATE[],Attendance!$J3483) &gt; 0, VLOOKUP(Attendance!$G3483,FINALS_WEEK_THURSDAY_PERIOD_SCHEDULE[],2,TRUE),
       VLOOKUP(Attendance!$G3483,REGULAR_WEEK_SCHEDULE[[Thursday]:[Period]],3,TRUE))),
IF(WEEKDAY(Attendance!$J3483) = 6,
       IF(COUNTIF(FINALS_WEEK_FRIDAY_DATE[],Attendance!$J3483) &gt; 0, VLOOKUP(Attendance!$G3483,FINALS_WEEK_FRIDAY_PERIOD_SCHEDULE[],2,TRUE),
       VLOOKUP(Attendance!$G3483,REGULAR_WEEK_SCHEDULE[[Friday]:[Period]],2,TRUE))))))))))</f>
        <v/>
      </c>
      <c r="J3483" s="41" t="str">
        <f t="shared" ca="1" si="167"/>
        <v/>
      </c>
      <c r="K3483" s="41" t="str">
        <f>IF($A3483 &lt;&gt; "",VLOOKUP($A3483,'Student reference sheet'!$A$2:$V$2329, 7,FALSE), "")</f>
        <v/>
      </c>
      <c r="L3483" s="30" t="str">
        <f>IF($A3483 ="", "", VLOOKUP($A3483, 'Student reference sheet'!$A$2:$Z$2603,23,FALSE))</f>
        <v/>
      </c>
      <c r="M3483" s="30" t="str">
        <f>IF($A3483 ="", "", VLOOKUP($A3483, 'Student reference sheet'!$A$2:$Z$2603,24,FALSE))</f>
        <v/>
      </c>
      <c r="N3483" s="30" t="str">
        <f>IF($A3483 ="", "", VLOOKUP($A3483, 'Student reference sheet'!$A$2:$Z$2603,26,FALSE))</f>
        <v/>
      </c>
      <c r="O3483" s="30" t="str">
        <f>IF($A3483 ="", "", VLOOKUP($A3483, 'Student reference sheet'!$A$2:$Z$2603,25,FALSE))</f>
        <v/>
      </c>
      <c r="P3483" s="39" t="str">
        <f>IF($A3483 = "", "", IF(OR(VLOOKUP($A3483,'Student reference sheet'!$A$2:$V$2400,8,FALSE) = "R",  VLOOKUP($A3483,'Student reference sheet'!$A$2:$V$2400,8,FALSE) = "L"), "X", ""))</f>
        <v/>
      </c>
      <c r="Q3483" s="39" t="str">
        <f>IF($A3483 ="", "", VLOOKUP($A3483, 'Student reference sheet'!$A$2:$V$2603,22,FALSE))</f>
        <v/>
      </c>
      <c r="R3483" s="39" t="str">
        <f>IF($A3483 &lt;&gt; "",VLOOKUP($A3483,'Student reference sheet'!$A$2:$V$2329, 5,FALSE), "")</f>
        <v/>
      </c>
      <c r="S3483" s="39" t="str">
        <f>IF($A3483 &lt;&gt; "",VLOOKUP($A3483,'Student reference sheet'!$A$2:$V$2329, 6,FALSE), "")</f>
        <v/>
      </c>
      <c r="T3483" s="30" t="str">
        <f>IF($A3483 = "","",
IF(VLOOKUP($A3483,'Student reference sheet'!$A$2:$V$2329, 10,FALSE) = "Y", "Hispanic",
IF(VLOOKUP($A3483,'Student reference sheet'!$A$2:$V$2329,11,FALSE) &lt;&gt; "",
IF(VLOOKUP($A3483,'Student reference sheet'!$A$2:$V$2329,11,FALSE) = "UNK", "Unknown", VLOOKUP(VALUE(VLOOKUP($A3483,'Student reference sheet'!$A$2:$V$2329,11,FALSE)),'Ethnicity Reference'!$A$2:$B$22,2,FALSE)),
IF(VLOOKUP($A3483,'Student reference sheet'!$A$2:$V$2329,9,FALSE) &lt;&gt; "", VLOOKUP(VALUE(VLOOKUP($A3483,'Student reference sheet'!$A$2:$V$2329,9,FALSE)),'Ethnicity Reference'!$A$2:$B$22,2,FALSE),"Unknown"))))</f>
        <v/>
      </c>
      <c r="U3483" s="35"/>
    </row>
    <row r="3484" spans="1:21" ht="15.75">
      <c r="A3484" s="47"/>
      <c r="B3484" s="33"/>
      <c r="C3484" s="39" t="str">
        <f>IF($A3484 &lt;&gt; "",VLOOKUP($A3484,'Student reference sheet'!$A$2:$V$2329, 3,FALSE), "")</f>
        <v/>
      </c>
      <c r="D3484" s="39" t="str">
        <f>IF($A3484 &lt;&gt; "",VLOOKUP($A3484,'Student reference sheet'!$A$2:$V$2329, 2,FALSE), "")</f>
        <v/>
      </c>
      <c r="E3484" s="35"/>
      <c r="F3484" s="34"/>
      <c r="G3484" s="40" t="str">
        <f t="shared" ca="1" si="165"/>
        <v/>
      </c>
      <c r="H3484" s="40" t="str">
        <f t="shared" ca="1" si="166"/>
        <v/>
      </c>
      <c r="I3484" s="36" t="str">
        <f>IF($A3484 = "", "",
IF(COUNTIF(MINIMUM_DAY_DATES[], Attendance!J3484) &gt; 0, VLOOKUP(Attendance!$G3484,MINIMUM_DAY_PERIOD_SCHEDULE[], 2,TRUE),
IF(COUNTIF(RALLY_DATES[], Attendance!J3484) &gt; 0, VLOOKUP(Attendance!$G3484,RALLY_PERIOD_SCHEDULE[], 2,TRUE),
IF(WEEKDAY(Attendance!$J3484) = 2,
       IF(COUNTIF(FINALS_WEEK_MONDAY_DATE[],Attendance!$J3484) &gt; 0, VLOOKUP(Attendance!$G3484,FINALS_WEEK_MONDAY_PERIOD_SCHEDULE[],2,TRUE),
       VLOOKUP(Attendance!$G3484,REGULAR_WEEK_SCHEDULE[],6,TRUE)),
IF(WEEKDAY($J3484) = 3,
       IF(COUNTIF(FINALS_WEEK_TUESDAY_DATE[],Attendance!$J3484) &gt; 0, VLOOKUP(Attendance!$G3484,FINALS_WEEK_TUESDAY_PERIOD_SCHEDULE[],2,TRUE),
       VLOOKUP(Attendance!$G3484,REGULAR_WEEK_SCHEDULE[[Tuesday]:[Period]],5,TRUE)),
IF(WEEKDAY(Attendance!$J3484) = 4,
        IF(COUNTIF(BLOCK_WEDNESDAY_DATES[],Attendance!$J3484) &gt; 0, VLOOKUP(Attendance!$G3484,BLOCK_WEDNESDAY_PERIOD_SCHEDULE[],2,TRUE),
        IF(COUNTIF(FINALS_WEEK_WEDNESDAY_DATE[],Attendance!$J3484) &gt; 0, VLOOKUP(Attendance!$G3484,FINALS_WEEK_WEDNESDAY_PERIOD_SCHEDULE[],2,TRUE),
       VLOOKUP(Attendance!$G3484,REGULAR_WEEK_SCHEDULE[[Wednesday]:[Period]],4,TRUE))),
IF(WEEKDAY($J3484) = 5,
       IF(COUNTIF(BLOCK_THURSDAY_DATES[],Attendance!$J3484) &gt; 0, VLOOKUP(Attendance!$G3484,BLOCK_THURSDAY_PERIOD_SCHEDULE[],2,TRUE),
       IF(COUNTIF(FINALS_WEEK_THURSDAY_DATE[],Attendance!$J3484) &gt; 0, VLOOKUP(Attendance!$G3484,FINALS_WEEK_THURSDAY_PERIOD_SCHEDULE[],2,TRUE),
       VLOOKUP(Attendance!$G3484,REGULAR_WEEK_SCHEDULE[[Thursday]:[Period]],3,TRUE))),
IF(WEEKDAY(Attendance!$J3484) = 6,
       IF(COUNTIF(FINALS_WEEK_FRIDAY_DATE[],Attendance!$J3484) &gt; 0, VLOOKUP(Attendance!$G3484,FINALS_WEEK_FRIDAY_PERIOD_SCHEDULE[],2,TRUE),
       VLOOKUP(Attendance!$G3484,REGULAR_WEEK_SCHEDULE[[Friday]:[Period]],2,TRUE))))))))))</f>
        <v/>
      </c>
      <c r="J3484" s="41" t="str">
        <f t="shared" ca="1" si="167"/>
        <v/>
      </c>
      <c r="K3484" s="41" t="str">
        <f>IF($A3484 &lt;&gt; "",VLOOKUP($A3484,'Student reference sheet'!$A$2:$V$2329, 7,FALSE), "")</f>
        <v/>
      </c>
      <c r="L3484" s="30" t="str">
        <f>IF($A3484 ="", "", VLOOKUP($A3484, 'Student reference sheet'!$A$2:$Z$2603,23,FALSE))</f>
        <v/>
      </c>
      <c r="M3484" s="30" t="str">
        <f>IF($A3484 ="", "", VLOOKUP($A3484, 'Student reference sheet'!$A$2:$Z$2603,24,FALSE))</f>
        <v/>
      </c>
      <c r="N3484" s="30" t="str">
        <f>IF($A3484 ="", "", VLOOKUP($A3484, 'Student reference sheet'!$A$2:$Z$2603,26,FALSE))</f>
        <v/>
      </c>
      <c r="O3484" s="30" t="str">
        <f>IF($A3484 ="", "", VLOOKUP($A3484, 'Student reference sheet'!$A$2:$Z$2603,25,FALSE))</f>
        <v/>
      </c>
      <c r="P3484" s="39" t="str">
        <f>IF($A3484 = "", "", IF(OR(VLOOKUP($A3484,'Student reference sheet'!$A$2:$V$2400,8,FALSE) = "R",  VLOOKUP($A3484,'Student reference sheet'!$A$2:$V$2400,8,FALSE) = "L"), "X", ""))</f>
        <v/>
      </c>
      <c r="Q3484" s="39" t="str">
        <f>IF($A3484 ="", "", VLOOKUP($A3484, 'Student reference sheet'!$A$2:$V$2603,22,FALSE))</f>
        <v/>
      </c>
      <c r="R3484" s="39" t="str">
        <f>IF($A3484 &lt;&gt; "",VLOOKUP($A3484,'Student reference sheet'!$A$2:$V$2329, 5,FALSE), "")</f>
        <v/>
      </c>
      <c r="S3484" s="39" t="str">
        <f>IF($A3484 &lt;&gt; "",VLOOKUP($A3484,'Student reference sheet'!$A$2:$V$2329, 6,FALSE), "")</f>
        <v/>
      </c>
      <c r="T3484" s="30" t="str">
        <f>IF($A3484 = "","",
IF(VLOOKUP($A3484,'Student reference sheet'!$A$2:$V$2329, 10,FALSE) = "Y", "Hispanic",
IF(VLOOKUP($A3484,'Student reference sheet'!$A$2:$V$2329,11,FALSE) &lt;&gt; "",
IF(VLOOKUP($A3484,'Student reference sheet'!$A$2:$V$2329,11,FALSE) = "UNK", "Unknown", VLOOKUP(VALUE(VLOOKUP($A3484,'Student reference sheet'!$A$2:$V$2329,11,FALSE)),'Ethnicity Reference'!$A$2:$B$22,2,FALSE)),
IF(VLOOKUP($A3484,'Student reference sheet'!$A$2:$V$2329,9,FALSE) &lt;&gt; "", VLOOKUP(VALUE(VLOOKUP($A3484,'Student reference sheet'!$A$2:$V$2329,9,FALSE)),'Ethnicity Reference'!$A$2:$B$22,2,FALSE),"Unknown"))))</f>
        <v/>
      </c>
      <c r="U3484" s="35"/>
    </row>
    <row r="3485" spans="1:21" ht="15.75">
      <c r="A3485" s="47"/>
      <c r="B3485" s="33"/>
      <c r="C3485" s="39" t="str">
        <f>IF($A3485 &lt;&gt; "",VLOOKUP($A3485,'Student reference sheet'!$A$2:$V$2329, 3,FALSE), "")</f>
        <v/>
      </c>
      <c r="D3485" s="39" t="str">
        <f>IF($A3485 &lt;&gt; "",VLOOKUP($A3485,'Student reference sheet'!$A$2:$V$2329, 2,FALSE), "")</f>
        <v/>
      </c>
      <c r="E3485" s="35"/>
      <c r="F3485" s="34"/>
      <c r="G3485" s="40" t="str">
        <f t="shared" ca="1" si="165"/>
        <v/>
      </c>
      <c r="H3485" s="40" t="str">
        <f t="shared" ca="1" si="166"/>
        <v/>
      </c>
      <c r="I3485" s="36" t="str">
        <f>IF($A3485 = "", "",
IF(COUNTIF(MINIMUM_DAY_DATES[], Attendance!J3485) &gt; 0, VLOOKUP(Attendance!$G3485,MINIMUM_DAY_PERIOD_SCHEDULE[], 2,TRUE),
IF(COUNTIF(RALLY_DATES[], Attendance!J3485) &gt; 0, VLOOKUP(Attendance!$G3485,RALLY_PERIOD_SCHEDULE[], 2,TRUE),
IF(WEEKDAY(Attendance!$J3485) = 2,
       IF(COUNTIF(FINALS_WEEK_MONDAY_DATE[],Attendance!$J3485) &gt; 0, VLOOKUP(Attendance!$G3485,FINALS_WEEK_MONDAY_PERIOD_SCHEDULE[],2,TRUE),
       VLOOKUP(Attendance!$G3485,REGULAR_WEEK_SCHEDULE[],6,TRUE)),
IF(WEEKDAY($J3485) = 3,
       IF(COUNTIF(FINALS_WEEK_TUESDAY_DATE[],Attendance!$J3485) &gt; 0, VLOOKUP(Attendance!$G3485,FINALS_WEEK_TUESDAY_PERIOD_SCHEDULE[],2,TRUE),
       VLOOKUP(Attendance!$G3485,REGULAR_WEEK_SCHEDULE[[Tuesday]:[Period]],5,TRUE)),
IF(WEEKDAY(Attendance!$J3485) = 4,
        IF(COUNTIF(BLOCK_WEDNESDAY_DATES[],Attendance!$J3485) &gt; 0, VLOOKUP(Attendance!$G3485,BLOCK_WEDNESDAY_PERIOD_SCHEDULE[],2,TRUE),
        IF(COUNTIF(FINALS_WEEK_WEDNESDAY_DATE[],Attendance!$J3485) &gt; 0, VLOOKUP(Attendance!$G3485,FINALS_WEEK_WEDNESDAY_PERIOD_SCHEDULE[],2,TRUE),
       VLOOKUP(Attendance!$G3485,REGULAR_WEEK_SCHEDULE[[Wednesday]:[Period]],4,TRUE))),
IF(WEEKDAY($J3485) = 5,
       IF(COUNTIF(BLOCK_THURSDAY_DATES[],Attendance!$J3485) &gt; 0, VLOOKUP(Attendance!$G3485,BLOCK_THURSDAY_PERIOD_SCHEDULE[],2,TRUE),
       IF(COUNTIF(FINALS_WEEK_THURSDAY_DATE[],Attendance!$J3485) &gt; 0, VLOOKUP(Attendance!$G3485,FINALS_WEEK_THURSDAY_PERIOD_SCHEDULE[],2,TRUE),
       VLOOKUP(Attendance!$G3485,REGULAR_WEEK_SCHEDULE[[Thursday]:[Period]],3,TRUE))),
IF(WEEKDAY(Attendance!$J3485) = 6,
       IF(COUNTIF(FINALS_WEEK_FRIDAY_DATE[],Attendance!$J3485) &gt; 0, VLOOKUP(Attendance!$G3485,FINALS_WEEK_FRIDAY_PERIOD_SCHEDULE[],2,TRUE),
       VLOOKUP(Attendance!$G3485,REGULAR_WEEK_SCHEDULE[[Friday]:[Period]],2,TRUE))))))))))</f>
        <v/>
      </c>
      <c r="J3485" s="41" t="str">
        <f t="shared" ca="1" si="167"/>
        <v/>
      </c>
      <c r="K3485" s="41" t="str">
        <f>IF($A3485 &lt;&gt; "",VLOOKUP($A3485,'Student reference sheet'!$A$2:$V$2329, 7,FALSE), "")</f>
        <v/>
      </c>
      <c r="L3485" s="30" t="str">
        <f>IF($A3485 ="", "", VLOOKUP($A3485, 'Student reference sheet'!$A$2:$Z$2603,23,FALSE))</f>
        <v/>
      </c>
      <c r="M3485" s="30" t="str">
        <f>IF($A3485 ="", "", VLOOKUP($A3485, 'Student reference sheet'!$A$2:$Z$2603,24,FALSE))</f>
        <v/>
      </c>
      <c r="N3485" s="30" t="str">
        <f>IF($A3485 ="", "", VLOOKUP($A3485, 'Student reference sheet'!$A$2:$Z$2603,26,FALSE))</f>
        <v/>
      </c>
      <c r="O3485" s="30" t="str">
        <f>IF($A3485 ="", "", VLOOKUP($A3485, 'Student reference sheet'!$A$2:$Z$2603,25,FALSE))</f>
        <v/>
      </c>
      <c r="P3485" s="39" t="str">
        <f>IF($A3485 = "", "", IF(OR(VLOOKUP($A3485,'Student reference sheet'!$A$2:$V$2400,8,FALSE) = "R",  VLOOKUP($A3485,'Student reference sheet'!$A$2:$V$2400,8,FALSE) = "L"), "X", ""))</f>
        <v/>
      </c>
      <c r="Q3485" s="39" t="str">
        <f>IF($A3485 ="", "", VLOOKUP($A3485, 'Student reference sheet'!$A$2:$V$2603,22,FALSE))</f>
        <v/>
      </c>
      <c r="R3485" s="39" t="str">
        <f>IF($A3485 &lt;&gt; "",VLOOKUP($A3485,'Student reference sheet'!$A$2:$V$2329, 5,FALSE), "")</f>
        <v/>
      </c>
      <c r="S3485" s="39" t="str">
        <f>IF($A3485 &lt;&gt; "",VLOOKUP($A3485,'Student reference sheet'!$A$2:$V$2329, 6,FALSE), "")</f>
        <v/>
      </c>
      <c r="T3485" s="30" t="str">
        <f>IF($A3485 = "","",
IF(VLOOKUP($A3485,'Student reference sheet'!$A$2:$V$2329, 10,FALSE) = "Y", "Hispanic",
IF(VLOOKUP($A3485,'Student reference sheet'!$A$2:$V$2329,11,FALSE) &lt;&gt; "",
IF(VLOOKUP($A3485,'Student reference sheet'!$A$2:$V$2329,11,FALSE) = "UNK", "Unknown", VLOOKUP(VALUE(VLOOKUP($A3485,'Student reference sheet'!$A$2:$V$2329,11,FALSE)),'Ethnicity Reference'!$A$2:$B$22,2,FALSE)),
IF(VLOOKUP($A3485,'Student reference sheet'!$A$2:$V$2329,9,FALSE) &lt;&gt; "", VLOOKUP(VALUE(VLOOKUP($A3485,'Student reference sheet'!$A$2:$V$2329,9,FALSE)),'Ethnicity Reference'!$A$2:$B$22,2,FALSE),"Unknown"))))</f>
        <v/>
      </c>
      <c r="U3485" s="35"/>
    </row>
    <row r="3486" spans="1:21" ht="15.75">
      <c r="A3486" s="47"/>
      <c r="B3486" s="33"/>
      <c r="C3486" s="39" t="str">
        <f>IF($A3486 &lt;&gt; "",VLOOKUP($A3486,'Student reference sheet'!$A$2:$V$2329, 3,FALSE), "")</f>
        <v/>
      </c>
      <c r="D3486" s="39" t="str">
        <f>IF($A3486 &lt;&gt; "",VLOOKUP($A3486,'Student reference sheet'!$A$2:$V$2329, 2,FALSE), "")</f>
        <v/>
      </c>
      <c r="E3486" s="35"/>
      <c r="F3486" s="34"/>
      <c r="G3486" s="40" t="str">
        <f t="shared" ca="1" si="165"/>
        <v/>
      </c>
      <c r="H3486" s="40" t="str">
        <f t="shared" ca="1" si="166"/>
        <v/>
      </c>
      <c r="I3486" s="36" t="str">
        <f>IF($A3486 = "", "",
IF(COUNTIF(MINIMUM_DAY_DATES[], Attendance!J3486) &gt; 0, VLOOKUP(Attendance!$G3486,MINIMUM_DAY_PERIOD_SCHEDULE[], 2,TRUE),
IF(COUNTIF(RALLY_DATES[], Attendance!J3486) &gt; 0, VLOOKUP(Attendance!$G3486,RALLY_PERIOD_SCHEDULE[], 2,TRUE),
IF(WEEKDAY(Attendance!$J3486) = 2,
       IF(COUNTIF(FINALS_WEEK_MONDAY_DATE[],Attendance!$J3486) &gt; 0, VLOOKUP(Attendance!$G3486,FINALS_WEEK_MONDAY_PERIOD_SCHEDULE[],2,TRUE),
       VLOOKUP(Attendance!$G3486,REGULAR_WEEK_SCHEDULE[],6,TRUE)),
IF(WEEKDAY($J3486) = 3,
       IF(COUNTIF(FINALS_WEEK_TUESDAY_DATE[],Attendance!$J3486) &gt; 0, VLOOKUP(Attendance!$G3486,FINALS_WEEK_TUESDAY_PERIOD_SCHEDULE[],2,TRUE),
       VLOOKUP(Attendance!$G3486,REGULAR_WEEK_SCHEDULE[[Tuesday]:[Period]],5,TRUE)),
IF(WEEKDAY(Attendance!$J3486) = 4,
        IF(COUNTIF(BLOCK_WEDNESDAY_DATES[],Attendance!$J3486) &gt; 0, VLOOKUP(Attendance!$G3486,BLOCK_WEDNESDAY_PERIOD_SCHEDULE[],2,TRUE),
        IF(COUNTIF(FINALS_WEEK_WEDNESDAY_DATE[],Attendance!$J3486) &gt; 0, VLOOKUP(Attendance!$G3486,FINALS_WEEK_WEDNESDAY_PERIOD_SCHEDULE[],2,TRUE),
       VLOOKUP(Attendance!$G3486,REGULAR_WEEK_SCHEDULE[[Wednesday]:[Period]],4,TRUE))),
IF(WEEKDAY($J3486) = 5,
       IF(COUNTIF(BLOCK_THURSDAY_DATES[],Attendance!$J3486) &gt; 0, VLOOKUP(Attendance!$G3486,BLOCK_THURSDAY_PERIOD_SCHEDULE[],2,TRUE),
       IF(COUNTIF(FINALS_WEEK_THURSDAY_DATE[],Attendance!$J3486) &gt; 0, VLOOKUP(Attendance!$G3486,FINALS_WEEK_THURSDAY_PERIOD_SCHEDULE[],2,TRUE),
       VLOOKUP(Attendance!$G3486,REGULAR_WEEK_SCHEDULE[[Thursday]:[Period]],3,TRUE))),
IF(WEEKDAY(Attendance!$J3486) = 6,
       IF(COUNTIF(FINALS_WEEK_FRIDAY_DATE[],Attendance!$J3486) &gt; 0, VLOOKUP(Attendance!$G3486,FINALS_WEEK_FRIDAY_PERIOD_SCHEDULE[],2,TRUE),
       VLOOKUP(Attendance!$G3486,REGULAR_WEEK_SCHEDULE[[Friday]:[Period]],2,TRUE))))))))))</f>
        <v/>
      </c>
      <c r="J3486" s="41" t="str">
        <f t="shared" ca="1" si="167"/>
        <v/>
      </c>
      <c r="K3486" s="41" t="str">
        <f>IF($A3486 &lt;&gt; "",VLOOKUP($A3486,'Student reference sheet'!$A$2:$V$2329, 7,FALSE), "")</f>
        <v/>
      </c>
      <c r="L3486" s="30" t="str">
        <f>IF($A3486 ="", "", VLOOKUP($A3486, 'Student reference sheet'!$A$2:$Z$2603,23,FALSE))</f>
        <v/>
      </c>
      <c r="M3486" s="30" t="str">
        <f>IF($A3486 ="", "", VLOOKUP($A3486, 'Student reference sheet'!$A$2:$Z$2603,24,FALSE))</f>
        <v/>
      </c>
      <c r="N3486" s="30" t="str">
        <f>IF($A3486 ="", "", VLOOKUP($A3486, 'Student reference sheet'!$A$2:$Z$2603,26,FALSE))</f>
        <v/>
      </c>
      <c r="O3486" s="30" t="str">
        <f>IF($A3486 ="", "", VLOOKUP($A3486, 'Student reference sheet'!$A$2:$Z$2603,25,FALSE))</f>
        <v/>
      </c>
      <c r="P3486" s="39" t="str">
        <f>IF($A3486 = "", "", IF(OR(VLOOKUP($A3486,'Student reference sheet'!$A$2:$V$2400,8,FALSE) = "R",  VLOOKUP($A3486,'Student reference sheet'!$A$2:$V$2400,8,FALSE) = "L"), "X", ""))</f>
        <v/>
      </c>
      <c r="Q3486" s="39" t="str">
        <f>IF($A3486 ="", "", VLOOKUP($A3486, 'Student reference sheet'!$A$2:$V$2603,22,FALSE))</f>
        <v/>
      </c>
      <c r="R3486" s="39" t="str">
        <f>IF($A3486 &lt;&gt; "",VLOOKUP($A3486,'Student reference sheet'!$A$2:$V$2329, 5,FALSE), "")</f>
        <v/>
      </c>
      <c r="S3486" s="39" t="str">
        <f>IF($A3486 &lt;&gt; "",VLOOKUP($A3486,'Student reference sheet'!$A$2:$V$2329, 6,FALSE), "")</f>
        <v/>
      </c>
      <c r="T3486" s="30" t="str">
        <f>IF($A3486 = "","",
IF(VLOOKUP($A3486,'Student reference sheet'!$A$2:$V$2329, 10,FALSE) = "Y", "Hispanic",
IF(VLOOKUP($A3486,'Student reference sheet'!$A$2:$V$2329,11,FALSE) &lt;&gt; "",
IF(VLOOKUP($A3486,'Student reference sheet'!$A$2:$V$2329,11,FALSE) = "UNK", "Unknown", VLOOKUP(VALUE(VLOOKUP($A3486,'Student reference sheet'!$A$2:$V$2329,11,FALSE)),'Ethnicity Reference'!$A$2:$B$22,2,FALSE)),
IF(VLOOKUP($A3486,'Student reference sheet'!$A$2:$V$2329,9,FALSE) &lt;&gt; "", VLOOKUP(VALUE(VLOOKUP($A3486,'Student reference sheet'!$A$2:$V$2329,9,FALSE)),'Ethnicity Reference'!$A$2:$B$22,2,FALSE),"Unknown"))))</f>
        <v/>
      </c>
      <c r="U3486" s="35"/>
    </row>
    <row r="3487" spans="1:21" ht="15.75">
      <c r="A3487" s="47"/>
      <c r="B3487" s="33"/>
      <c r="C3487" s="39" t="str">
        <f>IF($A3487 &lt;&gt; "",VLOOKUP($A3487,'Student reference sheet'!$A$2:$V$2329, 3,FALSE), "")</f>
        <v/>
      </c>
      <c r="D3487" s="39" t="str">
        <f>IF($A3487 &lt;&gt; "",VLOOKUP($A3487,'Student reference sheet'!$A$2:$V$2329, 2,FALSE), "")</f>
        <v/>
      </c>
      <c r="E3487" s="35"/>
      <c r="F3487" s="34"/>
      <c r="G3487" s="40" t="str">
        <f t="shared" ca="1" si="165"/>
        <v/>
      </c>
      <c r="H3487" s="40" t="str">
        <f t="shared" ca="1" si="166"/>
        <v/>
      </c>
      <c r="I3487" s="36" t="str">
        <f>IF($A3487 = "", "",
IF(COUNTIF(MINIMUM_DAY_DATES[], Attendance!J3487) &gt; 0, VLOOKUP(Attendance!$G3487,MINIMUM_DAY_PERIOD_SCHEDULE[], 2,TRUE),
IF(COUNTIF(RALLY_DATES[], Attendance!J3487) &gt; 0, VLOOKUP(Attendance!$G3487,RALLY_PERIOD_SCHEDULE[], 2,TRUE),
IF(WEEKDAY(Attendance!$J3487) = 2,
       IF(COUNTIF(FINALS_WEEK_MONDAY_DATE[],Attendance!$J3487) &gt; 0, VLOOKUP(Attendance!$G3487,FINALS_WEEK_MONDAY_PERIOD_SCHEDULE[],2,TRUE),
       VLOOKUP(Attendance!$G3487,REGULAR_WEEK_SCHEDULE[],6,TRUE)),
IF(WEEKDAY($J3487) = 3,
       IF(COUNTIF(FINALS_WEEK_TUESDAY_DATE[],Attendance!$J3487) &gt; 0, VLOOKUP(Attendance!$G3487,FINALS_WEEK_TUESDAY_PERIOD_SCHEDULE[],2,TRUE),
       VLOOKUP(Attendance!$G3487,REGULAR_WEEK_SCHEDULE[[Tuesday]:[Period]],5,TRUE)),
IF(WEEKDAY(Attendance!$J3487) = 4,
        IF(COUNTIF(BLOCK_WEDNESDAY_DATES[],Attendance!$J3487) &gt; 0, VLOOKUP(Attendance!$G3487,BLOCK_WEDNESDAY_PERIOD_SCHEDULE[],2,TRUE),
        IF(COUNTIF(FINALS_WEEK_WEDNESDAY_DATE[],Attendance!$J3487) &gt; 0, VLOOKUP(Attendance!$G3487,FINALS_WEEK_WEDNESDAY_PERIOD_SCHEDULE[],2,TRUE),
       VLOOKUP(Attendance!$G3487,REGULAR_WEEK_SCHEDULE[[Wednesday]:[Period]],4,TRUE))),
IF(WEEKDAY($J3487) = 5,
       IF(COUNTIF(BLOCK_THURSDAY_DATES[],Attendance!$J3487) &gt; 0, VLOOKUP(Attendance!$G3487,BLOCK_THURSDAY_PERIOD_SCHEDULE[],2,TRUE),
       IF(COUNTIF(FINALS_WEEK_THURSDAY_DATE[],Attendance!$J3487) &gt; 0, VLOOKUP(Attendance!$G3487,FINALS_WEEK_THURSDAY_PERIOD_SCHEDULE[],2,TRUE),
       VLOOKUP(Attendance!$G3487,REGULAR_WEEK_SCHEDULE[[Thursday]:[Period]],3,TRUE))),
IF(WEEKDAY(Attendance!$J3487) = 6,
       IF(COUNTIF(FINALS_WEEK_FRIDAY_DATE[],Attendance!$J3487) &gt; 0, VLOOKUP(Attendance!$G3487,FINALS_WEEK_FRIDAY_PERIOD_SCHEDULE[],2,TRUE),
       VLOOKUP(Attendance!$G3487,REGULAR_WEEK_SCHEDULE[[Friday]:[Period]],2,TRUE))))))))))</f>
        <v/>
      </c>
      <c r="J3487" s="41" t="str">
        <f t="shared" ca="1" si="167"/>
        <v/>
      </c>
      <c r="K3487" s="41" t="str">
        <f>IF($A3487 &lt;&gt; "",VLOOKUP($A3487,'Student reference sheet'!$A$2:$V$2329, 7,FALSE), "")</f>
        <v/>
      </c>
      <c r="L3487" s="30" t="str">
        <f>IF($A3487 ="", "", VLOOKUP($A3487, 'Student reference sheet'!$A$2:$Z$2603,23,FALSE))</f>
        <v/>
      </c>
      <c r="M3487" s="30" t="str">
        <f>IF($A3487 ="", "", VLOOKUP($A3487, 'Student reference sheet'!$A$2:$Z$2603,24,FALSE))</f>
        <v/>
      </c>
      <c r="N3487" s="30" t="str">
        <f>IF($A3487 ="", "", VLOOKUP($A3487, 'Student reference sheet'!$A$2:$Z$2603,26,FALSE))</f>
        <v/>
      </c>
      <c r="O3487" s="30" t="str">
        <f>IF($A3487 ="", "", VLOOKUP($A3487, 'Student reference sheet'!$A$2:$Z$2603,25,FALSE))</f>
        <v/>
      </c>
      <c r="P3487" s="39" t="str">
        <f>IF($A3487 = "", "", IF(OR(VLOOKUP($A3487,'Student reference sheet'!$A$2:$V$2400,8,FALSE) = "R",  VLOOKUP($A3487,'Student reference sheet'!$A$2:$V$2400,8,FALSE) = "L"), "X", ""))</f>
        <v/>
      </c>
      <c r="Q3487" s="39" t="str">
        <f>IF($A3487 ="", "", VLOOKUP($A3487, 'Student reference sheet'!$A$2:$V$2603,22,FALSE))</f>
        <v/>
      </c>
      <c r="R3487" s="39" t="str">
        <f>IF($A3487 &lt;&gt; "",VLOOKUP($A3487,'Student reference sheet'!$A$2:$V$2329, 5,FALSE), "")</f>
        <v/>
      </c>
      <c r="S3487" s="39" t="str">
        <f>IF($A3487 &lt;&gt; "",VLOOKUP($A3487,'Student reference sheet'!$A$2:$V$2329, 6,FALSE), "")</f>
        <v/>
      </c>
      <c r="T3487" s="30" t="str">
        <f>IF($A3487 = "","",
IF(VLOOKUP($A3487,'Student reference sheet'!$A$2:$V$2329, 10,FALSE) = "Y", "Hispanic",
IF(VLOOKUP($A3487,'Student reference sheet'!$A$2:$V$2329,11,FALSE) &lt;&gt; "",
IF(VLOOKUP($A3487,'Student reference sheet'!$A$2:$V$2329,11,FALSE) = "UNK", "Unknown", VLOOKUP(VALUE(VLOOKUP($A3487,'Student reference sheet'!$A$2:$V$2329,11,FALSE)),'Ethnicity Reference'!$A$2:$B$22,2,FALSE)),
IF(VLOOKUP($A3487,'Student reference sheet'!$A$2:$V$2329,9,FALSE) &lt;&gt; "", VLOOKUP(VALUE(VLOOKUP($A3487,'Student reference sheet'!$A$2:$V$2329,9,FALSE)),'Ethnicity Reference'!$A$2:$B$22,2,FALSE),"Unknown"))))</f>
        <v/>
      </c>
      <c r="U3487" s="35"/>
    </row>
    <row r="3488" spans="1:21" ht="15.75">
      <c r="A3488" s="47"/>
      <c r="B3488" s="33"/>
      <c r="C3488" s="39" t="str">
        <f>IF($A3488 &lt;&gt; "",VLOOKUP($A3488,'Student reference sheet'!$A$2:$V$2329, 3,FALSE), "")</f>
        <v/>
      </c>
      <c r="D3488" s="39" t="str">
        <f>IF($A3488 &lt;&gt; "",VLOOKUP($A3488,'Student reference sheet'!$A$2:$V$2329, 2,FALSE), "")</f>
        <v/>
      </c>
      <c r="E3488" s="35"/>
      <c r="F3488" s="34"/>
      <c r="G3488" s="40" t="str">
        <f t="shared" ca="1" si="165"/>
        <v/>
      </c>
      <c r="H3488" s="40" t="str">
        <f t="shared" ca="1" si="166"/>
        <v/>
      </c>
      <c r="I3488" s="36" t="str">
        <f>IF($A3488 = "", "",
IF(COUNTIF(MINIMUM_DAY_DATES[], Attendance!J3488) &gt; 0, VLOOKUP(Attendance!$G3488,MINIMUM_DAY_PERIOD_SCHEDULE[], 2,TRUE),
IF(COUNTIF(RALLY_DATES[], Attendance!J3488) &gt; 0, VLOOKUP(Attendance!$G3488,RALLY_PERIOD_SCHEDULE[], 2,TRUE),
IF(WEEKDAY(Attendance!$J3488) = 2,
       IF(COUNTIF(FINALS_WEEK_MONDAY_DATE[],Attendance!$J3488) &gt; 0, VLOOKUP(Attendance!$G3488,FINALS_WEEK_MONDAY_PERIOD_SCHEDULE[],2,TRUE),
       VLOOKUP(Attendance!$G3488,REGULAR_WEEK_SCHEDULE[],6,TRUE)),
IF(WEEKDAY($J3488) = 3,
       IF(COUNTIF(FINALS_WEEK_TUESDAY_DATE[],Attendance!$J3488) &gt; 0, VLOOKUP(Attendance!$G3488,FINALS_WEEK_TUESDAY_PERIOD_SCHEDULE[],2,TRUE),
       VLOOKUP(Attendance!$G3488,REGULAR_WEEK_SCHEDULE[[Tuesday]:[Period]],5,TRUE)),
IF(WEEKDAY(Attendance!$J3488) = 4,
        IF(COUNTIF(BLOCK_WEDNESDAY_DATES[],Attendance!$J3488) &gt; 0, VLOOKUP(Attendance!$G3488,BLOCK_WEDNESDAY_PERIOD_SCHEDULE[],2,TRUE),
        IF(COUNTIF(FINALS_WEEK_WEDNESDAY_DATE[],Attendance!$J3488) &gt; 0, VLOOKUP(Attendance!$G3488,FINALS_WEEK_WEDNESDAY_PERIOD_SCHEDULE[],2,TRUE),
       VLOOKUP(Attendance!$G3488,REGULAR_WEEK_SCHEDULE[[Wednesday]:[Period]],4,TRUE))),
IF(WEEKDAY($J3488) = 5,
       IF(COUNTIF(BLOCK_THURSDAY_DATES[],Attendance!$J3488) &gt; 0, VLOOKUP(Attendance!$G3488,BLOCK_THURSDAY_PERIOD_SCHEDULE[],2,TRUE),
       IF(COUNTIF(FINALS_WEEK_THURSDAY_DATE[],Attendance!$J3488) &gt; 0, VLOOKUP(Attendance!$G3488,FINALS_WEEK_THURSDAY_PERIOD_SCHEDULE[],2,TRUE),
       VLOOKUP(Attendance!$G3488,REGULAR_WEEK_SCHEDULE[[Thursday]:[Period]],3,TRUE))),
IF(WEEKDAY(Attendance!$J3488) = 6,
       IF(COUNTIF(FINALS_WEEK_FRIDAY_DATE[],Attendance!$J3488) &gt; 0, VLOOKUP(Attendance!$G3488,FINALS_WEEK_FRIDAY_PERIOD_SCHEDULE[],2,TRUE),
       VLOOKUP(Attendance!$G3488,REGULAR_WEEK_SCHEDULE[[Friday]:[Period]],2,TRUE))))))))))</f>
        <v/>
      </c>
      <c r="J3488" s="41" t="str">
        <f t="shared" ca="1" si="167"/>
        <v/>
      </c>
      <c r="K3488" s="41" t="str">
        <f>IF($A3488 &lt;&gt; "",VLOOKUP($A3488,'Student reference sheet'!$A$2:$V$2329, 7,FALSE), "")</f>
        <v/>
      </c>
      <c r="L3488" s="30" t="str">
        <f>IF($A3488 ="", "", VLOOKUP($A3488, 'Student reference sheet'!$A$2:$Z$2603,23,FALSE))</f>
        <v/>
      </c>
      <c r="M3488" s="30" t="str">
        <f>IF($A3488 ="", "", VLOOKUP($A3488, 'Student reference sheet'!$A$2:$Z$2603,24,FALSE))</f>
        <v/>
      </c>
      <c r="N3488" s="30" t="str">
        <f>IF($A3488 ="", "", VLOOKUP($A3488, 'Student reference sheet'!$A$2:$Z$2603,26,FALSE))</f>
        <v/>
      </c>
      <c r="O3488" s="30" t="str">
        <f>IF($A3488 ="", "", VLOOKUP($A3488, 'Student reference sheet'!$A$2:$Z$2603,25,FALSE))</f>
        <v/>
      </c>
      <c r="P3488" s="39" t="str">
        <f>IF($A3488 = "", "", IF(OR(VLOOKUP($A3488,'Student reference sheet'!$A$2:$V$2400,8,FALSE) = "R",  VLOOKUP($A3488,'Student reference sheet'!$A$2:$V$2400,8,FALSE) = "L"), "X", ""))</f>
        <v/>
      </c>
      <c r="Q3488" s="39" t="str">
        <f>IF($A3488 ="", "", VLOOKUP($A3488, 'Student reference sheet'!$A$2:$V$2603,22,FALSE))</f>
        <v/>
      </c>
      <c r="R3488" s="39" t="str">
        <f>IF($A3488 &lt;&gt; "",VLOOKUP($A3488,'Student reference sheet'!$A$2:$V$2329, 5,FALSE), "")</f>
        <v/>
      </c>
      <c r="S3488" s="39" t="str">
        <f>IF($A3488 &lt;&gt; "",VLOOKUP($A3488,'Student reference sheet'!$A$2:$V$2329, 6,FALSE), "")</f>
        <v/>
      </c>
      <c r="T3488" s="30" t="str">
        <f>IF($A3488 = "","",
IF(VLOOKUP($A3488,'Student reference sheet'!$A$2:$V$2329, 10,FALSE) = "Y", "Hispanic",
IF(VLOOKUP($A3488,'Student reference sheet'!$A$2:$V$2329,11,FALSE) &lt;&gt; "",
IF(VLOOKUP($A3488,'Student reference sheet'!$A$2:$V$2329,11,FALSE) = "UNK", "Unknown", VLOOKUP(VALUE(VLOOKUP($A3488,'Student reference sheet'!$A$2:$V$2329,11,FALSE)),'Ethnicity Reference'!$A$2:$B$22,2,FALSE)),
IF(VLOOKUP($A3488,'Student reference sheet'!$A$2:$V$2329,9,FALSE) &lt;&gt; "", VLOOKUP(VALUE(VLOOKUP($A3488,'Student reference sheet'!$A$2:$V$2329,9,FALSE)),'Ethnicity Reference'!$A$2:$B$22,2,FALSE),"Unknown"))))</f>
        <v/>
      </c>
      <c r="U3488" s="35"/>
    </row>
    <row r="3489" spans="1:21" ht="15.75">
      <c r="A3489" s="47"/>
      <c r="B3489" s="33"/>
      <c r="C3489" s="39" t="str">
        <f>IF($A3489 &lt;&gt; "",VLOOKUP($A3489,'Student reference sheet'!$A$2:$V$2329, 3,FALSE), "")</f>
        <v/>
      </c>
      <c r="D3489" s="39" t="str">
        <f>IF($A3489 &lt;&gt; "",VLOOKUP($A3489,'Student reference sheet'!$A$2:$V$2329, 2,FALSE), "")</f>
        <v/>
      </c>
      <c r="E3489" s="35"/>
      <c r="F3489" s="34"/>
      <c r="G3489" s="40" t="str">
        <f t="shared" ca="1" si="165"/>
        <v/>
      </c>
      <c r="H3489" s="40" t="str">
        <f t="shared" ca="1" si="166"/>
        <v/>
      </c>
      <c r="I3489" s="36" t="str">
        <f>IF($A3489 = "", "",
IF(COUNTIF(MINIMUM_DAY_DATES[], Attendance!J3489) &gt; 0, VLOOKUP(Attendance!$G3489,MINIMUM_DAY_PERIOD_SCHEDULE[], 2,TRUE),
IF(COUNTIF(RALLY_DATES[], Attendance!J3489) &gt; 0, VLOOKUP(Attendance!$G3489,RALLY_PERIOD_SCHEDULE[], 2,TRUE),
IF(WEEKDAY(Attendance!$J3489) = 2,
       IF(COUNTIF(FINALS_WEEK_MONDAY_DATE[],Attendance!$J3489) &gt; 0, VLOOKUP(Attendance!$G3489,FINALS_WEEK_MONDAY_PERIOD_SCHEDULE[],2,TRUE),
       VLOOKUP(Attendance!$G3489,REGULAR_WEEK_SCHEDULE[],6,TRUE)),
IF(WEEKDAY($J3489) = 3,
       IF(COUNTIF(FINALS_WEEK_TUESDAY_DATE[],Attendance!$J3489) &gt; 0, VLOOKUP(Attendance!$G3489,FINALS_WEEK_TUESDAY_PERIOD_SCHEDULE[],2,TRUE),
       VLOOKUP(Attendance!$G3489,REGULAR_WEEK_SCHEDULE[[Tuesday]:[Period]],5,TRUE)),
IF(WEEKDAY(Attendance!$J3489) = 4,
        IF(COUNTIF(BLOCK_WEDNESDAY_DATES[],Attendance!$J3489) &gt; 0, VLOOKUP(Attendance!$G3489,BLOCK_WEDNESDAY_PERIOD_SCHEDULE[],2,TRUE),
        IF(COUNTIF(FINALS_WEEK_WEDNESDAY_DATE[],Attendance!$J3489) &gt; 0, VLOOKUP(Attendance!$G3489,FINALS_WEEK_WEDNESDAY_PERIOD_SCHEDULE[],2,TRUE),
       VLOOKUP(Attendance!$G3489,REGULAR_WEEK_SCHEDULE[[Wednesday]:[Period]],4,TRUE))),
IF(WEEKDAY($J3489) = 5,
       IF(COUNTIF(BLOCK_THURSDAY_DATES[],Attendance!$J3489) &gt; 0, VLOOKUP(Attendance!$G3489,BLOCK_THURSDAY_PERIOD_SCHEDULE[],2,TRUE),
       IF(COUNTIF(FINALS_WEEK_THURSDAY_DATE[],Attendance!$J3489) &gt; 0, VLOOKUP(Attendance!$G3489,FINALS_WEEK_THURSDAY_PERIOD_SCHEDULE[],2,TRUE),
       VLOOKUP(Attendance!$G3489,REGULAR_WEEK_SCHEDULE[[Thursday]:[Period]],3,TRUE))),
IF(WEEKDAY(Attendance!$J3489) = 6,
       IF(COUNTIF(FINALS_WEEK_FRIDAY_DATE[],Attendance!$J3489) &gt; 0, VLOOKUP(Attendance!$G3489,FINALS_WEEK_FRIDAY_PERIOD_SCHEDULE[],2,TRUE),
       VLOOKUP(Attendance!$G3489,REGULAR_WEEK_SCHEDULE[[Friday]:[Period]],2,TRUE))))))))))</f>
        <v/>
      </c>
      <c r="J3489" s="41" t="str">
        <f t="shared" ca="1" si="167"/>
        <v/>
      </c>
      <c r="K3489" s="41" t="str">
        <f>IF($A3489 &lt;&gt; "",VLOOKUP($A3489,'Student reference sheet'!$A$2:$V$2329, 7,FALSE), "")</f>
        <v/>
      </c>
      <c r="L3489" s="30" t="str">
        <f>IF($A3489 ="", "", VLOOKUP($A3489, 'Student reference sheet'!$A$2:$Z$2603,23,FALSE))</f>
        <v/>
      </c>
      <c r="M3489" s="30" t="str">
        <f>IF($A3489 ="", "", VLOOKUP($A3489, 'Student reference sheet'!$A$2:$Z$2603,24,FALSE))</f>
        <v/>
      </c>
      <c r="N3489" s="30" t="str">
        <f>IF($A3489 ="", "", VLOOKUP($A3489, 'Student reference sheet'!$A$2:$Z$2603,26,FALSE))</f>
        <v/>
      </c>
      <c r="O3489" s="30" t="str">
        <f>IF($A3489 ="", "", VLOOKUP($A3489, 'Student reference sheet'!$A$2:$Z$2603,25,FALSE))</f>
        <v/>
      </c>
      <c r="P3489" s="39" t="str">
        <f>IF($A3489 = "", "", IF(OR(VLOOKUP($A3489,'Student reference sheet'!$A$2:$V$2400,8,FALSE) = "R",  VLOOKUP($A3489,'Student reference sheet'!$A$2:$V$2400,8,FALSE) = "L"), "X", ""))</f>
        <v/>
      </c>
      <c r="Q3489" s="39" t="str">
        <f>IF($A3489 ="", "", VLOOKUP($A3489, 'Student reference sheet'!$A$2:$V$2603,22,FALSE))</f>
        <v/>
      </c>
      <c r="R3489" s="39" t="str">
        <f>IF($A3489 &lt;&gt; "",VLOOKUP($A3489,'Student reference sheet'!$A$2:$V$2329, 5,FALSE), "")</f>
        <v/>
      </c>
      <c r="S3489" s="39" t="str">
        <f>IF($A3489 &lt;&gt; "",VLOOKUP($A3489,'Student reference sheet'!$A$2:$V$2329, 6,FALSE), "")</f>
        <v/>
      </c>
      <c r="T3489" s="30" t="str">
        <f>IF($A3489 = "","",
IF(VLOOKUP($A3489,'Student reference sheet'!$A$2:$V$2329, 10,FALSE) = "Y", "Hispanic",
IF(VLOOKUP($A3489,'Student reference sheet'!$A$2:$V$2329,11,FALSE) &lt;&gt; "",
IF(VLOOKUP($A3489,'Student reference sheet'!$A$2:$V$2329,11,FALSE) = "UNK", "Unknown", VLOOKUP(VALUE(VLOOKUP($A3489,'Student reference sheet'!$A$2:$V$2329,11,FALSE)),'Ethnicity Reference'!$A$2:$B$22,2,FALSE)),
IF(VLOOKUP($A3489,'Student reference sheet'!$A$2:$V$2329,9,FALSE) &lt;&gt; "", VLOOKUP(VALUE(VLOOKUP($A3489,'Student reference sheet'!$A$2:$V$2329,9,FALSE)),'Ethnicity Reference'!$A$2:$B$22,2,FALSE),"Unknown"))))</f>
        <v/>
      </c>
      <c r="U3489" s="35"/>
    </row>
    <row r="3490" spans="1:21" ht="15.75">
      <c r="A3490" s="47"/>
      <c r="B3490" s="33"/>
      <c r="C3490" s="39" t="str">
        <f>IF($A3490 &lt;&gt; "",VLOOKUP($A3490,'Student reference sheet'!$A$2:$V$2329, 3,FALSE), "")</f>
        <v/>
      </c>
      <c r="D3490" s="39" t="str">
        <f>IF($A3490 &lt;&gt; "",VLOOKUP($A3490,'Student reference sheet'!$A$2:$V$2329, 2,FALSE), "")</f>
        <v/>
      </c>
      <c r="E3490" s="35"/>
      <c r="F3490" s="34"/>
      <c r="G3490" s="40" t="str">
        <f t="shared" ca="1" si="165"/>
        <v/>
      </c>
      <c r="H3490" s="40" t="str">
        <f t="shared" ca="1" si="166"/>
        <v/>
      </c>
      <c r="I3490" s="36" t="str">
        <f>IF($A3490 = "", "",
IF(COUNTIF(MINIMUM_DAY_DATES[], Attendance!J3490) &gt; 0, VLOOKUP(Attendance!$G3490,MINIMUM_DAY_PERIOD_SCHEDULE[], 2,TRUE),
IF(COUNTIF(RALLY_DATES[], Attendance!J3490) &gt; 0, VLOOKUP(Attendance!$G3490,RALLY_PERIOD_SCHEDULE[], 2,TRUE),
IF(WEEKDAY(Attendance!$J3490) = 2,
       IF(COUNTIF(FINALS_WEEK_MONDAY_DATE[],Attendance!$J3490) &gt; 0, VLOOKUP(Attendance!$G3490,FINALS_WEEK_MONDAY_PERIOD_SCHEDULE[],2,TRUE),
       VLOOKUP(Attendance!$G3490,REGULAR_WEEK_SCHEDULE[],6,TRUE)),
IF(WEEKDAY($J3490) = 3,
       IF(COUNTIF(FINALS_WEEK_TUESDAY_DATE[],Attendance!$J3490) &gt; 0, VLOOKUP(Attendance!$G3490,FINALS_WEEK_TUESDAY_PERIOD_SCHEDULE[],2,TRUE),
       VLOOKUP(Attendance!$G3490,REGULAR_WEEK_SCHEDULE[[Tuesday]:[Period]],5,TRUE)),
IF(WEEKDAY(Attendance!$J3490) = 4,
        IF(COUNTIF(BLOCK_WEDNESDAY_DATES[],Attendance!$J3490) &gt; 0, VLOOKUP(Attendance!$G3490,BLOCK_WEDNESDAY_PERIOD_SCHEDULE[],2,TRUE),
        IF(COUNTIF(FINALS_WEEK_WEDNESDAY_DATE[],Attendance!$J3490) &gt; 0, VLOOKUP(Attendance!$G3490,FINALS_WEEK_WEDNESDAY_PERIOD_SCHEDULE[],2,TRUE),
       VLOOKUP(Attendance!$G3490,REGULAR_WEEK_SCHEDULE[[Wednesday]:[Period]],4,TRUE))),
IF(WEEKDAY($J3490) = 5,
       IF(COUNTIF(BLOCK_THURSDAY_DATES[],Attendance!$J3490) &gt; 0, VLOOKUP(Attendance!$G3490,BLOCK_THURSDAY_PERIOD_SCHEDULE[],2,TRUE),
       IF(COUNTIF(FINALS_WEEK_THURSDAY_DATE[],Attendance!$J3490) &gt; 0, VLOOKUP(Attendance!$G3490,FINALS_WEEK_THURSDAY_PERIOD_SCHEDULE[],2,TRUE),
       VLOOKUP(Attendance!$G3490,REGULAR_WEEK_SCHEDULE[[Thursday]:[Period]],3,TRUE))),
IF(WEEKDAY(Attendance!$J3490) = 6,
       IF(COUNTIF(FINALS_WEEK_FRIDAY_DATE[],Attendance!$J3490) &gt; 0, VLOOKUP(Attendance!$G3490,FINALS_WEEK_FRIDAY_PERIOD_SCHEDULE[],2,TRUE),
       VLOOKUP(Attendance!$G3490,REGULAR_WEEK_SCHEDULE[[Friday]:[Period]],2,TRUE))))))))))</f>
        <v/>
      </c>
      <c r="J3490" s="41" t="str">
        <f t="shared" ca="1" si="167"/>
        <v/>
      </c>
      <c r="K3490" s="41" t="str">
        <f>IF($A3490 &lt;&gt; "",VLOOKUP($A3490,'Student reference sheet'!$A$2:$V$2329, 7,FALSE), "")</f>
        <v/>
      </c>
      <c r="L3490" s="30" t="str">
        <f>IF($A3490 ="", "", VLOOKUP($A3490, 'Student reference sheet'!$A$2:$Z$2603,23,FALSE))</f>
        <v/>
      </c>
      <c r="M3490" s="30" t="str">
        <f>IF($A3490 ="", "", VLOOKUP($A3490, 'Student reference sheet'!$A$2:$Z$2603,24,FALSE))</f>
        <v/>
      </c>
      <c r="N3490" s="30" t="str">
        <f>IF($A3490 ="", "", VLOOKUP($A3490, 'Student reference sheet'!$A$2:$Z$2603,26,FALSE))</f>
        <v/>
      </c>
      <c r="O3490" s="30" t="str">
        <f>IF($A3490 ="", "", VLOOKUP($A3490, 'Student reference sheet'!$A$2:$Z$2603,25,FALSE))</f>
        <v/>
      </c>
      <c r="P3490" s="39" t="str">
        <f>IF($A3490 = "", "", IF(OR(VLOOKUP($A3490,'Student reference sheet'!$A$2:$V$2400,8,FALSE) = "R",  VLOOKUP($A3490,'Student reference sheet'!$A$2:$V$2400,8,FALSE) = "L"), "X", ""))</f>
        <v/>
      </c>
      <c r="Q3490" s="39" t="str">
        <f>IF($A3490 ="", "", VLOOKUP($A3490, 'Student reference sheet'!$A$2:$V$2603,22,FALSE))</f>
        <v/>
      </c>
      <c r="R3490" s="39" t="str">
        <f>IF($A3490 &lt;&gt; "",VLOOKUP($A3490,'Student reference sheet'!$A$2:$V$2329, 5,FALSE), "")</f>
        <v/>
      </c>
      <c r="S3490" s="39" t="str">
        <f>IF($A3490 &lt;&gt; "",VLOOKUP($A3490,'Student reference sheet'!$A$2:$V$2329, 6,FALSE), "")</f>
        <v/>
      </c>
      <c r="T3490" s="30" t="str">
        <f>IF($A3490 = "","",
IF(VLOOKUP($A3490,'Student reference sheet'!$A$2:$V$2329, 10,FALSE) = "Y", "Hispanic",
IF(VLOOKUP($A3490,'Student reference sheet'!$A$2:$V$2329,11,FALSE) &lt;&gt; "",
IF(VLOOKUP($A3490,'Student reference sheet'!$A$2:$V$2329,11,FALSE) = "UNK", "Unknown", VLOOKUP(VALUE(VLOOKUP($A3490,'Student reference sheet'!$A$2:$V$2329,11,FALSE)),'Ethnicity Reference'!$A$2:$B$22,2,FALSE)),
IF(VLOOKUP($A3490,'Student reference sheet'!$A$2:$V$2329,9,FALSE) &lt;&gt; "", VLOOKUP(VALUE(VLOOKUP($A3490,'Student reference sheet'!$A$2:$V$2329,9,FALSE)),'Ethnicity Reference'!$A$2:$B$22,2,FALSE),"Unknown"))))</f>
        <v/>
      </c>
      <c r="U3490" s="35"/>
    </row>
    <row r="3491" spans="1:21" ht="15.75">
      <c r="A3491" s="47"/>
      <c r="B3491" s="33"/>
      <c r="C3491" s="39" t="str">
        <f>IF($A3491 &lt;&gt; "",VLOOKUP($A3491,'Student reference sheet'!$A$2:$V$2329, 3,FALSE), "")</f>
        <v/>
      </c>
      <c r="D3491" s="39" t="str">
        <f>IF($A3491 &lt;&gt; "",VLOOKUP($A3491,'Student reference sheet'!$A$2:$V$2329, 2,FALSE), "")</f>
        <v/>
      </c>
      <c r="E3491" s="35"/>
      <c r="F3491" s="34"/>
      <c r="G3491" s="40" t="str">
        <f t="shared" ca="1" si="165"/>
        <v/>
      </c>
      <c r="H3491" s="40" t="str">
        <f t="shared" ca="1" si="166"/>
        <v/>
      </c>
      <c r="I3491" s="36" t="str">
        <f>IF($A3491 = "", "",
IF(COUNTIF(MINIMUM_DAY_DATES[], Attendance!J3491) &gt; 0, VLOOKUP(Attendance!$G3491,MINIMUM_DAY_PERIOD_SCHEDULE[], 2,TRUE),
IF(COUNTIF(RALLY_DATES[], Attendance!J3491) &gt; 0, VLOOKUP(Attendance!$G3491,RALLY_PERIOD_SCHEDULE[], 2,TRUE),
IF(WEEKDAY(Attendance!$J3491) = 2,
       IF(COUNTIF(FINALS_WEEK_MONDAY_DATE[],Attendance!$J3491) &gt; 0, VLOOKUP(Attendance!$G3491,FINALS_WEEK_MONDAY_PERIOD_SCHEDULE[],2,TRUE),
       VLOOKUP(Attendance!$G3491,REGULAR_WEEK_SCHEDULE[],6,TRUE)),
IF(WEEKDAY($J3491) = 3,
       IF(COUNTIF(FINALS_WEEK_TUESDAY_DATE[],Attendance!$J3491) &gt; 0, VLOOKUP(Attendance!$G3491,FINALS_WEEK_TUESDAY_PERIOD_SCHEDULE[],2,TRUE),
       VLOOKUP(Attendance!$G3491,REGULAR_WEEK_SCHEDULE[[Tuesday]:[Period]],5,TRUE)),
IF(WEEKDAY(Attendance!$J3491) = 4,
        IF(COUNTIF(BLOCK_WEDNESDAY_DATES[],Attendance!$J3491) &gt; 0, VLOOKUP(Attendance!$G3491,BLOCK_WEDNESDAY_PERIOD_SCHEDULE[],2,TRUE),
        IF(COUNTIF(FINALS_WEEK_WEDNESDAY_DATE[],Attendance!$J3491) &gt; 0, VLOOKUP(Attendance!$G3491,FINALS_WEEK_WEDNESDAY_PERIOD_SCHEDULE[],2,TRUE),
       VLOOKUP(Attendance!$G3491,REGULAR_WEEK_SCHEDULE[[Wednesday]:[Period]],4,TRUE))),
IF(WEEKDAY($J3491) = 5,
       IF(COUNTIF(BLOCK_THURSDAY_DATES[],Attendance!$J3491) &gt; 0, VLOOKUP(Attendance!$G3491,BLOCK_THURSDAY_PERIOD_SCHEDULE[],2,TRUE),
       IF(COUNTIF(FINALS_WEEK_THURSDAY_DATE[],Attendance!$J3491) &gt; 0, VLOOKUP(Attendance!$G3491,FINALS_WEEK_THURSDAY_PERIOD_SCHEDULE[],2,TRUE),
       VLOOKUP(Attendance!$G3491,REGULAR_WEEK_SCHEDULE[[Thursday]:[Period]],3,TRUE))),
IF(WEEKDAY(Attendance!$J3491) = 6,
       IF(COUNTIF(FINALS_WEEK_FRIDAY_DATE[],Attendance!$J3491) &gt; 0, VLOOKUP(Attendance!$G3491,FINALS_WEEK_FRIDAY_PERIOD_SCHEDULE[],2,TRUE),
       VLOOKUP(Attendance!$G3491,REGULAR_WEEK_SCHEDULE[[Friday]:[Period]],2,TRUE))))))))))</f>
        <v/>
      </c>
      <c r="J3491" s="41" t="str">
        <f t="shared" ca="1" si="167"/>
        <v/>
      </c>
      <c r="K3491" s="41" t="str">
        <f>IF($A3491 &lt;&gt; "",VLOOKUP($A3491,'Student reference sheet'!$A$2:$V$2329, 7,FALSE), "")</f>
        <v/>
      </c>
      <c r="L3491" s="30" t="str">
        <f>IF($A3491 ="", "", VLOOKUP($A3491, 'Student reference sheet'!$A$2:$Z$2603,23,FALSE))</f>
        <v/>
      </c>
      <c r="M3491" s="30" t="str">
        <f>IF($A3491 ="", "", VLOOKUP($A3491, 'Student reference sheet'!$A$2:$Z$2603,24,FALSE))</f>
        <v/>
      </c>
      <c r="N3491" s="30" t="str">
        <f>IF($A3491 ="", "", VLOOKUP($A3491, 'Student reference sheet'!$A$2:$Z$2603,26,FALSE))</f>
        <v/>
      </c>
      <c r="O3491" s="30" t="str">
        <f>IF($A3491 ="", "", VLOOKUP($A3491, 'Student reference sheet'!$A$2:$Z$2603,25,FALSE))</f>
        <v/>
      </c>
      <c r="P3491" s="39" t="str">
        <f>IF($A3491 = "", "", IF(OR(VLOOKUP($A3491,'Student reference sheet'!$A$2:$V$2400,8,FALSE) = "R",  VLOOKUP($A3491,'Student reference sheet'!$A$2:$V$2400,8,FALSE) = "L"), "X", ""))</f>
        <v/>
      </c>
      <c r="Q3491" s="39" t="str">
        <f>IF($A3491 ="", "", VLOOKUP($A3491, 'Student reference sheet'!$A$2:$V$2603,22,FALSE))</f>
        <v/>
      </c>
      <c r="R3491" s="39" t="str">
        <f>IF($A3491 &lt;&gt; "",VLOOKUP($A3491,'Student reference sheet'!$A$2:$V$2329, 5,FALSE), "")</f>
        <v/>
      </c>
      <c r="S3491" s="39" t="str">
        <f>IF($A3491 &lt;&gt; "",VLOOKUP($A3491,'Student reference sheet'!$A$2:$V$2329, 6,FALSE), "")</f>
        <v/>
      </c>
      <c r="T3491" s="30" t="str">
        <f>IF($A3491 = "","",
IF(VLOOKUP($A3491,'Student reference sheet'!$A$2:$V$2329, 10,FALSE) = "Y", "Hispanic",
IF(VLOOKUP($A3491,'Student reference sheet'!$A$2:$V$2329,11,FALSE) &lt;&gt; "",
IF(VLOOKUP($A3491,'Student reference sheet'!$A$2:$V$2329,11,FALSE) = "UNK", "Unknown", VLOOKUP(VALUE(VLOOKUP($A3491,'Student reference sheet'!$A$2:$V$2329,11,FALSE)),'Ethnicity Reference'!$A$2:$B$22,2,FALSE)),
IF(VLOOKUP($A3491,'Student reference sheet'!$A$2:$V$2329,9,FALSE) &lt;&gt; "", VLOOKUP(VALUE(VLOOKUP($A3491,'Student reference sheet'!$A$2:$V$2329,9,FALSE)),'Ethnicity Reference'!$A$2:$B$22,2,FALSE),"Unknown"))))</f>
        <v/>
      </c>
      <c r="U3491" s="35"/>
    </row>
    <row r="3492" spans="1:21" ht="15.75">
      <c r="A3492" s="47"/>
      <c r="B3492" s="33"/>
      <c r="C3492" s="39" t="str">
        <f>IF($A3492 &lt;&gt; "",VLOOKUP($A3492,'Student reference sheet'!$A$2:$V$2329, 3,FALSE), "")</f>
        <v/>
      </c>
      <c r="D3492" s="39" t="str">
        <f>IF($A3492 &lt;&gt; "",VLOOKUP($A3492,'Student reference sheet'!$A$2:$V$2329, 2,FALSE), "")</f>
        <v/>
      </c>
      <c r="E3492" s="35"/>
      <c r="F3492" s="34"/>
      <c r="G3492" s="40" t="str">
        <f t="shared" ca="1" si="165"/>
        <v/>
      </c>
      <c r="H3492" s="40" t="str">
        <f t="shared" ca="1" si="166"/>
        <v/>
      </c>
      <c r="I3492" s="36" t="str">
        <f>IF($A3492 = "", "",
IF(COUNTIF(MINIMUM_DAY_DATES[], Attendance!J3492) &gt; 0, VLOOKUP(Attendance!$G3492,MINIMUM_DAY_PERIOD_SCHEDULE[], 2,TRUE),
IF(COUNTIF(RALLY_DATES[], Attendance!J3492) &gt; 0, VLOOKUP(Attendance!$G3492,RALLY_PERIOD_SCHEDULE[], 2,TRUE),
IF(WEEKDAY(Attendance!$J3492) = 2,
       IF(COUNTIF(FINALS_WEEK_MONDAY_DATE[],Attendance!$J3492) &gt; 0, VLOOKUP(Attendance!$G3492,FINALS_WEEK_MONDAY_PERIOD_SCHEDULE[],2,TRUE),
       VLOOKUP(Attendance!$G3492,REGULAR_WEEK_SCHEDULE[],6,TRUE)),
IF(WEEKDAY($J3492) = 3,
       IF(COUNTIF(FINALS_WEEK_TUESDAY_DATE[],Attendance!$J3492) &gt; 0, VLOOKUP(Attendance!$G3492,FINALS_WEEK_TUESDAY_PERIOD_SCHEDULE[],2,TRUE),
       VLOOKUP(Attendance!$G3492,REGULAR_WEEK_SCHEDULE[[Tuesday]:[Period]],5,TRUE)),
IF(WEEKDAY(Attendance!$J3492) = 4,
        IF(COUNTIF(BLOCK_WEDNESDAY_DATES[],Attendance!$J3492) &gt; 0, VLOOKUP(Attendance!$G3492,BLOCK_WEDNESDAY_PERIOD_SCHEDULE[],2,TRUE),
        IF(COUNTIF(FINALS_WEEK_WEDNESDAY_DATE[],Attendance!$J3492) &gt; 0, VLOOKUP(Attendance!$G3492,FINALS_WEEK_WEDNESDAY_PERIOD_SCHEDULE[],2,TRUE),
       VLOOKUP(Attendance!$G3492,REGULAR_WEEK_SCHEDULE[[Wednesday]:[Period]],4,TRUE))),
IF(WEEKDAY($J3492) = 5,
       IF(COUNTIF(BLOCK_THURSDAY_DATES[],Attendance!$J3492) &gt; 0, VLOOKUP(Attendance!$G3492,BLOCK_THURSDAY_PERIOD_SCHEDULE[],2,TRUE),
       IF(COUNTIF(FINALS_WEEK_THURSDAY_DATE[],Attendance!$J3492) &gt; 0, VLOOKUP(Attendance!$G3492,FINALS_WEEK_THURSDAY_PERIOD_SCHEDULE[],2,TRUE),
       VLOOKUP(Attendance!$G3492,REGULAR_WEEK_SCHEDULE[[Thursday]:[Period]],3,TRUE))),
IF(WEEKDAY(Attendance!$J3492) = 6,
       IF(COUNTIF(FINALS_WEEK_FRIDAY_DATE[],Attendance!$J3492) &gt; 0, VLOOKUP(Attendance!$G3492,FINALS_WEEK_FRIDAY_PERIOD_SCHEDULE[],2,TRUE),
       VLOOKUP(Attendance!$G3492,REGULAR_WEEK_SCHEDULE[[Friday]:[Period]],2,TRUE))))))))))</f>
        <v/>
      </c>
      <c r="J3492" s="41" t="str">
        <f t="shared" ca="1" si="167"/>
        <v/>
      </c>
      <c r="K3492" s="41" t="str">
        <f>IF($A3492 &lt;&gt; "",VLOOKUP($A3492,'Student reference sheet'!$A$2:$V$2329, 7,FALSE), "")</f>
        <v/>
      </c>
      <c r="L3492" s="30" t="str">
        <f>IF($A3492 ="", "", VLOOKUP($A3492, 'Student reference sheet'!$A$2:$Z$2603,23,FALSE))</f>
        <v/>
      </c>
      <c r="M3492" s="30" t="str">
        <f>IF($A3492 ="", "", VLOOKUP($A3492, 'Student reference sheet'!$A$2:$Z$2603,24,FALSE))</f>
        <v/>
      </c>
      <c r="N3492" s="30" t="str">
        <f>IF($A3492 ="", "", VLOOKUP($A3492, 'Student reference sheet'!$A$2:$Z$2603,26,FALSE))</f>
        <v/>
      </c>
      <c r="O3492" s="30" t="str">
        <f>IF($A3492 ="", "", VLOOKUP($A3492, 'Student reference sheet'!$A$2:$Z$2603,25,FALSE))</f>
        <v/>
      </c>
      <c r="P3492" s="39" t="str">
        <f>IF($A3492 = "", "", IF(OR(VLOOKUP($A3492,'Student reference sheet'!$A$2:$V$2400,8,FALSE) = "R",  VLOOKUP($A3492,'Student reference sheet'!$A$2:$V$2400,8,FALSE) = "L"), "X", ""))</f>
        <v/>
      </c>
      <c r="Q3492" s="39" t="str">
        <f>IF($A3492 ="", "", VLOOKUP($A3492, 'Student reference sheet'!$A$2:$V$2603,22,FALSE))</f>
        <v/>
      </c>
      <c r="R3492" s="39" t="str">
        <f>IF($A3492 &lt;&gt; "",VLOOKUP($A3492,'Student reference sheet'!$A$2:$V$2329, 5,FALSE), "")</f>
        <v/>
      </c>
      <c r="S3492" s="39" t="str">
        <f>IF($A3492 &lt;&gt; "",VLOOKUP($A3492,'Student reference sheet'!$A$2:$V$2329, 6,FALSE), "")</f>
        <v/>
      </c>
      <c r="T3492" s="30" t="str">
        <f>IF($A3492 = "","",
IF(VLOOKUP($A3492,'Student reference sheet'!$A$2:$V$2329, 10,FALSE) = "Y", "Hispanic",
IF(VLOOKUP($A3492,'Student reference sheet'!$A$2:$V$2329,11,FALSE) &lt;&gt; "",
IF(VLOOKUP($A3492,'Student reference sheet'!$A$2:$V$2329,11,FALSE) = "UNK", "Unknown", VLOOKUP(VALUE(VLOOKUP($A3492,'Student reference sheet'!$A$2:$V$2329,11,FALSE)),'Ethnicity Reference'!$A$2:$B$22,2,FALSE)),
IF(VLOOKUP($A3492,'Student reference sheet'!$A$2:$V$2329,9,FALSE) &lt;&gt; "", VLOOKUP(VALUE(VLOOKUP($A3492,'Student reference sheet'!$A$2:$V$2329,9,FALSE)),'Ethnicity Reference'!$A$2:$B$22,2,FALSE),"Unknown"))))</f>
        <v/>
      </c>
      <c r="U3492" s="35"/>
    </row>
    <row r="3493" spans="1:21" ht="15.75">
      <c r="A3493" s="47"/>
      <c r="B3493" s="33"/>
      <c r="C3493" s="39" t="str">
        <f>IF($A3493 &lt;&gt; "",VLOOKUP($A3493,'Student reference sheet'!$A$2:$V$2329, 3,FALSE), "")</f>
        <v/>
      </c>
      <c r="D3493" s="39" t="str">
        <f>IF($A3493 &lt;&gt; "",VLOOKUP($A3493,'Student reference sheet'!$A$2:$V$2329, 2,FALSE), "")</f>
        <v/>
      </c>
      <c r="E3493" s="35"/>
      <c r="F3493" s="34"/>
      <c r="G3493" s="40" t="str">
        <f t="shared" ca="1" si="165"/>
        <v/>
      </c>
      <c r="H3493" s="40" t="str">
        <f t="shared" ca="1" si="166"/>
        <v/>
      </c>
      <c r="I3493" s="36" t="str">
        <f>IF($A3493 = "", "",
IF(COUNTIF(MINIMUM_DAY_DATES[], Attendance!J3493) &gt; 0, VLOOKUP(Attendance!$G3493,MINIMUM_DAY_PERIOD_SCHEDULE[], 2,TRUE),
IF(COUNTIF(RALLY_DATES[], Attendance!J3493) &gt; 0, VLOOKUP(Attendance!$G3493,RALLY_PERIOD_SCHEDULE[], 2,TRUE),
IF(WEEKDAY(Attendance!$J3493) = 2,
       IF(COUNTIF(FINALS_WEEK_MONDAY_DATE[],Attendance!$J3493) &gt; 0, VLOOKUP(Attendance!$G3493,FINALS_WEEK_MONDAY_PERIOD_SCHEDULE[],2,TRUE),
       VLOOKUP(Attendance!$G3493,REGULAR_WEEK_SCHEDULE[],6,TRUE)),
IF(WEEKDAY($J3493) = 3,
       IF(COUNTIF(FINALS_WEEK_TUESDAY_DATE[],Attendance!$J3493) &gt; 0, VLOOKUP(Attendance!$G3493,FINALS_WEEK_TUESDAY_PERIOD_SCHEDULE[],2,TRUE),
       VLOOKUP(Attendance!$G3493,REGULAR_WEEK_SCHEDULE[[Tuesday]:[Period]],5,TRUE)),
IF(WEEKDAY(Attendance!$J3493) = 4,
        IF(COUNTIF(BLOCK_WEDNESDAY_DATES[],Attendance!$J3493) &gt; 0, VLOOKUP(Attendance!$G3493,BLOCK_WEDNESDAY_PERIOD_SCHEDULE[],2,TRUE),
        IF(COUNTIF(FINALS_WEEK_WEDNESDAY_DATE[],Attendance!$J3493) &gt; 0, VLOOKUP(Attendance!$G3493,FINALS_WEEK_WEDNESDAY_PERIOD_SCHEDULE[],2,TRUE),
       VLOOKUP(Attendance!$G3493,REGULAR_WEEK_SCHEDULE[[Wednesday]:[Period]],4,TRUE))),
IF(WEEKDAY($J3493) = 5,
       IF(COUNTIF(BLOCK_THURSDAY_DATES[],Attendance!$J3493) &gt; 0, VLOOKUP(Attendance!$G3493,BLOCK_THURSDAY_PERIOD_SCHEDULE[],2,TRUE),
       IF(COUNTIF(FINALS_WEEK_THURSDAY_DATE[],Attendance!$J3493) &gt; 0, VLOOKUP(Attendance!$G3493,FINALS_WEEK_THURSDAY_PERIOD_SCHEDULE[],2,TRUE),
       VLOOKUP(Attendance!$G3493,REGULAR_WEEK_SCHEDULE[[Thursday]:[Period]],3,TRUE))),
IF(WEEKDAY(Attendance!$J3493) = 6,
       IF(COUNTIF(FINALS_WEEK_FRIDAY_DATE[],Attendance!$J3493) &gt; 0, VLOOKUP(Attendance!$G3493,FINALS_WEEK_FRIDAY_PERIOD_SCHEDULE[],2,TRUE),
       VLOOKUP(Attendance!$G3493,REGULAR_WEEK_SCHEDULE[[Friday]:[Period]],2,TRUE))))))))))</f>
        <v/>
      </c>
      <c r="J3493" s="41" t="str">
        <f t="shared" ca="1" si="167"/>
        <v/>
      </c>
      <c r="K3493" s="41" t="str">
        <f>IF($A3493 &lt;&gt; "",VLOOKUP($A3493,'Student reference sheet'!$A$2:$V$2329, 7,FALSE), "")</f>
        <v/>
      </c>
      <c r="L3493" s="30" t="str">
        <f>IF($A3493 ="", "", VLOOKUP($A3493, 'Student reference sheet'!$A$2:$Z$2603,23,FALSE))</f>
        <v/>
      </c>
      <c r="M3493" s="30" t="str">
        <f>IF($A3493 ="", "", VLOOKUP($A3493, 'Student reference sheet'!$A$2:$Z$2603,24,FALSE))</f>
        <v/>
      </c>
      <c r="N3493" s="30" t="str">
        <f>IF($A3493 ="", "", VLOOKUP($A3493, 'Student reference sheet'!$A$2:$Z$2603,26,FALSE))</f>
        <v/>
      </c>
      <c r="O3493" s="30" t="str">
        <f>IF($A3493 ="", "", VLOOKUP($A3493, 'Student reference sheet'!$A$2:$Z$2603,25,FALSE))</f>
        <v/>
      </c>
      <c r="P3493" s="39" t="str">
        <f>IF($A3493 = "", "", IF(OR(VLOOKUP($A3493,'Student reference sheet'!$A$2:$V$2400,8,FALSE) = "R",  VLOOKUP($A3493,'Student reference sheet'!$A$2:$V$2400,8,FALSE) = "L"), "X", ""))</f>
        <v/>
      </c>
      <c r="Q3493" s="39" t="str">
        <f>IF($A3493 ="", "", VLOOKUP($A3493, 'Student reference sheet'!$A$2:$V$2603,22,FALSE))</f>
        <v/>
      </c>
      <c r="R3493" s="39" t="str">
        <f>IF($A3493 &lt;&gt; "",VLOOKUP($A3493,'Student reference sheet'!$A$2:$V$2329, 5,FALSE), "")</f>
        <v/>
      </c>
      <c r="S3493" s="39" t="str">
        <f>IF($A3493 &lt;&gt; "",VLOOKUP($A3493,'Student reference sheet'!$A$2:$V$2329, 6,FALSE), "")</f>
        <v/>
      </c>
      <c r="T3493" s="30" t="str">
        <f>IF($A3493 = "","",
IF(VLOOKUP($A3493,'Student reference sheet'!$A$2:$V$2329, 10,FALSE) = "Y", "Hispanic",
IF(VLOOKUP($A3493,'Student reference sheet'!$A$2:$V$2329,11,FALSE) &lt;&gt; "",
IF(VLOOKUP($A3493,'Student reference sheet'!$A$2:$V$2329,11,FALSE) = "UNK", "Unknown", VLOOKUP(VALUE(VLOOKUP($A3493,'Student reference sheet'!$A$2:$V$2329,11,FALSE)),'Ethnicity Reference'!$A$2:$B$22,2,FALSE)),
IF(VLOOKUP($A3493,'Student reference sheet'!$A$2:$V$2329,9,FALSE) &lt;&gt; "", VLOOKUP(VALUE(VLOOKUP($A3493,'Student reference sheet'!$A$2:$V$2329,9,FALSE)),'Ethnicity Reference'!$A$2:$B$22,2,FALSE),"Unknown"))))</f>
        <v/>
      </c>
      <c r="U3493" s="35"/>
    </row>
    <row r="3494" spans="1:21" ht="15.75">
      <c r="A3494" s="47"/>
      <c r="B3494" s="33"/>
      <c r="C3494" s="39" t="str">
        <f>IF($A3494 &lt;&gt; "",VLOOKUP($A3494,'Student reference sheet'!$A$2:$V$2329, 3,FALSE), "")</f>
        <v/>
      </c>
      <c r="D3494" s="39" t="str">
        <f>IF($A3494 &lt;&gt; "",VLOOKUP($A3494,'Student reference sheet'!$A$2:$V$2329, 2,FALSE), "")</f>
        <v/>
      </c>
      <c r="E3494" s="35"/>
      <c r="F3494" s="34"/>
      <c r="G3494" s="40" t="str">
        <f t="shared" ca="1" si="165"/>
        <v/>
      </c>
      <c r="H3494" s="40" t="str">
        <f t="shared" ca="1" si="166"/>
        <v/>
      </c>
      <c r="I3494" s="36" t="str">
        <f>IF($A3494 = "", "",
IF(COUNTIF(MINIMUM_DAY_DATES[], Attendance!J3494) &gt; 0, VLOOKUP(Attendance!$G3494,MINIMUM_DAY_PERIOD_SCHEDULE[], 2,TRUE),
IF(COUNTIF(RALLY_DATES[], Attendance!J3494) &gt; 0, VLOOKUP(Attendance!$G3494,RALLY_PERIOD_SCHEDULE[], 2,TRUE),
IF(WEEKDAY(Attendance!$J3494) = 2,
       IF(COUNTIF(FINALS_WEEK_MONDAY_DATE[],Attendance!$J3494) &gt; 0, VLOOKUP(Attendance!$G3494,FINALS_WEEK_MONDAY_PERIOD_SCHEDULE[],2,TRUE),
       VLOOKUP(Attendance!$G3494,REGULAR_WEEK_SCHEDULE[],6,TRUE)),
IF(WEEKDAY($J3494) = 3,
       IF(COUNTIF(FINALS_WEEK_TUESDAY_DATE[],Attendance!$J3494) &gt; 0, VLOOKUP(Attendance!$G3494,FINALS_WEEK_TUESDAY_PERIOD_SCHEDULE[],2,TRUE),
       VLOOKUP(Attendance!$G3494,REGULAR_WEEK_SCHEDULE[[Tuesday]:[Period]],5,TRUE)),
IF(WEEKDAY(Attendance!$J3494) = 4,
        IF(COUNTIF(BLOCK_WEDNESDAY_DATES[],Attendance!$J3494) &gt; 0, VLOOKUP(Attendance!$G3494,BLOCK_WEDNESDAY_PERIOD_SCHEDULE[],2,TRUE),
        IF(COUNTIF(FINALS_WEEK_WEDNESDAY_DATE[],Attendance!$J3494) &gt; 0, VLOOKUP(Attendance!$G3494,FINALS_WEEK_WEDNESDAY_PERIOD_SCHEDULE[],2,TRUE),
       VLOOKUP(Attendance!$G3494,REGULAR_WEEK_SCHEDULE[[Wednesday]:[Period]],4,TRUE))),
IF(WEEKDAY($J3494) = 5,
       IF(COUNTIF(BLOCK_THURSDAY_DATES[],Attendance!$J3494) &gt; 0, VLOOKUP(Attendance!$G3494,BLOCK_THURSDAY_PERIOD_SCHEDULE[],2,TRUE),
       IF(COUNTIF(FINALS_WEEK_THURSDAY_DATE[],Attendance!$J3494) &gt; 0, VLOOKUP(Attendance!$G3494,FINALS_WEEK_THURSDAY_PERIOD_SCHEDULE[],2,TRUE),
       VLOOKUP(Attendance!$G3494,REGULAR_WEEK_SCHEDULE[[Thursday]:[Period]],3,TRUE))),
IF(WEEKDAY(Attendance!$J3494) = 6,
       IF(COUNTIF(FINALS_WEEK_FRIDAY_DATE[],Attendance!$J3494) &gt; 0, VLOOKUP(Attendance!$G3494,FINALS_WEEK_FRIDAY_PERIOD_SCHEDULE[],2,TRUE),
       VLOOKUP(Attendance!$G3494,REGULAR_WEEK_SCHEDULE[[Friday]:[Period]],2,TRUE))))))))))</f>
        <v/>
      </c>
      <c r="J3494" s="41" t="str">
        <f t="shared" ca="1" si="167"/>
        <v/>
      </c>
      <c r="K3494" s="41" t="str">
        <f>IF($A3494 &lt;&gt; "",VLOOKUP($A3494,'Student reference sheet'!$A$2:$V$2329, 7,FALSE), "")</f>
        <v/>
      </c>
      <c r="L3494" s="30" t="str">
        <f>IF($A3494 ="", "", VLOOKUP($A3494, 'Student reference sheet'!$A$2:$Z$2603,23,FALSE))</f>
        <v/>
      </c>
      <c r="M3494" s="30" t="str">
        <f>IF($A3494 ="", "", VLOOKUP($A3494, 'Student reference sheet'!$A$2:$Z$2603,24,FALSE))</f>
        <v/>
      </c>
      <c r="N3494" s="30" t="str">
        <f>IF($A3494 ="", "", VLOOKUP($A3494, 'Student reference sheet'!$A$2:$Z$2603,26,FALSE))</f>
        <v/>
      </c>
      <c r="O3494" s="30" t="str">
        <f>IF($A3494 ="", "", VLOOKUP($A3494, 'Student reference sheet'!$A$2:$Z$2603,25,FALSE))</f>
        <v/>
      </c>
      <c r="P3494" s="39" t="str">
        <f>IF($A3494 = "", "", IF(OR(VLOOKUP($A3494,'Student reference sheet'!$A$2:$V$2400,8,FALSE) = "R",  VLOOKUP($A3494,'Student reference sheet'!$A$2:$V$2400,8,FALSE) = "L"), "X", ""))</f>
        <v/>
      </c>
      <c r="Q3494" s="39" t="str">
        <f>IF($A3494 ="", "", VLOOKUP($A3494, 'Student reference sheet'!$A$2:$V$2603,22,FALSE))</f>
        <v/>
      </c>
      <c r="R3494" s="39" t="str">
        <f>IF($A3494 &lt;&gt; "",VLOOKUP($A3494,'Student reference sheet'!$A$2:$V$2329, 5,FALSE), "")</f>
        <v/>
      </c>
      <c r="S3494" s="39" t="str">
        <f>IF($A3494 &lt;&gt; "",VLOOKUP($A3494,'Student reference sheet'!$A$2:$V$2329, 6,FALSE), "")</f>
        <v/>
      </c>
      <c r="T3494" s="30" t="str">
        <f>IF($A3494 = "","",
IF(VLOOKUP($A3494,'Student reference sheet'!$A$2:$V$2329, 10,FALSE) = "Y", "Hispanic",
IF(VLOOKUP($A3494,'Student reference sheet'!$A$2:$V$2329,11,FALSE) &lt;&gt; "",
IF(VLOOKUP($A3494,'Student reference sheet'!$A$2:$V$2329,11,FALSE) = "UNK", "Unknown", VLOOKUP(VALUE(VLOOKUP($A3494,'Student reference sheet'!$A$2:$V$2329,11,FALSE)),'Ethnicity Reference'!$A$2:$B$22,2,FALSE)),
IF(VLOOKUP($A3494,'Student reference sheet'!$A$2:$V$2329,9,FALSE) &lt;&gt; "", VLOOKUP(VALUE(VLOOKUP($A3494,'Student reference sheet'!$A$2:$V$2329,9,FALSE)),'Ethnicity Reference'!$A$2:$B$22,2,FALSE),"Unknown"))))</f>
        <v/>
      </c>
      <c r="U3494" s="35"/>
    </row>
    <row r="3495" spans="1:21" ht="15.75">
      <c r="A3495" s="47"/>
      <c r="B3495" s="33"/>
      <c r="C3495" s="39" t="str">
        <f>IF($A3495 &lt;&gt; "",VLOOKUP($A3495,'Student reference sheet'!$A$2:$V$2329, 3,FALSE), "")</f>
        <v/>
      </c>
      <c r="D3495" s="39" t="str">
        <f>IF($A3495 &lt;&gt; "",VLOOKUP($A3495,'Student reference sheet'!$A$2:$V$2329, 2,FALSE), "")</f>
        <v/>
      </c>
      <c r="E3495" s="35"/>
      <c r="F3495" s="34"/>
      <c r="G3495" s="40" t="str">
        <f t="shared" ca="1" si="165"/>
        <v/>
      </c>
      <c r="H3495" s="40" t="str">
        <f t="shared" ca="1" si="166"/>
        <v/>
      </c>
      <c r="I3495" s="36" t="str">
        <f>IF($A3495 = "", "",
IF(COUNTIF(MINIMUM_DAY_DATES[], Attendance!J3495) &gt; 0, VLOOKUP(Attendance!$G3495,MINIMUM_DAY_PERIOD_SCHEDULE[], 2,TRUE),
IF(COUNTIF(RALLY_DATES[], Attendance!J3495) &gt; 0, VLOOKUP(Attendance!$G3495,RALLY_PERIOD_SCHEDULE[], 2,TRUE),
IF(WEEKDAY(Attendance!$J3495) = 2,
       IF(COUNTIF(FINALS_WEEK_MONDAY_DATE[],Attendance!$J3495) &gt; 0, VLOOKUP(Attendance!$G3495,FINALS_WEEK_MONDAY_PERIOD_SCHEDULE[],2,TRUE),
       VLOOKUP(Attendance!$G3495,REGULAR_WEEK_SCHEDULE[],6,TRUE)),
IF(WEEKDAY($J3495) = 3,
       IF(COUNTIF(FINALS_WEEK_TUESDAY_DATE[],Attendance!$J3495) &gt; 0, VLOOKUP(Attendance!$G3495,FINALS_WEEK_TUESDAY_PERIOD_SCHEDULE[],2,TRUE),
       VLOOKUP(Attendance!$G3495,REGULAR_WEEK_SCHEDULE[[Tuesday]:[Period]],5,TRUE)),
IF(WEEKDAY(Attendance!$J3495) = 4,
        IF(COUNTIF(BLOCK_WEDNESDAY_DATES[],Attendance!$J3495) &gt; 0, VLOOKUP(Attendance!$G3495,BLOCK_WEDNESDAY_PERIOD_SCHEDULE[],2,TRUE),
        IF(COUNTIF(FINALS_WEEK_WEDNESDAY_DATE[],Attendance!$J3495) &gt; 0, VLOOKUP(Attendance!$G3495,FINALS_WEEK_WEDNESDAY_PERIOD_SCHEDULE[],2,TRUE),
       VLOOKUP(Attendance!$G3495,REGULAR_WEEK_SCHEDULE[[Wednesday]:[Period]],4,TRUE))),
IF(WEEKDAY($J3495) = 5,
       IF(COUNTIF(BLOCK_THURSDAY_DATES[],Attendance!$J3495) &gt; 0, VLOOKUP(Attendance!$G3495,BLOCK_THURSDAY_PERIOD_SCHEDULE[],2,TRUE),
       IF(COUNTIF(FINALS_WEEK_THURSDAY_DATE[],Attendance!$J3495) &gt; 0, VLOOKUP(Attendance!$G3495,FINALS_WEEK_THURSDAY_PERIOD_SCHEDULE[],2,TRUE),
       VLOOKUP(Attendance!$G3495,REGULAR_WEEK_SCHEDULE[[Thursday]:[Period]],3,TRUE))),
IF(WEEKDAY(Attendance!$J3495) = 6,
       IF(COUNTIF(FINALS_WEEK_FRIDAY_DATE[],Attendance!$J3495) &gt; 0, VLOOKUP(Attendance!$G3495,FINALS_WEEK_FRIDAY_PERIOD_SCHEDULE[],2,TRUE),
       VLOOKUP(Attendance!$G3495,REGULAR_WEEK_SCHEDULE[[Friday]:[Period]],2,TRUE))))))))))</f>
        <v/>
      </c>
      <c r="J3495" s="41" t="str">
        <f t="shared" ca="1" si="167"/>
        <v/>
      </c>
      <c r="K3495" s="41" t="str">
        <f>IF($A3495 &lt;&gt; "",VLOOKUP($A3495,'Student reference sheet'!$A$2:$V$2329, 7,FALSE), "")</f>
        <v/>
      </c>
      <c r="L3495" s="30" t="str">
        <f>IF($A3495 ="", "", VLOOKUP($A3495, 'Student reference sheet'!$A$2:$Z$2603,23,FALSE))</f>
        <v/>
      </c>
      <c r="M3495" s="30" t="str">
        <f>IF($A3495 ="", "", VLOOKUP($A3495, 'Student reference sheet'!$A$2:$Z$2603,24,FALSE))</f>
        <v/>
      </c>
      <c r="N3495" s="30" t="str">
        <f>IF($A3495 ="", "", VLOOKUP($A3495, 'Student reference sheet'!$A$2:$Z$2603,26,FALSE))</f>
        <v/>
      </c>
      <c r="O3495" s="30" t="str">
        <f>IF($A3495 ="", "", VLOOKUP($A3495, 'Student reference sheet'!$A$2:$Z$2603,25,FALSE))</f>
        <v/>
      </c>
      <c r="P3495" s="39" t="str">
        <f>IF($A3495 = "", "", IF(OR(VLOOKUP($A3495,'Student reference sheet'!$A$2:$V$2400,8,FALSE) = "R",  VLOOKUP($A3495,'Student reference sheet'!$A$2:$V$2400,8,FALSE) = "L"), "X", ""))</f>
        <v/>
      </c>
      <c r="Q3495" s="39" t="str">
        <f>IF($A3495 ="", "", VLOOKUP($A3495, 'Student reference sheet'!$A$2:$V$2603,22,FALSE))</f>
        <v/>
      </c>
      <c r="R3495" s="39" t="str">
        <f>IF($A3495 &lt;&gt; "",VLOOKUP($A3495,'Student reference sheet'!$A$2:$V$2329, 5,FALSE), "")</f>
        <v/>
      </c>
      <c r="S3495" s="39" t="str">
        <f>IF($A3495 &lt;&gt; "",VLOOKUP($A3495,'Student reference sheet'!$A$2:$V$2329, 6,FALSE), "")</f>
        <v/>
      </c>
      <c r="T3495" s="30" t="str">
        <f>IF($A3495 = "","",
IF(VLOOKUP($A3495,'Student reference sheet'!$A$2:$V$2329, 10,FALSE) = "Y", "Hispanic",
IF(VLOOKUP($A3495,'Student reference sheet'!$A$2:$V$2329,11,FALSE) &lt;&gt; "",
IF(VLOOKUP($A3495,'Student reference sheet'!$A$2:$V$2329,11,FALSE) = "UNK", "Unknown", VLOOKUP(VALUE(VLOOKUP($A3495,'Student reference sheet'!$A$2:$V$2329,11,FALSE)),'Ethnicity Reference'!$A$2:$B$22,2,FALSE)),
IF(VLOOKUP($A3495,'Student reference sheet'!$A$2:$V$2329,9,FALSE) &lt;&gt; "", VLOOKUP(VALUE(VLOOKUP($A3495,'Student reference sheet'!$A$2:$V$2329,9,FALSE)),'Ethnicity Reference'!$A$2:$B$22,2,FALSE),"Unknown"))))</f>
        <v/>
      </c>
      <c r="U3495" s="35"/>
    </row>
    <row r="3496" spans="1:21" ht="15.75">
      <c r="A3496" s="47"/>
      <c r="B3496" s="33"/>
      <c r="C3496" s="39" t="str">
        <f>IF($A3496 &lt;&gt; "",VLOOKUP($A3496,'Student reference sheet'!$A$2:$V$2329, 3,FALSE), "")</f>
        <v/>
      </c>
      <c r="D3496" s="39" t="str">
        <f>IF($A3496 &lt;&gt; "",VLOOKUP($A3496,'Student reference sheet'!$A$2:$V$2329, 2,FALSE), "")</f>
        <v/>
      </c>
      <c r="E3496" s="35"/>
      <c r="F3496" s="34"/>
      <c r="G3496" s="40" t="str">
        <f t="shared" ca="1" si="165"/>
        <v/>
      </c>
      <c r="H3496" s="40" t="str">
        <f t="shared" ca="1" si="166"/>
        <v/>
      </c>
      <c r="I3496" s="36" t="str">
        <f>IF($A3496 = "", "",
IF(COUNTIF(MINIMUM_DAY_DATES[], Attendance!J3496) &gt; 0, VLOOKUP(Attendance!$G3496,MINIMUM_DAY_PERIOD_SCHEDULE[], 2,TRUE),
IF(COUNTIF(RALLY_DATES[], Attendance!J3496) &gt; 0, VLOOKUP(Attendance!$G3496,RALLY_PERIOD_SCHEDULE[], 2,TRUE),
IF(WEEKDAY(Attendance!$J3496) = 2,
       IF(COUNTIF(FINALS_WEEK_MONDAY_DATE[],Attendance!$J3496) &gt; 0, VLOOKUP(Attendance!$G3496,FINALS_WEEK_MONDAY_PERIOD_SCHEDULE[],2,TRUE),
       VLOOKUP(Attendance!$G3496,REGULAR_WEEK_SCHEDULE[],6,TRUE)),
IF(WEEKDAY($J3496) = 3,
       IF(COUNTIF(FINALS_WEEK_TUESDAY_DATE[],Attendance!$J3496) &gt; 0, VLOOKUP(Attendance!$G3496,FINALS_WEEK_TUESDAY_PERIOD_SCHEDULE[],2,TRUE),
       VLOOKUP(Attendance!$G3496,REGULAR_WEEK_SCHEDULE[[Tuesday]:[Period]],5,TRUE)),
IF(WEEKDAY(Attendance!$J3496) = 4,
        IF(COUNTIF(BLOCK_WEDNESDAY_DATES[],Attendance!$J3496) &gt; 0, VLOOKUP(Attendance!$G3496,BLOCK_WEDNESDAY_PERIOD_SCHEDULE[],2,TRUE),
        IF(COUNTIF(FINALS_WEEK_WEDNESDAY_DATE[],Attendance!$J3496) &gt; 0, VLOOKUP(Attendance!$G3496,FINALS_WEEK_WEDNESDAY_PERIOD_SCHEDULE[],2,TRUE),
       VLOOKUP(Attendance!$G3496,REGULAR_WEEK_SCHEDULE[[Wednesday]:[Period]],4,TRUE))),
IF(WEEKDAY($J3496) = 5,
       IF(COUNTIF(BLOCK_THURSDAY_DATES[],Attendance!$J3496) &gt; 0, VLOOKUP(Attendance!$G3496,BLOCK_THURSDAY_PERIOD_SCHEDULE[],2,TRUE),
       IF(COUNTIF(FINALS_WEEK_THURSDAY_DATE[],Attendance!$J3496) &gt; 0, VLOOKUP(Attendance!$G3496,FINALS_WEEK_THURSDAY_PERIOD_SCHEDULE[],2,TRUE),
       VLOOKUP(Attendance!$G3496,REGULAR_WEEK_SCHEDULE[[Thursday]:[Period]],3,TRUE))),
IF(WEEKDAY(Attendance!$J3496) = 6,
       IF(COUNTIF(FINALS_WEEK_FRIDAY_DATE[],Attendance!$J3496) &gt; 0, VLOOKUP(Attendance!$G3496,FINALS_WEEK_FRIDAY_PERIOD_SCHEDULE[],2,TRUE),
       VLOOKUP(Attendance!$G3496,REGULAR_WEEK_SCHEDULE[[Friday]:[Period]],2,TRUE))))))))))</f>
        <v/>
      </c>
      <c r="J3496" s="41" t="str">
        <f t="shared" ca="1" si="167"/>
        <v/>
      </c>
      <c r="K3496" s="41" t="str">
        <f>IF($A3496 &lt;&gt; "",VLOOKUP($A3496,'Student reference sheet'!$A$2:$V$2329, 7,FALSE), "")</f>
        <v/>
      </c>
      <c r="L3496" s="30" t="str">
        <f>IF($A3496 ="", "", VLOOKUP($A3496, 'Student reference sheet'!$A$2:$Z$2603,23,FALSE))</f>
        <v/>
      </c>
      <c r="M3496" s="30" t="str">
        <f>IF($A3496 ="", "", VLOOKUP($A3496, 'Student reference sheet'!$A$2:$Z$2603,24,FALSE))</f>
        <v/>
      </c>
      <c r="N3496" s="30" t="str">
        <f>IF($A3496 ="", "", VLOOKUP($A3496, 'Student reference sheet'!$A$2:$Z$2603,26,FALSE))</f>
        <v/>
      </c>
      <c r="O3496" s="30" t="str">
        <f>IF($A3496 ="", "", VLOOKUP($A3496, 'Student reference sheet'!$A$2:$Z$2603,25,FALSE))</f>
        <v/>
      </c>
      <c r="P3496" s="39" t="str">
        <f>IF($A3496 = "", "", IF(OR(VLOOKUP($A3496,'Student reference sheet'!$A$2:$V$2400,8,FALSE) = "R",  VLOOKUP($A3496,'Student reference sheet'!$A$2:$V$2400,8,FALSE) = "L"), "X", ""))</f>
        <v/>
      </c>
      <c r="Q3496" s="39" t="str">
        <f>IF($A3496 ="", "", VLOOKUP($A3496, 'Student reference sheet'!$A$2:$V$2603,22,FALSE))</f>
        <v/>
      </c>
      <c r="R3496" s="39" t="str">
        <f>IF($A3496 &lt;&gt; "",VLOOKUP($A3496,'Student reference sheet'!$A$2:$V$2329, 5,FALSE), "")</f>
        <v/>
      </c>
      <c r="S3496" s="39" t="str">
        <f>IF($A3496 &lt;&gt; "",VLOOKUP($A3496,'Student reference sheet'!$A$2:$V$2329, 6,FALSE), "")</f>
        <v/>
      </c>
      <c r="T3496" s="30" t="str">
        <f>IF($A3496 = "","",
IF(VLOOKUP($A3496,'Student reference sheet'!$A$2:$V$2329, 10,FALSE) = "Y", "Hispanic",
IF(VLOOKUP($A3496,'Student reference sheet'!$A$2:$V$2329,11,FALSE) &lt;&gt; "",
IF(VLOOKUP($A3496,'Student reference sheet'!$A$2:$V$2329,11,FALSE) = "UNK", "Unknown", VLOOKUP(VALUE(VLOOKUP($A3496,'Student reference sheet'!$A$2:$V$2329,11,FALSE)),'Ethnicity Reference'!$A$2:$B$22,2,FALSE)),
IF(VLOOKUP($A3496,'Student reference sheet'!$A$2:$V$2329,9,FALSE) &lt;&gt; "", VLOOKUP(VALUE(VLOOKUP($A3496,'Student reference sheet'!$A$2:$V$2329,9,FALSE)),'Ethnicity Reference'!$A$2:$B$22,2,FALSE),"Unknown"))))</f>
        <v/>
      </c>
      <c r="U3496" s="35"/>
    </row>
    <row r="3497" spans="1:21" ht="15.75">
      <c r="A3497" s="47"/>
      <c r="B3497" s="33"/>
      <c r="C3497" s="39" t="str">
        <f>IF($A3497 &lt;&gt; "",VLOOKUP($A3497,'Student reference sheet'!$A$2:$V$2329, 3,FALSE), "")</f>
        <v/>
      </c>
      <c r="D3497" s="39" t="str">
        <f>IF($A3497 &lt;&gt; "",VLOOKUP($A3497,'Student reference sheet'!$A$2:$V$2329, 2,FALSE), "")</f>
        <v/>
      </c>
      <c r="E3497" s="35"/>
      <c r="F3497" s="34"/>
      <c r="G3497" s="40" t="str">
        <f t="shared" ca="1" si="165"/>
        <v/>
      </c>
      <c r="H3497" s="40" t="str">
        <f t="shared" ca="1" si="166"/>
        <v/>
      </c>
      <c r="I3497" s="36" t="str">
        <f>IF($A3497 = "", "",
IF(COUNTIF(MINIMUM_DAY_DATES[], Attendance!J3497) &gt; 0, VLOOKUP(Attendance!$G3497,MINIMUM_DAY_PERIOD_SCHEDULE[], 2,TRUE),
IF(COUNTIF(RALLY_DATES[], Attendance!J3497) &gt; 0, VLOOKUP(Attendance!$G3497,RALLY_PERIOD_SCHEDULE[], 2,TRUE),
IF(WEEKDAY(Attendance!$J3497) = 2,
       IF(COUNTIF(FINALS_WEEK_MONDAY_DATE[],Attendance!$J3497) &gt; 0, VLOOKUP(Attendance!$G3497,FINALS_WEEK_MONDAY_PERIOD_SCHEDULE[],2,TRUE),
       VLOOKUP(Attendance!$G3497,REGULAR_WEEK_SCHEDULE[],6,TRUE)),
IF(WEEKDAY($J3497) = 3,
       IF(COUNTIF(FINALS_WEEK_TUESDAY_DATE[],Attendance!$J3497) &gt; 0, VLOOKUP(Attendance!$G3497,FINALS_WEEK_TUESDAY_PERIOD_SCHEDULE[],2,TRUE),
       VLOOKUP(Attendance!$G3497,REGULAR_WEEK_SCHEDULE[[Tuesday]:[Period]],5,TRUE)),
IF(WEEKDAY(Attendance!$J3497) = 4,
        IF(COUNTIF(BLOCK_WEDNESDAY_DATES[],Attendance!$J3497) &gt; 0, VLOOKUP(Attendance!$G3497,BLOCK_WEDNESDAY_PERIOD_SCHEDULE[],2,TRUE),
        IF(COUNTIF(FINALS_WEEK_WEDNESDAY_DATE[],Attendance!$J3497) &gt; 0, VLOOKUP(Attendance!$G3497,FINALS_WEEK_WEDNESDAY_PERIOD_SCHEDULE[],2,TRUE),
       VLOOKUP(Attendance!$G3497,REGULAR_WEEK_SCHEDULE[[Wednesday]:[Period]],4,TRUE))),
IF(WEEKDAY($J3497) = 5,
       IF(COUNTIF(BLOCK_THURSDAY_DATES[],Attendance!$J3497) &gt; 0, VLOOKUP(Attendance!$G3497,BLOCK_THURSDAY_PERIOD_SCHEDULE[],2,TRUE),
       IF(COUNTIF(FINALS_WEEK_THURSDAY_DATE[],Attendance!$J3497) &gt; 0, VLOOKUP(Attendance!$G3497,FINALS_WEEK_THURSDAY_PERIOD_SCHEDULE[],2,TRUE),
       VLOOKUP(Attendance!$G3497,REGULAR_WEEK_SCHEDULE[[Thursday]:[Period]],3,TRUE))),
IF(WEEKDAY(Attendance!$J3497) = 6,
       IF(COUNTIF(FINALS_WEEK_FRIDAY_DATE[],Attendance!$J3497) &gt; 0, VLOOKUP(Attendance!$G3497,FINALS_WEEK_FRIDAY_PERIOD_SCHEDULE[],2,TRUE),
       VLOOKUP(Attendance!$G3497,REGULAR_WEEK_SCHEDULE[[Friday]:[Period]],2,TRUE))))))))))</f>
        <v/>
      </c>
      <c r="J3497" s="41" t="str">
        <f t="shared" ca="1" si="167"/>
        <v/>
      </c>
      <c r="K3497" s="41" t="str">
        <f>IF($A3497 &lt;&gt; "",VLOOKUP($A3497,'Student reference sheet'!$A$2:$V$2329, 7,FALSE), "")</f>
        <v/>
      </c>
      <c r="L3497" s="30" t="str">
        <f>IF($A3497 ="", "", VLOOKUP($A3497, 'Student reference sheet'!$A$2:$Z$2603,23,FALSE))</f>
        <v/>
      </c>
      <c r="M3497" s="30" t="str">
        <f>IF($A3497 ="", "", VLOOKUP($A3497, 'Student reference sheet'!$A$2:$Z$2603,24,FALSE))</f>
        <v/>
      </c>
      <c r="N3497" s="30" t="str">
        <f>IF($A3497 ="", "", VLOOKUP($A3497, 'Student reference sheet'!$A$2:$Z$2603,26,FALSE))</f>
        <v/>
      </c>
      <c r="O3497" s="30" t="str">
        <f>IF($A3497 ="", "", VLOOKUP($A3497, 'Student reference sheet'!$A$2:$Z$2603,25,FALSE))</f>
        <v/>
      </c>
      <c r="P3497" s="39" t="str">
        <f>IF($A3497 = "", "", IF(OR(VLOOKUP($A3497,'Student reference sheet'!$A$2:$V$2400,8,FALSE) = "R",  VLOOKUP($A3497,'Student reference sheet'!$A$2:$V$2400,8,FALSE) = "L"), "X", ""))</f>
        <v/>
      </c>
      <c r="Q3497" s="39" t="str">
        <f>IF($A3497 ="", "", VLOOKUP($A3497, 'Student reference sheet'!$A$2:$V$2603,22,FALSE))</f>
        <v/>
      </c>
      <c r="R3497" s="39" t="str">
        <f>IF($A3497 &lt;&gt; "",VLOOKUP($A3497,'Student reference sheet'!$A$2:$V$2329, 5,FALSE), "")</f>
        <v/>
      </c>
      <c r="S3497" s="39" t="str">
        <f>IF($A3497 &lt;&gt; "",VLOOKUP($A3497,'Student reference sheet'!$A$2:$V$2329, 6,FALSE), "")</f>
        <v/>
      </c>
      <c r="T3497" s="30" t="str">
        <f>IF($A3497 = "","",
IF(VLOOKUP($A3497,'Student reference sheet'!$A$2:$V$2329, 10,FALSE) = "Y", "Hispanic",
IF(VLOOKUP($A3497,'Student reference sheet'!$A$2:$V$2329,11,FALSE) &lt;&gt; "",
IF(VLOOKUP($A3497,'Student reference sheet'!$A$2:$V$2329,11,FALSE) = "UNK", "Unknown", VLOOKUP(VALUE(VLOOKUP($A3497,'Student reference sheet'!$A$2:$V$2329,11,FALSE)),'Ethnicity Reference'!$A$2:$B$22,2,FALSE)),
IF(VLOOKUP($A3497,'Student reference sheet'!$A$2:$V$2329,9,FALSE) &lt;&gt; "", VLOOKUP(VALUE(VLOOKUP($A3497,'Student reference sheet'!$A$2:$V$2329,9,FALSE)),'Ethnicity Reference'!$A$2:$B$22,2,FALSE),"Unknown"))))</f>
        <v/>
      </c>
      <c r="U3497" s="35"/>
    </row>
    <row r="3498" spans="1:21" ht="15.75">
      <c r="A3498" s="47"/>
      <c r="B3498" s="33"/>
      <c r="C3498" s="39" t="str">
        <f>IF($A3498 &lt;&gt; "",VLOOKUP($A3498,'Student reference sheet'!$A$2:$V$2329, 3,FALSE), "")</f>
        <v/>
      </c>
      <c r="D3498" s="39" t="str">
        <f>IF($A3498 &lt;&gt; "",VLOOKUP($A3498,'Student reference sheet'!$A$2:$V$2329, 2,FALSE), "")</f>
        <v/>
      </c>
      <c r="E3498" s="35"/>
      <c r="F3498" s="34"/>
      <c r="G3498" s="40" t="str">
        <f t="shared" ca="1" si="165"/>
        <v/>
      </c>
      <c r="H3498" s="40" t="str">
        <f t="shared" ca="1" si="166"/>
        <v/>
      </c>
      <c r="I3498" s="36" t="str">
        <f>IF($A3498 = "", "",
IF(COUNTIF(MINIMUM_DAY_DATES[], Attendance!J3498) &gt; 0, VLOOKUP(Attendance!$G3498,MINIMUM_DAY_PERIOD_SCHEDULE[], 2,TRUE),
IF(COUNTIF(RALLY_DATES[], Attendance!J3498) &gt; 0, VLOOKUP(Attendance!$G3498,RALLY_PERIOD_SCHEDULE[], 2,TRUE),
IF(WEEKDAY(Attendance!$J3498) = 2,
       IF(COUNTIF(FINALS_WEEK_MONDAY_DATE[],Attendance!$J3498) &gt; 0, VLOOKUP(Attendance!$G3498,FINALS_WEEK_MONDAY_PERIOD_SCHEDULE[],2,TRUE),
       VLOOKUP(Attendance!$G3498,REGULAR_WEEK_SCHEDULE[],6,TRUE)),
IF(WEEKDAY($J3498) = 3,
       IF(COUNTIF(FINALS_WEEK_TUESDAY_DATE[],Attendance!$J3498) &gt; 0, VLOOKUP(Attendance!$G3498,FINALS_WEEK_TUESDAY_PERIOD_SCHEDULE[],2,TRUE),
       VLOOKUP(Attendance!$G3498,REGULAR_WEEK_SCHEDULE[[Tuesday]:[Period]],5,TRUE)),
IF(WEEKDAY(Attendance!$J3498) = 4,
        IF(COUNTIF(BLOCK_WEDNESDAY_DATES[],Attendance!$J3498) &gt; 0, VLOOKUP(Attendance!$G3498,BLOCK_WEDNESDAY_PERIOD_SCHEDULE[],2,TRUE),
        IF(COUNTIF(FINALS_WEEK_WEDNESDAY_DATE[],Attendance!$J3498) &gt; 0, VLOOKUP(Attendance!$G3498,FINALS_WEEK_WEDNESDAY_PERIOD_SCHEDULE[],2,TRUE),
       VLOOKUP(Attendance!$G3498,REGULAR_WEEK_SCHEDULE[[Wednesday]:[Period]],4,TRUE))),
IF(WEEKDAY($J3498) = 5,
       IF(COUNTIF(BLOCK_THURSDAY_DATES[],Attendance!$J3498) &gt; 0, VLOOKUP(Attendance!$G3498,BLOCK_THURSDAY_PERIOD_SCHEDULE[],2,TRUE),
       IF(COUNTIF(FINALS_WEEK_THURSDAY_DATE[],Attendance!$J3498) &gt; 0, VLOOKUP(Attendance!$G3498,FINALS_WEEK_THURSDAY_PERIOD_SCHEDULE[],2,TRUE),
       VLOOKUP(Attendance!$G3498,REGULAR_WEEK_SCHEDULE[[Thursday]:[Period]],3,TRUE))),
IF(WEEKDAY(Attendance!$J3498) = 6,
       IF(COUNTIF(FINALS_WEEK_FRIDAY_DATE[],Attendance!$J3498) &gt; 0, VLOOKUP(Attendance!$G3498,FINALS_WEEK_FRIDAY_PERIOD_SCHEDULE[],2,TRUE),
       VLOOKUP(Attendance!$G3498,REGULAR_WEEK_SCHEDULE[[Friday]:[Period]],2,TRUE))))))))))</f>
        <v/>
      </c>
      <c r="J3498" s="41" t="str">
        <f t="shared" ca="1" si="167"/>
        <v/>
      </c>
      <c r="K3498" s="41" t="str">
        <f>IF($A3498 &lt;&gt; "",VLOOKUP($A3498,'Student reference sheet'!$A$2:$V$2329, 7,FALSE), "")</f>
        <v/>
      </c>
      <c r="L3498" s="30" t="str">
        <f>IF($A3498 ="", "", VLOOKUP($A3498, 'Student reference sheet'!$A$2:$Z$2603,23,FALSE))</f>
        <v/>
      </c>
      <c r="M3498" s="30" t="str">
        <f>IF($A3498 ="", "", VLOOKUP($A3498, 'Student reference sheet'!$A$2:$Z$2603,24,FALSE))</f>
        <v/>
      </c>
      <c r="N3498" s="30" t="str">
        <f>IF($A3498 ="", "", VLOOKUP($A3498, 'Student reference sheet'!$A$2:$Z$2603,26,FALSE))</f>
        <v/>
      </c>
      <c r="O3498" s="30" t="str">
        <f>IF($A3498 ="", "", VLOOKUP($A3498, 'Student reference sheet'!$A$2:$Z$2603,25,FALSE))</f>
        <v/>
      </c>
      <c r="P3498" s="39" t="str">
        <f>IF($A3498 = "", "", IF(OR(VLOOKUP($A3498,'Student reference sheet'!$A$2:$V$2400,8,FALSE) = "R",  VLOOKUP($A3498,'Student reference sheet'!$A$2:$V$2400,8,FALSE) = "L"), "X", ""))</f>
        <v/>
      </c>
      <c r="Q3498" s="39" t="str">
        <f>IF($A3498 ="", "", VLOOKUP($A3498, 'Student reference sheet'!$A$2:$V$2603,22,FALSE))</f>
        <v/>
      </c>
      <c r="R3498" s="39" t="str">
        <f>IF($A3498 &lt;&gt; "",VLOOKUP($A3498,'Student reference sheet'!$A$2:$V$2329, 5,FALSE), "")</f>
        <v/>
      </c>
      <c r="S3498" s="39" t="str">
        <f>IF($A3498 &lt;&gt; "",VLOOKUP($A3498,'Student reference sheet'!$A$2:$V$2329, 6,FALSE), "")</f>
        <v/>
      </c>
      <c r="T3498" s="30" t="str">
        <f>IF($A3498 = "","",
IF(VLOOKUP($A3498,'Student reference sheet'!$A$2:$V$2329, 10,FALSE) = "Y", "Hispanic",
IF(VLOOKUP($A3498,'Student reference sheet'!$A$2:$V$2329,11,FALSE) &lt;&gt; "",
IF(VLOOKUP($A3498,'Student reference sheet'!$A$2:$V$2329,11,FALSE) = "UNK", "Unknown", VLOOKUP(VALUE(VLOOKUP($A3498,'Student reference sheet'!$A$2:$V$2329,11,FALSE)),'Ethnicity Reference'!$A$2:$B$22,2,FALSE)),
IF(VLOOKUP($A3498,'Student reference sheet'!$A$2:$V$2329,9,FALSE) &lt;&gt; "", VLOOKUP(VALUE(VLOOKUP($A3498,'Student reference sheet'!$A$2:$V$2329,9,FALSE)),'Ethnicity Reference'!$A$2:$B$22,2,FALSE),"Unknown"))))</f>
        <v/>
      </c>
      <c r="U3498" s="35"/>
    </row>
    <row r="3499" spans="1:21" ht="15.75">
      <c r="A3499" s="47"/>
      <c r="B3499" s="33"/>
      <c r="C3499" s="39" t="str">
        <f>IF($A3499 &lt;&gt; "",VLOOKUP($A3499,'Student reference sheet'!$A$2:$V$2329, 3,FALSE), "")</f>
        <v/>
      </c>
      <c r="D3499" s="39" t="str">
        <f>IF($A3499 &lt;&gt; "",VLOOKUP($A3499,'Student reference sheet'!$A$2:$V$2329, 2,FALSE), "")</f>
        <v/>
      </c>
      <c r="E3499" s="35"/>
      <c r="F3499" s="34"/>
      <c r="G3499" s="40" t="str">
        <f t="shared" ca="1" si="165"/>
        <v/>
      </c>
      <c r="H3499" s="40" t="str">
        <f t="shared" ca="1" si="166"/>
        <v/>
      </c>
      <c r="I3499" s="36" t="str">
        <f>IF($A3499 = "", "",
IF(COUNTIF(MINIMUM_DAY_DATES[], Attendance!J3499) &gt; 0, VLOOKUP(Attendance!$G3499,MINIMUM_DAY_PERIOD_SCHEDULE[], 2,TRUE),
IF(COUNTIF(RALLY_DATES[], Attendance!J3499) &gt; 0, VLOOKUP(Attendance!$G3499,RALLY_PERIOD_SCHEDULE[], 2,TRUE),
IF(WEEKDAY(Attendance!$J3499) = 2,
       IF(COUNTIF(FINALS_WEEK_MONDAY_DATE[],Attendance!$J3499) &gt; 0, VLOOKUP(Attendance!$G3499,FINALS_WEEK_MONDAY_PERIOD_SCHEDULE[],2,TRUE),
       VLOOKUP(Attendance!$G3499,REGULAR_WEEK_SCHEDULE[],6,TRUE)),
IF(WEEKDAY($J3499) = 3,
       IF(COUNTIF(FINALS_WEEK_TUESDAY_DATE[],Attendance!$J3499) &gt; 0, VLOOKUP(Attendance!$G3499,FINALS_WEEK_TUESDAY_PERIOD_SCHEDULE[],2,TRUE),
       VLOOKUP(Attendance!$G3499,REGULAR_WEEK_SCHEDULE[[Tuesday]:[Period]],5,TRUE)),
IF(WEEKDAY(Attendance!$J3499) = 4,
        IF(COUNTIF(BLOCK_WEDNESDAY_DATES[],Attendance!$J3499) &gt; 0, VLOOKUP(Attendance!$G3499,BLOCK_WEDNESDAY_PERIOD_SCHEDULE[],2,TRUE),
        IF(COUNTIF(FINALS_WEEK_WEDNESDAY_DATE[],Attendance!$J3499) &gt; 0, VLOOKUP(Attendance!$G3499,FINALS_WEEK_WEDNESDAY_PERIOD_SCHEDULE[],2,TRUE),
       VLOOKUP(Attendance!$G3499,REGULAR_WEEK_SCHEDULE[[Wednesday]:[Period]],4,TRUE))),
IF(WEEKDAY($J3499) = 5,
       IF(COUNTIF(BLOCK_THURSDAY_DATES[],Attendance!$J3499) &gt; 0, VLOOKUP(Attendance!$G3499,BLOCK_THURSDAY_PERIOD_SCHEDULE[],2,TRUE),
       IF(COUNTIF(FINALS_WEEK_THURSDAY_DATE[],Attendance!$J3499) &gt; 0, VLOOKUP(Attendance!$G3499,FINALS_WEEK_THURSDAY_PERIOD_SCHEDULE[],2,TRUE),
       VLOOKUP(Attendance!$G3499,REGULAR_WEEK_SCHEDULE[[Thursday]:[Period]],3,TRUE))),
IF(WEEKDAY(Attendance!$J3499) = 6,
       IF(COUNTIF(FINALS_WEEK_FRIDAY_DATE[],Attendance!$J3499) &gt; 0, VLOOKUP(Attendance!$G3499,FINALS_WEEK_FRIDAY_PERIOD_SCHEDULE[],2,TRUE),
       VLOOKUP(Attendance!$G3499,REGULAR_WEEK_SCHEDULE[[Friday]:[Period]],2,TRUE))))))))))</f>
        <v/>
      </c>
      <c r="J3499" s="41" t="str">
        <f t="shared" ca="1" si="167"/>
        <v/>
      </c>
      <c r="K3499" s="41" t="str">
        <f>IF($A3499 &lt;&gt; "",VLOOKUP($A3499,'Student reference sheet'!$A$2:$V$2329, 7,FALSE), "")</f>
        <v/>
      </c>
      <c r="L3499" s="30" t="str">
        <f>IF($A3499 ="", "", VLOOKUP($A3499, 'Student reference sheet'!$A$2:$Z$2603,23,FALSE))</f>
        <v/>
      </c>
      <c r="M3499" s="30" t="str">
        <f>IF($A3499 ="", "", VLOOKUP($A3499, 'Student reference sheet'!$A$2:$Z$2603,24,FALSE))</f>
        <v/>
      </c>
      <c r="N3499" s="30" t="str">
        <f>IF($A3499 ="", "", VLOOKUP($A3499, 'Student reference sheet'!$A$2:$Z$2603,26,FALSE))</f>
        <v/>
      </c>
      <c r="O3499" s="30" t="str">
        <f>IF($A3499 ="", "", VLOOKUP($A3499, 'Student reference sheet'!$A$2:$Z$2603,25,FALSE))</f>
        <v/>
      </c>
      <c r="P3499" s="39" t="str">
        <f>IF($A3499 = "", "", IF(OR(VLOOKUP($A3499,'Student reference sheet'!$A$2:$V$2400,8,FALSE) = "R",  VLOOKUP($A3499,'Student reference sheet'!$A$2:$V$2400,8,FALSE) = "L"), "X", ""))</f>
        <v/>
      </c>
      <c r="Q3499" s="39" t="str">
        <f>IF($A3499 ="", "", VLOOKUP($A3499, 'Student reference sheet'!$A$2:$V$2603,22,FALSE))</f>
        <v/>
      </c>
      <c r="R3499" s="39" t="str">
        <f>IF($A3499 &lt;&gt; "",VLOOKUP($A3499,'Student reference sheet'!$A$2:$V$2329, 5,FALSE), "")</f>
        <v/>
      </c>
      <c r="S3499" s="39" t="str">
        <f>IF($A3499 &lt;&gt; "",VLOOKUP($A3499,'Student reference sheet'!$A$2:$V$2329, 6,FALSE), "")</f>
        <v/>
      </c>
      <c r="T3499" s="30" t="str">
        <f>IF($A3499 = "","",
IF(VLOOKUP($A3499,'Student reference sheet'!$A$2:$V$2329, 10,FALSE) = "Y", "Hispanic",
IF(VLOOKUP($A3499,'Student reference sheet'!$A$2:$V$2329,11,FALSE) &lt;&gt; "",
IF(VLOOKUP($A3499,'Student reference sheet'!$A$2:$V$2329,11,FALSE) = "UNK", "Unknown", VLOOKUP(VALUE(VLOOKUP($A3499,'Student reference sheet'!$A$2:$V$2329,11,FALSE)),'Ethnicity Reference'!$A$2:$B$22,2,FALSE)),
IF(VLOOKUP($A3499,'Student reference sheet'!$A$2:$V$2329,9,FALSE) &lt;&gt; "", VLOOKUP(VALUE(VLOOKUP($A3499,'Student reference sheet'!$A$2:$V$2329,9,FALSE)),'Ethnicity Reference'!$A$2:$B$22,2,FALSE),"Unknown"))))</f>
        <v/>
      </c>
      <c r="U3499" s="35"/>
    </row>
    <row r="3500" spans="1:21" ht="15.75">
      <c r="A3500" s="47"/>
      <c r="B3500" s="33"/>
      <c r="C3500" s="39" t="str">
        <f>IF($A3500 &lt;&gt; "",VLOOKUP($A3500,'Student reference sheet'!$A$2:$V$2329, 3,FALSE), "")</f>
        <v/>
      </c>
      <c r="D3500" s="39" t="str">
        <f>IF($A3500 &lt;&gt; "",VLOOKUP($A3500,'Student reference sheet'!$A$2:$V$2329, 2,FALSE), "")</f>
        <v/>
      </c>
      <c r="E3500" s="35"/>
      <c r="F3500" s="34"/>
      <c r="G3500" s="40" t="str">
        <f t="shared" ca="1" si="165"/>
        <v/>
      </c>
      <c r="H3500" s="40" t="str">
        <f t="shared" ca="1" si="166"/>
        <v/>
      </c>
      <c r="I3500" s="36" t="str">
        <f>IF($A3500 = "", "",
IF(COUNTIF(MINIMUM_DAY_DATES[], Attendance!J3500) &gt; 0, VLOOKUP(Attendance!$G3500,MINIMUM_DAY_PERIOD_SCHEDULE[], 2,TRUE),
IF(COUNTIF(RALLY_DATES[], Attendance!J3500) &gt; 0, VLOOKUP(Attendance!$G3500,RALLY_PERIOD_SCHEDULE[], 2,TRUE),
IF(WEEKDAY(Attendance!$J3500) = 2,
       IF(COUNTIF(FINALS_WEEK_MONDAY_DATE[],Attendance!$J3500) &gt; 0, VLOOKUP(Attendance!$G3500,FINALS_WEEK_MONDAY_PERIOD_SCHEDULE[],2,TRUE),
       VLOOKUP(Attendance!$G3500,REGULAR_WEEK_SCHEDULE[],6,TRUE)),
IF(WEEKDAY($J3500) = 3,
       IF(COUNTIF(FINALS_WEEK_TUESDAY_DATE[],Attendance!$J3500) &gt; 0, VLOOKUP(Attendance!$G3500,FINALS_WEEK_TUESDAY_PERIOD_SCHEDULE[],2,TRUE),
       VLOOKUP(Attendance!$G3500,REGULAR_WEEK_SCHEDULE[[Tuesday]:[Period]],5,TRUE)),
IF(WEEKDAY(Attendance!$J3500) = 4,
        IF(COUNTIF(BLOCK_WEDNESDAY_DATES[],Attendance!$J3500) &gt; 0, VLOOKUP(Attendance!$G3500,BLOCK_WEDNESDAY_PERIOD_SCHEDULE[],2,TRUE),
        IF(COUNTIF(FINALS_WEEK_WEDNESDAY_DATE[],Attendance!$J3500) &gt; 0, VLOOKUP(Attendance!$G3500,FINALS_WEEK_WEDNESDAY_PERIOD_SCHEDULE[],2,TRUE),
       VLOOKUP(Attendance!$G3500,REGULAR_WEEK_SCHEDULE[[Wednesday]:[Period]],4,TRUE))),
IF(WEEKDAY($J3500) = 5,
       IF(COUNTIF(BLOCK_THURSDAY_DATES[],Attendance!$J3500) &gt; 0, VLOOKUP(Attendance!$G3500,BLOCK_THURSDAY_PERIOD_SCHEDULE[],2,TRUE),
       IF(COUNTIF(FINALS_WEEK_THURSDAY_DATE[],Attendance!$J3500) &gt; 0, VLOOKUP(Attendance!$G3500,FINALS_WEEK_THURSDAY_PERIOD_SCHEDULE[],2,TRUE),
       VLOOKUP(Attendance!$G3500,REGULAR_WEEK_SCHEDULE[[Thursday]:[Period]],3,TRUE))),
IF(WEEKDAY(Attendance!$J3500) = 6,
       IF(COUNTIF(FINALS_WEEK_FRIDAY_DATE[],Attendance!$J3500) &gt; 0, VLOOKUP(Attendance!$G3500,FINALS_WEEK_FRIDAY_PERIOD_SCHEDULE[],2,TRUE),
       VLOOKUP(Attendance!$G3500,REGULAR_WEEK_SCHEDULE[[Friday]:[Period]],2,TRUE))))))))))</f>
        <v/>
      </c>
      <c r="J3500" s="41" t="str">
        <f t="shared" ca="1" si="167"/>
        <v/>
      </c>
      <c r="K3500" s="41" t="str">
        <f>IF($A3500 &lt;&gt; "",VLOOKUP($A3500,'Student reference sheet'!$A$2:$V$2329, 7,FALSE), "")</f>
        <v/>
      </c>
      <c r="L3500" s="30" t="str">
        <f>IF($A3500 ="", "", VLOOKUP($A3500, 'Student reference sheet'!$A$2:$Z$2603,23,FALSE))</f>
        <v/>
      </c>
      <c r="M3500" s="30" t="str">
        <f>IF($A3500 ="", "", VLOOKUP($A3500, 'Student reference sheet'!$A$2:$Z$2603,24,FALSE))</f>
        <v/>
      </c>
      <c r="N3500" s="30" t="str">
        <f>IF($A3500 ="", "", VLOOKUP($A3500, 'Student reference sheet'!$A$2:$Z$2603,26,FALSE))</f>
        <v/>
      </c>
      <c r="O3500" s="30" t="str">
        <f>IF($A3500 ="", "", VLOOKUP($A3500, 'Student reference sheet'!$A$2:$Z$2603,25,FALSE))</f>
        <v/>
      </c>
      <c r="P3500" s="39" t="str">
        <f>IF($A3500 = "", "", IF(OR(VLOOKUP($A3500,'Student reference sheet'!$A$2:$V$2400,8,FALSE) = "R",  VLOOKUP($A3500,'Student reference sheet'!$A$2:$V$2400,8,FALSE) = "L"), "X", ""))</f>
        <v/>
      </c>
      <c r="Q3500" s="39" t="str">
        <f>IF($A3500 ="", "", VLOOKUP($A3500, 'Student reference sheet'!$A$2:$V$2603,22,FALSE))</f>
        <v/>
      </c>
      <c r="R3500" s="39" t="str">
        <f>IF($A3500 &lt;&gt; "",VLOOKUP($A3500,'Student reference sheet'!$A$2:$V$2329, 5,FALSE), "")</f>
        <v/>
      </c>
      <c r="S3500" s="39" t="str">
        <f>IF($A3500 &lt;&gt; "",VLOOKUP($A3500,'Student reference sheet'!$A$2:$V$2329, 6,FALSE), "")</f>
        <v/>
      </c>
      <c r="T3500" s="30" t="str">
        <f>IF($A3500 = "","",
IF(VLOOKUP($A3500,'Student reference sheet'!$A$2:$V$2329, 10,FALSE) = "Y", "Hispanic",
IF(VLOOKUP($A3500,'Student reference sheet'!$A$2:$V$2329,11,FALSE) &lt;&gt; "",
IF(VLOOKUP($A3500,'Student reference sheet'!$A$2:$V$2329,11,FALSE) = "UNK", "Unknown", VLOOKUP(VALUE(VLOOKUP($A3500,'Student reference sheet'!$A$2:$V$2329,11,FALSE)),'Ethnicity Reference'!$A$2:$B$22,2,FALSE)),
IF(VLOOKUP($A3500,'Student reference sheet'!$A$2:$V$2329,9,FALSE) &lt;&gt; "", VLOOKUP(VALUE(VLOOKUP($A3500,'Student reference sheet'!$A$2:$V$2329,9,FALSE)),'Ethnicity Reference'!$A$2:$B$22,2,FALSE),"Unknown"))))</f>
        <v/>
      </c>
      <c r="U3500" s="35"/>
    </row>
    <row r="3501" spans="1:21" ht="15.75">
      <c r="A3501" s="47"/>
      <c r="B3501" s="33"/>
      <c r="C3501" s="39" t="str">
        <f>IF($A3501 &lt;&gt; "",VLOOKUP($A3501,'Student reference sheet'!$A$2:$V$2329, 3,FALSE), "")</f>
        <v/>
      </c>
      <c r="D3501" s="39" t="str">
        <f>IF($A3501 &lt;&gt; "",VLOOKUP($A3501,'Student reference sheet'!$A$2:$V$2329, 2,FALSE), "")</f>
        <v/>
      </c>
      <c r="E3501" s="35"/>
      <c r="F3501" s="34"/>
      <c r="G3501" s="40" t="str">
        <f t="shared" ca="1" si="165"/>
        <v/>
      </c>
      <c r="H3501" s="40" t="str">
        <f t="shared" ca="1" si="166"/>
        <v/>
      </c>
      <c r="I3501" s="36" t="str">
        <f>IF($A3501 = "", "",
IF(COUNTIF(MINIMUM_DAY_DATES[], Attendance!J3501) &gt; 0, VLOOKUP(Attendance!$G3501,MINIMUM_DAY_PERIOD_SCHEDULE[], 2,TRUE),
IF(COUNTIF(RALLY_DATES[], Attendance!J3501) &gt; 0, VLOOKUP(Attendance!$G3501,RALLY_PERIOD_SCHEDULE[], 2,TRUE),
IF(WEEKDAY(Attendance!$J3501) = 2,
       IF(COUNTIF(FINALS_WEEK_MONDAY_DATE[],Attendance!$J3501) &gt; 0, VLOOKUP(Attendance!$G3501,FINALS_WEEK_MONDAY_PERIOD_SCHEDULE[],2,TRUE),
       VLOOKUP(Attendance!$G3501,REGULAR_WEEK_SCHEDULE[],6,TRUE)),
IF(WEEKDAY($J3501) = 3,
       IF(COUNTIF(FINALS_WEEK_TUESDAY_DATE[],Attendance!$J3501) &gt; 0, VLOOKUP(Attendance!$G3501,FINALS_WEEK_TUESDAY_PERIOD_SCHEDULE[],2,TRUE),
       VLOOKUP(Attendance!$G3501,REGULAR_WEEK_SCHEDULE[[Tuesday]:[Period]],5,TRUE)),
IF(WEEKDAY(Attendance!$J3501) = 4,
        IF(COUNTIF(BLOCK_WEDNESDAY_DATES[],Attendance!$J3501) &gt; 0, VLOOKUP(Attendance!$G3501,BLOCK_WEDNESDAY_PERIOD_SCHEDULE[],2,TRUE),
        IF(COUNTIF(FINALS_WEEK_WEDNESDAY_DATE[],Attendance!$J3501) &gt; 0, VLOOKUP(Attendance!$G3501,FINALS_WEEK_WEDNESDAY_PERIOD_SCHEDULE[],2,TRUE),
       VLOOKUP(Attendance!$G3501,REGULAR_WEEK_SCHEDULE[[Wednesday]:[Period]],4,TRUE))),
IF(WEEKDAY($J3501) = 5,
       IF(COUNTIF(BLOCK_THURSDAY_DATES[],Attendance!$J3501) &gt; 0, VLOOKUP(Attendance!$G3501,BLOCK_THURSDAY_PERIOD_SCHEDULE[],2,TRUE),
       IF(COUNTIF(FINALS_WEEK_THURSDAY_DATE[],Attendance!$J3501) &gt; 0, VLOOKUP(Attendance!$G3501,FINALS_WEEK_THURSDAY_PERIOD_SCHEDULE[],2,TRUE),
       VLOOKUP(Attendance!$G3501,REGULAR_WEEK_SCHEDULE[[Thursday]:[Period]],3,TRUE))),
IF(WEEKDAY(Attendance!$J3501) = 6,
       IF(COUNTIF(FINALS_WEEK_FRIDAY_DATE[],Attendance!$J3501) &gt; 0, VLOOKUP(Attendance!$G3501,FINALS_WEEK_FRIDAY_PERIOD_SCHEDULE[],2,TRUE),
       VLOOKUP(Attendance!$G3501,REGULAR_WEEK_SCHEDULE[[Friday]:[Period]],2,TRUE))))))))))</f>
        <v/>
      </c>
      <c r="J3501" s="41" t="str">
        <f t="shared" ca="1" si="167"/>
        <v/>
      </c>
      <c r="K3501" s="41" t="str">
        <f>IF($A3501 &lt;&gt; "",VLOOKUP($A3501,'Student reference sheet'!$A$2:$V$2329, 7,FALSE), "")</f>
        <v/>
      </c>
      <c r="L3501" s="30" t="str">
        <f>IF($A3501 ="", "", VLOOKUP($A3501, 'Student reference sheet'!$A$2:$Z$2603,23,FALSE))</f>
        <v/>
      </c>
      <c r="M3501" s="30" t="str">
        <f>IF($A3501 ="", "", VLOOKUP($A3501, 'Student reference sheet'!$A$2:$Z$2603,24,FALSE))</f>
        <v/>
      </c>
      <c r="N3501" s="30" t="str">
        <f>IF($A3501 ="", "", VLOOKUP($A3501, 'Student reference sheet'!$A$2:$Z$2603,26,FALSE))</f>
        <v/>
      </c>
      <c r="O3501" s="30" t="str">
        <f>IF($A3501 ="", "", VLOOKUP($A3501, 'Student reference sheet'!$A$2:$Z$2603,25,FALSE))</f>
        <v/>
      </c>
      <c r="P3501" s="39" t="str">
        <f>IF($A3501 = "", "", IF(OR(VLOOKUP($A3501,'Student reference sheet'!$A$2:$V$2400,8,FALSE) = "R",  VLOOKUP($A3501,'Student reference sheet'!$A$2:$V$2400,8,FALSE) = "L"), "X", ""))</f>
        <v/>
      </c>
      <c r="Q3501" s="39" t="str">
        <f>IF($A3501 ="", "", VLOOKUP($A3501, 'Student reference sheet'!$A$2:$V$2603,22,FALSE))</f>
        <v/>
      </c>
      <c r="R3501" s="39" t="str">
        <f>IF($A3501 &lt;&gt; "",VLOOKUP($A3501,'Student reference sheet'!$A$2:$V$2329, 5,FALSE), "")</f>
        <v/>
      </c>
      <c r="S3501" s="39" t="str">
        <f>IF($A3501 &lt;&gt; "",VLOOKUP($A3501,'Student reference sheet'!$A$2:$V$2329, 6,FALSE), "")</f>
        <v/>
      </c>
      <c r="T3501" s="30" t="str">
        <f>IF($A3501 = "","",
IF(VLOOKUP($A3501,'Student reference sheet'!$A$2:$V$2329, 10,FALSE) = "Y", "Hispanic",
IF(VLOOKUP($A3501,'Student reference sheet'!$A$2:$V$2329,11,FALSE) &lt;&gt; "",
IF(VLOOKUP($A3501,'Student reference sheet'!$A$2:$V$2329,11,FALSE) = "UNK", "Unknown", VLOOKUP(VALUE(VLOOKUP($A3501,'Student reference sheet'!$A$2:$V$2329,11,FALSE)),'Ethnicity Reference'!$A$2:$B$22,2,FALSE)),
IF(VLOOKUP($A3501,'Student reference sheet'!$A$2:$V$2329,9,FALSE) &lt;&gt; "", VLOOKUP(VALUE(VLOOKUP($A3501,'Student reference sheet'!$A$2:$V$2329,9,FALSE)),'Ethnicity Reference'!$A$2:$B$22,2,FALSE),"Unknown"))))</f>
        <v/>
      </c>
      <c r="U3501" s="35"/>
    </row>
    <row r="3502" spans="1:21" ht="15.75">
      <c r="A3502" s="47"/>
      <c r="B3502" s="33"/>
      <c r="C3502" s="39" t="str">
        <f>IF($A3502 &lt;&gt; "",VLOOKUP($A3502,'Student reference sheet'!$A$2:$V$2329, 3,FALSE), "")</f>
        <v/>
      </c>
      <c r="D3502" s="39" t="str">
        <f>IF($A3502 &lt;&gt; "",VLOOKUP($A3502,'Student reference sheet'!$A$2:$V$2329, 2,FALSE), "")</f>
        <v/>
      </c>
      <c r="E3502" s="35"/>
      <c r="F3502" s="34"/>
      <c r="G3502" s="40" t="str">
        <f t="shared" ca="1" si="165"/>
        <v/>
      </c>
      <c r="H3502" s="40" t="str">
        <f t="shared" ca="1" si="166"/>
        <v/>
      </c>
      <c r="I3502" s="36" t="str">
        <f>IF($A3502 = "", "",
IF(COUNTIF(MINIMUM_DAY_DATES[], Attendance!J3502) &gt; 0, VLOOKUP(Attendance!$G3502,MINIMUM_DAY_PERIOD_SCHEDULE[], 2,TRUE),
IF(COUNTIF(RALLY_DATES[], Attendance!J3502) &gt; 0, VLOOKUP(Attendance!$G3502,RALLY_PERIOD_SCHEDULE[], 2,TRUE),
IF(WEEKDAY(Attendance!$J3502) = 2,
       IF(COUNTIF(FINALS_WEEK_MONDAY_DATE[],Attendance!$J3502) &gt; 0, VLOOKUP(Attendance!$G3502,FINALS_WEEK_MONDAY_PERIOD_SCHEDULE[],2,TRUE),
       VLOOKUP(Attendance!$G3502,REGULAR_WEEK_SCHEDULE[],6,TRUE)),
IF(WEEKDAY($J3502) = 3,
       IF(COUNTIF(FINALS_WEEK_TUESDAY_DATE[],Attendance!$J3502) &gt; 0, VLOOKUP(Attendance!$G3502,FINALS_WEEK_TUESDAY_PERIOD_SCHEDULE[],2,TRUE),
       VLOOKUP(Attendance!$G3502,REGULAR_WEEK_SCHEDULE[[Tuesday]:[Period]],5,TRUE)),
IF(WEEKDAY(Attendance!$J3502) = 4,
        IF(COUNTIF(BLOCK_WEDNESDAY_DATES[],Attendance!$J3502) &gt; 0, VLOOKUP(Attendance!$G3502,BLOCK_WEDNESDAY_PERIOD_SCHEDULE[],2,TRUE),
        IF(COUNTIF(FINALS_WEEK_WEDNESDAY_DATE[],Attendance!$J3502) &gt; 0, VLOOKUP(Attendance!$G3502,FINALS_WEEK_WEDNESDAY_PERIOD_SCHEDULE[],2,TRUE),
       VLOOKUP(Attendance!$G3502,REGULAR_WEEK_SCHEDULE[[Wednesday]:[Period]],4,TRUE))),
IF(WEEKDAY($J3502) = 5,
       IF(COUNTIF(BLOCK_THURSDAY_DATES[],Attendance!$J3502) &gt; 0, VLOOKUP(Attendance!$G3502,BLOCK_THURSDAY_PERIOD_SCHEDULE[],2,TRUE),
       IF(COUNTIF(FINALS_WEEK_THURSDAY_DATE[],Attendance!$J3502) &gt; 0, VLOOKUP(Attendance!$G3502,FINALS_WEEK_THURSDAY_PERIOD_SCHEDULE[],2,TRUE),
       VLOOKUP(Attendance!$G3502,REGULAR_WEEK_SCHEDULE[[Thursday]:[Period]],3,TRUE))),
IF(WEEKDAY(Attendance!$J3502) = 6,
       IF(COUNTIF(FINALS_WEEK_FRIDAY_DATE[],Attendance!$J3502) &gt; 0, VLOOKUP(Attendance!$G3502,FINALS_WEEK_FRIDAY_PERIOD_SCHEDULE[],2,TRUE),
       VLOOKUP(Attendance!$G3502,REGULAR_WEEK_SCHEDULE[[Friday]:[Period]],2,TRUE))))))))))</f>
        <v/>
      </c>
      <c r="J3502" s="41" t="str">
        <f t="shared" ca="1" si="167"/>
        <v/>
      </c>
      <c r="K3502" s="41" t="str">
        <f>IF($A3502 &lt;&gt; "",VLOOKUP($A3502,'Student reference sheet'!$A$2:$V$2329, 7,FALSE), "")</f>
        <v/>
      </c>
      <c r="L3502" s="30" t="str">
        <f>IF($A3502 ="", "", VLOOKUP($A3502, 'Student reference sheet'!$A$2:$Z$2603,23,FALSE))</f>
        <v/>
      </c>
      <c r="M3502" s="30" t="str">
        <f>IF($A3502 ="", "", VLOOKUP($A3502, 'Student reference sheet'!$A$2:$Z$2603,24,FALSE))</f>
        <v/>
      </c>
      <c r="N3502" s="30" t="str">
        <f>IF($A3502 ="", "", VLOOKUP($A3502, 'Student reference sheet'!$A$2:$Z$2603,26,FALSE))</f>
        <v/>
      </c>
      <c r="O3502" s="30" t="str">
        <f>IF($A3502 ="", "", VLOOKUP($A3502, 'Student reference sheet'!$A$2:$Z$2603,25,FALSE))</f>
        <v/>
      </c>
      <c r="P3502" s="39" t="str">
        <f>IF($A3502 = "", "", IF(OR(VLOOKUP($A3502,'Student reference sheet'!$A$2:$V$2400,8,FALSE) = "R",  VLOOKUP($A3502,'Student reference sheet'!$A$2:$V$2400,8,FALSE) = "L"), "X", ""))</f>
        <v/>
      </c>
      <c r="Q3502" s="39" t="str">
        <f>IF($A3502 ="", "", VLOOKUP($A3502, 'Student reference sheet'!$A$2:$V$2603,22,FALSE))</f>
        <v/>
      </c>
      <c r="R3502" s="39" t="str">
        <f>IF($A3502 &lt;&gt; "",VLOOKUP($A3502,'Student reference sheet'!$A$2:$V$2329, 5,FALSE), "")</f>
        <v/>
      </c>
      <c r="S3502" s="39" t="str">
        <f>IF($A3502 &lt;&gt; "",VLOOKUP($A3502,'Student reference sheet'!$A$2:$V$2329, 6,FALSE), "")</f>
        <v/>
      </c>
      <c r="T3502" s="30" t="str">
        <f>IF($A3502 = "","",
IF(VLOOKUP($A3502,'Student reference sheet'!$A$2:$V$2329, 10,FALSE) = "Y", "Hispanic",
IF(VLOOKUP($A3502,'Student reference sheet'!$A$2:$V$2329,11,FALSE) &lt;&gt; "",
IF(VLOOKUP($A3502,'Student reference sheet'!$A$2:$V$2329,11,FALSE) = "UNK", "Unknown", VLOOKUP(VALUE(VLOOKUP($A3502,'Student reference sheet'!$A$2:$V$2329,11,FALSE)),'Ethnicity Reference'!$A$2:$B$22,2,FALSE)),
IF(VLOOKUP($A3502,'Student reference sheet'!$A$2:$V$2329,9,FALSE) &lt;&gt; "", VLOOKUP(VALUE(VLOOKUP($A3502,'Student reference sheet'!$A$2:$V$2329,9,FALSE)),'Ethnicity Reference'!$A$2:$B$22,2,FALSE),"Unknown"))))</f>
        <v/>
      </c>
      <c r="U3502" s="35"/>
    </row>
    <row r="3503" spans="1:21" ht="15.75">
      <c r="A3503" s="47"/>
      <c r="B3503" s="33"/>
      <c r="C3503" s="39" t="str">
        <f>IF($A3503 &lt;&gt; "",VLOOKUP($A3503,'Student reference sheet'!$A$2:$V$2329, 3,FALSE), "")</f>
        <v/>
      </c>
      <c r="D3503" s="39" t="str">
        <f>IF($A3503 &lt;&gt; "",VLOOKUP($A3503,'Student reference sheet'!$A$2:$V$2329, 2,FALSE), "")</f>
        <v/>
      </c>
      <c r="E3503" s="35"/>
      <c r="F3503" s="34"/>
      <c r="G3503" s="40" t="str">
        <f t="shared" ca="1" si="165"/>
        <v/>
      </c>
      <c r="H3503" s="40" t="str">
        <f t="shared" ca="1" si="166"/>
        <v/>
      </c>
      <c r="I3503" s="36" t="str">
        <f>IF($A3503 = "", "",
IF(COUNTIF(MINIMUM_DAY_DATES[], Attendance!J3503) &gt; 0, VLOOKUP(Attendance!$G3503,MINIMUM_DAY_PERIOD_SCHEDULE[], 2,TRUE),
IF(COUNTIF(RALLY_DATES[], Attendance!J3503) &gt; 0, VLOOKUP(Attendance!$G3503,RALLY_PERIOD_SCHEDULE[], 2,TRUE),
IF(WEEKDAY(Attendance!$J3503) = 2,
       IF(COUNTIF(FINALS_WEEK_MONDAY_DATE[],Attendance!$J3503) &gt; 0, VLOOKUP(Attendance!$G3503,FINALS_WEEK_MONDAY_PERIOD_SCHEDULE[],2,TRUE),
       VLOOKUP(Attendance!$G3503,REGULAR_WEEK_SCHEDULE[],6,TRUE)),
IF(WEEKDAY($J3503) = 3,
       IF(COUNTIF(FINALS_WEEK_TUESDAY_DATE[],Attendance!$J3503) &gt; 0, VLOOKUP(Attendance!$G3503,FINALS_WEEK_TUESDAY_PERIOD_SCHEDULE[],2,TRUE),
       VLOOKUP(Attendance!$G3503,REGULAR_WEEK_SCHEDULE[[Tuesday]:[Period]],5,TRUE)),
IF(WEEKDAY(Attendance!$J3503) = 4,
        IF(COUNTIF(BLOCK_WEDNESDAY_DATES[],Attendance!$J3503) &gt; 0, VLOOKUP(Attendance!$G3503,BLOCK_WEDNESDAY_PERIOD_SCHEDULE[],2,TRUE),
        IF(COUNTIF(FINALS_WEEK_WEDNESDAY_DATE[],Attendance!$J3503) &gt; 0, VLOOKUP(Attendance!$G3503,FINALS_WEEK_WEDNESDAY_PERIOD_SCHEDULE[],2,TRUE),
       VLOOKUP(Attendance!$G3503,REGULAR_WEEK_SCHEDULE[[Wednesday]:[Period]],4,TRUE))),
IF(WEEKDAY($J3503) = 5,
       IF(COUNTIF(BLOCK_THURSDAY_DATES[],Attendance!$J3503) &gt; 0, VLOOKUP(Attendance!$G3503,BLOCK_THURSDAY_PERIOD_SCHEDULE[],2,TRUE),
       IF(COUNTIF(FINALS_WEEK_THURSDAY_DATE[],Attendance!$J3503) &gt; 0, VLOOKUP(Attendance!$G3503,FINALS_WEEK_THURSDAY_PERIOD_SCHEDULE[],2,TRUE),
       VLOOKUP(Attendance!$G3503,REGULAR_WEEK_SCHEDULE[[Thursday]:[Period]],3,TRUE))),
IF(WEEKDAY(Attendance!$J3503) = 6,
       IF(COUNTIF(FINALS_WEEK_FRIDAY_DATE[],Attendance!$J3503) &gt; 0, VLOOKUP(Attendance!$G3503,FINALS_WEEK_FRIDAY_PERIOD_SCHEDULE[],2,TRUE),
       VLOOKUP(Attendance!$G3503,REGULAR_WEEK_SCHEDULE[[Friday]:[Period]],2,TRUE))))))))))</f>
        <v/>
      </c>
      <c r="J3503" s="41" t="str">
        <f t="shared" ca="1" si="167"/>
        <v/>
      </c>
      <c r="K3503" s="41" t="str">
        <f>IF($A3503 &lt;&gt; "",VLOOKUP($A3503,'Student reference sheet'!$A$2:$V$2329, 7,FALSE), "")</f>
        <v/>
      </c>
      <c r="L3503" s="30" t="str">
        <f>IF($A3503 ="", "", VLOOKUP($A3503, 'Student reference sheet'!$A$2:$Z$2603,23,FALSE))</f>
        <v/>
      </c>
      <c r="M3503" s="30" t="str">
        <f>IF($A3503 ="", "", VLOOKUP($A3503, 'Student reference sheet'!$A$2:$Z$2603,24,FALSE))</f>
        <v/>
      </c>
      <c r="N3503" s="30" t="str">
        <f>IF($A3503 ="", "", VLOOKUP($A3503, 'Student reference sheet'!$A$2:$Z$2603,26,FALSE))</f>
        <v/>
      </c>
      <c r="O3503" s="30" t="str">
        <f>IF($A3503 ="", "", VLOOKUP($A3503, 'Student reference sheet'!$A$2:$Z$2603,25,FALSE))</f>
        <v/>
      </c>
      <c r="P3503" s="39" t="str">
        <f>IF($A3503 = "", "", IF(OR(VLOOKUP($A3503,'Student reference sheet'!$A$2:$V$2400,8,FALSE) = "R",  VLOOKUP($A3503,'Student reference sheet'!$A$2:$V$2400,8,FALSE) = "L"), "X", ""))</f>
        <v/>
      </c>
      <c r="Q3503" s="39" t="str">
        <f>IF($A3503 ="", "", VLOOKUP($A3503, 'Student reference sheet'!$A$2:$V$2603,22,FALSE))</f>
        <v/>
      </c>
      <c r="R3503" s="39" t="str">
        <f>IF($A3503 &lt;&gt; "",VLOOKUP($A3503,'Student reference sheet'!$A$2:$V$2329, 5,FALSE), "")</f>
        <v/>
      </c>
      <c r="S3503" s="39" t="str">
        <f>IF($A3503 &lt;&gt; "",VLOOKUP($A3503,'Student reference sheet'!$A$2:$V$2329, 6,FALSE), "")</f>
        <v/>
      </c>
      <c r="T3503" s="30" t="str">
        <f>IF($A3503 = "","",
IF(VLOOKUP($A3503,'Student reference sheet'!$A$2:$V$2329, 10,FALSE) = "Y", "Hispanic",
IF(VLOOKUP($A3503,'Student reference sheet'!$A$2:$V$2329,11,FALSE) &lt;&gt; "",
IF(VLOOKUP($A3503,'Student reference sheet'!$A$2:$V$2329,11,FALSE) = "UNK", "Unknown", VLOOKUP(VALUE(VLOOKUP($A3503,'Student reference sheet'!$A$2:$V$2329,11,FALSE)),'Ethnicity Reference'!$A$2:$B$22,2,FALSE)),
IF(VLOOKUP($A3503,'Student reference sheet'!$A$2:$V$2329,9,FALSE) &lt;&gt; "", VLOOKUP(VALUE(VLOOKUP($A3503,'Student reference sheet'!$A$2:$V$2329,9,FALSE)),'Ethnicity Reference'!$A$2:$B$22,2,FALSE),"Unknown"))))</f>
        <v/>
      </c>
      <c r="U3503" s="35"/>
    </row>
    <row r="3504" spans="1:21" ht="15.75">
      <c r="A3504" s="47"/>
      <c r="B3504" s="33"/>
      <c r="C3504" s="39" t="str">
        <f>IF($A3504 &lt;&gt; "",VLOOKUP($A3504,'Student reference sheet'!$A$2:$V$2329, 3,FALSE), "")</f>
        <v/>
      </c>
      <c r="D3504" s="39" t="str">
        <f>IF($A3504 &lt;&gt; "",VLOOKUP($A3504,'Student reference sheet'!$A$2:$V$2329, 2,FALSE), "")</f>
        <v/>
      </c>
      <c r="E3504" s="35"/>
      <c r="F3504" s="34"/>
      <c r="G3504" s="40" t="str">
        <f t="shared" ca="1" si="165"/>
        <v/>
      </c>
      <c r="H3504" s="40" t="str">
        <f t="shared" ca="1" si="166"/>
        <v/>
      </c>
      <c r="I3504" s="36" t="str">
        <f>IF($A3504 = "", "",
IF(COUNTIF(MINIMUM_DAY_DATES[], Attendance!J3504) &gt; 0, VLOOKUP(Attendance!$G3504,MINIMUM_DAY_PERIOD_SCHEDULE[], 2,TRUE),
IF(COUNTIF(RALLY_DATES[], Attendance!J3504) &gt; 0, VLOOKUP(Attendance!$G3504,RALLY_PERIOD_SCHEDULE[], 2,TRUE),
IF(WEEKDAY(Attendance!$J3504) = 2,
       IF(COUNTIF(FINALS_WEEK_MONDAY_DATE[],Attendance!$J3504) &gt; 0, VLOOKUP(Attendance!$G3504,FINALS_WEEK_MONDAY_PERIOD_SCHEDULE[],2,TRUE),
       VLOOKUP(Attendance!$G3504,REGULAR_WEEK_SCHEDULE[],6,TRUE)),
IF(WEEKDAY($J3504) = 3,
       IF(COUNTIF(FINALS_WEEK_TUESDAY_DATE[],Attendance!$J3504) &gt; 0, VLOOKUP(Attendance!$G3504,FINALS_WEEK_TUESDAY_PERIOD_SCHEDULE[],2,TRUE),
       VLOOKUP(Attendance!$G3504,REGULAR_WEEK_SCHEDULE[[Tuesday]:[Period]],5,TRUE)),
IF(WEEKDAY(Attendance!$J3504) = 4,
        IF(COUNTIF(BLOCK_WEDNESDAY_DATES[],Attendance!$J3504) &gt; 0, VLOOKUP(Attendance!$G3504,BLOCK_WEDNESDAY_PERIOD_SCHEDULE[],2,TRUE),
        IF(COUNTIF(FINALS_WEEK_WEDNESDAY_DATE[],Attendance!$J3504) &gt; 0, VLOOKUP(Attendance!$G3504,FINALS_WEEK_WEDNESDAY_PERIOD_SCHEDULE[],2,TRUE),
       VLOOKUP(Attendance!$G3504,REGULAR_WEEK_SCHEDULE[[Wednesday]:[Period]],4,TRUE))),
IF(WEEKDAY($J3504) = 5,
       IF(COUNTIF(BLOCK_THURSDAY_DATES[],Attendance!$J3504) &gt; 0, VLOOKUP(Attendance!$G3504,BLOCK_THURSDAY_PERIOD_SCHEDULE[],2,TRUE),
       IF(COUNTIF(FINALS_WEEK_THURSDAY_DATE[],Attendance!$J3504) &gt; 0, VLOOKUP(Attendance!$G3504,FINALS_WEEK_THURSDAY_PERIOD_SCHEDULE[],2,TRUE),
       VLOOKUP(Attendance!$G3504,REGULAR_WEEK_SCHEDULE[[Thursday]:[Period]],3,TRUE))),
IF(WEEKDAY(Attendance!$J3504) = 6,
       IF(COUNTIF(FINALS_WEEK_FRIDAY_DATE[],Attendance!$J3504) &gt; 0, VLOOKUP(Attendance!$G3504,FINALS_WEEK_FRIDAY_PERIOD_SCHEDULE[],2,TRUE),
       VLOOKUP(Attendance!$G3504,REGULAR_WEEK_SCHEDULE[[Friday]:[Period]],2,TRUE))))))))))</f>
        <v/>
      </c>
      <c r="J3504" s="41" t="str">
        <f t="shared" ca="1" si="167"/>
        <v/>
      </c>
      <c r="K3504" s="41" t="str">
        <f>IF($A3504 &lt;&gt; "",VLOOKUP($A3504,'Student reference sheet'!$A$2:$V$2329, 7,FALSE), "")</f>
        <v/>
      </c>
      <c r="L3504" s="30" t="str">
        <f>IF($A3504 ="", "", VLOOKUP($A3504, 'Student reference sheet'!$A$2:$Z$2603,23,FALSE))</f>
        <v/>
      </c>
      <c r="M3504" s="30" t="str">
        <f>IF($A3504 ="", "", VLOOKUP($A3504, 'Student reference sheet'!$A$2:$Z$2603,24,FALSE))</f>
        <v/>
      </c>
      <c r="N3504" s="30" t="str">
        <f>IF($A3504 ="", "", VLOOKUP($A3504, 'Student reference sheet'!$A$2:$Z$2603,26,FALSE))</f>
        <v/>
      </c>
      <c r="O3504" s="30" t="str">
        <f>IF($A3504 ="", "", VLOOKUP($A3504, 'Student reference sheet'!$A$2:$Z$2603,25,FALSE))</f>
        <v/>
      </c>
      <c r="P3504" s="39" t="str">
        <f>IF($A3504 = "", "", IF(OR(VLOOKUP($A3504,'Student reference sheet'!$A$2:$V$2400,8,FALSE) = "R",  VLOOKUP($A3504,'Student reference sheet'!$A$2:$V$2400,8,FALSE) = "L"), "X", ""))</f>
        <v/>
      </c>
      <c r="Q3504" s="39" t="str">
        <f>IF($A3504 ="", "", VLOOKUP($A3504, 'Student reference sheet'!$A$2:$V$2603,22,FALSE))</f>
        <v/>
      </c>
      <c r="R3504" s="39" t="str">
        <f>IF($A3504 &lt;&gt; "",VLOOKUP($A3504,'Student reference sheet'!$A$2:$V$2329, 5,FALSE), "")</f>
        <v/>
      </c>
      <c r="S3504" s="39" t="str">
        <f>IF($A3504 &lt;&gt; "",VLOOKUP($A3504,'Student reference sheet'!$A$2:$V$2329, 6,FALSE), "")</f>
        <v/>
      </c>
      <c r="T3504" s="30" t="str">
        <f>IF($A3504 = "","",
IF(VLOOKUP($A3504,'Student reference sheet'!$A$2:$V$2329, 10,FALSE) = "Y", "Hispanic",
IF(VLOOKUP($A3504,'Student reference sheet'!$A$2:$V$2329,11,FALSE) &lt;&gt; "",
IF(VLOOKUP($A3504,'Student reference sheet'!$A$2:$V$2329,11,FALSE) = "UNK", "Unknown", VLOOKUP(VALUE(VLOOKUP($A3504,'Student reference sheet'!$A$2:$V$2329,11,FALSE)),'Ethnicity Reference'!$A$2:$B$22,2,FALSE)),
IF(VLOOKUP($A3504,'Student reference sheet'!$A$2:$V$2329,9,FALSE) &lt;&gt; "", VLOOKUP(VALUE(VLOOKUP($A3504,'Student reference sheet'!$A$2:$V$2329,9,FALSE)),'Ethnicity Reference'!$A$2:$B$22,2,FALSE),"Unknown"))))</f>
        <v/>
      </c>
      <c r="U3504" s="35"/>
    </row>
    <row r="3505" spans="1:21" ht="15.75">
      <c r="A3505" s="47"/>
      <c r="B3505" s="33"/>
      <c r="C3505" s="39" t="str">
        <f>IF($A3505 &lt;&gt; "",VLOOKUP($A3505,'Student reference sheet'!$A$2:$V$2329, 3,FALSE), "")</f>
        <v/>
      </c>
      <c r="D3505" s="39" t="str">
        <f>IF($A3505 &lt;&gt; "",VLOOKUP($A3505,'Student reference sheet'!$A$2:$V$2329, 2,FALSE), "")</f>
        <v/>
      </c>
      <c r="E3505" s="35"/>
      <c r="F3505" s="34"/>
      <c r="G3505" s="40" t="str">
        <f t="shared" ca="1" si="165"/>
        <v/>
      </c>
      <c r="H3505" s="40" t="str">
        <f t="shared" ca="1" si="166"/>
        <v/>
      </c>
      <c r="I3505" s="36" t="str">
        <f>IF($A3505 = "", "",
IF(COUNTIF(MINIMUM_DAY_DATES[], Attendance!J3505) &gt; 0, VLOOKUP(Attendance!$G3505,MINIMUM_DAY_PERIOD_SCHEDULE[], 2,TRUE),
IF(COUNTIF(RALLY_DATES[], Attendance!J3505) &gt; 0, VLOOKUP(Attendance!$G3505,RALLY_PERIOD_SCHEDULE[], 2,TRUE),
IF(WEEKDAY(Attendance!$J3505) = 2,
       IF(COUNTIF(FINALS_WEEK_MONDAY_DATE[],Attendance!$J3505) &gt; 0, VLOOKUP(Attendance!$G3505,FINALS_WEEK_MONDAY_PERIOD_SCHEDULE[],2,TRUE),
       VLOOKUP(Attendance!$G3505,REGULAR_WEEK_SCHEDULE[],6,TRUE)),
IF(WEEKDAY($J3505) = 3,
       IF(COUNTIF(FINALS_WEEK_TUESDAY_DATE[],Attendance!$J3505) &gt; 0, VLOOKUP(Attendance!$G3505,FINALS_WEEK_TUESDAY_PERIOD_SCHEDULE[],2,TRUE),
       VLOOKUP(Attendance!$G3505,REGULAR_WEEK_SCHEDULE[[Tuesday]:[Period]],5,TRUE)),
IF(WEEKDAY(Attendance!$J3505) = 4,
        IF(COUNTIF(BLOCK_WEDNESDAY_DATES[],Attendance!$J3505) &gt; 0, VLOOKUP(Attendance!$G3505,BLOCK_WEDNESDAY_PERIOD_SCHEDULE[],2,TRUE),
        IF(COUNTIF(FINALS_WEEK_WEDNESDAY_DATE[],Attendance!$J3505) &gt; 0, VLOOKUP(Attendance!$G3505,FINALS_WEEK_WEDNESDAY_PERIOD_SCHEDULE[],2,TRUE),
       VLOOKUP(Attendance!$G3505,REGULAR_WEEK_SCHEDULE[[Wednesday]:[Period]],4,TRUE))),
IF(WEEKDAY($J3505) = 5,
       IF(COUNTIF(BLOCK_THURSDAY_DATES[],Attendance!$J3505) &gt; 0, VLOOKUP(Attendance!$G3505,BLOCK_THURSDAY_PERIOD_SCHEDULE[],2,TRUE),
       IF(COUNTIF(FINALS_WEEK_THURSDAY_DATE[],Attendance!$J3505) &gt; 0, VLOOKUP(Attendance!$G3505,FINALS_WEEK_THURSDAY_PERIOD_SCHEDULE[],2,TRUE),
       VLOOKUP(Attendance!$G3505,REGULAR_WEEK_SCHEDULE[[Thursday]:[Period]],3,TRUE))),
IF(WEEKDAY(Attendance!$J3505) = 6,
       IF(COUNTIF(FINALS_WEEK_FRIDAY_DATE[],Attendance!$J3505) &gt; 0, VLOOKUP(Attendance!$G3505,FINALS_WEEK_FRIDAY_PERIOD_SCHEDULE[],2,TRUE),
       VLOOKUP(Attendance!$G3505,REGULAR_WEEK_SCHEDULE[[Friday]:[Period]],2,TRUE))))))))))</f>
        <v/>
      </c>
      <c r="J3505" s="41" t="str">
        <f t="shared" ca="1" si="167"/>
        <v/>
      </c>
      <c r="K3505" s="41" t="str">
        <f>IF($A3505 &lt;&gt; "",VLOOKUP($A3505,'Student reference sheet'!$A$2:$V$2329, 7,FALSE), "")</f>
        <v/>
      </c>
      <c r="L3505" s="30" t="str">
        <f>IF($A3505 ="", "", VLOOKUP($A3505, 'Student reference sheet'!$A$2:$Z$2603,23,FALSE))</f>
        <v/>
      </c>
      <c r="M3505" s="30" t="str">
        <f>IF($A3505 ="", "", VLOOKUP($A3505, 'Student reference sheet'!$A$2:$Z$2603,24,FALSE))</f>
        <v/>
      </c>
      <c r="N3505" s="30" t="str">
        <f>IF($A3505 ="", "", VLOOKUP($A3505, 'Student reference sheet'!$A$2:$Z$2603,26,FALSE))</f>
        <v/>
      </c>
      <c r="O3505" s="30" t="str">
        <f>IF($A3505 ="", "", VLOOKUP($A3505, 'Student reference sheet'!$A$2:$Z$2603,25,FALSE))</f>
        <v/>
      </c>
      <c r="P3505" s="39" t="str">
        <f>IF($A3505 = "", "", IF(OR(VLOOKUP($A3505,'Student reference sheet'!$A$2:$V$2400,8,FALSE) = "R",  VLOOKUP($A3505,'Student reference sheet'!$A$2:$V$2400,8,FALSE) = "L"), "X", ""))</f>
        <v/>
      </c>
      <c r="Q3505" s="39" t="str">
        <f>IF($A3505 ="", "", VLOOKUP($A3505, 'Student reference sheet'!$A$2:$V$2603,22,FALSE))</f>
        <v/>
      </c>
      <c r="R3505" s="39" t="str">
        <f>IF($A3505 &lt;&gt; "",VLOOKUP($A3505,'Student reference sheet'!$A$2:$V$2329, 5,FALSE), "")</f>
        <v/>
      </c>
      <c r="S3505" s="39" t="str">
        <f>IF($A3505 &lt;&gt; "",VLOOKUP($A3505,'Student reference sheet'!$A$2:$V$2329, 6,FALSE), "")</f>
        <v/>
      </c>
      <c r="T3505" s="30" t="str">
        <f>IF($A3505 = "","",
IF(VLOOKUP($A3505,'Student reference sheet'!$A$2:$V$2329, 10,FALSE) = "Y", "Hispanic",
IF(VLOOKUP($A3505,'Student reference sheet'!$A$2:$V$2329,11,FALSE) &lt;&gt; "",
IF(VLOOKUP($A3505,'Student reference sheet'!$A$2:$V$2329,11,FALSE) = "UNK", "Unknown", VLOOKUP(VALUE(VLOOKUP($A3505,'Student reference sheet'!$A$2:$V$2329,11,FALSE)),'Ethnicity Reference'!$A$2:$B$22,2,FALSE)),
IF(VLOOKUP($A3505,'Student reference sheet'!$A$2:$V$2329,9,FALSE) &lt;&gt; "", VLOOKUP(VALUE(VLOOKUP($A3505,'Student reference sheet'!$A$2:$V$2329,9,FALSE)),'Ethnicity Reference'!$A$2:$B$22,2,FALSE),"Unknown"))))</f>
        <v/>
      </c>
      <c r="U3505" s="35"/>
    </row>
    <row r="3506" spans="1:21" ht="15.75">
      <c r="A3506" s="47"/>
      <c r="B3506" s="33"/>
      <c r="C3506" s="39" t="str">
        <f>IF($A3506 &lt;&gt; "",VLOOKUP($A3506,'Student reference sheet'!$A$2:$V$2329, 3,FALSE), "")</f>
        <v/>
      </c>
      <c r="D3506" s="39" t="str">
        <f>IF($A3506 &lt;&gt; "",VLOOKUP($A3506,'Student reference sheet'!$A$2:$V$2329, 2,FALSE), "")</f>
        <v/>
      </c>
      <c r="E3506" s="35"/>
      <c r="F3506" s="34"/>
      <c r="G3506" s="40" t="str">
        <f t="shared" ca="1" si="165"/>
        <v/>
      </c>
      <c r="H3506" s="40" t="str">
        <f t="shared" ca="1" si="166"/>
        <v/>
      </c>
      <c r="I3506" s="36" t="str">
        <f>IF($A3506 = "", "",
IF(COUNTIF(MINIMUM_DAY_DATES[], Attendance!J3506) &gt; 0, VLOOKUP(Attendance!$G3506,MINIMUM_DAY_PERIOD_SCHEDULE[], 2,TRUE),
IF(COUNTIF(RALLY_DATES[], Attendance!J3506) &gt; 0, VLOOKUP(Attendance!$G3506,RALLY_PERIOD_SCHEDULE[], 2,TRUE),
IF(WEEKDAY(Attendance!$J3506) = 2,
       IF(COUNTIF(FINALS_WEEK_MONDAY_DATE[],Attendance!$J3506) &gt; 0, VLOOKUP(Attendance!$G3506,FINALS_WEEK_MONDAY_PERIOD_SCHEDULE[],2,TRUE),
       VLOOKUP(Attendance!$G3506,REGULAR_WEEK_SCHEDULE[],6,TRUE)),
IF(WEEKDAY($J3506) = 3,
       IF(COUNTIF(FINALS_WEEK_TUESDAY_DATE[],Attendance!$J3506) &gt; 0, VLOOKUP(Attendance!$G3506,FINALS_WEEK_TUESDAY_PERIOD_SCHEDULE[],2,TRUE),
       VLOOKUP(Attendance!$G3506,REGULAR_WEEK_SCHEDULE[[Tuesday]:[Period]],5,TRUE)),
IF(WEEKDAY(Attendance!$J3506) = 4,
        IF(COUNTIF(BLOCK_WEDNESDAY_DATES[],Attendance!$J3506) &gt; 0, VLOOKUP(Attendance!$G3506,BLOCK_WEDNESDAY_PERIOD_SCHEDULE[],2,TRUE),
        IF(COUNTIF(FINALS_WEEK_WEDNESDAY_DATE[],Attendance!$J3506) &gt; 0, VLOOKUP(Attendance!$G3506,FINALS_WEEK_WEDNESDAY_PERIOD_SCHEDULE[],2,TRUE),
       VLOOKUP(Attendance!$G3506,REGULAR_WEEK_SCHEDULE[[Wednesday]:[Period]],4,TRUE))),
IF(WEEKDAY($J3506) = 5,
       IF(COUNTIF(BLOCK_THURSDAY_DATES[],Attendance!$J3506) &gt; 0, VLOOKUP(Attendance!$G3506,BLOCK_THURSDAY_PERIOD_SCHEDULE[],2,TRUE),
       IF(COUNTIF(FINALS_WEEK_THURSDAY_DATE[],Attendance!$J3506) &gt; 0, VLOOKUP(Attendance!$G3506,FINALS_WEEK_THURSDAY_PERIOD_SCHEDULE[],2,TRUE),
       VLOOKUP(Attendance!$G3506,REGULAR_WEEK_SCHEDULE[[Thursday]:[Period]],3,TRUE))),
IF(WEEKDAY(Attendance!$J3506) = 6,
       IF(COUNTIF(FINALS_WEEK_FRIDAY_DATE[],Attendance!$J3506) &gt; 0, VLOOKUP(Attendance!$G3506,FINALS_WEEK_FRIDAY_PERIOD_SCHEDULE[],2,TRUE),
       VLOOKUP(Attendance!$G3506,REGULAR_WEEK_SCHEDULE[[Friday]:[Period]],2,TRUE))))))))))</f>
        <v/>
      </c>
      <c r="J3506" s="41" t="str">
        <f t="shared" ca="1" si="167"/>
        <v/>
      </c>
      <c r="K3506" s="41" t="str">
        <f>IF($A3506 &lt;&gt; "",VLOOKUP($A3506,'Student reference sheet'!$A$2:$V$2329, 7,FALSE), "")</f>
        <v/>
      </c>
      <c r="L3506" s="30" t="str">
        <f>IF($A3506 ="", "", VLOOKUP($A3506, 'Student reference sheet'!$A$2:$Z$2603,23,FALSE))</f>
        <v/>
      </c>
      <c r="M3506" s="30" t="str">
        <f>IF($A3506 ="", "", VLOOKUP($A3506, 'Student reference sheet'!$A$2:$Z$2603,24,FALSE))</f>
        <v/>
      </c>
      <c r="N3506" s="30" t="str">
        <f>IF($A3506 ="", "", VLOOKUP($A3506, 'Student reference sheet'!$A$2:$Z$2603,26,FALSE))</f>
        <v/>
      </c>
      <c r="O3506" s="30" t="str">
        <f>IF($A3506 ="", "", VLOOKUP($A3506, 'Student reference sheet'!$A$2:$Z$2603,25,FALSE))</f>
        <v/>
      </c>
      <c r="P3506" s="39" t="str">
        <f>IF($A3506 = "", "", IF(OR(VLOOKUP($A3506,'Student reference sheet'!$A$2:$V$2400,8,FALSE) = "R",  VLOOKUP($A3506,'Student reference sheet'!$A$2:$V$2400,8,FALSE) = "L"), "X", ""))</f>
        <v/>
      </c>
      <c r="Q3506" s="39" t="str">
        <f>IF($A3506 ="", "", VLOOKUP($A3506, 'Student reference sheet'!$A$2:$V$2603,22,FALSE))</f>
        <v/>
      </c>
      <c r="R3506" s="39" t="str">
        <f>IF($A3506 &lt;&gt; "",VLOOKUP($A3506,'Student reference sheet'!$A$2:$V$2329, 5,FALSE), "")</f>
        <v/>
      </c>
      <c r="S3506" s="39" t="str">
        <f>IF($A3506 &lt;&gt; "",VLOOKUP($A3506,'Student reference sheet'!$A$2:$V$2329, 6,FALSE), "")</f>
        <v/>
      </c>
      <c r="T3506" s="30" t="str">
        <f>IF($A3506 = "","",
IF(VLOOKUP($A3506,'Student reference sheet'!$A$2:$V$2329, 10,FALSE) = "Y", "Hispanic",
IF(VLOOKUP($A3506,'Student reference sheet'!$A$2:$V$2329,11,FALSE) &lt;&gt; "",
IF(VLOOKUP($A3506,'Student reference sheet'!$A$2:$V$2329,11,FALSE) = "UNK", "Unknown", VLOOKUP(VALUE(VLOOKUP($A3506,'Student reference sheet'!$A$2:$V$2329,11,FALSE)),'Ethnicity Reference'!$A$2:$B$22,2,FALSE)),
IF(VLOOKUP($A3506,'Student reference sheet'!$A$2:$V$2329,9,FALSE) &lt;&gt; "", VLOOKUP(VALUE(VLOOKUP($A3506,'Student reference sheet'!$A$2:$V$2329,9,FALSE)),'Ethnicity Reference'!$A$2:$B$22,2,FALSE),"Unknown"))))</f>
        <v/>
      </c>
      <c r="U3506" s="35"/>
    </row>
    <row r="3507" spans="1:21" ht="15.75">
      <c r="A3507" s="47"/>
      <c r="B3507" s="33"/>
      <c r="C3507" s="39" t="str">
        <f>IF($A3507 &lt;&gt; "",VLOOKUP($A3507,'Student reference sheet'!$A$2:$V$2329, 3,FALSE), "")</f>
        <v/>
      </c>
      <c r="D3507" s="39" t="str">
        <f>IF($A3507 &lt;&gt; "",VLOOKUP($A3507,'Student reference sheet'!$A$2:$V$2329, 2,FALSE), "")</f>
        <v/>
      </c>
      <c r="E3507" s="35"/>
      <c r="F3507" s="34"/>
      <c r="G3507" s="40" t="str">
        <f t="shared" ca="1" si="165"/>
        <v/>
      </c>
      <c r="H3507" s="40" t="str">
        <f t="shared" ca="1" si="166"/>
        <v/>
      </c>
      <c r="I3507" s="36" t="str">
        <f>IF($A3507 = "", "",
IF(COUNTIF(MINIMUM_DAY_DATES[], Attendance!J3507) &gt; 0, VLOOKUP(Attendance!$G3507,MINIMUM_DAY_PERIOD_SCHEDULE[], 2,TRUE),
IF(COUNTIF(RALLY_DATES[], Attendance!J3507) &gt; 0, VLOOKUP(Attendance!$G3507,RALLY_PERIOD_SCHEDULE[], 2,TRUE),
IF(WEEKDAY(Attendance!$J3507) = 2,
       IF(COUNTIF(FINALS_WEEK_MONDAY_DATE[],Attendance!$J3507) &gt; 0, VLOOKUP(Attendance!$G3507,FINALS_WEEK_MONDAY_PERIOD_SCHEDULE[],2,TRUE),
       VLOOKUP(Attendance!$G3507,REGULAR_WEEK_SCHEDULE[],6,TRUE)),
IF(WEEKDAY($J3507) = 3,
       IF(COUNTIF(FINALS_WEEK_TUESDAY_DATE[],Attendance!$J3507) &gt; 0, VLOOKUP(Attendance!$G3507,FINALS_WEEK_TUESDAY_PERIOD_SCHEDULE[],2,TRUE),
       VLOOKUP(Attendance!$G3507,REGULAR_WEEK_SCHEDULE[[Tuesday]:[Period]],5,TRUE)),
IF(WEEKDAY(Attendance!$J3507) = 4,
        IF(COUNTIF(BLOCK_WEDNESDAY_DATES[],Attendance!$J3507) &gt; 0, VLOOKUP(Attendance!$G3507,BLOCK_WEDNESDAY_PERIOD_SCHEDULE[],2,TRUE),
        IF(COUNTIF(FINALS_WEEK_WEDNESDAY_DATE[],Attendance!$J3507) &gt; 0, VLOOKUP(Attendance!$G3507,FINALS_WEEK_WEDNESDAY_PERIOD_SCHEDULE[],2,TRUE),
       VLOOKUP(Attendance!$G3507,REGULAR_WEEK_SCHEDULE[[Wednesday]:[Period]],4,TRUE))),
IF(WEEKDAY($J3507) = 5,
       IF(COUNTIF(BLOCK_THURSDAY_DATES[],Attendance!$J3507) &gt; 0, VLOOKUP(Attendance!$G3507,BLOCK_THURSDAY_PERIOD_SCHEDULE[],2,TRUE),
       IF(COUNTIF(FINALS_WEEK_THURSDAY_DATE[],Attendance!$J3507) &gt; 0, VLOOKUP(Attendance!$G3507,FINALS_WEEK_THURSDAY_PERIOD_SCHEDULE[],2,TRUE),
       VLOOKUP(Attendance!$G3507,REGULAR_WEEK_SCHEDULE[[Thursday]:[Period]],3,TRUE))),
IF(WEEKDAY(Attendance!$J3507) = 6,
       IF(COUNTIF(FINALS_WEEK_FRIDAY_DATE[],Attendance!$J3507) &gt; 0, VLOOKUP(Attendance!$G3507,FINALS_WEEK_FRIDAY_PERIOD_SCHEDULE[],2,TRUE),
       VLOOKUP(Attendance!$G3507,REGULAR_WEEK_SCHEDULE[[Friday]:[Period]],2,TRUE))))))))))</f>
        <v/>
      </c>
      <c r="J3507" s="41" t="str">
        <f t="shared" ca="1" si="167"/>
        <v/>
      </c>
      <c r="K3507" s="41" t="str">
        <f>IF($A3507 &lt;&gt; "",VLOOKUP($A3507,'Student reference sheet'!$A$2:$V$2329, 7,FALSE), "")</f>
        <v/>
      </c>
      <c r="L3507" s="30" t="str">
        <f>IF($A3507 ="", "", VLOOKUP($A3507, 'Student reference sheet'!$A$2:$Z$2603,23,FALSE))</f>
        <v/>
      </c>
      <c r="M3507" s="30" t="str">
        <f>IF($A3507 ="", "", VLOOKUP($A3507, 'Student reference sheet'!$A$2:$Z$2603,24,FALSE))</f>
        <v/>
      </c>
      <c r="N3507" s="30" t="str">
        <f>IF($A3507 ="", "", VLOOKUP($A3507, 'Student reference sheet'!$A$2:$Z$2603,26,FALSE))</f>
        <v/>
      </c>
      <c r="O3507" s="30" t="str">
        <f>IF($A3507 ="", "", VLOOKUP($A3507, 'Student reference sheet'!$A$2:$Z$2603,25,FALSE))</f>
        <v/>
      </c>
      <c r="P3507" s="39" t="str">
        <f>IF($A3507 = "", "", IF(OR(VLOOKUP($A3507,'Student reference sheet'!$A$2:$V$2400,8,FALSE) = "R",  VLOOKUP($A3507,'Student reference sheet'!$A$2:$V$2400,8,FALSE) = "L"), "X", ""))</f>
        <v/>
      </c>
      <c r="Q3507" s="39" t="str">
        <f>IF($A3507 ="", "", VLOOKUP($A3507, 'Student reference sheet'!$A$2:$V$2603,22,FALSE))</f>
        <v/>
      </c>
      <c r="R3507" s="39" t="str">
        <f>IF($A3507 &lt;&gt; "",VLOOKUP($A3507,'Student reference sheet'!$A$2:$V$2329, 5,FALSE), "")</f>
        <v/>
      </c>
      <c r="S3507" s="39" t="str">
        <f>IF($A3507 &lt;&gt; "",VLOOKUP($A3507,'Student reference sheet'!$A$2:$V$2329, 6,FALSE), "")</f>
        <v/>
      </c>
      <c r="T3507" s="30" t="str">
        <f>IF($A3507 = "","",
IF(VLOOKUP($A3507,'Student reference sheet'!$A$2:$V$2329, 10,FALSE) = "Y", "Hispanic",
IF(VLOOKUP($A3507,'Student reference sheet'!$A$2:$V$2329,11,FALSE) &lt;&gt; "",
IF(VLOOKUP($A3507,'Student reference sheet'!$A$2:$V$2329,11,FALSE) = "UNK", "Unknown", VLOOKUP(VALUE(VLOOKUP($A3507,'Student reference sheet'!$A$2:$V$2329,11,FALSE)),'Ethnicity Reference'!$A$2:$B$22,2,FALSE)),
IF(VLOOKUP($A3507,'Student reference sheet'!$A$2:$V$2329,9,FALSE) &lt;&gt; "", VLOOKUP(VALUE(VLOOKUP($A3507,'Student reference sheet'!$A$2:$V$2329,9,FALSE)),'Ethnicity Reference'!$A$2:$B$22,2,FALSE),"Unknown"))))</f>
        <v/>
      </c>
      <c r="U3507" s="35"/>
    </row>
    <row r="3508" spans="1:21" ht="15.75">
      <c r="A3508" s="47"/>
      <c r="B3508" s="33"/>
      <c r="C3508" s="39" t="str">
        <f>IF($A3508 &lt;&gt; "",VLOOKUP($A3508,'Student reference sheet'!$A$2:$V$2329, 3,FALSE), "")</f>
        <v/>
      </c>
      <c r="D3508" s="39" t="str">
        <f>IF($A3508 &lt;&gt; "",VLOOKUP($A3508,'Student reference sheet'!$A$2:$V$2329, 2,FALSE), "")</f>
        <v/>
      </c>
      <c r="E3508" s="35"/>
      <c r="F3508" s="34"/>
      <c r="G3508" s="40" t="str">
        <f t="shared" ca="1" si="165"/>
        <v/>
      </c>
      <c r="H3508" s="40" t="str">
        <f t="shared" ca="1" si="166"/>
        <v/>
      </c>
      <c r="I3508" s="36" t="str">
        <f>IF($A3508 = "", "",
IF(COUNTIF(MINIMUM_DAY_DATES[], Attendance!J3508) &gt; 0, VLOOKUP(Attendance!$G3508,MINIMUM_DAY_PERIOD_SCHEDULE[], 2,TRUE),
IF(COUNTIF(RALLY_DATES[], Attendance!J3508) &gt; 0, VLOOKUP(Attendance!$G3508,RALLY_PERIOD_SCHEDULE[], 2,TRUE),
IF(WEEKDAY(Attendance!$J3508) = 2,
       IF(COUNTIF(FINALS_WEEK_MONDAY_DATE[],Attendance!$J3508) &gt; 0, VLOOKUP(Attendance!$G3508,FINALS_WEEK_MONDAY_PERIOD_SCHEDULE[],2,TRUE),
       VLOOKUP(Attendance!$G3508,REGULAR_WEEK_SCHEDULE[],6,TRUE)),
IF(WEEKDAY($J3508) = 3,
       IF(COUNTIF(FINALS_WEEK_TUESDAY_DATE[],Attendance!$J3508) &gt; 0, VLOOKUP(Attendance!$G3508,FINALS_WEEK_TUESDAY_PERIOD_SCHEDULE[],2,TRUE),
       VLOOKUP(Attendance!$G3508,REGULAR_WEEK_SCHEDULE[[Tuesday]:[Period]],5,TRUE)),
IF(WEEKDAY(Attendance!$J3508) = 4,
        IF(COUNTIF(BLOCK_WEDNESDAY_DATES[],Attendance!$J3508) &gt; 0, VLOOKUP(Attendance!$G3508,BLOCK_WEDNESDAY_PERIOD_SCHEDULE[],2,TRUE),
        IF(COUNTIF(FINALS_WEEK_WEDNESDAY_DATE[],Attendance!$J3508) &gt; 0, VLOOKUP(Attendance!$G3508,FINALS_WEEK_WEDNESDAY_PERIOD_SCHEDULE[],2,TRUE),
       VLOOKUP(Attendance!$G3508,REGULAR_WEEK_SCHEDULE[[Wednesday]:[Period]],4,TRUE))),
IF(WEEKDAY($J3508) = 5,
       IF(COUNTIF(BLOCK_THURSDAY_DATES[],Attendance!$J3508) &gt; 0, VLOOKUP(Attendance!$G3508,BLOCK_THURSDAY_PERIOD_SCHEDULE[],2,TRUE),
       IF(COUNTIF(FINALS_WEEK_THURSDAY_DATE[],Attendance!$J3508) &gt; 0, VLOOKUP(Attendance!$G3508,FINALS_WEEK_THURSDAY_PERIOD_SCHEDULE[],2,TRUE),
       VLOOKUP(Attendance!$G3508,REGULAR_WEEK_SCHEDULE[[Thursday]:[Period]],3,TRUE))),
IF(WEEKDAY(Attendance!$J3508) = 6,
       IF(COUNTIF(FINALS_WEEK_FRIDAY_DATE[],Attendance!$J3508) &gt; 0, VLOOKUP(Attendance!$G3508,FINALS_WEEK_FRIDAY_PERIOD_SCHEDULE[],2,TRUE),
       VLOOKUP(Attendance!$G3508,REGULAR_WEEK_SCHEDULE[[Friday]:[Period]],2,TRUE))))))))))</f>
        <v/>
      </c>
      <c r="J3508" s="41" t="str">
        <f t="shared" ca="1" si="167"/>
        <v/>
      </c>
      <c r="K3508" s="41" t="str">
        <f>IF($A3508 &lt;&gt; "",VLOOKUP($A3508,'Student reference sheet'!$A$2:$V$2329, 7,FALSE), "")</f>
        <v/>
      </c>
      <c r="L3508" s="30" t="str">
        <f>IF($A3508 ="", "", VLOOKUP($A3508, 'Student reference sheet'!$A$2:$Z$2603,23,FALSE))</f>
        <v/>
      </c>
      <c r="M3508" s="30" t="str">
        <f>IF($A3508 ="", "", VLOOKUP($A3508, 'Student reference sheet'!$A$2:$Z$2603,24,FALSE))</f>
        <v/>
      </c>
      <c r="N3508" s="30" t="str">
        <f>IF($A3508 ="", "", VLOOKUP($A3508, 'Student reference sheet'!$A$2:$Z$2603,26,FALSE))</f>
        <v/>
      </c>
      <c r="O3508" s="30" t="str">
        <f>IF($A3508 ="", "", VLOOKUP($A3508, 'Student reference sheet'!$A$2:$Z$2603,25,FALSE))</f>
        <v/>
      </c>
      <c r="P3508" s="39" t="str">
        <f>IF($A3508 = "", "", IF(OR(VLOOKUP($A3508,'Student reference sheet'!$A$2:$V$2400,8,FALSE) = "R",  VLOOKUP($A3508,'Student reference sheet'!$A$2:$V$2400,8,FALSE) = "L"), "X", ""))</f>
        <v/>
      </c>
      <c r="Q3508" s="39" t="str">
        <f>IF($A3508 ="", "", VLOOKUP($A3508, 'Student reference sheet'!$A$2:$V$2603,22,FALSE))</f>
        <v/>
      </c>
      <c r="R3508" s="39" t="str">
        <f>IF($A3508 &lt;&gt; "",VLOOKUP($A3508,'Student reference sheet'!$A$2:$V$2329, 5,FALSE), "")</f>
        <v/>
      </c>
      <c r="S3508" s="39" t="str">
        <f>IF($A3508 &lt;&gt; "",VLOOKUP($A3508,'Student reference sheet'!$A$2:$V$2329, 6,FALSE), "")</f>
        <v/>
      </c>
      <c r="T3508" s="30" t="str">
        <f>IF($A3508 = "","",
IF(VLOOKUP($A3508,'Student reference sheet'!$A$2:$V$2329, 10,FALSE) = "Y", "Hispanic",
IF(VLOOKUP($A3508,'Student reference sheet'!$A$2:$V$2329,11,FALSE) &lt;&gt; "",
IF(VLOOKUP($A3508,'Student reference sheet'!$A$2:$V$2329,11,FALSE) = "UNK", "Unknown", VLOOKUP(VALUE(VLOOKUP($A3508,'Student reference sheet'!$A$2:$V$2329,11,FALSE)),'Ethnicity Reference'!$A$2:$B$22,2,FALSE)),
IF(VLOOKUP($A3508,'Student reference sheet'!$A$2:$V$2329,9,FALSE) &lt;&gt; "", VLOOKUP(VALUE(VLOOKUP($A3508,'Student reference sheet'!$A$2:$V$2329,9,FALSE)),'Ethnicity Reference'!$A$2:$B$22,2,FALSE),"Unknown"))))</f>
        <v/>
      </c>
      <c r="U3508" s="35"/>
    </row>
    <row r="3509" spans="1:21" ht="15.75">
      <c r="A3509" s="47"/>
      <c r="B3509" s="33"/>
      <c r="C3509" s="39" t="str">
        <f>IF($A3509 &lt;&gt; "",VLOOKUP($A3509,'Student reference sheet'!$A$2:$V$2329, 3,FALSE), "")</f>
        <v/>
      </c>
      <c r="D3509" s="39" t="str">
        <f>IF($A3509 &lt;&gt; "",VLOOKUP($A3509,'Student reference sheet'!$A$2:$V$2329, 2,FALSE), "")</f>
        <v/>
      </c>
      <c r="E3509" s="35"/>
      <c r="F3509" s="34"/>
      <c r="G3509" s="40" t="str">
        <f t="shared" ca="1" si="165"/>
        <v/>
      </c>
      <c r="H3509" s="40" t="str">
        <f t="shared" ca="1" si="166"/>
        <v/>
      </c>
      <c r="I3509" s="36" t="str">
        <f>IF($A3509 = "", "",
IF(COUNTIF(MINIMUM_DAY_DATES[], Attendance!J3509) &gt; 0, VLOOKUP(Attendance!$G3509,MINIMUM_DAY_PERIOD_SCHEDULE[], 2,TRUE),
IF(COUNTIF(RALLY_DATES[], Attendance!J3509) &gt; 0, VLOOKUP(Attendance!$G3509,RALLY_PERIOD_SCHEDULE[], 2,TRUE),
IF(WEEKDAY(Attendance!$J3509) = 2,
       IF(COUNTIF(FINALS_WEEK_MONDAY_DATE[],Attendance!$J3509) &gt; 0, VLOOKUP(Attendance!$G3509,FINALS_WEEK_MONDAY_PERIOD_SCHEDULE[],2,TRUE),
       VLOOKUP(Attendance!$G3509,REGULAR_WEEK_SCHEDULE[],6,TRUE)),
IF(WEEKDAY($J3509) = 3,
       IF(COUNTIF(FINALS_WEEK_TUESDAY_DATE[],Attendance!$J3509) &gt; 0, VLOOKUP(Attendance!$G3509,FINALS_WEEK_TUESDAY_PERIOD_SCHEDULE[],2,TRUE),
       VLOOKUP(Attendance!$G3509,REGULAR_WEEK_SCHEDULE[[Tuesday]:[Period]],5,TRUE)),
IF(WEEKDAY(Attendance!$J3509) = 4,
        IF(COUNTIF(BLOCK_WEDNESDAY_DATES[],Attendance!$J3509) &gt; 0, VLOOKUP(Attendance!$G3509,BLOCK_WEDNESDAY_PERIOD_SCHEDULE[],2,TRUE),
        IF(COUNTIF(FINALS_WEEK_WEDNESDAY_DATE[],Attendance!$J3509) &gt; 0, VLOOKUP(Attendance!$G3509,FINALS_WEEK_WEDNESDAY_PERIOD_SCHEDULE[],2,TRUE),
       VLOOKUP(Attendance!$G3509,REGULAR_WEEK_SCHEDULE[[Wednesday]:[Period]],4,TRUE))),
IF(WEEKDAY($J3509) = 5,
       IF(COUNTIF(BLOCK_THURSDAY_DATES[],Attendance!$J3509) &gt; 0, VLOOKUP(Attendance!$G3509,BLOCK_THURSDAY_PERIOD_SCHEDULE[],2,TRUE),
       IF(COUNTIF(FINALS_WEEK_THURSDAY_DATE[],Attendance!$J3509) &gt; 0, VLOOKUP(Attendance!$G3509,FINALS_WEEK_THURSDAY_PERIOD_SCHEDULE[],2,TRUE),
       VLOOKUP(Attendance!$G3509,REGULAR_WEEK_SCHEDULE[[Thursday]:[Period]],3,TRUE))),
IF(WEEKDAY(Attendance!$J3509) = 6,
       IF(COUNTIF(FINALS_WEEK_FRIDAY_DATE[],Attendance!$J3509) &gt; 0, VLOOKUP(Attendance!$G3509,FINALS_WEEK_FRIDAY_PERIOD_SCHEDULE[],2,TRUE),
       VLOOKUP(Attendance!$G3509,REGULAR_WEEK_SCHEDULE[[Friday]:[Period]],2,TRUE))))))))))</f>
        <v/>
      </c>
      <c r="J3509" s="41" t="str">
        <f t="shared" ca="1" si="167"/>
        <v/>
      </c>
      <c r="K3509" s="41" t="str">
        <f>IF($A3509 &lt;&gt; "",VLOOKUP($A3509,'Student reference sheet'!$A$2:$V$2329, 7,FALSE), "")</f>
        <v/>
      </c>
      <c r="L3509" s="30" t="str">
        <f>IF($A3509 ="", "", VLOOKUP($A3509, 'Student reference sheet'!$A$2:$Z$2603,23,FALSE))</f>
        <v/>
      </c>
      <c r="M3509" s="30" t="str">
        <f>IF($A3509 ="", "", VLOOKUP($A3509, 'Student reference sheet'!$A$2:$Z$2603,24,FALSE))</f>
        <v/>
      </c>
      <c r="N3509" s="30" t="str">
        <f>IF($A3509 ="", "", VLOOKUP($A3509, 'Student reference sheet'!$A$2:$Z$2603,26,FALSE))</f>
        <v/>
      </c>
      <c r="O3509" s="30" t="str">
        <f>IF($A3509 ="", "", VLOOKUP($A3509, 'Student reference sheet'!$A$2:$Z$2603,25,FALSE))</f>
        <v/>
      </c>
      <c r="P3509" s="39" t="str">
        <f>IF($A3509 = "", "", IF(OR(VLOOKUP($A3509,'Student reference sheet'!$A$2:$V$2400,8,FALSE) = "R",  VLOOKUP($A3509,'Student reference sheet'!$A$2:$V$2400,8,FALSE) = "L"), "X", ""))</f>
        <v/>
      </c>
      <c r="Q3509" s="39" t="str">
        <f>IF($A3509 ="", "", VLOOKUP($A3509, 'Student reference sheet'!$A$2:$V$2603,22,FALSE))</f>
        <v/>
      </c>
      <c r="R3509" s="39" t="str">
        <f>IF($A3509 &lt;&gt; "",VLOOKUP($A3509,'Student reference sheet'!$A$2:$V$2329, 5,FALSE), "")</f>
        <v/>
      </c>
      <c r="S3509" s="39" t="str">
        <f>IF($A3509 &lt;&gt; "",VLOOKUP($A3509,'Student reference sheet'!$A$2:$V$2329, 6,FALSE), "")</f>
        <v/>
      </c>
      <c r="T3509" s="30" t="str">
        <f>IF($A3509 = "","",
IF(VLOOKUP($A3509,'Student reference sheet'!$A$2:$V$2329, 10,FALSE) = "Y", "Hispanic",
IF(VLOOKUP($A3509,'Student reference sheet'!$A$2:$V$2329,11,FALSE) &lt;&gt; "",
IF(VLOOKUP($A3509,'Student reference sheet'!$A$2:$V$2329,11,FALSE) = "UNK", "Unknown", VLOOKUP(VALUE(VLOOKUP($A3509,'Student reference sheet'!$A$2:$V$2329,11,FALSE)),'Ethnicity Reference'!$A$2:$B$22,2,FALSE)),
IF(VLOOKUP($A3509,'Student reference sheet'!$A$2:$V$2329,9,FALSE) &lt;&gt; "", VLOOKUP(VALUE(VLOOKUP($A3509,'Student reference sheet'!$A$2:$V$2329,9,FALSE)),'Ethnicity Reference'!$A$2:$B$22,2,FALSE),"Unknown"))))</f>
        <v/>
      </c>
      <c r="U3509" s="35"/>
    </row>
    <row r="3510" spans="1:21" ht="15.75">
      <c r="A3510" s="47"/>
      <c r="B3510" s="33"/>
      <c r="C3510" s="39" t="str">
        <f>IF($A3510 &lt;&gt; "",VLOOKUP($A3510,'Student reference sheet'!$A$2:$V$2329, 3,FALSE), "")</f>
        <v/>
      </c>
      <c r="D3510" s="39" t="str">
        <f>IF($A3510 &lt;&gt; "",VLOOKUP($A3510,'Student reference sheet'!$A$2:$V$2329, 2,FALSE), "")</f>
        <v/>
      </c>
      <c r="E3510" s="35"/>
      <c r="F3510" s="34"/>
      <c r="G3510" s="40" t="str">
        <f t="shared" ca="1" si="165"/>
        <v/>
      </c>
      <c r="H3510" s="40" t="str">
        <f t="shared" ca="1" si="166"/>
        <v/>
      </c>
      <c r="I3510" s="36" t="str">
        <f>IF($A3510 = "", "",
IF(COUNTIF(MINIMUM_DAY_DATES[], Attendance!J3510) &gt; 0, VLOOKUP(Attendance!$G3510,MINIMUM_DAY_PERIOD_SCHEDULE[], 2,TRUE),
IF(COUNTIF(RALLY_DATES[], Attendance!J3510) &gt; 0, VLOOKUP(Attendance!$G3510,RALLY_PERIOD_SCHEDULE[], 2,TRUE),
IF(WEEKDAY(Attendance!$J3510) = 2,
       IF(COUNTIF(FINALS_WEEK_MONDAY_DATE[],Attendance!$J3510) &gt; 0, VLOOKUP(Attendance!$G3510,FINALS_WEEK_MONDAY_PERIOD_SCHEDULE[],2,TRUE),
       VLOOKUP(Attendance!$G3510,REGULAR_WEEK_SCHEDULE[],6,TRUE)),
IF(WEEKDAY($J3510) = 3,
       IF(COUNTIF(FINALS_WEEK_TUESDAY_DATE[],Attendance!$J3510) &gt; 0, VLOOKUP(Attendance!$G3510,FINALS_WEEK_TUESDAY_PERIOD_SCHEDULE[],2,TRUE),
       VLOOKUP(Attendance!$G3510,REGULAR_WEEK_SCHEDULE[[Tuesday]:[Period]],5,TRUE)),
IF(WEEKDAY(Attendance!$J3510) = 4,
        IF(COUNTIF(BLOCK_WEDNESDAY_DATES[],Attendance!$J3510) &gt; 0, VLOOKUP(Attendance!$G3510,BLOCK_WEDNESDAY_PERIOD_SCHEDULE[],2,TRUE),
        IF(COUNTIF(FINALS_WEEK_WEDNESDAY_DATE[],Attendance!$J3510) &gt; 0, VLOOKUP(Attendance!$G3510,FINALS_WEEK_WEDNESDAY_PERIOD_SCHEDULE[],2,TRUE),
       VLOOKUP(Attendance!$G3510,REGULAR_WEEK_SCHEDULE[[Wednesday]:[Period]],4,TRUE))),
IF(WEEKDAY($J3510) = 5,
       IF(COUNTIF(BLOCK_THURSDAY_DATES[],Attendance!$J3510) &gt; 0, VLOOKUP(Attendance!$G3510,BLOCK_THURSDAY_PERIOD_SCHEDULE[],2,TRUE),
       IF(COUNTIF(FINALS_WEEK_THURSDAY_DATE[],Attendance!$J3510) &gt; 0, VLOOKUP(Attendance!$G3510,FINALS_WEEK_THURSDAY_PERIOD_SCHEDULE[],2,TRUE),
       VLOOKUP(Attendance!$G3510,REGULAR_WEEK_SCHEDULE[[Thursday]:[Period]],3,TRUE))),
IF(WEEKDAY(Attendance!$J3510) = 6,
       IF(COUNTIF(FINALS_WEEK_FRIDAY_DATE[],Attendance!$J3510) &gt; 0, VLOOKUP(Attendance!$G3510,FINALS_WEEK_FRIDAY_PERIOD_SCHEDULE[],2,TRUE),
       VLOOKUP(Attendance!$G3510,REGULAR_WEEK_SCHEDULE[[Friday]:[Period]],2,TRUE))))))))))</f>
        <v/>
      </c>
      <c r="J3510" s="41" t="str">
        <f t="shared" ca="1" si="167"/>
        <v/>
      </c>
      <c r="K3510" s="41" t="str">
        <f>IF($A3510 &lt;&gt; "",VLOOKUP($A3510,'Student reference sheet'!$A$2:$V$2329, 7,FALSE), "")</f>
        <v/>
      </c>
      <c r="L3510" s="30" t="str">
        <f>IF($A3510 ="", "", VLOOKUP($A3510, 'Student reference sheet'!$A$2:$Z$2603,23,FALSE))</f>
        <v/>
      </c>
      <c r="M3510" s="30" t="str">
        <f>IF($A3510 ="", "", VLOOKUP($A3510, 'Student reference sheet'!$A$2:$Z$2603,24,FALSE))</f>
        <v/>
      </c>
      <c r="N3510" s="30" t="str">
        <f>IF($A3510 ="", "", VLOOKUP($A3510, 'Student reference sheet'!$A$2:$Z$2603,26,FALSE))</f>
        <v/>
      </c>
      <c r="O3510" s="30" t="str">
        <f>IF($A3510 ="", "", VLOOKUP($A3510, 'Student reference sheet'!$A$2:$Z$2603,25,FALSE))</f>
        <v/>
      </c>
      <c r="P3510" s="39" t="str">
        <f>IF($A3510 = "", "", IF(OR(VLOOKUP($A3510,'Student reference sheet'!$A$2:$V$2400,8,FALSE) = "R",  VLOOKUP($A3510,'Student reference sheet'!$A$2:$V$2400,8,FALSE) = "L"), "X", ""))</f>
        <v/>
      </c>
      <c r="Q3510" s="39" t="str">
        <f>IF($A3510 ="", "", VLOOKUP($A3510, 'Student reference sheet'!$A$2:$V$2603,22,FALSE))</f>
        <v/>
      </c>
      <c r="R3510" s="39" t="str">
        <f>IF($A3510 &lt;&gt; "",VLOOKUP($A3510,'Student reference sheet'!$A$2:$V$2329, 5,FALSE), "")</f>
        <v/>
      </c>
      <c r="S3510" s="39" t="str">
        <f>IF($A3510 &lt;&gt; "",VLOOKUP($A3510,'Student reference sheet'!$A$2:$V$2329, 6,FALSE), "")</f>
        <v/>
      </c>
      <c r="T3510" s="30" t="str">
        <f>IF($A3510 = "","",
IF(VLOOKUP($A3510,'Student reference sheet'!$A$2:$V$2329, 10,FALSE) = "Y", "Hispanic",
IF(VLOOKUP($A3510,'Student reference sheet'!$A$2:$V$2329,11,FALSE) &lt;&gt; "",
IF(VLOOKUP($A3510,'Student reference sheet'!$A$2:$V$2329,11,FALSE) = "UNK", "Unknown", VLOOKUP(VALUE(VLOOKUP($A3510,'Student reference sheet'!$A$2:$V$2329,11,FALSE)),'Ethnicity Reference'!$A$2:$B$22,2,FALSE)),
IF(VLOOKUP($A3510,'Student reference sheet'!$A$2:$V$2329,9,FALSE) &lt;&gt; "", VLOOKUP(VALUE(VLOOKUP($A3510,'Student reference sheet'!$A$2:$V$2329,9,FALSE)),'Ethnicity Reference'!$A$2:$B$22,2,FALSE),"Unknown"))))</f>
        <v/>
      </c>
      <c r="U3510" s="35"/>
    </row>
    <row r="3511" spans="1:21" ht="15.75">
      <c r="A3511" s="47"/>
      <c r="B3511" s="33"/>
      <c r="C3511" s="39" t="str">
        <f>IF($A3511 &lt;&gt; "",VLOOKUP($A3511,'Student reference sheet'!$A$2:$V$2329, 3,FALSE), "")</f>
        <v/>
      </c>
      <c r="D3511" s="39" t="str">
        <f>IF($A3511 &lt;&gt; "",VLOOKUP($A3511,'Student reference sheet'!$A$2:$V$2329, 2,FALSE), "")</f>
        <v/>
      </c>
      <c r="E3511" s="35"/>
      <c r="F3511" s="34"/>
      <c r="G3511" s="40" t="str">
        <f t="shared" ca="1" si="165"/>
        <v/>
      </c>
      <c r="H3511" s="40" t="str">
        <f t="shared" ca="1" si="166"/>
        <v/>
      </c>
      <c r="I3511" s="36" t="str">
        <f>IF($A3511 = "", "",
IF(COUNTIF(MINIMUM_DAY_DATES[], Attendance!J3511) &gt; 0, VLOOKUP(Attendance!$G3511,MINIMUM_DAY_PERIOD_SCHEDULE[], 2,TRUE),
IF(COUNTIF(RALLY_DATES[], Attendance!J3511) &gt; 0, VLOOKUP(Attendance!$G3511,RALLY_PERIOD_SCHEDULE[], 2,TRUE),
IF(WEEKDAY(Attendance!$J3511) = 2,
       IF(COUNTIF(FINALS_WEEK_MONDAY_DATE[],Attendance!$J3511) &gt; 0, VLOOKUP(Attendance!$G3511,FINALS_WEEK_MONDAY_PERIOD_SCHEDULE[],2,TRUE),
       VLOOKUP(Attendance!$G3511,REGULAR_WEEK_SCHEDULE[],6,TRUE)),
IF(WEEKDAY($J3511) = 3,
       IF(COUNTIF(FINALS_WEEK_TUESDAY_DATE[],Attendance!$J3511) &gt; 0, VLOOKUP(Attendance!$G3511,FINALS_WEEK_TUESDAY_PERIOD_SCHEDULE[],2,TRUE),
       VLOOKUP(Attendance!$G3511,REGULAR_WEEK_SCHEDULE[[Tuesday]:[Period]],5,TRUE)),
IF(WEEKDAY(Attendance!$J3511) = 4,
        IF(COUNTIF(BLOCK_WEDNESDAY_DATES[],Attendance!$J3511) &gt; 0, VLOOKUP(Attendance!$G3511,BLOCK_WEDNESDAY_PERIOD_SCHEDULE[],2,TRUE),
        IF(COUNTIF(FINALS_WEEK_WEDNESDAY_DATE[],Attendance!$J3511) &gt; 0, VLOOKUP(Attendance!$G3511,FINALS_WEEK_WEDNESDAY_PERIOD_SCHEDULE[],2,TRUE),
       VLOOKUP(Attendance!$G3511,REGULAR_WEEK_SCHEDULE[[Wednesday]:[Period]],4,TRUE))),
IF(WEEKDAY($J3511) = 5,
       IF(COUNTIF(BLOCK_THURSDAY_DATES[],Attendance!$J3511) &gt; 0, VLOOKUP(Attendance!$G3511,BLOCK_THURSDAY_PERIOD_SCHEDULE[],2,TRUE),
       IF(COUNTIF(FINALS_WEEK_THURSDAY_DATE[],Attendance!$J3511) &gt; 0, VLOOKUP(Attendance!$G3511,FINALS_WEEK_THURSDAY_PERIOD_SCHEDULE[],2,TRUE),
       VLOOKUP(Attendance!$G3511,REGULAR_WEEK_SCHEDULE[[Thursday]:[Period]],3,TRUE))),
IF(WEEKDAY(Attendance!$J3511) = 6,
       IF(COUNTIF(FINALS_WEEK_FRIDAY_DATE[],Attendance!$J3511) &gt; 0, VLOOKUP(Attendance!$G3511,FINALS_WEEK_FRIDAY_PERIOD_SCHEDULE[],2,TRUE),
       VLOOKUP(Attendance!$G3511,REGULAR_WEEK_SCHEDULE[[Friday]:[Period]],2,TRUE))))))))))</f>
        <v/>
      </c>
      <c r="J3511" s="41" t="str">
        <f t="shared" ca="1" si="167"/>
        <v/>
      </c>
      <c r="K3511" s="41" t="str">
        <f>IF($A3511 &lt;&gt; "",VLOOKUP($A3511,'Student reference sheet'!$A$2:$V$2329, 7,FALSE), "")</f>
        <v/>
      </c>
      <c r="L3511" s="30" t="str">
        <f>IF($A3511 ="", "", VLOOKUP($A3511, 'Student reference sheet'!$A$2:$Z$2603,23,FALSE))</f>
        <v/>
      </c>
      <c r="M3511" s="30" t="str">
        <f>IF($A3511 ="", "", VLOOKUP($A3511, 'Student reference sheet'!$A$2:$Z$2603,24,FALSE))</f>
        <v/>
      </c>
      <c r="N3511" s="30" t="str">
        <f>IF($A3511 ="", "", VLOOKUP($A3511, 'Student reference sheet'!$A$2:$Z$2603,26,FALSE))</f>
        <v/>
      </c>
      <c r="O3511" s="30" t="str">
        <f>IF($A3511 ="", "", VLOOKUP($A3511, 'Student reference sheet'!$A$2:$Z$2603,25,FALSE))</f>
        <v/>
      </c>
      <c r="P3511" s="39" t="str">
        <f>IF($A3511 = "", "", IF(OR(VLOOKUP($A3511,'Student reference sheet'!$A$2:$V$2400,8,FALSE) = "R",  VLOOKUP($A3511,'Student reference sheet'!$A$2:$V$2400,8,FALSE) = "L"), "X", ""))</f>
        <v/>
      </c>
      <c r="Q3511" s="39" t="str">
        <f>IF($A3511 ="", "", VLOOKUP($A3511, 'Student reference sheet'!$A$2:$V$2603,22,FALSE))</f>
        <v/>
      </c>
      <c r="R3511" s="39" t="str">
        <f>IF($A3511 &lt;&gt; "",VLOOKUP($A3511,'Student reference sheet'!$A$2:$V$2329, 5,FALSE), "")</f>
        <v/>
      </c>
      <c r="S3511" s="39" t="str">
        <f>IF($A3511 &lt;&gt; "",VLOOKUP($A3511,'Student reference sheet'!$A$2:$V$2329, 6,FALSE), "")</f>
        <v/>
      </c>
      <c r="T3511" s="30" t="str">
        <f>IF($A3511 = "","",
IF(VLOOKUP($A3511,'Student reference sheet'!$A$2:$V$2329, 10,FALSE) = "Y", "Hispanic",
IF(VLOOKUP($A3511,'Student reference sheet'!$A$2:$V$2329,11,FALSE) &lt;&gt; "",
IF(VLOOKUP($A3511,'Student reference sheet'!$A$2:$V$2329,11,FALSE) = "UNK", "Unknown", VLOOKUP(VALUE(VLOOKUP($A3511,'Student reference sheet'!$A$2:$V$2329,11,FALSE)),'Ethnicity Reference'!$A$2:$B$22,2,FALSE)),
IF(VLOOKUP($A3511,'Student reference sheet'!$A$2:$V$2329,9,FALSE) &lt;&gt; "", VLOOKUP(VALUE(VLOOKUP($A3511,'Student reference sheet'!$A$2:$V$2329,9,FALSE)),'Ethnicity Reference'!$A$2:$B$22,2,FALSE),"Unknown"))))</f>
        <v/>
      </c>
      <c r="U3511" s="35"/>
    </row>
    <row r="3512" spans="1:21" ht="15.75">
      <c r="A3512" s="47"/>
      <c r="B3512" s="33"/>
      <c r="C3512" s="39" t="str">
        <f>IF($A3512 &lt;&gt; "",VLOOKUP($A3512,'Student reference sheet'!$A$2:$V$2329, 3,FALSE), "")</f>
        <v/>
      </c>
      <c r="D3512" s="39" t="str">
        <f>IF($A3512 &lt;&gt; "",VLOOKUP($A3512,'Student reference sheet'!$A$2:$V$2329, 2,FALSE), "")</f>
        <v/>
      </c>
      <c r="E3512" s="35"/>
      <c r="F3512" s="34"/>
      <c r="G3512" s="40" t="str">
        <f t="shared" ca="1" si="165"/>
        <v/>
      </c>
      <c r="H3512" s="40" t="str">
        <f t="shared" ca="1" si="166"/>
        <v/>
      </c>
      <c r="I3512" s="36" t="str">
        <f>IF($A3512 = "", "",
IF(COUNTIF(MINIMUM_DAY_DATES[], Attendance!J3512) &gt; 0, VLOOKUP(Attendance!$G3512,MINIMUM_DAY_PERIOD_SCHEDULE[], 2,TRUE),
IF(COUNTIF(RALLY_DATES[], Attendance!J3512) &gt; 0, VLOOKUP(Attendance!$G3512,RALLY_PERIOD_SCHEDULE[], 2,TRUE),
IF(WEEKDAY(Attendance!$J3512) = 2,
       IF(COUNTIF(FINALS_WEEK_MONDAY_DATE[],Attendance!$J3512) &gt; 0, VLOOKUP(Attendance!$G3512,FINALS_WEEK_MONDAY_PERIOD_SCHEDULE[],2,TRUE),
       VLOOKUP(Attendance!$G3512,REGULAR_WEEK_SCHEDULE[],6,TRUE)),
IF(WEEKDAY($J3512) = 3,
       IF(COUNTIF(FINALS_WEEK_TUESDAY_DATE[],Attendance!$J3512) &gt; 0, VLOOKUP(Attendance!$G3512,FINALS_WEEK_TUESDAY_PERIOD_SCHEDULE[],2,TRUE),
       VLOOKUP(Attendance!$G3512,REGULAR_WEEK_SCHEDULE[[Tuesday]:[Period]],5,TRUE)),
IF(WEEKDAY(Attendance!$J3512) = 4,
        IF(COUNTIF(BLOCK_WEDNESDAY_DATES[],Attendance!$J3512) &gt; 0, VLOOKUP(Attendance!$G3512,BLOCK_WEDNESDAY_PERIOD_SCHEDULE[],2,TRUE),
        IF(COUNTIF(FINALS_WEEK_WEDNESDAY_DATE[],Attendance!$J3512) &gt; 0, VLOOKUP(Attendance!$G3512,FINALS_WEEK_WEDNESDAY_PERIOD_SCHEDULE[],2,TRUE),
       VLOOKUP(Attendance!$G3512,REGULAR_WEEK_SCHEDULE[[Wednesday]:[Period]],4,TRUE))),
IF(WEEKDAY($J3512) = 5,
       IF(COUNTIF(BLOCK_THURSDAY_DATES[],Attendance!$J3512) &gt; 0, VLOOKUP(Attendance!$G3512,BLOCK_THURSDAY_PERIOD_SCHEDULE[],2,TRUE),
       IF(COUNTIF(FINALS_WEEK_THURSDAY_DATE[],Attendance!$J3512) &gt; 0, VLOOKUP(Attendance!$G3512,FINALS_WEEK_THURSDAY_PERIOD_SCHEDULE[],2,TRUE),
       VLOOKUP(Attendance!$G3512,REGULAR_WEEK_SCHEDULE[[Thursday]:[Period]],3,TRUE))),
IF(WEEKDAY(Attendance!$J3512) = 6,
       IF(COUNTIF(FINALS_WEEK_FRIDAY_DATE[],Attendance!$J3512) &gt; 0, VLOOKUP(Attendance!$G3512,FINALS_WEEK_FRIDAY_PERIOD_SCHEDULE[],2,TRUE),
       VLOOKUP(Attendance!$G3512,REGULAR_WEEK_SCHEDULE[[Friday]:[Period]],2,TRUE))))))))))</f>
        <v/>
      </c>
      <c r="J3512" s="41" t="str">
        <f t="shared" ca="1" si="167"/>
        <v/>
      </c>
      <c r="K3512" s="41" t="str">
        <f>IF($A3512 &lt;&gt; "",VLOOKUP($A3512,'Student reference sheet'!$A$2:$V$2329, 7,FALSE), "")</f>
        <v/>
      </c>
      <c r="L3512" s="30" t="str">
        <f>IF($A3512 ="", "", VLOOKUP($A3512, 'Student reference sheet'!$A$2:$Z$2603,23,FALSE))</f>
        <v/>
      </c>
      <c r="M3512" s="30" t="str">
        <f>IF($A3512 ="", "", VLOOKUP($A3512, 'Student reference sheet'!$A$2:$Z$2603,24,FALSE))</f>
        <v/>
      </c>
      <c r="N3512" s="30" t="str">
        <f>IF($A3512 ="", "", VLOOKUP($A3512, 'Student reference sheet'!$A$2:$Z$2603,26,FALSE))</f>
        <v/>
      </c>
      <c r="O3512" s="30" t="str">
        <f>IF($A3512 ="", "", VLOOKUP($A3512, 'Student reference sheet'!$A$2:$Z$2603,25,FALSE))</f>
        <v/>
      </c>
      <c r="P3512" s="39" t="str">
        <f>IF($A3512 = "", "", IF(OR(VLOOKUP($A3512,'Student reference sheet'!$A$2:$V$2400,8,FALSE) = "R",  VLOOKUP($A3512,'Student reference sheet'!$A$2:$V$2400,8,FALSE) = "L"), "X", ""))</f>
        <v/>
      </c>
      <c r="Q3512" s="39" t="str">
        <f>IF($A3512 ="", "", VLOOKUP($A3512, 'Student reference sheet'!$A$2:$V$2603,22,FALSE))</f>
        <v/>
      </c>
      <c r="R3512" s="39" t="str">
        <f>IF($A3512 &lt;&gt; "",VLOOKUP($A3512,'Student reference sheet'!$A$2:$V$2329, 5,FALSE), "")</f>
        <v/>
      </c>
      <c r="S3512" s="39" t="str">
        <f>IF($A3512 &lt;&gt; "",VLOOKUP($A3512,'Student reference sheet'!$A$2:$V$2329, 6,FALSE), "")</f>
        <v/>
      </c>
      <c r="T3512" s="30" t="str">
        <f>IF($A3512 = "","",
IF(VLOOKUP($A3512,'Student reference sheet'!$A$2:$V$2329, 10,FALSE) = "Y", "Hispanic",
IF(VLOOKUP($A3512,'Student reference sheet'!$A$2:$V$2329,11,FALSE) &lt;&gt; "",
IF(VLOOKUP($A3512,'Student reference sheet'!$A$2:$V$2329,11,FALSE) = "UNK", "Unknown", VLOOKUP(VALUE(VLOOKUP($A3512,'Student reference sheet'!$A$2:$V$2329,11,FALSE)),'Ethnicity Reference'!$A$2:$B$22,2,FALSE)),
IF(VLOOKUP($A3512,'Student reference sheet'!$A$2:$V$2329,9,FALSE) &lt;&gt; "", VLOOKUP(VALUE(VLOOKUP($A3512,'Student reference sheet'!$A$2:$V$2329,9,FALSE)),'Ethnicity Reference'!$A$2:$B$22,2,FALSE),"Unknown"))))</f>
        <v/>
      </c>
      <c r="U3512" s="35"/>
    </row>
    <row r="3513" spans="1:21" ht="15.75">
      <c r="A3513" s="47"/>
      <c r="B3513" s="33"/>
      <c r="C3513" s="39" t="str">
        <f>IF($A3513 &lt;&gt; "",VLOOKUP($A3513,'Student reference sheet'!$A$2:$V$2329, 3,FALSE), "")</f>
        <v/>
      </c>
      <c r="D3513" s="39" t="str">
        <f>IF($A3513 &lt;&gt; "",VLOOKUP($A3513,'Student reference sheet'!$A$2:$V$2329, 2,FALSE), "")</f>
        <v/>
      </c>
      <c r="E3513" s="35"/>
      <c r="F3513" s="34"/>
      <c r="G3513" s="40" t="str">
        <f t="shared" ca="1" si="165"/>
        <v/>
      </c>
      <c r="H3513" s="40" t="str">
        <f t="shared" ca="1" si="166"/>
        <v/>
      </c>
      <c r="I3513" s="36" t="str">
        <f>IF($A3513 = "", "",
IF(COUNTIF(MINIMUM_DAY_DATES[], Attendance!J3513) &gt; 0, VLOOKUP(Attendance!$G3513,MINIMUM_DAY_PERIOD_SCHEDULE[], 2,TRUE),
IF(COUNTIF(RALLY_DATES[], Attendance!J3513) &gt; 0, VLOOKUP(Attendance!$G3513,RALLY_PERIOD_SCHEDULE[], 2,TRUE),
IF(WEEKDAY(Attendance!$J3513) = 2,
       IF(COUNTIF(FINALS_WEEK_MONDAY_DATE[],Attendance!$J3513) &gt; 0, VLOOKUP(Attendance!$G3513,FINALS_WEEK_MONDAY_PERIOD_SCHEDULE[],2,TRUE),
       VLOOKUP(Attendance!$G3513,REGULAR_WEEK_SCHEDULE[],6,TRUE)),
IF(WEEKDAY($J3513) = 3,
       IF(COUNTIF(FINALS_WEEK_TUESDAY_DATE[],Attendance!$J3513) &gt; 0, VLOOKUP(Attendance!$G3513,FINALS_WEEK_TUESDAY_PERIOD_SCHEDULE[],2,TRUE),
       VLOOKUP(Attendance!$G3513,REGULAR_WEEK_SCHEDULE[[Tuesday]:[Period]],5,TRUE)),
IF(WEEKDAY(Attendance!$J3513) = 4,
        IF(COUNTIF(BLOCK_WEDNESDAY_DATES[],Attendance!$J3513) &gt; 0, VLOOKUP(Attendance!$G3513,BLOCK_WEDNESDAY_PERIOD_SCHEDULE[],2,TRUE),
        IF(COUNTIF(FINALS_WEEK_WEDNESDAY_DATE[],Attendance!$J3513) &gt; 0, VLOOKUP(Attendance!$G3513,FINALS_WEEK_WEDNESDAY_PERIOD_SCHEDULE[],2,TRUE),
       VLOOKUP(Attendance!$G3513,REGULAR_WEEK_SCHEDULE[[Wednesday]:[Period]],4,TRUE))),
IF(WEEKDAY($J3513) = 5,
       IF(COUNTIF(BLOCK_THURSDAY_DATES[],Attendance!$J3513) &gt; 0, VLOOKUP(Attendance!$G3513,BLOCK_THURSDAY_PERIOD_SCHEDULE[],2,TRUE),
       IF(COUNTIF(FINALS_WEEK_THURSDAY_DATE[],Attendance!$J3513) &gt; 0, VLOOKUP(Attendance!$G3513,FINALS_WEEK_THURSDAY_PERIOD_SCHEDULE[],2,TRUE),
       VLOOKUP(Attendance!$G3513,REGULAR_WEEK_SCHEDULE[[Thursday]:[Period]],3,TRUE))),
IF(WEEKDAY(Attendance!$J3513) = 6,
       IF(COUNTIF(FINALS_WEEK_FRIDAY_DATE[],Attendance!$J3513) &gt; 0, VLOOKUP(Attendance!$G3513,FINALS_WEEK_FRIDAY_PERIOD_SCHEDULE[],2,TRUE),
       VLOOKUP(Attendance!$G3513,REGULAR_WEEK_SCHEDULE[[Friday]:[Period]],2,TRUE))))))))))</f>
        <v/>
      </c>
      <c r="J3513" s="41" t="str">
        <f t="shared" ca="1" si="167"/>
        <v/>
      </c>
      <c r="K3513" s="41" t="str">
        <f>IF($A3513 &lt;&gt; "",VLOOKUP($A3513,'Student reference sheet'!$A$2:$V$2329, 7,FALSE), "")</f>
        <v/>
      </c>
      <c r="L3513" s="30" t="str">
        <f>IF($A3513 ="", "", VLOOKUP($A3513, 'Student reference sheet'!$A$2:$Z$2603,23,FALSE))</f>
        <v/>
      </c>
      <c r="M3513" s="30" t="str">
        <f>IF($A3513 ="", "", VLOOKUP($A3513, 'Student reference sheet'!$A$2:$Z$2603,24,FALSE))</f>
        <v/>
      </c>
      <c r="N3513" s="30" t="str">
        <f>IF($A3513 ="", "", VLOOKUP($A3513, 'Student reference sheet'!$A$2:$Z$2603,26,FALSE))</f>
        <v/>
      </c>
      <c r="O3513" s="30" t="str">
        <f>IF($A3513 ="", "", VLOOKUP($A3513, 'Student reference sheet'!$A$2:$Z$2603,25,FALSE))</f>
        <v/>
      </c>
      <c r="P3513" s="39" t="str">
        <f>IF($A3513 = "", "", IF(OR(VLOOKUP($A3513,'Student reference sheet'!$A$2:$V$2400,8,FALSE) = "R",  VLOOKUP($A3513,'Student reference sheet'!$A$2:$V$2400,8,FALSE) = "L"), "X", ""))</f>
        <v/>
      </c>
      <c r="Q3513" s="39" t="str">
        <f>IF($A3513 ="", "", VLOOKUP($A3513, 'Student reference sheet'!$A$2:$V$2603,22,FALSE))</f>
        <v/>
      </c>
      <c r="R3513" s="39" t="str">
        <f>IF($A3513 &lt;&gt; "",VLOOKUP($A3513,'Student reference sheet'!$A$2:$V$2329, 5,FALSE), "")</f>
        <v/>
      </c>
      <c r="S3513" s="39" t="str">
        <f>IF($A3513 &lt;&gt; "",VLOOKUP($A3513,'Student reference sheet'!$A$2:$V$2329, 6,FALSE), "")</f>
        <v/>
      </c>
      <c r="T3513" s="30" t="str">
        <f>IF($A3513 = "","",
IF(VLOOKUP($A3513,'Student reference sheet'!$A$2:$V$2329, 10,FALSE) = "Y", "Hispanic",
IF(VLOOKUP($A3513,'Student reference sheet'!$A$2:$V$2329,11,FALSE) &lt;&gt; "",
IF(VLOOKUP($A3513,'Student reference sheet'!$A$2:$V$2329,11,FALSE) = "UNK", "Unknown", VLOOKUP(VALUE(VLOOKUP($A3513,'Student reference sheet'!$A$2:$V$2329,11,FALSE)),'Ethnicity Reference'!$A$2:$B$22,2,FALSE)),
IF(VLOOKUP($A3513,'Student reference sheet'!$A$2:$V$2329,9,FALSE) &lt;&gt; "", VLOOKUP(VALUE(VLOOKUP($A3513,'Student reference sheet'!$A$2:$V$2329,9,FALSE)),'Ethnicity Reference'!$A$2:$B$22,2,FALSE),"Unknown"))))</f>
        <v/>
      </c>
      <c r="U3513" s="35"/>
    </row>
    <row r="3514" spans="1:21" ht="15.75">
      <c r="A3514" s="47"/>
      <c r="B3514" s="33"/>
      <c r="C3514" s="39" t="str">
        <f>IF($A3514 &lt;&gt; "",VLOOKUP($A3514,'Student reference sheet'!$A$2:$V$2329, 3,FALSE), "")</f>
        <v/>
      </c>
      <c r="D3514" s="39" t="str">
        <f>IF($A3514 &lt;&gt; "",VLOOKUP($A3514,'Student reference sheet'!$A$2:$V$2329, 2,FALSE), "")</f>
        <v/>
      </c>
      <c r="E3514" s="35"/>
      <c r="F3514" s="34"/>
      <c r="G3514" s="40" t="str">
        <f t="shared" ca="1" si="165"/>
        <v/>
      </c>
      <c r="H3514" s="40" t="str">
        <f t="shared" ca="1" si="166"/>
        <v/>
      </c>
      <c r="I3514" s="36" t="str">
        <f>IF($A3514 = "", "",
IF(COUNTIF(MINIMUM_DAY_DATES[], Attendance!J3514) &gt; 0, VLOOKUP(Attendance!$G3514,MINIMUM_DAY_PERIOD_SCHEDULE[], 2,TRUE),
IF(COUNTIF(RALLY_DATES[], Attendance!J3514) &gt; 0, VLOOKUP(Attendance!$G3514,RALLY_PERIOD_SCHEDULE[], 2,TRUE),
IF(WEEKDAY(Attendance!$J3514) = 2,
       IF(COUNTIF(FINALS_WEEK_MONDAY_DATE[],Attendance!$J3514) &gt; 0, VLOOKUP(Attendance!$G3514,FINALS_WEEK_MONDAY_PERIOD_SCHEDULE[],2,TRUE),
       VLOOKUP(Attendance!$G3514,REGULAR_WEEK_SCHEDULE[],6,TRUE)),
IF(WEEKDAY($J3514) = 3,
       IF(COUNTIF(FINALS_WEEK_TUESDAY_DATE[],Attendance!$J3514) &gt; 0, VLOOKUP(Attendance!$G3514,FINALS_WEEK_TUESDAY_PERIOD_SCHEDULE[],2,TRUE),
       VLOOKUP(Attendance!$G3514,REGULAR_WEEK_SCHEDULE[[Tuesday]:[Period]],5,TRUE)),
IF(WEEKDAY(Attendance!$J3514) = 4,
        IF(COUNTIF(BLOCK_WEDNESDAY_DATES[],Attendance!$J3514) &gt; 0, VLOOKUP(Attendance!$G3514,BLOCK_WEDNESDAY_PERIOD_SCHEDULE[],2,TRUE),
        IF(COUNTIF(FINALS_WEEK_WEDNESDAY_DATE[],Attendance!$J3514) &gt; 0, VLOOKUP(Attendance!$G3514,FINALS_WEEK_WEDNESDAY_PERIOD_SCHEDULE[],2,TRUE),
       VLOOKUP(Attendance!$G3514,REGULAR_WEEK_SCHEDULE[[Wednesday]:[Period]],4,TRUE))),
IF(WEEKDAY($J3514) = 5,
       IF(COUNTIF(BLOCK_THURSDAY_DATES[],Attendance!$J3514) &gt; 0, VLOOKUP(Attendance!$G3514,BLOCK_THURSDAY_PERIOD_SCHEDULE[],2,TRUE),
       IF(COUNTIF(FINALS_WEEK_THURSDAY_DATE[],Attendance!$J3514) &gt; 0, VLOOKUP(Attendance!$G3514,FINALS_WEEK_THURSDAY_PERIOD_SCHEDULE[],2,TRUE),
       VLOOKUP(Attendance!$G3514,REGULAR_WEEK_SCHEDULE[[Thursday]:[Period]],3,TRUE))),
IF(WEEKDAY(Attendance!$J3514) = 6,
       IF(COUNTIF(FINALS_WEEK_FRIDAY_DATE[],Attendance!$J3514) &gt; 0, VLOOKUP(Attendance!$G3514,FINALS_WEEK_FRIDAY_PERIOD_SCHEDULE[],2,TRUE),
       VLOOKUP(Attendance!$G3514,REGULAR_WEEK_SCHEDULE[[Friday]:[Period]],2,TRUE))))))))))</f>
        <v/>
      </c>
      <c r="J3514" s="41" t="str">
        <f t="shared" ca="1" si="167"/>
        <v/>
      </c>
      <c r="K3514" s="41" t="str">
        <f>IF($A3514 &lt;&gt; "",VLOOKUP($A3514,'Student reference sheet'!$A$2:$V$2329, 7,FALSE), "")</f>
        <v/>
      </c>
      <c r="L3514" s="30" t="str">
        <f>IF($A3514 ="", "", VLOOKUP($A3514, 'Student reference sheet'!$A$2:$Z$2603,23,FALSE))</f>
        <v/>
      </c>
      <c r="M3514" s="30" t="str">
        <f>IF($A3514 ="", "", VLOOKUP($A3514, 'Student reference sheet'!$A$2:$Z$2603,24,FALSE))</f>
        <v/>
      </c>
      <c r="N3514" s="30" t="str">
        <f>IF($A3514 ="", "", VLOOKUP($A3514, 'Student reference sheet'!$A$2:$Z$2603,26,FALSE))</f>
        <v/>
      </c>
      <c r="O3514" s="30" t="str">
        <f>IF($A3514 ="", "", VLOOKUP($A3514, 'Student reference sheet'!$A$2:$Z$2603,25,FALSE))</f>
        <v/>
      </c>
      <c r="P3514" s="39" t="str">
        <f>IF($A3514 = "", "", IF(OR(VLOOKUP($A3514,'Student reference sheet'!$A$2:$V$2400,8,FALSE) = "R",  VLOOKUP($A3514,'Student reference sheet'!$A$2:$V$2400,8,FALSE) = "L"), "X", ""))</f>
        <v/>
      </c>
      <c r="Q3514" s="39" t="str">
        <f>IF($A3514 ="", "", VLOOKUP($A3514, 'Student reference sheet'!$A$2:$V$2603,22,FALSE))</f>
        <v/>
      </c>
      <c r="R3514" s="39" t="str">
        <f>IF($A3514 &lt;&gt; "",VLOOKUP($A3514,'Student reference sheet'!$A$2:$V$2329, 5,FALSE), "")</f>
        <v/>
      </c>
      <c r="S3514" s="39" t="str">
        <f>IF($A3514 &lt;&gt; "",VLOOKUP($A3514,'Student reference sheet'!$A$2:$V$2329, 6,FALSE), "")</f>
        <v/>
      </c>
      <c r="T3514" s="30" t="str">
        <f>IF($A3514 = "","",
IF(VLOOKUP($A3514,'Student reference sheet'!$A$2:$V$2329, 10,FALSE) = "Y", "Hispanic",
IF(VLOOKUP($A3514,'Student reference sheet'!$A$2:$V$2329,11,FALSE) &lt;&gt; "",
IF(VLOOKUP($A3514,'Student reference sheet'!$A$2:$V$2329,11,FALSE) = "UNK", "Unknown", VLOOKUP(VALUE(VLOOKUP($A3514,'Student reference sheet'!$A$2:$V$2329,11,FALSE)),'Ethnicity Reference'!$A$2:$B$22,2,FALSE)),
IF(VLOOKUP($A3514,'Student reference sheet'!$A$2:$V$2329,9,FALSE) &lt;&gt; "", VLOOKUP(VALUE(VLOOKUP($A3514,'Student reference sheet'!$A$2:$V$2329,9,FALSE)),'Ethnicity Reference'!$A$2:$B$22,2,FALSE),"Unknown"))))</f>
        <v/>
      </c>
      <c r="U3514" s="35"/>
    </row>
    <row r="3515" spans="1:21" ht="15.75">
      <c r="A3515" s="47"/>
      <c r="B3515" s="33"/>
      <c r="C3515" s="39" t="str">
        <f>IF($A3515 &lt;&gt; "",VLOOKUP($A3515,'Student reference sheet'!$A$2:$V$2329, 3,FALSE), "")</f>
        <v/>
      </c>
      <c r="D3515" s="39" t="str">
        <f>IF($A3515 &lt;&gt; "",VLOOKUP($A3515,'Student reference sheet'!$A$2:$V$2329, 2,FALSE), "")</f>
        <v/>
      </c>
      <c r="E3515" s="35"/>
      <c r="F3515" s="34"/>
      <c r="G3515" s="40" t="str">
        <f t="shared" ca="1" si="165"/>
        <v/>
      </c>
      <c r="H3515" s="40" t="str">
        <f t="shared" ca="1" si="166"/>
        <v/>
      </c>
      <c r="I3515" s="36" t="str">
        <f>IF($A3515 = "", "",
IF(COUNTIF(MINIMUM_DAY_DATES[], Attendance!J3515) &gt; 0, VLOOKUP(Attendance!$G3515,MINIMUM_DAY_PERIOD_SCHEDULE[], 2,TRUE),
IF(COUNTIF(RALLY_DATES[], Attendance!J3515) &gt; 0, VLOOKUP(Attendance!$G3515,RALLY_PERIOD_SCHEDULE[], 2,TRUE),
IF(WEEKDAY(Attendance!$J3515) = 2,
       IF(COUNTIF(FINALS_WEEK_MONDAY_DATE[],Attendance!$J3515) &gt; 0, VLOOKUP(Attendance!$G3515,FINALS_WEEK_MONDAY_PERIOD_SCHEDULE[],2,TRUE),
       VLOOKUP(Attendance!$G3515,REGULAR_WEEK_SCHEDULE[],6,TRUE)),
IF(WEEKDAY($J3515) = 3,
       IF(COUNTIF(FINALS_WEEK_TUESDAY_DATE[],Attendance!$J3515) &gt; 0, VLOOKUP(Attendance!$G3515,FINALS_WEEK_TUESDAY_PERIOD_SCHEDULE[],2,TRUE),
       VLOOKUP(Attendance!$G3515,REGULAR_WEEK_SCHEDULE[[Tuesday]:[Period]],5,TRUE)),
IF(WEEKDAY(Attendance!$J3515) = 4,
        IF(COUNTIF(BLOCK_WEDNESDAY_DATES[],Attendance!$J3515) &gt; 0, VLOOKUP(Attendance!$G3515,BLOCK_WEDNESDAY_PERIOD_SCHEDULE[],2,TRUE),
        IF(COUNTIF(FINALS_WEEK_WEDNESDAY_DATE[],Attendance!$J3515) &gt; 0, VLOOKUP(Attendance!$G3515,FINALS_WEEK_WEDNESDAY_PERIOD_SCHEDULE[],2,TRUE),
       VLOOKUP(Attendance!$G3515,REGULAR_WEEK_SCHEDULE[[Wednesday]:[Period]],4,TRUE))),
IF(WEEKDAY($J3515) = 5,
       IF(COUNTIF(BLOCK_THURSDAY_DATES[],Attendance!$J3515) &gt; 0, VLOOKUP(Attendance!$G3515,BLOCK_THURSDAY_PERIOD_SCHEDULE[],2,TRUE),
       IF(COUNTIF(FINALS_WEEK_THURSDAY_DATE[],Attendance!$J3515) &gt; 0, VLOOKUP(Attendance!$G3515,FINALS_WEEK_THURSDAY_PERIOD_SCHEDULE[],2,TRUE),
       VLOOKUP(Attendance!$G3515,REGULAR_WEEK_SCHEDULE[[Thursday]:[Period]],3,TRUE))),
IF(WEEKDAY(Attendance!$J3515) = 6,
       IF(COUNTIF(FINALS_WEEK_FRIDAY_DATE[],Attendance!$J3515) &gt; 0, VLOOKUP(Attendance!$G3515,FINALS_WEEK_FRIDAY_PERIOD_SCHEDULE[],2,TRUE),
       VLOOKUP(Attendance!$G3515,REGULAR_WEEK_SCHEDULE[[Friday]:[Period]],2,TRUE))))))))))</f>
        <v/>
      </c>
      <c r="J3515" s="41" t="str">
        <f t="shared" ca="1" si="167"/>
        <v/>
      </c>
      <c r="K3515" s="41" t="str">
        <f>IF($A3515 &lt;&gt; "",VLOOKUP($A3515,'Student reference sheet'!$A$2:$V$2329, 7,FALSE), "")</f>
        <v/>
      </c>
      <c r="L3515" s="30" t="str">
        <f>IF($A3515 ="", "", VLOOKUP($A3515, 'Student reference sheet'!$A$2:$Z$2603,23,FALSE))</f>
        <v/>
      </c>
      <c r="M3515" s="30" t="str">
        <f>IF($A3515 ="", "", VLOOKUP($A3515, 'Student reference sheet'!$A$2:$Z$2603,24,FALSE))</f>
        <v/>
      </c>
      <c r="N3515" s="30" t="str">
        <f>IF($A3515 ="", "", VLOOKUP($A3515, 'Student reference sheet'!$A$2:$Z$2603,26,FALSE))</f>
        <v/>
      </c>
      <c r="O3515" s="30" t="str">
        <f>IF($A3515 ="", "", VLOOKUP($A3515, 'Student reference sheet'!$A$2:$Z$2603,25,FALSE))</f>
        <v/>
      </c>
      <c r="P3515" s="39" t="str">
        <f>IF($A3515 = "", "", IF(OR(VLOOKUP($A3515,'Student reference sheet'!$A$2:$V$2400,8,FALSE) = "R",  VLOOKUP($A3515,'Student reference sheet'!$A$2:$V$2400,8,FALSE) = "L"), "X", ""))</f>
        <v/>
      </c>
      <c r="Q3515" s="39" t="str">
        <f>IF($A3515 ="", "", VLOOKUP($A3515, 'Student reference sheet'!$A$2:$V$2603,22,FALSE))</f>
        <v/>
      </c>
      <c r="R3515" s="39" t="str">
        <f>IF($A3515 &lt;&gt; "",VLOOKUP($A3515,'Student reference sheet'!$A$2:$V$2329, 5,FALSE), "")</f>
        <v/>
      </c>
      <c r="S3515" s="39" t="str">
        <f>IF($A3515 &lt;&gt; "",VLOOKUP($A3515,'Student reference sheet'!$A$2:$V$2329, 6,FALSE), "")</f>
        <v/>
      </c>
      <c r="T3515" s="30" t="str">
        <f>IF($A3515 = "","",
IF(VLOOKUP($A3515,'Student reference sheet'!$A$2:$V$2329, 10,FALSE) = "Y", "Hispanic",
IF(VLOOKUP($A3515,'Student reference sheet'!$A$2:$V$2329,11,FALSE) &lt;&gt; "",
IF(VLOOKUP($A3515,'Student reference sheet'!$A$2:$V$2329,11,FALSE) = "UNK", "Unknown", VLOOKUP(VALUE(VLOOKUP($A3515,'Student reference sheet'!$A$2:$V$2329,11,FALSE)),'Ethnicity Reference'!$A$2:$B$22,2,FALSE)),
IF(VLOOKUP($A3515,'Student reference sheet'!$A$2:$V$2329,9,FALSE) &lt;&gt; "", VLOOKUP(VALUE(VLOOKUP($A3515,'Student reference sheet'!$A$2:$V$2329,9,FALSE)),'Ethnicity Reference'!$A$2:$B$22,2,FALSE),"Unknown"))))</f>
        <v/>
      </c>
      <c r="U3515" s="35"/>
    </row>
    <row r="3516" spans="1:21" ht="15.75">
      <c r="A3516" s="47"/>
      <c r="B3516" s="33"/>
      <c r="C3516" s="39" t="str">
        <f>IF($A3516 &lt;&gt; "",VLOOKUP($A3516,'Student reference sheet'!$A$2:$V$2329, 3,FALSE), "")</f>
        <v/>
      </c>
      <c r="D3516" s="39" t="str">
        <f>IF($A3516 &lt;&gt; "",VLOOKUP($A3516,'Student reference sheet'!$A$2:$V$2329, 2,FALSE), "")</f>
        <v/>
      </c>
      <c r="E3516" s="35"/>
      <c r="F3516" s="34"/>
      <c r="G3516" s="40" t="str">
        <f t="shared" ca="1" si="165"/>
        <v/>
      </c>
      <c r="H3516" s="40" t="str">
        <f t="shared" ca="1" si="166"/>
        <v/>
      </c>
      <c r="I3516" s="36" t="str">
        <f>IF($A3516 = "", "",
IF(COUNTIF(MINIMUM_DAY_DATES[], Attendance!J3516) &gt; 0, VLOOKUP(Attendance!$G3516,MINIMUM_DAY_PERIOD_SCHEDULE[], 2,TRUE),
IF(COUNTIF(RALLY_DATES[], Attendance!J3516) &gt; 0, VLOOKUP(Attendance!$G3516,RALLY_PERIOD_SCHEDULE[], 2,TRUE),
IF(WEEKDAY(Attendance!$J3516) = 2,
       IF(COUNTIF(FINALS_WEEK_MONDAY_DATE[],Attendance!$J3516) &gt; 0, VLOOKUP(Attendance!$G3516,FINALS_WEEK_MONDAY_PERIOD_SCHEDULE[],2,TRUE),
       VLOOKUP(Attendance!$G3516,REGULAR_WEEK_SCHEDULE[],6,TRUE)),
IF(WEEKDAY($J3516) = 3,
       IF(COUNTIF(FINALS_WEEK_TUESDAY_DATE[],Attendance!$J3516) &gt; 0, VLOOKUP(Attendance!$G3516,FINALS_WEEK_TUESDAY_PERIOD_SCHEDULE[],2,TRUE),
       VLOOKUP(Attendance!$G3516,REGULAR_WEEK_SCHEDULE[[Tuesday]:[Period]],5,TRUE)),
IF(WEEKDAY(Attendance!$J3516) = 4,
        IF(COUNTIF(BLOCK_WEDNESDAY_DATES[],Attendance!$J3516) &gt; 0, VLOOKUP(Attendance!$G3516,BLOCK_WEDNESDAY_PERIOD_SCHEDULE[],2,TRUE),
        IF(COUNTIF(FINALS_WEEK_WEDNESDAY_DATE[],Attendance!$J3516) &gt; 0, VLOOKUP(Attendance!$G3516,FINALS_WEEK_WEDNESDAY_PERIOD_SCHEDULE[],2,TRUE),
       VLOOKUP(Attendance!$G3516,REGULAR_WEEK_SCHEDULE[[Wednesday]:[Period]],4,TRUE))),
IF(WEEKDAY($J3516) = 5,
       IF(COUNTIF(BLOCK_THURSDAY_DATES[],Attendance!$J3516) &gt; 0, VLOOKUP(Attendance!$G3516,BLOCK_THURSDAY_PERIOD_SCHEDULE[],2,TRUE),
       IF(COUNTIF(FINALS_WEEK_THURSDAY_DATE[],Attendance!$J3516) &gt; 0, VLOOKUP(Attendance!$G3516,FINALS_WEEK_THURSDAY_PERIOD_SCHEDULE[],2,TRUE),
       VLOOKUP(Attendance!$G3516,REGULAR_WEEK_SCHEDULE[[Thursday]:[Period]],3,TRUE))),
IF(WEEKDAY(Attendance!$J3516) = 6,
       IF(COUNTIF(FINALS_WEEK_FRIDAY_DATE[],Attendance!$J3516) &gt; 0, VLOOKUP(Attendance!$G3516,FINALS_WEEK_FRIDAY_PERIOD_SCHEDULE[],2,TRUE),
       VLOOKUP(Attendance!$G3516,REGULAR_WEEK_SCHEDULE[[Friday]:[Period]],2,TRUE))))))))))</f>
        <v/>
      </c>
      <c r="J3516" s="41" t="str">
        <f t="shared" ca="1" si="167"/>
        <v/>
      </c>
      <c r="K3516" s="41" t="str">
        <f>IF($A3516 &lt;&gt; "",VLOOKUP($A3516,'Student reference sheet'!$A$2:$V$2329, 7,FALSE), "")</f>
        <v/>
      </c>
      <c r="L3516" s="30" t="str">
        <f>IF($A3516 ="", "", VLOOKUP($A3516, 'Student reference sheet'!$A$2:$Z$2603,23,FALSE))</f>
        <v/>
      </c>
      <c r="M3516" s="30" t="str">
        <f>IF($A3516 ="", "", VLOOKUP($A3516, 'Student reference sheet'!$A$2:$Z$2603,24,FALSE))</f>
        <v/>
      </c>
      <c r="N3516" s="30" t="str">
        <f>IF($A3516 ="", "", VLOOKUP($A3516, 'Student reference sheet'!$A$2:$Z$2603,26,FALSE))</f>
        <v/>
      </c>
      <c r="O3516" s="30" t="str">
        <f>IF($A3516 ="", "", VLOOKUP($A3516, 'Student reference sheet'!$A$2:$Z$2603,25,FALSE))</f>
        <v/>
      </c>
      <c r="P3516" s="39" t="str">
        <f>IF($A3516 = "", "", IF(OR(VLOOKUP($A3516,'Student reference sheet'!$A$2:$V$2400,8,FALSE) = "R",  VLOOKUP($A3516,'Student reference sheet'!$A$2:$V$2400,8,FALSE) = "L"), "X", ""))</f>
        <v/>
      </c>
      <c r="Q3516" s="39" t="str">
        <f>IF($A3516 ="", "", VLOOKUP($A3516, 'Student reference sheet'!$A$2:$V$2603,22,FALSE))</f>
        <v/>
      </c>
      <c r="R3516" s="39" t="str">
        <f>IF($A3516 &lt;&gt; "",VLOOKUP($A3516,'Student reference sheet'!$A$2:$V$2329, 5,FALSE), "")</f>
        <v/>
      </c>
      <c r="S3516" s="39" t="str">
        <f>IF($A3516 &lt;&gt; "",VLOOKUP($A3516,'Student reference sheet'!$A$2:$V$2329, 6,FALSE), "")</f>
        <v/>
      </c>
      <c r="T3516" s="30" t="str">
        <f>IF($A3516 = "","",
IF(VLOOKUP($A3516,'Student reference sheet'!$A$2:$V$2329, 10,FALSE) = "Y", "Hispanic",
IF(VLOOKUP($A3516,'Student reference sheet'!$A$2:$V$2329,11,FALSE) &lt;&gt; "",
IF(VLOOKUP($A3516,'Student reference sheet'!$A$2:$V$2329,11,FALSE) = "UNK", "Unknown", VLOOKUP(VALUE(VLOOKUP($A3516,'Student reference sheet'!$A$2:$V$2329,11,FALSE)),'Ethnicity Reference'!$A$2:$B$22,2,FALSE)),
IF(VLOOKUP($A3516,'Student reference sheet'!$A$2:$V$2329,9,FALSE) &lt;&gt; "", VLOOKUP(VALUE(VLOOKUP($A3516,'Student reference sheet'!$A$2:$V$2329,9,FALSE)),'Ethnicity Reference'!$A$2:$B$22,2,FALSE),"Unknown"))))</f>
        <v/>
      </c>
      <c r="U3516" s="35"/>
    </row>
    <row r="3517" spans="1:21" ht="15.75">
      <c r="A3517" s="47"/>
      <c r="B3517" s="33"/>
      <c r="C3517" s="39" t="str">
        <f>IF($A3517 &lt;&gt; "",VLOOKUP($A3517,'Student reference sheet'!$A$2:$V$2329, 3,FALSE), "")</f>
        <v/>
      </c>
      <c r="D3517" s="39" t="str">
        <f>IF($A3517 &lt;&gt; "",VLOOKUP($A3517,'Student reference sheet'!$A$2:$V$2329, 2,FALSE), "")</f>
        <v/>
      </c>
      <c r="E3517" s="35"/>
      <c r="F3517" s="34"/>
      <c r="G3517" s="40" t="str">
        <f t="shared" ca="1" si="165"/>
        <v/>
      </c>
      <c r="H3517" s="40" t="str">
        <f t="shared" ca="1" si="166"/>
        <v/>
      </c>
      <c r="I3517" s="36" t="str">
        <f>IF($A3517 = "", "",
IF(COUNTIF(MINIMUM_DAY_DATES[], Attendance!J3517) &gt; 0, VLOOKUP(Attendance!$G3517,MINIMUM_DAY_PERIOD_SCHEDULE[], 2,TRUE),
IF(COUNTIF(RALLY_DATES[], Attendance!J3517) &gt; 0, VLOOKUP(Attendance!$G3517,RALLY_PERIOD_SCHEDULE[], 2,TRUE),
IF(WEEKDAY(Attendance!$J3517) = 2,
       IF(COUNTIF(FINALS_WEEK_MONDAY_DATE[],Attendance!$J3517) &gt; 0, VLOOKUP(Attendance!$G3517,FINALS_WEEK_MONDAY_PERIOD_SCHEDULE[],2,TRUE),
       VLOOKUP(Attendance!$G3517,REGULAR_WEEK_SCHEDULE[],6,TRUE)),
IF(WEEKDAY($J3517) = 3,
       IF(COUNTIF(FINALS_WEEK_TUESDAY_DATE[],Attendance!$J3517) &gt; 0, VLOOKUP(Attendance!$G3517,FINALS_WEEK_TUESDAY_PERIOD_SCHEDULE[],2,TRUE),
       VLOOKUP(Attendance!$G3517,REGULAR_WEEK_SCHEDULE[[Tuesday]:[Period]],5,TRUE)),
IF(WEEKDAY(Attendance!$J3517) = 4,
        IF(COUNTIF(BLOCK_WEDNESDAY_DATES[],Attendance!$J3517) &gt; 0, VLOOKUP(Attendance!$G3517,BLOCK_WEDNESDAY_PERIOD_SCHEDULE[],2,TRUE),
        IF(COUNTIF(FINALS_WEEK_WEDNESDAY_DATE[],Attendance!$J3517) &gt; 0, VLOOKUP(Attendance!$G3517,FINALS_WEEK_WEDNESDAY_PERIOD_SCHEDULE[],2,TRUE),
       VLOOKUP(Attendance!$G3517,REGULAR_WEEK_SCHEDULE[[Wednesday]:[Period]],4,TRUE))),
IF(WEEKDAY($J3517) = 5,
       IF(COUNTIF(BLOCK_THURSDAY_DATES[],Attendance!$J3517) &gt; 0, VLOOKUP(Attendance!$G3517,BLOCK_THURSDAY_PERIOD_SCHEDULE[],2,TRUE),
       IF(COUNTIF(FINALS_WEEK_THURSDAY_DATE[],Attendance!$J3517) &gt; 0, VLOOKUP(Attendance!$G3517,FINALS_WEEK_THURSDAY_PERIOD_SCHEDULE[],2,TRUE),
       VLOOKUP(Attendance!$G3517,REGULAR_WEEK_SCHEDULE[[Thursday]:[Period]],3,TRUE))),
IF(WEEKDAY(Attendance!$J3517) = 6,
       IF(COUNTIF(FINALS_WEEK_FRIDAY_DATE[],Attendance!$J3517) &gt; 0, VLOOKUP(Attendance!$G3517,FINALS_WEEK_FRIDAY_PERIOD_SCHEDULE[],2,TRUE),
       VLOOKUP(Attendance!$G3517,REGULAR_WEEK_SCHEDULE[[Friday]:[Period]],2,TRUE))))))))))</f>
        <v/>
      </c>
      <c r="J3517" s="41" t="str">
        <f t="shared" ca="1" si="167"/>
        <v/>
      </c>
      <c r="K3517" s="41" t="str">
        <f>IF($A3517 &lt;&gt; "",VLOOKUP($A3517,'Student reference sheet'!$A$2:$V$2329, 7,FALSE), "")</f>
        <v/>
      </c>
      <c r="L3517" s="30" t="str">
        <f>IF($A3517 ="", "", VLOOKUP($A3517, 'Student reference sheet'!$A$2:$Z$2603,23,FALSE))</f>
        <v/>
      </c>
      <c r="M3517" s="30" t="str">
        <f>IF($A3517 ="", "", VLOOKUP($A3517, 'Student reference sheet'!$A$2:$Z$2603,24,FALSE))</f>
        <v/>
      </c>
      <c r="N3517" s="30" t="str">
        <f>IF($A3517 ="", "", VLOOKUP($A3517, 'Student reference sheet'!$A$2:$Z$2603,26,FALSE))</f>
        <v/>
      </c>
      <c r="O3517" s="30" t="str">
        <f>IF($A3517 ="", "", VLOOKUP($A3517, 'Student reference sheet'!$A$2:$Z$2603,25,FALSE))</f>
        <v/>
      </c>
      <c r="P3517" s="39" t="str">
        <f>IF($A3517 = "", "", IF(OR(VLOOKUP($A3517,'Student reference sheet'!$A$2:$V$2400,8,FALSE) = "R",  VLOOKUP($A3517,'Student reference sheet'!$A$2:$V$2400,8,FALSE) = "L"), "X", ""))</f>
        <v/>
      </c>
      <c r="Q3517" s="39" t="str">
        <f>IF($A3517 ="", "", VLOOKUP($A3517, 'Student reference sheet'!$A$2:$V$2603,22,FALSE))</f>
        <v/>
      </c>
      <c r="R3517" s="39" t="str">
        <f>IF($A3517 &lt;&gt; "",VLOOKUP($A3517,'Student reference sheet'!$A$2:$V$2329, 5,FALSE), "")</f>
        <v/>
      </c>
      <c r="S3517" s="39" t="str">
        <f>IF($A3517 &lt;&gt; "",VLOOKUP($A3517,'Student reference sheet'!$A$2:$V$2329, 6,FALSE), "")</f>
        <v/>
      </c>
      <c r="T3517" s="30" t="str">
        <f>IF($A3517 = "","",
IF(VLOOKUP($A3517,'Student reference sheet'!$A$2:$V$2329, 10,FALSE) = "Y", "Hispanic",
IF(VLOOKUP($A3517,'Student reference sheet'!$A$2:$V$2329,11,FALSE) &lt;&gt; "",
IF(VLOOKUP($A3517,'Student reference sheet'!$A$2:$V$2329,11,FALSE) = "UNK", "Unknown", VLOOKUP(VALUE(VLOOKUP($A3517,'Student reference sheet'!$A$2:$V$2329,11,FALSE)),'Ethnicity Reference'!$A$2:$B$22,2,FALSE)),
IF(VLOOKUP($A3517,'Student reference sheet'!$A$2:$V$2329,9,FALSE) &lt;&gt; "", VLOOKUP(VALUE(VLOOKUP($A3517,'Student reference sheet'!$A$2:$V$2329,9,FALSE)),'Ethnicity Reference'!$A$2:$B$22,2,FALSE),"Unknown"))))</f>
        <v/>
      </c>
      <c r="U3517" s="35"/>
    </row>
    <row r="3518" spans="1:21" ht="15.75">
      <c r="A3518" s="47"/>
      <c r="B3518" s="33"/>
      <c r="C3518" s="39" t="str">
        <f>IF($A3518 &lt;&gt; "",VLOOKUP($A3518,'Student reference sheet'!$A$2:$V$2329, 3,FALSE), "")</f>
        <v/>
      </c>
      <c r="D3518" s="39" t="str">
        <f>IF($A3518 &lt;&gt; "",VLOOKUP($A3518,'Student reference sheet'!$A$2:$V$2329, 2,FALSE), "")</f>
        <v/>
      </c>
      <c r="E3518" s="35"/>
      <c r="F3518" s="34"/>
      <c r="G3518" s="40" t="str">
        <f t="shared" ca="1" si="165"/>
        <v/>
      </c>
      <c r="H3518" s="40" t="str">
        <f t="shared" ca="1" si="166"/>
        <v/>
      </c>
      <c r="I3518" s="36" t="str">
        <f>IF($A3518 = "", "",
IF(COUNTIF(MINIMUM_DAY_DATES[], Attendance!J3518) &gt; 0, VLOOKUP(Attendance!$G3518,MINIMUM_DAY_PERIOD_SCHEDULE[], 2,TRUE),
IF(COUNTIF(RALLY_DATES[], Attendance!J3518) &gt; 0, VLOOKUP(Attendance!$G3518,RALLY_PERIOD_SCHEDULE[], 2,TRUE),
IF(WEEKDAY(Attendance!$J3518) = 2,
       IF(COUNTIF(FINALS_WEEK_MONDAY_DATE[],Attendance!$J3518) &gt; 0, VLOOKUP(Attendance!$G3518,FINALS_WEEK_MONDAY_PERIOD_SCHEDULE[],2,TRUE),
       VLOOKUP(Attendance!$G3518,REGULAR_WEEK_SCHEDULE[],6,TRUE)),
IF(WEEKDAY($J3518) = 3,
       IF(COUNTIF(FINALS_WEEK_TUESDAY_DATE[],Attendance!$J3518) &gt; 0, VLOOKUP(Attendance!$G3518,FINALS_WEEK_TUESDAY_PERIOD_SCHEDULE[],2,TRUE),
       VLOOKUP(Attendance!$G3518,REGULAR_WEEK_SCHEDULE[[Tuesday]:[Period]],5,TRUE)),
IF(WEEKDAY(Attendance!$J3518) = 4,
        IF(COUNTIF(BLOCK_WEDNESDAY_DATES[],Attendance!$J3518) &gt; 0, VLOOKUP(Attendance!$G3518,BLOCK_WEDNESDAY_PERIOD_SCHEDULE[],2,TRUE),
        IF(COUNTIF(FINALS_WEEK_WEDNESDAY_DATE[],Attendance!$J3518) &gt; 0, VLOOKUP(Attendance!$G3518,FINALS_WEEK_WEDNESDAY_PERIOD_SCHEDULE[],2,TRUE),
       VLOOKUP(Attendance!$G3518,REGULAR_WEEK_SCHEDULE[[Wednesday]:[Period]],4,TRUE))),
IF(WEEKDAY($J3518) = 5,
       IF(COUNTIF(BLOCK_THURSDAY_DATES[],Attendance!$J3518) &gt; 0, VLOOKUP(Attendance!$G3518,BLOCK_THURSDAY_PERIOD_SCHEDULE[],2,TRUE),
       IF(COUNTIF(FINALS_WEEK_THURSDAY_DATE[],Attendance!$J3518) &gt; 0, VLOOKUP(Attendance!$G3518,FINALS_WEEK_THURSDAY_PERIOD_SCHEDULE[],2,TRUE),
       VLOOKUP(Attendance!$G3518,REGULAR_WEEK_SCHEDULE[[Thursday]:[Period]],3,TRUE))),
IF(WEEKDAY(Attendance!$J3518) = 6,
       IF(COUNTIF(FINALS_WEEK_FRIDAY_DATE[],Attendance!$J3518) &gt; 0, VLOOKUP(Attendance!$G3518,FINALS_WEEK_FRIDAY_PERIOD_SCHEDULE[],2,TRUE),
       VLOOKUP(Attendance!$G3518,REGULAR_WEEK_SCHEDULE[[Friday]:[Period]],2,TRUE))))))))))</f>
        <v/>
      </c>
      <c r="J3518" s="41" t="str">
        <f t="shared" ca="1" si="167"/>
        <v/>
      </c>
      <c r="K3518" s="41" t="str">
        <f>IF($A3518 &lt;&gt; "",VLOOKUP($A3518,'Student reference sheet'!$A$2:$V$2329, 7,FALSE), "")</f>
        <v/>
      </c>
      <c r="L3518" s="30" t="str">
        <f>IF($A3518 ="", "", VLOOKUP($A3518, 'Student reference sheet'!$A$2:$Z$2603,23,FALSE))</f>
        <v/>
      </c>
      <c r="M3518" s="30" t="str">
        <f>IF($A3518 ="", "", VLOOKUP($A3518, 'Student reference sheet'!$A$2:$Z$2603,24,FALSE))</f>
        <v/>
      </c>
      <c r="N3518" s="30" t="str">
        <f>IF($A3518 ="", "", VLOOKUP($A3518, 'Student reference sheet'!$A$2:$Z$2603,26,FALSE))</f>
        <v/>
      </c>
      <c r="O3518" s="30" t="str">
        <f>IF($A3518 ="", "", VLOOKUP($A3518, 'Student reference sheet'!$A$2:$Z$2603,25,FALSE))</f>
        <v/>
      </c>
      <c r="P3518" s="39" t="str">
        <f>IF($A3518 = "", "", IF(OR(VLOOKUP($A3518,'Student reference sheet'!$A$2:$V$2400,8,FALSE) = "R",  VLOOKUP($A3518,'Student reference sheet'!$A$2:$V$2400,8,FALSE) = "L"), "X", ""))</f>
        <v/>
      </c>
      <c r="Q3518" s="39" t="str">
        <f>IF($A3518 ="", "", VLOOKUP($A3518, 'Student reference sheet'!$A$2:$V$2603,22,FALSE))</f>
        <v/>
      </c>
      <c r="R3518" s="39" t="str">
        <f>IF($A3518 &lt;&gt; "",VLOOKUP($A3518,'Student reference sheet'!$A$2:$V$2329, 5,FALSE), "")</f>
        <v/>
      </c>
      <c r="S3518" s="39" t="str">
        <f>IF($A3518 &lt;&gt; "",VLOOKUP($A3518,'Student reference sheet'!$A$2:$V$2329, 6,FALSE), "")</f>
        <v/>
      </c>
      <c r="T3518" s="30" t="str">
        <f>IF($A3518 = "","",
IF(VLOOKUP($A3518,'Student reference sheet'!$A$2:$V$2329, 10,FALSE) = "Y", "Hispanic",
IF(VLOOKUP($A3518,'Student reference sheet'!$A$2:$V$2329,11,FALSE) &lt;&gt; "",
IF(VLOOKUP($A3518,'Student reference sheet'!$A$2:$V$2329,11,FALSE) = "UNK", "Unknown", VLOOKUP(VALUE(VLOOKUP($A3518,'Student reference sheet'!$A$2:$V$2329,11,FALSE)),'Ethnicity Reference'!$A$2:$B$22,2,FALSE)),
IF(VLOOKUP($A3518,'Student reference sheet'!$A$2:$V$2329,9,FALSE) &lt;&gt; "", VLOOKUP(VALUE(VLOOKUP($A3518,'Student reference sheet'!$A$2:$V$2329,9,FALSE)),'Ethnicity Reference'!$A$2:$B$22,2,FALSE),"Unknown"))))</f>
        <v/>
      </c>
      <c r="U3518" s="35"/>
    </row>
    <row r="3519" spans="1:21" ht="15.75">
      <c r="A3519" s="47"/>
      <c r="B3519" s="33"/>
      <c r="C3519" s="39" t="str">
        <f>IF($A3519 &lt;&gt; "",VLOOKUP($A3519,'Student reference sheet'!$A$2:$V$2329, 3,FALSE), "")</f>
        <v/>
      </c>
      <c r="D3519" s="39" t="str">
        <f>IF($A3519 &lt;&gt; "",VLOOKUP($A3519,'Student reference sheet'!$A$2:$V$2329, 2,FALSE), "")</f>
        <v/>
      </c>
      <c r="E3519" s="35"/>
      <c r="F3519" s="34"/>
      <c r="G3519" s="40" t="str">
        <f t="shared" ca="1" si="165"/>
        <v/>
      </c>
      <c r="H3519" s="40" t="str">
        <f t="shared" ca="1" si="166"/>
        <v/>
      </c>
      <c r="I3519" s="36" t="str">
        <f>IF($A3519 = "", "",
IF(COUNTIF(MINIMUM_DAY_DATES[], Attendance!J3519) &gt; 0, VLOOKUP(Attendance!$G3519,MINIMUM_DAY_PERIOD_SCHEDULE[], 2,TRUE),
IF(COUNTIF(RALLY_DATES[], Attendance!J3519) &gt; 0, VLOOKUP(Attendance!$G3519,RALLY_PERIOD_SCHEDULE[], 2,TRUE),
IF(WEEKDAY(Attendance!$J3519) = 2,
       IF(COUNTIF(FINALS_WEEK_MONDAY_DATE[],Attendance!$J3519) &gt; 0, VLOOKUP(Attendance!$G3519,FINALS_WEEK_MONDAY_PERIOD_SCHEDULE[],2,TRUE),
       VLOOKUP(Attendance!$G3519,REGULAR_WEEK_SCHEDULE[],6,TRUE)),
IF(WEEKDAY($J3519) = 3,
       IF(COUNTIF(FINALS_WEEK_TUESDAY_DATE[],Attendance!$J3519) &gt; 0, VLOOKUP(Attendance!$G3519,FINALS_WEEK_TUESDAY_PERIOD_SCHEDULE[],2,TRUE),
       VLOOKUP(Attendance!$G3519,REGULAR_WEEK_SCHEDULE[[Tuesday]:[Period]],5,TRUE)),
IF(WEEKDAY(Attendance!$J3519) = 4,
        IF(COUNTIF(BLOCK_WEDNESDAY_DATES[],Attendance!$J3519) &gt; 0, VLOOKUP(Attendance!$G3519,BLOCK_WEDNESDAY_PERIOD_SCHEDULE[],2,TRUE),
        IF(COUNTIF(FINALS_WEEK_WEDNESDAY_DATE[],Attendance!$J3519) &gt; 0, VLOOKUP(Attendance!$G3519,FINALS_WEEK_WEDNESDAY_PERIOD_SCHEDULE[],2,TRUE),
       VLOOKUP(Attendance!$G3519,REGULAR_WEEK_SCHEDULE[[Wednesday]:[Period]],4,TRUE))),
IF(WEEKDAY($J3519) = 5,
       IF(COUNTIF(BLOCK_THURSDAY_DATES[],Attendance!$J3519) &gt; 0, VLOOKUP(Attendance!$G3519,BLOCK_THURSDAY_PERIOD_SCHEDULE[],2,TRUE),
       IF(COUNTIF(FINALS_WEEK_THURSDAY_DATE[],Attendance!$J3519) &gt; 0, VLOOKUP(Attendance!$G3519,FINALS_WEEK_THURSDAY_PERIOD_SCHEDULE[],2,TRUE),
       VLOOKUP(Attendance!$G3519,REGULAR_WEEK_SCHEDULE[[Thursday]:[Period]],3,TRUE))),
IF(WEEKDAY(Attendance!$J3519) = 6,
       IF(COUNTIF(FINALS_WEEK_FRIDAY_DATE[],Attendance!$J3519) &gt; 0, VLOOKUP(Attendance!$G3519,FINALS_WEEK_FRIDAY_PERIOD_SCHEDULE[],2,TRUE),
       VLOOKUP(Attendance!$G3519,REGULAR_WEEK_SCHEDULE[[Friday]:[Period]],2,TRUE))))))))))</f>
        <v/>
      </c>
      <c r="J3519" s="41" t="str">
        <f t="shared" ca="1" si="167"/>
        <v/>
      </c>
      <c r="K3519" s="41" t="str">
        <f>IF($A3519 &lt;&gt; "",VLOOKUP($A3519,'Student reference sheet'!$A$2:$V$2329, 7,FALSE), "")</f>
        <v/>
      </c>
      <c r="L3519" s="30" t="str">
        <f>IF($A3519 ="", "", VLOOKUP($A3519, 'Student reference sheet'!$A$2:$Z$2603,23,FALSE))</f>
        <v/>
      </c>
      <c r="M3519" s="30" t="str">
        <f>IF($A3519 ="", "", VLOOKUP($A3519, 'Student reference sheet'!$A$2:$Z$2603,24,FALSE))</f>
        <v/>
      </c>
      <c r="N3519" s="30" t="str">
        <f>IF($A3519 ="", "", VLOOKUP($A3519, 'Student reference sheet'!$A$2:$Z$2603,26,FALSE))</f>
        <v/>
      </c>
      <c r="O3519" s="30" t="str">
        <f>IF($A3519 ="", "", VLOOKUP($A3519, 'Student reference sheet'!$A$2:$Z$2603,25,FALSE))</f>
        <v/>
      </c>
      <c r="P3519" s="39" t="str">
        <f>IF($A3519 = "", "", IF(OR(VLOOKUP($A3519,'Student reference sheet'!$A$2:$V$2400,8,FALSE) = "R",  VLOOKUP($A3519,'Student reference sheet'!$A$2:$V$2400,8,FALSE) = "L"), "X", ""))</f>
        <v/>
      </c>
      <c r="Q3519" s="39" t="str">
        <f>IF($A3519 ="", "", VLOOKUP($A3519, 'Student reference sheet'!$A$2:$V$2603,22,FALSE))</f>
        <v/>
      </c>
      <c r="R3519" s="39" t="str">
        <f>IF($A3519 &lt;&gt; "",VLOOKUP($A3519,'Student reference sheet'!$A$2:$V$2329, 5,FALSE), "")</f>
        <v/>
      </c>
      <c r="S3519" s="39" t="str">
        <f>IF($A3519 &lt;&gt; "",VLOOKUP($A3519,'Student reference sheet'!$A$2:$V$2329, 6,FALSE), "")</f>
        <v/>
      </c>
      <c r="T3519" s="30" t="str">
        <f>IF($A3519 = "","",
IF(VLOOKUP($A3519,'Student reference sheet'!$A$2:$V$2329, 10,FALSE) = "Y", "Hispanic",
IF(VLOOKUP($A3519,'Student reference sheet'!$A$2:$V$2329,11,FALSE) &lt;&gt; "",
IF(VLOOKUP($A3519,'Student reference sheet'!$A$2:$V$2329,11,FALSE) = "UNK", "Unknown", VLOOKUP(VALUE(VLOOKUP($A3519,'Student reference sheet'!$A$2:$V$2329,11,FALSE)),'Ethnicity Reference'!$A$2:$B$22,2,FALSE)),
IF(VLOOKUP($A3519,'Student reference sheet'!$A$2:$V$2329,9,FALSE) &lt;&gt; "", VLOOKUP(VALUE(VLOOKUP($A3519,'Student reference sheet'!$A$2:$V$2329,9,FALSE)),'Ethnicity Reference'!$A$2:$B$22,2,FALSE),"Unknown"))))</f>
        <v/>
      </c>
      <c r="U3519" s="35"/>
    </row>
    <row r="3520" spans="1:21" ht="15.75">
      <c r="A3520" s="47"/>
      <c r="B3520" s="33"/>
      <c r="C3520" s="39" t="str">
        <f>IF($A3520 &lt;&gt; "",VLOOKUP($A3520,'Student reference sheet'!$A$2:$V$2329, 3,FALSE), "")</f>
        <v/>
      </c>
      <c r="D3520" s="39" t="str">
        <f>IF($A3520 &lt;&gt; "",VLOOKUP($A3520,'Student reference sheet'!$A$2:$V$2329, 2,FALSE), "")</f>
        <v/>
      </c>
      <c r="E3520" s="35"/>
      <c r="F3520" s="34"/>
      <c r="G3520" s="40" t="str">
        <f t="shared" ca="1" si="165"/>
        <v/>
      </c>
      <c r="H3520" s="40" t="str">
        <f t="shared" ca="1" si="166"/>
        <v/>
      </c>
      <c r="I3520" s="36" t="str">
        <f>IF($A3520 = "", "",
IF(COUNTIF(MINIMUM_DAY_DATES[], Attendance!J3520) &gt; 0, VLOOKUP(Attendance!$G3520,MINIMUM_DAY_PERIOD_SCHEDULE[], 2,TRUE),
IF(COUNTIF(RALLY_DATES[], Attendance!J3520) &gt; 0, VLOOKUP(Attendance!$G3520,RALLY_PERIOD_SCHEDULE[], 2,TRUE),
IF(WEEKDAY(Attendance!$J3520) = 2,
       IF(COUNTIF(FINALS_WEEK_MONDAY_DATE[],Attendance!$J3520) &gt; 0, VLOOKUP(Attendance!$G3520,FINALS_WEEK_MONDAY_PERIOD_SCHEDULE[],2,TRUE),
       VLOOKUP(Attendance!$G3520,REGULAR_WEEK_SCHEDULE[],6,TRUE)),
IF(WEEKDAY($J3520) = 3,
       IF(COUNTIF(FINALS_WEEK_TUESDAY_DATE[],Attendance!$J3520) &gt; 0, VLOOKUP(Attendance!$G3520,FINALS_WEEK_TUESDAY_PERIOD_SCHEDULE[],2,TRUE),
       VLOOKUP(Attendance!$G3520,REGULAR_WEEK_SCHEDULE[[Tuesday]:[Period]],5,TRUE)),
IF(WEEKDAY(Attendance!$J3520) = 4,
        IF(COUNTIF(BLOCK_WEDNESDAY_DATES[],Attendance!$J3520) &gt; 0, VLOOKUP(Attendance!$G3520,BLOCK_WEDNESDAY_PERIOD_SCHEDULE[],2,TRUE),
        IF(COUNTIF(FINALS_WEEK_WEDNESDAY_DATE[],Attendance!$J3520) &gt; 0, VLOOKUP(Attendance!$G3520,FINALS_WEEK_WEDNESDAY_PERIOD_SCHEDULE[],2,TRUE),
       VLOOKUP(Attendance!$G3520,REGULAR_WEEK_SCHEDULE[[Wednesday]:[Period]],4,TRUE))),
IF(WEEKDAY($J3520) = 5,
       IF(COUNTIF(BLOCK_THURSDAY_DATES[],Attendance!$J3520) &gt; 0, VLOOKUP(Attendance!$G3520,BLOCK_THURSDAY_PERIOD_SCHEDULE[],2,TRUE),
       IF(COUNTIF(FINALS_WEEK_THURSDAY_DATE[],Attendance!$J3520) &gt; 0, VLOOKUP(Attendance!$G3520,FINALS_WEEK_THURSDAY_PERIOD_SCHEDULE[],2,TRUE),
       VLOOKUP(Attendance!$G3520,REGULAR_WEEK_SCHEDULE[[Thursday]:[Period]],3,TRUE))),
IF(WEEKDAY(Attendance!$J3520) = 6,
       IF(COUNTIF(FINALS_WEEK_FRIDAY_DATE[],Attendance!$J3520) &gt; 0, VLOOKUP(Attendance!$G3520,FINALS_WEEK_FRIDAY_PERIOD_SCHEDULE[],2,TRUE),
       VLOOKUP(Attendance!$G3520,REGULAR_WEEK_SCHEDULE[[Friday]:[Period]],2,TRUE))))))))))</f>
        <v/>
      </c>
      <c r="J3520" s="41" t="str">
        <f t="shared" ca="1" si="167"/>
        <v/>
      </c>
      <c r="K3520" s="41" t="str">
        <f>IF($A3520 &lt;&gt; "",VLOOKUP($A3520,'Student reference sheet'!$A$2:$V$2329, 7,FALSE), "")</f>
        <v/>
      </c>
      <c r="L3520" s="30" t="str">
        <f>IF($A3520 ="", "", VLOOKUP($A3520, 'Student reference sheet'!$A$2:$Z$2603,23,FALSE))</f>
        <v/>
      </c>
      <c r="M3520" s="30" t="str">
        <f>IF($A3520 ="", "", VLOOKUP($A3520, 'Student reference sheet'!$A$2:$Z$2603,24,FALSE))</f>
        <v/>
      </c>
      <c r="N3520" s="30" t="str">
        <f>IF($A3520 ="", "", VLOOKUP($A3520, 'Student reference sheet'!$A$2:$Z$2603,26,FALSE))</f>
        <v/>
      </c>
      <c r="O3520" s="30" t="str">
        <f>IF($A3520 ="", "", VLOOKUP($A3520, 'Student reference sheet'!$A$2:$Z$2603,25,FALSE))</f>
        <v/>
      </c>
      <c r="P3520" s="39" t="str">
        <f>IF($A3520 = "", "", IF(OR(VLOOKUP($A3520,'Student reference sheet'!$A$2:$V$2400,8,FALSE) = "R",  VLOOKUP($A3520,'Student reference sheet'!$A$2:$V$2400,8,FALSE) = "L"), "X", ""))</f>
        <v/>
      </c>
      <c r="Q3520" s="39" t="str">
        <f>IF($A3520 ="", "", VLOOKUP($A3520, 'Student reference sheet'!$A$2:$V$2603,22,FALSE))</f>
        <v/>
      </c>
      <c r="R3520" s="39" t="str">
        <f>IF($A3520 &lt;&gt; "",VLOOKUP($A3520,'Student reference sheet'!$A$2:$V$2329, 5,FALSE), "")</f>
        <v/>
      </c>
      <c r="S3520" s="39" t="str">
        <f>IF($A3520 &lt;&gt; "",VLOOKUP($A3520,'Student reference sheet'!$A$2:$V$2329, 6,FALSE), "")</f>
        <v/>
      </c>
      <c r="T3520" s="30" t="str">
        <f>IF($A3520 = "","",
IF(VLOOKUP($A3520,'Student reference sheet'!$A$2:$V$2329, 10,FALSE) = "Y", "Hispanic",
IF(VLOOKUP($A3520,'Student reference sheet'!$A$2:$V$2329,11,FALSE) &lt;&gt; "",
IF(VLOOKUP($A3520,'Student reference sheet'!$A$2:$V$2329,11,FALSE) = "UNK", "Unknown", VLOOKUP(VALUE(VLOOKUP($A3520,'Student reference sheet'!$A$2:$V$2329,11,FALSE)),'Ethnicity Reference'!$A$2:$B$22,2,FALSE)),
IF(VLOOKUP($A3520,'Student reference sheet'!$A$2:$V$2329,9,FALSE) &lt;&gt; "", VLOOKUP(VALUE(VLOOKUP($A3520,'Student reference sheet'!$A$2:$V$2329,9,FALSE)),'Ethnicity Reference'!$A$2:$B$22,2,FALSE),"Unknown"))))</f>
        <v/>
      </c>
      <c r="U3520" s="35"/>
    </row>
    <row r="3521" spans="1:21" ht="15.75">
      <c r="A3521" s="47"/>
      <c r="B3521" s="33"/>
      <c r="C3521" s="39" t="str">
        <f>IF($A3521 &lt;&gt; "",VLOOKUP($A3521,'Student reference sheet'!$A$2:$V$2329, 3,FALSE), "")</f>
        <v/>
      </c>
      <c r="D3521" s="39" t="str">
        <f>IF($A3521 &lt;&gt; "",VLOOKUP($A3521,'Student reference sheet'!$A$2:$V$2329, 2,FALSE), "")</f>
        <v/>
      </c>
      <c r="E3521" s="35"/>
      <c r="F3521" s="34"/>
      <c r="G3521" s="40" t="str">
        <f t="shared" ca="1" si="165"/>
        <v/>
      </c>
      <c r="H3521" s="40" t="str">
        <f t="shared" ca="1" si="166"/>
        <v/>
      </c>
      <c r="I3521" s="36" t="str">
        <f>IF($A3521 = "", "",
IF(COUNTIF(MINIMUM_DAY_DATES[], Attendance!J3521) &gt; 0, VLOOKUP(Attendance!$G3521,MINIMUM_DAY_PERIOD_SCHEDULE[], 2,TRUE),
IF(COUNTIF(RALLY_DATES[], Attendance!J3521) &gt; 0, VLOOKUP(Attendance!$G3521,RALLY_PERIOD_SCHEDULE[], 2,TRUE),
IF(WEEKDAY(Attendance!$J3521) = 2,
       IF(COUNTIF(FINALS_WEEK_MONDAY_DATE[],Attendance!$J3521) &gt; 0, VLOOKUP(Attendance!$G3521,FINALS_WEEK_MONDAY_PERIOD_SCHEDULE[],2,TRUE),
       VLOOKUP(Attendance!$G3521,REGULAR_WEEK_SCHEDULE[],6,TRUE)),
IF(WEEKDAY($J3521) = 3,
       IF(COUNTIF(FINALS_WEEK_TUESDAY_DATE[],Attendance!$J3521) &gt; 0, VLOOKUP(Attendance!$G3521,FINALS_WEEK_TUESDAY_PERIOD_SCHEDULE[],2,TRUE),
       VLOOKUP(Attendance!$G3521,REGULAR_WEEK_SCHEDULE[[Tuesday]:[Period]],5,TRUE)),
IF(WEEKDAY(Attendance!$J3521) = 4,
        IF(COUNTIF(BLOCK_WEDNESDAY_DATES[],Attendance!$J3521) &gt; 0, VLOOKUP(Attendance!$G3521,BLOCK_WEDNESDAY_PERIOD_SCHEDULE[],2,TRUE),
        IF(COUNTIF(FINALS_WEEK_WEDNESDAY_DATE[],Attendance!$J3521) &gt; 0, VLOOKUP(Attendance!$G3521,FINALS_WEEK_WEDNESDAY_PERIOD_SCHEDULE[],2,TRUE),
       VLOOKUP(Attendance!$G3521,REGULAR_WEEK_SCHEDULE[[Wednesday]:[Period]],4,TRUE))),
IF(WEEKDAY($J3521) = 5,
       IF(COUNTIF(BLOCK_THURSDAY_DATES[],Attendance!$J3521) &gt; 0, VLOOKUP(Attendance!$G3521,BLOCK_THURSDAY_PERIOD_SCHEDULE[],2,TRUE),
       IF(COUNTIF(FINALS_WEEK_THURSDAY_DATE[],Attendance!$J3521) &gt; 0, VLOOKUP(Attendance!$G3521,FINALS_WEEK_THURSDAY_PERIOD_SCHEDULE[],2,TRUE),
       VLOOKUP(Attendance!$G3521,REGULAR_WEEK_SCHEDULE[[Thursday]:[Period]],3,TRUE))),
IF(WEEKDAY(Attendance!$J3521) = 6,
       IF(COUNTIF(FINALS_WEEK_FRIDAY_DATE[],Attendance!$J3521) &gt; 0, VLOOKUP(Attendance!$G3521,FINALS_WEEK_FRIDAY_PERIOD_SCHEDULE[],2,TRUE),
       VLOOKUP(Attendance!$G3521,REGULAR_WEEK_SCHEDULE[[Friday]:[Period]],2,TRUE))))))))))</f>
        <v/>
      </c>
      <c r="J3521" s="41" t="str">
        <f t="shared" ca="1" si="167"/>
        <v/>
      </c>
      <c r="K3521" s="41" t="str">
        <f>IF($A3521 &lt;&gt; "",VLOOKUP($A3521,'Student reference sheet'!$A$2:$V$2329, 7,FALSE), "")</f>
        <v/>
      </c>
      <c r="L3521" s="30" t="str">
        <f>IF($A3521 ="", "", VLOOKUP($A3521, 'Student reference sheet'!$A$2:$Z$2603,23,FALSE))</f>
        <v/>
      </c>
      <c r="M3521" s="30" t="str">
        <f>IF($A3521 ="", "", VLOOKUP($A3521, 'Student reference sheet'!$A$2:$Z$2603,24,FALSE))</f>
        <v/>
      </c>
      <c r="N3521" s="30" t="str">
        <f>IF($A3521 ="", "", VLOOKUP($A3521, 'Student reference sheet'!$A$2:$Z$2603,26,FALSE))</f>
        <v/>
      </c>
      <c r="O3521" s="30" t="str">
        <f>IF($A3521 ="", "", VLOOKUP($A3521, 'Student reference sheet'!$A$2:$Z$2603,25,FALSE))</f>
        <v/>
      </c>
      <c r="P3521" s="39" t="str">
        <f>IF($A3521 = "", "", IF(OR(VLOOKUP($A3521,'Student reference sheet'!$A$2:$V$2400,8,FALSE) = "R",  VLOOKUP($A3521,'Student reference sheet'!$A$2:$V$2400,8,FALSE) = "L"), "X", ""))</f>
        <v/>
      </c>
      <c r="Q3521" s="39" t="str">
        <f>IF($A3521 ="", "", VLOOKUP($A3521, 'Student reference sheet'!$A$2:$V$2603,22,FALSE))</f>
        <v/>
      </c>
      <c r="R3521" s="39" t="str">
        <f>IF($A3521 &lt;&gt; "",VLOOKUP($A3521,'Student reference sheet'!$A$2:$V$2329, 5,FALSE), "")</f>
        <v/>
      </c>
      <c r="S3521" s="39" t="str">
        <f>IF($A3521 &lt;&gt; "",VLOOKUP($A3521,'Student reference sheet'!$A$2:$V$2329, 6,FALSE), "")</f>
        <v/>
      </c>
      <c r="T3521" s="30" t="str">
        <f>IF($A3521 = "","",
IF(VLOOKUP($A3521,'Student reference sheet'!$A$2:$V$2329, 10,FALSE) = "Y", "Hispanic",
IF(VLOOKUP($A3521,'Student reference sheet'!$A$2:$V$2329,11,FALSE) &lt;&gt; "",
IF(VLOOKUP($A3521,'Student reference sheet'!$A$2:$V$2329,11,FALSE) = "UNK", "Unknown", VLOOKUP(VALUE(VLOOKUP($A3521,'Student reference sheet'!$A$2:$V$2329,11,FALSE)),'Ethnicity Reference'!$A$2:$B$22,2,FALSE)),
IF(VLOOKUP($A3521,'Student reference sheet'!$A$2:$V$2329,9,FALSE) &lt;&gt; "", VLOOKUP(VALUE(VLOOKUP($A3521,'Student reference sheet'!$A$2:$V$2329,9,FALSE)),'Ethnicity Reference'!$A$2:$B$22,2,FALSE),"Unknown"))))</f>
        <v/>
      </c>
      <c r="U3521" s="35"/>
    </row>
    <row r="3522" spans="1:21" ht="15.75">
      <c r="A3522" s="47"/>
      <c r="B3522" s="33"/>
      <c r="C3522" s="39" t="str">
        <f>IF($A3522 &lt;&gt; "",VLOOKUP($A3522,'Student reference sheet'!$A$2:$V$2329, 3,FALSE), "")</f>
        <v/>
      </c>
      <c r="D3522" s="39" t="str">
        <f>IF($A3522 &lt;&gt; "",VLOOKUP($A3522,'Student reference sheet'!$A$2:$V$2329, 2,FALSE), "")</f>
        <v/>
      </c>
      <c r="E3522" s="35"/>
      <c r="F3522" s="34"/>
      <c r="G3522" s="40" t="str">
        <f t="shared" ca="1" si="165"/>
        <v/>
      </c>
      <c r="H3522" s="40" t="str">
        <f t="shared" ca="1" si="166"/>
        <v/>
      </c>
      <c r="I3522" s="36" t="str">
        <f>IF($A3522 = "", "",
IF(COUNTIF(MINIMUM_DAY_DATES[], Attendance!J3522) &gt; 0, VLOOKUP(Attendance!$G3522,MINIMUM_DAY_PERIOD_SCHEDULE[], 2,TRUE),
IF(COUNTIF(RALLY_DATES[], Attendance!J3522) &gt; 0, VLOOKUP(Attendance!$G3522,RALLY_PERIOD_SCHEDULE[], 2,TRUE),
IF(WEEKDAY(Attendance!$J3522) = 2,
       IF(COUNTIF(FINALS_WEEK_MONDAY_DATE[],Attendance!$J3522) &gt; 0, VLOOKUP(Attendance!$G3522,FINALS_WEEK_MONDAY_PERIOD_SCHEDULE[],2,TRUE),
       VLOOKUP(Attendance!$G3522,REGULAR_WEEK_SCHEDULE[],6,TRUE)),
IF(WEEKDAY($J3522) = 3,
       IF(COUNTIF(FINALS_WEEK_TUESDAY_DATE[],Attendance!$J3522) &gt; 0, VLOOKUP(Attendance!$G3522,FINALS_WEEK_TUESDAY_PERIOD_SCHEDULE[],2,TRUE),
       VLOOKUP(Attendance!$G3522,REGULAR_WEEK_SCHEDULE[[Tuesday]:[Period]],5,TRUE)),
IF(WEEKDAY(Attendance!$J3522) = 4,
        IF(COUNTIF(BLOCK_WEDNESDAY_DATES[],Attendance!$J3522) &gt; 0, VLOOKUP(Attendance!$G3522,BLOCK_WEDNESDAY_PERIOD_SCHEDULE[],2,TRUE),
        IF(COUNTIF(FINALS_WEEK_WEDNESDAY_DATE[],Attendance!$J3522) &gt; 0, VLOOKUP(Attendance!$G3522,FINALS_WEEK_WEDNESDAY_PERIOD_SCHEDULE[],2,TRUE),
       VLOOKUP(Attendance!$G3522,REGULAR_WEEK_SCHEDULE[[Wednesday]:[Period]],4,TRUE))),
IF(WEEKDAY($J3522) = 5,
       IF(COUNTIF(BLOCK_THURSDAY_DATES[],Attendance!$J3522) &gt; 0, VLOOKUP(Attendance!$G3522,BLOCK_THURSDAY_PERIOD_SCHEDULE[],2,TRUE),
       IF(COUNTIF(FINALS_WEEK_THURSDAY_DATE[],Attendance!$J3522) &gt; 0, VLOOKUP(Attendance!$G3522,FINALS_WEEK_THURSDAY_PERIOD_SCHEDULE[],2,TRUE),
       VLOOKUP(Attendance!$G3522,REGULAR_WEEK_SCHEDULE[[Thursday]:[Period]],3,TRUE))),
IF(WEEKDAY(Attendance!$J3522) = 6,
       IF(COUNTIF(FINALS_WEEK_FRIDAY_DATE[],Attendance!$J3522) &gt; 0, VLOOKUP(Attendance!$G3522,FINALS_WEEK_FRIDAY_PERIOD_SCHEDULE[],2,TRUE),
       VLOOKUP(Attendance!$G3522,REGULAR_WEEK_SCHEDULE[[Friday]:[Period]],2,TRUE))))))))))</f>
        <v/>
      </c>
      <c r="J3522" s="41" t="str">
        <f t="shared" ca="1" si="167"/>
        <v/>
      </c>
      <c r="K3522" s="41" t="str">
        <f>IF($A3522 &lt;&gt; "",VLOOKUP($A3522,'Student reference sheet'!$A$2:$V$2329, 7,FALSE), "")</f>
        <v/>
      </c>
      <c r="L3522" s="30" t="str">
        <f>IF($A3522 ="", "", VLOOKUP($A3522, 'Student reference sheet'!$A$2:$Z$2603,23,FALSE))</f>
        <v/>
      </c>
      <c r="M3522" s="30" t="str">
        <f>IF($A3522 ="", "", VLOOKUP($A3522, 'Student reference sheet'!$A$2:$Z$2603,24,FALSE))</f>
        <v/>
      </c>
      <c r="N3522" s="30" t="str">
        <f>IF($A3522 ="", "", VLOOKUP($A3522, 'Student reference sheet'!$A$2:$Z$2603,26,FALSE))</f>
        <v/>
      </c>
      <c r="O3522" s="30" t="str">
        <f>IF($A3522 ="", "", VLOOKUP($A3522, 'Student reference sheet'!$A$2:$Z$2603,25,FALSE))</f>
        <v/>
      </c>
      <c r="P3522" s="39" t="str">
        <f>IF($A3522 = "", "", IF(OR(VLOOKUP($A3522,'Student reference sheet'!$A$2:$V$2400,8,FALSE) = "R",  VLOOKUP($A3522,'Student reference sheet'!$A$2:$V$2400,8,FALSE) = "L"), "X", ""))</f>
        <v/>
      </c>
      <c r="Q3522" s="39" t="str">
        <f>IF($A3522 ="", "", VLOOKUP($A3522, 'Student reference sheet'!$A$2:$V$2603,22,FALSE))</f>
        <v/>
      </c>
      <c r="R3522" s="39" t="str">
        <f>IF($A3522 &lt;&gt; "",VLOOKUP($A3522,'Student reference sheet'!$A$2:$V$2329, 5,FALSE), "")</f>
        <v/>
      </c>
      <c r="S3522" s="39" t="str">
        <f>IF($A3522 &lt;&gt; "",VLOOKUP($A3522,'Student reference sheet'!$A$2:$V$2329, 6,FALSE), "")</f>
        <v/>
      </c>
      <c r="T3522" s="30" t="str">
        <f>IF($A3522 = "","",
IF(VLOOKUP($A3522,'Student reference sheet'!$A$2:$V$2329, 10,FALSE) = "Y", "Hispanic",
IF(VLOOKUP($A3522,'Student reference sheet'!$A$2:$V$2329,11,FALSE) &lt;&gt; "",
IF(VLOOKUP($A3522,'Student reference sheet'!$A$2:$V$2329,11,FALSE) = "UNK", "Unknown", VLOOKUP(VALUE(VLOOKUP($A3522,'Student reference sheet'!$A$2:$V$2329,11,FALSE)),'Ethnicity Reference'!$A$2:$B$22,2,FALSE)),
IF(VLOOKUP($A3522,'Student reference sheet'!$A$2:$V$2329,9,FALSE) &lt;&gt; "", VLOOKUP(VALUE(VLOOKUP($A3522,'Student reference sheet'!$A$2:$V$2329,9,FALSE)),'Ethnicity Reference'!$A$2:$B$22,2,FALSE),"Unknown"))))</f>
        <v/>
      </c>
      <c r="U3522" s="35"/>
    </row>
    <row r="3523" spans="1:21" ht="15.75">
      <c r="A3523" s="47"/>
      <c r="B3523" s="33"/>
      <c r="C3523" s="39" t="str">
        <f>IF($A3523 &lt;&gt; "",VLOOKUP($A3523,'Student reference sheet'!$A$2:$V$2329, 3,FALSE), "")</f>
        <v/>
      </c>
      <c r="D3523" s="39" t="str">
        <f>IF($A3523 &lt;&gt; "",VLOOKUP($A3523,'Student reference sheet'!$A$2:$V$2329, 2,FALSE), "")</f>
        <v/>
      </c>
      <c r="E3523" s="35"/>
      <c r="F3523" s="34"/>
      <c r="G3523" s="40" t="str">
        <f t="shared" ca="1" si="165"/>
        <v/>
      </c>
      <c r="H3523" s="40" t="str">
        <f t="shared" ca="1" si="166"/>
        <v/>
      </c>
      <c r="I3523" s="36" t="str">
        <f>IF($A3523 = "", "",
IF(COUNTIF(MINIMUM_DAY_DATES[], Attendance!J3523) &gt; 0, VLOOKUP(Attendance!$G3523,MINIMUM_DAY_PERIOD_SCHEDULE[], 2,TRUE),
IF(COUNTIF(RALLY_DATES[], Attendance!J3523) &gt; 0, VLOOKUP(Attendance!$G3523,RALLY_PERIOD_SCHEDULE[], 2,TRUE),
IF(WEEKDAY(Attendance!$J3523) = 2,
       IF(COUNTIF(FINALS_WEEK_MONDAY_DATE[],Attendance!$J3523) &gt; 0, VLOOKUP(Attendance!$G3523,FINALS_WEEK_MONDAY_PERIOD_SCHEDULE[],2,TRUE),
       VLOOKUP(Attendance!$G3523,REGULAR_WEEK_SCHEDULE[],6,TRUE)),
IF(WEEKDAY($J3523) = 3,
       IF(COUNTIF(FINALS_WEEK_TUESDAY_DATE[],Attendance!$J3523) &gt; 0, VLOOKUP(Attendance!$G3523,FINALS_WEEK_TUESDAY_PERIOD_SCHEDULE[],2,TRUE),
       VLOOKUP(Attendance!$G3523,REGULAR_WEEK_SCHEDULE[[Tuesday]:[Period]],5,TRUE)),
IF(WEEKDAY(Attendance!$J3523) = 4,
        IF(COUNTIF(BLOCK_WEDNESDAY_DATES[],Attendance!$J3523) &gt; 0, VLOOKUP(Attendance!$G3523,BLOCK_WEDNESDAY_PERIOD_SCHEDULE[],2,TRUE),
        IF(COUNTIF(FINALS_WEEK_WEDNESDAY_DATE[],Attendance!$J3523) &gt; 0, VLOOKUP(Attendance!$G3523,FINALS_WEEK_WEDNESDAY_PERIOD_SCHEDULE[],2,TRUE),
       VLOOKUP(Attendance!$G3523,REGULAR_WEEK_SCHEDULE[[Wednesday]:[Period]],4,TRUE))),
IF(WEEKDAY($J3523) = 5,
       IF(COUNTIF(BLOCK_THURSDAY_DATES[],Attendance!$J3523) &gt; 0, VLOOKUP(Attendance!$G3523,BLOCK_THURSDAY_PERIOD_SCHEDULE[],2,TRUE),
       IF(COUNTIF(FINALS_WEEK_THURSDAY_DATE[],Attendance!$J3523) &gt; 0, VLOOKUP(Attendance!$G3523,FINALS_WEEK_THURSDAY_PERIOD_SCHEDULE[],2,TRUE),
       VLOOKUP(Attendance!$G3523,REGULAR_WEEK_SCHEDULE[[Thursday]:[Period]],3,TRUE))),
IF(WEEKDAY(Attendance!$J3523) = 6,
       IF(COUNTIF(FINALS_WEEK_FRIDAY_DATE[],Attendance!$J3523) &gt; 0, VLOOKUP(Attendance!$G3523,FINALS_WEEK_FRIDAY_PERIOD_SCHEDULE[],2,TRUE),
       VLOOKUP(Attendance!$G3523,REGULAR_WEEK_SCHEDULE[[Friday]:[Period]],2,TRUE))))))))))</f>
        <v/>
      </c>
      <c r="J3523" s="41" t="str">
        <f t="shared" ca="1" si="167"/>
        <v/>
      </c>
      <c r="K3523" s="41" t="str">
        <f>IF($A3523 &lt;&gt; "",VLOOKUP($A3523,'Student reference sheet'!$A$2:$V$2329, 7,FALSE), "")</f>
        <v/>
      </c>
      <c r="L3523" s="30" t="str">
        <f>IF($A3523 ="", "", VLOOKUP($A3523, 'Student reference sheet'!$A$2:$Z$2603,23,FALSE))</f>
        <v/>
      </c>
      <c r="M3523" s="30" t="str">
        <f>IF($A3523 ="", "", VLOOKUP($A3523, 'Student reference sheet'!$A$2:$Z$2603,24,FALSE))</f>
        <v/>
      </c>
      <c r="N3523" s="30" t="str">
        <f>IF($A3523 ="", "", VLOOKUP($A3523, 'Student reference sheet'!$A$2:$Z$2603,26,FALSE))</f>
        <v/>
      </c>
      <c r="O3523" s="30" t="str">
        <f>IF($A3523 ="", "", VLOOKUP($A3523, 'Student reference sheet'!$A$2:$Z$2603,25,FALSE))</f>
        <v/>
      </c>
      <c r="P3523" s="39" t="str">
        <f>IF($A3523 = "", "", IF(OR(VLOOKUP($A3523,'Student reference sheet'!$A$2:$V$2400,8,FALSE) = "R",  VLOOKUP($A3523,'Student reference sheet'!$A$2:$V$2400,8,FALSE) = "L"), "X", ""))</f>
        <v/>
      </c>
      <c r="Q3523" s="39" t="str">
        <f>IF($A3523 ="", "", VLOOKUP($A3523, 'Student reference sheet'!$A$2:$V$2603,22,FALSE))</f>
        <v/>
      </c>
      <c r="R3523" s="39" t="str">
        <f>IF($A3523 &lt;&gt; "",VLOOKUP($A3523,'Student reference sheet'!$A$2:$V$2329, 5,FALSE), "")</f>
        <v/>
      </c>
      <c r="S3523" s="39" t="str">
        <f>IF($A3523 &lt;&gt; "",VLOOKUP($A3523,'Student reference sheet'!$A$2:$V$2329, 6,FALSE), "")</f>
        <v/>
      </c>
      <c r="T3523" s="30" t="str">
        <f>IF($A3523 = "","",
IF(VLOOKUP($A3523,'Student reference sheet'!$A$2:$V$2329, 10,FALSE) = "Y", "Hispanic",
IF(VLOOKUP($A3523,'Student reference sheet'!$A$2:$V$2329,11,FALSE) &lt;&gt; "",
IF(VLOOKUP($A3523,'Student reference sheet'!$A$2:$V$2329,11,FALSE) = "UNK", "Unknown", VLOOKUP(VALUE(VLOOKUP($A3523,'Student reference sheet'!$A$2:$V$2329,11,FALSE)),'Ethnicity Reference'!$A$2:$B$22,2,FALSE)),
IF(VLOOKUP($A3523,'Student reference sheet'!$A$2:$V$2329,9,FALSE) &lt;&gt; "", VLOOKUP(VALUE(VLOOKUP($A3523,'Student reference sheet'!$A$2:$V$2329,9,FALSE)),'Ethnicity Reference'!$A$2:$B$22,2,FALSE),"Unknown"))))</f>
        <v/>
      </c>
      <c r="U3523" s="35"/>
    </row>
    <row r="3524" spans="1:21" ht="15.75">
      <c r="A3524" s="47"/>
      <c r="B3524" s="33"/>
      <c r="C3524" s="39" t="str">
        <f>IF($A3524 &lt;&gt; "",VLOOKUP($A3524,'Student reference sheet'!$A$2:$V$2329, 3,FALSE), "")</f>
        <v/>
      </c>
      <c r="D3524" s="39" t="str">
        <f>IF($A3524 &lt;&gt; "",VLOOKUP($A3524,'Student reference sheet'!$A$2:$V$2329, 2,FALSE), "")</f>
        <v/>
      </c>
      <c r="E3524" s="35"/>
      <c r="F3524" s="34"/>
      <c r="G3524" s="40" t="str">
        <f t="shared" ca="1" si="165"/>
        <v/>
      </c>
      <c r="H3524" s="40" t="str">
        <f t="shared" ca="1" si="166"/>
        <v/>
      </c>
      <c r="I3524" s="36" t="str">
        <f>IF($A3524 = "", "",
IF(COUNTIF(MINIMUM_DAY_DATES[], Attendance!J3524) &gt; 0, VLOOKUP(Attendance!$G3524,MINIMUM_DAY_PERIOD_SCHEDULE[], 2,TRUE),
IF(COUNTIF(RALLY_DATES[], Attendance!J3524) &gt; 0, VLOOKUP(Attendance!$G3524,RALLY_PERIOD_SCHEDULE[], 2,TRUE),
IF(WEEKDAY(Attendance!$J3524) = 2,
       IF(COUNTIF(FINALS_WEEK_MONDAY_DATE[],Attendance!$J3524) &gt; 0, VLOOKUP(Attendance!$G3524,FINALS_WEEK_MONDAY_PERIOD_SCHEDULE[],2,TRUE),
       VLOOKUP(Attendance!$G3524,REGULAR_WEEK_SCHEDULE[],6,TRUE)),
IF(WEEKDAY($J3524) = 3,
       IF(COUNTIF(FINALS_WEEK_TUESDAY_DATE[],Attendance!$J3524) &gt; 0, VLOOKUP(Attendance!$G3524,FINALS_WEEK_TUESDAY_PERIOD_SCHEDULE[],2,TRUE),
       VLOOKUP(Attendance!$G3524,REGULAR_WEEK_SCHEDULE[[Tuesday]:[Period]],5,TRUE)),
IF(WEEKDAY(Attendance!$J3524) = 4,
        IF(COUNTIF(BLOCK_WEDNESDAY_DATES[],Attendance!$J3524) &gt; 0, VLOOKUP(Attendance!$G3524,BLOCK_WEDNESDAY_PERIOD_SCHEDULE[],2,TRUE),
        IF(COUNTIF(FINALS_WEEK_WEDNESDAY_DATE[],Attendance!$J3524) &gt; 0, VLOOKUP(Attendance!$G3524,FINALS_WEEK_WEDNESDAY_PERIOD_SCHEDULE[],2,TRUE),
       VLOOKUP(Attendance!$G3524,REGULAR_WEEK_SCHEDULE[[Wednesday]:[Period]],4,TRUE))),
IF(WEEKDAY($J3524) = 5,
       IF(COUNTIF(BLOCK_THURSDAY_DATES[],Attendance!$J3524) &gt; 0, VLOOKUP(Attendance!$G3524,BLOCK_THURSDAY_PERIOD_SCHEDULE[],2,TRUE),
       IF(COUNTIF(FINALS_WEEK_THURSDAY_DATE[],Attendance!$J3524) &gt; 0, VLOOKUP(Attendance!$G3524,FINALS_WEEK_THURSDAY_PERIOD_SCHEDULE[],2,TRUE),
       VLOOKUP(Attendance!$G3524,REGULAR_WEEK_SCHEDULE[[Thursday]:[Period]],3,TRUE))),
IF(WEEKDAY(Attendance!$J3524) = 6,
       IF(COUNTIF(FINALS_WEEK_FRIDAY_DATE[],Attendance!$J3524) &gt; 0, VLOOKUP(Attendance!$G3524,FINALS_WEEK_FRIDAY_PERIOD_SCHEDULE[],2,TRUE),
       VLOOKUP(Attendance!$G3524,REGULAR_WEEK_SCHEDULE[[Friday]:[Period]],2,TRUE))))))))))</f>
        <v/>
      </c>
      <c r="J3524" s="41" t="str">
        <f t="shared" ca="1" si="167"/>
        <v/>
      </c>
      <c r="K3524" s="41" t="str">
        <f>IF($A3524 &lt;&gt; "",VLOOKUP($A3524,'Student reference sheet'!$A$2:$V$2329, 7,FALSE), "")</f>
        <v/>
      </c>
      <c r="L3524" s="30" t="str">
        <f>IF($A3524 ="", "", VLOOKUP($A3524, 'Student reference sheet'!$A$2:$Z$2603,23,FALSE))</f>
        <v/>
      </c>
      <c r="M3524" s="30" t="str">
        <f>IF($A3524 ="", "", VLOOKUP($A3524, 'Student reference sheet'!$A$2:$Z$2603,24,FALSE))</f>
        <v/>
      </c>
      <c r="N3524" s="30" t="str">
        <f>IF($A3524 ="", "", VLOOKUP($A3524, 'Student reference sheet'!$A$2:$Z$2603,26,FALSE))</f>
        <v/>
      </c>
      <c r="O3524" s="30" t="str">
        <f>IF($A3524 ="", "", VLOOKUP($A3524, 'Student reference sheet'!$A$2:$Z$2603,25,FALSE))</f>
        <v/>
      </c>
      <c r="P3524" s="39" t="str">
        <f>IF($A3524 = "", "", IF(OR(VLOOKUP($A3524,'Student reference sheet'!$A$2:$V$2400,8,FALSE) = "R",  VLOOKUP($A3524,'Student reference sheet'!$A$2:$V$2400,8,FALSE) = "L"), "X", ""))</f>
        <v/>
      </c>
      <c r="Q3524" s="39" t="str">
        <f>IF($A3524 ="", "", VLOOKUP($A3524, 'Student reference sheet'!$A$2:$V$2603,22,FALSE))</f>
        <v/>
      </c>
      <c r="R3524" s="39" t="str">
        <f>IF($A3524 &lt;&gt; "",VLOOKUP($A3524,'Student reference sheet'!$A$2:$V$2329, 5,FALSE), "")</f>
        <v/>
      </c>
      <c r="S3524" s="39" t="str">
        <f>IF($A3524 &lt;&gt; "",VLOOKUP($A3524,'Student reference sheet'!$A$2:$V$2329, 6,FALSE), "")</f>
        <v/>
      </c>
      <c r="T3524" s="30" t="str">
        <f>IF($A3524 = "","",
IF(VLOOKUP($A3524,'Student reference sheet'!$A$2:$V$2329, 10,FALSE) = "Y", "Hispanic",
IF(VLOOKUP($A3524,'Student reference sheet'!$A$2:$V$2329,11,FALSE) &lt;&gt; "",
IF(VLOOKUP($A3524,'Student reference sheet'!$A$2:$V$2329,11,FALSE) = "UNK", "Unknown", VLOOKUP(VALUE(VLOOKUP($A3524,'Student reference sheet'!$A$2:$V$2329,11,FALSE)),'Ethnicity Reference'!$A$2:$B$22,2,FALSE)),
IF(VLOOKUP($A3524,'Student reference sheet'!$A$2:$V$2329,9,FALSE) &lt;&gt; "", VLOOKUP(VALUE(VLOOKUP($A3524,'Student reference sheet'!$A$2:$V$2329,9,FALSE)),'Ethnicity Reference'!$A$2:$B$22,2,FALSE),"Unknown"))))</f>
        <v/>
      </c>
      <c r="U3524" s="35"/>
    </row>
    <row r="3525" spans="1:21" ht="15.75">
      <c r="A3525" s="47"/>
      <c r="B3525" s="33"/>
      <c r="C3525" s="39" t="str">
        <f>IF($A3525 &lt;&gt; "",VLOOKUP($A3525,'Student reference sheet'!$A$2:$V$2329, 3,FALSE), "")</f>
        <v/>
      </c>
      <c r="D3525" s="39" t="str">
        <f>IF($A3525 &lt;&gt; "",VLOOKUP($A3525,'Student reference sheet'!$A$2:$V$2329, 2,FALSE), "")</f>
        <v/>
      </c>
      <c r="E3525" s="35"/>
      <c r="F3525" s="34"/>
      <c r="G3525" s="40" t="str">
        <f t="shared" ca="1" si="165"/>
        <v/>
      </c>
      <c r="H3525" s="40" t="str">
        <f t="shared" ca="1" si="166"/>
        <v/>
      </c>
      <c r="I3525" s="36" t="str">
        <f>IF($A3525 = "", "",
IF(COUNTIF(MINIMUM_DAY_DATES[], Attendance!J3525) &gt; 0, VLOOKUP(Attendance!$G3525,MINIMUM_DAY_PERIOD_SCHEDULE[], 2,TRUE),
IF(COUNTIF(RALLY_DATES[], Attendance!J3525) &gt; 0, VLOOKUP(Attendance!$G3525,RALLY_PERIOD_SCHEDULE[], 2,TRUE),
IF(WEEKDAY(Attendance!$J3525) = 2,
       IF(COUNTIF(FINALS_WEEK_MONDAY_DATE[],Attendance!$J3525) &gt; 0, VLOOKUP(Attendance!$G3525,FINALS_WEEK_MONDAY_PERIOD_SCHEDULE[],2,TRUE),
       VLOOKUP(Attendance!$G3525,REGULAR_WEEK_SCHEDULE[],6,TRUE)),
IF(WEEKDAY($J3525) = 3,
       IF(COUNTIF(FINALS_WEEK_TUESDAY_DATE[],Attendance!$J3525) &gt; 0, VLOOKUP(Attendance!$G3525,FINALS_WEEK_TUESDAY_PERIOD_SCHEDULE[],2,TRUE),
       VLOOKUP(Attendance!$G3525,REGULAR_WEEK_SCHEDULE[[Tuesday]:[Period]],5,TRUE)),
IF(WEEKDAY(Attendance!$J3525) = 4,
        IF(COUNTIF(BLOCK_WEDNESDAY_DATES[],Attendance!$J3525) &gt; 0, VLOOKUP(Attendance!$G3525,BLOCK_WEDNESDAY_PERIOD_SCHEDULE[],2,TRUE),
        IF(COUNTIF(FINALS_WEEK_WEDNESDAY_DATE[],Attendance!$J3525) &gt; 0, VLOOKUP(Attendance!$G3525,FINALS_WEEK_WEDNESDAY_PERIOD_SCHEDULE[],2,TRUE),
       VLOOKUP(Attendance!$G3525,REGULAR_WEEK_SCHEDULE[[Wednesday]:[Period]],4,TRUE))),
IF(WEEKDAY($J3525) = 5,
       IF(COUNTIF(BLOCK_THURSDAY_DATES[],Attendance!$J3525) &gt; 0, VLOOKUP(Attendance!$G3525,BLOCK_THURSDAY_PERIOD_SCHEDULE[],2,TRUE),
       IF(COUNTIF(FINALS_WEEK_THURSDAY_DATE[],Attendance!$J3525) &gt; 0, VLOOKUP(Attendance!$G3525,FINALS_WEEK_THURSDAY_PERIOD_SCHEDULE[],2,TRUE),
       VLOOKUP(Attendance!$G3525,REGULAR_WEEK_SCHEDULE[[Thursday]:[Period]],3,TRUE))),
IF(WEEKDAY(Attendance!$J3525) = 6,
       IF(COUNTIF(FINALS_WEEK_FRIDAY_DATE[],Attendance!$J3525) &gt; 0, VLOOKUP(Attendance!$G3525,FINALS_WEEK_FRIDAY_PERIOD_SCHEDULE[],2,TRUE),
       VLOOKUP(Attendance!$G3525,REGULAR_WEEK_SCHEDULE[[Friday]:[Period]],2,TRUE))))))))))</f>
        <v/>
      </c>
      <c r="J3525" s="41" t="str">
        <f t="shared" ca="1" si="167"/>
        <v/>
      </c>
      <c r="K3525" s="41" t="str">
        <f>IF($A3525 &lt;&gt; "",VLOOKUP($A3525,'Student reference sheet'!$A$2:$V$2329, 7,FALSE), "")</f>
        <v/>
      </c>
      <c r="L3525" s="30" t="str">
        <f>IF($A3525 ="", "", VLOOKUP($A3525, 'Student reference sheet'!$A$2:$Z$2603,23,FALSE))</f>
        <v/>
      </c>
      <c r="M3525" s="30" t="str">
        <f>IF($A3525 ="", "", VLOOKUP($A3525, 'Student reference sheet'!$A$2:$Z$2603,24,FALSE))</f>
        <v/>
      </c>
      <c r="N3525" s="30" t="str">
        <f>IF($A3525 ="", "", VLOOKUP($A3525, 'Student reference sheet'!$A$2:$Z$2603,26,FALSE))</f>
        <v/>
      </c>
      <c r="O3525" s="30" t="str">
        <f>IF($A3525 ="", "", VLOOKUP($A3525, 'Student reference sheet'!$A$2:$Z$2603,25,FALSE))</f>
        <v/>
      </c>
      <c r="P3525" s="39" t="str">
        <f>IF($A3525 = "", "", IF(OR(VLOOKUP($A3525,'Student reference sheet'!$A$2:$V$2400,8,FALSE) = "R",  VLOOKUP($A3525,'Student reference sheet'!$A$2:$V$2400,8,FALSE) = "L"), "X", ""))</f>
        <v/>
      </c>
      <c r="Q3525" s="39" t="str">
        <f>IF($A3525 ="", "", VLOOKUP($A3525, 'Student reference sheet'!$A$2:$V$2603,22,FALSE))</f>
        <v/>
      </c>
      <c r="R3525" s="39" t="str">
        <f>IF($A3525 &lt;&gt; "",VLOOKUP($A3525,'Student reference sheet'!$A$2:$V$2329, 5,FALSE), "")</f>
        <v/>
      </c>
      <c r="S3525" s="39" t="str">
        <f>IF($A3525 &lt;&gt; "",VLOOKUP($A3525,'Student reference sheet'!$A$2:$V$2329, 6,FALSE), "")</f>
        <v/>
      </c>
      <c r="T3525" s="30" t="str">
        <f>IF($A3525 = "","",
IF(VLOOKUP($A3525,'Student reference sheet'!$A$2:$V$2329, 10,FALSE) = "Y", "Hispanic",
IF(VLOOKUP($A3525,'Student reference sheet'!$A$2:$V$2329,11,FALSE) &lt;&gt; "",
IF(VLOOKUP($A3525,'Student reference sheet'!$A$2:$V$2329,11,FALSE) = "UNK", "Unknown", VLOOKUP(VALUE(VLOOKUP($A3525,'Student reference sheet'!$A$2:$V$2329,11,FALSE)),'Ethnicity Reference'!$A$2:$B$22,2,FALSE)),
IF(VLOOKUP($A3525,'Student reference sheet'!$A$2:$V$2329,9,FALSE) &lt;&gt; "", VLOOKUP(VALUE(VLOOKUP($A3525,'Student reference sheet'!$A$2:$V$2329,9,FALSE)),'Ethnicity Reference'!$A$2:$B$22,2,FALSE),"Unknown"))))</f>
        <v/>
      </c>
      <c r="U3525" s="35"/>
    </row>
    <row r="3526" spans="1:21" ht="15.75">
      <c r="A3526" s="47"/>
      <c r="B3526" s="33"/>
      <c r="C3526" s="39" t="str">
        <f>IF($A3526 &lt;&gt; "",VLOOKUP($A3526,'Student reference sheet'!$A$2:$V$2329, 3,FALSE), "")</f>
        <v/>
      </c>
      <c r="D3526" s="39" t="str">
        <f>IF($A3526 &lt;&gt; "",VLOOKUP($A3526,'Student reference sheet'!$A$2:$V$2329, 2,FALSE), "")</f>
        <v/>
      </c>
      <c r="E3526" s="35"/>
      <c r="F3526" s="34"/>
      <c r="G3526" s="40" t="str">
        <f t="shared" ca="1" si="165"/>
        <v/>
      </c>
      <c r="H3526" s="40" t="str">
        <f t="shared" ca="1" si="166"/>
        <v/>
      </c>
      <c r="I3526" s="36" t="str">
        <f>IF($A3526 = "", "",
IF(COUNTIF(MINIMUM_DAY_DATES[], Attendance!J3526) &gt; 0, VLOOKUP(Attendance!$G3526,MINIMUM_DAY_PERIOD_SCHEDULE[], 2,TRUE),
IF(COUNTIF(RALLY_DATES[], Attendance!J3526) &gt; 0, VLOOKUP(Attendance!$G3526,RALLY_PERIOD_SCHEDULE[], 2,TRUE),
IF(WEEKDAY(Attendance!$J3526) = 2,
       IF(COUNTIF(FINALS_WEEK_MONDAY_DATE[],Attendance!$J3526) &gt; 0, VLOOKUP(Attendance!$G3526,FINALS_WEEK_MONDAY_PERIOD_SCHEDULE[],2,TRUE),
       VLOOKUP(Attendance!$G3526,REGULAR_WEEK_SCHEDULE[],6,TRUE)),
IF(WEEKDAY($J3526) = 3,
       IF(COUNTIF(FINALS_WEEK_TUESDAY_DATE[],Attendance!$J3526) &gt; 0, VLOOKUP(Attendance!$G3526,FINALS_WEEK_TUESDAY_PERIOD_SCHEDULE[],2,TRUE),
       VLOOKUP(Attendance!$G3526,REGULAR_WEEK_SCHEDULE[[Tuesday]:[Period]],5,TRUE)),
IF(WEEKDAY(Attendance!$J3526) = 4,
        IF(COUNTIF(BLOCK_WEDNESDAY_DATES[],Attendance!$J3526) &gt; 0, VLOOKUP(Attendance!$G3526,BLOCK_WEDNESDAY_PERIOD_SCHEDULE[],2,TRUE),
        IF(COUNTIF(FINALS_WEEK_WEDNESDAY_DATE[],Attendance!$J3526) &gt; 0, VLOOKUP(Attendance!$G3526,FINALS_WEEK_WEDNESDAY_PERIOD_SCHEDULE[],2,TRUE),
       VLOOKUP(Attendance!$G3526,REGULAR_WEEK_SCHEDULE[[Wednesday]:[Period]],4,TRUE))),
IF(WEEKDAY($J3526) = 5,
       IF(COUNTIF(BLOCK_THURSDAY_DATES[],Attendance!$J3526) &gt; 0, VLOOKUP(Attendance!$G3526,BLOCK_THURSDAY_PERIOD_SCHEDULE[],2,TRUE),
       IF(COUNTIF(FINALS_WEEK_THURSDAY_DATE[],Attendance!$J3526) &gt; 0, VLOOKUP(Attendance!$G3526,FINALS_WEEK_THURSDAY_PERIOD_SCHEDULE[],2,TRUE),
       VLOOKUP(Attendance!$G3526,REGULAR_WEEK_SCHEDULE[[Thursday]:[Period]],3,TRUE))),
IF(WEEKDAY(Attendance!$J3526) = 6,
       IF(COUNTIF(FINALS_WEEK_FRIDAY_DATE[],Attendance!$J3526) &gt; 0, VLOOKUP(Attendance!$G3526,FINALS_WEEK_FRIDAY_PERIOD_SCHEDULE[],2,TRUE),
       VLOOKUP(Attendance!$G3526,REGULAR_WEEK_SCHEDULE[[Friday]:[Period]],2,TRUE))))))))))</f>
        <v/>
      </c>
      <c r="J3526" s="41" t="str">
        <f t="shared" ca="1" si="167"/>
        <v/>
      </c>
      <c r="K3526" s="41" t="str">
        <f>IF($A3526 &lt;&gt; "",VLOOKUP($A3526,'Student reference sheet'!$A$2:$V$2329, 7,FALSE), "")</f>
        <v/>
      </c>
      <c r="L3526" s="30" t="str">
        <f>IF($A3526 ="", "", VLOOKUP($A3526, 'Student reference sheet'!$A$2:$Z$2603,23,FALSE))</f>
        <v/>
      </c>
      <c r="M3526" s="30" t="str">
        <f>IF($A3526 ="", "", VLOOKUP($A3526, 'Student reference sheet'!$A$2:$Z$2603,24,FALSE))</f>
        <v/>
      </c>
      <c r="N3526" s="30" t="str">
        <f>IF($A3526 ="", "", VLOOKUP($A3526, 'Student reference sheet'!$A$2:$Z$2603,26,FALSE))</f>
        <v/>
      </c>
      <c r="O3526" s="30" t="str">
        <f>IF($A3526 ="", "", VLOOKUP($A3526, 'Student reference sheet'!$A$2:$Z$2603,25,FALSE))</f>
        <v/>
      </c>
      <c r="P3526" s="39" t="str">
        <f>IF($A3526 = "", "", IF(OR(VLOOKUP($A3526,'Student reference sheet'!$A$2:$V$2400,8,FALSE) = "R",  VLOOKUP($A3526,'Student reference sheet'!$A$2:$V$2400,8,FALSE) = "L"), "X", ""))</f>
        <v/>
      </c>
      <c r="Q3526" s="39" t="str">
        <f>IF($A3526 ="", "", VLOOKUP($A3526, 'Student reference sheet'!$A$2:$V$2603,22,FALSE))</f>
        <v/>
      </c>
      <c r="R3526" s="39" t="str">
        <f>IF($A3526 &lt;&gt; "",VLOOKUP($A3526,'Student reference sheet'!$A$2:$V$2329, 5,FALSE), "")</f>
        <v/>
      </c>
      <c r="S3526" s="39" t="str">
        <f>IF($A3526 &lt;&gt; "",VLOOKUP($A3526,'Student reference sheet'!$A$2:$V$2329, 6,FALSE), "")</f>
        <v/>
      </c>
      <c r="T3526" s="30" t="str">
        <f>IF($A3526 = "","",
IF(VLOOKUP($A3526,'Student reference sheet'!$A$2:$V$2329, 10,FALSE) = "Y", "Hispanic",
IF(VLOOKUP($A3526,'Student reference sheet'!$A$2:$V$2329,11,FALSE) &lt;&gt; "",
IF(VLOOKUP($A3526,'Student reference sheet'!$A$2:$V$2329,11,FALSE) = "UNK", "Unknown", VLOOKUP(VALUE(VLOOKUP($A3526,'Student reference sheet'!$A$2:$V$2329,11,FALSE)),'Ethnicity Reference'!$A$2:$B$22,2,FALSE)),
IF(VLOOKUP($A3526,'Student reference sheet'!$A$2:$V$2329,9,FALSE) &lt;&gt; "", VLOOKUP(VALUE(VLOOKUP($A3526,'Student reference sheet'!$A$2:$V$2329,9,FALSE)),'Ethnicity Reference'!$A$2:$B$22,2,FALSE),"Unknown"))))</f>
        <v/>
      </c>
      <c r="U3526" s="35"/>
    </row>
    <row r="3527" spans="1:21" ht="15.75">
      <c r="A3527" s="47"/>
      <c r="B3527" s="33"/>
      <c r="C3527" s="39" t="str">
        <f>IF($A3527 &lt;&gt; "",VLOOKUP($A3527,'Student reference sheet'!$A$2:$V$2329, 3,FALSE), "")</f>
        <v/>
      </c>
      <c r="D3527" s="39" t="str">
        <f>IF($A3527 &lt;&gt; "",VLOOKUP($A3527,'Student reference sheet'!$A$2:$V$2329, 2,FALSE), "")</f>
        <v/>
      </c>
      <c r="E3527" s="35"/>
      <c r="F3527" s="34"/>
      <c r="G3527" s="40" t="str">
        <f t="shared" ca="1" si="165"/>
        <v/>
      </c>
      <c r="H3527" s="40" t="str">
        <f t="shared" ca="1" si="166"/>
        <v/>
      </c>
      <c r="I3527" s="36" t="str">
        <f>IF($A3527 = "", "",
IF(COUNTIF(MINIMUM_DAY_DATES[], Attendance!J3527) &gt; 0, VLOOKUP(Attendance!$G3527,MINIMUM_DAY_PERIOD_SCHEDULE[], 2,TRUE),
IF(COUNTIF(RALLY_DATES[], Attendance!J3527) &gt; 0, VLOOKUP(Attendance!$G3527,RALLY_PERIOD_SCHEDULE[], 2,TRUE),
IF(WEEKDAY(Attendance!$J3527) = 2,
       IF(COUNTIF(FINALS_WEEK_MONDAY_DATE[],Attendance!$J3527) &gt; 0, VLOOKUP(Attendance!$G3527,FINALS_WEEK_MONDAY_PERIOD_SCHEDULE[],2,TRUE),
       VLOOKUP(Attendance!$G3527,REGULAR_WEEK_SCHEDULE[],6,TRUE)),
IF(WEEKDAY($J3527) = 3,
       IF(COUNTIF(FINALS_WEEK_TUESDAY_DATE[],Attendance!$J3527) &gt; 0, VLOOKUP(Attendance!$G3527,FINALS_WEEK_TUESDAY_PERIOD_SCHEDULE[],2,TRUE),
       VLOOKUP(Attendance!$G3527,REGULAR_WEEK_SCHEDULE[[Tuesday]:[Period]],5,TRUE)),
IF(WEEKDAY(Attendance!$J3527) = 4,
        IF(COUNTIF(BLOCK_WEDNESDAY_DATES[],Attendance!$J3527) &gt; 0, VLOOKUP(Attendance!$G3527,BLOCK_WEDNESDAY_PERIOD_SCHEDULE[],2,TRUE),
        IF(COUNTIF(FINALS_WEEK_WEDNESDAY_DATE[],Attendance!$J3527) &gt; 0, VLOOKUP(Attendance!$G3527,FINALS_WEEK_WEDNESDAY_PERIOD_SCHEDULE[],2,TRUE),
       VLOOKUP(Attendance!$G3527,REGULAR_WEEK_SCHEDULE[[Wednesday]:[Period]],4,TRUE))),
IF(WEEKDAY($J3527) = 5,
       IF(COUNTIF(BLOCK_THURSDAY_DATES[],Attendance!$J3527) &gt; 0, VLOOKUP(Attendance!$G3527,BLOCK_THURSDAY_PERIOD_SCHEDULE[],2,TRUE),
       IF(COUNTIF(FINALS_WEEK_THURSDAY_DATE[],Attendance!$J3527) &gt; 0, VLOOKUP(Attendance!$G3527,FINALS_WEEK_THURSDAY_PERIOD_SCHEDULE[],2,TRUE),
       VLOOKUP(Attendance!$G3527,REGULAR_WEEK_SCHEDULE[[Thursday]:[Period]],3,TRUE))),
IF(WEEKDAY(Attendance!$J3527) = 6,
       IF(COUNTIF(FINALS_WEEK_FRIDAY_DATE[],Attendance!$J3527) &gt; 0, VLOOKUP(Attendance!$G3527,FINALS_WEEK_FRIDAY_PERIOD_SCHEDULE[],2,TRUE),
       VLOOKUP(Attendance!$G3527,REGULAR_WEEK_SCHEDULE[[Friday]:[Period]],2,TRUE))))))))))</f>
        <v/>
      </c>
      <c r="J3527" s="41" t="str">
        <f t="shared" ca="1" si="167"/>
        <v/>
      </c>
      <c r="K3527" s="41" t="str">
        <f>IF($A3527 &lt;&gt; "",VLOOKUP($A3527,'Student reference sheet'!$A$2:$V$2329, 7,FALSE), "")</f>
        <v/>
      </c>
      <c r="L3527" s="30" t="str">
        <f>IF($A3527 ="", "", VLOOKUP($A3527, 'Student reference sheet'!$A$2:$Z$2603,23,FALSE))</f>
        <v/>
      </c>
      <c r="M3527" s="30" t="str">
        <f>IF($A3527 ="", "", VLOOKUP($A3527, 'Student reference sheet'!$A$2:$Z$2603,24,FALSE))</f>
        <v/>
      </c>
      <c r="N3527" s="30" t="str">
        <f>IF($A3527 ="", "", VLOOKUP($A3527, 'Student reference sheet'!$A$2:$Z$2603,26,FALSE))</f>
        <v/>
      </c>
      <c r="O3527" s="30" t="str">
        <f>IF($A3527 ="", "", VLOOKUP($A3527, 'Student reference sheet'!$A$2:$Z$2603,25,FALSE))</f>
        <v/>
      </c>
      <c r="P3527" s="39" t="str">
        <f>IF($A3527 = "", "", IF(OR(VLOOKUP($A3527,'Student reference sheet'!$A$2:$V$2400,8,FALSE) = "R",  VLOOKUP($A3527,'Student reference sheet'!$A$2:$V$2400,8,FALSE) = "L"), "X", ""))</f>
        <v/>
      </c>
      <c r="Q3527" s="39" t="str">
        <f>IF($A3527 ="", "", VLOOKUP($A3527, 'Student reference sheet'!$A$2:$V$2603,22,FALSE))</f>
        <v/>
      </c>
      <c r="R3527" s="39" t="str">
        <f>IF($A3527 &lt;&gt; "",VLOOKUP($A3527,'Student reference sheet'!$A$2:$V$2329, 5,FALSE), "")</f>
        <v/>
      </c>
      <c r="S3527" s="39" t="str">
        <f>IF($A3527 &lt;&gt; "",VLOOKUP($A3527,'Student reference sheet'!$A$2:$V$2329, 6,FALSE), "")</f>
        <v/>
      </c>
      <c r="T3527" s="30" t="str">
        <f>IF($A3527 = "","",
IF(VLOOKUP($A3527,'Student reference sheet'!$A$2:$V$2329, 10,FALSE) = "Y", "Hispanic",
IF(VLOOKUP($A3527,'Student reference sheet'!$A$2:$V$2329,11,FALSE) &lt;&gt; "",
IF(VLOOKUP($A3527,'Student reference sheet'!$A$2:$V$2329,11,FALSE) = "UNK", "Unknown", VLOOKUP(VALUE(VLOOKUP($A3527,'Student reference sheet'!$A$2:$V$2329,11,FALSE)),'Ethnicity Reference'!$A$2:$B$22,2,FALSE)),
IF(VLOOKUP($A3527,'Student reference sheet'!$A$2:$V$2329,9,FALSE) &lt;&gt; "", VLOOKUP(VALUE(VLOOKUP($A3527,'Student reference sheet'!$A$2:$V$2329,9,FALSE)),'Ethnicity Reference'!$A$2:$B$22,2,FALSE),"Unknown"))))</f>
        <v/>
      </c>
      <c r="U3527" s="35"/>
    </row>
    <row r="3528" spans="1:21" ht="15.75">
      <c r="A3528" s="47"/>
      <c r="B3528" s="33"/>
      <c r="C3528" s="39" t="str">
        <f>IF($A3528 &lt;&gt; "",VLOOKUP($A3528,'Student reference sheet'!$A$2:$V$2329, 3,FALSE), "")</f>
        <v/>
      </c>
      <c r="D3528" s="39" t="str">
        <f>IF($A3528 &lt;&gt; "",VLOOKUP($A3528,'Student reference sheet'!$A$2:$V$2329, 2,FALSE), "")</f>
        <v/>
      </c>
      <c r="E3528" s="35"/>
      <c r="F3528" s="34"/>
      <c r="G3528" s="40" t="str">
        <f t="shared" ca="1" si="165"/>
        <v/>
      </c>
      <c r="H3528" s="40" t="str">
        <f t="shared" ca="1" si="166"/>
        <v/>
      </c>
      <c r="I3528" s="36" t="str">
        <f>IF($A3528 = "", "",
IF(COUNTIF(MINIMUM_DAY_DATES[], Attendance!J3528) &gt; 0, VLOOKUP(Attendance!$G3528,MINIMUM_DAY_PERIOD_SCHEDULE[], 2,TRUE),
IF(COUNTIF(RALLY_DATES[], Attendance!J3528) &gt; 0, VLOOKUP(Attendance!$G3528,RALLY_PERIOD_SCHEDULE[], 2,TRUE),
IF(WEEKDAY(Attendance!$J3528) = 2,
       IF(COUNTIF(FINALS_WEEK_MONDAY_DATE[],Attendance!$J3528) &gt; 0, VLOOKUP(Attendance!$G3528,FINALS_WEEK_MONDAY_PERIOD_SCHEDULE[],2,TRUE),
       VLOOKUP(Attendance!$G3528,REGULAR_WEEK_SCHEDULE[],6,TRUE)),
IF(WEEKDAY($J3528) = 3,
       IF(COUNTIF(FINALS_WEEK_TUESDAY_DATE[],Attendance!$J3528) &gt; 0, VLOOKUP(Attendance!$G3528,FINALS_WEEK_TUESDAY_PERIOD_SCHEDULE[],2,TRUE),
       VLOOKUP(Attendance!$G3528,REGULAR_WEEK_SCHEDULE[[Tuesday]:[Period]],5,TRUE)),
IF(WEEKDAY(Attendance!$J3528) = 4,
        IF(COUNTIF(BLOCK_WEDNESDAY_DATES[],Attendance!$J3528) &gt; 0, VLOOKUP(Attendance!$G3528,BLOCK_WEDNESDAY_PERIOD_SCHEDULE[],2,TRUE),
        IF(COUNTIF(FINALS_WEEK_WEDNESDAY_DATE[],Attendance!$J3528) &gt; 0, VLOOKUP(Attendance!$G3528,FINALS_WEEK_WEDNESDAY_PERIOD_SCHEDULE[],2,TRUE),
       VLOOKUP(Attendance!$G3528,REGULAR_WEEK_SCHEDULE[[Wednesday]:[Period]],4,TRUE))),
IF(WEEKDAY($J3528) = 5,
       IF(COUNTIF(BLOCK_THURSDAY_DATES[],Attendance!$J3528) &gt; 0, VLOOKUP(Attendance!$G3528,BLOCK_THURSDAY_PERIOD_SCHEDULE[],2,TRUE),
       IF(COUNTIF(FINALS_WEEK_THURSDAY_DATE[],Attendance!$J3528) &gt; 0, VLOOKUP(Attendance!$G3528,FINALS_WEEK_THURSDAY_PERIOD_SCHEDULE[],2,TRUE),
       VLOOKUP(Attendance!$G3528,REGULAR_WEEK_SCHEDULE[[Thursday]:[Period]],3,TRUE))),
IF(WEEKDAY(Attendance!$J3528) = 6,
       IF(COUNTIF(FINALS_WEEK_FRIDAY_DATE[],Attendance!$J3528) &gt; 0, VLOOKUP(Attendance!$G3528,FINALS_WEEK_FRIDAY_PERIOD_SCHEDULE[],2,TRUE),
       VLOOKUP(Attendance!$G3528,REGULAR_WEEK_SCHEDULE[[Friday]:[Period]],2,TRUE))))))))))</f>
        <v/>
      </c>
      <c r="J3528" s="41" t="str">
        <f t="shared" ca="1" si="167"/>
        <v/>
      </c>
      <c r="K3528" s="41" t="str">
        <f>IF($A3528 &lt;&gt; "",VLOOKUP($A3528,'Student reference sheet'!$A$2:$V$2329, 7,FALSE), "")</f>
        <v/>
      </c>
      <c r="L3528" s="30" t="str">
        <f>IF($A3528 ="", "", VLOOKUP($A3528, 'Student reference sheet'!$A$2:$Z$2603,23,FALSE))</f>
        <v/>
      </c>
      <c r="M3528" s="30" t="str">
        <f>IF($A3528 ="", "", VLOOKUP($A3528, 'Student reference sheet'!$A$2:$Z$2603,24,FALSE))</f>
        <v/>
      </c>
      <c r="N3528" s="30" t="str">
        <f>IF($A3528 ="", "", VLOOKUP($A3528, 'Student reference sheet'!$A$2:$Z$2603,26,FALSE))</f>
        <v/>
      </c>
      <c r="O3528" s="30" t="str">
        <f>IF($A3528 ="", "", VLOOKUP($A3528, 'Student reference sheet'!$A$2:$Z$2603,25,FALSE))</f>
        <v/>
      </c>
      <c r="P3528" s="39" t="str">
        <f>IF($A3528 = "", "", IF(OR(VLOOKUP($A3528,'Student reference sheet'!$A$2:$V$2400,8,FALSE) = "R",  VLOOKUP($A3528,'Student reference sheet'!$A$2:$V$2400,8,FALSE) = "L"), "X", ""))</f>
        <v/>
      </c>
      <c r="Q3528" s="39" t="str">
        <f>IF($A3528 ="", "", VLOOKUP($A3528, 'Student reference sheet'!$A$2:$V$2603,22,FALSE))</f>
        <v/>
      </c>
      <c r="R3528" s="39" t="str">
        <f>IF($A3528 &lt;&gt; "",VLOOKUP($A3528,'Student reference sheet'!$A$2:$V$2329, 5,FALSE), "")</f>
        <v/>
      </c>
      <c r="S3528" s="39" t="str">
        <f>IF($A3528 &lt;&gt; "",VLOOKUP($A3528,'Student reference sheet'!$A$2:$V$2329, 6,FALSE), "")</f>
        <v/>
      </c>
      <c r="T3528" s="30" t="str">
        <f>IF($A3528 = "","",
IF(VLOOKUP($A3528,'Student reference sheet'!$A$2:$V$2329, 10,FALSE) = "Y", "Hispanic",
IF(VLOOKUP($A3528,'Student reference sheet'!$A$2:$V$2329,11,FALSE) &lt;&gt; "",
IF(VLOOKUP($A3528,'Student reference sheet'!$A$2:$V$2329,11,FALSE) = "UNK", "Unknown", VLOOKUP(VALUE(VLOOKUP($A3528,'Student reference sheet'!$A$2:$V$2329,11,FALSE)),'Ethnicity Reference'!$A$2:$B$22,2,FALSE)),
IF(VLOOKUP($A3528,'Student reference sheet'!$A$2:$V$2329,9,FALSE) &lt;&gt; "", VLOOKUP(VALUE(VLOOKUP($A3528,'Student reference sheet'!$A$2:$V$2329,9,FALSE)),'Ethnicity Reference'!$A$2:$B$22,2,FALSE),"Unknown"))))</f>
        <v/>
      </c>
      <c r="U3528" s="35"/>
    </row>
    <row r="3529" spans="1:21" ht="15.75">
      <c r="A3529" s="47"/>
      <c r="B3529" s="33"/>
      <c r="C3529" s="39" t="str">
        <f>IF($A3529 &lt;&gt; "",VLOOKUP($A3529,'Student reference sheet'!$A$2:$V$2329, 3,FALSE), "")</f>
        <v/>
      </c>
      <c r="D3529" s="39" t="str">
        <f>IF($A3529 &lt;&gt; "",VLOOKUP($A3529,'Student reference sheet'!$A$2:$V$2329, 2,FALSE), "")</f>
        <v/>
      </c>
      <c r="E3529" s="35"/>
      <c r="F3529" s="34"/>
      <c r="G3529" s="40" t="str">
        <f t="shared" ca="1" si="165"/>
        <v/>
      </c>
      <c r="H3529" s="40" t="str">
        <f t="shared" ca="1" si="166"/>
        <v/>
      </c>
      <c r="I3529" s="36" t="str">
        <f>IF($A3529 = "", "",
IF(COUNTIF(MINIMUM_DAY_DATES[], Attendance!J3529) &gt; 0, VLOOKUP(Attendance!$G3529,MINIMUM_DAY_PERIOD_SCHEDULE[], 2,TRUE),
IF(COUNTIF(RALLY_DATES[], Attendance!J3529) &gt; 0, VLOOKUP(Attendance!$G3529,RALLY_PERIOD_SCHEDULE[], 2,TRUE),
IF(WEEKDAY(Attendance!$J3529) = 2,
       IF(COUNTIF(FINALS_WEEK_MONDAY_DATE[],Attendance!$J3529) &gt; 0, VLOOKUP(Attendance!$G3529,FINALS_WEEK_MONDAY_PERIOD_SCHEDULE[],2,TRUE),
       VLOOKUP(Attendance!$G3529,REGULAR_WEEK_SCHEDULE[],6,TRUE)),
IF(WEEKDAY($J3529) = 3,
       IF(COUNTIF(FINALS_WEEK_TUESDAY_DATE[],Attendance!$J3529) &gt; 0, VLOOKUP(Attendance!$G3529,FINALS_WEEK_TUESDAY_PERIOD_SCHEDULE[],2,TRUE),
       VLOOKUP(Attendance!$G3529,REGULAR_WEEK_SCHEDULE[[Tuesday]:[Period]],5,TRUE)),
IF(WEEKDAY(Attendance!$J3529) = 4,
        IF(COUNTIF(BLOCK_WEDNESDAY_DATES[],Attendance!$J3529) &gt; 0, VLOOKUP(Attendance!$G3529,BLOCK_WEDNESDAY_PERIOD_SCHEDULE[],2,TRUE),
        IF(COUNTIF(FINALS_WEEK_WEDNESDAY_DATE[],Attendance!$J3529) &gt; 0, VLOOKUP(Attendance!$G3529,FINALS_WEEK_WEDNESDAY_PERIOD_SCHEDULE[],2,TRUE),
       VLOOKUP(Attendance!$G3529,REGULAR_WEEK_SCHEDULE[[Wednesday]:[Period]],4,TRUE))),
IF(WEEKDAY($J3529) = 5,
       IF(COUNTIF(BLOCK_THURSDAY_DATES[],Attendance!$J3529) &gt; 0, VLOOKUP(Attendance!$G3529,BLOCK_THURSDAY_PERIOD_SCHEDULE[],2,TRUE),
       IF(COUNTIF(FINALS_WEEK_THURSDAY_DATE[],Attendance!$J3529) &gt; 0, VLOOKUP(Attendance!$G3529,FINALS_WEEK_THURSDAY_PERIOD_SCHEDULE[],2,TRUE),
       VLOOKUP(Attendance!$G3529,REGULAR_WEEK_SCHEDULE[[Thursday]:[Period]],3,TRUE))),
IF(WEEKDAY(Attendance!$J3529) = 6,
       IF(COUNTIF(FINALS_WEEK_FRIDAY_DATE[],Attendance!$J3529) &gt; 0, VLOOKUP(Attendance!$G3529,FINALS_WEEK_FRIDAY_PERIOD_SCHEDULE[],2,TRUE),
       VLOOKUP(Attendance!$G3529,REGULAR_WEEK_SCHEDULE[[Friday]:[Period]],2,TRUE))))))))))</f>
        <v/>
      </c>
      <c r="J3529" s="41" t="str">
        <f t="shared" ca="1" si="167"/>
        <v/>
      </c>
      <c r="K3529" s="41" t="str">
        <f>IF($A3529 &lt;&gt; "",VLOOKUP($A3529,'Student reference sheet'!$A$2:$V$2329, 7,FALSE), "")</f>
        <v/>
      </c>
      <c r="L3529" s="30" t="str">
        <f>IF($A3529 ="", "", VLOOKUP($A3529, 'Student reference sheet'!$A$2:$Z$2603,23,FALSE))</f>
        <v/>
      </c>
      <c r="M3529" s="30" t="str">
        <f>IF($A3529 ="", "", VLOOKUP($A3529, 'Student reference sheet'!$A$2:$Z$2603,24,FALSE))</f>
        <v/>
      </c>
      <c r="N3529" s="30" t="str">
        <f>IF($A3529 ="", "", VLOOKUP($A3529, 'Student reference sheet'!$A$2:$Z$2603,26,FALSE))</f>
        <v/>
      </c>
      <c r="O3529" s="30" t="str">
        <f>IF($A3529 ="", "", VLOOKUP($A3529, 'Student reference sheet'!$A$2:$Z$2603,25,FALSE))</f>
        <v/>
      </c>
      <c r="P3529" s="39" t="str">
        <f>IF($A3529 = "", "", IF(OR(VLOOKUP($A3529,'Student reference sheet'!$A$2:$V$2400,8,FALSE) = "R",  VLOOKUP($A3529,'Student reference sheet'!$A$2:$V$2400,8,FALSE) = "L"), "X", ""))</f>
        <v/>
      </c>
      <c r="Q3529" s="39" t="str">
        <f>IF($A3529 ="", "", VLOOKUP($A3529, 'Student reference sheet'!$A$2:$V$2603,22,FALSE))</f>
        <v/>
      </c>
      <c r="R3529" s="39" t="str">
        <f>IF($A3529 &lt;&gt; "",VLOOKUP($A3529,'Student reference sheet'!$A$2:$V$2329, 5,FALSE), "")</f>
        <v/>
      </c>
      <c r="S3529" s="39" t="str">
        <f>IF($A3529 &lt;&gt; "",VLOOKUP($A3529,'Student reference sheet'!$A$2:$V$2329, 6,FALSE), "")</f>
        <v/>
      </c>
      <c r="T3529" s="30" t="str">
        <f>IF($A3529 = "","",
IF(VLOOKUP($A3529,'Student reference sheet'!$A$2:$V$2329, 10,FALSE) = "Y", "Hispanic",
IF(VLOOKUP($A3529,'Student reference sheet'!$A$2:$V$2329,11,FALSE) &lt;&gt; "",
IF(VLOOKUP($A3529,'Student reference sheet'!$A$2:$V$2329,11,FALSE) = "UNK", "Unknown", VLOOKUP(VALUE(VLOOKUP($A3529,'Student reference sheet'!$A$2:$V$2329,11,FALSE)),'Ethnicity Reference'!$A$2:$B$22,2,FALSE)),
IF(VLOOKUP($A3529,'Student reference sheet'!$A$2:$V$2329,9,FALSE) &lt;&gt; "", VLOOKUP(VALUE(VLOOKUP($A3529,'Student reference sheet'!$A$2:$V$2329,9,FALSE)),'Ethnicity Reference'!$A$2:$B$22,2,FALSE),"Unknown"))))</f>
        <v/>
      </c>
      <c r="U3529" s="35"/>
    </row>
    <row r="3530" spans="1:21" ht="15.75">
      <c r="A3530" s="47"/>
      <c r="B3530" s="33"/>
      <c r="C3530" s="39" t="str">
        <f>IF($A3530 &lt;&gt; "",VLOOKUP($A3530,'Student reference sheet'!$A$2:$V$2329, 3,FALSE), "")</f>
        <v/>
      </c>
      <c r="D3530" s="39" t="str">
        <f>IF($A3530 &lt;&gt; "",VLOOKUP($A3530,'Student reference sheet'!$A$2:$V$2329, 2,FALSE), "")</f>
        <v/>
      </c>
      <c r="E3530" s="35"/>
      <c r="F3530" s="34"/>
      <c r="G3530" s="40" t="str">
        <f t="shared" ref="G3530:G3593" ca="1" si="168">IF(A3530 &lt;&gt;"", IF(G3530 = "",NOW() - TODAY(), G3530), "")</f>
        <v/>
      </c>
      <c r="H3530" s="40" t="str">
        <f t="shared" ref="H3530:H3593" ca="1" si="169">IF(B3530 &lt;&gt;"", IF(H3530 = "",NOW() - TODAY(), H3530), "")</f>
        <v/>
      </c>
      <c r="I3530" s="36" t="str">
        <f>IF($A3530 = "", "",
IF(COUNTIF(MINIMUM_DAY_DATES[], Attendance!J3530) &gt; 0, VLOOKUP(Attendance!$G3530,MINIMUM_DAY_PERIOD_SCHEDULE[], 2,TRUE),
IF(COUNTIF(RALLY_DATES[], Attendance!J3530) &gt; 0, VLOOKUP(Attendance!$G3530,RALLY_PERIOD_SCHEDULE[], 2,TRUE),
IF(WEEKDAY(Attendance!$J3530) = 2,
       IF(COUNTIF(FINALS_WEEK_MONDAY_DATE[],Attendance!$J3530) &gt; 0, VLOOKUP(Attendance!$G3530,FINALS_WEEK_MONDAY_PERIOD_SCHEDULE[],2,TRUE),
       VLOOKUP(Attendance!$G3530,REGULAR_WEEK_SCHEDULE[],6,TRUE)),
IF(WEEKDAY($J3530) = 3,
       IF(COUNTIF(FINALS_WEEK_TUESDAY_DATE[],Attendance!$J3530) &gt; 0, VLOOKUP(Attendance!$G3530,FINALS_WEEK_TUESDAY_PERIOD_SCHEDULE[],2,TRUE),
       VLOOKUP(Attendance!$G3530,REGULAR_WEEK_SCHEDULE[[Tuesday]:[Period]],5,TRUE)),
IF(WEEKDAY(Attendance!$J3530) = 4,
        IF(COUNTIF(BLOCK_WEDNESDAY_DATES[],Attendance!$J3530) &gt; 0, VLOOKUP(Attendance!$G3530,BLOCK_WEDNESDAY_PERIOD_SCHEDULE[],2,TRUE),
        IF(COUNTIF(FINALS_WEEK_WEDNESDAY_DATE[],Attendance!$J3530) &gt; 0, VLOOKUP(Attendance!$G3530,FINALS_WEEK_WEDNESDAY_PERIOD_SCHEDULE[],2,TRUE),
       VLOOKUP(Attendance!$G3530,REGULAR_WEEK_SCHEDULE[[Wednesday]:[Period]],4,TRUE))),
IF(WEEKDAY($J3530) = 5,
       IF(COUNTIF(BLOCK_THURSDAY_DATES[],Attendance!$J3530) &gt; 0, VLOOKUP(Attendance!$G3530,BLOCK_THURSDAY_PERIOD_SCHEDULE[],2,TRUE),
       IF(COUNTIF(FINALS_WEEK_THURSDAY_DATE[],Attendance!$J3530) &gt; 0, VLOOKUP(Attendance!$G3530,FINALS_WEEK_THURSDAY_PERIOD_SCHEDULE[],2,TRUE),
       VLOOKUP(Attendance!$G3530,REGULAR_WEEK_SCHEDULE[[Thursday]:[Period]],3,TRUE))),
IF(WEEKDAY(Attendance!$J3530) = 6,
       IF(COUNTIF(FINALS_WEEK_FRIDAY_DATE[],Attendance!$J3530) &gt; 0, VLOOKUP(Attendance!$G3530,FINALS_WEEK_FRIDAY_PERIOD_SCHEDULE[],2,TRUE),
       VLOOKUP(Attendance!$G3530,REGULAR_WEEK_SCHEDULE[[Friday]:[Period]],2,TRUE))))))))))</f>
        <v/>
      </c>
      <c r="J3530" s="41" t="str">
        <f t="shared" ref="J3530:J3593" ca="1" si="170">IF(A3530 &lt;&gt;"", IF(J3530 = "",TODAY(), J3530), "")</f>
        <v/>
      </c>
      <c r="K3530" s="41" t="str">
        <f>IF($A3530 &lt;&gt; "",VLOOKUP($A3530,'Student reference sheet'!$A$2:$V$2329, 7,FALSE), "")</f>
        <v/>
      </c>
      <c r="L3530" s="30" t="str">
        <f>IF($A3530 ="", "", VLOOKUP($A3530, 'Student reference sheet'!$A$2:$Z$2603,23,FALSE))</f>
        <v/>
      </c>
      <c r="M3530" s="30" t="str">
        <f>IF($A3530 ="", "", VLOOKUP($A3530, 'Student reference sheet'!$A$2:$Z$2603,24,FALSE))</f>
        <v/>
      </c>
      <c r="N3530" s="30" t="str">
        <f>IF($A3530 ="", "", VLOOKUP($A3530, 'Student reference sheet'!$A$2:$Z$2603,26,FALSE))</f>
        <v/>
      </c>
      <c r="O3530" s="30" t="str">
        <f>IF($A3530 ="", "", VLOOKUP($A3530, 'Student reference sheet'!$A$2:$Z$2603,25,FALSE))</f>
        <v/>
      </c>
      <c r="P3530" s="39" t="str">
        <f>IF($A3530 = "", "", IF(OR(VLOOKUP($A3530,'Student reference sheet'!$A$2:$V$2400,8,FALSE) = "R",  VLOOKUP($A3530,'Student reference sheet'!$A$2:$V$2400,8,FALSE) = "L"), "X", ""))</f>
        <v/>
      </c>
      <c r="Q3530" s="39" t="str">
        <f>IF($A3530 ="", "", VLOOKUP($A3530, 'Student reference sheet'!$A$2:$V$2603,22,FALSE))</f>
        <v/>
      </c>
      <c r="R3530" s="39" t="str">
        <f>IF($A3530 &lt;&gt; "",VLOOKUP($A3530,'Student reference sheet'!$A$2:$V$2329, 5,FALSE), "")</f>
        <v/>
      </c>
      <c r="S3530" s="39" t="str">
        <f>IF($A3530 &lt;&gt; "",VLOOKUP($A3530,'Student reference sheet'!$A$2:$V$2329, 6,FALSE), "")</f>
        <v/>
      </c>
      <c r="T3530" s="30" t="str">
        <f>IF($A3530 = "","",
IF(VLOOKUP($A3530,'Student reference sheet'!$A$2:$V$2329, 10,FALSE) = "Y", "Hispanic",
IF(VLOOKUP($A3530,'Student reference sheet'!$A$2:$V$2329,11,FALSE) &lt;&gt; "",
IF(VLOOKUP($A3530,'Student reference sheet'!$A$2:$V$2329,11,FALSE) = "UNK", "Unknown", VLOOKUP(VALUE(VLOOKUP($A3530,'Student reference sheet'!$A$2:$V$2329,11,FALSE)),'Ethnicity Reference'!$A$2:$B$22,2,FALSE)),
IF(VLOOKUP($A3530,'Student reference sheet'!$A$2:$V$2329,9,FALSE) &lt;&gt; "", VLOOKUP(VALUE(VLOOKUP($A3530,'Student reference sheet'!$A$2:$V$2329,9,FALSE)),'Ethnicity Reference'!$A$2:$B$22,2,FALSE),"Unknown"))))</f>
        <v/>
      </c>
      <c r="U3530" s="35"/>
    </row>
    <row r="3531" spans="1:21" ht="15.75">
      <c r="A3531" s="47"/>
      <c r="B3531" s="33"/>
      <c r="C3531" s="39" t="str">
        <f>IF($A3531 &lt;&gt; "",VLOOKUP($A3531,'Student reference sheet'!$A$2:$V$2329, 3,FALSE), "")</f>
        <v/>
      </c>
      <c r="D3531" s="39" t="str">
        <f>IF($A3531 &lt;&gt; "",VLOOKUP($A3531,'Student reference sheet'!$A$2:$V$2329, 2,FALSE), "")</f>
        <v/>
      </c>
      <c r="E3531" s="35"/>
      <c r="F3531" s="34"/>
      <c r="G3531" s="40" t="str">
        <f t="shared" ca="1" si="168"/>
        <v/>
      </c>
      <c r="H3531" s="40" t="str">
        <f t="shared" ca="1" si="169"/>
        <v/>
      </c>
      <c r="I3531" s="36" t="str">
        <f>IF($A3531 = "", "",
IF(COUNTIF(MINIMUM_DAY_DATES[], Attendance!J3531) &gt; 0, VLOOKUP(Attendance!$G3531,MINIMUM_DAY_PERIOD_SCHEDULE[], 2,TRUE),
IF(COUNTIF(RALLY_DATES[], Attendance!J3531) &gt; 0, VLOOKUP(Attendance!$G3531,RALLY_PERIOD_SCHEDULE[], 2,TRUE),
IF(WEEKDAY(Attendance!$J3531) = 2,
       IF(COUNTIF(FINALS_WEEK_MONDAY_DATE[],Attendance!$J3531) &gt; 0, VLOOKUP(Attendance!$G3531,FINALS_WEEK_MONDAY_PERIOD_SCHEDULE[],2,TRUE),
       VLOOKUP(Attendance!$G3531,REGULAR_WEEK_SCHEDULE[],6,TRUE)),
IF(WEEKDAY($J3531) = 3,
       IF(COUNTIF(FINALS_WEEK_TUESDAY_DATE[],Attendance!$J3531) &gt; 0, VLOOKUP(Attendance!$G3531,FINALS_WEEK_TUESDAY_PERIOD_SCHEDULE[],2,TRUE),
       VLOOKUP(Attendance!$G3531,REGULAR_WEEK_SCHEDULE[[Tuesday]:[Period]],5,TRUE)),
IF(WEEKDAY(Attendance!$J3531) = 4,
        IF(COUNTIF(BLOCK_WEDNESDAY_DATES[],Attendance!$J3531) &gt; 0, VLOOKUP(Attendance!$G3531,BLOCK_WEDNESDAY_PERIOD_SCHEDULE[],2,TRUE),
        IF(COUNTIF(FINALS_WEEK_WEDNESDAY_DATE[],Attendance!$J3531) &gt; 0, VLOOKUP(Attendance!$G3531,FINALS_WEEK_WEDNESDAY_PERIOD_SCHEDULE[],2,TRUE),
       VLOOKUP(Attendance!$G3531,REGULAR_WEEK_SCHEDULE[[Wednesday]:[Period]],4,TRUE))),
IF(WEEKDAY($J3531) = 5,
       IF(COUNTIF(BLOCK_THURSDAY_DATES[],Attendance!$J3531) &gt; 0, VLOOKUP(Attendance!$G3531,BLOCK_THURSDAY_PERIOD_SCHEDULE[],2,TRUE),
       IF(COUNTIF(FINALS_WEEK_THURSDAY_DATE[],Attendance!$J3531) &gt; 0, VLOOKUP(Attendance!$G3531,FINALS_WEEK_THURSDAY_PERIOD_SCHEDULE[],2,TRUE),
       VLOOKUP(Attendance!$G3531,REGULAR_WEEK_SCHEDULE[[Thursday]:[Period]],3,TRUE))),
IF(WEEKDAY(Attendance!$J3531) = 6,
       IF(COUNTIF(FINALS_WEEK_FRIDAY_DATE[],Attendance!$J3531) &gt; 0, VLOOKUP(Attendance!$G3531,FINALS_WEEK_FRIDAY_PERIOD_SCHEDULE[],2,TRUE),
       VLOOKUP(Attendance!$G3531,REGULAR_WEEK_SCHEDULE[[Friday]:[Period]],2,TRUE))))))))))</f>
        <v/>
      </c>
      <c r="J3531" s="41" t="str">
        <f t="shared" ca="1" si="170"/>
        <v/>
      </c>
      <c r="K3531" s="41" t="str">
        <f>IF($A3531 &lt;&gt; "",VLOOKUP($A3531,'Student reference sheet'!$A$2:$V$2329, 7,FALSE), "")</f>
        <v/>
      </c>
      <c r="L3531" s="30" t="str">
        <f>IF($A3531 ="", "", VLOOKUP($A3531, 'Student reference sheet'!$A$2:$Z$2603,23,FALSE))</f>
        <v/>
      </c>
      <c r="M3531" s="30" t="str">
        <f>IF($A3531 ="", "", VLOOKUP($A3531, 'Student reference sheet'!$A$2:$Z$2603,24,FALSE))</f>
        <v/>
      </c>
      <c r="N3531" s="30" t="str">
        <f>IF($A3531 ="", "", VLOOKUP($A3531, 'Student reference sheet'!$A$2:$Z$2603,26,FALSE))</f>
        <v/>
      </c>
      <c r="O3531" s="30" t="str">
        <f>IF($A3531 ="", "", VLOOKUP($A3531, 'Student reference sheet'!$A$2:$Z$2603,25,FALSE))</f>
        <v/>
      </c>
      <c r="P3531" s="39" t="str">
        <f>IF($A3531 = "", "", IF(OR(VLOOKUP($A3531,'Student reference sheet'!$A$2:$V$2400,8,FALSE) = "R",  VLOOKUP($A3531,'Student reference sheet'!$A$2:$V$2400,8,FALSE) = "L"), "X", ""))</f>
        <v/>
      </c>
      <c r="Q3531" s="39" t="str">
        <f>IF($A3531 ="", "", VLOOKUP($A3531, 'Student reference sheet'!$A$2:$V$2603,22,FALSE))</f>
        <v/>
      </c>
      <c r="R3531" s="39" t="str">
        <f>IF($A3531 &lt;&gt; "",VLOOKUP($A3531,'Student reference sheet'!$A$2:$V$2329, 5,FALSE), "")</f>
        <v/>
      </c>
      <c r="S3531" s="39" t="str">
        <f>IF($A3531 &lt;&gt; "",VLOOKUP($A3531,'Student reference sheet'!$A$2:$V$2329, 6,FALSE), "")</f>
        <v/>
      </c>
      <c r="T3531" s="30" t="str">
        <f>IF($A3531 = "","",
IF(VLOOKUP($A3531,'Student reference sheet'!$A$2:$V$2329, 10,FALSE) = "Y", "Hispanic",
IF(VLOOKUP($A3531,'Student reference sheet'!$A$2:$V$2329,11,FALSE) &lt;&gt; "",
IF(VLOOKUP($A3531,'Student reference sheet'!$A$2:$V$2329,11,FALSE) = "UNK", "Unknown", VLOOKUP(VALUE(VLOOKUP($A3531,'Student reference sheet'!$A$2:$V$2329,11,FALSE)),'Ethnicity Reference'!$A$2:$B$22,2,FALSE)),
IF(VLOOKUP($A3531,'Student reference sheet'!$A$2:$V$2329,9,FALSE) &lt;&gt; "", VLOOKUP(VALUE(VLOOKUP($A3531,'Student reference sheet'!$A$2:$V$2329,9,FALSE)),'Ethnicity Reference'!$A$2:$B$22,2,FALSE),"Unknown"))))</f>
        <v/>
      </c>
      <c r="U3531" s="35"/>
    </row>
    <row r="3532" spans="1:21" ht="15.75">
      <c r="A3532" s="47"/>
      <c r="B3532" s="33"/>
      <c r="C3532" s="39" t="str">
        <f>IF($A3532 &lt;&gt; "",VLOOKUP($A3532,'Student reference sheet'!$A$2:$V$2329, 3,FALSE), "")</f>
        <v/>
      </c>
      <c r="D3532" s="39" t="str">
        <f>IF($A3532 &lt;&gt; "",VLOOKUP($A3532,'Student reference sheet'!$A$2:$V$2329, 2,FALSE), "")</f>
        <v/>
      </c>
      <c r="E3532" s="35"/>
      <c r="F3532" s="34"/>
      <c r="G3532" s="40" t="str">
        <f t="shared" ca="1" si="168"/>
        <v/>
      </c>
      <c r="H3532" s="40" t="str">
        <f t="shared" ca="1" si="169"/>
        <v/>
      </c>
      <c r="I3532" s="36" t="str">
        <f>IF($A3532 = "", "",
IF(COUNTIF(MINIMUM_DAY_DATES[], Attendance!J3532) &gt; 0, VLOOKUP(Attendance!$G3532,MINIMUM_DAY_PERIOD_SCHEDULE[], 2,TRUE),
IF(COUNTIF(RALLY_DATES[], Attendance!J3532) &gt; 0, VLOOKUP(Attendance!$G3532,RALLY_PERIOD_SCHEDULE[], 2,TRUE),
IF(WEEKDAY(Attendance!$J3532) = 2,
       IF(COUNTIF(FINALS_WEEK_MONDAY_DATE[],Attendance!$J3532) &gt; 0, VLOOKUP(Attendance!$G3532,FINALS_WEEK_MONDAY_PERIOD_SCHEDULE[],2,TRUE),
       VLOOKUP(Attendance!$G3532,REGULAR_WEEK_SCHEDULE[],6,TRUE)),
IF(WEEKDAY($J3532) = 3,
       IF(COUNTIF(FINALS_WEEK_TUESDAY_DATE[],Attendance!$J3532) &gt; 0, VLOOKUP(Attendance!$G3532,FINALS_WEEK_TUESDAY_PERIOD_SCHEDULE[],2,TRUE),
       VLOOKUP(Attendance!$G3532,REGULAR_WEEK_SCHEDULE[[Tuesday]:[Period]],5,TRUE)),
IF(WEEKDAY(Attendance!$J3532) = 4,
        IF(COUNTIF(BLOCK_WEDNESDAY_DATES[],Attendance!$J3532) &gt; 0, VLOOKUP(Attendance!$G3532,BLOCK_WEDNESDAY_PERIOD_SCHEDULE[],2,TRUE),
        IF(COUNTIF(FINALS_WEEK_WEDNESDAY_DATE[],Attendance!$J3532) &gt; 0, VLOOKUP(Attendance!$G3532,FINALS_WEEK_WEDNESDAY_PERIOD_SCHEDULE[],2,TRUE),
       VLOOKUP(Attendance!$G3532,REGULAR_WEEK_SCHEDULE[[Wednesday]:[Period]],4,TRUE))),
IF(WEEKDAY($J3532) = 5,
       IF(COUNTIF(BLOCK_THURSDAY_DATES[],Attendance!$J3532) &gt; 0, VLOOKUP(Attendance!$G3532,BLOCK_THURSDAY_PERIOD_SCHEDULE[],2,TRUE),
       IF(COUNTIF(FINALS_WEEK_THURSDAY_DATE[],Attendance!$J3532) &gt; 0, VLOOKUP(Attendance!$G3532,FINALS_WEEK_THURSDAY_PERIOD_SCHEDULE[],2,TRUE),
       VLOOKUP(Attendance!$G3532,REGULAR_WEEK_SCHEDULE[[Thursday]:[Period]],3,TRUE))),
IF(WEEKDAY(Attendance!$J3532) = 6,
       IF(COUNTIF(FINALS_WEEK_FRIDAY_DATE[],Attendance!$J3532) &gt; 0, VLOOKUP(Attendance!$G3532,FINALS_WEEK_FRIDAY_PERIOD_SCHEDULE[],2,TRUE),
       VLOOKUP(Attendance!$G3532,REGULAR_WEEK_SCHEDULE[[Friday]:[Period]],2,TRUE))))))))))</f>
        <v/>
      </c>
      <c r="J3532" s="41" t="str">
        <f t="shared" ca="1" si="170"/>
        <v/>
      </c>
      <c r="K3532" s="41" t="str">
        <f>IF($A3532 &lt;&gt; "",VLOOKUP($A3532,'Student reference sheet'!$A$2:$V$2329, 7,FALSE), "")</f>
        <v/>
      </c>
      <c r="L3532" s="30" t="str">
        <f>IF($A3532 ="", "", VLOOKUP($A3532, 'Student reference sheet'!$A$2:$Z$2603,23,FALSE))</f>
        <v/>
      </c>
      <c r="M3532" s="30" t="str">
        <f>IF($A3532 ="", "", VLOOKUP($A3532, 'Student reference sheet'!$A$2:$Z$2603,24,FALSE))</f>
        <v/>
      </c>
      <c r="N3532" s="30" t="str">
        <f>IF($A3532 ="", "", VLOOKUP($A3532, 'Student reference sheet'!$A$2:$Z$2603,26,FALSE))</f>
        <v/>
      </c>
      <c r="O3532" s="30" t="str">
        <f>IF($A3532 ="", "", VLOOKUP($A3532, 'Student reference sheet'!$A$2:$Z$2603,25,FALSE))</f>
        <v/>
      </c>
      <c r="P3532" s="39" t="str">
        <f>IF($A3532 = "", "", IF(OR(VLOOKUP($A3532,'Student reference sheet'!$A$2:$V$2400,8,FALSE) = "R",  VLOOKUP($A3532,'Student reference sheet'!$A$2:$V$2400,8,FALSE) = "L"), "X", ""))</f>
        <v/>
      </c>
      <c r="Q3532" s="39" t="str">
        <f>IF($A3532 ="", "", VLOOKUP($A3532, 'Student reference sheet'!$A$2:$V$2603,22,FALSE))</f>
        <v/>
      </c>
      <c r="R3532" s="39" t="str">
        <f>IF($A3532 &lt;&gt; "",VLOOKUP($A3532,'Student reference sheet'!$A$2:$V$2329, 5,FALSE), "")</f>
        <v/>
      </c>
      <c r="S3532" s="39" t="str">
        <f>IF($A3532 &lt;&gt; "",VLOOKUP($A3532,'Student reference sheet'!$A$2:$V$2329, 6,FALSE), "")</f>
        <v/>
      </c>
      <c r="T3532" s="30" t="str">
        <f>IF($A3532 = "","",
IF(VLOOKUP($A3532,'Student reference sheet'!$A$2:$V$2329, 10,FALSE) = "Y", "Hispanic",
IF(VLOOKUP($A3532,'Student reference sheet'!$A$2:$V$2329,11,FALSE) &lt;&gt; "",
IF(VLOOKUP($A3532,'Student reference sheet'!$A$2:$V$2329,11,FALSE) = "UNK", "Unknown", VLOOKUP(VALUE(VLOOKUP($A3532,'Student reference sheet'!$A$2:$V$2329,11,FALSE)),'Ethnicity Reference'!$A$2:$B$22,2,FALSE)),
IF(VLOOKUP($A3532,'Student reference sheet'!$A$2:$V$2329,9,FALSE) &lt;&gt; "", VLOOKUP(VALUE(VLOOKUP($A3532,'Student reference sheet'!$A$2:$V$2329,9,FALSE)),'Ethnicity Reference'!$A$2:$B$22,2,FALSE),"Unknown"))))</f>
        <v/>
      </c>
      <c r="U3532" s="35"/>
    </row>
    <row r="3533" spans="1:21" ht="15.75">
      <c r="A3533" s="47"/>
      <c r="B3533" s="33"/>
      <c r="C3533" s="39" t="str">
        <f>IF($A3533 &lt;&gt; "",VLOOKUP($A3533,'Student reference sheet'!$A$2:$V$2329, 3,FALSE), "")</f>
        <v/>
      </c>
      <c r="D3533" s="39" t="str">
        <f>IF($A3533 &lt;&gt; "",VLOOKUP($A3533,'Student reference sheet'!$A$2:$V$2329, 2,FALSE), "")</f>
        <v/>
      </c>
      <c r="E3533" s="35"/>
      <c r="F3533" s="34"/>
      <c r="G3533" s="40" t="str">
        <f t="shared" ca="1" si="168"/>
        <v/>
      </c>
      <c r="H3533" s="40" t="str">
        <f t="shared" ca="1" si="169"/>
        <v/>
      </c>
      <c r="I3533" s="36" t="str">
        <f>IF($A3533 = "", "",
IF(COUNTIF(MINIMUM_DAY_DATES[], Attendance!J3533) &gt; 0, VLOOKUP(Attendance!$G3533,MINIMUM_DAY_PERIOD_SCHEDULE[], 2,TRUE),
IF(COUNTIF(RALLY_DATES[], Attendance!J3533) &gt; 0, VLOOKUP(Attendance!$G3533,RALLY_PERIOD_SCHEDULE[], 2,TRUE),
IF(WEEKDAY(Attendance!$J3533) = 2,
       IF(COUNTIF(FINALS_WEEK_MONDAY_DATE[],Attendance!$J3533) &gt; 0, VLOOKUP(Attendance!$G3533,FINALS_WEEK_MONDAY_PERIOD_SCHEDULE[],2,TRUE),
       VLOOKUP(Attendance!$G3533,REGULAR_WEEK_SCHEDULE[],6,TRUE)),
IF(WEEKDAY($J3533) = 3,
       IF(COUNTIF(FINALS_WEEK_TUESDAY_DATE[],Attendance!$J3533) &gt; 0, VLOOKUP(Attendance!$G3533,FINALS_WEEK_TUESDAY_PERIOD_SCHEDULE[],2,TRUE),
       VLOOKUP(Attendance!$G3533,REGULAR_WEEK_SCHEDULE[[Tuesday]:[Period]],5,TRUE)),
IF(WEEKDAY(Attendance!$J3533) = 4,
        IF(COUNTIF(BLOCK_WEDNESDAY_DATES[],Attendance!$J3533) &gt; 0, VLOOKUP(Attendance!$G3533,BLOCK_WEDNESDAY_PERIOD_SCHEDULE[],2,TRUE),
        IF(COUNTIF(FINALS_WEEK_WEDNESDAY_DATE[],Attendance!$J3533) &gt; 0, VLOOKUP(Attendance!$G3533,FINALS_WEEK_WEDNESDAY_PERIOD_SCHEDULE[],2,TRUE),
       VLOOKUP(Attendance!$G3533,REGULAR_WEEK_SCHEDULE[[Wednesday]:[Period]],4,TRUE))),
IF(WEEKDAY($J3533) = 5,
       IF(COUNTIF(BLOCK_THURSDAY_DATES[],Attendance!$J3533) &gt; 0, VLOOKUP(Attendance!$G3533,BLOCK_THURSDAY_PERIOD_SCHEDULE[],2,TRUE),
       IF(COUNTIF(FINALS_WEEK_THURSDAY_DATE[],Attendance!$J3533) &gt; 0, VLOOKUP(Attendance!$G3533,FINALS_WEEK_THURSDAY_PERIOD_SCHEDULE[],2,TRUE),
       VLOOKUP(Attendance!$G3533,REGULAR_WEEK_SCHEDULE[[Thursday]:[Period]],3,TRUE))),
IF(WEEKDAY(Attendance!$J3533) = 6,
       IF(COUNTIF(FINALS_WEEK_FRIDAY_DATE[],Attendance!$J3533) &gt; 0, VLOOKUP(Attendance!$G3533,FINALS_WEEK_FRIDAY_PERIOD_SCHEDULE[],2,TRUE),
       VLOOKUP(Attendance!$G3533,REGULAR_WEEK_SCHEDULE[[Friday]:[Period]],2,TRUE))))))))))</f>
        <v/>
      </c>
      <c r="J3533" s="41" t="str">
        <f t="shared" ca="1" si="170"/>
        <v/>
      </c>
      <c r="K3533" s="41" t="str">
        <f>IF($A3533 &lt;&gt; "",VLOOKUP($A3533,'Student reference sheet'!$A$2:$V$2329, 7,FALSE), "")</f>
        <v/>
      </c>
      <c r="L3533" s="30" t="str">
        <f>IF($A3533 ="", "", VLOOKUP($A3533, 'Student reference sheet'!$A$2:$Z$2603,23,FALSE))</f>
        <v/>
      </c>
      <c r="M3533" s="30" t="str">
        <f>IF($A3533 ="", "", VLOOKUP($A3533, 'Student reference sheet'!$A$2:$Z$2603,24,FALSE))</f>
        <v/>
      </c>
      <c r="N3533" s="30" t="str">
        <f>IF($A3533 ="", "", VLOOKUP($A3533, 'Student reference sheet'!$A$2:$Z$2603,26,FALSE))</f>
        <v/>
      </c>
      <c r="O3533" s="30" t="str">
        <f>IF($A3533 ="", "", VLOOKUP($A3533, 'Student reference sheet'!$A$2:$Z$2603,25,FALSE))</f>
        <v/>
      </c>
      <c r="P3533" s="39" t="str">
        <f>IF($A3533 = "", "", IF(OR(VLOOKUP($A3533,'Student reference sheet'!$A$2:$V$2400,8,FALSE) = "R",  VLOOKUP($A3533,'Student reference sheet'!$A$2:$V$2400,8,FALSE) = "L"), "X", ""))</f>
        <v/>
      </c>
      <c r="Q3533" s="39" t="str">
        <f>IF($A3533 ="", "", VLOOKUP($A3533, 'Student reference sheet'!$A$2:$V$2603,22,FALSE))</f>
        <v/>
      </c>
      <c r="R3533" s="39" t="str">
        <f>IF($A3533 &lt;&gt; "",VLOOKUP($A3533,'Student reference sheet'!$A$2:$V$2329, 5,FALSE), "")</f>
        <v/>
      </c>
      <c r="S3533" s="39" t="str">
        <f>IF($A3533 &lt;&gt; "",VLOOKUP($A3533,'Student reference sheet'!$A$2:$V$2329, 6,FALSE), "")</f>
        <v/>
      </c>
      <c r="T3533" s="30" t="str">
        <f>IF($A3533 = "","",
IF(VLOOKUP($A3533,'Student reference sheet'!$A$2:$V$2329, 10,FALSE) = "Y", "Hispanic",
IF(VLOOKUP($A3533,'Student reference sheet'!$A$2:$V$2329,11,FALSE) &lt;&gt; "",
IF(VLOOKUP($A3533,'Student reference sheet'!$A$2:$V$2329,11,FALSE) = "UNK", "Unknown", VLOOKUP(VALUE(VLOOKUP($A3533,'Student reference sheet'!$A$2:$V$2329,11,FALSE)),'Ethnicity Reference'!$A$2:$B$22,2,FALSE)),
IF(VLOOKUP($A3533,'Student reference sheet'!$A$2:$V$2329,9,FALSE) &lt;&gt; "", VLOOKUP(VALUE(VLOOKUP($A3533,'Student reference sheet'!$A$2:$V$2329,9,FALSE)),'Ethnicity Reference'!$A$2:$B$22,2,FALSE),"Unknown"))))</f>
        <v/>
      </c>
      <c r="U3533" s="35"/>
    </row>
    <row r="3534" spans="1:21" ht="15.75">
      <c r="A3534" s="47"/>
      <c r="B3534" s="33"/>
      <c r="C3534" s="39" t="str">
        <f>IF($A3534 &lt;&gt; "",VLOOKUP($A3534,'Student reference sheet'!$A$2:$V$2329, 3,FALSE), "")</f>
        <v/>
      </c>
      <c r="D3534" s="39" t="str">
        <f>IF($A3534 &lt;&gt; "",VLOOKUP($A3534,'Student reference sheet'!$A$2:$V$2329, 2,FALSE), "")</f>
        <v/>
      </c>
      <c r="E3534" s="35"/>
      <c r="F3534" s="34"/>
      <c r="G3534" s="40" t="str">
        <f t="shared" ca="1" si="168"/>
        <v/>
      </c>
      <c r="H3534" s="40" t="str">
        <f t="shared" ca="1" si="169"/>
        <v/>
      </c>
      <c r="I3534" s="36" t="str">
        <f>IF($A3534 = "", "",
IF(COUNTIF(MINIMUM_DAY_DATES[], Attendance!J3534) &gt; 0, VLOOKUP(Attendance!$G3534,MINIMUM_DAY_PERIOD_SCHEDULE[], 2,TRUE),
IF(COUNTIF(RALLY_DATES[], Attendance!J3534) &gt; 0, VLOOKUP(Attendance!$G3534,RALLY_PERIOD_SCHEDULE[], 2,TRUE),
IF(WEEKDAY(Attendance!$J3534) = 2,
       IF(COUNTIF(FINALS_WEEK_MONDAY_DATE[],Attendance!$J3534) &gt; 0, VLOOKUP(Attendance!$G3534,FINALS_WEEK_MONDAY_PERIOD_SCHEDULE[],2,TRUE),
       VLOOKUP(Attendance!$G3534,REGULAR_WEEK_SCHEDULE[],6,TRUE)),
IF(WEEKDAY($J3534) = 3,
       IF(COUNTIF(FINALS_WEEK_TUESDAY_DATE[],Attendance!$J3534) &gt; 0, VLOOKUP(Attendance!$G3534,FINALS_WEEK_TUESDAY_PERIOD_SCHEDULE[],2,TRUE),
       VLOOKUP(Attendance!$G3534,REGULAR_WEEK_SCHEDULE[[Tuesday]:[Period]],5,TRUE)),
IF(WEEKDAY(Attendance!$J3534) = 4,
        IF(COUNTIF(BLOCK_WEDNESDAY_DATES[],Attendance!$J3534) &gt; 0, VLOOKUP(Attendance!$G3534,BLOCK_WEDNESDAY_PERIOD_SCHEDULE[],2,TRUE),
        IF(COUNTIF(FINALS_WEEK_WEDNESDAY_DATE[],Attendance!$J3534) &gt; 0, VLOOKUP(Attendance!$G3534,FINALS_WEEK_WEDNESDAY_PERIOD_SCHEDULE[],2,TRUE),
       VLOOKUP(Attendance!$G3534,REGULAR_WEEK_SCHEDULE[[Wednesday]:[Period]],4,TRUE))),
IF(WEEKDAY($J3534) = 5,
       IF(COUNTIF(BLOCK_THURSDAY_DATES[],Attendance!$J3534) &gt; 0, VLOOKUP(Attendance!$G3534,BLOCK_THURSDAY_PERIOD_SCHEDULE[],2,TRUE),
       IF(COUNTIF(FINALS_WEEK_THURSDAY_DATE[],Attendance!$J3534) &gt; 0, VLOOKUP(Attendance!$G3534,FINALS_WEEK_THURSDAY_PERIOD_SCHEDULE[],2,TRUE),
       VLOOKUP(Attendance!$G3534,REGULAR_WEEK_SCHEDULE[[Thursday]:[Period]],3,TRUE))),
IF(WEEKDAY(Attendance!$J3534) = 6,
       IF(COUNTIF(FINALS_WEEK_FRIDAY_DATE[],Attendance!$J3534) &gt; 0, VLOOKUP(Attendance!$G3534,FINALS_WEEK_FRIDAY_PERIOD_SCHEDULE[],2,TRUE),
       VLOOKUP(Attendance!$G3534,REGULAR_WEEK_SCHEDULE[[Friday]:[Period]],2,TRUE))))))))))</f>
        <v/>
      </c>
      <c r="J3534" s="41" t="str">
        <f t="shared" ca="1" si="170"/>
        <v/>
      </c>
      <c r="K3534" s="41" t="str">
        <f>IF($A3534 &lt;&gt; "",VLOOKUP($A3534,'Student reference sheet'!$A$2:$V$2329, 7,FALSE), "")</f>
        <v/>
      </c>
      <c r="L3534" s="30" t="str">
        <f>IF($A3534 ="", "", VLOOKUP($A3534, 'Student reference sheet'!$A$2:$Z$2603,23,FALSE))</f>
        <v/>
      </c>
      <c r="M3534" s="30" t="str">
        <f>IF($A3534 ="", "", VLOOKUP($A3534, 'Student reference sheet'!$A$2:$Z$2603,24,FALSE))</f>
        <v/>
      </c>
      <c r="N3534" s="30" t="str">
        <f>IF($A3534 ="", "", VLOOKUP($A3534, 'Student reference sheet'!$A$2:$Z$2603,26,FALSE))</f>
        <v/>
      </c>
      <c r="O3534" s="30" t="str">
        <f>IF($A3534 ="", "", VLOOKUP($A3534, 'Student reference sheet'!$A$2:$Z$2603,25,FALSE))</f>
        <v/>
      </c>
      <c r="P3534" s="39" t="str">
        <f>IF($A3534 = "", "", IF(OR(VLOOKUP($A3534,'Student reference sheet'!$A$2:$V$2400,8,FALSE) = "R",  VLOOKUP($A3534,'Student reference sheet'!$A$2:$V$2400,8,FALSE) = "L"), "X", ""))</f>
        <v/>
      </c>
      <c r="Q3534" s="39" t="str">
        <f>IF($A3534 ="", "", VLOOKUP($A3534, 'Student reference sheet'!$A$2:$V$2603,22,FALSE))</f>
        <v/>
      </c>
      <c r="R3534" s="39" t="str">
        <f>IF($A3534 &lt;&gt; "",VLOOKUP($A3534,'Student reference sheet'!$A$2:$V$2329, 5,FALSE), "")</f>
        <v/>
      </c>
      <c r="S3534" s="39" t="str">
        <f>IF($A3534 &lt;&gt; "",VLOOKUP($A3534,'Student reference sheet'!$A$2:$V$2329, 6,FALSE), "")</f>
        <v/>
      </c>
      <c r="T3534" s="30" t="str">
        <f>IF($A3534 = "","",
IF(VLOOKUP($A3534,'Student reference sheet'!$A$2:$V$2329, 10,FALSE) = "Y", "Hispanic",
IF(VLOOKUP($A3534,'Student reference sheet'!$A$2:$V$2329,11,FALSE) &lt;&gt; "",
IF(VLOOKUP($A3534,'Student reference sheet'!$A$2:$V$2329,11,FALSE) = "UNK", "Unknown", VLOOKUP(VALUE(VLOOKUP($A3534,'Student reference sheet'!$A$2:$V$2329,11,FALSE)),'Ethnicity Reference'!$A$2:$B$22,2,FALSE)),
IF(VLOOKUP($A3534,'Student reference sheet'!$A$2:$V$2329,9,FALSE) &lt;&gt; "", VLOOKUP(VALUE(VLOOKUP($A3534,'Student reference sheet'!$A$2:$V$2329,9,FALSE)),'Ethnicity Reference'!$A$2:$B$22,2,FALSE),"Unknown"))))</f>
        <v/>
      </c>
      <c r="U3534" s="35"/>
    </row>
    <row r="3535" spans="1:21" ht="15.75">
      <c r="A3535" s="47"/>
      <c r="B3535" s="33"/>
      <c r="C3535" s="39" t="str">
        <f>IF($A3535 &lt;&gt; "",VLOOKUP($A3535,'Student reference sheet'!$A$2:$V$2329, 3,FALSE), "")</f>
        <v/>
      </c>
      <c r="D3535" s="39" t="str">
        <f>IF($A3535 &lt;&gt; "",VLOOKUP($A3535,'Student reference sheet'!$A$2:$V$2329, 2,FALSE), "")</f>
        <v/>
      </c>
      <c r="E3535" s="35"/>
      <c r="F3535" s="34"/>
      <c r="G3535" s="40" t="str">
        <f t="shared" ca="1" si="168"/>
        <v/>
      </c>
      <c r="H3535" s="40" t="str">
        <f t="shared" ca="1" si="169"/>
        <v/>
      </c>
      <c r="I3535" s="36" t="str">
        <f>IF($A3535 = "", "",
IF(COUNTIF(MINIMUM_DAY_DATES[], Attendance!J3535) &gt; 0, VLOOKUP(Attendance!$G3535,MINIMUM_DAY_PERIOD_SCHEDULE[], 2,TRUE),
IF(COUNTIF(RALLY_DATES[], Attendance!J3535) &gt; 0, VLOOKUP(Attendance!$G3535,RALLY_PERIOD_SCHEDULE[], 2,TRUE),
IF(WEEKDAY(Attendance!$J3535) = 2,
       IF(COUNTIF(FINALS_WEEK_MONDAY_DATE[],Attendance!$J3535) &gt; 0, VLOOKUP(Attendance!$G3535,FINALS_WEEK_MONDAY_PERIOD_SCHEDULE[],2,TRUE),
       VLOOKUP(Attendance!$G3535,REGULAR_WEEK_SCHEDULE[],6,TRUE)),
IF(WEEKDAY($J3535) = 3,
       IF(COUNTIF(FINALS_WEEK_TUESDAY_DATE[],Attendance!$J3535) &gt; 0, VLOOKUP(Attendance!$G3535,FINALS_WEEK_TUESDAY_PERIOD_SCHEDULE[],2,TRUE),
       VLOOKUP(Attendance!$G3535,REGULAR_WEEK_SCHEDULE[[Tuesday]:[Period]],5,TRUE)),
IF(WEEKDAY(Attendance!$J3535) = 4,
        IF(COUNTIF(BLOCK_WEDNESDAY_DATES[],Attendance!$J3535) &gt; 0, VLOOKUP(Attendance!$G3535,BLOCK_WEDNESDAY_PERIOD_SCHEDULE[],2,TRUE),
        IF(COUNTIF(FINALS_WEEK_WEDNESDAY_DATE[],Attendance!$J3535) &gt; 0, VLOOKUP(Attendance!$G3535,FINALS_WEEK_WEDNESDAY_PERIOD_SCHEDULE[],2,TRUE),
       VLOOKUP(Attendance!$G3535,REGULAR_WEEK_SCHEDULE[[Wednesday]:[Period]],4,TRUE))),
IF(WEEKDAY($J3535) = 5,
       IF(COUNTIF(BLOCK_THURSDAY_DATES[],Attendance!$J3535) &gt; 0, VLOOKUP(Attendance!$G3535,BLOCK_THURSDAY_PERIOD_SCHEDULE[],2,TRUE),
       IF(COUNTIF(FINALS_WEEK_THURSDAY_DATE[],Attendance!$J3535) &gt; 0, VLOOKUP(Attendance!$G3535,FINALS_WEEK_THURSDAY_PERIOD_SCHEDULE[],2,TRUE),
       VLOOKUP(Attendance!$G3535,REGULAR_WEEK_SCHEDULE[[Thursday]:[Period]],3,TRUE))),
IF(WEEKDAY(Attendance!$J3535) = 6,
       IF(COUNTIF(FINALS_WEEK_FRIDAY_DATE[],Attendance!$J3535) &gt; 0, VLOOKUP(Attendance!$G3535,FINALS_WEEK_FRIDAY_PERIOD_SCHEDULE[],2,TRUE),
       VLOOKUP(Attendance!$G3535,REGULAR_WEEK_SCHEDULE[[Friday]:[Period]],2,TRUE))))))))))</f>
        <v/>
      </c>
      <c r="J3535" s="41" t="str">
        <f t="shared" ca="1" si="170"/>
        <v/>
      </c>
      <c r="K3535" s="41" t="str">
        <f>IF($A3535 &lt;&gt; "",VLOOKUP($A3535,'Student reference sheet'!$A$2:$V$2329, 7,FALSE), "")</f>
        <v/>
      </c>
      <c r="L3535" s="30" t="str">
        <f>IF($A3535 ="", "", VLOOKUP($A3535, 'Student reference sheet'!$A$2:$Z$2603,23,FALSE))</f>
        <v/>
      </c>
      <c r="M3535" s="30" t="str">
        <f>IF($A3535 ="", "", VLOOKUP($A3535, 'Student reference sheet'!$A$2:$Z$2603,24,FALSE))</f>
        <v/>
      </c>
      <c r="N3535" s="30" t="str">
        <f>IF($A3535 ="", "", VLOOKUP($A3535, 'Student reference sheet'!$A$2:$Z$2603,26,FALSE))</f>
        <v/>
      </c>
      <c r="O3535" s="30" t="str">
        <f>IF($A3535 ="", "", VLOOKUP($A3535, 'Student reference sheet'!$A$2:$Z$2603,25,FALSE))</f>
        <v/>
      </c>
      <c r="P3535" s="39" t="str">
        <f>IF($A3535 = "", "", IF(OR(VLOOKUP($A3535,'Student reference sheet'!$A$2:$V$2400,8,FALSE) = "R",  VLOOKUP($A3535,'Student reference sheet'!$A$2:$V$2400,8,FALSE) = "L"), "X", ""))</f>
        <v/>
      </c>
      <c r="Q3535" s="39" t="str">
        <f>IF($A3535 ="", "", VLOOKUP($A3535, 'Student reference sheet'!$A$2:$V$2603,22,FALSE))</f>
        <v/>
      </c>
      <c r="R3535" s="39" t="str">
        <f>IF($A3535 &lt;&gt; "",VLOOKUP($A3535,'Student reference sheet'!$A$2:$V$2329, 5,FALSE), "")</f>
        <v/>
      </c>
      <c r="S3535" s="39" t="str">
        <f>IF($A3535 &lt;&gt; "",VLOOKUP($A3535,'Student reference sheet'!$A$2:$V$2329, 6,FALSE), "")</f>
        <v/>
      </c>
      <c r="T3535" s="30" t="str">
        <f>IF($A3535 = "","",
IF(VLOOKUP($A3535,'Student reference sheet'!$A$2:$V$2329, 10,FALSE) = "Y", "Hispanic",
IF(VLOOKUP($A3535,'Student reference sheet'!$A$2:$V$2329,11,FALSE) &lt;&gt; "",
IF(VLOOKUP($A3535,'Student reference sheet'!$A$2:$V$2329,11,FALSE) = "UNK", "Unknown", VLOOKUP(VALUE(VLOOKUP($A3535,'Student reference sheet'!$A$2:$V$2329,11,FALSE)),'Ethnicity Reference'!$A$2:$B$22,2,FALSE)),
IF(VLOOKUP($A3535,'Student reference sheet'!$A$2:$V$2329,9,FALSE) &lt;&gt; "", VLOOKUP(VALUE(VLOOKUP($A3535,'Student reference sheet'!$A$2:$V$2329,9,FALSE)),'Ethnicity Reference'!$A$2:$B$22,2,FALSE),"Unknown"))))</f>
        <v/>
      </c>
      <c r="U3535" s="35"/>
    </row>
    <row r="3536" spans="1:21" ht="15.75">
      <c r="A3536" s="47"/>
      <c r="B3536" s="33"/>
      <c r="C3536" s="39" t="str">
        <f>IF($A3536 &lt;&gt; "",VLOOKUP($A3536,'Student reference sheet'!$A$2:$V$2329, 3,FALSE), "")</f>
        <v/>
      </c>
      <c r="D3536" s="39" t="str">
        <f>IF($A3536 &lt;&gt; "",VLOOKUP($A3536,'Student reference sheet'!$A$2:$V$2329, 2,FALSE), "")</f>
        <v/>
      </c>
      <c r="E3536" s="35"/>
      <c r="F3536" s="34"/>
      <c r="G3536" s="40" t="str">
        <f t="shared" ca="1" si="168"/>
        <v/>
      </c>
      <c r="H3536" s="40" t="str">
        <f t="shared" ca="1" si="169"/>
        <v/>
      </c>
      <c r="I3536" s="36" t="str">
        <f>IF($A3536 = "", "",
IF(COUNTIF(MINIMUM_DAY_DATES[], Attendance!J3536) &gt; 0, VLOOKUP(Attendance!$G3536,MINIMUM_DAY_PERIOD_SCHEDULE[], 2,TRUE),
IF(COUNTIF(RALLY_DATES[], Attendance!J3536) &gt; 0, VLOOKUP(Attendance!$G3536,RALLY_PERIOD_SCHEDULE[], 2,TRUE),
IF(WEEKDAY(Attendance!$J3536) = 2,
       IF(COUNTIF(FINALS_WEEK_MONDAY_DATE[],Attendance!$J3536) &gt; 0, VLOOKUP(Attendance!$G3536,FINALS_WEEK_MONDAY_PERIOD_SCHEDULE[],2,TRUE),
       VLOOKUP(Attendance!$G3536,REGULAR_WEEK_SCHEDULE[],6,TRUE)),
IF(WEEKDAY($J3536) = 3,
       IF(COUNTIF(FINALS_WEEK_TUESDAY_DATE[],Attendance!$J3536) &gt; 0, VLOOKUP(Attendance!$G3536,FINALS_WEEK_TUESDAY_PERIOD_SCHEDULE[],2,TRUE),
       VLOOKUP(Attendance!$G3536,REGULAR_WEEK_SCHEDULE[[Tuesday]:[Period]],5,TRUE)),
IF(WEEKDAY(Attendance!$J3536) = 4,
        IF(COUNTIF(BLOCK_WEDNESDAY_DATES[],Attendance!$J3536) &gt; 0, VLOOKUP(Attendance!$G3536,BLOCK_WEDNESDAY_PERIOD_SCHEDULE[],2,TRUE),
        IF(COUNTIF(FINALS_WEEK_WEDNESDAY_DATE[],Attendance!$J3536) &gt; 0, VLOOKUP(Attendance!$G3536,FINALS_WEEK_WEDNESDAY_PERIOD_SCHEDULE[],2,TRUE),
       VLOOKUP(Attendance!$G3536,REGULAR_WEEK_SCHEDULE[[Wednesday]:[Period]],4,TRUE))),
IF(WEEKDAY($J3536) = 5,
       IF(COUNTIF(BLOCK_THURSDAY_DATES[],Attendance!$J3536) &gt; 0, VLOOKUP(Attendance!$G3536,BLOCK_THURSDAY_PERIOD_SCHEDULE[],2,TRUE),
       IF(COUNTIF(FINALS_WEEK_THURSDAY_DATE[],Attendance!$J3536) &gt; 0, VLOOKUP(Attendance!$G3536,FINALS_WEEK_THURSDAY_PERIOD_SCHEDULE[],2,TRUE),
       VLOOKUP(Attendance!$G3536,REGULAR_WEEK_SCHEDULE[[Thursday]:[Period]],3,TRUE))),
IF(WEEKDAY(Attendance!$J3536) = 6,
       IF(COUNTIF(FINALS_WEEK_FRIDAY_DATE[],Attendance!$J3536) &gt; 0, VLOOKUP(Attendance!$G3536,FINALS_WEEK_FRIDAY_PERIOD_SCHEDULE[],2,TRUE),
       VLOOKUP(Attendance!$G3536,REGULAR_WEEK_SCHEDULE[[Friday]:[Period]],2,TRUE))))))))))</f>
        <v/>
      </c>
      <c r="J3536" s="41" t="str">
        <f t="shared" ca="1" si="170"/>
        <v/>
      </c>
      <c r="K3536" s="41" t="str">
        <f>IF($A3536 &lt;&gt; "",VLOOKUP($A3536,'Student reference sheet'!$A$2:$V$2329, 7,FALSE), "")</f>
        <v/>
      </c>
      <c r="L3536" s="30" t="str">
        <f>IF($A3536 ="", "", VLOOKUP($A3536, 'Student reference sheet'!$A$2:$Z$2603,23,FALSE))</f>
        <v/>
      </c>
      <c r="M3536" s="30" t="str">
        <f>IF($A3536 ="", "", VLOOKUP($A3536, 'Student reference sheet'!$A$2:$Z$2603,24,FALSE))</f>
        <v/>
      </c>
      <c r="N3536" s="30" t="str">
        <f>IF($A3536 ="", "", VLOOKUP($A3536, 'Student reference sheet'!$A$2:$Z$2603,26,FALSE))</f>
        <v/>
      </c>
      <c r="O3536" s="30" t="str">
        <f>IF($A3536 ="", "", VLOOKUP($A3536, 'Student reference sheet'!$A$2:$Z$2603,25,FALSE))</f>
        <v/>
      </c>
      <c r="P3536" s="39" t="str">
        <f>IF($A3536 = "", "", IF(OR(VLOOKUP($A3536,'Student reference sheet'!$A$2:$V$2400,8,FALSE) = "R",  VLOOKUP($A3536,'Student reference sheet'!$A$2:$V$2400,8,FALSE) = "L"), "X", ""))</f>
        <v/>
      </c>
      <c r="Q3536" s="39" t="str">
        <f>IF($A3536 ="", "", VLOOKUP($A3536, 'Student reference sheet'!$A$2:$V$2603,22,FALSE))</f>
        <v/>
      </c>
      <c r="R3536" s="39" t="str">
        <f>IF($A3536 &lt;&gt; "",VLOOKUP($A3536,'Student reference sheet'!$A$2:$V$2329, 5,FALSE), "")</f>
        <v/>
      </c>
      <c r="S3536" s="39" t="str">
        <f>IF($A3536 &lt;&gt; "",VLOOKUP($A3536,'Student reference sheet'!$A$2:$V$2329, 6,FALSE), "")</f>
        <v/>
      </c>
      <c r="T3536" s="30" t="str">
        <f>IF($A3536 = "","",
IF(VLOOKUP($A3536,'Student reference sheet'!$A$2:$V$2329, 10,FALSE) = "Y", "Hispanic",
IF(VLOOKUP($A3536,'Student reference sheet'!$A$2:$V$2329,11,FALSE) &lt;&gt; "",
IF(VLOOKUP($A3536,'Student reference sheet'!$A$2:$V$2329,11,FALSE) = "UNK", "Unknown", VLOOKUP(VALUE(VLOOKUP($A3536,'Student reference sheet'!$A$2:$V$2329,11,FALSE)),'Ethnicity Reference'!$A$2:$B$22,2,FALSE)),
IF(VLOOKUP($A3536,'Student reference sheet'!$A$2:$V$2329,9,FALSE) &lt;&gt; "", VLOOKUP(VALUE(VLOOKUP($A3536,'Student reference sheet'!$A$2:$V$2329,9,FALSE)),'Ethnicity Reference'!$A$2:$B$22,2,FALSE),"Unknown"))))</f>
        <v/>
      </c>
      <c r="U3536" s="35"/>
    </row>
    <row r="3537" spans="1:21" ht="15.75">
      <c r="A3537" s="47"/>
      <c r="B3537" s="33"/>
      <c r="C3537" s="39" t="str">
        <f>IF($A3537 &lt;&gt; "",VLOOKUP($A3537,'Student reference sheet'!$A$2:$V$2329, 3,FALSE), "")</f>
        <v/>
      </c>
      <c r="D3537" s="39" t="str">
        <f>IF($A3537 &lt;&gt; "",VLOOKUP($A3537,'Student reference sheet'!$A$2:$V$2329, 2,FALSE), "")</f>
        <v/>
      </c>
      <c r="E3537" s="35"/>
      <c r="F3537" s="34"/>
      <c r="G3537" s="40" t="str">
        <f t="shared" ca="1" si="168"/>
        <v/>
      </c>
      <c r="H3537" s="40" t="str">
        <f t="shared" ca="1" si="169"/>
        <v/>
      </c>
      <c r="I3537" s="36" t="str">
        <f>IF($A3537 = "", "",
IF(COUNTIF(MINIMUM_DAY_DATES[], Attendance!J3537) &gt; 0, VLOOKUP(Attendance!$G3537,MINIMUM_DAY_PERIOD_SCHEDULE[], 2,TRUE),
IF(COUNTIF(RALLY_DATES[], Attendance!J3537) &gt; 0, VLOOKUP(Attendance!$G3537,RALLY_PERIOD_SCHEDULE[], 2,TRUE),
IF(WEEKDAY(Attendance!$J3537) = 2,
       IF(COUNTIF(FINALS_WEEK_MONDAY_DATE[],Attendance!$J3537) &gt; 0, VLOOKUP(Attendance!$G3537,FINALS_WEEK_MONDAY_PERIOD_SCHEDULE[],2,TRUE),
       VLOOKUP(Attendance!$G3537,REGULAR_WEEK_SCHEDULE[],6,TRUE)),
IF(WEEKDAY($J3537) = 3,
       IF(COUNTIF(FINALS_WEEK_TUESDAY_DATE[],Attendance!$J3537) &gt; 0, VLOOKUP(Attendance!$G3537,FINALS_WEEK_TUESDAY_PERIOD_SCHEDULE[],2,TRUE),
       VLOOKUP(Attendance!$G3537,REGULAR_WEEK_SCHEDULE[[Tuesday]:[Period]],5,TRUE)),
IF(WEEKDAY(Attendance!$J3537) = 4,
        IF(COUNTIF(BLOCK_WEDNESDAY_DATES[],Attendance!$J3537) &gt; 0, VLOOKUP(Attendance!$G3537,BLOCK_WEDNESDAY_PERIOD_SCHEDULE[],2,TRUE),
        IF(COUNTIF(FINALS_WEEK_WEDNESDAY_DATE[],Attendance!$J3537) &gt; 0, VLOOKUP(Attendance!$G3537,FINALS_WEEK_WEDNESDAY_PERIOD_SCHEDULE[],2,TRUE),
       VLOOKUP(Attendance!$G3537,REGULAR_WEEK_SCHEDULE[[Wednesday]:[Period]],4,TRUE))),
IF(WEEKDAY($J3537) = 5,
       IF(COUNTIF(BLOCK_THURSDAY_DATES[],Attendance!$J3537) &gt; 0, VLOOKUP(Attendance!$G3537,BLOCK_THURSDAY_PERIOD_SCHEDULE[],2,TRUE),
       IF(COUNTIF(FINALS_WEEK_THURSDAY_DATE[],Attendance!$J3537) &gt; 0, VLOOKUP(Attendance!$G3537,FINALS_WEEK_THURSDAY_PERIOD_SCHEDULE[],2,TRUE),
       VLOOKUP(Attendance!$G3537,REGULAR_WEEK_SCHEDULE[[Thursday]:[Period]],3,TRUE))),
IF(WEEKDAY(Attendance!$J3537) = 6,
       IF(COUNTIF(FINALS_WEEK_FRIDAY_DATE[],Attendance!$J3537) &gt; 0, VLOOKUP(Attendance!$G3537,FINALS_WEEK_FRIDAY_PERIOD_SCHEDULE[],2,TRUE),
       VLOOKUP(Attendance!$G3537,REGULAR_WEEK_SCHEDULE[[Friday]:[Period]],2,TRUE))))))))))</f>
        <v/>
      </c>
      <c r="J3537" s="41" t="str">
        <f t="shared" ca="1" si="170"/>
        <v/>
      </c>
      <c r="K3537" s="41" t="str">
        <f>IF($A3537 &lt;&gt; "",VLOOKUP($A3537,'Student reference sheet'!$A$2:$V$2329, 7,FALSE), "")</f>
        <v/>
      </c>
      <c r="L3537" s="30" t="str">
        <f>IF($A3537 ="", "", VLOOKUP($A3537, 'Student reference sheet'!$A$2:$Z$2603,23,FALSE))</f>
        <v/>
      </c>
      <c r="M3537" s="30" t="str">
        <f>IF($A3537 ="", "", VLOOKUP($A3537, 'Student reference sheet'!$A$2:$Z$2603,24,FALSE))</f>
        <v/>
      </c>
      <c r="N3537" s="30" t="str">
        <f>IF($A3537 ="", "", VLOOKUP($A3537, 'Student reference sheet'!$A$2:$Z$2603,26,FALSE))</f>
        <v/>
      </c>
      <c r="O3537" s="30" t="str">
        <f>IF($A3537 ="", "", VLOOKUP($A3537, 'Student reference sheet'!$A$2:$Z$2603,25,FALSE))</f>
        <v/>
      </c>
      <c r="P3537" s="39" t="str">
        <f>IF($A3537 = "", "", IF(OR(VLOOKUP($A3537,'Student reference sheet'!$A$2:$V$2400,8,FALSE) = "R",  VLOOKUP($A3537,'Student reference sheet'!$A$2:$V$2400,8,FALSE) = "L"), "X", ""))</f>
        <v/>
      </c>
      <c r="Q3537" s="39" t="str">
        <f>IF($A3537 ="", "", VLOOKUP($A3537, 'Student reference sheet'!$A$2:$V$2603,22,FALSE))</f>
        <v/>
      </c>
      <c r="R3537" s="39" t="str">
        <f>IF($A3537 &lt;&gt; "",VLOOKUP($A3537,'Student reference sheet'!$A$2:$V$2329, 5,FALSE), "")</f>
        <v/>
      </c>
      <c r="S3537" s="39" t="str">
        <f>IF($A3537 &lt;&gt; "",VLOOKUP($A3537,'Student reference sheet'!$A$2:$V$2329, 6,FALSE), "")</f>
        <v/>
      </c>
      <c r="T3537" s="30" t="str">
        <f>IF($A3537 = "","",
IF(VLOOKUP($A3537,'Student reference sheet'!$A$2:$V$2329, 10,FALSE) = "Y", "Hispanic",
IF(VLOOKUP($A3537,'Student reference sheet'!$A$2:$V$2329,11,FALSE) &lt;&gt; "",
IF(VLOOKUP($A3537,'Student reference sheet'!$A$2:$V$2329,11,FALSE) = "UNK", "Unknown", VLOOKUP(VALUE(VLOOKUP($A3537,'Student reference sheet'!$A$2:$V$2329,11,FALSE)),'Ethnicity Reference'!$A$2:$B$22,2,FALSE)),
IF(VLOOKUP($A3537,'Student reference sheet'!$A$2:$V$2329,9,FALSE) &lt;&gt; "", VLOOKUP(VALUE(VLOOKUP($A3537,'Student reference sheet'!$A$2:$V$2329,9,FALSE)),'Ethnicity Reference'!$A$2:$B$22,2,FALSE),"Unknown"))))</f>
        <v/>
      </c>
      <c r="U3537" s="35"/>
    </row>
    <row r="3538" spans="1:21" ht="15.75">
      <c r="A3538" s="47"/>
      <c r="B3538" s="33"/>
      <c r="C3538" s="39" t="str">
        <f>IF($A3538 &lt;&gt; "",VLOOKUP($A3538,'Student reference sheet'!$A$2:$V$2329, 3,FALSE), "")</f>
        <v/>
      </c>
      <c r="D3538" s="39" t="str">
        <f>IF($A3538 &lt;&gt; "",VLOOKUP($A3538,'Student reference sheet'!$A$2:$V$2329, 2,FALSE), "")</f>
        <v/>
      </c>
      <c r="E3538" s="35"/>
      <c r="F3538" s="34"/>
      <c r="G3538" s="40" t="str">
        <f t="shared" ca="1" si="168"/>
        <v/>
      </c>
      <c r="H3538" s="40" t="str">
        <f t="shared" ca="1" si="169"/>
        <v/>
      </c>
      <c r="I3538" s="36" t="str">
        <f>IF($A3538 = "", "",
IF(COUNTIF(MINIMUM_DAY_DATES[], Attendance!J3538) &gt; 0, VLOOKUP(Attendance!$G3538,MINIMUM_DAY_PERIOD_SCHEDULE[], 2,TRUE),
IF(COUNTIF(RALLY_DATES[], Attendance!J3538) &gt; 0, VLOOKUP(Attendance!$G3538,RALLY_PERIOD_SCHEDULE[], 2,TRUE),
IF(WEEKDAY(Attendance!$J3538) = 2,
       IF(COUNTIF(FINALS_WEEK_MONDAY_DATE[],Attendance!$J3538) &gt; 0, VLOOKUP(Attendance!$G3538,FINALS_WEEK_MONDAY_PERIOD_SCHEDULE[],2,TRUE),
       VLOOKUP(Attendance!$G3538,REGULAR_WEEK_SCHEDULE[],6,TRUE)),
IF(WEEKDAY($J3538) = 3,
       IF(COUNTIF(FINALS_WEEK_TUESDAY_DATE[],Attendance!$J3538) &gt; 0, VLOOKUP(Attendance!$G3538,FINALS_WEEK_TUESDAY_PERIOD_SCHEDULE[],2,TRUE),
       VLOOKUP(Attendance!$G3538,REGULAR_WEEK_SCHEDULE[[Tuesday]:[Period]],5,TRUE)),
IF(WEEKDAY(Attendance!$J3538) = 4,
        IF(COUNTIF(BLOCK_WEDNESDAY_DATES[],Attendance!$J3538) &gt; 0, VLOOKUP(Attendance!$G3538,BLOCK_WEDNESDAY_PERIOD_SCHEDULE[],2,TRUE),
        IF(COUNTIF(FINALS_WEEK_WEDNESDAY_DATE[],Attendance!$J3538) &gt; 0, VLOOKUP(Attendance!$G3538,FINALS_WEEK_WEDNESDAY_PERIOD_SCHEDULE[],2,TRUE),
       VLOOKUP(Attendance!$G3538,REGULAR_WEEK_SCHEDULE[[Wednesday]:[Period]],4,TRUE))),
IF(WEEKDAY($J3538) = 5,
       IF(COUNTIF(BLOCK_THURSDAY_DATES[],Attendance!$J3538) &gt; 0, VLOOKUP(Attendance!$G3538,BLOCK_THURSDAY_PERIOD_SCHEDULE[],2,TRUE),
       IF(COUNTIF(FINALS_WEEK_THURSDAY_DATE[],Attendance!$J3538) &gt; 0, VLOOKUP(Attendance!$G3538,FINALS_WEEK_THURSDAY_PERIOD_SCHEDULE[],2,TRUE),
       VLOOKUP(Attendance!$G3538,REGULAR_WEEK_SCHEDULE[[Thursday]:[Period]],3,TRUE))),
IF(WEEKDAY(Attendance!$J3538) = 6,
       IF(COUNTIF(FINALS_WEEK_FRIDAY_DATE[],Attendance!$J3538) &gt; 0, VLOOKUP(Attendance!$G3538,FINALS_WEEK_FRIDAY_PERIOD_SCHEDULE[],2,TRUE),
       VLOOKUP(Attendance!$G3538,REGULAR_WEEK_SCHEDULE[[Friday]:[Period]],2,TRUE))))))))))</f>
        <v/>
      </c>
      <c r="J3538" s="41" t="str">
        <f t="shared" ca="1" si="170"/>
        <v/>
      </c>
      <c r="K3538" s="41" t="str">
        <f>IF($A3538 &lt;&gt; "",VLOOKUP($A3538,'Student reference sheet'!$A$2:$V$2329, 7,FALSE), "")</f>
        <v/>
      </c>
      <c r="L3538" s="30" t="str">
        <f>IF($A3538 ="", "", VLOOKUP($A3538, 'Student reference sheet'!$A$2:$Z$2603,23,FALSE))</f>
        <v/>
      </c>
      <c r="M3538" s="30" t="str">
        <f>IF($A3538 ="", "", VLOOKUP($A3538, 'Student reference sheet'!$A$2:$Z$2603,24,FALSE))</f>
        <v/>
      </c>
      <c r="N3538" s="30" t="str">
        <f>IF($A3538 ="", "", VLOOKUP($A3538, 'Student reference sheet'!$A$2:$Z$2603,26,FALSE))</f>
        <v/>
      </c>
      <c r="O3538" s="30" t="str">
        <f>IF($A3538 ="", "", VLOOKUP($A3538, 'Student reference sheet'!$A$2:$Z$2603,25,FALSE))</f>
        <v/>
      </c>
      <c r="P3538" s="39" t="str">
        <f>IF($A3538 = "", "", IF(OR(VLOOKUP($A3538,'Student reference sheet'!$A$2:$V$2400,8,FALSE) = "R",  VLOOKUP($A3538,'Student reference sheet'!$A$2:$V$2400,8,FALSE) = "L"), "X", ""))</f>
        <v/>
      </c>
      <c r="Q3538" s="39" t="str">
        <f>IF($A3538 ="", "", VLOOKUP($A3538, 'Student reference sheet'!$A$2:$V$2603,22,FALSE))</f>
        <v/>
      </c>
      <c r="R3538" s="39" t="str">
        <f>IF($A3538 &lt;&gt; "",VLOOKUP($A3538,'Student reference sheet'!$A$2:$V$2329, 5,FALSE), "")</f>
        <v/>
      </c>
      <c r="S3538" s="39" t="str">
        <f>IF($A3538 &lt;&gt; "",VLOOKUP($A3538,'Student reference sheet'!$A$2:$V$2329, 6,FALSE), "")</f>
        <v/>
      </c>
      <c r="T3538" s="30" t="str">
        <f>IF($A3538 = "","",
IF(VLOOKUP($A3538,'Student reference sheet'!$A$2:$V$2329, 10,FALSE) = "Y", "Hispanic",
IF(VLOOKUP($A3538,'Student reference sheet'!$A$2:$V$2329,11,FALSE) &lt;&gt; "",
IF(VLOOKUP($A3538,'Student reference sheet'!$A$2:$V$2329,11,FALSE) = "UNK", "Unknown", VLOOKUP(VALUE(VLOOKUP($A3538,'Student reference sheet'!$A$2:$V$2329,11,FALSE)),'Ethnicity Reference'!$A$2:$B$22,2,FALSE)),
IF(VLOOKUP($A3538,'Student reference sheet'!$A$2:$V$2329,9,FALSE) &lt;&gt; "", VLOOKUP(VALUE(VLOOKUP($A3538,'Student reference sheet'!$A$2:$V$2329,9,FALSE)),'Ethnicity Reference'!$A$2:$B$22,2,FALSE),"Unknown"))))</f>
        <v/>
      </c>
      <c r="U3538" s="35"/>
    </row>
    <row r="3539" spans="1:21" ht="15.75">
      <c r="A3539" s="47"/>
      <c r="B3539" s="33"/>
      <c r="C3539" s="39" t="str">
        <f>IF($A3539 &lt;&gt; "",VLOOKUP($A3539,'Student reference sheet'!$A$2:$V$2329, 3,FALSE), "")</f>
        <v/>
      </c>
      <c r="D3539" s="39" t="str">
        <f>IF($A3539 &lt;&gt; "",VLOOKUP($A3539,'Student reference sheet'!$A$2:$V$2329, 2,FALSE), "")</f>
        <v/>
      </c>
      <c r="E3539" s="35"/>
      <c r="F3539" s="34"/>
      <c r="G3539" s="40" t="str">
        <f t="shared" ca="1" si="168"/>
        <v/>
      </c>
      <c r="H3539" s="40" t="str">
        <f t="shared" ca="1" si="169"/>
        <v/>
      </c>
      <c r="I3539" s="36" t="str">
        <f>IF($A3539 = "", "",
IF(COUNTIF(MINIMUM_DAY_DATES[], Attendance!J3539) &gt; 0, VLOOKUP(Attendance!$G3539,MINIMUM_DAY_PERIOD_SCHEDULE[], 2,TRUE),
IF(COUNTIF(RALLY_DATES[], Attendance!J3539) &gt; 0, VLOOKUP(Attendance!$G3539,RALLY_PERIOD_SCHEDULE[], 2,TRUE),
IF(WEEKDAY(Attendance!$J3539) = 2,
       IF(COUNTIF(FINALS_WEEK_MONDAY_DATE[],Attendance!$J3539) &gt; 0, VLOOKUP(Attendance!$G3539,FINALS_WEEK_MONDAY_PERIOD_SCHEDULE[],2,TRUE),
       VLOOKUP(Attendance!$G3539,REGULAR_WEEK_SCHEDULE[],6,TRUE)),
IF(WEEKDAY($J3539) = 3,
       IF(COUNTIF(FINALS_WEEK_TUESDAY_DATE[],Attendance!$J3539) &gt; 0, VLOOKUP(Attendance!$G3539,FINALS_WEEK_TUESDAY_PERIOD_SCHEDULE[],2,TRUE),
       VLOOKUP(Attendance!$G3539,REGULAR_WEEK_SCHEDULE[[Tuesday]:[Period]],5,TRUE)),
IF(WEEKDAY(Attendance!$J3539) = 4,
        IF(COUNTIF(BLOCK_WEDNESDAY_DATES[],Attendance!$J3539) &gt; 0, VLOOKUP(Attendance!$G3539,BLOCK_WEDNESDAY_PERIOD_SCHEDULE[],2,TRUE),
        IF(COUNTIF(FINALS_WEEK_WEDNESDAY_DATE[],Attendance!$J3539) &gt; 0, VLOOKUP(Attendance!$G3539,FINALS_WEEK_WEDNESDAY_PERIOD_SCHEDULE[],2,TRUE),
       VLOOKUP(Attendance!$G3539,REGULAR_WEEK_SCHEDULE[[Wednesday]:[Period]],4,TRUE))),
IF(WEEKDAY($J3539) = 5,
       IF(COUNTIF(BLOCK_THURSDAY_DATES[],Attendance!$J3539) &gt; 0, VLOOKUP(Attendance!$G3539,BLOCK_THURSDAY_PERIOD_SCHEDULE[],2,TRUE),
       IF(COUNTIF(FINALS_WEEK_THURSDAY_DATE[],Attendance!$J3539) &gt; 0, VLOOKUP(Attendance!$G3539,FINALS_WEEK_THURSDAY_PERIOD_SCHEDULE[],2,TRUE),
       VLOOKUP(Attendance!$G3539,REGULAR_WEEK_SCHEDULE[[Thursday]:[Period]],3,TRUE))),
IF(WEEKDAY(Attendance!$J3539) = 6,
       IF(COUNTIF(FINALS_WEEK_FRIDAY_DATE[],Attendance!$J3539) &gt; 0, VLOOKUP(Attendance!$G3539,FINALS_WEEK_FRIDAY_PERIOD_SCHEDULE[],2,TRUE),
       VLOOKUP(Attendance!$G3539,REGULAR_WEEK_SCHEDULE[[Friday]:[Period]],2,TRUE))))))))))</f>
        <v/>
      </c>
      <c r="J3539" s="41" t="str">
        <f t="shared" ca="1" si="170"/>
        <v/>
      </c>
      <c r="K3539" s="41" t="str">
        <f>IF($A3539 &lt;&gt; "",VLOOKUP($A3539,'Student reference sheet'!$A$2:$V$2329, 7,FALSE), "")</f>
        <v/>
      </c>
      <c r="L3539" s="30" t="str">
        <f>IF($A3539 ="", "", VLOOKUP($A3539, 'Student reference sheet'!$A$2:$Z$2603,23,FALSE))</f>
        <v/>
      </c>
      <c r="M3539" s="30" t="str">
        <f>IF($A3539 ="", "", VLOOKUP($A3539, 'Student reference sheet'!$A$2:$Z$2603,24,FALSE))</f>
        <v/>
      </c>
      <c r="N3539" s="30" t="str">
        <f>IF($A3539 ="", "", VLOOKUP($A3539, 'Student reference sheet'!$A$2:$Z$2603,26,FALSE))</f>
        <v/>
      </c>
      <c r="O3539" s="30" t="str">
        <f>IF($A3539 ="", "", VLOOKUP($A3539, 'Student reference sheet'!$A$2:$Z$2603,25,FALSE))</f>
        <v/>
      </c>
      <c r="P3539" s="39" t="str">
        <f>IF($A3539 = "", "", IF(OR(VLOOKUP($A3539,'Student reference sheet'!$A$2:$V$2400,8,FALSE) = "R",  VLOOKUP($A3539,'Student reference sheet'!$A$2:$V$2400,8,FALSE) = "L"), "X", ""))</f>
        <v/>
      </c>
      <c r="Q3539" s="39" t="str">
        <f>IF($A3539 ="", "", VLOOKUP($A3539, 'Student reference sheet'!$A$2:$V$2603,22,FALSE))</f>
        <v/>
      </c>
      <c r="R3539" s="39" t="str">
        <f>IF($A3539 &lt;&gt; "",VLOOKUP($A3539,'Student reference sheet'!$A$2:$V$2329, 5,FALSE), "")</f>
        <v/>
      </c>
      <c r="S3539" s="39" t="str">
        <f>IF($A3539 &lt;&gt; "",VLOOKUP($A3539,'Student reference sheet'!$A$2:$V$2329, 6,FALSE), "")</f>
        <v/>
      </c>
      <c r="T3539" s="30" t="str">
        <f>IF($A3539 = "","",
IF(VLOOKUP($A3539,'Student reference sheet'!$A$2:$V$2329, 10,FALSE) = "Y", "Hispanic",
IF(VLOOKUP($A3539,'Student reference sheet'!$A$2:$V$2329,11,FALSE) &lt;&gt; "",
IF(VLOOKUP($A3539,'Student reference sheet'!$A$2:$V$2329,11,FALSE) = "UNK", "Unknown", VLOOKUP(VALUE(VLOOKUP($A3539,'Student reference sheet'!$A$2:$V$2329,11,FALSE)),'Ethnicity Reference'!$A$2:$B$22,2,FALSE)),
IF(VLOOKUP($A3539,'Student reference sheet'!$A$2:$V$2329,9,FALSE) &lt;&gt; "", VLOOKUP(VALUE(VLOOKUP($A3539,'Student reference sheet'!$A$2:$V$2329,9,FALSE)),'Ethnicity Reference'!$A$2:$B$22,2,FALSE),"Unknown"))))</f>
        <v/>
      </c>
      <c r="U3539" s="35"/>
    </row>
    <row r="3540" spans="1:21" ht="15.75">
      <c r="A3540" s="47"/>
      <c r="B3540" s="33"/>
      <c r="C3540" s="39" t="str">
        <f>IF($A3540 &lt;&gt; "",VLOOKUP($A3540,'Student reference sheet'!$A$2:$V$2329, 3,FALSE), "")</f>
        <v/>
      </c>
      <c r="D3540" s="39" t="str">
        <f>IF($A3540 &lt;&gt; "",VLOOKUP($A3540,'Student reference sheet'!$A$2:$V$2329, 2,FALSE), "")</f>
        <v/>
      </c>
      <c r="E3540" s="35"/>
      <c r="F3540" s="34"/>
      <c r="G3540" s="40" t="str">
        <f t="shared" ca="1" si="168"/>
        <v/>
      </c>
      <c r="H3540" s="40" t="str">
        <f t="shared" ca="1" si="169"/>
        <v/>
      </c>
      <c r="I3540" s="36" t="str">
        <f>IF($A3540 = "", "",
IF(COUNTIF(MINIMUM_DAY_DATES[], Attendance!J3540) &gt; 0, VLOOKUP(Attendance!$G3540,MINIMUM_DAY_PERIOD_SCHEDULE[], 2,TRUE),
IF(COUNTIF(RALLY_DATES[], Attendance!J3540) &gt; 0, VLOOKUP(Attendance!$G3540,RALLY_PERIOD_SCHEDULE[], 2,TRUE),
IF(WEEKDAY(Attendance!$J3540) = 2,
       IF(COUNTIF(FINALS_WEEK_MONDAY_DATE[],Attendance!$J3540) &gt; 0, VLOOKUP(Attendance!$G3540,FINALS_WEEK_MONDAY_PERIOD_SCHEDULE[],2,TRUE),
       VLOOKUP(Attendance!$G3540,REGULAR_WEEK_SCHEDULE[],6,TRUE)),
IF(WEEKDAY($J3540) = 3,
       IF(COUNTIF(FINALS_WEEK_TUESDAY_DATE[],Attendance!$J3540) &gt; 0, VLOOKUP(Attendance!$G3540,FINALS_WEEK_TUESDAY_PERIOD_SCHEDULE[],2,TRUE),
       VLOOKUP(Attendance!$G3540,REGULAR_WEEK_SCHEDULE[[Tuesday]:[Period]],5,TRUE)),
IF(WEEKDAY(Attendance!$J3540) = 4,
        IF(COUNTIF(BLOCK_WEDNESDAY_DATES[],Attendance!$J3540) &gt; 0, VLOOKUP(Attendance!$G3540,BLOCK_WEDNESDAY_PERIOD_SCHEDULE[],2,TRUE),
        IF(COUNTIF(FINALS_WEEK_WEDNESDAY_DATE[],Attendance!$J3540) &gt; 0, VLOOKUP(Attendance!$G3540,FINALS_WEEK_WEDNESDAY_PERIOD_SCHEDULE[],2,TRUE),
       VLOOKUP(Attendance!$G3540,REGULAR_WEEK_SCHEDULE[[Wednesday]:[Period]],4,TRUE))),
IF(WEEKDAY($J3540) = 5,
       IF(COUNTIF(BLOCK_THURSDAY_DATES[],Attendance!$J3540) &gt; 0, VLOOKUP(Attendance!$G3540,BLOCK_THURSDAY_PERIOD_SCHEDULE[],2,TRUE),
       IF(COUNTIF(FINALS_WEEK_THURSDAY_DATE[],Attendance!$J3540) &gt; 0, VLOOKUP(Attendance!$G3540,FINALS_WEEK_THURSDAY_PERIOD_SCHEDULE[],2,TRUE),
       VLOOKUP(Attendance!$G3540,REGULAR_WEEK_SCHEDULE[[Thursday]:[Period]],3,TRUE))),
IF(WEEKDAY(Attendance!$J3540) = 6,
       IF(COUNTIF(FINALS_WEEK_FRIDAY_DATE[],Attendance!$J3540) &gt; 0, VLOOKUP(Attendance!$G3540,FINALS_WEEK_FRIDAY_PERIOD_SCHEDULE[],2,TRUE),
       VLOOKUP(Attendance!$G3540,REGULAR_WEEK_SCHEDULE[[Friday]:[Period]],2,TRUE))))))))))</f>
        <v/>
      </c>
      <c r="J3540" s="41" t="str">
        <f t="shared" ca="1" si="170"/>
        <v/>
      </c>
      <c r="K3540" s="41" t="str">
        <f>IF($A3540 &lt;&gt; "",VLOOKUP($A3540,'Student reference sheet'!$A$2:$V$2329, 7,FALSE), "")</f>
        <v/>
      </c>
      <c r="L3540" s="30" t="str">
        <f>IF($A3540 ="", "", VLOOKUP($A3540, 'Student reference sheet'!$A$2:$Z$2603,23,FALSE))</f>
        <v/>
      </c>
      <c r="M3540" s="30" t="str">
        <f>IF($A3540 ="", "", VLOOKUP($A3540, 'Student reference sheet'!$A$2:$Z$2603,24,FALSE))</f>
        <v/>
      </c>
      <c r="N3540" s="30" t="str">
        <f>IF($A3540 ="", "", VLOOKUP($A3540, 'Student reference sheet'!$A$2:$Z$2603,26,FALSE))</f>
        <v/>
      </c>
      <c r="O3540" s="30" t="str">
        <f>IF($A3540 ="", "", VLOOKUP($A3540, 'Student reference sheet'!$A$2:$Z$2603,25,FALSE))</f>
        <v/>
      </c>
      <c r="P3540" s="39" t="str">
        <f>IF($A3540 = "", "", IF(OR(VLOOKUP($A3540,'Student reference sheet'!$A$2:$V$2400,8,FALSE) = "R",  VLOOKUP($A3540,'Student reference sheet'!$A$2:$V$2400,8,FALSE) = "L"), "X", ""))</f>
        <v/>
      </c>
      <c r="Q3540" s="39" t="str">
        <f>IF($A3540 ="", "", VLOOKUP($A3540, 'Student reference sheet'!$A$2:$V$2603,22,FALSE))</f>
        <v/>
      </c>
      <c r="R3540" s="39" t="str">
        <f>IF($A3540 &lt;&gt; "",VLOOKUP($A3540,'Student reference sheet'!$A$2:$V$2329, 5,FALSE), "")</f>
        <v/>
      </c>
      <c r="S3540" s="39" t="str">
        <f>IF($A3540 &lt;&gt; "",VLOOKUP($A3540,'Student reference sheet'!$A$2:$V$2329, 6,FALSE), "")</f>
        <v/>
      </c>
      <c r="T3540" s="30" t="str">
        <f>IF($A3540 = "","",
IF(VLOOKUP($A3540,'Student reference sheet'!$A$2:$V$2329, 10,FALSE) = "Y", "Hispanic",
IF(VLOOKUP($A3540,'Student reference sheet'!$A$2:$V$2329,11,FALSE) &lt;&gt; "",
IF(VLOOKUP($A3540,'Student reference sheet'!$A$2:$V$2329,11,FALSE) = "UNK", "Unknown", VLOOKUP(VALUE(VLOOKUP($A3540,'Student reference sheet'!$A$2:$V$2329,11,FALSE)),'Ethnicity Reference'!$A$2:$B$22,2,FALSE)),
IF(VLOOKUP($A3540,'Student reference sheet'!$A$2:$V$2329,9,FALSE) &lt;&gt; "", VLOOKUP(VALUE(VLOOKUP($A3540,'Student reference sheet'!$A$2:$V$2329,9,FALSE)),'Ethnicity Reference'!$A$2:$B$22,2,FALSE),"Unknown"))))</f>
        <v/>
      </c>
      <c r="U3540" s="35"/>
    </row>
    <row r="3541" spans="1:21" ht="15.75">
      <c r="A3541" s="47"/>
      <c r="B3541" s="33"/>
      <c r="C3541" s="39" t="str">
        <f>IF($A3541 &lt;&gt; "",VLOOKUP($A3541,'Student reference sheet'!$A$2:$V$2329, 3,FALSE), "")</f>
        <v/>
      </c>
      <c r="D3541" s="39" t="str">
        <f>IF($A3541 &lt;&gt; "",VLOOKUP($A3541,'Student reference sheet'!$A$2:$V$2329, 2,FALSE), "")</f>
        <v/>
      </c>
      <c r="E3541" s="35"/>
      <c r="F3541" s="34"/>
      <c r="G3541" s="40" t="str">
        <f t="shared" ca="1" si="168"/>
        <v/>
      </c>
      <c r="H3541" s="40" t="str">
        <f t="shared" ca="1" si="169"/>
        <v/>
      </c>
      <c r="I3541" s="36" t="str">
        <f>IF($A3541 = "", "",
IF(COUNTIF(MINIMUM_DAY_DATES[], Attendance!J3541) &gt; 0, VLOOKUP(Attendance!$G3541,MINIMUM_DAY_PERIOD_SCHEDULE[], 2,TRUE),
IF(COUNTIF(RALLY_DATES[], Attendance!J3541) &gt; 0, VLOOKUP(Attendance!$G3541,RALLY_PERIOD_SCHEDULE[], 2,TRUE),
IF(WEEKDAY(Attendance!$J3541) = 2,
       IF(COUNTIF(FINALS_WEEK_MONDAY_DATE[],Attendance!$J3541) &gt; 0, VLOOKUP(Attendance!$G3541,FINALS_WEEK_MONDAY_PERIOD_SCHEDULE[],2,TRUE),
       VLOOKUP(Attendance!$G3541,REGULAR_WEEK_SCHEDULE[],6,TRUE)),
IF(WEEKDAY($J3541) = 3,
       IF(COUNTIF(FINALS_WEEK_TUESDAY_DATE[],Attendance!$J3541) &gt; 0, VLOOKUP(Attendance!$G3541,FINALS_WEEK_TUESDAY_PERIOD_SCHEDULE[],2,TRUE),
       VLOOKUP(Attendance!$G3541,REGULAR_WEEK_SCHEDULE[[Tuesday]:[Period]],5,TRUE)),
IF(WEEKDAY(Attendance!$J3541) = 4,
        IF(COUNTIF(BLOCK_WEDNESDAY_DATES[],Attendance!$J3541) &gt; 0, VLOOKUP(Attendance!$G3541,BLOCK_WEDNESDAY_PERIOD_SCHEDULE[],2,TRUE),
        IF(COUNTIF(FINALS_WEEK_WEDNESDAY_DATE[],Attendance!$J3541) &gt; 0, VLOOKUP(Attendance!$G3541,FINALS_WEEK_WEDNESDAY_PERIOD_SCHEDULE[],2,TRUE),
       VLOOKUP(Attendance!$G3541,REGULAR_WEEK_SCHEDULE[[Wednesday]:[Period]],4,TRUE))),
IF(WEEKDAY($J3541) = 5,
       IF(COUNTIF(BLOCK_THURSDAY_DATES[],Attendance!$J3541) &gt; 0, VLOOKUP(Attendance!$G3541,BLOCK_THURSDAY_PERIOD_SCHEDULE[],2,TRUE),
       IF(COUNTIF(FINALS_WEEK_THURSDAY_DATE[],Attendance!$J3541) &gt; 0, VLOOKUP(Attendance!$G3541,FINALS_WEEK_THURSDAY_PERIOD_SCHEDULE[],2,TRUE),
       VLOOKUP(Attendance!$G3541,REGULAR_WEEK_SCHEDULE[[Thursday]:[Period]],3,TRUE))),
IF(WEEKDAY(Attendance!$J3541) = 6,
       IF(COUNTIF(FINALS_WEEK_FRIDAY_DATE[],Attendance!$J3541) &gt; 0, VLOOKUP(Attendance!$G3541,FINALS_WEEK_FRIDAY_PERIOD_SCHEDULE[],2,TRUE),
       VLOOKUP(Attendance!$G3541,REGULAR_WEEK_SCHEDULE[[Friday]:[Period]],2,TRUE))))))))))</f>
        <v/>
      </c>
      <c r="J3541" s="41" t="str">
        <f t="shared" ca="1" si="170"/>
        <v/>
      </c>
      <c r="K3541" s="41" t="str">
        <f>IF($A3541 &lt;&gt; "",VLOOKUP($A3541,'Student reference sheet'!$A$2:$V$2329, 7,FALSE), "")</f>
        <v/>
      </c>
      <c r="L3541" s="30" t="str">
        <f>IF($A3541 ="", "", VLOOKUP($A3541, 'Student reference sheet'!$A$2:$Z$2603,23,FALSE))</f>
        <v/>
      </c>
      <c r="M3541" s="30" t="str">
        <f>IF($A3541 ="", "", VLOOKUP($A3541, 'Student reference sheet'!$A$2:$Z$2603,24,FALSE))</f>
        <v/>
      </c>
      <c r="N3541" s="30" t="str">
        <f>IF($A3541 ="", "", VLOOKUP($A3541, 'Student reference sheet'!$A$2:$Z$2603,26,FALSE))</f>
        <v/>
      </c>
      <c r="O3541" s="30" t="str">
        <f>IF($A3541 ="", "", VLOOKUP($A3541, 'Student reference sheet'!$A$2:$Z$2603,25,FALSE))</f>
        <v/>
      </c>
      <c r="P3541" s="39" t="str">
        <f>IF($A3541 = "", "", IF(OR(VLOOKUP($A3541,'Student reference sheet'!$A$2:$V$2400,8,FALSE) = "R",  VLOOKUP($A3541,'Student reference sheet'!$A$2:$V$2400,8,FALSE) = "L"), "X", ""))</f>
        <v/>
      </c>
      <c r="Q3541" s="39" t="str">
        <f>IF($A3541 ="", "", VLOOKUP($A3541, 'Student reference sheet'!$A$2:$V$2603,22,FALSE))</f>
        <v/>
      </c>
      <c r="R3541" s="39" t="str">
        <f>IF($A3541 &lt;&gt; "",VLOOKUP($A3541,'Student reference sheet'!$A$2:$V$2329, 5,FALSE), "")</f>
        <v/>
      </c>
      <c r="S3541" s="39" t="str">
        <f>IF($A3541 &lt;&gt; "",VLOOKUP($A3541,'Student reference sheet'!$A$2:$V$2329, 6,FALSE), "")</f>
        <v/>
      </c>
      <c r="T3541" s="30" t="str">
        <f>IF($A3541 = "","",
IF(VLOOKUP($A3541,'Student reference sheet'!$A$2:$V$2329, 10,FALSE) = "Y", "Hispanic",
IF(VLOOKUP($A3541,'Student reference sheet'!$A$2:$V$2329,11,FALSE) &lt;&gt; "",
IF(VLOOKUP($A3541,'Student reference sheet'!$A$2:$V$2329,11,FALSE) = "UNK", "Unknown", VLOOKUP(VALUE(VLOOKUP($A3541,'Student reference sheet'!$A$2:$V$2329,11,FALSE)),'Ethnicity Reference'!$A$2:$B$22,2,FALSE)),
IF(VLOOKUP($A3541,'Student reference sheet'!$A$2:$V$2329,9,FALSE) &lt;&gt; "", VLOOKUP(VALUE(VLOOKUP($A3541,'Student reference sheet'!$A$2:$V$2329,9,FALSE)),'Ethnicity Reference'!$A$2:$B$22,2,FALSE),"Unknown"))))</f>
        <v/>
      </c>
      <c r="U3541" s="35"/>
    </row>
    <row r="3542" spans="1:21" ht="15.75">
      <c r="A3542" s="47"/>
      <c r="B3542" s="33"/>
      <c r="C3542" s="39" t="str">
        <f>IF($A3542 &lt;&gt; "",VLOOKUP($A3542,'Student reference sheet'!$A$2:$V$2329, 3,FALSE), "")</f>
        <v/>
      </c>
      <c r="D3542" s="39" t="str">
        <f>IF($A3542 &lt;&gt; "",VLOOKUP($A3542,'Student reference sheet'!$A$2:$V$2329, 2,FALSE), "")</f>
        <v/>
      </c>
      <c r="E3542" s="35"/>
      <c r="F3542" s="34"/>
      <c r="G3542" s="40" t="str">
        <f t="shared" ca="1" si="168"/>
        <v/>
      </c>
      <c r="H3542" s="40" t="str">
        <f t="shared" ca="1" si="169"/>
        <v/>
      </c>
      <c r="I3542" s="36" t="str">
        <f>IF($A3542 = "", "",
IF(COUNTIF(MINIMUM_DAY_DATES[], Attendance!J3542) &gt; 0, VLOOKUP(Attendance!$G3542,MINIMUM_DAY_PERIOD_SCHEDULE[], 2,TRUE),
IF(COUNTIF(RALLY_DATES[], Attendance!J3542) &gt; 0, VLOOKUP(Attendance!$G3542,RALLY_PERIOD_SCHEDULE[], 2,TRUE),
IF(WEEKDAY(Attendance!$J3542) = 2,
       IF(COUNTIF(FINALS_WEEK_MONDAY_DATE[],Attendance!$J3542) &gt; 0, VLOOKUP(Attendance!$G3542,FINALS_WEEK_MONDAY_PERIOD_SCHEDULE[],2,TRUE),
       VLOOKUP(Attendance!$G3542,REGULAR_WEEK_SCHEDULE[],6,TRUE)),
IF(WEEKDAY($J3542) = 3,
       IF(COUNTIF(FINALS_WEEK_TUESDAY_DATE[],Attendance!$J3542) &gt; 0, VLOOKUP(Attendance!$G3542,FINALS_WEEK_TUESDAY_PERIOD_SCHEDULE[],2,TRUE),
       VLOOKUP(Attendance!$G3542,REGULAR_WEEK_SCHEDULE[[Tuesday]:[Period]],5,TRUE)),
IF(WEEKDAY(Attendance!$J3542) = 4,
        IF(COUNTIF(BLOCK_WEDNESDAY_DATES[],Attendance!$J3542) &gt; 0, VLOOKUP(Attendance!$G3542,BLOCK_WEDNESDAY_PERIOD_SCHEDULE[],2,TRUE),
        IF(COUNTIF(FINALS_WEEK_WEDNESDAY_DATE[],Attendance!$J3542) &gt; 0, VLOOKUP(Attendance!$G3542,FINALS_WEEK_WEDNESDAY_PERIOD_SCHEDULE[],2,TRUE),
       VLOOKUP(Attendance!$G3542,REGULAR_WEEK_SCHEDULE[[Wednesday]:[Period]],4,TRUE))),
IF(WEEKDAY($J3542) = 5,
       IF(COUNTIF(BLOCK_THURSDAY_DATES[],Attendance!$J3542) &gt; 0, VLOOKUP(Attendance!$G3542,BLOCK_THURSDAY_PERIOD_SCHEDULE[],2,TRUE),
       IF(COUNTIF(FINALS_WEEK_THURSDAY_DATE[],Attendance!$J3542) &gt; 0, VLOOKUP(Attendance!$G3542,FINALS_WEEK_THURSDAY_PERIOD_SCHEDULE[],2,TRUE),
       VLOOKUP(Attendance!$G3542,REGULAR_WEEK_SCHEDULE[[Thursday]:[Period]],3,TRUE))),
IF(WEEKDAY(Attendance!$J3542) = 6,
       IF(COUNTIF(FINALS_WEEK_FRIDAY_DATE[],Attendance!$J3542) &gt; 0, VLOOKUP(Attendance!$G3542,FINALS_WEEK_FRIDAY_PERIOD_SCHEDULE[],2,TRUE),
       VLOOKUP(Attendance!$G3542,REGULAR_WEEK_SCHEDULE[[Friday]:[Period]],2,TRUE))))))))))</f>
        <v/>
      </c>
      <c r="J3542" s="41" t="str">
        <f t="shared" ca="1" si="170"/>
        <v/>
      </c>
      <c r="K3542" s="41" t="str">
        <f>IF($A3542 &lt;&gt; "",VLOOKUP($A3542,'Student reference sheet'!$A$2:$V$2329, 7,FALSE), "")</f>
        <v/>
      </c>
      <c r="L3542" s="30" t="str">
        <f>IF($A3542 ="", "", VLOOKUP($A3542, 'Student reference sheet'!$A$2:$Z$2603,23,FALSE))</f>
        <v/>
      </c>
      <c r="M3542" s="30" t="str">
        <f>IF($A3542 ="", "", VLOOKUP($A3542, 'Student reference sheet'!$A$2:$Z$2603,24,FALSE))</f>
        <v/>
      </c>
      <c r="N3542" s="30" t="str">
        <f>IF($A3542 ="", "", VLOOKUP($A3542, 'Student reference sheet'!$A$2:$Z$2603,26,FALSE))</f>
        <v/>
      </c>
      <c r="O3542" s="30" t="str">
        <f>IF($A3542 ="", "", VLOOKUP($A3542, 'Student reference sheet'!$A$2:$Z$2603,25,FALSE))</f>
        <v/>
      </c>
      <c r="P3542" s="39" t="str">
        <f>IF($A3542 = "", "", IF(OR(VLOOKUP($A3542,'Student reference sheet'!$A$2:$V$2400,8,FALSE) = "R",  VLOOKUP($A3542,'Student reference sheet'!$A$2:$V$2400,8,FALSE) = "L"), "X", ""))</f>
        <v/>
      </c>
      <c r="Q3542" s="39" t="str">
        <f>IF($A3542 ="", "", VLOOKUP($A3542, 'Student reference sheet'!$A$2:$V$2603,22,FALSE))</f>
        <v/>
      </c>
      <c r="R3542" s="39" t="str">
        <f>IF($A3542 &lt;&gt; "",VLOOKUP($A3542,'Student reference sheet'!$A$2:$V$2329, 5,FALSE), "")</f>
        <v/>
      </c>
      <c r="S3542" s="39" t="str">
        <f>IF($A3542 &lt;&gt; "",VLOOKUP($A3542,'Student reference sheet'!$A$2:$V$2329, 6,FALSE), "")</f>
        <v/>
      </c>
      <c r="T3542" s="30" t="str">
        <f>IF($A3542 = "","",
IF(VLOOKUP($A3542,'Student reference sheet'!$A$2:$V$2329, 10,FALSE) = "Y", "Hispanic",
IF(VLOOKUP($A3542,'Student reference sheet'!$A$2:$V$2329,11,FALSE) &lt;&gt; "",
IF(VLOOKUP($A3542,'Student reference sheet'!$A$2:$V$2329,11,FALSE) = "UNK", "Unknown", VLOOKUP(VALUE(VLOOKUP($A3542,'Student reference sheet'!$A$2:$V$2329,11,FALSE)),'Ethnicity Reference'!$A$2:$B$22,2,FALSE)),
IF(VLOOKUP($A3542,'Student reference sheet'!$A$2:$V$2329,9,FALSE) &lt;&gt; "", VLOOKUP(VALUE(VLOOKUP($A3542,'Student reference sheet'!$A$2:$V$2329,9,FALSE)),'Ethnicity Reference'!$A$2:$B$22,2,FALSE),"Unknown"))))</f>
        <v/>
      </c>
      <c r="U3542" s="35"/>
    </row>
    <row r="3543" spans="1:21" ht="15.75">
      <c r="A3543" s="47"/>
      <c r="B3543" s="33"/>
      <c r="C3543" s="39" t="str">
        <f>IF($A3543 &lt;&gt; "",VLOOKUP($A3543,'Student reference sheet'!$A$2:$V$2329, 3,FALSE), "")</f>
        <v/>
      </c>
      <c r="D3543" s="39" t="str">
        <f>IF($A3543 &lt;&gt; "",VLOOKUP($A3543,'Student reference sheet'!$A$2:$V$2329, 2,FALSE), "")</f>
        <v/>
      </c>
      <c r="E3543" s="35"/>
      <c r="F3543" s="34"/>
      <c r="G3543" s="40" t="str">
        <f t="shared" ca="1" si="168"/>
        <v/>
      </c>
      <c r="H3543" s="40" t="str">
        <f t="shared" ca="1" si="169"/>
        <v/>
      </c>
      <c r="I3543" s="36" t="str">
        <f>IF($A3543 = "", "",
IF(COUNTIF(MINIMUM_DAY_DATES[], Attendance!J3543) &gt; 0, VLOOKUP(Attendance!$G3543,MINIMUM_DAY_PERIOD_SCHEDULE[], 2,TRUE),
IF(COUNTIF(RALLY_DATES[], Attendance!J3543) &gt; 0, VLOOKUP(Attendance!$G3543,RALLY_PERIOD_SCHEDULE[], 2,TRUE),
IF(WEEKDAY(Attendance!$J3543) = 2,
       IF(COUNTIF(FINALS_WEEK_MONDAY_DATE[],Attendance!$J3543) &gt; 0, VLOOKUP(Attendance!$G3543,FINALS_WEEK_MONDAY_PERIOD_SCHEDULE[],2,TRUE),
       VLOOKUP(Attendance!$G3543,REGULAR_WEEK_SCHEDULE[],6,TRUE)),
IF(WEEKDAY($J3543) = 3,
       IF(COUNTIF(FINALS_WEEK_TUESDAY_DATE[],Attendance!$J3543) &gt; 0, VLOOKUP(Attendance!$G3543,FINALS_WEEK_TUESDAY_PERIOD_SCHEDULE[],2,TRUE),
       VLOOKUP(Attendance!$G3543,REGULAR_WEEK_SCHEDULE[[Tuesday]:[Period]],5,TRUE)),
IF(WEEKDAY(Attendance!$J3543) = 4,
        IF(COUNTIF(BLOCK_WEDNESDAY_DATES[],Attendance!$J3543) &gt; 0, VLOOKUP(Attendance!$G3543,BLOCK_WEDNESDAY_PERIOD_SCHEDULE[],2,TRUE),
        IF(COUNTIF(FINALS_WEEK_WEDNESDAY_DATE[],Attendance!$J3543) &gt; 0, VLOOKUP(Attendance!$G3543,FINALS_WEEK_WEDNESDAY_PERIOD_SCHEDULE[],2,TRUE),
       VLOOKUP(Attendance!$G3543,REGULAR_WEEK_SCHEDULE[[Wednesday]:[Period]],4,TRUE))),
IF(WEEKDAY($J3543) = 5,
       IF(COUNTIF(BLOCK_THURSDAY_DATES[],Attendance!$J3543) &gt; 0, VLOOKUP(Attendance!$G3543,BLOCK_THURSDAY_PERIOD_SCHEDULE[],2,TRUE),
       IF(COUNTIF(FINALS_WEEK_THURSDAY_DATE[],Attendance!$J3543) &gt; 0, VLOOKUP(Attendance!$G3543,FINALS_WEEK_THURSDAY_PERIOD_SCHEDULE[],2,TRUE),
       VLOOKUP(Attendance!$G3543,REGULAR_WEEK_SCHEDULE[[Thursday]:[Period]],3,TRUE))),
IF(WEEKDAY(Attendance!$J3543) = 6,
       IF(COUNTIF(FINALS_WEEK_FRIDAY_DATE[],Attendance!$J3543) &gt; 0, VLOOKUP(Attendance!$G3543,FINALS_WEEK_FRIDAY_PERIOD_SCHEDULE[],2,TRUE),
       VLOOKUP(Attendance!$G3543,REGULAR_WEEK_SCHEDULE[[Friday]:[Period]],2,TRUE))))))))))</f>
        <v/>
      </c>
      <c r="J3543" s="41" t="str">
        <f t="shared" ca="1" si="170"/>
        <v/>
      </c>
      <c r="K3543" s="41" t="str">
        <f>IF($A3543 &lt;&gt; "",VLOOKUP($A3543,'Student reference sheet'!$A$2:$V$2329, 7,FALSE), "")</f>
        <v/>
      </c>
      <c r="L3543" s="30" t="str">
        <f>IF($A3543 ="", "", VLOOKUP($A3543, 'Student reference sheet'!$A$2:$Z$2603,23,FALSE))</f>
        <v/>
      </c>
      <c r="M3543" s="30" t="str">
        <f>IF($A3543 ="", "", VLOOKUP($A3543, 'Student reference sheet'!$A$2:$Z$2603,24,FALSE))</f>
        <v/>
      </c>
      <c r="N3543" s="30" t="str">
        <f>IF($A3543 ="", "", VLOOKUP($A3543, 'Student reference sheet'!$A$2:$Z$2603,26,FALSE))</f>
        <v/>
      </c>
      <c r="O3543" s="30" t="str">
        <f>IF($A3543 ="", "", VLOOKUP($A3543, 'Student reference sheet'!$A$2:$Z$2603,25,FALSE))</f>
        <v/>
      </c>
      <c r="P3543" s="39" t="str">
        <f>IF($A3543 = "", "", IF(OR(VLOOKUP($A3543,'Student reference sheet'!$A$2:$V$2400,8,FALSE) = "R",  VLOOKUP($A3543,'Student reference sheet'!$A$2:$V$2400,8,FALSE) = "L"), "X", ""))</f>
        <v/>
      </c>
      <c r="Q3543" s="39" t="str">
        <f>IF($A3543 ="", "", VLOOKUP($A3543, 'Student reference sheet'!$A$2:$V$2603,22,FALSE))</f>
        <v/>
      </c>
      <c r="R3543" s="39" t="str">
        <f>IF($A3543 &lt;&gt; "",VLOOKUP($A3543,'Student reference sheet'!$A$2:$V$2329, 5,FALSE), "")</f>
        <v/>
      </c>
      <c r="S3543" s="39" t="str">
        <f>IF($A3543 &lt;&gt; "",VLOOKUP($A3543,'Student reference sheet'!$A$2:$V$2329, 6,FALSE), "")</f>
        <v/>
      </c>
      <c r="T3543" s="30" t="str">
        <f>IF($A3543 = "","",
IF(VLOOKUP($A3543,'Student reference sheet'!$A$2:$V$2329, 10,FALSE) = "Y", "Hispanic",
IF(VLOOKUP($A3543,'Student reference sheet'!$A$2:$V$2329,11,FALSE) &lt;&gt; "",
IF(VLOOKUP($A3543,'Student reference sheet'!$A$2:$V$2329,11,FALSE) = "UNK", "Unknown", VLOOKUP(VALUE(VLOOKUP($A3543,'Student reference sheet'!$A$2:$V$2329,11,FALSE)),'Ethnicity Reference'!$A$2:$B$22,2,FALSE)),
IF(VLOOKUP($A3543,'Student reference sheet'!$A$2:$V$2329,9,FALSE) &lt;&gt; "", VLOOKUP(VALUE(VLOOKUP($A3543,'Student reference sheet'!$A$2:$V$2329,9,FALSE)),'Ethnicity Reference'!$A$2:$B$22,2,FALSE),"Unknown"))))</f>
        <v/>
      </c>
      <c r="U3543" s="35"/>
    </row>
    <row r="3544" spans="1:21" ht="15.75">
      <c r="A3544" s="47"/>
      <c r="B3544" s="33"/>
      <c r="C3544" s="39" t="str">
        <f>IF($A3544 &lt;&gt; "",VLOOKUP($A3544,'Student reference sheet'!$A$2:$V$2329, 3,FALSE), "")</f>
        <v/>
      </c>
      <c r="D3544" s="39" t="str">
        <f>IF($A3544 &lt;&gt; "",VLOOKUP($A3544,'Student reference sheet'!$A$2:$V$2329, 2,FALSE), "")</f>
        <v/>
      </c>
      <c r="E3544" s="35"/>
      <c r="F3544" s="34"/>
      <c r="G3544" s="40" t="str">
        <f t="shared" ca="1" si="168"/>
        <v/>
      </c>
      <c r="H3544" s="40" t="str">
        <f t="shared" ca="1" si="169"/>
        <v/>
      </c>
      <c r="I3544" s="36" t="str">
        <f>IF($A3544 = "", "",
IF(COUNTIF(MINIMUM_DAY_DATES[], Attendance!J3544) &gt; 0, VLOOKUP(Attendance!$G3544,MINIMUM_DAY_PERIOD_SCHEDULE[], 2,TRUE),
IF(COUNTIF(RALLY_DATES[], Attendance!J3544) &gt; 0, VLOOKUP(Attendance!$G3544,RALLY_PERIOD_SCHEDULE[], 2,TRUE),
IF(WEEKDAY(Attendance!$J3544) = 2,
       IF(COUNTIF(FINALS_WEEK_MONDAY_DATE[],Attendance!$J3544) &gt; 0, VLOOKUP(Attendance!$G3544,FINALS_WEEK_MONDAY_PERIOD_SCHEDULE[],2,TRUE),
       VLOOKUP(Attendance!$G3544,REGULAR_WEEK_SCHEDULE[],6,TRUE)),
IF(WEEKDAY($J3544) = 3,
       IF(COUNTIF(FINALS_WEEK_TUESDAY_DATE[],Attendance!$J3544) &gt; 0, VLOOKUP(Attendance!$G3544,FINALS_WEEK_TUESDAY_PERIOD_SCHEDULE[],2,TRUE),
       VLOOKUP(Attendance!$G3544,REGULAR_WEEK_SCHEDULE[[Tuesday]:[Period]],5,TRUE)),
IF(WEEKDAY(Attendance!$J3544) = 4,
        IF(COUNTIF(BLOCK_WEDNESDAY_DATES[],Attendance!$J3544) &gt; 0, VLOOKUP(Attendance!$G3544,BLOCK_WEDNESDAY_PERIOD_SCHEDULE[],2,TRUE),
        IF(COUNTIF(FINALS_WEEK_WEDNESDAY_DATE[],Attendance!$J3544) &gt; 0, VLOOKUP(Attendance!$G3544,FINALS_WEEK_WEDNESDAY_PERIOD_SCHEDULE[],2,TRUE),
       VLOOKUP(Attendance!$G3544,REGULAR_WEEK_SCHEDULE[[Wednesday]:[Period]],4,TRUE))),
IF(WEEKDAY($J3544) = 5,
       IF(COUNTIF(BLOCK_THURSDAY_DATES[],Attendance!$J3544) &gt; 0, VLOOKUP(Attendance!$G3544,BLOCK_THURSDAY_PERIOD_SCHEDULE[],2,TRUE),
       IF(COUNTIF(FINALS_WEEK_THURSDAY_DATE[],Attendance!$J3544) &gt; 0, VLOOKUP(Attendance!$G3544,FINALS_WEEK_THURSDAY_PERIOD_SCHEDULE[],2,TRUE),
       VLOOKUP(Attendance!$G3544,REGULAR_WEEK_SCHEDULE[[Thursday]:[Period]],3,TRUE))),
IF(WEEKDAY(Attendance!$J3544) = 6,
       IF(COUNTIF(FINALS_WEEK_FRIDAY_DATE[],Attendance!$J3544) &gt; 0, VLOOKUP(Attendance!$G3544,FINALS_WEEK_FRIDAY_PERIOD_SCHEDULE[],2,TRUE),
       VLOOKUP(Attendance!$G3544,REGULAR_WEEK_SCHEDULE[[Friday]:[Period]],2,TRUE))))))))))</f>
        <v/>
      </c>
      <c r="J3544" s="41" t="str">
        <f t="shared" ca="1" si="170"/>
        <v/>
      </c>
      <c r="K3544" s="41" t="str">
        <f>IF($A3544 &lt;&gt; "",VLOOKUP($A3544,'Student reference sheet'!$A$2:$V$2329, 7,FALSE), "")</f>
        <v/>
      </c>
      <c r="L3544" s="30" t="str">
        <f>IF($A3544 ="", "", VLOOKUP($A3544, 'Student reference sheet'!$A$2:$Z$2603,23,FALSE))</f>
        <v/>
      </c>
      <c r="M3544" s="30" t="str">
        <f>IF($A3544 ="", "", VLOOKUP($A3544, 'Student reference sheet'!$A$2:$Z$2603,24,FALSE))</f>
        <v/>
      </c>
      <c r="N3544" s="30" t="str">
        <f>IF($A3544 ="", "", VLOOKUP($A3544, 'Student reference sheet'!$A$2:$Z$2603,26,FALSE))</f>
        <v/>
      </c>
      <c r="O3544" s="30" t="str">
        <f>IF($A3544 ="", "", VLOOKUP($A3544, 'Student reference sheet'!$A$2:$Z$2603,25,FALSE))</f>
        <v/>
      </c>
      <c r="P3544" s="39" t="str">
        <f>IF($A3544 = "", "", IF(OR(VLOOKUP($A3544,'Student reference sheet'!$A$2:$V$2400,8,FALSE) = "R",  VLOOKUP($A3544,'Student reference sheet'!$A$2:$V$2400,8,FALSE) = "L"), "X", ""))</f>
        <v/>
      </c>
      <c r="Q3544" s="39" t="str">
        <f>IF($A3544 ="", "", VLOOKUP($A3544, 'Student reference sheet'!$A$2:$V$2603,22,FALSE))</f>
        <v/>
      </c>
      <c r="R3544" s="39" t="str">
        <f>IF($A3544 &lt;&gt; "",VLOOKUP($A3544,'Student reference sheet'!$A$2:$V$2329, 5,FALSE), "")</f>
        <v/>
      </c>
      <c r="S3544" s="39" t="str">
        <f>IF($A3544 &lt;&gt; "",VLOOKUP($A3544,'Student reference sheet'!$A$2:$V$2329, 6,FALSE), "")</f>
        <v/>
      </c>
      <c r="T3544" s="30" t="str">
        <f>IF($A3544 = "","",
IF(VLOOKUP($A3544,'Student reference sheet'!$A$2:$V$2329, 10,FALSE) = "Y", "Hispanic",
IF(VLOOKUP($A3544,'Student reference sheet'!$A$2:$V$2329,11,FALSE) &lt;&gt; "",
IF(VLOOKUP($A3544,'Student reference sheet'!$A$2:$V$2329,11,FALSE) = "UNK", "Unknown", VLOOKUP(VALUE(VLOOKUP($A3544,'Student reference sheet'!$A$2:$V$2329,11,FALSE)),'Ethnicity Reference'!$A$2:$B$22,2,FALSE)),
IF(VLOOKUP($A3544,'Student reference sheet'!$A$2:$V$2329,9,FALSE) &lt;&gt; "", VLOOKUP(VALUE(VLOOKUP($A3544,'Student reference sheet'!$A$2:$V$2329,9,FALSE)),'Ethnicity Reference'!$A$2:$B$22,2,FALSE),"Unknown"))))</f>
        <v/>
      </c>
      <c r="U3544" s="35"/>
    </row>
    <row r="3545" spans="1:21" ht="15.75">
      <c r="A3545" s="47"/>
      <c r="B3545" s="33"/>
      <c r="C3545" s="39" t="str">
        <f>IF($A3545 &lt;&gt; "",VLOOKUP($A3545,'Student reference sheet'!$A$2:$V$2329, 3,FALSE), "")</f>
        <v/>
      </c>
      <c r="D3545" s="39" t="str">
        <f>IF($A3545 &lt;&gt; "",VLOOKUP($A3545,'Student reference sheet'!$A$2:$V$2329, 2,FALSE), "")</f>
        <v/>
      </c>
      <c r="E3545" s="35"/>
      <c r="F3545" s="34"/>
      <c r="G3545" s="40" t="str">
        <f t="shared" ca="1" si="168"/>
        <v/>
      </c>
      <c r="H3545" s="40" t="str">
        <f t="shared" ca="1" si="169"/>
        <v/>
      </c>
      <c r="I3545" s="36" t="str">
        <f>IF($A3545 = "", "",
IF(COUNTIF(MINIMUM_DAY_DATES[], Attendance!J3545) &gt; 0, VLOOKUP(Attendance!$G3545,MINIMUM_DAY_PERIOD_SCHEDULE[], 2,TRUE),
IF(COUNTIF(RALLY_DATES[], Attendance!J3545) &gt; 0, VLOOKUP(Attendance!$G3545,RALLY_PERIOD_SCHEDULE[], 2,TRUE),
IF(WEEKDAY(Attendance!$J3545) = 2,
       IF(COUNTIF(FINALS_WEEK_MONDAY_DATE[],Attendance!$J3545) &gt; 0, VLOOKUP(Attendance!$G3545,FINALS_WEEK_MONDAY_PERIOD_SCHEDULE[],2,TRUE),
       VLOOKUP(Attendance!$G3545,REGULAR_WEEK_SCHEDULE[],6,TRUE)),
IF(WEEKDAY($J3545) = 3,
       IF(COUNTIF(FINALS_WEEK_TUESDAY_DATE[],Attendance!$J3545) &gt; 0, VLOOKUP(Attendance!$G3545,FINALS_WEEK_TUESDAY_PERIOD_SCHEDULE[],2,TRUE),
       VLOOKUP(Attendance!$G3545,REGULAR_WEEK_SCHEDULE[[Tuesday]:[Period]],5,TRUE)),
IF(WEEKDAY(Attendance!$J3545) = 4,
        IF(COUNTIF(BLOCK_WEDNESDAY_DATES[],Attendance!$J3545) &gt; 0, VLOOKUP(Attendance!$G3545,BLOCK_WEDNESDAY_PERIOD_SCHEDULE[],2,TRUE),
        IF(COUNTIF(FINALS_WEEK_WEDNESDAY_DATE[],Attendance!$J3545) &gt; 0, VLOOKUP(Attendance!$G3545,FINALS_WEEK_WEDNESDAY_PERIOD_SCHEDULE[],2,TRUE),
       VLOOKUP(Attendance!$G3545,REGULAR_WEEK_SCHEDULE[[Wednesday]:[Period]],4,TRUE))),
IF(WEEKDAY($J3545) = 5,
       IF(COUNTIF(BLOCK_THURSDAY_DATES[],Attendance!$J3545) &gt; 0, VLOOKUP(Attendance!$G3545,BLOCK_THURSDAY_PERIOD_SCHEDULE[],2,TRUE),
       IF(COUNTIF(FINALS_WEEK_THURSDAY_DATE[],Attendance!$J3545) &gt; 0, VLOOKUP(Attendance!$G3545,FINALS_WEEK_THURSDAY_PERIOD_SCHEDULE[],2,TRUE),
       VLOOKUP(Attendance!$G3545,REGULAR_WEEK_SCHEDULE[[Thursday]:[Period]],3,TRUE))),
IF(WEEKDAY(Attendance!$J3545) = 6,
       IF(COUNTIF(FINALS_WEEK_FRIDAY_DATE[],Attendance!$J3545) &gt; 0, VLOOKUP(Attendance!$G3545,FINALS_WEEK_FRIDAY_PERIOD_SCHEDULE[],2,TRUE),
       VLOOKUP(Attendance!$G3545,REGULAR_WEEK_SCHEDULE[[Friday]:[Period]],2,TRUE))))))))))</f>
        <v/>
      </c>
      <c r="J3545" s="41" t="str">
        <f t="shared" ca="1" si="170"/>
        <v/>
      </c>
      <c r="K3545" s="41" t="str">
        <f>IF($A3545 &lt;&gt; "",VLOOKUP($A3545,'Student reference sheet'!$A$2:$V$2329, 7,FALSE), "")</f>
        <v/>
      </c>
      <c r="L3545" s="30" t="str">
        <f>IF($A3545 ="", "", VLOOKUP($A3545, 'Student reference sheet'!$A$2:$Z$2603,23,FALSE))</f>
        <v/>
      </c>
      <c r="M3545" s="30" t="str">
        <f>IF($A3545 ="", "", VLOOKUP($A3545, 'Student reference sheet'!$A$2:$Z$2603,24,FALSE))</f>
        <v/>
      </c>
      <c r="N3545" s="30" t="str">
        <f>IF($A3545 ="", "", VLOOKUP($A3545, 'Student reference sheet'!$A$2:$Z$2603,26,FALSE))</f>
        <v/>
      </c>
      <c r="O3545" s="30" t="str">
        <f>IF($A3545 ="", "", VLOOKUP($A3545, 'Student reference sheet'!$A$2:$Z$2603,25,FALSE))</f>
        <v/>
      </c>
      <c r="P3545" s="39" t="str">
        <f>IF($A3545 = "", "", IF(OR(VLOOKUP($A3545,'Student reference sheet'!$A$2:$V$2400,8,FALSE) = "R",  VLOOKUP($A3545,'Student reference sheet'!$A$2:$V$2400,8,FALSE) = "L"), "X", ""))</f>
        <v/>
      </c>
      <c r="Q3545" s="39" t="str">
        <f>IF($A3545 ="", "", VLOOKUP($A3545, 'Student reference sheet'!$A$2:$V$2603,22,FALSE))</f>
        <v/>
      </c>
      <c r="R3545" s="39" t="str">
        <f>IF($A3545 &lt;&gt; "",VLOOKUP($A3545,'Student reference sheet'!$A$2:$V$2329, 5,FALSE), "")</f>
        <v/>
      </c>
      <c r="S3545" s="39" t="str">
        <f>IF($A3545 &lt;&gt; "",VLOOKUP($A3545,'Student reference sheet'!$A$2:$V$2329, 6,FALSE), "")</f>
        <v/>
      </c>
      <c r="T3545" s="30" t="str">
        <f>IF($A3545 = "","",
IF(VLOOKUP($A3545,'Student reference sheet'!$A$2:$V$2329, 10,FALSE) = "Y", "Hispanic",
IF(VLOOKUP($A3545,'Student reference sheet'!$A$2:$V$2329,11,FALSE) &lt;&gt; "",
IF(VLOOKUP($A3545,'Student reference sheet'!$A$2:$V$2329,11,FALSE) = "UNK", "Unknown", VLOOKUP(VALUE(VLOOKUP($A3545,'Student reference sheet'!$A$2:$V$2329,11,FALSE)),'Ethnicity Reference'!$A$2:$B$22,2,FALSE)),
IF(VLOOKUP($A3545,'Student reference sheet'!$A$2:$V$2329,9,FALSE) &lt;&gt; "", VLOOKUP(VALUE(VLOOKUP($A3545,'Student reference sheet'!$A$2:$V$2329,9,FALSE)),'Ethnicity Reference'!$A$2:$B$22,2,FALSE),"Unknown"))))</f>
        <v/>
      </c>
      <c r="U3545" s="35"/>
    </row>
    <row r="3546" spans="1:21" ht="15.75">
      <c r="A3546" s="47"/>
      <c r="B3546" s="33"/>
      <c r="C3546" s="39" t="str">
        <f>IF($A3546 &lt;&gt; "",VLOOKUP($A3546,'Student reference sheet'!$A$2:$V$2329, 3,FALSE), "")</f>
        <v/>
      </c>
      <c r="D3546" s="39" t="str">
        <f>IF($A3546 &lt;&gt; "",VLOOKUP($A3546,'Student reference sheet'!$A$2:$V$2329, 2,FALSE), "")</f>
        <v/>
      </c>
      <c r="E3546" s="35"/>
      <c r="F3546" s="34"/>
      <c r="G3546" s="40" t="str">
        <f t="shared" ca="1" si="168"/>
        <v/>
      </c>
      <c r="H3546" s="40" t="str">
        <f t="shared" ca="1" si="169"/>
        <v/>
      </c>
      <c r="I3546" s="36" t="str">
        <f>IF($A3546 = "", "",
IF(COUNTIF(MINIMUM_DAY_DATES[], Attendance!J3546) &gt; 0, VLOOKUP(Attendance!$G3546,MINIMUM_DAY_PERIOD_SCHEDULE[], 2,TRUE),
IF(COUNTIF(RALLY_DATES[], Attendance!J3546) &gt; 0, VLOOKUP(Attendance!$G3546,RALLY_PERIOD_SCHEDULE[], 2,TRUE),
IF(WEEKDAY(Attendance!$J3546) = 2,
       IF(COUNTIF(FINALS_WEEK_MONDAY_DATE[],Attendance!$J3546) &gt; 0, VLOOKUP(Attendance!$G3546,FINALS_WEEK_MONDAY_PERIOD_SCHEDULE[],2,TRUE),
       VLOOKUP(Attendance!$G3546,REGULAR_WEEK_SCHEDULE[],6,TRUE)),
IF(WEEKDAY($J3546) = 3,
       IF(COUNTIF(FINALS_WEEK_TUESDAY_DATE[],Attendance!$J3546) &gt; 0, VLOOKUP(Attendance!$G3546,FINALS_WEEK_TUESDAY_PERIOD_SCHEDULE[],2,TRUE),
       VLOOKUP(Attendance!$G3546,REGULAR_WEEK_SCHEDULE[[Tuesday]:[Period]],5,TRUE)),
IF(WEEKDAY(Attendance!$J3546) = 4,
        IF(COUNTIF(BLOCK_WEDNESDAY_DATES[],Attendance!$J3546) &gt; 0, VLOOKUP(Attendance!$G3546,BLOCK_WEDNESDAY_PERIOD_SCHEDULE[],2,TRUE),
        IF(COUNTIF(FINALS_WEEK_WEDNESDAY_DATE[],Attendance!$J3546) &gt; 0, VLOOKUP(Attendance!$G3546,FINALS_WEEK_WEDNESDAY_PERIOD_SCHEDULE[],2,TRUE),
       VLOOKUP(Attendance!$G3546,REGULAR_WEEK_SCHEDULE[[Wednesday]:[Period]],4,TRUE))),
IF(WEEKDAY($J3546) = 5,
       IF(COUNTIF(BLOCK_THURSDAY_DATES[],Attendance!$J3546) &gt; 0, VLOOKUP(Attendance!$G3546,BLOCK_THURSDAY_PERIOD_SCHEDULE[],2,TRUE),
       IF(COUNTIF(FINALS_WEEK_THURSDAY_DATE[],Attendance!$J3546) &gt; 0, VLOOKUP(Attendance!$G3546,FINALS_WEEK_THURSDAY_PERIOD_SCHEDULE[],2,TRUE),
       VLOOKUP(Attendance!$G3546,REGULAR_WEEK_SCHEDULE[[Thursday]:[Period]],3,TRUE))),
IF(WEEKDAY(Attendance!$J3546) = 6,
       IF(COUNTIF(FINALS_WEEK_FRIDAY_DATE[],Attendance!$J3546) &gt; 0, VLOOKUP(Attendance!$G3546,FINALS_WEEK_FRIDAY_PERIOD_SCHEDULE[],2,TRUE),
       VLOOKUP(Attendance!$G3546,REGULAR_WEEK_SCHEDULE[[Friday]:[Period]],2,TRUE))))))))))</f>
        <v/>
      </c>
      <c r="J3546" s="41" t="str">
        <f t="shared" ca="1" si="170"/>
        <v/>
      </c>
      <c r="K3546" s="41" t="str">
        <f>IF($A3546 &lt;&gt; "",VLOOKUP($A3546,'Student reference sheet'!$A$2:$V$2329, 7,FALSE), "")</f>
        <v/>
      </c>
      <c r="L3546" s="30" t="str">
        <f>IF($A3546 ="", "", VLOOKUP($A3546, 'Student reference sheet'!$A$2:$Z$2603,23,FALSE))</f>
        <v/>
      </c>
      <c r="M3546" s="30" t="str">
        <f>IF($A3546 ="", "", VLOOKUP($A3546, 'Student reference sheet'!$A$2:$Z$2603,24,FALSE))</f>
        <v/>
      </c>
      <c r="N3546" s="30" t="str">
        <f>IF($A3546 ="", "", VLOOKUP($A3546, 'Student reference sheet'!$A$2:$Z$2603,26,FALSE))</f>
        <v/>
      </c>
      <c r="O3546" s="30" t="str">
        <f>IF($A3546 ="", "", VLOOKUP($A3546, 'Student reference sheet'!$A$2:$Z$2603,25,FALSE))</f>
        <v/>
      </c>
      <c r="P3546" s="39" t="str">
        <f>IF($A3546 = "", "", IF(OR(VLOOKUP($A3546,'Student reference sheet'!$A$2:$V$2400,8,FALSE) = "R",  VLOOKUP($A3546,'Student reference sheet'!$A$2:$V$2400,8,FALSE) = "L"), "X", ""))</f>
        <v/>
      </c>
      <c r="Q3546" s="39" t="str">
        <f>IF($A3546 ="", "", VLOOKUP($A3546, 'Student reference sheet'!$A$2:$V$2603,22,FALSE))</f>
        <v/>
      </c>
      <c r="R3546" s="39" t="str">
        <f>IF($A3546 &lt;&gt; "",VLOOKUP($A3546,'Student reference sheet'!$A$2:$V$2329, 5,FALSE), "")</f>
        <v/>
      </c>
      <c r="S3546" s="39" t="str">
        <f>IF($A3546 &lt;&gt; "",VLOOKUP($A3546,'Student reference sheet'!$A$2:$V$2329, 6,FALSE), "")</f>
        <v/>
      </c>
      <c r="T3546" s="30" t="str">
        <f>IF($A3546 = "","",
IF(VLOOKUP($A3546,'Student reference sheet'!$A$2:$V$2329, 10,FALSE) = "Y", "Hispanic",
IF(VLOOKUP($A3546,'Student reference sheet'!$A$2:$V$2329,11,FALSE) &lt;&gt; "",
IF(VLOOKUP($A3546,'Student reference sheet'!$A$2:$V$2329,11,FALSE) = "UNK", "Unknown", VLOOKUP(VALUE(VLOOKUP($A3546,'Student reference sheet'!$A$2:$V$2329,11,FALSE)),'Ethnicity Reference'!$A$2:$B$22,2,FALSE)),
IF(VLOOKUP($A3546,'Student reference sheet'!$A$2:$V$2329,9,FALSE) &lt;&gt; "", VLOOKUP(VALUE(VLOOKUP($A3546,'Student reference sheet'!$A$2:$V$2329,9,FALSE)),'Ethnicity Reference'!$A$2:$B$22,2,FALSE),"Unknown"))))</f>
        <v/>
      </c>
      <c r="U3546" s="35"/>
    </row>
    <row r="3547" spans="1:21" ht="15.75">
      <c r="A3547" s="47"/>
      <c r="B3547" s="33"/>
      <c r="C3547" s="39" t="str">
        <f>IF($A3547 &lt;&gt; "",VLOOKUP($A3547,'Student reference sheet'!$A$2:$V$2329, 3,FALSE), "")</f>
        <v/>
      </c>
      <c r="D3547" s="39" t="str">
        <f>IF($A3547 &lt;&gt; "",VLOOKUP($A3547,'Student reference sheet'!$A$2:$V$2329, 2,FALSE), "")</f>
        <v/>
      </c>
      <c r="E3547" s="35"/>
      <c r="F3547" s="34"/>
      <c r="G3547" s="40" t="str">
        <f t="shared" ca="1" si="168"/>
        <v/>
      </c>
      <c r="H3547" s="40" t="str">
        <f t="shared" ca="1" si="169"/>
        <v/>
      </c>
      <c r="I3547" s="36" t="str">
        <f>IF($A3547 = "", "",
IF(COUNTIF(MINIMUM_DAY_DATES[], Attendance!J3547) &gt; 0, VLOOKUP(Attendance!$G3547,MINIMUM_DAY_PERIOD_SCHEDULE[], 2,TRUE),
IF(COUNTIF(RALLY_DATES[], Attendance!J3547) &gt; 0, VLOOKUP(Attendance!$G3547,RALLY_PERIOD_SCHEDULE[], 2,TRUE),
IF(WEEKDAY(Attendance!$J3547) = 2,
       IF(COUNTIF(FINALS_WEEK_MONDAY_DATE[],Attendance!$J3547) &gt; 0, VLOOKUP(Attendance!$G3547,FINALS_WEEK_MONDAY_PERIOD_SCHEDULE[],2,TRUE),
       VLOOKUP(Attendance!$G3547,REGULAR_WEEK_SCHEDULE[],6,TRUE)),
IF(WEEKDAY($J3547) = 3,
       IF(COUNTIF(FINALS_WEEK_TUESDAY_DATE[],Attendance!$J3547) &gt; 0, VLOOKUP(Attendance!$G3547,FINALS_WEEK_TUESDAY_PERIOD_SCHEDULE[],2,TRUE),
       VLOOKUP(Attendance!$G3547,REGULAR_WEEK_SCHEDULE[[Tuesday]:[Period]],5,TRUE)),
IF(WEEKDAY(Attendance!$J3547) = 4,
        IF(COUNTIF(BLOCK_WEDNESDAY_DATES[],Attendance!$J3547) &gt; 0, VLOOKUP(Attendance!$G3547,BLOCK_WEDNESDAY_PERIOD_SCHEDULE[],2,TRUE),
        IF(COUNTIF(FINALS_WEEK_WEDNESDAY_DATE[],Attendance!$J3547) &gt; 0, VLOOKUP(Attendance!$G3547,FINALS_WEEK_WEDNESDAY_PERIOD_SCHEDULE[],2,TRUE),
       VLOOKUP(Attendance!$G3547,REGULAR_WEEK_SCHEDULE[[Wednesday]:[Period]],4,TRUE))),
IF(WEEKDAY($J3547) = 5,
       IF(COUNTIF(BLOCK_THURSDAY_DATES[],Attendance!$J3547) &gt; 0, VLOOKUP(Attendance!$G3547,BLOCK_THURSDAY_PERIOD_SCHEDULE[],2,TRUE),
       IF(COUNTIF(FINALS_WEEK_THURSDAY_DATE[],Attendance!$J3547) &gt; 0, VLOOKUP(Attendance!$G3547,FINALS_WEEK_THURSDAY_PERIOD_SCHEDULE[],2,TRUE),
       VLOOKUP(Attendance!$G3547,REGULAR_WEEK_SCHEDULE[[Thursday]:[Period]],3,TRUE))),
IF(WEEKDAY(Attendance!$J3547) = 6,
       IF(COUNTIF(FINALS_WEEK_FRIDAY_DATE[],Attendance!$J3547) &gt; 0, VLOOKUP(Attendance!$G3547,FINALS_WEEK_FRIDAY_PERIOD_SCHEDULE[],2,TRUE),
       VLOOKUP(Attendance!$G3547,REGULAR_WEEK_SCHEDULE[[Friday]:[Period]],2,TRUE))))))))))</f>
        <v/>
      </c>
      <c r="J3547" s="41" t="str">
        <f t="shared" ca="1" si="170"/>
        <v/>
      </c>
      <c r="K3547" s="41" t="str">
        <f>IF($A3547 &lt;&gt; "",VLOOKUP($A3547,'Student reference sheet'!$A$2:$V$2329, 7,FALSE), "")</f>
        <v/>
      </c>
      <c r="L3547" s="30" t="str">
        <f>IF($A3547 ="", "", VLOOKUP($A3547, 'Student reference sheet'!$A$2:$Z$2603,23,FALSE))</f>
        <v/>
      </c>
      <c r="M3547" s="30" t="str">
        <f>IF($A3547 ="", "", VLOOKUP($A3547, 'Student reference sheet'!$A$2:$Z$2603,24,FALSE))</f>
        <v/>
      </c>
      <c r="N3547" s="30" t="str">
        <f>IF($A3547 ="", "", VLOOKUP($A3547, 'Student reference sheet'!$A$2:$Z$2603,26,FALSE))</f>
        <v/>
      </c>
      <c r="O3547" s="30" t="str">
        <f>IF($A3547 ="", "", VLOOKUP($A3547, 'Student reference sheet'!$A$2:$Z$2603,25,FALSE))</f>
        <v/>
      </c>
      <c r="P3547" s="39" t="str">
        <f>IF($A3547 = "", "", IF(OR(VLOOKUP($A3547,'Student reference sheet'!$A$2:$V$2400,8,FALSE) = "R",  VLOOKUP($A3547,'Student reference sheet'!$A$2:$V$2400,8,FALSE) = "L"), "X", ""))</f>
        <v/>
      </c>
      <c r="Q3547" s="39" t="str">
        <f>IF($A3547 ="", "", VLOOKUP($A3547, 'Student reference sheet'!$A$2:$V$2603,22,FALSE))</f>
        <v/>
      </c>
      <c r="R3547" s="39" t="str">
        <f>IF($A3547 &lt;&gt; "",VLOOKUP($A3547,'Student reference sheet'!$A$2:$V$2329, 5,FALSE), "")</f>
        <v/>
      </c>
      <c r="S3547" s="39" t="str">
        <f>IF($A3547 &lt;&gt; "",VLOOKUP($A3547,'Student reference sheet'!$A$2:$V$2329, 6,FALSE), "")</f>
        <v/>
      </c>
      <c r="T3547" s="30" t="str">
        <f>IF($A3547 = "","",
IF(VLOOKUP($A3547,'Student reference sheet'!$A$2:$V$2329, 10,FALSE) = "Y", "Hispanic",
IF(VLOOKUP($A3547,'Student reference sheet'!$A$2:$V$2329,11,FALSE) &lt;&gt; "",
IF(VLOOKUP($A3547,'Student reference sheet'!$A$2:$V$2329,11,FALSE) = "UNK", "Unknown", VLOOKUP(VALUE(VLOOKUP($A3547,'Student reference sheet'!$A$2:$V$2329,11,FALSE)),'Ethnicity Reference'!$A$2:$B$22,2,FALSE)),
IF(VLOOKUP($A3547,'Student reference sheet'!$A$2:$V$2329,9,FALSE) &lt;&gt; "", VLOOKUP(VALUE(VLOOKUP($A3547,'Student reference sheet'!$A$2:$V$2329,9,FALSE)),'Ethnicity Reference'!$A$2:$B$22,2,FALSE),"Unknown"))))</f>
        <v/>
      </c>
      <c r="U3547" s="35"/>
    </row>
    <row r="3548" spans="1:21" ht="15.75">
      <c r="A3548" s="47"/>
      <c r="B3548" s="33"/>
      <c r="C3548" s="39" t="str">
        <f>IF($A3548 &lt;&gt; "",VLOOKUP($A3548,'Student reference sheet'!$A$2:$V$2329, 3,FALSE), "")</f>
        <v/>
      </c>
      <c r="D3548" s="39" t="str">
        <f>IF($A3548 &lt;&gt; "",VLOOKUP($A3548,'Student reference sheet'!$A$2:$V$2329, 2,FALSE), "")</f>
        <v/>
      </c>
      <c r="E3548" s="35"/>
      <c r="F3548" s="34"/>
      <c r="G3548" s="40" t="str">
        <f t="shared" ca="1" si="168"/>
        <v/>
      </c>
      <c r="H3548" s="40" t="str">
        <f t="shared" ca="1" si="169"/>
        <v/>
      </c>
      <c r="I3548" s="36" t="str">
        <f>IF($A3548 = "", "",
IF(COUNTIF(MINIMUM_DAY_DATES[], Attendance!J3548) &gt; 0, VLOOKUP(Attendance!$G3548,MINIMUM_DAY_PERIOD_SCHEDULE[], 2,TRUE),
IF(COUNTIF(RALLY_DATES[], Attendance!J3548) &gt; 0, VLOOKUP(Attendance!$G3548,RALLY_PERIOD_SCHEDULE[], 2,TRUE),
IF(WEEKDAY(Attendance!$J3548) = 2,
       IF(COUNTIF(FINALS_WEEK_MONDAY_DATE[],Attendance!$J3548) &gt; 0, VLOOKUP(Attendance!$G3548,FINALS_WEEK_MONDAY_PERIOD_SCHEDULE[],2,TRUE),
       VLOOKUP(Attendance!$G3548,REGULAR_WEEK_SCHEDULE[],6,TRUE)),
IF(WEEKDAY($J3548) = 3,
       IF(COUNTIF(FINALS_WEEK_TUESDAY_DATE[],Attendance!$J3548) &gt; 0, VLOOKUP(Attendance!$G3548,FINALS_WEEK_TUESDAY_PERIOD_SCHEDULE[],2,TRUE),
       VLOOKUP(Attendance!$G3548,REGULAR_WEEK_SCHEDULE[[Tuesday]:[Period]],5,TRUE)),
IF(WEEKDAY(Attendance!$J3548) = 4,
        IF(COUNTIF(BLOCK_WEDNESDAY_DATES[],Attendance!$J3548) &gt; 0, VLOOKUP(Attendance!$G3548,BLOCK_WEDNESDAY_PERIOD_SCHEDULE[],2,TRUE),
        IF(COUNTIF(FINALS_WEEK_WEDNESDAY_DATE[],Attendance!$J3548) &gt; 0, VLOOKUP(Attendance!$G3548,FINALS_WEEK_WEDNESDAY_PERIOD_SCHEDULE[],2,TRUE),
       VLOOKUP(Attendance!$G3548,REGULAR_WEEK_SCHEDULE[[Wednesday]:[Period]],4,TRUE))),
IF(WEEKDAY($J3548) = 5,
       IF(COUNTIF(BLOCK_THURSDAY_DATES[],Attendance!$J3548) &gt; 0, VLOOKUP(Attendance!$G3548,BLOCK_THURSDAY_PERIOD_SCHEDULE[],2,TRUE),
       IF(COUNTIF(FINALS_WEEK_THURSDAY_DATE[],Attendance!$J3548) &gt; 0, VLOOKUP(Attendance!$G3548,FINALS_WEEK_THURSDAY_PERIOD_SCHEDULE[],2,TRUE),
       VLOOKUP(Attendance!$G3548,REGULAR_WEEK_SCHEDULE[[Thursday]:[Period]],3,TRUE))),
IF(WEEKDAY(Attendance!$J3548) = 6,
       IF(COUNTIF(FINALS_WEEK_FRIDAY_DATE[],Attendance!$J3548) &gt; 0, VLOOKUP(Attendance!$G3548,FINALS_WEEK_FRIDAY_PERIOD_SCHEDULE[],2,TRUE),
       VLOOKUP(Attendance!$G3548,REGULAR_WEEK_SCHEDULE[[Friday]:[Period]],2,TRUE))))))))))</f>
        <v/>
      </c>
      <c r="J3548" s="41" t="str">
        <f t="shared" ca="1" si="170"/>
        <v/>
      </c>
      <c r="K3548" s="41" t="str">
        <f>IF($A3548 &lt;&gt; "",VLOOKUP($A3548,'Student reference sheet'!$A$2:$V$2329, 7,FALSE), "")</f>
        <v/>
      </c>
      <c r="L3548" s="30" t="str">
        <f>IF($A3548 ="", "", VLOOKUP($A3548, 'Student reference sheet'!$A$2:$Z$2603,23,FALSE))</f>
        <v/>
      </c>
      <c r="M3548" s="30" t="str">
        <f>IF($A3548 ="", "", VLOOKUP($A3548, 'Student reference sheet'!$A$2:$Z$2603,24,FALSE))</f>
        <v/>
      </c>
      <c r="N3548" s="30" t="str">
        <f>IF($A3548 ="", "", VLOOKUP($A3548, 'Student reference sheet'!$A$2:$Z$2603,26,FALSE))</f>
        <v/>
      </c>
      <c r="O3548" s="30" t="str">
        <f>IF($A3548 ="", "", VLOOKUP($A3548, 'Student reference sheet'!$A$2:$Z$2603,25,FALSE))</f>
        <v/>
      </c>
      <c r="P3548" s="39" t="str">
        <f>IF($A3548 = "", "", IF(OR(VLOOKUP($A3548,'Student reference sheet'!$A$2:$V$2400,8,FALSE) = "R",  VLOOKUP($A3548,'Student reference sheet'!$A$2:$V$2400,8,FALSE) = "L"), "X", ""))</f>
        <v/>
      </c>
      <c r="Q3548" s="39" t="str">
        <f>IF($A3548 ="", "", VLOOKUP($A3548, 'Student reference sheet'!$A$2:$V$2603,22,FALSE))</f>
        <v/>
      </c>
      <c r="R3548" s="39" t="str">
        <f>IF($A3548 &lt;&gt; "",VLOOKUP($A3548,'Student reference sheet'!$A$2:$V$2329, 5,FALSE), "")</f>
        <v/>
      </c>
      <c r="S3548" s="39" t="str">
        <f>IF($A3548 &lt;&gt; "",VLOOKUP($A3548,'Student reference sheet'!$A$2:$V$2329, 6,FALSE), "")</f>
        <v/>
      </c>
      <c r="T3548" s="30" t="str">
        <f>IF($A3548 = "","",
IF(VLOOKUP($A3548,'Student reference sheet'!$A$2:$V$2329, 10,FALSE) = "Y", "Hispanic",
IF(VLOOKUP($A3548,'Student reference sheet'!$A$2:$V$2329,11,FALSE) &lt;&gt; "",
IF(VLOOKUP($A3548,'Student reference sheet'!$A$2:$V$2329,11,FALSE) = "UNK", "Unknown", VLOOKUP(VALUE(VLOOKUP($A3548,'Student reference sheet'!$A$2:$V$2329,11,FALSE)),'Ethnicity Reference'!$A$2:$B$22,2,FALSE)),
IF(VLOOKUP($A3548,'Student reference sheet'!$A$2:$V$2329,9,FALSE) &lt;&gt; "", VLOOKUP(VALUE(VLOOKUP($A3548,'Student reference sheet'!$A$2:$V$2329,9,FALSE)),'Ethnicity Reference'!$A$2:$B$22,2,FALSE),"Unknown"))))</f>
        <v/>
      </c>
      <c r="U3548" s="35"/>
    </row>
    <row r="3549" spans="1:21" ht="15.75">
      <c r="A3549" s="47"/>
      <c r="B3549" s="33"/>
      <c r="C3549" s="39" t="str">
        <f>IF($A3549 &lt;&gt; "",VLOOKUP($A3549,'Student reference sheet'!$A$2:$V$2329, 3,FALSE), "")</f>
        <v/>
      </c>
      <c r="D3549" s="39" t="str">
        <f>IF($A3549 &lt;&gt; "",VLOOKUP($A3549,'Student reference sheet'!$A$2:$V$2329, 2,FALSE), "")</f>
        <v/>
      </c>
      <c r="E3549" s="35"/>
      <c r="F3549" s="34"/>
      <c r="G3549" s="40" t="str">
        <f t="shared" ca="1" si="168"/>
        <v/>
      </c>
      <c r="H3549" s="40" t="str">
        <f t="shared" ca="1" si="169"/>
        <v/>
      </c>
      <c r="I3549" s="36" t="str">
        <f>IF($A3549 = "", "",
IF(COUNTIF(MINIMUM_DAY_DATES[], Attendance!J3549) &gt; 0, VLOOKUP(Attendance!$G3549,MINIMUM_DAY_PERIOD_SCHEDULE[], 2,TRUE),
IF(COUNTIF(RALLY_DATES[], Attendance!J3549) &gt; 0, VLOOKUP(Attendance!$G3549,RALLY_PERIOD_SCHEDULE[], 2,TRUE),
IF(WEEKDAY(Attendance!$J3549) = 2,
       IF(COUNTIF(FINALS_WEEK_MONDAY_DATE[],Attendance!$J3549) &gt; 0, VLOOKUP(Attendance!$G3549,FINALS_WEEK_MONDAY_PERIOD_SCHEDULE[],2,TRUE),
       VLOOKUP(Attendance!$G3549,REGULAR_WEEK_SCHEDULE[],6,TRUE)),
IF(WEEKDAY($J3549) = 3,
       IF(COUNTIF(FINALS_WEEK_TUESDAY_DATE[],Attendance!$J3549) &gt; 0, VLOOKUP(Attendance!$G3549,FINALS_WEEK_TUESDAY_PERIOD_SCHEDULE[],2,TRUE),
       VLOOKUP(Attendance!$G3549,REGULAR_WEEK_SCHEDULE[[Tuesday]:[Period]],5,TRUE)),
IF(WEEKDAY(Attendance!$J3549) = 4,
        IF(COUNTIF(BLOCK_WEDNESDAY_DATES[],Attendance!$J3549) &gt; 0, VLOOKUP(Attendance!$G3549,BLOCK_WEDNESDAY_PERIOD_SCHEDULE[],2,TRUE),
        IF(COUNTIF(FINALS_WEEK_WEDNESDAY_DATE[],Attendance!$J3549) &gt; 0, VLOOKUP(Attendance!$G3549,FINALS_WEEK_WEDNESDAY_PERIOD_SCHEDULE[],2,TRUE),
       VLOOKUP(Attendance!$G3549,REGULAR_WEEK_SCHEDULE[[Wednesday]:[Period]],4,TRUE))),
IF(WEEKDAY($J3549) = 5,
       IF(COUNTIF(BLOCK_THURSDAY_DATES[],Attendance!$J3549) &gt; 0, VLOOKUP(Attendance!$G3549,BLOCK_THURSDAY_PERIOD_SCHEDULE[],2,TRUE),
       IF(COUNTIF(FINALS_WEEK_THURSDAY_DATE[],Attendance!$J3549) &gt; 0, VLOOKUP(Attendance!$G3549,FINALS_WEEK_THURSDAY_PERIOD_SCHEDULE[],2,TRUE),
       VLOOKUP(Attendance!$G3549,REGULAR_WEEK_SCHEDULE[[Thursday]:[Period]],3,TRUE))),
IF(WEEKDAY(Attendance!$J3549) = 6,
       IF(COUNTIF(FINALS_WEEK_FRIDAY_DATE[],Attendance!$J3549) &gt; 0, VLOOKUP(Attendance!$G3549,FINALS_WEEK_FRIDAY_PERIOD_SCHEDULE[],2,TRUE),
       VLOOKUP(Attendance!$G3549,REGULAR_WEEK_SCHEDULE[[Friday]:[Period]],2,TRUE))))))))))</f>
        <v/>
      </c>
      <c r="J3549" s="41" t="str">
        <f t="shared" ca="1" si="170"/>
        <v/>
      </c>
      <c r="K3549" s="41" t="str">
        <f>IF($A3549 &lt;&gt; "",VLOOKUP($A3549,'Student reference sheet'!$A$2:$V$2329, 7,FALSE), "")</f>
        <v/>
      </c>
      <c r="L3549" s="30" t="str">
        <f>IF($A3549 ="", "", VLOOKUP($A3549, 'Student reference sheet'!$A$2:$Z$2603,23,FALSE))</f>
        <v/>
      </c>
      <c r="M3549" s="30" t="str">
        <f>IF($A3549 ="", "", VLOOKUP($A3549, 'Student reference sheet'!$A$2:$Z$2603,24,FALSE))</f>
        <v/>
      </c>
      <c r="N3549" s="30" t="str">
        <f>IF($A3549 ="", "", VLOOKUP($A3549, 'Student reference sheet'!$A$2:$Z$2603,26,FALSE))</f>
        <v/>
      </c>
      <c r="O3549" s="30" t="str">
        <f>IF($A3549 ="", "", VLOOKUP($A3549, 'Student reference sheet'!$A$2:$Z$2603,25,FALSE))</f>
        <v/>
      </c>
      <c r="P3549" s="39" t="str">
        <f>IF($A3549 = "", "", IF(OR(VLOOKUP($A3549,'Student reference sheet'!$A$2:$V$2400,8,FALSE) = "R",  VLOOKUP($A3549,'Student reference sheet'!$A$2:$V$2400,8,FALSE) = "L"), "X", ""))</f>
        <v/>
      </c>
      <c r="Q3549" s="39" t="str">
        <f>IF($A3549 ="", "", VLOOKUP($A3549, 'Student reference sheet'!$A$2:$V$2603,22,FALSE))</f>
        <v/>
      </c>
      <c r="R3549" s="39" t="str">
        <f>IF($A3549 &lt;&gt; "",VLOOKUP($A3549,'Student reference sheet'!$A$2:$V$2329, 5,FALSE), "")</f>
        <v/>
      </c>
      <c r="S3549" s="39" t="str">
        <f>IF($A3549 &lt;&gt; "",VLOOKUP($A3549,'Student reference sheet'!$A$2:$V$2329, 6,FALSE), "")</f>
        <v/>
      </c>
      <c r="T3549" s="30" t="str">
        <f>IF($A3549 = "","",
IF(VLOOKUP($A3549,'Student reference sheet'!$A$2:$V$2329, 10,FALSE) = "Y", "Hispanic",
IF(VLOOKUP($A3549,'Student reference sheet'!$A$2:$V$2329,11,FALSE) &lt;&gt; "",
IF(VLOOKUP($A3549,'Student reference sheet'!$A$2:$V$2329,11,FALSE) = "UNK", "Unknown", VLOOKUP(VALUE(VLOOKUP($A3549,'Student reference sheet'!$A$2:$V$2329,11,FALSE)),'Ethnicity Reference'!$A$2:$B$22,2,FALSE)),
IF(VLOOKUP($A3549,'Student reference sheet'!$A$2:$V$2329,9,FALSE) &lt;&gt; "", VLOOKUP(VALUE(VLOOKUP($A3549,'Student reference sheet'!$A$2:$V$2329,9,FALSE)),'Ethnicity Reference'!$A$2:$B$22,2,FALSE),"Unknown"))))</f>
        <v/>
      </c>
      <c r="U3549" s="35"/>
    </row>
    <row r="3550" spans="1:21" ht="15.75">
      <c r="A3550" s="47"/>
      <c r="B3550" s="33"/>
      <c r="C3550" s="39" t="str">
        <f>IF($A3550 &lt;&gt; "",VLOOKUP($A3550,'Student reference sheet'!$A$2:$V$2329, 3,FALSE), "")</f>
        <v/>
      </c>
      <c r="D3550" s="39" t="str">
        <f>IF($A3550 &lt;&gt; "",VLOOKUP($A3550,'Student reference sheet'!$A$2:$V$2329, 2,FALSE), "")</f>
        <v/>
      </c>
      <c r="E3550" s="35"/>
      <c r="F3550" s="34"/>
      <c r="G3550" s="40" t="str">
        <f t="shared" ca="1" si="168"/>
        <v/>
      </c>
      <c r="H3550" s="40" t="str">
        <f t="shared" ca="1" si="169"/>
        <v/>
      </c>
      <c r="I3550" s="36" t="str">
        <f>IF($A3550 = "", "",
IF(COUNTIF(MINIMUM_DAY_DATES[], Attendance!J3550) &gt; 0, VLOOKUP(Attendance!$G3550,MINIMUM_DAY_PERIOD_SCHEDULE[], 2,TRUE),
IF(COUNTIF(RALLY_DATES[], Attendance!J3550) &gt; 0, VLOOKUP(Attendance!$G3550,RALLY_PERIOD_SCHEDULE[], 2,TRUE),
IF(WEEKDAY(Attendance!$J3550) = 2,
       IF(COUNTIF(FINALS_WEEK_MONDAY_DATE[],Attendance!$J3550) &gt; 0, VLOOKUP(Attendance!$G3550,FINALS_WEEK_MONDAY_PERIOD_SCHEDULE[],2,TRUE),
       VLOOKUP(Attendance!$G3550,REGULAR_WEEK_SCHEDULE[],6,TRUE)),
IF(WEEKDAY($J3550) = 3,
       IF(COUNTIF(FINALS_WEEK_TUESDAY_DATE[],Attendance!$J3550) &gt; 0, VLOOKUP(Attendance!$G3550,FINALS_WEEK_TUESDAY_PERIOD_SCHEDULE[],2,TRUE),
       VLOOKUP(Attendance!$G3550,REGULAR_WEEK_SCHEDULE[[Tuesday]:[Period]],5,TRUE)),
IF(WEEKDAY(Attendance!$J3550) = 4,
        IF(COUNTIF(BLOCK_WEDNESDAY_DATES[],Attendance!$J3550) &gt; 0, VLOOKUP(Attendance!$G3550,BLOCK_WEDNESDAY_PERIOD_SCHEDULE[],2,TRUE),
        IF(COUNTIF(FINALS_WEEK_WEDNESDAY_DATE[],Attendance!$J3550) &gt; 0, VLOOKUP(Attendance!$G3550,FINALS_WEEK_WEDNESDAY_PERIOD_SCHEDULE[],2,TRUE),
       VLOOKUP(Attendance!$G3550,REGULAR_WEEK_SCHEDULE[[Wednesday]:[Period]],4,TRUE))),
IF(WEEKDAY($J3550) = 5,
       IF(COUNTIF(BLOCK_THURSDAY_DATES[],Attendance!$J3550) &gt; 0, VLOOKUP(Attendance!$G3550,BLOCK_THURSDAY_PERIOD_SCHEDULE[],2,TRUE),
       IF(COUNTIF(FINALS_WEEK_THURSDAY_DATE[],Attendance!$J3550) &gt; 0, VLOOKUP(Attendance!$G3550,FINALS_WEEK_THURSDAY_PERIOD_SCHEDULE[],2,TRUE),
       VLOOKUP(Attendance!$G3550,REGULAR_WEEK_SCHEDULE[[Thursday]:[Period]],3,TRUE))),
IF(WEEKDAY(Attendance!$J3550) = 6,
       IF(COUNTIF(FINALS_WEEK_FRIDAY_DATE[],Attendance!$J3550) &gt; 0, VLOOKUP(Attendance!$G3550,FINALS_WEEK_FRIDAY_PERIOD_SCHEDULE[],2,TRUE),
       VLOOKUP(Attendance!$G3550,REGULAR_WEEK_SCHEDULE[[Friday]:[Period]],2,TRUE))))))))))</f>
        <v/>
      </c>
      <c r="J3550" s="41" t="str">
        <f t="shared" ca="1" si="170"/>
        <v/>
      </c>
      <c r="K3550" s="41" t="str">
        <f>IF($A3550 &lt;&gt; "",VLOOKUP($A3550,'Student reference sheet'!$A$2:$V$2329, 7,FALSE), "")</f>
        <v/>
      </c>
      <c r="L3550" s="30" t="str">
        <f>IF($A3550 ="", "", VLOOKUP($A3550, 'Student reference sheet'!$A$2:$Z$2603,23,FALSE))</f>
        <v/>
      </c>
      <c r="M3550" s="30" t="str">
        <f>IF($A3550 ="", "", VLOOKUP($A3550, 'Student reference sheet'!$A$2:$Z$2603,24,FALSE))</f>
        <v/>
      </c>
      <c r="N3550" s="30" t="str">
        <f>IF($A3550 ="", "", VLOOKUP($A3550, 'Student reference sheet'!$A$2:$Z$2603,26,FALSE))</f>
        <v/>
      </c>
      <c r="O3550" s="30" t="str">
        <f>IF($A3550 ="", "", VLOOKUP($A3550, 'Student reference sheet'!$A$2:$Z$2603,25,FALSE))</f>
        <v/>
      </c>
      <c r="P3550" s="39" t="str">
        <f>IF($A3550 = "", "", IF(OR(VLOOKUP($A3550,'Student reference sheet'!$A$2:$V$2400,8,FALSE) = "R",  VLOOKUP($A3550,'Student reference sheet'!$A$2:$V$2400,8,FALSE) = "L"), "X", ""))</f>
        <v/>
      </c>
      <c r="Q3550" s="39" t="str">
        <f>IF($A3550 ="", "", VLOOKUP($A3550, 'Student reference sheet'!$A$2:$V$2603,22,FALSE))</f>
        <v/>
      </c>
      <c r="R3550" s="39" t="str">
        <f>IF($A3550 &lt;&gt; "",VLOOKUP($A3550,'Student reference sheet'!$A$2:$V$2329, 5,FALSE), "")</f>
        <v/>
      </c>
      <c r="S3550" s="39" t="str">
        <f>IF($A3550 &lt;&gt; "",VLOOKUP($A3550,'Student reference sheet'!$A$2:$V$2329, 6,FALSE), "")</f>
        <v/>
      </c>
      <c r="T3550" s="30" t="str">
        <f>IF($A3550 = "","",
IF(VLOOKUP($A3550,'Student reference sheet'!$A$2:$V$2329, 10,FALSE) = "Y", "Hispanic",
IF(VLOOKUP($A3550,'Student reference sheet'!$A$2:$V$2329,11,FALSE) &lt;&gt; "",
IF(VLOOKUP($A3550,'Student reference sheet'!$A$2:$V$2329,11,FALSE) = "UNK", "Unknown", VLOOKUP(VALUE(VLOOKUP($A3550,'Student reference sheet'!$A$2:$V$2329,11,FALSE)),'Ethnicity Reference'!$A$2:$B$22,2,FALSE)),
IF(VLOOKUP($A3550,'Student reference sheet'!$A$2:$V$2329,9,FALSE) &lt;&gt; "", VLOOKUP(VALUE(VLOOKUP($A3550,'Student reference sheet'!$A$2:$V$2329,9,FALSE)),'Ethnicity Reference'!$A$2:$B$22,2,FALSE),"Unknown"))))</f>
        <v/>
      </c>
      <c r="U3550" s="35"/>
    </row>
    <row r="3551" spans="1:21" ht="15.75">
      <c r="A3551" s="47"/>
      <c r="B3551" s="33"/>
      <c r="C3551" s="39" t="str">
        <f>IF($A3551 &lt;&gt; "",VLOOKUP($A3551,'Student reference sheet'!$A$2:$V$2329, 3,FALSE), "")</f>
        <v/>
      </c>
      <c r="D3551" s="39" t="str">
        <f>IF($A3551 &lt;&gt; "",VLOOKUP($A3551,'Student reference sheet'!$A$2:$V$2329, 2,FALSE), "")</f>
        <v/>
      </c>
      <c r="E3551" s="35"/>
      <c r="F3551" s="34"/>
      <c r="G3551" s="40" t="str">
        <f t="shared" ca="1" si="168"/>
        <v/>
      </c>
      <c r="H3551" s="40" t="str">
        <f t="shared" ca="1" si="169"/>
        <v/>
      </c>
      <c r="I3551" s="36" t="str">
        <f>IF($A3551 = "", "",
IF(COUNTIF(MINIMUM_DAY_DATES[], Attendance!J3551) &gt; 0, VLOOKUP(Attendance!$G3551,MINIMUM_DAY_PERIOD_SCHEDULE[], 2,TRUE),
IF(COUNTIF(RALLY_DATES[], Attendance!J3551) &gt; 0, VLOOKUP(Attendance!$G3551,RALLY_PERIOD_SCHEDULE[], 2,TRUE),
IF(WEEKDAY(Attendance!$J3551) = 2,
       IF(COUNTIF(FINALS_WEEK_MONDAY_DATE[],Attendance!$J3551) &gt; 0, VLOOKUP(Attendance!$G3551,FINALS_WEEK_MONDAY_PERIOD_SCHEDULE[],2,TRUE),
       VLOOKUP(Attendance!$G3551,REGULAR_WEEK_SCHEDULE[],6,TRUE)),
IF(WEEKDAY($J3551) = 3,
       IF(COUNTIF(FINALS_WEEK_TUESDAY_DATE[],Attendance!$J3551) &gt; 0, VLOOKUP(Attendance!$G3551,FINALS_WEEK_TUESDAY_PERIOD_SCHEDULE[],2,TRUE),
       VLOOKUP(Attendance!$G3551,REGULAR_WEEK_SCHEDULE[[Tuesday]:[Period]],5,TRUE)),
IF(WEEKDAY(Attendance!$J3551) = 4,
        IF(COUNTIF(BLOCK_WEDNESDAY_DATES[],Attendance!$J3551) &gt; 0, VLOOKUP(Attendance!$G3551,BLOCK_WEDNESDAY_PERIOD_SCHEDULE[],2,TRUE),
        IF(COUNTIF(FINALS_WEEK_WEDNESDAY_DATE[],Attendance!$J3551) &gt; 0, VLOOKUP(Attendance!$G3551,FINALS_WEEK_WEDNESDAY_PERIOD_SCHEDULE[],2,TRUE),
       VLOOKUP(Attendance!$G3551,REGULAR_WEEK_SCHEDULE[[Wednesday]:[Period]],4,TRUE))),
IF(WEEKDAY($J3551) = 5,
       IF(COUNTIF(BLOCK_THURSDAY_DATES[],Attendance!$J3551) &gt; 0, VLOOKUP(Attendance!$G3551,BLOCK_THURSDAY_PERIOD_SCHEDULE[],2,TRUE),
       IF(COUNTIF(FINALS_WEEK_THURSDAY_DATE[],Attendance!$J3551) &gt; 0, VLOOKUP(Attendance!$G3551,FINALS_WEEK_THURSDAY_PERIOD_SCHEDULE[],2,TRUE),
       VLOOKUP(Attendance!$G3551,REGULAR_WEEK_SCHEDULE[[Thursday]:[Period]],3,TRUE))),
IF(WEEKDAY(Attendance!$J3551) = 6,
       IF(COUNTIF(FINALS_WEEK_FRIDAY_DATE[],Attendance!$J3551) &gt; 0, VLOOKUP(Attendance!$G3551,FINALS_WEEK_FRIDAY_PERIOD_SCHEDULE[],2,TRUE),
       VLOOKUP(Attendance!$G3551,REGULAR_WEEK_SCHEDULE[[Friday]:[Period]],2,TRUE))))))))))</f>
        <v/>
      </c>
      <c r="J3551" s="41" t="str">
        <f t="shared" ca="1" si="170"/>
        <v/>
      </c>
      <c r="K3551" s="41" t="str">
        <f>IF($A3551 &lt;&gt; "",VLOOKUP($A3551,'Student reference sheet'!$A$2:$V$2329, 7,FALSE), "")</f>
        <v/>
      </c>
      <c r="L3551" s="30" t="str">
        <f>IF($A3551 ="", "", VLOOKUP($A3551, 'Student reference sheet'!$A$2:$Z$2603,23,FALSE))</f>
        <v/>
      </c>
      <c r="M3551" s="30" t="str">
        <f>IF($A3551 ="", "", VLOOKUP($A3551, 'Student reference sheet'!$A$2:$Z$2603,24,FALSE))</f>
        <v/>
      </c>
      <c r="N3551" s="30" t="str">
        <f>IF($A3551 ="", "", VLOOKUP($A3551, 'Student reference sheet'!$A$2:$Z$2603,26,FALSE))</f>
        <v/>
      </c>
      <c r="O3551" s="30" t="str">
        <f>IF($A3551 ="", "", VLOOKUP($A3551, 'Student reference sheet'!$A$2:$Z$2603,25,FALSE))</f>
        <v/>
      </c>
      <c r="P3551" s="39" t="str">
        <f>IF($A3551 = "", "", IF(OR(VLOOKUP($A3551,'Student reference sheet'!$A$2:$V$2400,8,FALSE) = "R",  VLOOKUP($A3551,'Student reference sheet'!$A$2:$V$2400,8,FALSE) = "L"), "X", ""))</f>
        <v/>
      </c>
      <c r="Q3551" s="39" t="str">
        <f>IF($A3551 ="", "", VLOOKUP($A3551, 'Student reference sheet'!$A$2:$V$2603,22,FALSE))</f>
        <v/>
      </c>
      <c r="R3551" s="39" t="str">
        <f>IF($A3551 &lt;&gt; "",VLOOKUP($A3551,'Student reference sheet'!$A$2:$V$2329, 5,FALSE), "")</f>
        <v/>
      </c>
      <c r="S3551" s="39" t="str">
        <f>IF($A3551 &lt;&gt; "",VLOOKUP($A3551,'Student reference sheet'!$A$2:$V$2329, 6,FALSE), "")</f>
        <v/>
      </c>
      <c r="T3551" s="30" t="str">
        <f>IF($A3551 = "","",
IF(VLOOKUP($A3551,'Student reference sheet'!$A$2:$V$2329, 10,FALSE) = "Y", "Hispanic",
IF(VLOOKUP($A3551,'Student reference sheet'!$A$2:$V$2329,11,FALSE) &lt;&gt; "",
IF(VLOOKUP($A3551,'Student reference sheet'!$A$2:$V$2329,11,FALSE) = "UNK", "Unknown", VLOOKUP(VALUE(VLOOKUP($A3551,'Student reference sheet'!$A$2:$V$2329,11,FALSE)),'Ethnicity Reference'!$A$2:$B$22,2,FALSE)),
IF(VLOOKUP($A3551,'Student reference sheet'!$A$2:$V$2329,9,FALSE) &lt;&gt; "", VLOOKUP(VALUE(VLOOKUP($A3551,'Student reference sheet'!$A$2:$V$2329,9,FALSE)),'Ethnicity Reference'!$A$2:$B$22,2,FALSE),"Unknown"))))</f>
        <v/>
      </c>
      <c r="U3551" s="35"/>
    </row>
    <row r="3552" spans="1:21" ht="15.75">
      <c r="A3552" s="47"/>
      <c r="B3552" s="33"/>
      <c r="C3552" s="39" t="str">
        <f>IF($A3552 &lt;&gt; "",VLOOKUP($A3552,'Student reference sheet'!$A$2:$V$2329, 3,FALSE), "")</f>
        <v/>
      </c>
      <c r="D3552" s="39" t="str">
        <f>IF($A3552 &lt;&gt; "",VLOOKUP($A3552,'Student reference sheet'!$A$2:$V$2329, 2,FALSE), "")</f>
        <v/>
      </c>
      <c r="E3552" s="35"/>
      <c r="F3552" s="34"/>
      <c r="G3552" s="40" t="str">
        <f t="shared" ca="1" si="168"/>
        <v/>
      </c>
      <c r="H3552" s="40" t="str">
        <f t="shared" ca="1" si="169"/>
        <v/>
      </c>
      <c r="I3552" s="36" t="str">
        <f>IF($A3552 = "", "",
IF(COUNTIF(MINIMUM_DAY_DATES[], Attendance!J3552) &gt; 0, VLOOKUP(Attendance!$G3552,MINIMUM_DAY_PERIOD_SCHEDULE[], 2,TRUE),
IF(COUNTIF(RALLY_DATES[], Attendance!J3552) &gt; 0, VLOOKUP(Attendance!$G3552,RALLY_PERIOD_SCHEDULE[], 2,TRUE),
IF(WEEKDAY(Attendance!$J3552) = 2,
       IF(COUNTIF(FINALS_WEEK_MONDAY_DATE[],Attendance!$J3552) &gt; 0, VLOOKUP(Attendance!$G3552,FINALS_WEEK_MONDAY_PERIOD_SCHEDULE[],2,TRUE),
       VLOOKUP(Attendance!$G3552,REGULAR_WEEK_SCHEDULE[],6,TRUE)),
IF(WEEKDAY($J3552) = 3,
       IF(COUNTIF(FINALS_WEEK_TUESDAY_DATE[],Attendance!$J3552) &gt; 0, VLOOKUP(Attendance!$G3552,FINALS_WEEK_TUESDAY_PERIOD_SCHEDULE[],2,TRUE),
       VLOOKUP(Attendance!$G3552,REGULAR_WEEK_SCHEDULE[[Tuesday]:[Period]],5,TRUE)),
IF(WEEKDAY(Attendance!$J3552) = 4,
        IF(COUNTIF(BLOCK_WEDNESDAY_DATES[],Attendance!$J3552) &gt; 0, VLOOKUP(Attendance!$G3552,BLOCK_WEDNESDAY_PERIOD_SCHEDULE[],2,TRUE),
        IF(COUNTIF(FINALS_WEEK_WEDNESDAY_DATE[],Attendance!$J3552) &gt; 0, VLOOKUP(Attendance!$G3552,FINALS_WEEK_WEDNESDAY_PERIOD_SCHEDULE[],2,TRUE),
       VLOOKUP(Attendance!$G3552,REGULAR_WEEK_SCHEDULE[[Wednesday]:[Period]],4,TRUE))),
IF(WEEKDAY($J3552) = 5,
       IF(COUNTIF(BLOCK_THURSDAY_DATES[],Attendance!$J3552) &gt; 0, VLOOKUP(Attendance!$G3552,BLOCK_THURSDAY_PERIOD_SCHEDULE[],2,TRUE),
       IF(COUNTIF(FINALS_WEEK_THURSDAY_DATE[],Attendance!$J3552) &gt; 0, VLOOKUP(Attendance!$G3552,FINALS_WEEK_THURSDAY_PERIOD_SCHEDULE[],2,TRUE),
       VLOOKUP(Attendance!$G3552,REGULAR_WEEK_SCHEDULE[[Thursday]:[Period]],3,TRUE))),
IF(WEEKDAY(Attendance!$J3552) = 6,
       IF(COUNTIF(FINALS_WEEK_FRIDAY_DATE[],Attendance!$J3552) &gt; 0, VLOOKUP(Attendance!$G3552,FINALS_WEEK_FRIDAY_PERIOD_SCHEDULE[],2,TRUE),
       VLOOKUP(Attendance!$G3552,REGULAR_WEEK_SCHEDULE[[Friday]:[Period]],2,TRUE))))))))))</f>
        <v/>
      </c>
      <c r="J3552" s="41" t="str">
        <f t="shared" ca="1" si="170"/>
        <v/>
      </c>
      <c r="K3552" s="41" t="str">
        <f>IF($A3552 &lt;&gt; "",VLOOKUP($A3552,'Student reference sheet'!$A$2:$V$2329, 7,FALSE), "")</f>
        <v/>
      </c>
      <c r="L3552" s="30" t="str">
        <f>IF($A3552 ="", "", VLOOKUP($A3552, 'Student reference sheet'!$A$2:$Z$2603,23,FALSE))</f>
        <v/>
      </c>
      <c r="M3552" s="30" t="str">
        <f>IF($A3552 ="", "", VLOOKUP($A3552, 'Student reference sheet'!$A$2:$Z$2603,24,FALSE))</f>
        <v/>
      </c>
      <c r="N3552" s="30" t="str">
        <f>IF($A3552 ="", "", VLOOKUP($A3552, 'Student reference sheet'!$A$2:$Z$2603,26,FALSE))</f>
        <v/>
      </c>
      <c r="O3552" s="30" t="str">
        <f>IF($A3552 ="", "", VLOOKUP($A3552, 'Student reference sheet'!$A$2:$Z$2603,25,FALSE))</f>
        <v/>
      </c>
      <c r="P3552" s="39" t="str">
        <f>IF($A3552 = "", "", IF(OR(VLOOKUP($A3552,'Student reference sheet'!$A$2:$V$2400,8,FALSE) = "R",  VLOOKUP($A3552,'Student reference sheet'!$A$2:$V$2400,8,FALSE) = "L"), "X", ""))</f>
        <v/>
      </c>
      <c r="Q3552" s="39" t="str">
        <f>IF($A3552 ="", "", VLOOKUP($A3552, 'Student reference sheet'!$A$2:$V$2603,22,FALSE))</f>
        <v/>
      </c>
      <c r="R3552" s="39" t="str">
        <f>IF($A3552 &lt;&gt; "",VLOOKUP($A3552,'Student reference sheet'!$A$2:$V$2329, 5,FALSE), "")</f>
        <v/>
      </c>
      <c r="S3552" s="39" t="str">
        <f>IF($A3552 &lt;&gt; "",VLOOKUP($A3552,'Student reference sheet'!$A$2:$V$2329, 6,FALSE), "")</f>
        <v/>
      </c>
      <c r="T3552" s="30" t="str">
        <f>IF($A3552 = "","",
IF(VLOOKUP($A3552,'Student reference sheet'!$A$2:$V$2329, 10,FALSE) = "Y", "Hispanic",
IF(VLOOKUP($A3552,'Student reference sheet'!$A$2:$V$2329,11,FALSE) &lt;&gt; "",
IF(VLOOKUP($A3552,'Student reference sheet'!$A$2:$V$2329,11,FALSE) = "UNK", "Unknown", VLOOKUP(VALUE(VLOOKUP($A3552,'Student reference sheet'!$A$2:$V$2329,11,FALSE)),'Ethnicity Reference'!$A$2:$B$22,2,FALSE)),
IF(VLOOKUP($A3552,'Student reference sheet'!$A$2:$V$2329,9,FALSE) &lt;&gt; "", VLOOKUP(VALUE(VLOOKUP($A3552,'Student reference sheet'!$A$2:$V$2329,9,FALSE)),'Ethnicity Reference'!$A$2:$B$22,2,FALSE),"Unknown"))))</f>
        <v/>
      </c>
      <c r="U3552" s="35"/>
    </row>
    <row r="3553" spans="1:21" ht="15.75">
      <c r="A3553" s="47"/>
      <c r="B3553" s="33"/>
      <c r="C3553" s="39" t="str">
        <f>IF($A3553 &lt;&gt; "",VLOOKUP($A3553,'Student reference sheet'!$A$2:$V$2329, 3,FALSE), "")</f>
        <v/>
      </c>
      <c r="D3553" s="39" t="str">
        <f>IF($A3553 &lt;&gt; "",VLOOKUP($A3553,'Student reference sheet'!$A$2:$V$2329, 2,FALSE), "")</f>
        <v/>
      </c>
      <c r="E3553" s="35"/>
      <c r="F3553" s="34"/>
      <c r="G3553" s="40" t="str">
        <f t="shared" ca="1" si="168"/>
        <v/>
      </c>
      <c r="H3553" s="40" t="str">
        <f t="shared" ca="1" si="169"/>
        <v/>
      </c>
      <c r="I3553" s="36" t="str">
        <f>IF($A3553 = "", "",
IF(COUNTIF(MINIMUM_DAY_DATES[], Attendance!J3553) &gt; 0, VLOOKUP(Attendance!$G3553,MINIMUM_DAY_PERIOD_SCHEDULE[], 2,TRUE),
IF(COUNTIF(RALLY_DATES[], Attendance!J3553) &gt; 0, VLOOKUP(Attendance!$G3553,RALLY_PERIOD_SCHEDULE[], 2,TRUE),
IF(WEEKDAY(Attendance!$J3553) = 2,
       IF(COUNTIF(FINALS_WEEK_MONDAY_DATE[],Attendance!$J3553) &gt; 0, VLOOKUP(Attendance!$G3553,FINALS_WEEK_MONDAY_PERIOD_SCHEDULE[],2,TRUE),
       VLOOKUP(Attendance!$G3553,REGULAR_WEEK_SCHEDULE[],6,TRUE)),
IF(WEEKDAY($J3553) = 3,
       IF(COUNTIF(FINALS_WEEK_TUESDAY_DATE[],Attendance!$J3553) &gt; 0, VLOOKUP(Attendance!$G3553,FINALS_WEEK_TUESDAY_PERIOD_SCHEDULE[],2,TRUE),
       VLOOKUP(Attendance!$G3553,REGULAR_WEEK_SCHEDULE[[Tuesday]:[Period]],5,TRUE)),
IF(WEEKDAY(Attendance!$J3553) = 4,
        IF(COUNTIF(BLOCK_WEDNESDAY_DATES[],Attendance!$J3553) &gt; 0, VLOOKUP(Attendance!$G3553,BLOCK_WEDNESDAY_PERIOD_SCHEDULE[],2,TRUE),
        IF(COUNTIF(FINALS_WEEK_WEDNESDAY_DATE[],Attendance!$J3553) &gt; 0, VLOOKUP(Attendance!$G3553,FINALS_WEEK_WEDNESDAY_PERIOD_SCHEDULE[],2,TRUE),
       VLOOKUP(Attendance!$G3553,REGULAR_WEEK_SCHEDULE[[Wednesday]:[Period]],4,TRUE))),
IF(WEEKDAY($J3553) = 5,
       IF(COUNTIF(BLOCK_THURSDAY_DATES[],Attendance!$J3553) &gt; 0, VLOOKUP(Attendance!$G3553,BLOCK_THURSDAY_PERIOD_SCHEDULE[],2,TRUE),
       IF(COUNTIF(FINALS_WEEK_THURSDAY_DATE[],Attendance!$J3553) &gt; 0, VLOOKUP(Attendance!$G3553,FINALS_WEEK_THURSDAY_PERIOD_SCHEDULE[],2,TRUE),
       VLOOKUP(Attendance!$G3553,REGULAR_WEEK_SCHEDULE[[Thursday]:[Period]],3,TRUE))),
IF(WEEKDAY(Attendance!$J3553) = 6,
       IF(COUNTIF(FINALS_WEEK_FRIDAY_DATE[],Attendance!$J3553) &gt; 0, VLOOKUP(Attendance!$G3553,FINALS_WEEK_FRIDAY_PERIOD_SCHEDULE[],2,TRUE),
       VLOOKUP(Attendance!$G3553,REGULAR_WEEK_SCHEDULE[[Friday]:[Period]],2,TRUE))))))))))</f>
        <v/>
      </c>
      <c r="J3553" s="41" t="str">
        <f t="shared" ca="1" si="170"/>
        <v/>
      </c>
      <c r="K3553" s="41" t="str">
        <f>IF($A3553 &lt;&gt; "",VLOOKUP($A3553,'Student reference sheet'!$A$2:$V$2329, 7,FALSE), "")</f>
        <v/>
      </c>
      <c r="L3553" s="30" t="str">
        <f>IF($A3553 ="", "", VLOOKUP($A3553, 'Student reference sheet'!$A$2:$Z$2603,23,FALSE))</f>
        <v/>
      </c>
      <c r="M3553" s="30" t="str">
        <f>IF($A3553 ="", "", VLOOKUP($A3553, 'Student reference sheet'!$A$2:$Z$2603,24,FALSE))</f>
        <v/>
      </c>
      <c r="N3553" s="30" t="str">
        <f>IF($A3553 ="", "", VLOOKUP($A3553, 'Student reference sheet'!$A$2:$Z$2603,26,FALSE))</f>
        <v/>
      </c>
      <c r="O3553" s="30" t="str">
        <f>IF($A3553 ="", "", VLOOKUP($A3553, 'Student reference sheet'!$A$2:$Z$2603,25,FALSE))</f>
        <v/>
      </c>
      <c r="P3553" s="39" t="str">
        <f>IF($A3553 = "", "", IF(OR(VLOOKUP($A3553,'Student reference sheet'!$A$2:$V$2400,8,FALSE) = "R",  VLOOKUP($A3553,'Student reference sheet'!$A$2:$V$2400,8,FALSE) = "L"), "X", ""))</f>
        <v/>
      </c>
      <c r="Q3553" s="39" t="str">
        <f>IF($A3553 ="", "", VLOOKUP($A3553, 'Student reference sheet'!$A$2:$V$2603,22,FALSE))</f>
        <v/>
      </c>
      <c r="R3553" s="39" t="str">
        <f>IF($A3553 &lt;&gt; "",VLOOKUP($A3553,'Student reference sheet'!$A$2:$V$2329, 5,FALSE), "")</f>
        <v/>
      </c>
      <c r="S3553" s="39" t="str">
        <f>IF($A3553 &lt;&gt; "",VLOOKUP($A3553,'Student reference sheet'!$A$2:$V$2329, 6,FALSE), "")</f>
        <v/>
      </c>
      <c r="T3553" s="30" t="str">
        <f>IF($A3553 = "","",
IF(VLOOKUP($A3553,'Student reference sheet'!$A$2:$V$2329, 10,FALSE) = "Y", "Hispanic",
IF(VLOOKUP($A3553,'Student reference sheet'!$A$2:$V$2329,11,FALSE) &lt;&gt; "",
IF(VLOOKUP($A3553,'Student reference sheet'!$A$2:$V$2329,11,FALSE) = "UNK", "Unknown", VLOOKUP(VALUE(VLOOKUP($A3553,'Student reference sheet'!$A$2:$V$2329,11,FALSE)),'Ethnicity Reference'!$A$2:$B$22,2,FALSE)),
IF(VLOOKUP($A3553,'Student reference sheet'!$A$2:$V$2329,9,FALSE) &lt;&gt; "", VLOOKUP(VALUE(VLOOKUP($A3553,'Student reference sheet'!$A$2:$V$2329,9,FALSE)),'Ethnicity Reference'!$A$2:$B$22,2,FALSE),"Unknown"))))</f>
        <v/>
      </c>
      <c r="U3553" s="35"/>
    </row>
    <row r="3554" spans="1:21" ht="15.75">
      <c r="A3554" s="47"/>
      <c r="B3554" s="33"/>
      <c r="C3554" s="39" t="str">
        <f>IF($A3554 &lt;&gt; "",VLOOKUP($A3554,'Student reference sheet'!$A$2:$V$2329, 3,FALSE), "")</f>
        <v/>
      </c>
      <c r="D3554" s="39" t="str">
        <f>IF($A3554 &lt;&gt; "",VLOOKUP($A3554,'Student reference sheet'!$A$2:$V$2329, 2,FALSE), "")</f>
        <v/>
      </c>
      <c r="E3554" s="35"/>
      <c r="F3554" s="34"/>
      <c r="G3554" s="40" t="str">
        <f t="shared" ca="1" si="168"/>
        <v/>
      </c>
      <c r="H3554" s="40" t="str">
        <f t="shared" ca="1" si="169"/>
        <v/>
      </c>
      <c r="I3554" s="36" t="str">
        <f>IF($A3554 = "", "",
IF(COUNTIF(MINIMUM_DAY_DATES[], Attendance!J3554) &gt; 0, VLOOKUP(Attendance!$G3554,MINIMUM_DAY_PERIOD_SCHEDULE[], 2,TRUE),
IF(COUNTIF(RALLY_DATES[], Attendance!J3554) &gt; 0, VLOOKUP(Attendance!$G3554,RALLY_PERIOD_SCHEDULE[], 2,TRUE),
IF(WEEKDAY(Attendance!$J3554) = 2,
       IF(COUNTIF(FINALS_WEEK_MONDAY_DATE[],Attendance!$J3554) &gt; 0, VLOOKUP(Attendance!$G3554,FINALS_WEEK_MONDAY_PERIOD_SCHEDULE[],2,TRUE),
       VLOOKUP(Attendance!$G3554,REGULAR_WEEK_SCHEDULE[],6,TRUE)),
IF(WEEKDAY($J3554) = 3,
       IF(COUNTIF(FINALS_WEEK_TUESDAY_DATE[],Attendance!$J3554) &gt; 0, VLOOKUP(Attendance!$G3554,FINALS_WEEK_TUESDAY_PERIOD_SCHEDULE[],2,TRUE),
       VLOOKUP(Attendance!$G3554,REGULAR_WEEK_SCHEDULE[[Tuesday]:[Period]],5,TRUE)),
IF(WEEKDAY(Attendance!$J3554) = 4,
        IF(COUNTIF(BLOCK_WEDNESDAY_DATES[],Attendance!$J3554) &gt; 0, VLOOKUP(Attendance!$G3554,BLOCK_WEDNESDAY_PERIOD_SCHEDULE[],2,TRUE),
        IF(COUNTIF(FINALS_WEEK_WEDNESDAY_DATE[],Attendance!$J3554) &gt; 0, VLOOKUP(Attendance!$G3554,FINALS_WEEK_WEDNESDAY_PERIOD_SCHEDULE[],2,TRUE),
       VLOOKUP(Attendance!$G3554,REGULAR_WEEK_SCHEDULE[[Wednesday]:[Period]],4,TRUE))),
IF(WEEKDAY($J3554) = 5,
       IF(COUNTIF(BLOCK_THURSDAY_DATES[],Attendance!$J3554) &gt; 0, VLOOKUP(Attendance!$G3554,BLOCK_THURSDAY_PERIOD_SCHEDULE[],2,TRUE),
       IF(COUNTIF(FINALS_WEEK_THURSDAY_DATE[],Attendance!$J3554) &gt; 0, VLOOKUP(Attendance!$G3554,FINALS_WEEK_THURSDAY_PERIOD_SCHEDULE[],2,TRUE),
       VLOOKUP(Attendance!$G3554,REGULAR_WEEK_SCHEDULE[[Thursday]:[Period]],3,TRUE))),
IF(WEEKDAY(Attendance!$J3554) = 6,
       IF(COUNTIF(FINALS_WEEK_FRIDAY_DATE[],Attendance!$J3554) &gt; 0, VLOOKUP(Attendance!$G3554,FINALS_WEEK_FRIDAY_PERIOD_SCHEDULE[],2,TRUE),
       VLOOKUP(Attendance!$G3554,REGULAR_WEEK_SCHEDULE[[Friday]:[Period]],2,TRUE))))))))))</f>
        <v/>
      </c>
      <c r="J3554" s="41" t="str">
        <f t="shared" ca="1" si="170"/>
        <v/>
      </c>
      <c r="K3554" s="41" t="str">
        <f>IF($A3554 &lt;&gt; "",VLOOKUP($A3554,'Student reference sheet'!$A$2:$V$2329, 7,FALSE), "")</f>
        <v/>
      </c>
      <c r="L3554" s="30" t="str">
        <f>IF($A3554 ="", "", VLOOKUP($A3554, 'Student reference sheet'!$A$2:$Z$2603,23,FALSE))</f>
        <v/>
      </c>
      <c r="M3554" s="30" t="str">
        <f>IF($A3554 ="", "", VLOOKUP($A3554, 'Student reference sheet'!$A$2:$Z$2603,24,FALSE))</f>
        <v/>
      </c>
      <c r="N3554" s="30" t="str">
        <f>IF($A3554 ="", "", VLOOKUP($A3554, 'Student reference sheet'!$A$2:$Z$2603,26,FALSE))</f>
        <v/>
      </c>
      <c r="O3554" s="30" t="str">
        <f>IF($A3554 ="", "", VLOOKUP($A3554, 'Student reference sheet'!$A$2:$Z$2603,25,FALSE))</f>
        <v/>
      </c>
      <c r="P3554" s="39" t="str">
        <f>IF($A3554 = "", "", IF(OR(VLOOKUP($A3554,'Student reference sheet'!$A$2:$V$2400,8,FALSE) = "R",  VLOOKUP($A3554,'Student reference sheet'!$A$2:$V$2400,8,FALSE) = "L"), "X", ""))</f>
        <v/>
      </c>
      <c r="Q3554" s="39" t="str">
        <f>IF($A3554 ="", "", VLOOKUP($A3554, 'Student reference sheet'!$A$2:$V$2603,22,FALSE))</f>
        <v/>
      </c>
      <c r="R3554" s="39" t="str">
        <f>IF($A3554 &lt;&gt; "",VLOOKUP($A3554,'Student reference sheet'!$A$2:$V$2329, 5,FALSE), "")</f>
        <v/>
      </c>
      <c r="S3554" s="39" t="str">
        <f>IF($A3554 &lt;&gt; "",VLOOKUP($A3554,'Student reference sheet'!$A$2:$V$2329, 6,FALSE), "")</f>
        <v/>
      </c>
      <c r="T3554" s="30" t="str">
        <f>IF($A3554 = "","",
IF(VLOOKUP($A3554,'Student reference sheet'!$A$2:$V$2329, 10,FALSE) = "Y", "Hispanic",
IF(VLOOKUP($A3554,'Student reference sheet'!$A$2:$V$2329,11,FALSE) &lt;&gt; "",
IF(VLOOKUP($A3554,'Student reference sheet'!$A$2:$V$2329,11,FALSE) = "UNK", "Unknown", VLOOKUP(VALUE(VLOOKUP($A3554,'Student reference sheet'!$A$2:$V$2329,11,FALSE)),'Ethnicity Reference'!$A$2:$B$22,2,FALSE)),
IF(VLOOKUP($A3554,'Student reference sheet'!$A$2:$V$2329,9,FALSE) &lt;&gt; "", VLOOKUP(VALUE(VLOOKUP($A3554,'Student reference sheet'!$A$2:$V$2329,9,FALSE)),'Ethnicity Reference'!$A$2:$B$22,2,FALSE),"Unknown"))))</f>
        <v/>
      </c>
      <c r="U3554" s="35"/>
    </row>
    <row r="3555" spans="1:21" ht="15.75">
      <c r="A3555" s="47"/>
      <c r="B3555" s="33"/>
      <c r="C3555" s="39" t="str">
        <f>IF($A3555 &lt;&gt; "",VLOOKUP($A3555,'Student reference sheet'!$A$2:$V$2329, 3,FALSE), "")</f>
        <v/>
      </c>
      <c r="D3555" s="39" t="str">
        <f>IF($A3555 &lt;&gt; "",VLOOKUP($A3555,'Student reference sheet'!$A$2:$V$2329, 2,FALSE), "")</f>
        <v/>
      </c>
      <c r="E3555" s="35"/>
      <c r="F3555" s="34"/>
      <c r="G3555" s="40" t="str">
        <f t="shared" ca="1" si="168"/>
        <v/>
      </c>
      <c r="H3555" s="40" t="str">
        <f t="shared" ca="1" si="169"/>
        <v/>
      </c>
      <c r="I3555" s="36" t="str">
        <f>IF($A3555 = "", "",
IF(COUNTIF(MINIMUM_DAY_DATES[], Attendance!J3555) &gt; 0, VLOOKUP(Attendance!$G3555,MINIMUM_DAY_PERIOD_SCHEDULE[], 2,TRUE),
IF(COUNTIF(RALLY_DATES[], Attendance!J3555) &gt; 0, VLOOKUP(Attendance!$G3555,RALLY_PERIOD_SCHEDULE[], 2,TRUE),
IF(WEEKDAY(Attendance!$J3555) = 2,
       IF(COUNTIF(FINALS_WEEK_MONDAY_DATE[],Attendance!$J3555) &gt; 0, VLOOKUP(Attendance!$G3555,FINALS_WEEK_MONDAY_PERIOD_SCHEDULE[],2,TRUE),
       VLOOKUP(Attendance!$G3555,REGULAR_WEEK_SCHEDULE[],6,TRUE)),
IF(WEEKDAY($J3555) = 3,
       IF(COUNTIF(FINALS_WEEK_TUESDAY_DATE[],Attendance!$J3555) &gt; 0, VLOOKUP(Attendance!$G3555,FINALS_WEEK_TUESDAY_PERIOD_SCHEDULE[],2,TRUE),
       VLOOKUP(Attendance!$G3555,REGULAR_WEEK_SCHEDULE[[Tuesday]:[Period]],5,TRUE)),
IF(WEEKDAY(Attendance!$J3555) = 4,
        IF(COUNTIF(BLOCK_WEDNESDAY_DATES[],Attendance!$J3555) &gt; 0, VLOOKUP(Attendance!$G3555,BLOCK_WEDNESDAY_PERIOD_SCHEDULE[],2,TRUE),
        IF(COUNTIF(FINALS_WEEK_WEDNESDAY_DATE[],Attendance!$J3555) &gt; 0, VLOOKUP(Attendance!$G3555,FINALS_WEEK_WEDNESDAY_PERIOD_SCHEDULE[],2,TRUE),
       VLOOKUP(Attendance!$G3555,REGULAR_WEEK_SCHEDULE[[Wednesday]:[Period]],4,TRUE))),
IF(WEEKDAY($J3555) = 5,
       IF(COUNTIF(BLOCK_THURSDAY_DATES[],Attendance!$J3555) &gt; 0, VLOOKUP(Attendance!$G3555,BLOCK_THURSDAY_PERIOD_SCHEDULE[],2,TRUE),
       IF(COUNTIF(FINALS_WEEK_THURSDAY_DATE[],Attendance!$J3555) &gt; 0, VLOOKUP(Attendance!$G3555,FINALS_WEEK_THURSDAY_PERIOD_SCHEDULE[],2,TRUE),
       VLOOKUP(Attendance!$G3555,REGULAR_WEEK_SCHEDULE[[Thursday]:[Period]],3,TRUE))),
IF(WEEKDAY(Attendance!$J3555) = 6,
       IF(COUNTIF(FINALS_WEEK_FRIDAY_DATE[],Attendance!$J3555) &gt; 0, VLOOKUP(Attendance!$G3555,FINALS_WEEK_FRIDAY_PERIOD_SCHEDULE[],2,TRUE),
       VLOOKUP(Attendance!$G3555,REGULAR_WEEK_SCHEDULE[[Friday]:[Period]],2,TRUE))))))))))</f>
        <v/>
      </c>
      <c r="J3555" s="41" t="str">
        <f t="shared" ca="1" si="170"/>
        <v/>
      </c>
      <c r="K3555" s="41" t="str">
        <f>IF($A3555 &lt;&gt; "",VLOOKUP($A3555,'Student reference sheet'!$A$2:$V$2329, 7,FALSE), "")</f>
        <v/>
      </c>
      <c r="L3555" s="30" t="str">
        <f>IF($A3555 ="", "", VLOOKUP($A3555, 'Student reference sheet'!$A$2:$Z$2603,23,FALSE))</f>
        <v/>
      </c>
      <c r="M3555" s="30" t="str">
        <f>IF($A3555 ="", "", VLOOKUP($A3555, 'Student reference sheet'!$A$2:$Z$2603,24,FALSE))</f>
        <v/>
      </c>
      <c r="N3555" s="30" t="str">
        <f>IF($A3555 ="", "", VLOOKUP($A3555, 'Student reference sheet'!$A$2:$Z$2603,26,FALSE))</f>
        <v/>
      </c>
      <c r="O3555" s="30" t="str">
        <f>IF($A3555 ="", "", VLOOKUP($A3555, 'Student reference sheet'!$A$2:$Z$2603,25,FALSE))</f>
        <v/>
      </c>
      <c r="P3555" s="39" t="str">
        <f>IF($A3555 = "", "", IF(OR(VLOOKUP($A3555,'Student reference sheet'!$A$2:$V$2400,8,FALSE) = "R",  VLOOKUP($A3555,'Student reference sheet'!$A$2:$V$2400,8,FALSE) = "L"), "X", ""))</f>
        <v/>
      </c>
      <c r="Q3555" s="39" t="str">
        <f>IF($A3555 ="", "", VLOOKUP($A3555, 'Student reference sheet'!$A$2:$V$2603,22,FALSE))</f>
        <v/>
      </c>
      <c r="R3555" s="39" t="str">
        <f>IF($A3555 &lt;&gt; "",VLOOKUP($A3555,'Student reference sheet'!$A$2:$V$2329, 5,FALSE), "")</f>
        <v/>
      </c>
      <c r="S3555" s="39" t="str">
        <f>IF($A3555 &lt;&gt; "",VLOOKUP($A3555,'Student reference sheet'!$A$2:$V$2329, 6,FALSE), "")</f>
        <v/>
      </c>
      <c r="T3555" s="30" t="str">
        <f>IF($A3555 = "","",
IF(VLOOKUP($A3555,'Student reference sheet'!$A$2:$V$2329, 10,FALSE) = "Y", "Hispanic",
IF(VLOOKUP($A3555,'Student reference sheet'!$A$2:$V$2329,11,FALSE) &lt;&gt; "",
IF(VLOOKUP($A3555,'Student reference sheet'!$A$2:$V$2329,11,FALSE) = "UNK", "Unknown", VLOOKUP(VALUE(VLOOKUP($A3555,'Student reference sheet'!$A$2:$V$2329,11,FALSE)),'Ethnicity Reference'!$A$2:$B$22,2,FALSE)),
IF(VLOOKUP($A3555,'Student reference sheet'!$A$2:$V$2329,9,FALSE) &lt;&gt; "", VLOOKUP(VALUE(VLOOKUP($A3555,'Student reference sheet'!$A$2:$V$2329,9,FALSE)),'Ethnicity Reference'!$A$2:$B$22,2,FALSE),"Unknown"))))</f>
        <v/>
      </c>
      <c r="U3555" s="35"/>
    </row>
    <row r="3556" spans="1:21" ht="15.75">
      <c r="A3556" s="47"/>
      <c r="B3556" s="33"/>
      <c r="C3556" s="39" t="str">
        <f>IF($A3556 &lt;&gt; "",VLOOKUP($A3556,'Student reference sheet'!$A$2:$V$2329, 3,FALSE), "")</f>
        <v/>
      </c>
      <c r="D3556" s="39" t="str">
        <f>IF($A3556 &lt;&gt; "",VLOOKUP($A3556,'Student reference sheet'!$A$2:$V$2329, 2,FALSE), "")</f>
        <v/>
      </c>
      <c r="E3556" s="35"/>
      <c r="F3556" s="34"/>
      <c r="G3556" s="40" t="str">
        <f t="shared" ca="1" si="168"/>
        <v/>
      </c>
      <c r="H3556" s="40" t="str">
        <f t="shared" ca="1" si="169"/>
        <v/>
      </c>
      <c r="I3556" s="36" t="str">
        <f>IF($A3556 = "", "",
IF(COUNTIF(MINIMUM_DAY_DATES[], Attendance!J3556) &gt; 0, VLOOKUP(Attendance!$G3556,MINIMUM_DAY_PERIOD_SCHEDULE[], 2,TRUE),
IF(COUNTIF(RALLY_DATES[], Attendance!J3556) &gt; 0, VLOOKUP(Attendance!$G3556,RALLY_PERIOD_SCHEDULE[], 2,TRUE),
IF(WEEKDAY(Attendance!$J3556) = 2,
       IF(COUNTIF(FINALS_WEEK_MONDAY_DATE[],Attendance!$J3556) &gt; 0, VLOOKUP(Attendance!$G3556,FINALS_WEEK_MONDAY_PERIOD_SCHEDULE[],2,TRUE),
       VLOOKUP(Attendance!$G3556,REGULAR_WEEK_SCHEDULE[],6,TRUE)),
IF(WEEKDAY($J3556) = 3,
       IF(COUNTIF(FINALS_WEEK_TUESDAY_DATE[],Attendance!$J3556) &gt; 0, VLOOKUP(Attendance!$G3556,FINALS_WEEK_TUESDAY_PERIOD_SCHEDULE[],2,TRUE),
       VLOOKUP(Attendance!$G3556,REGULAR_WEEK_SCHEDULE[[Tuesday]:[Period]],5,TRUE)),
IF(WEEKDAY(Attendance!$J3556) = 4,
        IF(COUNTIF(BLOCK_WEDNESDAY_DATES[],Attendance!$J3556) &gt; 0, VLOOKUP(Attendance!$G3556,BLOCK_WEDNESDAY_PERIOD_SCHEDULE[],2,TRUE),
        IF(COUNTIF(FINALS_WEEK_WEDNESDAY_DATE[],Attendance!$J3556) &gt; 0, VLOOKUP(Attendance!$G3556,FINALS_WEEK_WEDNESDAY_PERIOD_SCHEDULE[],2,TRUE),
       VLOOKUP(Attendance!$G3556,REGULAR_WEEK_SCHEDULE[[Wednesday]:[Period]],4,TRUE))),
IF(WEEKDAY($J3556) = 5,
       IF(COUNTIF(BLOCK_THURSDAY_DATES[],Attendance!$J3556) &gt; 0, VLOOKUP(Attendance!$G3556,BLOCK_THURSDAY_PERIOD_SCHEDULE[],2,TRUE),
       IF(COUNTIF(FINALS_WEEK_THURSDAY_DATE[],Attendance!$J3556) &gt; 0, VLOOKUP(Attendance!$G3556,FINALS_WEEK_THURSDAY_PERIOD_SCHEDULE[],2,TRUE),
       VLOOKUP(Attendance!$G3556,REGULAR_WEEK_SCHEDULE[[Thursday]:[Period]],3,TRUE))),
IF(WEEKDAY(Attendance!$J3556) = 6,
       IF(COUNTIF(FINALS_WEEK_FRIDAY_DATE[],Attendance!$J3556) &gt; 0, VLOOKUP(Attendance!$G3556,FINALS_WEEK_FRIDAY_PERIOD_SCHEDULE[],2,TRUE),
       VLOOKUP(Attendance!$G3556,REGULAR_WEEK_SCHEDULE[[Friday]:[Period]],2,TRUE))))))))))</f>
        <v/>
      </c>
      <c r="J3556" s="41" t="str">
        <f t="shared" ca="1" si="170"/>
        <v/>
      </c>
      <c r="K3556" s="41" t="str">
        <f>IF($A3556 &lt;&gt; "",VLOOKUP($A3556,'Student reference sheet'!$A$2:$V$2329, 7,FALSE), "")</f>
        <v/>
      </c>
      <c r="L3556" s="30" t="str">
        <f>IF($A3556 ="", "", VLOOKUP($A3556, 'Student reference sheet'!$A$2:$Z$2603,23,FALSE))</f>
        <v/>
      </c>
      <c r="M3556" s="30" t="str">
        <f>IF($A3556 ="", "", VLOOKUP($A3556, 'Student reference sheet'!$A$2:$Z$2603,24,FALSE))</f>
        <v/>
      </c>
      <c r="N3556" s="30" t="str">
        <f>IF($A3556 ="", "", VLOOKUP($A3556, 'Student reference sheet'!$A$2:$Z$2603,26,FALSE))</f>
        <v/>
      </c>
      <c r="O3556" s="30" t="str">
        <f>IF($A3556 ="", "", VLOOKUP($A3556, 'Student reference sheet'!$A$2:$Z$2603,25,FALSE))</f>
        <v/>
      </c>
      <c r="P3556" s="39" t="str">
        <f>IF($A3556 = "", "", IF(OR(VLOOKUP($A3556,'Student reference sheet'!$A$2:$V$2400,8,FALSE) = "R",  VLOOKUP($A3556,'Student reference sheet'!$A$2:$V$2400,8,FALSE) = "L"), "X", ""))</f>
        <v/>
      </c>
      <c r="Q3556" s="39" t="str">
        <f>IF($A3556 ="", "", VLOOKUP($A3556, 'Student reference sheet'!$A$2:$V$2603,22,FALSE))</f>
        <v/>
      </c>
      <c r="R3556" s="39" t="str">
        <f>IF($A3556 &lt;&gt; "",VLOOKUP($A3556,'Student reference sheet'!$A$2:$V$2329, 5,FALSE), "")</f>
        <v/>
      </c>
      <c r="S3556" s="39" t="str">
        <f>IF($A3556 &lt;&gt; "",VLOOKUP($A3556,'Student reference sheet'!$A$2:$V$2329, 6,FALSE), "")</f>
        <v/>
      </c>
      <c r="T3556" s="30" t="str">
        <f>IF($A3556 = "","",
IF(VLOOKUP($A3556,'Student reference sheet'!$A$2:$V$2329, 10,FALSE) = "Y", "Hispanic",
IF(VLOOKUP($A3556,'Student reference sheet'!$A$2:$V$2329,11,FALSE) &lt;&gt; "",
IF(VLOOKUP($A3556,'Student reference sheet'!$A$2:$V$2329,11,FALSE) = "UNK", "Unknown", VLOOKUP(VALUE(VLOOKUP($A3556,'Student reference sheet'!$A$2:$V$2329,11,FALSE)),'Ethnicity Reference'!$A$2:$B$22,2,FALSE)),
IF(VLOOKUP($A3556,'Student reference sheet'!$A$2:$V$2329,9,FALSE) &lt;&gt; "", VLOOKUP(VALUE(VLOOKUP($A3556,'Student reference sheet'!$A$2:$V$2329,9,FALSE)),'Ethnicity Reference'!$A$2:$B$22,2,FALSE),"Unknown"))))</f>
        <v/>
      </c>
      <c r="U3556" s="35"/>
    </row>
    <row r="3557" spans="1:21" ht="15.75">
      <c r="A3557" s="47"/>
      <c r="B3557" s="33"/>
      <c r="C3557" s="39" t="str">
        <f>IF($A3557 &lt;&gt; "",VLOOKUP($A3557,'Student reference sheet'!$A$2:$V$2329, 3,FALSE), "")</f>
        <v/>
      </c>
      <c r="D3557" s="39" t="str">
        <f>IF($A3557 &lt;&gt; "",VLOOKUP($A3557,'Student reference sheet'!$A$2:$V$2329, 2,FALSE), "")</f>
        <v/>
      </c>
      <c r="E3557" s="35"/>
      <c r="F3557" s="34"/>
      <c r="G3557" s="40" t="str">
        <f t="shared" ca="1" si="168"/>
        <v/>
      </c>
      <c r="H3557" s="40" t="str">
        <f t="shared" ca="1" si="169"/>
        <v/>
      </c>
      <c r="I3557" s="36" t="str">
        <f>IF($A3557 = "", "",
IF(COUNTIF(MINIMUM_DAY_DATES[], Attendance!J3557) &gt; 0, VLOOKUP(Attendance!$G3557,MINIMUM_DAY_PERIOD_SCHEDULE[], 2,TRUE),
IF(COUNTIF(RALLY_DATES[], Attendance!J3557) &gt; 0, VLOOKUP(Attendance!$G3557,RALLY_PERIOD_SCHEDULE[], 2,TRUE),
IF(WEEKDAY(Attendance!$J3557) = 2,
       IF(COUNTIF(FINALS_WEEK_MONDAY_DATE[],Attendance!$J3557) &gt; 0, VLOOKUP(Attendance!$G3557,FINALS_WEEK_MONDAY_PERIOD_SCHEDULE[],2,TRUE),
       VLOOKUP(Attendance!$G3557,REGULAR_WEEK_SCHEDULE[],6,TRUE)),
IF(WEEKDAY($J3557) = 3,
       IF(COUNTIF(FINALS_WEEK_TUESDAY_DATE[],Attendance!$J3557) &gt; 0, VLOOKUP(Attendance!$G3557,FINALS_WEEK_TUESDAY_PERIOD_SCHEDULE[],2,TRUE),
       VLOOKUP(Attendance!$G3557,REGULAR_WEEK_SCHEDULE[[Tuesday]:[Period]],5,TRUE)),
IF(WEEKDAY(Attendance!$J3557) = 4,
        IF(COUNTIF(BLOCK_WEDNESDAY_DATES[],Attendance!$J3557) &gt; 0, VLOOKUP(Attendance!$G3557,BLOCK_WEDNESDAY_PERIOD_SCHEDULE[],2,TRUE),
        IF(COUNTIF(FINALS_WEEK_WEDNESDAY_DATE[],Attendance!$J3557) &gt; 0, VLOOKUP(Attendance!$G3557,FINALS_WEEK_WEDNESDAY_PERIOD_SCHEDULE[],2,TRUE),
       VLOOKUP(Attendance!$G3557,REGULAR_WEEK_SCHEDULE[[Wednesday]:[Period]],4,TRUE))),
IF(WEEKDAY($J3557) = 5,
       IF(COUNTIF(BLOCK_THURSDAY_DATES[],Attendance!$J3557) &gt; 0, VLOOKUP(Attendance!$G3557,BLOCK_THURSDAY_PERIOD_SCHEDULE[],2,TRUE),
       IF(COUNTIF(FINALS_WEEK_THURSDAY_DATE[],Attendance!$J3557) &gt; 0, VLOOKUP(Attendance!$G3557,FINALS_WEEK_THURSDAY_PERIOD_SCHEDULE[],2,TRUE),
       VLOOKUP(Attendance!$G3557,REGULAR_WEEK_SCHEDULE[[Thursday]:[Period]],3,TRUE))),
IF(WEEKDAY(Attendance!$J3557) = 6,
       IF(COUNTIF(FINALS_WEEK_FRIDAY_DATE[],Attendance!$J3557) &gt; 0, VLOOKUP(Attendance!$G3557,FINALS_WEEK_FRIDAY_PERIOD_SCHEDULE[],2,TRUE),
       VLOOKUP(Attendance!$G3557,REGULAR_WEEK_SCHEDULE[[Friday]:[Period]],2,TRUE))))))))))</f>
        <v/>
      </c>
      <c r="J3557" s="41" t="str">
        <f t="shared" ca="1" si="170"/>
        <v/>
      </c>
      <c r="K3557" s="41" t="str">
        <f>IF($A3557 &lt;&gt; "",VLOOKUP($A3557,'Student reference sheet'!$A$2:$V$2329, 7,FALSE), "")</f>
        <v/>
      </c>
      <c r="L3557" s="30" t="str">
        <f>IF($A3557 ="", "", VLOOKUP($A3557, 'Student reference sheet'!$A$2:$Z$2603,23,FALSE))</f>
        <v/>
      </c>
      <c r="M3557" s="30" t="str">
        <f>IF($A3557 ="", "", VLOOKUP($A3557, 'Student reference sheet'!$A$2:$Z$2603,24,FALSE))</f>
        <v/>
      </c>
      <c r="N3557" s="30" t="str">
        <f>IF($A3557 ="", "", VLOOKUP($A3557, 'Student reference sheet'!$A$2:$Z$2603,26,FALSE))</f>
        <v/>
      </c>
      <c r="O3557" s="30" t="str">
        <f>IF($A3557 ="", "", VLOOKUP($A3557, 'Student reference sheet'!$A$2:$Z$2603,25,FALSE))</f>
        <v/>
      </c>
      <c r="P3557" s="39" t="str">
        <f>IF($A3557 = "", "", IF(OR(VLOOKUP($A3557,'Student reference sheet'!$A$2:$V$2400,8,FALSE) = "R",  VLOOKUP($A3557,'Student reference sheet'!$A$2:$V$2400,8,FALSE) = "L"), "X", ""))</f>
        <v/>
      </c>
      <c r="Q3557" s="39" t="str">
        <f>IF($A3557 ="", "", VLOOKUP($A3557, 'Student reference sheet'!$A$2:$V$2603,22,FALSE))</f>
        <v/>
      </c>
      <c r="R3557" s="39" t="str">
        <f>IF($A3557 &lt;&gt; "",VLOOKUP($A3557,'Student reference sheet'!$A$2:$V$2329, 5,FALSE), "")</f>
        <v/>
      </c>
      <c r="S3557" s="39" t="str">
        <f>IF($A3557 &lt;&gt; "",VLOOKUP($A3557,'Student reference sheet'!$A$2:$V$2329, 6,FALSE), "")</f>
        <v/>
      </c>
      <c r="T3557" s="30" t="str">
        <f>IF($A3557 = "","",
IF(VLOOKUP($A3557,'Student reference sheet'!$A$2:$V$2329, 10,FALSE) = "Y", "Hispanic",
IF(VLOOKUP($A3557,'Student reference sheet'!$A$2:$V$2329,11,FALSE) &lt;&gt; "",
IF(VLOOKUP($A3557,'Student reference sheet'!$A$2:$V$2329,11,FALSE) = "UNK", "Unknown", VLOOKUP(VALUE(VLOOKUP($A3557,'Student reference sheet'!$A$2:$V$2329,11,FALSE)),'Ethnicity Reference'!$A$2:$B$22,2,FALSE)),
IF(VLOOKUP($A3557,'Student reference sheet'!$A$2:$V$2329,9,FALSE) &lt;&gt; "", VLOOKUP(VALUE(VLOOKUP($A3557,'Student reference sheet'!$A$2:$V$2329,9,FALSE)),'Ethnicity Reference'!$A$2:$B$22,2,FALSE),"Unknown"))))</f>
        <v/>
      </c>
      <c r="U3557" s="35"/>
    </row>
    <row r="3558" spans="1:21" ht="15.75">
      <c r="A3558" s="47"/>
      <c r="B3558" s="33"/>
      <c r="C3558" s="39" t="str">
        <f>IF($A3558 &lt;&gt; "",VLOOKUP($A3558,'Student reference sheet'!$A$2:$V$2329, 3,FALSE), "")</f>
        <v/>
      </c>
      <c r="D3558" s="39" t="str">
        <f>IF($A3558 &lt;&gt; "",VLOOKUP($A3558,'Student reference sheet'!$A$2:$V$2329, 2,FALSE), "")</f>
        <v/>
      </c>
      <c r="E3558" s="35"/>
      <c r="F3558" s="34"/>
      <c r="G3558" s="40" t="str">
        <f t="shared" ca="1" si="168"/>
        <v/>
      </c>
      <c r="H3558" s="40" t="str">
        <f t="shared" ca="1" si="169"/>
        <v/>
      </c>
      <c r="I3558" s="36" t="str">
        <f>IF($A3558 = "", "",
IF(COUNTIF(MINIMUM_DAY_DATES[], Attendance!J3558) &gt; 0, VLOOKUP(Attendance!$G3558,MINIMUM_DAY_PERIOD_SCHEDULE[], 2,TRUE),
IF(COUNTIF(RALLY_DATES[], Attendance!J3558) &gt; 0, VLOOKUP(Attendance!$G3558,RALLY_PERIOD_SCHEDULE[], 2,TRUE),
IF(WEEKDAY(Attendance!$J3558) = 2,
       IF(COUNTIF(FINALS_WEEK_MONDAY_DATE[],Attendance!$J3558) &gt; 0, VLOOKUP(Attendance!$G3558,FINALS_WEEK_MONDAY_PERIOD_SCHEDULE[],2,TRUE),
       VLOOKUP(Attendance!$G3558,REGULAR_WEEK_SCHEDULE[],6,TRUE)),
IF(WEEKDAY($J3558) = 3,
       IF(COUNTIF(FINALS_WEEK_TUESDAY_DATE[],Attendance!$J3558) &gt; 0, VLOOKUP(Attendance!$G3558,FINALS_WEEK_TUESDAY_PERIOD_SCHEDULE[],2,TRUE),
       VLOOKUP(Attendance!$G3558,REGULAR_WEEK_SCHEDULE[[Tuesday]:[Period]],5,TRUE)),
IF(WEEKDAY(Attendance!$J3558) = 4,
        IF(COUNTIF(BLOCK_WEDNESDAY_DATES[],Attendance!$J3558) &gt; 0, VLOOKUP(Attendance!$G3558,BLOCK_WEDNESDAY_PERIOD_SCHEDULE[],2,TRUE),
        IF(COUNTIF(FINALS_WEEK_WEDNESDAY_DATE[],Attendance!$J3558) &gt; 0, VLOOKUP(Attendance!$G3558,FINALS_WEEK_WEDNESDAY_PERIOD_SCHEDULE[],2,TRUE),
       VLOOKUP(Attendance!$G3558,REGULAR_WEEK_SCHEDULE[[Wednesday]:[Period]],4,TRUE))),
IF(WEEKDAY($J3558) = 5,
       IF(COUNTIF(BLOCK_THURSDAY_DATES[],Attendance!$J3558) &gt; 0, VLOOKUP(Attendance!$G3558,BLOCK_THURSDAY_PERIOD_SCHEDULE[],2,TRUE),
       IF(COUNTIF(FINALS_WEEK_THURSDAY_DATE[],Attendance!$J3558) &gt; 0, VLOOKUP(Attendance!$G3558,FINALS_WEEK_THURSDAY_PERIOD_SCHEDULE[],2,TRUE),
       VLOOKUP(Attendance!$G3558,REGULAR_WEEK_SCHEDULE[[Thursday]:[Period]],3,TRUE))),
IF(WEEKDAY(Attendance!$J3558) = 6,
       IF(COUNTIF(FINALS_WEEK_FRIDAY_DATE[],Attendance!$J3558) &gt; 0, VLOOKUP(Attendance!$G3558,FINALS_WEEK_FRIDAY_PERIOD_SCHEDULE[],2,TRUE),
       VLOOKUP(Attendance!$G3558,REGULAR_WEEK_SCHEDULE[[Friday]:[Period]],2,TRUE))))))))))</f>
        <v/>
      </c>
      <c r="J3558" s="41" t="str">
        <f t="shared" ca="1" si="170"/>
        <v/>
      </c>
      <c r="K3558" s="41" t="str">
        <f>IF($A3558 &lt;&gt; "",VLOOKUP($A3558,'Student reference sheet'!$A$2:$V$2329, 7,FALSE), "")</f>
        <v/>
      </c>
      <c r="L3558" s="30" t="str">
        <f>IF($A3558 ="", "", VLOOKUP($A3558, 'Student reference sheet'!$A$2:$Z$2603,23,FALSE))</f>
        <v/>
      </c>
      <c r="M3558" s="30" t="str">
        <f>IF($A3558 ="", "", VLOOKUP($A3558, 'Student reference sheet'!$A$2:$Z$2603,24,FALSE))</f>
        <v/>
      </c>
      <c r="N3558" s="30" t="str">
        <f>IF($A3558 ="", "", VLOOKUP($A3558, 'Student reference sheet'!$A$2:$Z$2603,26,FALSE))</f>
        <v/>
      </c>
      <c r="O3558" s="30" t="str">
        <f>IF($A3558 ="", "", VLOOKUP($A3558, 'Student reference sheet'!$A$2:$Z$2603,25,FALSE))</f>
        <v/>
      </c>
      <c r="P3558" s="39" t="str">
        <f>IF($A3558 = "", "", IF(OR(VLOOKUP($A3558,'Student reference sheet'!$A$2:$V$2400,8,FALSE) = "R",  VLOOKUP($A3558,'Student reference sheet'!$A$2:$V$2400,8,FALSE) = "L"), "X", ""))</f>
        <v/>
      </c>
      <c r="Q3558" s="39" t="str">
        <f>IF($A3558 ="", "", VLOOKUP($A3558, 'Student reference sheet'!$A$2:$V$2603,22,FALSE))</f>
        <v/>
      </c>
      <c r="R3558" s="39" t="str">
        <f>IF($A3558 &lt;&gt; "",VLOOKUP($A3558,'Student reference sheet'!$A$2:$V$2329, 5,FALSE), "")</f>
        <v/>
      </c>
      <c r="S3558" s="39" t="str">
        <f>IF($A3558 &lt;&gt; "",VLOOKUP($A3558,'Student reference sheet'!$A$2:$V$2329, 6,FALSE), "")</f>
        <v/>
      </c>
      <c r="T3558" s="30" t="str">
        <f>IF($A3558 = "","",
IF(VLOOKUP($A3558,'Student reference sheet'!$A$2:$V$2329, 10,FALSE) = "Y", "Hispanic",
IF(VLOOKUP($A3558,'Student reference sheet'!$A$2:$V$2329,11,FALSE) &lt;&gt; "",
IF(VLOOKUP($A3558,'Student reference sheet'!$A$2:$V$2329,11,FALSE) = "UNK", "Unknown", VLOOKUP(VALUE(VLOOKUP($A3558,'Student reference sheet'!$A$2:$V$2329,11,FALSE)),'Ethnicity Reference'!$A$2:$B$22,2,FALSE)),
IF(VLOOKUP($A3558,'Student reference sheet'!$A$2:$V$2329,9,FALSE) &lt;&gt; "", VLOOKUP(VALUE(VLOOKUP($A3558,'Student reference sheet'!$A$2:$V$2329,9,FALSE)),'Ethnicity Reference'!$A$2:$B$22,2,FALSE),"Unknown"))))</f>
        <v/>
      </c>
      <c r="U3558" s="35"/>
    </row>
    <row r="3559" spans="1:21" ht="15.75">
      <c r="A3559" s="47"/>
      <c r="B3559" s="33"/>
      <c r="C3559" s="39" t="str">
        <f>IF($A3559 &lt;&gt; "",VLOOKUP($A3559,'Student reference sheet'!$A$2:$V$2329, 3,FALSE), "")</f>
        <v/>
      </c>
      <c r="D3559" s="39" t="str">
        <f>IF($A3559 &lt;&gt; "",VLOOKUP($A3559,'Student reference sheet'!$A$2:$V$2329, 2,FALSE), "")</f>
        <v/>
      </c>
      <c r="E3559" s="35"/>
      <c r="F3559" s="34"/>
      <c r="G3559" s="40" t="str">
        <f t="shared" ca="1" si="168"/>
        <v/>
      </c>
      <c r="H3559" s="40" t="str">
        <f t="shared" ca="1" si="169"/>
        <v/>
      </c>
      <c r="I3559" s="36" t="str">
        <f>IF($A3559 = "", "",
IF(COUNTIF(MINIMUM_DAY_DATES[], Attendance!J3559) &gt; 0, VLOOKUP(Attendance!$G3559,MINIMUM_DAY_PERIOD_SCHEDULE[], 2,TRUE),
IF(COUNTIF(RALLY_DATES[], Attendance!J3559) &gt; 0, VLOOKUP(Attendance!$G3559,RALLY_PERIOD_SCHEDULE[], 2,TRUE),
IF(WEEKDAY(Attendance!$J3559) = 2,
       IF(COUNTIF(FINALS_WEEK_MONDAY_DATE[],Attendance!$J3559) &gt; 0, VLOOKUP(Attendance!$G3559,FINALS_WEEK_MONDAY_PERIOD_SCHEDULE[],2,TRUE),
       VLOOKUP(Attendance!$G3559,REGULAR_WEEK_SCHEDULE[],6,TRUE)),
IF(WEEKDAY($J3559) = 3,
       IF(COUNTIF(FINALS_WEEK_TUESDAY_DATE[],Attendance!$J3559) &gt; 0, VLOOKUP(Attendance!$G3559,FINALS_WEEK_TUESDAY_PERIOD_SCHEDULE[],2,TRUE),
       VLOOKUP(Attendance!$G3559,REGULAR_WEEK_SCHEDULE[[Tuesday]:[Period]],5,TRUE)),
IF(WEEKDAY(Attendance!$J3559) = 4,
        IF(COUNTIF(BLOCK_WEDNESDAY_DATES[],Attendance!$J3559) &gt; 0, VLOOKUP(Attendance!$G3559,BLOCK_WEDNESDAY_PERIOD_SCHEDULE[],2,TRUE),
        IF(COUNTIF(FINALS_WEEK_WEDNESDAY_DATE[],Attendance!$J3559) &gt; 0, VLOOKUP(Attendance!$G3559,FINALS_WEEK_WEDNESDAY_PERIOD_SCHEDULE[],2,TRUE),
       VLOOKUP(Attendance!$G3559,REGULAR_WEEK_SCHEDULE[[Wednesday]:[Period]],4,TRUE))),
IF(WEEKDAY($J3559) = 5,
       IF(COUNTIF(BLOCK_THURSDAY_DATES[],Attendance!$J3559) &gt; 0, VLOOKUP(Attendance!$G3559,BLOCK_THURSDAY_PERIOD_SCHEDULE[],2,TRUE),
       IF(COUNTIF(FINALS_WEEK_THURSDAY_DATE[],Attendance!$J3559) &gt; 0, VLOOKUP(Attendance!$G3559,FINALS_WEEK_THURSDAY_PERIOD_SCHEDULE[],2,TRUE),
       VLOOKUP(Attendance!$G3559,REGULAR_WEEK_SCHEDULE[[Thursday]:[Period]],3,TRUE))),
IF(WEEKDAY(Attendance!$J3559) = 6,
       IF(COUNTIF(FINALS_WEEK_FRIDAY_DATE[],Attendance!$J3559) &gt; 0, VLOOKUP(Attendance!$G3559,FINALS_WEEK_FRIDAY_PERIOD_SCHEDULE[],2,TRUE),
       VLOOKUP(Attendance!$G3559,REGULAR_WEEK_SCHEDULE[[Friday]:[Period]],2,TRUE))))))))))</f>
        <v/>
      </c>
      <c r="J3559" s="41" t="str">
        <f t="shared" ca="1" si="170"/>
        <v/>
      </c>
      <c r="K3559" s="41" t="str">
        <f>IF($A3559 &lt;&gt; "",VLOOKUP($A3559,'Student reference sheet'!$A$2:$V$2329, 7,FALSE), "")</f>
        <v/>
      </c>
      <c r="L3559" s="30" t="str">
        <f>IF($A3559 ="", "", VLOOKUP($A3559, 'Student reference sheet'!$A$2:$Z$2603,23,FALSE))</f>
        <v/>
      </c>
      <c r="M3559" s="30" t="str">
        <f>IF($A3559 ="", "", VLOOKUP($A3559, 'Student reference sheet'!$A$2:$Z$2603,24,FALSE))</f>
        <v/>
      </c>
      <c r="N3559" s="30" t="str">
        <f>IF($A3559 ="", "", VLOOKUP($A3559, 'Student reference sheet'!$A$2:$Z$2603,26,FALSE))</f>
        <v/>
      </c>
      <c r="O3559" s="30" t="str">
        <f>IF($A3559 ="", "", VLOOKUP($A3559, 'Student reference sheet'!$A$2:$Z$2603,25,FALSE))</f>
        <v/>
      </c>
      <c r="P3559" s="39" t="str">
        <f>IF($A3559 = "", "", IF(OR(VLOOKUP($A3559,'Student reference sheet'!$A$2:$V$2400,8,FALSE) = "R",  VLOOKUP($A3559,'Student reference sheet'!$A$2:$V$2400,8,FALSE) = "L"), "X", ""))</f>
        <v/>
      </c>
      <c r="Q3559" s="39" t="str">
        <f>IF($A3559 ="", "", VLOOKUP($A3559, 'Student reference sheet'!$A$2:$V$2603,22,FALSE))</f>
        <v/>
      </c>
      <c r="R3559" s="39" t="str">
        <f>IF($A3559 &lt;&gt; "",VLOOKUP($A3559,'Student reference sheet'!$A$2:$V$2329, 5,FALSE), "")</f>
        <v/>
      </c>
      <c r="S3559" s="39" t="str">
        <f>IF($A3559 &lt;&gt; "",VLOOKUP($A3559,'Student reference sheet'!$A$2:$V$2329, 6,FALSE), "")</f>
        <v/>
      </c>
      <c r="T3559" s="30" t="str">
        <f>IF($A3559 = "","",
IF(VLOOKUP($A3559,'Student reference sheet'!$A$2:$V$2329, 10,FALSE) = "Y", "Hispanic",
IF(VLOOKUP($A3559,'Student reference sheet'!$A$2:$V$2329,11,FALSE) &lt;&gt; "",
IF(VLOOKUP($A3559,'Student reference sheet'!$A$2:$V$2329,11,FALSE) = "UNK", "Unknown", VLOOKUP(VALUE(VLOOKUP($A3559,'Student reference sheet'!$A$2:$V$2329,11,FALSE)),'Ethnicity Reference'!$A$2:$B$22,2,FALSE)),
IF(VLOOKUP($A3559,'Student reference sheet'!$A$2:$V$2329,9,FALSE) &lt;&gt; "", VLOOKUP(VALUE(VLOOKUP($A3559,'Student reference sheet'!$A$2:$V$2329,9,FALSE)),'Ethnicity Reference'!$A$2:$B$22,2,FALSE),"Unknown"))))</f>
        <v/>
      </c>
      <c r="U3559" s="35"/>
    </row>
    <row r="3560" spans="1:21" ht="15.75">
      <c r="A3560" s="47"/>
      <c r="B3560" s="33"/>
      <c r="C3560" s="39" t="str">
        <f>IF($A3560 &lt;&gt; "",VLOOKUP($A3560,'Student reference sheet'!$A$2:$V$2329, 3,FALSE), "")</f>
        <v/>
      </c>
      <c r="D3560" s="39" t="str">
        <f>IF($A3560 &lt;&gt; "",VLOOKUP($A3560,'Student reference sheet'!$A$2:$V$2329, 2,FALSE), "")</f>
        <v/>
      </c>
      <c r="E3560" s="35"/>
      <c r="F3560" s="34"/>
      <c r="G3560" s="40" t="str">
        <f t="shared" ca="1" si="168"/>
        <v/>
      </c>
      <c r="H3560" s="40" t="str">
        <f t="shared" ca="1" si="169"/>
        <v/>
      </c>
      <c r="I3560" s="36" t="str">
        <f>IF($A3560 = "", "",
IF(COUNTIF(MINIMUM_DAY_DATES[], Attendance!J3560) &gt; 0, VLOOKUP(Attendance!$G3560,MINIMUM_DAY_PERIOD_SCHEDULE[], 2,TRUE),
IF(COUNTIF(RALLY_DATES[], Attendance!J3560) &gt; 0, VLOOKUP(Attendance!$G3560,RALLY_PERIOD_SCHEDULE[], 2,TRUE),
IF(WEEKDAY(Attendance!$J3560) = 2,
       IF(COUNTIF(FINALS_WEEK_MONDAY_DATE[],Attendance!$J3560) &gt; 0, VLOOKUP(Attendance!$G3560,FINALS_WEEK_MONDAY_PERIOD_SCHEDULE[],2,TRUE),
       VLOOKUP(Attendance!$G3560,REGULAR_WEEK_SCHEDULE[],6,TRUE)),
IF(WEEKDAY($J3560) = 3,
       IF(COUNTIF(FINALS_WEEK_TUESDAY_DATE[],Attendance!$J3560) &gt; 0, VLOOKUP(Attendance!$G3560,FINALS_WEEK_TUESDAY_PERIOD_SCHEDULE[],2,TRUE),
       VLOOKUP(Attendance!$G3560,REGULAR_WEEK_SCHEDULE[[Tuesday]:[Period]],5,TRUE)),
IF(WEEKDAY(Attendance!$J3560) = 4,
        IF(COUNTIF(BLOCK_WEDNESDAY_DATES[],Attendance!$J3560) &gt; 0, VLOOKUP(Attendance!$G3560,BLOCK_WEDNESDAY_PERIOD_SCHEDULE[],2,TRUE),
        IF(COUNTIF(FINALS_WEEK_WEDNESDAY_DATE[],Attendance!$J3560) &gt; 0, VLOOKUP(Attendance!$G3560,FINALS_WEEK_WEDNESDAY_PERIOD_SCHEDULE[],2,TRUE),
       VLOOKUP(Attendance!$G3560,REGULAR_WEEK_SCHEDULE[[Wednesday]:[Period]],4,TRUE))),
IF(WEEKDAY($J3560) = 5,
       IF(COUNTIF(BLOCK_THURSDAY_DATES[],Attendance!$J3560) &gt; 0, VLOOKUP(Attendance!$G3560,BLOCK_THURSDAY_PERIOD_SCHEDULE[],2,TRUE),
       IF(COUNTIF(FINALS_WEEK_THURSDAY_DATE[],Attendance!$J3560) &gt; 0, VLOOKUP(Attendance!$G3560,FINALS_WEEK_THURSDAY_PERIOD_SCHEDULE[],2,TRUE),
       VLOOKUP(Attendance!$G3560,REGULAR_WEEK_SCHEDULE[[Thursday]:[Period]],3,TRUE))),
IF(WEEKDAY(Attendance!$J3560) = 6,
       IF(COUNTIF(FINALS_WEEK_FRIDAY_DATE[],Attendance!$J3560) &gt; 0, VLOOKUP(Attendance!$G3560,FINALS_WEEK_FRIDAY_PERIOD_SCHEDULE[],2,TRUE),
       VLOOKUP(Attendance!$G3560,REGULAR_WEEK_SCHEDULE[[Friday]:[Period]],2,TRUE))))))))))</f>
        <v/>
      </c>
      <c r="J3560" s="41" t="str">
        <f t="shared" ca="1" si="170"/>
        <v/>
      </c>
      <c r="K3560" s="41" t="str">
        <f>IF($A3560 &lt;&gt; "",VLOOKUP($A3560,'Student reference sheet'!$A$2:$V$2329, 7,FALSE), "")</f>
        <v/>
      </c>
      <c r="L3560" s="30" t="str">
        <f>IF($A3560 ="", "", VLOOKUP($A3560, 'Student reference sheet'!$A$2:$Z$2603,23,FALSE))</f>
        <v/>
      </c>
      <c r="M3560" s="30" t="str">
        <f>IF($A3560 ="", "", VLOOKUP($A3560, 'Student reference sheet'!$A$2:$Z$2603,24,FALSE))</f>
        <v/>
      </c>
      <c r="N3560" s="30" t="str">
        <f>IF($A3560 ="", "", VLOOKUP($A3560, 'Student reference sheet'!$A$2:$Z$2603,26,FALSE))</f>
        <v/>
      </c>
      <c r="O3560" s="30" t="str">
        <f>IF($A3560 ="", "", VLOOKUP($A3560, 'Student reference sheet'!$A$2:$Z$2603,25,FALSE))</f>
        <v/>
      </c>
      <c r="P3560" s="39" t="str">
        <f>IF($A3560 = "", "", IF(OR(VLOOKUP($A3560,'Student reference sheet'!$A$2:$V$2400,8,FALSE) = "R",  VLOOKUP($A3560,'Student reference sheet'!$A$2:$V$2400,8,FALSE) = "L"), "X", ""))</f>
        <v/>
      </c>
      <c r="Q3560" s="39" t="str">
        <f>IF($A3560 ="", "", VLOOKUP($A3560, 'Student reference sheet'!$A$2:$V$2603,22,FALSE))</f>
        <v/>
      </c>
      <c r="R3560" s="39" t="str">
        <f>IF($A3560 &lt;&gt; "",VLOOKUP($A3560,'Student reference sheet'!$A$2:$V$2329, 5,FALSE), "")</f>
        <v/>
      </c>
      <c r="S3560" s="39" t="str">
        <f>IF($A3560 &lt;&gt; "",VLOOKUP($A3560,'Student reference sheet'!$A$2:$V$2329, 6,FALSE), "")</f>
        <v/>
      </c>
      <c r="T3560" s="30" t="str">
        <f>IF($A3560 = "","",
IF(VLOOKUP($A3560,'Student reference sheet'!$A$2:$V$2329, 10,FALSE) = "Y", "Hispanic",
IF(VLOOKUP($A3560,'Student reference sheet'!$A$2:$V$2329,11,FALSE) &lt;&gt; "",
IF(VLOOKUP($A3560,'Student reference sheet'!$A$2:$V$2329,11,FALSE) = "UNK", "Unknown", VLOOKUP(VALUE(VLOOKUP($A3560,'Student reference sheet'!$A$2:$V$2329,11,FALSE)),'Ethnicity Reference'!$A$2:$B$22,2,FALSE)),
IF(VLOOKUP($A3560,'Student reference sheet'!$A$2:$V$2329,9,FALSE) &lt;&gt; "", VLOOKUP(VALUE(VLOOKUP($A3560,'Student reference sheet'!$A$2:$V$2329,9,FALSE)),'Ethnicity Reference'!$A$2:$B$22,2,FALSE),"Unknown"))))</f>
        <v/>
      </c>
      <c r="U3560" s="35"/>
    </row>
    <row r="3561" spans="1:21" ht="15.75">
      <c r="A3561" s="47"/>
      <c r="B3561" s="33"/>
      <c r="C3561" s="39" t="str">
        <f>IF($A3561 &lt;&gt; "",VLOOKUP($A3561,'Student reference sheet'!$A$2:$V$2329, 3,FALSE), "")</f>
        <v/>
      </c>
      <c r="D3561" s="39" t="str">
        <f>IF($A3561 &lt;&gt; "",VLOOKUP($A3561,'Student reference sheet'!$A$2:$V$2329, 2,FALSE), "")</f>
        <v/>
      </c>
      <c r="E3561" s="35"/>
      <c r="F3561" s="34"/>
      <c r="G3561" s="40" t="str">
        <f t="shared" ca="1" si="168"/>
        <v/>
      </c>
      <c r="H3561" s="40" t="str">
        <f t="shared" ca="1" si="169"/>
        <v/>
      </c>
      <c r="I3561" s="36" t="str">
        <f>IF($A3561 = "", "",
IF(COUNTIF(MINIMUM_DAY_DATES[], Attendance!J3561) &gt; 0, VLOOKUP(Attendance!$G3561,MINIMUM_DAY_PERIOD_SCHEDULE[], 2,TRUE),
IF(COUNTIF(RALLY_DATES[], Attendance!J3561) &gt; 0, VLOOKUP(Attendance!$G3561,RALLY_PERIOD_SCHEDULE[], 2,TRUE),
IF(WEEKDAY(Attendance!$J3561) = 2,
       IF(COUNTIF(FINALS_WEEK_MONDAY_DATE[],Attendance!$J3561) &gt; 0, VLOOKUP(Attendance!$G3561,FINALS_WEEK_MONDAY_PERIOD_SCHEDULE[],2,TRUE),
       VLOOKUP(Attendance!$G3561,REGULAR_WEEK_SCHEDULE[],6,TRUE)),
IF(WEEKDAY($J3561) = 3,
       IF(COUNTIF(FINALS_WEEK_TUESDAY_DATE[],Attendance!$J3561) &gt; 0, VLOOKUP(Attendance!$G3561,FINALS_WEEK_TUESDAY_PERIOD_SCHEDULE[],2,TRUE),
       VLOOKUP(Attendance!$G3561,REGULAR_WEEK_SCHEDULE[[Tuesday]:[Period]],5,TRUE)),
IF(WEEKDAY(Attendance!$J3561) = 4,
        IF(COUNTIF(BLOCK_WEDNESDAY_DATES[],Attendance!$J3561) &gt; 0, VLOOKUP(Attendance!$G3561,BLOCK_WEDNESDAY_PERIOD_SCHEDULE[],2,TRUE),
        IF(COUNTIF(FINALS_WEEK_WEDNESDAY_DATE[],Attendance!$J3561) &gt; 0, VLOOKUP(Attendance!$G3561,FINALS_WEEK_WEDNESDAY_PERIOD_SCHEDULE[],2,TRUE),
       VLOOKUP(Attendance!$G3561,REGULAR_WEEK_SCHEDULE[[Wednesday]:[Period]],4,TRUE))),
IF(WEEKDAY($J3561) = 5,
       IF(COUNTIF(BLOCK_THURSDAY_DATES[],Attendance!$J3561) &gt; 0, VLOOKUP(Attendance!$G3561,BLOCK_THURSDAY_PERIOD_SCHEDULE[],2,TRUE),
       IF(COUNTIF(FINALS_WEEK_THURSDAY_DATE[],Attendance!$J3561) &gt; 0, VLOOKUP(Attendance!$G3561,FINALS_WEEK_THURSDAY_PERIOD_SCHEDULE[],2,TRUE),
       VLOOKUP(Attendance!$G3561,REGULAR_WEEK_SCHEDULE[[Thursday]:[Period]],3,TRUE))),
IF(WEEKDAY(Attendance!$J3561) = 6,
       IF(COUNTIF(FINALS_WEEK_FRIDAY_DATE[],Attendance!$J3561) &gt; 0, VLOOKUP(Attendance!$G3561,FINALS_WEEK_FRIDAY_PERIOD_SCHEDULE[],2,TRUE),
       VLOOKUP(Attendance!$G3561,REGULAR_WEEK_SCHEDULE[[Friday]:[Period]],2,TRUE))))))))))</f>
        <v/>
      </c>
      <c r="J3561" s="41" t="str">
        <f t="shared" ca="1" si="170"/>
        <v/>
      </c>
      <c r="K3561" s="41" t="str">
        <f>IF($A3561 &lt;&gt; "",VLOOKUP($A3561,'Student reference sheet'!$A$2:$V$2329, 7,FALSE), "")</f>
        <v/>
      </c>
      <c r="L3561" s="30" t="str">
        <f>IF($A3561 ="", "", VLOOKUP($A3561, 'Student reference sheet'!$A$2:$Z$2603,23,FALSE))</f>
        <v/>
      </c>
      <c r="M3561" s="30" t="str">
        <f>IF($A3561 ="", "", VLOOKUP($A3561, 'Student reference sheet'!$A$2:$Z$2603,24,FALSE))</f>
        <v/>
      </c>
      <c r="N3561" s="30" t="str">
        <f>IF($A3561 ="", "", VLOOKUP($A3561, 'Student reference sheet'!$A$2:$Z$2603,26,FALSE))</f>
        <v/>
      </c>
      <c r="O3561" s="30" t="str">
        <f>IF($A3561 ="", "", VLOOKUP($A3561, 'Student reference sheet'!$A$2:$Z$2603,25,FALSE))</f>
        <v/>
      </c>
      <c r="P3561" s="39" t="str">
        <f>IF($A3561 = "", "", IF(OR(VLOOKUP($A3561,'Student reference sheet'!$A$2:$V$2400,8,FALSE) = "R",  VLOOKUP($A3561,'Student reference sheet'!$A$2:$V$2400,8,FALSE) = "L"), "X", ""))</f>
        <v/>
      </c>
      <c r="Q3561" s="39" t="str">
        <f>IF($A3561 ="", "", VLOOKUP($A3561, 'Student reference sheet'!$A$2:$V$2603,22,FALSE))</f>
        <v/>
      </c>
      <c r="R3561" s="39" t="str">
        <f>IF($A3561 &lt;&gt; "",VLOOKUP($A3561,'Student reference sheet'!$A$2:$V$2329, 5,FALSE), "")</f>
        <v/>
      </c>
      <c r="S3561" s="39" t="str">
        <f>IF($A3561 &lt;&gt; "",VLOOKUP($A3561,'Student reference sheet'!$A$2:$V$2329, 6,FALSE), "")</f>
        <v/>
      </c>
      <c r="T3561" s="30" t="str">
        <f>IF($A3561 = "","",
IF(VLOOKUP($A3561,'Student reference sheet'!$A$2:$V$2329, 10,FALSE) = "Y", "Hispanic",
IF(VLOOKUP($A3561,'Student reference sheet'!$A$2:$V$2329,11,FALSE) &lt;&gt; "",
IF(VLOOKUP($A3561,'Student reference sheet'!$A$2:$V$2329,11,FALSE) = "UNK", "Unknown", VLOOKUP(VALUE(VLOOKUP($A3561,'Student reference sheet'!$A$2:$V$2329,11,FALSE)),'Ethnicity Reference'!$A$2:$B$22,2,FALSE)),
IF(VLOOKUP($A3561,'Student reference sheet'!$A$2:$V$2329,9,FALSE) &lt;&gt; "", VLOOKUP(VALUE(VLOOKUP($A3561,'Student reference sheet'!$A$2:$V$2329,9,FALSE)),'Ethnicity Reference'!$A$2:$B$22,2,FALSE),"Unknown"))))</f>
        <v/>
      </c>
      <c r="U3561" s="35"/>
    </row>
    <row r="3562" spans="1:21" ht="15.75">
      <c r="A3562" s="47"/>
      <c r="B3562" s="33"/>
      <c r="C3562" s="39" t="str">
        <f>IF($A3562 &lt;&gt; "",VLOOKUP($A3562,'Student reference sheet'!$A$2:$V$2329, 3,FALSE), "")</f>
        <v/>
      </c>
      <c r="D3562" s="39" t="str">
        <f>IF($A3562 &lt;&gt; "",VLOOKUP($A3562,'Student reference sheet'!$A$2:$V$2329, 2,FALSE), "")</f>
        <v/>
      </c>
      <c r="E3562" s="35"/>
      <c r="F3562" s="34"/>
      <c r="G3562" s="40" t="str">
        <f t="shared" ca="1" si="168"/>
        <v/>
      </c>
      <c r="H3562" s="40" t="str">
        <f t="shared" ca="1" si="169"/>
        <v/>
      </c>
      <c r="I3562" s="36" t="str">
        <f>IF($A3562 = "", "",
IF(COUNTIF(MINIMUM_DAY_DATES[], Attendance!J3562) &gt; 0, VLOOKUP(Attendance!$G3562,MINIMUM_DAY_PERIOD_SCHEDULE[], 2,TRUE),
IF(COUNTIF(RALLY_DATES[], Attendance!J3562) &gt; 0, VLOOKUP(Attendance!$G3562,RALLY_PERIOD_SCHEDULE[], 2,TRUE),
IF(WEEKDAY(Attendance!$J3562) = 2,
       IF(COUNTIF(FINALS_WEEK_MONDAY_DATE[],Attendance!$J3562) &gt; 0, VLOOKUP(Attendance!$G3562,FINALS_WEEK_MONDAY_PERIOD_SCHEDULE[],2,TRUE),
       VLOOKUP(Attendance!$G3562,REGULAR_WEEK_SCHEDULE[],6,TRUE)),
IF(WEEKDAY($J3562) = 3,
       IF(COUNTIF(FINALS_WEEK_TUESDAY_DATE[],Attendance!$J3562) &gt; 0, VLOOKUP(Attendance!$G3562,FINALS_WEEK_TUESDAY_PERIOD_SCHEDULE[],2,TRUE),
       VLOOKUP(Attendance!$G3562,REGULAR_WEEK_SCHEDULE[[Tuesday]:[Period]],5,TRUE)),
IF(WEEKDAY(Attendance!$J3562) = 4,
        IF(COUNTIF(BLOCK_WEDNESDAY_DATES[],Attendance!$J3562) &gt; 0, VLOOKUP(Attendance!$G3562,BLOCK_WEDNESDAY_PERIOD_SCHEDULE[],2,TRUE),
        IF(COUNTIF(FINALS_WEEK_WEDNESDAY_DATE[],Attendance!$J3562) &gt; 0, VLOOKUP(Attendance!$G3562,FINALS_WEEK_WEDNESDAY_PERIOD_SCHEDULE[],2,TRUE),
       VLOOKUP(Attendance!$G3562,REGULAR_WEEK_SCHEDULE[[Wednesday]:[Period]],4,TRUE))),
IF(WEEKDAY($J3562) = 5,
       IF(COUNTIF(BLOCK_THURSDAY_DATES[],Attendance!$J3562) &gt; 0, VLOOKUP(Attendance!$G3562,BLOCK_THURSDAY_PERIOD_SCHEDULE[],2,TRUE),
       IF(COUNTIF(FINALS_WEEK_THURSDAY_DATE[],Attendance!$J3562) &gt; 0, VLOOKUP(Attendance!$G3562,FINALS_WEEK_THURSDAY_PERIOD_SCHEDULE[],2,TRUE),
       VLOOKUP(Attendance!$G3562,REGULAR_WEEK_SCHEDULE[[Thursday]:[Period]],3,TRUE))),
IF(WEEKDAY(Attendance!$J3562) = 6,
       IF(COUNTIF(FINALS_WEEK_FRIDAY_DATE[],Attendance!$J3562) &gt; 0, VLOOKUP(Attendance!$G3562,FINALS_WEEK_FRIDAY_PERIOD_SCHEDULE[],2,TRUE),
       VLOOKUP(Attendance!$G3562,REGULAR_WEEK_SCHEDULE[[Friday]:[Period]],2,TRUE))))))))))</f>
        <v/>
      </c>
      <c r="J3562" s="41" t="str">
        <f t="shared" ca="1" si="170"/>
        <v/>
      </c>
      <c r="K3562" s="41" t="str">
        <f>IF($A3562 &lt;&gt; "",VLOOKUP($A3562,'Student reference sheet'!$A$2:$V$2329, 7,FALSE), "")</f>
        <v/>
      </c>
      <c r="L3562" s="30" t="str">
        <f>IF($A3562 ="", "", VLOOKUP($A3562, 'Student reference sheet'!$A$2:$Z$2603,23,FALSE))</f>
        <v/>
      </c>
      <c r="M3562" s="30" t="str">
        <f>IF($A3562 ="", "", VLOOKUP($A3562, 'Student reference sheet'!$A$2:$Z$2603,24,FALSE))</f>
        <v/>
      </c>
      <c r="N3562" s="30" t="str">
        <f>IF($A3562 ="", "", VLOOKUP($A3562, 'Student reference sheet'!$A$2:$Z$2603,26,FALSE))</f>
        <v/>
      </c>
      <c r="O3562" s="30" t="str">
        <f>IF($A3562 ="", "", VLOOKUP($A3562, 'Student reference sheet'!$A$2:$Z$2603,25,FALSE))</f>
        <v/>
      </c>
      <c r="P3562" s="39" t="str">
        <f>IF($A3562 = "", "", IF(OR(VLOOKUP($A3562,'Student reference sheet'!$A$2:$V$2400,8,FALSE) = "R",  VLOOKUP($A3562,'Student reference sheet'!$A$2:$V$2400,8,FALSE) = "L"), "X", ""))</f>
        <v/>
      </c>
      <c r="Q3562" s="39" t="str">
        <f>IF($A3562 ="", "", VLOOKUP($A3562, 'Student reference sheet'!$A$2:$V$2603,22,FALSE))</f>
        <v/>
      </c>
      <c r="R3562" s="39" t="str">
        <f>IF($A3562 &lt;&gt; "",VLOOKUP($A3562,'Student reference sheet'!$A$2:$V$2329, 5,FALSE), "")</f>
        <v/>
      </c>
      <c r="S3562" s="39" t="str">
        <f>IF($A3562 &lt;&gt; "",VLOOKUP($A3562,'Student reference sheet'!$A$2:$V$2329, 6,FALSE), "")</f>
        <v/>
      </c>
      <c r="T3562" s="30" t="str">
        <f>IF($A3562 = "","",
IF(VLOOKUP($A3562,'Student reference sheet'!$A$2:$V$2329, 10,FALSE) = "Y", "Hispanic",
IF(VLOOKUP($A3562,'Student reference sheet'!$A$2:$V$2329,11,FALSE) &lt;&gt; "",
IF(VLOOKUP($A3562,'Student reference sheet'!$A$2:$V$2329,11,FALSE) = "UNK", "Unknown", VLOOKUP(VALUE(VLOOKUP($A3562,'Student reference sheet'!$A$2:$V$2329,11,FALSE)),'Ethnicity Reference'!$A$2:$B$22,2,FALSE)),
IF(VLOOKUP($A3562,'Student reference sheet'!$A$2:$V$2329,9,FALSE) &lt;&gt; "", VLOOKUP(VALUE(VLOOKUP($A3562,'Student reference sheet'!$A$2:$V$2329,9,FALSE)),'Ethnicity Reference'!$A$2:$B$22,2,FALSE),"Unknown"))))</f>
        <v/>
      </c>
      <c r="U3562" s="35"/>
    </row>
    <row r="3563" spans="1:21" ht="15.75">
      <c r="A3563" s="47"/>
      <c r="B3563" s="33"/>
      <c r="C3563" s="39" t="str">
        <f>IF($A3563 &lt;&gt; "",VLOOKUP($A3563,'Student reference sheet'!$A$2:$V$2329, 3,FALSE), "")</f>
        <v/>
      </c>
      <c r="D3563" s="39" t="str">
        <f>IF($A3563 &lt;&gt; "",VLOOKUP($A3563,'Student reference sheet'!$A$2:$V$2329, 2,FALSE), "")</f>
        <v/>
      </c>
      <c r="E3563" s="35"/>
      <c r="F3563" s="34"/>
      <c r="G3563" s="40" t="str">
        <f t="shared" ca="1" si="168"/>
        <v/>
      </c>
      <c r="H3563" s="40" t="str">
        <f t="shared" ca="1" si="169"/>
        <v/>
      </c>
      <c r="I3563" s="36" t="str">
        <f>IF($A3563 = "", "",
IF(COUNTIF(MINIMUM_DAY_DATES[], Attendance!J3563) &gt; 0, VLOOKUP(Attendance!$G3563,MINIMUM_DAY_PERIOD_SCHEDULE[], 2,TRUE),
IF(COUNTIF(RALLY_DATES[], Attendance!J3563) &gt; 0, VLOOKUP(Attendance!$G3563,RALLY_PERIOD_SCHEDULE[], 2,TRUE),
IF(WEEKDAY(Attendance!$J3563) = 2,
       IF(COUNTIF(FINALS_WEEK_MONDAY_DATE[],Attendance!$J3563) &gt; 0, VLOOKUP(Attendance!$G3563,FINALS_WEEK_MONDAY_PERIOD_SCHEDULE[],2,TRUE),
       VLOOKUP(Attendance!$G3563,REGULAR_WEEK_SCHEDULE[],6,TRUE)),
IF(WEEKDAY($J3563) = 3,
       IF(COUNTIF(FINALS_WEEK_TUESDAY_DATE[],Attendance!$J3563) &gt; 0, VLOOKUP(Attendance!$G3563,FINALS_WEEK_TUESDAY_PERIOD_SCHEDULE[],2,TRUE),
       VLOOKUP(Attendance!$G3563,REGULAR_WEEK_SCHEDULE[[Tuesday]:[Period]],5,TRUE)),
IF(WEEKDAY(Attendance!$J3563) = 4,
        IF(COUNTIF(BLOCK_WEDNESDAY_DATES[],Attendance!$J3563) &gt; 0, VLOOKUP(Attendance!$G3563,BLOCK_WEDNESDAY_PERIOD_SCHEDULE[],2,TRUE),
        IF(COUNTIF(FINALS_WEEK_WEDNESDAY_DATE[],Attendance!$J3563) &gt; 0, VLOOKUP(Attendance!$G3563,FINALS_WEEK_WEDNESDAY_PERIOD_SCHEDULE[],2,TRUE),
       VLOOKUP(Attendance!$G3563,REGULAR_WEEK_SCHEDULE[[Wednesday]:[Period]],4,TRUE))),
IF(WEEKDAY($J3563) = 5,
       IF(COUNTIF(BLOCK_THURSDAY_DATES[],Attendance!$J3563) &gt; 0, VLOOKUP(Attendance!$G3563,BLOCK_THURSDAY_PERIOD_SCHEDULE[],2,TRUE),
       IF(COUNTIF(FINALS_WEEK_THURSDAY_DATE[],Attendance!$J3563) &gt; 0, VLOOKUP(Attendance!$G3563,FINALS_WEEK_THURSDAY_PERIOD_SCHEDULE[],2,TRUE),
       VLOOKUP(Attendance!$G3563,REGULAR_WEEK_SCHEDULE[[Thursday]:[Period]],3,TRUE))),
IF(WEEKDAY(Attendance!$J3563) = 6,
       IF(COUNTIF(FINALS_WEEK_FRIDAY_DATE[],Attendance!$J3563) &gt; 0, VLOOKUP(Attendance!$G3563,FINALS_WEEK_FRIDAY_PERIOD_SCHEDULE[],2,TRUE),
       VLOOKUP(Attendance!$G3563,REGULAR_WEEK_SCHEDULE[[Friday]:[Period]],2,TRUE))))))))))</f>
        <v/>
      </c>
      <c r="J3563" s="41" t="str">
        <f t="shared" ca="1" si="170"/>
        <v/>
      </c>
      <c r="K3563" s="41" t="str">
        <f>IF($A3563 &lt;&gt; "",VLOOKUP($A3563,'Student reference sheet'!$A$2:$V$2329, 7,FALSE), "")</f>
        <v/>
      </c>
      <c r="L3563" s="30" t="str">
        <f>IF($A3563 ="", "", VLOOKUP($A3563, 'Student reference sheet'!$A$2:$Z$2603,23,FALSE))</f>
        <v/>
      </c>
      <c r="M3563" s="30" t="str">
        <f>IF($A3563 ="", "", VLOOKUP($A3563, 'Student reference sheet'!$A$2:$Z$2603,24,FALSE))</f>
        <v/>
      </c>
      <c r="N3563" s="30" t="str">
        <f>IF($A3563 ="", "", VLOOKUP($A3563, 'Student reference sheet'!$A$2:$Z$2603,26,FALSE))</f>
        <v/>
      </c>
      <c r="O3563" s="30" t="str">
        <f>IF($A3563 ="", "", VLOOKUP($A3563, 'Student reference sheet'!$A$2:$Z$2603,25,FALSE))</f>
        <v/>
      </c>
      <c r="P3563" s="39" t="str">
        <f>IF($A3563 = "", "", IF(OR(VLOOKUP($A3563,'Student reference sheet'!$A$2:$V$2400,8,FALSE) = "R",  VLOOKUP($A3563,'Student reference sheet'!$A$2:$V$2400,8,FALSE) = "L"), "X", ""))</f>
        <v/>
      </c>
      <c r="Q3563" s="39" t="str">
        <f>IF($A3563 ="", "", VLOOKUP($A3563, 'Student reference sheet'!$A$2:$V$2603,22,FALSE))</f>
        <v/>
      </c>
      <c r="R3563" s="39" t="str">
        <f>IF($A3563 &lt;&gt; "",VLOOKUP($A3563,'Student reference sheet'!$A$2:$V$2329, 5,FALSE), "")</f>
        <v/>
      </c>
      <c r="S3563" s="39" t="str">
        <f>IF($A3563 &lt;&gt; "",VLOOKUP($A3563,'Student reference sheet'!$A$2:$V$2329, 6,FALSE), "")</f>
        <v/>
      </c>
      <c r="T3563" s="30" t="str">
        <f>IF($A3563 = "","",
IF(VLOOKUP($A3563,'Student reference sheet'!$A$2:$V$2329, 10,FALSE) = "Y", "Hispanic",
IF(VLOOKUP($A3563,'Student reference sheet'!$A$2:$V$2329,11,FALSE) &lt;&gt; "",
IF(VLOOKUP($A3563,'Student reference sheet'!$A$2:$V$2329,11,FALSE) = "UNK", "Unknown", VLOOKUP(VALUE(VLOOKUP($A3563,'Student reference sheet'!$A$2:$V$2329,11,FALSE)),'Ethnicity Reference'!$A$2:$B$22,2,FALSE)),
IF(VLOOKUP($A3563,'Student reference sheet'!$A$2:$V$2329,9,FALSE) &lt;&gt; "", VLOOKUP(VALUE(VLOOKUP($A3563,'Student reference sheet'!$A$2:$V$2329,9,FALSE)),'Ethnicity Reference'!$A$2:$B$22,2,FALSE),"Unknown"))))</f>
        <v/>
      </c>
      <c r="U3563" s="35"/>
    </row>
    <row r="3564" spans="1:21" ht="15.75">
      <c r="A3564" s="47"/>
      <c r="B3564" s="33"/>
      <c r="C3564" s="39" t="str">
        <f>IF($A3564 &lt;&gt; "",VLOOKUP($A3564,'Student reference sheet'!$A$2:$V$2329, 3,FALSE), "")</f>
        <v/>
      </c>
      <c r="D3564" s="39" t="str">
        <f>IF($A3564 &lt;&gt; "",VLOOKUP($A3564,'Student reference sheet'!$A$2:$V$2329, 2,FALSE), "")</f>
        <v/>
      </c>
      <c r="E3564" s="35"/>
      <c r="F3564" s="34"/>
      <c r="G3564" s="40" t="str">
        <f t="shared" ca="1" si="168"/>
        <v/>
      </c>
      <c r="H3564" s="40" t="str">
        <f t="shared" ca="1" si="169"/>
        <v/>
      </c>
      <c r="I3564" s="36" t="str">
        <f>IF($A3564 = "", "",
IF(COUNTIF(MINIMUM_DAY_DATES[], Attendance!J3564) &gt; 0, VLOOKUP(Attendance!$G3564,MINIMUM_DAY_PERIOD_SCHEDULE[], 2,TRUE),
IF(COUNTIF(RALLY_DATES[], Attendance!J3564) &gt; 0, VLOOKUP(Attendance!$G3564,RALLY_PERIOD_SCHEDULE[], 2,TRUE),
IF(WEEKDAY(Attendance!$J3564) = 2,
       IF(COUNTIF(FINALS_WEEK_MONDAY_DATE[],Attendance!$J3564) &gt; 0, VLOOKUP(Attendance!$G3564,FINALS_WEEK_MONDAY_PERIOD_SCHEDULE[],2,TRUE),
       VLOOKUP(Attendance!$G3564,REGULAR_WEEK_SCHEDULE[],6,TRUE)),
IF(WEEKDAY($J3564) = 3,
       IF(COUNTIF(FINALS_WEEK_TUESDAY_DATE[],Attendance!$J3564) &gt; 0, VLOOKUP(Attendance!$G3564,FINALS_WEEK_TUESDAY_PERIOD_SCHEDULE[],2,TRUE),
       VLOOKUP(Attendance!$G3564,REGULAR_WEEK_SCHEDULE[[Tuesday]:[Period]],5,TRUE)),
IF(WEEKDAY(Attendance!$J3564) = 4,
        IF(COUNTIF(BLOCK_WEDNESDAY_DATES[],Attendance!$J3564) &gt; 0, VLOOKUP(Attendance!$G3564,BLOCK_WEDNESDAY_PERIOD_SCHEDULE[],2,TRUE),
        IF(COUNTIF(FINALS_WEEK_WEDNESDAY_DATE[],Attendance!$J3564) &gt; 0, VLOOKUP(Attendance!$G3564,FINALS_WEEK_WEDNESDAY_PERIOD_SCHEDULE[],2,TRUE),
       VLOOKUP(Attendance!$G3564,REGULAR_WEEK_SCHEDULE[[Wednesday]:[Period]],4,TRUE))),
IF(WEEKDAY($J3564) = 5,
       IF(COUNTIF(BLOCK_THURSDAY_DATES[],Attendance!$J3564) &gt; 0, VLOOKUP(Attendance!$G3564,BLOCK_THURSDAY_PERIOD_SCHEDULE[],2,TRUE),
       IF(COUNTIF(FINALS_WEEK_THURSDAY_DATE[],Attendance!$J3564) &gt; 0, VLOOKUP(Attendance!$G3564,FINALS_WEEK_THURSDAY_PERIOD_SCHEDULE[],2,TRUE),
       VLOOKUP(Attendance!$G3564,REGULAR_WEEK_SCHEDULE[[Thursday]:[Period]],3,TRUE))),
IF(WEEKDAY(Attendance!$J3564) = 6,
       IF(COUNTIF(FINALS_WEEK_FRIDAY_DATE[],Attendance!$J3564) &gt; 0, VLOOKUP(Attendance!$G3564,FINALS_WEEK_FRIDAY_PERIOD_SCHEDULE[],2,TRUE),
       VLOOKUP(Attendance!$G3564,REGULAR_WEEK_SCHEDULE[[Friday]:[Period]],2,TRUE))))))))))</f>
        <v/>
      </c>
      <c r="J3564" s="41" t="str">
        <f t="shared" ca="1" si="170"/>
        <v/>
      </c>
      <c r="K3564" s="41" t="str">
        <f>IF($A3564 &lt;&gt; "",VLOOKUP($A3564,'Student reference sheet'!$A$2:$V$2329, 7,FALSE), "")</f>
        <v/>
      </c>
      <c r="L3564" s="30" t="str">
        <f>IF($A3564 ="", "", VLOOKUP($A3564, 'Student reference sheet'!$A$2:$Z$2603,23,FALSE))</f>
        <v/>
      </c>
      <c r="M3564" s="30" t="str">
        <f>IF($A3564 ="", "", VLOOKUP($A3564, 'Student reference sheet'!$A$2:$Z$2603,24,FALSE))</f>
        <v/>
      </c>
      <c r="N3564" s="30" t="str">
        <f>IF($A3564 ="", "", VLOOKUP($A3564, 'Student reference sheet'!$A$2:$Z$2603,26,FALSE))</f>
        <v/>
      </c>
      <c r="O3564" s="30" t="str">
        <f>IF($A3564 ="", "", VLOOKUP($A3564, 'Student reference sheet'!$A$2:$Z$2603,25,FALSE))</f>
        <v/>
      </c>
      <c r="P3564" s="39" t="str">
        <f>IF($A3564 = "", "", IF(OR(VLOOKUP($A3564,'Student reference sheet'!$A$2:$V$2400,8,FALSE) = "R",  VLOOKUP($A3564,'Student reference sheet'!$A$2:$V$2400,8,FALSE) = "L"), "X", ""))</f>
        <v/>
      </c>
      <c r="Q3564" s="39" t="str">
        <f>IF($A3564 ="", "", VLOOKUP($A3564, 'Student reference sheet'!$A$2:$V$2603,22,FALSE))</f>
        <v/>
      </c>
      <c r="R3564" s="39" t="str">
        <f>IF($A3564 &lt;&gt; "",VLOOKUP($A3564,'Student reference sheet'!$A$2:$V$2329, 5,FALSE), "")</f>
        <v/>
      </c>
      <c r="S3564" s="39" t="str">
        <f>IF($A3564 &lt;&gt; "",VLOOKUP($A3564,'Student reference sheet'!$A$2:$V$2329, 6,FALSE), "")</f>
        <v/>
      </c>
      <c r="T3564" s="30" t="str">
        <f>IF($A3564 = "","",
IF(VLOOKUP($A3564,'Student reference sheet'!$A$2:$V$2329, 10,FALSE) = "Y", "Hispanic",
IF(VLOOKUP($A3564,'Student reference sheet'!$A$2:$V$2329,11,FALSE) &lt;&gt; "",
IF(VLOOKUP($A3564,'Student reference sheet'!$A$2:$V$2329,11,FALSE) = "UNK", "Unknown", VLOOKUP(VALUE(VLOOKUP($A3564,'Student reference sheet'!$A$2:$V$2329,11,FALSE)),'Ethnicity Reference'!$A$2:$B$22,2,FALSE)),
IF(VLOOKUP($A3564,'Student reference sheet'!$A$2:$V$2329,9,FALSE) &lt;&gt; "", VLOOKUP(VALUE(VLOOKUP($A3564,'Student reference sheet'!$A$2:$V$2329,9,FALSE)),'Ethnicity Reference'!$A$2:$B$22,2,FALSE),"Unknown"))))</f>
        <v/>
      </c>
      <c r="U3564" s="35"/>
    </row>
    <row r="3565" spans="1:21" ht="15.75">
      <c r="A3565" s="47"/>
      <c r="B3565" s="33"/>
      <c r="C3565" s="39" t="str">
        <f>IF($A3565 &lt;&gt; "",VLOOKUP($A3565,'Student reference sheet'!$A$2:$V$2329, 3,FALSE), "")</f>
        <v/>
      </c>
      <c r="D3565" s="39" t="str">
        <f>IF($A3565 &lt;&gt; "",VLOOKUP($A3565,'Student reference sheet'!$A$2:$V$2329, 2,FALSE), "")</f>
        <v/>
      </c>
      <c r="E3565" s="35"/>
      <c r="F3565" s="34"/>
      <c r="G3565" s="40" t="str">
        <f t="shared" ca="1" si="168"/>
        <v/>
      </c>
      <c r="H3565" s="40" t="str">
        <f t="shared" ca="1" si="169"/>
        <v/>
      </c>
      <c r="I3565" s="36" t="str">
        <f>IF($A3565 = "", "",
IF(COUNTIF(MINIMUM_DAY_DATES[], Attendance!J3565) &gt; 0, VLOOKUP(Attendance!$G3565,MINIMUM_DAY_PERIOD_SCHEDULE[], 2,TRUE),
IF(COUNTIF(RALLY_DATES[], Attendance!J3565) &gt; 0, VLOOKUP(Attendance!$G3565,RALLY_PERIOD_SCHEDULE[], 2,TRUE),
IF(WEEKDAY(Attendance!$J3565) = 2,
       IF(COUNTIF(FINALS_WEEK_MONDAY_DATE[],Attendance!$J3565) &gt; 0, VLOOKUP(Attendance!$G3565,FINALS_WEEK_MONDAY_PERIOD_SCHEDULE[],2,TRUE),
       VLOOKUP(Attendance!$G3565,REGULAR_WEEK_SCHEDULE[],6,TRUE)),
IF(WEEKDAY($J3565) = 3,
       IF(COUNTIF(FINALS_WEEK_TUESDAY_DATE[],Attendance!$J3565) &gt; 0, VLOOKUP(Attendance!$G3565,FINALS_WEEK_TUESDAY_PERIOD_SCHEDULE[],2,TRUE),
       VLOOKUP(Attendance!$G3565,REGULAR_WEEK_SCHEDULE[[Tuesday]:[Period]],5,TRUE)),
IF(WEEKDAY(Attendance!$J3565) = 4,
        IF(COUNTIF(BLOCK_WEDNESDAY_DATES[],Attendance!$J3565) &gt; 0, VLOOKUP(Attendance!$G3565,BLOCK_WEDNESDAY_PERIOD_SCHEDULE[],2,TRUE),
        IF(COUNTIF(FINALS_WEEK_WEDNESDAY_DATE[],Attendance!$J3565) &gt; 0, VLOOKUP(Attendance!$G3565,FINALS_WEEK_WEDNESDAY_PERIOD_SCHEDULE[],2,TRUE),
       VLOOKUP(Attendance!$G3565,REGULAR_WEEK_SCHEDULE[[Wednesday]:[Period]],4,TRUE))),
IF(WEEKDAY($J3565) = 5,
       IF(COUNTIF(BLOCK_THURSDAY_DATES[],Attendance!$J3565) &gt; 0, VLOOKUP(Attendance!$G3565,BLOCK_THURSDAY_PERIOD_SCHEDULE[],2,TRUE),
       IF(COUNTIF(FINALS_WEEK_THURSDAY_DATE[],Attendance!$J3565) &gt; 0, VLOOKUP(Attendance!$G3565,FINALS_WEEK_THURSDAY_PERIOD_SCHEDULE[],2,TRUE),
       VLOOKUP(Attendance!$G3565,REGULAR_WEEK_SCHEDULE[[Thursday]:[Period]],3,TRUE))),
IF(WEEKDAY(Attendance!$J3565) = 6,
       IF(COUNTIF(FINALS_WEEK_FRIDAY_DATE[],Attendance!$J3565) &gt; 0, VLOOKUP(Attendance!$G3565,FINALS_WEEK_FRIDAY_PERIOD_SCHEDULE[],2,TRUE),
       VLOOKUP(Attendance!$G3565,REGULAR_WEEK_SCHEDULE[[Friday]:[Period]],2,TRUE))))))))))</f>
        <v/>
      </c>
      <c r="J3565" s="41" t="str">
        <f t="shared" ca="1" si="170"/>
        <v/>
      </c>
      <c r="K3565" s="41" t="str">
        <f>IF($A3565 &lt;&gt; "",VLOOKUP($A3565,'Student reference sheet'!$A$2:$V$2329, 7,FALSE), "")</f>
        <v/>
      </c>
      <c r="L3565" s="30" t="str">
        <f>IF($A3565 ="", "", VLOOKUP($A3565, 'Student reference sheet'!$A$2:$Z$2603,23,FALSE))</f>
        <v/>
      </c>
      <c r="M3565" s="30" t="str">
        <f>IF($A3565 ="", "", VLOOKUP($A3565, 'Student reference sheet'!$A$2:$Z$2603,24,FALSE))</f>
        <v/>
      </c>
      <c r="N3565" s="30" t="str">
        <f>IF($A3565 ="", "", VLOOKUP($A3565, 'Student reference sheet'!$A$2:$Z$2603,26,FALSE))</f>
        <v/>
      </c>
      <c r="O3565" s="30" t="str">
        <f>IF($A3565 ="", "", VLOOKUP($A3565, 'Student reference sheet'!$A$2:$Z$2603,25,FALSE))</f>
        <v/>
      </c>
      <c r="P3565" s="39" t="str">
        <f>IF($A3565 = "", "", IF(OR(VLOOKUP($A3565,'Student reference sheet'!$A$2:$V$2400,8,FALSE) = "R",  VLOOKUP($A3565,'Student reference sheet'!$A$2:$V$2400,8,FALSE) = "L"), "X", ""))</f>
        <v/>
      </c>
      <c r="Q3565" s="39" t="str">
        <f>IF($A3565 ="", "", VLOOKUP($A3565, 'Student reference sheet'!$A$2:$V$2603,22,FALSE))</f>
        <v/>
      </c>
      <c r="R3565" s="39" t="str">
        <f>IF($A3565 &lt;&gt; "",VLOOKUP($A3565,'Student reference sheet'!$A$2:$V$2329, 5,FALSE), "")</f>
        <v/>
      </c>
      <c r="S3565" s="39" t="str">
        <f>IF($A3565 &lt;&gt; "",VLOOKUP($A3565,'Student reference sheet'!$A$2:$V$2329, 6,FALSE), "")</f>
        <v/>
      </c>
      <c r="T3565" s="30" t="str">
        <f>IF($A3565 = "","",
IF(VLOOKUP($A3565,'Student reference sheet'!$A$2:$V$2329, 10,FALSE) = "Y", "Hispanic",
IF(VLOOKUP($A3565,'Student reference sheet'!$A$2:$V$2329,11,FALSE) &lt;&gt; "",
IF(VLOOKUP($A3565,'Student reference sheet'!$A$2:$V$2329,11,FALSE) = "UNK", "Unknown", VLOOKUP(VALUE(VLOOKUP($A3565,'Student reference sheet'!$A$2:$V$2329,11,FALSE)),'Ethnicity Reference'!$A$2:$B$22,2,FALSE)),
IF(VLOOKUP($A3565,'Student reference sheet'!$A$2:$V$2329,9,FALSE) &lt;&gt; "", VLOOKUP(VALUE(VLOOKUP($A3565,'Student reference sheet'!$A$2:$V$2329,9,FALSE)),'Ethnicity Reference'!$A$2:$B$22,2,FALSE),"Unknown"))))</f>
        <v/>
      </c>
      <c r="U3565" s="35"/>
    </row>
    <row r="3566" spans="1:21" ht="15.75">
      <c r="A3566" s="47"/>
      <c r="B3566" s="33"/>
      <c r="C3566" s="39" t="str">
        <f>IF($A3566 &lt;&gt; "",VLOOKUP($A3566,'Student reference sheet'!$A$2:$V$2329, 3,FALSE), "")</f>
        <v/>
      </c>
      <c r="D3566" s="39" t="str">
        <f>IF($A3566 &lt;&gt; "",VLOOKUP($A3566,'Student reference sheet'!$A$2:$V$2329, 2,FALSE), "")</f>
        <v/>
      </c>
      <c r="E3566" s="35"/>
      <c r="F3566" s="34"/>
      <c r="G3566" s="40" t="str">
        <f t="shared" ca="1" si="168"/>
        <v/>
      </c>
      <c r="H3566" s="40" t="str">
        <f t="shared" ca="1" si="169"/>
        <v/>
      </c>
      <c r="I3566" s="36" t="str">
        <f>IF($A3566 = "", "",
IF(COUNTIF(MINIMUM_DAY_DATES[], Attendance!J3566) &gt; 0, VLOOKUP(Attendance!$G3566,MINIMUM_DAY_PERIOD_SCHEDULE[], 2,TRUE),
IF(COUNTIF(RALLY_DATES[], Attendance!J3566) &gt; 0, VLOOKUP(Attendance!$G3566,RALLY_PERIOD_SCHEDULE[], 2,TRUE),
IF(WEEKDAY(Attendance!$J3566) = 2,
       IF(COUNTIF(FINALS_WEEK_MONDAY_DATE[],Attendance!$J3566) &gt; 0, VLOOKUP(Attendance!$G3566,FINALS_WEEK_MONDAY_PERIOD_SCHEDULE[],2,TRUE),
       VLOOKUP(Attendance!$G3566,REGULAR_WEEK_SCHEDULE[],6,TRUE)),
IF(WEEKDAY($J3566) = 3,
       IF(COUNTIF(FINALS_WEEK_TUESDAY_DATE[],Attendance!$J3566) &gt; 0, VLOOKUP(Attendance!$G3566,FINALS_WEEK_TUESDAY_PERIOD_SCHEDULE[],2,TRUE),
       VLOOKUP(Attendance!$G3566,REGULAR_WEEK_SCHEDULE[[Tuesday]:[Period]],5,TRUE)),
IF(WEEKDAY(Attendance!$J3566) = 4,
        IF(COUNTIF(BLOCK_WEDNESDAY_DATES[],Attendance!$J3566) &gt; 0, VLOOKUP(Attendance!$G3566,BLOCK_WEDNESDAY_PERIOD_SCHEDULE[],2,TRUE),
        IF(COUNTIF(FINALS_WEEK_WEDNESDAY_DATE[],Attendance!$J3566) &gt; 0, VLOOKUP(Attendance!$G3566,FINALS_WEEK_WEDNESDAY_PERIOD_SCHEDULE[],2,TRUE),
       VLOOKUP(Attendance!$G3566,REGULAR_WEEK_SCHEDULE[[Wednesday]:[Period]],4,TRUE))),
IF(WEEKDAY($J3566) = 5,
       IF(COUNTIF(BLOCK_THURSDAY_DATES[],Attendance!$J3566) &gt; 0, VLOOKUP(Attendance!$G3566,BLOCK_THURSDAY_PERIOD_SCHEDULE[],2,TRUE),
       IF(COUNTIF(FINALS_WEEK_THURSDAY_DATE[],Attendance!$J3566) &gt; 0, VLOOKUP(Attendance!$G3566,FINALS_WEEK_THURSDAY_PERIOD_SCHEDULE[],2,TRUE),
       VLOOKUP(Attendance!$G3566,REGULAR_WEEK_SCHEDULE[[Thursday]:[Period]],3,TRUE))),
IF(WEEKDAY(Attendance!$J3566) = 6,
       IF(COUNTIF(FINALS_WEEK_FRIDAY_DATE[],Attendance!$J3566) &gt; 0, VLOOKUP(Attendance!$G3566,FINALS_WEEK_FRIDAY_PERIOD_SCHEDULE[],2,TRUE),
       VLOOKUP(Attendance!$G3566,REGULAR_WEEK_SCHEDULE[[Friday]:[Period]],2,TRUE))))))))))</f>
        <v/>
      </c>
      <c r="J3566" s="41" t="str">
        <f t="shared" ca="1" si="170"/>
        <v/>
      </c>
      <c r="K3566" s="41" t="str">
        <f>IF($A3566 &lt;&gt; "",VLOOKUP($A3566,'Student reference sheet'!$A$2:$V$2329, 7,FALSE), "")</f>
        <v/>
      </c>
      <c r="L3566" s="30" t="str">
        <f>IF($A3566 ="", "", VLOOKUP($A3566, 'Student reference sheet'!$A$2:$Z$2603,23,FALSE))</f>
        <v/>
      </c>
      <c r="M3566" s="30" t="str">
        <f>IF($A3566 ="", "", VLOOKUP($A3566, 'Student reference sheet'!$A$2:$Z$2603,24,FALSE))</f>
        <v/>
      </c>
      <c r="N3566" s="30" t="str">
        <f>IF($A3566 ="", "", VLOOKUP($A3566, 'Student reference sheet'!$A$2:$Z$2603,26,FALSE))</f>
        <v/>
      </c>
      <c r="O3566" s="30" t="str">
        <f>IF($A3566 ="", "", VLOOKUP($A3566, 'Student reference sheet'!$A$2:$Z$2603,25,FALSE))</f>
        <v/>
      </c>
      <c r="P3566" s="39" t="str">
        <f>IF($A3566 = "", "", IF(OR(VLOOKUP($A3566,'Student reference sheet'!$A$2:$V$2400,8,FALSE) = "R",  VLOOKUP($A3566,'Student reference sheet'!$A$2:$V$2400,8,FALSE) = "L"), "X", ""))</f>
        <v/>
      </c>
      <c r="Q3566" s="39" t="str">
        <f>IF($A3566 ="", "", VLOOKUP($A3566, 'Student reference sheet'!$A$2:$V$2603,22,FALSE))</f>
        <v/>
      </c>
      <c r="R3566" s="39" t="str">
        <f>IF($A3566 &lt;&gt; "",VLOOKUP($A3566,'Student reference sheet'!$A$2:$V$2329, 5,FALSE), "")</f>
        <v/>
      </c>
      <c r="S3566" s="39" t="str">
        <f>IF($A3566 &lt;&gt; "",VLOOKUP($A3566,'Student reference sheet'!$A$2:$V$2329, 6,FALSE), "")</f>
        <v/>
      </c>
      <c r="T3566" s="30" t="str">
        <f>IF($A3566 = "","",
IF(VLOOKUP($A3566,'Student reference sheet'!$A$2:$V$2329, 10,FALSE) = "Y", "Hispanic",
IF(VLOOKUP($A3566,'Student reference sheet'!$A$2:$V$2329,11,FALSE) &lt;&gt; "",
IF(VLOOKUP($A3566,'Student reference sheet'!$A$2:$V$2329,11,FALSE) = "UNK", "Unknown", VLOOKUP(VALUE(VLOOKUP($A3566,'Student reference sheet'!$A$2:$V$2329,11,FALSE)),'Ethnicity Reference'!$A$2:$B$22,2,FALSE)),
IF(VLOOKUP($A3566,'Student reference sheet'!$A$2:$V$2329,9,FALSE) &lt;&gt; "", VLOOKUP(VALUE(VLOOKUP($A3566,'Student reference sheet'!$A$2:$V$2329,9,FALSE)),'Ethnicity Reference'!$A$2:$B$22,2,FALSE),"Unknown"))))</f>
        <v/>
      </c>
      <c r="U3566" s="35"/>
    </row>
    <row r="3567" spans="1:21" ht="15.75">
      <c r="A3567" s="47"/>
      <c r="B3567" s="33"/>
      <c r="C3567" s="39" t="str">
        <f>IF($A3567 &lt;&gt; "",VLOOKUP($A3567,'Student reference sheet'!$A$2:$V$2329, 3,FALSE), "")</f>
        <v/>
      </c>
      <c r="D3567" s="39" t="str">
        <f>IF($A3567 &lt;&gt; "",VLOOKUP($A3567,'Student reference sheet'!$A$2:$V$2329, 2,FALSE), "")</f>
        <v/>
      </c>
      <c r="E3567" s="35"/>
      <c r="F3567" s="34"/>
      <c r="G3567" s="40" t="str">
        <f t="shared" ca="1" si="168"/>
        <v/>
      </c>
      <c r="H3567" s="40" t="str">
        <f t="shared" ca="1" si="169"/>
        <v/>
      </c>
      <c r="I3567" s="36" t="str">
        <f>IF($A3567 = "", "",
IF(COUNTIF(MINIMUM_DAY_DATES[], Attendance!J3567) &gt; 0, VLOOKUP(Attendance!$G3567,MINIMUM_DAY_PERIOD_SCHEDULE[], 2,TRUE),
IF(COUNTIF(RALLY_DATES[], Attendance!J3567) &gt; 0, VLOOKUP(Attendance!$G3567,RALLY_PERIOD_SCHEDULE[], 2,TRUE),
IF(WEEKDAY(Attendance!$J3567) = 2,
       IF(COUNTIF(FINALS_WEEK_MONDAY_DATE[],Attendance!$J3567) &gt; 0, VLOOKUP(Attendance!$G3567,FINALS_WEEK_MONDAY_PERIOD_SCHEDULE[],2,TRUE),
       VLOOKUP(Attendance!$G3567,REGULAR_WEEK_SCHEDULE[],6,TRUE)),
IF(WEEKDAY($J3567) = 3,
       IF(COUNTIF(FINALS_WEEK_TUESDAY_DATE[],Attendance!$J3567) &gt; 0, VLOOKUP(Attendance!$G3567,FINALS_WEEK_TUESDAY_PERIOD_SCHEDULE[],2,TRUE),
       VLOOKUP(Attendance!$G3567,REGULAR_WEEK_SCHEDULE[[Tuesday]:[Period]],5,TRUE)),
IF(WEEKDAY(Attendance!$J3567) = 4,
        IF(COUNTIF(BLOCK_WEDNESDAY_DATES[],Attendance!$J3567) &gt; 0, VLOOKUP(Attendance!$G3567,BLOCK_WEDNESDAY_PERIOD_SCHEDULE[],2,TRUE),
        IF(COUNTIF(FINALS_WEEK_WEDNESDAY_DATE[],Attendance!$J3567) &gt; 0, VLOOKUP(Attendance!$G3567,FINALS_WEEK_WEDNESDAY_PERIOD_SCHEDULE[],2,TRUE),
       VLOOKUP(Attendance!$G3567,REGULAR_WEEK_SCHEDULE[[Wednesday]:[Period]],4,TRUE))),
IF(WEEKDAY($J3567) = 5,
       IF(COUNTIF(BLOCK_THURSDAY_DATES[],Attendance!$J3567) &gt; 0, VLOOKUP(Attendance!$G3567,BLOCK_THURSDAY_PERIOD_SCHEDULE[],2,TRUE),
       IF(COUNTIF(FINALS_WEEK_THURSDAY_DATE[],Attendance!$J3567) &gt; 0, VLOOKUP(Attendance!$G3567,FINALS_WEEK_THURSDAY_PERIOD_SCHEDULE[],2,TRUE),
       VLOOKUP(Attendance!$G3567,REGULAR_WEEK_SCHEDULE[[Thursday]:[Period]],3,TRUE))),
IF(WEEKDAY(Attendance!$J3567) = 6,
       IF(COUNTIF(FINALS_WEEK_FRIDAY_DATE[],Attendance!$J3567) &gt; 0, VLOOKUP(Attendance!$G3567,FINALS_WEEK_FRIDAY_PERIOD_SCHEDULE[],2,TRUE),
       VLOOKUP(Attendance!$G3567,REGULAR_WEEK_SCHEDULE[[Friday]:[Period]],2,TRUE))))))))))</f>
        <v/>
      </c>
      <c r="J3567" s="41" t="str">
        <f t="shared" ca="1" si="170"/>
        <v/>
      </c>
      <c r="K3567" s="41" t="str">
        <f>IF($A3567 &lt;&gt; "",VLOOKUP($A3567,'Student reference sheet'!$A$2:$V$2329, 7,FALSE), "")</f>
        <v/>
      </c>
      <c r="L3567" s="30" t="str">
        <f>IF($A3567 ="", "", VLOOKUP($A3567, 'Student reference sheet'!$A$2:$Z$2603,23,FALSE))</f>
        <v/>
      </c>
      <c r="M3567" s="30" t="str">
        <f>IF($A3567 ="", "", VLOOKUP($A3567, 'Student reference sheet'!$A$2:$Z$2603,24,FALSE))</f>
        <v/>
      </c>
      <c r="N3567" s="30" t="str">
        <f>IF($A3567 ="", "", VLOOKUP($A3567, 'Student reference sheet'!$A$2:$Z$2603,26,FALSE))</f>
        <v/>
      </c>
      <c r="O3567" s="30" t="str">
        <f>IF($A3567 ="", "", VLOOKUP($A3567, 'Student reference sheet'!$A$2:$Z$2603,25,FALSE))</f>
        <v/>
      </c>
      <c r="P3567" s="39" t="str">
        <f>IF($A3567 = "", "", IF(OR(VLOOKUP($A3567,'Student reference sheet'!$A$2:$V$2400,8,FALSE) = "R",  VLOOKUP($A3567,'Student reference sheet'!$A$2:$V$2400,8,FALSE) = "L"), "X", ""))</f>
        <v/>
      </c>
      <c r="Q3567" s="39" t="str">
        <f>IF($A3567 ="", "", VLOOKUP($A3567, 'Student reference sheet'!$A$2:$V$2603,22,FALSE))</f>
        <v/>
      </c>
      <c r="R3567" s="39" t="str">
        <f>IF($A3567 &lt;&gt; "",VLOOKUP($A3567,'Student reference sheet'!$A$2:$V$2329, 5,FALSE), "")</f>
        <v/>
      </c>
      <c r="S3567" s="39" t="str">
        <f>IF($A3567 &lt;&gt; "",VLOOKUP($A3567,'Student reference sheet'!$A$2:$V$2329, 6,FALSE), "")</f>
        <v/>
      </c>
      <c r="T3567" s="30" t="str">
        <f>IF($A3567 = "","",
IF(VLOOKUP($A3567,'Student reference sheet'!$A$2:$V$2329, 10,FALSE) = "Y", "Hispanic",
IF(VLOOKUP($A3567,'Student reference sheet'!$A$2:$V$2329,11,FALSE) &lt;&gt; "",
IF(VLOOKUP($A3567,'Student reference sheet'!$A$2:$V$2329,11,FALSE) = "UNK", "Unknown", VLOOKUP(VALUE(VLOOKUP($A3567,'Student reference sheet'!$A$2:$V$2329,11,FALSE)),'Ethnicity Reference'!$A$2:$B$22,2,FALSE)),
IF(VLOOKUP($A3567,'Student reference sheet'!$A$2:$V$2329,9,FALSE) &lt;&gt; "", VLOOKUP(VALUE(VLOOKUP($A3567,'Student reference sheet'!$A$2:$V$2329,9,FALSE)),'Ethnicity Reference'!$A$2:$B$22,2,FALSE),"Unknown"))))</f>
        <v/>
      </c>
      <c r="U3567" s="35"/>
    </row>
    <row r="3568" spans="1:21" ht="15.75">
      <c r="A3568" s="47"/>
      <c r="B3568" s="33"/>
      <c r="C3568" s="39" t="str">
        <f>IF($A3568 &lt;&gt; "",VLOOKUP($A3568,'Student reference sheet'!$A$2:$V$2329, 3,FALSE), "")</f>
        <v/>
      </c>
      <c r="D3568" s="39" t="str">
        <f>IF($A3568 &lt;&gt; "",VLOOKUP($A3568,'Student reference sheet'!$A$2:$V$2329, 2,FALSE), "")</f>
        <v/>
      </c>
      <c r="E3568" s="35"/>
      <c r="F3568" s="34"/>
      <c r="G3568" s="40" t="str">
        <f t="shared" ca="1" si="168"/>
        <v/>
      </c>
      <c r="H3568" s="40" t="str">
        <f t="shared" ca="1" si="169"/>
        <v/>
      </c>
      <c r="I3568" s="36" t="str">
        <f>IF($A3568 = "", "",
IF(COUNTIF(MINIMUM_DAY_DATES[], Attendance!J3568) &gt; 0, VLOOKUP(Attendance!$G3568,MINIMUM_DAY_PERIOD_SCHEDULE[], 2,TRUE),
IF(COUNTIF(RALLY_DATES[], Attendance!J3568) &gt; 0, VLOOKUP(Attendance!$G3568,RALLY_PERIOD_SCHEDULE[], 2,TRUE),
IF(WEEKDAY(Attendance!$J3568) = 2,
       IF(COUNTIF(FINALS_WEEK_MONDAY_DATE[],Attendance!$J3568) &gt; 0, VLOOKUP(Attendance!$G3568,FINALS_WEEK_MONDAY_PERIOD_SCHEDULE[],2,TRUE),
       VLOOKUP(Attendance!$G3568,REGULAR_WEEK_SCHEDULE[],6,TRUE)),
IF(WEEKDAY($J3568) = 3,
       IF(COUNTIF(FINALS_WEEK_TUESDAY_DATE[],Attendance!$J3568) &gt; 0, VLOOKUP(Attendance!$G3568,FINALS_WEEK_TUESDAY_PERIOD_SCHEDULE[],2,TRUE),
       VLOOKUP(Attendance!$G3568,REGULAR_WEEK_SCHEDULE[[Tuesday]:[Period]],5,TRUE)),
IF(WEEKDAY(Attendance!$J3568) = 4,
        IF(COUNTIF(BLOCK_WEDNESDAY_DATES[],Attendance!$J3568) &gt; 0, VLOOKUP(Attendance!$G3568,BLOCK_WEDNESDAY_PERIOD_SCHEDULE[],2,TRUE),
        IF(COUNTIF(FINALS_WEEK_WEDNESDAY_DATE[],Attendance!$J3568) &gt; 0, VLOOKUP(Attendance!$G3568,FINALS_WEEK_WEDNESDAY_PERIOD_SCHEDULE[],2,TRUE),
       VLOOKUP(Attendance!$G3568,REGULAR_WEEK_SCHEDULE[[Wednesday]:[Period]],4,TRUE))),
IF(WEEKDAY($J3568) = 5,
       IF(COUNTIF(BLOCK_THURSDAY_DATES[],Attendance!$J3568) &gt; 0, VLOOKUP(Attendance!$G3568,BLOCK_THURSDAY_PERIOD_SCHEDULE[],2,TRUE),
       IF(COUNTIF(FINALS_WEEK_THURSDAY_DATE[],Attendance!$J3568) &gt; 0, VLOOKUP(Attendance!$G3568,FINALS_WEEK_THURSDAY_PERIOD_SCHEDULE[],2,TRUE),
       VLOOKUP(Attendance!$G3568,REGULAR_WEEK_SCHEDULE[[Thursday]:[Period]],3,TRUE))),
IF(WEEKDAY(Attendance!$J3568) = 6,
       IF(COUNTIF(FINALS_WEEK_FRIDAY_DATE[],Attendance!$J3568) &gt; 0, VLOOKUP(Attendance!$G3568,FINALS_WEEK_FRIDAY_PERIOD_SCHEDULE[],2,TRUE),
       VLOOKUP(Attendance!$G3568,REGULAR_WEEK_SCHEDULE[[Friday]:[Period]],2,TRUE))))))))))</f>
        <v/>
      </c>
      <c r="J3568" s="41" t="str">
        <f t="shared" ca="1" si="170"/>
        <v/>
      </c>
      <c r="K3568" s="41" t="str">
        <f>IF($A3568 &lt;&gt; "",VLOOKUP($A3568,'Student reference sheet'!$A$2:$V$2329, 7,FALSE), "")</f>
        <v/>
      </c>
      <c r="L3568" s="30" t="str">
        <f>IF($A3568 ="", "", VLOOKUP($A3568, 'Student reference sheet'!$A$2:$Z$2603,23,FALSE))</f>
        <v/>
      </c>
      <c r="M3568" s="30" t="str">
        <f>IF($A3568 ="", "", VLOOKUP($A3568, 'Student reference sheet'!$A$2:$Z$2603,24,FALSE))</f>
        <v/>
      </c>
      <c r="N3568" s="30" t="str">
        <f>IF($A3568 ="", "", VLOOKUP($A3568, 'Student reference sheet'!$A$2:$Z$2603,26,FALSE))</f>
        <v/>
      </c>
      <c r="O3568" s="30" t="str">
        <f>IF($A3568 ="", "", VLOOKUP($A3568, 'Student reference sheet'!$A$2:$Z$2603,25,FALSE))</f>
        <v/>
      </c>
      <c r="P3568" s="39" t="str">
        <f>IF($A3568 = "", "", IF(OR(VLOOKUP($A3568,'Student reference sheet'!$A$2:$V$2400,8,FALSE) = "R",  VLOOKUP($A3568,'Student reference sheet'!$A$2:$V$2400,8,FALSE) = "L"), "X", ""))</f>
        <v/>
      </c>
      <c r="Q3568" s="39" t="str">
        <f>IF($A3568 ="", "", VLOOKUP($A3568, 'Student reference sheet'!$A$2:$V$2603,22,FALSE))</f>
        <v/>
      </c>
      <c r="R3568" s="39" t="str">
        <f>IF($A3568 &lt;&gt; "",VLOOKUP($A3568,'Student reference sheet'!$A$2:$V$2329, 5,FALSE), "")</f>
        <v/>
      </c>
      <c r="S3568" s="39" t="str">
        <f>IF($A3568 &lt;&gt; "",VLOOKUP($A3568,'Student reference sheet'!$A$2:$V$2329, 6,FALSE), "")</f>
        <v/>
      </c>
      <c r="T3568" s="30" t="str">
        <f>IF($A3568 = "","",
IF(VLOOKUP($A3568,'Student reference sheet'!$A$2:$V$2329, 10,FALSE) = "Y", "Hispanic",
IF(VLOOKUP($A3568,'Student reference sheet'!$A$2:$V$2329,11,FALSE) &lt;&gt; "",
IF(VLOOKUP($A3568,'Student reference sheet'!$A$2:$V$2329,11,FALSE) = "UNK", "Unknown", VLOOKUP(VALUE(VLOOKUP($A3568,'Student reference sheet'!$A$2:$V$2329,11,FALSE)),'Ethnicity Reference'!$A$2:$B$22,2,FALSE)),
IF(VLOOKUP($A3568,'Student reference sheet'!$A$2:$V$2329,9,FALSE) &lt;&gt; "", VLOOKUP(VALUE(VLOOKUP($A3568,'Student reference sheet'!$A$2:$V$2329,9,FALSE)),'Ethnicity Reference'!$A$2:$B$22,2,FALSE),"Unknown"))))</f>
        <v/>
      </c>
      <c r="U3568" s="35"/>
    </row>
    <row r="3569" spans="1:21" ht="15.75">
      <c r="A3569" s="47"/>
      <c r="B3569" s="33"/>
      <c r="C3569" s="39" t="str">
        <f>IF($A3569 &lt;&gt; "",VLOOKUP($A3569,'Student reference sheet'!$A$2:$V$2329, 3,FALSE), "")</f>
        <v/>
      </c>
      <c r="D3569" s="39" t="str">
        <f>IF($A3569 &lt;&gt; "",VLOOKUP($A3569,'Student reference sheet'!$A$2:$V$2329, 2,FALSE), "")</f>
        <v/>
      </c>
      <c r="E3569" s="35"/>
      <c r="F3569" s="34"/>
      <c r="G3569" s="40" t="str">
        <f t="shared" ca="1" si="168"/>
        <v/>
      </c>
      <c r="H3569" s="40" t="str">
        <f t="shared" ca="1" si="169"/>
        <v/>
      </c>
      <c r="I3569" s="36" t="str">
        <f>IF($A3569 = "", "",
IF(COUNTIF(MINIMUM_DAY_DATES[], Attendance!J3569) &gt; 0, VLOOKUP(Attendance!$G3569,MINIMUM_DAY_PERIOD_SCHEDULE[], 2,TRUE),
IF(COUNTIF(RALLY_DATES[], Attendance!J3569) &gt; 0, VLOOKUP(Attendance!$G3569,RALLY_PERIOD_SCHEDULE[], 2,TRUE),
IF(WEEKDAY(Attendance!$J3569) = 2,
       IF(COUNTIF(FINALS_WEEK_MONDAY_DATE[],Attendance!$J3569) &gt; 0, VLOOKUP(Attendance!$G3569,FINALS_WEEK_MONDAY_PERIOD_SCHEDULE[],2,TRUE),
       VLOOKUP(Attendance!$G3569,REGULAR_WEEK_SCHEDULE[],6,TRUE)),
IF(WEEKDAY($J3569) = 3,
       IF(COUNTIF(FINALS_WEEK_TUESDAY_DATE[],Attendance!$J3569) &gt; 0, VLOOKUP(Attendance!$G3569,FINALS_WEEK_TUESDAY_PERIOD_SCHEDULE[],2,TRUE),
       VLOOKUP(Attendance!$G3569,REGULAR_WEEK_SCHEDULE[[Tuesday]:[Period]],5,TRUE)),
IF(WEEKDAY(Attendance!$J3569) = 4,
        IF(COUNTIF(BLOCK_WEDNESDAY_DATES[],Attendance!$J3569) &gt; 0, VLOOKUP(Attendance!$G3569,BLOCK_WEDNESDAY_PERIOD_SCHEDULE[],2,TRUE),
        IF(COUNTIF(FINALS_WEEK_WEDNESDAY_DATE[],Attendance!$J3569) &gt; 0, VLOOKUP(Attendance!$G3569,FINALS_WEEK_WEDNESDAY_PERIOD_SCHEDULE[],2,TRUE),
       VLOOKUP(Attendance!$G3569,REGULAR_WEEK_SCHEDULE[[Wednesday]:[Period]],4,TRUE))),
IF(WEEKDAY($J3569) = 5,
       IF(COUNTIF(BLOCK_THURSDAY_DATES[],Attendance!$J3569) &gt; 0, VLOOKUP(Attendance!$G3569,BLOCK_THURSDAY_PERIOD_SCHEDULE[],2,TRUE),
       IF(COUNTIF(FINALS_WEEK_THURSDAY_DATE[],Attendance!$J3569) &gt; 0, VLOOKUP(Attendance!$G3569,FINALS_WEEK_THURSDAY_PERIOD_SCHEDULE[],2,TRUE),
       VLOOKUP(Attendance!$G3569,REGULAR_WEEK_SCHEDULE[[Thursday]:[Period]],3,TRUE))),
IF(WEEKDAY(Attendance!$J3569) = 6,
       IF(COUNTIF(FINALS_WEEK_FRIDAY_DATE[],Attendance!$J3569) &gt; 0, VLOOKUP(Attendance!$G3569,FINALS_WEEK_FRIDAY_PERIOD_SCHEDULE[],2,TRUE),
       VLOOKUP(Attendance!$G3569,REGULAR_WEEK_SCHEDULE[[Friday]:[Period]],2,TRUE))))))))))</f>
        <v/>
      </c>
      <c r="J3569" s="41" t="str">
        <f t="shared" ca="1" si="170"/>
        <v/>
      </c>
      <c r="K3569" s="41" t="str">
        <f>IF($A3569 &lt;&gt; "",VLOOKUP($A3569,'Student reference sheet'!$A$2:$V$2329, 7,FALSE), "")</f>
        <v/>
      </c>
      <c r="L3569" s="30" t="str">
        <f>IF($A3569 ="", "", VLOOKUP($A3569, 'Student reference sheet'!$A$2:$Z$2603,23,FALSE))</f>
        <v/>
      </c>
      <c r="M3569" s="30" t="str">
        <f>IF($A3569 ="", "", VLOOKUP($A3569, 'Student reference sheet'!$A$2:$Z$2603,24,FALSE))</f>
        <v/>
      </c>
      <c r="N3569" s="30" t="str">
        <f>IF($A3569 ="", "", VLOOKUP($A3569, 'Student reference sheet'!$A$2:$Z$2603,26,FALSE))</f>
        <v/>
      </c>
      <c r="O3569" s="30" t="str">
        <f>IF($A3569 ="", "", VLOOKUP($A3569, 'Student reference sheet'!$A$2:$Z$2603,25,FALSE))</f>
        <v/>
      </c>
      <c r="P3569" s="39" t="str">
        <f>IF($A3569 = "", "", IF(OR(VLOOKUP($A3569,'Student reference sheet'!$A$2:$V$2400,8,FALSE) = "R",  VLOOKUP($A3569,'Student reference sheet'!$A$2:$V$2400,8,FALSE) = "L"), "X", ""))</f>
        <v/>
      </c>
      <c r="Q3569" s="39" t="str">
        <f>IF($A3569 ="", "", VLOOKUP($A3569, 'Student reference sheet'!$A$2:$V$2603,22,FALSE))</f>
        <v/>
      </c>
      <c r="R3569" s="39" t="str">
        <f>IF($A3569 &lt;&gt; "",VLOOKUP($A3569,'Student reference sheet'!$A$2:$V$2329, 5,FALSE), "")</f>
        <v/>
      </c>
      <c r="S3569" s="39" t="str">
        <f>IF($A3569 &lt;&gt; "",VLOOKUP($A3569,'Student reference sheet'!$A$2:$V$2329, 6,FALSE), "")</f>
        <v/>
      </c>
      <c r="T3569" s="30" t="str">
        <f>IF($A3569 = "","",
IF(VLOOKUP($A3569,'Student reference sheet'!$A$2:$V$2329, 10,FALSE) = "Y", "Hispanic",
IF(VLOOKUP($A3569,'Student reference sheet'!$A$2:$V$2329,11,FALSE) &lt;&gt; "",
IF(VLOOKUP($A3569,'Student reference sheet'!$A$2:$V$2329,11,FALSE) = "UNK", "Unknown", VLOOKUP(VALUE(VLOOKUP($A3569,'Student reference sheet'!$A$2:$V$2329,11,FALSE)),'Ethnicity Reference'!$A$2:$B$22,2,FALSE)),
IF(VLOOKUP($A3569,'Student reference sheet'!$A$2:$V$2329,9,FALSE) &lt;&gt; "", VLOOKUP(VALUE(VLOOKUP($A3569,'Student reference sheet'!$A$2:$V$2329,9,FALSE)),'Ethnicity Reference'!$A$2:$B$22,2,FALSE),"Unknown"))))</f>
        <v/>
      </c>
      <c r="U3569" s="35"/>
    </row>
    <row r="3570" spans="1:21" ht="15.75">
      <c r="A3570" s="47"/>
      <c r="B3570" s="33"/>
      <c r="C3570" s="39" t="str">
        <f>IF($A3570 &lt;&gt; "",VLOOKUP($A3570,'Student reference sheet'!$A$2:$V$2329, 3,FALSE), "")</f>
        <v/>
      </c>
      <c r="D3570" s="39" t="str">
        <f>IF($A3570 &lt;&gt; "",VLOOKUP($A3570,'Student reference sheet'!$A$2:$V$2329, 2,FALSE), "")</f>
        <v/>
      </c>
      <c r="E3570" s="35"/>
      <c r="F3570" s="34"/>
      <c r="G3570" s="40" t="str">
        <f t="shared" ca="1" si="168"/>
        <v/>
      </c>
      <c r="H3570" s="40" t="str">
        <f t="shared" ca="1" si="169"/>
        <v/>
      </c>
      <c r="I3570" s="36" t="str">
        <f>IF($A3570 = "", "",
IF(COUNTIF(MINIMUM_DAY_DATES[], Attendance!J3570) &gt; 0, VLOOKUP(Attendance!$G3570,MINIMUM_DAY_PERIOD_SCHEDULE[], 2,TRUE),
IF(COUNTIF(RALLY_DATES[], Attendance!J3570) &gt; 0, VLOOKUP(Attendance!$G3570,RALLY_PERIOD_SCHEDULE[], 2,TRUE),
IF(WEEKDAY(Attendance!$J3570) = 2,
       IF(COUNTIF(FINALS_WEEK_MONDAY_DATE[],Attendance!$J3570) &gt; 0, VLOOKUP(Attendance!$G3570,FINALS_WEEK_MONDAY_PERIOD_SCHEDULE[],2,TRUE),
       VLOOKUP(Attendance!$G3570,REGULAR_WEEK_SCHEDULE[],6,TRUE)),
IF(WEEKDAY($J3570) = 3,
       IF(COUNTIF(FINALS_WEEK_TUESDAY_DATE[],Attendance!$J3570) &gt; 0, VLOOKUP(Attendance!$G3570,FINALS_WEEK_TUESDAY_PERIOD_SCHEDULE[],2,TRUE),
       VLOOKUP(Attendance!$G3570,REGULAR_WEEK_SCHEDULE[[Tuesday]:[Period]],5,TRUE)),
IF(WEEKDAY(Attendance!$J3570) = 4,
        IF(COUNTIF(BLOCK_WEDNESDAY_DATES[],Attendance!$J3570) &gt; 0, VLOOKUP(Attendance!$G3570,BLOCK_WEDNESDAY_PERIOD_SCHEDULE[],2,TRUE),
        IF(COUNTIF(FINALS_WEEK_WEDNESDAY_DATE[],Attendance!$J3570) &gt; 0, VLOOKUP(Attendance!$G3570,FINALS_WEEK_WEDNESDAY_PERIOD_SCHEDULE[],2,TRUE),
       VLOOKUP(Attendance!$G3570,REGULAR_WEEK_SCHEDULE[[Wednesday]:[Period]],4,TRUE))),
IF(WEEKDAY($J3570) = 5,
       IF(COUNTIF(BLOCK_THURSDAY_DATES[],Attendance!$J3570) &gt; 0, VLOOKUP(Attendance!$G3570,BLOCK_THURSDAY_PERIOD_SCHEDULE[],2,TRUE),
       IF(COUNTIF(FINALS_WEEK_THURSDAY_DATE[],Attendance!$J3570) &gt; 0, VLOOKUP(Attendance!$G3570,FINALS_WEEK_THURSDAY_PERIOD_SCHEDULE[],2,TRUE),
       VLOOKUP(Attendance!$G3570,REGULAR_WEEK_SCHEDULE[[Thursday]:[Period]],3,TRUE))),
IF(WEEKDAY(Attendance!$J3570) = 6,
       IF(COUNTIF(FINALS_WEEK_FRIDAY_DATE[],Attendance!$J3570) &gt; 0, VLOOKUP(Attendance!$G3570,FINALS_WEEK_FRIDAY_PERIOD_SCHEDULE[],2,TRUE),
       VLOOKUP(Attendance!$G3570,REGULAR_WEEK_SCHEDULE[[Friday]:[Period]],2,TRUE))))))))))</f>
        <v/>
      </c>
      <c r="J3570" s="41" t="str">
        <f t="shared" ca="1" si="170"/>
        <v/>
      </c>
      <c r="K3570" s="41" t="str">
        <f>IF($A3570 &lt;&gt; "",VLOOKUP($A3570,'Student reference sheet'!$A$2:$V$2329, 7,FALSE), "")</f>
        <v/>
      </c>
      <c r="L3570" s="30" t="str">
        <f>IF($A3570 ="", "", VLOOKUP($A3570, 'Student reference sheet'!$A$2:$Z$2603,23,FALSE))</f>
        <v/>
      </c>
      <c r="M3570" s="30" t="str">
        <f>IF($A3570 ="", "", VLOOKUP($A3570, 'Student reference sheet'!$A$2:$Z$2603,24,FALSE))</f>
        <v/>
      </c>
      <c r="N3570" s="30" t="str">
        <f>IF($A3570 ="", "", VLOOKUP($A3570, 'Student reference sheet'!$A$2:$Z$2603,26,FALSE))</f>
        <v/>
      </c>
      <c r="O3570" s="30" t="str">
        <f>IF($A3570 ="", "", VLOOKUP($A3570, 'Student reference sheet'!$A$2:$Z$2603,25,FALSE))</f>
        <v/>
      </c>
      <c r="P3570" s="39" t="str">
        <f>IF($A3570 = "", "", IF(OR(VLOOKUP($A3570,'Student reference sheet'!$A$2:$V$2400,8,FALSE) = "R",  VLOOKUP($A3570,'Student reference sheet'!$A$2:$V$2400,8,FALSE) = "L"), "X", ""))</f>
        <v/>
      </c>
      <c r="Q3570" s="39" t="str">
        <f>IF($A3570 ="", "", VLOOKUP($A3570, 'Student reference sheet'!$A$2:$V$2603,22,FALSE))</f>
        <v/>
      </c>
      <c r="R3570" s="39" t="str">
        <f>IF($A3570 &lt;&gt; "",VLOOKUP($A3570,'Student reference sheet'!$A$2:$V$2329, 5,FALSE), "")</f>
        <v/>
      </c>
      <c r="S3570" s="39" t="str">
        <f>IF($A3570 &lt;&gt; "",VLOOKUP($A3570,'Student reference sheet'!$A$2:$V$2329, 6,FALSE), "")</f>
        <v/>
      </c>
      <c r="T3570" s="30" t="str">
        <f>IF($A3570 = "","",
IF(VLOOKUP($A3570,'Student reference sheet'!$A$2:$V$2329, 10,FALSE) = "Y", "Hispanic",
IF(VLOOKUP($A3570,'Student reference sheet'!$A$2:$V$2329,11,FALSE) &lt;&gt; "",
IF(VLOOKUP($A3570,'Student reference sheet'!$A$2:$V$2329,11,FALSE) = "UNK", "Unknown", VLOOKUP(VALUE(VLOOKUP($A3570,'Student reference sheet'!$A$2:$V$2329,11,FALSE)),'Ethnicity Reference'!$A$2:$B$22,2,FALSE)),
IF(VLOOKUP($A3570,'Student reference sheet'!$A$2:$V$2329,9,FALSE) &lt;&gt; "", VLOOKUP(VALUE(VLOOKUP($A3570,'Student reference sheet'!$A$2:$V$2329,9,FALSE)),'Ethnicity Reference'!$A$2:$B$22,2,FALSE),"Unknown"))))</f>
        <v/>
      </c>
      <c r="U3570" s="35"/>
    </row>
    <row r="3571" spans="1:21" ht="15.75">
      <c r="A3571" s="47"/>
      <c r="B3571" s="33"/>
      <c r="C3571" s="39" t="str">
        <f>IF($A3571 &lt;&gt; "",VLOOKUP($A3571,'Student reference sheet'!$A$2:$V$2329, 3,FALSE), "")</f>
        <v/>
      </c>
      <c r="D3571" s="39" t="str">
        <f>IF($A3571 &lt;&gt; "",VLOOKUP($A3571,'Student reference sheet'!$A$2:$V$2329, 2,FALSE), "")</f>
        <v/>
      </c>
      <c r="E3571" s="35"/>
      <c r="F3571" s="34"/>
      <c r="G3571" s="40" t="str">
        <f t="shared" ca="1" si="168"/>
        <v/>
      </c>
      <c r="H3571" s="40" t="str">
        <f t="shared" ca="1" si="169"/>
        <v/>
      </c>
      <c r="I3571" s="36" t="str">
        <f>IF($A3571 = "", "",
IF(COUNTIF(MINIMUM_DAY_DATES[], Attendance!J3571) &gt; 0, VLOOKUP(Attendance!$G3571,MINIMUM_DAY_PERIOD_SCHEDULE[], 2,TRUE),
IF(COUNTIF(RALLY_DATES[], Attendance!J3571) &gt; 0, VLOOKUP(Attendance!$G3571,RALLY_PERIOD_SCHEDULE[], 2,TRUE),
IF(WEEKDAY(Attendance!$J3571) = 2,
       IF(COUNTIF(FINALS_WEEK_MONDAY_DATE[],Attendance!$J3571) &gt; 0, VLOOKUP(Attendance!$G3571,FINALS_WEEK_MONDAY_PERIOD_SCHEDULE[],2,TRUE),
       VLOOKUP(Attendance!$G3571,REGULAR_WEEK_SCHEDULE[],6,TRUE)),
IF(WEEKDAY($J3571) = 3,
       IF(COUNTIF(FINALS_WEEK_TUESDAY_DATE[],Attendance!$J3571) &gt; 0, VLOOKUP(Attendance!$G3571,FINALS_WEEK_TUESDAY_PERIOD_SCHEDULE[],2,TRUE),
       VLOOKUP(Attendance!$G3571,REGULAR_WEEK_SCHEDULE[[Tuesday]:[Period]],5,TRUE)),
IF(WEEKDAY(Attendance!$J3571) = 4,
        IF(COUNTIF(BLOCK_WEDNESDAY_DATES[],Attendance!$J3571) &gt; 0, VLOOKUP(Attendance!$G3571,BLOCK_WEDNESDAY_PERIOD_SCHEDULE[],2,TRUE),
        IF(COUNTIF(FINALS_WEEK_WEDNESDAY_DATE[],Attendance!$J3571) &gt; 0, VLOOKUP(Attendance!$G3571,FINALS_WEEK_WEDNESDAY_PERIOD_SCHEDULE[],2,TRUE),
       VLOOKUP(Attendance!$G3571,REGULAR_WEEK_SCHEDULE[[Wednesday]:[Period]],4,TRUE))),
IF(WEEKDAY($J3571) = 5,
       IF(COUNTIF(BLOCK_THURSDAY_DATES[],Attendance!$J3571) &gt; 0, VLOOKUP(Attendance!$G3571,BLOCK_THURSDAY_PERIOD_SCHEDULE[],2,TRUE),
       IF(COUNTIF(FINALS_WEEK_THURSDAY_DATE[],Attendance!$J3571) &gt; 0, VLOOKUP(Attendance!$G3571,FINALS_WEEK_THURSDAY_PERIOD_SCHEDULE[],2,TRUE),
       VLOOKUP(Attendance!$G3571,REGULAR_WEEK_SCHEDULE[[Thursday]:[Period]],3,TRUE))),
IF(WEEKDAY(Attendance!$J3571) = 6,
       IF(COUNTIF(FINALS_WEEK_FRIDAY_DATE[],Attendance!$J3571) &gt; 0, VLOOKUP(Attendance!$G3571,FINALS_WEEK_FRIDAY_PERIOD_SCHEDULE[],2,TRUE),
       VLOOKUP(Attendance!$G3571,REGULAR_WEEK_SCHEDULE[[Friday]:[Period]],2,TRUE))))))))))</f>
        <v/>
      </c>
      <c r="J3571" s="41" t="str">
        <f t="shared" ca="1" si="170"/>
        <v/>
      </c>
      <c r="K3571" s="41" t="str">
        <f>IF($A3571 &lt;&gt; "",VLOOKUP($A3571,'Student reference sheet'!$A$2:$V$2329, 7,FALSE), "")</f>
        <v/>
      </c>
      <c r="L3571" s="30" t="str">
        <f>IF($A3571 ="", "", VLOOKUP($A3571, 'Student reference sheet'!$A$2:$Z$2603,23,FALSE))</f>
        <v/>
      </c>
      <c r="M3571" s="30" t="str">
        <f>IF($A3571 ="", "", VLOOKUP($A3571, 'Student reference sheet'!$A$2:$Z$2603,24,FALSE))</f>
        <v/>
      </c>
      <c r="N3571" s="30" t="str">
        <f>IF($A3571 ="", "", VLOOKUP($A3571, 'Student reference sheet'!$A$2:$Z$2603,26,FALSE))</f>
        <v/>
      </c>
      <c r="O3571" s="30" t="str">
        <f>IF($A3571 ="", "", VLOOKUP($A3571, 'Student reference sheet'!$A$2:$Z$2603,25,FALSE))</f>
        <v/>
      </c>
      <c r="P3571" s="39" t="str">
        <f>IF($A3571 = "", "", IF(OR(VLOOKUP($A3571,'Student reference sheet'!$A$2:$V$2400,8,FALSE) = "R",  VLOOKUP($A3571,'Student reference sheet'!$A$2:$V$2400,8,FALSE) = "L"), "X", ""))</f>
        <v/>
      </c>
      <c r="Q3571" s="39" t="str">
        <f>IF($A3571 ="", "", VLOOKUP($A3571, 'Student reference sheet'!$A$2:$V$2603,22,FALSE))</f>
        <v/>
      </c>
      <c r="R3571" s="39" t="str">
        <f>IF($A3571 &lt;&gt; "",VLOOKUP($A3571,'Student reference sheet'!$A$2:$V$2329, 5,FALSE), "")</f>
        <v/>
      </c>
      <c r="S3571" s="39" t="str">
        <f>IF($A3571 &lt;&gt; "",VLOOKUP($A3571,'Student reference sheet'!$A$2:$V$2329, 6,FALSE), "")</f>
        <v/>
      </c>
      <c r="T3571" s="30" t="str">
        <f>IF($A3571 = "","",
IF(VLOOKUP($A3571,'Student reference sheet'!$A$2:$V$2329, 10,FALSE) = "Y", "Hispanic",
IF(VLOOKUP($A3571,'Student reference sheet'!$A$2:$V$2329,11,FALSE) &lt;&gt; "",
IF(VLOOKUP($A3571,'Student reference sheet'!$A$2:$V$2329,11,FALSE) = "UNK", "Unknown", VLOOKUP(VALUE(VLOOKUP($A3571,'Student reference sheet'!$A$2:$V$2329,11,FALSE)),'Ethnicity Reference'!$A$2:$B$22,2,FALSE)),
IF(VLOOKUP($A3571,'Student reference sheet'!$A$2:$V$2329,9,FALSE) &lt;&gt; "", VLOOKUP(VALUE(VLOOKUP($A3571,'Student reference sheet'!$A$2:$V$2329,9,FALSE)),'Ethnicity Reference'!$A$2:$B$22,2,FALSE),"Unknown"))))</f>
        <v/>
      </c>
      <c r="U3571" s="35"/>
    </row>
    <row r="3572" spans="1:21" ht="15.75">
      <c r="A3572" s="47"/>
      <c r="B3572" s="33"/>
      <c r="C3572" s="39" t="str">
        <f>IF($A3572 &lt;&gt; "",VLOOKUP($A3572,'Student reference sheet'!$A$2:$V$2329, 3,FALSE), "")</f>
        <v/>
      </c>
      <c r="D3572" s="39" t="str">
        <f>IF($A3572 &lt;&gt; "",VLOOKUP($A3572,'Student reference sheet'!$A$2:$V$2329, 2,FALSE), "")</f>
        <v/>
      </c>
      <c r="E3572" s="35"/>
      <c r="F3572" s="34"/>
      <c r="G3572" s="40" t="str">
        <f t="shared" ca="1" si="168"/>
        <v/>
      </c>
      <c r="H3572" s="40" t="str">
        <f t="shared" ca="1" si="169"/>
        <v/>
      </c>
      <c r="I3572" s="36" t="str">
        <f>IF($A3572 = "", "",
IF(COUNTIF(MINIMUM_DAY_DATES[], Attendance!J3572) &gt; 0, VLOOKUP(Attendance!$G3572,MINIMUM_DAY_PERIOD_SCHEDULE[], 2,TRUE),
IF(COUNTIF(RALLY_DATES[], Attendance!J3572) &gt; 0, VLOOKUP(Attendance!$G3572,RALLY_PERIOD_SCHEDULE[], 2,TRUE),
IF(WEEKDAY(Attendance!$J3572) = 2,
       IF(COUNTIF(FINALS_WEEK_MONDAY_DATE[],Attendance!$J3572) &gt; 0, VLOOKUP(Attendance!$G3572,FINALS_WEEK_MONDAY_PERIOD_SCHEDULE[],2,TRUE),
       VLOOKUP(Attendance!$G3572,REGULAR_WEEK_SCHEDULE[],6,TRUE)),
IF(WEEKDAY($J3572) = 3,
       IF(COUNTIF(FINALS_WEEK_TUESDAY_DATE[],Attendance!$J3572) &gt; 0, VLOOKUP(Attendance!$G3572,FINALS_WEEK_TUESDAY_PERIOD_SCHEDULE[],2,TRUE),
       VLOOKUP(Attendance!$G3572,REGULAR_WEEK_SCHEDULE[[Tuesday]:[Period]],5,TRUE)),
IF(WEEKDAY(Attendance!$J3572) = 4,
        IF(COUNTIF(BLOCK_WEDNESDAY_DATES[],Attendance!$J3572) &gt; 0, VLOOKUP(Attendance!$G3572,BLOCK_WEDNESDAY_PERIOD_SCHEDULE[],2,TRUE),
        IF(COUNTIF(FINALS_WEEK_WEDNESDAY_DATE[],Attendance!$J3572) &gt; 0, VLOOKUP(Attendance!$G3572,FINALS_WEEK_WEDNESDAY_PERIOD_SCHEDULE[],2,TRUE),
       VLOOKUP(Attendance!$G3572,REGULAR_WEEK_SCHEDULE[[Wednesday]:[Period]],4,TRUE))),
IF(WEEKDAY($J3572) = 5,
       IF(COUNTIF(BLOCK_THURSDAY_DATES[],Attendance!$J3572) &gt; 0, VLOOKUP(Attendance!$G3572,BLOCK_THURSDAY_PERIOD_SCHEDULE[],2,TRUE),
       IF(COUNTIF(FINALS_WEEK_THURSDAY_DATE[],Attendance!$J3572) &gt; 0, VLOOKUP(Attendance!$G3572,FINALS_WEEK_THURSDAY_PERIOD_SCHEDULE[],2,TRUE),
       VLOOKUP(Attendance!$G3572,REGULAR_WEEK_SCHEDULE[[Thursday]:[Period]],3,TRUE))),
IF(WEEKDAY(Attendance!$J3572) = 6,
       IF(COUNTIF(FINALS_WEEK_FRIDAY_DATE[],Attendance!$J3572) &gt; 0, VLOOKUP(Attendance!$G3572,FINALS_WEEK_FRIDAY_PERIOD_SCHEDULE[],2,TRUE),
       VLOOKUP(Attendance!$G3572,REGULAR_WEEK_SCHEDULE[[Friday]:[Period]],2,TRUE))))))))))</f>
        <v/>
      </c>
      <c r="J3572" s="41" t="str">
        <f t="shared" ca="1" si="170"/>
        <v/>
      </c>
      <c r="K3572" s="41" t="str">
        <f>IF($A3572 &lt;&gt; "",VLOOKUP($A3572,'Student reference sheet'!$A$2:$V$2329, 7,FALSE), "")</f>
        <v/>
      </c>
      <c r="L3572" s="30" t="str">
        <f>IF($A3572 ="", "", VLOOKUP($A3572, 'Student reference sheet'!$A$2:$Z$2603,23,FALSE))</f>
        <v/>
      </c>
      <c r="M3572" s="30" t="str">
        <f>IF($A3572 ="", "", VLOOKUP($A3572, 'Student reference sheet'!$A$2:$Z$2603,24,FALSE))</f>
        <v/>
      </c>
      <c r="N3572" s="30" t="str">
        <f>IF($A3572 ="", "", VLOOKUP($A3572, 'Student reference sheet'!$A$2:$Z$2603,26,FALSE))</f>
        <v/>
      </c>
      <c r="O3572" s="30" t="str">
        <f>IF($A3572 ="", "", VLOOKUP($A3572, 'Student reference sheet'!$A$2:$Z$2603,25,FALSE))</f>
        <v/>
      </c>
      <c r="P3572" s="39" t="str">
        <f>IF($A3572 = "", "", IF(OR(VLOOKUP($A3572,'Student reference sheet'!$A$2:$V$2400,8,FALSE) = "R",  VLOOKUP($A3572,'Student reference sheet'!$A$2:$V$2400,8,FALSE) = "L"), "X", ""))</f>
        <v/>
      </c>
      <c r="Q3572" s="39" t="str">
        <f>IF($A3572 ="", "", VLOOKUP($A3572, 'Student reference sheet'!$A$2:$V$2603,22,FALSE))</f>
        <v/>
      </c>
      <c r="R3572" s="39" t="str">
        <f>IF($A3572 &lt;&gt; "",VLOOKUP($A3572,'Student reference sheet'!$A$2:$V$2329, 5,FALSE), "")</f>
        <v/>
      </c>
      <c r="S3572" s="39" t="str">
        <f>IF($A3572 &lt;&gt; "",VLOOKUP($A3572,'Student reference sheet'!$A$2:$V$2329, 6,FALSE), "")</f>
        <v/>
      </c>
      <c r="T3572" s="30" t="str">
        <f>IF($A3572 = "","",
IF(VLOOKUP($A3572,'Student reference sheet'!$A$2:$V$2329, 10,FALSE) = "Y", "Hispanic",
IF(VLOOKUP($A3572,'Student reference sheet'!$A$2:$V$2329,11,FALSE) &lt;&gt; "",
IF(VLOOKUP($A3572,'Student reference sheet'!$A$2:$V$2329,11,FALSE) = "UNK", "Unknown", VLOOKUP(VALUE(VLOOKUP($A3572,'Student reference sheet'!$A$2:$V$2329,11,FALSE)),'Ethnicity Reference'!$A$2:$B$22,2,FALSE)),
IF(VLOOKUP($A3572,'Student reference sheet'!$A$2:$V$2329,9,FALSE) &lt;&gt; "", VLOOKUP(VALUE(VLOOKUP($A3572,'Student reference sheet'!$A$2:$V$2329,9,FALSE)),'Ethnicity Reference'!$A$2:$B$22,2,FALSE),"Unknown"))))</f>
        <v/>
      </c>
      <c r="U3572" s="35"/>
    </row>
    <row r="3573" spans="1:21" ht="15.75">
      <c r="A3573" s="47"/>
      <c r="B3573" s="33"/>
      <c r="C3573" s="39" t="str">
        <f>IF($A3573 &lt;&gt; "",VLOOKUP($A3573,'Student reference sheet'!$A$2:$V$2329, 3,FALSE), "")</f>
        <v/>
      </c>
      <c r="D3573" s="39" t="str">
        <f>IF($A3573 &lt;&gt; "",VLOOKUP($A3573,'Student reference sheet'!$A$2:$V$2329, 2,FALSE), "")</f>
        <v/>
      </c>
      <c r="E3573" s="35"/>
      <c r="F3573" s="34"/>
      <c r="G3573" s="40" t="str">
        <f t="shared" ca="1" si="168"/>
        <v/>
      </c>
      <c r="H3573" s="40" t="str">
        <f t="shared" ca="1" si="169"/>
        <v/>
      </c>
      <c r="I3573" s="36" t="str">
        <f>IF($A3573 = "", "",
IF(COUNTIF(MINIMUM_DAY_DATES[], Attendance!J3573) &gt; 0, VLOOKUP(Attendance!$G3573,MINIMUM_DAY_PERIOD_SCHEDULE[], 2,TRUE),
IF(COUNTIF(RALLY_DATES[], Attendance!J3573) &gt; 0, VLOOKUP(Attendance!$G3573,RALLY_PERIOD_SCHEDULE[], 2,TRUE),
IF(WEEKDAY(Attendance!$J3573) = 2,
       IF(COUNTIF(FINALS_WEEK_MONDAY_DATE[],Attendance!$J3573) &gt; 0, VLOOKUP(Attendance!$G3573,FINALS_WEEK_MONDAY_PERIOD_SCHEDULE[],2,TRUE),
       VLOOKUP(Attendance!$G3573,REGULAR_WEEK_SCHEDULE[],6,TRUE)),
IF(WEEKDAY($J3573) = 3,
       IF(COUNTIF(FINALS_WEEK_TUESDAY_DATE[],Attendance!$J3573) &gt; 0, VLOOKUP(Attendance!$G3573,FINALS_WEEK_TUESDAY_PERIOD_SCHEDULE[],2,TRUE),
       VLOOKUP(Attendance!$G3573,REGULAR_WEEK_SCHEDULE[[Tuesday]:[Period]],5,TRUE)),
IF(WEEKDAY(Attendance!$J3573) = 4,
        IF(COUNTIF(BLOCK_WEDNESDAY_DATES[],Attendance!$J3573) &gt; 0, VLOOKUP(Attendance!$G3573,BLOCK_WEDNESDAY_PERIOD_SCHEDULE[],2,TRUE),
        IF(COUNTIF(FINALS_WEEK_WEDNESDAY_DATE[],Attendance!$J3573) &gt; 0, VLOOKUP(Attendance!$G3573,FINALS_WEEK_WEDNESDAY_PERIOD_SCHEDULE[],2,TRUE),
       VLOOKUP(Attendance!$G3573,REGULAR_WEEK_SCHEDULE[[Wednesday]:[Period]],4,TRUE))),
IF(WEEKDAY($J3573) = 5,
       IF(COUNTIF(BLOCK_THURSDAY_DATES[],Attendance!$J3573) &gt; 0, VLOOKUP(Attendance!$G3573,BLOCK_THURSDAY_PERIOD_SCHEDULE[],2,TRUE),
       IF(COUNTIF(FINALS_WEEK_THURSDAY_DATE[],Attendance!$J3573) &gt; 0, VLOOKUP(Attendance!$G3573,FINALS_WEEK_THURSDAY_PERIOD_SCHEDULE[],2,TRUE),
       VLOOKUP(Attendance!$G3573,REGULAR_WEEK_SCHEDULE[[Thursday]:[Period]],3,TRUE))),
IF(WEEKDAY(Attendance!$J3573) = 6,
       IF(COUNTIF(FINALS_WEEK_FRIDAY_DATE[],Attendance!$J3573) &gt; 0, VLOOKUP(Attendance!$G3573,FINALS_WEEK_FRIDAY_PERIOD_SCHEDULE[],2,TRUE),
       VLOOKUP(Attendance!$G3573,REGULAR_WEEK_SCHEDULE[[Friday]:[Period]],2,TRUE))))))))))</f>
        <v/>
      </c>
      <c r="J3573" s="41" t="str">
        <f t="shared" ca="1" si="170"/>
        <v/>
      </c>
      <c r="K3573" s="41" t="str">
        <f>IF($A3573 &lt;&gt; "",VLOOKUP($A3573,'Student reference sheet'!$A$2:$V$2329, 7,FALSE), "")</f>
        <v/>
      </c>
      <c r="L3573" s="30" t="str">
        <f>IF($A3573 ="", "", VLOOKUP($A3573, 'Student reference sheet'!$A$2:$Z$2603,23,FALSE))</f>
        <v/>
      </c>
      <c r="M3573" s="30" t="str">
        <f>IF($A3573 ="", "", VLOOKUP($A3573, 'Student reference sheet'!$A$2:$Z$2603,24,FALSE))</f>
        <v/>
      </c>
      <c r="N3573" s="30" t="str">
        <f>IF($A3573 ="", "", VLOOKUP($A3573, 'Student reference sheet'!$A$2:$Z$2603,26,FALSE))</f>
        <v/>
      </c>
      <c r="O3573" s="30" t="str">
        <f>IF($A3573 ="", "", VLOOKUP($A3573, 'Student reference sheet'!$A$2:$Z$2603,25,FALSE))</f>
        <v/>
      </c>
      <c r="P3573" s="39" t="str">
        <f>IF($A3573 = "", "", IF(OR(VLOOKUP($A3573,'Student reference sheet'!$A$2:$V$2400,8,FALSE) = "R",  VLOOKUP($A3573,'Student reference sheet'!$A$2:$V$2400,8,FALSE) = "L"), "X", ""))</f>
        <v/>
      </c>
      <c r="Q3573" s="39" t="str">
        <f>IF($A3573 ="", "", VLOOKUP($A3573, 'Student reference sheet'!$A$2:$V$2603,22,FALSE))</f>
        <v/>
      </c>
      <c r="R3573" s="39" t="str">
        <f>IF($A3573 &lt;&gt; "",VLOOKUP($A3573,'Student reference sheet'!$A$2:$V$2329, 5,FALSE), "")</f>
        <v/>
      </c>
      <c r="S3573" s="39" t="str">
        <f>IF($A3573 &lt;&gt; "",VLOOKUP($A3573,'Student reference sheet'!$A$2:$V$2329, 6,FALSE), "")</f>
        <v/>
      </c>
      <c r="T3573" s="30" t="str">
        <f>IF($A3573 = "","",
IF(VLOOKUP($A3573,'Student reference sheet'!$A$2:$V$2329, 10,FALSE) = "Y", "Hispanic",
IF(VLOOKUP($A3573,'Student reference sheet'!$A$2:$V$2329,11,FALSE) &lt;&gt; "",
IF(VLOOKUP($A3573,'Student reference sheet'!$A$2:$V$2329,11,FALSE) = "UNK", "Unknown", VLOOKUP(VALUE(VLOOKUP($A3573,'Student reference sheet'!$A$2:$V$2329,11,FALSE)),'Ethnicity Reference'!$A$2:$B$22,2,FALSE)),
IF(VLOOKUP($A3573,'Student reference sheet'!$A$2:$V$2329,9,FALSE) &lt;&gt; "", VLOOKUP(VALUE(VLOOKUP($A3573,'Student reference sheet'!$A$2:$V$2329,9,FALSE)),'Ethnicity Reference'!$A$2:$B$22,2,FALSE),"Unknown"))))</f>
        <v/>
      </c>
      <c r="U3573" s="35"/>
    </row>
    <row r="3574" spans="1:21" ht="15.75">
      <c r="A3574" s="47"/>
      <c r="B3574" s="33"/>
      <c r="C3574" s="39" t="str">
        <f>IF($A3574 &lt;&gt; "",VLOOKUP($A3574,'Student reference sheet'!$A$2:$V$2329, 3,FALSE), "")</f>
        <v/>
      </c>
      <c r="D3574" s="39" t="str">
        <f>IF($A3574 &lt;&gt; "",VLOOKUP($A3574,'Student reference sheet'!$A$2:$V$2329, 2,FALSE), "")</f>
        <v/>
      </c>
      <c r="E3574" s="35"/>
      <c r="F3574" s="34"/>
      <c r="G3574" s="40" t="str">
        <f t="shared" ca="1" si="168"/>
        <v/>
      </c>
      <c r="H3574" s="40" t="str">
        <f t="shared" ca="1" si="169"/>
        <v/>
      </c>
      <c r="I3574" s="36" t="str">
        <f>IF($A3574 = "", "",
IF(COUNTIF(MINIMUM_DAY_DATES[], Attendance!J3574) &gt; 0, VLOOKUP(Attendance!$G3574,MINIMUM_DAY_PERIOD_SCHEDULE[], 2,TRUE),
IF(COUNTIF(RALLY_DATES[], Attendance!J3574) &gt; 0, VLOOKUP(Attendance!$G3574,RALLY_PERIOD_SCHEDULE[], 2,TRUE),
IF(WEEKDAY(Attendance!$J3574) = 2,
       IF(COUNTIF(FINALS_WEEK_MONDAY_DATE[],Attendance!$J3574) &gt; 0, VLOOKUP(Attendance!$G3574,FINALS_WEEK_MONDAY_PERIOD_SCHEDULE[],2,TRUE),
       VLOOKUP(Attendance!$G3574,REGULAR_WEEK_SCHEDULE[],6,TRUE)),
IF(WEEKDAY($J3574) = 3,
       IF(COUNTIF(FINALS_WEEK_TUESDAY_DATE[],Attendance!$J3574) &gt; 0, VLOOKUP(Attendance!$G3574,FINALS_WEEK_TUESDAY_PERIOD_SCHEDULE[],2,TRUE),
       VLOOKUP(Attendance!$G3574,REGULAR_WEEK_SCHEDULE[[Tuesday]:[Period]],5,TRUE)),
IF(WEEKDAY(Attendance!$J3574) = 4,
        IF(COUNTIF(BLOCK_WEDNESDAY_DATES[],Attendance!$J3574) &gt; 0, VLOOKUP(Attendance!$G3574,BLOCK_WEDNESDAY_PERIOD_SCHEDULE[],2,TRUE),
        IF(COUNTIF(FINALS_WEEK_WEDNESDAY_DATE[],Attendance!$J3574) &gt; 0, VLOOKUP(Attendance!$G3574,FINALS_WEEK_WEDNESDAY_PERIOD_SCHEDULE[],2,TRUE),
       VLOOKUP(Attendance!$G3574,REGULAR_WEEK_SCHEDULE[[Wednesday]:[Period]],4,TRUE))),
IF(WEEKDAY($J3574) = 5,
       IF(COUNTIF(BLOCK_THURSDAY_DATES[],Attendance!$J3574) &gt; 0, VLOOKUP(Attendance!$G3574,BLOCK_THURSDAY_PERIOD_SCHEDULE[],2,TRUE),
       IF(COUNTIF(FINALS_WEEK_THURSDAY_DATE[],Attendance!$J3574) &gt; 0, VLOOKUP(Attendance!$G3574,FINALS_WEEK_THURSDAY_PERIOD_SCHEDULE[],2,TRUE),
       VLOOKUP(Attendance!$G3574,REGULAR_WEEK_SCHEDULE[[Thursday]:[Period]],3,TRUE))),
IF(WEEKDAY(Attendance!$J3574) = 6,
       IF(COUNTIF(FINALS_WEEK_FRIDAY_DATE[],Attendance!$J3574) &gt; 0, VLOOKUP(Attendance!$G3574,FINALS_WEEK_FRIDAY_PERIOD_SCHEDULE[],2,TRUE),
       VLOOKUP(Attendance!$G3574,REGULAR_WEEK_SCHEDULE[[Friday]:[Period]],2,TRUE))))))))))</f>
        <v/>
      </c>
      <c r="J3574" s="41" t="str">
        <f t="shared" ca="1" si="170"/>
        <v/>
      </c>
      <c r="K3574" s="41" t="str">
        <f>IF($A3574 &lt;&gt; "",VLOOKUP($A3574,'Student reference sheet'!$A$2:$V$2329, 7,FALSE), "")</f>
        <v/>
      </c>
      <c r="L3574" s="30" t="str">
        <f>IF($A3574 ="", "", VLOOKUP($A3574, 'Student reference sheet'!$A$2:$Z$2603,23,FALSE))</f>
        <v/>
      </c>
      <c r="M3574" s="30" t="str">
        <f>IF($A3574 ="", "", VLOOKUP($A3574, 'Student reference sheet'!$A$2:$Z$2603,24,FALSE))</f>
        <v/>
      </c>
      <c r="N3574" s="30" t="str">
        <f>IF($A3574 ="", "", VLOOKUP($A3574, 'Student reference sheet'!$A$2:$Z$2603,26,FALSE))</f>
        <v/>
      </c>
      <c r="O3574" s="30" t="str">
        <f>IF($A3574 ="", "", VLOOKUP($A3574, 'Student reference sheet'!$A$2:$Z$2603,25,FALSE))</f>
        <v/>
      </c>
      <c r="P3574" s="39" t="str">
        <f>IF($A3574 = "", "", IF(OR(VLOOKUP($A3574,'Student reference sheet'!$A$2:$V$2400,8,FALSE) = "R",  VLOOKUP($A3574,'Student reference sheet'!$A$2:$V$2400,8,FALSE) = "L"), "X", ""))</f>
        <v/>
      </c>
      <c r="Q3574" s="39" t="str">
        <f>IF($A3574 ="", "", VLOOKUP($A3574, 'Student reference sheet'!$A$2:$V$2603,22,FALSE))</f>
        <v/>
      </c>
      <c r="R3574" s="39" t="str">
        <f>IF($A3574 &lt;&gt; "",VLOOKUP($A3574,'Student reference sheet'!$A$2:$V$2329, 5,FALSE), "")</f>
        <v/>
      </c>
      <c r="S3574" s="39" t="str">
        <f>IF($A3574 &lt;&gt; "",VLOOKUP($A3574,'Student reference sheet'!$A$2:$V$2329, 6,FALSE), "")</f>
        <v/>
      </c>
      <c r="T3574" s="30" t="str">
        <f>IF($A3574 = "","",
IF(VLOOKUP($A3574,'Student reference sheet'!$A$2:$V$2329, 10,FALSE) = "Y", "Hispanic",
IF(VLOOKUP($A3574,'Student reference sheet'!$A$2:$V$2329,11,FALSE) &lt;&gt; "",
IF(VLOOKUP($A3574,'Student reference sheet'!$A$2:$V$2329,11,FALSE) = "UNK", "Unknown", VLOOKUP(VALUE(VLOOKUP($A3574,'Student reference sheet'!$A$2:$V$2329,11,FALSE)),'Ethnicity Reference'!$A$2:$B$22,2,FALSE)),
IF(VLOOKUP($A3574,'Student reference sheet'!$A$2:$V$2329,9,FALSE) &lt;&gt; "", VLOOKUP(VALUE(VLOOKUP($A3574,'Student reference sheet'!$A$2:$V$2329,9,FALSE)),'Ethnicity Reference'!$A$2:$B$22,2,FALSE),"Unknown"))))</f>
        <v/>
      </c>
      <c r="U3574" s="35"/>
    </row>
    <row r="3575" spans="1:21" ht="15.75">
      <c r="A3575" s="47"/>
      <c r="B3575" s="33"/>
      <c r="C3575" s="39" t="str">
        <f>IF($A3575 &lt;&gt; "",VLOOKUP($A3575,'Student reference sheet'!$A$2:$V$2329, 3,FALSE), "")</f>
        <v/>
      </c>
      <c r="D3575" s="39" t="str">
        <f>IF($A3575 &lt;&gt; "",VLOOKUP($A3575,'Student reference sheet'!$A$2:$V$2329, 2,FALSE), "")</f>
        <v/>
      </c>
      <c r="E3575" s="35"/>
      <c r="F3575" s="34"/>
      <c r="G3575" s="40" t="str">
        <f t="shared" ca="1" si="168"/>
        <v/>
      </c>
      <c r="H3575" s="40" t="str">
        <f t="shared" ca="1" si="169"/>
        <v/>
      </c>
      <c r="I3575" s="36" t="str">
        <f>IF($A3575 = "", "",
IF(COUNTIF(MINIMUM_DAY_DATES[], Attendance!J3575) &gt; 0, VLOOKUP(Attendance!$G3575,MINIMUM_DAY_PERIOD_SCHEDULE[], 2,TRUE),
IF(COUNTIF(RALLY_DATES[], Attendance!J3575) &gt; 0, VLOOKUP(Attendance!$G3575,RALLY_PERIOD_SCHEDULE[], 2,TRUE),
IF(WEEKDAY(Attendance!$J3575) = 2,
       IF(COUNTIF(FINALS_WEEK_MONDAY_DATE[],Attendance!$J3575) &gt; 0, VLOOKUP(Attendance!$G3575,FINALS_WEEK_MONDAY_PERIOD_SCHEDULE[],2,TRUE),
       VLOOKUP(Attendance!$G3575,REGULAR_WEEK_SCHEDULE[],6,TRUE)),
IF(WEEKDAY($J3575) = 3,
       IF(COUNTIF(FINALS_WEEK_TUESDAY_DATE[],Attendance!$J3575) &gt; 0, VLOOKUP(Attendance!$G3575,FINALS_WEEK_TUESDAY_PERIOD_SCHEDULE[],2,TRUE),
       VLOOKUP(Attendance!$G3575,REGULAR_WEEK_SCHEDULE[[Tuesday]:[Period]],5,TRUE)),
IF(WEEKDAY(Attendance!$J3575) = 4,
        IF(COUNTIF(BLOCK_WEDNESDAY_DATES[],Attendance!$J3575) &gt; 0, VLOOKUP(Attendance!$G3575,BLOCK_WEDNESDAY_PERIOD_SCHEDULE[],2,TRUE),
        IF(COUNTIF(FINALS_WEEK_WEDNESDAY_DATE[],Attendance!$J3575) &gt; 0, VLOOKUP(Attendance!$G3575,FINALS_WEEK_WEDNESDAY_PERIOD_SCHEDULE[],2,TRUE),
       VLOOKUP(Attendance!$G3575,REGULAR_WEEK_SCHEDULE[[Wednesday]:[Period]],4,TRUE))),
IF(WEEKDAY($J3575) = 5,
       IF(COUNTIF(BLOCK_THURSDAY_DATES[],Attendance!$J3575) &gt; 0, VLOOKUP(Attendance!$G3575,BLOCK_THURSDAY_PERIOD_SCHEDULE[],2,TRUE),
       IF(COUNTIF(FINALS_WEEK_THURSDAY_DATE[],Attendance!$J3575) &gt; 0, VLOOKUP(Attendance!$G3575,FINALS_WEEK_THURSDAY_PERIOD_SCHEDULE[],2,TRUE),
       VLOOKUP(Attendance!$G3575,REGULAR_WEEK_SCHEDULE[[Thursday]:[Period]],3,TRUE))),
IF(WEEKDAY(Attendance!$J3575) = 6,
       IF(COUNTIF(FINALS_WEEK_FRIDAY_DATE[],Attendance!$J3575) &gt; 0, VLOOKUP(Attendance!$G3575,FINALS_WEEK_FRIDAY_PERIOD_SCHEDULE[],2,TRUE),
       VLOOKUP(Attendance!$G3575,REGULAR_WEEK_SCHEDULE[[Friday]:[Period]],2,TRUE))))))))))</f>
        <v/>
      </c>
      <c r="J3575" s="41" t="str">
        <f t="shared" ca="1" si="170"/>
        <v/>
      </c>
      <c r="K3575" s="41" t="str">
        <f>IF($A3575 &lt;&gt; "",VLOOKUP($A3575,'Student reference sheet'!$A$2:$V$2329, 7,FALSE), "")</f>
        <v/>
      </c>
      <c r="L3575" s="30" t="str">
        <f>IF($A3575 ="", "", VLOOKUP($A3575, 'Student reference sheet'!$A$2:$Z$2603,23,FALSE))</f>
        <v/>
      </c>
      <c r="M3575" s="30" t="str">
        <f>IF($A3575 ="", "", VLOOKUP($A3575, 'Student reference sheet'!$A$2:$Z$2603,24,FALSE))</f>
        <v/>
      </c>
      <c r="N3575" s="30" t="str">
        <f>IF($A3575 ="", "", VLOOKUP($A3575, 'Student reference sheet'!$A$2:$Z$2603,26,FALSE))</f>
        <v/>
      </c>
      <c r="O3575" s="30" t="str">
        <f>IF($A3575 ="", "", VLOOKUP($A3575, 'Student reference sheet'!$A$2:$Z$2603,25,FALSE))</f>
        <v/>
      </c>
      <c r="P3575" s="39" t="str">
        <f>IF($A3575 = "", "", IF(OR(VLOOKUP($A3575,'Student reference sheet'!$A$2:$V$2400,8,FALSE) = "R",  VLOOKUP($A3575,'Student reference sheet'!$A$2:$V$2400,8,FALSE) = "L"), "X", ""))</f>
        <v/>
      </c>
      <c r="Q3575" s="39" t="str">
        <f>IF($A3575 ="", "", VLOOKUP($A3575, 'Student reference sheet'!$A$2:$V$2603,22,FALSE))</f>
        <v/>
      </c>
      <c r="R3575" s="39" t="str">
        <f>IF($A3575 &lt;&gt; "",VLOOKUP($A3575,'Student reference sheet'!$A$2:$V$2329, 5,FALSE), "")</f>
        <v/>
      </c>
      <c r="S3575" s="39" t="str">
        <f>IF($A3575 &lt;&gt; "",VLOOKUP($A3575,'Student reference sheet'!$A$2:$V$2329, 6,FALSE), "")</f>
        <v/>
      </c>
      <c r="T3575" s="30" t="str">
        <f>IF($A3575 = "","",
IF(VLOOKUP($A3575,'Student reference sheet'!$A$2:$V$2329, 10,FALSE) = "Y", "Hispanic",
IF(VLOOKUP($A3575,'Student reference sheet'!$A$2:$V$2329,11,FALSE) &lt;&gt; "",
IF(VLOOKUP($A3575,'Student reference sheet'!$A$2:$V$2329,11,FALSE) = "UNK", "Unknown", VLOOKUP(VALUE(VLOOKUP($A3575,'Student reference sheet'!$A$2:$V$2329,11,FALSE)),'Ethnicity Reference'!$A$2:$B$22,2,FALSE)),
IF(VLOOKUP($A3575,'Student reference sheet'!$A$2:$V$2329,9,FALSE) &lt;&gt; "", VLOOKUP(VALUE(VLOOKUP($A3575,'Student reference sheet'!$A$2:$V$2329,9,FALSE)),'Ethnicity Reference'!$A$2:$B$22,2,FALSE),"Unknown"))))</f>
        <v/>
      </c>
      <c r="U3575" s="35"/>
    </row>
    <row r="3576" spans="1:21" ht="15.75">
      <c r="A3576" s="47"/>
      <c r="B3576" s="33"/>
      <c r="C3576" s="39" t="str">
        <f>IF($A3576 &lt;&gt; "",VLOOKUP($A3576,'Student reference sheet'!$A$2:$V$2329, 3,FALSE), "")</f>
        <v/>
      </c>
      <c r="D3576" s="39" t="str">
        <f>IF($A3576 &lt;&gt; "",VLOOKUP($A3576,'Student reference sheet'!$A$2:$V$2329, 2,FALSE), "")</f>
        <v/>
      </c>
      <c r="E3576" s="35"/>
      <c r="F3576" s="34"/>
      <c r="G3576" s="40" t="str">
        <f t="shared" ca="1" si="168"/>
        <v/>
      </c>
      <c r="H3576" s="40" t="str">
        <f t="shared" ca="1" si="169"/>
        <v/>
      </c>
      <c r="I3576" s="36" t="str">
        <f>IF($A3576 = "", "",
IF(COUNTIF(MINIMUM_DAY_DATES[], Attendance!J3576) &gt; 0, VLOOKUP(Attendance!$G3576,MINIMUM_DAY_PERIOD_SCHEDULE[], 2,TRUE),
IF(COUNTIF(RALLY_DATES[], Attendance!J3576) &gt; 0, VLOOKUP(Attendance!$G3576,RALLY_PERIOD_SCHEDULE[], 2,TRUE),
IF(WEEKDAY(Attendance!$J3576) = 2,
       IF(COUNTIF(FINALS_WEEK_MONDAY_DATE[],Attendance!$J3576) &gt; 0, VLOOKUP(Attendance!$G3576,FINALS_WEEK_MONDAY_PERIOD_SCHEDULE[],2,TRUE),
       VLOOKUP(Attendance!$G3576,REGULAR_WEEK_SCHEDULE[],6,TRUE)),
IF(WEEKDAY($J3576) = 3,
       IF(COUNTIF(FINALS_WEEK_TUESDAY_DATE[],Attendance!$J3576) &gt; 0, VLOOKUP(Attendance!$G3576,FINALS_WEEK_TUESDAY_PERIOD_SCHEDULE[],2,TRUE),
       VLOOKUP(Attendance!$G3576,REGULAR_WEEK_SCHEDULE[[Tuesday]:[Period]],5,TRUE)),
IF(WEEKDAY(Attendance!$J3576) = 4,
        IF(COUNTIF(BLOCK_WEDNESDAY_DATES[],Attendance!$J3576) &gt; 0, VLOOKUP(Attendance!$G3576,BLOCK_WEDNESDAY_PERIOD_SCHEDULE[],2,TRUE),
        IF(COUNTIF(FINALS_WEEK_WEDNESDAY_DATE[],Attendance!$J3576) &gt; 0, VLOOKUP(Attendance!$G3576,FINALS_WEEK_WEDNESDAY_PERIOD_SCHEDULE[],2,TRUE),
       VLOOKUP(Attendance!$G3576,REGULAR_WEEK_SCHEDULE[[Wednesday]:[Period]],4,TRUE))),
IF(WEEKDAY($J3576) = 5,
       IF(COUNTIF(BLOCK_THURSDAY_DATES[],Attendance!$J3576) &gt; 0, VLOOKUP(Attendance!$G3576,BLOCK_THURSDAY_PERIOD_SCHEDULE[],2,TRUE),
       IF(COUNTIF(FINALS_WEEK_THURSDAY_DATE[],Attendance!$J3576) &gt; 0, VLOOKUP(Attendance!$G3576,FINALS_WEEK_THURSDAY_PERIOD_SCHEDULE[],2,TRUE),
       VLOOKUP(Attendance!$G3576,REGULAR_WEEK_SCHEDULE[[Thursday]:[Period]],3,TRUE))),
IF(WEEKDAY(Attendance!$J3576) = 6,
       IF(COUNTIF(FINALS_WEEK_FRIDAY_DATE[],Attendance!$J3576) &gt; 0, VLOOKUP(Attendance!$G3576,FINALS_WEEK_FRIDAY_PERIOD_SCHEDULE[],2,TRUE),
       VLOOKUP(Attendance!$G3576,REGULAR_WEEK_SCHEDULE[[Friday]:[Period]],2,TRUE))))))))))</f>
        <v/>
      </c>
      <c r="J3576" s="41" t="str">
        <f t="shared" ca="1" si="170"/>
        <v/>
      </c>
      <c r="K3576" s="41" t="str">
        <f>IF($A3576 &lt;&gt; "",VLOOKUP($A3576,'Student reference sheet'!$A$2:$V$2329, 7,FALSE), "")</f>
        <v/>
      </c>
      <c r="L3576" s="30" t="str">
        <f>IF($A3576 ="", "", VLOOKUP($A3576, 'Student reference sheet'!$A$2:$Z$2603,23,FALSE))</f>
        <v/>
      </c>
      <c r="M3576" s="30" t="str">
        <f>IF($A3576 ="", "", VLOOKUP($A3576, 'Student reference sheet'!$A$2:$Z$2603,24,FALSE))</f>
        <v/>
      </c>
      <c r="N3576" s="30" t="str">
        <f>IF($A3576 ="", "", VLOOKUP($A3576, 'Student reference sheet'!$A$2:$Z$2603,26,FALSE))</f>
        <v/>
      </c>
      <c r="O3576" s="30" t="str">
        <f>IF($A3576 ="", "", VLOOKUP($A3576, 'Student reference sheet'!$A$2:$Z$2603,25,FALSE))</f>
        <v/>
      </c>
      <c r="P3576" s="39" t="str">
        <f>IF($A3576 = "", "", IF(OR(VLOOKUP($A3576,'Student reference sheet'!$A$2:$V$2400,8,FALSE) = "R",  VLOOKUP($A3576,'Student reference sheet'!$A$2:$V$2400,8,FALSE) = "L"), "X", ""))</f>
        <v/>
      </c>
      <c r="Q3576" s="39" t="str">
        <f>IF($A3576 ="", "", VLOOKUP($A3576, 'Student reference sheet'!$A$2:$V$2603,22,FALSE))</f>
        <v/>
      </c>
      <c r="R3576" s="39" t="str">
        <f>IF($A3576 &lt;&gt; "",VLOOKUP($A3576,'Student reference sheet'!$A$2:$V$2329, 5,FALSE), "")</f>
        <v/>
      </c>
      <c r="S3576" s="39" t="str">
        <f>IF($A3576 &lt;&gt; "",VLOOKUP($A3576,'Student reference sheet'!$A$2:$V$2329, 6,FALSE), "")</f>
        <v/>
      </c>
      <c r="T3576" s="30" t="str">
        <f>IF($A3576 = "","",
IF(VLOOKUP($A3576,'Student reference sheet'!$A$2:$V$2329, 10,FALSE) = "Y", "Hispanic",
IF(VLOOKUP($A3576,'Student reference sheet'!$A$2:$V$2329,11,FALSE) &lt;&gt; "",
IF(VLOOKUP($A3576,'Student reference sheet'!$A$2:$V$2329,11,FALSE) = "UNK", "Unknown", VLOOKUP(VALUE(VLOOKUP($A3576,'Student reference sheet'!$A$2:$V$2329,11,FALSE)),'Ethnicity Reference'!$A$2:$B$22,2,FALSE)),
IF(VLOOKUP($A3576,'Student reference sheet'!$A$2:$V$2329,9,FALSE) &lt;&gt; "", VLOOKUP(VALUE(VLOOKUP($A3576,'Student reference sheet'!$A$2:$V$2329,9,FALSE)),'Ethnicity Reference'!$A$2:$B$22,2,FALSE),"Unknown"))))</f>
        <v/>
      </c>
      <c r="U3576" s="35"/>
    </row>
    <row r="3577" spans="1:21" ht="15.75">
      <c r="A3577" s="47"/>
      <c r="B3577" s="33"/>
      <c r="C3577" s="39" t="str">
        <f>IF($A3577 &lt;&gt; "",VLOOKUP($A3577,'Student reference sheet'!$A$2:$V$2329, 3,FALSE), "")</f>
        <v/>
      </c>
      <c r="D3577" s="39" t="str">
        <f>IF($A3577 &lt;&gt; "",VLOOKUP($A3577,'Student reference sheet'!$A$2:$V$2329, 2,FALSE), "")</f>
        <v/>
      </c>
      <c r="E3577" s="35"/>
      <c r="F3577" s="34"/>
      <c r="G3577" s="40" t="str">
        <f t="shared" ca="1" si="168"/>
        <v/>
      </c>
      <c r="H3577" s="40" t="str">
        <f t="shared" ca="1" si="169"/>
        <v/>
      </c>
      <c r="I3577" s="36" t="str">
        <f>IF($A3577 = "", "",
IF(COUNTIF(MINIMUM_DAY_DATES[], Attendance!J3577) &gt; 0, VLOOKUP(Attendance!$G3577,MINIMUM_DAY_PERIOD_SCHEDULE[], 2,TRUE),
IF(COUNTIF(RALLY_DATES[], Attendance!J3577) &gt; 0, VLOOKUP(Attendance!$G3577,RALLY_PERIOD_SCHEDULE[], 2,TRUE),
IF(WEEKDAY(Attendance!$J3577) = 2,
       IF(COUNTIF(FINALS_WEEK_MONDAY_DATE[],Attendance!$J3577) &gt; 0, VLOOKUP(Attendance!$G3577,FINALS_WEEK_MONDAY_PERIOD_SCHEDULE[],2,TRUE),
       VLOOKUP(Attendance!$G3577,REGULAR_WEEK_SCHEDULE[],6,TRUE)),
IF(WEEKDAY($J3577) = 3,
       IF(COUNTIF(FINALS_WEEK_TUESDAY_DATE[],Attendance!$J3577) &gt; 0, VLOOKUP(Attendance!$G3577,FINALS_WEEK_TUESDAY_PERIOD_SCHEDULE[],2,TRUE),
       VLOOKUP(Attendance!$G3577,REGULAR_WEEK_SCHEDULE[[Tuesday]:[Period]],5,TRUE)),
IF(WEEKDAY(Attendance!$J3577) = 4,
        IF(COUNTIF(BLOCK_WEDNESDAY_DATES[],Attendance!$J3577) &gt; 0, VLOOKUP(Attendance!$G3577,BLOCK_WEDNESDAY_PERIOD_SCHEDULE[],2,TRUE),
        IF(COUNTIF(FINALS_WEEK_WEDNESDAY_DATE[],Attendance!$J3577) &gt; 0, VLOOKUP(Attendance!$G3577,FINALS_WEEK_WEDNESDAY_PERIOD_SCHEDULE[],2,TRUE),
       VLOOKUP(Attendance!$G3577,REGULAR_WEEK_SCHEDULE[[Wednesday]:[Period]],4,TRUE))),
IF(WEEKDAY($J3577) = 5,
       IF(COUNTIF(BLOCK_THURSDAY_DATES[],Attendance!$J3577) &gt; 0, VLOOKUP(Attendance!$G3577,BLOCK_THURSDAY_PERIOD_SCHEDULE[],2,TRUE),
       IF(COUNTIF(FINALS_WEEK_THURSDAY_DATE[],Attendance!$J3577) &gt; 0, VLOOKUP(Attendance!$G3577,FINALS_WEEK_THURSDAY_PERIOD_SCHEDULE[],2,TRUE),
       VLOOKUP(Attendance!$G3577,REGULAR_WEEK_SCHEDULE[[Thursday]:[Period]],3,TRUE))),
IF(WEEKDAY(Attendance!$J3577) = 6,
       IF(COUNTIF(FINALS_WEEK_FRIDAY_DATE[],Attendance!$J3577) &gt; 0, VLOOKUP(Attendance!$G3577,FINALS_WEEK_FRIDAY_PERIOD_SCHEDULE[],2,TRUE),
       VLOOKUP(Attendance!$G3577,REGULAR_WEEK_SCHEDULE[[Friday]:[Period]],2,TRUE))))))))))</f>
        <v/>
      </c>
      <c r="J3577" s="41" t="str">
        <f t="shared" ca="1" si="170"/>
        <v/>
      </c>
      <c r="K3577" s="41" t="str">
        <f>IF($A3577 &lt;&gt; "",VLOOKUP($A3577,'Student reference sheet'!$A$2:$V$2329, 7,FALSE), "")</f>
        <v/>
      </c>
      <c r="L3577" s="30" t="str">
        <f>IF($A3577 ="", "", VLOOKUP($A3577, 'Student reference sheet'!$A$2:$Z$2603,23,FALSE))</f>
        <v/>
      </c>
      <c r="M3577" s="30" t="str">
        <f>IF($A3577 ="", "", VLOOKUP($A3577, 'Student reference sheet'!$A$2:$Z$2603,24,FALSE))</f>
        <v/>
      </c>
      <c r="N3577" s="30" t="str">
        <f>IF($A3577 ="", "", VLOOKUP($A3577, 'Student reference sheet'!$A$2:$Z$2603,26,FALSE))</f>
        <v/>
      </c>
      <c r="O3577" s="30" t="str">
        <f>IF($A3577 ="", "", VLOOKUP($A3577, 'Student reference sheet'!$A$2:$Z$2603,25,FALSE))</f>
        <v/>
      </c>
      <c r="P3577" s="39" t="str">
        <f>IF($A3577 = "", "", IF(OR(VLOOKUP($A3577,'Student reference sheet'!$A$2:$V$2400,8,FALSE) = "R",  VLOOKUP($A3577,'Student reference sheet'!$A$2:$V$2400,8,FALSE) = "L"), "X", ""))</f>
        <v/>
      </c>
      <c r="Q3577" s="39" t="str">
        <f>IF($A3577 ="", "", VLOOKUP($A3577, 'Student reference sheet'!$A$2:$V$2603,22,FALSE))</f>
        <v/>
      </c>
      <c r="R3577" s="39" t="str">
        <f>IF($A3577 &lt;&gt; "",VLOOKUP($A3577,'Student reference sheet'!$A$2:$V$2329, 5,FALSE), "")</f>
        <v/>
      </c>
      <c r="S3577" s="39" t="str">
        <f>IF($A3577 &lt;&gt; "",VLOOKUP($A3577,'Student reference sheet'!$A$2:$V$2329, 6,FALSE), "")</f>
        <v/>
      </c>
      <c r="T3577" s="30" t="str">
        <f>IF($A3577 = "","",
IF(VLOOKUP($A3577,'Student reference sheet'!$A$2:$V$2329, 10,FALSE) = "Y", "Hispanic",
IF(VLOOKUP($A3577,'Student reference sheet'!$A$2:$V$2329,11,FALSE) &lt;&gt; "",
IF(VLOOKUP($A3577,'Student reference sheet'!$A$2:$V$2329,11,FALSE) = "UNK", "Unknown", VLOOKUP(VALUE(VLOOKUP($A3577,'Student reference sheet'!$A$2:$V$2329,11,FALSE)),'Ethnicity Reference'!$A$2:$B$22,2,FALSE)),
IF(VLOOKUP($A3577,'Student reference sheet'!$A$2:$V$2329,9,FALSE) &lt;&gt; "", VLOOKUP(VALUE(VLOOKUP($A3577,'Student reference sheet'!$A$2:$V$2329,9,FALSE)),'Ethnicity Reference'!$A$2:$B$22,2,FALSE),"Unknown"))))</f>
        <v/>
      </c>
      <c r="U3577" s="35"/>
    </row>
    <row r="3578" spans="1:21" ht="15.75">
      <c r="A3578" s="47"/>
      <c r="B3578" s="33"/>
      <c r="C3578" s="39" t="str">
        <f>IF($A3578 &lt;&gt; "",VLOOKUP($A3578,'Student reference sheet'!$A$2:$V$2329, 3,FALSE), "")</f>
        <v/>
      </c>
      <c r="D3578" s="39" t="str">
        <f>IF($A3578 &lt;&gt; "",VLOOKUP($A3578,'Student reference sheet'!$A$2:$V$2329, 2,FALSE), "")</f>
        <v/>
      </c>
      <c r="E3578" s="35"/>
      <c r="F3578" s="34"/>
      <c r="G3578" s="40" t="str">
        <f t="shared" ca="1" si="168"/>
        <v/>
      </c>
      <c r="H3578" s="40" t="str">
        <f t="shared" ca="1" si="169"/>
        <v/>
      </c>
      <c r="I3578" s="36" t="str">
        <f>IF($A3578 = "", "",
IF(COUNTIF(MINIMUM_DAY_DATES[], Attendance!J3578) &gt; 0, VLOOKUP(Attendance!$G3578,MINIMUM_DAY_PERIOD_SCHEDULE[], 2,TRUE),
IF(COUNTIF(RALLY_DATES[], Attendance!J3578) &gt; 0, VLOOKUP(Attendance!$G3578,RALLY_PERIOD_SCHEDULE[], 2,TRUE),
IF(WEEKDAY(Attendance!$J3578) = 2,
       IF(COUNTIF(FINALS_WEEK_MONDAY_DATE[],Attendance!$J3578) &gt; 0, VLOOKUP(Attendance!$G3578,FINALS_WEEK_MONDAY_PERIOD_SCHEDULE[],2,TRUE),
       VLOOKUP(Attendance!$G3578,REGULAR_WEEK_SCHEDULE[],6,TRUE)),
IF(WEEKDAY($J3578) = 3,
       IF(COUNTIF(FINALS_WEEK_TUESDAY_DATE[],Attendance!$J3578) &gt; 0, VLOOKUP(Attendance!$G3578,FINALS_WEEK_TUESDAY_PERIOD_SCHEDULE[],2,TRUE),
       VLOOKUP(Attendance!$G3578,REGULAR_WEEK_SCHEDULE[[Tuesday]:[Period]],5,TRUE)),
IF(WEEKDAY(Attendance!$J3578) = 4,
        IF(COUNTIF(BLOCK_WEDNESDAY_DATES[],Attendance!$J3578) &gt; 0, VLOOKUP(Attendance!$G3578,BLOCK_WEDNESDAY_PERIOD_SCHEDULE[],2,TRUE),
        IF(COUNTIF(FINALS_WEEK_WEDNESDAY_DATE[],Attendance!$J3578) &gt; 0, VLOOKUP(Attendance!$G3578,FINALS_WEEK_WEDNESDAY_PERIOD_SCHEDULE[],2,TRUE),
       VLOOKUP(Attendance!$G3578,REGULAR_WEEK_SCHEDULE[[Wednesday]:[Period]],4,TRUE))),
IF(WEEKDAY($J3578) = 5,
       IF(COUNTIF(BLOCK_THURSDAY_DATES[],Attendance!$J3578) &gt; 0, VLOOKUP(Attendance!$G3578,BLOCK_THURSDAY_PERIOD_SCHEDULE[],2,TRUE),
       IF(COUNTIF(FINALS_WEEK_THURSDAY_DATE[],Attendance!$J3578) &gt; 0, VLOOKUP(Attendance!$G3578,FINALS_WEEK_THURSDAY_PERIOD_SCHEDULE[],2,TRUE),
       VLOOKUP(Attendance!$G3578,REGULAR_WEEK_SCHEDULE[[Thursday]:[Period]],3,TRUE))),
IF(WEEKDAY(Attendance!$J3578) = 6,
       IF(COUNTIF(FINALS_WEEK_FRIDAY_DATE[],Attendance!$J3578) &gt; 0, VLOOKUP(Attendance!$G3578,FINALS_WEEK_FRIDAY_PERIOD_SCHEDULE[],2,TRUE),
       VLOOKUP(Attendance!$G3578,REGULAR_WEEK_SCHEDULE[[Friday]:[Period]],2,TRUE))))))))))</f>
        <v/>
      </c>
      <c r="J3578" s="41" t="str">
        <f t="shared" ca="1" si="170"/>
        <v/>
      </c>
      <c r="K3578" s="41" t="str">
        <f>IF($A3578 &lt;&gt; "",VLOOKUP($A3578,'Student reference sheet'!$A$2:$V$2329, 7,FALSE), "")</f>
        <v/>
      </c>
      <c r="L3578" s="30" t="str">
        <f>IF($A3578 ="", "", VLOOKUP($A3578, 'Student reference sheet'!$A$2:$Z$2603,23,FALSE))</f>
        <v/>
      </c>
      <c r="M3578" s="30" t="str">
        <f>IF($A3578 ="", "", VLOOKUP($A3578, 'Student reference sheet'!$A$2:$Z$2603,24,FALSE))</f>
        <v/>
      </c>
      <c r="N3578" s="30" t="str">
        <f>IF($A3578 ="", "", VLOOKUP($A3578, 'Student reference sheet'!$A$2:$Z$2603,26,FALSE))</f>
        <v/>
      </c>
      <c r="O3578" s="30" t="str">
        <f>IF($A3578 ="", "", VLOOKUP($A3578, 'Student reference sheet'!$A$2:$Z$2603,25,FALSE))</f>
        <v/>
      </c>
      <c r="P3578" s="39" t="str">
        <f>IF($A3578 = "", "", IF(OR(VLOOKUP($A3578,'Student reference sheet'!$A$2:$V$2400,8,FALSE) = "R",  VLOOKUP($A3578,'Student reference sheet'!$A$2:$V$2400,8,FALSE) = "L"), "X", ""))</f>
        <v/>
      </c>
      <c r="Q3578" s="39" t="str">
        <f>IF($A3578 ="", "", VLOOKUP($A3578, 'Student reference sheet'!$A$2:$V$2603,22,FALSE))</f>
        <v/>
      </c>
      <c r="R3578" s="39" t="str">
        <f>IF($A3578 &lt;&gt; "",VLOOKUP($A3578,'Student reference sheet'!$A$2:$V$2329, 5,FALSE), "")</f>
        <v/>
      </c>
      <c r="S3578" s="39" t="str">
        <f>IF($A3578 &lt;&gt; "",VLOOKUP($A3578,'Student reference sheet'!$A$2:$V$2329, 6,FALSE), "")</f>
        <v/>
      </c>
      <c r="T3578" s="30" t="str">
        <f>IF($A3578 = "","",
IF(VLOOKUP($A3578,'Student reference sheet'!$A$2:$V$2329, 10,FALSE) = "Y", "Hispanic",
IF(VLOOKUP($A3578,'Student reference sheet'!$A$2:$V$2329,11,FALSE) &lt;&gt; "",
IF(VLOOKUP($A3578,'Student reference sheet'!$A$2:$V$2329,11,FALSE) = "UNK", "Unknown", VLOOKUP(VALUE(VLOOKUP($A3578,'Student reference sheet'!$A$2:$V$2329,11,FALSE)),'Ethnicity Reference'!$A$2:$B$22,2,FALSE)),
IF(VLOOKUP($A3578,'Student reference sheet'!$A$2:$V$2329,9,FALSE) &lt;&gt; "", VLOOKUP(VALUE(VLOOKUP($A3578,'Student reference sheet'!$A$2:$V$2329,9,FALSE)),'Ethnicity Reference'!$A$2:$B$22,2,FALSE),"Unknown"))))</f>
        <v/>
      </c>
      <c r="U3578" s="35"/>
    </row>
    <row r="3579" spans="1:21" ht="15.75">
      <c r="A3579" s="47"/>
      <c r="B3579" s="33"/>
      <c r="C3579" s="39" t="str">
        <f>IF($A3579 &lt;&gt; "",VLOOKUP($A3579,'Student reference sheet'!$A$2:$V$2329, 3,FALSE), "")</f>
        <v/>
      </c>
      <c r="D3579" s="39" t="str">
        <f>IF($A3579 &lt;&gt; "",VLOOKUP($A3579,'Student reference sheet'!$A$2:$V$2329, 2,FALSE), "")</f>
        <v/>
      </c>
      <c r="E3579" s="35"/>
      <c r="F3579" s="34"/>
      <c r="G3579" s="40" t="str">
        <f t="shared" ca="1" si="168"/>
        <v/>
      </c>
      <c r="H3579" s="40" t="str">
        <f t="shared" ca="1" si="169"/>
        <v/>
      </c>
      <c r="I3579" s="36" t="str">
        <f>IF($A3579 = "", "",
IF(COUNTIF(MINIMUM_DAY_DATES[], Attendance!J3579) &gt; 0, VLOOKUP(Attendance!$G3579,MINIMUM_DAY_PERIOD_SCHEDULE[], 2,TRUE),
IF(COUNTIF(RALLY_DATES[], Attendance!J3579) &gt; 0, VLOOKUP(Attendance!$G3579,RALLY_PERIOD_SCHEDULE[], 2,TRUE),
IF(WEEKDAY(Attendance!$J3579) = 2,
       IF(COUNTIF(FINALS_WEEK_MONDAY_DATE[],Attendance!$J3579) &gt; 0, VLOOKUP(Attendance!$G3579,FINALS_WEEK_MONDAY_PERIOD_SCHEDULE[],2,TRUE),
       VLOOKUP(Attendance!$G3579,REGULAR_WEEK_SCHEDULE[],6,TRUE)),
IF(WEEKDAY($J3579) = 3,
       IF(COUNTIF(FINALS_WEEK_TUESDAY_DATE[],Attendance!$J3579) &gt; 0, VLOOKUP(Attendance!$G3579,FINALS_WEEK_TUESDAY_PERIOD_SCHEDULE[],2,TRUE),
       VLOOKUP(Attendance!$G3579,REGULAR_WEEK_SCHEDULE[[Tuesday]:[Period]],5,TRUE)),
IF(WEEKDAY(Attendance!$J3579) = 4,
        IF(COUNTIF(BLOCK_WEDNESDAY_DATES[],Attendance!$J3579) &gt; 0, VLOOKUP(Attendance!$G3579,BLOCK_WEDNESDAY_PERIOD_SCHEDULE[],2,TRUE),
        IF(COUNTIF(FINALS_WEEK_WEDNESDAY_DATE[],Attendance!$J3579) &gt; 0, VLOOKUP(Attendance!$G3579,FINALS_WEEK_WEDNESDAY_PERIOD_SCHEDULE[],2,TRUE),
       VLOOKUP(Attendance!$G3579,REGULAR_WEEK_SCHEDULE[[Wednesday]:[Period]],4,TRUE))),
IF(WEEKDAY($J3579) = 5,
       IF(COUNTIF(BLOCK_THURSDAY_DATES[],Attendance!$J3579) &gt; 0, VLOOKUP(Attendance!$G3579,BLOCK_THURSDAY_PERIOD_SCHEDULE[],2,TRUE),
       IF(COUNTIF(FINALS_WEEK_THURSDAY_DATE[],Attendance!$J3579) &gt; 0, VLOOKUP(Attendance!$G3579,FINALS_WEEK_THURSDAY_PERIOD_SCHEDULE[],2,TRUE),
       VLOOKUP(Attendance!$G3579,REGULAR_WEEK_SCHEDULE[[Thursday]:[Period]],3,TRUE))),
IF(WEEKDAY(Attendance!$J3579) = 6,
       IF(COUNTIF(FINALS_WEEK_FRIDAY_DATE[],Attendance!$J3579) &gt; 0, VLOOKUP(Attendance!$G3579,FINALS_WEEK_FRIDAY_PERIOD_SCHEDULE[],2,TRUE),
       VLOOKUP(Attendance!$G3579,REGULAR_WEEK_SCHEDULE[[Friday]:[Period]],2,TRUE))))))))))</f>
        <v/>
      </c>
      <c r="J3579" s="41" t="str">
        <f t="shared" ca="1" si="170"/>
        <v/>
      </c>
      <c r="K3579" s="41" t="str">
        <f>IF($A3579 &lt;&gt; "",VLOOKUP($A3579,'Student reference sheet'!$A$2:$V$2329, 7,FALSE), "")</f>
        <v/>
      </c>
      <c r="L3579" s="30" t="str">
        <f>IF($A3579 ="", "", VLOOKUP($A3579, 'Student reference sheet'!$A$2:$Z$2603,23,FALSE))</f>
        <v/>
      </c>
      <c r="M3579" s="30" t="str">
        <f>IF($A3579 ="", "", VLOOKUP($A3579, 'Student reference sheet'!$A$2:$Z$2603,24,FALSE))</f>
        <v/>
      </c>
      <c r="N3579" s="30" t="str">
        <f>IF($A3579 ="", "", VLOOKUP($A3579, 'Student reference sheet'!$A$2:$Z$2603,26,FALSE))</f>
        <v/>
      </c>
      <c r="O3579" s="30" t="str">
        <f>IF($A3579 ="", "", VLOOKUP($A3579, 'Student reference sheet'!$A$2:$Z$2603,25,FALSE))</f>
        <v/>
      </c>
      <c r="P3579" s="39" t="str">
        <f>IF($A3579 = "", "", IF(OR(VLOOKUP($A3579,'Student reference sheet'!$A$2:$V$2400,8,FALSE) = "R",  VLOOKUP($A3579,'Student reference sheet'!$A$2:$V$2400,8,FALSE) = "L"), "X", ""))</f>
        <v/>
      </c>
      <c r="Q3579" s="39" t="str">
        <f>IF($A3579 ="", "", VLOOKUP($A3579, 'Student reference sheet'!$A$2:$V$2603,22,FALSE))</f>
        <v/>
      </c>
      <c r="R3579" s="39" t="str">
        <f>IF($A3579 &lt;&gt; "",VLOOKUP($A3579,'Student reference sheet'!$A$2:$V$2329, 5,FALSE), "")</f>
        <v/>
      </c>
      <c r="S3579" s="39" t="str">
        <f>IF($A3579 &lt;&gt; "",VLOOKUP($A3579,'Student reference sheet'!$A$2:$V$2329, 6,FALSE), "")</f>
        <v/>
      </c>
      <c r="T3579" s="30" t="str">
        <f>IF($A3579 = "","",
IF(VLOOKUP($A3579,'Student reference sheet'!$A$2:$V$2329, 10,FALSE) = "Y", "Hispanic",
IF(VLOOKUP($A3579,'Student reference sheet'!$A$2:$V$2329,11,FALSE) &lt;&gt; "",
IF(VLOOKUP($A3579,'Student reference sheet'!$A$2:$V$2329,11,FALSE) = "UNK", "Unknown", VLOOKUP(VALUE(VLOOKUP($A3579,'Student reference sheet'!$A$2:$V$2329,11,FALSE)),'Ethnicity Reference'!$A$2:$B$22,2,FALSE)),
IF(VLOOKUP($A3579,'Student reference sheet'!$A$2:$V$2329,9,FALSE) &lt;&gt; "", VLOOKUP(VALUE(VLOOKUP($A3579,'Student reference sheet'!$A$2:$V$2329,9,FALSE)),'Ethnicity Reference'!$A$2:$B$22,2,FALSE),"Unknown"))))</f>
        <v/>
      </c>
      <c r="U3579" s="35"/>
    </row>
    <row r="3580" spans="1:21" ht="15.75">
      <c r="A3580" s="47"/>
      <c r="B3580" s="33"/>
      <c r="C3580" s="39" t="str">
        <f>IF($A3580 &lt;&gt; "",VLOOKUP($A3580,'Student reference sheet'!$A$2:$V$2329, 3,FALSE), "")</f>
        <v/>
      </c>
      <c r="D3580" s="39" t="str">
        <f>IF($A3580 &lt;&gt; "",VLOOKUP($A3580,'Student reference sheet'!$A$2:$V$2329, 2,FALSE), "")</f>
        <v/>
      </c>
      <c r="E3580" s="35"/>
      <c r="F3580" s="34"/>
      <c r="G3580" s="40" t="str">
        <f t="shared" ca="1" si="168"/>
        <v/>
      </c>
      <c r="H3580" s="40" t="str">
        <f t="shared" ca="1" si="169"/>
        <v/>
      </c>
      <c r="I3580" s="36" t="str">
        <f>IF($A3580 = "", "",
IF(COUNTIF(MINIMUM_DAY_DATES[], Attendance!J3580) &gt; 0, VLOOKUP(Attendance!$G3580,MINIMUM_DAY_PERIOD_SCHEDULE[], 2,TRUE),
IF(COUNTIF(RALLY_DATES[], Attendance!J3580) &gt; 0, VLOOKUP(Attendance!$G3580,RALLY_PERIOD_SCHEDULE[], 2,TRUE),
IF(WEEKDAY(Attendance!$J3580) = 2,
       IF(COUNTIF(FINALS_WEEK_MONDAY_DATE[],Attendance!$J3580) &gt; 0, VLOOKUP(Attendance!$G3580,FINALS_WEEK_MONDAY_PERIOD_SCHEDULE[],2,TRUE),
       VLOOKUP(Attendance!$G3580,REGULAR_WEEK_SCHEDULE[],6,TRUE)),
IF(WEEKDAY($J3580) = 3,
       IF(COUNTIF(FINALS_WEEK_TUESDAY_DATE[],Attendance!$J3580) &gt; 0, VLOOKUP(Attendance!$G3580,FINALS_WEEK_TUESDAY_PERIOD_SCHEDULE[],2,TRUE),
       VLOOKUP(Attendance!$G3580,REGULAR_WEEK_SCHEDULE[[Tuesday]:[Period]],5,TRUE)),
IF(WEEKDAY(Attendance!$J3580) = 4,
        IF(COUNTIF(BLOCK_WEDNESDAY_DATES[],Attendance!$J3580) &gt; 0, VLOOKUP(Attendance!$G3580,BLOCK_WEDNESDAY_PERIOD_SCHEDULE[],2,TRUE),
        IF(COUNTIF(FINALS_WEEK_WEDNESDAY_DATE[],Attendance!$J3580) &gt; 0, VLOOKUP(Attendance!$G3580,FINALS_WEEK_WEDNESDAY_PERIOD_SCHEDULE[],2,TRUE),
       VLOOKUP(Attendance!$G3580,REGULAR_WEEK_SCHEDULE[[Wednesday]:[Period]],4,TRUE))),
IF(WEEKDAY($J3580) = 5,
       IF(COUNTIF(BLOCK_THURSDAY_DATES[],Attendance!$J3580) &gt; 0, VLOOKUP(Attendance!$G3580,BLOCK_THURSDAY_PERIOD_SCHEDULE[],2,TRUE),
       IF(COUNTIF(FINALS_WEEK_THURSDAY_DATE[],Attendance!$J3580) &gt; 0, VLOOKUP(Attendance!$G3580,FINALS_WEEK_THURSDAY_PERIOD_SCHEDULE[],2,TRUE),
       VLOOKUP(Attendance!$G3580,REGULAR_WEEK_SCHEDULE[[Thursday]:[Period]],3,TRUE))),
IF(WEEKDAY(Attendance!$J3580) = 6,
       IF(COUNTIF(FINALS_WEEK_FRIDAY_DATE[],Attendance!$J3580) &gt; 0, VLOOKUP(Attendance!$G3580,FINALS_WEEK_FRIDAY_PERIOD_SCHEDULE[],2,TRUE),
       VLOOKUP(Attendance!$G3580,REGULAR_WEEK_SCHEDULE[[Friday]:[Period]],2,TRUE))))))))))</f>
        <v/>
      </c>
      <c r="J3580" s="41" t="str">
        <f t="shared" ca="1" si="170"/>
        <v/>
      </c>
      <c r="K3580" s="41" t="str">
        <f>IF($A3580 &lt;&gt; "",VLOOKUP($A3580,'Student reference sheet'!$A$2:$V$2329, 7,FALSE), "")</f>
        <v/>
      </c>
      <c r="L3580" s="30" t="str">
        <f>IF($A3580 ="", "", VLOOKUP($A3580, 'Student reference sheet'!$A$2:$Z$2603,23,FALSE))</f>
        <v/>
      </c>
      <c r="M3580" s="30" t="str">
        <f>IF($A3580 ="", "", VLOOKUP($A3580, 'Student reference sheet'!$A$2:$Z$2603,24,FALSE))</f>
        <v/>
      </c>
      <c r="N3580" s="30" t="str">
        <f>IF($A3580 ="", "", VLOOKUP($A3580, 'Student reference sheet'!$A$2:$Z$2603,26,FALSE))</f>
        <v/>
      </c>
      <c r="O3580" s="30" t="str">
        <f>IF($A3580 ="", "", VLOOKUP($A3580, 'Student reference sheet'!$A$2:$Z$2603,25,FALSE))</f>
        <v/>
      </c>
      <c r="P3580" s="39" t="str">
        <f>IF($A3580 = "", "", IF(OR(VLOOKUP($A3580,'Student reference sheet'!$A$2:$V$2400,8,FALSE) = "R",  VLOOKUP($A3580,'Student reference sheet'!$A$2:$V$2400,8,FALSE) = "L"), "X", ""))</f>
        <v/>
      </c>
      <c r="Q3580" s="39" t="str">
        <f>IF($A3580 ="", "", VLOOKUP($A3580, 'Student reference sheet'!$A$2:$V$2603,22,FALSE))</f>
        <v/>
      </c>
      <c r="R3580" s="39" t="str">
        <f>IF($A3580 &lt;&gt; "",VLOOKUP($A3580,'Student reference sheet'!$A$2:$V$2329, 5,FALSE), "")</f>
        <v/>
      </c>
      <c r="S3580" s="39" t="str">
        <f>IF($A3580 &lt;&gt; "",VLOOKUP($A3580,'Student reference sheet'!$A$2:$V$2329, 6,FALSE), "")</f>
        <v/>
      </c>
      <c r="T3580" s="30" t="str">
        <f>IF($A3580 = "","",
IF(VLOOKUP($A3580,'Student reference sheet'!$A$2:$V$2329, 10,FALSE) = "Y", "Hispanic",
IF(VLOOKUP($A3580,'Student reference sheet'!$A$2:$V$2329,11,FALSE) &lt;&gt; "",
IF(VLOOKUP($A3580,'Student reference sheet'!$A$2:$V$2329,11,FALSE) = "UNK", "Unknown", VLOOKUP(VALUE(VLOOKUP($A3580,'Student reference sheet'!$A$2:$V$2329,11,FALSE)),'Ethnicity Reference'!$A$2:$B$22,2,FALSE)),
IF(VLOOKUP($A3580,'Student reference sheet'!$A$2:$V$2329,9,FALSE) &lt;&gt; "", VLOOKUP(VALUE(VLOOKUP($A3580,'Student reference sheet'!$A$2:$V$2329,9,FALSE)),'Ethnicity Reference'!$A$2:$B$22,2,FALSE),"Unknown"))))</f>
        <v/>
      </c>
      <c r="U3580" s="35"/>
    </row>
    <row r="3581" spans="1:21" ht="15.75">
      <c r="A3581" s="47"/>
      <c r="B3581" s="33"/>
      <c r="C3581" s="39" t="str">
        <f>IF($A3581 &lt;&gt; "",VLOOKUP($A3581,'Student reference sheet'!$A$2:$V$2329, 3,FALSE), "")</f>
        <v/>
      </c>
      <c r="D3581" s="39" t="str">
        <f>IF($A3581 &lt;&gt; "",VLOOKUP($A3581,'Student reference sheet'!$A$2:$V$2329, 2,FALSE), "")</f>
        <v/>
      </c>
      <c r="E3581" s="35"/>
      <c r="F3581" s="34"/>
      <c r="G3581" s="40" t="str">
        <f t="shared" ca="1" si="168"/>
        <v/>
      </c>
      <c r="H3581" s="40" t="str">
        <f t="shared" ca="1" si="169"/>
        <v/>
      </c>
      <c r="I3581" s="36" t="str">
        <f>IF($A3581 = "", "",
IF(COUNTIF(MINIMUM_DAY_DATES[], Attendance!J3581) &gt; 0, VLOOKUP(Attendance!$G3581,MINIMUM_DAY_PERIOD_SCHEDULE[], 2,TRUE),
IF(COUNTIF(RALLY_DATES[], Attendance!J3581) &gt; 0, VLOOKUP(Attendance!$G3581,RALLY_PERIOD_SCHEDULE[], 2,TRUE),
IF(WEEKDAY(Attendance!$J3581) = 2,
       IF(COUNTIF(FINALS_WEEK_MONDAY_DATE[],Attendance!$J3581) &gt; 0, VLOOKUP(Attendance!$G3581,FINALS_WEEK_MONDAY_PERIOD_SCHEDULE[],2,TRUE),
       VLOOKUP(Attendance!$G3581,REGULAR_WEEK_SCHEDULE[],6,TRUE)),
IF(WEEKDAY($J3581) = 3,
       IF(COUNTIF(FINALS_WEEK_TUESDAY_DATE[],Attendance!$J3581) &gt; 0, VLOOKUP(Attendance!$G3581,FINALS_WEEK_TUESDAY_PERIOD_SCHEDULE[],2,TRUE),
       VLOOKUP(Attendance!$G3581,REGULAR_WEEK_SCHEDULE[[Tuesday]:[Period]],5,TRUE)),
IF(WEEKDAY(Attendance!$J3581) = 4,
        IF(COUNTIF(BLOCK_WEDNESDAY_DATES[],Attendance!$J3581) &gt; 0, VLOOKUP(Attendance!$G3581,BLOCK_WEDNESDAY_PERIOD_SCHEDULE[],2,TRUE),
        IF(COUNTIF(FINALS_WEEK_WEDNESDAY_DATE[],Attendance!$J3581) &gt; 0, VLOOKUP(Attendance!$G3581,FINALS_WEEK_WEDNESDAY_PERIOD_SCHEDULE[],2,TRUE),
       VLOOKUP(Attendance!$G3581,REGULAR_WEEK_SCHEDULE[[Wednesday]:[Period]],4,TRUE))),
IF(WEEKDAY($J3581) = 5,
       IF(COUNTIF(BLOCK_THURSDAY_DATES[],Attendance!$J3581) &gt; 0, VLOOKUP(Attendance!$G3581,BLOCK_THURSDAY_PERIOD_SCHEDULE[],2,TRUE),
       IF(COUNTIF(FINALS_WEEK_THURSDAY_DATE[],Attendance!$J3581) &gt; 0, VLOOKUP(Attendance!$G3581,FINALS_WEEK_THURSDAY_PERIOD_SCHEDULE[],2,TRUE),
       VLOOKUP(Attendance!$G3581,REGULAR_WEEK_SCHEDULE[[Thursday]:[Period]],3,TRUE))),
IF(WEEKDAY(Attendance!$J3581) = 6,
       IF(COUNTIF(FINALS_WEEK_FRIDAY_DATE[],Attendance!$J3581) &gt; 0, VLOOKUP(Attendance!$G3581,FINALS_WEEK_FRIDAY_PERIOD_SCHEDULE[],2,TRUE),
       VLOOKUP(Attendance!$G3581,REGULAR_WEEK_SCHEDULE[[Friday]:[Period]],2,TRUE))))))))))</f>
        <v/>
      </c>
      <c r="J3581" s="41" t="str">
        <f t="shared" ca="1" si="170"/>
        <v/>
      </c>
      <c r="K3581" s="41" t="str">
        <f>IF($A3581 &lt;&gt; "",VLOOKUP($A3581,'Student reference sheet'!$A$2:$V$2329, 7,FALSE), "")</f>
        <v/>
      </c>
      <c r="L3581" s="30" t="str">
        <f>IF($A3581 ="", "", VLOOKUP($A3581, 'Student reference sheet'!$A$2:$Z$2603,23,FALSE))</f>
        <v/>
      </c>
      <c r="M3581" s="30" t="str">
        <f>IF($A3581 ="", "", VLOOKUP($A3581, 'Student reference sheet'!$A$2:$Z$2603,24,FALSE))</f>
        <v/>
      </c>
      <c r="N3581" s="30" t="str">
        <f>IF($A3581 ="", "", VLOOKUP($A3581, 'Student reference sheet'!$A$2:$Z$2603,26,FALSE))</f>
        <v/>
      </c>
      <c r="O3581" s="30" t="str">
        <f>IF($A3581 ="", "", VLOOKUP($A3581, 'Student reference sheet'!$A$2:$Z$2603,25,FALSE))</f>
        <v/>
      </c>
      <c r="P3581" s="39" t="str">
        <f>IF($A3581 = "", "", IF(OR(VLOOKUP($A3581,'Student reference sheet'!$A$2:$V$2400,8,FALSE) = "R",  VLOOKUP($A3581,'Student reference sheet'!$A$2:$V$2400,8,FALSE) = "L"), "X", ""))</f>
        <v/>
      </c>
      <c r="Q3581" s="39" t="str">
        <f>IF($A3581 ="", "", VLOOKUP($A3581, 'Student reference sheet'!$A$2:$V$2603,22,FALSE))</f>
        <v/>
      </c>
      <c r="R3581" s="39" t="str">
        <f>IF($A3581 &lt;&gt; "",VLOOKUP($A3581,'Student reference sheet'!$A$2:$V$2329, 5,FALSE), "")</f>
        <v/>
      </c>
      <c r="S3581" s="39" t="str">
        <f>IF($A3581 &lt;&gt; "",VLOOKUP($A3581,'Student reference sheet'!$A$2:$V$2329, 6,FALSE), "")</f>
        <v/>
      </c>
      <c r="T3581" s="30" t="str">
        <f>IF($A3581 = "","",
IF(VLOOKUP($A3581,'Student reference sheet'!$A$2:$V$2329, 10,FALSE) = "Y", "Hispanic",
IF(VLOOKUP($A3581,'Student reference sheet'!$A$2:$V$2329,11,FALSE) &lt;&gt; "",
IF(VLOOKUP($A3581,'Student reference sheet'!$A$2:$V$2329,11,FALSE) = "UNK", "Unknown", VLOOKUP(VALUE(VLOOKUP($A3581,'Student reference sheet'!$A$2:$V$2329,11,FALSE)),'Ethnicity Reference'!$A$2:$B$22,2,FALSE)),
IF(VLOOKUP($A3581,'Student reference sheet'!$A$2:$V$2329,9,FALSE) &lt;&gt; "", VLOOKUP(VALUE(VLOOKUP($A3581,'Student reference sheet'!$A$2:$V$2329,9,FALSE)),'Ethnicity Reference'!$A$2:$B$22,2,FALSE),"Unknown"))))</f>
        <v/>
      </c>
      <c r="U3581" s="35"/>
    </row>
    <row r="3582" spans="1:21" ht="15.75">
      <c r="A3582" s="47"/>
      <c r="B3582" s="33"/>
      <c r="C3582" s="39" t="str">
        <f>IF($A3582 &lt;&gt; "",VLOOKUP($A3582,'Student reference sheet'!$A$2:$V$2329, 3,FALSE), "")</f>
        <v/>
      </c>
      <c r="D3582" s="39" t="str">
        <f>IF($A3582 &lt;&gt; "",VLOOKUP($A3582,'Student reference sheet'!$A$2:$V$2329, 2,FALSE), "")</f>
        <v/>
      </c>
      <c r="E3582" s="35"/>
      <c r="F3582" s="34"/>
      <c r="G3582" s="40" t="str">
        <f t="shared" ca="1" si="168"/>
        <v/>
      </c>
      <c r="H3582" s="40" t="str">
        <f t="shared" ca="1" si="169"/>
        <v/>
      </c>
      <c r="I3582" s="36" t="str">
        <f>IF($A3582 = "", "",
IF(COUNTIF(MINIMUM_DAY_DATES[], Attendance!J3582) &gt; 0, VLOOKUP(Attendance!$G3582,MINIMUM_DAY_PERIOD_SCHEDULE[], 2,TRUE),
IF(COUNTIF(RALLY_DATES[], Attendance!J3582) &gt; 0, VLOOKUP(Attendance!$G3582,RALLY_PERIOD_SCHEDULE[], 2,TRUE),
IF(WEEKDAY(Attendance!$J3582) = 2,
       IF(COUNTIF(FINALS_WEEK_MONDAY_DATE[],Attendance!$J3582) &gt; 0, VLOOKUP(Attendance!$G3582,FINALS_WEEK_MONDAY_PERIOD_SCHEDULE[],2,TRUE),
       VLOOKUP(Attendance!$G3582,REGULAR_WEEK_SCHEDULE[],6,TRUE)),
IF(WEEKDAY($J3582) = 3,
       IF(COUNTIF(FINALS_WEEK_TUESDAY_DATE[],Attendance!$J3582) &gt; 0, VLOOKUP(Attendance!$G3582,FINALS_WEEK_TUESDAY_PERIOD_SCHEDULE[],2,TRUE),
       VLOOKUP(Attendance!$G3582,REGULAR_WEEK_SCHEDULE[[Tuesday]:[Period]],5,TRUE)),
IF(WEEKDAY(Attendance!$J3582) = 4,
        IF(COUNTIF(BLOCK_WEDNESDAY_DATES[],Attendance!$J3582) &gt; 0, VLOOKUP(Attendance!$G3582,BLOCK_WEDNESDAY_PERIOD_SCHEDULE[],2,TRUE),
        IF(COUNTIF(FINALS_WEEK_WEDNESDAY_DATE[],Attendance!$J3582) &gt; 0, VLOOKUP(Attendance!$G3582,FINALS_WEEK_WEDNESDAY_PERIOD_SCHEDULE[],2,TRUE),
       VLOOKUP(Attendance!$G3582,REGULAR_WEEK_SCHEDULE[[Wednesday]:[Period]],4,TRUE))),
IF(WEEKDAY($J3582) = 5,
       IF(COUNTIF(BLOCK_THURSDAY_DATES[],Attendance!$J3582) &gt; 0, VLOOKUP(Attendance!$G3582,BLOCK_THURSDAY_PERIOD_SCHEDULE[],2,TRUE),
       IF(COUNTIF(FINALS_WEEK_THURSDAY_DATE[],Attendance!$J3582) &gt; 0, VLOOKUP(Attendance!$G3582,FINALS_WEEK_THURSDAY_PERIOD_SCHEDULE[],2,TRUE),
       VLOOKUP(Attendance!$G3582,REGULAR_WEEK_SCHEDULE[[Thursday]:[Period]],3,TRUE))),
IF(WEEKDAY(Attendance!$J3582) = 6,
       IF(COUNTIF(FINALS_WEEK_FRIDAY_DATE[],Attendance!$J3582) &gt; 0, VLOOKUP(Attendance!$G3582,FINALS_WEEK_FRIDAY_PERIOD_SCHEDULE[],2,TRUE),
       VLOOKUP(Attendance!$G3582,REGULAR_WEEK_SCHEDULE[[Friday]:[Period]],2,TRUE))))))))))</f>
        <v/>
      </c>
      <c r="J3582" s="41" t="str">
        <f t="shared" ca="1" si="170"/>
        <v/>
      </c>
      <c r="K3582" s="41" t="str">
        <f>IF($A3582 &lt;&gt; "",VLOOKUP($A3582,'Student reference sheet'!$A$2:$V$2329, 7,FALSE), "")</f>
        <v/>
      </c>
      <c r="L3582" s="30" t="str">
        <f>IF($A3582 ="", "", VLOOKUP($A3582, 'Student reference sheet'!$A$2:$Z$2603,23,FALSE))</f>
        <v/>
      </c>
      <c r="M3582" s="30" t="str">
        <f>IF($A3582 ="", "", VLOOKUP($A3582, 'Student reference sheet'!$A$2:$Z$2603,24,FALSE))</f>
        <v/>
      </c>
      <c r="N3582" s="30" t="str">
        <f>IF($A3582 ="", "", VLOOKUP($A3582, 'Student reference sheet'!$A$2:$Z$2603,26,FALSE))</f>
        <v/>
      </c>
      <c r="O3582" s="30" t="str">
        <f>IF($A3582 ="", "", VLOOKUP($A3582, 'Student reference sheet'!$A$2:$Z$2603,25,FALSE))</f>
        <v/>
      </c>
      <c r="P3582" s="39" t="str">
        <f>IF($A3582 = "", "", IF(OR(VLOOKUP($A3582,'Student reference sheet'!$A$2:$V$2400,8,FALSE) = "R",  VLOOKUP($A3582,'Student reference sheet'!$A$2:$V$2400,8,FALSE) = "L"), "X", ""))</f>
        <v/>
      </c>
      <c r="Q3582" s="39" t="str">
        <f>IF($A3582 ="", "", VLOOKUP($A3582, 'Student reference sheet'!$A$2:$V$2603,22,FALSE))</f>
        <v/>
      </c>
      <c r="R3582" s="39" t="str">
        <f>IF($A3582 &lt;&gt; "",VLOOKUP($A3582,'Student reference sheet'!$A$2:$V$2329, 5,FALSE), "")</f>
        <v/>
      </c>
      <c r="S3582" s="39" t="str">
        <f>IF($A3582 &lt;&gt; "",VLOOKUP($A3582,'Student reference sheet'!$A$2:$V$2329, 6,FALSE), "")</f>
        <v/>
      </c>
      <c r="T3582" s="30" t="str">
        <f>IF($A3582 = "","",
IF(VLOOKUP($A3582,'Student reference sheet'!$A$2:$V$2329, 10,FALSE) = "Y", "Hispanic",
IF(VLOOKUP($A3582,'Student reference sheet'!$A$2:$V$2329,11,FALSE) &lt;&gt; "",
IF(VLOOKUP($A3582,'Student reference sheet'!$A$2:$V$2329,11,FALSE) = "UNK", "Unknown", VLOOKUP(VALUE(VLOOKUP($A3582,'Student reference sheet'!$A$2:$V$2329,11,FALSE)),'Ethnicity Reference'!$A$2:$B$22,2,FALSE)),
IF(VLOOKUP($A3582,'Student reference sheet'!$A$2:$V$2329,9,FALSE) &lt;&gt; "", VLOOKUP(VALUE(VLOOKUP($A3582,'Student reference sheet'!$A$2:$V$2329,9,FALSE)),'Ethnicity Reference'!$A$2:$B$22,2,FALSE),"Unknown"))))</f>
        <v/>
      </c>
      <c r="U3582" s="35"/>
    </row>
    <row r="3583" spans="1:21" ht="15.75">
      <c r="A3583" s="47"/>
      <c r="B3583" s="33"/>
      <c r="C3583" s="39" t="str">
        <f>IF($A3583 &lt;&gt; "",VLOOKUP($A3583,'Student reference sheet'!$A$2:$V$2329, 3,FALSE), "")</f>
        <v/>
      </c>
      <c r="D3583" s="39" t="str">
        <f>IF($A3583 &lt;&gt; "",VLOOKUP($A3583,'Student reference sheet'!$A$2:$V$2329, 2,FALSE), "")</f>
        <v/>
      </c>
      <c r="E3583" s="35"/>
      <c r="F3583" s="34"/>
      <c r="G3583" s="40" t="str">
        <f t="shared" ca="1" si="168"/>
        <v/>
      </c>
      <c r="H3583" s="40" t="str">
        <f t="shared" ca="1" si="169"/>
        <v/>
      </c>
      <c r="I3583" s="36" t="str">
        <f>IF($A3583 = "", "",
IF(COUNTIF(MINIMUM_DAY_DATES[], Attendance!J3583) &gt; 0, VLOOKUP(Attendance!$G3583,MINIMUM_DAY_PERIOD_SCHEDULE[], 2,TRUE),
IF(COUNTIF(RALLY_DATES[], Attendance!J3583) &gt; 0, VLOOKUP(Attendance!$G3583,RALLY_PERIOD_SCHEDULE[], 2,TRUE),
IF(WEEKDAY(Attendance!$J3583) = 2,
       IF(COUNTIF(FINALS_WEEK_MONDAY_DATE[],Attendance!$J3583) &gt; 0, VLOOKUP(Attendance!$G3583,FINALS_WEEK_MONDAY_PERIOD_SCHEDULE[],2,TRUE),
       VLOOKUP(Attendance!$G3583,REGULAR_WEEK_SCHEDULE[],6,TRUE)),
IF(WEEKDAY($J3583) = 3,
       IF(COUNTIF(FINALS_WEEK_TUESDAY_DATE[],Attendance!$J3583) &gt; 0, VLOOKUP(Attendance!$G3583,FINALS_WEEK_TUESDAY_PERIOD_SCHEDULE[],2,TRUE),
       VLOOKUP(Attendance!$G3583,REGULAR_WEEK_SCHEDULE[[Tuesday]:[Period]],5,TRUE)),
IF(WEEKDAY(Attendance!$J3583) = 4,
        IF(COUNTIF(BLOCK_WEDNESDAY_DATES[],Attendance!$J3583) &gt; 0, VLOOKUP(Attendance!$G3583,BLOCK_WEDNESDAY_PERIOD_SCHEDULE[],2,TRUE),
        IF(COUNTIF(FINALS_WEEK_WEDNESDAY_DATE[],Attendance!$J3583) &gt; 0, VLOOKUP(Attendance!$G3583,FINALS_WEEK_WEDNESDAY_PERIOD_SCHEDULE[],2,TRUE),
       VLOOKUP(Attendance!$G3583,REGULAR_WEEK_SCHEDULE[[Wednesday]:[Period]],4,TRUE))),
IF(WEEKDAY($J3583) = 5,
       IF(COUNTIF(BLOCK_THURSDAY_DATES[],Attendance!$J3583) &gt; 0, VLOOKUP(Attendance!$G3583,BLOCK_THURSDAY_PERIOD_SCHEDULE[],2,TRUE),
       IF(COUNTIF(FINALS_WEEK_THURSDAY_DATE[],Attendance!$J3583) &gt; 0, VLOOKUP(Attendance!$G3583,FINALS_WEEK_THURSDAY_PERIOD_SCHEDULE[],2,TRUE),
       VLOOKUP(Attendance!$G3583,REGULAR_WEEK_SCHEDULE[[Thursday]:[Period]],3,TRUE))),
IF(WEEKDAY(Attendance!$J3583) = 6,
       IF(COUNTIF(FINALS_WEEK_FRIDAY_DATE[],Attendance!$J3583) &gt; 0, VLOOKUP(Attendance!$G3583,FINALS_WEEK_FRIDAY_PERIOD_SCHEDULE[],2,TRUE),
       VLOOKUP(Attendance!$G3583,REGULAR_WEEK_SCHEDULE[[Friday]:[Period]],2,TRUE))))))))))</f>
        <v/>
      </c>
      <c r="J3583" s="41" t="str">
        <f t="shared" ca="1" si="170"/>
        <v/>
      </c>
      <c r="K3583" s="41" t="str">
        <f>IF($A3583 &lt;&gt; "",VLOOKUP($A3583,'Student reference sheet'!$A$2:$V$2329, 7,FALSE), "")</f>
        <v/>
      </c>
      <c r="L3583" s="30" t="str">
        <f>IF($A3583 ="", "", VLOOKUP($A3583, 'Student reference sheet'!$A$2:$Z$2603,23,FALSE))</f>
        <v/>
      </c>
      <c r="M3583" s="30" t="str">
        <f>IF($A3583 ="", "", VLOOKUP($A3583, 'Student reference sheet'!$A$2:$Z$2603,24,FALSE))</f>
        <v/>
      </c>
      <c r="N3583" s="30" t="str">
        <f>IF($A3583 ="", "", VLOOKUP($A3583, 'Student reference sheet'!$A$2:$Z$2603,26,FALSE))</f>
        <v/>
      </c>
      <c r="O3583" s="30" t="str">
        <f>IF($A3583 ="", "", VLOOKUP($A3583, 'Student reference sheet'!$A$2:$Z$2603,25,FALSE))</f>
        <v/>
      </c>
      <c r="P3583" s="39" t="str">
        <f>IF($A3583 = "", "", IF(OR(VLOOKUP($A3583,'Student reference sheet'!$A$2:$V$2400,8,FALSE) = "R",  VLOOKUP($A3583,'Student reference sheet'!$A$2:$V$2400,8,FALSE) = "L"), "X", ""))</f>
        <v/>
      </c>
      <c r="Q3583" s="39" t="str">
        <f>IF($A3583 ="", "", VLOOKUP($A3583, 'Student reference sheet'!$A$2:$V$2603,22,FALSE))</f>
        <v/>
      </c>
      <c r="R3583" s="39" t="str">
        <f>IF($A3583 &lt;&gt; "",VLOOKUP($A3583,'Student reference sheet'!$A$2:$V$2329, 5,FALSE), "")</f>
        <v/>
      </c>
      <c r="S3583" s="39" t="str">
        <f>IF($A3583 &lt;&gt; "",VLOOKUP($A3583,'Student reference sheet'!$A$2:$V$2329, 6,FALSE), "")</f>
        <v/>
      </c>
      <c r="T3583" s="30" t="str">
        <f>IF($A3583 = "","",
IF(VLOOKUP($A3583,'Student reference sheet'!$A$2:$V$2329, 10,FALSE) = "Y", "Hispanic",
IF(VLOOKUP($A3583,'Student reference sheet'!$A$2:$V$2329,11,FALSE) &lt;&gt; "",
IF(VLOOKUP($A3583,'Student reference sheet'!$A$2:$V$2329,11,FALSE) = "UNK", "Unknown", VLOOKUP(VALUE(VLOOKUP($A3583,'Student reference sheet'!$A$2:$V$2329,11,FALSE)),'Ethnicity Reference'!$A$2:$B$22,2,FALSE)),
IF(VLOOKUP($A3583,'Student reference sheet'!$A$2:$V$2329,9,FALSE) &lt;&gt; "", VLOOKUP(VALUE(VLOOKUP($A3583,'Student reference sheet'!$A$2:$V$2329,9,FALSE)),'Ethnicity Reference'!$A$2:$B$22,2,FALSE),"Unknown"))))</f>
        <v/>
      </c>
      <c r="U3583" s="35"/>
    </row>
    <row r="3584" spans="1:21" ht="15.75">
      <c r="A3584" s="47"/>
      <c r="B3584" s="33"/>
      <c r="C3584" s="39" t="str">
        <f>IF($A3584 &lt;&gt; "",VLOOKUP($A3584,'Student reference sheet'!$A$2:$V$2329, 3,FALSE), "")</f>
        <v/>
      </c>
      <c r="D3584" s="39" t="str">
        <f>IF($A3584 &lt;&gt; "",VLOOKUP($A3584,'Student reference sheet'!$A$2:$V$2329, 2,FALSE), "")</f>
        <v/>
      </c>
      <c r="E3584" s="35"/>
      <c r="F3584" s="34"/>
      <c r="G3584" s="40" t="str">
        <f t="shared" ca="1" si="168"/>
        <v/>
      </c>
      <c r="H3584" s="40" t="str">
        <f t="shared" ca="1" si="169"/>
        <v/>
      </c>
      <c r="I3584" s="36" t="str">
        <f>IF($A3584 = "", "",
IF(COUNTIF(MINIMUM_DAY_DATES[], Attendance!J3584) &gt; 0, VLOOKUP(Attendance!$G3584,MINIMUM_DAY_PERIOD_SCHEDULE[], 2,TRUE),
IF(COUNTIF(RALLY_DATES[], Attendance!J3584) &gt; 0, VLOOKUP(Attendance!$G3584,RALLY_PERIOD_SCHEDULE[], 2,TRUE),
IF(WEEKDAY(Attendance!$J3584) = 2,
       IF(COUNTIF(FINALS_WEEK_MONDAY_DATE[],Attendance!$J3584) &gt; 0, VLOOKUP(Attendance!$G3584,FINALS_WEEK_MONDAY_PERIOD_SCHEDULE[],2,TRUE),
       VLOOKUP(Attendance!$G3584,REGULAR_WEEK_SCHEDULE[],6,TRUE)),
IF(WEEKDAY($J3584) = 3,
       IF(COUNTIF(FINALS_WEEK_TUESDAY_DATE[],Attendance!$J3584) &gt; 0, VLOOKUP(Attendance!$G3584,FINALS_WEEK_TUESDAY_PERIOD_SCHEDULE[],2,TRUE),
       VLOOKUP(Attendance!$G3584,REGULAR_WEEK_SCHEDULE[[Tuesday]:[Period]],5,TRUE)),
IF(WEEKDAY(Attendance!$J3584) = 4,
        IF(COUNTIF(BLOCK_WEDNESDAY_DATES[],Attendance!$J3584) &gt; 0, VLOOKUP(Attendance!$G3584,BLOCK_WEDNESDAY_PERIOD_SCHEDULE[],2,TRUE),
        IF(COUNTIF(FINALS_WEEK_WEDNESDAY_DATE[],Attendance!$J3584) &gt; 0, VLOOKUP(Attendance!$G3584,FINALS_WEEK_WEDNESDAY_PERIOD_SCHEDULE[],2,TRUE),
       VLOOKUP(Attendance!$G3584,REGULAR_WEEK_SCHEDULE[[Wednesday]:[Period]],4,TRUE))),
IF(WEEKDAY($J3584) = 5,
       IF(COUNTIF(BLOCK_THURSDAY_DATES[],Attendance!$J3584) &gt; 0, VLOOKUP(Attendance!$G3584,BLOCK_THURSDAY_PERIOD_SCHEDULE[],2,TRUE),
       IF(COUNTIF(FINALS_WEEK_THURSDAY_DATE[],Attendance!$J3584) &gt; 0, VLOOKUP(Attendance!$G3584,FINALS_WEEK_THURSDAY_PERIOD_SCHEDULE[],2,TRUE),
       VLOOKUP(Attendance!$G3584,REGULAR_WEEK_SCHEDULE[[Thursday]:[Period]],3,TRUE))),
IF(WEEKDAY(Attendance!$J3584) = 6,
       IF(COUNTIF(FINALS_WEEK_FRIDAY_DATE[],Attendance!$J3584) &gt; 0, VLOOKUP(Attendance!$G3584,FINALS_WEEK_FRIDAY_PERIOD_SCHEDULE[],2,TRUE),
       VLOOKUP(Attendance!$G3584,REGULAR_WEEK_SCHEDULE[[Friday]:[Period]],2,TRUE))))))))))</f>
        <v/>
      </c>
      <c r="J3584" s="41" t="str">
        <f t="shared" ca="1" si="170"/>
        <v/>
      </c>
      <c r="K3584" s="41" t="str">
        <f>IF($A3584 &lt;&gt; "",VLOOKUP($A3584,'Student reference sheet'!$A$2:$V$2329, 7,FALSE), "")</f>
        <v/>
      </c>
      <c r="L3584" s="30" t="str">
        <f>IF($A3584 ="", "", VLOOKUP($A3584, 'Student reference sheet'!$A$2:$Z$2603,23,FALSE))</f>
        <v/>
      </c>
      <c r="M3584" s="30" t="str">
        <f>IF($A3584 ="", "", VLOOKUP($A3584, 'Student reference sheet'!$A$2:$Z$2603,24,FALSE))</f>
        <v/>
      </c>
      <c r="N3584" s="30" t="str">
        <f>IF($A3584 ="", "", VLOOKUP($A3584, 'Student reference sheet'!$A$2:$Z$2603,26,FALSE))</f>
        <v/>
      </c>
      <c r="O3584" s="30" t="str">
        <f>IF($A3584 ="", "", VLOOKUP($A3584, 'Student reference sheet'!$A$2:$Z$2603,25,FALSE))</f>
        <v/>
      </c>
      <c r="P3584" s="39" t="str">
        <f>IF($A3584 = "", "", IF(OR(VLOOKUP($A3584,'Student reference sheet'!$A$2:$V$2400,8,FALSE) = "R",  VLOOKUP($A3584,'Student reference sheet'!$A$2:$V$2400,8,FALSE) = "L"), "X", ""))</f>
        <v/>
      </c>
      <c r="Q3584" s="39" t="str">
        <f>IF($A3584 ="", "", VLOOKUP($A3584, 'Student reference sheet'!$A$2:$V$2603,22,FALSE))</f>
        <v/>
      </c>
      <c r="R3584" s="39" t="str">
        <f>IF($A3584 &lt;&gt; "",VLOOKUP($A3584,'Student reference sheet'!$A$2:$V$2329, 5,FALSE), "")</f>
        <v/>
      </c>
      <c r="S3584" s="39" t="str">
        <f>IF($A3584 &lt;&gt; "",VLOOKUP($A3584,'Student reference sheet'!$A$2:$V$2329, 6,FALSE), "")</f>
        <v/>
      </c>
      <c r="T3584" s="30" t="str">
        <f>IF($A3584 = "","",
IF(VLOOKUP($A3584,'Student reference sheet'!$A$2:$V$2329, 10,FALSE) = "Y", "Hispanic",
IF(VLOOKUP($A3584,'Student reference sheet'!$A$2:$V$2329,11,FALSE) &lt;&gt; "",
IF(VLOOKUP($A3584,'Student reference sheet'!$A$2:$V$2329,11,FALSE) = "UNK", "Unknown", VLOOKUP(VALUE(VLOOKUP($A3584,'Student reference sheet'!$A$2:$V$2329,11,FALSE)),'Ethnicity Reference'!$A$2:$B$22,2,FALSE)),
IF(VLOOKUP($A3584,'Student reference sheet'!$A$2:$V$2329,9,FALSE) &lt;&gt; "", VLOOKUP(VALUE(VLOOKUP($A3584,'Student reference sheet'!$A$2:$V$2329,9,FALSE)),'Ethnicity Reference'!$A$2:$B$22,2,FALSE),"Unknown"))))</f>
        <v/>
      </c>
      <c r="U3584" s="35"/>
    </row>
    <row r="3585" spans="1:21" ht="15.75">
      <c r="A3585" s="47"/>
      <c r="B3585" s="33"/>
      <c r="C3585" s="39" t="str">
        <f>IF($A3585 &lt;&gt; "",VLOOKUP($A3585,'Student reference sheet'!$A$2:$V$2329, 3,FALSE), "")</f>
        <v/>
      </c>
      <c r="D3585" s="39" t="str">
        <f>IF($A3585 &lt;&gt; "",VLOOKUP($A3585,'Student reference sheet'!$A$2:$V$2329, 2,FALSE), "")</f>
        <v/>
      </c>
      <c r="E3585" s="35"/>
      <c r="F3585" s="34"/>
      <c r="G3585" s="40" t="str">
        <f t="shared" ca="1" si="168"/>
        <v/>
      </c>
      <c r="H3585" s="40" t="str">
        <f t="shared" ca="1" si="169"/>
        <v/>
      </c>
      <c r="I3585" s="36" t="str">
        <f>IF($A3585 = "", "",
IF(COUNTIF(MINIMUM_DAY_DATES[], Attendance!J3585) &gt; 0, VLOOKUP(Attendance!$G3585,MINIMUM_DAY_PERIOD_SCHEDULE[], 2,TRUE),
IF(COUNTIF(RALLY_DATES[], Attendance!J3585) &gt; 0, VLOOKUP(Attendance!$G3585,RALLY_PERIOD_SCHEDULE[], 2,TRUE),
IF(WEEKDAY(Attendance!$J3585) = 2,
       IF(COUNTIF(FINALS_WEEK_MONDAY_DATE[],Attendance!$J3585) &gt; 0, VLOOKUP(Attendance!$G3585,FINALS_WEEK_MONDAY_PERIOD_SCHEDULE[],2,TRUE),
       VLOOKUP(Attendance!$G3585,REGULAR_WEEK_SCHEDULE[],6,TRUE)),
IF(WEEKDAY($J3585) = 3,
       IF(COUNTIF(FINALS_WEEK_TUESDAY_DATE[],Attendance!$J3585) &gt; 0, VLOOKUP(Attendance!$G3585,FINALS_WEEK_TUESDAY_PERIOD_SCHEDULE[],2,TRUE),
       VLOOKUP(Attendance!$G3585,REGULAR_WEEK_SCHEDULE[[Tuesday]:[Period]],5,TRUE)),
IF(WEEKDAY(Attendance!$J3585) = 4,
        IF(COUNTIF(BLOCK_WEDNESDAY_DATES[],Attendance!$J3585) &gt; 0, VLOOKUP(Attendance!$G3585,BLOCK_WEDNESDAY_PERIOD_SCHEDULE[],2,TRUE),
        IF(COUNTIF(FINALS_WEEK_WEDNESDAY_DATE[],Attendance!$J3585) &gt; 0, VLOOKUP(Attendance!$G3585,FINALS_WEEK_WEDNESDAY_PERIOD_SCHEDULE[],2,TRUE),
       VLOOKUP(Attendance!$G3585,REGULAR_WEEK_SCHEDULE[[Wednesday]:[Period]],4,TRUE))),
IF(WEEKDAY($J3585) = 5,
       IF(COUNTIF(BLOCK_THURSDAY_DATES[],Attendance!$J3585) &gt; 0, VLOOKUP(Attendance!$G3585,BLOCK_THURSDAY_PERIOD_SCHEDULE[],2,TRUE),
       IF(COUNTIF(FINALS_WEEK_THURSDAY_DATE[],Attendance!$J3585) &gt; 0, VLOOKUP(Attendance!$G3585,FINALS_WEEK_THURSDAY_PERIOD_SCHEDULE[],2,TRUE),
       VLOOKUP(Attendance!$G3585,REGULAR_WEEK_SCHEDULE[[Thursday]:[Period]],3,TRUE))),
IF(WEEKDAY(Attendance!$J3585) = 6,
       IF(COUNTIF(FINALS_WEEK_FRIDAY_DATE[],Attendance!$J3585) &gt; 0, VLOOKUP(Attendance!$G3585,FINALS_WEEK_FRIDAY_PERIOD_SCHEDULE[],2,TRUE),
       VLOOKUP(Attendance!$G3585,REGULAR_WEEK_SCHEDULE[[Friday]:[Period]],2,TRUE))))))))))</f>
        <v/>
      </c>
      <c r="J3585" s="41" t="str">
        <f t="shared" ca="1" si="170"/>
        <v/>
      </c>
      <c r="K3585" s="41" t="str">
        <f>IF($A3585 &lt;&gt; "",VLOOKUP($A3585,'Student reference sheet'!$A$2:$V$2329, 7,FALSE), "")</f>
        <v/>
      </c>
      <c r="L3585" s="30" t="str">
        <f>IF($A3585 ="", "", VLOOKUP($A3585, 'Student reference sheet'!$A$2:$Z$2603,23,FALSE))</f>
        <v/>
      </c>
      <c r="M3585" s="30" t="str">
        <f>IF($A3585 ="", "", VLOOKUP($A3585, 'Student reference sheet'!$A$2:$Z$2603,24,FALSE))</f>
        <v/>
      </c>
      <c r="N3585" s="30" t="str">
        <f>IF($A3585 ="", "", VLOOKUP($A3585, 'Student reference sheet'!$A$2:$Z$2603,26,FALSE))</f>
        <v/>
      </c>
      <c r="O3585" s="30" t="str">
        <f>IF($A3585 ="", "", VLOOKUP($A3585, 'Student reference sheet'!$A$2:$Z$2603,25,FALSE))</f>
        <v/>
      </c>
      <c r="P3585" s="39" t="str">
        <f>IF($A3585 = "", "", IF(OR(VLOOKUP($A3585,'Student reference sheet'!$A$2:$V$2400,8,FALSE) = "R",  VLOOKUP($A3585,'Student reference sheet'!$A$2:$V$2400,8,FALSE) = "L"), "X", ""))</f>
        <v/>
      </c>
      <c r="Q3585" s="39" t="str">
        <f>IF($A3585 ="", "", VLOOKUP($A3585, 'Student reference sheet'!$A$2:$V$2603,22,FALSE))</f>
        <v/>
      </c>
      <c r="R3585" s="39" t="str">
        <f>IF($A3585 &lt;&gt; "",VLOOKUP($A3585,'Student reference sheet'!$A$2:$V$2329, 5,FALSE), "")</f>
        <v/>
      </c>
      <c r="S3585" s="39" t="str">
        <f>IF($A3585 &lt;&gt; "",VLOOKUP($A3585,'Student reference sheet'!$A$2:$V$2329, 6,FALSE), "")</f>
        <v/>
      </c>
      <c r="T3585" s="30" t="str">
        <f>IF($A3585 = "","",
IF(VLOOKUP($A3585,'Student reference sheet'!$A$2:$V$2329, 10,FALSE) = "Y", "Hispanic",
IF(VLOOKUP($A3585,'Student reference sheet'!$A$2:$V$2329,11,FALSE) &lt;&gt; "",
IF(VLOOKUP($A3585,'Student reference sheet'!$A$2:$V$2329,11,FALSE) = "UNK", "Unknown", VLOOKUP(VALUE(VLOOKUP($A3585,'Student reference sheet'!$A$2:$V$2329,11,FALSE)),'Ethnicity Reference'!$A$2:$B$22,2,FALSE)),
IF(VLOOKUP($A3585,'Student reference sheet'!$A$2:$V$2329,9,FALSE) &lt;&gt; "", VLOOKUP(VALUE(VLOOKUP($A3585,'Student reference sheet'!$A$2:$V$2329,9,FALSE)),'Ethnicity Reference'!$A$2:$B$22,2,FALSE),"Unknown"))))</f>
        <v/>
      </c>
      <c r="U3585" s="35"/>
    </row>
    <row r="3586" spans="1:21" ht="15.75">
      <c r="A3586" s="47"/>
      <c r="B3586" s="33"/>
      <c r="C3586" s="39" t="str">
        <f>IF($A3586 &lt;&gt; "",VLOOKUP($A3586,'Student reference sheet'!$A$2:$V$2329, 3,FALSE), "")</f>
        <v/>
      </c>
      <c r="D3586" s="39" t="str">
        <f>IF($A3586 &lt;&gt; "",VLOOKUP($A3586,'Student reference sheet'!$A$2:$V$2329, 2,FALSE), "")</f>
        <v/>
      </c>
      <c r="E3586" s="35"/>
      <c r="F3586" s="34"/>
      <c r="G3586" s="40" t="str">
        <f t="shared" ca="1" si="168"/>
        <v/>
      </c>
      <c r="H3586" s="40" t="str">
        <f t="shared" ca="1" si="169"/>
        <v/>
      </c>
      <c r="I3586" s="36" t="str">
        <f>IF($A3586 = "", "",
IF(COUNTIF(MINIMUM_DAY_DATES[], Attendance!J3586) &gt; 0, VLOOKUP(Attendance!$G3586,MINIMUM_DAY_PERIOD_SCHEDULE[], 2,TRUE),
IF(COUNTIF(RALLY_DATES[], Attendance!J3586) &gt; 0, VLOOKUP(Attendance!$G3586,RALLY_PERIOD_SCHEDULE[], 2,TRUE),
IF(WEEKDAY(Attendance!$J3586) = 2,
       IF(COUNTIF(FINALS_WEEK_MONDAY_DATE[],Attendance!$J3586) &gt; 0, VLOOKUP(Attendance!$G3586,FINALS_WEEK_MONDAY_PERIOD_SCHEDULE[],2,TRUE),
       VLOOKUP(Attendance!$G3586,REGULAR_WEEK_SCHEDULE[],6,TRUE)),
IF(WEEKDAY($J3586) = 3,
       IF(COUNTIF(FINALS_WEEK_TUESDAY_DATE[],Attendance!$J3586) &gt; 0, VLOOKUP(Attendance!$G3586,FINALS_WEEK_TUESDAY_PERIOD_SCHEDULE[],2,TRUE),
       VLOOKUP(Attendance!$G3586,REGULAR_WEEK_SCHEDULE[[Tuesday]:[Period]],5,TRUE)),
IF(WEEKDAY(Attendance!$J3586) = 4,
        IF(COUNTIF(BLOCK_WEDNESDAY_DATES[],Attendance!$J3586) &gt; 0, VLOOKUP(Attendance!$G3586,BLOCK_WEDNESDAY_PERIOD_SCHEDULE[],2,TRUE),
        IF(COUNTIF(FINALS_WEEK_WEDNESDAY_DATE[],Attendance!$J3586) &gt; 0, VLOOKUP(Attendance!$G3586,FINALS_WEEK_WEDNESDAY_PERIOD_SCHEDULE[],2,TRUE),
       VLOOKUP(Attendance!$G3586,REGULAR_WEEK_SCHEDULE[[Wednesday]:[Period]],4,TRUE))),
IF(WEEKDAY($J3586) = 5,
       IF(COUNTIF(BLOCK_THURSDAY_DATES[],Attendance!$J3586) &gt; 0, VLOOKUP(Attendance!$G3586,BLOCK_THURSDAY_PERIOD_SCHEDULE[],2,TRUE),
       IF(COUNTIF(FINALS_WEEK_THURSDAY_DATE[],Attendance!$J3586) &gt; 0, VLOOKUP(Attendance!$G3586,FINALS_WEEK_THURSDAY_PERIOD_SCHEDULE[],2,TRUE),
       VLOOKUP(Attendance!$G3586,REGULAR_WEEK_SCHEDULE[[Thursday]:[Period]],3,TRUE))),
IF(WEEKDAY(Attendance!$J3586) = 6,
       IF(COUNTIF(FINALS_WEEK_FRIDAY_DATE[],Attendance!$J3586) &gt; 0, VLOOKUP(Attendance!$G3586,FINALS_WEEK_FRIDAY_PERIOD_SCHEDULE[],2,TRUE),
       VLOOKUP(Attendance!$G3586,REGULAR_WEEK_SCHEDULE[[Friday]:[Period]],2,TRUE))))))))))</f>
        <v/>
      </c>
      <c r="J3586" s="41" t="str">
        <f t="shared" ca="1" si="170"/>
        <v/>
      </c>
      <c r="K3586" s="41" t="str">
        <f>IF($A3586 &lt;&gt; "",VLOOKUP($A3586,'Student reference sheet'!$A$2:$V$2329, 7,FALSE), "")</f>
        <v/>
      </c>
      <c r="L3586" s="30" t="str">
        <f>IF($A3586 ="", "", VLOOKUP($A3586, 'Student reference sheet'!$A$2:$Z$2603,23,FALSE))</f>
        <v/>
      </c>
      <c r="M3586" s="30" t="str">
        <f>IF($A3586 ="", "", VLOOKUP($A3586, 'Student reference sheet'!$A$2:$Z$2603,24,FALSE))</f>
        <v/>
      </c>
      <c r="N3586" s="30" t="str">
        <f>IF($A3586 ="", "", VLOOKUP($A3586, 'Student reference sheet'!$A$2:$Z$2603,26,FALSE))</f>
        <v/>
      </c>
      <c r="O3586" s="30" t="str">
        <f>IF($A3586 ="", "", VLOOKUP($A3586, 'Student reference sheet'!$A$2:$Z$2603,25,FALSE))</f>
        <v/>
      </c>
      <c r="P3586" s="39" t="str">
        <f>IF($A3586 = "", "", IF(OR(VLOOKUP($A3586,'Student reference sheet'!$A$2:$V$2400,8,FALSE) = "R",  VLOOKUP($A3586,'Student reference sheet'!$A$2:$V$2400,8,FALSE) = "L"), "X", ""))</f>
        <v/>
      </c>
      <c r="Q3586" s="39" t="str">
        <f>IF($A3586 ="", "", VLOOKUP($A3586, 'Student reference sheet'!$A$2:$V$2603,22,FALSE))</f>
        <v/>
      </c>
      <c r="R3586" s="39" t="str">
        <f>IF($A3586 &lt;&gt; "",VLOOKUP($A3586,'Student reference sheet'!$A$2:$V$2329, 5,FALSE), "")</f>
        <v/>
      </c>
      <c r="S3586" s="39" t="str">
        <f>IF($A3586 &lt;&gt; "",VLOOKUP($A3586,'Student reference sheet'!$A$2:$V$2329, 6,FALSE), "")</f>
        <v/>
      </c>
      <c r="T3586" s="30" t="str">
        <f>IF($A3586 = "","",
IF(VLOOKUP($A3586,'Student reference sheet'!$A$2:$V$2329, 10,FALSE) = "Y", "Hispanic",
IF(VLOOKUP($A3586,'Student reference sheet'!$A$2:$V$2329,11,FALSE) &lt;&gt; "",
IF(VLOOKUP($A3586,'Student reference sheet'!$A$2:$V$2329,11,FALSE) = "UNK", "Unknown", VLOOKUP(VALUE(VLOOKUP($A3586,'Student reference sheet'!$A$2:$V$2329,11,FALSE)),'Ethnicity Reference'!$A$2:$B$22,2,FALSE)),
IF(VLOOKUP($A3586,'Student reference sheet'!$A$2:$V$2329,9,FALSE) &lt;&gt; "", VLOOKUP(VALUE(VLOOKUP($A3586,'Student reference sheet'!$A$2:$V$2329,9,FALSE)),'Ethnicity Reference'!$A$2:$B$22,2,FALSE),"Unknown"))))</f>
        <v/>
      </c>
      <c r="U3586" s="35"/>
    </row>
    <row r="3587" spans="1:21" ht="15.75">
      <c r="A3587" s="47"/>
      <c r="B3587" s="33"/>
      <c r="C3587" s="39" t="str">
        <f>IF($A3587 &lt;&gt; "",VLOOKUP($A3587,'Student reference sheet'!$A$2:$V$2329, 3,FALSE), "")</f>
        <v/>
      </c>
      <c r="D3587" s="39" t="str">
        <f>IF($A3587 &lt;&gt; "",VLOOKUP($A3587,'Student reference sheet'!$A$2:$V$2329, 2,FALSE), "")</f>
        <v/>
      </c>
      <c r="E3587" s="35"/>
      <c r="F3587" s="34"/>
      <c r="G3587" s="40" t="str">
        <f t="shared" ca="1" si="168"/>
        <v/>
      </c>
      <c r="H3587" s="40" t="str">
        <f t="shared" ca="1" si="169"/>
        <v/>
      </c>
      <c r="I3587" s="36" t="str">
        <f>IF($A3587 = "", "",
IF(COUNTIF(MINIMUM_DAY_DATES[], Attendance!J3587) &gt; 0, VLOOKUP(Attendance!$G3587,MINIMUM_DAY_PERIOD_SCHEDULE[], 2,TRUE),
IF(COUNTIF(RALLY_DATES[], Attendance!J3587) &gt; 0, VLOOKUP(Attendance!$G3587,RALLY_PERIOD_SCHEDULE[], 2,TRUE),
IF(WEEKDAY(Attendance!$J3587) = 2,
       IF(COUNTIF(FINALS_WEEK_MONDAY_DATE[],Attendance!$J3587) &gt; 0, VLOOKUP(Attendance!$G3587,FINALS_WEEK_MONDAY_PERIOD_SCHEDULE[],2,TRUE),
       VLOOKUP(Attendance!$G3587,REGULAR_WEEK_SCHEDULE[],6,TRUE)),
IF(WEEKDAY($J3587) = 3,
       IF(COUNTIF(FINALS_WEEK_TUESDAY_DATE[],Attendance!$J3587) &gt; 0, VLOOKUP(Attendance!$G3587,FINALS_WEEK_TUESDAY_PERIOD_SCHEDULE[],2,TRUE),
       VLOOKUP(Attendance!$G3587,REGULAR_WEEK_SCHEDULE[[Tuesday]:[Period]],5,TRUE)),
IF(WEEKDAY(Attendance!$J3587) = 4,
        IF(COUNTIF(BLOCK_WEDNESDAY_DATES[],Attendance!$J3587) &gt; 0, VLOOKUP(Attendance!$G3587,BLOCK_WEDNESDAY_PERIOD_SCHEDULE[],2,TRUE),
        IF(COUNTIF(FINALS_WEEK_WEDNESDAY_DATE[],Attendance!$J3587) &gt; 0, VLOOKUP(Attendance!$G3587,FINALS_WEEK_WEDNESDAY_PERIOD_SCHEDULE[],2,TRUE),
       VLOOKUP(Attendance!$G3587,REGULAR_WEEK_SCHEDULE[[Wednesday]:[Period]],4,TRUE))),
IF(WEEKDAY($J3587) = 5,
       IF(COUNTIF(BLOCK_THURSDAY_DATES[],Attendance!$J3587) &gt; 0, VLOOKUP(Attendance!$G3587,BLOCK_THURSDAY_PERIOD_SCHEDULE[],2,TRUE),
       IF(COUNTIF(FINALS_WEEK_THURSDAY_DATE[],Attendance!$J3587) &gt; 0, VLOOKUP(Attendance!$G3587,FINALS_WEEK_THURSDAY_PERIOD_SCHEDULE[],2,TRUE),
       VLOOKUP(Attendance!$G3587,REGULAR_WEEK_SCHEDULE[[Thursday]:[Period]],3,TRUE))),
IF(WEEKDAY(Attendance!$J3587) = 6,
       IF(COUNTIF(FINALS_WEEK_FRIDAY_DATE[],Attendance!$J3587) &gt; 0, VLOOKUP(Attendance!$G3587,FINALS_WEEK_FRIDAY_PERIOD_SCHEDULE[],2,TRUE),
       VLOOKUP(Attendance!$G3587,REGULAR_WEEK_SCHEDULE[[Friday]:[Period]],2,TRUE))))))))))</f>
        <v/>
      </c>
      <c r="J3587" s="41" t="str">
        <f t="shared" ca="1" si="170"/>
        <v/>
      </c>
      <c r="K3587" s="41" t="str">
        <f>IF($A3587 &lt;&gt; "",VLOOKUP($A3587,'Student reference sheet'!$A$2:$V$2329, 7,FALSE), "")</f>
        <v/>
      </c>
      <c r="L3587" s="30" t="str">
        <f>IF($A3587 ="", "", VLOOKUP($A3587, 'Student reference sheet'!$A$2:$Z$2603,23,FALSE))</f>
        <v/>
      </c>
      <c r="M3587" s="30" t="str">
        <f>IF($A3587 ="", "", VLOOKUP($A3587, 'Student reference sheet'!$A$2:$Z$2603,24,FALSE))</f>
        <v/>
      </c>
      <c r="N3587" s="30" t="str">
        <f>IF($A3587 ="", "", VLOOKUP($A3587, 'Student reference sheet'!$A$2:$Z$2603,26,FALSE))</f>
        <v/>
      </c>
      <c r="O3587" s="30" t="str">
        <f>IF($A3587 ="", "", VLOOKUP($A3587, 'Student reference sheet'!$A$2:$Z$2603,25,FALSE))</f>
        <v/>
      </c>
      <c r="P3587" s="39" t="str">
        <f>IF($A3587 = "", "", IF(OR(VLOOKUP($A3587,'Student reference sheet'!$A$2:$V$2400,8,FALSE) = "R",  VLOOKUP($A3587,'Student reference sheet'!$A$2:$V$2400,8,FALSE) = "L"), "X", ""))</f>
        <v/>
      </c>
      <c r="Q3587" s="39" t="str">
        <f>IF($A3587 ="", "", VLOOKUP($A3587, 'Student reference sheet'!$A$2:$V$2603,22,FALSE))</f>
        <v/>
      </c>
      <c r="R3587" s="39" t="str">
        <f>IF($A3587 &lt;&gt; "",VLOOKUP($A3587,'Student reference sheet'!$A$2:$V$2329, 5,FALSE), "")</f>
        <v/>
      </c>
      <c r="S3587" s="39" t="str">
        <f>IF($A3587 &lt;&gt; "",VLOOKUP($A3587,'Student reference sheet'!$A$2:$V$2329, 6,FALSE), "")</f>
        <v/>
      </c>
      <c r="T3587" s="30" t="str">
        <f>IF($A3587 = "","",
IF(VLOOKUP($A3587,'Student reference sheet'!$A$2:$V$2329, 10,FALSE) = "Y", "Hispanic",
IF(VLOOKUP($A3587,'Student reference sheet'!$A$2:$V$2329,11,FALSE) &lt;&gt; "",
IF(VLOOKUP($A3587,'Student reference sheet'!$A$2:$V$2329,11,FALSE) = "UNK", "Unknown", VLOOKUP(VALUE(VLOOKUP($A3587,'Student reference sheet'!$A$2:$V$2329,11,FALSE)),'Ethnicity Reference'!$A$2:$B$22,2,FALSE)),
IF(VLOOKUP($A3587,'Student reference sheet'!$A$2:$V$2329,9,FALSE) &lt;&gt; "", VLOOKUP(VALUE(VLOOKUP($A3587,'Student reference sheet'!$A$2:$V$2329,9,FALSE)),'Ethnicity Reference'!$A$2:$B$22,2,FALSE),"Unknown"))))</f>
        <v/>
      </c>
      <c r="U3587" s="35"/>
    </row>
    <row r="3588" spans="1:21" ht="15.75">
      <c r="A3588" s="47"/>
      <c r="B3588" s="33"/>
      <c r="C3588" s="39" t="str">
        <f>IF($A3588 &lt;&gt; "",VLOOKUP($A3588,'Student reference sheet'!$A$2:$V$2329, 3,FALSE), "")</f>
        <v/>
      </c>
      <c r="D3588" s="39" t="str">
        <f>IF($A3588 &lt;&gt; "",VLOOKUP($A3588,'Student reference sheet'!$A$2:$V$2329, 2,FALSE), "")</f>
        <v/>
      </c>
      <c r="E3588" s="35"/>
      <c r="F3588" s="34"/>
      <c r="G3588" s="40" t="str">
        <f t="shared" ca="1" si="168"/>
        <v/>
      </c>
      <c r="H3588" s="40" t="str">
        <f t="shared" ca="1" si="169"/>
        <v/>
      </c>
      <c r="I3588" s="36" t="str">
        <f>IF($A3588 = "", "",
IF(COUNTIF(MINIMUM_DAY_DATES[], Attendance!J3588) &gt; 0, VLOOKUP(Attendance!$G3588,MINIMUM_DAY_PERIOD_SCHEDULE[], 2,TRUE),
IF(COUNTIF(RALLY_DATES[], Attendance!J3588) &gt; 0, VLOOKUP(Attendance!$G3588,RALLY_PERIOD_SCHEDULE[], 2,TRUE),
IF(WEEKDAY(Attendance!$J3588) = 2,
       IF(COUNTIF(FINALS_WEEK_MONDAY_DATE[],Attendance!$J3588) &gt; 0, VLOOKUP(Attendance!$G3588,FINALS_WEEK_MONDAY_PERIOD_SCHEDULE[],2,TRUE),
       VLOOKUP(Attendance!$G3588,REGULAR_WEEK_SCHEDULE[],6,TRUE)),
IF(WEEKDAY($J3588) = 3,
       IF(COUNTIF(FINALS_WEEK_TUESDAY_DATE[],Attendance!$J3588) &gt; 0, VLOOKUP(Attendance!$G3588,FINALS_WEEK_TUESDAY_PERIOD_SCHEDULE[],2,TRUE),
       VLOOKUP(Attendance!$G3588,REGULAR_WEEK_SCHEDULE[[Tuesday]:[Period]],5,TRUE)),
IF(WEEKDAY(Attendance!$J3588) = 4,
        IF(COUNTIF(BLOCK_WEDNESDAY_DATES[],Attendance!$J3588) &gt; 0, VLOOKUP(Attendance!$G3588,BLOCK_WEDNESDAY_PERIOD_SCHEDULE[],2,TRUE),
        IF(COUNTIF(FINALS_WEEK_WEDNESDAY_DATE[],Attendance!$J3588) &gt; 0, VLOOKUP(Attendance!$G3588,FINALS_WEEK_WEDNESDAY_PERIOD_SCHEDULE[],2,TRUE),
       VLOOKUP(Attendance!$G3588,REGULAR_WEEK_SCHEDULE[[Wednesday]:[Period]],4,TRUE))),
IF(WEEKDAY($J3588) = 5,
       IF(COUNTIF(BLOCK_THURSDAY_DATES[],Attendance!$J3588) &gt; 0, VLOOKUP(Attendance!$G3588,BLOCK_THURSDAY_PERIOD_SCHEDULE[],2,TRUE),
       IF(COUNTIF(FINALS_WEEK_THURSDAY_DATE[],Attendance!$J3588) &gt; 0, VLOOKUP(Attendance!$G3588,FINALS_WEEK_THURSDAY_PERIOD_SCHEDULE[],2,TRUE),
       VLOOKUP(Attendance!$G3588,REGULAR_WEEK_SCHEDULE[[Thursday]:[Period]],3,TRUE))),
IF(WEEKDAY(Attendance!$J3588) = 6,
       IF(COUNTIF(FINALS_WEEK_FRIDAY_DATE[],Attendance!$J3588) &gt; 0, VLOOKUP(Attendance!$G3588,FINALS_WEEK_FRIDAY_PERIOD_SCHEDULE[],2,TRUE),
       VLOOKUP(Attendance!$G3588,REGULAR_WEEK_SCHEDULE[[Friday]:[Period]],2,TRUE))))))))))</f>
        <v/>
      </c>
      <c r="J3588" s="41" t="str">
        <f t="shared" ca="1" si="170"/>
        <v/>
      </c>
      <c r="K3588" s="41" t="str">
        <f>IF($A3588 &lt;&gt; "",VLOOKUP($A3588,'Student reference sheet'!$A$2:$V$2329, 7,FALSE), "")</f>
        <v/>
      </c>
      <c r="L3588" s="30" t="str">
        <f>IF($A3588 ="", "", VLOOKUP($A3588, 'Student reference sheet'!$A$2:$Z$2603,23,FALSE))</f>
        <v/>
      </c>
      <c r="M3588" s="30" t="str">
        <f>IF($A3588 ="", "", VLOOKUP($A3588, 'Student reference sheet'!$A$2:$Z$2603,24,FALSE))</f>
        <v/>
      </c>
      <c r="N3588" s="30" t="str">
        <f>IF($A3588 ="", "", VLOOKUP($A3588, 'Student reference sheet'!$A$2:$Z$2603,26,FALSE))</f>
        <v/>
      </c>
      <c r="O3588" s="30" t="str">
        <f>IF($A3588 ="", "", VLOOKUP($A3588, 'Student reference sheet'!$A$2:$Z$2603,25,FALSE))</f>
        <v/>
      </c>
      <c r="P3588" s="39" t="str">
        <f>IF($A3588 = "", "", IF(OR(VLOOKUP($A3588,'Student reference sheet'!$A$2:$V$2400,8,FALSE) = "R",  VLOOKUP($A3588,'Student reference sheet'!$A$2:$V$2400,8,FALSE) = "L"), "X", ""))</f>
        <v/>
      </c>
      <c r="Q3588" s="39" t="str">
        <f>IF($A3588 ="", "", VLOOKUP($A3588, 'Student reference sheet'!$A$2:$V$2603,22,FALSE))</f>
        <v/>
      </c>
      <c r="R3588" s="39" t="str">
        <f>IF($A3588 &lt;&gt; "",VLOOKUP($A3588,'Student reference sheet'!$A$2:$V$2329, 5,FALSE), "")</f>
        <v/>
      </c>
      <c r="S3588" s="39" t="str">
        <f>IF($A3588 &lt;&gt; "",VLOOKUP($A3588,'Student reference sheet'!$A$2:$V$2329, 6,FALSE), "")</f>
        <v/>
      </c>
      <c r="T3588" s="30" t="str">
        <f>IF($A3588 = "","",
IF(VLOOKUP($A3588,'Student reference sheet'!$A$2:$V$2329, 10,FALSE) = "Y", "Hispanic",
IF(VLOOKUP($A3588,'Student reference sheet'!$A$2:$V$2329,11,FALSE) &lt;&gt; "",
IF(VLOOKUP($A3588,'Student reference sheet'!$A$2:$V$2329,11,FALSE) = "UNK", "Unknown", VLOOKUP(VALUE(VLOOKUP($A3588,'Student reference sheet'!$A$2:$V$2329,11,FALSE)),'Ethnicity Reference'!$A$2:$B$22,2,FALSE)),
IF(VLOOKUP($A3588,'Student reference sheet'!$A$2:$V$2329,9,FALSE) &lt;&gt; "", VLOOKUP(VALUE(VLOOKUP($A3588,'Student reference sheet'!$A$2:$V$2329,9,FALSE)),'Ethnicity Reference'!$A$2:$B$22,2,FALSE),"Unknown"))))</f>
        <v/>
      </c>
      <c r="U3588" s="35"/>
    </row>
    <row r="3589" spans="1:21" ht="15.75">
      <c r="A3589" s="47"/>
      <c r="B3589" s="33"/>
      <c r="C3589" s="39" t="str">
        <f>IF($A3589 &lt;&gt; "",VLOOKUP($A3589,'Student reference sheet'!$A$2:$V$2329, 3,FALSE), "")</f>
        <v/>
      </c>
      <c r="D3589" s="39" t="str">
        <f>IF($A3589 &lt;&gt; "",VLOOKUP($A3589,'Student reference sheet'!$A$2:$V$2329, 2,FALSE), "")</f>
        <v/>
      </c>
      <c r="E3589" s="35"/>
      <c r="F3589" s="34"/>
      <c r="G3589" s="40" t="str">
        <f t="shared" ca="1" si="168"/>
        <v/>
      </c>
      <c r="H3589" s="40" t="str">
        <f t="shared" ca="1" si="169"/>
        <v/>
      </c>
      <c r="I3589" s="36" t="str">
        <f>IF($A3589 = "", "",
IF(COUNTIF(MINIMUM_DAY_DATES[], Attendance!J3589) &gt; 0, VLOOKUP(Attendance!$G3589,MINIMUM_DAY_PERIOD_SCHEDULE[], 2,TRUE),
IF(COUNTIF(RALLY_DATES[], Attendance!J3589) &gt; 0, VLOOKUP(Attendance!$G3589,RALLY_PERIOD_SCHEDULE[], 2,TRUE),
IF(WEEKDAY(Attendance!$J3589) = 2,
       IF(COUNTIF(FINALS_WEEK_MONDAY_DATE[],Attendance!$J3589) &gt; 0, VLOOKUP(Attendance!$G3589,FINALS_WEEK_MONDAY_PERIOD_SCHEDULE[],2,TRUE),
       VLOOKUP(Attendance!$G3589,REGULAR_WEEK_SCHEDULE[],6,TRUE)),
IF(WEEKDAY($J3589) = 3,
       IF(COUNTIF(FINALS_WEEK_TUESDAY_DATE[],Attendance!$J3589) &gt; 0, VLOOKUP(Attendance!$G3589,FINALS_WEEK_TUESDAY_PERIOD_SCHEDULE[],2,TRUE),
       VLOOKUP(Attendance!$G3589,REGULAR_WEEK_SCHEDULE[[Tuesday]:[Period]],5,TRUE)),
IF(WEEKDAY(Attendance!$J3589) = 4,
        IF(COUNTIF(BLOCK_WEDNESDAY_DATES[],Attendance!$J3589) &gt; 0, VLOOKUP(Attendance!$G3589,BLOCK_WEDNESDAY_PERIOD_SCHEDULE[],2,TRUE),
        IF(COUNTIF(FINALS_WEEK_WEDNESDAY_DATE[],Attendance!$J3589) &gt; 0, VLOOKUP(Attendance!$G3589,FINALS_WEEK_WEDNESDAY_PERIOD_SCHEDULE[],2,TRUE),
       VLOOKUP(Attendance!$G3589,REGULAR_WEEK_SCHEDULE[[Wednesday]:[Period]],4,TRUE))),
IF(WEEKDAY($J3589) = 5,
       IF(COUNTIF(BLOCK_THURSDAY_DATES[],Attendance!$J3589) &gt; 0, VLOOKUP(Attendance!$G3589,BLOCK_THURSDAY_PERIOD_SCHEDULE[],2,TRUE),
       IF(COUNTIF(FINALS_WEEK_THURSDAY_DATE[],Attendance!$J3589) &gt; 0, VLOOKUP(Attendance!$G3589,FINALS_WEEK_THURSDAY_PERIOD_SCHEDULE[],2,TRUE),
       VLOOKUP(Attendance!$G3589,REGULAR_WEEK_SCHEDULE[[Thursday]:[Period]],3,TRUE))),
IF(WEEKDAY(Attendance!$J3589) = 6,
       IF(COUNTIF(FINALS_WEEK_FRIDAY_DATE[],Attendance!$J3589) &gt; 0, VLOOKUP(Attendance!$G3589,FINALS_WEEK_FRIDAY_PERIOD_SCHEDULE[],2,TRUE),
       VLOOKUP(Attendance!$G3589,REGULAR_WEEK_SCHEDULE[[Friday]:[Period]],2,TRUE))))))))))</f>
        <v/>
      </c>
      <c r="J3589" s="41" t="str">
        <f t="shared" ca="1" si="170"/>
        <v/>
      </c>
      <c r="K3589" s="41" t="str">
        <f>IF($A3589 &lt;&gt; "",VLOOKUP($A3589,'Student reference sheet'!$A$2:$V$2329, 7,FALSE), "")</f>
        <v/>
      </c>
      <c r="L3589" s="30" t="str">
        <f>IF($A3589 ="", "", VLOOKUP($A3589, 'Student reference sheet'!$A$2:$Z$2603,23,FALSE))</f>
        <v/>
      </c>
      <c r="M3589" s="30" t="str">
        <f>IF($A3589 ="", "", VLOOKUP($A3589, 'Student reference sheet'!$A$2:$Z$2603,24,FALSE))</f>
        <v/>
      </c>
      <c r="N3589" s="30" t="str">
        <f>IF($A3589 ="", "", VLOOKUP($A3589, 'Student reference sheet'!$A$2:$Z$2603,26,FALSE))</f>
        <v/>
      </c>
      <c r="O3589" s="30" t="str">
        <f>IF($A3589 ="", "", VLOOKUP($A3589, 'Student reference sheet'!$A$2:$Z$2603,25,FALSE))</f>
        <v/>
      </c>
      <c r="P3589" s="39" t="str">
        <f>IF($A3589 = "", "", IF(OR(VLOOKUP($A3589,'Student reference sheet'!$A$2:$V$2400,8,FALSE) = "R",  VLOOKUP($A3589,'Student reference sheet'!$A$2:$V$2400,8,FALSE) = "L"), "X", ""))</f>
        <v/>
      </c>
      <c r="Q3589" s="39" t="str">
        <f>IF($A3589 ="", "", VLOOKUP($A3589, 'Student reference sheet'!$A$2:$V$2603,22,FALSE))</f>
        <v/>
      </c>
      <c r="R3589" s="39" t="str">
        <f>IF($A3589 &lt;&gt; "",VLOOKUP($A3589,'Student reference sheet'!$A$2:$V$2329, 5,FALSE), "")</f>
        <v/>
      </c>
      <c r="S3589" s="39" t="str">
        <f>IF($A3589 &lt;&gt; "",VLOOKUP($A3589,'Student reference sheet'!$A$2:$V$2329, 6,FALSE), "")</f>
        <v/>
      </c>
      <c r="T3589" s="30" t="str">
        <f>IF($A3589 = "","",
IF(VLOOKUP($A3589,'Student reference sheet'!$A$2:$V$2329, 10,FALSE) = "Y", "Hispanic",
IF(VLOOKUP($A3589,'Student reference sheet'!$A$2:$V$2329,11,FALSE) &lt;&gt; "",
IF(VLOOKUP($A3589,'Student reference sheet'!$A$2:$V$2329,11,FALSE) = "UNK", "Unknown", VLOOKUP(VALUE(VLOOKUP($A3589,'Student reference sheet'!$A$2:$V$2329,11,FALSE)),'Ethnicity Reference'!$A$2:$B$22,2,FALSE)),
IF(VLOOKUP($A3589,'Student reference sheet'!$A$2:$V$2329,9,FALSE) &lt;&gt; "", VLOOKUP(VALUE(VLOOKUP($A3589,'Student reference sheet'!$A$2:$V$2329,9,FALSE)),'Ethnicity Reference'!$A$2:$B$22,2,FALSE),"Unknown"))))</f>
        <v/>
      </c>
      <c r="U3589" s="35"/>
    </row>
    <row r="3590" spans="1:21" ht="15.75">
      <c r="A3590" s="47"/>
      <c r="B3590" s="33"/>
      <c r="C3590" s="39" t="str">
        <f>IF($A3590 &lt;&gt; "",VLOOKUP($A3590,'Student reference sheet'!$A$2:$V$2329, 3,FALSE), "")</f>
        <v/>
      </c>
      <c r="D3590" s="39" t="str">
        <f>IF($A3590 &lt;&gt; "",VLOOKUP($A3590,'Student reference sheet'!$A$2:$V$2329, 2,FALSE), "")</f>
        <v/>
      </c>
      <c r="E3590" s="35"/>
      <c r="F3590" s="34"/>
      <c r="G3590" s="40" t="str">
        <f t="shared" ca="1" si="168"/>
        <v/>
      </c>
      <c r="H3590" s="40" t="str">
        <f t="shared" ca="1" si="169"/>
        <v/>
      </c>
      <c r="I3590" s="36" t="str">
        <f>IF($A3590 = "", "",
IF(COUNTIF(MINIMUM_DAY_DATES[], Attendance!J3590) &gt; 0, VLOOKUP(Attendance!$G3590,MINIMUM_DAY_PERIOD_SCHEDULE[], 2,TRUE),
IF(COUNTIF(RALLY_DATES[], Attendance!J3590) &gt; 0, VLOOKUP(Attendance!$G3590,RALLY_PERIOD_SCHEDULE[], 2,TRUE),
IF(WEEKDAY(Attendance!$J3590) = 2,
       IF(COUNTIF(FINALS_WEEK_MONDAY_DATE[],Attendance!$J3590) &gt; 0, VLOOKUP(Attendance!$G3590,FINALS_WEEK_MONDAY_PERIOD_SCHEDULE[],2,TRUE),
       VLOOKUP(Attendance!$G3590,REGULAR_WEEK_SCHEDULE[],6,TRUE)),
IF(WEEKDAY($J3590) = 3,
       IF(COUNTIF(FINALS_WEEK_TUESDAY_DATE[],Attendance!$J3590) &gt; 0, VLOOKUP(Attendance!$G3590,FINALS_WEEK_TUESDAY_PERIOD_SCHEDULE[],2,TRUE),
       VLOOKUP(Attendance!$G3590,REGULAR_WEEK_SCHEDULE[[Tuesday]:[Period]],5,TRUE)),
IF(WEEKDAY(Attendance!$J3590) = 4,
        IF(COUNTIF(BLOCK_WEDNESDAY_DATES[],Attendance!$J3590) &gt; 0, VLOOKUP(Attendance!$G3590,BLOCK_WEDNESDAY_PERIOD_SCHEDULE[],2,TRUE),
        IF(COUNTIF(FINALS_WEEK_WEDNESDAY_DATE[],Attendance!$J3590) &gt; 0, VLOOKUP(Attendance!$G3590,FINALS_WEEK_WEDNESDAY_PERIOD_SCHEDULE[],2,TRUE),
       VLOOKUP(Attendance!$G3590,REGULAR_WEEK_SCHEDULE[[Wednesday]:[Period]],4,TRUE))),
IF(WEEKDAY($J3590) = 5,
       IF(COUNTIF(BLOCK_THURSDAY_DATES[],Attendance!$J3590) &gt; 0, VLOOKUP(Attendance!$G3590,BLOCK_THURSDAY_PERIOD_SCHEDULE[],2,TRUE),
       IF(COUNTIF(FINALS_WEEK_THURSDAY_DATE[],Attendance!$J3590) &gt; 0, VLOOKUP(Attendance!$G3590,FINALS_WEEK_THURSDAY_PERIOD_SCHEDULE[],2,TRUE),
       VLOOKUP(Attendance!$G3590,REGULAR_WEEK_SCHEDULE[[Thursday]:[Period]],3,TRUE))),
IF(WEEKDAY(Attendance!$J3590) = 6,
       IF(COUNTIF(FINALS_WEEK_FRIDAY_DATE[],Attendance!$J3590) &gt; 0, VLOOKUP(Attendance!$G3590,FINALS_WEEK_FRIDAY_PERIOD_SCHEDULE[],2,TRUE),
       VLOOKUP(Attendance!$G3590,REGULAR_WEEK_SCHEDULE[[Friday]:[Period]],2,TRUE))))))))))</f>
        <v/>
      </c>
      <c r="J3590" s="41" t="str">
        <f t="shared" ca="1" si="170"/>
        <v/>
      </c>
      <c r="K3590" s="41" t="str">
        <f>IF($A3590 &lt;&gt; "",VLOOKUP($A3590,'Student reference sheet'!$A$2:$V$2329, 7,FALSE), "")</f>
        <v/>
      </c>
      <c r="L3590" s="30" t="str">
        <f>IF($A3590 ="", "", VLOOKUP($A3590, 'Student reference sheet'!$A$2:$Z$2603,23,FALSE))</f>
        <v/>
      </c>
      <c r="M3590" s="30" t="str">
        <f>IF($A3590 ="", "", VLOOKUP($A3590, 'Student reference sheet'!$A$2:$Z$2603,24,FALSE))</f>
        <v/>
      </c>
      <c r="N3590" s="30" t="str">
        <f>IF($A3590 ="", "", VLOOKUP($A3590, 'Student reference sheet'!$A$2:$Z$2603,26,FALSE))</f>
        <v/>
      </c>
      <c r="O3590" s="30" t="str">
        <f>IF($A3590 ="", "", VLOOKUP($A3590, 'Student reference sheet'!$A$2:$Z$2603,25,FALSE))</f>
        <v/>
      </c>
      <c r="P3590" s="39" t="str">
        <f>IF($A3590 = "", "", IF(OR(VLOOKUP($A3590,'Student reference sheet'!$A$2:$V$2400,8,FALSE) = "R",  VLOOKUP($A3590,'Student reference sheet'!$A$2:$V$2400,8,FALSE) = "L"), "X", ""))</f>
        <v/>
      </c>
      <c r="Q3590" s="39" t="str">
        <f>IF($A3590 ="", "", VLOOKUP($A3590, 'Student reference sheet'!$A$2:$V$2603,22,FALSE))</f>
        <v/>
      </c>
      <c r="R3590" s="39" t="str">
        <f>IF($A3590 &lt;&gt; "",VLOOKUP($A3590,'Student reference sheet'!$A$2:$V$2329, 5,FALSE), "")</f>
        <v/>
      </c>
      <c r="S3590" s="39" t="str">
        <f>IF($A3590 &lt;&gt; "",VLOOKUP($A3590,'Student reference sheet'!$A$2:$V$2329, 6,FALSE), "")</f>
        <v/>
      </c>
      <c r="T3590" s="30" t="str">
        <f>IF($A3590 = "","",
IF(VLOOKUP($A3590,'Student reference sheet'!$A$2:$V$2329, 10,FALSE) = "Y", "Hispanic",
IF(VLOOKUP($A3590,'Student reference sheet'!$A$2:$V$2329,11,FALSE) &lt;&gt; "",
IF(VLOOKUP($A3590,'Student reference sheet'!$A$2:$V$2329,11,FALSE) = "UNK", "Unknown", VLOOKUP(VALUE(VLOOKUP($A3590,'Student reference sheet'!$A$2:$V$2329,11,FALSE)),'Ethnicity Reference'!$A$2:$B$22,2,FALSE)),
IF(VLOOKUP($A3590,'Student reference sheet'!$A$2:$V$2329,9,FALSE) &lt;&gt; "", VLOOKUP(VALUE(VLOOKUP($A3590,'Student reference sheet'!$A$2:$V$2329,9,FALSE)),'Ethnicity Reference'!$A$2:$B$22,2,FALSE),"Unknown"))))</f>
        <v/>
      </c>
      <c r="U3590" s="35"/>
    </row>
    <row r="3591" spans="1:21" ht="15.75">
      <c r="A3591" s="47"/>
      <c r="B3591" s="33"/>
      <c r="C3591" s="39" t="str">
        <f>IF($A3591 &lt;&gt; "",VLOOKUP($A3591,'Student reference sheet'!$A$2:$V$2329, 3,FALSE), "")</f>
        <v/>
      </c>
      <c r="D3591" s="39" t="str">
        <f>IF($A3591 &lt;&gt; "",VLOOKUP($A3591,'Student reference sheet'!$A$2:$V$2329, 2,FALSE), "")</f>
        <v/>
      </c>
      <c r="E3591" s="35"/>
      <c r="F3591" s="34"/>
      <c r="G3591" s="40" t="str">
        <f t="shared" ca="1" si="168"/>
        <v/>
      </c>
      <c r="H3591" s="40" t="str">
        <f t="shared" ca="1" si="169"/>
        <v/>
      </c>
      <c r="I3591" s="36" t="str">
        <f>IF($A3591 = "", "",
IF(COUNTIF(MINIMUM_DAY_DATES[], Attendance!J3591) &gt; 0, VLOOKUP(Attendance!$G3591,MINIMUM_DAY_PERIOD_SCHEDULE[], 2,TRUE),
IF(COUNTIF(RALLY_DATES[], Attendance!J3591) &gt; 0, VLOOKUP(Attendance!$G3591,RALLY_PERIOD_SCHEDULE[], 2,TRUE),
IF(WEEKDAY(Attendance!$J3591) = 2,
       IF(COUNTIF(FINALS_WEEK_MONDAY_DATE[],Attendance!$J3591) &gt; 0, VLOOKUP(Attendance!$G3591,FINALS_WEEK_MONDAY_PERIOD_SCHEDULE[],2,TRUE),
       VLOOKUP(Attendance!$G3591,REGULAR_WEEK_SCHEDULE[],6,TRUE)),
IF(WEEKDAY($J3591) = 3,
       IF(COUNTIF(FINALS_WEEK_TUESDAY_DATE[],Attendance!$J3591) &gt; 0, VLOOKUP(Attendance!$G3591,FINALS_WEEK_TUESDAY_PERIOD_SCHEDULE[],2,TRUE),
       VLOOKUP(Attendance!$G3591,REGULAR_WEEK_SCHEDULE[[Tuesday]:[Period]],5,TRUE)),
IF(WEEKDAY(Attendance!$J3591) = 4,
        IF(COUNTIF(BLOCK_WEDNESDAY_DATES[],Attendance!$J3591) &gt; 0, VLOOKUP(Attendance!$G3591,BLOCK_WEDNESDAY_PERIOD_SCHEDULE[],2,TRUE),
        IF(COUNTIF(FINALS_WEEK_WEDNESDAY_DATE[],Attendance!$J3591) &gt; 0, VLOOKUP(Attendance!$G3591,FINALS_WEEK_WEDNESDAY_PERIOD_SCHEDULE[],2,TRUE),
       VLOOKUP(Attendance!$G3591,REGULAR_WEEK_SCHEDULE[[Wednesday]:[Period]],4,TRUE))),
IF(WEEKDAY($J3591) = 5,
       IF(COUNTIF(BLOCK_THURSDAY_DATES[],Attendance!$J3591) &gt; 0, VLOOKUP(Attendance!$G3591,BLOCK_THURSDAY_PERIOD_SCHEDULE[],2,TRUE),
       IF(COUNTIF(FINALS_WEEK_THURSDAY_DATE[],Attendance!$J3591) &gt; 0, VLOOKUP(Attendance!$G3591,FINALS_WEEK_THURSDAY_PERIOD_SCHEDULE[],2,TRUE),
       VLOOKUP(Attendance!$G3591,REGULAR_WEEK_SCHEDULE[[Thursday]:[Period]],3,TRUE))),
IF(WEEKDAY(Attendance!$J3591) = 6,
       IF(COUNTIF(FINALS_WEEK_FRIDAY_DATE[],Attendance!$J3591) &gt; 0, VLOOKUP(Attendance!$G3591,FINALS_WEEK_FRIDAY_PERIOD_SCHEDULE[],2,TRUE),
       VLOOKUP(Attendance!$G3591,REGULAR_WEEK_SCHEDULE[[Friday]:[Period]],2,TRUE))))))))))</f>
        <v/>
      </c>
      <c r="J3591" s="41" t="str">
        <f t="shared" ca="1" si="170"/>
        <v/>
      </c>
      <c r="K3591" s="41" t="str">
        <f>IF($A3591 &lt;&gt; "",VLOOKUP($A3591,'Student reference sheet'!$A$2:$V$2329, 7,FALSE), "")</f>
        <v/>
      </c>
      <c r="L3591" s="30" t="str">
        <f>IF($A3591 ="", "", VLOOKUP($A3591, 'Student reference sheet'!$A$2:$Z$2603,23,FALSE))</f>
        <v/>
      </c>
      <c r="M3591" s="30" t="str">
        <f>IF($A3591 ="", "", VLOOKUP($A3591, 'Student reference sheet'!$A$2:$Z$2603,24,FALSE))</f>
        <v/>
      </c>
      <c r="N3591" s="30" t="str">
        <f>IF($A3591 ="", "", VLOOKUP($A3591, 'Student reference sheet'!$A$2:$Z$2603,26,FALSE))</f>
        <v/>
      </c>
      <c r="O3591" s="30" t="str">
        <f>IF($A3591 ="", "", VLOOKUP($A3591, 'Student reference sheet'!$A$2:$Z$2603,25,FALSE))</f>
        <v/>
      </c>
      <c r="P3591" s="39" t="str">
        <f>IF($A3591 = "", "", IF(OR(VLOOKUP($A3591,'Student reference sheet'!$A$2:$V$2400,8,FALSE) = "R",  VLOOKUP($A3591,'Student reference sheet'!$A$2:$V$2400,8,FALSE) = "L"), "X", ""))</f>
        <v/>
      </c>
      <c r="Q3591" s="39" t="str">
        <f>IF($A3591 ="", "", VLOOKUP($A3591, 'Student reference sheet'!$A$2:$V$2603,22,FALSE))</f>
        <v/>
      </c>
      <c r="R3591" s="39" t="str">
        <f>IF($A3591 &lt;&gt; "",VLOOKUP($A3591,'Student reference sheet'!$A$2:$V$2329, 5,FALSE), "")</f>
        <v/>
      </c>
      <c r="S3591" s="39" t="str">
        <f>IF($A3591 &lt;&gt; "",VLOOKUP($A3591,'Student reference sheet'!$A$2:$V$2329, 6,FALSE), "")</f>
        <v/>
      </c>
      <c r="T3591" s="30" t="str">
        <f>IF($A3591 = "","",
IF(VLOOKUP($A3591,'Student reference sheet'!$A$2:$V$2329, 10,FALSE) = "Y", "Hispanic",
IF(VLOOKUP($A3591,'Student reference sheet'!$A$2:$V$2329,11,FALSE) &lt;&gt; "",
IF(VLOOKUP($A3591,'Student reference sheet'!$A$2:$V$2329,11,FALSE) = "UNK", "Unknown", VLOOKUP(VALUE(VLOOKUP($A3591,'Student reference sheet'!$A$2:$V$2329,11,FALSE)),'Ethnicity Reference'!$A$2:$B$22,2,FALSE)),
IF(VLOOKUP($A3591,'Student reference sheet'!$A$2:$V$2329,9,FALSE) &lt;&gt; "", VLOOKUP(VALUE(VLOOKUP($A3591,'Student reference sheet'!$A$2:$V$2329,9,FALSE)),'Ethnicity Reference'!$A$2:$B$22,2,FALSE),"Unknown"))))</f>
        <v/>
      </c>
      <c r="U3591" s="35"/>
    </row>
    <row r="3592" spans="1:21" ht="15.75">
      <c r="A3592" s="47"/>
      <c r="B3592" s="33"/>
      <c r="C3592" s="39" t="str">
        <f>IF($A3592 &lt;&gt; "",VLOOKUP($A3592,'Student reference sheet'!$A$2:$V$2329, 3,FALSE), "")</f>
        <v/>
      </c>
      <c r="D3592" s="39" t="str">
        <f>IF($A3592 &lt;&gt; "",VLOOKUP($A3592,'Student reference sheet'!$A$2:$V$2329, 2,FALSE), "")</f>
        <v/>
      </c>
      <c r="E3592" s="35"/>
      <c r="F3592" s="34"/>
      <c r="G3592" s="40" t="str">
        <f t="shared" ca="1" si="168"/>
        <v/>
      </c>
      <c r="H3592" s="40" t="str">
        <f t="shared" ca="1" si="169"/>
        <v/>
      </c>
      <c r="I3592" s="36" t="str">
        <f>IF($A3592 = "", "",
IF(COUNTIF(MINIMUM_DAY_DATES[], Attendance!J3592) &gt; 0, VLOOKUP(Attendance!$G3592,MINIMUM_DAY_PERIOD_SCHEDULE[], 2,TRUE),
IF(COUNTIF(RALLY_DATES[], Attendance!J3592) &gt; 0, VLOOKUP(Attendance!$G3592,RALLY_PERIOD_SCHEDULE[], 2,TRUE),
IF(WEEKDAY(Attendance!$J3592) = 2,
       IF(COUNTIF(FINALS_WEEK_MONDAY_DATE[],Attendance!$J3592) &gt; 0, VLOOKUP(Attendance!$G3592,FINALS_WEEK_MONDAY_PERIOD_SCHEDULE[],2,TRUE),
       VLOOKUP(Attendance!$G3592,REGULAR_WEEK_SCHEDULE[],6,TRUE)),
IF(WEEKDAY($J3592) = 3,
       IF(COUNTIF(FINALS_WEEK_TUESDAY_DATE[],Attendance!$J3592) &gt; 0, VLOOKUP(Attendance!$G3592,FINALS_WEEK_TUESDAY_PERIOD_SCHEDULE[],2,TRUE),
       VLOOKUP(Attendance!$G3592,REGULAR_WEEK_SCHEDULE[[Tuesday]:[Period]],5,TRUE)),
IF(WEEKDAY(Attendance!$J3592) = 4,
        IF(COUNTIF(BLOCK_WEDNESDAY_DATES[],Attendance!$J3592) &gt; 0, VLOOKUP(Attendance!$G3592,BLOCK_WEDNESDAY_PERIOD_SCHEDULE[],2,TRUE),
        IF(COUNTIF(FINALS_WEEK_WEDNESDAY_DATE[],Attendance!$J3592) &gt; 0, VLOOKUP(Attendance!$G3592,FINALS_WEEK_WEDNESDAY_PERIOD_SCHEDULE[],2,TRUE),
       VLOOKUP(Attendance!$G3592,REGULAR_WEEK_SCHEDULE[[Wednesday]:[Period]],4,TRUE))),
IF(WEEKDAY($J3592) = 5,
       IF(COUNTIF(BLOCK_THURSDAY_DATES[],Attendance!$J3592) &gt; 0, VLOOKUP(Attendance!$G3592,BLOCK_THURSDAY_PERIOD_SCHEDULE[],2,TRUE),
       IF(COUNTIF(FINALS_WEEK_THURSDAY_DATE[],Attendance!$J3592) &gt; 0, VLOOKUP(Attendance!$G3592,FINALS_WEEK_THURSDAY_PERIOD_SCHEDULE[],2,TRUE),
       VLOOKUP(Attendance!$G3592,REGULAR_WEEK_SCHEDULE[[Thursday]:[Period]],3,TRUE))),
IF(WEEKDAY(Attendance!$J3592) = 6,
       IF(COUNTIF(FINALS_WEEK_FRIDAY_DATE[],Attendance!$J3592) &gt; 0, VLOOKUP(Attendance!$G3592,FINALS_WEEK_FRIDAY_PERIOD_SCHEDULE[],2,TRUE),
       VLOOKUP(Attendance!$G3592,REGULAR_WEEK_SCHEDULE[[Friday]:[Period]],2,TRUE))))))))))</f>
        <v/>
      </c>
      <c r="J3592" s="41" t="str">
        <f t="shared" ca="1" si="170"/>
        <v/>
      </c>
      <c r="K3592" s="41" t="str">
        <f>IF($A3592 &lt;&gt; "",VLOOKUP($A3592,'Student reference sheet'!$A$2:$V$2329, 7,FALSE), "")</f>
        <v/>
      </c>
      <c r="L3592" s="30" t="str">
        <f>IF($A3592 ="", "", VLOOKUP($A3592, 'Student reference sheet'!$A$2:$Z$2603,23,FALSE))</f>
        <v/>
      </c>
      <c r="M3592" s="30" t="str">
        <f>IF($A3592 ="", "", VLOOKUP($A3592, 'Student reference sheet'!$A$2:$Z$2603,24,FALSE))</f>
        <v/>
      </c>
      <c r="N3592" s="30" t="str">
        <f>IF($A3592 ="", "", VLOOKUP($A3592, 'Student reference sheet'!$A$2:$Z$2603,26,FALSE))</f>
        <v/>
      </c>
      <c r="O3592" s="30" t="str">
        <f>IF($A3592 ="", "", VLOOKUP($A3592, 'Student reference sheet'!$A$2:$Z$2603,25,FALSE))</f>
        <v/>
      </c>
      <c r="P3592" s="39" t="str">
        <f>IF($A3592 = "", "", IF(OR(VLOOKUP($A3592,'Student reference sheet'!$A$2:$V$2400,8,FALSE) = "R",  VLOOKUP($A3592,'Student reference sheet'!$A$2:$V$2400,8,FALSE) = "L"), "X", ""))</f>
        <v/>
      </c>
      <c r="Q3592" s="39" t="str">
        <f>IF($A3592 ="", "", VLOOKUP($A3592, 'Student reference sheet'!$A$2:$V$2603,22,FALSE))</f>
        <v/>
      </c>
      <c r="R3592" s="39" t="str">
        <f>IF($A3592 &lt;&gt; "",VLOOKUP($A3592,'Student reference sheet'!$A$2:$V$2329, 5,FALSE), "")</f>
        <v/>
      </c>
      <c r="S3592" s="39" t="str">
        <f>IF($A3592 &lt;&gt; "",VLOOKUP($A3592,'Student reference sheet'!$A$2:$V$2329, 6,FALSE), "")</f>
        <v/>
      </c>
      <c r="T3592" s="30" t="str">
        <f>IF($A3592 = "","",
IF(VLOOKUP($A3592,'Student reference sheet'!$A$2:$V$2329, 10,FALSE) = "Y", "Hispanic",
IF(VLOOKUP($A3592,'Student reference sheet'!$A$2:$V$2329,11,FALSE) &lt;&gt; "",
IF(VLOOKUP($A3592,'Student reference sheet'!$A$2:$V$2329,11,FALSE) = "UNK", "Unknown", VLOOKUP(VALUE(VLOOKUP($A3592,'Student reference sheet'!$A$2:$V$2329,11,FALSE)),'Ethnicity Reference'!$A$2:$B$22,2,FALSE)),
IF(VLOOKUP($A3592,'Student reference sheet'!$A$2:$V$2329,9,FALSE) &lt;&gt; "", VLOOKUP(VALUE(VLOOKUP($A3592,'Student reference sheet'!$A$2:$V$2329,9,FALSE)),'Ethnicity Reference'!$A$2:$B$22,2,FALSE),"Unknown"))))</f>
        <v/>
      </c>
      <c r="U3592" s="35"/>
    </row>
    <row r="3593" spans="1:21" ht="15.75">
      <c r="A3593" s="47"/>
      <c r="B3593" s="33"/>
      <c r="C3593" s="39" t="str">
        <f>IF($A3593 &lt;&gt; "",VLOOKUP($A3593,'Student reference sheet'!$A$2:$V$2329, 3,FALSE), "")</f>
        <v/>
      </c>
      <c r="D3593" s="39" t="str">
        <f>IF($A3593 &lt;&gt; "",VLOOKUP($A3593,'Student reference sheet'!$A$2:$V$2329, 2,FALSE), "")</f>
        <v/>
      </c>
      <c r="E3593" s="35"/>
      <c r="F3593" s="34"/>
      <c r="G3593" s="40" t="str">
        <f t="shared" ca="1" si="168"/>
        <v/>
      </c>
      <c r="H3593" s="40" t="str">
        <f t="shared" ca="1" si="169"/>
        <v/>
      </c>
      <c r="I3593" s="36" t="str">
        <f>IF($A3593 = "", "",
IF(COUNTIF(MINIMUM_DAY_DATES[], Attendance!J3593) &gt; 0, VLOOKUP(Attendance!$G3593,MINIMUM_DAY_PERIOD_SCHEDULE[], 2,TRUE),
IF(COUNTIF(RALLY_DATES[], Attendance!J3593) &gt; 0, VLOOKUP(Attendance!$G3593,RALLY_PERIOD_SCHEDULE[], 2,TRUE),
IF(WEEKDAY(Attendance!$J3593) = 2,
       IF(COUNTIF(FINALS_WEEK_MONDAY_DATE[],Attendance!$J3593) &gt; 0, VLOOKUP(Attendance!$G3593,FINALS_WEEK_MONDAY_PERIOD_SCHEDULE[],2,TRUE),
       VLOOKUP(Attendance!$G3593,REGULAR_WEEK_SCHEDULE[],6,TRUE)),
IF(WEEKDAY($J3593) = 3,
       IF(COUNTIF(FINALS_WEEK_TUESDAY_DATE[],Attendance!$J3593) &gt; 0, VLOOKUP(Attendance!$G3593,FINALS_WEEK_TUESDAY_PERIOD_SCHEDULE[],2,TRUE),
       VLOOKUP(Attendance!$G3593,REGULAR_WEEK_SCHEDULE[[Tuesday]:[Period]],5,TRUE)),
IF(WEEKDAY(Attendance!$J3593) = 4,
        IF(COUNTIF(BLOCK_WEDNESDAY_DATES[],Attendance!$J3593) &gt; 0, VLOOKUP(Attendance!$G3593,BLOCK_WEDNESDAY_PERIOD_SCHEDULE[],2,TRUE),
        IF(COUNTIF(FINALS_WEEK_WEDNESDAY_DATE[],Attendance!$J3593) &gt; 0, VLOOKUP(Attendance!$G3593,FINALS_WEEK_WEDNESDAY_PERIOD_SCHEDULE[],2,TRUE),
       VLOOKUP(Attendance!$G3593,REGULAR_WEEK_SCHEDULE[[Wednesday]:[Period]],4,TRUE))),
IF(WEEKDAY($J3593) = 5,
       IF(COUNTIF(BLOCK_THURSDAY_DATES[],Attendance!$J3593) &gt; 0, VLOOKUP(Attendance!$G3593,BLOCK_THURSDAY_PERIOD_SCHEDULE[],2,TRUE),
       IF(COUNTIF(FINALS_WEEK_THURSDAY_DATE[],Attendance!$J3593) &gt; 0, VLOOKUP(Attendance!$G3593,FINALS_WEEK_THURSDAY_PERIOD_SCHEDULE[],2,TRUE),
       VLOOKUP(Attendance!$G3593,REGULAR_WEEK_SCHEDULE[[Thursday]:[Period]],3,TRUE))),
IF(WEEKDAY(Attendance!$J3593) = 6,
       IF(COUNTIF(FINALS_WEEK_FRIDAY_DATE[],Attendance!$J3593) &gt; 0, VLOOKUP(Attendance!$G3593,FINALS_WEEK_FRIDAY_PERIOD_SCHEDULE[],2,TRUE),
       VLOOKUP(Attendance!$G3593,REGULAR_WEEK_SCHEDULE[[Friday]:[Period]],2,TRUE))))))))))</f>
        <v/>
      </c>
      <c r="J3593" s="41" t="str">
        <f t="shared" ca="1" si="170"/>
        <v/>
      </c>
      <c r="K3593" s="41" t="str">
        <f>IF($A3593 &lt;&gt; "",VLOOKUP($A3593,'Student reference sheet'!$A$2:$V$2329, 7,FALSE), "")</f>
        <v/>
      </c>
      <c r="L3593" s="30" t="str">
        <f>IF($A3593 ="", "", VLOOKUP($A3593, 'Student reference sheet'!$A$2:$Z$2603,23,FALSE))</f>
        <v/>
      </c>
      <c r="M3593" s="30" t="str">
        <f>IF($A3593 ="", "", VLOOKUP($A3593, 'Student reference sheet'!$A$2:$Z$2603,24,FALSE))</f>
        <v/>
      </c>
      <c r="N3593" s="30" t="str">
        <f>IF($A3593 ="", "", VLOOKUP($A3593, 'Student reference sheet'!$A$2:$Z$2603,26,FALSE))</f>
        <v/>
      </c>
      <c r="O3593" s="30" t="str">
        <f>IF($A3593 ="", "", VLOOKUP($A3593, 'Student reference sheet'!$A$2:$Z$2603,25,FALSE))</f>
        <v/>
      </c>
      <c r="P3593" s="39" t="str">
        <f>IF($A3593 = "", "", IF(OR(VLOOKUP($A3593,'Student reference sheet'!$A$2:$V$2400,8,FALSE) = "R",  VLOOKUP($A3593,'Student reference sheet'!$A$2:$V$2400,8,FALSE) = "L"), "X", ""))</f>
        <v/>
      </c>
      <c r="Q3593" s="39" t="str">
        <f>IF($A3593 ="", "", VLOOKUP($A3593, 'Student reference sheet'!$A$2:$V$2603,22,FALSE))</f>
        <v/>
      </c>
      <c r="R3593" s="39" t="str">
        <f>IF($A3593 &lt;&gt; "",VLOOKUP($A3593,'Student reference sheet'!$A$2:$V$2329, 5,FALSE), "")</f>
        <v/>
      </c>
      <c r="S3593" s="39" t="str">
        <f>IF($A3593 &lt;&gt; "",VLOOKUP($A3593,'Student reference sheet'!$A$2:$V$2329, 6,FALSE), "")</f>
        <v/>
      </c>
      <c r="T3593" s="30" t="str">
        <f>IF($A3593 = "","",
IF(VLOOKUP($A3593,'Student reference sheet'!$A$2:$V$2329, 10,FALSE) = "Y", "Hispanic",
IF(VLOOKUP($A3593,'Student reference sheet'!$A$2:$V$2329,11,FALSE) &lt;&gt; "",
IF(VLOOKUP($A3593,'Student reference sheet'!$A$2:$V$2329,11,FALSE) = "UNK", "Unknown", VLOOKUP(VALUE(VLOOKUP($A3593,'Student reference sheet'!$A$2:$V$2329,11,FALSE)),'Ethnicity Reference'!$A$2:$B$22,2,FALSE)),
IF(VLOOKUP($A3593,'Student reference sheet'!$A$2:$V$2329,9,FALSE) &lt;&gt; "", VLOOKUP(VALUE(VLOOKUP($A3593,'Student reference sheet'!$A$2:$V$2329,9,FALSE)),'Ethnicity Reference'!$A$2:$B$22,2,FALSE),"Unknown"))))</f>
        <v/>
      </c>
      <c r="U3593" s="35"/>
    </row>
    <row r="3594" spans="1:21" ht="15.75">
      <c r="A3594" s="47"/>
      <c r="B3594" s="33"/>
      <c r="C3594" s="39" t="str">
        <f>IF($A3594 &lt;&gt; "",VLOOKUP($A3594,'Student reference sheet'!$A$2:$V$2329, 3,FALSE), "")</f>
        <v/>
      </c>
      <c r="D3594" s="39" t="str">
        <f>IF($A3594 &lt;&gt; "",VLOOKUP($A3594,'Student reference sheet'!$A$2:$V$2329, 2,FALSE), "")</f>
        <v/>
      </c>
      <c r="E3594" s="35"/>
      <c r="F3594" s="34"/>
      <c r="G3594" s="40" t="str">
        <f t="shared" ref="G3594:G3657" ca="1" si="171">IF(A3594 &lt;&gt;"", IF(G3594 = "",NOW() - TODAY(), G3594), "")</f>
        <v/>
      </c>
      <c r="H3594" s="40" t="str">
        <f t="shared" ref="H3594:H3657" ca="1" si="172">IF(B3594 &lt;&gt;"", IF(H3594 = "",NOW() - TODAY(), H3594), "")</f>
        <v/>
      </c>
      <c r="I3594" s="36" t="str">
        <f>IF($A3594 = "", "",
IF(COUNTIF(MINIMUM_DAY_DATES[], Attendance!J3594) &gt; 0, VLOOKUP(Attendance!$G3594,MINIMUM_DAY_PERIOD_SCHEDULE[], 2,TRUE),
IF(COUNTIF(RALLY_DATES[], Attendance!J3594) &gt; 0, VLOOKUP(Attendance!$G3594,RALLY_PERIOD_SCHEDULE[], 2,TRUE),
IF(WEEKDAY(Attendance!$J3594) = 2,
       IF(COUNTIF(FINALS_WEEK_MONDAY_DATE[],Attendance!$J3594) &gt; 0, VLOOKUP(Attendance!$G3594,FINALS_WEEK_MONDAY_PERIOD_SCHEDULE[],2,TRUE),
       VLOOKUP(Attendance!$G3594,REGULAR_WEEK_SCHEDULE[],6,TRUE)),
IF(WEEKDAY($J3594) = 3,
       IF(COUNTIF(FINALS_WEEK_TUESDAY_DATE[],Attendance!$J3594) &gt; 0, VLOOKUP(Attendance!$G3594,FINALS_WEEK_TUESDAY_PERIOD_SCHEDULE[],2,TRUE),
       VLOOKUP(Attendance!$G3594,REGULAR_WEEK_SCHEDULE[[Tuesday]:[Period]],5,TRUE)),
IF(WEEKDAY(Attendance!$J3594) = 4,
        IF(COUNTIF(BLOCK_WEDNESDAY_DATES[],Attendance!$J3594) &gt; 0, VLOOKUP(Attendance!$G3594,BLOCK_WEDNESDAY_PERIOD_SCHEDULE[],2,TRUE),
        IF(COUNTIF(FINALS_WEEK_WEDNESDAY_DATE[],Attendance!$J3594) &gt; 0, VLOOKUP(Attendance!$G3594,FINALS_WEEK_WEDNESDAY_PERIOD_SCHEDULE[],2,TRUE),
       VLOOKUP(Attendance!$G3594,REGULAR_WEEK_SCHEDULE[[Wednesday]:[Period]],4,TRUE))),
IF(WEEKDAY($J3594) = 5,
       IF(COUNTIF(BLOCK_THURSDAY_DATES[],Attendance!$J3594) &gt; 0, VLOOKUP(Attendance!$G3594,BLOCK_THURSDAY_PERIOD_SCHEDULE[],2,TRUE),
       IF(COUNTIF(FINALS_WEEK_THURSDAY_DATE[],Attendance!$J3594) &gt; 0, VLOOKUP(Attendance!$G3594,FINALS_WEEK_THURSDAY_PERIOD_SCHEDULE[],2,TRUE),
       VLOOKUP(Attendance!$G3594,REGULAR_WEEK_SCHEDULE[[Thursday]:[Period]],3,TRUE))),
IF(WEEKDAY(Attendance!$J3594) = 6,
       IF(COUNTIF(FINALS_WEEK_FRIDAY_DATE[],Attendance!$J3594) &gt; 0, VLOOKUP(Attendance!$G3594,FINALS_WEEK_FRIDAY_PERIOD_SCHEDULE[],2,TRUE),
       VLOOKUP(Attendance!$G3594,REGULAR_WEEK_SCHEDULE[[Friday]:[Period]],2,TRUE))))))))))</f>
        <v/>
      </c>
      <c r="J3594" s="41" t="str">
        <f t="shared" ref="J3594:J3657" ca="1" si="173">IF(A3594 &lt;&gt;"", IF(J3594 = "",TODAY(), J3594), "")</f>
        <v/>
      </c>
      <c r="K3594" s="41" t="str">
        <f>IF($A3594 &lt;&gt; "",VLOOKUP($A3594,'Student reference sheet'!$A$2:$V$2329, 7,FALSE), "")</f>
        <v/>
      </c>
      <c r="L3594" s="30" t="str">
        <f>IF($A3594 ="", "", VLOOKUP($A3594, 'Student reference sheet'!$A$2:$Z$2603,23,FALSE))</f>
        <v/>
      </c>
      <c r="M3594" s="30" t="str">
        <f>IF($A3594 ="", "", VLOOKUP($A3594, 'Student reference sheet'!$A$2:$Z$2603,24,FALSE))</f>
        <v/>
      </c>
      <c r="N3594" s="30" t="str">
        <f>IF($A3594 ="", "", VLOOKUP($A3594, 'Student reference sheet'!$A$2:$Z$2603,26,FALSE))</f>
        <v/>
      </c>
      <c r="O3594" s="30" t="str">
        <f>IF($A3594 ="", "", VLOOKUP($A3594, 'Student reference sheet'!$A$2:$Z$2603,25,FALSE))</f>
        <v/>
      </c>
      <c r="P3594" s="39" t="str">
        <f>IF($A3594 = "", "", IF(OR(VLOOKUP($A3594,'Student reference sheet'!$A$2:$V$2400,8,FALSE) = "R",  VLOOKUP($A3594,'Student reference sheet'!$A$2:$V$2400,8,FALSE) = "L"), "X", ""))</f>
        <v/>
      </c>
      <c r="Q3594" s="39" t="str">
        <f>IF($A3594 ="", "", VLOOKUP($A3594, 'Student reference sheet'!$A$2:$V$2603,22,FALSE))</f>
        <v/>
      </c>
      <c r="R3594" s="39" t="str">
        <f>IF($A3594 &lt;&gt; "",VLOOKUP($A3594,'Student reference sheet'!$A$2:$V$2329, 5,FALSE), "")</f>
        <v/>
      </c>
      <c r="S3594" s="39" t="str">
        <f>IF($A3594 &lt;&gt; "",VLOOKUP($A3594,'Student reference sheet'!$A$2:$V$2329, 6,FALSE), "")</f>
        <v/>
      </c>
      <c r="T3594" s="30" t="str">
        <f>IF($A3594 = "","",
IF(VLOOKUP($A3594,'Student reference sheet'!$A$2:$V$2329, 10,FALSE) = "Y", "Hispanic",
IF(VLOOKUP($A3594,'Student reference sheet'!$A$2:$V$2329,11,FALSE) &lt;&gt; "",
IF(VLOOKUP($A3594,'Student reference sheet'!$A$2:$V$2329,11,FALSE) = "UNK", "Unknown", VLOOKUP(VALUE(VLOOKUP($A3594,'Student reference sheet'!$A$2:$V$2329,11,FALSE)),'Ethnicity Reference'!$A$2:$B$22,2,FALSE)),
IF(VLOOKUP($A3594,'Student reference sheet'!$A$2:$V$2329,9,FALSE) &lt;&gt; "", VLOOKUP(VALUE(VLOOKUP($A3594,'Student reference sheet'!$A$2:$V$2329,9,FALSE)),'Ethnicity Reference'!$A$2:$B$22,2,FALSE),"Unknown"))))</f>
        <v/>
      </c>
      <c r="U3594" s="35"/>
    </row>
    <row r="3595" spans="1:21" ht="15.75">
      <c r="A3595" s="47"/>
      <c r="B3595" s="33"/>
      <c r="C3595" s="39" t="str">
        <f>IF($A3595 &lt;&gt; "",VLOOKUP($A3595,'Student reference sheet'!$A$2:$V$2329, 3,FALSE), "")</f>
        <v/>
      </c>
      <c r="D3595" s="39" t="str">
        <f>IF($A3595 &lt;&gt; "",VLOOKUP($A3595,'Student reference sheet'!$A$2:$V$2329, 2,FALSE), "")</f>
        <v/>
      </c>
      <c r="E3595" s="35"/>
      <c r="F3595" s="34"/>
      <c r="G3595" s="40" t="str">
        <f t="shared" ca="1" si="171"/>
        <v/>
      </c>
      <c r="H3595" s="40" t="str">
        <f t="shared" ca="1" si="172"/>
        <v/>
      </c>
      <c r="I3595" s="36" t="str">
        <f>IF($A3595 = "", "",
IF(COUNTIF(MINIMUM_DAY_DATES[], Attendance!J3595) &gt; 0, VLOOKUP(Attendance!$G3595,MINIMUM_DAY_PERIOD_SCHEDULE[], 2,TRUE),
IF(COUNTIF(RALLY_DATES[], Attendance!J3595) &gt; 0, VLOOKUP(Attendance!$G3595,RALLY_PERIOD_SCHEDULE[], 2,TRUE),
IF(WEEKDAY(Attendance!$J3595) = 2,
       IF(COUNTIF(FINALS_WEEK_MONDAY_DATE[],Attendance!$J3595) &gt; 0, VLOOKUP(Attendance!$G3595,FINALS_WEEK_MONDAY_PERIOD_SCHEDULE[],2,TRUE),
       VLOOKUP(Attendance!$G3595,REGULAR_WEEK_SCHEDULE[],6,TRUE)),
IF(WEEKDAY($J3595) = 3,
       IF(COUNTIF(FINALS_WEEK_TUESDAY_DATE[],Attendance!$J3595) &gt; 0, VLOOKUP(Attendance!$G3595,FINALS_WEEK_TUESDAY_PERIOD_SCHEDULE[],2,TRUE),
       VLOOKUP(Attendance!$G3595,REGULAR_WEEK_SCHEDULE[[Tuesday]:[Period]],5,TRUE)),
IF(WEEKDAY(Attendance!$J3595) = 4,
        IF(COUNTIF(BLOCK_WEDNESDAY_DATES[],Attendance!$J3595) &gt; 0, VLOOKUP(Attendance!$G3595,BLOCK_WEDNESDAY_PERIOD_SCHEDULE[],2,TRUE),
        IF(COUNTIF(FINALS_WEEK_WEDNESDAY_DATE[],Attendance!$J3595) &gt; 0, VLOOKUP(Attendance!$G3595,FINALS_WEEK_WEDNESDAY_PERIOD_SCHEDULE[],2,TRUE),
       VLOOKUP(Attendance!$G3595,REGULAR_WEEK_SCHEDULE[[Wednesday]:[Period]],4,TRUE))),
IF(WEEKDAY($J3595) = 5,
       IF(COUNTIF(BLOCK_THURSDAY_DATES[],Attendance!$J3595) &gt; 0, VLOOKUP(Attendance!$G3595,BLOCK_THURSDAY_PERIOD_SCHEDULE[],2,TRUE),
       IF(COUNTIF(FINALS_WEEK_THURSDAY_DATE[],Attendance!$J3595) &gt; 0, VLOOKUP(Attendance!$G3595,FINALS_WEEK_THURSDAY_PERIOD_SCHEDULE[],2,TRUE),
       VLOOKUP(Attendance!$G3595,REGULAR_WEEK_SCHEDULE[[Thursday]:[Period]],3,TRUE))),
IF(WEEKDAY(Attendance!$J3595) = 6,
       IF(COUNTIF(FINALS_WEEK_FRIDAY_DATE[],Attendance!$J3595) &gt; 0, VLOOKUP(Attendance!$G3595,FINALS_WEEK_FRIDAY_PERIOD_SCHEDULE[],2,TRUE),
       VLOOKUP(Attendance!$G3595,REGULAR_WEEK_SCHEDULE[[Friday]:[Period]],2,TRUE))))))))))</f>
        <v/>
      </c>
      <c r="J3595" s="41" t="str">
        <f t="shared" ca="1" si="173"/>
        <v/>
      </c>
      <c r="K3595" s="41" t="str">
        <f>IF($A3595 &lt;&gt; "",VLOOKUP($A3595,'Student reference sheet'!$A$2:$V$2329, 7,FALSE), "")</f>
        <v/>
      </c>
      <c r="L3595" s="30" t="str">
        <f>IF($A3595 ="", "", VLOOKUP($A3595, 'Student reference sheet'!$A$2:$Z$2603,23,FALSE))</f>
        <v/>
      </c>
      <c r="M3595" s="30" t="str">
        <f>IF($A3595 ="", "", VLOOKUP($A3595, 'Student reference sheet'!$A$2:$Z$2603,24,FALSE))</f>
        <v/>
      </c>
      <c r="N3595" s="30" t="str">
        <f>IF($A3595 ="", "", VLOOKUP($A3595, 'Student reference sheet'!$A$2:$Z$2603,26,FALSE))</f>
        <v/>
      </c>
      <c r="O3595" s="30" t="str">
        <f>IF($A3595 ="", "", VLOOKUP($A3595, 'Student reference sheet'!$A$2:$Z$2603,25,FALSE))</f>
        <v/>
      </c>
      <c r="P3595" s="39" t="str">
        <f>IF($A3595 = "", "", IF(OR(VLOOKUP($A3595,'Student reference sheet'!$A$2:$V$2400,8,FALSE) = "R",  VLOOKUP($A3595,'Student reference sheet'!$A$2:$V$2400,8,FALSE) = "L"), "X", ""))</f>
        <v/>
      </c>
      <c r="Q3595" s="39" t="str">
        <f>IF($A3595 ="", "", VLOOKUP($A3595, 'Student reference sheet'!$A$2:$V$2603,22,FALSE))</f>
        <v/>
      </c>
      <c r="R3595" s="39" t="str">
        <f>IF($A3595 &lt;&gt; "",VLOOKUP($A3595,'Student reference sheet'!$A$2:$V$2329, 5,FALSE), "")</f>
        <v/>
      </c>
      <c r="S3595" s="39" t="str">
        <f>IF($A3595 &lt;&gt; "",VLOOKUP($A3595,'Student reference sheet'!$A$2:$V$2329, 6,FALSE), "")</f>
        <v/>
      </c>
      <c r="T3595" s="30" t="str">
        <f>IF($A3595 = "","",
IF(VLOOKUP($A3595,'Student reference sheet'!$A$2:$V$2329, 10,FALSE) = "Y", "Hispanic",
IF(VLOOKUP($A3595,'Student reference sheet'!$A$2:$V$2329,11,FALSE) &lt;&gt; "",
IF(VLOOKUP($A3595,'Student reference sheet'!$A$2:$V$2329,11,FALSE) = "UNK", "Unknown", VLOOKUP(VALUE(VLOOKUP($A3595,'Student reference sheet'!$A$2:$V$2329,11,FALSE)),'Ethnicity Reference'!$A$2:$B$22,2,FALSE)),
IF(VLOOKUP($A3595,'Student reference sheet'!$A$2:$V$2329,9,FALSE) &lt;&gt; "", VLOOKUP(VALUE(VLOOKUP($A3595,'Student reference sheet'!$A$2:$V$2329,9,FALSE)),'Ethnicity Reference'!$A$2:$B$22,2,FALSE),"Unknown"))))</f>
        <v/>
      </c>
      <c r="U3595" s="35"/>
    </row>
    <row r="3596" spans="1:21" ht="15.75">
      <c r="A3596" s="47"/>
      <c r="B3596" s="33"/>
      <c r="C3596" s="39" t="str">
        <f>IF($A3596 &lt;&gt; "",VLOOKUP($A3596,'Student reference sheet'!$A$2:$V$2329, 3,FALSE), "")</f>
        <v/>
      </c>
      <c r="D3596" s="39" t="str">
        <f>IF($A3596 &lt;&gt; "",VLOOKUP($A3596,'Student reference sheet'!$A$2:$V$2329, 2,FALSE), "")</f>
        <v/>
      </c>
      <c r="E3596" s="35"/>
      <c r="F3596" s="34"/>
      <c r="G3596" s="40" t="str">
        <f t="shared" ca="1" si="171"/>
        <v/>
      </c>
      <c r="H3596" s="40" t="str">
        <f t="shared" ca="1" si="172"/>
        <v/>
      </c>
      <c r="I3596" s="36" t="str">
        <f>IF($A3596 = "", "",
IF(COUNTIF(MINIMUM_DAY_DATES[], Attendance!J3596) &gt; 0, VLOOKUP(Attendance!$G3596,MINIMUM_DAY_PERIOD_SCHEDULE[], 2,TRUE),
IF(COUNTIF(RALLY_DATES[], Attendance!J3596) &gt; 0, VLOOKUP(Attendance!$G3596,RALLY_PERIOD_SCHEDULE[], 2,TRUE),
IF(WEEKDAY(Attendance!$J3596) = 2,
       IF(COUNTIF(FINALS_WEEK_MONDAY_DATE[],Attendance!$J3596) &gt; 0, VLOOKUP(Attendance!$G3596,FINALS_WEEK_MONDAY_PERIOD_SCHEDULE[],2,TRUE),
       VLOOKUP(Attendance!$G3596,REGULAR_WEEK_SCHEDULE[],6,TRUE)),
IF(WEEKDAY($J3596) = 3,
       IF(COUNTIF(FINALS_WEEK_TUESDAY_DATE[],Attendance!$J3596) &gt; 0, VLOOKUP(Attendance!$G3596,FINALS_WEEK_TUESDAY_PERIOD_SCHEDULE[],2,TRUE),
       VLOOKUP(Attendance!$G3596,REGULAR_WEEK_SCHEDULE[[Tuesday]:[Period]],5,TRUE)),
IF(WEEKDAY(Attendance!$J3596) = 4,
        IF(COUNTIF(BLOCK_WEDNESDAY_DATES[],Attendance!$J3596) &gt; 0, VLOOKUP(Attendance!$G3596,BLOCK_WEDNESDAY_PERIOD_SCHEDULE[],2,TRUE),
        IF(COUNTIF(FINALS_WEEK_WEDNESDAY_DATE[],Attendance!$J3596) &gt; 0, VLOOKUP(Attendance!$G3596,FINALS_WEEK_WEDNESDAY_PERIOD_SCHEDULE[],2,TRUE),
       VLOOKUP(Attendance!$G3596,REGULAR_WEEK_SCHEDULE[[Wednesday]:[Period]],4,TRUE))),
IF(WEEKDAY($J3596) = 5,
       IF(COUNTIF(BLOCK_THURSDAY_DATES[],Attendance!$J3596) &gt; 0, VLOOKUP(Attendance!$G3596,BLOCK_THURSDAY_PERIOD_SCHEDULE[],2,TRUE),
       IF(COUNTIF(FINALS_WEEK_THURSDAY_DATE[],Attendance!$J3596) &gt; 0, VLOOKUP(Attendance!$G3596,FINALS_WEEK_THURSDAY_PERIOD_SCHEDULE[],2,TRUE),
       VLOOKUP(Attendance!$G3596,REGULAR_WEEK_SCHEDULE[[Thursday]:[Period]],3,TRUE))),
IF(WEEKDAY(Attendance!$J3596) = 6,
       IF(COUNTIF(FINALS_WEEK_FRIDAY_DATE[],Attendance!$J3596) &gt; 0, VLOOKUP(Attendance!$G3596,FINALS_WEEK_FRIDAY_PERIOD_SCHEDULE[],2,TRUE),
       VLOOKUP(Attendance!$G3596,REGULAR_WEEK_SCHEDULE[[Friday]:[Period]],2,TRUE))))))))))</f>
        <v/>
      </c>
      <c r="J3596" s="41" t="str">
        <f t="shared" ca="1" si="173"/>
        <v/>
      </c>
      <c r="K3596" s="41" t="str">
        <f>IF($A3596 &lt;&gt; "",VLOOKUP($A3596,'Student reference sheet'!$A$2:$V$2329, 7,FALSE), "")</f>
        <v/>
      </c>
      <c r="L3596" s="30" t="str">
        <f>IF($A3596 ="", "", VLOOKUP($A3596, 'Student reference sheet'!$A$2:$Z$2603,23,FALSE))</f>
        <v/>
      </c>
      <c r="M3596" s="30" t="str">
        <f>IF($A3596 ="", "", VLOOKUP($A3596, 'Student reference sheet'!$A$2:$Z$2603,24,FALSE))</f>
        <v/>
      </c>
      <c r="N3596" s="30" t="str">
        <f>IF($A3596 ="", "", VLOOKUP($A3596, 'Student reference sheet'!$A$2:$Z$2603,26,FALSE))</f>
        <v/>
      </c>
      <c r="O3596" s="30" t="str">
        <f>IF($A3596 ="", "", VLOOKUP($A3596, 'Student reference sheet'!$A$2:$Z$2603,25,FALSE))</f>
        <v/>
      </c>
      <c r="P3596" s="39" t="str">
        <f>IF($A3596 = "", "", IF(OR(VLOOKUP($A3596,'Student reference sheet'!$A$2:$V$2400,8,FALSE) = "R",  VLOOKUP($A3596,'Student reference sheet'!$A$2:$V$2400,8,FALSE) = "L"), "X", ""))</f>
        <v/>
      </c>
      <c r="Q3596" s="39" t="str">
        <f>IF($A3596 ="", "", VLOOKUP($A3596, 'Student reference sheet'!$A$2:$V$2603,22,FALSE))</f>
        <v/>
      </c>
      <c r="R3596" s="39" t="str">
        <f>IF($A3596 &lt;&gt; "",VLOOKUP($A3596,'Student reference sheet'!$A$2:$V$2329, 5,FALSE), "")</f>
        <v/>
      </c>
      <c r="S3596" s="39" t="str">
        <f>IF($A3596 &lt;&gt; "",VLOOKUP($A3596,'Student reference sheet'!$A$2:$V$2329, 6,FALSE), "")</f>
        <v/>
      </c>
      <c r="T3596" s="30" t="str">
        <f>IF($A3596 = "","",
IF(VLOOKUP($A3596,'Student reference sheet'!$A$2:$V$2329, 10,FALSE) = "Y", "Hispanic",
IF(VLOOKUP($A3596,'Student reference sheet'!$A$2:$V$2329,11,FALSE) &lt;&gt; "",
IF(VLOOKUP($A3596,'Student reference sheet'!$A$2:$V$2329,11,FALSE) = "UNK", "Unknown", VLOOKUP(VALUE(VLOOKUP($A3596,'Student reference sheet'!$A$2:$V$2329,11,FALSE)),'Ethnicity Reference'!$A$2:$B$22,2,FALSE)),
IF(VLOOKUP($A3596,'Student reference sheet'!$A$2:$V$2329,9,FALSE) &lt;&gt; "", VLOOKUP(VALUE(VLOOKUP($A3596,'Student reference sheet'!$A$2:$V$2329,9,FALSE)),'Ethnicity Reference'!$A$2:$B$22,2,FALSE),"Unknown"))))</f>
        <v/>
      </c>
      <c r="U3596" s="35"/>
    </row>
    <row r="3597" spans="1:21" ht="15.75">
      <c r="A3597" s="47"/>
      <c r="B3597" s="33"/>
      <c r="C3597" s="39" t="str">
        <f>IF($A3597 &lt;&gt; "",VLOOKUP($A3597,'Student reference sheet'!$A$2:$V$2329, 3,FALSE), "")</f>
        <v/>
      </c>
      <c r="D3597" s="39" t="str">
        <f>IF($A3597 &lt;&gt; "",VLOOKUP($A3597,'Student reference sheet'!$A$2:$V$2329, 2,FALSE), "")</f>
        <v/>
      </c>
      <c r="E3597" s="35"/>
      <c r="F3597" s="34"/>
      <c r="G3597" s="40" t="str">
        <f t="shared" ca="1" si="171"/>
        <v/>
      </c>
      <c r="H3597" s="40" t="str">
        <f t="shared" ca="1" si="172"/>
        <v/>
      </c>
      <c r="I3597" s="36" t="str">
        <f>IF($A3597 = "", "",
IF(COUNTIF(MINIMUM_DAY_DATES[], Attendance!J3597) &gt; 0, VLOOKUP(Attendance!$G3597,MINIMUM_DAY_PERIOD_SCHEDULE[], 2,TRUE),
IF(COUNTIF(RALLY_DATES[], Attendance!J3597) &gt; 0, VLOOKUP(Attendance!$G3597,RALLY_PERIOD_SCHEDULE[], 2,TRUE),
IF(WEEKDAY(Attendance!$J3597) = 2,
       IF(COUNTIF(FINALS_WEEK_MONDAY_DATE[],Attendance!$J3597) &gt; 0, VLOOKUP(Attendance!$G3597,FINALS_WEEK_MONDAY_PERIOD_SCHEDULE[],2,TRUE),
       VLOOKUP(Attendance!$G3597,REGULAR_WEEK_SCHEDULE[],6,TRUE)),
IF(WEEKDAY($J3597) = 3,
       IF(COUNTIF(FINALS_WEEK_TUESDAY_DATE[],Attendance!$J3597) &gt; 0, VLOOKUP(Attendance!$G3597,FINALS_WEEK_TUESDAY_PERIOD_SCHEDULE[],2,TRUE),
       VLOOKUP(Attendance!$G3597,REGULAR_WEEK_SCHEDULE[[Tuesday]:[Period]],5,TRUE)),
IF(WEEKDAY(Attendance!$J3597) = 4,
        IF(COUNTIF(BLOCK_WEDNESDAY_DATES[],Attendance!$J3597) &gt; 0, VLOOKUP(Attendance!$G3597,BLOCK_WEDNESDAY_PERIOD_SCHEDULE[],2,TRUE),
        IF(COUNTIF(FINALS_WEEK_WEDNESDAY_DATE[],Attendance!$J3597) &gt; 0, VLOOKUP(Attendance!$G3597,FINALS_WEEK_WEDNESDAY_PERIOD_SCHEDULE[],2,TRUE),
       VLOOKUP(Attendance!$G3597,REGULAR_WEEK_SCHEDULE[[Wednesday]:[Period]],4,TRUE))),
IF(WEEKDAY($J3597) = 5,
       IF(COUNTIF(BLOCK_THURSDAY_DATES[],Attendance!$J3597) &gt; 0, VLOOKUP(Attendance!$G3597,BLOCK_THURSDAY_PERIOD_SCHEDULE[],2,TRUE),
       IF(COUNTIF(FINALS_WEEK_THURSDAY_DATE[],Attendance!$J3597) &gt; 0, VLOOKUP(Attendance!$G3597,FINALS_WEEK_THURSDAY_PERIOD_SCHEDULE[],2,TRUE),
       VLOOKUP(Attendance!$G3597,REGULAR_WEEK_SCHEDULE[[Thursday]:[Period]],3,TRUE))),
IF(WEEKDAY(Attendance!$J3597) = 6,
       IF(COUNTIF(FINALS_WEEK_FRIDAY_DATE[],Attendance!$J3597) &gt; 0, VLOOKUP(Attendance!$G3597,FINALS_WEEK_FRIDAY_PERIOD_SCHEDULE[],2,TRUE),
       VLOOKUP(Attendance!$G3597,REGULAR_WEEK_SCHEDULE[[Friday]:[Period]],2,TRUE))))))))))</f>
        <v/>
      </c>
      <c r="J3597" s="41" t="str">
        <f t="shared" ca="1" si="173"/>
        <v/>
      </c>
      <c r="K3597" s="41" t="str">
        <f>IF($A3597 &lt;&gt; "",VLOOKUP($A3597,'Student reference sheet'!$A$2:$V$2329, 7,FALSE), "")</f>
        <v/>
      </c>
      <c r="L3597" s="30" t="str">
        <f>IF($A3597 ="", "", VLOOKUP($A3597, 'Student reference sheet'!$A$2:$Z$2603,23,FALSE))</f>
        <v/>
      </c>
      <c r="M3597" s="30" t="str">
        <f>IF($A3597 ="", "", VLOOKUP($A3597, 'Student reference sheet'!$A$2:$Z$2603,24,FALSE))</f>
        <v/>
      </c>
      <c r="N3597" s="30" t="str">
        <f>IF($A3597 ="", "", VLOOKUP($A3597, 'Student reference sheet'!$A$2:$Z$2603,26,FALSE))</f>
        <v/>
      </c>
      <c r="O3597" s="30" t="str">
        <f>IF($A3597 ="", "", VLOOKUP($A3597, 'Student reference sheet'!$A$2:$Z$2603,25,FALSE))</f>
        <v/>
      </c>
      <c r="P3597" s="39" t="str">
        <f>IF($A3597 = "", "", IF(OR(VLOOKUP($A3597,'Student reference sheet'!$A$2:$V$2400,8,FALSE) = "R",  VLOOKUP($A3597,'Student reference sheet'!$A$2:$V$2400,8,FALSE) = "L"), "X", ""))</f>
        <v/>
      </c>
      <c r="Q3597" s="39" t="str">
        <f>IF($A3597 ="", "", VLOOKUP($A3597, 'Student reference sheet'!$A$2:$V$2603,22,FALSE))</f>
        <v/>
      </c>
      <c r="R3597" s="39" t="str">
        <f>IF($A3597 &lt;&gt; "",VLOOKUP($A3597,'Student reference sheet'!$A$2:$V$2329, 5,FALSE), "")</f>
        <v/>
      </c>
      <c r="S3597" s="39" t="str">
        <f>IF($A3597 &lt;&gt; "",VLOOKUP($A3597,'Student reference sheet'!$A$2:$V$2329, 6,FALSE), "")</f>
        <v/>
      </c>
      <c r="T3597" s="30" t="str">
        <f>IF($A3597 = "","",
IF(VLOOKUP($A3597,'Student reference sheet'!$A$2:$V$2329, 10,FALSE) = "Y", "Hispanic",
IF(VLOOKUP($A3597,'Student reference sheet'!$A$2:$V$2329,11,FALSE) &lt;&gt; "",
IF(VLOOKUP($A3597,'Student reference sheet'!$A$2:$V$2329,11,FALSE) = "UNK", "Unknown", VLOOKUP(VALUE(VLOOKUP($A3597,'Student reference sheet'!$A$2:$V$2329,11,FALSE)),'Ethnicity Reference'!$A$2:$B$22,2,FALSE)),
IF(VLOOKUP($A3597,'Student reference sheet'!$A$2:$V$2329,9,FALSE) &lt;&gt; "", VLOOKUP(VALUE(VLOOKUP($A3597,'Student reference sheet'!$A$2:$V$2329,9,FALSE)),'Ethnicity Reference'!$A$2:$B$22,2,FALSE),"Unknown"))))</f>
        <v/>
      </c>
      <c r="U3597" s="35"/>
    </row>
    <row r="3598" spans="1:21" ht="15.75">
      <c r="A3598" s="47"/>
      <c r="B3598" s="33"/>
      <c r="C3598" s="39" t="str">
        <f>IF($A3598 &lt;&gt; "",VLOOKUP($A3598,'Student reference sheet'!$A$2:$V$2329, 3,FALSE), "")</f>
        <v/>
      </c>
      <c r="D3598" s="39" t="str">
        <f>IF($A3598 &lt;&gt; "",VLOOKUP($A3598,'Student reference sheet'!$A$2:$V$2329, 2,FALSE), "")</f>
        <v/>
      </c>
      <c r="E3598" s="35"/>
      <c r="F3598" s="34"/>
      <c r="G3598" s="40" t="str">
        <f t="shared" ca="1" si="171"/>
        <v/>
      </c>
      <c r="H3598" s="40" t="str">
        <f t="shared" ca="1" si="172"/>
        <v/>
      </c>
      <c r="I3598" s="36" t="str">
        <f>IF($A3598 = "", "",
IF(COUNTIF(MINIMUM_DAY_DATES[], Attendance!J3598) &gt; 0, VLOOKUP(Attendance!$G3598,MINIMUM_DAY_PERIOD_SCHEDULE[], 2,TRUE),
IF(COUNTIF(RALLY_DATES[], Attendance!J3598) &gt; 0, VLOOKUP(Attendance!$G3598,RALLY_PERIOD_SCHEDULE[], 2,TRUE),
IF(WEEKDAY(Attendance!$J3598) = 2,
       IF(COUNTIF(FINALS_WEEK_MONDAY_DATE[],Attendance!$J3598) &gt; 0, VLOOKUP(Attendance!$G3598,FINALS_WEEK_MONDAY_PERIOD_SCHEDULE[],2,TRUE),
       VLOOKUP(Attendance!$G3598,REGULAR_WEEK_SCHEDULE[],6,TRUE)),
IF(WEEKDAY($J3598) = 3,
       IF(COUNTIF(FINALS_WEEK_TUESDAY_DATE[],Attendance!$J3598) &gt; 0, VLOOKUP(Attendance!$G3598,FINALS_WEEK_TUESDAY_PERIOD_SCHEDULE[],2,TRUE),
       VLOOKUP(Attendance!$G3598,REGULAR_WEEK_SCHEDULE[[Tuesday]:[Period]],5,TRUE)),
IF(WEEKDAY(Attendance!$J3598) = 4,
        IF(COUNTIF(BLOCK_WEDNESDAY_DATES[],Attendance!$J3598) &gt; 0, VLOOKUP(Attendance!$G3598,BLOCK_WEDNESDAY_PERIOD_SCHEDULE[],2,TRUE),
        IF(COUNTIF(FINALS_WEEK_WEDNESDAY_DATE[],Attendance!$J3598) &gt; 0, VLOOKUP(Attendance!$G3598,FINALS_WEEK_WEDNESDAY_PERIOD_SCHEDULE[],2,TRUE),
       VLOOKUP(Attendance!$G3598,REGULAR_WEEK_SCHEDULE[[Wednesday]:[Period]],4,TRUE))),
IF(WEEKDAY($J3598) = 5,
       IF(COUNTIF(BLOCK_THURSDAY_DATES[],Attendance!$J3598) &gt; 0, VLOOKUP(Attendance!$G3598,BLOCK_THURSDAY_PERIOD_SCHEDULE[],2,TRUE),
       IF(COUNTIF(FINALS_WEEK_THURSDAY_DATE[],Attendance!$J3598) &gt; 0, VLOOKUP(Attendance!$G3598,FINALS_WEEK_THURSDAY_PERIOD_SCHEDULE[],2,TRUE),
       VLOOKUP(Attendance!$G3598,REGULAR_WEEK_SCHEDULE[[Thursday]:[Period]],3,TRUE))),
IF(WEEKDAY(Attendance!$J3598) = 6,
       IF(COUNTIF(FINALS_WEEK_FRIDAY_DATE[],Attendance!$J3598) &gt; 0, VLOOKUP(Attendance!$G3598,FINALS_WEEK_FRIDAY_PERIOD_SCHEDULE[],2,TRUE),
       VLOOKUP(Attendance!$G3598,REGULAR_WEEK_SCHEDULE[[Friday]:[Period]],2,TRUE))))))))))</f>
        <v/>
      </c>
      <c r="J3598" s="41" t="str">
        <f t="shared" ca="1" si="173"/>
        <v/>
      </c>
      <c r="K3598" s="41" t="str">
        <f>IF($A3598 &lt;&gt; "",VLOOKUP($A3598,'Student reference sheet'!$A$2:$V$2329, 7,FALSE), "")</f>
        <v/>
      </c>
      <c r="L3598" s="30" t="str">
        <f>IF($A3598 ="", "", VLOOKUP($A3598, 'Student reference sheet'!$A$2:$Z$2603,23,FALSE))</f>
        <v/>
      </c>
      <c r="M3598" s="30" t="str">
        <f>IF($A3598 ="", "", VLOOKUP($A3598, 'Student reference sheet'!$A$2:$Z$2603,24,FALSE))</f>
        <v/>
      </c>
      <c r="N3598" s="30" t="str">
        <f>IF($A3598 ="", "", VLOOKUP($A3598, 'Student reference sheet'!$A$2:$Z$2603,26,FALSE))</f>
        <v/>
      </c>
      <c r="O3598" s="30" t="str">
        <f>IF($A3598 ="", "", VLOOKUP($A3598, 'Student reference sheet'!$A$2:$Z$2603,25,FALSE))</f>
        <v/>
      </c>
      <c r="P3598" s="39" t="str">
        <f>IF($A3598 = "", "", IF(OR(VLOOKUP($A3598,'Student reference sheet'!$A$2:$V$2400,8,FALSE) = "R",  VLOOKUP($A3598,'Student reference sheet'!$A$2:$V$2400,8,FALSE) = "L"), "X", ""))</f>
        <v/>
      </c>
      <c r="Q3598" s="39" t="str">
        <f>IF($A3598 ="", "", VLOOKUP($A3598, 'Student reference sheet'!$A$2:$V$2603,22,FALSE))</f>
        <v/>
      </c>
      <c r="R3598" s="39" t="str">
        <f>IF($A3598 &lt;&gt; "",VLOOKUP($A3598,'Student reference sheet'!$A$2:$V$2329, 5,FALSE), "")</f>
        <v/>
      </c>
      <c r="S3598" s="39" t="str">
        <f>IF($A3598 &lt;&gt; "",VLOOKUP($A3598,'Student reference sheet'!$A$2:$V$2329, 6,FALSE), "")</f>
        <v/>
      </c>
      <c r="T3598" s="30" t="str">
        <f>IF($A3598 = "","",
IF(VLOOKUP($A3598,'Student reference sheet'!$A$2:$V$2329, 10,FALSE) = "Y", "Hispanic",
IF(VLOOKUP($A3598,'Student reference sheet'!$A$2:$V$2329,11,FALSE) &lt;&gt; "",
IF(VLOOKUP($A3598,'Student reference sheet'!$A$2:$V$2329,11,FALSE) = "UNK", "Unknown", VLOOKUP(VALUE(VLOOKUP($A3598,'Student reference sheet'!$A$2:$V$2329,11,FALSE)),'Ethnicity Reference'!$A$2:$B$22,2,FALSE)),
IF(VLOOKUP($A3598,'Student reference sheet'!$A$2:$V$2329,9,FALSE) &lt;&gt; "", VLOOKUP(VALUE(VLOOKUP($A3598,'Student reference sheet'!$A$2:$V$2329,9,FALSE)),'Ethnicity Reference'!$A$2:$B$22,2,FALSE),"Unknown"))))</f>
        <v/>
      </c>
      <c r="U3598" s="35"/>
    </row>
    <row r="3599" spans="1:21" ht="15.75">
      <c r="A3599" s="47"/>
      <c r="B3599" s="33"/>
      <c r="C3599" s="39" t="str">
        <f>IF($A3599 &lt;&gt; "",VLOOKUP($A3599,'Student reference sheet'!$A$2:$V$2329, 3,FALSE), "")</f>
        <v/>
      </c>
      <c r="D3599" s="39" t="str">
        <f>IF($A3599 &lt;&gt; "",VLOOKUP($A3599,'Student reference sheet'!$A$2:$V$2329, 2,FALSE), "")</f>
        <v/>
      </c>
      <c r="E3599" s="35"/>
      <c r="F3599" s="34"/>
      <c r="G3599" s="40" t="str">
        <f t="shared" ca="1" si="171"/>
        <v/>
      </c>
      <c r="H3599" s="40" t="str">
        <f t="shared" ca="1" si="172"/>
        <v/>
      </c>
      <c r="I3599" s="36" t="str">
        <f>IF($A3599 = "", "",
IF(COUNTIF(MINIMUM_DAY_DATES[], Attendance!J3599) &gt; 0, VLOOKUP(Attendance!$G3599,MINIMUM_DAY_PERIOD_SCHEDULE[], 2,TRUE),
IF(COUNTIF(RALLY_DATES[], Attendance!J3599) &gt; 0, VLOOKUP(Attendance!$G3599,RALLY_PERIOD_SCHEDULE[], 2,TRUE),
IF(WEEKDAY(Attendance!$J3599) = 2,
       IF(COUNTIF(FINALS_WEEK_MONDAY_DATE[],Attendance!$J3599) &gt; 0, VLOOKUP(Attendance!$G3599,FINALS_WEEK_MONDAY_PERIOD_SCHEDULE[],2,TRUE),
       VLOOKUP(Attendance!$G3599,REGULAR_WEEK_SCHEDULE[],6,TRUE)),
IF(WEEKDAY($J3599) = 3,
       IF(COUNTIF(FINALS_WEEK_TUESDAY_DATE[],Attendance!$J3599) &gt; 0, VLOOKUP(Attendance!$G3599,FINALS_WEEK_TUESDAY_PERIOD_SCHEDULE[],2,TRUE),
       VLOOKUP(Attendance!$G3599,REGULAR_WEEK_SCHEDULE[[Tuesday]:[Period]],5,TRUE)),
IF(WEEKDAY(Attendance!$J3599) = 4,
        IF(COUNTIF(BLOCK_WEDNESDAY_DATES[],Attendance!$J3599) &gt; 0, VLOOKUP(Attendance!$G3599,BLOCK_WEDNESDAY_PERIOD_SCHEDULE[],2,TRUE),
        IF(COUNTIF(FINALS_WEEK_WEDNESDAY_DATE[],Attendance!$J3599) &gt; 0, VLOOKUP(Attendance!$G3599,FINALS_WEEK_WEDNESDAY_PERIOD_SCHEDULE[],2,TRUE),
       VLOOKUP(Attendance!$G3599,REGULAR_WEEK_SCHEDULE[[Wednesday]:[Period]],4,TRUE))),
IF(WEEKDAY($J3599) = 5,
       IF(COUNTIF(BLOCK_THURSDAY_DATES[],Attendance!$J3599) &gt; 0, VLOOKUP(Attendance!$G3599,BLOCK_THURSDAY_PERIOD_SCHEDULE[],2,TRUE),
       IF(COUNTIF(FINALS_WEEK_THURSDAY_DATE[],Attendance!$J3599) &gt; 0, VLOOKUP(Attendance!$G3599,FINALS_WEEK_THURSDAY_PERIOD_SCHEDULE[],2,TRUE),
       VLOOKUP(Attendance!$G3599,REGULAR_WEEK_SCHEDULE[[Thursday]:[Period]],3,TRUE))),
IF(WEEKDAY(Attendance!$J3599) = 6,
       IF(COUNTIF(FINALS_WEEK_FRIDAY_DATE[],Attendance!$J3599) &gt; 0, VLOOKUP(Attendance!$G3599,FINALS_WEEK_FRIDAY_PERIOD_SCHEDULE[],2,TRUE),
       VLOOKUP(Attendance!$G3599,REGULAR_WEEK_SCHEDULE[[Friday]:[Period]],2,TRUE))))))))))</f>
        <v/>
      </c>
      <c r="J3599" s="41" t="str">
        <f t="shared" ca="1" si="173"/>
        <v/>
      </c>
      <c r="K3599" s="41" t="str">
        <f>IF($A3599 &lt;&gt; "",VLOOKUP($A3599,'Student reference sheet'!$A$2:$V$2329, 7,FALSE), "")</f>
        <v/>
      </c>
      <c r="L3599" s="30" t="str">
        <f>IF($A3599 ="", "", VLOOKUP($A3599, 'Student reference sheet'!$A$2:$Z$2603,23,FALSE))</f>
        <v/>
      </c>
      <c r="M3599" s="30" t="str">
        <f>IF($A3599 ="", "", VLOOKUP($A3599, 'Student reference sheet'!$A$2:$Z$2603,24,FALSE))</f>
        <v/>
      </c>
      <c r="N3599" s="30" t="str">
        <f>IF($A3599 ="", "", VLOOKUP($A3599, 'Student reference sheet'!$A$2:$Z$2603,26,FALSE))</f>
        <v/>
      </c>
      <c r="O3599" s="30" t="str">
        <f>IF($A3599 ="", "", VLOOKUP($A3599, 'Student reference sheet'!$A$2:$Z$2603,25,FALSE))</f>
        <v/>
      </c>
      <c r="P3599" s="39" t="str">
        <f>IF($A3599 = "", "", IF(OR(VLOOKUP($A3599,'Student reference sheet'!$A$2:$V$2400,8,FALSE) = "R",  VLOOKUP($A3599,'Student reference sheet'!$A$2:$V$2400,8,FALSE) = "L"), "X", ""))</f>
        <v/>
      </c>
      <c r="Q3599" s="39" t="str">
        <f>IF($A3599 ="", "", VLOOKUP($A3599, 'Student reference sheet'!$A$2:$V$2603,22,FALSE))</f>
        <v/>
      </c>
      <c r="R3599" s="39" t="str">
        <f>IF($A3599 &lt;&gt; "",VLOOKUP($A3599,'Student reference sheet'!$A$2:$V$2329, 5,FALSE), "")</f>
        <v/>
      </c>
      <c r="S3599" s="39" t="str">
        <f>IF($A3599 &lt;&gt; "",VLOOKUP($A3599,'Student reference sheet'!$A$2:$V$2329, 6,FALSE), "")</f>
        <v/>
      </c>
      <c r="T3599" s="30" t="str">
        <f>IF($A3599 = "","",
IF(VLOOKUP($A3599,'Student reference sheet'!$A$2:$V$2329, 10,FALSE) = "Y", "Hispanic",
IF(VLOOKUP($A3599,'Student reference sheet'!$A$2:$V$2329,11,FALSE) &lt;&gt; "",
IF(VLOOKUP($A3599,'Student reference sheet'!$A$2:$V$2329,11,FALSE) = "UNK", "Unknown", VLOOKUP(VALUE(VLOOKUP($A3599,'Student reference sheet'!$A$2:$V$2329,11,FALSE)),'Ethnicity Reference'!$A$2:$B$22,2,FALSE)),
IF(VLOOKUP($A3599,'Student reference sheet'!$A$2:$V$2329,9,FALSE) &lt;&gt; "", VLOOKUP(VALUE(VLOOKUP($A3599,'Student reference sheet'!$A$2:$V$2329,9,FALSE)),'Ethnicity Reference'!$A$2:$B$22,2,FALSE),"Unknown"))))</f>
        <v/>
      </c>
      <c r="U3599" s="35"/>
    </row>
    <row r="3600" spans="1:21" ht="15.75">
      <c r="A3600" s="47"/>
      <c r="B3600" s="33"/>
      <c r="C3600" s="39" t="str">
        <f>IF($A3600 &lt;&gt; "",VLOOKUP($A3600,'Student reference sheet'!$A$2:$V$2329, 3,FALSE), "")</f>
        <v/>
      </c>
      <c r="D3600" s="39" t="str">
        <f>IF($A3600 &lt;&gt; "",VLOOKUP($A3600,'Student reference sheet'!$A$2:$V$2329, 2,FALSE), "")</f>
        <v/>
      </c>
      <c r="E3600" s="35"/>
      <c r="F3600" s="34"/>
      <c r="G3600" s="40" t="str">
        <f t="shared" ca="1" si="171"/>
        <v/>
      </c>
      <c r="H3600" s="40" t="str">
        <f t="shared" ca="1" si="172"/>
        <v/>
      </c>
      <c r="I3600" s="36" t="str">
        <f>IF($A3600 = "", "",
IF(COUNTIF(MINIMUM_DAY_DATES[], Attendance!J3600) &gt; 0, VLOOKUP(Attendance!$G3600,MINIMUM_DAY_PERIOD_SCHEDULE[], 2,TRUE),
IF(COUNTIF(RALLY_DATES[], Attendance!J3600) &gt; 0, VLOOKUP(Attendance!$G3600,RALLY_PERIOD_SCHEDULE[], 2,TRUE),
IF(WEEKDAY(Attendance!$J3600) = 2,
       IF(COUNTIF(FINALS_WEEK_MONDAY_DATE[],Attendance!$J3600) &gt; 0, VLOOKUP(Attendance!$G3600,FINALS_WEEK_MONDAY_PERIOD_SCHEDULE[],2,TRUE),
       VLOOKUP(Attendance!$G3600,REGULAR_WEEK_SCHEDULE[],6,TRUE)),
IF(WEEKDAY($J3600) = 3,
       IF(COUNTIF(FINALS_WEEK_TUESDAY_DATE[],Attendance!$J3600) &gt; 0, VLOOKUP(Attendance!$G3600,FINALS_WEEK_TUESDAY_PERIOD_SCHEDULE[],2,TRUE),
       VLOOKUP(Attendance!$G3600,REGULAR_WEEK_SCHEDULE[[Tuesday]:[Period]],5,TRUE)),
IF(WEEKDAY(Attendance!$J3600) = 4,
        IF(COUNTIF(BLOCK_WEDNESDAY_DATES[],Attendance!$J3600) &gt; 0, VLOOKUP(Attendance!$G3600,BLOCK_WEDNESDAY_PERIOD_SCHEDULE[],2,TRUE),
        IF(COUNTIF(FINALS_WEEK_WEDNESDAY_DATE[],Attendance!$J3600) &gt; 0, VLOOKUP(Attendance!$G3600,FINALS_WEEK_WEDNESDAY_PERIOD_SCHEDULE[],2,TRUE),
       VLOOKUP(Attendance!$G3600,REGULAR_WEEK_SCHEDULE[[Wednesday]:[Period]],4,TRUE))),
IF(WEEKDAY($J3600) = 5,
       IF(COUNTIF(BLOCK_THURSDAY_DATES[],Attendance!$J3600) &gt; 0, VLOOKUP(Attendance!$G3600,BLOCK_THURSDAY_PERIOD_SCHEDULE[],2,TRUE),
       IF(COUNTIF(FINALS_WEEK_THURSDAY_DATE[],Attendance!$J3600) &gt; 0, VLOOKUP(Attendance!$G3600,FINALS_WEEK_THURSDAY_PERIOD_SCHEDULE[],2,TRUE),
       VLOOKUP(Attendance!$G3600,REGULAR_WEEK_SCHEDULE[[Thursday]:[Period]],3,TRUE))),
IF(WEEKDAY(Attendance!$J3600) = 6,
       IF(COUNTIF(FINALS_WEEK_FRIDAY_DATE[],Attendance!$J3600) &gt; 0, VLOOKUP(Attendance!$G3600,FINALS_WEEK_FRIDAY_PERIOD_SCHEDULE[],2,TRUE),
       VLOOKUP(Attendance!$G3600,REGULAR_WEEK_SCHEDULE[[Friday]:[Period]],2,TRUE))))))))))</f>
        <v/>
      </c>
      <c r="J3600" s="41" t="str">
        <f t="shared" ca="1" si="173"/>
        <v/>
      </c>
      <c r="K3600" s="41" t="str">
        <f>IF($A3600 &lt;&gt; "",VLOOKUP($A3600,'Student reference sheet'!$A$2:$V$2329, 7,FALSE), "")</f>
        <v/>
      </c>
      <c r="L3600" s="30" t="str">
        <f>IF($A3600 ="", "", VLOOKUP($A3600, 'Student reference sheet'!$A$2:$Z$2603,23,FALSE))</f>
        <v/>
      </c>
      <c r="M3600" s="30" t="str">
        <f>IF($A3600 ="", "", VLOOKUP($A3600, 'Student reference sheet'!$A$2:$Z$2603,24,FALSE))</f>
        <v/>
      </c>
      <c r="N3600" s="30" t="str">
        <f>IF($A3600 ="", "", VLOOKUP($A3600, 'Student reference sheet'!$A$2:$Z$2603,26,FALSE))</f>
        <v/>
      </c>
      <c r="O3600" s="30" t="str">
        <f>IF($A3600 ="", "", VLOOKUP($A3600, 'Student reference sheet'!$A$2:$Z$2603,25,FALSE))</f>
        <v/>
      </c>
      <c r="P3600" s="39" t="str">
        <f>IF($A3600 = "", "", IF(OR(VLOOKUP($A3600,'Student reference sheet'!$A$2:$V$2400,8,FALSE) = "R",  VLOOKUP($A3600,'Student reference sheet'!$A$2:$V$2400,8,FALSE) = "L"), "X", ""))</f>
        <v/>
      </c>
      <c r="Q3600" s="39" t="str">
        <f>IF($A3600 ="", "", VLOOKUP($A3600, 'Student reference sheet'!$A$2:$V$2603,22,FALSE))</f>
        <v/>
      </c>
      <c r="R3600" s="39" t="str">
        <f>IF($A3600 &lt;&gt; "",VLOOKUP($A3600,'Student reference sheet'!$A$2:$V$2329, 5,FALSE), "")</f>
        <v/>
      </c>
      <c r="S3600" s="39" t="str">
        <f>IF($A3600 &lt;&gt; "",VLOOKUP($A3600,'Student reference sheet'!$A$2:$V$2329, 6,FALSE), "")</f>
        <v/>
      </c>
      <c r="T3600" s="30" t="str">
        <f>IF($A3600 = "","",
IF(VLOOKUP($A3600,'Student reference sheet'!$A$2:$V$2329, 10,FALSE) = "Y", "Hispanic",
IF(VLOOKUP($A3600,'Student reference sheet'!$A$2:$V$2329,11,FALSE) &lt;&gt; "",
IF(VLOOKUP($A3600,'Student reference sheet'!$A$2:$V$2329,11,FALSE) = "UNK", "Unknown", VLOOKUP(VALUE(VLOOKUP($A3600,'Student reference sheet'!$A$2:$V$2329,11,FALSE)),'Ethnicity Reference'!$A$2:$B$22,2,FALSE)),
IF(VLOOKUP($A3600,'Student reference sheet'!$A$2:$V$2329,9,FALSE) &lt;&gt; "", VLOOKUP(VALUE(VLOOKUP($A3600,'Student reference sheet'!$A$2:$V$2329,9,FALSE)),'Ethnicity Reference'!$A$2:$B$22,2,FALSE),"Unknown"))))</f>
        <v/>
      </c>
      <c r="U3600" s="35"/>
    </row>
    <row r="3601" spans="1:21" ht="15.75">
      <c r="A3601" s="47"/>
      <c r="B3601" s="33"/>
      <c r="C3601" s="39" t="str">
        <f>IF($A3601 &lt;&gt; "",VLOOKUP($A3601,'Student reference sheet'!$A$2:$V$2329, 3,FALSE), "")</f>
        <v/>
      </c>
      <c r="D3601" s="39" t="str">
        <f>IF($A3601 &lt;&gt; "",VLOOKUP($A3601,'Student reference sheet'!$A$2:$V$2329, 2,FALSE), "")</f>
        <v/>
      </c>
      <c r="E3601" s="35"/>
      <c r="F3601" s="34"/>
      <c r="G3601" s="40" t="str">
        <f t="shared" ca="1" si="171"/>
        <v/>
      </c>
      <c r="H3601" s="40" t="str">
        <f t="shared" ca="1" si="172"/>
        <v/>
      </c>
      <c r="I3601" s="36" t="str">
        <f>IF($A3601 = "", "",
IF(COUNTIF(MINIMUM_DAY_DATES[], Attendance!J3601) &gt; 0, VLOOKUP(Attendance!$G3601,MINIMUM_DAY_PERIOD_SCHEDULE[], 2,TRUE),
IF(COUNTIF(RALLY_DATES[], Attendance!J3601) &gt; 0, VLOOKUP(Attendance!$G3601,RALLY_PERIOD_SCHEDULE[], 2,TRUE),
IF(WEEKDAY(Attendance!$J3601) = 2,
       IF(COUNTIF(FINALS_WEEK_MONDAY_DATE[],Attendance!$J3601) &gt; 0, VLOOKUP(Attendance!$G3601,FINALS_WEEK_MONDAY_PERIOD_SCHEDULE[],2,TRUE),
       VLOOKUP(Attendance!$G3601,REGULAR_WEEK_SCHEDULE[],6,TRUE)),
IF(WEEKDAY($J3601) = 3,
       IF(COUNTIF(FINALS_WEEK_TUESDAY_DATE[],Attendance!$J3601) &gt; 0, VLOOKUP(Attendance!$G3601,FINALS_WEEK_TUESDAY_PERIOD_SCHEDULE[],2,TRUE),
       VLOOKUP(Attendance!$G3601,REGULAR_WEEK_SCHEDULE[[Tuesday]:[Period]],5,TRUE)),
IF(WEEKDAY(Attendance!$J3601) = 4,
        IF(COUNTIF(BLOCK_WEDNESDAY_DATES[],Attendance!$J3601) &gt; 0, VLOOKUP(Attendance!$G3601,BLOCK_WEDNESDAY_PERIOD_SCHEDULE[],2,TRUE),
        IF(COUNTIF(FINALS_WEEK_WEDNESDAY_DATE[],Attendance!$J3601) &gt; 0, VLOOKUP(Attendance!$G3601,FINALS_WEEK_WEDNESDAY_PERIOD_SCHEDULE[],2,TRUE),
       VLOOKUP(Attendance!$G3601,REGULAR_WEEK_SCHEDULE[[Wednesday]:[Period]],4,TRUE))),
IF(WEEKDAY($J3601) = 5,
       IF(COUNTIF(BLOCK_THURSDAY_DATES[],Attendance!$J3601) &gt; 0, VLOOKUP(Attendance!$G3601,BLOCK_THURSDAY_PERIOD_SCHEDULE[],2,TRUE),
       IF(COUNTIF(FINALS_WEEK_THURSDAY_DATE[],Attendance!$J3601) &gt; 0, VLOOKUP(Attendance!$G3601,FINALS_WEEK_THURSDAY_PERIOD_SCHEDULE[],2,TRUE),
       VLOOKUP(Attendance!$G3601,REGULAR_WEEK_SCHEDULE[[Thursday]:[Period]],3,TRUE))),
IF(WEEKDAY(Attendance!$J3601) = 6,
       IF(COUNTIF(FINALS_WEEK_FRIDAY_DATE[],Attendance!$J3601) &gt; 0, VLOOKUP(Attendance!$G3601,FINALS_WEEK_FRIDAY_PERIOD_SCHEDULE[],2,TRUE),
       VLOOKUP(Attendance!$G3601,REGULAR_WEEK_SCHEDULE[[Friday]:[Period]],2,TRUE))))))))))</f>
        <v/>
      </c>
      <c r="J3601" s="41" t="str">
        <f t="shared" ca="1" si="173"/>
        <v/>
      </c>
      <c r="K3601" s="41" t="str">
        <f>IF($A3601 &lt;&gt; "",VLOOKUP($A3601,'Student reference sheet'!$A$2:$V$2329, 7,FALSE), "")</f>
        <v/>
      </c>
      <c r="L3601" s="30" t="str">
        <f>IF($A3601 ="", "", VLOOKUP($A3601, 'Student reference sheet'!$A$2:$Z$2603,23,FALSE))</f>
        <v/>
      </c>
      <c r="M3601" s="30" t="str">
        <f>IF($A3601 ="", "", VLOOKUP($A3601, 'Student reference sheet'!$A$2:$Z$2603,24,FALSE))</f>
        <v/>
      </c>
      <c r="N3601" s="30" t="str">
        <f>IF($A3601 ="", "", VLOOKUP($A3601, 'Student reference sheet'!$A$2:$Z$2603,26,FALSE))</f>
        <v/>
      </c>
      <c r="O3601" s="30" t="str">
        <f>IF($A3601 ="", "", VLOOKUP($A3601, 'Student reference sheet'!$A$2:$Z$2603,25,FALSE))</f>
        <v/>
      </c>
      <c r="P3601" s="39" t="str">
        <f>IF($A3601 = "", "", IF(OR(VLOOKUP($A3601,'Student reference sheet'!$A$2:$V$2400,8,FALSE) = "R",  VLOOKUP($A3601,'Student reference sheet'!$A$2:$V$2400,8,FALSE) = "L"), "X", ""))</f>
        <v/>
      </c>
      <c r="Q3601" s="39" t="str">
        <f>IF($A3601 ="", "", VLOOKUP($A3601, 'Student reference sheet'!$A$2:$V$2603,22,FALSE))</f>
        <v/>
      </c>
      <c r="R3601" s="39" t="str">
        <f>IF($A3601 &lt;&gt; "",VLOOKUP($A3601,'Student reference sheet'!$A$2:$V$2329, 5,FALSE), "")</f>
        <v/>
      </c>
      <c r="S3601" s="39" t="str">
        <f>IF($A3601 &lt;&gt; "",VLOOKUP($A3601,'Student reference sheet'!$A$2:$V$2329, 6,FALSE), "")</f>
        <v/>
      </c>
      <c r="T3601" s="30" t="str">
        <f>IF($A3601 = "","",
IF(VLOOKUP($A3601,'Student reference sheet'!$A$2:$V$2329, 10,FALSE) = "Y", "Hispanic",
IF(VLOOKUP($A3601,'Student reference sheet'!$A$2:$V$2329,11,FALSE) &lt;&gt; "",
IF(VLOOKUP($A3601,'Student reference sheet'!$A$2:$V$2329,11,FALSE) = "UNK", "Unknown", VLOOKUP(VALUE(VLOOKUP($A3601,'Student reference sheet'!$A$2:$V$2329,11,FALSE)),'Ethnicity Reference'!$A$2:$B$22,2,FALSE)),
IF(VLOOKUP($A3601,'Student reference sheet'!$A$2:$V$2329,9,FALSE) &lt;&gt; "", VLOOKUP(VALUE(VLOOKUP($A3601,'Student reference sheet'!$A$2:$V$2329,9,FALSE)),'Ethnicity Reference'!$A$2:$B$22,2,FALSE),"Unknown"))))</f>
        <v/>
      </c>
      <c r="U3601" s="35"/>
    </row>
    <row r="3602" spans="1:21" ht="15.75">
      <c r="A3602" s="47"/>
      <c r="B3602" s="33"/>
      <c r="C3602" s="39" t="str">
        <f>IF($A3602 &lt;&gt; "",VLOOKUP($A3602,'Student reference sheet'!$A$2:$V$2329, 3,FALSE), "")</f>
        <v/>
      </c>
      <c r="D3602" s="39" t="str">
        <f>IF($A3602 &lt;&gt; "",VLOOKUP($A3602,'Student reference sheet'!$A$2:$V$2329, 2,FALSE), "")</f>
        <v/>
      </c>
      <c r="E3602" s="35"/>
      <c r="F3602" s="34"/>
      <c r="G3602" s="40" t="str">
        <f t="shared" ca="1" si="171"/>
        <v/>
      </c>
      <c r="H3602" s="40" t="str">
        <f t="shared" ca="1" si="172"/>
        <v/>
      </c>
      <c r="I3602" s="36" t="str">
        <f>IF($A3602 = "", "",
IF(COUNTIF(MINIMUM_DAY_DATES[], Attendance!J3602) &gt; 0, VLOOKUP(Attendance!$G3602,MINIMUM_DAY_PERIOD_SCHEDULE[], 2,TRUE),
IF(COUNTIF(RALLY_DATES[], Attendance!J3602) &gt; 0, VLOOKUP(Attendance!$G3602,RALLY_PERIOD_SCHEDULE[], 2,TRUE),
IF(WEEKDAY(Attendance!$J3602) = 2,
       IF(COUNTIF(FINALS_WEEK_MONDAY_DATE[],Attendance!$J3602) &gt; 0, VLOOKUP(Attendance!$G3602,FINALS_WEEK_MONDAY_PERIOD_SCHEDULE[],2,TRUE),
       VLOOKUP(Attendance!$G3602,REGULAR_WEEK_SCHEDULE[],6,TRUE)),
IF(WEEKDAY($J3602) = 3,
       IF(COUNTIF(FINALS_WEEK_TUESDAY_DATE[],Attendance!$J3602) &gt; 0, VLOOKUP(Attendance!$G3602,FINALS_WEEK_TUESDAY_PERIOD_SCHEDULE[],2,TRUE),
       VLOOKUP(Attendance!$G3602,REGULAR_WEEK_SCHEDULE[[Tuesday]:[Period]],5,TRUE)),
IF(WEEKDAY(Attendance!$J3602) = 4,
        IF(COUNTIF(BLOCK_WEDNESDAY_DATES[],Attendance!$J3602) &gt; 0, VLOOKUP(Attendance!$G3602,BLOCK_WEDNESDAY_PERIOD_SCHEDULE[],2,TRUE),
        IF(COUNTIF(FINALS_WEEK_WEDNESDAY_DATE[],Attendance!$J3602) &gt; 0, VLOOKUP(Attendance!$G3602,FINALS_WEEK_WEDNESDAY_PERIOD_SCHEDULE[],2,TRUE),
       VLOOKUP(Attendance!$G3602,REGULAR_WEEK_SCHEDULE[[Wednesday]:[Period]],4,TRUE))),
IF(WEEKDAY($J3602) = 5,
       IF(COUNTIF(BLOCK_THURSDAY_DATES[],Attendance!$J3602) &gt; 0, VLOOKUP(Attendance!$G3602,BLOCK_THURSDAY_PERIOD_SCHEDULE[],2,TRUE),
       IF(COUNTIF(FINALS_WEEK_THURSDAY_DATE[],Attendance!$J3602) &gt; 0, VLOOKUP(Attendance!$G3602,FINALS_WEEK_THURSDAY_PERIOD_SCHEDULE[],2,TRUE),
       VLOOKUP(Attendance!$G3602,REGULAR_WEEK_SCHEDULE[[Thursday]:[Period]],3,TRUE))),
IF(WEEKDAY(Attendance!$J3602) = 6,
       IF(COUNTIF(FINALS_WEEK_FRIDAY_DATE[],Attendance!$J3602) &gt; 0, VLOOKUP(Attendance!$G3602,FINALS_WEEK_FRIDAY_PERIOD_SCHEDULE[],2,TRUE),
       VLOOKUP(Attendance!$G3602,REGULAR_WEEK_SCHEDULE[[Friday]:[Period]],2,TRUE))))))))))</f>
        <v/>
      </c>
      <c r="J3602" s="41" t="str">
        <f t="shared" ca="1" si="173"/>
        <v/>
      </c>
      <c r="K3602" s="41" t="str">
        <f>IF($A3602 &lt;&gt; "",VLOOKUP($A3602,'Student reference sheet'!$A$2:$V$2329, 7,FALSE), "")</f>
        <v/>
      </c>
      <c r="L3602" s="30" t="str">
        <f>IF($A3602 ="", "", VLOOKUP($A3602, 'Student reference sheet'!$A$2:$Z$2603,23,FALSE))</f>
        <v/>
      </c>
      <c r="M3602" s="30" t="str">
        <f>IF($A3602 ="", "", VLOOKUP($A3602, 'Student reference sheet'!$A$2:$Z$2603,24,FALSE))</f>
        <v/>
      </c>
      <c r="N3602" s="30" t="str">
        <f>IF($A3602 ="", "", VLOOKUP($A3602, 'Student reference sheet'!$A$2:$Z$2603,26,FALSE))</f>
        <v/>
      </c>
      <c r="O3602" s="30" t="str">
        <f>IF($A3602 ="", "", VLOOKUP($A3602, 'Student reference sheet'!$A$2:$Z$2603,25,FALSE))</f>
        <v/>
      </c>
      <c r="P3602" s="39" t="str">
        <f>IF($A3602 = "", "", IF(OR(VLOOKUP($A3602,'Student reference sheet'!$A$2:$V$2400,8,FALSE) = "R",  VLOOKUP($A3602,'Student reference sheet'!$A$2:$V$2400,8,FALSE) = "L"), "X", ""))</f>
        <v/>
      </c>
      <c r="Q3602" s="39" t="str">
        <f>IF($A3602 ="", "", VLOOKUP($A3602, 'Student reference sheet'!$A$2:$V$2603,22,FALSE))</f>
        <v/>
      </c>
      <c r="R3602" s="39" t="str">
        <f>IF($A3602 &lt;&gt; "",VLOOKUP($A3602,'Student reference sheet'!$A$2:$V$2329, 5,FALSE), "")</f>
        <v/>
      </c>
      <c r="S3602" s="39" t="str">
        <f>IF($A3602 &lt;&gt; "",VLOOKUP($A3602,'Student reference sheet'!$A$2:$V$2329, 6,FALSE), "")</f>
        <v/>
      </c>
      <c r="T3602" s="30" t="str">
        <f>IF($A3602 = "","",
IF(VLOOKUP($A3602,'Student reference sheet'!$A$2:$V$2329, 10,FALSE) = "Y", "Hispanic",
IF(VLOOKUP($A3602,'Student reference sheet'!$A$2:$V$2329,11,FALSE) &lt;&gt; "",
IF(VLOOKUP($A3602,'Student reference sheet'!$A$2:$V$2329,11,FALSE) = "UNK", "Unknown", VLOOKUP(VALUE(VLOOKUP($A3602,'Student reference sheet'!$A$2:$V$2329,11,FALSE)),'Ethnicity Reference'!$A$2:$B$22,2,FALSE)),
IF(VLOOKUP($A3602,'Student reference sheet'!$A$2:$V$2329,9,FALSE) &lt;&gt; "", VLOOKUP(VALUE(VLOOKUP($A3602,'Student reference sheet'!$A$2:$V$2329,9,FALSE)),'Ethnicity Reference'!$A$2:$B$22,2,FALSE),"Unknown"))))</f>
        <v/>
      </c>
      <c r="U3602" s="35"/>
    </row>
    <row r="3603" spans="1:21" ht="15.75">
      <c r="A3603" s="47"/>
      <c r="B3603" s="33"/>
      <c r="C3603" s="39" t="str">
        <f>IF($A3603 &lt;&gt; "",VLOOKUP($A3603,'Student reference sheet'!$A$2:$V$2329, 3,FALSE), "")</f>
        <v/>
      </c>
      <c r="D3603" s="39" t="str">
        <f>IF($A3603 &lt;&gt; "",VLOOKUP($A3603,'Student reference sheet'!$A$2:$V$2329, 2,FALSE), "")</f>
        <v/>
      </c>
      <c r="E3603" s="35"/>
      <c r="F3603" s="34"/>
      <c r="G3603" s="40" t="str">
        <f t="shared" ca="1" si="171"/>
        <v/>
      </c>
      <c r="H3603" s="40" t="str">
        <f t="shared" ca="1" si="172"/>
        <v/>
      </c>
      <c r="I3603" s="36" t="str">
        <f>IF($A3603 = "", "",
IF(COUNTIF(MINIMUM_DAY_DATES[], Attendance!J3603) &gt; 0, VLOOKUP(Attendance!$G3603,MINIMUM_DAY_PERIOD_SCHEDULE[], 2,TRUE),
IF(COUNTIF(RALLY_DATES[], Attendance!J3603) &gt; 0, VLOOKUP(Attendance!$G3603,RALLY_PERIOD_SCHEDULE[], 2,TRUE),
IF(WEEKDAY(Attendance!$J3603) = 2,
       IF(COUNTIF(FINALS_WEEK_MONDAY_DATE[],Attendance!$J3603) &gt; 0, VLOOKUP(Attendance!$G3603,FINALS_WEEK_MONDAY_PERIOD_SCHEDULE[],2,TRUE),
       VLOOKUP(Attendance!$G3603,REGULAR_WEEK_SCHEDULE[],6,TRUE)),
IF(WEEKDAY($J3603) = 3,
       IF(COUNTIF(FINALS_WEEK_TUESDAY_DATE[],Attendance!$J3603) &gt; 0, VLOOKUP(Attendance!$G3603,FINALS_WEEK_TUESDAY_PERIOD_SCHEDULE[],2,TRUE),
       VLOOKUP(Attendance!$G3603,REGULAR_WEEK_SCHEDULE[[Tuesday]:[Period]],5,TRUE)),
IF(WEEKDAY(Attendance!$J3603) = 4,
        IF(COUNTIF(BLOCK_WEDNESDAY_DATES[],Attendance!$J3603) &gt; 0, VLOOKUP(Attendance!$G3603,BLOCK_WEDNESDAY_PERIOD_SCHEDULE[],2,TRUE),
        IF(COUNTIF(FINALS_WEEK_WEDNESDAY_DATE[],Attendance!$J3603) &gt; 0, VLOOKUP(Attendance!$G3603,FINALS_WEEK_WEDNESDAY_PERIOD_SCHEDULE[],2,TRUE),
       VLOOKUP(Attendance!$G3603,REGULAR_WEEK_SCHEDULE[[Wednesday]:[Period]],4,TRUE))),
IF(WEEKDAY($J3603) = 5,
       IF(COUNTIF(BLOCK_THURSDAY_DATES[],Attendance!$J3603) &gt; 0, VLOOKUP(Attendance!$G3603,BLOCK_THURSDAY_PERIOD_SCHEDULE[],2,TRUE),
       IF(COUNTIF(FINALS_WEEK_THURSDAY_DATE[],Attendance!$J3603) &gt; 0, VLOOKUP(Attendance!$G3603,FINALS_WEEK_THURSDAY_PERIOD_SCHEDULE[],2,TRUE),
       VLOOKUP(Attendance!$G3603,REGULAR_WEEK_SCHEDULE[[Thursday]:[Period]],3,TRUE))),
IF(WEEKDAY(Attendance!$J3603) = 6,
       IF(COUNTIF(FINALS_WEEK_FRIDAY_DATE[],Attendance!$J3603) &gt; 0, VLOOKUP(Attendance!$G3603,FINALS_WEEK_FRIDAY_PERIOD_SCHEDULE[],2,TRUE),
       VLOOKUP(Attendance!$G3603,REGULAR_WEEK_SCHEDULE[[Friday]:[Period]],2,TRUE))))))))))</f>
        <v/>
      </c>
      <c r="J3603" s="41" t="str">
        <f t="shared" ca="1" si="173"/>
        <v/>
      </c>
      <c r="K3603" s="41" t="str">
        <f>IF($A3603 &lt;&gt; "",VLOOKUP($A3603,'Student reference sheet'!$A$2:$V$2329, 7,FALSE), "")</f>
        <v/>
      </c>
      <c r="L3603" s="30" t="str">
        <f>IF($A3603 ="", "", VLOOKUP($A3603, 'Student reference sheet'!$A$2:$Z$2603,23,FALSE))</f>
        <v/>
      </c>
      <c r="M3603" s="30" t="str">
        <f>IF($A3603 ="", "", VLOOKUP($A3603, 'Student reference sheet'!$A$2:$Z$2603,24,FALSE))</f>
        <v/>
      </c>
      <c r="N3603" s="30" t="str">
        <f>IF($A3603 ="", "", VLOOKUP($A3603, 'Student reference sheet'!$A$2:$Z$2603,26,FALSE))</f>
        <v/>
      </c>
      <c r="O3603" s="30" t="str">
        <f>IF($A3603 ="", "", VLOOKUP($A3603, 'Student reference sheet'!$A$2:$Z$2603,25,FALSE))</f>
        <v/>
      </c>
      <c r="P3603" s="39" t="str">
        <f>IF($A3603 = "", "", IF(OR(VLOOKUP($A3603,'Student reference sheet'!$A$2:$V$2400,8,FALSE) = "R",  VLOOKUP($A3603,'Student reference sheet'!$A$2:$V$2400,8,FALSE) = "L"), "X", ""))</f>
        <v/>
      </c>
      <c r="Q3603" s="39" t="str">
        <f>IF($A3603 ="", "", VLOOKUP($A3603, 'Student reference sheet'!$A$2:$V$2603,22,FALSE))</f>
        <v/>
      </c>
      <c r="R3603" s="39" t="str">
        <f>IF($A3603 &lt;&gt; "",VLOOKUP($A3603,'Student reference sheet'!$A$2:$V$2329, 5,FALSE), "")</f>
        <v/>
      </c>
      <c r="S3603" s="39" t="str">
        <f>IF($A3603 &lt;&gt; "",VLOOKUP($A3603,'Student reference sheet'!$A$2:$V$2329, 6,FALSE), "")</f>
        <v/>
      </c>
      <c r="T3603" s="30" t="str">
        <f>IF($A3603 = "","",
IF(VLOOKUP($A3603,'Student reference sheet'!$A$2:$V$2329, 10,FALSE) = "Y", "Hispanic",
IF(VLOOKUP($A3603,'Student reference sheet'!$A$2:$V$2329,11,FALSE) &lt;&gt; "",
IF(VLOOKUP($A3603,'Student reference sheet'!$A$2:$V$2329,11,FALSE) = "UNK", "Unknown", VLOOKUP(VALUE(VLOOKUP($A3603,'Student reference sheet'!$A$2:$V$2329,11,FALSE)),'Ethnicity Reference'!$A$2:$B$22,2,FALSE)),
IF(VLOOKUP($A3603,'Student reference sheet'!$A$2:$V$2329,9,FALSE) &lt;&gt; "", VLOOKUP(VALUE(VLOOKUP($A3603,'Student reference sheet'!$A$2:$V$2329,9,FALSE)),'Ethnicity Reference'!$A$2:$B$22,2,FALSE),"Unknown"))))</f>
        <v/>
      </c>
      <c r="U3603" s="35"/>
    </row>
    <row r="3604" spans="1:21" ht="15.75">
      <c r="A3604" s="47"/>
      <c r="B3604" s="33"/>
      <c r="C3604" s="39" t="str">
        <f>IF($A3604 &lt;&gt; "",VLOOKUP($A3604,'Student reference sheet'!$A$2:$V$2329, 3,FALSE), "")</f>
        <v/>
      </c>
      <c r="D3604" s="39" t="str">
        <f>IF($A3604 &lt;&gt; "",VLOOKUP($A3604,'Student reference sheet'!$A$2:$V$2329, 2,FALSE), "")</f>
        <v/>
      </c>
      <c r="E3604" s="35"/>
      <c r="F3604" s="34"/>
      <c r="G3604" s="40" t="str">
        <f t="shared" ca="1" si="171"/>
        <v/>
      </c>
      <c r="H3604" s="40" t="str">
        <f t="shared" ca="1" si="172"/>
        <v/>
      </c>
      <c r="I3604" s="36" t="str">
        <f>IF($A3604 = "", "",
IF(COUNTIF(MINIMUM_DAY_DATES[], Attendance!J3604) &gt; 0, VLOOKUP(Attendance!$G3604,MINIMUM_DAY_PERIOD_SCHEDULE[], 2,TRUE),
IF(COUNTIF(RALLY_DATES[], Attendance!J3604) &gt; 0, VLOOKUP(Attendance!$G3604,RALLY_PERIOD_SCHEDULE[], 2,TRUE),
IF(WEEKDAY(Attendance!$J3604) = 2,
       IF(COUNTIF(FINALS_WEEK_MONDAY_DATE[],Attendance!$J3604) &gt; 0, VLOOKUP(Attendance!$G3604,FINALS_WEEK_MONDAY_PERIOD_SCHEDULE[],2,TRUE),
       VLOOKUP(Attendance!$G3604,REGULAR_WEEK_SCHEDULE[],6,TRUE)),
IF(WEEKDAY($J3604) = 3,
       IF(COUNTIF(FINALS_WEEK_TUESDAY_DATE[],Attendance!$J3604) &gt; 0, VLOOKUP(Attendance!$G3604,FINALS_WEEK_TUESDAY_PERIOD_SCHEDULE[],2,TRUE),
       VLOOKUP(Attendance!$G3604,REGULAR_WEEK_SCHEDULE[[Tuesday]:[Period]],5,TRUE)),
IF(WEEKDAY(Attendance!$J3604) = 4,
        IF(COUNTIF(BLOCK_WEDNESDAY_DATES[],Attendance!$J3604) &gt; 0, VLOOKUP(Attendance!$G3604,BLOCK_WEDNESDAY_PERIOD_SCHEDULE[],2,TRUE),
        IF(COUNTIF(FINALS_WEEK_WEDNESDAY_DATE[],Attendance!$J3604) &gt; 0, VLOOKUP(Attendance!$G3604,FINALS_WEEK_WEDNESDAY_PERIOD_SCHEDULE[],2,TRUE),
       VLOOKUP(Attendance!$G3604,REGULAR_WEEK_SCHEDULE[[Wednesday]:[Period]],4,TRUE))),
IF(WEEKDAY($J3604) = 5,
       IF(COUNTIF(BLOCK_THURSDAY_DATES[],Attendance!$J3604) &gt; 0, VLOOKUP(Attendance!$G3604,BLOCK_THURSDAY_PERIOD_SCHEDULE[],2,TRUE),
       IF(COUNTIF(FINALS_WEEK_THURSDAY_DATE[],Attendance!$J3604) &gt; 0, VLOOKUP(Attendance!$G3604,FINALS_WEEK_THURSDAY_PERIOD_SCHEDULE[],2,TRUE),
       VLOOKUP(Attendance!$G3604,REGULAR_WEEK_SCHEDULE[[Thursday]:[Period]],3,TRUE))),
IF(WEEKDAY(Attendance!$J3604) = 6,
       IF(COUNTIF(FINALS_WEEK_FRIDAY_DATE[],Attendance!$J3604) &gt; 0, VLOOKUP(Attendance!$G3604,FINALS_WEEK_FRIDAY_PERIOD_SCHEDULE[],2,TRUE),
       VLOOKUP(Attendance!$G3604,REGULAR_WEEK_SCHEDULE[[Friday]:[Period]],2,TRUE))))))))))</f>
        <v/>
      </c>
      <c r="J3604" s="41" t="str">
        <f t="shared" ca="1" si="173"/>
        <v/>
      </c>
      <c r="K3604" s="41" t="str">
        <f>IF($A3604 &lt;&gt; "",VLOOKUP($A3604,'Student reference sheet'!$A$2:$V$2329, 7,FALSE), "")</f>
        <v/>
      </c>
      <c r="L3604" s="30" t="str">
        <f>IF($A3604 ="", "", VLOOKUP($A3604, 'Student reference sheet'!$A$2:$Z$2603,23,FALSE))</f>
        <v/>
      </c>
      <c r="M3604" s="30" t="str">
        <f>IF($A3604 ="", "", VLOOKUP($A3604, 'Student reference sheet'!$A$2:$Z$2603,24,FALSE))</f>
        <v/>
      </c>
      <c r="N3604" s="30" t="str">
        <f>IF($A3604 ="", "", VLOOKUP($A3604, 'Student reference sheet'!$A$2:$Z$2603,26,FALSE))</f>
        <v/>
      </c>
      <c r="O3604" s="30" t="str">
        <f>IF($A3604 ="", "", VLOOKUP($A3604, 'Student reference sheet'!$A$2:$Z$2603,25,FALSE))</f>
        <v/>
      </c>
      <c r="P3604" s="39" t="str">
        <f>IF($A3604 = "", "", IF(OR(VLOOKUP($A3604,'Student reference sheet'!$A$2:$V$2400,8,FALSE) = "R",  VLOOKUP($A3604,'Student reference sheet'!$A$2:$V$2400,8,FALSE) = "L"), "X", ""))</f>
        <v/>
      </c>
      <c r="Q3604" s="39" t="str">
        <f>IF($A3604 ="", "", VLOOKUP($A3604, 'Student reference sheet'!$A$2:$V$2603,22,FALSE))</f>
        <v/>
      </c>
      <c r="R3604" s="39" t="str">
        <f>IF($A3604 &lt;&gt; "",VLOOKUP($A3604,'Student reference sheet'!$A$2:$V$2329, 5,FALSE), "")</f>
        <v/>
      </c>
      <c r="S3604" s="39" t="str">
        <f>IF($A3604 &lt;&gt; "",VLOOKUP($A3604,'Student reference sheet'!$A$2:$V$2329, 6,FALSE), "")</f>
        <v/>
      </c>
      <c r="T3604" s="30" t="str">
        <f>IF($A3604 = "","",
IF(VLOOKUP($A3604,'Student reference sheet'!$A$2:$V$2329, 10,FALSE) = "Y", "Hispanic",
IF(VLOOKUP($A3604,'Student reference sheet'!$A$2:$V$2329,11,FALSE) &lt;&gt; "",
IF(VLOOKUP($A3604,'Student reference sheet'!$A$2:$V$2329,11,FALSE) = "UNK", "Unknown", VLOOKUP(VALUE(VLOOKUP($A3604,'Student reference sheet'!$A$2:$V$2329,11,FALSE)),'Ethnicity Reference'!$A$2:$B$22,2,FALSE)),
IF(VLOOKUP($A3604,'Student reference sheet'!$A$2:$V$2329,9,FALSE) &lt;&gt; "", VLOOKUP(VALUE(VLOOKUP($A3604,'Student reference sheet'!$A$2:$V$2329,9,FALSE)),'Ethnicity Reference'!$A$2:$B$22,2,FALSE),"Unknown"))))</f>
        <v/>
      </c>
      <c r="U3604" s="35"/>
    </row>
    <row r="3605" spans="1:21" ht="15.75">
      <c r="A3605" s="47"/>
      <c r="B3605" s="33"/>
      <c r="C3605" s="39" t="str">
        <f>IF($A3605 &lt;&gt; "",VLOOKUP($A3605,'Student reference sheet'!$A$2:$V$2329, 3,FALSE), "")</f>
        <v/>
      </c>
      <c r="D3605" s="39" t="str">
        <f>IF($A3605 &lt;&gt; "",VLOOKUP($A3605,'Student reference sheet'!$A$2:$V$2329, 2,FALSE), "")</f>
        <v/>
      </c>
      <c r="E3605" s="35"/>
      <c r="F3605" s="34"/>
      <c r="G3605" s="40" t="str">
        <f t="shared" ca="1" si="171"/>
        <v/>
      </c>
      <c r="H3605" s="40" t="str">
        <f t="shared" ca="1" si="172"/>
        <v/>
      </c>
      <c r="I3605" s="36" t="str">
        <f>IF($A3605 = "", "",
IF(COUNTIF(MINIMUM_DAY_DATES[], Attendance!J3605) &gt; 0, VLOOKUP(Attendance!$G3605,MINIMUM_DAY_PERIOD_SCHEDULE[], 2,TRUE),
IF(COUNTIF(RALLY_DATES[], Attendance!J3605) &gt; 0, VLOOKUP(Attendance!$G3605,RALLY_PERIOD_SCHEDULE[], 2,TRUE),
IF(WEEKDAY(Attendance!$J3605) = 2,
       IF(COUNTIF(FINALS_WEEK_MONDAY_DATE[],Attendance!$J3605) &gt; 0, VLOOKUP(Attendance!$G3605,FINALS_WEEK_MONDAY_PERIOD_SCHEDULE[],2,TRUE),
       VLOOKUP(Attendance!$G3605,REGULAR_WEEK_SCHEDULE[],6,TRUE)),
IF(WEEKDAY($J3605) = 3,
       IF(COUNTIF(FINALS_WEEK_TUESDAY_DATE[],Attendance!$J3605) &gt; 0, VLOOKUP(Attendance!$G3605,FINALS_WEEK_TUESDAY_PERIOD_SCHEDULE[],2,TRUE),
       VLOOKUP(Attendance!$G3605,REGULAR_WEEK_SCHEDULE[[Tuesday]:[Period]],5,TRUE)),
IF(WEEKDAY(Attendance!$J3605) = 4,
        IF(COUNTIF(BLOCK_WEDNESDAY_DATES[],Attendance!$J3605) &gt; 0, VLOOKUP(Attendance!$G3605,BLOCK_WEDNESDAY_PERIOD_SCHEDULE[],2,TRUE),
        IF(COUNTIF(FINALS_WEEK_WEDNESDAY_DATE[],Attendance!$J3605) &gt; 0, VLOOKUP(Attendance!$G3605,FINALS_WEEK_WEDNESDAY_PERIOD_SCHEDULE[],2,TRUE),
       VLOOKUP(Attendance!$G3605,REGULAR_WEEK_SCHEDULE[[Wednesday]:[Period]],4,TRUE))),
IF(WEEKDAY($J3605) = 5,
       IF(COUNTIF(BLOCK_THURSDAY_DATES[],Attendance!$J3605) &gt; 0, VLOOKUP(Attendance!$G3605,BLOCK_THURSDAY_PERIOD_SCHEDULE[],2,TRUE),
       IF(COUNTIF(FINALS_WEEK_THURSDAY_DATE[],Attendance!$J3605) &gt; 0, VLOOKUP(Attendance!$G3605,FINALS_WEEK_THURSDAY_PERIOD_SCHEDULE[],2,TRUE),
       VLOOKUP(Attendance!$G3605,REGULAR_WEEK_SCHEDULE[[Thursday]:[Period]],3,TRUE))),
IF(WEEKDAY(Attendance!$J3605) = 6,
       IF(COUNTIF(FINALS_WEEK_FRIDAY_DATE[],Attendance!$J3605) &gt; 0, VLOOKUP(Attendance!$G3605,FINALS_WEEK_FRIDAY_PERIOD_SCHEDULE[],2,TRUE),
       VLOOKUP(Attendance!$G3605,REGULAR_WEEK_SCHEDULE[[Friday]:[Period]],2,TRUE))))))))))</f>
        <v/>
      </c>
      <c r="J3605" s="41" t="str">
        <f t="shared" ca="1" si="173"/>
        <v/>
      </c>
      <c r="K3605" s="41" t="str">
        <f>IF($A3605 &lt;&gt; "",VLOOKUP($A3605,'Student reference sheet'!$A$2:$V$2329, 7,FALSE), "")</f>
        <v/>
      </c>
      <c r="L3605" s="30" t="str">
        <f>IF($A3605 ="", "", VLOOKUP($A3605, 'Student reference sheet'!$A$2:$Z$2603,23,FALSE))</f>
        <v/>
      </c>
      <c r="M3605" s="30" t="str">
        <f>IF($A3605 ="", "", VLOOKUP($A3605, 'Student reference sheet'!$A$2:$Z$2603,24,FALSE))</f>
        <v/>
      </c>
      <c r="N3605" s="30" t="str">
        <f>IF($A3605 ="", "", VLOOKUP($A3605, 'Student reference sheet'!$A$2:$Z$2603,26,FALSE))</f>
        <v/>
      </c>
      <c r="O3605" s="30" t="str">
        <f>IF($A3605 ="", "", VLOOKUP($A3605, 'Student reference sheet'!$A$2:$Z$2603,25,FALSE))</f>
        <v/>
      </c>
      <c r="P3605" s="39" t="str">
        <f>IF($A3605 = "", "", IF(OR(VLOOKUP($A3605,'Student reference sheet'!$A$2:$V$2400,8,FALSE) = "R",  VLOOKUP($A3605,'Student reference sheet'!$A$2:$V$2400,8,FALSE) = "L"), "X", ""))</f>
        <v/>
      </c>
      <c r="Q3605" s="39" t="str">
        <f>IF($A3605 ="", "", VLOOKUP($A3605, 'Student reference sheet'!$A$2:$V$2603,22,FALSE))</f>
        <v/>
      </c>
      <c r="R3605" s="39" t="str">
        <f>IF($A3605 &lt;&gt; "",VLOOKUP($A3605,'Student reference sheet'!$A$2:$V$2329, 5,FALSE), "")</f>
        <v/>
      </c>
      <c r="S3605" s="39" t="str">
        <f>IF($A3605 &lt;&gt; "",VLOOKUP($A3605,'Student reference sheet'!$A$2:$V$2329, 6,FALSE), "")</f>
        <v/>
      </c>
      <c r="T3605" s="30" t="str">
        <f>IF($A3605 = "","",
IF(VLOOKUP($A3605,'Student reference sheet'!$A$2:$V$2329, 10,FALSE) = "Y", "Hispanic",
IF(VLOOKUP($A3605,'Student reference sheet'!$A$2:$V$2329,11,FALSE) &lt;&gt; "",
IF(VLOOKUP($A3605,'Student reference sheet'!$A$2:$V$2329,11,FALSE) = "UNK", "Unknown", VLOOKUP(VALUE(VLOOKUP($A3605,'Student reference sheet'!$A$2:$V$2329,11,FALSE)),'Ethnicity Reference'!$A$2:$B$22,2,FALSE)),
IF(VLOOKUP($A3605,'Student reference sheet'!$A$2:$V$2329,9,FALSE) &lt;&gt; "", VLOOKUP(VALUE(VLOOKUP($A3605,'Student reference sheet'!$A$2:$V$2329,9,FALSE)),'Ethnicity Reference'!$A$2:$B$22,2,FALSE),"Unknown"))))</f>
        <v/>
      </c>
      <c r="U3605" s="35"/>
    </row>
    <row r="3606" spans="1:21" ht="15.75">
      <c r="A3606" s="47"/>
      <c r="B3606" s="33"/>
      <c r="C3606" s="39" t="str">
        <f>IF($A3606 &lt;&gt; "",VLOOKUP($A3606,'Student reference sheet'!$A$2:$V$2329, 3,FALSE), "")</f>
        <v/>
      </c>
      <c r="D3606" s="39" t="str">
        <f>IF($A3606 &lt;&gt; "",VLOOKUP($A3606,'Student reference sheet'!$A$2:$V$2329, 2,FALSE), "")</f>
        <v/>
      </c>
      <c r="E3606" s="35"/>
      <c r="F3606" s="34"/>
      <c r="G3606" s="40" t="str">
        <f t="shared" ca="1" si="171"/>
        <v/>
      </c>
      <c r="H3606" s="40" t="str">
        <f t="shared" ca="1" si="172"/>
        <v/>
      </c>
      <c r="I3606" s="36" t="str">
        <f>IF($A3606 = "", "",
IF(COUNTIF(MINIMUM_DAY_DATES[], Attendance!J3606) &gt; 0, VLOOKUP(Attendance!$G3606,MINIMUM_DAY_PERIOD_SCHEDULE[], 2,TRUE),
IF(COUNTIF(RALLY_DATES[], Attendance!J3606) &gt; 0, VLOOKUP(Attendance!$G3606,RALLY_PERIOD_SCHEDULE[], 2,TRUE),
IF(WEEKDAY(Attendance!$J3606) = 2,
       IF(COUNTIF(FINALS_WEEK_MONDAY_DATE[],Attendance!$J3606) &gt; 0, VLOOKUP(Attendance!$G3606,FINALS_WEEK_MONDAY_PERIOD_SCHEDULE[],2,TRUE),
       VLOOKUP(Attendance!$G3606,REGULAR_WEEK_SCHEDULE[],6,TRUE)),
IF(WEEKDAY($J3606) = 3,
       IF(COUNTIF(FINALS_WEEK_TUESDAY_DATE[],Attendance!$J3606) &gt; 0, VLOOKUP(Attendance!$G3606,FINALS_WEEK_TUESDAY_PERIOD_SCHEDULE[],2,TRUE),
       VLOOKUP(Attendance!$G3606,REGULAR_WEEK_SCHEDULE[[Tuesday]:[Period]],5,TRUE)),
IF(WEEKDAY(Attendance!$J3606) = 4,
        IF(COUNTIF(BLOCK_WEDNESDAY_DATES[],Attendance!$J3606) &gt; 0, VLOOKUP(Attendance!$G3606,BLOCK_WEDNESDAY_PERIOD_SCHEDULE[],2,TRUE),
        IF(COUNTIF(FINALS_WEEK_WEDNESDAY_DATE[],Attendance!$J3606) &gt; 0, VLOOKUP(Attendance!$G3606,FINALS_WEEK_WEDNESDAY_PERIOD_SCHEDULE[],2,TRUE),
       VLOOKUP(Attendance!$G3606,REGULAR_WEEK_SCHEDULE[[Wednesday]:[Period]],4,TRUE))),
IF(WEEKDAY($J3606) = 5,
       IF(COUNTIF(BLOCK_THURSDAY_DATES[],Attendance!$J3606) &gt; 0, VLOOKUP(Attendance!$G3606,BLOCK_THURSDAY_PERIOD_SCHEDULE[],2,TRUE),
       IF(COUNTIF(FINALS_WEEK_THURSDAY_DATE[],Attendance!$J3606) &gt; 0, VLOOKUP(Attendance!$G3606,FINALS_WEEK_THURSDAY_PERIOD_SCHEDULE[],2,TRUE),
       VLOOKUP(Attendance!$G3606,REGULAR_WEEK_SCHEDULE[[Thursday]:[Period]],3,TRUE))),
IF(WEEKDAY(Attendance!$J3606) = 6,
       IF(COUNTIF(FINALS_WEEK_FRIDAY_DATE[],Attendance!$J3606) &gt; 0, VLOOKUP(Attendance!$G3606,FINALS_WEEK_FRIDAY_PERIOD_SCHEDULE[],2,TRUE),
       VLOOKUP(Attendance!$G3606,REGULAR_WEEK_SCHEDULE[[Friday]:[Period]],2,TRUE))))))))))</f>
        <v/>
      </c>
      <c r="J3606" s="41" t="str">
        <f t="shared" ca="1" si="173"/>
        <v/>
      </c>
      <c r="K3606" s="41" t="str">
        <f>IF($A3606 &lt;&gt; "",VLOOKUP($A3606,'Student reference sheet'!$A$2:$V$2329, 7,FALSE), "")</f>
        <v/>
      </c>
      <c r="L3606" s="30" t="str">
        <f>IF($A3606 ="", "", VLOOKUP($A3606, 'Student reference sheet'!$A$2:$Z$2603,23,FALSE))</f>
        <v/>
      </c>
      <c r="M3606" s="30" t="str">
        <f>IF($A3606 ="", "", VLOOKUP($A3606, 'Student reference sheet'!$A$2:$Z$2603,24,FALSE))</f>
        <v/>
      </c>
      <c r="N3606" s="30" t="str">
        <f>IF($A3606 ="", "", VLOOKUP($A3606, 'Student reference sheet'!$A$2:$Z$2603,26,FALSE))</f>
        <v/>
      </c>
      <c r="O3606" s="30" t="str">
        <f>IF($A3606 ="", "", VLOOKUP($A3606, 'Student reference sheet'!$A$2:$Z$2603,25,FALSE))</f>
        <v/>
      </c>
      <c r="P3606" s="39" t="str">
        <f>IF($A3606 = "", "", IF(OR(VLOOKUP($A3606,'Student reference sheet'!$A$2:$V$2400,8,FALSE) = "R",  VLOOKUP($A3606,'Student reference sheet'!$A$2:$V$2400,8,FALSE) = "L"), "X", ""))</f>
        <v/>
      </c>
      <c r="Q3606" s="39" t="str">
        <f>IF($A3606 ="", "", VLOOKUP($A3606, 'Student reference sheet'!$A$2:$V$2603,22,FALSE))</f>
        <v/>
      </c>
      <c r="R3606" s="39" t="str">
        <f>IF($A3606 &lt;&gt; "",VLOOKUP($A3606,'Student reference sheet'!$A$2:$V$2329, 5,FALSE), "")</f>
        <v/>
      </c>
      <c r="S3606" s="39" t="str">
        <f>IF($A3606 &lt;&gt; "",VLOOKUP($A3606,'Student reference sheet'!$A$2:$V$2329, 6,FALSE), "")</f>
        <v/>
      </c>
      <c r="T3606" s="30" t="str">
        <f>IF($A3606 = "","",
IF(VLOOKUP($A3606,'Student reference sheet'!$A$2:$V$2329, 10,FALSE) = "Y", "Hispanic",
IF(VLOOKUP($A3606,'Student reference sheet'!$A$2:$V$2329,11,FALSE) &lt;&gt; "",
IF(VLOOKUP($A3606,'Student reference sheet'!$A$2:$V$2329,11,FALSE) = "UNK", "Unknown", VLOOKUP(VALUE(VLOOKUP($A3606,'Student reference sheet'!$A$2:$V$2329,11,FALSE)),'Ethnicity Reference'!$A$2:$B$22,2,FALSE)),
IF(VLOOKUP($A3606,'Student reference sheet'!$A$2:$V$2329,9,FALSE) &lt;&gt; "", VLOOKUP(VALUE(VLOOKUP($A3606,'Student reference sheet'!$A$2:$V$2329,9,FALSE)),'Ethnicity Reference'!$A$2:$B$22,2,FALSE),"Unknown"))))</f>
        <v/>
      </c>
      <c r="U3606" s="35"/>
    </row>
    <row r="3607" spans="1:21" ht="15.75">
      <c r="A3607" s="47"/>
      <c r="B3607" s="33"/>
      <c r="C3607" s="39" t="str">
        <f>IF($A3607 &lt;&gt; "",VLOOKUP($A3607,'Student reference sheet'!$A$2:$V$2329, 3,FALSE), "")</f>
        <v/>
      </c>
      <c r="D3607" s="39" t="str">
        <f>IF($A3607 &lt;&gt; "",VLOOKUP($A3607,'Student reference sheet'!$A$2:$V$2329, 2,FALSE), "")</f>
        <v/>
      </c>
      <c r="E3607" s="35"/>
      <c r="F3607" s="34"/>
      <c r="G3607" s="40" t="str">
        <f t="shared" ca="1" si="171"/>
        <v/>
      </c>
      <c r="H3607" s="40" t="str">
        <f t="shared" ca="1" si="172"/>
        <v/>
      </c>
      <c r="I3607" s="36" t="str">
        <f>IF($A3607 = "", "",
IF(COUNTIF(MINIMUM_DAY_DATES[], Attendance!J3607) &gt; 0, VLOOKUP(Attendance!$G3607,MINIMUM_DAY_PERIOD_SCHEDULE[], 2,TRUE),
IF(COUNTIF(RALLY_DATES[], Attendance!J3607) &gt; 0, VLOOKUP(Attendance!$G3607,RALLY_PERIOD_SCHEDULE[], 2,TRUE),
IF(WEEKDAY(Attendance!$J3607) = 2,
       IF(COUNTIF(FINALS_WEEK_MONDAY_DATE[],Attendance!$J3607) &gt; 0, VLOOKUP(Attendance!$G3607,FINALS_WEEK_MONDAY_PERIOD_SCHEDULE[],2,TRUE),
       VLOOKUP(Attendance!$G3607,REGULAR_WEEK_SCHEDULE[],6,TRUE)),
IF(WEEKDAY($J3607) = 3,
       IF(COUNTIF(FINALS_WEEK_TUESDAY_DATE[],Attendance!$J3607) &gt; 0, VLOOKUP(Attendance!$G3607,FINALS_WEEK_TUESDAY_PERIOD_SCHEDULE[],2,TRUE),
       VLOOKUP(Attendance!$G3607,REGULAR_WEEK_SCHEDULE[[Tuesday]:[Period]],5,TRUE)),
IF(WEEKDAY(Attendance!$J3607) = 4,
        IF(COUNTIF(BLOCK_WEDNESDAY_DATES[],Attendance!$J3607) &gt; 0, VLOOKUP(Attendance!$G3607,BLOCK_WEDNESDAY_PERIOD_SCHEDULE[],2,TRUE),
        IF(COUNTIF(FINALS_WEEK_WEDNESDAY_DATE[],Attendance!$J3607) &gt; 0, VLOOKUP(Attendance!$G3607,FINALS_WEEK_WEDNESDAY_PERIOD_SCHEDULE[],2,TRUE),
       VLOOKUP(Attendance!$G3607,REGULAR_WEEK_SCHEDULE[[Wednesday]:[Period]],4,TRUE))),
IF(WEEKDAY($J3607) = 5,
       IF(COUNTIF(BLOCK_THURSDAY_DATES[],Attendance!$J3607) &gt; 0, VLOOKUP(Attendance!$G3607,BLOCK_THURSDAY_PERIOD_SCHEDULE[],2,TRUE),
       IF(COUNTIF(FINALS_WEEK_THURSDAY_DATE[],Attendance!$J3607) &gt; 0, VLOOKUP(Attendance!$G3607,FINALS_WEEK_THURSDAY_PERIOD_SCHEDULE[],2,TRUE),
       VLOOKUP(Attendance!$G3607,REGULAR_WEEK_SCHEDULE[[Thursday]:[Period]],3,TRUE))),
IF(WEEKDAY(Attendance!$J3607) = 6,
       IF(COUNTIF(FINALS_WEEK_FRIDAY_DATE[],Attendance!$J3607) &gt; 0, VLOOKUP(Attendance!$G3607,FINALS_WEEK_FRIDAY_PERIOD_SCHEDULE[],2,TRUE),
       VLOOKUP(Attendance!$G3607,REGULAR_WEEK_SCHEDULE[[Friday]:[Period]],2,TRUE))))))))))</f>
        <v/>
      </c>
      <c r="J3607" s="41" t="str">
        <f t="shared" ca="1" si="173"/>
        <v/>
      </c>
      <c r="K3607" s="41" t="str">
        <f>IF($A3607 &lt;&gt; "",VLOOKUP($A3607,'Student reference sheet'!$A$2:$V$2329, 7,FALSE), "")</f>
        <v/>
      </c>
      <c r="L3607" s="30" t="str">
        <f>IF($A3607 ="", "", VLOOKUP($A3607, 'Student reference sheet'!$A$2:$Z$2603,23,FALSE))</f>
        <v/>
      </c>
      <c r="M3607" s="30" t="str">
        <f>IF($A3607 ="", "", VLOOKUP($A3607, 'Student reference sheet'!$A$2:$Z$2603,24,FALSE))</f>
        <v/>
      </c>
      <c r="N3607" s="30" t="str">
        <f>IF($A3607 ="", "", VLOOKUP($A3607, 'Student reference sheet'!$A$2:$Z$2603,26,FALSE))</f>
        <v/>
      </c>
      <c r="O3607" s="30" t="str">
        <f>IF($A3607 ="", "", VLOOKUP($A3607, 'Student reference sheet'!$A$2:$Z$2603,25,FALSE))</f>
        <v/>
      </c>
      <c r="P3607" s="39" t="str">
        <f>IF($A3607 = "", "", IF(OR(VLOOKUP($A3607,'Student reference sheet'!$A$2:$V$2400,8,FALSE) = "R",  VLOOKUP($A3607,'Student reference sheet'!$A$2:$V$2400,8,FALSE) = "L"), "X", ""))</f>
        <v/>
      </c>
      <c r="Q3607" s="39" t="str">
        <f>IF($A3607 ="", "", VLOOKUP($A3607, 'Student reference sheet'!$A$2:$V$2603,22,FALSE))</f>
        <v/>
      </c>
      <c r="R3607" s="39" t="str">
        <f>IF($A3607 &lt;&gt; "",VLOOKUP($A3607,'Student reference sheet'!$A$2:$V$2329, 5,FALSE), "")</f>
        <v/>
      </c>
      <c r="S3607" s="39" t="str">
        <f>IF($A3607 &lt;&gt; "",VLOOKUP($A3607,'Student reference sheet'!$A$2:$V$2329, 6,FALSE), "")</f>
        <v/>
      </c>
      <c r="T3607" s="30" t="str">
        <f>IF($A3607 = "","",
IF(VLOOKUP($A3607,'Student reference sheet'!$A$2:$V$2329, 10,FALSE) = "Y", "Hispanic",
IF(VLOOKUP($A3607,'Student reference sheet'!$A$2:$V$2329,11,FALSE) &lt;&gt; "",
IF(VLOOKUP($A3607,'Student reference sheet'!$A$2:$V$2329,11,FALSE) = "UNK", "Unknown", VLOOKUP(VALUE(VLOOKUP($A3607,'Student reference sheet'!$A$2:$V$2329,11,FALSE)),'Ethnicity Reference'!$A$2:$B$22,2,FALSE)),
IF(VLOOKUP($A3607,'Student reference sheet'!$A$2:$V$2329,9,FALSE) &lt;&gt; "", VLOOKUP(VALUE(VLOOKUP($A3607,'Student reference sheet'!$A$2:$V$2329,9,FALSE)),'Ethnicity Reference'!$A$2:$B$22,2,FALSE),"Unknown"))))</f>
        <v/>
      </c>
      <c r="U3607" s="35"/>
    </row>
    <row r="3608" spans="1:21" ht="15.75">
      <c r="A3608" s="47"/>
      <c r="B3608" s="33"/>
      <c r="C3608" s="39" t="str">
        <f>IF($A3608 &lt;&gt; "",VLOOKUP($A3608,'Student reference sheet'!$A$2:$V$2329, 3,FALSE), "")</f>
        <v/>
      </c>
      <c r="D3608" s="39" t="str">
        <f>IF($A3608 &lt;&gt; "",VLOOKUP($A3608,'Student reference sheet'!$A$2:$V$2329, 2,FALSE), "")</f>
        <v/>
      </c>
      <c r="E3608" s="35"/>
      <c r="F3608" s="34"/>
      <c r="G3608" s="40" t="str">
        <f t="shared" ca="1" si="171"/>
        <v/>
      </c>
      <c r="H3608" s="40" t="str">
        <f t="shared" ca="1" si="172"/>
        <v/>
      </c>
      <c r="I3608" s="36" t="str">
        <f>IF($A3608 = "", "",
IF(COUNTIF(MINIMUM_DAY_DATES[], Attendance!J3608) &gt; 0, VLOOKUP(Attendance!$G3608,MINIMUM_DAY_PERIOD_SCHEDULE[], 2,TRUE),
IF(COUNTIF(RALLY_DATES[], Attendance!J3608) &gt; 0, VLOOKUP(Attendance!$G3608,RALLY_PERIOD_SCHEDULE[], 2,TRUE),
IF(WEEKDAY(Attendance!$J3608) = 2,
       IF(COUNTIF(FINALS_WEEK_MONDAY_DATE[],Attendance!$J3608) &gt; 0, VLOOKUP(Attendance!$G3608,FINALS_WEEK_MONDAY_PERIOD_SCHEDULE[],2,TRUE),
       VLOOKUP(Attendance!$G3608,REGULAR_WEEK_SCHEDULE[],6,TRUE)),
IF(WEEKDAY($J3608) = 3,
       IF(COUNTIF(FINALS_WEEK_TUESDAY_DATE[],Attendance!$J3608) &gt; 0, VLOOKUP(Attendance!$G3608,FINALS_WEEK_TUESDAY_PERIOD_SCHEDULE[],2,TRUE),
       VLOOKUP(Attendance!$G3608,REGULAR_WEEK_SCHEDULE[[Tuesday]:[Period]],5,TRUE)),
IF(WEEKDAY(Attendance!$J3608) = 4,
        IF(COUNTIF(BLOCK_WEDNESDAY_DATES[],Attendance!$J3608) &gt; 0, VLOOKUP(Attendance!$G3608,BLOCK_WEDNESDAY_PERIOD_SCHEDULE[],2,TRUE),
        IF(COUNTIF(FINALS_WEEK_WEDNESDAY_DATE[],Attendance!$J3608) &gt; 0, VLOOKUP(Attendance!$G3608,FINALS_WEEK_WEDNESDAY_PERIOD_SCHEDULE[],2,TRUE),
       VLOOKUP(Attendance!$G3608,REGULAR_WEEK_SCHEDULE[[Wednesday]:[Period]],4,TRUE))),
IF(WEEKDAY($J3608) = 5,
       IF(COUNTIF(BLOCK_THURSDAY_DATES[],Attendance!$J3608) &gt; 0, VLOOKUP(Attendance!$G3608,BLOCK_THURSDAY_PERIOD_SCHEDULE[],2,TRUE),
       IF(COUNTIF(FINALS_WEEK_THURSDAY_DATE[],Attendance!$J3608) &gt; 0, VLOOKUP(Attendance!$G3608,FINALS_WEEK_THURSDAY_PERIOD_SCHEDULE[],2,TRUE),
       VLOOKUP(Attendance!$G3608,REGULAR_WEEK_SCHEDULE[[Thursday]:[Period]],3,TRUE))),
IF(WEEKDAY(Attendance!$J3608) = 6,
       IF(COUNTIF(FINALS_WEEK_FRIDAY_DATE[],Attendance!$J3608) &gt; 0, VLOOKUP(Attendance!$G3608,FINALS_WEEK_FRIDAY_PERIOD_SCHEDULE[],2,TRUE),
       VLOOKUP(Attendance!$G3608,REGULAR_WEEK_SCHEDULE[[Friday]:[Period]],2,TRUE))))))))))</f>
        <v/>
      </c>
      <c r="J3608" s="41" t="str">
        <f t="shared" ca="1" si="173"/>
        <v/>
      </c>
      <c r="K3608" s="41" t="str">
        <f>IF($A3608 &lt;&gt; "",VLOOKUP($A3608,'Student reference sheet'!$A$2:$V$2329, 7,FALSE), "")</f>
        <v/>
      </c>
      <c r="L3608" s="30" t="str">
        <f>IF($A3608 ="", "", VLOOKUP($A3608, 'Student reference sheet'!$A$2:$Z$2603,23,FALSE))</f>
        <v/>
      </c>
      <c r="M3608" s="30" t="str">
        <f>IF($A3608 ="", "", VLOOKUP($A3608, 'Student reference sheet'!$A$2:$Z$2603,24,FALSE))</f>
        <v/>
      </c>
      <c r="N3608" s="30" t="str">
        <f>IF($A3608 ="", "", VLOOKUP($A3608, 'Student reference sheet'!$A$2:$Z$2603,26,FALSE))</f>
        <v/>
      </c>
      <c r="O3608" s="30" t="str">
        <f>IF($A3608 ="", "", VLOOKUP($A3608, 'Student reference sheet'!$A$2:$Z$2603,25,FALSE))</f>
        <v/>
      </c>
      <c r="P3608" s="39" t="str">
        <f>IF($A3608 = "", "", IF(OR(VLOOKUP($A3608,'Student reference sheet'!$A$2:$V$2400,8,FALSE) = "R",  VLOOKUP($A3608,'Student reference sheet'!$A$2:$V$2400,8,FALSE) = "L"), "X", ""))</f>
        <v/>
      </c>
      <c r="Q3608" s="39" t="str">
        <f>IF($A3608 ="", "", VLOOKUP($A3608, 'Student reference sheet'!$A$2:$V$2603,22,FALSE))</f>
        <v/>
      </c>
      <c r="R3608" s="39" t="str">
        <f>IF($A3608 &lt;&gt; "",VLOOKUP($A3608,'Student reference sheet'!$A$2:$V$2329, 5,FALSE), "")</f>
        <v/>
      </c>
      <c r="S3608" s="39" t="str">
        <f>IF($A3608 &lt;&gt; "",VLOOKUP($A3608,'Student reference sheet'!$A$2:$V$2329, 6,FALSE), "")</f>
        <v/>
      </c>
      <c r="T3608" s="30" t="str">
        <f>IF($A3608 = "","",
IF(VLOOKUP($A3608,'Student reference sheet'!$A$2:$V$2329, 10,FALSE) = "Y", "Hispanic",
IF(VLOOKUP($A3608,'Student reference sheet'!$A$2:$V$2329,11,FALSE) &lt;&gt; "",
IF(VLOOKUP($A3608,'Student reference sheet'!$A$2:$V$2329,11,FALSE) = "UNK", "Unknown", VLOOKUP(VALUE(VLOOKUP($A3608,'Student reference sheet'!$A$2:$V$2329,11,FALSE)),'Ethnicity Reference'!$A$2:$B$22,2,FALSE)),
IF(VLOOKUP($A3608,'Student reference sheet'!$A$2:$V$2329,9,FALSE) &lt;&gt; "", VLOOKUP(VALUE(VLOOKUP($A3608,'Student reference sheet'!$A$2:$V$2329,9,FALSE)),'Ethnicity Reference'!$A$2:$B$22,2,FALSE),"Unknown"))))</f>
        <v/>
      </c>
      <c r="U3608" s="35"/>
    </row>
    <row r="3609" spans="1:21" ht="15.75">
      <c r="A3609" s="47"/>
      <c r="B3609" s="33"/>
      <c r="C3609" s="39" t="str">
        <f>IF($A3609 &lt;&gt; "",VLOOKUP($A3609,'Student reference sheet'!$A$2:$V$2329, 3,FALSE), "")</f>
        <v/>
      </c>
      <c r="D3609" s="39" t="str">
        <f>IF($A3609 &lt;&gt; "",VLOOKUP($A3609,'Student reference sheet'!$A$2:$V$2329, 2,FALSE), "")</f>
        <v/>
      </c>
      <c r="E3609" s="35"/>
      <c r="F3609" s="34"/>
      <c r="G3609" s="40" t="str">
        <f t="shared" ca="1" si="171"/>
        <v/>
      </c>
      <c r="H3609" s="40" t="str">
        <f t="shared" ca="1" si="172"/>
        <v/>
      </c>
      <c r="I3609" s="36" t="str">
        <f>IF($A3609 = "", "",
IF(COUNTIF(MINIMUM_DAY_DATES[], Attendance!J3609) &gt; 0, VLOOKUP(Attendance!$G3609,MINIMUM_DAY_PERIOD_SCHEDULE[], 2,TRUE),
IF(COUNTIF(RALLY_DATES[], Attendance!J3609) &gt; 0, VLOOKUP(Attendance!$G3609,RALLY_PERIOD_SCHEDULE[], 2,TRUE),
IF(WEEKDAY(Attendance!$J3609) = 2,
       IF(COUNTIF(FINALS_WEEK_MONDAY_DATE[],Attendance!$J3609) &gt; 0, VLOOKUP(Attendance!$G3609,FINALS_WEEK_MONDAY_PERIOD_SCHEDULE[],2,TRUE),
       VLOOKUP(Attendance!$G3609,REGULAR_WEEK_SCHEDULE[],6,TRUE)),
IF(WEEKDAY($J3609) = 3,
       IF(COUNTIF(FINALS_WEEK_TUESDAY_DATE[],Attendance!$J3609) &gt; 0, VLOOKUP(Attendance!$G3609,FINALS_WEEK_TUESDAY_PERIOD_SCHEDULE[],2,TRUE),
       VLOOKUP(Attendance!$G3609,REGULAR_WEEK_SCHEDULE[[Tuesday]:[Period]],5,TRUE)),
IF(WEEKDAY(Attendance!$J3609) = 4,
        IF(COUNTIF(BLOCK_WEDNESDAY_DATES[],Attendance!$J3609) &gt; 0, VLOOKUP(Attendance!$G3609,BLOCK_WEDNESDAY_PERIOD_SCHEDULE[],2,TRUE),
        IF(COUNTIF(FINALS_WEEK_WEDNESDAY_DATE[],Attendance!$J3609) &gt; 0, VLOOKUP(Attendance!$G3609,FINALS_WEEK_WEDNESDAY_PERIOD_SCHEDULE[],2,TRUE),
       VLOOKUP(Attendance!$G3609,REGULAR_WEEK_SCHEDULE[[Wednesday]:[Period]],4,TRUE))),
IF(WEEKDAY($J3609) = 5,
       IF(COUNTIF(BLOCK_THURSDAY_DATES[],Attendance!$J3609) &gt; 0, VLOOKUP(Attendance!$G3609,BLOCK_THURSDAY_PERIOD_SCHEDULE[],2,TRUE),
       IF(COUNTIF(FINALS_WEEK_THURSDAY_DATE[],Attendance!$J3609) &gt; 0, VLOOKUP(Attendance!$G3609,FINALS_WEEK_THURSDAY_PERIOD_SCHEDULE[],2,TRUE),
       VLOOKUP(Attendance!$G3609,REGULAR_WEEK_SCHEDULE[[Thursday]:[Period]],3,TRUE))),
IF(WEEKDAY(Attendance!$J3609) = 6,
       IF(COUNTIF(FINALS_WEEK_FRIDAY_DATE[],Attendance!$J3609) &gt; 0, VLOOKUP(Attendance!$G3609,FINALS_WEEK_FRIDAY_PERIOD_SCHEDULE[],2,TRUE),
       VLOOKUP(Attendance!$G3609,REGULAR_WEEK_SCHEDULE[[Friday]:[Period]],2,TRUE))))))))))</f>
        <v/>
      </c>
      <c r="J3609" s="41" t="str">
        <f t="shared" ca="1" si="173"/>
        <v/>
      </c>
      <c r="K3609" s="41" t="str">
        <f>IF($A3609 &lt;&gt; "",VLOOKUP($A3609,'Student reference sheet'!$A$2:$V$2329, 7,FALSE), "")</f>
        <v/>
      </c>
      <c r="L3609" s="30" t="str">
        <f>IF($A3609 ="", "", VLOOKUP($A3609, 'Student reference sheet'!$A$2:$Z$2603,23,FALSE))</f>
        <v/>
      </c>
      <c r="M3609" s="30" t="str">
        <f>IF($A3609 ="", "", VLOOKUP($A3609, 'Student reference sheet'!$A$2:$Z$2603,24,FALSE))</f>
        <v/>
      </c>
      <c r="N3609" s="30" t="str">
        <f>IF($A3609 ="", "", VLOOKUP($A3609, 'Student reference sheet'!$A$2:$Z$2603,26,FALSE))</f>
        <v/>
      </c>
      <c r="O3609" s="30" t="str">
        <f>IF($A3609 ="", "", VLOOKUP($A3609, 'Student reference sheet'!$A$2:$Z$2603,25,FALSE))</f>
        <v/>
      </c>
      <c r="P3609" s="39" t="str">
        <f>IF($A3609 = "", "", IF(OR(VLOOKUP($A3609,'Student reference sheet'!$A$2:$V$2400,8,FALSE) = "R",  VLOOKUP($A3609,'Student reference sheet'!$A$2:$V$2400,8,FALSE) = "L"), "X", ""))</f>
        <v/>
      </c>
      <c r="Q3609" s="39" t="str">
        <f>IF($A3609 ="", "", VLOOKUP($A3609, 'Student reference sheet'!$A$2:$V$2603,22,FALSE))</f>
        <v/>
      </c>
      <c r="R3609" s="39" t="str">
        <f>IF($A3609 &lt;&gt; "",VLOOKUP($A3609,'Student reference sheet'!$A$2:$V$2329, 5,FALSE), "")</f>
        <v/>
      </c>
      <c r="S3609" s="39" t="str">
        <f>IF($A3609 &lt;&gt; "",VLOOKUP($A3609,'Student reference sheet'!$A$2:$V$2329, 6,FALSE), "")</f>
        <v/>
      </c>
      <c r="T3609" s="30" t="str">
        <f>IF($A3609 = "","",
IF(VLOOKUP($A3609,'Student reference sheet'!$A$2:$V$2329, 10,FALSE) = "Y", "Hispanic",
IF(VLOOKUP($A3609,'Student reference sheet'!$A$2:$V$2329,11,FALSE) &lt;&gt; "",
IF(VLOOKUP($A3609,'Student reference sheet'!$A$2:$V$2329,11,FALSE) = "UNK", "Unknown", VLOOKUP(VALUE(VLOOKUP($A3609,'Student reference sheet'!$A$2:$V$2329,11,FALSE)),'Ethnicity Reference'!$A$2:$B$22,2,FALSE)),
IF(VLOOKUP($A3609,'Student reference sheet'!$A$2:$V$2329,9,FALSE) &lt;&gt; "", VLOOKUP(VALUE(VLOOKUP($A3609,'Student reference sheet'!$A$2:$V$2329,9,FALSE)),'Ethnicity Reference'!$A$2:$B$22,2,FALSE),"Unknown"))))</f>
        <v/>
      </c>
      <c r="U3609" s="35"/>
    </row>
    <row r="3610" spans="1:21" ht="15.75">
      <c r="A3610" s="47"/>
      <c r="B3610" s="33"/>
      <c r="C3610" s="39" t="str">
        <f>IF($A3610 &lt;&gt; "",VLOOKUP($A3610,'Student reference sheet'!$A$2:$V$2329, 3,FALSE), "")</f>
        <v/>
      </c>
      <c r="D3610" s="39" t="str">
        <f>IF($A3610 &lt;&gt; "",VLOOKUP($A3610,'Student reference sheet'!$A$2:$V$2329, 2,FALSE), "")</f>
        <v/>
      </c>
      <c r="E3610" s="35"/>
      <c r="F3610" s="34"/>
      <c r="G3610" s="40" t="str">
        <f t="shared" ca="1" si="171"/>
        <v/>
      </c>
      <c r="H3610" s="40" t="str">
        <f t="shared" ca="1" si="172"/>
        <v/>
      </c>
      <c r="I3610" s="36" t="str">
        <f>IF($A3610 = "", "",
IF(COUNTIF(MINIMUM_DAY_DATES[], Attendance!J3610) &gt; 0, VLOOKUP(Attendance!$G3610,MINIMUM_DAY_PERIOD_SCHEDULE[], 2,TRUE),
IF(COUNTIF(RALLY_DATES[], Attendance!J3610) &gt; 0, VLOOKUP(Attendance!$G3610,RALLY_PERIOD_SCHEDULE[], 2,TRUE),
IF(WEEKDAY(Attendance!$J3610) = 2,
       IF(COUNTIF(FINALS_WEEK_MONDAY_DATE[],Attendance!$J3610) &gt; 0, VLOOKUP(Attendance!$G3610,FINALS_WEEK_MONDAY_PERIOD_SCHEDULE[],2,TRUE),
       VLOOKUP(Attendance!$G3610,REGULAR_WEEK_SCHEDULE[],6,TRUE)),
IF(WEEKDAY($J3610) = 3,
       IF(COUNTIF(FINALS_WEEK_TUESDAY_DATE[],Attendance!$J3610) &gt; 0, VLOOKUP(Attendance!$G3610,FINALS_WEEK_TUESDAY_PERIOD_SCHEDULE[],2,TRUE),
       VLOOKUP(Attendance!$G3610,REGULAR_WEEK_SCHEDULE[[Tuesday]:[Period]],5,TRUE)),
IF(WEEKDAY(Attendance!$J3610) = 4,
        IF(COUNTIF(BLOCK_WEDNESDAY_DATES[],Attendance!$J3610) &gt; 0, VLOOKUP(Attendance!$G3610,BLOCK_WEDNESDAY_PERIOD_SCHEDULE[],2,TRUE),
        IF(COUNTIF(FINALS_WEEK_WEDNESDAY_DATE[],Attendance!$J3610) &gt; 0, VLOOKUP(Attendance!$G3610,FINALS_WEEK_WEDNESDAY_PERIOD_SCHEDULE[],2,TRUE),
       VLOOKUP(Attendance!$G3610,REGULAR_WEEK_SCHEDULE[[Wednesday]:[Period]],4,TRUE))),
IF(WEEKDAY($J3610) = 5,
       IF(COUNTIF(BLOCK_THURSDAY_DATES[],Attendance!$J3610) &gt; 0, VLOOKUP(Attendance!$G3610,BLOCK_THURSDAY_PERIOD_SCHEDULE[],2,TRUE),
       IF(COUNTIF(FINALS_WEEK_THURSDAY_DATE[],Attendance!$J3610) &gt; 0, VLOOKUP(Attendance!$G3610,FINALS_WEEK_THURSDAY_PERIOD_SCHEDULE[],2,TRUE),
       VLOOKUP(Attendance!$G3610,REGULAR_WEEK_SCHEDULE[[Thursday]:[Period]],3,TRUE))),
IF(WEEKDAY(Attendance!$J3610) = 6,
       IF(COUNTIF(FINALS_WEEK_FRIDAY_DATE[],Attendance!$J3610) &gt; 0, VLOOKUP(Attendance!$G3610,FINALS_WEEK_FRIDAY_PERIOD_SCHEDULE[],2,TRUE),
       VLOOKUP(Attendance!$G3610,REGULAR_WEEK_SCHEDULE[[Friday]:[Period]],2,TRUE))))))))))</f>
        <v/>
      </c>
      <c r="J3610" s="41" t="str">
        <f t="shared" ca="1" si="173"/>
        <v/>
      </c>
      <c r="K3610" s="41" t="str">
        <f>IF($A3610 &lt;&gt; "",VLOOKUP($A3610,'Student reference sheet'!$A$2:$V$2329, 7,FALSE), "")</f>
        <v/>
      </c>
      <c r="L3610" s="30" t="str">
        <f>IF($A3610 ="", "", VLOOKUP($A3610, 'Student reference sheet'!$A$2:$Z$2603,23,FALSE))</f>
        <v/>
      </c>
      <c r="M3610" s="30" t="str">
        <f>IF($A3610 ="", "", VLOOKUP($A3610, 'Student reference sheet'!$A$2:$Z$2603,24,FALSE))</f>
        <v/>
      </c>
      <c r="N3610" s="30" t="str">
        <f>IF($A3610 ="", "", VLOOKUP($A3610, 'Student reference sheet'!$A$2:$Z$2603,26,FALSE))</f>
        <v/>
      </c>
      <c r="O3610" s="30" t="str">
        <f>IF($A3610 ="", "", VLOOKUP($A3610, 'Student reference sheet'!$A$2:$Z$2603,25,FALSE))</f>
        <v/>
      </c>
      <c r="P3610" s="39" t="str">
        <f>IF($A3610 = "", "", IF(OR(VLOOKUP($A3610,'Student reference sheet'!$A$2:$V$2400,8,FALSE) = "R",  VLOOKUP($A3610,'Student reference sheet'!$A$2:$V$2400,8,FALSE) = "L"), "X", ""))</f>
        <v/>
      </c>
      <c r="Q3610" s="39" t="str">
        <f>IF($A3610 ="", "", VLOOKUP($A3610, 'Student reference sheet'!$A$2:$V$2603,22,FALSE))</f>
        <v/>
      </c>
      <c r="R3610" s="39" t="str">
        <f>IF($A3610 &lt;&gt; "",VLOOKUP($A3610,'Student reference sheet'!$A$2:$V$2329, 5,FALSE), "")</f>
        <v/>
      </c>
      <c r="S3610" s="39" t="str">
        <f>IF($A3610 &lt;&gt; "",VLOOKUP($A3610,'Student reference sheet'!$A$2:$V$2329, 6,FALSE), "")</f>
        <v/>
      </c>
      <c r="T3610" s="30" t="str">
        <f>IF($A3610 = "","",
IF(VLOOKUP($A3610,'Student reference sheet'!$A$2:$V$2329, 10,FALSE) = "Y", "Hispanic",
IF(VLOOKUP($A3610,'Student reference sheet'!$A$2:$V$2329,11,FALSE) &lt;&gt; "",
IF(VLOOKUP($A3610,'Student reference sheet'!$A$2:$V$2329,11,FALSE) = "UNK", "Unknown", VLOOKUP(VALUE(VLOOKUP($A3610,'Student reference sheet'!$A$2:$V$2329,11,FALSE)),'Ethnicity Reference'!$A$2:$B$22,2,FALSE)),
IF(VLOOKUP($A3610,'Student reference sheet'!$A$2:$V$2329,9,FALSE) &lt;&gt; "", VLOOKUP(VALUE(VLOOKUP($A3610,'Student reference sheet'!$A$2:$V$2329,9,FALSE)),'Ethnicity Reference'!$A$2:$B$22,2,FALSE),"Unknown"))))</f>
        <v/>
      </c>
      <c r="U3610" s="35"/>
    </row>
    <row r="3611" spans="1:21" ht="15.75">
      <c r="A3611" s="47"/>
      <c r="B3611" s="33"/>
      <c r="C3611" s="39" t="str">
        <f>IF($A3611 &lt;&gt; "",VLOOKUP($A3611,'Student reference sheet'!$A$2:$V$2329, 3,FALSE), "")</f>
        <v/>
      </c>
      <c r="D3611" s="39" t="str">
        <f>IF($A3611 &lt;&gt; "",VLOOKUP($A3611,'Student reference sheet'!$A$2:$V$2329, 2,FALSE), "")</f>
        <v/>
      </c>
      <c r="E3611" s="35"/>
      <c r="F3611" s="34"/>
      <c r="G3611" s="40" t="str">
        <f t="shared" ca="1" si="171"/>
        <v/>
      </c>
      <c r="H3611" s="40" t="str">
        <f t="shared" ca="1" si="172"/>
        <v/>
      </c>
      <c r="I3611" s="36" t="str">
        <f>IF($A3611 = "", "",
IF(COUNTIF(MINIMUM_DAY_DATES[], Attendance!J3611) &gt; 0, VLOOKUP(Attendance!$G3611,MINIMUM_DAY_PERIOD_SCHEDULE[], 2,TRUE),
IF(COUNTIF(RALLY_DATES[], Attendance!J3611) &gt; 0, VLOOKUP(Attendance!$G3611,RALLY_PERIOD_SCHEDULE[], 2,TRUE),
IF(WEEKDAY(Attendance!$J3611) = 2,
       IF(COUNTIF(FINALS_WEEK_MONDAY_DATE[],Attendance!$J3611) &gt; 0, VLOOKUP(Attendance!$G3611,FINALS_WEEK_MONDAY_PERIOD_SCHEDULE[],2,TRUE),
       VLOOKUP(Attendance!$G3611,REGULAR_WEEK_SCHEDULE[],6,TRUE)),
IF(WEEKDAY($J3611) = 3,
       IF(COUNTIF(FINALS_WEEK_TUESDAY_DATE[],Attendance!$J3611) &gt; 0, VLOOKUP(Attendance!$G3611,FINALS_WEEK_TUESDAY_PERIOD_SCHEDULE[],2,TRUE),
       VLOOKUP(Attendance!$G3611,REGULAR_WEEK_SCHEDULE[[Tuesday]:[Period]],5,TRUE)),
IF(WEEKDAY(Attendance!$J3611) = 4,
        IF(COUNTIF(BLOCK_WEDNESDAY_DATES[],Attendance!$J3611) &gt; 0, VLOOKUP(Attendance!$G3611,BLOCK_WEDNESDAY_PERIOD_SCHEDULE[],2,TRUE),
        IF(COUNTIF(FINALS_WEEK_WEDNESDAY_DATE[],Attendance!$J3611) &gt; 0, VLOOKUP(Attendance!$G3611,FINALS_WEEK_WEDNESDAY_PERIOD_SCHEDULE[],2,TRUE),
       VLOOKUP(Attendance!$G3611,REGULAR_WEEK_SCHEDULE[[Wednesday]:[Period]],4,TRUE))),
IF(WEEKDAY($J3611) = 5,
       IF(COUNTIF(BLOCK_THURSDAY_DATES[],Attendance!$J3611) &gt; 0, VLOOKUP(Attendance!$G3611,BLOCK_THURSDAY_PERIOD_SCHEDULE[],2,TRUE),
       IF(COUNTIF(FINALS_WEEK_THURSDAY_DATE[],Attendance!$J3611) &gt; 0, VLOOKUP(Attendance!$G3611,FINALS_WEEK_THURSDAY_PERIOD_SCHEDULE[],2,TRUE),
       VLOOKUP(Attendance!$G3611,REGULAR_WEEK_SCHEDULE[[Thursday]:[Period]],3,TRUE))),
IF(WEEKDAY(Attendance!$J3611) = 6,
       IF(COUNTIF(FINALS_WEEK_FRIDAY_DATE[],Attendance!$J3611) &gt; 0, VLOOKUP(Attendance!$G3611,FINALS_WEEK_FRIDAY_PERIOD_SCHEDULE[],2,TRUE),
       VLOOKUP(Attendance!$G3611,REGULAR_WEEK_SCHEDULE[[Friday]:[Period]],2,TRUE))))))))))</f>
        <v/>
      </c>
      <c r="J3611" s="41" t="str">
        <f t="shared" ca="1" si="173"/>
        <v/>
      </c>
      <c r="K3611" s="41" t="str">
        <f>IF($A3611 &lt;&gt; "",VLOOKUP($A3611,'Student reference sheet'!$A$2:$V$2329, 7,FALSE), "")</f>
        <v/>
      </c>
      <c r="L3611" s="30" t="str">
        <f>IF($A3611 ="", "", VLOOKUP($A3611, 'Student reference sheet'!$A$2:$Z$2603,23,FALSE))</f>
        <v/>
      </c>
      <c r="M3611" s="30" t="str">
        <f>IF($A3611 ="", "", VLOOKUP($A3611, 'Student reference sheet'!$A$2:$Z$2603,24,FALSE))</f>
        <v/>
      </c>
      <c r="N3611" s="30" t="str">
        <f>IF($A3611 ="", "", VLOOKUP($A3611, 'Student reference sheet'!$A$2:$Z$2603,26,FALSE))</f>
        <v/>
      </c>
      <c r="O3611" s="30" t="str">
        <f>IF($A3611 ="", "", VLOOKUP($A3611, 'Student reference sheet'!$A$2:$Z$2603,25,FALSE))</f>
        <v/>
      </c>
      <c r="P3611" s="39" t="str">
        <f>IF($A3611 = "", "", IF(OR(VLOOKUP($A3611,'Student reference sheet'!$A$2:$V$2400,8,FALSE) = "R",  VLOOKUP($A3611,'Student reference sheet'!$A$2:$V$2400,8,FALSE) = "L"), "X", ""))</f>
        <v/>
      </c>
      <c r="Q3611" s="39" t="str">
        <f>IF($A3611 ="", "", VLOOKUP($A3611, 'Student reference sheet'!$A$2:$V$2603,22,FALSE))</f>
        <v/>
      </c>
      <c r="R3611" s="39" t="str">
        <f>IF($A3611 &lt;&gt; "",VLOOKUP($A3611,'Student reference sheet'!$A$2:$V$2329, 5,FALSE), "")</f>
        <v/>
      </c>
      <c r="S3611" s="39" t="str">
        <f>IF($A3611 &lt;&gt; "",VLOOKUP($A3611,'Student reference sheet'!$A$2:$V$2329, 6,FALSE), "")</f>
        <v/>
      </c>
      <c r="T3611" s="30" t="str">
        <f>IF($A3611 = "","",
IF(VLOOKUP($A3611,'Student reference sheet'!$A$2:$V$2329, 10,FALSE) = "Y", "Hispanic",
IF(VLOOKUP($A3611,'Student reference sheet'!$A$2:$V$2329,11,FALSE) &lt;&gt; "",
IF(VLOOKUP($A3611,'Student reference sheet'!$A$2:$V$2329,11,FALSE) = "UNK", "Unknown", VLOOKUP(VALUE(VLOOKUP($A3611,'Student reference sheet'!$A$2:$V$2329,11,FALSE)),'Ethnicity Reference'!$A$2:$B$22,2,FALSE)),
IF(VLOOKUP($A3611,'Student reference sheet'!$A$2:$V$2329,9,FALSE) &lt;&gt; "", VLOOKUP(VALUE(VLOOKUP($A3611,'Student reference sheet'!$A$2:$V$2329,9,FALSE)),'Ethnicity Reference'!$A$2:$B$22,2,FALSE),"Unknown"))))</f>
        <v/>
      </c>
      <c r="U3611" s="35"/>
    </row>
    <row r="3612" spans="1:21" ht="15.75">
      <c r="A3612" s="47"/>
      <c r="B3612" s="33"/>
      <c r="C3612" s="39" t="str">
        <f>IF($A3612 &lt;&gt; "",VLOOKUP($A3612,'Student reference sheet'!$A$2:$V$2329, 3,FALSE), "")</f>
        <v/>
      </c>
      <c r="D3612" s="39" t="str">
        <f>IF($A3612 &lt;&gt; "",VLOOKUP($A3612,'Student reference sheet'!$A$2:$V$2329, 2,FALSE), "")</f>
        <v/>
      </c>
      <c r="E3612" s="35"/>
      <c r="F3612" s="34"/>
      <c r="G3612" s="40" t="str">
        <f t="shared" ca="1" si="171"/>
        <v/>
      </c>
      <c r="H3612" s="40" t="str">
        <f t="shared" ca="1" si="172"/>
        <v/>
      </c>
      <c r="I3612" s="36" t="str">
        <f>IF($A3612 = "", "",
IF(COUNTIF(MINIMUM_DAY_DATES[], Attendance!J3612) &gt; 0, VLOOKUP(Attendance!$G3612,MINIMUM_DAY_PERIOD_SCHEDULE[], 2,TRUE),
IF(COUNTIF(RALLY_DATES[], Attendance!J3612) &gt; 0, VLOOKUP(Attendance!$G3612,RALLY_PERIOD_SCHEDULE[], 2,TRUE),
IF(WEEKDAY(Attendance!$J3612) = 2,
       IF(COUNTIF(FINALS_WEEK_MONDAY_DATE[],Attendance!$J3612) &gt; 0, VLOOKUP(Attendance!$G3612,FINALS_WEEK_MONDAY_PERIOD_SCHEDULE[],2,TRUE),
       VLOOKUP(Attendance!$G3612,REGULAR_WEEK_SCHEDULE[],6,TRUE)),
IF(WEEKDAY($J3612) = 3,
       IF(COUNTIF(FINALS_WEEK_TUESDAY_DATE[],Attendance!$J3612) &gt; 0, VLOOKUP(Attendance!$G3612,FINALS_WEEK_TUESDAY_PERIOD_SCHEDULE[],2,TRUE),
       VLOOKUP(Attendance!$G3612,REGULAR_WEEK_SCHEDULE[[Tuesday]:[Period]],5,TRUE)),
IF(WEEKDAY(Attendance!$J3612) = 4,
        IF(COUNTIF(BLOCK_WEDNESDAY_DATES[],Attendance!$J3612) &gt; 0, VLOOKUP(Attendance!$G3612,BLOCK_WEDNESDAY_PERIOD_SCHEDULE[],2,TRUE),
        IF(COUNTIF(FINALS_WEEK_WEDNESDAY_DATE[],Attendance!$J3612) &gt; 0, VLOOKUP(Attendance!$G3612,FINALS_WEEK_WEDNESDAY_PERIOD_SCHEDULE[],2,TRUE),
       VLOOKUP(Attendance!$G3612,REGULAR_WEEK_SCHEDULE[[Wednesday]:[Period]],4,TRUE))),
IF(WEEKDAY($J3612) = 5,
       IF(COUNTIF(BLOCK_THURSDAY_DATES[],Attendance!$J3612) &gt; 0, VLOOKUP(Attendance!$G3612,BLOCK_THURSDAY_PERIOD_SCHEDULE[],2,TRUE),
       IF(COUNTIF(FINALS_WEEK_THURSDAY_DATE[],Attendance!$J3612) &gt; 0, VLOOKUP(Attendance!$G3612,FINALS_WEEK_THURSDAY_PERIOD_SCHEDULE[],2,TRUE),
       VLOOKUP(Attendance!$G3612,REGULAR_WEEK_SCHEDULE[[Thursday]:[Period]],3,TRUE))),
IF(WEEKDAY(Attendance!$J3612) = 6,
       IF(COUNTIF(FINALS_WEEK_FRIDAY_DATE[],Attendance!$J3612) &gt; 0, VLOOKUP(Attendance!$G3612,FINALS_WEEK_FRIDAY_PERIOD_SCHEDULE[],2,TRUE),
       VLOOKUP(Attendance!$G3612,REGULAR_WEEK_SCHEDULE[[Friday]:[Period]],2,TRUE))))))))))</f>
        <v/>
      </c>
      <c r="J3612" s="41" t="str">
        <f t="shared" ca="1" si="173"/>
        <v/>
      </c>
      <c r="K3612" s="41" t="str">
        <f>IF($A3612 &lt;&gt; "",VLOOKUP($A3612,'Student reference sheet'!$A$2:$V$2329, 7,FALSE), "")</f>
        <v/>
      </c>
      <c r="L3612" s="30" t="str">
        <f>IF($A3612 ="", "", VLOOKUP($A3612, 'Student reference sheet'!$A$2:$Z$2603,23,FALSE))</f>
        <v/>
      </c>
      <c r="M3612" s="30" t="str">
        <f>IF($A3612 ="", "", VLOOKUP($A3612, 'Student reference sheet'!$A$2:$Z$2603,24,FALSE))</f>
        <v/>
      </c>
      <c r="N3612" s="30" t="str">
        <f>IF($A3612 ="", "", VLOOKUP($A3612, 'Student reference sheet'!$A$2:$Z$2603,26,FALSE))</f>
        <v/>
      </c>
      <c r="O3612" s="30" t="str">
        <f>IF($A3612 ="", "", VLOOKUP($A3612, 'Student reference sheet'!$A$2:$Z$2603,25,FALSE))</f>
        <v/>
      </c>
      <c r="P3612" s="39" t="str">
        <f>IF($A3612 = "", "", IF(OR(VLOOKUP($A3612,'Student reference sheet'!$A$2:$V$2400,8,FALSE) = "R",  VLOOKUP($A3612,'Student reference sheet'!$A$2:$V$2400,8,FALSE) = "L"), "X", ""))</f>
        <v/>
      </c>
      <c r="Q3612" s="39" t="str">
        <f>IF($A3612 ="", "", VLOOKUP($A3612, 'Student reference sheet'!$A$2:$V$2603,22,FALSE))</f>
        <v/>
      </c>
      <c r="R3612" s="39" t="str">
        <f>IF($A3612 &lt;&gt; "",VLOOKUP($A3612,'Student reference sheet'!$A$2:$V$2329, 5,FALSE), "")</f>
        <v/>
      </c>
      <c r="S3612" s="39" t="str">
        <f>IF($A3612 &lt;&gt; "",VLOOKUP($A3612,'Student reference sheet'!$A$2:$V$2329, 6,FALSE), "")</f>
        <v/>
      </c>
      <c r="T3612" s="30" t="str">
        <f>IF($A3612 = "","",
IF(VLOOKUP($A3612,'Student reference sheet'!$A$2:$V$2329, 10,FALSE) = "Y", "Hispanic",
IF(VLOOKUP($A3612,'Student reference sheet'!$A$2:$V$2329,11,FALSE) &lt;&gt; "",
IF(VLOOKUP($A3612,'Student reference sheet'!$A$2:$V$2329,11,FALSE) = "UNK", "Unknown", VLOOKUP(VALUE(VLOOKUP($A3612,'Student reference sheet'!$A$2:$V$2329,11,FALSE)),'Ethnicity Reference'!$A$2:$B$22,2,FALSE)),
IF(VLOOKUP($A3612,'Student reference sheet'!$A$2:$V$2329,9,FALSE) &lt;&gt; "", VLOOKUP(VALUE(VLOOKUP($A3612,'Student reference sheet'!$A$2:$V$2329,9,FALSE)),'Ethnicity Reference'!$A$2:$B$22,2,FALSE),"Unknown"))))</f>
        <v/>
      </c>
      <c r="U3612" s="35"/>
    </row>
    <row r="3613" spans="1:21" ht="15.75">
      <c r="A3613" s="47"/>
      <c r="B3613" s="33"/>
      <c r="C3613" s="39" t="str">
        <f>IF($A3613 &lt;&gt; "",VLOOKUP($A3613,'Student reference sheet'!$A$2:$V$2329, 3,FALSE), "")</f>
        <v/>
      </c>
      <c r="D3613" s="39" t="str">
        <f>IF($A3613 &lt;&gt; "",VLOOKUP($A3613,'Student reference sheet'!$A$2:$V$2329, 2,FALSE), "")</f>
        <v/>
      </c>
      <c r="E3613" s="35"/>
      <c r="F3613" s="34"/>
      <c r="G3613" s="40" t="str">
        <f t="shared" ca="1" si="171"/>
        <v/>
      </c>
      <c r="H3613" s="40" t="str">
        <f t="shared" ca="1" si="172"/>
        <v/>
      </c>
      <c r="I3613" s="36" t="str">
        <f>IF($A3613 = "", "",
IF(COUNTIF(MINIMUM_DAY_DATES[], Attendance!J3613) &gt; 0, VLOOKUP(Attendance!$G3613,MINIMUM_DAY_PERIOD_SCHEDULE[], 2,TRUE),
IF(COUNTIF(RALLY_DATES[], Attendance!J3613) &gt; 0, VLOOKUP(Attendance!$G3613,RALLY_PERIOD_SCHEDULE[], 2,TRUE),
IF(WEEKDAY(Attendance!$J3613) = 2,
       IF(COUNTIF(FINALS_WEEK_MONDAY_DATE[],Attendance!$J3613) &gt; 0, VLOOKUP(Attendance!$G3613,FINALS_WEEK_MONDAY_PERIOD_SCHEDULE[],2,TRUE),
       VLOOKUP(Attendance!$G3613,REGULAR_WEEK_SCHEDULE[],6,TRUE)),
IF(WEEKDAY($J3613) = 3,
       IF(COUNTIF(FINALS_WEEK_TUESDAY_DATE[],Attendance!$J3613) &gt; 0, VLOOKUP(Attendance!$G3613,FINALS_WEEK_TUESDAY_PERIOD_SCHEDULE[],2,TRUE),
       VLOOKUP(Attendance!$G3613,REGULAR_WEEK_SCHEDULE[[Tuesday]:[Period]],5,TRUE)),
IF(WEEKDAY(Attendance!$J3613) = 4,
        IF(COUNTIF(BLOCK_WEDNESDAY_DATES[],Attendance!$J3613) &gt; 0, VLOOKUP(Attendance!$G3613,BLOCK_WEDNESDAY_PERIOD_SCHEDULE[],2,TRUE),
        IF(COUNTIF(FINALS_WEEK_WEDNESDAY_DATE[],Attendance!$J3613) &gt; 0, VLOOKUP(Attendance!$G3613,FINALS_WEEK_WEDNESDAY_PERIOD_SCHEDULE[],2,TRUE),
       VLOOKUP(Attendance!$G3613,REGULAR_WEEK_SCHEDULE[[Wednesday]:[Period]],4,TRUE))),
IF(WEEKDAY($J3613) = 5,
       IF(COUNTIF(BLOCK_THURSDAY_DATES[],Attendance!$J3613) &gt; 0, VLOOKUP(Attendance!$G3613,BLOCK_THURSDAY_PERIOD_SCHEDULE[],2,TRUE),
       IF(COUNTIF(FINALS_WEEK_THURSDAY_DATE[],Attendance!$J3613) &gt; 0, VLOOKUP(Attendance!$G3613,FINALS_WEEK_THURSDAY_PERIOD_SCHEDULE[],2,TRUE),
       VLOOKUP(Attendance!$G3613,REGULAR_WEEK_SCHEDULE[[Thursday]:[Period]],3,TRUE))),
IF(WEEKDAY(Attendance!$J3613) = 6,
       IF(COUNTIF(FINALS_WEEK_FRIDAY_DATE[],Attendance!$J3613) &gt; 0, VLOOKUP(Attendance!$G3613,FINALS_WEEK_FRIDAY_PERIOD_SCHEDULE[],2,TRUE),
       VLOOKUP(Attendance!$G3613,REGULAR_WEEK_SCHEDULE[[Friday]:[Period]],2,TRUE))))))))))</f>
        <v/>
      </c>
      <c r="J3613" s="41" t="str">
        <f t="shared" ca="1" si="173"/>
        <v/>
      </c>
      <c r="K3613" s="41" t="str">
        <f>IF($A3613 &lt;&gt; "",VLOOKUP($A3613,'Student reference sheet'!$A$2:$V$2329, 7,FALSE), "")</f>
        <v/>
      </c>
      <c r="L3613" s="30" t="str">
        <f>IF($A3613 ="", "", VLOOKUP($A3613, 'Student reference sheet'!$A$2:$Z$2603,23,FALSE))</f>
        <v/>
      </c>
      <c r="M3613" s="30" t="str">
        <f>IF($A3613 ="", "", VLOOKUP($A3613, 'Student reference sheet'!$A$2:$Z$2603,24,FALSE))</f>
        <v/>
      </c>
      <c r="N3613" s="30" t="str">
        <f>IF($A3613 ="", "", VLOOKUP($A3613, 'Student reference sheet'!$A$2:$Z$2603,26,FALSE))</f>
        <v/>
      </c>
      <c r="O3613" s="30" t="str">
        <f>IF($A3613 ="", "", VLOOKUP($A3613, 'Student reference sheet'!$A$2:$Z$2603,25,FALSE))</f>
        <v/>
      </c>
      <c r="P3613" s="39" t="str">
        <f>IF($A3613 = "", "", IF(OR(VLOOKUP($A3613,'Student reference sheet'!$A$2:$V$2400,8,FALSE) = "R",  VLOOKUP($A3613,'Student reference sheet'!$A$2:$V$2400,8,FALSE) = "L"), "X", ""))</f>
        <v/>
      </c>
      <c r="Q3613" s="39" t="str">
        <f>IF($A3613 ="", "", VLOOKUP($A3613, 'Student reference sheet'!$A$2:$V$2603,22,FALSE))</f>
        <v/>
      </c>
      <c r="R3613" s="39" t="str">
        <f>IF($A3613 &lt;&gt; "",VLOOKUP($A3613,'Student reference sheet'!$A$2:$V$2329, 5,FALSE), "")</f>
        <v/>
      </c>
      <c r="S3613" s="39" t="str">
        <f>IF($A3613 &lt;&gt; "",VLOOKUP($A3613,'Student reference sheet'!$A$2:$V$2329, 6,FALSE), "")</f>
        <v/>
      </c>
      <c r="T3613" s="30" t="str">
        <f>IF($A3613 = "","",
IF(VLOOKUP($A3613,'Student reference sheet'!$A$2:$V$2329, 10,FALSE) = "Y", "Hispanic",
IF(VLOOKUP($A3613,'Student reference sheet'!$A$2:$V$2329,11,FALSE) &lt;&gt; "",
IF(VLOOKUP($A3613,'Student reference sheet'!$A$2:$V$2329,11,FALSE) = "UNK", "Unknown", VLOOKUP(VALUE(VLOOKUP($A3613,'Student reference sheet'!$A$2:$V$2329,11,FALSE)),'Ethnicity Reference'!$A$2:$B$22,2,FALSE)),
IF(VLOOKUP($A3613,'Student reference sheet'!$A$2:$V$2329,9,FALSE) &lt;&gt; "", VLOOKUP(VALUE(VLOOKUP($A3613,'Student reference sheet'!$A$2:$V$2329,9,FALSE)),'Ethnicity Reference'!$A$2:$B$22,2,FALSE),"Unknown"))))</f>
        <v/>
      </c>
      <c r="U3613" s="35"/>
    </row>
    <row r="3614" spans="1:21" ht="15.75">
      <c r="A3614" s="47"/>
      <c r="B3614" s="33"/>
      <c r="C3614" s="39" t="str">
        <f>IF($A3614 &lt;&gt; "",VLOOKUP($A3614,'Student reference sheet'!$A$2:$V$2329, 3,FALSE), "")</f>
        <v/>
      </c>
      <c r="D3614" s="39" t="str">
        <f>IF($A3614 &lt;&gt; "",VLOOKUP($A3614,'Student reference sheet'!$A$2:$V$2329, 2,FALSE), "")</f>
        <v/>
      </c>
      <c r="E3614" s="35"/>
      <c r="F3614" s="34"/>
      <c r="G3614" s="40" t="str">
        <f t="shared" ca="1" si="171"/>
        <v/>
      </c>
      <c r="H3614" s="40" t="str">
        <f t="shared" ca="1" si="172"/>
        <v/>
      </c>
      <c r="I3614" s="36" t="str">
        <f>IF($A3614 = "", "",
IF(COUNTIF(MINIMUM_DAY_DATES[], Attendance!J3614) &gt; 0, VLOOKUP(Attendance!$G3614,MINIMUM_DAY_PERIOD_SCHEDULE[], 2,TRUE),
IF(COUNTIF(RALLY_DATES[], Attendance!J3614) &gt; 0, VLOOKUP(Attendance!$G3614,RALLY_PERIOD_SCHEDULE[], 2,TRUE),
IF(WEEKDAY(Attendance!$J3614) = 2,
       IF(COUNTIF(FINALS_WEEK_MONDAY_DATE[],Attendance!$J3614) &gt; 0, VLOOKUP(Attendance!$G3614,FINALS_WEEK_MONDAY_PERIOD_SCHEDULE[],2,TRUE),
       VLOOKUP(Attendance!$G3614,REGULAR_WEEK_SCHEDULE[],6,TRUE)),
IF(WEEKDAY($J3614) = 3,
       IF(COUNTIF(FINALS_WEEK_TUESDAY_DATE[],Attendance!$J3614) &gt; 0, VLOOKUP(Attendance!$G3614,FINALS_WEEK_TUESDAY_PERIOD_SCHEDULE[],2,TRUE),
       VLOOKUP(Attendance!$G3614,REGULAR_WEEK_SCHEDULE[[Tuesday]:[Period]],5,TRUE)),
IF(WEEKDAY(Attendance!$J3614) = 4,
        IF(COUNTIF(BLOCK_WEDNESDAY_DATES[],Attendance!$J3614) &gt; 0, VLOOKUP(Attendance!$G3614,BLOCK_WEDNESDAY_PERIOD_SCHEDULE[],2,TRUE),
        IF(COUNTIF(FINALS_WEEK_WEDNESDAY_DATE[],Attendance!$J3614) &gt; 0, VLOOKUP(Attendance!$G3614,FINALS_WEEK_WEDNESDAY_PERIOD_SCHEDULE[],2,TRUE),
       VLOOKUP(Attendance!$G3614,REGULAR_WEEK_SCHEDULE[[Wednesday]:[Period]],4,TRUE))),
IF(WEEKDAY($J3614) = 5,
       IF(COUNTIF(BLOCK_THURSDAY_DATES[],Attendance!$J3614) &gt; 0, VLOOKUP(Attendance!$G3614,BLOCK_THURSDAY_PERIOD_SCHEDULE[],2,TRUE),
       IF(COUNTIF(FINALS_WEEK_THURSDAY_DATE[],Attendance!$J3614) &gt; 0, VLOOKUP(Attendance!$G3614,FINALS_WEEK_THURSDAY_PERIOD_SCHEDULE[],2,TRUE),
       VLOOKUP(Attendance!$G3614,REGULAR_WEEK_SCHEDULE[[Thursday]:[Period]],3,TRUE))),
IF(WEEKDAY(Attendance!$J3614) = 6,
       IF(COUNTIF(FINALS_WEEK_FRIDAY_DATE[],Attendance!$J3614) &gt; 0, VLOOKUP(Attendance!$G3614,FINALS_WEEK_FRIDAY_PERIOD_SCHEDULE[],2,TRUE),
       VLOOKUP(Attendance!$G3614,REGULAR_WEEK_SCHEDULE[[Friday]:[Period]],2,TRUE))))))))))</f>
        <v/>
      </c>
      <c r="J3614" s="41" t="str">
        <f t="shared" ca="1" si="173"/>
        <v/>
      </c>
      <c r="K3614" s="41" t="str">
        <f>IF($A3614 &lt;&gt; "",VLOOKUP($A3614,'Student reference sheet'!$A$2:$V$2329, 7,FALSE), "")</f>
        <v/>
      </c>
      <c r="L3614" s="30" t="str">
        <f>IF($A3614 ="", "", VLOOKUP($A3614, 'Student reference sheet'!$A$2:$Z$2603,23,FALSE))</f>
        <v/>
      </c>
      <c r="M3614" s="30" t="str">
        <f>IF($A3614 ="", "", VLOOKUP($A3614, 'Student reference sheet'!$A$2:$Z$2603,24,FALSE))</f>
        <v/>
      </c>
      <c r="N3614" s="30" t="str">
        <f>IF($A3614 ="", "", VLOOKUP($A3614, 'Student reference sheet'!$A$2:$Z$2603,26,FALSE))</f>
        <v/>
      </c>
      <c r="O3614" s="30" t="str">
        <f>IF($A3614 ="", "", VLOOKUP($A3614, 'Student reference sheet'!$A$2:$Z$2603,25,FALSE))</f>
        <v/>
      </c>
      <c r="P3614" s="39" t="str">
        <f>IF($A3614 = "", "", IF(OR(VLOOKUP($A3614,'Student reference sheet'!$A$2:$V$2400,8,FALSE) = "R",  VLOOKUP($A3614,'Student reference sheet'!$A$2:$V$2400,8,FALSE) = "L"), "X", ""))</f>
        <v/>
      </c>
      <c r="Q3614" s="39" t="str">
        <f>IF($A3614 ="", "", VLOOKUP($A3614, 'Student reference sheet'!$A$2:$V$2603,22,FALSE))</f>
        <v/>
      </c>
      <c r="R3614" s="39" t="str">
        <f>IF($A3614 &lt;&gt; "",VLOOKUP($A3614,'Student reference sheet'!$A$2:$V$2329, 5,FALSE), "")</f>
        <v/>
      </c>
      <c r="S3614" s="39" t="str">
        <f>IF($A3614 &lt;&gt; "",VLOOKUP($A3614,'Student reference sheet'!$A$2:$V$2329, 6,FALSE), "")</f>
        <v/>
      </c>
      <c r="T3614" s="30" t="str">
        <f>IF($A3614 = "","",
IF(VLOOKUP($A3614,'Student reference sheet'!$A$2:$V$2329, 10,FALSE) = "Y", "Hispanic",
IF(VLOOKUP($A3614,'Student reference sheet'!$A$2:$V$2329,11,FALSE) &lt;&gt; "",
IF(VLOOKUP($A3614,'Student reference sheet'!$A$2:$V$2329,11,FALSE) = "UNK", "Unknown", VLOOKUP(VALUE(VLOOKUP($A3614,'Student reference sheet'!$A$2:$V$2329,11,FALSE)),'Ethnicity Reference'!$A$2:$B$22,2,FALSE)),
IF(VLOOKUP($A3614,'Student reference sheet'!$A$2:$V$2329,9,FALSE) &lt;&gt; "", VLOOKUP(VALUE(VLOOKUP($A3614,'Student reference sheet'!$A$2:$V$2329,9,FALSE)),'Ethnicity Reference'!$A$2:$B$22,2,FALSE),"Unknown"))))</f>
        <v/>
      </c>
      <c r="U3614" s="35"/>
    </row>
    <row r="3615" spans="1:21" ht="15.75">
      <c r="A3615" s="47"/>
      <c r="B3615" s="33"/>
      <c r="C3615" s="39" t="str">
        <f>IF($A3615 &lt;&gt; "",VLOOKUP($A3615,'Student reference sheet'!$A$2:$V$2329, 3,FALSE), "")</f>
        <v/>
      </c>
      <c r="D3615" s="39" t="str">
        <f>IF($A3615 &lt;&gt; "",VLOOKUP($A3615,'Student reference sheet'!$A$2:$V$2329, 2,FALSE), "")</f>
        <v/>
      </c>
      <c r="E3615" s="35"/>
      <c r="F3615" s="34"/>
      <c r="G3615" s="40" t="str">
        <f t="shared" ca="1" si="171"/>
        <v/>
      </c>
      <c r="H3615" s="40" t="str">
        <f t="shared" ca="1" si="172"/>
        <v/>
      </c>
      <c r="I3615" s="36" t="str">
        <f>IF($A3615 = "", "",
IF(COUNTIF(MINIMUM_DAY_DATES[], Attendance!J3615) &gt; 0, VLOOKUP(Attendance!$G3615,MINIMUM_DAY_PERIOD_SCHEDULE[], 2,TRUE),
IF(COUNTIF(RALLY_DATES[], Attendance!J3615) &gt; 0, VLOOKUP(Attendance!$G3615,RALLY_PERIOD_SCHEDULE[], 2,TRUE),
IF(WEEKDAY(Attendance!$J3615) = 2,
       IF(COUNTIF(FINALS_WEEK_MONDAY_DATE[],Attendance!$J3615) &gt; 0, VLOOKUP(Attendance!$G3615,FINALS_WEEK_MONDAY_PERIOD_SCHEDULE[],2,TRUE),
       VLOOKUP(Attendance!$G3615,REGULAR_WEEK_SCHEDULE[],6,TRUE)),
IF(WEEKDAY($J3615) = 3,
       IF(COUNTIF(FINALS_WEEK_TUESDAY_DATE[],Attendance!$J3615) &gt; 0, VLOOKUP(Attendance!$G3615,FINALS_WEEK_TUESDAY_PERIOD_SCHEDULE[],2,TRUE),
       VLOOKUP(Attendance!$G3615,REGULAR_WEEK_SCHEDULE[[Tuesday]:[Period]],5,TRUE)),
IF(WEEKDAY(Attendance!$J3615) = 4,
        IF(COUNTIF(BLOCK_WEDNESDAY_DATES[],Attendance!$J3615) &gt; 0, VLOOKUP(Attendance!$G3615,BLOCK_WEDNESDAY_PERIOD_SCHEDULE[],2,TRUE),
        IF(COUNTIF(FINALS_WEEK_WEDNESDAY_DATE[],Attendance!$J3615) &gt; 0, VLOOKUP(Attendance!$G3615,FINALS_WEEK_WEDNESDAY_PERIOD_SCHEDULE[],2,TRUE),
       VLOOKUP(Attendance!$G3615,REGULAR_WEEK_SCHEDULE[[Wednesday]:[Period]],4,TRUE))),
IF(WEEKDAY($J3615) = 5,
       IF(COUNTIF(BLOCK_THURSDAY_DATES[],Attendance!$J3615) &gt; 0, VLOOKUP(Attendance!$G3615,BLOCK_THURSDAY_PERIOD_SCHEDULE[],2,TRUE),
       IF(COUNTIF(FINALS_WEEK_THURSDAY_DATE[],Attendance!$J3615) &gt; 0, VLOOKUP(Attendance!$G3615,FINALS_WEEK_THURSDAY_PERIOD_SCHEDULE[],2,TRUE),
       VLOOKUP(Attendance!$G3615,REGULAR_WEEK_SCHEDULE[[Thursday]:[Period]],3,TRUE))),
IF(WEEKDAY(Attendance!$J3615) = 6,
       IF(COUNTIF(FINALS_WEEK_FRIDAY_DATE[],Attendance!$J3615) &gt; 0, VLOOKUP(Attendance!$G3615,FINALS_WEEK_FRIDAY_PERIOD_SCHEDULE[],2,TRUE),
       VLOOKUP(Attendance!$G3615,REGULAR_WEEK_SCHEDULE[[Friday]:[Period]],2,TRUE))))))))))</f>
        <v/>
      </c>
      <c r="J3615" s="41" t="str">
        <f t="shared" ca="1" si="173"/>
        <v/>
      </c>
      <c r="K3615" s="41" t="str">
        <f>IF($A3615 &lt;&gt; "",VLOOKUP($A3615,'Student reference sheet'!$A$2:$V$2329, 7,FALSE), "")</f>
        <v/>
      </c>
      <c r="L3615" s="30" t="str">
        <f>IF($A3615 ="", "", VLOOKUP($A3615, 'Student reference sheet'!$A$2:$Z$2603,23,FALSE))</f>
        <v/>
      </c>
      <c r="M3615" s="30" t="str">
        <f>IF($A3615 ="", "", VLOOKUP($A3615, 'Student reference sheet'!$A$2:$Z$2603,24,FALSE))</f>
        <v/>
      </c>
      <c r="N3615" s="30" t="str">
        <f>IF($A3615 ="", "", VLOOKUP($A3615, 'Student reference sheet'!$A$2:$Z$2603,26,FALSE))</f>
        <v/>
      </c>
      <c r="O3615" s="30" t="str">
        <f>IF($A3615 ="", "", VLOOKUP($A3615, 'Student reference sheet'!$A$2:$Z$2603,25,FALSE))</f>
        <v/>
      </c>
      <c r="P3615" s="39" t="str">
        <f>IF($A3615 = "", "", IF(OR(VLOOKUP($A3615,'Student reference sheet'!$A$2:$V$2400,8,FALSE) = "R",  VLOOKUP($A3615,'Student reference sheet'!$A$2:$V$2400,8,FALSE) = "L"), "X", ""))</f>
        <v/>
      </c>
      <c r="Q3615" s="39" t="str">
        <f>IF($A3615 ="", "", VLOOKUP($A3615, 'Student reference sheet'!$A$2:$V$2603,22,FALSE))</f>
        <v/>
      </c>
      <c r="R3615" s="39" t="str">
        <f>IF($A3615 &lt;&gt; "",VLOOKUP($A3615,'Student reference sheet'!$A$2:$V$2329, 5,FALSE), "")</f>
        <v/>
      </c>
      <c r="S3615" s="39" t="str">
        <f>IF($A3615 &lt;&gt; "",VLOOKUP($A3615,'Student reference sheet'!$A$2:$V$2329, 6,FALSE), "")</f>
        <v/>
      </c>
      <c r="T3615" s="30" t="str">
        <f>IF($A3615 = "","",
IF(VLOOKUP($A3615,'Student reference sheet'!$A$2:$V$2329, 10,FALSE) = "Y", "Hispanic",
IF(VLOOKUP($A3615,'Student reference sheet'!$A$2:$V$2329,11,FALSE) &lt;&gt; "",
IF(VLOOKUP($A3615,'Student reference sheet'!$A$2:$V$2329,11,FALSE) = "UNK", "Unknown", VLOOKUP(VALUE(VLOOKUP($A3615,'Student reference sheet'!$A$2:$V$2329,11,FALSE)),'Ethnicity Reference'!$A$2:$B$22,2,FALSE)),
IF(VLOOKUP($A3615,'Student reference sheet'!$A$2:$V$2329,9,FALSE) &lt;&gt; "", VLOOKUP(VALUE(VLOOKUP($A3615,'Student reference sheet'!$A$2:$V$2329,9,FALSE)),'Ethnicity Reference'!$A$2:$B$22,2,FALSE),"Unknown"))))</f>
        <v/>
      </c>
      <c r="U3615" s="35"/>
    </row>
    <row r="3616" spans="1:21" ht="15.75">
      <c r="A3616" s="47"/>
      <c r="B3616" s="33"/>
      <c r="C3616" s="39" t="str">
        <f>IF($A3616 &lt;&gt; "",VLOOKUP($A3616,'Student reference sheet'!$A$2:$V$2329, 3,FALSE), "")</f>
        <v/>
      </c>
      <c r="D3616" s="39" t="str">
        <f>IF($A3616 &lt;&gt; "",VLOOKUP($A3616,'Student reference sheet'!$A$2:$V$2329, 2,FALSE), "")</f>
        <v/>
      </c>
      <c r="E3616" s="35"/>
      <c r="F3616" s="34"/>
      <c r="G3616" s="40" t="str">
        <f t="shared" ca="1" si="171"/>
        <v/>
      </c>
      <c r="H3616" s="40" t="str">
        <f t="shared" ca="1" si="172"/>
        <v/>
      </c>
      <c r="I3616" s="36" t="str">
        <f>IF($A3616 = "", "",
IF(COUNTIF(MINIMUM_DAY_DATES[], Attendance!J3616) &gt; 0, VLOOKUP(Attendance!$G3616,MINIMUM_DAY_PERIOD_SCHEDULE[], 2,TRUE),
IF(COUNTIF(RALLY_DATES[], Attendance!J3616) &gt; 0, VLOOKUP(Attendance!$G3616,RALLY_PERIOD_SCHEDULE[], 2,TRUE),
IF(WEEKDAY(Attendance!$J3616) = 2,
       IF(COUNTIF(FINALS_WEEK_MONDAY_DATE[],Attendance!$J3616) &gt; 0, VLOOKUP(Attendance!$G3616,FINALS_WEEK_MONDAY_PERIOD_SCHEDULE[],2,TRUE),
       VLOOKUP(Attendance!$G3616,REGULAR_WEEK_SCHEDULE[],6,TRUE)),
IF(WEEKDAY($J3616) = 3,
       IF(COUNTIF(FINALS_WEEK_TUESDAY_DATE[],Attendance!$J3616) &gt; 0, VLOOKUP(Attendance!$G3616,FINALS_WEEK_TUESDAY_PERIOD_SCHEDULE[],2,TRUE),
       VLOOKUP(Attendance!$G3616,REGULAR_WEEK_SCHEDULE[[Tuesday]:[Period]],5,TRUE)),
IF(WEEKDAY(Attendance!$J3616) = 4,
        IF(COUNTIF(BLOCK_WEDNESDAY_DATES[],Attendance!$J3616) &gt; 0, VLOOKUP(Attendance!$G3616,BLOCK_WEDNESDAY_PERIOD_SCHEDULE[],2,TRUE),
        IF(COUNTIF(FINALS_WEEK_WEDNESDAY_DATE[],Attendance!$J3616) &gt; 0, VLOOKUP(Attendance!$G3616,FINALS_WEEK_WEDNESDAY_PERIOD_SCHEDULE[],2,TRUE),
       VLOOKUP(Attendance!$G3616,REGULAR_WEEK_SCHEDULE[[Wednesday]:[Period]],4,TRUE))),
IF(WEEKDAY($J3616) = 5,
       IF(COUNTIF(BLOCK_THURSDAY_DATES[],Attendance!$J3616) &gt; 0, VLOOKUP(Attendance!$G3616,BLOCK_THURSDAY_PERIOD_SCHEDULE[],2,TRUE),
       IF(COUNTIF(FINALS_WEEK_THURSDAY_DATE[],Attendance!$J3616) &gt; 0, VLOOKUP(Attendance!$G3616,FINALS_WEEK_THURSDAY_PERIOD_SCHEDULE[],2,TRUE),
       VLOOKUP(Attendance!$G3616,REGULAR_WEEK_SCHEDULE[[Thursday]:[Period]],3,TRUE))),
IF(WEEKDAY(Attendance!$J3616) = 6,
       IF(COUNTIF(FINALS_WEEK_FRIDAY_DATE[],Attendance!$J3616) &gt; 0, VLOOKUP(Attendance!$G3616,FINALS_WEEK_FRIDAY_PERIOD_SCHEDULE[],2,TRUE),
       VLOOKUP(Attendance!$G3616,REGULAR_WEEK_SCHEDULE[[Friday]:[Period]],2,TRUE))))))))))</f>
        <v/>
      </c>
      <c r="J3616" s="41" t="str">
        <f t="shared" ca="1" si="173"/>
        <v/>
      </c>
      <c r="K3616" s="41" t="str">
        <f>IF($A3616 &lt;&gt; "",VLOOKUP($A3616,'Student reference sheet'!$A$2:$V$2329, 7,FALSE), "")</f>
        <v/>
      </c>
      <c r="L3616" s="30" t="str">
        <f>IF($A3616 ="", "", VLOOKUP($A3616, 'Student reference sheet'!$A$2:$Z$2603,23,FALSE))</f>
        <v/>
      </c>
      <c r="M3616" s="30" t="str">
        <f>IF($A3616 ="", "", VLOOKUP($A3616, 'Student reference sheet'!$A$2:$Z$2603,24,FALSE))</f>
        <v/>
      </c>
      <c r="N3616" s="30" t="str">
        <f>IF($A3616 ="", "", VLOOKUP($A3616, 'Student reference sheet'!$A$2:$Z$2603,26,FALSE))</f>
        <v/>
      </c>
      <c r="O3616" s="30" t="str">
        <f>IF($A3616 ="", "", VLOOKUP($A3616, 'Student reference sheet'!$A$2:$Z$2603,25,FALSE))</f>
        <v/>
      </c>
      <c r="P3616" s="39" t="str">
        <f>IF($A3616 = "", "", IF(OR(VLOOKUP($A3616,'Student reference sheet'!$A$2:$V$2400,8,FALSE) = "R",  VLOOKUP($A3616,'Student reference sheet'!$A$2:$V$2400,8,FALSE) = "L"), "X", ""))</f>
        <v/>
      </c>
      <c r="Q3616" s="39" t="str">
        <f>IF($A3616 ="", "", VLOOKUP($A3616, 'Student reference sheet'!$A$2:$V$2603,22,FALSE))</f>
        <v/>
      </c>
      <c r="R3616" s="39" t="str">
        <f>IF($A3616 &lt;&gt; "",VLOOKUP($A3616,'Student reference sheet'!$A$2:$V$2329, 5,FALSE), "")</f>
        <v/>
      </c>
      <c r="S3616" s="39" t="str">
        <f>IF($A3616 &lt;&gt; "",VLOOKUP($A3616,'Student reference sheet'!$A$2:$V$2329, 6,FALSE), "")</f>
        <v/>
      </c>
      <c r="T3616" s="30" t="str">
        <f>IF($A3616 = "","",
IF(VLOOKUP($A3616,'Student reference sheet'!$A$2:$V$2329, 10,FALSE) = "Y", "Hispanic",
IF(VLOOKUP($A3616,'Student reference sheet'!$A$2:$V$2329,11,FALSE) &lt;&gt; "",
IF(VLOOKUP($A3616,'Student reference sheet'!$A$2:$V$2329,11,FALSE) = "UNK", "Unknown", VLOOKUP(VALUE(VLOOKUP($A3616,'Student reference sheet'!$A$2:$V$2329,11,FALSE)),'Ethnicity Reference'!$A$2:$B$22,2,FALSE)),
IF(VLOOKUP($A3616,'Student reference sheet'!$A$2:$V$2329,9,FALSE) &lt;&gt; "", VLOOKUP(VALUE(VLOOKUP($A3616,'Student reference sheet'!$A$2:$V$2329,9,FALSE)),'Ethnicity Reference'!$A$2:$B$22,2,FALSE),"Unknown"))))</f>
        <v/>
      </c>
      <c r="U3616" s="35"/>
    </row>
    <row r="3617" spans="1:21" ht="15.75">
      <c r="A3617" s="47"/>
      <c r="B3617" s="33"/>
      <c r="C3617" s="39" t="str">
        <f>IF($A3617 &lt;&gt; "",VLOOKUP($A3617,'Student reference sheet'!$A$2:$V$2329, 3,FALSE), "")</f>
        <v/>
      </c>
      <c r="D3617" s="39" t="str">
        <f>IF($A3617 &lt;&gt; "",VLOOKUP($A3617,'Student reference sheet'!$A$2:$V$2329, 2,FALSE), "")</f>
        <v/>
      </c>
      <c r="E3617" s="35"/>
      <c r="F3617" s="34"/>
      <c r="G3617" s="40" t="str">
        <f t="shared" ca="1" si="171"/>
        <v/>
      </c>
      <c r="H3617" s="40" t="str">
        <f t="shared" ca="1" si="172"/>
        <v/>
      </c>
      <c r="I3617" s="36" t="str">
        <f>IF($A3617 = "", "",
IF(COUNTIF(MINIMUM_DAY_DATES[], Attendance!J3617) &gt; 0, VLOOKUP(Attendance!$G3617,MINIMUM_DAY_PERIOD_SCHEDULE[], 2,TRUE),
IF(COUNTIF(RALLY_DATES[], Attendance!J3617) &gt; 0, VLOOKUP(Attendance!$G3617,RALLY_PERIOD_SCHEDULE[], 2,TRUE),
IF(WEEKDAY(Attendance!$J3617) = 2,
       IF(COUNTIF(FINALS_WEEK_MONDAY_DATE[],Attendance!$J3617) &gt; 0, VLOOKUP(Attendance!$G3617,FINALS_WEEK_MONDAY_PERIOD_SCHEDULE[],2,TRUE),
       VLOOKUP(Attendance!$G3617,REGULAR_WEEK_SCHEDULE[],6,TRUE)),
IF(WEEKDAY($J3617) = 3,
       IF(COUNTIF(FINALS_WEEK_TUESDAY_DATE[],Attendance!$J3617) &gt; 0, VLOOKUP(Attendance!$G3617,FINALS_WEEK_TUESDAY_PERIOD_SCHEDULE[],2,TRUE),
       VLOOKUP(Attendance!$G3617,REGULAR_WEEK_SCHEDULE[[Tuesday]:[Period]],5,TRUE)),
IF(WEEKDAY(Attendance!$J3617) = 4,
        IF(COUNTIF(BLOCK_WEDNESDAY_DATES[],Attendance!$J3617) &gt; 0, VLOOKUP(Attendance!$G3617,BLOCK_WEDNESDAY_PERIOD_SCHEDULE[],2,TRUE),
        IF(COUNTIF(FINALS_WEEK_WEDNESDAY_DATE[],Attendance!$J3617) &gt; 0, VLOOKUP(Attendance!$G3617,FINALS_WEEK_WEDNESDAY_PERIOD_SCHEDULE[],2,TRUE),
       VLOOKUP(Attendance!$G3617,REGULAR_WEEK_SCHEDULE[[Wednesday]:[Period]],4,TRUE))),
IF(WEEKDAY($J3617) = 5,
       IF(COUNTIF(BLOCK_THURSDAY_DATES[],Attendance!$J3617) &gt; 0, VLOOKUP(Attendance!$G3617,BLOCK_THURSDAY_PERIOD_SCHEDULE[],2,TRUE),
       IF(COUNTIF(FINALS_WEEK_THURSDAY_DATE[],Attendance!$J3617) &gt; 0, VLOOKUP(Attendance!$G3617,FINALS_WEEK_THURSDAY_PERIOD_SCHEDULE[],2,TRUE),
       VLOOKUP(Attendance!$G3617,REGULAR_WEEK_SCHEDULE[[Thursday]:[Period]],3,TRUE))),
IF(WEEKDAY(Attendance!$J3617) = 6,
       IF(COUNTIF(FINALS_WEEK_FRIDAY_DATE[],Attendance!$J3617) &gt; 0, VLOOKUP(Attendance!$G3617,FINALS_WEEK_FRIDAY_PERIOD_SCHEDULE[],2,TRUE),
       VLOOKUP(Attendance!$G3617,REGULAR_WEEK_SCHEDULE[[Friday]:[Period]],2,TRUE))))))))))</f>
        <v/>
      </c>
      <c r="J3617" s="41" t="str">
        <f t="shared" ca="1" si="173"/>
        <v/>
      </c>
      <c r="K3617" s="41" t="str">
        <f>IF($A3617 &lt;&gt; "",VLOOKUP($A3617,'Student reference sheet'!$A$2:$V$2329, 7,FALSE), "")</f>
        <v/>
      </c>
      <c r="L3617" s="30" t="str">
        <f>IF($A3617 ="", "", VLOOKUP($A3617, 'Student reference sheet'!$A$2:$Z$2603,23,FALSE))</f>
        <v/>
      </c>
      <c r="M3617" s="30" t="str">
        <f>IF($A3617 ="", "", VLOOKUP($A3617, 'Student reference sheet'!$A$2:$Z$2603,24,FALSE))</f>
        <v/>
      </c>
      <c r="N3617" s="30" t="str">
        <f>IF($A3617 ="", "", VLOOKUP($A3617, 'Student reference sheet'!$A$2:$Z$2603,26,FALSE))</f>
        <v/>
      </c>
      <c r="O3617" s="30" t="str">
        <f>IF($A3617 ="", "", VLOOKUP($A3617, 'Student reference sheet'!$A$2:$Z$2603,25,FALSE))</f>
        <v/>
      </c>
      <c r="P3617" s="39" t="str">
        <f>IF($A3617 = "", "", IF(OR(VLOOKUP($A3617,'Student reference sheet'!$A$2:$V$2400,8,FALSE) = "R",  VLOOKUP($A3617,'Student reference sheet'!$A$2:$V$2400,8,FALSE) = "L"), "X", ""))</f>
        <v/>
      </c>
      <c r="Q3617" s="39" t="str">
        <f>IF($A3617 ="", "", VLOOKUP($A3617, 'Student reference sheet'!$A$2:$V$2603,22,FALSE))</f>
        <v/>
      </c>
      <c r="R3617" s="39" t="str">
        <f>IF($A3617 &lt;&gt; "",VLOOKUP($A3617,'Student reference sheet'!$A$2:$V$2329, 5,FALSE), "")</f>
        <v/>
      </c>
      <c r="S3617" s="39" t="str">
        <f>IF($A3617 &lt;&gt; "",VLOOKUP($A3617,'Student reference sheet'!$A$2:$V$2329, 6,FALSE), "")</f>
        <v/>
      </c>
      <c r="T3617" s="30" t="str">
        <f>IF($A3617 = "","",
IF(VLOOKUP($A3617,'Student reference sheet'!$A$2:$V$2329, 10,FALSE) = "Y", "Hispanic",
IF(VLOOKUP($A3617,'Student reference sheet'!$A$2:$V$2329,11,FALSE) &lt;&gt; "",
IF(VLOOKUP($A3617,'Student reference sheet'!$A$2:$V$2329,11,FALSE) = "UNK", "Unknown", VLOOKUP(VALUE(VLOOKUP($A3617,'Student reference sheet'!$A$2:$V$2329,11,FALSE)),'Ethnicity Reference'!$A$2:$B$22,2,FALSE)),
IF(VLOOKUP($A3617,'Student reference sheet'!$A$2:$V$2329,9,FALSE) &lt;&gt; "", VLOOKUP(VALUE(VLOOKUP($A3617,'Student reference sheet'!$A$2:$V$2329,9,FALSE)),'Ethnicity Reference'!$A$2:$B$22,2,FALSE),"Unknown"))))</f>
        <v/>
      </c>
      <c r="U3617" s="35"/>
    </row>
    <row r="3618" spans="1:21" ht="15.75">
      <c r="A3618" s="47"/>
      <c r="B3618" s="33"/>
      <c r="C3618" s="39" t="str">
        <f>IF($A3618 &lt;&gt; "",VLOOKUP($A3618,'Student reference sheet'!$A$2:$V$2329, 3,FALSE), "")</f>
        <v/>
      </c>
      <c r="D3618" s="39" t="str">
        <f>IF($A3618 &lt;&gt; "",VLOOKUP($A3618,'Student reference sheet'!$A$2:$V$2329, 2,FALSE), "")</f>
        <v/>
      </c>
      <c r="E3618" s="35"/>
      <c r="F3618" s="34"/>
      <c r="G3618" s="40" t="str">
        <f t="shared" ca="1" si="171"/>
        <v/>
      </c>
      <c r="H3618" s="40" t="str">
        <f t="shared" ca="1" si="172"/>
        <v/>
      </c>
      <c r="I3618" s="36" t="str">
        <f>IF($A3618 = "", "",
IF(COUNTIF(MINIMUM_DAY_DATES[], Attendance!J3618) &gt; 0, VLOOKUP(Attendance!$G3618,MINIMUM_DAY_PERIOD_SCHEDULE[], 2,TRUE),
IF(COUNTIF(RALLY_DATES[], Attendance!J3618) &gt; 0, VLOOKUP(Attendance!$G3618,RALLY_PERIOD_SCHEDULE[], 2,TRUE),
IF(WEEKDAY(Attendance!$J3618) = 2,
       IF(COUNTIF(FINALS_WEEK_MONDAY_DATE[],Attendance!$J3618) &gt; 0, VLOOKUP(Attendance!$G3618,FINALS_WEEK_MONDAY_PERIOD_SCHEDULE[],2,TRUE),
       VLOOKUP(Attendance!$G3618,REGULAR_WEEK_SCHEDULE[],6,TRUE)),
IF(WEEKDAY($J3618) = 3,
       IF(COUNTIF(FINALS_WEEK_TUESDAY_DATE[],Attendance!$J3618) &gt; 0, VLOOKUP(Attendance!$G3618,FINALS_WEEK_TUESDAY_PERIOD_SCHEDULE[],2,TRUE),
       VLOOKUP(Attendance!$G3618,REGULAR_WEEK_SCHEDULE[[Tuesday]:[Period]],5,TRUE)),
IF(WEEKDAY(Attendance!$J3618) = 4,
        IF(COUNTIF(BLOCK_WEDNESDAY_DATES[],Attendance!$J3618) &gt; 0, VLOOKUP(Attendance!$G3618,BLOCK_WEDNESDAY_PERIOD_SCHEDULE[],2,TRUE),
        IF(COUNTIF(FINALS_WEEK_WEDNESDAY_DATE[],Attendance!$J3618) &gt; 0, VLOOKUP(Attendance!$G3618,FINALS_WEEK_WEDNESDAY_PERIOD_SCHEDULE[],2,TRUE),
       VLOOKUP(Attendance!$G3618,REGULAR_WEEK_SCHEDULE[[Wednesday]:[Period]],4,TRUE))),
IF(WEEKDAY($J3618) = 5,
       IF(COUNTIF(BLOCK_THURSDAY_DATES[],Attendance!$J3618) &gt; 0, VLOOKUP(Attendance!$G3618,BLOCK_THURSDAY_PERIOD_SCHEDULE[],2,TRUE),
       IF(COUNTIF(FINALS_WEEK_THURSDAY_DATE[],Attendance!$J3618) &gt; 0, VLOOKUP(Attendance!$G3618,FINALS_WEEK_THURSDAY_PERIOD_SCHEDULE[],2,TRUE),
       VLOOKUP(Attendance!$G3618,REGULAR_WEEK_SCHEDULE[[Thursday]:[Period]],3,TRUE))),
IF(WEEKDAY(Attendance!$J3618) = 6,
       IF(COUNTIF(FINALS_WEEK_FRIDAY_DATE[],Attendance!$J3618) &gt; 0, VLOOKUP(Attendance!$G3618,FINALS_WEEK_FRIDAY_PERIOD_SCHEDULE[],2,TRUE),
       VLOOKUP(Attendance!$G3618,REGULAR_WEEK_SCHEDULE[[Friday]:[Period]],2,TRUE))))))))))</f>
        <v/>
      </c>
      <c r="J3618" s="41" t="str">
        <f t="shared" ca="1" si="173"/>
        <v/>
      </c>
      <c r="K3618" s="41" t="str">
        <f>IF($A3618 &lt;&gt; "",VLOOKUP($A3618,'Student reference sheet'!$A$2:$V$2329, 7,FALSE), "")</f>
        <v/>
      </c>
      <c r="L3618" s="30" t="str">
        <f>IF($A3618 ="", "", VLOOKUP($A3618, 'Student reference sheet'!$A$2:$Z$2603,23,FALSE))</f>
        <v/>
      </c>
      <c r="M3618" s="30" t="str">
        <f>IF($A3618 ="", "", VLOOKUP($A3618, 'Student reference sheet'!$A$2:$Z$2603,24,FALSE))</f>
        <v/>
      </c>
      <c r="N3618" s="30" t="str">
        <f>IF($A3618 ="", "", VLOOKUP($A3618, 'Student reference sheet'!$A$2:$Z$2603,26,FALSE))</f>
        <v/>
      </c>
      <c r="O3618" s="30" t="str">
        <f>IF($A3618 ="", "", VLOOKUP($A3618, 'Student reference sheet'!$A$2:$Z$2603,25,FALSE))</f>
        <v/>
      </c>
      <c r="P3618" s="39" t="str">
        <f>IF($A3618 = "", "", IF(OR(VLOOKUP($A3618,'Student reference sheet'!$A$2:$V$2400,8,FALSE) = "R",  VLOOKUP($A3618,'Student reference sheet'!$A$2:$V$2400,8,FALSE) = "L"), "X", ""))</f>
        <v/>
      </c>
      <c r="Q3618" s="39" t="str">
        <f>IF($A3618 ="", "", VLOOKUP($A3618, 'Student reference sheet'!$A$2:$V$2603,22,FALSE))</f>
        <v/>
      </c>
      <c r="R3618" s="39" t="str">
        <f>IF($A3618 &lt;&gt; "",VLOOKUP($A3618,'Student reference sheet'!$A$2:$V$2329, 5,FALSE), "")</f>
        <v/>
      </c>
      <c r="S3618" s="39" t="str">
        <f>IF($A3618 &lt;&gt; "",VLOOKUP($A3618,'Student reference sheet'!$A$2:$V$2329, 6,FALSE), "")</f>
        <v/>
      </c>
      <c r="T3618" s="30" t="str">
        <f>IF($A3618 = "","",
IF(VLOOKUP($A3618,'Student reference sheet'!$A$2:$V$2329, 10,FALSE) = "Y", "Hispanic",
IF(VLOOKUP($A3618,'Student reference sheet'!$A$2:$V$2329,11,FALSE) &lt;&gt; "",
IF(VLOOKUP($A3618,'Student reference sheet'!$A$2:$V$2329,11,FALSE) = "UNK", "Unknown", VLOOKUP(VALUE(VLOOKUP($A3618,'Student reference sheet'!$A$2:$V$2329,11,FALSE)),'Ethnicity Reference'!$A$2:$B$22,2,FALSE)),
IF(VLOOKUP($A3618,'Student reference sheet'!$A$2:$V$2329,9,FALSE) &lt;&gt; "", VLOOKUP(VALUE(VLOOKUP($A3618,'Student reference sheet'!$A$2:$V$2329,9,FALSE)),'Ethnicity Reference'!$A$2:$B$22,2,FALSE),"Unknown"))))</f>
        <v/>
      </c>
      <c r="U3618" s="35"/>
    </row>
    <row r="3619" spans="1:21" ht="15.75">
      <c r="A3619" s="47"/>
      <c r="B3619" s="33"/>
      <c r="C3619" s="39" t="str">
        <f>IF($A3619 &lt;&gt; "",VLOOKUP($A3619,'Student reference sheet'!$A$2:$V$2329, 3,FALSE), "")</f>
        <v/>
      </c>
      <c r="D3619" s="39" t="str">
        <f>IF($A3619 &lt;&gt; "",VLOOKUP($A3619,'Student reference sheet'!$A$2:$V$2329, 2,FALSE), "")</f>
        <v/>
      </c>
      <c r="E3619" s="35"/>
      <c r="F3619" s="34"/>
      <c r="G3619" s="40" t="str">
        <f t="shared" ca="1" si="171"/>
        <v/>
      </c>
      <c r="H3619" s="40" t="str">
        <f t="shared" ca="1" si="172"/>
        <v/>
      </c>
      <c r="I3619" s="36" t="str">
        <f>IF($A3619 = "", "",
IF(COUNTIF(MINIMUM_DAY_DATES[], Attendance!J3619) &gt; 0, VLOOKUP(Attendance!$G3619,MINIMUM_DAY_PERIOD_SCHEDULE[], 2,TRUE),
IF(COUNTIF(RALLY_DATES[], Attendance!J3619) &gt; 0, VLOOKUP(Attendance!$G3619,RALLY_PERIOD_SCHEDULE[], 2,TRUE),
IF(WEEKDAY(Attendance!$J3619) = 2,
       IF(COUNTIF(FINALS_WEEK_MONDAY_DATE[],Attendance!$J3619) &gt; 0, VLOOKUP(Attendance!$G3619,FINALS_WEEK_MONDAY_PERIOD_SCHEDULE[],2,TRUE),
       VLOOKUP(Attendance!$G3619,REGULAR_WEEK_SCHEDULE[],6,TRUE)),
IF(WEEKDAY($J3619) = 3,
       IF(COUNTIF(FINALS_WEEK_TUESDAY_DATE[],Attendance!$J3619) &gt; 0, VLOOKUP(Attendance!$G3619,FINALS_WEEK_TUESDAY_PERIOD_SCHEDULE[],2,TRUE),
       VLOOKUP(Attendance!$G3619,REGULAR_WEEK_SCHEDULE[[Tuesday]:[Period]],5,TRUE)),
IF(WEEKDAY(Attendance!$J3619) = 4,
        IF(COUNTIF(BLOCK_WEDNESDAY_DATES[],Attendance!$J3619) &gt; 0, VLOOKUP(Attendance!$G3619,BLOCK_WEDNESDAY_PERIOD_SCHEDULE[],2,TRUE),
        IF(COUNTIF(FINALS_WEEK_WEDNESDAY_DATE[],Attendance!$J3619) &gt; 0, VLOOKUP(Attendance!$G3619,FINALS_WEEK_WEDNESDAY_PERIOD_SCHEDULE[],2,TRUE),
       VLOOKUP(Attendance!$G3619,REGULAR_WEEK_SCHEDULE[[Wednesday]:[Period]],4,TRUE))),
IF(WEEKDAY($J3619) = 5,
       IF(COUNTIF(BLOCK_THURSDAY_DATES[],Attendance!$J3619) &gt; 0, VLOOKUP(Attendance!$G3619,BLOCK_THURSDAY_PERIOD_SCHEDULE[],2,TRUE),
       IF(COUNTIF(FINALS_WEEK_THURSDAY_DATE[],Attendance!$J3619) &gt; 0, VLOOKUP(Attendance!$G3619,FINALS_WEEK_THURSDAY_PERIOD_SCHEDULE[],2,TRUE),
       VLOOKUP(Attendance!$G3619,REGULAR_WEEK_SCHEDULE[[Thursday]:[Period]],3,TRUE))),
IF(WEEKDAY(Attendance!$J3619) = 6,
       IF(COUNTIF(FINALS_WEEK_FRIDAY_DATE[],Attendance!$J3619) &gt; 0, VLOOKUP(Attendance!$G3619,FINALS_WEEK_FRIDAY_PERIOD_SCHEDULE[],2,TRUE),
       VLOOKUP(Attendance!$G3619,REGULAR_WEEK_SCHEDULE[[Friday]:[Period]],2,TRUE))))))))))</f>
        <v/>
      </c>
      <c r="J3619" s="41" t="str">
        <f t="shared" ca="1" si="173"/>
        <v/>
      </c>
      <c r="K3619" s="41" t="str">
        <f>IF($A3619 &lt;&gt; "",VLOOKUP($A3619,'Student reference sheet'!$A$2:$V$2329, 7,FALSE), "")</f>
        <v/>
      </c>
      <c r="L3619" s="30" t="str">
        <f>IF($A3619 ="", "", VLOOKUP($A3619, 'Student reference sheet'!$A$2:$Z$2603,23,FALSE))</f>
        <v/>
      </c>
      <c r="M3619" s="30" t="str">
        <f>IF($A3619 ="", "", VLOOKUP($A3619, 'Student reference sheet'!$A$2:$Z$2603,24,FALSE))</f>
        <v/>
      </c>
      <c r="N3619" s="30" t="str">
        <f>IF($A3619 ="", "", VLOOKUP($A3619, 'Student reference sheet'!$A$2:$Z$2603,26,FALSE))</f>
        <v/>
      </c>
      <c r="O3619" s="30" t="str">
        <f>IF($A3619 ="", "", VLOOKUP($A3619, 'Student reference sheet'!$A$2:$Z$2603,25,FALSE))</f>
        <v/>
      </c>
      <c r="P3619" s="39" t="str">
        <f>IF($A3619 = "", "", IF(OR(VLOOKUP($A3619,'Student reference sheet'!$A$2:$V$2400,8,FALSE) = "R",  VLOOKUP($A3619,'Student reference sheet'!$A$2:$V$2400,8,FALSE) = "L"), "X", ""))</f>
        <v/>
      </c>
      <c r="Q3619" s="39" t="str">
        <f>IF($A3619 ="", "", VLOOKUP($A3619, 'Student reference sheet'!$A$2:$V$2603,22,FALSE))</f>
        <v/>
      </c>
      <c r="R3619" s="39" t="str">
        <f>IF($A3619 &lt;&gt; "",VLOOKUP($A3619,'Student reference sheet'!$A$2:$V$2329, 5,FALSE), "")</f>
        <v/>
      </c>
      <c r="S3619" s="39" t="str">
        <f>IF($A3619 &lt;&gt; "",VLOOKUP($A3619,'Student reference sheet'!$A$2:$V$2329, 6,FALSE), "")</f>
        <v/>
      </c>
      <c r="T3619" s="30" t="str">
        <f>IF($A3619 = "","",
IF(VLOOKUP($A3619,'Student reference sheet'!$A$2:$V$2329, 10,FALSE) = "Y", "Hispanic",
IF(VLOOKUP($A3619,'Student reference sheet'!$A$2:$V$2329,11,FALSE) &lt;&gt; "",
IF(VLOOKUP($A3619,'Student reference sheet'!$A$2:$V$2329,11,FALSE) = "UNK", "Unknown", VLOOKUP(VALUE(VLOOKUP($A3619,'Student reference sheet'!$A$2:$V$2329,11,FALSE)),'Ethnicity Reference'!$A$2:$B$22,2,FALSE)),
IF(VLOOKUP($A3619,'Student reference sheet'!$A$2:$V$2329,9,FALSE) &lt;&gt; "", VLOOKUP(VALUE(VLOOKUP($A3619,'Student reference sheet'!$A$2:$V$2329,9,FALSE)),'Ethnicity Reference'!$A$2:$B$22,2,FALSE),"Unknown"))))</f>
        <v/>
      </c>
      <c r="U3619" s="35"/>
    </row>
    <row r="3620" spans="1:21" ht="15.75">
      <c r="A3620" s="47"/>
      <c r="B3620" s="33"/>
      <c r="C3620" s="39" t="str">
        <f>IF($A3620 &lt;&gt; "",VLOOKUP($A3620,'Student reference sheet'!$A$2:$V$2329, 3,FALSE), "")</f>
        <v/>
      </c>
      <c r="D3620" s="39" t="str">
        <f>IF($A3620 &lt;&gt; "",VLOOKUP($A3620,'Student reference sheet'!$A$2:$V$2329, 2,FALSE), "")</f>
        <v/>
      </c>
      <c r="E3620" s="35"/>
      <c r="F3620" s="34"/>
      <c r="G3620" s="40" t="str">
        <f t="shared" ca="1" si="171"/>
        <v/>
      </c>
      <c r="H3620" s="40" t="str">
        <f t="shared" ca="1" si="172"/>
        <v/>
      </c>
      <c r="I3620" s="36" t="str">
        <f>IF($A3620 = "", "",
IF(COUNTIF(MINIMUM_DAY_DATES[], Attendance!J3620) &gt; 0, VLOOKUP(Attendance!$G3620,MINIMUM_DAY_PERIOD_SCHEDULE[], 2,TRUE),
IF(COUNTIF(RALLY_DATES[], Attendance!J3620) &gt; 0, VLOOKUP(Attendance!$G3620,RALLY_PERIOD_SCHEDULE[], 2,TRUE),
IF(WEEKDAY(Attendance!$J3620) = 2,
       IF(COUNTIF(FINALS_WEEK_MONDAY_DATE[],Attendance!$J3620) &gt; 0, VLOOKUP(Attendance!$G3620,FINALS_WEEK_MONDAY_PERIOD_SCHEDULE[],2,TRUE),
       VLOOKUP(Attendance!$G3620,REGULAR_WEEK_SCHEDULE[],6,TRUE)),
IF(WEEKDAY($J3620) = 3,
       IF(COUNTIF(FINALS_WEEK_TUESDAY_DATE[],Attendance!$J3620) &gt; 0, VLOOKUP(Attendance!$G3620,FINALS_WEEK_TUESDAY_PERIOD_SCHEDULE[],2,TRUE),
       VLOOKUP(Attendance!$G3620,REGULAR_WEEK_SCHEDULE[[Tuesday]:[Period]],5,TRUE)),
IF(WEEKDAY(Attendance!$J3620) = 4,
        IF(COUNTIF(BLOCK_WEDNESDAY_DATES[],Attendance!$J3620) &gt; 0, VLOOKUP(Attendance!$G3620,BLOCK_WEDNESDAY_PERIOD_SCHEDULE[],2,TRUE),
        IF(COUNTIF(FINALS_WEEK_WEDNESDAY_DATE[],Attendance!$J3620) &gt; 0, VLOOKUP(Attendance!$G3620,FINALS_WEEK_WEDNESDAY_PERIOD_SCHEDULE[],2,TRUE),
       VLOOKUP(Attendance!$G3620,REGULAR_WEEK_SCHEDULE[[Wednesday]:[Period]],4,TRUE))),
IF(WEEKDAY($J3620) = 5,
       IF(COUNTIF(BLOCK_THURSDAY_DATES[],Attendance!$J3620) &gt; 0, VLOOKUP(Attendance!$G3620,BLOCK_THURSDAY_PERIOD_SCHEDULE[],2,TRUE),
       IF(COUNTIF(FINALS_WEEK_THURSDAY_DATE[],Attendance!$J3620) &gt; 0, VLOOKUP(Attendance!$G3620,FINALS_WEEK_THURSDAY_PERIOD_SCHEDULE[],2,TRUE),
       VLOOKUP(Attendance!$G3620,REGULAR_WEEK_SCHEDULE[[Thursday]:[Period]],3,TRUE))),
IF(WEEKDAY(Attendance!$J3620) = 6,
       IF(COUNTIF(FINALS_WEEK_FRIDAY_DATE[],Attendance!$J3620) &gt; 0, VLOOKUP(Attendance!$G3620,FINALS_WEEK_FRIDAY_PERIOD_SCHEDULE[],2,TRUE),
       VLOOKUP(Attendance!$G3620,REGULAR_WEEK_SCHEDULE[[Friday]:[Period]],2,TRUE))))))))))</f>
        <v/>
      </c>
      <c r="J3620" s="41" t="str">
        <f t="shared" ca="1" si="173"/>
        <v/>
      </c>
      <c r="K3620" s="41" t="str">
        <f>IF($A3620 &lt;&gt; "",VLOOKUP($A3620,'Student reference sheet'!$A$2:$V$2329, 7,FALSE), "")</f>
        <v/>
      </c>
      <c r="L3620" s="30" t="str">
        <f>IF($A3620 ="", "", VLOOKUP($A3620, 'Student reference sheet'!$A$2:$Z$2603,23,FALSE))</f>
        <v/>
      </c>
      <c r="M3620" s="30" t="str">
        <f>IF($A3620 ="", "", VLOOKUP($A3620, 'Student reference sheet'!$A$2:$Z$2603,24,FALSE))</f>
        <v/>
      </c>
      <c r="N3620" s="30" t="str">
        <f>IF($A3620 ="", "", VLOOKUP($A3620, 'Student reference sheet'!$A$2:$Z$2603,26,FALSE))</f>
        <v/>
      </c>
      <c r="O3620" s="30" t="str">
        <f>IF($A3620 ="", "", VLOOKUP($A3620, 'Student reference sheet'!$A$2:$Z$2603,25,FALSE))</f>
        <v/>
      </c>
      <c r="P3620" s="39" t="str">
        <f>IF($A3620 = "", "", IF(OR(VLOOKUP($A3620,'Student reference sheet'!$A$2:$V$2400,8,FALSE) = "R",  VLOOKUP($A3620,'Student reference sheet'!$A$2:$V$2400,8,FALSE) = "L"), "X", ""))</f>
        <v/>
      </c>
      <c r="Q3620" s="39" t="str">
        <f>IF($A3620 ="", "", VLOOKUP($A3620, 'Student reference sheet'!$A$2:$V$2603,22,FALSE))</f>
        <v/>
      </c>
      <c r="R3620" s="39" t="str">
        <f>IF($A3620 &lt;&gt; "",VLOOKUP($A3620,'Student reference sheet'!$A$2:$V$2329, 5,FALSE), "")</f>
        <v/>
      </c>
      <c r="S3620" s="39" t="str">
        <f>IF($A3620 &lt;&gt; "",VLOOKUP($A3620,'Student reference sheet'!$A$2:$V$2329, 6,FALSE), "")</f>
        <v/>
      </c>
      <c r="T3620" s="30" t="str">
        <f>IF($A3620 = "","",
IF(VLOOKUP($A3620,'Student reference sheet'!$A$2:$V$2329, 10,FALSE) = "Y", "Hispanic",
IF(VLOOKUP($A3620,'Student reference sheet'!$A$2:$V$2329,11,FALSE) &lt;&gt; "",
IF(VLOOKUP($A3620,'Student reference sheet'!$A$2:$V$2329,11,FALSE) = "UNK", "Unknown", VLOOKUP(VALUE(VLOOKUP($A3620,'Student reference sheet'!$A$2:$V$2329,11,FALSE)),'Ethnicity Reference'!$A$2:$B$22,2,FALSE)),
IF(VLOOKUP($A3620,'Student reference sheet'!$A$2:$V$2329,9,FALSE) &lt;&gt; "", VLOOKUP(VALUE(VLOOKUP($A3620,'Student reference sheet'!$A$2:$V$2329,9,FALSE)),'Ethnicity Reference'!$A$2:$B$22,2,FALSE),"Unknown"))))</f>
        <v/>
      </c>
      <c r="U3620" s="35"/>
    </row>
    <row r="3621" spans="1:21" ht="15.75">
      <c r="A3621" s="47"/>
      <c r="B3621" s="33"/>
      <c r="C3621" s="39" t="str">
        <f>IF($A3621 &lt;&gt; "",VLOOKUP($A3621,'Student reference sheet'!$A$2:$V$2329, 3,FALSE), "")</f>
        <v/>
      </c>
      <c r="D3621" s="39" t="str">
        <f>IF($A3621 &lt;&gt; "",VLOOKUP($A3621,'Student reference sheet'!$A$2:$V$2329, 2,FALSE), "")</f>
        <v/>
      </c>
      <c r="E3621" s="35"/>
      <c r="F3621" s="34"/>
      <c r="G3621" s="40" t="str">
        <f t="shared" ca="1" si="171"/>
        <v/>
      </c>
      <c r="H3621" s="40" t="str">
        <f t="shared" ca="1" si="172"/>
        <v/>
      </c>
      <c r="I3621" s="36" t="str">
        <f>IF($A3621 = "", "",
IF(COUNTIF(MINIMUM_DAY_DATES[], Attendance!J3621) &gt; 0, VLOOKUP(Attendance!$G3621,MINIMUM_DAY_PERIOD_SCHEDULE[], 2,TRUE),
IF(COUNTIF(RALLY_DATES[], Attendance!J3621) &gt; 0, VLOOKUP(Attendance!$G3621,RALLY_PERIOD_SCHEDULE[], 2,TRUE),
IF(WEEKDAY(Attendance!$J3621) = 2,
       IF(COUNTIF(FINALS_WEEK_MONDAY_DATE[],Attendance!$J3621) &gt; 0, VLOOKUP(Attendance!$G3621,FINALS_WEEK_MONDAY_PERIOD_SCHEDULE[],2,TRUE),
       VLOOKUP(Attendance!$G3621,REGULAR_WEEK_SCHEDULE[],6,TRUE)),
IF(WEEKDAY($J3621) = 3,
       IF(COUNTIF(FINALS_WEEK_TUESDAY_DATE[],Attendance!$J3621) &gt; 0, VLOOKUP(Attendance!$G3621,FINALS_WEEK_TUESDAY_PERIOD_SCHEDULE[],2,TRUE),
       VLOOKUP(Attendance!$G3621,REGULAR_WEEK_SCHEDULE[[Tuesday]:[Period]],5,TRUE)),
IF(WEEKDAY(Attendance!$J3621) = 4,
        IF(COUNTIF(BLOCK_WEDNESDAY_DATES[],Attendance!$J3621) &gt; 0, VLOOKUP(Attendance!$G3621,BLOCK_WEDNESDAY_PERIOD_SCHEDULE[],2,TRUE),
        IF(COUNTIF(FINALS_WEEK_WEDNESDAY_DATE[],Attendance!$J3621) &gt; 0, VLOOKUP(Attendance!$G3621,FINALS_WEEK_WEDNESDAY_PERIOD_SCHEDULE[],2,TRUE),
       VLOOKUP(Attendance!$G3621,REGULAR_WEEK_SCHEDULE[[Wednesday]:[Period]],4,TRUE))),
IF(WEEKDAY($J3621) = 5,
       IF(COUNTIF(BLOCK_THURSDAY_DATES[],Attendance!$J3621) &gt; 0, VLOOKUP(Attendance!$G3621,BLOCK_THURSDAY_PERIOD_SCHEDULE[],2,TRUE),
       IF(COUNTIF(FINALS_WEEK_THURSDAY_DATE[],Attendance!$J3621) &gt; 0, VLOOKUP(Attendance!$G3621,FINALS_WEEK_THURSDAY_PERIOD_SCHEDULE[],2,TRUE),
       VLOOKUP(Attendance!$G3621,REGULAR_WEEK_SCHEDULE[[Thursday]:[Period]],3,TRUE))),
IF(WEEKDAY(Attendance!$J3621) = 6,
       IF(COUNTIF(FINALS_WEEK_FRIDAY_DATE[],Attendance!$J3621) &gt; 0, VLOOKUP(Attendance!$G3621,FINALS_WEEK_FRIDAY_PERIOD_SCHEDULE[],2,TRUE),
       VLOOKUP(Attendance!$G3621,REGULAR_WEEK_SCHEDULE[[Friday]:[Period]],2,TRUE))))))))))</f>
        <v/>
      </c>
      <c r="J3621" s="41" t="str">
        <f t="shared" ca="1" si="173"/>
        <v/>
      </c>
      <c r="K3621" s="41" t="str">
        <f>IF($A3621 &lt;&gt; "",VLOOKUP($A3621,'Student reference sheet'!$A$2:$V$2329, 7,FALSE), "")</f>
        <v/>
      </c>
      <c r="L3621" s="30" t="str">
        <f>IF($A3621 ="", "", VLOOKUP($A3621, 'Student reference sheet'!$A$2:$Z$2603,23,FALSE))</f>
        <v/>
      </c>
      <c r="M3621" s="30" t="str">
        <f>IF($A3621 ="", "", VLOOKUP($A3621, 'Student reference sheet'!$A$2:$Z$2603,24,FALSE))</f>
        <v/>
      </c>
      <c r="N3621" s="30" t="str">
        <f>IF($A3621 ="", "", VLOOKUP($A3621, 'Student reference sheet'!$A$2:$Z$2603,26,FALSE))</f>
        <v/>
      </c>
      <c r="O3621" s="30" t="str">
        <f>IF($A3621 ="", "", VLOOKUP($A3621, 'Student reference sheet'!$A$2:$Z$2603,25,FALSE))</f>
        <v/>
      </c>
      <c r="P3621" s="39" t="str">
        <f>IF($A3621 = "", "", IF(OR(VLOOKUP($A3621,'Student reference sheet'!$A$2:$V$2400,8,FALSE) = "R",  VLOOKUP($A3621,'Student reference sheet'!$A$2:$V$2400,8,FALSE) = "L"), "X", ""))</f>
        <v/>
      </c>
      <c r="Q3621" s="39" t="str">
        <f>IF($A3621 ="", "", VLOOKUP($A3621, 'Student reference sheet'!$A$2:$V$2603,22,FALSE))</f>
        <v/>
      </c>
      <c r="R3621" s="39" t="str">
        <f>IF($A3621 &lt;&gt; "",VLOOKUP($A3621,'Student reference sheet'!$A$2:$V$2329, 5,FALSE), "")</f>
        <v/>
      </c>
      <c r="S3621" s="39" t="str">
        <f>IF($A3621 &lt;&gt; "",VLOOKUP($A3621,'Student reference sheet'!$A$2:$V$2329, 6,FALSE), "")</f>
        <v/>
      </c>
      <c r="T3621" s="30" t="str">
        <f>IF($A3621 = "","",
IF(VLOOKUP($A3621,'Student reference sheet'!$A$2:$V$2329, 10,FALSE) = "Y", "Hispanic",
IF(VLOOKUP($A3621,'Student reference sheet'!$A$2:$V$2329,11,FALSE) &lt;&gt; "",
IF(VLOOKUP($A3621,'Student reference sheet'!$A$2:$V$2329,11,FALSE) = "UNK", "Unknown", VLOOKUP(VALUE(VLOOKUP($A3621,'Student reference sheet'!$A$2:$V$2329,11,FALSE)),'Ethnicity Reference'!$A$2:$B$22,2,FALSE)),
IF(VLOOKUP($A3621,'Student reference sheet'!$A$2:$V$2329,9,FALSE) &lt;&gt; "", VLOOKUP(VALUE(VLOOKUP($A3621,'Student reference sheet'!$A$2:$V$2329,9,FALSE)),'Ethnicity Reference'!$A$2:$B$22,2,FALSE),"Unknown"))))</f>
        <v/>
      </c>
      <c r="U3621" s="35"/>
    </row>
    <row r="3622" spans="1:21" ht="15.75">
      <c r="A3622" s="47"/>
      <c r="B3622" s="33"/>
      <c r="C3622" s="39" t="str">
        <f>IF($A3622 &lt;&gt; "",VLOOKUP($A3622,'Student reference sheet'!$A$2:$V$2329, 3,FALSE), "")</f>
        <v/>
      </c>
      <c r="D3622" s="39" t="str">
        <f>IF($A3622 &lt;&gt; "",VLOOKUP($A3622,'Student reference sheet'!$A$2:$V$2329, 2,FALSE), "")</f>
        <v/>
      </c>
      <c r="E3622" s="35"/>
      <c r="F3622" s="34"/>
      <c r="G3622" s="40" t="str">
        <f t="shared" ca="1" si="171"/>
        <v/>
      </c>
      <c r="H3622" s="40" t="str">
        <f t="shared" ca="1" si="172"/>
        <v/>
      </c>
      <c r="I3622" s="36" t="str">
        <f>IF($A3622 = "", "",
IF(COUNTIF(MINIMUM_DAY_DATES[], Attendance!J3622) &gt; 0, VLOOKUP(Attendance!$G3622,MINIMUM_DAY_PERIOD_SCHEDULE[], 2,TRUE),
IF(COUNTIF(RALLY_DATES[], Attendance!J3622) &gt; 0, VLOOKUP(Attendance!$G3622,RALLY_PERIOD_SCHEDULE[], 2,TRUE),
IF(WEEKDAY(Attendance!$J3622) = 2,
       IF(COUNTIF(FINALS_WEEK_MONDAY_DATE[],Attendance!$J3622) &gt; 0, VLOOKUP(Attendance!$G3622,FINALS_WEEK_MONDAY_PERIOD_SCHEDULE[],2,TRUE),
       VLOOKUP(Attendance!$G3622,REGULAR_WEEK_SCHEDULE[],6,TRUE)),
IF(WEEKDAY($J3622) = 3,
       IF(COUNTIF(FINALS_WEEK_TUESDAY_DATE[],Attendance!$J3622) &gt; 0, VLOOKUP(Attendance!$G3622,FINALS_WEEK_TUESDAY_PERIOD_SCHEDULE[],2,TRUE),
       VLOOKUP(Attendance!$G3622,REGULAR_WEEK_SCHEDULE[[Tuesday]:[Period]],5,TRUE)),
IF(WEEKDAY(Attendance!$J3622) = 4,
        IF(COUNTIF(BLOCK_WEDNESDAY_DATES[],Attendance!$J3622) &gt; 0, VLOOKUP(Attendance!$G3622,BLOCK_WEDNESDAY_PERIOD_SCHEDULE[],2,TRUE),
        IF(COUNTIF(FINALS_WEEK_WEDNESDAY_DATE[],Attendance!$J3622) &gt; 0, VLOOKUP(Attendance!$G3622,FINALS_WEEK_WEDNESDAY_PERIOD_SCHEDULE[],2,TRUE),
       VLOOKUP(Attendance!$G3622,REGULAR_WEEK_SCHEDULE[[Wednesday]:[Period]],4,TRUE))),
IF(WEEKDAY($J3622) = 5,
       IF(COUNTIF(BLOCK_THURSDAY_DATES[],Attendance!$J3622) &gt; 0, VLOOKUP(Attendance!$G3622,BLOCK_THURSDAY_PERIOD_SCHEDULE[],2,TRUE),
       IF(COUNTIF(FINALS_WEEK_THURSDAY_DATE[],Attendance!$J3622) &gt; 0, VLOOKUP(Attendance!$G3622,FINALS_WEEK_THURSDAY_PERIOD_SCHEDULE[],2,TRUE),
       VLOOKUP(Attendance!$G3622,REGULAR_WEEK_SCHEDULE[[Thursday]:[Period]],3,TRUE))),
IF(WEEKDAY(Attendance!$J3622) = 6,
       IF(COUNTIF(FINALS_WEEK_FRIDAY_DATE[],Attendance!$J3622) &gt; 0, VLOOKUP(Attendance!$G3622,FINALS_WEEK_FRIDAY_PERIOD_SCHEDULE[],2,TRUE),
       VLOOKUP(Attendance!$G3622,REGULAR_WEEK_SCHEDULE[[Friday]:[Period]],2,TRUE))))))))))</f>
        <v/>
      </c>
      <c r="J3622" s="41" t="str">
        <f t="shared" ca="1" si="173"/>
        <v/>
      </c>
      <c r="K3622" s="41" t="str">
        <f>IF($A3622 &lt;&gt; "",VLOOKUP($A3622,'Student reference sheet'!$A$2:$V$2329, 7,FALSE), "")</f>
        <v/>
      </c>
      <c r="L3622" s="30" t="str">
        <f>IF($A3622 ="", "", VLOOKUP($A3622, 'Student reference sheet'!$A$2:$Z$2603,23,FALSE))</f>
        <v/>
      </c>
      <c r="M3622" s="30" t="str">
        <f>IF($A3622 ="", "", VLOOKUP($A3622, 'Student reference sheet'!$A$2:$Z$2603,24,FALSE))</f>
        <v/>
      </c>
      <c r="N3622" s="30" t="str">
        <f>IF($A3622 ="", "", VLOOKUP($A3622, 'Student reference sheet'!$A$2:$Z$2603,26,FALSE))</f>
        <v/>
      </c>
      <c r="O3622" s="30" t="str">
        <f>IF($A3622 ="", "", VLOOKUP($A3622, 'Student reference sheet'!$A$2:$Z$2603,25,FALSE))</f>
        <v/>
      </c>
      <c r="P3622" s="39" t="str">
        <f>IF($A3622 = "", "", IF(OR(VLOOKUP($A3622,'Student reference sheet'!$A$2:$V$2400,8,FALSE) = "R",  VLOOKUP($A3622,'Student reference sheet'!$A$2:$V$2400,8,FALSE) = "L"), "X", ""))</f>
        <v/>
      </c>
      <c r="Q3622" s="39" t="str">
        <f>IF($A3622 ="", "", VLOOKUP($A3622, 'Student reference sheet'!$A$2:$V$2603,22,FALSE))</f>
        <v/>
      </c>
      <c r="R3622" s="39" t="str">
        <f>IF($A3622 &lt;&gt; "",VLOOKUP($A3622,'Student reference sheet'!$A$2:$V$2329, 5,FALSE), "")</f>
        <v/>
      </c>
      <c r="S3622" s="39" t="str">
        <f>IF($A3622 &lt;&gt; "",VLOOKUP($A3622,'Student reference sheet'!$A$2:$V$2329, 6,FALSE), "")</f>
        <v/>
      </c>
      <c r="T3622" s="30" t="str">
        <f>IF($A3622 = "","",
IF(VLOOKUP($A3622,'Student reference sheet'!$A$2:$V$2329, 10,FALSE) = "Y", "Hispanic",
IF(VLOOKUP($A3622,'Student reference sheet'!$A$2:$V$2329,11,FALSE) &lt;&gt; "",
IF(VLOOKUP($A3622,'Student reference sheet'!$A$2:$V$2329,11,FALSE) = "UNK", "Unknown", VLOOKUP(VALUE(VLOOKUP($A3622,'Student reference sheet'!$A$2:$V$2329,11,FALSE)),'Ethnicity Reference'!$A$2:$B$22,2,FALSE)),
IF(VLOOKUP($A3622,'Student reference sheet'!$A$2:$V$2329,9,FALSE) &lt;&gt; "", VLOOKUP(VALUE(VLOOKUP($A3622,'Student reference sheet'!$A$2:$V$2329,9,FALSE)),'Ethnicity Reference'!$A$2:$B$22,2,FALSE),"Unknown"))))</f>
        <v/>
      </c>
      <c r="U3622" s="35"/>
    </row>
    <row r="3623" spans="1:21" ht="15.75">
      <c r="A3623" s="47"/>
      <c r="B3623" s="33"/>
      <c r="C3623" s="39" t="str">
        <f>IF($A3623 &lt;&gt; "",VLOOKUP($A3623,'Student reference sheet'!$A$2:$V$2329, 3,FALSE), "")</f>
        <v/>
      </c>
      <c r="D3623" s="39" t="str">
        <f>IF($A3623 &lt;&gt; "",VLOOKUP($A3623,'Student reference sheet'!$A$2:$V$2329, 2,FALSE), "")</f>
        <v/>
      </c>
      <c r="E3623" s="35"/>
      <c r="F3623" s="34"/>
      <c r="G3623" s="40" t="str">
        <f t="shared" ca="1" si="171"/>
        <v/>
      </c>
      <c r="H3623" s="40" t="str">
        <f t="shared" ca="1" si="172"/>
        <v/>
      </c>
      <c r="I3623" s="36" t="str">
        <f>IF($A3623 = "", "",
IF(COUNTIF(MINIMUM_DAY_DATES[], Attendance!J3623) &gt; 0, VLOOKUP(Attendance!$G3623,MINIMUM_DAY_PERIOD_SCHEDULE[], 2,TRUE),
IF(COUNTIF(RALLY_DATES[], Attendance!J3623) &gt; 0, VLOOKUP(Attendance!$G3623,RALLY_PERIOD_SCHEDULE[], 2,TRUE),
IF(WEEKDAY(Attendance!$J3623) = 2,
       IF(COUNTIF(FINALS_WEEK_MONDAY_DATE[],Attendance!$J3623) &gt; 0, VLOOKUP(Attendance!$G3623,FINALS_WEEK_MONDAY_PERIOD_SCHEDULE[],2,TRUE),
       VLOOKUP(Attendance!$G3623,REGULAR_WEEK_SCHEDULE[],6,TRUE)),
IF(WEEKDAY($J3623) = 3,
       IF(COUNTIF(FINALS_WEEK_TUESDAY_DATE[],Attendance!$J3623) &gt; 0, VLOOKUP(Attendance!$G3623,FINALS_WEEK_TUESDAY_PERIOD_SCHEDULE[],2,TRUE),
       VLOOKUP(Attendance!$G3623,REGULAR_WEEK_SCHEDULE[[Tuesday]:[Period]],5,TRUE)),
IF(WEEKDAY(Attendance!$J3623) = 4,
        IF(COUNTIF(BLOCK_WEDNESDAY_DATES[],Attendance!$J3623) &gt; 0, VLOOKUP(Attendance!$G3623,BLOCK_WEDNESDAY_PERIOD_SCHEDULE[],2,TRUE),
        IF(COUNTIF(FINALS_WEEK_WEDNESDAY_DATE[],Attendance!$J3623) &gt; 0, VLOOKUP(Attendance!$G3623,FINALS_WEEK_WEDNESDAY_PERIOD_SCHEDULE[],2,TRUE),
       VLOOKUP(Attendance!$G3623,REGULAR_WEEK_SCHEDULE[[Wednesday]:[Period]],4,TRUE))),
IF(WEEKDAY($J3623) = 5,
       IF(COUNTIF(BLOCK_THURSDAY_DATES[],Attendance!$J3623) &gt; 0, VLOOKUP(Attendance!$G3623,BLOCK_THURSDAY_PERIOD_SCHEDULE[],2,TRUE),
       IF(COUNTIF(FINALS_WEEK_THURSDAY_DATE[],Attendance!$J3623) &gt; 0, VLOOKUP(Attendance!$G3623,FINALS_WEEK_THURSDAY_PERIOD_SCHEDULE[],2,TRUE),
       VLOOKUP(Attendance!$G3623,REGULAR_WEEK_SCHEDULE[[Thursday]:[Period]],3,TRUE))),
IF(WEEKDAY(Attendance!$J3623) = 6,
       IF(COUNTIF(FINALS_WEEK_FRIDAY_DATE[],Attendance!$J3623) &gt; 0, VLOOKUP(Attendance!$G3623,FINALS_WEEK_FRIDAY_PERIOD_SCHEDULE[],2,TRUE),
       VLOOKUP(Attendance!$G3623,REGULAR_WEEK_SCHEDULE[[Friday]:[Period]],2,TRUE))))))))))</f>
        <v/>
      </c>
      <c r="J3623" s="41" t="str">
        <f t="shared" ca="1" si="173"/>
        <v/>
      </c>
      <c r="K3623" s="41" t="str">
        <f>IF($A3623 &lt;&gt; "",VLOOKUP($A3623,'Student reference sheet'!$A$2:$V$2329, 7,FALSE), "")</f>
        <v/>
      </c>
      <c r="L3623" s="30" t="str">
        <f>IF($A3623 ="", "", VLOOKUP($A3623, 'Student reference sheet'!$A$2:$Z$2603,23,FALSE))</f>
        <v/>
      </c>
      <c r="M3623" s="30" t="str">
        <f>IF($A3623 ="", "", VLOOKUP($A3623, 'Student reference sheet'!$A$2:$Z$2603,24,FALSE))</f>
        <v/>
      </c>
      <c r="N3623" s="30" t="str">
        <f>IF($A3623 ="", "", VLOOKUP($A3623, 'Student reference sheet'!$A$2:$Z$2603,26,FALSE))</f>
        <v/>
      </c>
      <c r="O3623" s="30" t="str">
        <f>IF($A3623 ="", "", VLOOKUP($A3623, 'Student reference sheet'!$A$2:$Z$2603,25,FALSE))</f>
        <v/>
      </c>
      <c r="P3623" s="39" t="str">
        <f>IF($A3623 = "", "", IF(OR(VLOOKUP($A3623,'Student reference sheet'!$A$2:$V$2400,8,FALSE) = "R",  VLOOKUP($A3623,'Student reference sheet'!$A$2:$V$2400,8,FALSE) = "L"), "X", ""))</f>
        <v/>
      </c>
      <c r="Q3623" s="39" t="str">
        <f>IF($A3623 ="", "", VLOOKUP($A3623, 'Student reference sheet'!$A$2:$V$2603,22,FALSE))</f>
        <v/>
      </c>
      <c r="R3623" s="39" t="str">
        <f>IF($A3623 &lt;&gt; "",VLOOKUP($A3623,'Student reference sheet'!$A$2:$V$2329, 5,FALSE), "")</f>
        <v/>
      </c>
      <c r="S3623" s="39" t="str">
        <f>IF($A3623 &lt;&gt; "",VLOOKUP($A3623,'Student reference sheet'!$A$2:$V$2329, 6,FALSE), "")</f>
        <v/>
      </c>
      <c r="T3623" s="30" t="str">
        <f>IF($A3623 = "","",
IF(VLOOKUP($A3623,'Student reference sheet'!$A$2:$V$2329, 10,FALSE) = "Y", "Hispanic",
IF(VLOOKUP($A3623,'Student reference sheet'!$A$2:$V$2329,11,FALSE) &lt;&gt; "",
IF(VLOOKUP($A3623,'Student reference sheet'!$A$2:$V$2329,11,FALSE) = "UNK", "Unknown", VLOOKUP(VALUE(VLOOKUP($A3623,'Student reference sheet'!$A$2:$V$2329,11,FALSE)),'Ethnicity Reference'!$A$2:$B$22,2,FALSE)),
IF(VLOOKUP($A3623,'Student reference sheet'!$A$2:$V$2329,9,FALSE) &lt;&gt; "", VLOOKUP(VALUE(VLOOKUP($A3623,'Student reference sheet'!$A$2:$V$2329,9,FALSE)),'Ethnicity Reference'!$A$2:$B$22,2,FALSE),"Unknown"))))</f>
        <v/>
      </c>
      <c r="U3623" s="35"/>
    </row>
    <row r="3624" spans="1:21" ht="15.75">
      <c r="A3624" s="47"/>
      <c r="B3624" s="33"/>
      <c r="C3624" s="39" t="str">
        <f>IF($A3624 &lt;&gt; "",VLOOKUP($A3624,'Student reference sheet'!$A$2:$V$2329, 3,FALSE), "")</f>
        <v/>
      </c>
      <c r="D3624" s="39" t="str">
        <f>IF($A3624 &lt;&gt; "",VLOOKUP($A3624,'Student reference sheet'!$A$2:$V$2329, 2,FALSE), "")</f>
        <v/>
      </c>
      <c r="E3624" s="35"/>
      <c r="F3624" s="34"/>
      <c r="G3624" s="40" t="str">
        <f t="shared" ca="1" si="171"/>
        <v/>
      </c>
      <c r="H3624" s="40" t="str">
        <f t="shared" ca="1" si="172"/>
        <v/>
      </c>
      <c r="I3624" s="36" t="str">
        <f>IF($A3624 = "", "",
IF(COUNTIF(MINIMUM_DAY_DATES[], Attendance!J3624) &gt; 0, VLOOKUP(Attendance!$G3624,MINIMUM_DAY_PERIOD_SCHEDULE[], 2,TRUE),
IF(COUNTIF(RALLY_DATES[], Attendance!J3624) &gt; 0, VLOOKUP(Attendance!$G3624,RALLY_PERIOD_SCHEDULE[], 2,TRUE),
IF(WEEKDAY(Attendance!$J3624) = 2,
       IF(COUNTIF(FINALS_WEEK_MONDAY_DATE[],Attendance!$J3624) &gt; 0, VLOOKUP(Attendance!$G3624,FINALS_WEEK_MONDAY_PERIOD_SCHEDULE[],2,TRUE),
       VLOOKUP(Attendance!$G3624,REGULAR_WEEK_SCHEDULE[],6,TRUE)),
IF(WEEKDAY($J3624) = 3,
       IF(COUNTIF(FINALS_WEEK_TUESDAY_DATE[],Attendance!$J3624) &gt; 0, VLOOKUP(Attendance!$G3624,FINALS_WEEK_TUESDAY_PERIOD_SCHEDULE[],2,TRUE),
       VLOOKUP(Attendance!$G3624,REGULAR_WEEK_SCHEDULE[[Tuesday]:[Period]],5,TRUE)),
IF(WEEKDAY(Attendance!$J3624) = 4,
        IF(COUNTIF(BLOCK_WEDNESDAY_DATES[],Attendance!$J3624) &gt; 0, VLOOKUP(Attendance!$G3624,BLOCK_WEDNESDAY_PERIOD_SCHEDULE[],2,TRUE),
        IF(COUNTIF(FINALS_WEEK_WEDNESDAY_DATE[],Attendance!$J3624) &gt; 0, VLOOKUP(Attendance!$G3624,FINALS_WEEK_WEDNESDAY_PERIOD_SCHEDULE[],2,TRUE),
       VLOOKUP(Attendance!$G3624,REGULAR_WEEK_SCHEDULE[[Wednesday]:[Period]],4,TRUE))),
IF(WEEKDAY($J3624) = 5,
       IF(COUNTIF(BLOCK_THURSDAY_DATES[],Attendance!$J3624) &gt; 0, VLOOKUP(Attendance!$G3624,BLOCK_THURSDAY_PERIOD_SCHEDULE[],2,TRUE),
       IF(COUNTIF(FINALS_WEEK_THURSDAY_DATE[],Attendance!$J3624) &gt; 0, VLOOKUP(Attendance!$G3624,FINALS_WEEK_THURSDAY_PERIOD_SCHEDULE[],2,TRUE),
       VLOOKUP(Attendance!$G3624,REGULAR_WEEK_SCHEDULE[[Thursday]:[Period]],3,TRUE))),
IF(WEEKDAY(Attendance!$J3624) = 6,
       IF(COUNTIF(FINALS_WEEK_FRIDAY_DATE[],Attendance!$J3624) &gt; 0, VLOOKUP(Attendance!$G3624,FINALS_WEEK_FRIDAY_PERIOD_SCHEDULE[],2,TRUE),
       VLOOKUP(Attendance!$G3624,REGULAR_WEEK_SCHEDULE[[Friday]:[Period]],2,TRUE))))))))))</f>
        <v/>
      </c>
      <c r="J3624" s="41" t="str">
        <f t="shared" ca="1" si="173"/>
        <v/>
      </c>
      <c r="K3624" s="41" t="str">
        <f>IF($A3624 &lt;&gt; "",VLOOKUP($A3624,'Student reference sheet'!$A$2:$V$2329, 7,FALSE), "")</f>
        <v/>
      </c>
      <c r="L3624" s="30" t="str">
        <f>IF($A3624 ="", "", VLOOKUP($A3624, 'Student reference sheet'!$A$2:$Z$2603,23,FALSE))</f>
        <v/>
      </c>
      <c r="M3624" s="30" t="str">
        <f>IF($A3624 ="", "", VLOOKUP($A3624, 'Student reference sheet'!$A$2:$Z$2603,24,FALSE))</f>
        <v/>
      </c>
      <c r="N3624" s="30" t="str">
        <f>IF($A3624 ="", "", VLOOKUP($A3624, 'Student reference sheet'!$A$2:$Z$2603,26,FALSE))</f>
        <v/>
      </c>
      <c r="O3624" s="30" t="str">
        <f>IF($A3624 ="", "", VLOOKUP($A3624, 'Student reference sheet'!$A$2:$Z$2603,25,FALSE))</f>
        <v/>
      </c>
      <c r="P3624" s="39" t="str">
        <f>IF($A3624 = "", "", IF(OR(VLOOKUP($A3624,'Student reference sheet'!$A$2:$V$2400,8,FALSE) = "R",  VLOOKUP($A3624,'Student reference sheet'!$A$2:$V$2400,8,FALSE) = "L"), "X", ""))</f>
        <v/>
      </c>
      <c r="Q3624" s="39" t="str">
        <f>IF($A3624 ="", "", VLOOKUP($A3624, 'Student reference sheet'!$A$2:$V$2603,22,FALSE))</f>
        <v/>
      </c>
      <c r="R3624" s="39" t="str">
        <f>IF($A3624 &lt;&gt; "",VLOOKUP($A3624,'Student reference sheet'!$A$2:$V$2329, 5,FALSE), "")</f>
        <v/>
      </c>
      <c r="S3624" s="39" t="str">
        <f>IF($A3624 &lt;&gt; "",VLOOKUP($A3624,'Student reference sheet'!$A$2:$V$2329, 6,FALSE), "")</f>
        <v/>
      </c>
      <c r="T3624" s="30" t="str">
        <f>IF($A3624 = "","",
IF(VLOOKUP($A3624,'Student reference sheet'!$A$2:$V$2329, 10,FALSE) = "Y", "Hispanic",
IF(VLOOKUP($A3624,'Student reference sheet'!$A$2:$V$2329,11,FALSE) &lt;&gt; "",
IF(VLOOKUP($A3624,'Student reference sheet'!$A$2:$V$2329,11,FALSE) = "UNK", "Unknown", VLOOKUP(VALUE(VLOOKUP($A3624,'Student reference sheet'!$A$2:$V$2329,11,FALSE)),'Ethnicity Reference'!$A$2:$B$22,2,FALSE)),
IF(VLOOKUP($A3624,'Student reference sheet'!$A$2:$V$2329,9,FALSE) &lt;&gt; "", VLOOKUP(VALUE(VLOOKUP($A3624,'Student reference sheet'!$A$2:$V$2329,9,FALSE)),'Ethnicity Reference'!$A$2:$B$22,2,FALSE),"Unknown"))))</f>
        <v/>
      </c>
      <c r="U3624" s="35"/>
    </row>
    <row r="3625" spans="1:21" ht="15.75">
      <c r="A3625" s="47"/>
      <c r="B3625" s="33"/>
      <c r="C3625" s="39" t="str">
        <f>IF($A3625 &lt;&gt; "",VLOOKUP($A3625,'Student reference sheet'!$A$2:$V$2329, 3,FALSE), "")</f>
        <v/>
      </c>
      <c r="D3625" s="39" t="str">
        <f>IF($A3625 &lt;&gt; "",VLOOKUP($A3625,'Student reference sheet'!$A$2:$V$2329, 2,FALSE), "")</f>
        <v/>
      </c>
      <c r="E3625" s="35"/>
      <c r="F3625" s="34"/>
      <c r="G3625" s="40" t="str">
        <f t="shared" ca="1" si="171"/>
        <v/>
      </c>
      <c r="H3625" s="40" t="str">
        <f t="shared" ca="1" si="172"/>
        <v/>
      </c>
      <c r="I3625" s="36" t="str">
        <f>IF($A3625 = "", "",
IF(COUNTIF(MINIMUM_DAY_DATES[], Attendance!J3625) &gt; 0, VLOOKUP(Attendance!$G3625,MINIMUM_DAY_PERIOD_SCHEDULE[], 2,TRUE),
IF(COUNTIF(RALLY_DATES[], Attendance!J3625) &gt; 0, VLOOKUP(Attendance!$G3625,RALLY_PERIOD_SCHEDULE[], 2,TRUE),
IF(WEEKDAY(Attendance!$J3625) = 2,
       IF(COUNTIF(FINALS_WEEK_MONDAY_DATE[],Attendance!$J3625) &gt; 0, VLOOKUP(Attendance!$G3625,FINALS_WEEK_MONDAY_PERIOD_SCHEDULE[],2,TRUE),
       VLOOKUP(Attendance!$G3625,REGULAR_WEEK_SCHEDULE[],6,TRUE)),
IF(WEEKDAY($J3625) = 3,
       IF(COUNTIF(FINALS_WEEK_TUESDAY_DATE[],Attendance!$J3625) &gt; 0, VLOOKUP(Attendance!$G3625,FINALS_WEEK_TUESDAY_PERIOD_SCHEDULE[],2,TRUE),
       VLOOKUP(Attendance!$G3625,REGULAR_WEEK_SCHEDULE[[Tuesday]:[Period]],5,TRUE)),
IF(WEEKDAY(Attendance!$J3625) = 4,
        IF(COUNTIF(BLOCK_WEDNESDAY_DATES[],Attendance!$J3625) &gt; 0, VLOOKUP(Attendance!$G3625,BLOCK_WEDNESDAY_PERIOD_SCHEDULE[],2,TRUE),
        IF(COUNTIF(FINALS_WEEK_WEDNESDAY_DATE[],Attendance!$J3625) &gt; 0, VLOOKUP(Attendance!$G3625,FINALS_WEEK_WEDNESDAY_PERIOD_SCHEDULE[],2,TRUE),
       VLOOKUP(Attendance!$G3625,REGULAR_WEEK_SCHEDULE[[Wednesday]:[Period]],4,TRUE))),
IF(WEEKDAY($J3625) = 5,
       IF(COUNTIF(BLOCK_THURSDAY_DATES[],Attendance!$J3625) &gt; 0, VLOOKUP(Attendance!$G3625,BLOCK_THURSDAY_PERIOD_SCHEDULE[],2,TRUE),
       IF(COUNTIF(FINALS_WEEK_THURSDAY_DATE[],Attendance!$J3625) &gt; 0, VLOOKUP(Attendance!$G3625,FINALS_WEEK_THURSDAY_PERIOD_SCHEDULE[],2,TRUE),
       VLOOKUP(Attendance!$G3625,REGULAR_WEEK_SCHEDULE[[Thursday]:[Period]],3,TRUE))),
IF(WEEKDAY(Attendance!$J3625) = 6,
       IF(COUNTIF(FINALS_WEEK_FRIDAY_DATE[],Attendance!$J3625) &gt; 0, VLOOKUP(Attendance!$G3625,FINALS_WEEK_FRIDAY_PERIOD_SCHEDULE[],2,TRUE),
       VLOOKUP(Attendance!$G3625,REGULAR_WEEK_SCHEDULE[[Friday]:[Period]],2,TRUE))))))))))</f>
        <v/>
      </c>
      <c r="J3625" s="41" t="str">
        <f t="shared" ca="1" si="173"/>
        <v/>
      </c>
      <c r="K3625" s="41" t="str">
        <f>IF($A3625 &lt;&gt; "",VLOOKUP($A3625,'Student reference sheet'!$A$2:$V$2329, 7,FALSE), "")</f>
        <v/>
      </c>
      <c r="L3625" s="30" t="str">
        <f>IF($A3625 ="", "", VLOOKUP($A3625, 'Student reference sheet'!$A$2:$Z$2603,23,FALSE))</f>
        <v/>
      </c>
      <c r="M3625" s="30" t="str">
        <f>IF($A3625 ="", "", VLOOKUP($A3625, 'Student reference sheet'!$A$2:$Z$2603,24,FALSE))</f>
        <v/>
      </c>
      <c r="N3625" s="30" t="str">
        <f>IF($A3625 ="", "", VLOOKUP($A3625, 'Student reference sheet'!$A$2:$Z$2603,26,FALSE))</f>
        <v/>
      </c>
      <c r="O3625" s="30" t="str">
        <f>IF($A3625 ="", "", VLOOKUP($A3625, 'Student reference sheet'!$A$2:$Z$2603,25,FALSE))</f>
        <v/>
      </c>
      <c r="P3625" s="39" t="str">
        <f>IF($A3625 = "", "", IF(OR(VLOOKUP($A3625,'Student reference sheet'!$A$2:$V$2400,8,FALSE) = "R",  VLOOKUP($A3625,'Student reference sheet'!$A$2:$V$2400,8,FALSE) = "L"), "X", ""))</f>
        <v/>
      </c>
      <c r="Q3625" s="39" t="str">
        <f>IF($A3625 ="", "", VLOOKUP($A3625, 'Student reference sheet'!$A$2:$V$2603,22,FALSE))</f>
        <v/>
      </c>
      <c r="R3625" s="39" t="str">
        <f>IF($A3625 &lt;&gt; "",VLOOKUP($A3625,'Student reference sheet'!$A$2:$V$2329, 5,FALSE), "")</f>
        <v/>
      </c>
      <c r="S3625" s="39" t="str">
        <f>IF($A3625 &lt;&gt; "",VLOOKUP($A3625,'Student reference sheet'!$A$2:$V$2329, 6,FALSE), "")</f>
        <v/>
      </c>
      <c r="T3625" s="30" t="str">
        <f>IF($A3625 = "","",
IF(VLOOKUP($A3625,'Student reference sheet'!$A$2:$V$2329, 10,FALSE) = "Y", "Hispanic",
IF(VLOOKUP($A3625,'Student reference sheet'!$A$2:$V$2329,11,FALSE) &lt;&gt; "",
IF(VLOOKUP($A3625,'Student reference sheet'!$A$2:$V$2329,11,FALSE) = "UNK", "Unknown", VLOOKUP(VALUE(VLOOKUP($A3625,'Student reference sheet'!$A$2:$V$2329,11,FALSE)),'Ethnicity Reference'!$A$2:$B$22,2,FALSE)),
IF(VLOOKUP($A3625,'Student reference sheet'!$A$2:$V$2329,9,FALSE) &lt;&gt; "", VLOOKUP(VALUE(VLOOKUP($A3625,'Student reference sheet'!$A$2:$V$2329,9,FALSE)),'Ethnicity Reference'!$A$2:$B$22,2,FALSE),"Unknown"))))</f>
        <v/>
      </c>
      <c r="U3625" s="35"/>
    </row>
    <row r="3626" spans="1:21" ht="15.75">
      <c r="A3626" s="47"/>
      <c r="B3626" s="33"/>
      <c r="C3626" s="39" t="str">
        <f>IF($A3626 &lt;&gt; "",VLOOKUP($A3626,'Student reference sheet'!$A$2:$V$2329, 3,FALSE), "")</f>
        <v/>
      </c>
      <c r="D3626" s="39" t="str">
        <f>IF($A3626 &lt;&gt; "",VLOOKUP($A3626,'Student reference sheet'!$A$2:$V$2329, 2,FALSE), "")</f>
        <v/>
      </c>
      <c r="E3626" s="35"/>
      <c r="F3626" s="34"/>
      <c r="G3626" s="40" t="str">
        <f t="shared" ca="1" si="171"/>
        <v/>
      </c>
      <c r="H3626" s="40" t="str">
        <f t="shared" ca="1" si="172"/>
        <v/>
      </c>
      <c r="I3626" s="36" t="str">
        <f>IF($A3626 = "", "",
IF(COUNTIF(MINIMUM_DAY_DATES[], Attendance!J3626) &gt; 0, VLOOKUP(Attendance!$G3626,MINIMUM_DAY_PERIOD_SCHEDULE[], 2,TRUE),
IF(COUNTIF(RALLY_DATES[], Attendance!J3626) &gt; 0, VLOOKUP(Attendance!$G3626,RALLY_PERIOD_SCHEDULE[], 2,TRUE),
IF(WEEKDAY(Attendance!$J3626) = 2,
       IF(COUNTIF(FINALS_WEEK_MONDAY_DATE[],Attendance!$J3626) &gt; 0, VLOOKUP(Attendance!$G3626,FINALS_WEEK_MONDAY_PERIOD_SCHEDULE[],2,TRUE),
       VLOOKUP(Attendance!$G3626,REGULAR_WEEK_SCHEDULE[],6,TRUE)),
IF(WEEKDAY($J3626) = 3,
       IF(COUNTIF(FINALS_WEEK_TUESDAY_DATE[],Attendance!$J3626) &gt; 0, VLOOKUP(Attendance!$G3626,FINALS_WEEK_TUESDAY_PERIOD_SCHEDULE[],2,TRUE),
       VLOOKUP(Attendance!$G3626,REGULAR_WEEK_SCHEDULE[[Tuesday]:[Period]],5,TRUE)),
IF(WEEKDAY(Attendance!$J3626) = 4,
        IF(COUNTIF(BLOCK_WEDNESDAY_DATES[],Attendance!$J3626) &gt; 0, VLOOKUP(Attendance!$G3626,BLOCK_WEDNESDAY_PERIOD_SCHEDULE[],2,TRUE),
        IF(COUNTIF(FINALS_WEEK_WEDNESDAY_DATE[],Attendance!$J3626) &gt; 0, VLOOKUP(Attendance!$G3626,FINALS_WEEK_WEDNESDAY_PERIOD_SCHEDULE[],2,TRUE),
       VLOOKUP(Attendance!$G3626,REGULAR_WEEK_SCHEDULE[[Wednesday]:[Period]],4,TRUE))),
IF(WEEKDAY($J3626) = 5,
       IF(COUNTIF(BLOCK_THURSDAY_DATES[],Attendance!$J3626) &gt; 0, VLOOKUP(Attendance!$G3626,BLOCK_THURSDAY_PERIOD_SCHEDULE[],2,TRUE),
       IF(COUNTIF(FINALS_WEEK_THURSDAY_DATE[],Attendance!$J3626) &gt; 0, VLOOKUP(Attendance!$G3626,FINALS_WEEK_THURSDAY_PERIOD_SCHEDULE[],2,TRUE),
       VLOOKUP(Attendance!$G3626,REGULAR_WEEK_SCHEDULE[[Thursday]:[Period]],3,TRUE))),
IF(WEEKDAY(Attendance!$J3626) = 6,
       IF(COUNTIF(FINALS_WEEK_FRIDAY_DATE[],Attendance!$J3626) &gt; 0, VLOOKUP(Attendance!$G3626,FINALS_WEEK_FRIDAY_PERIOD_SCHEDULE[],2,TRUE),
       VLOOKUP(Attendance!$G3626,REGULAR_WEEK_SCHEDULE[[Friday]:[Period]],2,TRUE))))))))))</f>
        <v/>
      </c>
      <c r="J3626" s="41" t="str">
        <f t="shared" ca="1" si="173"/>
        <v/>
      </c>
      <c r="K3626" s="41" t="str">
        <f>IF($A3626 &lt;&gt; "",VLOOKUP($A3626,'Student reference sheet'!$A$2:$V$2329, 7,FALSE), "")</f>
        <v/>
      </c>
      <c r="L3626" s="30" t="str">
        <f>IF($A3626 ="", "", VLOOKUP($A3626, 'Student reference sheet'!$A$2:$Z$2603,23,FALSE))</f>
        <v/>
      </c>
      <c r="M3626" s="30" t="str">
        <f>IF($A3626 ="", "", VLOOKUP($A3626, 'Student reference sheet'!$A$2:$Z$2603,24,FALSE))</f>
        <v/>
      </c>
      <c r="N3626" s="30" t="str">
        <f>IF($A3626 ="", "", VLOOKUP($A3626, 'Student reference sheet'!$A$2:$Z$2603,26,FALSE))</f>
        <v/>
      </c>
      <c r="O3626" s="30" t="str">
        <f>IF($A3626 ="", "", VLOOKUP($A3626, 'Student reference sheet'!$A$2:$Z$2603,25,FALSE))</f>
        <v/>
      </c>
      <c r="P3626" s="39" t="str">
        <f>IF($A3626 = "", "", IF(OR(VLOOKUP($A3626,'Student reference sheet'!$A$2:$V$2400,8,FALSE) = "R",  VLOOKUP($A3626,'Student reference sheet'!$A$2:$V$2400,8,FALSE) = "L"), "X", ""))</f>
        <v/>
      </c>
      <c r="Q3626" s="39" t="str">
        <f>IF($A3626 ="", "", VLOOKUP($A3626, 'Student reference sheet'!$A$2:$V$2603,22,FALSE))</f>
        <v/>
      </c>
      <c r="R3626" s="39" t="str">
        <f>IF($A3626 &lt;&gt; "",VLOOKUP($A3626,'Student reference sheet'!$A$2:$V$2329, 5,FALSE), "")</f>
        <v/>
      </c>
      <c r="S3626" s="39" t="str">
        <f>IF($A3626 &lt;&gt; "",VLOOKUP($A3626,'Student reference sheet'!$A$2:$V$2329, 6,FALSE), "")</f>
        <v/>
      </c>
      <c r="T3626" s="30" t="str">
        <f>IF($A3626 = "","",
IF(VLOOKUP($A3626,'Student reference sheet'!$A$2:$V$2329, 10,FALSE) = "Y", "Hispanic",
IF(VLOOKUP($A3626,'Student reference sheet'!$A$2:$V$2329,11,FALSE) &lt;&gt; "",
IF(VLOOKUP($A3626,'Student reference sheet'!$A$2:$V$2329,11,FALSE) = "UNK", "Unknown", VLOOKUP(VALUE(VLOOKUP($A3626,'Student reference sheet'!$A$2:$V$2329,11,FALSE)),'Ethnicity Reference'!$A$2:$B$22,2,FALSE)),
IF(VLOOKUP($A3626,'Student reference sheet'!$A$2:$V$2329,9,FALSE) &lt;&gt; "", VLOOKUP(VALUE(VLOOKUP($A3626,'Student reference sheet'!$A$2:$V$2329,9,FALSE)),'Ethnicity Reference'!$A$2:$B$22,2,FALSE),"Unknown"))))</f>
        <v/>
      </c>
      <c r="U3626" s="35"/>
    </row>
    <row r="3627" spans="1:21" ht="15.75">
      <c r="A3627" s="47"/>
      <c r="B3627" s="33"/>
      <c r="C3627" s="39" t="str">
        <f>IF($A3627 &lt;&gt; "",VLOOKUP($A3627,'Student reference sheet'!$A$2:$V$2329, 3,FALSE), "")</f>
        <v/>
      </c>
      <c r="D3627" s="39" t="str">
        <f>IF($A3627 &lt;&gt; "",VLOOKUP($A3627,'Student reference sheet'!$A$2:$V$2329, 2,FALSE), "")</f>
        <v/>
      </c>
      <c r="E3627" s="35"/>
      <c r="F3627" s="34"/>
      <c r="G3627" s="40" t="str">
        <f t="shared" ca="1" si="171"/>
        <v/>
      </c>
      <c r="H3627" s="40" t="str">
        <f t="shared" ca="1" si="172"/>
        <v/>
      </c>
      <c r="I3627" s="36" t="str">
        <f>IF($A3627 = "", "",
IF(COUNTIF(MINIMUM_DAY_DATES[], Attendance!J3627) &gt; 0, VLOOKUP(Attendance!$G3627,MINIMUM_DAY_PERIOD_SCHEDULE[], 2,TRUE),
IF(COUNTIF(RALLY_DATES[], Attendance!J3627) &gt; 0, VLOOKUP(Attendance!$G3627,RALLY_PERIOD_SCHEDULE[], 2,TRUE),
IF(WEEKDAY(Attendance!$J3627) = 2,
       IF(COUNTIF(FINALS_WEEK_MONDAY_DATE[],Attendance!$J3627) &gt; 0, VLOOKUP(Attendance!$G3627,FINALS_WEEK_MONDAY_PERIOD_SCHEDULE[],2,TRUE),
       VLOOKUP(Attendance!$G3627,REGULAR_WEEK_SCHEDULE[],6,TRUE)),
IF(WEEKDAY($J3627) = 3,
       IF(COUNTIF(FINALS_WEEK_TUESDAY_DATE[],Attendance!$J3627) &gt; 0, VLOOKUP(Attendance!$G3627,FINALS_WEEK_TUESDAY_PERIOD_SCHEDULE[],2,TRUE),
       VLOOKUP(Attendance!$G3627,REGULAR_WEEK_SCHEDULE[[Tuesday]:[Period]],5,TRUE)),
IF(WEEKDAY(Attendance!$J3627) = 4,
        IF(COUNTIF(BLOCK_WEDNESDAY_DATES[],Attendance!$J3627) &gt; 0, VLOOKUP(Attendance!$G3627,BLOCK_WEDNESDAY_PERIOD_SCHEDULE[],2,TRUE),
        IF(COUNTIF(FINALS_WEEK_WEDNESDAY_DATE[],Attendance!$J3627) &gt; 0, VLOOKUP(Attendance!$G3627,FINALS_WEEK_WEDNESDAY_PERIOD_SCHEDULE[],2,TRUE),
       VLOOKUP(Attendance!$G3627,REGULAR_WEEK_SCHEDULE[[Wednesday]:[Period]],4,TRUE))),
IF(WEEKDAY($J3627) = 5,
       IF(COUNTIF(BLOCK_THURSDAY_DATES[],Attendance!$J3627) &gt; 0, VLOOKUP(Attendance!$G3627,BLOCK_THURSDAY_PERIOD_SCHEDULE[],2,TRUE),
       IF(COUNTIF(FINALS_WEEK_THURSDAY_DATE[],Attendance!$J3627) &gt; 0, VLOOKUP(Attendance!$G3627,FINALS_WEEK_THURSDAY_PERIOD_SCHEDULE[],2,TRUE),
       VLOOKUP(Attendance!$G3627,REGULAR_WEEK_SCHEDULE[[Thursday]:[Period]],3,TRUE))),
IF(WEEKDAY(Attendance!$J3627) = 6,
       IF(COUNTIF(FINALS_WEEK_FRIDAY_DATE[],Attendance!$J3627) &gt; 0, VLOOKUP(Attendance!$G3627,FINALS_WEEK_FRIDAY_PERIOD_SCHEDULE[],2,TRUE),
       VLOOKUP(Attendance!$G3627,REGULAR_WEEK_SCHEDULE[[Friday]:[Period]],2,TRUE))))))))))</f>
        <v/>
      </c>
      <c r="J3627" s="41" t="str">
        <f t="shared" ca="1" si="173"/>
        <v/>
      </c>
      <c r="K3627" s="41" t="str">
        <f>IF($A3627 &lt;&gt; "",VLOOKUP($A3627,'Student reference sheet'!$A$2:$V$2329, 7,FALSE), "")</f>
        <v/>
      </c>
      <c r="L3627" s="30" t="str">
        <f>IF($A3627 ="", "", VLOOKUP($A3627, 'Student reference sheet'!$A$2:$Z$2603,23,FALSE))</f>
        <v/>
      </c>
      <c r="M3627" s="30" t="str">
        <f>IF($A3627 ="", "", VLOOKUP($A3627, 'Student reference sheet'!$A$2:$Z$2603,24,FALSE))</f>
        <v/>
      </c>
      <c r="N3627" s="30" t="str">
        <f>IF($A3627 ="", "", VLOOKUP($A3627, 'Student reference sheet'!$A$2:$Z$2603,26,FALSE))</f>
        <v/>
      </c>
      <c r="O3627" s="30" t="str">
        <f>IF($A3627 ="", "", VLOOKUP($A3627, 'Student reference sheet'!$A$2:$Z$2603,25,FALSE))</f>
        <v/>
      </c>
      <c r="P3627" s="39" t="str">
        <f>IF($A3627 = "", "", IF(OR(VLOOKUP($A3627,'Student reference sheet'!$A$2:$V$2400,8,FALSE) = "R",  VLOOKUP($A3627,'Student reference sheet'!$A$2:$V$2400,8,FALSE) = "L"), "X", ""))</f>
        <v/>
      </c>
      <c r="Q3627" s="39" t="str">
        <f>IF($A3627 ="", "", VLOOKUP($A3627, 'Student reference sheet'!$A$2:$V$2603,22,FALSE))</f>
        <v/>
      </c>
      <c r="R3627" s="39" t="str">
        <f>IF($A3627 &lt;&gt; "",VLOOKUP($A3627,'Student reference sheet'!$A$2:$V$2329, 5,FALSE), "")</f>
        <v/>
      </c>
      <c r="S3627" s="39" t="str">
        <f>IF($A3627 &lt;&gt; "",VLOOKUP($A3627,'Student reference sheet'!$A$2:$V$2329, 6,FALSE), "")</f>
        <v/>
      </c>
      <c r="T3627" s="30" t="str">
        <f>IF($A3627 = "","",
IF(VLOOKUP($A3627,'Student reference sheet'!$A$2:$V$2329, 10,FALSE) = "Y", "Hispanic",
IF(VLOOKUP($A3627,'Student reference sheet'!$A$2:$V$2329,11,FALSE) &lt;&gt; "",
IF(VLOOKUP($A3627,'Student reference sheet'!$A$2:$V$2329,11,FALSE) = "UNK", "Unknown", VLOOKUP(VALUE(VLOOKUP($A3627,'Student reference sheet'!$A$2:$V$2329,11,FALSE)),'Ethnicity Reference'!$A$2:$B$22,2,FALSE)),
IF(VLOOKUP($A3627,'Student reference sheet'!$A$2:$V$2329,9,FALSE) &lt;&gt; "", VLOOKUP(VALUE(VLOOKUP($A3627,'Student reference sheet'!$A$2:$V$2329,9,FALSE)),'Ethnicity Reference'!$A$2:$B$22,2,FALSE),"Unknown"))))</f>
        <v/>
      </c>
      <c r="U3627" s="35"/>
    </row>
    <row r="3628" spans="1:21" ht="15.75">
      <c r="A3628" s="47"/>
      <c r="B3628" s="33"/>
      <c r="C3628" s="39" t="str">
        <f>IF($A3628 &lt;&gt; "",VLOOKUP($A3628,'Student reference sheet'!$A$2:$V$2329, 3,FALSE), "")</f>
        <v/>
      </c>
      <c r="D3628" s="39" t="str">
        <f>IF($A3628 &lt;&gt; "",VLOOKUP($A3628,'Student reference sheet'!$A$2:$V$2329, 2,FALSE), "")</f>
        <v/>
      </c>
      <c r="E3628" s="35"/>
      <c r="F3628" s="34"/>
      <c r="G3628" s="40" t="str">
        <f t="shared" ca="1" si="171"/>
        <v/>
      </c>
      <c r="H3628" s="40" t="str">
        <f t="shared" ca="1" si="172"/>
        <v/>
      </c>
      <c r="I3628" s="36" t="str">
        <f>IF($A3628 = "", "",
IF(COUNTIF(MINIMUM_DAY_DATES[], Attendance!J3628) &gt; 0, VLOOKUP(Attendance!$G3628,MINIMUM_DAY_PERIOD_SCHEDULE[], 2,TRUE),
IF(COUNTIF(RALLY_DATES[], Attendance!J3628) &gt; 0, VLOOKUP(Attendance!$G3628,RALLY_PERIOD_SCHEDULE[], 2,TRUE),
IF(WEEKDAY(Attendance!$J3628) = 2,
       IF(COUNTIF(FINALS_WEEK_MONDAY_DATE[],Attendance!$J3628) &gt; 0, VLOOKUP(Attendance!$G3628,FINALS_WEEK_MONDAY_PERIOD_SCHEDULE[],2,TRUE),
       VLOOKUP(Attendance!$G3628,REGULAR_WEEK_SCHEDULE[],6,TRUE)),
IF(WEEKDAY($J3628) = 3,
       IF(COUNTIF(FINALS_WEEK_TUESDAY_DATE[],Attendance!$J3628) &gt; 0, VLOOKUP(Attendance!$G3628,FINALS_WEEK_TUESDAY_PERIOD_SCHEDULE[],2,TRUE),
       VLOOKUP(Attendance!$G3628,REGULAR_WEEK_SCHEDULE[[Tuesday]:[Period]],5,TRUE)),
IF(WEEKDAY(Attendance!$J3628) = 4,
        IF(COUNTIF(BLOCK_WEDNESDAY_DATES[],Attendance!$J3628) &gt; 0, VLOOKUP(Attendance!$G3628,BLOCK_WEDNESDAY_PERIOD_SCHEDULE[],2,TRUE),
        IF(COUNTIF(FINALS_WEEK_WEDNESDAY_DATE[],Attendance!$J3628) &gt; 0, VLOOKUP(Attendance!$G3628,FINALS_WEEK_WEDNESDAY_PERIOD_SCHEDULE[],2,TRUE),
       VLOOKUP(Attendance!$G3628,REGULAR_WEEK_SCHEDULE[[Wednesday]:[Period]],4,TRUE))),
IF(WEEKDAY($J3628) = 5,
       IF(COUNTIF(BLOCK_THURSDAY_DATES[],Attendance!$J3628) &gt; 0, VLOOKUP(Attendance!$G3628,BLOCK_THURSDAY_PERIOD_SCHEDULE[],2,TRUE),
       IF(COUNTIF(FINALS_WEEK_THURSDAY_DATE[],Attendance!$J3628) &gt; 0, VLOOKUP(Attendance!$G3628,FINALS_WEEK_THURSDAY_PERIOD_SCHEDULE[],2,TRUE),
       VLOOKUP(Attendance!$G3628,REGULAR_WEEK_SCHEDULE[[Thursday]:[Period]],3,TRUE))),
IF(WEEKDAY(Attendance!$J3628) = 6,
       IF(COUNTIF(FINALS_WEEK_FRIDAY_DATE[],Attendance!$J3628) &gt; 0, VLOOKUP(Attendance!$G3628,FINALS_WEEK_FRIDAY_PERIOD_SCHEDULE[],2,TRUE),
       VLOOKUP(Attendance!$G3628,REGULAR_WEEK_SCHEDULE[[Friday]:[Period]],2,TRUE))))))))))</f>
        <v/>
      </c>
      <c r="J3628" s="41" t="str">
        <f t="shared" ca="1" si="173"/>
        <v/>
      </c>
      <c r="K3628" s="41" t="str">
        <f>IF($A3628 &lt;&gt; "",VLOOKUP($A3628,'Student reference sheet'!$A$2:$V$2329, 7,FALSE), "")</f>
        <v/>
      </c>
      <c r="L3628" s="30" t="str">
        <f>IF($A3628 ="", "", VLOOKUP($A3628, 'Student reference sheet'!$A$2:$Z$2603,23,FALSE))</f>
        <v/>
      </c>
      <c r="M3628" s="30" t="str">
        <f>IF($A3628 ="", "", VLOOKUP($A3628, 'Student reference sheet'!$A$2:$Z$2603,24,FALSE))</f>
        <v/>
      </c>
      <c r="N3628" s="30" t="str">
        <f>IF($A3628 ="", "", VLOOKUP($A3628, 'Student reference sheet'!$A$2:$Z$2603,26,FALSE))</f>
        <v/>
      </c>
      <c r="O3628" s="30" t="str">
        <f>IF($A3628 ="", "", VLOOKUP($A3628, 'Student reference sheet'!$A$2:$Z$2603,25,FALSE))</f>
        <v/>
      </c>
      <c r="P3628" s="39" t="str">
        <f>IF($A3628 = "", "", IF(OR(VLOOKUP($A3628,'Student reference sheet'!$A$2:$V$2400,8,FALSE) = "R",  VLOOKUP($A3628,'Student reference sheet'!$A$2:$V$2400,8,FALSE) = "L"), "X", ""))</f>
        <v/>
      </c>
      <c r="Q3628" s="39" t="str">
        <f>IF($A3628 ="", "", VLOOKUP($A3628, 'Student reference sheet'!$A$2:$V$2603,22,FALSE))</f>
        <v/>
      </c>
      <c r="R3628" s="39" t="str">
        <f>IF($A3628 &lt;&gt; "",VLOOKUP($A3628,'Student reference sheet'!$A$2:$V$2329, 5,FALSE), "")</f>
        <v/>
      </c>
      <c r="S3628" s="39" t="str">
        <f>IF($A3628 &lt;&gt; "",VLOOKUP($A3628,'Student reference sheet'!$A$2:$V$2329, 6,FALSE), "")</f>
        <v/>
      </c>
      <c r="T3628" s="30" t="str">
        <f>IF($A3628 = "","",
IF(VLOOKUP($A3628,'Student reference sheet'!$A$2:$V$2329, 10,FALSE) = "Y", "Hispanic",
IF(VLOOKUP($A3628,'Student reference sheet'!$A$2:$V$2329,11,FALSE) &lt;&gt; "",
IF(VLOOKUP($A3628,'Student reference sheet'!$A$2:$V$2329,11,FALSE) = "UNK", "Unknown", VLOOKUP(VALUE(VLOOKUP($A3628,'Student reference sheet'!$A$2:$V$2329,11,FALSE)),'Ethnicity Reference'!$A$2:$B$22,2,FALSE)),
IF(VLOOKUP($A3628,'Student reference sheet'!$A$2:$V$2329,9,FALSE) &lt;&gt; "", VLOOKUP(VALUE(VLOOKUP($A3628,'Student reference sheet'!$A$2:$V$2329,9,FALSE)),'Ethnicity Reference'!$A$2:$B$22,2,FALSE),"Unknown"))))</f>
        <v/>
      </c>
      <c r="U3628" s="35"/>
    </row>
    <row r="3629" spans="1:21" ht="15.75">
      <c r="A3629" s="47"/>
      <c r="B3629" s="33"/>
      <c r="C3629" s="39" t="str">
        <f>IF($A3629 &lt;&gt; "",VLOOKUP($A3629,'Student reference sheet'!$A$2:$V$2329, 3,FALSE), "")</f>
        <v/>
      </c>
      <c r="D3629" s="39" t="str">
        <f>IF($A3629 &lt;&gt; "",VLOOKUP($A3629,'Student reference sheet'!$A$2:$V$2329, 2,FALSE), "")</f>
        <v/>
      </c>
      <c r="E3629" s="35"/>
      <c r="F3629" s="34"/>
      <c r="G3629" s="40" t="str">
        <f t="shared" ca="1" si="171"/>
        <v/>
      </c>
      <c r="H3629" s="40" t="str">
        <f t="shared" ca="1" si="172"/>
        <v/>
      </c>
      <c r="I3629" s="36" t="str">
        <f>IF($A3629 = "", "",
IF(COUNTIF(MINIMUM_DAY_DATES[], Attendance!J3629) &gt; 0, VLOOKUP(Attendance!$G3629,MINIMUM_DAY_PERIOD_SCHEDULE[], 2,TRUE),
IF(COUNTIF(RALLY_DATES[], Attendance!J3629) &gt; 0, VLOOKUP(Attendance!$G3629,RALLY_PERIOD_SCHEDULE[], 2,TRUE),
IF(WEEKDAY(Attendance!$J3629) = 2,
       IF(COUNTIF(FINALS_WEEK_MONDAY_DATE[],Attendance!$J3629) &gt; 0, VLOOKUP(Attendance!$G3629,FINALS_WEEK_MONDAY_PERIOD_SCHEDULE[],2,TRUE),
       VLOOKUP(Attendance!$G3629,REGULAR_WEEK_SCHEDULE[],6,TRUE)),
IF(WEEKDAY($J3629) = 3,
       IF(COUNTIF(FINALS_WEEK_TUESDAY_DATE[],Attendance!$J3629) &gt; 0, VLOOKUP(Attendance!$G3629,FINALS_WEEK_TUESDAY_PERIOD_SCHEDULE[],2,TRUE),
       VLOOKUP(Attendance!$G3629,REGULAR_WEEK_SCHEDULE[[Tuesday]:[Period]],5,TRUE)),
IF(WEEKDAY(Attendance!$J3629) = 4,
        IF(COUNTIF(BLOCK_WEDNESDAY_DATES[],Attendance!$J3629) &gt; 0, VLOOKUP(Attendance!$G3629,BLOCK_WEDNESDAY_PERIOD_SCHEDULE[],2,TRUE),
        IF(COUNTIF(FINALS_WEEK_WEDNESDAY_DATE[],Attendance!$J3629) &gt; 0, VLOOKUP(Attendance!$G3629,FINALS_WEEK_WEDNESDAY_PERIOD_SCHEDULE[],2,TRUE),
       VLOOKUP(Attendance!$G3629,REGULAR_WEEK_SCHEDULE[[Wednesday]:[Period]],4,TRUE))),
IF(WEEKDAY($J3629) = 5,
       IF(COUNTIF(BLOCK_THURSDAY_DATES[],Attendance!$J3629) &gt; 0, VLOOKUP(Attendance!$G3629,BLOCK_THURSDAY_PERIOD_SCHEDULE[],2,TRUE),
       IF(COUNTIF(FINALS_WEEK_THURSDAY_DATE[],Attendance!$J3629) &gt; 0, VLOOKUP(Attendance!$G3629,FINALS_WEEK_THURSDAY_PERIOD_SCHEDULE[],2,TRUE),
       VLOOKUP(Attendance!$G3629,REGULAR_WEEK_SCHEDULE[[Thursday]:[Period]],3,TRUE))),
IF(WEEKDAY(Attendance!$J3629) = 6,
       IF(COUNTIF(FINALS_WEEK_FRIDAY_DATE[],Attendance!$J3629) &gt; 0, VLOOKUP(Attendance!$G3629,FINALS_WEEK_FRIDAY_PERIOD_SCHEDULE[],2,TRUE),
       VLOOKUP(Attendance!$G3629,REGULAR_WEEK_SCHEDULE[[Friday]:[Period]],2,TRUE))))))))))</f>
        <v/>
      </c>
      <c r="J3629" s="41" t="str">
        <f t="shared" ca="1" si="173"/>
        <v/>
      </c>
      <c r="K3629" s="41" t="str">
        <f>IF($A3629 &lt;&gt; "",VLOOKUP($A3629,'Student reference sheet'!$A$2:$V$2329, 7,FALSE), "")</f>
        <v/>
      </c>
      <c r="L3629" s="30" t="str">
        <f>IF($A3629 ="", "", VLOOKUP($A3629, 'Student reference sheet'!$A$2:$Z$2603,23,FALSE))</f>
        <v/>
      </c>
      <c r="M3629" s="30" t="str">
        <f>IF($A3629 ="", "", VLOOKUP($A3629, 'Student reference sheet'!$A$2:$Z$2603,24,FALSE))</f>
        <v/>
      </c>
      <c r="N3629" s="30" t="str">
        <f>IF($A3629 ="", "", VLOOKUP($A3629, 'Student reference sheet'!$A$2:$Z$2603,26,FALSE))</f>
        <v/>
      </c>
      <c r="O3629" s="30" t="str">
        <f>IF($A3629 ="", "", VLOOKUP($A3629, 'Student reference sheet'!$A$2:$Z$2603,25,FALSE))</f>
        <v/>
      </c>
      <c r="P3629" s="39" t="str">
        <f>IF($A3629 = "", "", IF(OR(VLOOKUP($A3629,'Student reference sheet'!$A$2:$V$2400,8,FALSE) = "R",  VLOOKUP($A3629,'Student reference sheet'!$A$2:$V$2400,8,FALSE) = "L"), "X", ""))</f>
        <v/>
      </c>
      <c r="Q3629" s="39" t="str">
        <f>IF($A3629 ="", "", VLOOKUP($A3629, 'Student reference sheet'!$A$2:$V$2603,22,FALSE))</f>
        <v/>
      </c>
      <c r="R3629" s="39" t="str">
        <f>IF($A3629 &lt;&gt; "",VLOOKUP($A3629,'Student reference sheet'!$A$2:$V$2329, 5,FALSE), "")</f>
        <v/>
      </c>
      <c r="S3629" s="39" t="str">
        <f>IF($A3629 &lt;&gt; "",VLOOKUP($A3629,'Student reference sheet'!$A$2:$V$2329, 6,FALSE), "")</f>
        <v/>
      </c>
      <c r="T3629" s="30" t="str">
        <f>IF($A3629 = "","",
IF(VLOOKUP($A3629,'Student reference sheet'!$A$2:$V$2329, 10,FALSE) = "Y", "Hispanic",
IF(VLOOKUP($A3629,'Student reference sheet'!$A$2:$V$2329,11,FALSE) &lt;&gt; "",
IF(VLOOKUP($A3629,'Student reference sheet'!$A$2:$V$2329,11,FALSE) = "UNK", "Unknown", VLOOKUP(VALUE(VLOOKUP($A3629,'Student reference sheet'!$A$2:$V$2329,11,FALSE)),'Ethnicity Reference'!$A$2:$B$22,2,FALSE)),
IF(VLOOKUP($A3629,'Student reference sheet'!$A$2:$V$2329,9,FALSE) &lt;&gt; "", VLOOKUP(VALUE(VLOOKUP($A3629,'Student reference sheet'!$A$2:$V$2329,9,FALSE)),'Ethnicity Reference'!$A$2:$B$22,2,FALSE),"Unknown"))))</f>
        <v/>
      </c>
      <c r="U3629" s="35"/>
    </row>
    <row r="3630" spans="1:21" ht="15.75">
      <c r="A3630" s="47"/>
      <c r="B3630" s="33"/>
      <c r="C3630" s="39" t="str">
        <f>IF($A3630 &lt;&gt; "",VLOOKUP($A3630,'Student reference sheet'!$A$2:$V$2329, 3,FALSE), "")</f>
        <v/>
      </c>
      <c r="D3630" s="39" t="str">
        <f>IF($A3630 &lt;&gt; "",VLOOKUP($A3630,'Student reference sheet'!$A$2:$V$2329, 2,FALSE), "")</f>
        <v/>
      </c>
      <c r="E3630" s="35"/>
      <c r="F3630" s="34"/>
      <c r="G3630" s="40" t="str">
        <f t="shared" ca="1" si="171"/>
        <v/>
      </c>
      <c r="H3630" s="40" t="str">
        <f t="shared" ca="1" si="172"/>
        <v/>
      </c>
      <c r="I3630" s="36" t="str">
        <f>IF($A3630 = "", "",
IF(COUNTIF(MINIMUM_DAY_DATES[], Attendance!J3630) &gt; 0, VLOOKUP(Attendance!$G3630,MINIMUM_DAY_PERIOD_SCHEDULE[], 2,TRUE),
IF(COUNTIF(RALLY_DATES[], Attendance!J3630) &gt; 0, VLOOKUP(Attendance!$G3630,RALLY_PERIOD_SCHEDULE[], 2,TRUE),
IF(WEEKDAY(Attendance!$J3630) = 2,
       IF(COUNTIF(FINALS_WEEK_MONDAY_DATE[],Attendance!$J3630) &gt; 0, VLOOKUP(Attendance!$G3630,FINALS_WEEK_MONDAY_PERIOD_SCHEDULE[],2,TRUE),
       VLOOKUP(Attendance!$G3630,REGULAR_WEEK_SCHEDULE[],6,TRUE)),
IF(WEEKDAY($J3630) = 3,
       IF(COUNTIF(FINALS_WEEK_TUESDAY_DATE[],Attendance!$J3630) &gt; 0, VLOOKUP(Attendance!$G3630,FINALS_WEEK_TUESDAY_PERIOD_SCHEDULE[],2,TRUE),
       VLOOKUP(Attendance!$G3630,REGULAR_WEEK_SCHEDULE[[Tuesday]:[Period]],5,TRUE)),
IF(WEEKDAY(Attendance!$J3630) = 4,
        IF(COUNTIF(BLOCK_WEDNESDAY_DATES[],Attendance!$J3630) &gt; 0, VLOOKUP(Attendance!$G3630,BLOCK_WEDNESDAY_PERIOD_SCHEDULE[],2,TRUE),
        IF(COUNTIF(FINALS_WEEK_WEDNESDAY_DATE[],Attendance!$J3630) &gt; 0, VLOOKUP(Attendance!$G3630,FINALS_WEEK_WEDNESDAY_PERIOD_SCHEDULE[],2,TRUE),
       VLOOKUP(Attendance!$G3630,REGULAR_WEEK_SCHEDULE[[Wednesday]:[Period]],4,TRUE))),
IF(WEEKDAY($J3630) = 5,
       IF(COUNTIF(BLOCK_THURSDAY_DATES[],Attendance!$J3630) &gt; 0, VLOOKUP(Attendance!$G3630,BLOCK_THURSDAY_PERIOD_SCHEDULE[],2,TRUE),
       IF(COUNTIF(FINALS_WEEK_THURSDAY_DATE[],Attendance!$J3630) &gt; 0, VLOOKUP(Attendance!$G3630,FINALS_WEEK_THURSDAY_PERIOD_SCHEDULE[],2,TRUE),
       VLOOKUP(Attendance!$G3630,REGULAR_WEEK_SCHEDULE[[Thursday]:[Period]],3,TRUE))),
IF(WEEKDAY(Attendance!$J3630) = 6,
       IF(COUNTIF(FINALS_WEEK_FRIDAY_DATE[],Attendance!$J3630) &gt; 0, VLOOKUP(Attendance!$G3630,FINALS_WEEK_FRIDAY_PERIOD_SCHEDULE[],2,TRUE),
       VLOOKUP(Attendance!$G3630,REGULAR_WEEK_SCHEDULE[[Friday]:[Period]],2,TRUE))))))))))</f>
        <v/>
      </c>
      <c r="J3630" s="41" t="str">
        <f t="shared" ca="1" si="173"/>
        <v/>
      </c>
      <c r="K3630" s="41" t="str">
        <f>IF($A3630 &lt;&gt; "",VLOOKUP($A3630,'Student reference sheet'!$A$2:$V$2329, 7,FALSE), "")</f>
        <v/>
      </c>
      <c r="L3630" s="30" t="str">
        <f>IF($A3630 ="", "", VLOOKUP($A3630, 'Student reference sheet'!$A$2:$Z$2603,23,FALSE))</f>
        <v/>
      </c>
      <c r="M3630" s="30" t="str">
        <f>IF($A3630 ="", "", VLOOKUP($A3630, 'Student reference sheet'!$A$2:$Z$2603,24,FALSE))</f>
        <v/>
      </c>
      <c r="N3630" s="30" t="str">
        <f>IF($A3630 ="", "", VLOOKUP($A3630, 'Student reference sheet'!$A$2:$Z$2603,26,FALSE))</f>
        <v/>
      </c>
      <c r="O3630" s="30" t="str">
        <f>IF($A3630 ="", "", VLOOKUP($A3630, 'Student reference sheet'!$A$2:$Z$2603,25,FALSE))</f>
        <v/>
      </c>
      <c r="P3630" s="39" t="str">
        <f>IF($A3630 = "", "", IF(OR(VLOOKUP($A3630,'Student reference sheet'!$A$2:$V$2400,8,FALSE) = "R",  VLOOKUP($A3630,'Student reference sheet'!$A$2:$V$2400,8,FALSE) = "L"), "X", ""))</f>
        <v/>
      </c>
      <c r="Q3630" s="39" t="str">
        <f>IF($A3630 ="", "", VLOOKUP($A3630, 'Student reference sheet'!$A$2:$V$2603,22,FALSE))</f>
        <v/>
      </c>
      <c r="R3630" s="39" t="str">
        <f>IF($A3630 &lt;&gt; "",VLOOKUP($A3630,'Student reference sheet'!$A$2:$V$2329, 5,FALSE), "")</f>
        <v/>
      </c>
      <c r="S3630" s="39" t="str">
        <f>IF($A3630 &lt;&gt; "",VLOOKUP($A3630,'Student reference sheet'!$A$2:$V$2329, 6,FALSE), "")</f>
        <v/>
      </c>
      <c r="T3630" s="30" t="str">
        <f>IF($A3630 = "","",
IF(VLOOKUP($A3630,'Student reference sheet'!$A$2:$V$2329, 10,FALSE) = "Y", "Hispanic",
IF(VLOOKUP($A3630,'Student reference sheet'!$A$2:$V$2329,11,FALSE) &lt;&gt; "",
IF(VLOOKUP($A3630,'Student reference sheet'!$A$2:$V$2329,11,FALSE) = "UNK", "Unknown", VLOOKUP(VALUE(VLOOKUP($A3630,'Student reference sheet'!$A$2:$V$2329,11,FALSE)),'Ethnicity Reference'!$A$2:$B$22,2,FALSE)),
IF(VLOOKUP($A3630,'Student reference sheet'!$A$2:$V$2329,9,FALSE) &lt;&gt; "", VLOOKUP(VALUE(VLOOKUP($A3630,'Student reference sheet'!$A$2:$V$2329,9,FALSE)),'Ethnicity Reference'!$A$2:$B$22,2,FALSE),"Unknown"))))</f>
        <v/>
      </c>
      <c r="U3630" s="35"/>
    </row>
    <row r="3631" spans="1:21" ht="15.75">
      <c r="A3631" s="47"/>
      <c r="B3631" s="33"/>
      <c r="C3631" s="39" t="str">
        <f>IF($A3631 &lt;&gt; "",VLOOKUP($A3631,'Student reference sheet'!$A$2:$V$2329, 3,FALSE), "")</f>
        <v/>
      </c>
      <c r="D3631" s="39" t="str">
        <f>IF($A3631 &lt;&gt; "",VLOOKUP($A3631,'Student reference sheet'!$A$2:$V$2329, 2,FALSE), "")</f>
        <v/>
      </c>
      <c r="E3631" s="35"/>
      <c r="F3631" s="34"/>
      <c r="G3631" s="40" t="str">
        <f t="shared" ca="1" si="171"/>
        <v/>
      </c>
      <c r="H3631" s="40" t="str">
        <f t="shared" ca="1" si="172"/>
        <v/>
      </c>
      <c r="I3631" s="36" t="str">
        <f>IF($A3631 = "", "",
IF(COUNTIF(MINIMUM_DAY_DATES[], Attendance!J3631) &gt; 0, VLOOKUP(Attendance!$G3631,MINIMUM_DAY_PERIOD_SCHEDULE[], 2,TRUE),
IF(COUNTIF(RALLY_DATES[], Attendance!J3631) &gt; 0, VLOOKUP(Attendance!$G3631,RALLY_PERIOD_SCHEDULE[], 2,TRUE),
IF(WEEKDAY(Attendance!$J3631) = 2,
       IF(COUNTIF(FINALS_WEEK_MONDAY_DATE[],Attendance!$J3631) &gt; 0, VLOOKUP(Attendance!$G3631,FINALS_WEEK_MONDAY_PERIOD_SCHEDULE[],2,TRUE),
       VLOOKUP(Attendance!$G3631,REGULAR_WEEK_SCHEDULE[],6,TRUE)),
IF(WEEKDAY($J3631) = 3,
       IF(COUNTIF(FINALS_WEEK_TUESDAY_DATE[],Attendance!$J3631) &gt; 0, VLOOKUP(Attendance!$G3631,FINALS_WEEK_TUESDAY_PERIOD_SCHEDULE[],2,TRUE),
       VLOOKUP(Attendance!$G3631,REGULAR_WEEK_SCHEDULE[[Tuesday]:[Period]],5,TRUE)),
IF(WEEKDAY(Attendance!$J3631) = 4,
        IF(COUNTIF(BLOCK_WEDNESDAY_DATES[],Attendance!$J3631) &gt; 0, VLOOKUP(Attendance!$G3631,BLOCK_WEDNESDAY_PERIOD_SCHEDULE[],2,TRUE),
        IF(COUNTIF(FINALS_WEEK_WEDNESDAY_DATE[],Attendance!$J3631) &gt; 0, VLOOKUP(Attendance!$G3631,FINALS_WEEK_WEDNESDAY_PERIOD_SCHEDULE[],2,TRUE),
       VLOOKUP(Attendance!$G3631,REGULAR_WEEK_SCHEDULE[[Wednesday]:[Period]],4,TRUE))),
IF(WEEKDAY($J3631) = 5,
       IF(COUNTIF(BLOCK_THURSDAY_DATES[],Attendance!$J3631) &gt; 0, VLOOKUP(Attendance!$G3631,BLOCK_THURSDAY_PERIOD_SCHEDULE[],2,TRUE),
       IF(COUNTIF(FINALS_WEEK_THURSDAY_DATE[],Attendance!$J3631) &gt; 0, VLOOKUP(Attendance!$G3631,FINALS_WEEK_THURSDAY_PERIOD_SCHEDULE[],2,TRUE),
       VLOOKUP(Attendance!$G3631,REGULAR_WEEK_SCHEDULE[[Thursday]:[Period]],3,TRUE))),
IF(WEEKDAY(Attendance!$J3631) = 6,
       IF(COUNTIF(FINALS_WEEK_FRIDAY_DATE[],Attendance!$J3631) &gt; 0, VLOOKUP(Attendance!$G3631,FINALS_WEEK_FRIDAY_PERIOD_SCHEDULE[],2,TRUE),
       VLOOKUP(Attendance!$G3631,REGULAR_WEEK_SCHEDULE[[Friday]:[Period]],2,TRUE))))))))))</f>
        <v/>
      </c>
      <c r="J3631" s="41" t="str">
        <f t="shared" ca="1" si="173"/>
        <v/>
      </c>
      <c r="K3631" s="41" t="str">
        <f>IF($A3631 &lt;&gt; "",VLOOKUP($A3631,'Student reference sheet'!$A$2:$V$2329, 7,FALSE), "")</f>
        <v/>
      </c>
      <c r="L3631" s="30" t="str">
        <f>IF($A3631 ="", "", VLOOKUP($A3631, 'Student reference sheet'!$A$2:$Z$2603,23,FALSE))</f>
        <v/>
      </c>
      <c r="M3631" s="30" t="str">
        <f>IF($A3631 ="", "", VLOOKUP($A3631, 'Student reference sheet'!$A$2:$Z$2603,24,FALSE))</f>
        <v/>
      </c>
      <c r="N3631" s="30" t="str">
        <f>IF($A3631 ="", "", VLOOKUP($A3631, 'Student reference sheet'!$A$2:$Z$2603,26,FALSE))</f>
        <v/>
      </c>
      <c r="O3631" s="30" t="str">
        <f>IF($A3631 ="", "", VLOOKUP($A3631, 'Student reference sheet'!$A$2:$Z$2603,25,FALSE))</f>
        <v/>
      </c>
      <c r="P3631" s="39" t="str">
        <f>IF($A3631 = "", "", IF(OR(VLOOKUP($A3631,'Student reference sheet'!$A$2:$V$2400,8,FALSE) = "R",  VLOOKUP($A3631,'Student reference sheet'!$A$2:$V$2400,8,FALSE) = "L"), "X", ""))</f>
        <v/>
      </c>
      <c r="Q3631" s="39" t="str">
        <f>IF($A3631 ="", "", VLOOKUP($A3631, 'Student reference sheet'!$A$2:$V$2603,22,FALSE))</f>
        <v/>
      </c>
      <c r="R3631" s="39" t="str">
        <f>IF($A3631 &lt;&gt; "",VLOOKUP($A3631,'Student reference sheet'!$A$2:$V$2329, 5,FALSE), "")</f>
        <v/>
      </c>
      <c r="S3631" s="39" t="str">
        <f>IF($A3631 &lt;&gt; "",VLOOKUP($A3631,'Student reference sheet'!$A$2:$V$2329, 6,FALSE), "")</f>
        <v/>
      </c>
      <c r="T3631" s="30" t="str">
        <f>IF($A3631 = "","",
IF(VLOOKUP($A3631,'Student reference sheet'!$A$2:$V$2329, 10,FALSE) = "Y", "Hispanic",
IF(VLOOKUP($A3631,'Student reference sheet'!$A$2:$V$2329,11,FALSE) &lt;&gt; "",
IF(VLOOKUP($A3631,'Student reference sheet'!$A$2:$V$2329,11,FALSE) = "UNK", "Unknown", VLOOKUP(VALUE(VLOOKUP($A3631,'Student reference sheet'!$A$2:$V$2329,11,FALSE)),'Ethnicity Reference'!$A$2:$B$22,2,FALSE)),
IF(VLOOKUP($A3631,'Student reference sheet'!$A$2:$V$2329,9,FALSE) &lt;&gt; "", VLOOKUP(VALUE(VLOOKUP($A3631,'Student reference sheet'!$A$2:$V$2329,9,FALSE)),'Ethnicity Reference'!$A$2:$B$22,2,FALSE),"Unknown"))))</f>
        <v/>
      </c>
      <c r="U3631" s="35"/>
    </row>
    <row r="3632" spans="1:21" ht="15.75">
      <c r="A3632" s="47"/>
      <c r="B3632" s="33"/>
      <c r="C3632" s="39" t="str">
        <f>IF($A3632 &lt;&gt; "",VLOOKUP($A3632,'Student reference sheet'!$A$2:$V$2329, 3,FALSE), "")</f>
        <v/>
      </c>
      <c r="D3632" s="39" t="str">
        <f>IF($A3632 &lt;&gt; "",VLOOKUP($A3632,'Student reference sheet'!$A$2:$V$2329, 2,FALSE), "")</f>
        <v/>
      </c>
      <c r="E3632" s="35"/>
      <c r="F3632" s="34"/>
      <c r="G3632" s="40" t="str">
        <f t="shared" ca="1" si="171"/>
        <v/>
      </c>
      <c r="H3632" s="40" t="str">
        <f t="shared" ca="1" si="172"/>
        <v/>
      </c>
      <c r="I3632" s="36" t="str">
        <f>IF($A3632 = "", "",
IF(COUNTIF(MINIMUM_DAY_DATES[], Attendance!J3632) &gt; 0, VLOOKUP(Attendance!$G3632,MINIMUM_DAY_PERIOD_SCHEDULE[], 2,TRUE),
IF(COUNTIF(RALLY_DATES[], Attendance!J3632) &gt; 0, VLOOKUP(Attendance!$G3632,RALLY_PERIOD_SCHEDULE[], 2,TRUE),
IF(WEEKDAY(Attendance!$J3632) = 2,
       IF(COUNTIF(FINALS_WEEK_MONDAY_DATE[],Attendance!$J3632) &gt; 0, VLOOKUP(Attendance!$G3632,FINALS_WEEK_MONDAY_PERIOD_SCHEDULE[],2,TRUE),
       VLOOKUP(Attendance!$G3632,REGULAR_WEEK_SCHEDULE[],6,TRUE)),
IF(WEEKDAY($J3632) = 3,
       IF(COUNTIF(FINALS_WEEK_TUESDAY_DATE[],Attendance!$J3632) &gt; 0, VLOOKUP(Attendance!$G3632,FINALS_WEEK_TUESDAY_PERIOD_SCHEDULE[],2,TRUE),
       VLOOKUP(Attendance!$G3632,REGULAR_WEEK_SCHEDULE[[Tuesday]:[Period]],5,TRUE)),
IF(WEEKDAY(Attendance!$J3632) = 4,
        IF(COUNTIF(BLOCK_WEDNESDAY_DATES[],Attendance!$J3632) &gt; 0, VLOOKUP(Attendance!$G3632,BLOCK_WEDNESDAY_PERIOD_SCHEDULE[],2,TRUE),
        IF(COUNTIF(FINALS_WEEK_WEDNESDAY_DATE[],Attendance!$J3632) &gt; 0, VLOOKUP(Attendance!$G3632,FINALS_WEEK_WEDNESDAY_PERIOD_SCHEDULE[],2,TRUE),
       VLOOKUP(Attendance!$G3632,REGULAR_WEEK_SCHEDULE[[Wednesday]:[Period]],4,TRUE))),
IF(WEEKDAY($J3632) = 5,
       IF(COUNTIF(BLOCK_THURSDAY_DATES[],Attendance!$J3632) &gt; 0, VLOOKUP(Attendance!$G3632,BLOCK_THURSDAY_PERIOD_SCHEDULE[],2,TRUE),
       IF(COUNTIF(FINALS_WEEK_THURSDAY_DATE[],Attendance!$J3632) &gt; 0, VLOOKUP(Attendance!$G3632,FINALS_WEEK_THURSDAY_PERIOD_SCHEDULE[],2,TRUE),
       VLOOKUP(Attendance!$G3632,REGULAR_WEEK_SCHEDULE[[Thursday]:[Period]],3,TRUE))),
IF(WEEKDAY(Attendance!$J3632) = 6,
       IF(COUNTIF(FINALS_WEEK_FRIDAY_DATE[],Attendance!$J3632) &gt; 0, VLOOKUP(Attendance!$G3632,FINALS_WEEK_FRIDAY_PERIOD_SCHEDULE[],2,TRUE),
       VLOOKUP(Attendance!$G3632,REGULAR_WEEK_SCHEDULE[[Friday]:[Period]],2,TRUE))))))))))</f>
        <v/>
      </c>
      <c r="J3632" s="41" t="str">
        <f t="shared" ca="1" si="173"/>
        <v/>
      </c>
      <c r="K3632" s="41" t="str">
        <f>IF($A3632 &lt;&gt; "",VLOOKUP($A3632,'Student reference sheet'!$A$2:$V$2329, 7,FALSE), "")</f>
        <v/>
      </c>
      <c r="L3632" s="30" t="str">
        <f>IF($A3632 ="", "", VLOOKUP($A3632, 'Student reference sheet'!$A$2:$Z$2603,23,FALSE))</f>
        <v/>
      </c>
      <c r="M3632" s="30" t="str">
        <f>IF($A3632 ="", "", VLOOKUP($A3632, 'Student reference sheet'!$A$2:$Z$2603,24,FALSE))</f>
        <v/>
      </c>
      <c r="N3632" s="30" t="str">
        <f>IF($A3632 ="", "", VLOOKUP($A3632, 'Student reference sheet'!$A$2:$Z$2603,26,FALSE))</f>
        <v/>
      </c>
      <c r="O3632" s="30" t="str">
        <f>IF($A3632 ="", "", VLOOKUP($A3632, 'Student reference sheet'!$A$2:$Z$2603,25,FALSE))</f>
        <v/>
      </c>
      <c r="P3632" s="39" t="str">
        <f>IF($A3632 = "", "", IF(OR(VLOOKUP($A3632,'Student reference sheet'!$A$2:$V$2400,8,FALSE) = "R",  VLOOKUP($A3632,'Student reference sheet'!$A$2:$V$2400,8,FALSE) = "L"), "X", ""))</f>
        <v/>
      </c>
      <c r="Q3632" s="39" t="str">
        <f>IF($A3632 ="", "", VLOOKUP($A3632, 'Student reference sheet'!$A$2:$V$2603,22,FALSE))</f>
        <v/>
      </c>
      <c r="R3632" s="39" t="str">
        <f>IF($A3632 &lt;&gt; "",VLOOKUP($A3632,'Student reference sheet'!$A$2:$V$2329, 5,FALSE), "")</f>
        <v/>
      </c>
      <c r="S3632" s="39" t="str">
        <f>IF($A3632 &lt;&gt; "",VLOOKUP($A3632,'Student reference sheet'!$A$2:$V$2329, 6,FALSE), "")</f>
        <v/>
      </c>
      <c r="T3632" s="30" t="str">
        <f>IF($A3632 = "","",
IF(VLOOKUP($A3632,'Student reference sheet'!$A$2:$V$2329, 10,FALSE) = "Y", "Hispanic",
IF(VLOOKUP($A3632,'Student reference sheet'!$A$2:$V$2329,11,FALSE) &lt;&gt; "",
IF(VLOOKUP($A3632,'Student reference sheet'!$A$2:$V$2329,11,FALSE) = "UNK", "Unknown", VLOOKUP(VALUE(VLOOKUP($A3632,'Student reference sheet'!$A$2:$V$2329,11,FALSE)),'Ethnicity Reference'!$A$2:$B$22,2,FALSE)),
IF(VLOOKUP($A3632,'Student reference sheet'!$A$2:$V$2329,9,FALSE) &lt;&gt; "", VLOOKUP(VALUE(VLOOKUP($A3632,'Student reference sheet'!$A$2:$V$2329,9,FALSE)),'Ethnicity Reference'!$A$2:$B$22,2,FALSE),"Unknown"))))</f>
        <v/>
      </c>
      <c r="U3632" s="35"/>
    </row>
    <row r="3633" spans="1:21" ht="15.75">
      <c r="A3633" s="47"/>
      <c r="B3633" s="33"/>
      <c r="C3633" s="39" t="str">
        <f>IF($A3633 &lt;&gt; "",VLOOKUP($A3633,'Student reference sheet'!$A$2:$V$2329, 3,FALSE), "")</f>
        <v/>
      </c>
      <c r="D3633" s="39" t="str">
        <f>IF($A3633 &lt;&gt; "",VLOOKUP($A3633,'Student reference sheet'!$A$2:$V$2329, 2,FALSE), "")</f>
        <v/>
      </c>
      <c r="E3633" s="35"/>
      <c r="F3633" s="34"/>
      <c r="G3633" s="40" t="str">
        <f t="shared" ca="1" si="171"/>
        <v/>
      </c>
      <c r="H3633" s="40" t="str">
        <f t="shared" ca="1" si="172"/>
        <v/>
      </c>
      <c r="I3633" s="36" t="str">
        <f>IF($A3633 = "", "",
IF(COUNTIF(MINIMUM_DAY_DATES[], Attendance!J3633) &gt; 0, VLOOKUP(Attendance!$G3633,MINIMUM_DAY_PERIOD_SCHEDULE[], 2,TRUE),
IF(COUNTIF(RALLY_DATES[], Attendance!J3633) &gt; 0, VLOOKUP(Attendance!$G3633,RALLY_PERIOD_SCHEDULE[], 2,TRUE),
IF(WEEKDAY(Attendance!$J3633) = 2,
       IF(COUNTIF(FINALS_WEEK_MONDAY_DATE[],Attendance!$J3633) &gt; 0, VLOOKUP(Attendance!$G3633,FINALS_WEEK_MONDAY_PERIOD_SCHEDULE[],2,TRUE),
       VLOOKUP(Attendance!$G3633,REGULAR_WEEK_SCHEDULE[],6,TRUE)),
IF(WEEKDAY($J3633) = 3,
       IF(COUNTIF(FINALS_WEEK_TUESDAY_DATE[],Attendance!$J3633) &gt; 0, VLOOKUP(Attendance!$G3633,FINALS_WEEK_TUESDAY_PERIOD_SCHEDULE[],2,TRUE),
       VLOOKUP(Attendance!$G3633,REGULAR_WEEK_SCHEDULE[[Tuesday]:[Period]],5,TRUE)),
IF(WEEKDAY(Attendance!$J3633) = 4,
        IF(COUNTIF(BLOCK_WEDNESDAY_DATES[],Attendance!$J3633) &gt; 0, VLOOKUP(Attendance!$G3633,BLOCK_WEDNESDAY_PERIOD_SCHEDULE[],2,TRUE),
        IF(COUNTIF(FINALS_WEEK_WEDNESDAY_DATE[],Attendance!$J3633) &gt; 0, VLOOKUP(Attendance!$G3633,FINALS_WEEK_WEDNESDAY_PERIOD_SCHEDULE[],2,TRUE),
       VLOOKUP(Attendance!$G3633,REGULAR_WEEK_SCHEDULE[[Wednesday]:[Period]],4,TRUE))),
IF(WEEKDAY($J3633) = 5,
       IF(COUNTIF(BLOCK_THURSDAY_DATES[],Attendance!$J3633) &gt; 0, VLOOKUP(Attendance!$G3633,BLOCK_THURSDAY_PERIOD_SCHEDULE[],2,TRUE),
       IF(COUNTIF(FINALS_WEEK_THURSDAY_DATE[],Attendance!$J3633) &gt; 0, VLOOKUP(Attendance!$G3633,FINALS_WEEK_THURSDAY_PERIOD_SCHEDULE[],2,TRUE),
       VLOOKUP(Attendance!$G3633,REGULAR_WEEK_SCHEDULE[[Thursday]:[Period]],3,TRUE))),
IF(WEEKDAY(Attendance!$J3633) = 6,
       IF(COUNTIF(FINALS_WEEK_FRIDAY_DATE[],Attendance!$J3633) &gt; 0, VLOOKUP(Attendance!$G3633,FINALS_WEEK_FRIDAY_PERIOD_SCHEDULE[],2,TRUE),
       VLOOKUP(Attendance!$G3633,REGULAR_WEEK_SCHEDULE[[Friday]:[Period]],2,TRUE))))))))))</f>
        <v/>
      </c>
      <c r="J3633" s="41" t="str">
        <f t="shared" ca="1" si="173"/>
        <v/>
      </c>
      <c r="K3633" s="41" t="str">
        <f>IF($A3633 &lt;&gt; "",VLOOKUP($A3633,'Student reference sheet'!$A$2:$V$2329, 7,FALSE), "")</f>
        <v/>
      </c>
      <c r="L3633" s="30" t="str">
        <f>IF($A3633 ="", "", VLOOKUP($A3633, 'Student reference sheet'!$A$2:$Z$2603,23,FALSE))</f>
        <v/>
      </c>
      <c r="M3633" s="30" t="str">
        <f>IF($A3633 ="", "", VLOOKUP($A3633, 'Student reference sheet'!$A$2:$Z$2603,24,FALSE))</f>
        <v/>
      </c>
      <c r="N3633" s="30" t="str">
        <f>IF($A3633 ="", "", VLOOKUP($A3633, 'Student reference sheet'!$A$2:$Z$2603,26,FALSE))</f>
        <v/>
      </c>
      <c r="O3633" s="30" t="str">
        <f>IF($A3633 ="", "", VLOOKUP($A3633, 'Student reference sheet'!$A$2:$Z$2603,25,FALSE))</f>
        <v/>
      </c>
      <c r="P3633" s="39" t="str">
        <f>IF($A3633 = "", "", IF(OR(VLOOKUP($A3633,'Student reference sheet'!$A$2:$V$2400,8,FALSE) = "R",  VLOOKUP($A3633,'Student reference sheet'!$A$2:$V$2400,8,FALSE) = "L"), "X", ""))</f>
        <v/>
      </c>
      <c r="Q3633" s="39" t="str">
        <f>IF($A3633 ="", "", VLOOKUP($A3633, 'Student reference sheet'!$A$2:$V$2603,22,FALSE))</f>
        <v/>
      </c>
      <c r="R3633" s="39" t="str">
        <f>IF($A3633 &lt;&gt; "",VLOOKUP($A3633,'Student reference sheet'!$A$2:$V$2329, 5,FALSE), "")</f>
        <v/>
      </c>
      <c r="S3633" s="39" t="str">
        <f>IF($A3633 &lt;&gt; "",VLOOKUP($A3633,'Student reference sheet'!$A$2:$V$2329, 6,FALSE), "")</f>
        <v/>
      </c>
      <c r="T3633" s="30" t="str">
        <f>IF($A3633 = "","",
IF(VLOOKUP($A3633,'Student reference sheet'!$A$2:$V$2329, 10,FALSE) = "Y", "Hispanic",
IF(VLOOKUP($A3633,'Student reference sheet'!$A$2:$V$2329,11,FALSE) &lt;&gt; "",
IF(VLOOKUP($A3633,'Student reference sheet'!$A$2:$V$2329,11,FALSE) = "UNK", "Unknown", VLOOKUP(VALUE(VLOOKUP($A3633,'Student reference sheet'!$A$2:$V$2329,11,FALSE)),'Ethnicity Reference'!$A$2:$B$22,2,FALSE)),
IF(VLOOKUP($A3633,'Student reference sheet'!$A$2:$V$2329,9,FALSE) &lt;&gt; "", VLOOKUP(VALUE(VLOOKUP($A3633,'Student reference sheet'!$A$2:$V$2329,9,FALSE)),'Ethnicity Reference'!$A$2:$B$22,2,FALSE),"Unknown"))))</f>
        <v/>
      </c>
      <c r="U3633" s="35"/>
    </row>
    <row r="3634" spans="1:21" ht="15.75">
      <c r="A3634" s="47"/>
      <c r="B3634" s="33"/>
      <c r="C3634" s="39" t="str">
        <f>IF($A3634 &lt;&gt; "",VLOOKUP($A3634,'Student reference sheet'!$A$2:$V$2329, 3,FALSE), "")</f>
        <v/>
      </c>
      <c r="D3634" s="39" t="str">
        <f>IF($A3634 &lt;&gt; "",VLOOKUP($A3634,'Student reference sheet'!$A$2:$V$2329, 2,FALSE), "")</f>
        <v/>
      </c>
      <c r="E3634" s="35"/>
      <c r="F3634" s="34"/>
      <c r="G3634" s="40" t="str">
        <f t="shared" ca="1" si="171"/>
        <v/>
      </c>
      <c r="H3634" s="40" t="str">
        <f t="shared" ca="1" si="172"/>
        <v/>
      </c>
      <c r="I3634" s="36" t="str">
        <f>IF($A3634 = "", "",
IF(COUNTIF(MINIMUM_DAY_DATES[], Attendance!J3634) &gt; 0, VLOOKUP(Attendance!$G3634,MINIMUM_DAY_PERIOD_SCHEDULE[], 2,TRUE),
IF(COUNTIF(RALLY_DATES[], Attendance!J3634) &gt; 0, VLOOKUP(Attendance!$G3634,RALLY_PERIOD_SCHEDULE[], 2,TRUE),
IF(WEEKDAY(Attendance!$J3634) = 2,
       IF(COUNTIF(FINALS_WEEK_MONDAY_DATE[],Attendance!$J3634) &gt; 0, VLOOKUP(Attendance!$G3634,FINALS_WEEK_MONDAY_PERIOD_SCHEDULE[],2,TRUE),
       VLOOKUP(Attendance!$G3634,REGULAR_WEEK_SCHEDULE[],6,TRUE)),
IF(WEEKDAY($J3634) = 3,
       IF(COUNTIF(FINALS_WEEK_TUESDAY_DATE[],Attendance!$J3634) &gt; 0, VLOOKUP(Attendance!$G3634,FINALS_WEEK_TUESDAY_PERIOD_SCHEDULE[],2,TRUE),
       VLOOKUP(Attendance!$G3634,REGULAR_WEEK_SCHEDULE[[Tuesday]:[Period]],5,TRUE)),
IF(WEEKDAY(Attendance!$J3634) = 4,
        IF(COUNTIF(BLOCK_WEDNESDAY_DATES[],Attendance!$J3634) &gt; 0, VLOOKUP(Attendance!$G3634,BLOCK_WEDNESDAY_PERIOD_SCHEDULE[],2,TRUE),
        IF(COUNTIF(FINALS_WEEK_WEDNESDAY_DATE[],Attendance!$J3634) &gt; 0, VLOOKUP(Attendance!$G3634,FINALS_WEEK_WEDNESDAY_PERIOD_SCHEDULE[],2,TRUE),
       VLOOKUP(Attendance!$G3634,REGULAR_WEEK_SCHEDULE[[Wednesday]:[Period]],4,TRUE))),
IF(WEEKDAY($J3634) = 5,
       IF(COUNTIF(BLOCK_THURSDAY_DATES[],Attendance!$J3634) &gt; 0, VLOOKUP(Attendance!$G3634,BLOCK_THURSDAY_PERIOD_SCHEDULE[],2,TRUE),
       IF(COUNTIF(FINALS_WEEK_THURSDAY_DATE[],Attendance!$J3634) &gt; 0, VLOOKUP(Attendance!$G3634,FINALS_WEEK_THURSDAY_PERIOD_SCHEDULE[],2,TRUE),
       VLOOKUP(Attendance!$G3634,REGULAR_WEEK_SCHEDULE[[Thursday]:[Period]],3,TRUE))),
IF(WEEKDAY(Attendance!$J3634) = 6,
       IF(COUNTIF(FINALS_WEEK_FRIDAY_DATE[],Attendance!$J3634) &gt; 0, VLOOKUP(Attendance!$G3634,FINALS_WEEK_FRIDAY_PERIOD_SCHEDULE[],2,TRUE),
       VLOOKUP(Attendance!$G3634,REGULAR_WEEK_SCHEDULE[[Friday]:[Period]],2,TRUE))))))))))</f>
        <v/>
      </c>
      <c r="J3634" s="41" t="str">
        <f t="shared" ca="1" si="173"/>
        <v/>
      </c>
      <c r="K3634" s="41" t="str">
        <f>IF($A3634 &lt;&gt; "",VLOOKUP($A3634,'Student reference sheet'!$A$2:$V$2329, 7,FALSE), "")</f>
        <v/>
      </c>
      <c r="L3634" s="30" t="str">
        <f>IF($A3634 ="", "", VLOOKUP($A3634, 'Student reference sheet'!$A$2:$Z$2603,23,FALSE))</f>
        <v/>
      </c>
      <c r="M3634" s="30" t="str">
        <f>IF($A3634 ="", "", VLOOKUP($A3634, 'Student reference sheet'!$A$2:$Z$2603,24,FALSE))</f>
        <v/>
      </c>
      <c r="N3634" s="30" t="str">
        <f>IF($A3634 ="", "", VLOOKUP($A3634, 'Student reference sheet'!$A$2:$Z$2603,26,FALSE))</f>
        <v/>
      </c>
      <c r="O3634" s="30" t="str">
        <f>IF($A3634 ="", "", VLOOKUP($A3634, 'Student reference sheet'!$A$2:$Z$2603,25,FALSE))</f>
        <v/>
      </c>
      <c r="P3634" s="39" t="str">
        <f>IF($A3634 = "", "", IF(OR(VLOOKUP($A3634,'Student reference sheet'!$A$2:$V$2400,8,FALSE) = "R",  VLOOKUP($A3634,'Student reference sheet'!$A$2:$V$2400,8,FALSE) = "L"), "X", ""))</f>
        <v/>
      </c>
      <c r="Q3634" s="39" t="str">
        <f>IF($A3634 ="", "", VLOOKUP($A3634, 'Student reference sheet'!$A$2:$V$2603,22,FALSE))</f>
        <v/>
      </c>
      <c r="R3634" s="39" t="str">
        <f>IF($A3634 &lt;&gt; "",VLOOKUP($A3634,'Student reference sheet'!$A$2:$V$2329, 5,FALSE), "")</f>
        <v/>
      </c>
      <c r="S3634" s="39" t="str">
        <f>IF($A3634 &lt;&gt; "",VLOOKUP($A3634,'Student reference sheet'!$A$2:$V$2329, 6,FALSE), "")</f>
        <v/>
      </c>
      <c r="T3634" s="30" t="str">
        <f>IF($A3634 = "","",
IF(VLOOKUP($A3634,'Student reference sheet'!$A$2:$V$2329, 10,FALSE) = "Y", "Hispanic",
IF(VLOOKUP($A3634,'Student reference sheet'!$A$2:$V$2329,11,FALSE) &lt;&gt; "",
IF(VLOOKUP($A3634,'Student reference sheet'!$A$2:$V$2329,11,FALSE) = "UNK", "Unknown", VLOOKUP(VALUE(VLOOKUP($A3634,'Student reference sheet'!$A$2:$V$2329,11,FALSE)),'Ethnicity Reference'!$A$2:$B$22,2,FALSE)),
IF(VLOOKUP($A3634,'Student reference sheet'!$A$2:$V$2329,9,FALSE) &lt;&gt; "", VLOOKUP(VALUE(VLOOKUP($A3634,'Student reference sheet'!$A$2:$V$2329,9,FALSE)),'Ethnicity Reference'!$A$2:$B$22,2,FALSE),"Unknown"))))</f>
        <v/>
      </c>
      <c r="U3634" s="35"/>
    </row>
    <row r="3635" spans="1:21" ht="15.75">
      <c r="A3635" s="47"/>
      <c r="B3635" s="33"/>
      <c r="C3635" s="39" t="str">
        <f>IF($A3635 &lt;&gt; "",VLOOKUP($A3635,'Student reference sheet'!$A$2:$V$2329, 3,FALSE), "")</f>
        <v/>
      </c>
      <c r="D3635" s="39" t="str">
        <f>IF($A3635 &lt;&gt; "",VLOOKUP($A3635,'Student reference sheet'!$A$2:$V$2329, 2,FALSE), "")</f>
        <v/>
      </c>
      <c r="E3635" s="35"/>
      <c r="F3635" s="34"/>
      <c r="G3635" s="40" t="str">
        <f t="shared" ca="1" si="171"/>
        <v/>
      </c>
      <c r="H3635" s="40" t="str">
        <f t="shared" ca="1" si="172"/>
        <v/>
      </c>
      <c r="I3635" s="36" t="str">
        <f>IF($A3635 = "", "",
IF(COUNTIF(MINIMUM_DAY_DATES[], Attendance!J3635) &gt; 0, VLOOKUP(Attendance!$G3635,MINIMUM_DAY_PERIOD_SCHEDULE[], 2,TRUE),
IF(COUNTIF(RALLY_DATES[], Attendance!J3635) &gt; 0, VLOOKUP(Attendance!$G3635,RALLY_PERIOD_SCHEDULE[], 2,TRUE),
IF(WEEKDAY(Attendance!$J3635) = 2,
       IF(COUNTIF(FINALS_WEEK_MONDAY_DATE[],Attendance!$J3635) &gt; 0, VLOOKUP(Attendance!$G3635,FINALS_WEEK_MONDAY_PERIOD_SCHEDULE[],2,TRUE),
       VLOOKUP(Attendance!$G3635,REGULAR_WEEK_SCHEDULE[],6,TRUE)),
IF(WEEKDAY($J3635) = 3,
       IF(COUNTIF(FINALS_WEEK_TUESDAY_DATE[],Attendance!$J3635) &gt; 0, VLOOKUP(Attendance!$G3635,FINALS_WEEK_TUESDAY_PERIOD_SCHEDULE[],2,TRUE),
       VLOOKUP(Attendance!$G3635,REGULAR_WEEK_SCHEDULE[[Tuesday]:[Period]],5,TRUE)),
IF(WEEKDAY(Attendance!$J3635) = 4,
        IF(COUNTIF(BLOCK_WEDNESDAY_DATES[],Attendance!$J3635) &gt; 0, VLOOKUP(Attendance!$G3635,BLOCK_WEDNESDAY_PERIOD_SCHEDULE[],2,TRUE),
        IF(COUNTIF(FINALS_WEEK_WEDNESDAY_DATE[],Attendance!$J3635) &gt; 0, VLOOKUP(Attendance!$G3635,FINALS_WEEK_WEDNESDAY_PERIOD_SCHEDULE[],2,TRUE),
       VLOOKUP(Attendance!$G3635,REGULAR_WEEK_SCHEDULE[[Wednesday]:[Period]],4,TRUE))),
IF(WEEKDAY($J3635) = 5,
       IF(COUNTIF(BLOCK_THURSDAY_DATES[],Attendance!$J3635) &gt; 0, VLOOKUP(Attendance!$G3635,BLOCK_THURSDAY_PERIOD_SCHEDULE[],2,TRUE),
       IF(COUNTIF(FINALS_WEEK_THURSDAY_DATE[],Attendance!$J3635) &gt; 0, VLOOKUP(Attendance!$G3635,FINALS_WEEK_THURSDAY_PERIOD_SCHEDULE[],2,TRUE),
       VLOOKUP(Attendance!$G3635,REGULAR_WEEK_SCHEDULE[[Thursday]:[Period]],3,TRUE))),
IF(WEEKDAY(Attendance!$J3635) = 6,
       IF(COUNTIF(FINALS_WEEK_FRIDAY_DATE[],Attendance!$J3635) &gt; 0, VLOOKUP(Attendance!$G3635,FINALS_WEEK_FRIDAY_PERIOD_SCHEDULE[],2,TRUE),
       VLOOKUP(Attendance!$G3635,REGULAR_WEEK_SCHEDULE[[Friday]:[Period]],2,TRUE))))))))))</f>
        <v/>
      </c>
      <c r="J3635" s="41" t="str">
        <f t="shared" ca="1" si="173"/>
        <v/>
      </c>
      <c r="K3635" s="41" t="str">
        <f>IF($A3635 &lt;&gt; "",VLOOKUP($A3635,'Student reference sheet'!$A$2:$V$2329, 7,FALSE), "")</f>
        <v/>
      </c>
      <c r="L3635" s="30" t="str">
        <f>IF($A3635 ="", "", VLOOKUP($A3635, 'Student reference sheet'!$A$2:$Z$2603,23,FALSE))</f>
        <v/>
      </c>
      <c r="M3635" s="30" t="str">
        <f>IF($A3635 ="", "", VLOOKUP($A3635, 'Student reference sheet'!$A$2:$Z$2603,24,FALSE))</f>
        <v/>
      </c>
      <c r="N3635" s="30" t="str">
        <f>IF($A3635 ="", "", VLOOKUP($A3635, 'Student reference sheet'!$A$2:$Z$2603,26,FALSE))</f>
        <v/>
      </c>
      <c r="O3635" s="30" t="str">
        <f>IF($A3635 ="", "", VLOOKUP($A3635, 'Student reference sheet'!$A$2:$Z$2603,25,FALSE))</f>
        <v/>
      </c>
      <c r="P3635" s="39" t="str">
        <f>IF($A3635 = "", "", IF(OR(VLOOKUP($A3635,'Student reference sheet'!$A$2:$V$2400,8,FALSE) = "R",  VLOOKUP($A3635,'Student reference sheet'!$A$2:$V$2400,8,FALSE) = "L"), "X", ""))</f>
        <v/>
      </c>
      <c r="Q3635" s="39" t="str">
        <f>IF($A3635 ="", "", VLOOKUP($A3635, 'Student reference sheet'!$A$2:$V$2603,22,FALSE))</f>
        <v/>
      </c>
      <c r="R3635" s="39" t="str">
        <f>IF($A3635 &lt;&gt; "",VLOOKUP($A3635,'Student reference sheet'!$A$2:$V$2329, 5,FALSE), "")</f>
        <v/>
      </c>
      <c r="S3635" s="39" t="str">
        <f>IF($A3635 &lt;&gt; "",VLOOKUP($A3635,'Student reference sheet'!$A$2:$V$2329, 6,FALSE), "")</f>
        <v/>
      </c>
      <c r="T3635" s="30" t="str">
        <f>IF($A3635 = "","",
IF(VLOOKUP($A3635,'Student reference sheet'!$A$2:$V$2329, 10,FALSE) = "Y", "Hispanic",
IF(VLOOKUP($A3635,'Student reference sheet'!$A$2:$V$2329,11,FALSE) &lt;&gt; "",
IF(VLOOKUP($A3635,'Student reference sheet'!$A$2:$V$2329,11,FALSE) = "UNK", "Unknown", VLOOKUP(VALUE(VLOOKUP($A3635,'Student reference sheet'!$A$2:$V$2329,11,FALSE)),'Ethnicity Reference'!$A$2:$B$22,2,FALSE)),
IF(VLOOKUP($A3635,'Student reference sheet'!$A$2:$V$2329,9,FALSE) &lt;&gt; "", VLOOKUP(VALUE(VLOOKUP($A3635,'Student reference sheet'!$A$2:$V$2329,9,FALSE)),'Ethnicity Reference'!$A$2:$B$22,2,FALSE),"Unknown"))))</f>
        <v/>
      </c>
      <c r="U3635" s="35"/>
    </row>
    <row r="3636" spans="1:21" ht="15.75">
      <c r="A3636" s="47"/>
      <c r="B3636" s="33"/>
      <c r="C3636" s="39" t="str">
        <f>IF($A3636 &lt;&gt; "",VLOOKUP($A3636,'Student reference sheet'!$A$2:$V$2329, 3,FALSE), "")</f>
        <v/>
      </c>
      <c r="D3636" s="39" t="str">
        <f>IF($A3636 &lt;&gt; "",VLOOKUP($A3636,'Student reference sheet'!$A$2:$V$2329, 2,FALSE), "")</f>
        <v/>
      </c>
      <c r="E3636" s="35"/>
      <c r="F3636" s="34"/>
      <c r="G3636" s="40" t="str">
        <f t="shared" ca="1" si="171"/>
        <v/>
      </c>
      <c r="H3636" s="40" t="str">
        <f t="shared" ca="1" si="172"/>
        <v/>
      </c>
      <c r="I3636" s="36" t="str">
        <f>IF($A3636 = "", "",
IF(COUNTIF(MINIMUM_DAY_DATES[], Attendance!J3636) &gt; 0, VLOOKUP(Attendance!$G3636,MINIMUM_DAY_PERIOD_SCHEDULE[], 2,TRUE),
IF(COUNTIF(RALLY_DATES[], Attendance!J3636) &gt; 0, VLOOKUP(Attendance!$G3636,RALLY_PERIOD_SCHEDULE[], 2,TRUE),
IF(WEEKDAY(Attendance!$J3636) = 2,
       IF(COUNTIF(FINALS_WEEK_MONDAY_DATE[],Attendance!$J3636) &gt; 0, VLOOKUP(Attendance!$G3636,FINALS_WEEK_MONDAY_PERIOD_SCHEDULE[],2,TRUE),
       VLOOKUP(Attendance!$G3636,REGULAR_WEEK_SCHEDULE[],6,TRUE)),
IF(WEEKDAY($J3636) = 3,
       IF(COUNTIF(FINALS_WEEK_TUESDAY_DATE[],Attendance!$J3636) &gt; 0, VLOOKUP(Attendance!$G3636,FINALS_WEEK_TUESDAY_PERIOD_SCHEDULE[],2,TRUE),
       VLOOKUP(Attendance!$G3636,REGULAR_WEEK_SCHEDULE[[Tuesday]:[Period]],5,TRUE)),
IF(WEEKDAY(Attendance!$J3636) = 4,
        IF(COUNTIF(BLOCK_WEDNESDAY_DATES[],Attendance!$J3636) &gt; 0, VLOOKUP(Attendance!$G3636,BLOCK_WEDNESDAY_PERIOD_SCHEDULE[],2,TRUE),
        IF(COUNTIF(FINALS_WEEK_WEDNESDAY_DATE[],Attendance!$J3636) &gt; 0, VLOOKUP(Attendance!$G3636,FINALS_WEEK_WEDNESDAY_PERIOD_SCHEDULE[],2,TRUE),
       VLOOKUP(Attendance!$G3636,REGULAR_WEEK_SCHEDULE[[Wednesday]:[Period]],4,TRUE))),
IF(WEEKDAY($J3636) = 5,
       IF(COUNTIF(BLOCK_THURSDAY_DATES[],Attendance!$J3636) &gt; 0, VLOOKUP(Attendance!$G3636,BLOCK_THURSDAY_PERIOD_SCHEDULE[],2,TRUE),
       IF(COUNTIF(FINALS_WEEK_THURSDAY_DATE[],Attendance!$J3636) &gt; 0, VLOOKUP(Attendance!$G3636,FINALS_WEEK_THURSDAY_PERIOD_SCHEDULE[],2,TRUE),
       VLOOKUP(Attendance!$G3636,REGULAR_WEEK_SCHEDULE[[Thursday]:[Period]],3,TRUE))),
IF(WEEKDAY(Attendance!$J3636) = 6,
       IF(COUNTIF(FINALS_WEEK_FRIDAY_DATE[],Attendance!$J3636) &gt; 0, VLOOKUP(Attendance!$G3636,FINALS_WEEK_FRIDAY_PERIOD_SCHEDULE[],2,TRUE),
       VLOOKUP(Attendance!$G3636,REGULAR_WEEK_SCHEDULE[[Friday]:[Period]],2,TRUE))))))))))</f>
        <v/>
      </c>
      <c r="J3636" s="41" t="str">
        <f t="shared" ca="1" si="173"/>
        <v/>
      </c>
      <c r="K3636" s="41" t="str">
        <f>IF($A3636 &lt;&gt; "",VLOOKUP($A3636,'Student reference sheet'!$A$2:$V$2329, 7,FALSE), "")</f>
        <v/>
      </c>
      <c r="L3636" s="30" t="str">
        <f>IF($A3636 ="", "", VLOOKUP($A3636, 'Student reference sheet'!$A$2:$Z$2603,23,FALSE))</f>
        <v/>
      </c>
      <c r="M3636" s="30" t="str">
        <f>IF($A3636 ="", "", VLOOKUP($A3636, 'Student reference sheet'!$A$2:$Z$2603,24,FALSE))</f>
        <v/>
      </c>
      <c r="N3636" s="30" t="str">
        <f>IF($A3636 ="", "", VLOOKUP($A3636, 'Student reference sheet'!$A$2:$Z$2603,26,FALSE))</f>
        <v/>
      </c>
      <c r="O3636" s="30" t="str">
        <f>IF($A3636 ="", "", VLOOKUP($A3636, 'Student reference sheet'!$A$2:$Z$2603,25,FALSE))</f>
        <v/>
      </c>
      <c r="P3636" s="39" t="str">
        <f>IF($A3636 = "", "", IF(OR(VLOOKUP($A3636,'Student reference sheet'!$A$2:$V$2400,8,FALSE) = "R",  VLOOKUP($A3636,'Student reference sheet'!$A$2:$V$2400,8,FALSE) = "L"), "X", ""))</f>
        <v/>
      </c>
      <c r="Q3636" s="39" t="str">
        <f>IF($A3636 ="", "", VLOOKUP($A3636, 'Student reference sheet'!$A$2:$V$2603,22,FALSE))</f>
        <v/>
      </c>
      <c r="R3636" s="39" t="str">
        <f>IF($A3636 &lt;&gt; "",VLOOKUP($A3636,'Student reference sheet'!$A$2:$V$2329, 5,FALSE), "")</f>
        <v/>
      </c>
      <c r="S3636" s="39" t="str">
        <f>IF($A3636 &lt;&gt; "",VLOOKUP($A3636,'Student reference sheet'!$A$2:$V$2329, 6,FALSE), "")</f>
        <v/>
      </c>
      <c r="T3636" s="30" t="str">
        <f>IF($A3636 = "","",
IF(VLOOKUP($A3636,'Student reference sheet'!$A$2:$V$2329, 10,FALSE) = "Y", "Hispanic",
IF(VLOOKUP($A3636,'Student reference sheet'!$A$2:$V$2329,11,FALSE) &lt;&gt; "",
IF(VLOOKUP($A3636,'Student reference sheet'!$A$2:$V$2329,11,FALSE) = "UNK", "Unknown", VLOOKUP(VALUE(VLOOKUP($A3636,'Student reference sheet'!$A$2:$V$2329,11,FALSE)),'Ethnicity Reference'!$A$2:$B$22,2,FALSE)),
IF(VLOOKUP($A3636,'Student reference sheet'!$A$2:$V$2329,9,FALSE) &lt;&gt; "", VLOOKUP(VALUE(VLOOKUP($A3636,'Student reference sheet'!$A$2:$V$2329,9,FALSE)),'Ethnicity Reference'!$A$2:$B$22,2,FALSE),"Unknown"))))</f>
        <v/>
      </c>
      <c r="U3636" s="35"/>
    </row>
    <row r="3637" spans="1:21" ht="15.75">
      <c r="A3637" s="47"/>
      <c r="B3637" s="33"/>
      <c r="C3637" s="39" t="str">
        <f>IF($A3637 &lt;&gt; "",VLOOKUP($A3637,'Student reference sheet'!$A$2:$V$2329, 3,FALSE), "")</f>
        <v/>
      </c>
      <c r="D3637" s="39" t="str">
        <f>IF($A3637 &lt;&gt; "",VLOOKUP($A3637,'Student reference sheet'!$A$2:$V$2329, 2,FALSE), "")</f>
        <v/>
      </c>
      <c r="E3637" s="35"/>
      <c r="F3637" s="34"/>
      <c r="G3637" s="40" t="str">
        <f t="shared" ca="1" si="171"/>
        <v/>
      </c>
      <c r="H3637" s="40" t="str">
        <f t="shared" ca="1" si="172"/>
        <v/>
      </c>
      <c r="I3637" s="36" t="str">
        <f>IF($A3637 = "", "",
IF(COUNTIF(MINIMUM_DAY_DATES[], Attendance!J3637) &gt; 0, VLOOKUP(Attendance!$G3637,MINIMUM_DAY_PERIOD_SCHEDULE[], 2,TRUE),
IF(COUNTIF(RALLY_DATES[], Attendance!J3637) &gt; 0, VLOOKUP(Attendance!$G3637,RALLY_PERIOD_SCHEDULE[], 2,TRUE),
IF(WEEKDAY(Attendance!$J3637) = 2,
       IF(COUNTIF(FINALS_WEEK_MONDAY_DATE[],Attendance!$J3637) &gt; 0, VLOOKUP(Attendance!$G3637,FINALS_WEEK_MONDAY_PERIOD_SCHEDULE[],2,TRUE),
       VLOOKUP(Attendance!$G3637,REGULAR_WEEK_SCHEDULE[],6,TRUE)),
IF(WEEKDAY($J3637) = 3,
       IF(COUNTIF(FINALS_WEEK_TUESDAY_DATE[],Attendance!$J3637) &gt; 0, VLOOKUP(Attendance!$G3637,FINALS_WEEK_TUESDAY_PERIOD_SCHEDULE[],2,TRUE),
       VLOOKUP(Attendance!$G3637,REGULAR_WEEK_SCHEDULE[[Tuesday]:[Period]],5,TRUE)),
IF(WEEKDAY(Attendance!$J3637) = 4,
        IF(COUNTIF(BLOCK_WEDNESDAY_DATES[],Attendance!$J3637) &gt; 0, VLOOKUP(Attendance!$G3637,BLOCK_WEDNESDAY_PERIOD_SCHEDULE[],2,TRUE),
        IF(COUNTIF(FINALS_WEEK_WEDNESDAY_DATE[],Attendance!$J3637) &gt; 0, VLOOKUP(Attendance!$G3637,FINALS_WEEK_WEDNESDAY_PERIOD_SCHEDULE[],2,TRUE),
       VLOOKUP(Attendance!$G3637,REGULAR_WEEK_SCHEDULE[[Wednesday]:[Period]],4,TRUE))),
IF(WEEKDAY($J3637) = 5,
       IF(COUNTIF(BLOCK_THURSDAY_DATES[],Attendance!$J3637) &gt; 0, VLOOKUP(Attendance!$G3637,BLOCK_THURSDAY_PERIOD_SCHEDULE[],2,TRUE),
       IF(COUNTIF(FINALS_WEEK_THURSDAY_DATE[],Attendance!$J3637) &gt; 0, VLOOKUP(Attendance!$G3637,FINALS_WEEK_THURSDAY_PERIOD_SCHEDULE[],2,TRUE),
       VLOOKUP(Attendance!$G3637,REGULAR_WEEK_SCHEDULE[[Thursday]:[Period]],3,TRUE))),
IF(WEEKDAY(Attendance!$J3637) = 6,
       IF(COUNTIF(FINALS_WEEK_FRIDAY_DATE[],Attendance!$J3637) &gt; 0, VLOOKUP(Attendance!$G3637,FINALS_WEEK_FRIDAY_PERIOD_SCHEDULE[],2,TRUE),
       VLOOKUP(Attendance!$G3637,REGULAR_WEEK_SCHEDULE[[Friday]:[Period]],2,TRUE))))))))))</f>
        <v/>
      </c>
      <c r="J3637" s="41" t="str">
        <f t="shared" ca="1" si="173"/>
        <v/>
      </c>
      <c r="K3637" s="41" t="str">
        <f>IF($A3637 &lt;&gt; "",VLOOKUP($A3637,'Student reference sheet'!$A$2:$V$2329, 7,FALSE), "")</f>
        <v/>
      </c>
      <c r="L3637" s="30" t="str">
        <f>IF($A3637 ="", "", VLOOKUP($A3637, 'Student reference sheet'!$A$2:$Z$2603,23,FALSE))</f>
        <v/>
      </c>
      <c r="M3637" s="30" t="str">
        <f>IF($A3637 ="", "", VLOOKUP($A3637, 'Student reference sheet'!$A$2:$Z$2603,24,FALSE))</f>
        <v/>
      </c>
      <c r="N3637" s="30" t="str">
        <f>IF($A3637 ="", "", VLOOKUP($A3637, 'Student reference sheet'!$A$2:$Z$2603,26,FALSE))</f>
        <v/>
      </c>
      <c r="O3637" s="30" t="str">
        <f>IF($A3637 ="", "", VLOOKUP($A3637, 'Student reference sheet'!$A$2:$Z$2603,25,FALSE))</f>
        <v/>
      </c>
      <c r="P3637" s="39" t="str">
        <f>IF($A3637 = "", "", IF(OR(VLOOKUP($A3637,'Student reference sheet'!$A$2:$V$2400,8,FALSE) = "R",  VLOOKUP($A3637,'Student reference sheet'!$A$2:$V$2400,8,FALSE) = "L"), "X", ""))</f>
        <v/>
      </c>
      <c r="Q3637" s="39" t="str">
        <f>IF($A3637 ="", "", VLOOKUP($A3637, 'Student reference sheet'!$A$2:$V$2603,22,FALSE))</f>
        <v/>
      </c>
      <c r="R3637" s="39" t="str">
        <f>IF($A3637 &lt;&gt; "",VLOOKUP($A3637,'Student reference sheet'!$A$2:$V$2329, 5,FALSE), "")</f>
        <v/>
      </c>
      <c r="S3637" s="39" t="str">
        <f>IF($A3637 &lt;&gt; "",VLOOKUP($A3637,'Student reference sheet'!$A$2:$V$2329, 6,FALSE), "")</f>
        <v/>
      </c>
      <c r="T3637" s="30" t="str">
        <f>IF($A3637 = "","",
IF(VLOOKUP($A3637,'Student reference sheet'!$A$2:$V$2329, 10,FALSE) = "Y", "Hispanic",
IF(VLOOKUP($A3637,'Student reference sheet'!$A$2:$V$2329,11,FALSE) &lt;&gt; "",
IF(VLOOKUP($A3637,'Student reference sheet'!$A$2:$V$2329,11,FALSE) = "UNK", "Unknown", VLOOKUP(VALUE(VLOOKUP($A3637,'Student reference sheet'!$A$2:$V$2329,11,FALSE)),'Ethnicity Reference'!$A$2:$B$22,2,FALSE)),
IF(VLOOKUP($A3637,'Student reference sheet'!$A$2:$V$2329,9,FALSE) &lt;&gt; "", VLOOKUP(VALUE(VLOOKUP($A3637,'Student reference sheet'!$A$2:$V$2329,9,FALSE)),'Ethnicity Reference'!$A$2:$B$22,2,FALSE),"Unknown"))))</f>
        <v/>
      </c>
      <c r="U3637" s="35"/>
    </row>
    <row r="3638" spans="1:21" ht="15.75">
      <c r="A3638" s="47"/>
      <c r="B3638" s="33"/>
      <c r="C3638" s="39" t="str">
        <f>IF($A3638 &lt;&gt; "",VLOOKUP($A3638,'Student reference sheet'!$A$2:$V$2329, 3,FALSE), "")</f>
        <v/>
      </c>
      <c r="D3638" s="39" t="str">
        <f>IF($A3638 &lt;&gt; "",VLOOKUP($A3638,'Student reference sheet'!$A$2:$V$2329, 2,FALSE), "")</f>
        <v/>
      </c>
      <c r="E3638" s="35"/>
      <c r="F3638" s="34"/>
      <c r="G3638" s="40" t="str">
        <f t="shared" ca="1" si="171"/>
        <v/>
      </c>
      <c r="H3638" s="40" t="str">
        <f t="shared" ca="1" si="172"/>
        <v/>
      </c>
      <c r="I3638" s="36" t="str">
        <f>IF($A3638 = "", "",
IF(COUNTIF(MINIMUM_DAY_DATES[], Attendance!J3638) &gt; 0, VLOOKUP(Attendance!$G3638,MINIMUM_DAY_PERIOD_SCHEDULE[], 2,TRUE),
IF(COUNTIF(RALLY_DATES[], Attendance!J3638) &gt; 0, VLOOKUP(Attendance!$G3638,RALLY_PERIOD_SCHEDULE[], 2,TRUE),
IF(WEEKDAY(Attendance!$J3638) = 2,
       IF(COUNTIF(FINALS_WEEK_MONDAY_DATE[],Attendance!$J3638) &gt; 0, VLOOKUP(Attendance!$G3638,FINALS_WEEK_MONDAY_PERIOD_SCHEDULE[],2,TRUE),
       VLOOKUP(Attendance!$G3638,REGULAR_WEEK_SCHEDULE[],6,TRUE)),
IF(WEEKDAY($J3638) = 3,
       IF(COUNTIF(FINALS_WEEK_TUESDAY_DATE[],Attendance!$J3638) &gt; 0, VLOOKUP(Attendance!$G3638,FINALS_WEEK_TUESDAY_PERIOD_SCHEDULE[],2,TRUE),
       VLOOKUP(Attendance!$G3638,REGULAR_WEEK_SCHEDULE[[Tuesday]:[Period]],5,TRUE)),
IF(WEEKDAY(Attendance!$J3638) = 4,
        IF(COUNTIF(BLOCK_WEDNESDAY_DATES[],Attendance!$J3638) &gt; 0, VLOOKUP(Attendance!$G3638,BLOCK_WEDNESDAY_PERIOD_SCHEDULE[],2,TRUE),
        IF(COUNTIF(FINALS_WEEK_WEDNESDAY_DATE[],Attendance!$J3638) &gt; 0, VLOOKUP(Attendance!$G3638,FINALS_WEEK_WEDNESDAY_PERIOD_SCHEDULE[],2,TRUE),
       VLOOKUP(Attendance!$G3638,REGULAR_WEEK_SCHEDULE[[Wednesday]:[Period]],4,TRUE))),
IF(WEEKDAY($J3638) = 5,
       IF(COUNTIF(BLOCK_THURSDAY_DATES[],Attendance!$J3638) &gt; 0, VLOOKUP(Attendance!$G3638,BLOCK_THURSDAY_PERIOD_SCHEDULE[],2,TRUE),
       IF(COUNTIF(FINALS_WEEK_THURSDAY_DATE[],Attendance!$J3638) &gt; 0, VLOOKUP(Attendance!$G3638,FINALS_WEEK_THURSDAY_PERIOD_SCHEDULE[],2,TRUE),
       VLOOKUP(Attendance!$G3638,REGULAR_WEEK_SCHEDULE[[Thursday]:[Period]],3,TRUE))),
IF(WEEKDAY(Attendance!$J3638) = 6,
       IF(COUNTIF(FINALS_WEEK_FRIDAY_DATE[],Attendance!$J3638) &gt; 0, VLOOKUP(Attendance!$G3638,FINALS_WEEK_FRIDAY_PERIOD_SCHEDULE[],2,TRUE),
       VLOOKUP(Attendance!$G3638,REGULAR_WEEK_SCHEDULE[[Friday]:[Period]],2,TRUE))))))))))</f>
        <v/>
      </c>
      <c r="J3638" s="41" t="str">
        <f t="shared" ca="1" si="173"/>
        <v/>
      </c>
      <c r="K3638" s="41" t="str">
        <f>IF($A3638 &lt;&gt; "",VLOOKUP($A3638,'Student reference sheet'!$A$2:$V$2329, 7,FALSE), "")</f>
        <v/>
      </c>
      <c r="L3638" s="30" t="str">
        <f>IF($A3638 ="", "", VLOOKUP($A3638, 'Student reference sheet'!$A$2:$Z$2603,23,FALSE))</f>
        <v/>
      </c>
      <c r="M3638" s="30" t="str">
        <f>IF($A3638 ="", "", VLOOKUP($A3638, 'Student reference sheet'!$A$2:$Z$2603,24,FALSE))</f>
        <v/>
      </c>
      <c r="N3638" s="30" t="str">
        <f>IF($A3638 ="", "", VLOOKUP($A3638, 'Student reference sheet'!$A$2:$Z$2603,26,FALSE))</f>
        <v/>
      </c>
      <c r="O3638" s="30" t="str">
        <f>IF($A3638 ="", "", VLOOKUP($A3638, 'Student reference sheet'!$A$2:$Z$2603,25,FALSE))</f>
        <v/>
      </c>
      <c r="P3638" s="39" t="str">
        <f>IF($A3638 = "", "", IF(OR(VLOOKUP($A3638,'Student reference sheet'!$A$2:$V$2400,8,FALSE) = "R",  VLOOKUP($A3638,'Student reference sheet'!$A$2:$V$2400,8,FALSE) = "L"), "X", ""))</f>
        <v/>
      </c>
      <c r="Q3638" s="39" t="str">
        <f>IF($A3638 ="", "", VLOOKUP($A3638, 'Student reference sheet'!$A$2:$V$2603,22,FALSE))</f>
        <v/>
      </c>
      <c r="R3638" s="39" t="str">
        <f>IF($A3638 &lt;&gt; "",VLOOKUP($A3638,'Student reference sheet'!$A$2:$V$2329, 5,FALSE), "")</f>
        <v/>
      </c>
      <c r="S3638" s="39" t="str">
        <f>IF($A3638 &lt;&gt; "",VLOOKUP($A3638,'Student reference sheet'!$A$2:$V$2329, 6,FALSE), "")</f>
        <v/>
      </c>
      <c r="T3638" s="30" t="str">
        <f>IF($A3638 = "","",
IF(VLOOKUP($A3638,'Student reference sheet'!$A$2:$V$2329, 10,FALSE) = "Y", "Hispanic",
IF(VLOOKUP($A3638,'Student reference sheet'!$A$2:$V$2329,11,FALSE) &lt;&gt; "",
IF(VLOOKUP($A3638,'Student reference sheet'!$A$2:$V$2329,11,FALSE) = "UNK", "Unknown", VLOOKUP(VALUE(VLOOKUP($A3638,'Student reference sheet'!$A$2:$V$2329,11,FALSE)),'Ethnicity Reference'!$A$2:$B$22,2,FALSE)),
IF(VLOOKUP($A3638,'Student reference sheet'!$A$2:$V$2329,9,FALSE) &lt;&gt; "", VLOOKUP(VALUE(VLOOKUP($A3638,'Student reference sheet'!$A$2:$V$2329,9,FALSE)),'Ethnicity Reference'!$A$2:$B$22,2,FALSE),"Unknown"))))</f>
        <v/>
      </c>
      <c r="U3638" s="35"/>
    </row>
    <row r="3639" spans="1:21" ht="15.75">
      <c r="A3639" s="47"/>
      <c r="B3639" s="33"/>
      <c r="C3639" s="39" t="str">
        <f>IF($A3639 &lt;&gt; "",VLOOKUP($A3639,'Student reference sheet'!$A$2:$V$2329, 3,FALSE), "")</f>
        <v/>
      </c>
      <c r="D3639" s="39" t="str">
        <f>IF($A3639 &lt;&gt; "",VLOOKUP($A3639,'Student reference sheet'!$A$2:$V$2329, 2,FALSE), "")</f>
        <v/>
      </c>
      <c r="E3639" s="35"/>
      <c r="F3639" s="34"/>
      <c r="G3639" s="40" t="str">
        <f t="shared" ca="1" si="171"/>
        <v/>
      </c>
      <c r="H3639" s="40" t="str">
        <f t="shared" ca="1" si="172"/>
        <v/>
      </c>
      <c r="I3639" s="36" t="str">
        <f>IF($A3639 = "", "",
IF(COUNTIF(MINIMUM_DAY_DATES[], Attendance!J3639) &gt; 0, VLOOKUP(Attendance!$G3639,MINIMUM_DAY_PERIOD_SCHEDULE[], 2,TRUE),
IF(COUNTIF(RALLY_DATES[], Attendance!J3639) &gt; 0, VLOOKUP(Attendance!$G3639,RALLY_PERIOD_SCHEDULE[], 2,TRUE),
IF(WEEKDAY(Attendance!$J3639) = 2,
       IF(COUNTIF(FINALS_WEEK_MONDAY_DATE[],Attendance!$J3639) &gt; 0, VLOOKUP(Attendance!$G3639,FINALS_WEEK_MONDAY_PERIOD_SCHEDULE[],2,TRUE),
       VLOOKUP(Attendance!$G3639,REGULAR_WEEK_SCHEDULE[],6,TRUE)),
IF(WEEKDAY($J3639) = 3,
       IF(COUNTIF(FINALS_WEEK_TUESDAY_DATE[],Attendance!$J3639) &gt; 0, VLOOKUP(Attendance!$G3639,FINALS_WEEK_TUESDAY_PERIOD_SCHEDULE[],2,TRUE),
       VLOOKUP(Attendance!$G3639,REGULAR_WEEK_SCHEDULE[[Tuesday]:[Period]],5,TRUE)),
IF(WEEKDAY(Attendance!$J3639) = 4,
        IF(COUNTIF(BLOCK_WEDNESDAY_DATES[],Attendance!$J3639) &gt; 0, VLOOKUP(Attendance!$G3639,BLOCK_WEDNESDAY_PERIOD_SCHEDULE[],2,TRUE),
        IF(COUNTIF(FINALS_WEEK_WEDNESDAY_DATE[],Attendance!$J3639) &gt; 0, VLOOKUP(Attendance!$G3639,FINALS_WEEK_WEDNESDAY_PERIOD_SCHEDULE[],2,TRUE),
       VLOOKUP(Attendance!$G3639,REGULAR_WEEK_SCHEDULE[[Wednesday]:[Period]],4,TRUE))),
IF(WEEKDAY($J3639) = 5,
       IF(COUNTIF(BLOCK_THURSDAY_DATES[],Attendance!$J3639) &gt; 0, VLOOKUP(Attendance!$G3639,BLOCK_THURSDAY_PERIOD_SCHEDULE[],2,TRUE),
       IF(COUNTIF(FINALS_WEEK_THURSDAY_DATE[],Attendance!$J3639) &gt; 0, VLOOKUP(Attendance!$G3639,FINALS_WEEK_THURSDAY_PERIOD_SCHEDULE[],2,TRUE),
       VLOOKUP(Attendance!$G3639,REGULAR_WEEK_SCHEDULE[[Thursday]:[Period]],3,TRUE))),
IF(WEEKDAY(Attendance!$J3639) = 6,
       IF(COUNTIF(FINALS_WEEK_FRIDAY_DATE[],Attendance!$J3639) &gt; 0, VLOOKUP(Attendance!$G3639,FINALS_WEEK_FRIDAY_PERIOD_SCHEDULE[],2,TRUE),
       VLOOKUP(Attendance!$G3639,REGULAR_WEEK_SCHEDULE[[Friday]:[Period]],2,TRUE))))))))))</f>
        <v/>
      </c>
      <c r="J3639" s="41" t="str">
        <f t="shared" ca="1" si="173"/>
        <v/>
      </c>
      <c r="K3639" s="41" t="str">
        <f>IF($A3639 &lt;&gt; "",VLOOKUP($A3639,'Student reference sheet'!$A$2:$V$2329, 7,FALSE), "")</f>
        <v/>
      </c>
      <c r="L3639" s="30" t="str">
        <f>IF($A3639 ="", "", VLOOKUP($A3639, 'Student reference sheet'!$A$2:$Z$2603,23,FALSE))</f>
        <v/>
      </c>
      <c r="M3639" s="30" t="str">
        <f>IF($A3639 ="", "", VLOOKUP($A3639, 'Student reference sheet'!$A$2:$Z$2603,24,FALSE))</f>
        <v/>
      </c>
      <c r="N3639" s="30" t="str">
        <f>IF($A3639 ="", "", VLOOKUP($A3639, 'Student reference sheet'!$A$2:$Z$2603,26,FALSE))</f>
        <v/>
      </c>
      <c r="O3639" s="30" t="str">
        <f>IF($A3639 ="", "", VLOOKUP($A3639, 'Student reference sheet'!$A$2:$Z$2603,25,FALSE))</f>
        <v/>
      </c>
      <c r="P3639" s="39" t="str">
        <f>IF($A3639 = "", "", IF(OR(VLOOKUP($A3639,'Student reference sheet'!$A$2:$V$2400,8,FALSE) = "R",  VLOOKUP($A3639,'Student reference sheet'!$A$2:$V$2400,8,FALSE) = "L"), "X", ""))</f>
        <v/>
      </c>
      <c r="Q3639" s="39" t="str">
        <f>IF($A3639 ="", "", VLOOKUP($A3639, 'Student reference sheet'!$A$2:$V$2603,22,FALSE))</f>
        <v/>
      </c>
      <c r="R3639" s="39" t="str">
        <f>IF($A3639 &lt;&gt; "",VLOOKUP($A3639,'Student reference sheet'!$A$2:$V$2329, 5,FALSE), "")</f>
        <v/>
      </c>
      <c r="S3639" s="39" t="str">
        <f>IF($A3639 &lt;&gt; "",VLOOKUP($A3639,'Student reference sheet'!$A$2:$V$2329, 6,FALSE), "")</f>
        <v/>
      </c>
      <c r="T3639" s="30" t="str">
        <f>IF($A3639 = "","",
IF(VLOOKUP($A3639,'Student reference sheet'!$A$2:$V$2329, 10,FALSE) = "Y", "Hispanic",
IF(VLOOKUP($A3639,'Student reference sheet'!$A$2:$V$2329,11,FALSE) &lt;&gt; "",
IF(VLOOKUP($A3639,'Student reference sheet'!$A$2:$V$2329,11,FALSE) = "UNK", "Unknown", VLOOKUP(VALUE(VLOOKUP($A3639,'Student reference sheet'!$A$2:$V$2329,11,FALSE)),'Ethnicity Reference'!$A$2:$B$22,2,FALSE)),
IF(VLOOKUP($A3639,'Student reference sheet'!$A$2:$V$2329,9,FALSE) &lt;&gt; "", VLOOKUP(VALUE(VLOOKUP($A3639,'Student reference sheet'!$A$2:$V$2329,9,FALSE)),'Ethnicity Reference'!$A$2:$B$22,2,FALSE),"Unknown"))))</f>
        <v/>
      </c>
      <c r="U3639" s="35"/>
    </row>
    <row r="3640" spans="1:21" ht="15.75">
      <c r="A3640" s="47"/>
      <c r="B3640" s="33"/>
      <c r="C3640" s="39" t="str">
        <f>IF($A3640 &lt;&gt; "",VLOOKUP($A3640,'Student reference sheet'!$A$2:$V$2329, 3,FALSE), "")</f>
        <v/>
      </c>
      <c r="D3640" s="39" t="str">
        <f>IF($A3640 &lt;&gt; "",VLOOKUP($A3640,'Student reference sheet'!$A$2:$V$2329, 2,FALSE), "")</f>
        <v/>
      </c>
      <c r="E3640" s="35"/>
      <c r="F3640" s="34"/>
      <c r="G3640" s="40" t="str">
        <f t="shared" ca="1" si="171"/>
        <v/>
      </c>
      <c r="H3640" s="40" t="str">
        <f t="shared" ca="1" si="172"/>
        <v/>
      </c>
      <c r="I3640" s="36" t="str">
        <f>IF($A3640 = "", "",
IF(COUNTIF(MINIMUM_DAY_DATES[], Attendance!J3640) &gt; 0, VLOOKUP(Attendance!$G3640,MINIMUM_DAY_PERIOD_SCHEDULE[], 2,TRUE),
IF(COUNTIF(RALLY_DATES[], Attendance!J3640) &gt; 0, VLOOKUP(Attendance!$G3640,RALLY_PERIOD_SCHEDULE[], 2,TRUE),
IF(WEEKDAY(Attendance!$J3640) = 2,
       IF(COUNTIF(FINALS_WEEK_MONDAY_DATE[],Attendance!$J3640) &gt; 0, VLOOKUP(Attendance!$G3640,FINALS_WEEK_MONDAY_PERIOD_SCHEDULE[],2,TRUE),
       VLOOKUP(Attendance!$G3640,REGULAR_WEEK_SCHEDULE[],6,TRUE)),
IF(WEEKDAY($J3640) = 3,
       IF(COUNTIF(FINALS_WEEK_TUESDAY_DATE[],Attendance!$J3640) &gt; 0, VLOOKUP(Attendance!$G3640,FINALS_WEEK_TUESDAY_PERIOD_SCHEDULE[],2,TRUE),
       VLOOKUP(Attendance!$G3640,REGULAR_WEEK_SCHEDULE[[Tuesday]:[Period]],5,TRUE)),
IF(WEEKDAY(Attendance!$J3640) = 4,
        IF(COUNTIF(BLOCK_WEDNESDAY_DATES[],Attendance!$J3640) &gt; 0, VLOOKUP(Attendance!$G3640,BLOCK_WEDNESDAY_PERIOD_SCHEDULE[],2,TRUE),
        IF(COUNTIF(FINALS_WEEK_WEDNESDAY_DATE[],Attendance!$J3640) &gt; 0, VLOOKUP(Attendance!$G3640,FINALS_WEEK_WEDNESDAY_PERIOD_SCHEDULE[],2,TRUE),
       VLOOKUP(Attendance!$G3640,REGULAR_WEEK_SCHEDULE[[Wednesday]:[Period]],4,TRUE))),
IF(WEEKDAY($J3640) = 5,
       IF(COUNTIF(BLOCK_THURSDAY_DATES[],Attendance!$J3640) &gt; 0, VLOOKUP(Attendance!$G3640,BLOCK_THURSDAY_PERIOD_SCHEDULE[],2,TRUE),
       IF(COUNTIF(FINALS_WEEK_THURSDAY_DATE[],Attendance!$J3640) &gt; 0, VLOOKUP(Attendance!$G3640,FINALS_WEEK_THURSDAY_PERIOD_SCHEDULE[],2,TRUE),
       VLOOKUP(Attendance!$G3640,REGULAR_WEEK_SCHEDULE[[Thursday]:[Period]],3,TRUE))),
IF(WEEKDAY(Attendance!$J3640) = 6,
       IF(COUNTIF(FINALS_WEEK_FRIDAY_DATE[],Attendance!$J3640) &gt; 0, VLOOKUP(Attendance!$G3640,FINALS_WEEK_FRIDAY_PERIOD_SCHEDULE[],2,TRUE),
       VLOOKUP(Attendance!$G3640,REGULAR_WEEK_SCHEDULE[[Friday]:[Period]],2,TRUE))))))))))</f>
        <v/>
      </c>
      <c r="J3640" s="41" t="str">
        <f t="shared" ca="1" si="173"/>
        <v/>
      </c>
      <c r="K3640" s="41" t="str">
        <f>IF($A3640 &lt;&gt; "",VLOOKUP($A3640,'Student reference sheet'!$A$2:$V$2329, 7,FALSE), "")</f>
        <v/>
      </c>
      <c r="L3640" s="30" t="str">
        <f>IF($A3640 ="", "", VLOOKUP($A3640, 'Student reference sheet'!$A$2:$Z$2603,23,FALSE))</f>
        <v/>
      </c>
      <c r="M3640" s="30" t="str">
        <f>IF($A3640 ="", "", VLOOKUP($A3640, 'Student reference sheet'!$A$2:$Z$2603,24,FALSE))</f>
        <v/>
      </c>
      <c r="N3640" s="30" t="str">
        <f>IF($A3640 ="", "", VLOOKUP($A3640, 'Student reference sheet'!$A$2:$Z$2603,26,FALSE))</f>
        <v/>
      </c>
      <c r="O3640" s="30" t="str">
        <f>IF($A3640 ="", "", VLOOKUP($A3640, 'Student reference sheet'!$A$2:$Z$2603,25,FALSE))</f>
        <v/>
      </c>
      <c r="P3640" s="39" t="str">
        <f>IF($A3640 = "", "", IF(OR(VLOOKUP($A3640,'Student reference sheet'!$A$2:$V$2400,8,FALSE) = "R",  VLOOKUP($A3640,'Student reference sheet'!$A$2:$V$2400,8,FALSE) = "L"), "X", ""))</f>
        <v/>
      </c>
      <c r="Q3640" s="39" t="str">
        <f>IF($A3640 ="", "", VLOOKUP($A3640, 'Student reference sheet'!$A$2:$V$2603,22,FALSE))</f>
        <v/>
      </c>
      <c r="R3640" s="39" t="str">
        <f>IF($A3640 &lt;&gt; "",VLOOKUP($A3640,'Student reference sheet'!$A$2:$V$2329, 5,FALSE), "")</f>
        <v/>
      </c>
      <c r="S3640" s="39" t="str">
        <f>IF($A3640 &lt;&gt; "",VLOOKUP($A3640,'Student reference sheet'!$A$2:$V$2329, 6,FALSE), "")</f>
        <v/>
      </c>
      <c r="T3640" s="30" t="str">
        <f>IF($A3640 = "","",
IF(VLOOKUP($A3640,'Student reference sheet'!$A$2:$V$2329, 10,FALSE) = "Y", "Hispanic",
IF(VLOOKUP($A3640,'Student reference sheet'!$A$2:$V$2329,11,FALSE) &lt;&gt; "",
IF(VLOOKUP($A3640,'Student reference sheet'!$A$2:$V$2329,11,FALSE) = "UNK", "Unknown", VLOOKUP(VALUE(VLOOKUP($A3640,'Student reference sheet'!$A$2:$V$2329,11,FALSE)),'Ethnicity Reference'!$A$2:$B$22,2,FALSE)),
IF(VLOOKUP($A3640,'Student reference sheet'!$A$2:$V$2329,9,FALSE) &lt;&gt; "", VLOOKUP(VALUE(VLOOKUP($A3640,'Student reference sheet'!$A$2:$V$2329,9,FALSE)),'Ethnicity Reference'!$A$2:$B$22,2,FALSE),"Unknown"))))</f>
        <v/>
      </c>
      <c r="U3640" s="35"/>
    </row>
    <row r="3641" spans="1:21" ht="15.75">
      <c r="A3641" s="47"/>
      <c r="B3641" s="33"/>
      <c r="C3641" s="39" t="str">
        <f>IF($A3641 &lt;&gt; "",VLOOKUP($A3641,'Student reference sheet'!$A$2:$V$2329, 3,FALSE), "")</f>
        <v/>
      </c>
      <c r="D3641" s="39" t="str">
        <f>IF($A3641 &lt;&gt; "",VLOOKUP($A3641,'Student reference sheet'!$A$2:$V$2329, 2,FALSE), "")</f>
        <v/>
      </c>
      <c r="E3641" s="35"/>
      <c r="F3641" s="34"/>
      <c r="G3641" s="40" t="str">
        <f t="shared" ca="1" si="171"/>
        <v/>
      </c>
      <c r="H3641" s="40" t="str">
        <f t="shared" ca="1" si="172"/>
        <v/>
      </c>
      <c r="I3641" s="36" t="str">
        <f>IF($A3641 = "", "",
IF(COUNTIF(MINIMUM_DAY_DATES[], Attendance!J3641) &gt; 0, VLOOKUP(Attendance!$G3641,MINIMUM_DAY_PERIOD_SCHEDULE[], 2,TRUE),
IF(COUNTIF(RALLY_DATES[], Attendance!J3641) &gt; 0, VLOOKUP(Attendance!$G3641,RALLY_PERIOD_SCHEDULE[], 2,TRUE),
IF(WEEKDAY(Attendance!$J3641) = 2,
       IF(COUNTIF(FINALS_WEEK_MONDAY_DATE[],Attendance!$J3641) &gt; 0, VLOOKUP(Attendance!$G3641,FINALS_WEEK_MONDAY_PERIOD_SCHEDULE[],2,TRUE),
       VLOOKUP(Attendance!$G3641,REGULAR_WEEK_SCHEDULE[],6,TRUE)),
IF(WEEKDAY($J3641) = 3,
       IF(COUNTIF(FINALS_WEEK_TUESDAY_DATE[],Attendance!$J3641) &gt; 0, VLOOKUP(Attendance!$G3641,FINALS_WEEK_TUESDAY_PERIOD_SCHEDULE[],2,TRUE),
       VLOOKUP(Attendance!$G3641,REGULAR_WEEK_SCHEDULE[[Tuesday]:[Period]],5,TRUE)),
IF(WEEKDAY(Attendance!$J3641) = 4,
        IF(COUNTIF(BLOCK_WEDNESDAY_DATES[],Attendance!$J3641) &gt; 0, VLOOKUP(Attendance!$G3641,BLOCK_WEDNESDAY_PERIOD_SCHEDULE[],2,TRUE),
        IF(COUNTIF(FINALS_WEEK_WEDNESDAY_DATE[],Attendance!$J3641) &gt; 0, VLOOKUP(Attendance!$G3641,FINALS_WEEK_WEDNESDAY_PERIOD_SCHEDULE[],2,TRUE),
       VLOOKUP(Attendance!$G3641,REGULAR_WEEK_SCHEDULE[[Wednesday]:[Period]],4,TRUE))),
IF(WEEKDAY($J3641) = 5,
       IF(COUNTIF(BLOCK_THURSDAY_DATES[],Attendance!$J3641) &gt; 0, VLOOKUP(Attendance!$G3641,BLOCK_THURSDAY_PERIOD_SCHEDULE[],2,TRUE),
       IF(COUNTIF(FINALS_WEEK_THURSDAY_DATE[],Attendance!$J3641) &gt; 0, VLOOKUP(Attendance!$G3641,FINALS_WEEK_THURSDAY_PERIOD_SCHEDULE[],2,TRUE),
       VLOOKUP(Attendance!$G3641,REGULAR_WEEK_SCHEDULE[[Thursday]:[Period]],3,TRUE))),
IF(WEEKDAY(Attendance!$J3641) = 6,
       IF(COUNTIF(FINALS_WEEK_FRIDAY_DATE[],Attendance!$J3641) &gt; 0, VLOOKUP(Attendance!$G3641,FINALS_WEEK_FRIDAY_PERIOD_SCHEDULE[],2,TRUE),
       VLOOKUP(Attendance!$G3641,REGULAR_WEEK_SCHEDULE[[Friday]:[Period]],2,TRUE))))))))))</f>
        <v/>
      </c>
      <c r="J3641" s="41" t="str">
        <f t="shared" ca="1" si="173"/>
        <v/>
      </c>
      <c r="K3641" s="41" t="str">
        <f>IF($A3641 &lt;&gt; "",VLOOKUP($A3641,'Student reference sheet'!$A$2:$V$2329, 7,FALSE), "")</f>
        <v/>
      </c>
      <c r="L3641" s="30" t="str">
        <f>IF($A3641 ="", "", VLOOKUP($A3641, 'Student reference sheet'!$A$2:$Z$2603,23,FALSE))</f>
        <v/>
      </c>
      <c r="M3641" s="30" t="str">
        <f>IF($A3641 ="", "", VLOOKUP($A3641, 'Student reference sheet'!$A$2:$Z$2603,24,FALSE))</f>
        <v/>
      </c>
      <c r="N3641" s="30" t="str">
        <f>IF($A3641 ="", "", VLOOKUP($A3641, 'Student reference sheet'!$A$2:$Z$2603,26,FALSE))</f>
        <v/>
      </c>
      <c r="O3641" s="30" t="str">
        <f>IF($A3641 ="", "", VLOOKUP($A3641, 'Student reference sheet'!$A$2:$Z$2603,25,FALSE))</f>
        <v/>
      </c>
      <c r="P3641" s="39" t="str">
        <f>IF($A3641 = "", "", IF(OR(VLOOKUP($A3641,'Student reference sheet'!$A$2:$V$2400,8,FALSE) = "R",  VLOOKUP($A3641,'Student reference sheet'!$A$2:$V$2400,8,FALSE) = "L"), "X", ""))</f>
        <v/>
      </c>
      <c r="Q3641" s="39" t="str">
        <f>IF($A3641 ="", "", VLOOKUP($A3641, 'Student reference sheet'!$A$2:$V$2603,22,FALSE))</f>
        <v/>
      </c>
      <c r="R3641" s="39" t="str">
        <f>IF($A3641 &lt;&gt; "",VLOOKUP($A3641,'Student reference sheet'!$A$2:$V$2329, 5,FALSE), "")</f>
        <v/>
      </c>
      <c r="S3641" s="39" t="str">
        <f>IF($A3641 &lt;&gt; "",VLOOKUP($A3641,'Student reference sheet'!$A$2:$V$2329, 6,FALSE), "")</f>
        <v/>
      </c>
      <c r="T3641" s="30" t="str">
        <f>IF($A3641 = "","",
IF(VLOOKUP($A3641,'Student reference sheet'!$A$2:$V$2329, 10,FALSE) = "Y", "Hispanic",
IF(VLOOKUP($A3641,'Student reference sheet'!$A$2:$V$2329,11,FALSE) &lt;&gt; "",
IF(VLOOKUP($A3641,'Student reference sheet'!$A$2:$V$2329,11,FALSE) = "UNK", "Unknown", VLOOKUP(VALUE(VLOOKUP($A3641,'Student reference sheet'!$A$2:$V$2329,11,FALSE)),'Ethnicity Reference'!$A$2:$B$22,2,FALSE)),
IF(VLOOKUP($A3641,'Student reference sheet'!$A$2:$V$2329,9,FALSE) &lt;&gt; "", VLOOKUP(VALUE(VLOOKUP($A3641,'Student reference sheet'!$A$2:$V$2329,9,FALSE)),'Ethnicity Reference'!$A$2:$B$22,2,FALSE),"Unknown"))))</f>
        <v/>
      </c>
      <c r="U3641" s="35"/>
    </row>
    <row r="3642" spans="1:21" ht="15.75">
      <c r="A3642" s="47"/>
      <c r="B3642" s="33"/>
      <c r="C3642" s="39" t="str">
        <f>IF($A3642 &lt;&gt; "",VLOOKUP($A3642,'Student reference sheet'!$A$2:$V$2329, 3,FALSE), "")</f>
        <v/>
      </c>
      <c r="D3642" s="39" t="str">
        <f>IF($A3642 &lt;&gt; "",VLOOKUP($A3642,'Student reference sheet'!$A$2:$V$2329, 2,FALSE), "")</f>
        <v/>
      </c>
      <c r="E3642" s="35"/>
      <c r="F3642" s="34"/>
      <c r="G3642" s="40" t="str">
        <f t="shared" ca="1" si="171"/>
        <v/>
      </c>
      <c r="H3642" s="40" t="str">
        <f t="shared" ca="1" si="172"/>
        <v/>
      </c>
      <c r="I3642" s="36" t="str">
        <f>IF($A3642 = "", "",
IF(COUNTIF(MINIMUM_DAY_DATES[], Attendance!J3642) &gt; 0, VLOOKUP(Attendance!$G3642,MINIMUM_DAY_PERIOD_SCHEDULE[], 2,TRUE),
IF(COUNTIF(RALLY_DATES[], Attendance!J3642) &gt; 0, VLOOKUP(Attendance!$G3642,RALLY_PERIOD_SCHEDULE[], 2,TRUE),
IF(WEEKDAY(Attendance!$J3642) = 2,
       IF(COUNTIF(FINALS_WEEK_MONDAY_DATE[],Attendance!$J3642) &gt; 0, VLOOKUP(Attendance!$G3642,FINALS_WEEK_MONDAY_PERIOD_SCHEDULE[],2,TRUE),
       VLOOKUP(Attendance!$G3642,REGULAR_WEEK_SCHEDULE[],6,TRUE)),
IF(WEEKDAY($J3642) = 3,
       IF(COUNTIF(FINALS_WEEK_TUESDAY_DATE[],Attendance!$J3642) &gt; 0, VLOOKUP(Attendance!$G3642,FINALS_WEEK_TUESDAY_PERIOD_SCHEDULE[],2,TRUE),
       VLOOKUP(Attendance!$G3642,REGULAR_WEEK_SCHEDULE[[Tuesday]:[Period]],5,TRUE)),
IF(WEEKDAY(Attendance!$J3642) = 4,
        IF(COUNTIF(BLOCK_WEDNESDAY_DATES[],Attendance!$J3642) &gt; 0, VLOOKUP(Attendance!$G3642,BLOCK_WEDNESDAY_PERIOD_SCHEDULE[],2,TRUE),
        IF(COUNTIF(FINALS_WEEK_WEDNESDAY_DATE[],Attendance!$J3642) &gt; 0, VLOOKUP(Attendance!$G3642,FINALS_WEEK_WEDNESDAY_PERIOD_SCHEDULE[],2,TRUE),
       VLOOKUP(Attendance!$G3642,REGULAR_WEEK_SCHEDULE[[Wednesday]:[Period]],4,TRUE))),
IF(WEEKDAY($J3642) = 5,
       IF(COUNTIF(BLOCK_THURSDAY_DATES[],Attendance!$J3642) &gt; 0, VLOOKUP(Attendance!$G3642,BLOCK_THURSDAY_PERIOD_SCHEDULE[],2,TRUE),
       IF(COUNTIF(FINALS_WEEK_THURSDAY_DATE[],Attendance!$J3642) &gt; 0, VLOOKUP(Attendance!$G3642,FINALS_WEEK_THURSDAY_PERIOD_SCHEDULE[],2,TRUE),
       VLOOKUP(Attendance!$G3642,REGULAR_WEEK_SCHEDULE[[Thursday]:[Period]],3,TRUE))),
IF(WEEKDAY(Attendance!$J3642) = 6,
       IF(COUNTIF(FINALS_WEEK_FRIDAY_DATE[],Attendance!$J3642) &gt; 0, VLOOKUP(Attendance!$G3642,FINALS_WEEK_FRIDAY_PERIOD_SCHEDULE[],2,TRUE),
       VLOOKUP(Attendance!$G3642,REGULAR_WEEK_SCHEDULE[[Friday]:[Period]],2,TRUE))))))))))</f>
        <v/>
      </c>
      <c r="J3642" s="41" t="str">
        <f t="shared" ca="1" si="173"/>
        <v/>
      </c>
      <c r="K3642" s="41" t="str">
        <f>IF($A3642 &lt;&gt; "",VLOOKUP($A3642,'Student reference sheet'!$A$2:$V$2329, 7,FALSE), "")</f>
        <v/>
      </c>
      <c r="L3642" s="30" t="str">
        <f>IF($A3642 ="", "", VLOOKUP($A3642, 'Student reference sheet'!$A$2:$Z$2603,23,FALSE))</f>
        <v/>
      </c>
      <c r="M3642" s="30" t="str">
        <f>IF($A3642 ="", "", VLOOKUP($A3642, 'Student reference sheet'!$A$2:$Z$2603,24,FALSE))</f>
        <v/>
      </c>
      <c r="N3642" s="30" t="str">
        <f>IF($A3642 ="", "", VLOOKUP($A3642, 'Student reference sheet'!$A$2:$Z$2603,26,FALSE))</f>
        <v/>
      </c>
      <c r="O3642" s="30" t="str">
        <f>IF($A3642 ="", "", VLOOKUP($A3642, 'Student reference sheet'!$A$2:$Z$2603,25,FALSE))</f>
        <v/>
      </c>
      <c r="P3642" s="39" t="str">
        <f>IF($A3642 = "", "", IF(OR(VLOOKUP($A3642,'Student reference sheet'!$A$2:$V$2400,8,FALSE) = "R",  VLOOKUP($A3642,'Student reference sheet'!$A$2:$V$2400,8,FALSE) = "L"), "X", ""))</f>
        <v/>
      </c>
      <c r="Q3642" s="39" t="str">
        <f>IF($A3642 ="", "", VLOOKUP($A3642, 'Student reference sheet'!$A$2:$V$2603,22,FALSE))</f>
        <v/>
      </c>
      <c r="R3642" s="39" t="str">
        <f>IF($A3642 &lt;&gt; "",VLOOKUP($A3642,'Student reference sheet'!$A$2:$V$2329, 5,FALSE), "")</f>
        <v/>
      </c>
      <c r="S3642" s="39" t="str">
        <f>IF($A3642 &lt;&gt; "",VLOOKUP($A3642,'Student reference sheet'!$A$2:$V$2329, 6,FALSE), "")</f>
        <v/>
      </c>
      <c r="T3642" s="30" t="str">
        <f>IF($A3642 = "","",
IF(VLOOKUP($A3642,'Student reference sheet'!$A$2:$V$2329, 10,FALSE) = "Y", "Hispanic",
IF(VLOOKUP($A3642,'Student reference sheet'!$A$2:$V$2329,11,FALSE) &lt;&gt; "",
IF(VLOOKUP($A3642,'Student reference sheet'!$A$2:$V$2329,11,FALSE) = "UNK", "Unknown", VLOOKUP(VALUE(VLOOKUP($A3642,'Student reference sheet'!$A$2:$V$2329,11,FALSE)),'Ethnicity Reference'!$A$2:$B$22,2,FALSE)),
IF(VLOOKUP($A3642,'Student reference sheet'!$A$2:$V$2329,9,FALSE) &lt;&gt; "", VLOOKUP(VALUE(VLOOKUP($A3642,'Student reference sheet'!$A$2:$V$2329,9,FALSE)),'Ethnicity Reference'!$A$2:$B$22,2,FALSE),"Unknown"))))</f>
        <v/>
      </c>
      <c r="U3642" s="35"/>
    </row>
    <row r="3643" spans="1:21" ht="15.75">
      <c r="A3643" s="47"/>
      <c r="B3643" s="33"/>
      <c r="C3643" s="39" t="str">
        <f>IF($A3643 &lt;&gt; "",VLOOKUP($A3643,'Student reference sheet'!$A$2:$V$2329, 3,FALSE), "")</f>
        <v/>
      </c>
      <c r="D3643" s="39" t="str">
        <f>IF($A3643 &lt;&gt; "",VLOOKUP($A3643,'Student reference sheet'!$A$2:$V$2329, 2,FALSE), "")</f>
        <v/>
      </c>
      <c r="E3643" s="35"/>
      <c r="F3643" s="34"/>
      <c r="G3643" s="40" t="str">
        <f t="shared" ca="1" si="171"/>
        <v/>
      </c>
      <c r="H3643" s="40" t="str">
        <f t="shared" ca="1" si="172"/>
        <v/>
      </c>
      <c r="I3643" s="36" t="str">
        <f>IF($A3643 = "", "",
IF(COUNTIF(MINIMUM_DAY_DATES[], Attendance!J3643) &gt; 0, VLOOKUP(Attendance!$G3643,MINIMUM_DAY_PERIOD_SCHEDULE[], 2,TRUE),
IF(COUNTIF(RALLY_DATES[], Attendance!J3643) &gt; 0, VLOOKUP(Attendance!$G3643,RALLY_PERIOD_SCHEDULE[], 2,TRUE),
IF(WEEKDAY(Attendance!$J3643) = 2,
       IF(COUNTIF(FINALS_WEEK_MONDAY_DATE[],Attendance!$J3643) &gt; 0, VLOOKUP(Attendance!$G3643,FINALS_WEEK_MONDAY_PERIOD_SCHEDULE[],2,TRUE),
       VLOOKUP(Attendance!$G3643,REGULAR_WEEK_SCHEDULE[],6,TRUE)),
IF(WEEKDAY($J3643) = 3,
       IF(COUNTIF(FINALS_WEEK_TUESDAY_DATE[],Attendance!$J3643) &gt; 0, VLOOKUP(Attendance!$G3643,FINALS_WEEK_TUESDAY_PERIOD_SCHEDULE[],2,TRUE),
       VLOOKUP(Attendance!$G3643,REGULAR_WEEK_SCHEDULE[[Tuesday]:[Period]],5,TRUE)),
IF(WEEKDAY(Attendance!$J3643) = 4,
        IF(COUNTIF(BLOCK_WEDNESDAY_DATES[],Attendance!$J3643) &gt; 0, VLOOKUP(Attendance!$G3643,BLOCK_WEDNESDAY_PERIOD_SCHEDULE[],2,TRUE),
        IF(COUNTIF(FINALS_WEEK_WEDNESDAY_DATE[],Attendance!$J3643) &gt; 0, VLOOKUP(Attendance!$G3643,FINALS_WEEK_WEDNESDAY_PERIOD_SCHEDULE[],2,TRUE),
       VLOOKUP(Attendance!$G3643,REGULAR_WEEK_SCHEDULE[[Wednesday]:[Period]],4,TRUE))),
IF(WEEKDAY($J3643) = 5,
       IF(COUNTIF(BLOCK_THURSDAY_DATES[],Attendance!$J3643) &gt; 0, VLOOKUP(Attendance!$G3643,BLOCK_THURSDAY_PERIOD_SCHEDULE[],2,TRUE),
       IF(COUNTIF(FINALS_WEEK_THURSDAY_DATE[],Attendance!$J3643) &gt; 0, VLOOKUP(Attendance!$G3643,FINALS_WEEK_THURSDAY_PERIOD_SCHEDULE[],2,TRUE),
       VLOOKUP(Attendance!$G3643,REGULAR_WEEK_SCHEDULE[[Thursday]:[Period]],3,TRUE))),
IF(WEEKDAY(Attendance!$J3643) = 6,
       IF(COUNTIF(FINALS_WEEK_FRIDAY_DATE[],Attendance!$J3643) &gt; 0, VLOOKUP(Attendance!$G3643,FINALS_WEEK_FRIDAY_PERIOD_SCHEDULE[],2,TRUE),
       VLOOKUP(Attendance!$G3643,REGULAR_WEEK_SCHEDULE[[Friday]:[Period]],2,TRUE))))))))))</f>
        <v/>
      </c>
      <c r="J3643" s="41" t="str">
        <f t="shared" ca="1" si="173"/>
        <v/>
      </c>
      <c r="K3643" s="41" t="str">
        <f>IF($A3643 &lt;&gt; "",VLOOKUP($A3643,'Student reference sheet'!$A$2:$V$2329, 7,FALSE), "")</f>
        <v/>
      </c>
      <c r="L3643" s="30" t="str">
        <f>IF($A3643 ="", "", VLOOKUP($A3643, 'Student reference sheet'!$A$2:$Z$2603,23,FALSE))</f>
        <v/>
      </c>
      <c r="M3643" s="30" t="str">
        <f>IF($A3643 ="", "", VLOOKUP($A3643, 'Student reference sheet'!$A$2:$Z$2603,24,FALSE))</f>
        <v/>
      </c>
      <c r="N3643" s="30" t="str">
        <f>IF($A3643 ="", "", VLOOKUP($A3643, 'Student reference sheet'!$A$2:$Z$2603,26,FALSE))</f>
        <v/>
      </c>
      <c r="O3643" s="30" t="str">
        <f>IF($A3643 ="", "", VLOOKUP($A3643, 'Student reference sheet'!$A$2:$Z$2603,25,FALSE))</f>
        <v/>
      </c>
      <c r="P3643" s="39" t="str">
        <f>IF($A3643 = "", "", IF(OR(VLOOKUP($A3643,'Student reference sheet'!$A$2:$V$2400,8,FALSE) = "R",  VLOOKUP($A3643,'Student reference sheet'!$A$2:$V$2400,8,FALSE) = "L"), "X", ""))</f>
        <v/>
      </c>
      <c r="Q3643" s="39" t="str">
        <f>IF($A3643 ="", "", VLOOKUP($A3643, 'Student reference sheet'!$A$2:$V$2603,22,FALSE))</f>
        <v/>
      </c>
      <c r="R3643" s="39" t="str">
        <f>IF($A3643 &lt;&gt; "",VLOOKUP($A3643,'Student reference sheet'!$A$2:$V$2329, 5,FALSE), "")</f>
        <v/>
      </c>
      <c r="S3643" s="39" t="str">
        <f>IF($A3643 &lt;&gt; "",VLOOKUP($A3643,'Student reference sheet'!$A$2:$V$2329, 6,FALSE), "")</f>
        <v/>
      </c>
      <c r="T3643" s="30" t="str">
        <f>IF($A3643 = "","",
IF(VLOOKUP($A3643,'Student reference sheet'!$A$2:$V$2329, 10,FALSE) = "Y", "Hispanic",
IF(VLOOKUP($A3643,'Student reference sheet'!$A$2:$V$2329,11,FALSE) &lt;&gt; "",
IF(VLOOKUP($A3643,'Student reference sheet'!$A$2:$V$2329,11,FALSE) = "UNK", "Unknown", VLOOKUP(VALUE(VLOOKUP($A3643,'Student reference sheet'!$A$2:$V$2329,11,FALSE)),'Ethnicity Reference'!$A$2:$B$22,2,FALSE)),
IF(VLOOKUP($A3643,'Student reference sheet'!$A$2:$V$2329,9,FALSE) &lt;&gt; "", VLOOKUP(VALUE(VLOOKUP($A3643,'Student reference sheet'!$A$2:$V$2329,9,FALSE)),'Ethnicity Reference'!$A$2:$B$22,2,FALSE),"Unknown"))))</f>
        <v/>
      </c>
      <c r="U3643" s="35"/>
    </row>
    <row r="3644" spans="1:21" ht="15.75">
      <c r="A3644" s="47"/>
      <c r="B3644" s="33"/>
      <c r="C3644" s="39" t="str">
        <f>IF($A3644 &lt;&gt; "",VLOOKUP($A3644,'Student reference sheet'!$A$2:$V$2329, 3,FALSE), "")</f>
        <v/>
      </c>
      <c r="D3644" s="39" t="str">
        <f>IF($A3644 &lt;&gt; "",VLOOKUP($A3644,'Student reference sheet'!$A$2:$V$2329, 2,FALSE), "")</f>
        <v/>
      </c>
      <c r="E3644" s="35"/>
      <c r="F3644" s="34"/>
      <c r="G3644" s="40" t="str">
        <f t="shared" ca="1" si="171"/>
        <v/>
      </c>
      <c r="H3644" s="40" t="str">
        <f t="shared" ca="1" si="172"/>
        <v/>
      </c>
      <c r="I3644" s="36" t="str">
        <f>IF($A3644 = "", "",
IF(COUNTIF(MINIMUM_DAY_DATES[], Attendance!J3644) &gt; 0, VLOOKUP(Attendance!$G3644,MINIMUM_DAY_PERIOD_SCHEDULE[], 2,TRUE),
IF(COUNTIF(RALLY_DATES[], Attendance!J3644) &gt; 0, VLOOKUP(Attendance!$G3644,RALLY_PERIOD_SCHEDULE[], 2,TRUE),
IF(WEEKDAY(Attendance!$J3644) = 2,
       IF(COUNTIF(FINALS_WEEK_MONDAY_DATE[],Attendance!$J3644) &gt; 0, VLOOKUP(Attendance!$G3644,FINALS_WEEK_MONDAY_PERIOD_SCHEDULE[],2,TRUE),
       VLOOKUP(Attendance!$G3644,REGULAR_WEEK_SCHEDULE[],6,TRUE)),
IF(WEEKDAY($J3644) = 3,
       IF(COUNTIF(FINALS_WEEK_TUESDAY_DATE[],Attendance!$J3644) &gt; 0, VLOOKUP(Attendance!$G3644,FINALS_WEEK_TUESDAY_PERIOD_SCHEDULE[],2,TRUE),
       VLOOKUP(Attendance!$G3644,REGULAR_WEEK_SCHEDULE[[Tuesday]:[Period]],5,TRUE)),
IF(WEEKDAY(Attendance!$J3644) = 4,
        IF(COUNTIF(BLOCK_WEDNESDAY_DATES[],Attendance!$J3644) &gt; 0, VLOOKUP(Attendance!$G3644,BLOCK_WEDNESDAY_PERIOD_SCHEDULE[],2,TRUE),
        IF(COUNTIF(FINALS_WEEK_WEDNESDAY_DATE[],Attendance!$J3644) &gt; 0, VLOOKUP(Attendance!$G3644,FINALS_WEEK_WEDNESDAY_PERIOD_SCHEDULE[],2,TRUE),
       VLOOKUP(Attendance!$G3644,REGULAR_WEEK_SCHEDULE[[Wednesday]:[Period]],4,TRUE))),
IF(WEEKDAY($J3644) = 5,
       IF(COUNTIF(BLOCK_THURSDAY_DATES[],Attendance!$J3644) &gt; 0, VLOOKUP(Attendance!$G3644,BLOCK_THURSDAY_PERIOD_SCHEDULE[],2,TRUE),
       IF(COUNTIF(FINALS_WEEK_THURSDAY_DATE[],Attendance!$J3644) &gt; 0, VLOOKUP(Attendance!$G3644,FINALS_WEEK_THURSDAY_PERIOD_SCHEDULE[],2,TRUE),
       VLOOKUP(Attendance!$G3644,REGULAR_WEEK_SCHEDULE[[Thursday]:[Period]],3,TRUE))),
IF(WEEKDAY(Attendance!$J3644) = 6,
       IF(COUNTIF(FINALS_WEEK_FRIDAY_DATE[],Attendance!$J3644) &gt; 0, VLOOKUP(Attendance!$G3644,FINALS_WEEK_FRIDAY_PERIOD_SCHEDULE[],2,TRUE),
       VLOOKUP(Attendance!$G3644,REGULAR_WEEK_SCHEDULE[[Friday]:[Period]],2,TRUE))))))))))</f>
        <v/>
      </c>
      <c r="J3644" s="41" t="str">
        <f t="shared" ca="1" si="173"/>
        <v/>
      </c>
      <c r="K3644" s="41" t="str">
        <f>IF($A3644 &lt;&gt; "",VLOOKUP($A3644,'Student reference sheet'!$A$2:$V$2329, 7,FALSE), "")</f>
        <v/>
      </c>
      <c r="L3644" s="30" t="str">
        <f>IF($A3644 ="", "", VLOOKUP($A3644, 'Student reference sheet'!$A$2:$Z$2603,23,FALSE))</f>
        <v/>
      </c>
      <c r="M3644" s="30" t="str">
        <f>IF($A3644 ="", "", VLOOKUP($A3644, 'Student reference sheet'!$A$2:$Z$2603,24,FALSE))</f>
        <v/>
      </c>
      <c r="N3644" s="30" t="str">
        <f>IF($A3644 ="", "", VLOOKUP($A3644, 'Student reference sheet'!$A$2:$Z$2603,26,FALSE))</f>
        <v/>
      </c>
      <c r="O3644" s="30" t="str">
        <f>IF($A3644 ="", "", VLOOKUP($A3644, 'Student reference sheet'!$A$2:$Z$2603,25,FALSE))</f>
        <v/>
      </c>
      <c r="P3644" s="39" t="str">
        <f>IF($A3644 = "", "", IF(OR(VLOOKUP($A3644,'Student reference sheet'!$A$2:$V$2400,8,FALSE) = "R",  VLOOKUP($A3644,'Student reference sheet'!$A$2:$V$2400,8,FALSE) = "L"), "X", ""))</f>
        <v/>
      </c>
      <c r="Q3644" s="39" t="str">
        <f>IF($A3644 ="", "", VLOOKUP($A3644, 'Student reference sheet'!$A$2:$V$2603,22,FALSE))</f>
        <v/>
      </c>
      <c r="R3644" s="39" t="str">
        <f>IF($A3644 &lt;&gt; "",VLOOKUP($A3644,'Student reference sheet'!$A$2:$V$2329, 5,FALSE), "")</f>
        <v/>
      </c>
      <c r="S3644" s="39" t="str">
        <f>IF($A3644 &lt;&gt; "",VLOOKUP($A3644,'Student reference sheet'!$A$2:$V$2329, 6,FALSE), "")</f>
        <v/>
      </c>
      <c r="T3644" s="30" t="str">
        <f>IF($A3644 = "","",
IF(VLOOKUP($A3644,'Student reference sheet'!$A$2:$V$2329, 10,FALSE) = "Y", "Hispanic",
IF(VLOOKUP($A3644,'Student reference sheet'!$A$2:$V$2329,11,FALSE) &lt;&gt; "",
IF(VLOOKUP($A3644,'Student reference sheet'!$A$2:$V$2329,11,FALSE) = "UNK", "Unknown", VLOOKUP(VALUE(VLOOKUP($A3644,'Student reference sheet'!$A$2:$V$2329,11,FALSE)),'Ethnicity Reference'!$A$2:$B$22,2,FALSE)),
IF(VLOOKUP($A3644,'Student reference sheet'!$A$2:$V$2329,9,FALSE) &lt;&gt; "", VLOOKUP(VALUE(VLOOKUP($A3644,'Student reference sheet'!$A$2:$V$2329,9,FALSE)),'Ethnicity Reference'!$A$2:$B$22,2,FALSE),"Unknown"))))</f>
        <v/>
      </c>
      <c r="U3644" s="35"/>
    </row>
    <row r="3645" spans="1:21" ht="15.75">
      <c r="A3645" s="47"/>
      <c r="B3645" s="33"/>
      <c r="C3645" s="39" t="str">
        <f>IF($A3645 &lt;&gt; "",VLOOKUP($A3645,'Student reference sheet'!$A$2:$V$2329, 3,FALSE), "")</f>
        <v/>
      </c>
      <c r="D3645" s="39" t="str">
        <f>IF($A3645 &lt;&gt; "",VLOOKUP($A3645,'Student reference sheet'!$A$2:$V$2329, 2,FALSE), "")</f>
        <v/>
      </c>
      <c r="E3645" s="35"/>
      <c r="F3645" s="34"/>
      <c r="G3645" s="40" t="str">
        <f t="shared" ca="1" si="171"/>
        <v/>
      </c>
      <c r="H3645" s="40" t="str">
        <f t="shared" ca="1" si="172"/>
        <v/>
      </c>
      <c r="I3645" s="36" t="str">
        <f>IF($A3645 = "", "",
IF(COUNTIF(MINIMUM_DAY_DATES[], Attendance!J3645) &gt; 0, VLOOKUP(Attendance!$G3645,MINIMUM_DAY_PERIOD_SCHEDULE[], 2,TRUE),
IF(COUNTIF(RALLY_DATES[], Attendance!J3645) &gt; 0, VLOOKUP(Attendance!$G3645,RALLY_PERIOD_SCHEDULE[], 2,TRUE),
IF(WEEKDAY(Attendance!$J3645) = 2,
       IF(COUNTIF(FINALS_WEEK_MONDAY_DATE[],Attendance!$J3645) &gt; 0, VLOOKUP(Attendance!$G3645,FINALS_WEEK_MONDAY_PERIOD_SCHEDULE[],2,TRUE),
       VLOOKUP(Attendance!$G3645,REGULAR_WEEK_SCHEDULE[],6,TRUE)),
IF(WEEKDAY($J3645) = 3,
       IF(COUNTIF(FINALS_WEEK_TUESDAY_DATE[],Attendance!$J3645) &gt; 0, VLOOKUP(Attendance!$G3645,FINALS_WEEK_TUESDAY_PERIOD_SCHEDULE[],2,TRUE),
       VLOOKUP(Attendance!$G3645,REGULAR_WEEK_SCHEDULE[[Tuesday]:[Period]],5,TRUE)),
IF(WEEKDAY(Attendance!$J3645) = 4,
        IF(COUNTIF(BLOCK_WEDNESDAY_DATES[],Attendance!$J3645) &gt; 0, VLOOKUP(Attendance!$G3645,BLOCK_WEDNESDAY_PERIOD_SCHEDULE[],2,TRUE),
        IF(COUNTIF(FINALS_WEEK_WEDNESDAY_DATE[],Attendance!$J3645) &gt; 0, VLOOKUP(Attendance!$G3645,FINALS_WEEK_WEDNESDAY_PERIOD_SCHEDULE[],2,TRUE),
       VLOOKUP(Attendance!$G3645,REGULAR_WEEK_SCHEDULE[[Wednesday]:[Period]],4,TRUE))),
IF(WEEKDAY($J3645) = 5,
       IF(COUNTIF(BLOCK_THURSDAY_DATES[],Attendance!$J3645) &gt; 0, VLOOKUP(Attendance!$G3645,BLOCK_THURSDAY_PERIOD_SCHEDULE[],2,TRUE),
       IF(COUNTIF(FINALS_WEEK_THURSDAY_DATE[],Attendance!$J3645) &gt; 0, VLOOKUP(Attendance!$G3645,FINALS_WEEK_THURSDAY_PERIOD_SCHEDULE[],2,TRUE),
       VLOOKUP(Attendance!$G3645,REGULAR_WEEK_SCHEDULE[[Thursday]:[Period]],3,TRUE))),
IF(WEEKDAY(Attendance!$J3645) = 6,
       IF(COUNTIF(FINALS_WEEK_FRIDAY_DATE[],Attendance!$J3645) &gt; 0, VLOOKUP(Attendance!$G3645,FINALS_WEEK_FRIDAY_PERIOD_SCHEDULE[],2,TRUE),
       VLOOKUP(Attendance!$G3645,REGULAR_WEEK_SCHEDULE[[Friday]:[Period]],2,TRUE))))))))))</f>
        <v/>
      </c>
      <c r="J3645" s="41" t="str">
        <f t="shared" ca="1" si="173"/>
        <v/>
      </c>
      <c r="K3645" s="41" t="str">
        <f>IF($A3645 &lt;&gt; "",VLOOKUP($A3645,'Student reference sheet'!$A$2:$V$2329, 7,FALSE), "")</f>
        <v/>
      </c>
      <c r="L3645" s="30" t="str">
        <f>IF($A3645 ="", "", VLOOKUP($A3645, 'Student reference sheet'!$A$2:$Z$2603,23,FALSE))</f>
        <v/>
      </c>
      <c r="M3645" s="30" t="str">
        <f>IF($A3645 ="", "", VLOOKUP($A3645, 'Student reference sheet'!$A$2:$Z$2603,24,FALSE))</f>
        <v/>
      </c>
      <c r="N3645" s="30" t="str">
        <f>IF($A3645 ="", "", VLOOKUP($A3645, 'Student reference sheet'!$A$2:$Z$2603,26,FALSE))</f>
        <v/>
      </c>
      <c r="O3645" s="30" t="str">
        <f>IF($A3645 ="", "", VLOOKUP($A3645, 'Student reference sheet'!$A$2:$Z$2603,25,FALSE))</f>
        <v/>
      </c>
      <c r="P3645" s="39" t="str">
        <f>IF($A3645 = "", "", IF(OR(VLOOKUP($A3645,'Student reference sheet'!$A$2:$V$2400,8,FALSE) = "R",  VLOOKUP($A3645,'Student reference sheet'!$A$2:$V$2400,8,FALSE) = "L"), "X", ""))</f>
        <v/>
      </c>
      <c r="Q3645" s="39" t="str">
        <f>IF($A3645 ="", "", VLOOKUP($A3645, 'Student reference sheet'!$A$2:$V$2603,22,FALSE))</f>
        <v/>
      </c>
      <c r="R3645" s="39" t="str">
        <f>IF($A3645 &lt;&gt; "",VLOOKUP($A3645,'Student reference sheet'!$A$2:$V$2329, 5,FALSE), "")</f>
        <v/>
      </c>
      <c r="S3645" s="39" t="str">
        <f>IF($A3645 &lt;&gt; "",VLOOKUP($A3645,'Student reference sheet'!$A$2:$V$2329, 6,FALSE), "")</f>
        <v/>
      </c>
      <c r="T3645" s="30" t="str">
        <f>IF($A3645 = "","",
IF(VLOOKUP($A3645,'Student reference sheet'!$A$2:$V$2329, 10,FALSE) = "Y", "Hispanic",
IF(VLOOKUP($A3645,'Student reference sheet'!$A$2:$V$2329,11,FALSE) &lt;&gt; "",
IF(VLOOKUP($A3645,'Student reference sheet'!$A$2:$V$2329,11,FALSE) = "UNK", "Unknown", VLOOKUP(VALUE(VLOOKUP($A3645,'Student reference sheet'!$A$2:$V$2329,11,FALSE)),'Ethnicity Reference'!$A$2:$B$22,2,FALSE)),
IF(VLOOKUP($A3645,'Student reference sheet'!$A$2:$V$2329,9,FALSE) &lt;&gt; "", VLOOKUP(VALUE(VLOOKUP($A3645,'Student reference sheet'!$A$2:$V$2329,9,FALSE)),'Ethnicity Reference'!$A$2:$B$22,2,FALSE),"Unknown"))))</f>
        <v/>
      </c>
      <c r="U3645" s="35"/>
    </row>
    <row r="3646" spans="1:21" ht="15.75">
      <c r="A3646" s="47"/>
      <c r="B3646" s="33"/>
      <c r="C3646" s="39" t="str">
        <f>IF($A3646 &lt;&gt; "",VLOOKUP($A3646,'Student reference sheet'!$A$2:$V$2329, 3,FALSE), "")</f>
        <v/>
      </c>
      <c r="D3646" s="39" t="str">
        <f>IF($A3646 &lt;&gt; "",VLOOKUP($A3646,'Student reference sheet'!$A$2:$V$2329, 2,FALSE), "")</f>
        <v/>
      </c>
      <c r="E3646" s="35"/>
      <c r="F3646" s="34"/>
      <c r="G3646" s="40" t="str">
        <f t="shared" ca="1" si="171"/>
        <v/>
      </c>
      <c r="H3646" s="40" t="str">
        <f t="shared" ca="1" si="172"/>
        <v/>
      </c>
      <c r="I3646" s="36" t="str">
        <f>IF($A3646 = "", "",
IF(COUNTIF(MINIMUM_DAY_DATES[], Attendance!J3646) &gt; 0, VLOOKUP(Attendance!$G3646,MINIMUM_DAY_PERIOD_SCHEDULE[], 2,TRUE),
IF(COUNTIF(RALLY_DATES[], Attendance!J3646) &gt; 0, VLOOKUP(Attendance!$G3646,RALLY_PERIOD_SCHEDULE[], 2,TRUE),
IF(WEEKDAY(Attendance!$J3646) = 2,
       IF(COUNTIF(FINALS_WEEK_MONDAY_DATE[],Attendance!$J3646) &gt; 0, VLOOKUP(Attendance!$G3646,FINALS_WEEK_MONDAY_PERIOD_SCHEDULE[],2,TRUE),
       VLOOKUP(Attendance!$G3646,REGULAR_WEEK_SCHEDULE[],6,TRUE)),
IF(WEEKDAY($J3646) = 3,
       IF(COUNTIF(FINALS_WEEK_TUESDAY_DATE[],Attendance!$J3646) &gt; 0, VLOOKUP(Attendance!$G3646,FINALS_WEEK_TUESDAY_PERIOD_SCHEDULE[],2,TRUE),
       VLOOKUP(Attendance!$G3646,REGULAR_WEEK_SCHEDULE[[Tuesday]:[Period]],5,TRUE)),
IF(WEEKDAY(Attendance!$J3646) = 4,
        IF(COUNTIF(BLOCK_WEDNESDAY_DATES[],Attendance!$J3646) &gt; 0, VLOOKUP(Attendance!$G3646,BLOCK_WEDNESDAY_PERIOD_SCHEDULE[],2,TRUE),
        IF(COUNTIF(FINALS_WEEK_WEDNESDAY_DATE[],Attendance!$J3646) &gt; 0, VLOOKUP(Attendance!$G3646,FINALS_WEEK_WEDNESDAY_PERIOD_SCHEDULE[],2,TRUE),
       VLOOKUP(Attendance!$G3646,REGULAR_WEEK_SCHEDULE[[Wednesday]:[Period]],4,TRUE))),
IF(WEEKDAY($J3646) = 5,
       IF(COUNTIF(BLOCK_THURSDAY_DATES[],Attendance!$J3646) &gt; 0, VLOOKUP(Attendance!$G3646,BLOCK_THURSDAY_PERIOD_SCHEDULE[],2,TRUE),
       IF(COUNTIF(FINALS_WEEK_THURSDAY_DATE[],Attendance!$J3646) &gt; 0, VLOOKUP(Attendance!$G3646,FINALS_WEEK_THURSDAY_PERIOD_SCHEDULE[],2,TRUE),
       VLOOKUP(Attendance!$G3646,REGULAR_WEEK_SCHEDULE[[Thursday]:[Period]],3,TRUE))),
IF(WEEKDAY(Attendance!$J3646) = 6,
       IF(COUNTIF(FINALS_WEEK_FRIDAY_DATE[],Attendance!$J3646) &gt; 0, VLOOKUP(Attendance!$G3646,FINALS_WEEK_FRIDAY_PERIOD_SCHEDULE[],2,TRUE),
       VLOOKUP(Attendance!$G3646,REGULAR_WEEK_SCHEDULE[[Friday]:[Period]],2,TRUE))))))))))</f>
        <v/>
      </c>
      <c r="J3646" s="41" t="str">
        <f t="shared" ca="1" si="173"/>
        <v/>
      </c>
      <c r="K3646" s="41" t="str">
        <f>IF($A3646 &lt;&gt; "",VLOOKUP($A3646,'Student reference sheet'!$A$2:$V$2329, 7,FALSE), "")</f>
        <v/>
      </c>
      <c r="L3646" s="30" t="str">
        <f>IF($A3646 ="", "", VLOOKUP($A3646, 'Student reference sheet'!$A$2:$Z$2603,23,FALSE))</f>
        <v/>
      </c>
      <c r="M3646" s="30" t="str">
        <f>IF($A3646 ="", "", VLOOKUP($A3646, 'Student reference sheet'!$A$2:$Z$2603,24,FALSE))</f>
        <v/>
      </c>
      <c r="N3646" s="30" t="str">
        <f>IF($A3646 ="", "", VLOOKUP($A3646, 'Student reference sheet'!$A$2:$Z$2603,26,FALSE))</f>
        <v/>
      </c>
      <c r="O3646" s="30" t="str">
        <f>IF($A3646 ="", "", VLOOKUP($A3646, 'Student reference sheet'!$A$2:$Z$2603,25,FALSE))</f>
        <v/>
      </c>
      <c r="P3646" s="39" t="str">
        <f>IF($A3646 = "", "", IF(OR(VLOOKUP($A3646,'Student reference sheet'!$A$2:$V$2400,8,FALSE) = "R",  VLOOKUP($A3646,'Student reference sheet'!$A$2:$V$2400,8,FALSE) = "L"), "X", ""))</f>
        <v/>
      </c>
      <c r="Q3646" s="39" t="str">
        <f>IF($A3646 ="", "", VLOOKUP($A3646, 'Student reference sheet'!$A$2:$V$2603,22,FALSE))</f>
        <v/>
      </c>
      <c r="R3646" s="39" t="str">
        <f>IF($A3646 &lt;&gt; "",VLOOKUP($A3646,'Student reference sheet'!$A$2:$V$2329, 5,FALSE), "")</f>
        <v/>
      </c>
      <c r="S3646" s="39" t="str">
        <f>IF($A3646 &lt;&gt; "",VLOOKUP($A3646,'Student reference sheet'!$A$2:$V$2329, 6,FALSE), "")</f>
        <v/>
      </c>
      <c r="T3646" s="30" t="str">
        <f>IF($A3646 = "","",
IF(VLOOKUP($A3646,'Student reference sheet'!$A$2:$V$2329, 10,FALSE) = "Y", "Hispanic",
IF(VLOOKUP($A3646,'Student reference sheet'!$A$2:$V$2329,11,FALSE) &lt;&gt; "",
IF(VLOOKUP($A3646,'Student reference sheet'!$A$2:$V$2329,11,FALSE) = "UNK", "Unknown", VLOOKUP(VALUE(VLOOKUP($A3646,'Student reference sheet'!$A$2:$V$2329,11,FALSE)),'Ethnicity Reference'!$A$2:$B$22,2,FALSE)),
IF(VLOOKUP($A3646,'Student reference sheet'!$A$2:$V$2329,9,FALSE) &lt;&gt; "", VLOOKUP(VALUE(VLOOKUP($A3646,'Student reference sheet'!$A$2:$V$2329,9,FALSE)),'Ethnicity Reference'!$A$2:$B$22,2,FALSE),"Unknown"))))</f>
        <v/>
      </c>
      <c r="U3646" s="35"/>
    </row>
    <row r="3647" spans="1:21" ht="15.75">
      <c r="A3647" s="47"/>
      <c r="B3647" s="33"/>
      <c r="C3647" s="39" t="str">
        <f>IF($A3647 &lt;&gt; "",VLOOKUP($A3647,'Student reference sheet'!$A$2:$V$2329, 3,FALSE), "")</f>
        <v/>
      </c>
      <c r="D3647" s="39" t="str">
        <f>IF($A3647 &lt;&gt; "",VLOOKUP($A3647,'Student reference sheet'!$A$2:$V$2329, 2,FALSE), "")</f>
        <v/>
      </c>
      <c r="E3647" s="35"/>
      <c r="F3647" s="34"/>
      <c r="G3647" s="40" t="str">
        <f t="shared" ca="1" si="171"/>
        <v/>
      </c>
      <c r="H3647" s="40" t="str">
        <f t="shared" ca="1" si="172"/>
        <v/>
      </c>
      <c r="I3647" s="36" t="str">
        <f>IF($A3647 = "", "",
IF(COUNTIF(MINIMUM_DAY_DATES[], Attendance!J3647) &gt; 0, VLOOKUP(Attendance!$G3647,MINIMUM_DAY_PERIOD_SCHEDULE[], 2,TRUE),
IF(COUNTIF(RALLY_DATES[], Attendance!J3647) &gt; 0, VLOOKUP(Attendance!$G3647,RALLY_PERIOD_SCHEDULE[], 2,TRUE),
IF(WEEKDAY(Attendance!$J3647) = 2,
       IF(COUNTIF(FINALS_WEEK_MONDAY_DATE[],Attendance!$J3647) &gt; 0, VLOOKUP(Attendance!$G3647,FINALS_WEEK_MONDAY_PERIOD_SCHEDULE[],2,TRUE),
       VLOOKUP(Attendance!$G3647,REGULAR_WEEK_SCHEDULE[],6,TRUE)),
IF(WEEKDAY($J3647) = 3,
       IF(COUNTIF(FINALS_WEEK_TUESDAY_DATE[],Attendance!$J3647) &gt; 0, VLOOKUP(Attendance!$G3647,FINALS_WEEK_TUESDAY_PERIOD_SCHEDULE[],2,TRUE),
       VLOOKUP(Attendance!$G3647,REGULAR_WEEK_SCHEDULE[[Tuesday]:[Period]],5,TRUE)),
IF(WEEKDAY(Attendance!$J3647) = 4,
        IF(COUNTIF(BLOCK_WEDNESDAY_DATES[],Attendance!$J3647) &gt; 0, VLOOKUP(Attendance!$G3647,BLOCK_WEDNESDAY_PERIOD_SCHEDULE[],2,TRUE),
        IF(COUNTIF(FINALS_WEEK_WEDNESDAY_DATE[],Attendance!$J3647) &gt; 0, VLOOKUP(Attendance!$G3647,FINALS_WEEK_WEDNESDAY_PERIOD_SCHEDULE[],2,TRUE),
       VLOOKUP(Attendance!$G3647,REGULAR_WEEK_SCHEDULE[[Wednesday]:[Period]],4,TRUE))),
IF(WEEKDAY($J3647) = 5,
       IF(COUNTIF(BLOCK_THURSDAY_DATES[],Attendance!$J3647) &gt; 0, VLOOKUP(Attendance!$G3647,BLOCK_THURSDAY_PERIOD_SCHEDULE[],2,TRUE),
       IF(COUNTIF(FINALS_WEEK_THURSDAY_DATE[],Attendance!$J3647) &gt; 0, VLOOKUP(Attendance!$G3647,FINALS_WEEK_THURSDAY_PERIOD_SCHEDULE[],2,TRUE),
       VLOOKUP(Attendance!$G3647,REGULAR_WEEK_SCHEDULE[[Thursday]:[Period]],3,TRUE))),
IF(WEEKDAY(Attendance!$J3647) = 6,
       IF(COUNTIF(FINALS_WEEK_FRIDAY_DATE[],Attendance!$J3647) &gt; 0, VLOOKUP(Attendance!$G3647,FINALS_WEEK_FRIDAY_PERIOD_SCHEDULE[],2,TRUE),
       VLOOKUP(Attendance!$G3647,REGULAR_WEEK_SCHEDULE[[Friday]:[Period]],2,TRUE))))))))))</f>
        <v/>
      </c>
      <c r="J3647" s="41" t="str">
        <f t="shared" ca="1" si="173"/>
        <v/>
      </c>
      <c r="K3647" s="41" t="str">
        <f>IF($A3647 &lt;&gt; "",VLOOKUP($A3647,'Student reference sheet'!$A$2:$V$2329, 7,FALSE), "")</f>
        <v/>
      </c>
      <c r="L3647" s="30" t="str">
        <f>IF($A3647 ="", "", VLOOKUP($A3647, 'Student reference sheet'!$A$2:$Z$2603,23,FALSE))</f>
        <v/>
      </c>
      <c r="M3647" s="30" t="str">
        <f>IF($A3647 ="", "", VLOOKUP($A3647, 'Student reference sheet'!$A$2:$Z$2603,24,FALSE))</f>
        <v/>
      </c>
      <c r="N3647" s="30" t="str">
        <f>IF($A3647 ="", "", VLOOKUP($A3647, 'Student reference sheet'!$A$2:$Z$2603,26,FALSE))</f>
        <v/>
      </c>
      <c r="O3647" s="30" t="str">
        <f>IF($A3647 ="", "", VLOOKUP($A3647, 'Student reference sheet'!$A$2:$Z$2603,25,FALSE))</f>
        <v/>
      </c>
      <c r="P3647" s="39" t="str">
        <f>IF($A3647 = "", "", IF(OR(VLOOKUP($A3647,'Student reference sheet'!$A$2:$V$2400,8,FALSE) = "R",  VLOOKUP($A3647,'Student reference sheet'!$A$2:$V$2400,8,FALSE) = "L"), "X", ""))</f>
        <v/>
      </c>
      <c r="Q3647" s="39" t="str">
        <f>IF($A3647 ="", "", VLOOKUP($A3647, 'Student reference sheet'!$A$2:$V$2603,22,FALSE))</f>
        <v/>
      </c>
      <c r="R3647" s="39" t="str">
        <f>IF($A3647 &lt;&gt; "",VLOOKUP($A3647,'Student reference sheet'!$A$2:$V$2329, 5,FALSE), "")</f>
        <v/>
      </c>
      <c r="S3647" s="39" t="str">
        <f>IF($A3647 &lt;&gt; "",VLOOKUP($A3647,'Student reference sheet'!$A$2:$V$2329, 6,FALSE), "")</f>
        <v/>
      </c>
      <c r="T3647" s="30" t="str">
        <f>IF($A3647 = "","",
IF(VLOOKUP($A3647,'Student reference sheet'!$A$2:$V$2329, 10,FALSE) = "Y", "Hispanic",
IF(VLOOKUP($A3647,'Student reference sheet'!$A$2:$V$2329,11,FALSE) &lt;&gt; "",
IF(VLOOKUP($A3647,'Student reference sheet'!$A$2:$V$2329,11,FALSE) = "UNK", "Unknown", VLOOKUP(VALUE(VLOOKUP($A3647,'Student reference sheet'!$A$2:$V$2329,11,FALSE)),'Ethnicity Reference'!$A$2:$B$22,2,FALSE)),
IF(VLOOKUP($A3647,'Student reference sheet'!$A$2:$V$2329,9,FALSE) &lt;&gt; "", VLOOKUP(VALUE(VLOOKUP($A3647,'Student reference sheet'!$A$2:$V$2329,9,FALSE)),'Ethnicity Reference'!$A$2:$B$22,2,FALSE),"Unknown"))))</f>
        <v/>
      </c>
      <c r="U3647" s="35"/>
    </row>
    <row r="3648" spans="1:21" ht="15.75">
      <c r="A3648" s="47"/>
      <c r="B3648" s="33"/>
      <c r="C3648" s="39" t="str">
        <f>IF($A3648 &lt;&gt; "",VLOOKUP($A3648,'Student reference sheet'!$A$2:$V$2329, 3,FALSE), "")</f>
        <v/>
      </c>
      <c r="D3648" s="39" t="str">
        <f>IF($A3648 &lt;&gt; "",VLOOKUP($A3648,'Student reference sheet'!$A$2:$V$2329, 2,FALSE), "")</f>
        <v/>
      </c>
      <c r="E3648" s="35"/>
      <c r="F3648" s="34"/>
      <c r="G3648" s="40" t="str">
        <f t="shared" ca="1" si="171"/>
        <v/>
      </c>
      <c r="H3648" s="40" t="str">
        <f t="shared" ca="1" si="172"/>
        <v/>
      </c>
      <c r="I3648" s="36" t="str">
        <f>IF($A3648 = "", "",
IF(COUNTIF(MINIMUM_DAY_DATES[], Attendance!J3648) &gt; 0, VLOOKUP(Attendance!$G3648,MINIMUM_DAY_PERIOD_SCHEDULE[], 2,TRUE),
IF(COUNTIF(RALLY_DATES[], Attendance!J3648) &gt; 0, VLOOKUP(Attendance!$G3648,RALLY_PERIOD_SCHEDULE[], 2,TRUE),
IF(WEEKDAY(Attendance!$J3648) = 2,
       IF(COUNTIF(FINALS_WEEK_MONDAY_DATE[],Attendance!$J3648) &gt; 0, VLOOKUP(Attendance!$G3648,FINALS_WEEK_MONDAY_PERIOD_SCHEDULE[],2,TRUE),
       VLOOKUP(Attendance!$G3648,REGULAR_WEEK_SCHEDULE[],6,TRUE)),
IF(WEEKDAY($J3648) = 3,
       IF(COUNTIF(FINALS_WEEK_TUESDAY_DATE[],Attendance!$J3648) &gt; 0, VLOOKUP(Attendance!$G3648,FINALS_WEEK_TUESDAY_PERIOD_SCHEDULE[],2,TRUE),
       VLOOKUP(Attendance!$G3648,REGULAR_WEEK_SCHEDULE[[Tuesday]:[Period]],5,TRUE)),
IF(WEEKDAY(Attendance!$J3648) = 4,
        IF(COUNTIF(BLOCK_WEDNESDAY_DATES[],Attendance!$J3648) &gt; 0, VLOOKUP(Attendance!$G3648,BLOCK_WEDNESDAY_PERIOD_SCHEDULE[],2,TRUE),
        IF(COUNTIF(FINALS_WEEK_WEDNESDAY_DATE[],Attendance!$J3648) &gt; 0, VLOOKUP(Attendance!$G3648,FINALS_WEEK_WEDNESDAY_PERIOD_SCHEDULE[],2,TRUE),
       VLOOKUP(Attendance!$G3648,REGULAR_WEEK_SCHEDULE[[Wednesday]:[Period]],4,TRUE))),
IF(WEEKDAY($J3648) = 5,
       IF(COUNTIF(BLOCK_THURSDAY_DATES[],Attendance!$J3648) &gt; 0, VLOOKUP(Attendance!$G3648,BLOCK_THURSDAY_PERIOD_SCHEDULE[],2,TRUE),
       IF(COUNTIF(FINALS_WEEK_THURSDAY_DATE[],Attendance!$J3648) &gt; 0, VLOOKUP(Attendance!$G3648,FINALS_WEEK_THURSDAY_PERIOD_SCHEDULE[],2,TRUE),
       VLOOKUP(Attendance!$G3648,REGULAR_WEEK_SCHEDULE[[Thursday]:[Period]],3,TRUE))),
IF(WEEKDAY(Attendance!$J3648) = 6,
       IF(COUNTIF(FINALS_WEEK_FRIDAY_DATE[],Attendance!$J3648) &gt; 0, VLOOKUP(Attendance!$G3648,FINALS_WEEK_FRIDAY_PERIOD_SCHEDULE[],2,TRUE),
       VLOOKUP(Attendance!$G3648,REGULAR_WEEK_SCHEDULE[[Friday]:[Period]],2,TRUE))))))))))</f>
        <v/>
      </c>
      <c r="J3648" s="41" t="str">
        <f t="shared" ca="1" si="173"/>
        <v/>
      </c>
      <c r="K3648" s="41" t="str">
        <f>IF($A3648 &lt;&gt; "",VLOOKUP($A3648,'Student reference sheet'!$A$2:$V$2329, 7,FALSE), "")</f>
        <v/>
      </c>
      <c r="L3648" s="30" t="str">
        <f>IF($A3648 ="", "", VLOOKUP($A3648, 'Student reference sheet'!$A$2:$Z$2603,23,FALSE))</f>
        <v/>
      </c>
      <c r="M3648" s="30" t="str">
        <f>IF($A3648 ="", "", VLOOKUP($A3648, 'Student reference sheet'!$A$2:$Z$2603,24,FALSE))</f>
        <v/>
      </c>
      <c r="N3648" s="30" t="str">
        <f>IF($A3648 ="", "", VLOOKUP($A3648, 'Student reference sheet'!$A$2:$Z$2603,26,FALSE))</f>
        <v/>
      </c>
      <c r="O3648" s="30" t="str">
        <f>IF($A3648 ="", "", VLOOKUP($A3648, 'Student reference sheet'!$A$2:$Z$2603,25,FALSE))</f>
        <v/>
      </c>
      <c r="P3648" s="39" t="str">
        <f>IF($A3648 = "", "", IF(OR(VLOOKUP($A3648,'Student reference sheet'!$A$2:$V$2400,8,FALSE) = "R",  VLOOKUP($A3648,'Student reference sheet'!$A$2:$V$2400,8,FALSE) = "L"), "X", ""))</f>
        <v/>
      </c>
      <c r="Q3648" s="39" t="str">
        <f>IF($A3648 ="", "", VLOOKUP($A3648, 'Student reference sheet'!$A$2:$V$2603,22,FALSE))</f>
        <v/>
      </c>
      <c r="R3648" s="39" t="str">
        <f>IF($A3648 &lt;&gt; "",VLOOKUP($A3648,'Student reference sheet'!$A$2:$V$2329, 5,FALSE), "")</f>
        <v/>
      </c>
      <c r="S3648" s="39" t="str">
        <f>IF($A3648 &lt;&gt; "",VLOOKUP($A3648,'Student reference sheet'!$A$2:$V$2329, 6,FALSE), "")</f>
        <v/>
      </c>
      <c r="T3648" s="30" t="str">
        <f>IF($A3648 = "","",
IF(VLOOKUP($A3648,'Student reference sheet'!$A$2:$V$2329, 10,FALSE) = "Y", "Hispanic",
IF(VLOOKUP($A3648,'Student reference sheet'!$A$2:$V$2329,11,FALSE) &lt;&gt; "",
IF(VLOOKUP($A3648,'Student reference sheet'!$A$2:$V$2329,11,FALSE) = "UNK", "Unknown", VLOOKUP(VALUE(VLOOKUP($A3648,'Student reference sheet'!$A$2:$V$2329,11,FALSE)),'Ethnicity Reference'!$A$2:$B$22,2,FALSE)),
IF(VLOOKUP($A3648,'Student reference sheet'!$A$2:$V$2329,9,FALSE) &lt;&gt; "", VLOOKUP(VALUE(VLOOKUP($A3648,'Student reference sheet'!$A$2:$V$2329,9,FALSE)),'Ethnicity Reference'!$A$2:$B$22,2,FALSE),"Unknown"))))</f>
        <v/>
      </c>
      <c r="U3648" s="35"/>
    </row>
    <row r="3649" spans="1:21" ht="15.75">
      <c r="A3649" s="47"/>
      <c r="B3649" s="33"/>
      <c r="C3649" s="39" t="str">
        <f>IF($A3649 &lt;&gt; "",VLOOKUP($A3649,'Student reference sheet'!$A$2:$V$2329, 3,FALSE), "")</f>
        <v/>
      </c>
      <c r="D3649" s="39" t="str">
        <f>IF($A3649 &lt;&gt; "",VLOOKUP($A3649,'Student reference sheet'!$A$2:$V$2329, 2,FALSE), "")</f>
        <v/>
      </c>
      <c r="E3649" s="35"/>
      <c r="F3649" s="34"/>
      <c r="G3649" s="40" t="str">
        <f t="shared" ca="1" si="171"/>
        <v/>
      </c>
      <c r="H3649" s="40" t="str">
        <f t="shared" ca="1" si="172"/>
        <v/>
      </c>
      <c r="I3649" s="36" t="str">
        <f>IF($A3649 = "", "",
IF(COUNTIF(MINIMUM_DAY_DATES[], Attendance!J3649) &gt; 0, VLOOKUP(Attendance!$G3649,MINIMUM_DAY_PERIOD_SCHEDULE[], 2,TRUE),
IF(COUNTIF(RALLY_DATES[], Attendance!J3649) &gt; 0, VLOOKUP(Attendance!$G3649,RALLY_PERIOD_SCHEDULE[], 2,TRUE),
IF(WEEKDAY(Attendance!$J3649) = 2,
       IF(COUNTIF(FINALS_WEEK_MONDAY_DATE[],Attendance!$J3649) &gt; 0, VLOOKUP(Attendance!$G3649,FINALS_WEEK_MONDAY_PERIOD_SCHEDULE[],2,TRUE),
       VLOOKUP(Attendance!$G3649,REGULAR_WEEK_SCHEDULE[],6,TRUE)),
IF(WEEKDAY($J3649) = 3,
       IF(COUNTIF(FINALS_WEEK_TUESDAY_DATE[],Attendance!$J3649) &gt; 0, VLOOKUP(Attendance!$G3649,FINALS_WEEK_TUESDAY_PERIOD_SCHEDULE[],2,TRUE),
       VLOOKUP(Attendance!$G3649,REGULAR_WEEK_SCHEDULE[[Tuesday]:[Period]],5,TRUE)),
IF(WEEKDAY(Attendance!$J3649) = 4,
        IF(COUNTIF(BLOCK_WEDNESDAY_DATES[],Attendance!$J3649) &gt; 0, VLOOKUP(Attendance!$G3649,BLOCK_WEDNESDAY_PERIOD_SCHEDULE[],2,TRUE),
        IF(COUNTIF(FINALS_WEEK_WEDNESDAY_DATE[],Attendance!$J3649) &gt; 0, VLOOKUP(Attendance!$G3649,FINALS_WEEK_WEDNESDAY_PERIOD_SCHEDULE[],2,TRUE),
       VLOOKUP(Attendance!$G3649,REGULAR_WEEK_SCHEDULE[[Wednesday]:[Period]],4,TRUE))),
IF(WEEKDAY($J3649) = 5,
       IF(COUNTIF(BLOCK_THURSDAY_DATES[],Attendance!$J3649) &gt; 0, VLOOKUP(Attendance!$G3649,BLOCK_THURSDAY_PERIOD_SCHEDULE[],2,TRUE),
       IF(COUNTIF(FINALS_WEEK_THURSDAY_DATE[],Attendance!$J3649) &gt; 0, VLOOKUP(Attendance!$G3649,FINALS_WEEK_THURSDAY_PERIOD_SCHEDULE[],2,TRUE),
       VLOOKUP(Attendance!$G3649,REGULAR_WEEK_SCHEDULE[[Thursday]:[Period]],3,TRUE))),
IF(WEEKDAY(Attendance!$J3649) = 6,
       IF(COUNTIF(FINALS_WEEK_FRIDAY_DATE[],Attendance!$J3649) &gt; 0, VLOOKUP(Attendance!$G3649,FINALS_WEEK_FRIDAY_PERIOD_SCHEDULE[],2,TRUE),
       VLOOKUP(Attendance!$G3649,REGULAR_WEEK_SCHEDULE[[Friday]:[Period]],2,TRUE))))))))))</f>
        <v/>
      </c>
      <c r="J3649" s="41" t="str">
        <f t="shared" ca="1" si="173"/>
        <v/>
      </c>
      <c r="K3649" s="41" t="str">
        <f>IF($A3649 &lt;&gt; "",VLOOKUP($A3649,'Student reference sheet'!$A$2:$V$2329, 7,FALSE), "")</f>
        <v/>
      </c>
      <c r="L3649" s="30" t="str">
        <f>IF($A3649 ="", "", VLOOKUP($A3649, 'Student reference sheet'!$A$2:$Z$2603,23,FALSE))</f>
        <v/>
      </c>
      <c r="M3649" s="30" t="str">
        <f>IF($A3649 ="", "", VLOOKUP($A3649, 'Student reference sheet'!$A$2:$Z$2603,24,FALSE))</f>
        <v/>
      </c>
      <c r="N3649" s="30" t="str">
        <f>IF($A3649 ="", "", VLOOKUP($A3649, 'Student reference sheet'!$A$2:$Z$2603,26,FALSE))</f>
        <v/>
      </c>
      <c r="O3649" s="30" t="str">
        <f>IF($A3649 ="", "", VLOOKUP($A3649, 'Student reference sheet'!$A$2:$Z$2603,25,FALSE))</f>
        <v/>
      </c>
      <c r="P3649" s="39" t="str">
        <f>IF($A3649 = "", "", IF(OR(VLOOKUP($A3649,'Student reference sheet'!$A$2:$V$2400,8,FALSE) = "R",  VLOOKUP($A3649,'Student reference sheet'!$A$2:$V$2400,8,FALSE) = "L"), "X", ""))</f>
        <v/>
      </c>
      <c r="Q3649" s="39" t="str">
        <f>IF($A3649 ="", "", VLOOKUP($A3649, 'Student reference sheet'!$A$2:$V$2603,22,FALSE))</f>
        <v/>
      </c>
      <c r="R3649" s="39" t="str">
        <f>IF($A3649 &lt;&gt; "",VLOOKUP($A3649,'Student reference sheet'!$A$2:$V$2329, 5,FALSE), "")</f>
        <v/>
      </c>
      <c r="S3649" s="39" t="str">
        <f>IF($A3649 &lt;&gt; "",VLOOKUP($A3649,'Student reference sheet'!$A$2:$V$2329, 6,FALSE), "")</f>
        <v/>
      </c>
      <c r="T3649" s="30" t="str">
        <f>IF($A3649 = "","",
IF(VLOOKUP($A3649,'Student reference sheet'!$A$2:$V$2329, 10,FALSE) = "Y", "Hispanic",
IF(VLOOKUP($A3649,'Student reference sheet'!$A$2:$V$2329,11,FALSE) &lt;&gt; "",
IF(VLOOKUP($A3649,'Student reference sheet'!$A$2:$V$2329,11,FALSE) = "UNK", "Unknown", VLOOKUP(VALUE(VLOOKUP($A3649,'Student reference sheet'!$A$2:$V$2329,11,FALSE)),'Ethnicity Reference'!$A$2:$B$22,2,FALSE)),
IF(VLOOKUP($A3649,'Student reference sheet'!$A$2:$V$2329,9,FALSE) &lt;&gt; "", VLOOKUP(VALUE(VLOOKUP($A3649,'Student reference sheet'!$A$2:$V$2329,9,FALSE)),'Ethnicity Reference'!$A$2:$B$22,2,FALSE),"Unknown"))))</f>
        <v/>
      </c>
      <c r="U3649" s="35"/>
    </row>
    <row r="3650" spans="1:21" ht="15.75">
      <c r="A3650" s="47"/>
      <c r="B3650" s="33"/>
      <c r="C3650" s="39" t="str">
        <f>IF($A3650 &lt;&gt; "",VLOOKUP($A3650,'Student reference sheet'!$A$2:$V$2329, 3,FALSE), "")</f>
        <v/>
      </c>
      <c r="D3650" s="39" t="str">
        <f>IF($A3650 &lt;&gt; "",VLOOKUP($A3650,'Student reference sheet'!$A$2:$V$2329, 2,FALSE), "")</f>
        <v/>
      </c>
      <c r="E3650" s="35"/>
      <c r="F3650" s="34"/>
      <c r="G3650" s="40" t="str">
        <f t="shared" ca="1" si="171"/>
        <v/>
      </c>
      <c r="H3650" s="40" t="str">
        <f t="shared" ca="1" si="172"/>
        <v/>
      </c>
      <c r="I3650" s="36" t="str">
        <f>IF($A3650 = "", "",
IF(COUNTIF(MINIMUM_DAY_DATES[], Attendance!J3650) &gt; 0, VLOOKUP(Attendance!$G3650,MINIMUM_DAY_PERIOD_SCHEDULE[], 2,TRUE),
IF(COUNTIF(RALLY_DATES[], Attendance!J3650) &gt; 0, VLOOKUP(Attendance!$G3650,RALLY_PERIOD_SCHEDULE[], 2,TRUE),
IF(WEEKDAY(Attendance!$J3650) = 2,
       IF(COUNTIF(FINALS_WEEK_MONDAY_DATE[],Attendance!$J3650) &gt; 0, VLOOKUP(Attendance!$G3650,FINALS_WEEK_MONDAY_PERIOD_SCHEDULE[],2,TRUE),
       VLOOKUP(Attendance!$G3650,REGULAR_WEEK_SCHEDULE[],6,TRUE)),
IF(WEEKDAY($J3650) = 3,
       IF(COUNTIF(FINALS_WEEK_TUESDAY_DATE[],Attendance!$J3650) &gt; 0, VLOOKUP(Attendance!$G3650,FINALS_WEEK_TUESDAY_PERIOD_SCHEDULE[],2,TRUE),
       VLOOKUP(Attendance!$G3650,REGULAR_WEEK_SCHEDULE[[Tuesday]:[Period]],5,TRUE)),
IF(WEEKDAY(Attendance!$J3650) = 4,
        IF(COUNTIF(BLOCK_WEDNESDAY_DATES[],Attendance!$J3650) &gt; 0, VLOOKUP(Attendance!$G3650,BLOCK_WEDNESDAY_PERIOD_SCHEDULE[],2,TRUE),
        IF(COUNTIF(FINALS_WEEK_WEDNESDAY_DATE[],Attendance!$J3650) &gt; 0, VLOOKUP(Attendance!$G3650,FINALS_WEEK_WEDNESDAY_PERIOD_SCHEDULE[],2,TRUE),
       VLOOKUP(Attendance!$G3650,REGULAR_WEEK_SCHEDULE[[Wednesday]:[Period]],4,TRUE))),
IF(WEEKDAY($J3650) = 5,
       IF(COUNTIF(BLOCK_THURSDAY_DATES[],Attendance!$J3650) &gt; 0, VLOOKUP(Attendance!$G3650,BLOCK_THURSDAY_PERIOD_SCHEDULE[],2,TRUE),
       IF(COUNTIF(FINALS_WEEK_THURSDAY_DATE[],Attendance!$J3650) &gt; 0, VLOOKUP(Attendance!$G3650,FINALS_WEEK_THURSDAY_PERIOD_SCHEDULE[],2,TRUE),
       VLOOKUP(Attendance!$G3650,REGULAR_WEEK_SCHEDULE[[Thursday]:[Period]],3,TRUE))),
IF(WEEKDAY(Attendance!$J3650) = 6,
       IF(COUNTIF(FINALS_WEEK_FRIDAY_DATE[],Attendance!$J3650) &gt; 0, VLOOKUP(Attendance!$G3650,FINALS_WEEK_FRIDAY_PERIOD_SCHEDULE[],2,TRUE),
       VLOOKUP(Attendance!$G3650,REGULAR_WEEK_SCHEDULE[[Friday]:[Period]],2,TRUE))))))))))</f>
        <v/>
      </c>
      <c r="J3650" s="41" t="str">
        <f t="shared" ca="1" si="173"/>
        <v/>
      </c>
      <c r="K3650" s="41" t="str">
        <f>IF($A3650 &lt;&gt; "",VLOOKUP($A3650,'Student reference sheet'!$A$2:$V$2329, 7,FALSE), "")</f>
        <v/>
      </c>
      <c r="L3650" s="30" t="str">
        <f>IF($A3650 ="", "", VLOOKUP($A3650, 'Student reference sheet'!$A$2:$Z$2603,23,FALSE))</f>
        <v/>
      </c>
      <c r="M3650" s="30" t="str">
        <f>IF($A3650 ="", "", VLOOKUP($A3650, 'Student reference sheet'!$A$2:$Z$2603,24,FALSE))</f>
        <v/>
      </c>
      <c r="N3650" s="30" t="str">
        <f>IF($A3650 ="", "", VLOOKUP($A3650, 'Student reference sheet'!$A$2:$Z$2603,26,FALSE))</f>
        <v/>
      </c>
      <c r="O3650" s="30" t="str">
        <f>IF($A3650 ="", "", VLOOKUP($A3650, 'Student reference sheet'!$A$2:$Z$2603,25,FALSE))</f>
        <v/>
      </c>
      <c r="P3650" s="39" t="str">
        <f>IF($A3650 = "", "", IF(OR(VLOOKUP($A3650,'Student reference sheet'!$A$2:$V$2400,8,FALSE) = "R",  VLOOKUP($A3650,'Student reference sheet'!$A$2:$V$2400,8,FALSE) = "L"), "X", ""))</f>
        <v/>
      </c>
      <c r="Q3650" s="39" t="str">
        <f>IF($A3650 ="", "", VLOOKUP($A3650, 'Student reference sheet'!$A$2:$V$2603,22,FALSE))</f>
        <v/>
      </c>
      <c r="R3650" s="39" t="str">
        <f>IF($A3650 &lt;&gt; "",VLOOKUP($A3650,'Student reference sheet'!$A$2:$V$2329, 5,FALSE), "")</f>
        <v/>
      </c>
      <c r="S3650" s="39" t="str">
        <f>IF($A3650 &lt;&gt; "",VLOOKUP($A3650,'Student reference sheet'!$A$2:$V$2329, 6,FALSE), "")</f>
        <v/>
      </c>
      <c r="T3650" s="30" t="str">
        <f>IF($A3650 = "","",
IF(VLOOKUP($A3650,'Student reference sheet'!$A$2:$V$2329, 10,FALSE) = "Y", "Hispanic",
IF(VLOOKUP($A3650,'Student reference sheet'!$A$2:$V$2329,11,FALSE) &lt;&gt; "",
IF(VLOOKUP($A3650,'Student reference sheet'!$A$2:$V$2329,11,FALSE) = "UNK", "Unknown", VLOOKUP(VALUE(VLOOKUP($A3650,'Student reference sheet'!$A$2:$V$2329,11,FALSE)),'Ethnicity Reference'!$A$2:$B$22,2,FALSE)),
IF(VLOOKUP($A3650,'Student reference sheet'!$A$2:$V$2329,9,FALSE) &lt;&gt; "", VLOOKUP(VALUE(VLOOKUP($A3650,'Student reference sheet'!$A$2:$V$2329,9,FALSE)),'Ethnicity Reference'!$A$2:$B$22,2,FALSE),"Unknown"))))</f>
        <v/>
      </c>
      <c r="U3650" s="35"/>
    </row>
    <row r="3651" spans="1:21" ht="15.75">
      <c r="A3651" s="47"/>
      <c r="B3651" s="33"/>
      <c r="C3651" s="39" t="str">
        <f>IF($A3651 &lt;&gt; "",VLOOKUP($A3651,'Student reference sheet'!$A$2:$V$2329, 3,FALSE), "")</f>
        <v/>
      </c>
      <c r="D3651" s="39" t="str">
        <f>IF($A3651 &lt;&gt; "",VLOOKUP($A3651,'Student reference sheet'!$A$2:$V$2329, 2,FALSE), "")</f>
        <v/>
      </c>
      <c r="E3651" s="35"/>
      <c r="F3651" s="34"/>
      <c r="G3651" s="40" t="str">
        <f t="shared" ca="1" si="171"/>
        <v/>
      </c>
      <c r="H3651" s="40" t="str">
        <f t="shared" ca="1" si="172"/>
        <v/>
      </c>
      <c r="I3651" s="36" t="str">
        <f>IF($A3651 = "", "",
IF(COUNTIF(MINIMUM_DAY_DATES[], Attendance!J3651) &gt; 0, VLOOKUP(Attendance!$G3651,MINIMUM_DAY_PERIOD_SCHEDULE[], 2,TRUE),
IF(COUNTIF(RALLY_DATES[], Attendance!J3651) &gt; 0, VLOOKUP(Attendance!$G3651,RALLY_PERIOD_SCHEDULE[], 2,TRUE),
IF(WEEKDAY(Attendance!$J3651) = 2,
       IF(COUNTIF(FINALS_WEEK_MONDAY_DATE[],Attendance!$J3651) &gt; 0, VLOOKUP(Attendance!$G3651,FINALS_WEEK_MONDAY_PERIOD_SCHEDULE[],2,TRUE),
       VLOOKUP(Attendance!$G3651,REGULAR_WEEK_SCHEDULE[],6,TRUE)),
IF(WEEKDAY($J3651) = 3,
       IF(COUNTIF(FINALS_WEEK_TUESDAY_DATE[],Attendance!$J3651) &gt; 0, VLOOKUP(Attendance!$G3651,FINALS_WEEK_TUESDAY_PERIOD_SCHEDULE[],2,TRUE),
       VLOOKUP(Attendance!$G3651,REGULAR_WEEK_SCHEDULE[[Tuesday]:[Period]],5,TRUE)),
IF(WEEKDAY(Attendance!$J3651) = 4,
        IF(COUNTIF(BLOCK_WEDNESDAY_DATES[],Attendance!$J3651) &gt; 0, VLOOKUP(Attendance!$G3651,BLOCK_WEDNESDAY_PERIOD_SCHEDULE[],2,TRUE),
        IF(COUNTIF(FINALS_WEEK_WEDNESDAY_DATE[],Attendance!$J3651) &gt; 0, VLOOKUP(Attendance!$G3651,FINALS_WEEK_WEDNESDAY_PERIOD_SCHEDULE[],2,TRUE),
       VLOOKUP(Attendance!$G3651,REGULAR_WEEK_SCHEDULE[[Wednesday]:[Period]],4,TRUE))),
IF(WEEKDAY($J3651) = 5,
       IF(COUNTIF(BLOCK_THURSDAY_DATES[],Attendance!$J3651) &gt; 0, VLOOKUP(Attendance!$G3651,BLOCK_THURSDAY_PERIOD_SCHEDULE[],2,TRUE),
       IF(COUNTIF(FINALS_WEEK_THURSDAY_DATE[],Attendance!$J3651) &gt; 0, VLOOKUP(Attendance!$G3651,FINALS_WEEK_THURSDAY_PERIOD_SCHEDULE[],2,TRUE),
       VLOOKUP(Attendance!$G3651,REGULAR_WEEK_SCHEDULE[[Thursday]:[Period]],3,TRUE))),
IF(WEEKDAY(Attendance!$J3651) = 6,
       IF(COUNTIF(FINALS_WEEK_FRIDAY_DATE[],Attendance!$J3651) &gt; 0, VLOOKUP(Attendance!$G3651,FINALS_WEEK_FRIDAY_PERIOD_SCHEDULE[],2,TRUE),
       VLOOKUP(Attendance!$G3651,REGULAR_WEEK_SCHEDULE[[Friday]:[Period]],2,TRUE))))))))))</f>
        <v/>
      </c>
      <c r="J3651" s="41" t="str">
        <f t="shared" ca="1" si="173"/>
        <v/>
      </c>
      <c r="K3651" s="41" t="str">
        <f>IF($A3651 &lt;&gt; "",VLOOKUP($A3651,'Student reference sheet'!$A$2:$V$2329, 7,FALSE), "")</f>
        <v/>
      </c>
      <c r="L3651" s="30" t="str">
        <f>IF($A3651 ="", "", VLOOKUP($A3651, 'Student reference sheet'!$A$2:$Z$2603,23,FALSE))</f>
        <v/>
      </c>
      <c r="M3651" s="30" t="str">
        <f>IF($A3651 ="", "", VLOOKUP($A3651, 'Student reference sheet'!$A$2:$Z$2603,24,FALSE))</f>
        <v/>
      </c>
      <c r="N3651" s="30" t="str">
        <f>IF($A3651 ="", "", VLOOKUP($A3651, 'Student reference sheet'!$A$2:$Z$2603,26,FALSE))</f>
        <v/>
      </c>
      <c r="O3651" s="30" t="str">
        <f>IF($A3651 ="", "", VLOOKUP($A3651, 'Student reference sheet'!$A$2:$Z$2603,25,FALSE))</f>
        <v/>
      </c>
      <c r="P3651" s="39" t="str">
        <f>IF($A3651 = "", "", IF(OR(VLOOKUP($A3651,'Student reference sheet'!$A$2:$V$2400,8,FALSE) = "R",  VLOOKUP($A3651,'Student reference sheet'!$A$2:$V$2400,8,FALSE) = "L"), "X", ""))</f>
        <v/>
      </c>
      <c r="Q3651" s="39" t="str">
        <f>IF($A3651 ="", "", VLOOKUP($A3651, 'Student reference sheet'!$A$2:$V$2603,22,FALSE))</f>
        <v/>
      </c>
      <c r="R3651" s="39" t="str">
        <f>IF($A3651 &lt;&gt; "",VLOOKUP($A3651,'Student reference sheet'!$A$2:$V$2329, 5,FALSE), "")</f>
        <v/>
      </c>
      <c r="S3651" s="39" t="str">
        <f>IF($A3651 &lt;&gt; "",VLOOKUP($A3651,'Student reference sheet'!$A$2:$V$2329, 6,FALSE), "")</f>
        <v/>
      </c>
      <c r="T3651" s="30" t="str">
        <f>IF($A3651 = "","",
IF(VLOOKUP($A3651,'Student reference sheet'!$A$2:$V$2329, 10,FALSE) = "Y", "Hispanic",
IF(VLOOKUP($A3651,'Student reference sheet'!$A$2:$V$2329,11,FALSE) &lt;&gt; "",
IF(VLOOKUP($A3651,'Student reference sheet'!$A$2:$V$2329,11,FALSE) = "UNK", "Unknown", VLOOKUP(VALUE(VLOOKUP($A3651,'Student reference sheet'!$A$2:$V$2329,11,FALSE)),'Ethnicity Reference'!$A$2:$B$22,2,FALSE)),
IF(VLOOKUP($A3651,'Student reference sheet'!$A$2:$V$2329,9,FALSE) &lt;&gt; "", VLOOKUP(VALUE(VLOOKUP($A3651,'Student reference sheet'!$A$2:$V$2329,9,FALSE)),'Ethnicity Reference'!$A$2:$B$22,2,FALSE),"Unknown"))))</f>
        <v/>
      </c>
      <c r="U3651" s="35"/>
    </row>
    <row r="3652" spans="1:21" ht="15.75">
      <c r="A3652" s="47"/>
      <c r="B3652" s="33"/>
      <c r="C3652" s="39" t="str">
        <f>IF($A3652 &lt;&gt; "",VLOOKUP($A3652,'Student reference sheet'!$A$2:$V$2329, 3,FALSE), "")</f>
        <v/>
      </c>
      <c r="D3652" s="39" t="str">
        <f>IF($A3652 &lt;&gt; "",VLOOKUP($A3652,'Student reference sheet'!$A$2:$V$2329, 2,FALSE), "")</f>
        <v/>
      </c>
      <c r="E3652" s="35"/>
      <c r="F3652" s="34"/>
      <c r="G3652" s="40" t="str">
        <f t="shared" ca="1" si="171"/>
        <v/>
      </c>
      <c r="H3652" s="40" t="str">
        <f t="shared" ca="1" si="172"/>
        <v/>
      </c>
      <c r="I3652" s="36" t="str">
        <f>IF($A3652 = "", "",
IF(COUNTIF(MINIMUM_DAY_DATES[], Attendance!J3652) &gt; 0, VLOOKUP(Attendance!$G3652,MINIMUM_DAY_PERIOD_SCHEDULE[], 2,TRUE),
IF(COUNTIF(RALLY_DATES[], Attendance!J3652) &gt; 0, VLOOKUP(Attendance!$G3652,RALLY_PERIOD_SCHEDULE[], 2,TRUE),
IF(WEEKDAY(Attendance!$J3652) = 2,
       IF(COUNTIF(FINALS_WEEK_MONDAY_DATE[],Attendance!$J3652) &gt; 0, VLOOKUP(Attendance!$G3652,FINALS_WEEK_MONDAY_PERIOD_SCHEDULE[],2,TRUE),
       VLOOKUP(Attendance!$G3652,REGULAR_WEEK_SCHEDULE[],6,TRUE)),
IF(WEEKDAY($J3652) = 3,
       IF(COUNTIF(FINALS_WEEK_TUESDAY_DATE[],Attendance!$J3652) &gt; 0, VLOOKUP(Attendance!$G3652,FINALS_WEEK_TUESDAY_PERIOD_SCHEDULE[],2,TRUE),
       VLOOKUP(Attendance!$G3652,REGULAR_WEEK_SCHEDULE[[Tuesday]:[Period]],5,TRUE)),
IF(WEEKDAY(Attendance!$J3652) = 4,
        IF(COUNTIF(BLOCK_WEDNESDAY_DATES[],Attendance!$J3652) &gt; 0, VLOOKUP(Attendance!$G3652,BLOCK_WEDNESDAY_PERIOD_SCHEDULE[],2,TRUE),
        IF(COUNTIF(FINALS_WEEK_WEDNESDAY_DATE[],Attendance!$J3652) &gt; 0, VLOOKUP(Attendance!$G3652,FINALS_WEEK_WEDNESDAY_PERIOD_SCHEDULE[],2,TRUE),
       VLOOKUP(Attendance!$G3652,REGULAR_WEEK_SCHEDULE[[Wednesday]:[Period]],4,TRUE))),
IF(WEEKDAY($J3652) = 5,
       IF(COUNTIF(BLOCK_THURSDAY_DATES[],Attendance!$J3652) &gt; 0, VLOOKUP(Attendance!$G3652,BLOCK_THURSDAY_PERIOD_SCHEDULE[],2,TRUE),
       IF(COUNTIF(FINALS_WEEK_THURSDAY_DATE[],Attendance!$J3652) &gt; 0, VLOOKUP(Attendance!$G3652,FINALS_WEEK_THURSDAY_PERIOD_SCHEDULE[],2,TRUE),
       VLOOKUP(Attendance!$G3652,REGULAR_WEEK_SCHEDULE[[Thursday]:[Period]],3,TRUE))),
IF(WEEKDAY(Attendance!$J3652) = 6,
       IF(COUNTIF(FINALS_WEEK_FRIDAY_DATE[],Attendance!$J3652) &gt; 0, VLOOKUP(Attendance!$G3652,FINALS_WEEK_FRIDAY_PERIOD_SCHEDULE[],2,TRUE),
       VLOOKUP(Attendance!$G3652,REGULAR_WEEK_SCHEDULE[[Friday]:[Period]],2,TRUE))))))))))</f>
        <v/>
      </c>
      <c r="J3652" s="41" t="str">
        <f t="shared" ca="1" si="173"/>
        <v/>
      </c>
      <c r="K3652" s="41" t="str">
        <f>IF($A3652 &lt;&gt; "",VLOOKUP($A3652,'Student reference sheet'!$A$2:$V$2329, 7,FALSE), "")</f>
        <v/>
      </c>
      <c r="L3652" s="30" t="str">
        <f>IF($A3652 ="", "", VLOOKUP($A3652, 'Student reference sheet'!$A$2:$Z$2603,23,FALSE))</f>
        <v/>
      </c>
      <c r="M3652" s="30" t="str">
        <f>IF($A3652 ="", "", VLOOKUP($A3652, 'Student reference sheet'!$A$2:$Z$2603,24,FALSE))</f>
        <v/>
      </c>
      <c r="N3652" s="30" t="str">
        <f>IF($A3652 ="", "", VLOOKUP($A3652, 'Student reference sheet'!$A$2:$Z$2603,26,FALSE))</f>
        <v/>
      </c>
      <c r="O3652" s="30" t="str">
        <f>IF($A3652 ="", "", VLOOKUP($A3652, 'Student reference sheet'!$A$2:$Z$2603,25,FALSE))</f>
        <v/>
      </c>
      <c r="P3652" s="39" t="str">
        <f>IF($A3652 = "", "", IF(OR(VLOOKUP($A3652,'Student reference sheet'!$A$2:$V$2400,8,FALSE) = "R",  VLOOKUP($A3652,'Student reference sheet'!$A$2:$V$2400,8,FALSE) = "L"), "X", ""))</f>
        <v/>
      </c>
      <c r="Q3652" s="39" t="str">
        <f>IF($A3652 ="", "", VLOOKUP($A3652, 'Student reference sheet'!$A$2:$V$2603,22,FALSE))</f>
        <v/>
      </c>
      <c r="R3652" s="39" t="str">
        <f>IF($A3652 &lt;&gt; "",VLOOKUP($A3652,'Student reference sheet'!$A$2:$V$2329, 5,FALSE), "")</f>
        <v/>
      </c>
      <c r="S3652" s="39" t="str">
        <f>IF($A3652 &lt;&gt; "",VLOOKUP($A3652,'Student reference sheet'!$A$2:$V$2329, 6,FALSE), "")</f>
        <v/>
      </c>
      <c r="T3652" s="30" t="str">
        <f>IF($A3652 = "","",
IF(VLOOKUP($A3652,'Student reference sheet'!$A$2:$V$2329, 10,FALSE) = "Y", "Hispanic",
IF(VLOOKUP($A3652,'Student reference sheet'!$A$2:$V$2329,11,FALSE) &lt;&gt; "",
IF(VLOOKUP($A3652,'Student reference sheet'!$A$2:$V$2329,11,FALSE) = "UNK", "Unknown", VLOOKUP(VALUE(VLOOKUP($A3652,'Student reference sheet'!$A$2:$V$2329,11,FALSE)),'Ethnicity Reference'!$A$2:$B$22,2,FALSE)),
IF(VLOOKUP($A3652,'Student reference sheet'!$A$2:$V$2329,9,FALSE) &lt;&gt; "", VLOOKUP(VALUE(VLOOKUP($A3652,'Student reference sheet'!$A$2:$V$2329,9,FALSE)),'Ethnicity Reference'!$A$2:$B$22,2,FALSE),"Unknown"))))</f>
        <v/>
      </c>
      <c r="U3652" s="35"/>
    </row>
    <row r="3653" spans="1:21" ht="15.75">
      <c r="A3653" s="47"/>
      <c r="B3653" s="33"/>
      <c r="C3653" s="39" t="str">
        <f>IF($A3653 &lt;&gt; "",VLOOKUP($A3653,'Student reference sheet'!$A$2:$V$2329, 3,FALSE), "")</f>
        <v/>
      </c>
      <c r="D3653" s="39" t="str">
        <f>IF($A3653 &lt;&gt; "",VLOOKUP($A3653,'Student reference sheet'!$A$2:$V$2329, 2,FALSE), "")</f>
        <v/>
      </c>
      <c r="E3653" s="35"/>
      <c r="F3653" s="34"/>
      <c r="G3653" s="40" t="str">
        <f t="shared" ca="1" si="171"/>
        <v/>
      </c>
      <c r="H3653" s="40" t="str">
        <f t="shared" ca="1" si="172"/>
        <v/>
      </c>
      <c r="I3653" s="36" t="str">
        <f>IF($A3653 = "", "",
IF(COUNTIF(MINIMUM_DAY_DATES[], Attendance!J3653) &gt; 0, VLOOKUP(Attendance!$G3653,MINIMUM_DAY_PERIOD_SCHEDULE[], 2,TRUE),
IF(COUNTIF(RALLY_DATES[], Attendance!J3653) &gt; 0, VLOOKUP(Attendance!$G3653,RALLY_PERIOD_SCHEDULE[], 2,TRUE),
IF(WEEKDAY(Attendance!$J3653) = 2,
       IF(COUNTIF(FINALS_WEEK_MONDAY_DATE[],Attendance!$J3653) &gt; 0, VLOOKUP(Attendance!$G3653,FINALS_WEEK_MONDAY_PERIOD_SCHEDULE[],2,TRUE),
       VLOOKUP(Attendance!$G3653,REGULAR_WEEK_SCHEDULE[],6,TRUE)),
IF(WEEKDAY($J3653) = 3,
       IF(COUNTIF(FINALS_WEEK_TUESDAY_DATE[],Attendance!$J3653) &gt; 0, VLOOKUP(Attendance!$G3653,FINALS_WEEK_TUESDAY_PERIOD_SCHEDULE[],2,TRUE),
       VLOOKUP(Attendance!$G3653,REGULAR_WEEK_SCHEDULE[[Tuesday]:[Period]],5,TRUE)),
IF(WEEKDAY(Attendance!$J3653) = 4,
        IF(COUNTIF(BLOCK_WEDNESDAY_DATES[],Attendance!$J3653) &gt; 0, VLOOKUP(Attendance!$G3653,BLOCK_WEDNESDAY_PERIOD_SCHEDULE[],2,TRUE),
        IF(COUNTIF(FINALS_WEEK_WEDNESDAY_DATE[],Attendance!$J3653) &gt; 0, VLOOKUP(Attendance!$G3653,FINALS_WEEK_WEDNESDAY_PERIOD_SCHEDULE[],2,TRUE),
       VLOOKUP(Attendance!$G3653,REGULAR_WEEK_SCHEDULE[[Wednesday]:[Period]],4,TRUE))),
IF(WEEKDAY($J3653) = 5,
       IF(COUNTIF(BLOCK_THURSDAY_DATES[],Attendance!$J3653) &gt; 0, VLOOKUP(Attendance!$G3653,BLOCK_THURSDAY_PERIOD_SCHEDULE[],2,TRUE),
       IF(COUNTIF(FINALS_WEEK_THURSDAY_DATE[],Attendance!$J3653) &gt; 0, VLOOKUP(Attendance!$G3653,FINALS_WEEK_THURSDAY_PERIOD_SCHEDULE[],2,TRUE),
       VLOOKUP(Attendance!$G3653,REGULAR_WEEK_SCHEDULE[[Thursday]:[Period]],3,TRUE))),
IF(WEEKDAY(Attendance!$J3653) = 6,
       IF(COUNTIF(FINALS_WEEK_FRIDAY_DATE[],Attendance!$J3653) &gt; 0, VLOOKUP(Attendance!$G3653,FINALS_WEEK_FRIDAY_PERIOD_SCHEDULE[],2,TRUE),
       VLOOKUP(Attendance!$G3653,REGULAR_WEEK_SCHEDULE[[Friday]:[Period]],2,TRUE))))))))))</f>
        <v/>
      </c>
      <c r="J3653" s="41" t="str">
        <f t="shared" ca="1" si="173"/>
        <v/>
      </c>
      <c r="K3653" s="41" t="str">
        <f>IF($A3653 &lt;&gt; "",VLOOKUP($A3653,'Student reference sheet'!$A$2:$V$2329, 7,FALSE), "")</f>
        <v/>
      </c>
      <c r="L3653" s="30" t="str">
        <f>IF($A3653 ="", "", VLOOKUP($A3653, 'Student reference sheet'!$A$2:$Z$2603,23,FALSE))</f>
        <v/>
      </c>
      <c r="M3653" s="30" t="str">
        <f>IF($A3653 ="", "", VLOOKUP($A3653, 'Student reference sheet'!$A$2:$Z$2603,24,FALSE))</f>
        <v/>
      </c>
      <c r="N3653" s="30" t="str">
        <f>IF($A3653 ="", "", VLOOKUP($A3653, 'Student reference sheet'!$A$2:$Z$2603,26,FALSE))</f>
        <v/>
      </c>
      <c r="O3653" s="30" t="str">
        <f>IF($A3653 ="", "", VLOOKUP($A3653, 'Student reference sheet'!$A$2:$Z$2603,25,FALSE))</f>
        <v/>
      </c>
      <c r="P3653" s="39" t="str">
        <f>IF($A3653 = "", "", IF(OR(VLOOKUP($A3653,'Student reference sheet'!$A$2:$V$2400,8,FALSE) = "R",  VLOOKUP($A3653,'Student reference sheet'!$A$2:$V$2400,8,FALSE) = "L"), "X", ""))</f>
        <v/>
      </c>
      <c r="Q3653" s="39" t="str">
        <f>IF($A3653 ="", "", VLOOKUP($A3653, 'Student reference sheet'!$A$2:$V$2603,22,FALSE))</f>
        <v/>
      </c>
      <c r="R3653" s="39" t="str">
        <f>IF($A3653 &lt;&gt; "",VLOOKUP($A3653,'Student reference sheet'!$A$2:$V$2329, 5,FALSE), "")</f>
        <v/>
      </c>
      <c r="S3653" s="39" t="str">
        <f>IF($A3653 &lt;&gt; "",VLOOKUP($A3653,'Student reference sheet'!$A$2:$V$2329, 6,FALSE), "")</f>
        <v/>
      </c>
      <c r="T3653" s="30" t="str">
        <f>IF($A3653 = "","",
IF(VLOOKUP($A3653,'Student reference sheet'!$A$2:$V$2329, 10,FALSE) = "Y", "Hispanic",
IF(VLOOKUP($A3653,'Student reference sheet'!$A$2:$V$2329,11,FALSE) &lt;&gt; "",
IF(VLOOKUP($A3653,'Student reference sheet'!$A$2:$V$2329,11,FALSE) = "UNK", "Unknown", VLOOKUP(VALUE(VLOOKUP($A3653,'Student reference sheet'!$A$2:$V$2329,11,FALSE)),'Ethnicity Reference'!$A$2:$B$22,2,FALSE)),
IF(VLOOKUP($A3653,'Student reference sheet'!$A$2:$V$2329,9,FALSE) &lt;&gt; "", VLOOKUP(VALUE(VLOOKUP($A3653,'Student reference sheet'!$A$2:$V$2329,9,FALSE)),'Ethnicity Reference'!$A$2:$B$22,2,FALSE),"Unknown"))))</f>
        <v/>
      </c>
      <c r="U3653" s="35"/>
    </row>
    <row r="3654" spans="1:21" ht="15.75">
      <c r="A3654" s="47"/>
      <c r="B3654" s="33"/>
      <c r="C3654" s="39" t="str">
        <f>IF($A3654 &lt;&gt; "",VLOOKUP($A3654,'Student reference sheet'!$A$2:$V$2329, 3,FALSE), "")</f>
        <v/>
      </c>
      <c r="D3654" s="39" t="str">
        <f>IF($A3654 &lt;&gt; "",VLOOKUP($A3654,'Student reference sheet'!$A$2:$V$2329, 2,FALSE), "")</f>
        <v/>
      </c>
      <c r="E3654" s="35"/>
      <c r="F3654" s="34"/>
      <c r="G3654" s="40" t="str">
        <f t="shared" ca="1" si="171"/>
        <v/>
      </c>
      <c r="H3654" s="40" t="str">
        <f t="shared" ca="1" si="172"/>
        <v/>
      </c>
      <c r="I3654" s="36" t="str">
        <f>IF($A3654 = "", "",
IF(COUNTIF(MINIMUM_DAY_DATES[], Attendance!J3654) &gt; 0, VLOOKUP(Attendance!$G3654,MINIMUM_DAY_PERIOD_SCHEDULE[], 2,TRUE),
IF(COUNTIF(RALLY_DATES[], Attendance!J3654) &gt; 0, VLOOKUP(Attendance!$G3654,RALLY_PERIOD_SCHEDULE[], 2,TRUE),
IF(WEEKDAY(Attendance!$J3654) = 2,
       IF(COUNTIF(FINALS_WEEK_MONDAY_DATE[],Attendance!$J3654) &gt; 0, VLOOKUP(Attendance!$G3654,FINALS_WEEK_MONDAY_PERIOD_SCHEDULE[],2,TRUE),
       VLOOKUP(Attendance!$G3654,REGULAR_WEEK_SCHEDULE[],6,TRUE)),
IF(WEEKDAY($J3654) = 3,
       IF(COUNTIF(FINALS_WEEK_TUESDAY_DATE[],Attendance!$J3654) &gt; 0, VLOOKUP(Attendance!$G3654,FINALS_WEEK_TUESDAY_PERIOD_SCHEDULE[],2,TRUE),
       VLOOKUP(Attendance!$G3654,REGULAR_WEEK_SCHEDULE[[Tuesday]:[Period]],5,TRUE)),
IF(WEEKDAY(Attendance!$J3654) = 4,
        IF(COUNTIF(BLOCK_WEDNESDAY_DATES[],Attendance!$J3654) &gt; 0, VLOOKUP(Attendance!$G3654,BLOCK_WEDNESDAY_PERIOD_SCHEDULE[],2,TRUE),
        IF(COUNTIF(FINALS_WEEK_WEDNESDAY_DATE[],Attendance!$J3654) &gt; 0, VLOOKUP(Attendance!$G3654,FINALS_WEEK_WEDNESDAY_PERIOD_SCHEDULE[],2,TRUE),
       VLOOKUP(Attendance!$G3654,REGULAR_WEEK_SCHEDULE[[Wednesday]:[Period]],4,TRUE))),
IF(WEEKDAY($J3654) = 5,
       IF(COUNTIF(BLOCK_THURSDAY_DATES[],Attendance!$J3654) &gt; 0, VLOOKUP(Attendance!$G3654,BLOCK_THURSDAY_PERIOD_SCHEDULE[],2,TRUE),
       IF(COUNTIF(FINALS_WEEK_THURSDAY_DATE[],Attendance!$J3654) &gt; 0, VLOOKUP(Attendance!$G3654,FINALS_WEEK_THURSDAY_PERIOD_SCHEDULE[],2,TRUE),
       VLOOKUP(Attendance!$G3654,REGULAR_WEEK_SCHEDULE[[Thursday]:[Period]],3,TRUE))),
IF(WEEKDAY(Attendance!$J3654) = 6,
       IF(COUNTIF(FINALS_WEEK_FRIDAY_DATE[],Attendance!$J3654) &gt; 0, VLOOKUP(Attendance!$G3654,FINALS_WEEK_FRIDAY_PERIOD_SCHEDULE[],2,TRUE),
       VLOOKUP(Attendance!$G3654,REGULAR_WEEK_SCHEDULE[[Friday]:[Period]],2,TRUE))))))))))</f>
        <v/>
      </c>
      <c r="J3654" s="41" t="str">
        <f t="shared" ca="1" si="173"/>
        <v/>
      </c>
      <c r="K3654" s="41" t="str">
        <f>IF($A3654 &lt;&gt; "",VLOOKUP($A3654,'Student reference sheet'!$A$2:$V$2329, 7,FALSE), "")</f>
        <v/>
      </c>
      <c r="L3654" s="30" t="str">
        <f>IF($A3654 ="", "", VLOOKUP($A3654, 'Student reference sheet'!$A$2:$Z$2603,23,FALSE))</f>
        <v/>
      </c>
      <c r="M3654" s="30" t="str">
        <f>IF($A3654 ="", "", VLOOKUP($A3654, 'Student reference sheet'!$A$2:$Z$2603,24,FALSE))</f>
        <v/>
      </c>
      <c r="N3654" s="30" t="str">
        <f>IF($A3654 ="", "", VLOOKUP($A3654, 'Student reference sheet'!$A$2:$Z$2603,26,FALSE))</f>
        <v/>
      </c>
      <c r="O3654" s="30" t="str">
        <f>IF($A3654 ="", "", VLOOKUP($A3654, 'Student reference sheet'!$A$2:$Z$2603,25,FALSE))</f>
        <v/>
      </c>
      <c r="P3654" s="39" t="str">
        <f>IF($A3654 = "", "", IF(OR(VLOOKUP($A3654,'Student reference sheet'!$A$2:$V$2400,8,FALSE) = "R",  VLOOKUP($A3654,'Student reference sheet'!$A$2:$V$2400,8,FALSE) = "L"), "X", ""))</f>
        <v/>
      </c>
      <c r="Q3654" s="39" t="str">
        <f>IF($A3654 ="", "", VLOOKUP($A3654, 'Student reference sheet'!$A$2:$V$2603,22,FALSE))</f>
        <v/>
      </c>
      <c r="R3654" s="39" t="str">
        <f>IF($A3654 &lt;&gt; "",VLOOKUP($A3654,'Student reference sheet'!$A$2:$V$2329, 5,FALSE), "")</f>
        <v/>
      </c>
      <c r="S3654" s="39" t="str">
        <f>IF($A3654 &lt;&gt; "",VLOOKUP($A3654,'Student reference sheet'!$A$2:$V$2329, 6,FALSE), "")</f>
        <v/>
      </c>
      <c r="T3654" s="30" t="str">
        <f>IF($A3654 = "","",
IF(VLOOKUP($A3654,'Student reference sheet'!$A$2:$V$2329, 10,FALSE) = "Y", "Hispanic",
IF(VLOOKUP($A3654,'Student reference sheet'!$A$2:$V$2329,11,FALSE) &lt;&gt; "",
IF(VLOOKUP($A3654,'Student reference sheet'!$A$2:$V$2329,11,FALSE) = "UNK", "Unknown", VLOOKUP(VALUE(VLOOKUP($A3654,'Student reference sheet'!$A$2:$V$2329,11,FALSE)),'Ethnicity Reference'!$A$2:$B$22,2,FALSE)),
IF(VLOOKUP($A3654,'Student reference sheet'!$A$2:$V$2329,9,FALSE) &lt;&gt; "", VLOOKUP(VALUE(VLOOKUP($A3654,'Student reference sheet'!$A$2:$V$2329,9,FALSE)),'Ethnicity Reference'!$A$2:$B$22,2,FALSE),"Unknown"))))</f>
        <v/>
      </c>
      <c r="U3654" s="35"/>
    </row>
    <row r="3655" spans="1:21" ht="15.75">
      <c r="A3655" s="47"/>
      <c r="B3655" s="33"/>
      <c r="C3655" s="39" t="str">
        <f>IF($A3655 &lt;&gt; "",VLOOKUP($A3655,'Student reference sheet'!$A$2:$V$2329, 3,FALSE), "")</f>
        <v/>
      </c>
      <c r="D3655" s="39" t="str">
        <f>IF($A3655 &lt;&gt; "",VLOOKUP($A3655,'Student reference sheet'!$A$2:$V$2329, 2,FALSE), "")</f>
        <v/>
      </c>
      <c r="E3655" s="35"/>
      <c r="F3655" s="34"/>
      <c r="G3655" s="40" t="str">
        <f t="shared" ca="1" si="171"/>
        <v/>
      </c>
      <c r="H3655" s="40" t="str">
        <f t="shared" ca="1" si="172"/>
        <v/>
      </c>
      <c r="I3655" s="36" t="str">
        <f>IF($A3655 = "", "",
IF(COUNTIF(MINIMUM_DAY_DATES[], Attendance!J3655) &gt; 0, VLOOKUP(Attendance!$G3655,MINIMUM_DAY_PERIOD_SCHEDULE[], 2,TRUE),
IF(COUNTIF(RALLY_DATES[], Attendance!J3655) &gt; 0, VLOOKUP(Attendance!$G3655,RALLY_PERIOD_SCHEDULE[], 2,TRUE),
IF(WEEKDAY(Attendance!$J3655) = 2,
       IF(COUNTIF(FINALS_WEEK_MONDAY_DATE[],Attendance!$J3655) &gt; 0, VLOOKUP(Attendance!$G3655,FINALS_WEEK_MONDAY_PERIOD_SCHEDULE[],2,TRUE),
       VLOOKUP(Attendance!$G3655,REGULAR_WEEK_SCHEDULE[],6,TRUE)),
IF(WEEKDAY($J3655) = 3,
       IF(COUNTIF(FINALS_WEEK_TUESDAY_DATE[],Attendance!$J3655) &gt; 0, VLOOKUP(Attendance!$G3655,FINALS_WEEK_TUESDAY_PERIOD_SCHEDULE[],2,TRUE),
       VLOOKUP(Attendance!$G3655,REGULAR_WEEK_SCHEDULE[[Tuesday]:[Period]],5,TRUE)),
IF(WEEKDAY(Attendance!$J3655) = 4,
        IF(COUNTIF(BLOCK_WEDNESDAY_DATES[],Attendance!$J3655) &gt; 0, VLOOKUP(Attendance!$G3655,BLOCK_WEDNESDAY_PERIOD_SCHEDULE[],2,TRUE),
        IF(COUNTIF(FINALS_WEEK_WEDNESDAY_DATE[],Attendance!$J3655) &gt; 0, VLOOKUP(Attendance!$G3655,FINALS_WEEK_WEDNESDAY_PERIOD_SCHEDULE[],2,TRUE),
       VLOOKUP(Attendance!$G3655,REGULAR_WEEK_SCHEDULE[[Wednesday]:[Period]],4,TRUE))),
IF(WEEKDAY($J3655) = 5,
       IF(COUNTIF(BLOCK_THURSDAY_DATES[],Attendance!$J3655) &gt; 0, VLOOKUP(Attendance!$G3655,BLOCK_THURSDAY_PERIOD_SCHEDULE[],2,TRUE),
       IF(COUNTIF(FINALS_WEEK_THURSDAY_DATE[],Attendance!$J3655) &gt; 0, VLOOKUP(Attendance!$G3655,FINALS_WEEK_THURSDAY_PERIOD_SCHEDULE[],2,TRUE),
       VLOOKUP(Attendance!$G3655,REGULAR_WEEK_SCHEDULE[[Thursday]:[Period]],3,TRUE))),
IF(WEEKDAY(Attendance!$J3655) = 6,
       IF(COUNTIF(FINALS_WEEK_FRIDAY_DATE[],Attendance!$J3655) &gt; 0, VLOOKUP(Attendance!$G3655,FINALS_WEEK_FRIDAY_PERIOD_SCHEDULE[],2,TRUE),
       VLOOKUP(Attendance!$G3655,REGULAR_WEEK_SCHEDULE[[Friday]:[Period]],2,TRUE))))))))))</f>
        <v/>
      </c>
      <c r="J3655" s="41" t="str">
        <f t="shared" ca="1" si="173"/>
        <v/>
      </c>
      <c r="K3655" s="41" t="str">
        <f>IF($A3655 &lt;&gt; "",VLOOKUP($A3655,'Student reference sheet'!$A$2:$V$2329, 7,FALSE), "")</f>
        <v/>
      </c>
      <c r="L3655" s="30" t="str">
        <f>IF($A3655 ="", "", VLOOKUP($A3655, 'Student reference sheet'!$A$2:$Z$2603,23,FALSE))</f>
        <v/>
      </c>
      <c r="M3655" s="30" t="str">
        <f>IF($A3655 ="", "", VLOOKUP($A3655, 'Student reference sheet'!$A$2:$Z$2603,24,FALSE))</f>
        <v/>
      </c>
      <c r="N3655" s="30" t="str">
        <f>IF($A3655 ="", "", VLOOKUP($A3655, 'Student reference sheet'!$A$2:$Z$2603,26,FALSE))</f>
        <v/>
      </c>
      <c r="O3655" s="30" t="str">
        <f>IF($A3655 ="", "", VLOOKUP($A3655, 'Student reference sheet'!$A$2:$Z$2603,25,FALSE))</f>
        <v/>
      </c>
      <c r="P3655" s="39" t="str">
        <f>IF($A3655 = "", "", IF(OR(VLOOKUP($A3655,'Student reference sheet'!$A$2:$V$2400,8,FALSE) = "R",  VLOOKUP($A3655,'Student reference sheet'!$A$2:$V$2400,8,FALSE) = "L"), "X", ""))</f>
        <v/>
      </c>
      <c r="Q3655" s="39" t="str">
        <f>IF($A3655 ="", "", VLOOKUP($A3655, 'Student reference sheet'!$A$2:$V$2603,22,FALSE))</f>
        <v/>
      </c>
      <c r="R3655" s="39" t="str">
        <f>IF($A3655 &lt;&gt; "",VLOOKUP($A3655,'Student reference sheet'!$A$2:$V$2329, 5,FALSE), "")</f>
        <v/>
      </c>
      <c r="S3655" s="39" t="str">
        <f>IF($A3655 &lt;&gt; "",VLOOKUP($A3655,'Student reference sheet'!$A$2:$V$2329, 6,FALSE), "")</f>
        <v/>
      </c>
      <c r="T3655" s="30" t="str">
        <f>IF($A3655 = "","",
IF(VLOOKUP($A3655,'Student reference sheet'!$A$2:$V$2329, 10,FALSE) = "Y", "Hispanic",
IF(VLOOKUP($A3655,'Student reference sheet'!$A$2:$V$2329,11,FALSE) &lt;&gt; "",
IF(VLOOKUP($A3655,'Student reference sheet'!$A$2:$V$2329,11,FALSE) = "UNK", "Unknown", VLOOKUP(VALUE(VLOOKUP($A3655,'Student reference sheet'!$A$2:$V$2329,11,FALSE)),'Ethnicity Reference'!$A$2:$B$22,2,FALSE)),
IF(VLOOKUP($A3655,'Student reference sheet'!$A$2:$V$2329,9,FALSE) &lt;&gt; "", VLOOKUP(VALUE(VLOOKUP($A3655,'Student reference sheet'!$A$2:$V$2329,9,FALSE)),'Ethnicity Reference'!$A$2:$B$22,2,FALSE),"Unknown"))))</f>
        <v/>
      </c>
      <c r="U3655" s="35"/>
    </row>
    <row r="3656" spans="1:21" ht="15.75">
      <c r="A3656" s="47"/>
      <c r="B3656" s="33"/>
      <c r="C3656" s="39" t="str">
        <f>IF($A3656 &lt;&gt; "",VLOOKUP($A3656,'Student reference sheet'!$A$2:$V$2329, 3,FALSE), "")</f>
        <v/>
      </c>
      <c r="D3656" s="39" t="str">
        <f>IF($A3656 &lt;&gt; "",VLOOKUP($A3656,'Student reference sheet'!$A$2:$V$2329, 2,FALSE), "")</f>
        <v/>
      </c>
      <c r="E3656" s="35"/>
      <c r="F3656" s="34"/>
      <c r="G3656" s="40" t="str">
        <f t="shared" ca="1" si="171"/>
        <v/>
      </c>
      <c r="H3656" s="40" t="str">
        <f t="shared" ca="1" si="172"/>
        <v/>
      </c>
      <c r="I3656" s="36" t="str">
        <f>IF($A3656 = "", "",
IF(COUNTIF(MINIMUM_DAY_DATES[], Attendance!J3656) &gt; 0, VLOOKUP(Attendance!$G3656,MINIMUM_DAY_PERIOD_SCHEDULE[], 2,TRUE),
IF(COUNTIF(RALLY_DATES[], Attendance!J3656) &gt; 0, VLOOKUP(Attendance!$G3656,RALLY_PERIOD_SCHEDULE[], 2,TRUE),
IF(WEEKDAY(Attendance!$J3656) = 2,
       IF(COUNTIF(FINALS_WEEK_MONDAY_DATE[],Attendance!$J3656) &gt; 0, VLOOKUP(Attendance!$G3656,FINALS_WEEK_MONDAY_PERIOD_SCHEDULE[],2,TRUE),
       VLOOKUP(Attendance!$G3656,REGULAR_WEEK_SCHEDULE[],6,TRUE)),
IF(WEEKDAY($J3656) = 3,
       IF(COUNTIF(FINALS_WEEK_TUESDAY_DATE[],Attendance!$J3656) &gt; 0, VLOOKUP(Attendance!$G3656,FINALS_WEEK_TUESDAY_PERIOD_SCHEDULE[],2,TRUE),
       VLOOKUP(Attendance!$G3656,REGULAR_WEEK_SCHEDULE[[Tuesday]:[Period]],5,TRUE)),
IF(WEEKDAY(Attendance!$J3656) = 4,
        IF(COUNTIF(BLOCK_WEDNESDAY_DATES[],Attendance!$J3656) &gt; 0, VLOOKUP(Attendance!$G3656,BLOCK_WEDNESDAY_PERIOD_SCHEDULE[],2,TRUE),
        IF(COUNTIF(FINALS_WEEK_WEDNESDAY_DATE[],Attendance!$J3656) &gt; 0, VLOOKUP(Attendance!$G3656,FINALS_WEEK_WEDNESDAY_PERIOD_SCHEDULE[],2,TRUE),
       VLOOKUP(Attendance!$G3656,REGULAR_WEEK_SCHEDULE[[Wednesday]:[Period]],4,TRUE))),
IF(WEEKDAY($J3656) = 5,
       IF(COUNTIF(BLOCK_THURSDAY_DATES[],Attendance!$J3656) &gt; 0, VLOOKUP(Attendance!$G3656,BLOCK_THURSDAY_PERIOD_SCHEDULE[],2,TRUE),
       IF(COUNTIF(FINALS_WEEK_THURSDAY_DATE[],Attendance!$J3656) &gt; 0, VLOOKUP(Attendance!$G3656,FINALS_WEEK_THURSDAY_PERIOD_SCHEDULE[],2,TRUE),
       VLOOKUP(Attendance!$G3656,REGULAR_WEEK_SCHEDULE[[Thursday]:[Period]],3,TRUE))),
IF(WEEKDAY(Attendance!$J3656) = 6,
       IF(COUNTIF(FINALS_WEEK_FRIDAY_DATE[],Attendance!$J3656) &gt; 0, VLOOKUP(Attendance!$G3656,FINALS_WEEK_FRIDAY_PERIOD_SCHEDULE[],2,TRUE),
       VLOOKUP(Attendance!$G3656,REGULAR_WEEK_SCHEDULE[[Friday]:[Period]],2,TRUE))))))))))</f>
        <v/>
      </c>
      <c r="J3656" s="41" t="str">
        <f t="shared" ca="1" si="173"/>
        <v/>
      </c>
      <c r="K3656" s="41" t="str">
        <f>IF($A3656 &lt;&gt; "",VLOOKUP($A3656,'Student reference sheet'!$A$2:$V$2329, 7,FALSE), "")</f>
        <v/>
      </c>
      <c r="L3656" s="30" t="str">
        <f>IF($A3656 ="", "", VLOOKUP($A3656, 'Student reference sheet'!$A$2:$Z$2603,23,FALSE))</f>
        <v/>
      </c>
      <c r="M3656" s="30" t="str">
        <f>IF($A3656 ="", "", VLOOKUP($A3656, 'Student reference sheet'!$A$2:$Z$2603,24,FALSE))</f>
        <v/>
      </c>
      <c r="N3656" s="30" t="str">
        <f>IF($A3656 ="", "", VLOOKUP($A3656, 'Student reference sheet'!$A$2:$Z$2603,26,FALSE))</f>
        <v/>
      </c>
      <c r="O3656" s="30" t="str">
        <f>IF($A3656 ="", "", VLOOKUP($A3656, 'Student reference sheet'!$A$2:$Z$2603,25,FALSE))</f>
        <v/>
      </c>
      <c r="P3656" s="39" t="str">
        <f>IF($A3656 = "", "", IF(OR(VLOOKUP($A3656,'Student reference sheet'!$A$2:$V$2400,8,FALSE) = "R",  VLOOKUP($A3656,'Student reference sheet'!$A$2:$V$2400,8,FALSE) = "L"), "X", ""))</f>
        <v/>
      </c>
      <c r="Q3656" s="39" t="str">
        <f>IF($A3656 ="", "", VLOOKUP($A3656, 'Student reference sheet'!$A$2:$V$2603,22,FALSE))</f>
        <v/>
      </c>
      <c r="R3656" s="39" t="str">
        <f>IF($A3656 &lt;&gt; "",VLOOKUP($A3656,'Student reference sheet'!$A$2:$V$2329, 5,FALSE), "")</f>
        <v/>
      </c>
      <c r="S3656" s="39" t="str">
        <f>IF($A3656 &lt;&gt; "",VLOOKUP($A3656,'Student reference sheet'!$A$2:$V$2329, 6,FALSE), "")</f>
        <v/>
      </c>
      <c r="T3656" s="30" t="str">
        <f>IF($A3656 = "","",
IF(VLOOKUP($A3656,'Student reference sheet'!$A$2:$V$2329, 10,FALSE) = "Y", "Hispanic",
IF(VLOOKUP($A3656,'Student reference sheet'!$A$2:$V$2329,11,FALSE) &lt;&gt; "",
IF(VLOOKUP($A3656,'Student reference sheet'!$A$2:$V$2329,11,FALSE) = "UNK", "Unknown", VLOOKUP(VALUE(VLOOKUP($A3656,'Student reference sheet'!$A$2:$V$2329,11,FALSE)),'Ethnicity Reference'!$A$2:$B$22,2,FALSE)),
IF(VLOOKUP($A3656,'Student reference sheet'!$A$2:$V$2329,9,FALSE) &lt;&gt; "", VLOOKUP(VALUE(VLOOKUP($A3656,'Student reference sheet'!$A$2:$V$2329,9,FALSE)),'Ethnicity Reference'!$A$2:$B$22,2,FALSE),"Unknown"))))</f>
        <v/>
      </c>
      <c r="U3656" s="35"/>
    </row>
    <row r="3657" spans="1:21" ht="15.75">
      <c r="A3657" s="47"/>
      <c r="B3657" s="33"/>
      <c r="C3657" s="39" t="str">
        <f>IF($A3657 &lt;&gt; "",VLOOKUP($A3657,'Student reference sheet'!$A$2:$V$2329, 3,FALSE), "")</f>
        <v/>
      </c>
      <c r="D3657" s="39" t="str">
        <f>IF($A3657 &lt;&gt; "",VLOOKUP($A3657,'Student reference sheet'!$A$2:$V$2329, 2,FALSE), "")</f>
        <v/>
      </c>
      <c r="E3657" s="35"/>
      <c r="F3657" s="34"/>
      <c r="G3657" s="40" t="str">
        <f t="shared" ca="1" si="171"/>
        <v/>
      </c>
      <c r="H3657" s="40" t="str">
        <f t="shared" ca="1" si="172"/>
        <v/>
      </c>
      <c r="I3657" s="36" t="str">
        <f>IF($A3657 = "", "",
IF(COUNTIF(MINIMUM_DAY_DATES[], Attendance!J3657) &gt; 0, VLOOKUP(Attendance!$G3657,MINIMUM_DAY_PERIOD_SCHEDULE[], 2,TRUE),
IF(COUNTIF(RALLY_DATES[], Attendance!J3657) &gt; 0, VLOOKUP(Attendance!$G3657,RALLY_PERIOD_SCHEDULE[], 2,TRUE),
IF(WEEKDAY(Attendance!$J3657) = 2,
       IF(COUNTIF(FINALS_WEEK_MONDAY_DATE[],Attendance!$J3657) &gt; 0, VLOOKUP(Attendance!$G3657,FINALS_WEEK_MONDAY_PERIOD_SCHEDULE[],2,TRUE),
       VLOOKUP(Attendance!$G3657,REGULAR_WEEK_SCHEDULE[],6,TRUE)),
IF(WEEKDAY($J3657) = 3,
       IF(COUNTIF(FINALS_WEEK_TUESDAY_DATE[],Attendance!$J3657) &gt; 0, VLOOKUP(Attendance!$G3657,FINALS_WEEK_TUESDAY_PERIOD_SCHEDULE[],2,TRUE),
       VLOOKUP(Attendance!$G3657,REGULAR_WEEK_SCHEDULE[[Tuesday]:[Period]],5,TRUE)),
IF(WEEKDAY(Attendance!$J3657) = 4,
        IF(COUNTIF(BLOCK_WEDNESDAY_DATES[],Attendance!$J3657) &gt; 0, VLOOKUP(Attendance!$G3657,BLOCK_WEDNESDAY_PERIOD_SCHEDULE[],2,TRUE),
        IF(COUNTIF(FINALS_WEEK_WEDNESDAY_DATE[],Attendance!$J3657) &gt; 0, VLOOKUP(Attendance!$G3657,FINALS_WEEK_WEDNESDAY_PERIOD_SCHEDULE[],2,TRUE),
       VLOOKUP(Attendance!$G3657,REGULAR_WEEK_SCHEDULE[[Wednesday]:[Period]],4,TRUE))),
IF(WEEKDAY($J3657) = 5,
       IF(COUNTIF(BLOCK_THURSDAY_DATES[],Attendance!$J3657) &gt; 0, VLOOKUP(Attendance!$G3657,BLOCK_THURSDAY_PERIOD_SCHEDULE[],2,TRUE),
       IF(COUNTIF(FINALS_WEEK_THURSDAY_DATE[],Attendance!$J3657) &gt; 0, VLOOKUP(Attendance!$G3657,FINALS_WEEK_THURSDAY_PERIOD_SCHEDULE[],2,TRUE),
       VLOOKUP(Attendance!$G3657,REGULAR_WEEK_SCHEDULE[[Thursday]:[Period]],3,TRUE))),
IF(WEEKDAY(Attendance!$J3657) = 6,
       IF(COUNTIF(FINALS_WEEK_FRIDAY_DATE[],Attendance!$J3657) &gt; 0, VLOOKUP(Attendance!$G3657,FINALS_WEEK_FRIDAY_PERIOD_SCHEDULE[],2,TRUE),
       VLOOKUP(Attendance!$G3657,REGULAR_WEEK_SCHEDULE[[Friday]:[Period]],2,TRUE))))))))))</f>
        <v/>
      </c>
      <c r="J3657" s="41" t="str">
        <f t="shared" ca="1" si="173"/>
        <v/>
      </c>
      <c r="K3657" s="41" t="str">
        <f>IF($A3657 &lt;&gt; "",VLOOKUP($A3657,'Student reference sheet'!$A$2:$V$2329, 7,FALSE), "")</f>
        <v/>
      </c>
      <c r="L3657" s="30" t="str">
        <f>IF($A3657 ="", "", VLOOKUP($A3657, 'Student reference sheet'!$A$2:$Z$2603,23,FALSE))</f>
        <v/>
      </c>
      <c r="M3657" s="30" t="str">
        <f>IF($A3657 ="", "", VLOOKUP($A3657, 'Student reference sheet'!$A$2:$Z$2603,24,FALSE))</f>
        <v/>
      </c>
      <c r="N3657" s="30" t="str">
        <f>IF($A3657 ="", "", VLOOKUP($A3657, 'Student reference sheet'!$A$2:$Z$2603,26,FALSE))</f>
        <v/>
      </c>
      <c r="O3657" s="30" t="str">
        <f>IF($A3657 ="", "", VLOOKUP($A3657, 'Student reference sheet'!$A$2:$Z$2603,25,FALSE))</f>
        <v/>
      </c>
      <c r="P3657" s="39" t="str">
        <f>IF($A3657 = "", "", IF(OR(VLOOKUP($A3657,'Student reference sheet'!$A$2:$V$2400,8,FALSE) = "R",  VLOOKUP($A3657,'Student reference sheet'!$A$2:$V$2400,8,FALSE) = "L"), "X", ""))</f>
        <v/>
      </c>
      <c r="Q3657" s="39" t="str">
        <f>IF($A3657 ="", "", VLOOKUP($A3657, 'Student reference sheet'!$A$2:$V$2603,22,FALSE))</f>
        <v/>
      </c>
      <c r="R3657" s="39" t="str">
        <f>IF($A3657 &lt;&gt; "",VLOOKUP($A3657,'Student reference sheet'!$A$2:$V$2329, 5,FALSE), "")</f>
        <v/>
      </c>
      <c r="S3657" s="39" t="str">
        <f>IF($A3657 &lt;&gt; "",VLOOKUP($A3657,'Student reference sheet'!$A$2:$V$2329, 6,FALSE), "")</f>
        <v/>
      </c>
      <c r="T3657" s="30" t="str">
        <f>IF($A3657 = "","",
IF(VLOOKUP($A3657,'Student reference sheet'!$A$2:$V$2329, 10,FALSE) = "Y", "Hispanic",
IF(VLOOKUP($A3657,'Student reference sheet'!$A$2:$V$2329,11,FALSE) &lt;&gt; "",
IF(VLOOKUP($A3657,'Student reference sheet'!$A$2:$V$2329,11,FALSE) = "UNK", "Unknown", VLOOKUP(VALUE(VLOOKUP($A3657,'Student reference sheet'!$A$2:$V$2329,11,FALSE)),'Ethnicity Reference'!$A$2:$B$22,2,FALSE)),
IF(VLOOKUP($A3657,'Student reference sheet'!$A$2:$V$2329,9,FALSE) &lt;&gt; "", VLOOKUP(VALUE(VLOOKUP($A3657,'Student reference sheet'!$A$2:$V$2329,9,FALSE)),'Ethnicity Reference'!$A$2:$B$22,2,FALSE),"Unknown"))))</f>
        <v/>
      </c>
      <c r="U3657" s="35"/>
    </row>
    <row r="3658" spans="1:21" ht="15.75">
      <c r="A3658" s="47"/>
      <c r="B3658" s="33"/>
      <c r="C3658" s="39" t="str">
        <f>IF($A3658 &lt;&gt; "",VLOOKUP($A3658,'Student reference sheet'!$A$2:$V$2329, 3,FALSE), "")</f>
        <v/>
      </c>
      <c r="D3658" s="39" t="str">
        <f>IF($A3658 &lt;&gt; "",VLOOKUP($A3658,'Student reference sheet'!$A$2:$V$2329, 2,FALSE), "")</f>
        <v/>
      </c>
      <c r="E3658" s="35"/>
      <c r="F3658" s="34"/>
      <c r="G3658" s="40" t="str">
        <f t="shared" ref="G3658:G3721" ca="1" si="174">IF(A3658 &lt;&gt;"", IF(G3658 = "",NOW() - TODAY(), G3658), "")</f>
        <v/>
      </c>
      <c r="H3658" s="40" t="str">
        <f t="shared" ref="H3658:H3721" ca="1" si="175">IF(B3658 &lt;&gt;"", IF(H3658 = "",NOW() - TODAY(), H3658), "")</f>
        <v/>
      </c>
      <c r="I3658" s="36" t="str">
        <f>IF($A3658 = "", "",
IF(COUNTIF(MINIMUM_DAY_DATES[], Attendance!J3658) &gt; 0, VLOOKUP(Attendance!$G3658,MINIMUM_DAY_PERIOD_SCHEDULE[], 2,TRUE),
IF(COUNTIF(RALLY_DATES[], Attendance!J3658) &gt; 0, VLOOKUP(Attendance!$G3658,RALLY_PERIOD_SCHEDULE[], 2,TRUE),
IF(WEEKDAY(Attendance!$J3658) = 2,
       IF(COUNTIF(FINALS_WEEK_MONDAY_DATE[],Attendance!$J3658) &gt; 0, VLOOKUP(Attendance!$G3658,FINALS_WEEK_MONDAY_PERIOD_SCHEDULE[],2,TRUE),
       VLOOKUP(Attendance!$G3658,REGULAR_WEEK_SCHEDULE[],6,TRUE)),
IF(WEEKDAY($J3658) = 3,
       IF(COUNTIF(FINALS_WEEK_TUESDAY_DATE[],Attendance!$J3658) &gt; 0, VLOOKUP(Attendance!$G3658,FINALS_WEEK_TUESDAY_PERIOD_SCHEDULE[],2,TRUE),
       VLOOKUP(Attendance!$G3658,REGULAR_WEEK_SCHEDULE[[Tuesday]:[Period]],5,TRUE)),
IF(WEEKDAY(Attendance!$J3658) = 4,
        IF(COUNTIF(BLOCK_WEDNESDAY_DATES[],Attendance!$J3658) &gt; 0, VLOOKUP(Attendance!$G3658,BLOCK_WEDNESDAY_PERIOD_SCHEDULE[],2,TRUE),
        IF(COUNTIF(FINALS_WEEK_WEDNESDAY_DATE[],Attendance!$J3658) &gt; 0, VLOOKUP(Attendance!$G3658,FINALS_WEEK_WEDNESDAY_PERIOD_SCHEDULE[],2,TRUE),
       VLOOKUP(Attendance!$G3658,REGULAR_WEEK_SCHEDULE[[Wednesday]:[Period]],4,TRUE))),
IF(WEEKDAY($J3658) = 5,
       IF(COUNTIF(BLOCK_THURSDAY_DATES[],Attendance!$J3658) &gt; 0, VLOOKUP(Attendance!$G3658,BLOCK_THURSDAY_PERIOD_SCHEDULE[],2,TRUE),
       IF(COUNTIF(FINALS_WEEK_THURSDAY_DATE[],Attendance!$J3658) &gt; 0, VLOOKUP(Attendance!$G3658,FINALS_WEEK_THURSDAY_PERIOD_SCHEDULE[],2,TRUE),
       VLOOKUP(Attendance!$G3658,REGULAR_WEEK_SCHEDULE[[Thursday]:[Period]],3,TRUE))),
IF(WEEKDAY(Attendance!$J3658) = 6,
       IF(COUNTIF(FINALS_WEEK_FRIDAY_DATE[],Attendance!$J3658) &gt; 0, VLOOKUP(Attendance!$G3658,FINALS_WEEK_FRIDAY_PERIOD_SCHEDULE[],2,TRUE),
       VLOOKUP(Attendance!$G3658,REGULAR_WEEK_SCHEDULE[[Friday]:[Period]],2,TRUE))))))))))</f>
        <v/>
      </c>
      <c r="J3658" s="41" t="str">
        <f t="shared" ref="J3658:J3721" ca="1" si="176">IF(A3658 &lt;&gt;"", IF(J3658 = "",TODAY(), J3658), "")</f>
        <v/>
      </c>
      <c r="K3658" s="41" t="str">
        <f>IF($A3658 &lt;&gt; "",VLOOKUP($A3658,'Student reference sheet'!$A$2:$V$2329, 7,FALSE), "")</f>
        <v/>
      </c>
      <c r="L3658" s="30" t="str">
        <f>IF($A3658 ="", "", VLOOKUP($A3658, 'Student reference sheet'!$A$2:$Z$2603,23,FALSE))</f>
        <v/>
      </c>
      <c r="M3658" s="30" t="str">
        <f>IF($A3658 ="", "", VLOOKUP($A3658, 'Student reference sheet'!$A$2:$Z$2603,24,FALSE))</f>
        <v/>
      </c>
      <c r="N3658" s="30" t="str">
        <f>IF($A3658 ="", "", VLOOKUP($A3658, 'Student reference sheet'!$A$2:$Z$2603,26,FALSE))</f>
        <v/>
      </c>
      <c r="O3658" s="30" t="str">
        <f>IF($A3658 ="", "", VLOOKUP($A3658, 'Student reference sheet'!$A$2:$Z$2603,25,FALSE))</f>
        <v/>
      </c>
      <c r="P3658" s="39" t="str">
        <f>IF($A3658 = "", "", IF(OR(VLOOKUP($A3658,'Student reference sheet'!$A$2:$V$2400,8,FALSE) = "R",  VLOOKUP($A3658,'Student reference sheet'!$A$2:$V$2400,8,FALSE) = "L"), "X", ""))</f>
        <v/>
      </c>
      <c r="Q3658" s="39" t="str">
        <f>IF($A3658 ="", "", VLOOKUP($A3658, 'Student reference sheet'!$A$2:$V$2603,22,FALSE))</f>
        <v/>
      </c>
      <c r="R3658" s="39" t="str">
        <f>IF($A3658 &lt;&gt; "",VLOOKUP($A3658,'Student reference sheet'!$A$2:$V$2329, 5,FALSE), "")</f>
        <v/>
      </c>
      <c r="S3658" s="39" t="str">
        <f>IF($A3658 &lt;&gt; "",VLOOKUP($A3658,'Student reference sheet'!$A$2:$V$2329, 6,FALSE), "")</f>
        <v/>
      </c>
      <c r="T3658" s="30" t="str">
        <f>IF($A3658 = "","",
IF(VLOOKUP($A3658,'Student reference sheet'!$A$2:$V$2329, 10,FALSE) = "Y", "Hispanic",
IF(VLOOKUP($A3658,'Student reference sheet'!$A$2:$V$2329,11,FALSE) &lt;&gt; "",
IF(VLOOKUP($A3658,'Student reference sheet'!$A$2:$V$2329,11,FALSE) = "UNK", "Unknown", VLOOKUP(VALUE(VLOOKUP($A3658,'Student reference sheet'!$A$2:$V$2329,11,FALSE)),'Ethnicity Reference'!$A$2:$B$22,2,FALSE)),
IF(VLOOKUP($A3658,'Student reference sheet'!$A$2:$V$2329,9,FALSE) &lt;&gt; "", VLOOKUP(VALUE(VLOOKUP($A3658,'Student reference sheet'!$A$2:$V$2329,9,FALSE)),'Ethnicity Reference'!$A$2:$B$22,2,FALSE),"Unknown"))))</f>
        <v/>
      </c>
      <c r="U3658" s="35"/>
    </row>
    <row r="3659" spans="1:21" ht="15.75">
      <c r="A3659" s="47"/>
      <c r="B3659" s="33"/>
      <c r="C3659" s="39" t="str">
        <f>IF($A3659 &lt;&gt; "",VLOOKUP($A3659,'Student reference sheet'!$A$2:$V$2329, 3,FALSE), "")</f>
        <v/>
      </c>
      <c r="D3659" s="39" t="str">
        <f>IF($A3659 &lt;&gt; "",VLOOKUP($A3659,'Student reference sheet'!$A$2:$V$2329, 2,FALSE), "")</f>
        <v/>
      </c>
      <c r="E3659" s="35"/>
      <c r="F3659" s="34"/>
      <c r="G3659" s="40" t="str">
        <f t="shared" ca="1" si="174"/>
        <v/>
      </c>
      <c r="H3659" s="40" t="str">
        <f t="shared" ca="1" si="175"/>
        <v/>
      </c>
      <c r="I3659" s="36" t="str">
        <f>IF($A3659 = "", "",
IF(COUNTIF(MINIMUM_DAY_DATES[], Attendance!J3659) &gt; 0, VLOOKUP(Attendance!$G3659,MINIMUM_DAY_PERIOD_SCHEDULE[], 2,TRUE),
IF(COUNTIF(RALLY_DATES[], Attendance!J3659) &gt; 0, VLOOKUP(Attendance!$G3659,RALLY_PERIOD_SCHEDULE[], 2,TRUE),
IF(WEEKDAY(Attendance!$J3659) = 2,
       IF(COUNTIF(FINALS_WEEK_MONDAY_DATE[],Attendance!$J3659) &gt; 0, VLOOKUP(Attendance!$G3659,FINALS_WEEK_MONDAY_PERIOD_SCHEDULE[],2,TRUE),
       VLOOKUP(Attendance!$G3659,REGULAR_WEEK_SCHEDULE[],6,TRUE)),
IF(WEEKDAY($J3659) = 3,
       IF(COUNTIF(FINALS_WEEK_TUESDAY_DATE[],Attendance!$J3659) &gt; 0, VLOOKUP(Attendance!$G3659,FINALS_WEEK_TUESDAY_PERIOD_SCHEDULE[],2,TRUE),
       VLOOKUP(Attendance!$G3659,REGULAR_WEEK_SCHEDULE[[Tuesday]:[Period]],5,TRUE)),
IF(WEEKDAY(Attendance!$J3659) = 4,
        IF(COUNTIF(BLOCK_WEDNESDAY_DATES[],Attendance!$J3659) &gt; 0, VLOOKUP(Attendance!$G3659,BLOCK_WEDNESDAY_PERIOD_SCHEDULE[],2,TRUE),
        IF(COUNTIF(FINALS_WEEK_WEDNESDAY_DATE[],Attendance!$J3659) &gt; 0, VLOOKUP(Attendance!$G3659,FINALS_WEEK_WEDNESDAY_PERIOD_SCHEDULE[],2,TRUE),
       VLOOKUP(Attendance!$G3659,REGULAR_WEEK_SCHEDULE[[Wednesday]:[Period]],4,TRUE))),
IF(WEEKDAY($J3659) = 5,
       IF(COUNTIF(BLOCK_THURSDAY_DATES[],Attendance!$J3659) &gt; 0, VLOOKUP(Attendance!$G3659,BLOCK_THURSDAY_PERIOD_SCHEDULE[],2,TRUE),
       IF(COUNTIF(FINALS_WEEK_THURSDAY_DATE[],Attendance!$J3659) &gt; 0, VLOOKUP(Attendance!$G3659,FINALS_WEEK_THURSDAY_PERIOD_SCHEDULE[],2,TRUE),
       VLOOKUP(Attendance!$G3659,REGULAR_WEEK_SCHEDULE[[Thursday]:[Period]],3,TRUE))),
IF(WEEKDAY(Attendance!$J3659) = 6,
       IF(COUNTIF(FINALS_WEEK_FRIDAY_DATE[],Attendance!$J3659) &gt; 0, VLOOKUP(Attendance!$G3659,FINALS_WEEK_FRIDAY_PERIOD_SCHEDULE[],2,TRUE),
       VLOOKUP(Attendance!$G3659,REGULAR_WEEK_SCHEDULE[[Friday]:[Period]],2,TRUE))))))))))</f>
        <v/>
      </c>
      <c r="J3659" s="41" t="str">
        <f t="shared" ca="1" si="176"/>
        <v/>
      </c>
      <c r="K3659" s="41" t="str">
        <f>IF($A3659 &lt;&gt; "",VLOOKUP($A3659,'Student reference sheet'!$A$2:$V$2329, 7,FALSE), "")</f>
        <v/>
      </c>
      <c r="L3659" s="30" t="str">
        <f>IF($A3659 ="", "", VLOOKUP($A3659, 'Student reference sheet'!$A$2:$Z$2603,23,FALSE))</f>
        <v/>
      </c>
      <c r="M3659" s="30" t="str">
        <f>IF($A3659 ="", "", VLOOKUP($A3659, 'Student reference sheet'!$A$2:$Z$2603,24,FALSE))</f>
        <v/>
      </c>
      <c r="N3659" s="30" t="str">
        <f>IF($A3659 ="", "", VLOOKUP($A3659, 'Student reference sheet'!$A$2:$Z$2603,26,FALSE))</f>
        <v/>
      </c>
      <c r="O3659" s="30" t="str">
        <f>IF($A3659 ="", "", VLOOKUP($A3659, 'Student reference sheet'!$A$2:$Z$2603,25,FALSE))</f>
        <v/>
      </c>
      <c r="P3659" s="39" t="str">
        <f>IF($A3659 = "", "", IF(OR(VLOOKUP($A3659,'Student reference sheet'!$A$2:$V$2400,8,FALSE) = "R",  VLOOKUP($A3659,'Student reference sheet'!$A$2:$V$2400,8,FALSE) = "L"), "X", ""))</f>
        <v/>
      </c>
      <c r="Q3659" s="39" t="str">
        <f>IF($A3659 ="", "", VLOOKUP($A3659, 'Student reference sheet'!$A$2:$V$2603,22,FALSE))</f>
        <v/>
      </c>
      <c r="R3659" s="39" t="str">
        <f>IF($A3659 &lt;&gt; "",VLOOKUP($A3659,'Student reference sheet'!$A$2:$V$2329, 5,FALSE), "")</f>
        <v/>
      </c>
      <c r="S3659" s="39" t="str">
        <f>IF($A3659 &lt;&gt; "",VLOOKUP($A3659,'Student reference sheet'!$A$2:$V$2329, 6,FALSE), "")</f>
        <v/>
      </c>
      <c r="T3659" s="30" t="str">
        <f>IF($A3659 = "","",
IF(VLOOKUP($A3659,'Student reference sheet'!$A$2:$V$2329, 10,FALSE) = "Y", "Hispanic",
IF(VLOOKUP($A3659,'Student reference sheet'!$A$2:$V$2329,11,FALSE) &lt;&gt; "",
IF(VLOOKUP($A3659,'Student reference sheet'!$A$2:$V$2329,11,FALSE) = "UNK", "Unknown", VLOOKUP(VALUE(VLOOKUP($A3659,'Student reference sheet'!$A$2:$V$2329,11,FALSE)),'Ethnicity Reference'!$A$2:$B$22,2,FALSE)),
IF(VLOOKUP($A3659,'Student reference sheet'!$A$2:$V$2329,9,FALSE) &lt;&gt; "", VLOOKUP(VALUE(VLOOKUP($A3659,'Student reference sheet'!$A$2:$V$2329,9,FALSE)),'Ethnicity Reference'!$A$2:$B$22,2,FALSE),"Unknown"))))</f>
        <v/>
      </c>
      <c r="U3659" s="35"/>
    </row>
    <row r="3660" spans="1:21" ht="15.75">
      <c r="A3660" s="47"/>
      <c r="B3660" s="33"/>
      <c r="C3660" s="39" t="str">
        <f>IF($A3660 &lt;&gt; "",VLOOKUP($A3660,'Student reference sheet'!$A$2:$V$2329, 3,FALSE), "")</f>
        <v/>
      </c>
      <c r="D3660" s="39" t="str">
        <f>IF($A3660 &lt;&gt; "",VLOOKUP($A3660,'Student reference sheet'!$A$2:$V$2329, 2,FALSE), "")</f>
        <v/>
      </c>
      <c r="E3660" s="35"/>
      <c r="F3660" s="34"/>
      <c r="G3660" s="40" t="str">
        <f t="shared" ca="1" si="174"/>
        <v/>
      </c>
      <c r="H3660" s="40" t="str">
        <f t="shared" ca="1" si="175"/>
        <v/>
      </c>
      <c r="I3660" s="36" t="str">
        <f>IF($A3660 = "", "",
IF(COUNTIF(MINIMUM_DAY_DATES[], Attendance!J3660) &gt; 0, VLOOKUP(Attendance!$G3660,MINIMUM_DAY_PERIOD_SCHEDULE[], 2,TRUE),
IF(COUNTIF(RALLY_DATES[], Attendance!J3660) &gt; 0, VLOOKUP(Attendance!$G3660,RALLY_PERIOD_SCHEDULE[], 2,TRUE),
IF(WEEKDAY(Attendance!$J3660) = 2,
       IF(COUNTIF(FINALS_WEEK_MONDAY_DATE[],Attendance!$J3660) &gt; 0, VLOOKUP(Attendance!$G3660,FINALS_WEEK_MONDAY_PERIOD_SCHEDULE[],2,TRUE),
       VLOOKUP(Attendance!$G3660,REGULAR_WEEK_SCHEDULE[],6,TRUE)),
IF(WEEKDAY($J3660) = 3,
       IF(COUNTIF(FINALS_WEEK_TUESDAY_DATE[],Attendance!$J3660) &gt; 0, VLOOKUP(Attendance!$G3660,FINALS_WEEK_TUESDAY_PERIOD_SCHEDULE[],2,TRUE),
       VLOOKUP(Attendance!$G3660,REGULAR_WEEK_SCHEDULE[[Tuesday]:[Period]],5,TRUE)),
IF(WEEKDAY(Attendance!$J3660) = 4,
        IF(COUNTIF(BLOCK_WEDNESDAY_DATES[],Attendance!$J3660) &gt; 0, VLOOKUP(Attendance!$G3660,BLOCK_WEDNESDAY_PERIOD_SCHEDULE[],2,TRUE),
        IF(COUNTIF(FINALS_WEEK_WEDNESDAY_DATE[],Attendance!$J3660) &gt; 0, VLOOKUP(Attendance!$G3660,FINALS_WEEK_WEDNESDAY_PERIOD_SCHEDULE[],2,TRUE),
       VLOOKUP(Attendance!$G3660,REGULAR_WEEK_SCHEDULE[[Wednesday]:[Period]],4,TRUE))),
IF(WEEKDAY($J3660) = 5,
       IF(COUNTIF(BLOCK_THURSDAY_DATES[],Attendance!$J3660) &gt; 0, VLOOKUP(Attendance!$G3660,BLOCK_THURSDAY_PERIOD_SCHEDULE[],2,TRUE),
       IF(COUNTIF(FINALS_WEEK_THURSDAY_DATE[],Attendance!$J3660) &gt; 0, VLOOKUP(Attendance!$G3660,FINALS_WEEK_THURSDAY_PERIOD_SCHEDULE[],2,TRUE),
       VLOOKUP(Attendance!$G3660,REGULAR_WEEK_SCHEDULE[[Thursday]:[Period]],3,TRUE))),
IF(WEEKDAY(Attendance!$J3660) = 6,
       IF(COUNTIF(FINALS_WEEK_FRIDAY_DATE[],Attendance!$J3660) &gt; 0, VLOOKUP(Attendance!$G3660,FINALS_WEEK_FRIDAY_PERIOD_SCHEDULE[],2,TRUE),
       VLOOKUP(Attendance!$G3660,REGULAR_WEEK_SCHEDULE[[Friday]:[Period]],2,TRUE))))))))))</f>
        <v/>
      </c>
      <c r="J3660" s="41" t="str">
        <f t="shared" ca="1" si="176"/>
        <v/>
      </c>
      <c r="K3660" s="41" t="str">
        <f>IF($A3660 &lt;&gt; "",VLOOKUP($A3660,'Student reference sheet'!$A$2:$V$2329, 7,FALSE), "")</f>
        <v/>
      </c>
      <c r="L3660" s="30" t="str">
        <f>IF($A3660 ="", "", VLOOKUP($A3660, 'Student reference sheet'!$A$2:$Z$2603,23,FALSE))</f>
        <v/>
      </c>
      <c r="M3660" s="30" t="str">
        <f>IF($A3660 ="", "", VLOOKUP($A3660, 'Student reference sheet'!$A$2:$Z$2603,24,FALSE))</f>
        <v/>
      </c>
      <c r="N3660" s="30" t="str">
        <f>IF($A3660 ="", "", VLOOKUP($A3660, 'Student reference sheet'!$A$2:$Z$2603,26,FALSE))</f>
        <v/>
      </c>
      <c r="O3660" s="30" t="str">
        <f>IF($A3660 ="", "", VLOOKUP($A3660, 'Student reference sheet'!$A$2:$Z$2603,25,FALSE))</f>
        <v/>
      </c>
      <c r="P3660" s="39" t="str">
        <f>IF($A3660 = "", "", IF(OR(VLOOKUP($A3660,'Student reference sheet'!$A$2:$V$2400,8,FALSE) = "R",  VLOOKUP($A3660,'Student reference sheet'!$A$2:$V$2400,8,FALSE) = "L"), "X", ""))</f>
        <v/>
      </c>
      <c r="Q3660" s="39" t="str">
        <f>IF($A3660 ="", "", VLOOKUP($A3660, 'Student reference sheet'!$A$2:$V$2603,22,FALSE))</f>
        <v/>
      </c>
      <c r="R3660" s="39" t="str">
        <f>IF($A3660 &lt;&gt; "",VLOOKUP($A3660,'Student reference sheet'!$A$2:$V$2329, 5,FALSE), "")</f>
        <v/>
      </c>
      <c r="S3660" s="39" t="str">
        <f>IF($A3660 &lt;&gt; "",VLOOKUP($A3660,'Student reference sheet'!$A$2:$V$2329, 6,FALSE), "")</f>
        <v/>
      </c>
      <c r="T3660" s="30" t="str">
        <f>IF($A3660 = "","",
IF(VLOOKUP($A3660,'Student reference sheet'!$A$2:$V$2329, 10,FALSE) = "Y", "Hispanic",
IF(VLOOKUP($A3660,'Student reference sheet'!$A$2:$V$2329,11,FALSE) &lt;&gt; "",
IF(VLOOKUP($A3660,'Student reference sheet'!$A$2:$V$2329,11,FALSE) = "UNK", "Unknown", VLOOKUP(VALUE(VLOOKUP($A3660,'Student reference sheet'!$A$2:$V$2329,11,FALSE)),'Ethnicity Reference'!$A$2:$B$22,2,FALSE)),
IF(VLOOKUP($A3660,'Student reference sheet'!$A$2:$V$2329,9,FALSE) &lt;&gt; "", VLOOKUP(VALUE(VLOOKUP($A3660,'Student reference sheet'!$A$2:$V$2329,9,FALSE)),'Ethnicity Reference'!$A$2:$B$22,2,FALSE),"Unknown"))))</f>
        <v/>
      </c>
      <c r="U3660" s="35"/>
    </row>
    <row r="3661" spans="1:21" ht="15.75">
      <c r="A3661" s="47"/>
      <c r="B3661" s="33"/>
      <c r="C3661" s="39" t="str">
        <f>IF($A3661 &lt;&gt; "",VLOOKUP($A3661,'Student reference sheet'!$A$2:$V$2329, 3,FALSE), "")</f>
        <v/>
      </c>
      <c r="D3661" s="39" t="str">
        <f>IF($A3661 &lt;&gt; "",VLOOKUP($A3661,'Student reference sheet'!$A$2:$V$2329, 2,FALSE), "")</f>
        <v/>
      </c>
      <c r="E3661" s="35"/>
      <c r="F3661" s="34"/>
      <c r="G3661" s="40" t="str">
        <f t="shared" ca="1" si="174"/>
        <v/>
      </c>
      <c r="H3661" s="40" t="str">
        <f t="shared" ca="1" si="175"/>
        <v/>
      </c>
      <c r="I3661" s="36" t="str">
        <f>IF($A3661 = "", "",
IF(COUNTIF(MINIMUM_DAY_DATES[], Attendance!J3661) &gt; 0, VLOOKUP(Attendance!$G3661,MINIMUM_DAY_PERIOD_SCHEDULE[], 2,TRUE),
IF(COUNTIF(RALLY_DATES[], Attendance!J3661) &gt; 0, VLOOKUP(Attendance!$G3661,RALLY_PERIOD_SCHEDULE[], 2,TRUE),
IF(WEEKDAY(Attendance!$J3661) = 2,
       IF(COUNTIF(FINALS_WEEK_MONDAY_DATE[],Attendance!$J3661) &gt; 0, VLOOKUP(Attendance!$G3661,FINALS_WEEK_MONDAY_PERIOD_SCHEDULE[],2,TRUE),
       VLOOKUP(Attendance!$G3661,REGULAR_WEEK_SCHEDULE[],6,TRUE)),
IF(WEEKDAY($J3661) = 3,
       IF(COUNTIF(FINALS_WEEK_TUESDAY_DATE[],Attendance!$J3661) &gt; 0, VLOOKUP(Attendance!$G3661,FINALS_WEEK_TUESDAY_PERIOD_SCHEDULE[],2,TRUE),
       VLOOKUP(Attendance!$G3661,REGULAR_WEEK_SCHEDULE[[Tuesday]:[Period]],5,TRUE)),
IF(WEEKDAY(Attendance!$J3661) = 4,
        IF(COUNTIF(BLOCK_WEDNESDAY_DATES[],Attendance!$J3661) &gt; 0, VLOOKUP(Attendance!$G3661,BLOCK_WEDNESDAY_PERIOD_SCHEDULE[],2,TRUE),
        IF(COUNTIF(FINALS_WEEK_WEDNESDAY_DATE[],Attendance!$J3661) &gt; 0, VLOOKUP(Attendance!$G3661,FINALS_WEEK_WEDNESDAY_PERIOD_SCHEDULE[],2,TRUE),
       VLOOKUP(Attendance!$G3661,REGULAR_WEEK_SCHEDULE[[Wednesday]:[Period]],4,TRUE))),
IF(WEEKDAY($J3661) = 5,
       IF(COUNTIF(BLOCK_THURSDAY_DATES[],Attendance!$J3661) &gt; 0, VLOOKUP(Attendance!$G3661,BLOCK_THURSDAY_PERIOD_SCHEDULE[],2,TRUE),
       IF(COUNTIF(FINALS_WEEK_THURSDAY_DATE[],Attendance!$J3661) &gt; 0, VLOOKUP(Attendance!$G3661,FINALS_WEEK_THURSDAY_PERIOD_SCHEDULE[],2,TRUE),
       VLOOKUP(Attendance!$G3661,REGULAR_WEEK_SCHEDULE[[Thursday]:[Period]],3,TRUE))),
IF(WEEKDAY(Attendance!$J3661) = 6,
       IF(COUNTIF(FINALS_WEEK_FRIDAY_DATE[],Attendance!$J3661) &gt; 0, VLOOKUP(Attendance!$G3661,FINALS_WEEK_FRIDAY_PERIOD_SCHEDULE[],2,TRUE),
       VLOOKUP(Attendance!$G3661,REGULAR_WEEK_SCHEDULE[[Friday]:[Period]],2,TRUE))))))))))</f>
        <v/>
      </c>
      <c r="J3661" s="41" t="str">
        <f t="shared" ca="1" si="176"/>
        <v/>
      </c>
      <c r="K3661" s="41" t="str">
        <f>IF($A3661 &lt;&gt; "",VLOOKUP($A3661,'Student reference sheet'!$A$2:$V$2329, 7,FALSE), "")</f>
        <v/>
      </c>
      <c r="L3661" s="30" t="str">
        <f>IF($A3661 ="", "", VLOOKUP($A3661, 'Student reference sheet'!$A$2:$Z$2603,23,FALSE))</f>
        <v/>
      </c>
      <c r="M3661" s="30" t="str">
        <f>IF($A3661 ="", "", VLOOKUP($A3661, 'Student reference sheet'!$A$2:$Z$2603,24,FALSE))</f>
        <v/>
      </c>
      <c r="N3661" s="30" t="str">
        <f>IF($A3661 ="", "", VLOOKUP($A3661, 'Student reference sheet'!$A$2:$Z$2603,26,FALSE))</f>
        <v/>
      </c>
      <c r="O3661" s="30" t="str">
        <f>IF($A3661 ="", "", VLOOKUP($A3661, 'Student reference sheet'!$A$2:$Z$2603,25,FALSE))</f>
        <v/>
      </c>
      <c r="P3661" s="39" t="str">
        <f>IF($A3661 = "", "", IF(OR(VLOOKUP($A3661,'Student reference sheet'!$A$2:$V$2400,8,FALSE) = "R",  VLOOKUP($A3661,'Student reference sheet'!$A$2:$V$2400,8,FALSE) = "L"), "X", ""))</f>
        <v/>
      </c>
      <c r="Q3661" s="39" t="str">
        <f>IF($A3661 ="", "", VLOOKUP($A3661, 'Student reference sheet'!$A$2:$V$2603,22,FALSE))</f>
        <v/>
      </c>
      <c r="R3661" s="39" t="str">
        <f>IF($A3661 &lt;&gt; "",VLOOKUP($A3661,'Student reference sheet'!$A$2:$V$2329, 5,FALSE), "")</f>
        <v/>
      </c>
      <c r="S3661" s="39" t="str">
        <f>IF($A3661 &lt;&gt; "",VLOOKUP($A3661,'Student reference sheet'!$A$2:$V$2329, 6,FALSE), "")</f>
        <v/>
      </c>
      <c r="T3661" s="30" t="str">
        <f>IF($A3661 = "","",
IF(VLOOKUP($A3661,'Student reference sheet'!$A$2:$V$2329, 10,FALSE) = "Y", "Hispanic",
IF(VLOOKUP($A3661,'Student reference sheet'!$A$2:$V$2329,11,FALSE) &lt;&gt; "",
IF(VLOOKUP($A3661,'Student reference sheet'!$A$2:$V$2329,11,FALSE) = "UNK", "Unknown", VLOOKUP(VALUE(VLOOKUP($A3661,'Student reference sheet'!$A$2:$V$2329,11,FALSE)),'Ethnicity Reference'!$A$2:$B$22,2,FALSE)),
IF(VLOOKUP($A3661,'Student reference sheet'!$A$2:$V$2329,9,FALSE) &lt;&gt; "", VLOOKUP(VALUE(VLOOKUP($A3661,'Student reference sheet'!$A$2:$V$2329,9,FALSE)),'Ethnicity Reference'!$A$2:$B$22,2,FALSE),"Unknown"))))</f>
        <v/>
      </c>
      <c r="U3661" s="35"/>
    </row>
    <row r="3662" spans="1:21" ht="15.75">
      <c r="A3662" s="47"/>
      <c r="B3662" s="33"/>
      <c r="C3662" s="39" t="str">
        <f>IF($A3662 &lt;&gt; "",VLOOKUP($A3662,'Student reference sheet'!$A$2:$V$2329, 3,FALSE), "")</f>
        <v/>
      </c>
      <c r="D3662" s="39" t="str">
        <f>IF($A3662 &lt;&gt; "",VLOOKUP($A3662,'Student reference sheet'!$A$2:$V$2329, 2,FALSE), "")</f>
        <v/>
      </c>
      <c r="E3662" s="35"/>
      <c r="F3662" s="34"/>
      <c r="G3662" s="40" t="str">
        <f t="shared" ca="1" si="174"/>
        <v/>
      </c>
      <c r="H3662" s="40" t="str">
        <f t="shared" ca="1" si="175"/>
        <v/>
      </c>
      <c r="I3662" s="36" t="str">
        <f>IF($A3662 = "", "",
IF(COUNTIF(MINIMUM_DAY_DATES[], Attendance!J3662) &gt; 0, VLOOKUP(Attendance!$G3662,MINIMUM_DAY_PERIOD_SCHEDULE[], 2,TRUE),
IF(COUNTIF(RALLY_DATES[], Attendance!J3662) &gt; 0, VLOOKUP(Attendance!$G3662,RALLY_PERIOD_SCHEDULE[], 2,TRUE),
IF(WEEKDAY(Attendance!$J3662) = 2,
       IF(COUNTIF(FINALS_WEEK_MONDAY_DATE[],Attendance!$J3662) &gt; 0, VLOOKUP(Attendance!$G3662,FINALS_WEEK_MONDAY_PERIOD_SCHEDULE[],2,TRUE),
       VLOOKUP(Attendance!$G3662,REGULAR_WEEK_SCHEDULE[],6,TRUE)),
IF(WEEKDAY($J3662) = 3,
       IF(COUNTIF(FINALS_WEEK_TUESDAY_DATE[],Attendance!$J3662) &gt; 0, VLOOKUP(Attendance!$G3662,FINALS_WEEK_TUESDAY_PERIOD_SCHEDULE[],2,TRUE),
       VLOOKUP(Attendance!$G3662,REGULAR_WEEK_SCHEDULE[[Tuesday]:[Period]],5,TRUE)),
IF(WEEKDAY(Attendance!$J3662) = 4,
        IF(COUNTIF(BLOCK_WEDNESDAY_DATES[],Attendance!$J3662) &gt; 0, VLOOKUP(Attendance!$G3662,BLOCK_WEDNESDAY_PERIOD_SCHEDULE[],2,TRUE),
        IF(COUNTIF(FINALS_WEEK_WEDNESDAY_DATE[],Attendance!$J3662) &gt; 0, VLOOKUP(Attendance!$G3662,FINALS_WEEK_WEDNESDAY_PERIOD_SCHEDULE[],2,TRUE),
       VLOOKUP(Attendance!$G3662,REGULAR_WEEK_SCHEDULE[[Wednesday]:[Period]],4,TRUE))),
IF(WEEKDAY($J3662) = 5,
       IF(COUNTIF(BLOCK_THURSDAY_DATES[],Attendance!$J3662) &gt; 0, VLOOKUP(Attendance!$G3662,BLOCK_THURSDAY_PERIOD_SCHEDULE[],2,TRUE),
       IF(COUNTIF(FINALS_WEEK_THURSDAY_DATE[],Attendance!$J3662) &gt; 0, VLOOKUP(Attendance!$G3662,FINALS_WEEK_THURSDAY_PERIOD_SCHEDULE[],2,TRUE),
       VLOOKUP(Attendance!$G3662,REGULAR_WEEK_SCHEDULE[[Thursday]:[Period]],3,TRUE))),
IF(WEEKDAY(Attendance!$J3662) = 6,
       IF(COUNTIF(FINALS_WEEK_FRIDAY_DATE[],Attendance!$J3662) &gt; 0, VLOOKUP(Attendance!$G3662,FINALS_WEEK_FRIDAY_PERIOD_SCHEDULE[],2,TRUE),
       VLOOKUP(Attendance!$G3662,REGULAR_WEEK_SCHEDULE[[Friday]:[Period]],2,TRUE))))))))))</f>
        <v/>
      </c>
      <c r="J3662" s="41" t="str">
        <f t="shared" ca="1" si="176"/>
        <v/>
      </c>
      <c r="K3662" s="41" t="str">
        <f>IF($A3662 &lt;&gt; "",VLOOKUP($A3662,'Student reference sheet'!$A$2:$V$2329, 7,FALSE), "")</f>
        <v/>
      </c>
      <c r="L3662" s="30" t="str">
        <f>IF($A3662 ="", "", VLOOKUP($A3662, 'Student reference sheet'!$A$2:$Z$2603,23,FALSE))</f>
        <v/>
      </c>
      <c r="M3662" s="30" t="str">
        <f>IF($A3662 ="", "", VLOOKUP($A3662, 'Student reference sheet'!$A$2:$Z$2603,24,FALSE))</f>
        <v/>
      </c>
      <c r="N3662" s="30" t="str">
        <f>IF($A3662 ="", "", VLOOKUP($A3662, 'Student reference sheet'!$A$2:$Z$2603,26,FALSE))</f>
        <v/>
      </c>
      <c r="O3662" s="30" t="str">
        <f>IF($A3662 ="", "", VLOOKUP($A3662, 'Student reference sheet'!$A$2:$Z$2603,25,FALSE))</f>
        <v/>
      </c>
      <c r="P3662" s="39" t="str">
        <f>IF($A3662 = "", "", IF(OR(VLOOKUP($A3662,'Student reference sheet'!$A$2:$V$2400,8,FALSE) = "R",  VLOOKUP($A3662,'Student reference sheet'!$A$2:$V$2400,8,FALSE) = "L"), "X", ""))</f>
        <v/>
      </c>
      <c r="Q3662" s="39" t="str">
        <f>IF($A3662 ="", "", VLOOKUP($A3662, 'Student reference sheet'!$A$2:$V$2603,22,FALSE))</f>
        <v/>
      </c>
      <c r="R3662" s="39" t="str">
        <f>IF($A3662 &lt;&gt; "",VLOOKUP($A3662,'Student reference sheet'!$A$2:$V$2329, 5,FALSE), "")</f>
        <v/>
      </c>
      <c r="S3662" s="39" t="str">
        <f>IF($A3662 &lt;&gt; "",VLOOKUP($A3662,'Student reference sheet'!$A$2:$V$2329, 6,FALSE), "")</f>
        <v/>
      </c>
      <c r="T3662" s="30" t="str">
        <f>IF($A3662 = "","",
IF(VLOOKUP($A3662,'Student reference sheet'!$A$2:$V$2329, 10,FALSE) = "Y", "Hispanic",
IF(VLOOKUP($A3662,'Student reference sheet'!$A$2:$V$2329,11,FALSE) &lt;&gt; "",
IF(VLOOKUP($A3662,'Student reference sheet'!$A$2:$V$2329,11,FALSE) = "UNK", "Unknown", VLOOKUP(VALUE(VLOOKUP($A3662,'Student reference sheet'!$A$2:$V$2329,11,FALSE)),'Ethnicity Reference'!$A$2:$B$22,2,FALSE)),
IF(VLOOKUP($A3662,'Student reference sheet'!$A$2:$V$2329,9,FALSE) &lt;&gt; "", VLOOKUP(VALUE(VLOOKUP($A3662,'Student reference sheet'!$A$2:$V$2329,9,FALSE)),'Ethnicity Reference'!$A$2:$B$22,2,FALSE),"Unknown"))))</f>
        <v/>
      </c>
      <c r="U3662" s="35"/>
    </row>
    <row r="3663" spans="1:21" ht="15.75">
      <c r="A3663" s="47"/>
      <c r="B3663" s="33"/>
      <c r="C3663" s="39" t="str">
        <f>IF($A3663 &lt;&gt; "",VLOOKUP($A3663,'Student reference sheet'!$A$2:$V$2329, 3,FALSE), "")</f>
        <v/>
      </c>
      <c r="D3663" s="39" t="str">
        <f>IF($A3663 &lt;&gt; "",VLOOKUP($A3663,'Student reference sheet'!$A$2:$V$2329, 2,FALSE), "")</f>
        <v/>
      </c>
      <c r="E3663" s="35"/>
      <c r="F3663" s="34"/>
      <c r="G3663" s="40" t="str">
        <f t="shared" ca="1" si="174"/>
        <v/>
      </c>
      <c r="H3663" s="40" t="str">
        <f t="shared" ca="1" si="175"/>
        <v/>
      </c>
      <c r="I3663" s="36" t="str">
        <f>IF($A3663 = "", "",
IF(COUNTIF(MINIMUM_DAY_DATES[], Attendance!J3663) &gt; 0, VLOOKUP(Attendance!$G3663,MINIMUM_DAY_PERIOD_SCHEDULE[], 2,TRUE),
IF(COUNTIF(RALLY_DATES[], Attendance!J3663) &gt; 0, VLOOKUP(Attendance!$G3663,RALLY_PERIOD_SCHEDULE[], 2,TRUE),
IF(WEEKDAY(Attendance!$J3663) = 2,
       IF(COUNTIF(FINALS_WEEK_MONDAY_DATE[],Attendance!$J3663) &gt; 0, VLOOKUP(Attendance!$G3663,FINALS_WEEK_MONDAY_PERIOD_SCHEDULE[],2,TRUE),
       VLOOKUP(Attendance!$G3663,REGULAR_WEEK_SCHEDULE[],6,TRUE)),
IF(WEEKDAY($J3663) = 3,
       IF(COUNTIF(FINALS_WEEK_TUESDAY_DATE[],Attendance!$J3663) &gt; 0, VLOOKUP(Attendance!$G3663,FINALS_WEEK_TUESDAY_PERIOD_SCHEDULE[],2,TRUE),
       VLOOKUP(Attendance!$G3663,REGULAR_WEEK_SCHEDULE[[Tuesday]:[Period]],5,TRUE)),
IF(WEEKDAY(Attendance!$J3663) = 4,
        IF(COUNTIF(BLOCK_WEDNESDAY_DATES[],Attendance!$J3663) &gt; 0, VLOOKUP(Attendance!$G3663,BLOCK_WEDNESDAY_PERIOD_SCHEDULE[],2,TRUE),
        IF(COUNTIF(FINALS_WEEK_WEDNESDAY_DATE[],Attendance!$J3663) &gt; 0, VLOOKUP(Attendance!$G3663,FINALS_WEEK_WEDNESDAY_PERIOD_SCHEDULE[],2,TRUE),
       VLOOKUP(Attendance!$G3663,REGULAR_WEEK_SCHEDULE[[Wednesday]:[Period]],4,TRUE))),
IF(WEEKDAY($J3663) = 5,
       IF(COUNTIF(BLOCK_THURSDAY_DATES[],Attendance!$J3663) &gt; 0, VLOOKUP(Attendance!$G3663,BLOCK_THURSDAY_PERIOD_SCHEDULE[],2,TRUE),
       IF(COUNTIF(FINALS_WEEK_THURSDAY_DATE[],Attendance!$J3663) &gt; 0, VLOOKUP(Attendance!$G3663,FINALS_WEEK_THURSDAY_PERIOD_SCHEDULE[],2,TRUE),
       VLOOKUP(Attendance!$G3663,REGULAR_WEEK_SCHEDULE[[Thursday]:[Period]],3,TRUE))),
IF(WEEKDAY(Attendance!$J3663) = 6,
       IF(COUNTIF(FINALS_WEEK_FRIDAY_DATE[],Attendance!$J3663) &gt; 0, VLOOKUP(Attendance!$G3663,FINALS_WEEK_FRIDAY_PERIOD_SCHEDULE[],2,TRUE),
       VLOOKUP(Attendance!$G3663,REGULAR_WEEK_SCHEDULE[[Friday]:[Period]],2,TRUE))))))))))</f>
        <v/>
      </c>
      <c r="J3663" s="41" t="str">
        <f t="shared" ca="1" si="176"/>
        <v/>
      </c>
      <c r="K3663" s="41" t="str">
        <f>IF($A3663 &lt;&gt; "",VLOOKUP($A3663,'Student reference sheet'!$A$2:$V$2329, 7,FALSE), "")</f>
        <v/>
      </c>
      <c r="L3663" s="30" t="str">
        <f>IF($A3663 ="", "", VLOOKUP($A3663, 'Student reference sheet'!$A$2:$Z$2603,23,FALSE))</f>
        <v/>
      </c>
      <c r="M3663" s="30" t="str">
        <f>IF($A3663 ="", "", VLOOKUP($A3663, 'Student reference sheet'!$A$2:$Z$2603,24,FALSE))</f>
        <v/>
      </c>
      <c r="N3663" s="30" t="str">
        <f>IF($A3663 ="", "", VLOOKUP($A3663, 'Student reference sheet'!$A$2:$Z$2603,26,FALSE))</f>
        <v/>
      </c>
      <c r="O3663" s="30" t="str">
        <f>IF($A3663 ="", "", VLOOKUP($A3663, 'Student reference sheet'!$A$2:$Z$2603,25,FALSE))</f>
        <v/>
      </c>
      <c r="P3663" s="39" t="str">
        <f>IF($A3663 = "", "", IF(OR(VLOOKUP($A3663,'Student reference sheet'!$A$2:$V$2400,8,FALSE) = "R",  VLOOKUP($A3663,'Student reference sheet'!$A$2:$V$2400,8,FALSE) = "L"), "X", ""))</f>
        <v/>
      </c>
      <c r="Q3663" s="39" t="str">
        <f>IF($A3663 ="", "", VLOOKUP($A3663, 'Student reference sheet'!$A$2:$V$2603,22,FALSE))</f>
        <v/>
      </c>
      <c r="R3663" s="39" t="str">
        <f>IF($A3663 &lt;&gt; "",VLOOKUP($A3663,'Student reference sheet'!$A$2:$V$2329, 5,FALSE), "")</f>
        <v/>
      </c>
      <c r="S3663" s="39" t="str">
        <f>IF($A3663 &lt;&gt; "",VLOOKUP($A3663,'Student reference sheet'!$A$2:$V$2329, 6,FALSE), "")</f>
        <v/>
      </c>
      <c r="T3663" s="30" t="str">
        <f>IF($A3663 = "","",
IF(VLOOKUP($A3663,'Student reference sheet'!$A$2:$V$2329, 10,FALSE) = "Y", "Hispanic",
IF(VLOOKUP($A3663,'Student reference sheet'!$A$2:$V$2329,11,FALSE) &lt;&gt; "",
IF(VLOOKUP($A3663,'Student reference sheet'!$A$2:$V$2329,11,FALSE) = "UNK", "Unknown", VLOOKUP(VALUE(VLOOKUP($A3663,'Student reference sheet'!$A$2:$V$2329,11,FALSE)),'Ethnicity Reference'!$A$2:$B$22,2,FALSE)),
IF(VLOOKUP($A3663,'Student reference sheet'!$A$2:$V$2329,9,FALSE) &lt;&gt; "", VLOOKUP(VALUE(VLOOKUP($A3663,'Student reference sheet'!$A$2:$V$2329,9,FALSE)),'Ethnicity Reference'!$A$2:$B$22,2,FALSE),"Unknown"))))</f>
        <v/>
      </c>
      <c r="U3663" s="35"/>
    </row>
    <row r="3664" spans="1:21" ht="15.75">
      <c r="A3664" s="47"/>
      <c r="B3664" s="33"/>
      <c r="C3664" s="39" t="str">
        <f>IF($A3664 &lt;&gt; "",VLOOKUP($A3664,'Student reference sheet'!$A$2:$V$2329, 3,FALSE), "")</f>
        <v/>
      </c>
      <c r="D3664" s="39" t="str">
        <f>IF($A3664 &lt;&gt; "",VLOOKUP($A3664,'Student reference sheet'!$A$2:$V$2329, 2,FALSE), "")</f>
        <v/>
      </c>
      <c r="E3664" s="35"/>
      <c r="F3664" s="34"/>
      <c r="G3664" s="40" t="str">
        <f t="shared" ca="1" si="174"/>
        <v/>
      </c>
      <c r="H3664" s="40" t="str">
        <f t="shared" ca="1" si="175"/>
        <v/>
      </c>
      <c r="I3664" s="36" t="str">
        <f>IF($A3664 = "", "",
IF(COUNTIF(MINIMUM_DAY_DATES[], Attendance!J3664) &gt; 0, VLOOKUP(Attendance!$G3664,MINIMUM_DAY_PERIOD_SCHEDULE[], 2,TRUE),
IF(COUNTIF(RALLY_DATES[], Attendance!J3664) &gt; 0, VLOOKUP(Attendance!$G3664,RALLY_PERIOD_SCHEDULE[], 2,TRUE),
IF(WEEKDAY(Attendance!$J3664) = 2,
       IF(COUNTIF(FINALS_WEEK_MONDAY_DATE[],Attendance!$J3664) &gt; 0, VLOOKUP(Attendance!$G3664,FINALS_WEEK_MONDAY_PERIOD_SCHEDULE[],2,TRUE),
       VLOOKUP(Attendance!$G3664,REGULAR_WEEK_SCHEDULE[],6,TRUE)),
IF(WEEKDAY($J3664) = 3,
       IF(COUNTIF(FINALS_WEEK_TUESDAY_DATE[],Attendance!$J3664) &gt; 0, VLOOKUP(Attendance!$G3664,FINALS_WEEK_TUESDAY_PERIOD_SCHEDULE[],2,TRUE),
       VLOOKUP(Attendance!$G3664,REGULAR_WEEK_SCHEDULE[[Tuesday]:[Period]],5,TRUE)),
IF(WEEKDAY(Attendance!$J3664) = 4,
        IF(COUNTIF(BLOCK_WEDNESDAY_DATES[],Attendance!$J3664) &gt; 0, VLOOKUP(Attendance!$G3664,BLOCK_WEDNESDAY_PERIOD_SCHEDULE[],2,TRUE),
        IF(COUNTIF(FINALS_WEEK_WEDNESDAY_DATE[],Attendance!$J3664) &gt; 0, VLOOKUP(Attendance!$G3664,FINALS_WEEK_WEDNESDAY_PERIOD_SCHEDULE[],2,TRUE),
       VLOOKUP(Attendance!$G3664,REGULAR_WEEK_SCHEDULE[[Wednesday]:[Period]],4,TRUE))),
IF(WEEKDAY($J3664) = 5,
       IF(COUNTIF(BLOCK_THURSDAY_DATES[],Attendance!$J3664) &gt; 0, VLOOKUP(Attendance!$G3664,BLOCK_THURSDAY_PERIOD_SCHEDULE[],2,TRUE),
       IF(COUNTIF(FINALS_WEEK_THURSDAY_DATE[],Attendance!$J3664) &gt; 0, VLOOKUP(Attendance!$G3664,FINALS_WEEK_THURSDAY_PERIOD_SCHEDULE[],2,TRUE),
       VLOOKUP(Attendance!$G3664,REGULAR_WEEK_SCHEDULE[[Thursday]:[Period]],3,TRUE))),
IF(WEEKDAY(Attendance!$J3664) = 6,
       IF(COUNTIF(FINALS_WEEK_FRIDAY_DATE[],Attendance!$J3664) &gt; 0, VLOOKUP(Attendance!$G3664,FINALS_WEEK_FRIDAY_PERIOD_SCHEDULE[],2,TRUE),
       VLOOKUP(Attendance!$G3664,REGULAR_WEEK_SCHEDULE[[Friday]:[Period]],2,TRUE))))))))))</f>
        <v/>
      </c>
      <c r="J3664" s="41" t="str">
        <f t="shared" ca="1" si="176"/>
        <v/>
      </c>
      <c r="K3664" s="41" t="str">
        <f>IF($A3664 &lt;&gt; "",VLOOKUP($A3664,'Student reference sheet'!$A$2:$V$2329, 7,FALSE), "")</f>
        <v/>
      </c>
      <c r="L3664" s="30" t="str">
        <f>IF($A3664 ="", "", VLOOKUP($A3664, 'Student reference sheet'!$A$2:$Z$2603,23,FALSE))</f>
        <v/>
      </c>
      <c r="M3664" s="30" t="str">
        <f>IF($A3664 ="", "", VLOOKUP($A3664, 'Student reference sheet'!$A$2:$Z$2603,24,FALSE))</f>
        <v/>
      </c>
      <c r="N3664" s="30" t="str">
        <f>IF($A3664 ="", "", VLOOKUP($A3664, 'Student reference sheet'!$A$2:$Z$2603,26,FALSE))</f>
        <v/>
      </c>
      <c r="O3664" s="30" t="str">
        <f>IF($A3664 ="", "", VLOOKUP($A3664, 'Student reference sheet'!$A$2:$Z$2603,25,FALSE))</f>
        <v/>
      </c>
      <c r="P3664" s="39" t="str">
        <f>IF($A3664 = "", "", IF(OR(VLOOKUP($A3664,'Student reference sheet'!$A$2:$V$2400,8,FALSE) = "R",  VLOOKUP($A3664,'Student reference sheet'!$A$2:$V$2400,8,FALSE) = "L"), "X", ""))</f>
        <v/>
      </c>
      <c r="Q3664" s="39" t="str">
        <f>IF($A3664 ="", "", VLOOKUP($A3664, 'Student reference sheet'!$A$2:$V$2603,22,FALSE))</f>
        <v/>
      </c>
      <c r="R3664" s="39" t="str">
        <f>IF($A3664 &lt;&gt; "",VLOOKUP($A3664,'Student reference sheet'!$A$2:$V$2329, 5,FALSE), "")</f>
        <v/>
      </c>
      <c r="S3664" s="39" t="str">
        <f>IF($A3664 &lt;&gt; "",VLOOKUP($A3664,'Student reference sheet'!$A$2:$V$2329, 6,FALSE), "")</f>
        <v/>
      </c>
      <c r="T3664" s="30" t="str">
        <f>IF($A3664 = "","",
IF(VLOOKUP($A3664,'Student reference sheet'!$A$2:$V$2329, 10,FALSE) = "Y", "Hispanic",
IF(VLOOKUP($A3664,'Student reference sheet'!$A$2:$V$2329,11,FALSE) &lt;&gt; "",
IF(VLOOKUP($A3664,'Student reference sheet'!$A$2:$V$2329,11,FALSE) = "UNK", "Unknown", VLOOKUP(VALUE(VLOOKUP($A3664,'Student reference sheet'!$A$2:$V$2329,11,FALSE)),'Ethnicity Reference'!$A$2:$B$22,2,FALSE)),
IF(VLOOKUP($A3664,'Student reference sheet'!$A$2:$V$2329,9,FALSE) &lt;&gt; "", VLOOKUP(VALUE(VLOOKUP($A3664,'Student reference sheet'!$A$2:$V$2329,9,FALSE)),'Ethnicity Reference'!$A$2:$B$22,2,FALSE),"Unknown"))))</f>
        <v/>
      </c>
      <c r="U3664" s="35"/>
    </row>
    <row r="3665" spans="1:21" ht="15.75">
      <c r="A3665" s="47"/>
      <c r="B3665" s="33"/>
      <c r="C3665" s="39" t="str">
        <f>IF($A3665 &lt;&gt; "",VLOOKUP($A3665,'Student reference sheet'!$A$2:$V$2329, 3,FALSE), "")</f>
        <v/>
      </c>
      <c r="D3665" s="39" t="str">
        <f>IF($A3665 &lt;&gt; "",VLOOKUP($A3665,'Student reference sheet'!$A$2:$V$2329, 2,FALSE), "")</f>
        <v/>
      </c>
      <c r="E3665" s="35"/>
      <c r="F3665" s="34"/>
      <c r="G3665" s="40" t="str">
        <f t="shared" ca="1" si="174"/>
        <v/>
      </c>
      <c r="H3665" s="40" t="str">
        <f t="shared" ca="1" si="175"/>
        <v/>
      </c>
      <c r="I3665" s="36" t="str">
        <f>IF($A3665 = "", "",
IF(COUNTIF(MINIMUM_DAY_DATES[], Attendance!J3665) &gt; 0, VLOOKUP(Attendance!$G3665,MINIMUM_DAY_PERIOD_SCHEDULE[], 2,TRUE),
IF(COUNTIF(RALLY_DATES[], Attendance!J3665) &gt; 0, VLOOKUP(Attendance!$G3665,RALLY_PERIOD_SCHEDULE[], 2,TRUE),
IF(WEEKDAY(Attendance!$J3665) = 2,
       IF(COUNTIF(FINALS_WEEK_MONDAY_DATE[],Attendance!$J3665) &gt; 0, VLOOKUP(Attendance!$G3665,FINALS_WEEK_MONDAY_PERIOD_SCHEDULE[],2,TRUE),
       VLOOKUP(Attendance!$G3665,REGULAR_WEEK_SCHEDULE[],6,TRUE)),
IF(WEEKDAY($J3665) = 3,
       IF(COUNTIF(FINALS_WEEK_TUESDAY_DATE[],Attendance!$J3665) &gt; 0, VLOOKUP(Attendance!$G3665,FINALS_WEEK_TUESDAY_PERIOD_SCHEDULE[],2,TRUE),
       VLOOKUP(Attendance!$G3665,REGULAR_WEEK_SCHEDULE[[Tuesday]:[Period]],5,TRUE)),
IF(WEEKDAY(Attendance!$J3665) = 4,
        IF(COUNTIF(BLOCK_WEDNESDAY_DATES[],Attendance!$J3665) &gt; 0, VLOOKUP(Attendance!$G3665,BLOCK_WEDNESDAY_PERIOD_SCHEDULE[],2,TRUE),
        IF(COUNTIF(FINALS_WEEK_WEDNESDAY_DATE[],Attendance!$J3665) &gt; 0, VLOOKUP(Attendance!$G3665,FINALS_WEEK_WEDNESDAY_PERIOD_SCHEDULE[],2,TRUE),
       VLOOKUP(Attendance!$G3665,REGULAR_WEEK_SCHEDULE[[Wednesday]:[Period]],4,TRUE))),
IF(WEEKDAY($J3665) = 5,
       IF(COUNTIF(BLOCK_THURSDAY_DATES[],Attendance!$J3665) &gt; 0, VLOOKUP(Attendance!$G3665,BLOCK_THURSDAY_PERIOD_SCHEDULE[],2,TRUE),
       IF(COUNTIF(FINALS_WEEK_THURSDAY_DATE[],Attendance!$J3665) &gt; 0, VLOOKUP(Attendance!$G3665,FINALS_WEEK_THURSDAY_PERIOD_SCHEDULE[],2,TRUE),
       VLOOKUP(Attendance!$G3665,REGULAR_WEEK_SCHEDULE[[Thursday]:[Period]],3,TRUE))),
IF(WEEKDAY(Attendance!$J3665) = 6,
       IF(COUNTIF(FINALS_WEEK_FRIDAY_DATE[],Attendance!$J3665) &gt; 0, VLOOKUP(Attendance!$G3665,FINALS_WEEK_FRIDAY_PERIOD_SCHEDULE[],2,TRUE),
       VLOOKUP(Attendance!$G3665,REGULAR_WEEK_SCHEDULE[[Friday]:[Period]],2,TRUE))))))))))</f>
        <v/>
      </c>
      <c r="J3665" s="41" t="str">
        <f t="shared" ca="1" si="176"/>
        <v/>
      </c>
      <c r="K3665" s="41" t="str">
        <f>IF($A3665 &lt;&gt; "",VLOOKUP($A3665,'Student reference sheet'!$A$2:$V$2329, 7,FALSE), "")</f>
        <v/>
      </c>
      <c r="L3665" s="30" t="str">
        <f>IF($A3665 ="", "", VLOOKUP($A3665, 'Student reference sheet'!$A$2:$Z$2603,23,FALSE))</f>
        <v/>
      </c>
      <c r="M3665" s="30" t="str">
        <f>IF($A3665 ="", "", VLOOKUP($A3665, 'Student reference sheet'!$A$2:$Z$2603,24,FALSE))</f>
        <v/>
      </c>
      <c r="N3665" s="30" t="str">
        <f>IF($A3665 ="", "", VLOOKUP($A3665, 'Student reference sheet'!$A$2:$Z$2603,26,FALSE))</f>
        <v/>
      </c>
      <c r="O3665" s="30" t="str">
        <f>IF($A3665 ="", "", VLOOKUP($A3665, 'Student reference sheet'!$A$2:$Z$2603,25,FALSE))</f>
        <v/>
      </c>
      <c r="P3665" s="39" t="str">
        <f>IF($A3665 = "", "", IF(OR(VLOOKUP($A3665,'Student reference sheet'!$A$2:$V$2400,8,FALSE) = "R",  VLOOKUP($A3665,'Student reference sheet'!$A$2:$V$2400,8,FALSE) = "L"), "X", ""))</f>
        <v/>
      </c>
      <c r="Q3665" s="39" t="str">
        <f>IF($A3665 ="", "", VLOOKUP($A3665, 'Student reference sheet'!$A$2:$V$2603,22,FALSE))</f>
        <v/>
      </c>
      <c r="R3665" s="39" t="str">
        <f>IF($A3665 &lt;&gt; "",VLOOKUP($A3665,'Student reference sheet'!$A$2:$V$2329, 5,FALSE), "")</f>
        <v/>
      </c>
      <c r="S3665" s="39" t="str">
        <f>IF($A3665 &lt;&gt; "",VLOOKUP($A3665,'Student reference sheet'!$A$2:$V$2329, 6,FALSE), "")</f>
        <v/>
      </c>
      <c r="T3665" s="30" t="str">
        <f>IF($A3665 = "","",
IF(VLOOKUP($A3665,'Student reference sheet'!$A$2:$V$2329, 10,FALSE) = "Y", "Hispanic",
IF(VLOOKUP($A3665,'Student reference sheet'!$A$2:$V$2329,11,FALSE) &lt;&gt; "",
IF(VLOOKUP($A3665,'Student reference sheet'!$A$2:$V$2329,11,FALSE) = "UNK", "Unknown", VLOOKUP(VALUE(VLOOKUP($A3665,'Student reference sheet'!$A$2:$V$2329,11,FALSE)),'Ethnicity Reference'!$A$2:$B$22,2,FALSE)),
IF(VLOOKUP($A3665,'Student reference sheet'!$A$2:$V$2329,9,FALSE) &lt;&gt; "", VLOOKUP(VALUE(VLOOKUP($A3665,'Student reference sheet'!$A$2:$V$2329,9,FALSE)),'Ethnicity Reference'!$A$2:$B$22,2,FALSE),"Unknown"))))</f>
        <v/>
      </c>
      <c r="U3665" s="35"/>
    </row>
    <row r="3666" spans="1:21" ht="15.75">
      <c r="A3666" s="47"/>
      <c r="B3666" s="33"/>
      <c r="C3666" s="39" t="str">
        <f>IF($A3666 &lt;&gt; "",VLOOKUP($A3666,'Student reference sheet'!$A$2:$V$2329, 3,FALSE), "")</f>
        <v/>
      </c>
      <c r="D3666" s="39" t="str">
        <f>IF($A3666 &lt;&gt; "",VLOOKUP($A3666,'Student reference sheet'!$A$2:$V$2329, 2,FALSE), "")</f>
        <v/>
      </c>
      <c r="E3666" s="35"/>
      <c r="F3666" s="34"/>
      <c r="G3666" s="40" t="str">
        <f t="shared" ca="1" si="174"/>
        <v/>
      </c>
      <c r="H3666" s="40" t="str">
        <f t="shared" ca="1" si="175"/>
        <v/>
      </c>
      <c r="I3666" s="36" t="str">
        <f>IF($A3666 = "", "",
IF(COUNTIF(MINIMUM_DAY_DATES[], Attendance!J3666) &gt; 0, VLOOKUP(Attendance!$G3666,MINIMUM_DAY_PERIOD_SCHEDULE[], 2,TRUE),
IF(COUNTIF(RALLY_DATES[], Attendance!J3666) &gt; 0, VLOOKUP(Attendance!$G3666,RALLY_PERIOD_SCHEDULE[], 2,TRUE),
IF(WEEKDAY(Attendance!$J3666) = 2,
       IF(COUNTIF(FINALS_WEEK_MONDAY_DATE[],Attendance!$J3666) &gt; 0, VLOOKUP(Attendance!$G3666,FINALS_WEEK_MONDAY_PERIOD_SCHEDULE[],2,TRUE),
       VLOOKUP(Attendance!$G3666,REGULAR_WEEK_SCHEDULE[],6,TRUE)),
IF(WEEKDAY($J3666) = 3,
       IF(COUNTIF(FINALS_WEEK_TUESDAY_DATE[],Attendance!$J3666) &gt; 0, VLOOKUP(Attendance!$G3666,FINALS_WEEK_TUESDAY_PERIOD_SCHEDULE[],2,TRUE),
       VLOOKUP(Attendance!$G3666,REGULAR_WEEK_SCHEDULE[[Tuesday]:[Period]],5,TRUE)),
IF(WEEKDAY(Attendance!$J3666) = 4,
        IF(COUNTIF(BLOCK_WEDNESDAY_DATES[],Attendance!$J3666) &gt; 0, VLOOKUP(Attendance!$G3666,BLOCK_WEDNESDAY_PERIOD_SCHEDULE[],2,TRUE),
        IF(COUNTIF(FINALS_WEEK_WEDNESDAY_DATE[],Attendance!$J3666) &gt; 0, VLOOKUP(Attendance!$G3666,FINALS_WEEK_WEDNESDAY_PERIOD_SCHEDULE[],2,TRUE),
       VLOOKUP(Attendance!$G3666,REGULAR_WEEK_SCHEDULE[[Wednesday]:[Period]],4,TRUE))),
IF(WEEKDAY($J3666) = 5,
       IF(COUNTIF(BLOCK_THURSDAY_DATES[],Attendance!$J3666) &gt; 0, VLOOKUP(Attendance!$G3666,BLOCK_THURSDAY_PERIOD_SCHEDULE[],2,TRUE),
       IF(COUNTIF(FINALS_WEEK_THURSDAY_DATE[],Attendance!$J3666) &gt; 0, VLOOKUP(Attendance!$G3666,FINALS_WEEK_THURSDAY_PERIOD_SCHEDULE[],2,TRUE),
       VLOOKUP(Attendance!$G3666,REGULAR_WEEK_SCHEDULE[[Thursday]:[Period]],3,TRUE))),
IF(WEEKDAY(Attendance!$J3666) = 6,
       IF(COUNTIF(FINALS_WEEK_FRIDAY_DATE[],Attendance!$J3666) &gt; 0, VLOOKUP(Attendance!$G3666,FINALS_WEEK_FRIDAY_PERIOD_SCHEDULE[],2,TRUE),
       VLOOKUP(Attendance!$G3666,REGULAR_WEEK_SCHEDULE[[Friday]:[Period]],2,TRUE))))))))))</f>
        <v/>
      </c>
      <c r="J3666" s="41" t="str">
        <f t="shared" ca="1" si="176"/>
        <v/>
      </c>
      <c r="K3666" s="41" t="str">
        <f>IF($A3666 &lt;&gt; "",VLOOKUP($A3666,'Student reference sheet'!$A$2:$V$2329, 7,FALSE), "")</f>
        <v/>
      </c>
      <c r="L3666" s="30" t="str">
        <f>IF($A3666 ="", "", VLOOKUP($A3666, 'Student reference sheet'!$A$2:$Z$2603,23,FALSE))</f>
        <v/>
      </c>
      <c r="M3666" s="30" t="str">
        <f>IF($A3666 ="", "", VLOOKUP($A3666, 'Student reference sheet'!$A$2:$Z$2603,24,FALSE))</f>
        <v/>
      </c>
      <c r="N3666" s="30" t="str">
        <f>IF($A3666 ="", "", VLOOKUP($A3666, 'Student reference sheet'!$A$2:$Z$2603,26,FALSE))</f>
        <v/>
      </c>
      <c r="O3666" s="30" t="str">
        <f>IF($A3666 ="", "", VLOOKUP($A3666, 'Student reference sheet'!$A$2:$Z$2603,25,FALSE))</f>
        <v/>
      </c>
      <c r="P3666" s="39" t="str">
        <f>IF($A3666 = "", "", IF(OR(VLOOKUP($A3666,'Student reference sheet'!$A$2:$V$2400,8,FALSE) = "R",  VLOOKUP($A3666,'Student reference sheet'!$A$2:$V$2400,8,FALSE) = "L"), "X", ""))</f>
        <v/>
      </c>
      <c r="Q3666" s="39" t="str">
        <f>IF($A3666 ="", "", VLOOKUP($A3666, 'Student reference sheet'!$A$2:$V$2603,22,FALSE))</f>
        <v/>
      </c>
      <c r="R3666" s="39" t="str">
        <f>IF($A3666 &lt;&gt; "",VLOOKUP($A3666,'Student reference sheet'!$A$2:$V$2329, 5,FALSE), "")</f>
        <v/>
      </c>
      <c r="S3666" s="39" t="str">
        <f>IF($A3666 &lt;&gt; "",VLOOKUP($A3666,'Student reference sheet'!$A$2:$V$2329, 6,FALSE), "")</f>
        <v/>
      </c>
      <c r="T3666" s="30" t="str">
        <f>IF($A3666 = "","",
IF(VLOOKUP($A3666,'Student reference sheet'!$A$2:$V$2329, 10,FALSE) = "Y", "Hispanic",
IF(VLOOKUP($A3666,'Student reference sheet'!$A$2:$V$2329,11,FALSE) &lt;&gt; "",
IF(VLOOKUP($A3666,'Student reference sheet'!$A$2:$V$2329,11,FALSE) = "UNK", "Unknown", VLOOKUP(VALUE(VLOOKUP($A3666,'Student reference sheet'!$A$2:$V$2329,11,FALSE)),'Ethnicity Reference'!$A$2:$B$22,2,FALSE)),
IF(VLOOKUP($A3666,'Student reference sheet'!$A$2:$V$2329,9,FALSE) &lt;&gt; "", VLOOKUP(VALUE(VLOOKUP($A3666,'Student reference sheet'!$A$2:$V$2329,9,FALSE)),'Ethnicity Reference'!$A$2:$B$22,2,FALSE),"Unknown"))))</f>
        <v/>
      </c>
      <c r="U3666" s="35"/>
    </row>
    <row r="3667" spans="1:21" ht="15.75">
      <c r="A3667" s="47"/>
      <c r="B3667" s="33"/>
      <c r="C3667" s="39" t="str">
        <f>IF($A3667 &lt;&gt; "",VLOOKUP($A3667,'Student reference sheet'!$A$2:$V$2329, 3,FALSE), "")</f>
        <v/>
      </c>
      <c r="D3667" s="39" t="str">
        <f>IF($A3667 &lt;&gt; "",VLOOKUP($A3667,'Student reference sheet'!$A$2:$V$2329, 2,FALSE), "")</f>
        <v/>
      </c>
      <c r="E3667" s="35"/>
      <c r="F3667" s="34"/>
      <c r="G3667" s="40" t="str">
        <f t="shared" ca="1" si="174"/>
        <v/>
      </c>
      <c r="H3667" s="40" t="str">
        <f t="shared" ca="1" si="175"/>
        <v/>
      </c>
      <c r="I3667" s="36" t="str">
        <f>IF($A3667 = "", "",
IF(COUNTIF(MINIMUM_DAY_DATES[], Attendance!J3667) &gt; 0, VLOOKUP(Attendance!$G3667,MINIMUM_DAY_PERIOD_SCHEDULE[], 2,TRUE),
IF(COUNTIF(RALLY_DATES[], Attendance!J3667) &gt; 0, VLOOKUP(Attendance!$G3667,RALLY_PERIOD_SCHEDULE[], 2,TRUE),
IF(WEEKDAY(Attendance!$J3667) = 2,
       IF(COUNTIF(FINALS_WEEK_MONDAY_DATE[],Attendance!$J3667) &gt; 0, VLOOKUP(Attendance!$G3667,FINALS_WEEK_MONDAY_PERIOD_SCHEDULE[],2,TRUE),
       VLOOKUP(Attendance!$G3667,REGULAR_WEEK_SCHEDULE[],6,TRUE)),
IF(WEEKDAY($J3667) = 3,
       IF(COUNTIF(FINALS_WEEK_TUESDAY_DATE[],Attendance!$J3667) &gt; 0, VLOOKUP(Attendance!$G3667,FINALS_WEEK_TUESDAY_PERIOD_SCHEDULE[],2,TRUE),
       VLOOKUP(Attendance!$G3667,REGULAR_WEEK_SCHEDULE[[Tuesday]:[Period]],5,TRUE)),
IF(WEEKDAY(Attendance!$J3667) = 4,
        IF(COUNTIF(BLOCK_WEDNESDAY_DATES[],Attendance!$J3667) &gt; 0, VLOOKUP(Attendance!$G3667,BLOCK_WEDNESDAY_PERIOD_SCHEDULE[],2,TRUE),
        IF(COUNTIF(FINALS_WEEK_WEDNESDAY_DATE[],Attendance!$J3667) &gt; 0, VLOOKUP(Attendance!$G3667,FINALS_WEEK_WEDNESDAY_PERIOD_SCHEDULE[],2,TRUE),
       VLOOKUP(Attendance!$G3667,REGULAR_WEEK_SCHEDULE[[Wednesday]:[Period]],4,TRUE))),
IF(WEEKDAY($J3667) = 5,
       IF(COUNTIF(BLOCK_THURSDAY_DATES[],Attendance!$J3667) &gt; 0, VLOOKUP(Attendance!$G3667,BLOCK_THURSDAY_PERIOD_SCHEDULE[],2,TRUE),
       IF(COUNTIF(FINALS_WEEK_THURSDAY_DATE[],Attendance!$J3667) &gt; 0, VLOOKUP(Attendance!$G3667,FINALS_WEEK_THURSDAY_PERIOD_SCHEDULE[],2,TRUE),
       VLOOKUP(Attendance!$G3667,REGULAR_WEEK_SCHEDULE[[Thursday]:[Period]],3,TRUE))),
IF(WEEKDAY(Attendance!$J3667) = 6,
       IF(COUNTIF(FINALS_WEEK_FRIDAY_DATE[],Attendance!$J3667) &gt; 0, VLOOKUP(Attendance!$G3667,FINALS_WEEK_FRIDAY_PERIOD_SCHEDULE[],2,TRUE),
       VLOOKUP(Attendance!$G3667,REGULAR_WEEK_SCHEDULE[[Friday]:[Period]],2,TRUE))))))))))</f>
        <v/>
      </c>
      <c r="J3667" s="41" t="str">
        <f t="shared" ca="1" si="176"/>
        <v/>
      </c>
      <c r="K3667" s="41" t="str">
        <f>IF($A3667 &lt;&gt; "",VLOOKUP($A3667,'Student reference sheet'!$A$2:$V$2329, 7,FALSE), "")</f>
        <v/>
      </c>
      <c r="L3667" s="30" t="str">
        <f>IF($A3667 ="", "", VLOOKUP($A3667, 'Student reference sheet'!$A$2:$Z$2603,23,FALSE))</f>
        <v/>
      </c>
      <c r="M3667" s="30" t="str">
        <f>IF($A3667 ="", "", VLOOKUP($A3667, 'Student reference sheet'!$A$2:$Z$2603,24,FALSE))</f>
        <v/>
      </c>
      <c r="N3667" s="30" t="str">
        <f>IF($A3667 ="", "", VLOOKUP($A3667, 'Student reference sheet'!$A$2:$Z$2603,26,FALSE))</f>
        <v/>
      </c>
      <c r="O3667" s="30" t="str">
        <f>IF($A3667 ="", "", VLOOKUP($A3667, 'Student reference sheet'!$A$2:$Z$2603,25,FALSE))</f>
        <v/>
      </c>
      <c r="P3667" s="39" t="str">
        <f>IF($A3667 = "", "", IF(OR(VLOOKUP($A3667,'Student reference sheet'!$A$2:$V$2400,8,FALSE) = "R",  VLOOKUP($A3667,'Student reference sheet'!$A$2:$V$2400,8,FALSE) = "L"), "X", ""))</f>
        <v/>
      </c>
      <c r="Q3667" s="39" t="str">
        <f>IF($A3667 ="", "", VLOOKUP($A3667, 'Student reference sheet'!$A$2:$V$2603,22,FALSE))</f>
        <v/>
      </c>
      <c r="R3667" s="39" t="str">
        <f>IF($A3667 &lt;&gt; "",VLOOKUP($A3667,'Student reference sheet'!$A$2:$V$2329, 5,FALSE), "")</f>
        <v/>
      </c>
      <c r="S3667" s="39" t="str">
        <f>IF($A3667 &lt;&gt; "",VLOOKUP($A3667,'Student reference sheet'!$A$2:$V$2329, 6,FALSE), "")</f>
        <v/>
      </c>
      <c r="T3667" s="30" t="str">
        <f>IF($A3667 = "","",
IF(VLOOKUP($A3667,'Student reference sheet'!$A$2:$V$2329, 10,FALSE) = "Y", "Hispanic",
IF(VLOOKUP($A3667,'Student reference sheet'!$A$2:$V$2329,11,FALSE) &lt;&gt; "",
IF(VLOOKUP($A3667,'Student reference sheet'!$A$2:$V$2329,11,FALSE) = "UNK", "Unknown", VLOOKUP(VALUE(VLOOKUP($A3667,'Student reference sheet'!$A$2:$V$2329,11,FALSE)),'Ethnicity Reference'!$A$2:$B$22,2,FALSE)),
IF(VLOOKUP($A3667,'Student reference sheet'!$A$2:$V$2329,9,FALSE) &lt;&gt; "", VLOOKUP(VALUE(VLOOKUP($A3667,'Student reference sheet'!$A$2:$V$2329,9,FALSE)),'Ethnicity Reference'!$A$2:$B$22,2,FALSE),"Unknown"))))</f>
        <v/>
      </c>
      <c r="U3667" s="35"/>
    </row>
    <row r="3668" spans="1:21" ht="15.75">
      <c r="A3668" s="47"/>
      <c r="B3668" s="33"/>
      <c r="C3668" s="39" t="str">
        <f>IF($A3668 &lt;&gt; "",VLOOKUP($A3668,'Student reference sheet'!$A$2:$V$2329, 3,FALSE), "")</f>
        <v/>
      </c>
      <c r="D3668" s="39" t="str">
        <f>IF($A3668 &lt;&gt; "",VLOOKUP($A3668,'Student reference sheet'!$A$2:$V$2329, 2,FALSE), "")</f>
        <v/>
      </c>
      <c r="E3668" s="35"/>
      <c r="F3668" s="34"/>
      <c r="G3668" s="40" t="str">
        <f t="shared" ca="1" si="174"/>
        <v/>
      </c>
      <c r="H3668" s="40" t="str">
        <f t="shared" ca="1" si="175"/>
        <v/>
      </c>
      <c r="I3668" s="36" t="str">
        <f>IF($A3668 = "", "",
IF(COUNTIF(MINIMUM_DAY_DATES[], Attendance!J3668) &gt; 0, VLOOKUP(Attendance!$G3668,MINIMUM_DAY_PERIOD_SCHEDULE[], 2,TRUE),
IF(COUNTIF(RALLY_DATES[], Attendance!J3668) &gt; 0, VLOOKUP(Attendance!$G3668,RALLY_PERIOD_SCHEDULE[], 2,TRUE),
IF(WEEKDAY(Attendance!$J3668) = 2,
       IF(COUNTIF(FINALS_WEEK_MONDAY_DATE[],Attendance!$J3668) &gt; 0, VLOOKUP(Attendance!$G3668,FINALS_WEEK_MONDAY_PERIOD_SCHEDULE[],2,TRUE),
       VLOOKUP(Attendance!$G3668,REGULAR_WEEK_SCHEDULE[],6,TRUE)),
IF(WEEKDAY($J3668) = 3,
       IF(COUNTIF(FINALS_WEEK_TUESDAY_DATE[],Attendance!$J3668) &gt; 0, VLOOKUP(Attendance!$G3668,FINALS_WEEK_TUESDAY_PERIOD_SCHEDULE[],2,TRUE),
       VLOOKUP(Attendance!$G3668,REGULAR_WEEK_SCHEDULE[[Tuesday]:[Period]],5,TRUE)),
IF(WEEKDAY(Attendance!$J3668) = 4,
        IF(COUNTIF(BLOCK_WEDNESDAY_DATES[],Attendance!$J3668) &gt; 0, VLOOKUP(Attendance!$G3668,BLOCK_WEDNESDAY_PERIOD_SCHEDULE[],2,TRUE),
        IF(COUNTIF(FINALS_WEEK_WEDNESDAY_DATE[],Attendance!$J3668) &gt; 0, VLOOKUP(Attendance!$G3668,FINALS_WEEK_WEDNESDAY_PERIOD_SCHEDULE[],2,TRUE),
       VLOOKUP(Attendance!$G3668,REGULAR_WEEK_SCHEDULE[[Wednesday]:[Period]],4,TRUE))),
IF(WEEKDAY($J3668) = 5,
       IF(COUNTIF(BLOCK_THURSDAY_DATES[],Attendance!$J3668) &gt; 0, VLOOKUP(Attendance!$G3668,BLOCK_THURSDAY_PERIOD_SCHEDULE[],2,TRUE),
       IF(COUNTIF(FINALS_WEEK_THURSDAY_DATE[],Attendance!$J3668) &gt; 0, VLOOKUP(Attendance!$G3668,FINALS_WEEK_THURSDAY_PERIOD_SCHEDULE[],2,TRUE),
       VLOOKUP(Attendance!$G3668,REGULAR_WEEK_SCHEDULE[[Thursday]:[Period]],3,TRUE))),
IF(WEEKDAY(Attendance!$J3668) = 6,
       IF(COUNTIF(FINALS_WEEK_FRIDAY_DATE[],Attendance!$J3668) &gt; 0, VLOOKUP(Attendance!$G3668,FINALS_WEEK_FRIDAY_PERIOD_SCHEDULE[],2,TRUE),
       VLOOKUP(Attendance!$G3668,REGULAR_WEEK_SCHEDULE[[Friday]:[Period]],2,TRUE))))))))))</f>
        <v/>
      </c>
      <c r="J3668" s="41" t="str">
        <f t="shared" ca="1" si="176"/>
        <v/>
      </c>
      <c r="K3668" s="41" t="str">
        <f>IF($A3668 &lt;&gt; "",VLOOKUP($A3668,'Student reference sheet'!$A$2:$V$2329, 7,FALSE), "")</f>
        <v/>
      </c>
      <c r="L3668" s="30" t="str">
        <f>IF($A3668 ="", "", VLOOKUP($A3668, 'Student reference sheet'!$A$2:$Z$2603,23,FALSE))</f>
        <v/>
      </c>
      <c r="M3668" s="30" t="str">
        <f>IF($A3668 ="", "", VLOOKUP($A3668, 'Student reference sheet'!$A$2:$Z$2603,24,FALSE))</f>
        <v/>
      </c>
      <c r="N3668" s="30" t="str">
        <f>IF($A3668 ="", "", VLOOKUP($A3668, 'Student reference sheet'!$A$2:$Z$2603,26,FALSE))</f>
        <v/>
      </c>
      <c r="O3668" s="30" t="str">
        <f>IF($A3668 ="", "", VLOOKUP($A3668, 'Student reference sheet'!$A$2:$Z$2603,25,FALSE))</f>
        <v/>
      </c>
      <c r="P3668" s="39" t="str">
        <f>IF($A3668 = "", "", IF(OR(VLOOKUP($A3668,'Student reference sheet'!$A$2:$V$2400,8,FALSE) = "R",  VLOOKUP($A3668,'Student reference sheet'!$A$2:$V$2400,8,FALSE) = "L"), "X", ""))</f>
        <v/>
      </c>
      <c r="Q3668" s="39" t="str">
        <f>IF($A3668 ="", "", VLOOKUP($A3668, 'Student reference sheet'!$A$2:$V$2603,22,FALSE))</f>
        <v/>
      </c>
      <c r="R3668" s="39" t="str">
        <f>IF($A3668 &lt;&gt; "",VLOOKUP($A3668,'Student reference sheet'!$A$2:$V$2329, 5,FALSE), "")</f>
        <v/>
      </c>
      <c r="S3668" s="39" t="str">
        <f>IF($A3668 &lt;&gt; "",VLOOKUP($A3668,'Student reference sheet'!$A$2:$V$2329, 6,FALSE), "")</f>
        <v/>
      </c>
      <c r="T3668" s="30" t="str">
        <f>IF($A3668 = "","",
IF(VLOOKUP($A3668,'Student reference sheet'!$A$2:$V$2329, 10,FALSE) = "Y", "Hispanic",
IF(VLOOKUP($A3668,'Student reference sheet'!$A$2:$V$2329,11,FALSE) &lt;&gt; "",
IF(VLOOKUP($A3668,'Student reference sheet'!$A$2:$V$2329,11,FALSE) = "UNK", "Unknown", VLOOKUP(VALUE(VLOOKUP($A3668,'Student reference sheet'!$A$2:$V$2329,11,FALSE)),'Ethnicity Reference'!$A$2:$B$22,2,FALSE)),
IF(VLOOKUP($A3668,'Student reference sheet'!$A$2:$V$2329,9,FALSE) &lt;&gt; "", VLOOKUP(VALUE(VLOOKUP($A3668,'Student reference sheet'!$A$2:$V$2329,9,FALSE)),'Ethnicity Reference'!$A$2:$B$22,2,FALSE),"Unknown"))))</f>
        <v/>
      </c>
      <c r="U3668" s="35"/>
    </row>
    <row r="3669" spans="1:21" ht="15.75">
      <c r="A3669" s="47"/>
      <c r="B3669" s="33"/>
      <c r="C3669" s="39" t="str">
        <f>IF($A3669 &lt;&gt; "",VLOOKUP($A3669,'Student reference sheet'!$A$2:$V$2329, 3,FALSE), "")</f>
        <v/>
      </c>
      <c r="D3669" s="39" t="str">
        <f>IF($A3669 &lt;&gt; "",VLOOKUP($A3669,'Student reference sheet'!$A$2:$V$2329, 2,FALSE), "")</f>
        <v/>
      </c>
      <c r="E3669" s="35"/>
      <c r="F3669" s="34"/>
      <c r="G3669" s="40" t="str">
        <f t="shared" ca="1" si="174"/>
        <v/>
      </c>
      <c r="H3669" s="40" t="str">
        <f t="shared" ca="1" si="175"/>
        <v/>
      </c>
      <c r="I3669" s="36" t="str">
        <f>IF($A3669 = "", "",
IF(COUNTIF(MINIMUM_DAY_DATES[], Attendance!J3669) &gt; 0, VLOOKUP(Attendance!$G3669,MINIMUM_DAY_PERIOD_SCHEDULE[], 2,TRUE),
IF(COUNTIF(RALLY_DATES[], Attendance!J3669) &gt; 0, VLOOKUP(Attendance!$G3669,RALLY_PERIOD_SCHEDULE[], 2,TRUE),
IF(WEEKDAY(Attendance!$J3669) = 2,
       IF(COUNTIF(FINALS_WEEK_MONDAY_DATE[],Attendance!$J3669) &gt; 0, VLOOKUP(Attendance!$G3669,FINALS_WEEK_MONDAY_PERIOD_SCHEDULE[],2,TRUE),
       VLOOKUP(Attendance!$G3669,REGULAR_WEEK_SCHEDULE[],6,TRUE)),
IF(WEEKDAY($J3669) = 3,
       IF(COUNTIF(FINALS_WEEK_TUESDAY_DATE[],Attendance!$J3669) &gt; 0, VLOOKUP(Attendance!$G3669,FINALS_WEEK_TUESDAY_PERIOD_SCHEDULE[],2,TRUE),
       VLOOKUP(Attendance!$G3669,REGULAR_WEEK_SCHEDULE[[Tuesday]:[Period]],5,TRUE)),
IF(WEEKDAY(Attendance!$J3669) = 4,
        IF(COUNTIF(BLOCK_WEDNESDAY_DATES[],Attendance!$J3669) &gt; 0, VLOOKUP(Attendance!$G3669,BLOCK_WEDNESDAY_PERIOD_SCHEDULE[],2,TRUE),
        IF(COUNTIF(FINALS_WEEK_WEDNESDAY_DATE[],Attendance!$J3669) &gt; 0, VLOOKUP(Attendance!$G3669,FINALS_WEEK_WEDNESDAY_PERIOD_SCHEDULE[],2,TRUE),
       VLOOKUP(Attendance!$G3669,REGULAR_WEEK_SCHEDULE[[Wednesday]:[Period]],4,TRUE))),
IF(WEEKDAY($J3669) = 5,
       IF(COUNTIF(BLOCK_THURSDAY_DATES[],Attendance!$J3669) &gt; 0, VLOOKUP(Attendance!$G3669,BLOCK_THURSDAY_PERIOD_SCHEDULE[],2,TRUE),
       IF(COUNTIF(FINALS_WEEK_THURSDAY_DATE[],Attendance!$J3669) &gt; 0, VLOOKUP(Attendance!$G3669,FINALS_WEEK_THURSDAY_PERIOD_SCHEDULE[],2,TRUE),
       VLOOKUP(Attendance!$G3669,REGULAR_WEEK_SCHEDULE[[Thursday]:[Period]],3,TRUE))),
IF(WEEKDAY(Attendance!$J3669) = 6,
       IF(COUNTIF(FINALS_WEEK_FRIDAY_DATE[],Attendance!$J3669) &gt; 0, VLOOKUP(Attendance!$G3669,FINALS_WEEK_FRIDAY_PERIOD_SCHEDULE[],2,TRUE),
       VLOOKUP(Attendance!$G3669,REGULAR_WEEK_SCHEDULE[[Friday]:[Period]],2,TRUE))))))))))</f>
        <v/>
      </c>
      <c r="J3669" s="41" t="str">
        <f t="shared" ca="1" si="176"/>
        <v/>
      </c>
      <c r="K3669" s="41" t="str">
        <f>IF($A3669 &lt;&gt; "",VLOOKUP($A3669,'Student reference sheet'!$A$2:$V$2329, 7,FALSE), "")</f>
        <v/>
      </c>
      <c r="L3669" s="30" t="str">
        <f>IF($A3669 ="", "", VLOOKUP($A3669, 'Student reference sheet'!$A$2:$Z$2603,23,FALSE))</f>
        <v/>
      </c>
      <c r="M3669" s="30" t="str">
        <f>IF($A3669 ="", "", VLOOKUP($A3669, 'Student reference sheet'!$A$2:$Z$2603,24,FALSE))</f>
        <v/>
      </c>
      <c r="N3669" s="30" t="str">
        <f>IF($A3669 ="", "", VLOOKUP($A3669, 'Student reference sheet'!$A$2:$Z$2603,26,FALSE))</f>
        <v/>
      </c>
      <c r="O3669" s="30" t="str">
        <f>IF($A3669 ="", "", VLOOKUP($A3669, 'Student reference sheet'!$A$2:$Z$2603,25,FALSE))</f>
        <v/>
      </c>
      <c r="P3669" s="39" t="str">
        <f>IF($A3669 = "", "", IF(OR(VLOOKUP($A3669,'Student reference sheet'!$A$2:$V$2400,8,FALSE) = "R",  VLOOKUP($A3669,'Student reference sheet'!$A$2:$V$2400,8,FALSE) = "L"), "X", ""))</f>
        <v/>
      </c>
      <c r="Q3669" s="39" t="str">
        <f>IF($A3669 ="", "", VLOOKUP($A3669, 'Student reference sheet'!$A$2:$V$2603,22,FALSE))</f>
        <v/>
      </c>
      <c r="R3669" s="39" t="str">
        <f>IF($A3669 &lt;&gt; "",VLOOKUP($A3669,'Student reference sheet'!$A$2:$V$2329, 5,FALSE), "")</f>
        <v/>
      </c>
      <c r="S3669" s="39" t="str">
        <f>IF($A3669 &lt;&gt; "",VLOOKUP($A3669,'Student reference sheet'!$A$2:$V$2329, 6,FALSE), "")</f>
        <v/>
      </c>
      <c r="T3669" s="30" t="str">
        <f>IF($A3669 = "","",
IF(VLOOKUP($A3669,'Student reference sheet'!$A$2:$V$2329, 10,FALSE) = "Y", "Hispanic",
IF(VLOOKUP($A3669,'Student reference sheet'!$A$2:$V$2329,11,FALSE) &lt;&gt; "",
IF(VLOOKUP($A3669,'Student reference sheet'!$A$2:$V$2329,11,FALSE) = "UNK", "Unknown", VLOOKUP(VALUE(VLOOKUP($A3669,'Student reference sheet'!$A$2:$V$2329,11,FALSE)),'Ethnicity Reference'!$A$2:$B$22,2,FALSE)),
IF(VLOOKUP($A3669,'Student reference sheet'!$A$2:$V$2329,9,FALSE) &lt;&gt; "", VLOOKUP(VALUE(VLOOKUP($A3669,'Student reference sheet'!$A$2:$V$2329,9,FALSE)),'Ethnicity Reference'!$A$2:$B$22,2,FALSE),"Unknown"))))</f>
        <v/>
      </c>
      <c r="U3669" s="35"/>
    </row>
    <row r="3670" spans="1:21" ht="15.75">
      <c r="A3670" s="47"/>
      <c r="B3670" s="33"/>
      <c r="C3670" s="39" t="str">
        <f>IF($A3670 &lt;&gt; "",VLOOKUP($A3670,'Student reference sheet'!$A$2:$V$2329, 3,FALSE), "")</f>
        <v/>
      </c>
      <c r="D3670" s="39" t="str">
        <f>IF($A3670 &lt;&gt; "",VLOOKUP($A3670,'Student reference sheet'!$A$2:$V$2329, 2,FALSE), "")</f>
        <v/>
      </c>
      <c r="E3670" s="35"/>
      <c r="F3670" s="34"/>
      <c r="G3670" s="40" t="str">
        <f t="shared" ca="1" si="174"/>
        <v/>
      </c>
      <c r="H3670" s="40" t="str">
        <f t="shared" ca="1" si="175"/>
        <v/>
      </c>
      <c r="I3670" s="36" t="str">
        <f>IF($A3670 = "", "",
IF(COUNTIF(MINIMUM_DAY_DATES[], Attendance!J3670) &gt; 0, VLOOKUP(Attendance!$G3670,MINIMUM_DAY_PERIOD_SCHEDULE[], 2,TRUE),
IF(COUNTIF(RALLY_DATES[], Attendance!J3670) &gt; 0, VLOOKUP(Attendance!$G3670,RALLY_PERIOD_SCHEDULE[], 2,TRUE),
IF(WEEKDAY(Attendance!$J3670) = 2,
       IF(COUNTIF(FINALS_WEEK_MONDAY_DATE[],Attendance!$J3670) &gt; 0, VLOOKUP(Attendance!$G3670,FINALS_WEEK_MONDAY_PERIOD_SCHEDULE[],2,TRUE),
       VLOOKUP(Attendance!$G3670,REGULAR_WEEK_SCHEDULE[],6,TRUE)),
IF(WEEKDAY($J3670) = 3,
       IF(COUNTIF(FINALS_WEEK_TUESDAY_DATE[],Attendance!$J3670) &gt; 0, VLOOKUP(Attendance!$G3670,FINALS_WEEK_TUESDAY_PERIOD_SCHEDULE[],2,TRUE),
       VLOOKUP(Attendance!$G3670,REGULAR_WEEK_SCHEDULE[[Tuesday]:[Period]],5,TRUE)),
IF(WEEKDAY(Attendance!$J3670) = 4,
        IF(COUNTIF(BLOCK_WEDNESDAY_DATES[],Attendance!$J3670) &gt; 0, VLOOKUP(Attendance!$G3670,BLOCK_WEDNESDAY_PERIOD_SCHEDULE[],2,TRUE),
        IF(COUNTIF(FINALS_WEEK_WEDNESDAY_DATE[],Attendance!$J3670) &gt; 0, VLOOKUP(Attendance!$G3670,FINALS_WEEK_WEDNESDAY_PERIOD_SCHEDULE[],2,TRUE),
       VLOOKUP(Attendance!$G3670,REGULAR_WEEK_SCHEDULE[[Wednesday]:[Period]],4,TRUE))),
IF(WEEKDAY($J3670) = 5,
       IF(COUNTIF(BLOCK_THURSDAY_DATES[],Attendance!$J3670) &gt; 0, VLOOKUP(Attendance!$G3670,BLOCK_THURSDAY_PERIOD_SCHEDULE[],2,TRUE),
       IF(COUNTIF(FINALS_WEEK_THURSDAY_DATE[],Attendance!$J3670) &gt; 0, VLOOKUP(Attendance!$G3670,FINALS_WEEK_THURSDAY_PERIOD_SCHEDULE[],2,TRUE),
       VLOOKUP(Attendance!$G3670,REGULAR_WEEK_SCHEDULE[[Thursday]:[Period]],3,TRUE))),
IF(WEEKDAY(Attendance!$J3670) = 6,
       IF(COUNTIF(FINALS_WEEK_FRIDAY_DATE[],Attendance!$J3670) &gt; 0, VLOOKUP(Attendance!$G3670,FINALS_WEEK_FRIDAY_PERIOD_SCHEDULE[],2,TRUE),
       VLOOKUP(Attendance!$G3670,REGULAR_WEEK_SCHEDULE[[Friday]:[Period]],2,TRUE))))))))))</f>
        <v/>
      </c>
      <c r="J3670" s="41" t="str">
        <f t="shared" ca="1" si="176"/>
        <v/>
      </c>
      <c r="K3670" s="41" t="str">
        <f>IF($A3670 &lt;&gt; "",VLOOKUP($A3670,'Student reference sheet'!$A$2:$V$2329, 7,FALSE), "")</f>
        <v/>
      </c>
      <c r="L3670" s="30" t="str">
        <f>IF($A3670 ="", "", VLOOKUP($A3670, 'Student reference sheet'!$A$2:$Z$2603,23,FALSE))</f>
        <v/>
      </c>
      <c r="M3670" s="30" t="str">
        <f>IF($A3670 ="", "", VLOOKUP($A3670, 'Student reference sheet'!$A$2:$Z$2603,24,FALSE))</f>
        <v/>
      </c>
      <c r="N3670" s="30" t="str">
        <f>IF($A3670 ="", "", VLOOKUP($A3670, 'Student reference sheet'!$A$2:$Z$2603,26,FALSE))</f>
        <v/>
      </c>
      <c r="O3670" s="30" t="str">
        <f>IF($A3670 ="", "", VLOOKUP($A3670, 'Student reference sheet'!$A$2:$Z$2603,25,FALSE))</f>
        <v/>
      </c>
      <c r="P3670" s="39" t="str">
        <f>IF($A3670 = "", "", IF(OR(VLOOKUP($A3670,'Student reference sheet'!$A$2:$V$2400,8,FALSE) = "R",  VLOOKUP($A3670,'Student reference sheet'!$A$2:$V$2400,8,FALSE) = "L"), "X", ""))</f>
        <v/>
      </c>
      <c r="Q3670" s="39" t="str">
        <f>IF($A3670 ="", "", VLOOKUP($A3670, 'Student reference sheet'!$A$2:$V$2603,22,FALSE))</f>
        <v/>
      </c>
      <c r="R3670" s="39" t="str">
        <f>IF($A3670 &lt;&gt; "",VLOOKUP($A3670,'Student reference sheet'!$A$2:$V$2329, 5,FALSE), "")</f>
        <v/>
      </c>
      <c r="S3670" s="39" t="str">
        <f>IF($A3670 &lt;&gt; "",VLOOKUP($A3670,'Student reference sheet'!$A$2:$V$2329, 6,FALSE), "")</f>
        <v/>
      </c>
      <c r="T3670" s="30" t="str">
        <f>IF($A3670 = "","",
IF(VLOOKUP($A3670,'Student reference sheet'!$A$2:$V$2329, 10,FALSE) = "Y", "Hispanic",
IF(VLOOKUP($A3670,'Student reference sheet'!$A$2:$V$2329,11,FALSE) &lt;&gt; "",
IF(VLOOKUP($A3670,'Student reference sheet'!$A$2:$V$2329,11,FALSE) = "UNK", "Unknown", VLOOKUP(VALUE(VLOOKUP($A3670,'Student reference sheet'!$A$2:$V$2329,11,FALSE)),'Ethnicity Reference'!$A$2:$B$22,2,FALSE)),
IF(VLOOKUP($A3670,'Student reference sheet'!$A$2:$V$2329,9,FALSE) &lt;&gt; "", VLOOKUP(VALUE(VLOOKUP($A3670,'Student reference sheet'!$A$2:$V$2329,9,FALSE)),'Ethnicity Reference'!$A$2:$B$22,2,FALSE),"Unknown"))))</f>
        <v/>
      </c>
      <c r="U3670" s="35"/>
    </row>
    <row r="3671" spans="1:21" ht="15.75">
      <c r="A3671" s="47"/>
      <c r="B3671" s="33"/>
      <c r="C3671" s="39" t="str">
        <f>IF($A3671 &lt;&gt; "",VLOOKUP($A3671,'Student reference sheet'!$A$2:$V$2329, 3,FALSE), "")</f>
        <v/>
      </c>
      <c r="D3671" s="39" t="str">
        <f>IF($A3671 &lt;&gt; "",VLOOKUP($A3671,'Student reference sheet'!$A$2:$V$2329, 2,FALSE), "")</f>
        <v/>
      </c>
      <c r="E3671" s="35"/>
      <c r="F3671" s="34"/>
      <c r="G3671" s="40" t="str">
        <f t="shared" ca="1" si="174"/>
        <v/>
      </c>
      <c r="H3671" s="40" t="str">
        <f t="shared" ca="1" si="175"/>
        <v/>
      </c>
      <c r="I3671" s="36" t="str">
        <f>IF($A3671 = "", "",
IF(COUNTIF(MINIMUM_DAY_DATES[], Attendance!J3671) &gt; 0, VLOOKUP(Attendance!$G3671,MINIMUM_DAY_PERIOD_SCHEDULE[], 2,TRUE),
IF(COUNTIF(RALLY_DATES[], Attendance!J3671) &gt; 0, VLOOKUP(Attendance!$G3671,RALLY_PERIOD_SCHEDULE[], 2,TRUE),
IF(WEEKDAY(Attendance!$J3671) = 2,
       IF(COUNTIF(FINALS_WEEK_MONDAY_DATE[],Attendance!$J3671) &gt; 0, VLOOKUP(Attendance!$G3671,FINALS_WEEK_MONDAY_PERIOD_SCHEDULE[],2,TRUE),
       VLOOKUP(Attendance!$G3671,REGULAR_WEEK_SCHEDULE[],6,TRUE)),
IF(WEEKDAY($J3671) = 3,
       IF(COUNTIF(FINALS_WEEK_TUESDAY_DATE[],Attendance!$J3671) &gt; 0, VLOOKUP(Attendance!$G3671,FINALS_WEEK_TUESDAY_PERIOD_SCHEDULE[],2,TRUE),
       VLOOKUP(Attendance!$G3671,REGULAR_WEEK_SCHEDULE[[Tuesday]:[Period]],5,TRUE)),
IF(WEEKDAY(Attendance!$J3671) = 4,
        IF(COUNTIF(BLOCK_WEDNESDAY_DATES[],Attendance!$J3671) &gt; 0, VLOOKUP(Attendance!$G3671,BLOCK_WEDNESDAY_PERIOD_SCHEDULE[],2,TRUE),
        IF(COUNTIF(FINALS_WEEK_WEDNESDAY_DATE[],Attendance!$J3671) &gt; 0, VLOOKUP(Attendance!$G3671,FINALS_WEEK_WEDNESDAY_PERIOD_SCHEDULE[],2,TRUE),
       VLOOKUP(Attendance!$G3671,REGULAR_WEEK_SCHEDULE[[Wednesday]:[Period]],4,TRUE))),
IF(WEEKDAY($J3671) = 5,
       IF(COUNTIF(BLOCK_THURSDAY_DATES[],Attendance!$J3671) &gt; 0, VLOOKUP(Attendance!$G3671,BLOCK_THURSDAY_PERIOD_SCHEDULE[],2,TRUE),
       IF(COUNTIF(FINALS_WEEK_THURSDAY_DATE[],Attendance!$J3671) &gt; 0, VLOOKUP(Attendance!$G3671,FINALS_WEEK_THURSDAY_PERIOD_SCHEDULE[],2,TRUE),
       VLOOKUP(Attendance!$G3671,REGULAR_WEEK_SCHEDULE[[Thursday]:[Period]],3,TRUE))),
IF(WEEKDAY(Attendance!$J3671) = 6,
       IF(COUNTIF(FINALS_WEEK_FRIDAY_DATE[],Attendance!$J3671) &gt; 0, VLOOKUP(Attendance!$G3671,FINALS_WEEK_FRIDAY_PERIOD_SCHEDULE[],2,TRUE),
       VLOOKUP(Attendance!$G3671,REGULAR_WEEK_SCHEDULE[[Friday]:[Period]],2,TRUE))))))))))</f>
        <v/>
      </c>
      <c r="J3671" s="41" t="str">
        <f t="shared" ca="1" si="176"/>
        <v/>
      </c>
      <c r="K3671" s="41" t="str">
        <f>IF($A3671 &lt;&gt; "",VLOOKUP($A3671,'Student reference sheet'!$A$2:$V$2329, 7,FALSE), "")</f>
        <v/>
      </c>
      <c r="L3671" s="30" t="str">
        <f>IF($A3671 ="", "", VLOOKUP($A3671, 'Student reference sheet'!$A$2:$Z$2603,23,FALSE))</f>
        <v/>
      </c>
      <c r="M3671" s="30" t="str">
        <f>IF($A3671 ="", "", VLOOKUP($A3671, 'Student reference sheet'!$A$2:$Z$2603,24,FALSE))</f>
        <v/>
      </c>
      <c r="N3671" s="30" t="str">
        <f>IF($A3671 ="", "", VLOOKUP($A3671, 'Student reference sheet'!$A$2:$Z$2603,26,FALSE))</f>
        <v/>
      </c>
      <c r="O3671" s="30" t="str">
        <f>IF($A3671 ="", "", VLOOKUP($A3671, 'Student reference sheet'!$A$2:$Z$2603,25,FALSE))</f>
        <v/>
      </c>
      <c r="P3671" s="39" t="str">
        <f>IF($A3671 = "", "", IF(OR(VLOOKUP($A3671,'Student reference sheet'!$A$2:$V$2400,8,FALSE) = "R",  VLOOKUP($A3671,'Student reference sheet'!$A$2:$V$2400,8,FALSE) = "L"), "X", ""))</f>
        <v/>
      </c>
      <c r="Q3671" s="39" t="str">
        <f>IF($A3671 ="", "", VLOOKUP($A3671, 'Student reference sheet'!$A$2:$V$2603,22,FALSE))</f>
        <v/>
      </c>
      <c r="R3671" s="39" t="str">
        <f>IF($A3671 &lt;&gt; "",VLOOKUP($A3671,'Student reference sheet'!$A$2:$V$2329, 5,FALSE), "")</f>
        <v/>
      </c>
      <c r="S3671" s="39" t="str">
        <f>IF($A3671 &lt;&gt; "",VLOOKUP($A3671,'Student reference sheet'!$A$2:$V$2329, 6,FALSE), "")</f>
        <v/>
      </c>
      <c r="T3671" s="30" t="str">
        <f>IF($A3671 = "","",
IF(VLOOKUP($A3671,'Student reference sheet'!$A$2:$V$2329, 10,FALSE) = "Y", "Hispanic",
IF(VLOOKUP($A3671,'Student reference sheet'!$A$2:$V$2329,11,FALSE) &lt;&gt; "",
IF(VLOOKUP($A3671,'Student reference sheet'!$A$2:$V$2329,11,FALSE) = "UNK", "Unknown", VLOOKUP(VALUE(VLOOKUP($A3671,'Student reference sheet'!$A$2:$V$2329,11,FALSE)),'Ethnicity Reference'!$A$2:$B$22,2,FALSE)),
IF(VLOOKUP($A3671,'Student reference sheet'!$A$2:$V$2329,9,FALSE) &lt;&gt; "", VLOOKUP(VALUE(VLOOKUP($A3671,'Student reference sheet'!$A$2:$V$2329,9,FALSE)),'Ethnicity Reference'!$A$2:$B$22,2,FALSE),"Unknown"))))</f>
        <v/>
      </c>
      <c r="U3671" s="35"/>
    </row>
    <row r="3672" spans="1:21" ht="15.75">
      <c r="A3672" s="47"/>
      <c r="B3672" s="33"/>
      <c r="C3672" s="39" t="str">
        <f>IF($A3672 &lt;&gt; "",VLOOKUP($A3672,'Student reference sheet'!$A$2:$V$2329, 3,FALSE), "")</f>
        <v/>
      </c>
      <c r="D3672" s="39" t="str">
        <f>IF($A3672 &lt;&gt; "",VLOOKUP($A3672,'Student reference sheet'!$A$2:$V$2329, 2,FALSE), "")</f>
        <v/>
      </c>
      <c r="E3672" s="35"/>
      <c r="F3672" s="34"/>
      <c r="G3672" s="40" t="str">
        <f t="shared" ca="1" si="174"/>
        <v/>
      </c>
      <c r="H3672" s="40" t="str">
        <f t="shared" ca="1" si="175"/>
        <v/>
      </c>
      <c r="I3672" s="36" t="str">
        <f>IF($A3672 = "", "",
IF(COUNTIF(MINIMUM_DAY_DATES[], Attendance!J3672) &gt; 0, VLOOKUP(Attendance!$G3672,MINIMUM_DAY_PERIOD_SCHEDULE[], 2,TRUE),
IF(COUNTIF(RALLY_DATES[], Attendance!J3672) &gt; 0, VLOOKUP(Attendance!$G3672,RALLY_PERIOD_SCHEDULE[], 2,TRUE),
IF(WEEKDAY(Attendance!$J3672) = 2,
       IF(COUNTIF(FINALS_WEEK_MONDAY_DATE[],Attendance!$J3672) &gt; 0, VLOOKUP(Attendance!$G3672,FINALS_WEEK_MONDAY_PERIOD_SCHEDULE[],2,TRUE),
       VLOOKUP(Attendance!$G3672,REGULAR_WEEK_SCHEDULE[],6,TRUE)),
IF(WEEKDAY($J3672) = 3,
       IF(COUNTIF(FINALS_WEEK_TUESDAY_DATE[],Attendance!$J3672) &gt; 0, VLOOKUP(Attendance!$G3672,FINALS_WEEK_TUESDAY_PERIOD_SCHEDULE[],2,TRUE),
       VLOOKUP(Attendance!$G3672,REGULAR_WEEK_SCHEDULE[[Tuesday]:[Period]],5,TRUE)),
IF(WEEKDAY(Attendance!$J3672) = 4,
        IF(COUNTIF(BLOCK_WEDNESDAY_DATES[],Attendance!$J3672) &gt; 0, VLOOKUP(Attendance!$G3672,BLOCK_WEDNESDAY_PERIOD_SCHEDULE[],2,TRUE),
        IF(COUNTIF(FINALS_WEEK_WEDNESDAY_DATE[],Attendance!$J3672) &gt; 0, VLOOKUP(Attendance!$G3672,FINALS_WEEK_WEDNESDAY_PERIOD_SCHEDULE[],2,TRUE),
       VLOOKUP(Attendance!$G3672,REGULAR_WEEK_SCHEDULE[[Wednesday]:[Period]],4,TRUE))),
IF(WEEKDAY($J3672) = 5,
       IF(COUNTIF(BLOCK_THURSDAY_DATES[],Attendance!$J3672) &gt; 0, VLOOKUP(Attendance!$G3672,BLOCK_THURSDAY_PERIOD_SCHEDULE[],2,TRUE),
       IF(COUNTIF(FINALS_WEEK_THURSDAY_DATE[],Attendance!$J3672) &gt; 0, VLOOKUP(Attendance!$G3672,FINALS_WEEK_THURSDAY_PERIOD_SCHEDULE[],2,TRUE),
       VLOOKUP(Attendance!$G3672,REGULAR_WEEK_SCHEDULE[[Thursday]:[Period]],3,TRUE))),
IF(WEEKDAY(Attendance!$J3672) = 6,
       IF(COUNTIF(FINALS_WEEK_FRIDAY_DATE[],Attendance!$J3672) &gt; 0, VLOOKUP(Attendance!$G3672,FINALS_WEEK_FRIDAY_PERIOD_SCHEDULE[],2,TRUE),
       VLOOKUP(Attendance!$G3672,REGULAR_WEEK_SCHEDULE[[Friday]:[Period]],2,TRUE))))))))))</f>
        <v/>
      </c>
      <c r="J3672" s="41" t="str">
        <f t="shared" ca="1" si="176"/>
        <v/>
      </c>
      <c r="K3672" s="41" t="str">
        <f>IF($A3672 &lt;&gt; "",VLOOKUP($A3672,'Student reference sheet'!$A$2:$V$2329, 7,FALSE), "")</f>
        <v/>
      </c>
      <c r="L3672" s="30" t="str">
        <f>IF($A3672 ="", "", VLOOKUP($A3672, 'Student reference sheet'!$A$2:$Z$2603,23,FALSE))</f>
        <v/>
      </c>
      <c r="M3672" s="30" t="str">
        <f>IF($A3672 ="", "", VLOOKUP($A3672, 'Student reference sheet'!$A$2:$Z$2603,24,FALSE))</f>
        <v/>
      </c>
      <c r="N3672" s="30" t="str">
        <f>IF($A3672 ="", "", VLOOKUP($A3672, 'Student reference sheet'!$A$2:$Z$2603,26,FALSE))</f>
        <v/>
      </c>
      <c r="O3672" s="30" t="str">
        <f>IF($A3672 ="", "", VLOOKUP($A3672, 'Student reference sheet'!$A$2:$Z$2603,25,FALSE))</f>
        <v/>
      </c>
      <c r="P3672" s="39" t="str">
        <f>IF($A3672 = "", "", IF(OR(VLOOKUP($A3672,'Student reference sheet'!$A$2:$V$2400,8,FALSE) = "R",  VLOOKUP($A3672,'Student reference sheet'!$A$2:$V$2400,8,FALSE) = "L"), "X", ""))</f>
        <v/>
      </c>
      <c r="Q3672" s="39" t="str">
        <f>IF($A3672 ="", "", VLOOKUP($A3672, 'Student reference sheet'!$A$2:$V$2603,22,FALSE))</f>
        <v/>
      </c>
      <c r="R3672" s="39" t="str">
        <f>IF($A3672 &lt;&gt; "",VLOOKUP($A3672,'Student reference sheet'!$A$2:$V$2329, 5,FALSE), "")</f>
        <v/>
      </c>
      <c r="S3672" s="39" t="str">
        <f>IF($A3672 &lt;&gt; "",VLOOKUP($A3672,'Student reference sheet'!$A$2:$V$2329, 6,FALSE), "")</f>
        <v/>
      </c>
      <c r="T3672" s="30" t="str">
        <f>IF($A3672 = "","",
IF(VLOOKUP($A3672,'Student reference sheet'!$A$2:$V$2329, 10,FALSE) = "Y", "Hispanic",
IF(VLOOKUP($A3672,'Student reference sheet'!$A$2:$V$2329,11,FALSE) &lt;&gt; "",
IF(VLOOKUP($A3672,'Student reference sheet'!$A$2:$V$2329,11,FALSE) = "UNK", "Unknown", VLOOKUP(VALUE(VLOOKUP($A3672,'Student reference sheet'!$A$2:$V$2329,11,FALSE)),'Ethnicity Reference'!$A$2:$B$22,2,FALSE)),
IF(VLOOKUP($A3672,'Student reference sheet'!$A$2:$V$2329,9,FALSE) &lt;&gt; "", VLOOKUP(VALUE(VLOOKUP($A3672,'Student reference sheet'!$A$2:$V$2329,9,FALSE)),'Ethnicity Reference'!$A$2:$B$22,2,FALSE),"Unknown"))))</f>
        <v/>
      </c>
      <c r="U3672" s="35"/>
    </row>
    <row r="3673" spans="1:21" ht="15.75">
      <c r="A3673" s="47"/>
      <c r="B3673" s="33"/>
      <c r="C3673" s="39" t="str">
        <f>IF($A3673 &lt;&gt; "",VLOOKUP($A3673,'Student reference sheet'!$A$2:$V$2329, 3,FALSE), "")</f>
        <v/>
      </c>
      <c r="D3673" s="39" t="str">
        <f>IF($A3673 &lt;&gt; "",VLOOKUP($A3673,'Student reference sheet'!$A$2:$V$2329, 2,FALSE), "")</f>
        <v/>
      </c>
      <c r="E3673" s="35"/>
      <c r="F3673" s="34"/>
      <c r="G3673" s="40" t="str">
        <f t="shared" ca="1" si="174"/>
        <v/>
      </c>
      <c r="H3673" s="40" t="str">
        <f t="shared" ca="1" si="175"/>
        <v/>
      </c>
      <c r="I3673" s="36" t="str">
        <f>IF($A3673 = "", "",
IF(COUNTIF(MINIMUM_DAY_DATES[], Attendance!J3673) &gt; 0, VLOOKUP(Attendance!$G3673,MINIMUM_DAY_PERIOD_SCHEDULE[], 2,TRUE),
IF(COUNTIF(RALLY_DATES[], Attendance!J3673) &gt; 0, VLOOKUP(Attendance!$G3673,RALLY_PERIOD_SCHEDULE[], 2,TRUE),
IF(WEEKDAY(Attendance!$J3673) = 2,
       IF(COUNTIF(FINALS_WEEK_MONDAY_DATE[],Attendance!$J3673) &gt; 0, VLOOKUP(Attendance!$G3673,FINALS_WEEK_MONDAY_PERIOD_SCHEDULE[],2,TRUE),
       VLOOKUP(Attendance!$G3673,REGULAR_WEEK_SCHEDULE[],6,TRUE)),
IF(WEEKDAY($J3673) = 3,
       IF(COUNTIF(FINALS_WEEK_TUESDAY_DATE[],Attendance!$J3673) &gt; 0, VLOOKUP(Attendance!$G3673,FINALS_WEEK_TUESDAY_PERIOD_SCHEDULE[],2,TRUE),
       VLOOKUP(Attendance!$G3673,REGULAR_WEEK_SCHEDULE[[Tuesday]:[Period]],5,TRUE)),
IF(WEEKDAY(Attendance!$J3673) = 4,
        IF(COUNTIF(BLOCK_WEDNESDAY_DATES[],Attendance!$J3673) &gt; 0, VLOOKUP(Attendance!$G3673,BLOCK_WEDNESDAY_PERIOD_SCHEDULE[],2,TRUE),
        IF(COUNTIF(FINALS_WEEK_WEDNESDAY_DATE[],Attendance!$J3673) &gt; 0, VLOOKUP(Attendance!$G3673,FINALS_WEEK_WEDNESDAY_PERIOD_SCHEDULE[],2,TRUE),
       VLOOKUP(Attendance!$G3673,REGULAR_WEEK_SCHEDULE[[Wednesday]:[Period]],4,TRUE))),
IF(WEEKDAY($J3673) = 5,
       IF(COUNTIF(BLOCK_THURSDAY_DATES[],Attendance!$J3673) &gt; 0, VLOOKUP(Attendance!$G3673,BLOCK_THURSDAY_PERIOD_SCHEDULE[],2,TRUE),
       IF(COUNTIF(FINALS_WEEK_THURSDAY_DATE[],Attendance!$J3673) &gt; 0, VLOOKUP(Attendance!$G3673,FINALS_WEEK_THURSDAY_PERIOD_SCHEDULE[],2,TRUE),
       VLOOKUP(Attendance!$G3673,REGULAR_WEEK_SCHEDULE[[Thursday]:[Period]],3,TRUE))),
IF(WEEKDAY(Attendance!$J3673) = 6,
       IF(COUNTIF(FINALS_WEEK_FRIDAY_DATE[],Attendance!$J3673) &gt; 0, VLOOKUP(Attendance!$G3673,FINALS_WEEK_FRIDAY_PERIOD_SCHEDULE[],2,TRUE),
       VLOOKUP(Attendance!$G3673,REGULAR_WEEK_SCHEDULE[[Friday]:[Period]],2,TRUE))))))))))</f>
        <v/>
      </c>
      <c r="J3673" s="41" t="str">
        <f t="shared" ca="1" si="176"/>
        <v/>
      </c>
      <c r="K3673" s="41" t="str">
        <f>IF($A3673 &lt;&gt; "",VLOOKUP($A3673,'Student reference sheet'!$A$2:$V$2329, 7,FALSE), "")</f>
        <v/>
      </c>
      <c r="L3673" s="30" t="str">
        <f>IF($A3673 ="", "", VLOOKUP($A3673, 'Student reference sheet'!$A$2:$Z$2603,23,FALSE))</f>
        <v/>
      </c>
      <c r="M3673" s="30" t="str">
        <f>IF($A3673 ="", "", VLOOKUP($A3673, 'Student reference sheet'!$A$2:$Z$2603,24,FALSE))</f>
        <v/>
      </c>
      <c r="N3673" s="30" t="str">
        <f>IF($A3673 ="", "", VLOOKUP($A3673, 'Student reference sheet'!$A$2:$Z$2603,26,FALSE))</f>
        <v/>
      </c>
      <c r="O3673" s="30" t="str">
        <f>IF($A3673 ="", "", VLOOKUP($A3673, 'Student reference sheet'!$A$2:$Z$2603,25,FALSE))</f>
        <v/>
      </c>
      <c r="P3673" s="39" t="str">
        <f>IF($A3673 = "", "", IF(OR(VLOOKUP($A3673,'Student reference sheet'!$A$2:$V$2400,8,FALSE) = "R",  VLOOKUP($A3673,'Student reference sheet'!$A$2:$V$2400,8,FALSE) = "L"), "X", ""))</f>
        <v/>
      </c>
      <c r="Q3673" s="39" t="str">
        <f>IF($A3673 ="", "", VLOOKUP($A3673, 'Student reference sheet'!$A$2:$V$2603,22,FALSE))</f>
        <v/>
      </c>
      <c r="R3673" s="39" t="str">
        <f>IF($A3673 &lt;&gt; "",VLOOKUP($A3673,'Student reference sheet'!$A$2:$V$2329, 5,FALSE), "")</f>
        <v/>
      </c>
      <c r="S3673" s="39" t="str">
        <f>IF($A3673 &lt;&gt; "",VLOOKUP($A3673,'Student reference sheet'!$A$2:$V$2329, 6,FALSE), "")</f>
        <v/>
      </c>
      <c r="T3673" s="30" t="str">
        <f>IF($A3673 = "","",
IF(VLOOKUP($A3673,'Student reference sheet'!$A$2:$V$2329, 10,FALSE) = "Y", "Hispanic",
IF(VLOOKUP($A3673,'Student reference sheet'!$A$2:$V$2329,11,FALSE) &lt;&gt; "",
IF(VLOOKUP($A3673,'Student reference sheet'!$A$2:$V$2329,11,FALSE) = "UNK", "Unknown", VLOOKUP(VALUE(VLOOKUP($A3673,'Student reference sheet'!$A$2:$V$2329,11,FALSE)),'Ethnicity Reference'!$A$2:$B$22,2,FALSE)),
IF(VLOOKUP($A3673,'Student reference sheet'!$A$2:$V$2329,9,FALSE) &lt;&gt; "", VLOOKUP(VALUE(VLOOKUP($A3673,'Student reference sheet'!$A$2:$V$2329,9,FALSE)),'Ethnicity Reference'!$A$2:$B$22,2,FALSE),"Unknown"))))</f>
        <v/>
      </c>
      <c r="U3673" s="35"/>
    </row>
    <row r="3674" spans="1:21" ht="15.75">
      <c r="A3674" s="47"/>
      <c r="B3674" s="33"/>
      <c r="C3674" s="39" t="str">
        <f>IF($A3674 &lt;&gt; "",VLOOKUP($A3674,'Student reference sheet'!$A$2:$V$2329, 3,FALSE), "")</f>
        <v/>
      </c>
      <c r="D3674" s="39" t="str">
        <f>IF($A3674 &lt;&gt; "",VLOOKUP($A3674,'Student reference sheet'!$A$2:$V$2329, 2,FALSE), "")</f>
        <v/>
      </c>
      <c r="E3674" s="35"/>
      <c r="F3674" s="34"/>
      <c r="G3674" s="40" t="str">
        <f t="shared" ca="1" si="174"/>
        <v/>
      </c>
      <c r="H3674" s="40" t="str">
        <f t="shared" ca="1" si="175"/>
        <v/>
      </c>
      <c r="I3674" s="36" t="str">
        <f>IF($A3674 = "", "",
IF(COUNTIF(MINIMUM_DAY_DATES[], Attendance!J3674) &gt; 0, VLOOKUP(Attendance!$G3674,MINIMUM_DAY_PERIOD_SCHEDULE[], 2,TRUE),
IF(COUNTIF(RALLY_DATES[], Attendance!J3674) &gt; 0, VLOOKUP(Attendance!$G3674,RALLY_PERIOD_SCHEDULE[], 2,TRUE),
IF(WEEKDAY(Attendance!$J3674) = 2,
       IF(COUNTIF(FINALS_WEEK_MONDAY_DATE[],Attendance!$J3674) &gt; 0, VLOOKUP(Attendance!$G3674,FINALS_WEEK_MONDAY_PERIOD_SCHEDULE[],2,TRUE),
       VLOOKUP(Attendance!$G3674,REGULAR_WEEK_SCHEDULE[],6,TRUE)),
IF(WEEKDAY($J3674) = 3,
       IF(COUNTIF(FINALS_WEEK_TUESDAY_DATE[],Attendance!$J3674) &gt; 0, VLOOKUP(Attendance!$G3674,FINALS_WEEK_TUESDAY_PERIOD_SCHEDULE[],2,TRUE),
       VLOOKUP(Attendance!$G3674,REGULAR_WEEK_SCHEDULE[[Tuesday]:[Period]],5,TRUE)),
IF(WEEKDAY(Attendance!$J3674) = 4,
        IF(COUNTIF(BLOCK_WEDNESDAY_DATES[],Attendance!$J3674) &gt; 0, VLOOKUP(Attendance!$G3674,BLOCK_WEDNESDAY_PERIOD_SCHEDULE[],2,TRUE),
        IF(COUNTIF(FINALS_WEEK_WEDNESDAY_DATE[],Attendance!$J3674) &gt; 0, VLOOKUP(Attendance!$G3674,FINALS_WEEK_WEDNESDAY_PERIOD_SCHEDULE[],2,TRUE),
       VLOOKUP(Attendance!$G3674,REGULAR_WEEK_SCHEDULE[[Wednesday]:[Period]],4,TRUE))),
IF(WEEKDAY($J3674) = 5,
       IF(COUNTIF(BLOCK_THURSDAY_DATES[],Attendance!$J3674) &gt; 0, VLOOKUP(Attendance!$G3674,BLOCK_THURSDAY_PERIOD_SCHEDULE[],2,TRUE),
       IF(COUNTIF(FINALS_WEEK_THURSDAY_DATE[],Attendance!$J3674) &gt; 0, VLOOKUP(Attendance!$G3674,FINALS_WEEK_THURSDAY_PERIOD_SCHEDULE[],2,TRUE),
       VLOOKUP(Attendance!$G3674,REGULAR_WEEK_SCHEDULE[[Thursday]:[Period]],3,TRUE))),
IF(WEEKDAY(Attendance!$J3674) = 6,
       IF(COUNTIF(FINALS_WEEK_FRIDAY_DATE[],Attendance!$J3674) &gt; 0, VLOOKUP(Attendance!$G3674,FINALS_WEEK_FRIDAY_PERIOD_SCHEDULE[],2,TRUE),
       VLOOKUP(Attendance!$G3674,REGULAR_WEEK_SCHEDULE[[Friday]:[Period]],2,TRUE))))))))))</f>
        <v/>
      </c>
      <c r="J3674" s="41" t="str">
        <f t="shared" ca="1" si="176"/>
        <v/>
      </c>
      <c r="K3674" s="41" t="str">
        <f>IF($A3674 &lt;&gt; "",VLOOKUP($A3674,'Student reference sheet'!$A$2:$V$2329, 7,FALSE), "")</f>
        <v/>
      </c>
      <c r="L3674" s="30" t="str">
        <f>IF($A3674 ="", "", VLOOKUP($A3674, 'Student reference sheet'!$A$2:$Z$2603,23,FALSE))</f>
        <v/>
      </c>
      <c r="M3674" s="30" t="str">
        <f>IF($A3674 ="", "", VLOOKUP($A3674, 'Student reference sheet'!$A$2:$Z$2603,24,FALSE))</f>
        <v/>
      </c>
      <c r="N3674" s="30" t="str">
        <f>IF($A3674 ="", "", VLOOKUP($A3674, 'Student reference sheet'!$A$2:$Z$2603,26,FALSE))</f>
        <v/>
      </c>
      <c r="O3674" s="30" t="str">
        <f>IF($A3674 ="", "", VLOOKUP($A3674, 'Student reference sheet'!$A$2:$Z$2603,25,FALSE))</f>
        <v/>
      </c>
      <c r="P3674" s="39" t="str">
        <f>IF($A3674 = "", "", IF(OR(VLOOKUP($A3674,'Student reference sheet'!$A$2:$V$2400,8,FALSE) = "R",  VLOOKUP($A3674,'Student reference sheet'!$A$2:$V$2400,8,FALSE) = "L"), "X", ""))</f>
        <v/>
      </c>
      <c r="Q3674" s="39" t="str">
        <f>IF($A3674 ="", "", VLOOKUP($A3674, 'Student reference sheet'!$A$2:$V$2603,22,FALSE))</f>
        <v/>
      </c>
      <c r="R3674" s="39" t="str">
        <f>IF($A3674 &lt;&gt; "",VLOOKUP($A3674,'Student reference sheet'!$A$2:$V$2329, 5,FALSE), "")</f>
        <v/>
      </c>
      <c r="S3674" s="39" t="str">
        <f>IF($A3674 &lt;&gt; "",VLOOKUP($A3674,'Student reference sheet'!$A$2:$V$2329, 6,FALSE), "")</f>
        <v/>
      </c>
      <c r="T3674" s="30" t="str">
        <f>IF($A3674 = "","",
IF(VLOOKUP($A3674,'Student reference sheet'!$A$2:$V$2329, 10,FALSE) = "Y", "Hispanic",
IF(VLOOKUP($A3674,'Student reference sheet'!$A$2:$V$2329,11,FALSE) &lt;&gt; "",
IF(VLOOKUP($A3674,'Student reference sheet'!$A$2:$V$2329,11,FALSE) = "UNK", "Unknown", VLOOKUP(VALUE(VLOOKUP($A3674,'Student reference sheet'!$A$2:$V$2329,11,FALSE)),'Ethnicity Reference'!$A$2:$B$22,2,FALSE)),
IF(VLOOKUP($A3674,'Student reference sheet'!$A$2:$V$2329,9,FALSE) &lt;&gt; "", VLOOKUP(VALUE(VLOOKUP($A3674,'Student reference sheet'!$A$2:$V$2329,9,FALSE)),'Ethnicity Reference'!$A$2:$B$22,2,FALSE),"Unknown"))))</f>
        <v/>
      </c>
      <c r="U3674" s="35"/>
    </row>
    <row r="3675" spans="1:21" ht="15.75">
      <c r="A3675" s="47"/>
      <c r="B3675" s="33"/>
      <c r="C3675" s="39" t="str">
        <f>IF($A3675 &lt;&gt; "",VLOOKUP($A3675,'Student reference sheet'!$A$2:$V$2329, 3,FALSE), "")</f>
        <v/>
      </c>
      <c r="D3675" s="39" t="str">
        <f>IF($A3675 &lt;&gt; "",VLOOKUP($A3675,'Student reference sheet'!$A$2:$V$2329, 2,FALSE), "")</f>
        <v/>
      </c>
      <c r="E3675" s="35"/>
      <c r="F3675" s="34"/>
      <c r="G3675" s="40" t="str">
        <f t="shared" ca="1" si="174"/>
        <v/>
      </c>
      <c r="H3675" s="40" t="str">
        <f t="shared" ca="1" si="175"/>
        <v/>
      </c>
      <c r="I3675" s="36" t="str">
        <f>IF($A3675 = "", "",
IF(COUNTIF(MINIMUM_DAY_DATES[], Attendance!J3675) &gt; 0, VLOOKUP(Attendance!$G3675,MINIMUM_DAY_PERIOD_SCHEDULE[], 2,TRUE),
IF(COUNTIF(RALLY_DATES[], Attendance!J3675) &gt; 0, VLOOKUP(Attendance!$G3675,RALLY_PERIOD_SCHEDULE[], 2,TRUE),
IF(WEEKDAY(Attendance!$J3675) = 2,
       IF(COUNTIF(FINALS_WEEK_MONDAY_DATE[],Attendance!$J3675) &gt; 0, VLOOKUP(Attendance!$G3675,FINALS_WEEK_MONDAY_PERIOD_SCHEDULE[],2,TRUE),
       VLOOKUP(Attendance!$G3675,REGULAR_WEEK_SCHEDULE[],6,TRUE)),
IF(WEEKDAY($J3675) = 3,
       IF(COUNTIF(FINALS_WEEK_TUESDAY_DATE[],Attendance!$J3675) &gt; 0, VLOOKUP(Attendance!$G3675,FINALS_WEEK_TUESDAY_PERIOD_SCHEDULE[],2,TRUE),
       VLOOKUP(Attendance!$G3675,REGULAR_WEEK_SCHEDULE[[Tuesday]:[Period]],5,TRUE)),
IF(WEEKDAY(Attendance!$J3675) = 4,
        IF(COUNTIF(BLOCK_WEDNESDAY_DATES[],Attendance!$J3675) &gt; 0, VLOOKUP(Attendance!$G3675,BLOCK_WEDNESDAY_PERIOD_SCHEDULE[],2,TRUE),
        IF(COUNTIF(FINALS_WEEK_WEDNESDAY_DATE[],Attendance!$J3675) &gt; 0, VLOOKUP(Attendance!$G3675,FINALS_WEEK_WEDNESDAY_PERIOD_SCHEDULE[],2,TRUE),
       VLOOKUP(Attendance!$G3675,REGULAR_WEEK_SCHEDULE[[Wednesday]:[Period]],4,TRUE))),
IF(WEEKDAY($J3675) = 5,
       IF(COUNTIF(BLOCK_THURSDAY_DATES[],Attendance!$J3675) &gt; 0, VLOOKUP(Attendance!$G3675,BLOCK_THURSDAY_PERIOD_SCHEDULE[],2,TRUE),
       IF(COUNTIF(FINALS_WEEK_THURSDAY_DATE[],Attendance!$J3675) &gt; 0, VLOOKUP(Attendance!$G3675,FINALS_WEEK_THURSDAY_PERIOD_SCHEDULE[],2,TRUE),
       VLOOKUP(Attendance!$G3675,REGULAR_WEEK_SCHEDULE[[Thursday]:[Period]],3,TRUE))),
IF(WEEKDAY(Attendance!$J3675) = 6,
       IF(COUNTIF(FINALS_WEEK_FRIDAY_DATE[],Attendance!$J3675) &gt; 0, VLOOKUP(Attendance!$G3675,FINALS_WEEK_FRIDAY_PERIOD_SCHEDULE[],2,TRUE),
       VLOOKUP(Attendance!$G3675,REGULAR_WEEK_SCHEDULE[[Friday]:[Period]],2,TRUE))))))))))</f>
        <v/>
      </c>
      <c r="J3675" s="41" t="str">
        <f t="shared" ca="1" si="176"/>
        <v/>
      </c>
      <c r="K3675" s="41" t="str">
        <f>IF($A3675 &lt;&gt; "",VLOOKUP($A3675,'Student reference sheet'!$A$2:$V$2329, 7,FALSE), "")</f>
        <v/>
      </c>
      <c r="L3675" s="30" t="str">
        <f>IF($A3675 ="", "", VLOOKUP($A3675, 'Student reference sheet'!$A$2:$Z$2603,23,FALSE))</f>
        <v/>
      </c>
      <c r="M3675" s="30" t="str">
        <f>IF($A3675 ="", "", VLOOKUP($A3675, 'Student reference sheet'!$A$2:$Z$2603,24,FALSE))</f>
        <v/>
      </c>
      <c r="N3675" s="30" t="str">
        <f>IF($A3675 ="", "", VLOOKUP($A3675, 'Student reference sheet'!$A$2:$Z$2603,26,FALSE))</f>
        <v/>
      </c>
      <c r="O3675" s="30" t="str">
        <f>IF($A3675 ="", "", VLOOKUP($A3675, 'Student reference sheet'!$A$2:$Z$2603,25,FALSE))</f>
        <v/>
      </c>
      <c r="P3675" s="39" t="str">
        <f>IF($A3675 = "", "", IF(OR(VLOOKUP($A3675,'Student reference sheet'!$A$2:$V$2400,8,FALSE) = "R",  VLOOKUP($A3675,'Student reference sheet'!$A$2:$V$2400,8,FALSE) = "L"), "X", ""))</f>
        <v/>
      </c>
      <c r="Q3675" s="39" t="str">
        <f>IF($A3675 ="", "", VLOOKUP($A3675, 'Student reference sheet'!$A$2:$V$2603,22,FALSE))</f>
        <v/>
      </c>
      <c r="R3675" s="39" t="str">
        <f>IF($A3675 &lt;&gt; "",VLOOKUP($A3675,'Student reference sheet'!$A$2:$V$2329, 5,FALSE), "")</f>
        <v/>
      </c>
      <c r="S3675" s="39" t="str">
        <f>IF($A3675 &lt;&gt; "",VLOOKUP($A3675,'Student reference sheet'!$A$2:$V$2329, 6,FALSE), "")</f>
        <v/>
      </c>
      <c r="T3675" s="30" t="str">
        <f>IF($A3675 = "","",
IF(VLOOKUP($A3675,'Student reference sheet'!$A$2:$V$2329, 10,FALSE) = "Y", "Hispanic",
IF(VLOOKUP($A3675,'Student reference sheet'!$A$2:$V$2329,11,FALSE) &lt;&gt; "",
IF(VLOOKUP($A3675,'Student reference sheet'!$A$2:$V$2329,11,FALSE) = "UNK", "Unknown", VLOOKUP(VALUE(VLOOKUP($A3675,'Student reference sheet'!$A$2:$V$2329,11,FALSE)),'Ethnicity Reference'!$A$2:$B$22,2,FALSE)),
IF(VLOOKUP($A3675,'Student reference sheet'!$A$2:$V$2329,9,FALSE) &lt;&gt; "", VLOOKUP(VALUE(VLOOKUP($A3675,'Student reference sheet'!$A$2:$V$2329,9,FALSE)),'Ethnicity Reference'!$A$2:$B$22,2,FALSE),"Unknown"))))</f>
        <v/>
      </c>
      <c r="U3675" s="35"/>
    </row>
    <row r="3676" spans="1:21" ht="15.75">
      <c r="A3676" s="47"/>
      <c r="B3676" s="33"/>
      <c r="C3676" s="39" t="str">
        <f>IF($A3676 &lt;&gt; "",VLOOKUP($A3676,'Student reference sheet'!$A$2:$V$2329, 3,FALSE), "")</f>
        <v/>
      </c>
      <c r="D3676" s="39" t="str">
        <f>IF($A3676 &lt;&gt; "",VLOOKUP($A3676,'Student reference sheet'!$A$2:$V$2329, 2,FALSE), "")</f>
        <v/>
      </c>
      <c r="E3676" s="35"/>
      <c r="F3676" s="34"/>
      <c r="G3676" s="40" t="str">
        <f t="shared" ca="1" si="174"/>
        <v/>
      </c>
      <c r="H3676" s="40" t="str">
        <f t="shared" ca="1" si="175"/>
        <v/>
      </c>
      <c r="I3676" s="36" t="str">
        <f>IF($A3676 = "", "",
IF(COUNTIF(MINIMUM_DAY_DATES[], Attendance!J3676) &gt; 0, VLOOKUP(Attendance!$G3676,MINIMUM_DAY_PERIOD_SCHEDULE[], 2,TRUE),
IF(COUNTIF(RALLY_DATES[], Attendance!J3676) &gt; 0, VLOOKUP(Attendance!$G3676,RALLY_PERIOD_SCHEDULE[], 2,TRUE),
IF(WEEKDAY(Attendance!$J3676) = 2,
       IF(COUNTIF(FINALS_WEEK_MONDAY_DATE[],Attendance!$J3676) &gt; 0, VLOOKUP(Attendance!$G3676,FINALS_WEEK_MONDAY_PERIOD_SCHEDULE[],2,TRUE),
       VLOOKUP(Attendance!$G3676,REGULAR_WEEK_SCHEDULE[],6,TRUE)),
IF(WEEKDAY($J3676) = 3,
       IF(COUNTIF(FINALS_WEEK_TUESDAY_DATE[],Attendance!$J3676) &gt; 0, VLOOKUP(Attendance!$G3676,FINALS_WEEK_TUESDAY_PERIOD_SCHEDULE[],2,TRUE),
       VLOOKUP(Attendance!$G3676,REGULAR_WEEK_SCHEDULE[[Tuesday]:[Period]],5,TRUE)),
IF(WEEKDAY(Attendance!$J3676) = 4,
        IF(COUNTIF(BLOCK_WEDNESDAY_DATES[],Attendance!$J3676) &gt; 0, VLOOKUP(Attendance!$G3676,BLOCK_WEDNESDAY_PERIOD_SCHEDULE[],2,TRUE),
        IF(COUNTIF(FINALS_WEEK_WEDNESDAY_DATE[],Attendance!$J3676) &gt; 0, VLOOKUP(Attendance!$G3676,FINALS_WEEK_WEDNESDAY_PERIOD_SCHEDULE[],2,TRUE),
       VLOOKUP(Attendance!$G3676,REGULAR_WEEK_SCHEDULE[[Wednesday]:[Period]],4,TRUE))),
IF(WEEKDAY($J3676) = 5,
       IF(COUNTIF(BLOCK_THURSDAY_DATES[],Attendance!$J3676) &gt; 0, VLOOKUP(Attendance!$G3676,BLOCK_THURSDAY_PERIOD_SCHEDULE[],2,TRUE),
       IF(COUNTIF(FINALS_WEEK_THURSDAY_DATE[],Attendance!$J3676) &gt; 0, VLOOKUP(Attendance!$G3676,FINALS_WEEK_THURSDAY_PERIOD_SCHEDULE[],2,TRUE),
       VLOOKUP(Attendance!$G3676,REGULAR_WEEK_SCHEDULE[[Thursday]:[Period]],3,TRUE))),
IF(WEEKDAY(Attendance!$J3676) = 6,
       IF(COUNTIF(FINALS_WEEK_FRIDAY_DATE[],Attendance!$J3676) &gt; 0, VLOOKUP(Attendance!$G3676,FINALS_WEEK_FRIDAY_PERIOD_SCHEDULE[],2,TRUE),
       VLOOKUP(Attendance!$G3676,REGULAR_WEEK_SCHEDULE[[Friday]:[Period]],2,TRUE))))))))))</f>
        <v/>
      </c>
      <c r="J3676" s="41" t="str">
        <f t="shared" ca="1" si="176"/>
        <v/>
      </c>
      <c r="K3676" s="41" t="str">
        <f>IF($A3676 &lt;&gt; "",VLOOKUP($A3676,'Student reference sheet'!$A$2:$V$2329, 7,FALSE), "")</f>
        <v/>
      </c>
      <c r="L3676" s="30" t="str">
        <f>IF($A3676 ="", "", VLOOKUP($A3676, 'Student reference sheet'!$A$2:$Z$2603,23,FALSE))</f>
        <v/>
      </c>
      <c r="M3676" s="30" t="str">
        <f>IF($A3676 ="", "", VLOOKUP($A3676, 'Student reference sheet'!$A$2:$Z$2603,24,FALSE))</f>
        <v/>
      </c>
      <c r="N3676" s="30" t="str">
        <f>IF($A3676 ="", "", VLOOKUP($A3676, 'Student reference sheet'!$A$2:$Z$2603,26,FALSE))</f>
        <v/>
      </c>
      <c r="O3676" s="30" t="str">
        <f>IF($A3676 ="", "", VLOOKUP($A3676, 'Student reference sheet'!$A$2:$Z$2603,25,FALSE))</f>
        <v/>
      </c>
      <c r="P3676" s="39" t="str">
        <f>IF($A3676 = "", "", IF(OR(VLOOKUP($A3676,'Student reference sheet'!$A$2:$V$2400,8,FALSE) = "R",  VLOOKUP($A3676,'Student reference sheet'!$A$2:$V$2400,8,FALSE) = "L"), "X", ""))</f>
        <v/>
      </c>
      <c r="Q3676" s="39" t="str">
        <f>IF($A3676 ="", "", VLOOKUP($A3676, 'Student reference sheet'!$A$2:$V$2603,22,FALSE))</f>
        <v/>
      </c>
      <c r="R3676" s="39" t="str">
        <f>IF($A3676 &lt;&gt; "",VLOOKUP($A3676,'Student reference sheet'!$A$2:$V$2329, 5,FALSE), "")</f>
        <v/>
      </c>
      <c r="S3676" s="39" t="str">
        <f>IF($A3676 &lt;&gt; "",VLOOKUP($A3676,'Student reference sheet'!$A$2:$V$2329, 6,FALSE), "")</f>
        <v/>
      </c>
      <c r="T3676" s="30" t="str">
        <f>IF($A3676 = "","",
IF(VLOOKUP($A3676,'Student reference sheet'!$A$2:$V$2329, 10,FALSE) = "Y", "Hispanic",
IF(VLOOKUP($A3676,'Student reference sheet'!$A$2:$V$2329,11,FALSE) &lt;&gt; "",
IF(VLOOKUP($A3676,'Student reference sheet'!$A$2:$V$2329,11,FALSE) = "UNK", "Unknown", VLOOKUP(VALUE(VLOOKUP($A3676,'Student reference sheet'!$A$2:$V$2329,11,FALSE)),'Ethnicity Reference'!$A$2:$B$22,2,FALSE)),
IF(VLOOKUP($A3676,'Student reference sheet'!$A$2:$V$2329,9,FALSE) &lt;&gt; "", VLOOKUP(VALUE(VLOOKUP($A3676,'Student reference sheet'!$A$2:$V$2329,9,FALSE)),'Ethnicity Reference'!$A$2:$B$22,2,FALSE),"Unknown"))))</f>
        <v/>
      </c>
      <c r="U3676" s="35"/>
    </row>
    <row r="3677" spans="1:21" ht="15.75">
      <c r="A3677" s="47"/>
      <c r="B3677" s="33"/>
      <c r="C3677" s="39" t="str">
        <f>IF($A3677 &lt;&gt; "",VLOOKUP($A3677,'Student reference sheet'!$A$2:$V$2329, 3,FALSE), "")</f>
        <v/>
      </c>
      <c r="D3677" s="39" t="str">
        <f>IF($A3677 &lt;&gt; "",VLOOKUP($A3677,'Student reference sheet'!$A$2:$V$2329, 2,FALSE), "")</f>
        <v/>
      </c>
      <c r="E3677" s="35"/>
      <c r="F3677" s="34"/>
      <c r="G3677" s="40" t="str">
        <f t="shared" ca="1" si="174"/>
        <v/>
      </c>
      <c r="H3677" s="40" t="str">
        <f t="shared" ca="1" si="175"/>
        <v/>
      </c>
      <c r="I3677" s="36" t="str">
        <f>IF($A3677 = "", "",
IF(COUNTIF(MINIMUM_DAY_DATES[], Attendance!J3677) &gt; 0, VLOOKUP(Attendance!$G3677,MINIMUM_DAY_PERIOD_SCHEDULE[], 2,TRUE),
IF(COUNTIF(RALLY_DATES[], Attendance!J3677) &gt; 0, VLOOKUP(Attendance!$G3677,RALLY_PERIOD_SCHEDULE[], 2,TRUE),
IF(WEEKDAY(Attendance!$J3677) = 2,
       IF(COUNTIF(FINALS_WEEK_MONDAY_DATE[],Attendance!$J3677) &gt; 0, VLOOKUP(Attendance!$G3677,FINALS_WEEK_MONDAY_PERIOD_SCHEDULE[],2,TRUE),
       VLOOKUP(Attendance!$G3677,REGULAR_WEEK_SCHEDULE[],6,TRUE)),
IF(WEEKDAY($J3677) = 3,
       IF(COUNTIF(FINALS_WEEK_TUESDAY_DATE[],Attendance!$J3677) &gt; 0, VLOOKUP(Attendance!$G3677,FINALS_WEEK_TUESDAY_PERIOD_SCHEDULE[],2,TRUE),
       VLOOKUP(Attendance!$G3677,REGULAR_WEEK_SCHEDULE[[Tuesday]:[Period]],5,TRUE)),
IF(WEEKDAY(Attendance!$J3677) = 4,
        IF(COUNTIF(BLOCK_WEDNESDAY_DATES[],Attendance!$J3677) &gt; 0, VLOOKUP(Attendance!$G3677,BLOCK_WEDNESDAY_PERIOD_SCHEDULE[],2,TRUE),
        IF(COUNTIF(FINALS_WEEK_WEDNESDAY_DATE[],Attendance!$J3677) &gt; 0, VLOOKUP(Attendance!$G3677,FINALS_WEEK_WEDNESDAY_PERIOD_SCHEDULE[],2,TRUE),
       VLOOKUP(Attendance!$G3677,REGULAR_WEEK_SCHEDULE[[Wednesday]:[Period]],4,TRUE))),
IF(WEEKDAY($J3677) = 5,
       IF(COUNTIF(BLOCK_THURSDAY_DATES[],Attendance!$J3677) &gt; 0, VLOOKUP(Attendance!$G3677,BLOCK_THURSDAY_PERIOD_SCHEDULE[],2,TRUE),
       IF(COUNTIF(FINALS_WEEK_THURSDAY_DATE[],Attendance!$J3677) &gt; 0, VLOOKUP(Attendance!$G3677,FINALS_WEEK_THURSDAY_PERIOD_SCHEDULE[],2,TRUE),
       VLOOKUP(Attendance!$G3677,REGULAR_WEEK_SCHEDULE[[Thursday]:[Period]],3,TRUE))),
IF(WEEKDAY(Attendance!$J3677) = 6,
       IF(COUNTIF(FINALS_WEEK_FRIDAY_DATE[],Attendance!$J3677) &gt; 0, VLOOKUP(Attendance!$G3677,FINALS_WEEK_FRIDAY_PERIOD_SCHEDULE[],2,TRUE),
       VLOOKUP(Attendance!$G3677,REGULAR_WEEK_SCHEDULE[[Friday]:[Period]],2,TRUE))))))))))</f>
        <v/>
      </c>
      <c r="J3677" s="41" t="str">
        <f t="shared" ca="1" si="176"/>
        <v/>
      </c>
      <c r="K3677" s="41" t="str">
        <f>IF($A3677 &lt;&gt; "",VLOOKUP($A3677,'Student reference sheet'!$A$2:$V$2329, 7,FALSE), "")</f>
        <v/>
      </c>
      <c r="L3677" s="30" t="str">
        <f>IF($A3677 ="", "", VLOOKUP($A3677, 'Student reference sheet'!$A$2:$Z$2603,23,FALSE))</f>
        <v/>
      </c>
      <c r="M3677" s="30" t="str">
        <f>IF($A3677 ="", "", VLOOKUP($A3677, 'Student reference sheet'!$A$2:$Z$2603,24,FALSE))</f>
        <v/>
      </c>
      <c r="N3677" s="30" t="str">
        <f>IF($A3677 ="", "", VLOOKUP($A3677, 'Student reference sheet'!$A$2:$Z$2603,26,FALSE))</f>
        <v/>
      </c>
      <c r="O3677" s="30" t="str">
        <f>IF($A3677 ="", "", VLOOKUP($A3677, 'Student reference sheet'!$A$2:$Z$2603,25,FALSE))</f>
        <v/>
      </c>
      <c r="P3677" s="39" t="str">
        <f>IF($A3677 = "", "", IF(OR(VLOOKUP($A3677,'Student reference sheet'!$A$2:$V$2400,8,FALSE) = "R",  VLOOKUP($A3677,'Student reference sheet'!$A$2:$V$2400,8,FALSE) = "L"), "X", ""))</f>
        <v/>
      </c>
      <c r="Q3677" s="39" t="str">
        <f>IF($A3677 ="", "", VLOOKUP($A3677, 'Student reference sheet'!$A$2:$V$2603,22,FALSE))</f>
        <v/>
      </c>
      <c r="R3677" s="39" t="str">
        <f>IF($A3677 &lt;&gt; "",VLOOKUP($A3677,'Student reference sheet'!$A$2:$V$2329, 5,FALSE), "")</f>
        <v/>
      </c>
      <c r="S3677" s="39" t="str">
        <f>IF($A3677 &lt;&gt; "",VLOOKUP($A3677,'Student reference sheet'!$A$2:$V$2329, 6,FALSE), "")</f>
        <v/>
      </c>
      <c r="T3677" s="30" t="str">
        <f>IF($A3677 = "","",
IF(VLOOKUP($A3677,'Student reference sheet'!$A$2:$V$2329, 10,FALSE) = "Y", "Hispanic",
IF(VLOOKUP($A3677,'Student reference sheet'!$A$2:$V$2329,11,FALSE) &lt;&gt; "",
IF(VLOOKUP($A3677,'Student reference sheet'!$A$2:$V$2329,11,FALSE) = "UNK", "Unknown", VLOOKUP(VALUE(VLOOKUP($A3677,'Student reference sheet'!$A$2:$V$2329,11,FALSE)),'Ethnicity Reference'!$A$2:$B$22,2,FALSE)),
IF(VLOOKUP($A3677,'Student reference sheet'!$A$2:$V$2329,9,FALSE) &lt;&gt; "", VLOOKUP(VALUE(VLOOKUP($A3677,'Student reference sheet'!$A$2:$V$2329,9,FALSE)),'Ethnicity Reference'!$A$2:$B$22,2,FALSE),"Unknown"))))</f>
        <v/>
      </c>
      <c r="U3677" s="35"/>
    </row>
    <row r="3678" spans="1:21" ht="15.75">
      <c r="A3678" s="47"/>
      <c r="B3678" s="33"/>
      <c r="C3678" s="39" t="str">
        <f>IF($A3678 &lt;&gt; "",VLOOKUP($A3678,'Student reference sheet'!$A$2:$V$2329, 3,FALSE), "")</f>
        <v/>
      </c>
      <c r="D3678" s="39" t="str">
        <f>IF($A3678 &lt;&gt; "",VLOOKUP($A3678,'Student reference sheet'!$A$2:$V$2329, 2,FALSE), "")</f>
        <v/>
      </c>
      <c r="E3678" s="35"/>
      <c r="F3678" s="34"/>
      <c r="G3678" s="40" t="str">
        <f t="shared" ca="1" si="174"/>
        <v/>
      </c>
      <c r="H3678" s="40" t="str">
        <f t="shared" ca="1" si="175"/>
        <v/>
      </c>
      <c r="I3678" s="36" t="str">
        <f>IF($A3678 = "", "",
IF(COUNTIF(MINIMUM_DAY_DATES[], Attendance!J3678) &gt; 0, VLOOKUP(Attendance!$G3678,MINIMUM_DAY_PERIOD_SCHEDULE[], 2,TRUE),
IF(COUNTIF(RALLY_DATES[], Attendance!J3678) &gt; 0, VLOOKUP(Attendance!$G3678,RALLY_PERIOD_SCHEDULE[], 2,TRUE),
IF(WEEKDAY(Attendance!$J3678) = 2,
       IF(COUNTIF(FINALS_WEEK_MONDAY_DATE[],Attendance!$J3678) &gt; 0, VLOOKUP(Attendance!$G3678,FINALS_WEEK_MONDAY_PERIOD_SCHEDULE[],2,TRUE),
       VLOOKUP(Attendance!$G3678,REGULAR_WEEK_SCHEDULE[],6,TRUE)),
IF(WEEKDAY($J3678) = 3,
       IF(COUNTIF(FINALS_WEEK_TUESDAY_DATE[],Attendance!$J3678) &gt; 0, VLOOKUP(Attendance!$G3678,FINALS_WEEK_TUESDAY_PERIOD_SCHEDULE[],2,TRUE),
       VLOOKUP(Attendance!$G3678,REGULAR_WEEK_SCHEDULE[[Tuesday]:[Period]],5,TRUE)),
IF(WEEKDAY(Attendance!$J3678) = 4,
        IF(COUNTIF(BLOCK_WEDNESDAY_DATES[],Attendance!$J3678) &gt; 0, VLOOKUP(Attendance!$G3678,BLOCK_WEDNESDAY_PERIOD_SCHEDULE[],2,TRUE),
        IF(COUNTIF(FINALS_WEEK_WEDNESDAY_DATE[],Attendance!$J3678) &gt; 0, VLOOKUP(Attendance!$G3678,FINALS_WEEK_WEDNESDAY_PERIOD_SCHEDULE[],2,TRUE),
       VLOOKUP(Attendance!$G3678,REGULAR_WEEK_SCHEDULE[[Wednesday]:[Period]],4,TRUE))),
IF(WEEKDAY($J3678) = 5,
       IF(COUNTIF(BLOCK_THURSDAY_DATES[],Attendance!$J3678) &gt; 0, VLOOKUP(Attendance!$G3678,BLOCK_THURSDAY_PERIOD_SCHEDULE[],2,TRUE),
       IF(COUNTIF(FINALS_WEEK_THURSDAY_DATE[],Attendance!$J3678) &gt; 0, VLOOKUP(Attendance!$G3678,FINALS_WEEK_THURSDAY_PERIOD_SCHEDULE[],2,TRUE),
       VLOOKUP(Attendance!$G3678,REGULAR_WEEK_SCHEDULE[[Thursday]:[Period]],3,TRUE))),
IF(WEEKDAY(Attendance!$J3678) = 6,
       IF(COUNTIF(FINALS_WEEK_FRIDAY_DATE[],Attendance!$J3678) &gt; 0, VLOOKUP(Attendance!$G3678,FINALS_WEEK_FRIDAY_PERIOD_SCHEDULE[],2,TRUE),
       VLOOKUP(Attendance!$G3678,REGULAR_WEEK_SCHEDULE[[Friday]:[Period]],2,TRUE))))))))))</f>
        <v/>
      </c>
      <c r="J3678" s="41" t="str">
        <f t="shared" ca="1" si="176"/>
        <v/>
      </c>
      <c r="K3678" s="41" t="str">
        <f>IF($A3678 &lt;&gt; "",VLOOKUP($A3678,'Student reference sheet'!$A$2:$V$2329, 7,FALSE), "")</f>
        <v/>
      </c>
      <c r="L3678" s="30" t="str">
        <f>IF($A3678 ="", "", VLOOKUP($A3678, 'Student reference sheet'!$A$2:$Z$2603,23,FALSE))</f>
        <v/>
      </c>
      <c r="M3678" s="30" t="str">
        <f>IF($A3678 ="", "", VLOOKUP($A3678, 'Student reference sheet'!$A$2:$Z$2603,24,FALSE))</f>
        <v/>
      </c>
      <c r="N3678" s="30" t="str">
        <f>IF($A3678 ="", "", VLOOKUP($A3678, 'Student reference sheet'!$A$2:$Z$2603,26,FALSE))</f>
        <v/>
      </c>
      <c r="O3678" s="30" t="str">
        <f>IF($A3678 ="", "", VLOOKUP($A3678, 'Student reference sheet'!$A$2:$Z$2603,25,FALSE))</f>
        <v/>
      </c>
      <c r="P3678" s="39" t="str">
        <f>IF($A3678 = "", "", IF(OR(VLOOKUP($A3678,'Student reference sheet'!$A$2:$V$2400,8,FALSE) = "R",  VLOOKUP($A3678,'Student reference sheet'!$A$2:$V$2400,8,FALSE) = "L"), "X", ""))</f>
        <v/>
      </c>
      <c r="Q3678" s="39" t="str">
        <f>IF($A3678 ="", "", VLOOKUP($A3678, 'Student reference sheet'!$A$2:$V$2603,22,FALSE))</f>
        <v/>
      </c>
      <c r="R3678" s="39" t="str">
        <f>IF($A3678 &lt;&gt; "",VLOOKUP($A3678,'Student reference sheet'!$A$2:$V$2329, 5,FALSE), "")</f>
        <v/>
      </c>
      <c r="S3678" s="39" t="str">
        <f>IF($A3678 &lt;&gt; "",VLOOKUP($A3678,'Student reference sheet'!$A$2:$V$2329, 6,FALSE), "")</f>
        <v/>
      </c>
      <c r="T3678" s="30" t="str">
        <f>IF($A3678 = "","",
IF(VLOOKUP($A3678,'Student reference sheet'!$A$2:$V$2329, 10,FALSE) = "Y", "Hispanic",
IF(VLOOKUP($A3678,'Student reference sheet'!$A$2:$V$2329,11,FALSE) &lt;&gt; "",
IF(VLOOKUP($A3678,'Student reference sheet'!$A$2:$V$2329,11,FALSE) = "UNK", "Unknown", VLOOKUP(VALUE(VLOOKUP($A3678,'Student reference sheet'!$A$2:$V$2329,11,FALSE)),'Ethnicity Reference'!$A$2:$B$22,2,FALSE)),
IF(VLOOKUP($A3678,'Student reference sheet'!$A$2:$V$2329,9,FALSE) &lt;&gt; "", VLOOKUP(VALUE(VLOOKUP($A3678,'Student reference sheet'!$A$2:$V$2329,9,FALSE)),'Ethnicity Reference'!$A$2:$B$22,2,FALSE),"Unknown"))))</f>
        <v/>
      </c>
      <c r="U3678" s="35"/>
    </row>
    <row r="3679" spans="1:21" ht="15.75">
      <c r="A3679" s="47"/>
      <c r="B3679" s="33"/>
      <c r="C3679" s="39" t="str">
        <f>IF($A3679 &lt;&gt; "",VLOOKUP($A3679,'Student reference sheet'!$A$2:$V$2329, 3,FALSE), "")</f>
        <v/>
      </c>
      <c r="D3679" s="39" t="str">
        <f>IF($A3679 &lt;&gt; "",VLOOKUP($A3679,'Student reference sheet'!$A$2:$V$2329, 2,FALSE), "")</f>
        <v/>
      </c>
      <c r="E3679" s="35"/>
      <c r="F3679" s="34"/>
      <c r="G3679" s="40" t="str">
        <f t="shared" ca="1" si="174"/>
        <v/>
      </c>
      <c r="H3679" s="40" t="str">
        <f t="shared" ca="1" si="175"/>
        <v/>
      </c>
      <c r="I3679" s="36" t="str">
        <f>IF($A3679 = "", "",
IF(COUNTIF(MINIMUM_DAY_DATES[], Attendance!J3679) &gt; 0, VLOOKUP(Attendance!$G3679,MINIMUM_DAY_PERIOD_SCHEDULE[], 2,TRUE),
IF(COUNTIF(RALLY_DATES[], Attendance!J3679) &gt; 0, VLOOKUP(Attendance!$G3679,RALLY_PERIOD_SCHEDULE[], 2,TRUE),
IF(WEEKDAY(Attendance!$J3679) = 2,
       IF(COUNTIF(FINALS_WEEK_MONDAY_DATE[],Attendance!$J3679) &gt; 0, VLOOKUP(Attendance!$G3679,FINALS_WEEK_MONDAY_PERIOD_SCHEDULE[],2,TRUE),
       VLOOKUP(Attendance!$G3679,REGULAR_WEEK_SCHEDULE[],6,TRUE)),
IF(WEEKDAY($J3679) = 3,
       IF(COUNTIF(FINALS_WEEK_TUESDAY_DATE[],Attendance!$J3679) &gt; 0, VLOOKUP(Attendance!$G3679,FINALS_WEEK_TUESDAY_PERIOD_SCHEDULE[],2,TRUE),
       VLOOKUP(Attendance!$G3679,REGULAR_WEEK_SCHEDULE[[Tuesday]:[Period]],5,TRUE)),
IF(WEEKDAY(Attendance!$J3679) = 4,
        IF(COUNTIF(BLOCK_WEDNESDAY_DATES[],Attendance!$J3679) &gt; 0, VLOOKUP(Attendance!$G3679,BLOCK_WEDNESDAY_PERIOD_SCHEDULE[],2,TRUE),
        IF(COUNTIF(FINALS_WEEK_WEDNESDAY_DATE[],Attendance!$J3679) &gt; 0, VLOOKUP(Attendance!$G3679,FINALS_WEEK_WEDNESDAY_PERIOD_SCHEDULE[],2,TRUE),
       VLOOKUP(Attendance!$G3679,REGULAR_WEEK_SCHEDULE[[Wednesday]:[Period]],4,TRUE))),
IF(WEEKDAY($J3679) = 5,
       IF(COUNTIF(BLOCK_THURSDAY_DATES[],Attendance!$J3679) &gt; 0, VLOOKUP(Attendance!$G3679,BLOCK_THURSDAY_PERIOD_SCHEDULE[],2,TRUE),
       IF(COUNTIF(FINALS_WEEK_THURSDAY_DATE[],Attendance!$J3679) &gt; 0, VLOOKUP(Attendance!$G3679,FINALS_WEEK_THURSDAY_PERIOD_SCHEDULE[],2,TRUE),
       VLOOKUP(Attendance!$G3679,REGULAR_WEEK_SCHEDULE[[Thursday]:[Period]],3,TRUE))),
IF(WEEKDAY(Attendance!$J3679) = 6,
       IF(COUNTIF(FINALS_WEEK_FRIDAY_DATE[],Attendance!$J3679) &gt; 0, VLOOKUP(Attendance!$G3679,FINALS_WEEK_FRIDAY_PERIOD_SCHEDULE[],2,TRUE),
       VLOOKUP(Attendance!$G3679,REGULAR_WEEK_SCHEDULE[[Friday]:[Period]],2,TRUE))))))))))</f>
        <v/>
      </c>
      <c r="J3679" s="41" t="str">
        <f t="shared" ca="1" si="176"/>
        <v/>
      </c>
      <c r="K3679" s="41" t="str">
        <f>IF($A3679 &lt;&gt; "",VLOOKUP($A3679,'Student reference sheet'!$A$2:$V$2329, 7,FALSE), "")</f>
        <v/>
      </c>
      <c r="L3679" s="30" t="str">
        <f>IF($A3679 ="", "", VLOOKUP($A3679, 'Student reference sheet'!$A$2:$Z$2603,23,FALSE))</f>
        <v/>
      </c>
      <c r="M3679" s="30" t="str">
        <f>IF($A3679 ="", "", VLOOKUP($A3679, 'Student reference sheet'!$A$2:$Z$2603,24,FALSE))</f>
        <v/>
      </c>
      <c r="N3679" s="30" t="str">
        <f>IF($A3679 ="", "", VLOOKUP($A3679, 'Student reference sheet'!$A$2:$Z$2603,26,FALSE))</f>
        <v/>
      </c>
      <c r="O3679" s="30" t="str">
        <f>IF($A3679 ="", "", VLOOKUP($A3679, 'Student reference sheet'!$A$2:$Z$2603,25,FALSE))</f>
        <v/>
      </c>
      <c r="P3679" s="39" t="str">
        <f>IF($A3679 = "", "", IF(OR(VLOOKUP($A3679,'Student reference sheet'!$A$2:$V$2400,8,FALSE) = "R",  VLOOKUP($A3679,'Student reference sheet'!$A$2:$V$2400,8,FALSE) = "L"), "X", ""))</f>
        <v/>
      </c>
      <c r="Q3679" s="39" t="str">
        <f>IF($A3679 ="", "", VLOOKUP($A3679, 'Student reference sheet'!$A$2:$V$2603,22,FALSE))</f>
        <v/>
      </c>
      <c r="R3679" s="39" t="str">
        <f>IF($A3679 &lt;&gt; "",VLOOKUP($A3679,'Student reference sheet'!$A$2:$V$2329, 5,FALSE), "")</f>
        <v/>
      </c>
      <c r="S3679" s="39" t="str">
        <f>IF($A3679 &lt;&gt; "",VLOOKUP($A3679,'Student reference sheet'!$A$2:$V$2329, 6,FALSE), "")</f>
        <v/>
      </c>
      <c r="T3679" s="30" t="str">
        <f>IF($A3679 = "","",
IF(VLOOKUP($A3679,'Student reference sheet'!$A$2:$V$2329, 10,FALSE) = "Y", "Hispanic",
IF(VLOOKUP($A3679,'Student reference sheet'!$A$2:$V$2329,11,FALSE) &lt;&gt; "",
IF(VLOOKUP($A3679,'Student reference sheet'!$A$2:$V$2329,11,FALSE) = "UNK", "Unknown", VLOOKUP(VALUE(VLOOKUP($A3679,'Student reference sheet'!$A$2:$V$2329,11,FALSE)),'Ethnicity Reference'!$A$2:$B$22,2,FALSE)),
IF(VLOOKUP($A3679,'Student reference sheet'!$A$2:$V$2329,9,FALSE) &lt;&gt; "", VLOOKUP(VALUE(VLOOKUP($A3679,'Student reference sheet'!$A$2:$V$2329,9,FALSE)),'Ethnicity Reference'!$A$2:$B$22,2,FALSE),"Unknown"))))</f>
        <v/>
      </c>
      <c r="U3679" s="35"/>
    </row>
    <row r="3680" spans="1:21" ht="15.75">
      <c r="A3680" s="47"/>
      <c r="B3680" s="33"/>
      <c r="C3680" s="39" t="str">
        <f>IF($A3680 &lt;&gt; "",VLOOKUP($A3680,'Student reference sheet'!$A$2:$V$2329, 3,FALSE), "")</f>
        <v/>
      </c>
      <c r="D3680" s="39" t="str">
        <f>IF($A3680 &lt;&gt; "",VLOOKUP($A3680,'Student reference sheet'!$A$2:$V$2329, 2,FALSE), "")</f>
        <v/>
      </c>
      <c r="E3680" s="35"/>
      <c r="F3680" s="34"/>
      <c r="G3680" s="40" t="str">
        <f t="shared" ca="1" si="174"/>
        <v/>
      </c>
      <c r="H3680" s="40" t="str">
        <f t="shared" ca="1" si="175"/>
        <v/>
      </c>
      <c r="I3680" s="36" t="str">
        <f>IF($A3680 = "", "",
IF(COUNTIF(MINIMUM_DAY_DATES[], Attendance!J3680) &gt; 0, VLOOKUP(Attendance!$G3680,MINIMUM_DAY_PERIOD_SCHEDULE[], 2,TRUE),
IF(COUNTIF(RALLY_DATES[], Attendance!J3680) &gt; 0, VLOOKUP(Attendance!$G3680,RALLY_PERIOD_SCHEDULE[], 2,TRUE),
IF(WEEKDAY(Attendance!$J3680) = 2,
       IF(COUNTIF(FINALS_WEEK_MONDAY_DATE[],Attendance!$J3680) &gt; 0, VLOOKUP(Attendance!$G3680,FINALS_WEEK_MONDAY_PERIOD_SCHEDULE[],2,TRUE),
       VLOOKUP(Attendance!$G3680,REGULAR_WEEK_SCHEDULE[],6,TRUE)),
IF(WEEKDAY($J3680) = 3,
       IF(COUNTIF(FINALS_WEEK_TUESDAY_DATE[],Attendance!$J3680) &gt; 0, VLOOKUP(Attendance!$G3680,FINALS_WEEK_TUESDAY_PERIOD_SCHEDULE[],2,TRUE),
       VLOOKUP(Attendance!$G3680,REGULAR_WEEK_SCHEDULE[[Tuesday]:[Period]],5,TRUE)),
IF(WEEKDAY(Attendance!$J3680) = 4,
        IF(COUNTIF(BLOCK_WEDNESDAY_DATES[],Attendance!$J3680) &gt; 0, VLOOKUP(Attendance!$G3680,BLOCK_WEDNESDAY_PERIOD_SCHEDULE[],2,TRUE),
        IF(COUNTIF(FINALS_WEEK_WEDNESDAY_DATE[],Attendance!$J3680) &gt; 0, VLOOKUP(Attendance!$G3680,FINALS_WEEK_WEDNESDAY_PERIOD_SCHEDULE[],2,TRUE),
       VLOOKUP(Attendance!$G3680,REGULAR_WEEK_SCHEDULE[[Wednesday]:[Period]],4,TRUE))),
IF(WEEKDAY($J3680) = 5,
       IF(COUNTIF(BLOCK_THURSDAY_DATES[],Attendance!$J3680) &gt; 0, VLOOKUP(Attendance!$G3680,BLOCK_THURSDAY_PERIOD_SCHEDULE[],2,TRUE),
       IF(COUNTIF(FINALS_WEEK_THURSDAY_DATE[],Attendance!$J3680) &gt; 0, VLOOKUP(Attendance!$G3680,FINALS_WEEK_THURSDAY_PERIOD_SCHEDULE[],2,TRUE),
       VLOOKUP(Attendance!$G3680,REGULAR_WEEK_SCHEDULE[[Thursday]:[Period]],3,TRUE))),
IF(WEEKDAY(Attendance!$J3680) = 6,
       IF(COUNTIF(FINALS_WEEK_FRIDAY_DATE[],Attendance!$J3680) &gt; 0, VLOOKUP(Attendance!$G3680,FINALS_WEEK_FRIDAY_PERIOD_SCHEDULE[],2,TRUE),
       VLOOKUP(Attendance!$G3680,REGULAR_WEEK_SCHEDULE[[Friday]:[Period]],2,TRUE))))))))))</f>
        <v/>
      </c>
      <c r="J3680" s="41" t="str">
        <f t="shared" ca="1" si="176"/>
        <v/>
      </c>
      <c r="K3680" s="41" t="str">
        <f>IF($A3680 &lt;&gt; "",VLOOKUP($A3680,'Student reference sheet'!$A$2:$V$2329, 7,FALSE), "")</f>
        <v/>
      </c>
      <c r="L3680" s="30" t="str">
        <f>IF($A3680 ="", "", VLOOKUP($A3680, 'Student reference sheet'!$A$2:$Z$2603,23,FALSE))</f>
        <v/>
      </c>
      <c r="M3680" s="30" t="str">
        <f>IF($A3680 ="", "", VLOOKUP($A3680, 'Student reference sheet'!$A$2:$Z$2603,24,FALSE))</f>
        <v/>
      </c>
      <c r="N3680" s="30" t="str">
        <f>IF($A3680 ="", "", VLOOKUP($A3680, 'Student reference sheet'!$A$2:$Z$2603,26,FALSE))</f>
        <v/>
      </c>
      <c r="O3680" s="30" t="str">
        <f>IF($A3680 ="", "", VLOOKUP($A3680, 'Student reference sheet'!$A$2:$Z$2603,25,FALSE))</f>
        <v/>
      </c>
      <c r="P3680" s="39" t="str">
        <f>IF($A3680 = "", "", IF(OR(VLOOKUP($A3680,'Student reference sheet'!$A$2:$V$2400,8,FALSE) = "R",  VLOOKUP($A3680,'Student reference sheet'!$A$2:$V$2400,8,FALSE) = "L"), "X", ""))</f>
        <v/>
      </c>
      <c r="Q3680" s="39" t="str">
        <f>IF($A3680 ="", "", VLOOKUP($A3680, 'Student reference sheet'!$A$2:$V$2603,22,FALSE))</f>
        <v/>
      </c>
      <c r="R3680" s="39" t="str">
        <f>IF($A3680 &lt;&gt; "",VLOOKUP($A3680,'Student reference sheet'!$A$2:$V$2329, 5,FALSE), "")</f>
        <v/>
      </c>
      <c r="S3680" s="39" t="str">
        <f>IF($A3680 &lt;&gt; "",VLOOKUP($A3680,'Student reference sheet'!$A$2:$V$2329, 6,FALSE), "")</f>
        <v/>
      </c>
      <c r="T3680" s="30" t="str">
        <f>IF($A3680 = "","",
IF(VLOOKUP($A3680,'Student reference sheet'!$A$2:$V$2329, 10,FALSE) = "Y", "Hispanic",
IF(VLOOKUP($A3680,'Student reference sheet'!$A$2:$V$2329,11,FALSE) &lt;&gt; "",
IF(VLOOKUP($A3680,'Student reference sheet'!$A$2:$V$2329,11,FALSE) = "UNK", "Unknown", VLOOKUP(VALUE(VLOOKUP($A3680,'Student reference sheet'!$A$2:$V$2329,11,FALSE)),'Ethnicity Reference'!$A$2:$B$22,2,FALSE)),
IF(VLOOKUP($A3680,'Student reference sheet'!$A$2:$V$2329,9,FALSE) &lt;&gt; "", VLOOKUP(VALUE(VLOOKUP($A3680,'Student reference sheet'!$A$2:$V$2329,9,FALSE)),'Ethnicity Reference'!$A$2:$B$22,2,FALSE),"Unknown"))))</f>
        <v/>
      </c>
      <c r="U3680" s="35"/>
    </row>
    <row r="3681" spans="1:21" ht="15.75">
      <c r="A3681" s="47"/>
      <c r="B3681" s="33"/>
      <c r="C3681" s="39" t="str">
        <f>IF($A3681 &lt;&gt; "",VLOOKUP($A3681,'Student reference sheet'!$A$2:$V$2329, 3,FALSE), "")</f>
        <v/>
      </c>
      <c r="D3681" s="39" t="str">
        <f>IF($A3681 &lt;&gt; "",VLOOKUP($A3681,'Student reference sheet'!$A$2:$V$2329, 2,FALSE), "")</f>
        <v/>
      </c>
      <c r="E3681" s="35"/>
      <c r="F3681" s="34"/>
      <c r="G3681" s="40" t="str">
        <f t="shared" ca="1" si="174"/>
        <v/>
      </c>
      <c r="H3681" s="40" t="str">
        <f t="shared" ca="1" si="175"/>
        <v/>
      </c>
      <c r="I3681" s="36" t="str">
        <f>IF($A3681 = "", "",
IF(COUNTIF(MINIMUM_DAY_DATES[], Attendance!J3681) &gt; 0, VLOOKUP(Attendance!$G3681,MINIMUM_DAY_PERIOD_SCHEDULE[], 2,TRUE),
IF(COUNTIF(RALLY_DATES[], Attendance!J3681) &gt; 0, VLOOKUP(Attendance!$G3681,RALLY_PERIOD_SCHEDULE[], 2,TRUE),
IF(WEEKDAY(Attendance!$J3681) = 2,
       IF(COUNTIF(FINALS_WEEK_MONDAY_DATE[],Attendance!$J3681) &gt; 0, VLOOKUP(Attendance!$G3681,FINALS_WEEK_MONDAY_PERIOD_SCHEDULE[],2,TRUE),
       VLOOKUP(Attendance!$G3681,REGULAR_WEEK_SCHEDULE[],6,TRUE)),
IF(WEEKDAY($J3681) = 3,
       IF(COUNTIF(FINALS_WEEK_TUESDAY_DATE[],Attendance!$J3681) &gt; 0, VLOOKUP(Attendance!$G3681,FINALS_WEEK_TUESDAY_PERIOD_SCHEDULE[],2,TRUE),
       VLOOKUP(Attendance!$G3681,REGULAR_WEEK_SCHEDULE[[Tuesday]:[Period]],5,TRUE)),
IF(WEEKDAY(Attendance!$J3681) = 4,
        IF(COUNTIF(BLOCK_WEDNESDAY_DATES[],Attendance!$J3681) &gt; 0, VLOOKUP(Attendance!$G3681,BLOCK_WEDNESDAY_PERIOD_SCHEDULE[],2,TRUE),
        IF(COUNTIF(FINALS_WEEK_WEDNESDAY_DATE[],Attendance!$J3681) &gt; 0, VLOOKUP(Attendance!$G3681,FINALS_WEEK_WEDNESDAY_PERIOD_SCHEDULE[],2,TRUE),
       VLOOKUP(Attendance!$G3681,REGULAR_WEEK_SCHEDULE[[Wednesday]:[Period]],4,TRUE))),
IF(WEEKDAY($J3681) = 5,
       IF(COUNTIF(BLOCK_THURSDAY_DATES[],Attendance!$J3681) &gt; 0, VLOOKUP(Attendance!$G3681,BLOCK_THURSDAY_PERIOD_SCHEDULE[],2,TRUE),
       IF(COUNTIF(FINALS_WEEK_THURSDAY_DATE[],Attendance!$J3681) &gt; 0, VLOOKUP(Attendance!$G3681,FINALS_WEEK_THURSDAY_PERIOD_SCHEDULE[],2,TRUE),
       VLOOKUP(Attendance!$G3681,REGULAR_WEEK_SCHEDULE[[Thursday]:[Period]],3,TRUE))),
IF(WEEKDAY(Attendance!$J3681) = 6,
       IF(COUNTIF(FINALS_WEEK_FRIDAY_DATE[],Attendance!$J3681) &gt; 0, VLOOKUP(Attendance!$G3681,FINALS_WEEK_FRIDAY_PERIOD_SCHEDULE[],2,TRUE),
       VLOOKUP(Attendance!$G3681,REGULAR_WEEK_SCHEDULE[[Friday]:[Period]],2,TRUE))))))))))</f>
        <v/>
      </c>
      <c r="J3681" s="41" t="str">
        <f t="shared" ca="1" si="176"/>
        <v/>
      </c>
      <c r="K3681" s="41" t="str">
        <f>IF($A3681 &lt;&gt; "",VLOOKUP($A3681,'Student reference sheet'!$A$2:$V$2329, 7,FALSE), "")</f>
        <v/>
      </c>
      <c r="L3681" s="30" t="str">
        <f>IF($A3681 ="", "", VLOOKUP($A3681, 'Student reference sheet'!$A$2:$Z$2603,23,FALSE))</f>
        <v/>
      </c>
      <c r="M3681" s="30" t="str">
        <f>IF($A3681 ="", "", VLOOKUP($A3681, 'Student reference sheet'!$A$2:$Z$2603,24,FALSE))</f>
        <v/>
      </c>
      <c r="N3681" s="30" t="str">
        <f>IF($A3681 ="", "", VLOOKUP($A3681, 'Student reference sheet'!$A$2:$Z$2603,26,FALSE))</f>
        <v/>
      </c>
      <c r="O3681" s="30" t="str">
        <f>IF($A3681 ="", "", VLOOKUP($A3681, 'Student reference sheet'!$A$2:$Z$2603,25,FALSE))</f>
        <v/>
      </c>
      <c r="P3681" s="39" t="str">
        <f>IF($A3681 = "", "", IF(OR(VLOOKUP($A3681,'Student reference sheet'!$A$2:$V$2400,8,FALSE) = "R",  VLOOKUP($A3681,'Student reference sheet'!$A$2:$V$2400,8,FALSE) = "L"), "X", ""))</f>
        <v/>
      </c>
      <c r="Q3681" s="39" t="str">
        <f>IF($A3681 ="", "", VLOOKUP($A3681, 'Student reference sheet'!$A$2:$V$2603,22,FALSE))</f>
        <v/>
      </c>
      <c r="R3681" s="39" t="str">
        <f>IF($A3681 &lt;&gt; "",VLOOKUP($A3681,'Student reference sheet'!$A$2:$V$2329, 5,FALSE), "")</f>
        <v/>
      </c>
      <c r="S3681" s="39" t="str">
        <f>IF($A3681 &lt;&gt; "",VLOOKUP($A3681,'Student reference sheet'!$A$2:$V$2329, 6,FALSE), "")</f>
        <v/>
      </c>
      <c r="T3681" s="30" t="str">
        <f>IF($A3681 = "","",
IF(VLOOKUP($A3681,'Student reference sheet'!$A$2:$V$2329, 10,FALSE) = "Y", "Hispanic",
IF(VLOOKUP($A3681,'Student reference sheet'!$A$2:$V$2329,11,FALSE) &lt;&gt; "",
IF(VLOOKUP($A3681,'Student reference sheet'!$A$2:$V$2329,11,FALSE) = "UNK", "Unknown", VLOOKUP(VALUE(VLOOKUP($A3681,'Student reference sheet'!$A$2:$V$2329,11,FALSE)),'Ethnicity Reference'!$A$2:$B$22,2,FALSE)),
IF(VLOOKUP($A3681,'Student reference sheet'!$A$2:$V$2329,9,FALSE) &lt;&gt; "", VLOOKUP(VALUE(VLOOKUP($A3681,'Student reference sheet'!$A$2:$V$2329,9,FALSE)),'Ethnicity Reference'!$A$2:$B$22,2,FALSE),"Unknown"))))</f>
        <v/>
      </c>
      <c r="U3681" s="35"/>
    </row>
    <row r="3682" spans="1:21" ht="15.75">
      <c r="A3682" s="47"/>
      <c r="B3682" s="33"/>
      <c r="C3682" s="39" t="str">
        <f>IF($A3682 &lt;&gt; "",VLOOKUP($A3682,'Student reference sheet'!$A$2:$V$2329, 3,FALSE), "")</f>
        <v/>
      </c>
      <c r="D3682" s="39" t="str">
        <f>IF($A3682 &lt;&gt; "",VLOOKUP($A3682,'Student reference sheet'!$A$2:$V$2329, 2,FALSE), "")</f>
        <v/>
      </c>
      <c r="E3682" s="35"/>
      <c r="F3682" s="34"/>
      <c r="G3682" s="40" t="str">
        <f t="shared" ca="1" si="174"/>
        <v/>
      </c>
      <c r="H3682" s="40" t="str">
        <f t="shared" ca="1" si="175"/>
        <v/>
      </c>
      <c r="I3682" s="36" t="str">
        <f>IF($A3682 = "", "",
IF(COUNTIF(MINIMUM_DAY_DATES[], Attendance!J3682) &gt; 0, VLOOKUP(Attendance!$G3682,MINIMUM_DAY_PERIOD_SCHEDULE[], 2,TRUE),
IF(COUNTIF(RALLY_DATES[], Attendance!J3682) &gt; 0, VLOOKUP(Attendance!$G3682,RALLY_PERIOD_SCHEDULE[], 2,TRUE),
IF(WEEKDAY(Attendance!$J3682) = 2,
       IF(COUNTIF(FINALS_WEEK_MONDAY_DATE[],Attendance!$J3682) &gt; 0, VLOOKUP(Attendance!$G3682,FINALS_WEEK_MONDAY_PERIOD_SCHEDULE[],2,TRUE),
       VLOOKUP(Attendance!$G3682,REGULAR_WEEK_SCHEDULE[],6,TRUE)),
IF(WEEKDAY($J3682) = 3,
       IF(COUNTIF(FINALS_WEEK_TUESDAY_DATE[],Attendance!$J3682) &gt; 0, VLOOKUP(Attendance!$G3682,FINALS_WEEK_TUESDAY_PERIOD_SCHEDULE[],2,TRUE),
       VLOOKUP(Attendance!$G3682,REGULAR_WEEK_SCHEDULE[[Tuesday]:[Period]],5,TRUE)),
IF(WEEKDAY(Attendance!$J3682) = 4,
        IF(COUNTIF(BLOCK_WEDNESDAY_DATES[],Attendance!$J3682) &gt; 0, VLOOKUP(Attendance!$G3682,BLOCK_WEDNESDAY_PERIOD_SCHEDULE[],2,TRUE),
        IF(COUNTIF(FINALS_WEEK_WEDNESDAY_DATE[],Attendance!$J3682) &gt; 0, VLOOKUP(Attendance!$G3682,FINALS_WEEK_WEDNESDAY_PERIOD_SCHEDULE[],2,TRUE),
       VLOOKUP(Attendance!$G3682,REGULAR_WEEK_SCHEDULE[[Wednesday]:[Period]],4,TRUE))),
IF(WEEKDAY($J3682) = 5,
       IF(COUNTIF(BLOCK_THURSDAY_DATES[],Attendance!$J3682) &gt; 0, VLOOKUP(Attendance!$G3682,BLOCK_THURSDAY_PERIOD_SCHEDULE[],2,TRUE),
       IF(COUNTIF(FINALS_WEEK_THURSDAY_DATE[],Attendance!$J3682) &gt; 0, VLOOKUP(Attendance!$G3682,FINALS_WEEK_THURSDAY_PERIOD_SCHEDULE[],2,TRUE),
       VLOOKUP(Attendance!$G3682,REGULAR_WEEK_SCHEDULE[[Thursday]:[Period]],3,TRUE))),
IF(WEEKDAY(Attendance!$J3682) = 6,
       IF(COUNTIF(FINALS_WEEK_FRIDAY_DATE[],Attendance!$J3682) &gt; 0, VLOOKUP(Attendance!$G3682,FINALS_WEEK_FRIDAY_PERIOD_SCHEDULE[],2,TRUE),
       VLOOKUP(Attendance!$G3682,REGULAR_WEEK_SCHEDULE[[Friday]:[Period]],2,TRUE))))))))))</f>
        <v/>
      </c>
      <c r="J3682" s="41" t="str">
        <f t="shared" ca="1" si="176"/>
        <v/>
      </c>
      <c r="K3682" s="41" t="str">
        <f>IF($A3682 &lt;&gt; "",VLOOKUP($A3682,'Student reference sheet'!$A$2:$V$2329, 7,FALSE), "")</f>
        <v/>
      </c>
      <c r="L3682" s="30" t="str">
        <f>IF($A3682 ="", "", VLOOKUP($A3682, 'Student reference sheet'!$A$2:$Z$2603,23,FALSE))</f>
        <v/>
      </c>
      <c r="M3682" s="30" t="str">
        <f>IF($A3682 ="", "", VLOOKUP($A3682, 'Student reference sheet'!$A$2:$Z$2603,24,FALSE))</f>
        <v/>
      </c>
      <c r="N3682" s="30" t="str">
        <f>IF($A3682 ="", "", VLOOKUP($A3682, 'Student reference sheet'!$A$2:$Z$2603,26,FALSE))</f>
        <v/>
      </c>
      <c r="O3682" s="30" t="str">
        <f>IF($A3682 ="", "", VLOOKUP($A3682, 'Student reference sheet'!$A$2:$Z$2603,25,FALSE))</f>
        <v/>
      </c>
      <c r="P3682" s="39" t="str">
        <f>IF($A3682 = "", "", IF(OR(VLOOKUP($A3682,'Student reference sheet'!$A$2:$V$2400,8,FALSE) = "R",  VLOOKUP($A3682,'Student reference sheet'!$A$2:$V$2400,8,FALSE) = "L"), "X", ""))</f>
        <v/>
      </c>
      <c r="Q3682" s="39" t="str">
        <f>IF($A3682 ="", "", VLOOKUP($A3682, 'Student reference sheet'!$A$2:$V$2603,22,FALSE))</f>
        <v/>
      </c>
      <c r="R3682" s="39" t="str">
        <f>IF($A3682 &lt;&gt; "",VLOOKUP($A3682,'Student reference sheet'!$A$2:$V$2329, 5,FALSE), "")</f>
        <v/>
      </c>
      <c r="S3682" s="39" t="str">
        <f>IF($A3682 &lt;&gt; "",VLOOKUP($A3682,'Student reference sheet'!$A$2:$V$2329, 6,FALSE), "")</f>
        <v/>
      </c>
      <c r="T3682" s="30" t="str">
        <f>IF($A3682 = "","",
IF(VLOOKUP($A3682,'Student reference sheet'!$A$2:$V$2329, 10,FALSE) = "Y", "Hispanic",
IF(VLOOKUP($A3682,'Student reference sheet'!$A$2:$V$2329,11,FALSE) &lt;&gt; "",
IF(VLOOKUP($A3682,'Student reference sheet'!$A$2:$V$2329,11,FALSE) = "UNK", "Unknown", VLOOKUP(VALUE(VLOOKUP($A3682,'Student reference sheet'!$A$2:$V$2329,11,FALSE)),'Ethnicity Reference'!$A$2:$B$22,2,FALSE)),
IF(VLOOKUP($A3682,'Student reference sheet'!$A$2:$V$2329,9,FALSE) &lt;&gt; "", VLOOKUP(VALUE(VLOOKUP($A3682,'Student reference sheet'!$A$2:$V$2329,9,FALSE)),'Ethnicity Reference'!$A$2:$B$22,2,FALSE),"Unknown"))))</f>
        <v/>
      </c>
      <c r="U3682" s="35"/>
    </row>
    <row r="3683" spans="1:21" ht="15.75">
      <c r="A3683" s="47"/>
      <c r="B3683" s="33"/>
      <c r="C3683" s="39" t="str">
        <f>IF($A3683 &lt;&gt; "",VLOOKUP($A3683,'Student reference sheet'!$A$2:$V$2329, 3,FALSE), "")</f>
        <v/>
      </c>
      <c r="D3683" s="39" t="str">
        <f>IF($A3683 &lt;&gt; "",VLOOKUP($A3683,'Student reference sheet'!$A$2:$V$2329, 2,FALSE), "")</f>
        <v/>
      </c>
      <c r="E3683" s="35"/>
      <c r="F3683" s="34"/>
      <c r="G3683" s="40" t="str">
        <f t="shared" ca="1" si="174"/>
        <v/>
      </c>
      <c r="H3683" s="40" t="str">
        <f t="shared" ca="1" si="175"/>
        <v/>
      </c>
      <c r="I3683" s="36" t="str">
        <f>IF($A3683 = "", "",
IF(COUNTIF(MINIMUM_DAY_DATES[], Attendance!J3683) &gt; 0, VLOOKUP(Attendance!$G3683,MINIMUM_DAY_PERIOD_SCHEDULE[], 2,TRUE),
IF(COUNTIF(RALLY_DATES[], Attendance!J3683) &gt; 0, VLOOKUP(Attendance!$G3683,RALLY_PERIOD_SCHEDULE[], 2,TRUE),
IF(WEEKDAY(Attendance!$J3683) = 2,
       IF(COUNTIF(FINALS_WEEK_MONDAY_DATE[],Attendance!$J3683) &gt; 0, VLOOKUP(Attendance!$G3683,FINALS_WEEK_MONDAY_PERIOD_SCHEDULE[],2,TRUE),
       VLOOKUP(Attendance!$G3683,REGULAR_WEEK_SCHEDULE[],6,TRUE)),
IF(WEEKDAY($J3683) = 3,
       IF(COUNTIF(FINALS_WEEK_TUESDAY_DATE[],Attendance!$J3683) &gt; 0, VLOOKUP(Attendance!$G3683,FINALS_WEEK_TUESDAY_PERIOD_SCHEDULE[],2,TRUE),
       VLOOKUP(Attendance!$G3683,REGULAR_WEEK_SCHEDULE[[Tuesday]:[Period]],5,TRUE)),
IF(WEEKDAY(Attendance!$J3683) = 4,
        IF(COUNTIF(BLOCK_WEDNESDAY_DATES[],Attendance!$J3683) &gt; 0, VLOOKUP(Attendance!$G3683,BLOCK_WEDNESDAY_PERIOD_SCHEDULE[],2,TRUE),
        IF(COUNTIF(FINALS_WEEK_WEDNESDAY_DATE[],Attendance!$J3683) &gt; 0, VLOOKUP(Attendance!$G3683,FINALS_WEEK_WEDNESDAY_PERIOD_SCHEDULE[],2,TRUE),
       VLOOKUP(Attendance!$G3683,REGULAR_WEEK_SCHEDULE[[Wednesday]:[Period]],4,TRUE))),
IF(WEEKDAY($J3683) = 5,
       IF(COUNTIF(BLOCK_THURSDAY_DATES[],Attendance!$J3683) &gt; 0, VLOOKUP(Attendance!$G3683,BLOCK_THURSDAY_PERIOD_SCHEDULE[],2,TRUE),
       IF(COUNTIF(FINALS_WEEK_THURSDAY_DATE[],Attendance!$J3683) &gt; 0, VLOOKUP(Attendance!$G3683,FINALS_WEEK_THURSDAY_PERIOD_SCHEDULE[],2,TRUE),
       VLOOKUP(Attendance!$G3683,REGULAR_WEEK_SCHEDULE[[Thursday]:[Period]],3,TRUE))),
IF(WEEKDAY(Attendance!$J3683) = 6,
       IF(COUNTIF(FINALS_WEEK_FRIDAY_DATE[],Attendance!$J3683) &gt; 0, VLOOKUP(Attendance!$G3683,FINALS_WEEK_FRIDAY_PERIOD_SCHEDULE[],2,TRUE),
       VLOOKUP(Attendance!$G3683,REGULAR_WEEK_SCHEDULE[[Friday]:[Period]],2,TRUE))))))))))</f>
        <v/>
      </c>
      <c r="J3683" s="41" t="str">
        <f t="shared" ca="1" si="176"/>
        <v/>
      </c>
      <c r="K3683" s="41" t="str">
        <f>IF($A3683 &lt;&gt; "",VLOOKUP($A3683,'Student reference sheet'!$A$2:$V$2329, 7,FALSE), "")</f>
        <v/>
      </c>
      <c r="L3683" s="30" t="str">
        <f>IF($A3683 ="", "", VLOOKUP($A3683, 'Student reference sheet'!$A$2:$Z$2603,23,FALSE))</f>
        <v/>
      </c>
      <c r="M3683" s="30" t="str">
        <f>IF($A3683 ="", "", VLOOKUP($A3683, 'Student reference sheet'!$A$2:$Z$2603,24,FALSE))</f>
        <v/>
      </c>
      <c r="N3683" s="30" t="str">
        <f>IF($A3683 ="", "", VLOOKUP($A3683, 'Student reference sheet'!$A$2:$Z$2603,26,FALSE))</f>
        <v/>
      </c>
      <c r="O3683" s="30" t="str">
        <f>IF($A3683 ="", "", VLOOKUP($A3683, 'Student reference sheet'!$A$2:$Z$2603,25,FALSE))</f>
        <v/>
      </c>
      <c r="P3683" s="39" t="str">
        <f>IF($A3683 = "", "", IF(OR(VLOOKUP($A3683,'Student reference sheet'!$A$2:$V$2400,8,FALSE) = "R",  VLOOKUP($A3683,'Student reference sheet'!$A$2:$V$2400,8,FALSE) = "L"), "X", ""))</f>
        <v/>
      </c>
      <c r="Q3683" s="39" t="str">
        <f>IF($A3683 ="", "", VLOOKUP($A3683, 'Student reference sheet'!$A$2:$V$2603,22,FALSE))</f>
        <v/>
      </c>
      <c r="R3683" s="39" t="str">
        <f>IF($A3683 &lt;&gt; "",VLOOKUP($A3683,'Student reference sheet'!$A$2:$V$2329, 5,FALSE), "")</f>
        <v/>
      </c>
      <c r="S3683" s="39" t="str">
        <f>IF($A3683 &lt;&gt; "",VLOOKUP($A3683,'Student reference sheet'!$A$2:$V$2329, 6,FALSE), "")</f>
        <v/>
      </c>
      <c r="T3683" s="30" t="str">
        <f>IF($A3683 = "","",
IF(VLOOKUP($A3683,'Student reference sheet'!$A$2:$V$2329, 10,FALSE) = "Y", "Hispanic",
IF(VLOOKUP($A3683,'Student reference sheet'!$A$2:$V$2329,11,FALSE) &lt;&gt; "",
IF(VLOOKUP($A3683,'Student reference sheet'!$A$2:$V$2329,11,FALSE) = "UNK", "Unknown", VLOOKUP(VALUE(VLOOKUP($A3683,'Student reference sheet'!$A$2:$V$2329,11,FALSE)),'Ethnicity Reference'!$A$2:$B$22,2,FALSE)),
IF(VLOOKUP($A3683,'Student reference sheet'!$A$2:$V$2329,9,FALSE) &lt;&gt; "", VLOOKUP(VALUE(VLOOKUP($A3683,'Student reference sheet'!$A$2:$V$2329,9,FALSE)),'Ethnicity Reference'!$A$2:$B$22,2,FALSE),"Unknown"))))</f>
        <v/>
      </c>
      <c r="U3683" s="35"/>
    </row>
    <row r="3684" spans="1:21" ht="15.75">
      <c r="A3684" s="47"/>
      <c r="B3684" s="33"/>
      <c r="C3684" s="39" t="str">
        <f>IF($A3684 &lt;&gt; "",VLOOKUP($A3684,'Student reference sheet'!$A$2:$V$2329, 3,FALSE), "")</f>
        <v/>
      </c>
      <c r="D3684" s="39" t="str">
        <f>IF($A3684 &lt;&gt; "",VLOOKUP($A3684,'Student reference sheet'!$A$2:$V$2329, 2,FALSE), "")</f>
        <v/>
      </c>
      <c r="E3684" s="35"/>
      <c r="F3684" s="34"/>
      <c r="G3684" s="40" t="str">
        <f t="shared" ca="1" si="174"/>
        <v/>
      </c>
      <c r="H3684" s="40" t="str">
        <f t="shared" ca="1" si="175"/>
        <v/>
      </c>
      <c r="I3684" s="36" t="str">
        <f>IF($A3684 = "", "",
IF(COUNTIF(MINIMUM_DAY_DATES[], Attendance!J3684) &gt; 0, VLOOKUP(Attendance!$G3684,MINIMUM_DAY_PERIOD_SCHEDULE[], 2,TRUE),
IF(COUNTIF(RALLY_DATES[], Attendance!J3684) &gt; 0, VLOOKUP(Attendance!$G3684,RALLY_PERIOD_SCHEDULE[], 2,TRUE),
IF(WEEKDAY(Attendance!$J3684) = 2,
       IF(COUNTIF(FINALS_WEEK_MONDAY_DATE[],Attendance!$J3684) &gt; 0, VLOOKUP(Attendance!$G3684,FINALS_WEEK_MONDAY_PERIOD_SCHEDULE[],2,TRUE),
       VLOOKUP(Attendance!$G3684,REGULAR_WEEK_SCHEDULE[],6,TRUE)),
IF(WEEKDAY($J3684) = 3,
       IF(COUNTIF(FINALS_WEEK_TUESDAY_DATE[],Attendance!$J3684) &gt; 0, VLOOKUP(Attendance!$G3684,FINALS_WEEK_TUESDAY_PERIOD_SCHEDULE[],2,TRUE),
       VLOOKUP(Attendance!$G3684,REGULAR_WEEK_SCHEDULE[[Tuesday]:[Period]],5,TRUE)),
IF(WEEKDAY(Attendance!$J3684) = 4,
        IF(COUNTIF(BLOCK_WEDNESDAY_DATES[],Attendance!$J3684) &gt; 0, VLOOKUP(Attendance!$G3684,BLOCK_WEDNESDAY_PERIOD_SCHEDULE[],2,TRUE),
        IF(COUNTIF(FINALS_WEEK_WEDNESDAY_DATE[],Attendance!$J3684) &gt; 0, VLOOKUP(Attendance!$G3684,FINALS_WEEK_WEDNESDAY_PERIOD_SCHEDULE[],2,TRUE),
       VLOOKUP(Attendance!$G3684,REGULAR_WEEK_SCHEDULE[[Wednesday]:[Period]],4,TRUE))),
IF(WEEKDAY($J3684) = 5,
       IF(COUNTIF(BLOCK_THURSDAY_DATES[],Attendance!$J3684) &gt; 0, VLOOKUP(Attendance!$G3684,BLOCK_THURSDAY_PERIOD_SCHEDULE[],2,TRUE),
       IF(COUNTIF(FINALS_WEEK_THURSDAY_DATE[],Attendance!$J3684) &gt; 0, VLOOKUP(Attendance!$G3684,FINALS_WEEK_THURSDAY_PERIOD_SCHEDULE[],2,TRUE),
       VLOOKUP(Attendance!$G3684,REGULAR_WEEK_SCHEDULE[[Thursday]:[Period]],3,TRUE))),
IF(WEEKDAY(Attendance!$J3684) = 6,
       IF(COUNTIF(FINALS_WEEK_FRIDAY_DATE[],Attendance!$J3684) &gt; 0, VLOOKUP(Attendance!$G3684,FINALS_WEEK_FRIDAY_PERIOD_SCHEDULE[],2,TRUE),
       VLOOKUP(Attendance!$G3684,REGULAR_WEEK_SCHEDULE[[Friday]:[Period]],2,TRUE))))))))))</f>
        <v/>
      </c>
      <c r="J3684" s="41" t="str">
        <f t="shared" ca="1" si="176"/>
        <v/>
      </c>
      <c r="K3684" s="41" t="str">
        <f>IF($A3684 &lt;&gt; "",VLOOKUP($A3684,'Student reference sheet'!$A$2:$V$2329, 7,FALSE), "")</f>
        <v/>
      </c>
      <c r="L3684" s="30" t="str">
        <f>IF($A3684 ="", "", VLOOKUP($A3684, 'Student reference sheet'!$A$2:$Z$2603,23,FALSE))</f>
        <v/>
      </c>
      <c r="M3684" s="30" t="str">
        <f>IF($A3684 ="", "", VLOOKUP($A3684, 'Student reference sheet'!$A$2:$Z$2603,24,FALSE))</f>
        <v/>
      </c>
      <c r="N3684" s="30" t="str">
        <f>IF($A3684 ="", "", VLOOKUP($A3684, 'Student reference sheet'!$A$2:$Z$2603,26,FALSE))</f>
        <v/>
      </c>
      <c r="O3684" s="30" t="str">
        <f>IF($A3684 ="", "", VLOOKUP($A3684, 'Student reference sheet'!$A$2:$Z$2603,25,FALSE))</f>
        <v/>
      </c>
      <c r="P3684" s="39" t="str">
        <f>IF($A3684 = "", "", IF(OR(VLOOKUP($A3684,'Student reference sheet'!$A$2:$V$2400,8,FALSE) = "R",  VLOOKUP($A3684,'Student reference sheet'!$A$2:$V$2400,8,FALSE) = "L"), "X", ""))</f>
        <v/>
      </c>
      <c r="Q3684" s="39" t="str">
        <f>IF($A3684 ="", "", VLOOKUP($A3684, 'Student reference sheet'!$A$2:$V$2603,22,FALSE))</f>
        <v/>
      </c>
      <c r="R3684" s="39" t="str">
        <f>IF($A3684 &lt;&gt; "",VLOOKUP($A3684,'Student reference sheet'!$A$2:$V$2329, 5,FALSE), "")</f>
        <v/>
      </c>
      <c r="S3684" s="39" t="str">
        <f>IF($A3684 &lt;&gt; "",VLOOKUP($A3684,'Student reference sheet'!$A$2:$V$2329, 6,FALSE), "")</f>
        <v/>
      </c>
      <c r="T3684" s="30" t="str">
        <f>IF($A3684 = "","",
IF(VLOOKUP($A3684,'Student reference sheet'!$A$2:$V$2329, 10,FALSE) = "Y", "Hispanic",
IF(VLOOKUP($A3684,'Student reference sheet'!$A$2:$V$2329,11,FALSE) &lt;&gt; "",
IF(VLOOKUP($A3684,'Student reference sheet'!$A$2:$V$2329,11,FALSE) = "UNK", "Unknown", VLOOKUP(VALUE(VLOOKUP($A3684,'Student reference sheet'!$A$2:$V$2329,11,FALSE)),'Ethnicity Reference'!$A$2:$B$22,2,FALSE)),
IF(VLOOKUP($A3684,'Student reference sheet'!$A$2:$V$2329,9,FALSE) &lt;&gt; "", VLOOKUP(VALUE(VLOOKUP($A3684,'Student reference sheet'!$A$2:$V$2329,9,FALSE)),'Ethnicity Reference'!$A$2:$B$22,2,FALSE),"Unknown"))))</f>
        <v/>
      </c>
      <c r="U3684" s="35"/>
    </row>
    <row r="3685" spans="1:21" ht="15.75">
      <c r="A3685" s="47"/>
      <c r="B3685" s="33"/>
      <c r="C3685" s="39" t="str">
        <f>IF($A3685 &lt;&gt; "",VLOOKUP($A3685,'Student reference sheet'!$A$2:$V$2329, 3,FALSE), "")</f>
        <v/>
      </c>
      <c r="D3685" s="39" t="str">
        <f>IF($A3685 &lt;&gt; "",VLOOKUP($A3685,'Student reference sheet'!$A$2:$V$2329, 2,FALSE), "")</f>
        <v/>
      </c>
      <c r="E3685" s="35"/>
      <c r="F3685" s="34"/>
      <c r="G3685" s="40" t="str">
        <f t="shared" ca="1" si="174"/>
        <v/>
      </c>
      <c r="H3685" s="40" t="str">
        <f t="shared" ca="1" si="175"/>
        <v/>
      </c>
      <c r="I3685" s="36" t="str">
        <f>IF($A3685 = "", "",
IF(COUNTIF(MINIMUM_DAY_DATES[], Attendance!J3685) &gt; 0, VLOOKUP(Attendance!$G3685,MINIMUM_DAY_PERIOD_SCHEDULE[], 2,TRUE),
IF(COUNTIF(RALLY_DATES[], Attendance!J3685) &gt; 0, VLOOKUP(Attendance!$G3685,RALLY_PERIOD_SCHEDULE[], 2,TRUE),
IF(WEEKDAY(Attendance!$J3685) = 2,
       IF(COUNTIF(FINALS_WEEK_MONDAY_DATE[],Attendance!$J3685) &gt; 0, VLOOKUP(Attendance!$G3685,FINALS_WEEK_MONDAY_PERIOD_SCHEDULE[],2,TRUE),
       VLOOKUP(Attendance!$G3685,REGULAR_WEEK_SCHEDULE[],6,TRUE)),
IF(WEEKDAY($J3685) = 3,
       IF(COUNTIF(FINALS_WEEK_TUESDAY_DATE[],Attendance!$J3685) &gt; 0, VLOOKUP(Attendance!$G3685,FINALS_WEEK_TUESDAY_PERIOD_SCHEDULE[],2,TRUE),
       VLOOKUP(Attendance!$G3685,REGULAR_WEEK_SCHEDULE[[Tuesday]:[Period]],5,TRUE)),
IF(WEEKDAY(Attendance!$J3685) = 4,
        IF(COUNTIF(BLOCK_WEDNESDAY_DATES[],Attendance!$J3685) &gt; 0, VLOOKUP(Attendance!$G3685,BLOCK_WEDNESDAY_PERIOD_SCHEDULE[],2,TRUE),
        IF(COUNTIF(FINALS_WEEK_WEDNESDAY_DATE[],Attendance!$J3685) &gt; 0, VLOOKUP(Attendance!$G3685,FINALS_WEEK_WEDNESDAY_PERIOD_SCHEDULE[],2,TRUE),
       VLOOKUP(Attendance!$G3685,REGULAR_WEEK_SCHEDULE[[Wednesday]:[Period]],4,TRUE))),
IF(WEEKDAY($J3685) = 5,
       IF(COUNTIF(BLOCK_THURSDAY_DATES[],Attendance!$J3685) &gt; 0, VLOOKUP(Attendance!$G3685,BLOCK_THURSDAY_PERIOD_SCHEDULE[],2,TRUE),
       IF(COUNTIF(FINALS_WEEK_THURSDAY_DATE[],Attendance!$J3685) &gt; 0, VLOOKUP(Attendance!$G3685,FINALS_WEEK_THURSDAY_PERIOD_SCHEDULE[],2,TRUE),
       VLOOKUP(Attendance!$G3685,REGULAR_WEEK_SCHEDULE[[Thursday]:[Period]],3,TRUE))),
IF(WEEKDAY(Attendance!$J3685) = 6,
       IF(COUNTIF(FINALS_WEEK_FRIDAY_DATE[],Attendance!$J3685) &gt; 0, VLOOKUP(Attendance!$G3685,FINALS_WEEK_FRIDAY_PERIOD_SCHEDULE[],2,TRUE),
       VLOOKUP(Attendance!$G3685,REGULAR_WEEK_SCHEDULE[[Friday]:[Period]],2,TRUE))))))))))</f>
        <v/>
      </c>
      <c r="J3685" s="41" t="str">
        <f t="shared" ca="1" si="176"/>
        <v/>
      </c>
      <c r="K3685" s="41" t="str">
        <f>IF($A3685 &lt;&gt; "",VLOOKUP($A3685,'Student reference sheet'!$A$2:$V$2329, 7,FALSE), "")</f>
        <v/>
      </c>
      <c r="L3685" s="30" t="str">
        <f>IF($A3685 ="", "", VLOOKUP($A3685, 'Student reference sheet'!$A$2:$Z$2603,23,FALSE))</f>
        <v/>
      </c>
      <c r="M3685" s="30" t="str">
        <f>IF($A3685 ="", "", VLOOKUP($A3685, 'Student reference sheet'!$A$2:$Z$2603,24,FALSE))</f>
        <v/>
      </c>
      <c r="N3685" s="30" t="str">
        <f>IF($A3685 ="", "", VLOOKUP($A3685, 'Student reference sheet'!$A$2:$Z$2603,26,FALSE))</f>
        <v/>
      </c>
      <c r="O3685" s="30" t="str">
        <f>IF($A3685 ="", "", VLOOKUP($A3685, 'Student reference sheet'!$A$2:$Z$2603,25,FALSE))</f>
        <v/>
      </c>
      <c r="P3685" s="39" t="str">
        <f>IF($A3685 = "", "", IF(OR(VLOOKUP($A3685,'Student reference sheet'!$A$2:$V$2400,8,FALSE) = "R",  VLOOKUP($A3685,'Student reference sheet'!$A$2:$V$2400,8,FALSE) = "L"), "X", ""))</f>
        <v/>
      </c>
      <c r="Q3685" s="39" t="str">
        <f>IF($A3685 ="", "", VLOOKUP($A3685, 'Student reference sheet'!$A$2:$V$2603,22,FALSE))</f>
        <v/>
      </c>
      <c r="R3685" s="39" t="str">
        <f>IF($A3685 &lt;&gt; "",VLOOKUP($A3685,'Student reference sheet'!$A$2:$V$2329, 5,FALSE), "")</f>
        <v/>
      </c>
      <c r="S3685" s="39" t="str">
        <f>IF($A3685 &lt;&gt; "",VLOOKUP($A3685,'Student reference sheet'!$A$2:$V$2329, 6,FALSE), "")</f>
        <v/>
      </c>
      <c r="T3685" s="30" t="str">
        <f>IF($A3685 = "","",
IF(VLOOKUP($A3685,'Student reference sheet'!$A$2:$V$2329, 10,FALSE) = "Y", "Hispanic",
IF(VLOOKUP($A3685,'Student reference sheet'!$A$2:$V$2329,11,FALSE) &lt;&gt; "",
IF(VLOOKUP($A3685,'Student reference sheet'!$A$2:$V$2329,11,FALSE) = "UNK", "Unknown", VLOOKUP(VALUE(VLOOKUP($A3685,'Student reference sheet'!$A$2:$V$2329,11,FALSE)),'Ethnicity Reference'!$A$2:$B$22,2,FALSE)),
IF(VLOOKUP($A3685,'Student reference sheet'!$A$2:$V$2329,9,FALSE) &lt;&gt; "", VLOOKUP(VALUE(VLOOKUP($A3685,'Student reference sheet'!$A$2:$V$2329,9,FALSE)),'Ethnicity Reference'!$A$2:$B$22,2,FALSE),"Unknown"))))</f>
        <v/>
      </c>
      <c r="U3685" s="35"/>
    </row>
    <row r="3686" spans="1:21" ht="15.75">
      <c r="A3686" s="47"/>
      <c r="B3686" s="33"/>
      <c r="C3686" s="39" t="str">
        <f>IF($A3686 &lt;&gt; "",VLOOKUP($A3686,'Student reference sheet'!$A$2:$V$2329, 3,FALSE), "")</f>
        <v/>
      </c>
      <c r="D3686" s="39" t="str">
        <f>IF($A3686 &lt;&gt; "",VLOOKUP($A3686,'Student reference sheet'!$A$2:$V$2329, 2,FALSE), "")</f>
        <v/>
      </c>
      <c r="E3686" s="35"/>
      <c r="F3686" s="34"/>
      <c r="G3686" s="40" t="str">
        <f t="shared" ca="1" si="174"/>
        <v/>
      </c>
      <c r="H3686" s="40" t="str">
        <f t="shared" ca="1" si="175"/>
        <v/>
      </c>
      <c r="I3686" s="36" t="str">
        <f>IF($A3686 = "", "",
IF(COUNTIF(MINIMUM_DAY_DATES[], Attendance!J3686) &gt; 0, VLOOKUP(Attendance!$G3686,MINIMUM_DAY_PERIOD_SCHEDULE[], 2,TRUE),
IF(COUNTIF(RALLY_DATES[], Attendance!J3686) &gt; 0, VLOOKUP(Attendance!$G3686,RALLY_PERIOD_SCHEDULE[], 2,TRUE),
IF(WEEKDAY(Attendance!$J3686) = 2,
       IF(COUNTIF(FINALS_WEEK_MONDAY_DATE[],Attendance!$J3686) &gt; 0, VLOOKUP(Attendance!$G3686,FINALS_WEEK_MONDAY_PERIOD_SCHEDULE[],2,TRUE),
       VLOOKUP(Attendance!$G3686,REGULAR_WEEK_SCHEDULE[],6,TRUE)),
IF(WEEKDAY($J3686) = 3,
       IF(COUNTIF(FINALS_WEEK_TUESDAY_DATE[],Attendance!$J3686) &gt; 0, VLOOKUP(Attendance!$G3686,FINALS_WEEK_TUESDAY_PERIOD_SCHEDULE[],2,TRUE),
       VLOOKUP(Attendance!$G3686,REGULAR_WEEK_SCHEDULE[[Tuesday]:[Period]],5,TRUE)),
IF(WEEKDAY(Attendance!$J3686) = 4,
        IF(COUNTIF(BLOCK_WEDNESDAY_DATES[],Attendance!$J3686) &gt; 0, VLOOKUP(Attendance!$G3686,BLOCK_WEDNESDAY_PERIOD_SCHEDULE[],2,TRUE),
        IF(COUNTIF(FINALS_WEEK_WEDNESDAY_DATE[],Attendance!$J3686) &gt; 0, VLOOKUP(Attendance!$G3686,FINALS_WEEK_WEDNESDAY_PERIOD_SCHEDULE[],2,TRUE),
       VLOOKUP(Attendance!$G3686,REGULAR_WEEK_SCHEDULE[[Wednesday]:[Period]],4,TRUE))),
IF(WEEKDAY($J3686) = 5,
       IF(COUNTIF(BLOCK_THURSDAY_DATES[],Attendance!$J3686) &gt; 0, VLOOKUP(Attendance!$G3686,BLOCK_THURSDAY_PERIOD_SCHEDULE[],2,TRUE),
       IF(COUNTIF(FINALS_WEEK_THURSDAY_DATE[],Attendance!$J3686) &gt; 0, VLOOKUP(Attendance!$G3686,FINALS_WEEK_THURSDAY_PERIOD_SCHEDULE[],2,TRUE),
       VLOOKUP(Attendance!$G3686,REGULAR_WEEK_SCHEDULE[[Thursday]:[Period]],3,TRUE))),
IF(WEEKDAY(Attendance!$J3686) = 6,
       IF(COUNTIF(FINALS_WEEK_FRIDAY_DATE[],Attendance!$J3686) &gt; 0, VLOOKUP(Attendance!$G3686,FINALS_WEEK_FRIDAY_PERIOD_SCHEDULE[],2,TRUE),
       VLOOKUP(Attendance!$G3686,REGULAR_WEEK_SCHEDULE[[Friday]:[Period]],2,TRUE))))))))))</f>
        <v/>
      </c>
      <c r="J3686" s="41" t="str">
        <f t="shared" ca="1" si="176"/>
        <v/>
      </c>
      <c r="K3686" s="41" t="str">
        <f>IF($A3686 &lt;&gt; "",VLOOKUP($A3686,'Student reference sheet'!$A$2:$V$2329, 7,FALSE), "")</f>
        <v/>
      </c>
      <c r="L3686" s="30" t="str">
        <f>IF($A3686 ="", "", VLOOKUP($A3686, 'Student reference sheet'!$A$2:$Z$2603,23,FALSE))</f>
        <v/>
      </c>
      <c r="M3686" s="30" t="str">
        <f>IF($A3686 ="", "", VLOOKUP($A3686, 'Student reference sheet'!$A$2:$Z$2603,24,FALSE))</f>
        <v/>
      </c>
      <c r="N3686" s="30" t="str">
        <f>IF($A3686 ="", "", VLOOKUP($A3686, 'Student reference sheet'!$A$2:$Z$2603,26,FALSE))</f>
        <v/>
      </c>
      <c r="O3686" s="30" t="str">
        <f>IF($A3686 ="", "", VLOOKUP($A3686, 'Student reference sheet'!$A$2:$Z$2603,25,FALSE))</f>
        <v/>
      </c>
      <c r="P3686" s="39" t="str">
        <f>IF($A3686 = "", "", IF(OR(VLOOKUP($A3686,'Student reference sheet'!$A$2:$V$2400,8,FALSE) = "R",  VLOOKUP($A3686,'Student reference sheet'!$A$2:$V$2400,8,FALSE) = "L"), "X", ""))</f>
        <v/>
      </c>
      <c r="Q3686" s="39" t="str">
        <f>IF($A3686 ="", "", VLOOKUP($A3686, 'Student reference sheet'!$A$2:$V$2603,22,FALSE))</f>
        <v/>
      </c>
      <c r="R3686" s="39" t="str">
        <f>IF($A3686 &lt;&gt; "",VLOOKUP($A3686,'Student reference sheet'!$A$2:$V$2329, 5,FALSE), "")</f>
        <v/>
      </c>
      <c r="S3686" s="39" t="str">
        <f>IF($A3686 &lt;&gt; "",VLOOKUP($A3686,'Student reference sheet'!$A$2:$V$2329, 6,FALSE), "")</f>
        <v/>
      </c>
      <c r="T3686" s="30" t="str">
        <f>IF($A3686 = "","",
IF(VLOOKUP($A3686,'Student reference sheet'!$A$2:$V$2329, 10,FALSE) = "Y", "Hispanic",
IF(VLOOKUP($A3686,'Student reference sheet'!$A$2:$V$2329,11,FALSE) &lt;&gt; "",
IF(VLOOKUP($A3686,'Student reference sheet'!$A$2:$V$2329,11,FALSE) = "UNK", "Unknown", VLOOKUP(VALUE(VLOOKUP($A3686,'Student reference sheet'!$A$2:$V$2329,11,FALSE)),'Ethnicity Reference'!$A$2:$B$22,2,FALSE)),
IF(VLOOKUP($A3686,'Student reference sheet'!$A$2:$V$2329,9,FALSE) &lt;&gt; "", VLOOKUP(VALUE(VLOOKUP($A3686,'Student reference sheet'!$A$2:$V$2329,9,FALSE)),'Ethnicity Reference'!$A$2:$B$22,2,FALSE),"Unknown"))))</f>
        <v/>
      </c>
      <c r="U3686" s="35"/>
    </row>
    <row r="3687" spans="1:21" ht="15.75">
      <c r="A3687" s="47"/>
      <c r="B3687" s="33"/>
      <c r="C3687" s="39" t="str">
        <f>IF($A3687 &lt;&gt; "",VLOOKUP($A3687,'Student reference sheet'!$A$2:$V$2329, 3,FALSE), "")</f>
        <v/>
      </c>
      <c r="D3687" s="39" t="str">
        <f>IF($A3687 &lt;&gt; "",VLOOKUP($A3687,'Student reference sheet'!$A$2:$V$2329, 2,FALSE), "")</f>
        <v/>
      </c>
      <c r="E3687" s="35"/>
      <c r="F3687" s="34"/>
      <c r="G3687" s="40" t="str">
        <f t="shared" ca="1" si="174"/>
        <v/>
      </c>
      <c r="H3687" s="40" t="str">
        <f t="shared" ca="1" si="175"/>
        <v/>
      </c>
      <c r="I3687" s="36" t="str">
        <f>IF($A3687 = "", "",
IF(COUNTIF(MINIMUM_DAY_DATES[], Attendance!J3687) &gt; 0, VLOOKUP(Attendance!$G3687,MINIMUM_DAY_PERIOD_SCHEDULE[], 2,TRUE),
IF(COUNTIF(RALLY_DATES[], Attendance!J3687) &gt; 0, VLOOKUP(Attendance!$G3687,RALLY_PERIOD_SCHEDULE[], 2,TRUE),
IF(WEEKDAY(Attendance!$J3687) = 2,
       IF(COUNTIF(FINALS_WEEK_MONDAY_DATE[],Attendance!$J3687) &gt; 0, VLOOKUP(Attendance!$G3687,FINALS_WEEK_MONDAY_PERIOD_SCHEDULE[],2,TRUE),
       VLOOKUP(Attendance!$G3687,REGULAR_WEEK_SCHEDULE[],6,TRUE)),
IF(WEEKDAY($J3687) = 3,
       IF(COUNTIF(FINALS_WEEK_TUESDAY_DATE[],Attendance!$J3687) &gt; 0, VLOOKUP(Attendance!$G3687,FINALS_WEEK_TUESDAY_PERIOD_SCHEDULE[],2,TRUE),
       VLOOKUP(Attendance!$G3687,REGULAR_WEEK_SCHEDULE[[Tuesday]:[Period]],5,TRUE)),
IF(WEEKDAY(Attendance!$J3687) = 4,
        IF(COUNTIF(BLOCK_WEDNESDAY_DATES[],Attendance!$J3687) &gt; 0, VLOOKUP(Attendance!$G3687,BLOCK_WEDNESDAY_PERIOD_SCHEDULE[],2,TRUE),
        IF(COUNTIF(FINALS_WEEK_WEDNESDAY_DATE[],Attendance!$J3687) &gt; 0, VLOOKUP(Attendance!$G3687,FINALS_WEEK_WEDNESDAY_PERIOD_SCHEDULE[],2,TRUE),
       VLOOKUP(Attendance!$G3687,REGULAR_WEEK_SCHEDULE[[Wednesday]:[Period]],4,TRUE))),
IF(WEEKDAY($J3687) = 5,
       IF(COUNTIF(BLOCK_THURSDAY_DATES[],Attendance!$J3687) &gt; 0, VLOOKUP(Attendance!$G3687,BLOCK_THURSDAY_PERIOD_SCHEDULE[],2,TRUE),
       IF(COUNTIF(FINALS_WEEK_THURSDAY_DATE[],Attendance!$J3687) &gt; 0, VLOOKUP(Attendance!$G3687,FINALS_WEEK_THURSDAY_PERIOD_SCHEDULE[],2,TRUE),
       VLOOKUP(Attendance!$G3687,REGULAR_WEEK_SCHEDULE[[Thursday]:[Period]],3,TRUE))),
IF(WEEKDAY(Attendance!$J3687) = 6,
       IF(COUNTIF(FINALS_WEEK_FRIDAY_DATE[],Attendance!$J3687) &gt; 0, VLOOKUP(Attendance!$G3687,FINALS_WEEK_FRIDAY_PERIOD_SCHEDULE[],2,TRUE),
       VLOOKUP(Attendance!$G3687,REGULAR_WEEK_SCHEDULE[[Friday]:[Period]],2,TRUE))))))))))</f>
        <v/>
      </c>
      <c r="J3687" s="41" t="str">
        <f t="shared" ca="1" si="176"/>
        <v/>
      </c>
      <c r="K3687" s="41" t="str">
        <f>IF($A3687 &lt;&gt; "",VLOOKUP($A3687,'Student reference sheet'!$A$2:$V$2329, 7,FALSE), "")</f>
        <v/>
      </c>
      <c r="L3687" s="30" t="str">
        <f>IF($A3687 ="", "", VLOOKUP($A3687, 'Student reference sheet'!$A$2:$Z$2603,23,FALSE))</f>
        <v/>
      </c>
      <c r="M3687" s="30" t="str">
        <f>IF($A3687 ="", "", VLOOKUP($A3687, 'Student reference sheet'!$A$2:$Z$2603,24,FALSE))</f>
        <v/>
      </c>
      <c r="N3687" s="30" t="str">
        <f>IF($A3687 ="", "", VLOOKUP($A3687, 'Student reference sheet'!$A$2:$Z$2603,26,FALSE))</f>
        <v/>
      </c>
      <c r="O3687" s="30" t="str">
        <f>IF($A3687 ="", "", VLOOKUP($A3687, 'Student reference sheet'!$A$2:$Z$2603,25,FALSE))</f>
        <v/>
      </c>
      <c r="P3687" s="39" t="str">
        <f>IF($A3687 = "", "", IF(OR(VLOOKUP($A3687,'Student reference sheet'!$A$2:$V$2400,8,FALSE) = "R",  VLOOKUP($A3687,'Student reference sheet'!$A$2:$V$2400,8,FALSE) = "L"), "X", ""))</f>
        <v/>
      </c>
      <c r="Q3687" s="39" t="str">
        <f>IF($A3687 ="", "", VLOOKUP($A3687, 'Student reference sheet'!$A$2:$V$2603,22,FALSE))</f>
        <v/>
      </c>
      <c r="R3687" s="39" t="str">
        <f>IF($A3687 &lt;&gt; "",VLOOKUP($A3687,'Student reference sheet'!$A$2:$V$2329, 5,FALSE), "")</f>
        <v/>
      </c>
      <c r="S3687" s="39" t="str">
        <f>IF($A3687 &lt;&gt; "",VLOOKUP($A3687,'Student reference sheet'!$A$2:$V$2329, 6,FALSE), "")</f>
        <v/>
      </c>
      <c r="T3687" s="30" t="str">
        <f>IF($A3687 = "","",
IF(VLOOKUP($A3687,'Student reference sheet'!$A$2:$V$2329, 10,FALSE) = "Y", "Hispanic",
IF(VLOOKUP($A3687,'Student reference sheet'!$A$2:$V$2329,11,FALSE) &lt;&gt; "",
IF(VLOOKUP($A3687,'Student reference sheet'!$A$2:$V$2329,11,FALSE) = "UNK", "Unknown", VLOOKUP(VALUE(VLOOKUP($A3687,'Student reference sheet'!$A$2:$V$2329,11,FALSE)),'Ethnicity Reference'!$A$2:$B$22,2,FALSE)),
IF(VLOOKUP($A3687,'Student reference sheet'!$A$2:$V$2329,9,FALSE) &lt;&gt; "", VLOOKUP(VALUE(VLOOKUP($A3687,'Student reference sheet'!$A$2:$V$2329,9,FALSE)),'Ethnicity Reference'!$A$2:$B$22,2,FALSE),"Unknown"))))</f>
        <v/>
      </c>
      <c r="U3687" s="35"/>
    </row>
    <row r="3688" spans="1:21" ht="15.75">
      <c r="A3688" s="47"/>
      <c r="B3688" s="33"/>
      <c r="C3688" s="39" t="str">
        <f>IF($A3688 &lt;&gt; "",VLOOKUP($A3688,'Student reference sheet'!$A$2:$V$2329, 3,FALSE), "")</f>
        <v/>
      </c>
      <c r="D3688" s="39" t="str">
        <f>IF($A3688 &lt;&gt; "",VLOOKUP($A3688,'Student reference sheet'!$A$2:$V$2329, 2,FALSE), "")</f>
        <v/>
      </c>
      <c r="E3688" s="35"/>
      <c r="F3688" s="34"/>
      <c r="G3688" s="40" t="str">
        <f t="shared" ca="1" si="174"/>
        <v/>
      </c>
      <c r="H3688" s="40" t="str">
        <f t="shared" ca="1" si="175"/>
        <v/>
      </c>
      <c r="I3688" s="36" t="str">
        <f>IF($A3688 = "", "",
IF(COUNTIF(MINIMUM_DAY_DATES[], Attendance!J3688) &gt; 0, VLOOKUP(Attendance!$G3688,MINIMUM_DAY_PERIOD_SCHEDULE[], 2,TRUE),
IF(COUNTIF(RALLY_DATES[], Attendance!J3688) &gt; 0, VLOOKUP(Attendance!$G3688,RALLY_PERIOD_SCHEDULE[], 2,TRUE),
IF(WEEKDAY(Attendance!$J3688) = 2,
       IF(COUNTIF(FINALS_WEEK_MONDAY_DATE[],Attendance!$J3688) &gt; 0, VLOOKUP(Attendance!$G3688,FINALS_WEEK_MONDAY_PERIOD_SCHEDULE[],2,TRUE),
       VLOOKUP(Attendance!$G3688,REGULAR_WEEK_SCHEDULE[],6,TRUE)),
IF(WEEKDAY($J3688) = 3,
       IF(COUNTIF(FINALS_WEEK_TUESDAY_DATE[],Attendance!$J3688) &gt; 0, VLOOKUP(Attendance!$G3688,FINALS_WEEK_TUESDAY_PERIOD_SCHEDULE[],2,TRUE),
       VLOOKUP(Attendance!$G3688,REGULAR_WEEK_SCHEDULE[[Tuesday]:[Period]],5,TRUE)),
IF(WEEKDAY(Attendance!$J3688) = 4,
        IF(COUNTIF(BLOCK_WEDNESDAY_DATES[],Attendance!$J3688) &gt; 0, VLOOKUP(Attendance!$G3688,BLOCK_WEDNESDAY_PERIOD_SCHEDULE[],2,TRUE),
        IF(COUNTIF(FINALS_WEEK_WEDNESDAY_DATE[],Attendance!$J3688) &gt; 0, VLOOKUP(Attendance!$G3688,FINALS_WEEK_WEDNESDAY_PERIOD_SCHEDULE[],2,TRUE),
       VLOOKUP(Attendance!$G3688,REGULAR_WEEK_SCHEDULE[[Wednesday]:[Period]],4,TRUE))),
IF(WEEKDAY($J3688) = 5,
       IF(COUNTIF(BLOCK_THURSDAY_DATES[],Attendance!$J3688) &gt; 0, VLOOKUP(Attendance!$G3688,BLOCK_THURSDAY_PERIOD_SCHEDULE[],2,TRUE),
       IF(COUNTIF(FINALS_WEEK_THURSDAY_DATE[],Attendance!$J3688) &gt; 0, VLOOKUP(Attendance!$G3688,FINALS_WEEK_THURSDAY_PERIOD_SCHEDULE[],2,TRUE),
       VLOOKUP(Attendance!$G3688,REGULAR_WEEK_SCHEDULE[[Thursday]:[Period]],3,TRUE))),
IF(WEEKDAY(Attendance!$J3688) = 6,
       IF(COUNTIF(FINALS_WEEK_FRIDAY_DATE[],Attendance!$J3688) &gt; 0, VLOOKUP(Attendance!$G3688,FINALS_WEEK_FRIDAY_PERIOD_SCHEDULE[],2,TRUE),
       VLOOKUP(Attendance!$G3688,REGULAR_WEEK_SCHEDULE[[Friday]:[Period]],2,TRUE))))))))))</f>
        <v/>
      </c>
      <c r="J3688" s="41" t="str">
        <f t="shared" ca="1" si="176"/>
        <v/>
      </c>
      <c r="K3688" s="41" t="str">
        <f>IF($A3688 &lt;&gt; "",VLOOKUP($A3688,'Student reference sheet'!$A$2:$V$2329, 7,FALSE), "")</f>
        <v/>
      </c>
      <c r="L3688" s="30" t="str">
        <f>IF($A3688 ="", "", VLOOKUP($A3688, 'Student reference sheet'!$A$2:$Z$2603,23,FALSE))</f>
        <v/>
      </c>
      <c r="M3688" s="30" t="str">
        <f>IF($A3688 ="", "", VLOOKUP($A3688, 'Student reference sheet'!$A$2:$Z$2603,24,FALSE))</f>
        <v/>
      </c>
      <c r="N3688" s="30" t="str">
        <f>IF($A3688 ="", "", VLOOKUP($A3688, 'Student reference sheet'!$A$2:$Z$2603,26,FALSE))</f>
        <v/>
      </c>
      <c r="O3688" s="30" t="str">
        <f>IF($A3688 ="", "", VLOOKUP($A3688, 'Student reference sheet'!$A$2:$Z$2603,25,FALSE))</f>
        <v/>
      </c>
      <c r="P3688" s="39" t="str">
        <f>IF($A3688 = "", "", IF(OR(VLOOKUP($A3688,'Student reference sheet'!$A$2:$V$2400,8,FALSE) = "R",  VLOOKUP($A3688,'Student reference sheet'!$A$2:$V$2400,8,FALSE) = "L"), "X", ""))</f>
        <v/>
      </c>
      <c r="Q3688" s="39" t="str">
        <f>IF($A3688 ="", "", VLOOKUP($A3688, 'Student reference sheet'!$A$2:$V$2603,22,FALSE))</f>
        <v/>
      </c>
      <c r="R3688" s="39" t="str">
        <f>IF($A3688 &lt;&gt; "",VLOOKUP($A3688,'Student reference sheet'!$A$2:$V$2329, 5,FALSE), "")</f>
        <v/>
      </c>
      <c r="S3688" s="39" t="str">
        <f>IF($A3688 &lt;&gt; "",VLOOKUP($A3688,'Student reference sheet'!$A$2:$V$2329, 6,FALSE), "")</f>
        <v/>
      </c>
      <c r="T3688" s="30" t="str">
        <f>IF($A3688 = "","",
IF(VLOOKUP($A3688,'Student reference sheet'!$A$2:$V$2329, 10,FALSE) = "Y", "Hispanic",
IF(VLOOKUP($A3688,'Student reference sheet'!$A$2:$V$2329,11,FALSE) &lt;&gt; "",
IF(VLOOKUP($A3688,'Student reference sheet'!$A$2:$V$2329,11,FALSE) = "UNK", "Unknown", VLOOKUP(VALUE(VLOOKUP($A3688,'Student reference sheet'!$A$2:$V$2329,11,FALSE)),'Ethnicity Reference'!$A$2:$B$22,2,FALSE)),
IF(VLOOKUP($A3688,'Student reference sheet'!$A$2:$V$2329,9,FALSE) &lt;&gt; "", VLOOKUP(VALUE(VLOOKUP($A3688,'Student reference sheet'!$A$2:$V$2329,9,FALSE)),'Ethnicity Reference'!$A$2:$B$22,2,FALSE),"Unknown"))))</f>
        <v/>
      </c>
      <c r="U3688" s="35"/>
    </row>
    <row r="3689" spans="1:21" ht="15.75">
      <c r="A3689" s="47"/>
      <c r="B3689" s="33"/>
      <c r="C3689" s="39" t="str">
        <f>IF($A3689 &lt;&gt; "",VLOOKUP($A3689,'Student reference sheet'!$A$2:$V$2329, 3,FALSE), "")</f>
        <v/>
      </c>
      <c r="D3689" s="39" t="str">
        <f>IF($A3689 &lt;&gt; "",VLOOKUP($A3689,'Student reference sheet'!$A$2:$V$2329, 2,FALSE), "")</f>
        <v/>
      </c>
      <c r="E3689" s="35"/>
      <c r="F3689" s="34"/>
      <c r="G3689" s="40" t="str">
        <f t="shared" ca="1" si="174"/>
        <v/>
      </c>
      <c r="H3689" s="40" t="str">
        <f t="shared" ca="1" si="175"/>
        <v/>
      </c>
      <c r="I3689" s="36" t="str">
        <f>IF($A3689 = "", "",
IF(COUNTIF(MINIMUM_DAY_DATES[], Attendance!J3689) &gt; 0, VLOOKUP(Attendance!$G3689,MINIMUM_DAY_PERIOD_SCHEDULE[], 2,TRUE),
IF(COUNTIF(RALLY_DATES[], Attendance!J3689) &gt; 0, VLOOKUP(Attendance!$G3689,RALLY_PERIOD_SCHEDULE[], 2,TRUE),
IF(WEEKDAY(Attendance!$J3689) = 2,
       IF(COUNTIF(FINALS_WEEK_MONDAY_DATE[],Attendance!$J3689) &gt; 0, VLOOKUP(Attendance!$G3689,FINALS_WEEK_MONDAY_PERIOD_SCHEDULE[],2,TRUE),
       VLOOKUP(Attendance!$G3689,REGULAR_WEEK_SCHEDULE[],6,TRUE)),
IF(WEEKDAY($J3689) = 3,
       IF(COUNTIF(FINALS_WEEK_TUESDAY_DATE[],Attendance!$J3689) &gt; 0, VLOOKUP(Attendance!$G3689,FINALS_WEEK_TUESDAY_PERIOD_SCHEDULE[],2,TRUE),
       VLOOKUP(Attendance!$G3689,REGULAR_WEEK_SCHEDULE[[Tuesday]:[Period]],5,TRUE)),
IF(WEEKDAY(Attendance!$J3689) = 4,
        IF(COUNTIF(BLOCK_WEDNESDAY_DATES[],Attendance!$J3689) &gt; 0, VLOOKUP(Attendance!$G3689,BLOCK_WEDNESDAY_PERIOD_SCHEDULE[],2,TRUE),
        IF(COUNTIF(FINALS_WEEK_WEDNESDAY_DATE[],Attendance!$J3689) &gt; 0, VLOOKUP(Attendance!$G3689,FINALS_WEEK_WEDNESDAY_PERIOD_SCHEDULE[],2,TRUE),
       VLOOKUP(Attendance!$G3689,REGULAR_WEEK_SCHEDULE[[Wednesday]:[Period]],4,TRUE))),
IF(WEEKDAY($J3689) = 5,
       IF(COUNTIF(BLOCK_THURSDAY_DATES[],Attendance!$J3689) &gt; 0, VLOOKUP(Attendance!$G3689,BLOCK_THURSDAY_PERIOD_SCHEDULE[],2,TRUE),
       IF(COUNTIF(FINALS_WEEK_THURSDAY_DATE[],Attendance!$J3689) &gt; 0, VLOOKUP(Attendance!$G3689,FINALS_WEEK_THURSDAY_PERIOD_SCHEDULE[],2,TRUE),
       VLOOKUP(Attendance!$G3689,REGULAR_WEEK_SCHEDULE[[Thursday]:[Period]],3,TRUE))),
IF(WEEKDAY(Attendance!$J3689) = 6,
       IF(COUNTIF(FINALS_WEEK_FRIDAY_DATE[],Attendance!$J3689) &gt; 0, VLOOKUP(Attendance!$G3689,FINALS_WEEK_FRIDAY_PERIOD_SCHEDULE[],2,TRUE),
       VLOOKUP(Attendance!$G3689,REGULAR_WEEK_SCHEDULE[[Friday]:[Period]],2,TRUE))))))))))</f>
        <v/>
      </c>
      <c r="J3689" s="41" t="str">
        <f t="shared" ca="1" si="176"/>
        <v/>
      </c>
      <c r="K3689" s="41" t="str">
        <f>IF($A3689 &lt;&gt; "",VLOOKUP($A3689,'Student reference sheet'!$A$2:$V$2329, 7,FALSE), "")</f>
        <v/>
      </c>
      <c r="L3689" s="30" t="str">
        <f>IF($A3689 ="", "", VLOOKUP($A3689, 'Student reference sheet'!$A$2:$Z$2603,23,FALSE))</f>
        <v/>
      </c>
      <c r="M3689" s="30" t="str">
        <f>IF($A3689 ="", "", VLOOKUP($A3689, 'Student reference sheet'!$A$2:$Z$2603,24,FALSE))</f>
        <v/>
      </c>
      <c r="N3689" s="30" t="str">
        <f>IF($A3689 ="", "", VLOOKUP($A3689, 'Student reference sheet'!$A$2:$Z$2603,26,FALSE))</f>
        <v/>
      </c>
      <c r="O3689" s="30" t="str">
        <f>IF($A3689 ="", "", VLOOKUP($A3689, 'Student reference sheet'!$A$2:$Z$2603,25,FALSE))</f>
        <v/>
      </c>
      <c r="P3689" s="39" t="str">
        <f>IF($A3689 = "", "", IF(OR(VLOOKUP($A3689,'Student reference sheet'!$A$2:$V$2400,8,FALSE) = "R",  VLOOKUP($A3689,'Student reference sheet'!$A$2:$V$2400,8,FALSE) = "L"), "X", ""))</f>
        <v/>
      </c>
      <c r="Q3689" s="39" t="str">
        <f>IF($A3689 ="", "", VLOOKUP($A3689, 'Student reference sheet'!$A$2:$V$2603,22,FALSE))</f>
        <v/>
      </c>
      <c r="R3689" s="39" t="str">
        <f>IF($A3689 &lt;&gt; "",VLOOKUP($A3689,'Student reference sheet'!$A$2:$V$2329, 5,FALSE), "")</f>
        <v/>
      </c>
      <c r="S3689" s="39" t="str">
        <f>IF($A3689 &lt;&gt; "",VLOOKUP($A3689,'Student reference sheet'!$A$2:$V$2329, 6,FALSE), "")</f>
        <v/>
      </c>
      <c r="T3689" s="30" t="str">
        <f>IF($A3689 = "","",
IF(VLOOKUP($A3689,'Student reference sheet'!$A$2:$V$2329, 10,FALSE) = "Y", "Hispanic",
IF(VLOOKUP($A3689,'Student reference sheet'!$A$2:$V$2329,11,FALSE) &lt;&gt; "",
IF(VLOOKUP($A3689,'Student reference sheet'!$A$2:$V$2329,11,FALSE) = "UNK", "Unknown", VLOOKUP(VALUE(VLOOKUP($A3689,'Student reference sheet'!$A$2:$V$2329,11,FALSE)),'Ethnicity Reference'!$A$2:$B$22,2,FALSE)),
IF(VLOOKUP($A3689,'Student reference sheet'!$A$2:$V$2329,9,FALSE) &lt;&gt; "", VLOOKUP(VALUE(VLOOKUP($A3689,'Student reference sheet'!$A$2:$V$2329,9,FALSE)),'Ethnicity Reference'!$A$2:$B$22,2,FALSE),"Unknown"))))</f>
        <v/>
      </c>
      <c r="U3689" s="35"/>
    </row>
    <row r="3690" spans="1:21" ht="15.75">
      <c r="A3690" s="47"/>
      <c r="B3690" s="33"/>
      <c r="C3690" s="39" t="str">
        <f>IF($A3690 &lt;&gt; "",VLOOKUP($A3690,'Student reference sheet'!$A$2:$V$2329, 3,FALSE), "")</f>
        <v/>
      </c>
      <c r="D3690" s="39" t="str">
        <f>IF($A3690 &lt;&gt; "",VLOOKUP($A3690,'Student reference sheet'!$A$2:$V$2329, 2,FALSE), "")</f>
        <v/>
      </c>
      <c r="E3690" s="35"/>
      <c r="F3690" s="34"/>
      <c r="G3690" s="40" t="str">
        <f t="shared" ca="1" si="174"/>
        <v/>
      </c>
      <c r="H3690" s="40" t="str">
        <f t="shared" ca="1" si="175"/>
        <v/>
      </c>
      <c r="I3690" s="36" t="str">
        <f>IF($A3690 = "", "",
IF(COUNTIF(MINIMUM_DAY_DATES[], Attendance!J3690) &gt; 0, VLOOKUP(Attendance!$G3690,MINIMUM_DAY_PERIOD_SCHEDULE[], 2,TRUE),
IF(COUNTIF(RALLY_DATES[], Attendance!J3690) &gt; 0, VLOOKUP(Attendance!$G3690,RALLY_PERIOD_SCHEDULE[], 2,TRUE),
IF(WEEKDAY(Attendance!$J3690) = 2,
       IF(COUNTIF(FINALS_WEEK_MONDAY_DATE[],Attendance!$J3690) &gt; 0, VLOOKUP(Attendance!$G3690,FINALS_WEEK_MONDAY_PERIOD_SCHEDULE[],2,TRUE),
       VLOOKUP(Attendance!$G3690,REGULAR_WEEK_SCHEDULE[],6,TRUE)),
IF(WEEKDAY($J3690) = 3,
       IF(COUNTIF(FINALS_WEEK_TUESDAY_DATE[],Attendance!$J3690) &gt; 0, VLOOKUP(Attendance!$G3690,FINALS_WEEK_TUESDAY_PERIOD_SCHEDULE[],2,TRUE),
       VLOOKUP(Attendance!$G3690,REGULAR_WEEK_SCHEDULE[[Tuesday]:[Period]],5,TRUE)),
IF(WEEKDAY(Attendance!$J3690) = 4,
        IF(COUNTIF(BLOCK_WEDNESDAY_DATES[],Attendance!$J3690) &gt; 0, VLOOKUP(Attendance!$G3690,BLOCK_WEDNESDAY_PERIOD_SCHEDULE[],2,TRUE),
        IF(COUNTIF(FINALS_WEEK_WEDNESDAY_DATE[],Attendance!$J3690) &gt; 0, VLOOKUP(Attendance!$G3690,FINALS_WEEK_WEDNESDAY_PERIOD_SCHEDULE[],2,TRUE),
       VLOOKUP(Attendance!$G3690,REGULAR_WEEK_SCHEDULE[[Wednesday]:[Period]],4,TRUE))),
IF(WEEKDAY($J3690) = 5,
       IF(COUNTIF(BLOCK_THURSDAY_DATES[],Attendance!$J3690) &gt; 0, VLOOKUP(Attendance!$G3690,BLOCK_THURSDAY_PERIOD_SCHEDULE[],2,TRUE),
       IF(COUNTIF(FINALS_WEEK_THURSDAY_DATE[],Attendance!$J3690) &gt; 0, VLOOKUP(Attendance!$G3690,FINALS_WEEK_THURSDAY_PERIOD_SCHEDULE[],2,TRUE),
       VLOOKUP(Attendance!$G3690,REGULAR_WEEK_SCHEDULE[[Thursday]:[Period]],3,TRUE))),
IF(WEEKDAY(Attendance!$J3690) = 6,
       IF(COUNTIF(FINALS_WEEK_FRIDAY_DATE[],Attendance!$J3690) &gt; 0, VLOOKUP(Attendance!$G3690,FINALS_WEEK_FRIDAY_PERIOD_SCHEDULE[],2,TRUE),
       VLOOKUP(Attendance!$G3690,REGULAR_WEEK_SCHEDULE[[Friday]:[Period]],2,TRUE))))))))))</f>
        <v/>
      </c>
      <c r="J3690" s="41" t="str">
        <f t="shared" ca="1" si="176"/>
        <v/>
      </c>
      <c r="K3690" s="41" t="str">
        <f>IF($A3690 &lt;&gt; "",VLOOKUP($A3690,'Student reference sheet'!$A$2:$V$2329, 7,FALSE), "")</f>
        <v/>
      </c>
      <c r="L3690" s="30" t="str">
        <f>IF($A3690 ="", "", VLOOKUP($A3690, 'Student reference sheet'!$A$2:$Z$2603,23,FALSE))</f>
        <v/>
      </c>
      <c r="M3690" s="30" t="str">
        <f>IF($A3690 ="", "", VLOOKUP($A3690, 'Student reference sheet'!$A$2:$Z$2603,24,FALSE))</f>
        <v/>
      </c>
      <c r="N3690" s="30" t="str">
        <f>IF($A3690 ="", "", VLOOKUP($A3690, 'Student reference sheet'!$A$2:$Z$2603,26,FALSE))</f>
        <v/>
      </c>
      <c r="O3690" s="30" t="str">
        <f>IF($A3690 ="", "", VLOOKUP($A3690, 'Student reference sheet'!$A$2:$Z$2603,25,FALSE))</f>
        <v/>
      </c>
      <c r="P3690" s="39" t="str">
        <f>IF($A3690 = "", "", IF(OR(VLOOKUP($A3690,'Student reference sheet'!$A$2:$V$2400,8,FALSE) = "R",  VLOOKUP($A3690,'Student reference sheet'!$A$2:$V$2400,8,FALSE) = "L"), "X", ""))</f>
        <v/>
      </c>
      <c r="Q3690" s="39" t="str">
        <f>IF($A3690 ="", "", VLOOKUP($A3690, 'Student reference sheet'!$A$2:$V$2603,22,FALSE))</f>
        <v/>
      </c>
      <c r="R3690" s="39" t="str">
        <f>IF($A3690 &lt;&gt; "",VLOOKUP($A3690,'Student reference sheet'!$A$2:$V$2329, 5,FALSE), "")</f>
        <v/>
      </c>
      <c r="S3690" s="39" t="str">
        <f>IF($A3690 &lt;&gt; "",VLOOKUP($A3690,'Student reference sheet'!$A$2:$V$2329, 6,FALSE), "")</f>
        <v/>
      </c>
      <c r="T3690" s="30" t="str">
        <f>IF($A3690 = "","",
IF(VLOOKUP($A3690,'Student reference sheet'!$A$2:$V$2329, 10,FALSE) = "Y", "Hispanic",
IF(VLOOKUP($A3690,'Student reference sheet'!$A$2:$V$2329,11,FALSE) &lt;&gt; "",
IF(VLOOKUP($A3690,'Student reference sheet'!$A$2:$V$2329,11,FALSE) = "UNK", "Unknown", VLOOKUP(VALUE(VLOOKUP($A3690,'Student reference sheet'!$A$2:$V$2329,11,FALSE)),'Ethnicity Reference'!$A$2:$B$22,2,FALSE)),
IF(VLOOKUP($A3690,'Student reference sheet'!$A$2:$V$2329,9,FALSE) &lt;&gt; "", VLOOKUP(VALUE(VLOOKUP($A3690,'Student reference sheet'!$A$2:$V$2329,9,FALSE)),'Ethnicity Reference'!$A$2:$B$22,2,FALSE),"Unknown"))))</f>
        <v/>
      </c>
      <c r="U3690" s="35"/>
    </row>
    <row r="3691" spans="1:21" ht="15.75">
      <c r="A3691" s="47"/>
      <c r="B3691" s="33"/>
      <c r="C3691" s="39" t="str">
        <f>IF($A3691 &lt;&gt; "",VLOOKUP($A3691,'Student reference sheet'!$A$2:$V$2329, 3,FALSE), "")</f>
        <v/>
      </c>
      <c r="D3691" s="39" t="str">
        <f>IF($A3691 &lt;&gt; "",VLOOKUP($A3691,'Student reference sheet'!$A$2:$V$2329, 2,FALSE), "")</f>
        <v/>
      </c>
      <c r="E3691" s="35"/>
      <c r="F3691" s="34"/>
      <c r="G3691" s="40" t="str">
        <f t="shared" ca="1" si="174"/>
        <v/>
      </c>
      <c r="H3691" s="40" t="str">
        <f t="shared" ca="1" si="175"/>
        <v/>
      </c>
      <c r="I3691" s="36" t="str">
        <f>IF($A3691 = "", "",
IF(COUNTIF(MINIMUM_DAY_DATES[], Attendance!J3691) &gt; 0, VLOOKUP(Attendance!$G3691,MINIMUM_DAY_PERIOD_SCHEDULE[], 2,TRUE),
IF(COUNTIF(RALLY_DATES[], Attendance!J3691) &gt; 0, VLOOKUP(Attendance!$G3691,RALLY_PERIOD_SCHEDULE[], 2,TRUE),
IF(WEEKDAY(Attendance!$J3691) = 2,
       IF(COUNTIF(FINALS_WEEK_MONDAY_DATE[],Attendance!$J3691) &gt; 0, VLOOKUP(Attendance!$G3691,FINALS_WEEK_MONDAY_PERIOD_SCHEDULE[],2,TRUE),
       VLOOKUP(Attendance!$G3691,REGULAR_WEEK_SCHEDULE[],6,TRUE)),
IF(WEEKDAY($J3691) = 3,
       IF(COUNTIF(FINALS_WEEK_TUESDAY_DATE[],Attendance!$J3691) &gt; 0, VLOOKUP(Attendance!$G3691,FINALS_WEEK_TUESDAY_PERIOD_SCHEDULE[],2,TRUE),
       VLOOKUP(Attendance!$G3691,REGULAR_WEEK_SCHEDULE[[Tuesday]:[Period]],5,TRUE)),
IF(WEEKDAY(Attendance!$J3691) = 4,
        IF(COUNTIF(BLOCK_WEDNESDAY_DATES[],Attendance!$J3691) &gt; 0, VLOOKUP(Attendance!$G3691,BLOCK_WEDNESDAY_PERIOD_SCHEDULE[],2,TRUE),
        IF(COUNTIF(FINALS_WEEK_WEDNESDAY_DATE[],Attendance!$J3691) &gt; 0, VLOOKUP(Attendance!$G3691,FINALS_WEEK_WEDNESDAY_PERIOD_SCHEDULE[],2,TRUE),
       VLOOKUP(Attendance!$G3691,REGULAR_WEEK_SCHEDULE[[Wednesday]:[Period]],4,TRUE))),
IF(WEEKDAY($J3691) = 5,
       IF(COUNTIF(BLOCK_THURSDAY_DATES[],Attendance!$J3691) &gt; 0, VLOOKUP(Attendance!$G3691,BLOCK_THURSDAY_PERIOD_SCHEDULE[],2,TRUE),
       IF(COUNTIF(FINALS_WEEK_THURSDAY_DATE[],Attendance!$J3691) &gt; 0, VLOOKUP(Attendance!$G3691,FINALS_WEEK_THURSDAY_PERIOD_SCHEDULE[],2,TRUE),
       VLOOKUP(Attendance!$G3691,REGULAR_WEEK_SCHEDULE[[Thursday]:[Period]],3,TRUE))),
IF(WEEKDAY(Attendance!$J3691) = 6,
       IF(COUNTIF(FINALS_WEEK_FRIDAY_DATE[],Attendance!$J3691) &gt; 0, VLOOKUP(Attendance!$G3691,FINALS_WEEK_FRIDAY_PERIOD_SCHEDULE[],2,TRUE),
       VLOOKUP(Attendance!$G3691,REGULAR_WEEK_SCHEDULE[[Friday]:[Period]],2,TRUE))))))))))</f>
        <v/>
      </c>
      <c r="J3691" s="41" t="str">
        <f t="shared" ca="1" si="176"/>
        <v/>
      </c>
      <c r="K3691" s="41" t="str">
        <f>IF($A3691 &lt;&gt; "",VLOOKUP($A3691,'Student reference sheet'!$A$2:$V$2329, 7,FALSE), "")</f>
        <v/>
      </c>
      <c r="L3691" s="30" t="str">
        <f>IF($A3691 ="", "", VLOOKUP($A3691, 'Student reference sheet'!$A$2:$Z$2603,23,FALSE))</f>
        <v/>
      </c>
      <c r="M3691" s="30" t="str">
        <f>IF($A3691 ="", "", VLOOKUP($A3691, 'Student reference sheet'!$A$2:$Z$2603,24,FALSE))</f>
        <v/>
      </c>
      <c r="N3691" s="30" t="str">
        <f>IF($A3691 ="", "", VLOOKUP($A3691, 'Student reference sheet'!$A$2:$Z$2603,26,FALSE))</f>
        <v/>
      </c>
      <c r="O3691" s="30" t="str">
        <f>IF($A3691 ="", "", VLOOKUP($A3691, 'Student reference sheet'!$A$2:$Z$2603,25,FALSE))</f>
        <v/>
      </c>
      <c r="P3691" s="39" t="str">
        <f>IF($A3691 = "", "", IF(OR(VLOOKUP($A3691,'Student reference sheet'!$A$2:$V$2400,8,FALSE) = "R",  VLOOKUP($A3691,'Student reference sheet'!$A$2:$V$2400,8,FALSE) = "L"), "X", ""))</f>
        <v/>
      </c>
      <c r="Q3691" s="39" t="str">
        <f>IF($A3691 ="", "", VLOOKUP($A3691, 'Student reference sheet'!$A$2:$V$2603,22,FALSE))</f>
        <v/>
      </c>
      <c r="R3691" s="39" t="str">
        <f>IF($A3691 &lt;&gt; "",VLOOKUP($A3691,'Student reference sheet'!$A$2:$V$2329, 5,FALSE), "")</f>
        <v/>
      </c>
      <c r="S3691" s="39" t="str">
        <f>IF($A3691 &lt;&gt; "",VLOOKUP($A3691,'Student reference sheet'!$A$2:$V$2329, 6,FALSE), "")</f>
        <v/>
      </c>
      <c r="T3691" s="30" t="str">
        <f>IF($A3691 = "","",
IF(VLOOKUP($A3691,'Student reference sheet'!$A$2:$V$2329, 10,FALSE) = "Y", "Hispanic",
IF(VLOOKUP($A3691,'Student reference sheet'!$A$2:$V$2329,11,FALSE) &lt;&gt; "",
IF(VLOOKUP($A3691,'Student reference sheet'!$A$2:$V$2329,11,FALSE) = "UNK", "Unknown", VLOOKUP(VALUE(VLOOKUP($A3691,'Student reference sheet'!$A$2:$V$2329,11,FALSE)),'Ethnicity Reference'!$A$2:$B$22,2,FALSE)),
IF(VLOOKUP($A3691,'Student reference sheet'!$A$2:$V$2329,9,FALSE) &lt;&gt; "", VLOOKUP(VALUE(VLOOKUP($A3691,'Student reference sheet'!$A$2:$V$2329,9,FALSE)),'Ethnicity Reference'!$A$2:$B$22,2,FALSE),"Unknown"))))</f>
        <v/>
      </c>
      <c r="U3691" s="35"/>
    </row>
    <row r="3692" spans="1:21" ht="15.75">
      <c r="A3692" s="47"/>
      <c r="B3692" s="33"/>
      <c r="C3692" s="39" t="str">
        <f>IF($A3692 &lt;&gt; "",VLOOKUP($A3692,'Student reference sheet'!$A$2:$V$2329, 3,FALSE), "")</f>
        <v/>
      </c>
      <c r="D3692" s="39" t="str">
        <f>IF($A3692 &lt;&gt; "",VLOOKUP($A3692,'Student reference sheet'!$A$2:$V$2329, 2,FALSE), "")</f>
        <v/>
      </c>
      <c r="E3692" s="35"/>
      <c r="F3692" s="34"/>
      <c r="G3692" s="40" t="str">
        <f t="shared" ca="1" si="174"/>
        <v/>
      </c>
      <c r="H3692" s="40" t="str">
        <f t="shared" ca="1" si="175"/>
        <v/>
      </c>
      <c r="I3692" s="36" t="str">
        <f>IF($A3692 = "", "",
IF(COUNTIF(MINIMUM_DAY_DATES[], Attendance!J3692) &gt; 0, VLOOKUP(Attendance!$G3692,MINIMUM_DAY_PERIOD_SCHEDULE[], 2,TRUE),
IF(COUNTIF(RALLY_DATES[], Attendance!J3692) &gt; 0, VLOOKUP(Attendance!$G3692,RALLY_PERIOD_SCHEDULE[], 2,TRUE),
IF(WEEKDAY(Attendance!$J3692) = 2,
       IF(COUNTIF(FINALS_WEEK_MONDAY_DATE[],Attendance!$J3692) &gt; 0, VLOOKUP(Attendance!$G3692,FINALS_WEEK_MONDAY_PERIOD_SCHEDULE[],2,TRUE),
       VLOOKUP(Attendance!$G3692,REGULAR_WEEK_SCHEDULE[],6,TRUE)),
IF(WEEKDAY($J3692) = 3,
       IF(COUNTIF(FINALS_WEEK_TUESDAY_DATE[],Attendance!$J3692) &gt; 0, VLOOKUP(Attendance!$G3692,FINALS_WEEK_TUESDAY_PERIOD_SCHEDULE[],2,TRUE),
       VLOOKUP(Attendance!$G3692,REGULAR_WEEK_SCHEDULE[[Tuesday]:[Period]],5,TRUE)),
IF(WEEKDAY(Attendance!$J3692) = 4,
        IF(COUNTIF(BLOCK_WEDNESDAY_DATES[],Attendance!$J3692) &gt; 0, VLOOKUP(Attendance!$G3692,BLOCK_WEDNESDAY_PERIOD_SCHEDULE[],2,TRUE),
        IF(COUNTIF(FINALS_WEEK_WEDNESDAY_DATE[],Attendance!$J3692) &gt; 0, VLOOKUP(Attendance!$G3692,FINALS_WEEK_WEDNESDAY_PERIOD_SCHEDULE[],2,TRUE),
       VLOOKUP(Attendance!$G3692,REGULAR_WEEK_SCHEDULE[[Wednesday]:[Period]],4,TRUE))),
IF(WEEKDAY($J3692) = 5,
       IF(COUNTIF(BLOCK_THURSDAY_DATES[],Attendance!$J3692) &gt; 0, VLOOKUP(Attendance!$G3692,BLOCK_THURSDAY_PERIOD_SCHEDULE[],2,TRUE),
       IF(COUNTIF(FINALS_WEEK_THURSDAY_DATE[],Attendance!$J3692) &gt; 0, VLOOKUP(Attendance!$G3692,FINALS_WEEK_THURSDAY_PERIOD_SCHEDULE[],2,TRUE),
       VLOOKUP(Attendance!$G3692,REGULAR_WEEK_SCHEDULE[[Thursday]:[Period]],3,TRUE))),
IF(WEEKDAY(Attendance!$J3692) = 6,
       IF(COUNTIF(FINALS_WEEK_FRIDAY_DATE[],Attendance!$J3692) &gt; 0, VLOOKUP(Attendance!$G3692,FINALS_WEEK_FRIDAY_PERIOD_SCHEDULE[],2,TRUE),
       VLOOKUP(Attendance!$G3692,REGULAR_WEEK_SCHEDULE[[Friday]:[Period]],2,TRUE))))))))))</f>
        <v/>
      </c>
      <c r="J3692" s="41" t="str">
        <f t="shared" ca="1" si="176"/>
        <v/>
      </c>
      <c r="K3692" s="41" t="str">
        <f>IF($A3692 &lt;&gt; "",VLOOKUP($A3692,'Student reference sheet'!$A$2:$V$2329, 7,FALSE), "")</f>
        <v/>
      </c>
      <c r="L3692" s="30" t="str">
        <f>IF($A3692 ="", "", VLOOKUP($A3692, 'Student reference sheet'!$A$2:$Z$2603,23,FALSE))</f>
        <v/>
      </c>
      <c r="M3692" s="30" t="str">
        <f>IF($A3692 ="", "", VLOOKUP($A3692, 'Student reference sheet'!$A$2:$Z$2603,24,FALSE))</f>
        <v/>
      </c>
      <c r="N3692" s="30" t="str">
        <f>IF($A3692 ="", "", VLOOKUP($A3692, 'Student reference sheet'!$A$2:$Z$2603,26,FALSE))</f>
        <v/>
      </c>
      <c r="O3692" s="30" t="str">
        <f>IF($A3692 ="", "", VLOOKUP($A3692, 'Student reference sheet'!$A$2:$Z$2603,25,FALSE))</f>
        <v/>
      </c>
      <c r="P3692" s="39" t="str">
        <f>IF($A3692 = "", "", IF(OR(VLOOKUP($A3692,'Student reference sheet'!$A$2:$V$2400,8,FALSE) = "R",  VLOOKUP($A3692,'Student reference sheet'!$A$2:$V$2400,8,FALSE) = "L"), "X", ""))</f>
        <v/>
      </c>
      <c r="Q3692" s="39" t="str">
        <f>IF($A3692 ="", "", VLOOKUP($A3692, 'Student reference sheet'!$A$2:$V$2603,22,FALSE))</f>
        <v/>
      </c>
      <c r="R3692" s="39" t="str">
        <f>IF($A3692 &lt;&gt; "",VLOOKUP($A3692,'Student reference sheet'!$A$2:$V$2329, 5,FALSE), "")</f>
        <v/>
      </c>
      <c r="S3692" s="39" t="str">
        <f>IF($A3692 &lt;&gt; "",VLOOKUP($A3692,'Student reference sheet'!$A$2:$V$2329, 6,FALSE), "")</f>
        <v/>
      </c>
      <c r="T3692" s="30" t="str">
        <f>IF($A3692 = "","",
IF(VLOOKUP($A3692,'Student reference sheet'!$A$2:$V$2329, 10,FALSE) = "Y", "Hispanic",
IF(VLOOKUP($A3692,'Student reference sheet'!$A$2:$V$2329,11,FALSE) &lt;&gt; "",
IF(VLOOKUP($A3692,'Student reference sheet'!$A$2:$V$2329,11,FALSE) = "UNK", "Unknown", VLOOKUP(VALUE(VLOOKUP($A3692,'Student reference sheet'!$A$2:$V$2329,11,FALSE)),'Ethnicity Reference'!$A$2:$B$22,2,FALSE)),
IF(VLOOKUP($A3692,'Student reference sheet'!$A$2:$V$2329,9,FALSE) &lt;&gt; "", VLOOKUP(VALUE(VLOOKUP($A3692,'Student reference sheet'!$A$2:$V$2329,9,FALSE)),'Ethnicity Reference'!$A$2:$B$22,2,FALSE),"Unknown"))))</f>
        <v/>
      </c>
      <c r="U3692" s="35"/>
    </row>
    <row r="3693" spans="1:21" ht="15.75">
      <c r="A3693" s="47"/>
      <c r="B3693" s="33"/>
      <c r="C3693" s="39" t="str">
        <f>IF($A3693 &lt;&gt; "",VLOOKUP($A3693,'Student reference sheet'!$A$2:$V$2329, 3,FALSE), "")</f>
        <v/>
      </c>
      <c r="D3693" s="39" t="str">
        <f>IF($A3693 &lt;&gt; "",VLOOKUP($A3693,'Student reference sheet'!$A$2:$V$2329, 2,FALSE), "")</f>
        <v/>
      </c>
      <c r="E3693" s="35"/>
      <c r="F3693" s="34"/>
      <c r="G3693" s="40" t="str">
        <f t="shared" ca="1" si="174"/>
        <v/>
      </c>
      <c r="H3693" s="40" t="str">
        <f t="shared" ca="1" si="175"/>
        <v/>
      </c>
      <c r="I3693" s="36" t="str">
        <f>IF($A3693 = "", "",
IF(COUNTIF(MINIMUM_DAY_DATES[], Attendance!J3693) &gt; 0, VLOOKUP(Attendance!$G3693,MINIMUM_DAY_PERIOD_SCHEDULE[], 2,TRUE),
IF(COUNTIF(RALLY_DATES[], Attendance!J3693) &gt; 0, VLOOKUP(Attendance!$G3693,RALLY_PERIOD_SCHEDULE[], 2,TRUE),
IF(WEEKDAY(Attendance!$J3693) = 2,
       IF(COUNTIF(FINALS_WEEK_MONDAY_DATE[],Attendance!$J3693) &gt; 0, VLOOKUP(Attendance!$G3693,FINALS_WEEK_MONDAY_PERIOD_SCHEDULE[],2,TRUE),
       VLOOKUP(Attendance!$G3693,REGULAR_WEEK_SCHEDULE[],6,TRUE)),
IF(WEEKDAY($J3693) = 3,
       IF(COUNTIF(FINALS_WEEK_TUESDAY_DATE[],Attendance!$J3693) &gt; 0, VLOOKUP(Attendance!$G3693,FINALS_WEEK_TUESDAY_PERIOD_SCHEDULE[],2,TRUE),
       VLOOKUP(Attendance!$G3693,REGULAR_WEEK_SCHEDULE[[Tuesday]:[Period]],5,TRUE)),
IF(WEEKDAY(Attendance!$J3693) = 4,
        IF(COUNTIF(BLOCK_WEDNESDAY_DATES[],Attendance!$J3693) &gt; 0, VLOOKUP(Attendance!$G3693,BLOCK_WEDNESDAY_PERIOD_SCHEDULE[],2,TRUE),
        IF(COUNTIF(FINALS_WEEK_WEDNESDAY_DATE[],Attendance!$J3693) &gt; 0, VLOOKUP(Attendance!$G3693,FINALS_WEEK_WEDNESDAY_PERIOD_SCHEDULE[],2,TRUE),
       VLOOKUP(Attendance!$G3693,REGULAR_WEEK_SCHEDULE[[Wednesday]:[Period]],4,TRUE))),
IF(WEEKDAY($J3693) = 5,
       IF(COUNTIF(BLOCK_THURSDAY_DATES[],Attendance!$J3693) &gt; 0, VLOOKUP(Attendance!$G3693,BLOCK_THURSDAY_PERIOD_SCHEDULE[],2,TRUE),
       IF(COUNTIF(FINALS_WEEK_THURSDAY_DATE[],Attendance!$J3693) &gt; 0, VLOOKUP(Attendance!$G3693,FINALS_WEEK_THURSDAY_PERIOD_SCHEDULE[],2,TRUE),
       VLOOKUP(Attendance!$G3693,REGULAR_WEEK_SCHEDULE[[Thursday]:[Period]],3,TRUE))),
IF(WEEKDAY(Attendance!$J3693) = 6,
       IF(COUNTIF(FINALS_WEEK_FRIDAY_DATE[],Attendance!$J3693) &gt; 0, VLOOKUP(Attendance!$G3693,FINALS_WEEK_FRIDAY_PERIOD_SCHEDULE[],2,TRUE),
       VLOOKUP(Attendance!$G3693,REGULAR_WEEK_SCHEDULE[[Friday]:[Period]],2,TRUE))))))))))</f>
        <v/>
      </c>
      <c r="J3693" s="41" t="str">
        <f t="shared" ca="1" si="176"/>
        <v/>
      </c>
      <c r="K3693" s="41" t="str">
        <f>IF($A3693 &lt;&gt; "",VLOOKUP($A3693,'Student reference sheet'!$A$2:$V$2329, 7,FALSE), "")</f>
        <v/>
      </c>
      <c r="L3693" s="30" t="str">
        <f>IF($A3693 ="", "", VLOOKUP($A3693, 'Student reference sheet'!$A$2:$Z$2603,23,FALSE))</f>
        <v/>
      </c>
      <c r="M3693" s="30" t="str">
        <f>IF($A3693 ="", "", VLOOKUP($A3693, 'Student reference sheet'!$A$2:$Z$2603,24,FALSE))</f>
        <v/>
      </c>
      <c r="N3693" s="30" t="str">
        <f>IF($A3693 ="", "", VLOOKUP($A3693, 'Student reference sheet'!$A$2:$Z$2603,26,FALSE))</f>
        <v/>
      </c>
      <c r="O3693" s="30" t="str">
        <f>IF($A3693 ="", "", VLOOKUP($A3693, 'Student reference sheet'!$A$2:$Z$2603,25,FALSE))</f>
        <v/>
      </c>
      <c r="P3693" s="39" t="str">
        <f>IF($A3693 = "", "", IF(OR(VLOOKUP($A3693,'Student reference sheet'!$A$2:$V$2400,8,FALSE) = "R",  VLOOKUP($A3693,'Student reference sheet'!$A$2:$V$2400,8,FALSE) = "L"), "X", ""))</f>
        <v/>
      </c>
      <c r="Q3693" s="39" t="str">
        <f>IF($A3693 ="", "", VLOOKUP($A3693, 'Student reference sheet'!$A$2:$V$2603,22,FALSE))</f>
        <v/>
      </c>
      <c r="R3693" s="39" t="str">
        <f>IF($A3693 &lt;&gt; "",VLOOKUP($A3693,'Student reference sheet'!$A$2:$V$2329, 5,FALSE), "")</f>
        <v/>
      </c>
      <c r="S3693" s="39" t="str">
        <f>IF($A3693 &lt;&gt; "",VLOOKUP($A3693,'Student reference sheet'!$A$2:$V$2329, 6,FALSE), "")</f>
        <v/>
      </c>
      <c r="T3693" s="30" t="str">
        <f>IF($A3693 = "","",
IF(VLOOKUP($A3693,'Student reference sheet'!$A$2:$V$2329, 10,FALSE) = "Y", "Hispanic",
IF(VLOOKUP($A3693,'Student reference sheet'!$A$2:$V$2329,11,FALSE) &lt;&gt; "",
IF(VLOOKUP($A3693,'Student reference sheet'!$A$2:$V$2329,11,FALSE) = "UNK", "Unknown", VLOOKUP(VALUE(VLOOKUP($A3693,'Student reference sheet'!$A$2:$V$2329,11,FALSE)),'Ethnicity Reference'!$A$2:$B$22,2,FALSE)),
IF(VLOOKUP($A3693,'Student reference sheet'!$A$2:$V$2329,9,FALSE) &lt;&gt; "", VLOOKUP(VALUE(VLOOKUP($A3693,'Student reference sheet'!$A$2:$V$2329,9,FALSE)),'Ethnicity Reference'!$A$2:$B$22,2,FALSE),"Unknown"))))</f>
        <v/>
      </c>
      <c r="U3693" s="35"/>
    </row>
    <row r="3694" spans="1:21" ht="15.75">
      <c r="A3694" s="47"/>
      <c r="B3694" s="33"/>
      <c r="C3694" s="39" t="str">
        <f>IF($A3694 &lt;&gt; "",VLOOKUP($A3694,'Student reference sheet'!$A$2:$V$2329, 3,FALSE), "")</f>
        <v/>
      </c>
      <c r="D3694" s="39" t="str">
        <f>IF($A3694 &lt;&gt; "",VLOOKUP($A3694,'Student reference sheet'!$A$2:$V$2329, 2,FALSE), "")</f>
        <v/>
      </c>
      <c r="E3694" s="35"/>
      <c r="F3694" s="34"/>
      <c r="G3694" s="40" t="str">
        <f t="shared" ca="1" si="174"/>
        <v/>
      </c>
      <c r="H3694" s="40" t="str">
        <f t="shared" ca="1" si="175"/>
        <v/>
      </c>
      <c r="I3694" s="36" t="str">
        <f>IF($A3694 = "", "",
IF(COUNTIF(MINIMUM_DAY_DATES[], Attendance!J3694) &gt; 0, VLOOKUP(Attendance!$G3694,MINIMUM_DAY_PERIOD_SCHEDULE[], 2,TRUE),
IF(COUNTIF(RALLY_DATES[], Attendance!J3694) &gt; 0, VLOOKUP(Attendance!$G3694,RALLY_PERIOD_SCHEDULE[], 2,TRUE),
IF(WEEKDAY(Attendance!$J3694) = 2,
       IF(COUNTIF(FINALS_WEEK_MONDAY_DATE[],Attendance!$J3694) &gt; 0, VLOOKUP(Attendance!$G3694,FINALS_WEEK_MONDAY_PERIOD_SCHEDULE[],2,TRUE),
       VLOOKUP(Attendance!$G3694,REGULAR_WEEK_SCHEDULE[],6,TRUE)),
IF(WEEKDAY($J3694) = 3,
       IF(COUNTIF(FINALS_WEEK_TUESDAY_DATE[],Attendance!$J3694) &gt; 0, VLOOKUP(Attendance!$G3694,FINALS_WEEK_TUESDAY_PERIOD_SCHEDULE[],2,TRUE),
       VLOOKUP(Attendance!$G3694,REGULAR_WEEK_SCHEDULE[[Tuesday]:[Period]],5,TRUE)),
IF(WEEKDAY(Attendance!$J3694) = 4,
        IF(COUNTIF(BLOCK_WEDNESDAY_DATES[],Attendance!$J3694) &gt; 0, VLOOKUP(Attendance!$G3694,BLOCK_WEDNESDAY_PERIOD_SCHEDULE[],2,TRUE),
        IF(COUNTIF(FINALS_WEEK_WEDNESDAY_DATE[],Attendance!$J3694) &gt; 0, VLOOKUP(Attendance!$G3694,FINALS_WEEK_WEDNESDAY_PERIOD_SCHEDULE[],2,TRUE),
       VLOOKUP(Attendance!$G3694,REGULAR_WEEK_SCHEDULE[[Wednesday]:[Period]],4,TRUE))),
IF(WEEKDAY($J3694) = 5,
       IF(COUNTIF(BLOCK_THURSDAY_DATES[],Attendance!$J3694) &gt; 0, VLOOKUP(Attendance!$G3694,BLOCK_THURSDAY_PERIOD_SCHEDULE[],2,TRUE),
       IF(COUNTIF(FINALS_WEEK_THURSDAY_DATE[],Attendance!$J3694) &gt; 0, VLOOKUP(Attendance!$G3694,FINALS_WEEK_THURSDAY_PERIOD_SCHEDULE[],2,TRUE),
       VLOOKUP(Attendance!$G3694,REGULAR_WEEK_SCHEDULE[[Thursday]:[Period]],3,TRUE))),
IF(WEEKDAY(Attendance!$J3694) = 6,
       IF(COUNTIF(FINALS_WEEK_FRIDAY_DATE[],Attendance!$J3694) &gt; 0, VLOOKUP(Attendance!$G3694,FINALS_WEEK_FRIDAY_PERIOD_SCHEDULE[],2,TRUE),
       VLOOKUP(Attendance!$G3694,REGULAR_WEEK_SCHEDULE[[Friday]:[Period]],2,TRUE))))))))))</f>
        <v/>
      </c>
      <c r="J3694" s="41" t="str">
        <f t="shared" ca="1" si="176"/>
        <v/>
      </c>
      <c r="K3694" s="41" t="str">
        <f>IF($A3694 &lt;&gt; "",VLOOKUP($A3694,'Student reference sheet'!$A$2:$V$2329, 7,FALSE), "")</f>
        <v/>
      </c>
      <c r="L3694" s="30" t="str">
        <f>IF($A3694 ="", "", VLOOKUP($A3694, 'Student reference sheet'!$A$2:$Z$2603,23,FALSE))</f>
        <v/>
      </c>
      <c r="M3694" s="30" t="str">
        <f>IF($A3694 ="", "", VLOOKUP($A3694, 'Student reference sheet'!$A$2:$Z$2603,24,FALSE))</f>
        <v/>
      </c>
      <c r="N3694" s="30" t="str">
        <f>IF($A3694 ="", "", VLOOKUP($A3694, 'Student reference sheet'!$A$2:$Z$2603,26,FALSE))</f>
        <v/>
      </c>
      <c r="O3694" s="30" t="str">
        <f>IF($A3694 ="", "", VLOOKUP($A3694, 'Student reference sheet'!$A$2:$Z$2603,25,FALSE))</f>
        <v/>
      </c>
      <c r="P3694" s="39" t="str">
        <f>IF($A3694 = "", "", IF(OR(VLOOKUP($A3694,'Student reference sheet'!$A$2:$V$2400,8,FALSE) = "R",  VLOOKUP($A3694,'Student reference sheet'!$A$2:$V$2400,8,FALSE) = "L"), "X", ""))</f>
        <v/>
      </c>
      <c r="Q3694" s="39" t="str">
        <f>IF($A3694 ="", "", VLOOKUP($A3694, 'Student reference sheet'!$A$2:$V$2603,22,FALSE))</f>
        <v/>
      </c>
      <c r="R3694" s="39" t="str">
        <f>IF($A3694 &lt;&gt; "",VLOOKUP($A3694,'Student reference sheet'!$A$2:$V$2329, 5,FALSE), "")</f>
        <v/>
      </c>
      <c r="S3694" s="39" t="str">
        <f>IF($A3694 &lt;&gt; "",VLOOKUP($A3694,'Student reference sheet'!$A$2:$V$2329, 6,FALSE), "")</f>
        <v/>
      </c>
      <c r="T3694" s="30" t="str">
        <f>IF($A3694 = "","",
IF(VLOOKUP($A3694,'Student reference sheet'!$A$2:$V$2329, 10,FALSE) = "Y", "Hispanic",
IF(VLOOKUP($A3694,'Student reference sheet'!$A$2:$V$2329,11,FALSE) &lt;&gt; "",
IF(VLOOKUP($A3694,'Student reference sheet'!$A$2:$V$2329,11,FALSE) = "UNK", "Unknown", VLOOKUP(VALUE(VLOOKUP($A3694,'Student reference sheet'!$A$2:$V$2329,11,FALSE)),'Ethnicity Reference'!$A$2:$B$22,2,FALSE)),
IF(VLOOKUP($A3694,'Student reference sheet'!$A$2:$V$2329,9,FALSE) &lt;&gt; "", VLOOKUP(VALUE(VLOOKUP($A3694,'Student reference sheet'!$A$2:$V$2329,9,FALSE)),'Ethnicity Reference'!$A$2:$B$22,2,FALSE),"Unknown"))))</f>
        <v/>
      </c>
      <c r="U3694" s="35"/>
    </row>
    <row r="3695" spans="1:21" ht="15.75">
      <c r="A3695" s="47"/>
      <c r="B3695" s="33"/>
      <c r="C3695" s="39" t="str">
        <f>IF($A3695 &lt;&gt; "",VLOOKUP($A3695,'Student reference sheet'!$A$2:$V$2329, 3,FALSE), "")</f>
        <v/>
      </c>
      <c r="D3695" s="39" t="str">
        <f>IF($A3695 &lt;&gt; "",VLOOKUP($A3695,'Student reference sheet'!$A$2:$V$2329, 2,FALSE), "")</f>
        <v/>
      </c>
      <c r="E3695" s="35"/>
      <c r="F3695" s="34"/>
      <c r="G3695" s="40" t="str">
        <f t="shared" ca="1" si="174"/>
        <v/>
      </c>
      <c r="H3695" s="40" t="str">
        <f t="shared" ca="1" si="175"/>
        <v/>
      </c>
      <c r="I3695" s="36" t="str">
        <f>IF($A3695 = "", "",
IF(COUNTIF(MINIMUM_DAY_DATES[], Attendance!J3695) &gt; 0, VLOOKUP(Attendance!$G3695,MINIMUM_DAY_PERIOD_SCHEDULE[], 2,TRUE),
IF(COUNTIF(RALLY_DATES[], Attendance!J3695) &gt; 0, VLOOKUP(Attendance!$G3695,RALLY_PERIOD_SCHEDULE[], 2,TRUE),
IF(WEEKDAY(Attendance!$J3695) = 2,
       IF(COUNTIF(FINALS_WEEK_MONDAY_DATE[],Attendance!$J3695) &gt; 0, VLOOKUP(Attendance!$G3695,FINALS_WEEK_MONDAY_PERIOD_SCHEDULE[],2,TRUE),
       VLOOKUP(Attendance!$G3695,REGULAR_WEEK_SCHEDULE[],6,TRUE)),
IF(WEEKDAY($J3695) = 3,
       IF(COUNTIF(FINALS_WEEK_TUESDAY_DATE[],Attendance!$J3695) &gt; 0, VLOOKUP(Attendance!$G3695,FINALS_WEEK_TUESDAY_PERIOD_SCHEDULE[],2,TRUE),
       VLOOKUP(Attendance!$G3695,REGULAR_WEEK_SCHEDULE[[Tuesday]:[Period]],5,TRUE)),
IF(WEEKDAY(Attendance!$J3695) = 4,
        IF(COUNTIF(BLOCK_WEDNESDAY_DATES[],Attendance!$J3695) &gt; 0, VLOOKUP(Attendance!$G3695,BLOCK_WEDNESDAY_PERIOD_SCHEDULE[],2,TRUE),
        IF(COUNTIF(FINALS_WEEK_WEDNESDAY_DATE[],Attendance!$J3695) &gt; 0, VLOOKUP(Attendance!$G3695,FINALS_WEEK_WEDNESDAY_PERIOD_SCHEDULE[],2,TRUE),
       VLOOKUP(Attendance!$G3695,REGULAR_WEEK_SCHEDULE[[Wednesday]:[Period]],4,TRUE))),
IF(WEEKDAY($J3695) = 5,
       IF(COUNTIF(BLOCK_THURSDAY_DATES[],Attendance!$J3695) &gt; 0, VLOOKUP(Attendance!$G3695,BLOCK_THURSDAY_PERIOD_SCHEDULE[],2,TRUE),
       IF(COUNTIF(FINALS_WEEK_THURSDAY_DATE[],Attendance!$J3695) &gt; 0, VLOOKUP(Attendance!$G3695,FINALS_WEEK_THURSDAY_PERIOD_SCHEDULE[],2,TRUE),
       VLOOKUP(Attendance!$G3695,REGULAR_WEEK_SCHEDULE[[Thursday]:[Period]],3,TRUE))),
IF(WEEKDAY(Attendance!$J3695) = 6,
       IF(COUNTIF(FINALS_WEEK_FRIDAY_DATE[],Attendance!$J3695) &gt; 0, VLOOKUP(Attendance!$G3695,FINALS_WEEK_FRIDAY_PERIOD_SCHEDULE[],2,TRUE),
       VLOOKUP(Attendance!$G3695,REGULAR_WEEK_SCHEDULE[[Friday]:[Period]],2,TRUE))))))))))</f>
        <v/>
      </c>
      <c r="J3695" s="41" t="str">
        <f t="shared" ca="1" si="176"/>
        <v/>
      </c>
      <c r="K3695" s="41" t="str">
        <f>IF($A3695 &lt;&gt; "",VLOOKUP($A3695,'Student reference sheet'!$A$2:$V$2329, 7,FALSE), "")</f>
        <v/>
      </c>
      <c r="L3695" s="30" t="str">
        <f>IF($A3695 ="", "", VLOOKUP($A3695, 'Student reference sheet'!$A$2:$Z$2603,23,FALSE))</f>
        <v/>
      </c>
      <c r="M3695" s="30" t="str">
        <f>IF($A3695 ="", "", VLOOKUP($A3695, 'Student reference sheet'!$A$2:$Z$2603,24,FALSE))</f>
        <v/>
      </c>
      <c r="N3695" s="30" t="str">
        <f>IF($A3695 ="", "", VLOOKUP($A3695, 'Student reference sheet'!$A$2:$Z$2603,26,FALSE))</f>
        <v/>
      </c>
      <c r="O3695" s="30" t="str">
        <f>IF($A3695 ="", "", VLOOKUP($A3695, 'Student reference sheet'!$A$2:$Z$2603,25,FALSE))</f>
        <v/>
      </c>
      <c r="P3695" s="39" t="str">
        <f>IF($A3695 = "", "", IF(OR(VLOOKUP($A3695,'Student reference sheet'!$A$2:$V$2400,8,FALSE) = "R",  VLOOKUP($A3695,'Student reference sheet'!$A$2:$V$2400,8,FALSE) = "L"), "X", ""))</f>
        <v/>
      </c>
      <c r="Q3695" s="39" t="str">
        <f>IF($A3695 ="", "", VLOOKUP($A3695, 'Student reference sheet'!$A$2:$V$2603,22,FALSE))</f>
        <v/>
      </c>
      <c r="R3695" s="39" t="str">
        <f>IF($A3695 &lt;&gt; "",VLOOKUP($A3695,'Student reference sheet'!$A$2:$V$2329, 5,FALSE), "")</f>
        <v/>
      </c>
      <c r="S3695" s="39" t="str">
        <f>IF($A3695 &lt;&gt; "",VLOOKUP($A3695,'Student reference sheet'!$A$2:$V$2329, 6,FALSE), "")</f>
        <v/>
      </c>
      <c r="T3695" s="30" t="str">
        <f>IF($A3695 = "","",
IF(VLOOKUP($A3695,'Student reference sheet'!$A$2:$V$2329, 10,FALSE) = "Y", "Hispanic",
IF(VLOOKUP($A3695,'Student reference sheet'!$A$2:$V$2329,11,FALSE) &lt;&gt; "",
IF(VLOOKUP($A3695,'Student reference sheet'!$A$2:$V$2329,11,FALSE) = "UNK", "Unknown", VLOOKUP(VALUE(VLOOKUP($A3695,'Student reference sheet'!$A$2:$V$2329,11,FALSE)),'Ethnicity Reference'!$A$2:$B$22,2,FALSE)),
IF(VLOOKUP($A3695,'Student reference sheet'!$A$2:$V$2329,9,FALSE) &lt;&gt; "", VLOOKUP(VALUE(VLOOKUP($A3695,'Student reference sheet'!$A$2:$V$2329,9,FALSE)),'Ethnicity Reference'!$A$2:$B$22,2,FALSE),"Unknown"))))</f>
        <v/>
      </c>
      <c r="U3695" s="35"/>
    </row>
    <row r="3696" spans="1:21" ht="15.75">
      <c r="A3696" s="47"/>
      <c r="B3696" s="33"/>
      <c r="C3696" s="39" t="str">
        <f>IF($A3696 &lt;&gt; "",VLOOKUP($A3696,'Student reference sheet'!$A$2:$V$2329, 3,FALSE), "")</f>
        <v/>
      </c>
      <c r="D3696" s="39" t="str">
        <f>IF($A3696 &lt;&gt; "",VLOOKUP($A3696,'Student reference sheet'!$A$2:$V$2329, 2,FALSE), "")</f>
        <v/>
      </c>
      <c r="E3696" s="35"/>
      <c r="F3696" s="34"/>
      <c r="G3696" s="40" t="str">
        <f t="shared" ca="1" si="174"/>
        <v/>
      </c>
      <c r="H3696" s="40" t="str">
        <f t="shared" ca="1" si="175"/>
        <v/>
      </c>
      <c r="I3696" s="36" t="str">
        <f>IF($A3696 = "", "",
IF(COUNTIF(MINIMUM_DAY_DATES[], Attendance!J3696) &gt; 0, VLOOKUP(Attendance!$G3696,MINIMUM_DAY_PERIOD_SCHEDULE[], 2,TRUE),
IF(COUNTIF(RALLY_DATES[], Attendance!J3696) &gt; 0, VLOOKUP(Attendance!$G3696,RALLY_PERIOD_SCHEDULE[], 2,TRUE),
IF(WEEKDAY(Attendance!$J3696) = 2,
       IF(COUNTIF(FINALS_WEEK_MONDAY_DATE[],Attendance!$J3696) &gt; 0, VLOOKUP(Attendance!$G3696,FINALS_WEEK_MONDAY_PERIOD_SCHEDULE[],2,TRUE),
       VLOOKUP(Attendance!$G3696,REGULAR_WEEK_SCHEDULE[],6,TRUE)),
IF(WEEKDAY($J3696) = 3,
       IF(COUNTIF(FINALS_WEEK_TUESDAY_DATE[],Attendance!$J3696) &gt; 0, VLOOKUP(Attendance!$G3696,FINALS_WEEK_TUESDAY_PERIOD_SCHEDULE[],2,TRUE),
       VLOOKUP(Attendance!$G3696,REGULAR_WEEK_SCHEDULE[[Tuesday]:[Period]],5,TRUE)),
IF(WEEKDAY(Attendance!$J3696) = 4,
        IF(COUNTIF(BLOCK_WEDNESDAY_DATES[],Attendance!$J3696) &gt; 0, VLOOKUP(Attendance!$G3696,BLOCK_WEDNESDAY_PERIOD_SCHEDULE[],2,TRUE),
        IF(COUNTIF(FINALS_WEEK_WEDNESDAY_DATE[],Attendance!$J3696) &gt; 0, VLOOKUP(Attendance!$G3696,FINALS_WEEK_WEDNESDAY_PERIOD_SCHEDULE[],2,TRUE),
       VLOOKUP(Attendance!$G3696,REGULAR_WEEK_SCHEDULE[[Wednesday]:[Period]],4,TRUE))),
IF(WEEKDAY($J3696) = 5,
       IF(COUNTIF(BLOCK_THURSDAY_DATES[],Attendance!$J3696) &gt; 0, VLOOKUP(Attendance!$G3696,BLOCK_THURSDAY_PERIOD_SCHEDULE[],2,TRUE),
       IF(COUNTIF(FINALS_WEEK_THURSDAY_DATE[],Attendance!$J3696) &gt; 0, VLOOKUP(Attendance!$G3696,FINALS_WEEK_THURSDAY_PERIOD_SCHEDULE[],2,TRUE),
       VLOOKUP(Attendance!$G3696,REGULAR_WEEK_SCHEDULE[[Thursday]:[Period]],3,TRUE))),
IF(WEEKDAY(Attendance!$J3696) = 6,
       IF(COUNTIF(FINALS_WEEK_FRIDAY_DATE[],Attendance!$J3696) &gt; 0, VLOOKUP(Attendance!$G3696,FINALS_WEEK_FRIDAY_PERIOD_SCHEDULE[],2,TRUE),
       VLOOKUP(Attendance!$G3696,REGULAR_WEEK_SCHEDULE[[Friday]:[Period]],2,TRUE))))))))))</f>
        <v/>
      </c>
      <c r="J3696" s="41" t="str">
        <f t="shared" ca="1" si="176"/>
        <v/>
      </c>
      <c r="K3696" s="41" t="str">
        <f>IF($A3696 &lt;&gt; "",VLOOKUP($A3696,'Student reference sheet'!$A$2:$V$2329, 7,FALSE), "")</f>
        <v/>
      </c>
      <c r="L3696" s="30" t="str">
        <f>IF($A3696 ="", "", VLOOKUP($A3696, 'Student reference sheet'!$A$2:$Z$2603,23,FALSE))</f>
        <v/>
      </c>
      <c r="M3696" s="30" t="str">
        <f>IF($A3696 ="", "", VLOOKUP($A3696, 'Student reference sheet'!$A$2:$Z$2603,24,FALSE))</f>
        <v/>
      </c>
      <c r="N3696" s="30" t="str">
        <f>IF($A3696 ="", "", VLOOKUP($A3696, 'Student reference sheet'!$A$2:$Z$2603,26,FALSE))</f>
        <v/>
      </c>
      <c r="O3696" s="30" t="str">
        <f>IF($A3696 ="", "", VLOOKUP($A3696, 'Student reference sheet'!$A$2:$Z$2603,25,FALSE))</f>
        <v/>
      </c>
      <c r="P3696" s="39" t="str">
        <f>IF($A3696 = "", "", IF(OR(VLOOKUP($A3696,'Student reference sheet'!$A$2:$V$2400,8,FALSE) = "R",  VLOOKUP($A3696,'Student reference sheet'!$A$2:$V$2400,8,FALSE) = "L"), "X", ""))</f>
        <v/>
      </c>
      <c r="Q3696" s="39" t="str">
        <f>IF($A3696 ="", "", VLOOKUP($A3696, 'Student reference sheet'!$A$2:$V$2603,22,FALSE))</f>
        <v/>
      </c>
      <c r="R3696" s="39" t="str">
        <f>IF($A3696 &lt;&gt; "",VLOOKUP($A3696,'Student reference sheet'!$A$2:$V$2329, 5,FALSE), "")</f>
        <v/>
      </c>
      <c r="S3696" s="39" t="str">
        <f>IF($A3696 &lt;&gt; "",VLOOKUP($A3696,'Student reference sheet'!$A$2:$V$2329, 6,FALSE), "")</f>
        <v/>
      </c>
      <c r="T3696" s="30" t="str">
        <f>IF($A3696 = "","",
IF(VLOOKUP($A3696,'Student reference sheet'!$A$2:$V$2329, 10,FALSE) = "Y", "Hispanic",
IF(VLOOKUP($A3696,'Student reference sheet'!$A$2:$V$2329,11,FALSE) &lt;&gt; "",
IF(VLOOKUP($A3696,'Student reference sheet'!$A$2:$V$2329,11,FALSE) = "UNK", "Unknown", VLOOKUP(VALUE(VLOOKUP($A3696,'Student reference sheet'!$A$2:$V$2329,11,FALSE)),'Ethnicity Reference'!$A$2:$B$22,2,FALSE)),
IF(VLOOKUP($A3696,'Student reference sheet'!$A$2:$V$2329,9,FALSE) &lt;&gt; "", VLOOKUP(VALUE(VLOOKUP($A3696,'Student reference sheet'!$A$2:$V$2329,9,FALSE)),'Ethnicity Reference'!$A$2:$B$22,2,FALSE),"Unknown"))))</f>
        <v/>
      </c>
      <c r="U3696" s="35"/>
    </row>
    <row r="3697" spans="1:21" ht="15.75">
      <c r="A3697" s="47"/>
      <c r="B3697" s="33"/>
      <c r="C3697" s="39" t="str">
        <f>IF($A3697 &lt;&gt; "",VLOOKUP($A3697,'Student reference sheet'!$A$2:$V$2329, 3,FALSE), "")</f>
        <v/>
      </c>
      <c r="D3697" s="39" t="str">
        <f>IF($A3697 &lt;&gt; "",VLOOKUP($A3697,'Student reference sheet'!$A$2:$V$2329, 2,FALSE), "")</f>
        <v/>
      </c>
      <c r="E3697" s="35"/>
      <c r="F3697" s="34"/>
      <c r="G3697" s="40" t="str">
        <f t="shared" ca="1" si="174"/>
        <v/>
      </c>
      <c r="H3697" s="40" t="str">
        <f t="shared" ca="1" si="175"/>
        <v/>
      </c>
      <c r="I3697" s="36" t="str">
        <f>IF($A3697 = "", "",
IF(COUNTIF(MINIMUM_DAY_DATES[], Attendance!J3697) &gt; 0, VLOOKUP(Attendance!$G3697,MINIMUM_DAY_PERIOD_SCHEDULE[], 2,TRUE),
IF(COUNTIF(RALLY_DATES[], Attendance!J3697) &gt; 0, VLOOKUP(Attendance!$G3697,RALLY_PERIOD_SCHEDULE[], 2,TRUE),
IF(WEEKDAY(Attendance!$J3697) = 2,
       IF(COUNTIF(FINALS_WEEK_MONDAY_DATE[],Attendance!$J3697) &gt; 0, VLOOKUP(Attendance!$G3697,FINALS_WEEK_MONDAY_PERIOD_SCHEDULE[],2,TRUE),
       VLOOKUP(Attendance!$G3697,REGULAR_WEEK_SCHEDULE[],6,TRUE)),
IF(WEEKDAY($J3697) = 3,
       IF(COUNTIF(FINALS_WEEK_TUESDAY_DATE[],Attendance!$J3697) &gt; 0, VLOOKUP(Attendance!$G3697,FINALS_WEEK_TUESDAY_PERIOD_SCHEDULE[],2,TRUE),
       VLOOKUP(Attendance!$G3697,REGULAR_WEEK_SCHEDULE[[Tuesday]:[Period]],5,TRUE)),
IF(WEEKDAY(Attendance!$J3697) = 4,
        IF(COUNTIF(BLOCK_WEDNESDAY_DATES[],Attendance!$J3697) &gt; 0, VLOOKUP(Attendance!$G3697,BLOCK_WEDNESDAY_PERIOD_SCHEDULE[],2,TRUE),
        IF(COUNTIF(FINALS_WEEK_WEDNESDAY_DATE[],Attendance!$J3697) &gt; 0, VLOOKUP(Attendance!$G3697,FINALS_WEEK_WEDNESDAY_PERIOD_SCHEDULE[],2,TRUE),
       VLOOKUP(Attendance!$G3697,REGULAR_WEEK_SCHEDULE[[Wednesday]:[Period]],4,TRUE))),
IF(WEEKDAY($J3697) = 5,
       IF(COUNTIF(BLOCK_THURSDAY_DATES[],Attendance!$J3697) &gt; 0, VLOOKUP(Attendance!$G3697,BLOCK_THURSDAY_PERIOD_SCHEDULE[],2,TRUE),
       IF(COUNTIF(FINALS_WEEK_THURSDAY_DATE[],Attendance!$J3697) &gt; 0, VLOOKUP(Attendance!$G3697,FINALS_WEEK_THURSDAY_PERIOD_SCHEDULE[],2,TRUE),
       VLOOKUP(Attendance!$G3697,REGULAR_WEEK_SCHEDULE[[Thursday]:[Period]],3,TRUE))),
IF(WEEKDAY(Attendance!$J3697) = 6,
       IF(COUNTIF(FINALS_WEEK_FRIDAY_DATE[],Attendance!$J3697) &gt; 0, VLOOKUP(Attendance!$G3697,FINALS_WEEK_FRIDAY_PERIOD_SCHEDULE[],2,TRUE),
       VLOOKUP(Attendance!$G3697,REGULAR_WEEK_SCHEDULE[[Friday]:[Period]],2,TRUE))))))))))</f>
        <v/>
      </c>
      <c r="J3697" s="41" t="str">
        <f t="shared" ca="1" si="176"/>
        <v/>
      </c>
      <c r="K3697" s="41" t="str">
        <f>IF($A3697 &lt;&gt; "",VLOOKUP($A3697,'Student reference sheet'!$A$2:$V$2329, 7,FALSE), "")</f>
        <v/>
      </c>
      <c r="L3697" s="30" t="str">
        <f>IF($A3697 ="", "", VLOOKUP($A3697, 'Student reference sheet'!$A$2:$Z$2603,23,FALSE))</f>
        <v/>
      </c>
      <c r="M3697" s="30" t="str">
        <f>IF($A3697 ="", "", VLOOKUP($A3697, 'Student reference sheet'!$A$2:$Z$2603,24,FALSE))</f>
        <v/>
      </c>
      <c r="N3697" s="30" t="str">
        <f>IF($A3697 ="", "", VLOOKUP($A3697, 'Student reference sheet'!$A$2:$Z$2603,26,FALSE))</f>
        <v/>
      </c>
      <c r="O3697" s="30" t="str">
        <f>IF($A3697 ="", "", VLOOKUP($A3697, 'Student reference sheet'!$A$2:$Z$2603,25,FALSE))</f>
        <v/>
      </c>
      <c r="P3697" s="39" t="str">
        <f>IF($A3697 = "", "", IF(OR(VLOOKUP($A3697,'Student reference sheet'!$A$2:$V$2400,8,FALSE) = "R",  VLOOKUP($A3697,'Student reference sheet'!$A$2:$V$2400,8,FALSE) = "L"), "X", ""))</f>
        <v/>
      </c>
      <c r="Q3697" s="39" t="str">
        <f>IF($A3697 ="", "", VLOOKUP($A3697, 'Student reference sheet'!$A$2:$V$2603,22,FALSE))</f>
        <v/>
      </c>
      <c r="R3697" s="39" t="str">
        <f>IF($A3697 &lt;&gt; "",VLOOKUP($A3697,'Student reference sheet'!$A$2:$V$2329, 5,FALSE), "")</f>
        <v/>
      </c>
      <c r="S3697" s="39" t="str">
        <f>IF($A3697 &lt;&gt; "",VLOOKUP($A3697,'Student reference sheet'!$A$2:$V$2329, 6,FALSE), "")</f>
        <v/>
      </c>
      <c r="T3697" s="30" t="str">
        <f>IF($A3697 = "","",
IF(VLOOKUP($A3697,'Student reference sheet'!$A$2:$V$2329, 10,FALSE) = "Y", "Hispanic",
IF(VLOOKUP($A3697,'Student reference sheet'!$A$2:$V$2329,11,FALSE) &lt;&gt; "",
IF(VLOOKUP($A3697,'Student reference sheet'!$A$2:$V$2329,11,FALSE) = "UNK", "Unknown", VLOOKUP(VALUE(VLOOKUP($A3697,'Student reference sheet'!$A$2:$V$2329,11,FALSE)),'Ethnicity Reference'!$A$2:$B$22,2,FALSE)),
IF(VLOOKUP($A3697,'Student reference sheet'!$A$2:$V$2329,9,FALSE) &lt;&gt; "", VLOOKUP(VALUE(VLOOKUP($A3697,'Student reference sheet'!$A$2:$V$2329,9,FALSE)),'Ethnicity Reference'!$A$2:$B$22,2,FALSE),"Unknown"))))</f>
        <v/>
      </c>
      <c r="U3697" s="35"/>
    </row>
    <row r="3698" spans="1:21" ht="15.75">
      <c r="A3698" s="47"/>
      <c r="B3698" s="33"/>
      <c r="C3698" s="39" t="str">
        <f>IF($A3698 &lt;&gt; "",VLOOKUP($A3698,'Student reference sheet'!$A$2:$V$2329, 3,FALSE), "")</f>
        <v/>
      </c>
      <c r="D3698" s="39" t="str">
        <f>IF($A3698 &lt;&gt; "",VLOOKUP($A3698,'Student reference sheet'!$A$2:$V$2329, 2,FALSE), "")</f>
        <v/>
      </c>
      <c r="E3698" s="35"/>
      <c r="F3698" s="34"/>
      <c r="G3698" s="40" t="str">
        <f t="shared" ca="1" si="174"/>
        <v/>
      </c>
      <c r="H3698" s="40" t="str">
        <f t="shared" ca="1" si="175"/>
        <v/>
      </c>
      <c r="I3698" s="36" t="str">
        <f>IF($A3698 = "", "",
IF(COUNTIF(MINIMUM_DAY_DATES[], Attendance!J3698) &gt; 0, VLOOKUP(Attendance!$G3698,MINIMUM_DAY_PERIOD_SCHEDULE[], 2,TRUE),
IF(COUNTIF(RALLY_DATES[], Attendance!J3698) &gt; 0, VLOOKUP(Attendance!$G3698,RALLY_PERIOD_SCHEDULE[], 2,TRUE),
IF(WEEKDAY(Attendance!$J3698) = 2,
       IF(COUNTIF(FINALS_WEEK_MONDAY_DATE[],Attendance!$J3698) &gt; 0, VLOOKUP(Attendance!$G3698,FINALS_WEEK_MONDAY_PERIOD_SCHEDULE[],2,TRUE),
       VLOOKUP(Attendance!$G3698,REGULAR_WEEK_SCHEDULE[],6,TRUE)),
IF(WEEKDAY($J3698) = 3,
       IF(COUNTIF(FINALS_WEEK_TUESDAY_DATE[],Attendance!$J3698) &gt; 0, VLOOKUP(Attendance!$G3698,FINALS_WEEK_TUESDAY_PERIOD_SCHEDULE[],2,TRUE),
       VLOOKUP(Attendance!$G3698,REGULAR_WEEK_SCHEDULE[[Tuesday]:[Period]],5,TRUE)),
IF(WEEKDAY(Attendance!$J3698) = 4,
        IF(COUNTIF(BLOCK_WEDNESDAY_DATES[],Attendance!$J3698) &gt; 0, VLOOKUP(Attendance!$G3698,BLOCK_WEDNESDAY_PERIOD_SCHEDULE[],2,TRUE),
        IF(COUNTIF(FINALS_WEEK_WEDNESDAY_DATE[],Attendance!$J3698) &gt; 0, VLOOKUP(Attendance!$G3698,FINALS_WEEK_WEDNESDAY_PERIOD_SCHEDULE[],2,TRUE),
       VLOOKUP(Attendance!$G3698,REGULAR_WEEK_SCHEDULE[[Wednesday]:[Period]],4,TRUE))),
IF(WEEKDAY($J3698) = 5,
       IF(COUNTIF(BLOCK_THURSDAY_DATES[],Attendance!$J3698) &gt; 0, VLOOKUP(Attendance!$G3698,BLOCK_THURSDAY_PERIOD_SCHEDULE[],2,TRUE),
       IF(COUNTIF(FINALS_WEEK_THURSDAY_DATE[],Attendance!$J3698) &gt; 0, VLOOKUP(Attendance!$G3698,FINALS_WEEK_THURSDAY_PERIOD_SCHEDULE[],2,TRUE),
       VLOOKUP(Attendance!$G3698,REGULAR_WEEK_SCHEDULE[[Thursday]:[Period]],3,TRUE))),
IF(WEEKDAY(Attendance!$J3698) = 6,
       IF(COUNTIF(FINALS_WEEK_FRIDAY_DATE[],Attendance!$J3698) &gt; 0, VLOOKUP(Attendance!$G3698,FINALS_WEEK_FRIDAY_PERIOD_SCHEDULE[],2,TRUE),
       VLOOKUP(Attendance!$G3698,REGULAR_WEEK_SCHEDULE[[Friday]:[Period]],2,TRUE))))))))))</f>
        <v/>
      </c>
      <c r="J3698" s="41" t="str">
        <f t="shared" ca="1" si="176"/>
        <v/>
      </c>
      <c r="K3698" s="41" t="str">
        <f>IF($A3698 &lt;&gt; "",VLOOKUP($A3698,'Student reference sheet'!$A$2:$V$2329, 7,FALSE), "")</f>
        <v/>
      </c>
      <c r="L3698" s="30" t="str">
        <f>IF($A3698 ="", "", VLOOKUP($A3698, 'Student reference sheet'!$A$2:$Z$2603,23,FALSE))</f>
        <v/>
      </c>
      <c r="M3698" s="30" t="str">
        <f>IF($A3698 ="", "", VLOOKUP($A3698, 'Student reference sheet'!$A$2:$Z$2603,24,FALSE))</f>
        <v/>
      </c>
      <c r="N3698" s="30" t="str">
        <f>IF($A3698 ="", "", VLOOKUP($A3698, 'Student reference sheet'!$A$2:$Z$2603,26,FALSE))</f>
        <v/>
      </c>
      <c r="O3698" s="30" t="str">
        <f>IF($A3698 ="", "", VLOOKUP($A3698, 'Student reference sheet'!$A$2:$Z$2603,25,FALSE))</f>
        <v/>
      </c>
      <c r="P3698" s="39" t="str">
        <f>IF($A3698 = "", "", IF(OR(VLOOKUP($A3698,'Student reference sheet'!$A$2:$V$2400,8,FALSE) = "R",  VLOOKUP($A3698,'Student reference sheet'!$A$2:$V$2400,8,FALSE) = "L"), "X", ""))</f>
        <v/>
      </c>
      <c r="Q3698" s="39" t="str">
        <f>IF($A3698 ="", "", VLOOKUP($A3698, 'Student reference sheet'!$A$2:$V$2603,22,FALSE))</f>
        <v/>
      </c>
      <c r="R3698" s="39" t="str">
        <f>IF($A3698 &lt;&gt; "",VLOOKUP($A3698,'Student reference sheet'!$A$2:$V$2329, 5,FALSE), "")</f>
        <v/>
      </c>
      <c r="S3698" s="39" t="str">
        <f>IF($A3698 &lt;&gt; "",VLOOKUP($A3698,'Student reference sheet'!$A$2:$V$2329, 6,FALSE), "")</f>
        <v/>
      </c>
      <c r="T3698" s="30" t="str">
        <f>IF($A3698 = "","",
IF(VLOOKUP($A3698,'Student reference sheet'!$A$2:$V$2329, 10,FALSE) = "Y", "Hispanic",
IF(VLOOKUP($A3698,'Student reference sheet'!$A$2:$V$2329,11,FALSE) &lt;&gt; "",
IF(VLOOKUP($A3698,'Student reference sheet'!$A$2:$V$2329,11,FALSE) = "UNK", "Unknown", VLOOKUP(VALUE(VLOOKUP($A3698,'Student reference sheet'!$A$2:$V$2329,11,FALSE)),'Ethnicity Reference'!$A$2:$B$22,2,FALSE)),
IF(VLOOKUP($A3698,'Student reference sheet'!$A$2:$V$2329,9,FALSE) &lt;&gt; "", VLOOKUP(VALUE(VLOOKUP($A3698,'Student reference sheet'!$A$2:$V$2329,9,FALSE)),'Ethnicity Reference'!$A$2:$B$22,2,FALSE),"Unknown"))))</f>
        <v/>
      </c>
      <c r="U3698" s="35"/>
    </row>
    <row r="3699" spans="1:21" ht="15.75">
      <c r="A3699" s="47"/>
      <c r="B3699" s="33"/>
      <c r="C3699" s="39" t="str">
        <f>IF($A3699 &lt;&gt; "",VLOOKUP($A3699,'Student reference sheet'!$A$2:$V$2329, 3,FALSE), "")</f>
        <v/>
      </c>
      <c r="D3699" s="39" t="str">
        <f>IF($A3699 &lt;&gt; "",VLOOKUP($A3699,'Student reference sheet'!$A$2:$V$2329, 2,FALSE), "")</f>
        <v/>
      </c>
      <c r="E3699" s="35"/>
      <c r="F3699" s="34"/>
      <c r="G3699" s="40" t="str">
        <f t="shared" ca="1" si="174"/>
        <v/>
      </c>
      <c r="H3699" s="40" t="str">
        <f t="shared" ca="1" si="175"/>
        <v/>
      </c>
      <c r="I3699" s="36" t="str">
        <f>IF($A3699 = "", "",
IF(COUNTIF(MINIMUM_DAY_DATES[], Attendance!J3699) &gt; 0, VLOOKUP(Attendance!$G3699,MINIMUM_DAY_PERIOD_SCHEDULE[], 2,TRUE),
IF(COUNTIF(RALLY_DATES[], Attendance!J3699) &gt; 0, VLOOKUP(Attendance!$G3699,RALLY_PERIOD_SCHEDULE[], 2,TRUE),
IF(WEEKDAY(Attendance!$J3699) = 2,
       IF(COUNTIF(FINALS_WEEK_MONDAY_DATE[],Attendance!$J3699) &gt; 0, VLOOKUP(Attendance!$G3699,FINALS_WEEK_MONDAY_PERIOD_SCHEDULE[],2,TRUE),
       VLOOKUP(Attendance!$G3699,REGULAR_WEEK_SCHEDULE[],6,TRUE)),
IF(WEEKDAY($J3699) = 3,
       IF(COUNTIF(FINALS_WEEK_TUESDAY_DATE[],Attendance!$J3699) &gt; 0, VLOOKUP(Attendance!$G3699,FINALS_WEEK_TUESDAY_PERIOD_SCHEDULE[],2,TRUE),
       VLOOKUP(Attendance!$G3699,REGULAR_WEEK_SCHEDULE[[Tuesday]:[Period]],5,TRUE)),
IF(WEEKDAY(Attendance!$J3699) = 4,
        IF(COUNTIF(BLOCK_WEDNESDAY_DATES[],Attendance!$J3699) &gt; 0, VLOOKUP(Attendance!$G3699,BLOCK_WEDNESDAY_PERIOD_SCHEDULE[],2,TRUE),
        IF(COUNTIF(FINALS_WEEK_WEDNESDAY_DATE[],Attendance!$J3699) &gt; 0, VLOOKUP(Attendance!$G3699,FINALS_WEEK_WEDNESDAY_PERIOD_SCHEDULE[],2,TRUE),
       VLOOKUP(Attendance!$G3699,REGULAR_WEEK_SCHEDULE[[Wednesday]:[Period]],4,TRUE))),
IF(WEEKDAY($J3699) = 5,
       IF(COUNTIF(BLOCK_THURSDAY_DATES[],Attendance!$J3699) &gt; 0, VLOOKUP(Attendance!$G3699,BLOCK_THURSDAY_PERIOD_SCHEDULE[],2,TRUE),
       IF(COUNTIF(FINALS_WEEK_THURSDAY_DATE[],Attendance!$J3699) &gt; 0, VLOOKUP(Attendance!$G3699,FINALS_WEEK_THURSDAY_PERIOD_SCHEDULE[],2,TRUE),
       VLOOKUP(Attendance!$G3699,REGULAR_WEEK_SCHEDULE[[Thursday]:[Period]],3,TRUE))),
IF(WEEKDAY(Attendance!$J3699) = 6,
       IF(COUNTIF(FINALS_WEEK_FRIDAY_DATE[],Attendance!$J3699) &gt; 0, VLOOKUP(Attendance!$G3699,FINALS_WEEK_FRIDAY_PERIOD_SCHEDULE[],2,TRUE),
       VLOOKUP(Attendance!$G3699,REGULAR_WEEK_SCHEDULE[[Friday]:[Period]],2,TRUE))))))))))</f>
        <v/>
      </c>
      <c r="J3699" s="41" t="str">
        <f t="shared" ca="1" si="176"/>
        <v/>
      </c>
      <c r="K3699" s="41" t="str">
        <f>IF($A3699 &lt;&gt; "",VLOOKUP($A3699,'Student reference sheet'!$A$2:$V$2329, 7,FALSE), "")</f>
        <v/>
      </c>
      <c r="L3699" s="30" t="str">
        <f>IF($A3699 ="", "", VLOOKUP($A3699, 'Student reference sheet'!$A$2:$Z$2603,23,FALSE))</f>
        <v/>
      </c>
      <c r="M3699" s="30" t="str">
        <f>IF($A3699 ="", "", VLOOKUP($A3699, 'Student reference sheet'!$A$2:$Z$2603,24,FALSE))</f>
        <v/>
      </c>
      <c r="N3699" s="30" t="str">
        <f>IF($A3699 ="", "", VLOOKUP($A3699, 'Student reference sheet'!$A$2:$Z$2603,26,FALSE))</f>
        <v/>
      </c>
      <c r="O3699" s="30" t="str">
        <f>IF($A3699 ="", "", VLOOKUP($A3699, 'Student reference sheet'!$A$2:$Z$2603,25,FALSE))</f>
        <v/>
      </c>
      <c r="P3699" s="39" t="str">
        <f>IF($A3699 = "", "", IF(OR(VLOOKUP($A3699,'Student reference sheet'!$A$2:$V$2400,8,FALSE) = "R",  VLOOKUP($A3699,'Student reference sheet'!$A$2:$V$2400,8,FALSE) = "L"), "X", ""))</f>
        <v/>
      </c>
      <c r="Q3699" s="39" t="str">
        <f>IF($A3699 ="", "", VLOOKUP($A3699, 'Student reference sheet'!$A$2:$V$2603,22,FALSE))</f>
        <v/>
      </c>
      <c r="R3699" s="39" t="str">
        <f>IF($A3699 &lt;&gt; "",VLOOKUP($A3699,'Student reference sheet'!$A$2:$V$2329, 5,FALSE), "")</f>
        <v/>
      </c>
      <c r="S3699" s="39" t="str">
        <f>IF($A3699 &lt;&gt; "",VLOOKUP($A3699,'Student reference sheet'!$A$2:$V$2329, 6,FALSE), "")</f>
        <v/>
      </c>
      <c r="T3699" s="30" t="str">
        <f>IF($A3699 = "","",
IF(VLOOKUP($A3699,'Student reference sheet'!$A$2:$V$2329, 10,FALSE) = "Y", "Hispanic",
IF(VLOOKUP($A3699,'Student reference sheet'!$A$2:$V$2329,11,FALSE) &lt;&gt; "",
IF(VLOOKUP($A3699,'Student reference sheet'!$A$2:$V$2329,11,FALSE) = "UNK", "Unknown", VLOOKUP(VALUE(VLOOKUP($A3699,'Student reference sheet'!$A$2:$V$2329,11,FALSE)),'Ethnicity Reference'!$A$2:$B$22,2,FALSE)),
IF(VLOOKUP($A3699,'Student reference sheet'!$A$2:$V$2329,9,FALSE) &lt;&gt; "", VLOOKUP(VALUE(VLOOKUP($A3699,'Student reference sheet'!$A$2:$V$2329,9,FALSE)),'Ethnicity Reference'!$A$2:$B$22,2,FALSE),"Unknown"))))</f>
        <v/>
      </c>
      <c r="U3699" s="35"/>
    </row>
    <row r="3700" spans="1:21" ht="15.75">
      <c r="A3700" s="47"/>
      <c r="B3700" s="33"/>
      <c r="C3700" s="39" t="str">
        <f>IF($A3700 &lt;&gt; "",VLOOKUP($A3700,'Student reference sheet'!$A$2:$V$2329, 3,FALSE), "")</f>
        <v/>
      </c>
      <c r="D3700" s="39" t="str">
        <f>IF($A3700 &lt;&gt; "",VLOOKUP($A3700,'Student reference sheet'!$A$2:$V$2329, 2,FALSE), "")</f>
        <v/>
      </c>
      <c r="E3700" s="35"/>
      <c r="F3700" s="34"/>
      <c r="G3700" s="40" t="str">
        <f t="shared" ca="1" si="174"/>
        <v/>
      </c>
      <c r="H3700" s="40" t="str">
        <f t="shared" ca="1" si="175"/>
        <v/>
      </c>
      <c r="I3700" s="36" t="str">
        <f>IF($A3700 = "", "",
IF(COUNTIF(MINIMUM_DAY_DATES[], Attendance!J3700) &gt; 0, VLOOKUP(Attendance!$G3700,MINIMUM_DAY_PERIOD_SCHEDULE[], 2,TRUE),
IF(COUNTIF(RALLY_DATES[], Attendance!J3700) &gt; 0, VLOOKUP(Attendance!$G3700,RALLY_PERIOD_SCHEDULE[], 2,TRUE),
IF(WEEKDAY(Attendance!$J3700) = 2,
       IF(COUNTIF(FINALS_WEEK_MONDAY_DATE[],Attendance!$J3700) &gt; 0, VLOOKUP(Attendance!$G3700,FINALS_WEEK_MONDAY_PERIOD_SCHEDULE[],2,TRUE),
       VLOOKUP(Attendance!$G3700,REGULAR_WEEK_SCHEDULE[],6,TRUE)),
IF(WEEKDAY($J3700) = 3,
       IF(COUNTIF(FINALS_WEEK_TUESDAY_DATE[],Attendance!$J3700) &gt; 0, VLOOKUP(Attendance!$G3700,FINALS_WEEK_TUESDAY_PERIOD_SCHEDULE[],2,TRUE),
       VLOOKUP(Attendance!$G3700,REGULAR_WEEK_SCHEDULE[[Tuesday]:[Period]],5,TRUE)),
IF(WEEKDAY(Attendance!$J3700) = 4,
        IF(COUNTIF(BLOCK_WEDNESDAY_DATES[],Attendance!$J3700) &gt; 0, VLOOKUP(Attendance!$G3700,BLOCK_WEDNESDAY_PERIOD_SCHEDULE[],2,TRUE),
        IF(COUNTIF(FINALS_WEEK_WEDNESDAY_DATE[],Attendance!$J3700) &gt; 0, VLOOKUP(Attendance!$G3700,FINALS_WEEK_WEDNESDAY_PERIOD_SCHEDULE[],2,TRUE),
       VLOOKUP(Attendance!$G3700,REGULAR_WEEK_SCHEDULE[[Wednesday]:[Period]],4,TRUE))),
IF(WEEKDAY($J3700) = 5,
       IF(COUNTIF(BLOCK_THURSDAY_DATES[],Attendance!$J3700) &gt; 0, VLOOKUP(Attendance!$G3700,BLOCK_THURSDAY_PERIOD_SCHEDULE[],2,TRUE),
       IF(COUNTIF(FINALS_WEEK_THURSDAY_DATE[],Attendance!$J3700) &gt; 0, VLOOKUP(Attendance!$G3700,FINALS_WEEK_THURSDAY_PERIOD_SCHEDULE[],2,TRUE),
       VLOOKUP(Attendance!$G3700,REGULAR_WEEK_SCHEDULE[[Thursday]:[Period]],3,TRUE))),
IF(WEEKDAY(Attendance!$J3700) = 6,
       IF(COUNTIF(FINALS_WEEK_FRIDAY_DATE[],Attendance!$J3700) &gt; 0, VLOOKUP(Attendance!$G3700,FINALS_WEEK_FRIDAY_PERIOD_SCHEDULE[],2,TRUE),
       VLOOKUP(Attendance!$G3700,REGULAR_WEEK_SCHEDULE[[Friday]:[Period]],2,TRUE))))))))))</f>
        <v/>
      </c>
      <c r="J3700" s="41" t="str">
        <f t="shared" ca="1" si="176"/>
        <v/>
      </c>
      <c r="K3700" s="41" t="str">
        <f>IF($A3700 &lt;&gt; "",VLOOKUP($A3700,'Student reference sheet'!$A$2:$V$2329, 7,FALSE), "")</f>
        <v/>
      </c>
      <c r="L3700" s="30" t="str">
        <f>IF($A3700 ="", "", VLOOKUP($A3700, 'Student reference sheet'!$A$2:$Z$2603,23,FALSE))</f>
        <v/>
      </c>
      <c r="M3700" s="30" t="str">
        <f>IF($A3700 ="", "", VLOOKUP($A3700, 'Student reference sheet'!$A$2:$Z$2603,24,FALSE))</f>
        <v/>
      </c>
      <c r="N3700" s="30" t="str">
        <f>IF($A3700 ="", "", VLOOKUP($A3700, 'Student reference sheet'!$A$2:$Z$2603,26,FALSE))</f>
        <v/>
      </c>
      <c r="O3700" s="30" t="str">
        <f>IF($A3700 ="", "", VLOOKUP($A3700, 'Student reference sheet'!$A$2:$Z$2603,25,FALSE))</f>
        <v/>
      </c>
      <c r="P3700" s="39" t="str">
        <f>IF($A3700 = "", "", IF(OR(VLOOKUP($A3700,'Student reference sheet'!$A$2:$V$2400,8,FALSE) = "R",  VLOOKUP($A3700,'Student reference sheet'!$A$2:$V$2400,8,FALSE) = "L"), "X", ""))</f>
        <v/>
      </c>
      <c r="Q3700" s="39" t="str">
        <f>IF($A3700 ="", "", VLOOKUP($A3700, 'Student reference sheet'!$A$2:$V$2603,22,FALSE))</f>
        <v/>
      </c>
      <c r="R3700" s="39" t="str">
        <f>IF($A3700 &lt;&gt; "",VLOOKUP($A3700,'Student reference sheet'!$A$2:$V$2329, 5,FALSE), "")</f>
        <v/>
      </c>
      <c r="S3700" s="39" t="str">
        <f>IF($A3700 &lt;&gt; "",VLOOKUP($A3700,'Student reference sheet'!$A$2:$V$2329, 6,FALSE), "")</f>
        <v/>
      </c>
      <c r="T3700" s="30" t="str">
        <f>IF($A3700 = "","",
IF(VLOOKUP($A3700,'Student reference sheet'!$A$2:$V$2329, 10,FALSE) = "Y", "Hispanic",
IF(VLOOKUP($A3700,'Student reference sheet'!$A$2:$V$2329,11,FALSE) &lt;&gt; "",
IF(VLOOKUP($A3700,'Student reference sheet'!$A$2:$V$2329,11,FALSE) = "UNK", "Unknown", VLOOKUP(VALUE(VLOOKUP($A3700,'Student reference sheet'!$A$2:$V$2329,11,FALSE)),'Ethnicity Reference'!$A$2:$B$22,2,FALSE)),
IF(VLOOKUP($A3700,'Student reference sheet'!$A$2:$V$2329,9,FALSE) &lt;&gt; "", VLOOKUP(VALUE(VLOOKUP($A3700,'Student reference sheet'!$A$2:$V$2329,9,FALSE)),'Ethnicity Reference'!$A$2:$B$22,2,FALSE),"Unknown"))))</f>
        <v/>
      </c>
      <c r="U3700" s="35"/>
    </row>
    <row r="3701" spans="1:21" ht="15.75">
      <c r="A3701" s="47"/>
      <c r="B3701" s="33"/>
      <c r="C3701" s="39" t="str">
        <f>IF($A3701 &lt;&gt; "",VLOOKUP($A3701,'Student reference sheet'!$A$2:$V$2329, 3,FALSE), "")</f>
        <v/>
      </c>
      <c r="D3701" s="39" t="str">
        <f>IF($A3701 &lt;&gt; "",VLOOKUP($A3701,'Student reference sheet'!$A$2:$V$2329, 2,FALSE), "")</f>
        <v/>
      </c>
      <c r="E3701" s="35"/>
      <c r="F3701" s="34"/>
      <c r="G3701" s="40" t="str">
        <f t="shared" ca="1" si="174"/>
        <v/>
      </c>
      <c r="H3701" s="40" t="str">
        <f t="shared" ca="1" si="175"/>
        <v/>
      </c>
      <c r="I3701" s="36" t="str">
        <f>IF($A3701 = "", "",
IF(COUNTIF(MINIMUM_DAY_DATES[], Attendance!J3701) &gt; 0, VLOOKUP(Attendance!$G3701,MINIMUM_DAY_PERIOD_SCHEDULE[], 2,TRUE),
IF(COUNTIF(RALLY_DATES[], Attendance!J3701) &gt; 0, VLOOKUP(Attendance!$G3701,RALLY_PERIOD_SCHEDULE[], 2,TRUE),
IF(WEEKDAY(Attendance!$J3701) = 2,
       IF(COUNTIF(FINALS_WEEK_MONDAY_DATE[],Attendance!$J3701) &gt; 0, VLOOKUP(Attendance!$G3701,FINALS_WEEK_MONDAY_PERIOD_SCHEDULE[],2,TRUE),
       VLOOKUP(Attendance!$G3701,REGULAR_WEEK_SCHEDULE[],6,TRUE)),
IF(WEEKDAY($J3701) = 3,
       IF(COUNTIF(FINALS_WEEK_TUESDAY_DATE[],Attendance!$J3701) &gt; 0, VLOOKUP(Attendance!$G3701,FINALS_WEEK_TUESDAY_PERIOD_SCHEDULE[],2,TRUE),
       VLOOKUP(Attendance!$G3701,REGULAR_WEEK_SCHEDULE[[Tuesday]:[Period]],5,TRUE)),
IF(WEEKDAY(Attendance!$J3701) = 4,
        IF(COUNTIF(BLOCK_WEDNESDAY_DATES[],Attendance!$J3701) &gt; 0, VLOOKUP(Attendance!$G3701,BLOCK_WEDNESDAY_PERIOD_SCHEDULE[],2,TRUE),
        IF(COUNTIF(FINALS_WEEK_WEDNESDAY_DATE[],Attendance!$J3701) &gt; 0, VLOOKUP(Attendance!$G3701,FINALS_WEEK_WEDNESDAY_PERIOD_SCHEDULE[],2,TRUE),
       VLOOKUP(Attendance!$G3701,REGULAR_WEEK_SCHEDULE[[Wednesday]:[Period]],4,TRUE))),
IF(WEEKDAY($J3701) = 5,
       IF(COUNTIF(BLOCK_THURSDAY_DATES[],Attendance!$J3701) &gt; 0, VLOOKUP(Attendance!$G3701,BLOCK_THURSDAY_PERIOD_SCHEDULE[],2,TRUE),
       IF(COUNTIF(FINALS_WEEK_THURSDAY_DATE[],Attendance!$J3701) &gt; 0, VLOOKUP(Attendance!$G3701,FINALS_WEEK_THURSDAY_PERIOD_SCHEDULE[],2,TRUE),
       VLOOKUP(Attendance!$G3701,REGULAR_WEEK_SCHEDULE[[Thursday]:[Period]],3,TRUE))),
IF(WEEKDAY(Attendance!$J3701) = 6,
       IF(COUNTIF(FINALS_WEEK_FRIDAY_DATE[],Attendance!$J3701) &gt; 0, VLOOKUP(Attendance!$G3701,FINALS_WEEK_FRIDAY_PERIOD_SCHEDULE[],2,TRUE),
       VLOOKUP(Attendance!$G3701,REGULAR_WEEK_SCHEDULE[[Friday]:[Period]],2,TRUE))))))))))</f>
        <v/>
      </c>
      <c r="J3701" s="41" t="str">
        <f t="shared" ca="1" si="176"/>
        <v/>
      </c>
      <c r="K3701" s="41" t="str">
        <f>IF($A3701 &lt;&gt; "",VLOOKUP($A3701,'Student reference sheet'!$A$2:$V$2329, 7,FALSE), "")</f>
        <v/>
      </c>
      <c r="L3701" s="30" t="str">
        <f>IF($A3701 ="", "", VLOOKUP($A3701, 'Student reference sheet'!$A$2:$Z$2603,23,FALSE))</f>
        <v/>
      </c>
      <c r="M3701" s="30" t="str">
        <f>IF($A3701 ="", "", VLOOKUP($A3701, 'Student reference sheet'!$A$2:$Z$2603,24,FALSE))</f>
        <v/>
      </c>
      <c r="N3701" s="30" t="str">
        <f>IF($A3701 ="", "", VLOOKUP($A3701, 'Student reference sheet'!$A$2:$Z$2603,26,FALSE))</f>
        <v/>
      </c>
      <c r="O3701" s="30" t="str">
        <f>IF($A3701 ="", "", VLOOKUP($A3701, 'Student reference sheet'!$A$2:$Z$2603,25,FALSE))</f>
        <v/>
      </c>
      <c r="P3701" s="39" t="str">
        <f>IF($A3701 = "", "", IF(OR(VLOOKUP($A3701,'Student reference sheet'!$A$2:$V$2400,8,FALSE) = "R",  VLOOKUP($A3701,'Student reference sheet'!$A$2:$V$2400,8,FALSE) = "L"), "X", ""))</f>
        <v/>
      </c>
      <c r="Q3701" s="39" t="str">
        <f>IF($A3701 ="", "", VLOOKUP($A3701, 'Student reference sheet'!$A$2:$V$2603,22,FALSE))</f>
        <v/>
      </c>
      <c r="R3701" s="39" t="str">
        <f>IF($A3701 &lt;&gt; "",VLOOKUP($A3701,'Student reference sheet'!$A$2:$V$2329, 5,FALSE), "")</f>
        <v/>
      </c>
      <c r="S3701" s="39" t="str">
        <f>IF($A3701 &lt;&gt; "",VLOOKUP($A3701,'Student reference sheet'!$A$2:$V$2329, 6,FALSE), "")</f>
        <v/>
      </c>
      <c r="T3701" s="30" t="str">
        <f>IF($A3701 = "","",
IF(VLOOKUP($A3701,'Student reference sheet'!$A$2:$V$2329, 10,FALSE) = "Y", "Hispanic",
IF(VLOOKUP($A3701,'Student reference sheet'!$A$2:$V$2329,11,FALSE) &lt;&gt; "",
IF(VLOOKUP($A3701,'Student reference sheet'!$A$2:$V$2329,11,FALSE) = "UNK", "Unknown", VLOOKUP(VALUE(VLOOKUP($A3701,'Student reference sheet'!$A$2:$V$2329,11,FALSE)),'Ethnicity Reference'!$A$2:$B$22,2,FALSE)),
IF(VLOOKUP($A3701,'Student reference sheet'!$A$2:$V$2329,9,FALSE) &lt;&gt; "", VLOOKUP(VALUE(VLOOKUP($A3701,'Student reference sheet'!$A$2:$V$2329,9,FALSE)),'Ethnicity Reference'!$A$2:$B$22,2,FALSE),"Unknown"))))</f>
        <v/>
      </c>
      <c r="U3701" s="35"/>
    </row>
    <row r="3702" spans="1:21" ht="15.75">
      <c r="A3702" s="47"/>
      <c r="B3702" s="33"/>
      <c r="C3702" s="39" t="str">
        <f>IF($A3702 &lt;&gt; "",VLOOKUP($A3702,'Student reference sheet'!$A$2:$V$2329, 3,FALSE), "")</f>
        <v/>
      </c>
      <c r="D3702" s="39" t="str">
        <f>IF($A3702 &lt;&gt; "",VLOOKUP($A3702,'Student reference sheet'!$A$2:$V$2329, 2,FALSE), "")</f>
        <v/>
      </c>
      <c r="E3702" s="35"/>
      <c r="F3702" s="34"/>
      <c r="G3702" s="40" t="str">
        <f t="shared" ca="1" si="174"/>
        <v/>
      </c>
      <c r="H3702" s="40" t="str">
        <f t="shared" ca="1" si="175"/>
        <v/>
      </c>
      <c r="I3702" s="36" t="str">
        <f>IF($A3702 = "", "",
IF(COUNTIF(MINIMUM_DAY_DATES[], Attendance!J3702) &gt; 0, VLOOKUP(Attendance!$G3702,MINIMUM_DAY_PERIOD_SCHEDULE[], 2,TRUE),
IF(COUNTIF(RALLY_DATES[], Attendance!J3702) &gt; 0, VLOOKUP(Attendance!$G3702,RALLY_PERIOD_SCHEDULE[], 2,TRUE),
IF(WEEKDAY(Attendance!$J3702) = 2,
       IF(COUNTIF(FINALS_WEEK_MONDAY_DATE[],Attendance!$J3702) &gt; 0, VLOOKUP(Attendance!$G3702,FINALS_WEEK_MONDAY_PERIOD_SCHEDULE[],2,TRUE),
       VLOOKUP(Attendance!$G3702,REGULAR_WEEK_SCHEDULE[],6,TRUE)),
IF(WEEKDAY($J3702) = 3,
       IF(COUNTIF(FINALS_WEEK_TUESDAY_DATE[],Attendance!$J3702) &gt; 0, VLOOKUP(Attendance!$G3702,FINALS_WEEK_TUESDAY_PERIOD_SCHEDULE[],2,TRUE),
       VLOOKUP(Attendance!$G3702,REGULAR_WEEK_SCHEDULE[[Tuesday]:[Period]],5,TRUE)),
IF(WEEKDAY(Attendance!$J3702) = 4,
        IF(COUNTIF(BLOCK_WEDNESDAY_DATES[],Attendance!$J3702) &gt; 0, VLOOKUP(Attendance!$G3702,BLOCK_WEDNESDAY_PERIOD_SCHEDULE[],2,TRUE),
        IF(COUNTIF(FINALS_WEEK_WEDNESDAY_DATE[],Attendance!$J3702) &gt; 0, VLOOKUP(Attendance!$G3702,FINALS_WEEK_WEDNESDAY_PERIOD_SCHEDULE[],2,TRUE),
       VLOOKUP(Attendance!$G3702,REGULAR_WEEK_SCHEDULE[[Wednesday]:[Period]],4,TRUE))),
IF(WEEKDAY($J3702) = 5,
       IF(COUNTIF(BLOCK_THURSDAY_DATES[],Attendance!$J3702) &gt; 0, VLOOKUP(Attendance!$G3702,BLOCK_THURSDAY_PERIOD_SCHEDULE[],2,TRUE),
       IF(COUNTIF(FINALS_WEEK_THURSDAY_DATE[],Attendance!$J3702) &gt; 0, VLOOKUP(Attendance!$G3702,FINALS_WEEK_THURSDAY_PERIOD_SCHEDULE[],2,TRUE),
       VLOOKUP(Attendance!$G3702,REGULAR_WEEK_SCHEDULE[[Thursday]:[Period]],3,TRUE))),
IF(WEEKDAY(Attendance!$J3702) = 6,
       IF(COUNTIF(FINALS_WEEK_FRIDAY_DATE[],Attendance!$J3702) &gt; 0, VLOOKUP(Attendance!$G3702,FINALS_WEEK_FRIDAY_PERIOD_SCHEDULE[],2,TRUE),
       VLOOKUP(Attendance!$G3702,REGULAR_WEEK_SCHEDULE[[Friday]:[Period]],2,TRUE))))))))))</f>
        <v/>
      </c>
      <c r="J3702" s="41" t="str">
        <f t="shared" ca="1" si="176"/>
        <v/>
      </c>
      <c r="K3702" s="41" t="str">
        <f>IF($A3702 &lt;&gt; "",VLOOKUP($A3702,'Student reference sheet'!$A$2:$V$2329, 7,FALSE), "")</f>
        <v/>
      </c>
      <c r="L3702" s="30" t="str">
        <f>IF($A3702 ="", "", VLOOKUP($A3702, 'Student reference sheet'!$A$2:$Z$2603,23,FALSE))</f>
        <v/>
      </c>
      <c r="M3702" s="30" t="str">
        <f>IF($A3702 ="", "", VLOOKUP($A3702, 'Student reference sheet'!$A$2:$Z$2603,24,FALSE))</f>
        <v/>
      </c>
      <c r="N3702" s="30" t="str">
        <f>IF($A3702 ="", "", VLOOKUP($A3702, 'Student reference sheet'!$A$2:$Z$2603,26,FALSE))</f>
        <v/>
      </c>
      <c r="O3702" s="30" t="str">
        <f>IF($A3702 ="", "", VLOOKUP($A3702, 'Student reference sheet'!$A$2:$Z$2603,25,FALSE))</f>
        <v/>
      </c>
      <c r="P3702" s="39" t="str">
        <f>IF($A3702 = "", "", IF(OR(VLOOKUP($A3702,'Student reference sheet'!$A$2:$V$2400,8,FALSE) = "R",  VLOOKUP($A3702,'Student reference sheet'!$A$2:$V$2400,8,FALSE) = "L"), "X", ""))</f>
        <v/>
      </c>
      <c r="Q3702" s="39" t="str">
        <f>IF($A3702 ="", "", VLOOKUP($A3702, 'Student reference sheet'!$A$2:$V$2603,22,FALSE))</f>
        <v/>
      </c>
      <c r="R3702" s="39" t="str">
        <f>IF($A3702 &lt;&gt; "",VLOOKUP($A3702,'Student reference sheet'!$A$2:$V$2329, 5,FALSE), "")</f>
        <v/>
      </c>
      <c r="S3702" s="39" t="str">
        <f>IF($A3702 &lt;&gt; "",VLOOKUP($A3702,'Student reference sheet'!$A$2:$V$2329, 6,FALSE), "")</f>
        <v/>
      </c>
      <c r="T3702" s="30" t="str">
        <f>IF($A3702 = "","",
IF(VLOOKUP($A3702,'Student reference sheet'!$A$2:$V$2329, 10,FALSE) = "Y", "Hispanic",
IF(VLOOKUP($A3702,'Student reference sheet'!$A$2:$V$2329,11,FALSE) &lt;&gt; "",
IF(VLOOKUP($A3702,'Student reference sheet'!$A$2:$V$2329,11,FALSE) = "UNK", "Unknown", VLOOKUP(VALUE(VLOOKUP($A3702,'Student reference sheet'!$A$2:$V$2329,11,FALSE)),'Ethnicity Reference'!$A$2:$B$22,2,FALSE)),
IF(VLOOKUP($A3702,'Student reference sheet'!$A$2:$V$2329,9,FALSE) &lt;&gt; "", VLOOKUP(VALUE(VLOOKUP($A3702,'Student reference sheet'!$A$2:$V$2329,9,FALSE)),'Ethnicity Reference'!$A$2:$B$22,2,FALSE),"Unknown"))))</f>
        <v/>
      </c>
      <c r="U3702" s="35"/>
    </row>
    <row r="3703" spans="1:21" ht="15.75">
      <c r="A3703" s="47"/>
      <c r="B3703" s="33"/>
      <c r="C3703" s="39" t="str">
        <f>IF($A3703 &lt;&gt; "",VLOOKUP($A3703,'Student reference sheet'!$A$2:$V$2329, 3,FALSE), "")</f>
        <v/>
      </c>
      <c r="D3703" s="39" t="str">
        <f>IF($A3703 &lt;&gt; "",VLOOKUP($A3703,'Student reference sheet'!$A$2:$V$2329, 2,FALSE), "")</f>
        <v/>
      </c>
      <c r="E3703" s="35"/>
      <c r="F3703" s="34"/>
      <c r="G3703" s="40" t="str">
        <f t="shared" ca="1" si="174"/>
        <v/>
      </c>
      <c r="H3703" s="40" t="str">
        <f t="shared" ca="1" si="175"/>
        <v/>
      </c>
      <c r="I3703" s="36" t="str">
        <f>IF($A3703 = "", "",
IF(COUNTIF(MINIMUM_DAY_DATES[], Attendance!J3703) &gt; 0, VLOOKUP(Attendance!$G3703,MINIMUM_DAY_PERIOD_SCHEDULE[], 2,TRUE),
IF(COUNTIF(RALLY_DATES[], Attendance!J3703) &gt; 0, VLOOKUP(Attendance!$G3703,RALLY_PERIOD_SCHEDULE[], 2,TRUE),
IF(WEEKDAY(Attendance!$J3703) = 2,
       IF(COUNTIF(FINALS_WEEK_MONDAY_DATE[],Attendance!$J3703) &gt; 0, VLOOKUP(Attendance!$G3703,FINALS_WEEK_MONDAY_PERIOD_SCHEDULE[],2,TRUE),
       VLOOKUP(Attendance!$G3703,REGULAR_WEEK_SCHEDULE[],6,TRUE)),
IF(WEEKDAY($J3703) = 3,
       IF(COUNTIF(FINALS_WEEK_TUESDAY_DATE[],Attendance!$J3703) &gt; 0, VLOOKUP(Attendance!$G3703,FINALS_WEEK_TUESDAY_PERIOD_SCHEDULE[],2,TRUE),
       VLOOKUP(Attendance!$G3703,REGULAR_WEEK_SCHEDULE[[Tuesday]:[Period]],5,TRUE)),
IF(WEEKDAY(Attendance!$J3703) = 4,
        IF(COUNTIF(BLOCK_WEDNESDAY_DATES[],Attendance!$J3703) &gt; 0, VLOOKUP(Attendance!$G3703,BLOCK_WEDNESDAY_PERIOD_SCHEDULE[],2,TRUE),
        IF(COUNTIF(FINALS_WEEK_WEDNESDAY_DATE[],Attendance!$J3703) &gt; 0, VLOOKUP(Attendance!$G3703,FINALS_WEEK_WEDNESDAY_PERIOD_SCHEDULE[],2,TRUE),
       VLOOKUP(Attendance!$G3703,REGULAR_WEEK_SCHEDULE[[Wednesday]:[Period]],4,TRUE))),
IF(WEEKDAY($J3703) = 5,
       IF(COUNTIF(BLOCK_THURSDAY_DATES[],Attendance!$J3703) &gt; 0, VLOOKUP(Attendance!$G3703,BLOCK_THURSDAY_PERIOD_SCHEDULE[],2,TRUE),
       IF(COUNTIF(FINALS_WEEK_THURSDAY_DATE[],Attendance!$J3703) &gt; 0, VLOOKUP(Attendance!$G3703,FINALS_WEEK_THURSDAY_PERIOD_SCHEDULE[],2,TRUE),
       VLOOKUP(Attendance!$G3703,REGULAR_WEEK_SCHEDULE[[Thursday]:[Period]],3,TRUE))),
IF(WEEKDAY(Attendance!$J3703) = 6,
       IF(COUNTIF(FINALS_WEEK_FRIDAY_DATE[],Attendance!$J3703) &gt; 0, VLOOKUP(Attendance!$G3703,FINALS_WEEK_FRIDAY_PERIOD_SCHEDULE[],2,TRUE),
       VLOOKUP(Attendance!$G3703,REGULAR_WEEK_SCHEDULE[[Friday]:[Period]],2,TRUE))))))))))</f>
        <v/>
      </c>
      <c r="J3703" s="41" t="str">
        <f t="shared" ca="1" si="176"/>
        <v/>
      </c>
      <c r="K3703" s="41" t="str">
        <f>IF($A3703 &lt;&gt; "",VLOOKUP($A3703,'Student reference sheet'!$A$2:$V$2329, 7,FALSE), "")</f>
        <v/>
      </c>
      <c r="L3703" s="30" t="str">
        <f>IF($A3703 ="", "", VLOOKUP($A3703, 'Student reference sheet'!$A$2:$Z$2603,23,FALSE))</f>
        <v/>
      </c>
      <c r="M3703" s="30" t="str">
        <f>IF($A3703 ="", "", VLOOKUP($A3703, 'Student reference sheet'!$A$2:$Z$2603,24,FALSE))</f>
        <v/>
      </c>
      <c r="N3703" s="30" t="str">
        <f>IF($A3703 ="", "", VLOOKUP($A3703, 'Student reference sheet'!$A$2:$Z$2603,26,FALSE))</f>
        <v/>
      </c>
      <c r="O3703" s="30" t="str">
        <f>IF($A3703 ="", "", VLOOKUP($A3703, 'Student reference sheet'!$A$2:$Z$2603,25,FALSE))</f>
        <v/>
      </c>
      <c r="P3703" s="39" t="str">
        <f>IF($A3703 = "", "", IF(OR(VLOOKUP($A3703,'Student reference sheet'!$A$2:$V$2400,8,FALSE) = "R",  VLOOKUP($A3703,'Student reference sheet'!$A$2:$V$2400,8,FALSE) = "L"), "X", ""))</f>
        <v/>
      </c>
      <c r="Q3703" s="39" t="str">
        <f>IF($A3703 ="", "", VLOOKUP($A3703, 'Student reference sheet'!$A$2:$V$2603,22,FALSE))</f>
        <v/>
      </c>
      <c r="R3703" s="39" t="str">
        <f>IF($A3703 &lt;&gt; "",VLOOKUP($A3703,'Student reference sheet'!$A$2:$V$2329, 5,FALSE), "")</f>
        <v/>
      </c>
      <c r="S3703" s="39" t="str">
        <f>IF($A3703 &lt;&gt; "",VLOOKUP($A3703,'Student reference sheet'!$A$2:$V$2329, 6,FALSE), "")</f>
        <v/>
      </c>
      <c r="T3703" s="30" t="str">
        <f>IF($A3703 = "","",
IF(VLOOKUP($A3703,'Student reference sheet'!$A$2:$V$2329, 10,FALSE) = "Y", "Hispanic",
IF(VLOOKUP($A3703,'Student reference sheet'!$A$2:$V$2329,11,FALSE) &lt;&gt; "",
IF(VLOOKUP($A3703,'Student reference sheet'!$A$2:$V$2329,11,FALSE) = "UNK", "Unknown", VLOOKUP(VALUE(VLOOKUP($A3703,'Student reference sheet'!$A$2:$V$2329,11,FALSE)),'Ethnicity Reference'!$A$2:$B$22,2,FALSE)),
IF(VLOOKUP($A3703,'Student reference sheet'!$A$2:$V$2329,9,FALSE) &lt;&gt; "", VLOOKUP(VALUE(VLOOKUP($A3703,'Student reference sheet'!$A$2:$V$2329,9,FALSE)),'Ethnicity Reference'!$A$2:$B$22,2,FALSE),"Unknown"))))</f>
        <v/>
      </c>
      <c r="U3703" s="35"/>
    </row>
    <row r="3704" spans="1:21" ht="15.75">
      <c r="A3704" s="47"/>
      <c r="B3704" s="33"/>
      <c r="C3704" s="39" t="str">
        <f>IF($A3704 &lt;&gt; "",VLOOKUP($A3704,'Student reference sheet'!$A$2:$V$2329, 3,FALSE), "")</f>
        <v/>
      </c>
      <c r="D3704" s="39" t="str">
        <f>IF($A3704 &lt;&gt; "",VLOOKUP($A3704,'Student reference sheet'!$A$2:$V$2329, 2,FALSE), "")</f>
        <v/>
      </c>
      <c r="E3704" s="35"/>
      <c r="F3704" s="34"/>
      <c r="G3704" s="40" t="str">
        <f t="shared" ca="1" si="174"/>
        <v/>
      </c>
      <c r="H3704" s="40" t="str">
        <f t="shared" ca="1" si="175"/>
        <v/>
      </c>
      <c r="I3704" s="36" t="str">
        <f>IF($A3704 = "", "",
IF(COUNTIF(MINIMUM_DAY_DATES[], Attendance!J3704) &gt; 0, VLOOKUP(Attendance!$G3704,MINIMUM_DAY_PERIOD_SCHEDULE[], 2,TRUE),
IF(COUNTIF(RALLY_DATES[], Attendance!J3704) &gt; 0, VLOOKUP(Attendance!$G3704,RALLY_PERIOD_SCHEDULE[], 2,TRUE),
IF(WEEKDAY(Attendance!$J3704) = 2,
       IF(COUNTIF(FINALS_WEEK_MONDAY_DATE[],Attendance!$J3704) &gt; 0, VLOOKUP(Attendance!$G3704,FINALS_WEEK_MONDAY_PERIOD_SCHEDULE[],2,TRUE),
       VLOOKUP(Attendance!$G3704,REGULAR_WEEK_SCHEDULE[],6,TRUE)),
IF(WEEKDAY($J3704) = 3,
       IF(COUNTIF(FINALS_WEEK_TUESDAY_DATE[],Attendance!$J3704) &gt; 0, VLOOKUP(Attendance!$G3704,FINALS_WEEK_TUESDAY_PERIOD_SCHEDULE[],2,TRUE),
       VLOOKUP(Attendance!$G3704,REGULAR_WEEK_SCHEDULE[[Tuesday]:[Period]],5,TRUE)),
IF(WEEKDAY(Attendance!$J3704) = 4,
        IF(COUNTIF(BLOCK_WEDNESDAY_DATES[],Attendance!$J3704) &gt; 0, VLOOKUP(Attendance!$G3704,BLOCK_WEDNESDAY_PERIOD_SCHEDULE[],2,TRUE),
        IF(COUNTIF(FINALS_WEEK_WEDNESDAY_DATE[],Attendance!$J3704) &gt; 0, VLOOKUP(Attendance!$G3704,FINALS_WEEK_WEDNESDAY_PERIOD_SCHEDULE[],2,TRUE),
       VLOOKUP(Attendance!$G3704,REGULAR_WEEK_SCHEDULE[[Wednesday]:[Period]],4,TRUE))),
IF(WEEKDAY($J3704) = 5,
       IF(COUNTIF(BLOCK_THURSDAY_DATES[],Attendance!$J3704) &gt; 0, VLOOKUP(Attendance!$G3704,BLOCK_THURSDAY_PERIOD_SCHEDULE[],2,TRUE),
       IF(COUNTIF(FINALS_WEEK_THURSDAY_DATE[],Attendance!$J3704) &gt; 0, VLOOKUP(Attendance!$G3704,FINALS_WEEK_THURSDAY_PERIOD_SCHEDULE[],2,TRUE),
       VLOOKUP(Attendance!$G3704,REGULAR_WEEK_SCHEDULE[[Thursday]:[Period]],3,TRUE))),
IF(WEEKDAY(Attendance!$J3704) = 6,
       IF(COUNTIF(FINALS_WEEK_FRIDAY_DATE[],Attendance!$J3704) &gt; 0, VLOOKUP(Attendance!$G3704,FINALS_WEEK_FRIDAY_PERIOD_SCHEDULE[],2,TRUE),
       VLOOKUP(Attendance!$G3704,REGULAR_WEEK_SCHEDULE[[Friday]:[Period]],2,TRUE))))))))))</f>
        <v/>
      </c>
      <c r="J3704" s="41" t="str">
        <f t="shared" ca="1" si="176"/>
        <v/>
      </c>
      <c r="K3704" s="41" t="str">
        <f>IF($A3704 &lt;&gt; "",VLOOKUP($A3704,'Student reference sheet'!$A$2:$V$2329, 7,FALSE), "")</f>
        <v/>
      </c>
      <c r="L3704" s="30" t="str">
        <f>IF($A3704 ="", "", VLOOKUP($A3704, 'Student reference sheet'!$A$2:$Z$2603,23,FALSE))</f>
        <v/>
      </c>
      <c r="M3704" s="30" t="str">
        <f>IF($A3704 ="", "", VLOOKUP($A3704, 'Student reference sheet'!$A$2:$Z$2603,24,FALSE))</f>
        <v/>
      </c>
      <c r="N3704" s="30" t="str">
        <f>IF($A3704 ="", "", VLOOKUP($A3704, 'Student reference sheet'!$A$2:$Z$2603,26,FALSE))</f>
        <v/>
      </c>
      <c r="O3704" s="30" t="str">
        <f>IF($A3704 ="", "", VLOOKUP($A3704, 'Student reference sheet'!$A$2:$Z$2603,25,FALSE))</f>
        <v/>
      </c>
      <c r="P3704" s="39" t="str">
        <f>IF($A3704 = "", "", IF(OR(VLOOKUP($A3704,'Student reference sheet'!$A$2:$V$2400,8,FALSE) = "R",  VLOOKUP($A3704,'Student reference sheet'!$A$2:$V$2400,8,FALSE) = "L"), "X", ""))</f>
        <v/>
      </c>
      <c r="Q3704" s="39" t="str">
        <f>IF($A3704 ="", "", VLOOKUP($A3704, 'Student reference sheet'!$A$2:$V$2603,22,FALSE))</f>
        <v/>
      </c>
      <c r="R3704" s="39" t="str">
        <f>IF($A3704 &lt;&gt; "",VLOOKUP($A3704,'Student reference sheet'!$A$2:$V$2329, 5,FALSE), "")</f>
        <v/>
      </c>
      <c r="S3704" s="39" t="str">
        <f>IF($A3704 &lt;&gt; "",VLOOKUP($A3704,'Student reference sheet'!$A$2:$V$2329, 6,FALSE), "")</f>
        <v/>
      </c>
      <c r="T3704" s="30" t="str">
        <f>IF($A3704 = "","",
IF(VLOOKUP($A3704,'Student reference sheet'!$A$2:$V$2329, 10,FALSE) = "Y", "Hispanic",
IF(VLOOKUP($A3704,'Student reference sheet'!$A$2:$V$2329,11,FALSE) &lt;&gt; "",
IF(VLOOKUP($A3704,'Student reference sheet'!$A$2:$V$2329,11,FALSE) = "UNK", "Unknown", VLOOKUP(VALUE(VLOOKUP($A3704,'Student reference sheet'!$A$2:$V$2329,11,FALSE)),'Ethnicity Reference'!$A$2:$B$22,2,FALSE)),
IF(VLOOKUP($A3704,'Student reference sheet'!$A$2:$V$2329,9,FALSE) &lt;&gt; "", VLOOKUP(VALUE(VLOOKUP($A3704,'Student reference sheet'!$A$2:$V$2329,9,FALSE)),'Ethnicity Reference'!$A$2:$B$22,2,FALSE),"Unknown"))))</f>
        <v/>
      </c>
      <c r="U3704" s="35"/>
    </row>
    <row r="3705" spans="1:21" ht="15.75">
      <c r="A3705" s="47"/>
      <c r="B3705" s="33"/>
      <c r="C3705" s="39" t="str">
        <f>IF($A3705 &lt;&gt; "",VLOOKUP($A3705,'Student reference sheet'!$A$2:$V$2329, 3,FALSE), "")</f>
        <v/>
      </c>
      <c r="D3705" s="39" t="str">
        <f>IF($A3705 &lt;&gt; "",VLOOKUP($A3705,'Student reference sheet'!$A$2:$V$2329, 2,FALSE), "")</f>
        <v/>
      </c>
      <c r="E3705" s="35"/>
      <c r="F3705" s="34"/>
      <c r="G3705" s="40" t="str">
        <f t="shared" ca="1" si="174"/>
        <v/>
      </c>
      <c r="H3705" s="40" t="str">
        <f t="shared" ca="1" si="175"/>
        <v/>
      </c>
      <c r="I3705" s="36" t="str">
        <f>IF($A3705 = "", "",
IF(COUNTIF(MINIMUM_DAY_DATES[], Attendance!J3705) &gt; 0, VLOOKUP(Attendance!$G3705,MINIMUM_DAY_PERIOD_SCHEDULE[], 2,TRUE),
IF(COUNTIF(RALLY_DATES[], Attendance!J3705) &gt; 0, VLOOKUP(Attendance!$G3705,RALLY_PERIOD_SCHEDULE[], 2,TRUE),
IF(WEEKDAY(Attendance!$J3705) = 2,
       IF(COUNTIF(FINALS_WEEK_MONDAY_DATE[],Attendance!$J3705) &gt; 0, VLOOKUP(Attendance!$G3705,FINALS_WEEK_MONDAY_PERIOD_SCHEDULE[],2,TRUE),
       VLOOKUP(Attendance!$G3705,REGULAR_WEEK_SCHEDULE[],6,TRUE)),
IF(WEEKDAY($J3705) = 3,
       IF(COUNTIF(FINALS_WEEK_TUESDAY_DATE[],Attendance!$J3705) &gt; 0, VLOOKUP(Attendance!$G3705,FINALS_WEEK_TUESDAY_PERIOD_SCHEDULE[],2,TRUE),
       VLOOKUP(Attendance!$G3705,REGULAR_WEEK_SCHEDULE[[Tuesday]:[Period]],5,TRUE)),
IF(WEEKDAY(Attendance!$J3705) = 4,
        IF(COUNTIF(BLOCK_WEDNESDAY_DATES[],Attendance!$J3705) &gt; 0, VLOOKUP(Attendance!$G3705,BLOCK_WEDNESDAY_PERIOD_SCHEDULE[],2,TRUE),
        IF(COUNTIF(FINALS_WEEK_WEDNESDAY_DATE[],Attendance!$J3705) &gt; 0, VLOOKUP(Attendance!$G3705,FINALS_WEEK_WEDNESDAY_PERIOD_SCHEDULE[],2,TRUE),
       VLOOKUP(Attendance!$G3705,REGULAR_WEEK_SCHEDULE[[Wednesday]:[Period]],4,TRUE))),
IF(WEEKDAY($J3705) = 5,
       IF(COUNTIF(BLOCK_THURSDAY_DATES[],Attendance!$J3705) &gt; 0, VLOOKUP(Attendance!$G3705,BLOCK_THURSDAY_PERIOD_SCHEDULE[],2,TRUE),
       IF(COUNTIF(FINALS_WEEK_THURSDAY_DATE[],Attendance!$J3705) &gt; 0, VLOOKUP(Attendance!$G3705,FINALS_WEEK_THURSDAY_PERIOD_SCHEDULE[],2,TRUE),
       VLOOKUP(Attendance!$G3705,REGULAR_WEEK_SCHEDULE[[Thursday]:[Period]],3,TRUE))),
IF(WEEKDAY(Attendance!$J3705) = 6,
       IF(COUNTIF(FINALS_WEEK_FRIDAY_DATE[],Attendance!$J3705) &gt; 0, VLOOKUP(Attendance!$G3705,FINALS_WEEK_FRIDAY_PERIOD_SCHEDULE[],2,TRUE),
       VLOOKUP(Attendance!$G3705,REGULAR_WEEK_SCHEDULE[[Friday]:[Period]],2,TRUE))))))))))</f>
        <v/>
      </c>
      <c r="J3705" s="41" t="str">
        <f t="shared" ca="1" si="176"/>
        <v/>
      </c>
      <c r="K3705" s="41" t="str">
        <f>IF($A3705 &lt;&gt; "",VLOOKUP($A3705,'Student reference sheet'!$A$2:$V$2329, 7,FALSE), "")</f>
        <v/>
      </c>
      <c r="L3705" s="30" t="str">
        <f>IF($A3705 ="", "", VLOOKUP($A3705, 'Student reference sheet'!$A$2:$Z$2603,23,FALSE))</f>
        <v/>
      </c>
      <c r="M3705" s="30" t="str">
        <f>IF($A3705 ="", "", VLOOKUP($A3705, 'Student reference sheet'!$A$2:$Z$2603,24,FALSE))</f>
        <v/>
      </c>
      <c r="N3705" s="30" t="str">
        <f>IF($A3705 ="", "", VLOOKUP($A3705, 'Student reference sheet'!$A$2:$Z$2603,26,FALSE))</f>
        <v/>
      </c>
      <c r="O3705" s="30" t="str">
        <f>IF($A3705 ="", "", VLOOKUP($A3705, 'Student reference sheet'!$A$2:$Z$2603,25,FALSE))</f>
        <v/>
      </c>
      <c r="P3705" s="39" t="str">
        <f>IF($A3705 = "", "", IF(OR(VLOOKUP($A3705,'Student reference sheet'!$A$2:$V$2400,8,FALSE) = "R",  VLOOKUP($A3705,'Student reference sheet'!$A$2:$V$2400,8,FALSE) = "L"), "X", ""))</f>
        <v/>
      </c>
      <c r="Q3705" s="39" t="str">
        <f>IF($A3705 ="", "", VLOOKUP($A3705, 'Student reference sheet'!$A$2:$V$2603,22,FALSE))</f>
        <v/>
      </c>
      <c r="R3705" s="39" t="str">
        <f>IF($A3705 &lt;&gt; "",VLOOKUP($A3705,'Student reference sheet'!$A$2:$V$2329, 5,FALSE), "")</f>
        <v/>
      </c>
      <c r="S3705" s="39" t="str">
        <f>IF($A3705 &lt;&gt; "",VLOOKUP($A3705,'Student reference sheet'!$A$2:$V$2329, 6,FALSE), "")</f>
        <v/>
      </c>
      <c r="T3705" s="30" t="str">
        <f>IF($A3705 = "","",
IF(VLOOKUP($A3705,'Student reference sheet'!$A$2:$V$2329, 10,FALSE) = "Y", "Hispanic",
IF(VLOOKUP($A3705,'Student reference sheet'!$A$2:$V$2329,11,FALSE) &lt;&gt; "",
IF(VLOOKUP($A3705,'Student reference sheet'!$A$2:$V$2329,11,FALSE) = "UNK", "Unknown", VLOOKUP(VALUE(VLOOKUP($A3705,'Student reference sheet'!$A$2:$V$2329,11,FALSE)),'Ethnicity Reference'!$A$2:$B$22,2,FALSE)),
IF(VLOOKUP($A3705,'Student reference sheet'!$A$2:$V$2329,9,FALSE) &lt;&gt; "", VLOOKUP(VALUE(VLOOKUP($A3705,'Student reference sheet'!$A$2:$V$2329,9,FALSE)),'Ethnicity Reference'!$A$2:$B$22,2,FALSE),"Unknown"))))</f>
        <v/>
      </c>
      <c r="U3705" s="35"/>
    </row>
    <row r="3706" spans="1:21" ht="15.75">
      <c r="A3706" s="47"/>
      <c r="B3706" s="33"/>
      <c r="C3706" s="39" t="str">
        <f>IF($A3706 &lt;&gt; "",VLOOKUP($A3706,'Student reference sheet'!$A$2:$V$2329, 3,FALSE), "")</f>
        <v/>
      </c>
      <c r="D3706" s="39" t="str">
        <f>IF($A3706 &lt;&gt; "",VLOOKUP($A3706,'Student reference sheet'!$A$2:$V$2329, 2,FALSE), "")</f>
        <v/>
      </c>
      <c r="E3706" s="35"/>
      <c r="F3706" s="34"/>
      <c r="G3706" s="40" t="str">
        <f t="shared" ca="1" si="174"/>
        <v/>
      </c>
      <c r="H3706" s="40" t="str">
        <f t="shared" ca="1" si="175"/>
        <v/>
      </c>
      <c r="I3706" s="36" t="str">
        <f>IF($A3706 = "", "",
IF(COUNTIF(MINIMUM_DAY_DATES[], Attendance!J3706) &gt; 0, VLOOKUP(Attendance!$G3706,MINIMUM_DAY_PERIOD_SCHEDULE[], 2,TRUE),
IF(COUNTIF(RALLY_DATES[], Attendance!J3706) &gt; 0, VLOOKUP(Attendance!$G3706,RALLY_PERIOD_SCHEDULE[], 2,TRUE),
IF(WEEKDAY(Attendance!$J3706) = 2,
       IF(COUNTIF(FINALS_WEEK_MONDAY_DATE[],Attendance!$J3706) &gt; 0, VLOOKUP(Attendance!$G3706,FINALS_WEEK_MONDAY_PERIOD_SCHEDULE[],2,TRUE),
       VLOOKUP(Attendance!$G3706,REGULAR_WEEK_SCHEDULE[],6,TRUE)),
IF(WEEKDAY($J3706) = 3,
       IF(COUNTIF(FINALS_WEEK_TUESDAY_DATE[],Attendance!$J3706) &gt; 0, VLOOKUP(Attendance!$G3706,FINALS_WEEK_TUESDAY_PERIOD_SCHEDULE[],2,TRUE),
       VLOOKUP(Attendance!$G3706,REGULAR_WEEK_SCHEDULE[[Tuesday]:[Period]],5,TRUE)),
IF(WEEKDAY(Attendance!$J3706) = 4,
        IF(COUNTIF(BLOCK_WEDNESDAY_DATES[],Attendance!$J3706) &gt; 0, VLOOKUP(Attendance!$G3706,BLOCK_WEDNESDAY_PERIOD_SCHEDULE[],2,TRUE),
        IF(COUNTIF(FINALS_WEEK_WEDNESDAY_DATE[],Attendance!$J3706) &gt; 0, VLOOKUP(Attendance!$G3706,FINALS_WEEK_WEDNESDAY_PERIOD_SCHEDULE[],2,TRUE),
       VLOOKUP(Attendance!$G3706,REGULAR_WEEK_SCHEDULE[[Wednesday]:[Period]],4,TRUE))),
IF(WEEKDAY($J3706) = 5,
       IF(COUNTIF(BLOCK_THURSDAY_DATES[],Attendance!$J3706) &gt; 0, VLOOKUP(Attendance!$G3706,BLOCK_THURSDAY_PERIOD_SCHEDULE[],2,TRUE),
       IF(COUNTIF(FINALS_WEEK_THURSDAY_DATE[],Attendance!$J3706) &gt; 0, VLOOKUP(Attendance!$G3706,FINALS_WEEK_THURSDAY_PERIOD_SCHEDULE[],2,TRUE),
       VLOOKUP(Attendance!$G3706,REGULAR_WEEK_SCHEDULE[[Thursday]:[Period]],3,TRUE))),
IF(WEEKDAY(Attendance!$J3706) = 6,
       IF(COUNTIF(FINALS_WEEK_FRIDAY_DATE[],Attendance!$J3706) &gt; 0, VLOOKUP(Attendance!$G3706,FINALS_WEEK_FRIDAY_PERIOD_SCHEDULE[],2,TRUE),
       VLOOKUP(Attendance!$G3706,REGULAR_WEEK_SCHEDULE[[Friday]:[Period]],2,TRUE))))))))))</f>
        <v/>
      </c>
      <c r="J3706" s="41" t="str">
        <f t="shared" ca="1" si="176"/>
        <v/>
      </c>
      <c r="K3706" s="41" t="str">
        <f>IF($A3706 &lt;&gt; "",VLOOKUP($A3706,'Student reference sheet'!$A$2:$V$2329, 7,FALSE), "")</f>
        <v/>
      </c>
      <c r="L3706" s="30" t="str">
        <f>IF($A3706 ="", "", VLOOKUP($A3706, 'Student reference sheet'!$A$2:$Z$2603,23,FALSE))</f>
        <v/>
      </c>
      <c r="M3706" s="30" t="str">
        <f>IF($A3706 ="", "", VLOOKUP($A3706, 'Student reference sheet'!$A$2:$Z$2603,24,FALSE))</f>
        <v/>
      </c>
      <c r="N3706" s="30" t="str">
        <f>IF($A3706 ="", "", VLOOKUP($A3706, 'Student reference sheet'!$A$2:$Z$2603,26,FALSE))</f>
        <v/>
      </c>
      <c r="O3706" s="30" t="str">
        <f>IF($A3706 ="", "", VLOOKUP($A3706, 'Student reference sheet'!$A$2:$Z$2603,25,FALSE))</f>
        <v/>
      </c>
      <c r="P3706" s="39" t="str">
        <f>IF($A3706 = "", "", IF(OR(VLOOKUP($A3706,'Student reference sheet'!$A$2:$V$2400,8,FALSE) = "R",  VLOOKUP($A3706,'Student reference sheet'!$A$2:$V$2400,8,FALSE) = "L"), "X", ""))</f>
        <v/>
      </c>
      <c r="Q3706" s="39" t="str">
        <f>IF($A3706 ="", "", VLOOKUP($A3706, 'Student reference sheet'!$A$2:$V$2603,22,FALSE))</f>
        <v/>
      </c>
      <c r="R3706" s="39" t="str">
        <f>IF($A3706 &lt;&gt; "",VLOOKUP($A3706,'Student reference sheet'!$A$2:$V$2329, 5,FALSE), "")</f>
        <v/>
      </c>
      <c r="S3706" s="39" t="str">
        <f>IF($A3706 &lt;&gt; "",VLOOKUP($A3706,'Student reference sheet'!$A$2:$V$2329, 6,FALSE), "")</f>
        <v/>
      </c>
      <c r="T3706" s="30" t="str">
        <f>IF($A3706 = "","",
IF(VLOOKUP($A3706,'Student reference sheet'!$A$2:$V$2329, 10,FALSE) = "Y", "Hispanic",
IF(VLOOKUP($A3706,'Student reference sheet'!$A$2:$V$2329,11,FALSE) &lt;&gt; "",
IF(VLOOKUP($A3706,'Student reference sheet'!$A$2:$V$2329,11,FALSE) = "UNK", "Unknown", VLOOKUP(VALUE(VLOOKUP($A3706,'Student reference sheet'!$A$2:$V$2329,11,FALSE)),'Ethnicity Reference'!$A$2:$B$22,2,FALSE)),
IF(VLOOKUP($A3706,'Student reference sheet'!$A$2:$V$2329,9,FALSE) &lt;&gt; "", VLOOKUP(VALUE(VLOOKUP($A3706,'Student reference sheet'!$A$2:$V$2329,9,FALSE)),'Ethnicity Reference'!$A$2:$B$22,2,FALSE),"Unknown"))))</f>
        <v/>
      </c>
      <c r="U3706" s="35"/>
    </row>
    <row r="3707" spans="1:21" ht="15.75">
      <c r="A3707" s="47"/>
      <c r="B3707" s="33"/>
      <c r="C3707" s="39" t="str">
        <f>IF($A3707 &lt;&gt; "",VLOOKUP($A3707,'Student reference sheet'!$A$2:$V$2329, 3,FALSE), "")</f>
        <v/>
      </c>
      <c r="D3707" s="39" t="str">
        <f>IF($A3707 &lt;&gt; "",VLOOKUP($A3707,'Student reference sheet'!$A$2:$V$2329, 2,FALSE), "")</f>
        <v/>
      </c>
      <c r="E3707" s="35"/>
      <c r="F3707" s="34"/>
      <c r="G3707" s="40" t="str">
        <f t="shared" ca="1" si="174"/>
        <v/>
      </c>
      <c r="H3707" s="40" t="str">
        <f t="shared" ca="1" si="175"/>
        <v/>
      </c>
      <c r="I3707" s="36" t="str">
        <f>IF($A3707 = "", "",
IF(COUNTIF(MINIMUM_DAY_DATES[], Attendance!J3707) &gt; 0, VLOOKUP(Attendance!$G3707,MINIMUM_DAY_PERIOD_SCHEDULE[], 2,TRUE),
IF(COUNTIF(RALLY_DATES[], Attendance!J3707) &gt; 0, VLOOKUP(Attendance!$G3707,RALLY_PERIOD_SCHEDULE[], 2,TRUE),
IF(WEEKDAY(Attendance!$J3707) = 2,
       IF(COUNTIF(FINALS_WEEK_MONDAY_DATE[],Attendance!$J3707) &gt; 0, VLOOKUP(Attendance!$G3707,FINALS_WEEK_MONDAY_PERIOD_SCHEDULE[],2,TRUE),
       VLOOKUP(Attendance!$G3707,REGULAR_WEEK_SCHEDULE[],6,TRUE)),
IF(WEEKDAY($J3707) = 3,
       IF(COUNTIF(FINALS_WEEK_TUESDAY_DATE[],Attendance!$J3707) &gt; 0, VLOOKUP(Attendance!$G3707,FINALS_WEEK_TUESDAY_PERIOD_SCHEDULE[],2,TRUE),
       VLOOKUP(Attendance!$G3707,REGULAR_WEEK_SCHEDULE[[Tuesday]:[Period]],5,TRUE)),
IF(WEEKDAY(Attendance!$J3707) = 4,
        IF(COUNTIF(BLOCK_WEDNESDAY_DATES[],Attendance!$J3707) &gt; 0, VLOOKUP(Attendance!$G3707,BLOCK_WEDNESDAY_PERIOD_SCHEDULE[],2,TRUE),
        IF(COUNTIF(FINALS_WEEK_WEDNESDAY_DATE[],Attendance!$J3707) &gt; 0, VLOOKUP(Attendance!$G3707,FINALS_WEEK_WEDNESDAY_PERIOD_SCHEDULE[],2,TRUE),
       VLOOKUP(Attendance!$G3707,REGULAR_WEEK_SCHEDULE[[Wednesday]:[Period]],4,TRUE))),
IF(WEEKDAY($J3707) = 5,
       IF(COUNTIF(BLOCK_THURSDAY_DATES[],Attendance!$J3707) &gt; 0, VLOOKUP(Attendance!$G3707,BLOCK_THURSDAY_PERIOD_SCHEDULE[],2,TRUE),
       IF(COUNTIF(FINALS_WEEK_THURSDAY_DATE[],Attendance!$J3707) &gt; 0, VLOOKUP(Attendance!$G3707,FINALS_WEEK_THURSDAY_PERIOD_SCHEDULE[],2,TRUE),
       VLOOKUP(Attendance!$G3707,REGULAR_WEEK_SCHEDULE[[Thursday]:[Period]],3,TRUE))),
IF(WEEKDAY(Attendance!$J3707) = 6,
       IF(COUNTIF(FINALS_WEEK_FRIDAY_DATE[],Attendance!$J3707) &gt; 0, VLOOKUP(Attendance!$G3707,FINALS_WEEK_FRIDAY_PERIOD_SCHEDULE[],2,TRUE),
       VLOOKUP(Attendance!$G3707,REGULAR_WEEK_SCHEDULE[[Friday]:[Period]],2,TRUE))))))))))</f>
        <v/>
      </c>
      <c r="J3707" s="41" t="str">
        <f t="shared" ca="1" si="176"/>
        <v/>
      </c>
      <c r="K3707" s="41" t="str">
        <f>IF($A3707 &lt;&gt; "",VLOOKUP($A3707,'Student reference sheet'!$A$2:$V$2329, 7,FALSE), "")</f>
        <v/>
      </c>
      <c r="L3707" s="30" t="str">
        <f>IF($A3707 ="", "", VLOOKUP($A3707, 'Student reference sheet'!$A$2:$Z$2603,23,FALSE))</f>
        <v/>
      </c>
      <c r="M3707" s="30" t="str">
        <f>IF($A3707 ="", "", VLOOKUP($A3707, 'Student reference sheet'!$A$2:$Z$2603,24,FALSE))</f>
        <v/>
      </c>
      <c r="N3707" s="30" t="str">
        <f>IF($A3707 ="", "", VLOOKUP($A3707, 'Student reference sheet'!$A$2:$Z$2603,26,FALSE))</f>
        <v/>
      </c>
      <c r="O3707" s="30" t="str">
        <f>IF($A3707 ="", "", VLOOKUP($A3707, 'Student reference sheet'!$A$2:$Z$2603,25,FALSE))</f>
        <v/>
      </c>
      <c r="P3707" s="39" t="str">
        <f>IF($A3707 = "", "", IF(OR(VLOOKUP($A3707,'Student reference sheet'!$A$2:$V$2400,8,FALSE) = "R",  VLOOKUP($A3707,'Student reference sheet'!$A$2:$V$2400,8,FALSE) = "L"), "X", ""))</f>
        <v/>
      </c>
      <c r="Q3707" s="39" t="str">
        <f>IF($A3707 ="", "", VLOOKUP($A3707, 'Student reference sheet'!$A$2:$V$2603,22,FALSE))</f>
        <v/>
      </c>
      <c r="R3707" s="39" t="str">
        <f>IF($A3707 &lt;&gt; "",VLOOKUP($A3707,'Student reference sheet'!$A$2:$V$2329, 5,FALSE), "")</f>
        <v/>
      </c>
      <c r="S3707" s="39" t="str">
        <f>IF($A3707 &lt;&gt; "",VLOOKUP($A3707,'Student reference sheet'!$A$2:$V$2329, 6,FALSE), "")</f>
        <v/>
      </c>
      <c r="T3707" s="30" t="str">
        <f>IF($A3707 = "","",
IF(VLOOKUP($A3707,'Student reference sheet'!$A$2:$V$2329, 10,FALSE) = "Y", "Hispanic",
IF(VLOOKUP($A3707,'Student reference sheet'!$A$2:$V$2329,11,FALSE) &lt;&gt; "",
IF(VLOOKUP($A3707,'Student reference sheet'!$A$2:$V$2329,11,FALSE) = "UNK", "Unknown", VLOOKUP(VALUE(VLOOKUP($A3707,'Student reference sheet'!$A$2:$V$2329,11,FALSE)),'Ethnicity Reference'!$A$2:$B$22,2,FALSE)),
IF(VLOOKUP($A3707,'Student reference sheet'!$A$2:$V$2329,9,FALSE) &lt;&gt; "", VLOOKUP(VALUE(VLOOKUP($A3707,'Student reference sheet'!$A$2:$V$2329,9,FALSE)),'Ethnicity Reference'!$A$2:$B$22,2,FALSE),"Unknown"))))</f>
        <v/>
      </c>
      <c r="U3707" s="35"/>
    </row>
    <row r="3708" spans="1:21" ht="15.75">
      <c r="A3708" s="47"/>
      <c r="B3708" s="33"/>
      <c r="C3708" s="39" t="str">
        <f>IF($A3708 &lt;&gt; "",VLOOKUP($A3708,'Student reference sheet'!$A$2:$V$2329, 3,FALSE), "")</f>
        <v/>
      </c>
      <c r="D3708" s="39" t="str">
        <f>IF($A3708 &lt;&gt; "",VLOOKUP($A3708,'Student reference sheet'!$A$2:$V$2329, 2,FALSE), "")</f>
        <v/>
      </c>
      <c r="E3708" s="35"/>
      <c r="F3708" s="34"/>
      <c r="G3708" s="40" t="str">
        <f t="shared" ca="1" si="174"/>
        <v/>
      </c>
      <c r="H3708" s="40" t="str">
        <f t="shared" ca="1" si="175"/>
        <v/>
      </c>
      <c r="I3708" s="36" t="str">
        <f>IF($A3708 = "", "",
IF(COUNTIF(MINIMUM_DAY_DATES[], Attendance!J3708) &gt; 0, VLOOKUP(Attendance!$G3708,MINIMUM_DAY_PERIOD_SCHEDULE[], 2,TRUE),
IF(COUNTIF(RALLY_DATES[], Attendance!J3708) &gt; 0, VLOOKUP(Attendance!$G3708,RALLY_PERIOD_SCHEDULE[], 2,TRUE),
IF(WEEKDAY(Attendance!$J3708) = 2,
       IF(COUNTIF(FINALS_WEEK_MONDAY_DATE[],Attendance!$J3708) &gt; 0, VLOOKUP(Attendance!$G3708,FINALS_WEEK_MONDAY_PERIOD_SCHEDULE[],2,TRUE),
       VLOOKUP(Attendance!$G3708,REGULAR_WEEK_SCHEDULE[],6,TRUE)),
IF(WEEKDAY($J3708) = 3,
       IF(COUNTIF(FINALS_WEEK_TUESDAY_DATE[],Attendance!$J3708) &gt; 0, VLOOKUP(Attendance!$G3708,FINALS_WEEK_TUESDAY_PERIOD_SCHEDULE[],2,TRUE),
       VLOOKUP(Attendance!$G3708,REGULAR_WEEK_SCHEDULE[[Tuesday]:[Period]],5,TRUE)),
IF(WEEKDAY(Attendance!$J3708) = 4,
        IF(COUNTIF(BLOCK_WEDNESDAY_DATES[],Attendance!$J3708) &gt; 0, VLOOKUP(Attendance!$G3708,BLOCK_WEDNESDAY_PERIOD_SCHEDULE[],2,TRUE),
        IF(COUNTIF(FINALS_WEEK_WEDNESDAY_DATE[],Attendance!$J3708) &gt; 0, VLOOKUP(Attendance!$G3708,FINALS_WEEK_WEDNESDAY_PERIOD_SCHEDULE[],2,TRUE),
       VLOOKUP(Attendance!$G3708,REGULAR_WEEK_SCHEDULE[[Wednesday]:[Period]],4,TRUE))),
IF(WEEKDAY($J3708) = 5,
       IF(COUNTIF(BLOCK_THURSDAY_DATES[],Attendance!$J3708) &gt; 0, VLOOKUP(Attendance!$G3708,BLOCK_THURSDAY_PERIOD_SCHEDULE[],2,TRUE),
       IF(COUNTIF(FINALS_WEEK_THURSDAY_DATE[],Attendance!$J3708) &gt; 0, VLOOKUP(Attendance!$G3708,FINALS_WEEK_THURSDAY_PERIOD_SCHEDULE[],2,TRUE),
       VLOOKUP(Attendance!$G3708,REGULAR_WEEK_SCHEDULE[[Thursday]:[Period]],3,TRUE))),
IF(WEEKDAY(Attendance!$J3708) = 6,
       IF(COUNTIF(FINALS_WEEK_FRIDAY_DATE[],Attendance!$J3708) &gt; 0, VLOOKUP(Attendance!$G3708,FINALS_WEEK_FRIDAY_PERIOD_SCHEDULE[],2,TRUE),
       VLOOKUP(Attendance!$G3708,REGULAR_WEEK_SCHEDULE[[Friday]:[Period]],2,TRUE))))))))))</f>
        <v/>
      </c>
      <c r="J3708" s="41" t="str">
        <f t="shared" ca="1" si="176"/>
        <v/>
      </c>
      <c r="K3708" s="41" t="str">
        <f>IF($A3708 &lt;&gt; "",VLOOKUP($A3708,'Student reference sheet'!$A$2:$V$2329, 7,FALSE), "")</f>
        <v/>
      </c>
      <c r="L3708" s="30" t="str">
        <f>IF($A3708 ="", "", VLOOKUP($A3708, 'Student reference sheet'!$A$2:$Z$2603,23,FALSE))</f>
        <v/>
      </c>
      <c r="M3708" s="30" t="str">
        <f>IF($A3708 ="", "", VLOOKUP($A3708, 'Student reference sheet'!$A$2:$Z$2603,24,FALSE))</f>
        <v/>
      </c>
      <c r="N3708" s="30" t="str">
        <f>IF($A3708 ="", "", VLOOKUP($A3708, 'Student reference sheet'!$A$2:$Z$2603,26,FALSE))</f>
        <v/>
      </c>
      <c r="O3708" s="30" t="str">
        <f>IF($A3708 ="", "", VLOOKUP($A3708, 'Student reference sheet'!$A$2:$Z$2603,25,FALSE))</f>
        <v/>
      </c>
      <c r="P3708" s="39" t="str">
        <f>IF($A3708 = "", "", IF(OR(VLOOKUP($A3708,'Student reference sheet'!$A$2:$V$2400,8,FALSE) = "R",  VLOOKUP($A3708,'Student reference sheet'!$A$2:$V$2400,8,FALSE) = "L"), "X", ""))</f>
        <v/>
      </c>
      <c r="Q3708" s="39" t="str">
        <f>IF($A3708 ="", "", VLOOKUP($A3708, 'Student reference sheet'!$A$2:$V$2603,22,FALSE))</f>
        <v/>
      </c>
      <c r="R3708" s="39" t="str">
        <f>IF($A3708 &lt;&gt; "",VLOOKUP($A3708,'Student reference sheet'!$A$2:$V$2329, 5,FALSE), "")</f>
        <v/>
      </c>
      <c r="S3708" s="39" t="str">
        <f>IF($A3708 &lt;&gt; "",VLOOKUP($A3708,'Student reference sheet'!$A$2:$V$2329, 6,FALSE), "")</f>
        <v/>
      </c>
      <c r="T3708" s="30" t="str">
        <f>IF($A3708 = "","",
IF(VLOOKUP($A3708,'Student reference sheet'!$A$2:$V$2329, 10,FALSE) = "Y", "Hispanic",
IF(VLOOKUP($A3708,'Student reference sheet'!$A$2:$V$2329,11,FALSE) &lt;&gt; "",
IF(VLOOKUP($A3708,'Student reference sheet'!$A$2:$V$2329,11,FALSE) = "UNK", "Unknown", VLOOKUP(VALUE(VLOOKUP($A3708,'Student reference sheet'!$A$2:$V$2329,11,FALSE)),'Ethnicity Reference'!$A$2:$B$22,2,FALSE)),
IF(VLOOKUP($A3708,'Student reference sheet'!$A$2:$V$2329,9,FALSE) &lt;&gt; "", VLOOKUP(VALUE(VLOOKUP($A3708,'Student reference sheet'!$A$2:$V$2329,9,FALSE)),'Ethnicity Reference'!$A$2:$B$22,2,FALSE),"Unknown"))))</f>
        <v/>
      </c>
      <c r="U3708" s="35"/>
    </row>
    <row r="3709" spans="1:21" ht="15.75">
      <c r="A3709" s="47"/>
      <c r="B3709" s="33"/>
      <c r="C3709" s="39" t="str">
        <f>IF($A3709 &lt;&gt; "",VLOOKUP($A3709,'Student reference sheet'!$A$2:$V$2329, 3,FALSE), "")</f>
        <v/>
      </c>
      <c r="D3709" s="39" t="str">
        <f>IF($A3709 &lt;&gt; "",VLOOKUP($A3709,'Student reference sheet'!$A$2:$V$2329, 2,FALSE), "")</f>
        <v/>
      </c>
      <c r="E3709" s="35"/>
      <c r="F3709" s="34"/>
      <c r="G3709" s="40" t="str">
        <f t="shared" ca="1" si="174"/>
        <v/>
      </c>
      <c r="H3709" s="40" t="str">
        <f t="shared" ca="1" si="175"/>
        <v/>
      </c>
      <c r="I3709" s="36" t="str">
        <f>IF($A3709 = "", "",
IF(COUNTIF(MINIMUM_DAY_DATES[], Attendance!J3709) &gt; 0, VLOOKUP(Attendance!$G3709,MINIMUM_DAY_PERIOD_SCHEDULE[], 2,TRUE),
IF(COUNTIF(RALLY_DATES[], Attendance!J3709) &gt; 0, VLOOKUP(Attendance!$G3709,RALLY_PERIOD_SCHEDULE[], 2,TRUE),
IF(WEEKDAY(Attendance!$J3709) = 2,
       IF(COUNTIF(FINALS_WEEK_MONDAY_DATE[],Attendance!$J3709) &gt; 0, VLOOKUP(Attendance!$G3709,FINALS_WEEK_MONDAY_PERIOD_SCHEDULE[],2,TRUE),
       VLOOKUP(Attendance!$G3709,REGULAR_WEEK_SCHEDULE[],6,TRUE)),
IF(WEEKDAY($J3709) = 3,
       IF(COUNTIF(FINALS_WEEK_TUESDAY_DATE[],Attendance!$J3709) &gt; 0, VLOOKUP(Attendance!$G3709,FINALS_WEEK_TUESDAY_PERIOD_SCHEDULE[],2,TRUE),
       VLOOKUP(Attendance!$G3709,REGULAR_WEEK_SCHEDULE[[Tuesday]:[Period]],5,TRUE)),
IF(WEEKDAY(Attendance!$J3709) = 4,
        IF(COUNTIF(BLOCK_WEDNESDAY_DATES[],Attendance!$J3709) &gt; 0, VLOOKUP(Attendance!$G3709,BLOCK_WEDNESDAY_PERIOD_SCHEDULE[],2,TRUE),
        IF(COUNTIF(FINALS_WEEK_WEDNESDAY_DATE[],Attendance!$J3709) &gt; 0, VLOOKUP(Attendance!$G3709,FINALS_WEEK_WEDNESDAY_PERIOD_SCHEDULE[],2,TRUE),
       VLOOKUP(Attendance!$G3709,REGULAR_WEEK_SCHEDULE[[Wednesday]:[Period]],4,TRUE))),
IF(WEEKDAY($J3709) = 5,
       IF(COUNTIF(BLOCK_THURSDAY_DATES[],Attendance!$J3709) &gt; 0, VLOOKUP(Attendance!$G3709,BLOCK_THURSDAY_PERIOD_SCHEDULE[],2,TRUE),
       IF(COUNTIF(FINALS_WEEK_THURSDAY_DATE[],Attendance!$J3709) &gt; 0, VLOOKUP(Attendance!$G3709,FINALS_WEEK_THURSDAY_PERIOD_SCHEDULE[],2,TRUE),
       VLOOKUP(Attendance!$G3709,REGULAR_WEEK_SCHEDULE[[Thursday]:[Period]],3,TRUE))),
IF(WEEKDAY(Attendance!$J3709) = 6,
       IF(COUNTIF(FINALS_WEEK_FRIDAY_DATE[],Attendance!$J3709) &gt; 0, VLOOKUP(Attendance!$G3709,FINALS_WEEK_FRIDAY_PERIOD_SCHEDULE[],2,TRUE),
       VLOOKUP(Attendance!$G3709,REGULAR_WEEK_SCHEDULE[[Friday]:[Period]],2,TRUE))))))))))</f>
        <v/>
      </c>
      <c r="J3709" s="41" t="str">
        <f t="shared" ca="1" si="176"/>
        <v/>
      </c>
      <c r="K3709" s="41" t="str">
        <f>IF($A3709 &lt;&gt; "",VLOOKUP($A3709,'Student reference sheet'!$A$2:$V$2329, 7,FALSE), "")</f>
        <v/>
      </c>
      <c r="L3709" s="30" t="str">
        <f>IF($A3709 ="", "", VLOOKUP($A3709, 'Student reference sheet'!$A$2:$Z$2603,23,FALSE))</f>
        <v/>
      </c>
      <c r="M3709" s="30" t="str">
        <f>IF($A3709 ="", "", VLOOKUP($A3709, 'Student reference sheet'!$A$2:$Z$2603,24,FALSE))</f>
        <v/>
      </c>
      <c r="N3709" s="30" t="str">
        <f>IF($A3709 ="", "", VLOOKUP($A3709, 'Student reference sheet'!$A$2:$Z$2603,26,FALSE))</f>
        <v/>
      </c>
      <c r="O3709" s="30" t="str">
        <f>IF($A3709 ="", "", VLOOKUP($A3709, 'Student reference sheet'!$A$2:$Z$2603,25,FALSE))</f>
        <v/>
      </c>
      <c r="P3709" s="39" t="str">
        <f>IF($A3709 = "", "", IF(OR(VLOOKUP($A3709,'Student reference sheet'!$A$2:$V$2400,8,FALSE) = "R",  VLOOKUP($A3709,'Student reference sheet'!$A$2:$V$2400,8,FALSE) = "L"), "X", ""))</f>
        <v/>
      </c>
      <c r="Q3709" s="39" t="str">
        <f>IF($A3709 ="", "", VLOOKUP($A3709, 'Student reference sheet'!$A$2:$V$2603,22,FALSE))</f>
        <v/>
      </c>
      <c r="R3709" s="39" t="str">
        <f>IF($A3709 &lt;&gt; "",VLOOKUP($A3709,'Student reference sheet'!$A$2:$V$2329, 5,FALSE), "")</f>
        <v/>
      </c>
      <c r="S3709" s="39" t="str">
        <f>IF($A3709 &lt;&gt; "",VLOOKUP($A3709,'Student reference sheet'!$A$2:$V$2329, 6,FALSE), "")</f>
        <v/>
      </c>
      <c r="T3709" s="30" t="str">
        <f>IF($A3709 = "","",
IF(VLOOKUP($A3709,'Student reference sheet'!$A$2:$V$2329, 10,FALSE) = "Y", "Hispanic",
IF(VLOOKUP($A3709,'Student reference sheet'!$A$2:$V$2329,11,FALSE) &lt;&gt; "",
IF(VLOOKUP($A3709,'Student reference sheet'!$A$2:$V$2329,11,FALSE) = "UNK", "Unknown", VLOOKUP(VALUE(VLOOKUP($A3709,'Student reference sheet'!$A$2:$V$2329,11,FALSE)),'Ethnicity Reference'!$A$2:$B$22,2,FALSE)),
IF(VLOOKUP($A3709,'Student reference sheet'!$A$2:$V$2329,9,FALSE) &lt;&gt; "", VLOOKUP(VALUE(VLOOKUP($A3709,'Student reference sheet'!$A$2:$V$2329,9,FALSE)),'Ethnicity Reference'!$A$2:$B$22,2,FALSE),"Unknown"))))</f>
        <v/>
      </c>
      <c r="U3709" s="35"/>
    </row>
    <row r="3710" spans="1:21" ht="15.75">
      <c r="A3710" s="47"/>
      <c r="B3710" s="33"/>
      <c r="C3710" s="39" t="str">
        <f>IF($A3710 &lt;&gt; "",VLOOKUP($A3710,'Student reference sheet'!$A$2:$V$2329, 3,FALSE), "")</f>
        <v/>
      </c>
      <c r="D3710" s="39" t="str">
        <f>IF($A3710 &lt;&gt; "",VLOOKUP($A3710,'Student reference sheet'!$A$2:$V$2329, 2,FALSE), "")</f>
        <v/>
      </c>
      <c r="E3710" s="35"/>
      <c r="F3710" s="34"/>
      <c r="G3710" s="40" t="str">
        <f t="shared" ca="1" si="174"/>
        <v/>
      </c>
      <c r="H3710" s="40" t="str">
        <f t="shared" ca="1" si="175"/>
        <v/>
      </c>
      <c r="I3710" s="36" t="str">
        <f>IF($A3710 = "", "",
IF(COUNTIF(MINIMUM_DAY_DATES[], Attendance!J3710) &gt; 0, VLOOKUP(Attendance!$G3710,MINIMUM_DAY_PERIOD_SCHEDULE[], 2,TRUE),
IF(COUNTIF(RALLY_DATES[], Attendance!J3710) &gt; 0, VLOOKUP(Attendance!$G3710,RALLY_PERIOD_SCHEDULE[], 2,TRUE),
IF(WEEKDAY(Attendance!$J3710) = 2,
       IF(COUNTIF(FINALS_WEEK_MONDAY_DATE[],Attendance!$J3710) &gt; 0, VLOOKUP(Attendance!$G3710,FINALS_WEEK_MONDAY_PERIOD_SCHEDULE[],2,TRUE),
       VLOOKUP(Attendance!$G3710,REGULAR_WEEK_SCHEDULE[],6,TRUE)),
IF(WEEKDAY($J3710) = 3,
       IF(COUNTIF(FINALS_WEEK_TUESDAY_DATE[],Attendance!$J3710) &gt; 0, VLOOKUP(Attendance!$G3710,FINALS_WEEK_TUESDAY_PERIOD_SCHEDULE[],2,TRUE),
       VLOOKUP(Attendance!$G3710,REGULAR_WEEK_SCHEDULE[[Tuesday]:[Period]],5,TRUE)),
IF(WEEKDAY(Attendance!$J3710) = 4,
        IF(COUNTIF(BLOCK_WEDNESDAY_DATES[],Attendance!$J3710) &gt; 0, VLOOKUP(Attendance!$G3710,BLOCK_WEDNESDAY_PERIOD_SCHEDULE[],2,TRUE),
        IF(COUNTIF(FINALS_WEEK_WEDNESDAY_DATE[],Attendance!$J3710) &gt; 0, VLOOKUP(Attendance!$G3710,FINALS_WEEK_WEDNESDAY_PERIOD_SCHEDULE[],2,TRUE),
       VLOOKUP(Attendance!$G3710,REGULAR_WEEK_SCHEDULE[[Wednesday]:[Period]],4,TRUE))),
IF(WEEKDAY($J3710) = 5,
       IF(COUNTIF(BLOCK_THURSDAY_DATES[],Attendance!$J3710) &gt; 0, VLOOKUP(Attendance!$G3710,BLOCK_THURSDAY_PERIOD_SCHEDULE[],2,TRUE),
       IF(COUNTIF(FINALS_WEEK_THURSDAY_DATE[],Attendance!$J3710) &gt; 0, VLOOKUP(Attendance!$G3710,FINALS_WEEK_THURSDAY_PERIOD_SCHEDULE[],2,TRUE),
       VLOOKUP(Attendance!$G3710,REGULAR_WEEK_SCHEDULE[[Thursday]:[Period]],3,TRUE))),
IF(WEEKDAY(Attendance!$J3710) = 6,
       IF(COUNTIF(FINALS_WEEK_FRIDAY_DATE[],Attendance!$J3710) &gt; 0, VLOOKUP(Attendance!$G3710,FINALS_WEEK_FRIDAY_PERIOD_SCHEDULE[],2,TRUE),
       VLOOKUP(Attendance!$G3710,REGULAR_WEEK_SCHEDULE[[Friday]:[Period]],2,TRUE))))))))))</f>
        <v/>
      </c>
      <c r="J3710" s="41" t="str">
        <f t="shared" ca="1" si="176"/>
        <v/>
      </c>
      <c r="K3710" s="41" t="str">
        <f>IF($A3710 &lt;&gt; "",VLOOKUP($A3710,'Student reference sheet'!$A$2:$V$2329, 7,FALSE), "")</f>
        <v/>
      </c>
      <c r="L3710" s="30" t="str">
        <f>IF($A3710 ="", "", VLOOKUP($A3710, 'Student reference sheet'!$A$2:$Z$2603,23,FALSE))</f>
        <v/>
      </c>
      <c r="M3710" s="30" t="str">
        <f>IF($A3710 ="", "", VLOOKUP($A3710, 'Student reference sheet'!$A$2:$Z$2603,24,FALSE))</f>
        <v/>
      </c>
      <c r="N3710" s="30" t="str">
        <f>IF($A3710 ="", "", VLOOKUP($A3710, 'Student reference sheet'!$A$2:$Z$2603,26,FALSE))</f>
        <v/>
      </c>
      <c r="O3710" s="30" t="str">
        <f>IF($A3710 ="", "", VLOOKUP($A3710, 'Student reference sheet'!$A$2:$Z$2603,25,FALSE))</f>
        <v/>
      </c>
      <c r="P3710" s="39" t="str">
        <f>IF($A3710 = "", "", IF(OR(VLOOKUP($A3710,'Student reference sheet'!$A$2:$V$2400,8,FALSE) = "R",  VLOOKUP($A3710,'Student reference sheet'!$A$2:$V$2400,8,FALSE) = "L"), "X", ""))</f>
        <v/>
      </c>
      <c r="Q3710" s="39" t="str">
        <f>IF($A3710 ="", "", VLOOKUP($A3710, 'Student reference sheet'!$A$2:$V$2603,22,FALSE))</f>
        <v/>
      </c>
      <c r="R3710" s="39" t="str">
        <f>IF($A3710 &lt;&gt; "",VLOOKUP($A3710,'Student reference sheet'!$A$2:$V$2329, 5,FALSE), "")</f>
        <v/>
      </c>
      <c r="S3710" s="39" t="str">
        <f>IF($A3710 &lt;&gt; "",VLOOKUP($A3710,'Student reference sheet'!$A$2:$V$2329, 6,FALSE), "")</f>
        <v/>
      </c>
      <c r="T3710" s="30" t="str">
        <f>IF($A3710 = "","",
IF(VLOOKUP($A3710,'Student reference sheet'!$A$2:$V$2329, 10,FALSE) = "Y", "Hispanic",
IF(VLOOKUP($A3710,'Student reference sheet'!$A$2:$V$2329,11,FALSE) &lt;&gt; "",
IF(VLOOKUP($A3710,'Student reference sheet'!$A$2:$V$2329,11,FALSE) = "UNK", "Unknown", VLOOKUP(VALUE(VLOOKUP($A3710,'Student reference sheet'!$A$2:$V$2329,11,FALSE)),'Ethnicity Reference'!$A$2:$B$22,2,FALSE)),
IF(VLOOKUP($A3710,'Student reference sheet'!$A$2:$V$2329,9,FALSE) &lt;&gt; "", VLOOKUP(VALUE(VLOOKUP($A3710,'Student reference sheet'!$A$2:$V$2329,9,FALSE)),'Ethnicity Reference'!$A$2:$B$22,2,FALSE),"Unknown"))))</f>
        <v/>
      </c>
      <c r="U3710" s="35"/>
    </row>
    <row r="3711" spans="1:21" ht="15.75">
      <c r="A3711" s="47"/>
      <c r="B3711" s="33"/>
      <c r="C3711" s="39" t="str">
        <f>IF($A3711 &lt;&gt; "",VLOOKUP($A3711,'Student reference sheet'!$A$2:$V$2329, 3,FALSE), "")</f>
        <v/>
      </c>
      <c r="D3711" s="39" t="str">
        <f>IF($A3711 &lt;&gt; "",VLOOKUP($A3711,'Student reference sheet'!$A$2:$V$2329, 2,FALSE), "")</f>
        <v/>
      </c>
      <c r="E3711" s="35"/>
      <c r="F3711" s="34"/>
      <c r="G3711" s="40" t="str">
        <f t="shared" ca="1" si="174"/>
        <v/>
      </c>
      <c r="H3711" s="40" t="str">
        <f t="shared" ca="1" si="175"/>
        <v/>
      </c>
      <c r="I3711" s="36" t="str">
        <f>IF($A3711 = "", "",
IF(COUNTIF(MINIMUM_DAY_DATES[], Attendance!J3711) &gt; 0, VLOOKUP(Attendance!$G3711,MINIMUM_DAY_PERIOD_SCHEDULE[], 2,TRUE),
IF(COUNTIF(RALLY_DATES[], Attendance!J3711) &gt; 0, VLOOKUP(Attendance!$G3711,RALLY_PERIOD_SCHEDULE[], 2,TRUE),
IF(WEEKDAY(Attendance!$J3711) = 2,
       IF(COUNTIF(FINALS_WEEK_MONDAY_DATE[],Attendance!$J3711) &gt; 0, VLOOKUP(Attendance!$G3711,FINALS_WEEK_MONDAY_PERIOD_SCHEDULE[],2,TRUE),
       VLOOKUP(Attendance!$G3711,REGULAR_WEEK_SCHEDULE[],6,TRUE)),
IF(WEEKDAY($J3711) = 3,
       IF(COUNTIF(FINALS_WEEK_TUESDAY_DATE[],Attendance!$J3711) &gt; 0, VLOOKUP(Attendance!$G3711,FINALS_WEEK_TUESDAY_PERIOD_SCHEDULE[],2,TRUE),
       VLOOKUP(Attendance!$G3711,REGULAR_WEEK_SCHEDULE[[Tuesday]:[Period]],5,TRUE)),
IF(WEEKDAY(Attendance!$J3711) = 4,
        IF(COUNTIF(BLOCK_WEDNESDAY_DATES[],Attendance!$J3711) &gt; 0, VLOOKUP(Attendance!$G3711,BLOCK_WEDNESDAY_PERIOD_SCHEDULE[],2,TRUE),
        IF(COUNTIF(FINALS_WEEK_WEDNESDAY_DATE[],Attendance!$J3711) &gt; 0, VLOOKUP(Attendance!$G3711,FINALS_WEEK_WEDNESDAY_PERIOD_SCHEDULE[],2,TRUE),
       VLOOKUP(Attendance!$G3711,REGULAR_WEEK_SCHEDULE[[Wednesday]:[Period]],4,TRUE))),
IF(WEEKDAY($J3711) = 5,
       IF(COUNTIF(BLOCK_THURSDAY_DATES[],Attendance!$J3711) &gt; 0, VLOOKUP(Attendance!$G3711,BLOCK_THURSDAY_PERIOD_SCHEDULE[],2,TRUE),
       IF(COUNTIF(FINALS_WEEK_THURSDAY_DATE[],Attendance!$J3711) &gt; 0, VLOOKUP(Attendance!$G3711,FINALS_WEEK_THURSDAY_PERIOD_SCHEDULE[],2,TRUE),
       VLOOKUP(Attendance!$G3711,REGULAR_WEEK_SCHEDULE[[Thursday]:[Period]],3,TRUE))),
IF(WEEKDAY(Attendance!$J3711) = 6,
       IF(COUNTIF(FINALS_WEEK_FRIDAY_DATE[],Attendance!$J3711) &gt; 0, VLOOKUP(Attendance!$G3711,FINALS_WEEK_FRIDAY_PERIOD_SCHEDULE[],2,TRUE),
       VLOOKUP(Attendance!$G3711,REGULAR_WEEK_SCHEDULE[[Friday]:[Period]],2,TRUE))))))))))</f>
        <v/>
      </c>
      <c r="J3711" s="41" t="str">
        <f t="shared" ca="1" si="176"/>
        <v/>
      </c>
      <c r="K3711" s="41" t="str">
        <f>IF($A3711 &lt;&gt; "",VLOOKUP($A3711,'Student reference sheet'!$A$2:$V$2329, 7,FALSE), "")</f>
        <v/>
      </c>
      <c r="L3711" s="30" t="str">
        <f>IF($A3711 ="", "", VLOOKUP($A3711, 'Student reference sheet'!$A$2:$Z$2603,23,FALSE))</f>
        <v/>
      </c>
      <c r="M3711" s="30" t="str">
        <f>IF($A3711 ="", "", VLOOKUP($A3711, 'Student reference sheet'!$A$2:$Z$2603,24,FALSE))</f>
        <v/>
      </c>
      <c r="N3711" s="30" t="str">
        <f>IF($A3711 ="", "", VLOOKUP($A3711, 'Student reference sheet'!$A$2:$Z$2603,26,FALSE))</f>
        <v/>
      </c>
      <c r="O3711" s="30" t="str">
        <f>IF($A3711 ="", "", VLOOKUP($A3711, 'Student reference sheet'!$A$2:$Z$2603,25,FALSE))</f>
        <v/>
      </c>
      <c r="P3711" s="39" t="str">
        <f>IF($A3711 = "", "", IF(OR(VLOOKUP($A3711,'Student reference sheet'!$A$2:$V$2400,8,FALSE) = "R",  VLOOKUP($A3711,'Student reference sheet'!$A$2:$V$2400,8,FALSE) = "L"), "X", ""))</f>
        <v/>
      </c>
      <c r="Q3711" s="39" t="str">
        <f>IF($A3711 ="", "", VLOOKUP($A3711, 'Student reference sheet'!$A$2:$V$2603,22,FALSE))</f>
        <v/>
      </c>
      <c r="R3711" s="39" t="str">
        <f>IF($A3711 &lt;&gt; "",VLOOKUP($A3711,'Student reference sheet'!$A$2:$V$2329, 5,FALSE), "")</f>
        <v/>
      </c>
      <c r="S3711" s="39" t="str">
        <f>IF($A3711 &lt;&gt; "",VLOOKUP($A3711,'Student reference sheet'!$A$2:$V$2329, 6,FALSE), "")</f>
        <v/>
      </c>
      <c r="T3711" s="30" t="str">
        <f>IF($A3711 = "","",
IF(VLOOKUP($A3711,'Student reference sheet'!$A$2:$V$2329, 10,FALSE) = "Y", "Hispanic",
IF(VLOOKUP($A3711,'Student reference sheet'!$A$2:$V$2329,11,FALSE) &lt;&gt; "",
IF(VLOOKUP($A3711,'Student reference sheet'!$A$2:$V$2329,11,FALSE) = "UNK", "Unknown", VLOOKUP(VALUE(VLOOKUP($A3711,'Student reference sheet'!$A$2:$V$2329,11,FALSE)),'Ethnicity Reference'!$A$2:$B$22,2,FALSE)),
IF(VLOOKUP($A3711,'Student reference sheet'!$A$2:$V$2329,9,FALSE) &lt;&gt; "", VLOOKUP(VALUE(VLOOKUP($A3711,'Student reference sheet'!$A$2:$V$2329,9,FALSE)),'Ethnicity Reference'!$A$2:$B$22,2,FALSE),"Unknown"))))</f>
        <v/>
      </c>
      <c r="U3711" s="35"/>
    </row>
    <row r="3712" spans="1:21" ht="15.75">
      <c r="A3712" s="47"/>
      <c r="B3712" s="33"/>
      <c r="C3712" s="39" t="str">
        <f>IF($A3712 &lt;&gt; "",VLOOKUP($A3712,'Student reference sheet'!$A$2:$V$2329, 3,FALSE), "")</f>
        <v/>
      </c>
      <c r="D3712" s="39" t="str">
        <f>IF($A3712 &lt;&gt; "",VLOOKUP($A3712,'Student reference sheet'!$A$2:$V$2329, 2,FALSE), "")</f>
        <v/>
      </c>
      <c r="E3712" s="35"/>
      <c r="F3712" s="34"/>
      <c r="G3712" s="40" t="str">
        <f t="shared" ca="1" si="174"/>
        <v/>
      </c>
      <c r="H3712" s="40" t="str">
        <f t="shared" ca="1" si="175"/>
        <v/>
      </c>
      <c r="I3712" s="36" t="str">
        <f>IF($A3712 = "", "",
IF(COUNTIF(MINIMUM_DAY_DATES[], Attendance!J3712) &gt; 0, VLOOKUP(Attendance!$G3712,MINIMUM_DAY_PERIOD_SCHEDULE[], 2,TRUE),
IF(COUNTIF(RALLY_DATES[], Attendance!J3712) &gt; 0, VLOOKUP(Attendance!$G3712,RALLY_PERIOD_SCHEDULE[], 2,TRUE),
IF(WEEKDAY(Attendance!$J3712) = 2,
       IF(COUNTIF(FINALS_WEEK_MONDAY_DATE[],Attendance!$J3712) &gt; 0, VLOOKUP(Attendance!$G3712,FINALS_WEEK_MONDAY_PERIOD_SCHEDULE[],2,TRUE),
       VLOOKUP(Attendance!$G3712,REGULAR_WEEK_SCHEDULE[],6,TRUE)),
IF(WEEKDAY($J3712) = 3,
       IF(COUNTIF(FINALS_WEEK_TUESDAY_DATE[],Attendance!$J3712) &gt; 0, VLOOKUP(Attendance!$G3712,FINALS_WEEK_TUESDAY_PERIOD_SCHEDULE[],2,TRUE),
       VLOOKUP(Attendance!$G3712,REGULAR_WEEK_SCHEDULE[[Tuesday]:[Period]],5,TRUE)),
IF(WEEKDAY(Attendance!$J3712) = 4,
        IF(COUNTIF(BLOCK_WEDNESDAY_DATES[],Attendance!$J3712) &gt; 0, VLOOKUP(Attendance!$G3712,BLOCK_WEDNESDAY_PERIOD_SCHEDULE[],2,TRUE),
        IF(COUNTIF(FINALS_WEEK_WEDNESDAY_DATE[],Attendance!$J3712) &gt; 0, VLOOKUP(Attendance!$G3712,FINALS_WEEK_WEDNESDAY_PERIOD_SCHEDULE[],2,TRUE),
       VLOOKUP(Attendance!$G3712,REGULAR_WEEK_SCHEDULE[[Wednesday]:[Period]],4,TRUE))),
IF(WEEKDAY($J3712) = 5,
       IF(COUNTIF(BLOCK_THURSDAY_DATES[],Attendance!$J3712) &gt; 0, VLOOKUP(Attendance!$G3712,BLOCK_THURSDAY_PERIOD_SCHEDULE[],2,TRUE),
       IF(COUNTIF(FINALS_WEEK_THURSDAY_DATE[],Attendance!$J3712) &gt; 0, VLOOKUP(Attendance!$G3712,FINALS_WEEK_THURSDAY_PERIOD_SCHEDULE[],2,TRUE),
       VLOOKUP(Attendance!$G3712,REGULAR_WEEK_SCHEDULE[[Thursday]:[Period]],3,TRUE))),
IF(WEEKDAY(Attendance!$J3712) = 6,
       IF(COUNTIF(FINALS_WEEK_FRIDAY_DATE[],Attendance!$J3712) &gt; 0, VLOOKUP(Attendance!$G3712,FINALS_WEEK_FRIDAY_PERIOD_SCHEDULE[],2,TRUE),
       VLOOKUP(Attendance!$G3712,REGULAR_WEEK_SCHEDULE[[Friday]:[Period]],2,TRUE))))))))))</f>
        <v/>
      </c>
      <c r="J3712" s="41" t="str">
        <f t="shared" ca="1" si="176"/>
        <v/>
      </c>
      <c r="K3712" s="41" t="str">
        <f>IF($A3712 &lt;&gt; "",VLOOKUP($A3712,'Student reference sheet'!$A$2:$V$2329, 7,FALSE), "")</f>
        <v/>
      </c>
      <c r="L3712" s="30" t="str">
        <f>IF($A3712 ="", "", VLOOKUP($A3712, 'Student reference sheet'!$A$2:$Z$2603,23,FALSE))</f>
        <v/>
      </c>
      <c r="M3712" s="30" t="str">
        <f>IF($A3712 ="", "", VLOOKUP($A3712, 'Student reference sheet'!$A$2:$Z$2603,24,FALSE))</f>
        <v/>
      </c>
      <c r="N3712" s="30" t="str">
        <f>IF($A3712 ="", "", VLOOKUP($A3712, 'Student reference sheet'!$A$2:$Z$2603,26,FALSE))</f>
        <v/>
      </c>
      <c r="O3712" s="30" t="str">
        <f>IF($A3712 ="", "", VLOOKUP($A3712, 'Student reference sheet'!$A$2:$Z$2603,25,FALSE))</f>
        <v/>
      </c>
      <c r="P3712" s="39" t="str">
        <f>IF($A3712 = "", "", IF(OR(VLOOKUP($A3712,'Student reference sheet'!$A$2:$V$2400,8,FALSE) = "R",  VLOOKUP($A3712,'Student reference sheet'!$A$2:$V$2400,8,FALSE) = "L"), "X", ""))</f>
        <v/>
      </c>
      <c r="Q3712" s="39" t="str">
        <f>IF($A3712 ="", "", VLOOKUP($A3712, 'Student reference sheet'!$A$2:$V$2603,22,FALSE))</f>
        <v/>
      </c>
      <c r="R3712" s="39" t="str">
        <f>IF($A3712 &lt;&gt; "",VLOOKUP($A3712,'Student reference sheet'!$A$2:$V$2329, 5,FALSE), "")</f>
        <v/>
      </c>
      <c r="S3712" s="39" t="str">
        <f>IF($A3712 &lt;&gt; "",VLOOKUP($A3712,'Student reference sheet'!$A$2:$V$2329, 6,FALSE), "")</f>
        <v/>
      </c>
      <c r="T3712" s="30" t="str">
        <f>IF($A3712 = "","",
IF(VLOOKUP($A3712,'Student reference sheet'!$A$2:$V$2329, 10,FALSE) = "Y", "Hispanic",
IF(VLOOKUP($A3712,'Student reference sheet'!$A$2:$V$2329,11,FALSE) &lt;&gt; "",
IF(VLOOKUP($A3712,'Student reference sheet'!$A$2:$V$2329,11,FALSE) = "UNK", "Unknown", VLOOKUP(VALUE(VLOOKUP($A3712,'Student reference sheet'!$A$2:$V$2329,11,FALSE)),'Ethnicity Reference'!$A$2:$B$22,2,FALSE)),
IF(VLOOKUP($A3712,'Student reference sheet'!$A$2:$V$2329,9,FALSE) &lt;&gt; "", VLOOKUP(VALUE(VLOOKUP($A3712,'Student reference sheet'!$A$2:$V$2329,9,FALSE)),'Ethnicity Reference'!$A$2:$B$22,2,FALSE),"Unknown"))))</f>
        <v/>
      </c>
      <c r="U3712" s="35"/>
    </row>
    <row r="3713" spans="1:21" ht="15.75">
      <c r="A3713" s="47"/>
      <c r="B3713" s="33"/>
      <c r="C3713" s="39" t="str">
        <f>IF($A3713 &lt;&gt; "",VLOOKUP($A3713,'Student reference sheet'!$A$2:$V$2329, 3,FALSE), "")</f>
        <v/>
      </c>
      <c r="D3713" s="39" t="str">
        <f>IF($A3713 &lt;&gt; "",VLOOKUP($A3713,'Student reference sheet'!$A$2:$V$2329, 2,FALSE), "")</f>
        <v/>
      </c>
      <c r="E3713" s="35"/>
      <c r="F3713" s="34"/>
      <c r="G3713" s="40" t="str">
        <f t="shared" ca="1" si="174"/>
        <v/>
      </c>
      <c r="H3713" s="40" t="str">
        <f t="shared" ca="1" si="175"/>
        <v/>
      </c>
      <c r="I3713" s="36" t="str">
        <f>IF($A3713 = "", "",
IF(COUNTIF(MINIMUM_DAY_DATES[], Attendance!J3713) &gt; 0, VLOOKUP(Attendance!$G3713,MINIMUM_DAY_PERIOD_SCHEDULE[], 2,TRUE),
IF(COUNTIF(RALLY_DATES[], Attendance!J3713) &gt; 0, VLOOKUP(Attendance!$G3713,RALLY_PERIOD_SCHEDULE[], 2,TRUE),
IF(WEEKDAY(Attendance!$J3713) = 2,
       IF(COUNTIF(FINALS_WEEK_MONDAY_DATE[],Attendance!$J3713) &gt; 0, VLOOKUP(Attendance!$G3713,FINALS_WEEK_MONDAY_PERIOD_SCHEDULE[],2,TRUE),
       VLOOKUP(Attendance!$G3713,REGULAR_WEEK_SCHEDULE[],6,TRUE)),
IF(WEEKDAY($J3713) = 3,
       IF(COUNTIF(FINALS_WEEK_TUESDAY_DATE[],Attendance!$J3713) &gt; 0, VLOOKUP(Attendance!$G3713,FINALS_WEEK_TUESDAY_PERIOD_SCHEDULE[],2,TRUE),
       VLOOKUP(Attendance!$G3713,REGULAR_WEEK_SCHEDULE[[Tuesday]:[Period]],5,TRUE)),
IF(WEEKDAY(Attendance!$J3713) = 4,
        IF(COUNTIF(BLOCK_WEDNESDAY_DATES[],Attendance!$J3713) &gt; 0, VLOOKUP(Attendance!$G3713,BLOCK_WEDNESDAY_PERIOD_SCHEDULE[],2,TRUE),
        IF(COUNTIF(FINALS_WEEK_WEDNESDAY_DATE[],Attendance!$J3713) &gt; 0, VLOOKUP(Attendance!$G3713,FINALS_WEEK_WEDNESDAY_PERIOD_SCHEDULE[],2,TRUE),
       VLOOKUP(Attendance!$G3713,REGULAR_WEEK_SCHEDULE[[Wednesday]:[Period]],4,TRUE))),
IF(WEEKDAY($J3713) = 5,
       IF(COUNTIF(BLOCK_THURSDAY_DATES[],Attendance!$J3713) &gt; 0, VLOOKUP(Attendance!$G3713,BLOCK_THURSDAY_PERIOD_SCHEDULE[],2,TRUE),
       IF(COUNTIF(FINALS_WEEK_THURSDAY_DATE[],Attendance!$J3713) &gt; 0, VLOOKUP(Attendance!$G3713,FINALS_WEEK_THURSDAY_PERIOD_SCHEDULE[],2,TRUE),
       VLOOKUP(Attendance!$G3713,REGULAR_WEEK_SCHEDULE[[Thursday]:[Period]],3,TRUE))),
IF(WEEKDAY(Attendance!$J3713) = 6,
       IF(COUNTIF(FINALS_WEEK_FRIDAY_DATE[],Attendance!$J3713) &gt; 0, VLOOKUP(Attendance!$G3713,FINALS_WEEK_FRIDAY_PERIOD_SCHEDULE[],2,TRUE),
       VLOOKUP(Attendance!$G3713,REGULAR_WEEK_SCHEDULE[[Friday]:[Period]],2,TRUE))))))))))</f>
        <v/>
      </c>
      <c r="J3713" s="41" t="str">
        <f t="shared" ca="1" si="176"/>
        <v/>
      </c>
      <c r="K3713" s="41" t="str">
        <f>IF($A3713 &lt;&gt; "",VLOOKUP($A3713,'Student reference sheet'!$A$2:$V$2329, 7,FALSE), "")</f>
        <v/>
      </c>
      <c r="L3713" s="30" t="str">
        <f>IF($A3713 ="", "", VLOOKUP($A3713, 'Student reference sheet'!$A$2:$Z$2603,23,FALSE))</f>
        <v/>
      </c>
      <c r="M3713" s="30" t="str">
        <f>IF($A3713 ="", "", VLOOKUP($A3713, 'Student reference sheet'!$A$2:$Z$2603,24,FALSE))</f>
        <v/>
      </c>
      <c r="N3713" s="30" t="str">
        <f>IF($A3713 ="", "", VLOOKUP($A3713, 'Student reference sheet'!$A$2:$Z$2603,26,FALSE))</f>
        <v/>
      </c>
      <c r="O3713" s="30" t="str">
        <f>IF($A3713 ="", "", VLOOKUP($A3713, 'Student reference sheet'!$A$2:$Z$2603,25,FALSE))</f>
        <v/>
      </c>
      <c r="P3713" s="39" t="str">
        <f>IF($A3713 = "", "", IF(OR(VLOOKUP($A3713,'Student reference sheet'!$A$2:$V$2400,8,FALSE) = "R",  VLOOKUP($A3713,'Student reference sheet'!$A$2:$V$2400,8,FALSE) = "L"), "X", ""))</f>
        <v/>
      </c>
      <c r="Q3713" s="39" t="str">
        <f>IF($A3713 ="", "", VLOOKUP($A3713, 'Student reference sheet'!$A$2:$V$2603,22,FALSE))</f>
        <v/>
      </c>
      <c r="R3713" s="39" t="str">
        <f>IF($A3713 &lt;&gt; "",VLOOKUP($A3713,'Student reference sheet'!$A$2:$V$2329, 5,FALSE), "")</f>
        <v/>
      </c>
      <c r="S3713" s="39" t="str">
        <f>IF($A3713 &lt;&gt; "",VLOOKUP($A3713,'Student reference sheet'!$A$2:$V$2329, 6,FALSE), "")</f>
        <v/>
      </c>
      <c r="T3713" s="30" t="str">
        <f>IF($A3713 = "","",
IF(VLOOKUP($A3713,'Student reference sheet'!$A$2:$V$2329, 10,FALSE) = "Y", "Hispanic",
IF(VLOOKUP($A3713,'Student reference sheet'!$A$2:$V$2329,11,FALSE) &lt;&gt; "",
IF(VLOOKUP($A3713,'Student reference sheet'!$A$2:$V$2329,11,FALSE) = "UNK", "Unknown", VLOOKUP(VALUE(VLOOKUP($A3713,'Student reference sheet'!$A$2:$V$2329,11,FALSE)),'Ethnicity Reference'!$A$2:$B$22,2,FALSE)),
IF(VLOOKUP($A3713,'Student reference sheet'!$A$2:$V$2329,9,FALSE) &lt;&gt; "", VLOOKUP(VALUE(VLOOKUP($A3713,'Student reference sheet'!$A$2:$V$2329,9,FALSE)),'Ethnicity Reference'!$A$2:$B$22,2,FALSE),"Unknown"))))</f>
        <v/>
      </c>
      <c r="U3713" s="35"/>
    </row>
    <row r="3714" spans="1:21" ht="15.75">
      <c r="A3714" s="47"/>
      <c r="B3714" s="33"/>
      <c r="C3714" s="39" t="str">
        <f>IF($A3714 &lt;&gt; "",VLOOKUP($A3714,'Student reference sheet'!$A$2:$V$2329, 3,FALSE), "")</f>
        <v/>
      </c>
      <c r="D3714" s="39" t="str">
        <f>IF($A3714 &lt;&gt; "",VLOOKUP($A3714,'Student reference sheet'!$A$2:$V$2329, 2,FALSE), "")</f>
        <v/>
      </c>
      <c r="E3714" s="35"/>
      <c r="F3714" s="34"/>
      <c r="G3714" s="40" t="str">
        <f t="shared" ca="1" si="174"/>
        <v/>
      </c>
      <c r="H3714" s="40" t="str">
        <f t="shared" ca="1" si="175"/>
        <v/>
      </c>
      <c r="I3714" s="36" t="str">
        <f>IF($A3714 = "", "",
IF(COUNTIF(MINIMUM_DAY_DATES[], Attendance!J3714) &gt; 0, VLOOKUP(Attendance!$G3714,MINIMUM_DAY_PERIOD_SCHEDULE[], 2,TRUE),
IF(COUNTIF(RALLY_DATES[], Attendance!J3714) &gt; 0, VLOOKUP(Attendance!$G3714,RALLY_PERIOD_SCHEDULE[], 2,TRUE),
IF(WEEKDAY(Attendance!$J3714) = 2,
       IF(COUNTIF(FINALS_WEEK_MONDAY_DATE[],Attendance!$J3714) &gt; 0, VLOOKUP(Attendance!$G3714,FINALS_WEEK_MONDAY_PERIOD_SCHEDULE[],2,TRUE),
       VLOOKUP(Attendance!$G3714,REGULAR_WEEK_SCHEDULE[],6,TRUE)),
IF(WEEKDAY($J3714) = 3,
       IF(COUNTIF(FINALS_WEEK_TUESDAY_DATE[],Attendance!$J3714) &gt; 0, VLOOKUP(Attendance!$G3714,FINALS_WEEK_TUESDAY_PERIOD_SCHEDULE[],2,TRUE),
       VLOOKUP(Attendance!$G3714,REGULAR_WEEK_SCHEDULE[[Tuesday]:[Period]],5,TRUE)),
IF(WEEKDAY(Attendance!$J3714) = 4,
        IF(COUNTIF(BLOCK_WEDNESDAY_DATES[],Attendance!$J3714) &gt; 0, VLOOKUP(Attendance!$G3714,BLOCK_WEDNESDAY_PERIOD_SCHEDULE[],2,TRUE),
        IF(COUNTIF(FINALS_WEEK_WEDNESDAY_DATE[],Attendance!$J3714) &gt; 0, VLOOKUP(Attendance!$G3714,FINALS_WEEK_WEDNESDAY_PERIOD_SCHEDULE[],2,TRUE),
       VLOOKUP(Attendance!$G3714,REGULAR_WEEK_SCHEDULE[[Wednesday]:[Period]],4,TRUE))),
IF(WEEKDAY($J3714) = 5,
       IF(COUNTIF(BLOCK_THURSDAY_DATES[],Attendance!$J3714) &gt; 0, VLOOKUP(Attendance!$G3714,BLOCK_THURSDAY_PERIOD_SCHEDULE[],2,TRUE),
       IF(COUNTIF(FINALS_WEEK_THURSDAY_DATE[],Attendance!$J3714) &gt; 0, VLOOKUP(Attendance!$G3714,FINALS_WEEK_THURSDAY_PERIOD_SCHEDULE[],2,TRUE),
       VLOOKUP(Attendance!$G3714,REGULAR_WEEK_SCHEDULE[[Thursday]:[Period]],3,TRUE))),
IF(WEEKDAY(Attendance!$J3714) = 6,
       IF(COUNTIF(FINALS_WEEK_FRIDAY_DATE[],Attendance!$J3714) &gt; 0, VLOOKUP(Attendance!$G3714,FINALS_WEEK_FRIDAY_PERIOD_SCHEDULE[],2,TRUE),
       VLOOKUP(Attendance!$G3714,REGULAR_WEEK_SCHEDULE[[Friday]:[Period]],2,TRUE))))))))))</f>
        <v/>
      </c>
      <c r="J3714" s="41" t="str">
        <f t="shared" ca="1" si="176"/>
        <v/>
      </c>
      <c r="K3714" s="41" t="str">
        <f>IF($A3714 &lt;&gt; "",VLOOKUP($A3714,'Student reference sheet'!$A$2:$V$2329, 7,FALSE), "")</f>
        <v/>
      </c>
      <c r="L3714" s="30" t="str">
        <f>IF($A3714 ="", "", VLOOKUP($A3714, 'Student reference sheet'!$A$2:$Z$2603,23,FALSE))</f>
        <v/>
      </c>
      <c r="M3714" s="30" t="str">
        <f>IF($A3714 ="", "", VLOOKUP($A3714, 'Student reference sheet'!$A$2:$Z$2603,24,FALSE))</f>
        <v/>
      </c>
      <c r="N3714" s="30" t="str">
        <f>IF($A3714 ="", "", VLOOKUP($A3714, 'Student reference sheet'!$A$2:$Z$2603,26,FALSE))</f>
        <v/>
      </c>
      <c r="O3714" s="30" t="str">
        <f>IF($A3714 ="", "", VLOOKUP($A3714, 'Student reference sheet'!$A$2:$Z$2603,25,FALSE))</f>
        <v/>
      </c>
      <c r="P3714" s="39" t="str">
        <f>IF($A3714 = "", "", IF(OR(VLOOKUP($A3714,'Student reference sheet'!$A$2:$V$2400,8,FALSE) = "R",  VLOOKUP($A3714,'Student reference sheet'!$A$2:$V$2400,8,FALSE) = "L"), "X", ""))</f>
        <v/>
      </c>
      <c r="Q3714" s="39" t="str">
        <f>IF($A3714 ="", "", VLOOKUP($A3714, 'Student reference sheet'!$A$2:$V$2603,22,FALSE))</f>
        <v/>
      </c>
      <c r="R3714" s="39" t="str">
        <f>IF($A3714 &lt;&gt; "",VLOOKUP($A3714,'Student reference sheet'!$A$2:$V$2329, 5,FALSE), "")</f>
        <v/>
      </c>
      <c r="S3714" s="39" t="str">
        <f>IF($A3714 &lt;&gt; "",VLOOKUP($A3714,'Student reference sheet'!$A$2:$V$2329, 6,FALSE), "")</f>
        <v/>
      </c>
      <c r="T3714" s="30" t="str">
        <f>IF($A3714 = "","",
IF(VLOOKUP($A3714,'Student reference sheet'!$A$2:$V$2329, 10,FALSE) = "Y", "Hispanic",
IF(VLOOKUP($A3714,'Student reference sheet'!$A$2:$V$2329,11,FALSE) &lt;&gt; "",
IF(VLOOKUP($A3714,'Student reference sheet'!$A$2:$V$2329,11,FALSE) = "UNK", "Unknown", VLOOKUP(VALUE(VLOOKUP($A3714,'Student reference sheet'!$A$2:$V$2329,11,FALSE)),'Ethnicity Reference'!$A$2:$B$22,2,FALSE)),
IF(VLOOKUP($A3714,'Student reference sheet'!$A$2:$V$2329,9,FALSE) &lt;&gt; "", VLOOKUP(VALUE(VLOOKUP($A3714,'Student reference sheet'!$A$2:$V$2329,9,FALSE)),'Ethnicity Reference'!$A$2:$B$22,2,FALSE),"Unknown"))))</f>
        <v/>
      </c>
      <c r="U3714" s="35"/>
    </row>
    <row r="3715" spans="1:21" ht="15.75">
      <c r="A3715" s="47"/>
      <c r="B3715" s="33"/>
      <c r="C3715" s="39" t="str">
        <f>IF($A3715 &lt;&gt; "",VLOOKUP($A3715,'Student reference sheet'!$A$2:$V$2329, 3,FALSE), "")</f>
        <v/>
      </c>
      <c r="D3715" s="39" t="str">
        <f>IF($A3715 &lt;&gt; "",VLOOKUP($A3715,'Student reference sheet'!$A$2:$V$2329, 2,FALSE), "")</f>
        <v/>
      </c>
      <c r="E3715" s="35"/>
      <c r="F3715" s="34"/>
      <c r="G3715" s="40" t="str">
        <f t="shared" ca="1" si="174"/>
        <v/>
      </c>
      <c r="H3715" s="40" t="str">
        <f t="shared" ca="1" si="175"/>
        <v/>
      </c>
      <c r="I3715" s="36" t="str">
        <f>IF($A3715 = "", "",
IF(COUNTIF(MINIMUM_DAY_DATES[], Attendance!J3715) &gt; 0, VLOOKUP(Attendance!$G3715,MINIMUM_DAY_PERIOD_SCHEDULE[], 2,TRUE),
IF(COUNTIF(RALLY_DATES[], Attendance!J3715) &gt; 0, VLOOKUP(Attendance!$G3715,RALLY_PERIOD_SCHEDULE[], 2,TRUE),
IF(WEEKDAY(Attendance!$J3715) = 2,
       IF(COUNTIF(FINALS_WEEK_MONDAY_DATE[],Attendance!$J3715) &gt; 0, VLOOKUP(Attendance!$G3715,FINALS_WEEK_MONDAY_PERIOD_SCHEDULE[],2,TRUE),
       VLOOKUP(Attendance!$G3715,REGULAR_WEEK_SCHEDULE[],6,TRUE)),
IF(WEEKDAY($J3715) = 3,
       IF(COUNTIF(FINALS_WEEK_TUESDAY_DATE[],Attendance!$J3715) &gt; 0, VLOOKUP(Attendance!$G3715,FINALS_WEEK_TUESDAY_PERIOD_SCHEDULE[],2,TRUE),
       VLOOKUP(Attendance!$G3715,REGULAR_WEEK_SCHEDULE[[Tuesday]:[Period]],5,TRUE)),
IF(WEEKDAY(Attendance!$J3715) = 4,
        IF(COUNTIF(BLOCK_WEDNESDAY_DATES[],Attendance!$J3715) &gt; 0, VLOOKUP(Attendance!$G3715,BLOCK_WEDNESDAY_PERIOD_SCHEDULE[],2,TRUE),
        IF(COUNTIF(FINALS_WEEK_WEDNESDAY_DATE[],Attendance!$J3715) &gt; 0, VLOOKUP(Attendance!$G3715,FINALS_WEEK_WEDNESDAY_PERIOD_SCHEDULE[],2,TRUE),
       VLOOKUP(Attendance!$G3715,REGULAR_WEEK_SCHEDULE[[Wednesday]:[Period]],4,TRUE))),
IF(WEEKDAY($J3715) = 5,
       IF(COUNTIF(BLOCK_THURSDAY_DATES[],Attendance!$J3715) &gt; 0, VLOOKUP(Attendance!$G3715,BLOCK_THURSDAY_PERIOD_SCHEDULE[],2,TRUE),
       IF(COUNTIF(FINALS_WEEK_THURSDAY_DATE[],Attendance!$J3715) &gt; 0, VLOOKUP(Attendance!$G3715,FINALS_WEEK_THURSDAY_PERIOD_SCHEDULE[],2,TRUE),
       VLOOKUP(Attendance!$G3715,REGULAR_WEEK_SCHEDULE[[Thursday]:[Period]],3,TRUE))),
IF(WEEKDAY(Attendance!$J3715) = 6,
       IF(COUNTIF(FINALS_WEEK_FRIDAY_DATE[],Attendance!$J3715) &gt; 0, VLOOKUP(Attendance!$G3715,FINALS_WEEK_FRIDAY_PERIOD_SCHEDULE[],2,TRUE),
       VLOOKUP(Attendance!$G3715,REGULAR_WEEK_SCHEDULE[[Friday]:[Period]],2,TRUE))))))))))</f>
        <v/>
      </c>
      <c r="J3715" s="41" t="str">
        <f t="shared" ca="1" si="176"/>
        <v/>
      </c>
      <c r="K3715" s="41" t="str">
        <f>IF($A3715 &lt;&gt; "",VLOOKUP($A3715,'Student reference sheet'!$A$2:$V$2329, 7,FALSE), "")</f>
        <v/>
      </c>
      <c r="L3715" s="30" t="str">
        <f>IF($A3715 ="", "", VLOOKUP($A3715, 'Student reference sheet'!$A$2:$Z$2603,23,FALSE))</f>
        <v/>
      </c>
      <c r="M3715" s="30" t="str">
        <f>IF($A3715 ="", "", VLOOKUP($A3715, 'Student reference sheet'!$A$2:$Z$2603,24,FALSE))</f>
        <v/>
      </c>
      <c r="N3715" s="30" t="str">
        <f>IF($A3715 ="", "", VLOOKUP($A3715, 'Student reference sheet'!$A$2:$Z$2603,26,FALSE))</f>
        <v/>
      </c>
      <c r="O3715" s="30" t="str">
        <f>IF($A3715 ="", "", VLOOKUP($A3715, 'Student reference sheet'!$A$2:$Z$2603,25,FALSE))</f>
        <v/>
      </c>
      <c r="P3715" s="39" t="str">
        <f>IF($A3715 = "", "", IF(OR(VLOOKUP($A3715,'Student reference sheet'!$A$2:$V$2400,8,FALSE) = "R",  VLOOKUP($A3715,'Student reference sheet'!$A$2:$V$2400,8,FALSE) = "L"), "X", ""))</f>
        <v/>
      </c>
      <c r="Q3715" s="39" t="str">
        <f>IF($A3715 ="", "", VLOOKUP($A3715, 'Student reference sheet'!$A$2:$V$2603,22,FALSE))</f>
        <v/>
      </c>
      <c r="R3715" s="39" t="str">
        <f>IF($A3715 &lt;&gt; "",VLOOKUP($A3715,'Student reference sheet'!$A$2:$V$2329, 5,FALSE), "")</f>
        <v/>
      </c>
      <c r="S3715" s="39" t="str">
        <f>IF($A3715 &lt;&gt; "",VLOOKUP($A3715,'Student reference sheet'!$A$2:$V$2329, 6,FALSE), "")</f>
        <v/>
      </c>
      <c r="T3715" s="30" t="str">
        <f>IF($A3715 = "","",
IF(VLOOKUP($A3715,'Student reference sheet'!$A$2:$V$2329, 10,FALSE) = "Y", "Hispanic",
IF(VLOOKUP($A3715,'Student reference sheet'!$A$2:$V$2329,11,FALSE) &lt;&gt; "",
IF(VLOOKUP($A3715,'Student reference sheet'!$A$2:$V$2329,11,FALSE) = "UNK", "Unknown", VLOOKUP(VALUE(VLOOKUP($A3715,'Student reference sheet'!$A$2:$V$2329,11,FALSE)),'Ethnicity Reference'!$A$2:$B$22,2,FALSE)),
IF(VLOOKUP($A3715,'Student reference sheet'!$A$2:$V$2329,9,FALSE) &lt;&gt; "", VLOOKUP(VALUE(VLOOKUP($A3715,'Student reference sheet'!$A$2:$V$2329,9,FALSE)),'Ethnicity Reference'!$A$2:$B$22,2,FALSE),"Unknown"))))</f>
        <v/>
      </c>
      <c r="U3715" s="35"/>
    </row>
    <row r="3716" spans="1:21" ht="15.75">
      <c r="A3716" s="47"/>
      <c r="B3716" s="33"/>
      <c r="C3716" s="39" t="str">
        <f>IF($A3716 &lt;&gt; "",VLOOKUP($A3716,'Student reference sheet'!$A$2:$V$2329, 3,FALSE), "")</f>
        <v/>
      </c>
      <c r="D3716" s="39" t="str">
        <f>IF($A3716 &lt;&gt; "",VLOOKUP($A3716,'Student reference sheet'!$A$2:$V$2329, 2,FALSE), "")</f>
        <v/>
      </c>
      <c r="E3716" s="35"/>
      <c r="F3716" s="34"/>
      <c r="G3716" s="40" t="str">
        <f t="shared" ca="1" si="174"/>
        <v/>
      </c>
      <c r="H3716" s="40" t="str">
        <f t="shared" ca="1" si="175"/>
        <v/>
      </c>
      <c r="I3716" s="36" t="str">
        <f>IF($A3716 = "", "",
IF(COUNTIF(MINIMUM_DAY_DATES[], Attendance!J3716) &gt; 0, VLOOKUP(Attendance!$G3716,MINIMUM_DAY_PERIOD_SCHEDULE[], 2,TRUE),
IF(COUNTIF(RALLY_DATES[], Attendance!J3716) &gt; 0, VLOOKUP(Attendance!$G3716,RALLY_PERIOD_SCHEDULE[], 2,TRUE),
IF(WEEKDAY(Attendance!$J3716) = 2,
       IF(COUNTIF(FINALS_WEEK_MONDAY_DATE[],Attendance!$J3716) &gt; 0, VLOOKUP(Attendance!$G3716,FINALS_WEEK_MONDAY_PERIOD_SCHEDULE[],2,TRUE),
       VLOOKUP(Attendance!$G3716,REGULAR_WEEK_SCHEDULE[],6,TRUE)),
IF(WEEKDAY($J3716) = 3,
       IF(COUNTIF(FINALS_WEEK_TUESDAY_DATE[],Attendance!$J3716) &gt; 0, VLOOKUP(Attendance!$G3716,FINALS_WEEK_TUESDAY_PERIOD_SCHEDULE[],2,TRUE),
       VLOOKUP(Attendance!$G3716,REGULAR_WEEK_SCHEDULE[[Tuesday]:[Period]],5,TRUE)),
IF(WEEKDAY(Attendance!$J3716) = 4,
        IF(COUNTIF(BLOCK_WEDNESDAY_DATES[],Attendance!$J3716) &gt; 0, VLOOKUP(Attendance!$G3716,BLOCK_WEDNESDAY_PERIOD_SCHEDULE[],2,TRUE),
        IF(COUNTIF(FINALS_WEEK_WEDNESDAY_DATE[],Attendance!$J3716) &gt; 0, VLOOKUP(Attendance!$G3716,FINALS_WEEK_WEDNESDAY_PERIOD_SCHEDULE[],2,TRUE),
       VLOOKUP(Attendance!$G3716,REGULAR_WEEK_SCHEDULE[[Wednesday]:[Period]],4,TRUE))),
IF(WEEKDAY($J3716) = 5,
       IF(COUNTIF(BLOCK_THURSDAY_DATES[],Attendance!$J3716) &gt; 0, VLOOKUP(Attendance!$G3716,BLOCK_THURSDAY_PERIOD_SCHEDULE[],2,TRUE),
       IF(COUNTIF(FINALS_WEEK_THURSDAY_DATE[],Attendance!$J3716) &gt; 0, VLOOKUP(Attendance!$G3716,FINALS_WEEK_THURSDAY_PERIOD_SCHEDULE[],2,TRUE),
       VLOOKUP(Attendance!$G3716,REGULAR_WEEK_SCHEDULE[[Thursday]:[Period]],3,TRUE))),
IF(WEEKDAY(Attendance!$J3716) = 6,
       IF(COUNTIF(FINALS_WEEK_FRIDAY_DATE[],Attendance!$J3716) &gt; 0, VLOOKUP(Attendance!$G3716,FINALS_WEEK_FRIDAY_PERIOD_SCHEDULE[],2,TRUE),
       VLOOKUP(Attendance!$G3716,REGULAR_WEEK_SCHEDULE[[Friday]:[Period]],2,TRUE))))))))))</f>
        <v/>
      </c>
      <c r="J3716" s="41" t="str">
        <f t="shared" ca="1" si="176"/>
        <v/>
      </c>
      <c r="K3716" s="41" t="str">
        <f>IF($A3716 &lt;&gt; "",VLOOKUP($A3716,'Student reference sheet'!$A$2:$V$2329, 7,FALSE), "")</f>
        <v/>
      </c>
      <c r="L3716" s="30" t="str">
        <f>IF($A3716 ="", "", VLOOKUP($A3716, 'Student reference sheet'!$A$2:$Z$2603,23,FALSE))</f>
        <v/>
      </c>
      <c r="M3716" s="30" t="str">
        <f>IF($A3716 ="", "", VLOOKUP($A3716, 'Student reference sheet'!$A$2:$Z$2603,24,FALSE))</f>
        <v/>
      </c>
      <c r="N3716" s="30" t="str">
        <f>IF($A3716 ="", "", VLOOKUP($A3716, 'Student reference sheet'!$A$2:$Z$2603,26,FALSE))</f>
        <v/>
      </c>
      <c r="O3716" s="30" t="str">
        <f>IF($A3716 ="", "", VLOOKUP($A3716, 'Student reference sheet'!$A$2:$Z$2603,25,FALSE))</f>
        <v/>
      </c>
      <c r="P3716" s="39" t="str">
        <f>IF($A3716 = "", "", IF(OR(VLOOKUP($A3716,'Student reference sheet'!$A$2:$V$2400,8,FALSE) = "R",  VLOOKUP($A3716,'Student reference sheet'!$A$2:$V$2400,8,FALSE) = "L"), "X", ""))</f>
        <v/>
      </c>
      <c r="Q3716" s="39" t="str">
        <f>IF($A3716 ="", "", VLOOKUP($A3716, 'Student reference sheet'!$A$2:$V$2603,22,FALSE))</f>
        <v/>
      </c>
      <c r="R3716" s="39" t="str">
        <f>IF($A3716 &lt;&gt; "",VLOOKUP($A3716,'Student reference sheet'!$A$2:$V$2329, 5,FALSE), "")</f>
        <v/>
      </c>
      <c r="S3716" s="39" t="str">
        <f>IF($A3716 &lt;&gt; "",VLOOKUP($A3716,'Student reference sheet'!$A$2:$V$2329, 6,FALSE), "")</f>
        <v/>
      </c>
      <c r="T3716" s="30" t="str">
        <f>IF($A3716 = "","",
IF(VLOOKUP($A3716,'Student reference sheet'!$A$2:$V$2329, 10,FALSE) = "Y", "Hispanic",
IF(VLOOKUP($A3716,'Student reference sheet'!$A$2:$V$2329,11,FALSE) &lt;&gt; "",
IF(VLOOKUP($A3716,'Student reference sheet'!$A$2:$V$2329,11,FALSE) = "UNK", "Unknown", VLOOKUP(VALUE(VLOOKUP($A3716,'Student reference sheet'!$A$2:$V$2329,11,FALSE)),'Ethnicity Reference'!$A$2:$B$22,2,FALSE)),
IF(VLOOKUP($A3716,'Student reference sheet'!$A$2:$V$2329,9,FALSE) &lt;&gt; "", VLOOKUP(VALUE(VLOOKUP($A3716,'Student reference sheet'!$A$2:$V$2329,9,FALSE)),'Ethnicity Reference'!$A$2:$B$22,2,FALSE),"Unknown"))))</f>
        <v/>
      </c>
      <c r="U3716" s="35"/>
    </row>
    <row r="3717" spans="1:21" ht="15.75">
      <c r="A3717" s="47"/>
      <c r="B3717" s="33"/>
      <c r="C3717" s="39" t="str">
        <f>IF($A3717 &lt;&gt; "",VLOOKUP($A3717,'Student reference sheet'!$A$2:$V$2329, 3,FALSE), "")</f>
        <v/>
      </c>
      <c r="D3717" s="39" t="str">
        <f>IF($A3717 &lt;&gt; "",VLOOKUP($A3717,'Student reference sheet'!$A$2:$V$2329, 2,FALSE), "")</f>
        <v/>
      </c>
      <c r="E3717" s="35"/>
      <c r="F3717" s="34"/>
      <c r="G3717" s="40" t="str">
        <f t="shared" ca="1" si="174"/>
        <v/>
      </c>
      <c r="H3717" s="40" t="str">
        <f t="shared" ca="1" si="175"/>
        <v/>
      </c>
      <c r="I3717" s="36" t="str">
        <f>IF($A3717 = "", "",
IF(COUNTIF(MINIMUM_DAY_DATES[], Attendance!J3717) &gt; 0, VLOOKUP(Attendance!$G3717,MINIMUM_DAY_PERIOD_SCHEDULE[], 2,TRUE),
IF(COUNTIF(RALLY_DATES[], Attendance!J3717) &gt; 0, VLOOKUP(Attendance!$G3717,RALLY_PERIOD_SCHEDULE[], 2,TRUE),
IF(WEEKDAY(Attendance!$J3717) = 2,
       IF(COUNTIF(FINALS_WEEK_MONDAY_DATE[],Attendance!$J3717) &gt; 0, VLOOKUP(Attendance!$G3717,FINALS_WEEK_MONDAY_PERIOD_SCHEDULE[],2,TRUE),
       VLOOKUP(Attendance!$G3717,REGULAR_WEEK_SCHEDULE[],6,TRUE)),
IF(WEEKDAY($J3717) = 3,
       IF(COUNTIF(FINALS_WEEK_TUESDAY_DATE[],Attendance!$J3717) &gt; 0, VLOOKUP(Attendance!$G3717,FINALS_WEEK_TUESDAY_PERIOD_SCHEDULE[],2,TRUE),
       VLOOKUP(Attendance!$G3717,REGULAR_WEEK_SCHEDULE[[Tuesday]:[Period]],5,TRUE)),
IF(WEEKDAY(Attendance!$J3717) = 4,
        IF(COUNTIF(BLOCK_WEDNESDAY_DATES[],Attendance!$J3717) &gt; 0, VLOOKUP(Attendance!$G3717,BLOCK_WEDNESDAY_PERIOD_SCHEDULE[],2,TRUE),
        IF(COUNTIF(FINALS_WEEK_WEDNESDAY_DATE[],Attendance!$J3717) &gt; 0, VLOOKUP(Attendance!$G3717,FINALS_WEEK_WEDNESDAY_PERIOD_SCHEDULE[],2,TRUE),
       VLOOKUP(Attendance!$G3717,REGULAR_WEEK_SCHEDULE[[Wednesday]:[Period]],4,TRUE))),
IF(WEEKDAY($J3717) = 5,
       IF(COUNTIF(BLOCK_THURSDAY_DATES[],Attendance!$J3717) &gt; 0, VLOOKUP(Attendance!$G3717,BLOCK_THURSDAY_PERIOD_SCHEDULE[],2,TRUE),
       IF(COUNTIF(FINALS_WEEK_THURSDAY_DATE[],Attendance!$J3717) &gt; 0, VLOOKUP(Attendance!$G3717,FINALS_WEEK_THURSDAY_PERIOD_SCHEDULE[],2,TRUE),
       VLOOKUP(Attendance!$G3717,REGULAR_WEEK_SCHEDULE[[Thursday]:[Period]],3,TRUE))),
IF(WEEKDAY(Attendance!$J3717) = 6,
       IF(COUNTIF(FINALS_WEEK_FRIDAY_DATE[],Attendance!$J3717) &gt; 0, VLOOKUP(Attendance!$G3717,FINALS_WEEK_FRIDAY_PERIOD_SCHEDULE[],2,TRUE),
       VLOOKUP(Attendance!$G3717,REGULAR_WEEK_SCHEDULE[[Friday]:[Period]],2,TRUE))))))))))</f>
        <v/>
      </c>
      <c r="J3717" s="41" t="str">
        <f t="shared" ca="1" si="176"/>
        <v/>
      </c>
      <c r="K3717" s="41" t="str">
        <f>IF($A3717 &lt;&gt; "",VLOOKUP($A3717,'Student reference sheet'!$A$2:$V$2329, 7,FALSE), "")</f>
        <v/>
      </c>
      <c r="L3717" s="30" t="str">
        <f>IF($A3717 ="", "", VLOOKUP($A3717, 'Student reference sheet'!$A$2:$Z$2603,23,FALSE))</f>
        <v/>
      </c>
      <c r="M3717" s="30" t="str">
        <f>IF($A3717 ="", "", VLOOKUP($A3717, 'Student reference sheet'!$A$2:$Z$2603,24,FALSE))</f>
        <v/>
      </c>
      <c r="N3717" s="30" t="str">
        <f>IF($A3717 ="", "", VLOOKUP($A3717, 'Student reference sheet'!$A$2:$Z$2603,26,FALSE))</f>
        <v/>
      </c>
      <c r="O3717" s="30" t="str">
        <f>IF($A3717 ="", "", VLOOKUP($A3717, 'Student reference sheet'!$A$2:$Z$2603,25,FALSE))</f>
        <v/>
      </c>
      <c r="P3717" s="39" t="str">
        <f>IF($A3717 = "", "", IF(OR(VLOOKUP($A3717,'Student reference sheet'!$A$2:$V$2400,8,FALSE) = "R",  VLOOKUP($A3717,'Student reference sheet'!$A$2:$V$2400,8,FALSE) = "L"), "X", ""))</f>
        <v/>
      </c>
      <c r="Q3717" s="39" t="str">
        <f>IF($A3717 ="", "", VLOOKUP($A3717, 'Student reference sheet'!$A$2:$V$2603,22,FALSE))</f>
        <v/>
      </c>
      <c r="R3717" s="39" t="str">
        <f>IF($A3717 &lt;&gt; "",VLOOKUP($A3717,'Student reference sheet'!$A$2:$V$2329, 5,FALSE), "")</f>
        <v/>
      </c>
      <c r="S3717" s="39" t="str">
        <f>IF($A3717 &lt;&gt; "",VLOOKUP($A3717,'Student reference sheet'!$A$2:$V$2329, 6,FALSE), "")</f>
        <v/>
      </c>
      <c r="T3717" s="30" t="str">
        <f>IF($A3717 = "","",
IF(VLOOKUP($A3717,'Student reference sheet'!$A$2:$V$2329, 10,FALSE) = "Y", "Hispanic",
IF(VLOOKUP($A3717,'Student reference sheet'!$A$2:$V$2329,11,FALSE) &lt;&gt; "",
IF(VLOOKUP($A3717,'Student reference sheet'!$A$2:$V$2329,11,FALSE) = "UNK", "Unknown", VLOOKUP(VALUE(VLOOKUP($A3717,'Student reference sheet'!$A$2:$V$2329,11,FALSE)),'Ethnicity Reference'!$A$2:$B$22,2,FALSE)),
IF(VLOOKUP($A3717,'Student reference sheet'!$A$2:$V$2329,9,FALSE) &lt;&gt; "", VLOOKUP(VALUE(VLOOKUP($A3717,'Student reference sheet'!$A$2:$V$2329,9,FALSE)),'Ethnicity Reference'!$A$2:$B$22,2,FALSE),"Unknown"))))</f>
        <v/>
      </c>
      <c r="U3717" s="35"/>
    </row>
    <row r="3718" spans="1:21" ht="15.75">
      <c r="A3718" s="47"/>
      <c r="B3718" s="33"/>
      <c r="C3718" s="39" t="str">
        <f>IF($A3718 &lt;&gt; "",VLOOKUP($A3718,'Student reference sheet'!$A$2:$V$2329, 3,FALSE), "")</f>
        <v/>
      </c>
      <c r="D3718" s="39" t="str">
        <f>IF($A3718 &lt;&gt; "",VLOOKUP($A3718,'Student reference sheet'!$A$2:$V$2329, 2,FALSE), "")</f>
        <v/>
      </c>
      <c r="E3718" s="35"/>
      <c r="F3718" s="34"/>
      <c r="G3718" s="40" t="str">
        <f t="shared" ca="1" si="174"/>
        <v/>
      </c>
      <c r="H3718" s="40" t="str">
        <f t="shared" ca="1" si="175"/>
        <v/>
      </c>
      <c r="I3718" s="36" t="str">
        <f>IF($A3718 = "", "",
IF(COUNTIF(MINIMUM_DAY_DATES[], Attendance!J3718) &gt; 0, VLOOKUP(Attendance!$G3718,MINIMUM_DAY_PERIOD_SCHEDULE[], 2,TRUE),
IF(COUNTIF(RALLY_DATES[], Attendance!J3718) &gt; 0, VLOOKUP(Attendance!$G3718,RALLY_PERIOD_SCHEDULE[], 2,TRUE),
IF(WEEKDAY(Attendance!$J3718) = 2,
       IF(COUNTIF(FINALS_WEEK_MONDAY_DATE[],Attendance!$J3718) &gt; 0, VLOOKUP(Attendance!$G3718,FINALS_WEEK_MONDAY_PERIOD_SCHEDULE[],2,TRUE),
       VLOOKUP(Attendance!$G3718,REGULAR_WEEK_SCHEDULE[],6,TRUE)),
IF(WEEKDAY($J3718) = 3,
       IF(COUNTIF(FINALS_WEEK_TUESDAY_DATE[],Attendance!$J3718) &gt; 0, VLOOKUP(Attendance!$G3718,FINALS_WEEK_TUESDAY_PERIOD_SCHEDULE[],2,TRUE),
       VLOOKUP(Attendance!$G3718,REGULAR_WEEK_SCHEDULE[[Tuesday]:[Period]],5,TRUE)),
IF(WEEKDAY(Attendance!$J3718) = 4,
        IF(COUNTIF(BLOCK_WEDNESDAY_DATES[],Attendance!$J3718) &gt; 0, VLOOKUP(Attendance!$G3718,BLOCK_WEDNESDAY_PERIOD_SCHEDULE[],2,TRUE),
        IF(COUNTIF(FINALS_WEEK_WEDNESDAY_DATE[],Attendance!$J3718) &gt; 0, VLOOKUP(Attendance!$G3718,FINALS_WEEK_WEDNESDAY_PERIOD_SCHEDULE[],2,TRUE),
       VLOOKUP(Attendance!$G3718,REGULAR_WEEK_SCHEDULE[[Wednesday]:[Period]],4,TRUE))),
IF(WEEKDAY($J3718) = 5,
       IF(COUNTIF(BLOCK_THURSDAY_DATES[],Attendance!$J3718) &gt; 0, VLOOKUP(Attendance!$G3718,BLOCK_THURSDAY_PERIOD_SCHEDULE[],2,TRUE),
       IF(COUNTIF(FINALS_WEEK_THURSDAY_DATE[],Attendance!$J3718) &gt; 0, VLOOKUP(Attendance!$G3718,FINALS_WEEK_THURSDAY_PERIOD_SCHEDULE[],2,TRUE),
       VLOOKUP(Attendance!$G3718,REGULAR_WEEK_SCHEDULE[[Thursday]:[Period]],3,TRUE))),
IF(WEEKDAY(Attendance!$J3718) = 6,
       IF(COUNTIF(FINALS_WEEK_FRIDAY_DATE[],Attendance!$J3718) &gt; 0, VLOOKUP(Attendance!$G3718,FINALS_WEEK_FRIDAY_PERIOD_SCHEDULE[],2,TRUE),
       VLOOKUP(Attendance!$G3718,REGULAR_WEEK_SCHEDULE[[Friday]:[Period]],2,TRUE))))))))))</f>
        <v/>
      </c>
      <c r="J3718" s="41" t="str">
        <f t="shared" ca="1" si="176"/>
        <v/>
      </c>
      <c r="K3718" s="41" t="str">
        <f>IF($A3718 &lt;&gt; "",VLOOKUP($A3718,'Student reference sheet'!$A$2:$V$2329, 7,FALSE), "")</f>
        <v/>
      </c>
      <c r="L3718" s="30" t="str">
        <f>IF($A3718 ="", "", VLOOKUP($A3718, 'Student reference sheet'!$A$2:$Z$2603,23,FALSE))</f>
        <v/>
      </c>
      <c r="M3718" s="30" t="str">
        <f>IF($A3718 ="", "", VLOOKUP($A3718, 'Student reference sheet'!$A$2:$Z$2603,24,FALSE))</f>
        <v/>
      </c>
      <c r="N3718" s="30" t="str">
        <f>IF($A3718 ="", "", VLOOKUP($A3718, 'Student reference sheet'!$A$2:$Z$2603,26,FALSE))</f>
        <v/>
      </c>
      <c r="O3718" s="30" t="str">
        <f>IF($A3718 ="", "", VLOOKUP($A3718, 'Student reference sheet'!$A$2:$Z$2603,25,FALSE))</f>
        <v/>
      </c>
      <c r="P3718" s="39" t="str">
        <f>IF($A3718 = "", "", IF(OR(VLOOKUP($A3718,'Student reference sheet'!$A$2:$V$2400,8,FALSE) = "R",  VLOOKUP($A3718,'Student reference sheet'!$A$2:$V$2400,8,FALSE) = "L"), "X", ""))</f>
        <v/>
      </c>
      <c r="Q3718" s="39" t="str">
        <f>IF($A3718 ="", "", VLOOKUP($A3718, 'Student reference sheet'!$A$2:$V$2603,22,FALSE))</f>
        <v/>
      </c>
      <c r="R3718" s="39" t="str">
        <f>IF($A3718 &lt;&gt; "",VLOOKUP($A3718,'Student reference sheet'!$A$2:$V$2329, 5,FALSE), "")</f>
        <v/>
      </c>
      <c r="S3718" s="39" t="str">
        <f>IF($A3718 &lt;&gt; "",VLOOKUP($A3718,'Student reference sheet'!$A$2:$V$2329, 6,FALSE), "")</f>
        <v/>
      </c>
      <c r="T3718" s="30" t="str">
        <f>IF($A3718 = "","",
IF(VLOOKUP($A3718,'Student reference sheet'!$A$2:$V$2329, 10,FALSE) = "Y", "Hispanic",
IF(VLOOKUP($A3718,'Student reference sheet'!$A$2:$V$2329,11,FALSE) &lt;&gt; "",
IF(VLOOKUP($A3718,'Student reference sheet'!$A$2:$V$2329,11,FALSE) = "UNK", "Unknown", VLOOKUP(VALUE(VLOOKUP($A3718,'Student reference sheet'!$A$2:$V$2329,11,FALSE)),'Ethnicity Reference'!$A$2:$B$22,2,FALSE)),
IF(VLOOKUP($A3718,'Student reference sheet'!$A$2:$V$2329,9,FALSE) &lt;&gt; "", VLOOKUP(VALUE(VLOOKUP($A3718,'Student reference sheet'!$A$2:$V$2329,9,FALSE)),'Ethnicity Reference'!$A$2:$B$22,2,FALSE),"Unknown"))))</f>
        <v/>
      </c>
      <c r="U3718" s="35"/>
    </row>
    <row r="3719" spans="1:21" ht="15.75">
      <c r="A3719" s="47"/>
      <c r="B3719" s="33"/>
      <c r="C3719" s="39" t="str">
        <f>IF($A3719 &lt;&gt; "",VLOOKUP($A3719,'Student reference sheet'!$A$2:$V$2329, 3,FALSE), "")</f>
        <v/>
      </c>
      <c r="D3719" s="39" t="str">
        <f>IF($A3719 &lt;&gt; "",VLOOKUP($A3719,'Student reference sheet'!$A$2:$V$2329, 2,FALSE), "")</f>
        <v/>
      </c>
      <c r="E3719" s="35"/>
      <c r="F3719" s="34"/>
      <c r="G3719" s="40" t="str">
        <f t="shared" ca="1" si="174"/>
        <v/>
      </c>
      <c r="H3719" s="40" t="str">
        <f t="shared" ca="1" si="175"/>
        <v/>
      </c>
      <c r="I3719" s="36" t="str">
        <f>IF($A3719 = "", "",
IF(COUNTIF(MINIMUM_DAY_DATES[], Attendance!J3719) &gt; 0, VLOOKUP(Attendance!$G3719,MINIMUM_DAY_PERIOD_SCHEDULE[], 2,TRUE),
IF(COUNTIF(RALLY_DATES[], Attendance!J3719) &gt; 0, VLOOKUP(Attendance!$G3719,RALLY_PERIOD_SCHEDULE[], 2,TRUE),
IF(WEEKDAY(Attendance!$J3719) = 2,
       IF(COUNTIF(FINALS_WEEK_MONDAY_DATE[],Attendance!$J3719) &gt; 0, VLOOKUP(Attendance!$G3719,FINALS_WEEK_MONDAY_PERIOD_SCHEDULE[],2,TRUE),
       VLOOKUP(Attendance!$G3719,REGULAR_WEEK_SCHEDULE[],6,TRUE)),
IF(WEEKDAY($J3719) = 3,
       IF(COUNTIF(FINALS_WEEK_TUESDAY_DATE[],Attendance!$J3719) &gt; 0, VLOOKUP(Attendance!$G3719,FINALS_WEEK_TUESDAY_PERIOD_SCHEDULE[],2,TRUE),
       VLOOKUP(Attendance!$G3719,REGULAR_WEEK_SCHEDULE[[Tuesday]:[Period]],5,TRUE)),
IF(WEEKDAY(Attendance!$J3719) = 4,
        IF(COUNTIF(BLOCK_WEDNESDAY_DATES[],Attendance!$J3719) &gt; 0, VLOOKUP(Attendance!$G3719,BLOCK_WEDNESDAY_PERIOD_SCHEDULE[],2,TRUE),
        IF(COUNTIF(FINALS_WEEK_WEDNESDAY_DATE[],Attendance!$J3719) &gt; 0, VLOOKUP(Attendance!$G3719,FINALS_WEEK_WEDNESDAY_PERIOD_SCHEDULE[],2,TRUE),
       VLOOKUP(Attendance!$G3719,REGULAR_WEEK_SCHEDULE[[Wednesday]:[Period]],4,TRUE))),
IF(WEEKDAY($J3719) = 5,
       IF(COUNTIF(BLOCK_THURSDAY_DATES[],Attendance!$J3719) &gt; 0, VLOOKUP(Attendance!$G3719,BLOCK_THURSDAY_PERIOD_SCHEDULE[],2,TRUE),
       IF(COUNTIF(FINALS_WEEK_THURSDAY_DATE[],Attendance!$J3719) &gt; 0, VLOOKUP(Attendance!$G3719,FINALS_WEEK_THURSDAY_PERIOD_SCHEDULE[],2,TRUE),
       VLOOKUP(Attendance!$G3719,REGULAR_WEEK_SCHEDULE[[Thursday]:[Period]],3,TRUE))),
IF(WEEKDAY(Attendance!$J3719) = 6,
       IF(COUNTIF(FINALS_WEEK_FRIDAY_DATE[],Attendance!$J3719) &gt; 0, VLOOKUP(Attendance!$G3719,FINALS_WEEK_FRIDAY_PERIOD_SCHEDULE[],2,TRUE),
       VLOOKUP(Attendance!$G3719,REGULAR_WEEK_SCHEDULE[[Friday]:[Period]],2,TRUE))))))))))</f>
        <v/>
      </c>
      <c r="J3719" s="41" t="str">
        <f t="shared" ca="1" si="176"/>
        <v/>
      </c>
      <c r="K3719" s="41" t="str">
        <f>IF($A3719 &lt;&gt; "",VLOOKUP($A3719,'Student reference sheet'!$A$2:$V$2329, 7,FALSE), "")</f>
        <v/>
      </c>
      <c r="L3719" s="30" t="str">
        <f>IF($A3719 ="", "", VLOOKUP($A3719, 'Student reference sheet'!$A$2:$Z$2603,23,FALSE))</f>
        <v/>
      </c>
      <c r="M3719" s="30" t="str">
        <f>IF($A3719 ="", "", VLOOKUP($A3719, 'Student reference sheet'!$A$2:$Z$2603,24,FALSE))</f>
        <v/>
      </c>
      <c r="N3719" s="30" t="str">
        <f>IF($A3719 ="", "", VLOOKUP($A3719, 'Student reference sheet'!$A$2:$Z$2603,26,FALSE))</f>
        <v/>
      </c>
      <c r="O3719" s="30" t="str">
        <f>IF($A3719 ="", "", VLOOKUP($A3719, 'Student reference sheet'!$A$2:$Z$2603,25,FALSE))</f>
        <v/>
      </c>
      <c r="P3719" s="39" t="str">
        <f>IF($A3719 = "", "", IF(OR(VLOOKUP($A3719,'Student reference sheet'!$A$2:$V$2400,8,FALSE) = "R",  VLOOKUP($A3719,'Student reference sheet'!$A$2:$V$2400,8,FALSE) = "L"), "X", ""))</f>
        <v/>
      </c>
      <c r="Q3719" s="39" t="str">
        <f>IF($A3719 ="", "", VLOOKUP($A3719, 'Student reference sheet'!$A$2:$V$2603,22,FALSE))</f>
        <v/>
      </c>
      <c r="R3719" s="39" t="str">
        <f>IF($A3719 &lt;&gt; "",VLOOKUP($A3719,'Student reference sheet'!$A$2:$V$2329, 5,FALSE), "")</f>
        <v/>
      </c>
      <c r="S3719" s="39" t="str">
        <f>IF($A3719 &lt;&gt; "",VLOOKUP($A3719,'Student reference sheet'!$A$2:$V$2329, 6,FALSE), "")</f>
        <v/>
      </c>
      <c r="T3719" s="30" t="str">
        <f>IF($A3719 = "","",
IF(VLOOKUP($A3719,'Student reference sheet'!$A$2:$V$2329, 10,FALSE) = "Y", "Hispanic",
IF(VLOOKUP($A3719,'Student reference sheet'!$A$2:$V$2329,11,FALSE) &lt;&gt; "",
IF(VLOOKUP($A3719,'Student reference sheet'!$A$2:$V$2329,11,FALSE) = "UNK", "Unknown", VLOOKUP(VALUE(VLOOKUP($A3719,'Student reference sheet'!$A$2:$V$2329,11,FALSE)),'Ethnicity Reference'!$A$2:$B$22,2,FALSE)),
IF(VLOOKUP($A3719,'Student reference sheet'!$A$2:$V$2329,9,FALSE) &lt;&gt; "", VLOOKUP(VALUE(VLOOKUP($A3719,'Student reference sheet'!$A$2:$V$2329,9,FALSE)),'Ethnicity Reference'!$A$2:$B$22,2,FALSE),"Unknown"))))</f>
        <v/>
      </c>
      <c r="U3719" s="35"/>
    </row>
    <row r="3720" spans="1:21" ht="15.75">
      <c r="A3720" s="47"/>
      <c r="B3720" s="33"/>
      <c r="C3720" s="39" t="str">
        <f>IF($A3720 &lt;&gt; "",VLOOKUP($A3720,'Student reference sheet'!$A$2:$V$2329, 3,FALSE), "")</f>
        <v/>
      </c>
      <c r="D3720" s="39" t="str">
        <f>IF($A3720 &lt;&gt; "",VLOOKUP($A3720,'Student reference sheet'!$A$2:$V$2329, 2,FALSE), "")</f>
        <v/>
      </c>
      <c r="E3720" s="35"/>
      <c r="F3720" s="34"/>
      <c r="G3720" s="40" t="str">
        <f t="shared" ca="1" si="174"/>
        <v/>
      </c>
      <c r="H3720" s="40" t="str">
        <f t="shared" ca="1" si="175"/>
        <v/>
      </c>
      <c r="I3720" s="36" t="str">
        <f>IF($A3720 = "", "",
IF(COUNTIF(MINIMUM_DAY_DATES[], Attendance!J3720) &gt; 0, VLOOKUP(Attendance!$G3720,MINIMUM_DAY_PERIOD_SCHEDULE[], 2,TRUE),
IF(COUNTIF(RALLY_DATES[], Attendance!J3720) &gt; 0, VLOOKUP(Attendance!$G3720,RALLY_PERIOD_SCHEDULE[], 2,TRUE),
IF(WEEKDAY(Attendance!$J3720) = 2,
       IF(COUNTIF(FINALS_WEEK_MONDAY_DATE[],Attendance!$J3720) &gt; 0, VLOOKUP(Attendance!$G3720,FINALS_WEEK_MONDAY_PERIOD_SCHEDULE[],2,TRUE),
       VLOOKUP(Attendance!$G3720,REGULAR_WEEK_SCHEDULE[],6,TRUE)),
IF(WEEKDAY($J3720) = 3,
       IF(COUNTIF(FINALS_WEEK_TUESDAY_DATE[],Attendance!$J3720) &gt; 0, VLOOKUP(Attendance!$G3720,FINALS_WEEK_TUESDAY_PERIOD_SCHEDULE[],2,TRUE),
       VLOOKUP(Attendance!$G3720,REGULAR_WEEK_SCHEDULE[[Tuesday]:[Period]],5,TRUE)),
IF(WEEKDAY(Attendance!$J3720) = 4,
        IF(COUNTIF(BLOCK_WEDNESDAY_DATES[],Attendance!$J3720) &gt; 0, VLOOKUP(Attendance!$G3720,BLOCK_WEDNESDAY_PERIOD_SCHEDULE[],2,TRUE),
        IF(COUNTIF(FINALS_WEEK_WEDNESDAY_DATE[],Attendance!$J3720) &gt; 0, VLOOKUP(Attendance!$G3720,FINALS_WEEK_WEDNESDAY_PERIOD_SCHEDULE[],2,TRUE),
       VLOOKUP(Attendance!$G3720,REGULAR_WEEK_SCHEDULE[[Wednesday]:[Period]],4,TRUE))),
IF(WEEKDAY($J3720) = 5,
       IF(COUNTIF(BLOCK_THURSDAY_DATES[],Attendance!$J3720) &gt; 0, VLOOKUP(Attendance!$G3720,BLOCK_THURSDAY_PERIOD_SCHEDULE[],2,TRUE),
       IF(COUNTIF(FINALS_WEEK_THURSDAY_DATE[],Attendance!$J3720) &gt; 0, VLOOKUP(Attendance!$G3720,FINALS_WEEK_THURSDAY_PERIOD_SCHEDULE[],2,TRUE),
       VLOOKUP(Attendance!$G3720,REGULAR_WEEK_SCHEDULE[[Thursday]:[Period]],3,TRUE))),
IF(WEEKDAY(Attendance!$J3720) = 6,
       IF(COUNTIF(FINALS_WEEK_FRIDAY_DATE[],Attendance!$J3720) &gt; 0, VLOOKUP(Attendance!$G3720,FINALS_WEEK_FRIDAY_PERIOD_SCHEDULE[],2,TRUE),
       VLOOKUP(Attendance!$G3720,REGULAR_WEEK_SCHEDULE[[Friday]:[Period]],2,TRUE))))))))))</f>
        <v/>
      </c>
      <c r="J3720" s="41" t="str">
        <f t="shared" ca="1" si="176"/>
        <v/>
      </c>
      <c r="K3720" s="41" t="str">
        <f>IF($A3720 &lt;&gt; "",VLOOKUP($A3720,'Student reference sheet'!$A$2:$V$2329, 7,FALSE), "")</f>
        <v/>
      </c>
      <c r="L3720" s="30" t="str">
        <f>IF($A3720 ="", "", VLOOKUP($A3720, 'Student reference sheet'!$A$2:$Z$2603,23,FALSE))</f>
        <v/>
      </c>
      <c r="M3720" s="30" t="str">
        <f>IF($A3720 ="", "", VLOOKUP($A3720, 'Student reference sheet'!$A$2:$Z$2603,24,FALSE))</f>
        <v/>
      </c>
      <c r="N3720" s="30" t="str">
        <f>IF($A3720 ="", "", VLOOKUP($A3720, 'Student reference sheet'!$A$2:$Z$2603,26,FALSE))</f>
        <v/>
      </c>
      <c r="O3720" s="30" t="str">
        <f>IF($A3720 ="", "", VLOOKUP($A3720, 'Student reference sheet'!$A$2:$Z$2603,25,FALSE))</f>
        <v/>
      </c>
      <c r="P3720" s="39" t="str">
        <f>IF($A3720 = "", "", IF(OR(VLOOKUP($A3720,'Student reference sheet'!$A$2:$V$2400,8,FALSE) = "R",  VLOOKUP($A3720,'Student reference sheet'!$A$2:$V$2400,8,FALSE) = "L"), "X", ""))</f>
        <v/>
      </c>
      <c r="Q3720" s="39" t="str">
        <f>IF($A3720 ="", "", VLOOKUP($A3720, 'Student reference sheet'!$A$2:$V$2603,22,FALSE))</f>
        <v/>
      </c>
      <c r="R3720" s="39" t="str">
        <f>IF($A3720 &lt;&gt; "",VLOOKUP($A3720,'Student reference sheet'!$A$2:$V$2329, 5,FALSE), "")</f>
        <v/>
      </c>
      <c r="S3720" s="39" t="str">
        <f>IF($A3720 &lt;&gt; "",VLOOKUP($A3720,'Student reference sheet'!$A$2:$V$2329, 6,FALSE), "")</f>
        <v/>
      </c>
      <c r="T3720" s="30" t="str">
        <f>IF($A3720 = "","",
IF(VLOOKUP($A3720,'Student reference sheet'!$A$2:$V$2329, 10,FALSE) = "Y", "Hispanic",
IF(VLOOKUP($A3720,'Student reference sheet'!$A$2:$V$2329,11,FALSE) &lt;&gt; "",
IF(VLOOKUP($A3720,'Student reference sheet'!$A$2:$V$2329,11,FALSE) = "UNK", "Unknown", VLOOKUP(VALUE(VLOOKUP($A3720,'Student reference sheet'!$A$2:$V$2329,11,FALSE)),'Ethnicity Reference'!$A$2:$B$22,2,FALSE)),
IF(VLOOKUP($A3720,'Student reference sheet'!$A$2:$V$2329,9,FALSE) &lt;&gt; "", VLOOKUP(VALUE(VLOOKUP($A3720,'Student reference sheet'!$A$2:$V$2329,9,FALSE)),'Ethnicity Reference'!$A$2:$B$22,2,FALSE),"Unknown"))))</f>
        <v/>
      </c>
      <c r="U3720" s="35"/>
    </row>
    <row r="3721" spans="1:21" ht="15.75">
      <c r="A3721" s="47"/>
      <c r="B3721" s="33"/>
      <c r="C3721" s="39" t="str">
        <f>IF($A3721 &lt;&gt; "",VLOOKUP($A3721,'Student reference sheet'!$A$2:$V$2329, 3,FALSE), "")</f>
        <v/>
      </c>
      <c r="D3721" s="39" t="str">
        <f>IF($A3721 &lt;&gt; "",VLOOKUP($A3721,'Student reference sheet'!$A$2:$V$2329, 2,FALSE), "")</f>
        <v/>
      </c>
      <c r="E3721" s="35"/>
      <c r="F3721" s="34"/>
      <c r="G3721" s="40" t="str">
        <f t="shared" ca="1" si="174"/>
        <v/>
      </c>
      <c r="H3721" s="40" t="str">
        <f t="shared" ca="1" si="175"/>
        <v/>
      </c>
      <c r="I3721" s="36" t="str">
        <f>IF($A3721 = "", "",
IF(COUNTIF(MINIMUM_DAY_DATES[], Attendance!J3721) &gt; 0, VLOOKUP(Attendance!$G3721,MINIMUM_DAY_PERIOD_SCHEDULE[], 2,TRUE),
IF(COUNTIF(RALLY_DATES[], Attendance!J3721) &gt; 0, VLOOKUP(Attendance!$G3721,RALLY_PERIOD_SCHEDULE[], 2,TRUE),
IF(WEEKDAY(Attendance!$J3721) = 2,
       IF(COUNTIF(FINALS_WEEK_MONDAY_DATE[],Attendance!$J3721) &gt; 0, VLOOKUP(Attendance!$G3721,FINALS_WEEK_MONDAY_PERIOD_SCHEDULE[],2,TRUE),
       VLOOKUP(Attendance!$G3721,REGULAR_WEEK_SCHEDULE[],6,TRUE)),
IF(WEEKDAY($J3721) = 3,
       IF(COUNTIF(FINALS_WEEK_TUESDAY_DATE[],Attendance!$J3721) &gt; 0, VLOOKUP(Attendance!$G3721,FINALS_WEEK_TUESDAY_PERIOD_SCHEDULE[],2,TRUE),
       VLOOKUP(Attendance!$G3721,REGULAR_WEEK_SCHEDULE[[Tuesday]:[Period]],5,TRUE)),
IF(WEEKDAY(Attendance!$J3721) = 4,
        IF(COUNTIF(BLOCK_WEDNESDAY_DATES[],Attendance!$J3721) &gt; 0, VLOOKUP(Attendance!$G3721,BLOCK_WEDNESDAY_PERIOD_SCHEDULE[],2,TRUE),
        IF(COUNTIF(FINALS_WEEK_WEDNESDAY_DATE[],Attendance!$J3721) &gt; 0, VLOOKUP(Attendance!$G3721,FINALS_WEEK_WEDNESDAY_PERIOD_SCHEDULE[],2,TRUE),
       VLOOKUP(Attendance!$G3721,REGULAR_WEEK_SCHEDULE[[Wednesday]:[Period]],4,TRUE))),
IF(WEEKDAY($J3721) = 5,
       IF(COUNTIF(BLOCK_THURSDAY_DATES[],Attendance!$J3721) &gt; 0, VLOOKUP(Attendance!$G3721,BLOCK_THURSDAY_PERIOD_SCHEDULE[],2,TRUE),
       IF(COUNTIF(FINALS_WEEK_THURSDAY_DATE[],Attendance!$J3721) &gt; 0, VLOOKUP(Attendance!$G3721,FINALS_WEEK_THURSDAY_PERIOD_SCHEDULE[],2,TRUE),
       VLOOKUP(Attendance!$G3721,REGULAR_WEEK_SCHEDULE[[Thursday]:[Period]],3,TRUE))),
IF(WEEKDAY(Attendance!$J3721) = 6,
       IF(COUNTIF(FINALS_WEEK_FRIDAY_DATE[],Attendance!$J3721) &gt; 0, VLOOKUP(Attendance!$G3721,FINALS_WEEK_FRIDAY_PERIOD_SCHEDULE[],2,TRUE),
       VLOOKUP(Attendance!$G3721,REGULAR_WEEK_SCHEDULE[[Friday]:[Period]],2,TRUE))))))))))</f>
        <v/>
      </c>
      <c r="J3721" s="41" t="str">
        <f t="shared" ca="1" si="176"/>
        <v/>
      </c>
      <c r="K3721" s="41" t="str">
        <f>IF($A3721 &lt;&gt; "",VLOOKUP($A3721,'Student reference sheet'!$A$2:$V$2329, 7,FALSE), "")</f>
        <v/>
      </c>
      <c r="L3721" s="30" t="str">
        <f>IF($A3721 ="", "", VLOOKUP($A3721, 'Student reference sheet'!$A$2:$Z$2603,23,FALSE))</f>
        <v/>
      </c>
      <c r="M3721" s="30" t="str">
        <f>IF($A3721 ="", "", VLOOKUP($A3721, 'Student reference sheet'!$A$2:$Z$2603,24,FALSE))</f>
        <v/>
      </c>
      <c r="N3721" s="30" t="str">
        <f>IF($A3721 ="", "", VLOOKUP($A3721, 'Student reference sheet'!$A$2:$Z$2603,26,FALSE))</f>
        <v/>
      </c>
      <c r="O3721" s="30" t="str">
        <f>IF($A3721 ="", "", VLOOKUP($A3721, 'Student reference sheet'!$A$2:$Z$2603,25,FALSE))</f>
        <v/>
      </c>
      <c r="P3721" s="39" t="str">
        <f>IF($A3721 = "", "", IF(OR(VLOOKUP($A3721,'Student reference sheet'!$A$2:$V$2400,8,FALSE) = "R",  VLOOKUP($A3721,'Student reference sheet'!$A$2:$V$2400,8,FALSE) = "L"), "X", ""))</f>
        <v/>
      </c>
      <c r="Q3721" s="39" t="str">
        <f>IF($A3721 ="", "", VLOOKUP($A3721, 'Student reference sheet'!$A$2:$V$2603,22,FALSE))</f>
        <v/>
      </c>
      <c r="R3721" s="39" t="str">
        <f>IF($A3721 &lt;&gt; "",VLOOKUP($A3721,'Student reference sheet'!$A$2:$V$2329, 5,FALSE), "")</f>
        <v/>
      </c>
      <c r="S3721" s="39" t="str">
        <f>IF($A3721 &lt;&gt; "",VLOOKUP($A3721,'Student reference sheet'!$A$2:$V$2329, 6,FALSE), "")</f>
        <v/>
      </c>
      <c r="T3721" s="30" t="str">
        <f>IF($A3721 = "","",
IF(VLOOKUP($A3721,'Student reference sheet'!$A$2:$V$2329, 10,FALSE) = "Y", "Hispanic",
IF(VLOOKUP($A3721,'Student reference sheet'!$A$2:$V$2329,11,FALSE) &lt;&gt; "",
IF(VLOOKUP($A3721,'Student reference sheet'!$A$2:$V$2329,11,FALSE) = "UNK", "Unknown", VLOOKUP(VALUE(VLOOKUP($A3721,'Student reference sheet'!$A$2:$V$2329,11,FALSE)),'Ethnicity Reference'!$A$2:$B$22,2,FALSE)),
IF(VLOOKUP($A3721,'Student reference sheet'!$A$2:$V$2329,9,FALSE) &lt;&gt; "", VLOOKUP(VALUE(VLOOKUP($A3721,'Student reference sheet'!$A$2:$V$2329,9,FALSE)),'Ethnicity Reference'!$A$2:$B$22,2,FALSE),"Unknown"))))</f>
        <v/>
      </c>
      <c r="U3721" s="35"/>
    </row>
    <row r="3722" spans="1:21" ht="15.75">
      <c r="A3722" s="47"/>
      <c r="B3722" s="33"/>
      <c r="C3722" s="39" t="str">
        <f>IF($A3722 &lt;&gt; "",VLOOKUP($A3722,'Student reference sheet'!$A$2:$V$2329, 3,FALSE), "")</f>
        <v/>
      </c>
      <c r="D3722" s="39" t="str">
        <f>IF($A3722 &lt;&gt; "",VLOOKUP($A3722,'Student reference sheet'!$A$2:$V$2329, 2,FALSE), "")</f>
        <v/>
      </c>
      <c r="E3722" s="35"/>
      <c r="F3722" s="34"/>
      <c r="G3722" s="40" t="str">
        <f t="shared" ref="G3722:G3785" ca="1" si="177">IF(A3722 &lt;&gt;"", IF(G3722 = "",NOW() - TODAY(), G3722), "")</f>
        <v/>
      </c>
      <c r="H3722" s="40" t="str">
        <f t="shared" ref="H3722:H3785" ca="1" si="178">IF(B3722 &lt;&gt;"", IF(H3722 = "",NOW() - TODAY(), H3722), "")</f>
        <v/>
      </c>
      <c r="I3722" s="36" t="str">
        <f>IF($A3722 = "", "",
IF(COUNTIF(MINIMUM_DAY_DATES[], Attendance!J3722) &gt; 0, VLOOKUP(Attendance!$G3722,MINIMUM_DAY_PERIOD_SCHEDULE[], 2,TRUE),
IF(COUNTIF(RALLY_DATES[], Attendance!J3722) &gt; 0, VLOOKUP(Attendance!$G3722,RALLY_PERIOD_SCHEDULE[], 2,TRUE),
IF(WEEKDAY(Attendance!$J3722) = 2,
       IF(COUNTIF(FINALS_WEEK_MONDAY_DATE[],Attendance!$J3722) &gt; 0, VLOOKUP(Attendance!$G3722,FINALS_WEEK_MONDAY_PERIOD_SCHEDULE[],2,TRUE),
       VLOOKUP(Attendance!$G3722,REGULAR_WEEK_SCHEDULE[],6,TRUE)),
IF(WEEKDAY($J3722) = 3,
       IF(COUNTIF(FINALS_WEEK_TUESDAY_DATE[],Attendance!$J3722) &gt; 0, VLOOKUP(Attendance!$G3722,FINALS_WEEK_TUESDAY_PERIOD_SCHEDULE[],2,TRUE),
       VLOOKUP(Attendance!$G3722,REGULAR_WEEK_SCHEDULE[[Tuesday]:[Period]],5,TRUE)),
IF(WEEKDAY(Attendance!$J3722) = 4,
        IF(COUNTIF(BLOCK_WEDNESDAY_DATES[],Attendance!$J3722) &gt; 0, VLOOKUP(Attendance!$G3722,BLOCK_WEDNESDAY_PERIOD_SCHEDULE[],2,TRUE),
        IF(COUNTIF(FINALS_WEEK_WEDNESDAY_DATE[],Attendance!$J3722) &gt; 0, VLOOKUP(Attendance!$G3722,FINALS_WEEK_WEDNESDAY_PERIOD_SCHEDULE[],2,TRUE),
       VLOOKUP(Attendance!$G3722,REGULAR_WEEK_SCHEDULE[[Wednesday]:[Period]],4,TRUE))),
IF(WEEKDAY($J3722) = 5,
       IF(COUNTIF(BLOCK_THURSDAY_DATES[],Attendance!$J3722) &gt; 0, VLOOKUP(Attendance!$G3722,BLOCK_THURSDAY_PERIOD_SCHEDULE[],2,TRUE),
       IF(COUNTIF(FINALS_WEEK_THURSDAY_DATE[],Attendance!$J3722) &gt; 0, VLOOKUP(Attendance!$G3722,FINALS_WEEK_THURSDAY_PERIOD_SCHEDULE[],2,TRUE),
       VLOOKUP(Attendance!$G3722,REGULAR_WEEK_SCHEDULE[[Thursday]:[Period]],3,TRUE))),
IF(WEEKDAY(Attendance!$J3722) = 6,
       IF(COUNTIF(FINALS_WEEK_FRIDAY_DATE[],Attendance!$J3722) &gt; 0, VLOOKUP(Attendance!$G3722,FINALS_WEEK_FRIDAY_PERIOD_SCHEDULE[],2,TRUE),
       VLOOKUP(Attendance!$G3722,REGULAR_WEEK_SCHEDULE[[Friday]:[Period]],2,TRUE))))))))))</f>
        <v/>
      </c>
      <c r="J3722" s="41" t="str">
        <f t="shared" ref="J3722:J3785" ca="1" si="179">IF(A3722 &lt;&gt;"", IF(J3722 = "",TODAY(), J3722), "")</f>
        <v/>
      </c>
      <c r="K3722" s="41" t="str">
        <f>IF($A3722 &lt;&gt; "",VLOOKUP($A3722,'Student reference sheet'!$A$2:$V$2329, 7,FALSE), "")</f>
        <v/>
      </c>
      <c r="L3722" s="30" t="str">
        <f>IF($A3722 ="", "", VLOOKUP($A3722, 'Student reference sheet'!$A$2:$Z$2603,23,FALSE))</f>
        <v/>
      </c>
      <c r="M3722" s="30" t="str">
        <f>IF($A3722 ="", "", VLOOKUP($A3722, 'Student reference sheet'!$A$2:$Z$2603,24,FALSE))</f>
        <v/>
      </c>
      <c r="N3722" s="30" t="str">
        <f>IF($A3722 ="", "", VLOOKUP($A3722, 'Student reference sheet'!$A$2:$Z$2603,26,FALSE))</f>
        <v/>
      </c>
      <c r="O3722" s="30" t="str">
        <f>IF($A3722 ="", "", VLOOKUP($A3722, 'Student reference sheet'!$A$2:$Z$2603,25,FALSE))</f>
        <v/>
      </c>
      <c r="P3722" s="39" t="str">
        <f>IF($A3722 = "", "", IF(OR(VLOOKUP($A3722,'Student reference sheet'!$A$2:$V$2400,8,FALSE) = "R",  VLOOKUP($A3722,'Student reference sheet'!$A$2:$V$2400,8,FALSE) = "L"), "X", ""))</f>
        <v/>
      </c>
      <c r="Q3722" s="39" t="str">
        <f>IF($A3722 ="", "", VLOOKUP($A3722, 'Student reference sheet'!$A$2:$V$2603,22,FALSE))</f>
        <v/>
      </c>
      <c r="R3722" s="39" t="str">
        <f>IF($A3722 &lt;&gt; "",VLOOKUP($A3722,'Student reference sheet'!$A$2:$V$2329, 5,FALSE), "")</f>
        <v/>
      </c>
      <c r="S3722" s="39" t="str">
        <f>IF($A3722 &lt;&gt; "",VLOOKUP($A3722,'Student reference sheet'!$A$2:$V$2329, 6,FALSE), "")</f>
        <v/>
      </c>
      <c r="T3722" s="30" t="str">
        <f>IF($A3722 = "","",
IF(VLOOKUP($A3722,'Student reference sheet'!$A$2:$V$2329, 10,FALSE) = "Y", "Hispanic",
IF(VLOOKUP($A3722,'Student reference sheet'!$A$2:$V$2329,11,FALSE) &lt;&gt; "",
IF(VLOOKUP($A3722,'Student reference sheet'!$A$2:$V$2329,11,FALSE) = "UNK", "Unknown", VLOOKUP(VALUE(VLOOKUP($A3722,'Student reference sheet'!$A$2:$V$2329,11,FALSE)),'Ethnicity Reference'!$A$2:$B$22,2,FALSE)),
IF(VLOOKUP($A3722,'Student reference sheet'!$A$2:$V$2329,9,FALSE) &lt;&gt; "", VLOOKUP(VALUE(VLOOKUP($A3722,'Student reference sheet'!$A$2:$V$2329,9,FALSE)),'Ethnicity Reference'!$A$2:$B$22,2,FALSE),"Unknown"))))</f>
        <v/>
      </c>
      <c r="U3722" s="35"/>
    </row>
    <row r="3723" spans="1:21" ht="15.75">
      <c r="A3723" s="47"/>
      <c r="B3723" s="33"/>
      <c r="C3723" s="39" t="str">
        <f>IF($A3723 &lt;&gt; "",VLOOKUP($A3723,'Student reference sheet'!$A$2:$V$2329, 3,FALSE), "")</f>
        <v/>
      </c>
      <c r="D3723" s="39" t="str">
        <f>IF($A3723 &lt;&gt; "",VLOOKUP($A3723,'Student reference sheet'!$A$2:$V$2329, 2,FALSE), "")</f>
        <v/>
      </c>
      <c r="E3723" s="35"/>
      <c r="F3723" s="34"/>
      <c r="G3723" s="40" t="str">
        <f t="shared" ca="1" si="177"/>
        <v/>
      </c>
      <c r="H3723" s="40" t="str">
        <f t="shared" ca="1" si="178"/>
        <v/>
      </c>
      <c r="I3723" s="36" t="str">
        <f>IF($A3723 = "", "",
IF(COUNTIF(MINIMUM_DAY_DATES[], Attendance!J3723) &gt; 0, VLOOKUP(Attendance!$G3723,MINIMUM_DAY_PERIOD_SCHEDULE[], 2,TRUE),
IF(COUNTIF(RALLY_DATES[], Attendance!J3723) &gt; 0, VLOOKUP(Attendance!$G3723,RALLY_PERIOD_SCHEDULE[], 2,TRUE),
IF(WEEKDAY(Attendance!$J3723) = 2,
       IF(COUNTIF(FINALS_WEEK_MONDAY_DATE[],Attendance!$J3723) &gt; 0, VLOOKUP(Attendance!$G3723,FINALS_WEEK_MONDAY_PERIOD_SCHEDULE[],2,TRUE),
       VLOOKUP(Attendance!$G3723,REGULAR_WEEK_SCHEDULE[],6,TRUE)),
IF(WEEKDAY($J3723) = 3,
       IF(COUNTIF(FINALS_WEEK_TUESDAY_DATE[],Attendance!$J3723) &gt; 0, VLOOKUP(Attendance!$G3723,FINALS_WEEK_TUESDAY_PERIOD_SCHEDULE[],2,TRUE),
       VLOOKUP(Attendance!$G3723,REGULAR_WEEK_SCHEDULE[[Tuesday]:[Period]],5,TRUE)),
IF(WEEKDAY(Attendance!$J3723) = 4,
        IF(COUNTIF(BLOCK_WEDNESDAY_DATES[],Attendance!$J3723) &gt; 0, VLOOKUP(Attendance!$G3723,BLOCK_WEDNESDAY_PERIOD_SCHEDULE[],2,TRUE),
        IF(COUNTIF(FINALS_WEEK_WEDNESDAY_DATE[],Attendance!$J3723) &gt; 0, VLOOKUP(Attendance!$G3723,FINALS_WEEK_WEDNESDAY_PERIOD_SCHEDULE[],2,TRUE),
       VLOOKUP(Attendance!$G3723,REGULAR_WEEK_SCHEDULE[[Wednesday]:[Period]],4,TRUE))),
IF(WEEKDAY($J3723) = 5,
       IF(COUNTIF(BLOCK_THURSDAY_DATES[],Attendance!$J3723) &gt; 0, VLOOKUP(Attendance!$G3723,BLOCK_THURSDAY_PERIOD_SCHEDULE[],2,TRUE),
       IF(COUNTIF(FINALS_WEEK_THURSDAY_DATE[],Attendance!$J3723) &gt; 0, VLOOKUP(Attendance!$G3723,FINALS_WEEK_THURSDAY_PERIOD_SCHEDULE[],2,TRUE),
       VLOOKUP(Attendance!$G3723,REGULAR_WEEK_SCHEDULE[[Thursday]:[Period]],3,TRUE))),
IF(WEEKDAY(Attendance!$J3723) = 6,
       IF(COUNTIF(FINALS_WEEK_FRIDAY_DATE[],Attendance!$J3723) &gt; 0, VLOOKUP(Attendance!$G3723,FINALS_WEEK_FRIDAY_PERIOD_SCHEDULE[],2,TRUE),
       VLOOKUP(Attendance!$G3723,REGULAR_WEEK_SCHEDULE[[Friday]:[Period]],2,TRUE))))))))))</f>
        <v/>
      </c>
      <c r="J3723" s="41" t="str">
        <f t="shared" ca="1" si="179"/>
        <v/>
      </c>
      <c r="K3723" s="41" t="str">
        <f>IF($A3723 &lt;&gt; "",VLOOKUP($A3723,'Student reference sheet'!$A$2:$V$2329, 7,FALSE), "")</f>
        <v/>
      </c>
      <c r="L3723" s="30" t="str">
        <f>IF($A3723 ="", "", VLOOKUP($A3723, 'Student reference sheet'!$A$2:$Z$2603,23,FALSE))</f>
        <v/>
      </c>
      <c r="M3723" s="30" t="str">
        <f>IF($A3723 ="", "", VLOOKUP($A3723, 'Student reference sheet'!$A$2:$Z$2603,24,FALSE))</f>
        <v/>
      </c>
      <c r="N3723" s="30" t="str">
        <f>IF($A3723 ="", "", VLOOKUP($A3723, 'Student reference sheet'!$A$2:$Z$2603,26,FALSE))</f>
        <v/>
      </c>
      <c r="O3723" s="30" t="str">
        <f>IF($A3723 ="", "", VLOOKUP($A3723, 'Student reference sheet'!$A$2:$Z$2603,25,FALSE))</f>
        <v/>
      </c>
      <c r="P3723" s="39" t="str">
        <f>IF($A3723 = "", "", IF(OR(VLOOKUP($A3723,'Student reference sheet'!$A$2:$V$2400,8,FALSE) = "R",  VLOOKUP($A3723,'Student reference sheet'!$A$2:$V$2400,8,FALSE) = "L"), "X", ""))</f>
        <v/>
      </c>
      <c r="Q3723" s="39" t="str">
        <f>IF($A3723 ="", "", VLOOKUP($A3723, 'Student reference sheet'!$A$2:$V$2603,22,FALSE))</f>
        <v/>
      </c>
      <c r="R3723" s="39" t="str">
        <f>IF($A3723 &lt;&gt; "",VLOOKUP($A3723,'Student reference sheet'!$A$2:$V$2329, 5,FALSE), "")</f>
        <v/>
      </c>
      <c r="S3723" s="39" t="str">
        <f>IF($A3723 &lt;&gt; "",VLOOKUP($A3723,'Student reference sheet'!$A$2:$V$2329, 6,FALSE), "")</f>
        <v/>
      </c>
      <c r="T3723" s="30" t="str">
        <f>IF($A3723 = "","",
IF(VLOOKUP($A3723,'Student reference sheet'!$A$2:$V$2329, 10,FALSE) = "Y", "Hispanic",
IF(VLOOKUP($A3723,'Student reference sheet'!$A$2:$V$2329,11,FALSE) &lt;&gt; "",
IF(VLOOKUP($A3723,'Student reference sheet'!$A$2:$V$2329,11,FALSE) = "UNK", "Unknown", VLOOKUP(VALUE(VLOOKUP($A3723,'Student reference sheet'!$A$2:$V$2329,11,FALSE)),'Ethnicity Reference'!$A$2:$B$22,2,FALSE)),
IF(VLOOKUP($A3723,'Student reference sheet'!$A$2:$V$2329,9,FALSE) &lt;&gt; "", VLOOKUP(VALUE(VLOOKUP($A3723,'Student reference sheet'!$A$2:$V$2329,9,FALSE)),'Ethnicity Reference'!$A$2:$B$22,2,FALSE),"Unknown"))))</f>
        <v/>
      </c>
      <c r="U3723" s="35"/>
    </row>
    <row r="3724" spans="1:21" ht="15.75">
      <c r="A3724" s="47"/>
      <c r="B3724" s="33"/>
      <c r="C3724" s="39" t="str">
        <f>IF($A3724 &lt;&gt; "",VLOOKUP($A3724,'Student reference sheet'!$A$2:$V$2329, 3,FALSE), "")</f>
        <v/>
      </c>
      <c r="D3724" s="39" t="str">
        <f>IF($A3724 &lt;&gt; "",VLOOKUP($A3724,'Student reference sheet'!$A$2:$V$2329, 2,FALSE), "")</f>
        <v/>
      </c>
      <c r="E3724" s="35"/>
      <c r="F3724" s="34"/>
      <c r="G3724" s="40" t="str">
        <f t="shared" ca="1" si="177"/>
        <v/>
      </c>
      <c r="H3724" s="40" t="str">
        <f t="shared" ca="1" si="178"/>
        <v/>
      </c>
      <c r="I3724" s="36" t="str">
        <f>IF($A3724 = "", "",
IF(COUNTIF(MINIMUM_DAY_DATES[], Attendance!J3724) &gt; 0, VLOOKUP(Attendance!$G3724,MINIMUM_DAY_PERIOD_SCHEDULE[], 2,TRUE),
IF(COUNTIF(RALLY_DATES[], Attendance!J3724) &gt; 0, VLOOKUP(Attendance!$G3724,RALLY_PERIOD_SCHEDULE[], 2,TRUE),
IF(WEEKDAY(Attendance!$J3724) = 2,
       IF(COUNTIF(FINALS_WEEK_MONDAY_DATE[],Attendance!$J3724) &gt; 0, VLOOKUP(Attendance!$G3724,FINALS_WEEK_MONDAY_PERIOD_SCHEDULE[],2,TRUE),
       VLOOKUP(Attendance!$G3724,REGULAR_WEEK_SCHEDULE[],6,TRUE)),
IF(WEEKDAY($J3724) = 3,
       IF(COUNTIF(FINALS_WEEK_TUESDAY_DATE[],Attendance!$J3724) &gt; 0, VLOOKUP(Attendance!$G3724,FINALS_WEEK_TUESDAY_PERIOD_SCHEDULE[],2,TRUE),
       VLOOKUP(Attendance!$G3724,REGULAR_WEEK_SCHEDULE[[Tuesday]:[Period]],5,TRUE)),
IF(WEEKDAY(Attendance!$J3724) = 4,
        IF(COUNTIF(BLOCK_WEDNESDAY_DATES[],Attendance!$J3724) &gt; 0, VLOOKUP(Attendance!$G3724,BLOCK_WEDNESDAY_PERIOD_SCHEDULE[],2,TRUE),
        IF(COUNTIF(FINALS_WEEK_WEDNESDAY_DATE[],Attendance!$J3724) &gt; 0, VLOOKUP(Attendance!$G3724,FINALS_WEEK_WEDNESDAY_PERIOD_SCHEDULE[],2,TRUE),
       VLOOKUP(Attendance!$G3724,REGULAR_WEEK_SCHEDULE[[Wednesday]:[Period]],4,TRUE))),
IF(WEEKDAY($J3724) = 5,
       IF(COUNTIF(BLOCK_THURSDAY_DATES[],Attendance!$J3724) &gt; 0, VLOOKUP(Attendance!$G3724,BLOCK_THURSDAY_PERIOD_SCHEDULE[],2,TRUE),
       IF(COUNTIF(FINALS_WEEK_THURSDAY_DATE[],Attendance!$J3724) &gt; 0, VLOOKUP(Attendance!$G3724,FINALS_WEEK_THURSDAY_PERIOD_SCHEDULE[],2,TRUE),
       VLOOKUP(Attendance!$G3724,REGULAR_WEEK_SCHEDULE[[Thursday]:[Period]],3,TRUE))),
IF(WEEKDAY(Attendance!$J3724) = 6,
       IF(COUNTIF(FINALS_WEEK_FRIDAY_DATE[],Attendance!$J3724) &gt; 0, VLOOKUP(Attendance!$G3724,FINALS_WEEK_FRIDAY_PERIOD_SCHEDULE[],2,TRUE),
       VLOOKUP(Attendance!$G3724,REGULAR_WEEK_SCHEDULE[[Friday]:[Period]],2,TRUE))))))))))</f>
        <v/>
      </c>
      <c r="J3724" s="41" t="str">
        <f t="shared" ca="1" si="179"/>
        <v/>
      </c>
      <c r="K3724" s="41" t="str">
        <f>IF($A3724 &lt;&gt; "",VLOOKUP($A3724,'Student reference sheet'!$A$2:$V$2329, 7,FALSE), "")</f>
        <v/>
      </c>
      <c r="L3724" s="30" t="str">
        <f>IF($A3724 ="", "", VLOOKUP($A3724, 'Student reference sheet'!$A$2:$Z$2603,23,FALSE))</f>
        <v/>
      </c>
      <c r="M3724" s="30" t="str">
        <f>IF($A3724 ="", "", VLOOKUP($A3724, 'Student reference sheet'!$A$2:$Z$2603,24,FALSE))</f>
        <v/>
      </c>
      <c r="N3724" s="30" t="str">
        <f>IF($A3724 ="", "", VLOOKUP($A3724, 'Student reference sheet'!$A$2:$Z$2603,26,FALSE))</f>
        <v/>
      </c>
      <c r="O3724" s="30" t="str">
        <f>IF($A3724 ="", "", VLOOKUP($A3724, 'Student reference sheet'!$A$2:$Z$2603,25,FALSE))</f>
        <v/>
      </c>
      <c r="P3724" s="39" t="str">
        <f>IF($A3724 = "", "", IF(OR(VLOOKUP($A3724,'Student reference sheet'!$A$2:$V$2400,8,FALSE) = "R",  VLOOKUP($A3724,'Student reference sheet'!$A$2:$V$2400,8,FALSE) = "L"), "X", ""))</f>
        <v/>
      </c>
      <c r="Q3724" s="39" t="str">
        <f>IF($A3724 ="", "", VLOOKUP($A3724, 'Student reference sheet'!$A$2:$V$2603,22,FALSE))</f>
        <v/>
      </c>
      <c r="R3724" s="39" t="str">
        <f>IF($A3724 &lt;&gt; "",VLOOKUP($A3724,'Student reference sheet'!$A$2:$V$2329, 5,FALSE), "")</f>
        <v/>
      </c>
      <c r="S3724" s="39" t="str">
        <f>IF($A3724 &lt;&gt; "",VLOOKUP($A3724,'Student reference sheet'!$A$2:$V$2329, 6,FALSE), "")</f>
        <v/>
      </c>
      <c r="T3724" s="30" t="str">
        <f>IF($A3724 = "","",
IF(VLOOKUP($A3724,'Student reference sheet'!$A$2:$V$2329, 10,FALSE) = "Y", "Hispanic",
IF(VLOOKUP($A3724,'Student reference sheet'!$A$2:$V$2329,11,FALSE) &lt;&gt; "",
IF(VLOOKUP($A3724,'Student reference sheet'!$A$2:$V$2329,11,FALSE) = "UNK", "Unknown", VLOOKUP(VALUE(VLOOKUP($A3724,'Student reference sheet'!$A$2:$V$2329,11,FALSE)),'Ethnicity Reference'!$A$2:$B$22,2,FALSE)),
IF(VLOOKUP($A3724,'Student reference sheet'!$A$2:$V$2329,9,FALSE) &lt;&gt; "", VLOOKUP(VALUE(VLOOKUP($A3724,'Student reference sheet'!$A$2:$V$2329,9,FALSE)),'Ethnicity Reference'!$A$2:$B$22,2,FALSE),"Unknown"))))</f>
        <v/>
      </c>
      <c r="U3724" s="35"/>
    </row>
    <row r="3725" spans="1:21" ht="15.75">
      <c r="A3725" s="47"/>
      <c r="B3725" s="33"/>
      <c r="C3725" s="39" t="str">
        <f>IF($A3725 &lt;&gt; "",VLOOKUP($A3725,'Student reference sheet'!$A$2:$V$2329, 3,FALSE), "")</f>
        <v/>
      </c>
      <c r="D3725" s="39" t="str">
        <f>IF($A3725 &lt;&gt; "",VLOOKUP($A3725,'Student reference sheet'!$A$2:$V$2329, 2,FALSE), "")</f>
        <v/>
      </c>
      <c r="E3725" s="35"/>
      <c r="F3725" s="34"/>
      <c r="G3725" s="40" t="str">
        <f t="shared" ca="1" si="177"/>
        <v/>
      </c>
      <c r="H3725" s="40" t="str">
        <f t="shared" ca="1" si="178"/>
        <v/>
      </c>
      <c r="I3725" s="36" t="str">
        <f>IF($A3725 = "", "",
IF(COUNTIF(MINIMUM_DAY_DATES[], Attendance!J3725) &gt; 0, VLOOKUP(Attendance!$G3725,MINIMUM_DAY_PERIOD_SCHEDULE[], 2,TRUE),
IF(COUNTIF(RALLY_DATES[], Attendance!J3725) &gt; 0, VLOOKUP(Attendance!$G3725,RALLY_PERIOD_SCHEDULE[], 2,TRUE),
IF(WEEKDAY(Attendance!$J3725) = 2,
       IF(COUNTIF(FINALS_WEEK_MONDAY_DATE[],Attendance!$J3725) &gt; 0, VLOOKUP(Attendance!$G3725,FINALS_WEEK_MONDAY_PERIOD_SCHEDULE[],2,TRUE),
       VLOOKUP(Attendance!$G3725,REGULAR_WEEK_SCHEDULE[],6,TRUE)),
IF(WEEKDAY($J3725) = 3,
       IF(COUNTIF(FINALS_WEEK_TUESDAY_DATE[],Attendance!$J3725) &gt; 0, VLOOKUP(Attendance!$G3725,FINALS_WEEK_TUESDAY_PERIOD_SCHEDULE[],2,TRUE),
       VLOOKUP(Attendance!$G3725,REGULAR_WEEK_SCHEDULE[[Tuesday]:[Period]],5,TRUE)),
IF(WEEKDAY(Attendance!$J3725) = 4,
        IF(COUNTIF(BLOCK_WEDNESDAY_DATES[],Attendance!$J3725) &gt; 0, VLOOKUP(Attendance!$G3725,BLOCK_WEDNESDAY_PERIOD_SCHEDULE[],2,TRUE),
        IF(COUNTIF(FINALS_WEEK_WEDNESDAY_DATE[],Attendance!$J3725) &gt; 0, VLOOKUP(Attendance!$G3725,FINALS_WEEK_WEDNESDAY_PERIOD_SCHEDULE[],2,TRUE),
       VLOOKUP(Attendance!$G3725,REGULAR_WEEK_SCHEDULE[[Wednesday]:[Period]],4,TRUE))),
IF(WEEKDAY($J3725) = 5,
       IF(COUNTIF(BLOCK_THURSDAY_DATES[],Attendance!$J3725) &gt; 0, VLOOKUP(Attendance!$G3725,BLOCK_THURSDAY_PERIOD_SCHEDULE[],2,TRUE),
       IF(COUNTIF(FINALS_WEEK_THURSDAY_DATE[],Attendance!$J3725) &gt; 0, VLOOKUP(Attendance!$G3725,FINALS_WEEK_THURSDAY_PERIOD_SCHEDULE[],2,TRUE),
       VLOOKUP(Attendance!$G3725,REGULAR_WEEK_SCHEDULE[[Thursday]:[Period]],3,TRUE))),
IF(WEEKDAY(Attendance!$J3725) = 6,
       IF(COUNTIF(FINALS_WEEK_FRIDAY_DATE[],Attendance!$J3725) &gt; 0, VLOOKUP(Attendance!$G3725,FINALS_WEEK_FRIDAY_PERIOD_SCHEDULE[],2,TRUE),
       VLOOKUP(Attendance!$G3725,REGULAR_WEEK_SCHEDULE[[Friday]:[Period]],2,TRUE))))))))))</f>
        <v/>
      </c>
      <c r="J3725" s="41" t="str">
        <f t="shared" ca="1" si="179"/>
        <v/>
      </c>
      <c r="K3725" s="41" t="str">
        <f>IF($A3725 &lt;&gt; "",VLOOKUP($A3725,'Student reference sheet'!$A$2:$V$2329, 7,FALSE), "")</f>
        <v/>
      </c>
      <c r="L3725" s="30" t="str">
        <f>IF($A3725 ="", "", VLOOKUP($A3725, 'Student reference sheet'!$A$2:$Z$2603,23,FALSE))</f>
        <v/>
      </c>
      <c r="M3725" s="30" t="str">
        <f>IF($A3725 ="", "", VLOOKUP($A3725, 'Student reference sheet'!$A$2:$Z$2603,24,FALSE))</f>
        <v/>
      </c>
      <c r="N3725" s="30" t="str">
        <f>IF($A3725 ="", "", VLOOKUP($A3725, 'Student reference sheet'!$A$2:$Z$2603,26,FALSE))</f>
        <v/>
      </c>
      <c r="O3725" s="30" t="str">
        <f>IF($A3725 ="", "", VLOOKUP($A3725, 'Student reference sheet'!$A$2:$Z$2603,25,FALSE))</f>
        <v/>
      </c>
      <c r="P3725" s="39" t="str">
        <f>IF($A3725 = "", "", IF(OR(VLOOKUP($A3725,'Student reference sheet'!$A$2:$V$2400,8,FALSE) = "R",  VLOOKUP($A3725,'Student reference sheet'!$A$2:$V$2400,8,FALSE) = "L"), "X", ""))</f>
        <v/>
      </c>
      <c r="Q3725" s="39" t="str">
        <f>IF($A3725 ="", "", VLOOKUP($A3725, 'Student reference sheet'!$A$2:$V$2603,22,FALSE))</f>
        <v/>
      </c>
      <c r="R3725" s="39" t="str">
        <f>IF($A3725 &lt;&gt; "",VLOOKUP($A3725,'Student reference sheet'!$A$2:$V$2329, 5,FALSE), "")</f>
        <v/>
      </c>
      <c r="S3725" s="39" t="str">
        <f>IF($A3725 &lt;&gt; "",VLOOKUP($A3725,'Student reference sheet'!$A$2:$V$2329, 6,FALSE), "")</f>
        <v/>
      </c>
      <c r="T3725" s="30" t="str">
        <f>IF($A3725 = "","",
IF(VLOOKUP($A3725,'Student reference sheet'!$A$2:$V$2329, 10,FALSE) = "Y", "Hispanic",
IF(VLOOKUP($A3725,'Student reference sheet'!$A$2:$V$2329,11,FALSE) &lt;&gt; "",
IF(VLOOKUP($A3725,'Student reference sheet'!$A$2:$V$2329,11,FALSE) = "UNK", "Unknown", VLOOKUP(VALUE(VLOOKUP($A3725,'Student reference sheet'!$A$2:$V$2329,11,FALSE)),'Ethnicity Reference'!$A$2:$B$22,2,FALSE)),
IF(VLOOKUP($A3725,'Student reference sheet'!$A$2:$V$2329,9,FALSE) &lt;&gt; "", VLOOKUP(VALUE(VLOOKUP($A3725,'Student reference sheet'!$A$2:$V$2329,9,FALSE)),'Ethnicity Reference'!$A$2:$B$22,2,FALSE),"Unknown"))))</f>
        <v/>
      </c>
      <c r="U3725" s="35"/>
    </row>
    <row r="3726" spans="1:21" ht="15.75">
      <c r="A3726" s="47"/>
      <c r="B3726" s="33"/>
      <c r="C3726" s="39" t="str">
        <f>IF($A3726 &lt;&gt; "",VLOOKUP($A3726,'Student reference sheet'!$A$2:$V$2329, 3,FALSE), "")</f>
        <v/>
      </c>
      <c r="D3726" s="39" t="str">
        <f>IF($A3726 &lt;&gt; "",VLOOKUP($A3726,'Student reference sheet'!$A$2:$V$2329, 2,FALSE), "")</f>
        <v/>
      </c>
      <c r="E3726" s="35"/>
      <c r="F3726" s="34"/>
      <c r="G3726" s="40" t="str">
        <f t="shared" ca="1" si="177"/>
        <v/>
      </c>
      <c r="H3726" s="40" t="str">
        <f t="shared" ca="1" si="178"/>
        <v/>
      </c>
      <c r="I3726" s="36" t="str">
        <f>IF($A3726 = "", "",
IF(COUNTIF(MINIMUM_DAY_DATES[], Attendance!J3726) &gt; 0, VLOOKUP(Attendance!$G3726,MINIMUM_DAY_PERIOD_SCHEDULE[], 2,TRUE),
IF(COUNTIF(RALLY_DATES[], Attendance!J3726) &gt; 0, VLOOKUP(Attendance!$G3726,RALLY_PERIOD_SCHEDULE[], 2,TRUE),
IF(WEEKDAY(Attendance!$J3726) = 2,
       IF(COUNTIF(FINALS_WEEK_MONDAY_DATE[],Attendance!$J3726) &gt; 0, VLOOKUP(Attendance!$G3726,FINALS_WEEK_MONDAY_PERIOD_SCHEDULE[],2,TRUE),
       VLOOKUP(Attendance!$G3726,REGULAR_WEEK_SCHEDULE[],6,TRUE)),
IF(WEEKDAY($J3726) = 3,
       IF(COUNTIF(FINALS_WEEK_TUESDAY_DATE[],Attendance!$J3726) &gt; 0, VLOOKUP(Attendance!$G3726,FINALS_WEEK_TUESDAY_PERIOD_SCHEDULE[],2,TRUE),
       VLOOKUP(Attendance!$G3726,REGULAR_WEEK_SCHEDULE[[Tuesday]:[Period]],5,TRUE)),
IF(WEEKDAY(Attendance!$J3726) = 4,
        IF(COUNTIF(BLOCK_WEDNESDAY_DATES[],Attendance!$J3726) &gt; 0, VLOOKUP(Attendance!$G3726,BLOCK_WEDNESDAY_PERIOD_SCHEDULE[],2,TRUE),
        IF(COUNTIF(FINALS_WEEK_WEDNESDAY_DATE[],Attendance!$J3726) &gt; 0, VLOOKUP(Attendance!$G3726,FINALS_WEEK_WEDNESDAY_PERIOD_SCHEDULE[],2,TRUE),
       VLOOKUP(Attendance!$G3726,REGULAR_WEEK_SCHEDULE[[Wednesday]:[Period]],4,TRUE))),
IF(WEEKDAY($J3726) = 5,
       IF(COUNTIF(BLOCK_THURSDAY_DATES[],Attendance!$J3726) &gt; 0, VLOOKUP(Attendance!$G3726,BLOCK_THURSDAY_PERIOD_SCHEDULE[],2,TRUE),
       IF(COUNTIF(FINALS_WEEK_THURSDAY_DATE[],Attendance!$J3726) &gt; 0, VLOOKUP(Attendance!$G3726,FINALS_WEEK_THURSDAY_PERIOD_SCHEDULE[],2,TRUE),
       VLOOKUP(Attendance!$G3726,REGULAR_WEEK_SCHEDULE[[Thursday]:[Period]],3,TRUE))),
IF(WEEKDAY(Attendance!$J3726) = 6,
       IF(COUNTIF(FINALS_WEEK_FRIDAY_DATE[],Attendance!$J3726) &gt; 0, VLOOKUP(Attendance!$G3726,FINALS_WEEK_FRIDAY_PERIOD_SCHEDULE[],2,TRUE),
       VLOOKUP(Attendance!$G3726,REGULAR_WEEK_SCHEDULE[[Friday]:[Period]],2,TRUE))))))))))</f>
        <v/>
      </c>
      <c r="J3726" s="41" t="str">
        <f t="shared" ca="1" si="179"/>
        <v/>
      </c>
      <c r="K3726" s="41" t="str">
        <f>IF($A3726 &lt;&gt; "",VLOOKUP($A3726,'Student reference sheet'!$A$2:$V$2329, 7,FALSE), "")</f>
        <v/>
      </c>
      <c r="L3726" s="30" t="str">
        <f>IF($A3726 ="", "", VLOOKUP($A3726, 'Student reference sheet'!$A$2:$Z$2603,23,FALSE))</f>
        <v/>
      </c>
      <c r="M3726" s="30" t="str">
        <f>IF($A3726 ="", "", VLOOKUP($A3726, 'Student reference sheet'!$A$2:$Z$2603,24,FALSE))</f>
        <v/>
      </c>
      <c r="N3726" s="30" t="str">
        <f>IF($A3726 ="", "", VLOOKUP($A3726, 'Student reference sheet'!$A$2:$Z$2603,26,FALSE))</f>
        <v/>
      </c>
      <c r="O3726" s="30" t="str">
        <f>IF($A3726 ="", "", VLOOKUP($A3726, 'Student reference sheet'!$A$2:$Z$2603,25,FALSE))</f>
        <v/>
      </c>
      <c r="P3726" s="39" t="str">
        <f>IF($A3726 = "", "", IF(OR(VLOOKUP($A3726,'Student reference sheet'!$A$2:$V$2400,8,FALSE) = "R",  VLOOKUP($A3726,'Student reference sheet'!$A$2:$V$2400,8,FALSE) = "L"), "X", ""))</f>
        <v/>
      </c>
      <c r="Q3726" s="39" t="str">
        <f>IF($A3726 ="", "", VLOOKUP($A3726, 'Student reference sheet'!$A$2:$V$2603,22,FALSE))</f>
        <v/>
      </c>
      <c r="R3726" s="39" t="str">
        <f>IF($A3726 &lt;&gt; "",VLOOKUP($A3726,'Student reference sheet'!$A$2:$V$2329, 5,FALSE), "")</f>
        <v/>
      </c>
      <c r="S3726" s="39" t="str">
        <f>IF($A3726 &lt;&gt; "",VLOOKUP($A3726,'Student reference sheet'!$A$2:$V$2329, 6,FALSE), "")</f>
        <v/>
      </c>
      <c r="T3726" s="30" t="str">
        <f>IF($A3726 = "","",
IF(VLOOKUP($A3726,'Student reference sheet'!$A$2:$V$2329, 10,FALSE) = "Y", "Hispanic",
IF(VLOOKUP($A3726,'Student reference sheet'!$A$2:$V$2329,11,FALSE) &lt;&gt; "",
IF(VLOOKUP($A3726,'Student reference sheet'!$A$2:$V$2329,11,FALSE) = "UNK", "Unknown", VLOOKUP(VALUE(VLOOKUP($A3726,'Student reference sheet'!$A$2:$V$2329,11,FALSE)),'Ethnicity Reference'!$A$2:$B$22,2,FALSE)),
IF(VLOOKUP($A3726,'Student reference sheet'!$A$2:$V$2329,9,FALSE) &lt;&gt; "", VLOOKUP(VALUE(VLOOKUP($A3726,'Student reference sheet'!$A$2:$V$2329,9,FALSE)),'Ethnicity Reference'!$A$2:$B$22,2,FALSE),"Unknown"))))</f>
        <v/>
      </c>
      <c r="U3726" s="35"/>
    </row>
    <row r="3727" spans="1:21" ht="15.75">
      <c r="A3727" s="47"/>
      <c r="B3727" s="33"/>
      <c r="C3727" s="39" t="str">
        <f>IF($A3727 &lt;&gt; "",VLOOKUP($A3727,'Student reference sheet'!$A$2:$V$2329, 3,FALSE), "")</f>
        <v/>
      </c>
      <c r="D3727" s="39" t="str">
        <f>IF($A3727 &lt;&gt; "",VLOOKUP($A3727,'Student reference sheet'!$A$2:$V$2329, 2,FALSE), "")</f>
        <v/>
      </c>
      <c r="E3727" s="35"/>
      <c r="F3727" s="34"/>
      <c r="G3727" s="40" t="str">
        <f t="shared" ca="1" si="177"/>
        <v/>
      </c>
      <c r="H3727" s="40" t="str">
        <f t="shared" ca="1" si="178"/>
        <v/>
      </c>
      <c r="I3727" s="36" t="str">
        <f>IF($A3727 = "", "",
IF(COUNTIF(MINIMUM_DAY_DATES[], Attendance!J3727) &gt; 0, VLOOKUP(Attendance!$G3727,MINIMUM_DAY_PERIOD_SCHEDULE[], 2,TRUE),
IF(COUNTIF(RALLY_DATES[], Attendance!J3727) &gt; 0, VLOOKUP(Attendance!$G3727,RALLY_PERIOD_SCHEDULE[], 2,TRUE),
IF(WEEKDAY(Attendance!$J3727) = 2,
       IF(COUNTIF(FINALS_WEEK_MONDAY_DATE[],Attendance!$J3727) &gt; 0, VLOOKUP(Attendance!$G3727,FINALS_WEEK_MONDAY_PERIOD_SCHEDULE[],2,TRUE),
       VLOOKUP(Attendance!$G3727,REGULAR_WEEK_SCHEDULE[],6,TRUE)),
IF(WEEKDAY($J3727) = 3,
       IF(COUNTIF(FINALS_WEEK_TUESDAY_DATE[],Attendance!$J3727) &gt; 0, VLOOKUP(Attendance!$G3727,FINALS_WEEK_TUESDAY_PERIOD_SCHEDULE[],2,TRUE),
       VLOOKUP(Attendance!$G3727,REGULAR_WEEK_SCHEDULE[[Tuesday]:[Period]],5,TRUE)),
IF(WEEKDAY(Attendance!$J3727) = 4,
        IF(COUNTIF(BLOCK_WEDNESDAY_DATES[],Attendance!$J3727) &gt; 0, VLOOKUP(Attendance!$G3727,BLOCK_WEDNESDAY_PERIOD_SCHEDULE[],2,TRUE),
        IF(COUNTIF(FINALS_WEEK_WEDNESDAY_DATE[],Attendance!$J3727) &gt; 0, VLOOKUP(Attendance!$G3727,FINALS_WEEK_WEDNESDAY_PERIOD_SCHEDULE[],2,TRUE),
       VLOOKUP(Attendance!$G3727,REGULAR_WEEK_SCHEDULE[[Wednesday]:[Period]],4,TRUE))),
IF(WEEKDAY($J3727) = 5,
       IF(COUNTIF(BLOCK_THURSDAY_DATES[],Attendance!$J3727) &gt; 0, VLOOKUP(Attendance!$G3727,BLOCK_THURSDAY_PERIOD_SCHEDULE[],2,TRUE),
       IF(COUNTIF(FINALS_WEEK_THURSDAY_DATE[],Attendance!$J3727) &gt; 0, VLOOKUP(Attendance!$G3727,FINALS_WEEK_THURSDAY_PERIOD_SCHEDULE[],2,TRUE),
       VLOOKUP(Attendance!$G3727,REGULAR_WEEK_SCHEDULE[[Thursday]:[Period]],3,TRUE))),
IF(WEEKDAY(Attendance!$J3727) = 6,
       IF(COUNTIF(FINALS_WEEK_FRIDAY_DATE[],Attendance!$J3727) &gt; 0, VLOOKUP(Attendance!$G3727,FINALS_WEEK_FRIDAY_PERIOD_SCHEDULE[],2,TRUE),
       VLOOKUP(Attendance!$G3727,REGULAR_WEEK_SCHEDULE[[Friday]:[Period]],2,TRUE))))))))))</f>
        <v/>
      </c>
      <c r="J3727" s="41" t="str">
        <f t="shared" ca="1" si="179"/>
        <v/>
      </c>
      <c r="K3727" s="41" t="str">
        <f>IF($A3727 &lt;&gt; "",VLOOKUP($A3727,'Student reference sheet'!$A$2:$V$2329, 7,FALSE), "")</f>
        <v/>
      </c>
      <c r="L3727" s="30" t="str">
        <f>IF($A3727 ="", "", VLOOKUP($A3727, 'Student reference sheet'!$A$2:$Z$2603,23,FALSE))</f>
        <v/>
      </c>
      <c r="M3727" s="30" t="str">
        <f>IF($A3727 ="", "", VLOOKUP($A3727, 'Student reference sheet'!$A$2:$Z$2603,24,FALSE))</f>
        <v/>
      </c>
      <c r="N3727" s="30" t="str">
        <f>IF($A3727 ="", "", VLOOKUP($A3727, 'Student reference sheet'!$A$2:$Z$2603,26,FALSE))</f>
        <v/>
      </c>
      <c r="O3727" s="30" t="str">
        <f>IF($A3727 ="", "", VLOOKUP($A3727, 'Student reference sheet'!$A$2:$Z$2603,25,FALSE))</f>
        <v/>
      </c>
      <c r="P3727" s="39" t="str">
        <f>IF($A3727 = "", "", IF(OR(VLOOKUP($A3727,'Student reference sheet'!$A$2:$V$2400,8,FALSE) = "R",  VLOOKUP($A3727,'Student reference sheet'!$A$2:$V$2400,8,FALSE) = "L"), "X", ""))</f>
        <v/>
      </c>
      <c r="Q3727" s="39" t="str">
        <f>IF($A3727 ="", "", VLOOKUP($A3727, 'Student reference sheet'!$A$2:$V$2603,22,FALSE))</f>
        <v/>
      </c>
      <c r="R3727" s="39" t="str">
        <f>IF($A3727 &lt;&gt; "",VLOOKUP($A3727,'Student reference sheet'!$A$2:$V$2329, 5,FALSE), "")</f>
        <v/>
      </c>
      <c r="S3727" s="39" t="str">
        <f>IF($A3727 &lt;&gt; "",VLOOKUP($A3727,'Student reference sheet'!$A$2:$V$2329, 6,FALSE), "")</f>
        <v/>
      </c>
      <c r="T3727" s="30" t="str">
        <f>IF($A3727 = "","",
IF(VLOOKUP($A3727,'Student reference sheet'!$A$2:$V$2329, 10,FALSE) = "Y", "Hispanic",
IF(VLOOKUP($A3727,'Student reference sheet'!$A$2:$V$2329,11,FALSE) &lt;&gt; "",
IF(VLOOKUP($A3727,'Student reference sheet'!$A$2:$V$2329,11,FALSE) = "UNK", "Unknown", VLOOKUP(VALUE(VLOOKUP($A3727,'Student reference sheet'!$A$2:$V$2329,11,FALSE)),'Ethnicity Reference'!$A$2:$B$22,2,FALSE)),
IF(VLOOKUP($A3727,'Student reference sheet'!$A$2:$V$2329,9,FALSE) &lt;&gt; "", VLOOKUP(VALUE(VLOOKUP($A3727,'Student reference sheet'!$A$2:$V$2329,9,FALSE)),'Ethnicity Reference'!$A$2:$B$22,2,FALSE),"Unknown"))))</f>
        <v/>
      </c>
      <c r="U3727" s="35"/>
    </row>
    <row r="3728" spans="1:21" ht="15.75">
      <c r="A3728" s="47"/>
      <c r="B3728" s="33"/>
      <c r="C3728" s="39" t="str">
        <f>IF($A3728 &lt;&gt; "",VLOOKUP($A3728,'Student reference sheet'!$A$2:$V$2329, 3,FALSE), "")</f>
        <v/>
      </c>
      <c r="D3728" s="39" t="str">
        <f>IF($A3728 &lt;&gt; "",VLOOKUP($A3728,'Student reference sheet'!$A$2:$V$2329, 2,FALSE), "")</f>
        <v/>
      </c>
      <c r="E3728" s="35"/>
      <c r="F3728" s="34"/>
      <c r="G3728" s="40" t="str">
        <f t="shared" ca="1" si="177"/>
        <v/>
      </c>
      <c r="H3728" s="40" t="str">
        <f t="shared" ca="1" si="178"/>
        <v/>
      </c>
      <c r="I3728" s="36" t="str">
        <f>IF($A3728 = "", "",
IF(COUNTIF(MINIMUM_DAY_DATES[], Attendance!J3728) &gt; 0, VLOOKUP(Attendance!$G3728,MINIMUM_DAY_PERIOD_SCHEDULE[], 2,TRUE),
IF(COUNTIF(RALLY_DATES[], Attendance!J3728) &gt; 0, VLOOKUP(Attendance!$G3728,RALLY_PERIOD_SCHEDULE[], 2,TRUE),
IF(WEEKDAY(Attendance!$J3728) = 2,
       IF(COUNTIF(FINALS_WEEK_MONDAY_DATE[],Attendance!$J3728) &gt; 0, VLOOKUP(Attendance!$G3728,FINALS_WEEK_MONDAY_PERIOD_SCHEDULE[],2,TRUE),
       VLOOKUP(Attendance!$G3728,REGULAR_WEEK_SCHEDULE[],6,TRUE)),
IF(WEEKDAY($J3728) = 3,
       IF(COUNTIF(FINALS_WEEK_TUESDAY_DATE[],Attendance!$J3728) &gt; 0, VLOOKUP(Attendance!$G3728,FINALS_WEEK_TUESDAY_PERIOD_SCHEDULE[],2,TRUE),
       VLOOKUP(Attendance!$G3728,REGULAR_WEEK_SCHEDULE[[Tuesday]:[Period]],5,TRUE)),
IF(WEEKDAY(Attendance!$J3728) = 4,
        IF(COUNTIF(BLOCK_WEDNESDAY_DATES[],Attendance!$J3728) &gt; 0, VLOOKUP(Attendance!$G3728,BLOCK_WEDNESDAY_PERIOD_SCHEDULE[],2,TRUE),
        IF(COUNTIF(FINALS_WEEK_WEDNESDAY_DATE[],Attendance!$J3728) &gt; 0, VLOOKUP(Attendance!$G3728,FINALS_WEEK_WEDNESDAY_PERIOD_SCHEDULE[],2,TRUE),
       VLOOKUP(Attendance!$G3728,REGULAR_WEEK_SCHEDULE[[Wednesday]:[Period]],4,TRUE))),
IF(WEEKDAY($J3728) = 5,
       IF(COUNTIF(BLOCK_THURSDAY_DATES[],Attendance!$J3728) &gt; 0, VLOOKUP(Attendance!$G3728,BLOCK_THURSDAY_PERIOD_SCHEDULE[],2,TRUE),
       IF(COUNTIF(FINALS_WEEK_THURSDAY_DATE[],Attendance!$J3728) &gt; 0, VLOOKUP(Attendance!$G3728,FINALS_WEEK_THURSDAY_PERIOD_SCHEDULE[],2,TRUE),
       VLOOKUP(Attendance!$G3728,REGULAR_WEEK_SCHEDULE[[Thursday]:[Period]],3,TRUE))),
IF(WEEKDAY(Attendance!$J3728) = 6,
       IF(COUNTIF(FINALS_WEEK_FRIDAY_DATE[],Attendance!$J3728) &gt; 0, VLOOKUP(Attendance!$G3728,FINALS_WEEK_FRIDAY_PERIOD_SCHEDULE[],2,TRUE),
       VLOOKUP(Attendance!$G3728,REGULAR_WEEK_SCHEDULE[[Friday]:[Period]],2,TRUE))))))))))</f>
        <v/>
      </c>
      <c r="J3728" s="41" t="str">
        <f t="shared" ca="1" si="179"/>
        <v/>
      </c>
      <c r="K3728" s="41" t="str">
        <f>IF($A3728 &lt;&gt; "",VLOOKUP($A3728,'Student reference sheet'!$A$2:$V$2329, 7,FALSE), "")</f>
        <v/>
      </c>
      <c r="L3728" s="30" t="str">
        <f>IF($A3728 ="", "", VLOOKUP($A3728, 'Student reference sheet'!$A$2:$Z$2603,23,FALSE))</f>
        <v/>
      </c>
      <c r="M3728" s="30" t="str">
        <f>IF($A3728 ="", "", VLOOKUP($A3728, 'Student reference sheet'!$A$2:$Z$2603,24,FALSE))</f>
        <v/>
      </c>
      <c r="N3728" s="30" t="str">
        <f>IF($A3728 ="", "", VLOOKUP($A3728, 'Student reference sheet'!$A$2:$Z$2603,26,FALSE))</f>
        <v/>
      </c>
      <c r="O3728" s="30" t="str">
        <f>IF($A3728 ="", "", VLOOKUP($A3728, 'Student reference sheet'!$A$2:$Z$2603,25,FALSE))</f>
        <v/>
      </c>
      <c r="P3728" s="39" t="str">
        <f>IF($A3728 = "", "", IF(OR(VLOOKUP($A3728,'Student reference sheet'!$A$2:$V$2400,8,FALSE) = "R",  VLOOKUP($A3728,'Student reference sheet'!$A$2:$V$2400,8,FALSE) = "L"), "X", ""))</f>
        <v/>
      </c>
      <c r="Q3728" s="39" t="str">
        <f>IF($A3728 ="", "", VLOOKUP($A3728, 'Student reference sheet'!$A$2:$V$2603,22,FALSE))</f>
        <v/>
      </c>
      <c r="R3728" s="39" t="str">
        <f>IF($A3728 &lt;&gt; "",VLOOKUP($A3728,'Student reference sheet'!$A$2:$V$2329, 5,FALSE), "")</f>
        <v/>
      </c>
      <c r="S3728" s="39" t="str">
        <f>IF($A3728 &lt;&gt; "",VLOOKUP($A3728,'Student reference sheet'!$A$2:$V$2329, 6,FALSE), "")</f>
        <v/>
      </c>
      <c r="T3728" s="30" t="str">
        <f>IF($A3728 = "","",
IF(VLOOKUP($A3728,'Student reference sheet'!$A$2:$V$2329, 10,FALSE) = "Y", "Hispanic",
IF(VLOOKUP($A3728,'Student reference sheet'!$A$2:$V$2329,11,FALSE) &lt;&gt; "",
IF(VLOOKUP($A3728,'Student reference sheet'!$A$2:$V$2329,11,FALSE) = "UNK", "Unknown", VLOOKUP(VALUE(VLOOKUP($A3728,'Student reference sheet'!$A$2:$V$2329,11,FALSE)),'Ethnicity Reference'!$A$2:$B$22,2,FALSE)),
IF(VLOOKUP($A3728,'Student reference sheet'!$A$2:$V$2329,9,FALSE) &lt;&gt; "", VLOOKUP(VALUE(VLOOKUP($A3728,'Student reference sheet'!$A$2:$V$2329,9,FALSE)),'Ethnicity Reference'!$A$2:$B$22,2,FALSE),"Unknown"))))</f>
        <v/>
      </c>
      <c r="U3728" s="35"/>
    </row>
    <row r="3729" spans="1:21" ht="15.75">
      <c r="A3729" s="47"/>
      <c r="B3729" s="33"/>
      <c r="C3729" s="39" t="str">
        <f>IF($A3729 &lt;&gt; "",VLOOKUP($A3729,'Student reference sheet'!$A$2:$V$2329, 3,FALSE), "")</f>
        <v/>
      </c>
      <c r="D3729" s="39" t="str">
        <f>IF($A3729 &lt;&gt; "",VLOOKUP($A3729,'Student reference sheet'!$A$2:$V$2329, 2,FALSE), "")</f>
        <v/>
      </c>
      <c r="E3729" s="35"/>
      <c r="F3729" s="34"/>
      <c r="G3729" s="40" t="str">
        <f t="shared" ca="1" si="177"/>
        <v/>
      </c>
      <c r="H3729" s="40" t="str">
        <f t="shared" ca="1" si="178"/>
        <v/>
      </c>
      <c r="I3729" s="36" t="str">
        <f>IF($A3729 = "", "",
IF(COUNTIF(MINIMUM_DAY_DATES[], Attendance!J3729) &gt; 0, VLOOKUP(Attendance!$G3729,MINIMUM_DAY_PERIOD_SCHEDULE[], 2,TRUE),
IF(COUNTIF(RALLY_DATES[], Attendance!J3729) &gt; 0, VLOOKUP(Attendance!$G3729,RALLY_PERIOD_SCHEDULE[], 2,TRUE),
IF(WEEKDAY(Attendance!$J3729) = 2,
       IF(COUNTIF(FINALS_WEEK_MONDAY_DATE[],Attendance!$J3729) &gt; 0, VLOOKUP(Attendance!$G3729,FINALS_WEEK_MONDAY_PERIOD_SCHEDULE[],2,TRUE),
       VLOOKUP(Attendance!$G3729,REGULAR_WEEK_SCHEDULE[],6,TRUE)),
IF(WEEKDAY($J3729) = 3,
       IF(COUNTIF(FINALS_WEEK_TUESDAY_DATE[],Attendance!$J3729) &gt; 0, VLOOKUP(Attendance!$G3729,FINALS_WEEK_TUESDAY_PERIOD_SCHEDULE[],2,TRUE),
       VLOOKUP(Attendance!$G3729,REGULAR_WEEK_SCHEDULE[[Tuesday]:[Period]],5,TRUE)),
IF(WEEKDAY(Attendance!$J3729) = 4,
        IF(COUNTIF(BLOCK_WEDNESDAY_DATES[],Attendance!$J3729) &gt; 0, VLOOKUP(Attendance!$G3729,BLOCK_WEDNESDAY_PERIOD_SCHEDULE[],2,TRUE),
        IF(COUNTIF(FINALS_WEEK_WEDNESDAY_DATE[],Attendance!$J3729) &gt; 0, VLOOKUP(Attendance!$G3729,FINALS_WEEK_WEDNESDAY_PERIOD_SCHEDULE[],2,TRUE),
       VLOOKUP(Attendance!$G3729,REGULAR_WEEK_SCHEDULE[[Wednesday]:[Period]],4,TRUE))),
IF(WEEKDAY($J3729) = 5,
       IF(COUNTIF(BLOCK_THURSDAY_DATES[],Attendance!$J3729) &gt; 0, VLOOKUP(Attendance!$G3729,BLOCK_THURSDAY_PERIOD_SCHEDULE[],2,TRUE),
       IF(COUNTIF(FINALS_WEEK_THURSDAY_DATE[],Attendance!$J3729) &gt; 0, VLOOKUP(Attendance!$G3729,FINALS_WEEK_THURSDAY_PERIOD_SCHEDULE[],2,TRUE),
       VLOOKUP(Attendance!$G3729,REGULAR_WEEK_SCHEDULE[[Thursday]:[Period]],3,TRUE))),
IF(WEEKDAY(Attendance!$J3729) = 6,
       IF(COUNTIF(FINALS_WEEK_FRIDAY_DATE[],Attendance!$J3729) &gt; 0, VLOOKUP(Attendance!$G3729,FINALS_WEEK_FRIDAY_PERIOD_SCHEDULE[],2,TRUE),
       VLOOKUP(Attendance!$G3729,REGULAR_WEEK_SCHEDULE[[Friday]:[Period]],2,TRUE))))))))))</f>
        <v/>
      </c>
      <c r="J3729" s="41" t="str">
        <f t="shared" ca="1" si="179"/>
        <v/>
      </c>
      <c r="K3729" s="41" t="str">
        <f>IF($A3729 &lt;&gt; "",VLOOKUP($A3729,'Student reference sheet'!$A$2:$V$2329, 7,FALSE), "")</f>
        <v/>
      </c>
      <c r="L3729" s="30" t="str">
        <f>IF($A3729 ="", "", VLOOKUP($A3729, 'Student reference sheet'!$A$2:$Z$2603,23,FALSE))</f>
        <v/>
      </c>
      <c r="M3729" s="30" t="str">
        <f>IF($A3729 ="", "", VLOOKUP($A3729, 'Student reference sheet'!$A$2:$Z$2603,24,FALSE))</f>
        <v/>
      </c>
      <c r="N3729" s="30" t="str">
        <f>IF($A3729 ="", "", VLOOKUP($A3729, 'Student reference sheet'!$A$2:$Z$2603,26,FALSE))</f>
        <v/>
      </c>
      <c r="O3729" s="30" t="str">
        <f>IF($A3729 ="", "", VLOOKUP($A3729, 'Student reference sheet'!$A$2:$Z$2603,25,FALSE))</f>
        <v/>
      </c>
      <c r="P3729" s="39" t="str">
        <f>IF($A3729 = "", "", IF(OR(VLOOKUP($A3729,'Student reference sheet'!$A$2:$V$2400,8,FALSE) = "R",  VLOOKUP($A3729,'Student reference sheet'!$A$2:$V$2400,8,FALSE) = "L"), "X", ""))</f>
        <v/>
      </c>
      <c r="Q3729" s="39" t="str">
        <f>IF($A3729 ="", "", VLOOKUP($A3729, 'Student reference sheet'!$A$2:$V$2603,22,FALSE))</f>
        <v/>
      </c>
      <c r="R3729" s="39" t="str">
        <f>IF($A3729 &lt;&gt; "",VLOOKUP($A3729,'Student reference sheet'!$A$2:$V$2329, 5,FALSE), "")</f>
        <v/>
      </c>
      <c r="S3729" s="39" t="str">
        <f>IF($A3729 &lt;&gt; "",VLOOKUP($A3729,'Student reference sheet'!$A$2:$V$2329, 6,FALSE), "")</f>
        <v/>
      </c>
      <c r="T3729" s="30" t="str">
        <f>IF($A3729 = "","",
IF(VLOOKUP($A3729,'Student reference sheet'!$A$2:$V$2329, 10,FALSE) = "Y", "Hispanic",
IF(VLOOKUP($A3729,'Student reference sheet'!$A$2:$V$2329,11,FALSE) &lt;&gt; "",
IF(VLOOKUP($A3729,'Student reference sheet'!$A$2:$V$2329,11,FALSE) = "UNK", "Unknown", VLOOKUP(VALUE(VLOOKUP($A3729,'Student reference sheet'!$A$2:$V$2329,11,FALSE)),'Ethnicity Reference'!$A$2:$B$22,2,FALSE)),
IF(VLOOKUP($A3729,'Student reference sheet'!$A$2:$V$2329,9,FALSE) &lt;&gt; "", VLOOKUP(VALUE(VLOOKUP($A3729,'Student reference sheet'!$A$2:$V$2329,9,FALSE)),'Ethnicity Reference'!$A$2:$B$22,2,FALSE),"Unknown"))))</f>
        <v/>
      </c>
      <c r="U3729" s="35"/>
    </row>
    <row r="3730" spans="1:21" ht="15.75">
      <c r="A3730" s="47"/>
      <c r="B3730" s="33"/>
      <c r="C3730" s="39" t="str">
        <f>IF($A3730 &lt;&gt; "",VLOOKUP($A3730,'Student reference sheet'!$A$2:$V$2329, 3,FALSE), "")</f>
        <v/>
      </c>
      <c r="D3730" s="39" t="str">
        <f>IF($A3730 &lt;&gt; "",VLOOKUP($A3730,'Student reference sheet'!$A$2:$V$2329, 2,FALSE), "")</f>
        <v/>
      </c>
      <c r="E3730" s="35"/>
      <c r="F3730" s="34"/>
      <c r="G3730" s="40" t="str">
        <f t="shared" ca="1" si="177"/>
        <v/>
      </c>
      <c r="H3730" s="40" t="str">
        <f t="shared" ca="1" si="178"/>
        <v/>
      </c>
      <c r="I3730" s="36" t="str">
        <f>IF($A3730 = "", "",
IF(COUNTIF(MINIMUM_DAY_DATES[], Attendance!J3730) &gt; 0, VLOOKUP(Attendance!$G3730,MINIMUM_DAY_PERIOD_SCHEDULE[], 2,TRUE),
IF(COUNTIF(RALLY_DATES[], Attendance!J3730) &gt; 0, VLOOKUP(Attendance!$G3730,RALLY_PERIOD_SCHEDULE[], 2,TRUE),
IF(WEEKDAY(Attendance!$J3730) = 2,
       IF(COUNTIF(FINALS_WEEK_MONDAY_DATE[],Attendance!$J3730) &gt; 0, VLOOKUP(Attendance!$G3730,FINALS_WEEK_MONDAY_PERIOD_SCHEDULE[],2,TRUE),
       VLOOKUP(Attendance!$G3730,REGULAR_WEEK_SCHEDULE[],6,TRUE)),
IF(WEEKDAY($J3730) = 3,
       IF(COUNTIF(FINALS_WEEK_TUESDAY_DATE[],Attendance!$J3730) &gt; 0, VLOOKUP(Attendance!$G3730,FINALS_WEEK_TUESDAY_PERIOD_SCHEDULE[],2,TRUE),
       VLOOKUP(Attendance!$G3730,REGULAR_WEEK_SCHEDULE[[Tuesday]:[Period]],5,TRUE)),
IF(WEEKDAY(Attendance!$J3730) = 4,
        IF(COUNTIF(BLOCK_WEDNESDAY_DATES[],Attendance!$J3730) &gt; 0, VLOOKUP(Attendance!$G3730,BLOCK_WEDNESDAY_PERIOD_SCHEDULE[],2,TRUE),
        IF(COUNTIF(FINALS_WEEK_WEDNESDAY_DATE[],Attendance!$J3730) &gt; 0, VLOOKUP(Attendance!$G3730,FINALS_WEEK_WEDNESDAY_PERIOD_SCHEDULE[],2,TRUE),
       VLOOKUP(Attendance!$G3730,REGULAR_WEEK_SCHEDULE[[Wednesday]:[Period]],4,TRUE))),
IF(WEEKDAY($J3730) = 5,
       IF(COUNTIF(BLOCK_THURSDAY_DATES[],Attendance!$J3730) &gt; 0, VLOOKUP(Attendance!$G3730,BLOCK_THURSDAY_PERIOD_SCHEDULE[],2,TRUE),
       IF(COUNTIF(FINALS_WEEK_THURSDAY_DATE[],Attendance!$J3730) &gt; 0, VLOOKUP(Attendance!$G3730,FINALS_WEEK_THURSDAY_PERIOD_SCHEDULE[],2,TRUE),
       VLOOKUP(Attendance!$G3730,REGULAR_WEEK_SCHEDULE[[Thursday]:[Period]],3,TRUE))),
IF(WEEKDAY(Attendance!$J3730) = 6,
       IF(COUNTIF(FINALS_WEEK_FRIDAY_DATE[],Attendance!$J3730) &gt; 0, VLOOKUP(Attendance!$G3730,FINALS_WEEK_FRIDAY_PERIOD_SCHEDULE[],2,TRUE),
       VLOOKUP(Attendance!$G3730,REGULAR_WEEK_SCHEDULE[[Friday]:[Period]],2,TRUE))))))))))</f>
        <v/>
      </c>
      <c r="J3730" s="41" t="str">
        <f t="shared" ca="1" si="179"/>
        <v/>
      </c>
      <c r="K3730" s="41" t="str">
        <f>IF($A3730 &lt;&gt; "",VLOOKUP($A3730,'Student reference sheet'!$A$2:$V$2329, 7,FALSE), "")</f>
        <v/>
      </c>
      <c r="L3730" s="30" t="str">
        <f>IF($A3730 ="", "", VLOOKUP($A3730, 'Student reference sheet'!$A$2:$Z$2603,23,FALSE))</f>
        <v/>
      </c>
      <c r="M3730" s="30" t="str">
        <f>IF($A3730 ="", "", VLOOKUP($A3730, 'Student reference sheet'!$A$2:$Z$2603,24,FALSE))</f>
        <v/>
      </c>
      <c r="N3730" s="30" t="str">
        <f>IF($A3730 ="", "", VLOOKUP($A3730, 'Student reference sheet'!$A$2:$Z$2603,26,FALSE))</f>
        <v/>
      </c>
      <c r="O3730" s="30" t="str">
        <f>IF($A3730 ="", "", VLOOKUP($A3730, 'Student reference sheet'!$A$2:$Z$2603,25,FALSE))</f>
        <v/>
      </c>
      <c r="P3730" s="39" t="str">
        <f>IF($A3730 = "", "", IF(OR(VLOOKUP($A3730,'Student reference sheet'!$A$2:$V$2400,8,FALSE) = "R",  VLOOKUP($A3730,'Student reference sheet'!$A$2:$V$2400,8,FALSE) = "L"), "X", ""))</f>
        <v/>
      </c>
      <c r="Q3730" s="39" t="str">
        <f>IF($A3730 ="", "", VLOOKUP($A3730, 'Student reference sheet'!$A$2:$V$2603,22,FALSE))</f>
        <v/>
      </c>
      <c r="R3730" s="39" t="str">
        <f>IF($A3730 &lt;&gt; "",VLOOKUP($A3730,'Student reference sheet'!$A$2:$V$2329, 5,FALSE), "")</f>
        <v/>
      </c>
      <c r="S3730" s="39" t="str">
        <f>IF($A3730 &lt;&gt; "",VLOOKUP($A3730,'Student reference sheet'!$A$2:$V$2329, 6,FALSE), "")</f>
        <v/>
      </c>
      <c r="T3730" s="30" t="str">
        <f>IF($A3730 = "","",
IF(VLOOKUP($A3730,'Student reference sheet'!$A$2:$V$2329, 10,FALSE) = "Y", "Hispanic",
IF(VLOOKUP($A3730,'Student reference sheet'!$A$2:$V$2329,11,FALSE) &lt;&gt; "",
IF(VLOOKUP($A3730,'Student reference sheet'!$A$2:$V$2329,11,FALSE) = "UNK", "Unknown", VLOOKUP(VALUE(VLOOKUP($A3730,'Student reference sheet'!$A$2:$V$2329,11,FALSE)),'Ethnicity Reference'!$A$2:$B$22,2,FALSE)),
IF(VLOOKUP($A3730,'Student reference sheet'!$A$2:$V$2329,9,FALSE) &lt;&gt; "", VLOOKUP(VALUE(VLOOKUP($A3730,'Student reference sheet'!$A$2:$V$2329,9,FALSE)),'Ethnicity Reference'!$A$2:$B$22,2,FALSE),"Unknown"))))</f>
        <v/>
      </c>
      <c r="U3730" s="35"/>
    </row>
    <row r="3731" spans="1:21" ht="15.75">
      <c r="A3731" s="47"/>
      <c r="B3731" s="33"/>
      <c r="C3731" s="39" t="str">
        <f>IF($A3731 &lt;&gt; "",VLOOKUP($A3731,'Student reference sheet'!$A$2:$V$2329, 3,FALSE), "")</f>
        <v/>
      </c>
      <c r="D3731" s="39" t="str">
        <f>IF($A3731 &lt;&gt; "",VLOOKUP($A3731,'Student reference sheet'!$A$2:$V$2329, 2,FALSE), "")</f>
        <v/>
      </c>
      <c r="E3731" s="35"/>
      <c r="F3731" s="34"/>
      <c r="G3731" s="40" t="str">
        <f t="shared" ca="1" si="177"/>
        <v/>
      </c>
      <c r="H3731" s="40" t="str">
        <f t="shared" ca="1" si="178"/>
        <v/>
      </c>
      <c r="I3731" s="36" t="str">
        <f>IF($A3731 = "", "",
IF(COUNTIF(MINIMUM_DAY_DATES[], Attendance!J3731) &gt; 0, VLOOKUP(Attendance!$G3731,MINIMUM_DAY_PERIOD_SCHEDULE[], 2,TRUE),
IF(COUNTIF(RALLY_DATES[], Attendance!J3731) &gt; 0, VLOOKUP(Attendance!$G3731,RALLY_PERIOD_SCHEDULE[], 2,TRUE),
IF(WEEKDAY(Attendance!$J3731) = 2,
       IF(COUNTIF(FINALS_WEEK_MONDAY_DATE[],Attendance!$J3731) &gt; 0, VLOOKUP(Attendance!$G3731,FINALS_WEEK_MONDAY_PERIOD_SCHEDULE[],2,TRUE),
       VLOOKUP(Attendance!$G3731,REGULAR_WEEK_SCHEDULE[],6,TRUE)),
IF(WEEKDAY($J3731) = 3,
       IF(COUNTIF(FINALS_WEEK_TUESDAY_DATE[],Attendance!$J3731) &gt; 0, VLOOKUP(Attendance!$G3731,FINALS_WEEK_TUESDAY_PERIOD_SCHEDULE[],2,TRUE),
       VLOOKUP(Attendance!$G3731,REGULAR_WEEK_SCHEDULE[[Tuesday]:[Period]],5,TRUE)),
IF(WEEKDAY(Attendance!$J3731) = 4,
        IF(COUNTIF(BLOCK_WEDNESDAY_DATES[],Attendance!$J3731) &gt; 0, VLOOKUP(Attendance!$G3731,BLOCK_WEDNESDAY_PERIOD_SCHEDULE[],2,TRUE),
        IF(COUNTIF(FINALS_WEEK_WEDNESDAY_DATE[],Attendance!$J3731) &gt; 0, VLOOKUP(Attendance!$G3731,FINALS_WEEK_WEDNESDAY_PERIOD_SCHEDULE[],2,TRUE),
       VLOOKUP(Attendance!$G3731,REGULAR_WEEK_SCHEDULE[[Wednesday]:[Period]],4,TRUE))),
IF(WEEKDAY($J3731) = 5,
       IF(COUNTIF(BLOCK_THURSDAY_DATES[],Attendance!$J3731) &gt; 0, VLOOKUP(Attendance!$G3731,BLOCK_THURSDAY_PERIOD_SCHEDULE[],2,TRUE),
       IF(COUNTIF(FINALS_WEEK_THURSDAY_DATE[],Attendance!$J3731) &gt; 0, VLOOKUP(Attendance!$G3731,FINALS_WEEK_THURSDAY_PERIOD_SCHEDULE[],2,TRUE),
       VLOOKUP(Attendance!$G3731,REGULAR_WEEK_SCHEDULE[[Thursday]:[Period]],3,TRUE))),
IF(WEEKDAY(Attendance!$J3731) = 6,
       IF(COUNTIF(FINALS_WEEK_FRIDAY_DATE[],Attendance!$J3731) &gt; 0, VLOOKUP(Attendance!$G3731,FINALS_WEEK_FRIDAY_PERIOD_SCHEDULE[],2,TRUE),
       VLOOKUP(Attendance!$G3731,REGULAR_WEEK_SCHEDULE[[Friday]:[Period]],2,TRUE))))))))))</f>
        <v/>
      </c>
      <c r="J3731" s="41" t="str">
        <f t="shared" ca="1" si="179"/>
        <v/>
      </c>
      <c r="K3731" s="41" t="str">
        <f>IF($A3731 &lt;&gt; "",VLOOKUP($A3731,'Student reference sheet'!$A$2:$V$2329, 7,FALSE), "")</f>
        <v/>
      </c>
      <c r="L3731" s="30" t="str">
        <f>IF($A3731 ="", "", VLOOKUP($A3731, 'Student reference sheet'!$A$2:$Z$2603,23,FALSE))</f>
        <v/>
      </c>
      <c r="M3731" s="30" t="str">
        <f>IF($A3731 ="", "", VLOOKUP($A3731, 'Student reference sheet'!$A$2:$Z$2603,24,FALSE))</f>
        <v/>
      </c>
      <c r="N3731" s="30" t="str">
        <f>IF($A3731 ="", "", VLOOKUP($A3731, 'Student reference sheet'!$A$2:$Z$2603,26,FALSE))</f>
        <v/>
      </c>
      <c r="O3731" s="30" t="str">
        <f>IF($A3731 ="", "", VLOOKUP($A3731, 'Student reference sheet'!$A$2:$Z$2603,25,FALSE))</f>
        <v/>
      </c>
      <c r="P3731" s="39" t="str">
        <f>IF($A3731 = "", "", IF(OR(VLOOKUP($A3731,'Student reference sheet'!$A$2:$V$2400,8,FALSE) = "R",  VLOOKUP($A3731,'Student reference sheet'!$A$2:$V$2400,8,FALSE) = "L"), "X", ""))</f>
        <v/>
      </c>
      <c r="Q3731" s="39" t="str">
        <f>IF($A3731 ="", "", VLOOKUP($A3731, 'Student reference sheet'!$A$2:$V$2603,22,FALSE))</f>
        <v/>
      </c>
      <c r="R3731" s="39" t="str">
        <f>IF($A3731 &lt;&gt; "",VLOOKUP($A3731,'Student reference sheet'!$A$2:$V$2329, 5,FALSE), "")</f>
        <v/>
      </c>
      <c r="S3731" s="39" t="str">
        <f>IF($A3731 &lt;&gt; "",VLOOKUP($A3731,'Student reference sheet'!$A$2:$V$2329, 6,FALSE), "")</f>
        <v/>
      </c>
      <c r="T3731" s="30" t="str">
        <f>IF($A3731 = "","",
IF(VLOOKUP($A3731,'Student reference sheet'!$A$2:$V$2329, 10,FALSE) = "Y", "Hispanic",
IF(VLOOKUP($A3731,'Student reference sheet'!$A$2:$V$2329,11,FALSE) &lt;&gt; "",
IF(VLOOKUP($A3731,'Student reference sheet'!$A$2:$V$2329,11,FALSE) = "UNK", "Unknown", VLOOKUP(VALUE(VLOOKUP($A3731,'Student reference sheet'!$A$2:$V$2329,11,FALSE)),'Ethnicity Reference'!$A$2:$B$22,2,FALSE)),
IF(VLOOKUP($A3731,'Student reference sheet'!$A$2:$V$2329,9,FALSE) &lt;&gt; "", VLOOKUP(VALUE(VLOOKUP($A3731,'Student reference sheet'!$A$2:$V$2329,9,FALSE)),'Ethnicity Reference'!$A$2:$B$22,2,FALSE),"Unknown"))))</f>
        <v/>
      </c>
      <c r="U3731" s="35"/>
    </row>
    <row r="3732" spans="1:21" ht="15.75">
      <c r="A3732" s="47"/>
      <c r="B3732" s="33"/>
      <c r="C3732" s="39" t="str">
        <f>IF($A3732 &lt;&gt; "",VLOOKUP($A3732,'Student reference sheet'!$A$2:$V$2329, 3,FALSE), "")</f>
        <v/>
      </c>
      <c r="D3732" s="39" t="str">
        <f>IF($A3732 &lt;&gt; "",VLOOKUP($A3732,'Student reference sheet'!$A$2:$V$2329, 2,FALSE), "")</f>
        <v/>
      </c>
      <c r="E3732" s="35"/>
      <c r="F3732" s="34"/>
      <c r="G3732" s="40" t="str">
        <f t="shared" ca="1" si="177"/>
        <v/>
      </c>
      <c r="H3732" s="40" t="str">
        <f t="shared" ca="1" si="178"/>
        <v/>
      </c>
      <c r="I3732" s="36" t="str">
        <f>IF($A3732 = "", "",
IF(COUNTIF(MINIMUM_DAY_DATES[], Attendance!J3732) &gt; 0, VLOOKUP(Attendance!$G3732,MINIMUM_DAY_PERIOD_SCHEDULE[], 2,TRUE),
IF(COUNTIF(RALLY_DATES[], Attendance!J3732) &gt; 0, VLOOKUP(Attendance!$G3732,RALLY_PERIOD_SCHEDULE[], 2,TRUE),
IF(WEEKDAY(Attendance!$J3732) = 2,
       IF(COUNTIF(FINALS_WEEK_MONDAY_DATE[],Attendance!$J3732) &gt; 0, VLOOKUP(Attendance!$G3732,FINALS_WEEK_MONDAY_PERIOD_SCHEDULE[],2,TRUE),
       VLOOKUP(Attendance!$G3732,REGULAR_WEEK_SCHEDULE[],6,TRUE)),
IF(WEEKDAY($J3732) = 3,
       IF(COUNTIF(FINALS_WEEK_TUESDAY_DATE[],Attendance!$J3732) &gt; 0, VLOOKUP(Attendance!$G3732,FINALS_WEEK_TUESDAY_PERIOD_SCHEDULE[],2,TRUE),
       VLOOKUP(Attendance!$G3732,REGULAR_WEEK_SCHEDULE[[Tuesday]:[Period]],5,TRUE)),
IF(WEEKDAY(Attendance!$J3732) = 4,
        IF(COUNTIF(BLOCK_WEDNESDAY_DATES[],Attendance!$J3732) &gt; 0, VLOOKUP(Attendance!$G3732,BLOCK_WEDNESDAY_PERIOD_SCHEDULE[],2,TRUE),
        IF(COUNTIF(FINALS_WEEK_WEDNESDAY_DATE[],Attendance!$J3732) &gt; 0, VLOOKUP(Attendance!$G3732,FINALS_WEEK_WEDNESDAY_PERIOD_SCHEDULE[],2,TRUE),
       VLOOKUP(Attendance!$G3732,REGULAR_WEEK_SCHEDULE[[Wednesday]:[Period]],4,TRUE))),
IF(WEEKDAY($J3732) = 5,
       IF(COUNTIF(BLOCK_THURSDAY_DATES[],Attendance!$J3732) &gt; 0, VLOOKUP(Attendance!$G3732,BLOCK_THURSDAY_PERIOD_SCHEDULE[],2,TRUE),
       IF(COUNTIF(FINALS_WEEK_THURSDAY_DATE[],Attendance!$J3732) &gt; 0, VLOOKUP(Attendance!$G3732,FINALS_WEEK_THURSDAY_PERIOD_SCHEDULE[],2,TRUE),
       VLOOKUP(Attendance!$G3732,REGULAR_WEEK_SCHEDULE[[Thursday]:[Period]],3,TRUE))),
IF(WEEKDAY(Attendance!$J3732) = 6,
       IF(COUNTIF(FINALS_WEEK_FRIDAY_DATE[],Attendance!$J3732) &gt; 0, VLOOKUP(Attendance!$G3732,FINALS_WEEK_FRIDAY_PERIOD_SCHEDULE[],2,TRUE),
       VLOOKUP(Attendance!$G3732,REGULAR_WEEK_SCHEDULE[[Friday]:[Period]],2,TRUE))))))))))</f>
        <v/>
      </c>
      <c r="J3732" s="41" t="str">
        <f t="shared" ca="1" si="179"/>
        <v/>
      </c>
      <c r="K3732" s="41" t="str">
        <f>IF($A3732 &lt;&gt; "",VLOOKUP($A3732,'Student reference sheet'!$A$2:$V$2329, 7,FALSE), "")</f>
        <v/>
      </c>
      <c r="L3732" s="30" t="str">
        <f>IF($A3732 ="", "", VLOOKUP($A3732, 'Student reference sheet'!$A$2:$Z$2603,23,FALSE))</f>
        <v/>
      </c>
      <c r="M3732" s="30" t="str">
        <f>IF($A3732 ="", "", VLOOKUP($A3732, 'Student reference sheet'!$A$2:$Z$2603,24,FALSE))</f>
        <v/>
      </c>
      <c r="N3732" s="30" t="str">
        <f>IF($A3732 ="", "", VLOOKUP($A3732, 'Student reference sheet'!$A$2:$Z$2603,26,FALSE))</f>
        <v/>
      </c>
      <c r="O3732" s="30" t="str">
        <f>IF($A3732 ="", "", VLOOKUP($A3732, 'Student reference sheet'!$A$2:$Z$2603,25,FALSE))</f>
        <v/>
      </c>
      <c r="P3732" s="39" t="str">
        <f>IF($A3732 = "", "", IF(OR(VLOOKUP($A3732,'Student reference sheet'!$A$2:$V$2400,8,FALSE) = "R",  VLOOKUP($A3732,'Student reference sheet'!$A$2:$V$2400,8,FALSE) = "L"), "X", ""))</f>
        <v/>
      </c>
      <c r="Q3732" s="39" t="str">
        <f>IF($A3732 ="", "", VLOOKUP($A3732, 'Student reference sheet'!$A$2:$V$2603,22,FALSE))</f>
        <v/>
      </c>
      <c r="R3732" s="39" t="str">
        <f>IF($A3732 &lt;&gt; "",VLOOKUP($A3732,'Student reference sheet'!$A$2:$V$2329, 5,FALSE), "")</f>
        <v/>
      </c>
      <c r="S3732" s="39" t="str">
        <f>IF($A3732 &lt;&gt; "",VLOOKUP($A3732,'Student reference sheet'!$A$2:$V$2329, 6,FALSE), "")</f>
        <v/>
      </c>
      <c r="T3732" s="30" t="str">
        <f>IF($A3732 = "","",
IF(VLOOKUP($A3732,'Student reference sheet'!$A$2:$V$2329, 10,FALSE) = "Y", "Hispanic",
IF(VLOOKUP($A3732,'Student reference sheet'!$A$2:$V$2329,11,FALSE) &lt;&gt; "",
IF(VLOOKUP($A3732,'Student reference sheet'!$A$2:$V$2329,11,FALSE) = "UNK", "Unknown", VLOOKUP(VALUE(VLOOKUP($A3732,'Student reference sheet'!$A$2:$V$2329,11,FALSE)),'Ethnicity Reference'!$A$2:$B$22,2,FALSE)),
IF(VLOOKUP($A3732,'Student reference sheet'!$A$2:$V$2329,9,FALSE) &lt;&gt; "", VLOOKUP(VALUE(VLOOKUP($A3732,'Student reference sheet'!$A$2:$V$2329,9,FALSE)),'Ethnicity Reference'!$A$2:$B$22,2,FALSE),"Unknown"))))</f>
        <v/>
      </c>
      <c r="U3732" s="35"/>
    </row>
    <row r="3733" spans="1:21" ht="15.75">
      <c r="A3733" s="47"/>
      <c r="B3733" s="33"/>
      <c r="C3733" s="39" t="str">
        <f>IF($A3733 &lt;&gt; "",VLOOKUP($A3733,'Student reference sheet'!$A$2:$V$2329, 3,FALSE), "")</f>
        <v/>
      </c>
      <c r="D3733" s="39" t="str">
        <f>IF($A3733 &lt;&gt; "",VLOOKUP($A3733,'Student reference sheet'!$A$2:$V$2329, 2,FALSE), "")</f>
        <v/>
      </c>
      <c r="E3733" s="35"/>
      <c r="F3733" s="34"/>
      <c r="G3733" s="40" t="str">
        <f t="shared" ca="1" si="177"/>
        <v/>
      </c>
      <c r="H3733" s="40" t="str">
        <f t="shared" ca="1" si="178"/>
        <v/>
      </c>
      <c r="I3733" s="36" t="str">
        <f>IF($A3733 = "", "",
IF(COUNTIF(MINIMUM_DAY_DATES[], Attendance!J3733) &gt; 0, VLOOKUP(Attendance!$G3733,MINIMUM_DAY_PERIOD_SCHEDULE[], 2,TRUE),
IF(COUNTIF(RALLY_DATES[], Attendance!J3733) &gt; 0, VLOOKUP(Attendance!$G3733,RALLY_PERIOD_SCHEDULE[], 2,TRUE),
IF(WEEKDAY(Attendance!$J3733) = 2,
       IF(COUNTIF(FINALS_WEEK_MONDAY_DATE[],Attendance!$J3733) &gt; 0, VLOOKUP(Attendance!$G3733,FINALS_WEEK_MONDAY_PERIOD_SCHEDULE[],2,TRUE),
       VLOOKUP(Attendance!$G3733,REGULAR_WEEK_SCHEDULE[],6,TRUE)),
IF(WEEKDAY($J3733) = 3,
       IF(COUNTIF(FINALS_WEEK_TUESDAY_DATE[],Attendance!$J3733) &gt; 0, VLOOKUP(Attendance!$G3733,FINALS_WEEK_TUESDAY_PERIOD_SCHEDULE[],2,TRUE),
       VLOOKUP(Attendance!$G3733,REGULAR_WEEK_SCHEDULE[[Tuesday]:[Period]],5,TRUE)),
IF(WEEKDAY(Attendance!$J3733) = 4,
        IF(COUNTIF(BLOCK_WEDNESDAY_DATES[],Attendance!$J3733) &gt; 0, VLOOKUP(Attendance!$G3733,BLOCK_WEDNESDAY_PERIOD_SCHEDULE[],2,TRUE),
        IF(COUNTIF(FINALS_WEEK_WEDNESDAY_DATE[],Attendance!$J3733) &gt; 0, VLOOKUP(Attendance!$G3733,FINALS_WEEK_WEDNESDAY_PERIOD_SCHEDULE[],2,TRUE),
       VLOOKUP(Attendance!$G3733,REGULAR_WEEK_SCHEDULE[[Wednesday]:[Period]],4,TRUE))),
IF(WEEKDAY($J3733) = 5,
       IF(COUNTIF(BLOCK_THURSDAY_DATES[],Attendance!$J3733) &gt; 0, VLOOKUP(Attendance!$G3733,BLOCK_THURSDAY_PERIOD_SCHEDULE[],2,TRUE),
       IF(COUNTIF(FINALS_WEEK_THURSDAY_DATE[],Attendance!$J3733) &gt; 0, VLOOKUP(Attendance!$G3733,FINALS_WEEK_THURSDAY_PERIOD_SCHEDULE[],2,TRUE),
       VLOOKUP(Attendance!$G3733,REGULAR_WEEK_SCHEDULE[[Thursday]:[Period]],3,TRUE))),
IF(WEEKDAY(Attendance!$J3733) = 6,
       IF(COUNTIF(FINALS_WEEK_FRIDAY_DATE[],Attendance!$J3733) &gt; 0, VLOOKUP(Attendance!$G3733,FINALS_WEEK_FRIDAY_PERIOD_SCHEDULE[],2,TRUE),
       VLOOKUP(Attendance!$G3733,REGULAR_WEEK_SCHEDULE[[Friday]:[Period]],2,TRUE))))))))))</f>
        <v/>
      </c>
      <c r="J3733" s="41" t="str">
        <f t="shared" ca="1" si="179"/>
        <v/>
      </c>
      <c r="K3733" s="41" t="str">
        <f>IF($A3733 &lt;&gt; "",VLOOKUP($A3733,'Student reference sheet'!$A$2:$V$2329, 7,FALSE), "")</f>
        <v/>
      </c>
      <c r="L3733" s="30" t="str">
        <f>IF($A3733 ="", "", VLOOKUP($A3733, 'Student reference sheet'!$A$2:$Z$2603,23,FALSE))</f>
        <v/>
      </c>
      <c r="M3733" s="30" t="str">
        <f>IF($A3733 ="", "", VLOOKUP($A3733, 'Student reference sheet'!$A$2:$Z$2603,24,FALSE))</f>
        <v/>
      </c>
      <c r="N3733" s="30" t="str">
        <f>IF($A3733 ="", "", VLOOKUP($A3733, 'Student reference sheet'!$A$2:$Z$2603,26,FALSE))</f>
        <v/>
      </c>
      <c r="O3733" s="30" t="str">
        <f>IF($A3733 ="", "", VLOOKUP($A3733, 'Student reference sheet'!$A$2:$Z$2603,25,FALSE))</f>
        <v/>
      </c>
      <c r="P3733" s="39" t="str">
        <f>IF($A3733 = "", "", IF(OR(VLOOKUP($A3733,'Student reference sheet'!$A$2:$V$2400,8,FALSE) = "R",  VLOOKUP($A3733,'Student reference sheet'!$A$2:$V$2400,8,FALSE) = "L"), "X", ""))</f>
        <v/>
      </c>
      <c r="Q3733" s="39" t="str">
        <f>IF($A3733 ="", "", VLOOKUP($A3733, 'Student reference sheet'!$A$2:$V$2603,22,FALSE))</f>
        <v/>
      </c>
      <c r="R3733" s="39" t="str">
        <f>IF($A3733 &lt;&gt; "",VLOOKUP($A3733,'Student reference sheet'!$A$2:$V$2329, 5,FALSE), "")</f>
        <v/>
      </c>
      <c r="S3733" s="39" t="str">
        <f>IF($A3733 &lt;&gt; "",VLOOKUP($A3733,'Student reference sheet'!$A$2:$V$2329, 6,FALSE), "")</f>
        <v/>
      </c>
      <c r="T3733" s="30" t="str">
        <f>IF($A3733 = "","",
IF(VLOOKUP($A3733,'Student reference sheet'!$A$2:$V$2329, 10,FALSE) = "Y", "Hispanic",
IF(VLOOKUP($A3733,'Student reference sheet'!$A$2:$V$2329,11,FALSE) &lt;&gt; "",
IF(VLOOKUP($A3733,'Student reference sheet'!$A$2:$V$2329,11,FALSE) = "UNK", "Unknown", VLOOKUP(VALUE(VLOOKUP($A3733,'Student reference sheet'!$A$2:$V$2329,11,FALSE)),'Ethnicity Reference'!$A$2:$B$22,2,FALSE)),
IF(VLOOKUP($A3733,'Student reference sheet'!$A$2:$V$2329,9,FALSE) &lt;&gt; "", VLOOKUP(VALUE(VLOOKUP($A3733,'Student reference sheet'!$A$2:$V$2329,9,FALSE)),'Ethnicity Reference'!$A$2:$B$22,2,FALSE),"Unknown"))))</f>
        <v/>
      </c>
      <c r="U3733" s="35"/>
    </row>
    <row r="3734" spans="1:21" ht="15.75">
      <c r="A3734" s="47"/>
      <c r="B3734" s="33"/>
      <c r="C3734" s="39" t="str">
        <f>IF($A3734 &lt;&gt; "",VLOOKUP($A3734,'Student reference sheet'!$A$2:$V$2329, 3,FALSE), "")</f>
        <v/>
      </c>
      <c r="D3734" s="39" t="str">
        <f>IF($A3734 &lt;&gt; "",VLOOKUP($A3734,'Student reference sheet'!$A$2:$V$2329, 2,FALSE), "")</f>
        <v/>
      </c>
      <c r="E3734" s="35"/>
      <c r="F3734" s="34"/>
      <c r="G3734" s="40" t="str">
        <f t="shared" ca="1" si="177"/>
        <v/>
      </c>
      <c r="H3734" s="40" t="str">
        <f t="shared" ca="1" si="178"/>
        <v/>
      </c>
      <c r="I3734" s="36" t="str">
        <f>IF($A3734 = "", "",
IF(COUNTIF(MINIMUM_DAY_DATES[], Attendance!J3734) &gt; 0, VLOOKUP(Attendance!$G3734,MINIMUM_DAY_PERIOD_SCHEDULE[], 2,TRUE),
IF(COUNTIF(RALLY_DATES[], Attendance!J3734) &gt; 0, VLOOKUP(Attendance!$G3734,RALLY_PERIOD_SCHEDULE[], 2,TRUE),
IF(WEEKDAY(Attendance!$J3734) = 2,
       IF(COUNTIF(FINALS_WEEK_MONDAY_DATE[],Attendance!$J3734) &gt; 0, VLOOKUP(Attendance!$G3734,FINALS_WEEK_MONDAY_PERIOD_SCHEDULE[],2,TRUE),
       VLOOKUP(Attendance!$G3734,REGULAR_WEEK_SCHEDULE[],6,TRUE)),
IF(WEEKDAY($J3734) = 3,
       IF(COUNTIF(FINALS_WEEK_TUESDAY_DATE[],Attendance!$J3734) &gt; 0, VLOOKUP(Attendance!$G3734,FINALS_WEEK_TUESDAY_PERIOD_SCHEDULE[],2,TRUE),
       VLOOKUP(Attendance!$G3734,REGULAR_WEEK_SCHEDULE[[Tuesday]:[Period]],5,TRUE)),
IF(WEEKDAY(Attendance!$J3734) = 4,
        IF(COUNTIF(BLOCK_WEDNESDAY_DATES[],Attendance!$J3734) &gt; 0, VLOOKUP(Attendance!$G3734,BLOCK_WEDNESDAY_PERIOD_SCHEDULE[],2,TRUE),
        IF(COUNTIF(FINALS_WEEK_WEDNESDAY_DATE[],Attendance!$J3734) &gt; 0, VLOOKUP(Attendance!$G3734,FINALS_WEEK_WEDNESDAY_PERIOD_SCHEDULE[],2,TRUE),
       VLOOKUP(Attendance!$G3734,REGULAR_WEEK_SCHEDULE[[Wednesday]:[Period]],4,TRUE))),
IF(WEEKDAY($J3734) = 5,
       IF(COUNTIF(BLOCK_THURSDAY_DATES[],Attendance!$J3734) &gt; 0, VLOOKUP(Attendance!$G3734,BLOCK_THURSDAY_PERIOD_SCHEDULE[],2,TRUE),
       IF(COUNTIF(FINALS_WEEK_THURSDAY_DATE[],Attendance!$J3734) &gt; 0, VLOOKUP(Attendance!$G3734,FINALS_WEEK_THURSDAY_PERIOD_SCHEDULE[],2,TRUE),
       VLOOKUP(Attendance!$G3734,REGULAR_WEEK_SCHEDULE[[Thursday]:[Period]],3,TRUE))),
IF(WEEKDAY(Attendance!$J3734) = 6,
       IF(COUNTIF(FINALS_WEEK_FRIDAY_DATE[],Attendance!$J3734) &gt; 0, VLOOKUP(Attendance!$G3734,FINALS_WEEK_FRIDAY_PERIOD_SCHEDULE[],2,TRUE),
       VLOOKUP(Attendance!$G3734,REGULAR_WEEK_SCHEDULE[[Friday]:[Period]],2,TRUE))))))))))</f>
        <v/>
      </c>
      <c r="J3734" s="41" t="str">
        <f t="shared" ca="1" si="179"/>
        <v/>
      </c>
      <c r="K3734" s="41" t="str">
        <f>IF($A3734 &lt;&gt; "",VLOOKUP($A3734,'Student reference sheet'!$A$2:$V$2329, 7,FALSE), "")</f>
        <v/>
      </c>
      <c r="L3734" s="30" t="str">
        <f>IF($A3734 ="", "", VLOOKUP($A3734, 'Student reference sheet'!$A$2:$Z$2603,23,FALSE))</f>
        <v/>
      </c>
      <c r="M3734" s="30" t="str">
        <f>IF($A3734 ="", "", VLOOKUP($A3734, 'Student reference sheet'!$A$2:$Z$2603,24,FALSE))</f>
        <v/>
      </c>
      <c r="N3734" s="30" t="str">
        <f>IF($A3734 ="", "", VLOOKUP($A3734, 'Student reference sheet'!$A$2:$Z$2603,26,FALSE))</f>
        <v/>
      </c>
      <c r="O3734" s="30" t="str">
        <f>IF($A3734 ="", "", VLOOKUP($A3734, 'Student reference sheet'!$A$2:$Z$2603,25,FALSE))</f>
        <v/>
      </c>
      <c r="P3734" s="39" t="str">
        <f>IF($A3734 = "", "", IF(OR(VLOOKUP($A3734,'Student reference sheet'!$A$2:$V$2400,8,FALSE) = "R",  VLOOKUP($A3734,'Student reference sheet'!$A$2:$V$2400,8,FALSE) = "L"), "X", ""))</f>
        <v/>
      </c>
      <c r="Q3734" s="39" t="str">
        <f>IF($A3734 ="", "", VLOOKUP($A3734, 'Student reference sheet'!$A$2:$V$2603,22,FALSE))</f>
        <v/>
      </c>
      <c r="R3734" s="39" t="str">
        <f>IF($A3734 &lt;&gt; "",VLOOKUP($A3734,'Student reference sheet'!$A$2:$V$2329, 5,FALSE), "")</f>
        <v/>
      </c>
      <c r="S3734" s="39" t="str">
        <f>IF($A3734 &lt;&gt; "",VLOOKUP($A3734,'Student reference sheet'!$A$2:$V$2329, 6,FALSE), "")</f>
        <v/>
      </c>
      <c r="T3734" s="30" t="str">
        <f>IF($A3734 = "","",
IF(VLOOKUP($A3734,'Student reference sheet'!$A$2:$V$2329, 10,FALSE) = "Y", "Hispanic",
IF(VLOOKUP($A3734,'Student reference sheet'!$A$2:$V$2329,11,FALSE) &lt;&gt; "",
IF(VLOOKUP($A3734,'Student reference sheet'!$A$2:$V$2329,11,FALSE) = "UNK", "Unknown", VLOOKUP(VALUE(VLOOKUP($A3734,'Student reference sheet'!$A$2:$V$2329,11,FALSE)),'Ethnicity Reference'!$A$2:$B$22,2,FALSE)),
IF(VLOOKUP($A3734,'Student reference sheet'!$A$2:$V$2329,9,FALSE) &lt;&gt; "", VLOOKUP(VALUE(VLOOKUP($A3734,'Student reference sheet'!$A$2:$V$2329,9,FALSE)),'Ethnicity Reference'!$A$2:$B$22,2,FALSE),"Unknown"))))</f>
        <v/>
      </c>
      <c r="U3734" s="35"/>
    </row>
    <row r="3735" spans="1:21" ht="15.75">
      <c r="A3735" s="47"/>
      <c r="B3735" s="33"/>
      <c r="C3735" s="39" t="str">
        <f>IF($A3735 &lt;&gt; "",VLOOKUP($A3735,'Student reference sheet'!$A$2:$V$2329, 3,FALSE), "")</f>
        <v/>
      </c>
      <c r="D3735" s="39" t="str">
        <f>IF($A3735 &lt;&gt; "",VLOOKUP($A3735,'Student reference sheet'!$A$2:$V$2329, 2,FALSE), "")</f>
        <v/>
      </c>
      <c r="E3735" s="35"/>
      <c r="F3735" s="34"/>
      <c r="G3735" s="40" t="str">
        <f t="shared" ca="1" si="177"/>
        <v/>
      </c>
      <c r="H3735" s="40" t="str">
        <f t="shared" ca="1" si="178"/>
        <v/>
      </c>
      <c r="I3735" s="36" t="str">
        <f>IF($A3735 = "", "",
IF(COUNTIF(MINIMUM_DAY_DATES[], Attendance!J3735) &gt; 0, VLOOKUP(Attendance!$G3735,MINIMUM_DAY_PERIOD_SCHEDULE[], 2,TRUE),
IF(COUNTIF(RALLY_DATES[], Attendance!J3735) &gt; 0, VLOOKUP(Attendance!$G3735,RALLY_PERIOD_SCHEDULE[], 2,TRUE),
IF(WEEKDAY(Attendance!$J3735) = 2,
       IF(COUNTIF(FINALS_WEEK_MONDAY_DATE[],Attendance!$J3735) &gt; 0, VLOOKUP(Attendance!$G3735,FINALS_WEEK_MONDAY_PERIOD_SCHEDULE[],2,TRUE),
       VLOOKUP(Attendance!$G3735,REGULAR_WEEK_SCHEDULE[],6,TRUE)),
IF(WEEKDAY($J3735) = 3,
       IF(COUNTIF(FINALS_WEEK_TUESDAY_DATE[],Attendance!$J3735) &gt; 0, VLOOKUP(Attendance!$G3735,FINALS_WEEK_TUESDAY_PERIOD_SCHEDULE[],2,TRUE),
       VLOOKUP(Attendance!$G3735,REGULAR_WEEK_SCHEDULE[[Tuesday]:[Period]],5,TRUE)),
IF(WEEKDAY(Attendance!$J3735) = 4,
        IF(COUNTIF(BLOCK_WEDNESDAY_DATES[],Attendance!$J3735) &gt; 0, VLOOKUP(Attendance!$G3735,BLOCK_WEDNESDAY_PERIOD_SCHEDULE[],2,TRUE),
        IF(COUNTIF(FINALS_WEEK_WEDNESDAY_DATE[],Attendance!$J3735) &gt; 0, VLOOKUP(Attendance!$G3735,FINALS_WEEK_WEDNESDAY_PERIOD_SCHEDULE[],2,TRUE),
       VLOOKUP(Attendance!$G3735,REGULAR_WEEK_SCHEDULE[[Wednesday]:[Period]],4,TRUE))),
IF(WEEKDAY($J3735) = 5,
       IF(COUNTIF(BLOCK_THURSDAY_DATES[],Attendance!$J3735) &gt; 0, VLOOKUP(Attendance!$G3735,BLOCK_THURSDAY_PERIOD_SCHEDULE[],2,TRUE),
       IF(COUNTIF(FINALS_WEEK_THURSDAY_DATE[],Attendance!$J3735) &gt; 0, VLOOKUP(Attendance!$G3735,FINALS_WEEK_THURSDAY_PERIOD_SCHEDULE[],2,TRUE),
       VLOOKUP(Attendance!$G3735,REGULAR_WEEK_SCHEDULE[[Thursday]:[Period]],3,TRUE))),
IF(WEEKDAY(Attendance!$J3735) = 6,
       IF(COUNTIF(FINALS_WEEK_FRIDAY_DATE[],Attendance!$J3735) &gt; 0, VLOOKUP(Attendance!$G3735,FINALS_WEEK_FRIDAY_PERIOD_SCHEDULE[],2,TRUE),
       VLOOKUP(Attendance!$G3735,REGULAR_WEEK_SCHEDULE[[Friday]:[Period]],2,TRUE))))))))))</f>
        <v/>
      </c>
      <c r="J3735" s="41" t="str">
        <f t="shared" ca="1" si="179"/>
        <v/>
      </c>
      <c r="K3735" s="41" t="str">
        <f>IF($A3735 &lt;&gt; "",VLOOKUP($A3735,'Student reference sheet'!$A$2:$V$2329, 7,FALSE), "")</f>
        <v/>
      </c>
      <c r="L3735" s="30" t="str">
        <f>IF($A3735 ="", "", VLOOKUP($A3735, 'Student reference sheet'!$A$2:$Z$2603,23,FALSE))</f>
        <v/>
      </c>
      <c r="M3735" s="30" t="str">
        <f>IF($A3735 ="", "", VLOOKUP($A3735, 'Student reference sheet'!$A$2:$Z$2603,24,FALSE))</f>
        <v/>
      </c>
      <c r="N3735" s="30" t="str">
        <f>IF($A3735 ="", "", VLOOKUP($A3735, 'Student reference sheet'!$A$2:$Z$2603,26,FALSE))</f>
        <v/>
      </c>
      <c r="O3735" s="30" t="str">
        <f>IF($A3735 ="", "", VLOOKUP($A3735, 'Student reference sheet'!$A$2:$Z$2603,25,FALSE))</f>
        <v/>
      </c>
      <c r="P3735" s="39" t="str">
        <f>IF($A3735 = "", "", IF(OR(VLOOKUP($A3735,'Student reference sheet'!$A$2:$V$2400,8,FALSE) = "R",  VLOOKUP($A3735,'Student reference sheet'!$A$2:$V$2400,8,FALSE) = "L"), "X", ""))</f>
        <v/>
      </c>
      <c r="Q3735" s="39" t="str">
        <f>IF($A3735 ="", "", VLOOKUP($A3735, 'Student reference sheet'!$A$2:$V$2603,22,FALSE))</f>
        <v/>
      </c>
      <c r="R3735" s="39" t="str">
        <f>IF($A3735 &lt;&gt; "",VLOOKUP($A3735,'Student reference sheet'!$A$2:$V$2329, 5,FALSE), "")</f>
        <v/>
      </c>
      <c r="S3735" s="39" t="str">
        <f>IF($A3735 &lt;&gt; "",VLOOKUP($A3735,'Student reference sheet'!$A$2:$V$2329, 6,FALSE), "")</f>
        <v/>
      </c>
      <c r="T3735" s="30" t="str">
        <f>IF($A3735 = "","",
IF(VLOOKUP($A3735,'Student reference sheet'!$A$2:$V$2329, 10,FALSE) = "Y", "Hispanic",
IF(VLOOKUP($A3735,'Student reference sheet'!$A$2:$V$2329,11,FALSE) &lt;&gt; "",
IF(VLOOKUP($A3735,'Student reference sheet'!$A$2:$V$2329,11,FALSE) = "UNK", "Unknown", VLOOKUP(VALUE(VLOOKUP($A3735,'Student reference sheet'!$A$2:$V$2329,11,FALSE)),'Ethnicity Reference'!$A$2:$B$22,2,FALSE)),
IF(VLOOKUP($A3735,'Student reference sheet'!$A$2:$V$2329,9,FALSE) &lt;&gt; "", VLOOKUP(VALUE(VLOOKUP($A3735,'Student reference sheet'!$A$2:$V$2329,9,FALSE)),'Ethnicity Reference'!$A$2:$B$22,2,FALSE),"Unknown"))))</f>
        <v/>
      </c>
      <c r="U3735" s="35"/>
    </row>
    <row r="3736" spans="1:21" ht="15.75">
      <c r="A3736" s="47"/>
      <c r="B3736" s="33"/>
      <c r="C3736" s="39" t="str">
        <f>IF($A3736 &lt;&gt; "",VLOOKUP($A3736,'Student reference sheet'!$A$2:$V$2329, 3,FALSE), "")</f>
        <v/>
      </c>
      <c r="D3736" s="39" t="str">
        <f>IF($A3736 &lt;&gt; "",VLOOKUP($A3736,'Student reference sheet'!$A$2:$V$2329, 2,FALSE), "")</f>
        <v/>
      </c>
      <c r="E3736" s="35"/>
      <c r="F3736" s="34"/>
      <c r="G3736" s="40" t="str">
        <f t="shared" ca="1" si="177"/>
        <v/>
      </c>
      <c r="H3736" s="40" t="str">
        <f t="shared" ca="1" si="178"/>
        <v/>
      </c>
      <c r="I3736" s="36" t="str">
        <f>IF($A3736 = "", "",
IF(COUNTIF(MINIMUM_DAY_DATES[], Attendance!J3736) &gt; 0, VLOOKUP(Attendance!$G3736,MINIMUM_DAY_PERIOD_SCHEDULE[], 2,TRUE),
IF(COUNTIF(RALLY_DATES[], Attendance!J3736) &gt; 0, VLOOKUP(Attendance!$G3736,RALLY_PERIOD_SCHEDULE[], 2,TRUE),
IF(WEEKDAY(Attendance!$J3736) = 2,
       IF(COUNTIF(FINALS_WEEK_MONDAY_DATE[],Attendance!$J3736) &gt; 0, VLOOKUP(Attendance!$G3736,FINALS_WEEK_MONDAY_PERIOD_SCHEDULE[],2,TRUE),
       VLOOKUP(Attendance!$G3736,REGULAR_WEEK_SCHEDULE[],6,TRUE)),
IF(WEEKDAY($J3736) = 3,
       IF(COUNTIF(FINALS_WEEK_TUESDAY_DATE[],Attendance!$J3736) &gt; 0, VLOOKUP(Attendance!$G3736,FINALS_WEEK_TUESDAY_PERIOD_SCHEDULE[],2,TRUE),
       VLOOKUP(Attendance!$G3736,REGULAR_WEEK_SCHEDULE[[Tuesday]:[Period]],5,TRUE)),
IF(WEEKDAY(Attendance!$J3736) = 4,
        IF(COUNTIF(BLOCK_WEDNESDAY_DATES[],Attendance!$J3736) &gt; 0, VLOOKUP(Attendance!$G3736,BLOCK_WEDNESDAY_PERIOD_SCHEDULE[],2,TRUE),
        IF(COUNTIF(FINALS_WEEK_WEDNESDAY_DATE[],Attendance!$J3736) &gt; 0, VLOOKUP(Attendance!$G3736,FINALS_WEEK_WEDNESDAY_PERIOD_SCHEDULE[],2,TRUE),
       VLOOKUP(Attendance!$G3736,REGULAR_WEEK_SCHEDULE[[Wednesday]:[Period]],4,TRUE))),
IF(WEEKDAY($J3736) = 5,
       IF(COUNTIF(BLOCK_THURSDAY_DATES[],Attendance!$J3736) &gt; 0, VLOOKUP(Attendance!$G3736,BLOCK_THURSDAY_PERIOD_SCHEDULE[],2,TRUE),
       IF(COUNTIF(FINALS_WEEK_THURSDAY_DATE[],Attendance!$J3736) &gt; 0, VLOOKUP(Attendance!$G3736,FINALS_WEEK_THURSDAY_PERIOD_SCHEDULE[],2,TRUE),
       VLOOKUP(Attendance!$G3736,REGULAR_WEEK_SCHEDULE[[Thursday]:[Period]],3,TRUE))),
IF(WEEKDAY(Attendance!$J3736) = 6,
       IF(COUNTIF(FINALS_WEEK_FRIDAY_DATE[],Attendance!$J3736) &gt; 0, VLOOKUP(Attendance!$G3736,FINALS_WEEK_FRIDAY_PERIOD_SCHEDULE[],2,TRUE),
       VLOOKUP(Attendance!$G3736,REGULAR_WEEK_SCHEDULE[[Friday]:[Period]],2,TRUE))))))))))</f>
        <v/>
      </c>
      <c r="J3736" s="41" t="str">
        <f t="shared" ca="1" si="179"/>
        <v/>
      </c>
      <c r="K3736" s="41" t="str">
        <f>IF($A3736 &lt;&gt; "",VLOOKUP($A3736,'Student reference sheet'!$A$2:$V$2329, 7,FALSE), "")</f>
        <v/>
      </c>
      <c r="L3736" s="30" t="str">
        <f>IF($A3736 ="", "", VLOOKUP($A3736, 'Student reference sheet'!$A$2:$Z$2603,23,FALSE))</f>
        <v/>
      </c>
      <c r="M3736" s="30" t="str">
        <f>IF($A3736 ="", "", VLOOKUP($A3736, 'Student reference sheet'!$A$2:$Z$2603,24,FALSE))</f>
        <v/>
      </c>
      <c r="N3736" s="30" t="str">
        <f>IF($A3736 ="", "", VLOOKUP($A3736, 'Student reference sheet'!$A$2:$Z$2603,26,FALSE))</f>
        <v/>
      </c>
      <c r="O3736" s="30" t="str">
        <f>IF($A3736 ="", "", VLOOKUP($A3736, 'Student reference sheet'!$A$2:$Z$2603,25,FALSE))</f>
        <v/>
      </c>
      <c r="P3736" s="39" t="str">
        <f>IF($A3736 = "", "", IF(OR(VLOOKUP($A3736,'Student reference sheet'!$A$2:$V$2400,8,FALSE) = "R",  VLOOKUP($A3736,'Student reference sheet'!$A$2:$V$2400,8,FALSE) = "L"), "X", ""))</f>
        <v/>
      </c>
      <c r="Q3736" s="39" t="str">
        <f>IF($A3736 ="", "", VLOOKUP($A3736, 'Student reference sheet'!$A$2:$V$2603,22,FALSE))</f>
        <v/>
      </c>
      <c r="R3736" s="39" t="str">
        <f>IF($A3736 &lt;&gt; "",VLOOKUP($A3736,'Student reference sheet'!$A$2:$V$2329, 5,FALSE), "")</f>
        <v/>
      </c>
      <c r="S3736" s="39" t="str">
        <f>IF($A3736 &lt;&gt; "",VLOOKUP($A3736,'Student reference sheet'!$A$2:$V$2329, 6,FALSE), "")</f>
        <v/>
      </c>
      <c r="T3736" s="30" t="str">
        <f>IF($A3736 = "","",
IF(VLOOKUP($A3736,'Student reference sheet'!$A$2:$V$2329, 10,FALSE) = "Y", "Hispanic",
IF(VLOOKUP($A3736,'Student reference sheet'!$A$2:$V$2329,11,FALSE) &lt;&gt; "",
IF(VLOOKUP($A3736,'Student reference sheet'!$A$2:$V$2329,11,FALSE) = "UNK", "Unknown", VLOOKUP(VALUE(VLOOKUP($A3736,'Student reference sheet'!$A$2:$V$2329,11,FALSE)),'Ethnicity Reference'!$A$2:$B$22,2,FALSE)),
IF(VLOOKUP($A3736,'Student reference sheet'!$A$2:$V$2329,9,FALSE) &lt;&gt; "", VLOOKUP(VALUE(VLOOKUP($A3736,'Student reference sheet'!$A$2:$V$2329,9,FALSE)),'Ethnicity Reference'!$A$2:$B$22,2,FALSE),"Unknown"))))</f>
        <v/>
      </c>
      <c r="U3736" s="35"/>
    </row>
    <row r="3737" spans="1:21" ht="15.75">
      <c r="A3737" s="47"/>
      <c r="B3737" s="33"/>
      <c r="C3737" s="39" t="str">
        <f>IF($A3737 &lt;&gt; "",VLOOKUP($A3737,'Student reference sheet'!$A$2:$V$2329, 3,FALSE), "")</f>
        <v/>
      </c>
      <c r="D3737" s="39" t="str">
        <f>IF($A3737 &lt;&gt; "",VLOOKUP($A3737,'Student reference sheet'!$A$2:$V$2329, 2,FALSE), "")</f>
        <v/>
      </c>
      <c r="E3737" s="35"/>
      <c r="F3737" s="34"/>
      <c r="G3737" s="40" t="str">
        <f t="shared" ca="1" si="177"/>
        <v/>
      </c>
      <c r="H3737" s="40" t="str">
        <f t="shared" ca="1" si="178"/>
        <v/>
      </c>
      <c r="I3737" s="36" t="str">
        <f>IF($A3737 = "", "",
IF(COUNTIF(MINIMUM_DAY_DATES[], Attendance!J3737) &gt; 0, VLOOKUP(Attendance!$G3737,MINIMUM_DAY_PERIOD_SCHEDULE[], 2,TRUE),
IF(COUNTIF(RALLY_DATES[], Attendance!J3737) &gt; 0, VLOOKUP(Attendance!$G3737,RALLY_PERIOD_SCHEDULE[], 2,TRUE),
IF(WEEKDAY(Attendance!$J3737) = 2,
       IF(COUNTIF(FINALS_WEEK_MONDAY_DATE[],Attendance!$J3737) &gt; 0, VLOOKUP(Attendance!$G3737,FINALS_WEEK_MONDAY_PERIOD_SCHEDULE[],2,TRUE),
       VLOOKUP(Attendance!$G3737,REGULAR_WEEK_SCHEDULE[],6,TRUE)),
IF(WEEKDAY($J3737) = 3,
       IF(COUNTIF(FINALS_WEEK_TUESDAY_DATE[],Attendance!$J3737) &gt; 0, VLOOKUP(Attendance!$G3737,FINALS_WEEK_TUESDAY_PERIOD_SCHEDULE[],2,TRUE),
       VLOOKUP(Attendance!$G3737,REGULAR_WEEK_SCHEDULE[[Tuesday]:[Period]],5,TRUE)),
IF(WEEKDAY(Attendance!$J3737) = 4,
        IF(COUNTIF(BLOCK_WEDNESDAY_DATES[],Attendance!$J3737) &gt; 0, VLOOKUP(Attendance!$G3737,BLOCK_WEDNESDAY_PERIOD_SCHEDULE[],2,TRUE),
        IF(COUNTIF(FINALS_WEEK_WEDNESDAY_DATE[],Attendance!$J3737) &gt; 0, VLOOKUP(Attendance!$G3737,FINALS_WEEK_WEDNESDAY_PERIOD_SCHEDULE[],2,TRUE),
       VLOOKUP(Attendance!$G3737,REGULAR_WEEK_SCHEDULE[[Wednesday]:[Period]],4,TRUE))),
IF(WEEKDAY($J3737) = 5,
       IF(COUNTIF(BLOCK_THURSDAY_DATES[],Attendance!$J3737) &gt; 0, VLOOKUP(Attendance!$G3737,BLOCK_THURSDAY_PERIOD_SCHEDULE[],2,TRUE),
       IF(COUNTIF(FINALS_WEEK_THURSDAY_DATE[],Attendance!$J3737) &gt; 0, VLOOKUP(Attendance!$G3737,FINALS_WEEK_THURSDAY_PERIOD_SCHEDULE[],2,TRUE),
       VLOOKUP(Attendance!$G3737,REGULAR_WEEK_SCHEDULE[[Thursday]:[Period]],3,TRUE))),
IF(WEEKDAY(Attendance!$J3737) = 6,
       IF(COUNTIF(FINALS_WEEK_FRIDAY_DATE[],Attendance!$J3737) &gt; 0, VLOOKUP(Attendance!$G3737,FINALS_WEEK_FRIDAY_PERIOD_SCHEDULE[],2,TRUE),
       VLOOKUP(Attendance!$G3737,REGULAR_WEEK_SCHEDULE[[Friday]:[Period]],2,TRUE))))))))))</f>
        <v/>
      </c>
      <c r="J3737" s="41" t="str">
        <f t="shared" ca="1" si="179"/>
        <v/>
      </c>
      <c r="K3737" s="41" t="str">
        <f>IF($A3737 &lt;&gt; "",VLOOKUP($A3737,'Student reference sheet'!$A$2:$V$2329, 7,FALSE), "")</f>
        <v/>
      </c>
      <c r="L3737" s="30" t="str">
        <f>IF($A3737 ="", "", VLOOKUP($A3737, 'Student reference sheet'!$A$2:$Z$2603,23,FALSE))</f>
        <v/>
      </c>
      <c r="M3737" s="30" t="str">
        <f>IF($A3737 ="", "", VLOOKUP($A3737, 'Student reference sheet'!$A$2:$Z$2603,24,FALSE))</f>
        <v/>
      </c>
      <c r="N3737" s="30" t="str">
        <f>IF($A3737 ="", "", VLOOKUP($A3737, 'Student reference sheet'!$A$2:$Z$2603,26,FALSE))</f>
        <v/>
      </c>
      <c r="O3737" s="30" t="str">
        <f>IF($A3737 ="", "", VLOOKUP($A3737, 'Student reference sheet'!$A$2:$Z$2603,25,FALSE))</f>
        <v/>
      </c>
      <c r="P3737" s="39" t="str">
        <f>IF($A3737 = "", "", IF(OR(VLOOKUP($A3737,'Student reference sheet'!$A$2:$V$2400,8,FALSE) = "R",  VLOOKUP($A3737,'Student reference sheet'!$A$2:$V$2400,8,FALSE) = "L"), "X", ""))</f>
        <v/>
      </c>
      <c r="Q3737" s="39" t="str">
        <f>IF($A3737 ="", "", VLOOKUP($A3737, 'Student reference sheet'!$A$2:$V$2603,22,FALSE))</f>
        <v/>
      </c>
      <c r="R3737" s="39" t="str">
        <f>IF($A3737 &lt;&gt; "",VLOOKUP($A3737,'Student reference sheet'!$A$2:$V$2329, 5,FALSE), "")</f>
        <v/>
      </c>
      <c r="S3737" s="39" t="str">
        <f>IF($A3737 &lt;&gt; "",VLOOKUP($A3737,'Student reference sheet'!$A$2:$V$2329, 6,FALSE), "")</f>
        <v/>
      </c>
      <c r="T3737" s="30" t="str">
        <f>IF($A3737 = "","",
IF(VLOOKUP($A3737,'Student reference sheet'!$A$2:$V$2329, 10,FALSE) = "Y", "Hispanic",
IF(VLOOKUP($A3737,'Student reference sheet'!$A$2:$V$2329,11,FALSE) &lt;&gt; "",
IF(VLOOKUP($A3737,'Student reference sheet'!$A$2:$V$2329,11,FALSE) = "UNK", "Unknown", VLOOKUP(VALUE(VLOOKUP($A3737,'Student reference sheet'!$A$2:$V$2329,11,FALSE)),'Ethnicity Reference'!$A$2:$B$22,2,FALSE)),
IF(VLOOKUP($A3737,'Student reference sheet'!$A$2:$V$2329,9,FALSE) &lt;&gt; "", VLOOKUP(VALUE(VLOOKUP($A3737,'Student reference sheet'!$A$2:$V$2329,9,FALSE)),'Ethnicity Reference'!$A$2:$B$22,2,FALSE),"Unknown"))))</f>
        <v/>
      </c>
      <c r="U3737" s="35"/>
    </row>
    <row r="3738" spans="1:21" ht="15.75">
      <c r="A3738" s="47"/>
      <c r="B3738" s="33"/>
      <c r="C3738" s="39" t="str">
        <f>IF($A3738 &lt;&gt; "",VLOOKUP($A3738,'Student reference sheet'!$A$2:$V$2329, 3,FALSE), "")</f>
        <v/>
      </c>
      <c r="D3738" s="39" t="str">
        <f>IF($A3738 &lt;&gt; "",VLOOKUP($A3738,'Student reference sheet'!$A$2:$V$2329, 2,FALSE), "")</f>
        <v/>
      </c>
      <c r="E3738" s="35"/>
      <c r="F3738" s="34"/>
      <c r="G3738" s="40" t="str">
        <f t="shared" ca="1" si="177"/>
        <v/>
      </c>
      <c r="H3738" s="40" t="str">
        <f t="shared" ca="1" si="178"/>
        <v/>
      </c>
      <c r="I3738" s="36" t="str">
        <f>IF($A3738 = "", "",
IF(COUNTIF(MINIMUM_DAY_DATES[], Attendance!J3738) &gt; 0, VLOOKUP(Attendance!$G3738,MINIMUM_DAY_PERIOD_SCHEDULE[], 2,TRUE),
IF(COUNTIF(RALLY_DATES[], Attendance!J3738) &gt; 0, VLOOKUP(Attendance!$G3738,RALLY_PERIOD_SCHEDULE[], 2,TRUE),
IF(WEEKDAY(Attendance!$J3738) = 2,
       IF(COUNTIF(FINALS_WEEK_MONDAY_DATE[],Attendance!$J3738) &gt; 0, VLOOKUP(Attendance!$G3738,FINALS_WEEK_MONDAY_PERIOD_SCHEDULE[],2,TRUE),
       VLOOKUP(Attendance!$G3738,REGULAR_WEEK_SCHEDULE[],6,TRUE)),
IF(WEEKDAY($J3738) = 3,
       IF(COUNTIF(FINALS_WEEK_TUESDAY_DATE[],Attendance!$J3738) &gt; 0, VLOOKUP(Attendance!$G3738,FINALS_WEEK_TUESDAY_PERIOD_SCHEDULE[],2,TRUE),
       VLOOKUP(Attendance!$G3738,REGULAR_WEEK_SCHEDULE[[Tuesday]:[Period]],5,TRUE)),
IF(WEEKDAY(Attendance!$J3738) = 4,
        IF(COUNTIF(BLOCK_WEDNESDAY_DATES[],Attendance!$J3738) &gt; 0, VLOOKUP(Attendance!$G3738,BLOCK_WEDNESDAY_PERIOD_SCHEDULE[],2,TRUE),
        IF(COUNTIF(FINALS_WEEK_WEDNESDAY_DATE[],Attendance!$J3738) &gt; 0, VLOOKUP(Attendance!$G3738,FINALS_WEEK_WEDNESDAY_PERIOD_SCHEDULE[],2,TRUE),
       VLOOKUP(Attendance!$G3738,REGULAR_WEEK_SCHEDULE[[Wednesday]:[Period]],4,TRUE))),
IF(WEEKDAY($J3738) = 5,
       IF(COUNTIF(BLOCK_THURSDAY_DATES[],Attendance!$J3738) &gt; 0, VLOOKUP(Attendance!$G3738,BLOCK_THURSDAY_PERIOD_SCHEDULE[],2,TRUE),
       IF(COUNTIF(FINALS_WEEK_THURSDAY_DATE[],Attendance!$J3738) &gt; 0, VLOOKUP(Attendance!$G3738,FINALS_WEEK_THURSDAY_PERIOD_SCHEDULE[],2,TRUE),
       VLOOKUP(Attendance!$G3738,REGULAR_WEEK_SCHEDULE[[Thursday]:[Period]],3,TRUE))),
IF(WEEKDAY(Attendance!$J3738) = 6,
       IF(COUNTIF(FINALS_WEEK_FRIDAY_DATE[],Attendance!$J3738) &gt; 0, VLOOKUP(Attendance!$G3738,FINALS_WEEK_FRIDAY_PERIOD_SCHEDULE[],2,TRUE),
       VLOOKUP(Attendance!$G3738,REGULAR_WEEK_SCHEDULE[[Friday]:[Period]],2,TRUE))))))))))</f>
        <v/>
      </c>
      <c r="J3738" s="41" t="str">
        <f t="shared" ca="1" si="179"/>
        <v/>
      </c>
      <c r="K3738" s="41" t="str">
        <f>IF($A3738 &lt;&gt; "",VLOOKUP($A3738,'Student reference sheet'!$A$2:$V$2329, 7,FALSE), "")</f>
        <v/>
      </c>
      <c r="L3738" s="30" t="str">
        <f>IF($A3738 ="", "", VLOOKUP($A3738, 'Student reference sheet'!$A$2:$Z$2603,23,FALSE))</f>
        <v/>
      </c>
      <c r="M3738" s="30" t="str">
        <f>IF($A3738 ="", "", VLOOKUP($A3738, 'Student reference sheet'!$A$2:$Z$2603,24,FALSE))</f>
        <v/>
      </c>
      <c r="N3738" s="30" t="str">
        <f>IF($A3738 ="", "", VLOOKUP($A3738, 'Student reference sheet'!$A$2:$Z$2603,26,FALSE))</f>
        <v/>
      </c>
      <c r="O3738" s="30" t="str">
        <f>IF($A3738 ="", "", VLOOKUP($A3738, 'Student reference sheet'!$A$2:$Z$2603,25,FALSE))</f>
        <v/>
      </c>
      <c r="P3738" s="39" t="str">
        <f>IF($A3738 = "", "", IF(OR(VLOOKUP($A3738,'Student reference sheet'!$A$2:$V$2400,8,FALSE) = "R",  VLOOKUP($A3738,'Student reference sheet'!$A$2:$V$2400,8,FALSE) = "L"), "X", ""))</f>
        <v/>
      </c>
      <c r="Q3738" s="39" t="str">
        <f>IF($A3738 ="", "", VLOOKUP($A3738, 'Student reference sheet'!$A$2:$V$2603,22,FALSE))</f>
        <v/>
      </c>
      <c r="R3738" s="39" t="str">
        <f>IF($A3738 &lt;&gt; "",VLOOKUP($A3738,'Student reference sheet'!$A$2:$V$2329, 5,FALSE), "")</f>
        <v/>
      </c>
      <c r="S3738" s="39" t="str">
        <f>IF($A3738 &lt;&gt; "",VLOOKUP($A3738,'Student reference sheet'!$A$2:$V$2329, 6,FALSE), "")</f>
        <v/>
      </c>
      <c r="T3738" s="30" t="str">
        <f>IF($A3738 = "","",
IF(VLOOKUP($A3738,'Student reference sheet'!$A$2:$V$2329, 10,FALSE) = "Y", "Hispanic",
IF(VLOOKUP($A3738,'Student reference sheet'!$A$2:$V$2329,11,FALSE) &lt;&gt; "",
IF(VLOOKUP($A3738,'Student reference sheet'!$A$2:$V$2329,11,FALSE) = "UNK", "Unknown", VLOOKUP(VALUE(VLOOKUP($A3738,'Student reference sheet'!$A$2:$V$2329,11,FALSE)),'Ethnicity Reference'!$A$2:$B$22,2,FALSE)),
IF(VLOOKUP($A3738,'Student reference sheet'!$A$2:$V$2329,9,FALSE) &lt;&gt; "", VLOOKUP(VALUE(VLOOKUP($A3738,'Student reference sheet'!$A$2:$V$2329,9,FALSE)),'Ethnicity Reference'!$A$2:$B$22,2,FALSE),"Unknown"))))</f>
        <v/>
      </c>
      <c r="U3738" s="35"/>
    </row>
    <row r="3739" spans="1:21" ht="15.75">
      <c r="A3739" s="47"/>
      <c r="B3739" s="33"/>
      <c r="C3739" s="39" t="str">
        <f>IF($A3739 &lt;&gt; "",VLOOKUP($A3739,'Student reference sheet'!$A$2:$V$2329, 3,FALSE), "")</f>
        <v/>
      </c>
      <c r="D3739" s="39" t="str">
        <f>IF($A3739 &lt;&gt; "",VLOOKUP($A3739,'Student reference sheet'!$A$2:$V$2329, 2,FALSE), "")</f>
        <v/>
      </c>
      <c r="E3739" s="35"/>
      <c r="F3739" s="34"/>
      <c r="G3739" s="40" t="str">
        <f t="shared" ca="1" si="177"/>
        <v/>
      </c>
      <c r="H3739" s="40" t="str">
        <f t="shared" ca="1" si="178"/>
        <v/>
      </c>
      <c r="I3739" s="36" t="str">
        <f>IF($A3739 = "", "",
IF(COUNTIF(MINIMUM_DAY_DATES[], Attendance!J3739) &gt; 0, VLOOKUP(Attendance!$G3739,MINIMUM_DAY_PERIOD_SCHEDULE[], 2,TRUE),
IF(COUNTIF(RALLY_DATES[], Attendance!J3739) &gt; 0, VLOOKUP(Attendance!$G3739,RALLY_PERIOD_SCHEDULE[], 2,TRUE),
IF(WEEKDAY(Attendance!$J3739) = 2,
       IF(COUNTIF(FINALS_WEEK_MONDAY_DATE[],Attendance!$J3739) &gt; 0, VLOOKUP(Attendance!$G3739,FINALS_WEEK_MONDAY_PERIOD_SCHEDULE[],2,TRUE),
       VLOOKUP(Attendance!$G3739,REGULAR_WEEK_SCHEDULE[],6,TRUE)),
IF(WEEKDAY($J3739) = 3,
       IF(COUNTIF(FINALS_WEEK_TUESDAY_DATE[],Attendance!$J3739) &gt; 0, VLOOKUP(Attendance!$G3739,FINALS_WEEK_TUESDAY_PERIOD_SCHEDULE[],2,TRUE),
       VLOOKUP(Attendance!$G3739,REGULAR_WEEK_SCHEDULE[[Tuesday]:[Period]],5,TRUE)),
IF(WEEKDAY(Attendance!$J3739) = 4,
        IF(COUNTIF(BLOCK_WEDNESDAY_DATES[],Attendance!$J3739) &gt; 0, VLOOKUP(Attendance!$G3739,BLOCK_WEDNESDAY_PERIOD_SCHEDULE[],2,TRUE),
        IF(COUNTIF(FINALS_WEEK_WEDNESDAY_DATE[],Attendance!$J3739) &gt; 0, VLOOKUP(Attendance!$G3739,FINALS_WEEK_WEDNESDAY_PERIOD_SCHEDULE[],2,TRUE),
       VLOOKUP(Attendance!$G3739,REGULAR_WEEK_SCHEDULE[[Wednesday]:[Period]],4,TRUE))),
IF(WEEKDAY($J3739) = 5,
       IF(COUNTIF(BLOCK_THURSDAY_DATES[],Attendance!$J3739) &gt; 0, VLOOKUP(Attendance!$G3739,BLOCK_THURSDAY_PERIOD_SCHEDULE[],2,TRUE),
       IF(COUNTIF(FINALS_WEEK_THURSDAY_DATE[],Attendance!$J3739) &gt; 0, VLOOKUP(Attendance!$G3739,FINALS_WEEK_THURSDAY_PERIOD_SCHEDULE[],2,TRUE),
       VLOOKUP(Attendance!$G3739,REGULAR_WEEK_SCHEDULE[[Thursday]:[Period]],3,TRUE))),
IF(WEEKDAY(Attendance!$J3739) = 6,
       IF(COUNTIF(FINALS_WEEK_FRIDAY_DATE[],Attendance!$J3739) &gt; 0, VLOOKUP(Attendance!$G3739,FINALS_WEEK_FRIDAY_PERIOD_SCHEDULE[],2,TRUE),
       VLOOKUP(Attendance!$G3739,REGULAR_WEEK_SCHEDULE[[Friday]:[Period]],2,TRUE))))))))))</f>
        <v/>
      </c>
      <c r="J3739" s="41" t="str">
        <f t="shared" ca="1" si="179"/>
        <v/>
      </c>
      <c r="K3739" s="41" t="str">
        <f>IF($A3739 &lt;&gt; "",VLOOKUP($A3739,'Student reference sheet'!$A$2:$V$2329, 7,FALSE), "")</f>
        <v/>
      </c>
      <c r="L3739" s="30" t="str">
        <f>IF($A3739 ="", "", VLOOKUP($A3739, 'Student reference sheet'!$A$2:$Z$2603,23,FALSE))</f>
        <v/>
      </c>
      <c r="M3739" s="30" t="str">
        <f>IF($A3739 ="", "", VLOOKUP($A3739, 'Student reference sheet'!$A$2:$Z$2603,24,FALSE))</f>
        <v/>
      </c>
      <c r="N3739" s="30" t="str">
        <f>IF($A3739 ="", "", VLOOKUP($A3739, 'Student reference sheet'!$A$2:$Z$2603,26,FALSE))</f>
        <v/>
      </c>
      <c r="O3739" s="30" t="str">
        <f>IF($A3739 ="", "", VLOOKUP($A3739, 'Student reference sheet'!$A$2:$Z$2603,25,FALSE))</f>
        <v/>
      </c>
      <c r="P3739" s="39" t="str">
        <f>IF($A3739 = "", "", IF(OR(VLOOKUP($A3739,'Student reference sheet'!$A$2:$V$2400,8,FALSE) = "R",  VLOOKUP($A3739,'Student reference sheet'!$A$2:$V$2400,8,FALSE) = "L"), "X", ""))</f>
        <v/>
      </c>
      <c r="Q3739" s="39" t="str">
        <f>IF($A3739 ="", "", VLOOKUP($A3739, 'Student reference sheet'!$A$2:$V$2603,22,FALSE))</f>
        <v/>
      </c>
      <c r="R3739" s="39" t="str">
        <f>IF($A3739 &lt;&gt; "",VLOOKUP($A3739,'Student reference sheet'!$A$2:$V$2329, 5,FALSE), "")</f>
        <v/>
      </c>
      <c r="S3739" s="39" t="str">
        <f>IF($A3739 &lt;&gt; "",VLOOKUP($A3739,'Student reference sheet'!$A$2:$V$2329, 6,FALSE), "")</f>
        <v/>
      </c>
      <c r="T3739" s="30" t="str">
        <f>IF($A3739 = "","",
IF(VLOOKUP($A3739,'Student reference sheet'!$A$2:$V$2329, 10,FALSE) = "Y", "Hispanic",
IF(VLOOKUP($A3739,'Student reference sheet'!$A$2:$V$2329,11,FALSE) &lt;&gt; "",
IF(VLOOKUP($A3739,'Student reference sheet'!$A$2:$V$2329,11,FALSE) = "UNK", "Unknown", VLOOKUP(VALUE(VLOOKUP($A3739,'Student reference sheet'!$A$2:$V$2329,11,FALSE)),'Ethnicity Reference'!$A$2:$B$22,2,FALSE)),
IF(VLOOKUP($A3739,'Student reference sheet'!$A$2:$V$2329,9,FALSE) &lt;&gt; "", VLOOKUP(VALUE(VLOOKUP($A3739,'Student reference sheet'!$A$2:$V$2329,9,FALSE)),'Ethnicity Reference'!$A$2:$B$22,2,FALSE),"Unknown"))))</f>
        <v/>
      </c>
      <c r="U3739" s="35"/>
    </row>
    <row r="3740" spans="1:21" ht="15.75">
      <c r="A3740" s="47"/>
      <c r="B3740" s="33"/>
      <c r="C3740" s="39" t="str">
        <f>IF($A3740 &lt;&gt; "",VLOOKUP($A3740,'Student reference sheet'!$A$2:$V$2329, 3,FALSE), "")</f>
        <v/>
      </c>
      <c r="D3740" s="39" t="str">
        <f>IF($A3740 &lt;&gt; "",VLOOKUP($A3740,'Student reference sheet'!$A$2:$V$2329, 2,FALSE), "")</f>
        <v/>
      </c>
      <c r="E3740" s="35"/>
      <c r="F3740" s="34"/>
      <c r="G3740" s="40" t="str">
        <f t="shared" ca="1" si="177"/>
        <v/>
      </c>
      <c r="H3740" s="40" t="str">
        <f t="shared" ca="1" si="178"/>
        <v/>
      </c>
      <c r="I3740" s="36" t="str">
        <f>IF($A3740 = "", "",
IF(COUNTIF(MINIMUM_DAY_DATES[], Attendance!J3740) &gt; 0, VLOOKUP(Attendance!$G3740,MINIMUM_DAY_PERIOD_SCHEDULE[], 2,TRUE),
IF(COUNTIF(RALLY_DATES[], Attendance!J3740) &gt; 0, VLOOKUP(Attendance!$G3740,RALLY_PERIOD_SCHEDULE[], 2,TRUE),
IF(WEEKDAY(Attendance!$J3740) = 2,
       IF(COUNTIF(FINALS_WEEK_MONDAY_DATE[],Attendance!$J3740) &gt; 0, VLOOKUP(Attendance!$G3740,FINALS_WEEK_MONDAY_PERIOD_SCHEDULE[],2,TRUE),
       VLOOKUP(Attendance!$G3740,REGULAR_WEEK_SCHEDULE[],6,TRUE)),
IF(WEEKDAY($J3740) = 3,
       IF(COUNTIF(FINALS_WEEK_TUESDAY_DATE[],Attendance!$J3740) &gt; 0, VLOOKUP(Attendance!$G3740,FINALS_WEEK_TUESDAY_PERIOD_SCHEDULE[],2,TRUE),
       VLOOKUP(Attendance!$G3740,REGULAR_WEEK_SCHEDULE[[Tuesday]:[Period]],5,TRUE)),
IF(WEEKDAY(Attendance!$J3740) = 4,
        IF(COUNTIF(BLOCK_WEDNESDAY_DATES[],Attendance!$J3740) &gt; 0, VLOOKUP(Attendance!$G3740,BLOCK_WEDNESDAY_PERIOD_SCHEDULE[],2,TRUE),
        IF(COUNTIF(FINALS_WEEK_WEDNESDAY_DATE[],Attendance!$J3740) &gt; 0, VLOOKUP(Attendance!$G3740,FINALS_WEEK_WEDNESDAY_PERIOD_SCHEDULE[],2,TRUE),
       VLOOKUP(Attendance!$G3740,REGULAR_WEEK_SCHEDULE[[Wednesday]:[Period]],4,TRUE))),
IF(WEEKDAY($J3740) = 5,
       IF(COUNTIF(BLOCK_THURSDAY_DATES[],Attendance!$J3740) &gt; 0, VLOOKUP(Attendance!$G3740,BLOCK_THURSDAY_PERIOD_SCHEDULE[],2,TRUE),
       IF(COUNTIF(FINALS_WEEK_THURSDAY_DATE[],Attendance!$J3740) &gt; 0, VLOOKUP(Attendance!$G3740,FINALS_WEEK_THURSDAY_PERIOD_SCHEDULE[],2,TRUE),
       VLOOKUP(Attendance!$G3740,REGULAR_WEEK_SCHEDULE[[Thursday]:[Period]],3,TRUE))),
IF(WEEKDAY(Attendance!$J3740) = 6,
       IF(COUNTIF(FINALS_WEEK_FRIDAY_DATE[],Attendance!$J3740) &gt; 0, VLOOKUP(Attendance!$G3740,FINALS_WEEK_FRIDAY_PERIOD_SCHEDULE[],2,TRUE),
       VLOOKUP(Attendance!$G3740,REGULAR_WEEK_SCHEDULE[[Friday]:[Period]],2,TRUE))))))))))</f>
        <v/>
      </c>
      <c r="J3740" s="41" t="str">
        <f t="shared" ca="1" si="179"/>
        <v/>
      </c>
      <c r="K3740" s="41" t="str">
        <f>IF($A3740 &lt;&gt; "",VLOOKUP($A3740,'Student reference sheet'!$A$2:$V$2329, 7,FALSE), "")</f>
        <v/>
      </c>
      <c r="L3740" s="30" t="str">
        <f>IF($A3740 ="", "", VLOOKUP($A3740, 'Student reference sheet'!$A$2:$Z$2603,23,FALSE))</f>
        <v/>
      </c>
      <c r="M3740" s="30" t="str">
        <f>IF($A3740 ="", "", VLOOKUP($A3740, 'Student reference sheet'!$A$2:$Z$2603,24,FALSE))</f>
        <v/>
      </c>
      <c r="N3740" s="30" t="str">
        <f>IF($A3740 ="", "", VLOOKUP($A3740, 'Student reference sheet'!$A$2:$Z$2603,26,FALSE))</f>
        <v/>
      </c>
      <c r="O3740" s="30" t="str">
        <f>IF($A3740 ="", "", VLOOKUP($A3740, 'Student reference sheet'!$A$2:$Z$2603,25,FALSE))</f>
        <v/>
      </c>
      <c r="P3740" s="39" t="str">
        <f>IF($A3740 = "", "", IF(OR(VLOOKUP($A3740,'Student reference sheet'!$A$2:$V$2400,8,FALSE) = "R",  VLOOKUP($A3740,'Student reference sheet'!$A$2:$V$2400,8,FALSE) = "L"), "X", ""))</f>
        <v/>
      </c>
      <c r="Q3740" s="39" t="str">
        <f>IF($A3740 ="", "", VLOOKUP($A3740, 'Student reference sheet'!$A$2:$V$2603,22,FALSE))</f>
        <v/>
      </c>
      <c r="R3740" s="39" t="str">
        <f>IF($A3740 &lt;&gt; "",VLOOKUP($A3740,'Student reference sheet'!$A$2:$V$2329, 5,FALSE), "")</f>
        <v/>
      </c>
      <c r="S3740" s="39" t="str">
        <f>IF($A3740 &lt;&gt; "",VLOOKUP($A3740,'Student reference sheet'!$A$2:$V$2329, 6,FALSE), "")</f>
        <v/>
      </c>
      <c r="T3740" s="30" t="str">
        <f>IF($A3740 = "","",
IF(VLOOKUP($A3740,'Student reference sheet'!$A$2:$V$2329, 10,FALSE) = "Y", "Hispanic",
IF(VLOOKUP($A3740,'Student reference sheet'!$A$2:$V$2329,11,FALSE) &lt;&gt; "",
IF(VLOOKUP($A3740,'Student reference sheet'!$A$2:$V$2329,11,FALSE) = "UNK", "Unknown", VLOOKUP(VALUE(VLOOKUP($A3740,'Student reference sheet'!$A$2:$V$2329,11,FALSE)),'Ethnicity Reference'!$A$2:$B$22,2,FALSE)),
IF(VLOOKUP($A3740,'Student reference sheet'!$A$2:$V$2329,9,FALSE) &lt;&gt; "", VLOOKUP(VALUE(VLOOKUP($A3740,'Student reference sheet'!$A$2:$V$2329,9,FALSE)),'Ethnicity Reference'!$A$2:$B$22,2,FALSE),"Unknown"))))</f>
        <v/>
      </c>
      <c r="U3740" s="35"/>
    </row>
    <row r="3741" spans="1:21" ht="15.75">
      <c r="A3741" s="47"/>
      <c r="B3741" s="33"/>
      <c r="C3741" s="39" t="str">
        <f>IF($A3741 &lt;&gt; "",VLOOKUP($A3741,'Student reference sheet'!$A$2:$V$2329, 3,FALSE), "")</f>
        <v/>
      </c>
      <c r="D3741" s="39" t="str">
        <f>IF($A3741 &lt;&gt; "",VLOOKUP($A3741,'Student reference sheet'!$A$2:$V$2329, 2,FALSE), "")</f>
        <v/>
      </c>
      <c r="E3741" s="35"/>
      <c r="F3741" s="34"/>
      <c r="G3741" s="40" t="str">
        <f t="shared" ca="1" si="177"/>
        <v/>
      </c>
      <c r="H3741" s="40" t="str">
        <f t="shared" ca="1" si="178"/>
        <v/>
      </c>
      <c r="I3741" s="36" t="str">
        <f>IF($A3741 = "", "",
IF(COUNTIF(MINIMUM_DAY_DATES[], Attendance!J3741) &gt; 0, VLOOKUP(Attendance!$G3741,MINIMUM_DAY_PERIOD_SCHEDULE[], 2,TRUE),
IF(COUNTIF(RALLY_DATES[], Attendance!J3741) &gt; 0, VLOOKUP(Attendance!$G3741,RALLY_PERIOD_SCHEDULE[], 2,TRUE),
IF(WEEKDAY(Attendance!$J3741) = 2,
       IF(COUNTIF(FINALS_WEEK_MONDAY_DATE[],Attendance!$J3741) &gt; 0, VLOOKUP(Attendance!$G3741,FINALS_WEEK_MONDAY_PERIOD_SCHEDULE[],2,TRUE),
       VLOOKUP(Attendance!$G3741,REGULAR_WEEK_SCHEDULE[],6,TRUE)),
IF(WEEKDAY($J3741) = 3,
       IF(COUNTIF(FINALS_WEEK_TUESDAY_DATE[],Attendance!$J3741) &gt; 0, VLOOKUP(Attendance!$G3741,FINALS_WEEK_TUESDAY_PERIOD_SCHEDULE[],2,TRUE),
       VLOOKUP(Attendance!$G3741,REGULAR_WEEK_SCHEDULE[[Tuesday]:[Period]],5,TRUE)),
IF(WEEKDAY(Attendance!$J3741) = 4,
        IF(COUNTIF(BLOCK_WEDNESDAY_DATES[],Attendance!$J3741) &gt; 0, VLOOKUP(Attendance!$G3741,BLOCK_WEDNESDAY_PERIOD_SCHEDULE[],2,TRUE),
        IF(COUNTIF(FINALS_WEEK_WEDNESDAY_DATE[],Attendance!$J3741) &gt; 0, VLOOKUP(Attendance!$G3741,FINALS_WEEK_WEDNESDAY_PERIOD_SCHEDULE[],2,TRUE),
       VLOOKUP(Attendance!$G3741,REGULAR_WEEK_SCHEDULE[[Wednesday]:[Period]],4,TRUE))),
IF(WEEKDAY($J3741) = 5,
       IF(COUNTIF(BLOCK_THURSDAY_DATES[],Attendance!$J3741) &gt; 0, VLOOKUP(Attendance!$G3741,BLOCK_THURSDAY_PERIOD_SCHEDULE[],2,TRUE),
       IF(COUNTIF(FINALS_WEEK_THURSDAY_DATE[],Attendance!$J3741) &gt; 0, VLOOKUP(Attendance!$G3741,FINALS_WEEK_THURSDAY_PERIOD_SCHEDULE[],2,TRUE),
       VLOOKUP(Attendance!$G3741,REGULAR_WEEK_SCHEDULE[[Thursday]:[Period]],3,TRUE))),
IF(WEEKDAY(Attendance!$J3741) = 6,
       IF(COUNTIF(FINALS_WEEK_FRIDAY_DATE[],Attendance!$J3741) &gt; 0, VLOOKUP(Attendance!$G3741,FINALS_WEEK_FRIDAY_PERIOD_SCHEDULE[],2,TRUE),
       VLOOKUP(Attendance!$G3741,REGULAR_WEEK_SCHEDULE[[Friday]:[Period]],2,TRUE))))))))))</f>
        <v/>
      </c>
      <c r="J3741" s="41" t="str">
        <f t="shared" ca="1" si="179"/>
        <v/>
      </c>
      <c r="K3741" s="41" t="str">
        <f>IF($A3741 &lt;&gt; "",VLOOKUP($A3741,'Student reference sheet'!$A$2:$V$2329, 7,FALSE), "")</f>
        <v/>
      </c>
      <c r="L3741" s="30" t="str">
        <f>IF($A3741 ="", "", VLOOKUP($A3741, 'Student reference sheet'!$A$2:$Z$2603,23,FALSE))</f>
        <v/>
      </c>
      <c r="M3741" s="30" t="str">
        <f>IF($A3741 ="", "", VLOOKUP($A3741, 'Student reference sheet'!$A$2:$Z$2603,24,FALSE))</f>
        <v/>
      </c>
      <c r="N3741" s="30" t="str">
        <f>IF($A3741 ="", "", VLOOKUP($A3741, 'Student reference sheet'!$A$2:$Z$2603,26,FALSE))</f>
        <v/>
      </c>
      <c r="O3741" s="30" t="str">
        <f>IF($A3741 ="", "", VLOOKUP($A3741, 'Student reference sheet'!$A$2:$Z$2603,25,FALSE))</f>
        <v/>
      </c>
      <c r="P3741" s="39" t="str">
        <f>IF($A3741 = "", "", IF(OR(VLOOKUP($A3741,'Student reference sheet'!$A$2:$V$2400,8,FALSE) = "R",  VLOOKUP($A3741,'Student reference sheet'!$A$2:$V$2400,8,FALSE) = "L"), "X", ""))</f>
        <v/>
      </c>
      <c r="Q3741" s="39" t="str">
        <f>IF($A3741 ="", "", VLOOKUP($A3741, 'Student reference sheet'!$A$2:$V$2603,22,FALSE))</f>
        <v/>
      </c>
      <c r="R3741" s="39" t="str">
        <f>IF($A3741 &lt;&gt; "",VLOOKUP($A3741,'Student reference sheet'!$A$2:$V$2329, 5,FALSE), "")</f>
        <v/>
      </c>
      <c r="S3741" s="39" t="str">
        <f>IF($A3741 &lt;&gt; "",VLOOKUP($A3741,'Student reference sheet'!$A$2:$V$2329, 6,FALSE), "")</f>
        <v/>
      </c>
      <c r="T3741" s="30" t="str">
        <f>IF($A3741 = "","",
IF(VLOOKUP($A3741,'Student reference sheet'!$A$2:$V$2329, 10,FALSE) = "Y", "Hispanic",
IF(VLOOKUP($A3741,'Student reference sheet'!$A$2:$V$2329,11,FALSE) &lt;&gt; "",
IF(VLOOKUP($A3741,'Student reference sheet'!$A$2:$V$2329,11,FALSE) = "UNK", "Unknown", VLOOKUP(VALUE(VLOOKUP($A3741,'Student reference sheet'!$A$2:$V$2329,11,FALSE)),'Ethnicity Reference'!$A$2:$B$22,2,FALSE)),
IF(VLOOKUP($A3741,'Student reference sheet'!$A$2:$V$2329,9,FALSE) &lt;&gt; "", VLOOKUP(VALUE(VLOOKUP($A3741,'Student reference sheet'!$A$2:$V$2329,9,FALSE)),'Ethnicity Reference'!$A$2:$B$22,2,FALSE),"Unknown"))))</f>
        <v/>
      </c>
      <c r="U3741" s="35"/>
    </row>
    <row r="3742" spans="1:21" ht="15.75">
      <c r="A3742" s="47"/>
      <c r="B3742" s="33"/>
      <c r="C3742" s="39" t="str">
        <f>IF($A3742 &lt;&gt; "",VLOOKUP($A3742,'Student reference sheet'!$A$2:$V$2329, 3,FALSE), "")</f>
        <v/>
      </c>
      <c r="D3742" s="39" t="str">
        <f>IF($A3742 &lt;&gt; "",VLOOKUP($A3742,'Student reference sheet'!$A$2:$V$2329, 2,FALSE), "")</f>
        <v/>
      </c>
      <c r="E3742" s="35"/>
      <c r="F3742" s="34"/>
      <c r="G3742" s="40" t="str">
        <f t="shared" ca="1" si="177"/>
        <v/>
      </c>
      <c r="H3742" s="40" t="str">
        <f t="shared" ca="1" si="178"/>
        <v/>
      </c>
      <c r="I3742" s="36" t="str">
        <f>IF($A3742 = "", "",
IF(COUNTIF(MINIMUM_DAY_DATES[], Attendance!J3742) &gt; 0, VLOOKUP(Attendance!$G3742,MINIMUM_DAY_PERIOD_SCHEDULE[], 2,TRUE),
IF(COUNTIF(RALLY_DATES[], Attendance!J3742) &gt; 0, VLOOKUP(Attendance!$G3742,RALLY_PERIOD_SCHEDULE[], 2,TRUE),
IF(WEEKDAY(Attendance!$J3742) = 2,
       IF(COUNTIF(FINALS_WEEK_MONDAY_DATE[],Attendance!$J3742) &gt; 0, VLOOKUP(Attendance!$G3742,FINALS_WEEK_MONDAY_PERIOD_SCHEDULE[],2,TRUE),
       VLOOKUP(Attendance!$G3742,REGULAR_WEEK_SCHEDULE[],6,TRUE)),
IF(WEEKDAY($J3742) = 3,
       IF(COUNTIF(FINALS_WEEK_TUESDAY_DATE[],Attendance!$J3742) &gt; 0, VLOOKUP(Attendance!$G3742,FINALS_WEEK_TUESDAY_PERIOD_SCHEDULE[],2,TRUE),
       VLOOKUP(Attendance!$G3742,REGULAR_WEEK_SCHEDULE[[Tuesday]:[Period]],5,TRUE)),
IF(WEEKDAY(Attendance!$J3742) = 4,
        IF(COUNTIF(BLOCK_WEDNESDAY_DATES[],Attendance!$J3742) &gt; 0, VLOOKUP(Attendance!$G3742,BLOCK_WEDNESDAY_PERIOD_SCHEDULE[],2,TRUE),
        IF(COUNTIF(FINALS_WEEK_WEDNESDAY_DATE[],Attendance!$J3742) &gt; 0, VLOOKUP(Attendance!$G3742,FINALS_WEEK_WEDNESDAY_PERIOD_SCHEDULE[],2,TRUE),
       VLOOKUP(Attendance!$G3742,REGULAR_WEEK_SCHEDULE[[Wednesday]:[Period]],4,TRUE))),
IF(WEEKDAY($J3742) = 5,
       IF(COUNTIF(BLOCK_THURSDAY_DATES[],Attendance!$J3742) &gt; 0, VLOOKUP(Attendance!$G3742,BLOCK_THURSDAY_PERIOD_SCHEDULE[],2,TRUE),
       IF(COUNTIF(FINALS_WEEK_THURSDAY_DATE[],Attendance!$J3742) &gt; 0, VLOOKUP(Attendance!$G3742,FINALS_WEEK_THURSDAY_PERIOD_SCHEDULE[],2,TRUE),
       VLOOKUP(Attendance!$G3742,REGULAR_WEEK_SCHEDULE[[Thursday]:[Period]],3,TRUE))),
IF(WEEKDAY(Attendance!$J3742) = 6,
       IF(COUNTIF(FINALS_WEEK_FRIDAY_DATE[],Attendance!$J3742) &gt; 0, VLOOKUP(Attendance!$G3742,FINALS_WEEK_FRIDAY_PERIOD_SCHEDULE[],2,TRUE),
       VLOOKUP(Attendance!$G3742,REGULAR_WEEK_SCHEDULE[[Friday]:[Period]],2,TRUE))))))))))</f>
        <v/>
      </c>
      <c r="J3742" s="41" t="str">
        <f t="shared" ca="1" si="179"/>
        <v/>
      </c>
      <c r="K3742" s="41" t="str">
        <f>IF($A3742 &lt;&gt; "",VLOOKUP($A3742,'Student reference sheet'!$A$2:$V$2329, 7,FALSE), "")</f>
        <v/>
      </c>
      <c r="L3742" s="30" t="str">
        <f>IF($A3742 ="", "", VLOOKUP($A3742, 'Student reference sheet'!$A$2:$Z$2603,23,FALSE))</f>
        <v/>
      </c>
      <c r="M3742" s="30" t="str">
        <f>IF($A3742 ="", "", VLOOKUP($A3742, 'Student reference sheet'!$A$2:$Z$2603,24,FALSE))</f>
        <v/>
      </c>
      <c r="N3742" s="30" t="str">
        <f>IF($A3742 ="", "", VLOOKUP($A3742, 'Student reference sheet'!$A$2:$Z$2603,26,FALSE))</f>
        <v/>
      </c>
      <c r="O3742" s="30" t="str">
        <f>IF($A3742 ="", "", VLOOKUP($A3742, 'Student reference sheet'!$A$2:$Z$2603,25,FALSE))</f>
        <v/>
      </c>
      <c r="P3742" s="39" t="str">
        <f>IF($A3742 = "", "", IF(OR(VLOOKUP($A3742,'Student reference sheet'!$A$2:$V$2400,8,FALSE) = "R",  VLOOKUP($A3742,'Student reference sheet'!$A$2:$V$2400,8,FALSE) = "L"), "X", ""))</f>
        <v/>
      </c>
      <c r="Q3742" s="39" t="str">
        <f>IF($A3742 ="", "", VLOOKUP($A3742, 'Student reference sheet'!$A$2:$V$2603,22,FALSE))</f>
        <v/>
      </c>
      <c r="R3742" s="39" t="str">
        <f>IF($A3742 &lt;&gt; "",VLOOKUP($A3742,'Student reference sheet'!$A$2:$V$2329, 5,FALSE), "")</f>
        <v/>
      </c>
      <c r="S3742" s="39" t="str">
        <f>IF($A3742 &lt;&gt; "",VLOOKUP($A3742,'Student reference sheet'!$A$2:$V$2329, 6,FALSE), "")</f>
        <v/>
      </c>
      <c r="T3742" s="30" t="str">
        <f>IF($A3742 = "","",
IF(VLOOKUP($A3742,'Student reference sheet'!$A$2:$V$2329, 10,FALSE) = "Y", "Hispanic",
IF(VLOOKUP($A3742,'Student reference sheet'!$A$2:$V$2329,11,FALSE) &lt;&gt; "",
IF(VLOOKUP($A3742,'Student reference sheet'!$A$2:$V$2329,11,FALSE) = "UNK", "Unknown", VLOOKUP(VALUE(VLOOKUP($A3742,'Student reference sheet'!$A$2:$V$2329,11,FALSE)),'Ethnicity Reference'!$A$2:$B$22,2,FALSE)),
IF(VLOOKUP($A3742,'Student reference sheet'!$A$2:$V$2329,9,FALSE) &lt;&gt; "", VLOOKUP(VALUE(VLOOKUP($A3742,'Student reference sheet'!$A$2:$V$2329,9,FALSE)),'Ethnicity Reference'!$A$2:$B$22,2,FALSE),"Unknown"))))</f>
        <v/>
      </c>
      <c r="U3742" s="35"/>
    </row>
    <row r="3743" spans="1:21" ht="15.75">
      <c r="A3743" s="47"/>
      <c r="B3743" s="33"/>
      <c r="C3743" s="39" t="str">
        <f>IF($A3743 &lt;&gt; "",VLOOKUP($A3743,'Student reference sheet'!$A$2:$V$2329, 3,FALSE), "")</f>
        <v/>
      </c>
      <c r="D3743" s="39" t="str">
        <f>IF($A3743 &lt;&gt; "",VLOOKUP($A3743,'Student reference sheet'!$A$2:$V$2329, 2,FALSE), "")</f>
        <v/>
      </c>
      <c r="E3743" s="35"/>
      <c r="F3743" s="34"/>
      <c r="G3743" s="40" t="str">
        <f t="shared" ca="1" si="177"/>
        <v/>
      </c>
      <c r="H3743" s="40" t="str">
        <f t="shared" ca="1" si="178"/>
        <v/>
      </c>
      <c r="I3743" s="36" t="str">
        <f>IF($A3743 = "", "",
IF(COUNTIF(MINIMUM_DAY_DATES[], Attendance!J3743) &gt; 0, VLOOKUP(Attendance!$G3743,MINIMUM_DAY_PERIOD_SCHEDULE[], 2,TRUE),
IF(COUNTIF(RALLY_DATES[], Attendance!J3743) &gt; 0, VLOOKUP(Attendance!$G3743,RALLY_PERIOD_SCHEDULE[], 2,TRUE),
IF(WEEKDAY(Attendance!$J3743) = 2,
       IF(COUNTIF(FINALS_WEEK_MONDAY_DATE[],Attendance!$J3743) &gt; 0, VLOOKUP(Attendance!$G3743,FINALS_WEEK_MONDAY_PERIOD_SCHEDULE[],2,TRUE),
       VLOOKUP(Attendance!$G3743,REGULAR_WEEK_SCHEDULE[],6,TRUE)),
IF(WEEKDAY($J3743) = 3,
       IF(COUNTIF(FINALS_WEEK_TUESDAY_DATE[],Attendance!$J3743) &gt; 0, VLOOKUP(Attendance!$G3743,FINALS_WEEK_TUESDAY_PERIOD_SCHEDULE[],2,TRUE),
       VLOOKUP(Attendance!$G3743,REGULAR_WEEK_SCHEDULE[[Tuesday]:[Period]],5,TRUE)),
IF(WEEKDAY(Attendance!$J3743) = 4,
        IF(COUNTIF(BLOCK_WEDNESDAY_DATES[],Attendance!$J3743) &gt; 0, VLOOKUP(Attendance!$G3743,BLOCK_WEDNESDAY_PERIOD_SCHEDULE[],2,TRUE),
        IF(COUNTIF(FINALS_WEEK_WEDNESDAY_DATE[],Attendance!$J3743) &gt; 0, VLOOKUP(Attendance!$G3743,FINALS_WEEK_WEDNESDAY_PERIOD_SCHEDULE[],2,TRUE),
       VLOOKUP(Attendance!$G3743,REGULAR_WEEK_SCHEDULE[[Wednesday]:[Period]],4,TRUE))),
IF(WEEKDAY($J3743) = 5,
       IF(COUNTIF(BLOCK_THURSDAY_DATES[],Attendance!$J3743) &gt; 0, VLOOKUP(Attendance!$G3743,BLOCK_THURSDAY_PERIOD_SCHEDULE[],2,TRUE),
       IF(COUNTIF(FINALS_WEEK_THURSDAY_DATE[],Attendance!$J3743) &gt; 0, VLOOKUP(Attendance!$G3743,FINALS_WEEK_THURSDAY_PERIOD_SCHEDULE[],2,TRUE),
       VLOOKUP(Attendance!$G3743,REGULAR_WEEK_SCHEDULE[[Thursday]:[Period]],3,TRUE))),
IF(WEEKDAY(Attendance!$J3743) = 6,
       IF(COUNTIF(FINALS_WEEK_FRIDAY_DATE[],Attendance!$J3743) &gt; 0, VLOOKUP(Attendance!$G3743,FINALS_WEEK_FRIDAY_PERIOD_SCHEDULE[],2,TRUE),
       VLOOKUP(Attendance!$G3743,REGULAR_WEEK_SCHEDULE[[Friday]:[Period]],2,TRUE))))))))))</f>
        <v/>
      </c>
      <c r="J3743" s="41" t="str">
        <f t="shared" ca="1" si="179"/>
        <v/>
      </c>
      <c r="K3743" s="41" t="str">
        <f>IF($A3743 &lt;&gt; "",VLOOKUP($A3743,'Student reference sheet'!$A$2:$V$2329, 7,FALSE), "")</f>
        <v/>
      </c>
      <c r="L3743" s="30" t="str">
        <f>IF($A3743 ="", "", VLOOKUP($A3743, 'Student reference sheet'!$A$2:$Z$2603,23,FALSE))</f>
        <v/>
      </c>
      <c r="M3743" s="30" t="str">
        <f>IF($A3743 ="", "", VLOOKUP($A3743, 'Student reference sheet'!$A$2:$Z$2603,24,FALSE))</f>
        <v/>
      </c>
      <c r="N3743" s="30" t="str">
        <f>IF($A3743 ="", "", VLOOKUP($A3743, 'Student reference sheet'!$A$2:$Z$2603,26,FALSE))</f>
        <v/>
      </c>
      <c r="O3743" s="30" t="str">
        <f>IF($A3743 ="", "", VLOOKUP($A3743, 'Student reference sheet'!$A$2:$Z$2603,25,FALSE))</f>
        <v/>
      </c>
      <c r="P3743" s="39" t="str">
        <f>IF($A3743 = "", "", IF(OR(VLOOKUP($A3743,'Student reference sheet'!$A$2:$V$2400,8,FALSE) = "R",  VLOOKUP($A3743,'Student reference sheet'!$A$2:$V$2400,8,FALSE) = "L"), "X", ""))</f>
        <v/>
      </c>
      <c r="Q3743" s="39" t="str">
        <f>IF($A3743 ="", "", VLOOKUP($A3743, 'Student reference sheet'!$A$2:$V$2603,22,FALSE))</f>
        <v/>
      </c>
      <c r="R3743" s="39" t="str">
        <f>IF($A3743 &lt;&gt; "",VLOOKUP($A3743,'Student reference sheet'!$A$2:$V$2329, 5,FALSE), "")</f>
        <v/>
      </c>
      <c r="S3743" s="39" t="str">
        <f>IF($A3743 &lt;&gt; "",VLOOKUP($A3743,'Student reference sheet'!$A$2:$V$2329, 6,FALSE), "")</f>
        <v/>
      </c>
      <c r="T3743" s="30" t="str">
        <f>IF($A3743 = "","",
IF(VLOOKUP($A3743,'Student reference sheet'!$A$2:$V$2329, 10,FALSE) = "Y", "Hispanic",
IF(VLOOKUP($A3743,'Student reference sheet'!$A$2:$V$2329,11,FALSE) &lt;&gt; "",
IF(VLOOKUP($A3743,'Student reference sheet'!$A$2:$V$2329,11,FALSE) = "UNK", "Unknown", VLOOKUP(VALUE(VLOOKUP($A3743,'Student reference sheet'!$A$2:$V$2329,11,FALSE)),'Ethnicity Reference'!$A$2:$B$22,2,FALSE)),
IF(VLOOKUP($A3743,'Student reference sheet'!$A$2:$V$2329,9,FALSE) &lt;&gt; "", VLOOKUP(VALUE(VLOOKUP($A3743,'Student reference sheet'!$A$2:$V$2329,9,FALSE)),'Ethnicity Reference'!$A$2:$B$22,2,FALSE),"Unknown"))))</f>
        <v/>
      </c>
      <c r="U3743" s="35"/>
    </row>
    <row r="3744" spans="1:21" ht="15.75">
      <c r="A3744" s="47"/>
      <c r="B3744" s="33"/>
      <c r="C3744" s="39" t="str">
        <f>IF($A3744 &lt;&gt; "",VLOOKUP($A3744,'Student reference sheet'!$A$2:$V$2329, 3,FALSE), "")</f>
        <v/>
      </c>
      <c r="D3744" s="39" t="str">
        <f>IF($A3744 &lt;&gt; "",VLOOKUP($A3744,'Student reference sheet'!$A$2:$V$2329, 2,FALSE), "")</f>
        <v/>
      </c>
      <c r="E3744" s="35"/>
      <c r="F3744" s="34"/>
      <c r="G3744" s="40" t="str">
        <f t="shared" ca="1" si="177"/>
        <v/>
      </c>
      <c r="H3744" s="40" t="str">
        <f t="shared" ca="1" si="178"/>
        <v/>
      </c>
      <c r="I3744" s="36" t="str">
        <f>IF($A3744 = "", "",
IF(COUNTIF(MINIMUM_DAY_DATES[], Attendance!J3744) &gt; 0, VLOOKUP(Attendance!$G3744,MINIMUM_DAY_PERIOD_SCHEDULE[], 2,TRUE),
IF(COUNTIF(RALLY_DATES[], Attendance!J3744) &gt; 0, VLOOKUP(Attendance!$G3744,RALLY_PERIOD_SCHEDULE[], 2,TRUE),
IF(WEEKDAY(Attendance!$J3744) = 2,
       IF(COUNTIF(FINALS_WEEK_MONDAY_DATE[],Attendance!$J3744) &gt; 0, VLOOKUP(Attendance!$G3744,FINALS_WEEK_MONDAY_PERIOD_SCHEDULE[],2,TRUE),
       VLOOKUP(Attendance!$G3744,REGULAR_WEEK_SCHEDULE[],6,TRUE)),
IF(WEEKDAY($J3744) = 3,
       IF(COUNTIF(FINALS_WEEK_TUESDAY_DATE[],Attendance!$J3744) &gt; 0, VLOOKUP(Attendance!$G3744,FINALS_WEEK_TUESDAY_PERIOD_SCHEDULE[],2,TRUE),
       VLOOKUP(Attendance!$G3744,REGULAR_WEEK_SCHEDULE[[Tuesday]:[Period]],5,TRUE)),
IF(WEEKDAY(Attendance!$J3744) = 4,
        IF(COUNTIF(BLOCK_WEDNESDAY_DATES[],Attendance!$J3744) &gt; 0, VLOOKUP(Attendance!$G3744,BLOCK_WEDNESDAY_PERIOD_SCHEDULE[],2,TRUE),
        IF(COUNTIF(FINALS_WEEK_WEDNESDAY_DATE[],Attendance!$J3744) &gt; 0, VLOOKUP(Attendance!$G3744,FINALS_WEEK_WEDNESDAY_PERIOD_SCHEDULE[],2,TRUE),
       VLOOKUP(Attendance!$G3744,REGULAR_WEEK_SCHEDULE[[Wednesday]:[Period]],4,TRUE))),
IF(WEEKDAY($J3744) = 5,
       IF(COUNTIF(BLOCK_THURSDAY_DATES[],Attendance!$J3744) &gt; 0, VLOOKUP(Attendance!$G3744,BLOCK_THURSDAY_PERIOD_SCHEDULE[],2,TRUE),
       IF(COUNTIF(FINALS_WEEK_THURSDAY_DATE[],Attendance!$J3744) &gt; 0, VLOOKUP(Attendance!$G3744,FINALS_WEEK_THURSDAY_PERIOD_SCHEDULE[],2,TRUE),
       VLOOKUP(Attendance!$G3744,REGULAR_WEEK_SCHEDULE[[Thursday]:[Period]],3,TRUE))),
IF(WEEKDAY(Attendance!$J3744) = 6,
       IF(COUNTIF(FINALS_WEEK_FRIDAY_DATE[],Attendance!$J3744) &gt; 0, VLOOKUP(Attendance!$G3744,FINALS_WEEK_FRIDAY_PERIOD_SCHEDULE[],2,TRUE),
       VLOOKUP(Attendance!$G3744,REGULAR_WEEK_SCHEDULE[[Friday]:[Period]],2,TRUE))))))))))</f>
        <v/>
      </c>
      <c r="J3744" s="41" t="str">
        <f t="shared" ca="1" si="179"/>
        <v/>
      </c>
      <c r="K3744" s="41" t="str">
        <f>IF($A3744 &lt;&gt; "",VLOOKUP($A3744,'Student reference sheet'!$A$2:$V$2329, 7,FALSE), "")</f>
        <v/>
      </c>
      <c r="L3744" s="30" t="str">
        <f>IF($A3744 ="", "", VLOOKUP($A3744, 'Student reference sheet'!$A$2:$Z$2603,23,FALSE))</f>
        <v/>
      </c>
      <c r="M3744" s="30" t="str">
        <f>IF($A3744 ="", "", VLOOKUP($A3744, 'Student reference sheet'!$A$2:$Z$2603,24,FALSE))</f>
        <v/>
      </c>
      <c r="N3744" s="30" t="str">
        <f>IF($A3744 ="", "", VLOOKUP($A3744, 'Student reference sheet'!$A$2:$Z$2603,26,FALSE))</f>
        <v/>
      </c>
      <c r="O3744" s="30" t="str">
        <f>IF($A3744 ="", "", VLOOKUP($A3744, 'Student reference sheet'!$A$2:$Z$2603,25,FALSE))</f>
        <v/>
      </c>
      <c r="P3744" s="39" t="str">
        <f>IF($A3744 = "", "", IF(OR(VLOOKUP($A3744,'Student reference sheet'!$A$2:$V$2400,8,FALSE) = "R",  VLOOKUP($A3744,'Student reference sheet'!$A$2:$V$2400,8,FALSE) = "L"), "X", ""))</f>
        <v/>
      </c>
      <c r="Q3744" s="39" t="str">
        <f>IF($A3744 ="", "", VLOOKUP($A3744, 'Student reference sheet'!$A$2:$V$2603,22,FALSE))</f>
        <v/>
      </c>
      <c r="R3744" s="39" t="str">
        <f>IF($A3744 &lt;&gt; "",VLOOKUP($A3744,'Student reference sheet'!$A$2:$V$2329, 5,FALSE), "")</f>
        <v/>
      </c>
      <c r="S3744" s="39" t="str">
        <f>IF($A3744 &lt;&gt; "",VLOOKUP($A3744,'Student reference sheet'!$A$2:$V$2329, 6,FALSE), "")</f>
        <v/>
      </c>
      <c r="T3744" s="30" t="str">
        <f>IF($A3744 = "","",
IF(VLOOKUP($A3744,'Student reference sheet'!$A$2:$V$2329, 10,FALSE) = "Y", "Hispanic",
IF(VLOOKUP($A3744,'Student reference sheet'!$A$2:$V$2329,11,FALSE) &lt;&gt; "",
IF(VLOOKUP($A3744,'Student reference sheet'!$A$2:$V$2329,11,FALSE) = "UNK", "Unknown", VLOOKUP(VALUE(VLOOKUP($A3744,'Student reference sheet'!$A$2:$V$2329,11,FALSE)),'Ethnicity Reference'!$A$2:$B$22,2,FALSE)),
IF(VLOOKUP($A3744,'Student reference sheet'!$A$2:$V$2329,9,FALSE) &lt;&gt; "", VLOOKUP(VALUE(VLOOKUP($A3744,'Student reference sheet'!$A$2:$V$2329,9,FALSE)),'Ethnicity Reference'!$A$2:$B$22,2,FALSE),"Unknown"))))</f>
        <v/>
      </c>
      <c r="U3744" s="35"/>
    </row>
    <row r="3745" spans="1:21" ht="15.75">
      <c r="A3745" s="47"/>
      <c r="B3745" s="33"/>
      <c r="C3745" s="39" t="str">
        <f>IF($A3745 &lt;&gt; "",VLOOKUP($A3745,'Student reference sheet'!$A$2:$V$2329, 3,FALSE), "")</f>
        <v/>
      </c>
      <c r="D3745" s="39" t="str">
        <f>IF($A3745 &lt;&gt; "",VLOOKUP($A3745,'Student reference sheet'!$A$2:$V$2329, 2,FALSE), "")</f>
        <v/>
      </c>
      <c r="E3745" s="35"/>
      <c r="F3745" s="34"/>
      <c r="G3745" s="40" t="str">
        <f t="shared" ca="1" si="177"/>
        <v/>
      </c>
      <c r="H3745" s="40" t="str">
        <f t="shared" ca="1" si="178"/>
        <v/>
      </c>
      <c r="I3745" s="36" t="str">
        <f>IF($A3745 = "", "",
IF(COUNTIF(MINIMUM_DAY_DATES[], Attendance!J3745) &gt; 0, VLOOKUP(Attendance!$G3745,MINIMUM_DAY_PERIOD_SCHEDULE[], 2,TRUE),
IF(COUNTIF(RALLY_DATES[], Attendance!J3745) &gt; 0, VLOOKUP(Attendance!$G3745,RALLY_PERIOD_SCHEDULE[], 2,TRUE),
IF(WEEKDAY(Attendance!$J3745) = 2,
       IF(COUNTIF(FINALS_WEEK_MONDAY_DATE[],Attendance!$J3745) &gt; 0, VLOOKUP(Attendance!$G3745,FINALS_WEEK_MONDAY_PERIOD_SCHEDULE[],2,TRUE),
       VLOOKUP(Attendance!$G3745,REGULAR_WEEK_SCHEDULE[],6,TRUE)),
IF(WEEKDAY($J3745) = 3,
       IF(COUNTIF(FINALS_WEEK_TUESDAY_DATE[],Attendance!$J3745) &gt; 0, VLOOKUP(Attendance!$G3745,FINALS_WEEK_TUESDAY_PERIOD_SCHEDULE[],2,TRUE),
       VLOOKUP(Attendance!$G3745,REGULAR_WEEK_SCHEDULE[[Tuesday]:[Period]],5,TRUE)),
IF(WEEKDAY(Attendance!$J3745) = 4,
        IF(COUNTIF(BLOCK_WEDNESDAY_DATES[],Attendance!$J3745) &gt; 0, VLOOKUP(Attendance!$G3745,BLOCK_WEDNESDAY_PERIOD_SCHEDULE[],2,TRUE),
        IF(COUNTIF(FINALS_WEEK_WEDNESDAY_DATE[],Attendance!$J3745) &gt; 0, VLOOKUP(Attendance!$G3745,FINALS_WEEK_WEDNESDAY_PERIOD_SCHEDULE[],2,TRUE),
       VLOOKUP(Attendance!$G3745,REGULAR_WEEK_SCHEDULE[[Wednesday]:[Period]],4,TRUE))),
IF(WEEKDAY($J3745) = 5,
       IF(COUNTIF(BLOCK_THURSDAY_DATES[],Attendance!$J3745) &gt; 0, VLOOKUP(Attendance!$G3745,BLOCK_THURSDAY_PERIOD_SCHEDULE[],2,TRUE),
       IF(COUNTIF(FINALS_WEEK_THURSDAY_DATE[],Attendance!$J3745) &gt; 0, VLOOKUP(Attendance!$G3745,FINALS_WEEK_THURSDAY_PERIOD_SCHEDULE[],2,TRUE),
       VLOOKUP(Attendance!$G3745,REGULAR_WEEK_SCHEDULE[[Thursday]:[Period]],3,TRUE))),
IF(WEEKDAY(Attendance!$J3745) = 6,
       IF(COUNTIF(FINALS_WEEK_FRIDAY_DATE[],Attendance!$J3745) &gt; 0, VLOOKUP(Attendance!$G3745,FINALS_WEEK_FRIDAY_PERIOD_SCHEDULE[],2,TRUE),
       VLOOKUP(Attendance!$G3745,REGULAR_WEEK_SCHEDULE[[Friday]:[Period]],2,TRUE))))))))))</f>
        <v/>
      </c>
      <c r="J3745" s="41" t="str">
        <f t="shared" ca="1" si="179"/>
        <v/>
      </c>
      <c r="K3745" s="41" t="str">
        <f>IF($A3745 &lt;&gt; "",VLOOKUP($A3745,'Student reference sheet'!$A$2:$V$2329, 7,FALSE), "")</f>
        <v/>
      </c>
      <c r="L3745" s="30" t="str">
        <f>IF($A3745 ="", "", VLOOKUP($A3745, 'Student reference sheet'!$A$2:$Z$2603,23,FALSE))</f>
        <v/>
      </c>
      <c r="M3745" s="30" t="str">
        <f>IF($A3745 ="", "", VLOOKUP($A3745, 'Student reference sheet'!$A$2:$Z$2603,24,FALSE))</f>
        <v/>
      </c>
      <c r="N3745" s="30" t="str">
        <f>IF($A3745 ="", "", VLOOKUP($A3745, 'Student reference sheet'!$A$2:$Z$2603,26,FALSE))</f>
        <v/>
      </c>
      <c r="O3745" s="30" t="str">
        <f>IF($A3745 ="", "", VLOOKUP($A3745, 'Student reference sheet'!$A$2:$Z$2603,25,FALSE))</f>
        <v/>
      </c>
      <c r="P3745" s="39" t="str">
        <f>IF($A3745 = "", "", IF(OR(VLOOKUP($A3745,'Student reference sheet'!$A$2:$V$2400,8,FALSE) = "R",  VLOOKUP($A3745,'Student reference sheet'!$A$2:$V$2400,8,FALSE) = "L"), "X", ""))</f>
        <v/>
      </c>
      <c r="Q3745" s="39" t="str">
        <f>IF($A3745 ="", "", VLOOKUP($A3745, 'Student reference sheet'!$A$2:$V$2603,22,FALSE))</f>
        <v/>
      </c>
      <c r="R3745" s="39" t="str">
        <f>IF($A3745 &lt;&gt; "",VLOOKUP($A3745,'Student reference sheet'!$A$2:$V$2329, 5,FALSE), "")</f>
        <v/>
      </c>
      <c r="S3745" s="39" t="str">
        <f>IF($A3745 &lt;&gt; "",VLOOKUP($A3745,'Student reference sheet'!$A$2:$V$2329, 6,FALSE), "")</f>
        <v/>
      </c>
      <c r="T3745" s="30" t="str">
        <f>IF($A3745 = "","",
IF(VLOOKUP($A3745,'Student reference sheet'!$A$2:$V$2329, 10,FALSE) = "Y", "Hispanic",
IF(VLOOKUP($A3745,'Student reference sheet'!$A$2:$V$2329,11,FALSE) &lt;&gt; "",
IF(VLOOKUP($A3745,'Student reference sheet'!$A$2:$V$2329,11,FALSE) = "UNK", "Unknown", VLOOKUP(VALUE(VLOOKUP($A3745,'Student reference sheet'!$A$2:$V$2329,11,FALSE)),'Ethnicity Reference'!$A$2:$B$22,2,FALSE)),
IF(VLOOKUP($A3745,'Student reference sheet'!$A$2:$V$2329,9,FALSE) &lt;&gt; "", VLOOKUP(VALUE(VLOOKUP($A3745,'Student reference sheet'!$A$2:$V$2329,9,FALSE)),'Ethnicity Reference'!$A$2:$B$22,2,FALSE),"Unknown"))))</f>
        <v/>
      </c>
      <c r="U3745" s="35"/>
    </row>
    <row r="3746" spans="1:21" ht="15.75">
      <c r="A3746" s="47"/>
      <c r="B3746" s="33"/>
      <c r="C3746" s="39" t="str">
        <f>IF($A3746 &lt;&gt; "",VLOOKUP($A3746,'Student reference sheet'!$A$2:$V$2329, 3,FALSE), "")</f>
        <v/>
      </c>
      <c r="D3746" s="39" t="str">
        <f>IF($A3746 &lt;&gt; "",VLOOKUP($A3746,'Student reference sheet'!$A$2:$V$2329, 2,FALSE), "")</f>
        <v/>
      </c>
      <c r="E3746" s="35"/>
      <c r="F3746" s="34"/>
      <c r="G3746" s="40" t="str">
        <f t="shared" ca="1" si="177"/>
        <v/>
      </c>
      <c r="H3746" s="40" t="str">
        <f t="shared" ca="1" si="178"/>
        <v/>
      </c>
      <c r="I3746" s="36" t="str">
        <f>IF($A3746 = "", "",
IF(COUNTIF(MINIMUM_DAY_DATES[], Attendance!J3746) &gt; 0, VLOOKUP(Attendance!$G3746,MINIMUM_DAY_PERIOD_SCHEDULE[], 2,TRUE),
IF(COUNTIF(RALLY_DATES[], Attendance!J3746) &gt; 0, VLOOKUP(Attendance!$G3746,RALLY_PERIOD_SCHEDULE[], 2,TRUE),
IF(WEEKDAY(Attendance!$J3746) = 2,
       IF(COUNTIF(FINALS_WEEK_MONDAY_DATE[],Attendance!$J3746) &gt; 0, VLOOKUP(Attendance!$G3746,FINALS_WEEK_MONDAY_PERIOD_SCHEDULE[],2,TRUE),
       VLOOKUP(Attendance!$G3746,REGULAR_WEEK_SCHEDULE[],6,TRUE)),
IF(WEEKDAY($J3746) = 3,
       IF(COUNTIF(FINALS_WEEK_TUESDAY_DATE[],Attendance!$J3746) &gt; 0, VLOOKUP(Attendance!$G3746,FINALS_WEEK_TUESDAY_PERIOD_SCHEDULE[],2,TRUE),
       VLOOKUP(Attendance!$G3746,REGULAR_WEEK_SCHEDULE[[Tuesday]:[Period]],5,TRUE)),
IF(WEEKDAY(Attendance!$J3746) = 4,
        IF(COUNTIF(BLOCK_WEDNESDAY_DATES[],Attendance!$J3746) &gt; 0, VLOOKUP(Attendance!$G3746,BLOCK_WEDNESDAY_PERIOD_SCHEDULE[],2,TRUE),
        IF(COUNTIF(FINALS_WEEK_WEDNESDAY_DATE[],Attendance!$J3746) &gt; 0, VLOOKUP(Attendance!$G3746,FINALS_WEEK_WEDNESDAY_PERIOD_SCHEDULE[],2,TRUE),
       VLOOKUP(Attendance!$G3746,REGULAR_WEEK_SCHEDULE[[Wednesday]:[Period]],4,TRUE))),
IF(WEEKDAY($J3746) = 5,
       IF(COUNTIF(BLOCK_THURSDAY_DATES[],Attendance!$J3746) &gt; 0, VLOOKUP(Attendance!$G3746,BLOCK_THURSDAY_PERIOD_SCHEDULE[],2,TRUE),
       IF(COUNTIF(FINALS_WEEK_THURSDAY_DATE[],Attendance!$J3746) &gt; 0, VLOOKUP(Attendance!$G3746,FINALS_WEEK_THURSDAY_PERIOD_SCHEDULE[],2,TRUE),
       VLOOKUP(Attendance!$G3746,REGULAR_WEEK_SCHEDULE[[Thursday]:[Period]],3,TRUE))),
IF(WEEKDAY(Attendance!$J3746) = 6,
       IF(COUNTIF(FINALS_WEEK_FRIDAY_DATE[],Attendance!$J3746) &gt; 0, VLOOKUP(Attendance!$G3746,FINALS_WEEK_FRIDAY_PERIOD_SCHEDULE[],2,TRUE),
       VLOOKUP(Attendance!$G3746,REGULAR_WEEK_SCHEDULE[[Friday]:[Period]],2,TRUE))))))))))</f>
        <v/>
      </c>
      <c r="J3746" s="41" t="str">
        <f t="shared" ca="1" si="179"/>
        <v/>
      </c>
      <c r="K3746" s="41" t="str">
        <f>IF($A3746 &lt;&gt; "",VLOOKUP($A3746,'Student reference sheet'!$A$2:$V$2329, 7,FALSE), "")</f>
        <v/>
      </c>
      <c r="L3746" s="30" t="str">
        <f>IF($A3746 ="", "", VLOOKUP($A3746, 'Student reference sheet'!$A$2:$Z$2603,23,FALSE))</f>
        <v/>
      </c>
      <c r="M3746" s="30" t="str">
        <f>IF($A3746 ="", "", VLOOKUP($A3746, 'Student reference sheet'!$A$2:$Z$2603,24,FALSE))</f>
        <v/>
      </c>
      <c r="N3746" s="30" t="str">
        <f>IF($A3746 ="", "", VLOOKUP($A3746, 'Student reference sheet'!$A$2:$Z$2603,26,FALSE))</f>
        <v/>
      </c>
      <c r="O3746" s="30" t="str">
        <f>IF($A3746 ="", "", VLOOKUP($A3746, 'Student reference sheet'!$A$2:$Z$2603,25,FALSE))</f>
        <v/>
      </c>
      <c r="P3746" s="39" t="str">
        <f>IF($A3746 = "", "", IF(OR(VLOOKUP($A3746,'Student reference sheet'!$A$2:$V$2400,8,FALSE) = "R",  VLOOKUP($A3746,'Student reference sheet'!$A$2:$V$2400,8,FALSE) = "L"), "X", ""))</f>
        <v/>
      </c>
      <c r="Q3746" s="39" t="str">
        <f>IF($A3746 ="", "", VLOOKUP($A3746, 'Student reference sheet'!$A$2:$V$2603,22,FALSE))</f>
        <v/>
      </c>
      <c r="R3746" s="39" t="str">
        <f>IF($A3746 &lt;&gt; "",VLOOKUP($A3746,'Student reference sheet'!$A$2:$V$2329, 5,FALSE), "")</f>
        <v/>
      </c>
      <c r="S3746" s="39" t="str">
        <f>IF($A3746 &lt;&gt; "",VLOOKUP($A3746,'Student reference sheet'!$A$2:$V$2329, 6,FALSE), "")</f>
        <v/>
      </c>
      <c r="T3746" s="30" t="str">
        <f>IF($A3746 = "","",
IF(VLOOKUP($A3746,'Student reference sheet'!$A$2:$V$2329, 10,FALSE) = "Y", "Hispanic",
IF(VLOOKUP($A3746,'Student reference sheet'!$A$2:$V$2329,11,FALSE) &lt;&gt; "",
IF(VLOOKUP($A3746,'Student reference sheet'!$A$2:$V$2329,11,FALSE) = "UNK", "Unknown", VLOOKUP(VALUE(VLOOKUP($A3746,'Student reference sheet'!$A$2:$V$2329,11,FALSE)),'Ethnicity Reference'!$A$2:$B$22,2,FALSE)),
IF(VLOOKUP($A3746,'Student reference sheet'!$A$2:$V$2329,9,FALSE) &lt;&gt; "", VLOOKUP(VALUE(VLOOKUP($A3746,'Student reference sheet'!$A$2:$V$2329,9,FALSE)),'Ethnicity Reference'!$A$2:$B$22,2,FALSE),"Unknown"))))</f>
        <v/>
      </c>
      <c r="U3746" s="35"/>
    </row>
    <row r="3747" spans="1:21" ht="15.75">
      <c r="A3747" s="47"/>
      <c r="B3747" s="33"/>
      <c r="C3747" s="39" t="str">
        <f>IF($A3747 &lt;&gt; "",VLOOKUP($A3747,'Student reference sheet'!$A$2:$V$2329, 3,FALSE), "")</f>
        <v/>
      </c>
      <c r="D3747" s="39" t="str">
        <f>IF($A3747 &lt;&gt; "",VLOOKUP($A3747,'Student reference sheet'!$A$2:$V$2329, 2,FALSE), "")</f>
        <v/>
      </c>
      <c r="E3747" s="35"/>
      <c r="F3747" s="34"/>
      <c r="G3747" s="40" t="str">
        <f t="shared" ca="1" si="177"/>
        <v/>
      </c>
      <c r="H3747" s="40" t="str">
        <f t="shared" ca="1" si="178"/>
        <v/>
      </c>
      <c r="I3747" s="36" t="str">
        <f>IF($A3747 = "", "",
IF(COUNTIF(MINIMUM_DAY_DATES[], Attendance!J3747) &gt; 0, VLOOKUP(Attendance!$G3747,MINIMUM_DAY_PERIOD_SCHEDULE[], 2,TRUE),
IF(COUNTIF(RALLY_DATES[], Attendance!J3747) &gt; 0, VLOOKUP(Attendance!$G3747,RALLY_PERIOD_SCHEDULE[], 2,TRUE),
IF(WEEKDAY(Attendance!$J3747) = 2,
       IF(COUNTIF(FINALS_WEEK_MONDAY_DATE[],Attendance!$J3747) &gt; 0, VLOOKUP(Attendance!$G3747,FINALS_WEEK_MONDAY_PERIOD_SCHEDULE[],2,TRUE),
       VLOOKUP(Attendance!$G3747,REGULAR_WEEK_SCHEDULE[],6,TRUE)),
IF(WEEKDAY($J3747) = 3,
       IF(COUNTIF(FINALS_WEEK_TUESDAY_DATE[],Attendance!$J3747) &gt; 0, VLOOKUP(Attendance!$G3747,FINALS_WEEK_TUESDAY_PERIOD_SCHEDULE[],2,TRUE),
       VLOOKUP(Attendance!$G3747,REGULAR_WEEK_SCHEDULE[[Tuesday]:[Period]],5,TRUE)),
IF(WEEKDAY(Attendance!$J3747) = 4,
        IF(COUNTIF(BLOCK_WEDNESDAY_DATES[],Attendance!$J3747) &gt; 0, VLOOKUP(Attendance!$G3747,BLOCK_WEDNESDAY_PERIOD_SCHEDULE[],2,TRUE),
        IF(COUNTIF(FINALS_WEEK_WEDNESDAY_DATE[],Attendance!$J3747) &gt; 0, VLOOKUP(Attendance!$G3747,FINALS_WEEK_WEDNESDAY_PERIOD_SCHEDULE[],2,TRUE),
       VLOOKUP(Attendance!$G3747,REGULAR_WEEK_SCHEDULE[[Wednesday]:[Period]],4,TRUE))),
IF(WEEKDAY($J3747) = 5,
       IF(COUNTIF(BLOCK_THURSDAY_DATES[],Attendance!$J3747) &gt; 0, VLOOKUP(Attendance!$G3747,BLOCK_THURSDAY_PERIOD_SCHEDULE[],2,TRUE),
       IF(COUNTIF(FINALS_WEEK_THURSDAY_DATE[],Attendance!$J3747) &gt; 0, VLOOKUP(Attendance!$G3747,FINALS_WEEK_THURSDAY_PERIOD_SCHEDULE[],2,TRUE),
       VLOOKUP(Attendance!$G3747,REGULAR_WEEK_SCHEDULE[[Thursday]:[Period]],3,TRUE))),
IF(WEEKDAY(Attendance!$J3747) = 6,
       IF(COUNTIF(FINALS_WEEK_FRIDAY_DATE[],Attendance!$J3747) &gt; 0, VLOOKUP(Attendance!$G3747,FINALS_WEEK_FRIDAY_PERIOD_SCHEDULE[],2,TRUE),
       VLOOKUP(Attendance!$G3747,REGULAR_WEEK_SCHEDULE[[Friday]:[Period]],2,TRUE))))))))))</f>
        <v/>
      </c>
      <c r="J3747" s="41" t="str">
        <f t="shared" ca="1" si="179"/>
        <v/>
      </c>
      <c r="K3747" s="41" t="str">
        <f>IF($A3747 &lt;&gt; "",VLOOKUP($A3747,'Student reference sheet'!$A$2:$V$2329, 7,FALSE), "")</f>
        <v/>
      </c>
      <c r="L3747" s="30" t="str">
        <f>IF($A3747 ="", "", VLOOKUP($A3747, 'Student reference sheet'!$A$2:$Z$2603,23,FALSE))</f>
        <v/>
      </c>
      <c r="M3747" s="30" t="str">
        <f>IF($A3747 ="", "", VLOOKUP($A3747, 'Student reference sheet'!$A$2:$Z$2603,24,FALSE))</f>
        <v/>
      </c>
      <c r="N3747" s="30" t="str">
        <f>IF($A3747 ="", "", VLOOKUP($A3747, 'Student reference sheet'!$A$2:$Z$2603,26,FALSE))</f>
        <v/>
      </c>
      <c r="O3747" s="30" t="str">
        <f>IF($A3747 ="", "", VLOOKUP($A3747, 'Student reference sheet'!$A$2:$Z$2603,25,FALSE))</f>
        <v/>
      </c>
      <c r="P3747" s="39" t="str">
        <f>IF($A3747 = "", "", IF(OR(VLOOKUP($A3747,'Student reference sheet'!$A$2:$V$2400,8,FALSE) = "R",  VLOOKUP($A3747,'Student reference sheet'!$A$2:$V$2400,8,FALSE) = "L"), "X", ""))</f>
        <v/>
      </c>
      <c r="Q3747" s="39" t="str">
        <f>IF($A3747 ="", "", VLOOKUP($A3747, 'Student reference sheet'!$A$2:$V$2603,22,FALSE))</f>
        <v/>
      </c>
      <c r="R3747" s="39" t="str">
        <f>IF($A3747 &lt;&gt; "",VLOOKUP($A3747,'Student reference sheet'!$A$2:$V$2329, 5,FALSE), "")</f>
        <v/>
      </c>
      <c r="S3747" s="39" t="str">
        <f>IF($A3747 &lt;&gt; "",VLOOKUP($A3747,'Student reference sheet'!$A$2:$V$2329, 6,FALSE), "")</f>
        <v/>
      </c>
      <c r="T3747" s="30" t="str">
        <f>IF($A3747 = "","",
IF(VLOOKUP($A3747,'Student reference sheet'!$A$2:$V$2329, 10,FALSE) = "Y", "Hispanic",
IF(VLOOKUP($A3747,'Student reference sheet'!$A$2:$V$2329,11,FALSE) &lt;&gt; "",
IF(VLOOKUP($A3747,'Student reference sheet'!$A$2:$V$2329,11,FALSE) = "UNK", "Unknown", VLOOKUP(VALUE(VLOOKUP($A3747,'Student reference sheet'!$A$2:$V$2329,11,FALSE)),'Ethnicity Reference'!$A$2:$B$22,2,FALSE)),
IF(VLOOKUP($A3747,'Student reference sheet'!$A$2:$V$2329,9,FALSE) &lt;&gt; "", VLOOKUP(VALUE(VLOOKUP($A3747,'Student reference sheet'!$A$2:$V$2329,9,FALSE)),'Ethnicity Reference'!$A$2:$B$22,2,FALSE),"Unknown"))))</f>
        <v/>
      </c>
      <c r="U3747" s="35"/>
    </row>
    <row r="3748" spans="1:21" ht="15.75">
      <c r="A3748" s="47"/>
      <c r="B3748" s="33"/>
      <c r="C3748" s="39" t="str">
        <f>IF($A3748 &lt;&gt; "",VLOOKUP($A3748,'Student reference sheet'!$A$2:$V$2329, 3,FALSE), "")</f>
        <v/>
      </c>
      <c r="D3748" s="39" t="str">
        <f>IF($A3748 &lt;&gt; "",VLOOKUP($A3748,'Student reference sheet'!$A$2:$V$2329, 2,FALSE), "")</f>
        <v/>
      </c>
      <c r="E3748" s="35"/>
      <c r="F3748" s="34"/>
      <c r="G3748" s="40" t="str">
        <f t="shared" ca="1" si="177"/>
        <v/>
      </c>
      <c r="H3748" s="40" t="str">
        <f t="shared" ca="1" si="178"/>
        <v/>
      </c>
      <c r="I3748" s="36" t="str">
        <f>IF($A3748 = "", "",
IF(COUNTIF(MINIMUM_DAY_DATES[], Attendance!J3748) &gt; 0, VLOOKUP(Attendance!$G3748,MINIMUM_DAY_PERIOD_SCHEDULE[], 2,TRUE),
IF(COUNTIF(RALLY_DATES[], Attendance!J3748) &gt; 0, VLOOKUP(Attendance!$G3748,RALLY_PERIOD_SCHEDULE[], 2,TRUE),
IF(WEEKDAY(Attendance!$J3748) = 2,
       IF(COUNTIF(FINALS_WEEK_MONDAY_DATE[],Attendance!$J3748) &gt; 0, VLOOKUP(Attendance!$G3748,FINALS_WEEK_MONDAY_PERIOD_SCHEDULE[],2,TRUE),
       VLOOKUP(Attendance!$G3748,REGULAR_WEEK_SCHEDULE[],6,TRUE)),
IF(WEEKDAY($J3748) = 3,
       IF(COUNTIF(FINALS_WEEK_TUESDAY_DATE[],Attendance!$J3748) &gt; 0, VLOOKUP(Attendance!$G3748,FINALS_WEEK_TUESDAY_PERIOD_SCHEDULE[],2,TRUE),
       VLOOKUP(Attendance!$G3748,REGULAR_WEEK_SCHEDULE[[Tuesday]:[Period]],5,TRUE)),
IF(WEEKDAY(Attendance!$J3748) = 4,
        IF(COUNTIF(BLOCK_WEDNESDAY_DATES[],Attendance!$J3748) &gt; 0, VLOOKUP(Attendance!$G3748,BLOCK_WEDNESDAY_PERIOD_SCHEDULE[],2,TRUE),
        IF(COUNTIF(FINALS_WEEK_WEDNESDAY_DATE[],Attendance!$J3748) &gt; 0, VLOOKUP(Attendance!$G3748,FINALS_WEEK_WEDNESDAY_PERIOD_SCHEDULE[],2,TRUE),
       VLOOKUP(Attendance!$G3748,REGULAR_WEEK_SCHEDULE[[Wednesday]:[Period]],4,TRUE))),
IF(WEEKDAY($J3748) = 5,
       IF(COUNTIF(BLOCK_THURSDAY_DATES[],Attendance!$J3748) &gt; 0, VLOOKUP(Attendance!$G3748,BLOCK_THURSDAY_PERIOD_SCHEDULE[],2,TRUE),
       IF(COUNTIF(FINALS_WEEK_THURSDAY_DATE[],Attendance!$J3748) &gt; 0, VLOOKUP(Attendance!$G3748,FINALS_WEEK_THURSDAY_PERIOD_SCHEDULE[],2,TRUE),
       VLOOKUP(Attendance!$G3748,REGULAR_WEEK_SCHEDULE[[Thursday]:[Period]],3,TRUE))),
IF(WEEKDAY(Attendance!$J3748) = 6,
       IF(COUNTIF(FINALS_WEEK_FRIDAY_DATE[],Attendance!$J3748) &gt; 0, VLOOKUP(Attendance!$G3748,FINALS_WEEK_FRIDAY_PERIOD_SCHEDULE[],2,TRUE),
       VLOOKUP(Attendance!$G3748,REGULAR_WEEK_SCHEDULE[[Friday]:[Period]],2,TRUE))))))))))</f>
        <v/>
      </c>
      <c r="J3748" s="41" t="str">
        <f t="shared" ca="1" si="179"/>
        <v/>
      </c>
      <c r="K3748" s="41" t="str">
        <f>IF($A3748 &lt;&gt; "",VLOOKUP($A3748,'Student reference sheet'!$A$2:$V$2329, 7,FALSE), "")</f>
        <v/>
      </c>
      <c r="L3748" s="30" t="str">
        <f>IF($A3748 ="", "", VLOOKUP($A3748, 'Student reference sheet'!$A$2:$Z$2603,23,FALSE))</f>
        <v/>
      </c>
      <c r="M3748" s="30" t="str">
        <f>IF($A3748 ="", "", VLOOKUP($A3748, 'Student reference sheet'!$A$2:$Z$2603,24,FALSE))</f>
        <v/>
      </c>
      <c r="N3748" s="30" t="str">
        <f>IF($A3748 ="", "", VLOOKUP($A3748, 'Student reference sheet'!$A$2:$Z$2603,26,FALSE))</f>
        <v/>
      </c>
      <c r="O3748" s="30" t="str">
        <f>IF($A3748 ="", "", VLOOKUP($A3748, 'Student reference sheet'!$A$2:$Z$2603,25,FALSE))</f>
        <v/>
      </c>
      <c r="P3748" s="39" t="str">
        <f>IF($A3748 = "", "", IF(OR(VLOOKUP($A3748,'Student reference sheet'!$A$2:$V$2400,8,FALSE) = "R",  VLOOKUP($A3748,'Student reference sheet'!$A$2:$V$2400,8,FALSE) = "L"), "X", ""))</f>
        <v/>
      </c>
      <c r="Q3748" s="39" t="str">
        <f>IF($A3748 ="", "", VLOOKUP($A3748, 'Student reference sheet'!$A$2:$V$2603,22,FALSE))</f>
        <v/>
      </c>
      <c r="R3748" s="39" t="str">
        <f>IF($A3748 &lt;&gt; "",VLOOKUP($A3748,'Student reference sheet'!$A$2:$V$2329, 5,FALSE), "")</f>
        <v/>
      </c>
      <c r="S3748" s="39" t="str">
        <f>IF($A3748 &lt;&gt; "",VLOOKUP($A3748,'Student reference sheet'!$A$2:$V$2329, 6,FALSE), "")</f>
        <v/>
      </c>
      <c r="T3748" s="30" t="str">
        <f>IF($A3748 = "","",
IF(VLOOKUP($A3748,'Student reference sheet'!$A$2:$V$2329, 10,FALSE) = "Y", "Hispanic",
IF(VLOOKUP($A3748,'Student reference sheet'!$A$2:$V$2329,11,FALSE) &lt;&gt; "",
IF(VLOOKUP($A3748,'Student reference sheet'!$A$2:$V$2329,11,FALSE) = "UNK", "Unknown", VLOOKUP(VALUE(VLOOKUP($A3748,'Student reference sheet'!$A$2:$V$2329,11,FALSE)),'Ethnicity Reference'!$A$2:$B$22,2,FALSE)),
IF(VLOOKUP($A3748,'Student reference sheet'!$A$2:$V$2329,9,FALSE) &lt;&gt; "", VLOOKUP(VALUE(VLOOKUP($A3748,'Student reference sheet'!$A$2:$V$2329,9,FALSE)),'Ethnicity Reference'!$A$2:$B$22,2,FALSE),"Unknown"))))</f>
        <v/>
      </c>
      <c r="U3748" s="35"/>
    </row>
    <row r="3749" spans="1:21" ht="15.75">
      <c r="A3749" s="47"/>
      <c r="B3749" s="33"/>
      <c r="C3749" s="39" t="str">
        <f>IF($A3749 &lt;&gt; "",VLOOKUP($A3749,'Student reference sheet'!$A$2:$V$2329, 3,FALSE), "")</f>
        <v/>
      </c>
      <c r="D3749" s="39" t="str">
        <f>IF($A3749 &lt;&gt; "",VLOOKUP($A3749,'Student reference sheet'!$A$2:$V$2329, 2,FALSE), "")</f>
        <v/>
      </c>
      <c r="E3749" s="35"/>
      <c r="F3749" s="34"/>
      <c r="G3749" s="40" t="str">
        <f t="shared" ca="1" si="177"/>
        <v/>
      </c>
      <c r="H3749" s="40" t="str">
        <f t="shared" ca="1" si="178"/>
        <v/>
      </c>
      <c r="I3749" s="36" t="str">
        <f>IF($A3749 = "", "",
IF(COUNTIF(MINIMUM_DAY_DATES[], Attendance!J3749) &gt; 0, VLOOKUP(Attendance!$G3749,MINIMUM_DAY_PERIOD_SCHEDULE[], 2,TRUE),
IF(COUNTIF(RALLY_DATES[], Attendance!J3749) &gt; 0, VLOOKUP(Attendance!$G3749,RALLY_PERIOD_SCHEDULE[], 2,TRUE),
IF(WEEKDAY(Attendance!$J3749) = 2,
       IF(COUNTIF(FINALS_WEEK_MONDAY_DATE[],Attendance!$J3749) &gt; 0, VLOOKUP(Attendance!$G3749,FINALS_WEEK_MONDAY_PERIOD_SCHEDULE[],2,TRUE),
       VLOOKUP(Attendance!$G3749,REGULAR_WEEK_SCHEDULE[],6,TRUE)),
IF(WEEKDAY($J3749) = 3,
       IF(COUNTIF(FINALS_WEEK_TUESDAY_DATE[],Attendance!$J3749) &gt; 0, VLOOKUP(Attendance!$G3749,FINALS_WEEK_TUESDAY_PERIOD_SCHEDULE[],2,TRUE),
       VLOOKUP(Attendance!$G3749,REGULAR_WEEK_SCHEDULE[[Tuesday]:[Period]],5,TRUE)),
IF(WEEKDAY(Attendance!$J3749) = 4,
        IF(COUNTIF(BLOCK_WEDNESDAY_DATES[],Attendance!$J3749) &gt; 0, VLOOKUP(Attendance!$G3749,BLOCK_WEDNESDAY_PERIOD_SCHEDULE[],2,TRUE),
        IF(COUNTIF(FINALS_WEEK_WEDNESDAY_DATE[],Attendance!$J3749) &gt; 0, VLOOKUP(Attendance!$G3749,FINALS_WEEK_WEDNESDAY_PERIOD_SCHEDULE[],2,TRUE),
       VLOOKUP(Attendance!$G3749,REGULAR_WEEK_SCHEDULE[[Wednesday]:[Period]],4,TRUE))),
IF(WEEKDAY($J3749) = 5,
       IF(COUNTIF(BLOCK_THURSDAY_DATES[],Attendance!$J3749) &gt; 0, VLOOKUP(Attendance!$G3749,BLOCK_THURSDAY_PERIOD_SCHEDULE[],2,TRUE),
       IF(COUNTIF(FINALS_WEEK_THURSDAY_DATE[],Attendance!$J3749) &gt; 0, VLOOKUP(Attendance!$G3749,FINALS_WEEK_THURSDAY_PERIOD_SCHEDULE[],2,TRUE),
       VLOOKUP(Attendance!$G3749,REGULAR_WEEK_SCHEDULE[[Thursday]:[Period]],3,TRUE))),
IF(WEEKDAY(Attendance!$J3749) = 6,
       IF(COUNTIF(FINALS_WEEK_FRIDAY_DATE[],Attendance!$J3749) &gt; 0, VLOOKUP(Attendance!$G3749,FINALS_WEEK_FRIDAY_PERIOD_SCHEDULE[],2,TRUE),
       VLOOKUP(Attendance!$G3749,REGULAR_WEEK_SCHEDULE[[Friday]:[Period]],2,TRUE))))))))))</f>
        <v/>
      </c>
      <c r="J3749" s="41" t="str">
        <f t="shared" ca="1" si="179"/>
        <v/>
      </c>
      <c r="K3749" s="41" t="str">
        <f>IF($A3749 &lt;&gt; "",VLOOKUP($A3749,'Student reference sheet'!$A$2:$V$2329, 7,FALSE), "")</f>
        <v/>
      </c>
      <c r="L3749" s="30" t="str">
        <f>IF($A3749 ="", "", VLOOKUP($A3749, 'Student reference sheet'!$A$2:$Z$2603,23,FALSE))</f>
        <v/>
      </c>
      <c r="M3749" s="30" t="str">
        <f>IF($A3749 ="", "", VLOOKUP($A3749, 'Student reference sheet'!$A$2:$Z$2603,24,FALSE))</f>
        <v/>
      </c>
      <c r="N3749" s="30" t="str">
        <f>IF($A3749 ="", "", VLOOKUP($A3749, 'Student reference sheet'!$A$2:$Z$2603,26,FALSE))</f>
        <v/>
      </c>
      <c r="O3749" s="30" t="str">
        <f>IF($A3749 ="", "", VLOOKUP($A3749, 'Student reference sheet'!$A$2:$Z$2603,25,FALSE))</f>
        <v/>
      </c>
      <c r="P3749" s="39" t="str">
        <f>IF($A3749 = "", "", IF(OR(VLOOKUP($A3749,'Student reference sheet'!$A$2:$V$2400,8,FALSE) = "R",  VLOOKUP($A3749,'Student reference sheet'!$A$2:$V$2400,8,FALSE) = "L"), "X", ""))</f>
        <v/>
      </c>
      <c r="Q3749" s="39" t="str">
        <f>IF($A3749 ="", "", VLOOKUP($A3749, 'Student reference sheet'!$A$2:$V$2603,22,FALSE))</f>
        <v/>
      </c>
      <c r="R3749" s="39" t="str">
        <f>IF($A3749 &lt;&gt; "",VLOOKUP($A3749,'Student reference sheet'!$A$2:$V$2329, 5,FALSE), "")</f>
        <v/>
      </c>
      <c r="S3749" s="39" t="str">
        <f>IF($A3749 &lt;&gt; "",VLOOKUP($A3749,'Student reference sheet'!$A$2:$V$2329, 6,FALSE), "")</f>
        <v/>
      </c>
      <c r="T3749" s="30" t="str">
        <f>IF($A3749 = "","",
IF(VLOOKUP($A3749,'Student reference sheet'!$A$2:$V$2329, 10,FALSE) = "Y", "Hispanic",
IF(VLOOKUP($A3749,'Student reference sheet'!$A$2:$V$2329,11,FALSE) &lt;&gt; "",
IF(VLOOKUP($A3749,'Student reference sheet'!$A$2:$V$2329,11,FALSE) = "UNK", "Unknown", VLOOKUP(VALUE(VLOOKUP($A3749,'Student reference sheet'!$A$2:$V$2329,11,FALSE)),'Ethnicity Reference'!$A$2:$B$22,2,FALSE)),
IF(VLOOKUP($A3749,'Student reference sheet'!$A$2:$V$2329,9,FALSE) &lt;&gt; "", VLOOKUP(VALUE(VLOOKUP($A3749,'Student reference sheet'!$A$2:$V$2329,9,FALSE)),'Ethnicity Reference'!$A$2:$B$22,2,FALSE),"Unknown"))))</f>
        <v/>
      </c>
      <c r="U3749" s="35"/>
    </row>
    <row r="3750" spans="1:21" ht="15.75">
      <c r="A3750" s="47"/>
      <c r="B3750" s="33"/>
      <c r="C3750" s="39" t="str">
        <f>IF($A3750 &lt;&gt; "",VLOOKUP($A3750,'Student reference sheet'!$A$2:$V$2329, 3,FALSE), "")</f>
        <v/>
      </c>
      <c r="D3750" s="39" t="str">
        <f>IF($A3750 &lt;&gt; "",VLOOKUP($A3750,'Student reference sheet'!$A$2:$V$2329, 2,FALSE), "")</f>
        <v/>
      </c>
      <c r="E3750" s="35"/>
      <c r="F3750" s="34"/>
      <c r="G3750" s="40" t="str">
        <f t="shared" ca="1" si="177"/>
        <v/>
      </c>
      <c r="H3750" s="40" t="str">
        <f t="shared" ca="1" si="178"/>
        <v/>
      </c>
      <c r="I3750" s="36" t="str">
        <f>IF($A3750 = "", "",
IF(COUNTIF(MINIMUM_DAY_DATES[], Attendance!J3750) &gt; 0, VLOOKUP(Attendance!$G3750,MINIMUM_DAY_PERIOD_SCHEDULE[], 2,TRUE),
IF(COUNTIF(RALLY_DATES[], Attendance!J3750) &gt; 0, VLOOKUP(Attendance!$G3750,RALLY_PERIOD_SCHEDULE[], 2,TRUE),
IF(WEEKDAY(Attendance!$J3750) = 2,
       IF(COUNTIF(FINALS_WEEK_MONDAY_DATE[],Attendance!$J3750) &gt; 0, VLOOKUP(Attendance!$G3750,FINALS_WEEK_MONDAY_PERIOD_SCHEDULE[],2,TRUE),
       VLOOKUP(Attendance!$G3750,REGULAR_WEEK_SCHEDULE[],6,TRUE)),
IF(WEEKDAY($J3750) = 3,
       IF(COUNTIF(FINALS_WEEK_TUESDAY_DATE[],Attendance!$J3750) &gt; 0, VLOOKUP(Attendance!$G3750,FINALS_WEEK_TUESDAY_PERIOD_SCHEDULE[],2,TRUE),
       VLOOKUP(Attendance!$G3750,REGULAR_WEEK_SCHEDULE[[Tuesday]:[Period]],5,TRUE)),
IF(WEEKDAY(Attendance!$J3750) = 4,
        IF(COUNTIF(BLOCK_WEDNESDAY_DATES[],Attendance!$J3750) &gt; 0, VLOOKUP(Attendance!$G3750,BLOCK_WEDNESDAY_PERIOD_SCHEDULE[],2,TRUE),
        IF(COUNTIF(FINALS_WEEK_WEDNESDAY_DATE[],Attendance!$J3750) &gt; 0, VLOOKUP(Attendance!$G3750,FINALS_WEEK_WEDNESDAY_PERIOD_SCHEDULE[],2,TRUE),
       VLOOKUP(Attendance!$G3750,REGULAR_WEEK_SCHEDULE[[Wednesday]:[Period]],4,TRUE))),
IF(WEEKDAY($J3750) = 5,
       IF(COUNTIF(BLOCK_THURSDAY_DATES[],Attendance!$J3750) &gt; 0, VLOOKUP(Attendance!$G3750,BLOCK_THURSDAY_PERIOD_SCHEDULE[],2,TRUE),
       IF(COUNTIF(FINALS_WEEK_THURSDAY_DATE[],Attendance!$J3750) &gt; 0, VLOOKUP(Attendance!$G3750,FINALS_WEEK_THURSDAY_PERIOD_SCHEDULE[],2,TRUE),
       VLOOKUP(Attendance!$G3750,REGULAR_WEEK_SCHEDULE[[Thursday]:[Period]],3,TRUE))),
IF(WEEKDAY(Attendance!$J3750) = 6,
       IF(COUNTIF(FINALS_WEEK_FRIDAY_DATE[],Attendance!$J3750) &gt; 0, VLOOKUP(Attendance!$G3750,FINALS_WEEK_FRIDAY_PERIOD_SCHEDULE[],2,TRUE),
       VLOOKUP(Attendance!$G3750,REGULAR_WEEK_SCHEDULE[[Friday]:[Period]],2,TRUE))))))))))</f>
        <v/>
      </c>
      <c r="J3750" s="41" t="str">
        <f t="shared" ca="1" si="179"/>
        <v/>
      </c>
      <c r="K3750" s="41" t="str">
        <f>IF($A3750 &lt;&gt; "",VLOOKUP($A3750,'Student reference sheet'!$A$2:$V$2329, 7,FALSE), "")</f>
        <v/>
      </c>
      <c r="L3750" s="30" t="str">
        <f>IF($A3750 ="", "", VLOOKUP($A3750, 'Student reference sheet'!$A$2:$Z$2603,23,FALSE))</f>
        <v/>
      </c>
      <c r="M3750" s="30" t="str">
        <f>IF($A3750 ="", "", VLOOKUP($A3750, 'Student reference sheet'!$A$2:$Z$2603,24,FALSE))</f>
        <v/>
      </c>
      <c r="N3750" s="30" t="str">
        <f>IF($A3750 ="", "", VLOOKUP($A3750, 'Student reference sheet'!$A$2:$Z$2603,26,FALSE))</f>
        <v/>
      </c>
      <c r="O3750" s="30" t="str">
        <f>IF($A3750 ="", "", VLOOKUP($A3750, 'Student reference sheet'!$A$2:$Z$2603,25,FALSE))</f>
        <v/>
      </c>
      <c r="P3750" s="39" t="str">
        <f>IF($A3750 = "", "", IF(OR(VLOOKUP($A3750,'Student reference sheet'!$A$2:$V$2400,8,FALSE) = "R",  VLOOKUP($A3750,'Student reference sheet'!$A$2:$V$2400,8,FALSE) = "L"), "X", ""))</f>
        <v/>
      </c>
      <c r="Q3750" s="39" t="str">
        <f>IF($A3750 ="", "", VLOOKUP($A3750, 'Student reference sheet'!$A$2:$V$2603,22,FALSE))</f>
        <v/>
      </c>
      <c r="R3750" s="39" t="str">
        <f>IF($A3750 &lt;&gt; "",VLOOKUP($A3750,'Student reference sheet'!$A$2:$V$2329, 5,FALSE), "")</f>
        <v/>
      </c>
      <c r="S3750" s="39" t="str">
        <f>IF($A3750 &lt;&gt; "",VLOOKUP($A3750,'Student reference sheet'!$A$2:$V$2329, 6,FALSE), "")</f>
        <v/>
      </c>
      <c r="T3750" s="30" t="str">
        <f>IF($A3750 = "","",
IF(VLOOKUP($A3750,'Student reference sheet'!$A$2:$V$2329, 10,FALSE) = "Y", "Hispanic",
IF(VLOOKUP($A3750,'Student reference sheet'!$A$2:$V$2329,11,FALSE) &lt;&gt; "",
IF(VLOOKUP($A3750,'Student reference sheet'!$A$2:$V$2329,11,FALSE) = "UNK", "Unknown", VLOOKUP(VALUE(VLOOKUP($A3750,'Student reference sheet'!$A$2:$V$2329,11,FALSE)),'Ethnicity Reference'!$A$2:$B$22,2,FALSE)),
IF(VLOOKUP($A3750,'Student reference sheet'!$A$2:$V$2329,9,FALSE) &lt;&gt; "", VLOOKUP(VALUE(VLOOKUP($A3750,'Student reference sheet'!$A$2:$V$2329,9,FALSE)),'Ethnicity Reference'!$A$2:$B$22,2,FALSE),"Unknown"))))</f>
        <v/>
      </c>
      <c r="U3750" s="35"/>
    </row>
    <row r="3751" spans="1:21" ht="15.75">
      <c r="A3751" s="47"/>
      <c r="B3751" s="33"/>
      <c r="C3751" s="39" t="str">
        <f>IF($A3751 &lt;&gt; "",VLOOKUP($A3751,'Student reference sheet'!$A$2:$V$2329, 3,FALSE), "")</f>
        <v/>
      </c>
      <c r="D3751" s="39" t="str">
        <f>IF($A3751 &lt;&gt; "",VLOOKUP($A3751,'Student reference sheet'!$A$2:$V$2329, 2,FALSE), "")</f>
        <v/>
      </c>
      <c r="E3751" s="35"/>
      <c r="F3751" s="34"/>
      <c r="G3751" s="40" t="str">
        <f t="shared" ca="1" si="177"/>
        <v/>
      </c>
      <c r="H3751" s="40" t="str">
        <f t="shared" ca="1" si="178"/>
        <v/>
      </c>
      <c r="I3751" s="36" t="str">
        <f>IF($A3751 = "", "",
IF(COUNTIF(MINIMUM_DAY_DATES[], Attendance!J3751) &gt; 0, VLOOKUP(Attendance!$G3751,MINIMUM_DAY_PERIOD_SCHEDULE[], 2,TRUE),
IF(COUNTIF(RALLY_DATES[], Attendance!J3751) &gt; 0, VLOOKUP(Attendance!$G3751,RALLY_PERIOD_SCHEDULE[], 2,TRUE),
IF(WEEKDAY(Attendance!$J3751) = 2,
       IF(COUNTIF(FINALS_WEEK_MONDAY_DATE[],Attendance!$J3751) &gt; 0, VLOOKUP(Attendance!$G3751,FINALS_WEEK_MONDAY_PERIOD_SCHEDULE[],2,TRUE),
       VLOOKUP(Attendance!$G3751,REGULAR_WEEK_SCHEDULE[],6,TRUE)),
IF(WEEKDAY($J3751) = 3,
       IF(COUNTIF(FINALS_WEEK_TUESDAY_DATE[],Attendance!$J3751) &gt; 0, VLOOKUP(Attendance!$G3751,FINALS_WEEK_TUESDAY_PERIOD_SCHEDULE[],2,TRUE),
       VLOOKUP(Attendance!$G3751,REGULAR_WEEK_SCHEDULE[[Tuesday]:[Period]],5,TRUE)),
IF(WEEKDAY(Attendance!$J3751) = 4,
        IF(COUNTIF(BLOCK_WEDNESDAY_DATES[],Attendance!$J3751) &gt; 0, VLOOKUP(Attendance!$G3751,BLOCK_WEDNESDAY_PERIOD_SCHEDULE[],2,TRUE),
        IF(COUNTIF(FINALS_WEEK_WEDNESDAY_DATE[],Attendance!$J3751) &gt; 0, VLOOKUP(Attendance!$G3751,FINALS_WEEK_WEDNESDAY_PERIOD_SCHEDULE[],2,TRUE),
       VLOOKUP(Attendance!$G3751,REGULAR_WEEK_SCHEDULE[[Wednesday]:[Period]],4,TRUE))),
IF(WEEKDAY($J3751) = 5,
       IF(COUNTIF(BLOCK_THURSDAY_DATES[],Attendance!$J3751) &gt; 0, VLOOKUP(Attendance!$G3751,BLOCK_THURSDAY_PERIOD_SCHEDULE[],2,TRUE),
       IF(COUNTIF(FINALS_WEEK_THURSDAY_DATE[],Attendance!$J3751) &gt; 0, VLOOKUP(Attendance!$G3751,FINALS_WEEK_THURSDAY_PERIOD_SCHEDULE[],2,TRUE),
       VLOOKUP(Attendance!$G3751,REGULAR_WEEK_SCHEDULE[[Thursday]:[Period]],3,TRUE))),
IF(WEEKDAY(Attendance!$J3751) = 6,
       IF(COUNTIF(FINALS_WEEK_FRIDAY_DATE[],Attendance!$J3751) &gt; 0, VLOOKUP(Attendance!$G3751,FINALS_WEEK_FRIDAY_PERIOD_SCHEDULE[],2,TRUE),
       VLOOKUP(Attendance!$G3751,REGULAR_WEEK_SCHEDULE[[Friday]:[Period]],2,TRUE))))))))))</f>
        <v/>
      </c>
      <c r="J3751" s="41" t="str">
        <f t="shared" ca="1" si="179"/>
        <v/>
      </c>
      <c r="K3751" s="41" t="str">
        <f>IF($A3751 &lt;&gt; "",VLOOKUP($A3751,'Student reference sheet'!$A$2:$V$2329, 7,FALSE), "")</f>
        <v/>
      </c>
      <c r="L3751" s="30" t="str">
        <f>IF($A3751 ="", "", VLOOKUP($A3751, 'Student reference sheet'!$A$2:$Z$2603,23,FALSE))</f>
        <v/>
      </c>
      <c r="M3751" s="30" t="str">
        <f>IF($A3751 ="", "", VLOOKUP($A3751, 'Student reference sheet'!$A$2:$Z$2603,24,FALSE))</f>
        <v/>
      </c>
      <c r="N3751" s="30" t="str">
        <f>IF($A3751 ="", "", VLOOKUP($A3751, 'Student reference sheet'!$A$2:$Z$2603,26,FALSE))</f>
        <v/>
      </c>
      <c r="O3751" s="30" t="str">
        <f>IF($A3751 ="", "", VLOOKUP($A3751, 'Student reference sheet'!$A$2:$Z$2603,25,FALSE))</f>
        <v/>
      </c>
      <c r="P3751" s="39" t="str">
        <f>IF($A3751 = "", "", IF(OR(VLOOKUP($A3751,'Student reference sheet'!$A$2:$V$2400,8,FALSE) = "R",  VLOOKUP($A3751,'Student reference sheet'!$A$2:$V$2400,8,FALSE) = "L"), "X", ""))</f>
        <v/>
      </c>
      <c r="Q3751" s="39" t="str">
        <f>IF($A3751 ="", "", VLOOKUP($A3751, 'Student reference sheet'!$A$2:$V$2603,22,FALSE))</f>
        <v/>
      </c>
      <c r="R3751" s="39" t="str">
        <f>IF($A3751 &lt;&gt; "",VLOOKUP($A3751,'Student reference sheet'!$A$2:$V$2329, 5,FALSE), "")</f>
        <v/>
      </c>
      <c r="S3751" s="39" t="str">
        <f>IF($A3751 &lt;&gt; "",VLOOKUP($A3751,'Student reference sheet'!$A$2:$V$2329, 6,FALSE), "")</f>
        <v/>
      </c>
      <c r="T3751" s="30" t="str">
        <f>IF($A3751 = "","",
IF(VLOOKUP($A3751,'Student reference sheet'!$A$2:$V$2329, 10,FALSE) = "Y", "Hispanic",
IF(VLOOKUP($A3751,'Student reference sheet'!$A$2:$V$2329,11,FALSE) &lt;&gt; "",
IF(VLOOKUP($A3751,'Student reference sheet'!$A$2:$V$2329,11,FALSE) = "UNK", "Unknown", VLOOKUP(VALUE(VLOOKUP($A3751,'Student reference sheet'!$A$2:$V$2329,11,FALSE)),'Ethnicity Reference'!$A$2:$B$22,2,FALSE)),
IF(VLOOKUP($A3751,'Student reference sheet'!$A$2:$V$2329,9,FALSE) &lt;&gt; "", VLOOKUP(VALUE(VLOOKUP($A3751,'Student reference sheet'!$A$2:$V$2329,9,FALSE)),'Ethnicity Reference'!$A$2:$B$22,2,FALSE),"Unknown"))))</f>
        <v/>
      </c>
      <c r="U3751" s="35"/>
    </row>
    <row r="3752" spans="1:21" ht="15.75">
      <c r="A3752" s="47"/>
      <c r="B3752" s="33"/>
      <c r="C3752" s="39" t="str">
        <f>IF($A3752 &lt;&gt; "",VLOOKUP($A3752,'Student reference sheet'!$A$2:$V$2329, 3,FALSE), "")</f>
        <v/>
      </c>
      <c r="D3752" s="39" t="str">
        <f>IF($A3752 &lt;&gt; "",VLOOKUP($A3752,'Student reference sheet'!$A$2:$V$2329, 2,FALSE), "")</f>
        <v/>
      </c>
      <c r="E3752" s="35"/>
      <c r="F3752" s="34"/>
      <c r="G3752" s="40" t="str">
        <f t="shared" ca="1" si="177"/>
        <v/>
      </c>
      <c r="H3752" s="40" t="str">
        <f t="shared" ca="1" si="178"/>
        <v/>
      </c>
      <c r="I3752" s="36" t="str">
        <f>IF($A3752 = "", "",
IF(COUNTIF(MINIMUM_DAY_DATES[], Attendance!J3752) &gt; 0, VLOOKUP(Attendance!$G3752,MINIMUM_DAY_PERIOD_SCHEDULE[], 2,TRUE),
IF(COUNTIF(RALLY_DATES[], Attendance!J3752) &gt; 0, VLOOKUP(Attendance!$G3752,RALLY_PERIOD_SCHEDULE[], 2,TRUE),
IF(WEEKDAY(Attendance!$J3752) = 2,
       IF(COUNTIF(FINALS_WEEK_MONDAY_DATE[],Attendance!$J3752) &gt; 0, VLOOKUP(Attendance!$G3752,FINALS_WEEK_MONDAY_PERIOD_SCHEDULE[],2,TRUE),
       VLOOKUP(Attendance!$G3752,REGULAR_WEEK_SCHEDULE[],6,TRUE)),
IF(WEEKDAY($J3752) = 3,
       IF(COUNTIF(FINALS_WEEK_TUESDAY_DATE[],Attendance!$J3752) &gt; 0, VLOOKUP(Attendance!$G3752,FINALS_WEEK_TUESDAY_PERIOD_SCHEDULE[],2,TRUE),
       VLOOKUP(Attendance!$G3752,REGULAR_WEEK_SCHEDULE[[Tuesday]:[Period]],5,TRUE)),
IF(WEEKDAY(Attendance!$J3752) = 4,
        IF(COUNTIF(BLOCK_WEDNESDAY_DATES[],Attendance!$J3752) &gt; 0, VLOOKUP(Attendance!$G3752,BLOCK_WEDNESDAY_PERIOD_SCHEDULE[],2,TRUE),
        IF(COUNTIF(FINALS_WEEK_WEDNESDAY_DATE[],Attendance!$J3752) &gt; 0, VLOOKUP(Attendance!$G3752,FINALS_WEEK_WEDNESDAY_PERIOD_SCHEDULE[],2,TRUE),
       VLOOKUP(Attendance!$G3752,REGULAR_WEEK_SCHEDULE[[Wednesday]:[Period]],4,TRUE))),
IF(WEEKDAY($J3752) = 5,
       IF(COUNTIF(BLOCK_THURSDAY_DATES[],Attendance!$J3752) &gt; 0, VLOOKUP(Attendance!$G3752,BLOCK_THURSDAY_PERIOD_SCHEDULE[],2,TRUE),
       IF(COUNTIF(FINALS_WEEK_THURSDAY_DATE[],Attendance!$J3752) &gt; 0, VLOOKUP(Attendance!$G3752,FINALS_WEEK_THURSDAY_PERIOD_SCHEDULE[],2,TRUE),
       VLOOKUP(Attendance!$G3752,REGULAR_WEEK_SCHEDULE[[Thursday]:[Period]],3,TRUE))),
IF(WEEKDAY(Attendance!$J3752) = 6,
       IF(COUNTIF(FINALS_WEEK_FRIDAY_DATE[],Attendance!$J3752) &gt; 0, VLOOKUP(Attendance!$G3752,FINALS_WEEK_FRIDAY_PERIOD_SCHEDULE[],2,TRUE),
       VLOOKUP(Attendance!$G3752,REGULAR_WEEK_SCHEDULE[[Friday]:[Period]],2,TRUE))))))))))</f>
        <v/>
      </c>
      <c r="J3752" s="41" t="str">
        <f t="shared" ca="1" si="179"/>
        <v/>
      </c>
      <c r="K3752" s="41" t="str">
        <f>IF($A3752 &lt;&gt; "",VLOOKUP($A3752,'Student reference sheet'!$A$2:$V$2329, 7,FALSE), "")</f>
        <v/>
      </c>
      <c r="L3752" s="30" t="str">
        <f>IF($A3752 ="", "", VLOOKUP($A3752, 'Student reference sheet'!$A$2:$Z$2603,23,FALSE))</f>
        <v/>
      </c>
      <c r="M3752" s="30" t="str">
        <f>IF($A3752 ="", "", VLOOKUP($A3752, 'Student reference sheet'!$A$2:$Z$2603,24,FALSE))</f>
        <v/>
      </c>
      <c r="N3752" s="30" t="str">
        <f>IF($A3752 ="", "", VLOOKUP($A3752, 'Student reference sheet'!$A$2:$Z$2603,26,FALSE))</f>
        <v/>
      </c>
      <c r="O3752" s="30" t="str">
        <f>IF($A3752 ="", "", VLOOKUP($A3752, 'Student reference sheet'!$A$2:$Z$2603,25,FALSE))</f>
        <v/>
      </c>
      <c r="P3752" s="39" t="str">
        <f>IF($A3752 = "", "", IF(OR(VLOOKUP($A3752,'Student reference sheet'!$A$2:$V$2400,8,FALSE) = "R",  VLOOKUP($A3752,'Student reference sheet'!$A$2:$V$2400,8,FALSE) = "L"), "X", ""))</f>
        <v/>
      </c>
      <c r="Q3752" s="39" t="str">
        <f>IF($A3752 ="", "", VLOOKUP($A3752, 'Student reference sheet'!$A$2:$V$2603,22,FALSE))</f>
        <v/>
      </c>
      <c r="R3752" s="39" t="str">
        <f>IF($A3752 &lt;&gt; "",VLOOKUP($A3752,'Student reference sheet'!$A$2:$V$2329, 5,FALSE), "")</f>
        <v/>
      </c>
      <c r="S3752" s="39" t="str">
        <f>IF($A3752 &lt;&gt; "",VLOOKUP($A3752,'Student reference sheet'!$A$2:$V$2329, 6,FALSE), "")</f>
        <v/>
      </c>
      <c r="T3752" s="30" t="str">
        <f>IF($A3752 = "","",
IF(VLOOKUP($A3752,'Student reference sheet'!$A$2:$V$2329, 10,FALSE) = "Y", "Hispanic",
IF(VLOOKUP($A3752,'Student reference sheet'!$A$2:$V$2329,11,FALSE) &lt;&gt; "",
IF(VLOOKUP($A3752,'Student reference sheet'!$A$2:$V$2329,11,FALSE) = "UNK", "Unknown", VLOOKUP(VALUE(VLOOKUP($A3752,'Student reference sheet'!$A$2:$V$2329,11,FALSE)),'Ethnicity Reference'!$A$2:$B$22,2,FALSE)),
IF(VLOOKUP($A3752,'Student reference sheet'!$A$2:$V$2329,9,FALSE) &lt;&gt; "", VLOOKUP(VALUE(VLOOKUP($A3752,'Student reference sheet'!$A$2:$V$2329,9,FALSE)),'Ethnicity Reference'!$A$2:$B$22,2,FALSE),"Unknown"))))</f>
        <v/>
      </c>
      <c r="U3752" s="35"/>
    </row>
    <row r="3753" spans="1:21" ht="15.75">
      <c r="A3753" s="47"/>
      <c r="B3753" s="33"/>
      <c r="C3753" s="39" t="str">
        <f>IF($A3753 &lt;&gt; "",VLOOKUP($A3753,'Student reference sheet'!$A$2:$V$2329, 3,FALSE), "")</f>
        <v/>
      </c>
      <c r="D3753" s="39" t="str">
        <f>IF($A3753 &lt;&gt; "",VLOOKUP($A3753,'Student reference sheet'!$A$2:$V$2329, 2,FALSE), "")</f>
        <v/>
      </c>
      <c r="E3753" s="35"/>
      <c r="F3753" s="34"/>
      <c r="G3753" s="40" t="str">
        <f t="shared" ca="1" si="177"/>
        <v/>
      </c>
      <c r="H3753" s="40" t="str">
        <f t="shared" ca="1" si="178"/>
        <v/>
      </c>
      <c r="I3753" s="36" t="str">
        <f>IF($A3753 = "", "",
IF(COUNTIF(MINIMUM_DAY_DATES[], Attendance!J3753) &gt; 0, VLOOKUP(Attendance!$G3753,MINIMUM_DAY_PERIOD_SCHEDULE[], 2,TRUE),
IF(COUNTIF(RALLY_DATES[], Attendance!J3753) &gt; 0, VLOOKUP(Attendance!$G3753,RALLY_PERIOD_SCHEDULE[], 2,TRUE),
IF(WEEKDAY(Attendance!$J3753) = 2,
       IF(COUNTIF(FINALS_WEEK_MONDAY_DATE[],Attendance!$J3753) &gt; 0, VLOOKUP(Attendance!$G3753,FINALS_WEEK_MONDAY_PERIOD_SCHEDULE[],2,TRUE),
       VLOOKUP(Attendance!$G3753,REGULAR_WEEK_SCHEDULE[],6,TRUE)),
IF(WEEKDAY($J3753) = 3,
       IF(COUNTIF(FINALS_WEEK_TUESDAY_DATE[],Attendance!$J3753) &gt; 0, VLOOKUP(Attendance!$G3753,FINALS_WEEK_TUESDAY_PERIOD_SCHEDULE[],2,TRUE),
       VLOOKUP(Attendance!$G3753,REGULAR_WEEK_SCHEDULE[[Tuesday]:[Period]],5,TRUE)),
IF(WEEKDAY(Attendance!$J3753) = 4,
        IF(COUNTIF(BLOCK_WEDNESDAY_DATES[],Attendance!$J3753) &gt; 0, VLOOKUP(Attendance!$G3753,BLOCK_WEDNESDAY_PERIOD_SCHEDULE[],2,TRUE),
        IF(COUNTIF(FINALS_WEEK_WEDNESDAY_DATE[],Attendance!$J3753) &gt; 0, VLOOKUP(Attendance!$G3753,FINALS_WEEK_WEDNESDAY_PERIOD_SCHEDULE[],2,TRUE),
       VLOOKUP(Attendance!$G3753,REGULAR_WEEK_SCHEDULE[[Wednesday]:[Period]],4,TRUE))),
IF(WEEKDAY($J3753) = 5,
       IF(COUNTIF(BLOCK_THURSDAY_DATES[],Attendance!$J3753) &gt; 0, VLOOKUP(Attendance!$G3753,BLOCK_THURSDAY_PERIOD_SCHEDULE[],2,TRUE),
       IF(COUNTIF(FINALS_WEEK_THURSDAY_DATE[],Attendance!$J3753) &gt; 0, VLOOKUP(Attendance!$G3753,FINALS_WEEK_THURSDAY_PERIOD_SCHEDULE[],2,TRUE),
       VLOOKUP(Attendance!$G3753,REGULAR_WEEK_SCHEDULE[[Thursday]:[Period]],3,TRUE))),
IF(WEEKDAY(Attendance!$J3753) = 6,
       IF(COUNTIF(FINALS_WEEK_FRIDAY_DATE[],Attendance!$J3753) &gt; 0, VLOOKUP(Attendance!$G3753,FINALS_WEEK_FRIDAY_PERIOD_SCHEDULE[],2,TRUE),
       VLOOKUP(Attendance!$G3753,REGULAR_WEEK_SCHEDULE[[Friday]:[Period]],2,TRUE))))))))))</f>
        <v/>
      </c>
      <c r="J3753" s="41" t="str">
        <f t="shared" ca="1" si="179"/>
        <v/>
      </c>
      <c r="K3753" s="41" t="str">
        <f>IF($A3753 &lt;&gt; "",VLOOKUP($A3753,'Student reference sheet'!$A$2:$V$2329, 7,FALSE), "")</f>
        <v/>
      </c>
      <c r="L3753" s="30" t="str">
        <f>IF($A3753 ="", "", VLOOKUP($A3753, 'Student reference sheet'!$A$2:$Z$2603,23,FALSE))</f>
        <v/>
      </c>
      <c r="M3753" s="30" t="str">
        <f>IF($A3753 ="", "", VLOOKUP($A3753, 'Student reference sheet'!$A$2:$Z$2603,24,FALSE))</f>
        <v/>
      </c>
      <c r="N3753" s="30" t="str">
        <f>IF($A3753 ="", "", VLOOKUP($A3753, 'Student reference sheet'!$A$2:$Z$2603,26,FALSE))</f>
        <v/>
      </c>
      <c r="O3753" s="30" t="str">
        <f>IF($A3753 ="", "", VLOOKUP($A3753, 'Student reference sheet'!$A$2:$Z$2603,25,FALSE))</f>
        <v/>
      </c>
      <c r="P3753" s="39" t="str">
        <f>IF($A3753 = "", "", IF(OR(VLOOKUP($A3753,'Student reference sheet'!$A$2:$V$2400,8,FALSE) = "R",  VLOOKUP($A3753,'Student reference sheet'!$A$2:$V$2400,8,FALSE) = "L"), "X", ""))</f>
        <v/>
      </c>
      <c r="Q3753" s="39" t="str">
        <f>IF($A3753 ="", "", VLOOKUP($A3753, 'Student reference sheet'!$A$2:$V$2603,22,FALSE))</f>
        <v/>
      </c>
      <c r="R3753" s="39" t="str">
        <f>IF($A3753 &lt;&gt; "",VLOOKUP($A3753,'Student reference sheet'!$A$2:$V$2329, 5,FALSE), "")</f>
        <v/>
      </c>
      <c r="S3753" s="39" t="str">
        <f>IF($A3753 &lt;&gt; "",VLOOKUP($A3753,'Student reference sheet'!$A$2:$V$2329, 6,FALSE), "")</f>
        <v/>
      </c>
      <c r="T3753" s="30" t="str">
        <f>IF($A3753 = "","",
IF(VLOOKUP($A3753,'Student reference sheet'!$A$2:$V$2329, 10,FALSE) = "Y", "Hispanic",
IF(VLOOKUP($A3753,'Student reference sheet'!$A$2:$V$2329,11,FALSE) &lt;&gt; "",
IF(VLOOKUP($A3753,'Student reference sheet'!$A$2:$V$2329,11,FALSE) = "UNK", "Unknown", VLOOKUP(VALUE(VLOOKUP($A3753,'Student reference sheet'!$A$2:$V$2329,11,FALSE)),'Ethnicity Reference'!$A$2:$B$22,2,FALSE)),
IF(VLOOKUP($A3753,'Student reference sheet'!$A$2:$V$2329,9,FALSE) &lt;&gt; "", VLOOKUP(VALUE(VLOOKUP($A3753,'Student reference sheet'!$A$2:$V$2329,9,FALSE)),'Ethnicity Reference'!$A$2:$B$22,2,FALSE),"Unknown"))))</f>
        <v/>
      </c>
      <c r="U3753" s="35"/>
    </row>
    <row r="3754" spans="1:21" ht="15.75">
      <c r="A3754" s="47"/>
      <c r="B3754" s="33"/>
      <c r="C3754" s="39" t="str">
        <f>IF($A3754 &lt;&gt; "",VLOOKUP($A3754,'Student reference sheet'!$A$2:$V$2329, 3,FALSE), "")</f>
        <v/>
      </c>
      <c r="D3754" s="39" t="str">
        <f>IF($A3754 &lt;&gt; "",VLOOKUP($A3754,'Student reference sheet'!$A$2:$V$2329, 2,FALSE), "")</f>
        <v/>
      </c>
      <c r="E3754" s="35"/>
      <c r="F3754" s="34"/>
      <c r="G3754" s="40" t="str">
        <f t="shared" ca="1" si="177"/>
        <v/>
      </c>
      <c r="H3754" s="40" t="str">
        <f t="shared" ca="1" si="178"/>
        <v/>
      </c>
      <c r="I3754" s="36" t="str">
        <f>IF($A3754 = "", "",
IF(COUNTIF(MINIMUM_DAY_DATES[], Attendance!J3754) &gt; 0, VLOOKUP(Attendance!$G3754,MINIMUM_DAY_PERIOD_SCHEDULE[], 2,TRUE),
IF(COUNTIF(RALLY_DATES[], Attendance!J3754) &gt; 0, VLOOKUP(Attendance!$G3754,RALLY_PERIOD_SCHEDULE[], 2,TRUE),
IF(WEEKDAY(Attendance!$J3754) = 2,
       IF(COUNTIF(FINALS_WEEK_MONDAY_DATE[],Attendance!$J3754) &gt; 0, VLOOKUP(Attendance!$G3754,FINALS_WEEK_MONDAY_PERIOD_SCHEDULE[],2,TRUE),
       VLOOKUP(Attendance!$G3754,REGULAR_WEEK_SCHEDULE[],6,TRUE)),
IF(WEEKDAY($J3754) = 3,
       IF(COUNTIF(FINALS_WEEK_TUESDAY_DATE[],Attendance!$J3754) &gt; 0, VLOOKUP(Attendance!$G3754,FINALS_WEEK_TUESDAY_PERIOD_SCHEDULE[],2,TRUE),
       VLOOKUP(Attendance!$G3754,REGULAR_WEEK_SCHEDULE[[Tuesday]:[Period]],5,TRUE)),
IF(WEEKDAY(Attendance!$J3754) = 4,
        IF(COUNTIF(BLOCK_WEDNESDAY_DATES[],Attendance!$J3754) &gt; 0, VLOOKUP(Attendance!$G3754,BLOCK_WEDNESDAY_PERIOD_SCHEDULE[],2,TRUE),
        IF(COUNTIF(FINALS_WEEK_WEDNESDAY_DATE[],Attendance!$J3754) &gt; 0, VLOOKUP(Attendance!$G3754,FINALS_WEEK_WEDNESDAY_PERIOD_SCHEDULE[],2,TRUE),
       VLOOKUP(Attendance!$G3754,REGULAR_WEEK_SCHEDULE[[Wednesday]:[Period]],4,TRUE))),
IF(WEEKDAY($J3754) = 5,
       IF(COUNTIF(BLOCK_THURSDAY_DATES[],Attendance!$J3754) &gt; 0, VLOOKUP(Attendance!$G3754,BLOCK_THURSDAY_PERIOD_SCHEDULE[],2,TRUE),
       IF(COUNTIF(FINALS_WEEK_THURSDAY_DATE[],Attendance!$J3754) &gt; 0, VLOOKUP(Attendance!$G3754,FINALS_WEEK_THURSDAY_PERIOD_SCHEDULE[],2,TRUE),
       VLOOKUP(Attendance!$G3754,REGULAR_WEEK_SCHEDULE[[Thursday]:[Period]],3,TRUE))),
IF(WEEKDAY(Attendance!$J3754) = 6,
       IF(COUNTIF(FINALS_WEEK_FRIDAY_DATE[],Attendance!$J3754) &gt; 0, VLOOKUP(Attendance!$G3754,FINALS_WEEK_FRIDAY_PERIOD_SCHEDULE[],2,TRUE),
       VLOOKUP(Attendance!$G3754,REGULAR_WEEK_SCHEDULE[[Friday]:[Period]],2,TRUE))))))))))</f>
        <v/>
      </c>
      <c r="J3754" s="41" t="str">
        <f t="shared" ca="1" si="179"/>
        <v/>
      </c>
      <c r="K3754" s="41" t="str">
        <f>IF($A3754 &lt;&gt; "",VLOOKUP($A3754,'Student reference sheet'!$A$2:$V$2329, 7,FALSE), "")</f>
        <v/>
      </c>
      <c r="L3754" s="30" t="str">
        <f>IF($A3754 ="", "", VLOOKUP($A3754, 'Student reference sheet'!$A$2:$Z$2603,23,FALSE))</f>
        <v/>
      </c>
      <c r="M3754" s="30" t="str">
        <f>IF($A3754 ="", "", VLOOKUP($A3754, 'Student reference sheet'!$A$2:$Z$2603,24,FALSE))</f>
        <v/>
      </c>
      <c r="N3754" s="30" t="str">
        <f>IF($A3754 ="", "", VLOOKUP($A3754, 'Student reference sheet'!$A$2:$Z$2603,26,FALSE))</f>
        <v/>
      </c>
      <c r="O3754" s="30" t="str">
        <f>IF($A3754 ="", "", VLOOKUP($A3754, 'Student reference sheet'!$A$2:$Z$2603,25,FALSE))</f>
        <v/>
      </c>
      <c r="P3754" s="39" t="str">
        <f>IF($A3754 = "", "", IF(OR(VLOOKUP($A3754,'Student reference sheet'!$A$2:$V$2400,8,FALSE) = "R",  VLOOKUP($A3754,'Student reference sheet'!$A$2:$V$2400,8,FALSE) = "L"), "X", ""))</f>
        <v/>
      </c>
      <c r="Q3754" s="39" t="str">
        <f>IF($A3754 ="", "", VLOOKUP($A3754, 'Student reference sheet'!$A$2:$V$2603,22,FALSE))</f>
        <v/>
      </c>
      <c r="R3754" s="39" t="str">
        <f>IF($A3754 &lt;&gt; "",VLOOKUP($A3754,'Student reference sheet'!$A$2:$V$2329, 5,FALSE), "")</f>
        <v/>
      </c>
      <c r="S3754" s="39" t="str">
        <f>IF($A3754 &lt;&gt; "",VLOOKUP($A3754,'Student reference sheet'!$A$2:$V$2329, 6,FALSE), "")</f>
        <v/>
      </c>
      <c r="T3754" s="30" t="str">
        <f>IF($A3754 = "","",
IF(VLOOKUP($A3754,'Student reference sheet'!$A$2:$V$2329, 10,FALSE) = "Y", "Hispanic",
IF(VLOOKUP($A3754,'Student reference sheet'!$A$2:$V$2329,11,FALSE) &lt;&gt; "",
IF(VLOOKUP($A3754,'Student reference sheet'!$A$2:$V$2329,11,FALSE) = "UNK", "Unknown", VLOOKUP(VALUE(VLOOKUP($A3754,'Student reference sheet'!$A$2:$V$2329,11,FALSE)),'Ethnicity Reference'!$A$2:$B$22,2,FALSE)),
IF(VLOOKUP($A3754,'Student reference sheet'!$A$2:$V$2329,9,FALSE) &lt;&gt; "", VLOOKUP(VALUE(VLOOKUP($A3754,'Student reference sheet'!$A$2:$V$2329,9,FALSE)),'Ethnicity Reference'!$A$2:$B$22,2,FALSE),"Unknown"))))</f>
        <v/>
      </c>
      <c r="U3754" s="35"/>
    </row>
    <row r="3755" spans="1:21" ht="15.75">
      <c r="A3755" s="47"/>
      <c r="B3755" s="33"/>
      <c r="C3755" s="39" t="str">
        <f>IF($A3755 &lt;&gt; "",VLOOKUP($A3755,'Student reference sheet'!$A$2:$V$2329, 3,FALSE), "")</f>
        <v/>
      </c>
      <c r="D3755" s="39" t="str">
        <f>IF($A3755 &lt;&gt; "",VLOOKUP($A3755,'Student reference sheet'!$A$2:$V$2329, 2,FALSE), "")</f>
        <v/>
      </c>
      <c r="E3755" s="35"/>
      <c r="F3755" s="34"/>
      <c r="G3755" s="40" t="str">
        <f t="shared" ca="1" si="177"/>
        <v/>
      </c>
      <c r="H3755" s="40" t="str">
        <f t="shared" ca="1" si="178"/>
        <v/>
      </c>
      <c r="I3755" s="36" t="str">
        <f>IF($A3755 = "", "",
IF(COUNTIF(MINIMUM_DAY_DATES[], Attendance!J3755) &gt; 0, VLOOKUP(Attendance!$G3755,MINIMUM_DAY_PERIOD_SCHEDULE[], 2,TRUE),
IF(COUNTIF(RALLY_DATES[], Attendance!J3755) &gt; 0, VLOOKUP(Attendance!$G3755,RALLY_PERIOD_SCHEDULE[], 2,TRUE),
IF(WEEKDAY(Attendance!$J3755) = 2,
       IF(COUNTIF(FINALS_WEEK_MONDAY_DATE[],Attendance!$J3755) &gt; 0, VLOOKUP(Attendance!$G3755,FINALS_WEEK_MONDAY_PERIOD_SCHEDULE[],2,TRUE),
       VLOOKUP(Attendance!$G3755,REGULAR_WEEK_SCHEDULE[],6,TRUE)),
IF(WEEKDAY($J3755) = 3,
       IF(COUNTIF(FINALS_WEEK_TUESDAY_DATE[],Attendance!$J3755) &gt; 0, VLOOKUP(Attendance!$G3755,FINALS_WEEK_TUESDAY_PERIOD_SCHEDULE[],2,TRUE),
       VLOOKUP(Attendance!$G3755,REGULAR_WEEK_SCHEDULE[[Tuesday]:[Period]],5,TRUE)),
IF(WEEKDAY(Attendance!$J3755) = 4,
        IF(COUNTIF(BLOCK_WEDNESDAY_DATES[],Attendance!$J3755) &gt; 0, VLOOKUP(Attendance!$G3755,BLOCK_WEDNESDAY_PERIOD_SCHEDULE[],2,TRUE),
        IF(COUNTIF(FINALS_WEEK_WEDNESDAY_DATE[],Attendance!$J3755) &gt; 0, VLOOKUP(Attendance!$G3755,FINALS_WEEK_WEDNESDAY_PERIOD_SCHEDULE[],2,TRUE),
       VLOOKUP(Attendance!$G3755,REGULAR_WEEK_SCHEDULE[[Wednesday]:[Period]],4,TRUE))),
IF(WEEKDAY($J3755) = 5,
       IF(COUNTIF(BLOCK_THURSDAY_DATES[],Attendance!$J3755) &gt; 0, VLOOKUP(Attendance!$G3755,BLOCK_THURSDAY_PERIOD_SCHEDULE[],2,TRUE),
       IF(COUNTIF(FINALS_WEEK_THURSDAY_DATE[],Attendance!$J3755) &gt; 0, VLOOKUP(Attendance!$G3755,FINALS_WEEK_THURSDAY_PERIOD_SCHEDULE[],2,TRUE),
       VLOOKUP(Attendance!$G3755,REGULAR_WEEK_SCHEDULE[[Thursday]:[Period]],3,TRUE))),
IF(WEEKDAY(Attendance!$J3755) = 6,
       IF(COUNTIF(FINALS_WEEK_FRIDAY_DATE[],Attendance!$J3755) &gt; 0, VLOOKUP(Attendance!$G3755,FINALS_WEEK_FRIDAY_PERIOD_SCHEDULE[],2,TRUE),
       VLOOKUP(Attendance!$G3755,REGULAR_WEEK_SCHEDULE[[Friday]:[Period]],2,TRUE))))))))))</f>
        <v/>
      </c>
      <c r="J3755" s="41" t="str">
        <f t="shared" ca="1" si="179"/>
        <v/>
      </c>
      <c r="K3755" s="41" t="str">
        <f>IF($A3755 &lt;&gt; "",VLOOKUP($A3755,'Student reference sheet'!$A$2:$V$2329, 7,FALSE), "")</f>
        <v/>
      </c>
      <c r="L3755" s="30" t="str">
        <f>IF($A3755 ="", "", VLOOKUP($A3755, 'Student reference sheet'!$A$2:$Z$2603,23,FALSE))</f>
        <v/>
      </c>
      <c r="M3755" s="30" t="str">
        <f>IF($A3755 ="", "", VLOOKUP($A3755, 'Student reference sheet'!$A$2:$Z$2603,24,FALSE))</f>
        <v/>
      </c>
      <c r="N3755" s="30" t="str">
        <f>IF($A3755 ="", "", VLOOKUP($A3755, 'Student reference sheet'!$A$2:$Z$2603,26,FALSE))</f>
        <v/>
      </c>
      <c r="O3755" s="30" t="str">
        <f>IF($A3755 ="", "", VLOOKUP($A3755, 'Student reference sheet'!$A$2:$Z$2603,25,FALSE))</f>
        <v/>
      </c>
      <c r="P3755" s="39" t="str">
        <f>IF($A3755 = "", "", IF(OR(VLOOKUP($A3755,'Student reference sheet'!$A$2:$V$2400,8,FALSE) = "R",  VLOOKUP($A3755,'Student reference sheet'!$A$2:$V$2400,8,FALSE) = "L"), "X", ""))</f>
        <v/>
      </c>
      <c r="Q3755" s="39" t="str">
        <f>IF($A3755 ="", "", VLOOKUP($A3755, 'Student reference sheet'!$A$2:$V$2603,22,FALSE))</f>
        <v/>
      </c>
      <c r="R3755" s="39" t="str">
        <f>IF($A3755 &lt;&gt; "",VLOOKUP($A3755,'Student reference sheet'!$A$2:$V$2329, 5,FALSE), "")</f>
        <v/>
      </c>
      <c r="S3755" s="39" t="str">
        <f>IF($A3755 &lt;&gt; "",VLOOKUP($A3755,'Student reference sheet'!$A$2:$V$2329, 6,FALSE), "")</f>
        <v/>
      </c>
      <c r="T3755" s="30" t="str">
        <f>IF($A3755 = "","",
IF(VLOOKUP($A3755,'Student reference sheet'!$A$2:$V$2329, 10,FALSE) = "Y", "Hispanic",
IF(VLOOKUP($A3755,'Student reference sheet'!$A$2:$V$2329,11,FALSE) &lt;&gt; "",
IF(VLOOKUP($A3755,'Student reference sheet'!$A$2:$V$2329,11,FALSE) = "UNK", "Unknown", VLOOKUP(VALUE(VLOOKUP($A3755,'Student reference sheet'!$A$2:$V$2329,11,FALSE)),'Ethnicity Reference'!$A$2:$B$22,2,FALSE)),
IF(VLOOKUP($A3755,'Student reference sheet'!$A$2:$V$2329,9,FALSE) &lt;&gt; "", VLOOKUP(VALUE(VLOOKUP($A3755,'Student reference sheet'!$A$2:$V$2329,9,FALSE)),'Ethnicity Reference'!$A$2:$B$22,2,FALSE),"Unknown"))))</f>
        <v/>
      </c>
      <c r="U3755" s="35"/>
    </row>
    <row r="3756" spans="1:21" ht="15.75">
      <c r="A3756" s="47"/>
      <c r="B3756" s="33"/>
      <c r="C3756" s="39" t="str">
        <f>IF($A3756 &lt;&gt; "",VLOOKUP($A3756,'Student reference sheet'!$A$2:$V$2329, 3,FALSE), "")</f>
        <v/>
      </c>
      <c r="D3756" s="39" t="str">
        <f>IF($A3756 &lt;&gt; "",VLOOKUP($A3756,'Student reference sheet'!$A$2:$V$2329, 2,FALSE), "")</f>
        <v/>
      </c>
      <c r="E3756" s="35"/>
      <c r="F3756" s="34"/>
      <c r="G3756" s="40" t="str">
        <f t="shared" ca="1" si="177"/>
        <v/>
      </c>
      <c r="H3756" s="40" t="str">
        <f t="shared" ca="1" si="178"/>
        <v/>
      </c>
      <c r="I3756" s="36" t="str">
        <f>IF($A3756 = "", "",
IF(COUNTIF(MINIMUM_DAY_DATES[], Attendance!J3756) &gt; 0, VLOOKUP(Attendance!$G3756,MINIMUM_DAY_PERIOD_SCHEDULE[], 2,TRUE),
IF(COUNTIF(RALLY_DATES[], Attendance!J3756) &gt; 0, VLOOKUP(Attendance!$G3756,RALLY_PERIOD_SCHEDULE[], 2,TRUE),
IF(WEEKDAY(Attendance!$J3756) = 2,
       IF(COUNTIF(FINALS_WEEK_MONDAY_DATE[],Attendance!$J3756) &gt; 0, VLOOKUP(Attendance!$G3756,FINALS_WEEK_MONDAY_PERIOD_SCHEDULE[],2,TRUE),
       VLOOKUP(Attendance!$G3756,REGULAR_WEEK_SCHEDULE[],6,TRUE)),
IF(WEEKDAY($J3756) = 3,
       IF(COUNTIF(FINALS_WEEK_TUESDAY_DATE[],Attendance!$J3756) &gt; 0, VLOOKUP(Attendance!$G3756,FINALS_WEEK_TUESDAY_PERIOD_SCHEDULE[],2,TRUE),
       VLOOKUP(Attendance!$G3756,REGULAR_WEEK_SCHEDULE[[Tuesday]:[Period]],5,TRUE)),
IF(WEEKDAY(Attendance!$J3756) = 4,
        IF(COUNTIF(BLOCK_WEDNESDAY_DATES[],Attendance!$J3756) &gt; 0, VLOOKUP(Attendance!$G3756,BLOCK_WEDNESDAY_PERIOD_SCHEDULE[],2,TRUE),
        IF(COUNTIF(FINALS_WEEK_WEDNESDAY_DATE[],Attendance!$J3756) &gt; 0, VLOOKUP(Attendance!$G3756,FINALS_WEEK_WEDNESDAY_PERIOD_SCHEDULE[],2,TRUE),
       VLOOKUP(Attendance!$G3756,REGULAR_WEEK_SCHEDULE[[Wednesday]:[Period]],4,TRUE))),
IF(WEEKDAY($J3756) = 5,
       IF(COUNTIF(BLOCK_THURSDAY_DATES[],Attendance!$J3756) &gt; 0, VLOOKUP(Attendance!$G3756,BLOCK_THURSDAY_PERIOD_SCHEDULE[],2,TRUE),
       IF(COUNTIF(FINALS_WEEK_THURSDAY_DATE[],Attendance!$J3756) &gt; 0, VLOOKUP(Attendance!$G3756,FINALS_WEEK_THURSDAY_PERIOD_SCHEDULE[],2,TRUE),
       VLOOKUP(Attendance!$G3756,REGULAR_WEEK_SCHEDULE[[Thursday]:[Period]],3,TRUE))),
IF(WEEKDAY(Attendance!$J3756) = 6,
       IF(COUNTIF(FINALS_WEEK_FRIDAY_DATE[],Attendance!$J3756) &gt; 0, VLOOKUP(Attendance!$G3756,FINALS_WEEK_FRIDAY_PERIOD_SCHEDULE[],2,TRUE),
       VLOOKUP(Attendance!$G3756,REGULAR_WEEK_SCHEDULE[[Friday]:[Period]],2,TRUE))))))))))</f>
        <v/>
      </c>
      <c r="J3756" s="41" t="str">
        <f t="shared" ca="1" si="179"/>
        <v/>
      </c>
      <c r="K3756" s="41" t="str">
        <f>IF($A3756 &lt;&gt; "",VLOOKUP($A3756,'Student reference sheet'!$A$2:$V$2329, 7,FALSE), "")</f>
        <v/>
      </c>
      <c r="L3756" s="30" t="str">
        <f>IF($A3756 ="", "", VLOOKUP($A3756, 'Student reference sheet'!$A$2:$Z$2603,23,FALSE))</f>
        <v/>
      </c>
      <c r="M3756" s="30" t="str">
        <f>IF($A3756 ="", "", VLOOKUP($A3756, 'Student reference sheet'!$A$2:$Z$2603,24,FALSE))</f>
        <v/>
      </c>
      <c r="N3756" s="30" t="str">
        <f>IF($A3756 ="", "", VLOOKUP($A3756, 'Student reference sheet'!$A$2:$Z$2603,26,FALSE))</f>
        <v/>
      </c>
      <c r="O3756" s="30" t="str">
        <f>IF($A3756 ="", "", VLOOKUP($A3756, 'Student reference sheet'!$A$2:$Z$2603,25,FALSE))</f>
        <v/>
      </c>
      <c r="P3756" s="39" t="str">
        <f>IF($A3756 = "", "", IF(OR(VLOOKUP($A3756,'Student reference sheet'!$A$2:$V$2400,8,FALSE) = "R",  VLOOKUP($A3756,'Student reference sheet'!$A$2:$V$2400,8,FALSE) = "L"), "X", ""))</f>
        <v/>
      </c>
      <c r="Q3756" s="39" t="str">
        <f>IF($A3756 ="", "", VLOOKUP($A3756, 'Student reference sheet'!$A$2:$V$2603,22,FALSE))</f>
        <v/>
      </c>
      <c r="R3756" s="39" t="str">
        <f>IF($A3756 &lt;&gt; "",VLOOKUP($A3756,'Student reference sheet'!$A$2:$V$2329, 5,FALSE), "")</f>
        <v/>
      </c>
      <c r="S3756" s="39" t="str">
        <f>IF($A3756 &lt;&gt; "",VLOOKUP($A3756,'Student reference sheet'!$A$2:$V$2329, 6,FALSE), "")</f>
        <v/>
      </c>
      <c r="T3756" s="30" t="str">
        <f>IF($A3756 = "","",
IF(VLOOKUP($A3756,'Student reference sheet'!$A$2:$V$2329, 10,FALSE) = "Y", "Hispanic",
IF(VLOOKUP($A3756,'Student reference sheet'!$A$2:$V$2329,11,FALSE) &lt;&gt; "",
IF(VLOOKUP($A3756,'Student reference sheet'!$A$2:$V$2329,11,FALSE) = "UNK", "Unknown", VLOOKUP(VALUE(VLOOKUP($A3756,'Student reference sheet'!$A$2:$V$2329,11,FALSE)),'Ethnicity Reference'!$A$2:$B$22,2,FALSE)),
IF(VLOOKUP($A3756,'Student reference sheet'!$A$2:$V$2329,9,FALSE) &lt;&gt; "", VLOOKUP(VALUE(VLOOKUP($A3756,'Student reference sheet'!$A$2:$V$2329,9,FALSE)),'Ethnicity Reference'!$A$2:$B$22,2,FALSE),"Unknown"))))</f>
        <v/>
      </c>
      <c r="U3756" s="35"/>
    </row>
    <row r="3757" spans="1:21" ht="15.75">
      <c r="A3757" s="47"/>
      <c r="B3757" s="33"/>
      <c r="C3757" s="39" t="str">
        <f>IF($A3757 &lt;&gt; "",VLOOKUP($A3757,'Student reference sheet'!$A$2:$V$2329, 3,FALSE), "")</f>
        <v/>
      </c>
      <c r="D3757" s="39" t="str">
        <f>IF($A3757 &lt;&gt; "",VLOOKUP($A3757,'Student reference sheet'!$A$2:$V$2329, 2,FALSE), "")</f>
        <v/>
      </c>
      <c r="E3757" s="35"/>
      <c r="F3757" s="34"/>
      <c r="G3757" s="40" t="str">
        <f t="shared" ca="1" si="177"/>
        <v/>
      </c>
      <c r="H3757" s="40" t="str">
        <f t="shared" ca="1" si="178"/>
        <v/>
      </c>
      <c r="I3757" s="36" t="str">
        <f>IF($A3757 = "", "",
IF(COUNTIF(MINIMUM_DAY_DATES[], Attendance!J3757) &gt; 0, VLOOKUP(Attendance!$G3757,MINIMUM_DAY_PERIOD_SCHEDULE[], 2,TRUE),
IF(COUNTIF(RALLY_DATES[], Attendance!J3757) &gt; 0, VLOOKUP(Attendance!$G3757,RALLY_PERIOD_SCHEDULE[], 2,TRUE),
IF(WEEKDAY(Attendance!$J3757) = 2,
       IF(COUNTIF(FINALS_WEEK_MONDAY_DATE[],Attendance!$J3757) &gt; 0, VLOOKUP(Attendance!$G3757,FINALS_WEEK_MONDAY_PERIOD_SCHEDULE[],2,TRUE),
       VLOOKUP(Attendance!$G3757,REGULAR_WEEK_SCHEDULE[],6,TRUE)),
IF(WEEKDAY($J3757) = 3,
       IF(COUNTIF(FINALS_WEEK_TUESDAY_DATE[],Attendance!$J3757) &gt; 0, VLOOKUP(Attendance!$G3757,FINALS_WEEK_TUESDAY_PERIOD_SCHEDULE[],2,TRUE),
       VLOOKUP(Attendance!$G3757,REGULAR_WEEK_SCHEDULE[[Tuesday]:[Period]],5,TRUE)),
IF(WEEKDAY(Attendance!$J3757) = 4,
        IF(COUNTIF(BLOCK_WEDNESDAY_DATES[],Attendance!$J3757) &gt; 0, VLOOKUP(Attendance!$G3757,BLOCK_WEDNESDAY_PERIOD_SCHEDULE[],2,TRUE),
        IF(COUNTIF(FINALS_WEEK_WEDNESDAY_DATE[],Attendance!$J3757) &gt; 0, VLOOKUP(Attendance!$G3757,FINALS_WEEK_WEDNESDAY_PERIOD_SCHEDULE[],2,TRUE),
       VLOOKUP(Attendance!$G3757,REGULAR_WEEK_SCHEDULE[[Wednesday]:[Period]],4,TRUE))),
IF(WEEKDAY($J3757) = 5,
       IF(COUNTIF(BLOCK_THURSDAY_DATES[],Attendance!$J3757) &gt; 0, VLOOKUP(Attendance!$G3757,BLOCK_THURSDAY_PERIOD_SCHEDULE[],2,TRUE),
       IF(COUNTIF(FINALS_WEEK_THURSDAY_DATE[],Attendance!$J3757) &gt; 0, VLOOKUP(Attendance!$G3757,FINALS_WEEK_THURSDAY_PERIOD_SCHEDULE[],2,TRUE),
       VLOOKUP(Attendance!$G3757,REGULAR_WEEK_SCHEDULE[[Thursday]:[Period]],3,TRUE))),
IF(WEEKDAY(Attendance!$J3757) = 6,
       IF(COUNTIF(FINALS_WEEK_FRIDAY_DATE[],Attendance!$J3757) &gt; 0, VLOOKUP(Attendance!$G3757,FINALS_WEEK_FRIDAY_PERIOD_SCHEDULE[],2,TRUE),
       VLOOKUP(Attendance!$G3757,REGULAR_WEEK_SCHEDULE[[Friday]:[Period]],2,TRUE))))))))))</f>
        <v/>
      </c>
      <c r="J3757" s="41" t="str">
        <f t="shared" ca="1" si="179"/>
        <v/>
      </c>
      <c r="K3757" s="41" t="str">
        <f>IF($A3757 &lt;&gt; "",VLOOKUP($A3757,'Student reference sheet'!$A$2:$V$2329, 7,FALSE), "")</f>
        <v/>
      </c>
      <c r="L3757" s="30" t="str">
        <f>IF($A3757 ="", "", VLOOKUP($A3757, 'Student reference sheet'!$A$2:$Z$2603,23,FALSE))</f>
        <v/>
      </c>
      <c r="M3757" s="30" t="str">
        <f>IF($A3757 ="", "", VLOOKUP($A3757, 'Student reference sheet'!$A$2:$Z$2603,24,FALSE))</f>
        <v/>
      </c>
      <c r="N3757" s="30" t="str">
        <f>IF($A3757 ="", "", VLOOKUP($A3757, 'Student reference sheet'!$A$2:$Z$2603,26,FALSE))</f>
        <v/>
      </c>
      <c r="O3757" s="30" t="str">
        <f>IF($A3757 ="", "", VLOOKUP($A3757, 'Student reference sheet'!$A$2:$Z$2603,25,FALSE))</f>
        <v/>
      </c>
      <c r="P3757" s="39" t="str">
        <f>IF($A3757 = "", "", IF(OR(VLOOKUP($A3757,'Student reference sheet'!$A$2:$V$2400,8,FALSE) = "R",  VLOOKUP($A3757,'Student reference sheet'!$A$2:$V$2400,8,FALSE) = "L"), "X", ""))</f>
        <v/>
      </c>
      <c r="Q3757" s="39" t="str">
        <f>IF($A3757 ="", "", VLOOKUP($A3757, 'Student reference sheet'!$A$2:$V$2603,22,FALSE))</f>
        <v/>
      </c>
      <c r="R3757" s="39" t="str">
        <f>IF($A3757 &lt;&gt; "",VLOOKUP($A3757,'Student reference sheet'!$A$2:$V$2329, 5,FALSE), "")</f>
        <v/>
      </c>
      <c r="S3757" s="39" t="str">
        <f>IF($A3757 &lt;&gt; "",VLOOKUP($A3757,'Student reference sheet'!$A$2:$V$2329, 6,FALSE), "")</f>
        <v/>
      </c>
      <c r="T3757" s="30" t="str">
        <f>IF($A3757 = "","",
IF(VLOOKUP($A3757,'Student reference sheet'!$A$2:$V$2329, 10,FALSE) = "Y", "Hispanic",
IF(VLOOKUP($A3757,'Student reference sheet'!$A$2:$V$2329,11,FALSE) &lt;&gt; "",
IF(VLOOKUP($A3757,'Student reference sheet'!$A$2:$V$2329,11,FALSE) = "UNK", "Unknown", VLOOKUP(VALUE(VLOOKUP($A3757,'Student reference sheet'!$A$2:$V$2329,11,FALSE)),'Ethnicity Reference'!$A$2:$B$22,2,FALSE)),
IF(VLOOKUP($A3757,'Student reference sheet'!$A$2:$V$2329,9,FALSE) &lt;&gt; "", VLOOKUP(VALUE(VLOOKUP($A3757,'Student reference sheet'!$A$2:$V$2329,9,FALSE)),'Ethnicity Reference'!$A$2:$B$22,2,FALSE),"Unknown"))))</f>
        <v/>
      </c>
      <c r="U3757" s="35"/>
    </row>
    <row r="3758" spans="1:21" ht="15.75">
      <c r="A3758" s="47"/>
      <c r="B3758" s="33"/>
      <c r="C3758" s="39" t="str">
        <f>IF($A3758 &lt;&gt; "",VLOOKUP($A3758,'Student reference sheet'!$A$2:$V$2329, 3,FALSE), "")</f>
        <v/>
      </c>
      <c r="D3758" s="39" t="str">
        <f>IF($A3758 &lt;&gt; "",VLOOKUP($A3758,'Student reference sheet'!$A$2:$V$2329, 2,FALSE), "")</f>
        <v/>
      </c>
      <c r="E3758" s="35"/>
      <c r="F3758" s="34"/>
      <c r="G3758" s="40" t="str">
        <f t="shared" ca="1" si="177"/>
        <v/>
      </c>
      <c r="H3758" s="40" t="str">
        <f t="shared" ca="1" si="178"/>
        <v/>
      </c>
      <c r="I3758" s="36" t="str">
        <f>IF($A3758 = "", "",
IF(COUNTIF(MINIMUM_DAY_DATES[], Attendance!J3758) &gt; 0, VLOOKUP(Attendance!$G3758,MINIMUM_DAY_PERIOD_SCHEDULE[], 2,TRUE),
IF(COUNTIF(RALLY_DATES[], Attendance!J3758) &gt; 0, VLOOKUP(Attendance!$G3758,RALLY_PERIOD_SCHEDULE[], 2,TRUE),
IF(WEEKDAY(Attendance!$J3758) = 2,
       IF(COUNTIF(FINALS_WEEK_MONDAY_DATE[],Attendance!$J3758) &gt; 0, VLOOKUP(Attendance!$G3758,FINALS_WEEK_MONDAY_PERIOD_SCHEDULE[],2,TRUE),
       VLOOKUP(Attendance!$G3758,REGULAR_WEEK_SCHEDULE[],6,TRUE)),
IF(WEEKDAY($J3758) = 3,
       IF(COUNTIF(FINALS_WEEK_TUESDAY_DATE[],Attendance!$J3758) &gt; 0, VLOOKUP(Attendance!$G3758,FINALS_WEEK_TUESDAY_PERIOD_SCHEDULE[],2,TRUE),
       VLOOKUP(Attendance!$G3758,REGULAR_WEEK_SCHEDULE[[Tuesday]:[Period]],5,TRUE)),
IF(WEEKDAY(Attendance!$J3758) = 4,
        IF(COUNTIF(BLOCK_WEDNESDAY_DATES[],Attendance!$J3758) &gt; 0, VLOOKUP(Attendance!$G3758,BLOCK_WEDNESDAY_PERIOD_SCHEDULE[],2,TRUE),
        IF(COUNTIF(FINALS_WEEK_WEDNESDAY_DATE[],Attendance!$J3758) &gt; 0, VLOOKUP(Attendance!$G3758,FINALS_WEEK_WEDNESDAY_PERIOD_SCHEDULE[],2,TRUE),
       VLOOKUP(Attendance!$G3758,REGULAR_WEEK_SCHEDULE[[Wednesday]:[Period]],4,TRUE))),
IF(WEEKDAY($J3758) = 5,
       IF(COUNTIF(BLOCK_THURSDAY_DATES[],Attendance!$J3758) &gt; 0, VLOOKUP(Attendance!$G3758,BLOCK_THURSDAY_PERIOD_SCHEDULE[],2,TRUE),
       IF(COUNTIF(FINALS_WEEK_THURSDAY_DATE[],Attendance!$J3758) &gt; 0, VLOOKUP(Attendance!$G3758,FINALS_WEEK_THURSDAY_PERIOD_SCHEDULE[],2,TRUE),
       VLOOKUP(Attendance!$G3758,REGULAR_WEEK_SCHEDULE[[Thursday]:[Period]],3,TRUE))),
IF(WEEKDAY(Attendance!$J3758) = 6,
       IF(COUNTIF(FINALS_WEEK_FRIDAY_DATE[],Attendance!$J3758) &gt; 0, VLOOKUP(Attendance!$G3758,FINALS_WEEK_FRIDAY_PERIOD_SCHEDULE[],2,TRUE),
       VLOOKUP(Attendance!$G3758,REGULAR_WEEK_SCHEDULE[[Friday]:[Period]],2,TRUE))))))))))</f>
        <v/>
      </c>
      <c r="J3758" s="41" t="str">
        <f t="shared" ca="1" si="179"/>
        <v/>
      </c>
      <c r="K3758" s="41" t="str">
        <f>IF($A3758 &lt;&gt; "",VLOOKUP($A3758,'Student reference sheet'!$A$2:$V$2329, 7,FALSE), "")</f>
        <v/>
      </c>
      <c r="L3758" s="30" t="str">
        <f>IF($A3758 ="", "", VLOOKUP($A3758, 'Student reference sheet'!$A$2:$Z$2603,23,FALSE))</f>
        <v/>
      </c>
      <c r="M3758" s="30" t="str">
        <f>IF($A3758 ="", "", VLOOKUP($A3758, 'Student reference sheet'!$A$2:$Z$2603,24,FALSE))</f>
        <v/>
      </c>
      <c r="N3758" s="30" t="str">
        <f>IF($A3758 ="", "", VLOOKUP($A3758, 'Student reference sheet'!$A$2:$Z$2603,26,FALSE))</f>
        <v/>
      </c>
      <c r="O3758" s="30" t="str">
        <f>IF($A3758 ="", "", VLOOKUP($A3758, 'Student reference sheet'!$A$2:$Z$2603,25,FALSE))</f>
        <v/>
      </c>
      <c r="P3758" s="39" t="str">
        <f>IF($A3758 = "", "", IF(OR(VLOOKUP($A3758,'Student reference sheet'!$A$2:$V$2400,8,FALSE) = "R",  VLOOKUP($A3758,'Student reference sheet'!$A$2:$V$2400,8,FALSE) = "L"), "X", ""))</f>
        <v/>
      </c>
      <c r="Q3758" s="39" t="str">
        <f>IF($A3758 ="", "", VLOOKUP($A3758, 'Student reference sheet'!$A$2:$V$2603,22,FALSE))</f>
        <v/>
      </c>
      <c r="R3758" s="39" t="str">
        <f>IF($A3758 &lt;&gt; "",VLOOKUP($A3758,'Student reference sheet'!$A$2:$V$2329, 5,FALSE), "")</f>
        <v/>
      </c>
      <c r="S3758" s="39" t="str">
        <f>IF($A3758 &lt;&gt; "",VLOOKUP($A3758,'Student reference sheet'!$A$2:$V$2329, 6,FALSE), "")</f>
        <v/>
      </c>
      <c r="T3758" s="30" t="str">
        <f>IF($A3758 = "","",
IF(VLOOKUP($A3758,'Student reference sheet'!$A$2:$V$2329, 10,FALSE) = "Y", "Hispanic",
IF(VLOOKUP($A3758,'Student reference sheet'!$A$2:$V$2329,11,FALSE) &lt;&gt; "",
IF(VLOOKUP($A3758,'Student reference sheet'!$A$2:$V$2329,11,FALSE) = "UNK", "Unknown", VLOOKUP(VALUE(VLOOKUP($A3758,'Student reference sheet'!$A$2:$V$2329,11,FALSE)),'Ethnicity Reference'!$A$2:$B$22,2,FALSE)),
IF(VLOOKUP($A3758,'Student reference sheet'!$A$2:$V$2329,9,FALSE) &lt;&gt; "", VLOOKUP(VALUE(VLOOKUP($A3758,'Student reference sheet'!$A$2:$V$2329,9,FALSE)),'Ethnicity Reference'!$A$2:$B$22,2,FALSE),"Unknown"))))</f>
        <v/>
      </c>
      <c r="U3758" s="35"/>
    </row>
    <row r="3759" spans="1:21" ht="15.75">
      <c r="A3759" s="47"/>
      <c r="B3759" s="33"/>
      <c r="C3759" s="39" t="str">
        <f>IF($A3759 &lt;&gt; "",VLOOKUP($A3759,'Student reference sheet'!$A$2:$V$2329, 3,FALSE), "")</f>
        <v/>
      </c>
      <c r="D3759" s="39" t="str">
        <f>IF($A3759 &lt;&gt; "",VLOOKUP($A3759,'Student reference sheet'!$A$2:$V$2329, 2,FALSE), "")</f>
        <v/>
      </c>
      <c r="E3759" s="35"/>
      <c r="F3759" s="34"/>
      <c r="G3759" s="40" t="str">
        <f t="shared" ca="1" si="177"/>
        <v/>
      </c>
      <c r="H3759" s="40" t="str">
        <f t="shared" ca="1" si="178"/>
        <v/>
      </c>
      <c r="I3759" s="36" t="str">
        <f>IF($A3759 = "", "",
IF(COUNTIF(MINIMUM_DAY_DATES[], Attendance!J3759) &gt; 0, VLOOKUP(Attendance!$G3759,MINIMUM_DAY_PERIOD_SCHEDULE[], 2,TRUE),
IF(COUNTIF(RALLY_DATES[], Attendance!J3759) &gt; 0, VLOOKUP(Attendance!$G3759,RALLY_PERIOD_SCHEDULE[], 2,TRUE),
IF(WEEKDAY(Attendance!$J3759) = 2,
       IF(COUNTIF(FINALS_WEEK_MONDAY_DATE[],Attendance!$J3759) &gt; 0, VLOOKUP(Attendance!$G3759,FINALS_WEEK_MONDAY_PERIOD_SCHEDULE[],2,TRUE),
       VLOOKUP(Attendance!$G3759,REGULAR_WEEK_SCHEDULE[],6,TRUE)),
IF(WEEKDAY($J3759) = 3,
       IF(COUNTIF(FINALS_WEEK_TUESDAY_DATE[],Attendance!$J3759) &gt; 0, VLOOKUP(Attendance!$G3759,FINALS_WEEK_TUESDAY_PERIOD_SCHEDULE[],2,TRUE),
       VLOOKUP(Attendance!$G3759,REGULAR_WEEK_SCHEDULE[[Tuesday]:[Period]],5,TRUE)),
IF(WEEKDAY(Attendance!$J3759) = 4,
        IF(COUNTIF(BLOCK_WEDNESDAY_DATES[],Attendance!$J3759) &gt; 0, VLOOKUP(Attendance!$G3759,BLOCK_WEDNESDAY_PERIOD_SCHEDULE[],2,TRUE),
        IF(COUNTIF(FINALS_WEEK_WEDNESDAY_DATE[],Attendance!$J3759) &gt; 0, VLOOKUP(Attendance!$G3759,FINALS_WEEK_WEDNESDAY_PERIOD_SCHEDULE[],2,TRUE),
       VLOOKUP(Attendance!$G3759,REGULAR_WEEK_SCHEDULE[[Wednesday]:[Period]],4,TRUE))),
IF(WEEKDAY($J3759) = 5,
       IF(COUNTIF(BLOCK_THURSDAY_DATES[],Attendance!$J3759) &gt; 0, VLOOKUP(Attendance!$G3759,BLOCK_THURSDAY_PERIOD_SCHEDULE[],2,TRUE),
       IF(COUNTIF(FINALS_WEEK_THURSDAY_DATE[],Attendance!$J3759) &gt; 0, VLOOKUP(Attendance!$G3759,FINALS_WEEK_THURSDAY_PERIOD_SCHEDULE[],2,TRUE),
       VLOOKUP(Attendance!$G3759,REGULAR_WEEK_SCHEDULE[[Thursday]:[Period]],3,TRUE))),
IF(WEEKDAY(Attendance!$J3759) = 6,
       IF(COUNTIF(FINALS_WEEK_FRIDAY_DATE[],Attendance!$J3759) &gt; 0, VLOOKUP(Attendance!$G3759,FINALS_WEEK_FRIDAY_PERIOD_SCHEDULE[],2,TRUE),
       VLOOKUP(Attendance!$G3759,REGULAR_WEEK_SCHEDULE[[Friday]:[Period]],2,TRUE))))))))))</f>
        <v/>
      </c>
      <c r="J3759" s="41" t="str">
        <f t="shared" ca="1" si="179"/>
        <v/>
      </c>
      <c r="K3759" s="41" t="str">
        <f>IF($A3759 &lt;&gt; "",VLOOKUP($A3759,'Student reference sheet'!$A$2:$V$2329, 7,FALSE), "")</f>
        <v/>
      </c>
      <c r="L3759" s="30" t="str">
        <f>IF($A3759 ="", "", VLOOKUP($A3759, 'Student reference sheet'!$A$2:$Z$2603,23,FALSE))</f>
        <v/>
      </c>
      <c r="M3759" s="30" t="str">
        <f>IF($A3759 ="", "", VLOOKUP($A3759, 'Student reference sheet'!$A$2:$Z$2603,24,FALSE))</f>
        <v/>
      </c>
      <c r="N3759" s="30" t="str">
        <f>IF($A3759 ="", "", VLOOKUP($A3759, 'Student reference sheet'!$A$2:$Z$2603,26,FALSE))</f>
        <v/>
      </c>
      <c r="O3759" s="30" t="str">
        <f>IF($A3759 ="", "", VLOOKUP($A3759, 'Student reference sheet'!$A$2:$Z$2603,25,FALSE))</f>
        <v/>
      </c>
      <c r="P3759" s="39" t="str">
        <f>IF($A3759 = "", "", IF(OR(VLOOKUP($A3759,'Student reference sheet'!$A$2:$V$2400,8,FALSE) = "R",  VLOOKUP($A3759,'Student reference sheet'!$A$2:$V$2400,8,FALSE) = "L"), "X", ""))</f>
        <v/>
      </c>
      <c r="Q3759" s="39" t="str">
        <f>IF($A3759 ="", "", VLOOKUP($A3759, 'Student reference sheet'!$A$2:$V$2603,22,FALSE))</f>
        <v/>
      </c>
      <c r="R3759" s="39" t="str">
        <f>IF($A3759 &lt;&gt; "",VLOOKUP($A3759,'Student reference sheet'!$A$2:$V$2329, 5,FALSE), "")</f>
        <v/>
      </c>
      <c r="S3759" s="39" t="str">
        <f>IF($A3759 &lt;&gt; "",VLOOKUP($A3759,'Student reference sheet'!$A$2:$V$2329, 6,FALSE), "")</f>
        <v/>
      </c>
      <c r="T3759" s="30" t="str">
        <f>IF($A3759 = "","",
IF(VLOOKUP($A3759,'Student reference sheet'!$A$2:$V$2329, 10,FALSE) = "Y", "Hispanic",
IF(VLOOKUP($A3759,'Student reference sheet'!$A$2:$V$2329,11,FALSE) &lt;&gt; "",
IF(VLOOKUP($A3759,'Student reference sheet'!$A$2:$V$2329,11,FALSE) = "UNK", "Unknown", VLOOKUP(VALUE(VLOOKUP($A3759,'Student reference sheet'!$A$2:$V$2329,11,FALSE)),'Ethnicity Reference'!$A$2:$B$22,2,FALSE)),
IF(VLOOKUP($A3759,'Student reference sheet'!$A$2:$V$2329,9,FALSE) &lt;&gt; "", VLOOKUP(VALUE(VLOOKUP($A3759,'Student reference sheet'!$A$2:$V$2329,9,FALSE)),'Ethnicity Reference'!$A$2:$B$22,2,FALSE),"Unknown"))))</f>
        <v/>
      </c>
      <c r="U3759" s="35"/>
    </row>
    <row r="3760" spans="1:21" ht="15.75">
      <c r="A3760" s="47"/>
      <c r="B3760" s="33"/>
      <c r="C3760" s="39" t="str">
        <f>IF($A3760 &lt;&gt; "",VLOOKUP($A3760,'Student reference sheet'!$A$2:$V$2329, 3,FALSE), "")</f>
        <v/>
      </c>
      <c r="D3760" s="39" t="str">
        <f>IF($A3760 &lt;&gt; "",VLOOKUP($A3760,'Student reference sheet'!$A$2:$V$2329, 2,FALSE), "")</f>
        <v/>
      </c>
      <c r="E3760" s="35"/>
      <c r="F3760" s="34"/>
      <c r="G3760" s="40" t="str">
        <f t="shared" ca="1" si="177"/>
        <v/>
      </c>
      <c r="H3760" s="40" t="str">
        <f t="shared" ca="1" si="178"/>
        <v/>
      </c>
      <c r="I3760" s="36" t="str">
        <f>IF($A3760 = "", "",
IF(COUNTIF(MINIMUM_DAY_DATES[], Attendance!J3760) &gt; 0, VLOOKUP(Attendance!$G3760,MINIMUM_DAY_PERIOD_SCHEDULE[], 2,TRUE),
IF(COUNTIF(RALLY_DATES[], Attendance!J3760) &gt; 0, VLOOKUP(Attendance!$G3760,RALLY_PERIOD_SCHEDULE[], 2,TRUE),
IF(WEEKDAY(Attendance!$J3760) = 2,
       IF(COUNTIF(FINALS_WEEK_MONDAY_DATE[],Attendance!$J3760) &gt; 0, VLOOKUP(Attendance!$G3760,FINALS_WEEK_MONDAY_PERIOD_SCHEDULE[],2,TRUE),
       VLOOKUP(Attendance!$G3760,REGULAR_WEEK_SCHEDULE[],6,TRUE)),
IF(WEEKDAY($J3760) = 3,
       IF(COUNTIF(FINALS_WEEK_TUESDAY_DATE[],Attendance!$J3760) &gt; 0, VLOOKUP(Attendance!$G3760,FINALS_WEEK_TUESDAY_PERIOD_SCHEDULE[],2,TRUE),
       VLOOKUP(Attendance!$G3760,REGULAR_WEEK_SCHEDULE[[Tuesday]:[Period]],5,TRUE)),
IF(WEEKDAY(Attendance!$J3760) = 4,
        IF(COUNTIF(BLOCK_WEDNESDAY_DATES[],Attendance!$J3760) &gt; 0, VLOOKUP(Attendance!$G3760,BLOCK_WEDNESDAY_PERIOD_SCHEDULE[],2,TRUE),
        IF(COUNTIF(FINALS_WEEK_WEDNESDAY_DATE[],Attendance!$J3760) &gt; 0, VLOOKUP(Attendance!$G3760,FINALS_WEEK_WEDNESDAY_PERIOD_SCHEDULE[],2,TRUE),
       VLOOKUP(Attendance!$G3760,REGULAR_WEEK_SCHEDULE[[Wednesday]:[Period]],4,TRUE))),
IF(WEEKDAY($J3760) = 5,
       IF(COUNTIF(BLOCK_THURSDAY_DATES[],Attendance!$J3760) &gt; 0, VLOOKUP(Attendance!$G3760,BLOCK_THURSDAY_PERIOD_SCHEDULE[],2,TRUE),
       IF(COUNTIF(FINALS_WEEK_THURSDAY_DATE[],Attendance!$J3760) &gt; 0, VLOOKUP(Attendance!$G3760,FINALS_WEEK_THURSDAY_PERIOD_SCHEDULE[],2,TRUE),
       VLOOKUP(Attendance!$G3760,REGULAR_WEEK_SCHEDULE[[Thursday]:[Period]],3,TRUE))),
IF(WEEKDAY(Attendance!$J3760) = 6,
       IF(COUNTIF(FINALS_WEEK_FRIDAY_DATE[],Attendance!$J3760) &gt; 0, VLOOKUP(Attendance!$G3760,FINALS_WEEK_FRIDAY_PERIOD_SCHEDULE[],2,TRUE),
       VLOOKUP(Attendance!$G3760,REGULAR_WEEK_SCHEDULE[[Friday]:[Period]],2,TRUE))))))))))</f>
        <v/>
      </c>
      <c r="J3760" s="41" t="str">
        <f t="shared" ca="1" si="179"/>
        <v/>
      </c>
      <c r="K3760" s="41" t="str">
        <f>IF($A3760 &lt;&gt; "",VLOOKUP($A3760,'Student reference sheet'!$A$2:$V$2329, 7,FALSE), "")</f>
        <v/>
      </c>
      <c r="L3760" s="30" t="str">
        <f>IF($A3760 ="", "", VLOOKUP($A3760, 'Student reference sheet'!$A$2:$Z$2603,23,FALSE))</f>
        <v/>
      </c>
      <c r="M3760" s="30" t="str">
        <f>IF($A3760 ="", "", VLOOKUP($A3760, 'Student reference sheet'!$A$2:$Z$2603,24,FALSE))</f>
        <v/>
      </c>
      <c r="N3760" s="30" t="str">
        <f>IF($A3760 ="", "", VLOOKUP($A3760, 'Student reference sheet'!$A$2:$Z$2603,26,FALSE))</f>
        <v/>
      </c>
      <c r="O3760" s="30" t="str">
        <f>IF($A3760 ="", "", VLOOKUP($A3760, 'Student reference sheet'!$A$2:$Z$2603,25,FALSE))</f>
        <v/>
      </c>
      <c r="P3760" s="39" t="str">
        <f>IF($A3760 = "", "", IF(OR(VLOOKUP($A3760,'Student reference sheet'!$A$2:$V$2400,8,FALSE) = "R",  VLOOKUP($A3760,'Student reference sheet'!$A$2:$V$2400,8,FALSE) = "L"), "X", ""))</f>
        <v/>
      </c>
      <c r="Q3760" s="39" t="str">
        <f>IF($A3760 ="", "", VLOOKUP($A3760, 'Student reference sheet'!$A$2:$V$2603,22,FALSE))</f>
        <v/>
      </c>
      <c r="R3760" s="39" t="str">
        <f>IF($A3760 &lt;&gt; "",VLOOKUP($A3760,'Student reference sheet'!$A$2:$V$2329, 5,FALSE), "")</f>
        <v/>
      </c>
      <c r="S3760" s="39" t="str">
        <f>IF($A3760 &lt;&gt; "",VLOOKUP($A3760,'Student reference sheet'!$A$2:$V$2329, 6,FALSE), "")</f>
        <v/>
      </c>
      <c r="T3760" s="30" t="str">
        <f>IF($A3760 = "","",
IF(VLOOKUP($A3760,'Student reference sheet'!$A$2:$V$2329, 10,FALSE) = "Y", "Hispanic",
IF(VLOOKUP($A3760,'Student reference sheet'!$A$2:$V$2329,11,FALSE) &lt;&gt; "",
IF(VLOOKUP($A3760,'Student reference sheet'!$A$2:$V$2329,11,FALSE) = "UNK", "Unknown", VLOOKUP(VALUE(VLOOKUP($A3760,'Student reference sheet'!$A$2:$V$2329,11,FALSE)),'Ethnicity Reference'!$A$2:$B$22,2,FALSE)),
IF(VLOOKUP($A3760,'Student reference sheet'!$A$2:$V$2329,9,FALSE) &lt;&gt; "", VLOOKUP(VALUE(VLOOKUP($A3760,'Student reference sheet'!$A$2:$V$2329,9,FALSE)),'Ethnicity Reference'!$A$2:$B$22,2,FALSE),"Unknown"))))</f>
        <v/>
      </c>
      <c r="U3760" s="35"/>
    </row>
    <row r="3761" spans="1:21" ht="15.75">
      <c r="A3761" s="47"/>
      <c r="B3761" s="33"/>
      <c r="C3761" s="39" t="str">
        <f>IF($A3761 &lt;&gt; "",VLOOKUP($A3761,'Student reference sheet'!$A$2:$V$2329, 3,FALSE), "")</f>
        <v/>
      </c>
      <c r="D3761" s="39" t="str">
        <f>IF($A3761 &lt;&gt; "",VLOOKUP($A3761,'Student reference sheet'!$A$2:$V$2329, 2,FALSE), "")</f>
        <v/>
      </c>
      <c r="E3761" s="35"/>
      <c r="F3761" s="34"/>
      <c r="G3761" s="40" t="str">
        <f t="shared" ca="1" si="177"/>
        <v/>
      </c>
      <c r="H3761" s="40" t="str">
        <f t="shared" ca="1" si="178"/>
        <v/>
      </c>
      <c r="I3761" s="36" t="str">
        <f>IF($A3761 = "", "",
IF(COUNTIF(MINIMUM_DAY_DATES[], Attendance!J3761) &gt; 0, VLOOKUP(Attendance!$G3761,MINIMUM_DAY_PERIOD_SCHEDULE[], 2,TRUE),
IF(COUNTIF(RALLY_DATES[], Attendance!J3761) &gt; 0, VLOOKUP(Attendance!$G3761,RALLY_PERIOD_SCHEDULE[], 2,TRUE),
IF(WEEKDAY(Attendance!$J3761) = 2,
       IF(COUNTIF(FINALS_WEEK_MONDAY_DATE[],Attendance!$J3761) &gt; 0, VLOOKUP(Attendance!$G3761,FINALS_WEEK_MONDAY_PERIOD_SCHEDULE[],2,TRUE),
       VLOOKUP(Attendance!$G3761,REGULAR_WEEK_SCHEDULE[],6,TRUE)),
IF(WEEKDAY($J3761) = 3,
       IF(COUNTIF(FINALS_WEEK_TUESDAY_DATE[],Attendance!$J3761) &gt; 0, VLOOKUP(Attendance!$G3761,FINALS_WEEK_TUESDAY_PERIOD_SCHEDULE[],2,TRUE),
       VLOOKUP(Attendance!$G3761,REGULAR_WEEK_SCHEDULE[[Tuesday]:[Period]],5,TRUE)),
IF(WEEKDAY(Attendance!$J3761) = 4,
        IF(COUNTIF(BLOCK_WEDNESDAY_DATES[],Attendance!$J3761) &gt; 0, VLOOKUP(Attendance!$G3761,BLOCK_WEDNESDAY_PERIOD_SCHEDULE[],2,TRUE),
        IF(COUNTIF(FINALS_WEEK_WEDNESDAY_DATE[],Attendance!$J3761) &gt; 0, VLOOKUP(Attendance!$G3761,FINALS_WEEK_WEDNESDAY_PERIOD_SCHEDULE[],2,TRUE),
       VLOOKUP(Attendance!$G3761,REGULAR_WEEK_SCHEDULE[[Wednesday]:[Period]],4,TRUE))),
IF(WEEKDAY($J3761) = 5,
       IF(COUNTIF(BLOCK_THURSDAY_DATES[],Attendance!$J3761) &gt; 0, VLOOKUP(Attendance!$G3761,BLOCK_THURSDAY_PERIOD_SCHEDULE[],2,TRUE),
       IF(COUNTIF(FINALS_WEEK_THURSDAY_DATE[],Attendance!$J3761) &gt; 0, VLOOKUP(Attendance!$G3761,FINALS_WEEK_THURSDAY_PERIOD_SCHEDULE[],2,TRUE),
       VLOOKUP(Attendance!$G3761,REGULAR_WEEK_SCHEDULE[[Thursday]:[Period]],3,TRUE))),
IF(WEEKDAY(Attendance!$J3761) = 6,
       IF(COUNTIF(FINALS_WEEK_FRIDAY_DATE[],Attendance!$J3761) &gt; 0, VLOOKUP(Attendance!$G3761,FINALS_WEEK_FRIDAY_PERIOD_SCHEDULE[],2,TRUE),
       VLOOKUP(Attendance!$G3761,REGULAR_WEEK_SCHEDULE[[Friday]:[Period]],2,TRUE))))))))))</f>
        <v/>
      </c>
      <c r="J3761" s="41" t="str">
        <f t="shared" ca="1" si="179"/>
        <v/>
      </c>
      <c r="K3761" s="41" t="str">
        <f>IF($A3761 &lt;&gt; "",VLOOKUP($A3761,'Student reference sheet'!$A$2:$V$2329, 7,FALSE), "")</f>
        <v/>
      </c>
      <c r="L3761" s="30" t="str">
        <f>IF($A3761 ="", "", VLOOKUP($A3761, 'Student reference sheet'!$A$2:$Z$2603,23,FALSE))</f>
        <v/>
      </c>
      <c r="M3761" s="30" t="str">
        <f>IF($A3761 ="", "", VLOOKUP($A3761, 'Student reference sheet'!$A$2:$Z$2603,24,FALSE))</f>
        <v/>
      </c>
      <c r="N3761" s="30" t="str">
        <f>IF($A3761 ="", "", VLOOKUP($A3761, 'Student reference sheet'!$A$2:$Z$2603,26,FALSE))</f>
        <v/>
      </c>
      <c r="O3761" s="30" t="str">
        <f>IF($A3761 ="", "", VLOOKUP($A3761, 'Student reference sheet'!$A$2:$Z$2603,25,FALSE))</f>
        <v/>
      </c>
      <c r="P3761" s="39" t="str">
        <f>IF($A3761 = "", "", IF(OR(VLOOKUP($A3761,'Student reference sheet'!$A$2:$V$2400,8,FALSE) = "R",  VLOOKUP($A3761,'Student reference sheet'!$A$2:$V$2400,8,FALSE) = "L"), "X", ""))</f>
        <v/>
      </c>
      <c r="Q3761" s="39" t="str">
        <f>IF($A3761 ="", "", VLOOKUP($A3761, 'Student reference sheet'!$A$2:$V$2603,22,FALSE))</f>
        <v/>
      </c>
      <c r="R3761" s="39" t="str">
        <f>IF($A3761 &lt;&gt; "",VLOOKUP($A3761,'Student reference sheet'!$A$2:$V$2329, 5,FALSE), "")</f>
        <v/>
      </c>
      <c r="S3761" s="39" t="str">
        <f>IF($A3761 &lt;&gt; "",VLOOKUP($A3761,'Student reference sheet'!$A$2:$V$2329, 6,FALSE), "")</f>
        <v/>
      </c>
      <c r="T3761" s="30" t="str">
        <f>IF($A3761 = "","",
IF(VLOOKUP($A3761,'Student reference sheet'!$A$2:$V$2329, 10,FALSE) = "Y", "Hispanic",
IF(VLOOKUP($A3761,'Student reference sheet'!$A$2:$V$2329,11,FALSE) &lt;&gt; "",
IF(VLOOKUP($A3761,'Student reference sheet'!$A$2:$V$2329,11,FALSE) = "UNK", "Unknown", VLOOKUP(VALUE(VLOOKUP($A3761,'Student reference sheet'!$A$2:$V$2329,11,FALSE)),'Ethnicity Reference'!$A$2:$B$22,2,FALSE)),
IF(VLOOKUP($A3761,'Student reference sheet'!$A$2:$V$2329,9,FALSE) &lt;&gt; "", VLOOKUP(VALUE(VLOOKUP($A3761,'Student reference sheet'!$A$2:$V$2329,9,FALSE)),'Ethnicity Reference'!$A$2:$B$22,2,FALSE),"Unknown"))))</f>
        <v/>
      </c>
      <c r="U3761" s="35"/>
    </row>
    <row r="3762" spans="1:21" ht="15.75">
      <c r="A3762" s="47"/>
      <c r="B3762" s="33"/>
      <c r="C3762" s="39" t="str">
        <f>IF($A3762 &lt;&gt; "",VLOOKUP($A3762,'Student reference sheet'!$A$2:$V$2329, 3,FALSE), "")</f>
        <v/>
      </c>
      <c r="D3762" s="39" t="str">
        <f>IF($A3762 &lt;&gt; "",VLOOKUP($A3762,'Student reference sheet'!$A$2:$V$2329, 2,FALSE), "")</f>
        <v/>
      </c>
      <c r="E3762" s="35"/>
      <c r="F3762" s="34"/>
      <c r="G3762" s="40" t="str">
        <f t="shared" ca="1" si="177"/>
        <v/>
      </c>
      <c r="H3762" s="40" t="str">
        <f t="shared" ca="1" si="178"/>
        <v/>
      </c>
      <c r="I3762" s="36" t="str">
        <f>IF($A3762 = "", "",
IF(COUNTIF(MINIMUM_DAY_DATES[], Attendance!J3762) &gt; 0, VLOOKUP(Attendance!$G3762,MINIMUM_DAY_PERIOD_SCHEDULE[], 2,TRUE),
IF(COUNTIF(RALLY_DATES[], Attendance!J3762) &gt; 0, VLOOKUP(Attendance!$G3762,RALLY_PERIOD_SCHEDULE[], 2,TRUE),
IF(WEEKDAY(Attendance!$J3762) = 2,
       IF(COUNTIF(FINALS_WEEK_MONDAY_DATE[],Attendance!$J3762) &gt; 0, VLOOKUP(Attendance!$G3762,FINALS_WEEK_MONDAY_PERIOD_SCHEDULE[],2,TRUE),
       VLOOKUP(Attendance!$G3762,REGULAR_WEEK_SCHEDULE[],6,TRUE)),
IF(WEEKDAY($J3762) = 3,
       IF(COUNTIF(FINALS_WEEK_TUESDAY_DATE[],Attendance!$J3762) &gt; 0, VLOOKUP(Attendance!$G3762,FINALS_WEEK_TUESDAY_PERIOD_SCHEDULE[],2,TRUE),
       VLOOKUP(Attendance!$G3762,REGULAR_WEEK_SCHEDULE[[Tuesday]:[Period]],5,TRUE)),
IF(WEEKDAY(Attendance!$J3762) = 4,
        IF(COUNTIF(BLOCK_WEDNESDAY_DATES[],Attendance!$J3762) &gt; 0, VLOOKUP(Attendance!$G3762,BLOCK_WEDNESDAY_PERIOD_SCHEDULE[],2,TRUE),
        IF(COUNTIF(FINALS_WEEK_WEDNESDAY_DATE[],Attendance!$J3762) &gt; 0, VLOOKUP(Attendance!$G3762,FINALS_WEEK_WEDNESDAY_PERIOD_SCHEDULE[],2,TRUE),
       VLOOKUP(Attendance!$G3762,REGULAR_WEEK_SCHEDULE[[Wednesday]:[Period]],4,TRUE))),
IF(WEEKDAY($J3762) = 5,
       IF(COUNTIF(BLOCK_THURSDAY_DATES[],Attendance!$J3762) &gt; 0, VLOOKUP(Attendance!$G3762,BLOCK_THURSDAY_PERIOD_SCHEDULE[],2,TRUE),
       IF(COUNTIF(FINALS_WEEK_THURSDAY_DATE[],Attendance!$J3762) &gt; 0, VLOOKUP(Attendance!$G3762,FINALS_WEEK_THURSDAY_PERIOD_SCHEDULE[],2,TRUE),
       VLOOKUP(Attendance!$G3762,REGULAR_WEEK_SCHEDULE[[Thursday]:[Period]],3,TRUE))),
IF(WEEKDAY(Attendance!$J3762) = 6,
       IF(COUNTIF(FINALS_WEEK_FRIDAY_DATE[],Attendance!$J3762) &gt; 0, VLOOKUP(Attendance!$G3762,FINALS_WEEK_FRIDAY_PERIOD_SCHEDULE[],2,TRUE),
       VLOOKUP(Attendance!$G3762,REGULAR_WEEK_SCHEDULE[[Friday]:[Period]],2,TRUE))))))))))</f>
        <v/>
      </c>
      <c r="J3762" s="41" t="str">
        <f t="shared" ca="1" si="179"/>
        <v/>
      </c>
      <c r="K3762" s="41" t="str">
        <f>IF($A3762 &lt;&gt; "",VLOOKUP($A3762,'Student reference sheet'!$A$2:$V$2329, 7,FALSE), "")</f>
        <v/>
      </c>
      <c r="L3762" s="30" t="str">
        <f>IF($A3762 ="", "", VLOOKUP($A3762, 'Student reference sheet'!$A$2:$Z$2603,23,FALSE))</f>
        <v/>
      </c>
      <c r="M3762" s="30" t="str">
        <f>IF($A3762 ="", "", VLOOKUP($A3762, 'Student reference sheet'!$A$2:$Z$2603,24,FALSE))</f>
        <v/>
      </c>
      <c r="N3762" s="30" t="str">
        <f>IF($A3762 ="", "", VLOOKUP($A3762, 'Student reference sheet'!$A$2:$Z$2603,26,FALSE))</f>
        <v/>
      </c>
      <c r="O3762" s="30" t="str">
        <f>IF($A3762 ="", "", VLOOKUP($A3762, 'Student reference sheet'!$A$2:$Z$2603,25,FALSE))</f>
        <v/>
      </c>
      <c r="P3762" s="39" t="str">
        <f>IF($A3762 = "", "", IF(OR(VLOOKUP($A3762,'Student reference sheet'!$A$2:$V$2400,8,FALSE) = "R",  VLOOKUP($A3762,'Student reference sheet'!$A$2:$V$2400,8,FALSE) = "L"), "X", ""))</f>
        <v/>
      </c>
      <c r="Q3762" s="39" t="str">
        <f>IF($A3762 ="", "", VLOOKUP($A3762, 'Student reference sheet'!$A$2:$V$2603,22,FALSE))</f>
        <v/>
      </c>
      <c r="R3762" s="39" t="str">
        <f>IF($A3762 &lt;&gt; "",VLOOKUP($A3762,'Student reference sheet'!$A$2:$V$2329, 5,FALSE), "")</f>
        <v/>
      </c>
      <c r="S3762" s="39" t="str">
        <f>IF($A3762 &lt;&gt; "",VLOOKUP($A3762,'Student reference sheet'!$A$2:$V$2329, 6,FALSE), "")</f>
        <v/>
      </c>
      <c r="T3762" s="30" t="str">
        <f>IF($A3762 = "","",
IF(VLOOKUP($A3762,'Student reference sheet'!$A$2:$V$2329, 10,FALSE) = "Y", "Hispanic",
IF(VLOOKUP($A3762,'Student reference sheet'!$A$2:$V$2329,11,FALSE) &lt;&gt; "",
IF(VLOOKUP($A3762,'Student reference sheet'!$A$2:$V$2329,11,FALSE) = "UNK", "Unknown", VLOOKUP(VALUE(VLOOKUP($A3762,'Student reference sheet'!$A$2:$V$2329,11,FALSE)),'Ethnicity Reference'!$A$2:$B$22,2,FALSE)),
IF(VLOOKUP($A3762,'Student reference sheet'!$A$2:$V$2329,9,FALSE) &lt;&gt; "", VLOOKUP(VALUE(VLOOKUP($A3762,'Student reference sheet'!$A$2:$V$2329,9,FALSE)),'Ethnicity Reference'!$A$2:$B$22,2,FALSE),"Unknown"))))</f>
        <v/>
      </c>
      <c r="U3762" s="35"/>
    </row>
    <row r="3763" spans="1:21" ht="15.75">
      <c r="A3763" s="47"/>
      <c r="B3763" s="33"/>
      <c r="C3763" s="39" t="str">
        <f>IF($A3763 &lt;&gt; "",VLOOKUP($A3763,'Student reference sheet'!$A$2:$V$2329, 3,FALSE), "")</f>
        <v/>
      </c>
      <c r="D3763" s="39" t="str">
        <f>IF($A3763 &lt;&gt; "",VLOOKUP($A3763,'Student reference sheet'!$A$2:$V$2329, 2,FALSE), "")</f>
        <v/>
      </c>
      <c r="E3763" s="35"/>
      <c r="F3763" s="34"/>
      <c r="G3763" s="40" t="str">
        <f t="shared" ca="1" si="177"/>
        <v/>
      </c>
      <c r="H3763" s="40" t="str">
        <f t="shared" ca="1" si="178"/>
        <v/>
      </c>
      <c r="I3763" s="36" t="str">
        <f>IF($A3763 = "", "",
IF(COUNTIF(MINIMUM_DAY_DATES[], Attendance!J3763) &gt; 0, VLOOKUP(Attendance!$G3763,MINIMUM_DAY_PERIOD_SCHEDULE[], 2,TRUE),
IF(COUNTIF(RALLY_DATES[], Attendance!J3763) &gt; 0, VLOOKUP(Attendance!$G3763,RALLY_PERIOD_SCHEDULE[], 2,TRUE),
IF(WEEKDAY(Attendance!$J3763) = 2,
       IF(COUNTIF(FINALS_WEEK_MONDAY_DATE[],Attendance!$J3763) &gt; 0, VLOOKUP(Attendance!$G3763,FINALS_WEEK_MONDAY_PERIOD_SCHEDULE[],2,TRUE),
       VLOOKUP(Attendance!$G3763,REGULAR_WEEK_SCHEDULE[],6,TRUE)),
IF(WEEKDAY($J3763) = 3,
       IF(COUNTIF(FINALS_WEEK_TUESDAY_DATE[],Attendance!$J3763) &gt; 0, VLOOKUP(Attendance!$G3763,FINALS_WEEK_TUESDAY_PERIOD_SCHEDULE[],2,TRUE),
       VLOOKUP(Attendance!$G3763,REGULAR_WEEK_SCHEDULE[[Tuesday]:[Period]],5,TRUE)),
IF(WEEKDAY(Attendance!$J3763) = 4,
        IF(COUNTIF(BLOCK_WEDNESDAY_DATES[],Attendance!$J3763) &gt; 0, VLOOKUP(Attendance!$G3763,BLOCK_WEDNESDAY_PERIOD_SCHEDULE[],2,TRUE),
        IF(COUNTIF(FINALS_WEEK_WEDNESDAY_DATE[],Attendance!$J3763) &gt; 0, VLOOKUP(Attendance!$G3763,FINALS_WEEK_WEDNESDAY_PERIOD_SCHEDULE[],2,TRUE),
       VLOOKUP(Attendance!$G3763,REGULAR_WEEK_SCHEDULE[[Wednesday]:[Period]],4,TRUE))),
IF(WEEKDAY($J3763) = 5,
       IF(COUNTIF(BLOCK_THURSDAY_DATES[],Attendance!$J3763) &gt; 0, VLOOKUP(Attendance!$G3763,BLOCK_THURSDAY_PERIOD_SCHEDULE[],2,TRUE),
       IF(COUNTIF(FINALS_WEEK_THURSDAY_DATE[],Attendance!$J3763) &gt; 0, VLOOKUP(Attendance!$G3763,FINALS_WEEK_THURSDAY_PERIOD_SCHEDULE[],2,TRUE),
       VLOOKUP(Attendance!$G3763,REGULAR_WEEK_SCHEDULE[[Thursday]:[Period]],3,TRUE))),
IF(WEEKDAY(Attendance!$J3763) = 6,
       IF(COUNTIF(FINALS_WEEK_FRIDAY_DATE[],Attendance!$J3763) &gt; 0, VLOOKUP(Attendance!$G3763,FINALS_WEEK_FRIDAY_PERIOD_SCHEDULE[],2,TRUE),
       VLOOKUP(Attendance!$G3763,REGULAR_WEEK_SCHEDULE[[Friday]:[Period]],2,TRUE))))))))))</f>
        <v/>
      </c>
      <c r="J3763" s="41" t="str">
        <f t="shared" ca="1" si="179"/>
        <v/>
      </c>
      <c r="K3763" s="41" t="str">
        <f>IF($A3763 &lt;&gt; "",VLOOKUP($A3763,'Student reference sheet'!$A$2:$V$2329, 7,FALSE), "")</f>
        <v/>
      </c>
      <c r="L3763" s="30" t="str">
        <f>IF($A3763 ="", "", VLOOKUP($A3763, 'Student reference sheet'!$A$2:$Z$2603,23,FALSE))</f>
        <v/>
      </c>
      <c r="M3763" s="30" t="str">
        <f>IF($A3763 ="", "", VLOOKUP($A3763, 'Student reference sheet'!$A$2:$Z$2603,24,FALSE))</f>
        <v/>
      </c>
      <c r="N3763" s="30" t="str">
        <f>IF($A3763 ="", "", VLOOKUP($A3763, 'Student reference sheet'!$A$2:$Z$2603,26,FALSE))</f>
        <v/>
      </c>
      <c r="O3763" s="30" t="str">
        <f>IF($A3763 ="", "", VLOOKUP($A3763, 'Student reference sheet'!$A$2:$Z$2603,25,FALSE))</f>
        <v/>
      </c>
      <c r="P3763" s="39" t="str">
        <f>IF($A3763 = "", "", IF(OR(VLOOKUP($A3763,'Student reference sheet'!$A$2:$V$2400,8,FALSE) = "R",  VLOOKUP($A3763,'Student reference sheet'!$A$2:$V$2400,8,FALSE) = "L"), "X", ""))</f>
        <v/>
      </c>
      <c r="Q3763" s="39" t="str">
        <f>IF($A3763 ="", "", VLOOKUP($A3763, 'Student reference sheet'!$A$2:$V$2603,22,FALSE))</f>
        <v/>
      </c>
      <c r="R3763" s="39" t="str">
        <f>IF($A3763 &lt;&gt; "",VLOOKUP($A3763,'Student reference sheet'!$A$2:$V$2329, 5,FALSE), "")</f>
        <v/>
      </c>
      <c r="S3763" s="39" t="str">
        <f>IF($A3763 &lt;&gt; "",VLOOKUP($A3763,'Student reference sheet'!$A$2:$V$2329, 6,FALSE), "")</f>
        <v/>
      </c>
      <c r="T3763" s="30" t="str">
        <f>IF($A3763 = "","",
IF(VLOOKUP($A3763,'Student reference sheet'!$A$2:$V$2329, 10,FALSE) = "Y", "Hispanic",
IF(VLOOKUP($A3763,'Student reference sheet'!$A$2:$V$2329,11,FALSE) &lt;&gt; "",
IF(VLOOKUP($A3763,'Student reference sheet'!$A$2:$V$2329,11,FALSE) = "UNK", "Unknown", VLOOKUP(VALUE(VLOOKUP($A3763,'Student reference sheet'!$A$2:$V$2329,11,FALSE)),'Ethnicity Reference'!$A$2:$B$22,2,FALSE)),
IF(VLOOKUP($A3763,'Student reference sheet'!$A$2:$V$2329,9,FALSE) &lt;&gt; "", VLOOKUP(VALUE(VLOOKUP($A3763,'Student reference sheet'!$A$2:$V$2329,9,FALSE)),'Ethnicity Reference'!$A$2:$B$22,2,FALSE),"Unknown"))))</f>
        <v/>
      </c>
      <c r="U3763" s="35"/>
    </row>
    <row r="3764" spans="1:21" ht="15.75">
      <c r="A3764" s="47"/>
      <c r="B3764" s="33"/>
      <c r="C3764" s="39" t="str">
        <f>IF($A3764 &lt;&gt; "",VLOOKUP($A3764,'Student reference sheet'!$A$2:$V$2329, 3,FALSE), "")</f>
        <v/>
      </c>
      <c r="D3764" s="39" t="str">
        <f>IF($A3764 &lt;&gt; "",VLOOKUP($A3764,'Student reference sheet'!$A$2:$V$2329, 2,FALSE), "")</f>
        <v/>
      </c>
      <c r="E3764" s="35"/>
      <c r="F3764" s="34"/>
      <c r="G3764" s="40" t="str">
        <f t="shared" ca="1" si="177"/>
        <v/>
      </c>
      <c r="H3764" s="40" t="str">
        <f t="shared" ca="1" si="178"/>
        <v/>
      </c>
      <c r="I3764" s="36" t="str">
        <f>IF($A3764 = "", "",
IF(COUNTIF(MINIMUM_DAY_DATES[], Attendance!J3764) &gt; 0, VLOOKUP(Attendance!$G3764,MINIMUM_DAY_PERIOD_SCHEDULE[], 2,TRUE),
IF(COUNTIF(RALLY_DATES[], Attendance!J3764) &gt; 0, VLOOKUP(Attendance!$G3764,RALLY_PERIOD_SCHEDULE[], 2,TRUE),
IF(WEEKDAY(Attendance!$J3764) = 2,
       IF(COUNTIF(FINALS_WEEK_MONDAY_DATE[],Attendance!$J3764) &gt; 0, VLOOKUP(Attendance!$G3764,FINALS_WEEK_MONDAY_PERIOD_SCHEDULE[],2,TRUE),
       VLOOKUP(Attendance!$G3764,REGULAR_WEEK_SCHEDULE[],6,TRUE)),
IF(WEEKDAY($J3764) = 3,
       IF(COUNTIF(FINALS_WEEK_TUESDAY_DATE[],Attendance!$J3764) &gt; 0, VLOOKUP(Attendance!$G3764,FINALS_WEEK_TUESDAY_PERIOD_SCHEDULE[],2,TRUE),
       VLOOKUP(Attendance!$G3764,REGULAR_WEEK_SCHEDULE[[Tuesday]:[Period]],5,TRUE)),
IF(WEEKDAY(Attendance!$J3764) = 4,
        IF(COUNTIF(BLOCK_WEDNESDAY_DATES[],Attendance!$J3764) &gt; 0, VLOOKUP(Attendance!$G3764,BLOCK_WEDNESDAY_PERIOD_SCHEDULE[],2,TRUE),
        IF(COUNTIF(FINALS_WEEK_WEDNESDAY_DATE[],Attendance!$J3764) &gt; 0, VLOOKUP(Attendance!$G3764,FINALS_WEEK_WEDNESDAY_PERIOD_SCHEDULE[],2,TRUE),
       VLOOKUP(Attendance!$G3764,REGULAR_WEEK_SCHEDULE[[Wednesday]:[Period]],4,TRUE))),
IF(WEEKDAY($J3764) = 5,
       IF(COUNTIF(BLOCK_THURSDAY_DATES[],Attendance!$J3764) &gt; 0, VLOOKUP(Attendance!$G3764,BLOCK_THURSDAY_PERIOD_SCHEDULE[],2,TRUE),
       IF(COUNTIF(FINALS_WEEK_THURSDAY_DATE[],Attendance!$J3764) &gt; 0, VLOOKUP(Attendance!$G3764,FINALS_WEEK_THURSDAY_PERIOD_SCHEDULE[],2,TRUE),
       VLOOKUP(Attendance!$G3764,REGULAR_WEEK_SCHEDULE[[Thursday]:[Period]],3,TRUE))),
IF(WEEKDAY(Attendance!$J3764) = 6,
       IF(COUNTIF(FINALS_WEEK_FRIDAY_DATE[],Attendance!$J3764) &gt; 0, VLOOKUP(Attendance!$G3764,FINALS_WEEK_FRIDAY_PERIOD_SCHEDULE[],2,TRUE),
       VLOOKUP(Attendance!$G3764,REGULAR_WEEK_SCHEDULE[[Friday]:[Period]],2,TRUE))))))))))</f>
        <v/>
      </c>
      <c r="J3764" s="41" t="str">
        <f t="shared" ca="1" si="179"/>
        <v/>
      </c>
      <c r="K3764" s="41" t="str">
        <f>IF($A3764 &lt;&gt; "",VLOOKUP($A3764,'Student reference sheet'!$A$2:$V$2329, 7,FALSE), "")</f>
        <v/>
      </c>
      <c r="L3764" s="30" t="str">
        <f>IF($A3764 ="", "", VLOOKUP($A3764, 'Student reference sheet'!$A$2:$Z$2603,23,FALSE))</f>
        <v/>
      </c>
      <c r="M3764" s="30" t="str">
        <f>IF($A3764 ="", "", VLOOKUP($A3764, 'Student reference sheet'!$A$2:$Z$2603,24,FALSE))</f>
        <v/>
      </c>
      <c r="N3764" s="30" t="str">
        <f>IF($A3764 ="", "", VLOOKUP($A3764, 'Student reference sheet'!$A$2:$Z$2603,26,FALSE))</f>
        <v/>
      </c>
      <c r="O3764" s="30" t="str">
        <f>IF($A3764 ="", "", VLOOKUP($A3764, 'Student reference sheet'!$A$2:$Z$2603,25,FALSE))</f>
        <v/>
      </c>
      <c r="P3764" s="39" t="str">
        <f>IF($A3764 = "", "", IF(OR(VLOOKUP($A3764,'Student reference sheet'!$A$2:$V$2400,8,FALSE) = "R",  VLOOKUP($A3764,'Student reference sheet'!$A$2:$V$2400,8,FALSE) = "L"), "X", ""))</f>
        <v/>
      </c>
      <c r="Q3764" s="39" t="str">
        <f>IF($A3764 ="", "", VLOOKUP($A3764, 'Student reference sheet'!$A$2:$V$2603,22,FALSE))</f>
        <v/>
      </c>
      <c r="R3764" s="39" t="str">
        <f>IF($A3764 &lt;&gt; "",VLOOKUP($A3764,'Student reference sheet'!$A$2:$V$2329, 5,FALSE), "")</f>
        <v/>
      </c>
      <c r="S3764" s="39" t="str">
        <f>IF($A3764 &lt;&gt; "",VLOOKUP($A3764,'Student reference sheet'!$A$2:$V$2329, 6,FALSE), "")</f>
        <v/>
      </c>
      <c r="T3764" s="30" t="str">
        <f>IF($A3764 = "","",
IF(VLOOKUP($A3764,'Student reference sheet'!$A$2:$V$2329, 10,FALSE) = "Y", "Hispanic",
IF(VLOOKUP($A3764,'Student reference sheet'!$A$2:$V$2329,11,FALSE) &lt;&gt; "",
IF(VLOOKUP($A3764,'Student reference sheet'!$A$2:$V$2329,11,FALSE) = "UNK", "Unknown", VLOOKUP(VALUE(VLOOKUP($A3764,'Student reference sheet'!$A$2:$V$2329,11,FALSE)),'Ethnicity Reference'!$A$2:$B$22,2,FALSE)),
IF(VLOOKUP($A3764,'Student reference sheet'!$A$2:$V$2329,9,FALSE) &lt;&gt; "", VLOOKUP(VALUE(VLOOKUP($A3764,'Student reference sheet'!$A$2:$V$2329,9,FALSE)),'Ethnicity Reference'!$A$2:$B$22,2,FALSE),"Unknown"))))</f>
        <v/>
      </c>
      <c r="U3764" s="35"/>
    </row>
    <row r="3765" spans="1:21" ht="15.75">
      <c r="A3765" s="47"/>
      <c r="B3765" s="33"/>
      <c r="C3765" s="39" t="str">
        <f>IF($A3765 &lt;&gt; "",VLOOKUP($A3765,'Student reference sheet'!$A$2:$V$2329, 3,FALSE), "")</f>
        <v/>
      </c>
      <c r="D3765" s="39" t="str">
        <f>IF($A3765 &lt;&gt; "",VLOOKUP($A3765,'Student reference sheet'!$A$2:$V$2329, 2,FALSE), "")</f>
        <v/>
      </c>
      <c r="E3765" s="35"/>
      <c r="F3765" s="34"/>
      <c r="G3765" s="40" t="str">
        <f t="shared" ca="1" si="177"/>
        <v/>
      </c>
      <c r="H3765" s="40" t="str">
        <f t="shared" ca="1" si="178"/>
        <v/>
      </c>
      <c r="I3765" s="36" t="str">
        <f>IF($A3765 = "", "",
IF(COUNTIF(MINIMUM_DAY_DATES[], Attendance!J3765) &gt; 0, VLOOKUP(Attendance!$G3765,MINIMUM_DAY_PERIOD_SCHEDULE[], 2,TRUE),
IF(COUNTIF(RALLY_DATES[], Attendance!J3765) &gt; 0, VLOOKUP(Attendance!$G3765,RALLY_PERIOD_SCHEDULE[], 2,TRUE),
IF(WEEKDAY(Attendance!$J3765) = 2,
       IF(COUNTIF(FINALS_WEEK_MONDAY_DATE[],Attendance!$J3765) &gt; 0, VLOOKUP(Attendance!$G3765,FINALS_WEEK_MONDAY_PERIOD_SCHEDULE[],2,TRUE),
       VLOOKUP(Attendance!$G3765,REGULAR_WEEK_SCHEDULE[],6,TRUE)),
IF(WEEKDAY($J3765) = 3,
       IF(COUNTIF(FINALS_WEEK_TUESDAY_DATE[],Attendance!$J3765) &gt; 0, VLOOKUP(Attendance!$G3765,FINALS_WEEK_TUESDAY_PERIOD_SCHEDULE[],2,TRUE),
       VLOOKUP(Attendance!$G3765,REGULAR_WEEK_SCHEDULE[[Tuesday]:[Period]],5,TRUE)),
IF(WEEKDAY(Attendance!$J3765) = 4,
        IF(COUNTIF(BLOCK_WEDNESDAY_DATES[],Attendance!$J3765) &gt; 0, VLOOKUP(Attendance!$G3765,BLOCK_WEDNESDAY_PERIOD_SCHEDULE[],2,TRUE),
        IF(COUNTIF(FINALS_WEEK_WEDNESDAY_DATE[],Attendance!$J3765) &gt; 0, VLOOKUP(Attendance!$G3765,FINALS_WEEK_WEDNESDAY_PERIOD_SCHEDULE[],2,TRUE),
       VLOOKUP(Attendance!$G3765,REGULAR_WEEK_SCHEDULE[[Wednesday]:[Period]],4,TRUE))),
IF(WEEKDAY($J3765) = 5,
       IF(COUNTIF(BLOCK_THURSDAY_DATES[],Attendance!$J3765) &gt; 0, VLOOKUP(Attendance!$G3765,BLOCK_THURSDAY_PERIOD_SCHEDULE[],2,TRUE),
       IF(COUNTIF(FINALS_WEEK_THURSDAY_DATE[],Attendance!$J3765) &gt; 0, VLOOKUP(Attendance!$G3765,FINALS_WEEK_THURSDAY_PERIOD_SCHEDULE[],2,TRUE),
       VLOOKUP(Attendance!$G3765,REGULAR_WEEK_SCHEDULE[[Thursday]:[Period]],3,TRUE))),
IF(WEEKDAY(Attendance!$J3765) = 6,
       IF(COUNTIF(FINALS_WEEK_FRIDAY_DATE[],Attendance!$J3765) &gt; 0, VLOOKUP(Attendance!$G3765,FINALS_WEEK_FRIDAY_PERIOD_SCHEDULE[],2,TRUE),
       VLOOKUP(Attendance!$G3765,REGULAR_WEEK_SCHEDULE[[Friday]:[Period]],2,TRUE))))))))))</f>
        <v/>
      </c>
      <c r="J3765" s="41" t="str">
        <f t="shared" ca="1" si="179"/>
        <v/>
      </c>
      <c r="K3765" s="41" t="str">
        <f>IF($A3765 &lt;&gt; "",VLOOKUP($A3765,'Student reference sheet'!$A$2:$V$2329, 7,FALSE), "")</f>
        <v/>
      </c>
      <c r="L3765" s="30" t="str">
        <f>IF($A3765 ="", "", VLOOKUP($A3765, 'Student reference sheet'!$A$2:$Z$2603,23,FALSE))</f>
        <v/>
      </c>
      <c r="M3765" s="30" t="str">
        <f>IF($A3765 ="", "", VLOOKUP($A3765, 'Student reference sheet'!$A$2:$Z$2603,24,FALSE))</f>
        <v/>
      </c>
      <c r="N3765" s="30" t="str">
        <f>IF($A3765 ="", "", VLOOKUP($A3765, 'Student reference sheet'!$A$2:$Z$2603,26,FALSE))</f>
        <v/>
      </c>
      <c r="O3765" s="30" t="str">
        <f>IF($A3765 ="", "", VLOOKUP($A3765, 'Student reference sheet'!$A$2:$Z$2603,25,FALSE))</f>
        <v/>
      </c>
      <c r="P3765" s="39" t="str">
        <f>IF($A3765 = "", "", IF(OR(VLOOKUP($A3765,'Student reference sheet'!$A$2:$V$2400,8,FALSE) = "R",  VLOOKUP($A3765,'Student reference sheet'!$A$2:$V$2400,8,FALSE) = "L"), "X", ""))</f>
        <v/>
      </c>
      <c r="Q3765" s="39" t="str">
        <f>IF($A3765 ="", "", VLOOKUP($A3765, 'Student reference sheet'!$A$2:$V$2603,22,FALSE))</f>
        <v/>
      </c>
      <c r="R3765" s="39" t="str">
        <f>IF($A3765 &lt;&gt; "",VLOOKUP($A3765,'Student reference sheet'!$A$2:$V$2329, 5,FALSE), "")</f>
        <v/>
      </c>
      <c r="S3765" s="39" t="str">
        <f>IF($A3765 &lt;&gt; "",VLOOKUP($A3765,'Student reference sheet'!$A$2:$V$2329, 6,FALSE), "")</f>
        <v/>
      </c>
      <c r="T3765" s="30" t="str">
        <f>IF($A3765 = "","",
IF(VLOOKUP($A3765,'Student reference sheet'!$A$2:$V$2329, 10,FALSE) = "Y", "Hispanic",
IF(VLOOKUP($A3765,'Student reference sheet'!$A$2:$V$2329,11,FALSE) &lt;&gt; "",
IF(VLOOKUP($A3765,'Student reference sheet'!$A$2:$V$2329,11,FALSE) = "UNK", "Unknown", VLOOKUP(VALUE(VLOOKUP($A3765,'Student reference sheet'!$A$2:$V$2329,11,FALSE)),'Ethnicity Reference'!$A$2:$B$22,2,FALSE)),
IF(VLOOKUP($A3765,'Student reference sheet'!$A$2:$V$2329,9,FALSE) &lt;&gt; "", VLOOKUP(VALUE(VLOOKUP($A3765,'Student reference sheet'!$A$2:$V$2329,9,FALSE)),'Ethnicity Reference'!$A$2:$B$22,2,FALSE),"Unknown"))))</f>
        <v/>
      </c>
      <c r="U3765" s="35"/>
    </row>
    <row r="3766" spans="1:21" ht="15.75">
      <c r="A3766" s="47"/>
      <c r="B3766" s="33"/>
      <c r="C3766" s="39" t="str">
        <f>IF($A3766 &lt;&gt; "",VLOOKUP($A3766,'Student reference sheet'!$A$2:$V$2329, 3,FALSE), "")</f>
        <v/>
      </c>
      <c r="D3766" s="39" t="str">
        <f>IF($A3766 &lt;&gt; "",VLOOKUP($A3766,'Student reference sheet'!$A$2:$V$2329, 2,FALSE), "")</f>
        <v/>
      </c>
      <c r="E3766" s="35"/>
      <c r="F3766" s="34"/>
      <c r="G3766" s="40" t="str">
        <f t="shared" ca="1" si="177"/>
        <v/>
      </c>
      <c r="H3766" s="40" t="str">
        <f t="shared" ca="1" si="178"/>
        <v/>
      </c>
      <c r="I3766" s="36" t="str">
        <f>IF($A3766 = "", "",
IF(COUNTIF(MINIMUM_DAY_DATES[], Attendance!J3766) &gt; 0, VLOOKUP(Attendance!$G3766,MINIMUM_DAY_PERIOD_SCHEDULE[], 2,TRUE),
IF(COUNTIF(RALLY_DATES[], Attendance!J3766) &gt; 0, VLOOKUP(Attendance!$G3766,RALLY_PERIOD_SCHEDULE[], 2,TRUE),
IF(WEEKDAY(Attendance!$J3766) = 2,
       IF(COUNTIF(FINALS_WEEK_MONDAY_DATE[],Attendance!$J3766) &gt; 0, VLOOKUP(Attendance!$G3766,FINALS_WEEK_MONDAY_PERIOD_SCHEDULE[],2,TRUE),
       VLOOKUP(Attendance!$G3766,REGULAR_WEEK_SCHEDULE[],6,TRUE)),
IF(WEEKDAY($J3766) = 3,
       IF(COUNTIF(FINALS_WEEK_TUESDAY_DATE[],Attendance!$J3766) &gt; 0, VLOOKUP(Attendance!$G3766,FINALS_WEEK_TUESDAY_PERIOD_SCHEDULE[],2,TRUE),
       VLOOKUP(Attendance!$G3766,REGULAR_WEEK_SCHEDULE[[Tuesday]:[Period]],5,TRUE)),
IF(WEEKDAY(Attendance!$J3766) = 4,
        IF(COUNTIF(BLOCK_WEDNESDAY_DATES[],Attendance!$J3766) &gt; 0, VLOOKUP(Attendance!$G3766,BLOCK_WEDNESDAY_PERIOD_SCHEDULE[],2,TRUE),
        IF(COUNTIF(FINALS_WEEK_WEDNESDAY_DATE[],Attendance!$J3766) &gt; 0, VLOOKUP(Attendance!$G3766,FINALS_WEEK_WEDNESDAY_PERIOD_SCHEDULE[],2,TRUE),
       VLOOKUP(Attendance!$G3766,REGULAR_WEEK_SCHEDULE[[Wednesday]:[Period]],4,TRUE))),
IF(WEEKDAY($J3766) = 5,
       IF(COUNTIF(BLOCK_THURSDAY_DATES[],Attendance!$J3766) &gt; 0, VLOOKUP(Attendance!$G3766,BLOCK_THURSDAY_PERIOD_SCHEDULE[],2,TRUE),
       IF(COUNTIF(FINALS_WEEK_THURSDAY_DATE[],Attendance!$J3766) &gt; 0, VLOOKUP(Attendance!$G3766,FINALS_WEEK_THURSDAY_PERIOD_SCHEDULE[],2,TRUE),
       VLOOKUP(Attendance!$G3766,REGULAR_WEEK_SCHEDULE[[Thursday]:[Period]],3,TRUE))),
IF(WEEKDAY(Attendance!$J3766) = 6,
       IF(COUNTIF(FINALS_WEEK_FRIDAY_DATE[],Attendance!$J3766) &gt; 0, VLOOKUP(Attendance!$G3766,FINALS_WEEK_FRIDAY_PERIOD_SCHEDULE[],2,TRUE),
       VLOOKUP(Attendance!$G3766,REGULAR_WEEK_SCHEDULE[[Friday]:[Period]],2,TRUE))))))))))</f>
        <v/>
      </c>
      <c r="J3766" s="41" t="str">
        <f t="shared" ca="1" si="179"/>
        <v/>
      </c>
      <c r="K3766" s="41" t="str">
        <f>IF($A3766 &lt;&gt; "",VLOOKUP($A3766,'Student reference sheet'!$A$2:$V$2329, 7,FALSE), "")</f>
        <v/>
      </c>
      <c r="L3766" s="30" t="str">
        <f>IF($A3766 ="", "", VLOOKUP($A3766, 'Student reference sheet'!$A$2:$Z$2603,23,FALSE))</f>
        <v/>
      </c>
      <c r="M3766" s="30" t="str">
        <f>IF($A3766 ="", "", VLOOKUP($A3766, 'Student reference sheet'!$A$2:$Z$2603,24,FALSE))</f>
        <v/>
      </c>
      <c r="N3766" s="30" t="str">
        <f>IF($A3766 ="", "", VLOOKUP($A3766, 'Student reference sheet'!$A$2:$Z$2603,26,FALSE))</f>
        <v/>
      </c>
      <c r="O3766" s="30" t="str">
        <f>IF($A3766 ="", "", VLOOKUP($A3766, 'Student reference sheet'!$A$2:$Z$2603,25,FALSE))</f>
        <v/>
      </c>
      <c r="P3766" s="39" t="str">
        <f>IF($A3766 = "", "", IF(OR(VLOOKUP($A3766,'Student reference sheet'!$A$2:$V$2400,8,FALSE) = "R",  VLOOKUP($A3766,'Student reference sheet'!$A$2:$V$2400,8,FALSE) = "L"), "X", ""))</f>
        <v/>
      </c>
      <c r="Q3766" s="39" t="str">
        <f>IF($A3766 ="", "", VLOOKUP($A3766, 'Student reference sheet'!$A$2:$V$2603,22,FALSE))</f>
        <v/>
      </c>
      <c r="R3766" s="39" t="str">
        <f>IF($A3766 &lt;&gt; "",VLOOKUP($A3766,'Student reference sheet'!$A$2:$V$2329, 5,FALSE), "")</f>
        <v/>
      </c>
      <c r="S3766" s="39" t="str">
        <f>IF($A3766 &lt;&gt; "",VLOOKUP($A3766,'Student reference sheet'!$A$2:$V$2329, 6,FALSE), "")</f>
        <v/>
      </c>
      <c r="T3766" s="30" t="str">
        <f>IF($A3766 = "","",
IF(VLOOKUP($A3766,'Student reference sheet'!$A$2:$V$2329, 10,FALSE) = "Y", "Hispanic",
IF(VLOOKUP($A3766,'Student reference sheet'!$A$2:$V$2329,11,FALSE) &lt;&gt; "",
IF(VLOOKUP($A3766,'Student reference sheet'!$A$2:$V$2329,11,FALSE) = "UNK", "Unknown", VLOOKUP(VALUE(VLOOKUP($A3766,'Student reference sheet'!$A$2:$V$2329,11,FALSE)),'Ethnicity Reference'!$A$2:$B$22,2,FALSE)),
IF(VLOOKUP($A3766,'Student reference sheet'!$A$2:$V$2329,9,FALSE) &lt;&gt; "", VLOOKUP(VALUE(VLOOKUP($A3766,'Student reference sheet'!$A$2:$V$2329,9,FALSE)),'Ethnicity Reference'!$A$2:$B$22,2,FALSE),"Unknown"))))</f>
        <v/>
      </c>
      <c r="U3766" s="35"/>
    </row>
    <row r="3767" spans="1:21" ht="15.75">
      <c r="A3767" s="47"/>
      <c r="B3767" s="33"/>
      <c r="C3767" s="39" t="str">
        <f>IF($A3767 &lt;&gt; "",VLOOKUP($A3767,'Student reference sheet'!$A$2:$V$2329, 3,FALSE), "")</f>
        <v/>
      </c>
      <c r="D3767" s="39" t="str">
        <f>IF($A3767 &lt;&gt; "",VLOOKUP($A3767,'Student reference sheet'!$A$2:$V$2329, 2,FALSE), "")</f>
        <v/>
      </c>
      <c r="E3767" s="35"/>
      <c r="F3767" s="34"/>
      <c r="G3767" s="40" t="str">
        <f t="shared" ca="1" si="177"/>
        <v/>
      </c>
      <c r="H3767" s="40" t="str">
        <f t="shared" ca="1" si="178"/>
        <v/>
      </c>
      <c r="I3767" s="36" t="str">
        <f>IF($A3767 = "", "",
IF(COUNTIF(MINIMUM_DAY_DATES[], Attendance!J3767) &gt; 0, VLOOKUP(Attendance!$G3767,MINIMUM_DAY_PERIOD_SCHEDULE[], 2,TRUE),
IF(COUNTIF(RALLY_DATES[], Attendance!J3767) &gt; 0, VLOOKUP(Attendance!$G3767,RALLY_PERIOD_SCHEDULE[], 2,TRUE),
IF(WEEKDAY(Attendance!$J3767) = 2,
       IF(COUNTIF(FINALS_WEEK_MONDAY_DATE[],Attendance!$J3767) &gt; 0, VLOOKUP(Attendance!$G3767,FINALS_WEEK_MONDAY_PERIOD_SCHEDULE[],2,TRUE),
       VLOOKUP(Attendance!$G3767,REGULAR_WEEK_SCHEDULE[],6,TRUE)),
IF(WEEKDAY($J3767) = 3,
       IF(COUNTIF(FINALS_WEEK_TUESDAY_DATE[],Attendance!$J3767) &gt; 0, VLOOKUP(Attendance!$G3767,FINALS_WEEK_TUESDAY_PERIOD_SCHEDULE[],2,TRUE),
       VLOOKUP(Attendance!$G3767,REGULAR_WEEK_SCHEDULE[[Tuesday]:[Period]],5,TRUE)),
IF(WEEKDAY(Attendance!$J3767) = 4,
        IF(COUNTIF(BLOCK_WEDNESDAY_DATES[],Attendance!$J3767) &gt; 0, VLOOKUP(Attendance!$G3767,BLOCK_WEDNESDAY_PERIOD_SCHEDULE[],2,TRUE),
        IF(COUNTIF(FINALS_WEEK_WEDNESDAY_DATE[],Attendance!$J3767) &gt; 0, VLOOKUP(Attendance!$G3767,FINALS_WEEK_WEDNESDAY_PERIOD_SCHEDULE[],2,TRUE),
       VLOOKUP(Attendance!$G3767,REGULAR_WEEK_SCHEDULE[[Wednesday]:[Period]],4,TRUE))),
IF(WEEKDAY($J3767) = 5,
       IF(COUNTIF(BLOCK_THURSDAY_DATES[],Attendance!$J3767) &gt; 0, VLOOKUP(Attendance!$G3767,BLOCK_THURSDAY_PERIOD_SCHEDULE[],2,TRUE),
       IF(COUNTIF(FINALS_WEEK_THURSDAY_DATE[],Attendance!$J3767) &gt; 0, VLOOKUP(Attendance!$G3767,FINALS_WEEK_THURSDAY_PERIOD_SCHEDULE[],2,TRUE),
       VLOOKUP(Attendance!$G3767,REGULAR_WEEK_SCHEDULE[[Thursday]:[Period]],3,TRUE))),
IF(WEEKDAY(Attendance!$J3767) = 6,
       IF(COUNTIF(FINALS_WEEK_FRIDAY_DATE[],Attendance!$J3767) &gt; 0, VLOOKUP(Attendance!$G3767,FINALS_WEEK_FRIDAY_PERIOD_SCHEDULE[],2,TRUE),
       VLOOKUP(Attendance!$G3767,REGULAR_WEEK_SCHEDULE[[Friday]:[Period]],2,TRUE))))))))))</f>
        <v/>
      </c>
      <c r="J3767" s="41" t="str">
        <f t="shared" ca="1" si="179"/>
        <v/>
      </c>
      <c r="K3767" s="41" t="str">
        <f>IF($A3767 &lt;&gt; "",VLOOKUP($A3767,'Student reference sheet'!$A$2:$V$2329, 7,FALSE), "")</f>
        <v/>
      </c>
      <c r="L3767" s="30" t="str">
        <f>IF($A3767 ="", "", VLOOKUP($A3767, 'Student reference sheet'!$A$2:$Z$2603,23,FALSE))</f>
        <v/>
      </c>
      <c r="M3767" s="30" t="str">
        <f>IF($A3767 ="", "", VLOOKUP($A3767, 'Student reference sheet'!$A$2:$Z$2603,24,FALSE))</f>
        <v/>
      </c>
      <c r="N3767" s="30" t="str">
        <f>IF($A3767 ="", "", VLOOKUP($A3767, 'Student reference sheet'!$A$2:$Z$2603,26,FALSE))</f>
        <v/>
      </c>
      <c r="O3767" s="30" t="str">
        <f>IF($A3767 ="", "", VLOOKUP($A3767, 'Student reference sheet'!$A$2:$Z$2603,25,FALSE))</f>
        <v/>
      </c>
      <c r="P3767" s="39" t="str">
        <f>IF($A3767 = "", "", IF(OR(VLOOKUP($A3767,'Student reference sheet'!$A$2:$V$2400,8,FALSE) = "R",  VLOOKUP($A3767,'Student reference sheet'!$A$2:$V$2400,8,FALSE) = "L"), "X", ""))</f>
        <v/>
      </c>
      <c r="Q3767" s="39" t="str">
        <f>IF($A3767 ="", "", VLOOKUP($A3767, 'Student reference sheet'!$A$2:$V$2603,22,FALSE))</f>
        <v/>
      </c>
      <c r="R3767" s="39" t="str">
        <f>IF($A3767 &lt;&gt; "",VLOOKUP($A3767,'Student reference sheet'!$A$2:$V$2329, 5,FALSE), "")</f>
        <v/>
      </c>
      <c r="S3767" s="39" t="str">
        <f>IF($A3767 &lt;&gt; "",VLOOKUP($A3767,'Student reference sheet'!$A$2:$V$2329, 6,FALSE), "")</f>
        <v/>
      </c>
      <c r="T3767" s="30" t="str">
        <f>IF($A3767 = "","",
IF(VLOOKUP($A3767,'Student reference sheet'!$A$2:$V$2329, 10,FALSE) = "Y", "Hispanic",
IF(VLOOKUP($A3767,'Student reference sheet'!$A$2:$V$2329,11,FALSE) &lt;&gt; "",
IF(VLOOKUP($A3767,'Student reference sheet'!$A$2:$V$2329,11,FALSE) = "UNK", "Unknown", VLOOKUP(VALUE(VLOOKUP($A3767,'Student reference sheet'!$A$2:$V$2329,11,FALSE)),'Ethnicity Reference'!$A$2:$B$22,2,FALSE)),
IF(VLOOKUP($A3767,'Student reference sheet'!$A$2:$V$2329,9,FALSE) &lt;&gt; "", VLOOKUP(VALUE(VLOOKUP($A3767,'Student reference sheet'!$A$2:$V$2329,9,FALSE)),'Ethnicity Reference'!$A$2:$B$22,2,FALSE),"Unknown"))))</f>
        <v/>
      </c>
      <c r="U3767" s="35"/>
    </row>
    <row r="3768" spans="1:21" ht="15.75">
      <c r="A3768" s="47"/>
      <c r="B3768" s="33"/>
      <c r="C3768" s="39" t="str">
        <f>IF($A3768 &lt;&gt; "",VLOOKUP($A3768,'Student reference sheet'!$A$2:$V$2329, 3,FALSE), "")</f>
        <v/>
      </c>
      <c r="D3768" s="39" t="str">
        <f>IF($A3768 &lt;&gt; "",VLOOKUP($A3768,'Student reference sheet'!$A$2:$V$2329, 2,FALSE), "")</f>
        <v/>
      </c>
      <c r="E3768" s="35"/>
      <c r="F3768" s="34"/>
      <c r="G3768" s="40" t="str">
        <f t="shared" ca="1" si="177"/>
        <v/>
      </c>
      <c r="H3768" s="40" t="str">
        <f t="shared" ca="1" si="178"/>
        <v/>
      </c>
      <c r="I3768" s="36" t="str">
        <f>IF($A3768 = "", "",
IF(COUNTIF(MINIMUM_DAY_DATES[], Attendance!J3768) &gt; 0, VLOOKUP(Attendance!$G3768,MINIMUM_DAY_PERIOD_SCHEDULE[], 2,TRUE),
IF(COUNTIF(RALLY_DATES[], Attendance!J3768) &gt; 0, VLOOKUP(Attendance!$G3768,RALLY_PERIOD_SCHEDULE[], 2,TRUE),
IF(WEEKDAY(Attendance!$J3768) = 2,
       IF(COUNTIF(FINALS_WEEK_MONDAY_DATE[],Attendance!$J3768) &gt; 0, VLOOKUP(Attendance!$G3768,FINALS_WEEK_MONDAY_PERIOD_SCHEDULE[],2,TRUE),
       VLOOKUP(Attendance!$G3768,REGULAR_WEEK_SCHEDULE[],6,TRUE)),
IF(WEEKDAY($J3768) = 3,
       IF(COUNTIF(FINALS_WEEK_TUESDAY_DATE[],Attendance!$J3768) &gt; 0, VLOOKUP(Attendance!$G3768,FINALS_WEEK_TUESDAY_PERIOD_SCHEDULE[],2,TRUE),
       VLOOKUP(Attendance!$G3768,REGULAR_WEEK_SCHEDULE[[Tuesday]:[Period]],5,TRUE)),
IF(WEEKDAY(Attendance!$J3768) = 4,
        IF(COUNTIF(BLOCK_WEDNESDAY_DATES[],Attendance!$J3768) &gt; 0, VLOOKUP(Attendance!$G3768,BLOCK_WEDNESDAY_PERIOD_SCHEDULE[],2,TRUE),
        IF(COUNTIF(FINALS_WEEK_WEDNESDAY_DATE[],Attendance!$J3768) &gt; 0, VLOOKUP(Attendance!$G3768,FINALS_WEEK_WEDNESDAY_PERIOD_SCHEDULE[],2,TRUE),
       VLOOKUP(Attendance!$G3768,REGULAR_WEEK_SCHEDULE[[Wednesday]:[Period]],4,TRUE))),
IF(WEEKDAY($J3768) = 5,
       IF(COUNTIF(BLOCK_THURSDAY_DATES[],Attendance!$J3768) &gt; 0, VLOOKUP(Attendance!$G3768,BLOCK_THURSDAY_PERIOD_SCHEDULE[],2,TRUE),
       IF(COUNTIF(FINALS_WEEK_THURSDAY_DATE[],Attendance!$J3768) &gt; 0, VLOOKUP(Attendance!$G3768,FINALS_WEEK_THURSDAY_PERIOD_SCHEDULE[],2,TRUE),
       VLOOKUP(Attendance!$G3768,REGULAR_WEEK_SCHEDULE[[Thursday]:[Period]],3,TRUE))),
IF(WEEKDAY(Attendance!$J3768) = 6,
       IF(COUNTIF(FINALS_WEEK_FRIDAY_DATE[],Attendance!$J3768) &gt; 0, VLOOKUP(Attendance!$G3768,FINALS_WEEK_FRIDAY_PERIOD_SCHEDULE[],2,TRUE),
       VLOOKUP(Attendance!$G3768,REGULAR_WEEK_SCHEDULE[[Friday]:[Period]],2,TRUE))))))))))</f>
        <v/>
      </c>
      <c r="J3768" s="41" t="str">
        <f t="shared" ca="1" si="179"/>
        <v/>
      </c>
      <c r="K3768" s="41" t="str">
        <f>IF($A3768 &lt;&gt; "",VLOOKUP($A3768,'Student reference sheet'!$A$2:$V$2329, 7,FALSE), "")</f>
        <v/>
      </c>
      <c r="L3768" s="30" t="str">
        <f>IF($A3768 ="", "", VLOOKUP($A3768, 'Student reference sheet'!$A$2:$Z$2603,23,FALSE))</f>
        <v/>
      </c>
      <c r="M3768" s="30" t="str">
        <f>IF($A3768 ="", "", VLOOKUP($A3768, 'Student reference sheet'!$A$2:$Z$2603,24,FALSE))</f>
        <v/>
      </c>
      <c r="N3768" s="30" t="str">
        <f>IF($A3768 ="", "", VLOOKUP($A3768, 'Student reference sheet'!$A$2:$Z$2603,26,FALSE))</f>
        <v/>
      </c>
      <c r="O3768" s="30" t="str">
        <f>IF($A3768 ="", "", VLOOKUP($A3768, 'Student reference sheet'!$A$2:$Z$2603,25,FALSE))</f>
        <v/>
      </c>
      <c r="P3768" s="39" t="str">
        <f>IF($A3768 = "", "", IF(OR(VLOOKUP($A3768,'Student reference sheet'!$A$2:$V$2400,8,FALSE) = "R",  VLOOKUP($A3768,'Student reference sheet'!$A$2:$V$2400,8,FALSE) = "L"), "X", ""))</f>
        <v/>
      </c>
      <c r="Q3768" s="39" t="str">
        <f>IF($A3768 ="", "", VLOOKUP($A3768, 'Student reference sheet'!$A$2:$V$2603,22,FALSE))</f>
        <v/>
      </c>
      <c r="R3768" s="39" t="str">
        <f>IF($A3768 &lt;&gt; "",VLOOKUP($A3768,'Student reference sheet'!$A$2:$V$2329, 5,FALSE), "")</f>
        <v/>
      </c>
      <c r="S3768" s="39" t="str">
        <f>IF($A3768 &lt;&gt; "",VLOOKUP($A3768,'Student reference sheet'!$A$2:$V$2329, 6,FALSE), "")</f>
        <v/>
      </c>
      <c r="T3768" s="30" t="str">
        <f>IF($A3768 = "","",
IF(VLOOKUP($A3768,'Student reference sheet'!$A$2:$V$2329, 10,FALSE) = "Y", "Hispanic",
IF(VLOOKUP($A3768,'Student reference sheet'!$A$2:$V$2329,11,FALSE) &lt;&gt; "",
IF(VLOOKUP($A3768,'Student reference sheet'!$A$2:$V$2329,11,FALSE) = "UNK", "Unknown", VLOOKUP(VALUE(VLOOKUP($A3768,'Student reference sheet'!$A$2:$V$2329,11,FALSE)),'Ethnicity Reference'!$A$2:$B$22,2,FALSE)),
IF(VLOOKUP($A3768,'Student reference sheet'!$A$2:$V$2329,9,FALSE) &lt;&gt; "", VLOOKUP(VALUE(VLOOKUP($A3768,'Student reference sheet'!$A$2:$V$2329,9,FALSE)),'Ethnicity Reference'!$A$2:$B$22,2,FALSE),"Unknown"))))</f>
        <v/>
      </c>
      <c r="U3768" s="35"/>
    </row>
    <row r="3769" spans="1:21" ht="15.75">
      <c r="A3769" s="47"/>
      <c r="B3769" s="33"/>
      <c r="C3769" s="39" t="str">
        <f>IF($A3769 &lt;&gt; "",VLOOKUP($A3769,'Student reference sheet'!$A$2:$V$2329, 3,FALSE), "")</f>
        <v/>
      </c>
      <c r="D3769" s="39" t="str">
        <f>IF($A3769 &lt;&gt; "",VLOOKUP($A3769,'Student reference sheet'!$A$2:$V$2329, 2,FALSE), "")</f>
        <v/>
      </c>
      <c r="E3769" s="35"/>
      <c r="F3769" s="34"/>
      <c r="G3769" s="40" t="str">
        <f t="shared" ca="1" si="177"/>
        <v/>
      </c>
      <c r="H3769" s="40" t="str">
        <f t="shared" ca="1" si="178"/>
        <v/>
      </c>
      <c r="I3769" s="36" t="str">
        <f>IF($A3769 = "", "",
IF(COUNTIF(MINIMUM_DAY_DATES[], Attendance!J3769) &gt; 0, VLOOKUP(Attendance!$G3769,MINIMUM_DAY_PERIOD_SCHEDULE[], 2,TRUE),
IF(COUNTIF(RALLY_DATES[], Attendance!J3769) &gt; 0, VLOOKUP(Attendance!$G3769,RALLY_PERIOD_SCHEDULE[], 2,TRUE),
IF(WEEKDAY(Attendance!$J3769) = 2,
       IF(COUNTIF(FINALS_WEEK_MONDAY_DATE[],Attendance!$J3769) &gt; 0, VLOOKUP(Attendance!$G3769,FINALS_WEEK_MONDAY_PERIOD_SCHEDULE[],2,TRUE),
       VLOOKUP(Attendance!$G3769,REGULAR_WEEK_SCHEDULE[],6,TRUE)),
IF(WEEKDAY($J3769) = 3,
       IF(COUNTIF(FINALS_WEEK_TUESDAY_DATE[],Attendance!$J3769) &gt; 0, VLOOKUP(Attendance!$G3769,FINALS_WEEK_TUESDAY_PERIOD_SCHEDULE[],2,TRUE),
       VLOOKUP(Attendance!$G3769,REGULAR_WEEK_SCHEDULE[[Tuesday]:[Period]],5,TRUE)),
IF(WEEKDAY(Attendance!$J3769) = 4,
        IF(COUNTIF(BLOCK_WEDNESDAY_DATES[],Attendance!$J3769) &gt; 0, VLOOKUP(Attendance!$G3769,BLOCK_WEDNESDAY_PERIOD_SCHEDULE[],2,TRUE),
        IF(COUNTIF(FINALS_WEEK_WEDNESDAY_DATE[],Attendance!$J3769) &gt; 0, VLOOKUP(Attendance!$G3769,FINALS_WEEK_WEDNESDAY_PERIOD_SCHEDULE[],2,TRUE),
       VLOOKUP(Attendance!$G3769,REGULAR_WEEK_SCHEDULE[[Wednesday]:[Period]],4,TRUE))),
IF(WEEKDAY($J3769) = 5,
       IF(COUNTIF(BLOCK_THURSDAY_DATES[],Attendance!$J3769) &gt; 0, VLOOKUP(Attendance!$G3769,BLOCK_THURSDAY_PERIOD_SCHEDULE[],2,TRUE),
       IF(COUNTIF(FINALS_WEEK_THURSDAY_DATE[],Attendance!$J3769) &gt; 0, VLOOKUP(Attendance!$G3769,FINALS_WEEK_THURSDAY_PERIOD_SCHEDULE[],2,TRUE),
       VLOOKUP(Attendance!$G3769,REGULAR_WEEK_SCHEDULE[[Thursday]:[Period]],3,TRUE))),
IF(WEEKDAY(Attendance!$J3769) = 6,
       IF(COUNTIF(FINALS_WEEK_FRIDAY_DATE[],Attendance!$J3769) &gt; 0, VLOOKUP(Attendance!$G3769,FINALS_WEEK_FRIDAY_PERIOD_SCHEDULE[],2,TRUE),
       VLOOKUP(Attendance!$G3769,REGULAR_WEEK_SCHEDULE[[Friday]:[Period]],2,TRUE))))))))))</f>
        <v/>
      </c>
      <c r="J3769" s="41" t="str">
        <f t="shared" ca="1" si="179"/>
        <v/>
      </c>
      <c r="K3769" s="41" t="str">
        <f>IF($A3769 &lt;&gt; "",VLOOKUP($A3769,'Student reference sheet'!$A$2:$V$2329, 7,FALSE), "")</f>
        <v/>
      </c>
      <c r="L3769" s="30" t="str">
        <f>IF($A3769 ="", "", VLOOKUP($A3769, 'Student reference sheet'!$A$2:$Z$2603,23,FALSE))</f>
        <v/>
      </c>
      <c r="M3769" s="30" t="str">
        <f>IF($A3769 ="", "", VLOOKUP($A3769, 'Student reference sheet'!$A$2:$Z$2603,24,FALSE))</f>
        <v/>
      </c>
      <c r="N3769" s="30" t="str">
        <f>IF($A3769 ="", "", VLOOKUP($A3769, 'Student reference sheet'!$A$2:$Z$2603,26,FALSE))</f>
        <v/>
      </c>
      <c r="O3769" s="30" t="str">
        <f>IF($A3769 ="", "", VLOOKUP($A3769, 'Student reference sheet'!$A$2:$Z$2603,25,FALSE))</f>
        <v/>
      </c>
      <c r="P3769" s="39" t="str">
        <f>IF($A3769 = "", "", IF(OR(VLOOKUP($A3769,'Student reference sheet'!$A$2:$V$2400,8,FALSE) = "R",  VLOOKUP($A3769,'Student reference sheet'!$A$2:$V$2400,8,FALSE) = "L"), "X", ""))</f>
        <v/>
      </c>
      <c r="Q3769" s="39" t="str">
        <f>IF($A3769 ="", "", VLOOKUP($A3769, 'Student reference sheet'!$A$2:$V$2603,22,FALSE))</f>
        <v/>
      </c>
      <c r="R3769" s="39" t="str">
        <f>IF($A3769 &lt;&gt; "",VLOOKUP($A3769,'Student reference sheet'!$A$2:$V$2329, 5,FALSE), "")</f>
        <v/>
      </c>
      <c r="S3769" s="39" t="str">
        <f>IF($A3769 &lt;&gt; "",VLOOKUP($A3769,'Student reference sheet'!$A$2:$V$2329, 6,FALSE), "")</f>
        <v/>
      </c>
      <c r="T3769" s="30" t="str">
        <f>IF($A3769 = "","",
IF(VLOOKUP($A3769,'Student reference sheet'!$A$2:$V$2329, 10,FALSE) = "Y", "Hispanic",
IF(VLOOKUP($A3769,'Student reference sheet'!$A$2:$V$2329,11,FALSE) &lt;&gt; "",
IF(VLOOKUP($A3769,'Student reference sheet'!$A$2:$V$2329,11,FALSE) = "UNK", "Unknown", VLOOKUP(VALUE(VLOOKUP($A3769,'Student reference sheet'!$A$2:$V$2329,11,FALSE)),'Ethnicity Reference'!$A$2:$B$22,2,FALSE)),
IF(VLOOKUP($A3769,'Student reference sheet'!$A$2:$V$2329,9,FALSE) &lt;&gt; "", VLOOKUP(VALUE(VLOOKUP($A3769,'Student reference sheet'!$A$2:$V$2329,9,FALSE)),'Ethnicity Reference'!$A$2:$B$22,2,FALSE),"Unknown"))))</f>
        <v/>
      </c>
      <c r="U3769" s="35"/>
    </row>
    <row r="3770" spans="1:21" ht="15.75">
      <c r="A3770" s="47"/>
      <c r="B3770" s="33"/>
      <c r="C3770" s="39" t="str">
        <f>IF($A3770 &lt;&gt; "",VLOOKUP($A3770,'Student reference sheet'!$A$2:$V$2329, 3,FALSE), "")</f>
        <v/>
      </c>
      <c r="D3770" s="39" t="str">
        <f>IF($A3770 &lt;&gt; "",VLOOKUP($A3770,'Student reference sheet'!$A$2:$V$2329, 2,FALSE), "")</f>
        <v/>
      </c>
      <c r="E3770" s="35"/>
      <c r="F3770" s="34"/>
      <c r="G3770" s="40" t="str">
        <f t="shared" ca="1" si="177"/>
        <v/>
      </c>
      <c r="H3770" s="40" t="str">
        <f t="shared" ca="1" si="178"/>
        <v/>
      </c>
      <c r="I3770" s="36" t="str">
        <f>IF($A3770 = "", "",
IF(COUNTIF(MINIMUM_DAY_DATES[], Attendance!J3770) &gt; 0, VLOOKUP(Attendance!$G3770,MINIMUM_DAY_PERIOD_SCHEDULE[], 2,TRUE),
IF(COUNTIF(RALLY_DATES[], Attendance!J3770) &gt; 0, VLOOKUP(Attendance!$G3770,RALLY_PERIOD_SCHEDULE[], 2,TRUE),
IF(WEEKDAY(Attendance!$J3770) = 2,
       IF(COUNTIF(FINALS_WEEK_MONDAY_DATE[],Attendance!$J3770) &gt; 0, VLOOKUP(Attendance!$G3770,FINALS_WEEK_MONDAY_PERIOD_SCHEDULE[],2,TRUE),
       VLOOKUP(Attendance!$G3770,REGULAR_WEEK_SCHEDULE[],6,TRUE)),
IF(WEEKDAY($J3770) = 3,
       IF(COUNTIF(FINALS_WEEK_TUESDAY_DATE[],Attendance!$J3770) &gt; 0, VLOOKUP(Attendance!$G3770,FINALS_WEEK_TUESDAY_PERIOD_SCHEDULE[],2,TRUE),
       VLOOKUP(Attendance!$G3770,REGULAR_WEEK_SCHEDULE[[Tuesday]:[Period]],5,TRUE)),
IF(WEEKDAY(Attendance!$J3770) = 4,
        IF(COUNTIF(BLOCK_WEDNESDAY_DATES[],Attendance!$J3770) &gt; 0, VLOOKUP(Attendance!$G3770,BLOCK_WEDNESDAY_PERIOD_SCHEDULE[],2,TRUE),
        IF(COUNTIF(FINALS_WEEK_WEDNESDAY_DATE[],Attendance!$J3770) &gt; 0, VLOOKUP(Attendance!$G3770,FINALS_WEEK_WEDNESDAY_PERIOD_SCHEDULE[],2,TRUE),
       VLOOKUP(Attendance!$G3770,REGULAR_WEEK_SCHEDULE[[Wednesday]:[Period]],4,TRUE))),
IF(WEEKDAY($J3770) = 5,
       IF(COUNTIF(BLOCK_THURSDAY_DATES[],Attendance!$J3770) &gt; 0, VLOOKUP(Attendance!$G3770,BLOCK_THURSDAY_PERIOD_SCHEDULE[],2,TRUE),
       IF(COUNTIF(FINALS_WEEK_THURSDAY_DATE[],Attendance!$J3770) &gt; 0, VLOOKUP(Attendance!$G3770,FINALS_WEEK_THURSDAY_PERIOD_SCHEDULE[],2,TRUE),
       VLOOKUP(Attendance!$G3770,REGULAR_WEEK_SCHEDULE[[Thursday]:[Period]],3,TRUE))),
IF(WEEKDAY(Attendance!$J3770) = 6,
       IF(COUNTIF(FINALS_WEEK_FRIDAY_DATE[],Attendance!$J3770) &gt; 0, VLOOKUP(Attendance!$G3770,FINALS_WEEK_FRIDAY_PERIOD_SCHEDULE[],2,TRUE),
       VLOOKUP(Attendance!$G3770,REGULAR_WEEK_SCHEDULE[[Friday]:[Period]],2,TRUE))))))))))</f>
        <v/>
      </c>
      <c r="J3770" s="41" t="str">
        <f t="shared" ca="1" si="179"/>
        <v/>
      </c>
      <c r="K3770" s="41" t="str">
        <f>IF($A3770 &lt;&gt; "",VLOOKUP($A3770,'Student reference sheet'!$A$2:$V$2329, 7,FALSE), "")</f>
        <v/>
      </c>
      <c r="L3770" s="30" t="str">
        <f>IF($A3770 ="", "", VLOOKUP($A3770, 'Student reference sheet'!$A$2:$Z$2603,23,FALSE))</f>
        <v/>
      </c>
      <c r="M3770" s="30" t="str">
        <f>IF($A3770 ="", "", VLOOKUP($A3770, 'Student reference sheet'!$A$2:$Z$2603,24,FALSE))</f>
        <v/>
      </c>
      <c r="N3770" s="30" t="str">
        <f>IF($A3770 ="", "", VLOOKUP($A3770, 'Student reference sheet'!$A$2:$Z$2603,26,FALSE))</f>
        <v/>
      </c>
      <c r="O3770" s="30" t="str">
        <f>IF($A3770 ="", "", VLOOKUP($A3770, 'Student reference sheet'!$A$2:$Z$2603,25,FALSE))</f>
        <v/>
      </c>
      <c r="P3770" s="39" t="str">
        <f>IF($A3770 = "", "", IF(OR(VLOOKUP($A3770,'Student reference sheet'!$A$2:$V$2400,8,FALSE) = "R",  VLOOKUP($A3770,'Student reference sheet'!$A$2:$V$2400,8,FALSE) = "L"), "X", ""))</f>
        <v/>
      </c>
      <c r="Q3770" s="39" t="str">
        <f>IF($A3770 ="", "", VLOOKUP($A3770, 'Student reference sheet'!$A$2:$V$2603,22,FALSE))</f>
        <v/>
      </c>
      <c r="R3770" s="39" t="str">
        <f>IF($A3770 &lt;&gt; "",VLOOKUP($A3770,'Student reference sheet'!$A$2:$V$2329, 5,FALSE), "")</f>
        <v/>
      </c>
      <c r="S3770" s="39" t="str">
        <f>IF($A3770 &lt;&gt; "",VLOOKUP($A3770,'Student reference sheet'!$A$2:$V$2329, 6,FALSE), "")</f>
        <v/>
      </c>
      <c r="T3770" s="30" t="str">
        <f>IF($A3770 = "","",
IF(VLOOKUP($A3770,'Student reference sheet'!$A$2:$V$2329, 10,FALSE) = "Y", "Hispanic",
IF(VLOOKUP($A3770,'Student reference sheet'!$A$2:$V$2329,11,FALSE) &lt;&gt; "",
IF(VLOOKUP($A3770,'Student reference sheet'!$A$2:$V$2329,11,FALSE) = "UNK", "Unknown", VLOOKUP(VALUE(VLOOKUP($A3770,'Student reference sheet'!$A$2:$V$2329,11,FALSE)),'Ethnicity Reference'!$A$2:$B$22,2,FALSE)),
IF(VLOOKUP($A3770,'Student reference sheet'!$A$2:$V$2329,9,FALSE) &lt;&gt; "", VLOOKUP(VALUE(VLOOKUP($A3770,'Student reference sheet'!$A$2:$V$2329,9,FALSE)),'Ethnicity Reference'!$A$2:$B$22,2,FALSE),"Unknown"))))</f>
        <v/>
      </c>
      <c r="U3770" s="35"/>
    </row>
    <row r="3771" spans="1:21" ht="15.75">
      <c r="A3771" s="47"/>
      <c r="B3771" s="33"/>
      <c r="C3771" s="39" t="str">
        <f>IF($A3771 &lt;&gt; "",VLOOKUP($A3771,'Student reference sheet'!$A$2:$V$2329, 3,FALSE), "")</f>
        <v/>
      </c>
      <c r="D3771" s="39" t="str">
        <f>IF($A3771 &lt;&gt; "",VLOOKUP($A3771,'Student reference sheet'!$A$2:$V$2329, 2,FALSE), "")</f>
        <v/>
      </c>
      <c r="E3771" s="35"/>
      <c r="F3771" s="34"/>
      <c r="G3771" s="40" t="str">
        <f t="shared" ca="1" si="177"/>
        <v/>
      </c>
      <c r="H3771" s="40" t="str">
        <f t="shared" ca="1" si="178"/>
        <v/>
      </c>
      <c r="I3771" s="36" t="str">
        <f>IF($A3771 = "", "",
IF(COUNTIF(MINIMUM_DAY_DATES[], Attendance!J3771) &gt; 0, VLOOKUP(Attendance!$G3771,MINIMUM_DAY_PERIOD_SCHEDULE[], 2,TRUE),
IF(COUNTIF(RALLY_DATES[], Attendance!J3771) &gt; 0, VLOOKUP(Attendance!$G3771,RALLY_PERIOD_SCHEDULE[], 2,TRUE),
IF(WEEKDAY(Attendance!$J3771) = 2,
       IF(COUNTIF(FINALS_WEEK_MONDAY_DATE[],Attendance!$J3771) &gt; 0, VLOOKUP(Attendance!$G3771,FINALS_WEEK_MONDAY_PERIOD_SCHEDULE[],2,TRUE),
       VLOOKUP(Attendance!$G3771,REGULAR_WEEK_SCHEDULE[],6,TRUE)),
IF(WEEKDAY($J3771) = 3,
       IF(COUNTIF(FINALS_WEEK_TUESDAY_DATE[],Attendance!$J3771) &gt; 0, VLOOKUP(Attendance!$G3771,FINALS_WEEK_TUESDAY_PERIOD_SCHEDULE[],2,TRUE),
       VLOOKUP(Attendance!$G3771,REGULAR_WEEK_SCHEDULE[[Tuesday]:[Period]],5,TRUE)),
IF(WEEKDAY(Attendance!$J3771) = 4,
        IF(COUNTIF(BLOCK_WEDNESDAY_DATES[],Attendance!$J3771) &gt; 0, VLOOKUP(Attendance!$G3771,BLOCK_WEDNESDAY_PERIOD_SCHEDULE[],2,TRUE),
        IF(COUNTIF(FINALS_WEEK_WEDNESDAY_DATE[],Attendance!$J3771) &gt; 0, VLOOKUP(Attendance!$G3771,FINALS_WEEK_WEDNESDAY_PERIOD_SCHEDULE[],2,TRUE),
       VLOOKUP(Attendance!$G3771,REGULAR_WEEK_SCHEDULE[[Wednesday]:[Period]],4,TRUE))),
IF(WEEKDAY($J3771) = 5,
       IF(COUNTIF(BLOCK_THURSDAY_DATES[],Attendance!$J3771) &gt; 0, VLOOKUP(Attendance!$G3771,BLOCK_THURSDAY_PERIOD_SCHEDULE[],2,TRUE),
       IF(COUNTIF(FINALS_WEEK_THURSDAY_DATE[],Attendance!$J3771) &gt; 0, VLOOKUP(Attendance!$G3771,FINALS_WEEK_THURSDAY_PERIOD_SCHEDULE[],2,TRUE),
       VLOOKUP(Attendance!$G3771,REGULAR_WEEK_SCHEDULE[[Thursday]:[Period]],3,TRUE))),
IF(WEEKDAY(Attendance!$J3771) = 6,
       IF(COUNTIF(FINALS_WEEK_FRIDAY_DATE[],Attendance!$J3771) &gt; 0, VLOOKUP(Attendance!$G3771,FINALS_WEEK_FRIDAY_PERIOD_SCHEDULE[],2,TRUE),
       VLOOKUP(Attendance!$G3771,REGULAR_WEEK_SCHEDULE[[Friday]:[Period]],2,TRUE))))))))))</f>
        <v/>
      </c>
      <c r="J3771" s="41" t="str">
        <f t="shared" ca="1" si="179"/>
        <v/>
      </c>
      <c r="K3771" s="41" t="str">
        <f>IF($A3771 &lt;&gt; "",VLOOKUP($A3771,'Student reference sheet'!$A$2:$V$2329, 7,FALSE), "")</f>
        <v/>
      </c>
      <c r="L3771" s="30" t="str">
        <f>IF($A3771 ="", "", VLOOKUP($A3771, 'Student reference sheet'!$A$2:$Z$2603,23,FALSE))</f>
        <v/>
      </c>
      <c r="M3771" s="30" t="str">
        <f>IF($A3771 ="", "", VLOOKUP($A3771, 'Student reference sheet'!$A$2:$Z$2603,24,FALSE))</f>
        <v/>
      </c>
      <c r="N3771" s="30" t="str">
        <f>IF($A3771 ="", "", VLOOKUP($A3771, 'Student reference sheet'!$A$2:$Z$2603,26,FALSE))</f>
        <v/>
      </c>
      <c r="O3771" s="30" t="str">
        <f>IF($A3771 ="", "", VLOOKUP($A3771, 'Student reference sheet'!$A$2:$Z$2603,25,FALSE))</f>
        <v/>
      </c>
      <c r="P3771" s="39" t="str">
        <f>IF($A3771 = "", "", IF(OR(VLOOKUP($A3771,'Student reference sheet'!$A$2:$V$2400,8,FALSE) = "R",  VLOOKUP($A3771,'Student reference sheet'!$A$2:$V$2400,8,FALSE) = "L"), "X", ""))</f>
        <v/>
      </c>
      <c r="Q3771" s="39" t="str">
        <f>IF($A3771 ="", "", VLOOKUP($A3771, 'Student reference sheet'!$A$2:$V$2603,22,FALSE))</f>
        <v/>
      </c>
      <c r="R3771" s="39" t="str">
        <f>IF($A3771 &lt;&gt; "",VLOOKUP($A3771,'Student reference sheet'!$A$2:$V$2329, 5,FALSE), "")</f>
        <v/>
      </c>
      <c r="S3771" s="39" t="str">
        <f>IF($A3771 &lt;&gt; "",VLOOKUP($A3771,'Student reference sheet'!$A$2:$V$2329, 6,FALSE), "")</f>
        <v/>
      </c>
      <c r="T3771" s="30" t="str">
        <f>IF($A3771 = "","",
IF(VLOOKUP($A3771,'Student reference sheet'!$A$2:$V$2329, 10,FALSE) = "Y", "Hispanic",
IF(VLOOKUP($A3771,'Student reference sheet'!$A$2:$V$2329,11,FALSE) &lt;&gt; "",
IF(VLOOKUP($A3771,'Student reference sheet'!$A$2:$V$2329,11,FALSE) = "UNK", "Unknown", VLOOKUP(VALUE(VLOOKUP($A3771,'Student reference sheet'!$A$2:$V$2329,11,FALSE)),'Ethnicity Reference'!$A$2:$B$22,2,FALSE)),
IF(VLOOKUP($A3771,'Student reference sheet'!$A$2:$V$2329,9,FALSE) &lt;&gt; "", VLOOKUP(VALUE(VLOOKUP($A3771,'Student reference sheet'!$A$2:$V$2329,9,FALSE)),'Ethnicity Reference'!$A$2:$B$22,2,FALSE),"Unknown"))))</f>
        <v/>
      </c>
      <c r="U3771" s="35"/>
    </row>
    <row r="3772" spans="1:21" ht="15.75">
      <c r="A3772" s="47"/>
      <c r="B3772" s="33"/>
      <c r="C3772" s="39" t="str">
        <f>IF($A3772 &lt;&gt; "",VLOOKUP($A3772,'Student reference sheet'!$A$2:$V$2329, 3,FALSE), "")</f>
        <v/>
      </c>
      <c r="D3772" s="39" t="str">
        <f>IF($A3772 &lt;&gt; "",VLOOKUP($A3772,'Student reference sheet'!$A$2:$V$2329, 2,FALSE), "")</f>
        <v/>
      </c>
      <c r="E3772" s="35"/>
      <c r="F3772" s="34"/>
      <c r="G3772" s="40" t="str">
        <f t="shared" ca="1" si="177"/>
        <v/>
      </c>
      <c r="H3772" s="40" t="str">
        <f t="shared" ca="1" si="178"/>
        <v/>
      </c>
      <c r="I3772" s="36" t="str">
        <f>IF($A3772 = "", "",
IF(COUNTIF(MINIMUM_DAY_DATES[], Attendance!J3772) &gt; 0, VLOOKUP(Attendance!$G3772,MINIMUM_DAY_PERIOD_SCHEDULE[], 2,TRUE),
IF(COUNTIF(RALLY_DATES[], Attendance!J3772) &gt; 0, VLOOKUP(Attendance!$G3772,RALLY_PERIOD_SCHEDULE[], 2,TRUE),
IF(WEEKDAY(Attendance!$J3772) = 2,
       IF(COUNTIF(FINALS_WEEK_MONDAY_DATE[],Attendance!$J3772) &gt; 0, VLOOKUP(Attendance!$G3772,FINALS_WEEK_MONDAY_PERIOD_SCHEDULE[],2,TRUE),
       VLOOKUP(Attendance!$G3772,REGULAR_WEEK_SCHEDULE[],6,TRUE)),
IF(WEEKDAY($J3772) = 3,
       IF(COUNTIF(FINALS_WEEK_TUESDAY_DATE[],Attendance!$J3772) &gt; 0, VLOOKUP(Attendance!$G3772,FINALS_WEEK_TUESDAY_PERIOD_SCHEDULE[],2,TRUE),
       VLOOKUP(Attendance!$G3772,REGULAR_WEEK_SCHEDULE[[Tuesday]:[Period]],5,TRUE)),
IF(WEEKDAY(Attendance!$J3772) = 4,
        IF(COUNTIF(BLOCK_WEDNESDAY_DATES[],Attendance!$J3772) &gt; 0, VLOOKUP(Attendance!$G3772,BLOCK_WEDNESDAY_PERIOD_SCHEDULE[],2,TRUE),
        IF(COUNTIF(FINALS_WEEK_WEDNESDAY_DATE[],Attendance!$J3772) &gt; 0, VLOOKUP(Attendance!$G3772,FINALS_WEEK_WEDNESDAY_PERIOD_SCHEDULE[],2,TRUE),
       VLOOKUP(Attendance!$G3772,REGULAR_WEEK_SCHEDULE[[Wednesday]:[Period]],4,TRUE))),
IF(WEEKDAY($J3772) = 5,
       IF(COUNTIF(BLOCK_THURSDAY_DATES[],Attendance!$J3772) &gt; 0, VLOOKUP(Attendance!$G3772,BLOCK_THURSDAY_PERIOD_SCHEDULE[],2,TRUE),
       IF(COUNTIF(FINALS_WEEK_THURSDAY_DATE[],Attendance!$J3772) &gt; 0, VLOOKUP(Attendance!$G3772,FINALS_WEEK_THURSDAY_PERIOD_SCHEDULE[],2,TRUE),
       VLOOKUP(Attendance!$G3772,REGULAR_WEEK_SCHEDULE[[Thursday]:[Period]],3,TRUE))),
IF(WEEKDAY(Attendance!$J3772) = 6,
       IF(COUNTIF(FINALS_WEEK_FRIDAY_DATE[],Attendance!$J3772) &gt; 0, VLOOKUP(Attendance!$G3772,FINALS_WEEK_FRIDAY_PERIOD_SCHEDULE[],2,TRUE),
       VLOOKUP(Attendance!$G3772,REGULAR_WEEK_SCHEDULE[[Friday]:[Period]],2,TRUE))))))))))</f>
        <v/>
      </c>
      <c r="J3772" s="41" t="str">
        <f t="shared" ca="1" si="179"/>
        <v/>
      </c>
      <c r="K3772" s="41" t="str">
        <f>IF($A3772 &lt;&gt; "",VLOOKUP($A3772,'Student reference sheet'!$A$2:$V$2329, 7,FALSE), "")</f>
        <v/>
      </c>
      <c r="L3772" s="30" t="str">
        <f>IF($A3772 ="", "", VLOOKUP($A3772, 'Student reference sheet'!$A$2:$Z$2603,23,FALSE))</f>
        <v/>
      </c>
      <c r="M3772" s="30" t="str">
        <f>IF($A3772 ="", "", VLOOKUP($A3772, 'Student reference sheet'!$A$2:$Z$2603,24,FALSE))</f>
        <v/>
      </c>
      <c r="N3772" s="30" t="str">
        <f>IF($A3772 ="", "", VLOOKUP($A3772, 'Student reference sheet'!$A$2:$Z$2603,26,FALSE))</f>
        <v/>
      </c>
      <c r="O3772" s="30" t="str">
        <f>IF($A3772 ="", "", VLOOKUP($A3772, 'Student reference sheet'!$A$2:$Z$2603,25,FALSE))</f>
        <v/>
      </c>
      <c r="P3772" s="39" t="str">
        <f>IF($A3772 = "", "", IF(OR(VLOOKUP($A3772,'Student reference sheet'!$A$2:$V$2400,8,FALSE) = "R",  VLOOKUP($A3772,'Student reference sheet'!$A$2:$V$2400,8,FALSE) = "L"), "X", ""))</f>
        <v/>
      </c>
      <c r="Q3772" s="39" t="str">
        <f>IF($A3772 ="", "", VLOOKUP($A3772, 'Student reference sheet'!$A$2:$V$2603,22,FALSE))</f>
        <v/>
      </c>
      <c r="R3772" s="39" t="str">
        <f>IF($A3772 &lt;&gt; "",VLOOKUP($A3772,'Student reference sheet'!$A$2:$V$2329, 5,FALSE), "")</f>
        <v/>
      </c>
      <c r="S3772" s="39" t="str">
        <f>IF($A3772 &lt;&gt; "",VLOOKUP($A3772,'Student reference sheet'!$A$2:$V$2329, 6,FALSE), "")</f>
        <v/>
      </c>
      <c r="T3772" s="30" t="str">
        <f>IF($A3772 = "","",
IF(VLOOKUP($A3772,'Student reference sheet'!$A$2:$V$2329, 10,FALSE) = "Y", "Hispanic",
IF(VLOOKUP($A3772,'Student reference sheet'!$A$2:$V$2329,11,FALSE) &lt;&gt; "",
IF(VLOOKUP($A3772,'Student reference sheet'!$A$2:$V$2329,11,FALSE) = "UNK", "Unknown", VLOOKUP(VALUE(VLOOKUP($A3772,'Student reference sheet'!$A$2:$V$2329,11,FALSE)),'Ethnicity Reference'!$A$2:$B$22,2,FALSE)),
IF(VLOOKUP($A3772,'Student reference sheet'!$A$2:$V$2329,9,FALSE) &lt;&gt; "", VLOOKUP(VALUE(VLOOKUP($A3772,'Student reference sheet'!$A$2:$V$2329,9,FALSE)),'Ethnicity Reference'!$A$2:$B$22,2,FALSE),"Unknown"))))</f>
        <v/>
      </c>
      <c r="U3772" s="35"/>
    </row>
    <row r="3773" spans="1:21" ht="15.75">
      <c r="A3773" s="47"/>
      <c r="B3773" s="33"/>
      <c r="C3773" s="39" t="str">
        <f>IF($A3773 &lt;&gt; "",VLOOKUP($A3773,'Student reference sheet'!$A$2:$V$2329, 3,FALSE), "")</f>
        <v/>
      </c>
      <c r="D3773" s="39" t="str">
        <f>IF($A3773 &lt;&gt; "",VLOOKUP($A3773,'Student reference sheet'!$A$2:$V$2329, 2,FALSE), "")</f>
        <v/>
      </c>
      <c r="E3773" s="35"/>
      <c r="F3773" s="34"/>
      <c r="G3773" s="40" t="str">
        <f t="shared" ca="1" si="177"/>
        <v/>
      </c>
      <c r="H3773" s="40" t="str">
        <f t="shared" ca="1" si="178"/>
        <v/>
      </c>
      <c r="I3773" s="36" t="str">
        <f>IF($A3773 = "", "",
IF(COUNTIF(MINIMUM_DAY_DATES[], Attendance!J3773) &gt; 0, VLOOKUP(Attendance!$G3773,MINIMUM_DAY_PERIOD_SCHEDULE[], 2,TRUE),
IF(COUNTIF(RALLY_DATES[], Attendance!J3773) &gt; 0, VLOOKUP(Attendance!$G3773,RALLY_PERIOD_SCHEDULE[], 2,TRUE),
IF(WEEKDAY(Attendance!$J3773) = 2,
       IF(COUNTIF(FINALS_WEEK_MONDAY_DATE[],Attendance!$J3773) &gt; 0, VLOOKUP(Attendance!$G3773,FINALS_WEEK_MONDAY_PERIOD_SCHEDULE[],2,TRUE),
       VLOOKUP(Attendance!$G3773,REGULAR_WEEK_SCHEDULE[],6,TRUE)),
IF(WEEKDAY($J3773) = 3,
       IF(COUNTIF(FINALS_WEEK_TUESDAY_DATE[],Attendance!$J3773) &gt; 0, VLOOKUP(Attendance!$G3773,FINALS_WEEK_TUESDAY_PERIOD_SCHEDULE[],2,TRUE),
       VLOOKUP(Attendance!$G3773,REGULAR_WEEK_SCHEDULE[[Tuesday]:[Period]],5,TRUE)),
IF(WEEKDAY(Attendance!$J3773) = 4,
        IF(COUNTIF(BLOCK_WEDNESDAY_DATES[],Attendance!$J3773) &gt; 0, VLOOKUP(Attendance!$G3773,BLOCK_WEDNESDAY_PERIOD_SCHEDULE[],2,TRUE),
        IF(COUNTIF(FINALS_WEEK_WEDNESDAY_DATE[],Attendance!$J3773) &gt; 0, VLOOKUP(Attendance!$G3773,FINALS_WEEK_WEDNESDAY_PERIOD_SCHEDULE[],2,TRUE),
       VLOOKUP(Attendance!$G3773,REGULAR_WEEK_SCHEDULE[[Wednesday]:[Period]],4,TRUE))),
IF(WEEKDAY($J3773) = 5,
       IF(COUNTIF(BLOCK_THURSDAY_DATES[],Attendance!$J3773) &gt; 0, VLOOKUP(Attendance!$G3773,BLOCK_THURSDAY_PERIOD_SCHEDULE[],2,TRUE),
       IF(COUNTIF(FINALS_WEEK_THURSDAY_DATE[],Attendance!$J3773) &gt; 0, VLOOKUP(Attendance!$G3773,FINALS_WEEK_THURSDAY_PERIOD_SCHEDULE[],2,TRUE),
       VLOOKUP(Attendance!$G3773,REGULAR_WEEK_SCHEDULE[[Thursday]:[Period]],3,TRUE))),
IF(WEEKDAY(Attendance!$J3773) = 6,
       IF(COUNTIF(FINALS_WEEK_FRIDAY_DATE[],Attendance!$J3773) &gt; 0, VLOOKUP(Attendance!$G3773,FINALS_WEEK_FRIDAY_PERIOD_SCHEDULE[],2,TRUE),
       VLOOKUP(Attendance!$G3773,REGULAR_WEEK_SCHEDULE[[Friday]:[Period]],2,TRUE))))))))))</f>
        <v/>
      </c>
      <c r="J3773" s="41" t="str">
        <f t="shared" ca="1" si="179"/>
        <v/>
      </c>
      <c r="K3773" s="41" t="str">
        <f>IF($A3773 &lt;&gt; "",VLOOKUP($A3773,'Student reference sheet'!$A$2:$V$2329, 7,FALSE), "")</f>
        <v/>
      </c>
      <c r="L3773" s="30" t="str">
        <f>IF($A3773 ="", "", VLOOKUP($A3773, 'Student reference sheet'!$A$2:$Z$2603,23,FALSE))</f>
        <v/>
      </c>
      <c r="M3773" s="30" t="str">
        <f>IF($A3773 ="", "", VLOOKUP($A3773, 'Student reference sheet'!$A$2:$Z$2603,24,FALSE))</f>
        <v/>
      </c>
      <c r="N3773" s="30" t="str">
        <f>IF($A3773 ="", "", VLOOKUP($A3773, 'Student reference sheet'!$A$2:$Z$2603,26,FALSE))</f>
        <v/>
      </c>
      <c r="O3773" s="30" t="str">
        <f>IF($A3773 ="", "", VLOOKUP($A3773, 'Student reference sheet'!$A$2:$Z$2603,25,FALSE))</f>
        <v/>
      </c>
      <c r="P3773" s="39" t="str">
        <f>IF($A3773 = "", "", IF(OR(VLOOKUP($A3773,'Student reference sheet'!$A$2:$V$2400,8,FALSE) = "R",  VLOOKUP($A3773,'Student reference sheet'!$A$2:$V$2400,8,FALSE) = "L"), "X", ""))</f>
        <v/>
      </c>
      <c r="Q3773" s="39" t="str">
        <f>IF($A3773 ="", "", VLOOKUP($A3773, 'Student reference sheet'!$A$2:$V$2603,22,FALSE))</f>
        <v/>
      </c>
      <c r="R3773" s="39" t="str">
        <f>IF($A3773 &lt;&gt; "",VLOOKUP($A3773,'Student reference sheet'!$A$2:$V$2329, 5,FALSE), "")</f>
        <v/>
      </c>
      <c r="S3773" s="39" t="str">
        <f>IF($A3773 &lt;&gt; "",VLOOKUP($A3773,'Student reference sheet'!$A$2:$V$2329, 6,FALSE), "")</f>
        <v/>
      </c>
      <c r="T3773" s="30" t="str">
        <f>IF($A3773 = "","",
IF(VLOOKUP($A3773,'Student reference sheet'!$A$2:$V$2329, 10,FALSE) = "Y", "Hispanic",
IF(VLOOKUP($A3773,'Student reference sheet'!$A$2:$V$2329,11,FALSE) &lt;&gt; "",
IF(VLOOKUP($A3773,'Student reference sheet'!$A$2:$V$2329,11,FALSE) = "UNK", "Unknown", VLOOKUP(VALUE(VLOOKUP($A3773,'Student reference sheet'!$A$2:$V$2329,11,FALSE)),'Ethnicity Reference'!$A$2:$B$22,2,FALSE)),
IF(VLOOKUP($A3773,'Student reference sheet'!$A$2:$V$2329,9,FALSE) &lt;&gt; "", VLOOKUP(VALUE(VLOOKUP($A3773,'Student reference sheet'!$A$2:$V$2329,9,FALSE)),'Ethnicity Reference'!$A$2:$B$22,2,FALSE),"Unknown"))))</f>
        <v/>
      </c>
      <c r="U3773" s="35"/>
    </row>
    <row r="3774" spans="1:21" ht="15.75">
      <c r="A3774" s="47"/>
      <c r="B3774" s="33"/>
      <c r="C3774" s="39" t="str">
        <f>IF($A3774 &lt;&gt; "",VLOOKUP($A3774,'Student reference sheet'!$A$2:$V$2329, 3,FALSE), "")</f>
        <v/>
      </c>
      <c r="D3774" s="39" t="str">
        <f>IF($A3774 &lt;&gt; "",VLOOKUP($A3774,'Student reference sheet'!$A$2:$V$2329, 2,FALSE), "")</f>
        <v/>
      </c>
      <c r="E3774" s="35"/>
      <c r="F3774" s="34"/>
      <c r="G3774" s="40" t="str">
        <f t="shared" ca="1" si="177"/>
        <v/>
      </c>
      <c r="H3774" s="40" t="str">
        <f t="shared" ca="1" si="178"/>
        <v/>
      </c>
      <c r="I3774" s="36" t="str">
        <f>IF($A3774 = "", "",
IF(COUNTIF(MINIMUM_DAY_DATES[], Attendance!J3774) &gt; 0, VLOOKUP(Attendance!$G3774,MINIMUM_DAY_PERIOD_SCHEDULE[], 2,TRUE),
IF(COUNTIF(RALLY_DATES[], Attendance!J3774) &gt; 0, VLOOKUP(Attendance!$G3774,RALLY_PERIOD_SCHEDULE[], 2,TRUE),
IF(WEEKDAY(Attendance!$J3774) = 2,
       IF(COUNTIF(FINALS_WEEK_MONDAY_DATE[],Attendance!$J3774) &gt; 0, VLOOKUP(Attendance!$G3774,FINALS_WEEK_MONDAY_PERIOD_SCHEDULE[],2,TRUE),
       VLOOKUP(Attendance!$G3774,REGULAR_WEEK_SCHEDULE[],6,TRUE)),
IF(WEEKDAY($J3774) = 3,
       IF(COUNTIF(FINALS_WEEK_TUESDAY_DATE[],Attendance!$J3774) &gt; 0, VLOOKUP(Attendance!$G3774,FINALS_WEEK_TUESDAY_PERIOD_SCHEDULE[],2,TRUE),
       VLOOKUP(Attendance!$G3774,REGULAR_WEEK_SCHEDULE[[Tuesday]:[Period]],5,TRUE)),
IF(WEEKDAY(Attendance!$J3774) = 4,
        IF(COUNTIF(BLOCK_WEDNESDAY_DATES[],Attendance!$J3774) &gt; 0, VLOOKUP(Attendance!$G3774,BLOCK_WEDNESDAY_PERIOD_SCHEDULE[],2,TRUE),
        IF(COUNTIF(FINALS_WEEK_WEDNESDAY_DATE[],Attendance!$J3774) &gt; 0, VLOOKUP(Attendance!$G3774,FINALS_WEEK_WEDNESDAY_PERIOD_SCHEDULE[],2,TRUE),
       VLOOKUP(Attendance!$G3774,REGULAR_WEEK_SCHEDULE[[Wednesday]:[Period]],4,TRUE))),
IF(WEEKDAY($J3774) = 5,
       IF(COUNTIF(BLOCK_THURSDAY_DATES[],Attendance!$J3774) &gt; 0, VLOOKUP(Attendance!$G3774,BLOCK_THURSDAY_PERIOD_SCHEDULE[],2,TRUE),
       IF(COUNTIF(FINALS_WEEK_THURSDAY_DATE[],Attendance!$J3774) &gt; 0, VLOOKUP(Attendance!$G3774,FINALS_WEEK_THURSDAY_PERIOD_SCHEDULE[],2,TRUE),
       VLOOKUP(Attendance!$G3774,REGULAR_WEEK_SCHEDULE[[Thursday]:[Period]],3,TRUE))),
IF(WEEKDAY(Attendance!$J3774) = 6,
       IF(COUNTIF(FINALS_WEEK_FRIDAY_DATE[],Attendance!$J3774) &gt; 0, VLOOKUP(Attendance!$G3774,FINALS_WEEK_FRIDAY_PERIOD_SCHEDULE[],2,TRUE),
       VLOOKUP(Attendance!$G3774,REGULAR_WEEK_SCHEDULE[[Friday]:[Period]],2,TRUE))))))))))</f>
        <v/>
      </c>
      <c r="J3774" s="41" t="str">
        <f t="shared" ca="1" si="179"/>
        <v/>
      </c>
      <c r="K3774" s="41" t="str">
        <f>IF($A3774 &lt;&gt; "",VLOOKUP($A3774,'Student reference sheet'!$A$2:$V$2329, 7,FALSE), "")</f>
        <v/>
      </c>
      <c r="L3774" s="30" t="str">
        <f>IF($A3774 ="", "", VLOOKUP($A3774, 'Student reference sheet'!$A$2:$Z$2603,23,FALSE))</f>
        <v/>
      </c>
      <c r="M3774" s="30" t="str">
        <f>IF($A3774 ="", "", VLOOKUP($A3774, 'Student reference sheet'!$A$2:$Z$2603,24,FALSE))</f>
        <v/>
      </c>
      <c r="N3774" s="30" t="str">
        <f>IF($A3774 ="", "", VLOOKUP($A3774, 'Student reference sheet'!$A$2:$Z$2603,26,FALSE))</f>
        <v/>
      </c>
      <c r="O3774" s="30" t="str">
        <f>IF($A3774 ="", "", VLOOKUP($A3774, 'Student reference sheet'!$A$2:$Z$2603,25,FALSE))</f>
        <v/>
      </c>
      <c r="P3774" s="39" t="str">
        <f>IF($A3774 = "", "", IF(OR(VLOOKUP($A3774,'Student reference sheet'!$A$2:$V$2400,8,FALSE) = "R",  VLOOKUP($A3774,'Student reference sheet'!$A$2:$V$2400,8,FALSE) = "L"), "X", ""))</f>
        <v/>
      </c>
      <c r="Q3774" s="39" t="str">
        <f>IF($A3774 ="", "", VLOOKUP($A3774, 'Student reference sheet'!$A$2:$V$2603,22,FALSE))</f>
        <v/>
      </c>
      <c r="R3774" s="39" t="str">
        <f>IF($A3774 &lt;&gt; "",VLOOKUP($A3774,'Student reference sheet'!$A$2:$V$2329, 5,FALSE), "")</f>
        <v/>
      </c>
      <c r="S3774" s="39" t="str">
        <f>IF($A3774 &lt;&gt; "",VLOOKUP($A3774,'Student reference sheet'!$A$2:$V$2329, 6,FALSE), "")</f>
        <v/>
      </c>
      <c r="T3774" s="30" t="str">
        <f>IF($A3774 = "","",
IF(VLOOKUP($A3774,'Student reference sheet'!$A$2:$V$2329, 10,FALSE) = "Y", "Hispanic",
IF(VLOOKUP($A3774,'Student reference sheet'!$A$2:$V$2329,11,FALSE) &lt;&gt; "",
IF(VLOOKUP($A3774,'Student reference sheet'!$A$2:$V$2329,11,FALSE) = "UNK", "Unknown", VLOOKUP(VALUE(VLOOKUP($A3774,'Student reference sheet'!$A$2:$V$2329,11,FALSE)),'Ethnicity Reference'!$A$2:$B$22,2,FALSE)),
IF(VLOOKUP($A3774,'Student reference sheet'!$A$2:$V$2329,9,FALSE) &lt;&gt; "", VLOOKUP(VALUE(VLOOKUP($A3774,'Student reference sheet'!$A$2:$V$2329,9,FALSE)),'Ethnicity Reference'!$A$2:$B$22,2,FALSE),"Unknown"))))</f>
        <v/>
      </c>
      <c r="U3774" s="35"/>
    </row>
    <row r="3775" spans="1:21" ht="15.75">
      <c r="A3775" s="47"/>
      <c r="B3775" s="33"/>
      <c r="C3775" s="39" t="str">
        <f>IF($A3775 &lt;&gt; "",VLOOKUP($A3775,'Student reference sheet'!$A$2:$V$2329, 3,FALSE), "")</f>
        <v/>
      </c>
      <c r="D3775" s="39" t="str">
        <f>IF($A3775 &lt;&gt; "",VLOOKUP($A3775,'Student reference sheet'!$A$2:$V$2329, 2,FALSE), "")</f>
        <v/>
      </c>
      <c r="E3775" s="35"/>
      <c r="F3775" s="34"/>
      <c r="G3775" s="40" t="str">
        <f t="shared" ca="1" si="177"/>
        <v/>
      </c>
      <c r="H3775" s="40" t="str">
        <f t="shared" ca="1" si="178"/>
        <v/>
      </c>
      <c r="I3775" s="36" t="str">
        <f>IF($A3775 = "", "",
IF(COUNTIF(MINIMUM_DAY_DATES[], Attendance!J3775) &gt; 0, VLOOKUP(Attendance!$G3775,MINIMUM_DAY_PERIOD_SCHEDULE[], 2,TRUE),
IF(COUNTIF(RALLY_DATES[], Attendance!J3775) &gt; 0, VLOOKUP(Attendance!$G3775,RALLY_PERIOD_SCHEDULE[], 2,TRUE),
IF(WEEKDAY(Attendance!$J3775) = 2,
       IF(COUNTIF(FINALS_WEEK_MONDAY_DATE[],Attendance!$J3775) &gt; 0, VLOOKUP(Attendance!$G3775,FINALS_WEEK_MONDAY_PERIOD_SCHEDULE[],2,TRUE),
       VLOOKUP(Attendance!$G3775,REGULAR_WEEK_SCHEDULE[],6,TRUE)),
IF(WEEKDAY($J3775) = 3,
       IF(COUNTIF(FINALS_WEEK_TUESDAY_DATE[],Attendance!$J3775) &gt; 0, VLOOKUP(Attendance!$G3775,FINALS_WEEK_TUESDAY_PERIOD_SCHEDULE[],2,TRUE),
       VLOOKUP(Attendance!$G3775,REGULAR_WEEK_SCHEDULE[[Tuesday]:[Period]],5,TRUE)),
IF(WEEKDAY(Attendance!$J3775) = 4,
        IF(COUNTIF(BLOCK_WEDNESDAY_DATES[],Attendance!$J3775) &gt; 0, VLOOKUP(Attendance!$G3775,BLOCK_WEDNESDAY_PERIOD_SCHEDULE[],2,TRUE),
        IF(COUNTIF(FINALS_WEEK_WEDNESDAY_DATE[],Attendance!$J3775) &gt; 0, VLOOKUP(Attendance!$G3775,FINALS_WEEK_WEDNESDAY_PERIOD_SCHEDULE[],2,TRUE),
       VLOOKUP(Attendance!$G3775,REGULAR_WEEK_SCHEDULE[[Wednesday]:[Period]],4,TRUE))),
IF(WEEKDAY($J3775) = 5,
       IF(COUNTIF(BLOCK_THURSDAY_DATES[],Attendance!$J3775) &gt; 0, VLOOKUP(Attendance!$G3775,BLOCK_THURSDAY_PERIOD_SCHEDULE[],2,TRUE),
       IF(COUNTIF(FINALS_WEEK_THURSDAY_DATE[],Attendance!$J3775) &gt; 0, VLOOKUP(Attendance!$G3775,FINALS_WEEK_THURSDAY_PERIOD_SCHEDULE[],2,TRUE),
       VLOOKUP(Attendance!$G3775,REGULAR_WEEK_SCHEDULE[[Thursday]:[Period]],3,TRUE))),
IF(WEEKDAY(Attendance!$J3775) = 6,
       IF(COUNTIF(FINALS_WEEK_FRIDAY_DATE[],Attendance!$J3775) &gt; 0, VLOOKUP(Attendance!$G3775,FINALS_WEEK_FRIDAY_PERIOD_SCHEDULE[],2,TRUE),
       VLOOKUP(Attendance!$G3775,REGULAR_WEEK_SCHEDULE[[Friday]:[Period]],2,TRUE))))))))))</f>
        <v/>
      </c>
      <c r="J3775" s="41" t="str">
        <f t="shared" ca="1" si="179"/>
        <v/>
      </c>
      <c r="K3775" s="41" t="str">
        <f>IF($A3775 &lt;&gt; "",VLOOKUP($A3775,'Student reference sheet'!$A$2:$V$2329, 7,FALSE), "")</f>
        <v/>
      </c>
      <c r="L3775" s="30" t="str">
        <f>IF($A3775 ="", "", VLOOKUP($A3775, 'Student reference sheet'!$A$2:$Z$2603,23,FALSE))</f>
        <v/>
      </c>
      <c r="M3775" s="30" t="str">
        <f>IF($A3775 ="", "", VLOOKUP($A3775, 'Student reference sheet'!$A$2:$Z$2603,24,FALSE))</f>
        <v/>
      </c>
      <c r="N3775" s="30" t="str">
        <f>IF($A3775 ="", "", VLOOKUP($A3775, 'Student reference sheet'!$A$2:$Z$2603,26,FALSE))</f>
        <v/>
      </c>
      <c r="O3775" s="30" t="str">
        <f>IF($A3775 ="", "", VLOOKUP($A3775, 'Student reference sheet'!$A$2:$Z$2603,25,FALSE))</f>
        <v/>
      </c>
      <c r="P3775" s="39" t="str">
        <f>IF($A3775 = "", "", IF(OR(VLOOKUP($A3775,'Student reference sheet'!$A$2:$V$2400,8,FALSE) = "R",  VLOOKUP($A3775,'Student reference sheet'!$A$2:$V$2400,8,FALSE) = "L"), "X", ""))</f>
        <v/>
      </c>
      <c r="Q3775" s="39" t="str">
        <f>IF($A3775 ="", "", VLOOKUP($A3775, 'Student reference sheet'!$A$2:$V$2603,22,FALSE))</f>
        <v/>
      </c>
      <c r="R3775" s="39" t="str">
        <f>IF($A3775 &lt;&gt; "",VLOOKUP($A3775,'Student reference sheet'!$A$2:$V$2329, 5,FALSE), "")</f>
        <v/>
      </c>
      <c r="S3775" s="39" t="str">
        <f>IF($A3775 &lt;&gt; "",VLOOKUP($A3775,'Student reference sheet'!$A$2:$V$2329, 6,FALSE), "")</f>
        <v/>
      </c>
      <c r="T3775" s="30" t="str">
        <f>IF($A3775 = "","",
IF(VLOOKUP($A3775,'Student reference sheet'!$A$2:$V$2329, 10,FALSE) = "Y", "Hispanic",
IF(VLOOKUP($A3775,'Student reference sheet'!$A$2:$V$2329,11,FALSE) &lt;&gt; "",
IF(VLOOKUP($A3775,'Student reference sheet'!$A$2:$V$2329,11,FALSE) = "UNK", "Unknown", VLOOKUP(VALUE(VLOOKUP($A3775,'Student reference sheet'!$A$2:$V$2329,11,FALSE)),'Ethnicity Reference'!$A$2:$B$22,2,FALSE)),
IF(VLOOKUP($A3775,'Student reference sheet'!$A$2:$V$2329,9,FALSE) &lt;&gt; "", VLOOKUP(VALUE(VLOOKUP($A3775,'Student reference sheet'!$A$2:$V$2329,9,FALSE)),'Ethnicity Reference'!$A$2:$B$22,2,FALSE),"Unknown"))))</f>
        <v/>
      </c>
      <c r="U3775" s="35"/>
    </row>
    <row r="3776" spans="1:21" ht="15.75">
      <c r="A3776" s="47"/>
      <c r="B3776" s="33"/>
      <c r="C3776" s="39" t="str">
        <f>IF($A3776 &lt;&gt; "",VLOOKUP($A3776,'Student reference sheet'!$A$2:$V$2329, 3,FALSE), "")</f>
        <v/>
      </c>
      <c r="D3776" s="39" t="str">
        <f>IF($A3776 &lt;&gt; "",VLOOKUP($A3776,'Student reference sheet'!$A$2:$V$2329, 2,FALSE), "")</f>
        <v/>
      </c>
      <c r="E3776" s="35"/>
      <c r="F3776" s="34"/>
      <c r="G3776" s="40" t="str">
        <f t="shared" ca="1" si="177"/>
        <v/>
      </c>
      <c r="H3776" s="40" t="str">
        <f t="shared" ca="1" si="178"/>
        <v/>
      </c>
      <c r="I3776" s="36" t="str">
        <f>IF($A3776 = "", "",
IF(COUNTIF(MINIMUM_DAY_DATES[], Attendance!J3776) &gt; 0, VLOOKUP(Attendance!$G3776,MINIMUM_DAY_PERIOD_SCHEDULE[], 2,TRUE),
IF(COUNTIF(RALLY_DATES[], Attendance!J3776) &gt; 0, VLOOKUP(Attendance!$G3776,RALLY_PERIOD_SCHEDULE[], 2,TRUE),
IF(WEEKDAY(Attendance!$J3776) = 2,
       IF(COUNTIF(FINALS_WEEK_MONDAY_DATE[],Attendance!$J3776) &gt; 0, VLOOKUP(Attendance!$G3776,FINALS_WEEK_MONDAY_PERIOD_SCHEDULE[],2,TRUE),
       VLOOKUP(Attendance!$G3776,REGULAR_WEEK_SCHEDULE[],6,TRUE)),
IF(WEEKDAY($J3776) = 3,
       IF(COUNTIF(FINALS_WEEK_TUESDAY_DATE[],Attendance!$J3776) &gt; 0, VLOOKUP(Attendance!$G3776,FINALS_WEEK_TUESDAY_PERIOD_SCHEDULE[],2,TRUE),
       VLOOKUP(Attendance!$G3776,REGULAR_WEEK_SCHEDULE[[Tuesday]:[Period]],5,TRUE)),
IF(WEEKDAY(Attendance!$J3776) = 4,
        IF(COUNTIF(BLOCK_WEDNESDAY_DATES[],Attendance!$J3776) &gt; 0, VLOOKUP(Attendance!$G3776,BLOCK_WEDNESDAY_PERIOD_SCHEDULE[],2,TRUE),
        IF(COUNTIF(FINALS_WEEK_WEDNESDAY_DATE[],Attendance!$J3776) &gt; 0, VLOOKUP(Attendance!$G3776,FINALS_WEEK_WEDNESDAY_PERIOD_SCHEDULE[],2,TRUE),
       VLOOKUP(Attendance!$G3776,REGULAR_WEEK_SCHEDULE[[Wednesday]:[Period]],4,TRUE))),
IF(WEEKDAY($J3776) = 5,
       IF(COUNTIF(BLOCK_THURSDAY_DATES[],Attendance!$J3776) &gt; 0, VLOOKUP(Attendance!$G3776,BLOCK_THURSDAY_PERIOD_SCHEDULE[],2,TRUE),
       IF(COUNTIF(FINALS_WEEK_THURSDAY_DATE[],Attendance!$J3776) &gt; 0, VLOOKUP(Attendance!$G3776,FINALS_WEEK_THURSDAY_PERIOD_SCHEDULE[],2,TRUE),
       VLOOKUP(Attendance!$G3776,REGULAR_WEEK_SCHEDULE[[Thursday]:[Period]],3,TRUE))),
IF(WEEKDAY(Attendance!$J3776) = 6,
       IF(COUNTIF(FINALS_WEEK_FRIDAY_DATE[],Attendance!$J3776) &gt; 0, VLOOKUP(Attendance!$G3776,FINALS_WEEK_FRIDAY_PERIOD_SCHEDULE[],2,TRUE),
       VLOOKUP(Attendance!$G3776,REGULAR_WEEK_SCHEDULE[[Friday]:[Period]],2,TRUE))))))))))</f>
        <v/>
      </c>
      <c r="J3776" s="41" t="str">
        <f t="shared" ca="1" si="179"/>
        <v/>
      </c>
      <c r="K3776" s="41" t="str">
        <f>IF($A3776 &lt;&gt; "",VLOOKUP($A3776,'Student reference sheet'!$A$2:$V$2329, 7,FALSE), "")</f>
        <v/>
      </c>
      <c r="L3776" s="30" t="str">
        <f>IF($A3776 ="", "", VLOOKUP($A3776, 'Student reference sheet'!$A$2:$Z$2603,23,FALSE))</f>
        <v/>
      </c>
      <c r="M3776" s="30" t="str">
        <f>IF($A3776 ="", "", VLOOKUP($A3776, 'Student reference sheet'!$A$2:$Z$2603,24,FALSE))</f>
        <v/>
      </c>
      <c r="N3776" s="30" t="str">
        <f>IF($A3776 ="", "", VLOOKUP($A3776, 'Student reference sheet'!$A$2:$Z$2603,26,FALSE))</f>
        <v/>
      </c>
      <c r="O3776" s="30" t="str">
        <f>IF($A3776 ="", "", VLOOKUP($A3776, 'Student reference sheet'!$A$2:$Z$2603,25,FALSE))</f>
        <v/>
      </c>
      <c r="P3776" s="39" t="str">
        <f>IF($A3776 = "", "", IF(OR(VLOOKUP($A3776,'Student reference sheet'!$A$2:$V$2400,8,FALSE) = "R",  VLOOKUP($A3776,'Student reference sheet'!$A$2:$V$2400,8,FALSE) = "L"), "X", ""))</f>
        <v/>
      </c>
      <c r="Q3776" s="39" t="str">
        <f>IF($A3776 ="", "", VLOOKUP($A3776, 'Student reference sheet'!$A$2:$V$2603,22,FALSE))</f>
        <v/>
      </c>
      <c r="R3776" s="39" t="str">
        <f>IF($A3776 &lt;&gt; "",VLOOKUP($A3776,'Student reference sheet'!$A$2:$V$2329, 5,FALSE), "")</f>
        <v/>
      </c>
      <c r="S3776" s="39" t="str">
        <f>IF($A3776 &lt;&gt; "",VLOOKUP($A3776,'Student reference sheet'!$A$2:$V$2329, 6,FALSE), "")</f>
        <v/>
      </c>
      <c r="T3776" s="30" t="str">
        <f>IF($A3776 = "","",
IF(VLOOKUP($A3776,'Student reference sheet'!$A$2:$V$2329, 10,FALSE) = "Y", "Hispanic",
IF(VLOOKUP($A3776,'Student reference sheet'!$A$2:$V$2329,11,FALSE) &lt;&gt; "",
IF(VLOOKUP($A3776,'Student reference sheet'!$A$2:$V$2329,11,FALSE) = "UNK", "Unknown", VLOOKUP(VALUE(VLOOKUP($A3776,'Student reference sheet'!$A$2:$V$2329,11,FALSE)),'Ethnicity Reference'!$A$2:$B$22,2,FALSE)),
IF(VLOOKUP($A3776,'Student reference sheet'!$A$2:$V$2329,9,FALSE) &lt;&gt; "", VLOOKUP(VALUE(VLOOKUP($A3776,'Student reference sheet'!$A$2:$V$2329,9,FALSE)),'Ethnicity Reference'!$A$2:$B$22,2,FALSE),"Unknown"))))</f>
        <v/>
      </c>
      <c r="U3776" s="35"/>
    </row>
    <row r="3777" spans="1:21" ht="15.75">
      <c r="A3777" s="47"/>
      <c r="B3777" s="33"/>
      <c r="C3777" s="39" t="str">
        <f>IF($A3777 &lt;&gt; "",VLOOKUP($A3777,'Student reference sheet'!$A$2:$V$2329, 3,FALSE), "")</f>
        <v/>
      </c>
      <c r="D3777" s="39" t="str">
        <f>IF($A3777 &lt;&gt; "",VLOOKUP($A3777,'Student reference sheet'!$A$2:$V$2329, 2,FALSE), "")</f>
        <v/>
      </c>
      <c r="E3777" s="35"/>
      <c r="F3777" s="34"/>
      <c r="G3777" s="40" t="str">
        <f t="shared" ca="1" si="177"/>
        <v/>
      </c>
      <c r="H3777" s="40" t="str">
        <f t="shared" ca="1" si="178"/>
        <v/>
      </c>
      <c r="I3777" s="36" t="str">
        <f>IF($A3777 = "", "",
IF(COUNTIF(MINIMUM_DAY_DATES[], Attendance!J3777) &gt; 0, VLOOKUP(Attendance!$G3777,MINIMUM_DAY_PERIOD_SCHEDULE[], 2,TRUE),
IF(COUNTIF(RALLY_DATES[], Attendance!J3777) &gt; 0, VLOOKUP(Attendance!$G3777,RALLY_PERIOD_SCHEDULE[], 2,TRUE),
IF(WEEKDAY(Attendance!$J3777) = 2,
       IF(COUNTIF(FINALS_WEEK_MONDAY_DATE[],Attendance!$J3777) &gt; 0, VLOOKUP(Attendance!$G3777,FINALS_WEEK_MONDAY_PERIOD_SCHEDULE[],2,TRUE),
       VLOOKUP(Attendance!$G3777,REGULAR_WEEK_SCHEDULE[],6,TRUE)),
IF(WEEKDAY($J3777) = 3,
       IF(COUNTIF(FINALS_WEEK_TUESDAY_DATE[],Attendance!$J3777) &gt; 0, VLOOKUP(Attendance!$G3777,FINALS_WEEK_TUESDAY_PERIOD_SCHEDULE[],2,TRUE),
       VLOOKUP(Attendance!$G3777,REGULAR_WEEK_SCHEDULE[[Tuesday]:[Period]],5,TRUE)),
IF(WEEKDAY(Attendance!$J3777) = 4,
        IF(COUNTIF(BLOCK_WEDNESDAY_DATES[],Attendance!$J3777) &gt; 0, VLOOKUP(Attendance!$G3777,BLOCK_WEDNESDAY_PERIOD_SCHEDULE[],2,TRUE),
        IF(COUNTIF(FINALS_WEEK_WEDNESDAY_DATE[],Attendance!$J3777) &gt; 0, VLOOKUP(Attendance!$G3777,FINALS_WEEK_WEDNESDAY_PERIOD_SCHEDULE[],2,TRUE),
       VLOOKUP(Attendance!$G3777,REGULAR_WEEK_SCHEDULE[[Wednesday]:[Period]],4,TRUE))),
IF(WEEKDAY($J3777) = 5,
       IF(COUNTIF(BLOCK_THURSDAY_DATES[],Attendance!$J3777) &gt; 0, VLOOKUP(Attendance!$G3777,BLOCK_THURSDAY_PERIOD_SCHEDULE[],2,TRUE),
       IF(COUNTIF(FINALS_WEEK_THURSDAY_DATE[],Attendance!$J3777) &gt; 0, VLOOKUP(Attendance!$G3777,FINALS_WEEK_THURSDAY_PERIOD_SCHEDULE[],2,TRUE),
       VLOOKUP(Attendance!$G3777,REGULAR_WEEK_SCHEDULE[[Thursday]:[Period]],3,TRUE))),
IF(WEEKDAY(Attendance!$J3777) = 6,
       IF(COUNTIF(FINALS_WEEK_FRIDAY_DATE[],Attendance!$J3777) &gt; 0, VLOOKUP(Attendance!$G3777,FINALS_WEEK_FRIDAY_PERIOD_SCHEDULE[],2,TRUE),
       VLOOKUP(Attendance!$G3777,REGULAR_WEEK_SCHEDULE[[Friday]:[Period]],2,TRUE))))))))))</f>
        <v/>
      </c>
      <c r="J3777" s="41" t="str">
        <f t="shared" ca="1" si="179"/>
        <v/>
      </c>
      <c r="K3777" s="41" t="str">
        <f>IF($A3777 &lt;&gt; "",VLOOKUP($A3777,'Student reference sheet'!$A$2:$V$2329, 7,FALSE), "")</f>
        <v/>
      </c>
      <c r="L3777" s="30" t="str">
        <f>IF($A3777 ="", "", VLOOKUP($A3777, 'Student reference sheet'!$A$2:$Z$2603,23,FALSE))</f>
        <v/>
      </c>
      <c r="M3777" s="30" t="str">
        <f>IF($A3777 ="", "", VLOOKUP($A3777, 'Student reference sheet'!$A$2:$Z$2603,24,FALSE))</f>
        <v/>
      </c>
      <c r="N3777" s="30" t="str">
        <f>IF($A3777 ="", "", VLOOKUP($A3777, 'Student reference sheet'!$A$2:$Z$2603,26,FALSE))</f>
        <v/>
      </c>
      <c r="O3777" s="30" t="str">
        <f>IF($A3777 ="", "", VLOOKUP($A3777, 'Student reference sheet'!$A$2:$Z$2603,25,FALSE))</f>
        <v/>
      </c>
      <c r="P3777" s="39" t="str">
        <f>IF($A3777 = "", "", IF(OR(VLOOKUP($A3777,'Student reference sheet'!$A$2:$V$2400,8,FALSE) = "R",  VLOOKUP($A3777,'Student reference sheet'!$A$2:$V$2400,8,FALSE) = "L"), "X", ""))</f>
        <v/>
      </c>
      <c r="Q3777" s="39" t="str">
        <f>IF($A3777 ="", "", VLOOKUP($A3777, 'Student reference sheet'!$A$2:$V$2603,22,FALSE))</f>
        <v/>
      </c>
      <c r="R3777" s="39" t="str">
        <f>IF($A3777 &lt;&gt; "",VLOOKUP($A3777,'Student reference sheet'!$A$2:$V$2329, 5,FALSE), "")</f>
        <v/>
      </c>
      <c r="S3777" s="39" t="str">
        <f>IF($A3777 &lt;&gt; "",VLOOKUP($A3777,'Student reference sheet'!$A$2:$V$2329, 6,FALSE), "")</f>
        <v/>
      </c>
      <c r="T3777" s="30" t="str">
        <f>IF($A3777 = "","",
IF(VLOOKUP($A3777,'Student reference sheet'!$A$2:$V$2329, 10,FALSE) = "Y", "Hispanic",
IF(VLOOKUP($A3777,'Student reference sheet'!$A$2:$V$2329,11,FALSE) &lt;&gt; "",
IF(VLOOKUP($A3777,'Student reference sheet'!$A$2:$V$2329,11,FALSE) = "UNK", "Unknown", VLOOKUP(VALUE(VLOOKUP($A3777,'Student reference sheet'!$A$2:$V$2329,11,FALSE)),'Ethnicity Reference'!$A$2:$B$22,2,FALSE)),
IF(VLOOKUP($A3777,'Student reference sheet'!$A$2:$V$2329,9,FALSE) &lt;&gt; "", VLOOKUP(VALUE(VLOOKUP($A3777,'Student reference sheet'!$A$2:$V$2329,9,FALSE)),'Ethnicity Reference'!$A$2:$B$22,2,FALSE),"Unknown"))))</f>
        <v/>
      </c>
      <c r="U3777" s="35"/>
    </row>
    <row r="3778" spans="1:21" ht="15.75">
      <c r="A3778" s="47"/>
      <c r="B3778" s="33"/>
      <c r="C3778" s="39" t="str">
        <f>IF($A3778 &lt;&gt; "",VLOOKUP($A3778,'Student reference sheet'!$A$2:$V$2329, 3,FALSE), "")</f>
        <v/>
      </c>
      <c r="D3778" s="39" t="str">
        <f>IF($A3778 &lt;&gt; "",VLOOKUP($A3778,'Student reference sheet'!$A$2:$V$2329, 2,FALSE), "")</f>
        <v/>
      </c>
      <c r="E3778" s="35"/>
      <c r="F3778" s="34"/>
      <c r="G3778" s="40" t="str">
        <f t="shared" ca="1" si="177"/>
        <v/>
      </c>
      <c r="H3778" s="40" t="str">
        <f t="shared" ca="1" si="178"/>
        <v/>
      </c>
      <c r="I3778" s="36" t="str">
        <f>IF($A3778 = "", "",
IF(COUNTIF(MINIMUM_DAY_DATES[], Attendance!J3778) &gt; 0, VLOOKUP(Attendance!$G3778,MINIMUM_DAY_PERIOD_SCHEDULE[], 2,TRUE),
IF(COUNTIF(RALLY_DATES[], Attendance!J3778) &gt; 0, VLOOKUP(Attendance!$G3778,RALLY_PERIOD_SCHEDULE[], 2,TRUE),
IF(WEEKDAY(Attendance!$J3778) = 2,
       IF(COUNTIF(FINALS_WEEK_MONDAY_DATE[],Attendance!$J3778) &gt; 0, VLOOKUP(Attendance!$G3778,FINALS_WEEK_MONDAY_PERIOD_SCHEDULE[],2,TRUE),
       VLOOKUP(Attendance!$G3778,REGULAR_WEEK_SCHEDULE[],6,TRUE)),
IF(WEEKDAY($J3778) = 3,
       IF(COUNTIF(FINALS_WEEK_TUESDAY_DATE[],Attendance!$J3778) &gt; 0, VLOOKUP(Attendance!$G3778,FINALS_WEEK_TUESDAY_PERIOD_SCHEDULE[],2,TRUE),
       VLOOKUP(Attendance!$G3778,REGULAR_WEEK_SCHEDULE[[Tuesday]:[Period]],5,TRUE)),
IF(WEEKDAY(Attendance!$J3778) = 4,
        IF(COUNTIF(BLOCK_WEDNESDAY_DATES[],Attendance!$J3778) &gt; 0, VLOOKUP(Attendance!$G3778,BLOCK_WEDNESDAY_PERIOD_SCHEDULE[],2,TRUE),
        IF(COUNTIF(FINALS_WEEK_WEDNESDAY_DATE[],Attendance!$J3778) &gt; 0, VLOOKUP(Attendance!$G3778,FINALS_WEEK_WEDNESDAY_PERIOD_SCHEDULE[],2,TRUE),
       VLOOKUP(Attendance!$G3778,REGULAR_WEEK_SCHEDULE[[Wednesday]:[Period]],4,TRUE))),
IF(WEEKDAY($J3778) = 5,
       IF(COUNTIF(BLOCK_THURSDAY_DATES[],Attendance!$J3778) &gt; 0, VLOOKUP(Attendance!$G3778,BLOCK_THURSDAY_PERIOD_SCHEDULE[],2,TRUE),
       IF(COUNTIF(FINALS_WEEK_THURSDAY_DATE[],Attendance!$J3778) &gt; 0, VLOOKUP(Attendance!$G3778,FINALS_WEEK_THURSDAY_PERIOD_SCHEDULE[],2,TRUE),
       VLOOKUP(Attendance!$G3778,REGULAR_WEEK_SCHEDULE[[Thursday]:[Period]],3,TRUE))),
IF(WEEKDAY(Attendance!$J3778) = 6,
       IF(COUNTIF(FINALS_WEEK_FRIDAY_DATE[],Attendance!$J3778) &gt; 0, VLOOKUP(Attendance!$G3778,FINALS_WEEK_FRIDAY_PERIOD_SCHEDULE[],2,TRUE),
       VLOOKUP(Attendance!$G3778,REGULAR_WEEK_SCHEDULE[[Friday]:[Period]],2,TRUE))))))))))</f>
        <v/>
      </c>
      <c r="J3778" s="41" t="str">
        <f t="shared" ca="1" si="179"/>
        <v/>
      </c>
      <c r="K3778" s="41" t="str">
        <f>IF($A3778 &lt;&gt; "",VLOOKUP($A3778,'Student reference sheet'!$A$2:$V$2329, 7,FALSE), "")</f>
        <v/>
      </c>
      <c r="L3778" s="30" t="str">
        <f>IF($A3778 ="", "", VLOOKUP($A3778, 'Student reference sheet'!$A$2:$Z$2603,23,FALSE))</f>
        <v/>
      </c>
      <c r="M3778" s="30" t="str">
        <f>IF($A3778 ="", "", VLOOKUP($A3778, 'Student reference sheet'!$A$2:$Z$2603,24,FALSE))</f>
        <v/>
      </c>
      <c r="N3778" s="30" t="str">
        <f>IF($A3778 ="", "", VLOOKUP($A3778, 'Student reference sheet'!$A$2:$Z$2603,26,FALSE))</f>
        <v/>
      </c>
      <c r="O3778" s="30" t="str">
        <f>IF($A3778 ="", "", VLOOKUP($A3778, 'Student reference sheet'!$A$2:$Z$2603,25,FALSE))</f>
        <v/>
      </c>
      <c r="P3778" s="39" t="str">
        <f>IF($A3778 = "", "", IF(OR(VLOOKUP($A3778,'Student reference sheet'!$A$2:$V$2400,8,FALSE) = "R",  VLOOKUP($A3778,'Student reference sheet'!$A$2:$V$2400,8,FALSE) = "L"), "X", ""))</f>
        <v/>
      </c>
      <c r="Q3778" s="39" t="str">
        <f>IF($A3778 ="", "", VLOOKUP($A3778, 'Student reference sheet'!$A$2:$V$2603,22,FALSE))</f>
        <v/>
      </c>
      <c r="R3778" s="39" t="str">
        <f>IF($A3778 &lt;&gt; "",VLOOKUP($A3778,'Student reference sheet'!$A$2:$V$2329, 5,FALSE), "")</f>
        <v/>
      </c>
      <c r="S3778" s="39" t="str">
        <f>IF($A3778 &lt;&gt; "",VLOOKUP($A3778,'Student reference sheet'!$A$2:$V$2329, 6,FALSE), "")</f>
        <v/>
      </c>
      <c r="T3778" s="30" t="str">
        <f>IF($A3778 = "","",
IF(VLOOKUP($A3778,'Student reference sheet'!$A$2:$V$2329, 10,FALSE) = "Y", "Hispanic",
IF(VLOOKUP($A3778,'Student reference sheet'!$A$2:$V$2329,11,FALSE) &lt;&gt; "",
IF(VLOOKUP($A3778,'Student reference sheet'!$A$2:$V$2329,11,FALSE) = "UNK", "Unknown", VLOOKUP(VALUE(VLOOKUP($A3778,'Student reference sheet'!$A$2:$V$2329,11,FALSE)),'Ethnicity Reference'!$A$2:$B$22,2,FALSE)),
IF(VLOOKUP($A3778,'Student reference sheet'!$A$2:$V$2329,9,FALSE) &lt;&gt; "", VLOOKUP(VALUE(VLOOKUP($A3778,'Student reference sheet'!$A$2:$V$2329,9,FALSE)),'Ethnicity Reference'!$A$2:$B$22,2,FALSE),"Unknown"))))</f>
        <v/>
      </c>
      <c r="U3778" s="35"/>
    </row>
    <row r="3779" spans="1:21" ht="15.75">
      <c r="A3779" s="47"/>
      <c r="B3779" s="33"/>
      <c r="C3779" s="39" t="str">
        <f>IF($A3779 &lt;&gt; "",VLOOKUP($A3779,'Student reference sheet'!$A$2:$V$2329, 3,FALSE), "")</f>
        <v/>
      </c>
      <c r="D3779" s="39" t="str">
        <f>IF($A3779 &lt;&gt; "",VLOOKUP($A3779,'Student reference sheet'!$A$2:$V$2329, 2,FALSE), "")</f>
        <v/>
      </c>
      <c r="E3779" s="35"/>
      <c r="F3779" s="34"/>
      <c r="G3779" s="40" t="str">
        <f t="shared" ca="1" si="177"/>
        <v/>
      </c>
      <c r="H3779" s="40" t="str">
        <f t="shared" ca="1" si="178"/>
        <v/>
      </c>
      <c r="I3779" s="36" t="str">
        <f>IF($A3779 = "", "",
IF(COUNTIF(MINIMUM_DAY_DATES[], Attendance!J3779) &gt; 0, VLOOKUP(Attendance!$G3779,MINIMUM_DAY_PERIOD_SCHEDULE[], 2,TRUE),
IF(COUNTIF(RALLY_DATES[], Attendance!J3779) &gt; 0, VLOOKUP(Attendance!$G3779,RALLY_PERIOD_SCHEDULE[], 2,TRUE),
IF(WEEKDAY(Attendance!$J3779) = 2,
       IF(COUNTIF(FINALS_WEEK_MONDAY_DATE[],Attendance!$J3779) &gt; 0, VLOOKUP(Attendance!$G3779,FINALS_WEEK_MONDAY_PERIOD_SCHEDULE[],2,TRUE),
       VLOOKUP(Attendance!$G3779,REGULAR_WEEK_SCHEDULE[],6,TRUE)),
IF(WEEKDAY($J3779) = 3,
       IF(COUNTIF(FINALS_WEEK_TUESDAY_DATE[],Attendance!$J3779) &gt; 0, VLOOKUP(Attendance!$G3779,FINALS_WEEK_TUESDAY_PERIOD_SCHEDULE[],2,TRUE),
       VLOOKUP(Attendance!$G3779,REGULAR_WEEK_SCHEDULE[[Tuesday]:[Period]],5,TRUE)),
IF(WEEKDAY(Attendance!$J3779) = 4,
        IF(COUNTIF(BLOCK_WEDNESDAY_DATES[],Attendance!$J3779) &gt; 0, VLOOKUP(Attendance!$G3779,BLOCK_WEDNESDAY_PERIOD_SCHEDULE[],2,TRUE),
        IF(COUNTIF(FINALS_WEEK_WEDNESDAY_DATE[],Attendance!$J3779) &gt; 0, VLOOKUP(Attendance!$G3779,FINALS_WEEK_WEDNESDAY_PERIOD_SCHEDULE[],2,TRUE),
       VLOOKUP(Attendance!$G3779,REGULAR_WEEK_SCHEDULE[[Wednesday]:[Period]],4,TRUE))),
IF(WEEKDAY($J3779) = 5,
       IF(COUNTIF(BLOCK_THURSDAY_DATES[],Attendance!$J3779) &gt; 0, VLOOKUP(Attendance!$G3779,BLOCK_THURSDAY_PERIOD_SCHEDULE[],2,TRUE),
       IF(COUNTIF(FINALS_WEEK_THURSDAY_DATE[],Attendance!$J3779) &gt; 0, VLOOKUP(Attendance!$G3779,FINALS_WEEK_THURSDAY_PERIOD_SCHEDULE[],2,TRUE),
       VLOOKUP(Attendance!$G3779,REGULAR_WEEK_SCHEDULE[[Thursday]:[Period]],3,TRUE))),
IF(WEEKDAY(Attendance!$J3779) = 6,
       IF(COUNTIF(FINALS_WEEK_FRIDAY_DATE[],Attendance!$J3779) &gt; 0, VLOOKUP(Attendance!$G3779,FINALS_WEEK_FRIDAY_PERIOD_SCHEDULE[],2,TRUE),
       VLOOKUP(Attendance!$G3779,REGULAR_WEEK_SCHEDULE[[Friday]:[Period]],2,TRUE))))))))))</f>
        <v/>
      </c>
      <c r="J3779" s="41" t="str">
        <f t="shared" ca="1" si="179"/>
        <v/>
      </c>
      <c r="K3779" s="41" t="str">
        <f>IF($A3779 &lt;&gt; "",VLOOKUP($A3779,'Student reference sheet'!$A$2:$V$2329, 7,FALSE), "")</f>
        <v/>
      </c>
      <c r="L3779" s="30" t="str">
        <f>IF($A3779 ="", "", VLOOKUP($A3779, 'Student reference sheet'!$A$2:$Z$2603,23,FALSE))</f>
        <v/>
      </c>
      <c r="M3779" s="30" t="str">
        <f>IF($A3779 ="", "", VLOOKUP($A3779, 'Student reference sheet'!$A$2:$Z$2603,24,FALSE))</f>
        <v/>
      </c>
      <c r="N3779" s="30" t="str">
        <f>IF($A3779 ="", "", VLOOKUP($A3779, 'Student reference sheet'!$A$2:$Z$2603,26,FALSE))</f>
        <v/>
      </c>
      <c r="O3779" s="30" t="str">
        <f>IF($A3779 ="", "", VLOOKUP($A3779, 'Student reference sheet'!$A$2:$Z$2603,25,FALSE))</f>
        <v/>
      </c>
      <c r="P3779" s="39" t="str">
        <f>IF($A3779 = "", "", IF(OR(VLOOKUP($A3779,'Student reference sheet'!$A$2:$V$2400,8,FALSE) = "R",  VLOOKUP($A3779,'Student reference sheet'!$A$2:$V$2400,8,FALSE) = "L"), "X", ""))</f>
        <v/>
      </c>
      <c r="Q3779" s="39" t="str">
        <f>IF($A3779 ="", "", VLOOKUP($A3779, 'Student reference sheet'!$A$2:$V$2603,22,FALSE))</f>
        <v/>
      </c>
      <c r="R3779" s="39" t="str">
        <f>IF($A3779 &lt;&gt; "",VLOOKUP($A3779,'Student reference sheet'!$A$2:$V$2329, 5,FALSE), "")</f>
        <v/>
      </c>
      <c r="S3779" s="39" t="str">
        <f>IF($A3779 &lt;&gt; "",VLOOKUP($A3779,'Student reference sheet'!$A$2:$V$2329, 6,FALSE), "")</f>
        <v/>
      </c>
      <c r="T3779" s="30" t="str">
        <f>IF($A3779 = "","",
IF(VLOOKUP($A3779,'Student reference sheet'!$A$2:$V$2329, 10,FALSE) = "Y", "Hispanic",
IF(VLOOKUP($A3779,'Student reference sheet'!$A$2:$V$2329,11,FALSE) &lt;&gt; "",
IF(VLOOKUP($A3779,'Student reference sheet'!$A$2:$V$2329,11,FALSE) = "UNK", "Unknown", VLOOKUP(VALUE(VLOOKUP($A3779,'Student reference sheet'!$A$2:$V$2329,11,FALSE)),'Ethnicity Reference'!$A$2:$B$22,2,FALSE)),
IF(VLOOKUP($A3779,'Student reference sheet'!$A$2:$V$2329,9,FALSE) &lt;&gt; "", VLOOKUP(VALUE(VLOOKUP($A3779,'Student reference sheet'!$A$2:$V$2329,9,FALSE)),'Ethnicity Reference'!$A$2:$B$22,2,FALSE),"Unknown"))))</f>
        <v/>
      </c>
      <c r="U3779" s="35"/>
    </row>
    <row r="3780" spans="1:21" ht="15.75">
      <c r="A3780" s="47"/>
      <c r="B3780" s="33"/>
      <c r="C3780" s="39" t="str">
        <f>IF($A3780 &lt;&gt; "",VLOOKUP($A3780,'Student reference sheet'!$A$2:$V$2329, 3,FALSE), "")</f>
        <v/>
      </c>
      <c r="D3780" s="39" t="str">
        <f>IF($A3780 &lt;&gt; "",VLOOKUP($A3780,'Student reference sheet'!$A$2:$V$2329, 2,FALSE), "")</f>
        <v/>
      </c>
      <c r="E3780" s="35"/>
      <c r="F3780" s="34"/>
      <c r="G3780" s="40" t="str">
        <f t="shared" ca="1" si="177"/>
        <v/>
      </c>
      <c r="H3780" s="40" t="str">
        <f t="shared" ca="1" si="178"/>
        <v/>
      </c>
      <c r="I3780" s="36" t="str">
        <f>IF($A3780 = "", "",
IF(COUNTIF(MINIMUM_DAY_DATES[], Attendance!J3780) &gt; 0, VLOOKUP(Attendance!$G3780,MINIMUM_DAY_PERIOD_SCHEDULE[], 2,TRUE),
IF(COUNTIF(RALLY_DATES[], Attendance!J3780) &gt; 0, VLOOKUP(Attendance!$G3780,RALLY_PERIOD_SCHEDULE[], 2,TRUE),
IF(WEEKDAY(Attendance!$J3780) = 2,
       IF(COUNTIF(FINALS_WEEK_MONDAY_DATE[],Attendance!$J3780) &gt; 0, VLOOKUP(Attendance!$G3780,FINALS_WEEK_MONDAY_PERIOD_SCHEDULE[],2,TRUE),
       VLOOKUP(Attendance!$G3780,REGULAR_WEEK_SCHEDULE[],6,TRUE)),
IF(WEEKDAY($J3780) = 3,
       IF(COUNTIF(FINALS_WEEK_TUESDAY_DATE[],Attendance!$J3780) &gt; 0, VLOOKUP(Attendance!$G3780,FINALS_WEEK_TUESDAY_PERIOD_SCHEDULE[],2,TRUE),
       VLOOKUP(Attendance!$G3780,REGULAR_WEEK_SCHEDULE[[Tuesday]:[Period]],5,TRUE)),
IF(WEEKDAY(Attendance!$J3780) = 4,
        IF(COUNTIF(BLOCK_WEDNESDAY_DATES[],Attendance!$J3780) &gt; 0, VLOOKUP(Attendance!$G3780,BLOCK_WEDNESDAY_PERIOD_SCHEDULE[],2,TRUE),
        IF(COUNTIF(FINALS_WEEK_WEDNESDAY_DATE[],Attendance!$J3780) &gt; 0, VLOOKUP(Attendance!$G3780,FINALS_WEEK_WEDNESDAY_PERIOD_SCHEDULE[],2,TRUE),
       VLOOKUP(Attendance!$G3780,REGULAR_WEEK_SCHEDULE[[Wednesday]:[Period]],4,TRUE))),
IF(WEEKDAY($J3780) = 5,
       IF(COUNTIF(BLOCK_THURSDAY_DATES[],Attendance!$J3780) &gt; 0, VLOOKUP(Attendance!$G3780,BLOCK_THURSDAY_PERIOD_SCHEDULE[],2,TRUE),
       IF(COUNTIF(FINALS_WEEK_THURSDAY_DATE[],Attendance!$J3780) &gt; 0, VLOOKUP(Attendance!$G3780,FINALS_WEEK_THURSDAY_PERIOD_SCHEDULE[],2,TRUE),
       VLOOKUP(Attendance!$G3780,REGULAR_WEEK_SCHEDULE[[Thursday]:[Period]],3,TRUE))),
IF(WEEKDAY(Attendance!$J3780) = 6,
       IF(COUNTIF(FINALS_WEEK_FRIDAY_DATE[],Attendance!$J3780) &gt; 0, VLOOKUP(Attendance!$G3780,FINALS_WEEK_FRIDAY_PERIOD_SCHEDULE[],2,TRUE),
       VLOOKUP(Attendance!$G3780,REGULAR_WEEK_SCHEDULE[[Friday]:[Period]],2,TRUE))))))))))</f>
        <v/>
      </c>
      <c r="J3780" s="41" t="str">
        <f t="shared" ca="1" si="179"/>
        <v/>
      </c>
      <c r="K3780" s="41" t="str">
        <f>IF($A3780 &lt;&gt; "",VLOOKUP($A3780,'Student reference sheet'!$A$2:$V$2329, 7,FALSE), "")</f>
        <v/>
      </c>
      <c r="L3780" s="30" t="str">
        <f>IF($A3780 ="", "", VLOOKUP($A3780, 'Student reference sheet'!$A$2:$Z$2603,23,FALSE))</f>
        <v/>
      </c>
      <c r="M3780" s="30" t="str">
        <f>IF($A3780 ="", "", VLOOKUP($A3780, 'Student reference sheet'!$A$2:$Z$2603,24,FALSE))</f>
        <v/>
      </c>
      <c r="N3780" s="30" t="str">
        <f>IF($A3780 ="", "", VLOOKUP($A3780, 'Student reference sheet'!$A$2:$Z$2603,26,FALSE))</f>
        <v/>
      </c>
      <c r="O3780" s="30" t="str">
        <f>IF($A3780 ="", "", VLOOKUP($A3780, 'Student reference sheet'!$A$2:$Z$2603,25,FALSE))</f>
        <v/>
      </c>
      <c r="P3780" s="39" t="str">
        <f>IF($A3780 = "", "", IF(OR(VLOOKUP($A3780,'Student reference sheet'!$A$2:$V$2400,8,FALSE) = "R",  VLOOKUP($A3780,'Student reference sheet'!$A$2:$V$2400,8,FALSE) = "L"), "X", ""))</f>
        <v/>
      </c>
      <c r="Q3780" s="39" t="str">
        <f>IF($A3780 ="", "", VLOOKUP($A3780, 'Student reference sheet'!$A$2:$V$2603,22,FALSE))</f>
        <v/>
      </c>
      <c r="R3780" s="39" t="str">
        <f>IF($A3780 &lt;&gt; "",VLOOKUP($A3780,'Student reference sheet'!$A$2:$V$2329, 5,FALSE), "")</f>
        <v/>
      </c>
      <c r="S3780" s="39" t="str">
        <f>IF($A3780 &lt;&gt; "",VLOOKUP($A3780,'Student reference sheet'!$A$2:$V$2329, 6,FALSE), "")</f>
        <v/>
      </c>
      <c r="T3780" s="30" t="str">
        <f>IF($A3780 = "","",
IF(VLOOKUP($A3780,'Student reference sheet'!$A$2:$V$2329, 10,FALSE) = "Y", "Hispanic",
IF(VLOOKUP($A3780,'Student reference sheet'!$A$2:$V$2329,11,FALSE) &lt;&gt; "",
IF(VLOOKUP($A3780,'Student reference sheet'!$A$2:$V$2329,11,FALSE) = "UNK", "Unknown", VLOOKUP(VALUE(VLOOKUP($A3780,'Student reference sheet'!$A$2:$V$2329,11,FALSE)),'Ethnicity Reference'!$A$2:$B$22,2,FALSE)),
IF(VLOOKUP($A3780,'Student reference sheet'!$A$2:$V$2329,9,FALSE) &lt;&gt; "", VLOOKUP(VALUE(VLOOKUP($A3780,'Student reference sheet'!$A$2:$V$2329,9,FALSE)),'Ethnicity Reference'!$A$2:$B$22,2,FALSE),"Unknown"))))</f>
        <v/>
      </c>
      <c r="U3780" s="35"/>
    </row>
    <row r="3781" spans="1:21" ht="15.75">
      <c r="A3781" s="47"/>
      <c r="B3781" s="33"/>
      <c r="C3781" s="39" t="str">
        <f>IF($A3781 &lt;&gt; "",VLOOKUP($A3781,'Student reference sheet'!$A$2:$V$2329, 3,FALSE), "")</f>
        <v/>
      </c>
      <c r="D3781" s="39" t="str">
        <f>IF($A3781 &lt;&gt; "",VLOOKUP($A3781,'Student reference sheet'!$A$2:$V$2329, 2,FALSE), "")</f>
        <v/>
      </c>
      <c r="E3781" s="35"/>
      <c r="F3781" s="34"/>
      <c r="G3781" s="40" t="str">
        <f t="shared" ca="1" si="177"/>
        <v/>
      </c>
      <c r="H3781" s="40" t="str">
        <f t="shared" ca="1" si="178"/>
        <v/>
      </c>
      <c r="I3781" s="36" t="str">
        <f>IF($A3781 = "", "",
IF(COUNTIF(MINIMUM_DAY_DATES[], Attendance!J3781) &gt; 0, VLOOKUP(Attendance!$G3781,MINIMUM_DAY_PERIOD_SCHEDULE[], 2,TRUE),
IF(COUNTIF(RALLY_DATES[], Attendance!J3781) &gt; 0, VLOOKUP(Attendance!$G3781,RALLY_PERIOD_SCHEDULE[], 2,TRUE),
IF(WEEKDAY(Attendance!$J3781) = 2,
       IF(COUNTIF(FINALS_WEEK_MONDAY_DATE[],Attendance!$J3781) &gt; 0, VLOOKUP(Attendance!$G3781,FINALS_WEEK_MONDAY_PERIOD_SCHEDULE[],2,TRUE),
       VLOOKUP(Attendance!$G3781,REGULAR_WEEK_SCHEDULE[],6,TRUE)),
IF(WEEKDAY($J3781) = 3,
       IF(COUNTIF(FINALS_WEEK_TUESDAY_DATE[],Attendance!$J3781) &gt; 0, VLOOKUP(Attendance!$G3781,FINALS_WEEK_TUESDAY_PERIOD_SCHEDULE[],2,TRUE),
       VLOOKUP(Attendance!$G3781,REGULAR_WEEK_SCHEDULE[[Tuesday]:[Period]],5,TRUE)),
IF(WEEKDAY(Attendance!$J3781) = 4,
        IF(COUNTIF(BLOCK_WEDNESDAY_DATES[],Attendance!$J3781) &gt; 0, VLOOKUP(Attendance!$G3781,BLOCK_WEDNESDAY_PERIOD_SCHEDULE[],2,TRUE),
        IF(COUNTIF(FINALS_WEEK_WEDNESDAY_DATE[],Attendance!$J3781) &gt; 0, VLOOKUP(Attendance!$G3781,FINALS_WEEK_WEDNESDAY_PERIOD_SCHEDULE[],2,TRUE),
       VLOOKUP(Attendance!$G3781,REGULAR_WEEK_SCHEDULE[[Wednesday]:[Period]],4,TRUE))),
IF(WEEKDAY($J3781) = 5,
       IF(COUNTIF(BLOCK_THURSDAY_DATES[],Attendance!$J3781) &gt; 0, VLOOKUP(Attendance!$G3781,BLOCK_THURSDAY_PERIOD_SCHEDULE[],2,TRUE),
       IF(COUNTIF(FINALS_WEEK_THURSDAY_DATE[],Attendance!$J3781) &gt; 0, VLOOKUP(Attendance!$G3781,FINALS_WEEK_THURSDAY_PERIOD_SCHEDULE[],2,TRUE),
       VLOOKUP(Attendance!$G3781,REGULAR_WEEK_SCHEDULE[[Thursday]:[Period]],3,TRUE))),
IF(WEEKDAY(Attendance!$J3781) = 6,
       IF(COUNTIF(FINALS_WEEK_FRIDAY_DATE[],Attendance!$J3781) &gt; 0, VLOOKUP(Attendance!$G3781,FINALS_WEEK_FRIDAY_PERIOD_SCHEDULE[],2,TRUE),
       VLOOKUP(Attendance!$G3781,REGULAR_WEEK_SCHEDULE[[Friday]:[Period]],2,TRUE))))))))))</f>
        <v/>
      </c>
      <c r="J3781" s="41" t="str">
        <f t="shared" ca="1" si="179"/>
        <v/>
      </c>
      <c r="K3781" s="41" t="str">
        <f>IF($A3781 &lt;&gt; "",VLOOKUP($A3781,'Student reference sheet'!$A$2:$V$2329, 7,FALSE), "")</f>
        <v/>
      </c>
      <c r="L3781" s="30" t="str">
        <f>IF($A3781 ="", "", VLOOKUP($A3781, 'Student reference sheet'!$A$2:$Z$2603,23,FALSE))</f>
        <v/>
      </c>
      <c r="M3781" s="30" t="str">
        <f>IF($A3781 ="", "", VLOOKUP($A3781, 'Student reference sheet'!$A$2:$Z$2603,24,FALSE))</f>
        <v/>
      </c>
      <c r="N3781" s="30" t="str">
        <f>IF($A3781 ="", "", VLOOKUP($A3781, 'Student reference sheet'!$A$2:$Z$2603,26,FALSE))</f>
        <v/>
      </c>
      <c r="O3781" s="30" t="str">
        <f>IF($A3781 ="", "", VLOOKUP($A3781, 'Student reference sheet'!$A$2:$Z$2603,25,FALSE))</f>
        <v/>
      </c>
      <c r="P3781" s="39" t="str">
        <f>IF($A3781 = "", "", IF(OR(VLOOKUP($A3781,'Student reference sheet'!$A$2:$V$2400,8,FALSE) = "R",  VLOOKUP($A3781,'Student reference sheet'!$A$2:$V$2400,8,FALSE) = "L"), "X", ""))</f>
        <v/>
      </c>
      <c r="Q3781" s="39" t="str">
        <f>IF($A3781 ="", "", VLOOKUP($A3781, 'Student reference sheet'!$A$2:$V$2603,22,FALSE))</f>
        <v/>
      </c>
      <c r="R3781" s="39" t="str">
        <f>IF($A3781 &lt;&gt; "",VLOOKUP($A3781,'Student reference sheet'!$A$2:$V$2329, 5,FALSE), "")</f>
        <v/>
      </c>
      <c r="S3781" s="39" t="str">
        <f>IF($A3781 &lt;&gt; "",VLOOKUP($A3781,'Student reference sheet'!$A$2:$V$2329, 6,FALSE), "")</f>
        <v/>
      </c>
      <c r="T3781" s="30" t="str">
        <f>IF($A3781 = "","",
IF(VLOOKUP($A3781,'Student reference sheet'!$A$2:$V$2329, 10,FALSE) = "Y", "Hispanic",
IF(VLOOKUP($A3781,'Student reference sheet'!$A$2:$V$2329,11,FALSE) &lt;&gt; "",
IF(VLOOKUP($A3781,'Student reference sheet'!$A$2:$V$2329,11,FALSE) = "UNK", "Unknown", VLOOKUP(VALUE(VLOOKUP($A3781,'Student reference sheet'!$A$2:$V$2329,11,FALSE)),'Ethnicity Reference'!$A$2:$B$22,2,FALSE)),
IF(VLOOKUP($A3781,'Student reference sheet'!$A$2:$V$2329,9,FALSE) &lt;&gt; "", VLOOKUP(VALUE(VLOOKUP($A3781,'Student reference sheet'!$A$2:$V$2329,9,FALSE)),'Ethnicity Reference'!$A$2:$B$22,2,FALSE),"Unknown"))))</f>
        <v/>
      </c>
      <c r="U3781" s="35"/>
    </row>
    <row r="3782" spans="1:21" ht="15.75">
      <c r="A3782" s="47"/>
      <c r="B3782" s="33"/>
      <c r="C3782" s="39" t="str">
        <f>IF($A3782 &lt;&gt; "",VLOOKUP($A3782,'Student reference sheet'!$A$2:$V$2329, 3,FALSE), "")</f>
        <v/>
      </c>
      <c r="D3782" s="39" t="str">
        <f>IF($A3782 &lt;&gt; "",VLOOKUP($A3782,'Student reference sheet'!$A$2:$V$2329, 2,FALSE), "")</f>
        <v/>
      </c>
      <c r="E3782" s="35"/>
      <c r="F3782" s="34"/>
      <c r="G3782" s="40" t="str">
        <f t="shared" ca="1" si="177"/>
        <v/>
      </c>
      <c r="H3782" s="40" t="str">
        <f t="shared" ca="1" si="178"/>
        <v/>
      </c>
      <c r="I3782" s="36" t="str">
        <f>IF($A3782 = "", "",
IF(COUNTIF(MINIMUM_DAY_DATES[], Attendance!J3782) &gt; 0, VLOOKUP(Attendance!$G3782,MINIMUM_DAY_PERIOD_SCHEDULE[], 2,TRUE),
IF(COUNTIF(RALLY_DATES[], Attendance!J3782) &gt; 0, VLOOKUP(Attendance!$G3782,RALLY_PERIOD_SCHEDULE[], 2,TRUE),
IF(WEEKDAY(Attendance!$J3782) = 2,
       IF(COUNTIF(FINALS_WEEK_MONDAY_DATE[],Attendance!$J3782) &gt; 0, VLOOKUP(Attendance!$G3782,FINALS_WEEK_MONDAY_PERIOD_SCHEDULE[],2,TRUE),
       VLOOKUP(Attendance!$G3782,REGULAR_WEEK_SCHEDULE[],6,TRUE)),
IF(WEEKDAY($J3782) = 3,
       IF(COUNTIF(FINALS_WEEK_TUESDAY_DATE[],Attendance!$J3782) &gt; 0, VLOOKUP(Attendance!$G3782,FINALS_WEEK_TUESDAY_PERIOD_SCHEDULE[],2,TRUE),
       VLOOKUP(Attendance!$G3782,REGULAR_WEEK_SCHEDULE[[Tuesday]:[Period]],5,TRUE)),
IF(WEEKDAY(Attendance!$J3782) = 4,
        IF(COUNTIF(BLOCK_WEDNESDAY_DATES[],Attendance!$J3782) &gt; 0, VLOOKUP(Attendance!$G3782,BLOCK_WEDNESDAY_PERIOD_SCHEDULE[],2,TRUE),
        IF(COUNTIF(FINALS_WEEK_WEDNESDAY_DATE[],Attendance!$J3782) &gt; 0, VLOOKUP(Attendance!$G3782,FINALS_WEEK_WEDNESDAY_PERIOD_SCHEDULE[],2,TRUE),
       VLOOKUP(Attendance!$G3782,REGULAR_WEEK_SCHEDULE[[Wednesday]:[Period]],4,TRUE))),
IF(WEEKDAY($J3782) = 5,
       IF(COUNTIF(BLOCK_THURSDAY_DATES[],Attendance!$J3782) &gt; 0, VLOOKUP(Attendance!$G3782,BLOCK_THURSDAY_PERIOD_SCHEDULE[],2,TRUE),
       IF(COUNTIF(FINALS_WEEK_THURSDAY_DATE[],Attendance!$J3782) &gt; 0, VLOOKUP(Attendance!$G3782,FINALS_WEEK_THURSDAY_PERIOD_SCHEDULE[],2,TRUE),
       VLOOKUP(Attendance!$G3782,REGULAR_WEEK_SCHEDULE[[Thursday]:[Period]],3,TRUE))),
IF(WEEKDAY(Attendance!$J3782) = 6,
       IF(COUNTIF(FINALS_WEEK_FRIDAY_DATE[],Attendance!$J3782) &gt; 0, VLOOKUP(Attendance!$G3782,FINALS_WEEK_FRIDAY_PERIOD_SCHEDULE[],2,TRUE),
       VLOOKUP(Attendance!$G3782,REGULAR_WEEK_SCHEDULE[[Friday]:[Period]],2,TRUE))))))))))</f>
        <v/>
      </c>
      <c r="J3782" s="41" t="str">
        <f t="shared" ca="1" si="179"/>
        <v/>
      </c>
      <c r="K3782" s="41" t="str">
        <f>IF($A3782 &lt;&gt; "",VLOOKUP($A3782,'Student reference sheet'!$A$2:$V$2329, 7,FALSE), "")</f>
        <v/>
      </c>
      <c r="L3782" s="30" t="str">
        <f>IF($A3782 ="", "", VLOOKUP($A3782, 'Student reference sheet'!$A$2:$Z$2603,23,FALSE))</f>
        <v/>
      </c>
      <c r="M3782" s="30" t="str">
        <f>IF($A3782 ="", "", VLOOKUP($A3782, 'Student reference sheet'!$A$2:$Z$2603,24,FALSE))</f>
        <v/>
      </c>
      <c r="N3782" s="30" t="str">
        <f>IF($A3782 ="", "", VLOOKUP($A3782, 'Student reference sheet'!$A$2:$Z$2603,26,FALSE))</f>
        <v/>
      </c>
      <c r="O3782" s="30" t="str">
        <f>IF($A3782 ="", "", VLOOKUP($A3782, 'Student reference sheet'!$A$2:$Z$2603,25,FALSE))</f>
        <v/>
      </c>
      <c r="P3782" s="39" t="str">
        <f>IF($A3782 = "", "", IF(OR(VLOOKUP($A3782,'Student reference sheet'!$A$2:$V$2400,8,FALSE) = "R",  VLOOKUP($A3782,'Student reference sheet'!$A$2:$V$2400,8,FALSE) = "L"), "X", ""))</f>
        <v/>
      </c>
      <c r="Q3782" s="39" t="str">
        <f>IF($A3782 ="", "", VLOOKUP($A3782, 'Student reference sheet'!$A$2:$V$2603,22,FALSE))</f>
        <v/>
      </c>
      <c r="R3782" s="39" t="str">
        <f>IF($A3782 &lt;&gt; "",VLOOKUP($A3782,'Student reference sheet'!$A$2:$V$2329, 5,FALSE), "")</f>
        <v/>
      </c>
      <c r="S3782" s="39" t="str">
        <f>IF($A3782 &lt;&gt; "",VLOOKUP($A3782,'Student reference sheet'!$A$2:$V$2329, 6,FALSE), "")</f>
        <v/>
      </c>
      <c r="T3782" s="30" t="str">
        <f>IF($A3782 = "","",
IF(VLOOKUP($A3782,'Student reference sheet'!$A$2:$V$2329, 10,FALSE) = "Y", "Hispanic",
IF(VLOOKUP($A3782,'Student reference sheet'!$A$2:$V$2329,11,FALSE) &lt;&gt; "",
IF(VLOOKUP($A3782,'Student reference sheet'!$A$2:$V$2329,11,FALSE) = "UNK", "Unknown", VLOOKUP(VALUE(VLOOKUP($A3782,'Student reference sheet'!$A$2:$V$2329,11,FALSE)),'Ethnicity Reference'!$A$2:$B$22,2,FALSE)),
IF(VLOOKUP($A3782,'Student reference sheet'!$A$2:$V$2329,9,FALSE) &lt;&gt; "", VLOOKUP(VALUE(VLOOKUP($A3782,'Student reference sheet'!$A$2:$V$2329,9,FALSE)),'Ethnicity Reference'!$A$2:$B$22,2,FALSE),"Unknown"))))</f>
        <v/>
      </c>
      <c r="U3782" s="35"/>
    </row>
    <row r="3783" spans="1:21" ht="15.75">
      <c r="A3783" s="47"/>
      <c r="B3783" s="33"/>
      <c r="C3783" s="39" t="str">
        <f>IF($A3783 &lt;&gt; "",VLOOKUP($A3783,'Student reference sheet'!$A$2:$V$2329, 3,FALSE), "")</f>
        <v/>
      </c>
      <c r="D3783" s="39" t="str">
        <f>IF($A3783 &lt;&gt; "",VLOOKUP($A3783,'Student reference sheet'!$A$2:$V$2329, 2,FALSE), "")</f>
        <v/>
      </c>
      <c r="E3783" s="35"/>
      <c r="F3783" s="34"/>
      <c r="G3783" s="40" t="str">
        <f t="shared" ca="1" si="177"/>
        <v/>
      </c>
      <c r="H3783" s="40" t="str">
        <f t="shared" ca="1" si="178"/>
        <v/>
      </c>
      <c r="I3783" s="36" t="str">
        <f>IF($A3783 = "", "",
IF(COUNTIF(MINIMUM_DAY_DATES[], Attendance!J3783) &gt; 0, VLOOKUP(Attendance!$G3783,MINIMUM_DAY_PERIOD_SCHEDULE[], 2,TRUE),
IF(COUNTIF(RALLY_DATES[], Attendance!J3783) &gt; 0, VLOOKUP(Attendance!$G3783,RALLY_PERIOD_SCHEDULE[], 2,TRUE),
IF(WEEKDAY(Attendance!$J3783) = 2,
       IF(COUNTIF(FINALS_WEEK_MONDAY_DATE[],Attendance!$J3783) &gt; 0, VLOOKUP(Attendance!$G3783,FINALS_WEEK_MONDAY_PERIOD_SCHEDULE[],2,TRUE),
       VLOOKUP(Attendance!$G3783,REGULAR_WEEK_SCHEDULE[],6,TRUE)),
IF(WEEKDAY($J3783) = 3,
       IF(COUNTIF(FINALS_WEEK_TUESDAY_DATE[],Attendance!$J3783) &gt; 0, VLOOKUP(Attendance!$G3783,FINALS_WEEK_TUESDAY_PERIOD_SCHEDULE[],2,TRUE),
       VLOOKUP(Attendance!$G3783,REGULAR_WEEK_SCHEDULE[[Tuesday]:[Period]],5,TRUE)),
IF(WEEKDAY(Attendance!$J3783) = 4,
        IF(COUNTIF(BLOCK_WEDNESDAY_DATES[],Attendance!$J3783) &gt; 0, VLOOKUP(Attendance!$G3783,BLOCK_WEDNESDAY_PERIOD_SCHEDULE[],2,TRUE),
        IF(COUNTIF(FINALS_WEEK_WEDNESDAY_DATE[],Attendance!$J3783) &gt; 0, VLOOKUP(Attendance!$G3783,FINALS_WEEK_WEDNESDAY_PERIOD_SCHEDULE[],2,TRUE),
       VLOOKUP(Attendance!$G3783,REGULAR_WEEK_SCHEDULE[[Wednesday]:[Period]],4,TRUE))),
IF(WEEKDAY($J3783) = 5,
       IF(COUNTIF(BLOCK_THURSDAY_DATES[],Attendance!$J3783) &gt; 0, VLOOKUP(Attendance!$G3783,BLOCK_THURSDAY_PERIOD_SCHEDULE[],2,TRUE),
       IF(COUNTIF(FINALS_WEEK_THURSDAY_DATE[],Attendance!$J3783) &gt; 0, VLOOKUP(Attendance!$G3783,FINALS_WEEK_THURSDAY_PERIOD_SCHEDULE[],2,TRUE),
       VLOOKUP(Attendance!$G3783,REGULAR_WEEK_SCHEDULE[[Thursday]:[Period]],3,TRUE))),
IF(WEEKDAY(Attendance!$J3783) = 6,
       IF(COUNTIF(FINALS_WEEK_FRIDAY_DATE[],Attendance!$J3783) &gt; 0, VLOOKUP(Attendance!$G3783,FINALS_WEEK_FRIDAY_PERIOD_SCHEDULE[],2,TRUE),
       VLOOKUP(Attendance!$G3783,REGULAR_WEEK_SCHEDULE[[Friday]:[Period]],2,TRUE))))))))))</f>
        <v/>
      </c>
      <c r="J3783" s="41" t="str">
        <f t="shared" ca="1" si="179"/>
        <v/>
      </c>
      <c r="K3783" s="41" t="str">
        <f>IF($A3783 &lt;&gt; "",VLOOKUP($A3783,'Student reference sheet'!$A$2:$V$2329, 7,FALSE), "")</f>
        <v/>
      </c>
      <c r="L3783" s="30" t="str">
        <f>IF($A3783 ="", "", VLOOKUP($A3783, 'Student reference sheet'!$A$2:$Z$2603,23,FALSE))</f>
        <v/>
      </c>
      <c r="M3783" s="30" t="str">
        <f>IF($A3783 ="", "", VLOOKUP($A3783, 'Student reference sheet'!$A$2:$Z$2603,24,FALSE))</f>
        <v/>
      </c>
      <c r="N3783" s="30" t="str">
        <f>IF($A3783 ="", "", VLOOKUP($A3783, 'Student reference sheet'!$A$2:$Z$2603,26,FALSE))</f>
        <v/>
      </c>
      <c r="O3783" s="30" t="str">
        <f>IF($A3783 ="", "", VLOOKUP($A3783, 'Student reference sheet'!$A$2:$Z$2603,25,FALSE))</f>
        <v/>
      </c>
      <c r="P3783" s="39" t="str">
        <f>IF($A3783 = "", "", IF(OR(VLOOKUP($A3783,'Student reference sheet'!$A$2:$V$2400,8,FALSE) = "R",  VLOOKUP($A3783,'Student reference sheet'!$A$2:$V$2400,8,FALSE) = "L"), "X", ""))</f>
        <v/>
      </c>
      <c r="Q3783" s="39" t="str">
        <f>IF($A3783 ="", "", VLOOKUP($A3783, 'Student reference sheet'!$A$2:$V$2603,22,FALSE))</f>
        <v/>
      </c>
      <c r="R3783" s="39" t="str">
        <f>IF($A3783 &lt;&gt; "",VLOOKUP($A3783,'Student reference sheet'!$A$2:$V$2329, 5,FALSE), "")</f>
        <v/>
      </c>
      <c r="S3783" s="39" t="str">
        <f>IF($A3783 &lt;&gt; "",VLOOKUP($A3783,'Student reference sheet'!$A$2:$V$2329, 6,FALSE), "")</f>
        <v/>
      </c>
      <c r="T3783" s="30" t="str">
        <f>IF($A3783 = "","",
IF(VLOOKUP($A3783,'Student reference sheet'!$A$2:$V$2329, 10,FALSE) = "Y", "Hispanic",
IF(VLOOKUP($A3783,'Student reference sheet'!$A$2:$V$2329,11,FALSE) &lt;&gt; "",
IF(VLOOKUP($A3783,'Student reference sheet'!$A$2:$V$2329,11,FALSE) = "UNK", "Unknown", VLOOKUP(VALUE(VLOOKUP($A3783,'Student reference sheet'!$A$2:$V$2329,11,FALSE)),'Ethnicity Reference'!$A$2:$B$22,2,FALSE)),
IF(VLOOKUP($A3783,'Student reference sheet'!$A$2:$V$2329,9,FALSE) &lt;&gt; "", VLOOKUP(VALUE(VLOOKUP($A3783,'Student reference sheet'!$A$2:$V$2329,9,FALSE)),'Ethnicity Reference'!$A$2:$B$22,2,FALSE),"Unknown"))))</f>
        <v/>
      </c>
      <c r="U3783" s="35"/>
    </row>
    <row r="3784" spans="1:21" ht="15.75">
      <c r="A3784" s="47"/>
      <c r="B3784" s="33"/>
      <c r="C3784" s="39" t="str">
        <f>IF($A3784 &lt;&gt; "",VLOOKUP($A3784,'Student reference sheet'!$A$2:$V$2329, 3,FALSE), "")</f>
        <v/>
      </c>
      <c r="D3784" s="39" t="str">
        <f>IF($A3784 &lt;&gt; "",VLOOKUP($A3784,'Student reference sheet'!$A$2:$V$2329, 2,FALSE), "")</f>
        <v/>
      </c>
      <c r="E3784" s="35"/>
      <c r="F3784" s="34"/>
      <c r="G3784" s="40" t="str">
        <f t="shared" ca="1" si="177"/>
        <v/>
      </c>
      <c r="H3784" s="40" t="str">
        <f t="shared" ca="1" si="178"/>
        <v/>
      </c>
      <c r="I3784" s="36" t="str">
        <f>IF($A3784 = "", "",
IF(COUNTIF(MINIMUM_DAY_DATES[], Attendance!J3784) &gt; 0, VLOOKUP(Attendance!$G3784,MINIMUM_DAY_PERIOD_SCHEDULE[], 2,TRUE),
IF(COUNTIF(RALLY_DATES[], Attendance!J3784) &gt; 0, VLOOKUP(Attendance!$G3784,RALLY_PERIOD_SCHEDULE[], 2,TRUE),
IF(WEEKDAY(Attendance!$J3784) = 2,
       IF(COUNTIF(FINALS_WEEK_MONDAY_DATE[],Attendance!$J3784) &gt; 0, VLOOKUP(Attendance!$G3784,FINALS_WEEK_MONDAY_PERIOD_SCHEDULE[],2,TRUE),
       VLOOKUP(Attendance!$G3784,REGULAR_WEEK_SCHEDULE[],6,TRUE)),
IF(WEEKDAY($J3784) = 3,
       IF(COUNTIF(FINALS_WEEK_TUESDAY_DATE[],Attendance!$J3784) &gt; 0, VLOOKUP(Attendance!$G3784,FINALS_WEEK_TUESDAY_PERIOD_SCHEDULE[],2,TRUE),
       VLOOKUP(Attendance!$G3784,REGULAR_WEEK_SCHEDULE[[Tuesday]:[Period]],5,TRUE)),
IF(WEEKDAY(Attendance!$J3784) = 4,
        IF(COUNTIF(BLOCK_WEDNESDAY_DATES[],Attendance!$J3784) &gt; 0, VLOOKUP(Attendance!$G3784,BLOCK_WEDNESDAY_PERIOD_SCHEDULE[],2,TRUE),
        IF(COUNTIF(FINALS_WEEK_WEDNESDAY_DATE[],Attendance!$J3784) &gt; 0, VLOOKUP(Attendance!$G3784,FINALS_WEEK_WEDNESDAY_PERIOD_SCHEDULE[],2,TRUE),
       VLOOKUP(Attendance!$G3784,REGULAR_WEEK_SCHEDULE[[Wednesday]:[Period]],4,TRUE))),
IF(WEEKDAY($J3784) = 5,
       IF(COUNTIF(BLOCK_THURSDAY_DATES[],Attendance!$J3784) &gt; 0, VLOOKUP(Attendance!$G3784,BLOCK_THURSDAY_PERIOD_SCHEDULE[],2,TRUE),
       IF(COUNTIF(FINALS_WEEK_THURSDAY_DATE[],Attendance!$J3784) &gt; 0, VLOOKUP(Attendance!$G3784,FINALS_WEEK_THURSDAY_PERIOD_SCHEDULE[],2,TRUE),
       VLOOKUP(Attendance!$G3784,REGULAR_WEEK_SCHEDULE[[Thursday]:[Period]],3,TRUE))),
IF(WEEKDAY(Attendance!$J3784) = 6,
       IF(COUNTIF(FINALS_WEEK_FRIDAY_DATE[],Attendance!$J3784) &gt; 0, VLOOKUP(Attendance!$G3784,FINALS_WEEK_FRIDAY_PERIOD_SCHEDULE[],2,TRUE),
       VLOOKUP(Attendance!$G3784,REGULAR_WEEK_SCHEDULE[[Friday]:[Period]],2,TRUE))))))))))</f>
        <v/>
      </c>
      <c r="J3784" s="41" t="str">
        <f t="shared" ca="1" si="179"/>
        <v/>
      </c>
      <c r="K3784" s="41" t="str">
        <f>IF($A3784 &lt;&gt; "",VLOOKUP($A3784,'Student reference sheet'!$A$2:$V$2329, 7,FALSE), "")</f>
        <v/>
      </c>
      <c r="L3784" s="30" t="str">
        <f>IF($A3784 ="", "", VLOOKUP($A3784, 'Student reference sheet'!$A$2:$Z$2603,23,FALSE))</f>
        <v/>
      </c>
      <c r="M3784" s="30" t="str">
        <f>IF($A3784 ="", "", VLOOKUP($A3784, 'Student reference sheet'!$A$2:$Z$2603,24,FALSE))</f>
        <v/>
      </c>
      <c r="N3784" s="30" t="str">
        <f>IF($A3784 ="", "", VLOOKUP($A3784, 'Student reference sheet'!$A$2:$Z$2603,26,FALSE))</f>
        <v/>
      </c>
      <c r="O3784" s="30" t="str">
        <f>IF($A3784 ="", "", VLOOKUP($A3784, 'Student reference sheet'!$A$2:$Z$2603,25,FALSE))</f>
        <v/>
      </c>
      <c r="P3784" s="39" t="str">
        <f>IF($A3784 = "", "", IF(OR(VLOOKUP($A3784,'Student reference sheet'!$A$2:$V$2400,8,FALSE) = "R",  VLOOKUP($A3784,'Student reference sheet'!$A$2:$V$2400,8,FALSE) = "L"), "X", ""))</f>
        <v/>
      </c>
      <c r="Q3784" s="39" t="str">
        <f>IF($A3784 ="", "", VLOOKUP($A3784, 'Student reference sheet'!$A$2:$V$2603,22,FALSE))</f>
        <v/>
      </c>
      <c r="R3784" s="39" t="str">
        <f>IF($A3784 &lt;&gt; "",VLOOKUP($A3784,'Student reference sheet'!$A$2:$V$2329, 5,FALSE), "")</f>
        <v/>
      </c>
      <c r="S3784" s="39" t="str">
        <f>IF($A3784 &lt;&gt; "",VLOOKUP($A3784,'Student reference sheet'!$A$2:$V$2329, 6,FALSE), "")</f>
        <v/>
      </c>
      <c r="T3784" s="30" t="str">
        <f>IF($A3784 = "","",
IF(VLOOKUP($A3784,'Student reference sheet'!$A$2:$V$2329, 10,FALSE) = "Y", "Hispanic",
IF(VLOOKUP($A3784,'Student reference sheet'!$A$2:$V$2329,11,FALSE) &lt;&gt; "",
IF(VLOOKUP($A3784,'Student reference sheet'!$A$2:$V$2329,11,FALSE) = "UNK", "Unknown", VLOOKUP(VALUE(VLOOKUP($A3784,'Student reference sheet'!$A$2:$V$2329,11,FALSE)),'Ethnicity Reference'!$A$2:$B$22,2,FALSE)),
IF(VLOOKUP($A3784,'Student reference sheet'!$A$2:$V$2329,9,FALSE) &lt;&gt; "", VLOOKUP(VALUE(VLOOKUP($A3784,'Student reference sheet'!$A$2:$V$2329,9,FALSE)),'Ethnicity Reference'!$A$2:$B$22,2,FALSE),"Unknown"))))</f>
        <v/>
      </c>
      <c r="U3784" s="35"/>
    </row>
    <row r="3785" spans="1:21" ht="15.75">
      <c r="A3785" s="47"/>
      <c r="B3785" s="33"/>
      <c r="C3785" s="39" t="str">
        <f>IF($A3785 &lt;&gt; "",VLOOKUP($A3785,'Student reference sheet'!$A$2:$V$2329, 3,FALSE), "")</f>
        <v/>
      </c>
      <c r="D3785" s="39" t="str">
        <f>IF($A3785 &lt;&gt; "",VLOOKUP($A3785,'Student reference sheet'!$A$2:$V$2329, 2,FALSE), "")</f>
        <v/>
      </c>
      <c r="E3785" s="35"/>
      <c r="F3785" s="34"/>
      <c r="G3785" s="40" t="str">
        <f t="shared" ca="1" si="177"/>
        <v/>
      </c>
      <c r="H3785" s="40" t="str">
        <f t="shared" ca="1" si="178"/>
        <v/>
      </c>
      <c r="I3785" s="36" t="str">
        <f>IF($A3785 = "", "",
IF(COUNTIF(MINIMUM_DAY_DATES[], Attendance!J3785) &gt; 0, VLOOKUP(Attendance!$G3785,MINIMUM_DAY_PERIOD_SCHEDULE[], 2,TRUE),
IF(COUNTIF(RALLY_DATES[], Attendance!J3785) &gt; 0, VLOOKUP(Attendance!$G3785,RALLY_PERIOD_SCHEDULE[], 2,TRUE),
IF(WEEKDAY(Attendance!$J3785) = 2,
       IF(COUNTIF(FINALS_WEEK_MONDAY_DATE[],Attendance!$J3785) &gt; 0, VLOOKUP(Attendance!$G3785,FINALS_WEEK_MONDAY_PERIOD_SCHEDULE[],2,TRUE),
       VLOOKUP(Attendance!$G3785,REGULAR_WEEK_SCHEDULE[],6,TRUE)),
IF(WEEKDAY($J3785) = 3,
       IF(COUNTIF(FINALS_WEEK_TUESDAY_DATE[],Attendance!$J3785) &gt; 0, VLOOKUP(Attendance!$G3785,FINALS_WEEK_TUESDAY_PERIOD_SCHEDULE[],2,TRUE),
       VLOOKUP(Attendance!$G3785,REGULAR_WEEK_SCHEDULE[[Tuesday]:[Period]],5,TRUE)),
IF(WEEKDAY(Attendance!$J3785) = 4,
        IF(COUNTIF(BLOCK_WEDNESDAY_DATES[],Attendance!$J3785) &gt; 0, VLOOKUP(Attendance!$G3785,BLOCK_WEDNESDAY_PERIOD_SCHEDULE[],2,TRUE),
        IF(COUNTIF(FINALS_WEEK_WEDNESDAY_DATE[],Attendance!$J3785) &gt; 0, VLOOKUP(Attendance!$G3785,FINALS_WEEK_WEDNESDAY_PERIOD_SCHEDULE[],2,TRUE),
       VLOOKUP(Attendance!$G3785,REGULAR_WEEK_SCHEDULE[[Wednesday]:[Period]],4,TRUE))),
IF(WEEKDAY($J3785) = 5,
       IF(COUNTIF(BLOCK_THURSDAY_DATES[],Attendance!$J3785) &gt; 0, VLOOKUP(Attendance!$G3785,BLOCK_THURSDAY_PERIOD_SCHEDULE[],2,TRUE),
       IF(COUNTIF(FINALS_WEEK_THURSDAY_DATE[],Attendance!$J3785) &gt; 0, VLOOKUP(Attendance!$G3785,FINALS_WEEK_THURSDAY_PERIOD_SCHEDULE[],2,TRUE),
       VLOOKUP(Attendance!$G3785,REGULAR_WEEK_SCHEDULE[[Thursday]:[Period]],3,TRUE))),
IF(WEEKDAY(Attendance!$J3785) = 6,
       IF(COUNTIF(FINALS_WEEK_FRIDAY_DATE[],Attendance!$J3785) &gt; 0, VLOOKUP(Attendance!$G3785,FINALS_WEEK_FRIDAY_PERIOD_SCHEDULE[],2,TRUE),
       VLOOKUP(Attendance!$G3785,REGULAR_WEEK_SCHEDULE[[Friday]:[Period]],2,TRUE))))))))))</f>
        <v/>
      </c>
      <c r="J3785" s="41" t="str">
        <f t="shared" ca="1" si="179"/>
        <v/>
      </c>
      <c r="K3785" s="41" t="str">
        <f>IF($A3785 &lt;&gt; "",VLOOKUP($A3785,'Student reference sheet'!$A$2:$V$2329, 7,FALSE), "")</f>
        <v/>
      </c>
      <c r="L3785" s="30" t="str">
        <f>IF($A3785 ="", "", VLOOKUP($A3785, 'Student reference sheet'!$A$2:$Z$2603,23,FALSE))</f>
        <v/>
      </c>
      <c r="M3785" s="30" t="str">
        <f>IF($A3785 ="", "", VLOOKUP($A3785, 'Student reference sheet'!$A$2:$Z$2603,24,FALSE))</f>
        <v/>
      </c>
      <c r="N3785" s="30" t="str">
        <f>IF($A3785 ="", "", VLOOKUP($A3785, 'Student reference sheet'!$A$2:$Z$2603,26,FALSE))</f>
        <v/>
      </c>
      <c r="O3785" s="30" t="str">
        <f>IF($A3785 ="", "", VLOOKUP($A3785, 'Student reference sheet'!$A$2:$Z$2603,25,FALSE))</f>
        <v/>
      </c>
      <c r="P3785" s="39" t="str">
        <f>IF($A3785 = "", "", IF(OR(VLOOKUP($A3785,'Student reference sheet'!$A$2:$V$2400,8,FALSE) = "R",  VLOOKUP($A3785,'Student reference sheet'!$A$2:$V$2400,8,FALSE) = "L"), "X", ""))</f>
        <v/>
      </c>
      <c r="Q3785" s="39" t="str">
        <f>IF($A3785 ="", "", VLOOKUP($A3785, 'Student reference sheet'!$A$2:$V$2603,22,FALSE))</f>
        <v/>
      </c>
      <c r="R3785" s="39" t="str">
        <f>IF($A3785 &lt;&gt; "",VLOOKUP($A3785,'Student reference sheet'!$A$2:$V$2329, 5,FALSE), "")</f>
        <v/>
      </c>
      <c r="S3785" s="39" t="str">
        <f>IF($A3785 &lt;&gt; "",VLOOKUP($A3785,'Student reference sheet'!$A$2:$V$2329, 6,FALSE), "")</f>
        <v/>
      </c>
      <c r="T3785" s="30" t="str">
        <f>IF($A3785 = "","",
IF(VLOOKUP($A3785,'Student reference sheet'!$A$2:$V$2329, 10,FALSE) = "Y", "Hispanic",
IF(VLOOKUP($A3785,'Student reference sheet'!$A$2:$V$2329,11,FALSE) &lt;&gt; "",
IF(VLOOKUP($A3785,'Student reference sheet'!$A$2:$V$2329,11,FALSE) = "UNK", "Unknown", VLOOKUP(VALUE(VLOOKUP($A3785,'Student reference sheet'!$A$2:$V$2329,11,FALSE)),'Ethnicity Reference'!$A$2:$B$22,2,FALSE)),
IF(VLOOKUP($A3785,'Student reference sheet'!$A$2:$V$2329,9,FALSE) &lt;&gt; "", VLOOKUP(VALUE(VLOOKUP($A3785,'Student reference sheet'!$A$2:$V$2329,9,FALSE)),'Ethnicity Reference'!$A$2:$B$22,2,FALSE),"Unknown"))))</f>
        <v/>
      </c>
      <c r="U3785" s="35"/>
    </row>
    <row r="3786" spans="1:21" ht="15.75">
      <c r="A3786" s="47"/>
      <c r="B3786" s="33"/>
      <c r="C3786" s="39" t="str">
        <f>IF($A3786 &lt;&gt; "",VLOOKUP($A3786,'Student reference sheet'!$A$2:$V$2329, 3,FALSE), "")</f>
        <v/>
      </c>
      <c r="D3786" s="39" t="str">
        <f>IF($A3786 &lt;&gt; "",VLOOKUP($A3786,'Student reference sheet'!$A$2:$V$2329, 2,FALSE), "")</f>
        <v/>
      </c>
      <c r="E3786" s="35"/>
      <c r="F3786" s="34"/>
      <c r="G3786" s="40" t="str">
        <f t="shared" ref="G3786:G3849" ca="1" si="180">IF(A3786 &lt;&gt;"", IF(G3786 = "",NOW() - TODAY(), G3786), "")</f>
        <v/>
      </c>
      <c r="H3786" s="40" t="str">
        <f t="shared" ref="H3786:H3849" ca="1" si="181">IF(B3786 &lt;&gt;"", IF(H3786 = "",NOW() - TODAY(), H3786), "")</f>
        <v/>
      </c>
      <c r="I3786" s="36" t="str">
        <f>IF($A3786 = "", "",
IF(COUNTIF(MINIMUM_DAY_DATES[], Attendance!J3786) &gt; 0, VLOOKUP(Attendance!$G3786,MINIMUM_DAY_PERIOD_SCHEDULE[], 2,TRUE),
IF(COUNTIF(RALLY_DATES[], Attendance!J3786) &gt; 0, VLOOKUP(Attendance!$G3786,RALLY_PERIOD_SCHEDULE[], 2,TRUE),
IF(WEEKDAY(Attendance!$J3786) = 2,
       IF(COUNTIF(FINALS_WEEK_MONDAY_DATE[],Attendance!$J3786) &gt; 0, VLOOKUP(Attendance!$G3786,FINALS_WEEK_MONDAY_PERIOD_SCHEDULE[],2,TRUE),
       VLOOKUP(Attendance!$G3786,REGULAR_WEEK_SCHEDULE[],6,TRUE)),
IF(WEEKDAY($J3786) = 3,
       IF(COUNTIF(FINALS_WEEK_TUESDAY_DATE[],Attendance!$J3786) &gt; 0, VLOOKUP(Attendance!$G3786,FINALS_WEEK_TUESDAY_PERIOD_SCHEDULE[],2,TRUE),
       VLOOKUP(Attendance!$G3786,REGULAR_WEEK_SCHEDULE[[Tuesday]:[Period]],5,TRUE)),
IF(WEEKDAY(Attendance!$J3786) = 4,
        IF(COUNTIF(BLOCK_WEDNESDAY_DATES[],Attendance!$J3786) &gt; 0, VLOOKUP(Attendance!$G3786,BLOCK_WEDNESDAY_PERIOD_SCHEDULE[],2,TRUE),
        IF(COUNTIF(FINALS_WEEK_WEDNESDAY_DATE[],Attendance!$J3786) &gt; 0, VLOOKUP(Attendance!$G3786,FINALS_WEEK_WEDNESDAY_PERIOD_SCHEDULE[],2,TRUE),
       VLOOKUP(Attendance!$G3786,REGULAR_WEEK_SCHEDULE[[Wednesday]:[Period]],4,TRUE))),
IF(WEEKDAY($J3786) = 5,
       IF(COUNTIF(BLOCK_THURSDAY_DATES[],Attendance!$J3786) &gt; 0, VLOOKUP(Attendance!$G3786,BLOCK_THURSDAY_PERIOD_SCHEDULE[],2,TRUE),
       IF(COUNTIF(FINALS_WEEK_THURSDAY_DATE[],Attendance!$J3786) &gt; 0, VLOOKUP(Attendance!$G3786,FINALS_WEEK_THURSDAY_PERIOD_SCHEDULE[],2,TRUE),
       VLOOKUP(Attendance!$G3786,REGULAR_WEEK_SCHEDULE[[Thursday]:[Period]],3,TRUE))),
IF(WEEKDAY(Attendance!$J3786) = 6,
       IF(COUNTIF(FINALS_WEEK_FRIDAY_DATE[],Attendance!$J3786) &gt; 0, VLOOKUP(Attendance!$G3786,FINALS_WEEK_FRIDAY_PERIOD_SCHEDULE[],2,TRUE),
       VLOOKUP(Attendance!$G3786,REGULAR_WEEK_SCHEDULE[[Friday]:[Period]],2,TRUE))))))))))</f>
        <v/>
      </c>
      <c r="J3786" s="41" t="str">
        <f t="shared" ref="J3786:J3849" ca="1" si="182">IF(A3786 &lt;&gt;"", IF(J3786 = "",TODAY(), J3786), "")</f>
        <v/>
      </c>
      <c r="K3786" s="41" t="str">
        <f>IF($A3786 &lt;&gt; "",VLOOKUP($A3786,'Student reference sheet'!$A$2:$V$2329, 7,FALSE), "")</f>
        <v/>
      </c>
      <c r="L3786" s="30" t="str">
        <f>IF($A3786 ="", "", VLOOKUP($A3786, 'Student reference sheet'!$A$2:$Z$2603,23,FALSE))</f>
        <v/>
      </c>
      <c r="M3786" s="30" t="str">
        <f>IF($A3786 ="", "", VLOOKUP($A3786, 'Student reference sheet'!$A$2:$Z$2603,24,FALSE))</f>
        <v/>
      </c>
      <c r="N3786" s="30" t="str">
        <f>IF($A3786 ="", "", VLOOKUP($A3786, 'Student reference sheet'!$A$2:$Z$2603,26,FALSE))</f>
        <v/>
      </c>
      <c r="O3786" s="30" t="str">
        <f>IF($A3786 ="", "", VLOOKUP($A3786, 'Student reference sheet'!$A$2:$Z$2603,25,FALSE))</f>
        <v/>
      </c>
      <c r="P3786" s="39" t="str">
        <f>IF($A3786 = "", "", IF(OR(VLOOKUP($A3786,'Student reference sheet'!$A$2:$V$2400,8,FALSE) = "R",  VLOOKUP($A3786,'Student reference sheet'!$A$2:$V$2400,8,FALSE) = "L"), "X", ""))</f>
        <v/>
      </c>
      <c r="Q3786" s="39" t="str">
        <f>IF($A3786 ="", "", VLOOKUP($A3786, 'Student reference sheet'!$A$2:$V$2603,22,FALSE))</f>
        <v/>
      </c>
      <c r="R3786" s="39" t="str">
        <f>IF($A3786 &lt;&gt; "",VLOOKUP($A3786,'Student reference sheet'!$A$2:$V$2329, 5,FALSE), "")</f>
        <v/>
      </c>
      <c r="S3786" s="39" t="str">
        <f>IF($A3786 &lt;&gt; "",VLOOKUP($A3786,'Student reference sheet'!$A$2:$V$2329, 6,FALSE), "")</f>
        <v/>
      </c>
      <c r="T3786" s="30" t="str">
        <f>IF($A3786 = "","",
IF(VLOOKUP($A3786,'Student reference sheet'!$A$2:$V$2329, 10,FALSE) = "Y", "Hispanic",
IF(VLOOKUP($A3786,'Student reference sheet'!$A$2:$V$2329,11,FALSE) &lt;&gt; "",
IF(VLOOKUP($A3786,'Student reference sheet'!$A$2:$V$2329,11,FALSE) = "UNK", "Unknown", VLOOKUP(VALUE(VLOOKUP($A3786,'Student reference sheet'!$A$2:$V$2329,11,FALSE)),'Ethnicity Reference'!$A$2:$B$22,2,FALSE)),
IF(VLOOKUP($A3786,'Student reference sheet'!$A$2:$V$2329,9,FALSE) &lt;&gt; "", VLOOKUP(VALUE(VLOOKUP($A3786,'Student reference sheet'!$A$2:$V$2329,9,FALSE)),'Ethnicity Reference'!$A$2:$B$22,2,FALSE),"Unknown"))))</f>
        <v/>
      </c>
      <c r="U3786" s="35"/>
    </row>
    <row r="3787" spans="1:21" ht="15.75">
      <c r="A3787" s="47"/>
      <c r="B3787" s="33"/>
      <c r="C3787" s="39" t="str">
        <f>IF($A3787 &lt;&gt; "",VLOOKUP($A3787,'Student reference sheet'!$A$2:$V$2329, 3,FALSE), "")</f>
        <v/>
      </c>
      <c r="D3787" s="39" t="str">
        <f>IF($A3787 &lt;&gt; "",VLOOKUP($A3787,'Student reference sheet'!$A$2:$V$2329, 2,FALSE), "")</f>
        <v/>
      </c>
      <c r="E3787" s="35"/>
      <c r="F3787" s="34"/>
      <c r="G3787" s="40" t="str">
        <f t="shared" ca="1" si="180"/>
        <v/>
      </c>
      <c r="H3787" s="40" t="str">
        <f t="shared" ca="1" si="181"/>
        <v/>
      </c>
      <c r="I3787" s="36" t="str">
        <f>IF($A3787 = "", "",
IF(COUNTIF(MINIMUM_DAY_DATES[], Attendance!J3787) &gt; 0, VLOOKUP(Attendance!$G3787,MINIMUM_DAY_PERIOD_SCHEDULE[], 2,TRUE),
IF(COUNTIF(RALLY_DATES[], Attendance!J3787) &gt; 0, VLOOKUP(Attendance!$G3787,RALLY_PERIOD_SCHEDULE[], 2,TRUE),
IF(WEEKDAY(Attendance!$J3787) = 2,
       IF(COUNTIF(FINALS_WEEK_MONDAY_DATE[],Attendance!$J3787) &gt; 0, VLOOKUP(Attendance!$G3787,FINALS_WEEK_MONDAY_PERIOD_SCHEDULE[],2,TRUE),
       VLOOKUP(Attendance!$G3787,REGULAR_WEEK_SCHEDULE[],6,TRUE)),
IF(WEEKDAY($J3787) = 3,
       IF(COUNTIF(FINALS_WEEK_TUESDAY_DATE[],Attendance!$J3787) &gt; 0, VLOOKUP(Attendance!$G3787,FINALS_WEEK_TUESDAY_PERIOD_SCHEDULE[],2,TRUE),
       VLOOKUP(Attendance!$G3787,REGULAR_WEEK_SCHEDULE[[Tuesday]:[Period]],5,TRUE)),
IF(WEEKDAY(Attendance!$J3787) = 4,
        IF(COUNTIF(BLOCK_WEDNESDAY_DATES[],Attendance!$J3787) &gt; 0, VLOOKUP(Attendance!$G3787,BLOCK_WEDNESDAY_PERIOD_SCHEDULE[],2,TRUE),
        IF(COUNTIF(FINALS_WEEK_WEDNESDAY_DATE[],Attendance!$J3787) &gt; 0, VLOOKUP(Attendance!$G3787,FINALS_WEEK_WEDNESDAY_PERIOD_SCHEDULE[],2,TRUE),
       VLOOKUP(Attendance!$G3787,REGULAR_WEEK_SCHEDULE[[Wednesday]:[Period]],4,TRUE))),
IF(WEEKDAY($J3787) = 5,
       IF(COUNTIF(BLOCK_THURSDAY_DATES[],Attendance!$J3787) &gt; 0, VLOOKUP(Attendance!$G3787,BLOCK_THURSDAY_PERIOD_SCHEDULE[],2,TRUE),
       IF(COUNTIF(FINALS_WEEK_THURSDAY_DATE[],Attendance!$J3787) &gt; 0, VLOOKUP(Attendance!$G3787,FINALS_WEEK_THURSDAY_PERIOD_SCHEDULE[],2,TRUE),
       VLOOKUP(Attendance!$G3787,REGULAR_WEEK_SCHEDULE[[Thursday]:[Period]],3,TRUE))),
IF(WEEKDAY(Attendance!$J3787) = 6,
       IF(COUNTIF(FINALS_WEEK_FRIDAY_DATE[],Attendance!$J3787) &gt; 0, VLOOKUP(Attendance!$G3787,FINALS_WEEK_FRIDAY_PERIOD_SCHEDULE[],2,TRUE),
       VLOOKUP(Attendance!$G3787,REGULAR_WEEK_SCHEDULE[[Friday]:[Period]],2,TRUE))))))))))</f>
        <v/>
      </c>
      <c r="J3787" s="41" t="str">
        <f t="shared" ca="1" si="182"/>
        <v/>
      </c>
      <c r="K3787" s="41" t="str">
        <f>IF($A3787 &lt;&gt; "",VLOOKUP($A3787,'Student reference sheet'!$A$2:$V$2329, 7,FALSE), "")</f>
        <v/>
      </c>
      <c r="L3787" s="30" t="str">
        <f>IF($A3787 ="", "", VLOOKUP($A3787, 'Student reference sheet'!$A$2:$Z$2603,23,FALSE))</f>
        <v/>
      </c>
      <c r="M3787" s="30" t="str">
        <f>IF($A3787 ="", "", VLOOKUP($A3787, 'Student reference sheet'!$A$2:$Z$2603,24,FALSE))</f>
        <v/>
      </c>
      <c r="N3787" s="30" t="str">
        <f>IF($A3787 ="", "", VLOOKUP($A3787, 'Student reference sheet'!$A$2:$Z$2603,26,FALSE))</f>
        <v/>
      </c>
      <c r="O3787" s="30" t="str">
        <f>IF($A3787 ="", "", VLOOKUP($A3787, 'Student reference sheet'!$A$2:$Z$2603,25,FALSE))</f>
        <v/>
      </c>
      <c r="P3787" s="39" t="str">
        <f>IF($A3787 = "", "", IF(OR(VLOOKUP($A3787,'Student reference sheet'!$A$2:$V$2400,8,FALSE) = "R",  VLOOKUP($A3787,'Student reference sheet'!$A$2:$V$2400,8,FALSE) = "L"), "X", ""))</f>
        <v/>
      </c>
      <c r="Q3787" s="39" t="str">
        <f>IF($A3787 ="", "", VLOOKUP($A3787, 'Student reference sheet'!$A$2:$V$2603,22,FALSE))</f>
        <v/>
      </c>
      <c r="R3787" s="39" t="str">
        <f>IF($A3787 &lt;&gt; "",VLOOKUP($A3787,'Student reference sheet'!$A$2:$V$2329, 5,FALSE), "")</f>
        <v/>
      </c>
      <c r="S3787" s="39" t="str">
        <f>IF($A3787 &lt;&gt; "",VLOOKUP($A3787,'Student reference sheet'!$A$2:$V$2329, 6,FALSE), "")</f>
        <v/>
      </c>
      <c r="T3787" s="30" t="str">
        <f>IF($A3787 = "","",
IF(VLOOKUP($A3787,'Student reference sheet'!$A$2:$V$2329, 10,FALSE) = "Y", "Hispanic",
IF(VLOOKUP($A3787,'Student reference sheet'!$A$2:$V$2329,11,FALSE) &lt;&gt; "",
IF(VLOOKUP($A3787,'Student reference sheet'!$A$2:$V$2329,11,FALSE) = "UNK", "Unknown", VLOOKUP(VALUE(VLOOKUP($A3787,'Student reference sheet'!$A$2:$V$2329,11,FALSE)),'Ethnicity Reference'!$A$2:$B$22,2,FALSE)),
IF(VLOOKUP($A3787,'Student reference sheet'!$A$2:$V$2329,9,FALSE) &lt;&gt; "", VLOOKUP(VALUE(VLOOKUP($A3787,'Student reference sheet'!$A$2:$V$2329,9,FALSE)),'Ethnicity Reference'!$A$2:$B$22,2,FALSE),"Unknown"))))</f>
        <v/>
      </c>
      <c r="U3787" s="35"/>
    </row>
    <row r="3788" spans="1:21" ht="15.75">
      <c r="A3788" s="47"/>
      <c r="B3788" s="33"/>
      <c r="C3788" s="39" t="str">
        <f>IF($A3788 &lt;&gt; "",VLOOKUP($A3788,'Student reference sheet'!$A$2:$V$2329, 3,FALSE), "")</f>
        <v/>
      </c>
      <c r="D3788" s="39" t="str">
        <f>IF($A3788 &lt;&gt; "",VLOOKUP($A3788,'Student reference sheet'!$A$2:$V$2329, 2,FALSE), "")</f>
        <v/>
      </c>
      <c r="E3788" s="35"/>
      <c r="F3788" s="34"/>
      <c r="G3788" s="40" t="str">
        <f t="shared" ca="1" si="180"/>
        <v/>
      </c>
      <c r="H3788" s="40" t="str">
        <f t="shared" ca="1" si="181"/>
        <v/>
      </c>
      <c r="I3788" s="36" t="str">
        <f>IF($A3788 = "", "",
IF(COUNTIF(MINIMUM_DAY_DATES[], Attendance!J3788) &gt; 0, VLOOKUP(Attendance!$G3788,MINIMUM_DAY_PERIOD_SCHEDULE[], 2,TRUE),
IF(COUNTIF(RALLY_DATES[], Attendance!J3788) &gt; 0, VLOOKUP(Attendance!$G3788,RALLY_PERIOD_SCHEDULE[], 2,TRUE),
IF(WEEKDAY(Attendance!$J3788) = 2,
       IF(COUNTIF(FINALS_WEEK_MONDAY_DATE[],Attendance!$J3788) &gt; 0, VLOOKUP(Attendance!$G3788,FINALS_WEEK_MONDAY_PERIOD_SCHEDULE[],2,TRUE),
       VLOOKUP(Attendance!$G3788,REGULAR_WEEK_SCHEDULE[],6,TRUE)),
IF(WEEKDAY($J3788) = 3,
       IF(COUNTIF(FINALS_WEEK_TUESDAY_DATE[],Attendance!$J3788) &gt; 0, VLOOKUP(Attendance!$G3788,FINALS_WEEK_TUESDAY_PERIOD_SCHEDULE[],2,TRUE),
       VLOOKUP(Attendance!$G3788,REGULAR_WEEK_SCHEDULE[[Tuesday]:[Period]],5,TRUE)),
IF(WEEKDAY(Attendance!$J3788) = 4,
        IF(COUNTIF(BLOCK_WEDNESDAY_DATES[],Attendance!$J3788) &gt; 0, VLOOKUP(Attendance!$G3788,BLOCK_WEDNESDAY_PERIOD_SCHEDULE[],2,TRUE),
        IF(COUNTIF(FINALS_WEEK_WEDNESDAY_DATE[],Attendance!$J3788) &gt; 0, VLOOKUP(Attendance!$G3788,FINALS_WEEK_WEDNESDAY_PERIOD_SCHEDULE[],2,TRUE),
       VLOOKUP(Attendance!$G3788,REGULAR_WEEK_SCHEDULE[[Wednesday]:[Period]],4,TRUE))),
IF(WEEKDAY($J3788) = 5,
       IF(COUNTIF(BLOCK_THURSDAY_DATES[],Attendance!$J3788) &gt; 0, VLOOKUP(Attendance!$G3788,BLOCK_THURSDAY_PERIOD_SCHEDULE[],2,TRUE),
       IF(COUNTIF(FINALS_WEEK_THURSDAY_DATE[],Attendance!$J3788) &gt; 0, VLOOKUP(Attendance!$G3788,FINALS_WEEK_THURSDAY_PERIOD_SCHEDULE[],2,TRUE),
       VLOOKUP(Attendance!$G3788,REGULAR_WEEK_SCHEDULE[[Thursday]:[Period]],3,TRUE))),
IF(WEEKDAY(Attendance!$J3788) = 6,
       IF(COUNTIF(FINALS_WEEK_FRIDAY_DATE[],Attendance!$J3788) &gt; 0, VLOOKUP(Attendance!$G3788,FINALS_WEEK_FRIDAY_PERIOD_SCHEDULE[],2,TRUE),
       VLOOKUP(Attendance!$G3788,REGULAR_WEEK_SCHEDULE[[Friday]:[Period]],2,TRUE))))))))))</f>
        <v/>
      </c>
      <c r="J3788" s="41" t="str">
        <f t="shared" ca="1" si="182"/>
        <v/>
      </c>
      <c r="K3788" s="41" t="str">
        <f>IF($A3788 &lt;&gt; "",VLOOKUP($A3788,'Student reference sheet'!$A$2:$V$2329, 7,FALSE), "")</f>
        <v/>
      </c>
      <c r="L3788" s="30" t="str">
        <f>IF($A3788 ="", "", VLOOKUP($A3788, 'Student reference sheet'!$A$2:$Z$2603,23,FALSE))</f>
        <v/>
      </c>
      <c r="M3788" s="30" t="str">
        <f>IF($A3788 ="", "", VLOOKUP($A3788, 'Student reference sheet'!$A$2:$Z$2603,24,FALSE))</f>
        <v/>
      </c>
      <c r="N3788" s="30" t="str">
        <f>IF($A3788 ="", "", VLOOKUP($A3788, 'Student reference sheet'!$A$2:$Z$2603,26,FALSE))</f>
        <v/>
      </c>
      <c r="O3788" s="30" t="str">
        <f>IF($A3788 ="", "", VLOOKUP($A3788, 'Student reference sheet'!$A$2:$Z$2603,25,FALSE))</f>
        <v/>
      </c>
      <c r="P3788" s="39" t="str">
        <f>IF($A3788 = "", "", IF(OR(VLOOKUP($A3788,'Student reference sheet'!$A$2:$V$2400,8,FALSE) = "R",  VLOOKUP($A3788,'Student reference sheet'!$A$2:$V$2400,8,FALSE) = "L"), "X", ""))</f>
        <v/>
      </c>
      <c r="Q3788" s="39" t="str">
        <f>IF($A3788 ="", "", VLOOKUP($A3788, 'Student reference sheet'!$A$2:$V$2603,22,FALSE))</f>
        <v/>
      </c>
      <c r="R3788" s="39" t="str">
        <f>IF($A3788 &lt;&gt; "",VLOOKUP($A3788,'Student reference sheet'!$A$2:$V$2329, 5,FALSE), "")</f>
        <v/>
      </c>
      <c r="S3788" s="39" t="str">
        <f>IF($A3788 &lt;&gt; "",VLOOKUP($A3788,'Student reference sheet'!$A$2:$V$2329, 6,FALSE), "")</f>
        <v/>
      </c>
      <c r="T3788" s="30" t="str">
        <f>IF($A3788 = "","",
IF(VLOOKUP($A3788,'Student reference sheet'!$A$2:$V$2329, 10,FALSE) = "Y", "Hispanic",
IF(VLOOKUP($A3788,'Student reference sheet'!$A$2:$V$2329,11,FALSE) &lt;&gt; "",
IF(VLOOKUP($A3788,'Student reference sheet'!$A$2:$V$2329,11,FALSE) = "UNK", "Unknown", VLOOKUP(VALUE(VLOOKUP($A3788,'Student reference sheet'!$A$2:$V$2329,11,FALSE)),'Ethnicity Reference'!$A$2:$B$22,2,FALSE)),
IF(VLOOKUP($A3788,'Student reference sheet'!$A$2:$V$2329,9,FALSE) &lt;&gt; "", VLOOKUP(VALUE(VLOOKUP($A3788,'Student reference sheet'!$A$2:$V$2329,9,FALSE)),'Ethnicity Reference'!$A$2:$B$22,2,FALSE),"Unknown"))))</f>
        <v/>
      </c>
      <c r="U3788" s="35"/>
    </row>
    <row r="3789" spans="1:21" ht="15.75">
      <c r="A3789" s="47"/>
      <c r="B3789" s="33"/>
      <c r="C3789" s="39" t="str">
        <f>IF($A3789 &lt;&gt; "",VLOOKUP($A3789,'Student reference sheet'!$A$2:$V$2329, 3,FALSE), "")</f>
        <v/>
      </c>
      <c r="D3789" s="39" t="str">
        <f>IF($A3789 &lt;&gt; "",VLOOKUP($A3789,'Student reference sheet'!$A$2:$V$2329, 2,FALSE), "")</f>
        <v/>
      </c>
      <c r="E3789" s="35"/>
      <c r="F3789" s="34"/>
      <c r="G3789" s="40" t="str">
        <f t="shared" ca="1" si="180"/>
        <v/>
      </c>
      <c r="H3789" s="40" t="str">
        <f t="shared" ca="1" si="181"/>
        <v/>
      </c>
      <c r="I3789" s="36" t="str">
        <f>IF($A3789 = "", "",
IF(COUNTIF(MINIMUM_DAY_DATES[], Attendance!J3789) &gt; 0, VLOOKUP(Attendance!$G3789,MINIMUM_DAY_PERIOD_SCHEDULE[], 2,TRUE),
IF(COUNTIF(RALLY_DATES[], Attendance!J3789) &gt; 0, VLOOKUP(Attendance!$G3789,RALLY_PERIOD_SCHEDULE[], 2,TRUE),
IF(WEEKDAY(Attendance!$J3789) = 2,
       IF(COUNTIF(FINALS_WEEK_MONDAY_DATE[],Attendance!$J3789) &gt; 0, VLOOKUP(Attendance!$G3789,FINALS_WEEK_MONDAY_PERIOD_SCHEDULE[],2,TRUE),
       VLOOKUP(Attendance!$G3789,REGULAR_WEEK_SCHEDULE[],6,TRUE)),
IF(WEEKDAY($J3789) = 3,
       IF(COUNTIF(FINALS_WEEK_TUESDAY_DATE[],Attendance!$J3789) &gt; 0, VLOOKUP(Attendance!$G3789,FINALS_WEEK_TUESDAY_PERIOD_SCHEDULE[],2,TRUE),
       VLOOKUP(Attendance!$G3789,REGULAR_WEEK_SCHEDULE[[Tuesday]:[Period]],5,TRUE)),
IF(WEEKDAY(Attendance!$J3789) = 4,
        IF(COUNTIF(BLOCK_WEDNESDAY_DATES[],Attendance!$J3789) &gt; 0, VLOOKUP(Attendance!$G3789,BLOCK_WEDNESDAY_PERIOD_SCHEDULE[],2,TRUE),
        IF(COUNTIF(FINALS_WEEK_WEDNESDAY_DATE[],Attendance!$J3789) &gt; 0, VLOOKUP(Attendance!$G3789,FINALS_WEEK_WEDNESDAY_PERIOD_SCHEDULE[],2,TRUE),
       VLOOKUP(Attendance!$G3789,REGULAR_WEEK_SCHEDULE[[Wednesday]:[Period]],4,TRUE))),
IF(WEEKDAY($J3789) = 5,
       IF(COUNTIF(BLOCK_THURSDAY_DATES[],Attendance!$J3789) &gt; 0, VLOOKUP(Attendance!$G3789,BLOCK_THURSDAY_PERIOD_SCHEDULE[],2,TRUE),
       IF(COUNTIF(FINALS_WEEK_THURSDAY_DATE[],Attendance!$J3789) &gt; 0, VLOOKUP(Attendance!$G3789,FINALS_WEEK_THURSDAY_PERIOD_SCHEDULE[],2,TRUE),
       VLOOKUP(Attendance!$G3789,REGULAR_WEEK_SCHEDULE[[Thursday]:[Period]],3,TRUE))),
IF(WEEKDAY(Attendance!$J3789) = 6,
       IF(COUNTIF(FINALS_WEEK_FRIDAY_DATE[],Attendance!$J3789) &gt; 0, VLOOKUP(Attendance!$G3789,FINALS_WEEK_FRIDAY_PERIOD_SCHEDULE[],2,TRUE),
       VLOOKUP(Attendance!$G3789,REGULAR_WEEK_SCHEDULE[[Friday]:[Period]],2,TRUE))))))))))</f>
        <v/>
      </c>
      <c r="J3789" s="41" t="str">
        <f t="shared" ca="1" si="182"/>
        <v/>
      </c>
      <c r="K3789" s="41" t="str">
        <f>IF($A3789 &lt;&gt; "",VLOOKUP($A3789,'Student reference sheet'!$A$2:$V$2329, 7,FALSE), "")</f>
        <v/>
      </c>
      <c r="L3789" s="30" t="str">
        <f>IF($A3789 ="", "", VLOOKUP($A3789, 'Student reference sheet'!$A$2:$Z$2603,23,FALSE))</f>
        <v/>
      </c>
      <c r="M3789" s="30" t="str">
        <f>IF($A3789 ="", "", VLOOKUP($A3789, 'Student reference sheet'!$A$2:$Z$2603,24,FALSE))</f>
        <v/>
      </c>
      <c r="N3789" s="30" t="str">
        <f>IF($A3789 ="", "", VLOOKUP($A3789, 'Student reference sheet'!$A$2:$Z$2603,26,FALSE))</f>
        <v/>
      </c>
      <c r="O3789" s="30" t="str">
        <f>IF($A3789 ="", "", VLOOKUP($A3789, 'Student reference sheet'!$A$2:$Z$2603,25,FALSE))</f>
        <v/>
      </c>
      <c r="P3789" s="39" t="str">
        <f>IF($A3789 = "", "", IF(OR(VLOOKUP($A3789,'Student reference sheet'!$A$2:$V$2400,8,FALSE) = "R",  VLOOKUP($A3789,'Student reference sheet'!$A$2:$V$2400,8,FALSE) = "L"), "X", ""))</f>
        <v/>
      </c>
      <c r="Q3789" s="39" t="str">
        <f>IF($A3789 ="", "", VLOOKUP($A3789, 'Student reference sheet'!$A$2:$V$2603,22,FALSE))</f>
        <v/>
      </c>
      <c r="R3789" s="39" t="str">
        <f>IF($A3789 &lt;&gt; "",VLOOKUP($A3789,'Student reference sheet'!$A$2:$V$2329, 5,FALSE), "")</f>
        <v/>
      </c>
      <c r="S3789" s="39" t="str">
        <f>IF($A3789 &lt;&gt; "",VLOOKUP($A3789,'Student reference sheet'!$A$2:$V$2329, 6,FALSE), "")</f>
        <v/>
      </c>
      <c r="T3789" s="30" t="str">
        <f>IF($A3789 = "","",
IF(VLOOKUP($A3789,'Student reference sheet'!$A$2:$V$2329, 10,FALSE) = "Y", "Hispanic",
IF(VLOOKUP($A3789,'Student reference sheet'!$A$2:$V$2329,11,FALSE) &lt;&gt; "",
IF(VLOOKUP($A3789,'Student reference sheet'!$A$2:$V$2329,11,FALSE) = "UNK", "Unknown", VLOOKUP(VALUE(VLOOKUP($A3789,'Student reference sheet'!$A$2:$V$2329,11,FALSE)),'Ethnicity Reference'!$A$2:$B$22,2,FALSE)),
IF(VLOOKUP($A3789,'Student reference sheet'!$A$2:$V$2329,9,FALSE) &lt;&gt; "", VLOOKUP(VALUE(VLOOKUP($A3789,'Student reference sheet'!$A$2:$V$2329,9,FALSE)),'Ethnicity Reference'!$A$2:$B$22,2,FALSE),"Unknown"))))</f>
        <v/>
      </c>
      <c r="U3789" s="35"/>
    </row>
    <row r="3790" spans="1:21" ht="15.75">
      <c r="A3790" s="47"/>
      <c r="B3790" s="33"/>
      <c r="C3790" s="39" t="str">
        <f>IF($A3790 &lt;&gt; "",VLOOKUP($A3790,'Student reference sheet'!$A$2:$V$2329, 3,FALSE), "")</f>
        <v/>
      </c>
      <c r="D3790" s="39" t="str">
        <f>IF($A3790 &lt;&gt; "",VLOOKUP($A3790,'Student reference sheet'!$A$2:$V$2329, 2,FALSE), "")</f>
        <v/>
      </c>
      <c r="E3790" s="35"/>
      <c r="F3790" s="34"/>
      <c r="G3790" s="40" t="str">
        <f t="shared" ca="1" si="180"/>
        <v/>
      </c>
      <c r="H3790" s="40" t="str">
        <f t="shared" ca="1" si="181"/>
        <v/>
      </c>
      <c r="I3790" s="36" t="str">
        <f>IF($A3790 = "", "",
IF(COUNTIF(MINIMUM_DAY_DATES[], Attendance!J3790) &gt; 0, VLOOKUP(Attendance!$G3790,MINIMUM_DAY_PERIOD_SCHEDULE[], 2,TRUE),
IF(COUNTIF(RALLY_DATES[], Attendance!J3790) &gt; 0, VLOOKUP(Attendance!$G3790,RALLY_PERIOD_SCHEDULE[], 2,TRUE),
IF(WEEKDAY(Attendance!$J3790) = 2,
       IF(COUNTIF(FINALS_WEEK_MONDAY_DATE[],Attendance!$J3790) &gt; 0, VLOOKUP(Attendance!$G3790,FINALS_WEEK_MONDAY_PERIOD_SCHEDULE[],2,TRUE),
       VLOOKUP(Attendance!$G3790,REGULAR_WEEK_SCHEDULE[],6,TRUE)),
IF(WEEKDAY($J3790) = 3,
       IF(COUNTIF(FINALS_WEEK_TUESDAY_DATE[],Attendance!$J3790) &gt; 0, VLOOKUP(Attendance!$G3790,FINALS_WEEK_TUESDAY_PERIOD_SCHEDULE[],2,TRUE),
       VLOOKUP(Attendance!$G3790,REGULAR_WEEK_SCHEDULE[[Tuesday]:[Period]],5,TRUE)),
IF(WEEKDAY(Attendance!$J3790) = 4,
        IF(COUNTIF(BLOCK_WEDNESDAY_DATES[],Attendance!$J3790) &gt; 0, VLOOKUP(Attendance!$G3790,BLOCK_WEDNESDAY_PERIOD_SCHEDULE[],2,TRUE),
        IF(COUNTIF(FINALS_WEEK_WEDNESDAY_DATE[],Attendance!$J3790) &gt; 0, VLOOKUP(Attendance!$G3790,FINALS_WEEK_WEDNESDAY_PERIOD_SCHEDULE[],2,TRUE),
       VLOOKUP(Attendance!$G3790,REGULAR_WEEK_SCHEDULE[[Wednesday]:[Period]],4,TRUE))),
IF(WEEKDAY($J3790) = 5,
       IF(COUNTIF(BLOCK_THURSDAY_DATES[],Attendance!$J3790) &gt; 0, VLOOKUP(Attendance!$G3790,BLOCK_THURSDAY_PERIOD_SCHEDULE[],2,TRUE),
       IF(COUNTIF(FINALS_WEEK_THURSDAY_DATE[],Attendance!$J3790) &gt; 0, VLOOKUP(Attendance!$G3790,FINALS_WEEK_THURSDAY_PERIOD_SCHEDULE[],2,TRUE),
       VLOOKUP(Attendance!$G3790,REGULAR_WEEK_SCHEDULE[[Thursday]:[Period]],3,TRUE))),
IF(WEEKDAY(Attendance!$J3790) = 6,
       IF(COUNTIF(FINALS_WEEK_FRIDAY_DATE[],Attendance!$J3790) &gt; 0, VLOOKUP(Attendance!$G3790,FINALS_WEEK_FRIDAY_PERIOD_SCHEDULE[],2,TRUE),
       VLOOKUP(Attendance!$G3790,REGULAR_WEEK_SCHEDULE[[Friday]:[Period]],2,TRUE))))))))))</f>
        <v/>
      </c>
      <c r="J3790" s="41" t="str">
        <f t="shared" ca="1" si="182"/>
        <v/>
      </c>
      <c r="K3790" s="41" t="str">
        <f>IF($A3790 &lt;&gt; "",VLOOKUP($A3790,'Student reference sheet'!$A$2:$V$2329, 7,FALSE), "")</f>
        <v/>
      </c>
      <c r="L3790" s="30" t="str">
        <f>IF($A3790 ="", "", VLOOKUP($A3790, 'Student reference sheet'!$A$2:$Z$2603,23,FALSE))</f>
        <v/>
      </c>
      <c r="M3790" s="30" t="str">
        <f>IF($A3790 ="", "", VLOOKUP($A3790, 'Student reference sheet'!$A$2:$Z$2603,24,FALSE))</f>
        <v/>
      </c>
      <c r="N3790" s="30" t="str">
        <f>IF($A3790 ="", "", VLOOKUP($A3790, 'Student reference sheet'!$A$2:$Z$2603,26,FALSE))</f>
        <v/>
      </c>
      <c r="O3790" s="30" t="str">
        <f>IF($A3790 ="", "", VLOOKUP($A3790, 'Student reference sheet'!$A$2:$Z$2603,25,FALSE))</f>
        <v/>
      </c>
      <c r="P3790" s="39" t="str">
        <f>IF($A3790 = "", "", IF(OR(VLOOKUP($A3790,'Student reference sheet'!$A$2:$V$2400,8,FALSE) = "R",  VLOOKUP($A3790,'Student reference sheet'!$A$2:$V$2400,8,FALSE) = "L"), "X", ""))</f>
        <v/>
      </c>
      <c r="Q3790" s="39" t="str">
        <f>IF($A3790 ="", "", VLOOKUP($A3790, 'Student reference sheet'!$A$2:$V$2603,22,FALSE))</f>
        <v/>
      </c>
      <c r="R3790" s="39" t="str">
        <f>IF($A3790 &lt;&gt; "",VLOOKUP($A3790,'Student reference sheet'!$A$2:$V$2329, 5,FALSE), "")</f>
        <v/>
      </c>
      <c r="S3790" s="39" t="str">
        <f>IF($A3790 &lt;&gt; "",VLOOKUP($A3790,'Student reference sheet'!$A$2:$V$2329, 6,FALSE), "")</f>
        <v/>
      </c>
      <c r="T3790" s="30" t="str">
        <f>IF($A3790 = "","",
IF(VLOOKUP($A3790,'Student reference sheet'!$A$2:$V$2329, 10,FALSE) = "Y", "Hispanic",
IF(VLOOKUP($A3790,'Student reference sheet'!$A$2:$V$2329,11,FALSE) &lt;&gt; "",
IF(VLOOKUP($A3790,'Student reference sheet'!$A$2:$V$2329,11,FALSE) = "UNK", "Unknown", VLOOKUP(VALUE(VLOOKUP($A3790,'Student reference sheet'!$A$2:$V$2329,11,FALSE)),'Ethnicity Reference'!$A$2:$B$22,2,FALSE)),
IF(VLOOKUP($A3790,'Student reference sheet'!$A$2:$V$2329,9,FALSE) &lt;&gt; "", VLOOKUP(VALUE(VLOOKUP($A3790,'Student reference sheet'!$A$2:$V$2329,9,FALSE)),'Ethnicity Reference'!$A$2:$B$22,2,FALSE),"Unknown"))))</f>
        <v/>
      </c>
      <c r="U3790" s="35"/>
    </row>
    <row r="3791" spans="1:21" ht="15.75">
      <c r="A3791" s="47"/>
      <c r="B3791" s="33"/>
      <c r="C3791" s="39" t="str">
        <f>IF($A3791 &lt;&gt; "",VLOOKUP($A3791,'Student reference sheet'!$A$2:$V$2329, 3,FALSE), "")</f>
        <v/>
      </c>
      <c r="D3791" s="39" t="str">
        <f>IF($A3791 &lt;&gt; "",VLOOKUP($A3791,'Student reference sheet'!$A$2:$V$2329, 2,FALSE), "")</f>
        <v/>
      </c>
      <c r="E3791" s="35"/>
      <c r="F3791" s="34"/>
      <c r="G3791" s="40" t="str">
        <f t="shared" ca="1" si="180"/>
        <v/>
      </c>
      <c r="H3791" s="40" t="str">
        <f t="shared" ca="1" si="181"/>
        <v/>
      </c>
      <c r="I3791" s="36" t="str">
        <f>IF($A3791 = "", "",
IF(COUNTIF(MINIMUM_DAY_DATES[], Attendance!J3791) &gt; 0, VLOOKUP(Attendance!$G3791,MINIMUM_DAY_PERIOD_SCHEDULE[], 2,TRUE),
IF(COUNTIF(RALLY_DATES[], Attendance!J3791) &gt; 0, VLOOKUP(Attendance!$G3791,RALLY_PERIOD_SCHEDULE[], 2,TRUE),
IF(WEEKDAY(Attendance!$J3791) = 2,
       IF(COUNTIF(FINALS_WEEK_MONDAY_DATE[],Attendance!$J3791) &gt; 0, VLOOKUP(Attendance!$G3791,FINALS_WEEK_MONDAY_PERIOD_SCHEDULE[],2,TRUE),
       VLOOKUP(Attendance!$G3791,REGULAR_WEEK_SCHEDULE[],6,TRUE)),
IF(WEEKDAY($J3791) = 3,
       IF(COUNTIF(FINALS_WEEK_TUESDAY_DATE[],Attendance!$J3791) &gt; 0, VLOOKUP(Attendance!$G3791,FINALS_WEEK_TUESDAY_PERIOD_SCHEDULE[],2,TRUE),
       VLOOKUP(Attendance!$G3791,REGULAR_WEEK_SCHEDULE[[Tuesday]:[Period]],5,TRUE)),
IF(WEEKDAY(Attendance!$J3791) = 4,
        IF(COUNTIF(BLOCK_WEDNESDAY_DATES[],Attendance!$J3791) &gt; 0, VLOOKUP(Attendance!$G3791,BLOCK_WEDNESDAY_PERIOD_SCHEDULE[],2,TRUE),
        IF(COUNTIF(FINALS_WEEK_WEDNESDAY_DATE[],Attendance!$J3791) &gt; 0, VLOOKUP(Attendance!$G3791,FINALS_WEEK_WEDNESDAY_PERIOD_SCHEDULE[],2,TRUE),
       VLOOKUP(Attendance!$G3791,REGULAR_WEEK_SCHEDULE[[Wednesday]:[Period]],4,TRUE))),
IF(WEEKDAY($J3791) = 5,
       IF(COUNTIF(BLOCK_THURSDAY_DATES[],Attendance!$J3791) &gt; 0, VLOOKUP(Attendance!$G3791,BLOCK_THURSDAY_PERIOD_SCHEDULE[],2,TRUE),
       IF(COUNTIF(FINALS_WEEK_THURSDAY_DATE[],Attendance!$J3791) &gt; 0, VLOOKUP(Attendance!$G3791,FINALS_WEEK_THURSDAY_PERIOD_SCHEDULE[],2,TRUE),
       VLOOKUP(Attendance!$G3791,REGULAR_WEEK_SCHEDULE[[Thursday]:[Period]],3,TRUE))),
IF(WEEKDAY(Attendance!$J3791) = 6,
       IF(COUNTIF(FINALS_WEEK_FRIDAY_DATE[],Attendance!$J3791) &gt; 0, VLOOKUP(Attendance!$G3791,FINALS_WEEK_FRIDAY_PERIOD_SCHEDULE[],2,TRUE),
       VLOOKUP(Attendance!$G3791,REGULAR_WEEK_SCHEDULE[[Friday]:[Period]],2,TRUE))))))))))</f>
        <v/>
      </c>
      <c r="J3791" s="41" t="str">
        <f t="shared" ca="1" si="182"/>
        <v/>
      </c>
      <c r="K3791" s="41" t="str">
        <f>IF($A3791 &lt;&gt; "",VLOOKUP($A3791,'Student reference sheet'!$A$2:$V$2329, 7,FALSE), "")</f>
        <v/>
      </c>
      <c r="L3791" s="30" t="str">
        <f>IF($A3791 ="", "", VLOOKUP($A3791, 'Student reference sheet'!$A$2:$Z$2603,23,FALSE))</f>
        <v/>
      </c>
      <c r="M3791" s="30" t="str">
        <f>IF($A3791 ="", "", VLOOKUP($A3791, 'Student reference sheet'!$A$2:$Z$2603,24,FALSE))</f>
        <v/>
      </c>
      <c r="N3791" s="30" t="str">
        <f>IF($A3791 ="", "", VLOOKUP($A3791, 'Student reference sheet'!$A$2:$Z$2603,26,FALSE))</f>
        <v/>
      </c>
      <c r="O3791" s="30" t="str">
        <f>IF($A3791 ="", "", VLOOKUP($A3791, 'Student reference sheet'!$A$2:$Z$2603,25,FALSE))</f>
        <v/>
      </c>
      <c r="P3791" s="39" t="str">
        <f>IF($A3791 = "", "", IF(OR(VLOOKUP($A3791,'Student reference sheet'!$A$2:$V$2400,8,FALSE) = "R",  VLOOKUP($A3791,'Student reference sheet'!$A$2:$V$2400,8,FALSE) = "L"), "X", ""))</f>
        <v/>
      </c>
      <c r="Q3791" s="39" t="str">
        <f>IF($A3791 ="", "", VLOOKUP($A3791, 'Student reference sheet'!$A$2:$V$2603,22,FALSE))</f>
        <v/>
      </c>
      <c r="R3791" s="39" t="str">
        <f>IF($A3791 &lt;&gt; "",VLOOKUP($A3791,'Student reference sheet'!$A$2:$V$2329, 5,FALSE), "")</f>
        <v/>
      </c>
      <c r="S3791" s="39" t="str">
        <f>IF($A3791 &lt;&gt; "",VLOOKUP($A3791,'Student reference sheet'!$A$2:$V$2329, 6,FALSE), "")</f>
        <v/>
      </c>
      <c r="T3791" s="30" t="str">
        <f>IF($A3791 = "","",
IF(VLOOKUP($A3791,'Student reference sheet'!$A$2:$V$2329, 10,FALSE) = "Y", "Hispanic",
IF(VLOOKUP($A3791,'Student reference sheet'!$A$2:$V$2329,11,FALSE) &lt;&gt; "",
IF(VLOOKUP($A3791,'Student reference sheet'!$A$2:$V$2329,11,FALSE) = "UNK", "Unknown", VLOOKUP(VALUE(VLOOKUP($A3791,'Student reference sheet'!$A$2:$V$2329,11,FALSE)),'Ethnicity Reference'!$A$2:$B$22,2,FALSE)),
IF(VLOOKUP($A3791,'Student reference sheet'!$A$2:$V$2329,9,FALSE) &lt;&gt; "", VLOOKUP(VALUE(VLOOKUP($A3791,'Student reference sheet'!$A$2:$V$2329,9,FALSE)),'Ethnicity Reference'!$A$2:$B$22,2,FALSE),"Unknown"))))</f>
        <v/>
      </c>
      <c r="U3791" s="35"/>
    </row>
    <row r="3792" spans="1:21" ht="15.75">
      <c r="A3792" s="47"/>
      <c r="B3792" s="33"/>
      <c r="C3792" s="39" t="str">
        <f>IF($A3792 &lt;&gt; "",VLOOKUP($A3792,'Student reference sheet'!$A$2:$V$2329, 3,FALSE), "")</f>
        <v/>
      </c>
      <c r="D3792" s="39" t="str">
        <f>IF($A3792 &lt;&gt; "",VLOOKUP($A3792,'Student reference sheet'!$A$2:$V$2329, 2,FALSE), "")</f>
        <v/>
      </c>
      <c r="E3792" s="35"/>
      <c r="F3792" s="34"/>
      <c r="G3792" s="40" t="str">
        <f t="shared" ca="1" si="180"/>
        <v/>
      </c>
      <c r="H3792" s="40" t="str">
        <f t="shared" ca="1" si="181"/>
        <v/>
      </c>
      <c r="I3792" s="36" t="str">
        <f>IF($A3792 = "", "",
IF(COUNTIF(MINIMUM_DAY_DATES[], Attendance!J3792) &gt; 0, VLOOKUP(Attendance!$G3792,MINIMUM_DAY_PERIOD_SCHEDULE[], 2,TRUE),
IF(COUNTIF(RALLY_DATES[], Attendance!J3792) &gt; 0, VLOOKUP(Attendance!$G3792,RALLY_PERIOD_SCHEDULE[], 2,TRUE),
IF(WEEKDAY(Attendance!$J3792) = 2,
       IF(COUNTIF(FINALS_WEEK_MONDAY_DATE[],Attendance!$J3792) &gt; 0, VLOOKUP(Attendance!$G3792,FINALS_WEEK_MONDAY_PERIOD_SCHEDULE[],2,TRUE),
       VLOOKUP(Attendance!$G3792,REGULAR_WEEK_SCHEDULE[],6,TRUE)),
IF(WEEKDAY($J3792) = 3,
       IF(COUNTIF(FINALS_WEEK_TUESDAY_DATE[],Attendance!$J3792) &gt; 0, VLOOKUP(Attendance!$G3792,FINALS_WEEK_TUESDAY_PERIOD_SCHEDULE[],2,TRUE),
       VLOOKUP(Attendance!$G3792,REGULAR_WEEK_SCHEDULE[[Tuesday]:[Period]],5,TRUE)),
IF(WEEKDAY(Attendance!$J3792) = 4,
        IF(COUNTIF(BLOCK_WEDNESDAY_DATES[],Attendance!$J3792) &gt; 0, VLOOKUP(Attendance!$G3792,BLOCK_WEDNESDAY_PERIOD_SCHEDULE[],2,TRUE),
        IF(COUNTIF(FINALS_WEEK_WEDNESDAY_DATE[],Attendance!$J3792) &gt; 0, VLOOKUP(Attendance!$G3792,FINALS_WEEK_WEDNESDAY_PERIOD_SCHEDULE[],2,TRUE),
       VLOOKUP(Attendance!$G3792,REGULAR_WEEK_SCHEDULE[[Wednesday]:[Period]],4,TRUE))),
IF(WEEKDAY($J3792) = 5,
       IF(COUNTIF(BLOCK_THURSDAY_DATES[],Attendance!$J3792) &gt; 0, VLOOKUP(Attendance!$G3792,BLOCK_THURSDAY_PERIOD_SCHEDULE[],2,TRUE),
       IF(COUNTIF(FINALS_WEEK_THURSDAY_DATE[],Attendance!$J3792) &gt; 0, VLOOKUP(Attendance!$G3792,FINALS_WEEK_THURSDAY_PERIOD_SCHEDULE[],2,TRUE),
       VLOOKUP(Attendance!$G3792,REGULAR_WEEK_SCHEDULE[[Thursday]:[Period]],3,TRUE))),
IF(WEEKDAY(Attendance!$J3792) = 6,
       IF(COUNTIF(FINALS_WEEK_FRIDAY_DATE[],Attendance!$J3792) &gt; 0, VLOOKUP(Attendance!$G3792,FINALS_WEEK_FRIDAY_PERIOD_SCHEDULE[],2,TRUE),
       VLOOKUP(Attendance!$G3792,REGULAR_WEEK_SCHEDULE[[Friday]:[Period]],2,TRUE))))))))))</f>
        <v/>
      </c>
      <c r="J3792" s="41" t="str">
        <f t="shared" ca="1" si="182"/>
        <v/>
      </c>
      <c r="K3792" s="41" t="str">
        <f>IF($A3792 &lt;&gt; "",VLOOKUP($A3792,'Student reference sheet'!$A$2:$V$2329, 7,FALSE), "")</f>
        <v/>
      </c>
      <c r="L3792" s="30" t="str">
        <f>IF($A3792 ="", "", VLOOKUP($A3792, 'Student reference sheet'!$A$2:$Z$2603,23,FALSE))</f>
        <v/>
      </c>
      <c r="M3792" s="30" t="str">
        <f>IF($A3792 ="", "", VLOOKUP($A3792, 'Student reference sheet'!$A$2:$Z$2603,24,FALSE))</f>
        <v/>
      </c>
      <c r="N3792" s="30" t="str">
        <f>IF($A3792 ="", "", VLOOKUP($A3792, 'Student reference sheet'!$A$2:$Z$2603,26,FALSE))</f>
        <v/>
      </c>
      <c r="O3792" s="30" t="str">
        <f>IF($A3792 ="", "", VLOOKUP($A3792, 'Student reference sheet'!$A$2:$Z$2603,25,FALSE))</f>
        <v/>
      </c>
      <c r="P3792" s="39" t="str">
        <f>IF($A3792 = "", "", IF(OR(VLOOKUP($A3792,'Student reference sheet'!$A$2:$V$2400,8,FALSE) = "R",  VLOOKUP($A3792,'Student reference sheet'!$A$2:$V$2400,8,FALSE) = "L"), "X", ""))</f>
        <v/>
      </c>
      <c r="Q3792" s="39" t="str">
        <f>IF($A3792 ="", "", VLOOKUP($A3792, 'Student reference sheet'!$A$2:$V$2603,22,FALSE))</f>
        <v/>
      </c>
      <c r="R3792" s="39" t="str">
        <f>IF($A3792 &lt;&gt; "",VLOOKUP($A3792,'Student reference sheet'!$A$2:$V$2329, 5,FALSE), "")</f>
        <v/>
      </c>
      <c r="S3792" s="39" t="str">
        <f>IF($A3792 &lt;&gt; "",VLOOKUP($A3792,'Student reference sheet'!$A$2:$V$2329, 6,FALSE), "")</f>
        <v/>
      </c>
      <c r="T3792" s="30" t="str">
        <f>IF($A3792 = "","",
IF(VLOOKUP($A3792,'Student reference sheet'!$A$2:$V$2329, 10,FALSE) = "Y", "Hispanic",
IF(VLOOKUP($A3792,'Student reference sheet'!$A$2:$V$2329,11,FALSE) &lt;&gt; "",
IF(VLOOKUP($A3792,'Student reference sheet'!$A$2:$V$2329,11,FALSE) = "UNK", "Unknown", VLOOKUP(VALUE(VLOOKUP($A3792,'Student reference sheet'!$A$2:$V$2329,11,FALSE)),'Ethnicity Reference'!$A$2:$B$22,2,FALSE)),
IF(VLOOKUP($A3792,'Student reference sheet'!$A$2:$V$2329,9,FALSE) &lt;&gt; "", VLOOKUP(VALUE(VLOOKUP($A3792,'Student reference sheet'!$A$2:$V$2329,9,FALSE)),'Ethnicity Reference'!$A$2:$B$22,2,FALSE),"Unknown"))))</f>
        <v/>
      </c>
      <c r="U3792" s="35"/>
    </row>
    <row r="3793" spans="1:21" ht="15.75">
      <c r="A3793" s="47"/>
      <c r="B3793" s="33"/>
      <c r="C3793" s="39" t="str">
        <f>IF($A3793 &lt;&gt; "",VLOOKUP($A3793,'Student reference sheet'!$A$2:$V$2329, 3,FALSE), "")</f>
        <v/>
      </c>
      <c r="D3793" s="39" t="str">
        <f>IF($A3793 &lt;&gt; "",VLOOKUP($A3793,'Student reference sheet'!$A$2:$V$2329, 2,FALSE), "")</f>
        <v/>
      </c>
      <c r="E3793" s="35"/>
      <c r="F3793" s="34"/>
      <c r="G3793" s="40" t="str">
        <f t="shared" ca="1" si="180"/>
        <v/>
      </c>
      <c r="H3793" s="40" t="str">
        <f t="shared" ca="1" si="181"/>
        <v/>
      </c>
      <c r="I3793" s="36" t="str">
        <f>IF($A3793 = "", "",
IF(COUNTIF(MINIMUM_DAY_DATES[], Attendance!J3793) &gt; 0, VLOOKUP(Attendance!$G3793,MINIMUM_DAY_PERIOD_SCHEDULE[], 2,TRUE),
IF(COUNTIF(RALLY_DATES[], Attendance!J3793) &gt; 0, VLOOKUP(Attendance!$G3793,RALLY_PERIOD_SCHEDULE[], 2,TRUE),
IF(WEEKDAY(Attendance!$J3793) = 2,
       IF(COUNTIF(FINALS_WEEK_MONDAY_DATE[],Attendance!$J3793) &gt; 0, VLOOKUP(Attendance!$G3793,FINALS_WEEK_MONDAY_PERIOD_SCHEDULE[],2,TRUE),
       VLOOKUP(Attendance!$G3793,REGULAR_WEEK_SCHEDULE[],6,TRUE)),
IF(WEEKDAY($J3793) = 3,
       IF(COUNTIF(FINALS_WEEK_TUESDAY_DATE[],Attendance!$J3793) &gt; 0, VLOOKUP(Attendance!$G3793,FINALS_WEEK_TUESDAY_PERIOD_SCHEDULE[],2,TRUE),
       VLOOKUP(Attendance!$G3793,REGULAR_WEEK_SCHEDULE[[Tuesday]:[Period]],5,TRUE)),
IF(WEEKDAY(Attendance!$J3793) = 4,
        IF(COUNTIF(BLOCK_WEDNESDAY_DATES[],Attendance!$J3793) &gt; 0, VLOOKUP(Attendance!$G3793,BLOCK_WEDNESDAY_PERIOD_SCHEDULE[],2,TRUE),
        IF(COUNTIF(FINALS_WEEK_WEDNESDAY_DATE[],Attendance!$J3793) &gt; 0, VLOOKUP(Attendance!$G3793,FINALS_WEEK_WEDNESDAY_PERIOD_SCHEDULE[],2,TRUE),
       VLOOKUP(Attendance!$G3793,REGULAR_WEEK_SCHEDULE[[Wednesday]:[Period]],4,TRUE))),
IF(WEEKDAY($J3793) = 5,
       IF(COUNTIF(BLOCK_THURSDAY_DATES[],Attendance!$J3793) &gt; 0, VLOOKUP(Attendance!$G3793,BLOCK_THURSDAY_PERIOD_SCHEDULE[],2,TRUE),
       IF(COUNTIF(FINALS_WEEK_THURSDAY_DATE[],Attendance!$J3793) &gt; 0, VLOOKUP(Attendance!$G3793,FINALS_WEEK_THURSDAY_PERIOD_SCHEDULE[],2,TRUE),
       VLOOKUP(Attendance!$G3793,REGULAR_WEEK_SCHEDULE[[Thursday]:[Period]],3,TRUE))),
IF(WEEKDAY(Attendance!$J3793) = 6,
       IF(COUNTIF(FINALS_WEEK_FRIDAY_DATE[],Attendance!$J3793) &gt; 0, VLOOKUP(Attendance!$G3793,FINALS_WEEK_FRIDAY_PERIOD_SCHEDULE[],2,TRUE),
       VLOOKUP(Attendance!$G3793,REGULAR_WEEK_SCHEDULE[[Friday]:[Period]],2,TRUE))))))))))</f>
        <v/>
      </c>
      <c r="J3793" s="41" t="str">
        <f t="shared" ca="1" si="182"/>
        <v/>
      </c>
      <c r="K3793" s="41" t="str">
        <f>IF($A3793 &lt;&gt; "",VLOOKUP($A3793,'Student reference sheet'!$A$2:$V$2329, 7,FALSE), "")</f>
        <v/>
      </c>
      <c r="L3793" s="30" t="str">
        <f>IF($A3793 ="", "", VLOOKUP($A3793, 'Student reference sheet'!$A$2:$Z$2603,23,FALSE))</f>
        <v/>
      </c>
      <c r="M3793" s="30" t="str">
        <f>IF($A3793 ="", "", VLOOKUP($A3793, 'Student reference sheet'!$A$2:$Z$2603,24,FALSE))</f>
        <v/>
      </c>
      <c r="N3793" s="30" t="str">
        <f>IF($A3793 ="", "", VLOOKUP($A3793, 'Student reference sheet'!$A$2:$Z$2603,26,FALSE))</f>
        <v/>
      </c>
      <c r="O3793" s="30" t="str">
        <f>IF($A3793 ="", "", VLOOKUP($A3793, 'Student reference sheet'!$A$2:$Z$2603,25,FALSE))</f>
        <v/>
      </c>
      <c r="P3793" s="39" t="str">
        <f>IF($A3793 = "", "", IF(OR(VLOOKUP($A3793,'Student reference sheet'!$A$2:$V$2400,8,FALSE) = "R",  VLOOKUP($A3793,'Student reference sheet'!$A$2:$V$2400,8,FALSE) = "L"), "X", ""))</f>
        <v/>
      </c>
      <c r="Q3793" s="39" t="str">
        <f>IF($A3793 ="", "", VLOOKUP($A3793, 'Student reference sheet'!$A$2:$V$2603,22,FALSE))</f>
        <v/>
      </c>
      <c r="R3793" s="39" t="str">
        <f>IF($A3793 &lt;&gt; "",VLOOKUP($A3793,'Student reference sheet'!$A$2:$V$2329, 5,FALSE), "")</f>
        <v/>
      </c>
      <c r="S3793" s="39" t="str">
        <f>IF($A3793 &lt;&gt; "",VLOOKUP($A3793,'Student reference sheet'!$A$2:$V$2329, 6,FALSE), "")</f>
        <v/>
      </c>
      <c r="T3793" s="30" t="str">
        <f>IF($A3793 = "","",
IF(VLOOKUP($A3793,'Student reference sheet'!$A$2:$V$2329, 10,FALSE) = "Y", "Hispanic",
IF(VLOOKUP($A3793,'Student reference sheet'!$A$2:$V$2329,11,FALSE) &lt;&gt; "",
IF(VLOOKUP($A3793,'Student reference sheet'!$A$2:$V$2329,11,FALSE) = "UNK", "Unknown", VLOOKUP(VALUE(VLOOKUP($A3793,'Student reference sheet'!$A$2:$V$2329,11,FALSE)),'Ethnicity Reference'!$A$2:$B$22,2,FALSE)),
IF(VLOOKUP($A3793,'Student reference sheet'!$A$2:$V$2329,9,FALSE) &lt;&gt; "", VLOOKUP(VALUE(VLOOKUP($A3793,'Student reference sheet'!$A$2:$V$2329,9,FALSE)),'Ethnicity Reference'!$A$2:$B$22,2,FALSE),"Unknown"))))</f>
        <v/>
      </c>
      <c r="U3793" s="35"/>
    </row>
    <row r="3794" spans="1:21" ht="15.75">
      <c r="A3794" s="47"/>
      <c r="B3794" s="33"/>
      <c r="C3794" s="39" t="str">
        <f>IF($A3794 &lt;&gt; "",VLOOKUP($A3794,'Student reference sheet'!$A$2:$V$2329, 3,FALSE), "")</f>
        <v/>
      </c>
      <c r="D3794" s="39" t="str">
        <f>IF($A3794 &lt;&gt; "",VLOOKUP($A3794,'Student reference sheet'!$A$2:$V$2329, 2,FALSE), "")</f>
        <v/>
      </c>
      <c r="E3794" s="35"/>
      <c r="F3794" s="34"/>
      <c r="G3794" s="40" t="str">
        <f t="shared" ca="1" si="180"/>
        <v/>
      </c>
      <c r="H3794" s="40" t="str">
        <f t="shared" ca="1" si="181"/>
        <v/>
      </c>
      <c r="I3794" s="36" t="str">
        <f>IF($A3794 = "", "",
IF(COUNTIF(MINIMUM_DAY_DATES[], Attendance!J3794) &gt; 0, VLOOKUP(Attendance!$G3794,MINIMUM_DAY_PERIOD_SCHEDULE[], 2,TRUE),
IF(COUNTIF(RALLY_DATES[], Attendance!J3794) &gt; 0, VLOOKUP(Attendance!$G3794,RALLY_PERIOD_SCHEDULE[], 2,TRUE),
IF(WEEKDAY(Attendance!$J3794) = 2,
       IF(COUNTIF(FINALS_WEEK_MONDAY_DATE[],Attendance!$J3794) &gt; 0, VLOOKUP(Attendance!$G3794,FINALS_WEEK_MONDAY_PERIOD_SCHEDULE[],2,TRUE),
       VLOOKUP(Attendance!$G3794,REGULAR_WEEK_SCHEDULE[],6,TRUE)),
IF(WEEKDAY($J3794) = 3,
       IF(COUNTIF(FINALS_WEEK_TUESDAY_DATE[],Attendance!$J3794) &gt; 0, VLOOKUP(Attendance!$G3794,FINALS_WEEK_TUESDAY_PERIOD_SCHEDULE[],2,TRUE),
       VLOOKUP(Attendance!$G3794,REGULAR_WEEK_SCHEDULE[[Tuesday]:[Period]],5,TRUE)),
IF(WEEKDAY(Attendance!$J3794) = 4,
        IF(COUNTIF(BLOCK_WEDNESDAY_DATES[],Attendance!$J3794) &gt; 0, VLOOKUP(Attendance!$G3794,BLOCK_WEDNESDAY_PERIOD_SCHEDULE[],2,TRUE),
        IF(COUNTIF(FINALS_WEEK_WEDNESDAY_DATE[],Attendance!$J3794) &gt; 0, VLOOKUP(Attendance!$G3794,FINALS_WEEK_WEDNESDAY_PERIOD_SCHEDULE[],2,TRUE),
       VLOOKUP(Attendance!$G3794,REGULAR_WEEK_SCHEDULE[[Wednesday]:[Period]],4,TRUE))),
IF(WEEKDAY($J3794) = 5,
       IF(COUNTIF(BLOCK_THURSDAY_DATES[],Attendance!$J3794) &gt; 0, VLOOKUP(Attendance!$G3794,BLOCK_THURSDAY_PERIOD_SCHEDULE[],2,TRUE),
       IF(COUNTIF(FINALS_WEEK_THURSDAY_DATE[],Attendance!$J3794) &gt; 0, VLOOKUP(Attendance!$G3794,FINALS_WEEK_THURSDAY_PERIOD_SCHEDULE[],2,TRUE),
       VLOOKUP(Attendance!$G3794,REGULAR_WEEK_SCHEDULE[[Thursday]:[Period]],3,TRUE))),
IF(WEEKDAY(Attendance!$J3794) = 6,
       IF(COUNTIF(FINALS_WEEK_FRIDAY_DATE[],Attendance!$J3794) &gt; 0, VLOOKUP(Attendance!$G3794,FINALS_WEEK_FRIDAY_PERIOD_SCHEDULE[],2,TRUE),
       VLOOKUP(Attendance!$G3794,REGULAR_WEEK_SCHEDULE[[Friday]:[Period]],2,TRUE))))))))))</f>
        <v/>
      </c>
      <c r="J3794" s="41" t="str">
        <f t="shared" ca="1" si="182"/>
        <v/>
      </c>
      <c r="K3794" s="41" t="str">
        <f>IF($A3794 &lt;&gt; "",VLOOKUP($A3794,'Student reference sheet'!$A$2:$V$2329, 7,FALSE), "")</f>
        <v/>
      </c>
      <c r="L3794" s="30" t="str">
        <f>IF($A3794 ="", "", VLOOKUP($A3794, 'Student reference sheet'!$A$2:$Z$2603,23,FALSE))</f>
        <v/>
      </c>
      <c r="M3794" s="30" t="str">
        <f>IF($A3794 ="", "", VLOOKUP($A3794, 'Student reference sheet'!$A$2:$Z$2603,24,FALSE))</f>
        <v/>
      </c>
      <c r="N3794" s="30" t="str">
        <f>IF($A3794 ="", "", VLOOKUP($A3794, 'Student reference sheet'!$A$2:$Z$2603,26,FALSE))</f>
        <v/>
      </c>
      <c r="O3794" s="30" t="str">
        <f>IF($A3794 ="", "", VLOOKUP($A3794, 'Student reference sheet'!$A$2:$Z$2603,25,FALSE))</f>
        <v/>
      </c>
      <c r="P3794" s="39" t="str">
        <f>IF($A3794 = "", "", IF(OR(VLOOKUP($A3794,'Student reference sheet'!$A$2:$V$2400,8,FALSE) = "R",  VLOOKUP($A3794,'Student reference sheet'!$A$2:$V$2400,8,FALSE) = "L"), "X", ""))</f>
        <v/>
      </c>
      <c r="Q3794" s="39" t="str">
        <f>IF($A3794 ="", "", VLOOKUP($A3794, 'Student reference sheet'!$A$2:$V$2603,22,FALSE))</f>
        <v/>
      </c>
      <c r="R3794" s="39" t="str">
        <f>IF($A3794 &lt;&gt; "",VLOOKUP($A3794,'Student reference sheet'!$A$2:$V$2329, 5,FALSE), "")</f>
        <v/>
      </c>
      <c r="S3794" s="39" t="str">
        <f>IF($A3794 &lt;&gt; "",VLOOKUP($A3794,'Student reference sheet'!$A$2:$V$2329, 6,FALSE), "")</f>
        <v/>
      </c>
      <c r="T3794" s="30" t="str">
        <f>IF($A3794 = "","",
IF(VLOOKUP($A3794,'Student reference sheet'!$A$2:$V$2329, 10,FALSE) = "Y", "Hispanic",
IF(VLOOKUP($A3794,'Student reference sheet'!$A$2:$V$2329,11,FALSE) &lt;&gt; "",
IF(VLOOKUP($A3794,'Student reference sheet'!$A$2:$V$2329,11,FALSE) = "UNK", "Unknown", VLOOKUP(VALUE(VLOOKUP($A3794,'Student reference sheet'!$A$2:$V$2329,11,FALSE)),'Ethnicity Reference'!$A$2:$B$22,2,FALSE)),
IF(VLOOKUP($A3794,'Student reference sheet'!$A$2:$V$2329,9,FALSE) &lt;&gt; "", VLOOKUP(VALUE(VLOOKUP($A3794,'Student reference sheet'!$A$2:$V$2329,9,FALSE)),'Ethnicity Reference'!$A$2:$B$22,2,FALSE),"Unknown"))))</f>
        <v/>
      </c>
      <c r="U3794" s="35"/>
    </row>
    <row r="3795" spans="1:21" ht="15.75">
      <c r="A3795" s="47"/>
      <c r="B3795" s="33"/>
      <c r="C3795" s="39" t="str">
        <f>IF($A3795 &lt;&gt; "",VLOOKUP($A3795,'Student reference sheet'!$A$2:$V$2329, 3,FALSE), "")</f>
        <v/>
      </c>
      <c r="D3795" s="39" t="str">
        <f>IF($A3795 &lt;&gt; "",VLOOKUP($A3795,'Student reference sheet'!$A$2:$V$2329, 2,FALSE), "")</f>
        <v/>
      </c>
      <c r="E3795" s="35"/>
      <c r="F3795" s="34"/>
      <c r="G3795" s="40" t="str">
        <f t="shared" ca="1" si="180"/>
        <v/>
      </c>
      <c r="H3795" s="40" t="str">
        <f t="shared" ca="1" si="181"/>
        <v/>
      </c>
      <c r="I3795" s="36" t="str">
        <f>IF($A3795 = "", "",
IF(COUNTIF(MINIMUM_DAY_DATES[], Attendance!J3795) &gt; 0, VLOOKUP(Attendance!$G3795,MINIMUM_DAY_PERIOD_SCHEDULE[], 2,TRUE),
IF(COUNTIF(RALLY_DATES[], Attendance!J3795) &gt; 0, VLOOKUP(Attendance!$G3795,RALLY_PERIOD_SCHEDULE[], 2,TRUE),
IF(WEEKDAY(Attendance!$J3795) = 2,
       IF(COUNTIF(FINALS_WEEK_MONDAY_DATE[],Attendance!$J3795) &gt; 0, VLOOKUP(Attendance!$G3795,FINALS_WEEK_MONDAY_PERIOD_SCHEDULE[],2,TRUE),
       VLOOKUP(Attendance!$G3795,REGULAR_WEEK_SCHEDULE[],6,TRUE)),
IF(WEEKDAY($J3795) = 3,
       IF(COUNTIF(FINALS_WEEK_TUESDAY_DATE[],Attendance!$J3795) &gt; 0, VLOOKUP(Attendance!$G3795,FINALS_WEEK_TUESDAY_PERIOD_SCHEDULE[],2,TRUE),
       VLOOKUP(Attendance!$G3795,REGULAR_WEEK_SCHEDULE[[Tuesday]:[Period]],5,TRUE)),
IF(WEEKDAY(Attendance!$J3795) = 4,
        IF(COUNTIF(BLOCK_WEDNESDAY_DATES[],Attendance!$J3795) &gt; 0, VLOOKUP(Attendance!$G3795,BLOCK_WEDNESDAY_PERIOD_SCHEDULE[],2,TRUE),
        IF(COUNTIF(FINALS_WEEK_WEDNESDAY_DATE[],Attendance!$J3795) &gt; 0, VLOOKUP(Attendance!$G3795,FINALS_WEEK_WEDNESDAY_PERIOD_SCHEDULE[],2,TRUE),
       VLOOKUP(Attendance!$G3795,REGULAR_WEEK_SCHEDULE[[Wednesday]:[Period]],4,TRUE))),
IF(WEEKDAY($J3795) = 5,
       IF(COUNTIF(BLOCK_THURSDAY_DATES[],Attendance!$J3795) &gt; 0, VLOOKUP(Attendance!$G3795,BLOCK_THURSDAY_PERIOD_SCHEDULE[],2,TRUE),
       IF(COUNTIF(FINALS_WEEK_THURSDAY_DATE[],Attendance!$J3795) &gt; 0, VLOOKUP(Attendance!$G3795,FINALS_WEEK_THURSDAY_PERIOD_SCHEDULE[],2,TRUE),
       VLOOKUP(Attendance!$G3795,REGULAR_WEEK_SCHEDULE[[Thursday]:[Period]],3,TRUE))),
IF(WEEKDAY(Attendance!$J3795) = 6,
       IF(COUNTIF(FINALS_WEEK_FRIDAY_DATE[],Attendance!$J3795) &gt; 0, VLOOKUP(Attendance!$G3795,FINALS_WEEK_FRIDAY_PERIOD_SCHEDULE[],2,TRUE),
       VLOOKUP(Attendance!$G3795,REGULAR_WEEK_SCHEDULE[[Friday]:[Period]],2,TRUE))))))))))</f>
        <v/>
      </c>
      <c r="J3795" s="41" t="str">
        <f t="shared" ca="1" si="182"/>
        <v/>
      </c>
      <c r="K3795" s="41" t="str">
        <f>IF($A3795 &lt;&gt; "",VLOOKUP($A3795,'Student reference sheet'!$A$2:$V$2329, 7,FALSE), "")</f>
        <v/>
      </c>
      <c r="L3795" s="30" t="str">
        <f>IF($A3795 ="", "", VLOOKUP($A3795, 'Student reference sheet'!$A$2:$Z$2603,23,FALSE))</f>
        <v/>
      </c>
      <c r="M3795" s="30" t="str">
        <f>IF($A3795 ="", "", VLOOKUP($A3795, 'Student reference sheet'!$A$2:$Z$2603,24,FALSE))</f>
        <v/>
      </c>
      <c r="N3795" s="30" t="str">
        <f>IF($A3795 ="", "", VLOOKUP($A3795, 'Student reference sheet'!$A$2:$Z$2603,26,FALSE))</f>
        <v/>
      </c>
      <c r="O3795" s="30" t="str">
        <f>IF($A3795 ="", "", VLOOKUP($A3795, 'Student reference sheet'!$A$2:$Z$2603,25,FALSE))</f>
        <v/>
      </c>
      <c r="P3795" s="39" t="str">
        <f>IF($A3795 = "", "", IF(OR(VLOOKUP($A3795,'Student reference sheet'!$A$2:$V$2400,8,FALSE) = "R",  VLOOKUP($A3795,'Student reference sheet'!$A$2:$V$2400,8,FALSE) = "L"), "X", ""))</f>
        <v/>
      </c>
      <c r="Q3795" s="39" t="str">
        <f>IF($A3795 ="", "", VLOOKUP($A3795, 'Student reference sheet'!$A$2:$V$2603,22,FALSE))</f>
        <v/>
      </c>
      <c r="R3795" s="39" t="str">
        <f>IF($A3795 &lt;&gt; "",VLOOKUP($A3795,'Student reference sheet'!$A$2:$V$2329, 5,FALSE), "")</f>
        <v/>
      </c>
      <c r="S3795" s="39" t="str">
        <f>IF($A3795 &lt;&gt; "",VLOOKUP($A3795,'Student reference sheet'!$A$2:$V$2329, 6,FALSE), "")</f>
        <v/>
      </c>
      <c r="T3795" s="30" t="str">
        <f>IF($A3795 = "","",
IF(VLOOKUP($A3795,'Student reference sheet'!$A$2:$V$2329, 10,FALSE) = "Y", "Hispanic",
IF(VLOOKUP($A3795,'Student reference sheet'!$A$2:$V$2329,11,FALSE) &lt;&gt; "",
IF(VLOOKUP($A3795,'Student reference sheet'!$A$2:$V$2329,11,FALSE) = "UNK", "Unknown", VLOOKUP(VALUE(VLOOKUP($A3795,'Student reference sheet'!$A$2:$V$2329,11,FALSE)),'Ethnicity Reference'!$A$2:$B$22,2,FALSE)),
IF(VLOOKUP($A3795,'Student reference sheet'!$A$2:$V$2329,9,FALSE) &lt;&gt; "", VLOOKUP(VALUE(VLOOKUP($A3795,'Student reference sheet'!$A$2:$V$2329,9,FALSE)),'Ethnicity Reference'!$A$2:$B$22,2,FALSE),"Unknown"))))</f>
        <v/>
      </c>
      <c r="U3795" s="35"/>
    </row>
    <row r="3796" spans="1:21" ht="15.75">
      <c r="A3796" s="47"/>
      <c r="B3796" s="33"/>
      <c r="C3796" s="39" t="str">
        <f>IF($A3796 &lt;&gt; "",VLOOKUP($A3796,'Student reference sheet'!$A$2:$V$2329, 3,FALSE), "")</f>
        <v/>
      </c>
      <c r="D3796" s="39" t="str">
        <f>IF($A3796 &lt;&gt; "",VLOOKUP($A3796,'Student reference sheet'!$A$2:$V$2329, 2,FALSE), "")</f>
        <v/>
      </c>
      <c r="E3796" s="35"/>
      <c r="F3796" s="34"/>
      <c r="G3796" s="40" t="str">
        <f t="shared" ca="1" si="180"/>
        <v/>
      </c>
      <c r="H3796" s="40" t="str">
        <f t="shared" ca="1" si="181"/>
        <v/>
      </c>
      <c r="I3796" s="36" t="str">
        <f>IF($A3796 = "", "",
IF(COUNTIF(MINIMUM_DAY_DATES[], Attendance!J3796) &gt; 0, VLOOKUP(Attendance!$G3796,MINIMUM_DAY_PERIOD_SCHEDULE[], 2,TRUE),
IF(COUNTIF(RALLY_DATES[], Attendance!J3796) &gt; 0, VLOOKUP(Attendance!$G3796,RALLY_PERIOD_SCHEDULE[], 2,TRUE),
IF(WEEKDAY(Attendance!$J3796) = 2,
       IF(COUNTIF(FINALS_WEEK_MONDAY_DATE[],Attendance!$J3796) &gt; 0, VLOOKUP(Attendance!$G3796,FINALS_WEEK_MONDAY_PERIOD_SCHEDULE[],2,TRUE),
       VLOOKUP(Attendance!$G3796,REGULAR_WEEK_SCHEDULE[],6,TRUE)),
IF(WEEKDAY($J3796) = 3,
       IF(COUNTIF(FINALS_WEEK_TUESDAY_DATE[],Attendance!$J3796) &gt; 0, VLOOKUP(Attendance!$G3796,FINALS_WEEK_TUESDAY_PERIOD_SCHEDULE[],2,TRUE),
       VLOOKUP(Attendance!$G3796,REGULAR_WEEK_SCHEDULE[[Tuesday]:[Period]],5,TRUE)),
IF(WEEKDAY(Attendance!$J3796) = 4,
        IF(COUNTIF(BLOCK_WEDNESDAY_DATES[],Attendance!$J3796) &gt; 0, VLOOKUP(Attendance!$G3796,BLOCK_WEDNESDAY_PERIOD_SCHEDULE[],2,TRUE),
        IF(COUNTIF(FINALS_WEEK_WEDNESDAY_DATE[],Attendance!$J3796) &gt; 0, VLOOKUP(Attendance!$G3796,FINALS_WEEK_WEDNESDAY_PERIOD_SCHEDULE[],2,TRUE),
       VLOOKUP(Attendance!$G3796,REGULAR_WEEK_SCHEDULE[[Wednesday]:[Period]],4,TRUE))),
IF(WEEKDAY($J3796) = 5,
       IF(COUNTIF(BLOCK_THURSDAY_DATES[],Attendance!$J3796) &gt; 0, VLOOKUP(Attendance!$G3796,BLOCK_THURSDAY_PERIOD_SCHEDULE[],2,TRUE),
       IF(COUNTIF(FINALS_WEEK_THURSDAY_DATE[],Attendance!$J3796) &gt; 0, VLOOKUP(Attendance!$G3796,FINALS_WEEK_THURSDAY_PERIOD_SCHEDULE[],2,TRUE),
       VLOOKUP(Attendance!$G3796,REGULAR_WEEK_SCHEDULE[[Thursday]:[Period]],3,TRUE))),
IF(WEEKDAY(Attendance!$J3796) = 6,
       IF(COUNTIF(FINALS_WEEK_FRIDAY_DATE[],Attendance!$J3796) &gt; 0, VLOOKUP(Attendance!$G3796,FINALS_WEEK_FRIDAY_PERIOD_SCHEDULE[],2,TRUE),
       VLOOKUP(Attendance!$G3796,REGULAR_WEEK_SCHEDULE[[Friday]:[Period]],2,TRUE))))))))))</f>
        <v/>
      </c>
      <c r="J3796" s="41" t="str">
        <f t="shared" ca="1" si="182"/>
        <v/>
      </c>
      <c r="K3796" s="41" t="str">
        <f>IF($A3796 &lt;&gt; "",VLOOKUP($A3796,'Student reference sheet'!$A$2:$V$2329, 7,FALSE), "")</f>
        <v/>
      </c>
      <c r="L3796" s="30" t="str">
        <f>IF($A3796 ="", "", VLOOKUP($A3796, 'Student reference sheet'!$A$2:$Z$2603,23,FALSE))</f>
        <v/>
      </c>
      <c r="M3796" s="30" t="str">
        <f>IF($A3796 ="", "", VLOOKUP($A3796, 'Student reference sheet'!$A$2:$Z$2603,24,FALSE))</f>
        <v/>
      </c>
      <c r="N3796" s="30" t="str">
        <f>IF($A3796 ="", "", VLOOKUP($A3796, 'Student reference sheet'!$A$2:$Z$2603,26,FALSE))</f>
        <v/>
      </c>
      <c r="O3796" s="30" t="str">
        <f>IF($A3796 ="", "", VLOOKUP($A3796, 'Student reference sheet'!$A$2:$Z$2603,25,FALSE))</f>
        <v/>
      </c>
      <c r="P3796" s="39" t="str">
        <f>IF($A3796 = "", "", IF(OR(VLOOKUP($A3796,'Student reference sheet'!$A$2:$V$2400,8,FALSE) = "R",  VLOOKUP($A3796,'Student reference sheet'!$A$2:$V$2400,8,FALSE) = "L"), "X", ""))</f>
        <v/>
      </c>
      <c r="Q3796" s="39" t="str">
        <f>IF($A3796 ="", "", VLOOKUP($A3796, 'Student reference sheet'!$A$2:$V$2603,22,FALSE))</f>
        <v/>
      </c>
      <c r="R3796" s="39" t="str">
        <f>IF($A3796 &lt;&gt; "",VLOOKUP($A3796,'Student reference sheet'!$A$2:$V$2329, 5,FALSE), "")</f>
        <v/>
      </c>
      <c r="S3796" s="39" t="str">
        <f>IF($A3796 &lt;&gt; "",VLOOKUP($A3796,'Student reference sheet'!$A$2:$V$2329, 6,FALSE), "")</f>
        <v/>
      </c>
      <c r="T3796" s="30" t="str">
        <f>IF($A3796 = "","",
IF(VLOOKUP($A3796,'Student reference sheet'!$A$2:$V$2329, 10,FALSE) = "Y", "Hispanic",
IF(VLOOKUP($A3796,'Student reference sheet'!$A$2:$V$2329,11,FALSE) &lt;&gt; "",
IF(VLOOKUP($A3796,'Student reference sheet'!$A$2:$V$2329,11,FALSE) = "UNK", "Unknown", VLOOKUP(VALUE(VLOOKUP($A3796,'Student reference sheet'!$A$2:$V$2329,11,FALSE)),'Ethnicity Reference'!$A$2:$B$22,2,FALSE)),
IF(VLOOKUP($A3796,'Student reference sheet'!$A$2:$V$2329,9,FALSE) &lt;&gt; "", VLOOKUP(VALUE(VLOOKUP($A3796,'Student reference sheet'!$A$2:$V$2329,9,FALSE)),'Ethnicity Reference'!$A$2:$B$22,2,FALSE),"Unknown"))))</f>
        <v/>
      </c>
      <c r="U3796" s="35"/>
    </row>
    <row r="3797" spans="1:21" ht="15.75">
      <c r="A3797" s="47"/>
      <c r="B3797" s="33"/>
      <c r="C3797" s="39" t="str">
        <f>IF($A3797 &lt;&gt; "",VLOOKUP($A3797,'Student reference sheet'!$A$2:$V$2329, 3,FALSE), "")</f>
        <v/>
      </c>
      <c r="D3797" s="39" t="str">
        <f>IF($A3797 &lt;&gt; "",VLOOKUP($A3797,'Student reference sheet'!$A$2:$V$2329, 2,FALSE), "")</f>
        <v/>
      </c>
      <c r="E3797" s="35"/>
      <c r="F3797" s="34"/>
      <c r="G3797" s="40" t="str">
        <f t="shared" ca="1" si="180"/>
        <v/>
      </c>
      <c r="H3797" s="40" t="str">
        <f t="shared" ca="1" si="181"/>
        <v/>
      </c>
      <c r="I3797" s="36" t="str">
        <f>IF($A3797 = "", "",
IF(COUNTIF(MINIMUM_DAY_DATES[], Attendance!J3797) &gt; 0, VLOOKUP(Attendance!$G3797,MINIMUM_DAY_PERIOD_SCHEDULE[], 2,TRUE),
IF(COUNTIF(RALLY_DATES[], Attendance!J3797) &gt; 0, VLOOKUP(Attendance!$G3797,RALLY_PERIOD_SCHEDULE[], 2,TRUE),
IF(WEEKDAY(Attendance!$J3797) = 2,
       IF(COUNTIF(FINALS_WEEK_MONDAY_DATE[],Attendance!$J3797) &gt; 0, VLOOKUP(Attendance!$G3797,FINALS_WEEK_MONDAY_PERIOD_SCHEDULE[],2,TRUE),
       VLOOKUP(Attendance!$G3797,REGULAR_WEEK_SCHEDULE[],6,TRUE)),
IF(WEEKDAY($J3797) = 3,
       IF(COUNTIF(FINALS_WEEK_TUESDAY_DATE[],Attendance!$J3797) &gt; 0, VLOOKUP(Attendance!$G3797,FINALS_WEEK_TUESDAY_PERIOD_SCHEDULE[],2,TRUE),
       VLOOKUP(Attendance!$G3797,REGULAR_WEEK_SCHEDULE[[Tuesday]:[Period]],5,TRUE)),
IF(WEEKDAY(Attendance!$J3797) = 4,
        IF(COUNTIF(BLOCK_WEDNESDAY_DATES[],Attendance!$J3797) &gt; 0, VLOOKUP(Attendance!$G3797,BLOCK_WEDNESDAY_PERIOD_SCHEDULE[],2,TRUE),
        IF(COUNTIF(FINALS_WEEK_WEDNESDAY_DATE[],Attendance!$J3797) &gt; 0, VLOOKUP(Attendance!$G3797,FINALS_WEEK_WEDNESDAY_PERIOD_SCHEDULE[],2,TRUE),
       VLOOKUP(Attendance!$G3797,REGULAR_WEEK_SCHEDULE[[Wednesday]:[Period]],4,TRUE))),
IF(WEEKDAY($J3797) = 5,
       IF(COUNTIF(BLOCK_THURSDAY_DATES[],Attendance!$J3797) &gt; 0, VLOOKUP(Attendance!$G3797,BLOCK_THURSDAY_PERIOD_SCHEDULE[],2,TRUE),
       IF(COUNTIF(FINALS_WEEK_THURSDAY_DATE[],Attendance!$J3797) &gt; 0, VLOOKUP(Attendance!$G3797,FINALS_WEEK_THURSDAY_PERIOD_SCHEDULE[],2,TRUE),
       VLOOKUP(Attendance!$G3797,REGULAR_WEEK_SCHEDULE[[Thursday]:[Period]],3,TRUE))),
IF(WEEKDAY(Attendance!$J3797) = 6,
       IF(COUNTIF(FINALS_WEEK_FRIDAY_DATE[],Attendance!$J3797) &gt; 0, VLOOKUP(Attendance!$G3797,FINALS_WEEK_FRIDAY_PERIOD_SCHEDULE[],2,TRUE),
       VLOOKUP(Attendance!$G3797,REGULAR_WEEK_SCHEDULE[[Friday]:[Period]],2,TRUE))))))))))</f>
        <v/>
      </c>
      <c r="J3797" s="41" t="str">
        <f t="shared" ca="1" si="182"/>
        <v/>
      </c>
      <c r="K3797" s="41" t="str">
        <f>IF($A3797 &lt;&gt; "",VLOOKUP($A3797,'Student reference sheet'!$A$2:$V$2329, 7,FALSE), "")</f>
        <v/>
      </c>
      <c r="L3797" s="30" t="str">
        <f>IF($A3797 ="", "", VLOOKUP($A3797, 'Student reference sheet'!$A$2:$Z$2603,23,FALSE))</f>
        <v/>
      </c>
      <c r="M3797" s="30" t="str">
        <f>IF($A3797 ="", "", VLOOKUP($A3797, 'Student reference sheet'!$A$2:$Z$2603,24,FALSE))</f>
        <v/>
      </c>
      <c r="N3797" s="30" t="str">
        <f>IF($A3797 ="", "", VLOOKUP($A3797, 'Student reference sheet'!$A$2:$Z$2603,26,FALSE))</f>
        <v/>
      </c>
      <c r="O3797" s="30" t="str">
        <f>IF($A3797 ="", "", VLOOKUP($A3797, 'Student reference sheet'!$A$2:$Z$2603,25,FALSE))</f>
        <v/>
      </c>
      <c r="P3797" s="39" t="str">
        <f>IF($A3797 = "", "", IF(OR(VLOOKUP($A3797,'Student reference sheet'!$A$2:$V$2400,8,FALSE) = "R",  VLOOKUP($A3797,'Student reference sheet'!$A$2:$V$2400,8,FALSE) = "L"), "X", ""))</f>
        <v/>
      </c>
      <c r="Q3797" s="39" t="str">
        <f>IF($A3797 ="", "", VLOOKUP($A3797, 'Student reference sheet'!$A$2:$V$2603,22,FALSE))</f>
        <v/>
      </c>
      <c r="R3797" s="39" t="str">
        <f>IF($A3797 &lt;&gt; "",VLOOKUP($A3797,'Student reference sheet'!$A$2:$V$2329, 5,FALSE), "")</f>
        <v/>
      </c>
      <c r="S3797" s="39" t="str">
        <f>IF($A3797 &lt;&gt; "",VLOOKUP($A3797,'Student reference sheet'!$A$2:$V$2329, 6,FALSE), "")</f>
        <v/>
      </c>
      <c r="T3797" s="30" t="str">
        <f>IF($A3797 = "","",
IF(VLOOKUP($A3797,'Student reference sheet'!$A$2:$V$2329, 10,FALSE) = "Y", "Hispanic",
IF(VLOOKUP($A3797,'Student reference sheet'!$A$2:$V$2329,11,FALSE) &lt;&gt; "",
IF(VLOOKUP($A3797,'Student reference sheet'!$A$2:$V$2329,11,FALSE) = "UNK", "Unknown", VLOOKUP(VALUE(VLOOKUP($A3797,'Student reference sheet'!$A$2:$V$2329,11,FALSE)),'Ethnicity Reference'!$A$2:$B$22,2,FALSE)),
IF(VLOOKUP($A3797,'Student reference sheet'!$A$2:$V$2329,9,FALSE) &lt;&gt; "", VLOOKUP(VALUE(VLOOKUP($A3797,'Student reference sheet'!$A$2:$V$2329,9,FALSE)),'Ethnicity Reference'!$A$2:$B$22,2,FALSE),"Unknown"))))</f>
        <v/>
      </c>
      <c r="U3797" s="35"/>
    </row>
    <row r="3798" spans="1:21" ht="15.75">
      <c r="A3798" s="47"/>
      <c r="B3798" s="33"/>
      <c r="C3798" s="39" t="str">
        <f>IF($A3798 &lt;&gt; "",VLOOKUP($A3798,'Student reference sheet'!$A$2:$V$2329, 3,FALSE), "")</f>
        <v/>
      </c>
      <c r="D3798" s="39" t="str">
        <f>IF($A3798 &lt;&gt; "",VLOOKUP($A3798,'Student reference sheet'!$A$2:$V$2329, 2,FALSE), "")</f>
        <v/>
      </c>
      <c r="E3798" s="35"/>
      <c r="F3798" s="34"/>
      <c r="G3798" s="40" t="str">
        <f t="shared" ca="1" si="180"/>
        <v/>
      </c>
      <c r="H3798" s="40" t="str">
        <f t="shared" ca="1" si="181"/>
        <v/>
      </c>
      <c r="I3798" s="36" t="str">
        <f>IF($A3798 = "", "",
IF(COUNTIF(MINIMUM_DAY_DATES[], Attendance!J3798) &gt; 0, VLOOKUP(Attendance!$G3798,MINIMUM_DAY_PERIOD_SCHEDULE[], 2,TRUE),
IF(COUNTIF(RALLY_DATES[], Attendance!J3798) &gt; 0, VLOOKUP(Attendance!$G3798,RALLY_PERIOD_SCHEDULE[], 2,TRUE),
IF(WEEKDAY(Attendance!$J3798) = 2,
       IF(COUNTIF(FINALS_WEEK_MONDAY_DATE[],Attendance!$J3798) &gt; 0, VLOOKUP(Attendance!$G3798,FINALS_WEEK_MONDAY_PERIOD_SCHEDULE[],2,TRUE),
       VLOOKUP(Attendance!$G3798,REGULAR_WEEK_SCHEDULE[],6,TRUE)),
IF(WEEKDAY($J3798) = 3,
       IF(COUNTIF(FINALS_WEEK_TUESDAY_DATE[],Attendance!$J3798) &gt; 0, VLOOKUP(Attendance!$G3798,FINALS_WEEK_TUESDAY_PERIOD_SCHEDULE[],2,TRUE),
       VLOOKUP(Attendance!$G3798,REGULAR_WEEK_SCHEDULE[[Tuesday]:[Period]],5,TRUE)),
IF(WEEKDAY(Attendance!$J3798) = 4,
        IF(COUNTIF(BLOCK_WEDNESDAY_DATES[],Attendance!$J3798) &gt; 0, VLOOKUP(Attendance!$G3798,BLOCK_WEDNESDAY_PERIOD_SCHEDULE[],2,TRUE),
        IF(COUNTIF(FINALS_WEEK_WEDNESDAY_DATE[],Attendance!$J3798) &gt; 0, VLOOKUP(Attendance!$G3798,FINALS_WEEK_WEDNESDAY_PERIOD_SCHEDULE[],2,TRUE),
       VLOOKUP(Attendance!$G3798,REGULAR_WEEK_SCHEDULE[[Wednesday]:[Period]],4,TRUE))),
IF(WEEKDAY($J3798) = 5,
       IF(COUNTIF(BLOCK_THURSDAY_DATES[],Attendance!$J3798) &gt; 0, VLOOKUP(Attendance!$G3798,BLOCK_THURSDAY_PERIOD_SCHEDULE[],2,TRUE),
       IF(COUNTIF(FINALS_WEEK_THURSDAY_DATE[],Attendance!$J3798) &gt; 0, VLOOKUP(Attendance!$G3798,FINALS_WEEK_THURSDAY_PERIOD_SCHEDULE[],2,TRUE),
       VLOOKUP(Attendance!$G3798,REGULAR_WEEK_SCHEDULE[[Thursday]:[Period]],3,TRUE))),
IF(WEEKDAY(Attendance!$J3798) = 6,
       IF(COUNTIF(FINALS_WEEK_FRIDAY_DATE[],Attendance!$J3798) &gt; 0, VLOOKUP(Attendance!$G3798,FINALS_WEEK_FRIDAY_PERIOD_SCHEDULE[],2,TRUE),
       VLOOKUP(Attendance!$G3798,REGULAR_WEEK_SCHEDULE[[Friday]:[Period]],2,TRUE))))))))))</f>
        <v/>
      </c>
      <c r="J3798" s="41" t="str">
        <f t="shared" ca="1" si="182"/>
        <v/>
      </c>
      <c r="K3798" s="41" t="str">
        <f>IF($A3798 &lt;&gt; "",VLOOKUP($A3798,'Student reference sheet'!$A$2:$V$2329, 7,FALSE), "")</f>
        <v/>
      </c>
      <c r="L3798" s="30" t="str">
        <f>IF($A3798 ="", "", VLOOKUP($A3798, 'Student reference sheet'!$A$2:$Z$2603,23,FALSE))</f>
        <v/>
      </c>
      <c r="M3798" s="30" t="str">
        <f>IF($A3798 ="", "", VLOOKUP($A3798, 'Student reference sheet'!$A$2:$Z$2603,24,FALSE))</f>
        <v/>
      </c>
      <c r="N3798" s="30" t="str">
        <f>IF($A3798 ="", "", VLOOKUP($A3798, 'Student reference sheet'!$A$2:$Z$2603,26,FALSE))</f>
        <v/>
      </c>
      <c r="O3798" s="30" t="str">
        <f>IF($A3798 ="", "", VLOOKUP($A3798, 'Student reference sheet'!$A$2:$Z$2603,25,FALSE))</f>
        <v/>
      </c>
      <c r="P3798" s="39" t="str">
        <f>IF($A3798 = "", "", IF(OR(VLOOKUP($A3798,'Student reference sheet'!$A$2:$V$2400,8,FALSE) = "R",  VLOOKUP($A3798,'Student reference sheet'!$A$2:$V$2400,8,FALSE) = "L"), "X", ""))</f>
        <v/>
      </c>
      <c r="Q3798" s="39" t="str">
        <f>IF($A3798 ="", "", VLOOKUP($A3798, 'Student reference sheet'!$A$2:$V$2603,22,FALSE))</f>
        <v/>
      </c>
      <c r="R3798" s="39" t="str">
        <f>IF($A3798 &lt;&gt; "",VLOOKUP($A3798,'Student reference sheet'!$A$2:$V$2329, 5,FALSE), "")</f>
        <v/>
      </c>
      <c r="S3798" s="39" t="str">
        <f>IF($A3798 &lt;&gt; "",VLOOKUP($A3798,'Student reference sheet'!$A$2:$V$2329, 6,FALSE), "")</f>
        <v/>
      </c>
      <c r="T3798" s="30" t="str">
        <f>IF($A3798 = "","",
IF(VLOOKUP($A3798,'Student reference sheet'!$A$2:$V$2329, 10,FALSE) = "Y", "Hispanic",
IF(VLOOKUP($A3798,'Student reference sheet'!$A$2:$V$2329,11,FALSE) &lt;&gt; "",
IF(VLOOKUP($A3798,'Student reference sheet'!$A$2:$V$2329,11,FALSE) = "UNK", "Unknown", VLOOKUP(VALUE(VLOOKUP($A3798,'Student reference sheet'!$A$2:$V$2329,11,FALSE)),'Ethnicity Reference'!$A$2:$B$22,2,FALSE)),
IF(VLOOKUP($A3798,'Student reference sheet'!$A$2:$V$2329,9,FALSE) &lt;&gt; "", VLOOKUP(VALUE(VLOOKUP($A3798,'Student reference sheet'!$A$2:$V$2329,9,FALSE)),'Ethnicity Reference'!$A$2:$B$22,2,FALSE),"Unknown"))))</f>
        <v/>
      </c>
      <c r="U3798" s="35"/>
    </row>
    <row r="3799" spans="1:21" ht="15.75">
      <c r="A3799" s="47"/>
      <c r="B3799" s="33"/>
      <c r="C3799" s="39" t="str">
        <f>IF($A3799 &lt;&gt; "",VLOOKUP($A3799,'Student reference sheet'!$A$2:$V$2329, 3,FALSE), "")</f>
        <v/>
      </c>
      <c r="D3799" s="39" t="str">
        <f>IF($A3799 &lt;&gt; "",VLOOKUP($A3799,'Student reference sheet'!$A$2:$V$2329, 2,FALSE), "")</f>
        <v/>
      </c>
      <c r="E3799" s="35"/>
      <c r="F3799" s="34"/>
      <c r="G3799" s="40" t="str">
        <f t="shared" ca="1" si="180"/>
        <v/>
      </c>
      <c r="H3799" s="40" t="str">
        <f t="shared" ca="1" si="181"/>
        <v/>
      </c>
      <c r="I3799" s="36" t="str">
        <f>IF($A3799 = "", "",
IF(COUNTIF(MINIMUM_DAY_DATES[], Attendance!J3799) &gt; 0, VLOOKUP(Attendance!$G3799,MINIMUM_DAY_PERIOD_SCHEDULE[], 2,TRUE),
IF(COUNTIF(RALLY_DATES[], Attendance!J3799) &gt; 0, VLOOKUP(Attendance!$G3799,RALLY_PERIOD_SCHEDULE[], 2,TRUE),
IF(WEEKDAY(Attendance!$J3799) = 2,
       IF(COUNTIF(FINALS_WEEK_MONDAY_DATE[],Attendance!$J3799) &gt; 0, VLOOKUP(Attendance!$G3799,FINALS_WEEK_MONDAY_PERIOD_SCHEDULE[],2,TRUE),
       VLOOKUP(Attendance!$G3799,REGULAR_WEEK_SCHEDULE[],6,TRUE)),
IF(WEEKDAY($J3799) = 3,
       IF(COUNTIF(FINALS_WEEK_TUESDAY_DATE[],Attendance!$J3799) &gt; 0, VLOOKUP(Attendance!$G3799,FINALS_WEEK_TUESDAY_PERIOD_SCHEDULE[],2,TRUE),
       VLOOKUP(Attendance!$G3799,REGULAR_WEEK_SCHEDULE[[Tuesday]:[Period]],5,TRUE)),
IF(WEEKDAY(Attendance!$J3799) = 4,
        IF(COUNTIF(BLOCK_WEDNESDAY_DATES[],Attendance!$J3799) &gt; 0, VLOOKUP(Attendance!$G3799,BLOCK_WEDNESDAY_PERIOD_SCHEDULE[],2,TRUE),
        IF(COUNTIF(FINALS_WEEK_WEDNESDAY_DATE[],Attendance!$J3799) &gt; 0, VLOOKUP(Attendance!$G3799,FINALS_WEEK_WEDNESDAY_PERIOD_SCHEDULE[],2,TRUE),
       VLOOKUP(Attendance!$G3799,REGULAR_WEEK_SCHEDULE[[Wednesday]:[Period]],4,TRUE))),
IF(WEEKDAY($J3799) = 5,
       IF(COUNTIF(BLOCK_THURSDAY_DATES[],Attendance!$J3799) &gt; 0, VLOOKUP(Attendance!$G3799,BLOCK_THURSDAY_PERIOD_SCHEDULE[],2,TRUE),
       IF(COUNTIF(FINALS_WEEK_THURSDAY_DATE[],Attendance!$J3799) &gt; 0, VLOOKUP(Attendance!$G3799,FINALS_WEEK_THURSDAY_PERIOD_SCHEDULE[],2,TRUE),
       VLOOKUP(Attendance!$G3799,REGULAR_WEEK_SCHEDULE[[Thursday]:[Period]],3,TRUE))),
IF(WEEKDAY(Attendance!$J3799) = 6,
       IF(COUNTIF(FINALS_WEEK_FRIDAY_DATE[],Attendance!$J3799) &gt; 0, VLOOKUP(Attendance!$G3799,FINALS_WEEK_FRIDAY_PERIOD_SCHEDULE[],2,TRUE),
       VLOOKUP(Attendance!$G3799,REGULAR_WEEK_SCHEDULE[[Friday]:[Period]],2,TRUE))))))))))</f>
        <v/>
      </c>
      <c r="J3799" s="41" t="str">
        <f t="shared" ca="1" si="182"/>
        <v/>
      </c>
      <c r="K3799" s="41" t="str">
        <f>IF($A3799 &lt;&gt; "",VLOOKUP($A3799,'Student reference sheet'!$A$2:$V$2329, 7,FALSE), "")</f>
        <v/>
      </c>
      <c r="L3799" s="30" t="str">
        <f>IF($A3799 ="", "", VLOOKUP($A3799, 'Student reference sheet'!$A$2:$Z$2603,23,FALSE))</f>
        <v/>
      </c>
      <c r="M3799" s="30" t="str">
        <f>IF($A3799 ="", "", VLOOKUP($A3799, 'Student reference sheet'!$A$2:$Z$2603,24,FALSE))</f>
        <v/>
      </c>
      <c r="N3799" s="30" t="str">
        <f>IF($A3799 ="", "", VLOOKUP($A3799, 'Student reference sheet'!$A$2:$Z$2603,26,FALSE))</f>
        <v/>
      </c>
      <c r="O3799" s="30" t="str">
        <f>IF($A3799 ="", "", VLOOKUP($A3799, 'Student reference sheet'!$A$2:$Z$2603,25,FALSE))</f>
        <v/>
      </c>
      <c r="P3799" s="39" t="str">
        <f>IF($A3799 = "", "", IF(OR(VLOOKUP($A3799,'Student reference sheet'!$A$2:$V$2400,8,FALSE) = "R",  VLOOKUP($A3799,'Student reference sheet'!$A$2:$V$2400,8,FALSE) = "L"), "X", ""))</f>
        <v/>
      </c>
      <c r="Q3799" s="39" t="str">
        <f>IF($A3799 ="", "", VLOOKUP($A3799, 'Student reference sheet'!$A$2:$V$2603,22,FALSE))</f>
        <v/>
      </c>
      <c r="R3799" s="39" t="str">
        <f>IF($A3799 &lt;&gt; "",VLOOKUP($A3799,'Student reference sheet'!$A$2:$V$2329, 5,FALSE), "")</f>
        <v/>
      </c>
      <c r="S3799" s="39" t="str">
        <f>IF($A3799 &lt;&gt; "",VLOOKUP($A3799,'Student reference sheet'!$A$2:$V$2329, 6,FALSE), "")</f>
        <v/>
      </c>
      <c r="T3799" s="30" t="str">
        <f>IF($A3799 = "","",
IF(VLOOKUP($A3799,'Student reference sheet'!$A$2:$V$2329, 10,FALSE) = "Y", "Hispanic",
IF(VLOOKUP($A3799,'Student reference sheet'!$A$2:$V$2329,11,FALSE) &lt;&gt; "",
IF(VLOOKUP($A3799,'Student reference sheet'!$A$2:$V$2329,11,FALSE) = "UNK", "Unknown", VLOOKUP(VALUE(VLOOKUP($A3799,'Student reference sheet'!$A$2:$V$2329,11,FALSE)),'Ethnicity Reference'!$A$2:$B$22,2,FALSE)),
IF(VLOOKUP($A3799,'Student reference sheet'!$A$2:$V$2329,9,FALSE) &lt;&gt; "", VLOOKUP(VALUE(VLOOKUP($A3799,'Student reference sheet'!$A$2:$V$2329,9,FALSE)),'Ethnicity Reference'!$A$2:$B$22,2,FALSE),"Unknown"))))</f>
        <v/>
      </c>
      <c r="U3799" s="35"/>
    </row>
    <row r="3800" spans="1:21" ht="15.75">
      <c r="A3800" s="47"/>
      <c r="B3800" s="33"/>
      <c r="C3800" s="39" t="str">
        <f>IF($A3800 &lt;&gt; "",VLOOKUP($A3800,'Student reference sheet'!$A$2:$V$2329, 3,FALSE), "")</f>
        <v/>
      </c>
      <c r="D3800" s="39" t="str">
        <f>IF($A3800 &lt;&gt; "",VLOOKUP($A3800,'Student reference sheet'!$A$2:$V$2329, 2,FALSE), "")</f>
        <v/>
      </c>
      <c r="E3800" s="35"/>
      <c r="F3800" s="34"/>
      <c r="G3800" s="40" t="str">
        <f t="shared" ca="1" si="180"/>
        <v/>
      </c>
      <c r="H3800" s="40" t="str">
        <f t="shared" ca="1" si="181"/>
        <v/>
      </c>
      <c r="I3800" s="36" t="str">
        <f>IF($A3800 = "", "",
IF(COUNTIF(MINIMUM_DAY_DATES[], Attendance!J3800) &gt; 0, VLOOKUP(Attendance!$G3800,MINIMUM_DAY_PERIOD_SCHEDULE[], 2,TRUE),
IF(COUNTIF(RALLY_DATES[], Attendance!J3800) &gt; 0, VLOOKUP(Attendance!$G3800,RALLY_PERIOD_SCHEDULE[], 2,TRUE),
IF(WEEKDAY(Attendance!$J3800) = 2,
       IF(COUNTIF(FINALS_WEEK_MONDAY_DATE[],Attendance!$J3800) &gt; 0, VLOOKUP(Attendance!$G3800,FINALS_WEEK_MONDAY_PERIOD_SCHEDULE[],2,TRUE),
       VLOOKUP(Attendance!$G3800,REGULAR_WEEK_SCHEDULE[],6,TRUE)),
IF(WEEKDAY($J3800) = 3,
       IF(COUNTIF(FINALS_WEEK_TUESDAY_DATE[],Attendance!$J3800) &gt; 0, VLOOKUP(Attendance!$G3800,FINALS_WEEK_TUESDAY_PERIOD_SCHEDULE[],2,TRUE),
       VLOOKUP(Attendance!$G3800,REGULAR_WEEK_SCHEDULE[[Tuesday]:[Period]],5,TRUE)),
IF(WEEKDAY(Attendance!$J3800) = 4,
        IF(COUNTIF(BLOCK_WEDNESDAY_DATES[],Attendance!$J3800) &gt; 0, VLOOKUP(Attendance!$G3800,BLOCK_WEDNESDAY_PERIOD_SCHEDULE[],2,TRUE),
        IF(COUNTIF(FINALS_WEEK_WEDNESDAY_DATE[],Attendance!$J3800) &gt; 0, VLOOKUP(Attendance!$G3800,FINALS_WEEK_WEDNESDAY_PERIOD_SCHEDULE[],2,TRUE),
       VLOOKUP(Attendance!$G3800,REGULAR_WEEK_SCHEDULE[[Wednesday]:[Period]],4,TRUE))),
IF(WEEKDAY($J3800) = 5,
       IF(COUNTIF(BLOCK_THURSDAY_DATES[],Attendance!$J3800) &gt; 0, VLOOKUP(Attendance!$G3800,BLOCK_THURSDAY_PERIOD_SCHEDULE[],2,TRUE),
       IF(COUNTIF(FINALS_WEEK_THURSDAY_DATE[],Attendance!$J3800) &gt; 0, VLOOKUP(Attendance!$G3800,FINALS_WEEK_THURSDAY_PERIOD_SCHEDULE[],2,TRUE),
       VLOOKUP(Attendance!$G3800,REGULAR_WEEK_SCHEDULE[[Thursday]:[Period]],3,TRUE))),
IF(WEEKDAY(Attendance!$J3800) = 6,
       IF(COUNTIF(FINALS_WEEK_FRIDAY_DATE[],Attendance!$J3800) &gt; 0, VLOOKUP(Attendance!$G3800,FINALS_WEEK_FRIDAY_PERIOD_SCHEDULE[],2,TRUE),
       VLOOKUP(Attendance!$G3800,REGULAR_WEEK_SCHEDULE[[Friday]:[Period]],2,TRUE))))))))))</f>
        <v/>
      </c>
      <c r="J3800" s="41" t="str">
        <f t="shared" ca="1" si="182"/>
        <v/>
      </c>
      <c r="K3800" s="41" t="str">
        <f>IF($A3800 &lt;&gt; "",VLOOKUP($A3800,'Student reference sheet'!$A$2:$V$2329, 7,FALSE), "")</f>
        <v/>
      </c>
      <c r="L3800" s="30" t="str">
        <f>IF($A3800 ="", "", VLOOKUP($A3800, 'Student reference sheet'!$A$2:$Z$2603,23,FALSE))</f>
        <v/>
      </c>
      <c r="M3800" s="30" t="str">
        <f>IF($A3800 ="", "", VLOOKUP($A3800, 'Student reference sheet'!$A$2:$Z$2603,24,FALSE))</f>
        <v/>
      </c>
      <c r="N3800" s="30" t="str">
        <f>IF($A3800 ="", "", VLOOKUP($A3800, 'Student reference sheet'!$A$2:$Z$2603,26,FALSE))</f>
        <v/>
      </c>
      <c r="O3800" s="30" t="str">
        <f>IF($A3800 ="", "", VLOOKUP($A3800, 'Student reference sheet'!$A$2:$Z$2603,25,FALSE))</f>
        <v/>
      </c>
      <c r="P3800" s="39" t="str">
        <f>IF($A3800 = "", "", IF(OR(VLOOKUP($A3800,'Student reference sheet'!$A$2:$V$2400,8,FALSE) = "R",  VLOOKUP($A3800,'Student reference sheet'!$A$2:$V$2400,8,FALSE) = "L"), "X", ""))</f>
        <v/>
      </c>
      <c r="Q3800" s="39" t="str">
        <f>IF($A3800 ="", "", VLOOKUP($A3800, 'Student reference sheet'!$A$2:$V$2603,22,FALSE))</f>
        <v/>
      </c>
      <c r="R3800" s="39" t="str">
        <f>IF($A3800 &lt;&gt; "",VLOOKUP($A3800,'Student reference sheet'!$A$2:$V$2329, 5,FALSE), "")</f>
        <v/>
      </c>
      <c r="S3800" s="39" t="str">
        <f>IF($A3800 &lt;&gt; "",VLOOKUP($A3800,'Student reference sheet'!$A$2:$V$2329, 6,FALSE), "")</f>
        <v/>
      </c>
      <c r="T3800" s="30" t="str">
        <f>IF($A3800 = "","",
IF(VLOOKUP($A3800,'Student reference sheet'!$A$2:$V$2329, 10,FALSE) = "Y", "Hispanic",
IF(VLOOKUP($A3800,'Student reference sheet'!$A$2:$V$2329,11,FALSE) &lt;&gt; "",
IF(VLOOKUP($A3800,'Student reference sheet'!$A$2:$V$2329,11,FALSE) = "UNK", "Unknown", VLOOKUP(VALUE(VLOOKUP($A3800,'Student reference sheet'!$A$2:$V$2329,11,FALSE)),'Ethnicity Reference'!$A$2:$B$22,2,FALSE)),
IF(VLOOKUP($A3800,'Student reference sheet'!$A$2:$V$2329,9,FALSE) &lt;&gt; "", VLOOKUP(VALUE(VLOOKUP($A3800,'Student reference sheet'!$A$2:$V$2329,9,FALSE)),'Ethnicity Reference'!$A$2:$B$22,2,FALSE),"Unknown"))))</f>
        <v/>
      </c>
      <c r="U3800" s="35"/>
    </row>
    <row r="3801" spans="1:21" ht="15.75">
      <c r="A3801" s="47"/>
      <c r="B3801" s="33"/>
      <c r="C3801" s="39" t="str">
        <f>IF($A3801 &lt;&gt; "",VLOOKUP($A3801,'Student reference sheet'!$A$2:$V$2329, 3,FALSE), "")</f>
        <v/>
      </c>
      <c r="D3801" s="39" t="str">
        <f>IF($A3801 &lt;&gt; "",VLOOKUP($A3801,'Student reference sheet'!$A$2:$V$2329, 2,FALSE), "")</f>
        <v/>
      </c>
      <c r="E3801" s="35"/>
      <c r="F3801" s="34"/>
      <c r="G3801" s="40" t="str">
        <f t="shared" ca="1" si="180"/>
        <v/>
      </c>
      <c r="H3801" s="40" t="str">
        <f t="shared" ca="1" si="181"/>
        <v/>
      </c>
      <c r="I3801" s="36" t="str">
        <f>IF($A3801 = "", "",
IF(COUNTIF(MINIMUM_DAY_DATES[], Attendance!J3801) &gt; 0, VLOOKUP(Attendance!$G3801,MINIMUM_DAY_PERIOD_SCHEDULE[], 2,TRUE),
IF(COUNTIF(RALLY_DATES[], Attendance!J3801) &gt; 0, VLOOKUP(Attendance!$G3801,RALLY_PERIOD_SCHEDULE[], 2,TRUE),
IF(WEEKDAY(Attendance!$J3801) = 2,
       IF(COUNTIF(FINALS_WEEK_MONDAY_DATE[],Attendance!$J3801) &gt; 0, VLOOKUP(Attendance!$G3801,FINALS_WEEK_MONDAY_PERIOD_SCHEDULE[],2,TRUE),
       VLOOKUP(Attendance!$G3801,REGULAR_WEEK_SCHEDULE[],6,TRUE)),
IF(WEEKDAY($J3801) = 3,
       IF(COUNTIF(FINALS_WEEK_TUESDAY_DATE[],Attendance!$J3801) &gt; 0, VLOOKUP(Attendance!$G3801,FINALS_WEEK_TUESDAY_PERIOD_SCHEDULE[],2,TRUE),
       VLOOKUP(Attendance!$G3801,REGULAR_WEEK_SCHEDULE[[Tuesday]:[Period]],5,TRUE)),
IF(WEEKDAY(Attendance!$J3801) = 4,
        IF(COUNTIF(BLOCK_WEDNESDAY_DATES[],Attendance!$J3801) &gt; 0, VLOOKUP(Attendance!$G3801,BLOCK_WEDNESDAY_PERIOD_SCHEDULE[],2,TRUE),
        IF(COUNTIF(FINALS_WEEK_WEDNESDAY_DATE[],Attendance!$J3801) &gt; 0, VLOOKUP(Attendance!$G3801,FINALS_WEEK_WEDNESDAY_PERIOD_SCHEDULE[],2,TRUE),
       VLOOKUP(Attendance!$G3801,REGULAR_WEEK_SCHEDULE[[Wednesday]:[Period]],4,TRUE))),
IF(WEEKDAY($J3801) = 5,
       IF(COUNTIF(BLOCK_THURSDAY_DATES[],Attendance!$J3801) &gt; 0, VLOOKUP(Attendance!$G3801,BLOCK_THURSDAY_PERIOD_SCHEDULE[],2,TRUE),
       IF(COUNTIF(FINALS_WEEK_THURSDAY_DATE[],Attendance!$J3801) &gt; 0, VLOOKUP(Attendance!$G3801,FINALS_WEEK_THURSDAY_PERIOD_SCHEDULE[],2,TRUE),
       VLOOKUP(Attendance!$G3801,REGULAR_WEEK_SCHEDULE[[Thursday]:[Period]],3,TRUE))),
IF(WEEKDAY(Attendance!$J3801) = 6,
       IF(COUNTIF(FINALS_WEEK_FRIDAY_DATE[],Attendance!$J3801) &gt; 0, VLOOKUP(Attendance!$G3801,FINALS_WEEK_FRIDAY_PERIOD_SCHEDULE[],2,TRUE),
       VLOOKUP(Attendance!$G3801,REGULAR_WEEK_SCHEDULE[[Friday]:[Period]],2,TRUE))))))))))</f>
        <v/>
      </c>
      <c r="J3801" s="41" t="str">
        <f t="shared" ca="1" si="182"/>
        <v/>
      </c>
      <c r="K3801" s="41" t="str">
        <f>IF($A3801 &lt;&gt; "",VLOOKUP($A3801,'Student reference sheet'!$A$2:$V$2329, 7,FALSE), "")</f>
        <v/>
      </c>
      <c r="L3801" s="30" t="str">
        <f>IF($A3801 ="", "", VLOOKUP($A3801, 'Student reference sheet'!$A$2:$Z$2603,23,FALSE))</f>
        <v/>
      </c>
      <c r="M3801" s="30" t="str">
        <f>IF($A3801 ="", "", VLOOKUP($A3801, 'Student reference sheet'!$A$2:$Z$2603,24,FALSE))</f>
        <v/>
      </c>
      <c r="N3801" s="30" t="str">
        <f>IF($A3801 ="", "", VLOOKUP($A3801, 'Student reference sheet'!$A$2:$Z$2603,26,FALSE))</f>
        <v/>
      </c>
      <c r="O3801" s="30" t="str">
        <f>IF($A3801 ="", "", VLOOKUP($A3801, 'Student reference sheet'!$A$2:$Z$2603,25,FALSE))</f>
        <v/>
      </c>
      <c r="P3801" s="39" t="str">
        <f>IF($A3801 = "", "", IF(OR(VLOOKUP($A3801,'Student reference sheet'!$A$2:$V$2400,8,FALSE) = "R",  VLOOKUP($A3801,'Student reference sheet'!$A$2:$V$2400,8,FALSE) = "L"), "X", ""))</f>
        <v/>
      </c>
      <c r="Q3801" s="39" t="str">
        <f>IF($A3801 ="", "", VLOOKUP($A3801, 'Student reference sheet'!$A$2:$V$2603,22,FALSE))</f>
        <v/>
      </c>
      <c r="R3801" s="39" t="str">
        <f>IF($A3801 &lt;&gt; "",VLOOKUP($A3801,'Student reference sheet'!$A$2:$V$2329, 5,FALSE), "")</f>
        <v/>
      </c>
      <c r="S3801" s="39" t="str">
        <f>IF($A3801 &lt;&gt; "",VLOOKUP($A3801,'Student reference sheet'!$A$2:$V$2329, 6,FALSE), "")</f>
        <v/>
      </c>
      <c r="T3801" s="30" t="str">
        <f>IF($A3801 = "","",
IF(VLOOKUP($A3801,'Student reference sheet'!$A$2:$V$2329, 10,FALSE) = "Y", "Hispanic",
IF(VLOOKUP($A3801,'Student reference sheet'!$A$2:$V$2329,11,FALSE) &lt;&gt; "",
IF(VLOOKUP($A3801,'Student reference sheet'!$A$2:$V$2329,11,FALSE) = "UNK", "Unknown", VLOOKUP(VALUE(VLOOKUP($A3801,'Student reference sheet'!$A$2:$V$2329,11,FALSE)),'Ethnicity Reference'!$A$2:$B$22,2,FALSE)),
IF(VLOOKUP($A3801,'Student reference sheet'!$A$2:$V$2329,9,FALSE) &lt;&gt; "", VLOOKUP(VALUE(VLOOKUP($A3801,'Student reference sheet'!$A$2:$V$2329,9,FALSE)),'Ethnicity Reference'!$A$2:$B$22,2,FALSE),"Unknown"))))</f>
        <v/>
      </c>
      <c r="U3801" s="35"/>
    </row>
    <row r="3802" spans="1:21" ht="15.75">
      <c r="A3802" s="47"/>
      <c r="B3802" s="33"/>
      <c r="C3802" s="39" t="str">
        <f>IF($A3802 &lt;&gt; "",VLOOKUP($A3802,'Student reference sheet'!$A$2:$V$2329, 3,FALSE), "")</f>
        <v/>
      </c>
      <c r="D3802" s="39" t="str">
        <f>IF($A3802 &lt;&gt; "",VLOOKUP($A3802,'Student reference sheet'!$A$2:$V$2329, 2,FALSE), "")</f>
        <v/>
      </c>
      <c r="E3802" s="35"/>
      <c r="F3802" s="34"/>
      <c r="G3802" s="40" t="str">
        <f t="shared" ca="1" si="180"/>
        <v/>
      </c>
      <c r="H3802" s="40" t="str">
        <f t="shared" ca="1" si="181"/>
        <v/>
      </c>
      <c r="I3802" s="36" t="str">
        <f>IF($A3802 = "", "",
IF(COUNTIF(MINIMUM_DAY_DATES[], Attendance!J3802) &gt; 0, VLOOKUP(Attendance!$G3802,MINIMUM_DAY_PERIOD_SCHEDULE[], 2,TRUE),
IF(COUNTIF(RALLY_DATES[], Attendance!J3802) &gt; 0, VLOOKUP(Attendance!$G3802,RALLY_PERIOD_SCHEDULE[], 2,TRUE),
IF(WEEKDAY(Attendance!$J3802) = 2,
       IF(COUNTIF(FINALS_WEEK_MONDAY_DATE[],Attendance!$J3802) &gt; 0, VLOOKUP(Attendance!$G3802,FINALS_WEEK_MONDAY_PERIOD_SCHEDULE[],2,TRUE),
       VLOOKUP(Attendance!$G3802,REGULAR_WEEK_SCHEDULE[],6,TRUE)),
IF(WEEKDAY($J3802) = 3,
       IF(COUNTIF(FINALS_WEEK_TUESDAY_DATE[],Attendance!$J3802) &gt; 0, VLOOKUP(Attendance!$G3802,FINALS_WEEK_TUESDAY_PERIOD_SCHEDULE[],2,TRUE),
       VLOOKUP(Attendance!$G3802,REGULAR_WEEK_SCHEDULE[[Tuesday]:[Period]],5,TRUE)),
IF(WEEKDAY(Attendance!$J3802) = 4,
        IF(COUNTIF(BLOCK_WEDNESDAY_DATES[],Attendance!$J3802) &gt; 0, VLOOKUP(Attendance!$G3802,BLOCK_WEDNESDAY_PERIOD_SCHEDULE[],2,TRUE),
        IF(COUNTIF(FINALS_WEEK_WEDNESDAY_DATE[],Attendance!$J3802) &gt; 0, VLOOKUP(Attendance!$G3802,FINALS_WEEK_WEDNESDAY_PERIOD_SCHEDULE[],2,TRUE),
       VLOOKUP(Attendance!$G3802,REGULAR_WEEK_SCHEDULE[[Wednesday]:[Period]],4,TRUE))),
IF(WEEKDAY($J3802) = 5,
       IF(COUNTIF(BLOCK_THURSDAY_DATES[],Attendance!$J3802) &gt; 0, VLOOKUP(Attendance!$G3802,BLOCK_THURSDAY_PERIOD_SCHEDULE[],2,TRUE),
       IF(COUNTIF(FINALS_WEEK_THURSDAY_DATE[],Attendance!$J3802) &gt; 0, VLOOKUP(Attendance!$G3802,FINALS_WEEK_THURSDAY_PERIOD_SCHEDULE[],2,TRUE),
       VLOOKUP(Attendance!$G3802,REGULAR_WEEK_SCHEDULE[[Thursday]:[Period]],3,TRUE))),
IF(WEEKDAY(Attendance!$J3802) = 6,
       IF(COUNTIF(FINALS_WEEK_FRIDAY_DATE[],Attendance!$J3802) &gt; 0, VLOOKUP(Attendance!$G3802,FINALS_WEEK_FRIDAY_PERIOD_SCHEDULE[],2,TRUE),
       VLOOKUP(Attendance!$G3802,REGULAR_WEEK_SCHEDULE[[Friday]:[Period]],2,TRUE))))))))))</f>
        <v/>
      </c>
      <c r="J3802" s="41" t="str">
        <f t="shared" ca="1" si="182"/>
        <v/>
      </c>
      <c r="K3802" s="41" t="str">
        <f>IF($A3802 &lt;&gt; "",VLOOKUP($A3802,'Student reference sheet'!$A$2:$V$2329, 7,FALSE), "")</f>
        <v/>
      </c>
      <c r="L3802" s="30" t="str">
        <f>IF($A3802 ="", "", VLOOKUP($A3802, 'Student reference sheet'!$A$2:$Z$2603,23,FALSE))</f>
        <v/>
      </c>
      <c r="M3802" s="30" t="str">
        <f>IF($A3802 ="", "", VLOOKUP($A3802, 'Student reference sheet'!$A$2:$Z$2603,24,FALSE))</f>
        <v/>
      </c>
      <c r="N3802" s="30" t="str">
        <f>IF($A3802 ="", "", VLOOKUP($A3802, 'Student reference sheet'!$A$2:$Z$2603,26,FALSE))</f>
        <v/>
      </c>
      <c r="O3802" s="30" t="str">
        <f>IF($A3802 ="", "", VLOOKUP($A3802, 'Student reference sheet'!$A$2:$Z$2603,25,FALSE))</f>
        <v/>
      </c>
      <c r="P3802" s="39" t="str">
        <f>IF($A3802 = "", "", IF(OR(VLOOKUP($A3802,'Student reference sheet'!$A$2:$V$2400,8,FALSE) = "R",  VLOOKUP($A3802,'Student reference sheet'!$A$2:$V$2400,8,FALSE) = "L"), "X", ""))</f>
        <v/>
      </c>
      <c r="Q3802" s="39" t="str">
        <f>IF($A3802 ="", "", VLOOKUP($A3802, 'Student reference sheet'!$A$2:$V$2603,22,FALSE))</f>
        <v/>
      </c>
      <c r="R3802" s="39" t="str">
        <f>IF($A3802 &lt;&gt; "",VLOOKUP($A3802,'Student reference sheet'!$A$2:$V$2329, 5,FALSE), "")</f>
        <v/>
      </c>
      <c r="S3802" s="39" t="str">
        <f>IF($A3802 &lt;&gt; "",VLOOKUP($A3802,'Student reference sheet'!$A$2:$V$2329, 6,FALSE), "")</f>
        <v/>
      </c>
      <c r="T3802" s="30" t="str">
        <f>IF($A3802 = "","",
IF(VLOOKUP($A3802,'Student reference sheet'!$A$2:$V$2329, 10,FALSE) = "Y", "Hispanic",
IF(VLOOKUP($A3802,'Student reference sheet'!$A$2:$V$2329,11,FALSE) &lt;&gt; "",
IF(VLOOKUP($A3802,'Student reference sheet'!$A$2:$V$2329,11,FALSE) = "UNK", "Unknown", VLOOKUP(VALUE(VLOOKUP($A3802,'Student reference sheet'!$A$2:$V$2329,11,FALSE)),'Ethnicity Reference'!$A$2:$B$22,2,FALSE)),
IF(VLOOKUP($A3802,'Student reference sheet'!$A$2:$V$2329,9,FALSE) &lt;&gt; "", VLOOKUP(VALUE(VLOOKUP($A3802,'Student reference sheet'!$A$2:$V$2329,9,FALSE)),'Ethnicity Reference'!$A$2:$B$22,2,FALSE),"Unknown"))))</f>
        <v/>
      </c>
      <c r="U3802" s="35"/>
    </row>
    <row r="3803" spans="1:21" ht="15.75">
      <c r="A3803" s="47"/>
      <c r="B3803" s="33"/>
      <c r="C3803" s="39" t="str">
        <f>IF($A3803 &lt;&gt; "",VLOOKUP($A3803,'Student reference sheet'!$A$2:$V$2329, 3,FALSE), "")</f>
        <v/>
      </c>
      <c r="D3803" s="39" t="str">
        <f>IF($A3803 &lt;&gt; "",VLOOKUP($A3803,'Student reference sheet'!$A$2:$V$2329, 2,FALSE), "")</f>
        <v/>
      </c>
      <c r="E3803" s="35"/>
      <c r="F3803" s="34"/>
      <c r="G3803" s="40" t="str">
        <f t="shared" ca="1" si="180"/>
        <v/>
      </c>
      <c r="H3803" s="40" t="str">
        <f t="shared" ca="1" si="181"/>
        <v/>
      </c>
      <c r="I3803" s="36" t="str">
        <f>IF($A3803 = "", "",
IF(COUNTIF(MINIMUM_DAY_DATES[], Attendance!J3803) &gt; 0, VLOOKUP(Attendance!$G3803,MINIMUM_DAY_PERIOD_SCHEDULE[], 2,TRUE),
IF(COUNTIF(RALLY_DATES[], Attendance!J3803) &gt; 0, VLOOKUP(Attendance!$G3803,RALLY_PERIOD_SCHEDULE[], 2,TRUE),
IF(WEEKDAY(Attendance!$J3803) = 2,
       IF(COUNTIF(FINALS_WEEK_MONDAY_DATE[],Attendance!$J3803) &gt; 0, VLOOKUP(Attendance!$G3803,FINALS_WEEK_MONDAY_PERIOD_SCHEDULE[],2,TRUE),
       VLOOKUP(Attendance!$G3803,REGULAR_WEEK_SCHEDULE[],6,TRUE)),
IF(WEEKDAY($J3803) = 3,
       IF(COUNTIF(FINALS_WEEK_TUESDAY_DATE[],Attendance!$J3803) &gt; 0, VLOOKUP(Attendance!$G3803,FINALS_WEEK_TUESDAY_PERIOD_SCHEDULE[],2,TRUE),
       VLOOKUP(Attendance!$G3803,REGULAR_WEEK_SCHEDULE[[Tuesday]:[Period]],5,TRUE)),
IF(WEEKDAY(Attendance!$J3803) = 4,
        IF(COUNTIF(BLOCK_WEDNESDAY_DATES[],Attendance!$J3803) &gt; 0, VLOOKUP(Attendance!$G3803,BLOCK_WEDNESDAY_PERIOD_SCHEDULE[],2,TRUE),
        IF(COUNTIF(FINALS_WEEK_WEDNESDAY_DATE[],Attendance!$J3803) &gt; 0, VLOOKUP(Attendance!$G3803,FINALS_WEEK_WEDNESDAY_PERIOD_SCHEDULE[],2,TRUE),
       VLOOKUP(Attendance!$G3803,REGULAR_WEEK_SCHEDULE[[Wednesday]:[Period]],4,TRUE))),
IF(WEEKDAY($J3803) = 5,
       IF(COUNTIF(BLOCK_THURSDAY_DATES[],Attendance!$J3803) &gt; 0, VLOOKUP(Attendance!$G3803,BLOCK_THURSDAY_PERIOD_SCHEDULE[],2,TRUE),
       IF(COUNTIF(FINALS_WEEK_THURSDAY_DATE[],Attendance!$J3803) &gt; 0, VLOOKUP(Attendance!$G3803,FINALS_WEEK_THURSDAY_PERIOD_SCHEDULE[],2,TRUE),
       VLOOKUP(Attendance!$G3803,REGULAR_WEEK_SCHEDULE[[Thursday]:[Period]],3,TRUE))),
IF(WEEKDAY(Attendance!$J3803) = 6,
       IF(COUNTIF(FINALS_WEEK_FRIDAY_DATE[],Attendance!$J3803) &gt; 0, VLOOKUP(Attendance!$G3803,FINALS_WEEK_FRIDAY_PERIOD_SCHEDULE[],2,TRUE),
       VLOOKUP(Attendance!$G3803,REGULAR_WEEK_SCHEDULE[[Friday]:[Period]],2,TRUE))))))))))</f>
        <v/>
      </c>
      <c r="J3803" s="41" t="str">
        <f t="shared" ca="1" si="182"/>
        <v/>
      </c>
      <c r="K3803" s="41" t="str">
        <f>IF($A3803 &lt;&gt; "",VLOOKUP($A3803,'Student reference sheet'!$A$2:$V$2329, 7,FALSE), "")</f>
        <v/>
      </c>
      <c r="L3803" s="30" t="str">
        <f>IF($A3803 ="", "", VLOOKUP($A3803, 'Student reference sheet'!$A$2:$Z$2603,23,FALSE))</f>
        <v/>
      </c>
      <c r="M3803" s="30" t="str">
        <f>IF($A3803 ="", "", VLOOKUP($A3803, 'Student reference sheet'!$A$2:$Z$2603,24,FALSE))</f>
        <v/>
      </c>
      <c r="N3803" s="30" t="str">
        <f>IF($A3803 ="", "", VLOOKUP($A3803, 'Student reference sheet'!$A$2:$Z$2603,26,FALSE))</f>
        <v/>
      </c>
      <c r="O3803" s="30" t="str">
        <f>IF($A3803 ="", "", VLOOKUP($A3803, 'Student reference sheet'!$A$2:$Z$2603,25,FALSE))</f>
        <v/>
      </c>
      <c r="P3803" s="39" t="str">
        <f>IF($A3803 = "", "", IF(OR(VLOOKUP($A3803,'Student reference sheet'!$A$2:$V$2400,8,FALSE) = "R",  VLOOKUP($A3803,'Student reference sheet'!$A$2:$V$2400,8,FALSE) = "L"), "X", ""))</f>
        <v/>
      </c>
      <c r="Q3803" s="39" t="str">
        <f>IF($A3803 ="", "", VLOOKUP($A3803, 'Student reference sheet'!$A$2:$V$2603,22,FALSE))</f>
        <v/>
      </c>
      <c r="R3803" s="39" t="str">
        <f>IF($A3803 &lt;&gt; "",VLOOKUP($A3803,'Student reference sheet'!$A$2:$V$2329, 5,FALSE), "")</f>
        <v/>
      </c>
      <c r="S3803" s="39" t="str">
        <f>IF($A3803 &lt;&gt; "",VLOOKUP($A3803,'Student reference sheet'!$A$2:$V$2329, 6,FALSE), "")</f>
        <v/>
      </c>
      <c r="T3803" s="30" t="str">
        <f>IF($A3803 = "","",
IF(VLOOKUP($A3803,'Student reference sheet'!$A$2:$V$2329, 10,FALSE) = "Y", "Hispanic",
IF(VLOOKUP($A3803,'Student reference sheet'!$A$2:$V$2329,11,FALSE) &lt;&gt; "",
IF(VLOOKUP($A3803,'Student reference sheet'!$A$2:$V$2329,11,FALSE) = "UNK", "Unknown", VLOOKUP(VALUE(VLOOKUP($A3803,'Student reference sheet'!$A$2:$V$2329,11,FALSE)),'Ethnicity Reference'!$A$2:$B$22,2,FALSE)),
IF(VLOOKUP($A3803,'Student reference sheet'!$A$2:$V$2329,9,FALSE) &lt;&gt; "", VLOOKUP(VALUE(VLOOKUP($A3803,'Student reference sheet'!$A$2:$V$2329,9,FALSE)),'Ethnicity Reference'!$A$2:$B$22,2,FALSE),"Unknown"))))</f>
        <v/>
      </c>
      <c r="U3803" s="35"/>
    </row>
    <row r="3804" spans="1:21" ht="15.75">
      <c r="A3804" s="47"/>
      <c r="B3804" s="33"/>
      <c r="C3804" s="39" t="str">
        <f>IF($A3804 &lt;&gt; "",VLOOKUP($A3804,'Student reference sheet'!$A$2:$V$2329, 3,FALSE), "")</f>
        <v/>
      </c>
      <c r="D3804" s="39" t="str">
        <f>IF($A3804 &lt;&gt; "",VLOOKUP($A3804,'Student reference sheet'!$A$2:$V$2329, 2,FALSE), "")</f>
        <v/>
      </c>
      <c r="E3804" s="35"/>
      <c r="F3804" s="34"/>
      <c r="G3804" s="40" t="str">
        <f t="shared" ca="1" si="180"/>
        <v/>
      </c>
      <c r="H3804" s="40" t="str">
        <f t="shared" ca="1" si="181"/>
        <v/>
      </c>
      <c r="I3804" s="36" t="str">
        <f>IF($A3804 = "", "",
IF(COUNTIF(MINIMUM_DAY_DATES[], Attendance!J3804) &gt; 0, VLOOKUP(Attendance!$G3804,MINIMUM_DAY_PERIOD_SCHEDULE[], 2,TRUE),
IF(COUNTIF(RALLY_DATES[], Attendance!J3804) &gt; 0, VLOOKUP(Attendance!$G3804,RALLY_PERIOD_SCHEDULE[], 2,TRUE),
IF(WEEKDAY(Attendance!$J3804) = 2,
       IF(COUNTIF(FINALS_WEEK_MONDAY_DATE[],Attendance!$J3804) &gt; 0, VLOOKUP(Attendance!$G3804,FINALS_WEEK_MONDAY_PERIOD_SCHEDULE[],2,TRUE),
       VLOOKUP(Attendance!$G3804,REGULAR_WEEK_SCHEDULE[],6,TRUE)),
IF(WEEKDAY($J3804) = 3,
       IF(COUNTIF(FINALS_WEEK_TUESDAY_DATE[],Attendance!$J3804) &gt; 0, VLOOKUP(Attendance!$G3804,FINALS_WEEK_TUESDAY_PERIOD_SCHEDULE[],2,TRUE),
       VLOOKUP(Attendance!$G3804,REGULAR_WEEK_SCHEDULE[[Tuesday]:[Period]],5,TRUE)),
IF(WEEKDAY(Attendance!$J3804) = 4,
        IF(COUNTIF(BLOCK_WEDNESDAY_DATES[],Attendance!$J3804) &gt; 0, VLOOKUP(Attendance!$G3804,BLOCK_WEDNESDAY_PERIOD_SCHEDULE[],2,TRUE),
        IF(COUNTIF(FINALS_WEEK_WEDNESDAY_DATE[],Attendance!$J3804) &gt; 0, VLOOKUP(Attendance!$G3804,FINALS_WEEK_WEDNESDAY_PERIOD_SCHEDULE[],2,TRUE),
       VLOOKUP(Attendance!$G3804,REGULAR_WEEK_SCHEDULE[[Wednesday]:[Period]],4,TRUE))),
IF(WEEKDAY($J3804) = 5,
       IF(COUNTIF(BLOCK_THURSDAY_DATES[],Attendance!$J3804) &gt; 0, VLOOKUP(Attendance!$G3804,BLOCK_THURSDAY_PERIOD_SCHEDULE[],2,TRUE),
       IF(COUNTIF(FINALS_WEEK_THURSDAY_DATE[],Attendance!$J3804) &gt; 0, VLOOKUP(Attendance!$G3804,FINALS_WEEK_THURSDAY_PERIOD_SCHEDULE[],2,TRUE),
       VLOOKUP(Attendance!$G3804,REGULAR_WEEK_SCHEDULE[[Thursday]:[Period]],3,TRUE))),
IF(WEEKDAY(Attendance!$J3804) = 6,
       IF(COUNTIF(FINALS_WEEK_FRIDAY_DATE[],Attendance!$J3804) &gt; 0, VLOOKUP(Attendance!$G3804,FINALS_WEEK_FRIDAY_PERIOD_SCHEDULE[],2,TRUE),
       VLOOKUP(Attendance!$G3804,REGULAR_WEEK_SCHEDULE[[Friday]:[Period]],2,TRUE))))))))))</f>
        <v/>
      </c>
      <c r="J3804" s="41" t="str">
        <f t="shared" ca="1" si="182"/>
        <v/>
      </c>
      <c r="K3804" s="41" t="str">
        <f>IF($A3804 &lt;&gt; "",VLOOKUP($A3804,'Student reference sheet'!$A$2:$V$2329, 7,FALSE), "")</f>
        <v/>
      </c>
      <c r="L3804" s="30" t="str">
        <f>IF($A3804 ="", "", VLOOKUP($A3804, 'Student reference sheet'!$A$2:$Z$2603,23,FALSE))</f>
        <v/>
      </c>
      <c r="M3804" s="30" t="str">
        <f>IF($A3804 ="", "", VLOOKUP($A3804, 'Student reference sheet'!$A$2:$Z$2603,24,FALSE))</f>
        <v/>
      </c>
      <c r="N3804" s="30" t="str">
        <f>IF($A3804 ="", "", VLOOKUP($A3804, 'Student reference sheet'!$A$2:$Z$2603,26,FALSE))</f>
        <v/>
      </c>
      <c r="O3804" s="30" t="str">
        <f>IF($A3804 ="", "", VLOOKUP($A3804, 'Student reference sheet'!$A$2:$Z$2603,25,FALSE))</f>
        <v/>
      </c>
      <c r="P3804" s="39" t="str">
        <f>IF($A3804 = "", "", IF(OR(VLOOKUP($A3804,'Student reference sheet'!$A$2:$V$2400,8,FALSE) = "R",  VLOOKUP($A3804,'Student reference sheet'!$A$2:$V$2400,8,FALSE) = "L"), "X", ""))</f>
        <v/>
      </c>
      <c r="Q3804" s="39" t="str">
        <f>IF($A3804 ="", "", VLOOKUP($A3804, 'Student reference sheet'!$A$2:$V$2603,22,FALSE))</f>
        <v/>
      </c>
      <c r="R3804" s="39" t="str">
        <f>IF($A3804 &lt;&gt; "",VLOOKUP($A3804,'Student reference sheet'!$A$2:$V$2329, 5,FALSE), "")</f>
        <v/>
      </c>
      <c r="S3804" s="39" t="str">
        <f>IF($A3804 &lt;&gt; "",VLOOKUP($A3804,'Student reference sheet'!$A$2:$V$2329, 6,FALSE), "")</f>
        <v/>
      </c>
      <c r="T3804" s="30" t="str">
        <f>IF($A3804 = "","",
IF(VLOOKUP($A3804,'Student reference sheet'!$A$2:$V$2329, 10,FALSE) = "Y", "Hispanic",
IF(VLOOKUP($A3804,'Student reference sheet'!$A$2:$V$2329,11,FALSE) &lt;&gt; "",
IF(VLOOKUP($A3804,'Student reference sheet'!$A$2:$V$2329,11,FALSE) = "UNK", "Unknown", VLOOKUP(VALUE(VLOOKUP($A3804,'Student reference sheet'!$A$2:$V$2329,11,FALSE)),'Ethnicity Reference'!$A$2:$B$22,2,FALSE)),
IF(VLOOKUP($A3804,'Student reference sheet'!$A$2:$V$2329,9,FALSE) &lt;&gt; "", VLOOKUP(VALUE(VLOOKUP($A3804,'Student reference sheet'!$A$2:$V$2329,9,FALSE)),'Ethnicity Reference'!$A$2:$B$22,2,FALSE),"Unknown"))))</f>
        <v/>
      </c>
      <c r="U3804" s="35"/>
    </row>
    <row r="3805" spans="1:21" ht="15.75">
      <c r="A3805" s="47"/>
      <c r="B3805" s="33"/>
      <c r="C3805" s="39" t="str">
        <f>IF($A3805 &lt;&gt; "",VLOOKUP($A3805,'Student reference sheet'!$A$2:$V$2329, 3,FALSE), "")</f>
        <v/>
      </c>
      <c r="D3805" s="39" t="str">
        <f>IF($A3805 &lt;&gt; "",VLOOKUP($A3805,'Student reference sheet'!$A$2:$V$2329, 2,FALSE), "")</f>
        <v/>
      </c>
      <c r="E3805" s="35"/>
      <c r="F3805" s="34"/>
      <c r="G3805" s="40" t="str">
        <f t="shared" ca="1" si="180"/>
        <v/>
      </c>
      <c r="H3805" s="40" t="str">
        <f t="shared" ca="1" si="181"/>
        <v/>
      </c>
      <c r="I3805" s="36" t="str">
        <f>IF($A3805 = "", "",
IF(COUNTIF(MINIMUM_DAY_DATES[], Attendance!J3805) &gt; 0, VLOOKUP(Attendance!$G3805,MINIMUM_DAY_PERIOD_SCHEDULE[], 2,TRUE),
IF(COUNTIF(RALLY_DATES[], Attendance!J3805) &gt; 0, VLOOKUP(Attendance!$G3805,RALLY_PERIOD_SCHEDULE[], 2,TRUE),
IF(WEEKDAY(Attendance!$J3805) = 2,
       IF(COUNTIF(FINALS_WEEK_MONDAY_DATE[],Attendance!$J3805) &gt; 0, VLOOKUP(Attendance!$G3805,FINALS_WEEK_MONDAY_PERIOD_SCHEDULE[],2,TRUE),
       VLOOKUP(Attendance!$G3805,REGULAR_WEEK_SCHEDULE[],6,TRUE)),
IF(WEEKDAY($J3805) = 3,
       IF(COUNTIF(FINALS_WEEK_TUESDAY_DATE[],Attendance!$J3805) &gt; 0, VLOOKUP(Attendance!$G3805,FINALS_WEEK_TUESDAY_PERIOD_SCHEDULE[],2,TRUE),
       VLOOKUP(Attendance!$G3805,REGULAR_WEEK_SCHEDULE[[Tuesday]:[Period]],5,TRUE)),
IF(WEEKDAY(Attendance!$J3805) = 4,
        IF(COUNTIF(BLOCK_WEDNESDAY_DATES[],Attendance!$J3805) &gt; 0, VLOOKUP(Attendance!$G3805,BLOCK_WEDNESDAY_PERIOD_SCHEDULE[],2,TRUE),
        IF(COUNTIF(FINALS_WEEK_WEDNESDAY_DATE[],Attendance!$J3805) &gt; 0, VLOOKUP(Attendance!$G3805,FINALS_WEEK_WEDNESDAY_PERIOD_SCHEDULE[],2,TRUE),
       VLOOKUP(Attendance!$G3805,REGULAR_WEEK_SCHEDULE[[Wednesday]:[Period]],4,TRUE))),
IF(WEEKDAY($J3805) = 5,
       IF(COUNTIF(BLOCK_THURSDAY_DATES[],Attendance!$J3805) &gt; 0, VLOOKUP(Attendance!$G3805,BLOCK_THURSDAY_PERIOD_SCHEDULE[],2,TRUE),
       IF(COUNTIF(FINALS_WEEK_THURSDAY_DATE[],Attendance!$J3805) &gt; 0, VLOOKUP(Attendance!$G3805,FINALS_WEEK_THURSDAY_PERIOD_SCHEDULE[],2,TRUE),
       VLOOKUP(Attendance!$G3805,REGULAR_WEEK_SCHEDULE[[Thursday]:[Period]],3,TRUE))),
IF(WEEKDAY(Attendance!$J3805) = 6,
       IF(COUNTIF(FINALS_WEEK_FRIDAY_DATE[],Attendance!$J3805) &gt; 0, VLOOKUP(Attendance!$G3805,FINALS_WEEK_FRIDAY_PERIOD_SCHEDULE[],2,TRUE),
       VLOOKUP(Attendance!$G3805,REGULAR_WEEK_SCHEDULE[[Friday]:[Period]],2,TRUE))))))))))</f>
        <v/>
      </c>
      <c r="J3805" s="41" t="str">
        <f t="shared" ca="1" si="182"/>
        <v/>
      </c>
      <c r="K3805" s="41" t="str">
        <f>IF($A3805 &lt;&gt; "",VLOOKUP($A3805,'Student reference sheet'!$A$2:$V$2329, 7,FALSE), "")</f>
        <v/>
      </c>
      <c r="L3805" s="30" t="str">
        <f>IF($A3805 ="", "", VLOOKUP($A3805, 'Student reference sheet'!$A$2:$Z$2603,23,FALSE))</f>
        <v/>
      </c>
      <c r="M3805" s="30" t="str">
        <f>IF($A3805 ="", "", VLOOKUP($A3805, 'Student reference sheet'!$A$2:$Z$2603,24,FALSE))</f>
        <v/>
      </c>
      <c r="N3805" s="30" t="str">
        <f>IF($A3805 ="", "", VLOOKUP($A3805, 'Student reference sheet'!$A$2:$Z$2603,26,FALSE))</f>
        <v/>
      </c>
      <c r="O3805" s="30" t="str">
        <f>IF($A3805 ="", "", VLOOKUP($A3805, 'Student reference sheet'!$A$2:$Z$2603,25,FALSE))</f>
        <v/>
      </c>
      <c r="P3805" s="39" t="str">
        <f>IF($A3805 = "", "", IF(OR(VLOOKUP($A3805,'Student reference sheet'!$A$2:$V$2400,8,FALSE) = "R",  VLOOKUP($A3805,'Student reference sheet'!$A$2:$V$2400,8,FALSE) = "L"), "X", ""))</f>
        <v/>
      </c>
      <c r="Q3805" s="39" t="str">
        <f>IF($A3805 ="", "", VLOOKUP($A3805, 'Student reference sheet'!$A$2:$V$2603,22,FALSE))</f>
        <v/>
      </c>
      <c r="R3805" s="39" t="str">
        <f>IF($A3805 &lt;&gt; "",VLOOKUP($A3805,'Student reference sheet'!$A$2:$V$2329, 5,FALSE), "")</f>
        <v/>
      </c>
      <c r="S3805" s="39" t="str">
        <f>IF($A3805 &lt;&gt; "",VLOOKUP($A3805,'Student reference sheet'!$A$2:$V$2329, 6,FALSE), "")</f>
        <v/>
      </c>
      <c r="T3805" s="30" t="str">
        <f>IF($A3805 = "","",
IF(VLOOKUP($A3805,'Student reference sheet'!$A$2:$V$2329, 10,FALSE) = "Y", "Hispanic",
IF(VLOOKUP($A3805,'Student reference sheet'!$A$2:$V$2329,11,FALSE) &lt;&gt; "",
IF(VLOOKUP($A3805,'Student reference sheet'!$A$2:$V$2329,11,FALSE) = "UNK", "Unknown", VLOOKUP(VALUE(VLOOKUP($A3805,'Student reference sheet'!$A$2:$V$2329,11,FALSE)),'Ethnicity Reference'!$A$2:$B$22,2,FALSE)),
IF(VLOOKUP($A3805,'Student reference sheet'!$A$2:$V$2329,9,FALSE) &lt;&gt; "", VLOOKUP(VALUE(VLOOKUP($A3805,'Student reference sheet'!$A$2:$V$2329,9,FALSE)),'Ethnicity Reference'!$A$2:$B$22,2,FALSE),"Unknown"))))</f>
        <v/>
      </c>
      <c r="U3805" s="35"/>
    </row>
    <row r="3806" spans="1:21" ht="15.75">
      <c r="A3806" s="47"/>
      <c r="B3806" s="33"/>
      <c r="C3806" s="39" t="str">
        <f>IF($A3806 &lt;&gt; "",VLOOKUP($A3806,'Student reference sheet'!$A$2:$V$2329, 3,FALSE), "")</f>
        <v/>
      </c>
      <c r="D3806" s="39" t="str">
        <f>IF($A3806 &lt;&gt; "",VLOOKUP($A3806,'Student reference sheet'!$A$2:$V$2329, 2,FALSE), "")</f>
        <v/>
      </c>
      <c r="E3806" s="35"/>
      <c r="F3806" s="34"/>
      <c r="G3806" s="40" t="str">
        <f t="shared" ca="1" si="180"/>
        <v/>
      </c>
      <c r="H3806" s="40" t="str">
        <f t="shared" ca="1" si="181"/>
        <v/>
      </c>
      <c r="I3806" s="36" t="str">
        <f>IF($A3806 = "", "",
IF(COUNTIF(MINIMUM_DAY_DATES[], Attendance!J3806) &gt; 0, VLOOKUP(Attendance!$G3806,MINIMUM_DAY_PERIOD_SCHEDULE[], 2,TRUE),
IF(COUNTIF(RALLY_DATES[], Attendance!J3806) &gt; 0, VLOOKUP(Attendance!$G3806,RALLY_PERIOD_SCHEDULE[], 2,TRUE),
IF(WEEKDAY(Attendance!$J3806) = 2,
       IF(COUNTIF(FINALS_WEEK_MONDAY_DATE[],Attendance!$J3806) &gt; 0, VLOOKUP(Attendance!$G3806,FINALS_WEEK_MONDAY_PERIOD_SCHEDULE[],2,TRUE),
       VLOOKUP(Attendance!$G3806,REGULAR_WEEK_SCHEDULE[],6,TRUE)),
IF(WEEKDAY($J3806) = 3,
       IF(COUNTIF(FINALS_WEEK_TUESDAY_DATE[],Attendance!$J3806) &gt; 0, VLOOKUP(Attendance!$G3806,FINALS_WEEK_TUESDAY_PERIOD_SCHEDULE[],2,TRUE),
       VLOOKUP(Attendance!$G3806,REGULAR_WEEK_SCHEDULE[[Tuesday]:[Period]],5,TRUE)),
IF(WEEKDAY(Attendance!$J3806) = 4,
        IF(COUNTIF(BLOCK_WEDNESDAY_DATES[],Attendance!$J3806) &gt; 0, VLOOKUP(Attendance!$G3806,BLOCK_WEDNESDAY_PERIOD_SCHEDULE[],2,TRUE),
        IF(COUNTIF(FINALS_WEEK_WEDNESDAY_DATE[],Attendance!$J3806) &gt; 0, VLOOKUP(Attendance!$G3806,FINALS_WEEK_WEDNESDAY_PERIOD_SCHEDULE[],2,TRUE),
       VLOOKUP(Attendance!$G3806,REGULAR_WEEK_SCHEDULE[[Wednesday]:[Period]],4,TRUE))),
IF(WEEKDAY($J3806) = 5,
       IF(COUNTIF(BLOCK_THURSDAY_DATES[],Attendance!$J3806) &gt; 0, VLOOKUP(Attendance!$G3806,BLOCK_THURSDAY_PERIOD_SCHEDULE[],2,TRUE),
       IF(COUNTIF(FINALS_WEEK_THURSDAY_DATE[],Attendance!$J3806) &gt; 0, VLOOKUP(Attendance!$G3806,FINALS_WEEK_THURSDAY_PERIOD_SCHEDULE[],2,TRUE),
       VLOOKUP(Attendance!$G3806,REGULAR_WEEK_SCHEDULE[[Thursday]:[Period]],3,TRUE))),
IF(WEEKDAY(Attendance!$J3806) = 6,
       IF(COUNTIF(FINALS_WEEK_FRIDAY_DATE[],Attendance!$J3806) &gt; 0, VLOOKUP(Attendance!$G3806,FINALS_WEEK_FRIDAY_PERIOD_SCHEDULE[],2,TRUE),
       VLOOKUP(Attendance!$G3806,REGULAR_WEEK_SCHEDULE[[Friday]:[Period]],2,TRUE))))))))))</f>
        <v/>
      </c>
      <c r="J3806" s="41" t="str">
        <f t="shared" ca="1" si="182"/>
        <v/>
      </c>
      <c r="K3806" s="41" t="str">
        <f>IF($A3806 &lt;&gt; "",VLOOKUP($A3806,'Student reference sheet'!$A$2:$V$2329, 7,FALSE), "")</f>
        <v/>
      </c>
      <c r="L3806" s="30" t="str">
        <f>IF($A3806 ="", "", VLOOKUP($A3806, 'Student reference sheet'!$A$2:$Z$2603,23,FALSE))</f>
        <v/>
      </c>
      <c r="M3806" s="30" t="str">
        <f>IF($A3806 ="", "", VLOOKUP($A3806, 'Student reference sheet'!$A$2:$Z$2603,24,FALSE))</f>
        <v/>
      </c>
      <c r="N3806" s="30" t="str">
        <f>IF($A3806 ="", "", VLOOKUP($A3806, 'Student reference sheet'!$A$2:$Z$2603,26,FALSE))</f>
        <v/>
      </c>
      <c r="O3806" s="30" t="str">
        <f>IF($A3806 ="", "", VLOOKUP($A3806, 'Student reference sheet'!$A$2:$Z$2603,25,FALSE))</f>
        <v/>
      </c>
      <c r="P3806" s="39" t="str">
        <f>IF($A3806 = "", "", IF(OR(VLOOKUP($A3806,'Student reference sheet'!$A$2:$V$2400,8,FALSE) = "R",  VLOOKUP($A3806,'Student reference sheet'!$A$2:$V$2400,8,FALSE) = "L"), "X", ""))</f>
        <v/>
      </c>
      <c r="Q3806" s="39" t="str">
        <f>IF($A3806 ="", "", VLOOKUP($A3806, 'Student reference sheet'!$A$2:$V$2603,22,FALSE))</f>
        <v/>
      </c>
      <c r="R3806" s="39" t="str">
        <f>IF($A3806 &lt;&gt; "",VLOOKUP($A3806,'Student reference sheet'!$A$2:$V$2329, 5,FALSE), "")</f>
        <v/>
      </c>
      <c r="S3806" s="39" t="str">
        <f>IF($A3806 &lt;&gt; "",VLOOKUP($A3806,'Student reference sheet'!$A$2:$V$2329, 6,FALSE), "")</f>
        <v/>
      </c>
      <c r="T3806" s="30" t="str">
        <f>IF($A3806 = "","",
IF(VLOOKUP($A3806,'Student reference sheet'!$A$2:$V$2329, 10,FALSE) = "Y", "Hispanic",
IF(VLOOKUP($A3806,'Student reference sheet'!$A$2:$V$2329,11,FALSE) &lt;&gt; "",
IF(VLOOKUP($A3806,'Student reference sheet'!$A$2:$V$2329,11,FALSE) = "UNK", "Unknown", VLOOKUP(VALUE(VLOOKUP($A3806,'Student reference sheet'!$A$2:$V$2329,11,FALSE)),'Ethnicity Reference'!$A$2:$B$22,2,FALSE)),
IF(VLOOKUP($A3806,'Student reference sheet'!$A$2:$V$2329,9,FALSE) &lt;&gt; "", VLOOKUP(VALUE(VLOOKUP($A3806,'Student reference sheet'!$A$2:$V$2329,9,FALSE)),'Ethnicity Reference'!$A$2:$B$22,2,FALSE),"Unknown"))))</f>
        <v/>
      </c>
      <c r="U3806" s="35"/>
    </row>
    <row r="3807" spans="1:21" ht="15.75">
      <c r="A3807" s="47"/>
      <c r="B3807" s="33"/>
      <c r="C3807" s="39" t="str">
        <f>IF($A3807 &lt;&gt; "",VLOOKUP($A3807,'Student reference sheet'!$A$2:$V$2329, 3,FALSE), "")</f>
        <v/>
      </c>
      <c r="D3807" s="39" t="str">
        <f>IF($A3807 &lt;&gt; "",VLOOKUP($A3807,'Student reference sheet'!$A$2:$V$2329, 2,FALSE), "")</f>
        <v/>
      </c>
      <c r="E3807" s="35"/>
      <c r="F3807" s="34"/>
      <c r="G3807" s="40" t="str">
        <f t="shared" ca="1" si="180"/>
        <v/>
      </c>
      <c r="H3807" s="40" t="str">
        <f t="shared" ca="1" si="181"/>
        <v/>
      </c>
      <c r="I3807" s="36" t="str">
        <f>IF($A3807 = "", "",
IF(COUNTIF(MINIMUM_DAY_DATES[], Attendance!J3807) &gt; 0, VLOOKUP(Attendance!$G3807,MINIMUM_DAY_PERIOD_SCHEDULE[], 2,TRUE),
IF(COUNTIF(RALLY_DATES[], Attendance!J3807) &gt; 0, VLOOKUP(Attendance!$G3807,RALLY_PERIOD_SCHEDULE[], 2,TRUE),
IF(WEEKDAY(Attendance!$J3807) = 2,
       IF(COUNTIF(FINALS_WEEK_MONDAY_DATE[],Attendance!$J3807) &gt; 0, VLOOKUP(Attendance!$G3807,FINALS_WEEK_MONDAY_PERIOD_SCHEDULE[],2,TRUE),
       VLOOKUP(Attendance!$G3807,REGULAR_WEEK_SCHEDULE[],6,TRUE)),
IF(WEEKDAY($J3807) = 3,
       IF(COUNTIF(FINALS_WEEK_TUESDAY_DATE[],Attendance!$J3807) &gt; 0, VLOOKUP(Attendance!$G3807,FINALS_WEEK_TUESDAY_PERIOD_SCHEDULE[],2,TRUE),
       VLOOKUP(Attendance!$G3807,REGULAR_WEEK_SCHEDULE[[Tuesday]:[Period]],5,TRUE)),
IF(WEEKDAY(Attendance!$J3807) = 4,
        IF(COUNTIF(BLOCK_WEDNESDAY_DATES[],Attendance!$J3807) &gt; 0, VLOOKUP(Attendance!$G3807,BLOCK_WEDNESDAY_PERIOD_SCHEDULE[],2,TRUE),
        IF(COUNTIF(FINALS_WEEK_WEDNESDAY_DATE[],Attendance!$J3807) &gt; 0, VLOOKUP(Attendance!$G3807,FINALS_WEEK_WEDNESDAY_PERIOD_SCHEDULE[],2,TRUE),
       VLOOKUP(Attendance!$G3807,REGULAR_WEEK_SCHEDULE[[Wednesday]:[Period]],4,TRUE))),
IF(WEEKDAY($J3807) = 5,
       IF(COUNTIF(BLOCK_THURSDAY_DATES[],Attendance!$J3807) &gt; 0, VLOOKUP(Attendance!$G3807,BLOCK_THURSDAY_PERIOD_SCHEDULE[],2,TRUE),
       IF(COUNTIF(FINALS_WEEK_THURSDAY_DATE[],Attendance!$J3807) &gt; 0, VLOOKUP(Attendance!$G3807,FINALS_WEEK_THURSDAY_PERIOD_SCHEDULE[],2,TRUE),
       VLOOKUP(Attendance!$G3807,REGULAR_WEEK_SCHEDULE[[Thursday]:[Period]],3,TRUE))),
IF(WEEKDAY(Attendance!$J3807) = 6,
       IF(COUNTIF(FINALS_WEEK_FRIDAY_DATE[],Attendance!$J3807) &gt; 0, VLOOKUP(Attendance!$G3807,FINALS_WEEK_FRIDAY_PERIOD_SCHEDULE[],2,TRUE),
       VLOOKUP(Attendance!$G3807,REGULAR_WEEK_SCHEDULE[[Friday]:[Period]],2,TRUE))))))))))</f>
        <v/>
      </c>
      <c r="J3807" s="41" t="str">
        <f t="shared" ca="1" si="182"/>
        <v/>
      </c>
      <c r="K3807" s="41" t="str">
        <f>IF($A3807 &lt;&gt; "",VLOOKUP($A3807,'Student reference sheet'!$A$2:$V$2329, 7,FALSE), "")</f>
        <v/>
      </c>
      <c r="L3807" s="30" t="str">
        <f>IF($A3807 ="", "", VLOOKUP($A3807, 'Student reference sheet'!$A$2:$Z$2603,23,FALSE))</f>
        <v/>
      </c>
      <c r="M3807" s="30" t="str">
        <f>IF($A3807 ="", "", VLOOKUP($A3807, 'Student reference sheet'!$A$2:$Z$2603,24,FALSE))</f>
        <v/>
      </c>
      <c r="N3807" s="30" t="str">
        <f>IF($A3807 ="", "", VLOOKUP($A3807, 'Student reference sheet'!$A$2:$Z$2603,26,FALSE))</f>
        <v/>
      </c>
      <c r="O3807" s="30" t="str">
        <f>IF($A3807 ="", "", VLOOKUP($A3807, 'Student reference sheet'!$A$2:$Z$2603,25,FALSE))</f>
        <v/>
      </c>
      <c r="P3807" s="39" t="str">
        <f>IF($A3807 = "", "", IF(OR(VLOOKUP($A3807,'Student reference sheet'!$A$2:$V$2400,8,FALSE) = "R",  VLOOKUP($A3807,'Student reference sheet'!$A$2:$V$2400,8,FALSE) = "L"), "X", ""))</f>
        <v/>
      </c>
      <c r="Q3807" s="39" t="str">
        <f>IF($A3807 ="", "", VLOOKUP($A3807, 'Student reference sheet'!$A$2:$V$2603,22,FALSE))</f>
        <v/>
      </c>
      <c r="R3807" s="39" t="str">
        <f>IF($A3807 &lt;&gt; "",VLOOKUP($A3807,'Student reference sheet'!$A$2:$V$2329, 5,FALSE), "")</f>
        <v/>
      </c>
      <c r="S3807" s="39" t="str">
        <f>IF($A3807 &lt;&gt; "",VLOOKUP($A3807,'Student reference sheet'!$A$2:$V$2329, 6,FALSE), "")</f>
        <v/>
      </c>
      <c r="T3807" s="30" t="str">
        <f>IF($A3807 = "","",
IF(VLOOKUP($A3807,'Student reference sheet'!$A$2:$V$2329, 10,FALSE) = "Y", "Hispanic",
IF(VLOOKUP($A3807,'Student reference sheet'!$A$2:$V$2329,11,FALSE) &lt;&gt; "",
IF(VLOOKUP($A3807,'Student reference sheet'!$A$2:$V$2329,11,FALSE) = "UNK", "Unknown", VLOOKUP(VALUE(VLOOKUP($A3807,'Student reference sheet'!$A$2:$V$2329,11,FALSE)),'Ethnicity Reference'!$A$2:$B$22,2,FALSE)),
IF(VLOOKUP($A3807,'Student reference sheet'!$A$2:$V$2329,9,FALSE) &lt;&gt; "", VLOOKUP(VALUE(VLOOKUP($A3807,'Student reference sheet'!$A$2:$V$2329,9,FALSE)),'Ethnicity Reference'!$A$2:$B$22,2,FALSE),"Unknown"))))</f>
        <v/>
      </c>
      <c r="U3807" s="35"/>
    </row>
    <row r="3808" spans="1:21" ht="15.75">
      <c r="A3808" s="47"/>
      <c r="B3808" s="33"/>
      <c r="C3808" s="39" t="str">
        <f>IF($A3808 &lt;&gt; "",VLOOKUP($A3808,'Student reference sheet'!$A$2:$V$2329, 3,FALSE), "")</f>
        <v/>
      </c>
      <c r="D3808" s="39" t="str">
        <f>IF($A3808 &lt;&gt; "",VLOOKUP($A3808,'Student reference sheet'!$A$2:$V$2329, 2,FALSE), "")</f>
        <v/>
      </c>
      <c r="E3808" s="35"/>
      <c r="F3808" s="34"/>
      <c r="G3808" s="40" t="str">
        <f t="shared" ca="1" si="180"/>
        <v/>
      </c>
      <c r="H3808" s="40" t="str">
        <f t="shared" ca="1" si="181"/>
        <v/>
      </c>
      <c r="I3808" s="36" t="str">
        <f>IF($A3808 = "", "",
IF(COUNTIF(MINIMUM_DAY_DATES[], Attendance!J3808) &gt; 0, VLOOKUP(Attendance!$G3808,MINIMUM_DAY_PERIOD_SCHEDULE[], 2,TRUE),
IF(COUNTIF(RALLY_DATES[], Attendance!J3808) &gt; 0, VLOOKUP(Attendance!$G3808,RALLY_PERIOD_SCHEDULE[], 2,TRUE),
IF(WEEKDAY(Attendance!$J3808) = 2,
       IF(COUNTIF(FINALS_WEEK_MONDAY_DATE[],Attendance!$J3808) &gt; 0, VLOOKUP(Attendance!$G3808,FINALS_WEEK_MONDAY_PERIOD_SCHEDULE[],2,TRUE),
       VLOOKUP(Attendance!$G3808,REGULAR_WEEK_SCHEDULE[],6,TRUE)),
IF(WEEKDAY($J3808) = 3,
       IF(COUNTIF(FINALS_WEEK_TUESDAY_DATE[],Attendance!$J3808) &gt; 0, VLOOKUP(Attendance!$G3808,FINALS_WEEK_TUESDAY_PERIOD_SCHEDULE[],2,TRUE),
       VLOOKUP(Attendance!$G3808,REGULAR_WEEK_SCHEDULE[[Tuesday]:[Period]],5,TRUE)),
IF(WEEKDAY(Attendance!$J3808) = 4,
        IF(COUNTIF(BLOCK_WEDNESDAY_DATES[],Attendance!$J3808) &gt; 0, VLOOKUP(Attendance!$G3808,BLOCK_WEDNESDAY_PERIOD_SCHEDULE[],2,TRUE),
        IF(COUNTIF(FINALS_WEEK_WEDNESDAY_DATE[],Attendance!$J3808) &gt; 0, VLOOKUP(Attendance!$G3808,FINALS_WEEK_WEDNESDAY_PERIOD_SCHEDULE[],2,TRUE),
       VLOOKUP(Attendance!$G3808,REGULAR_WEEK_SCHEDULE[[Wednesday]:[Period]],4,TRUE))),
IF(WEEKDAY($J3808) = 5,
       IF(COUNTIF(BLOCK_THURSDAY_DATES[],Attendance!$J3808) &gt; 0, VLOOKUP(Attendance!$G3808,BLOCK_THURSDAY_PERIOD_SCHEDULE[],2,TRUE),
       IF(COUNTIF(FINALS_WEEK_THURSDAY_DATE[],Attendance!$J3808) &gt; 0, VLOOKUP(Attendance!$G3808,FINALS_WEEK_THURSDAY_PERIOD_SCHEDULE[],2,TRUE),
       VLOOKUP(Attendance!$G3808,REGULAR_WEEK_SCHEDULE[[Thursday]:[Period]],3,TRUE))),
IF(WEEKDAY(Attendance!$J3808) = 6,
       IF(COUNTIF(FINALS_WEEK_FRIDAY_DATE[],Attendance!$J3808) &gt; 0, VLOOKUP(Attendance!$G3808,FINALS_WEEK_FRIDAY_PERIOD_SCHEDULE[],2,TRUE),
       VLOOKUP(Attendance!$G3808,REGULAR_WEEK_SCHEDULE[[Friday]:[Period]],2,TRUE))))))))))</f>
        <v/>
      </c>
      <c r="J3808" s="41" t="str">
        <f t="shared" ca="1" si="182"/>
        <v/>
      </c>
      <c r="K3808" s="41" t="str">
        <f>IF($A3808 &lt;&gt; "",VLOOKUP($A3808,'Student reference sheet'!$A$2:$V$2329, 7,FALSE), "")</f>
        <v/>
      </c>
      <c r="L3808" s="30" t="str">
        <f>IF($A3808 ="", "", VLOOKUP($A3808, 'Student reference sheet'!$A$2:$Z$2603,23,FALSE))</f>
        <v/>
      </c>
      <c r="M3808" s="30" t="str">
        <f>IF($A3808 ="", "", VLOOKUP($A3808, 'Student reference sheet'!$A$2:$Z$2603,24,FALSE))</f>
        <v/>
      </c>
      <c r="N3808" s="30" t="str">
        <f>IF($A3808 ="", "", VLOOKUP($A3808, 'Student reference sheet'!$A$2:$Z$2603,26,FALSE))</f>
        <v/>
      </c>
      <c r="O3808" s="30" t="str">
        <f>IF($A3808 ="", "", VLOOKUP($A3808, 'Student reference sheet'!$A$2:$Z$2603,25,FALSE))</f>
        <v/>
      </c>
      <c r="P3808" s="39" t="str">
        <f>IF($A3808 = "", "", IF(OR(VLOOKUP($A3808,'Student reference sheet'!$A$2:$V$2400,8,FALSE) = "R",  VLOOKUP($A3808,'Student reference sheet'!$A$2:$V$2400,8,FALSE) = "L"), "X", ""))</f>
        <v/>
      </c>
      <c r="Q3808" s="39" t="str">
        <f>IF($A3808 ="", "", VLOOKUP($A3808, 'Student reference sheet'!$A$2:$V$2603,22,FALSE))</f>
        <v/>
      </c>
      <c r="R3808" s="39" t="str">
        <f>IF($A3808 &lt;&gt; "",VLOOKUP($A3808,'Student reference sheet'!$A$2:$V$2329, 5,FALSE), "")</f>
        <v/>
      </c>
      <c r="S3808" s="39" t="str">
        <f>IF($A3808 &lt;&gt; "",VLOOKUP($A3808,'Student reference sheet'!$A$2:$V$2329, 6,FALSE), "")</f>
        <v/>
      </c>
      <c r="T3808" s="30" t="str">
        <f>IF($A3808 = "","",
IF(VLOOKUP($A3808,'Student reference sheet'!$A$2:$V$2329, 10,FALSE) = "Y", "Hispanic",
IF(VLOOKUP($A3808,'Student reference sheet'!$A$2:$V$2329,11,FALSE) &lt;&gt; "",
IF(VLOOKUP($A3808,'Student reference sheet'!$A$2:$V$2329,11,FALSE) = "UNK", "Unknown", VLOOKUP(VALUE(VLOOKUP($A3808,'Student reference sheet'!$A$2:$V$2329,11,FALSE)),'Ethnicity Reference'!$A$2:$B$22,2,FALSE)),
IF(VLOOKUP($A3808,'Student reference sheet'!$A$2:$V$2329,9,FALSE) &lt;&gt; "", VLOOKUP(VALUE(VLOOKUP($A3808,'Student reference sheet'!$A$2:$V$2329,9,FALSE)),'Ethnicity Reference'!$A$2:$B$22,2,FALSE),"Unknown"))))</f>
        <v/>
      </c>
      <c r="U3808" s="35"/>
    </row>
    <row r="3809" spans="1:21" ht="15.75">
      <c r="A3809" s="47"/>
      <c r="B3809" s="33"/>
      <c r="C3809" s="39" t="str">
        <f>IF($A3809 &lt;&gt; "",VLOOKUP($A3809,'Student reference sheet'!$A$2:$V$2329, 3,FALSE), "")</f>
        <v/>
      </c>
      <c r="D3809" s="39" t="str">
        <f>IF($A3809 &lt;&gt; "",VLOOKUP($A3809,'Student reference sheet'!$A$2:$V$2329, 2,FALSE), "")</f>
        <v/>
      </c>
      <c r="E3809" s="35"/>
      <c r="F3809" s="34"/>
      <c r="G3809" s="40" t="str">
        <f t="shared" ca="1" si="180"/>
        <v/>
      </c>
      <c r="H3809" s="40" t="str">
        <f t="shared" ca="1" si="181"/>
        <v/>
      </c>
      <c r="I3809" s="36" t="str">
        <f>IF($A3809 = "", "",
IF(COUNTIF(MINIMUM_DAY_DATES[], Attendance!J3809) &gt; 0, VLOOKUP(Attendance!$G3809,MINIMUM_DAY_PERIOD_SCHEDULE[], 2,TRUE),
IF(COUNTIF(RALLY_DATES[], Attendance!J3809) &gt; 0, VLOOKUP(Attendance!$G3809,RALLY_PERIOD_SCHEDULE[], 2,TRUE),
IF(WEEKDAY(Attendance!$J3809) = 2,
       IF(COUNTIF(FINALS_WEEK_MONDAY_DATE[],Attendance!$J3809) &gt; 0, VLOOKUP(Attendance!$G3809,FINALS_WEEK_MONDAY_PERIOD_SCHEDULE[],2,TRUE),
       VLOOKUP(Attendance!$G3809,REGULAR_WEEK_SCHEDULE[],6,TRUE)),
IF(WEEKDAY($J3809) = 3,
       IF(COUNTIF(FINALS_WEEK_TUESDAY_DATE[],Attendance!$J3809) &gt; 0, VLOOKUP(Attendance!$G3809,FINALS_WEEK_TUESDAY_PERIOD_SCHEDULE[],2,TRUE),
       VLOOKUP(Attendance!$G3809,REGULAR_WEEK_SCHEDULE[[Tuesday]:[Period]],5,TRUE)),
IF(WEEKDAY(Attendance!$J3809) = 4,
        IF(COUNTIF(BLOCK_WEDNESDAY_DATES[],Attendance!$J3809) &gt; 0, VLOOKUP(Attendance!$G3809,BLOCK_WEDNESDAY_PERIOD_SCHEDULE[],2,TRUE),
        IF(COUNTIF(FINALS_WEEK_WEDNESDAY_DATE[],Attendance!$J3809) &gt; 0, VLOOKUP(Attendance!$G3809,FINALS_WEEK_WEDNESDAY_PERIOD_SCHEDULE[],2,TRUE),
       VLOOKUP(Attendance!$G3809,REGULAR_WEEK_SCHEDULE[[Wednesday]:[Period]],4,TRUE))),
IF(WEEKDAY($J3809) = 5,
       IF(COUNTIF(BLOCK_THURSDAY_DATES[],Attendance!$J3809) &gt; 0, VLOOKUP(Attendance!$G3809,BLOCK_THURSDAY_PERIOD_SCHEDULE[],2,TRUE),
       IF(COUNTIF(FINALS_WEEK_THURSDAY_DATE[],Attendance!$J3809) &gt; 0, VLOOKUP(Attendance!$G3809,FINALS_WEEK_THURSDAY_PERIOD_SCHEDULE[],2,TRUE),
       VLOOKUP(Attendance!$G3809,REGULAR_WEEK_SCHEDULE[[Thursday]:[Period]],3,TRUE))),
IF(WEEKDAY(Attendance!$J3809) = 6,
       IF(COUNTIF(FINALS_WEEK_FRIDAY_DATE[],Attendance!$J3809) &gt; 0, VLOOKUP(Attendance!$G3809,FINALS_WEEK_FRIDAY_PERIOD_SCHEDULE[],2,TRUE),
       VLOOKUP(Attendance!$G3809,REGULAR_WEEK_SCHEDULE[[Friday]:[Period]],2,TRUE))))))))))</f>
        <v/>
      </c>
      <c r="J3809" s="41" t="str">
        <f t="shared" ca="1" si="182"/>
        <v/>
      </c>
      <c r="K3809" s="41" t="str">
        <f>IF($A3809 &lt;&gt; "",VLOOKUP($A3809,'Student reference sheet'!$A$2:$V$2329, 7,FALSE), "")</f>
        <v/>
      </c>
      <c r="L3809" s="30" t="str">
        <f>IF($A3809 ="", "", VLOOKUP($A3809, 'Student reference sheet'!$A$2:$Z$2603,23,FALSE))</f>
        <v/>
      </c>
      <c r="M3809" s="30" t="str">
        <f>IF($A3809 ="", "", VLOOKUP($A3809, 'Student reference sheet'!$A$2:$Z$2603,24,FALSE))</f>
        <v/>
      </c>
      <c r="N3809" s="30" t="str">
        <f>IF($A3809 ="", "", VLOOKUP($A3809, 'Student reference sheet'!$A$2:$Z$2603,26,FALSE))</f>
        <v/>
      </c>
      <c r="O3809" s="30" t="str">
        <f>IF($A3809 ="", "", VLOOKUP($A3809, 'Student reference sheet'!$A$2:$Z$2603,25,FALSE))</f>
        <v/>
      </c>
      <c r="P3809" s="39" t="str">
        <f>IF($A3809 = "", "", IF(OR(VLOOKUP($A3809,'Student reference sheet'!$A$2:$V$2400,8,FALSE) = "R",  VLOOKUP($A3809,'Student reference sheet'!$A$2:$V$2400,8,FALSE) = "L"), "X", ""))</f>
        <v/>
      </c>
      <c r="Q3809" s="39" t="str">
        <f>IF($A3809 ="", "", VLOOKUP($A3809, 'Student reference sheet'!$A$2:$V$2603,22,FALSE))</f>
        <v/>
      </c>
      <c r="R3809" s="39" t="str">
        <f>IF($A3809 &lt;&gt; "",VLOOKUP($A3809,'Student reference sheet'!$A$2:$V$2329, 5,FALSE), "")</f>
        <v/>
      </c>
      <c r="S3809" s="39" t="str">
        <f>IF($A3809 &lt;&gt; "",VLOOKUP($A3809,'Student reference sheet'!$A$2:$V$2329, 6,FALSE), "")</f>
        <v/>
      </c>
      <c r="T3809" s="30" t="str">
        <f>IF($A3809 = "","",
IF(VLOOKUP($A3809,'Student reference sheet'!$A$2:$V$2329, 10,FALSE) = "Y", "Hispanic",
IF(VLOOKUP($A3809,'Student reference sheet'!$A$2:$V$2329,11,FALSE) &lt;&gt; "",
IF(VLOOKUP($A3809,'Student reference sheet'!$A$2:$V$2329,11,FALSE) = "UNK", "Unknown", VLOOKUP(VALUE(VLOOKUP($A3809,'Student reference sheet'!$A$2:$V$2329,11,FALSE)),'Ethnicity Reference'!$A$2:$B$22,2,FALSE)),
IF(VLOOKUP($A3809,'Student reference sheet'!$A$2:$V$2329,9,FALSE) &lt;&gt; "", VLOOKUP(VALUE(VLOOKUP($A3809,'Student reference sheet'!$A$2:$V$2329,9,FALSE)),'Ethnicity Reference'!$A$2:$B$22,2,FALSE),"Unknown"))))</f>
        <v/>
      </c>
      <c r="U3809" s="35"/>
    </row>
    <row r="3810" spans="1:21" ht="15.75">
      <c r="A3810" s="47"/>
      <c r="B3810" s="33"/>
      <c r="C3810" s="39" t="str">
        <f>IF($A3810 &lt;&gt; "",VLOOKUP($A3810,'Student reference sheet'!$A$2:$V$2329, 3,FALSE), "")</f>
        <v/>
      </c>
      <c r="D3810" s="39" t="str">
        <f>IF($A3810 &lt;&gt; "",VLOOKUP($A3810,'Student reference sheet'!$A$2:$V$2329, 2,FALSE), "")</f>
        <v/>
      </c>
      <c r="E3810" s="35"/>
      <c r="F3810" s="34"/>
      <c r="G3810" s="40" t="str">
        <f t="shared" ca="1" si="180"/>
        <v/>
      </c>
      <c r="H3810" s="40" t="str">
        <f t="shared" ca="1" si="181"/>
        <v/>
      </c>
      <c r="I3810" s="36" t="str">
        <f>IF($A3810 = "", "",
IF(COUNTIF(MINIMUM_DAY_DATES[], Attendance!J3810) &gt; 0, VLOOKUP(Attendance!$G3810,MINIMUM_DAY_PERIOD_SCHEDULE[], 2,TRUE),
IF(COUNTIF(RALLY_DATES[], Attendance!J3810) &gt; 0, VLOOKUP(Attendance!$G3810,RALLY_PERIOD_SCHEDULE[], 2,TRUE),
IF(WEEKDAY(Attendance!$J3810) = 2,
       IF(COUNTIF(FINALS_WEEK_MONDAY_DATE[],Attendance!$J3810) &gt; 0, VLOOKUP(Attendance!$G3810,FINALS_WEEK_MONDAY_PERIOD_SCHEDULE[],2,TRUE),
       VLOOKUP(Attendance!$G3810,REGULAR_WEEK_SCHEDULE[],6,TRUE)),
IF(WEEKDAY($J3810) = 3,
       IF(COUNTIF(FINALS_WEEK_TUESDAY_DATE[],Attendance!$J3810) &gt; 0, VLOOKUP(Attendance!$G3810,FINALS_WEEK_TUESDAY_PERIOD_SCHEDULE[],2,TRUE),
       VLOOKUP(Attendance!$G3810,REGULAR_WEEK_SCHEDULE[[Tuesday]:[Period]],5,TRUE)),
IF(WEEKDAY(Attendance!$J3810) = 4,
        IF(COUNTIF(BLOCK_WEDNESDAY_DATES[],Attendance!$J3810) &gt; 0, VLOOKUP(Attendance!$G3810,BLOCK_WEDNESDAY_PERIOD_SCHEDULE[],2,TRUE),
        IF(COUNTIF(FINALS_WEEK_WEDNESDAY_DATE[],Attendance!$J3810) &gt; 0, VLOOKUP(Attendance!$G3810,FINALS_WEEK_WEDNESDAY_PERIOD_SCHEDULE[],2,TRUE),
       VLOOKUP(Attendance!$G3810,REGULAR_WEEK_SCHEDULE[[Wednesday]:[Period]],4,TRUE))),
IF(WEEKDAY($J3810) = 5,
       IF(COUNTIF(BLOCK_THURSDAY_DATES[],Attendance!$J3810) &gt; 0, VLOOKUP(Attendance!$G3810,BLOCK_THURSDAY_PERIOD_SCHEDULE[],2,TRUE),
       IF(COUNTIF(FINALS_WEEK_THURSDAY_DATE[],Attendance!$J3810) &gt; 0, VLOOKUP(Attendance!$G3810,FINALS_WEEK_THURSDAY_PERIOD_SCHEDULE[],2,TRUE),
       VLOOKUP(Attendance!$G3810,REGULAR_WEEK_SCHEDULE[[Thursday]:[Period]],3,TRUE))),
IF(WEEKDAY(Attendance!$J3810) = 6,
       IF(COUNTIF(FINALS_WEEK_FRIDAY_DATE[],Attendance!$J3810) &gt; 0, VLOOKUP(Attendance!$G3810,FINALS_WEEK_FRIDAY_PERIOD_SCHEDULE[],2,TRUE),
       VLOOKUP(Attendance!$G3810,REGULAR_WEEK_SCHEDULE[[Friday]:[Period]],2,TRUE))))))))))</f>
        <v/>
      </c>
      <c r="J3810" s="41" t="str">
        <f t="shared" ca="1" si="182"/>
        <v/>
      </c>
      <c r="K3810" s="41" t="str">
        <f>IF($A3810 &lt;&gt; "",VLOOKUP($A3810,'Student reference sheet'!$A$2:$V$2329, 7,FALSE), "")</f>
        <v/>
      </c>
      <c r="L3810" s="30" t="str">
        <f>IF($A3810 ="", "", VLOOKUP($A3810, 'Student reference sheet'!$A$2:$Z$2603,23,FALSE))</f>
        <v/>
      </c>
      <c r="M3810" s="30" t="str">
        <f>IF($A3810 ="", "", VLOOKUP($A3810, 'Student reference sheet'!$A$2:$Z$2603,24,FALSE))</f>
        <v/>
      </c>
      <c r="N3810" s="30" t="str">
        <f>IF($A3810 ="", "", VLOOKUP($A3810, 'Student reference sheet'!$A$2:$Z$2603,26,FALSE))</f>
        <v/>
      </c>
      <c r="O3810" s="30" t="str">
        <f>IF($A3810 ="", "", VLOOKUP($A3810, 'Student reference sheet'!$A$2:$Z$2603,25,FALSE))</f>
        <v/>
      </c>
      <c r="P3810" s="39" t="str">
        <f>IF($A3810 = "", "", IF(OR(VLOOKUP($A3810,'Student reference sheet'!$A$2:$V$2400,8,FALSE) = "R",  VLOOKUP($A3810,'Student reference sheet'!$A$2:$V$2400,8,FALSE) = "L"), "X", ""))</f>
        <v/>
      </c>
      <c r="Q3810" s="39" t="str">
        <f>IF($A3810 ="", "", VLOOKUP($A3810, 'Student reference sheet'!$A$2:$V$2603,22,FALSE))</f>
        <v/>
      </c>
      <c r="R3810" s="39" t="str">
        <f>IF($A3810 &lt;&gt; "",VLOOKUP($A3810,'Student reference sheet'!$A$2:$V$2329, 5,FALSE), "")</f>
        <v/>
      </c>
      <c r="S3810" s="39" t="str">
        <f>IF($A3810 &lt;&gt; "",VLOOKUP($A3810,'Student reference sheet'!$A$2:$V$2329, 6,FALSE), "")</f>
        <v/>
      </c>
      <c r="T3810" s="30" t="str">
        <f>IF($A3810 = "","",
IF(VLOOKUP($A3810,'Student reference sheet'!$A$2:$V$2329, 10,FALSE) = "Y", "Hispanic",
IF(VLOOKUP($A3810,'Student reference sheet'!$A$2:$V$2329,11,FALSE) &lt;&gt; "",
IF(VLOOKUP($A3810,'Student reference sheet'!$A$2:$V$2329,11,FALSE) = "UNK", "Unknown", VLOOKUP(VALUE(VLOOKUP($A3810,'Student reference sheet'!$A$2:$V$2329,11,FALSE)),'Ethnicity Reference'!$A$2:$B$22,2,FALSE)),
IF(VLOOKUP($A3810,'Student reference sheet'!$A$2:$V$2329,9,FALSE) &lt;&gt; "", VLOOKUP(VALUE(VLOOKUP($A3810,'Student reference sheet'!$A$2:$V$2329,9,FALSE)),'Ethnicity Reference'!$A$2:$B$22,2,FALSE),"Unknown"))))</f>
        <v/>
      </c>
      <c r="U3810" s="35"/>
    </row>
    <row r="3811" spans="1:21" ht="15.75">
      <c r="A3811" s="47"/>
      <c r="B3811" s="33"/>
      <c r="C3811" s="39" t="str">
        <f>IF($A3811 &lt;&gt; "",VLOOKUP($A3811,'Student reference sheet'!$A$2:$V$2329, 3,FALSE), "")</f>
        <v/>
      </c>
      <c r="D3811" s="39" t="str">
        <f>IF($A3811 &lt;&gt; "",VLOOKUP($A3811,'Student reference sheet'!$A$2:$V$2329, 2,FALSE), "")</f>
        <v/>
      </c>
      <c r="E3811" s="35"/>
      <c r="F3811" s="34"/>
      <c r="G3811" s="40" t="str">
        <f t="shared" ca="1" si="180"/>
        <v/>
      </c>
      <c r="H3811" s="40" t="str">
        <f t="shared" ca="1" si="181"/>
        <v/>
      </c>
      <c r="I3811" s="36" t="str">
        <f>IF($A3811 = "", "",
IF(COUNTIF(MINIMUM_DAY_DATES[], Attendance!J3811) &gt; 0, VLOOKUP(Attendance!$G3811,MINIMUM_DAY_PERIOD_SCHEDULE[], 2,TRUE),
IF(COUNTIF(RALLY_DATES[], Attendance!J3811) &gt; 0, VLOOKUP(Attendance!$G3811,RALLY_PERIOD_SCHEDULE[], 2,TRUE),
IF(WEEKDAY(Attendance!$J3811) = 2,
       IF(COUNTIF(FINALS_WEEK_MONDAY_DATE[],Attendance!$J3811) &gt; 0, VLOOKUP(Attendance!$G3811,FINALS_WEEK_MONDAY_PERIOD_SCHEDULE[],2,TRUE),
       VLOOKUP(Attendance!$G3811,REGULAR_WEEK_SCHEDULE[],6,TRUE)),
IF(WEEKDAY($J3811) = 3,
       IF(COUNTIF(FINALS_WEEK_TUESDAY_DATE[],Attendance!$J3811) &gt; 0, VLOOKUP(Attendance!$G3811,FINALS_WEEK_TUESDAY_PERIOD_SCHEDULE[],2,TRUE),
       VLOOKUP(Attendance!$G3811,REGULAR_WEEK_SCHEDULE[[Tuesday]:[Period]],5,TRUE)),
IF(WEEKDAY(Attendance!$J3811) = 4,
        IF(COUNTIF(BLOCK_WEDNESDAY_DATES[],Attendance!$J3811) &gt; 0, VLOOKUP(Attendance!$G3811,BLOCK_WEDNESDAY_PERIOD_SCHEDULE[],2,TRUE),
        IF(COUNTIF(FINALS_WEEK_WEDNESDAY_DATE[],Attendance!$J3811) &gt; 0, VLOOKUP(Attendance!$G3811,FINALS_WEEK_WEDNESDAY_PERIOD_SCHEDULE[],2,TRUE),
       VLOOKUP(Attendance!$G3811,REGULAR_WEEK_SCHEDULE[[Wednesday]:[Period]],4,TRUE))),
IF(WEEKDAY($J3811) = 5,
       IF(COUNTIF(BLOCK_THURSDAY_DATES[],Attendance!$J3811) &gt; 0, VLOOKUP(Attendance!$G3811,BLOCK_THURSDAY_PERIOD_SCHEDULE[],2,TRUE),
       IF(COUNTIF(FINALS_WEEK_THURSDAY_DATE[],Attendance!$J3811) &gt; 0, VLOOKUP(Attendance!$G3811,FINALS_WEEK_THURSDAY_PERIOD_SCHEDULE[],2,TRUE),
       VLOOKUP(Attendance!$G3811,REGULAR_WEEK_SCHEDULE[[Thursday]:[Period]],3,TRUE))),
IF(WEEKDAY(Attendance!$J3811) = 6,
       IF(COUNTIF(FINALS_WEEK_FRIDAY_DATE[],Attendance!$J3811) &gt; 0, VLOOKUP(Attendance!$G3811,FINALS_WEEK_FRIDAY_PERIOD_SCHEDULE[],2,TRUE),
       VLOOKUP(Attendance!$G3811,REGULAR_WEEK_SCHEDULE[[Friday]:[Period]],2,TRUE))))))))))</f>
        <v/>
      </c>
      <c r="J3811" s="41" t="str">
        <f t="shared" ca="1" si="182"/>
        <v/>
      </c>
      <c r="K3811" s="41" t="str">
        <f>IF($A3811 &lt;&gt; "",VLOOKUP($A3811,'Student reference sheet'!$A$2:$V$2329, 7,FALSE), "")</f>
        <v/>
      </c>
      <c r="L3811" s="30" t="str">
        <f>IF($A3811 ="", "", VLOOKUP($A3811, 'Student reference sheet'!$A$2:$Z$2603,23,FALSE))</f>
        <v/>
      </c>
      <c r="M3811" s="30" t="str">
        <f>IF($A3811 ="", "", VLOOKUP($A3811, 'Student reference sheet'!$A$2:$Z$2603,24,FALSE))</f>
        <v/>
      </c>
      <c r="N3811" s="30" t="str">
        <f>IF($A3811 ="", "", VLOOKUP($A3811, 'Student reference sheet'!$A$2:$Z$2603,26,FALSE))</f>
        <v/>
      </c>
      <c r="O3811" s="30" t="str">
        <f>IF($A3811 ="", "", VLOOKUP($A3811, 'Student reference sheet'!$A$2:$Z$2603,25,FALSE))</f>
        <v/>
      </c>
      <c r="P3811" s="39" t="str">
        <f>IF($A3811 = "", "", IF(OR(VLOOKUP($A3811,'Student reference sheet'!$A$2:$V$2400,8,FALSE) = "R",  VLOOKUP($A3811,'Student reference sheet'!$A$2:$V$2400,8,FALSE) = "L"), "X", ""))</f>
        <v/>
      </c>
      <c r="Q3811" s="39" t="str">
        <f>IF($A3811 ="", "", VLOOKUP($A3811, 'Student reference sheet'!$A$2:$V$2603,22,FALSE))</f>
        <v/>
      </c>
      <c r="R3811" s="39" t="str">
        <f>IF($A3811 &lt;&gt; "",VLOOKUP($A3811,'Student reference sheet'!$A$2:$V$2329, 5,FALSE), "")</f>
        <v/>
      </c>
      <c r="S3811" s="39" t="str">
        <f>IF($A3811 &lt;&gt; "",VLOOKUP($A3811,'Student reference sheet'!$A$2:$V$2329, 6,FALSE), "")</f>
        <v/>
      </c>
      <c r="T3811" s="30" t="str">
        <f>IF($A3811 = "","",
IF(VLOOKUP($A3811,'Student reference sheet'!$A$2:$V$2329, 10,FALSE) = "Y", "Hispanic",
IF(VLOOKUP($A3811,'Student reference sheet'!$A$2:$V$2329,11,FALSE) &lt;&gt; "",
IF(VLOOKUP($A3811,'Student reference sheet'!$A$2:$V$2329,11,FALSE) = "UNK", "Unknown", VLOOKUP(VALUE(VLOOKUP($A3811,'Student reference sheet'!$A$2:$V$2329,11,FALSE)),'Ethnicity Reference'!$A$2:$B$22,2,FALSE)),
IF(VLOOKUP($A3811,'Student reference sheet'!$A$2:$V$2329,9,FALSE) &lt;&gt; "", VLOOKUP(VALUE(VLOOKUP($A3811,'Student reference sheet'!$A$2:$V$2329,9,FALSE)),'Ethnicity Reference'!$A$2:$B$22,2,FALSE),"Unknown"))))</f>
        <v/>
      </c>
      <c r="U3811" s="35"/>
    </row>
    <row r="3812" spans="1:21" ht="15.75">
      <c r="A3812" s="47"/>
      <c r="B3812" s="33"/>
      <c r="C3812" s="39" t="str">
        <f>IF($A3812 &lt;&gt; "",VLOOKUP($A3812,'Student reference sheet'!$A$2:$V$2329, 3,FALSE), "")</f>
        <v/>
      </c>
      <c r="D3812" s="39" t="str">
        <f>IF($A3812 &lt;&gt; "",VLOOKUP($A3812,'Student reference sheet'!$A$2:$V$2329, 2,FALSE), "")</f>
        <v/>
      </c>
      <c r="E3812" s="35"/>
      <c r="F3812" s="34"/>
      <c r="G3812" s="40" t="str">
        <f t="shared" ca="1" si="180"/>
        <v/>
      </c>
      <c r="H3812" s="40" t="str">
        <f t="shared" ca="1" si="181"/>
        <v/>
      </c>
      <c r="I3812" s="36" t="str">
        <f>IF($A3812 = "", "",
IF(COUNTIF(MINIMUM_DAY_DATES[], Attendance!J3812) &gt; 0, VLOOKUP(Attendance!$G3812,MINIMUM_DAY_PERIOD_SCHEDULE[], 2,TRUE),
IF(COUNTIF(RALLY_DATES[], Attendance!J3812) &gt; 0, VLOOKUP(Attendance!$G3812,RALLY_PERIOD_SCHEDULE[], 2,TRUE),
IF(WEEKDAY(Attendance!$J3812) = 2,
       IF(COUNTIF(FINALS_WEEK_MONDAY_DATE[],Attendance!$J3812) &gt; 0, VLOOKUP(Attendance!$G3812,FINALS_WEEK_MONDAY_PERIOD_SCHEDULE[],2,TRUE),
       VLOOKUP(Attendance!$G3812,REGULAR_WEEK_SCHEDULE[],6,TRUE)),
IF(WEEKDAY($J3812) = 3,
       IF(COUNTIF(FINALS_WEEK_TUESDAY_DATE[],Attendance!$J3812) &gt; 0, VLOOKUP(Attendance!$G3812,FINALS_WEEK_TUESDAY_PERIOD_SCHEDULE[],2,TRUE),
       VLOOKUP(Attendance!$G3812,REGULAR_WEEK_SCHEDULE[[Tuesday]:[Period]],5,TRUE)),
IF(WEEKDAY(Attendance!$J3812) = 4,
        IF(COUNTIF(BLOCK_WEDNESDAY_DATES[],Attendance!$J3812) &gt; 0, VLOOKUP(Attendance!$G3812,BLOCK_WEDNESDAY_PERIOD_SCHEDULE[],2,TRUE),
        IF(COUNTIF(FINALS_WEEK_WEDNESDAY_DATE[],Attendance!$J3812) &gt; 0, VLOOKUP(Attendance!$G3812,FINALS_WEEK_WEDNESDAY_PERIOD_SCHEDULE[],2,TRUE),
       VLOOKUP(Attendance!$G3812,REGULAR_WEEK_SCHEDULE[[Wednesday]:[Period]],4,TRUE))),
IF(WEEKDAY($J3812) = 5,
       IF(COUNTIF(BLOCK_THURSDAY_DATES[],Attendance!$J3812) &gt; 0, VLOOKUP(Attendance!$G3812,BLOCK_THURSDAY_PERIOD_SCHEDULE[],2,TRUE),
       IF(COUNTIF(FINALS_WEEK_THURSDAY_DATE[],Attendance!$J3812) &gt; 0, VLOOKUP(Attendance!$G3812,FINALS_WEEK_THURSDAY_PERIOD_SCHEDULE[],2,TRUE),
       VLOOKUP(Attendance!$G3812,REGULAR_WEEK_SCHEDULE[[Thursday]:[Period]],3,TRUE))),
IF(WEEKDAY(Attendance!$J3812) = 6,
       IF(COUNTIF(FINALS_WEEK_FRIDAY_DATE[],Attendance!$J3812) &gt; 0, VLOOKUP(Attendance!$G3812,FINALS_WEEK_FRIDAY_PERIOD_SCHEDULE[],2,TRUE),
       VLOOKUP(Attendance!$G3812,REGULAR_WEEK_SCHEDULE[[Friday]:[Period]],2,TRUE))))))))))</f>
        <v/>
      </c>
      <c r="J3812" s="41" t="str">
        <f t="shared" ca="1" si="182"/>
        <v/>
      </c>
      <c r="K3812" s="41" t="str">
        <f>IF($A3812 &lt;&gt; "",VLOOKUP($A3812,'Student reference sheet'!$A$2:$V$2329, 7,FALSE), "")</f>
        <v/>
      </c>
      <c r="L3812" s="30" t="str">
        <f>IF($A3812 ="", "", VLOOKUP($A3812, 'Student reference sheet'!$A$2:$Z$2603,23,FALSE))</f>
        <v/>
      </c>
      <c r="M3812" s="30" t="str">
        <f>IF($A3812 ="", "", VLOOKUP($A3812, 'Student reference sheet'!$A$2:$Z$2603,24,FALSE))</f>
        <v/>
      </c>
      <c r="N3812" s="30" t="str">
        <f>IF($A3812 ="", "", VLOOKUP($A3812, 'Student reference sheet'!$A$2:$Z$2603,26,FALSE))</f>
        <v/>
      </c>
      <c r="O3812" s="30" t="str">
        <f>IF($A3812 ="", "", VLOOKUP($A3812, 'Student reference sheet'!$A$2:$Z$2603,25,FALSE))</f>
        <v/>
      </c>
      <c r="P3812" s="39" t="str">
        <f>IF($A3812 = "", "", IF(OR(VLOOKUP($A3812,'Student reference sheet'!$A$2:$V$2400,8,FALSE) = "R",  VLOOKUP($A3812,'Student reference sheet'!$A$2:$V$2400,8,FALSE) = "L"), "X", ""))</f>
        <v/>
      </c>
      <c r="Q3812" s="39" t="str">
        <f>IF($A3812 ="", "", VLOOKUP($A3812, 'Student reference sheet'!$A$2:$V$2603,22,FALSE))</f>
        <v/>
      </c>
      <c r="R3812" s="39" t="str">
        <f>IF($A3812 &lt;&gt; "",VLOOKUP($A3812,'Student reference sheet'!$A$2:$V$2329, 5,FALSE), "")</f>
        <v/>
      </c>
      <c r="S3812" s="39" t="str">
        <f>IF($A3812 &lt;&gt; "",VLOOKUP($A3812,'Student reference sheet'!$A$2:$V$2329, 6,FALSE), "")</f>
        <v/>
      </c>
      <c r="T3812" s="30" t="str">
        <f>IF($A3812 = "","",
IF(VLOOKUP($A3812,'Student reference sheet'!$A$2:$V$2329, 10,FALSE) = "Y", "Hispanic",
IF(VLOOKUP($A3812,'Student reference sheet'!$A$2:$V$2329,11,FALSE) &lt;&gt; "",
IF(VLOOKUP($A3812,'Student reference sheet'!$A$2:$V$2329,11,FALSE) = "UNK", "Unknown", VLOOKUP(VALUE(VLOOKUP($A3812,'Student reference sheet'!$A$2:$V$2329,11,FALSE)),'Ethnicity Reference'!$A$2:$B$22,2,FALSE)),
IF(VLOOKUP($A3812,'Student reference sheet'!$A$2:$V$2329,9,FALSE) &lt;&gt; "", VLOOKUP(VALUE(VLOOKUP($A3812,'Student reference sheet'!$A$2:$V$2329,9,FALSE)),'Ethnicity Reference'!$A$2:$B$22,2,FALSE),"Unknown"))))</f>
        <v/>
      </c>
      <c r="U3812" s="35"/>
    </row>
    <row r="3813" spans="1:21" ht="15.75">
      <c r="A3813" s="47"/>
      <c r="B3813" s="33"/>
      <c r="C3813" s="39" t="str">
        <f>IF($A3813 &lt;&gt; "",VLOOKUP($A3813,'Student reference sheet'!$A$2:$V$2329, 3,FALSE), "")</f>
        <v/>
      </c>
      <c r="D3813" s="39" t="str">
        <f>IF($A3813 &lt;&gt; "",VLOOKUP($A3813,'Student reference sheet'!$A$2:$V$2329, 2,FALSE), "")</f>
        <v/>
      </c>
      <c r="E3813" s="35"/>
      <c r="F3813" s="34"/>
      <c r="G3813" s="40" t="str">
        <f t="shared" ca="1" si="180"/>
        <v/>
      </c>
      <c r="H3813" s="40" t="str">
        <f t="shared" ca="1" si="181"/>
        <v/>
      </c>
      <c r="I3813" s="36" t="str">
        <f>IF($A3813 = "", "",
IF(COUNTIF(MINIMUM_DAY_DATES[], Attendance!J3813) &gt; 0, VLOOKUP(Attendance!$G3813,MINIMUM_DAY_PERIOD_SCHEDULE[], 2,TRUE),
IF(COUNTIF(RALLY_DATES[], Attendance!J3813) &gt; 0, VLOOKUP(Attendance!$G3813,RALLY_PERIOD_SCHEDULE[], 2,TRUE),
IF(WEEKDAY(Attendance!$J3813) = 2,
       IF(COUNTIF(FINALS_WEEK_MONDAY_DATE[],Attendance!$J3813) &gt; 0, VLOOKUP(Attendance!$G3813,FINALS_WEEK_MONDAY_PERIOD_SCHEDULE[],2,TRUE),
       VLOOKUP(Attendance!$G3813,REGULAR_WEEK_SCHEDULE[],6,TRUE)),
IF(WEEKDAY($J3813) = 3,
       IF(COUNTIF(FINALS_WEEK_TUESDAY_DATE[],Attendance!$J3813) &gt; 0, VLOOKUP(Attendance!$G3813,FINALS_WEEK_TUESDAY_PERIOD_SCHEDULE[],2,TRUE),
       VLOOKUP(Attendance!$G3813,REGULAR_WEEK_SCHEDULE[[Tuesday]:[Period]],5,TRUE)),
IF(WEEKDAY(Attendance!$J3813) = 4,
        IF(COUNTIF(BLOCK_WEDNESDAY_DATES[],Attendance!$J3813) &gt; 0, VLOOKUP(Attendance!$G3813,BLOCK_WEDNESDAY_PERIOD_SCHEDULE[],2,TRUE),
        IF(COUNTIF(FINALS_WEEK_WEDNESDAY_DATE[],Attendance!$J3813) &gt; 0, VLOOKUP(Attendance!$G3813,FINALS_WEEK_WEDNESDAY_PERIOD_SCHEDULE[],2,TRUE),
       VLOOKUP(Attendance!$G3813,REGULAR_WEEK_SCHEDULE[[Wednesday]:[Period]],4,TRUE))),
IF(WEEKDAY($J3813) = 5,
       IF(COUNTIF(BLOCK_THURSDAY_DATES[],Attendance!$J3813) &gt; 0, VLOOKUP(Attendance!$G3813,BLOCK_THURSDAY_PERIOD_SCHEDULE[],2,TRUE),
       IF(COUNTIF(FINALS_WEEK_THURSDAY_DATE[],Attendance!$J3813) &gt; 0, VLOOKUP(Attendance!$G3813,FINALS_WEEK_THURSDAY_PERIOD_SCHEDULE[],2,TRUE),
       VLOOKUP(Attendance!$G3813,REGULAR_WEEK_SCHEDULE[[Thursday]:[Period]],3,TRUE))),
IF(WEEKDAY(Attendance!$J3813) = 6,
       IF(COUNTIF(FINALS_WEEK_FRIDAY_DATE[],Attendance!$J3813) &gt; 0, VLOOKUP(Attendance!$G3813,FINALS_WEEK_FRIDAY_PERIOD_SCHEDULE[],2,TRUE),
       VLOOKUP(Attendance!$G3813,REGULAR_WEEK_SCHEDULE[[Friday]:[Period]],2,TRUE))))))))))</f>
        <v/>
      </c>
      <c r="J3813" s="41" t="str">
        <f t="shared" ca="1" si="182"/>
        <v/>
      </c>
      <c r="K3813" s="41" t="str">
        <f>IF($A3813 &lt;&gt; "",VLOOKUP($A3813,'Student reference sheet'!$A$2:$V$2329, 7,FALSE), "")</f>
        <v/>
      </c>
      <c r="L3813" s="30" t="str">
        <f>IF($A3813 ="", "", VLOOKUP($A3813, 'Student reference sheet'!$A$2:$Z$2603,23,FALSE))</f>
        <v/>
      </c>
      <c r="M3813" s="30" t="str">
        <f>IF($A3813 ="", "", VLOOKUP($A3813, 'Student reference sheet'!$A$2:$Z$2603,24,FALSE))</f>
        <v/>
      </c>
      <c r="N3813" s="30" t="str">
        <f>IF($A3813 ="", "", VLOOKUP($A3813, 'Student reference sheet'!$A$2:$Z$2603,26,FALSE))</f>
        <v/>
      </c>
      <c r="O3813" s="30" t="str">
        <f>IF($A3813 ="", "", VLOOKUP($A3813, 'Student reference sheet'!$A$2:$Z$2603,25,FALSE))</f>
        <v/>
      </c>
      <c r="P3813" s="39" t="str">
        <f>IF($A3813 = "", "", IF(OR(VLOOKUP($A3813,'Student reference sheet'!$A$2:$V$2400,8,FALSE) = "R",  VLOOKUP($A3813,'Student reference sheet'!$A$2:$V$2400,8,FALSE) = "L"), "X", ""))</f>
        <v/>
      </c>
      <c r="Q3813" s="39" t="str">
        <f>IF($A3813 ="", "", VLOOKUP($A3813, 'Student reference sheet'!$A$2:$V$2603,22,FALSE))</f>
        <v/>
      </c>
      <c r="R3813" s="39" t="str">
        <f>IF($A3813 &lt;&gt; "",VLOOKUP($A3813,'Student reference sheet'!$A$2:$V$2329, 5,FALSE), "")</f>
        <v/>
      </c>
      <c r="S3813" s="39" t="str">
        <f>IF($A3813 &lt;&gt; "",VLOOKUP($A3813,'Student reference sheet'!$A$2:$V$2329, 6,FALSE), "")</f>
        <v/>
      </c>
      <c r="T3813" s="30" t="str">
        <f>IF($A3813 = "","",
IF(VLOOKUP($A3813,'Student reference sheet'!$A$2:$V$2329, 10,FALSE) = "Y", "Hispanic",
IF(VLOOKUP($A3813,'Student reference sheet'!$A$2:$V$2329,11,FALSE) &lt;&gt; "",
IF(VLOOKUP($A3813,'Student reference sheet'!$A$2:$V$2329,11,FALSE) = "UNK", "Unknown", VLOOKUP(VALUE(VLOOKUP($A3813,'Student reference sheet'!$A$2:$V$2329,11,FALSE)),'Ethnicity Reference'!$A$2:$B$22,2,FALSE)),
IF(VLOOKUP($A3813,'Student reference sheet'!$A$2:$V$2329,9,FALSE) &lt;&gt; "", VLOOKUP(VALUE(VLOOKUP($A3813,'Student reference sheet'!$A$2:$V$2329,9,FALSE)),'Ethnicity Reference'!$A$2:$B$22,2,FALSE),"Unknown"))))</f>
        <v/>
      </c>
      <c r="U3813" s="35"/>
    </row>
    <row r="3814" spans="1:21" ht="15.75">
      <c r="A3814" s="47"/>
      <c r="B3814" s="33"/>
      <c r="C3814" s="39" t="str">
        <f>IF($A3814 &lt;&gt; "",VLOOKUP($A3814,'Student reference sheet'!$A$2:$V$2329, 3,FALSE), "")</f>
        <v/>
      </c>
      <c r="D3814" s="39" t="str">
        <f>IF($A3814 &lt;&gt; "",VLOOKUP($A3814,'Student reference sheet'!$A$2:$V$2329, 2,FALSE), "")</f>
        <v/>
      </c>
      <c r="E3814" s="35"/>
      <c r="F3814" s="34"/>
      <c r="G3814" s="40" t="str">
        <f t="shared" ca="1" si="180"/>
        <v/>
      </c>
      <c r="H3814" s="40" t="str">
        <f t="shared" ca="1" si="181"/>
        <v/>
      </c>
      <c r="I3814" s="36" t="str">
        <f>IF($A3814 = "", "",
IF(COUNTIF(MINIMUM_DAY_DATES[], Attendance!J3814) &gt; 0, VLOOKUP(Attendance!$G3814,MINIMUM_DAY_PERIOD_SCHEDULE[], 2,TRUE),
IF(COUNTIF(RALLY_DATES[], Attendance!J3814) &gt; 0, VLOOKUP(Attendance!$G3814,RALLY_PERIOD_SCHEDULE[], 2,TRUE),
IF(WEEKDAY(Attendance!$J3814) = 2,
       IF(COUNTIF(FINALS_WEEK_MONDAY_DATE[],Attendance!$J3814) &gt; 0, VLOOKUP(Attendance!$G3814,FINALS_WEEK_MONDAY_PERIOD_SCHEDULE[],2,TRUE),
       VLOOKUP(Attendance!$G3814,REGULAR_WEEK_SCHEDULE[],6,TRUE)),
IF(WEEKDAY($J3814) = 3,
       IF(COUNTIF(FINALS_WEEK_TUESDAY_DATE[],Attendance!$J3814) &gt; 0, VLOOKUP(Attendance!$G3814,FINALS_WEEK_TUESDAY_PERIOD_SCHEDULE[],2,TRUE),
       VLOOKUP(Attendance!$G3814,REGULAR_WEEK_SCHEDULE[[Tuesday]:[Period]],5,TRUE)),
IF(WEEKDAY(Attendance!$J3814) = 4,
        IF(COUNTIF(BLOCK_WEDNESDAY_DATES[],Attendance!$J3814) &gt; 0, VLOOKUP(Attendance!$G3814,BLOCK_WEDNESDAY_PERIOD_SCHEDULE[],2,TRUE),
        IF(COUNTIF(FINALS_WEEK_WEDNESDAY_DATE[],Attendance!$J3814) &gt; 0, VLOOKUP(Attendance!$G3814,FINALS_WEEK_WEDNESDAY_PERIOD_SCHEDULE[],2,TRUE),
       VLOOKUP(Attendance!$G3814,REGULAR_WEEK_SCHEDULE[[Wednesday]:[Period]],4,TRUE))),
IF(WEEKDAY($J3814) = 5,
       IF(COUNTIF(BLOCK_THURSDAY_DATES[],Attendance!$J3814) &gt; 0, VLOOKUP(Attendance!$G3814,BLOCK_THURSDAY_PERIOD_SCHEDULE[],2,TRUE),
       IF(COUNTIF(FINALS_WEEK_THURSDAY_DATE[],Attendance!$J3814) &gt; 0, VLOOKUP(Attendance!$G3814,FINALS_WEEK_THURSDAY_PERIOD_SCHEDULE[],2,TRUE),
       VLOOKUP(Attendance!$G3814,REGULAR_WEEK_SCHEDULE[[Thursday]:[Period]],3,TRUE))),
IF(WEEKDAY(Attendance!$J3814) = 6,
       IF(COUNTIF(FINALS_WEEK_FRIDAY_DATE[],Attendance!$J3814) &gt; 0, VLOOKUP(Attendance!$G3814,FINALS_WEEK_FRIDAY_PERIOD_SCHEDULE[],2,TRUE),
       VLOOKUP(Attendance!$G3814,REGULAR_WEEK_SCHEDULE[[Friday]:[Period]],2,TRUE))))))))))</f>
        <v/>
      </c>
      <c r="J3814" s="41" t="str">
        <f t="shared" ca="1" si="182"/>
        <v/>
      </c>
      <c r="K3814" s="41" t="str">
        <f>IF($A3814 &lt;&gt; "",VLOOKUP($A3814,'Student reference sheet'!$A$2:$V$2329, 7,FALSE), "")</f>
        <v/>
      </c>
      <c r="L3814" s="30" t="str">
        <f>IF($A3814 ="", "", VLOOKUP($A3814, 'Student reference sheet'!$A$2:$Z$2603,23,FALSE))</f>
        <v/>
      </c>
      <c r="M3814" s="30" t="str">
        <f>IF($A3814 ="", "", VLOOKUP($A3814, 'Student reference sheet'!$A$2:$Z$2603,24,FALSE))</f>
        <v/>
      </c>
      <c r="N3814" s="30" t="str">
        <f>IF($A3814 ="", "", VLOOKUP($A3814, 'Student reference sheet'!$A$2:$Z$2603,26,FALSE))</f>
        <v/>
      </c>
      <c r="O3814" s="30" t="str">
        <f>IF($A3814 ="", "", VLOOKUP($A3814, 'Student reference sheet'!$A$2:$Z$2603,25,FALSE))</f>
        <v/>
      </c>
      <c r="P3814" s="39" t="str">
        <f>IF($A3814 = "", "", IF(OR(VLOOKUP($A3814,'Student reference sheet'!$A$2:$V$2400,8,FALSE) = "R",  VLOOKUP($A3814,'Student reference sheet'!$A$2:$V$2400,8,FALSE) = "L"), "X", ""))</f>
        <v/>
      </c>
      <c r="Q3814" s="39" t="str">
        <f>IF($A3814 ="", "", VLOOKUP($A3814, 'Student reference sheet'!$A$2:$V$2603,22,FALSE))</f>
        <v/>
      </c>
      <c r="R3814" s="39" t="str">
        <f>IF($A3814 &lt;&gt; "",VLOOKUP($A3814,'Student reference sheet'!$A$2:$V$2329, 5,FALSE), "")</f>
        <v/>
      </c>
      <c r="S3814" s="39" t="str">
        <f>IF($A3814 &lt;&gt; "",VLOOKUP($A3814,'Student reference sheet'!$A$2:$V$2329, 6,FALSE), "")</f>
        <v/>
      </c>
      <c r="T3814" s="30" t="str">
        <f>IF($A3814 = "","",
IF(VLOOKUP($A3814,'Student reference sheet'!$A$2:$V$2329, 10,FALSE) = "Y", "Hispanic",
IF(VLOOKUP($A3814,'Student reference sheet'!$A$2:$V$2329,11,FALSE) &lt;&gt; "",
IF(VLOOKUP($A3814,'Student reference sheet'!$A$2:$V$2329,11,FALSE) = "UNK", "Unknown", VLOOKUP(VALUE(VLOOKUP($A3814,'Student reference sheet'!$A$2:$V$2329,11,FALSE)),'Ethnicity Reference'!$A$2:$B$22,2,FALSE)),
IF(VLOOKUP($A3814,'Student reference sheet'!$A$2:$V$2329,9,FALSE) &lt;&gt; "", VLOOKUP(VALUE(VLOOKUP($A3814,'Student reference sheet'!$A$2:$V$2329,9,FALSE)),'Ethnicity Reference'!$A$2:$B$22,2,FALSE),"Unknown"))))</f>
        <v/>
      </c>
      <c r="U3814" s="35"/>
    </row>
    <row r="3815" spans="1:21" ht="15.75">
      <c r="A3815" s="47"/>
      <c r="B3815" s="33"/>
      <c r="C3815" s="39" t="str">
        <f>IF($A3815 &lt;&gt; "",VLOOKUP($A3815,'Student reference sheet'!$A$2:$V$2329, 3,FALSE), "")</f>
        <v/>
      </c>
      <c r="D3815" s="39" t="str">
        <f>IF($A3815 &lt;&gt; "",VLOOKUP($A3815,'Student reference sheet'!$A$2:$V$2329, 2,FALSE), "")</f>
        <v/>
      </c>
      <c r="E3815" s="35"/>
      <c r="F3815" s="34"/>
      <c r="G3815" s="40" t="str">
        <f t="shared" ca="1" si="180"/>
        <v/>
      </c>
      <c r="H3815" s="40" t="str">
        <f t="shared" ca="1" si="181"/>
        <v/>
      </c>
      <c r="I3815" s="36" t="str">
        <f>IF($A3815 = "", "",
IF(COUNTIF(MINIMUM_DAY_DATES[], Attendance!J3815) &gt; 0, VLOOKUP(Attendance!$G3815,MINIMUM_DAY_PERIOD_SCHEDULE[], 2,TRUE),
IF(COUNTIF(RALLY_DATES[], Attendance!J3815) &gt; 0, VLOOKUP(Attendance!$G3815,RALLY_PERIOD_SCHEDULE[], 2,TRUE),
IF(WEEKDAY(Attendance!$J3815) = 2,
       IF(COUNTIF(FINALS_WEEK_MONDAY_DATE[],Attendance!$J3815) &gt; 0, VLOOKUP(Attendance!$G3815,FINALS_WEEK_MONDAY_PERIOD_SCHEDULE[],2,TRUE),
       VLOOKUP(Attendance!$G3815,REGULAR_WEEK_SCHEDULE[],6,TRUE)),
IF(WEEKDAY($J3815) = 3,
       IF(COUNTIF(FINALS_WEEK_TUESDAY_DATE[],Attendance!$J3815) &gt; 0, VLOOKUP(Attendance!$G3815,FINALS_WEEK_TUESDAY_PERIOD_SCHEDULE[],2,TRUE),
       VLOOKUP(Attendance!$G3815,REGULAR_WEEK_SCHEDULE[[Tuesday]:[Period]],5,TRUE)),
IF(WEEKDAY(Attendance!$J3815) = 4,
        IF(COUNTIF(BLOCK_WEDNESDAY_DATES[],Attendance!$J3815) &gt; 0, VLOOKUP(Attendance!$G3815,BLOCK_WEDNESDAY_PERIOD_SCHEDULE[],2,TRUE),
        IF(COUNTIF(FINALS_WEEK_WEDNESDAY_DATE[],Attendance!$J3815) &gt; 0, VLOOKUP(Attendance!$G3815,FINALS_WEEK_WEDNESDAY_PERIOD_SCHEDULE[],2,TRUE),
       VLOOKUP(Attendance!$G3815,REGULAR_WEEK_SCHEDULE[[Wednesday]:[Period]],4,TRUE))),
IF(WEEKDAY($J3815) = 5,
       IF(COUNTIF(BLOCK_THURSDAY_DATES[],Attendance!$J3815) &gt; 0, VLOOKUP(Attendance!$G3815,BLOCK_THURSDAY_PERIOD_SCHEDULE[],2,TRUE),
       IF(COUNTIF(FINALS_WEEK_THURSDAY_DATE[],Attendance!$J3815) &gt; 0, VLOOKUP(Attendance!$G3815,FINALS_WEEK_THURSDAY_PERIOD_SCHEDULE[],2,TRUE),
       VLOOKUP(Attendance!$G3815,REGULAR_WEEK_SCHEDULE[[Thursday]:[Period]],3,TRUE))),
IF(WEEKDAY(Attendance!$J3815) = 6,
       IF(COUNTIF(FINALS_WEEK_FRIDAY_DATE[],Attendance!$J3815) &gt; 0, VLOOKUP(Attendance!$G3815,FINALS_WEEK_FRIDAY_PERIOD_SCHEDULE[],2,TRUE),
       VLOOKUP(Attendance!$G3815,REGULAR_WEEK_SCHEDULE[[Friday]:[Period]],2,TRUE))))))))))</f>
        <v/>
      </c>
      <c r="J3815" s="41" t="str">
        <f t="shared" ca="1" si="182"/>
        <v/>
      </c>
      <c r="K3815" s="41" t="str">
        <f>IF($A3815 &lt;&gt; "",VLOOKUP($A3815,'Student reference sheet'!$A$2:$V$2329, 7,FALSE), "")</f>
        <v/>
      </c>
      <c r="L3815" s="30" t="str">
        <f>IF($A3815 ="", "", VLOOKUP($A3815, 'Student reference sheet'!$A$2:$Z$2603,23,FALSE))</f>
        <v/>
      </c>
      <c r="M3815" s="30" t="str">
        <f>IF($A3815 ="", "", VLOOKUP($A3815, 'Student reference sheet'!$A$2:$Z$2603,24,FALSE))</f>
        <v/>
      </c>
      <c r="N3815" s="30" t="str">
        <f>IF($A3815 ="", "", VLOOKUP($A3815, 'Student reference sheet'!$A$2:$Z$2603,26,FALSE))</f>
        <v/>
      </c>
      <c r="O3815" s="30" t="str">
        <f>IF($A3815 ="", "", VLOOKUP($A3815, 'Student reference sheet'!$A$2:$Z$2603,25,FALSE))</f>
        <v/>
      </c>
      <c r="P3815" s="39" t="str">
        <f>IF($A3815 = "", "", IF(OR(VLOOKUP($A3815,'Student reference sheet'!$A$2:$V$2400,8,FALSE) = "R",  VLOOKUP($A3815,'Student reference sheet'!$A$2:$V$2400,8,FALSE) = "L"), "X", ""))</f>
        <v/>
      </c>
      <c r="Q3815" s="39" t="str">
        <f>IF($A3815 ="", "", VLOOKUP($A3815, 'Student reference sheet'!$A$2:$V$2603,22,FALSE))</f>
        <v/>
      </c>
      <c r="R3815" s="39" t="str">
        <f>IF($A3815 &lt;&gt; "",VLOOKUP($A3815,'Student reference sheet'!$A$2:$V$2329, 5,FALSE), "")</f>
        <v/>
      </c>
      <c r="S3815" s="39" t="str">
        <f>IF($A3815 &lt;&gt; "",VLOOKUP($A3815,'Student reference sheet'!$A$2:$V$2329, 6,FALSE), "")</f>
        <v/>
      </c>
      <c r="T3815" s="30" t="str">
        <f>IF($A3815 = "","",
IF(VLOOKUP($A3815,'Student reference sheet'!$A$2:$V$2329, 10,FALSE) = "Y", "Hispanic",
IF(VLOOKUP($A3815,'Student reference sheet'!$A$2:$V$2329,11,FALSE) &lt;&gt; "",
IF(VLOOKUP($A3815,'Student reference sheet'!$A$2:$V$2329,11,FALSE) = "UNK", "Unknown", VLOOKUP(VALUE(VLOOKUP($A3815,'Student reference sheet'!$A$2:$V$2329,11,FALSE)),'Ethnicity Reference'!$A$2:$B$22,2,FALSE)),
IF(VLOOKUP($A3815,'Student reference sheet'!$A$2:$V$2329,9,FALSE) &lt;&gt; "", VLOOKUP(VALUE(VLOOKUP($A3815,'Student reference sheet'!$A$2:$V$2329,9,FALSE)),'Ethnicity Reference'!$A$2:$B$22,2,FALSE),"Unknown"))))</f>
        <v/>
      </c>
      <c r="U3815" s="35"/>
    </row>
    <row r="3816" spans="1:21" ht="15.75">
      <c r="A3816" s="47"/>
      <c r="B3816" s="33"/>
      <c r="C3816" s="39" t="str">
        <f>IF($A3816 &lt;&gt; "",VLOOKUP($A3816,'Student reference sheet'!$A$2:$V$2329, 3,FALSE), "")</f>
        <v/>
      </c>
      <c r="D3816" s="39" t="str">
        <f>IF($A3816 &lt;&gt; "",VLOOKUP($A3816,'Student reference sheet'!$A$2:$V$2329, 2,FALSE), "")</f>
        <v/>
      </c>
      <c r="E3816" s="35"/>
      <c r="F3816" s="34"/>
      <c r="G3816" s="40" t="str">
        <f t="shared" ca="1" si="180"/>
        <v/>
      </c>
      <c r="H3816" s="40" t="str">
        <f t="shared" ca="1" si="181"/>
        <v/>
      </c>
      <c r="I3816" s="36" t="str">
        <f>IF($A3816 = "", "",
IF(COUNTIF(MINIMUM_DAY_DATES[], Attendance!J3816) &gt; 0, VLOOKUP(Attendance!$G3816,MINIMUM_DAY_PERIOD_SCHEDULE[], 2,TRUE),
IF(COUNTIF(RALLY_DATES[], Attendance!J3816) &gt; 0, VLOOKUP(Attendance!$G3816,RALLY_PERIOD_SCHEDULE[], 2,TRUE),
IF(WEEKDAY(Attendance!$J3816) = 2,
       IF(COUNTIF(FINALS_WEEK_MONDAY_DATE[],Attendance!$J3816) &gt; 0, VLOOKUP(Attendance!$G3816,FINALS_WEEK_MONDAY_PERIOD_SCHEDULE[],2,TRUE),
       VLOOKUP(Attendance!$G3816,REGULAR_WEEK_SCHEDULE[],6,TRUE)),
IF(WEEKDAY($J3816) = 3,
       IF(COUNTIF(FINALS_WEEK_TUESDAY_DATE[],Attendance!$J3816) &gt; 0, VLOOKUP(Attendance!$G3816,FINALS_WEEK_TUESDAY_PERIOD_SCHEDULE[],2,TRUE),
       VLOOKUP(Attendance!$G3816,REGULAR_WEEK_SCHEDULE[[Tuesday]:[Period]],5,TRUE)),
IF(WEEKDAY(Attendance!$J3816) = 4,
        IF(COUNTIF(BLOCK_WEDNESDAY_DATES[],Attendance!$J3816) &gt; 0, VLOOKUP(Attendance!$G3816,BLOCK_WEDNESDAY_PERIOD_SCHEDULE[],2,TRUE),
        IF(COUNTIF(FINALS_WEEK_WEDNESDAY_DATE[],Attendance!$J3816) &gt; 0, VLOOKUP(Attendance!$G3816,FINALS_WEEK_WEDNESDAY_PERIOD_SCHEDULE[],2,TRUE),
       VLOOKUP(Attendance!$G3816,REGULAR_WEEK_SCHEDULE[[Wednesday]:[Period]],4,TRUE))),
IF(WEEKDAY($J3816) = 5,
       IF(COUNTIF(BLOCK_THURSDAY_DATES[],Attendance!$J3816) &gt; 0, VLOOKUP(Attendance!$G3816,BLOCK_THURSDAY_PERIOD_SCHEDULE[],2,TRUE),
       IF(COUNTIF(FINALS_WEEK_THURSDAY_DATE[],Attendance!$J3816) &gt; 0, VLOOKUP(Attendance!$G3816,FINALS_WEEK_THURSDAY_PERIOD_SCHEDULE[],2,TRUE),
       VLOOKUP(Attendance!$G3816,REGULAR_WEEK_SCHEDULE[[Thursday]:[Period]],3,TRUE))),
IF(WEEKDAY(Attendance!$J3816) = 6,
       IF(COUNTIF(FINALS_WEEK_FRIDAY_DATE[],Attendance!$J3816) &gt; 0, VLOOKUP(Attendance!$G3816,FINALS_WEEK_FRIDAY_PERIOD_SCHEDULE[],2,TRUE),
       VLOOKUP(Attendance!$G3816,REGULAR_WEEK_SCHEDULE[[Friday]:[Period]],2,TRUE))))))))))</f>
        <v/>
      </c>
      <c r="J3816" s="41" t="str">
        <f t="shared" ca="1" si="182"/>
        <v/>
      </c>
      <c r="K3816" s="41" t="str">
        <f>IF($A3816 &lt;&gt; "",VLOOKUP($A3816,'Student reference sheet'!$A$2:$V$2329, 7,FALSE), "")</f>
        <v/>
      </c>
      <c r="L3816" s="30" t="str">
        <f>IF($A3816 ="", "", VLOOKUP($A3816, 'Student reference sheet'!$A$2:$Z$2603,23,FALSE))</f>
        <v/>
      </c>
      <c r="M3816" s="30" t="str">
        <f>IF($A3816 ="", "", VLOOKUP($A3816, 'Student reference sheet'!$A$2:$Z$2603,24,FALSE))</f>
        <v/>
      </c>
      <c r="N3816" s="30" t="str">
        <f>IF($A3816 ="", "", VLOOKUP($A3816, 'Student reference sheet'!$A$2:$Z$2603,26,FALSE))</f>
        <v/>
      </c>
      <c r="O3816" s="30" t="str">
        <f>IF($A3816 ="", "", VLOOKUP($A3816, 'Student reference sheet'!$A$2:$Z$2603,25,FALSE))</f>
        <v/>
      </c>
      <c r="P3816" s="39" t="str">
        <f>IF($A3816 = "", "", IF(OR(VLOOKUP($A3816,'Student reference sheet'!$A$2:$V$2400,8,FALSE) = "R",  VLOOKUP($A3816,'Student reference sheet'!$A$2:$V$2400,8,FALSE) = "L"), "X", ""))</f>
        <v/>
      </c>
      <c r="Q3816" s="39" t="str">
        <f>IF($A3816 ="", "", VLOOKUP($A3816, 'Student reference sheet'!$A$2:$V$2603,22,FALSE))</f>
        <v/>
      </c>
      <c r="R3816" s="39" t="str">
        <f>IF($A3816 &lt;&gt; "",VLOOKUP($A3816,'Student reference sheet'!$A$2:$V$2329, 5,FALSE), "")</f>
        <v/>
      </c>
      <c r="S3816" s="39" t="str">
        <f>IF($A3816 &lt;&gt; "",VLOOKUP($A3816,'Student reference sheet'!$A$2:$V$2329, 6,FALSE), "")</f>
        <v/>
      </c>
      <c r="T3816" s="30" t="str">
        <f>IF($A3816 = "","",
IF(VLOOKUP($A3816,'Student reference sheet'!$A$2:$V$2329, 10,FALSE) = "Y", "Hispanic",
IF(VLOOKUP($A3816,'Student reference sheet'!$A$2:$V$2329,11,FALSE) &lt;&gt; "",
IF(VLOOKUP($A3816,'Student reference sheet'!$A$2:$V$2329,11,FALSE) = "UNK", "Unknown", VLOOKUP(VALUE(VLOOKUP($A3816,'Student reference sheet'!$A$2:$V$2329,11,FALSE)),'Ethnicity Reference'!$A$2:$B$22,2,FALSE)),
IF(VLOOKUP($A3816,'Student reference sheet'!$A$2:$V$2329,9,FALSE) &lt;&gt; "", VLOOKUP(VALUE(VLOOKUP($A3816,'Student reference sheet'!$A$2:$V$2329,9,FALSE)),'Ethnicity Reference'!$A$2:$B$22,2,FALSE),"Unknown"))))</f>
        <v/>
      </c>
      <c r="U3816" s="35"/>
    </row>
    <row r="3817" spans="1:21" ht="15.75">
      <c r="A3817" s="47"/>
      <c r="B3817" s="33"/>
      <c r="C3817" s="39" t="str">
        <f>IF($A3817 &lt;&gt; "",VLOOKUP($A3817,'Student reference sheet'!$A$2:$V$2329, 3,FALSE), "")</f>
        <v/>
      </c>
      <c r="D3817" s="39" t="str">
        <f>IF($A3817 &lt;&gt; "",VLOOKUP($A3817,'Student reference sheet'!$A$2:$V$2329, 2,FALSE), "")</f>
        <v/>
      </c>
      <c r="E3817" s="35"/>
      <c r="F3817" s="34"/>
      <c r="G3817" s="40" t="str">
        <f t="shared" ca="1" si="180"/>
        <v/>
      </c>
      <c r="H3817" s="40" t="str">
        <f t="shared" ca="1" si="181"/>
        <v/>
      </c>
      <c r="I3817" s="36" t="str">
        <f>IF($A3817 = "", "",
IF(COUNTIF(MINIMUM_DAY_DATES[], Attendance!J3817) &gt; 0, VLOOKUP(Attendance!$G3817,MINIMUM_DAY_PERIOD_SCHEDULE[], 2,TRUE),
IF(COUNTIF(RALLY_DATES[], Attendance!J3817) &gt; 0, VLOOKUP(Attendance!$G3817,RALLY_PERIOD_SCHEDULE[], 2,TRUE),
IF(WEEKDAY(Attendance!$J3817) = 2,
       IF(COUNTIF(FINALS_WEEK_MONDAY_DATE[],Attendance!$J3817) &gt; 0, VLOOKUP(Attendance!$G3817,FINALS_WEEK_MONDAY_PERIOD_SCHEDULE[],2,TRUE),
       VLOOKUP(Attendance!$G3817,REGULAR_WEEK_SCHEDULE[],6,TRUE)),
IF(WEEKDAY($J3817) = 3,
       IF(COUNTIF(FINALS_WEEK_TUESDAY_DATE[],Attendance!$J3817) &gt; 0, VLOOKUP(Attendance!$G3817,FINALS_WEEK_TUESDAY_PERIOD_SCHEDULE[],2,TRUE),
       VLOOKUP(Attendance!$G3817,REGULAR_WEEK_SCHEDULE[[Tuesday]:[Period]],5,TRUE)),
IF(WEEKDAY(Attendance!$J3817) = 4,
        IF(COUNTIF(BLOCK_WEDNESDAY_DATES[],Attendance!$J3817) &gt; 0, VLOOKUP(Attendance!$G3817,BLOCK_WEDNESDAY_PERIOD_SCHEDULE[],2,TRUE),
        IF(COUNTIF(FINALS_WEEK_WEDNESDAY_DATE[],Attendance!$J3817) &gt; 0, VLOOKUP(Attendance!$G3817,FINALS_WEEK_WEDNESDAY_PERIOD_SCHEDULE[],2,TRUE),
       VLOOKUP(Attendance!$G3817,REGULAR_WEEK_SCHEDULE[[Wednesday]:[Period]],4,TRUE))),
IF(WEEKDAY($J3817) = 5,
       IF(COUNTIF(BLOCK_THURSDAY_DATES[],Attendance!$J3817) &gt; 0, VLOOKUP(Attendance!$G3817,BLOCK_THURSDAY_PERIOD_SCHEDULE[],2,TRUE),
       IF(COUNTIF(FINALS_WEEK_THURSDAY_DATE[],Attendance!$J3817) &gt; 0, VLOOKUP(Attendance!$G3817,FINALS_WEEK_THURSDAY_PERIOD_SCHEDULE[],2,TRUE),
       VLOOKUP(Attendance!$G3817,REGULAR_WEEK_SCHEDULE[[Thursday]:[Period]],3,TRUE))),
IF(WEEKDAY(Attendance!$J3817) = 6,
       IF(COUNTIF(FINALS_WEEK_FRIDAY_DATE[],Attendance!$J3817) &gt; 0, VLOOKUP(Attendance!$G3817,FINALS_WEEK_FRIDAY_PERIOD_SCHEDULE[],2,TRUE),
       VLOOKUP(Attendance!$G3817,REGULAR_WEEK_SCHEDULE[[Friday]:[Period]],2,TRUE))))))))))</f>
        <v/>
      </c>
      <c r="J3817" s="41" t="str">
        <f t="shared" ca="1" si="182"/>
        <v/>
      </c>
      <c r="K3817" s="41" t="str">
        <f>IF($A3817 &lt;&gt; "",VLOOKUP($A3817,'Student reference sheet'!$A$2:$V$2329, 7,FALSE), "")</f>
        <v/>
      </c>
      <c r="L3817" s="30" t="str">
        <f>IF($A3817 ="", "", VLOOKUP($A3817, 'Student reference sheet'!$A$2:$Z$2603,23,FALSE))</f>
        <v/>
      </c>
      <c r="M3817" s="30" t="str">
        <f>IF($A3817 ="", "", VLOOKUP($A3817, 'Student reference sheet'!$A$2:$Z$2603,24,FALSE))</f>
        <v/>
      </c>
      <c r="N3817" s="30" t="str">
        <f>IF($A3817 ="", "", VLOOKUP($A3817, 'Student reference sheet'!$A$2:$Z$2603,26,FALSE))</f>
        <v/>
      </c>
      <c r="O3817" s="30" t="str">
        <f>IF($A3817 ="", "", VLOOKUP($A3817, 'Student reference sheet'!$A$2:$Z$2603,25,FALSE))</f>
        <v/>
      </c>
      <c r="P3817" s="39" t="str">
        <f>IF($A3817 = "", "", IF(OR(VLOOKUP($A3817,'Student reference sheet'!$A$2:$V$2400,8,FALSE) = "R",  VLOOKUP($A3817,'Student reference sheet'!$A$2:$V$2400,8,FALSE) = "L"), "X", ""))</f>
        <v/>
      </c>
      <c r="Q3817" s="39" t="str">
        <f>IF($A3817 ="", "", VLOOKUP($A3817, 'Student reference sheet'!$A$2:$V$2603,22,FALSE))</f>
        <v/>
      </c>
      <c r="R3817" s="39" t="str">
        <f>IF($A3817 &lt;&gt; "",VLOOKUP($A3817,'Student reference sheet'!$A$2:$V$2329, 5,FALSE), "")</f>
        <v/>
      </c>
      <c r="S3817" s="39" t="str">
        <f>IF($A3817 &lt;&gt; "",VLOOKUP($A3817,'Student reference sheet'!$A$2:$V$2329, 6,FALSE), "")</f>
        <v/>
      </c>
      <c r="T3817" s="30" t="str">
        <f>IF($A3817 = "","",
IF(VLOOKUP($A3817,'Student reference sheet'!$A$2:$V$2329, 10,FALSE) = "Y", "Hispanic",
IF(VLOOKUP($A3817,'Student reference sheet'!$A$2:$V$2329,11,FALSE) &lt;&gt; "",
IF(VLOOKUP($A3817,'Student reference sheet'!$A$2:$V$2329,11,FALSE) = "UNK", "Unknown", VLOOKUP(VALUE(VLOOKUP($A3817,'Student reference sheet'!$A$2:$V$2329,11,FALSE)),'Ethnicity Reference'!$A$2:$B$22,2,FALSE)),
IF(VLOOKUP($A3817,'Student reference sheet'!$A$2:$V$2329,9,FALSE) &lt;&gt; "", VLOOKUP(VALUE(VLOOKUP($A3817,'Student reference sheet'!$A$2:$V$2329,9,FALSE)),'Ethnicity Reference'!$A$2:$B$22,2,FALSE),"Unknown"))))</f>
        <v/>
      </c>
      <c r="U3817" s="35"/>
    </row>
    <row r="3818" spans="1:21" ht="15.75">
      <c r="A3818" s="47"/>
      <c r="B3818" s="33"/>
      <c r="C3818" s="39" t="str">
        <f>IF($A3818 &lt;&gt; "",VLOOKUP($A3818,'Student reference sheet'!$A$2:$V$2329, 3,FALSE), "")</f>
        <v/>
      </c>
      <c r="D3818" s="39" t="str">
        <f>IF($A3818 &lt;&gt; "",VLOOKUP($A3818,'Student reference sheet'!$A$2:$V$2329, 2,FALSE), "")</f>
        <v/>
      </c>
      <c r="E3818" s="35"/>
      <c r="F3818" s="34"/>
      <c r="G3818" s="40" t="str">
        <f t="shared" ca="1" si="180"/>
        <v/>
      </c>
      <c r="H3818" s="40" t="str">
        <f t="shared" ca="1" si="181"/>
        <v/>
      </c>
      <c r="I3818" s="36" t="str">
        <f>IF($A3818 = "", "",
IF(COUNTIF(MINIMUM_DAY_DATES[], Attendance!J3818) &gt; 0, VLOOKUP(Attendance!$G3818,MINIMUM_DAY_PERIOD_SCHEDULE[], 2,TRUE),
IF(COUNTIF(RALLY_DATES[], Attendance!J3818) &gt; 0, VLOOKUP(Attendance!$G3818,RALLY_PERIOD_SCHEDULE[], 2,TRUE),
IF(WEEKDAY(Attendance!$J3818) = 2,
       IF(COUNTIF(FINALS_WEEK_MONDAY_DATE[],Attendance!$J3818) &gt; 0, VLOOKUP(Attendance!$G3818,FINALS_WEEK_MONDAY_PERIOD_SCHEDULE[],2,TRUE),
       VLOOKUP(Attendance!$G3818,REGULAR_WEEK_SCHEDULE[],6,TRUE)),
IF(WEEKDAY($J3818) = 3,
       IF(COUNTIF(FINALS_WEEK_TUESDAY_DATE[],Attendance!$J3818) &gt; 0, VLOOKUP(Attendance!$G3818,FINALS_WEEK_TUESDAY_PERIOD_SCHEDULE[],2,TRUE),
       VLOOKUP(Attendance!$G3818,REGULAR_WEEK_SCHEDULE[[Tuesday]:[Period]],5,TRUE)),
IF(WEEKDAY(Attendance!$J3818) = 4,
        IF(COUNTIF(BLOCK_WEDNESDAY_DATES[],Attendance!$J3818) &gt; 0, VLOOKUP(Attendance!$G3818,BLOCK_WEDNESDAY_PERIOD_SCHEDULE[],2,TRUE),
        IF(COUNTIF(FINALS_WEEK_WEDNESDAY_DATE[],Attendance!$J3818) &gt; 0, VLOOKUP(Attendance!$G3818,FINALS_WEEK_WEDNESDAY_PERIOD_SCHEDULE[],2,TRUE),
       VLOOKUP(Attendance!$G3818,REGULAR_WEEK_SCHEDULE[[Wednesday]:[Period]],4,TRUE))),
IF(WEEKDAY($J3818) = 5,
       IF(COUNTIF(BLOCK_THURSDAY_DATES[],Attendance!$J3818) &gt; 0, VLOOKUP(Attendance!$G3818,BLOCK_THURSDAY_PERIOD_SCHEDULE[],2,TRUE),
       IF(COUNTIF(FINALS_WEEK_THURSDAY_DATE[],Attendance!$J3818) &gt; 0, VLOOKUP(Attendance!$G3818,FINALS_WEEK_THURSDAY_PERIOD_SCHEDULE[],2,TRUE),
       VLOOKUP(Attendance!$G3818,REGULAR_WEEK_SCHEDULE[[Thursday]:[Period]],3,TRUE))),
IF(WEEKDAY(Attendance!$J3818) = 6,
       IF(COUNTIF(FINALS_WEEK_FRIDAY_DATE[],Attendance!$J3818) &gt; 0, VLOOKUP(Attendance!$G3818,FINALS_WEEK_FRIDAY_PERIOD_SCHEDULE[],2,TRUE),
       VLOOKUP(Attendance!$G3818,REGULAR_WEEK_SCHEDULE[[Friday]:[Period]],2,TRUE))))))))))</f>
        <v/>
      </c>
      <c r="J3818" s="41" t="str">
        <f t="shared" ca="1" si="182"/>
        <v/>
      </c>
      <c r="K3818" s="41" t="str">
        <f>IF($A3818 &lt;&gt; "",VLOOKUP($A3818,'Student reference sheet'!$A$2:$V$2329, 7,FALSE), "")</f>
        <v/>
      </c>
      <c r="L3818" s="30" t="str">
        <f>IF($A3818 ="", "", VLOOKUP($A3818, 'Student reference sheet'!$A$2:$Z$2603,23,FALSE))</f>
        <v/>
      </c>
      <c r="M3818" s="30" t="str">
        <f>IF($A3818 ="", "", VLOOKUP($A3818, 'Student reference sheet'!$A$2:$Z$2603,24,FALSE))</f>
        <v/>
      </c>
      <c r="N3818" s="30" t="str">
        <f>IF($A3818 ="", "", VLOOKUP($A3818, 'Student reference sheet'!$A$2:$Z$2603,26,FALSE))</f>
        <v/>
      </c>
      <c r="O3818" s="30" t="str">
        <f>IF($A3818 ="", "", VLOOKUP($A3818, 'Student reference sheet'!$A$2:$Z$2603,25,FALSE))</f>
        <v/>
      </c>
      <c r="P3818" s="39" t="str">
        <f>IF($A3818 = "", "", IF(OR(VLOOKUP($A3818,'Student reference sheet'!$A$2:$V$2400,8,FALSE) = "R",  VLOOKUP($A3818,'Student reference sheet'!$A$2:$V$2400,8,FALSE) = "L"), "X", ""))</f>
        <v/>
      </c>
      <c r="Q3818" s="39" t="str">
        <f>IF($A3818 ="", "", VLOOKUP($A3818, 'Student reference sheet'!$A$2:$V$2603,22,FALSE))</f>
        <v/>
      </c>
      <c r="R3818" s="39" t="str">
        <f>IF($A3818 &lt;&gt; "",VLOOKUP($A3818,'Student reference sheet'!$A$2:$V$2329, 5,FALSE), "")</f>
        <v/>
      </c>
      <c r="S3818" s="39" t="str">
        <f>IF($A3818 &lt;&gt; "",VLOOKUP($A3818,'Student reference sheet'!$A$2:$V$2329, 6,FALSE), "")</f>
        <v/>
      </c>
      <c r="T3818" s="30" t="str">
        <f>IF($A3818 = "","",
IF(VLOOKUP($A3818,'Student reference sheet'!$A$2:$V$2329, 10,FALSE) = "Y", "Hispanic",
IF(VLOOKUP($A3818,'Student reference sheet'!$A$2:$V$2329,11,FALSE) &lt;&gt; "",
IF(VLOOKUP($A3818,'Student reference sheet'!$A$2:$V$2329,11,FALSE) = "UNK", "Unknown", VLOOKUP(VALUE(VLOOKUP($A3818,'Student reference sheet'!$A$2:$V$2329,11,FALSE)),'Ethnicity Reference'!$A$2:$B$22,2,FALSE)),
IF(VLOOKUP($A3818,'Student reference sheet'!$A$2:$V$2329,9,FALSE) &lt;&gt; "", VLOOKUP(VALUE(VLOOKUP($A3818,'Student reference sheet'!$A$2:$V$2329,9,FALSE)),'Ethnicity Reference'!$A$2:$B$22,2,FALSE),"Unknown"))))</f>
        <v/>
      </c>
      <c r="U3818" s="35"/>
    </row>
    <row r="3819" spans="1:21" ht="15.75">
      <c r="A3819" s="47"/>
      <c r="B3819" s="33"/>
      <c r="C3819" s="39" t="str">
        <f>IF($A3819 &lt;&gt; "",VLOOKUP($A3819,'Student reference sheet'!$A$2:$V$2329, 3,FALSE), "")</f>
        <v/>
      </c>
      <c r="D3819" s="39" t="str">
        <f>IF($A3819 &lt;&gt; "",VLOOKUP($A3819,'Student reference sheet'!$A$2:$V$2329, 2,FALSE), "")</f>
        <v/>
      </c>
      <c r="E3819" s="35"/>
      <c r="F3819" s="34"/>
      <c r="G3819" s="40" t="str">
        <f t="shared" ca="1" si="180"/>
        <v/>
      </c>
      <c r="H3819" s="40" t="str">
        <f t="shared" ca="1" si="181"/>
        <v/>
      </c>
      <c r="I3819" s="36" t="str">
        <f>IF($A3819 = "", "",
IF(COUNTIF(MINIMUM_DAY_DATES[], Attendance!J3819) &gt; 0, VLOOKUP(Attendance!$G3819,MINIMUM_DAY_PERIOD_SCHEDULE[], 2,TRUE),
IF(COUNTIF(RALLY_DATES[], Attendance!J3819) &gt; 0, VLOOKUP(Attendance!$G3819,RALLY_PERIOD_SCHEDULE[], 2,TRUE),
IF(WEEKDAY(Attendance!$J3819) = 2,
       IF(COUNTIF(FINALS_WEEK_MONDAY_DATE[],Attendance!$J3819) &gt; 0, VLOOKUP(Attendance!$G3819,FINALS_WEEK_MONDAY_PERIOD_SCHEDULE[],2,TRUE),
       VLOOKUP(Attendance!$G3819,REGULAR_WEEK_SCHEDULE[],6,TRUE)),
IF(WEEKDAY($J3819) = 3,
       IF(COUNTIF(FINALS_WEEK_TUESDAY_DATE[],Attendance!$J3819) &gt; 0, VLOOKUP(Attendance!$G3819,FINALS_WEEK_TUESDAY_PERIOD_SCHEDULE[],2,TRUE),
       VLOOKUP(Attendance!$G3819,REGULAR_WEEK_SCHEDULE[[Tuesday]:[Period]],5,TRUE)),
IF(WEEKDAY(Attendance!$J3819) = 4,
        IF(COUNTIF(BLOCK_WEDNESDAY_DATES[],Attendance!$J3819) &gt; 0, VLOOKUP(Attendance!$G3819,BLOCK_WEDNESDAY_PERIOD_SCHEDULE[],2,TRUE),
        IF(COUNTIF(FINALS_WEEK_WEDNESDAY_DATE[],Attendance!$J3819) &gt; 0, VLOOKUP(Attendance!$G3819,FINALS_WEEK_WEDNESDAY_PERIOD_SCHEDULE[],2,TRUE),
       VLOOKUP(Attendance!$G3819,REGULAR_WEEK_SCHEDULE[[Wednesday]:[Period]],4,TRUE))),
IF(WEEKDAY($J3819) = 5,
       IF(COUNTIF(BLOCK_THURSDAY_DATES[],Attendance!$J3819) &gt; 0, VLOOKUP(Attendance!$G3819,BLOCK_THURSDAY_PERIOD_SCHEDULE[],2,TRUE),
       IF(COUNTIF(FINALS_WEEK_THURSDAY_DATE[],Attendance!$J3819) &gt; 0, VLOOKUP(Attendance!$G3819,FINALS_WEEK_THURSDAY_PERIOD_SCHEDULE[],2,TRUE),
       VLOOKUP(Attendance!$G3819,REGULAR_WEEK_SCHEDULE[[Thursday]:[Period]],3,TRUE))),
IF(WEEKDAY(Attendance!$J3819) = 6,
       IF(COUNTIF(FINALS_WEEK_FRIDAY_DATE[],Attendance!$J3819) &gt; 0, VLOOKUP(Attendance!$G3819,FINALS_WEEK_FRIDAY_PERIOD_SCHEDULE[],2,TRUE),
       VLOOKUP(Attendance!$G3819,REGULAR_WEEK_SCHEDULE[[Friday]:[Period]],2,TRUE))))))))))</f>
        <v/>
      </c>
      <c r="J3819" s="41" t="str">
        <f t="shared" ca="1" si="182"/>
        <v/>
      </c>
      <c r="K3819" s="41" t="str">
        <f>IF($A3819 &lt;&gt; "",VLOOKUP($A3819,'Student reference sheet'!$A$2:$V$2329, 7,FALSE), "")</f>
        <v/>
      </c>
      <c r="L3819" s="30" t="str">
        <f>IF($A3819 ="", "", VLOOKUP($A3819, 'Student reference sheet'!$A$2:$Z$2603,23,FALSE))</f>
        <v/>
      </c>
      <c r="M3819" s="30" t="str">
        <f>IF($A3819 ="", "", VLOOKUP($A3819, 'Student reference sheet'!$A$2:$Z$2603,24,FALSE))</f>
        <v/>
      </c>
      <c r="N3819" s="30" t="str">
        <f>IF($A3819 ="", "", VLOOKUP($A3819, 'Student reference sheet'!$A$2:$Z$2603,26,FALSE))</f>
        <v/>
      </c>
      <c r="O3819" s="30" t="str">
        <f>IF($A3819 ="", "", VLOOKUP($A3819, 'Student reference sheet'!$A$2:$Z$2603,25,FALSE))</f>
        <v/>
      </c>
      <c r="P3819" s="39" t="str">
        <f>IF($A3819 = "", "", IF(OR(VLOOKUP($A3819,'Student reference sheet'!$A$2:$V$2400,8,FALSE) = "R",  VLOOKUP($A3819,'Student reference sheet'!$A$2:$V$2400,8,FALSE) = "L"), "X", ""))</f>
        <v/>
      </c>
      <c r="Q3819" s="39" t="str">
        <f>IF($A3819 ="", "", VLOOKUP($A3819, 'Student reference sheet'!$A$2:$V$2603,22,FALSE))</f>
        <v/>
      </c>
      <c r="R3819" s="39" t="str">
        <f>IF($A3819 &lt;&gt; "",VLOOKUP($A3819,'Student reference sheet'!$A$2:$V$2329, 5,FALSE), "")</f>
        <v/>
      </c>
      <c r="S3819" s="39" t="str">
        <f>IF($A3819 &lt;&gt; "",VLOOKUP($A3819,'Student reference sheet'!$A$2:$V$2329, 6,FALSE), "")</f>
        <v/>
      </c>
      <c r="T3819" s="30" t="str">
        <f>IF($A3819 = "","",
IF(VLOOKUP($A3819,'Student reference sheet'!$A$2:$V$2329, 10,FALSE) = "Y", "Hispanic",
IF(VLOOKUP($A3819,'Student reference sheet'!$A$2:$V$2329,11,FALSE) &lt;&gt; "",
IF(VLOOKUP($A3819,'Student reference sheet'!$A$2:$V$2329,11,FALSE) = "UNK", "Unknown", VLOOKUP(VALUE(VLOOKUP($A3819,'Student reference sheet'!$A$2:$V$2329,11,FALSE)),'Ethnicity Reference'!$A$2:$B$22,2,FALSE)),
IF(VLOOKUP($A3819,'Student reference sheet'!$A$2:$V$2329,9,FALSE) &lt;&gt; "", VLOOKUP(VALUE(VLOOKUP($A3819,'Student reference sheet'!$A$2:$V$2329,9,FALSE)),'Ethnicity Reference'!$A$2:$B$22,2,FALSE),"Unknown"))))</f>
        <v/>
      </c>
      <c r="U3819" s="35"/>
    </row>
    <row r="3820" spans="1:21" ht="15.75">
      <c r="A3820" s="47"/>
      <c r="B3820" s="33"/>
      <c r="C3820" s="39" t="str">
        <f>IF($A3820 &lt;&gt; "",VLOOKUP($A3820,'Student reference sheet'!$A$2:$V$2329, 3,FALSE), "")</f>
        <v/>
      </c>
      <c r="D3820" s="39" t="str">
        <f>IF($A3820 &lt;&gt; "",VLOOKUP($A3820,'Student reference sheet'!$A$2:$V$2329, 2,FALSE), "")</f>
        <v/>
      </c>
      <c r="E3820" s="35"/>
      <c r="F3820" s="34"/>
      <c r="G3820" s="40" t="str">
        <f t="shared" ca="1" si="180"/>
        <v/>
      </c>
      <c r="H3820" s="40" t="str">
        <f t="shared" ca="1" si="181"/>
        <v/>
      </c>
      <c r="I3820" s="36" t="str">
        <f>IF($A3820 = "", "",
IF(COUNTIF(MINIMUM_DAY_DATES[], Attendance!J3820) &gt; 0, VLOOKUP(Attendance!$G3820,MINIMUM_DAY_PERIOD_SCHEDULE[], 2,TRUE),
IF(COUNTIF(RALLY_DATES[], Attendance!J3820) &gt; 0, VLOOKUP(Attendance!$G3820,RALLY_PERIOD_SCHEDULE[], 2,TRUE),
IF(WEEKDAY(Attendance!$J3820) = 2,
       IF(COUNTIF(FINALS_WEEK_MONDAY_DATE[],Attendance!$J3820) &gt; 0, VLOOKUP(Attendance!$G3820,FINALS_WEEK_MONDAY_PERIOD_SCHEDULE[],2,TRUE),
       VLOOKUP(Attendance!$G3820,REGULAR_WEEK_SCHEDULE[],6,TRUE)),
IF(WEEKDAY($J3820) = 3,
       IF(COUNTIF(FINALS_WEEK_TUESDAY_DATE[],Attendance!$J3820) &gt; 0, VLOOKUP(Attendance!$G3820,FINALS_WEEK_TUESDAY_PERIOD_SCHEDULE[],2,TRUE),
       VLOOKUP(Attendance!$G3820,REGULAR_WEEK_SCHEDULE[[Tuesday]:[Period]],5,TRUE)),
IF(WEEKDAY(Attendance!$J3820) = 4,
        IF(COUNTIF(BLOCK_WEDNESDAY_DATES[],Attendance!$J3820) &gt; 0, VLOOKUP(Attendance!$G3820,BLOCK_WEDNESDAY_PERIOD_SCHEDULE[],2,TRUE),
        IF(COUNTIF(FINALS_WEEK_WEDNESDAY_DATE[],Attendance!$J3820) &gt; 0, VLOOKUP(Attendance!$G3820,FINALS_WEEK_WEDNESDAY_PERIOD_SCHEDULE[],2,TRUE),
       VLOOKUP(Attendance!$G3820,REGULAR_WEEK_SCHEDULE[[Wednesday]:[Period]],4,TRUE))),
IF(WEEKDAY($J3820) = 5,
       IF(COUNTIF(BLOCK_THURSDAY_DATES[],Attendance!$J3820) &gt; 0, VLOOKUP(Attendance!$G3820,BLOCK_THURSDAY_PERIOD_SCHEDULE[],2,TRUE),
       IF(COUNTIF(FINALS_WEEK_THURSDAY_DATE[],Attendance!$J3820) &gt; 0, VLOOKUP(Attendance!$G3820,FINALS_WEEK_THURSDAY_PERIOD_SCHEDULE[],2,TRUE),
       VLOOKUP(Attendance!$G3820,REGULAR_WEEK_SCHEDULE[[Thursday]:[Period]],3,TRUE))),
IF(WEEKDAY(Attendance!$J3820) = 6,
       IF(COUNTIF(FINALS_WEEK_FRIDAY_DATE[],Attendance!$J3820) &gt; 0, VLOOKUP(Attendance!$G3820,FINALS_WEEK_FRIDAY_PERIOD_SCHEDULE[],2,TRUE),
       VLOOKUP(Attendance!$G3820,REGULAR_WEEK_SCHEDULE[[Friday]:[Period]],2,TRUE))))))))))</f>
        <v/>
      </c>
      <c r="J3820" s="41" t="str">
        <f t="shared" ca="1" si="182"/>
        <v/>
      </c>
      <c r="K3820" s="41" t="str">
        <f>IF($A3820 &lt;&gt; "",VLOOKUP($A3820,'Student reference sheet'!$A$2:$V$2329, 7,FALSE), "")</f>
        <v/>
      </c>
      <c r="L3820" s="30" t="str">
        <f>IF($A3820 ="", "", VLOOKUP($A3820, 'Student reference sheet'!$A$2:$Z$2603,23,FALSE))</f>
        <v/>
      </c>
      <c r="M3820" s="30" t="str">
        <f>IF($A3820 ="", "", VLOOKUP($A3820, 'Student reference sheet'!$A$2:$Z$2603,24,FALSE))</f>
        <v/>
      </c>
      <c r="N3820" s="30" t="str">
        <f>IF($A3820 ="", "", VLOOKUP($A3820, 'Student reference sheet'!$A$2:$Z$2603,26,FALSE))</f>
        <v/>
      </c>
      <c r="O3820" s="30" t="str">
        <f>IF($A3820 ="", "", VLOOKUP($A3820, 'Student reference sheet'!$A$2:$Z$2603,25,FALSE))</f>
        <v/>
      </c>
      <c r="P3820" s="39" t="str">
        <f>IF($A3820 = "", "", IF(OR(VLOOKUP($A3820,'Student reference sheet'!$A$2:$V$2400,8,FALSE) = "R",  VLOOKUP($A3820,'Student reference sheet'!$A$2:$V$2400,8,FALSE) = "L"), "X", ""))</f>
        <v/>
      </c>
      <c r="Q3820" s="39" t="str">
        <f>IF($A3820 ="", "", VLOOKUP($A3820, 'Student reference sheet'!$A$2:$V$2603,22,FALSE))</f>
        <v/>
      </c>
      <c r="R3820" s="39" t="str">
        <f>IF($A3820 &lt;&gt; "",VLOOKUP($A3820,'Student reference sheet'!$A$2:$V$2329, 5,FALSE), "")</f>
        <v/>
      </c>
      <c r="S3820" s="39" t="str">
        <f>IF($A3820 &lt;&gt; "",VLOOKUP($A3820,'Student reference sheet'!$A$2:$V$2329, 6,FALSE), "")</f>
        <v/>
      </c>
      <c r="T3820" s="30" t="str">
        <f>IF($A3820 = "","",
IF(VLOOKUP($A3820,'Student reference sheet'!$A$2:$V$2329, 10,FALSE) = "Y", "Hispanic",
IF(VLOOKUP($A3820,'Student reference sheet'!$A$2:$V$2329,11,FALSE) &lt;&gt; "",
IF(VLOOKUP($A3820,'Student reference sheet'!$A$2:$V$2329,11,FALSE) = "UNK", "Unknown", VLOOKUP(VALUE(VLOOKUP($A3820,'Student reference sheet'!$A$2:$V$2329,11,FALSE)),'Ethnicity Reference'!$A$2:$B$22,2,FALSE)),
IF(VLOOKUP($A3820,'Student reference sheet'!$A$2:$V$2329,9,FALSE) &lt;&gt; "", VLOOKUP(VALUE(VLOOKUP($A3820,'Student reference sheet'!$A$2:$V$2329,9,FALSE)),'Ethnicity Reference'!$A$2:$B$22,2,FALSE),"Unknown"))))</f>
        <v/>
      </c>
      <c r="U3820" s="35"/>
    </row>
    <row r="3821" spans="1:21" ht="15.75">
      <c r="A3821" s="47"/>
      <c r="B3821" s="33"/>
      <c r="C3821" s="39" t="str">
        <f>IF($A3821 &lt;&gt; "",VLOOKUP($A3821,'Student reference sheet'!$A$2:$V$2329, 3,FALSE), "")</f>
        <v/>
      </c>
      <c r="D3821" s="39" t="str">
        <f>IF($A3821 &lt;&gt; "",VLOOKUP($A3821,'Student reference sheet'!$A$2:$V$2329, 2,FALSE), "")</f>
        <v/>
      </c>
      <c r="E3821" s="35"/>
      <c r="F3821" s="34"/>
      <c r="G3821" s="40" t="str">
        <f t="shared" ca="1" si="180"/>
        <v/>
      </c>
      <c r="H3821" s="40" t="str">
        <f t="shared" ca="1" si="181"/>
        <v/>
      </c>
      <c r="I3821" s="36" t="str">
        <f>IF($A3821 = "", "",
IF(COUNTIF(MINIMUM_DAY_DATES[], Attendance!J3821) &gt; 0, VLOOKUP(Attendance!$G3821,MINIMUM_DAY_PERIOD_SCHEDULE[], 2,TRUE),
IF(COUNTIF(RALLY_DATES[], Attendance!J3821) &gt; 0, VLOOKUP(Attendance!$G3821,RALLY_PERIOD_SCHEDULE[], 2,TRUE),
IF(WEEKDAY(Attendance!$J3821) = 2,
       IF(COUNTIF(FINALS_WEEK_MONDAY_DATE[],Attendance!$J3821) &gt; 0, VLOOKUP(Attendance!$G3821,FINALS_WEEK_MONDAY_PERIOD_SCHEDULE[],2,TRUE),
       VLOOKUP(Attendance!$G3821,REGULAR_WEEK_SCHEDULE[],6,TRUE)),
IF(WEEKDAY($J3821) = 3,
       IF(COUNTIF(FINALS_WEEK_TUESDAY_DATE[],Attendance!$J3821) &gt; 0, VLOOKUP(Attendance!$G3821,FINALS_WEEK_TUESDAY_PERIOD_SCHEDULE[],2,TRUE),
       VLOOKUP(Attendance!$G3821,REGULAR_WEEK_SCHEDULE[[Tuesday]:[Period]],5,TRUE)),
IF(WEEKDAY(Attendance!$J3821) = 4,
        IF(COUNTIF(BLOCK_WEDNESDAY_DATES[],Attendance!$J3821) &gt; 0, VLOOKUP(Attendance!$G3821,BLOCK_WEDNESDAY_PERIOD_SCHEDULE[],2,TRUE),
        IF(COUNTIF(FINALS_WEEK_WEDNESDAY_DATE[],Attendance!$J3821) &gt; 0, VLOOKUP(Attendance!$G3821,FINALS_WEEK_WEDNESDAY_PERIOD_SCHEDULE[],2,TRUE),
       VLOOKUP(Attendance!$G3821,REGULAR_WEEK_SCHEDULE[[Wednesday]:[Period]],4,TRUE))),
IF(WEEKDAY($J3821) = 5,
       IF(COUNTIF(BLOCK_THURSDAY_DATES[],Attendance!$J3821) &gt; 0, VLOOKUP(Attendance!$G3821,BLOCK_THURSDAY_PERIOD_SCHEDULE[],2,TRUE),
       IF(COUNTIF(FINALS_WEEK_THURSDAY_DATE[],Attendance!$J3821) &gt; 0, VLOOKUP(Attendance!$G3821,FINALS_WEEK_THURSDAY_PERIOD_SCHEDULE[],2,TRUE),
       VLOOKUP(Attendance!$G3821,REGULAR_WEEK_SCHEDULE[[Thursday]:[Period]],3,TRUE))),
IF(WEEKDAY(Attendance!$J3821) = 6,
       IF(COUNTIF(FINALS_WEEK_FRIDAY_DATE[],Attendance!$J3821) &gt; 0, VLOOKUP(Attendance!$G3821,FINALS_WEEK_FRIDAY_PERIOD_SCHEDULE[],2,TRUE),
       VLOOKUP(Attendance!$G3821,REGULAR_WEEK_SCHEDULE[[Friday]:[Period]],2,TRUE))))))))))</f>
        <v/>
      </c>
      <c r="J3821" s="41" t="str">
        <f t="shared" ca="1" si="182"/>
        <v/>
      </c>
      <c r="K3821" s="41" t="str">
        <f>IF($A3821 &lt;&gt; "",VLOOKUP($A3821,'Student reference sheet'!$A$2:$V$2329, 7,FALSE), "")</f>
        <v/>
      </c>
      <c r="L3821" s="30" t="str">
        <f>IF($A3821 ="", "", VLOOKUP($A3821, 'Student reference sheet'!$A$2:$Z$2603,23,FALSE))</f>
        <v/>
      </c>
      <c r="M3821" s="30" t="str">
        <f>IF($A3821 ="", "", VLOOKUP($A3821, 'Student reference sheet'!$A$2:$Z$2603,24,FALSE))</f>
        <v/>
      </c>
      <c r="N3821" s="30" t="str">
        <f>IF($A3821 ="", "", VLOOKUP($A3821, 'Student reference sheet'!$A$2:$Z$2603,26,FALSE))</f>
        <v/>
      </c>
      <c r="O3821" s="30" t="str">
        <f>IF($A3821 ="", "", VLOOKUP($A3821, 'Student reference sheet'!$A$2:$Z$2603,25,FALSE))</f>
        <v/>
      </c>
      <c r="P3821" s="39" t="str">
        <f>IF($A3821 = "", "", IF(OR(VLOOKUP($A3821,'Student reference sheet'!$A$2:$V$2400,8,FALSE) = "R",  VLOOKUP($A3821,'Student reference sheet'!$A$2:$V$2400,8,FALSE) = "L"), "X", ""))</f>
        <v/>
      </c>
      <c r="Q3821" s="39" t="str">
        <f>IF($A3821 ="", "", VLOOKUP($A3821, 'Student reference sheet'!$A$2:$V$2603,22,FALSE))</f>
        <v/>
      </c>
      <c r="R3821" s="39" t="str">
        <f>IF($A3821 &lt;&gt; "",VLOOKUP($A3821,'Student reference sheet'!$A$2:$V$2329, 5,FALSE), "")</f>
        <v/>
      </c>
      <c r="S3821" s="39" t="str">
        <f>IF($A3821 &lt;&gt; "",VLOOKUP($A3821,'Student reference sheet'!$A$2:$V$2329, 6,FALSE), "")</f>
        <v/>
      </c>
      <c r="T3821" s="30" t="str">
        <f>IF($A3821 = "","",
IF(VLOOKUP($A3821,'Student reference sheet'!$A$2:$V$2329, 10,FALSE) = "Y", "Hispanic",
IF(VLOOKUP($A3821,'Student reference sheet'!$A$2:$V$2329,11,FALSE) &lt;&gt; "",
IF(VLOOKUP($A3821,'Student reference sheet'!$A$2:$V$2329,11,FALSE) = "UNK", "Unknown", VLOOKUP(VALUE(VLOOKUP($A3821,'Student reference sheet'!$A$2:$V$2329,11,FALSE)),'Ethnicity Reference'!$A$2:$B$22,2,FALSE)),
IF(VLOOKUP($A3821,'Student reference sheet'!$A$2:$V$2329,9,FALSE) &lt;&gt; "", VLOOKUP(VALUE(VLOOKUP($A3821,'Student reference sheet'!$A$2:$V$2329,9,FALSE)),'Ethnicity Reference'!$A$2:$B$22,2,FALSE),"Unknown"))))</f>
        <v/>
      </c>
      <c r="U3821" s="35"/>
    </row>
    <row r="3822" spans="1:21" ht="15.75">
      <c r="A3822" s="47"/>
      <c r="B3822" s="33"/>
      <c r="C3822" s="39" t="str">
        <f>IF($A3822 &lt;&gt; "",VLOOKUP($A3822,'Student reference sheet'!$A$2:$V$2329, 3,FALSE), "")</f>
        <v/>
      </c>
      <c r="D3822" s="39" t="str">
        <f>IF($A3822 &lt;&gt; "",VLOOKUP($A3822,'Student reference sheet'!$A$2:$V$2329, 2,FALSE), "")</f>
        <v/>
      </c>
      <c r="E3822" s="35"/>
      <c r="F3822" s="34"/>
      <c r="G3822" s="40" t="str">
        <f t="shared" ca="1" si="180"/>
        <v/>
      </c>
      <c r="H3822" s="40" t="str">
        <f t="shared" ca="1" si="181"/>
        <v/>
      </c>
      <c r="I3822" s="36" t="str">
        <f>IF($A3822 = "", "",
IF(COUNTIF(MINIMUM_DAY_DATES[], Attendance!J3822) &gt; 0, VLOOKUP(Attendance!$G3822,MINIMUM_DAY_PERIOD_SCHEDULE[], 2,TRUE),
IF(COUNTIF(RALLY_DATES[], Attendance!J3822) &gt; 0, VLOOKUP(Attendance!$G3822,RALLY_PERIOD_SCHEDULE[], 2,TRUE),
IF(WEEKDAY(Attendance!$J3822) = 2,
       IF(COUNTIF(FINALS_WEEK_MONDAY_DATE[],Attendance!$J3822) &gt; 0, VLOOKUP(Attendance!$G3822,FINALS_WEEK_MONDAY_PERIOD_SCHEDULE[],2,TRUE),
       VLOOKUP(Attendance!$G3822,REGULAR_WEEK_SCHEDULE[],6,TRUE)),
IF(WEEKDAY($J3822) = 3,
       IF(COUNTIF(FINALS_WEEK_TUESDAY_DATE[],Attendance!$J3822) &gt; 0, VLOOKUP(Attendance!$G3822,FINALS_WEEK_TUESDAY_PERIOD_SCHEDULE[],2,TRUE),
       VLOOKUP(Attendance!$G3822,REGULAR_WEEK_SCHEDULE[[Tuesday]:[Period]],5,TRUE)),
IF(WEEKDAY(Attendance!$J3822) = 4,
        IF(COUNTIF(BLOCK_WEDNESDAY_DATES[],Attendance!$J3822) &gt; 0, VLOOKUP(Attendance!$G3822,BLOCK_WEDNESDAY_PERIOD_SCHEDULE[],2,TRUE),
        IF(COUNTIF(FINALS_WEEK_WEDNESDAY_DATE[],Attendance!$J3822) &gt; 0, VLOOKUP(Attendance!$G3822,FINALS_WEEK_WEDNESDAY_PERIOD_SCHEDULE[],2,TRUE),
       VLOOKUP(Attendance!$G3822,REGULAR_WEEK_SCHEDULE[[Wednesday]:[Period]],4,TRUE))),
IF(WEEKDAY($J3822) = 5,
       IF(COUNTIF(BLOCK_THURSDAY_DATES[],Attendance!$J3822) &gt; 0, VLOOKUP(Attendance!$G3822,BLOCK_THURSDAY_PERIOD_SCHEDULE[],2,TRUE),
       IF(COUNTIF(FINALS_WEEK_THURSDAY_DATE[],Attendance!$J3822) &gt; 0, VLOOKUP(Attendance!$G3822,FINALS_WEEK_THURSDAY_PERIOD_SCHEDULE[],2,TRUE),
       VLOOKUP(Attendance!$G3822,REGULAR_WEEK_SCHEDULE[[Thursday]:[Period]],3,TRUE))),
IF(WEEKDAY(Attendance!$J3822) = 6,
       IF(COUNTIF(FINALS_WEEK_FRIDAY_DATE[],Attendance!$J3822) &gt; 0, VLOOKUP(Attendance!$G3822,FINALS_WEEK_FRIDAY_PERIOD_SCHEDULE[],2,TRUE),
       VLOOKUP(Attendance!$G3822,REGULAR_WEEK_SCHEDULE[[Friday]:[Period]],2,TRUE))))))))))</f>
        <v/>
      </c>
      <c r="J3822" s="41" t="str">
        <f t="shared" ca="1" si="182"/>
        <v/>
      </c>
      <c r="K3822" s="41" t="str">
        <f>IF($A3822 &lt;&gt; "",VLOOKUP($A3822,'Student reference sheet'!$A$2:$V$2329, 7,FALSE), "")</f>
        <v/>
      </c>
      <c r="L3822" s="30" t="str">
        <f>IF($A3822 ="", "", VLOOKUP($A3822, 'Student reference sheet'!$A$2:$Z$2603,23,FALSE))</f>
        <v/>
      </c>
      <c r="M3822" s="30" t="str">
        <f>IF($A3822 ="", "", VLOOKUP($A3822, 'Student reference sheet'!$A$2:$Z$2603,24,FALSE))</f>
        <v/>
      </c>
      <c r="N3822" s="30" t="str">
        <f>IF($A3822 ="", "", VLOOKUP($A3822, 'Student reference sheet'!$A$2:$Z$2603,26,FALSE))</f>
        <v/>
      </c>
      <c r="O3822" s="30" t="str">
        <f>IF($A3822 ="", "", VLOOKUP($A3822, 'Student reference sheet'!$A$2:$Z$2603,25,FALSE))</f>
        <v/>
      </c>
      <c r="P3822" s="39" t="str">
        <f>IF($A3822 = "", "", IF(OR(VLOOKUP($A3822,'Student reference sheet'!$A$2:$V$2400,8,FALSE) = "R",  VLOOKUP($A3822,'Student reference sheet'!$A$2:$V$2400,8,FALSE) = "L"), "X", ""))</f>
        <v/>
      </c>
      <c r="Q3822" s="39" t="str">
        <f>IF($A3822 ="", "", VLOOKUP($A3822, 'Student reference sheet'!$A$2:$V$2603,22,FALSE))</f>
        <v/>
      </c>
      <c r="R3822" s="39" t="str">
        <f>IF($A3822 &lt;&gt; "",VLOOKUP($A3822,'Student reference sheet'!$A$2:$V$2329, 5,FALSE), "")</f>
        <v/>
      </c>
      <c r="S3822" s="39" t="str">
        <f>IF($A3822 &lt;&gt; "",VLOOKUP($A3822,'Student reference sheet'!$A$2:$V$2329, 6,FALSE), "")</f>
        <v/>
      </c>
      <c r="T3822" s="30" t="str">
        <f>IF($A3822 = "","",
IF(VLOOKUP($A3822,'Student reference sheet'!$A$2:$V$2329, 10,FALSE) = "Y", "Hispanic",
IF(VLOOKUP($A3822,'Student reference sheet'!$A$2:$V$2329,11,FALSE) &lt;&gt; "",
IF(VLOOKUP($A3822,'Student reference sheet'!$A$2:$V$2329,11,FALSE) = "UNK", "Unknown", VLOOKUP(VALUE(VLOOKUP($A3822,'Student reference sheet'!$A$2:$V$2329,11,FALSE)),'Ethnicity Reference'!$A$2:$B$22,2,FALSE)),
IF(VLOOKUP($A3822,'Student reference sheet'!$A$2:$V$2329,9,FALSE) &lt;&gt; "", VLOOKUP(VALUE(VLOOKUP($A3822,'Student reference sheet'!$A$2:$V$2329,9,FALSE)),'Ethnicity Reference'!$A$2:$B$22,2,FALSE),"Unknown"))))</f>
        <v/>
      </c>
      <c r="U3822" s="35"/>
    </row>
    <row r="3823" spans="1:21" ht="15.75">
      <c r="A3823" s="47"/>
      <c r="B3823" s="33"/>
      <c r="C3823" s="39" t="str">
        <f>IF($A3823 &lt;&gt; "",VLOOKUP($A3823,'Student reference sheet'!$A$2:$V$2329, 3,FALSE), "")</f>
        <v/>
      </c>
      <c r="D3823" s="39" t="str">
        <f>IF($A3823 &lt;&gt; "",VLOOKUP($A3823,'Student reference sheet'!$A$2:$V$2329, 2,FALSE), "")</f>
        <v/>
      </c>
      <c r="E3823" s="35"/>
      <c r="F3823" s="34"/>
      <c r="G3823" s="40" t="str">
        <f t="shared" ca="1" si="180"/>
        <v/>
      </c>
      <c r="H3823" s="40" t="str">
        <f t="shared" ca="1" si="181"/>
        <v/>
      </c>
      <c r="I3823" s="36" t="str">
        <f>IF($A3823 = "", "",
IF(COUNTIF(MINIMUM_DAY_DATES[], Attendance!J3823) &gt; 0, VLOOKUP(Attendance!$G3823,MINIMUM_DAY_PERIOD_SCHEDULE[], 2,TRUE),
IF(COUNTIF(RALLY_DATES[], Attendance!J3823) &gt; 0, VLOOKUP(Attendance!$G3823,RALLY_PERIOD_SCHEDULE[], 2,TRUE),
IF(WEEKDAY(Attendance!$J3823) = 2,
       IF(COUNTIF(FINALS_WEEK_MONDAY_DATE[],Attendance!$J3823) &gt; 0, VLOOKUP(Attendance!$G3823,FINALS_WEEK_MONDAY_PERIOD_SCHEDULE[],2,TRUE),
       VLOOKUP(Attendance!$G3823,REGULAR_WEEK_SCHEDULE[],6,TRUE)),
IF(WEEKDAY($J3823) = 3,
       IF(COUNTIF(FINALS_WEEK_TUESDAY_DATE[],Attendance!$J3823) &gt; 0, VLOOKUP(Attendance!$G3823,FINALS_WEEK_TUESDAY_PERIOD_SCHEDULE[],2,TRUE),
       VLOOKUP(Attendance!$G3823,REGULAR_WEEK_SCHEDULE[[Tuesday]:[Period]],5,TRUE)),
IF(WEEKDAY(Attendance!$J3823) = 4,
        IF(COUNTIF(BLOCK_WEDNESDAY_DATES[],Attendance!$J3823) &gt; 0, VLOOKUP(Attendance!$G3823,BLOCK_WEDNESDAY_PERIOD_SCHEDULE[],2,TRUE),
        IF(COUNTIF(FINALS_WEEK_WEDNESDAY_DATE[],Attendance!$J3823) &gt; 0, VLOOKUP(Attendance!$G3823,FINALS_WEEK_WEDNESDAY_PERIOD_SCHEDULE[],2,TRUE),
       VLOOKUP(Attendance!$G3823,REGULAR_WEEK_SCHEDULE[[Wednesday]:[Period]],4,TRUE))),
IF(WEEKDAY($J3823) = 5,
       IF(COUNTIF(BLOCK_THURSDAY_DATES[],Attendance!$J3823) &gt; 0, VLOOKUP(Attendance!$G3823,BLOCK_THURSDAY_PERIOD_SCHEDULE[],2,TRUE),
       IF(COUNTIF(FINALS_WEEK_THURSDAY_DATE[],Attendance!$J3823) &gt; 0, VLOOKUP(Attendance!$G3823,FINALS_WEEK_THURSDAY_PERIOD_SCHEDULE[],2,TRUE),
       VLOOKUP(Attendance!$G3823,REGULAR_WEEK_SCHEDULE[[Thursday]:[Period]],3,TRUE))),
IF(WEEKDAY(Attendance!$J3823) = 6,
       IF(COUNTIF(FINALS_WEEK_FRIDAY_DATE[],Attendance!$J3823) &gt; 0, VLOOKUP(Attendance!$G3823,FINALS_WEEK_FRIDAY_PERIOD_SCHEDULE[],2,TRUE),
       VLOOKUP(Attendance!$G3823,REGULAR_WEEK_SCHEDULE[[Friday]:[Period]],2,TRUE))))))))))</f>
        <v/>
      </c>
      <c r="J3823" s="41" t="str">
        <f t="shared" ca="1" si="182"/>
        <v/>
      </c>
      <c r="K3823" s="41" t="str">
        <f>IF($A3823 &lt;&gt; "",VLOOKUP($A3823,'Student reference sheet'!$A$2:$V$2329, 7,FALSE), "")</f>
        <v/>
      </c>
      <c r="L3823" s="30" t="str">
        <f>IF($A3823 ="", "", VLOOKUP($A3823, 'Student reference sheet'!$A$2:$Z$2603,23,FALSE))</f>
        <v/>
      </c>
      <c r="M3823" s="30" t="str">
        <f>IF($A3823 ="", "", VLOOKUP($A3823, 'Student reference sheet'!$A$2:$Z$2603,24,FALSE))</f>
        <v/>
      </c>
      <c r="N3823" s="30" t="str">
        <f>IF($A3823 ="", "", VLOOKUP($A3823, 'Student reference sheet'!$A$2:$Z$2603,26,FALSE))</f>
        <v/>
      </c>
      <c r="O3823" s="30" t="str">
        <f>IF($A3823 ="", "", VLOOKUP($A3823, 'Student reference sheet'!$A$2:$Z$2603,25,FALSE))</f>
        <v/>
      </c>
      <c r="P3823" s="39" t="str">
        <f>IF($A3823 = "", "", IF(OR(VLOOKUP($A3823,'Student reference sheet'!$A$2:$V$2400,8,FALSE) = "R",  VLOOKUP($A3823,'Student reference sheet'!$A$2:$V$2400,8,FALSE) = "L"), "X", ""))</f>
        <v/>
      </c>
      <c r="Q3823" s="39" t="str">
        <f>IF($A3823 ="", "", VLOOKUP($A3823, 'Student reference sheet'!$A$2:$V$2603,22,FALSE))</f>
        <v/>
      </c>
      <c r="R3823" s="39" t="str">
        <f>IF($A3823 &lt;&gt; "",VLOOKUP($A3823,'Student reference sheet'!$A$2:$V$2329, 5,FALSE), "")</f>
        <v/>
      </c>
      <c r="S3823" s="39" t="str">
        <f>IF($A3823 &lt;&gt; "",VLOOKUP($A3823,'Student reference sheet'!$A$2:$V$2329, 6,FALSE), "")</f>
        <v/>
      </c>
      <c r="T3823" s="30" t="str">
        <f>IF($A3823 = "","",
IF(VLOOKUP($A3823,'Student reference sheet'!$A$2:$V$2329, 10,FALSE) = "Y", "Hispanic",
IF(VLOOKUP($A3823,'Student reference sheet'!$A$2:$V$2329,11,FALSE) &lt;&gt; "",
IF(VLOOKUP($A3823,'Student reference sheet'!$A$2:$V$2329,11,FALSE) = "UNK", "Unknown", VLOOKUP(VALUE(VLOOKUP($A3823,'Student reference sheet'!$A$2:$V$2329,11,FALSE)),'Ethnicity Reference'!$A$2:$B$22,2,FALSE)),
IF(VLOOKUP($A3823,'Student reference sheet'!$A$2:$V$2329,9,FALSE) &lt;&gt; "", VLOOKUP(VALUE(VLOOKUP($A3823,'Student reference sheet'!$A$2:$V$2329,9,FALSE)),'Ethnicity Reference'!$A$2:$B$22,2,FALSE),"Unknown"))))</f>
        <v/>
      </c>
      <c r="U3823" s="35"/>
    </row>
    <row r="3824" spans="1:21" ht="15.75">
      <c r="A3824" s="47"/>
      <c r="B3824" s="33"/>
      <c r="C3824" s="39" t="str">
        <f>IF($A3824 &lt;&gt; "",VLOOKUP($A3824,'Student reference sheet'!$A$2:$V$2329, 3,FALSE), "")</f>
        <v/>
      </c>
      <c r="D3824" s="39" t="str">
        <f>IF($A3824 &lt;&gt; "",VLOOKUP($A3824,'Student reference sheet'!$A$2:$V$2329, 2,FALSE), "")</f>
        <v/>
      </c>
      <c r="E3824" s="35"/>
      <c r="F3824" s="34"/>
      <c r="G3824" s="40" t="str">
        <f t="shared" ca="1" si="180"/>
        <v/>
      </c>
      <c r="H3824" s="40" t="str">
        <f t="shared" ca="1" si="181"/>
        <v/>
      </c>
      <c r="I3824" s="36" t="str">
        <f>IF($A3824 = "", "",
IF(COUNTIF(MINIMUM_DAY_DATES[], Attendance!J3824) &gt; 0, VLOOKUP(Attendance!$G3824,MINIMUM_DAY_PERIOD_SCHEDULE[], 2,TRUE),
IF(COUNTIF(RALLY_DATES[], Attendance!J3824) &gt; 0, VLOOKUP(Attendance!$G3824,RALLY_PERIOD_SCHEDULE[], 2,TRUE),
IF(WEEKDAY(Attendance!$J3824) = 2,
       IF(COUNTIF(FINALS_WEEK_MONDAY_DATE[],Attendance!$J3824) &gt; 0, VLOOKUP(Attendance!$G3824,FINALS_WEEK_MONDAY_PERIOD_SCHEDULE[],2,TRUE),
       VLOOKUP(Attendance!$G3824,REGULAR_WEEK_SCHEDULE[],6,TRUE)),
IF(WEEKDAY($J3824) = 3,
       IF(COUNTIF(FINALS_WEEK_TUESDAY_DATE[],Attendance!$J3824) &gt; 0, VLOOKUP(Attendance!$G3824,FINALS_WEEK_TUESDAY_PERIOD_SCHEDULE[],2,TRUE),
       VLOOKUP(Attendance!$G3824,REGULAR_WEEK_SCHEDULE[[Tuesday]:[Period]],5,TRUE)),
IF(WEEKDAY(Attendance!$J3824) = 4,
        IF(COUNTIF(BLOCK_WEDNESDAY_DATES[],Attendance!$J3824) &gt; 0, VLOOKUP(Attendance!$G3824,BLOCK_WEDNESDAY_PERIOD_SCHEDULE[],2,TRUE),
        IF(COUNTIF(FINALS_WEEK_WEDNESDAY_DATE[],Attendance!$J3824) &gt; 0, VLOOKUP(Attendance!$G3824,FINALS_WEEK_WEDNESDAY_PERIOD_SCHEDULE[],2,TRUE),
       VLOOKUP(Attendance!$G3824,REGULAR_WEEK_SCHEDULE[[Wednesday]:[Period]],4,TRUE))),
IF(WEEKDAY($J3824) = 5,
       IF(COUNTIF(BLOCK_THURSDAY_DATES[],Attendance!$J3824) &gt; 0, VLOOKUP(Attendance!$G3824,BLOCK_THURSDAY_PERIOD_SCHEDULE[],2,TRUE),
       IF(COUNTIF(FINALS_WEEK_THURSDAY_DATE[],Attendance!$J3824) &gt; 0, VLOOKUP(Attendance!$G3824,FINALS_WEEK_THURSDAY_PERIOD_SCHEDULE[],2,TRUE),
       VLOOKUP(Attendance!$G3824,REGULAR_WEEK_SCHEDULE[[Thursday]:[Period]],3,TRUE))),
IF(WEEKDAY(Attendance!$J3824) = 6,
       IF(COUNTIF(FINALS_WEEK_FRIDAY_DATE[],Attendance!$J3824) &gt; 0, VLOOKUP(Attendance!$G3824,FINALS_WEEK_FRIDAY_PERIOD_SCHEDULE[],2,TRUE),
       VLOOKUP(Attendance!$G3824,REGULAR_WEEK_SCHEDULE[[Friday]:[Period]],2,TRUE))))))))))</f>
        <v/>
      </c>
      <c r="J3824" s="41" t="str">
        <f t="shared" ca="1" si="182"/>
        <v/>
      </c>
      <c r="K3824" s="41" t="str">
        <f>IF($A3824 &lt;&gt; "",VLOOKUP($A3824,'Student reference sheet'!$A$2:$V$2329, 7,FALSE), "")</f>
        <v/>
      </c>
      <c r="L3824" s="30" t="str">
        <f>IF($A3824 ="", "", VLOOKUP($A3824, 'Student reference sheet'!$A$2:$Z$2603,23,FALSE))</f>
        <v/>
      </c>
      <c r="M3824" s="30" t="str">
        <f>IF($A3824 ="", "", VLOOKUP($A3824, 'Student reference sheet'!$A$2:$Z$2603,24,FALSE))</f>
        <v/>
      </c>
      <c r="N3824" s="30" t="str">
        <f>IF($A3824 ="", "", VLOOKUP($A3824, 'Student reference sheet'!$A$2:$Z$2603,26,FALSE))</f>
        <v/>
      </c>
      <c r="O3824" s="30" t="str">
        <f>IF($A3824 ="", "", VLOOKUP($A3824, 'Student reference sheet'!$A$2:$Z$2603,25,FALSE))</f>
        <v/>
      </c>
      <c r="P3824" s="39" t="str">
        <f>IF($A3824 = "", "", IF(OR(VLOOKUP($A3824,'Student reference sheet'!$A$2:$V$2400,8,FALSE) = "R",  VLOOKUP($A3824,'Student reference sheet'!$A$2:$V$2400,8,FALSE) = "L"), "X", ""))</f>
        <v/>
      </c>
      <c r="Q3824" s="39" t="str">
        <f>IF($A3824 ="", "", VLOOKUP($A3824, 'Student reference sheet'!$A$2:$V$2603,22,FALSE))</f>
        <v/>
      </c>
      <c r="R3824" s="39" t="str">
        <f>IF($A3824 &lt;&gt; "",VLOOKUP($A3824,'Student reference sheet'!$A$2:$V$2329, 5,FALSE), "")</f>
        <v/>
      </c>
      <c r="S3824" s="39" t="str">
        <f>IF($A3824 &lt;&gt; "",VLOOKUP($A3824,'Student reference sheet'!$A$2:$V$2329, 6,FALSE), "")</f>
        <v/>
      </c>
      <c r="T3824" s="30" t="str">
        <f>IF($A3824 = "","",
IF(VLOOKUP($A3824,'Student reference sheet'!$A$2:$V$2329, 10,FALSE) = "Y", "Hispanic",
IF(VLOOKUP($A3824,'Student reference sheet'!$A$2:$V$2329,11,FALSE) &lt;&gt; "",
IF(VLOOKUP($A3824,'Student reference sheet'!$A$2:$V$2329,11,FALSE) = "UNK", "Unknown", VLOOKUP(VALUE(VLOOKUP($A3824,'Student reference sheet'!$A$2:$V$2329,11,FALSE)),'Ethnicity Reference'!$A$2:$B$22,2,FALSE)),
IF(VLOOKUP($A3824,'Student reference sheet'!$A$2:$V$2329,9,FALSE) &lt;&gt; "", VLOOKUP(VALUE(VLOOKUP($A3824,'Student reference sheet'!$A$2:$V$2329,9,FALSE)),'Ethnicity Reference'!$A$2:$B$22,2,FALSE),"Unknown"))))</f>
        <v/>
      </c>
      <c r="U3824" s="35"/>
    </row>
    <row r="3825" spans="1:21" ht="15.75">
      <c r="A3825" s="47"/>
      <c r="B3825" s="33"/>
      <c r="C3825" s="39" t="str">
        <f>IF($A3825 &lt;&gt; "",VLOOKUP($A3825,'Student reference sheet'!$A$2:$V$2329, 3,FALSE), "")</f>
        <v/>
      </c>
      <c r="D3825" s="39" t="str">
        <f>IF($A3825 &lt;&gt; "",VLOOKUP($A3825,'Student reference sheet'!$A$2:$V$2329, 2,FALSE), "")</f>
        <v/>
      </c>
      <c r="E3825" s="35"/>
      <c r="F3825" s="34"/>
      <c r="G3825" s="40" t="str">
        <f t="shared" ca="1" si="180"/>
        <v/>
      </c>
      <c r="H3825" s="40" t="str">
        <f t="shared" ca="1" si="181"/>
        <v/>
      </c>
      <c r="I3825" s="36" t="str">
        <f>IF($A3825 = "", "",
IF(COUNTIF(MINIMUM_DAY_DATES[], Attendance!J3825) &gt; 0, VLOOKUP(Attendance!$G3825,MINIMUM_DAY_PERIOD_SCHEDULE[], 2,TRUE),
IF(COUNTIF(RALLY_DATES[], Attendance!J3825) &gt; 0, VLOOKUP(Attendance!$G3825,RALLY_PERIOD_SCHEDULE[], 2,TRUE),
IF(WEEKDAY(Attendance!$J3825) = 2,
       IF(COUNTIF(FINALS_WEEK_MONDAY_DATE[],Attendance!$J3825) &gt; 0, VLOOKUP(Attendance!$G3825,FINALS_WEEK_MONDAY_PERIOD_SCHEDULE[],2,TRUE),
       VLOOKUP(Attendance!$G3825,REGULAR_WEEK_SCHEDULE[],6,TRUE)),
IF(WEEKDAY($J3825) = 3,
       IF(COUNTIF(FINALS_WEEK_TUESDAY_DATE[],Attendance!$J3825) &gt; 0, VLOOKUP(Attendance!$G3825,FINALS_WEEK_TUESDAY_PERIOD_SCHEDULE[],2,TRUE),
       VLOOKUP(Attendance!$G3825,REGULAR_WEEK_SCHEDULE[[Tuesday]:[Period]],5,TRUE)),
IF(WEEKDAY(Attendance!$J3825) = 4,
        IF(COUNTIF(BLOCK_WEDNESDAY_DATES[],Attendance!$J3825) &gt; 0, VLOOKUP(Attendance!$G3825,BLOCK_WEDNESDAY_PERIOD_SCHEDULE[],2,TRUE),
        IF(COUNTIF(FINALS_WEEK_WEDNESDAY_DATE[],Attendance!$J3825) &gt; 0, VLOOKUP(Attendance!$G3825,FINALS_WEEK_WEDNESDAY_PERIOD_SCHEDULE[],2,TRUE),
       VLOOKUP(Attendance!$G3825,REGULAR_WEEK_SCHEDULE[[Wednesday]:[Period]],4,TRUE))),
IF(WEEKDAY($J3825) = 5,
       IF(COUNTIF(BLOCK_THURSDAY_DATES[],Attendance!$J3825) &gt; 0, VLOOKUP(Attendance!$G3825,BLOCK_THURSDAY_PERIOD_SCHEDULE[],2,TRUE),
       IF(COUNTIF(FINALS_WEEK_THURSDAY_DATE[],Attendance!$J3825) &gt; 0, VLOOKUP(Attendance!$G3825,FINALS_WEEK_THURSDAY_PERIOD_SCHEDULE[],2,TRUE),
       VLOOKUP(Attendance!$G3825,REGULAR_WEEK_SCHEDULE[[Thursday]:[Period]],3,TRUE))),
IF(WEEKDAY(Attendance!$J3825) = 6,
       IF(COUNTIF(FINALS_WEEK_FRIDAY_DATE[],Attendance!$J3825) &gt; 0, VLOOKUP(Attendance!$G3825,FINALS_WEEK_FRIDAY_PERIOD_SCHEDULE[],2,TRUE),
       VLOOKUP(Attendance!$G3825,REGULAR_WEEK_SCHEDULE[[Friday]:[Period]],2,TRUE))))))))))</f>
        <v/>
      </c>
      <c r="J3825" s="41" t="str">
        <f t="shared" ca="1" si="182"/>
        <v/>
      </c>
      <c r="K3825" s="41" t="str">
        <f>IF($A3825 &lt;&gt; "",VLOOKUP($A3825,'Student reference sheet'!$A$2:$V$2329, 7,FALSE), "")</f>
        <v/>
      </c>
      <c r="L3825" s="30" t="str">
        <f>IF($A3825 ="", "", VLOOKUP($A3825, 'Student reference sheet'!$A$2:$Z$2603,23,FALSE))</f>
        <v/>
      </c>
      <c r="M3825" s="30" t="str">
        <f>IF($A3825 ="", "", VLOOKUP($A3825, 'Student reference sheet'!$A$2:$Z$2603,24,FALSE))</f>
        <v/>
      </c>
      <c r="N3825" s="30" t="str">
        <f>IF($A3825 ="", "", VLOOKUP($A3825, 'Student reference sheet'!$A$2:$Z$2603,26,FALSE))</f>
        <v/>
      </c>
      <c r="O3825" s="30" t="str">
        <f>IF($A3825 ="", "", VLOOKUP($A3825, 'Student reference sheet'!$A$2:$Z$2603,25,FALSE))</f>
        <v/>
      </c>
      <c r="P3825" s="39" t="str">
        <f>IF($A3825 = "", "", IF(OR(VLOOKUP($A3825,'Student reference sheet'!$A$2:$V$2400,8,FALSE) = "R",  VLOOKUP($A3825,'Student reference sheet'!$A$2:$V$2400,8,FALSE) = "L"), "X", ""))</f>
        <v/>
      </c>
      <c r="Q3825" s="39" t="str">
        <f>IF($A3825 ="", "", VLOOKUP($A3825, 'Student reference sheet'!$A$2:$V$2603,22,FALSE))</f>
        <v/>
      </c>
      <c r="R3825" s="39" t="str">
        <f>IF($A3825 &lt;&gt; "",VLOOKUP($A3825,'Student reference sheet'!$A$2:$V$2329, 5,FALSE), "")</f>
        <v/>
      </c>
      <c r="S3825" s="39" t="str">
        <f>IF($A3825 &lt;&gt; "",VLOOKUP($A3825,'Student reference sheet'!$A$2:$V$2329, 6,FALSE), "")</f>
        <v/>
      </c>
      <c r="T3825" s="30" t="str">
        <f>IF($A3825 = "","",
IF(VLOOKUP($A3825,'Student reference sheet'!$A$2:$V$2329, 10,FALSE) = "Y", "Hispanic",
IF(VLOOKUP($A3825,'Student reference sheet'!$A$2:$V$2329,11,FALSE) &lt;&gt; "",
IF(VLOOKUP($A3825,'Student reference sheet'!$A$2:$V$2329,11,FALSE) = "UNK", "Unknown", VLOOKUP(VALUE(VLOOKUP($A3825,'Student reference sheet'!$A$2:$V$2329,11,FALSE)),'Ethnicity Reference'!$A$2:$B$22,2,FALSE)),
IF(VLOOKUP($A3825,'Student reference sheet'!$A$2:$V$2329,9,FALSE) &lt;&gt; "", VLOOKUP(VALUE(VLOOKUP($A3825,'Student reference sheet'!$A$2:$V$2329,9,FALSE)),'Ethnicity Reference'!$A$2:$B$22,2,FALSE),"Unknown"))))</f>
        <v/>
      </c>
      <c r="U3825" s="35"/>
    </row>
    <row r="3826" spans="1:21" ht="15.75">
      <c r="A3826" s="47"/>
      <c r="B3826" s="33"/>
      <c r="C3826" s="39" t="str">
        <f>IF($A3826 &lt;&gt; "",VLOOKUP($A3826,'Student reference sheet'!$A$2:$V$2329, 3,FALSE), "")</f>
        <v/>
      </c>
      <c r="D3826" s="39" t="str">
        <f>IF($A3826 &lt;&gt; "",VLOOKUP($A3826,'Student reference sheet'!$A$2:$V$2329, 2,FALSE), "")</f>
        <v/>
      </c>
      <c r="E3826" s="35"/>
      <c r="F3826" s="34"/>
      <c r="G3826" s="40" t="str">
        <f t="shared" ca="1" si="180"/>
        <v/>
      </c>
      <c r="H3826" s="40" t="str">
        <f t="shared" ca="1" si="181"/>
        <v/>
      </c>
      <c r="I3826" s="36" t="str">
        <f>IF($A3826 = "", "",
IF(COUNTIF(MINIMUM_DAY_DATES[], Attendance!J3826) &gt; 0, VLOOKUP(Attendance!$G3826,MINIMUM_DAY_PERIOD_SCHEDULE[], 2,TRUE),
IF(COUNTIF(RALLY_DATES[], Attendance!J3826) &gt; 0, VLOOKUP(Attendance!$G3826,RALLY_PERIOD_SCHEDULE[], 2,TRUE),
IF(WEEKDAY(Attendance!$J3826) = 2,
       IF(COUNTIF(FINALS_WEEK_MONDAY_DATE[],Attendance!$J3826) &gt; 0, VLOOKUP(Attendance!$G3826,FINALS_WEEK_MONDAY_PERIOD_SCHEDULE[],2,TRUE),
       VLOOKUP(Attendance!$G3826,REGULAR_WEEK_SCHEDULE[],6,TRUE)),
IF(WEEKDAY($J3826) = 3,
       IF(COUNTIF(FINALS_WEEK_TUESDAY_DATE[],Attendance!$J3826) &gt; 0, VLOOKUP(Attendance!$G3826,FINALS_WEEK_TUESDAY_PERIOD_SCHEDULE[],2,TRUE),
       VLOOKUP(Attendance!$G3826,REGULAR_WEEK_SCHEDULE[[Tuesday]:[Period]],5,TRUE)),
IF(WEEKDAY(Attendance!$J3826) = 4,
        IF(COUNTIF(BLOCK_WEDNESDAY_DATES[],Attendance!$J3826) &gt; 0, VLOOKUP(Attendance!$G3826,BLOCK_WEDNESDAY_PERIOD_SCHEDULE[],2,TRUE),
        IF(COUNTIF(FINALS_WEEK_WEDNESDAY_DATE[],Attendance!$J3826) &gt; 0, VLOOKUP(Attendance!$G3826,FINALS_WEEK_WEDNESDAY_PERIOD_SCHEDULE[],2,TRUE),
       VLOOKUP(Attendance!$G3826,REGULAR_WEEK_SCHEDULE[[Wednesday]:[Period]],4,TRUE))),
IF(WEEKDAY($J3826) = 5,
       IF(COUNTIF(BLOCK_THURSDAY_DATES[],Attendance!$J3826) &gt; 0, VLOOKUP(Attendance!$G3826,BLOCK_THURSDAY_PERIOD_SCHEDULE[],2,TRUE),
       IF(COUNTIF(FINALS_WEEK_THURSDAY_DATE[],Attendance!$J3826) &gt; 0, VLOOKUP(Attendance!$G3826,FINALS_WEEK_THURSDAY_PERIOD_SCHEDULE[],2,TRUE),
       VLOOKUP(Attendance!$G3826,REGULAR_WEEK_SCHEDULE[[Thursday]:[Period]],3,TRUE))),
IF(WEEKDAY(Attendance!$J3826) = 6,
       IF(COUNTIF(FINALS_WEEK_FRIDAY_DATE[],Attendance!$J3826) &gt; 0, VLOOKUP(Attendance!$G3826,FINALS_WEEK_FRIDAY_PERIOD_SCHEDULE[],2,TRUE),
       VLOOKUP(Attendance!$G3826,REGULAR_WEEK_SCHEDULE[[Friday]:[Period]],2,TRUE))))))))))</f>
        <v/>
      </c>
      <c r="J3826" s="41" t="str">
        <f t="shared" ca="1" si="182"/>
        <v/>
      </c>
      <c r="K3826" s="41" t="str">
        <f>IF($A3826 &lt;&gt; "",VLOOKUP($A3826,'Student reference sheet'!$A$2:$V$2329, 7,FALSE), "")</f>
        <v/>
      </c>
      <c r="L3826" s="30" t="str">
        <f>IF($A3826 ="", "", VLOOKUP($A3826, 'Student reference sheet'!$A$2:$Z$2603,23,FALSE))</f>
        <v/>
      </c>
      <c r="M3826" s="30" t="str">
        <f>IF($A3826 ="", "", VLOOKUP($A3826, 'Student reference sheet'!$A$2:$Z$2603,24,FALSE))</f>
        <v/>
      </c>
      <c r="N3826" s="30" t="str">
        <f>IF($A3826 ="", "", VLOOKUP($A3826, 'Student reference sheet'!$A$2:$Z$2603,26,FALSE))</f>
        <v/>
      </c>
      <c r="O3826" s="30" t="str">
        <f>IF($A3826 ="", "", VLOOKUP($A3826, 'Student reference sheet'!$A$2:$Z$2603,25,FALSE))</f>
        <v/>
      </c>
      <c r="P3826" s="39" t="str">
        <f>IF($A3826 = "", "", IF(OR(VLOOKUP($A3826,'Student reference sheet'!$A$2:$V$2400,8,FALSE) = "R",  VLOOKUP($A3826,'Student reference sheet'!$A$2:$V$2400,8,FALSE) = "L"), "X", ""))</f>
        <v/>
      </c>
      <c r="Q3826" s="39" t="str">
        <f>IF($A3826 ="", "", VLOOKUP($A3826, 'Student reference sheet'!$A$2:$V$2603,22,FALSE))</f>
        <v/>
      </c>
      <c r="R3826" s="39" t="str">
        <f>IF($A3826 &lt;&gt; "",VLOOKUP($A3826,'Student reference sheet'!$A$2:$V$2329, 5,FALSE), "")</f>
        <v/>
      </c>
      <c r="S3826" s="39" t="str">
        <f>IF($A3826 &lt;&gt; "",VLOOKUP($A3826,'Student reference sheet'!$A$2:$V$2329, 6,FALSE), "")</f>
        <v/>
      </c>
      <c r="T3826" s="30" t="str">
        <f>IF($A3826 = "","",
IF(VLOOKUP($A3826,'Student reference sheet'!$A$2:$V$2329, 10,FALSE) = "Y", "Hispanic",
IF(VLOOKUP($A3826,'Student reference sheet'!$A$2:$V$2329,11,FALSE) &lt;&gt; "",
IF(VLOOKUP($A3826,'Student reference sheet'!$A$2:$V$2329,11,FALSE) = "UNK", "Unknown", VLOOKUP(VALUE(VLOOKUP($A3826,'Student reference sheet'!$A$2:$V$2329,11,FALSE)),'Ethnicity Reference'!$A$2:$B$22,2,FALSE)),
IF(VLOOKUP($A3826,'Student reference sheet'!$A$2:$V$2329,9,FALSE) &lt;&gt; "", VLOOKUP(VALUE(VLOOKUP($A3826,'Student reference sheet'!$A$2:$V$2329,9,FALSE)),'Ethnicity Reference'!$A$2:$B$22,2,FALSE),"Unknown"))))</f>
        <v/>
      </c>
      <c r="U3826" s="35"/>
    </row>
    <row r="3827" spans="1:21" ht="15.75">
      <c r="A3827" s="47"/>
      <c r="B3827" s="33"/>
      <c r="C3827" s="39" t="str">
        <f>IF($A3827 &lt;&gt; "",VLOOKUP($A3827,'Student reference sheet'!$A$2:$V$2329, 3,FALSE), "")</f>
        <v/>
      </c>
      <c r="D3827" s="39" t="str">
        <f>IF($A3827 &lt;&gt; "",VLOOKUP($A3827,'Student reference sheet'!$A$2:$V$2329, 2,FALSE), "")</f>
        <v/>
      </c>
      <c r="E3827" s="35"/>
      <c r="F3827" s="34"/>
      <c r="G3827" s="40" t="str">
        <f t="shared" ca="1" si="180"/>
        <v/>
      </c>
      <c r="H3827" s="40" t="str">
        <f t="shared" ca="1" si="181"/>
        <v/>
      </c>
      <c r="I3827" s="36" t="str">
        <f>IF($A3827 = "", "",
IF(COUNTIF(MINIMUM_DAY_DATES[], Attendance!J3827) &gt; 0, VLOOKUP(Attendance!$G3827,MINIMUM_DAY_PERIOD_SCHEDULE[], 2,TRUE),
IF(COUNTIF(RALLY_DATES[], Attendance!J3827) &gt; 0, VLOOKUP(Attendance!$G3827,RALLY_PERIOD_SCHEDULE[], 2,TRUE),
IF(WEEKDAY(Attendance!$J3827) = 2,
       IF(COUNTIF(FINALS_WEEK_MONDAY_DATE[],Attendance!$J3827) &gt; 0, VLOOKUP(Attendance!$G3827,FINALS_WEEK_MONDAY_PERIOD_SCHEDULE[],2,TRUE),
       VLOOKUP(Attendance!$G3827,REGULAR_WEEK_SCHEDULE[],6,TRUE)),
IF(WEEKDAY($J3827) = 3,
       IF(COUNTIF(FINALS_WEEK_TUESDAY_DATE[],Attendance!$J3827) &gt; 0, VLOOKUP(Attendance!$G3827,FINALS_WEEK_TUESDAY_PERIOD_SCHEDULE[],2,TRUE),
       VLOOKUP(Attendance!$G3827,REGULAR_WEEK_SCHEDULE[[Tuesday]:[Period]],5,TRUE)),
IF(WEEKDAY(Attendance!$J3827) = 4,
        IF(COUNTIF(BLOCK_WEDNESDAY_DATES[],Attendance!$J3827) &gt; 0, VLOOKUP(Attendance!$G3827,BLOCK_WEDNESDAY_PERIOD_SCHEDULE[],2,TRUE),
        IF(COUNTIF(FINALS_WEEK_WEDNESDAY_DATE[],Attendance!$J3827) &gt; 0, VLOOKUP(Attendance!$G3827,FINALS_WEEK_WEDNESDAY_PERIOD_SCHEDULE[],2,TRUE),
       VLOOKUP(Attendance!$G3827,REGULAR_WEEK_SCHEDULE[[Wednesday]:[Period]],4,TRUE))),
IF(WEEKDAY($J3827) = 5,
       IF(COUNTIF(BLOCK_THURSDAY_DATES[],Attendance!$J3827) &gt; 0, VLOOKUP(Attendance!$G3827,BLOCK_THURSDAY_PERIOD_SCHEDULE[],2,TRUE),
       IF(COUNTIF(FINALS_WEEK_THURSDAY_DATE[],Attendance!$J3827) &gt; 0, VLOOKUP(Attendance!$G3827,FINALS_WEEK_THURSDAY_PERIOD_SCHEDULE[],2,TRUE),
       VLOOKUP(Attendance!$G3827,REGULAR_WEEK_SCHEDULE[[Thursday]:[Period]],3,TRUE))),
IF(WEEKDAY(Attendance!$J3827) = 6,
       IF(COUNTIF(FINALS_WEEK_FRIDAY_DATE[],Attendance!$J3827) &gt; 0, VLOOKUP(Attendance!$G3827,FINALS_WEEK_FRIDAY_PERIOD_SCHEDULE[],2,TRUE),
       VLOOKUP(Attendance!$G3827,REGULAR_WEEK_SCHEDULE[[Friday]:[Period]],2,TRUE))))))))))</f>
        <v/>
      </c>
      <c r="J3827" s="41" t="str">
        <f t="shared" ca="1" si="182"/>
        <v/>
      </c>
      <c r="K3827" s="41" t="str">
        <f>IF($A3827 &lt;&gt; "",VLOOKUP($A3827,'Student reference sheet'!$A$2:$V$2329, 7,FALSE), "")</f>
        <v/>
      </c>
      <c r="L3827" s="30" t="str">
        <f>IF($A3827 ="", "", VLOOKUP($A3827, 'Student reference sheet'!$A$2:$Z$2603,23,FALSE))</f>
        <v/>
      </c>
      <c r="M3827" s="30" t="str">
        <f>IF($A3827 ="", "", VLOOKUP($A3827, 'Student reference sheet'!$A$2:$Z$2603,24,FALSE))</f>
        <v/>
      </c>
      <c r="N3827" s="30" t="str">
        <f>IF($A3827 ="", "", VLOOKUP($A3827, 'Student reference sheet'!$A$2:$Z$2603,26,FALSE))</f>
        <v/>
      </c>
      <c r="O3827" s="30" t="str">
        <f>IF($A3827 ="", "", VLOOKUP($A3827, 'Student reference sheet'!$A$2:$Z$2603,25,FALSE))</f>
        <v/>
      </c>
      <c r="P3827" s="39" t="str">
        <f>IF($A3827 = "", "", IF(OR(VLOOKUP($A3827,'Student reference sheet'!$A$2:$V$2400,8,FALSE) = "R",  VLOOKUP($A3827,'Student reference sheet'!$A$2:$V$2400,8,FALSE) = "L"), "X", ""))</f>
        <v/>
      </c>
      <c r="Q3827" s="39" t="str">
        <f>IF($A3827 ="", "", VLOOKUP($A3827, 'Student reference sheet'!$A$2:$V$2603,22,FALSE))</f>
        <v/>
      </c>
      <c r="R3827" s="39" t="str">
        <f>IF($A3827 &lt;&gt; "",VLOOKUP($A3827,'Student reference sheet'!$A$2:$V$2329, 5,FALSE), "")</f>
        <v/>
      </c>
      <c r="S3827" s="39" t="str">
        <f>IF($A3827 &lt;&gt; "",VLOOKUP($A3827,'Student reference sheet'!$A$2:$V$2329, 6,FALSE), "")</f>
        <v/>
      </c>
      <c r="T3827" s="30" t="str">
        <f>IF($A3827 = "","",
IF(VLOOKUP($A3827,'Student reference sheet'!$A$2:$V$2329, 10,FALSE) = "Y", "Hispanic",
IF(VLOOKUP($A3827,'Student reference sheet'!$A$2:$V$2329,11,FALSE) &lt;&gt; "",
IF(VLOOKUP($A3827,'Student reference sheet'!$A$2:$V$2329,11,FALSE) = "UNK", "Unknown", VLOOKUP(VALUE(VLOOKUP($A3827,'Student reference sheet'!$A$2:$V$2329,11,FALSE)),'Ethnicity Reference'!$A$2:$B$22,2,FALSE)),
IF(VLOOKUP($A3827,'Student reference sheet'!$A$2:$V$2329,9,FALSE) &lt;&gt; "", VLOOKUP(VALUE(VLOOKUP($A3827,'Student reference sheet'!$A$2:$V$2329,9,FALSE)),'Ethnicity Reference'!$A$2:$B$22,2,FALSE),"Unknown"))))</f>
        <v/>
      </c>
      <c r="U3827" s="35"/>
    </row>
    <row r="3828" spans="1:21" ht="15.75">
      <c r="A3828" s="47"/>
      <c r="B3828" s="33"/>
      <c r="C3828" s="39" t="str">
        <f>IF($A3828 &lt;&gt; "",VLOOKUP($A3828,'Student reference sheet'!$A$2:$V$2329, 3,FALSE), "")</f>
        <v/>
      </c>
      <c r="D3828" s="39" t="str">
        <f>IF($A3828 &lt;&gt; "",VLOOKUP($A3828,'Student reference sheet'!$A$2:$V$2329, 2,FALSE), "")</f>
        <v/>
      </c>
      <c r="E3828" s="35"/>
      <c r="F3828" s="34"/>
      <c r="G3828" s="40" t="str">
        <f t="shared" ca="1" si="180"/>
        <v/>
      </c>
      <c r="H3828" s="40" t="str">
        <f t="shared" ca="1" si="181"/>
        <v/>
      </c>
      <c r="I3828" s="36" t="str">
        <f>IF($A3828 = "", "",
IF(COUNTIF(MINIMUM_DAY_DATES[], Attendance!J3828) &gt; 0, VLOOKUP(Attendance!$G3828,MINIMUM_DAY_PERIOD_SCHEDULE[], 2,TRUE),
IF(COUNTIF(RALLY_DATES[], Attendance!J3828) &gt; 0, VLOOKUP(Attendance!$G3828,RALLY_PERIOD_SCHEDULE[], 2,TRUE),
IF(WEEKDAY(Attendance!$J3828) = 2,
       IF(COUNTIF(FINALS_WEEK_MONDAY_DATE[],Attendance!$J3828) &gt; 0, VLOOKUP(Attendance!$G3828,FINALS_WEEK_MONDAY_PERIOD_SCHEDULE[],2,TRUE),
       VLOOKUP(Attendance!$G3828,REGULAR_WEEK_SCHEDULE[],6,TRUE)),
IF(WEEKDAY($J3828) = 3,
       IF(COUNTIF(FINALS_WEEK_TUESDAY_DATE[],Attendance!$J3828) &gt; 0, VLOOKUP(Attendance!$G3828,FINALS_WEEK_TUESDAY_PERIOD_SCHEDULE[],2,TRUE),
       VLOOKUP(Attendance!$G3828,REGULAR_WEEK_SCHEDULE[[Tuesday]:[Period]],5,TRUE)),
IF(WEEKDAY(Attendance!$J3828) = 4,
        IF(COUNTIF(BLOCK_WEDNESDAY_DATES[],Attendance!$J3828) &gt; 0, VLOOKUP(Attendance!$G3828,BLOCK_WEDNESDAY_PERIOD_SCHEDULE[],2,TRUE),
        IF(COUNTIF(FINALS_WEEK_WEDNESDAY_DATE[],Attendance!$J3828) &gt; 0, VLOOKUP(Attendance!$G3828,FINALS_WEEK_WEDNESDAY_PERIOD_SCHEDULE[],2,TRUE),
       VLOOKUP(Attendance!$G3828,REGULAR_WEEK_SCHEDULE[[Wednesday]:[Period]],4,TRUE))),
IF(WEEKDAY($J3828) = 5,
       IF(COUNTIF(BLOCK_THURSDAY_DATES[],Attendance!$J3828) &gt; 0, VLOOKUP(Attendance!$G3828,BLOCK_THURSDAY_PERIOD_SCHEDULE[],2,TRUE),
       IF(COUNTIF(FINALS_WEEK_THURSDAY_DATE[],Attendance!$J3828) &gt; 0, VLOOKUP(Attendance!$G3828,FINALS_WEEK_THURSDAY_PERIOD_SCHEDULE[],2,TRUE),
       VLOOKUP(Attendance!$G3828,REGULAR_WEEK_SCHEDULE[[Thursday]:[Period]],3,TRUE))),
IF(WEEKDAY(Attendance!$J3828) = 6,
       IF(COUNTIF(FINALS_WEEK_FRIDAY_DATE[],Attendance!$J3828) &gt; 0, VLOOKUP(Attendance!$G3828,FINALS_WEEK_FRIDAY_PERIOD_SCHEDULE[],2,TRUE),
       VLOOKUP(Attendance!$G3828,REGULAR_WEEK_SCHEDULE[[Friday]:[Period]],2,TRUE))))))))))</f>
        <v/>
      </c>
      <c r="J3828" s="41" t="str">
        <f t="shared" ca="1" si="182"/>
        <v/>
      </c>
      <c r="K3828" s="41" t="str">
        <f>IF($A3828 &lt;&gt; "",VLOOKUP($A3828,'Student reference sheet'!$A$2:$V$2329, 7,FALSE), "")</f>
        <v/>
      </c>
      <c r="L3828" s="30" t="str">
        <f>IF($A3828 ="", "", VLOOKUP($A3828, 'Student reference sheet'!$A$2:$Z$2603,23,FALSE))</f>
        <v/>
      </c>
      <c r="M3828" s="30" t="str">
        <f>IF($A3828 ="", "", VLOOKUP($A3828, 'Student reference sheet'!$A$2:$Z$2603,24,FALSE))</f>
        <v/>
      </c>
      <c r="N3828" s="30" t="str">
        <f>IF($A3828 ="", "", VLOOKUP($A3828, 'Student reference sheet'!$A$2:$Z$2603,26,FALSE))</f>
        <v/>
      </c>
      <c r="O3828" s="30" t="str">
        <f>IF($A3828 ="", "", VLOOKUP($A3828, 'Student reference sheet'!$A$2:$Z$2603,25,FALSE))</f>
        <v/>
      </c>
      <c r="P3828" s="39" t="str">
        <f>IF($A3828 = "", "", IF(OR(VLOOKUP($A3828,'Student reference sheet'!$A$2:$V$2400,8,FALSE) = "R",  VLOOKUP($A3828,'Student reference sheet'!$A$2:$V$2400,8,FALSE) = "L"), "X", ""))</f>
        <v/>
      </c>
      <c r="Q3828" s="39" t="str">
        <f>IF($A3828 ="", "", VLOOKUP($A3828, 'Student reference sheet'!$A$2:$V$2603,22,FALSE))</f>
        <v/>
      </c>
      <c r="R3828" s="39" t="str">
        <f>IF($A3828 &lt;&gt; "",VLOOKUP($A3828,'Student reference sheet'!$A$2:$V$2329, 5,FALSE), "")</f>
        <v/>
      </c>
      <c r="S3828" s="39" t="str">
        <f>IF($A3828 &lt;&gt; "",VLOOKUP($A3828,'Student reference sheet'!$A$2:$V$2329, 6,FALSE), "")</f>
        <v/>
      </c>
      <c r="T3828" s="30" t="str">
        <f>IF($A3828 = "","",
IF(VLOOKUP($A3828,'Student reference sheet'!$A$2:$V$2329, 10,FALSE) = "Y", "Hispanic",
IF(VLOOKUP($A3828,'Student reference sheet'!$A$2:$V$2329,11,FALSE) &lt;&gt; "",
IF(VLOOKUP($A3828,'Student reference sheet'!$A$2:$V$2329,11,FALSE) = "UNK", "Unknown", VLOOKUP(VALUE(VLOOKUP($A3828,'Student reference sheet'!$A$2:$V$2329,11,FALSE)),'Ethnicity Reference'!$A$2:$B$22,2,FALSE)),
IF(VLOOKUP($A3828,'Student reference sheet'!$A$2:$V$2329,9,FALSE) &lt;&gt; "", VLOOKUP(VALUE(VLOOKUP($A3828,'Student reference sheet'!$A$2:$V$2329,9,FALSE)),'Ethnicity Reference'!$A$2:$B$22,2,FALSE),"Unknown"))))</f>
        <v/>
      </c>
      <c r="U3828" s="35"/>
    </row>
    <row r="3829" spans="1:21" ht="15.75">
      <c r="A3829" s="47"/>
      <c r="B3829" s="33"/>
      <c r="C3829" s="39" t="str">
        <f>IF($A3829 &lt;&gt; "",VLOOKUP($A3829,'Student reference sheet'!$A$2:$V$2329, 3,FALSE), "")</f>
        <v/>
      </c>
      <c r="D3829" s="39" t="str">
        <f>IF($A3829 &lt;&gt; "",VLOOKUP($A3829,'Student reference sheet'!$A$2:$V$2329, 2,FALSE), "")</f>
        <v/>
      </c>
      <c r="E3829" s="35"/>
      <c r="F3829" s="34"/>
      <c r="G3829" s="40" t="str">
        <f t="shared" ca="1" si="180"/>
        <v/>
      </c>
      <c r="H3829" s="40" t="str">
        <f t="shared" ca="1" si="181"/>
        <v/>
      </c>
      <c r="I3829" s="36" t="str">
        <f>IF($A3829 = "", "",
IF(COUNTIF(MINIMUM_DAY_DATES[], Attendance!J3829) &gt; 0, VLOOKUP(Attendance!$G3829,MINIMUM_DAY_PERIOD_SCHEDULE[], 2,TRUE),
IF(COUNTIF(RALLY_DATES[], Attendance!J3829) &gt; 0, VLOOKUP(Attendance!$G3829,RALLY_PERIOD_SCHEDULE[], 2,TRUE),
IF(WEEKDAY(Attendance!$J3829) = 2,
       IF(COUNTIF(FINALS_WEEK_MONDAY_DATE[],Attendance!$J3829) &gt; 0, VLOOKUP(Attendance!$G3829,FINALS_WEEK_MONDAY_PERIOD_SCHEDULE[],2,TRUE),
       VLOOKUP(Attendance!$G3829,REGULAR_WEEK_SCHEDULE[],6,TRUE)),
IF(WEEKDAY($J3829) = 3,
       IF(COUNTIF(FINALS_WEEK_TUESDAY_DATE[],Attendance!$J3829) &gt; 0, VLOOKUP(Attendance!$G3829,FINALS_WEEK_TUESDAY_PERIOD_SCHEDULE[],2,TRUE),
       VLOOKUP(Attendance!$G3829,REGULAR_WEEK_SCHEDULE[[Tuesday]:[Period]],5,TRUE)),
IF(WEEKDAY(Attendance!$J3829) = 4,
        IF(COUNTIF(BLOCK_WEDNESDAY_DATES[],Attendance!$J3829) &gt; 0, VLOOKUP(Attendance!$G3829,BLOCK_WEDNESDAY_PERIOD_SCHEDULE[],2,TRUE),
        IF(COUNTIF(FINALS_WEEK_WEDNESDAY_DATE[],Attendance!$J3829) &gt; 0, VLOOKUP(Attendance!$G3829,FINALS_WEEK_WEDNESDAY_PERIOD_SCHEDULE[],2,TRUE),
       VLOOKUP(Attendance!$G3829,REGULAR_WEEK_SCHEDULE[[Wednesday]:[Period]],4,TRUE))),
IF(WEEKDAY($J3829) = 5,
       IF(COUNTIF(BLOCK_THURSDAY_DATES[],Attendance!$J3829) &gt; 0, VLOOKUP(Attendance!$G3829,BLOCK_THURSDAY_PERIOD_SCHEDULE[],2,TRUE),
       IF(COUNTIF(FINALS_WEEK_THURSDAY_DATE[],Attendance!$J3829) &gt; 0, VLOOKUP(Attendance!$G3829,FINALS_WEEK_THURSDAY_PERIOD_SCHEDULE[],2,TRUE),
       VLOOKUP(Attendance!$G3829,REGULAR_WEEK_SCHEDULE[[Thursday]:[Period]],3,TRUE))),
IF(WEEKDAY(Attendance!$J3829) = 6,
       IF(COUNTIF(FINALS_WEEK_FRIDAY_DATE[],Attendance!$J3829) &gt; 0, VLOOKUP(Attendance!$G3829,FINALS_WEEK_FRIDAY_PERIOD_SCHEDULE[],2,TRUE),
       VLOOKUP(Attendance!$G3829,REGULAR_WEEK_SCHEDULE[[Friday]:[Period]],2,TRUE))))))))))</f>
        <v/>
      </c>
      <c r="J3829" s="41" t="str">
        <f t="shared" ca="1" si="182"/>
        <v/>
      </c>
      <c r="K3829" s="41" t="str">
        <f>IF($A3829 &lt;&gt; "",VLOOKUP($A3829,'Student reference sheet'!$A$2:$V$2329, 7,FALSE), "")</f>
        <v/>
      </c>
      <c r="L3829" s="30" t="str">
        <f>IF($A3829 ="", "", VLOOKUP($A3829, 'Student reference sheet'!$A$2:$Z$2603,23,FALSE))</f>
        <v/>
      </c>
      <c r="M3829" s="30" t="str">
        <f>IF($A3829 ="", "", VLOOKUP($A3829, 'Student reference sheet'!$A$2:$Z$2603,24,FALSE))</f>
        <v/>
      </c>
      <c r="N3829" s="30" t="str">
        <f>IF($A3829 ="", "", VLOOKUP($A3829, 'Student reference sheet'!$A$2:$Z$2603,26,FALSE))</f>
        <v/>
      </c>
      <c r="O3829" s="30" t="str">
        <f>IF($A3829 ="", "", VLOOKUP($A3829, 'Student reference sheet'!$A$2:$Z$2603,25,FALSE))</f>
        <v/>
      </c>
      <c r="P3829" s="39" t="str">
        <f>IF($A3829 = "", "", IF(OR(VLOOKUP($A3829,'Student reference sheet'!$A$2:$V$2400,8,FALSE) = "R",  VLOOKUP($A3829,'Student reference sheet'!$A$2:$V$2400,8,FALSE) = "L"), "X", ""))</f>
        <v/>
      </c>
      <c r="Q3829" s="39" t="str">
        <f>IF($A3829 ="", "", VLOOKUP($A3829, 'Student reference sheet'!$A$2:$V$2603,22,FALSE))</f>
        <v/>
      </c>
      <c r="R3829" s="39" t="str">
        <f>IF($A3829 &lt;&gt; "",VLOOKUP($A3829,'Student reference sheet'!$A$2:$V$2329, 5,FALSE), "")</f>
        <v/>
      </c>
      <c r="S3829" s="39" t="str">
        <f>IF($A3829 &lt;&gt; "",VLOOKUP($A3829,'Student reference sheet'!$A$2:$V$2329, 6,FALSE), "")</f>
        <v/>
      </c>
      <c r="T3829" s="30" t="str">
        <f>IF($A3829 = "","",
IF(VLOOKUP($A3829,'Student reference sheet'!$A$2:$V$2329, 10,FALSE) = "Y", "Hispanic",
IF(VLOOKUP($A3829,'Student reference sheet'!$A$2:$V$2329,11,FALSE) &lt;&gt; "",
IF(VLOOKUP($A3829,'Student reference sheet'!$A$2:$V$2329,11,FALSE) = "UNK", "Unknown", VLOOKUP(VALUE(VLOOKUP($A3829,'Student reference sheet'!$A$2:$V$2329,11,FALSE)),'Ethnicity Reference'!$A$2:$B$22,2,FALSE)),
IF(VLOOKUP($A3829,'Student reference sheet'!$A$2:$V$2329,9,FALSE) &lt;&gt; "", VLOOKUP(VALUE(VLOOKUP($A3829,'Student reference sheet'!$A$2:$V$2329,9,FALSE)),'Ethnicity Reference'!$A$2:$B$22,2,FALSE),"Unknown"))))</f>
        <v/>
      </c>
      <c r="U3829" s="35"/>
    </row>
    <row r="3830" spans="1:21" ht="15.75">
      <c r="A3830" s="47"/>
      <c r="B3830" s="33"/>
      <c r="C3830" s="39" t="str">
        <f>IF($A3830 &lt;&gt; "",VLOOKUP($A3830,'Student reference sheet'!$A$2:$V$2329, 3,FALSE), "")</f>
        <v/>
      </c>
      <c r="D3830" s="39" t="str">
        <f>IF($A3830 &lt;&gt; "",VLOOKUP($A3830,'Student reference sheet'!$A$2:$V$2329, 2,FALSE), "")</f>
        <v/>
      </c>
      <c r="E3830" s="35"/>
      <c r="F3830" s="34"/>
      <c r="G3830" s="40" t="str">
        <f t="shared" ca="1" si="180"/>
        <v/>
      </c>
      <c r="H3830" s="40" t="str">
        <f t="shared" ca="1" si="181"/>
        <v/>
      </c>
      <c r="I3830" s="36" t="str">
        <f>IF($A3830 = "", "",
IF(COUNTIF(MINIMUM_DAY_DATES[], Attendance!J3830) &gt; 0, VLOOKUP(Attendance!$G3830,MINIMUM_DAY_PERIOD_SCHEDULE[], 2,TRUE),
IF(COUNTIF(RALLY_DATES[], Attendance!J3830) &gt; 0, VLOOKUP(Attendance!$G3830,RALLY_PERIOD_SCHEDULE[], 2,TRUE),
IF(WEEKDAY(Attendance!$J3830) = 2,
       IF(COUNTIF(FINALS_WEEK_MONDAY_DATE[],Attendance!$J3830) &gt; 0, VLOOKUP(Attendance!$G3830,FINALS_WEEK_MONDAY_PERIOD_SCHEDULE[],2,TRUE),
       VLOOKUP(Attendance!$G3830,REGULAR_WEEK_SCHEDULE[],6,TRUE)),
IF(WEEKDAY($J3830) = 3,
       IF(COUNTIF(FINALS_WEEK_TUESDAY_DATE[],Attendance!$J3830) &gt; 0, VLOOKUP(Attendance!$G3830,FINALS_WEEK_TUESDAY_PERIOD_SCHEDULE[],2,TRUE),
       VLOOKUP(Attendance!$G3830,REGULAR_WEEK_SCHEDULE[[Tuesday]:[Period]],5,TRUE)),
IF(WEEKDAY(Attendance!$J3830) = 4,
        IF(COUNTIF(BLOCK_WEDNESDAY_DATES[],Attendance!$J3830) &gt; 0, VLOOKUP(Attendance!$G3830,BLOCK_WEDNESDAY_PERIOD_SCHEDULE[],2,TRUE),
        IF(COUNTIF(FINALS_WEEK_WEDNESDAY_DATE[],Attendance!$J3830) &gt; 0, VLOOKUP(Attendance!$G3830,FINALS_WEEK_WEDNESDAY_PERIOD_SCHEDULE[],2,TRUE),
       VLOOKUP(Attendance!$G3830,REGULAR_WEEK_SCHEDULE[[Wednesday]:[Period]],4,TRUE))),
IF(WEEKDAY($J3830) = 5,
       IF(COUNTIF(BLOCK_THURSDAY_DATES[],Attendance!$J3830) &gt; 0, VLOOKUP(Attendance!$G3830,BLOCK_THURSDAY_PERIOD_SCHEDULE[],2,TRUE),
       IF(COUNTIF(FINALS_WEEK_THURSDAY_DATE[],Attendance!$J3830) &gt; 0, VLOOKUP(Attendance!$G3830,FINALS_WEEK_THURSDAY_PERIOD_SCHEDULE[],2,TRUE),
       VLOOKUP(Attendance!$G3830,REGULAR_WEEK_SCHEDULE[[Thursday]:[Period]],3,TRUE))),
IF(WEEKDAY(Attendance!$J3830) = 6,
       IF(COUNTIF(FINALS_WEEK_FRIDAY_DATE[],Attendance!$J3830) &gt; 0, VLOOKUP(Attendance!$G3830,FINALS_WEEK_FRIDAY_PERIOD_SCHEDULE[],2,TRUE),
       VLOOKUP(Attendance!$G3830,REGULAR_WEEK_SCHEDULE[[Friday]:[Period]],2,TRUE))))))))))</f>
        <v/>
      </c>
      <c r="J3830" s="41" t="str">
        <f t="shared" ca="1" si="182"/>
        <v/>
      </c>
      <c r="K3830" s="41" t="str">
        <f>IF($A3830 &lt;&gt; "",VLOOKUP($A3830,'Student reference sheet'!$A$2:$V$2329, 7,FALSE), "")</f>
        <v/>
      </c>
      <c r="L3830" s="30" t="str">
        <f>IF($A3830 ="", "", VLOOKUP($A3830, 'Student reference sheet'!$A$2:$Z$2603,23,FALSE))</f>
        <v/>
      </c>
      <c r="M3830" s="30" t="str">
        <f>IF($A3830 ="", "", VLOOKUP($A3830, 'Student reference sheet'!$A$2:$Z$2603,24,FALSE))</f>
        <v/>
      </c>
      <c r="N3830" s="30" t="str">
        <f>IF($A3830 ="", "", VLOOKUP($A3830, 'Student reference sheet'!$A$2:$Z$2603,26,FALSE))</f>
        <v/>
      </c>
      <c r="O3830" s="30" t="str">
        <f>IF($A3830 ="", "", VLOOKUP($A3830, 'Student reference sheet'!$A$2:$Z$2603,25,FALSE))</f>
        <v/>
      </c>
      <c r="P3830" s="39" t="str">
        <f>IF($A3830 = "", "", IF(OR(VLOOKUP($A3830,'Student reference sheet'!$A$2:$V$2400,8,FALSE) = "R",  VLOOKUP($A3830,'Student reference sheet'!$A$2:$V$2400,8,FALSE) = "L"), "X", ""))</f>
        <v/>
      </c>
      <c r="Q3830" s="39" t="str">
        <f>IF($A3830 ="", "", VLOOKUP($A3830, 'Student reference sheet'!$A$2:$V$2603,22,FALSE))</f>
        <v/>
      </c>
      <c r="R3830" s="39" t="str">
        <f>IF($A3830 &lt;&gt; "",VLOOKUP($A3830,'Student reference sheet'!$A$2:$V$2329, 5,FALSE), "")</f>
        <v/>
      </c>
      <c r="S3830" s="39" t="str">
        <f>IF($A3830 &lt;&gt; "",VLOOKUP($A3830,'Student reference sheet'!$A$2:$V$2329, 6,FALSE), "")</f>
        <v/>
      </c>
      <c r="T3830" s="30" t="str">
        <f>IF($A3830 = "","",
IF(VLOOKUP($A3830,'Student reference sheet'!$A$2:$V$2329, 10,FALSE) = "Y", "Hispanic",
IF(VLOOKUP($A3830,'Student reference sheet'!$A$2:$V$2329,11,FALSE) &lt;&gt; "",
IF(VLOOKUP($A3830,'Student reference sheet'!$A$2:$V$2329,11,FALSE) = "UNK", "Unknown", VLOOKUP(VALUE(VLOOKUP($A3830,'Student reference sheet'!$A$2:$V$2329,11,FALSE)),'Ethnicity Reference'!$A$2:$B$22,2,FALSE)),
IF(VLOOKUP($A3830,'Student reference sheet'!$A$2:$V$2329,9,FALSE) &lt;&gt; "", VLOOKUP(VALUE(VLOOKUP($A3830,'Student reference sheet'!$A$2:$V$2329,9,FALSE)),'Ethnicity Reference'!$A$2:$B$22,2,FALSE),"Unknown"))))</f>
        <v/>
      </c>
      <c r="U3830" s="35"/>
    </row>
    <row r="3831" spans="1:21" ht="15.75">
      <c r="A3831" s="47"/>
      <c r="B3831" s="33"/>
      <c r="C3831" s="39" t="str">
        <f>IF($A3831 &lt;&gt; "",VLOOKUP($A3831,'Student reference sheet'!$A$2:$V$2329, 3,FALSE), "")</f>
        <v/>
      </c>
      <c r="D3831" s="39" t="str">
        <f>IF($A3831 &lt;&gt; "",VLOOKUP($A3831,'Student reference sheet'!$A$2:$V$2329, 2,FALSE), "")</f>
        <v/>
      </c>
      <c r="E3831" s="35"/>
      <c r="F3831" s="34"/>
      <c r="G3831" s="40" t="str">
        <f t="shared" ca="1" si="180"/>
        <v/>
      </c>
      <c r="H3831" s="40" t="str">
        <f t="shared" ca="1" si="181"/>
        <v/>
      </c>
      <c r="I3831" s="36" t="str">
        <f>IF($A3831 = "", "",
IF(COUNTIF(MINIMUM_DAY_DATES[], Attendance!J3831) &gt; 0, VLOOKUP(Attendance!$G3831,MINIMUM_DAY_PERIOD_SCHEDULE[], 2,TRUE),
IF(COUNTIF(RALLY_DATES[], Attendance!J3831) &gt; 0, VLOOKUP(Attendance!$G3831,RALLY_PERIOD_SCHEDULE[], 2,TRUE),
IF(WEEKDAY(Attendance!$J3831) = 2,
       IF(COUNTIF(FINALS_WEEK_MONDAY_DATE[],Attendance!$J3831) &gt; 0, VLOOKUP(Attendance!$G3831,FINALS_WEEK_MONDAY_PERIOD_SCHEDULE[],2,TRUE),
       VLOOKUP(Attendance!$G3831,REGULAR_WEEK_SCHEDULE[],6,TRUE)),
IF(WEEKDAY($J3831) = 3,
       IF(COUNTIF(FINALS_WEEK_TUESDAY_DATE[],Attendance!$J3831) &gt; 0, VLOOKUP(Attendance!$G3831,FINALS_WEEK_TUESDAY_PERIOD_SCHEDULE[],2,TRUE),
       VLOOKUP(Attendance!$G3831,REGULAR_WEEK_SCHEDULE[[Tuesday]:[Period]],5,TRUE)),
IF(WEEKDAY(Attendance!$J3831) = 4,
        IF(COUNTIF(BLOCK_WEDNESDAY_DATES[],Attendance!$J3831) &gt; 0, VLOOKUP(Attendance!$G3831,BLOCK_WEDNESDAY_PERIOD_SCHEDULE[],2,TRUE),
        IF(COUNTIF(FINALS_WEEK_WEDNESDAY_DATE[],Attendance!$J3831) &gt; 0, VLOOKUP(Attendance!$G3831,FINALS_WEEK_WEDNESDAY_PERIOD_SCHEDULE[],2,TRUE),
       VLOOKUP(Attendance!$G3831,REGULAR_WEEK_SCHEDULE[[Wednesday]:[Period]],4,TRUE))),
IF(WEEKDAY($J3831) = 5,
       IF(COUNTIF(BLOCK_THURSDAY_DATES[],Attendance!$J3831) &gt; 0, VLOOKUP(Attendance!$G3831,BLOCK_THURSDAY_PERIOD_SCHEDULE[],2,TRUE),
       IF(COUNTIF(FINALS_WEEK_THURSDAY_DATE[],Attendance!$J3831) &gt; 0, VLOOKUP(Attendance!$G3831,FINALS_WEEK_THURSDAY_PERIOD_SCHEDULE[],2,TRUE),
       VLOOKUP(Attendance!$G3831,REGULAR_WEEK_SCHEDULE[[Thursday]:[Period]],3,TRUE))),
IF(WEEKDAY(Attendance!$J3831) = 6,
       IF(COUNTIF(FINALS_WEEK_FRIDAY_DATE[],Attendance!$J3831) &gt; 0, VLOOKUP(Attendance!$G3831,FINALS_WEEK_FRIDAY_PERIOD_SCHEDULE[],2,TRUE),
       VLOOKUP(Attendance!$G3831,REGULAR_WEEK_SCHEDULE[[Friday]:[Period]],2,TRUE))))))))))</f>
        <v/>
      </c>
      <c r="J3831" s="41" t="str">
        <f t="shared" ca="1" si="182"/>
        <v/>
      </c>
      <c r="K3831" s="41" t="str">
        <f>IF($A3831 &lt;&gt; "",VLOOKUP($A3831,'Student reference sheet'!$A$2:$V$2329, 7,FALSE), "")</f>
        <v/>
      </c>
      <c r="L3831" s="30" t="str">
        <f>IF($A3831 ="", "", VLOOKUP($A3831, 'Student reference sheet'!$A$2:$Z$2603,23,FALSE))</f>
        <v/>
      </c>
      <c r="M3831" s="30" t="str">
        <f>IF($A3831 ="", "", VLOOKUP($A3831, 'Student reference sheet'!$A$2:$Z$2603,24,FALSE))</f>
        <v/>
      </c>
      <c r="N3831" s="30" t="str">
        <f>IF($A3831 ="", "", VLOOKUP($A3831, 'Student reference sheet'!$A$2:$Z$2603,26,FALSE))</f>
        <v/>
      </c>
      <c r="O3831" s="30" t="str">
        <f>IF($A3831 ="", "", VLOOKUP($A3831, 'Student reference sheet'!$A$2:$Z$2603,25,FALSE))</f>
        <v/>
      </c>
      <c r="P3831" s="39" t="str">
        <f>IF($A3831 = "", "", IF(OR(VLOOKUP($A3831,'Student reference sheet'!$A$2:$V$2400,8,FALSE) = "R",  VLOOKUP($A3831,'Student reference sheet'!$A$2:$V$2400,8,FALSE) = "L"), "X", ""))</f>
        <v/>
      </c>
      <c r="Q3831" s="39" t="str">
        <f>IF($A3831 ="", "", VLOOKUP($A3831, 'Student reference sheet'!$A$2:$V$2603,22,FALSE))</f>
        <v/>
      </c>
      <c r="R3831" s="39" t="str">
        <f>IF($A3831 &lt;&gt; "",VLOOKUP($A3831,'Student reference sheet'!$A$2:$V$2329, 5,FALSE), "")</f>
        <v/>
      </c>
      <c r="S3831" s="39" t="str">
        <f>IF($A3831 &lt;&gt; "",VLOOKUP($A3831,'Student reference sheet'!$A$2:$V$2329, 6,FALSE), "")</f>
        <v/>
      </c>
      <c r="T3831" s="30" t="str">
        <f>IF($A3831 = "","",
IF(VLOOKUP($A3831,'Student reference sheet'!$A$2:$V$2329, 10,FALSE) = "Y", "Hispanic",
IF(VLOOKUP($A3831,'Student reference sheet'!$A$2:$V$2329,11,FALSE) &lt;&gt; "",
IF(VLOOKUP($A3831,'Student reference sheet'!$A$2:$V$2329,11,FALSE) = "UNK", "Unknown", VLOOKUP(VALUE(VLOOKUP($A3831,'Student reference sheet'!$A$2:$V$2329,11,FALSE)),'Ethnicity Reference'!$A$2:$B$22,2,FALSE)),
IF(VLOOKUP($A3831,'Student reference sheet'!$A$2:$V$2329,9,FALSE) &lt;&gt; "", VLOOKUP(VALUE(VLOOKUP($A3831,'Student reference sheet'!$A$2:$V$2329,9,FALSE)),'Ethnicity Reference'!$A$2:$B$22,2,FALSE),"Unknown"))))</f>
        <v/>
      </c>
      <c r="U3831" s="35"/>
    </row>
    <row r="3832" spans="1:21" ht="15.75">
      <c r="A3832" s="47"/>
      <c r="B3832" s="33"/>
      <c r="C3832" s="39" t="str">
        <f>IF($A3832 &lt;&gt; "",VLOOKUP($A3832,'Student reference sheet'!$A$2:$V$2329, 3,FALSE), "")</f>
        <v/>
      </c>
      <c r="D3832" s="39" t="str">
        <f>IF($A3832 &lt;&gt; "",VLOOKUP($A3832,'Student reference sheet'!$A$2:$V$2329, 2,FALSE), "")</f>
        <v/>
      </c>
      <c r="E3832" s="35"/>
      <c r="F3832" s="34"/>
      <c r="G3832" s="40" t="str">
        <f t="shared" ca="1" si="180"/>
        <v/>
      </c>
      <c r="H3832" s="40" t="str">
        <f t="shared" ca="1" si="181"/>
        <v/>
      </c>
      <c r="I3832" s="36" t="str">
        <f>IF($A3832 = "", "",
IF(COUNTIF(MINIMUM_DAY_DATES[], Attendance!J3832) &gt; 0, VLOOKUP(Attendance!$G3832,MINIMUM_DAY_PERIOD_SCHEDULE[], 2,TRUE),
IF(COUNTIF(RALLY_DATES[], Attendance!J3832) &gt; 0, VLOOKUP(Attendance!$G3832,RALLY_PERIOD_SCHEDULE[], 2,TRUE),
IF(WEEKDAY(Attendance!$J3832) = 2,
       IF(COUNTIF(FINALS_WEEK_MONDAY_DATE[],Attendance!$J3832) &gt; 0, VLOOKUP(Attendance!$G3832,FINALS_WEEK_MONDAY_PERIOD_SCHEDULE[],2,TRUE),
       VLOOKUP(Attendance!$G3832,REGULAR_WEEK_SCHEDULE[],6,TRUE)),
IF(WEEKDAY($J3832) = 3,
       IF(COUNTIF(FINALS_WEEK_TUESDAY_DATE[],Attendance!$J3832) &gt; 0, VLOOKUP(Attendance!$G3832,FINALS_WEEK_TUESDAY_PERIOD_SCHEDULE[],2,TRUE),
       VLOOKUP(Attendance!$G3832,REGULAR_WEEK_SCHEDULE[[Tuesday]:[Period]],5,TRUE)),
IF(WEEKDAY(Attendance!$J3832) = 4,
        IF(COUNTIF(BLOCK_WEDNESDAY_DATES[],Attendance!$J3832) &gt; 0, VLOOKUP(Attendance!$G3832,BLOCK_WEDNESDAY_PERIOD_SCHEDULE[],2,TRUE),
        IF(COUNTIF(FINALS_WEEK_WEDNESDAY_DATE[],Attendance!$J3832) &gt; 0, VLOOKUP(Attendance!$G3832,FINALS_WEEK_WEDNESDAY_PERIOD_SCHEDULE[],2,TRUE),
       VLOOKUP(Attendance!$G3832,REGULAR_WEEK_SCHEDULE[[Wednesday]:[Period]],4,TRUE))),
IF(WEEKDAY($J3832) = 5,
       IF(COUNTIF(BLOCK_THURSDAY_DATES[],Attendance!$J3832) &gt; 0, VLOOKUP(Attendance!$G3832,BLOCK_THURSDAY_PERIOD_SCHEDULE[],2,TRUE),
       IF(COUNTIF(FINALS_WEEK_THURSDAY_DATE[],Attendance!$J3832) &gt; 0, VLOOKUP(Attendance!$G3832,FINALS_WEEK_THURSDAY_PERIOD_SCHEDULE[],2,TRUE),
       VLOOKUP(Attendance!$G3832,REGULAR_WEEK_SCHEDULE[[Thursday]:[Period]],3,TRUE))),
IF(WEEKDAY(Attendance!$J3832) = 6,
       IF(COUNTIF(FINALS_WEEK_FRIDAY_DATE[],Attendance!$J3832) &gt; 0, VLOOKUP(Attendance!$G3832,FINALS_WEEK_FRIDAY_PERIOD_SCHEDULE[],2,TRUE),
       VLOOKUP(Attendance!$G3832,REGULAR_WEEK_SCHEDULE[[Friday]:[Period]],2,TRUE))))))))))</f>
        <v/>
      </c>
      <c r="J3832" s="41" t="str">
        <f t="shared" ca="1" si="182"/>
        <v/>
      </c>
      <c r="K3832" s="41" t="str">
        <f>IF($A3832 &lt;&gt; "",VLOOKUP($A3832,'Student reference sheet'!$A$2:$V$2329, 7,FALSE), "")</f>
        <v/>
      </c>
      <c r="L3832" s="30" t="str">
        <f>IF($A3832 ="", "", VLOOKUP($A3832, 'Student reference sheet'!$A$2:$Z$2603,23,FALSE))</f>
        <v/>
      </c>
      <c r="M3832" s="30" t="str">
        <f>IF($A3832 ="", "", VLOOKUP($A3832, 'Student reference sheet'!$A$2:$Z$2603,24,FALSE))</f>
        <v/>
      </c>
      <c r="N3832" s="30" t="str">
        <f>IF($A3832 ="", "", VLOOKUP($A3832, 'Student reference sheet'!$A$2:$Z$2603,26,FALSE))</f>
        <v/>
      </c>
      <c r="O3832" s="30" t="str">
        <f>IF($A3832 ="", "", VLOOKUP($A3832, 'Student reference sheet'!$A$2:$Z$2603,25,FALSE))</f>
        <v/>
      </c>
      <c r="P3832" s="39" t="str">
        <f>IF($A3832 = "", "", IF(OR(VLOOKUP($A3832,'Student reference sheet'!$A$2:$V$2400,8,FALSE) = "R",  VLOOKUP($A3832,'Student reference sheet'!$A$2:$V$2400,8,FALSE) = "L"), "X", ""))</f>
        <v/>
      </c>
      <c r="Q3832" s="39" t="str">
        <f>IF($A3832 ="", "", VLOOKUP($A3832, 'Student reference sheet'!$A$2:$V$2603,22,FALSE))</f>
        <v/>
      </c>
      <c r="R3832" s="39" t="str">
        <f>IF($A3832 &lt;&gt; "",VLOOKUP($A3832,'Student reference sheet'!$A$2:$V$2329, 5,FALSE), "")</f>
        <v/>
      </c>
      <c r="S3832" s="39" t="str">
        <f>IF($A3832 &lt;&gt; "",VLOOKUP($A3832,'Student reference sheet'!$A$2:$V$2329, 6,FALSE), "")</f>
        <v/>
      </c>
      <c r="T3832" s="30" t="str">
        <f>IF($A3832 = "","",
IF(VLOOKUP($A3832,'Student reference sheet'!$A$2:$V$2329, 10,FALSE) = "Y", "Hispanic",
IF(VLOOKUP($A3832,'Student reference sheet'!$A$2:$V$2329,11,FALSE) &lt;&gt; "",
IF(VLOOKUP($A3832,'Student reference sheet'!$A$2:$V$2329,11,FALSE) = "UNK", "Unknown", VLOOKUP(VALUE(VLOOKUP($A3832,'Student reference sheet'!$A$2:$V$2329,11,FALSE)),'Ethnicity Reference'!$A$2:$B$22,2,FALSE)),
IF(VLOOKUP($A3832,'Student reference sheet'!$A$2:$V$2329,9,FALSE) &lt;&gt; "", VLOOKUP(VALUE(VLOOKUP($A3832,'Student reference sheet'!$A$2:$V$2329,9,FALSE)),'Ethnicity Reference'!$A$2:$B$22,2,FALSE),"Unknown"))))</f>
        <v/>
      </c>
      <c r="U3832" s="35"/>
    </row>
    <row r="3833" spans="1:21" ht="15.75">
      <c r="A3833" s="47"/>
      <c r="B3833" s="33"/>
      <c r="C3833" s="39" t="str">
        <f>IF($A3833 &lt;&gt; "",VLOOKUP($A3833,'Student reference sheet'!$A$2:$V$2329, 3,FALSE), "")</f>
        <v/>
      </c>
      <c r="D3833" s="39" t="str">
        <f>IF($A3833 &lt;&gt; "",VLOOKUP($A3833,'Student reference sheet'!$A$2:$V$2329, 2,FALSE), "")</f>
        <v/>
      </c>
      <c r="E3833" s="35"/>
      <c r="F3833" s="34"/>
      <c r="G3833" s="40" t="str">
        <f t="shared" ca="1" si="180"/>
        <v/>
      </c>
      <c r="H3833" s="40" t="str">
        <f t="shared" ca="1" si="181"/>
        <v/>
      </c>
      <c r="I3833" s="36" t="str">
        <f>IF($A3833 = "", "",
IF(COUNTIF(MINIMUM_DAY_DATES[], Attendance!J3833) &gt; 0, VLOOKUP(Attendance!$G3833,MINIMUM_DAY_PERIOD_SCHEDULE[], 2,TRUE),
IF(COUNTIF(RALLY_DATES[], Attendance!J3833) &gt; 0, VLOOKUP(Attendance!$G3833,RALLY_PERIOD_SCHEDULE[], 2,TRUE),
IF(WEEKDAY(Attendance!$J3833) = 2,
       IF(COUNTIF(FINALS_WEEK_MONDAY_DATE[],Attendance!$J3833) &gt; 0, VLOOKUP(Attendance!$G3833,FINALS_WEEK_MONDAY_PERIOD_SCHEDULE[],2,TRUE),
       VLOOKUP(Attendance!$G3833,REGULAR_WEEK_SCHEDULE[],6,TRUE)),
IF(WEEKDAY($J3833) = 3,
       IF(COUNTIF(FINALS_WEEK_TUESDAY_DATE[],Attendance!$J3833) &gt; 0, VLOOKUP(Attendance!$G3833,FINALS_WEEK_TUESDAY_PERIOD_SCHEDULE[],2,TRUE),
       VLOOKUP(Attendance!$G3833,REGULAR_WEEK_SCHEDULE[[Tuesday]:[Period]],5,TRUE)),
IF(WEEKDAY(Attendance!$J3833) = 4,
        IF(COUNTIF(BLOCK_WEDNESDAY_DATES[],Attendance!$J3833) &gt; 0, VLOOKUP(Attendance!$G3833,BLOCK_WEDNESDAY_PERIOD_SCHEDULE[],2,TRUE),
        IF(COUNTIF(FINALS_WEEK_WEDNESDAY_DATE[],Attendance!$J3833) &gt; 0, VLOOKUP(Attendance!$G3833,FINALS_WEEK_WEDNESDAY_PERIOD_SCHEDULE[],2,TRUE),
       VLOOKUP(Attendance!$G3833,REGULAR_WEEK_SCHEDULE[[Wednesday]:[Period]],4,TRUE))),
IF(WEEKDAY($J3833) = 5,
       IF(COUNTIF(BLOCK_THURSDAY_DATES[],Attendance!$J3833) &gt; 0, VLOOKUP(Attendance!$G3833,BLOCK_THURSDAY_PERIOD_SCHEDULE[],2,TRUE),
       IF(COUNTIF(FINALS_WEEK_THURSDAY_DATE[],Attendance!$J3833) &gt; 0, VLOOKUP(Attendance!$G3833,FINALS_WEEK_THURSDAY_PERIOD_SCHEDULE[],2,TRUE),
       VLOOKUP(Attendance!$G3833,REGULAR_WEEK_SCHEDULE[[Thursday]:[Period]],3,TRUE))),
IF(WEEKDAY(Attendance!$J3833) = 6,
       IF(COUNTIF(FINALS_WEEK_FRIDAY_DATE[],Attendance!$J3833) &gt; 0, VLOOKUP(Attendance!$G3833,FINALS_WEEK_FRIDAY_PERIOD_SCHEDULE[],2,TRUE),
       VLOOKUP(Attendance!$G3833,REGULAR_WEEK_SCHEDULE[[Friday]:[Period]],2,TRUE))))))))))</f>
        <v/>
      </c>
      <c r="J3833" s="41" t="str">
        <f t="shared" ca="1" si="182"/>
        <v/>
      </c>
      <c r="K3833" s="41" t="str">
        <f>IF($A3833 &lt;&gt; "",VLOOKUP($A3833,'Student reference sheet'!$A$2:$V$2329, 7,FALSE), "")</f>
        <v/>
      </c>
      <c r="L3833" s="30" t="str">
        <f>IF($A3833 ="", "", VLOOKUP($A3833, 'Student reference sheet'!$A$2:$Z$2603,23,FALSE))</f>
        <v/>
      </c>
      <c r="M3833" s="30" t="str">
        <f>IF($A3833 ="", "", VLOOKUP($A3833, 'Student reference sheet'!$A$2:$Z$2603,24,FALSE))</f>
        <v/>
      </c>
      <c r="N3833" s="30" t="str">
        <f>IF($A3833 ="", "", VLOOKUP($A3833, 'Student reference sheet'!$A$2:$Z$2603,26,FALSE))</f>
        <v/>
      </c>
      <c r="O3833" s="30" t="str">
        <f>IF($A3833 ="", "", VLOOKUP($A3833, 'Student reference sheet'!$A$2:$Z$2603,25,FALSE))</f>
        <v/>
      </c>
      <c r="P3833" s="39" t="str">
        <f>IF($A3833 = "", "", IF(OR(VLOOKUP($A3833,'Student reference sheet'!$A$2:$V$2400,8,FALSE) = "R",  VLOOKUP($A3833,'Student reference sheet'!$A$2:$V$2400,8,FALSE) = "L"), "X", ""))</f>
        <v/>
      </c>
      <c r="Q3833" s="39" t="str">
        <f>IF($A3833 ="", "", VLOOKUP($A3833, 'Student reference sheet'!$A$2:$V$2603,22,FALSE))</f>
        <v/>
      </c>
      <c r="R3833" s="39" t="str">
        <f>IF($A3833 &lt;&gt; "",VLOOKUP($A3833,'Student reference sheet'!$A$2:$V$2329, 5,FALSE), "")</f>
        <v/>
      </c>
      <c r="S3833" s="39" t="str">
        <f>IF($A3833 &lt;&gt; "",VLOOKUP($A3833,'Student reference sheet'!$A$2:$V$2329, 6,FALSE), "")</f>
        <v/>
      </c>
      <c r="T3833" s="30" t="str">
        <f>IF($A3833 = "","",
IF(VLOOKUP($A3833,'Student reference sheet'!$A$2:$V$2329, 10,FALSE) = "Y", "Hispanic",
IF(VLOOKUP($A3833,'Student reference sheet'!$A$2:$V$2329,11,FALSE) &lt;&gt; "",
IF(VLOOKUP($A3833,'Student reference sheet'!$A$2:$V$2329,11,FALSE) = "UNK", "Unknown", VLOOKUP(VALUE(VLOOKUP($A3833,'Student reference sheet'!$A$2:$V$2329,11,FALSE)),'Ethnicity Reference'!$A$2:$B$22,2,FALSE)),
IF(VLOOKUP($A3833,'Student reference sheet'!$A$2:$V$2329,9,FALSE) &lt;&gt; "", VLOOKUP(VALUE(VLOOKUP($A3833,'Student reference sheet'!$A$2:$V$2329,9,FALSE)),'Ethnicity Reference'!$A$2:$B$22,2,FALSE),"Unknown"))))</f>
        <v/>
      </c>
      <c r="U3833" s="35"/>
    </row>
    <row r="3834" spans="1:21" ht="15.75">
      <c r="A3834" s="47"/>
      <c r="B3834" s="33"/>
      <c r="C3834" s="39" t="str">
        <f>IF($A3834 &lt;&gt; "",VLOOKUP($A3834,'Student reference sheet'!$A$2:$V$2329, 3,FALSE), "")</f>
        <v/>
      </c>
      <c r="D3834" s="39" t="str">
        <f>IF($A3834 &lt;&gt; "",VLOOKUP($A3834,'Student reference sheet'!$A$2:$V$2329, 2,FALSE), "")</f>
        <v/>
      </c>
      <c r="E3834" s="35"/>
      <c r="F3834" s="34"/>
      <c r="G3834" s="40" t="str">
        <f t="shared" ca="1" si="180"/>
        <v/>
      </c>
      <c r="H3834" s="40" t="str">
        <f t="shared" ca="1" si="181"/>
        <v/>
      </c>
      <c r="I3834" s="36" t="str">
        <f>IF($A3834 = "", "",
IF(COUNTIF(MINIMUM_DAY_DATES[], Attendance!J3834) &gt; 0, VLOOKUP(Attendance!$G3834,MINIMUM_DAY_PERIOD_SCHEDULE[], 2,TRUE),
IF(COUNTIF(RALLY_DATES[], Attendance!J3834) &gt; 0, VLOOKUP(Attendance!$G3834,RALLY_PERIOD_SCHEDULE[], 2,TRUE),
IF(WEEKDAY(Attendance!$J3834) = 2,
       IF(COUNTIF(FINALS_WEEK_MONDAY_DATE[],Attendance!$J3834) &gt; 0, VLOOKUP(Attendance!$G3834,FINALS_WEEK_MONDAY_PERIOD_SCHEDULE[],2,TRUE),
       VLOOKUP(Attendance!$G3834,REGULAR_WEEK_SCHEDULE[],6,TRUE)),
IF(WEEKDAY($J3834) = 3,
       IF(COUNTIF(FINALS_WEEK_TUESDAY_DATE[],Attendance!$J3834) &gt; 0, VLOOKUP(Attendance!$G3834,FINALS_WEEK_TUESDAY_PERIOD_SCHEDULE[],2,TRUE),
       VLOOKUP(Attendance!$G3834,REGULAR_WEEK_SCHEDULE[[Tuesday]:[Period]],5,TRUE)),
IF(WEEKDAY(Attendance!$J3834) = 4,
        IF(COUNTIF(BLOCK_WEDNESDAY_DATES[],Attendance!$J3834) &gt; 0, VLOOKUP(Attendance!$G3834,BLOCK_WEDNESDAY_PERIOD_SCHEDULE[],2,TRUE),
        IF(COUNTIF(FINALS_WEEK_WEDNESDAY_DATE[],Attendance!$J3834) &gt; 0, VLOOKUP(Attendance!$G3834,FINALS_WEEK_WEDNESDAY_PERIOD_SCHEDULE[],2,TRUE),
       VLOOKUP(Attendance!$G3834,REGULAR_WEEK_SCHEDULE[[Wednesday]:[Period]],4,TRUE))),
IF(WEEKDAY($J3834) = 5,
       IF(COUNTIF(BLOCK_THURSDAY_DATES[],Attendance!$J3834) &gt; 0, VLOOKUP(Attendance!$G3834,BLOCK_THURSDAY_PERIOD_SCHEDULE[],2,TRUE),
       IF(COUNTIF(FINALS_WEEK_THURSDAY_DATE[],Attendance!$J3834) &gt; 0, VLOOKUP(Attendance!$G3834,FINALS_WEEK_THURSDAY_PERIOD_SCHEDULE[],2,TRUE),
       VLOOKUP(Attendance!$G3834,REGULAR_WEEK_SCHEDULE[[Thursday]:[Period]],3,TRUE))),
IF(WEEKDAY(Attendance!$J3834) = 6,
       IF(COUNTIF(FINALS_WEEK_FRIDAY_DATE[],Attendance!$J3834) &gt; 0, VLOOKUP(Attendance!$G3834,FINALS_WEEK_FRIDAY_PERIOD_SCHEDULE[],2,TRUE),
       VLOOKUP(Attendance!$G3834,REGULAR_WEEK_SCHEDULE[[Friday]:[Period]],2,TRUE))))))))))</f>
        <v/>
      </c>
      <c r="J3834" s="41" t="str">
        <f t="shared" ca="1" si="182"/>
        <v/>
      </c>
      <c r="K3834" s="41" t="str">
        <f>IF($A3834 &lt;&gt; "",VLOOKUP($A3834,'Student reference sheet'!$A$2:$V$2329, 7,FALSE), "")</f>
        <v/>
      </c>
      <c r="L3834" s="30" t="str">
        <f>IF($A3834 ="", "", VLOOKUP($A3834, 'Student reference sheet'!$A$2:$Z$2603,23,FALSE))</f>
        <v/>
      </c>
      <c r="M3834" s="30" t="str">
        <f>IF($A3834 ="", "", VLOOKUP($A3834, 'Student reference sheet'!$A$2:$Z$2603,24,FALSE))</f>
        <v/>
      </c>
      <c r="N3834" s="30" t="str">
        <f>IF($A3834 ="", "", VLOOKUP($A3834, 'Student reference sheet'!$A$2:$Z$2603,26,FALSE))</f>
        <v/>
      </c>
      <c r="O3834" s="30" t="str">
        <f>IF($A3834 ="", "", VLOOKUP($A3834, 'Student reference sheet'!$A$2:$Z$2603,25,FALSE))</f>
        <v/>
      </c>
      <c r="P3834" s="39" t="str">
        <f>IF($A3834 = "", "", IF(OR(VLOOKUP($A3834,'Student reference sheet'!$A$2:$V$2400,8,FALSE) = "R",  VLOOKUP($A3834,'Student reference sheet'!$A$2:$V$2400,8,FALSE) = "L"), "X", ""))</f>
        <v/>
      </c>
      <c r="Q3834" s="39" t="str">
        <f>IF($A3834 ="", "", VLOOKUP($A3834, 'Student reference sheet'!$A$2:$V$2603,22,FALSE))</f>
        <v/>
      </c>
      <c r="R3834" s="39" t="str">
        <f>IF($A3834 &lt;&gt; "",VLOOKUP($A3834,'Student reference sheet'!$A$2:$V$2329, 5,FALSE), "")</f>
        <v/>
      </c>
      <c r="S3834" s="39" t="str">
        <f>IF($A3834 &lt;&gt; "",VLOOKUP($A3834,'Student reference sheet'!$A$2:$V$2329, 6,FALSE), "")</f>
        <v/>
      </c>
      <c r="T3834" s="30" t="str">
        <f>IF($A3834 = "","",
IF(VLOOKUP($A3834,'Student reference sheet'!$A$2:$V$2329, 10,FALSE) = "Y", "Hispanic",
IF(VLOOKUP($A3834,'Student reference sheet'!$A$2:$V$2329,11,FALSE) &lt;&gt; "",
IF(VLOOKUP($A3834,'Student reference sheet'!$A$2:$V$2329,11,FALSE) = "UNK", "Unknown", VLOOKUP(VALUE(VLOOKUP($A3834,'Student reference sheet'!$A$2:$V$2329,11,FALSE)),'Ethnicity Reference'!$A$2:$B$22,2,FALSE)),
IF(VLOOKUP($A3834,'Student reference sheet'!$A$2:$V$2329,9,FALSE) &lt;&gt; "", VLOOKUP(VALUE(VLOOKUP($A3834,'Student reference sheet'!$A$2:$V$2329,9,FALSE)),'Ethnicity Reference'!$A$2:$B$22,2,FALSE),"Unknown"))))</f>
        <v/>
      </c>
      <c r="U3834" s="35"/>
    </row>
    <row r="3835" spans="1:21" ht="15.75">
      <c r="A3835" s="47"/>
      <c r="B3835" s="33"/>
      <c r="C3835" s="39" t="str">
        <f>IF($A3835 &lt;&gt; "",VLOOKUP($A3835,'Student reference sheet'!$A$2:$V$2329, 3,FALSE), "")</f>
        <v/>
      </c>
      <c r="D3835" s="39" t="str">
        <f>IF($A3835 &lt;&gt; "",VLOOKUP($A3835,'Student reference sheet'!$A$2:$V$2329, 2,FALSE), "")</f>
        <v/>
      </c>
      <c r="E3835" s="35"/>
      <c r="F3835" s="34"/>
      <c r="G3835" s="40" t="str">
        <f t="shared" ca="1" si="180"/>
        <v/>
      </c>
      <c r="H3835" s="40" t="str">
        <f t="shared" ca="1" si="181"/>
        <v/>
      </c>
      <c r="I3835" s="36" t="str">
        <f>IF($A3835 = "", "",
IF(COUNTIF(MINIMUM_DAY_DATES[], Attendance!J3835) &gt; 0, VLOOKUP(Attendance!$G3835,MINIMUM_DAY_PERIOD_SCHEDULE[], 2,TRUE),
IF(COUNTIF(RALLY_DATES[], Attendance!J3835) &gt; 0, VLOOKUP(Attendance!$G3835,RALLY_PERIOD_SCHEDULE[], 2,TRUE),
IF(WEEKDAY(Attendance!$J3835) = 2,
       IF(COUNTIF(FINALS_WEEK_MONDAY_DATE[],Attendance!$J3835) &gt; 0, VLOOKUP(Attendance!$G3835,FINALS_WEEK_MONDAY_PERIOD_SCHEDULE[],2,TRUE),
       VLOOKUP(Attendance!$G3835,REGULAR_WEEK_SCHEDULE[],6,TRUE)),
IF(WEEKDAY($J3835) = 3,
       IF(COUNTIF(FINALS_WEEK_TUESDAY_DATE[],Attendance!$J3835) &gt; 0, VLOOKUP(Attendance!$G3835,FINALS_WEEK_TUESDAY_PERIOD_SCHEDULE[],2,TRUE),
       VLOOKUP(Attendance!$G3835,REGULAR_WEEK_SCHEDULE[[Tuesday]:[Period]],5,TRUE)),
IF(WEEKDAY(Attendance!$J3835) = 4,
        IF(COUNTIF(BLOCK_WEDNESDAY_DATES[],Attendance!$J3835) &gt; 0, VLOOKUP(Attendance!$G3835,BLOCK_WEDNESDAY_PERIOD_SCHEDULE[],2,TRUE),
        IF(COUNTIF(FINALS_WEEK_WEDNESDAY_DATE[],Attendance!$J3835) &gt; 0, VLOOKUP(Attendance!$G3835,FINALS_WEEK_WEDNESDAY_PERIOD_SCHEDULE[],2,TRUE),
       VLOOKUP(Attendance!$G3835,REGULAR_WEEK_SCHEDULE[[Wednesday]:[Period]],4,TRUE))),
IF(WEEKDAY($J3835) = 5,
       IF(COUNTIF(BLOCK_THURSDAY_DATES[],Attendance!$J3835) &gt; 0, VLOOKUP(Attendance!$G3835,BLOCK_THURSDAY_PERIOD_SCHEDULE[],2,TRUE),
       IF(COUNTIF(FINALS_WEEK_THURSDAY_DATE[],Attendance!$J3835) &gt; 0, VLOOKUP(Attendance!$G3835,FINALS_WEEK_THURSDAY_PERIOD_SCHEDULE[],2,TRUE),
       VLOOKUP(Attendance!$G3835,REGULAR_WEEK_SCHEDULE[[Thursday]:[Period]],3,TRUE))),
IF(WEEKDAY(Attendance!$J3835) = 6,
       IF(COUNTIF(FINALS_WEEK_FRIDAY_DATE[],Attendance!$J3835) &gt; 0, VLOOKUP(Attendance!$G3835,FINALS_WEEK_FRIDAY_PERIOD_SCHEDULE[],2,TRUE),
       VLOOKUP(Attendance!$G3835,REGULAR_WEEK_SCHEDULE[[Friday]:[Period]],2,TRUE))))))))))</f>
        <v/>
      </c>
      <c r="J3835" s="41" t="str">
        <f t="shared" ca="1" si="182"/>
        <v/>
      </c>
      <c r="K3835" s="41" t="str">
        <f>IF($A3835 &lt;&gt; "",VLOOKUP($A3835,'Student reference sheet'!$A$2:$V$2329, 7,FALSE), "")</f>
        <v/>
      </c>
      <c r="L3835" s="30" t="str">
        <f>IF($A3835 ="", "", VLOOKUP($A3835, 'Student reference sheet'!$A$2:$Z$2603,23,FALSE))</f>
        <v/>
      </c>
      <c r="M3835" s="30" t="str">
        <f>IF($A3835 ="", "", VLOOKUP($A3835, 'Student reference sheet'!$A$2:$Z$2603,24,FALSE))</f>
        <v/>
      </c>
      <c r="N3835" s="30" t="str">
        <f>IF($A3835 ="", "", VLOOKUP($A3835, 'Student reference sheet'!$A$2:$Z$2603,26,FALSE))</f>
        <v/>
      </c>
      <c r="O3835" s="30" t="str">
        <f>IF($A3835 ="", "", VLOOKUP($A3835, 'Student reference sheet'!$A$2:$Z$2603,25,FALSE))</f>
        <v/>
      </c>
      <c r="P3835" s="39" t="str">
        <f>IF($A3835 = "", "", IF(OR(VLOOKUP($A3835,'Student reference sheet'!$A$2:$V$2400,8,FALSE) = "R",  VLOOKUP($A3835,'Student reference sheet'!$A$2:$V$2400,8,FALSE) = "L"), "X", ""))</f>
        <v/>
      </c>
      <c r="Q3835" s="39" t="str">
        <f>IF($A3835 ="", "", VLOOKUP($A3835, 'Student reference sheet'!$A$2:$V$2603,22,FALSE))</f>
        <v/>
      </c>
      <c r="R3835" s="39" t="str">
        <f>IF($A3835 &lt;&gt; "",VLOOKUP($A3835,'Student reference sheet'!$A$2:$V$2329, 5,FALSE), "")</f>
        <v/>
      </c>
      <c r="S3835" s="39" t="str">
        <f>IF($A3835 &lt;&gt; "",VLOOKUP($A3835,'Student reference sheet'!$A$2:$V$2329, 6,FALSE), "")</f>
        <v/>
      </c>
      <c r="T3835" s="30" t="str">
        <f>IF($A3835 = "","",
IF(VLOOKUP($A3835,'Student reference sheet'!$A$2:$V$2329, 10,FALSE) = "Y", "Hispanic",
IF(VLOOKUP($A3835,'Student reference sheet'!$A$2:$V$2329,11,FALSE) &lt;&gt; "",
IF(VLOOKUP($A3835,'Student reference sheet'!$A$2:$V$2329,11,FALSE) = "UNK", "Unknown", VLOOKUP(VALUE(VLOOKUP($A3835,'Student reference sheet'!$A$2:$V$2329,11,FALSE)),'Ethnicity Reference'!$A$2:$B$22,2,FALSE)),
IF(VLOOKUP($A3835,'Student reference sheet'!$A$2:$V$2329,9,FALSE) &lt;&gt; "", VLOOKUP(VALUE(VLOOKUP($A3835,'Student reference sheet'!$A$2:$V$2329,9,FALSE)),'Ethnicity Reference'!$A$2:$B$22,2,FALSE),"Unknown"))))</f>
        <v/>
      </c>
      <c r="U3835" s="35"/>
    </row>
    <row r="3836" spans="1:21" ht="15.75">
      <c r="A3836" s="47"/>
      <c r="B3836" s="33"/>
      <c r="C3836" s="39" t="str">
        <f>IF($A3836 &lt;&gt; "",VLOOKUP($A3836,'Student reference sheet'!$A$2:$V$2329, 3,FALSE), "")</f>
        <v/>
      </c>
      <c r="D3836" s="39" t="str">
        <f>IF($A3836 &lt;&gt; "",VLOOKUP($A3836,'Student reference sheet'!$A$2:$V$2329, 2,FALSE), "")</f>
        <v/>
      </c>
      <c r="E3836" s="35"/>
      <c r="F3836" s="34"/>
      <c r="G3836" s="40" t="str">
        <f t="shared" ca="1" si="180"/>
        <v/>
      </c>
      <c r="H3836" s="40" t="str">
        <f t="shared" ca="1" si="181"/>
        <v/>
      </c>
      <c r="I3836" s="36" t="str">
        <f>IF($A3836 = "", "",
IF(COUNTIF(MINIMUM_DAY_DATES[], Attendance!J3836) &gt; 0, VLOOKUP(Attendance!$G3836,MINIMUM_DAY_PERIOD_SCHEDULE[], 2,TRUE),
IF(COUNTIF(RALLY_DATES[], Attendance!J3836) &gt; 0, VLOOKUP(Attendance!$G3836,RALLY_PERIOD_SCHEDULE[], 2,TRUE),
IF(WEEKDAY(Attendance!$J3836) = 2,
       IF(COUNTIF(FINALS_WEEK_MONDAY_DATE[],Attendance!$J3836) &gt; 0, VLOOKUP(Attendance!$G3836,FINALS_WEEK_MONDAY_PERIOD_SCHEDULE[],2,TRUE),
       VLOOKUP(Attendance!$G3836,REGULAR_WEEK_SCHEDULE[],6,TRUE)),
IF(WEEKDAY($J3836) = 3,
       IF(COUNTIF(FINALS_WEEK_TUESDAY_DATE[],Attendance!$J3836) &gt; 0, VLOOKUP(Attendance!$G3836,FINALS_WEEK_TUESDAY_PERIOD_SCHEDULE[],2,TRUE),
       VLOOKUP(Attendance!$G3836,REGULAR_WEEK_SCHEDULE[[Tuesday]:[Period]],5,TRUE)),
IF(WEEKDAY(Attendance!$J3836) = 4,
        IF(COUNTIF(BLOCK_WEDNESDAY_DATES[],Attendance!$J3836) &gt; 0, VLOOKUP(Attendance!$G3836,BLOCK_WEDNESDAY_PERIOD_SCHEDULE[],2,TRUE),
        IF(COUNTIF(FINALS_WEEK_WEDNESDAY_DATE[],Attendance!$J3836) &gt; 0, VLOOKUP(Attendance!$G3836,FINALS_WEEK_WEDNESDAY_PERIOD_SCHEDULE[],2,TRUE),
       VLOOKUP(Attendance!$G3836,REGULAR_WEEK_SCHEDULE[[Wednesday]:[Period]],4,TRUE))),
IF(WEEKDAY($J3836) = 5,
       IF(COUNTIF(BLOCK_THURSDAY_DATES[],Attendance!$J3836) &gt; 0, VLOOKUP(Attendance!$G3836,BLOCK_THURSDAY_PERIOD_SCHEDULE[],2,TRUE),
       IF(COUNTIF(FINALS_WEEK_THURSDAY_DATE[],Attendance!$J3836) &gt; 0, VLOOKUP(Attendance!$G3836,FINALS_WEEK_THURSDAY_PERIOD_SCHEDULE[],2,TRUE),
       VLOOKUP(Attendance!$G3836,REGULAR_WEEK_SCHEDULE[[Thursday]:[Period]],3,TRUE))),
IF(WEEKDAY(Attendance!$J3836) = 6,
       IF(COUNTIF(FINALS_WEEK_FRIDAY_DATE[],Attendance!$J3836) &gt; 0, VLOOKUP(Attendance!$G3836,FINALS_WEEK_FRIDAY_PERIOD_SCHEDULE[],2,TRUE),
       VLOOKUP(Attendance!$G3836,REGULAR_WEEK_SCHEDULE[[Friday]:[Period]],2,TRUE))))))))))</f>
        <v/>
      </c>
      <c r="J3836" s="41" t="str">
        <f t="shared" ca="1" si="182"/>
        <v/>
      </c>
      <c r="K3836" s="41" t="str">
        <f>IF($A3836 &lt;&gt; "",VLOOKUP($A3836,'Student reference sheet'!$A$2:$V$2329, 7,FALSE), "")</f>
        <v/>
      </c>
      <c r="L3836" s="30" t="str">
        <f>IF($A3836 ="", "", VLOOKUP($A3836, 'Student reference sheet'!$A$2:$Z$2603,23,FALSE))</f>
        <v/>
      </c>
      <c r="M3836" s="30" t="str">
        <f>IF($A3836 ="", "", VLOOKUP($A3836, 'Student reference sheet'!$A$2:$Z$2603,24,FALSE))</f>
        <v/>
      </c>
      <c r="N3836" s="30" t="str">
        <f>IF($A3836 ="", "", VLOOKUP($A3836, 'Student reference sheet'!$A$2:$Z$2603,26,FALSE))</f>
        <v/>
      </c>
      <c r="O3836" s="30" t="str">
        <f>IF($A3836 ="", "", VLOOKUP($A3836, 'Student reference sheet'!$A$2:$Z$2603,25,FALSE))</f>
        <v/>
      </c>
      <c r="P3836" s="39" t="str">
        <f>IF($A3836 = "", "", IF(OR(VLOOKUP($A3836,'Student reference sheet'!$A$2:$V$2400,8,FALSE) = "R",  VLOOKUP($A3836,'Student reference sheet'!$A$2:$V$2400,8,FALSE) = "L"), "X", ""))</f>
        <v/>
      </c>
      <c r="Q3836" s="39" t="str">
        <f>IF($A3836 ="", "", VLOOKUP($A3836, 'Student reference sheet'!$A$2:$V$2603,22,FALSE))</f>
        <v/>
      </c>
      <c r="R3836" s="39" t="str">
        <f>IF($A3836 &lt;&gt; "",VLOOKUP($A3836,'Student reference sheet'!$A$2:$V$2329, 5,FALSE), "")</f>
        <v/>
      </c>
      <c r="S3836" s="39" t="str">
        <f>IF($A3836 &lt;&gt; "",VLOOKUP($A3836,'Student reference sheet'!$A$2:$V$2329, 6,FALSE), "")</f>
        <v/>
      </c>
      <c r="T3836" s="30" t="str">
        <f>IF($A3836 = "","",
IF(VLOOKUP($A3836,'Student reference sheet'!$A$2:$V$2329, 10,FALSE) = "Y", "Hispanic",
IF(VLOOKUP($A3836,'Student reference sheet'!$A$2:$V$2329,11,FALSE) &lt;&gt; "",
IF(VLOOKUP($A3836,'Student reference sheet'!$A$2:$V$2329,11,FALSE) = "UNK", "Unknown", VLOOKUP(VALUE(VLOOKUP($A3836,'Student reference sheet'!$A$2:$V$2329,11,FALSE)),'Ethnicity Reference'!$A$2:$B$22,2,FALSE)),
IF(VLOOKUP($A3836,'Student reference sheet'!$A$2:$V$2329,9,FALSE) &lt;&gt; "", VLOOKUP(VALUE(VLOOKUP($A3836,'Student reference sheet'!$A$2:$V$2329,9,FALSE)),'Ethnicity Reference'!$A$2:$B$22,2,FALSE),"Unknown"))))</f>
        <v/>
      </c>
      <c r="U3836" s="35"/>
    </row>
    <row r="3837" spans="1:21" ht="15.75">
      <c r="A3837" s="47"/>
      <c r="B3837" s="33"/>
      <c r="C3837" s="39" t="str">
        <f>IF($A3837 &lt;&gt; "",VLOOKUP($A3837,'Student reference sheet'!$A$2:$V$2329, 3,FALSE), "")</f>
        <v/>
      </c>
      <c r="D3837" s="39" t="str">
        <f>IF($A3837 &lt;&gt; "",VLOOKUP($A3837,'Student reference sheet'!$A$2:$V$2329, 2,FALSE), "")</f>
        <v/>
      </c>
      <c r="E3837" s="35"/>
      <c r="F3837" s="34"/>
      <c r="G3837" s="40" t="str">
        <f t="shared" ca="1" si="180"/>
        <v/>
      </c>
      <c r="H3837" s="40" t="str">
        <f t="shared" ca="1" si="181"/>
        <v/>
      </c>
      <c r="I3837" s="36" t="str">
        <f>IF($A3837 = "", "",
IF(COUNTIF(MINIMUM_DAY_DATES[], Attendance!J3837) &gt; 0, VLOOKUP(Attendance!$G3837,MINIMUM_DAY_PERIOD_SCHEDULE[], 2,TRUE),
IF(COUNTIF(RALLY_DATES[], Attendance!J3837) &gt; 0, VLOOKUP(Attendance!$G3837,RALLY_PERIOD_SCHEDULE[], 2,TRUE),
IF(WEEKDAY(Attendance!$J3837) = 2,
       IF(COUNTIF(FINALS_WEEK_MONDAY_DATE[],Attendance!$J3837) &gt; 0, VLOOKUP(Attendance!$G3837,FINALS_WEEK_MONDAY_PERIOD_SCHEDULE[],2,TRUE),
       VLOOKUP(Attendance!$G3837,REGULAR_WEEK_SCHEDULE[],6,TRUE)),
IF(WEEKDAY($J3837) = 3,
       IF(COUNTIF(FINALS_WEEK_TUESDAY_DATE[],Attendance!$J3837) &gt; 0, VLOOKUP(Attendance!$G3837,FINALS_WEEK_TUESDAY_PERIOD_SCHEDULE[],2,TRUE),
       VLOOKUP(Attendance!$G3837,REGULAR_WEEK_SCHEDULE[[Tuesday]:[Period]],5,TRUE)),
IF(WEEKDAY(Attendance!$J3837) = 4,
        IF(COUNTIF(BLOCK_WEDNESDAY_DATES[],Attendance!$J3837) &gt; 0, VLOOKUP(Attendance!$G3837,BLOCK_WEDNESDAY_PERIOD_SCHEDULE[],2,TRUE),
        IF(COUNTIF(FINALS_WEEK_WEDNESDAY_DATE[],Attendance!$J3837) &gt; 0, VLOOKUP(Attendance!$G3837,FINALS_WEEK_WEDNESDAY_PERIOD_SCHEDULE[],2,TRUE),
       VLOOKUP(Attendance!$G3837,REGULAR_WEEK_SCHEDULE[[Wednesday]:[Period]],4,TRUE))),
IF(WEEKDAY($J3837) = 5,
       IF(COUNTIF(BLOCK_THURSDAY_DATES[],Attendance!$J3837) &gt; 0, VLOOKUP(Attendance!$G3837,BLOCK_THURSDAY_PERIOD_SCHEDULE[],2,TRUE),
       IF(COUNTIF(FINALS_WEEK_THURSDAY_DATE[],Attendance!$J3837) &gt; 0, VLOOKUP(Attendance!$G3837,FINALS_WEEK_THURSDAY_PERIOD_SCHEDULE[],2,TRUE),
       VLOOKUP(Attendance!$G3837,REGULAR_WEEK_SCHEDULE[[Thursday]:[Period]],3,TRUE))),
IF(WEEKDAY(Attendance!$J3837) = 6,
       IF(COUNTIF(FINALS_WEEK_FRIDAY_DATE[],Attendance!$J3837) &gt; 0, VLOOKUP(Attendance!$G3837,FINALS_WEEK_FRIDAY_PERIOD_SCHEDULE[],2,TRUE),
       VLOOKUP(Attendance!$G3837,REGULAR_WEEK_SCHEDULE[[Friday]:[Period]],2,TRUE))))))))))</f>
        <v/>
      </c>
      <c r="J3837" s="41" t="str">
        <f t="shared" ca="1" si="182"/>
        <v/>
      </c>
      <c r="K3837" s="41" t="str">
        <f>IF($A3837 &lt;&gt; "",VLOOKUP($A3837,'Student reference sheet'!$A$2:$V$2329, 7,FALSE), "")</f>
        <v/>
      </c>
      <c r="L3837" s="30" t="str">
        <f>IF($A3837 ="", "", VLOOKUP($A3837, 'Student reference sheet'!$A$2:$Z$2603,23,FALSE))</f>
        <v/>
      </c>
      <c r="M3837" s="30" t="str">
        <f>IF($A3837 ="", "", VLOOKUP($A3837, 'Student reference sheet'!$A$2:$Z$2603,24,FALSE))</f>
        <v/>
      </c>
      <c r="N3837" s="30" t="str">
        <f>IF($A3837 ="", "", VLOOKUP($A3837, 'Student reference sheet'!$A$2:$Z$2603,26,FALSE))</f>
        <v/>
      </c>
      <c r="O3837" s="30" t="str">
        <f>IF($A3837 ="", "", VLOOKUP($A3837, 'Student reference sheet'!$A$2:$Z$2603,25,FALSE))</f>
        <v/>
      </c>
      <c r="P3837" s="39" t="str">
        <f>IF($A3837 = "", "", IF(OR(VLOOKUP($A3837,'Student reference sheet'!$A$2:$V$2400,8,FALSE) = "R",  VLOOKUP($A3837,'Student reference sheet'!$A$2:$V$2400,8,FALSE) = "L"), "X", ""))</f>
        <v/>
      </c>
      <c r="Q3837" s="39" t="str">
        <f>IF($A3837 ="", "", VLOOKUP($A3837, 'Student reference sheet'!$A$2:$V$2603,22,FALSE))</f>
        <v/>
      </c>
      <c r="R3837" s="39" t="str">
        <f>IF($A3837 &lt;&gt; "",VLOOKUP($A3837,'Student reference sheet'!$A$2:$V$2329, 5,FALSE), "")</f>
        <v/>
      </c>
      <c r="S3837" s="39" t="str">
        <f>IF($A3837 &lt;&gt; "",VLOOKUP($A3837,'Student reference sheet'!$A$2:$V$2329, 6,FALSE), "")</f>
        <v/>
      </c>
      <c r="T3837" s="30" t="str">
        <f>IF($A3837 = "","",
IF(VLOOKUP($A3837,'Student reference sheet'!$A$2:$V$2329, 10,FALSE) = "Y", "Hispanic",
IF(VLOOKUP($A3837,'Student reference sheet'!$A$2:$V$2329,11,FALSE) &lt;&gt; "",
IF(VLOOKUP($A3837,'Student reference sheet'!$A$2:$V$2329,11,FALSE) = "UNK", "Unknown", VLOOKUP(VALUE(VLOOKUP($A3837,'Student reference sheet'!$A$2:$V$2329,11,FALSE)),'Ethnicity Reference'!$A$2:$B$22,2,FALSE)),
IF(VLOOKUP($A3837,'Student reference sheet'!$A$2:$V$2329,9,FALSE) &lt;&gt; "", VLOOKUP(VALUE(VLOOKUP($A3837,'Student reference sheet'!$A$2:$V$2329,9,FALSE)),'Ethnicity Reference'!$A$2:$B$22,2,FALSE),"Unknown"))))</f>
        <v/>
      </c>
      <c r="U3837" s="35"/>
    </row>
    <row r="3838" spans="1:21" ht="15.75">
      <c r="A3838" s="47"/>
      <c r="B3838" s="33"/>
      <c r="C3838" s="39" t="str">
        <f>IF($A3838 &lt;&gt; "",VLOOKUP($A3838,'Student reference sheet'!$A$2:$V$2329, 3,FALSE), "")</f>
        <v/>
      </c>
      <c r="D3838" s="39" t="str">
        <f>IF($A3838 &lt;&gt; "",VLOOKUP($A3838,'Student reference sheet'!$A$2:$V$2329, 2,FALSE), "")</f>
        <v/>
      </c>
      <c r="E3838" s="35"/>
      <c r="F3838" s="34"/>
      <c r="G3838" s="40" t="str">
        <f t="shared" ca="1" si="180"/>
        <v/>
      </c>
      <c r="H3838" s="40" t="str">
        <f t="shared" ca="1" si="181"/>
        <v/>
      </c>
      <c r="I3838" s="36" t="str">
        <f>IF($A3838 = "", "",
IF(COUNTIF(MINIMUM_DAY_DATES[], Attendance!J3838) &gt; 0, VLOOKUP(Attendance!$G3838,MINIMUM_DAY_PERIOD_SCHEDULE[], 2,TRUE),
IF(COUNTIF(RALLY_DATES[], Attendance!J3838) &gt; 0, VLOOKUP(Attendance!$G3838,RALLY_PERIOD_SCHEDULE[], 2,TRUE),
IF(WEEKDAY(Attendance!$J3838) = 2,
       IF(COUNTIF(FINALS_WEEK_MONDAY_DATE[],Attendance!$J3838) &gt; 0, VLOOKUP(Attendance!$G3838,FINALS_WEEK_MONDAY_PERIOD_SCHEDULE[],2,TRUE),
       VLOOKUP(Attendance!$G3838,REGULAR_WEEK_SCHEDULE[],6,TRUE)),
IF(WEEKDAY($J3838) = 3,
       IF(COUNTIF(FINALS_WEEK_TUESDAY_DATE[],Attendance!$J3838) &gt; 0, VLOOKUP(Attendance!$G3838,FINALS_WEEK_TUESDAY_PERIOD_SCHEDULE[],2,TRUE),
       VLOOKUP(Attendance!$G3838,REGULAR_WEEK_SCHEDULE[[Tuesday]:[Period]],5,TRUE)),
IF(WEEKDAY(Attendance!$J3838) = 4,
        IF(COUNTIF(BLOCK_WEDNESDAY_DATES[],Attendance!$J3838) &gt; 0, VLOOKUP(Attendance!$G3838,BLOCK_WEDNESDAY_PERIOD_SCHEDULE[],2,TRUE),
        IF(COUNTIF(FINALS_WEEK_WEDNESDAY_DATE[],Attendance!$J3838) &gt; 0, VLOOKUP(Attendance!$G3838,FINALS_WEEK_WEDNESDAY_PERIOD_SCHEDULE[],2,TRUE),
       VLOOKUP(Attendance!$G3838,REGULAR_WEEK_SCHEDULE[[Wednesday]:[Period]],4,TRUE))),
IF(WEEKDAY($J3838) = 5,
       IF(COUNTIF(BLOCK_THURSDAY_DATES[],Attendance!$J3838) &gt; 0, VLOOKUP(Attendance!$G3838,BLOCK_THURSDAY_PERIOD_SCHEDULE[],2,TRUE),
       IF(COUNTIF(FINALS_WEEK_THURSDAY_DATE[],Attendance!$J3838) &gt; 0, VLOOKUP(Attendance!$G3838,FINALS_WEEK_THURSDAY_PERIOD_SCHEDULE[],2,TRUE),
       VLOOKUP(Attendance!$G3838,REGULAR_WEEK_SCHEDULE[[Thursday]:[Period]],3,TRUE))),
IF(WEEKDAY(Attendance!$J3838) = 6,
       IF(COUNTIF(FINALS_WEEK_FRIDAY_DATE[],Attendance!$J3838) &gt; 0, VLOOKUP(Attendance!$G3838,FINALS_WEEK_FRIDAY_PERIOD_SCHEDULE[],2,TRUE),
       VLOOKUP(Attendance!$G3838,REGULAR_WEEK_SCHEDULE[[Friday]:[Period]],2,TRUE))))))))))</f>
        <v/>
      </c>
      <c r="J3838" s="41" t="str">
        <f t="shared" ca="1" si="182"/>
        <v/>
      </c>
      <c r="K3838" s="41" t="str">
        <f>IF($A3838 &lt;&gt; "",VLOOKUP($A3838,'Student reference sheet'!$A$2:$V$2329, 7,FALSE), "")</f>
        <v/>
      </c>
      <c r="L3838" s="30" t="str">
        <f>IF($A3838 ="", "", VLOOKUP($A3838, 'Student reference sheet'!$A$2:$Z$2603,23,FALSE))</f>
        <v/>
      </c>
      <c r="M3838" s="30" t="str">
        <f>IF($A3838 ="", "", VLOOKUP($A3838, 'Student reference sheet'!$A$2:$Z$2603,24,FALSE))</f>
        <v/>
      </c>
      <c r="N3838" s="30" t="str">
        <f>IF($A3838 ="", "", VLOOKUP($A3838, 'Student reference sheet'!$A$2:$Z$2603,26,FALSE))</f>
        <v/>
      </c>
      <c r="O3838" s="30" t="str">
        <f>IF($A3838 ="", "", VLOOKUP($A3838, 'Student reference sheet'!$A$2:$Z$2603,25,FALSE))</f>
        <v/>
      </c>
      <c r="P3838" s="39" t="str">
        <f>IF($A3838 = "", "", IF(OR(VLOOKUP($A3838,'Student reference sheet'!$A$2:$V$2400,8,FALSE) = "R",  VLOOKUP($A3838,'Student reference sheet'!$A$2:$V$2400,8,FALSE) = "L"), "X", ""))</f>
        <v/>
      </c>
      <c r="Q3838" s="39" t="str">
        <f>IF($A3838 ="", "", VLOOKUP($A3838, 'Student reference sheet'!$A$2:$V$2603,22,FALSE))</f>
        <v/>
      </c>
      <c r="R3838" s="39" t="str">
        <f>IF($A3838 &lt;&gt; "",VLOOKUP($A3838,'Student reference sheet'!$A$2:$V$2329, 5,FALSE), "")</f>
        <v/>
      </c>
      <c r="S3838" s="39" t="str">
        <f>IF($A3838 &lt;&gt; "",VLOOKUP($A3838,'Student reference sheet'!$A$2:$V$2329, 6,FALSE), "")</f>
        <v/>
      </c>
      <c r="T3838" s="30" t="str">
        <f>IF($A3838 = "","",
IF(VLOOKUP($A3838,'Student reference sheet'!$A$2:$V$2329, 10,FALSE) = "Y", "Hispanic",
IF(VLOOKUP($A3838,'Student reference sheet'!$A$2:$V$2329,11,FALSE) &lt;&gt; "",
IF(VLOOKUP($A3838,'Student reference sheet'!$A$2:$V$2329,11,FALSE) = "UNK", "Unknown", VLOOKUP(VALUE(VLOOKUP($A3838,'Student reference sheet'!$A$2:$V$2329,11,FALSE)),'Ethnicity Reference'!$A$2:$B$22,2,FALSE)),
IF(VLOOKUP($A3838,'Student reference sheet'!$A$2:$V$2329,9,FALSE) &lt;&gt; "", VLOOKUP(VALUE(VLOOKUP($A3838,'Student reference sheet'!$A$2:$V$2329,9,FALSE)),'Ethnicity Reference'!$A$2:$B$22,2,FALSE),"Unknown"))))</f>
        <v/>
      </c>
      <c r="U3838" s="35"/>
    </row>
    <row r="3839" spans="1:21" ht="15.75">
      <c r="A3839" s="47"/>
      <c r="B3839" s="33"/>
      <c r="C3839" s="39" t="str">
        <f>IF($A3839 &lt;&gt; "",VLOOKUP($A3839,'Student reference sheet'!$A$2:$V$2329, 3,FALSE), "")</f>
        <v/>
      </c>
      <c r="D3839" s="39" t="str">
        <f>IF($A3839 &lt;&gt; "",VLOOKUP($A3839,'Student reference sheet'!$A$2:$V$2329, 2,FALSE), "")</f>
        <v/>
      </c>
      <c r="E3839" s="35"/>
      <c r="F3839" s="34"/>
      <c r="G3839" s="40" t="str">
        <f t="shared" ca="1" si="180"/>
        <v/>
      </c>
      <c r="H3839" s="40" t="str">
        <f t="shared" ca="1" si="181"/>
        <v/>
      </c>
      <c r="I3839" s="36" t="str">
        <f>IF($A3839 = "", "",
IF(COUNTIF(MINIMUM_DAY_DATES[], Attendance!J3839) &gt; 0, VLOOKUP(Attendance!$G3839,MINIMUM_DAY_PERIOD_SCHEDULE[], 2,TRUE),
IF(COUNTIF(RALLY_DATES[], Attendance!J3839) &gt; 0, VLOOKUP(Attendance!$G3839,RALLY_PERIOD_SCHEDULE[], 2,TRUE),
IF(WEEKDAY(Attendance!$J3839) = 2,
       IF(COUNTIF(FINALS_WEEK_MONDAY_DATE[],Attendance!$J3839) &gt; 0, VLOOKUP(Attendance!$G3839,FINALS_WEEK_MONDAY_PERIOD_SCHEDULE[],2,TRUE),
       VLOOKUP(Attendance!$G3839,REGULAR_WEEK_SCHEDULE[],6,TRUE)),
IF(WEEKDAY($J3839) = 3,
       IF(COUNTIF(FINALS_WEEK_TUESDAY_DATE[],Attendance!$J3839) &gt; 0, VLOOKUP(Attendance!$G3839,FINALS_WEEK_TUESDAY_PERIOD_SCHEDULE[],2,TRUE),
       VLOOKUP(Attendance!$G3839,REGULAR_WEEK_SCHEDULE[[Tuesday]:[Period]],5,TRUE)),
IF(WEEKDAY(Attendance!$J3839) = 4,
        IF(COUNTIF(BLOCK_WEDNESDAY_DATES[],Attendance!$J3839) &gt; 0, VLOOKUP(Attendance!$G3839,BLOCK_WEDNESDAY_PERIOD_SCHEDULE[],2,TRUE),
        IF(COUNTIF(FINALS_WEEK_WEDNESDAY_DATE[],Attendance!$J3839) &gt; 0, VLOOKUP(Attendance!$G3839,FINALS_WEEK_WEDNESDAY_PERIOD_SCHEDULE[],2,TRUE),
       VLOOKUP(Attendance!$G3839,REGULAR_WEEK_SCHEDULE[[Wednesday]:[Period]],4,TRUE))),
IF(WEEKDAY($J3839) = 5,
       IF(COUNTIF(BLOCK_THURSDAY_DATES[],Attendance!$J3839) &gt; 0, VLOOKUP(Attendance!$G3839,BLOCK_THURSDAY_PERIOD_SCHEDULE[],2,TRUE),
       IF(COUNTIF(FINALS_WEEK_THURSDAY_DATE[],Attendance!$J3839) &gt; 0, VLOOKUP(Attendance!$G3839,FINALS_WEEK_THURSDAY_PERIOD_SCHEDULE[],2,TRUE),
       VLOOKUP(Attendance!$G3839,REGULAR_WEEK_SCHEDULE[[Thursday]:[Period]],3,TRUE))),
IF(WEEKDAY(Attendance!$J3839) = 6,
       IF(COUNTIF(FINALS_WEEK_FRIDAY_DATE[],Attendance!$J3839) &gt; 0, VLOOKUP(Attendance!$G3839,FINALS_WEEK_FRIDAY_PERIOD_SCHEDULE[],2,TRUE),
       VLOOKUP(Attendance!$G3839,REGULAR_WEEK_SCHEDULE[[Friday]:[Period]],2,TRUE))))))))))</f>
        <v/>
      </c>
      <c r="J3839" s="41" t="str">
        <f t="shared" ca="1" si="182"/>
        <v/>
      </c>
      <c r="K3839" s="41" t="str">
        <f>IF($A3839 &lt;&gt; "",VLOOKUP($A3839,'Student reference sheet'!$A$2:$V$2329, 7,FALSE), "")</f>
        <v/>
      </c>
      <c r="L3839" s="30" t="str">
        <f>IF($A3839 ="", "", VLOOKUP($A3839, 'Student reference sheet'!$A$2:$Z$2603,23,FALSE))</f>
        <v/>
      </c>
      <c r="M3839" s="30" t="str">
        <f>IF($A3839 ="", "", VLOOKUP($A3839, 'Student reference sheet'!$A$2:$Z$2603,24,FALSE))</f>
        <v/>
      </c>
      <c r="N3839" s="30" t="str">
        <f>IF($A3839 ="", "", VLOOKUP($A3839, 'Student reference sheet'!$A$2:$Z$2603,26,FALSE))</f>
        <v/>
      </c>
      <c r="O3839" s="30" t="str">
        <f>IF($A3839 ="", "", VLOOKUP($A3839, 'Student reference sheet'!$A$2:$Z$2603,25,FALSE))</f>
        <v/>
      </c>
      <c r="P3839" s="39" t="str">
        <f>IF($A3839 = "", "", IF(OR(VLOOKUP($A3839,'Student reference sheet'!$A$2:$V$2400,8,FALSE) = "R",  VLOOKUP($A3839,'Student reference sheet'!$A$2:$V$2400,8,FALSE) = "L"), "X", ""))</f>
        <v/>
      </c>
      <c r="Q3839" s="39" t="str">
        <f>IF($A3839 ="", "", VLOOKUP($A3839, 'Student reference sheet'!$A$2:$V$2603,22,FALSE))</f>
        <v/>
      </c>
      <c r="R3839" s="39" t="str">
        <f>IF($A3839 &lt;&gt; "",VLOOKUP($A3839,'Student reference sheet'!$A$2:$V$2329, 5,FALSE), "")</f>
        <v/>
      </c>
      <c r="S3839" s="39" t="str">
        <f>IF($A3839 &lt;&gt; "",VLOOKUP($A3839,'Student reference sheet'!$A$2:$V$2329, 6,FALSE), "")</f>
        <v/>
      </c>
      <c r="T3839" s="30" t="str">
        <f>IF($A3839 = "","",
IF(VLOOKUP($A3839,'Student reference sheet'!$A$2:$V$2329, 10,FALSE) = "Y", "Hispanic",
IF(VLOOKUP($A3839,'Student reference sheet'!$A$2:$V$2329,11,FALSE) &lt;&gt; "",
IF(VLOOKUP($A3839,'Student reference sheet'!$A$2:$V$2329,11,FALSE) = "UNK", "Unknown", VLOOKUP(VALUE(VLOOKUP($A3839,'Student reference sheet'!$A$2:$V$2329,11,FALSE)),'Ethnicity Reference'!$A$2:$B$22,2,FALSE)),
IF(VLOOKUP($A3839,'Student reference sheet'!$A$2:$V$2329,9,FALSE) &lt;&gt; "", VLOOKUP(VALUE(VLOOKUP($A3839,'Student reference sheet'!$A$2:$V$2329,9,FALSE)),'Ethnicity Reference'!$A$2:$B$22,2,FALSE),"Unknown"))))</f>
        <v/>
      </c>
      <c r="U3839" s="35"/>
    </row>
    <row r="3840" spans="1:21" ht="15.75">
      <c r="A3840" s="47"/>
      <c r="B3840" s="33"/>
      <c r="C3840" s="39" t="str">
        <f>IF($A3840 &lt;&gt; "",VLOOKUP($A3840,'Student reference sheet'!$A$2:$V$2329, 3,FALSE), "")</f>
        <v/>
      </c>
      <c r="D3840" s="39" t="str">
        <f>IF($A3840 &lt;&gt; "",VLOOKUP($A3840,'Student reference sheet'!$A$2:$V$2329, 2,FALSE), "")</f>
        <v/>
      </c>
      <c r="E3840" s="35"/>
      <c r="F3840" s="34"/>
      <c r="G3840" s="40" t="str">
        <f t="shared" ca="1" si="180"/>
        <v/>
      </c>
      <c r="H3840" s="40" t="str">
        <f t="shared" ca="1" si="181"/>
        <v/>
      </c>
      <c r="I3840" s="36" t="str">
        <f>IF($A3840 = "", "",
IF(COUNTIF(MINIMUM_DAY_DATES[], Attendance!J3840) &gt; 0, VLOOKUP(Attendance!$G3840,MINIMUM_DAY_PERIOD_SCHEDULE[], 2,TRUE),
IF(COUNTIF(RALLY_DATES[], Attendance!J3840) &gt; 0, VLOOKUP(Attendance!$G3840,RALLY_PERIOD_SCHEDULE[], 2,TRUE),
IF(WEEKDAY(Attendance!$J3840) = 2,
       IF(COUNTIF(FINALS_WEEK_MONDAY_DATE[],Attendance!$J3840) &gt; 0, VLOOKUP(Attendance!$G3840,FINALS_WEEK_MONDAY_PERIOD_SCHEDULE[],2,TRUE),
       VLOOKUP(Attendance!$G3840,REGULAR_WEEK_SCHEDULE[],6,TRUE)),
IF(WEEKDAY($J3840) = 3,
       IF(COUNTIF(FINALS_WEEK_TUESDAY_DATE[],Attendance!$J3840) &gt; 0, VLOOKUP(Attendance!$G3840,FINALS_WEEK_TUESDAY_PERIOD_SCHEDULE[],2,TRUE),
       VLOOKUP(Attendance!$G3840,REGULAR_WEEK_SCHEDULE[[Tuesday]:[Period]],5,TRUE)),
IF(WEEKDAY(Attendance!$J3840) = 4,
        IF(COUNTIF(BLOCK_WEDNESDAY_DATES[],Attendance!$J3840) &gt; 0, VLOOKUP(Attendance!$G3840,BLOCK_WEDNESDAY_PERIOD_SCHEDULE[],2,TRUE),
        IF(COUNTIF(FINALS_WEEK_WEDNESDAY_DATE[],Attendance!$J3840) &gt; 0, VLOOKUP(Attendance!$G3840,FINALS_WEEK_WEDNESDAY_PERIOD_SCHEDULE[],2,TRUE),
       VLOOKUP(Attendance!$G3840,REGULAR_WEEK_SCHEDULE[[Wednesday]:[Period]],4,TRUE))),
IF(WEEKDAY($J3840) = 5,
       IF(COUNTIF(BLOCK_THURSDAY_DATES[],Attendance!$J3840) &gt; 0, VLOOKUP(Attendance!$G3840,BLOCK_THURSDAY_PERIOD_SCHEDULE[],2,TRUE),
       IF(COUNTIF(FINALS_WEEK_THURSDAY_DATE[],Attendance!$J3840) &gt; 0, VLOOKUP(Attendance!$G3840,FINALS_WEEK_THURSDAY_PERIOD_SCHEDULE[],2,TRUE),
       VLOOKUP(Attendance!$G3840,REGULAR_WEEK_SCHEDULE[[Thursday]:[Period]],3,TRUE))),
IF(WEEKDAY(Attendance!$J3840) = 6,
       IF(COUNTIF(FINALS_WEEK_FRIDAY_DATE[],Attendance!$J3840) &gt; 0, VLOOKUP(Attendance!$G3840,FINALS_WEEK_FRIDAY_PERIOD_SCHEDULE[],2,TRUE),
       VLOOKUP(Attendance!$G3840,REGULAR_WEEK_SCHEDULE[[Friday]:[Period]],2,TRUE))))))))))</f>
        <v/>
      </c>
      <c r="J3840" s="41" t="str">
        <f t="shared" ca="1" si="182"/>
        <v/>
      </c>
      <c r="K3840" s="41" t="str">
        <f>IF($A3840 &lt;&gt; "",VLOOKUP($A3840,'Student reference sheet'!$A$2:$V$2329, 7,FALSE), "")</f>
        <v/>
      </c>
      <c r="L3840" s="30" t="str">
        <f>IF($A3840 ="", "", VLOOKUP($A3840, 'Student reference sheet'!$A$2:$Z$2603,23,FALSE))</f>
        <v/>
      </c>
      <c r="M3840" s="30" t="str">
        <f>IF($A3840 ="", "", VLOOKUP($A3840, 'Student reference sheet'!$A$2:$Z$2603,24,FALSE))</f>
        <v/>
      </c>
      <c r="N3840" s="30" t="str">
        <f>IF($A3840 ="", "", VLOOKUP($A3840, 'Student reference sheet'!$A$2:$Z$2603,26,FALSE))</f>
        <v/>
      </c>
      <c r="O3840" s="30" t="str">
        <f>IF($A3840 ="", "", VLOOKUP($A3840, 'Student reference sheet'!$A$2:$Z$2603,25,FALSE))</f>
        <v/>
      </c>
      <c r="P3840" s="39" t="str">
        <f>IF($A3840 = "", "", IF(OR(VLOOKUP($A3840,'Student reference sheet'!$A$2:$V$2400,8,FALSE) = "R",  VLOOKUP($A3840,'Student reference sheet'!$A$2:$V$2400,8,FALSE) = "L"), "X", ""))</f>
        <v/>
      </c>
      <c r="Q3840" s="39" t="str">
        <f>IF($A3840 ="", "", VLOOKUP($A3840, 'Student reference sheet'!$A$2:$V$2603,22,FALSE))</f>
        <v/>
      </c>
      <c r="R3840" s="39" t="str">
        <f>IF($A3840 &lt;&gt; "",VLOOKUP($A3840,'Student reference sheet'!$A$2:$V$2329, 5,FALSE), "")</f>
        <v/>
      </c>
      <c r="S3840" s="39" t="str">
        <f>IF($A3840 &lt;&gt; "",VLOOKUP($A3840,'Student reference sheet'!$A$2:$V$2329, 6,FALSE), "")</f>
        <v/>
      </c>
      <c r="T3840" s="30" t="str">
        <f>IF($A3840 = "","",
IF(VLOOKUP($A3840,'Student reference sheet'!$A$2:$V$2329, 10,FALSE) = "Y", "Hispanic",
IF(VLOOKUP($A3840,'Student reference sheet'!$A$2:$V$2329,11,FALSE) &lt;&gt; "",
IF(VLOOKUP($A3840,'Student reference sheet'!$A$2:$V$2329,11,FALSE) = "UNK", "Unknown", VLOOKUP(VALUE(VLOOKUP($A3840,'Student reference sheet'!$A$2:$V$2329,11,FALSE)),'Ethnicity Reference'!$A$2:$B$22,2,FALSE)),
IF(VLOOKUP($A3840,'Student reference sheet'!$A$2:$V$2329,9,FALSE) &lt;&gt; "", VLOOKUP(VALUE(VLOOKUP($A3840,'Student reference sheet'!$A$2:$V$2329,9,FALSE)),'Ethnicity Reference'!$A$2:$B$22,2,FALSE),"Unknown"))))</f>
        <v/>
      </c>
      <c r="U3840" s="35"/>
    </row>
    <row r="3841" spans="1:21" ht="15.75">
      <c r="A3841" s="47"/>
      <c r="B3841" s="33"/>
      <c r="C3841" s="39" t="str">
        <f>IF($A3841 &lt;&gt; "",VLOOKUP($A3841,'Student reference sheet'!$A$2:$V$2329, 3,FALSE), "")</f>
        <v/>
      </c>
      <c r="D3841" s="39" t="str">
        <f>IF($A3841 &lt;&gt; "",VLOOKUP($A3841,'Student reference sheet'!$A$2:$V$2329, 2,FALSE), "")</f>
        <v/>
      </c>
      <c r="E3841" s="35"/>
      <c r="F3841" s="34"/>
      <c r="G3841" s="40" t="str">
        <f t="shared" ca="1" si="180"/>
        <v/>
      </c>
      <c r="H3841" s="40" t="str">
        <f t="shared" ca="1" si="181"/>
        <v/>
      </c>
      <c r="I3841" s="36" t="str">
        <f>IF($A3841 = "", "",
IF(COUNTIF(MINIMUM_DAY_DATES[], Attendance!J3841) &gt; 0, VLOOKUP(Attendance!$G3841,MINIMUM_DAY_PERIOD_SCHEDULE[], 2,TRUE),
IF(COUNTIF(RALLY_DATES[], Attendance!J3841) &gt; 0, VLOOKUP(Attendance!$G3841,RALLY_PERIOD_SCHEDULE[], 2,TRUE),
IF(WEEKDAY(Attendance!$J3841) = 2,
       IF(COUNTIF(FINALS_WEEK_MONDAY_DATE[],Attendance!$J3841) &gt; 0, VLOOKUP(Attendance!$G3841,FINALS_WEEK_MONDAY_PERIOD_SCHEDULE[],2,TRUE),
       VLOOKUP(Attendance!$G3841,REGULAR_WEEK_SCHEDULE[],6,TRUE)),
IF(WEEKDAY($J3841) = 3,
       IF(COUNTIF(FINALS_WEEK_TUESDAY_DATE[],Attendance!$J3841) &gt; 0, VLOOKUP(Attendance!$G3841,FINALS_WEEK_TUESDAY_PERIOD_SCHEDULE[],2,TRUE),
       VLOOKUP(Attendance!$G3841,REGULAR_WEEK_SCHEDULE[[Tuesday]:[Period]],5,TRUE)),
IF(WEEKDAY(Attendance!$J3841) = 4,
        IF(COUNTIF(BLOCK_WEDNESDAY_DATES[],Attendance!$J3841) &gt; 0, VLOOKUP(Attendance!$G3841,BLOCK_WEDNESDAY_PERIOD_SCHEDULE[],2,TRUE),
        IF(COUNTIF(FINALS_WEEK_WEDNESDAY_DATE[],Attendance!$J3841) &gt; 0, VLOOKUP(Attendance!$G3841,FINALS_WEEK_WEDNESDAY_PERIOD_SCHEDULE[],2,TRUE),
       VLOOKUP(Attendance!$G3841,REGULAR_WEEK_SCHEDULE[[Wednesday]:[Period]],4,TRUE))),
IF(WEEKDAY($J3841) = 5,
       IF(COUNTIF(BLOCK_THURSDAY_DATES[],Attendance!$J3841) &gt; 0, VLOOKUP(Attendance!$G3841,BLOCK_THURSDAY_PERIOD_SCHEDULE[],2,TRUE),
       IF(COUNTIF(FINALS_WEEK_THURSDAY_DATE[],Attendance!$J3841) &gt; 0, VLOOKUP(Attendance!$G3841,FINALS_WEEK_THURSDAY_PERIOD_SCHEDULE[],2,TRUE),
       VLOOKUP(Attendance!$G3841,REGULAR_WEEK_SCHEDULE[[Thursday]:[Period]],3,TRUE))),
IF(WEEKDAY(Attendance!$J3841) = 6,
       IF(COUNTIF(FINALS_WEEK_FRIDAY_DATE[],Attendance!$J3841) &gt; 0, VLOOKUP(Attendance!$G3841,FINALS_WEEK_FRIDAY_PERIOD_SCHEDULE[],2,TRUE),
       VLOOKUP(Attendance!$G3841,REGULAR_WEEK_SCHEDULE[[Friday]:[Period]],2,TRUE))))))))))</f>
        <v/>
      </c>
      <c r="J3841" s="41" t="str">
        <f t="shared" ca="1" si="182"/>
        <v/>
      </c>
      <c r="K3841" s="41" t="str">
        <f>IF($A3841 &lt;&gt; "",VLOOKUP($A3841,'Student reference sheet'!$A$2:$V$2329, 7,FALSE), "")</f>
        <v/>
      </c>
      <c r="L3841" s="30" t="str">
        <f>IF($A3841 ="", "", VLOOKUP($A3841, 'Student reference sheet'!$A$2:$Z$2603,23,FALSE))</f>
        <v/>
      </c>
      <c r="M3841" s="30" t="str">
        <f>IF($A3841 ="", "", VLOOKUP($A3841, 'Student reference sheet'!$A$2:$Z$2603,24,FALSE))</f>
        <v/>
      </c>
      <c r="N3841" s="30" t="str">
        <f>IF($A3841 ="", "", VLOOKUP($A3841, 'Student reference sheet'!$A$2:$Z$2603,26,FALSE))</f>
        <v/>
      </c>
      <c r="O3841" s="30" t="str">
        <f>IF($A3841 ="", "", VLOOKUP($A3841, 'Student reference sheet'!$A$2:$Z$2603,25,FALSE))</f>
        <v/>
      </c>
      <c r="P3841" s="39" t="str">
        <f>IF($A3841 = "", "", IF(OR(VLOOKUP($A3841,'Student reference sheet'!$A$2:$V$2400,8,FALSE) = "R",  VLOOKUP($A3841,'Student reference sheet'!$A$2:$V$2400,8,FALSE) = "L"), "X", ""))</f>
        <v/>
      </c>
      <c r="Q3841" s="39" t="str">
        <f>IF($A3841 ="", "", VLOOKUP($A3841, 'Student reference sheet'!$A$2:$V$2603,22,FALSE))</f>
        <v/>
      </c>
      <c r="R3841" s="39" t="str">
        <f>IF($A3841 &lt;&gt; "",VLOOKUP($A3841,'Student reference sheet'!$A$2:$V$2329, 5,FALSE), "")</f>
        <v/>
      </c>
      <c r="S3841" s="39" t="str">
        <f>IF($A3841 &lt;&gt; "",VLOOKUP($A3841,'Student reference sheet'!$A$2:$V$2329, 6,FALSE), "")</f>
        <v/>
      </c>
      <c r="T3841" s="30" t="str">
        <f>IF($A3841 = "","",
IF(VLOOKUP($A3841,'Student reference sheet'!$A$2:$V$2329, 10,FALSE) = "Y", "Hispanic",
IF(VLOOKUP($A3841,'Student reference sheet'!$A$2:$V$2329,11,FALSE) &lt;&gt; "",
IF(VLOOKUP($A3841,'Student reference sheet'!$A$2:$V$2329,11,FALSE) = "UNK", "Unknown", VLOOKUP(VALUE(VLOOKUP($A3841,'Student reference sheet'!$A$2:$V$2329,11,FALSE)),'Ethnicity Reference'!$A$2:$B$22,2,FALSE)),
IF(VLOOKUP($A3841,'Student reference sheet'!$A$2:$V$2329,9,FALSE) &lt;&gt; "", VLOOKUP(VALUE(VLOOKUP($A3841,'Student reference sheet'!$A$2:$V$2329,9,FALSE)),'Ethnicity Reference'!$A$2:$B$22,2,FALSE),"Unknown"))))</f>
        <v/>
      </c>
      <c r="U3841" s="35"/>
    </row>
    <row r="3842" spans="1:21" ht="15.75">
      <c r="A3842" s="47"/>
      <c r="B3842" s="33"/>
      <c r="C3842" s="39" t="str">
        <f>IF($A3842 &lt;&gt; "",VLOOKUP($A3842,'Student reference sheet'!$A$2:$V$2329, 3,FALSE), "")</f>
        <v/>
      </c>
      <c r="D3842" s="39" t="str">
        <f>IF($A3842 &lt;&gt; "",VLOOKUP($A3842,'Student reference sheet'!$A$2:$V$2329, 2,FALSE), "")</f>
        <v/>
      </c>
      <c r="E3842" s="35"/>
      <c r="F3842" s="34"/>
      <c r="G3842" s="40" t="str">
        <f t="shared" ca="1" si="180"/>
        <v/>
      </c>
      <c r="H3842" s="40" t="str">
        <f t="shared" ca="1" si="181"/>
        <v/>
      </c>
      <c r="I3842" s="36" t="str">
        <f>IF($A3842 = "", "",
IF(COUNTIF(MINIMUM_DAY_DATES[], Attendance!J3842) &gt; 0, VLOOKUP(Attendance!$G3842,MINIMUM_DAY_PERIOD_SCHEDULE[], 2,TRUE),
IF(COUNTIF(RALLY_DATES[], Attendance!J3842) &gt; 0, VLOOKUP(Attendance!$G3842,RALLY_PERIOD_SCHEDULE[], 2,TRUE),
IF(WEEKDAY(Attendance!$J3842) = 2,
       IF(COUNTIF(FINALS_WEEK_MONDAY_DATE[],Attendance!$J3842) &gt; 0, VLOOKUP(Attendance!$G3842,FINALS_WEEK_MONDAY_PERIOD_SCHEDULE[],2,TRUE),
       VLOOKUP(Attendance!$G3842,REGULAR_WEEK_SCHEDULE[],6,TRUE)),
IF(WEEKDAY($J3842) = 3,
       IF(COUNTIF(FINALS_WEEK_TUESDAY_DATE[],Attendance!$J3842) &gt; 0, VLOOKUP(Attendance!$G3842,FINALS_WEEK_TUESDAY_PERIOD_SCHEDULE[],2,TRUE),
       VLOOKUP(Attendance!$G3842,REGULAR_WEEK_SCHEDULE[[Tuesday]:[Period]],5,TRUE)),
IF(WEEKDAY(Attendance!$J3842) = 4,
        IF(COUNTIF(BLOCK_WEDNESDAY_DATES[],Attendance!$J3842) &gt; 0, VLOOKUP(Attendance!$G3842,BLOCK_WEDNESDAY_PERIOD_SCHEDULE[],2,TRUE),
        IF(COUNTIF(FINALS_WEEK_WEDNESDAY_DATE[],Attendance!$J3842) &gt; 0, VLOOKUP(Attendance!$G3842,FINALS_WEEK_WEDNESDAY_PERIOD_SCHEDULE[],2,TRUE),
       VLOOKUP(Attendance!$G3842,REGULAR_WEEK_SCHEDULE[[Wednesday]:[Period]],4,TRUE))),
IF(WEEKDAY($J3842) = 5,
       IF(COUNTIF(BLOCK_THURSDAY_DATES[],Attendance!$J3842) &gt; 0, VLOOKUP(Attendance!$G3842,BLOCK_THURSDAY_PERIOD_SCHEDULE[],2,TRUE),
       IF(COUNTIF(FINALS_WEEK_THURSDAY_DATE[],Attendance!$J3842) &gt; 0, VLOOKUP(Attendance!$G3842,FINALS_WEEK_THURSDAY_PERIOD_SCHEDULE[],2,TRUE),
       VLOOKUP(Attendance!$G3842,REGULAR_WEEK_SCHEDULE[[Thursday]:[Period]],3,TRUE))),
IF(WEEKDAY(Attendance!$J3842) = 6,
       IF(COUNTIF(FINALS_WEEK_FRIDAY_DATE[],Attendance!$J3842) &gt; 0, VLOOKUP(Attendance!$G3842,FINALS_WEEK_FRIDAY_PERIOD_SCHEDULE[],2,TRUE),
       VLOOKUP(Attendance!$G3842,REGULAR_WEEK_SCHEDULE[[Friday]:[Period]],2,TRUE))))))))))</f>
        <v/>
      </c>
      <c r="J3842" s="41" t="str">
        <f t="shared" ca="1" si="182"/>
        <v/>
      </c>
      <c r="K3842" s="41" t="str">
        <f>IF($A3842 &lt;&gt; "",VLOOKUP($A3842,'Student reference sheet'!$A$2:$V$2329, 7,FALSE), "")</f>
        <v/>
      </c>
      <c r="L3842" s="30" t="str">
        <f>IF($A3842 ="", "", VLOOKUP($A3842, 'Student reference sheet'!$A$2:$Z$2603,23,FALSE))</f>
        <v/>
      </c>
      <c r="M3842" s="30" t="str">
        <f>IF($A3842 ="", "", VLOOKUP($A3842, 'Student reference sheet'!$A$2:$Z$2603,24,FALSE))</f>
        <v/>
      </c>
      <c r="N3842" s="30" t="str">
        <f>IF($A3842 ="", "", VLOOKUP($A3842, 'Student reference sheet'!$A$2:$Z$2603,26,FALSE))</f>
        <v/>
      </c>
      <c r="O3842" s="30" t="str">
        <f>IF($A3842 ="", "", VLOOKUP($A3842, 'Student reference sheet'!$A$2:$Z$2603,25,FALSE))</f>
        <v/>
      </c>
      <c r="P3842" s="39" t="str">
        <f>IF($A3842 = "", "", IF(OR(VLOOKUP($A3842,'Student reference sheet'!$A$2:$V$2400,8,FALSE) = "R",  VLOOKUP($A3842,'Student reference sheet'!$A$2:$V$2400,8,FALSE) = "L"), "X", ""))</f>
        <v/>
      </c>
      <c r="Q3842" s="39" t="str">
        <f>IF($A3842 ="", "", VLOOKUP($A3842, 'Student reference sheet'!$A$2:$V$2603,22,FALSE))</f>
        <v/>
      </c>
      <c r="R3842" s="39" t="str">
        <f>IF($A3842 &lt;&gt; "",VLOOKUP($A3842,'Student reference sheet'!$A$2:$V$2329, 5,FALSE), "")</f>
        <v/>
      </c>
      <c r="S3842" s="39" t="str">
        <f>IF($A3842 &lt;&gt; "",VLOOKUP($A3842,'Student reference sheet'!$A$2:$V$2329, 6,FALSE), "")</f>
        <v/>
      </c>
      <c r="T3842" s="30" t="str">
        <f>IF($A3842 = "","",
IF(VLOOKUP($A3842,'Student reference sheet'!$A$2:$V$2329, 10,FALSE) = "Y", "Hispanic",
IF(VLOOKUP($A3842,'Student reference sheet'!$A$2:$V$2329,11,FALSE) &lt;&gt; "",
IF(VLOOKUP($A3842,'Student reference sheet'!$A$2:$V$2329,11,FALSE) = "UNK", "Unknown", VLOOKUP(VALUE(VLOOKUP($A3842,'Student reference sheet'!$A$2:$V$2329,11,FALSE)),'Ethnicity Reference'!$A$2:$B$22,2,FALSE)),
IF(VLOOKUP($A3842,'Student reference sheet'!$A$2:$V$2329,9,FALSE) &lt;&gt; "", VLOOKUP(VALUE(VLOOKUP($A3842,'Student reference sheet'!$A$2:$V$2329,9,FALSE)),'Ethnicity Reference'!$A$2:$B$22,2,FALSE),"Unknown"))))</f>
        <v/>
      </c>
      <c r="U3842" s="35"/>
    </row>
    <row r="3843" spans="1:21" ht="15.75">
      <c r="A3843" s="47"/>
      <c r="B3843" s="33"/>
      <c r="C3843" s="39" t="str">
        <f>IF($A3843 &lt;&gt; "",VLOOKUP($A3843,'Student reference sheet'!$A$2:$V$2329, 3,FALSE), "")</f>
        <v/>
      </c>
      <c r="D3843" s="39" t="str">
        <f>IF($A3843 &lt;&gt; "",VLOOKUP($A3843,'Student reference sheet'!$A$2:$V$2329, 2,FALSE), "")</f>
        <v/>
      </c>
      <c r="E3843" s="35"/>
      <c r="F3843" s="34"/>
      <c r="G3843" s="40" t="str">
        <f t="shared" ca="1" si="180"/>
        <v/>
      </c>
      <c r="H3843" s="40" t="str">
        <f t="shared" ca="1" si="181"/>
        <v/>
      </c>
      <c r="I3843" s="36" t="str">
        <f>IF($A3843 = "", "",
IF(COUNTIF(MINIMUM_DAY_DATES[], Attendance!J3843) &gt; 0, VLOOKUP(Attendance!$G3843,MINIMUM_DAY_PERIOD_SCHEDULE[], 2,TRUE),
IF(COUNTIF(RALLY_DATES[], Attendance!J3843) &gt; 0, VLOOKUP(Attendance!$G3843,RALLY_PERIOD_SCHEDULE[], 2,TRUE),
IF(WEEKDAY(Attendance!$J3843) = 2,
       IF(COUNTIF(FINALS_WEEK_MONDAY_DATE[],Attendance!$J3843) &gt; 0, VLOOKUP(Attendance!$G3843,FINALS_WEEK_MONDAY_PERIOD_SCHEDULE[],2,TRUE),
       VLOOKUP(Attendance!$G3843,REGULAR_WEEK_SCHEDULE[],6,TRUE)),
IF(WEEKDAY($J3843) = 3,
       IF(COUNTIF(FINALS_WEEK_TUESDAY_DATE[],Attendance!$J3843) &gt; 0, VLOOKUP(Attendance!$G3843,FINALS_WEEK_TUESDAY_PERIOD_SCHEDULE[],2,TRUE),
       VLOOKUP(Attendance!$G3843,REGULAR_WEEK_SCHEDULE[[Tuesday]:[Period]],5,TRUE)),
IF(WEEKDAY(Attendance!$J3843) = 4,
        IF(COUNTIF(BLOCK_WEDNESDAY_DATES[],Attendance!$J3843) &gt; 0, VLOOKUP(Attendance!$G3843,BLOCK_WEDNESDAY_PERIOD_SCHEDULE[],2,TRUE),
        IF(COUNTIF(FINALS_WEEK_WEDNESDAY_DATE[],Attendance!$J3843) &gt; 0, VLOOKUP(Attendance!$G3843,FINALS_WEEK_WEDNESDAY_PERIOD_SCHEDULE[],2,TRUE),
       VLOOKUP(Attendance!$G3843,REGULAR_WEEK_SCHEDULE[[Wednesday]:[Period]],4,TRUE))),
IF(WEEKDAY($J3843) = 5,
       IF(COUNTIF(BLOCK_THURSDAY_DATES[],Attendance!$J3843) &gt; 0, VLOOKUP(Attendance!$G3843,BLOCK_THURSDAY_PERIOD_SCHEDULE[],2,TRUE),
       IF(COUNTIF(FINALS_WEEK_THURSDAY_DATE[],Attendance!$J3843) &gt; 0, VLOOKUP(Attendance!$G3843,FINALS_WEEK_THURSDAY_PERIOD_SCHEDULE[],2,TRUE),
       VLOOKUP(Attendance!$G3843,REGULAR_WEEK_SCHEDULE[[Thursday]:[Period]],3,TRUE))),
IF(WEEKDAY(Attendance!$J3843) = 6,
       IF(COUNTIF(FINALS_WEEK_FRIDAY_DATE[],Attendance!$J3843) &gt; 0, VLOOKUP(Attendance!$G3843,FINALS_WEEK_FRIDAY_PERIOD_SCHEDULE[],2,TRUE),
       VLOOKUP(Attendance!$G3843,REGULAR_WEEK_SCHEDULE[[Friday]:[Period]],2,TRUE))))))))))</f>
        <v/>
      </c>
      <c r="J3843" s="41" t="str">
        <f t="shared" ca="1" si="182"/>
        <v/>
      </c>
      <c r="K3843" s="41" t="str">
        <f>IF($A3843 &lt;&gt; "",VLOOKUP($A3843,'Student reference sheet'!$A$2:$V$2329, 7,FALSE), "")</f>
        <v/>
      </c>
      <c r="L3843" s="30" t="str">
        <f>IF($A3843 ="", "", VLOOKUP($A3843, 'Student reference sheet'!$A$2:$Z$2603,23,FALSE))</f>
        <v/>
      </c>
      <c r="M3843" s="30" t="str">
        <f>IF($A3843 ="", "", VLOOKUP($A3843, 'Student reference sheet'!$A$2:$Z$2603,24,FALSE))</f>
        <v/>
      </c>
      <c r="N3843" s="30" t="str">
        <f>IF($A3843 ="", "", VLOOKUP($A3843, 'Student reference sheet'!$A$2:$Z$2603,26,FALSE))</f>
        <v/>
      </c>
      <c r="O3843" s="30" t="str">
        <f>IF($A3843 ="", "", VLOOKUP($A3843, 'Student reference sheet'!$A$2:$Z$2603,25,FALSE))</f>
        <v/>
      </c>
      <c r="P3843" s="39" t="str">
        <f>IF($A3843 = "", "", IF(OR(VLOOKUP($A3843,'Student reference sheet'!$A$2:$V$2400,8,FALSE) = "R",  VLOOKUP($A3843,'Student reference sheet'!$A$2:$V$2400,8,FALSE) = "L"), "X", ""))</f>
        <v/>
      </c>
      <c r="Q3843" s="39" t="str">
        <f>IF($A3843 ="", "", VLOOKUP($A3843, 'Student reference sheet'!$A$2:$V$2603,22,FALSE))</f>
        <v/>
      </c>
      <c r="R3843" s="39" t="str">
        <f>IF($A3843 &lt;&gt; "",VLOOKUP($A3843,'Student reference sheet'!$A$2:$V$2329, 5,FALSE), "")</f>
        <v/>
      </c>
      <c r="S3843" s="39" t="str">
        <f>IF($A3843 &lt;&gt; "",VLOOKUP($A3843,'Student reference sheet'!$A$2:$V$2329, 6,FALSE), "")</f>
        <v/>
      </c>
      <c r="T3843" s="30" t="str">
        <f>IF($A3843 = "","",
IF(VLOOKUP($A3843,'Student reference sheet'!$A$2:$V$2329, 10,FALSE) = "Y", "Hispanic",
IF(VLOOKUP($A3843,'Student reference sheet'!$A$2:$V$2329,11,FALSE) &lt;&gt; "",
IF(VLOOKUP($A3843,'Student reference sheet'!$A$2:$V$2329,11,FALSE) = "UNK", "Unknown", VLOOKUP(VALUE(VLOOKUP($A3843,'Student reference sheet'!$A$2:$V$2329,11,FALSE)),'Ethnicity Reference'!$A$2:$B$22,2,FALSE)),
IF(VLOOKUP($A3843,'Student reference sheet'!$A$2:$V$2329,9,FALSE) &lt;&gt; "", VLOOKUP(VALUE(VLOOKUP($A3843,'Student reference sheet'!$A$2:$V$2329,9,FALSE)),'Ethnicity Reference'!$A$2:$B$22,2,FALSE),"Unknown"))))</f>
        <v/>
      </c>
      <c r="U3843" s="35"/>
    </row>
    <row r="3844" spans="1:21" ht="15.75">
      <c r="A3844" s="47"/>
      <c r="B3844" s="33"/>
      <c r="C3844" s="39" t="str">
        <f>IF($A3844 &lt;&gt; "",VLOOKUP($A3844,'Student reference sheet'!$A$2:$V$2329, 3,FALSE), "")</f>
        <v/>
      </c>
      <c r="D3844" s="39" t="str">
        <f>IF($A3844 &lt;&gt; "",VLOOKUP($A3844,'Student reference sheet'!$A$2:$V$2329, 2,FALSE), "")</f>
        <v/>
      </c>
      <c r="E3844" s="35"/>
      <c r="F3844" s="34"/>
      <c r="G3844" s="40" t="str">
        <f t="shared" ca="1" si="180"/>
        <v/>
      </c>
      <c r="H3844" s="40" t="str">
        <f t="shared" ca="1" si="181"/>
        <v/>
      </c>
      <c r="I3844" s="36" t="str">
        <f>IF($A3844 = "", "",
IF(COUNTIF(MINIMUM_DAY_DATES[], Attendance!J3844) &gt; 0, VLOOKUP(Attendance!$G3844,MINIMUM_DAY_PERIOD_SCHEDULE[], 2,TRUE),
IF(COUNTIF(RALLY_DATES[], Attendance!J3844) &gt; 0, VLOOKUP(Attendance!$G3844,RALLY_PERIOD_SCHEDULE[], 2,TRUE),
IF(WEEKDAY(Attendance!$J3844) = 2,
       IF(COUNTIF(FINALS_WEEK_MONDAY_DATE[],Attendance!$J3844) &gt; 0, VLOOKUP(Attendance!$G3844,FINALS_WEEK_MONDAY_PERIOD_SCHEDULE[],2,TRUE),
       VLOOKUP(Attendance!$G3844,REGULAR_WEEK_SCHEDULE[],6,TRUE)),
IF(WEEKDAY($J3844) = 3,
       IF(COUNTIF(FINALS_WEEK_TUESDAY_DATE[],Attendance!$J3844) &gt; 0, VLOOKUP(Attendance!$G3844,FINALS_WEEK_TUESDAY_PERIOD_SCHEDULE[],2,TRUE),
       VLOOKUP(Attendance!$G3844,REGULAR_WEEK_SCHEDULE[[Tuesday]:[Period]],5,TRUE)),
IF(WEEKDAY(Attendance!$J3844) = 4,
        IF(COUNTIF(BLOCK_WEDNESDAY_DATES[],Attendance!$J3844) &gt; 0, VLOOKUP(Attendance!$G3844,BLOCK_WEDNESDAY_PERIOD_SCHEDULE[],2,TRUE),
        IF(COUNTIF(FINALS_WEEK_WEDNESDAY_DATE[],Attendance!$J3844) &gt; 0, VLOOKUP(Attendance!$G3844,FINALS_WEEK_WEDNESDAY_PERIOD_SCHEDULE[],2,TRUE),
       VLOOKUP(Attendance!$G3844,REGULAR_WEEK_SCHEDULE[[Wednesday]:[Period]],4,TRUE))),
IF(WEEKDAY($J3844) = 5,
       IF(COUNTIF(BLOCK_THURSDAY_DATES[],Attendance!$J3844) &gt; 0, VLOOKUP(Attendance!$G3844,BLOCK_THURSDAY_PERIOD_SCHEDULE[],2,TRUE),
       IF(COUNTIF(FINALS_WEEK_THURSDAY_DATE[],Attendance!$J3844) &gt; 0, VLOOKUP(Attendance!$G3844,FINALS_WEEK_THURSDAY_PERIOD_SCHEDULE[],2,TRUE),
       VLOOKUP(Attendance!$G3844,REGULAR_WEEK_SCHEDULE[[Thursday]:[Period]],3,TRUE))),
IF(WEEKDAY(Attendance!$J3844) = 6,
       IF(COUNTIF(FINALS_WEEK_FRIDAY_DATE[],Attendance!$J3844) &gt; 0, VLOOKUP(Attendance!$G3844,FINALS_WEEK_FRIDAY_PERIOD_SCHEDULE[],2,TRUE),
       VLOOKUP(Attendance!$G3844,REGULAR_WEEK_SCHEDULE[[Friday]:[Period]],2,TRUE))))))))))</f>
        <v/>
      </c>
      <c r="J3844" s="41" t="str">
        <f t="shared" ca="1" si="182"/>
        <v/>
      </c>
      <c r="K3844" s="41" t="str">
        <f>IF($A3844 &lt;&gt; "",VLOOKUP($A3844,'Student reference sheet'!$A$2:$V$2329, 7,FALSE), "")</f>
        <v/>
      </c>
      <c r="L3844" s="30" t="str">
        <f>IF($A3844 ="", "", VLOOKUP($A3844, 'Student reference sheet'!$A$2:$Z$2603,23,FALSE))</f>
        <v/>
      </c>
      <c r="M3844" s="30" t="str">
        <f>IF($A3844 ="", "", VLOOKUP($A3844, 'Student reference sheet'!$A$2:$Z$2603,24,FALSE))</f>
        <v/>
      </c>
      <c r="N3844" s="30" t="str">
        <f>IF($A3844 ="", "", VLOOKUP($A3844, 'Student reference sheet'!$A$2:$Z$2603,26,FALSE))</f>
        <v/>
      </c>
      <c r="O3844" s="30" t="str">
        <f>IF($A3844 ="", "", VLOOKUP($A3844, 'Student reference sheet'!$A$2:$Z$2603,25,FALSE))</f>
        <v/>
      </c>
      <c r="P3844" s="39" t="str">
        <f>IF($A3844 = "", "", IF(OR(VLOOKUP($A3844,'Student reference sheet'!$A$2:$V$2400,8,FALSE) = "R",  VLOOKUP($A3844,'Student reference sheet'!$A$2:$V$2400,8,FALSE) = "L"), "X", ""))</f>
        <v/>
      </c>
      <c r="Q3844" s="39" t="str">
        <f>IF($A3844 ="", "", VLOOKUP($A3844, 'Student reference sheet'!$A$2:$V$2603,22,FALSE))</f>
        <v/>
      </c>
      <c r="R3844" s="39" t="str">
        <f>IF($A3844 &lt;&gt; "",VLOOKUP($A3844,'Student reference sheet'!$A$2:$V$2329, 5,FALSE), "")</f>
        <v/>
      </c>
      <c r="S3844" s="39" t="str">
        <f>IF($A3844 &lt;&gt; "",VLOOKUP($A3844,'Student reference sheet'!$A$2:$V$2329, 6,FALSE), "")</f>
        <v/>
      </c>
      <c r="T3844" s="30" t="str">
        <f>IF($A3844 = "","",
IF(VLOOKUP($A3844,'Student reference sheet'!$A$2:$V$2329, 10,FALSE) = "Y", "Hispanic",
IF(VLOOKUP($A3844,'Student reference sheet'!$A$2:$V$2329,11,FALSE) &lt;&gt; "",
IF(VLOOKUP($A3844,'Student reference sheet'!$A$2:$V$2329,11,FALSE) = "UNK", "Unknown", VLOOKUP(VALUE(VLOOKUP($A3844,'Student reference sheet'!$A$2:$V$2329,11,FALSE)),'Ethnicity Reference'!$A$2:$B$22,2,FALSE)),
IF(VLOOKUP($A3844,'Student reference sheet'!$A$2:$V$2329,9,FALSE) &lt;&gt; "", VLOOKUP(VALUE(VLOOKUP($A3844,'Student reference sheet'!$A$2:$V$2329,9,FALSE)),'Ethnicity Reference'!$A$2:$B$22,2,FALSE),"Unknown"))))</f>
        <v/>
      </c>
      <c r="U3844" s="35"/>
    </row>
    <row r="3845" spans="1:21" ht="15.75">
      <c r="A3845" s="47"/>
      <c r="B3845" s="33"/>
      <c r="C3845" s="39" t="str">
        <f>IF($A3845 &lt;&gt; "",VLOOKUP($A3845,'Student reference sheet'!$A$2:$V$2329, 3,FALSE), "")</f>
        <v/>
      </c>
      <c r="D3845" s="39" t="str">
        <f>IF($A3845 &lt;&gt; "",VLOOKUP($A3845,'Student reference sheet'!$A$2:$V$2329, 2,FALSE), "")</f>
        <v/>
      </c>
      <c r="E3845" s="35"/>
      <c r="F3845" s="34"/>
      <c r="G3845" s="40" t="str">
        <f t="shared" ca="1" si="180"/>
        <v/>
      </c>
      <c r="H3845" s="40" t="str">
        <f t="shared" ca="1" si="181"/>
        <v/>
      </c>
      <c r="I3845" s="36" t="str">
        <f>IF($A3845 = "", "",
IF(COUNTIF(MINIMUM_DAY_DATES[], Attendance!J3845) &gt; 0, VLOOKUP(Attendance!$G3845,MINIMUM_DAY_PERIOD_SCHEDULE[], 2,TRUE),
IF(COUNTIF(RALLY_DATES[], Attendance!J3845) &gt; 0, VLOOKUP(Attendance!$G3845,RALLY_PERIOD_SCHEDULE[], 2,TRUE),
IF(WEEKDAY(Attendance!$J3845) = 2,
       IF(COUNTIF(FINALS_WEEK_MONDAY_DATE[],Attendance!$J3845) &gt; 0, VLOOKUP(Attendance!$G3845,FINALS_WEEK_MONDAY_PERIOD_SCHEDULE[],2,TRUE),
       VLOOKUP(Attendance!$G3845,REGULAR_WEEK_SCHEDULE[],6,TRUE)),
IF(WEEKDAY($J3845) = 3,
       IF(COUNTIF(FINALS_WEEK_TUESDAY_DATE[],Attendance!$J3845) &gt; 0, VLOOKUP(Attendance!$G3845,FINALS_WEEK_TUESDAY_PERIOD_SCHEDULE[],2,TRUE),
       VLOOKUP(Attendance!$G3845,REGULAR_WEEK_SCHEDULE[[Tuesday]:[Period]],5,TRUE)),
IF(WEEKDAY(Attendance!$J3845) = 4,
        IF(COUNTIF(BLOCK_WEDNESDAY_DATES[],Attendance!$J3845) &gt; 0, VLOOKUP(Attendance!$G3845,BLOCK_WEDNESDAY_PERIOD_SCHEDULE[],2,TRUE),
        IF(COUNTIF(FINALS_WEEK_WEDNESDAY_DATE[],Attendance!$J3845) &gt; 0, VLOOKUP(Attendance!$G3845,FINALS_WEEK_WEDNESDAY_PERIOD_SCHEDULE[],2,TRUE),
       VLOOKUP(Attendance!$G3845,REGULAR_WEEK_SCHEDULE[[Wednesday]:[Period]],4,TRUE))),
IF(WEEKDAY($J3845) = 5,
       IF(COUNTIF(BLOCK_THURSDAY_DATES[],Attendance!$J3845) &gt; 0, VLOOKUP(Attendance!$G3845,BLOCK_THURSDAY_PERIOD_SCHEDULE[],2,TRUE),
       IF(COUNTIF(FINALS_WEEK_THURSDAY_DATE[],Attendance!$J3845) &gt; 0, VLOOKUP(Attendance!$G3845,FINALS_WEEK_THURSDAY_PERIOD_SCHEDULE[],2,TRUE),
       VLOOKUP(Attendance!$G3845,REGULAR_WEEK_SCHEDULE[[Thursday]:[Period]],3,TRUE))),
IF(WEEKDAY(Attendance!$J3845) = 6,
       IF(COUNTIF(FINALS_WEEK_FRIDAY_DATE[],Attendance!$J3845) &gt; 0, VLOOKUP(Attendance!$G3845,FINALS_WEEK_FRIDAY_PERIOD_SCHEDULE[],2,TRUE),
       VLOOKUP(Attendance!$G3845,REGULAR_WEEK_SCHEDULE[[Friday]:[Period]],2,TRUE))))))))))</f>
        <v/>
      </c>
      <c r="J3845" s="41" t="str">
        <f t="shared" ca="1" si="182"/>
        <v/>
      </c>
      <c r="K3845" s="41" t="str">
        <f>IF($A3845 &lt;&gt; "",VLOOKUP($A3845,'Student reference sheet'!$A$2:$V$2329, 7,FALSE), "")</f>
        <v/>
      </c>
      <c r="L3845" s="30" t="str">
        <f>IF($A3845 ="", "", VLOOKUP($A3845, 'Student reference sheet'!$A$2:$Z$2603,23,FALSE))</f>
        <v/>
      </c>
      <c r="M3845" s="30" t="str">
        <f>IF($A3845 ="", "", VLOOKUP($A3845, 'Student reference sheet'!$A$2:$Z$2603,24,FALSE))</f>
        <v/>
      </c>
      <c r="N3845" s="30" t="str">
        <f>IF($A3845 ="", "", VLOOKUP($A3845, 'Student reference sheet'!$A$2:$Z$2603,26,FALSE))</f>
        <v/>
      </c>
      <c r="O3845" s="30" t="str">
        <f>IF($A3845 ="", "", VLOOKUP($A3845, 'Student reference sheet'!$A$2:$Z$2603,25,FALSE))</f>
        <v/>
      </c>
      <c r="P3845" s="39" t="str">
        <f>IF($A3845 = "", "", IF(OR(VLOOKUP($A3845,'Student reference sheet'!$A$2:$V$2400,8,FALSE) = "R",  VLOOKUP($A3845,'Student reference sheet'!$A$2:$V$2400,8,FALSE) = "L"), "X", ""))</f>
        <v/>
      </c>
      <c r="Q3845" s="39" t="str">
        <f>IF($A3845 ="", "", VLOOKUP($A3845, 'Student reference sheet'!$A$2:$V$2603,22,FALSE))</f>
        <v/>
      </c>
      <c r="R3845" s="39" t="str">
        <f>IF($A3845 &lt;&gt; "",VLOOKUP($A3845,'Student reference sheet'!$A$2:$V$2329, 5,FALSE), "")</f>
        <v/>
      </c>
      <c r="S3845" s="39" t="str">
        <f>IF($A3845 &lt;&gt; "",VLOOKUP($A3845,'Student reference sheet'!$A$2:$V$2329, 6,FALSE), "")</f>
        <v/>
      </c>
      <c r="T3845" s="30" t="str">
        <f>IF($A3845 = "","",
IF(VLOOKUP($A3845,'Student reference sheet'!$A$2:$V$2329, 10,FALSE) = "Y", "Hispanic",
IF(VLOOKUP($A3845,'Student reference sheet'!$A$2:$V$2329,11,FALSE) &lt;&gt; "",
IF(VLOOKUP($A3845,'Student reference sheet'!$A$2:$V$2329,11,FALSE) = "UNK", "Unknown", VLOOKUP(VALUE(VLOOKUP($A3845,'Student reference sheet'!$A$2:$V$2329,11,FALSE)),'Ethnicity Reference'!$A$2:$B$22,2,FALSE)),
IF(VLOOKUP($A3845,'Student reference sheet'!$A$2:$V$2329,9,FALSE) &lt;&gt; "", VLOOKUP(VALUE(VLOOKUP($A3845,'Student reference sheet'!$A$2:$V$2329,9,FALSE)),'Ethnicity Reference'!$A$2:$B$22,2,FALSE),"Unknown"))))</f>
        <v/>
      </c>
      <c r="U3845" s="35"/>
    </row>
    <row r="3846" spans="1:21" ht="15.75">
      <c r="A3846" s="47"/>
      <c r="B3846" s="33"/>
      <c r="C3846" s="39" t="str">
        <f>IF($A3846 &lt;&gt; "",VLOOKUP($A3846,'Student reference sheet'!$A$2:$V$2329, 3,FALSE), "")</f>
        <v/>
      </c>
      <c r="D3846" s="39" t="str">
        <f>IF($A3846 &lt;&gt; "",VLOOKUP($A3846,'Student reference sheet'!$A$2:$V$2329, 2,FALSE), "")</f>
        <v/>
      </c>
      <c r="E3846" s="35"/>
      <c r="F3846" s="34"/>
      <c r="G3846" s="40" t="str">
        <f t="shared" ca="1" si="180"/>
        <v/>
      </c>
      <c r="H3846" s="40" t="str">
        <f t="shared" ca="1" si="181"/>
        <v/>
      </c>
      <c r="I3846" s="36" t="str">
        <f>IF($A3846 = "", "",
IF(COUNTIF(MINIMUM_DAY_DATES[], Attendance!J3846) &gt; 0, VLOOKUP(Attendance!$G3846,MINIMUM_DAY_PERIOD_SCHEDULE[], 2,TRUE),
IF(COUNTIF(RALLY_DATES[], Attendance!J3846) &gt; 0, VLOOKUP(Attendance!$G3846,RALLY_PERIOD_SCHEDULE[], 2,TRUE),
IF(WEEKDAY(Attendance!$J3846) = 2,
       IF(COUNTIF(FINALS_WEEK_MONDAY_DATE[],Attendance!$J3846) &gt; 0, VLOOKUP(Attendance!$G3846,FINALS_WEEK_MONDAY_PERIOD_SCHEDULE[],2,TRUE),
       VLOOKUP(Attendance!$G3846,REGULAR_WEEK_SCHEDULE[],6,TRUE)),
IF(WEEKDAY($J3846) = 3,
       IF(COUNTIF(FINALS_WEEK_TUESDAY_DATE[],Attendance!$J3846) &gt; 0, VLOOKUP(Attendance!$G3846,FINALS_WEEK_TUESDAY_PERIOD_SCHEDULE[],2,TRUE),
       VLOOKUP(Attendance!$G3846,REGULAR_WEEK_SCHEDULE[[Tuesday]:[Period]],5,TRUE)),
IF(WEEKDAY(Attendance!$J3846) = 4,
        IF(COUNTIF(BLOCK_WEDNESDAY_DATES[],Attendance!$J3846) &gt; 0, VLOOKUP(Attendance!$G3846,BLOCK_WEDNESDAY_PERIOD_SCHEDULE[],2,TRUE),
        IF(COUNTIF(FINALS_WEEK_WEDNESDAY_DATE[],Attendance!$J3846) &gt; 0, VLOOKUP(Attendance!$G3846,FINALS_WEEK_WEDNESDAY_PERIOD_SCHEDULE[],2,TRUE),
       VLOOKUP(Attendance!$G3846,REGULAR_WEEK_SCHEDULE[[Wednesday]:[Period]],4,TRUE))),
IF(WEEKDAY($J3846) = 5,
       IF(COUNTIF(BLOCK_THURSDAY_DATES[],Attendance!$J3846) &gt; 0, VLOOKUP(Attendance!$G3846,BLOCK_THURSDAY_PERIOD_SCHEDULE[],2,TRUE),
       IF(COUNTIF(FINALS_WEEK_THURSDAY_DATE[],Attendance!$J3846) &gt; 0, VLOOKUP(Attendance!$G3846,FINALS_WEEK_THURSDAY_PERIOD_SCHEDULE[],2,TRUE),
       VLOOKUP(Attendance!$G3846,REGULAR_WEEK_SCHEDULE[[Thursday]:[Period]],3,TRUE))),
IF(WEEKDAY(Attendance!$J3846) = 6,
       IF(COUNTIF(FINALS_WEEK_FRIDAY_DATE[],Attendance!$J3846) &gt; 0, VLOOKUP(Attendance!$G3846,FINALS_WEEK_FRIDAY_PERIOD_SCHEDULE[],2,TRUE),
       VLOOKUP(Attendance!$G3846,REGULAR_WEEK_SCHEDULE[[Friday]:[Period]],2,TRUE))))))))))</f>
        <v/>
      </c>
      <c r="J3846" s="41" t="str">
        <f t="shared" ca="1" si="182"/>
        <v/>
      </c>
      <c r="K3846" s="41" t="str">
        <f>IF($A3846 &lt;&gt; "",VLOOKUP($A3846,'Student reference sheet'!$A$2:$V$2329, 7,FALSE), "")</f>
        <v/>
      </c>
      <c r="L3846" s="30" t="str">
        <f>IF($A3846 ="", "", VLOOKUP($A3846, 'Student reference sheet'!$A$2:$Z$2603,23,FALSE))</f>
        <v/>
      </c>
      <c r="M3846" s="30" t="str">
        <f>IF($A3846 ="", "", VLOOKUP($A3846, 'Student reference sheet'!$A$2:$Z$2603,24,FALSE))</f>
        <v/>
      </c>
      <c r="N3846" s="30" t="str">
        <f>IF($A3846 ="", "", VLOOKUP($A3846, 'Student reference sheet'!$A$2:$Z$2603,26,FALSE))</f>
        <v/>
      </c>
      <c r="O3846" s="30" t="str">
        <f>IF($A3846 ="", "", VLOOKUP($A3846, 'Student reference sheet'!$A$2:$Z$2603,25,FALSE))</f>
        <v/>
      </c>
      <c r="P3846" s="39" t="str">
        <f>IF($A3846 = "", "", IF(OR(VLOOKUP($A3846,'Student reference sheet'!$A$2:$V$2400,8,FALSE) = "R",  VLOOKUP($A3846,'Student reference sheet'!$A$2:$V$2400,8,FALSE) = "L"), "X", ""))</f>
        <v/>
      </c>
      <c r="Q3846" s="39" t="str">
        <f>IF($A3846 ="", "", VLOOKUP($A3846, 'Student reference sheet'!$A$2:$V$2603,22,FALSE))</f>
        <v/>
      </c>
      <c r="R3846" s="39" t="str">
        <f>IF($A3846 &lt;&gt; "",VLOOKUP($A3846,'Student reference sheet'!$A$2:$V$2329, 5,FALSE), "")</f>
        <v/>
      </c>
      <c r="S3846" s="39" t="str">
        <f>IF($A3846 &lt;&gt; "",VLOOKUP($A3846,'Student reference sheet'!$A$2:$V$2329, 6,FALSE), "")</f>
        <v/>
      </c>
      <c r="T3846" s="30" t="str">
        <f>IF($A3846 = "","",
IF(VLOOKUP($A3846,'Student reference sheet'!$A$2:$V$2329, 10,FALSE) = "Y", "Hispanic",
IF(VLOOKUP($A3846,'Student reference sheet'!$A$2:$V$2329,11,FALSE) &lt;&gt; "",
IF(VLOOKUP($A3846,'Student reference sheet'!$A$2:$V$2329,11,FALSE) = "UNK", "Unknown", VLOOKUP(VALUE(VLOOKUP($A3846,'Student reference sheet'!$A$2:$V$2329,11,FALSE)),'Ethnicity Reference'!$A$2:$B$22,2,FALSE)),
IF(VLOOKUP($A3846,'Student reference sheet'!$A$2:$V$2329,9,FALSE) &lt;&gt; "", VLOOKUP(VALUE(VLOOKUP($A3846,'Student reference sheet'!$A$2:$V$2329,9,FALSE)),'Ethnicity Reference'!$A$2:$B$22,2,FALSE),"Unknown"))))</f>
        <v/>
      </c>
      <c r="U3846" s="35"/>
    </row>
    <row r="3847" spans="1:21" ht="15.75">
      <c r="A3847" s="47"/>
      <c r="B3847" s="33"/>
      <c r="C3847" s="39" t="str">
        <f>IF($A3847 &lt;&gt; "",VLOOKUP($A3847,'Student reference sheet'!$A$2:$V$2329, 3,FALSE), "")</f>
        <v/>
      </c>
      <c r="D3847" s="39" t="str">
        <f>IF($A3847 &lt;&gt; "",VLOOKUP($A3847,'Student reference sheet'!$A$2:$V$2329, 2,FALSE), "")</f>
        <v/>
      </c>
      <c r="E3847" s="35"/>
      <c r="F3847" s="34"/>
      <c r="G3847" s="40" t="str">
        <f t="shared" ca="1" si="180"/>
        <v/>
      </c>
      <c r="H3847" s="40" t="str">
        <f t="shared" ca="1" si="181"/>
        <v/>
      </c>
      <c r="I3847" s="36" t="str">
        <f>IF($A3847 = "", "",
IF(COUNTIF(MINIMUM_DAY_DATES[], Attendance!J3847) &gt; 0, VLOOKUP(Attendance!$G3847,MINIMUM_DAY_PERIOD_SCHEDULE[], 2,TRUE),
IF(COUNTIF(RALLY_DATES[], Attendance!J3847) &gt; 0, VLOOKUP(Attendance!$G3847,RALLY_PERIOD_SCHEDULE[], 2,TRUE),
IF(WEEKDAY(Attendance!$J3847) = 2,
       IF(COUNTIF(FINALS_WEEK_MONDAY_DATE[],Attendance!$J3847) &gt; 0, VLOOKUP(Attendance!$G3847,FINALS_WEEK_MONDAY_PERIOD_SCHEDULE[],2,TRUE),
       VLOOKUP(Attendance!$G3847,REGULAR_WEEK_SCHEDULE[],6,TRUE)),
IF(WEEKDAY($J3847) = 3,
       IF(COUNTIF(FINALS_WEEK_TUESDAY_DATE[],Attendance!$J3847) &gt; 0, VLOOKUP(Attendance!$G3847,FINALS_WEEK_TUESDAY_PERIOD_SCHEDULE[],2,TRUE),
       VLOOKUP(Attendance!$G3847,REGULAR_WEEK_SCHEDULE[[Tuesday]:[Period]],5,TRUE)),
IF(WEEKDAY(Attendance!$J3847) = 4,
        IF(COUNTIF(BLOCK_WEDNESDAY_DATES[],Attendance!$J3847) &gt; 0, VLOOKUP(Attendance!$G3847,BLOCK_WEDNESDAY_PERIOD_SCHEDULE[],2,TRUE),
        IF(COUNTIF(FINALS_WEEK_WEDNESDAY_DATE[],Attendance!$J3847) &gt; 0, VLOOKUP(Attendance!$G3847,FINALS_WEEK_WEDNESDAY_PERIOD_SCHEDULE[],2,TRUE),
       VLOOKUP(Attendance!$G3847,REGULAR_WEEK_SCHEDULE[[Wednesday]:[Period]],4,TRUE))),
IF(WEEKDAY($J3847) = 5,
       IF(COUNTIF(BLOCK_THURSDAY_DATES[],Attendance!$J3847) &gt; 0, VLOOKUP(Attendance!$G3847,BLOCK_THURSDAY_PERIOD_SCHEDULE[],2,TRUE),
       IF(COUNTIF(FINALS_WEEK_THURSDAY_DATE[],Attendance!$J3847) &gt; 0, VLOOKUP(Attendance!$G3847,FINALS_WEEK_THURSDAY_PERIOD_SCHEDULE[],2,TRUE),
       VLOOKUP(Attendance!$G3847,REGULAR_WEEK_SCHEDULE[[Thursday]:[Period]],3,TRUE))),
IF(WEEKDAY(Attendance!$J3847) = 6,
       IF(COUNTIF(FINALS_WEEK_FRIDAY_DATE[],Attendance!$J3847) &gt; 0, VLOOKUP(Attendance!$G3847,FINALS_WEEK_FRIDAY_PERIOD_SCHEDULE[],2,TRUE),
       VLOOKUP(Attendance!$G3847,REGULAR_WEEK_SCHEDULE[[Friday]:[Period]],2,TRUE))))))))))</f>
        <v/>
      </c>
      <c r="J3847" s="41" t="str">
        <f t="shared" ca="1" si="182"/>
        <v/>
      </c>
      <c r="K3847" s="41" t="str">
        <f>IF($A3847 &lt;&gt; "",VLOOKUP($A3847,'Student reference sheet'!$A$2:$V$2329, 7,FALSE), "")</f>
        <v/>
      </c>
      <c r="L3847" s="30" t="str">
        <f>IF($A3847 ="", "", VLOOKUP($A3847, 'Student reference sheet'!$A$2:$Z$2603,23,FALSE))</f>
        <v/>
      </c>
      <c r="M3847" s="30" t="str">
        <f>IF($A3847 ="", "", VLOOKUP($A3847, 'Student reference sheet'!$A$2:$Z$2603,24,FALSE))</f>
        <v/>
      </c>
      <c r="N3847" s="30" t="str">
        <f>IF($A3847 ="", "", VLOOKUP($A3847, 'Student reference sheet'!$A$2:$Z$2603,26,FALSE))</f>
        <v/>
      </c>
      <c r="O3847" s="30" t="str">
        <f>IF($A3847 ="", "", VLOOKUP($A3847, 'Student reference sheet'!$A$2:$Z$2603,25,FALSE))</f>
        <v/>
      </c>
      <c r="P3847" s="39" t="str">
        <f>IF($A3847 = "", "", IF(OR(VLOOKUP($A3847,'Student reference sheet'!$A$2:$V$2400,8,FALSE) = "R",  VLOOKUP($A3847,'Student reference sheet'!$A$2:$V$2400,8,FALSE) = "L"), "X", ""))</f>
        <v/>
      </c>
      <c r="Q3847" s="39" t="str">
        <f>IF($A3847 ="", "", VLOOKUP($A3847, 'Student reference sheet'!$A$2:$V$2603,22,FALSE))</f>
        <v/>
      </c>
      <c r="R3847" s="39" t="str">
        <f>IF($A3847 &lt;&gt; "",VLOOKUP($A3847,'Student reference sheet'!$A$2:$V$2329, 5,FALSE), "")</f>
        <v/>
      </c>
      <c r="S3847" s="39" t="str">
        <f>IF($A3847 &lt;&gt; "",VLOOKUP($A3847,'Student reference sheet'!$A$2:$V$2329, 6,FALSE), "")</f>
        <v/>
      </c>
      <c r="T3847" s="30" t="str">
        <f>IF($A3847 = "","",
IF(VLOOKUP($A3847,'Student reference sheet'!$A$2:$V$2329, 10,FALSE) = "Y", "Hispanic",
IF(VLOOKUP($A3847,'Student reference sheet'!$A$2:$V$2329,11,FALSE) &lt;&gt; "",
IF(VLOOKUP($A3847,'Student reference sheet'!$A$2:$V$2329,11,FALSE) = "UNK", "Unknown", VLOOKUP(VALUE(VLOOKUP($A3847,'Student reference sheet'!$A$2:$V$2329,11,FALSE)),'Ethnicity Reference'!$A$2:$B$22,2,FALSE)),
IF(VLOOKUP($A3847,'Student reference sheet'!$A$2:$V$2329,9,FALSE) &lt;&gt; "", VLOOKUP(VALUE(VLOOKUP($A3847,'Student reference sheet'!$A$2:$V$2329,9,FALSE)),'Ethnicity Reference'!$A$2:$B$22,2,FALSE),"Unknown"))))</f>
        <v/>
      </c>
      <c r="U3847" s="35"/>
    </row>
    <row r="3848" spans="1:21" ht="15.75">
      <c r="A3848" s="47"/>
      <c r="B3848" s="33"/>
      <c r="C3848" s="39" t="str">
        <f>IF($A3848 &lt;&gt; "",VLOOKUP($A3848,'Student reference sheet'!$A$2:$V$2329, 3,FALSE), "")</f>
        <v/>
      </c>
      <c r="D3848" s="39" t="str">
        <f>IF($A3848 &lt;&gt; "",VLOOKUP($A3848,'Student reference sheet'!$A$2:$V$2329, 2,FALSE), "")</f>
        <v/>
      </c>
      <c r="E3848" s="35"/>
      <c r="F3848" s="34"/>
      <c r="G3848" s="40" t="str">
        <f t="shared" ca="1" si="180"/>
        <v/>
      </c>
      <c r="H3848" s="40" t="str">
        <f t="shared" ca="1" si="181"/>
        <v/>
      </c>
      <c r="I3848" s="36" t="str">
        <f>IF($A3848 = "", "",
IF(COUNTIF(MINIMUM_DAY_DATES[], Attendance!J3848) &gt; 0, VLOOKUP(Attendance!$G3848,MINIMUM_DAY_PERIOD_SCHEDULE[], 2,TRUE),
IF(COUNTIF(RALLY_DATES[], Attendance!J3848) &gt; 0, VLOOKUP(Attendance!$G3848,RALLY_PERIOD_SCHEDULE[], 2,TRUE),
IF(WEEKDAY(Attendance!$J3848) = 2,
       IF(COUNTIF(FINALS_WEEK_MONDAY_DATE[],Attendance!$J3848) &gt; 0, VLOOKUP(Attendance!$G3848,FINALS_WEEK_MONDAY_PERIOD_SCHEDULE[],2,TRUE),
       VLOOKUP(Attendance!$G3848,REGULAR_WEEK_SCHEDULE[],6,TRUE)),
IF(WEEKDAY($J3848) = 3,
       IF(COUNTIF(FINALS_WEEK_TUESDAY_DATE[],Attendance!$J3848) &gt; 0, VLOOKUP(Attendance!$G3848,FINALS_WEEK_TUESDAY_PERIOD_SCHEDULE[],2,TRUE),
       VLOOKUP(Attendance!$G3848,REGULAR_WEEK_SCHEDULE[[Tuesday]:[Period]],5,TRUE)),
IF(WEEKDAY(Attendance!$J3848) = 4,
        IF(COUNTIF(BLOCK_WEDNESDAY_DATES[],Attendance!$J3848) &gt; 0, VLOOKUP(Attendance!$G3848,BLOCK_WEDNESDAY_PERIOD_SCHEDULE[],2,TRUE),
        IF(COUNTIF(FINALS_WEEK_WEDNESDAY_DATE[],Attendance!$J3848) &gt; 0, VLOOKUP(Attendance!$G3848,FINALS_WEEK_WEDNESDAY_PERIOD_SCHEDULE[],2,TRUE),
       VLOOKUP(Attendance!$G3848,REGULAR_WEEK_SCHEDULE[[Wednesday]:[Period]],4,TRUE))),
IF(WEEKDAY($J3848) = 5,
       IF(COUNTIF(BLOCK_THURSDAY_DATES[],Attendance!$J3848) &gt; 0, VLOOKUP(Attendance!$G3848,BLOCK_THURSDAY_PERIOD_SCHEDULE[],2,TRUE),
       IF(COUNTIF(FINALS_WEEK_THURSDAY_DATE[],Attendance!$J3848) &gt; 0, VLOOKUP(Attendance!$G3848,FINALS_WEEK_THURSDAY_PERIOD_SCHEDULE[],2,TRUE),
       VLOOKUP(Attendance!$G3848,REGULAR_WEEK_SCHEDULE[[Thursday]:[Period]],3,TRUE))),
IF(WEEKDAY(Attendance!$J3848) = 6,
       IF(COUNTIF(FINALS_WEEK_FRIDAY_DATE[],Attendance!$J3848) &gt; 0, VLOOKUP(Attendance!$G3848,FINALS_WEEK_FRIDAY_PERIOD_SCHEDULE[],2,TRUE),
       VLOOKUP(Attendance!$G3848,REGULAR_WEEK_SCHEDULE[[Friday]:[Period]],2,TRUE))))))))))</f>
        <v/>
      </c>
      <c r="J3848" s="41" t="str">
        <f t="shared" ca="1" si="182"/>
        <v/>
      </c>
      <c r="K3848" s="41" t="str">
        <f>IF($A3848 &lt;&gt; "",VLOOKUP($A3848,'Student reference sheet'!$A$2:$V$2329, 7,FALSE), "")</f>
        <v/>
      </c>
      <c r="L3848" s="30" t="str">
        <f>IF($A3848 ="", "", VLOOKUP($A3848, 'Student reference sheet'!$A$2:$Z$2603,23,FALSE))</f>
        <v/>
      </c>
      <c r="M3848" s="30" t="str">
        <f>IF($A3848 ="", "", VLOOKUP($A3848, 'Student reference sheet'!$A$2:$Z$2603,24,FALSE))</f>
        <v/>
      </c>
      <c r="N3848" s="30" t="str">
        <f>IF($A3848 ="", "", VLOOKUP($A3848, 'Student reference sheet'!$A$2:$Z$2603,26,FALSE))</f>
        <v/>
      </c>
      <c r="O3848" s="30" t="str">
        <f>IF($A3848 ="", "", VLOOKUP($A3848, 'Student reference sheet'!$A$2:$Z$2603,25,FALSE))</f>
        <v/>
      </c>
      <c r="P3848" s="39" t="str">
        <f>IF($A3848 = "", "", IF(OR(VLOOKUP($A3848,'Student reference sheet'!$A$2:$V$2400,8,FALSE) = "R",  VLOOKUP($A3848,'Student reference sheet'!$A$2:$V$2400,8,FALSE) = "L"), "X", ""))</f>
        <v/>
      </c>
      <c r="Q3848" s="39" t="str">
        <f>IF($A3848 ="", "", VLOOKUP($A3848, 'Student reference sheet'!$A$2:$V$2603,22,FALSE))</f>
        <v/>
      </c>
      <c r="R3848" s="39" t="str">
        <f>IF($A3848 &lt;&gt; "",VLOOKUP($A3848,'Student reference sheet'!$A$2:$V$2329, 5,FALSE), "")</f>
        <v/>
      </c>
      <c r="S3848" s="39" t="str">
        <f>IF($A3848 &lt;&gt; "",VLOOKUP($A3848,'Student reference sheet'!$A$2:$V$2329, 6,FALSE), "")</f>
        <v/>
      </c>
      <c r="T3848" s="30" t="str">
        <f>IF($A3848 = "","",
IF(VLOOKUP($A3848,'Student reference sheet'!$A$2:$V$2329, 10,FALSE) = "Y", "Hispanic",
IF(VLOOKUP($A3848,'Student reference sheet'!$A$2:$V$2329,11,FALSE) &lt;&gt; "",
IF(VLOOKUP($A3848,'Student reference sheet'!$A$2:$V$2329,11,FALSE) = "UNK", "Unknown", VLOOKUP(VALUE(VLOOKUP($A3848,'Student reference sheet'!$A$2:$V$2329,11,FALSE)),'Ethnicity Reference'!$A$2:$B$22,2,FALSE)),
IF(VLOOKUP($A3848,'Student reference sheet'!$A$2:$V$2329,9,FALSE) &lt;&gt; "", VLOOKUP(VALUE(VLOOKUP($A3848,'Student reference sheet'!$A$2:$V$2329,9,FALSE)),'Ethnicity Reference'!$A$2:$B$22,2,FALSE),"Unknown"))))</f>
        <v/>
      </c>
      <c r="U3848" s="35"/>
    </row>
    <row r="3849" spans="1:21" ht="15.75">
      <c r="A3849" s="47"/>
      <c r="B3849" s="33"/>
      <c r="C3849" s="39" t="str">
        <f>IF($A3849 &lt;&gt; "",VLOOKUP($A3849,'Student reference sheet'!$A$2:$V$2329, 3,FALSE), "")</f>
        <v/>
      </c>
      <c r="D3849" s="39" t="str">
        <f>IF($A3849 &lt;&gt; "",VLOOKUP($A3849,'Student reference sheet'!$A$2:$V$2329, 2,FALSE), "")</f>
        <v/>
      </c>
      <c r="E3849" s="35"/>
      <c r="F3849" s="34"/>
      <c r="G3849" s="40" t="str">
        <f t="shared" ca="1" si="180"/>
        <v/>
      </c>
      <c r="H3849" s="40" t="str">
        <f t="shared" ca="1" si="181"/>
        <v/>
      </c>
      <c r="I3849" s="36" t="str">
        <f>IF($A3849 = "", "",
IF(COUNTIF(MINIMUM_DAY_DATES[], Attendance!J3849) &gt; 0, VLOOKUP(Attendance!$G3849,MINIMUM_DAY_PERIOD_SCHEDULE[], 2,TRUE),
IF(COUNTIF(RALLY_DATES[], Attendance!J3849) &gt; 0, VLOOKUP(Attendance!$G3849,RALLY_PERIOD_SCHEDULE[], 2,TRUE),
IF(WEEKDAY(Attendance!$J3849) = 2,
       IF(COUNTIF(FINALS_WEEK_MONDAY_DATE[],Attendance!$J3849) &gt; 0, VLOOKUP(Attendance!$G3849,FINALS_WEEK_MONDAY_PERIOD_SCHEDULE[],2,TRUE),
       VLOOKUP(Attendance!$G3849,REGULAR_WEEK_SCHEDULE[],6,TRUE)),
IF(WEEKDAY($J3849) = 3,
       IF(COUNTIF(FINALS_WEEK_TUESDAY_DATE[],Attendance!$J3849) &gt; 0, VLOOKUP(Attendance!$G3849,FINALS_WEEK_TUESDAY_PERIOD_SCHEDULE[],2,TRUE),
       VLOOKUP(Attendance!$G3849,REGULAR_WEEK_SCHEDULE[[Tuesday]:[Period]],5,TRUE)),
IF(WEEKDAY(Attendance!$J3849) = 4,
        IF(COUNTIF(BLOCK_WEDNESDAY_DATES[],Attendance!$J3849) &gt; 0, VLOOKUP(Attendance!$G3849,BLOCK_WEDNESDAY_PERIOD_SCHEDULE[],2,TRUE),
        IF(COUNTIF(FINALS_WEEK_WEDNESDAY_DATE[],Attendance!$J3849) &gt; 0, VLOOKUP(Attendance!$G3849,FINALS_WEEK_WEDNESDAY_PERIOD_SCHEDULE[],2,TRUE),
       VLOOKUP(Attendance!$G3849,REGULAR_WEEK_SCHEDULE[[Wednesday]:[Period]],4,TRUE))),
IF(WEEKDAY($J3849) = 5,
       IF(COUNTIF(BLOCK_THURSDAY_DATES[],Attendance!$J3849) &gt; 0, VLOOKUP(Attendance!$G3849,BLOCK_THURSDAY_PERIOD_SCHEDULE[],2,TRUE),
       IF(COUNTIF(FINALS_WEEK_THURSDAY_DATE[],Attendance!$J3849) &gt; 0, VLOOKUP(Attendance!$G3849,FINALS_WEEK_THURSDAY_PERIOD_SCHEDULE[],2,TRUE),
       VLOOKUP(Attendance!$G3849,REGULAR_WEEK_SCHEDULE[[Thursday]:[Period]],3,TRUE))),
IF(WEEKDAY(Attendance!$J3849) = 6,
       IF(COUNTIF(FINALS_WEEK_FRIDAY_DATE[],Attendance!$J3849) &gt; 0, VLOOKUP(Attendance!$G3849,FINALS_WEEK_FRIDAY_PERIOD_SCHEDULE[],2,TRUE),
       VLOOKUP(Attendance!$G3849,REGULAR_WEEK_SCHEDULE[[Friday]:[Period]],2,TRUE))))))))))</f>
        <v/>
      </c>
      <c r="J3849" s="41" t="str">
        <f t="shared" ca="1" si="182"/>
        <v/>
      </c>
      <c r="K3849" s="41" t="str">
        <f>IF($A3849 &lt;&gt; "",VLOOKUP($A3849,'Student reference sheet'!$A$2:$V$2329, 7,FALSE), "")</f>
        <v/>
      </c>
      <c r="L3849" s="30" t="str">
        <f>IF($A3849 ="", "", VLOOKUP($A3849, 'Student reference sheet'!$A$2:$Z$2603,23,FALSE))</f>
        <v/>
      </c>
      <c r="M3849" s="30" t="str">
        <f>IF($A3849 ="", "", VLOOKUP($A3849, 'Student reference sheet'!$A$2:$Z$2603,24,FALSE))</f>
        <v/>
      </c>
      <c r="N3849" s="30" t="str">
        <f>IF($A3849 ="", "", VLOOKUP($A3849, 'Student reference sheet'!$A$2:$Z$2603,26,FALSE))</f>
        <v/>
      </c>
      <c r="O3849" s="30" t="str">
        <f>IF($A3849 ="", "", VLOOKUP($A3849, 'Student reference sheet'!$A$2:$Z$2603,25,FALSE))</f>
        <v/>
      </c>
      <c r="P3849" s="39" t="str">
        <f>IF($A3849 = "", "", IF(OR(VLOOKUP($A3849,'Student reference sheet'!$A$2:$V$2400,8,FALSE) = "R",  VLOOKUP($A3849,'Student reference sheet'!$A$2:$V$2400,8,FALSE) = "L"), "X", ""))</f>
        <v/>
      </c>
      <c r="Q3849" s="39" t="str">
        <f>IF($A3849 ="", "", VLOOKUP($A3849, 'Student reference sheet'!$A$2:$V$2603,22,FALSE))</f>
        <v/>
      </c>
      <c r="R3849" s="39" t="str">
        <f>IF($A3849 &lt;&gt; "",VLOOKUP($A3849,'Student reference sheet'!$A$2:$V$2329, 5,FALSE), "")</f>
        <v/>
      </c>
      <c r="S3849" s="39" t="str">
        <f>IF($A3849 &lt;&gt; "",VLOOKUP($A3849,'Student reference sheet'!$A$2:$V$2329, 6,FALSE), "")</f>
        <v/>
      </c>
      <c r="T3849" s="30" t="str">
        <f>IF($A3849 = "","",
IF(VLOOKUP($A3849,'Student reference sheet'!$A$2:$V$2329, 10,FALSE) = "Y", "Hispanic",
IF(VLOOKUP($A3849,'Student reference sheet'!$A$2:$V$2329,11,FALSE) &lt;&gt; "",
IF(VLOOKUP($A3849,'Student reference sheet'!$A$2:$V$2329,11,FALSE) = "UNK", "Unknown", VLOOKUP(VALUE(VLOOKUP($A3849,'Student reference sheet'!$A$2:$V$2329,11,FALSE)),'Ethnicity Reference'!$A$2:$B$22,2,FALSE)),
IF(VLOOKUP($A3849,'Student reference sheet'!$A$2:$V$2329,9,FALSE) &lt;&gt; "", VLOOKUP(VALUE(VLOOKUP($A3849,'Student reference sheet'!$A$2:$V$2329,9,FALSE)),'Ethnicity Reference'!$A$2:$B$22,2,FALSE),"Unknown"))))</f>
        <v/>
      </c>
      <c r="U3849" s="35"/>
    </row>
    <row r="3850" spans="1:21" ht="15.75">
      <c r="A3850" s="47"/>
      <c r="B3850" s="33"/>
      <c r="C3850" s="39" t="str">
        <f>IF($A3850 &lt;&gt; "",VLOOKUP($A3850,'Student reference sheet'!$A$2:$V$2329, 3,FALSE), "")</f>
        <v/>
      </c>
      <c r="D3850" s="39" t="str">
        <f>IF($A3850 &lt;&gt; "",VLOOKUP($A3850,'Student reference sheet'!$A$2:$V$2329, 2,FALSE), "")</f>
        <v/>
      </c>
      <c r="E3850" s="35"/>
      <c r="F3850" s="34"/>
      <c r="G3850" s="40" t="str">
        <f t="shared" ref="G3850:G3913" ca="1" si="183">IF(A3850 &lt;&gt;"", IF(G3850 = "",NOW() - TODAY(), G3850), "")</f>
        <v/>
      </c>
      <c r="H3850" s="40" t="str">
        <f t="shared" ref="H3850:H3913" ca="1" si="184">IF(B3850 &lt;&gt;"", IF(H3850 = "",NOW() - TODAY(), H3850), "")</f>
        <v/>
      </c>
      <c r="I3850" s="36" t="str">
        <f>IF($A3850 = "", "",
IF(COUNTIF(MINIMUM_DAY_DATES[], Attendance!J3850) &gt; 0, VLOOKUP(Attendance!$G3850,MINIMUM_DAY_PERIOD_SCHEDULE[], 2,TRUE),
IF(COUNTIF(RALLY_DATES[], Attendance!J3850) &gt; 0, VLOOKUP(Attendance!$G3850,RALLY_PERIOD_SCHEDULE[], 2,TRUE),
IF(WEEKDAY(Attendance!$J3850) = 2,
       IF(COUNTIF(FINALS_WEEK_MONDAY_DATE[],Attendance!$J3850) &gt; 0, VLOOKUP(Attendance!$G3850,FINALS_WEEK_MONDAY_PERIOD_SCHEDULE[],2,TRUE),
       VLOOKUP(Attendance!$G3850,REGULAR_WEEK_SCHEDULE[],6,TRUE)),
IF(WEEKDAY($J3850) = 3,
       IF(COUNTIF(FINALS_WEEK_TUESDAY_DATE[],Attendance!$J3850) &gt; 0, VLOOKUP(Attendance!$G3850,FINALS_WEEK_TUESDAY_PERIOD_SCHEDULE[],2,TRUE),
       VLOOKUP(Attendance!$G3850,REGULAR_WEEK_SCHEDULE[[Tuesday]:[Period]],5,TRUE)),
IF(WEEKDAY(Attendance!$J3850) = 4,
        IF(COUNTIF(BLOCK_WEDNESDAY_DATES[],Attendance!$J3850) &gt; 0, VLOOKUP(Attendance!$G3850,BLOCK_WEDNESDAY_PERIOD_SCHEDULE[],2,TRUE),
        IF(COUNTIF(FINALS_WEEK_WEDNESDAY_DATE[],Attendance!$J3850) &gt; 0, VLOOKUP(Attendance!$G3850,FINALS_WEEK_WEDNESDAY_PERIOD_SCHEDULE[],2,TRUE),
       VLOOKUP(Attendance!$G3850,REGULAR_WEEK_SCHEDULE[[Wednesday]:[Period]],4,TRUE))),
IF(WEEKDAY($J3850) = 5,
       IF(COUNTIF(BLOCK_THURSDAY_DATES[],Attendance!$J3850) &gt; 0, VLOOKUP(Attendance!$G3850,BLOCK_THURSDAY_PERIOD_SCHEDULE[],2,TRUE),
       IF(COUNTIF(FINALS_WEEK_THURSDAY_DATE[],Attendance!$J3850) &gt; 0, VLOOKUP(Attendance!$G3850,FINALS_WEEK_THURSDAY_PERIOD_SCHEDULE[],2,TRUE),
       VLOOKUP(Attendance!$G3850,REGULAR_WEEK_SCHEDULE[[Thursday]:[Period]],3,TRUE))),
IF(WEEKDAY(Attendance!$J3850) = 6,
       IF(COUNTIF(FINALS_WEEK_FRIDAY_DATE[],Attendance!$J3850) &gt; 0, VLOOKUP(Attendance!$G3850,FINALS_WEEK_FRIDAY_PERIOD_SCHEDULE[],2,TRUE),
       VLOOKUP(Attendance!$G3850,REGULAR_WEEK_SCHEDULE[[Friday]:[Period]],2,TRUE))))))))))</f>
        <v/>
      </c>
      <c r="J3850" s="41" t="str">
        <f t="shared" ref="J3850:J3913" ca="1" si="185">IF(A3850 &lt;&gt;"", IF(J3850 = "",TODAY(), J3850), "")</f>
        <v/>
      </c>
      <c r="K3850" s="41" t="str">
        <f>IF($A3850 &lt;&gt; "",VLOOKUP($A3850,'Student reference sheet'!$A$2:$V$2329, 7,FALSE), "")</f>
        <v/>
      </c>
      <c r="L3850" s="30" t="str">
        <f>IF($A3850 ="", "", VLOOKUP($A3850, 'Student reference sheet'!$A$2:$Z$2603,23,FALSE))</f>
        <v/>
      </c>
      <c r="M3850" s="30" t="str">
        <f>IF($A3850 ="", "", VLOOKUP($A3850, 'Student reference sheet'!$A$2:$Z$2603,24,FALSE))</f>
        <v/>
      </c>
      <c r="N3850" s="30" t="str">
        <f>IF($A3850 ="", "", VLOOKUP($A3850, 'Student reference sheet'!$A$2:$Z$2603,26,FALSE))</f>
        <v/>
      </c>
      <c r="O3850" s="30" t="str">
        <f>IF($A3850 ="", "", VLOOKUP($A3850, 'Student reference sheet'!$A$2:$Z$2603,25,FALSE))</f>
        <v/>
      </c>
      <c r="P3850" s="39" t="str">
        <f>IF($A3850 = "", "", IF(OR(VLOOKUP($A3850,'Student reference sheet'!$A$2:$V$2400,8,FALSE) = "R",  VLOOKUP($A3850,'Student reference sheet'!$A$2:$V$2400,8,FALSE) = "L"), "X", ""))</f>
        <v/>
      </c>
      <c r="Q3850" s="39" t="str">
        <f>IF($A3850 ="", "", VLOOKUP($A3850, 'Student reference sheet'!$A$2:$V$2603,22,FALSE))</f>
        <v/>
      </c>
      <c r="R3850" s="39" t="str">
        <f>IF($A3850 &lt;&gt; "",VLOOKUP($A3850,'Student reference sheet'!$A$2:$V$2329, 5,FALSE), "")</f>
        <v/>
      </c>
      <c r="S3850" s="39" t="str">
        <f>IF($A3850 &lt;&gt; "",VLOOKUP($A3850,'Student reference sheet'!$A$2:$V$2329, 6,FALSE), "")</f>
        <v/>
      </c>
      <c r="T3850" s="30" t="str">
        <f>IF($A3850 = "","",
IF(VLOOKUP($A3850,'Student reference sheet'!$A$2:$V$2329, 10,FALSE) = "Y", "Hispanic",
IF(VLOOKUP($A3850,'Student reference sheet'!$A$2:$V$2329,11,FALSE) &lt;&gt; "",
IF(VLOOKUP($A3850,'Student reference sheet'!$A$2:$V$2329,11,FALSE) = "UNK", "Unknown", VLOOKUP(VALUE(VLOOKUP($A3850,'Student reference sheet'!$A$2:$V$2329,11,FALSE)),'Ethnicity Reference'!$A$2:$B$22,2,FALSE)),
IF(VLOOKUP($A3850,'Student reference sheet'!$A$2:$V$2329,9,FALSE) &lt;&gt; "", VLOOKUP(VALUE(VLOOKUP($A3850,'Student reference sheet'!$A$2:$V$2329,9,FALSE)),'Ethnicity Reference'!$A$2:$B$22,2,FALSE),"Unknown"))))</f>
        <v/>
      </c>
      <c r="U3850" s="35"/>
    </row>
    <row r="3851" spans="1:21" ht="15.75">
      <c r="A3851" s="47"/>
      <c r="B3851" s="33"/>
      <c r="C3851" s="39" t="str">
        <f>IF($A3851 &lt;&gt; "",VLOOKUP($A3851,'Student reference sheet'!$A$2:$V$2329, 3,FALSE), "")</f>
        <v/>
      </c>
      <c r="D3851" s="39" t="str">
        <f>IF($A3851 &lt;&gt; "",VLOOKUP($A3851,'Student reference sheet'!$A$2:$V$2329, 2,FALSE), "")</f>
        <v/>
      </c>
      <c r="E3851" s="35"/>
      <c r="F3851" s="34"/>
      <c r="G3851" s="40" t="str">
        <f t="shared" ca="1" si="183"/>
        <v/>
      </c>
      <c r="H3851" s="40" t="str">
        <f t="shared" ca="1" si="184"/>
        <v/>
      </c>
      <c r="I3851" s="36" t="str">
        <f>IF($A3851 = "", "",
IF(COUNTIF(MINIMUM_DAY_DATES[], Attendance!J3851) &gt; 0, VLOOKUP(Attendance!$G3851,MINIMUM_DAY_PERIOD_SCHEDULE[], 2,TRUE),
IF(COUNTIF(RALLY_DATES[], Attendance!J3851) &gt; 0, VLOOKUP(Attendance!$G3851,RALLY_PERIOD_SCHEDULE[], 2,TRUE),
IF(WEEKDAY(Attendance!$J3851) = 2,
       IF(COUNTIF(FINALS_WEEK_MONDAY_DATE[],Attendance!$J3851) &gt; 0, VLOOKUP(Attendance!$G3851,FINALS_WEEK_MONDAY_PERIOD_SCHEDULE[],2,TRUE),
       VLOOKUP(Attendance!$G3851,REGULAR_WEEK_SCHEDULE[],6,TRUE)),
IF(WEEKDAY($J3851) = 3,
       IF(COUNTIF(FINALS_WEEK_TUESDAY_DATE[],Attendance!$J3851) &gt; 0, VLOOKUP(Attendance!$G3851,FINALS_WEEK_TUESDAY_PERIOD_SCHEDULE[],2,TRUE),
       VLOOKUP(Attendance!$G3851,REGULAR_WEEK_SCHEDULE[[Tuesday]:[Period]],5,TRUE)),
IF(WEEKDAY(Attendance!$J3851) = 4,
        IF(COUNTIF(BLOCK_WEDNESDAY_DATES[],Attendance!$J3851) &gt; 0, VLOOKUP(Attendance!$G3851,BLOCK_WEDNESDAY_PERIOD_SCHEDULE[],2,TRUE),
        IF(COUNTIF(FINALS_WEEK_WEDNESDAY_DATE[],Attendance!$J3851) &gt; 0, VLOOKUP(Attendance!$G3851,FINALS_WEEK_WEDNESDAY_PERIOD_SCHEDULE[],2,TRUE),
       VLOOKUP(Attendance!$G3851,REGULAR_WEEK_SCHEDULE[[Wednesday]:[Period]],4,TRUE))),
IF(WEEKDAY($J3851) = 5,
       IF(COUNTIF(BLOCK_THURSDAY_DATES[],Attendance!$J3851) &gt; 0, VLOOKUP(Attendance!$G3851,BLOCK_THURSDAY_PERIOD_SCHEDULE[],2,TRUE),
       IF(COUNTIF(FINALS_WEEK_THURSDAY_DATE[],Attendance!$J3851) &gt; 0, VLOOKUP(Attendance!$G3851,FINALS_WEEK_THURSDAY_PERIOD_SCHEDULE[],2,TRUE),
       VLOOKUP(Attendance!$G3851,REGULAR_WEEK_SCHEDULE[[Thursday]:[Period]],3,TRUE))),
IF(WEEKDAY(Attendance!$J3851) = 6,
       IF(COUNTIF(FINALS_WEEK_FRIDAY_DATE[],Attendance!$J3851) &gt; 0, VLOOKUP(Attendance!$G3851,FINALS_WEEK_FRIDAY_PERIOD_SCHEDULE[],2,TRUE),
       VLOOKUP(Attendance!$G3851,REGULAR_WEEK_SCHEDULE[[Friday]:[Period]],2,TRUE))))))))))</f>
        <v/>
      </c>
      <c r="J3851" s="41" t="str">
        <f t="shared" ca="1" si="185"/>
        <v/>
      </c>
      <c r="K3851" s="41" t="str">
        <f>IF($A3851 &lt;&gt; "",VLOOKUP($A3851,'Student reference sheet'!$A$2:$V$2329, 7,FALSE), "")</f>
        <v/>
      </c>
      <c r="L3851" s="30" t="str">
        <f>IF($A3851 ="", "", VLOOKUP($A3851, 'Student reference sheet'!$A$2:$Z$2603,23,FALSE))</f>
        <v/>
      </c>
      <c r="M3851" s="30" t="str">
        <f>IF($A3851 ="", "", VLOOKUP($A3851, 'Student reference sheet'!$A$2:$Z$2603,24,FALSE))</f>
        <v/>
      </c>
      <c r="N3851" s="30" t="str">
        <f>IF($A3851 ="", "", VLOOKUP($A3851, 'Student reference sheet'!$A$2:$Z$2603,26,FALSE))</f>
        <v/>
      </c>
      <c r="O3851" s="30" t="str">
        <f>IF($A3851 ="", "", VLOOKUP($A3851, 'Student reference sheet'!$A$2:$Z$2603,25,FALSE))</f>
        <v/>
      </c>
      <c r="P3851" s="39" t="str">
        <f>IF($A3851 = "", "", IF(OR(VLOOKUP($A3851,'Student reference sheet'!$A$2:$V$2400,8,FALSE) = "R",  VLOOKUP($A3851,'Student reference sheet'!$A$2:$V$2400,8,FALSE) = "L"), "X", ""))</f>
        <v/>
      </c>
      <c r="Q3851" s="39" t="str">
        <f>IF($A3851 ="", "", VLOOKUP($A3851, 'Student reference sheet'!$A$2:$V$2603,22,FALSE))</f>
        <v/>
      </c>
      <c r="R3851" s="39" t="str">
        <f>IF($A3851 &lt;&gt; "",VLOOKUP($A3851,'Student reference sheet'!$A$2:$V$2329, 5,FALSE), "")</f>
        <v/>
      </c>
      <c r="S3851" s="39" t="str">
        <f>IF($A3851 &lt;&gt; "",VLOOKUP($A3851,'Student reference sheet'!$A$2:$V$2329, 6,FALSE), "")</f>
        <v/>
      </c>
      <c r="T3851" s="30" t="str">
        <f>IF($A3851 = "","",
IF(VLOOKUP($A3851,'Student reference sheet'!$A$2:$V$2329, 10,FALSE) = "Y", "Hispanic",
IF(VLOOKUP($A3851,'Student reference sheet'!$A$2:$V$2329,11,FALSE) &lt;&gt; "",
IF(VLOOKUP($A3851,'Student reference sheet'!$A$2:$V$2329,11,FALSE) = "UNK", "Unknown", VLOOKUP(VALUE(VLOOKUP($A3851,'Student reference sheet'!$A$2:$V$2329,11,FALSE)),'Ethnicity Reference'!$A$2:$B$22,2,FALSE)),
IF(VLOOKUP($A3851,'Student reference sheet'!$A$2:$V$2329,9,FALSE) &lt;&gt; "", VLOOKUP(VALUE(VLOOKUP($A3851,'Student reference sheet'!$A$2:$V$2329,9,FALSE)),'Ethnicity Reference'!$A$2:$B$22,2,FALSE),"Unknown"))))</f>
        <v/>
      </c>
      <c r="U3851" s="35"/>
    </row>
    <row r="3852" spans="1:21" ht="15.75">
      <c r="A3852" s="47"/>
      <c r="B3852" s="33"/>
      <c r="C3852" s="39" t="str">
        <f>IF($A3852 &lt;&gt; "",VLOOKUP($A3852,'Student reference sheet'!$A$2:$V$2329, 3,FALSE), "")</f>
        <v/>
      </c>
      <c r="D3852" s="39" t="str">
        <f>IF($A3852 &lt;&gt; "",VLOOKUP($A3852,'Student reference sheet'!$A$2:$V$2329, 2,FALSE), "")</f>
        <v/>
      </c>
      <c r="E3852" s="35"/>
      <c r="F3852" s="34"/>
      <c r="G3852" s="40" t="str">
        <f t="shared" ca="1" si="183"/>
        <v/>
      </c>
      <c r="H3852" s="40" t="str">
        <f t="shared" ca="1" si="184"/>
        <v/>
      </c>
      <c r="I3852" s="36" t="str">
        <f>IF($A3852 = "", "",
IF(COUNTIF(MINIMUM_DAY_DATES[], Attendance!J3852) &gt; 0, VLOOKUP(Attendance!$G3852,MINIMUM_DAY_PERIOD_SCHEDULE[], 2,TRUE),
IF(COUNTIF(RALLY_DATES[], Attendance!J3852) &gt; 0, VLOOKUP(Attendance!$G3852,RALLY_PERIOD_SCHEDULE[], 2,TRUE),
IF(WEEKDAY(Attendance!$J3852) = 2,
       IF(COUNTIF(FINALS_WEEK_MONDAY_DATE[],Attendance!$J3852) &gt; 0, VLOOKUP(Attendance!$G3852,FINALS_WEEK_MONDAY_PERIOD_SCHEDULE[],2,TRUE),
       VLOOKUP(Attendance!$G3852,REGULAR_WEEK_SCHEDULE[],6,TRUE)),
IF(WEEKDAY($J3852) = 3,
       IF(COUNTIF(FINALS_WEEK_TUESDAY_DATE[],Attendance!$J3852) &gt; 0, VLOOKUP(Attendance!$G3852,FINALS_WEEK_TUESDAY_PERIOD_SCHEDULE[],2,TRUE),
       VLOOKUP(Attendance!$G3852,REGULAR_WEEK_SCHEDULE[[Tuesday]:[Period]],5,TRUE)),
IF(WEEKDAY(Attendance!$J3852) = 4,
        IF(COUNTIF(BLOCK_WEDNESDAY_DATES[],Attendance!$J3852) &gt; 0, VLOOKUP(Attendance!$G3852,BLOCK_WEDNESDAY_PERIOD_SCHEDULE[],2,TRUE),
        IF(COUNTIF(FINALS_WEEK_WEDNESDAY_DATE[],Attendance!$J3852) &gt; 0, VLOOKUP(Attendance!$G3852,FINALS_WEEK_WEDNESDAY_PERIOD_SCHEDULE[],2,TRUE),
       VLOOKUP(Attendance!$G3852,REGULAR_WEEK_SCHEDULE[[Wednesday]:[Period]],4,TRUE))),
IF(WEEKDAY($J3852) = 5,
       IF(COUNTIF(BLOCK_THURSDAY_DATES[],Attendance!$J3852) &gt; 0, VLOOKUP(Attendance!$G3852,BLOCK_THURSDAY_PERIOD_SCHEDULE[],2,TRUE),
       IF(COUNTIF(FINALS_WEEK_THURSDAY_DATE[],Attendance!$J3852) &gt; 0, VLOOKUP(Attendance!$G3852,FINALS_WEEK_THURSDAY_PERIOD_SCHEDULE[],2,TRUE),
       VLOOKUP(Attendance!$G3852,REGULAR_WEEK_SCHEDULE[[Thursday]:[Period]],3,TRUE))),
IF(WEEKDAY(Attendance!$J3852) = 6,
       IF(COUNTIF(FINALS_WEEK_FRIDAY_DATE[],Attendance!$J3852) &gt; 0, VLOOKUP(Attendance!$G3852,FINALS_WEEK_FRIDAY_PERIOD_SCHEDULE[],2,TRUE),
       VLOOKUP(Attendance!$G3852,REGULAR_WEEK_SCHEDULE[[Friday]:[Period]],2,TRUE))))))))))</f>
        <v/>
      </c>
      <c r="J3852" s="41" t="str">
        <f t="shared" ca="1" si="185"/>
        <v/>
      </c>
      <c r="K3852" s="41" t="str">
        <f>IF($A3852 &lt;&gt; "",VLOOKUP($A3852,'Student reference sheet'!$A$2:$V$2329, 7,FALSE), "")</f>
        <v/>
      </c>
      <c r="L3852" s="30" t="str">
        <f>IF($A3852 ="", "", VLOOKUP($A3852, 'Student reference sheet'!$A$2:$Z$2603,23,FALSE))</f>
        <v/>
      </c>
      <c r="M3852" s="30" t="str">
        <f>IF($A3852 ="", "", VLOOKUP($A3852, 'Student reference sheet'!$A$2:$Z$2603,24,FALSE))</f>
        <v/>
      </c>
      <c r="N3852" s="30" t="str">
        <f>IF($A3852 ="", "", VLOOKUP($A3852, 'Student reference sheet'!$A$2:$Z$2603,26,FALSE))</f>
        <v/>
      </c>
      <c r="O3852" s="30" t="str">
        <f>IF($A3852 ="", "", VLOOKUP($A3852, 'Student reference sheet'!$A$2:$Z$2603,25,FALSE))</f>
        <v/>
      </c>
      <c r="P3852" s="39" t="str">
        <f>IF($A3852 = "", "", IF(OR(VLOOKUP($A3852,'Student reference sheet'!$A$2:$V$2400,8,FALSE) = "R",  VLOOKUP($A3852,'Student reference sheet'!$A$2:$V$2400,8,FALSE) = "L"), "X", ""))</f>
        <v/>
      </c>
      <c r="Q3852" s="39" t="str">
        <f>IF($A3852 ="", "", VLOOKUP($A3852, 'Student reference sheet'!$A$2:$V$2603,22,FALSE))</f>
        <v/>
      </c>
      <c r="R3852" s="39" t="str">
        <f>IF($A3852 &lt;&gt; "",VLOOKUP($A3852,'Student reference sheet'!$A$2:$V$2329, 5,FALSE), "")</f>
        <v/>
      </c>
      <c r="S3852" s="39" t="str">
        <f>IF($A3852 &lt;&gt; "",VLOOKUP($A3852,'Student reference sheet'!$A$2:$V$2329, 6,FALSE), "")</f>
        <v/>
      </c>
      <c r="T3852" s="30" t="str">
        <f>IF($A3852 = "","",
IF(VLOOKUP($A3852,'Student reference sheet'!$A$2:$V$2329, 10,FALSE) = "Y", "Hispanic",
IF(VLOOKUP($A3852,'Student reference sheet'!$A$2:$V$2329,11,FALSE) &lt;&gt; "",
IF(VLOOKUP($A3852,'Student reference sheet'!$A$2:$V$2329,11,FALSE) = "UNK", "Unknown", VLOOKUP(VALUE(VLOOKUP($A3852,'Student reference sheet'!$A$2:$V$2329,11,FALSE)),'Ethnicity Reference'!$A$2:$B$22,2,FALSE)),
IF(VLOOKUP($A3852,'Student reference sheet'!$A$2:$V$2329,9,FALSE) &lt;&gt; "", VLOOKUP(VALUE(VLOOKUP($A3852,'Student reference sheet'!$A$2:$V$2329,9,FALSE)),'Ethnicity Reference'!$A$2:$B$22,2,FALSE),"Unknown"))))</f>
        <v/>
      </c>
      <c r="U3852" s="35"/>
    </row>
    <row r="3853" spans="1:21" ht="15.75">
      <c r="A3853" s="47"/>
      <c r="B3853" s="33"/>
      <c r="C3853" s="39" t="str">
        <f>IF($A3853 &lt;&gt; "",VLOOKUP($A3853,'Student reference sheet'!$A$2:$V$2329, 3,FALSE), "")</f>
        <v/>
      </c>
      <c r="D3853" s="39" t="str">
        <f>IF($A3853 &lt;&gt; "",VLOOKUP($A3853,'Student reference sheet'!$A$2:$V$2329, 2,FALSE), "")</f>
        <v/>
      </c>
      <c r="E3853" s="35"/>
      <c r="F3853" s="34"/>
      <c r="G3853" s="40" t="str">
        <f t="shared" ca="1" si="183"/>
        <v/>
      </c>
      <c r="H3853" s="40" t="str">
        <f t="shared" ca="1" si="184"/>
        <v/>
      </c>
      <c r="I3853" s="36" t="str">
        <f>IF($A3853 = "", "",
IF(COUNTIF(MINIMUM_DAY_DATES[], Attendance!J3853) &gt; 0, VLOOKUP(Attendance!$G3853,MINIMUM_DAY_PERIOD_SCHEDULE[], 2,TRUE),
IF(COUNTIF(RALLY_DATES[], Attendance!J3853) &gt; 0, VLOOKUP(Attendance!$G3853,RALLY_PERIOD_SCHEDULE[], 2,TRUE),
IF(WEEKDAY(Attendance!$J3853) = 2,
       IF(COUNTIF(FINALS_WEEK_MONDAY_DATE[],Attendance!$J3853) &gt; 0, VLOOKUP(Attendance!$G3853,FINALS_WEEK_MONDAY_PERIOD_SCHEDULE[],2,TRUE),
       VLOOKUP(Attendance!$G3853,REGULAR_WEEK_SCHEDULE[],6,TRUE)),
IF(WEEKDAY($J3853) = 3,
       IF(COUNTIF(FINALS_WEEK_TUESDAY_DATE[],Attendance!$J3853) &gt; 0, VLOOKUP(Attendance!$G3853,FINALS_WEEK_TUESDAY_PERIOD_SCHEDULE[],2,TRUE),
       VLOOKUP(Attendance!$G3853,REGULAR_WEEK_SCHEDULE[[Tuesday]:[Period]],5,TRUE)),
IF(WEEKDAY(Attendance!$J3853) = 4,
        IF(COUNTIF(BLOCK_WEDNESDAY_DATES[],Attendance!$J3853) &gt; 0, VLOOKUP(Attendance!$G3853,BLOCK_WEDNESDAY_PERIOD_SCHEDULE[],2,TRUE),
        IF(COUNTIF(FINALS_WEEK_WEDNESDAY_DATE[],Attendance!$J3853) &gt; 0, VLOOKUP(Attendance!$G3853,FINALS_WEEK_WEDNESDAY_PERIOD_SCHEDULE[],2,TRUE),
       VLOOKUP(Attendance!$G3853,REGULAR_WEEK_SCHEDULE[[Wednesday]:[Period]],4,TRUE))),
IF(WEEKDAY($J3853) = 5,
       IF(COUNTIF(BLOCK_THURSDAY_DATES[],Attendance!$J3853) &gt; 0, VLOOKUP(Attendance!$G3853,BLOCK_THURSDAY_PERIOD_SCHEDULE[],2,TRUE),
       IF(COUNTIF(FINALS_WEEK_THURSDAY_DATE[],Attendance!$J3853) &gt; 0, VLOOKUP(Attendance!$G3853,FINALS_WEEK_THURSDAY_PERIOD_SCHEDULE[],2,TRUE),
       VLOOKUP(Attendance!$G3853,REGULAR_WEEK_SCHEDULE[[Thursday]:[Period]],3,TRUE))),
IF(WEEKDAY(Attendance!$J3853) = 6,
       IF(COUNTIF(FINALS_WEEK_FRIDAY_DATE[],Attendance!$J3853) &gt; 0, VLOOKUP(Attendance!$G3853,FINALS_WEEK_FRIDAY_PERIOD_SCHEDULE[],2,TRUE),
       VLOOKUP(Attendance!$G3853,REGULAR_WEEK_SCHEDULE[[Friday]:[Period]],2,TRUE))))))))))</f>
        <v/>
      </c>
      <c r="J3853" s="41" t="str">
        <f t="shared" ca="1" si="185"/>
        <v/>
      </c>
      <c r="K3853" s="41" t="str">
        <f>IF($A3853 &lt;&gt; "",VLOOKUP($A3853,'Student reference sheet'!$A$2:$V$2329, 7,FALSE), "")</f>
        <v/>
      </c>
      <c r="L3853" s="30" t="str">
        <f>IF($A3853 ="", "", VLOOKUP($A3853, 'Student reference sheet'!$A$2:$Z$2603,23,FALSE))</f>
        <v/>
      </c>
      <c r="M3853" s="30" t="str">
        <f>IF($A3853 ="", "", VLOOKUP($A3853, 'Student reference sheet'!$A$2:$Z$2603,24,FALSE))</f>
        <v/>
      </c>
      <c r="N3853" s="30" t="str">
        <f>IF($A3853 ="", "", VLOOKUP($A3853, 'Student reference sheet'!$A$2:$Z$2603,26,FALSE))</f>
        <v/>
      </c>
      <c r="O3853" s="30" t="str">
        <f>IF($A3853 ="", "", VLOOKUP($A3853, 'Student reference sheet'!$A$2:$Z$2603,25,FALSE))</f>
        <v/>
      </c>
      <c r="P3853" s="39" t="str">
        <f>IF($A3853 = "", "", IF(OR(VLOOKUP($A3853,'Student reference sheet'!$A$2:$V$2400,8,FALSE) = "R",  VLOOKUP($A3853,'Student reference sheet'!$A$2:$V$2400,8,FALSE) = "L"), "X", ""))</f>
        <v/>
      </c>
      <c r="Q3853" s="39" t="str">
        <f>IF($A3853 ="", "", VLOOKUP($A3853, 'Student reference sheet'!$A$2:$V$2603,22,FALSE))</f>
        <v/>
      </c>
      <c r="R3853" s="39" t="str">
        <f>IF($A3853 &lt;&gt; "",VLOOKUP($A3853,'Student reference sheet'!$A$2:$V$2329, 5,FALSE), "")</f>
        <v/>
      </c>
      <c r="S3853" s="39" t="str">
        <f>IF($A3853 &lt;&gt; "",VLOOKUP($A3853,'Student reference sheet'!$A$2:$V$2329, 6,FALSE), "")</f>
        <v/>
      </c>
      <c r="T3853" s="30" t="str">
        <f>IF($A3853 = "","",
IF(VLOOKUP($A3853,'Student reference sheet'!$A$2:$V$2329, 10,FALSE) = "Y", "Hispanic",
IF(VLOOKUP($A3853,'Student reference sheet'!$A$2:$V$2329,11,FALSE) &lt;&gt; "",
IF(VLOOKUP($A3853,'Student reference sheet'!$A$2:$V$2329,11,FALSE) = "UNK", "Unknown", VLOOKUP(VALUE(VLOOKUP($A3853,'Student reference sheet'!$A$2:$V$2329,11,FALSE)),'Ethnicity Reference'!$A$2:$B$22,2,FALSE)),
IF(VLOOKUP($A3853,'Student reference sheet'!$A$2:$V$2329,9,FALSE) &lt;&gt; "", VLOOKUP(VALUE(VLOOKUP($A3853,'Student reference sheet'!$A$2:$V$2329,9,FALSE)),'Ethnicity Reference'!$A$2:$B$22,2,FALSE),"Unknown"))))</f>
        <v/>
      </c>
      <c r="U3853" s="35"/>
    </row>
    <row r="3854" spans="1:21" ht="15.75">
      <c r="A3854" s="47"/>
      <c r="B3854" s="33"/>
      <c r="C3854" s="39" t="str">
        <f>IF($A3854 &lt;&gt; "",VLOOKUP($A3854,'Student reference sheet'!$A$2:$V$2329, 3,FALSE), "")</f>
        <v/>
      </c>
      <c r="D3854" s="39" t="str">
        <f>IF($A3854 &lt;&gt; "",VLOOKUP($A3854,'Student reference sheet'!$A$2:$V$2329, 2,FALSE), "")</f>
        <v/>
      </c>
      <c r="E3854" s="35"/>
      <c r="F3854" s="34"/>
      <c r="G3854" s="40" t="str">
        <f t="shared" ca="1" si="183"/>
        <v/>
      </c>
      <c r="H3854" s="40" t="str">
        <f t="shared" ca="1" si="184"/>
        <v/>
      </c>
      <c r="I3854" s="36" t="str">
        <f>IF($A3854 = "", "",
IF(COUNTIF(MINIMUM_DAY_DATES[], Attendance!J3854) &gt; 0, VLOOKUP(Attendance!$G3854,MINIMUM_DAY_PERIOD_SCHEDULE[], 2,TRUE),
IF(COUNTIF(RALLY_DATES[], Attendance!J3854) &gt; 0, VLOOKUP(Attendance!$G3854,RALLY_PERIOD_SCHEDULE[], 2,TRUE),
IF(WEEKDAY(Attendance!$J3854) = 2,
       IF(COUNTIF(FINALS_WEEK_MONDAY_DATE[],Attendance!$J3854) &gt; 0, VLOOKUP(Attendance!$G3854,FINALS_WEEK_MONDAY_PERIOD_SCHEDULE[],2,TRUE),
       VLOOKUP(Attendance!$G3854,REGULAR_WEEK_SCHEDULE[],6,TRUE)),
IF(WEEKDAY($J3854) = 3,
       IF(COUNTIF(FINALS_WEEK_TUESDAY_DATE[],Attendance!$J3854) &gt; 0, VLOOKUP(Attendance!$G3854,FINALS_WEEK_TUESDAY_PERIOD_SCHEDULE[],2,TRUE),
       VLOOKUP(Attendance!$G3854,REGULAR_WEEK_SCHEDULE[[Tuesday]:[Period]],5,TRUE)),
IF(WEEKDAY(Attendance!$J3854) = 4,
        IF(COUNTIF(BLOCK_WEDNESDAY_DATES[],Attendance!$J3854) &gt; 0, VLOOKUP(Attendance!$G3854,BLOCK_WEDNESDAY_PERIOD_SCHEDULE[],2,TRUE),
        IF(COUNTIF(FINALS_WEEK_WEDNESDAY_DATE[],Attendance!$J3854) &gt; 0, VLOOKUP(Attendance!$G3854,FINALS_WEEK_WEDNESDAY_PERIOD_SCHEDULE[],2,TRUE),
       VLOOKUP(Attendance!$G3854,REGULAR_WEEK_SCHEDULE[[Wednesday]:[Period]],4,TRUE))),
IF(WEEKDAY($J3854) = 5,
       IF(COUNTIF(BLOCK_THURSDAY_DATES[],Attendance!$J3854) &gt; 0, VLOOKUP(Attendance!$G3854,BLOCK_THURSDAY_PERIOD_SCHEDULE[],2,TRUE),
       IF(COUNTIF(FINALS_WEEK_THURSDAY_DATE[],Attendance!$J3854) &gt; 0, VLOOKUP(Attendance!$G3854,FINALS_WEEK_THURSDAY_PERIOD_SCHEDULE[],2,TRUE),
       VLOOKUP(Attendance!$G3854,REGULAR_WEEK_SCHEDULE[[Thursday]:[Period]],3,TRUE))),
IF(WEEKDAY(Attendance!$J3854) = 6,
       IF(COUNTIF(FINALS_WEEK_FRIDAY_DATE[],Attendance!$J3854) &gt; 0, VLOOKUP(Attendance!$G3854,FINALS_WEEK_FRIDAY_PERIOD_SCHEDULE[],2,TRUE),
       VLOOKUP(Attendance!$G3854,REGULAR_WEEK_SCHEDULE[[Friday]:[Period]],2,TRUE))))))))))</f>
        <v/>
      </c>
      <c r="J3854" s="41" t="str">
        <f t="shared" ca="1" si="185"/>
        <v/>
      </c>
      <c r="K3854" s="41" t="str">
        <f>IF($A3854 &lt;&gt; "",VLOOKUP($A3854,'Student reference sheet'!$A$2:$V$2329, 7,FALSE), "")</f>
        <v/>
      </c>
      <c r="L3854" s="30" t="str">
        <f>IF($A3854 ="", "", VLOOKUP($A3854, 'Student reference sheet'!$A$2:$Z$2603,23,FALSE))</f>
        <v/>
      </c>
      <c r="M3854" s="30" t="str">
        <f>IF($A3854 ="", "", VLOOKUP($A3854, 'Student reference sheet'!$A$2:$Z$2603,24,FALSE))</f>
        <v/>
      </c>
      <c r="N3854" s="30" t="str">
        <f>IF($A3854 ="", "", VLOOKUP($A3854, 'Student reference sheet'!$A$2:$Z$2603,26,FALSE))</f>
        <v/>
      </c>
      <c r="O3854" s="30" t="str">
        <f>IF($A3854 ="", "", VLOOKUP($A3854, 'Student reference sheet'!$A$2:$Z$2603,25,FALSE))</f>
        <v/>
      </c>
      <c r="P3854" s="39" t="str">
        <f>IF($A3854 = "", "", IF(OR(VLOOKUP($A3854,'Student reference sheet'!$A$2:$V$2400,8,FALSE) = "R",  VLOOKUP($A3854,'Student reference sheet'!$A$2:$V$2400,8,FALSE) = "L"), "X", ""))</f>
        <v/>
      </c>
      <c r="Q3854" s="39" t="str">
        <f>IF($A3854 ="", "", VLOOKUP($A3854, 'Student reference sheet'!$A$2:$V$2603,22,FALSE))</f>
        <v/>
      </c>
      <c r="R3854" s="39" t="str">
        <f>IF($A3854 &lt;&gt; "",VLOOKUP($A3854,'Student reference sheet'!$A$2:$V$2329, 5,FALSE), "")</f>
        <v/>
      </c>
      <c r="S3854" s="39" t="str">
        <f>IF($A3854 &lt;&gt; "",VLOOKUP($A3854,'Student reference sheet'!$A$2:$V$2329, 6,FALSE), "")</f>
        <v/>
      </c>
      <c r="T3854" s="30" t="str">
        <f>IF($A3854 = "","",
IF(VLOOKUP($A3854,'Student reference sheet'!$A$2:$V$2329, 10,FALSE) = "Y", "Hispanic",
IF(VLOOKUP($A3854,'Student reference sheet'!$A$2:$V$2329,11,FALSE) &lt;&gt; "",
IF(VLOOKUP($A3854,'Student reference sheet'!$A$2:$V$2329,11,FALSE) = "UNK", "Unknown", VLOOKUP(VALUE(VLOOKUP($A3854,'Student reference sheet'!$A$2:$V$2329,11,FALSE)),'Ethnicity Reference'!$A$2:$B$22,2,FALSE)),
IF(VLOOKUP($A3854,'Student reference sheet'!$A$2:$V$2329,9,FALSE) &lt;&gt; "", VLOOKUP(VALUE(VLOOKUP($A3854,'Student reference sheet'!$A$2:$V$2329,9,FALSE)),'Ethnicity Reference'!$A$2:$B$22,2,FALSE),"Unknown"))))</f>
        <v/>
      </c>
      <c r="U3854" s="35"/>
    </row>
    <row r="3855" spans="1:21" ht="15.75">
      <c r="A3855" s="47"/>
      <c r="B3855" s="33"/>
      <c r="C3855" s="39" t="str">
        <f>IF($A3855 &lt;&gt; "",VLOOKUP($A3855,'Student reference sheet'!$A$2:$V$2329, 3,FALSE), "")</f>
        <v/>
      </c>
      <c r="D3855" s="39" t="str">
        <f>IF($A3855 &lt;&gt; "",VLOOKUP($A3855,'Student reference sheet'!$A$2:$V$2329, 2,FALSE), "")</f>
        <v/>
      </c>
      <c r="E3855" s="35"/>
      <c r="F3855" s="34"/>
      <c r="G3855" s="40" t="str">
        <f t="shared" ca="1" si="183"/>
        <v/>
      </c>
      <c r="H3855" s="40" t="str">
        <f t="shared" ca="1" si="184"/>
        <v/>
      </c>
      <c r="I3855" s="36" t="str">
        <f>IF($A3855 = "", "",
IF(COUNTIF(MINIMUM_DAY_DATES[], Attendance!J3855) &gt; 0, VLOOKUP(Attendance!$G3855,MINIMUM_DAY_PERIOD_SCHEDULE[], 2,TRUE),
IF(COUNTIF(RALLY_DATES[], Attendance!J3855) &gt; 0, VLOOKUP(Attendance!$G3855,RALLY_PERIOD_SCHEDULE[], 2,TRUE),
IF(WEEKDAY(Attendance!$J3855) = 2,
       IF(COUNTIF(FINALS_WEEK_MONDAY_DATE[],Attendance!$J3855) &gt; 0, VLOOKUP(Attendance!$G3855,FINALS_WEEK_MONDAY_PERIOD_SCHEDULE[],2,TRUE),
       VLOOKUP(Attendance!$G3855,REGULAR_WEEK_SCHEDULE[],6,TRUE)),
IF(WEEKDAY($J3855) = 3,
       IF(COUNTIF(FINALS_WEEK_TUESDAY_DATE[],Attendance!$J3855) &gt; 0, VLOOKUP(Attendance!$G3855,FINALS_WEEK_TUESDAY_PERIOD_SCHEDULE[],2,TRUE),
       VLOOKUP(Attendance!$G3855,REGULAR_WEEK_SCHEDULE[[Tuesday]:[Period]],5,TRUE)),
IF(WEEKDAY(Attendance!$J3855) = 4,
        IF(COUNTIF(BLOCK_WEDNESDAY_DATES[],Attendance!$J3855) &gt; 0, VLOOKUP(Attendance!$G3855,BLOCK_WEDNESDAY_PERIOD_SCHEDULE[],2,TRUE),
        IF(COUNTIF(FINALS_WEEK_WEDNESDAY_DATE[],Attendance!$J3855) &gt; 0, VLOOKUP(Attendance!$G3855,FINALS_WEEK_WEDNESDAY_PERIOD_SCHEDULE[],2,TRUE),
       VLOOKUP(Attendance!$G3855,REGULAR_WEEK_SCHEDULE[[Wednesday]:[Period]],4,TRUE))),
IF(WEEKDAY($J3855) = 5,
       IF(COUNTIF(BLOCK_THURSDAY_DATES[],Attendance!$J3855) &gt; 0, VLOOKUP(Attendance!$G3855,BLOCK_THURSDAY_PERIOD_SCHEDULE[],2,TRUE),
       IF(COUNTIF(FINALS_WEEK_THURSDAY_DATE[],Attendance!$J3855) &gt; 0, VLOOKUP(Attendance!$G3855,FINALS_WEEK_THURSDAY_PERIOD_SCHEDULE[],2,TRUE),
       VLOOKUP(Attendance!$G3855,REGULAR_WEEK_SCHEDULE[[Thursday]:[Period]],3,TRUE))),
IF(WEEKDAY(Attendance!$J3855) = 6,
       IF(COUNTIF(FINALS_WEEK_FRIDAY_DATE[],Attendance!$J3855) &gt; 0, VLOOKUP(Attendance!$G3855,FINALS_WEEK_FRIDAY_PERIOD_SCHEDULE[],2,TRUE),
       VLOOKUP(Attendance!$G3855,REGULAR_WEEK_SCHEDULE[[Friday]:[Period]],2,TRUE))))))))))</f>
        <v/>
      </c>
      <c r="J3855" s="41" t="str">
        <f t="shared" ca="1" si="185"/>
        <v/>
      </c>
      <c r="K3855" s="41" t="str">
        <f>IF($A3855 &lt;&gt; "",VLOOKUP($A3855,'Student reference sheet'!$A$2:$V$2329, 7,FALSE), "")</f>
        <v/>
      </c>
      <c r="L3855" s="30" t="str">
        <f>IF($A3855 ="", "", VLOOKUP($A3855, 'Student reference sheet'!$A$2:$Z$2603,23,FALSE))</f>
        <v/>
      </c>
      <c r="M3855" s="30" t="str">
        <f>IF($A3855 ="", "", VLOOKUP($A3855, 'Student reference sheet'!$A$2:$Z$2603,24,FALSE))</f>
        <v/>
      </c>
      <c r="N3855" s="30" t="str">
        <f>IF($A3855 ="", "", VLOOKUP($A3855, 'Student reference sheet'!$A$2:$Z$2603,26,FALSE))</f>
        <v/>
      </c>
      <c r="O3855" s="30" t="str">
        <f>IF($A3855 ="", "", VLOOKUP($A3855, 'Student reference sheet'!$A$2:$Z$2603,25,FALSE))</f>
        <v/>
      </c>
      <c r="P3855" s="39" t="str">
        <f>IF($A3855 = "", "", IF(OR(VLOOKUP($A3855,'Student reference sheet'!$A$2:$V$2400,8,FALSE) = "R",  VLOOKUP($A3855,'Student reference sheet'!$A$2:$V$2400,8,FALSE) = "L"), "X", ""))</f>
        <v/>
      </c>
      <c r="Q3855" s="39" t="str">
        <f>IF($A3855 ="", "", VLOOKUP($A3855, 'Student reference sheet'!$A$2:$V$2603,22,FALSE))</f>
        <v/>
      </c>
      <c r="R3855" s="39" t="str">
        <f>IF($A3855 &lt;&gt; "",VLOOKUP($A3855,'Student reference sheet'!$A$2:$V$2329, 5,FALSE), "")</f>
        <v/>
      </c>
      <c r="S3855" s="39" t="str">
        <f>IF($A3855 &lt;&gt; "",VLOOKUP($A3855,'Student reference sheet'!$A$2:$V$2329, 6,FALSE), "")</f>
        <v/>
      </c>
      <c r="T3855" s="30" t="str">
        <f>IF($A3855 = "","",
IF(VLOOKUP($A3855,'Student reference sheet'!$A$2:$V$2329, 10,FALSE) = "Y", "Hispanic",
IF(VLOOKUP($A3855,'Student reference sheet'!$A$2:$V$2329,11,FALSE) &lt;&gt; "",
IF(VLOOKUP($A3855,'Student reference sheet'!$A$2:$V$2329,11,FALSE) = "UNK", "Unknown", VLOOKUP(VALUE(VLOOKUP($A3855,'Student reference sheet'!$A$2:$V$2329,11,FALSE)),'Ethnicity Reference'!$A$2:$B$22,2,FALSE)),
IF(VLOOKUP($A3855,'Student reference sheet'!$A$2:$V$2329,9,FALSE) &lt;&gt; "", VLOOKUP(VALUE(VLOOKUP($A3855,'Student reference sheet'!$A$2:$V$2329,9,FALSE)),'Ethnicity Reference'!$A$2:$B$22,2,FALSE),"Unknown"))))</f>
        <v/>
      </c>
      <c r="U3855" s="35"/>
    </row>
    <row r="3856" spans="1:21" ht="15.75">
      <c r="A3856" s="47"/>
      <c r="B3856" s="33"/>
      <c r="C3856" s="39" t="str">
        <f>IF($A3856 &lt;&gt; "",VLOOKUP($A3856,'Student reference sheet'!$A$2:$V$2329, 3,FALSE), "")</f>
        <v/>
      </c>
      <c r="D3856" s="39" t="str">
        <f>IF($A3856 &lt;&gt; "",VLOOKUP($A3856,'Student reference sheet'!$A$2:$V$2329, 2,FALSE), "")</f>
        <v/>
      </c>
      <c r="E3856" s="35"/>
      <c r="F3856" s="34"/>
      <c r="G3856" s="40" t="str">
        <f t="shared" ca="1" si="183"/>
        <v/>
      </c>
      <c r="H3856" s="40" t="str">
        <f t="shared" ca="1" si="184"/>
        <v/>
      </c>
      <c r="I3856" s="36" t="str">
        <f>IF($A3856 = "", "",
IF(COUNTIF(MINIMUM_DAY_DATES[], Attendance!J3856) &gt; 0, VLOOKUP(Attendance!$G3856,MINIMUM_DAY_PERIOD_SCHEDULE[], 2,TRUE),
IF(COUNTIF(RALLY_DATES[], Attendance!J3856) &gt; 0, VLOOKUP(Attendance!$G3856,RALLY_PERIOD_SCHEDULE[], 2,TRUE),
IF(WEEKDAY(Attendance!$J3856) = 2,
       IF(COUNTIF(FINALS_WEEK_MONDAY_DATE[],Attendance!$J3856) &gt; 0, VLOOKUP(Attendance!$G3856,FINALS_WEEK_MONDAY_PERIOD_SCHEDULE[],2,TRUE),
       VLOOKUP(Attendance!$G3856,REGULAR_WEEK_SCHEDULE[],6,TRUE)),
IF(WEEKDAY($J3856) = 3,
       IF(COUNTIF(FINALS_WEEK_TUESDAY_DATE[],Attendance!$J3856) &gt; 0, VLOOKUP(Attendance!$G3856,FINALS_WEEK_TUESDAY_PERIOD_SCHEDULE[],2,TRUE),
       VLOOKUP(Attendance!$G3856,REGULAR_WEEK_SCHEDULE[[Tuesday]:[Period]],5,TRUE)),
IF(WEEKDAY(Attendance!$J3856) = 4,
        IF(COUNTIF(BLOCK_WEDNESDAY_DATES[],Attendance!$J3856) &gt; 0, VLOOKUP(Attendance!$G3856,BLOCK_WEDNESDAY_PERIOD_SCHEDULE[],2,TRUE),
        IF(COUNTIF(FINALS_WEEK_WEDNESDAY_DATE[],Attendance!$J3856) &gt; 0, VLOOKUP(Attendance!$G3856,FINALS_WEEK_WEDNESDAY_PERIOD_SCHEDULE[],2,TRUE),
       VLOOKUP(Attendance!$G3856,REGULAR_WEEK_SCHEDULE[[Wednesday]:[Period]],4,TRUE))),
IF(WEEKDAY($J3856) = 5,
       IF(COUNTIF(BLOCK_THURSDAY_DATES[],Attendance!$J3856) &gt; 0, VLOOKUP(Attendance!$G3856,BLOCK_THURSDAY_PERIOD_SCHEDULE[],2,TRUE),
       IF(COUNTIF(FINALS_WEEK_THURSDAY_DATE[],Attendance!$J3856) &gt; 0, VLOOKUP(Attendance!$G3856,FINALS_WEEK_THURSDAY_PERIOD_SCHEDULE[],2,TRUE),
       VLOOKUP(Attendance!$G3856,REGULAR_WEEK_SCHEDULE[[Thursday]:[Period]],3,TRUE))),
IF(WEEKDAY(Attendance!$J3856) = 6,
       IF(COUNTIF(FINALS_WEEK_FRIDAY_DATE[],Attendance!$J3856) &gt; 0, VLOOKUP(Attendance!$G3856,FINALS_WEEK_FRIDAY_PERIOD_SCHEDULE[],2,TRUE),
       VLOOKUP(Attendance!$G3856,REGULAR_WEEK_SCHEDULE[[Friday]:[Period]],2,TRUE))))))))))</f>
        <v/>
      </c>
      <c r="J3856" s="41" t="str">
        <f t="shared" ca="1" si="185"/>
        <v/>
      </c>
      <c r="K3856" s="41" t="str">
        <f>IF($A3856 &lt;&gt; "",VLOOKUP($A3856,'Student reference sheet'!$A$2:$V$2329, 7,FALSE), "")</f>
        <v/>
      </c>
      <c r="L3856" s="30" t="str">
        <f>IF($A3856 ="", "", VLOOKUP($A3856, 'Student reference sheet'!$A$2:$Z$2603,23,FALSE))</f>
        <v/>
      </c>
      <c r="M3856" s="30" t="str">
        <f>IF($A3856 ="", "", VLOOKUP($A3856, 'Student reference sheet'!$A$2:$Z$2603,24,FALSE))</f>
        <v/>
      </c>
      <c r="N3856" s="30" t="str">
        <f>IF($A3856 ="", "", VLOOKUP($A3856, 'Student reference sheet'!$A$2:$Z$2603,26,FALSE))</f>
        <v/>
      </c>
      <c r="O3856" s="30" t="str">
        <f>IF($A3856 ="", "", VLOOKUP($A3856, 'Student reference sheet'!$A$2:$Z$2603,25,FALSE))</f>
        <v/>
      </c>
      <c r="P3856" s="39" t="str">
        <f>IF($A3856 = "", "", IF(OR(VLOOKUP($A3856,'Student reference sheet'!$A$2:$V$2400,8,FALSE) = "R",  VLOOKUP($A3856,'Student reference sheet'!$A$2:$V$2400,8,FALSE) = "L"), "X", ""))</f>
        <v/>
      </c>
      <c r="Q3856" s="39" t="str">
        <f>IF($A3856 ="", "", VLOOKUP($A3856, 'Student reference sheet'!$A$2:$V$2603,22,FALSE))</f>
        <v/>
      </c>
      <c r="R3856" s="39" t="str">
        <f>IF($A3856 &lt;&gt; "",VLOOKUP($A3856,'Student reference sheet'!$A$2:$V$2329, 5,FALSE), "")</f>
        <v/>
      </c>
      <c r="S3856" s="39" t="str">
        <f>IF($A3856 &lt;&gt; "",VLOOKUP($A3856,'Student reference sheet'!$A$2:$V$2329, 6,FALSE), "")</f>
        <v/>
      </c>
      <c r="T3856" s="30" t="str">
        <f>IF($A3856 = "","",
IF(VLOOKUP($A3856,'Student reference sheet'!$A$2:$V$2329, 10,FALSE) = "Y", "Hispanic",
IF(VLOOKUP($A3856,'Student reference sheet'!$A$2:$V$2329,11,FALSE) &lt;&gt; "",
IF(VLOOKUP($A3856,'Student reference sheet'!$A$2:$V$2329,11,FALSE) = "UNK", "Unknown", VLOOKUP(VALUE(VLOOKUP($A3856,'Student reference sheet'!$A$2:$V$2329,11,FALSE)),'Ethnicity Reference'!$A$2:$B$22,2,FALSE)),
IF(VLOOKUP($A3856,'Student reference sheet'!$A$2:$V$2329,9,FALSE) &lt;&gt; "", VLOOKUP(VALUE(VLOOKUP($A3856,'Student reference sheet'!$A$2:$V$2329,9,FALSE)),'Ethnicity Reference'!$A$2:$B$22,2,FALSE),"Unknown"))))</f>
        <v/>
      </c>
      <c r="U3856" s="35"/>
    </row>
    <row r="3857" spans="1:21" ht="15.75">
      <c r="A3857" s="47"/>
      <c r="B3857" s="33"/>
      <c r="C3857" s="39" t="str">
        <f>IF($A3857 &lt;&gt; "",VLOOKUP($A3857,'Student reference sheet'!$A$2:$V$2329, 3,FALSE), "")</f>
        <v/>
      </c>
      <c r="D3857" s="39" t="str">
        <f>IF($A3857 &lt;&gt; "",VLOOKUP($A3857,'Student reference sheet'!$A$2:$V$2329, 2,FALSE), "")</f>
        <v/>
      </c>
      <c r="E3857" s="35"/>
      <c r="F3857" s="34"/>
      <c r="G3857" s="40" t="str">
        <f t="shared" ca="1" si="183"/>
        <v/>
      </c>
      <c r="H3857" s="40" t="str">
        <f t="shared" ca="1" si="184"/>
        <v/>
      </c>
      <c r="I3857" s="36" t="str">
        <f>IF($A3857 = "", "",
IF(COUNTIF(MINIMUM_DAY_DATES[], Attendance!J3857) &gt; 0, VLOOKUP(Attendance!$G3857,MINIMUM_DAY_PERIOD_SCHEDULE[], 2,TRUE),
IF(COUNTIF(RALLY_DATES[], Attendance!J3857) &gt; 0, VLOOKUP(Attendance!$G3857,RALLY_PERIOD_SCHEDULE[], 2,TRUE),
IF(WEEKDAY(Attendance!$J3857) = 2,
       IF(COUNTIF(FINALS_WEEK_MONDAY_DATE[],Attendance!$J3857) &gt; 0, VLOOKUP(Attendance!$G3857,FINALS_WEEK_MONDAY_PERIOD_SCHEDULE[],2,TRUE),
       VLOOKUP(Attendance!$G3857,REGULAR_WEEK_SCHEDULE[],6,TRUE)),
IF(WEEKDAY($J3857) = 3,
       IF(COUNTIF(FINALS_WEEK_TUESDAY_DATE[],Attendance!$J3857) &gt; 0, VLOOKUP(Attendance!$G3857,FINALS_WEEK_TUESDAY_PERIOD_SCHEDULE[],2,TRUE),
       VLOOKUP(Attendance!$G3857,REGULAR_WEEK_SCHEDULE[[Tuesday]:[Period]],5,TRUE)),
IF(WEEKDAY(Attendance!$J3857) = 4,
        IF(COUNTIF(BLOCK_WEDNESDAY_DATES[],Attendance!$J3857) &gt; 0, VLOOKUP(Attendance!$G3857,BLOCK_WEDNESDAY_PERIOD_SCHEDULE[],2,TRUE),
        IF(COUNTIF(FINALS_WEEK_WEDNESDAY_DATE[],Attendance!$J3857) &gt; 0, VLOOKUP(Attendance!$G3857,FINALS_WEEK_WEDNESDAY_PERIOD_SCHEDULE[],2,TRUE),
       VLOOKUP(Attendance!$G3857,REGULAR_WEEK_SCHEDULE[[Wednesday]:[Period]],4,TRUE))),
IF(WEEKDAY($J3857) = 5,
       IF(COUNTIF(BLOCK_THURSDAY_DATES[],Attendance!$J3857) &gt; 0, VLOOKUP(Attendance!$G3857,BLOCK_THURSDAY_PERIOD_SCHEDULE[],2,TRUE),
       IF(COUNTIF(FINALS_WEEK_THURSDAY_DATE[],Attendance!$J3857) &gt; 0, VLOOKUP(Attendance!$G3857,FINALS_WEEK_THURSDAY_PERIOD_SCHEDULE[],2,TRUE),
       VLOOKUP(Attendance!$G3857,REGULAR_WEEK_SCHEDULE[[Thursday]:[Period]],3,TRUE))),
IF(WEEKDAY(Attendance!$J3857) = 6,
       IF(COUNTIF(FINALS_WEEK_FRIDAY_DATE[],Attendance!$J3857) &gt; 0, VLOOKUP(Attendance!$G3857,FINALS_WEEK_FRIDAY_PERIOD_SCHEDULE[],2,TRUE),
       VLOOKUP(Attendance!$G3857,REGULAR_WEEK_SCHEDULE[[Friday]:[Period]],2,TRUE))))))))))</f>
        <v/>
      </c>
      <c r="J3857" s="41" t="str">
        <f t="shared" ca="1" si="185"/>
        <v/>
      </c>
      <c r="K3857" s="41" t="str">
        <f>IF($A3857 &lt;&gt; "",VLOOKUP($A3857,'Student reference sheet'!$A$2:$V$2329, 7,FALSE), "")</f>
        <v/>
      </c>
      <c r="L3857" s="30" t="str">
        <f>IF($A3857 ="", "", VLOOKUP($A3857, 'Student reference sheet'!$A$2:$Z$2603,23,FALSE))</f>
        <v/>
      </c>
      <c r="M3857" s="30" t="str">
        <f>IF($A3857 ="", "", VLOOKUP($A3857, 'Student reference sheet'!$A$2:$Z$2603,24,FALSE))</f>
        <v/>
      </c>
      <c r="N3857" s="30" t="str">
        <f>IF($A3857 ="", "", VLOOKUP($A3857, 'Student reference sheet'!$A$2:$Z$2603,26,FALSE))</f>
        <v/>
      </c>
      <c r="O3857" s="30" t="str">
        <f>IF($A3857 ="", "", VLOOKUP($A3857, 'Student reference sheet'!$A$2:$Z$2603,25,FALSE))</f>
        <v/>
      </c>
      <c r="P3857" s="39" t="str">
        <f>IF($A3857 = "", "", IF(OR(VLOOKUP($A3857,'Student reference sheet'!$A$2:$V$2400,8,FALSE) = "R",  VLOOKUP($A3857,'Student reference sheet'!$A$2:$V$2400,8,FALSE) = "L"), "X", ""))</f>
        <v/>
      </c>
      <c r="Q3857" s="39" t="str">
        <f>IF($A3857 ="", "", VLOOKUP($A3857, 'Student reference sheet'!$A$2:$V$2603,22,FALSE))</f>
        <v/>
      </c>
      <c r="R3857" s="39" t="str">
        <f>IF($A3857 &lt;&gt; "",VLOOKUP($A3857,'Student reference sheet'!$A$2:$V$2329, 5,FALSE), "")</f>
        <v/>
      </c>
      <c r="S3857" s="39" t="str">
        <f>IF($A3857 &lt;&gt; "",VLOOKUP($A3857,'Student reference sheet'!$A$2:$V$2329, 6,FALSE), "")</f>
        <v/>
      </c>
      <c r="T3857" s="30" t="str">
        <f>IF($A3857 = "","",
IF(VLOOKUP($A3857,'Student reference sheet'!$A$2:$V$2329, 10,FALSE) = "Y", "Hispanic",
IF(VLOOKUP($A3857,'Student reference sheet'!$A$2:$V$2329,11,FALSE) &lt;&gt; "",
IF(VLOOKUP($A3857,'Student reference sheet'!$A$2:$V$2329,11,FALSE) = "UNK", "Unknown", VLOOKUP(VALUE(VLOOKUP($A3857,'Student reference sheet'!$A$2:$V$2329,11,FALSE)),'Ethnicity Reference'!$A$2:$B$22,2,FALSE)),
IF(VLOOKUP($A3857,'Student reference sheet'!$A$2:$V$2329,9,FALSE) &lt;&gt; "", VLOOKUP(VALUE(VLOOKUP($A3857,'Student reference sheet'!$A$2:$V$2329,9,FALSE)),'Ethnicity Reference'!$A$2:$B$22,2,FALSE),"Unknown"))))</f>
        <v/>
      </c>
      <c r="U3857" s="35"/>
    </row>
    <row r="3858" spans="1:21" ht="15.75">
      <c r="A3858" s="47"/>
      <c r="B3858" s="33"/>
      <c r="C3858" s="39" t="str">
        <f>IF($A3858 &lt;&gt; "",VLOOKUP($A3858,'Student reference sheet'!$A$2:$V$2329, 3,FALSE), "")</f>
        <v/>
      </c>
      <c r="D3858" s="39" t="str">
        <f>IF($A3858 &lt;&gt; "",VLOOKUP($A3858,'Student reference sheet'!$A$2:$V$2329, 2,FALSE), "")</f>
        <v/>
      </c>
      <c r="E3858" s="35"/>
      <c r="F3858" s="34"/>
      <c r="G3858" s="40" t="str">
        <f t="shared" ca="1" si="183"/>
        <v/>
      </c>
      <c r="H3858" s="40" t="str">
        <f t="shared" ca="1" si="184"/>
        <v/>
      </c>
      <c r="I3858" s="36" t="str">
        <f>IF($A3858 = "", "",
IF(COUNTIF(MINIMUM_DAY_DATES[], Attendance!J3858) &gt; 0, VLOOKUP(Attendance!$G3858,MINIMUM_DAY_PERIOD_SCHEDULE[], 2,TRUE),
IF(COUNTIF(RALLY_DATES[], Attendance!J3858) &gt; 0, VLOOKUP(Attendance!$G3858,RALLY_PERIOD_SCHEDULE[], 2,TRUE),
IF(WEEKDAY(Attendance!$J3858) = 2,
       IF(COUNTIF(FINALS_WEEK_MONDAY_DATE[],Attendance!$J3858) &gt; 0, VLOOKUP(Attendance!$G3858,FINALS_WEEK_MONDAY_PERIOD_SCHEDULE[],2,TRUE),
       VLOOKUP(Attendance!$G3858,REGULAR_WEEK_SCHEDULE[],6,TRUE)),
IF(WEEKDAY($J3858) = 3,
       IF(COUNTIF(FINALS_WEEK_TUESDAY_DATE[],Attendance!$J3858) &gt; 0, VLOOKUP(Attendance!$G3858,FINALS_WEEK_TUESDAY_PERIOD_SCHEDULE[],2,TRUE),
       VLOOKUP(Attendance!$G3858,REGULAR_WEEK_SCHEDULE[[Tuesday]:[Period]],5,TRUE)),
IF(WEEKDAY(Attendance!$J3858) = 4,
        IF(COUNTIF(BLOCK_WEDNESDAY_DATES[],Attendance!$J3858) &gt; 0, VLOOKUP(Attendance!$G3858,BLOCK_WEDNESDAY_PERIOD_SCHEDULE[],2,TRUE),
        IF(COUNTIF(FINALS_WEEK_WEDNESDAY_DATE[],Attendance!$J3858) &gt; 0, VLOOKUP(Attendance!$G3858,FINALS_WEEK_WEDNESDAY_PERIOD_SCHEDULE[],2,TRUE),
       VLOOKUP(Attendance!$G3858,REGULAR_WEEK_SCHEDULE[[Wednesday]:[Period]],4,TRUE))),
IF(WEEKDAY($J3858) = 5,
       IF(COUNTIF(BLOCK_THURSDAY_DATES[],Attendance!$J3858) &gt; 0, VLOOKUP(Attendance!$G3858,BLOCK_THURSDAY_PERIOD_SCHEDULE[],2,TRUE),
       IF(COUNTIF(FINALS_WEEK_THURSDAY_DATE[],Attendance!$J3858) &gt; 0, VLOOKUP(Attendance!$G3858,FINALS_WEEK_THURSDAY_PERIOD_SCHEDULE[],2,TRUE),
       VLOOKUP(Attendance!$G3858,REGULAR_WEEK_SCHEDULE[[Thursday]:[Period]],3,TRUE))),
IF(WEEKDAY(Attendance!$J3858) = 6,
       IF(COUNTIF(FINALS_WEEK_FRIDAY_DATE[],Attendance!$J3858) &gt; 0, VLOOKUP(Attendance!$G3858,FINALS_WEEK_FRIDAY_PERIOD_SCHEDULE[],2,TRUE),
       VLOOKUP(Attendance!$G3858,REGULAR_WEEK_SCHEDULE[[Friday]:[Period]],2,TRUE))))))))))</f>
        <v/>
      </c>
      <c r="J3858" s="41" t="str">
        <f t="shared" ca="1" si="185"/>
        <v/>
      </c>
      <c r="K3858" s="41" t="str">
        <f>IF($A3858 &lt;&gt; "",VLOOKUP($A3858,'Student reference sheet'!$A$2:$V$2329, 7,FALSE), "")</f>
        <v/>
      </c>
      <c r="L3858" s="30" t="str">
        <f>IF($A3858 ="", "", VLOOKUP($A3858, 'Student reference sheet'!$A$2:$Z$2603,23,FALSE))</f>
        <v/>
      </c>
      <c r="M3858" s="30" t="str">
        <f>IF($A3858 ="", "", VLOOKUP($A3858, 'Student reference sheet'!$A$2:$Z$2603,24,FALSE))</f>
        <v/>
      </c>
      <c r="N3858" s="30" t="str">
        <f>IF($A3858 ="", "", VLOOKUP($A3858, 'Student reference sheet'!$A$2:$Z$2603,26,FALSE))</f>
        <v/>
      </c>
      <c r="O3858" s="30" t="str">
        <f>IF($A3858 ="", "", VLOOKUP($A3858, 'Student reference sheet'!$A$2:$Z$2603,25,FALSE))</f>
        <v/>
      </c>
      <c r="P3858" s="39" t="str">
        <f>IF($A3858 = "", "", IF(OR(VLOOKUP($A3858,'Student reference sheet'!$A$2:$V$2400,8,FALSE) = "R",  VLOOKUP($A3858,'Student reference sheet'!$A$2:$V$2400,8,FALSE) = "L"), "X", ""))</f>
        <v/>
      </c>
      <c r="Q3858" s="39" t="str">
        <f>IF($A3858 ="", "", VLOOKUP($A3858, 'Student reference sheet'!$A$2:$V$2603,22,FALSE))</f>
        <v/>
      </c>
      <c r="R3858" s="39" t="str">
        <f>IF($A3858 &lt;&gt; "",VLOOKUP($A3858,'Student reference sheet'!$A$2:$V$2329, 5,FALSE), "")</f>
        <v/>
      </c>
      <c r="S3858" s="39" t="str">
        <f>IF($A3858 &lt;&gt; "",VLOOKUP($A3858,'Student reference sheet'!$A$2:$V$2329, 6,FALSE), "")</f>
        <v/>
      </c>
      <c r="T3858" s="30" t="str">
        <f>IF($A3858 = "","",
IF(VLOOKUP($A3858,'Student reference sheet'!$A$2:$V$2329, 10,FALSE) = "Y", "Hispanic",
IF(VLOOKUP($A3858,'Student reference sheet'!$A$2:$V$2329,11,FALSE) &lt;&gt; "",
IF(VLOOKUP($A3858,'Student reference sheet'!$A$2:$V$2329,11,FALSE) = "UNK", "Unknown", VLOOKUP(VALUE(VLOOKUP($A3858,'Student reference sheet'!$A$2:$V$2329,11,FALSE)),'Ethnicity Reference'!$A$2:$B$22,2,FALSE)),
IF(VLOOKUP($A3858,'Student reference sheet'!$A$2:$V$2329,9,FALSE) &lt;&gt; "", VLOOKUP(VALUE(VLOOKUP($A3858,'Student reference sheet'!$A$2:$V$2329,9,FALSE)),'Ethnicity Reference'!$A$2:$B$22,2,FALSE),"Unknown"))))</f>
        <v/>
      </c>
      <c r="U3858" s="35"/>
    </row>
    <row r="3859" spans="1:21" ht="15.75">
      <c r="A3859" s="47"/>
      <c r="B3859" s="33"/>
      <c r="C3859" s="39" t="str">
        <f>IF($A3859 &lt;&gt; "",VLOOKUP($A3859,'Student reference sheet'!$A$2:$V$2329, 3,FALSE), "")</f>
        <v/>
      </c>
      <c r="D3859" s="39" t="str">
        <f>IF($A3859 &lt;&gt; "",VLOOKUP($A3859,'Student reference sheet'!$A$2:$V$2329, 2,FALSE), "")</f>
        <v/>
      </c>
      <c r="E3859" s="35"/>
      <c r="F3859" s="34"/>
      <c r="G3859" s="40" t="str">
        <f t="shared" ca="1" si="183"/>
        <v/>
      </c>
      <c r="H3859" s="40" t="str">
        <f t="shared" ca="1" si="184"/>
        <v/>
      </c>
      <c r="I3859" s="36" t="str">
        <f>IF($A3859 = "", "",
IF(COUNTIF(MINIMUM_DAY_DATES[], Attendance!J3859) &gt; 0, VLOOKUP(Attendance!$G3859,MINIMUM_DAY_PERIOD_SCHEDULE[], 2,TRUE),
IF(COUNTIF(RALLY_DATES[], Attendance!J3859) &gt; 0, VLOOKUP(Attendance!$G3859,RALLY_PERIOD_SCHEDULE[], 2,TRUE),
IF(WEEKDAY(Attendance!$J3859) = 2,
       IF(COUNTIF(FINALS_WEEK_MONDAY_DATE[],Attendance!$J3859) &gt; 0, VLOOKUP(Attendance!$G3859,FINALS_WEEK_MONDAY_PERIOD_SCHEDULE[],2,TRUE),
       VLOOKUP(Attendance!$G3859,REGULAR_WEEK_SCHEDULE[],6,TRUE)),
IF(WEEKDAY($J3859) = 3,
       IF(COUNTIF(FINALS_WEEK_TUESDAY_DATE[],Attendance!$J3859) &gt; 0, VLOOKUP(Attendance!$G3859,FINALS_WEEK_TUESDAY_PERIOD_SCHEDULE[],2,TRUE),
       VLOOKUP(Attendance!$G3859,REGULAR_WEEK_SCHEDULE[[Tuesday]:[Period]],5,TRUE)),
IF(WEEKDAY(Attendance!$J3859) = 4,
        IF(COUNTIF(BLOCK_WEDNESDAY_DATES[],Attendance!$J3859) &gt; 0, VLOOKUP(Attendance!$G3859,BLOCK_WEDNESDAY_PERIOD_SCHEDULE[],2,TRUE),
        IF(COUNTIF(FINALS_WEEK_WEDNESDAY_DATE[],Attendance!$J3859) &gt; 0, VLOOKUP(Attendance!$G3859,FINALS_WEEK_WEDNESDAY_PERIOD_SCHEDULE[],2,TRUE),
       VLOOKUP(Attendance!$G3859,REGULAR_WEEK_SCHEDULE[[Wednesday]:[Period]],4,TRUE))),
IF(WEEKDAY($J3859) = 5,
       IF(COUNTIF(BLOCK_THURSDAY_DATES[],Attendance!$J3859) &gt; 0, VLOOKUP(Attendance!$G3859,BLOCK_THURSDAY_PERIOD_SCHEDULE[],2,TRUE),
       IF(COUNTIF(FINALS_WEEK_THURSDAY_DATE[],Attendance!$J3859) &gt; 0, VLOOKUP(Attendance!$G3859,FINALS_WEEK_THURSDAY_PERIOD_SCHEDULE[],2,TRUE),
       VLOOKUP(Attendance!$G3859,REGULAR_WEEK_SCHEDULE[[Thursday]:[Period]],3,TRUE))),
IF(WEEKDAY(Attendance!$J3859) = 6,
       IF(COUNTIF(FINALS_WEEK_FRIDAY_DATE[],Attendance!$J3859) &gt; 0, VLOOKUP(Attendance!$G3859,FINALS_WEEK_FRIDAY_PERIOD_SCHEDULE[],2,TRUE),
       VLOOKUP(Attendance!$G3859,REGULAR_WEEK_SCHEDULE[[Friday]:[Period]],2,TRUE))))))))))</f>
        <v/>
      </c>
      <c r="J3859" s="41" t="str">
        <f t="shared" ca="1" si="185"/>
        <v/>
      </c>
      <c r="K3859" s="41" t="str">
        <f>IF($A3859 &lt;&gt; "",VLOOKUP($A3859,'Student reference sheet'!$A$2:$V$2329, 7,FALSE), "")</f>
        <v/>
      </c>
      <c r="L3859" s="30" t="str">
        <f>IF($A3859 ="", "", VLOOKUP($A3859, 'Student reference sheet'!$A$2:$Z$2603,23,FALSE))</f>
        <v/>
      </c>
      <c r="M3859" s="30" t="str">
        <f>IF($A3859 ="", "", VLOOKUP($A3859, 'Student reference sheet'!$A$2:$Z$2603,24,FALSE))</f>
        <v/>
      </c>
      <c r="N3859" s="30" t="str">
        <f>IF($A3859 ="", "", VLOOKUP($A3859, 'Student reference sheet'!$A$2:$Z$2603,26,FALSE))</f>
        <v/>
      </c>
      <c r="O3859" s="30" t="str">
        <f>IF($A3859 ="", "", VLOOKUP($A3859, 'Student reference sheet'!$A$2:$Z$2603,25,FALSE))</f>
        <v/>
      </c>
      <c r="P3859" s="39" t="str">
        <f>IF($A3859 = "", "", IF(OR(VLOOKUP($A3859,'Student reference sheet'!$A$2:$V$2400,8,FALSE) = "R",  VLOOKUP($A3859,'Student reference sheet'!$A$2:$V$2400,8,FALSE) = "L"), "X", ""))</f>
        <v/>
      </c>
      <c r="Q3859" s="39" t="str">
        <f>IF($A3859 ="", "", VLOOKUP($A3859, 'Student reference sheet'!$A$2:$V$2603,22,FALSE))</f>
        <v/>
      </c>
      <c r="R3859" s="39" t="str">
        <f>IF($A3859 &lt;&gt; "",VLOOKUP($A3859,'Student reference sheet'!$A$2:$V$2329, 5,FALSE), "")</f>
        <v/>
      </c>
      <c r="S3859" s="39" t="str">
        <f>IF($A3859 &lt;&gt; "",VLOOKUP($A3859,'Student reference sheet'!$A$2:$V$2329, 6,FALSE), "")</f>
        <v/>
      </c>
      <c r="T3859" s="30" t="str">
        <f>IF($A3859 = "","",
IF(VLOOKUP($A3859,'Student reference sheet'!$A$2:$V$2329, 10,FALSE) = "Y", "Hispanic",
IF(VLOOKUP($A3859,'Student reference sheet'!$A$2:$V$2329,11,FALSE) &lt;&gt; "",
IF(VLOOKUP($A3859,'Student reference sheet'!$A$2:$V$2329,11,FALSE) = "UNK", "Unknown", VLOOKUP(VALUE(VLOOKUP($A3859,'Student reference sheet'!$A$2:$V$2329,11,FALSE)),'Ethnicity Reference'!$A$2:$B$22,2,FALSE)),
IF(VLOOKUP($A3859,'Student reference sheet'!$A$2:$V$2329,9,FALSE) &lt;&gt; "", VLOOKUP(VALUE(VLOOKUP($A3859,'Student reference sheet'!$A$2:$V$2329,9,FALSE)),'Ethnicity Reference'!$A$2:$B$22,2,FALSE),"Unknown"))))</f>
        <v/>
      </c>
      <c r="U3859" s="35"/>
    </row>
    <row r="3860" spans="1:21" ht="15.75">
      <c r="A3860" s="47"/>
      <c r="B3860" s="33"/>
      <c r="C3860" s="39" t="str">
        <f>IF($A3860 &lt;&gt; "",VLOOKUP($A3860,'Student reference sheet'!$A$2:$V$2329, 3,FALSE), "")</f>
        <v/>
      </c>
      <c r="D3860" s="39" t="str">
        <f>IF($A3860 &lt;&gt; "",VLOOKUP($A3860,'Student reference sheet'!$A$2:$V$2329, 2,FALSE), "")</f>
        <v/>
      </c>
      <c r="E3860" s="35"/>
      <c r="F3860" s="34"/>
      <c r="G3860" s="40" t="str">
        <f t="shared" ca="1" si="183"/>
        <v/>
      </c>
      <c r="H3860" s="40" t="str">
        <f t="shared" ca="1" si="184"/>
        <v/>
      </c>
      <c r="I3860" s="36" t="str">
        <f>IF($A3860 = "", "",
IF(COUNTIF(MINIMUM_DAY_DATES[], Attendance!J3860) &gt; 0, VLOOKUP(Attendance!$G3860,MINIMUM_DAY_PERIOD_SCHEDULE[], 2,TRUE),
IF(COUNTIF(RALLY_DATES[], Attendance!J3860) &gt; 0, VLOOKUP(Attendance!$G3860,RALLY_PERIOD_SCHEDULE[], 2,TRUE),
IF(WEEKDAY(Attendance!$J3860) = 2,
       IF(COUNTIF(FINALS_WEEK_MONDAY_DATE[],Attendance!$J3860) &gt; 0, VLOOKUP(Attendance!$G3860,FINALS_WEEK_MONDAY_PERIOD_SCHEDULE[],2,TRUE),
       VLOOKUP(Attendance!$G3860,REGULAR_WEEK_SCHEDULE[],6,TRUE)),
IF(WEEKDAY($J3860) = 3,
       IF(COUNTIF(FINALS_WEEK_TUESDAY_DATE[],Attendance!$J3860) &gt; 0, VLOOKUP(Attendance!$G3860,FINALS_WEEK_TUESDAY_PERIOD_SCHEDULE[],2,TRUE),
       VLOOKUP(Attendance!$G3860,REGULAR_WEEK_SCHEDULE[[Tuesday]:[Period]],5,TRUE)),
IF(WEEKDAY(Attendance!$J3860) = 4,
        IF(COUNTIF(BLOCK_WEDNESDAY_DATES[],Attendance!$J3860) &gt; 0, VLOOKUP(Attendance!$G3860,BLOCK_WEDNESDAY_PERIOD_SCHEDULE[],2,TRUE),
        IF(COUNTIF(FINALS_WEEK_WEDNESDAY_DATE[],Attendance!$J3860) &gt; 0, VLOOKUP(Attendance!$G3860,FINALS_WEEK_WEDNESDAY_PERIOD_SCHEDULE[],2,TRUE),
       VLOOKUP(Attendance!$G3860,REGULAR_WEEK_SCHEDULE[[Wednesday]:[Period]],4,TRUE))),
IF(WEEKDAY($J3860) = 5,
       IF(COUNTIF(BLOCK_THURSDAY_DATES[],Attendance!$J3860) &gt; 0, VLOOKUP(Attendance!$G3860,BLOCK_THURSDAY_PERIOD_SCHEDULE[],2,TRUE),
       IF(COUNTIF(FINALS_WEEK_THURSDAY_DATE[],Attendance!$J3860) &gt; 0, VLOOKUP(Attendance!$G3860,FINALS_WEEK_THURSDAY_PERIOD_SCHEDULE[],2,TRUE),
       VLOOKUP(Attendance!$G3860,REGULAR_WEEK_SCHEDULE[[Thursday]:[Period]],3,TRUE))),
IF(WEEKDAY(Attendance!$J3860) = 6,
       IF(COUNTIF(FINALS_WEEK_FRIDAY_DATE[],Attendance!$J3860) &gt; 0, VLOOKUP(Attendance!$G3860,FINALS_WEEK_FRIDAY_PERIOD_SCHEDULE[],2,TRUE),
       VLOOKUP(Attendance!$G3860,REGULAR_WEEK_SCHEDULE[[Friday]:[Period]],2,TRUE))))))))))</f>
        <v/>
      </c>
      <c r="J3860" s="41" t="str">
        <f t="shared" ca="1" si="185"/>
        <v/>
      </c>
      <c r="K3860" s="41" t="str">
        <f>IF($A3860 &lt;&gt; "",VLOOKUP($A3860,'Student reference sheet'!$A$2:$V$2329, 7,FALSE), "")</f>
        <v/>
      </c>
      <c r="L3860" s="30" t="str">
        <f>IF($A3860 ="", "", VLOOKUP($A3860, 'Student reference sheet'!$A$2:$Z$2603,23,FALSE))</f>
        <v/>
      </c>
      <c r="M3860" s="30" t="str">
        <f>IF($A3860 ="", "", VLOOKUP($A3860, 'Student reference sheet'!$A$2:$Z$2603,24,FALSE))</f>
        <v/>
      </c>
      <c r="N3860" s="30" t="str">
        <f>IF($A3860 ="", "", VLOOKUP($A3860, 'Student reference sheet'!$A$2:$Z$2603,26,FALSE))</f>
        <v/>
      </c>
      <c r="O3860" s="30" t="str">
        <f>IF($A3860 ="", "", VLOOKUP($A3860, 'Student reference sheet'!$A$2:$Z$2603,25,FALSE))</f>
        <v/>
      </c>
      <c r="P3860" s="39" t="str">
        <f>IF($A3860 = "", "", IF(OR(VLOOKUP($A3860,'Student reference sheet'!$A$2:$V$2400,8,FALSE) = "R",  VLOOKUP($A3860,'Student reference sheet'!$A$2:$V$2400,8,FALSE) = "L"), "X", ""))</f>
        <v/>
      </c>
      <c r="Q3860" s="39" t="str">
        <f>IF($A3860 ="", "", VLOOKUP($A3860, 'Student reference sheet'!$A$2:$V$2603,22,FALSE))</f>
        <v/>
      </c>
      <c r="R3860" s="39" t="str">
        <f>IF($A3860 &lt;&gt; "",VLOOKUP($A3860,'Student reference sheet'!$A$2:$V$2329, 5,FALSE), "")</f>
        <v/>
      </c>
      <c r="S3860" s="39" t="str">
        <f>IF($A3860 &lt;&gt; "",VLOOKUP($A3860,'Student reference sheet'!$A$2:$V$2329, 6,FALSE), "")</f>
        <v/>
      </c>
      <c r="T3860" s="30" t="str">
        <f>IF($A3860 = "","",
IF(VLOOKUP($A3860,'Student reference sheet'!$A$2:$V$2329, 10,FALSE) = "Y", "Hispanic",
IF(VLOOKUP($A3860,'Student reference sheet'!$A$2:$V$2329,11,FALSE) &lt;&gt; "",
IF(VLOOKUP($A3860,'Student reference sheet'!$A$2:$V$2329,11,FALSE) = "UNK", "Unknown", VLOOKUP(VALUE(VLOOKUP($A3860,'Student reference sheet'!$A$2:$V$2329,11,FALSE)),'Ethnicity Reference'!$A$2:$B$22,2,FALSE)),
IF(VLOOKUP($A3860,'Student reference sheet'!$A$2:$V$2329,9,FALSE) &lt;&gt; "", VLOOKUP(VALUE(VLOOKUP($A3860,'Student reference sheet'!$A$2:$V$2329,9,FALSE)),'Ethnicity Reference'!$A$2:$B$22,2,FALSE),"Unknown"))))</f>
        <v/>
      </c>
      <c r="U3860" s="35"/>
    </row>
    <row r="3861" spans="1:21" ht="15.75">
      <c r="A3861" s="47"/>
      <c r="B3861" s="33"/>
      <c r="C3861" s="39" t="str">
        <f>IF($A3861 &lt;&gt; "",VLOOKUP($A3861,'Student reference sheet'!$A$2:$V$2329, 3,FALSE), "")</f>
        <v/>
      </c>
      <c r="D3861" s="39" t="str">
        <f>IF($A3861 &lt;&gt; "",VLOOKUP($A3861,'Student reference sheet'!$A$2:$V$2329, 2,FALSE), "")</f>
        <v/>
      </c>
      <c r="E3861" s="35"/>
      <c r="F3861" s="34"/>
      <c r="G3861" s="40" t="str">
        <f t="shared" ca="1" si="183"/>
        <v/>
      </c>
      <c r="H3861" s="40" t="str">
        <f t="shared" ca="1" si="184"/>
        <v/>
      </c>
      <c r="I3861" s="36" t="str">
        <f>IF($A3861 = "", "",
IF(COUNTIF(MINIMUM_DAY_DATES[], Attendance!J3861) &gt; 0, VLOOKUP(Attendance!$G3861,MINIMUM_DAY_PERIOD_SCHEDULE[], 2,TRUE),
IF(COUNTIF(RALLY_DATES[], Attendance!J3861) &gt; 0, VLOOKUP(Attendance!$G3861,RALLY_PERIOD_SCHEDULE[], 2,TRUE),
IF(WEEKDAY(Attendance!$J3861) = 2,
       IF(COUNTIF(FINALS_WEEK_MONDAY_DATE[],Attendance!$J3861) &gt; 0, VLOOKUP(Attendance!$G3861,FINALS_WEEK_MONDAY_PERIOD_SCHEDULE[],2,TRUE),
       VLOOKUP(Attendance!$G3861,REGULAR_WEEK_SCHEDULE[],6,TRUE)),
IF(WEEKDAY($J3861) = 3,
       IF(COUNTIF(FINALS_WEEK_TUESDAY_DATE[],Attendance!$J3861) &gt; 0, VLOOKUP(Attendance!$G3861,FINALS_WEEK_TUESDAY_PERIOD_SCHEDULE[],2,TRUE),
       VLOOKUP(Attendance!$G3861,REGULAR_WEEK_SCHEDULE[[Tuesday]:[Period]],5,TRUE)),
IF(WEEKDAY(Attendance!$J3861) = 4,
        IF(COUNTIF(BLOCK_WEDNESDAY_DATES[],Attendance!$J3861) &gt; 0, VLOOKUP(Attendance!$G3861,BLOCK_WEDNESDAY_PERIOD_SCHEDULE[],2,TRUE),
        IF(COUNTIF(FINALS_WEEK_WEDNESDAY_DATE[],Attendance!$J3861) &gt; 0, VLOOKUP(Attendance!$G3861,FINALS_WEEK_WEDNESDAY_PERIOD_SCHEDULE[],2,TRUE),
       VLOOKUP(Attendance!$G3861,REGULAR_WEEK_SCHEDULE[[Wednesday]:[Period]],4,TRUE))),
IF(WEEKDAY($J3861) = 5,
       IF(COUNTIF(BLOCK_THURSDAY_DATES[],Attendance!$J3861) &gt; 0, VLOOKUP(Attendance!$G3861,BLOCK_THURSDAY_PERIOD_SCHEDULE[],2,TRUE),
       IF(COUNTIF(FINALS_WEEK_THURSDAY_DATE[],Attendance!$J3861) &gt; 0, VLOOKUP(Attendance!$G3861,FINALS_WEEK_THURSDAY_PERIOD_SCHEDULE[],2,TRUE),
       VLOOKUP(Attendance!$G3861,REGULAR_WEEK_SCHEDULE[[Thursday]:[Period]],3,TRUE))),
IF(WEEKDAY(Attendance!$J3861) = 6,
       IF(COUNTIF(FINALS_WEEK_FRIDAY_DATE[],Attendance!$J3861) &gt; 0, VLOOKUP(Attendance!$G3861,FINALS_WEEK_FRIDAY_PERIOD_SCHEDULE[],2,TRUE),
       VLOOKUP(Attendance!$G3861,REGULAR_WEEK_SCHEDULE[[Friday]:[Period]],2,TRUE))))))))))</f>
        <v/>
      </c>
      <c r="J3861" s="41" t="str">
        <f t="shared" ca="1" si="185"/>
        <v/>
      </c>
      <c r="K3861" s="41" t="str">
        <f>IF($A3861 &lt;&gt; "",VLOOKUP($A3861,'Student reference sheet'!$A$2:$V$2329, 7,FALSE), "")</f>
        <v/>
      </c>
      <c r="L3861" s="30" t="str">
        <f>IF($A3861 ="", "", VLOOKUP($A3861, 'Student reference sheet'!$A$2:$Z$2603,23,FALSE))</f>
        <v/>
      </c>
      <c r="M3861" s="30" t="str">
        <f>IF($A3861 ="", "", VLOOKUP($A3861, 'Student reference sheet'!$A$2:$Z$2603,24,FALSE))</f>
        <v/>
      </c>
      <c r="N3861" s="30" t="str">
        <f>IF($A3861 ="", "", VLOOKUP($A3861, 'Student reference sheet'!$A$2:$Z$2603,26,FALSE))</f>
        <v/>
      </c>
      <c r="O3861" s="30" t="str">
        <f>IF($A3861 ="", "", VLOOKUP($A3861, 'Student reference sheet'!$A$2:$Z$2603,25,FALSE))</f>
        <v/>
      </c>
      <c r="P3861" s="39" t="str">
        <f>IF($A3861 = "", "", IF(OR(VLOOKUP($A3861,'Student reference sheet'!$A$2:$V$2400,8,FALSE) = "R",  VLOOKUP($A3861,'Student reference sheet'!$A$2:$V$2400,8,FALSE) = "L"), "X", ""))</f>
        <v/>
      </c>
      <c r="Q3861" s="39" t="str">
        <f>IF($A3861 ="", "", VLOOKUP($A3861, 'Student reference sheet'!$A$2:$V$2603,22,FALSE))</f>
        <v/>
      </c>
      <c r="R3861" s="39" t="str">
        <f>IF($A3861 &lt;&gt; "",VLOOKUP($A3861,'Student reference sheet'!$A$2:$V$2329, 5,FALSE), "")</f>
        <v/>
      </c>
      <c r="S3861" s="39" t="str">
        <f>IF($A3861 &lt;&gt; "",VLOOKUP($A3861,'Student reference sheet'!$A$2:$V$2329, 6,FALSE), "")</f>
        <v/>
      </c>
      <c r="T3861" s="30" t="str">
        <f>IF($A3861 = "","",
IF(VLOOKUP($A3861,'Student reference sheet'!$A$2:$V$2329, 10,FALSE) = "Y", "Hispanic",
IF(VLOOKUP($A3861,'Student reference sheet'!$A$2:$V$2329,11,FALSE) &lt;&gt; "",
IF(VLOOKUP($A3861,'Student reference sheet'!$A$2:$V$2329,11,FALSE) = "UNK", "Unknown", VLOOKUP(VALUE(VLOOKUP($A3861,'Student reference sheet'!$A$2:$V$2329,11,FALSE)),'Ethnicity Reference'!$A$2:$B$22,2,FALSE)),
IF(VLOOKUP($A3861,'Student reference sheet'!$A$2:$V$2329,9,FALSE) &lt;&gt; "", VLOOKUP(VALUE(VLOOKUP($A3861,'Student reference sheet'!$A$2:$V$2329,9,FALSE)),'Ethnicity Reference'!$A$2:$B$22,2,FALSE),"Unknown"))))</f>
        <v/>
      </c>
      <c r="U3861" s="35"/>
    </row>
    <row r="3862" spans="1:21" ht="15.75">
      <c r="A3862" s="47"/>
      <c r="B3862" s="33"/>
      <c r="C3862" s="39" t="str">
        <f>IF($A3862 &lt;&gt; "",VLOOKUP($A3862,'Student reference sheet'!$A$2:$V$2329, 3,FALSE), "")</f>
        <v/>
      </c>
      <c r="D3862" s="39" t="str">
        <f>IF($A3862 &lt;&gt; "",VLOOKUP($A3862,'Student reference sheet'!$A$2:$V$2329, 2,FALSE), "")</f>
        <v/>
      </c>
      <c r="E3862" s="35"/>
      <c r="F3862" s="34"/>
      <c r="G3862" s="40" t="str">
        <f t="shared" ca="1" si="183"/>
        <v/>
      </c>
      <c r="H3862" s="40" t="str">
        <f t="shared" ca="1" si="184"/>
        <v/>
      </c>
      <c r="I3862" s="36" t="str">
        <f>IF($A3862 = "", "",
IF(COUNTIF(MINIMUM_DAY_DATES[], Attendance!J3862) &gt; 0, VLOOKUP(Attendance!$G3862,MINIMUM_DAY_PERIOD_SCHEDULE[], 2,TRUE),
IF(COUNTIF(RALLY_DATES[], Attendance!J3862) &gt; 0, VLOOKUP(Attendance!$G3862,RALLY_PERIOD_SCHEDULE[], 2,TRUE),
IF(WEEKDAY(Attendance!$J3862) = 2,
       IF(COUNTIF(FINALS_WEEK_MONDAY_DATE[],Attendance!$J3862) &gt; 0, VLOOKUP(Attendance!$G3862,FINALS_WEEK_MONDAY_PERIOD_SCHEDULE[],2,TRUE),
       VLOOKUP(Attendance!$G3862,REGULAR_WEEK_SCHEDULE[],6,TRUE)),
IF(WEEKDAY($J3862) = 3,
       IF(COUNTIF(FINALS_WEEK_TUESDAY_DATE[],Attendance!$J3862) &gt; 0, VLOOKUP(Attendance!$G3862,FINALS_WEEK_TUESDAY_PERIOD_SCHEDULE[],2,TRUE),
       VLOOKUP(Attendance!$G3862,REGULAR_WEEK_SCHEDULE[[Tuesday]:[Period]],5,TRUE)),
IF(WEEKDAY(Attendance!$J3862) = 4,
        IF(COUNTIF(BLOCK_WEDNESDAY_DATES[],Attendance!$J3862) &gt; 0, VLOOKUP(Attendance!$G3862,BLOCK_WEDNESDAY_PERIOD_SCHEDULE[],2,TRUE),
        IF(COUNTIF(FINALS_WEEK_WEDNESDAY_DATE[],Attendance!$J3862) &gt; 0, VLOOKUP(Attendance!$G3862,FINALS_WEEK_WEDNESDAY_PERIOD_SCHEDULE[],2,TRUE),
       VLOOKUP(Attendance!$G3862,REGULAR_WEEK_SCHEDULE[[Wednesday]:[Period]],4,TRUE))),
IF(WEEKDAY($J3862) = 5,
       IF(COUNTIF(BLOCK_THURSDAY_DATES[],Attendance!$J3862) &gt; 0, VLOOKUP(Attendance!$G3862,BLOCK_THURSDAY_PERIOD_SCHEDULE[],2,TRUE),
       IF(COUNTIF(FINALS_WEEK_THURSDAY_DATE[],Attendance!$J3862) &gt; 0, VLOOKUP(Attendance!$G3862,FINALS_WEEK_THURSDAY_PERIOD_SCHEDULE[],2,TRUE),
       VLOOKUP(Attendance!$G3862,REGULAR_WEEK_SCHEDULE[[Thursday]:[Period]],3,TRUE))),
IF(WEEKDAY(Attendance!$J3862) = 6,
       IF(COUNTIF(FINALS_WEEK_FRIDAY_DATE[],Attendance!$J3862) &gt; 0, VLOOKUP(Attendance!$G3862,FINALS_WEEK_FRIDAY_PERIOD_SCHEDULE[],2,TRUE),
       VLOOKUP(Attendance!$G3862,REGULAR_WEEK_SCHEDULE[[Friday]:[Period]],2,TRUE))))))))))</f>
        <v/>
      </c>
      <c r="J3862" s="41" t="str">
        <f t="shared" ca="1" si="185"/>
        <v/>
      </c>
      <c r="K3862" s="41" t="str">
        <f>IF($A3862 &lt;&gt; "",VLOOKUP($A3862,'Student reference sheet'!$A$2:$V$2329, 7,FALSE), "")</f>
        <v/>
      </c>
      <c r="L3862" s="30" t="str">
        <f>IF($A3862 ="", "", VLOOKUP($A3862, 'Student reference sheet'!$A$2:$Z$2603,23,FALSE))</f>
        <v/>
      </c>
      <c r="M3862" s="30" t="str">
        <f>IF($A3862 ="", "", VLOOKUP($A3862, 'Student reference sheet'!$A$2:$Z$2603,24,FALSE))</f>
        <v/>
      </c>
      <c r="N3862" s="30" t="str">
        <f>IF($A3862 ="", "", VLOOKUP($A3862, 'Student reference sheet'!$A$2:$Z$2603,26,FALSE))</f>
        <v/>
      </c>
      <c r="O3862" s="30" t="str">
        <f>IF($A3862 ="", "", VLOOKUP($A3862, 'Student reference sheet'!$A$2:$Z$2603,25,FALSE))</f>
        <v/>
      </c>
      <c r="P3862" s="39" t="str">
        <f>IF($A3862 = "", "", IF(OR(VLOOKUP($A3862,'Student reference sheet'!$A$2:$V$2400,8,FALSE) = "R",  VLOOKUP($A3862,'Student reference sheet'!$A$2:$V$2400,8,FALSE) = "L"), "X", ""))</f>
        <v/>
      </c>
      <c r="Q3862" s="39" t="str">
        <f>IF($A3862 ="", "", VLOOKUP($A3862, 'Student reference sheet'!$A$2:$V$2603,22,FALSE))</f>
        <v/>
      </c>
      <c r="R3862" s="39" t="str">
        <f>IF($A3862 &lt;&gt; "",VLOOKUP($A3862,'Student reference sheet'!$A$2:$V$2329, 5,FALSE), "")</f>
        <v/>
      </c>
      <c r="S3862" s="39" t="str">
        <f>IF($A3862 &lt;&gt; "",VLOOKUP($A3862,'Student reference sheet'!$A$2:$V$2329, 6,FALSE), "")</f>
        <v/>
      </c>
      <c r="T3862" s="30" t="str">
        <f>IF($A3862 = "","",
IF(VLOOKUP($A3862,'Student reference sheet'!$A$2:$V$2329, 10,FALSE) = "Y", "Hispanic",
IF(VLOOKUP($A3862,'Student reference sheet'!$A$2:$V$2329,11,FALSE) &lt;&gt; "",
IF(VLOOKUP($A3862,'Student reference sheet'!$A$2:$V$2329,11,FALSE) = "UNK", "Unknown", VLOOKUP(VALUE(VLOOKUP($A3862,'Student reference sheet'!$A$2:$V$2329,11,FALSE)),'Ethnicity Reference'!$A$2:$B$22,2,FALSE)),
IF(VLOOKUP($A3862,'Student reference sheet'!$A$2:$V$2329,9,FALSE) &lt;&gt; "", VLOOKUP(VALUE(VLOOKUP($A3862,'Student reference sheet'!$A$2:$V$2329,9,FALSE)),'Ethnicity Reference'!$A$2:$B$22,2,FALSE),"Unknown"))))</f>
        <v/>
      </c>
      <c r="U3862" s="35"/>
    </row>
    <row r="3863" spans="1:21" ht="15.75">
      <c r="A3863" s="47"/>
      <c r="B3863" s="33"/>
      <c r="C3863" s="39" t="str">
        <f>IF($A3863 &lt;&gt; "",VLOOKUP($A3863,'Student reference sheet'!$A$2:$V$2329, 3,FALSE), "")</f>
        <v/>
      </c>
      <c r="D3863" s="39" t="str">
        <f>IF($A3863 &lt;&gt; "",VLOOKUP($A3863,'Student reference sheet'!$A$2:$V$2329, 2,FALSE), "")</f>
        <v/>
      </c>
      <c r="E3863" s="35"/>
      <c r="F3863" s="34"/>
      <c r="G3863" s="40" t="str">
        <f t="shared" ca="1" si="183"/>
        <v/>
      </c>
      <c r="H3863" s="40" t="str">
        <f t="shared" ca="1" si="184"/>
        <v/>
      </c>
      <c r="I3863" s="36" t="str">
        <f>IF($A3863 = "", "",
IF(COUNTIF(MINIMUM_DAY_DATES[], Attendance!J3863) &gt; 0, VLOOKUP(Attendance!$G3863,MINIMUM_DAY_PERIOD_SCHEDULE[], 2,TRUE),
IF(COUNTIF(RALLY_DATES[], Attendance!J3863) &gt; 0, VLOOKUP(Attendance!$G3863,RALLY_PERIOD_SCHEDULE[], 2,TRUE),
IF(WEEKDAY(Attendance!$J3863) = 2,
       IF(COUNTIF(FINALS_WEEK_MONDAY_DATE[],Attendance!$J3863) &gt; 0, VLOOKUP(Attendance!$G3863,FINALS_WEEK_MONDAY_PERIOD_SCHEDULE[],2,TRUE),
       VLOOKUP(Attendance!$G3863,REGULAR_WEEK_SCHEDULE[],6,TRUE)),
IF(WEEKDAY($J3863) = 3,
       IF(COUNTIF(FINALS_WEEK_TUESDAY_DATE[],Attendance!$J3863) &gt; 0, VLOOKUP(Attendance!$G3863,FINALS_WEEK_TUESDAY_PERIOD_SCHEDULE[],2,TRUE),
       VLOOKUP(Attendance!$G3863,REGULAR_WEEK_SCHEDULE[[Tuesday]:[Period]],5,TRUE)),
IF(WEEKDAY(Attendance!$J3863) = 4,
        IF(COUNTIF(BLOCK_WEDNESDAY_DATES[],Attendance!$J3863) &gt; 0, VLOOKUP(Attendance!$G3863,BLOCK_WEDNESDAY_PERIOD_SCHEDULE[],2,TRUE),
        IF(COUNTIF(FINALS_WEEK_WEDNESDAY_DATE[],Attendance!$J3863) &gt; 0, VLOOKUP(Attendance!$G3863,FINALS_WEEK_WEDNESDAY_PERIOD_SCHEDULE[],2,TRUE),
       VLOOKUP(Attendance!$G3863,REGULAR_WEEK_SCHEDULE[[Wednesday]:[Period]],4,TRUE))),
IF(WEEKDAY($J3863) = 5,
       IF(COUNTIF(BLOCK_THURSDAY_DATES[],Attendance!$J3863) &gt; 0, VLOOKUP(Attendance!$G3863,BLOCK_THURSDAY_PERIOD_SCHEDULE[],2,TRUE),
       IF(COUNTIF(FINALS_WEEK_THURSDAY_DATE[],Attendance!$J3863) &gt; 0, VLOOKUP(Attendance!$G3863,FINALS_WEEK_THURSDAY_PERIOD_SCHEDULE[],2,TRUE),
       VLOOKUP(Attendance!$G3863,REGULAR_WEEK_SCHEDULE[[Thursday]:[Period]],3,TRUE))),
IF(WEEKDAY(Attendance!$J3863) = 6,
       IF(COUNTIF(FINALS_WEEK_FRIDAY_DATE[],Attendance!$J3863) &gt; 0, VLOOKUP(Attendance!$G3863,FINALS_WEEK_FRIDAY_PERIOD_SCHEDULE[],2,TRUE),
       VLOOKUP(Attendance!$G3863,REGULAR_WEEK_SCHEDULE[[Friday]:[Period]],2,TRUE))))))))))</f>
        <v/>
      </c>
      <c r="J3863" s="41" t="str">
        <f t="shared" ca="1" si="185"/>
        <v/>
      </c>
      <c r="K3863" s="41" t="str">
        <f>IF($A3863 &lt;&gt; "",VLOOKUP($A3863,'Student reference sheet'!$A$2:$V$2329, 7,FALSE), "")</f>
        <v/>
      </c>
      <c r="L3863" s="30" t="str">
        <f>IF($A3863 ="", "", VLOOKUP($A3863, 'Student reference sheet'!$A$2:$Z$2603,23,FALSE))</f>
        <v/>
      </c>
      <c r="M3863" s="30" t="str">
        <f>IF($A3863 ="", "", VLOOKUP($A3863, 'Student reference sheet'!$A$2:$Z$2603,24,FALSE))</f>
        <v/>
      </c>
      <c r="N3863" s="30" t="str">
        <f>IF($A3863 ="", "", VLOOKUP($A3863, 'Student reference sheet'!$A$2:$Z$2603,26,FALSE))</f>
        <v/>
      </c>
      <c r="O3863" s="30" t="str">
        <f>IF($A3863 ="", "", VLOOKUP($A3863, 'Student reference sheet'!$A$2:$Z$2603,25,FALSE))</f>
        <v/>
      </c>
      <c r="P3863" s="39" t="str">
        <f>IF($A3863 = "", "", IF(OR(VLOOKUP($A3863,'Student reference sheet'!$A$2:$V$2400,8,FALSE) = "R",  VLOOKUP($A3863,'Student reference sheet'!$A$2:$V$2400,8,FALSE) = "L"), "X", ""))</f>
        <v/>
      </c>
      <c r="Q3863" s="39" t="str">
        <f>IF($A3863 ="", "", VLOOKUP($A3863, 'Student reference sheet'!$A$2:$V$2603,22,FALSE))</f>
        <v/>
      </c>
      <c r="R3863" s="39" t="str">
        <f>IF($A3863 &lt;&gt; "",VLOOKUP($A3863,'Student reference sheet'!$A$2:$V$2329, 5,FALSE), "")</f>
        <v/>
      </c>
      <c r="S3863" s="39" t="str">
        <f>IF($A3863 &lt;&gt; "",VLOOKUP($A3863,'Student reference sheet'!$A$2:$V$2329, 6,FALSE), "")</f>
        <v/>
      </c>
      <c r="T3863" s="30" t="str">
        <f>IF($A3863 = "","",
IF(VLOOKUP($A3863,'Student reference sheet'!$A$2:$V$2329, 10,FALSE) = "Y", "Hispanic",
IF(VLOOKUP($A3863,'Student reference sheet'!$A$2:$V$2329,11,FALSE) &lt;&gt; "",
IF(VLOOKUP($A3863,'Student reference sheet'!$A$2:$V$2329,11,FALSE) = "UNK", "Unknown", VLOOKUP(VALUE(VLOOKUP($A3863,'Student reference sheet'!$A$2:$V$2329,11,FALSE)),'Ethnicity Reference'!$A$2:$B$22,2,FALSE)),
IF(VLOOKUP($A3863,'Student reference sheet'!$A$2:$V$2329,9,FALSE) &lt;&gt; "", VLOOKUP(VALUE(VLOOKUP($A3863,'Student reference sheet'!$A$2:$V$2329,9,FALSE)),'Ethnicity Reference'!$A$2:$B$22,2,FALSE),"Unknown"))))</f>
        <v/>
      </c>
      <c r="U3863" s="35"/>
    </row>
    <row r="3864" spans="1:21" ht="15.75">
      <c r="A3864" s="47"/>
      <c r="B3864" s="33"/>
      <c r="C3864" s="39" t="str">
        <f>IF($A3864 &lt;&gt; "",VLOOKUP($A3864,'Student reference sheet'!$A$2:$V$2329, 3,FALSE), "")</f>
        <v/>
      </c>
      <c r="D3864" s="39" t="str">
        <f>IF($A3864 &lt;&gt; "",VLOOKUP($A3864,'Student reference sheet'!$A$2:$V$2329, 2,FALSE), "")</f>
        <v/>
      </c>
      <c r="E3864" s="35"/>
      <c r="F3864" s="34"/>
      <c r="G3864" s="40" t="str">
        <f t="shared" ca="1" si="183"/>
        <v/>
      </c>
      <c r="H3864" s="40" t="str">
        <f t="shared" ca="1" si="184"/>
        <v/>
      </c>
      <c r="I3864" s="36" t="str">
        <f>IF($A3864 = "", "",
IF(COUNTIF(MINIMUM_DAY_DATES[], Attendance!J3864) &gt; 0, VLOOKUP(Attendance!$G3864,MINIMUM_DAY_PERIOD_SCHEDULE[], 2,TRUE),
IF(COUNTIF(RALLY_DATES[], Attendance!J3864) &gt; 0, VLOOKUP(Attendance!$G3864,RALLY_PERIOD_SCHEDULE[], 2,TRUE),
IF(WEEKDAY(Attendance!$J3864) = 2,
       IF(COUNTIF(FINALS_WEEK_MONDAY_DATE[],Attendance!$J3864) &gt; 0, VLOOKUP(Attendance!$G3864,FINALS_WEEK_MONDAY_PERIOD_SCHEDULE[],2,TRUE),
       VLOOKUP(Attendance!$G3864,REGULAR_WEEK_SCHEDULE[],6,TRUE)),
IF(WEEKDAY($J3864) = 3,
       IF(COUNTIF(FINALS_WEEK_TUESDAY_DATE[],Attendance!$J3864) &gt; 0, VLOOKUP(Attendance!$G3864,FINALS_WEEK_TUESDAY_PERIOD_SCHEDULE[],2,TRUE),
       VLOOKUP(Attendance!$G3864,REGULAR_WEEK_SCHEDULE[[Tuesday]:[Period]],5,TRUE)),
IF(WEEKDAY(Attendance!$J3864) = 4,
        IF(COUNTIF(BLOCK_WEDNESDAY_DATES[],Attendance!$J3864) &gt; 0, VLOOKUP(Attendance!$G3864,BLOCK_WEDNESDAY_PERIOD_SCHEDULE[],2,TRUE),
        IF(COUNTIF(FINALS_WEEK_WEDNESDAY_DATE[],Attendance!$J3864) &gt; 0, VLOOKUP(Attendance!$G3864,FINALS_WEEK_WEDNESDAY_PERIOD_SCHEDULE[],2,TRUE),
       VLOOKUP(Attendance!$G3864,REGULAR_WEEK_SCHEDULE[[Wednesday]:[Period]],4,TRUE))),
IF(WEEKDAY($J3864) = 5,
       IF(COUNTIF(BLOCK_THURSDAY_DATES[],Attendance!$J3864) &gt; 0, VLOOKUP(Attendance!$G3864,BLOCK_THURSDAY_PERIOD_SCHEDULE[],2,TRUE),
       IF(COUNTIF(FINALS_WEEK_THURSDAY_DATE[],Attendance!$J3864) &gt; 0, VLOOKUP(Attendance!$G3864,FINALS_WEEK_THURSDAY_PERIOD_SCHEDULE[],2,TRUE),
       VLOOKUP(Attendance!$G3864,REGULAR_WEEK_SCHEDULE[[Thursday]:[Period]],3,TRUE))),
IF(WEEKDAY(Attendance!$J3864) = 6,
       IF(COUNTIF(FINALS_WEEK_FRIDAY_DATE[],Attendance!$J3864) &gt; 0, VLOOKUP(Attendance!$G3864,FINALS_WEEK_FRIDAY_PERIOD_SCHEDULE[],2,TRUE),
       VLOOKUP(Attendance!$G3864,REGULAR_WEEK_SCHEDULE[[Friday]:[Period]],2,TRUE))))))))))</f>
        <v/>
      </c>
      <c r="J3864" s="41" t="str">
        <f t="shared" ca="1" si="185"/>
        <v/>
      </c>
      <c r="K3864" s="41" t="str">
        <f>IF($A3864 &lt;&gt; "",VLOOKUP($A3864,'Student reference sheet'!$A$2:$V$2329, 7,FALSE), "")</f>
        <v/>
      </c>
      <c r="L3864" s="30" t="str">
        <f>IF($A3864 ="", "", VLOOKUP($A3864, 'Student reference sheet'!$A$2:$Z$2603,23,FALSE))</f>
        <v/>
      </c>
      <c r="M3864" s="30" t="str">
        <f>IF($A3864 ="", "", VLOOKUP($A3864, 'Student reference sheet'!$A$2:$Z$2603,24,FALSE))</f>
        <v/>
      </c>
      <c r="N3864" s="30" t="str">
        <f>IF($A3864 ="", "", VLOOKUP($A3864, 'Student reference sheet'!$A$2:$Z$2603,26,FALSE))</f>
        <v/>
      </c>
      <c r="O3864" s="30" t="str">
        <f>IF($A3864 ="", "", VLOOKUP($A3864, 'Student reference sheet'!$A$2:$Z$2603,25,FALSE))</f>
        <v/>
      </c>
      <c r="P3864" s="39" t="str">
        <f>IF($A3864 = "", "", IF(OR(VLOOKUP($A3864,'Student reference sheet'!$A$2:$V$2400,8,FALSE) = "R",  VLOOKUP($A3864,'Student reference sheet'!$A$2:$V$2400,8,FALSE) = "L"), "X", ""))</f>
        <v/>
      </c>
      <c r="Q3864" s="39" t="str">
        <f>IF($A3864 ="", "", VLOOKUP($A3864, 'Student reference sheet'!$A$2:$V$2603,22,FALSE))</f>
        <v/>
      </c>
      <c r="R3864" s="39" t="str">
        <f>IF($A3864 &lt;&gt; "",VLOOKUP($A3864,'Student reference sheet'!$A$2:$V$2329, 5,FALSE), "")</f>
        <v/>
      </c>
      <c r="S3864" s="39" t="str">
        <f>IF($A3864 &lt;&gt; "",VLOOKUP($A3864,'Student reference sheet'!$A$2:$V$2329, 6,FALSE), "")</f>
        <v/>
      </c>
      <c r="T3864" s="30" t="str">
        <f>IF($A3864 = "","",
IF(VLOOKUP($A3864,'Student reference sheet'!$A$2:$V$2329, 10,FALSE) = "Y", "Hispanic",
IF(VLOOKUP($A3864,'Student reference sheet'!$A$2:$V$2329,11,FALSE) &lt;&gt; "",
IF(VLOOKUP($A3864,'Student reference sheet'!$A$2:$V$2329,11,FALSE) = "UNK", "Unknown", VLOOKUP(VALUE(VLOOKUP($A3864,'Student reference sheet'!$A$2:$V$2329,11,FALSE)),'Ethnicity Reference'!$A$2:$B$22,2,FALSE)),
IF(VLOOKUP($A3864,'Student reference sheet'!$A$2:$V$2329,9,FALSE) &lt;&gt; "", VLOOKUP(VALUE(VLOOKUP($A3864,'Student reference sheet'!$A$2:$V$2329,9,FALSE)),'Ethnicity Reference'!$A$2:$B$22,2,FALSE),"Unknown"))))</f>
        <v/>
      </c>
      <c r="U3864" s="35"/>
    </row>
    <row r="3865" spans="1:21" ht="15.75">
      <c r="A3865" s="47"/>
      <c r="B3865" s="33"/>
      <c r="C3865" s="39" t="str">
        <f>IF($A3865 &lt;&gt; "",VLOOKUP($A3865,'Student reference sheet'!$A$2:$V$2329, 3,FALSE), "")</f>
        <v/>
      </c>
      <c r="D3865" s="39" t="str">
        <f>IF($A3865 &lt;&gt; "",VLOOKUP($A3865,'Student reference sheet'!$A$2:$V$2329, 2,FALSE), "")</f>
        <v/>
      </c>
      <c r="E3865" s="35"/>
      <c r="F3865" s="34"/>
      <c r="G3865" s="40" t="str">
        <f t="shared" ca="1" si="183"/>
        <v/>
      </c>
      <c r="H3865" s="40" t="str">
        <f t="shared" ca="1" si="184"/>
        <v/>
      </c>
      <c r="I3865" s="36" t="str">
        <f>IF($A3865 = "", "",
IF(COUNTIF(MINIMUM_DAY_DATES[], Attendance!J3865) &gt; 0, VLOOKUP(Attendance!$G3865,MINIMUM_DAY_PERIOD_SCHEDULE[], 2,TRUE),
IF(COUNTIF(RALLY_DATES[], Attendance!J3865) &gt; 0, VLOOKUP(Attendance!$G3865,RALLY_PERIOD_SCHEDULE[], 2,TRUE),
IF(WEEKDAY(Attendance!$J3865) = 2,
       IF(COUNTIF(FINALS_WEEK_MONDAY_DATE[],Attendance!$J3865) &gt; 0, VLOOKUP(Attendance!$G3865,FINALS_WEEK_MONDAY_PERIOD_SCHEDULE[],2,TRUE),
       VLOOKUP(Attendance!$G3865,REGULAR_WEEK_SCHEDULE[],6,TRUE)),
IF(WEEKDAY($J3865) = 3,
       IF(COUNTIF(FINALS_WEEK_TUESDAY_DATE[],Attendance!$J3865) &gt; 0, VLOOKUP(Attendance!$G3865,FINALS_WEEK_TUESDAY_PERIOD_SCHEDULE[],2,TRUE),
       VLOOKUP(Attendance!$G3865,REGULAR_WEEK_SCHEDULE[[Tuesday]:[Period]],5,TRUE)),
IF(WEEKDAY(Attendance!$J3865) = 4,
        IF(COUNTIF(BLOCK_WEDNESDAY_DATES[],Attendance!$J3865) &gt; 0, VLOOKUP(Attendance!$G3865,BLOCK_WEDNESDAY_PERIOD_SCHEDULE[],2,TRUE),
        IF(COUNTIF(FINALS_WEEK_WEDNESDAY_DATE[],Attendance!$J3865) &gt; 0, VLOOKUP(Attendance!$G3865,FINALS_WEEK_WEDNESDAY_PERIOD_SCHEDULE[],2,TRUE),
       VLOOKUP(Attendance!$G3865,REGULAR_WEEK_SCHEDULE[[Wednesday]:[Period]],4,TRUE))),
IF(WEEKDAY($J3865) = 5,
       IF(COUNTIF(BLOCK_THURSDAY_DATES[],Attendance!$J3865) &gt; 0, VLOOKUP(Attendance!$G3865,BLOCK_THURSDAY_PERIOD_SCHEDULE[],2,TRUE),
       IF(COUNTIF(FINALS_WEEK_THURSDAY_DATE[],Attendance!$J3865) &gt; 0, VLOOKUP(Attendance!$G3865,FINALS_WEEK_THURSDAY_PERIOD_SCHEDULE[],2,TRUE),
       VLOOKUP(Attendance!$G3865,REGULAR_WEEK_SCHEDULE[[Thursday]:[Period]],3,TRUE))),
IF(WEEKDAY(Attendance!$J3865) = 6,
       IF(COUNTIF(FINALS_WEEK_FRIDAY_DATE[],Attendance!$J3865) &gt; 0, VLOOKUP(Attendance!$G3865,FINALS_WEEK_FRIDAY_PERIOD_SCHEDULE[],2,TRUE),
       VLOOKUP(Attendance!$G3865,REGULAR_WEEK_SCHEDULE[[Friday]:[Period]],2,TRUE))))))))))</f>
        <v/>
      </c>
      <c r="J3865" s="41" t="str">
        <f t="shared" ca="1" si="185"/>
        <v/>
      </c>
      <c r="K3865" s="41" t="str">
        <f>IF($A3865 &lt;&gt; "",VLOOKUP($A3865,'Student reference sheet'!$A$2:$V$2329, 7,FALSE), "")</f>
        <v/>
      </c>
      <c r="L3865" s="30" t="str">
        <f>IF($A3865 ="", "", VLOOKUP($A3865, 'Student reference sheet'!$A$2:$Z$2603,23,FALSE))</f>
        <v/>
      </c>
      <c r="M3865" s="30" t="str">
        <f>IF($A3865 ="", "", VLOOKUP($A3865, 'Student reference sheet'!$A$2:$Z$2603,24,FALSE))</f>
        <v/>
      </c>
      <c r="N3865" s="30" t="str">
        <f>IF($A3865 ="", "", VLOOKUP($A3865, 'Student reference sheet'!$A$2:$Z$2603,26,FALSE))</f>
        <v/>
      </c>
      <c r="O3865" s="30" t="str">
        <f>IF($A3865 ="", "", VLOOKUP($A3865, 'Student reference sheet'!$A$2:$Z$2603,25,FALSE))</f>
        <v/>
      </c>
      <c r="P3865" s="39" t="str">
        <f>IF($A3865 = "", "", IF(OR(VLOOKUP($A3865,'Student reference sheet'!$A$2:$V$2400,8,FALSE) = "R",  VLOOKUP($A3865,'Student reference sheet'!$A$2:$V$2400,8,FALSE) = "L"), "X", ""))</f>
        <v/>
      </c>
      <c r="Q3865" s="39" t="str">
        <f>IF($A3865 ="", "", VLOOKUP($A3865, 'Student reference sheet'!$A$2:$V$2603,22,FALSE))</f>
        <v/>
      </c>
      <c r="R3865" s="39" t="str">
        <f>IF($A3865 &lt;&gt; "",VLOOKUP($A3865,'Student reference sheet'!$A$2:$V$2329, 5,FALSE), "")</f>
        <v/>
      </c>
      <c r="S3865" s="39" t="str">
        <f>IF($A3865 &lt;&gt; "",VLOOKUP($A3865,'Student reference sheet'!$A$2:$V$2329, 6,FALSE), "")</f>
        <v/>
      </c>
      <c r="T3865" s="30" t="str">
        <f>IF($A3865 = "","",
IF(VLOOKUP($A3865,'Student reference sheet'!$A$2:$V$2329, 10,FALSE) = "Y", "Hispanic",
IF(VLOOKUP($A3865,'Student reference sheet'!$A$2:$V$2329,11,FALSE) &lt;&gt; "",
IF(VLOOKUP($A3865,'Student reference sheet'!$A$2:$V$2329,11,FALSE) = "UNK", "Unknown", VLOOKUP(VALUE(VLOOKUP($A3865,'Student reference sheet'!$A$2:$V$2329,11,FALSE)),'Ethnicity Reference'!$A$2:$B$22,2,FALSE)),
IF(VLOOKUP($A3865,'Student reference sheet'!$A$2:$V$2329,9,FALSE) &lt;&gt; "", VLOOKUP(VALUE(VLOOKUP($A3865,'Student reference sheet'!$A$2:$V$2329,9,FALSE)),'Ethnicity Reference'!$A$2:$B$22,2,FALSE),"Unknown"))))</f>
        <v/>
      </c>
      <c r="U3865" s="35"/>
    </row>
    <row r="3866" spans="1:21" ht="15.75">
      <c r="A3866" s="47"/>
      <c r="B3866" s="33"/>
      <c r="C3866" s="39" t="str">
        <f>IF($A3866 &lt;&gt; "",VLOOKUP($A3866,'Student reference sheet'!$A$2:$V$2329, 3,FALSE), "")</f>
        <v/>
      </c>
      <c r="D3866" s="39" t="str">
        <f>IF($A3866 &lt;&gt; "",VLOOKUP($A3866,'Student reference sheet'!$A$2:$V$2329, 2,FALSE), "")</f>
        <v/>
      </c>
      <c r="E3866" s="35"/>
      <c r="F3866" s="34"/>
      <c r="G3866" s="40" t="str">
        <f t="shared" ca="1" si="183"/>
        <v/>
      </c>
      <c r="H3866" s="40" t="str">
        <f t="shared" ca="1" si="184"/>
        <v/>
      </c>
      <c r="I3866" s="36" t="str">
        <f>IF($A3866 = "", "",
IF(COUNTIF(MINIMUM_DAY_DATES[], Attendance!J3866) &gt; 0, VLOOKUP(Attendance!$G3866,MINIMUM_DAY_PERIOD_SCHEDULE[], 2,TRUE),
IF(COUNTIF(RALLY_DATES[], Attendance!J3866) &gt; 0, VLOOKUP(Attendance!$G3866,RALLY_PERIOD_SCHEDULE[], 2,TRUE),
IF(WEEKDAY(Attendance!$J3866) = 2,
       IF(COUNTIF(FINALS_WEEK_MONDAY_DATE[],Attendance!$J3866) &gt; 0, VLOOKUP(Attendance!$G3866,FINALS_WEEK_MONDAY_PERIOD_SCHEDULE[],2,TRUE),
       VLOOKUP(Attendance!$G3866,REGULAR_WEEK_SCHEDULE[],6,TRUE)),
IF(WEEKDAY($J3866) = 3,
       IF(COUNTIF(FINALS_WEEK_TUESDAY_DATE[],Attendance!$J3866) &gt; 0, VLOOKUP(Attendance!$G3866,FINALS_WEEK_TUESDAY_PERIOD_SCHEDULE[],2,TRUE),
       VLOOKUP(Attendance!$G3866,REGULAR_WEEK_SCHEDULE[[Tuesday]:[Period]],5,TRUE)),
IF(WEEKDAY(Attendance!$J3866) = 4,
        IF(COUNTIF(BLOCK_WEDNESDAY_DATES[],Attendance!$J3866) &gt; 0, VLOOKUP(Attendance!$G3866,BLOCK_WEDNESDAY_PERIOD_SCHEDULE[],2,TRUE),
        IF(COUNTIF(FINALS_WEEK_WEDNESDAY_DATE[],Attendance!$J3866) &gt; 0, VLOOKUP(Attendance!$G3866,FINALS_WEEK_WEDNESDAY_PERIOD_SCHEDULE[],2,TRUE),
       VLOOKUP(Attendance!$G3866,REGULAR_WEEK_SCHEDULE[[Wednesday]:[Period]],4,TRUE))),
IF(WEEKDAY($J3866) = 5,
       IF(COUNTIF(BLOCK_THURSDAY_DATES[],Attendance!$J3866) &gt; 0, VLOOKUP(Attendance!$G3866,BLOCK_THURSDAY_PERIOD_SCHEDULE[],2,TRUE),
       IF(COUNTIF(FINALS_WEEK_THURSDAY_DATE[],Attendance!$J3866) &gt; 0, VLOOKUP(Attendance!$G3866,FINALS_WEEK_THURSDAY_PERIOD_SCHEDULE[],2,TRUE),
       VLOOKUP(Attendance!$G3866,REGULAR_WEEK_SCHEDULE[[Thursday]:[Period]],3,TRUE))),
IF(WEEKDAY(Attendance!$J3866) = 6,
       IF(COUNTIF(FINALS_WEEK_FRIDAY_DATE[],Attendance!$J3866) &gt; 0, VLOOKUP(Attendance!$G3866,FINALS_WEEK_FRIDAY_PERIOD_SCHEDULE[],2,TRUE),
       VLOOKUP(Attendance!$G3866,REGULAR_WEEK_SCHEDULE[[Friday]:[Period]],2,TRUE))))))))))</f>
        <v/>
      </c>
      <c r="J3866" s="41" t="str">
        <f t="shared" ca="1" si="185"/>
        <v/>
      </c>
      <c r="K3866" s="41" t="str">
        <f>IF($A3866 &lt;&gt; "",VLOOKUP($A3866,'Student reference sheet'!$A$2:$V$2329, 7,FALSE), "")</f>
        <v/>
      </c>
      <c r="L3866" s="30" t="str">
        <f>IF($A3866 ="", "", VLOOKUP($A3866, 'Student reference sheet'!$A$2:$Z$2603,23,FALSE))</f>
        <v/>
      </c>
      <c r="M3866" s="30" t="str">
        <f>IF($A3866 ="", "", VLOOKUP($A3866, 'Student reference sheet'!$A$2:$Z$2603,24,FALSE))</f>
        <v/>
      </c>
      <c r="N3866" s="30" t="str">
        <f>IF($A3866 ="", "", VLOOKUP($A3866, 'Student reference sheet'!$A$2:$Z$2603,26,FALSE))</f>
        <v/>
      </c>
      <c r="O3866" s="30" t="str">
        <f>IF($A3866 ="", "", VLOOKUP($A3866, 'Student reference sheet'!$A$2:$Z$2603,25,FALSE))</f>
        <v/>
      </c>
      <c r="P3866" s="39" t="str">
        <f>IF($A3866 = "", "", IF(OR(VLOOKUP($A3866,'Student reference sheet'!$A$2:$V$2400,8,FALSE) = "R",  VLOOKUP($A3866,'Student reference sheet'!$A$2:$V$2400,8,FALSE) = "L"), "X", ""))</f>
        <v/>
      </c>
      <c r="Q3866" s="39" t="str">
        <f>IF($A3866 ="", "", VLOOKUP($A3866, 'Student reference sheet'!$A$2:$V$2603,22,FALSE))</f>
        <v/>
      </c>
      <c r="R3866" s="39" t="str">
        <f>IF($A3866 &lt;&gt; "",VLOOKUP($A3866,'Student reference sheet'!$A$2:$V$2329, 5,FALSE), "")</f>
        <v/>
      </c>
      <c r="S3866" s="39" t="str">
        <f>IF($A3866 &lt;&gt; "",VLOOKUP($A3866,'Student reference sheet'!$A$2:$V$2329, 6,FALSE), "")</f>
        <v/>
      </c>
      <c r="T3866" s="30" t="str">
        <f>IF($A3866 = "","",
IF(VLOOKUP($A3866,'Student reference sheet'!$A$2:$V$2329, 10,FALSE) = "Y", "Hispanic",
IF(VLOOKUP($A3866,'Student reference sheet'!$A$2:$V$2329,11,FALSE) &lt;&gt; "",
IF(VLOOKUP($A3866,'Student reference sheet'!$A$2:$V$2329,11,FALSE) = "UNK", "Unknown", VLOOKUP(VALUE(VLOOKUP($A3866,'Student reference sheet'!$A$2:$V$2329,11,FALSE)),'Ethnicity Reference'!$A$2:$B$22,2,FALSE)),
IF(VLOOKUP($A3866,'Student reference sheet'!$A$2:$V$2329,9,FALSE) &lt;&gt; "", VLOOKUP(VALUE(VLOOKUP($A3866,'Student reference sheet'!$A$2:$V$2329,9,FALSE)),'Ethnicity Reference'!$A$2:$B$22,2,FALSE),"Unknown"))))</f>
        <v/>
      </c>
      <c r="U3866" s="35"/>
    </row>
    <row r="3867" spans="1:21" ht="15.75">
      <c r="A3867" s="47"/>
      <c r="B3867" s="33"/>
      <c r="C3867" s="39" t="str">
        <f>IF($A3867 &lt;&gt; "",VLOOKUP($A3867,'Student reference sheet'!$A$2:$V$2329, 3,FALSE), "")</f>
        <v/>
      </c>
      <c r="D3867" s="39" t="str">
        <f>IF($A3867 &lt;&gt; "",VLOOKUP($A3867,'Student reference sheet'!$A$2:$V$2329, 2,FALSE), "")</f>
        <v/>
      </c>
      <c r="E3867" s="35"/>
      <c r="F3867" s="34"/>
      <c r="G3867" s="40" t="str">
        <f t="shared" ca="1" si="183"/>
        <v/>
      </c>
      <c r="H3867" s="40" t="str">
        <f t="shared" ca="1" si="184"/>
        <v/>
      </c>
      <c r="I3867" s="36" t="str">
        <f>IF($A3867 = "", "",
IF(COUNTIF(MINIMUM_DAY_DATES[], Attendance!J3867) &gt; 0, VLOOKUP(Attendance!$G3867,MINIMUM_DAY_PERIOD_SCHEDULE[], 2,TRUE),
IF(COUNTIF(RALLY_DATES[], Attendance!J3867) &gt; 0, VLOOKUP(Attendance!$G3867,RALLY_PERIOD_SCHEDULE[], 2,TRUE),
IF(WEEKDAY(Attendance!$J3867) = 2,
       IF(COUNTIF(FINALS_WEEK_MONDAY_DATE[],Attendance!$J3867) &gt; 0, VLOOKUP(Attendance!$G3867,FINALS_WEEK_MONDAY_PERIOD_SCHEDULE[],2,TRUE),
       VLOOKUP(Attendance!$G3867,REGULAR_WEEK_SCHEDULE[],6,TRUE)),
IF(WEEKDAY($J3867) = 3,
       IF(COUNTIF(FINALS_WEEK_TUESDAY_DATE[],Attendance!$J3867) &gt; 0, VLOOKUP(Attendance!$G3867,FINALS_WEEK_TUESDAY_PERIOD_SCHEDULE[],2,TRUE),
       VLOOKUP(Attendance!$G3867,REGULAR_WEEK_SCHEDULE[[Tuesday]:[Period]],5,TRUE)),
IF(WEEKDAY(Attendance!$J3867) = 4,
        IF(COUNTIF(BLOCK_WEDNESDAY_DATES[],Attendance!$J3867) &gt; 0, VLOOKUP(Attendance!$G3867,BLOCK_WEDNESDAY_PERIOD_SCHEDULE[],2,TRUE),
        IF(COUNTIF(FINALS_WEEK_WEDNESDAY_DATE[],Attendance!$J3867) &gt; 0, VLOOKUP(Attendance!$G3867,FINALS_WEEK_WEDNESDAY_PERIOD_SCHEDULE[],2,TRUE),
       VLOOKUP(Attendance!$G3867,REGULAR_WEEK_SCHEDULE[[Wednesday]:[Period]],4,TRUE))),
IF(WEEKDAY($J3867) = 5,
       IF(COUNTIF(BLOCK_THURSDAY_DATES[],Attendance!$J3867) &gt; 0, VLOOKUP(Attendance!$G3867,BLOCK_THURSDAY_PERIOD_SCHEDULE[],2,TRUE),
       IF(COUNTIF(FINALS_WEEK_THURSDAY_DATE[],Attendance!$J3867) &gt; 0, VLOOKUP(Attendance!$G3867,FINALS_WEEK_THURSDAY_PERIOD_SCHEDULE[],2,TRUE),
       VLOOKUP(Attendance!$G3867,REGULAR_WEEK_SCHEDULE[[Thursday]:[Period]],3,TRUE))),
IF(WEEKDAY(Attendance!$J3867) = 6,
       IF(COUNTIF(FINALS_WEEK_FRIDAY_DATE[],Attendance!$J3867) &gt; 0, VLOOKUP(Attendance!$G3867,FINALS_WEEK_FRIDAY_PERIOD_SCHEDULE[],2,TRUE),
       VLOOKUP(Attendance!$G3867,REGULAR_WEEK_SCHEDULE[[Friday]:[Period]],2,TRUE))))))))))</f>
        <v/>
      </c>
      <c r="J3867" s="41" t="str">
        <f t="shared" ca="1" si="185"/>
        <v/>
      </c>
      <c r="K3867" s="41" t="str">
        <f>IF($A3867 &lt;&gt; "",VLOOKUP($A3867,'Student reference sheet'!$A$2:$V$2329, 7,FALSE), "")</f>
        <v/>
      </c>
      <c r="L3867" s="30" t="str">
        <f>IF($A3867 ="", "", VLOOKUP($A3867, 'Student reference sheet'!$A$2:$Z$2603,23,FALSE))</f>
        <v/>
      </c>
      <c r="M3867" s="30" t="str">
        <f>IF($A3867 ="", "", VLOOKUP($A3867, 'Student reference sheet'!$A$2:$Z$2603,24,FALSE))</f>
        <v/>
      </c>
      <c r="N3867" s="30" t="str">
        <f>IF($A3867 ="", "", VLOOKUP($A3867, 'Student reference sheet'!$A$2:$Z$2603,26,FALSE))</f>
        <v/>
      </c>
      <c r="O3867" s="30" t="str">
        <f>IF($A3867 ="", "", VLOOKUP($A3867, 'Student reference sheet'!$A$2:$Z$2603,25,FALSE))</f>
        <v/>
      </c>
      <c r="P3867" s="39" t="str">
        <f>IF($A3867 = "", "", IF(OR(VLOOKUP($A3867,'Student reference sheet'!$A$2:$V$2400,8,FALSE) = "R",  VLOOKUP($A3867,'Student reference sheet'!$A$2:$V$2400,8,FALSE) = "L"), "X", ""))</f>
        <v/>
      </c>
      <c r="Q3867" s="39" t="str">
        <f>IF($A3867 ="", "", VLOOKUP($A3867, 'Student reference sheet'!$A$2:$V$2603,22,FALSE))</f>
        <v/>
      </c>
      <c r="R3867" s="39" t="str">
        <f>IF($A3867 &lt;&gt; "",VLOOKUP($A3867,'Student reference sheet'!$A$2:$V$2329, 5,FALSE), "")</f>
        <v/>
      </c>
      <c r="S3867" s="39" t="str">
        <f>IF($A3867 &lt;&gt; "",VLOOKUP($A3867,'Student reference sheet'!$A$2:$V$2329, 6,FALSE), "")</f>
        <v/>
      </c>
      <c r="T3867" s="30" t="str">
        <f>IF($A3867 = "","",
IF(VLOOKUP($A3867,'Student reference sheet'!$A$2:$V$2329, 10,FALSE) = "Y", "Hispanic",
IF(VLOOKUP($A3867,'Student reference sheet'!$A$2:$V$2329,11,FALSE) &lt;&gt; "",
IF(VLOOKUP($A3867,'Student reference sheet'!$A$2:$V$2329,11,FALSE) = "UNK", "Unknown", VLOOKUP(VALUE(VLOOKUP($A3867,'Student reference sheet'!$A$2:$V$2329,11,FALSE)),'Ethnicity Reference'!$A$2:$B$22,2,FALSE)),
IF(VLOOKUP($A3867,'Student reference sheet'!$A$2:$V$2329,9,FALSE) &lt;&gt; "", VLOOKUP(VALUE(VLOOKUP($A3867,'Student reference sheet'!$A$2:$V$2329,9,FALSE)),'Ethnicity Reference'!$A$2:$B$22,2,FALSE),"Unknown"))))</f>
        <v/>
      </c>
      <c r="U3867" s="35"/>
    </row>
    <row r="3868" spans="1:21" ht="15.75">
      <c r="A3868" s="47"/>
      <c r="B3868" s="33"/>
      <c r="C3868" s="39" t="str">
        <f>IF($A3868 &lt;&gt; "",VLOOKUP($A3868,'Student reference sheet'!$A$2:$V$2329, 3,FALSE), "")</f>
        <v/>
      </c>
      <c r="D3868" s="39" t="str">
        <f>IF($A3868 &lt;&gt; "",VLOOKUP($A3868,'Student reference sheet'!$A$2:$V$2329, 2,FALSE), "")</f>
        <v/>
      </c>
      <c r="E3868" s="35"/>
      <c r="F3868" s="34"/>
      <c r="G3868" s="40" t="str">
        <f t="shared" ca="1" si="183"/>
        <v/>
      </c>
      <c r="H3868" s="40" t="str">
        <f t="shared" ca="1" si="184"/>
        <v/>
      </c>
      <c r="I3868" s="36" t="str">
        <f>IF($A3868 = "", "",
IF(COUNTIF(MINIMUM_DAY_DATES[], Attendance!J3868) &gt; 0, VLOOKUP(Attendance!$G3868,MINIMUM_DAY_PERIOD_SCHEDULE[], 2,TRUE),
IF(COUNTIF(RALLY_DATES[], Attendance!J3868) &gt; 0, VLOOKUP(Attendance!$G3868,RALLY_PERIOD_SCHEDULE[], 2,TRUE),
IF(WEEKDAY(Attendance!$J3868) = 2,
       IF(COUNTIF(FINALS_WEEK_MONDAY_DATE[],Attendance!$J3868) &gt; 0, VLOOKUP(Attendance!$G3868,FINALS_WEEK_MONDAY_PERIOD_SCHEDULE[],2,TRUE),
       VLOOKUP(Attendance!$G3868,REGULAR_WEEK_SCHEDULE[],6,TRUE)),
IF(WEEKDAY($J3868) = 3,
       IF(COUNTIF(FINALS_WEEK_TUESDAY_DATE[],Attendance!$J3868) &gt; 0, VLOOKUP(Attendance!$G3868,FINALS_WEEK_TUESDAY_PERIOD_SCHEDULE[],2,TRUE),
       VLOOKUP(Attendance!$G3868,REGULAR_WEEK_SCHEDULE[[Tuesday]:[Period]],5,TRUE)),
IF(WEEKDAY(Attendance!$J3868) = 4,
        IF(COUNTIF(BLOCK_WEDNESDAY_DATES[],Attendance!$J3868) &gt; 0, VLOOKUP(Attendance!$G3868,BLOCK_WEDNESDAY_PERIOD_SCHEDULE[],2,TRUE),
        IF(COUNTIF(FINALS_WEEK_WEDNESDAY_DATE[],Attendance!$J3868) &gt; 0, VLOOKUP(Attendance!$G3868,FINALS_WEEK_WEDNESDAY_PERIOD_SCHEDULE[],2,TRUE),
       VLOOKUP(Attendance!$G3868,REGULAR_WEEK_SCHEDULE[[Wednesday]:[Period]],4,TRUE))),
IF(WEEKDAY($J3868) = 5,
       IF(COUNTIF(BLOCK_THURSDAY_DATES[],Attendance!$J3868) &gt; 0, VLOOKUP(Attendance!$G3868,BLOCK_THURSDAY_PERIOD_SCHEDULE[],2,TRUE),
       IF(COUNTIF(FINALS_WEEK_THURSDAY_DATE[],Attendance!$J3868) &gt; 0, VLOOKUP(Attendance!$G3868,FINALS_WEEK_THURSDAY_PERIOD_SCHEDULE[],2,TRUE),
       VLOOKUP(Attendance!$G3868,REGULAR_WEEK_SCHEDULE[[Thursday]:[Period]],3,TRUE))),
IF(WEEKDAY(Attendance!$J3868) = 6,
       IF(COUNTIF(FINALS_WEEK_FRIDAY_DATE[],Attendance!$J3868) &gt; 0, VLOOKUP(Attendance!$G3868,FINALS_WEEK_FRIDAY_PERIOD_SCHEDULE[],2,TRUE),
       VLOOKUP(Attendance!$G3868,REGULAR_WEEK_SCHEDULE[[Friday]:[Period]],2,TRUE))))))))))</f>
        <v/>
      </c>
      <c r="J3868" s="41" t="str">
        <f t="shared" ca="1" si="185"/>
        <v/>
      </c>
      <c r="K3868" s="41" t="str">
        <f>IF($A3868 &lt;&gt; "",VLOOKUP($A3868,'Student reference sheet'!$A$2:$V$2329, 7,FALSE), "")</f>
        <v/>
      </c>
      <c r="L3868" s="30" t="str">
        <f>IF($A3868 ="", "", VLOOKUP($A3868, 'Student reference sheet'!$A$2:$Z$2603,23,FALSE))</f>
        <v/>
      </c>
      <c r="M3868" s="30" t="str">
        <f>IF($A3868 ="", "", VLOOKUP($A3868, 'Student reference sheet'!$A$2:$Z$2603,24,FALSE))</f>
        <v/>
      </c>
      <c r="N3868" s="30" t="str">
        <f>IF($A3868 ="", "", VLOOKUP($A3868, 'Student reference sheet'!$A$2:$Z$2603,26,FALSE))</f>
        <v/>
      </c>
      <c r="O3868" s="30" t="str">
        <f>IF($A3868 ="", "", VLOOKUP($A3868, 'Student reference sheet'!$A$2:$Z$2603,25,FALSE))</f>
        <v/>
      </c>
      <c r="P3868" s="39" t="str">
        <f>IF($A3868 = "", "", IF(OR(VLOOKUP($A3868,'Student reference sheet'!$A$2:$V$2400,8,FALSE) = "R",  VLOOKUP($A3868,'Student reference sheet'!$A$2:$V$2400,8,FALSE) = "L"), "X", ""))</f>
        <v/>
      </c>
      <c r="Q3868" s="39" t="str">
        <f>IF($A3868 ="", "", VLOOKUP($A3868, 'Student reference sheet'!$A$2:$V$2603,22,FALSE))</f>
        <v/>
      </c>
      <c r="R3868" s="39" t="str">
        <f>IF($A3868 &lt;&gt; "",VLOOKUP($A3868,'Student reference sheet'!$A$2:$V$2329, 5,FALSE), "")</f>
        <v/>
      </c>
      <c r="S3868" s="39" t="str">
        <f>IF($A3868 &lt;&gt; "",VLOOKUP($A3868,'Student reference sheet'!$A$2:$V$2329, 6,FALSE), "")</f>
        <v/>
      </c>
      <c r="T3868" s="30" t="str">
        <f>IF($A3868 = "","",
IF(VLOOKUP($A3868,'Student reference sheet'!$A$2:$V$2329, 10,FALSE) = "Y", "Hispanic",
IF(VLOOKUP($A3868,'Student reference sheet'!$A$2:$V$2329,11,FALSE) &lt;&gt; "",
IF(VLOOKUP($A3868,'Student reference sheet'!$A$2:$V$2329,11,FALSE) = "UNK", "Unknown", VLOOKUP(VALUE(VLOOKUP($A3868,'Student reference sheet'!$A$2:$V$2329,11,FALSE)),'Ethnicity Reference'!$A$2:$B$22,2,FALSE)),
IF(VLOOKUP($A3868,'Student reference sheet'!$A$2:$V$2329,9,FALSE) &lt;&gt; "", VLOOKUP(VALUE(VLOOKUP($A3868,'Student reference sheet'!$A$2:$V$2329,9,FALSE)),'Ethnicity Reference'!$A$2:$B$22,2,FALSE),"Unknown"))))</f>
        <v/>
      </c>
      <c r="U3868" s="35"/>
    </row>
    <row r="3869" spans="1:21" ht="15.75">
      <c r="A3869" s="47"/>
      <c r="B3869" s="33"/>
      <c r="C3869" s="39" t="str">
        <f>IF($A3869 &lt;&gt; "",VLOOKUP($A3869,'Student reference sheet'!$A$2:$V$2329, 3,FALSE), "")</f>
        <v/>
      </c>
      <c r="D3869" s="39" t="str">
        <f>IF($A3869 &lt;&gt; "",VLOOKUP($A3869,'Student reference sheet'!$A$2:$V$2329, 2,FALSE), "")</f>
        <v/>
      </c>
      <c r="E3869" s="35"/>
      <c r="F3869" s="34"/>
      <c r="G3869" s="40" t="str">
        <f t="shared" ca="1" si="183"/>
        <v/>
      </c>
      <c r="H3869" s="40" t="str">
        <f t="shared" ca="1" si="184"/>
        <v/>
      </c>
      <c r="I3869" s="36" t="str">
        <f>IF($A3869 = "", "",
IF(COUNTIF(MINIMUM_DAY_DATES[], Attendance!J3869) &gt; 0, VLOOKUP(Attendance!$G3869,MINIMUM_DAY_PERIOD_SCHEDULE[], 2,TRUE),
IF(COUNTIF(RALLY_DATES[], Attendance!J3869) &gt; 0, VLOOKUP(Attendance!$G3869,RALLY_PERIOD_SCHEDULE[], 2,TRUE),
IF(WEEKDAY(Attendance!$J3869) = 2,
       IF(COUNTIF(FINALS_WEEK_MONDAY_DATE[],Attendance!$J3869) &gt; 0, VLOOKUP(Attendance!$G3869,FINALS_WEEK_MONDAY_PERIOD_SCHEDULE[],2,TRUE),
       VLOOKUP(Attendance!$G3869,REGULAR_WEEK_SCHEDULE[],6,TRUE)),
IF(WEEKDAY($J3869) = 3,
       IF(COUNTIF(FINALS_WEEK_TUESDAY_DATE[],Attendance!$J3869) &gt; 0, VLOOKUP(Attendance!$G3869,FINALS_WEEK_TUESDAY_PERIOD_SCHEDULE[],2,TRUE),
       VLOOKUP(Attendance!$G3869,REGULAR_WEEK_SCHEDULE[[Tuesday]:[Period]],5,TRUE)),
IF(WEEKDAY(Attendance!$J3869) = 4,
        IF(COUNTIF(BLOCK_WEDNESDAY_DATES[],Attendance!$J3869) &gt; 0, VLOOKUP(Attendance!$G3869,BLOCK_WEDNESDAY_PERIOD_SCHEDULE[],2,TRUE),
        IF(COUNTIF(FINALS_WEEK_WEDNESDAY_DATE[],Attendance!$J3869) &gt; 0, VLOOKUP(Attendance!$G3869,FINALS_WEEK_WEDNESDAY_PERIOD_SCHEDULE[],2,TRUE),
       VLOOKUP(Attendance!$G3869,REGULAR_WEEK_SCHEDULE[[Wednesday]:[Period]],4,TRUE))),
IF(WEEKDAY($J3869) = 5,
       IF(COUNTIF(BLOCK_THURSDAY_DATES[],Attendance!$J3869) &gt; 0, VLOOKUP(Attendance!$G3869,BLOCK_THURSDAY_PERIOD_SCHEDULE[],2,TRUE),
       IF(COUNTIF(FINALS_WEEK_THURSDAY_DATE[],Attendance!$J3869) &gt; 0, VLOOKUP(Attendance!$G3869,FINALS_WEEK_THURSDAY_PERIOD_SCHEDULE[],2,TRUE),
       VLOOKUP(Attendance!$G3869,REGULAR_WEEK_SCHEDULE[[Thursday]:[Period]],3,TRUE))),
IF(WEEKDAY(Attendance!$J3869) = 6,
       IF(COUNTIF(FINALS_WEEK_FRIDAY_DATE[],Attendance!$J3869) &gt; 0, VLOOKUP(Attendance!$G3869,FINALS_WEEK_FRIDAY_PERIOD_SCHEDULE[],2,TRUE),
       VLOOKUP(Attendance!$G3869,REGULAR_WEEK_SCHEDULE[[Friday]:[Period]],2,TRUE))))))))))</f>
        <v/>
      </c>
      <c r="J3869" s="41" t="str">
        <f t="shared" ca="1" si="185"/>
        <v/>
      </c>
      <c r="K3869" s="41" t="str">
        <f>IF($A3869 &lt;&gt; "",VLOOKUP($A3869,'Student reference sheet'!$A$2:$V$2329, 7,FALSE), "")</f>
        <v/>
      </c>
      <c r="L3869" s="30" t="str">
        <f>IF($A3869 ="", "", VLOOKUP($A3869, 'Student reference sheet'!$A$2:$Z$2603,23,FALSE))</f>
        <v/>
      </c>
      <c r="M3869" s="30" t="str">
        <f>IF($A3869 ="", "", VLOOKUP($A3869, 'Student reference sheet'!$A$2:$Z$2603,24,FALSE))</f>
        <v/>
      </c>
      <c r="N3869" s="30" t="str">
        <f>IF($A3869 ="", "", VLOOKUP($A3869, 'Student reference sheet'!$A$2:$Z$2603,26,FALSE))</f>
        <v/>
      </c>
      <c r="O3869" s="30" t="str">
        <f>IF($A3869 ="", "", VLOOKUP($A3869, 'Student reference sheet'!$A$2:$Z$2603,25,FALSE))</f>
        <v/>
      </c>
      <c r="P3869" s="39" t="str">
        <f>IF($A3869 = "", "", IF(OR(VLOOKUP($A3869,'Student reference sheet'!$A$2:$V$2400,8,FALSE) = "R",  VLOOKUP($A3869,'Student reference sheet'!$A$2:$V$2400,8,FALSE) = "L"), "X", ""))</f>
        <v/>
      </c>
      <c r="Q3869" s="39" t="str">
        <f>IF($A3869 ="", "", VLOOKUP($A3869, 'Student reference sheet'!$A$2:$V$2603,22,FALSE))</f>
        <v/>
      </c>
      <c r="R3869" s="39" t="str">
        <f>IF($A3869 &lt;&gt; "",VLOOKUP($A3869,'Student reference sheet'!$A$2:$V$2329, 5,FALSE), "")</f>
        <v/>
      </c>
      <c r="S3869" s="39" t="str">
        <f>IF($A3869 &lt;&gt; "",VLOOKUP($A3869,'Student reference sheet'!$A$2:$V$2329, 6,FALSE), "")</f>
        <v/>
      </c>
      <c r="T3869" s="30" t="str">
        <f>IF($A3869 = "","",
IF(VLOOKUP($A3869,'Student reference sheet'!$A$2:$V$2329, 10,FALSE) = "Y", "Hispanic",
IF(VLOOKUP($A3869,'Student reference sheet'!$A$2:$V$2329,11,FALSE) &lt;&gt; "",
IF(VLOOKUP($A3869,'Student reference sheet'!$A$2:$V$2329,11,FALSE) = "UNK", "Unknown", VLOOKUP(VALUE(VLOOKUP($A3869,'Student reference sheet'!$A$2:$V$2329,11,FALSE)),'Ethnicity Reference'!$A$2:$B$22,2,FALSE)),
IF(VLOOKUP($A3869,'Student reference sheet'!$A$2:$V$2329,9,FALSE) &lt;&gt; "", VLOOKUP(VALUE(VLOOKUP($A3869,'Student reference sheet'!$A$2:$V$2329,9,FALSE)),'Ethnicity Reference'!$A$2:$B$22,2,FALSE),"Unknown"))))</f>
        <v/>
      </c>
      <c r="U3869" s="35"/>
    </row>
    <row r="3870" spans="1:21" ht="15.75">
      <c r="A3870" s="47"/>
      <c r="B3870" s="33"/>
      <c r="C3870" s="39" t="str">
        <f>IF($A3870 &lt;&gt; "",VLOOKUP($A3870,'Student reference sheet'!$A$2:$V$2329, 3,FALSE), "")</f>
        <v/>
      </c>
      <c r="D3870" s="39" t="str">
        <f>IF($A3870 &lt;&gt; "",VLOOKUP($A3870,'Student reference sheet'!$A$2:$V$2329, 2,FALSE), "")</f>
        <v/>
      </c>
      <c r="E3870" s="35"/>
      <c r="F3870" s="34"/>
      <c r="G3870" s="40" t="str">
        <f t="shared" ca="1" si="183"/>
        <v/>
      </c>
      <c r="H3870" s="40" t="str">
        <f t="shared" ca="1" si="184"/>
        <v/>
      </c>
      <c r="I3870" s="36" t="str">
        <f>IF($A3870 = "", "",
IF(COUNTIF(MINIMUM_DAY_DATES[], Attendance!J3870) &gt; 0, VLOOKUP(Attendance!$G3870,MINIMUM_DAY_PERIOD_SCHEDULE[], 2,TRUE),
IF(COUNTIF(RALLY_DATES[], Attendance!J3870) &gt; 0, VLOOKUP(Attendance!$G3870,RALLY_PERIOD_SCHEDULE[], 2,TRUE),
IF(WEEKDAY(Attendance!$J3870) = 2,
       IF(COUNTIF(FINALS_WEEK_MONDAY_DATE[],Attendance!$J3870) &gt; 0, VLOOKUP(Attendance!$G3870,FINALS_WEEK_MONDAY_PERIOD_SCHEDULE[],2,TRUE),
       VLOOKUP(Attendance!$G3870,REGULAR_WEEK_SCHEDULE[],6,TRUE)),
IF(WEEKDAY($J3870) = 3,
       IF(COUNTIF(FINALS_WEEK_TUESDAY_DATE[],Attendance!$J3870) &gt; 0, VLOOKUP(Attendance!$G3870,FINALS_WEEK_TUESDAY_PERIOD_SCHEDULE[],2,TRUE),
       VLOOKUP(Attendance!$G3870,REGULAR_WEEK_SCHEDULE[[Tuesday]:[Period]],5,TRUE)),
IF(WEEKDAY(Attendance!$J3870) = 4,
        IF(COUNTIF(BLOCK_WEDNESDAY_DATES[],Attendance!$J3870) &gt; 0, VLOOKUP(Attendance!$G3870,BLOCK_WEDNESDAY_PERIOD_SCHEDULE[],2,TRUE),
        IF(COUNTIF(FINALS_WEEK_WEDNESDAY_DATE[],Attendance!$J3870) &gt; 0, VLOOKUP(Attendance!$G3870,FINALS_WEEK_WEDNESDAY_PERIOD_SCHEDULE[],2,TRUE),
       VLOOKUP(Attendance!$G3870,REGULAR_WEEK_SCHEDULE[[Wednesday]:[Period]],4,TRUE))),
IF(WEEKDAY($J3870) = 5,
       IF(COUNTIF(BLOCK_THURSDAY_DATES[],Attendance!$J3870) &gt; 0, VLOOKUP(Attendance!$G3870,BLOCK_THURSDAY_PERIOD_SCHEDULE[],2,TRUE),
       IF(COUNTIF(FINALS_WEEK_THURSDAY_DATE[],Attendance!$J3870) &gt; 0, VLOOKUP(Attendance!$G3870,FINALS_WEEK_THURSDAY_PERIOD_SCHEDULE[],2,TRUE),
       VLOOKUP(Attendance!$G3870,REGULAR_WEEK_SCHEDULE[[Thursday]:[Period]],3,TRUE))),
IF(WEEKDAY(Attendance!$J3870) = 6,
       IF(COUNTIF(FINALS_WEEK_FRIDAY_DATE[],Attendance!$J3870) &gt; 0, VLOOKUP(Attendance!$G3870,FINALS_WEEK_FRIDAY_PERIOD_SCHEDULE[],2,TRUE),
       VLOOKUP(Attendance!$G3870,REGULAR_WEEK_SCHEDULE[[Friday]:[Period]],2,TRUE))))))))))</f>
        <v/>
      </c>
      <c r="J3870" s="41" t="str">
        <f t="shared" ca="1" si="185"/>
        <v/>
      </c>
      <c r="K3870" s="41" t="str">
        <f>IF($A3870 &lt;&gt; "",VLOOKUP($A3870,'Student reference sheet'!$A$2:$V$2329, 7,FALSE), "")</f>
        <v/>
      </c>
      <c r="L3870" s="30" t="str">
        <f>IF($A3870 ="", "", VLOOKUP($A3870, 'Student reference sheet'!$A$2:$Z$2603,23,FALSE))</f>
        <v/>
      </c>
      <c r="M3870" s="30" t="str">
        <f>IF($A3870 ="", "", VLOOKUP($A3870, 'Student reference sheet'!$A$2:$Z$2603,24,FALSE))</f>
        <v/>
      </c>
      <c r="N3870" s="30" t="str">
        <f>IF($A3870 ="", "", VLOOKUP($A3870, 'Student reference sheet'!$A$2:$Z$2603,26,FALSE))</f>
        <v/>
      </c>
      <c r="O3870" s="30" t="str">
        <f>IF($A3870 ="", "", VLOOKUP($A3870, 'Student reference sheet'!$A$2:$Z$2603,25,FALSE))</f>
        <v/>
      </c>
      <c r="P3870" s="39" t="str">
        <f>IF($A3870 = "", "", IF(OR(VLOOKUP($A3870,'Student reference sheet'!$A$2:$V$2400,8,FALSE) = "R",  VLOOKUP($A3870,'Student reference sheet'!$A$2:$V$2400,8,FALSE) = "L"), "X", ""))</f>
        <v/>
      </c>
      <c r="Q3870" s="39" t="str">
        <f>IF($A3870 ="", "", VLOOKUP($A3870, 'Student reference sheet'!$A$2:$V$2603,22,FALSE))</f>
        <v/>
      </c>
      <c r="R3870" s="39" t="str">
        <f>IF($A3870 &lt;&gt; "",VLOOKUP($A3870,'Student reference sheet'!$A$2:$V$2329, 5,FALSE), "")</f>
        <v/>
      </c>
      <c r="S3870" s="39" t="str">
        <f>IF($A3870 &lt;&gt; "",VLOOKUP($A3870,'Student reference sheet'!$A$2:$V$2329, 6,FALSE), "")</f>
        <v/>
      </c>
      <c r="T3870" s="30" t="str">
        <f>IF($A3870 = "","",
IF(VLOOKUP($A3870,'Student reference sheet'!$A$2:$V$2329, 10,FALSE) = "Y", "Hispanic",
IF(VLOOKUP($A3870,'Student reference sheet'!$A$2:$V$2329,11,FALSE) &lt;&gt; "",
IF(VLOOKUP($A3870,'Student reference sheet'!$A$2:$V$2329,11,FALSE) = "UNK", "Unknown", VLOOKUP(VALUE(VLOOKUP($A3870,'Student reference sheet'!$A$2:$V$2329,11,FALSE)),'Ethnicity Reference'!$A$2:$B$22,2,FALSE)),
IF(VLOOKUP($A3870,'Student reference sheet'!$A$2:$V$2329,9,FALSE) &lt;&gt; "", VLOOKUP(VALUE(VLOOKUP($A3870,'Student reference sheet'!$A$2:$V$2329,9,FALSE)),'Ethnicity Reference'!$A$2:$B$22,2,FALSE),"Unknown"))))</f>
        <v/>
      </c>
      <c r="U3870" s="35"/>
    </row>
    <row r="3871" spans="1:21" ht="15.75">
      <c r="A3871" s="47"/>
      <c r="B3871" s="33"/>
      <c r="C3871" s="39" t="str">
        <f>IF($A3871 &lt;&gt; "",VLOOKUP($A3871,'Student reference sheet'!$A$2:$V$2329, 3,FALSE), "")</f>
        <v/>
      </c>
      <c r="D3871" s="39" t="str">
        <f>IF($A3871 &lt;&gt; "",VLOOKUP($A3871,'Student reference sheet'!$A$2:$V$2329, 2,FALSE), "")</f>
        <v/>
      </c>
      <c r="E3871" s="35"/>
      <c r="F3871" s="34"/>
      <c r="G3871" s="40" t="str">
        <f t="shared" ca="1" si="183"/>
        <v/>
      </c>
      <c r="H3871" s="40" t="str">
        <f t="shared" ca="1" si="184"/>
        <v/>
      </c>
      <c r="I3871" s="36" t="str">
        <f>IF($A3871 = "", "",
IF(COUNTIF(MINIMUM_DAY_DATES[], Attendance!J3871) &gt; 0, VLOOKUP(Attendance!$G3871,MINIMUM_DAY_PERIOD_SCHEDULE[], 2,TRUE),
IF(COUNTIF(RALLY_DATES[], Attendance!J3871) &gt; 0, VLOOKUP(Attendance!$G3871,RALLY_PERIOD_SCHEDULE[], 2,TRUE),
IF(WEEKDAY(Attendance!$J3871) = 2,
       IF(COUNTIF(FINALS_WEEK_MONDAY_DATE[],Attendance!$J3871) &gt; 0, VLOOKUP(Attendance!$G3871,FINALS_WEEK_MONDAY_PERIOD_SCHEDULE[],2,TRUE),
       VLOOKUP(Attendance!$G3871,REGULAR_WEEK_SCHEDULE[],6,TRUE)),
IF(WEEKDAY($J3871) = 3,
       IF(COUNTIF(FINALS_WEEK_TUESDAY_DATE[],Attendance!$J3871) &gt; 0, VLOOKUP(Attendance!$G3871,FINALS_WEEK_TUESDAY_PERIOD_SCHEDULE[],2,TRUE),
       VLOOKUP(Attendance!$G3871,REGULAR_WEEK_SCHEDULE[[Tuesday]:[Period]],5,TRUE)),
IF(WEEKDAY(Attendance!$J3871) = 4,
        IF(COUNTIF(BLOCK_WEDNESDAY_DATES[],Attendance!$J3871) &gt; 0, VLOOKUP(Attendance!$G3871,BLOCK_WEDNESDAY_PERIOD_SCHEDULE[],2,TRUE),
        IF(COUNTIF(FINALS_WEEK_WEDNESDAY_DATE[],Attendance!$J3871) &gt; 0, VLOOKUP(Attendance!$G3871,FINALS_WEEK_WEDNESDAY_PERIOD_SCHEDULE[],2,TRUE),
       VLOOKUP(Attendance!$G3871,REGULAR_WEEK_SCHEDULE[[Wednesday]:[Period]],4,TRUE))),
IF(WEEKDAY($J3871) = 5,
       IF(COUNTIF(BLOCK_THURSDAY_DATES[],Attendance!$J3871) &gt; 0, VLOOKUP(Attendance!$G3871,BLOCK_THURSDAY_PERIOD_SCHEDULE[],2,TRUE),
       IF(COUNTIF(FINALS_WEEK_THURSDAY_DATE[],Attendance!$J3871) &gt; 0, VLOOKUP(Attendance!$G3871,FINALS_WEEK_THURSDAY_PERIOD_SCHEDULE[],2,TRUE),
       VLOOKUP(Attendance!$G3871,REGULAR_WEEK_SCHEDULE[[Thursday]:[Period]],3,TRUE))),
IF(WEEKDAY(Attendance!$J3871) = 6,
       IF(COUNTIF(FINALS_WEEK_FRIDAY_DATE[],Attendance!$J3871) &gt; 0, VLOOKUP(Attendance!$G3871,FINALS_WEEK_FRIDAY_PERIOD_SCHEDULE[],2,TRUE),
       VLOOKUP(Attendance!$G3871,REGULAR_WEEK_SCHEDULE[[Friday]:[Period]],2,TRUE))))))))))</f>
        <v/>
      </c>
      <c r="J3871" s="41" t="str">
        <f t="shared" ca="1" si="185"/>
        <v/>
      </c>
      <c r="K3871" s="41" t="str">
        <f>IF($A3871 &lt;&gt; "",VLOOKUP($A3871,'Student reference sheet'!$A$2:$V$2329, 7,FALSE), "")</f>
        <v/>
      </c>
      <c r="L3871" s="30" t="str">
        <f>IF($A3871 ="", "", VLOOKUP($A3871, 'Student reference sheet'!$A$2:$Z$2603,23,FALSE))</f>
        <v/>
      </c>
      <c r="M3871" s="30" t="str">
        <f>IF($A3871 ="", "", VLOOKUP($A3871, 'Student reference sheet'!$A$2:$Z$2603,24,FALSE))</f>
        <v/>
      </c>
      <c r="N3871" s="30" t="str">
        <f>IF($A3871 ="", "", VLOOKUP($A3871, 'Student reference sheet'!$A$2:$Z$2603,26,FALSE))</f>
        <v/>
      </c>
      <c r="O3871" s="30" t="str">
        <f>IF($A3871 ="", "", VLOOKUP($A3871, 'Student reference sheet'!$A$2:$Z$2603,25,FALSE))</f>
        <v/>
      </c>
      <c r="P3871" s="39" t="str">
        <f>IF($A3871 = "", "", IF(OR(VLOOKUP($A3871,'Student reference sheet'!$A$2:$V$2400,8,FALSE) = "R",  VLOOKUP($A3871,'Student reference sheet'!$A$2:$V$2400,8,FALSE) = "L"), "X", ""))</f>
        <v/>
      </c>
      <c r="Q3871" s="39" t="str">
        <f>IF($A3871 ="", "", VLOOKUP($A3871, 'Student reference sheet'!$A$2:$V$2603,22,FALSE))</f>
        <v/>
      </c>
      <c r="R3871" s="39" t="str">
        <f>IF($A3871 &lt;&gt; "",VLOOKUP($A3871,'Student reference sheet'!$A$2:$V$2329, 5,FALSE), "")</f>
        <v/>
      </c>
      <c r="S3871" s="39" t="str">
        <f>IF($A3871 &lt;&gt; "",VLOOKUP($A3871,'Student reference sheet'!$A$2:$V$2329, 6,FALSE), "")</f>
        <v/>
      </c>
      <c r="T3871" s="30" t="str">
        <f>IF($A3871 = "","",
IF(VLOOKUP($A3871,'Student reference sheet'!$A$2:$V$2329, 10,FALSE) = "Y", "Hispanic",
IF(VLOOKUP($A3871,'Student reference sheet'!$A$2:$V$2329,11,FALSE) &lt;&gt; "",
IF(VLOOKUP($A3871,'Student reference sheet'!$A$2:$V$2329,11,FALSE) = "UNK", "Unknown", VLOOKUP(VALUE(VLOOKUP($A3871,'Student reference sheet'!$A$2:$V$2329,11,FALSE)),'Ethnicity Reference'!$A$2:$B$22,2,FALSE)),
IF(VLOOKUP($A3871,'Student reference sheet'!$A$2:$V$2329,9,FALSE) &lt;&gt; "", VLOOKUP(VALUE(VLOOKUP($A3871,'Student reference sheet'!$A$2:$V$2329,9,FALSE)),'Ethnicity Reference'!$A$2:$B$22,2,FALSE),"Unknown"))))</f>
        <v/>
      </c>
      <c r="U3871" s="35"/>
    </row>
    <row r="3872" spans="1:21" ht="15.75">
      <c r="A3872" s="47"/>
      <c r="B3872" s="33"/>
      <c r="C3872" s="39" t="str">
        <f>IF($A3872 &lt;&gt; "",VLOOKUP($A3872,'Student reference sheet'!$A$2:$V$2329, 3,FALSE), "")</f>
        <v/>
      </c>
      <c r="D3872" s="39" t="str">
        <f>IF($A3872 &lt;&gt; "",VLOOKUP($A3872,'Student reference sheet'!$A$2:$V$2329, 2,FALSE), "")</f>
        <v/>
      </c>
      <c r="E3872" s="35"/>
      <c r="F3872" s="34"/>
      <c r="G3872" s="40" t="str">
        <f t="shared" ca="1" si="183"/>
        <v/>
      </c>
      <c r="H3872" s="40" t="str">
        <f t="shared" ca="1" si="184"/>
        <v/>
      </c>
      <c r="I3872" s="36" t="str">
        <f>IF($A3872 = "", "",
IF(COUNTIF(MINIMUM_DAY_DATES[], Attendance!J3872) &gt; 0, VLOOKUP(Attendance!$G3872,MINIMUM_DAY_PERIOD_SCHEDULE[], 2,TRUE),
IF(COUNTIF(RALLY_DATES[], Attendance!J3872) &gt; 0, VLOOKUP(Attendance!$G3872,RALLY_PERIOD_SCHEDULE[], 2,TRUE),
IF(WEEKDAY(Attendance!$J3872) = 2,
       IF(COUNTIF(FINALS_WEEK_MONDAY_DATE[],Attendance!$J3872) &gt; 0, VLOOKUP(Attendance!$G3872,FINALS_WEEK_MONDAY_PERIOD_SCHEDULE[],2,TRUE),
       VLOOKUP(Attendance!$G3872,REGULAR_WEEK_SCHEDULE[],6,TRUE)),
IF(WEEKDAY($J3872) = 3,
       IF(COUNTIF(FINALS_WEEK_TUESDAY_DATE[],Attendance!$J3872) &gt; 0, VLOOKUP(Attendance!$G3872,FINALS_WEEK_TUESDAY_PERIOD_SCHEDULE[],2,TRUE),
       VLOOKUP(Attendance!$G3872,REGULAR_WEEK_SCHEDULE[[Tuesday]:[Period]],5,TRUE)),
IF(WEEKDAY(Attendance!$J3872) = 4,
        IF(COUNTIF(BLOCK_WEDNESDAY_DATES[],Attendance!$J3872) &gt; 0, VLOOKUP(Attendance!$G3872,BLOCK_WEDNESDAY_PERIOD_SCHEDULE[],2,TRUE),
        IF(COUNTIF(FINALS_WEEK_WEDNESDAY_DATE[],Attendance!$J3872) &gt; 0, VLOOKUP(Attendance!$G3872,FINALS_WEEK_WEDNESDAY_PERIOD_SCHEDULE[],2,TRUE),
       VLOOKUP(Attendance!$G3872,REGULAR_WEEK_SCHEDULE[[Wednesday]:[Period]],4,TRUE))),
IF(WEEKDAY($J3872) = 5,
       IF(COUNTIF(BLOCK_THURSDAY_DATES[],Attendance!$J3872) &gt; 0, VLOOKUP(Attendance!$G3872,BLOCK_THURSDAY_PERIOD_SCHEDULE[],2,TRUE),
       IF(COUNTIF(FINALS_WEEK_THURSDAY_DATE[],Attendance!$J3872) &gt; 0, VLOOKUP(Attendance!$G3872,FINALS_WEEK_THURSDAY_PERIOD_SCHEDULE[],2,TRUE),
       VLOOKUP(Attendance!$G3872,REGULAR_WEEK_SCHEDULE[[Thursday]:[Period]],3,TRUE))),
IF(WEEKDAY(Attendance!$J3872) = 6,
       IF(COUNTIF(FINALS_WEEK_FRIDAY_DATE[],Attendance!$J3872) &gt; 0, VLOOKUP(Attendance!$G3872,FINALS_WEEK_FRIDAY_PERIOD_SCHEDULE[],2,TRUE),
       VLOOKUP(Attendance!$G3872,REGULAR_WEEK_SCHEDULE[[Friday]:[Period]],2,TRUE))))))))))</f>
        <v/>
      </c>
      <c r="J3872" s="41" t="str">
        <f t="shared" ca="1" si="185"/>
        <v/>
      </c>
      <c r="K3872" s="41" t="str">
        <f>IF($A3872 &lt;&gt; "",VLOOKUP($A3872,'Student reference sheet'!$A$2:$V$2329, 7,FALSE), "")</f>
        <v/>
      </c>
      <c r="L3872" s="30" t="str">
        <f>IF($A3872 ="", "", VLOOKUP($A3872, 'Student reference sheet'!$A$2:$Z$2603,23,FALSE))</f>
        <v/>
      </c>
      <c r="M3872" s="30" t="str">
        <f>IF($A3872 ="", "", VLOOKUP($A3872, 'Student reference sheet'!$A$2:$Z$2603,24,FALSE))</f>
        <v/>
      </c>
      <c r="N3872" s="30" t="str">
        <f>IF($A3872 ="", "", VLOOKUP($A3872, 'Student reference sheet'!$A$2:$Z$2603,26,FALSE))</f>
        <v/>
      </c>
      <c r="O3872" s="30" t="str">
        <f>IF($A3872 ="", "", VLOOKUP($A3872, 'Student reference sheet'!$A$2:$Z$2603,25,FALSE))</f>
        <v/>
      </c>
      <c r="P3872" s="39" t="str">
        <f>IF($A3872 = "", "", IF(OR(VLOOKUP($A3872,'Student reference sheet'!$A$2:$V$2400,8,FALSE) = "R",  VLOOKUP($A3872,'Student reference sheet'!$A$2:$V$2400,8,FALSE) = "L"), "X", ""))</f>
        <v/>
      </c>
      <c r="Q3872" s="39" t="str">
        <f>IF($A3872 ="", "", VLOOKUP($A3872, 'Student reference sheet'!$A$2:$V$2603,22,FALSE))</f>
        <v/>
      </c>
      <c r="R3872" s="39" t="str">
        <f>IF($A3872 &lt;&gt; "",VLOOKUP($A3872,'Student reference sheet'!$A$2:$V$2329, 5,FALSE), "")</f>
        <v/>
      </c>
      <c r="S3872" s="39" t="str">
        <f>IF($A3872 &lt;&gt; "",VLOOKUP($A3872,'Student reference sheet'!$A$2:$V$2329, 6,FALSE), "")</f>
        <v/>
      </c>
      <c r="T3872" s="30" t="str">
        <f>IF($A3872 = "","",
IF(VLOOKUP($A3872,'Student reference sheet'!$A$2:$V$2329, 10,FALSE) = "Y", "Hispanic",
IF(VLOOKUP($A3872,'Student reference sheet'!$A$2:$V$2329,11,FALSE) &lt;&gt; "",
IF(VLOOKUP($A3872,'Student reference sheet'!$A$2:$V$2329,11,FALSE) = "UNK", "Unknown", VLOOKUP(VALUE(VLOOKUP($A3872,'Student reference sheet'!$A$2:$V$2329,11,FALSE)),'Ethnicity Reference'!$A$2:$B$22,2,FALSE)),
IF(VLOOKUP($A3872,'Student reference sheet'!$A$2:$V$2329,9,FALSE) &lt;&gt; "", VLOOKUP(VALUE(VLOOKUP($A3872,'Student reference sheet'!$A$2:$V$2329,9,FALSE)),'Ethnicity Reference'!$A$2:$B$22,2,FALSE),"Unknown"))))</f>
        <v/>
      </c>
      <c r="U3872" s="35"/>
    </row>
    <row r="3873" spans="1:21" ht="15.75">
      <c r="A3873" s="47"/>
      <c r="B3873" s="33"/>
      <c r="C3873" s="39" t="str">
        <f>IF($A3873 &lt;&gt; "",VLOOKUP($A3873,'Student reference sheet'!$A$2:$V$2329, 3,FALSE), "")</f>
        <v/>
      </c>
      <c r="D3873" s="39" t="str">
        <f>IF($A3873 &lt;&gt; "",VLOOKUP($A3873,'Student reference sheet'!$A$2:$V$2329, 2,FALSE), "")</f>
        <v/>
      </c>
      <c r="E3873" s="35"/>
      <c r="F3873" s="34"/>
      <c r="G3873" s="40" t="str">
        <f t="shared" ca="1" si="183"/>
        <v/>
      </c>
      <c r="H3873" s="40" t="str">
        <f t="shared" ca="1" si="184"/>
        <v/>
      </c>
      <c r="I3873" s="36" t="str">
        <f>IF($A3873 = "", "",
IF(COUNTIF(MINIMUM_DAY_DATES[], Attendance!J3873) &gt; 0, VLOOKUP(Attendance!$G3873,MINIMUM_DAY_PERIOD_SCHEDULE[], 2,TRUE),
IF(COUNTIF(RALLY_DATES[], Attendance!J3873) &gt; 0, VLOOKUP(Attendance!$G3873,RALLY_PERIOD_SCHEDULE[], 2,TRUE),
IF(WEEKDAY(Attendance!$J3873) = 2,
       IF(COUNTIF(FINALS_WEEK_MONDAY_DATE[],Attendance!$J3873) &gt; 0, VLOOKUP(Attendance!$G3873,FINALS_WEEK_MONDAY_PERIOD_SCHEDULE[],2,TRUE),
       VLOOKUP(Attendance!$G3873,REGULAR_WEEK_SCHEDULE[],6,TRUE)),
IF(WEEKDAY($J3873) = 3,
       IF(COUNTIF(FINALS_WEEK_TUESDAY_DATE[],Attendance!$J3873) &gt; 0, VLOOKUP(Attendance!$G3873,FINALS_WEEK_TUESDAY_PERIOD_SCHEDULE[],2,TRUE),
       VLOOKUP(Attendance!$G3873,REGULAR_WEEK_SCHEDULE[[Tuesday]:[Period]],5,TRUE)),
IF(WEEKDAY(Attendance!$J3873) = 4,
        IF(COUNTIF(BLOCK_WEDNESDAY_DATES[],Attendance!$J3873) &gt; 0, VLOOKUP(Attendance!$G3873,BLOCK_WEDNESDAY_PERIOD_SCHEDULE[],2,TRUE),
        IF(COUNTIF(FINALS_WEEK_WEDNESDAY_DATE[],Attendance!$J3873) &gt; 0, VLOOKUP(Attendance!$G3873,FINALS_WEEK_WEDNESDAY_PERIOD_SCHEDULE[],2,TRUE),
       VLOOKUP(Attendance!$G3873,REGULAR_WEEK_SCHEDULE[[Wednesday]:[Period]],4,TRUE))),
IF(WEEKDAY($J3873) = 5,
       IF(COUNTIF(BLOCK_THURSDAY_DATES[],Attendance!$J3873) &gt; 0, VLOOKUP(Attendance!$G3873,BLOCK_THURSDAY_PERIOD_SCHEDULE[],2,TRUE),
       IF(COUNTIF(FINALS_WEEK_THURSDAY_DATE[],Attendance!$J3873) &gt; 0, VLOOKUP(Attendance!$G3873,FINALS_WEEK_THURSDAY_PERIOD_SCHEDULE[],2,TRUE),
       VLOOKUP(Attendance!$G3873,REGULAR_WEEK_SCHEDULE[[Thursday]:[Period]],3,TRUE))),
IF(WEEKDAY(Attendance!$J3873) = 6,
       IF(COUNTIF(FINALS_WEEK_FRIDAY_DATE[],Attendance!$J3873) &gt; 0, VLOOKUP(Attendance!$G3873,FINALS_WEEK_FRIDAY_PERIOD_SCHEDULE[],2,TRUE),
       VLOOKUP(Attendance!$G3873,REGULAR_WEEK_SCHEDULE[[Friday]:[Period]],2,TRUE))))))))))</f>
        <v/>
      </c>
      <c r="J3873" s="41" t="str">
        <f t="shared" ca="1" si="185"/>
        <v/>
      </c>
      <c r="K3873" s="41" t="str">
        <f>IF($A3873 &lt;&gt; "",VLOOKUP($A3873,'Student reference sheet'!$A$2:$V$2329, 7,FALSE), "")</f>
        <v/>
      </c>
      <c r="L3873" s="30" t="str">
        <f>IF($A3873 ="", "", VLOOKUP($A3873, 'Student reference sheet'!$A$2:$Z$2603,23,FALSE))</f>
        <v/>
      </c>
      <c r="M3873" s="30" t="str">
        <f>IF($A3873 ="", "", VLOOKUP($A3873, 'Student reference sheet'!$A$2:$Z$2603,24,FALSE))</f>
        <v/>
      </c>
      <c r="N3873" s="30" t="str">
        <f>IF($A3873 ="", "", VLOOKUP($A3873, 'Student reference sheet'!$A$2:$Z$2603,26,FALSE))</f>
        <v/>
      </c>
      <c r="O3873" s="30" t="str">
        <f>IF($A3873 ="", "", VLOOKUP($A3873, 'Student reference sheet'!$A$2:$Z$2603,25,FALSE))</f>
        <v/>
      </c>
      <c r="P3873" s="39" t="str">
        <f>IF($A3873 = "", "", IF(OR(VLOOKUP($A3873,'Student reference sheet'!$A$2:$V$2400,8,FALSE) = "R",  VLOOKUP($A3873,'Student reference sheet'!$A$2:$V$2400,8,FALSE) = "L"), "X", ""))</f>
        <v/>
      </c>
      <c r="Q3873" s="39" t="str">
        <f>IF($A3873 ="", "", VLOOKUP($A3873, 'Student reference sheet'!$A$2:$V$2603,22,FALSE))</f>
        <v/>
      </c>
      <c r="R3873" s="39" t="str">
        <f>IF($A3873 &lt;&gt; "",VLOOKUP($A3873,'Student reference sheet'!$A$2:$V$2329, 5,FALSE), "")</f>
        <v/>
      </c>
      <c r="S3873" s="39" t="str">
        <f>IF($A3873 &lt;&gt; "",VLOOKUP($A3873,'Student reference sheet'!$A$2:$V$2329, 6,FALSE), "")</f>
        <v/>
      </c>
      <c r="T3873" s="30" t="str">
        <f>IF($A3873 = "","",
IF(VLOOKUP($A3873,'Student reference sheet'!$A$2:$V$2329, 10,FALSE) = "Y", "Hispanic",
IF(VLOOKUP($A3873,'Student reference sheet'!$A$2:$V$2329,11,FALSE) &lt;&gt; "",
IF(VLOOKUP($A3873,'Student reference sheet'!$A$2:$V$2329,11,FALSE) = "UNK", "Unknown", VLOOKUP(VALUE(VLOOKUP($A3873,'Student reference sheet'!$A$2:$V$2329,11,FALSE)),'Ethnicity Reference'!$A$2:$B$22,2,FALSE)),
IF(VLOOKUP($A3873,'Student reference sheet'!$A$2:$V$2329,9,FALSE) &lt;&gt; "", VLOOKUP(VALUE(VLOOKUP($A3873,'Student reference sheet'!$A$2:$V$2329,9,FALSE)),'Ethnicity Reference'!$A$2:$B$22,2,FALSE),"Unknown"))))</f>
        <v/>
      </c>
      <c r="U3873" s="35"/>
    </row>
    <row r="3874" spans="1:21" ht="15.75">
      <c r="A3874" s="47"/>
      <c r="B3874" s="33"/>
      <c r="C3874" s="39" t="str">
        <f>IF($A3874 &lt;&gt; "",VLOOKUP($A3874,'Student reference sheet'!$A$2:$V$2329, 3,FALSE), "")</f>
        <v/>
      </c>
      <c r="D3874" s="39" t="str">
        <f>IF($A3874 &lt;&gt; "",VLOOKUP($A3874,'Student reference sheet'!$A$2:$V$2329, 2,FALSE), "")</f>
        <v/>
      </c>
      <c r="E3874" s="35"/>
      <c r="F3874" s="34"/>
      <c r="G3874" s="40" t="str">
        <f t="shared" ca="1" si="183"/>
        <v/>
      </c>
      <c r="H3874" s="40" t="str">
        <f t="shared" ca="1" si="184"/>
        <v/>
      </c>
      <c r="I3874" s="36" t="str">
        <f>IF($A3874 = "", "",
IF(COUNTIF(MINIMUM_DAY_DATES[], Attendance!J3874) &gt; 0, VLOOKUP(Attendance!$G3874,MINIMUM_DAY_PERIOD_SCHEDULE[], 2,TRUE),
IF(COUNTIF(RALLY_DATES[], Attendance!J3874) &gt; 0, VLOOKUP(Attendance!$G3874,RALLY_PERIOD_SCHEDULE[], 2,TRUE),
IF(WEEKDAY(Attendance!$J3874) = 2,
       IF(COUNTIF(FINALS_WEEK_MONDAY_DATE[],Attendance!$J3874) &gt; 0, VLOOKUP(Attendance!$G3874,FINALS_WEEK_MONDAY_PERIOD_SCHEDULE[],2,TRUE),
       VLOOKUP(Attendance!$G3874,REGULAR_WEEK_SCHEDULE[],6,TRUE)),
IF(WEEKDAY($J3874) = 3,
       IF(COUNTIF(FINALS_WEEK_TUESDAY_DATE[],Attendance!$J3874) &gt; 0, VLOOKUP(Attendance!$G3874,FINALS_WEEK_TUESDAY_PERIOD_SCHEDULE[],2,TRUE),
       VLOOKUP(Attendance!$G3874,REGULAR_WEEK_SCHEDULE[[Tuesday]:[Period]],5,TRUE)),
IF(WEEKDAY(Attendance!$J3874) = 4,
        IF(COUNTIF(BLOCK_WEDNESDAY_DATES[],Attendance!$J3874) &gt; 0, VLOOKUP(Attendance!$G3874,BLOCK_WEDNESDAY_PERIOD_SCHEDULE[],2,TRUE),
        IF(COUNTIF(FINALS_WEEK_WEDNESDAY_DATE[],Attendance!$J3874) &gt; 0, VLOOKUP(Attendance!$G3874,FINALS_WEEK_WEDNESDAY_PERIOD_SCHEDULE[],2,TRUE),
       VLOOKUP(Attendance!$G3874,REGULAR_WEEK_SCHEDULE[[Wednesday]:[Period]],4,TRUE))),
IF(WEEKDAY($J3874) = 5,
       IF(COUNTIF(BLOCK_THURSDAY_DATES[],Attendance!$J3874) &gt; 0, VLOOKUP(Attendance!$G3874,BLOCK_THURSDAY_PERIOD_SCHEDULE[],2,TRUE),
       IF(COUNTIF(FINALS_WEEK_THURSDAY_DATE[],Attendance!$J3874) &gt; 0, VLOOKUP(Attendance!$G3874,FINALS_WEEK_THURSDAY_PERIOD_SCHEDULE[],2,TRUE),
       VLOOKUP(Attendance!$G3874,REGULAR_WEEK_SCHEDULE[[Thursday]:[Period]],3,TRUE))),
IF(WEEKDAY(Attendance!$J3874) = 6,
       IF(COUNTIF(FINALS_WEEK_FRIDAY_DATE[],Attendance!$J3874) &gt; 0, VLOOKUP(Attendance!$G3874,FINALS_WEEK_FRIDAY_PERIOD_SCHEDULE[],2,TRUE),
       VLOOKUP(Attendance!$G3874,REGULAR_WEEK_SCHEDULE[[Friday]:[Period]],2,TRUE))))))))))</f>
        <v/>
      </c>
      <c r="J3874" s="41" t="str">
        <f t="shared" ca="1" si="185"/>
        <v/>
      </c>
      <c r="K3874" s="41" t="str">
        <f>IF($A3874 &lt;&gt; "",VLOOKUP($A3874,'Student reference sheet'!$A$2:$V$2329, 7,FALSE), "")</f>
        <v/>
      </c>
      <c r="L3874" s="30" t="str">
        <f>IF($A3874 ="", "", VLOOKUP($A3874, 'Student reference sheet'!$A$2:$Z$2603,23,FALSE))</f>
        <v/>
      </c>
      <c r="M3874" s="30" t="str">
        <f>IF($A3874 ="", "", VLOOKUP($A3874, 'Student reference sheet'!$A$2:$Z$2603,24,FALSE))</f>
        <v/>
      </c>
      <c r="N3874" s="30" t="str">
        <f>IF($A3874 ="", "", VLOOKUP($A3874, 'Student reference sheet'!$A$2:$Z$2603,26,FALSE))</f>
        <v/>
      </c>
      <c r="O3874" s="30" t="str">
        <f>IF($A3874 ="", "", VLOOKUP($A3874, 'Student reference sheet'!$A$2:$Z$2603,25,FALSE))</f>
        <v/>
      </c>
      <c r="P3874" s="39" t="str">
        <f>IF($A3874 = "", "", IF(OR(VLOOKUP($A3874,'Student reference sheet'!$A$2:$V$2400,8,FALSE) = "R",  VLOOKUP($A3874,'Student reference sheet'!$A$2:$V$2400,8,FALSE) = "L"), "X", ""))</f>
        <v/>
      </c>
      <c r="Q3874" s="39" t="str">
        <f>IF($A3874 ="", "", VLOOKUP($A3874, 'Student reference sheet'!$A$2:$V$2603,22,FALSE))</f>
        <v/>
      </c>
      <c r="R3874" s="39" t="str">
        <f>IF($A3874 &lt;&gt; "",VLOOKUP($A3874,'Student reference sheet'!$A$2:$V$2329, 5,FALSE), "")</f>
        <v/>
      </c>
      <c r="S3874" s="39" t="str">
        <f>IF($A3874 &lt;&gt; "",VLOOKUP($A3874,'Student reference sheet'!$A$2:$V$2329, 6,FALSE), "")</f>
        <v/>
      </c>
      <c r="T3874" s="30" t="str">
        <f>IF($A3874 = "","",
IF(VLOOKUP($A3874,'Student reference sheet'!$A$2:$V$2329, 10,FALSE) = "Y", "Hispanic",
IF(VLOOKUP($A3874,'Student reference sheet'!$A$2:$V$2329,11,FALSE) &lt;&gt; "",
IF(VLOOKUP($A3874,'Student reference sheet'!$A$2:$V$2329,11,FALSE) = "UNK", "Unknown", VLOOKUP(VALUE(VLOOKUP($A3874,'Student reference sheet'!$A$2:$V$2329,11,FALSE)),'Ethnicity Reference'!$A$2:$B$22,2,FALSE)),
IF(VLOOKUP($A3874,'Student reference sheet'!$A$2:$V$2329,9,FALSE) &lt;&gt; "", VLOOKUP(VALUE(VLOOKUP($A3874,'Student reference sheet'!$A$2:$V$2329,9,FALSE)),'Ethnicity Reference'!$A$2:$B$22,2,FALSE),"Unknown"))))</f>
        <v/>
      </c>
      <c r="U3874" s="35"/>
    </row>
    <row r="3875" spans="1:21" ht="15.75">
      <c r="A3875" s="47"/>
      <c r="B3875" s="33"/>
      <c r="C3875" s="39" t="str">
        <f>IF($A3875 &lt;&gt; "",VLOOKUP($A3875,'Student reference sheet'!$A$2:$V$2329, 3,FALSE), "")</f>
        <v/>
      </c>
      <c r="D3875" s="39" t="str">
        <f>IF($A3875 &lt;&gt; "",VLOOKUP($A3875,'Student reference sheet'!$A$2:$V$2329, 2,FALSE), "")</f>
        <v/>
      </c>
      <c r="E3875" s="35"/>
      <c r="F3875" s="34"/>
      <c r="G3875" s="40" t="str">
        <f t="shared" ca="1" si="183"/>
        <v/>
      </c>
      <c r="H3875" s="40" t="str">
        <f t="shared" ca="1" si="184"/>
        <v/>
      </c>
      <c r="I3875" s="36" t="str">
        <f>IF($A3875 = "", "",
IF(COUNTIF(MINIMUM_DAY_DATES[], Attendance!J3875) &gt; 0, VLOOKUP(Attendance!$G3875,MINIMUM_DAY_PERIOD_SCHEDULE[], 2,TRUE),
IF(COUNTIF(RALLY_DATES[], Attendance!J3875) &gt; 0, VLOOKUP(Attendance!$G3875,RALLY_PERIOD_SCHEDULE[], 2,TRUE),
IF(WEEKDAY(Attendance!$J3875) = 2,
       IF(COUNTIF(FINALS_WEEK_MONDAY_DATE[],Attendance!$J3875) &gt; 0, VLOOKUP(Attendance!$G3875,FINALS_WEEK_MONDAY_PERIOD_SCHEDULE[],2,TRUE),
       VLOOKUP(Attendance!$G3875,REGULAR_WEEK_SCHEDULE[],6,TRUE)),
IF(WEEKDAY($J3875) = 3,
       IF(COUNTIF(FINALS_WEEK_TUESDAY_DATE[],Attendance!$J3875) &gt; 0, VLOOKUP(Attendance!$G3875,FINALS_WEEK_TUESDAY_PERIOD_SCHEDULE[],2,TRUE),
       VLOOKUP(Attendance!$G3875,REGULAR_WEEK_SCHEDULE[[Tuesday]:[Period]],5,TRUE)),
IF(WEEKDAY(Attendance!$J3875) = 4,
        IF(COUNTIF(BLOCK_WEDNESDAY_DATES[],Attendance!$J3875) &gt; 0, VLOOKUP(Attendance!$G3875,BLOCK_WEDNESDAY_PERIOD_SCHEDULE[],2,TRUE),
        IF(COUNTIF(FINALS_WEEK_WEDNESDAY_DATE[],Attendance!$J3875) &gt; 0, VLOOKUP(Attendance!$G3875,FINALS_WEEK_WEDNESDAY_PERIOD_SCHEDULE[],2,TRUE),
       VLOOKUP(Attendance!$G3875,REGULAR_WEEK_SCHEDULE[[Wednesday]:[Period]],4,TRUE))),
IF(WEEKDAY($J3875) = 5,
       IF(COUNTIF(BLOCK_THURSDAY_DATES[],Attendance!$J3875) &gt; 0, VLOOKUP(Attendance!$G3875,BLOCK_THURSDAY_PERIOD_SCHEDULE[],2,TRUE),
       IF(COUNTIF(FINALS_WEEK_THURSDAY_DATE[],Attendance!$J3875) &gt; 0, VLOOKUP(Attendance!$G3875,FINALS_WEEK_THURSDAY_PERIOD_SCHEDULE[],2,TRUE),
       VLOOKUP(Attendance!$G3875,REGULAR_WEEK_SCHEDULE[[Thursday]:[Period]],3,TRUE))),
IF(WEEKDAY(Attendance!$J3875) = 6,
       IF(COUNTIF(FINALS_WEEK_FRIDAY_DATE[],Attendance!$J3875) &gt; 0, VLOOKUP(Attendance!$G3875,FINALS_WEEK_FRIDAY_PERIOD_SCHEDULE[],2,TRUE),
       VLOOKUP(Attendance!$G3875,REGULAR_WEEK_SCHEDULE[[Friday]:[Period]],2,TRUE))))))))))</f>
        <v/>
      </c>
      <c r="J3875" s="41" t="str">
        <f t="shared" ca="1" si="185"/>
        <v/>
      </c>
      <c r="K3875" s="41" t="str">
        <f>IF($A3875 &lt;&gt; "",VLOOKUP($A3875,'Student reference sheet'!$A$2:$V$2329, 7,FALSE), "")</f>
        <v/>
      </c>
      <c r="L3875" s="30" t="str">
        <f>IF($A3875 ="", "", VLOOKUP($A3875, 'Student reference sheet'!$A$2:$Z$2603,23,FALSE))</f>
        <v/>
      </c>
      <c r="M3875" s="30" t="str">
        <f>IF($A3875 ="", "", VLOOKUP($A3875, 'Student reference sheet'!$A$2:$Z$2603,24,FALSE))</f>
        <v/>
      </c>
      <c r="N3875" s="30" t="str">
        <f>IF($A3875 ="", "", VLOOKUP($A3875, 'Student reference sheet'!$A$2:$Z$2603,26,FALSE))</f>
        <v/>
      </c>
      <c r="O3875" s="30" t="str">
        <f>IF($A3875 ="", "", VLOOKUP($A3875, 'Student reference sheet'!$A$2:$Z$2603,25,FALSE))</f>
        <v/>
      </c>
      <c r="P3875" s="39" t="str">
        <f>IF($A3875 = "", "", IF(OR(VLOOKUP($A3875,'Student reference sheet'!$A$2:$V$2400,8,FALSE) = "R",  VLOOKUP($A3875,'Student reference sheet'!$A$2:$V$2400,8,FALSE) = "L"), "X", ""))</f>
        <v/>
      </c>
      <c r="Q3875" s="39" t="str">
        <f>IF($A3875 ="", "", VLOOKUP($A3875, 'Student reference sheet'!$A$2:$V$2603,22,FALSE))</f>
        <v/>
      </c>
      <c r="R3875" s="39" t="str">
        <f>IF($A3875 &lt;&gt; "",VLOOKUP($A3875,'Student reference sheet'!$A$2:$V$2329, 5,FALSE), "")</f>
        <v/>
      </c>
      <c r="S3875" s="39" t="str">
        <f>IF($A3875 &lt;&gt; "",VLOOKUP($A3875,'Student reference sheet'!$A$2:$V$2329, 6,FALSE), "")</f>
        <v/>
      </c>
      <c r="T3875" s="30" t="str">
        <f>IF($A3875 = "","",
IF(VLOOKUP($A3875,'Student reference sheet'!$A$2:$V$2329, 10,FALSE) = "Y", "Hispanic",
IF(VLOOKUP($A3875,'Student reference sheet'!$A$2:$V$2329,11,FALSE) &lt;&gt; "",
IF(VLOOKUP($A3875,'Student reference sheet'!$A$2:$V$2329,11,FALSE) = "UNK", "Unknown", VLOOKUP(VALUE(VLOOKUP($A3875,'Student reference sheet'!$A$2:$V$2329,11,FALSE)),'Ethnicity Reference'!$A$2:$B$22,2,FALSE)),
IF(VLOOKUP($A3875,'Student reference sheet'!$A$2:$V$2329,9,FALSE) &lt;&gt; "", VLOOKUP(VALUE(VLOOKUP($A3875,'Student reference sheet'!$A$2:$V$2329,9,FALSE)),'Ethnicity Reference'!$A$2:$B$22,2,FALSE),"Unknown"))))</f>
        <v/>
      </c>
      <c r="U3875" s="35"/>
    </row>
    <row r="3876" spans="1:21" ht="15.75">
      <c r="A3876" s="47"/>
      <c r="B3876" s="33"/>
      <c r="C3876" s="39" t="str">
        <f>IF($A3876 &lt;&gt; "",VLOOKUP($A3876,'Student reference sheet'!$A$2:$V$2329, 3,FALSE), "")</f>
        <v/>
      </c>
      <c r="D3876" s="39" t="str">
        <f>IF($A3876 &lt;&gt; "",VLOOKUP($A3876,'Student reference sheet'!$A$2:$V$2329, 2,FALSE), "")</f>
        <v/>
      </c>
      <c r="E3876" s="35"/>
      <c r="F3876" s="34"/>
      <c r="G3876" s="40" t="str">
        <f t="shared" ca="1" si="183"/>
        <v/>
      </c>
      <c r="H3876" s="40" t="str">
        <f t="shared" ca="1" si="184"/>
        <v/>
      </c>
      <c r="I3876" s="36" t="str">
        <f>IF($A3876 = "", "",
IF(COUNTIF(MINIMUM_DAY_DATES[], Attendance!J3876) &gt; 0, VLOOKUP(Attendance!$G3876,MINIMUM_DAY_PERIOD_SCHEDULE[], 2,TRUE),
IF(COUNTIF(RALLY_DATES[], Attendance!J3876) &gt; 0, VLOOKUP(Attendance!$G3876,RALLY_PERIOD_SCHEDULE[], 2,TRUE),
IF(WEEKDAY(Attendance!$J3876) = 2,
       IF(COUNTIF(FINALS_WEEK_MONDAY_DATE[],Attendance!$J3876) &gt; 0, VLOOKUP(Attendance!$G3876,FINALS_WEEK_MONDAY_PERIOD_SCHEDULE[],2,TRUE),
       VLOOKUP(Attendance!$G3876,REGULAR_WEEK_SCHEDULE[],6,TRUE)),
IF(WEEKDAY($J3876) = 3,
       IF(COUNTIF(FINALS_WEEK_TUESDAY_DATE[],Attendance!$J3876) &gt; 0, VLOOKUP(Attendance!$G3876,FINALS_WEEK_TUESDAY_PERIOD_SCHEDULE[],2,TRUE),
       VLOOKUP(Attendance!$G3876,REGULAR_WEEK_SCHEDULE[[Tuesday]:[Period]],5,TRUE)),
IF(WEEKDAY(Attendance!$J3876) = 4,
        IF(COUNTIF(BLOCK_WEDNESDAY_DATES[],Attendance!$J3876) &gt; 0, VLOOKUP(Attendance!$G3876,BLOCK_WEDNESDAY_PERIOD_SCHEDULE[],2,TRUE),
        IF(COUNTIF(FINALS_WEEK_WEDNESDAY_DATE[],Attendance!$J3876) &gt; 0, VLOOKUP(Attendance!$G3876,FINALS_WEEK_WEDNESDAY_PERIOD_SCHEDULE[],2,TRUE),
       VLOOKUP(Attendance!$G3876,REGULAR_WEEK_SCHEDULE[[Wednesday]:[Period]],4,TRUE))),
IF(WEEKDAY($J3876) = 5,
       IF(COUNTIF(BLOCK_THURSDAY_DATES[],Attendance!$J3876) &gt; 0, VLOOKUP(Attendance!$G3876,BLOCK_THURSDAY_PERIOD_SCHEDULE[],2,TRUE),
       IF(COUNTIF(FINALS_WEEK_THURSDAY_DATE[],Attendance!$J3876) &gt; 0, VLOOKUP(Attendance!$G3876,FINALS_WEEK_THURSDAY_PERIOD_SCHEDULE[],2,TRUE),
       VLOOKUP(Attendance!$G3876,REGULAR_WEEK_SCHEDULE[[Thursday]:[Period]],3,TRUE))),
IF(WEEKDAY(Attendance!$J3876) = 6,
       IF(COUNTIF(FINALS_WEEK_FRIDAY_DATE[],Attendance!$J3876) &gt; 0, VLOOKUP(Attendance!$G3876,FINALS_WEEK_FRIDAY_PERIOD_SCHEDULE[],2,TRUE),
       VLOOKUP(Attendance!$G3876,REGULAR_WEEK_SCHEDULE[[Friday]:[Period]],2,TRUE))))))))))</f>
        <v/>
      </c>
      <c r="J3876" s="41" t="str">
        <f t="shared" ca="1" si="185"/>
        <v/>
      </c>
      <c r="K3876" s="41" t="str">
        <f>IF($A3876 &lt;&gt; "",VLOOKUP($A3876,'Student reference sheet'!$A$2:$V$2329, 7,FALSE), "")</f>
        <v/>
      </c>
      <c r="L3876" s="30" t="str">
        <f>IF($A3876 ="", "", VLOOKUP($A3876, 'Student reference sheet'!$A$2:$Z$2603,23,FALSE))</f>
        <v/>
      </c>
      <c r="M3876" s="30" t="str">
        <f>IF($A3876 ="", "", VLOOKUP($A3876, 'Student reference sheet'!$A$2:$Z$2603,24,FALSE))</f>
        <v/>
      </c>
      <c r="N3876" s="30" t="str">
        <f>IF($A3876 ="", "", VLOOKUP($A3876, 'Student reference sheet'!$A$2:$Z$2603,26,FALSE))</f>
        <v/>
      </c>
      <c r="O3876" s="30" t="str">
        <f>IF($A3876 ="", "", VLOOKUP($A3876, 'Student reference sheet'!$A$2:$Z$2603,25,FALSE))</f>
        <v/>
      </c>
      <c r="P3876" s="39" t="str">
        <f>IF($A3876 = "", "", IF(OR(VLOOKUP($A3876,'Student reference sheet'!$A$2:$V$2400,8,FALSE) = "R",  VLOOKUP($A3876,'Student reference sheet'!$A$2:$V$2400,8,FALSE) = "L"), "X", ""))</f>
        <v/>
      </c>
      <c r="Q3876" s="39" t="str">
        <f>IF($A3876 ="", "", VLOOKUP($A3876, 'Student reference sheet'!$A$2:$V$2603,22,FALSE))</f>
        <v/>
      </c>
      <c r="R3876" s="39" t="str">
        <f>IF($A3876 &lt;&gt; "",VLOOKUP($A3876,'Student reference sheet'!$A$2:$V$2329, 5,FALSE), "")</f>
        <v/>
      </c>
      <c r="S3876" s="39" t="str">
        <f>IF($A3876 &lt;&gt; "",VLOOKUP($A3876,'Student reference sheet'!$A$2:$V$2329, 6,FALSE), "")</f>
        <v/>
      </c>
      <c r="T3876" s="30" t="str">
        <f>IF($A3876 = "","",
IF(VLOOKUP($A3876,'Student reference sheet'!$A$2:$V$2329, 10,FALSE) = "Y", "Hispanic",
IF(VLOOKUP($A3876,'Student reference sheet'!$A$2:$V$2329,11,FALSE) &lt;&gt; "",
IF(VLOOKUP($A3876,'Student reference sheet'!$A$2:$V$2329,11,FALSE) = "UNK", "Unknown", VLOOKUP(VALUE(VLOOKUP($A3876,'Student reference sheet'!$A$2:$V$2329,11,FALSE)),'Ethnicity Reference'!$A$2:$B$22,2,FALSE)),
IF(VLOOKUP($A3876,'Student reference sheet'!$A$2:$V$2329,9,FALSE) &lt;&gt; "", VLOOKUP(VALUE(VLOOKUP($A3876,'Student reference sheet'!$A$2:$V$2329,9,FALSE)),'Ethnicity Reference'!$A$2:$B$22,2,FALSE),"Unknown"))))</f>
        <v/>
      </c>
      <c r="U3876" s="35"/>
    </row>
    <row r="3877" spans="1:21" ht="15.75">
      <c r="A3877" s="47"/>
      <c r="B3877" s="33"/>
      <c r="C3877" s="39" t="str">
        <f>IF($A3877 &lt;&gt; "",VLOOKUP($A3877,'Student reference sheet'!$A$2:$V$2329, 3,FALSE), "")</f>
        <v/>
      </c>
      <c r="D3877" s="39" t="str">
        <f>IF($A3877 &lt;&gt; "",VLOOKUP($A3877,'Student reference sheet'!$A$2:$V$2329, 2,FALSE), "")</f>
        <v/>
      </c>
      <c r="E3877" s="35"/>
      <c r="F3877" s="34"/>
      <c r="G3877" s="40" t="str">
        <f t="shared" ca="1" si="183"/>
        <v/>
      </c>
      <c r="H3877" s="40" t="str">
        <f t="shared" ca="1" si="184"/>
        <v/>
      </c>
      <c r="I3877" s="36" t="str">
        <f>IF($A3877 = "", "",
IF(COUNTIF(MINIMUM_DAY_DATES[], Attendance!J3877) &gt; 0, VLOOKUP(Attendance!$G3877,MINIMUM_DAY_PERIOD_SCHEDULE[], 2,TRUE),
IF(COUNTIF(RALLY_DATES[], Attendance!J3877) &gt; 0, VLOOKUP(Attendance!$G3877,RALLY_PERIOD_SCHEDULE[], 2,TRUE),
IF(WEEKDAY(Attendance!$J3877) = 2,
       IF(COUNTIF(FINALS_WEEK_MONDAY_DATE[],Attendance!$J3877) &gt; 0, VLOOKUP(Attendance!$G3877,FINALS_WEEK_MONDAY_PERIOD_SCHEDULE[],2,TRUE),
       VLOOKUP(Attendance!$G3877,REGULAR_WEEK_SCHEDULE[],6,TRUE)),
IF(WEEKDAY($J3877) = 3,
       IF(COUNTIF(FINALS_WEEK_TUESDAY_DATE[],Attendance!$J3877) &gt; 0, VLOOKUP(Attendance!$G3877,FINALS_WEEK_TUESDAY_PERIOD_SCHEDULE[],2,TRUE),
       VLOOKUP(Attendance!$G3877,REGULAR_WEEK_SCHEDULE[[Tuesday]:[Period]],5,TRUE)),
IF(WEEKDAY(Attendance!$J3877) = 4,
        IF(COUNTIF(BLOCK_WEDNESDAY_DATES[],Attendance!$J3877) &gt; 0, VLOOKUP(Attendance!$G3877,BLOCK_WEDNESDAY_PERIOD_SCHEDULE[],2,TRUE),
        IF(COUNTIF(FINALS_WEEK_WEDNESDAY_DATE[],Attendance!$J3877) &gt; 0, VLOOKUP(Attendance!$G3877,FINALS_WEEK_WEDNESDAY_PERIOD_SCHEDULE[],2,TRUE),
       VLOOKUP(Attendance!$G3877,REGULAR_WEEK_SCHEDULE[[Wednesday]:[Period]],4,TRUE))),
IF(WEEKDAY($J3877) = 5,
       IF(COUNTIF(BLOCK_THURSDAY_DATES[],Attendance!$J3877) &gt; 0, VLOOKUP(Attendance!$G3877,BLOCK_THURSDAY_PERIOD_SCHEDULE[],2,TRUE),
       IF(COUNTIF(FINALS_WEEK_THURSDAY_DATE[],Attendance!$J3877) &gt; 0, VLOOKUP(Attendance!$G3877,FINALS_WEEK_THURSDAY_PERIOD_SCHEDULE[],2,TRUE),
       VLOOKUP(Attendance!$G3877,REGULAR_WEEK_SCHEDULE[[Thursday]:[Period]],3,TRUE))),
IF(WEEKDAY(Attendance!$J3877) = 6,
       IF(COUNTIF(FINALS_WEEK_FRIDAY_DATE[],Attendance!$J3877) &gt; 0, VLOOKUP(Attendance!$G3877,FINALS_WEEK_FRIDAY_PERIOD_SCHEDULE[],2,TRUE),
       VLOOKUP(Attendance!$G3877,REGULAR_WEEK_SCHEDULE[[Friday]:[Period]],2,TRUE))))))))))</f>
        <v/>
      </c>
      <c r="J3877" s="41" t="str">
        <f t="shared" ca="1" si="185"/>
        <v/>
      </c>
      <c r="K3877" s="41" t="str">
        <f>IF($A3877 &lt;&gt; "",VLOOKUP($A3877,'Student reference sheet'!$A$2:$V$2329, 7,FALSE), "")</f>
        <v/>
      </c>
      <c r="L3877" s="30" t="str">
        <f>IF($A3877 ="", "", VLOOKUP($A3877, 'Student reference sheet'!$A$2:$Z$2603,23,FALSE))</f>
        <v/>
      </c>
      <c r="M3877" s="30" t="str">
        <f>IF($A3877 ="", "", VLOOKUP($A3877, 'Student reference sheet'!$A$2:$Z$2603,24,FALSE))</f>
        <v/>
      </c>
      <c r="N3877" s="30" t="str">
        <f>IF($A3877 ="", "", VLOOKUP($A3877, 'Student reference sheet'!$A$2:$Z$2603,26,FALSE))</f>
        <v/>
      </c>
      <c r="O3877" s="30" t="str">
        <f>IF($A3877 ="", "", VLOOKUP($A3877, 'Student reference sheet'!$A$2:$Z$2603,25,FALSE))</f>
        <v/>
      </c>
      <c r="P3877" s="39" t="str">
        <f>IF($A3877 = "", "", IF(OR(VLOOKUP($A3877,'Student reference sheet'!$A$2:$V$2400,8,FALSE) = "R",  VLOOKUP($A3877,'Student reference sheet'!$A$2:$V$2400,8,FALSE) = "L"), "X", ""))</f>
        <v/>
      </c>
      <c r="Q3877" s="39" t="str">
        <f>IF($A3877 ="", "", VLOOKUP($A3877, 'Student reference sheet'!$A$2:$V$2603,22,FALSE))</f>
        <v/>
      </c>
      <c r="R3877" s="39" t="str">
        <f>IF($A3877 &lt;&gt; "",VLOOKUP($A3877,'Student reference sheet'!$A$2:$V$2329, 5,FALSE), "")</f>
        <v/>
      </c>
      <c r="S3877" s="39" t="str">
        <f>IF($A3877 &lt;&gt; "",VLOOKUP($A3877,'Student reference sheet'!$A$2:$V$2329, 6,FALSE), "")</f>
        <v/>
      </c>
      <c r="T3877" s="30" t="str">
        <f>IF($A3877 = "","",
IF(VLOOKUP($A3877,'Student reference sheet'!$A$2:$V$2329, 10,FALSE) = "Y", "Hispanic",
IF(VLOOKUP($A3877,'Student reference sheet'!$A$2:$V$2329,11,FALSE) &lt;&gt; "",
IF(VLOOKUP($A3877,'Student reference sheet'!$A$2:$V$2329,11,FALSE) = "UNK", "Unknown", VLOOKUP(VALUE(VLOOKUP($A3877,'Student reference sheet'!$A$2:$V$2329,11,FALSE)),'Ethnicity Reference'!$A$2:$B$22,2,FALSE)),
IF(VLOOKUP($A3877,'Student reference sheet'!$A$2:$V$2329,9,FALSE) &lt;&gt; "", VLOOKUP(VALUE(VLOOKUP($A3877,'Student reference sheet'!$A$2:$V$2329,9,FALSE)),'Ethnicity Reference'!$A$2:$B$22,2,FALSE),"Unknown"))))</f>
        <v/>
      </c>
      <c r="U3877" s="35"/>
    </row>
    <row r="3878" spans="1:21" ht="15.75">
      <c r="A3878" s="47"/>
      <c r="B3878" s="33"/>
      <c r="C3878" s="39" t="str">
        <f>IF($A3878 &lt;&gt; "",VLOOKUP($A3878,'Student reference sheet'!$A$2:$V$2329, 3,FALSE), "")</f>
        <v/>
      </c>
      <c r="D3878" s="39" t="str">
        <f>IF($A3878 &lt;&gt; "",VLOOKUP($A3878,'Student reference sheet'!$A$2:$V$2329, 2,FALSE), "")</f>
        <v/>
      </c>
      <c r="E3878" s="35"/>
      <c r="F3878" s="34"/>
      <c r="G3878" s="40" t="str">
        <f t="shared" ca="1" si="183"/>
        <v/>
      </c>
      <c r="H3878" s="40" t="str">
        <f t="shared" ca="1" si="184"/>
        <v/>
      </c>
      <c r="I3878" s="36" t="str">
        <f>IF($A3878 = "", "",
IF(COUNTIF(MINIMUM_DAY_DATES[], Attendance!J3878) &gt; 0, VLOOKUP(Attendance!$G3878,MINIMUM_DAY_PERIOD_SCHEDULE[], 2,TRUE),
IF(COUNTIF(RALLY_DATES[], Attendance!J3878) &gt; 0, VLOOKUP(Attendance!$G3878,RALLY_PERIOD_SCHEDULE[], 2,TRUE),
IF(WEEKDAY(Attendance!$J3878) = 2,
       IF(COUNTIF(FINALS_WEEK_MONDAY_DATE[],Attendance!$J3878) &gt; 0, VLOOKUP(Attendance!$G3878,FINALS_WEEK_MONDAY_PERIOD_SCHEDULE[],2,TRUE),
       VLOOKUP(Attendance!$G3878,REGULAR_WEEK_SCHEDULE[],6,TRUE)),
IF(WEEKDAY($J3878) = 3,
       IF(COUNTIF(FINALS_WEEK_TUESDAY_DATE[],Attendance!$J3878) &gt; 0, VLOOKUP(Attendance!$G3878,FINALS_WEEK_TUESDAY_PERIOD_SCHEDULE[],2,TRUE),
       VLOOKUP(Attendance!$G3878,REGULAR_WEEK_SCHEDULE[[Tuesday]:[Period]],5,TRUE)),
IF(WEEKDAY(Attendance!$J3878) = 4,
        IF(COUNTIF(BLOCK_WEDNESDAY_DATES[],Attendance!$J3878) &gt; 0, VLOOKUP(Attendance!$G3878,BLOCK_WEDNESDAY_PERIOD_SCHEDULE[],2,TRUE),
        IF(COUNTIF(FINALS_WEEK_WEDNESDAY_DATE[],Attendance!$J3878) &gt; 0, VLOOKUP(Attendance!$G3878,FINALS_WEEK_WEDNESDAY_PERIOD_SCHEDULE[],2,TRUE),
       VLOOKUP(Attendance!$G3878,REGULAR_WEEK_SCHEDULE[[Wednesday]:[Period]],4,TRUE))),
IF(WEEKDAY($J3878) = 5,
       IF(COUNTIF(BLOCK_THURSDAY_DATES[],Attendance!$J3878) &gt; 0, VLOOKUP(Attendance!$G3878,BLOCK_THURSDAY_PERIOD_SCHEDULE[],2,TRUE),
       IF(COUNTIF(FINALS_WEEK_THURSDAY_DATE[],Attendance!$J3878) &gt; 0, VLOOKUP(Attendance!$G3878,FINALS_WEEK_THURSDAY_PERIOD_SCHEDULE[],2,TRUE),
       VLOOKUP(Attendance!$G3878,REGULAR_WEEK_SCHEDULE[[Thursday]:[Period]],3,TRUE))),
IF(WEEKDAY(Attendance!$J3878) = 6,
       IF(COUNTIF(FINALS_WEEK_FRIDAY_DATE[],Attendance!$J3878) &gt; 0, VLOOKUP(Attendance!$G3878,FINALS_WEEK_FRIDAY_PERIOD_SCHEDULE[],2,TRUE),
       VLOOKUP(Attendance!$G3878,REGULAR_WEEK_SCHEDULE[[Friday]:[Period]],2,TRUE))))))))))</f>
        <v/>
      </c>
      <c r="J3878" s="41" t="str">
        <f t="shared" ca="1" si="185"/>
        <v/>
      </c>
      <c r="K3878" s="41" t="str">
        <f>IF($A3878 &lt;&gt; "",VLOOKUP($A3878,'Student reference sheet'!$A$2:$V$2329, 7,FALSE), "")</f>
        <v/>
      </c>
      <c r="L3878" s="30" t="str">
        <f>IF($A3878 ="", "", VLOOKUP($A3878, 'Student reference sheet'!$A$2:$Z$2603,23,FALSE))</f>
        <v/>
      </c>
      <c r="M3878" s="30" t="str">
        <f>IF($A3878 ="", "", VLOOKUP($A3878, 'Student reference sheet'!$A$2:$Z$2603,24,FALSE))</f>
        <v/>
      </c>
      <c r="N3878" s="30" t="str">
        <f>IF($A3878 ="", "", VLOOKUP($A3878, 'Student reference sheet'!$A$2:$Z$2603,26,FALSE))</f>
        <v/>
      </c>
      <c r="O3878" s="30" t="str">
        <f>IF($A3878 ="", "", VLOOKUP($A3878, 'Student reference sheet'!$A$2:$Z$2603,25,FALSE))</f>
        <v/>
      </c>
      <c r="P3878" s="39" t="str">
        <f>IF($A3878 = "", "", IF(OR(VLOOKUP($A3878,'Student reference sheet'!$A$2:$V$2400,8,FALSE) = "R",  VLOOKUP($A3878,'Student reference sheet'!$A$2:$V$2400,8,FALSE) = "L"), "X", ""))</f>
        <v/>
      </c>
      <c r="Q3878" s="39" t="str">
        <f>IF($A3878 ="", "", VLOOKUP($A3878, 'Student reference sheet'!$A$2:$V$2603,22,FALSE))</f>
        <v/>
      </c>
      <c r="R3878" s="39" t="str">
        <f>IF($A3878 &lt;&gt; "",VLOOKUP($A3878,'Student reference sheet'!$A$2:$V$2329, 5,FALSE), "")</f>
        <v/>
      </c>
      <c r="S3878" s="39" t="str">
        <f>IF($A3878 &lt;&gt; "",VLOOKUP($A3878,'Student reference sheet'!$A$2:$V$2329, 6,FALSE), "")</f>
        <v/>
      </c>
      <c r="T3878" s="30" t="str">
        <f>IF($A3878 = "","",
IF(VLOOKUP($A3878,'Student reference sheet'!$A$2:$V$2329, 10,FALSE) = "Y", "Hispanic",
IF(VLOOKUP($A3878,'Student reference sheet'!$A$2:$V$2329,11,FALSE) &lt;&gt; "",
IF(VLOOKUP($A3878,'Student reference sheet'!$A$2:$V$2329,11,FALSE) = "UNK", "Unknown", VLOOKUP(VALUE(VLOOKUP($A3878,'Student reference sheet'!$A$2:$V$2329,11,FALSE)),'Ethnicity Reference'!$A$2:$B$22,2,FALSE)),
IF(VLOOKUP($A3878,'Student reference sheet'!$A$2:$V$2329,9,FALSE) &lt;&gt; "", VLOOKUP(VALUE(VLOOKUP($A3878,'Student reference sheet'!$A$2:$V$2329,9,FALSE)),'Ethnicity Reference'!$A$2:$B$22,2,FALSE),"Unknown"))))</f>
        <v/>
      </c>
      <c r="U3878" s="35"/>
    </row>
    <row r="3879" spans="1:21" ht="15.75">
      <c r="A3879" s="47"/>
      <c r="B3879" s="33"/>
      <c r="C3879" s="39" t="str">
        <f>IF($A3879 &lt;&gt; "",VLOOKUP($A3879,'Student reference sheet'!$A$2:$V$2329, 3,FALSE), "")</f>
        <v/>
      </c>
      <c r="D3879" s="39" t="str">
        <f>IF($A3879 &lt;&gt; "",VLOOKUP($A3879,'Student reference sheet'!$A$2:$V$2329, 2,FALSE), "")</f>
        <v/>
      </c>
      <c r="E3879" s="35"/>
      <c r="F3879" s="34"/>
      <c r="G3879" s="40" t="str">
        <f t="shared" ca="1" si="183"/>
        <v/>
      </c>
      <c r="H3879" s="40" t="str">
        <f t="shared" ca="1" si="184"/>
        <v/>
      </c>
      <c r="I3879" s="36" t="str">
        <f>IF($A3879 = "", "",
IF(COUNTIF(MINIMUM_DAY_DATES[], Attendance!J3879) &gt; 0, VLOOKUP(Attendance!$G3879,MINIMUM_DAY_PERIOD_SCHEDULE[], 2,TRUE),
IF(COUNTIF(RALLY_DATES[], Attendance!J3879) &gt; 0, VLOOKUP(Attendance!$G3879,RALLY_PERIOD_SCHEDULE[], 2,TRUE),
IF(WEEKDAY(Attendance!$J3879) = 2,
       IF(COUNTIF(FINALS_WEEK_MONDAY_DATE[],Attendance!$J3879) &gt; 0, VLOOKUP(Attendance!$G3879,FINALS_WEEK_MONDAY_PERIOD_SCHEDULE[],2,TRUE),
       VLOOKUP(Attendance!$G3879,REGULAR_WEEK_SCHEDULE[],6,TRUE)),
IF(WEEKDAY($J3879) = 3,
       IF(COUNTIF(FINALS_WEEK_TUESDAY_DATE[],Attendance!$J3879) &gt; 0, VLOOKUP(Attendance!$G3879,FINALS_WEEK_TUESDAY_PERIOD_SCHEDULE[],2,TRUE),
       VLOOKUP(Attendance!$G3879,REGULAR_WEEK_SCHEDULE[[Tuesday]:[Period]],5,TRUE)),
IF(WEEKDAY(Attendance!$J3879) = 4,
        IF(COUNTIF(BLOCK_WEDNESDAY_DATES[],Attendance!$J3879) &gt; 0, VLOOKUP(Attendance!$G3879,BLOCK_WEDNESDAY_PERIOD_SCHEDULE[],2,TRUE),
        IF(COUNTIF(FINALS_WEEK_WEDNESDAY_DATE[],Attendance!$J3879) &gt; 0, VLOOKUP(Attendance!$G3879,FINALS_WEEK_WEDNESDAY_PERIOD_SCHEDULE[],2,TRUE),
       VLOOKUP(Attendance!$G3879,REGULAR_WEEK_SCHEDULE[[Wednesday]:[Period]],4,TRUE))),
IF(WEEKDAY($J3879) = 5,
       IF(COUNTIF(BLOCK_THURSDAY_DATES[],Attendance!$J3879) &gt; 0, VLOOKUP(Attendance!$G3879,BLOCK_THURSDAY_PERIOD_SCHEDULE[],2,TRUE),
       IF(COUNTIF(FINALS_WEEK_THURSDAY_DATE[],Attendance!$J3879) &gt; 0, VLOOKUP(Attendance!$G3879,FINALS_WEEK_THURSDAY_PERIOD_SCHEDULE[],2,TRUE),
       VLOOKUP(Attendance!$G3879,REGULAR_WEEK_SCHEDULE[[Thursday]:[Period]],3,TRUE))),
IF(WEEKDAY(Attendance!$J3879) = 6,
       IF(COUNTIF(FINALS_WEEK_FRIDAY_DATE[],Attendance!$J3879) &gt; 0, VLOOKUP(Attendance!$G3879,FINALS_WEEK_FRIDAY_PERIOD_SCHEDULE[],2,TRUE),
       VLOOKUP(Attendance!$G3879,REGULAR_WEEK_SCHEDULE[[Friday]:[Period]],2,TRUE))))))))))</f>
        <v/>
      </c>
      <c r="J3879" s="41" t="str">
        <f t="shared" ca="1" si="185"/>
        <v/>
      </c>
      <c r="K3879" s="41" t="str">
        <f>IF($A3879 &lt;&gt; "",VLOOKUP($A3879,'Student reference sheet'!$A$2:$V$2329, 7,FALSE), "")</f>
        <v/>
      </c>
      <c r="L3879" s="30" t="str">
        <f>IF($A3879 ="", "", VLOOKUP($A3879, 'Student reference sheet'!$A$2:$Z$2603,23,FALSE))</f>
        <v/>
      </c>
      <c r="M3879" s="30" t="str">
        <f>IF($A3879 ="", "", VLOOKUP($A3879, 'Student reference sheet'!$A$2:$Z$2603,24,FALSE))</f>
        <v/>
      </c>
      <c r="N3879" s="30" t="str">
        <f>IF($A3879 ="", "", VLOOKUP($A3879, 'Student reference sheet'!$A$2:$Z$2603,26,FALSE))</f>
        <v/>
      </c>
      <c r="O3879" s="30" t="str">
        <f>IF($A3879 ="", "", VLOOKUP($A3879, 'Student reference sheet'!$A$2:$Z$2603,25,FALSE))</f>
        <v/>
      </c>
      <c r="P3879" s="39" t="str">
        <f>IF($A3879 = "", "", IF(OR(VLOOKUP($A3879,'Student reference sheet'!$A$2:$V$2400,8,FALSE) = "R",  VLOOKUP($A3879,'Student reference sheet'!$A$2:$V$2400,8,FALSE) = "L"), "X", ""))</f>
        <v/>
      </c>
      <c r="Q3879" s="39" t="str">
        <f>IF($A3879 ="", "", VLOOKUP($A3879, 'Student reference sheet'!$A$2:$V$2603,22,FALSE))</f>
        <v/>
      </c>
      <c r="R3879" s="39" t="str">
        <f>IF($A3879 &lt;&gt; "",VLOOKUP($A3879,'Student reference sheet'!$A$2:$V$2329, 5,FALSE), "")</f>
        <v/>
      </c>
      <c r="S3879" s="39" t="str">
        <f>IF($A3879 &lt;&gt; "",VLOOKUP($A3879,'Student reference sheet'!$A$2:$V$2329, 6,FALSE), "")</f>
        <v/>
      </c>
      <c r="T3879" s="30" t="str">
        <f>IF($A3879 = "","",
IF(VLOOKUP($A3879,'Student reference sheet'!$A$2:$V$2329, 10,FALSE) = "Y", "Hispanic",
IF(VLOOKUP($A3879,'Student reference sheet'!$A$2:$V$2329,11,FALSE) &lt;&gt; "",
IF(VLOOKUP($A3879,'Student reference sheet'!$A$2:$V$2329,11,FALSE) = "UNK", "Unknown", VLOOKUP(VALUE(VLOOKUP($A3879,'Student reference sheet'!$A$2:$V$2329,11,FALSE)),'Ethnicity Reference'!$A$2:$B$22,2,FALSE)),
IF(VLOOKUP($A3879,'Student reference sheet'!$A$2:$V$2329,9,FALSE) &lt;&gt; "", VLOOKUP(VALUE(VLOOKUP($A3879,'Student reference sheet'!$A$2:$V$2329,9,FALSE)),'Ethnicity Reference'!$A$2:$B$22,2,FALSE),"Unknown"))))</f>
        <v/>
      </c>
      <c r="U3879" s="35"/>
    </row>
    <row r="3880" spans="1:21" ht="15.75">
      <c r="A3880" s="47"/>
      <c r="B3880" s="33"/>
      <c r="C3880" s="39" t="str">
        <f>IF($A3880 &lt;&gt; "",VLOOKUP($A3880,'Student reference sheet'!$A$2:$V$2329, 3,FALSE), "")</f>
        <v/>
      </c>
      <c r="D3880" s="39" t="str">
        <f>IF($A3880 &lt;&gt; "",VLOOKUP($A3880,'Student reference sheet'!$A$2:$V$2329, 2,FALSE), "")</f>
        <v/>
      </c>
      <c r="E3880" s="35"/>
      <c r="F3880" s="34"/>
      <c r="G3880" s="40" t="str">
        <f t="shared" ca="1" si="183"/>
        <v/>
      </c>
      <c r="H3880" s="40" t="str">
        <f t="shared" ca="1" si="184"/>
        <v/>
      </c>
      <c r="I3880" s="36" t="str">
        <f>IF($A3880 = "", "",
IF(COUNTIF(MINIMUM_DAY_DATES[], Attendance!J3880) &gt; 0, VLOOKUP(Attendance!$G3880,MINIMUM_DAY_PERIOD_SCHEDULE[], 2,TRUE),
IF(COUNTIF(RALLY_DATES[], Attendance!J3880) &gt; 0, VLOOKUP(Attendance!$G3880,RALLY_PERIOD_SCHEDULE[], 2,TRUE),
IF(WEEKDAY(Attendance!$J3880) = 2,
       IF(COUNTIF(FINALS_WEEK_MONDAY_DATE[],Attendance!$J3880) &gt; 0, VLOOKUP(Attendance!$G3880,FINALS_WEEK_MONDAY_PERIOD_SCHEDULE[],2,TRUE),
       VLOOKUP(Attendance!$G3880,REGULAR_WEEK_SCHEDULE[],6,TRUE)),
IF(WEEKDAY($J3880) = 3,
       IF(COUNTIF(FINALS_WEEK_TUESDAY_DATE[],Attendance!$J3880) &gt; 0, VLOOKUP(Attendance!$G3880,FINALS_WEEK_TUESDAY_PERIOD_SCHEDULE[],2,TRUE),
       VLOOKUP(Attendance!$G3880,REGULAR_WEEK_SCHEDULE[[Tuesday]:[Period]],5,TRUE)),
IF(WEEKDAY(Attendance!$J3880) = 4,
        IF(COUNTIF(BLOCK_WEDNESDAY_DATES[],Attendance!$J3880) &gt; 0, VLOOKUP(Attendance!$G3880,BLOCK_WEDNESDAY_PERIOD_SCHEDULE[],2,TRUE),
        IF(COUNTIF(FINALS_WEEK_WEDNESDAY_DATE[],Attendance!$J3880) &gt; 0, VLOOKUP(Attendance!$G3880,FINALS_WEEK_WEDNESDAY_PERIOD_SCHEDULE[],2,TRUE),
       VLOOKUP(Attendance!$G3880,REGULAR_WEEK_SCHEDULE[[Wednesday]:[Period]],4,TRUE))),
IF(WEEKDAY($J3880) = 5,
       IF(COUNTIF(BLOCK_THURSDAY_DATES[],Attendance!$J3880) &gt; 0, VLOOKUP(Attendance!$G3880,BLOCK_THURSDAY_PERIOD_SCHEDULE[],2,TRUE),
       IF(COUNTIF(FINALS_WEEK_THURSDAY_DATE[],Attendance!$J3880) &gt; 0, VLOOKUP(Attendance!$G3880,FINALS_WEEK_THURSDAY_PERIOD_SCHEDULE[],2,TRUE),
       VLOOKUP(Attendance!$G3880,REGULAR_WEEK_SCHEDULE[[Thursday]:[Period]],3,TRUE))),
IF(WEEKDAY(Attendance!$J3880) = 6,
       IF(COUNTIF(FINALS_WEEK_FRIDAY_DATE[],Attendance!$J3880) &gt; 0, VLOOKUP(Attendance!$G3880,FINALS_WEEK_FRIDAY_PERIOD_SCHEDULE[],2,TRUE),
       VLOOKUP(Attendance!$G3880,REGULAR_WEEK_SCHEDULE[[Friday]:[Period]],2,TRUE))))))))))</f>
        <v/>
      </c>
      <c r="J3880" s="41" t="str">
        <f t="shared" ca="1" si="185"/>
        <v/>
      </c>
      <c r="K3880" s="41" t="str">
        <f>IF($A3880 &lt;&gt; "",VLOOKUP($A3880,'Student reference sheet'!$A$2:$V$2329, 7,FALSE), "")</f>
        <v/>
      </c>
      <c r="L3880" s="30" t="str">
        <f>IF($A3880 ="", "", VLOOKUP($A3880, 'Student reference sheet'!$A$2:$Z$2603,23,FALSE))</f>
        <v/>
      </c>
      <c r="M3880" s="30" t="str">
        <f>IF($A3880 ="", "", VLOOKUP($A3880, 'Student reference sheet'!$A$2:$Z$2603,24,FALSE))</f>
        <v/>
      </c>
      <c r="N3880" s="30" t="str">
        <f>IF($A3880 ="", "", VLOOKUP($A3880, 'Student reference sheet'!$A$2:$Z$2603,26,FALSE))</f>
        <v/>
      </c>
      <c r="O3880" s="30" t="str">
        <f>IF($A3880 ="", "", VLOOKUP($A3880, 'Student reference sheet'!$A$2:$Z$2603,25,FALSE))</f>
        <v/>
      </c>
      <c r="P3880" s="39" t="str">
        <f>IF($A3880 = "", "", IF(OR(VLOOKUP($A3880,'Student reference sheet'!$A$2:$V$2400,8,FALSE) = "R",  VLOOKUP($A3880,'Student reference sheet'!$A$2:$V$2400,8,FALSE) = "L"), "X", ""))</f>
        <v/>
      </c>
      <c r="Q3880" s="39" t="str">
        <f>IF($A3880 ="", "", VLOOKUP($A3880, 'Student reference sheet'!$A$2:$V$2603,22,FALSE))</f>
        <v/>
      </c>
      <c r="R3880" s="39" t="str">
        <f>IF($A3880 &lt;&gt; "",VLOOKUP($A3880,'Student reference sheet'!$A$2:$V$2329, 5,FALSE), "")</f>
        <v/>
      </c>
      <c r="S3880" s="39" t="str">
        <f>IF($A3880 &lt;&gt; "",VLOOKUP($A3880,'Student reference sheet'!$A$2:$V$2329, 6,FALSE), "")</f>
        <v/>
      </c>
      <c r="T3880" s="30" t="str">
        <f>IF($A3880 = "","",
IF(VLOOKUP($A3880,'Student reference sheet'!$A$2:$V$2329, 10,FALSE) = "Y", "Hispanic",
IF(VLOOKUP($A3880,'Student reference sheet'!$A$2:$V$2329,11,FALSE) &lt;&gt; "",
IF(VLOOKUP($A3880,'Student reference sheet'!$A$2:$V$2329,11,FALSE) = "UNK", "Unknown", VLOOKUP(VALUE(VLOOKUP($A3880,'Student reference sheet'!$A$2:$V$2329,11,FALSE)),'Ethnicity Reference'!$A$2:$B$22,2,FALSE)),
IF(VLOOKUP($A3880,'Student reference sheet'!$A$2:$V$2329,9,FALSE) &lt;&gt; "", VLOOKUP(VALUE(VLOOKUP($A3880,'Student reference sheet'!$A$2:$V$2329,9,FALSE)),'Ethnicity Reference'!$A$2:$B$22,2,FALSE),"Unknown"))))</f>
        <v/>
      </c>
      <c r="U3880" s="35"/>
    </row>
    <row r="3881" spans="1:21" ht="15.75">
      <c r="A3881" s="47"/>
      <c r="B3881" s="33"/>
      <c r="C3881" s="39" t="str">
        <f>IF($A3881 &lt;&gt; "",VLOOKUP($A3881,'Student reference sheet'!$A$2:$V$2329, 3,FALSE), "")</f>
        <v/>
      </c>
      <c r="D3881" s="39" t="str">
        <f>IF($A3881 &lt;&gt; "",VLOOKUP($A3881,'Student reference sheet'!$A$2:$V$2329, 2,FALSE), "")</f>
        <v/>
      </c>
      <c r="E3881" s="35"/>
      <c r="F3881" s="34"/>
      <c r="G3881" s="40" t="str">
        <f t="shared" ca="1" si="183"/>
        <v/>
      </c>
      <c r="H3881" s="40" t="str">
        <f t="shared" ca="1" si="184"/>
        <v/>
      </c>
      <c r="I3881" s="36" t="str">
        <f>IF($A3881 = "", "",
IF(COUNTIF(MINIMUM_DAY_DATES[], Attendance!J3881) &gt; 0, VLOOKUP(Attendance!$G3881,MINIMUM_DAY_PERIOD_SCHEDULE[], 2,TRUE),
IF(COUNTIF(RALLY_DATES[], Attendance!J3881) &gt; 0, VLOOKUP(Attendance!$G3881,RALLY_PERIOD_SCHEDULE[], 2,TRUE),
IF(WEEKDAY(Attendance!$J3881) = 2,
       IF(COUNTIF(FINALS_WEEK_MONDAY_DATE[],Attendance!$J3881) &gt; 0, VLOOKUP(Attendance!$G3881,FINALS_WEEK_MONDAY_PERIOD_SCHEDULE[],2,TRUE),
       VLOOKUP(Attendance!$G3881,REGULAR_WEEK_SCHEDULE[],6,TRUE)),
IF(WEEKDAY($J3881) = 3,
       IF(COUNTIF(FINALS_WEEK_TUESDAY_DATE[],Attendance!$J3881) &gt; 0, VLOOKUP(Attendance!$G3881,FINALS_WEEK_TUESDAY_PERIOD_SCHEDULE[],2,TRUE),
       VLOOKUP(Attendance!$G3881,REGULAR_WEEK_SCHEDULE[[Tuesday]:[Period]],5,TRUE)),
IF(WEEKDAY(Attendance!$J3881) = 4,
        IF(COUNTIF(BLOCK_WEDNESDAY_DATES[],Attendance!$J3881) &gt; 0, VLOOKUP(Attendance!$G3881,BLOCK_WEDNESDAY_PERIOD_SCHEDULE[],2,TRUE),
        IF(COUNTIF(FINALS_WEEK_WEDNESDAY_DATE[],Attendance!$J3881) &gt; 0, VLOOKUP(Attendance!$G3881,FINALS_WEEK_WEDNESDAY_PERIOD_SCHEDULE[],2,TRUE),
       VLOOKUP(Attendance!$G3881,REGULAR_WEEK_SCHEDULE[[Wednesday]:[Period]],4,TRUE))),
IF(WEEKDAY($J3881) = 5,
       IF(COUNTIF(BLOCK_THURSDAY_DATES[],Attendance!$J3881) &gt; 0, VLOOKUP(Attendance!$G3881,BLOCK_THURSDAY_PERIOD_SCHEDULE[],2,TRUE),
       IF(COUNTIF(FINALS_WEEK_THURSDAY_DATE[],Attendance!$J3881) &gt; 0, VLOOKUP(Attendance!$G3881,FINALS_WEEK_THURSDAY_PERIOD_SCHEDULE[],2,TRUE),
       VLOOKUP(Attendance!$G3881,REGULAR_WEEK_SCHEDULE[[Thursday]:[Period]],3,TRUE))),
IF(WEEKDAY(Attendance!$J3881) = 6,
       IF(COUNTIF(FINALS_WEEK_FRIDAY_DATE[],Attendance!$J3881) &gt; 0, VLOOKUP(Attendance!$G3881,FINALS_WEEK_FRIDAY_PERIOD_SCHEDULE[],2,TRUE),
       VLOOKUP(Attendance!$G3881,REGULAR_WEEK_SCHEDULE[[Friday]:[Period]],2,TRUE))))))))))</f>
        <v/>
      </c>
      <c r="J3881" s="41" t="str">
        <f t="shared" ca="1" si="185"/>
        <v/>
      </c>
      <c r="K3881" s="41" t="str">
        <f>IF($A3881 &lt;&gt; "",VLOOKUP($A3881,'Student reference sheet'!$A$2:$V$2329, 7,FALSE), "")</f>
        <v/>
      </c>
      <c r="L3881" s="30" t="str">
        <f>IF($A3881 ="", "", VLOOKUP($A3881, 'Student reference sheet'!$A$2:$Z$2603,23,FALSE))</f>
        <v/>
      </c>
      <c r="M3881" s="30" t="str">
        <f>IF($A3881 ="", "", VLOOKUP($A3881, 'Student reference sheet'!$A$2:$Z$2603,24,FALSE))</f>
        <v/>
      </c>
      <c r="N3881" s="30" t="str">
        <f>IF($A3881 ="", "", VLOOKUP($A3881, 'Student reference sheet'!$A$2:$Z$2603,26,FALSE))</f>
        <v/>
      </c>
      <c r="O3881" s="30" t="str">
        <f>IF($A3881 ="", "", VLOOKUP($A3881, 'Student reference sheet'!$A$2:$Z$2603,25,FALSE))</f>
        <v/>
      </c>
      <c r="P3881" s="39" t="str">
        <f>IF($A3881 = "", "", IF(OR(VLOOKUP($A3881,'Student reference sheet'!$A$2:$V$2400,8,FALSE) = "R",  VLOOKUP($A3881,'Student reference sheet'!$A$2:$V$2400,8,FALSE) = "L"), "X", ""))</f>
        <v/>
      </c>
      <c r="Q3881" s="39" t="str">
        <f>IF($A3881 ="", "", VLOOKUP($A3881, 'Student reference sheet'!$A$2:$V$2603,22,FALSE))</f>
        <v/>
      </c>
      <c r="R3881" s="39" t="str">
        <f>IF($A3881 &lt;&gt; "",VLOOKUP($A3881,'Student reference sheet'!$A$2:$V$2329, 5,FALSE), "")</f>
        <v/>
      </c>
      <c r="S3881" s="39" t="str">
        <f>IF($A3881 &lt;&gt; "",VLOOKUP($A3881,'Student reference sheet'!$A$2:$V$2329, 6,FALSE), "")</f>
        <v/>
      </c>
      <c r="T3881" s="30" t="str">
        <f>IF($A3881 = "","",
IF(VLOOKUP($A3881,'Student reference sheet'!$A$2:$V$2329, 10,FALSE) = "Y", "Hispanic",
IF(VLOOKUP($A3881,'Student reference sheet'!$A$2:$V$2329,11,FALSE) &lt;&gt; "",
IF(VLOOKUP($A3881,'Student reference sheet'!$A$2:$V$2329,11,FALSE) = "UNK", "Unknown", VLOOKUP(VALUE(VLOOKUP($A3881,'Student reference sheet'!$A$2:$V$2329,11,FALSE)),'Ethnicity Reference'!$A$2:$B$22,2,FALSE)),
IF(VLOOKUP($A3881,'Student reference sheet'!$A$2:$V$2329,9,FALSE) &lt;&gt; "", VLOOKUP(VALUE(VLOOKUP($A3881,'Student reference sheet'!$A$2:$V$2329,9,FALSE)),'Ethnicity Reference'!$A$2:$B$22,2,FALSE),"Unknown"))))</f>
        <v/>
      </c>
      <c r="U3881" s="35"/>
    </row>
    <row r="3882" spans="1:21" ht="15.75">
      <c r="A3882" s="47"/>
      <c r="B3882" s="33"/>
      <c r="C3882" s="39" t="str">
        <f>IF($A3882 &lt;&gt; "",VLOOKUP($A3882,'Student reference sheet'!$A$2:$V$2329, 3,FALSE), "")</f>
        <v/>
      </c>
      <c r="D3882" s="39" t="str">
        <f>IF($A3882 &lt;&gt; "",VLOOKUP($A3882,'Student reference sheet'!$A$2:$V$2329, 2,FALSE), "")</f>
        <v/>
      </c>
      <c r="E3882" s="35"/>
      <c r="F3882" s="34"/>
      <c r="G3882" s="40" t="str">
        <f t="shared" ca="1" si="183"/>
        <v/>
      </c>
      <c r="H3882" s="40" t="str">
        <f t="shared" ca="1" si="184"/>
        <v/>
      </c>
      <c r="I3882" s="36" t="str">
        <f>IF($A3882 = "", "",
IF(COUNTIF(MINIMUM_DAY_DATES[], Attendance!J3882) &gt; 0, VLOOKUP(Attendance!$G3882,MINIMUM_DAY_PERIOD_SCHEDULE[], 2,TRUE),
IF(COUNTIF(RALLY_DATES[], Attendance!J3882) &gt; 0, VLOOKUP(Attendance!$G3882,RALLY_PERIOD_SCHEDULE[], 2,TRUE),
IF(WEEKDAY(Attendance!$J3882) = 2,
       IF(COUNTIF(FINALS_WEEK_MONDAY_DATE[],Attendance!$J3882) &gt; 0, VLOOKUP(Attendance!$G3882,FINALS_WEEK_MONDAY_PERIOD_SCHEDULE[],2,TRUE),
       VLOOKUP(Attendance!$G3882,REGULAR_WEEK_SCHEDULE[],6,TRUE)),
IF(WEEKDAY($J3882) = 3,
       IF(COUNTIF(FINALS_WEEK_TUESDAY_DATE[],Attendance!$J3882) &gt; 0, VLOOKUP(Attendance!$G3882,FINALS_WEEK_TUESDAY_PERIOD_SCHEDULE[],2,TRUE),
       VLOOKUP(Attendance!$G3882,REGULAR_WEEK_SCHEDULE[[Tuesday]:[Period]],5,TRUE)),
IF(WEEKDAY(Attendance!$J3882) = 4,
        IF(COUNTIF(BLOCK_WEDNESDAY_DATES[],Attendance!$J3882) &gt; 0, VLOOKUP(Attendance!$G3882,BLOCK_WEDNESDAY_PERIOD_SCHEDULE[],2,TRUE),
        IF(COUNTIF(FINALS_WEEK_WEDNESDAY_DATE[],Attendance!$J3882) &gt; 0, VLOOKUP(Attendance!$G3882,FINALS_WEEK_WEDNESDAY_PERIOD_SCHEDULE[],2,TRUE),
       VLOOKUP(Attendance!$G3882,REGULAR_WEEK_SCHEDULE[[Wednesday]:[Period]],4,TRUE))),
IF(WEEKDAY($J3882) = 5,
       IF(COUNTIF(BLOCK_THURSDAY_DATES[],Attendance!$J3882) &gt; 0, VLOOKUP(Attendance!$G3882,BLOCK_THURSDAY_PERIOD_SCHEDULE[],2,TRUE),
       IF(COUNTIF(FINALS_WEEK_THURSDAY_DATE[],Attendance!$J3882) &gt; 0, VLOOKUP(Attendance!$G3882,FINALS_WEEK_THURSDAY_PERIOD_SCHEDULE[],2,TRUE),
       VLOOKUP(Attendance!$G3882,REGULAR_WEEK_SCHEDULE[[Thursday]:[Period]],3,TRUE))),
IF(WEEKDAY(Attendance!$J3882) = 6,
       IF(COUNTIF(FINALS_WEEK_FRIDAY_DATE[],Attendance!$J3882) &gt; 0, VLOOKUP(Attendance!$G3882,FINALS_WEEK_FRIDAY_PERIOD_SCHEDULE[],2,TRUE),
       VLOOKUP(Attendance!$G3882,REGULAR_WEEK_SCHEDULE[[Friday]:[Period]],2,TRUE))))))))))</f>
        <v/>
      </c>
      <c r="J3882" s="41" t="str">
        <f t="shared" ca="1" si="185"/>
        <v/>
      </c>
      <c r="K3882" s="41" t="str">
        <f>IF($A3882 &lt;&gt; "",VLOOKUP($A3882,'Student reference sheet'!$A$2:$V$2329, 7,FALSE), "")</f>
        <v/>
      </c>
      <c r="L3882" s="30" t="str">
        <f>IF($A3882 ="", "", VLOOKUP($A3882, 'Student reference sheet'!$A$2:$Z$2603,23,FALSE))</f>
        <v/>
      </c>
      <c r="M3882" s="30" t="str">
        <f>IF($A3882 ="", "", VLOOKUP($A3882, 'Student reference sheet'!$A$2:$Z$2603,24,FALSE))</f>
        <v/>
      </c>
      <c r="N3882" s="30" t="str">
        <f>IF($A3882 ="", "", VLOOKUP($A3882, 'Student reference sheet'!$A$2:$Z$2603,26,FALSE))</f>
        <v/>
      </c>
      <c r="O3882" s="30" t="str">
        <f>IF($A3882 ="", "", VLOOKUP($A3882, 'Student reference sheet'!$A$2:$Z$2603,25,FALSE))</f>
        <v/>
      </c>
      <c r="P3882" s="39" t="str">
        <f>IF($A3882 = "", "", IF(OR(VLOOKUP($A3882,'Student reference sheet'!$A$2:$V$2400,8,FALSE) = "R",  VLOOKUP($A3882,'Student reference sheet'!$A$2:$V$2400,8,FALSE) = "L"), "X", ""))</f>
        <v/>
      </c>
      <c r="Q3882" s="39" t="str">
        <f>IF($A3882 ="", "", VLOOKUP($A3882, 'Student reference sheet'!$A$2:$V$2603,22,FALSE))</f>
        <v/>
      </c>
      <c r="R3882" s="39" t="str">
        <f>IF($A3882 &lt;&gt; "",VLOOKUP($A3882,'Student reference sheet'!$A$2:$V$2329, 5,FALSE), "")</f>
        <v/>
      </c>
      <c r="S3882" s="39" t="str">
        <f>IF($A3882 &lt;&gt; "",VLOOKUP($A3882,'Student reference sheet'!$A$2:$V$2329, 6,FALSE), "")</f>
        <v/>
      </c>
      <c r="T3882" s="30" t="str">
        <f>IF($A3882 = "","",
IF(VLOOKUP($A3882,'Student reference sheet'!$A$2:$V$2329, 10,FALSE) = "Y", "Hispanic",
IF(VLOOKUP($A3882,'Student reference sheet'!$A$2:$V$2329,11,FALSE) &lt;&gt; "",
IF(VLOOKUP($A3882,'Student reference sheet'!$A$2:$V$2329,11,FALSE) = "UNK", "Unknown", VLOOKUP(VALUE(VLOOKUP($A3882,'Student reference sheet'!$A$2:$V$2329,11,FALSE)),'Ethnicity Reference'!$A$2:$B$22,2,FALSE)),
IF(VLOOKUP($A3882,'Student reference sheet'!$A$2:$V$2329,9,FALSE) &lt;&gt; "", VLOOKUP(VALUE(VLOOKUP($A3882,'Student reference sheet'!$A$2:$V$2329,9,FALSE)),'Ethnicity Reference'!$A$2:$B$22,2,FALSE),"Unknown"))))</f>
        <v/>
      </c>
      <c r="U3882" s="35"/>
    </row>
    <row r="3883" spans="1:21" ht="15.75">
      <c r="A3883" s="47"/>
      <c r="B3883" s="33"/>
      <c r="C3883" s="39" t="str">
        <f>IF($A3883 &lt;&gt; "",VLOOKUP($A3883,'Student reference sheet'!$A$2:$V$2329, 3,FALSE), "")</f>
        <v/>
      </c>
      <c r="D3883" s="39" t="str">
        <f>IF($A3883 &lt;&gt; "",VLOOKUP($A3883,'Student reference sheet'!$A$2:$V$2329, 2,FALSE), "")</f>
        <v/>
      </c>
      <c r="E3883" s="35"/>
      <c r="F3883" s="34"/>
      <c r="G3883" s="40" t="str">
        <f t="shared" ca="1" si="183"/>
        <v/>
      </c>
      <c r="H3883" s="40" t="str">
        <f t="shared" ca="1" si="184"/>
        <v/>
      </c>
      <c r="I3883" s="36" t="str">
        <f>IF($A3883 = "", "",
IF(COUNTIF(MINIMUM_DAY_DATES[], Attendance!J3883) &gt; 0, VLOOKUP(Attendance!$G3883,MINIMUM_DAY_PERIOD_SCHEDULE[], 2,TRUE),
IF(COUNTIF(RALLY_DATES[], Attendance!J3883) &gt; 0, VLOOKUP(Attendance!$G3883,RALLY_PERIOD_SCHEDULE[], 2,TRUE),
IF(WEEKDAY(Attendance!$J3883) = 2,
       IF(COUNTIF(FINALS_WEEK_MONDAY_DATE[],Attendance!$J3883) &gt; 0, VLOOKUP(Attendance!$G3883,FINALS_WEEK_MONDAY_PERIOD_SCHEDULE[],2,TRUE),
       VLOOKUP(Attendance!$G3883,REGULAR_WEEK_SCHEDULE[],6,TRUE)),
IF(WEEKDAY($J3883) = 3,
       IF(COUNTIF(FINALS_WEEK_TUESDAY_DATE[],Attendance!$J3883) &gt; 0, VLOOKUP(Attendance!$G3883,FINALS_WEEK_TUESDAY_PERIOD_SCHEDULE[],2,TRUE),
       VLOOKUP(Attendance!$G3883,REGULAR_WEEK_SCHEDULE[[Tuesday]:[Period]],5,TRUE)),
IF(WEEKDAY(Attendance!$J3883) = 4,
        IF(COUNTIF(BLOCK_WEDNESDAY_DATES[],Attendance!$J3883) &gt; 0, VLOOKUP(Attendance!$G3883,BLOCK_WEDNESDAY_PERIOD_SCHEDULE[],2,TRUE),
        IF(COUNTIF(FINALS_WEEK_WEDNESDAY_DATE[],Attendance!$J3883) &gt; 0, VLOOKUP(Attendance!$G3883,FINALS_WEEK_WEDNESDAY_PERIOD_SCHEDULE[],2,TRUE),
       VLOOKUP(Attendance!$G3883,REGULAR_WEEK_SCHEDULE[[Wednesday]:[Period]],4,TRUE))),
IF(WEEKDAY($J3883) = 5,
       IF(COUNTIF(BLOCK_THURSDAY_DATES[],Attendance!$J3883) &gt; 0, VLOOKUP(Attendance!$G3883,BLOCK_THURSDAY_PERIOD_SCHEDULE[],2,TRUE),
       IF(COUNTIF(FINALS_WEEK_THURSDAY_DATE[],Attendance!$J3883) &gt; 0, VLOOKUP(Attendance!$G3883,FINALS_WEEK_THURSDAY_PERIOD_SCHEDULE[],2,TRUE),
       VLOOKUP(Attendance!$G3883,REGULAR_WEEK_SCHEDULE[[Thursday]:[Period]],3,TRUE))),
IF(WEEKDAY(Attendance!$J3883) = 6,
       IF(COUNTIF(FINALS_WEEK_FRIDAY_DATE[],Attendance!$J3883) &gt; 0, VLOOKUP(Attendance!$G3883,FINALS_WEEK_FRIDAY_PERIOD_SCHEDULE[],2,TRUE),
       VLOOKUP(Attendance!$G3883,REGULAR_WEEK_SCHEDULE[[Friday]:[Period]],2,TRUE))))))))))</f>
        <v/>
      </c>
      <c r="J3883" s="41" t="str">
        <f t="shared" ca="1" si="185"/>
        <v/>
      </c>
      <c r="K3883" s="41" t="str">
        <f>IF($A3883 &lt;&gt; "",VLOOKUP($A3883,'Student reference sheet'!$A$2:$V$2329, 7,FALSE), "")</f>
        <v/>
      </c>
      <c r="L3883" s="30" t="str">
        <f>IF($A3883 ="", "", VLOOKUP($A3883, 'Student reference sheet'!$A$2:$Z$2603,23,FALSE))</f>
        <v/>
      </c>
      <c r="M3883" s="30" t="str">
        <f>IF($A3883 ="", "", VLOOKUP($A3883, 'Student reference sheet'!$A$2:$Z$2603,24,FALSE))</f>
        <v/>
      </c>
      <c r="N3883" s="30" t="str">
        <f>IF($A3883 ="", "", VLOOKUP($A3883, 'Student reference sheet'!$A$2:$Z$2603,26,FALSE))</f>
        <v/>
      </c>
      <c r="O3883" s="30" t="str">
        <f>IF($A3883 ="", "", VLOOKUP($A3883, 'Student reference sheet'!$A$2:$Z$2603,25,FALSE))</f>
        <v/>
      </c>
      <c r="P3883" s="39" t="str">
        <f>IF($A3883 = "", "", IF(OR(VLOOKUP($A3883,'Student reference sheet'!$A$2:$V$2400,8,FALSE) = "R",  VLOOKUP($A3883,'Student reference sheet'!$A$2:$V$2400,8,FALSE) = "L"), "X", ""))</f>
        <v/>
      </c>
      <c r="Q3883" s="39" t="str">
        <f>IF($A3883 ="", "", VLOOKUP($A3883, 'Student reference sheet'!$A$2:$V$2603,22,FALSE))</f>
        <v/>
      </c>
      <c r="R3883" s="39" t="str">
        <f>IF($A3883 &lt;&gt; "",VLOOKUP($A3883,'Student reference sheet'!$A$2:$V$2329, 5,FALSE), "")</f>
        <v/>
      </c>
      <c r="S3883" s="39" t="str">
        <f>IF($A3883 &lt;&gt; "",VLOOKUP($A3883,'Student reference sheet'!$A$2:$V$2329, 6,FALSE), "")</f>
        <v/>
      </c>
      <c r="T3883" s="30" t="str">
        <f>IF($A3883 = "","",
IF(VLOOKUP($A3883,'Student reference sheet'!$A$2:$V$2329, 10,FALSE) = "Y", "Hispanic",
IF(VLOOKUP($A3883,'Student reference sheet'!$A$2:$V$2329,11,FALSE) &lt;&gt; "",
IF(VLOOKUP($A3883,'Student reference sheet'!$A$2:$V$2329,11,FALSE) = "UNK", "Unknown", VLOOKUP(VALUE(VLOOKUP($A3883,'Student reference sheet'!$A$2:$V$2329,11,FALSE)),'Ethnicity Reference'!$A$2:$B$22,2,FALSE)),
IF(VLOOKUP($A3883,'Student reference sheet'!$A$2:$V$2329,9,FALSE) &lt;&gt; "", VLOOKUP(VALUE(VLOOKUP($A3883,'Student reference sheet'!$A$2:$V$2329,9,FALSE)),'Ethnicity Reference'!$A$2:$B$22,2,FALSE),"Unknown"))))</f>
        <v/>
      </c>
      <c r="U3883" s="35"/>
    </row>
    <row r="3884" spans="1:21" ht="15.75">
      <c r="A3884" s="47"/>
      <c r="B3884" s="33"/>
      <c r="C3884" s="39" t="str">
        <f>IF($A3884 &lt;&gt; "",VLOOKUP($A3884,'Student reference sheet'!$A$2:$V$2329, 3,FALSE), "")</f>
        <v/>
      </c>
      <c r="D3884" s="39" t="str">
        <f>IF($A3884 &lt;&gt; "",VLOOKUP($A3884,'Student reference sheet'!$A$2:$V$2329, 2,FALSE), "")</f>
        <v/>
      </c>
      <c r="E3884" s="35"/>
      <c r="F3884" s="34"/>
      <c r="G3884" s="40" t="str">
        <f t="shared" ca="1" si="183"/>
        <v/>
      </c>
      <c r="H3884" s="40" t="str">
        <f t="shared" ca="1" si="184"/>
        <v/>
      </c>
      <c r="I3884" s="36" t="str">
        <f>IF($A3884 = "", "",
IF(COUNTIF(MINIMUM_DAY_DATES[], Attendance!J3884) &gt; 0, VLOOKUP(Attendance!$G3884,MINIMUM_DAY_PERIOD_SCHEDULE[], 2,TRUE),
IF(COUNTIF(RALLY_DATES[], Attendance!J3884) &gt; 0, VLOOKUP(Attendance!$G3884,RALLY_PERIOD_SCHEDULE[], 2,TRUE),
IF(WEEKDAY(Attendance!$J3884) = 2,
       IF(COUNTIF(FINALS_WEEK_MONDAY_DATE[],Attendance!$J3884) &gt; 0, VLOOKUP(Attendance!$G3884,FINALS_WEEK_MONDAY_PERIOD_SCHEDULE[],2,TRUE),
       VLOOKUP(Attendance!$G3884,REGULAR_WEEK_SCHEDULE[],6,TRUE)),
IF(WEEKDAY($J3884) = 3,
       IF(COUNTIF(FINALS_WEEK_TUESDAY_DATE[],Attendance!$J3884) &gt; 0, VLOOKUP(Attendance!$G3884,FINALS_WEEK_TUESDAY_PERIOD_SCHEDULE[],2,TRUE),
       VLOOKUP(Attendance!$G3884,REGULAR_WEEK_SCHEDULE[[Tuesday]:[Period]],5,TRUE)),
IF(WEEKDAY(Attendance!$J3884) = 4,
        IF(COUNTIF(BLOCK_WEDNESDAY_DATES[],Attendance!$J3884) &gt; 0, VLOOKUP(Attendance!$G3884,BLOCK_WEDNESDAY_PERIOD_SCHEDULE[],2,TRUE),
        IF(COUNTIF(FINALS_WEEK_WEDNESDAY_DATE[],Attendance!$J3884) &gt; 0, VLOOKUP(Attendance!$G3884,FINALS_WEEK_WEDNESDAY_PERIOD_SCHEDULE[],2,TRUE),
       VLOOKUP(Attendance!$G3884,REGULAR_WEEK_SCHEDULE[[Wednesday]:[Period]],4,TRUE))),
IF(WEEKDAY($J3884) = 5,
       IF(COUNTIF(BLOCK_THURSDAY_DATES[],Attendance!$J3884) &gt; 0, VLOOKUP(Attendance!$G3884,BLOCK_THURSDAY_PERIOD_SCHEDULE[],2,TRUE),
       IF(COUNTIF(FINALS_WEEK_THURSDAY_DATE[],Attendance!$J3884) &gt; 0, VLOOKUP(Attendance!$G3884,FINALS_WEEK_THURSDAY_PERIOD_SCHEDULE[],2,TRUE),
       VLOOKUP(Attendance!$G3884,REGULAR_WEEK_SCHEDULE[[Thursday]:[Period]],3,TRUE))),
IF(WEEKDAY(Attendance!$J3884) = 6,
       IF(COUNTIF(FINALS_WEEK_FRIDAY_DATE[],Attendance!$J3884) &gt; 0, VLOOKUP(Attendance!$G3884,FINALS_WEEK_FRIDAY_PERIOD_SCHEDULE[],2,TRUE),
       VLOOKUP(Attendance!$G3884,REGULAR_WEEK_SCHEDULE[[Friday]:[Period]],2,TRUE))))))))))</f>
        <v/>
      </c>
      <c r="J3884" s="41" t="str">
        <f t="shared" ca="1" si="185"/>
        <v/>
      </c>
      <c r="K3884" s="41" t="str">
        <f>IF($A3884 &lt;&gt; "",VLOOKUP($A3884,'Student reference sheet'!$A$2:$V$2329, 7,FALSE), "")</f>
        <v/>
      </c>
      <c r="L3884" s="30" t="str">
        <f>IF($A3884 ="", "", VLOOKUP($A3884, 'Student reference sheet'!$A$2:$Z$2603,23,FALSE))</f>
        <v/>
      </c>
      <c r="M3884" s="30" t="str">
        <f>IF($A3884 ="", "", VLOOKUP($A3884, 'Student reference sheet'!$A$2:$Z$2603,24,FALSE))</f>
        <v/>
      </c>
      <c r="N3884" s="30" t="str">
        <f>IF($A3884 ="", "", VLOOKUP($A3884, 'Student reference sheet'!$A$2:$Z$2603,26,FALSE))</f>
        <v/>
      </c>
      <c r="O3884" s="30" t="str">
        <f>IF($A3884 ="", "", VLOOKUP($A3884, 'Student reference sheet'!$A$2:$Z$2603,25,FALSE))</f>
        <v/>
      </c>
      <c r="P3884" s="39" t="str">
        <f>IF($A3884 = "", "", IF(OR(VLOOKUP($A3884,'Student reference sheet'!$A$2:$V$2400,8,FALSE) = "R",  VLOOKUP($A3884,'Student reference sheet'!$A$2:$V$2400,8,FALSE) = "L"), "X", ""))</f>
        <v/>
      </c>
      <c r="Q3884" s="39" t="str">
        <f>IF($A3884 ="", "", VLOOKUP($A3884, 'Student reference sheet'!$A$2:$V$2603,22,FALSE))</f>
        <v/>
      </c>
      <c r="R3884" s="39" t="str">
        <f>IF($A3884 &lt;&gt; "",VLOOKUP($A3884,'Student reference sheet'!$A$2:$V$2329, 5,FALSE), "")</f>
        <v/>
      </c>
      <c r="S3884" s="39" t="str">
        <f>IF($A3884 &lt;&gt; "",VLOOKUP($A3884,'Student reference sheet'!$A$2:$V$2329, 6,FALSE), "")</f>
        <v/>
      </c>
      <c r="T3884" s="30" t="str">
        <f>IF($A3884 = "","",
IF(VLOOKUP($A3884,'Student reference sheet'!$A$2:$V$2329, 10,FALSE) = "Y", "Hispanic",
IF(VLOOKUP($A3884,'Student reference sheet'!$A$2:$V$2329,11,FALSE) &lt;&gt; "",
IF(VLOOKUP($A3884,'Student reference sheet'!$A$2:$V$2329,11,FALSE) = "UNK", "Unknown", VLOOKUP(VALUE(VLOOKUP($A3884,'Student reference sheet'!$A$2:$V$2329,11,FALSE)),'Ethnicity Reference'!$A$2:$B$22,2,FALSE)),
IF(VLOOKUP($A3884,'Student reference sheet'!$A$2:$V$2329,9,FALSE) &lt;&gt; "", VLOOKUP(VALUE(VLOOKUP($A3884,'Student reference sheet'!$A$2:$V$2329,9,FALSE)),'Ethnicity Reference'!$A$2:$B$22,2,FALSE),"Unknown"))))</f>
        <v/>
      </c>
      <c r="U3884" s="35"/>
    </row>
    <row r="3885" spans="1:21" ht="15.75">
      <c r="A3885" s="47"/>
      <c r="B3885" s="33"/>
      <c r="C3885" s="39" t="str">
        <f>IF($A3885 &lt;&gt; "",VLOOKUP($A3885,'Student reference sheet'!$A$2:$V$2329, 3,FALSE), "")</f>
        <v/>
      </c>
      <c r="D3885" s="39" t="str">
        <f>IF($A3885 &lt;&gt; "",VLOOKUP($A3885,'Student reference sheet'!$A$2:$V$2329, 2,FALSE), "")</f>
        <v/>
      </c>
      <c r="E3885" s="35"/>
      <c r="F3885" s="34"/>
      <c r="G3885" s="40" t="str">
        <f t="shared" ca="1" si="183"/>
        <v/>
      </c>
      <c r="H3885" s="40" t="str">
        <f t="shared" ca="1" si="184"/>
        <v/>
      </c>
      <c r="I3885" s="36" t="str">
        <f>IF($A3885 = "", "",
IF(COUNTIF(MINIMUM_DAY_DATES[], Attendance!J3885) &gt; 0, VLOOKUP(Attendance!$G3885,MINIMUM_DAY_PERIOD_SCHEDULE[], 2,TRUE),
IF(COUNTIF(RALLY_DATES[], Attendance!J3885) &gt; 0, VLOOKUP(Attendance!$G3885,RALLY_PERIOD_SCHEDULE[], 2,TRUE),
IF(WEEKDAY(Attendance!$J3885) = 2,
       IF(COUNTIF(FINALS_WEEK_MONDAY_DATE[],Attendance!$J3885) &gt; 0, VLOOKUP(Attendance!$G3885,FINALS_WEEK_MONDAY_PERIOD_SCHEDULE[],2,TRUE),
       VLOOKUP(Attendance!$G3885,REGULAR_WEEK_SCHEDULE[],6,TRUE)),
IF(WEEKDAY($J3885) = 3,
       IF(COUNTIF(FINALS_WEEK_TUESDAY_DATE[],Attendance!$J3885) &gt; 0, VLOOKUP(Attendance!$G3885,FINALS_WEEK_TUESDAY_PERIOD_SCHEDULE[],2,TRUE),
       VLOOKUP(Attendance!$G3885,REGULAR_WEEK_SCHEDULE[[Tuesday]:[Period]],5,TRUE)),
IF(WEEKDAY(Attendance!$J3885) = 4,
        IF(COUNTIF(BLOCK_WEDNESDAY_DATES[],Attendance!$J3885) &gt; 0, VLOOKUP(Attendance!$G3885,BLOCK_WEDNESDAY_PERIOD_SCHEDULE[],2,TRUE),
        IF(COUNTIF(FINALS_WEEK_WEDNESDAY_DATE[],Attendance!$J3885) &gt; 0, VLOOKUP(Attendance!$G3885,FINALS_WEEK_WEDNESDAY_PERIOD_SCHEDULE[],2,TRUE),
       VLOOKUP(Attendance!$G3885,REGULAR_WEEK_SCHEDULE[[Wednesday]:[Period]],4,TRUE))),
IF(WEEKDAY($J3885) = 5,
       IF(COUNTIF(BLOCK_THURSDAY_DATES[],Attendance!$J3885) &gt; 0, VLOOKUP(Attendance!$G3885,BLOCK_THURSDAY_PERIOD_SCHEDULE[],2,TRUE),
       IF(COUNTIF(FINALS_WEEK_THURSDAY_DATE[],Attendance!$J3885) &gt; 0, VLOOKUP(Attendance!$G3885,FINALS_WEEK_THURSDAY_PERIOD_SCHEDULE[],2,TRUE),
       VLOOKUP(Attendance!$G3885,REGULAR_WEEK_SCHEDULE[[Thursday]:[Period]],3,TRUE))),
IF(WEEKDAY(Attendance!$J3885) = 6,
       IF(COUNTIF(FINALS_WEEK_FRIDAY_DATE[],Attendance!$J3885) &gt; 0, VLOOKUP(Attendance!$G3885,FINALS_WEEK_FRIDAY_PERIOD_SCHEDULE[],2,TRUE),
       VLOOKUP(Attendance!$G3885,REGULAR_WEEK_SCHEDULE[[Friday]:[Period]],2,TRUE))))))))))</f>
        <v/>
      </c>
      <c r="J3885" s="41" t="str">
        <f t="shared" ca="1" si="185"/>
        <v/>
      </c>
      <c r="K3885" s="41" t="str">
        <f>IF($A3885 &lt;&gt; "",VLOOKUP($A3885,'Student reference sheet'!$A$2:$V$2329, 7,FALSE), "")</f>
        <v/>
      </c>
      <c r="L3885" s="30" t="str">
        <f>IF($A3885 ="", "", VLOOKUP($A3885, 'Student reference sheet'!$A$2:$Z$2603,23,FALSE))</f>
        <v/>
      </c>
      <c r="M3885" s="30" t="str">
        <f>IF($A3885 ="", "", VLOOKUP($A3885, 'Student reference sheet'!$A$2:$Z$2603,24,FALSE))</f>
        <v/>
      </c>
      <c r="N3885" s="30" t="str">
        <f>IF($A3885 ="", "", VLOOKUP($A3885, 'Student reference sheet'!$A$2:$Z$2603,26,FALSE))</f>
        <v/>
      </c>
      <c r="O3885" s="30" t="str">
        <f>IF($A3885 ="", "", VLOOKUP($A3885, 'Student reference sheet'!$A$2:$Z$2603,25,FALSE))</f>
        <v/>
      </c>
      <c r="P3885" s="39" t="str">
        <f>IF($A3885 = "", "", IF(OR(VLOOKUP($A3885,'Student reference sheet'!$A$2:$V$2400,8,FALSE) = "R",  VLOOKUP($A3885,'Student reference sheet'!$A$2:$V$2400,8,FALSE) = "L"), "X", ""))</f>
        <v/>
      </c>
      <c r="Q3885" s="39" t="str">
        <f>IF($A3885 ="", "", VLOOKUP($A3885, 'Student reference sheet'!$A$2:$V$2603,22,FALSE))</f>
        <v/>
      </c>
      <c r="R3885" s="39" t="str">
        <f>IF($A3885 &lt;&gt; "",VLOOKUP($A3885,'Student reference sheet'!$A$2:$V$2329, 5,FALSE), "")</f>
        <v/>
      </c>
      <c r="S3885" s="39" t="str">
        <f>IF($A3885 &lt;&gt; "",VLOOKUP($A3885,'Student reference sheet'!$A$2:$V$2329, 6,FALSE), "")</f>
        <v/>
      </c>
      <c r="T3885" s="30" t="str">
        <f>IF($A3885 = "","",
IF(VLOOKUP($A3885,'Student reference sheet'!$A$2:$V$2329, 10,FALSE) = "Y", "Hispanic",
IF(VLOOKUP($A3885,'Student reference sheet'!$A$2:$V$2329,11,FALSE) &lt;&gt; "",
IF(VLOOKUP($A3885,'Student reference sheet'!$A$2:$V$2329,11,FALSE) = "UNK", "Unknown", VLOOKUP(VALUE(VLOOKUP($A3885,'Student reference sheet'!$A$2:$V$2329,11,FALSE)),'Ethnicity Reference'!$A$2:$B$22,2,FALSE)),
IF(VLOOKUP($A3885,'Student reference sheet'!$A$2:$V$2329,9,FALSE) &lt;&gt; "", VLOOKUP(VALUE(VLOOKUP($A3885,'Student reference sheet'!$A$2:$V$2329,9,FALSE)),'Ethnicity Reference'!$A$2:$B$22,2,FALSE),"Unknown"))))</f>
        <v/>
      </c>
      <c r="U3885" s="35"/>
    </row>
    <row r="3886" spans="1:21" ht="15.75">
      <c r="A3886" s="47"/>
      <c r="B3886" s="33"/>
      <c r="C3886" s="39" t="str">
        <f>IF($A3886 &lt;&gt; "",VLOOKUP($A3886,'Student reference sheet'!$A$2:$V$2329, 3,FALSE), "")</f>
        <v/>
      </c>
      <c r="D3886" s="39" t="str">
        <f>IF($A3886 &lt;&gt; "",VLOOKUP($A3886,'Student reference sheet'!$A$2:$V$2329, 2,FALSE), "")</f>
        <v/>
      </c>
      <c r="E3886" s="35"/>
      <c r="F3886" s="34"/>
      <c r="G3886" s="40" t="str">
        <f t="shared" ca="1" si="183"/>
        <v/>
      </c>
      <c r="H3886" s="40" t="str">
        <f t="shared" ca="1" si="184"/>
        <v/>
      </c>
      <c r="I3886" s="36" t="str">
        <f>IF($A3886 = "", "",
IF(COUNTIF(MINIMUM_DAY_DATES[], Attendance!J3886) &gt; 0, VLOOKUP(Attendance!$G3886,MINIMUM_DAY_PERIOD_SCHEDULE[], 2,TRUE),
IF(COUNTIF(RALLY_DATES[], Attendance!J3886) &gt; 0, VLOOKUP(Attendance!$G3886,RALLY_PERIOD_SCHEDULE[], 2,TRUE),
IF(WEEKDAY(Attendance!$J3886) = 2,
       IF(COUNTIF(FINALS_WEEK_MONDAY_DATE[],Attendance!$J3886) &gt; 0, VLOOKUP(Attendance!$G3886,FINALS_WEEK_MONDAY_PERIOD_SCHEDULE[],2,TRUE),
       VLOOKUP(Attendance!$G3886,REGULAR_WEEK_SCHEDULE[],6,TRUE)),
IF(WEEKDAY($J3886) = 3,
       IF(COUNTIF(FINALS_WEEK_TUESDAY_DATE[],Attendance!$J3886) &gt; 0, VLOOKUP(Attendance!$G3886,FINALS_WEEK_TUESDAY_PERIOD_SCHEDULE[],2,TRUE),
       VLOOKUP(Attendance!$G3886,REGULAR_WEEK_SCHEDULE[[Tuesday]:[Period]],5,TRUE)),
IF(WEEKDAY(Attendance!$J3886) = 4,
        IF(COUNTIF(BLOCK_WEDNESDAY_DATES[],Attendance!$J3886) &gt; 0, VLOOKUP(Attendance!$G3886,BLOCK_WEDNESDAY_PERIOD_SCHEDULE[],2,TRUE),
        IF(COUNTIF(FINALS_WEEK_WEDNESDAY_DATE[],Attendance!$J3886) &gt; 0, VLOOKUP(Attendance!$G3886,FINALS_WEEK_WEDNESDAY_PERIOD_SCHEDULE[],2,TRUE),
       VLOOKUP(Attendance!$G3886,REGULAR_WEEK_SCHEDULE[[Wednesday]:[Period]],4,TRUE))),
IF(WEEKDAY($J3886) = 5,
       IF(COUNTIF(BLOCK_THURSDAY_DATES[],Attendance!$J3886) &gt; 0, VLOOKUP(Attendance!$G3886,BLOCK_THURSDAY_PERIOD_SCHEDULE[],2,TRUE),
       IF(COUNTIF(FINALS_WEEK_THURSDAY_DATE[],Attendance!$J3886) &gt; 0, VLOOKUP(Attendance!$G3886,FINALS_WEEK_THURSDAY_PERIOD_SCHEDULE[],2,TRUE),
       VLOOKUP(Attendance!$G3886,REGULAR_WEEK_SCHEDULE[[Thursday]:[Period]],3,TRUE))),
IF(WEEKDAY(Attendance!$J3886) = 6,
       IF(COUNTIF(FINALS_WEEK_FRIDAY_DATE[],Attendance!$J3886) &gt; 0, VLOOKUP(Attendance!$G3886,FINALS_WEEK_FRIDAY_PERIOD_SCHEDULE[],2,TRUE),
       VLOOKUP(Attendance!$G3886,REGULAR_WEEK_SCHEDULE[[Friday]:[Period]],2,TRUE))))))))))</f>
        <v/>
      </c>
      <c r="J3886" s="41" t="str">
        <f t="shared" ca="1" si="185"/>
        <v/>
      </c>
      <c r="K3886" s="41" t="str">
        <f>IF($A3886 &lt;&gt; "",VLOOKUP($A3886,'Student reference sheet'!$A$2:$V$2329, 7,FALSE), "")</f>
        <v/>
      </c>
      <c r="L3886" s="30" t="str">
        <f>IF($A3886 ="", "", VLOOKUP($A3886, 'Student reference sheet'!$A$2:$Z$2603,23,FALSE))</f>
        <v/>
      </c>
      <c r="M3886" s="30" t="str">
        <f>IF($A3886 ="", "", VLOOKUP($A3886, 'Student reference sheet'!$A$2:$Z$2603,24,FALSE))</f>
        <v/>
      </c>
      <c r="N3886" s="30" t="str">
        <f>IF($A3886 ="", "", VLOOKUP($A3886, 'Student reference sheet'!$A$2:$Z$2603,26,FALSE))</f>
        <v/>
      </c>
      <c r="O3886" s="30" t="str">
        <f>IF($A3886 ="", "", VLOOKUP($A3886, 'Student reference sheet'!$A$2:$Z$2603,25,FALSE))</f>
        <v/>
      </c>
      <c r="P3886" s="39" t="str">
        <f>IF($A3886 = "", "", IF(OR(VLOOKUP($A3886,'Student reference sheet'!$A$2:$V$2400,8,FALSE) = "R",  VLOOKUP($A3886,'Student reference sheet'!$A$2:$V$2400,8,FALSE) = "L"), "X", ""))</f>
        <v/>
      </c>
      <c r="Q3886" s="39" t="str">
        <f>IF($A3886 ="", "", VLOOKUP($A3886, 'Student reference sheet'!$A$2:$V$2603,22,FALSE))</f>
        <v/>
      </c>
      <c r="R3886" s="39" t="str">
        <f>IF($A3886 &lt;&gt; "",VLOOKUP($A3886,'Student reference sheet'!$A$2:$V$2329, 5,FALSE), "")</f>
        <v/>
      </c>
      <c r="S3886" s="39" t="str">
        <f>IF($A3886 &lt;&gt; "",VLOOKUP($A3886,'Student reference sheet'!$A$2:$V$2329, 6,FALSE), "")</f>
        <v/>
      </c>
      <c r="T3886" s="30" t="str">
        <f>IF($A3886 = "","",
IF(VLOOKUP($A3886,'Student reference sheet'!$A$2:$V$2329, 10,FALSE) = "Y", "Hispanic",
IF(VLOOKUP($A3886,'Student reference sheet'!$A$2:$V$2329,11,FALSE) &lt;&gt; "",
IF(VLOOKUP($A3886,'Student reference sheet'!$A$2:$V$2329,11,FALSE) = "UNK", "Unknown", VLOOKUP(VALUE(VLOOKUP($A3886,'Student reference sheet'!$A$2:$V$2329,11,FALSE)),'Ethnicity Reference'!$A$2:$B$22,2,FALSE)),
IF(VLOOKUP($A3886,'Student reference sheet'!$A$2:$V$2329,9,FALSE) &lt;&gt; "", VLOOKUP(VALUE(VLOOKUP($A3886,'Student reference sheet'!$A$2:$V$2329,9,FALSE)),'Ethnicity Reference'!$A$2:$B$22,2,FALSE),"Unknown"))))</f>
        <v/>
      </c>
      <c r="U3886" s="35"/>
    </row>
    <row r="3887" spans="1:21" ht="15.75">
      <c r="A3887" s="47"/>
      <c r="B3887" s="33"/>
      <c r="C3887" s="39" t="str">
        <f>IF($A3887 &lt;&gt; "",VLOOKUP($A3887,'Student reference sheet'!$A$2:$V$2329, 3,FALSE), "")</f>
        <v/>
      </c>
      <c r="D3887" s="39" t="str">
        <f>IF($A3887 &lt;&gt; "",VLOOKUP($A3887,'Student reference sheet'!$A$2:$V$2329, 2,FALSE), "")</f>
        <v/>
      </c>
      <c r="E3887" s="35"/>
      <c r="F3887" s="34"/>
      <c r="G3887" s="40" t="str">
        <f t="shared" ca="1" si="183"/>
        <v/>
      </c>
      <c r="H3887" s="40" t="str">
        <f t="shared" ca="1" si="184"/>
        <v/>
      </c>
      <c r="I3887" s="36" t="str">
        <f>IF($A3887 = "", "",
IF(COUNTIF(MINIMUM_DAY_DATES[], Attendance!J3887) &gt; 0, VLOOKUP(Attendance!$G3887,MINIMUM_DAY_PERIOD_SCHEDULE[], 2,TRUE),
IF(COUNTIF(RALLY_DATES[], Attendance!J3887) &gt; 0, VLOOKUP(Attendance!$G3887,RALLY_PERIOD_SCHEDULE[], 2,TRUE),
IF(WEEKDAY(Attendance!$J3887) = 2,
       IF(COUNTIF(FINALS_WEEK_MONDAY_DATE[],Attendance!$J3887) &gt; 0, VLOOKUP(Attendance!$G3887,FINALS_WEEK_MONDAY_PERIOD_SCHEDULE[],2,TRUE),
       VLOOKUP(Attendance!$G3887,REGULAR_WEEK_SCHEDULE[],6,TRUE)),
IF(WEEKDAY($J3887) = 3,
       IF(COUNTIF(FINALS_WEEK_TUESDAY_DATE[],Attendance!$J3887) &gt; 0, VLOOKUP(Attendance!$G3887,FINALS_WEEK_TUESDAY_PERIOD_SCHEDULE[],2,TRUE),
       VLOOKUP(Attendance!$G3887,REGULAR_WEEK_SCHEDULE[[Tuesday]:[Period]],5,TRUE)),
IF(WEEKDAY(Attendance!$J3887) = 4,
        IF(COUNTIF(BLOCK_WEDNESDAY_DATES[],Attendance!$J3887) &gt; 0, VLOOKUP(Attendance!$G3887,BLOCK_WEDNESDAY_PERIOD_SCHEDULE[],2,TRUE),
        IF(COUNTIF(FINALS_WEEK_WEDNESDAY_DATE[],Attendance!$J3887) &gt; 0, VLOOKUP(Attendance!$G3887,FINALS_WEEK_WEDNESDAY_PERIOD_SCHEDULE[],2,TRUE),
       VLOOKUP(Attendance!$G3887,REGULAR_WEEK_SCHEDULE[[Wednesday]:[Period]],4,TRUE))),
IF(WEEKDAY($J3887) = 5,
       IF(COUNTIF(BLOCK_THURSDAY_DATES[],Attendance!$J3887) &gt; 0, VLOOKUP(Attendance!$G3887,BLOCK_THURSDAY_PERIOD_SCHEDULE[],2,TRUE),
       IF(COUNTIF(FINALS_WEEK_THURSDAY_DATE[],Attendance!$J3887) &gt; 0, VLOOKUP(Attendance!$G3887,FINALS_WEEK_THURSDAY_PERIOD_SCHEDULE[],2,TRUE),
       VLOOKUP(Attendance!$G3887,REGULAR_WEEK_SCHEDULE[[Thursday]:[Period]],3,TRUE))),
IF(WEEKDAY(Attendance!$J3887) = 6,
       IF(COUNTIF(FINALS_WEEK_FRIDAY_DATE[],Attendance!$J3887) &gt; 0, VLOOKUP(Attendance!$G3887,FINALS_WEEK_FRIDAY_PERIOD_SCHEDULE[],2,TRUE),
       VLOOKUP(Attendance!$G3887,REGULAR_WEEK_SCHEDULE[[Friday]:[Period]],2,TRUE))))))))))</f>
        <v/>
      </c>
      <c r="J3887" s="41" t="str">
        <f t="shared" ca="1" si="185"/>
        <v/>
      </c>
      <c r="K3887" s="41" t="str">
        <f>IF($A3887 &lt;&gt; "",VLOOKUP($A3887,'Student reference sheet'!$A$2:$V$2329, 7,FALSE), "")</f>
        <v/>
      </c>
      <c r="L3887" s="30" t="str">
        <f>IF($A3887 ="", "", VLOOKUP($A3887, 'Student reference sheet'!$A$2:$Z$2603,23,FALSE))</f>
        <v/>
      </c>
      <c r="M3887" s="30" t="str">
        <f>IF($A3887 ="", "", VLOOKUP($A3887, 'Student reference sheet'!$A$2:$Z$2603,24,FALSE))</f>
        <v/>
      </c>
      <c r="N3887" s="30" t="str">
        <f>IF($A3887 ="", "", VLOOKUP($A3887, 'Student reference sheet'!$A$2:$Z$2603,26,FALSE))</f>
        <v/>
      </c>
      <c r="O3887" s="30" t="str">
        <f>IF($A3887 ="", "", VLOOKUP($A3887, 'Student reference sheet'!$A$2:$Z$2603,25,FALSE))</f>
        <v/>
      </c>
      <c r="P3887" s="39" t="str">
        <f>IF($A3887 = "", "", IF(OR(VLOOKUP($A3887,'Student reference sheet'!$A$2:$V$2400,8,FALSE) = "R",  VLOOKUP($A3887,'Student reference sheet'!$A$2:$V$2400,8,FALSE) = "L"), "X", ""))</f>
        <v/>
      </c>
      <c r="Q3887" s="39" t="str">
        <f>IF($A3887 ="", "", VLOOKUP($A3887, 'Student reference sheet'!$A$2:$V$2603,22,FALSE))</f>
        <v/>
      </c>
      <c r="R3887" s="39" t="str">
        <f>IF($A3887 &lt;&gt; "",VLOOKUP($A3887,'Student reference sheet'!$A$2:$V$2329, 5,FALSE), "")</f>
        <v/>
      </c>
      <c r="S3887" s="39" t="str">
        <f>IF($A3887 &lt;&gt; "",VLOOKUP($A3887,'Student reference sheet'!$A$2:$V$2329, 6,FALSE), "")</f>
        <v/>
      </c>
      <c r="T3887" s="30" t="str">
        <f>IF($A3887 = "","",
IF(VLOOKUP($A3887,'Student reference sheet'!$A$2:$V$2329, 10,FALSE) = "Y", "Hispanic",
IF(VLOOKUP($A3887,'Student reference sheet'!$A$2:$V$2329,11,FALSE) &lt;&gt; "",
IF(VLOOKUP($A3887,'Student reference sheet'!$A$2:$V$2329,11,FALSE) = "UNK", "Unknown", VLOOKUP(VALUE(VLOOKUP($A3887,'Student reference sheet'!$A$2:$V$2329,11,FALSE)),'Ethnicity Reference'!$A$2:$B$22,2,FALSE)),
IF(VLOOKUP($A3887,'Student reference sheet'!$A$2:$V$2329,9,FALSE) &lt;&gt; "", VLOOKUP(VALUE(VLOOKUP($A3887,'Student reference sheet'!$A$2:$V$2329,9,FALSE)),'Ethnicity Reference'!$A$2:$B$22,2,FALSE),"Unknown"))))</f>
        <v/>
      </c>
      <c r="U3887" s="35"/>
    </row>
    <row r="3888" spans="1:21" ht="15.75">
      <c r="A3888" s="47"/>
      <c r="B3888" s="33"/>
      <c r="C3888" s="39" t="str">
        <f>IF($A3888 &lt;&gt; "",VLOOKUP($A3888,'Student reference sheet'!$A$2:$V$2329, 3,FALSE), "")</f>
        <v/>
      </c>
      <c r="D3888" s="39" t="str">
        <f>IF($A3888 &lt;&gt; "",VLOOKUP($A3888,'Student reference sheet'!$A$2:$V$2329, 2,FALSE), "")</f>
        <v/>
      </c>
      <c r="E3888" s="35"/>
      <c r="F3888" s="34"/>
      <c r="G3888" s="40" t="str">
        <f t="shared" ca="1" si="183"/>
        <v/>
      </c>
      <c r="H3888" s="40" t="str">
        <f t="shared" ca="1" si="184"/>
        <v/>
      </c>
      <c r="I3888" s="36" t="str">
        <f>IF($A3888 = "", "",
IF(COUNTIF(MINIMUM_DAY_DATES[], Attendance!J3888) &gt; 0, VLOOKUP(Attendance!$G3888,MINIMUM_DAY_PERIOD_SCHEDULE[], 2,TRUE),
IF(COUNTIF(RALLY_DATES[], Attendance!J3888) &gt; 0, VLOOKUP(Attendance!$G3888,RALLY_PERIOD_SCHEDULE[], 2,TRUE),
IF(WEEKDAY(Attendance!$J3888) = 2,
       IF(COUNTIF(FINALS_WEEK_MONDAY_DATE[],Attendance!$J3888) &gt; 0, VLOOKUP(Attendance!$G3888,FINALS_WEEK_MONDAY_PERIOD_SCHEDULE[],2,TRUE),
       VLOOKUP(Attendance!$G3888,REGULAR_WEEK_SCHEDULE[],6,TRUE)),
IF(WEEKDAY($J3888) = 3,
       IF(COUNTIF(FINALS_WEEK_TUESDAY_DATE[],Attendance!$J3888) &gt; 0, VLOOKUP(Attendance!$G3888,FINALS_WEEK_TUESDAY_PERIOD_SCHEDULE[],2,TRUE),
       VLOOKUP(Attendance!$G3888,REGULAR_WEEK_SCHEDULE[[Tuesday]:[Period]],5,TRUE)),
IF(WEEKDAY(Attendance!$J3888) = 4,
        IF(COUNTIF(BLOCK_WEDNESDAY_DATES[],Attendance!$J3888) &gt; 0, VLOOKUP(Attendance!$G3888,BLOCK_WEDNESDAY_PERIOD_SCHEDULE[],2,TRUE),
        IF(COUNTIF(FINALS_WEEK_WEDNESDAY_DATE[],Attendance!$J3888) &gt; 0, VLOOKUP(Attendance!$G3888,FINALS_WEEK_WEDNESDAY_PERIOD_SCHEDULE[],2,TRUE),
       VLOOKUP(Attendance!$G3888,REGULAR_WEEK_SCHEDULE[[Wednesday]:[Period]],4,TRUE))),
IF(WEEKDAY($J3888) = 5,
       IF(COUNTIF(BLOCK_THURSDAY_DATES[],Attendance!$J3888) &gt; 0, VLOOKUP(Attendance!$G3888,BLOCK_THURSDAY_PERIOD_SCHEDULE[],2,TRUE),
       IF(COUNTIF(FINALS_WEEK_THURSDAY_DATE[],Attendance!$J3888) &gt; 0, VLOOKUP(Attendance!$G3888,FINALS_WEEK_THURSDAY_PERIOD_SCHEDULE[],2,TRUE),
       VLOOKUP(Attendance!$G3888,REGULAR_WEEK_SCHEDULE[[Thursday]:[Period]],3,TRUE))),
IF(WEEKDAY(Attendance!$J3888) = 6,
       IF(COUNTIF(FINALS_WEEK_FRIDAY_DATE[],Attendance!$J3888) &gt; 0, VLOOKUP(Attendance!$G3888,FINALS_WEEK_FRIDAY_PERIOD_SCHEDULE[],2,TRUE),
       VLOOKUP(Attendance!$G3888,REGULAR_WEEK_SCHEDULE[[Friday]:[Period]],2,TRUE))))))))))</f>
        <v/>
      </c>
      <c r="J3888" s="41" t="str">
        <f t="shared" ca="1" si="185"/>
        <v/>
      </c>
      <c r="K3888" s="41" t="str">
        <f>IF($A3888 &lt;&gt; "",VLOOKUP($A3888,'Student reference sheet'!$A$2:$V$2329, 7,FALSE), "")</f>
        <v/>
      </c>
      <c r="L3888" s="30" t="str">
        <f>IF($A3888 ="", "", VLOOKUP($A3888, 'Student reference sheet'!$A$2:$Z$2603,23,FALSE))</f>
        <v/>
      </c>
      <c r="M3888" s="30" t="str">
        <f>IF($A3888 ="", "", VLOOKUP($A3888, 'Student reference sheet'!$A$2:$Z$2603,24,FALSE))</f>
        <v/>
      </c>
      <c r="N3888" s="30" t="str">
        <f>IF($A3888 ="", "", VLOOKUP($A3888, 'Student reference sheet'!$A$2:$Z$2603,26,FALSE))</f>
        <v/>
      </c>
      <c r="O3888" s="30" t="str">
        <f>IF($A3888 ="", "", VLOOKUP($A3888, 'Student reference sheet'!$A$2:$Z$2603,25,FALSE))</f>
        <v/>
      </c>
      <c r="P3888" s="39" t="str">
        <f>IF($A3888 = "", "", IF(OR(VLOOKUP($A3888,'Student reference sheet'!$A$2:$V$2400,8,FALSE) = "R",  VLOOKUP($A3888,'Student reference sheet'!$A$2:$V$2400,8,FALSE) = "L"), "X", ""))</f>
        <v/>
      </c>
      <c r="Q3888" s="39" t="str">
        <f>IF($A3888 ="", "", VLOOKUP($A3888, 'Student reference sheet'!$A$2:$V$2603,22,FALSE))</f>
        <v/>
      </c>
      <c r="R3888" s="39" t="str">
        <f>IF($A3888 &lt;&gt; "",VLOOKUP($A3888,'Student reference sheet'!$A$2:$V$2329, 5,FALSE), "")</f>
        <v/>
      </c>
      <c r="S3888" s="39" t="str">
        <f>IF($A3888 &lt;&gt; "",VLOOKUP($A3888,'Student reference sheet'!$A$2:$V$2329, 6,FALSE), "")</f>
        <v/>
      </c>
      <c r="T3888" s="30" t="str">
        <f>IF($A3888 = "","",
IF(VLOOKUP($A3888,'Student reference sheet'!$A$2:$V$2329, 10,FALSE) = "Y", "Hispanic",
IF(VLOOKUP($A3888,'Student reference sheet'!$A$2:$V$2329,11,FALSE) &lt;&gt; "",
IF(VLOOKUP($A3888,'Student reference sheet'!$A$2:$V$2329,11,FALSE) = "UNK", "Unknown", VLOOKUP(VALUE(VLOOKUP($A3888,'Student reference sheet'!$A$2:$V$2329,11,FALSE)),'Ethnicity Reference'!$A$2:$B$22,2,FALSE)),
IF(VLOOKUP($A3888,'Student reference sheet'!$A$2:$V$2329,9,FALSE) &lt;&gt; "", VLOOKUP(VALUE(VLOOKUP($A3888,'Student reference sheet'!$A$2:$V$2329,9,FALSE)),'Ethnicity Reference'!$A$2:$B$22,2,FALSE),"Unknown"))))</f>
        <v/>
      </c>
      <c r="U3888" s="35"/>
    </row>
    <row r="3889" spans="1:21" ht="15.75">
      <c r="A3889" s="47"/>
      <c r="B3889" s="33"/>
      <c r="C3889" s="39" t="str">
        <f>IF($A3889 &lt;&gt; "",VLOOKUP($A3889,'Student reference sheet'!$A$2:$V$2329, 3,FALSE), "")</f>
        <v/>
      </c>
      <c r="D3889" s="39" t="str">
        <f>IF($A3889 &lt;&gt; "",VLOOKUP($A3889,'Student reference sheet'!$A$2:$V$2329, 2,FALSE), "")</f>
        <v/>
      </c>
      <c r="E3889" s="35"/>
      <c r="F3889" s="34"/>
      <c r="G3889" s="40" t="str">
        <f t="shared" ca="1" si="183"/>
        <v/>
      </c>
      <c r="H3889" s="40" t="str">
        <f t="shared" ca="1" si="184"/>
        <v/>
      </c>
      <c r="I3889" s="36" t="str">
        <f>IF($A3889 = "", "",
IF(COUNTIF(MINIMUM_DAY_DATES[], Attendance!J3889) &gt; 0, VLOOKUP(Attendance!$G3889,MINIMUM_DAY_PERIOD_SCHEDULE[], 2,TRUE),
IF(COUNTIF(RALLY_DATES[], Attendance!J3889) &gt; 0, VLOOKUP(Attendance!$G3889,RALLY_PERIOD_SCHEDULE[], 2,TRUE),
IF(WEEKDAY(Attendance!$J3889) = 2,
       IF(COUNTIF(FINALS_WEEK_MONDAY_DATE[],Attendance!$J3889) &gt; 0, VLOOKUP(Attendance!$G3889,FINALS_WEEK_MONDAY_PERIOD_SCHEDULE[],2,TRUE),
       VLOOKUP(Attendance!$G3889,REGULAR_WEEK_SCHEDULE[],6,TRUE)),
IF(WEEKDAY($J3889) = 3,
       IF(COUNTIF(FINALS_WEEK_TUESDAY_DATE[],Attendance!$J3889) &gt; 0, VLOOKUP(Attendance!$G3889,FINALS_WEEK_TUESDAY_PERIOD_SCHEDULE[],2,TRUE),
       VLOOKUP(Attendance!$G3889,REGULAR_WEEK_SCHEDULE[[Tuesday]:[Period]],5,TRUE)),
IF(WEEKDAY(Attendance!$J3889) = 4,
        IF(COUNTIF(BLOCK_WEDNESDAY_DATES[],Attendance!$J3889) &gt; 0, VLOOKUP(Attendance!$G3889,BLOCK_WEDNESDAY_PERIOD_SCHEDULE[],2,TRUE),
        IF(COUNTIF(FINALS_WEEK_WEDNESDAY_DATE[],Attendance!$J3889) &gt; 0, VLOOKUP(Attendance!$G3889,FINALS_WEEK_WEDNESDAY_PERIOD_SCHEDULE[],2,TRUE),
       VLOOKUP(Attendance!$G3889,REGULAR_WEEK_SCHEDULE[[Wednesday]:[Period]],4,TRUE))),
IF(WEEKDAY($J3889) = 5,
       IF(COUNTIF(BLOCK_THURSDAY_DATES[],Attendance!$J3889) &gt; 0, VLOOKUP(Attendance!$G3889,BLOCK_THURSDAY_PERIOD_SCHEDULE[],2,TRUE),
       IF(COUNTIF(FINALS_WEEK_THURSDAY_DATE[],Attendance!$J3889) &gt; 0, VLOOKUP(Attendance!$G3889,FINALS_WEEK_THURSDAY_PERIOD_SCHEDULE[],2,TRUE),
       VLOOKUP(Attendance!$G3889,REGULAR_WEEK_SCHEDULE[[Thursday]:[Period]],3,TRUE))),
IF(WEEKDAY(Attendance!$J3889) = 6,
       IF(COUNTIF(FINALS_WEEK_FRIDAY_DATE[],Attendance!$J3889) &gt; 0, VLOOKUP(Attendance!$G3889,FINALS_WEEK_FRIDAY_PERIOD_SCHEDULE[],2,TRUE),
       VLOOKUP(Attendance!$G3889,REGULAR_WEEK_SCHEDULE[[Friday]:[Period]],2,TRUE))))))))))</f>
        <v/>
      </c>
      <c r="J3889" s="41" t="str">
        <f t="shared" ca="1" si="185"/>
        <v/>
      </c>
      <c r="K3889" s="41" t="str">
        <f>IF($A3889 &lt;&gt; "",VLOOKUP($A3889,'Student reference sheet'!$A$2:$V$2329, 7,FALSE), "")</f>
        <v/>
      </c>
      <c r="L3889" s="30" t="str">
        <f>IF($A3889 ="", "", VLOOKUP($A3889, 'Student reference sheet'!$A$2:$Z$2603,23,FALSE))</f>
        <v/>
      </c>
      <c r="M3889" s="30" t="str">
        <f>IF($A3889 ="", "", VLOOKUP($A3889, 'Student reference sheet'!$A$2:$Z$2603,24,FALSE))</f>
        <v/>
      </c>
      <c r="N3889" s="30" t="str">
        <f>IF($A3889 ="", "", VLOOKUP($A3889, 'Student reference sheet'!$A$2:$Z$2603,26,FALSE))</f>
        <v/>
      </c>
      <c r="O3889" s="30" t="str">
        <f>IF($A3889 ="", "", VLOOKUP($A3889, 'Student reference sheet'!$A$2:$Z$2603,25,FALSE))</f>
        <v/>
      </c>
      <c r="P3889" s="39" t="str">
        <f>IF($A3889 = "", "", IF(OR(VLOOKUP($A3889,'Student reference sheet'!$A$2:$V$2400,8,FALSE) = "R",  VLOOKUP($A3889,'Student reference sheet'!$A$2:$V$2400,8,FALSE) = "L"), "X", ""))</f>
        <v/>
      </c>
      <c r="Q3889" s="39" t="str">
        <f>IF($A3889 ="", "", VLOOKUP($A3889, 'Student reference sheet'!$A$2:$V$2603,22,FALSE))</f>
        <v/>
      </c>
      <c r="R3889" s="39" t="str">
        <f>IF($A3889 &lt;&gt; "",VLOOKUP($A3889,'Student reference sheet'!$A$2:$V$2329, 5,FALSE), "")</f>
        <v/>
      </c>
      <c r="S3889" s="39" t="str">
        <f>IF($A3889 &lt;&gt; "",VLOOKUP($A3889,'Student reference sheet'!$A$2:$V$2329, 6,FALSE), "")</f>
        <v/>
      </c>
      <c r="T3889" s="30" t="str">
        <f>IF($A3889 = "","",
IF(VLOOKUP($A3889,'Student reference sheet'!$A$2:$V$2329, 10,FALSE) = "Y", "Hispanic",
IF(VLOOKUP($A3889,'Student reference sheet'!$A$2:$V$2329,11,FALSE) &lt;&gt; "",
IF(VLOOKUP($A3889,'Student reference sheet'!$A$2:$V$2329,11,FALSE) = "UNK", "Unknown", VLOOKUP(VALUE(VLOOKUP($A3889,'Student reference sheet'!$A$2:$V$2329,11,FALSE)),'Ethnicity Reference'!$A$2:$B$22,2,FALSE)),
IF(VLOOKUP($A3889,'Student reference sheet'!$A$2:$V$2329,9,FALSE) &lt;&gt; "", VLOOKUP(VALUE(VLOOKUP($A3889,'Student reference sheet'!$A$2:$V$2329,9,FALSE)),'Ethnicity Reference'!$A$2:$B$22,2,FALSE),"Unknown"))))</f>
        <v/>
      </c>
      <c r="U3889" s="35"/>
    </row>
    <row r="3890" spans="1:21" ht="15.75">
      <c r="A3890" s="47"/>
      <c r="B3890" s="33"/>
      <c r="C3890" s="39" t="str">
        <f>IF($A3890 &lt;&gt; "",VLOOKUP($A3890,'Student reference sheet'!$A$2:$V$2329, 3,FALSE), "")</f>
        <v/>
      </c>
      <c r="D3890" s="39" t="str">
        <f>IF($A3890 &lt;&gt; "",VLOOKUP($A3890,'Student reference sheet'!$A$2:$V$2329, 2,FALSE), "")</f>
        <v/>
      </c>
      <c r="E3890" s="35"/>
      <c r="F3890" s="34"/>
      <c r="G3890" s="40" t="str">
        <f t="shared" ca="1" si="183"/>
        <v/>
      </c>
      <c r="H3890" s="40" t="str">
        <f t="shared" ca="1" si="184"/>
        <v/>
      </c>
      <c r="I3890" s="36" t="str">
        <f>IF($A3890 = "", "",
IF(COUNTIF(MINIMUM_DAY_DATES[], Attendance!J3890) &gt; 0, VLOOKUP(Attendance!$G3890,MINIMUM_DAY_PERIOD_SCHEDULE[], 2,TRUE),
IF(COUNTIF(RALLY_DATES[], Attendance!J3890) &gt; 0, VLOOKUP(Attendance!$G3890,RALLY_PERIOD_SCHEDULE[], 2,TRUE),
IF(WEEKDAY(Attendance!$J3890) = 2,
       IF(COUNTIF(FINALS_WEEK_MONDAY_DATE[],Attendance!$J3890) &gt; 0, VLOOKUP(Attendance!$G3890,FINALS_WEEK_MONDAY_PERIOD_SCHEDULE[],2,TRUE),
       VLOOKUP(Attendance!$G3890,REGULAR_WEEK_SCHEDULE[],6,TRUE)),
IF(WEEKDAY($J3890) = 3,
       IF(COUNTIF(FINALS_WEEK_TUESDAY_DATE[],Attendance!$J3890) &gt; 0, VLOOKUP(Attendance!$G3890,FINALS_WEEK_TUESDAY_PERIOD_SCHEDULE[],2,TRUE),
       VLOOKUP(Attendance!$G3890,REGULAR_WEEK_SCHEDULE[[Tuesday]:[Period]],5,TRUE)),
IF(WEEKDAY(Attendance!$J3890) = 4,
        IF(COUNTIF(BLOCK_WEDNESDAY_DATES[],Attendance!$J3890) &gt; 0, VLOOKUP(Attendance!$G3890,BLOCK_WEDNESDAY_PERIOD_SCHEDULE[],2,TRUE),
        IF(COUNTIF(FINALS_WEEK_WEDNESDAY_DATE[],Attendance!$J3890) &gt; 0, VLOOKUP(Attendance!$G3890,FINALS_WEEK_WEDNESDAY_PERIOD_SCHEDULE[],2,TRUE),
       VLOOKUP(Attendance!$G3890,REGULAR_WEEK_SCHEDULE[[Wednesday]:[Period]],4,TRUE))),
IF(WEEKDAY($J3890) = 5,
       IF(COUNTIF(BLOCK_THURSDAY_DATES[],Attendance!$J3890) &gt; 0, VLOOKUP(Attendance!$G3890,BLOCK_THURSDAY_PERIOD_SCHEDULE[],2,TRUE),
       IF(COUNTIF(FINALS_WEEK_THURSDAY_DATE[],Attendance!$J3890) &gt; 0, VLOOKUP(Attendance!$G3890,FINALS_WEEK_THURSDAY_PERIOD_SCHEDULE[],2,TRUE),
       VLOOKUP(Attendance!$G3890,REGULAR_WEEK_SCHEDULE[[Thursday]:[Period]],3,TRUE))),
IF(WEEKDAY(Attendance!$J3890) = 6,
       IF(COUNTIF(FINALS_WEEK_FRIDAY_DATE[],Attendance!$J3890) &gt; 0, VLOOKUP(Attendance!$G3890,FINALS_WEEK_FRIDAY_PERIOD_SCHEDULE[],2,TRUE),
       VLOOKUP(Attendance!$G3890,REGULAR_WEEK_SCHEDULE[[Friday]:[Period]],2,TRUE))))))))))</f>
        <v/>
      </c>
      <c r="J3890" s="41" t="str">
        <f t="shared" ca="1" si="185"/>
        <v/>
      </c>
      <c r="K3890" s="41" t="str">
        <f>IF($A3890 &lt;&gt; "",VLOOKUP($A3890,'Student reference sheet'!$A$2:$V$2329, 7,FALSE), "")</f>
        <v/>
      </c>
      <c r="L3890" s="30" t="str">
        <f>IF($A3890 ="", "", VLOOKUP($A3890, 'Student reference sheet'!$A$2:$Z$2603,23,FALSE))</f>
        <v/>
      </c>
      <c r="M3890" s="30" t="str">
        <f>IF($A3890 ="", "", VLOOKUP($A3890, 'Student reference sheet'!$A$2:$Z$2603,24,FALSE))</f>
        <v/>
      </c>
      <c r="N3890" s="30" t="str">
        <f>IF($A3890 ="", "", VLOOKUP($A3890, 'Student reference sheet'!$A$2:$Z$2603,26,FALSE))</f>
        <v/>
      </c>
      <c r="O3890" s="30" t="str">
        <f>IF($A3890 ="", "", VLOOKUP($A3890, 'Student reference sheet'!$A$2:$Z$2603,25,FALSE))</f>
        <v/>
      </c>
      <c r="P3890" s="39" t="str">
        <f>IF($A3890 = "", "", IF(OR(VLOOKUP($A3890,'Student reference sheet'!$A$2:$V$2400,8,FALSE) = "R",  VLOOKUP($A3890,'Student reference sheet'!$A$2:$V$2400,8,FALSE) = "L"), "X", ""))</f>
        <v/>
      </c>
      <c r="Q3890" s="39" t="str">
        <f>IF($A3890 ="", "", VLOOKUP($A3890, 'Student reference sheet'!$A$2:$V$2603,22,FALSE))</f>
        <v/>
      </c>
      <c r="R3890" s="39" t="str">
        <f>IF($A3890 &lt;&gt; "",VLOOKUP($A3890,'Student reference sheet'!$A$2:$V$2329, 5,FALSE), "")</f>
        <v/>
      </c>
      <c r="S3890" s="39" t="str">
        <f>IF($A3890 &lt;&gt; "",VLOOKUP($A3890,'Student reference sheet'!$A$2:$V$2329, 6,FALSE), "")</f>
        <v/>
      </c>
      <c r="T3890" s="30" t="str">
        <f>IF($A3890 = "","",
IF(VLOOKUP($A3890,'Student reference sheet'!$A$2:$V$2329, 10,FALSE) = "Y", "Hispanic",
IF(VLOOKUP($A3890,'Student reference sheet'!$A$2:$V$2329,11,FALSE) &lt;&gt; "",
IF(VLOOKUP($A3890,'Student reference sheet'!$A$2:$V$2329,11,FALSE) = "UNK", "Unknown", VLOOKUP(VALUE(VLOOKUP($A3890,'Student reference sheet'!$A$2:$V$2329,11,FALSE)),'Ethnicity Reference'!$A$2:$B$22,2,FALSE)),
IF(VLOOKUP($A3890,'Student reference sheet'!$A$2:$V$2329,9,FALSE) &lt;&gt; "", VLOOKUP(VALUE(VLOOKUP($A3890,'Student reference sheet'!$A$2:$V$2329,9,FALSE)),'Ethnicity Reference'!$A$2:$B$22,2,FALSE),"Unknown"))))</f>
        <v/>
      </c>
      <c r="U3890" s="35"/>
    </row>
    <row r="3891" spans="1:21" ht="15.75">
      <c r="A3891" s="47"/>
      <c r="B3891" s="33"/>
      <c r="C3891" s="39" t="str">
        <f>IF($A3891 &lt;&gt; "",VLOOKUP($A3891,'Student reference sheet'!$A$2:$V$2329, 3,FALSE), "")</f>
        <v/>
      </c>
      <c r="D3891" s="39" t="str">
        <f>IF($A3891 &lt;&gt; "",VLOOKUP($A3891,'Student reference sheet'!$A$2:$V$2329, 2,FALSE), "")</f>
        <v/>
      </c>
      <c r="E3891" s="35"/>
      <c r="F3891" s="34"/>
      <c r="G3891" s="40" t="str">
        <f t="shared" ca="1" si="183"/>
        <v/>
      </c>
      <c r="H3891" s="40" t="str">
        <f t="shared" ca="1" si="184"/>
        <v/>
      </c>
      <c r="I3891" s="36" t="str">
        <f>IF($A3891 = "", "",
IF(COUNTIF(MINIMUM_DAY_DATES[], Attendance!J3891) &gt; 0, VLOOKUP(Attendance!$G3891,MINIMUM_DAY_PERIOD_SCHEDULE[], 2,TRUE),
IF(COUNTIF(RALLY_DATES[], Attendance!J3891) &gt; 0, VLOOKUP(Attendance!$G3891,RALLY_PERIOD_SCHEDULE[], 2,TRUE),
IF(WEEKDAY(Attendance!$J3891) = 2,
       IF(COUNTIF(FINALS_WEEK_MONDAY_DATE[],Attendance!$J3891) &gt; 0, VLOOKUP(Attendance!$G3891,FINALS_WEEK_MONDAY_PERIOD_SCHEDULE[],2,TRUE),
       VLOOKUP(Attendance!$G3891,REGULAR_WEEK_SCHEDULE[],6,TRUE)),
IF(WEEKDAY($J3891) = 3,
       IF(COUNTIF(FINALS_WEEK_TUESDAY_DATE[],Attendance!$J3891) &gt; 0, VLOOKUP(Attendance!$G3891,FINALS_WEEK_TUESDAY_PERIOD_SCHEDULE[],2,TRUE),
       VLOOKUP(Attendance!$G3891,REGULAR_WEEK_SCHEDULE[[Tuesday]:[Period]],5,TRUE)),
IF(WEEKDAY(Attendance!$J3891) = 4,
        IF(COUNTIF(BLOCK_WEDNESDAY_DATES[],Attendance!$J3891) &gt; 0, VLOOKUP(Attendance!$G3891,BLOCK_WEDNESDAY_PERIOD_SCHEDULE[],2,TRUE),
        IF(COUNTIF(FINALS_WEEK_WEDNESDAY_DATE[],Attendance!$J3891) &gt; 0, VLOOKUP(Attendance!$G3891,FINALS_WEEK_WEDNESDAY_PERIOD_SCHEDULE[],2,TRUE),
       VLOOKUP(Attendance!$G3891,REGULAR_WEEK_SCHEDULE[[Wednesday]:[Period]],4,TRUE))),
IF(WEEKDAY($J3891) = 5,
       IF(COUNTIF(BLOCK_THURSDAY_DATES[],Attendance!$J3891) &gt; 0, VLOOKUP(Attendance!$G3891,BLOCK_THURSDAY_PERIOD_SCHEDULE[],2,TRUE),
       IF(COUNTIF(FINALS_WEEK_THURSDAY_DATE[],Attendance!$J3891) &gt; 0, VLOOKUP(Attendance!$G3891,FINALS_WEEK_THURSDAY_PERIOD_SCHEDULE[],2,TRUE),
       VLOOKUP(Attendance!$G3891,REGULAR_WEEK_SCHEDULE[[Thursday]:[Period]],3,TRUE))),
IF(WEEKDAY(Attendance!$J3891) = 6,
       IF(COUNTIF(FINALS_WEEK_FRIDAY_DATE[],Attendance!$J3891) &gt; 0, VLOOKUP(Attendance!$G3891,FINALS_WEEK_FRIDAY_PERIOD_SCHEDULE[],2,TRUE),
       VLOOKUP(Attendance!$G3891,REGULAR_WEEK_SCHEDULE[[Friday]:[Period]],2,TRUE))))))))))</f>
        <v/>
      </c>
      <c r="J3891" s="41" t="str">
        <f t="shared" ca="1" si="185"/>
        <v/>
      </c>
      <c r="K3891" s="41" t="str">
        <f>IF($A3891 &lt;&gt; "",VLOOKUP($A3891,'Student reference sheet'!$A$2:$V$2329, 7,FALSE), "")</f>
        <v/>
      </c>
      <c r="L3891" s="30" t="str">
        <f>IF($A3891 ="", "", VLOOKUP($A3891, 'Student reference sheet'!$A$2:$Z$2603,23,FALSE))</f>
        <v/>
      </c>
      <c r="M3891" s="30" t="str">
        <f>IF($A3891 ="", "", VLOOKUP($A3891, 'Student reference sheet'!$A$2:$Z$2603,24,FALSE))</f>
        <v/>
      </c>
      <c r="N3891" s="30" t="str">
        <f>IF($A3891 ="", "", VLOOKUP($A3891, 'Student reference sheet'!$A$2:$Z$2603,26,FALSE))</f>
        <v/>
      </c>
      <c r="O3891" s="30" t="str">
        <f>IF($A3891 ="", "", VLOOKUP($A3891, 'Student reference sheet'!$A$2:$Z$2603,25,FALSE))</f>
        <v/>
      </c>
      <c r="P3891" s="39" t="str">
        <f>IF($A3891 = "", "", IF(OR(VLOOKUP($A3891,'Student reference sheet'!$A$2:$V$2400,8,FALSE) = "R",  VLOOKUP($A3891,'Student reference sheet'!$A$2:$V$2400,8,FALSE) = "L"), "X", ""))</f>
        <v/>
      </c>
      <c r="Q3891" s="39" t="str">
        <f>IF($A3891 ="", "", VLOOKUP($A3891, 'Student reference sheet'!$A$2:$V$2603,22,FALSE))</f>
        <v/>
      </c>
      <c r="R3891" s="39" t="str">
        <f>IF($A3891 &lt;&gt; "",VLOOKUP($A3891,'Student reference sheet'!$A$2:$V$2329, 5,FALSE), "")</f>
        <v/>
      </c>
      <c r="S3891" s="39" t="str">
        <f>IF($A3891 &lt;&gt; "",VLOOKUP($A3891,'Student reference sheet'!$A$2:$V$2329, 6,FALSE), "")</f>
        <v/>
      </c>
      <c r="T3891" s="30" t="str">
        <f>IF($A3891 = "","",
IF(VLOOKUP($A3891,'Student reference sheet'!$A$2:$V$2329, 10,FALSE) = "Y", "Hispanic",
IF(VLOOKUP($A3891,'Student reference sheet'!$A$2:$V$2329,11,FALSE) &lt;&gt; "",
IF(VLOOKUP($A3891,'Student reference sheet'!$A$2:$V$2329,11,FALSE) = "UNK", "Unknown", VLOOKUP(VALUE(VLOOKUP($A3891,'Student reference sheet'!$A$2:$V$2329,11,FALSE)),'Ethnicity Reference'!$A$2:$B$22,2,FALSE)),
IF(VLOOKUP($A3891,'Student reference sheet'!$A$2:$V$2329,9,FALSE) &lt;&gt; "", VLOOKUP(VALUE(VLOOKUP($A3891,'Student reference sheet'!$A$2:$V$2329,9,FALSE)),'Ethnicity Reference'!$A$2:$B$22,2,FALSE),"Unknown"))))</f>
        <v/>
      </c>
      <c r="U3891" s="35"/>
    </row>
    <row r="3892" spans="1:21" ht="15.75">
      <c r="A3892" s="47"/>
      <c r="B3892" s="33"/>
      <c r="C3892" s="39" t="str">
        <f>IF($A3892 &lt;&gt; "",VLOOKUP($A3892,'Student reference sheet'!$A$2:$V$2329, 3,FALSE), "")</f>
        <v/>
      </c>
      <c r="D3892" s="39" t="str">
        <f>IF($A3892 &lt;&gt; "",VLOOKUP($A3892,'Student reference sheet'!$A$2:$V$2329, 2,FALSE), "")</f>
        <v/>
      </c>
      <c r="E3892" s="35"/>
      <c r="F3892" s="34"/>
      <c r="G3892" s="40" t="str">
        <f t="shared" ca="1" si="183"/>
        <v/>
      </c>
      <c r="H3892" s="40" t="str">
        <f t="shared" ca="1" si="184"/>
        <v/>
      </c>
      <c r="I3892" s="36" t="str">
        <f>IF($A3892 = "", "",
IF(COUNTIF(MINIMUM_DAY_DATES[], Attendance!J3892) &gt; 0, VLOOKUP(Attendance!$G3892,MINIMUM_DAY_PERIOD_SCHEDULE[], 2,TRUE),
IF(COUNTIF(RALLY_DATES[], Attendance!J3892) &gt; 0, VLOOKUP(Attendance!$G3892,RALLY_PERIOD_SCHEDULE[], 2,TRUE),
IF(WEEKDAY(Attendance!$J3892) = 2,
       IF(COUNTIF(FINALS_WEEK_MONDAY_DATE[],Attendance!$J3892) &gt; 0, VLOOKUP(Attendance!$G3892,FINALS_WEEK_MONDAY_PERIOD_SCHEDULE[],2,TRUE),
       VLOOKUP(Attendance!$G3892,REGULAR_WEEK_SCHEDULE[],6,TRUE)),
IF(WEEKDAY($J3892) = 3,
       IF(COUNTIF(FINALS_WEEK_TUESDAY_DATE[],Attendance!$J3892) &gt; 0, VLOOKUP(Attendance!$G3892,FINALS_WEEK_TUESDAY_PERIOD_SCHEDULE[],2,TRUE),
       VLOOKUP(Attendance!$G3892,REGULAR_WEEK_SCHEDULE[[Tuesday]:[Period]],5,TRUE)),
IF(WEEKDAY(Attendance!$J3892) = 4,
        IF(COUNTIF(BLOCK_WEDNESDAY_DATES[],Attendance!$J3892) &gt; 0, VLOOKUP(Attendance!$G3892,BLOCK_WEDNESDAY_PERIOD_SCHEDULE[],2,TRUE),
        IF(COUNTIF(FINALS_WEEK_WEDNESDAY_DATE[],Attendance!$J3892) &gt; 0, VLOOKUP(Attendance!$G3892,FINALS_WEEK_WEDNESDAY_PERIOD_SCHEDULE[],2,TRUE),
       VLOOKUP(Attendance!$G3892,REGULAR_WEEK_SCHEDULE[[Wednesday]:[Period]],4,TRUE))),
IF(WEEKDAY($J3892) = 5,
       IF(COUNTIF(BLOCK_THURSDAY_DATES[],Attendance!$J3892) &gt; 0, VLOOKUP(Attendance!$G3892,BLOCK_THURSDAY_PERIOD_SCHEDULE[],2,TRUE),
       IF(COUNTIF(FINALS_WEEK_THURSDAY_DATE[],Attendance!$J3892) &gt; 0, VLOOKUP(Attendance!$G3892,FINALS_WEEK_THURSDAY_PERIOD_SCHEDULE[],2,TRUE),
       VLOOKUP(Attendance!$G3892,REGULAR_WEEK_SCHEDULE[[Thursday]:[Period]],3,TRUE))),
IF(WEEKDAY(Attendance!$J3892) = 6,
       IF(COUNTIF(FINALS_WEEK_FRIDAY_DATE[],Attendance!$J3892) &gt; 0, VLOOKUP(Attendance!$G3892,FINALS_WEEK_FRIDAY_PERIOD_SCHEDULE[],2,TRUE),
       VLOOKUP(Attendance!$G3892,REGULAR_WEEK_SCHEDULE[[Friday]:[Period]],2,TRUE))))))))))</f>
        <v/>
      </c>
      <c r="J3892" s="41" t="str">
        <f t="shared" ca="1" si="185"/>
        <v/>
      </c>
      <c r="K3892" s="41" t="str">
        <f>IF($A3892 &lt;&gt; "",VLOOKUP($A3892,'Student reference sheet'!$A$2:$V$2329, 7,FALSE), "")</f>
        <v/>
      </c>
      <c r="L3892" s="30" t="str">
        <f>IF($A3892 ="", "", VLOOKUP($A3892, 'Student reference sheet'!$A$2:$Z$2603,23,FALSE))</f>
        <v/>
      </c>
      <c r="M3892" s="30" t="str">
        <f>IF($A3892 ="", "", VLOOKUP($A3892, 'Student reference sheet'!$A$2:$Z$2603,24,FALSE))</f>
        <v/>
      </c>
      <c r="N3892" s="30" t="str">
        <f>IF($A3892 ="", "", VLOOKUP($A3892, 'Student reference sheet'!$A$2:$Z$2603,26,FALSE))</f>
        <v/>
      </c>
      <c r="O3892" s="30" t="str">
        <f>IF($A3892 ="", "", VLOOKUP($A3892, 'Student reference sheet'!$A$2:$Z$2603,25,FALSE))</f>
        <v/>
      </c>
      <c r="P3892" s="39" t="str">
        <f>IF($A3892 = "", "", IF(OR(VLOOKUP($A3892,'Student reference sheet'!$A$2:$V$2400,8,FALSE) = "R",  VLOOKUP($A3892,'Student reference sheet'!$A$2:$V$2400,8,FALSE) = "L"), "X", ""))</f>
        <v/>
      </c>
      <c r="Q3892" s="39" t="str">
        <f>IF($A3892 ="", "", VLOOKUP($A3892, 'Student reference sheet'!$A$2:$V$2603,22,FALSE))</f>
        <v/>
      </c>
      <c r="R3892" s="39" t="str">
        <f>IF($A3892 &lt;&gt; "",VLOOKUP($A3892,'Student reference sheet'!$A$2:$V$2329, 5,FALSE), "")</f>
        <v/>
      </c>
      <c r="S3892" s="39" t="str">
        <f>IF($A3892 &lt;&gt; "",VLOOKUP($A3892,'Student reference sheet'!$A$2:$V$2329, 6,FALSE), "")</f>
        <v/>
      </c>
      <c r="T3892" s="30" t="str">
        <f>IF($A3892 = "","",
IF(VLOOKUP($A3892,'Student reference sheet'!$A$2:$V$2329, 10,FALSE) = "Y", "Hispanic",
IF(VLOOKUP($A3892,'Student reference sheet'!$A$2:$V$2329,11,FALSE) &lt;&gt; "",
IF(VLOOKUP($A3892,'Student reference sheet'!$A$2:$V$2329,11,FALSE) = "UNK", "Unknown", VLOOKUP(VALUE(VLOOKUP($A3892,'Student reference sheet'!$A$2:$V$2329,11,FALSE)),'Ethnicity Reference'!$A$2:$B$22,2,FALSE)),
IF(VLOOKUP($A3892,'Student reference sheet'!$A$2:$V$2329,9,FALSE) &lt;&gt; "", VLOOKUP(VALUE(VLOOKUP($A3892,'Student reference sheet'!$A$2:$V$2329,9,FALSE)),'Ethnicity Reference'!$A$2:$B$22,2,FALSE),"Unknown"))))</f>
        <v/>
      </c>
      <c r="U3892" s="35"/>
    </row>
    <row r="3893" spans="1:21" ht="15.75">
      <c r="A3893" s="47"/>
      <c r="B3893" s="33"/>
      <c r="C3893" s="39" t="str">
        <f>IF($A3893 &lt;&gt; "",VLOOKUP($A3893,'Student reference sheet'!$A$2:$V$2329, 3,FALSE), "")</f>
        <v/>
      </c>
      <c r="D3893" s="39" t="str">
        <f>IF($A3893 &lt;&gt; "",VLOOKUP($A3893,'Student reference sheet'!$A$2:$V$2329, 2,FALSE), "")</f>
        <v/>
      </c>
      <c r="E3893" s="35"/>
      <c r="F3893" s="34"/>
      <c r="G3893" s="40" t="str">
        <f t="shared" ca="1" si="183"/>
        <v/>
      </c>
      <c r="H3893" s="40" t="str">
        <f t="shared" ca="1" si="184"/>
        <v/>
      </c>
      <c r="I3893" s="36" t="str">
        <f>IF($A3893 = "", "",
IF(COUNTIF(MINIMUM_DAY_DATES[], Attendance!J3893) &gt; 0, VLOOKUP(Attendance!$G3893,MINIMUM_DAY_PERIOD_SCHEDULE[], 2,TRUE),
IF(COUNTIF(RALLY_DATES[], Attendance!J3893) &gt; 0, VLOOKUP(Attendance!$G3893,RALLY_PERIOD_SCHEDULE[], 2,TRUE),
IF(WEEKDAY(Attendance!$J3893) = 2,
       IF(COUNTIF(FINALS_WEEK_MONDAY_DATE[],Attendance!$J3893) &gt; 0, VLOOKUP(Attendance!$G3893,FINALS_WEEK_MONDAY_PERIOD_SCHEDULE[],2,TRUE),
       VLOOKUP(Attendance!$G3893,REGULAR_WEEK_SCHEDULE[],6,TRUE)),
IF(WEEKDAY($J3893) = 3,
       IF(COUNTIF(FINALS_WEEK_TUESDAY_DATE[],Attendance!$J3893) &gt; 0, VLOOKUP(Attendance!$G3893,FINALS_WEEK_TUESDAY_PERIOD_SCHEDULE[],2,TRUE),
       VLOOKUP(Attendance!$G3893,REGULAR_WEEK_SCHEDULE[[Tuesday]:[Period]],5,TRUE)),
IF(WEEKDAY(Attendance!$J3893) = 4,
        IF(COUNTIF(BLOCK_WEDNESDAY_DATES[],Attendance!$J3893) &gt; 0, VLOOKUP(Attendance!$G3893,BLOCK_WEDNESDAY_PERIOD_SCHEDULE[],2,TRUE),
        IF(COUNTIF(FINALS_WEEK_WEDNESDAY_DATE[],Attendance!$J3893) &gt; 0, VLOOKUP(Attendance!$G3893,FINALS_WEEK_WEDNESDAY_PERIOD_SCHEDULE[],2,TRUE),
       VLOOKUP(Attendance!$G3893,REGULAR_WEEK_SCHEDULE[[Wednesday]:[Period]],4,TRUE))),
IF(WEEKDAY($J3893) = 5,
       IF(COUNTIF(BLOCK_THURSDAY_DATES[],Attendance!$J3893) &gt; 0, VLOOKUP(Attendance!$G3893,BLOCK_THURSDAY_PERIOD_SCHEDULE[],2,TRUE),
       IF(COUNTIF(FINALS_WEEK_THURSDAY_DATE[],Attendance!$J3893) &gt; 0, VLOOKUP(Attendance!$G3893,FINALS_WEEK_THURSDAY_PERIOD_SCHEDULE[],2,TRUE),
       VLOOKUP(Attendance!$G3893,REGULAR_WEEK_SCHEDULE[[Thursday]:[Period]],3,TRUE))),
IF(WEEKDAY(Attendance!$J3893) = 6,
       IF(COUNTIF(FINALS_WEEK_FRIDAY_DATE[],Attendance!$J3893) &gt; 0, VLOOKUP(Attendance!$G3893,FINALS_WEEK_FRIDAY_PERIOD_SCHEDULE[],2,TRUE),
       VLOOKUP(Attendance!$G3893,REGULAR_WEEK_SCHEDULE[[Friday]:[Period]],2,TRUE))))))))))</f>
        <v/>
      </c>
      <c r="J3893" s="41" t="str">
        <f t="shared" ca="1" si="185"/>
        <v/>
      </c>
      <c r="K3893" s="41" t="str">
        <f>IF($A3893 &lt;&gt; "",VLOOKUP($A3893,'Student reference sheet'!$A$2:$V$2329, 7,FALSE), "")</f>
        <v/>
      </c>
      <c r="L3893" s="30" t="str">
        <f>IF($A3893 ="", "", VLOOKUP($A3893, 'Student reference sheet'!$A$2:$Z$2603,23,FALSE))</f>
        <v/>
      </c>
      <c r="M3893" s="30" t="str">
        <f>IF($A3893 ="", "", VLOOKUP($A3893, 'Student reference sheet'!$A$2:$Z$2603,24,FALSE))</f>
        <v/>
      </c>
      <c r="N3893" s="30" t="str">
        <f>IF($A3893 ="", "", VLOOKUP($A3893, 'Student reference sheet'!$A$2:$Z$2603,26,FALSE))</f>
        <v/>
      </c>
      <c r="O3893" s="30" t="str">
        <f>IF($A3893 ="", "", VLOOKUP($A3893, 'Student reference sheet'!$A$2:$Z$2603,25,FALSE))</f>
        <v/>
      </c>
      <c r="P3893" s="39" t="str">
        <f>IF($A3893 = "", "", IF(OR(VLOOKUP($A3893,'Student reference sheet'!$A$2:$V$2400,8,FALSE) = "R",  VLOOKUP($A3893,'Student reference sheet'!$A$2:$V$2400,8,FALSE) = "L"), "X", ""))</f>
        <v/>
      </c>
      <c r="Q3893" s="39" t="str">
        <f>IF($A3893 ="", "", VLOOKUP($A3893, 'Student reference sheet'!$A$2:$V$2603,22,FALSE))</f>
        <v/>
      </c>
      <c r="R3893" s="39" t="str">
        <f>IF($A3893 &lt;&gt; "",VLOOKUP($A3893,'Student reference sheet'!$A$2:$V$2329, 5,FALSE), "")</f>
        <v/>
      </c>
      <c r="S3893" s="39" t="str">
        <f>IF($A3893 &lt;&gt; "",VLOOKUP($A3893,'Student reference sheet'!$A$2:$V$2329, 6,FALSE), "")</f>
        <v/>
      </c>
      <c r="T3893" s="30" t="str">
        <f>IF($A3893 = "","",
IF(VLOOKUP($A3893,'Student reference sheet'!$A$2:$V$2329, 10,FALSE) = "Y", "Hispanic",
IF(VLOOKUP($A3893,'Student reference sheet'!$A$2:$V$2329,11,FALSE) &lt;&gt; "",
IF(VLOOKUP($A3893,'Student reference sheet'!$A$2:$V$2329,11,FALSE) = "UNK", "Unknown", VLOOKUP(VALUE(VLOOKUP($A3893,'Student reference sheet'!$A$2:$V$2329,11,FALSE)),'Ethnicity Reference'!$A$2:$B$22,2,FALSE)),
IF(VLOOKUP($A3893,'Student reference sheet'!$A$2:$V$2329,9,FALSE) &lt;&gt; "", VLOOKUP(VALUE(VLOOKUP($A3893,'Student reference sheet'!$A$2:$V$2329,9,FALSE)),'Ethnicity Reference'!$A$2:$B$22,2,FALSE),"Unknown"))))</f>
        <v/>
      </c>
      <c r="U3893" s="35"/>
    </row>
    <row r="3894" spans="1:21" ht="15.75">
      <c r="A3894" s="47"/>
      <c r="B3894" s="33"/>
      <c r="C3894" s="39" t="str">
        <f>IF($A3894 &lt;&gt; "",VLOOKUP($A3894,'Student reference sheet'!$A$2:$V$2329, 3,FALSE), "")</f>
        <v/>
      </c>
      <c r="D3894" s="39" t="str">
        <f>IF($A3894 &lt;&gt; "",VLOOKUP($A3894,'Student reference sheet'!$A$2:$V$2329, 2,FALSE), "")</f>
        <v/>
      </c>
      <c r="E3894" s="35"/>
      <c r="F3894" s="34"/>
      <c r="G3894" s="40" t="str">
        <f t="shared" ca="1" si="183"/>
        <v/>
      </c>
      <c r="H3894" s="40" t="str">
        <f t="shared" ca="1" si="184"/>
        <v/>
      </c>
      <c r="I3894" s="36" t="str">
        <f>IF($A3894 = "", "",
IF(COUNTIF(MINIMUM_DAY_DATES[], Attendance!J3894) &gt; 0, VLOOKUP(Attendance!$G3894,MINIMUM_DAY_PERIOD_SCHEDULE[], 2,TRUE),
IF(COUNTIF(RALLY_DATES[], Attendance!J3894) &gt; 0, VLOOKUP(Attendance!$G3894,RALLY_PERIOD_SCHEDULE[], 2,TRUE),
IF(WEEKDAY(Attendance!$J3894) = 2,
       IF(COUNTIF(FINALS_WEEK_MONDAY_DATE[],Attendance!$J3894) &gt; 0, VLOOKUP(Attendance!$G3894,FINALS_WEEK_MONDAY_PERIOD_SCHEDULE[],2,TRUE),
       VLOOKUP(Attendance!$G3894,REGULAR_WEEK_SCHEDULE[],6,TRUE)),
IF(WEEKDAY($J3894) = 3,
       IF(COUNTIF(FINALS_WEEK_TUESDAY_DATE[],Attendance!$J3894) &gt; 0, VLOOKUP(Attendance!$G3894,FINALS_WEEK_TUESDAY_PERIOD_SCHEDULE[],2,TRUE),
       VLOOKUP(Attendance!$G3894,REGULAR_WEEK_SCHEDULE[[Tuesday]:[Period]],5,TRUE)),
IF(WEEKDAY(Attendance!$J3894) = 4,
        IF(COUNTIF(BLOCK_WEDNESDAY_DATES[],Attendance!$J3894) &gt; 0, VLOOKUP(Attendance!$G3894,BLOCK_WEDNESDAY_PERIOD_SCHEDULE[],2,TRUE),
        IF(COUNTIF(FINALS_WEEK_WEDNESDAY_DATE[],Attendance!$J3894) &gt; 0, VLOOKUP(Attendance!$G3894,FINALS_WEEK_WEDNESDAY_PERIOD_SCHEDULE[],2,TRUE),
       VLOOKUP(Attendance!$G3894,REGULAR_WEEK_SCHEDULE[[Wednesday]:[Period]],4,TRUE))),
IF(WEEKDAY($J3894) = 5,
       IF(COUNTIF(BLOCK_THURSDAY_DATES[],Attendance!$J3894) &gt; 0, VLOOKUP(Attendance!$G3894,BLOCK_THURSDAY_PERIOD_SCHEDULE[],2,TRUE),
       IF(COUNTIF(FINALS_WEEK_THURSDAY_DATE[],Attendance!$J3894) &gt; 0, VLOOKUP(Attendance!$G3894,FINALS_WEEK_THURSDAY_PERIOD_SCHEDULE[],2,TRUE),
       VLOOKUP(Attendance!$G3894,REGULAR_WEEK_SCHEDULE[[Thursday]:[Period]],3,TRUE))),
IF(WEEKDAY(Attendance!$J3894) = 6,
       IF(COUNTIF(FINALS_WEEK_FRIDAY_DATE[],Attendance!$J3894) &gt; 0, VLOOKUP(Attendance!$G3894,FINALS_WEEK_FRIDAY_PERIOD_SCHEDULE[],2,TRUE),
       VLOOKUP(Attendance!$G3894,REGULAR_WEEK_SCHEDULE[[Friday]:[Period]],2,TRUE))))))))))</f>
        <v/>
      </c>
      <c r="J3894" s="41" t="str">
        <f t="shared" ca="1" si="185"/>
        <v/>
      </c>
      <c r="K3894" s="41" t="str">
        <f>IF($A3894 &lt;&gt; "",VLOOKUP($A3894,'Student reference sheet'!$A$2:$V$2329, 7,FALSE), "")</f>
        <v/>
      </c>
      <c r="L3894" s="30" t="str">
        <f>IF($A3894 ="", "", VLOOKUP($A3894, 'Student reference sheet'!$A$2:$Z$2603,23,FALSE))</f>
        <v/>
      </c>
      <c r="M3894" s="30" t="str">
        <f>IF($A3894 ="", "", VLOOKUP($A3894, 'Student reference sheet'!$A$2:$Z$2603,24,FALSE))</f>
        <v/>
      </c>
      <c r="N3894" s="30" t="str">
        <f>IF($A3894 ="", "", VLOOKUP($A3894, 'Student reference sheet'!$A$2:$Z$2603,26,FALSE))</f>
        <v/>
      </c>
      <c r="O3894" s="30" t="str">
        <f>IF($A3894 ="", "", VLOOKUP($A3894, 'Student reference sheet'!$A$2:$Z$2603,25,FALSE))</f>
        <v/>
      </c>
      <c r="P3894" s="39" t="str">
        <f>IF($A3894 = "", "", IF(OR(VLOOKUP($A3894,'Student reference sheet'!$A$2:$V$2400,8,FALSE) = "R",  VLOOKUP($A3894,'Student reference sheet'!$A$2:$V$2400,8,FALSE) = "L"), "X", ""))</f>
        <v/>
      </c>
      <c r="Q3894" s="39" t="str">
        <f>IF($A3894 ="", "", VLOOKUP($A3894, 'Student reference sheet'!$A$2:$V$2603,22,FALSE))</f>
        <v/>
      </c>
      <c r="R3894" s="39" t="str">
        <f>IF($A3894 &lt;&gt; "",VLOOKUP($A3894,'Student reference sheet'!$A$2:$V$2329, 5,FALSE), "")</f>
        <v/>
      </c>
      <c r="S3894" s="39" t="str">
        <f>IF($A3894 &lt;&gt; "",VLOOKUP($A3894,'Student reference sheet'!$A$2:$V$2329, 6,FALSE), "")</f>
        <v/>
      </c>
      <c r="T3894" s="30" t="str">
        <f>IF($A3894 = "","",
IF(VLOOKUP($A3894,'Student reference sheet'!$A$2:$V$2329, 10,FALSE) = "Y", "Hispanic",
IF(VLOOKUP($A3894,'Student reference sheet'!$A$2:$V$2329,11,FALSE) &lt;&gt; "",
IF(VLOOKUP($A3894,'Student reference sheet'!$A$2:$V$2329,11,FALSE) = "UNK", "Unknown", VLOOKUP(VALUE(VLOOKUP($A3894,'Student reference sheet'!$A$2:$V$2329,11,FALSE)),'Ethnicity Reference'!$A$2:$B$22,2,FALSE)),
IF(VLOOKUP($A3894,'Student reference sheet'!$A$2:$V$2329,9,FALSE) &lt;&gt; "", VLOOKUP(VALUE(VLOOKUP($A3894,'Student reference sheet'!$A$2:$V$2329,9,FALSE)),'Ethnicity Reference'!$A$2:$B$22,2,FALSE),"Unknown"))))</f>
        <v/>
      </c>
      <c r="U3894" s="35"/>
    </row>
    <row r="3895" spans="1:21" ht="15.75">
      <c r="A3895" s="47"/>
      <c r="B3895" s="33"/>
      <c r="C3895" s="39" t="str">
        <f>IF($A3895 &lt;&gt; "",VLOOKUP($A3895,'Student reference sheet'!$A$2:$V$2329, 3,FALSE), "")</f>
        <v/>
      </c>
      <c r="D3895" s="39" t="str">
        <f>IF($A3895 &lt;&gt; "",VLOOKUP($A3895,'Student reference sheet'!$A$2:$V$2329, 2,FALSE), "")</f>
        <v/>
      </c>
      <c r="E3895" s="35"/>
      <c r="F3895" s="34"/>
      <c r="G3895" s="40" t="str">
        <f t="shared" ca="1" si="183"/>
        <v/>
      </c>
      <c r="H3895" s="40" t="str">
        <f t="shared" ca="1" si="184"/>
        <v/>
      </c>
      <c r="I3895" s="36" t="str">
        <f>IF($A3895 = "", "",
IF(COUNTIF(MINIMUM_DAY_DATES[], Attendance!J3895) &gt; 0, VLOOKUP(Attendance!$G3895,MINIMUM_DAY_PERIOD_SCHEDULE[], 2,TRUE),
IF(COUNTIF(RALLY_DATES[], Attendance!J3895) &gt; 0, VLOOKUP(Attendance!$G3895,RALLY_PERIOD_SCHEDULE[], 2,TRUE),
IF(WEEKDAY(Attendance!$J3895) = 2,
       IF(COUNTIF(FINALS_WEEK_MONDAY_DATE[],Attendance!$J3895) &gt; 0, VLOOKUP(Attendance!$G3895,FINALS_WEEK_MONDAY_PERIOD_SCHEDULE[],2,TRUE),
       VLOOKUP(Attendance!$G3895,REGULAR_WEEK_SCHEDULE[],6,TRUE)),
IF(WEEKDAY($J3895) = 3,
       IF(COUNTIF(FINALS_WEEK_TUESDAY_DATE[],Attendance!$J3895) &gt; 0, VLOOKUP(Attendance!$G3895,FINALS_WEEK_TUESDAY_PERIOD_SCHEDULE[],2,TRUE),
       VLOOKUP(Attendance!$G3895,REGULAR_WEEK_SCHEDULE[[Tuesday]:[Period]],5,TRUE)),
IF(WEEKDAY(Attendance!$J3895) = 4,
        IF(COUNTIF(BLOCK_WEDNESDAY_DATES[],Attendance!$J3895) &gt; 0, VLOOKUP(Attendance!$G3895,BLOCK_WEDNESDAY_PERIOD_SCHEDULE[],2,TRUE),
        IF(COUNTIF(FINALS_WEEK_WEDNESDAY_DATE[],Attendance!$J3895) &gt; 0, VLOOKUP(Attendance!$G3895,FINALS_WEEK_WEDNESDAY_PERIOD_SCHEDULE[],2,TRUE),
       VLOOKUP(Attendance!$G3895,REGULAR_WEEK_SCHEDULE[[Wednesday]:[Period]],4,TRUE))),
IF(WEEKDAY($J3895) = 5,
       IF(COUNTIF(BLOCK_THURSDAY_DATES[],Attendance!$J3895) &gt; 0, VLOOKUP(Attendance!$G3895,BLOCK_THURSDAY_PERIOD_SCHEDULE[],2,TRUE),
       IF(COUNTIF(FINALS_WEEK_THURSDAY_DATE[],Attendance!$J3895) &gt; 0, VLOOKUP(Attendance!$G3895,FINALS_WEEK_THURSDAY_PERIOD_SCHEDULE[],2,TRUE),
       VLOOKUP(Attendance!$G3895,REGULAR_WEEK_SCHEDULE[[Thursday]:[Period]],3,TRUE))),
IF(WEEKDAY(Attendance!$J3895) = 6,
       IF(COUNTIF(FINALS_WEEK_FRIDAY_DATE[],Attendance!$J3895) &gt; 0, VLOOKUP(Attendance!$G3895,FINALS_WEEK_FRIDAY_PERIOD_SCHEDULE[],2,TRUE),
       VLOOKUP(Attendance!$G3895,REGULAR_WEEK_SCHEDULE[[Friday]:[Period]],2,TRUE))))))))))</f>
        <v/>
      </c>
      <c r="J3895" s="41" t="str">
        <f t="shared" ca="1" si="185"/>
        <v/>
      </c>
      <c r="K3895" s="41" t="str">
        <f>IF($A3895 &lt;&gt; "",VLOOKUP($A3895,'Student reference sheet'!$A$2:$V$2329, 7,FALSE), "")</f>
        <v/>
      </c>
      <c r="L3895" s="30" t="str">
        <f>IF($A3895 ="", "", VLOOKUP($A3895, 'Student reference sheet'!$A$2:$Z$2603,23,FALSE))</f>
        <v/>
      </c>
      <c r="M3895" s="30" t="str">
        <f>IF($A3895 ="", "", VLOOKUP($A3895, 'Student reference sheet'!$A$2:$Z$2603,24,FALSE))</f>
        <v/>
      </c>
      <c r="N3895" s="30" t="str">
        <f>IF($A3895 ="", "", VLOOKUP($A3895, 'Student reference sheet'!$A$2:$Z$2603,26,FALSE))</f>
        <v/>
      </c>
      <c r="O3895" s="30" t="str">
        <f>IF($A3895 ="", "", VLOOKUP($A3895, 'Student reference sheet'!$A$2:$Z$2603,25,FALSE))</f>
        <v/>
      </c>
      <c r="P3895" s="39" t="str">
        <f>IF($A3895 = "", "", IF(OR(VLOOKUP($A3895,'Student reference sheet'!$A$2:$V$2400,8,FALSE) = "R",  VLOOKUP($A3895,'Student reference sheet'!$A$2:$V$2400,8,FALSE) = "L"), "X", ""))</f>
        <v/>
      </c>
      <c r="Q3895" s="39" t="str">
        <f>IF($A3895 ="", "", VLOOKUP($A3895, 'Student reference sheet'!$A$2:$V$2603,22,FALSE))</f>
        <v/>
      </c>
      <c r="R3895" s="39" t="str">
        <f>IF($A3895 &lt;&gt; "",VLOOKUP($A3895,'Student reference sheet'!$A$2:$V$2329, 5,FALSE), "")</f>
        <v/>
      </c>
      <c r="S3895" s="39" t="str">
        <f>IF($A3895 &lt;&gt; "",VLOOKUP($A3895,'Student reference sheet'!$A$2:$V$2329, 6,FALSE), "")</f>
        <v/>
      </c>
      <c r="T3895" s="30" t="str">
        <f>IF($A3895 = "","",
IF(VLOOKUP($A3895,'Student reference sheet'!$A$2:$V$2329, 10,FALSE) = "Y", "Hispanic",
IF(VLOOKUP($A3895,'Student reference sheet'!$A$2:$V$2329,11,FALSE) &lt;&gt; "",
IF(VLOOKUP($A3895,'Student reference sheet'!$A$2:$V$2329,11,FALSE) = "UNK", "Unknown", VLOOKUP(VALUE(VLOOKUP($A3895,'Student reference sheet'!$A$2:$V$2329,11,FALSE)),'Ethnicity Reference'!$A$2:$B$22,2,FALSE)),
IF(VLOOKUP($A3895,'Student reference sheet'!$A$2:$V$2329,9,FALSE) &lt;&gt; "", VLOOKUP(VALUE(VLOOKUP($A3895,'Student reference sheet'!$A$2:$V$2329,9,FALSE)),'Ethnicity Reference'!$A$2:$B$22,2,FALSE),"Unknown"))))</f>
        <v/>
      </c>
      <c r="U3895" s="35"/>
    </row>
    <row r="3896" spans="1:21" ht="15.75">
      <c r="A3896" s="47"/>
      <c r="B3896" s="33"/>
      <c r="C3896" s="39" t="str">
        <f>IF($A3896 &lt;&gt; "",VLOOKUP($A3896,'Student reference sheet'!$A$2:$V$2329, 3,FALSE), "")</f>
        <v/>
      </c>
      <c r="D3896" s="39" t="str">
        <f>IF($A3896 &lt;&gt; "",VLOOKUP($A3896,'Student reference sheet'!$A$2:$V$2329, 2,FALSE), "")</f>
        <v/>
      </c>
      <c r="E3896" s="35"/>
      <c r="F3896" s="34"/>
      <c r="G3896" s="40" t="str">
        <f t="shared" ca="1" si="183"/>
        <v/>
      </c>
      <c r="H3896" s="40" t="str">
        <f t="shared" ca="1" si="184"/>
        <v/>
      </c>
      <c r="I3896" s="36" t="str">
        <f>IF($A3896 = "", "",
IF(COUNTIF(MINIMUM_DAY_DATES[], Attendance!J3896) &gt; 0, VLOOKUP(Attendance!$G3896,MINIMUM_DAY_PERIOD_SCHEDULE[], 2,TRUE),
IF(COUNTIF(RALLY_DATES[], Attendance!J3896) &gt; 0, VLOOKUP(Attendance!$G3896,RALLY_PERIOD_SCHEDULE[], 2,TRUE),
IF(WEEKDAY(Attendance!$J3896) = 2,
       IF(COUNTIF(FINALS_WEEK_MONDAY_DATE[],Attendance!$J3896) &gt; 0, VLOOKUP(Attendance!$G3896,FINALS_WEEK_MONDAY_PERIOD_SCHEDULE[],2,TRUE),
       VLOOKUP(Attendance!$G3896,REGULAR_WEEK_SCHEDULE[],6,TRUE)),
IF(WEEKDAY($J3896) = 3,
       IF(COUNTIF(FINALS_WEEK_TUESDAY_DATE[],Attendance!$J3896) &gt; 0, VLOOKUP(Attendance!$G3896,FINALS_WEEK_TUESDAY_PERIOD_SCHEDULE[],2,TRUE),
       VLOOKUP(Attendance!$G3896,REGULAR_WEEK_SCHEDULE[[Tuesday]:[Period]],5,TRUE)),
IF(WEEKDAY(Attendance!$J3896) = 4,
        IF(COUNTIF(BLOCK_WEDNESDAY_DATES[],Attendance!$J3896) &gt; 0, VLOOKUP(Attendance!$G3896,BLOCK_WEDNESDAY_PERIOD_SCHEDULE[],2,TRUE),
        IF(COUNTIF(FINALS_WEEK_WEDNESDAY_DATE[],Attendance!$J3896) &gt; 0, VLOOKUP(Attendance!$G3896,FINALS_WEEK_WEDNESDAY_PERIOD_SCHEDULE[],2,TRUE),
       VLOOKUP(Attendance!$G3896,REGULAR_WEEK_SCHEDULE[[Wednesday]:[Period]],4,TRUE))),
IF(WEEKDAY($J3896) = 5,
       IF(COUNTIF(BLOCK_THURSDAY_DATES[],Attendance!$J3896) &gt; 0, VLOOKUP(Attendance!$G3896,BLOCK_THURSDAY_PERIOD_SCHEDULE[],2,TRUE),
       IF(COUNTIF(FINALS_WEEK_THURSDAY_DATE[],Attendance!$J3896) &gt; 0, VLOOKUP(Attendance!$G3896,FINALS_WEEK_THURSDAY_PERIOD_SCHEDULE[],2,TRUE),
       VLOOKUP(Attendance!$G3896,REGULAR_WEEK_SCHEDULE[[Thursday]:[Period]],3,TRUE))),
IF(WEEKDAY(Attendance!$J3896) = 6,
       IF(COUNTIF(FINALS_WEEK_FRIDAY_DATE[],Attendance!$J3896) &gt; 0, VLOOKUP(Attendance!$G3896,FINALS_WEEK_FRIDAY_PERIOD_SCHEDULE[],2,TRUE),
       VLOOKUP(Attendance!$G3896,REGULAR_WEEK_SCHEDULE[[Friday]:[Period]],2,TRUE))))))))))</f>
        <v/>
      </c>
      <c r="J3896" s="41" t="str">
        <f t="shared" ca="1" si="185"/>
        <v/>
      </c>
      <c r="K3896" s="41" t="str">
        <f>IF($A3896 &lt;&gt; "",VLOOKUP($A3896,'Student reference sheet'!$A$2:$V$2329, 7,FALSE), "")</f>
        <v/>
      </c>
      <c r="L3896" s="30" t="str">
        <f>IF($A3896 ="", "", VLOOKUP($A3896, 'Student reference sheet'!$A$2:$Z$2603,23,FALSE))</f>
        <v/>
      </c>
      <c r="M3896" s="30" t="str">
        <f>IF($A3896 ="", "", VLOOKUP($A3896, 'Student reference sheet'!$A$2:$Z$2603,24,FALSE))</f>
        <v/>
      </c>
      <c r="N3896" s="30" t="str">
        <f>IF($A3896 ="", "", VLOOKUP($A3896, 'Student reference sheet'!$A$2:$Z$2603,26,FALSE))</f>
        <v/>
      </c>
      <c r="O3896" s="30" t="str">
        <f>IF($A3896 ="", "", VLOOKUP($A3896, 'Student reference sheet'!$A$2:$Z$2603,25,FALSE))</f>
        <v/>
      </c>
      <c r="P3896" s="39" t="str">
        <f>IF($A3896 = "", "", IF(OR(VLOOKUP($A3896,'Student reference sheet'!$A$2:$V$2400,8,FALSE) = "R",  VLOOKUP($A3896,'Student reference sheet'!$A$2:$V$2400,8,FALSE) = "L"), "X", ""))</f>
        <v/>
      </c>
      <c r="Q3896" s="39" t="str">
        <f>IF($A3896 ="", "", VLOOKUP($A3896, 'Student reference sheet'!$A$2:$V$2603,22,FALSE))</f>
        <v/>
      </c>
      <c r="R3896" s="39" t="str">
        <f>IF($A3896 &lt;&gt; "",VLOOKUP($A3896,'Student reference sheet'!$A$2:$V$2329, 5,FALSE), "")</f>
        <v/>
      </c>
      <c r="S3896" s="39" t="str">
        <f>IF($A3896 &lt;&gt; "",VLOOKUP($A3896,'Student reference sheet'!$A$2:$V$2329, 6,FALSE), "")</f>
        <v/>
      </c>
      <c r="T3896" s="30" t="str">
        <f>IF($A3896 = "","",
IF(VLOOKUP($A3896,'Student reference sheet'!$A$2:$V$2329, 10,FALSE) = "Y", "Hispanic",
IF(VLOOKUP($A3896,'Student reference sheet'!$A$2:$V$2329,11,FALSE) &lt;&gt; "",
IF(VLOOKUP($A3896,'Student reference sheet'!$A$2:$V$2329,11,FALSE) = "UNK", "Unknown", VLOOKUP(VALUE(VLOOKUP($A3896,'Student reference sheet'!$A$2:$V$2329,11,FALSE)),'Ethnicity Reference'!$A$2:$B$22,2,FALSE)),
IF(VLOOKUP($A3896,'Student reference sheet'!$A$2:$V$2329,9,FALSE) &lt;&gt; "", VLOOKUP(VALUE(VLOOKUP($A3896,'Student reference sheet'!$A$2:$V$2329,9,FALSE)),'Ethnicity Reference'!$A$2:$B$22,2,FALSE),"Unknown"))))</f>
        <v/>
      </c>
      <c r="U3896" s="35"/>
    </row>
    <row r="3897" spans="1:21" ht="15.75">
      <c r="A3897" s="47"/>
      <c r="B3897" s="33"/>
      <c r="C3897" s="39" t="str">
        <f>IF($A3897 &lt;&gt; "",VLOOKUP($A3897,'Student reference sheet'!$A$2:$V$2329, 3,FALSE), "")</f>
        <v/>
      </c>
      <c r="D3897" s="39" t="str">
        <f>IF($A3897 &lt;&gt; "",VLOOKUP($A3897,'Student reference sheet'!$A$2:$V$2329, 2,FALSE), "")</f>
        <v/>
      </c>
      <c r="E3897" s="35"/>
      <c r="F3897" s="34"/>
      <c r="G3897" s="40" t="str">
        <f t="shared" ca="1" si="183"/>
        <v/>
      </c>
      <c r="H3897" s="40" t="str">
        <f t="shared" ca="1" si="184"/>
        <v/>
      </c>
      <c r="I3897" s="36" t="str">
        <f>IF($A3897 = "", "",
IF(COUNTIF(MINIMUM_DAY_DATES[], Attendance!J3897) &gt; 0, VLOOKUP(Attendance!$G3897,MINIMUM_DAY_PERIOD_SCHEDULE[], 2,TRUE),
IF(COUNTIF(RALLY_DATES[], Attendance!J3897) &gt; 0, VLOOKUP(Attendance!$G3897,RALLY_PERIOD_SCHEDULE[], 2,TRUE),
IF(WEEKDAY(Attendance!$J3897) = 2,
       IF(COUNTIF(FINALS_WEEK_MONDAY_DATE[],Attendance!$J3897) &gt; 0, VLOOKUP(Attendance!$G3897,FINALS_WEEK_MONDAY_PERIOD_SCHEDULE[],2,TRUE),
       VLOOKUP(Attendance!$G3897,REGULAR_WEEK_SCHEDULE[],6,TRUE)),
IF(WEEKDAY($J3897) = 3,
       IF(COUNTIF(FINALS_WEEK_TUESDAY_DATE[],Attendance!$J3897) &gt; 0, VLOOKUP(Attendance!$G3897,FINALS_WEEK_TUESDAY_PERIOD_SCHEDULE[],2,TRUE),
       VLOOKUP(Attendance!$G3897,REGULAR_WEEK_SCHEDULE[[Tuesday]:[Period]],5,TRUE)),
IF(WEEKDAY(Attendance!$J3897) = 4,
        IF(COUNTIF(BLOCK_WEDNESDAY_DATES[],Attendance!$J3897) &gt; 0, VLOOKUP(Attendance!$G3897,BLOCK_WEDNESDAY_PERIOD_SCHEDULE[],2,TRUE),
        IF(COUNTIF(FINALS_WEEK_WEDNESDAY_DATE[],Attendance!$J3897) &gt; 0, VLOOKUP(Attendance!$G3897,FINALS_WEEK_WEDNESDAY_PERIOD_SCHEDULE[],2,TRUE),
       VLOOKUP(Attendance!$G3897,REGULAR_WEEK_SCHEDULE[[Wednesday]:[Period]],4,TRUE))),
IF(WEEKDAY($J3897) = 5,
       IF(COUNTIF(BLOCK_THURSDAY_DATES[],Attendance!$J3897) &gt; 0, VLOOKUP(Attendance!$G3897,BLOCK_THURSDAY_PERIOD_SCHEDULE[],2,TRUE),
       IF(COUNTIF(FINALS_WEEK_THURSDAY_DATE[],Attendance!$J3897) &gt; 0, VLOOKUP(Attendance!$G3897,FINALS_WEEK_THURSDAY_PERIOD_SCHEDULE[],2,TRUE),
       VLOOKUP(Attendance!$G3897,REGULAR_WEEK_SCHEDULE[[Thursday]:[Period]],3,TRUE))),
IF(WEEKDAY(Attendance!$J3897) = 6,
       IF(COUNTIF(FINALS_WEEK_FRIDAY_DATE[],Attendance!$J3897) &gt; 0, VLOOKUP(Attendance!$G3897,FINALS_WEEK_FRIDAY_PERIOD_SCHEDULE[],2,TRUE),
       VLOOKUP(Attendance!$G3897,REGULAR_WEEK_SCHEDULE[[Friday]:[Period]],2,TRUE))))))))))</f>
        <v/>
      </c>
      <c r="J3897" s="41" t="str">
        <f t="shared" ca="1" si="185"/>
        <v/>
      </c>
      <c r="K3897" s="41" t="str">
        <f>IF($A3897 &lt;&gt; "",VLOOKUP($A3897,'Student reference sheet'!$A$2:$V$2329, 7,FALSE), "")</f>
        <v/>
      </c>
      <c r="L3897" s="30" t="str">
        <f>IF($A3897 ="", "", VLOOKUP($A3897, 'Student reference sheet'!$A$2:$Z$2603,23,FALSE))</f>
        <v/>
      </c>
      <c r="M3897" s="30" t="str">
        <f>IF($A3897 ="", "", VLOOKUP($A3897, 'Student reference sheet'!$A$2:$Z$2603,24,FALSE))</f>
        <v/>
      </c>
      <c r="N3897" s="30" t="str">
        <f>IF($A3897 ="", "", VLOOKUP($A3897, 'Student reference sheet'!$A$2:$Z$2603,26,FALSE))</f>
        <v/>
      </c>
      <c r="O3897" s="30" t="str">
        <f>IF($A3897 ="", "", VLOOKUP($A3897, 'Student reference sheet'!$A$2:$Z$2603,25,FALSE))</f>
        <v/>
      </c>
      <c r="P3897" s="39" t="str">
        <f>IF($A3897 = "", "", IF(OR(VLOOKUP($A3897,'Student reference sheet'!$A$2:$V$2400,8,FALSE) = "R",  VLOOKUP($A3897,'Student reference sheet'!$A$2:$V$2400,8,FALSE) = "L"), "X", ""))</f>
        <v/>
      </c>
      <c r="Q3897" s="39" t="str">
        <f>IF($A3897 ="", "", VLOOKUP($A3897, 'Student reference sheet'!$A$2:$V$2603,22,FALSE))</f>
        <v/>
      </c>
      <c r="R3897" s="39" t="str">
        <f>IF($A3897 &lt;&gt; "",VLOOKUP($A3897,'Student reference sheet'!$A$2:$V$2329, 5,FALSE), "")</f>
        <v/>
      </c>
      <c r="S3897" s="39" t="str">
        <f>IF($A3897 &lt;&gt; "",VLOOKUP($A3897,'Student reference sheet'!$A$2:$V$2329, 6,FALSE), "")</f>
        <v/>
      </c>
      <c r="T3897" s="30" t="str">
        <f>IF($A3897 = "","",
IF(VLOOKUP($A3897,'Student reference sheet'!$A$2:$V$2329, 10,FALSE) = "Y", "Hispanic",
IF(VLOOKUP($A3897,'Student reference sheet'!$A$2:$V$2329,11,FALSE) &lt;&gt; "",
IF(VLOOKUP($A3897,'Student reference sheet'!$A$2:$V$2329,11,FALSE) = "UNK", "Unknown", VLOOKUP(VALUE(VLOOKUP($A3897,'Student reference sheet'!$A$2:$V$2329,11,FALSE)),'Ethnicity Reference'!$A$2:$B$22,2,FALSE)),
IF(VLOOKUP($A3897,'Student reference sheet'!$A$2:$V$2329,9,FALSE) &lt;&gt; "", VLOOKUP(VALUE(VLOOKUP($A3897,'Student reference sheet'!$A$2:$V$2329,9,FALSE)),'Ethnicity Reference'!$A$2:$B$22,2,FALSE),"Unknown"))))</f>
        <v/>
      </c>
      <c r="U3897" s="35"/>
    </row>
    <row r="3898" spans="1:21" ht="15.75">
      <c r="A3898" s="47"/>
      <c r="B3898" s="33"/>
      <c r="C3898" s="39" t="str">
        <f>IF($A3898 &lt;&gt; "",VLOOKUP($A3898,'Student reference sheet'!$A$2:$V$2329, 3,FALSE), "")</f>
        <v/>
      </c>
      <c r="D3898" s="39" t="str">
        <f>IF($A3898 &lt;&gt; "",VLOOKUP($A3898,'Student reference sheet'!$A$2:$V$2329, 2,FALSE), "")</f>
        <v/>
      </c>
      <c r="E3898" s="35"/>
      <c r="F3898" s="34"/>
      <c r="G3898" s="40" t="str">
        <f t="shared" ca="1" si="183"/>
        <v/>
      </c>
      <c r="H3898" s="40" t="str">
        <f t="shared" ca="1" si="184"/>
        <v/>
      </c>
      <c r="I3898" s="36" t="str">
        <f>IF($A3898 = "", "",
IF(COUNTIF(MINIMUM_DAY_DATES[], Attendance!J3898) &gt; 0, VLOOKUP(Attendance!$G3898,MINIMUM_DAY_PERIOD_SCHEDULE[], 2,TRUE),
IF(COUNTIF(RALLY_DATES[], Attendance!J3898) &gt; 0, VLOOKUP(Attendance!$G3898,RALLY_PERIOD_SCHEDULE[], 2,TRUE),
IF(WEEKDAY(Attendance!$J3898) = 2,
       IF(COUNTIF(FINALS_WEEK_MONDAY_DATE[],Attendance!$J3898) &gt; 0, VLOOKUP(Attendance!$G3898,FINALS_WEEK_MONDAY_PERIOD_SCHEDULE[],2,TRUE),
       VLOOKUP(Attendance!$G3898,REGULAR_WEEK_SCHEDULE[],6,TRUE)),
IF(WEEKDAY($J3898) = 3,
       IF(COUNTIF(FINALS_WEEK_TUESDAY_DATE[],Attendance!$J3898) &gt; 0, VLOOKUP(Attendance!$G3898,FINALS_WEEK_TUESDAY_PERIOD_SCHEDULE[],2,TRUE),
       VLOOKUP(Attendance!$G3898,REGULAR_WEEK_SCHEDULE[[Tuesday]:[Period]],5,TRUE)),
IF(WEEKDAY(Attendance!$J3898) = 4,
        IF(COUNTIF(BLOCK_WEDNESDAY_DATES[],Attendance!$J3898) &gt; 0, VLOOKUP(Attendance!$G3898,BLOCK_WEDNESDAY_PERIOD_SCHEDULE[],2,TRUE),
        IF(COUNTIF(FINALS_WEEK_WEDNESDAY_DATE[],Attendance!$J3898) &gt; 0, VLOOKUP(Attendance!$G3898,FINALS_WEEK_WEDNESDAY_PERIOD_SCHEDULE[],2,TRUE),
       VLOOKUP(Attendance!$G3898,REGULAR_WEEK_SCHEDULE[[Wednesday]:[Period]],4,TRUE))),
IF(WEEKDAY($J3898) = 5,
       IF(COUNTIF(BLOCK_THURSDAY_DATES[],Attendance!$J3898) &gt; 0, VLOOKUP(Attendance!$G3898,BLOCK_THURSDAY_PERIOD_SCHEDULE[],2,TRUE),
       IF(COUNTIF(FINALS_WEEK_THURSDAY_DATE[],Attendance!$J3898) &gt; 0, VLOOKUP(Attendance!$G3898,FINALS_WEEK_THURSDAY_PERIOD_SCHEDULE[],2,TRUE),
       VLOOKUP(Attendance!$G3898,REGULAR_WEEK_SCHEDULE[[Thursday]:[Period]],3,TRUE))),
IF(WEEKDAY(Attendance!$J3898) = 6,
       IF(COUNTIF(FINALS_WEEK_FRIDAY_DATE[],Attendance!$J3898) &gt; 0, VLOOKUP(Attendance!$G3898,FINALS_WEEK_FRIDAY_PERIOD_SCHEDULE[],2,TRUE),
       VLOOKUP(Attendance!$G3898,REGULAR_WEEK_SCHEDULE[[Friday]:[Period]],2,TRUE))))))))))</f>
        <v/>
      </c>
      <c r="J3898" s="41" t="str">
        <f t="shared" ca="1" si="185"/>
        <v/>
      </c>
      <c r="K3898" s="41" t="str">
        <f>IF($A3898 &lt;&gt; "",VLOOKUP($A3898,'Student reference sheet'!$A$2:$V$2329, 7,FALSE), "")</f>
        <v/>
      </c>
      <c r="L3898" s="30" t="str">
        <f>IF($A3898 ="", "", VLOOKUP($A3898, 'Student reference sheet'!$A$2:$Z$2603,23,FALSE))</f>
        <v/>
      </c>
      <c r="M3898" s="30" t="str">
        <f>IF($A3898 ="", "", VLOOKUP($A3898, 'Student reference sheet'!$A$2:$Z$2603,24,FALSE))</f>
        <v/>
      </c>
      <c r="N3898" s="30" t="str">
        <f>IF($A3898 ="", "", VLOOKUP($A3898, 'Student reference sheet'!$A$2:$Z$2603,26,FALSE))</f>
        <v/>
      </c>
      <c r="O3898" s="30" t="str">
        <f>IF($A3898 ="", "", VLOOKUP($A3898, 'Student reference sheet'!$A$2:$Z$2603,25,FALSE))</f>
        <v/>
      </c>
      <c r="P3898" s="39" t="str">
        <f>IF($A3898 = "", "", IF(OR(VLOOKUP($A3898,'Student reference sheet'!$A$2:$V$2400,8,FALSE) = "R",  VLOOKUP($A3898,'Student reference sheet'!$A$2:$V$2400,8,FALSE) = "L"), "X", ""))</f>
        <v/>
      </c>
      <c r="Q3898" s="39" t="str">
        <f>IF($A3898 ="", "", VLOOKUP($A3898, 'Student reference sheet'!$A$2:$V$2603,22,FALSE))</f>
        <v/>
      </c>
      <c r="R3898" s="39" t="str">
        <f>IF($A3898 &lt;&gt; "",VLOOKUP($A3898,'Student reference sheet'!$A$2:$V$2329, 5,FALSE), "")</f>
        <v/>
      </c>
      <c r="S3898" s="39" t="str">
        <f>IF($A3898 &lt;&gt; "",VLOOKUP($A3898,'Student reference sheet'!$A$2:$V$2329, 6,FALSE), "")</f>
        <v/>
      </c>
      <c r="T3898" s="30" t="str">
        <f>IF($A3898 = "","",
IF(VLOOKUP($A3898,'Student reference sheet'!$A$2:$V$2329, 10,FALSE) = "Y", "Hispanic",
IF(VLOOKUP($A3898,'Student reference sheet'!$A$2:$V$2329,11,FALSE) &lt;&gt; "",
IF(VLOOKUP($A3898,'Student reference sheet'!$A$2:$V$2329,11,FALSE) = "UNK", "Unknown", VLOOKUP(VALUE(VLOOKUP($A3898,'Student reference sheet'!$A$2:$V$2329,11,FALSE)),'Ethnicity Reference'!$A$2:$B$22,2,FALSE)),
IF(VLOOKUP($A3898,'Student reference sheet'!$A$2:$V$2329,9,FALSE) &lt;&gt; "", VLOOKUP(VALUE(VLOOKUP($A3898,'Student reference sheet'!$A$2:$V$2329,9,FALSE)),'Ethnicity Reference'!$A$2:$B$22,2,FALSE),"Unknown"))))</f>
        <v/>
      </c>
      <c r="U3898" s="35"/>
    </row>
    <row r="3899" spans="1:21" ht="15.75">
      <c r="A3899" s="47"/>
      <c r="B3899" s="33"/>
      <c r="C3899" s="39" t="str">
        <f>IF($A3899 &lt;&gt; "",VLOOKUP($A3899,'Student reference sheet'!$A$2:$V$2329, 3,FALSE), "")</f>
        <v/>
      </c>
      <c r="D3899" s="39" t="str">
        <f>IF($A3899 &lt;&gt; "",VLOOKUP($A3899,'Student reference sheet'!$A$2:$V$2329, 2,FALSE), "")</f>
        <v/>
      </c>
      <c r="E3899" s="35"/>
      <c r="F3899" s="34"/>
      <c r="G3899" s="40" t="str">
        <f t="shared" ca="1" si="183"/>
        <v/>
      </c>
      <c r="H3899" s="40" t="str">
        <f t="shared" ca="1" si="184"/>
        <v/>
      </c>
      <c r="I3899" s="36" t="str">
        <f>IF($A3899 = "", "",
IF(COUNTIF(MINIMUM_DAY_DATES[], Attendance!J3899) &gt; 0, VLOOKUP(Attendance!$G3899,MINIMUM_DAY_PERIOD_SCHEDULE[], 2,TRUE),
IF(COUNTIF(RALLY_DATES[], Attendance!J3899) &gt; 0, VLOOKUP(Attendance!$G3899,RALLY_PERIOD_SCHEDULE[], 2,TRUE),
IF(WEEKDAY(Attendance!$J3899) = 2,
       IF(COUNTIF(FINALS_WEEK_MONDAY_DATE[],Attendance!$J3899) &gt; 0, VLOOKUP(Attendance!$G3899,FINALS_WEEK_MONDAY_PERIOD_SCHEDULE[],2,TRUE),
       VLOOKUP(Attendance!$G3899,REGULAR_WEEK_SCHEDULE[],6,TRUE)),
IF(WEEKDAY($J3899) = 3,
       IF(COUNTIF(FINALS_WEEK_TUESDAY_DATE[],Attendance!$J3899) &gt; 0, VLOOKUP(Attendance!$G3899,FINALS_WEEK_TUESDAY_PERIOD_SCHEDULE[],2,TRUE),
       VLOOKUP(Attendance!$G3899,REGULAR_WEEK_SCHEDULE[[Tuesday]:[Period]],5,TRUE)),
IF(WEEKDAY(Attendance!$J3899) = 4,
        IF(COUNTIF(BLOCK_WEDNESDAY_DATES[],Attendance!$J3899) &gt; 0, VLOOKUP(Attendance!$G3899,BLOCK_WEDNESDAY_PERIOD_SCHEDULE[],2,TRUE),
        IF(COUNTIF(FINALS_WEEK_WEDNESDAY_DATE[],Attendance!$J3899) &gt; 0, VLOOKUP(Attendance!$G3899,FINALS_WEEK_WEDNESDAY_PERIOD_SCHEDULE[],2,TRUE),
       VLOOKUP(Attendance!$G3899,REGULAR_WEEK_SCHEDULE[[Wednesday]:[Period]],4,TRUE))),
IF(WEEKDAY($J3899) = 5,
       IF(COUNTIF(BLOCK_THURSDAY_DATES[],Attendance!$J3899) &gt; 0, VLOOKUP(Attendance!$G3899,BLOCK_THURSDAY_PERIOD_SCHEDULE[],2,TRUE),
       IF(COUNTIF(FINALS_WEEK_THURSDAY_DATE[],Attendance!$J3899) &gt; 0, VLOOKUP(Attendance!$G3899,FINALS_WEEK_THURSDAY_PERIOD_SCHEDULE[],2,TRUE),
       VLOOKUP(Attendance!$G3899,REGULAR_WEEK_SCHEDULE[[Thursday]:[Period]],3,TRUE))),
IF(WEEKDAY(Attendance!$J3899) = 6,
       IF(COUNTIF(FINALS_WEEK_FRIDAY_DATE[],Attendance!$J3899) &gt; 0, VLOOKUP(Attendance!$G3899,FINALS_WEEK_FRIDAY_PERIOD_SCHEDULE[],2,TRUE),
       VLOOKUP(Attendance!$G3899,REGULAR_WEEK_SCHEDULE[[Friday]:[Period]],2,TRUE))))))))))</f>
        <v/>
      </c>
      <c r="J3899" s="41" t="str">
        <f t="shared" ca="1" si="185"/>
        <v/>
      </c>
      <c r="K3899" s="41" t="str">
        <f>IF($A3899 &lt;&gt; "",VLOOKUP($A3899,'Student reference sheet'!$A$2:$V$2329, 7,FALSE), "")</f>
        <v/>
      </c>
      <c r="L3899" s="30" t="str">
        <f>IF($A3899 ="", "", VLOOKUP($A3899, 'Student reference sheet'!$A$2:$Z$2603,23,FALSE))</f>
        <v/>
      </c>
      <c r="M3899" s="30" t="str">
        <f>IF($A3899 ="", "", VLOOKUP($A3899, 'Student reference sheet'!$A$2:$Z$2603,24,FALSE))</f>
        <v/>
      </c>
      <c r="N3899" s="30" t="str">
        <f>IF($A3899 ="", "", VLOOKUP($A3899, 'Student reference sheet'!$A$2:$Z$2603,26,FALSE))</f>
        <v/>
      </c>
      <c r="O3899" s="30" t="str">
        <f>IF($A3899 ="", "", VLOOKUP($A3899, 'Student reference sheet'!$A$2:$Z$2603,25,FALSE))</f>
        <v/>
      </c>
      <c r="P3899" s="39" t="str">
        <f>IF($A3899 = "", "", IF(OR(VLOOKUP($A3899,'Student reference sheet'!$A$2:$V$2400,8,FALSE) = "R",  VLOOKUP($A3899,'Student reference sheet'!$A$2:$V$2400,8,FALSE) = "L"), "X", ""))</f>
        <v/>
      </c>
      <c r="Q3899" s="39" t="str">
        <f>IF($A3899 ="", "", VLOOKUP($A3899, 'Student reference sheet'!$A$2:$V$2603,22,FALSE))</f>
        <v/>
      </c>
      <c r="R3899" s="39" t="str">
        <f>IF($A3899 &lt;&gt; "",VLOOKUP($A3899,'Student reference sheet'!$A$2:$V$2329, 5,FALSE), "")</f>
        <v/>
      </c>
      <c r="S3899" s="39" t="str">
        <f>IF($A3899 &lt;&gt; "",VLOOKUP($A3899,'Student reference sheet'!$A$2:$V$2329, 6,FALSE), "")</f>
        <v/>
      </c>
      <c r="T3899" s="30" t="str">
        <f>IF($A3899 = "","",
IF(VLOOKUP($A3899,'Student reference sheet'!$A$2:$V$2329, 10,FALSE) = "Y", "Hispanic",
IF(VLOOKUP($A3899,'Student reference sheet'!$A$2:$V$2329,11,FALSE) &lt;&gt; "",
IF(VLOOKUP($A3899,'Student reference sheet'!$A$2:$V$2329,11,FALSE) = "UNK", "Unknown", VLOOKUP(VALUE(VLOOKUP($A3899,'Student reference sheet'!$A$2:$V$2329,11,FALSE)),'Ethnicity Reference'!$A$2:$B$22,2,FALSE)),
IF(VLOOKUP($A3899,'Student reference sheet'!$A$2:$V$2329,9,FALSE) &lt;&gt; "", VLOOKUP(VALUE(VLOOKUP($A3899,'Student reference sheet'!$A$2:$V$2329,9,FALSE)),'Ethnicity Reference'!$A$2:$B$22,2,FALSE),"Unknown"))))</f>
        <v/>
      </c>
      <c r="U3899" s="35"/>
    </row>
    <row r="3900" spans="1:21" ht="15.75">
      <c r="A3900" s="47"/>
      <c r="B3900" s="33"/>
      <c r="C3900" s="39" t="str">
        <f>IF($A3900 &lt;&gt; "",VLOOKUP($A3900,'Student reference sheet'!$A$2:$V$2329, 3,FALSE), "")</f>
        <v/>
      </c>
      <c r="D3900" s="39" t="str">
        <f>IF($A3900 &lt;&gt; "",VLOOKUP($A3900,'Student reference sheet'!$A$2:$V$2329, 2,FALSE), "")</f>
        <v/>
      </c>
      <c r="E3900" s="35"/>
      <c r="F3900" s="34"/>
      <c r="G3900" s="40" t="str">
        <f t="shared" ca="1" si="183"/>
        <v/>
      </c>
      <c r="H3900" s="40" t="str">
        <f t="shared" ca="1" si="184"/>
        <v/>
      </c>
      <c r="I3900" s="36" t="str">
        <f>IF($A3900 = "", "",
IF(COUNTIF(MINIMUM_DAY_DATES[], Attendance!J3900) &gt; 0, VLOOKUP(Attendance!$G3900,MINIMUM_DAY_PERIOD_SCHEDULE[], 2,TRUE),
IF(COUNTIF(RALLY_DATES[], Attendance!J3900) &gt; 0, VLOOKUP(Attendance!$G3900,RALLY_PERIOD_SCHEDULE[], 2,TRUE),
IF(WEEKDAY(Attendance!$J3900) = 2,
       IF(COUNTIF(FINALS_WEEK_MONDAY_DATE[],Attendance!$J3900) &gt; 0, VLOOKUP(Attendance!$G3900,FINALS_WEEK_MONDAY_PERIOD_SCHEDULE[],2,TRUE),
       VLOOKUP(Attendance!$G3900,REGULAR_WEEK_SCHEDULE[],6,TRUE)),
IF(WEEKDAY($J3900) = 3,
       IF(COUNTIF(FINALS_WEEK_TUESDAY_DATE[],Attendance!$J3900) &gt; 0, VLOOKUP(Attendance!$G3900,FINALS_WEEK_TUESDAY_PERIOD_SCHEDULE[],2,TRUE),
       VLOOKUP(Attendance!$G3900,REGULAR_WEEK_SCHEDULE[[Tuesday]:[Period]],5,TRUE)),
IF(WEEKDAY(Attendance!$J3900) = 4,
        IF(COUNTIF(BLOCK_WEDNESDAY_DATES[],Attendance!$J3900) &gt; 0, VLOOKUP(Attendance!$G3900,BLOCK_WEDNESDAY_PERIOD_SCHEDULE[],2,TRUE),
        IF(COUNTIF(FINALS_WEEK_WEDNESDAY_DATE[],Attendance!$J3900) &gt; 0, VLOOKUP(Attendance!$G3900,FINALS_WEEK_WEDNESDAY_PERIOD_SCHEDULE[],2,TRUE),
       VLOOKUP(Attendance!$G3900,REGULAR_WEEK_SCHEDULE[[Wednesday]:[Period]],4,TRUE))),
IF(WEEKDAY($J3900) = 5,
       IF(COUNTIF(BLOCK_THURSDAY_DATES[],Attendance!$J3900) &gt; 0, VLOOKUP(Attendance!$G3900,BLOCK_THURSDAY_PERIOD_SCHEDULE[],2,TRUE),
       IF(COUNTIF(FINALS_WEEK_THURSDAY_DATE[],Attendance!$J3900) &gt; 0, VLOOKUP(Attendance!$G3900,FINALS_WEEK_THURSDAY_PERIOD_SCHEDULE[],2,TRUE),
       VLOOKUP(Attendance!$G3900,REGULAR_WEEK_SCHEDULE[[Thursday]:[Period]],3,TRUE))),
IF(WEEKDAY(Attendance!$J3900) = 6,
       IF(COUNTIF(FINALS_WEEK_FRIDAY_DATE[],Attendance!$J3900) &gt; 0, VLOOKUP(Attendance!$G3900,FINALS_WEEK_FRIDAY_PERIOD_SCHEDULE[],2,TRUE),
       VLOOKUP(Attendance!$G3900,REGULAR_WEEK_SCHEDULE[[Friday]:[Period]],2,TRUE))))))))))</f>
        <v/>
      </c>
      <c r="J3900" s="41" t="str">
        <f t="shared" ca="1" si="185"/>
        <v/>
      </c>
      <c r="K3900" s="41" t="str">
        <f>IF($A3900 &lt;&gt; "",VLOOKUP($A3900,'Student reference sheet'!$A$2:$V$2329, 7,FALSE), "")</f>
        <v/>
      </c>
      <c r="L3900" s="30" t="str">
        <f>IF($A3900 ="", "", VLOOKUP($A3900, 'Student reference sheet'!$A$2:$Z$2603,23,FALSE))</f>
        <v/>
      </c>
      <c r="M3900" s="30" t="str">
        <f>IF($A3900 ="", "", VLOOKUP($A3900, 'Student reference sheet'!$A$2:$Z$2603,24,FALSE))</f>
        <v/>
      </c>
      <c r="N3900" s="30" t="str">
        <f>IF($A3900 ="", "", VLOOKUP($A3900, 'Student reference sheet'!$A$2:$Z$2603,26,FALSE))</f>
        <v/>
      </c>
      <c r="O3900" s="30" t="str">
        <f>IF($A3900 ="", "", VLOOKUP($A3900, 'Student reference sheet'!$A$2:$Z$2603,25,FALSE))</f>
        <v/>
      </c>
      <c r="P3900" s="39" t="str">
        <f>IF($A3900 = "", "", IF(OR(VLOOKUP($A3900,'Student reference sheet'!$A$2:$V$2400,8,FALSE) = "R",  VLOOKUP($A3900,'Student reference sheet'!$A$2:$V$2400,8,FALSE) = "L"), "X", ""))</f>
        <v/>
      </c>
      <c r="Q3900" s="39" t="str">
        <f>IF($A3900 ="", "", VLOOKUP($A3900, 'Student reference sheet'!$A$2:$V$2603,22,FALSE))</f>
        <v/>
      </c>
      <c r="R3900" s="39" t="str">
        <f>IF($A3900 &lt;&gt; "",VLOOKUP($A3900,'Student reference sheet'!$A$2:$V$2329, 5,FALSE), "")</f>
        <v/>
      </c>
      <c r="S3900" s="39" t="str">
        <f>IF($A3900 &lt;&gt; "",VLOOKUP($A3900,'Student reference sheet'!$A$2:$V$2329, 6,FALSE), "")</f>
        <v/>
      </c>
      <c r="T3900" s="30" t="str">
        <f>IF($A3900 = "","",
IF(VLOOKUP($A3900,'Student reference sheet'!$A$2:$V$2329, 10,FALSE) = "Y", "Hispanic",
IF(VLOOKUP($A3900,'Student reference sheet'!$A$2:$V$2329,11,FALSE) &lt;&gt; "",
IF(VLOOKUP($A3900,'Student reference sheet'!$A$2:$V$2329,11,FALSE) = "UNK", "Unknown", VLOOKUP(VALUE(VLOOKUP($A3900,'Student reference sheet'!$A$2:$V$2329,11,FALSE)),'Ethnicity Reference'!$A$2:$B$22,2,FALSE)),
IF(VLOOKUP($A3900,'Student reference sheet'!$A$2:$V$2329,9,FALSE) &lt;&gt; "", VLOOKUP(VALUE(VLOOKUP($A3900,'Student reference sheet'!$A$2:$V$2329,9,FALSE)),'Ethnicity Reference'!$A$2:$B$22,2,FALSE),"Unknown"))))</f>
        <v/>
      </c>
      <c r="U3900" s="35"/>
    </row>
    <row r="3901" spans="1:21" ht="15.75">
      <c r="A3901" s="47"/>
      <c r="B3901" s="33"/>
      <c r="C3901" s="39" t="str">
        <f>IF($A3901 &lt;&gt; "",VLOOKUP($A3901,'Student reference sheet'!$A$2:$V$2329, 3,FALSE), "")</f>
        <v/>
      </c>
      <c r="D3901" s="39" t="str">
        <f>IF($A3901 &lt;&gt; "",VLOOKUP($A3901,'Student reference sheet'!$A$2:$V$2329, 2,FALSE), "")</f>
        <v/>
      </c>
      <c r="E3901" s="35"/>
      <c r="F3901" s="34"/>
      <c r="G3901" s="40" t="str">
        <f t="shared" ca="1" si="183"/>
        <v/>
      </c>
      <c r="H3901" s="40" t="str">
        <f t="shared" ca="1" si="184"/>
        <v/>
      </c>
      <c r="I3901" s="36" t="str">
        <f>IF($A3901 = "", "",
IF(COUNTIF(MINIMUM_DAY_DATES[], Attendance!J3901) &gt; 0, VLOOKUP(Attendance!$G3901,MINIMUM_DAY_PERIOD_SCHEDULE[], 2,TRUE),
IF(COUNTIF(RALLY_DATES[], Attendance!J3901) &gt; 0, VLOOKUP(Attendance!$G3901,RALLY_PERIOD_SCHEDULE[], 2,TRUE),
IF(WEEKDAY(Attendance!$J3901) = 2,
       IF(COUNTIF(FINALS_WEEK_MONDAY_DATE[],Attendance!$J3901) &gt; 0, VLOOKUP(Attendance!$G3901,FINALS_WEEK_MONDAY_PERIOD_SCHEDULE[],2,TRUE),
       VLOOKUP(Attendance!$G3901,REGULAR_WEEK_SCHEDULE[],6,TRUE)),
IF(WEEKDAY($J3901) = 3,
       IF(COUNTIF(FINALS_WEEK_TUESDAY_DATE[],Attendance!$J3901) &gt; 0, VLOOKUP(Attendance!$G3901,FINALS_WEEK_TUESDAY_PERIOD_SCHEDULE[],2,TRUE),
       VLOOKUP(Attendance!$G3901,REGULAR_WEEK_SCHEDULE[[Tuesday]:[Period]],5,TRUE)),
IF(WEEKDAY(Attendance!$J3901) = 4,
        IF(COUNTIF(BLOCK_WEDNESDAY_DATES[],Attendance!$J3901) &gt; 0, VLOOKUP(Attendance!$G3901,BLOCK_WEDNESDAY_PERIOD_SCHEDULE[],2,TRUE),
        IF(COUNTIF(FINALS_WEEK_WEDNESDAY_DATE[],Attendance!$J3901) &gt; 0, VLOOKUP(Attendance!$G3901,FINALS_WEEK_WEDNESDAY_PERIOD_SCHEDULE[],2,TRUE),
       VLOOKUP(Attendance!$G3901,REGULAR_WEEK_SCHEDULE[[Wednesday]:[Period]],4,TRUE))),
IF(WEEKDAY($J3901) = 5,
       IF(COUNTIF(BLOCK_THURSDAY_DATES[],Attendance!$J3901) &gt; 0, VLOOKUP(Attendance!$G3901,BLOCK_THURSDAY_PERIOD_SCHEDULE[],2,TRUE),
       IF(COUNTIF(FINALS_WEEK_THURSDAY_DATE[],Attendance!$J3901) &gt; 0, VLOOKUP(Attendance!$G3901,FINALS_WEEK_THURSDAY_PERIOD_SCHEDULE[],2,TRUE),
       VLOOKUP(Attendance!$G3901,REGULAR_WEEK_SCHEDULE[[Thursday]:[Period]],3,TRUE))),
IF(WEEKDAY(Attendance!$J3901) = 6,
       IF(COUNTIF(FINALS_WEEK_FRIDAY_DATE[],Attendance!$J3901) &gt; 0, VLOOKUP(Attendance!$G3901,FINALS_WEEK_FRIDAY_PERIOD_SCHEDULE[],2,TRUE),
       VLOOKUP(Attendance!$G3901,REGULAR_WEEK_SCHEDULE[[Friday]:[Period]],2,TRUE))))))))))</f>
        <v/>
      </c>
      <c r="J3901" s="41" t="str">
        <f t="shared" ca="1" si="185"/>
        <v/>
      </c>
      <c r="K3901" s="41" t="str">
        <f>IF($A3901 &lt;&gt; "",VLOOKUP($A3901,'Student reference sheet'!$A$2:$V$2329, 7,FALSE), "")</f>
        <v/>
      </c>
      <c r="L3901" s="30" t="str">
        <f>IF($A3901 ="", "", VLOOKUP($A3901, 'Student reference sheet'!$A$2:$Z$2603,23,FALSE))</f>
        <v/>
      </c>
      <c r="M3901" s="30" t="str">
        <f>IF($A3901 ="", "", VLOOKUP($A3901, 'Student reference sheet'!$A$2:$Z$2603,24,FALSE))</f>
        <v/>
      </c>
      <c r="N3901" s="30" t="str">
        <f>IF($A3901 ="", "", VLOOKUP($A3901, 'Student reference sheet'!$A$2:$Z$2603,26,FALSE))</f>
        <v/>
      </c>
      <c r="O3901" s="30" t="str">
        <f>IF($A3901 ="", "", VLOOKUP($A3901, 'Student reference sheet'!$A$2:$Z$2603,25,FALSE))</f>
        <v/>
      </c>
      <c r="P3901" s="39" t="str">
        <f>IF($A3901 = "", "", IF(OR(VLOOKUP($A3901,'Student reference sheet'!$A$2:$V$2400,8,FALSE) = "R",  VLOOKUP($A3901,'Student reference sheet'!$A$2:$V$2400,8,FALSE) = "L"), "X", ""))</f>
        <v/>
      </c>
      <c r="Q3901" s="39" t="str">
        <f>IF($A3901 ="", "", VLOOKUP($A3901, 'Student reference sheet'!$A$2:$V$2603,22,FALSE))</f>
        <v/>
      </c>
      <c r="R3901" s="39" t="str">
        <f>IF($A3901 &lt;&gt; "",VLOOKUP($A3901,'Student reference sheet'!$A$2:$V$2329, 5,FALSE), "")</f>
        <v/>
      </c>
      <c r="S3901" s="39" t="str">
        <f>IF($A3901 &lt;&gt; "",VLOOKUP($A3901,'Student reference sheet'!$A$2:$V$2329, 6,FALSE), "")</f>
        <v/>
      </c>
      <c r="T3901" s="30" t="str">
        <f>IF($A3901 = "","",
IF(VLOOKUP($A3901,'Student reference sheet'!$A$2:$V$2329, 10,FALSE) = "Y", "Hispanic",
IF(VLOOKUP($A3901,'Student reference sheet'!$A$2:$V$2329,11,FALSE) &lt;&gt; "",
IF(VLOOKUP($A3901,'Student reference sheet'!$A$2:$V$2329,11,FALSE) = "UNK", "Unknown", VLOOKUP(VALUE(VLOOKUP($A3901,'Student reference sheet'!$A$2:$V$2329,11,FALSE)),'Ethnicity Reference'!$A$2:$B$22,2,FALSE)),
IF(VLOOKUP($A3901,'Student reference sheet'!$A$2:$V$2329,9,FALSE) &lt;&gt; "", VLOOKUP(VALUE(VLOOKUP($A3901,'Student reference sheet'!$A$2:$V$2329,9,FALSE)),'Ethnicity Reference'!$A$2:$B$22,2,FALSE),"Unknown"))))</f>
        <v/>
      </c>
      <c r="U3901" s="35"/>
    </row>
    <row r="3902" spans="1:21" ht="15.75">
      <c r="A3902" s="47"/>
      <c r="B3902" s="33"/>
      <c r="C3902" s="39" t="str">
        <f>IF($A3902 &lt;&gt; "",VLOOKUP($A3902,'Student reference sheet'!$A$2:$V$2329, 3,FALSE), "")</f>
        <v/>
      </c>
      <c r="D3902" s="39" t="str">
        <f>IF($A3902 &lt;&gt; "",VLOOKUP($A3902,'Student reference sheet'!$A$2:$V$2329, 2,FALSE), "")</f>
        <v/>
      </c>
      <c r="E3902" s="35"/>
      <c r="F3902" s="34"/>
      <c r="G3902" s="40" t="str">
        <f t="shared" ca="1" si="183"/>
        <v/>
      </c>
      <c r="H3902" s="40" t="str">
        <f t="shared" ca="1" si="184"/>
        <v/>
      </c>
      <c r="I3902" s="36" t="str">
        <f>IF($A3902 = "", "",
IF(COUNTIF(MINIMUM_DAY_DATES[], Attendance!J3902) &gt; 0, VLOOKUP(Attendance!$G3902,MINIMUM_DAY_PERIOD_SCHEDULE[], 2,TRUE),
IF(COUNTIF(RALLY_DATES[], Attendance!J3902) &gt; 0, VLOOKUP(Attendance!$G3902,RALLY_PERIOD_SCHEDULE[], 2,TRUE),
IF(WEEKDAY(Attendance!$J3902) = 2,
       IF(COUNTIF(FINALS_WEEK_MONDAY_DATE[],Attendance!$J3902) &gt; 0, VLOOKUP(Attendance!$G3902,FINALS_WEEK_MONDAY_PERIOD_SCHEDULE[],2,TRUE),
       VLOOKUP(Attendance!$G3902,REGULAR_WEEK_SCHEDULE[],6,TRUE)),
IF(WEEKDAY($J3902) = 3,
       IF(COUNTIF(FINALS_WEEK_TUESDAY_DATE[],Attendance!$J3902) &gt; 0, VLOOKUP(Attendance!$G3902,FINALS_WEEK_TUESDAY_PERIOD_SCHEDULE[],2,TRUE),
       VLOOKUP(Attendance!$G3902,REGULAR_WEEK_SCHEDULE[[Tuesday]:[Period]],5,TRUE)),
IF(WEEKDAY(Attendance!$J3902) = 4,
        IF(COUNTIF(BLOCK_WEDNESDAY_DATES[],Attendance!$J3902) &gt; 0, VLOOKUP(Attendance!$G3902,BLOCK_WEDNESDAY_PERIOD_SCHEDULE[],2,TRUE),
        IF(COUNTIF(FINALS_WEEK_WEDNESDAY_DATE[],Attendance!$J3902) &gt; 0, VLOOKUP(Attendance!$G3902,FINALS_WEEK_WEDNESDAY_PERIOD_SCHEDULE[],2,TRUE),
       VLOOKUP(Attendance!$G3902,REGULAR_WEEK_SCHEDULE[[Wednesday]:[Period]],4,TRUE))),
IF(WEEKDAY($J3902) = 5,
       IF(COUNTIF(BLOCK_THURSDAY_DATES[],Attendance!$J3902) &gt; 0, VLOOKUP(Attendance!$G3902,BLOCK_THURSDAY_PERIOD_SCHEDULE[],2,TRUE),
       IF(COUNTIF(FINALS_WEEK_THURSDAY_DATE[],Attendance!$J3902) &gt; 0, VLOOKUP(Attendance!$G3902,FINALS_WEEK_THURSDAY_PERIOD_SCHEDULE[],2,TRUE),
       VLOOKUP(Attendance!$G3902,REGULAR_WEEK_SCHEDULE[[Thursday]:[Period]],3,TRUE))),
IF(WEEKDAY(Attendance!$J3902) = 6,
       IF(COUNTIF(FINALS_WEEK_FRIDAY_DATE[],Attendance!$J3902) &gt; 0, VLOOKUP(Attendance!$G3902,FINALS_WEEK_FRIDAY_PERIOD_SCHEDULE[],2,TRUE),
       VLOOKUP(Attendance!$G3902,REGULAR_WEEK_SCHEDULE[[Friday]:[Period]],2,TRUE))))))))))</f>
        <v/>
      </c>
      <c r="J3902" s="41" t="str">
        <f t="shared" ca="1" si="185"/>
        <v/>
      </c>
      <c r="K3902" s="41" t="str">
        <f>IF($A3902 &lt;&gt; "",VLOOKUP($A3902,'Student reference sheet'!$A$2:$V$2329, 7,FALSE), "")</f>
        <v/>
      </c>
      <c r="L3902" s="30" t="str">
        <f>IF($A3902 ="", "", VLOOKUP($A3902, 'Student reference sheet'!$A$2:$Z$2603,23,FALSE))</f>
        <v/>
      </c>
      <c r="M3902" s="30" t="str">
        <f>IF($A3902 ="", "", VLOOKUP($A3902, 'Student reference sheet'!$A$2:$Z$2603,24,FALSE))</f>
        <v/>
      </c>
      <c r="N3902" s="30" t="str">
        <f>IF($A3902 ="", "", VLOOKUP($A3902, 'Student reference sheet'!$A$2:$Z$2603,26,FALSE))</f>
        <v/>
      </c>
      <c r="O3902" s="30" t="str">
        <f>IF($A3902 ="", "", VLOOKUP($A3902, 'Student reference sheet'!$A$2:$Z$2603,25,FALSE))</f>
        <v/>
      </c>
      <c r="P3902" s="39" t="str">
        <f>IF($A3902 = "", "", IF(OR(VLOOKUP($A3902,'Student reference sheet'!$A$2:$V$2400,8,FALSE) = "R",  VLOOKUP($A3902,'Student reference sheet'!$A$2:$V$2400,8,FALSE) = "L"), "X", ""))</f>
        <v/>
      </c>
      <c r="Q3902" s="39" t="str">
        <f>IF($A3902 ="", "", VLOOKUP($A3902, 'Student reference sheet'!$A$2:$V$2603,22,FALSE))</f>
        <v/>
      </c>
      <c r="R3902" s="39" t="str">
        <f>IF($A3902 &lt;&gt; "",VLOOKUP($A3902,'Student reference sheet'!$A$2:$V$2329, 5,FALSE), "")</f>
        <v/>
      </c>
      <c r="S3902" s="39" t="str">
        <f>IF($A3902 &lt;&gt; "",VLOOKUP($A3902,'Student reference sheet'!$A$2:$V$2329, 6,FALSE), "")</f>
        <v/>
      </c>
      <c r="T3902" s="30" t="str">
        <f>IF($A3902 = "","",
IF(VLOOKUP($A3902,'Student reference sheet'!$A$2:$V$2329, 10,FALSE) = "Y", "Hispanic",
IF(VLOOKUP($A3902,'Student reference sheet'!$A$2:$V$2329,11,FALSE) &lt;&gt; "",
IF(VLOOKUP($A3902,'Student reference sheet'!$A$2:$V$2329,11,FALSE) = "UNK", "Unknown", VLOOKUP(VALUE(VLOOKUP($A3902,'Student reference sheet'!$A$2:$V$2329,11,FALSE)),'Ethnicity Reference'!$A$2:$B$22,2,FALSE)),
IF(VLOOKUP($A3902,'Student reference sheet'!$A$2:$V$2329,9,FALSE) &lt;&gt; "", VLOOKUP(VALUE(VLOOKUP($A3902,'Student reference sheet'!$A$2:$V$2329,9,FALSE)),'Ethnicity Reference'!$A$2:$B$22,2,FALSE),"Unknown"))))</f>
        <v/>
      </c>
      <c r="U3902" s="35"/>
    </row>
    <row r="3903" spans="1:21" ht="15.75">
      <c r="A3903" s="47"/>
      <c r="B3903" s="33"/>
      <c r="C3903" s="39" t="str">
        <f>IF($A3903 &lt;&gt; "",VLOOKUP($A3903,'Student reference sheet'!$A$2:$V$2329, 3,FALSE), "")</f>
        <v/>
      </c>
      <c r="D3903" s="39" t="str">
        <f>IF($A3903 &lt;&gt; "",VLOOKUP($A3903,'Student reference sheet'!$A$2:$V$2329, 2,FALSE), "")</f>
        <v/>
      </c>
      <c r="E3903" s="35"/>
      <c r="F3903" s="34"/>
      <c r="G3903" s="40" t="str">
        <f t="shared" ca="1" si="183"/>
        <v/>
      </c>
      <c r="H3903" s="40" t="str">
        <f t="shared" ca="1" si="184"/>
        <v/>
      </c>
      <c r="I3903" s="36" t="str">
        <f>IF($A3903 = "", "",
IF(COUNTIF(MINIMUM_DAY_DATES[], Attendance!J3903) &gt; 0, VLOOKUP(Attendance!$G3903,MINIMUM_DAY_PERIOD_SCHEDULE[], 2,TRUE),
IF(COUNTIF(RALLY_DATES[], Attendance!J3903) &gt; 0, VLOOKUP(Attendance!$G3903,RALLY_PERIOD_SCHEDULE[], 2,TRUE),
IF(WEEKDAY(Attendance!$J3903) = 2,
       IF(COUNTIF(FINALS_WEEK_MONDAY_DATE[],Attendance!$J3903) &gt; 0, VLOOKUP(Attendance!$G3903,FINALS_WEEK_MONDAY_PERIOD_SCHEDULE[],2,TRUE),
       VLOOKUP(Attendance!$G3903,REGULAR_WEEK_SCHEDULE[],6,TRUE)),
IF(WEEKDAY($J3903) = 3,
       IF(COUNTIF(FINALS_WEEK_TUESDAY_DATE[],Attendance!$J3903) &gt; 0, VLOOKUP(Attendance!$G3903,FINALS_WEEK_TUESDAY_PERIOD_SCHEDULE[],2,TRUE),
       VLOOKUP(Attendance!$G3903,REGULAR_WEEK_SCHEDULE[[Tuesday]:[Period]],5,TRUE)),
IF(WEEKDAY(Attendance!$J3903) = 4,
        IF(COUNTIF(BLOCK_WEDNESDAY_DATES[],Attendance!$J3903) &gt; 0, VLOOKUP(Attendance!$G3903,BLOCK_WEDNESDAY_PERIOD_SCHEDULE[],2,TRUE),
        IF(COUNTIF(FINALS_WEEK_WEDNESDAY_DATE[],Attendance!$J3903) &gt; 0, VLOOKUP(Attendance!$G3903,FINALS_WEEK_WEDNESDAY_PERIOD_SCHEDULE[],2,TRUE),
       VLOOKUP(Attendance!$G3903,REGULAR_WEEK_SCHEDULE[[Wednesday]:[Period]],4,TRUE))),
IF(WEEKDAY($J3903) = 5,
       IF(COUNTIF(BLOCK_THURSDAY_DATES[],Attendance!$J3903) &gt; 0, VLOOKUP(Attendance!$G3903,BLOCK_THURSDAY_PERIOD_SCHEDULE[],2,TRUE),
       IF(COUNTIF(FINALS_WEEK_THURSDAY_DATE[],Attendance!$J3903) &gt; 0, VLOOKUP(Attendance!$G3903,FINALS_WEEK_THURSDAY_PERIOD_SCHEDULE[],2,TRUE),
       VLOOKUP(Attendance!$G3903,REGULAR_WEEK_SCHEDULE[[Thursday]:[Period]],3,TRUE))),
IF(WEEKDAY(Attendance!$J3903) = 6,
       IF(COUNTIF(FINALS_WEEK_FRIDAY_DATE[],Attendance!$J3903) &gt; 0, VLOOKUP(Attendance!$G3903,FINALS_WEEK_FRIDAY_PERIOD_SCHEDULE[],2,TRUE),
       VLOOKUP(Attendance!$G3903,REGULAR_WEEK_SCHEDULE[[Friday]:[Period]],2,TRUE))))))))))</f>
        <v/>
      </c>
      <c r="J3903" s="41" t="str">
        <f t="shared" ca="1" si="185"/>
        <v/>
      </c>
      <c r="K3903" s="41" t="str">
        <f>IF($A3903 &lt;&gt; "",VLOOKUP($A3903,'Student reference sheet'!$A$2:$V$2329, 7,FALSE), "")</f>
        <v/>
      </c>
      <c r="L3903" s="30" t="str">
        <f>IF($A3903 ="", "", VLOOKUP($A3903, 'Student reference sheet'!$A$2:$Z$2603,23,FALSE))</f>
        <v/>
      </c>
      <c r="M3903" s="30" t="str">
        <f>IF($A3903 ="", "", VLOOKUP($A3903, 'Student reference sheet'!$A$2:$Z$2603,24,FALSE))</f>
        <v/>
      </c>
      <c r="N3903" s="30" t="str">
        <f>IF($A3903 ="", "", VLOOKUP($A3903, 'Student reference sheet'!$A$2:$Z$2603,26,FALSE))</f>
        <v/>
      </c>
      <c r="O3903" s="30" t="str">
        <f>IF($A3903 ="", "", VLOOKUP($A3903, 'Student reference sheet'!$A$2:$Z$2603,25,FALSE))</f>
        <v/>
      </c>
      <c r="P3903" s="39" t="str">
        <f>IF($A3903 = "", "", IF(OR(VLOOKUP($A3903,'Student reference sheet'!$A$2:$V$2400,8,FALSE) = "R",  VLOOKUP($A3903,'Student reference sheet'!$A$2:$V$2400,8,FALSE) = "L"), "X", ""))</f>
        <v/>
      </c>
      <c r="Q3903" s="39" t="str">
        <f>IF($A3903 ="", "", VLOOKUP($A3903, 'Student reference sheet'!$A$2:$V$2603,22,FALSE))</f>
        <v/>
      </c>
      <c r="R3903" s="39" t="str">
        <f>IF($A3903 &lt;&gt; "",VLOOKUP($A3903,'Student reference sheet'!$A$2:$V$2329, 5,FALSE), "")</f>
        <v/>
      </c>
      <c r="S3903" s="39" t="str">
        <f>IF($A3903 &lt;&gt; "",VLOOKUP($A3903,'Student reference sheet'!$A$2:$V$2329, 6,FALSE), "")</f>
        <v/>
      </c>
      <c r="T3903" s="30" t="str">
        <f>IF($A3903 = "","",
IF(VLOOKUP($A3903,'Student reference sheet'!$A$2:$V$2329, 10,FALSE) = "Y", "Hispanic",
IF(VLOOKUP($A3903,'Student reference sheet'!$A$2:$V$2329,11,FALSE) &lt;&gt; "",
IF(VLOOKUP($A3903,'Student reference sheet'!$A$2:$V$2329,11,FALSE) = "UNK", "Unknown", VLOOKUP(VALUE(VLOOKUP($A3903,'Student reference sheet'!$A$2:$V$2329,11,FALSE)),'Ethnicity Reference'!$A$2:$B$22,2,FALSE)),
IF(VLOOKUP($A3903,'Student reference sheet'!$A$2:$V$2329,9,FALSE) &lt;&gt; "", VLOOKUP(VALUE(VLOOKUP($A3903,'Student reference sheet'!$A$2:$V$2329,9,FALSE)),'Ethnicity Reference'!$A$2:$B$22,2,FALSE),"Unknown"))))</f>
        <v/>
      </c>
      <c r="U3903" s="35"/>
    </row>
    <row r="3904" spans="1:21" ht="15.75">
      <c r="A3904" s="47"/>
      <c r="B3904" s="33"/>
      <c r="C3904" s="39" t="str">
        <f>IF($A3904 &lt;&gt; "",VLOOKUP($A3904,'Student reference sheet'!$A$2:$V$2329, 3,FALSE), "")</f>
        <v/>
      </c>
      <c r="D3904" s="39" t="str">
        <f>IF($A3904 &lt;&gt; "",VLOOKUP($A3904,'Student reference sheet'!$A$2:$V$2329, 2,FALSE), "")</f>
        <v/>
      </c>
      <c r="E3904" s="35"/>
      <c r="F3904" s="34"/>
      <c r="G3904" s="40" t="str">
        <f t="shared" ca="1" si="183"/>
        <v/>
      </c>
      <c r="H3904" s="40" t="str">
        <f t="shared" ca="1" si="184"/>
        <v/>
      </c>
      <c r="I3904" s="36" t="str">
        <f>IF($A3904 = "", "",
IF(COUNTIF(MINIMUM_DAY_DATES[], Attendance!J3904) &gt; 0, VLOOKUP(Attendance!$G3904,MINIMUM_DAY_PERIOD_SCHEDULE[], 2,TRUE),
IF(COUNTIF(RALLY_DATES[], Attendance!J3904) &gt; 0, VLOOKUP(Attendance!$G3904,RALLY_PERIOD_SCHEDULE[], 2,TRUE),
IF(WEEKDAY(Attendance!$J3904) = 2,
       IF(COUNTIF(FINALS_WEEK_MONDAY_DATE[],Attendance!$J3904) &gt; 0, VLOOKUP(Attendance!$G3904,FINALS_WEEK_MONDAY_PERIOD_SCHEDULE[],2,TRUE),
       VLOOKUP(Attendance!$G3904,REGULAR_WEEK_SCHEDULE[],6,TRUE)),
IF(WEEKDAY($J3904) = 3,
       IF(COUNTIF(FINALS_WEEK_TUESDAY_DATE[],Attendance!$J3904) &gt; 0, VLOOKUP(Attendance!$G3904,FINALS_WEEK_TUESDAY_PERIOD_SCHEDULE[],2,TRUE),
       VLOOKUP(Attendance!$G3904,REGULAR_WEEK_SCHEDULE[[Tuesday]:[Period]],5,TRUE)),
IF(WEEKDAY(Attendance!$J3904) = 4,
        IF(COUNTIF(BLOCK_WEDNESDAY_DATES[],Attendance!$J3904) &gt; 0, VLOOKUP(Attendance!$G3904,BLOCK_WEDNESDAY_PERIOD_SCHEDULE[],2,TRUE),
        IF(COUNTIF(FINALS_WEEK_WEDNESDAY_DATE[],Attendance!$J3904) &gt; 0, VLOOKUP(Attendance!$G3904,FINALS_WEEK_WEDNESDAY_PERIOD_SCHEDULE[],2,TRUE),
       VLOOKUP(Attendance!$G3904,REGULAR_WEEK_SCHEDULE[[Wednesday]:[Period]],4,TRUE))),
IF(WEEKDAY($J3904) = 5,
       IF(COUNTIF(BLOCK_THURSDAY_DATES[],Attendance!$J3904) &gt; 0, VLOOKUP(Attendance!$G3904,BLOCK_THURSDAY_PERIOD_SCHEDULE[],2,TRUE),
       IF(COUNTIF(FINALS_WEEK_THURSDAY_DATE[],Attendance!$J3904) &gt; 0, VLOOKUP(Attendance!$G3904,FINALS_WEEK_THURSDAY_PERIOD_SCHEDULE[],2,TRUE),
       VLOOKUP(Attendance!$G3904,REGULAR_WEEK_SCHEDULE[[Thursday]:[Period]],3,TRUE))),
IF(WEEKDAY(Attendance!$J3904) = 6,
       IF(COUNTIF(FINALS_WEEK_FRIDAY_DATE[],Attendance!$J3904) &gt; 0, VLOOKUP(Attendance!$G3904,FINALS_WEEK_FRIDAY_PERIOD_SCHEDULE[],2,TRUE),
       VLOOKUP(Attendance!$G3904,REGULAR_WEEK_SCHEDULE[[Friday]:[Period]],2,TRUE))))))))))</f>
        <v/>
      </c>
      <c r="J3904" s="41" t="str">
        <f t="shared" ca="1" si="185"/>
        <v/>
      </c>
      <c r="K3904" s="41" t="str">
        <f>IF($A3904 &lt;&gt; "",VLOOKUP($A3904,'Student reference sheet'!$A$2:$V$2329, 7,FALSE), "")</f>
        <v/>
      </c>
      <c r="L3904" s="30" t="str">
        <f>IF($A3904 ="", "", VLOOKUP($A3904, 'Student reference sheet'!$A$2:$Z$2603,23,FALSE))</f>
        <v/>
      </c>
      <c r="M3904" s="30" t="str">
        <f>IF($A3904 ="", "", VLOOKUP($A3904, 'Student reference sheet'!$A$2:$Z$2603,24,FALSE))</f>
        <v/>
      </c>
      <c r="N3904" s="30" t="str">
        <f>IF($A3904 ="", "", VLOOKUP($A3904, 'Student reference sheet'!$A$2:$Z$2603,26,FALSE))</f>
        <v/>
      </c>
      <c r="O3904" s="30" t="str">
        <f>IF($A3904 ="", "", VLOOKUP($A3904, 'Student reference sheet'!$A$2:$Z$2603,25,FALSE))</f>
        <v/>
      </c>
      <c r="P3904" s="39" t="str">
        <f>IF($A3904 = "", "", IF(OR(VLOOKUP($A3904,'Student reference sheet'!$A$2:$V$2400,8,FALSE) = "R",  VLOOKUP($A3904,'Student reference sheet'!$A$2:$V$2400,8,FALSE) = "L"), "X", ""))</f>
        <v/>
      </c>
      <c r="Q3904" s="39" t="str">
        <f>IF($A3904 ="", "", VLOOKUP($A3904, 'Student reference sheet'!$A$2:$V$2603,22,FALSE))</f>
        <v/>
      </c>
      <c r="R3904" s="39" t="str">
        <f>IF($A3904 &lt;&gt; "",VLOOKUP($A3904,'Student reference sheet'!$A$2:$V$2329, 5,FALSE), "")</f>
        <v/>
      </c>
      <c r="S3904" s="39" t="str">
        <f>IF($A3904 &lt;&gt; "",VLOOKUP($A3904,'Student reference sheet'!$A$2:$V$2329, 6,FALSE), "")</f>
        <v/>
      </c>
      <c r="T3904" s="30" t="str">
        <f>IF($A3904 = "","",
IF(VLOOKUP($A3904,'Student reference sheet'!$A$2:$V$2329, 10,FALSE) = "Y", "Hispanic",
IF(VLOOKUP($A3904,'Student reference sheet'!$A$2:$V$2329,11,FALSE) &lt;&gt; "",
IF(VLOOKUP($A3904,'Student reference sheet'!$A$2:$V$2329,11,FALSE) = "UNK", "Unknown", VLOOKUP(VALUE(VLOOKUP($A3904,'Student reference sheet'!$A$2:$V$2329,11,FALSE)),'Ethnicity Reference'!$A$2:$B$22,2,FALSE)),
IF(VLOOKUP($A3904,'Student reference sheet'!$A$2:$V$2329,9,FALSE) &lt;&gt; "", VLOOKUP(VALUE(VLOOKUP($A3904,'Student reference sheet'!$A$2:$V$2329,9,FALSE)),'Ethnicity Reference'!$A$2:$B$22,2,FALSE),"Unknown"))))</f>
        <v/>
      </c>
      <c r="U3904" s="35"/>
    </row>
    <row r="3905" spans="1:21" ht="15.75">
      <c r="A3905" s="47"/>
      <c r="B3905" s="33"/>
      <c r="C3905" s="39" t="str">
        <f>IF($A3905 &lt;&gt; "",VLOOKUP($A3905,'Student reference sheet'!$A$2:$V$2329, 3,FALSE), "")</f>
        <v/>
      </c>
      <c r="D3905" s="39" t="str">
        <f>IF($A3905 &lt;&gt; "",VLOOKUP($A3905,'Student reference sheet'!$A$2:$V$2329, 2,FALSE), "")</f>
        <v/>
      </c>
      <c r="E3905" s="35"/>
      <c r="F3905" s="34"/>
      <c r="G3905" s="40" t="str">
        <f t="shared" ca="1" si="183"/>
        <v/>
      </c>
      <c r="H3905" s="40" t="str">
        <f t="shared" ca="1" si="184"/>
        <v/>
      </c>
      <c r="I3905" s="36" t="str">
        <f>IF($A3905 = "", "",
IF(COUNTIF(MINIMUM_DAY_DATES[], Attendance!J3905) &gt; 0, VLOOKUP(Attendance!$G3905,MINIMUM_DAY_PERIOD_SCHEDULE[], 2,TRUE),
IF(COUNTIF(RALLY_DATES[], Attendance!J3905) &gt; 0, VLOOKUP(Attendance!$G3905,RALLY_PERIOD_SCHEDULE[], 2,TRUE),
IF(WEEKDAY(Attendance!$J3905) = 2,
       IF(COUNTIF(FINALS_WEEK_MONDAY_DATE[],Attendance!$J3905) &gt; 0, VLOOKUP(Attendance!$G3905,FINALS_WEEK_MONDAY_PERIOD_SCHEDULE[],2,TRUE),
       VLOOKUP(Attendance!$G3905,REGULAR_WEEK_SCHEDULE[],6,TRUE)),
IF(WEEKDAY($J3905) = 3,
       IF(COUNTIF(FINALS_WEEK_TUESDAY_DATE[],Attendance!$J3905) &gt; 0, VLOOKUP(Attendance!$G3905,FINALS_WEEK_TUESDAY_PERIOD_SCHEDULE[],2,TRUE),
       VLOOKUP(Attendance!$G3905,REGULAR_WEEK_SCHEDULE[[Tuesday]:[Period]],5,TRUE)),
IF(WEEKDAY(Attendance!$J3905) = 4,
        IF(COUNTIF(BLOCK_WEDNESDAY_DATES[],Attendance!$J3905) &gt; 0, VLOOKUP(Attendance!$G3905,BLOCK_WEDNESDAY_PERIOD_SCHEDULE[],2,TRUE),
        IF(COUNTIF(FINALS_WEEK_WEDNESDAY_DATE[],Attendance!$J3905) &gt; 0, VLOOKUP(Attendance!$G3905,FINALS_WEEK_WEDNESDAY_PERIOD_SCHEDULE[],2,TRUE),
       VLOOKUP(Attendance!$G3905,REGULAR_WEEK_SCHEDULE[[Wednesday]:[Period]],4,TRUE))),
IF(WEEKDAY($J3905) = 5,
       IF(COUNTIF(BLOCK_THURSDAY_DATES[],Attendance!$J3905) &gt; 0, VLOOKUP(Attendance!$G3905,BLOCK_THURSDAY_PERIOD_SCHEDULE[],2,TRUE),
       IF(COUNTIF(FINALS_WEEK_THURSDAY_DATE[],Attendance!$J3905) &gt; 0, VLOOKUP(Attendance!$G3905,FINALS_WEEK_THURSDAY_PERIOD_SCHEDULE[],2,TRUE),
       VLOOKUP(Attendance!$G3905,REGULAR_WEEK_SCHEDULE[[Thursday]:[Period]],3,TRUE))),
IF(WEEKDAY(Attendance!$J3905) = 6,
       IF(COUNTIF(FINALS_WEEK_FRIDAY_DATE[],Attendance!$J3905) &gt; 0, VLOOKUP(Attendance!$G3905,FINALS_WEEK_FRIDAY_PERIOD_SCHEDULE[],2,TRUE),
       VLOOKUP(Attendance!$G3905,REGULAR_WEEK_SCHEDULE[[Friday]:[Period]],2,TRUE))))))))))</f>
        <v/>
      </c>
      <c r="J3905" s="41" t="str">
        <f t="shared" ca="1" si="185"/>
        <v/>
      </c>
      <c r="K3905" s="41" t="str">
        <f>IF($A3905 &lt;&gt; "",VLOOKUP($A3905,'Student reference sheet'!$A$2:$V$2329, 7,FALSE), "")</f>
        <v/>
      </c>
      <c r="L3905" s="30" t="str">
        <f>IF($A3905 ="", "", VLOOKUP($A3905, 'Student reference sheet'!$A$2:$Z$2603,23,FALSE))</f>
        <v/>
      </c>
      <c r="M3905" s="30" t="str">
        <f>IF($A3905 ="", "", VLOOKUP($A3905, 'Student reference sheet'!$A$2:$Z$2603,24,FALSE))</f>
        <v/>
      </c>
      <c r="N3905" s="30" t="str">
        <f>IF($A3905 ="", "", VLOOKUP($A3905, 'Student reference sheet'!$A$2:$Z$2603,26,FALSE))</f>
        <v/>
      </c>
      <c r="O3905" s="30" t="str">
        <f>IF($A3905 ="", "", VLOOKUP($A3905, 'Student reference sheet'!$A$2:$Z$2603,25,FALSE))</f>
        <v/>
      </c>
      <c r="P3905" s="39" t="str">
        <f>IF($A3905 = "", "", IF(OR(VLOOKUP($A3905,'Student reference sheet'!$A$2:$V$2400,8,FALSE) = "R",  VLOOKUP($A3905,'Student reference sheet'!$A$2:$V$2400,8,FALSE) = "L"), "X", ""))</f>
        <v/>
      </c>
      <c r="Q3905" s="39" t="str">
        <f>IF($A3905 ="", "", VLOOKUP($A3905, 'Student reference sheet'!$A$2:$V$2603,22,FALSE))</f>
        <v/>
      </c>
      <c r="R3905" s="39" t="str">
        <f>IF($A3905 &lt;&gt; "",VLOOKUP($A3905,'Student reference sheet'!$A$2:$V$2329, 5,FALSE), "")</f>
        <v/>
      </c>
      <c r="S3905" s="39" t="str">
        <f>IF($A3905 &lt;&gt; "",VLOOKUP($A3905,'Student reference sheet'!$A$2:$V$2329, 6,FALSE), "")</f>
        <v/>
      </c>
      <c r="T3905" s="30" t="str">
        <f>IF($A3905 = "","",
IF(VLOOKUP($A3905,'Student reference sheet'!$A$2:$V$2329, 10,FALSE) = "Y", "Hispanic",
IF(VLOOKUP($A3905,'Student reference sheet'!$A$2:$V$2329,11,FALSE) &lt;&gt; "",
IF(VLOOKUP($A3905,'Student reference sheet'!$A$2:$V$2329,11,FALSE) = "UNK", "Unknown", VLOOKUP(VALUE(VLOOKUP($A3905,'Student reference sheet'!$A$2:$V$2329,11,FALSE)),'Ethnicity Reference'!$A$2:$B$22,2,FALSE)),
IF(VLOOKUP($A3905,'Student reference sheet'!$A$2:$V$2329,9,FALSE) &lt;&gt; "", VLOOKUP(VALUE(VLOOKUP($A3905,'Student reference sheet'!$A$2:$V$2329,9,FALSE)),'Ethnicity Reference'!$A$2:$B$22,2,FALSE),"Unknown"))))</f>
        <v/>
      </c>
      <c r="U3905" s="35"/>
    </row>
    <row r="3906" spans="1:21" ht="15.75">
      <c r="A3906" s="47"/>
      <c r="B3906" s="33"/>
      <c r="C3906" s="39" t="str">
        <f>IF($A3906 &lt;&gt; "",VLOOKUP($A3906,'Student reference sheet'!$A$2:$V$2329, 3,FALSE), "")</f>
        <v/>
      </c>
      <c r="D3906" s="39" t="str">
        <f>IF($A3906 &lt;&gt; "",VLOOKUP($A3906,'Student reference sheet'!$A$2:$V$2329, 2,FALSE), "")</f>
        <v/>
      </c>
      <c r="E3906" s="35"/>
      <c r="F3906" s="34"/>
      <c r="G3906" s="40" t="str">
        <f t="shared" ca="1" si="183"/>
        <v/>
      </c>
      <c r="H3906" s="40" t="str">
        <f t="shared" ca="1" si="184"/>
        <v/>
      </c>
      <c r="I3906" s="36" t="str">
        <f>IF($A3906 = "", "",
IF(COUNTIF(MINIMUM_DAY_DATES[], Attendance!J3906) &gt; 0, VLOOKUP(Attendance!$G3906,MINIMUM_DAY_PERIOD_SCHEDULE[], 2,TRUE),
IF(COUNTIF(RALLY_DATES[], Attendance!J3906) &gt; 0, VLOOKUP(Attendance!$G3906,RALLY_PERIOD_SCHEDULE[], 2,TRUE),
IF(WEEKDAY(Attendance!$J3906) = 2,
       IF(COUNTIF(FINALS_WEEK_MONDAY_DATE[],Attendance!$J3906) &gt; 0, VLOOKUP(Attendance!$G3906,FINALS_WEEK_MONDAY_PERIOD_SCHEDULE[],2,TRUE),
       VLOOKUP(Attendance!$G3906,REGULAR_WEEK_SCHEDULE[],6,TRUE)),
IF(WEEKDAY($J3906) = 3,
       IF(COUNTIF(FINALS_WEEK_TUESDAY_DATE[],Attendance!$J3906) &gt; 0, VLOOKUP(Attendance!$G3906,FINALS_WEEK_TUESDAY_PERIOD_SCHEDULE[],2,TRUE),
       VLOOKUP(Attendance!$G3906,REGULAR_WEEK_SCHEDULE[[Tuesday]:[Period]],5,TRUE)),
IF(WEEKDAY(Attendance!$J3906) = 4,
        IF(COUNTIF(BLOCK_WEDNESDAY_DATES[],Attendance!$J3906) &gt; 0, VLOOKUP(Attendance!$G3906,BLOCK_WEDNESDAY_PERIOD_SCHEDULE[],2,TRUE),
        IF(COUNTIF(FINALS_WEEK_WEDNESDAY_DATE[],Attendance!$J3906) &gt; 0, VLOOKUP(Attendance!$G3906,FINALS_WEEK_WEDNESDAY_PERIOD_SCHEDULE[],2,TRUE),
       VLOOKUP(Attendance!$G3906,REGULAR_WEEK_SCHEDULE[[Wednesday]:[Period]],4,TRUE))),
IF(WEEKDAY($J3906) = 5,
       IF(COUNTIF(BLOCK_THURSDAY_DATES[],Attendance!$J3906) &gt; 0, VLOOKUP(Attendance!$G3906,BLOCK_THURSDAY_PERIOD_SCHEDULE[],2,TRUE),
       IF(COUNTIF(FINALS_WEEK_THURSDAY_DATE[],Attendance!$J3906) &gt; 0, VLOOKUP(Attendance!$G3906,FINALS_WEEK_THURSDAY_PERIOD_SCHEDULE[],2,TRUE),
       VLOOKUP(Attendance!$G3906,REGULAR_WEEK_SCHEDULE[[Thursday]:[Period]],3,TRUE))),
IF(WEEKDAY(Attendance!$J3906) = 6,
       IF(COUNTIF(FINALS_WEEK_FRIDAY_DATE[],Attendance!$J3906) &gt; 0, VLOOKUP(Attendance!$G3906,FINALS_WEEK_FRIDAY_PERIOD_SCHEDULE[],2,TRUE),
       VLOOKUP(Attendance!$G3906,REGULAR_WEEK_SCHEDULE[[Friday]:[Period]],2,TRUE))))))))))</f>
        <v/>
      </c>
      <c r="J3906" s="41" t="str">
        <f t="shared" ca="1" si="185"/>
        <v/>
      </c>
      <c r="K3906" s="41" t="str">
        <f>IF($A3906 &lt;&gt; "",VLOOKUP($A3906,'Student reference sheet'!$A$2:$V$2329, 7,FALSE), "")</f>
        <v/>
      </c>
      <c r="L3906" s="30" t="str">
        <f>IF($A3906 ="", "", VLOOKUP($A3906, 'Student reference sheet'!$A$2:$Z$2603,23,FALSE))</f>
        <v/>
      </c>
      <c r="M3906" s="30" t="str">
        <f>IF($A3906 ="", "", VLOOKUP($A3906, 'Student reference sheet'!$A$2:$Z$2603,24,FALSE))</f>
        <v/>
      </c>
      <c r="N3906" s="30" t="str">
        <f>IF($A3906 ="", "", VLOOKUP($A3906, 'Student reference sheet'!$A$2:$Z$2603,26,FALSE))</f>
        <v/>
      </c>
      <c r="O3906" s="30" t="str">
        <f>IF($A3906 ="", "", VLOOKUP($A3906, 'Student reference sheet'!$A$2:$Z$2603,25,FALSE))</f>
        <v/>
      </c>
      <c r="P3906" s="39" t="str">
        <f>IF($A3906 = "", "", IF(OR(VLOOKUP($A3906,'Student reference sheet'!$A$2:$V$2400,8,FALSE) = "R",  VLOOKUP($A3906,'Student reference sheet'!$A$2:$V$2400,8,FALSE) = "L"), "X", ""))</f>
        <v/>
      </c>
      <c r="Q3906" s="39" t="str">
        <f>IF($A3906 ="", "", VLOOKUP($A3906, 'Student reference sheet'!$A$2:$V$2603,22,FALSE))</f>
        <v/>
      </c>
      <c r="R3906" s="39" t="str">
        <f>IF($A3906 &lt;&gt; "",VLOOKUP($A3906,'Student reference sheet'!$A$2:$V$2329, 5,FALSE), "")</f>
        <v/>
      </c>
      <c r="S3906" s="39" t="str">
        <f>IF($A3906 &lt;&gt; "",VLOOKUP($A3906,'Student reference sheet'!$A$2:$V$2329, 6,FALSE), "")</f>
        <v/>
      </c>
      <c r="T3906" s="30" t="str">
        <f>IF($A3906 = "","",
IF(VLOOKUP($A3906,'Student reference sheet'!$A$2:$V$2329, 10,FALSE) = "Y", "Hispanic",
IF(VLOOKUP($A3906,'Student reference sheet'!$A$2:$V$2329,11,FALSE) &lt;&gt; "",
IF(VLOOKUP($A3906,'Student reference sheet'!$A$2:$V$2329,11,FALSE) = "UNK", "Unknown", VLOOKUP(VALUE(VLOOKUP($A3906,'Student reference sheet'!$A$2:$V$2329,11,FALSE)),'Ethnicity Reference'!$A$2:$B$22,2,FALSE)),
IF(VLOOKUP($A3906,'Student reference sheet'!$A$2:$V$2329,9,FALSE) &lt;&gt; "", VLOOKUP(VALUE(VLOOKUP($A3906,'Student reference sheet'!$A$2:$V$2329,9,FALSE)),'Ethnicity Reference'!$A$2:$B$22,2,FALSE),"Unknown"))))</f>
        <v/>
      </c>
      <c r="U3906" s="35"/>
    </row>
    <row r="3907" spans="1:21" ht="15.75">
      <c r="A3907" s="47"/>
      <c r="B3907" s="33"/>
      <c r="C3907" s="39" t="str">
        <f>IF($A3907 &lt;&gt; "",VLOOKUP($A3907,'Student reference sheet'!$A$2:$V$2329, 3,FALSE), "")</f>
        <v/>
      </c>
      <c r="D3907" s="39" t="str">
        <f>IF($A3907 &lt;&gt; "",VLOOKUP($A3907,'Student reference sheet'!$A$2:$V$2329, 2,FALSE), "")</f>
        <v/>
      </c>
      <c r="E3907" s="35"/>
      <c r="F3907" s="34"/>
      <c r="G3907" s="40" t="str">
        <f t="shared" ca="1" si="183"/>
        <v/>
      </c>
      <c r="H3907" s="40" t="str">
        <f t="shared" ca="1" si="184"/>
        <v/>
      </c>
      <c r="I3907" s="36" t="str">
        <f>IF($A3907 = "", "",
IF(COUNTIF(MINIMUM_DAY_DATES[], Attendance!J3907) &gt; 0, VLOOKUP(Attendance!$G3907,MINIMUM_DAY_PERIOD_SCHEDULE[], 2,TRUE),
IF(COUNTIF(RALLY_DATES[], Attendance!J3907) &gt; 0, VLOOKUP(Attendance!$G3907,RALLY_PERIOD_SCHEDULE[], 2,TRUE),
IF(WEEKDAY(Attendance!$J3907) = 2,
       IF(COUNTIF(FINALS_WEEK_MONDAY_DATE[],Attendance!$J3907) &gt; 0, VLOOKUP(Attendance!$G3907,FINALS_WEEK_MONDAY_PERIOD_SCHEDULE[],2,TRUE),
       VLOOKUP(Attendance!$G3907,REGULAR_WEEK_SCHEDULE[],6,TRUE)),
IF(WEEKDAY($J3907) = 3,
       IF(COUNTIF(FINALS_WEEK_TUESDAY_DATE[],Attendance!$J3907) &gt; 0, VLOOKUP(Attendance!$G3907,FINALS_WEEK_TUESDAY_PERIOD_SCHEDULE[],2,TRUE),
       VLOOKUP(Attendance!$G3907,REGULAR_WEEK_SCHEDULE[[Tuesday]:[Period]],5,TRUE)),
IF(WEEKDAY(Attendance!$J3907) = 4,
        IF(COUNTIF(BLOCK_WEDNESDAY_DATES[],Attendance!$J3907) &gt; 0, VLOOKUP(Attendance!$G3907,BLOCK_WEDNESDAY_PERIOD_SCHEDULE[],2,TRUE),
        IF(COUNTIF(FINALS_WEEK_WEDNESDAY_DATE[],Attendance!$J3907) &gt; 0, VLOOKUP(Attendance!$G3907,FINALS_WEEK_WEDNESDAY_PERIOD_SCHEDULE[],2,TRUE),
       VLOOKUP(Attendance!$G3907,REGULAR_WEEK_SCHEDULE[[Wednesday]:[Period]],4,TRUE))),
IF(WEEKDAY($J3907) = 5,
       IF(COUNTIF(BLOCK_THURSDAY_DATES[],Attendance!$J3907) &gt; 0, VLOOKUP(Attendance!$G3907,BLOCK_THURSDAY_PERIOD_SCHEDULE[],2,TRUE),
       IF(COUNTIF(FINALS_WEEK_THURSDAY_DATE[],Attendance!$J3907) &gt; 0, VLOOKUP(Attendance!$G3907,FINALS_WEEK_THURSDAY_PERIOD_SCHEDULE[],2,TRUE),
       VLOOKUP(Attendance!$G3907,REGULAR_WEEK_SCHEDULE[[Thursday]:[Period]],3,TRUE))),
IF(WEEKDAY(Attendance!$J3907) = 6,
       IF(COUNTIF(FINALS_WEEK_FRIDAY_DATE[],Attendance!$J3907) &gt; 0, VLOOKUP(Attendance!$G3907,FINALS_WEEK_FRIDAY_PERIOD_SCHEDULE[],2,TRUE),
       VLOOKUP(Attendance!$G3907,REGULAR_WEEK_SCHEDULE[[Friday]:[Period]],2,TRUE))))))))))</f>
        <v/>
      </c>
      <c r="J3907" s="41" t="str">
        <f t="shared" ca="1" si="185"/>
        <v/>
      </c>
      <c r="K3907" s="41" t="str">
        <f>IF($A3907 &lt;&gt; "",VLOOKUP($A3907,'Student reference sheet'!$A$2:$V$2329, 7,FALSE), "")</f>
        <v/>
      </c>
      <c r="L3907" s="30" t="str">
        <f>IF($A3907 ="", "", VLOOKUP($A3907, 'Student reference sheet'!$A$2:$Z$2603,23,FALSE))</f>
        <v/>
      </c>
      <c r="M3907" s="30" t="str">
        <f>IF($A3907 ="", "", VLOOKUP($A3907, 'Student reference sheet'!$A$2:$Z$2603,24,FALSE))</f>
        <v/>
      </c>
      <c r="N3907" s="30" t="str">
        <f>IF($A3907 ="", "", VLOOKUP($A3907, 'Student reference sheet'!$A$2:$Z$2603,26,FALSE))</f>
        <v/>
      </c>
      <c r="O3907" s="30" t="str">
        <f>IF($A3907 ="", "", VLOOKUP($A3907, 'Student reference sheet'!$A$2:$Z$2603,25,FALSE))</f>
        <v/>
      </c>
      <c r="P3907" s="39" t="str">
        <f>IF($A3907 = "", "", IF(OR(VLOOKUP($A3907,'Student reference sheet'!$A$2:$V$2400,8,FALSE) = "R",  VLOOKUP($A3907,'Student reference sheet'!$A$2:$V$2400,8,FALSE) = "L"), "X", ""))</f>
        <v/>
      </c>
      <c r="Q3907" s="39" t="str">
        <f>IF($A3907 ="", "", VLOOKUP($A3907, 'Student reference sheet'!$A$2:$V$2603,22,FALSE))</f>
        <v/>
      </c>
      <c r="R3907" s="39" t="str">
        <f>IF($A3907 &lt;&gt; "",VLOOKUP($A3907,'Student reference sheet'!$A$2:$V$2329, 5,FALSE), "")</f>
        <v/>
      </c>
      <c r="S3907" s="39" t="str">
        <f>IF($A3907 &lt;&gt; "",VLOOKUP($A3907,'Student reference sheet'!$A$2:$V$2329, 6,FALSE), "")</f>
        <v/>
      </c>
      <c r="T3907" s="30" t="str">
        <f>IF($A3907 = "","",
IF(VLOOKUP($A3907,'Student reference sheet'!$A$2:$V$2329, 10,FALSE) = "Y", "Hispanic",
IF(VLOOKUP($A3907,'Student reference sheet'!$A$2:$V$2329,11,FALSE) &lt;&gt; "",
IF(VLOOKUP($A3907,'Student reference sheet'!$A$2:$V$2329,11,FALSE) = "UNK", "Unknown", VLOOKUP(VALUE(VLOOKUP($A3907,'Student reference sheet'!$A$2:$V$2329,11,FALSE)),'Ethnicity Reference'!$A$2:$B$22,2,FALSE)),
IF(VLOOKUP($A3907,'Student reference sheet'!$A$2:$V$2329,9,FALSE) &lt;&gt; "", VLOOKUP(VALUE(VLOOKUP($A3907,'Student reference sheet'!$A$2:$V$2329,9,FALSE)),'Ethnicity Reference'!$A$2:$B$22,2,FALSE),"Unknown"))))</f>
        <v/>
      </c>
      <c r="U3907" s="35"/>
    </row>
    <row r="3908" spans="1:21" ht="15.75">
      <c r="A3908" s="47"/>
      <c r="B3908" s="33"/>
      <c r="C3908" s="39" t="str">
        <f>IF($A3908 &lt;&gt; "",VLOOKUP($A3908,'Student reference sheet'!$A$2:$V$2329, 3,FALSE), "")</f>
        <v/>
      </c>
      <c r="D3908" s="39" t="str">
        <f>IF($A3908 &lt;&gt; "",VLOOKUP($A3908,'Student reference sheet'!$A$2:$V$2329, 2,FALSE), "")</f>
        <v/>
      </c>
      <c r="E3908" s="35"/>
      <c r="F3908" s="34"/>
      <c r="G3908" s="40" t="str">
        <f t="shared" ca="1" si="183"/>
        <v/>
      </c>
      <c r="H3908" s="40" t="str">
        <f t="shared" ca="1" si="184"/>
        <v/>
      </c>
      <c r="I3908" s="36" t="str">
        <f>IF($A3908 = "", "",
IF(COUNTIF(MINIMUM_DAY_DATES[], Attendance!J3908) &gt; 0, VLOOKUP(Attendance!$G3908,MINIMUM_DAY_PERIOD_SCHEDULE[], 2,TRUE),
IF(COUNTIF(RALLY_DATES[], Attendance!J3908) &gt; 0, VLOOKUP(Attendance!$G3908,RALLY_PERIOD_SCHEDULE[], 2,TRUE),
IF(WEEKDAY(Attendance!$J3908) = 2,
       IF(COUNTIF(FINALS_WEEK_MONDAY_DATE[],Attendance!$J3908) &gt; 0, VLOOKUP(Attendance!$G3908,FINALS_WEEK_MONDAY_PERIOD_SCHEDULE[],2,TRUE),
       VLOOKUP(Attendance!$G3908,REGULAR_WEEK_SCHEDULE[],6,TRUE)),
IF(WEEKDAY($J3908) = 3,
       IF(COUNTIF(FINALS_WEEK_TUESDAY_DATE[],Attendance!$J3908) &gt; 0, VLOOKUP(Attendance!$G3908,FINALS_WEEK_TUESDAY_PERIOD_SCHEDULE[],2,TRUE),
       VLOOKUP(Attendance!$G3908,REGULAR_WEEK_SCHEDULE[[Tuesday]:[Period]],5,TRUE)),
IF(WEEKDAY(Attendance!$J3908) = 4,
        IF(COUNTIF(BLOCK_WEDNESDAY_DATES[],Attendance!$J3908) &gt; 0, VLOOKUP(Attendance!$G3908,BLOCK_WEDNESDAY_PERIOD_SCHEDULE[],2,TRUE),
        IF(COUNTIF(FINALS_WEEK_WEDNESDAY_DATE[],Attendance!$J3908) &gt; 0, VLOOKUP(Attendance!$G3908,FINALS_WEEK_WEDNESDAY_PERIOD_SCHEDULE[],2,TRUE),
       VLOOKUP(Attendance!$G3908,REGULAR_WEEK_SCHEDULE[[Wednesday]:[Period]],4,TRUE))),
IF(WEEKDAY($J3908) = 5,
       IF(COUNTIF(BLOCK_THURSDAY_DATES[],Attendance!$J3908) &gt; 0, VLOOKUP(Attendance!$G3908,BLOCK_THURSDAY_PERIOD_SCHEDULE[],2,TRUE),
       IF(COUNTIF(FINALS_WEEK_THURSDAY_DATE[],Attendance!$J3908) &gt; 0, VLOOKUP(Attendance!$G3908,FINALS_WEEK_THURSDAY_PERIOD_SCHEDULE[],2,TRUE),
       VLOOKUP(Attendance!$G3908,REGULAR_WEEK_SCHEDULE[[Thursday]:[Period]],3,TRUE))),
IF(WEEKDAY(Attendance!$J3908) = 6,
       IF(COUNTIF(FINALS_WEEK_FRIDAY_DATE[],Attendance!$J3908) &gt; 0, VLOOKUP(Attendance!$G3908,FINALS_WEEK_FRIDAY_PERIOD_SCHEDULE[],2,TRUE),
       VLOOKUP(Attendance!$G3908,REGULAR_WEEK_SCHEDULE[[Friday]:[Period]],2,TRUE))))))))))</f>
        <v/>
      </c>
      <c r="J3908" s="41" t="str">
        <f t="shared" ca="1" si="185"/>
        <v/>
      </c>
      <c r="K3908" s="41" t="str">
        <f>IF($A3908 &lt;&gt; "",VLOOKUP($A3908,'Student reference sheet'!$A$2:$V$2329, 7,FALSE), "")</f>
        <v/>
      </c>
      <c r="L3908" s="30" t="str">
        <f>IF($A3908 ="", "", VLOOKUP($A3908, 'Student reference sheet'!$A$2:$Z$2603,23,FALSE))</f>
        <v/>
      </c>
      <c r="M3908" s="30" t="str">
        <f>IF($A3908 ="", "", VLOOKUP($A3908, 'Student reference sheet'!$A$2:$Z$2603,24,FALSE))</f>
        <v/>
      </c>
      <c r="N3908" s="30" t="str">
        <f>IF($A3908 ="", "", VLOOKUP($A3908, 'Student reference sheet'!$A$2:$Z$2603,26,FALSE))</f>
        <v/>
      </c>
      <c r="O3908" s="30" t="str">
        <f>IF($A3908 ="", "", VLOOKUP($A3908, 'Student reference sheet'!$A$2:$Z$2603,25,FALSE))</f>
        <v/>
      </c>
      <c r="P3908" s="39" t="str">
        <f>IF($A3908 = "", "", IF(OR(VLOOKUP($A3908,'Student reference sheet'!$A$2:$V$2400,8,FALSE) = "R",  VLOOKUP($A3908,'Student reference sheet'!$A$2:$V$2400,8,FALSE) = "L"), "X", ""))</f>
        <v/>
      </c>
      <c r="Q3908" s="39" t="str">
        <f>IF($A3908 ="", "", VLOOKUP($A3908, 'Student reference sheet'!$A$2:$V$2603,22,FALSE))</f>
        <v/>
      </c>
      <c r="R3908" s="39" t="str">
        <f>IF($A3908 &lt;&gt; "",VLOOKUP($A3908,'Student reference sheet'!$A$2:$V$2329, 5,FALSE), "")</f>
        <v/>
      </c>
      <c r="S3908" s="39" t="str">
        <f>IF($A3908 &lt;&gt; "",VLOOKUP($A3908,'Student reference sheet'!$A$2:$V$2329, 6,FALSE), "")</f>
        <v/>
      </c>
      <c r="T3908" s="30" t="str">
        <f>IF($A3908 = "","",
IF(VLOOKUP($A3908,'Student reference sheet'!$A$2:$V$2329, 10,FALSE) = "Y", "Hispanic",
IF(VLOOKUP($A3908,'Student reference sheet'!$A$2:$V$2329,11,FALSE) &lt;&gt; "",
IF(VLOOKUP($A3908,'Student reference sheet'!$A$2:$V$2329,11,FALSE) = "UNK", "Unknown", VLOOKUP(VALUE(VLOOKUP($A3908,'Student reference sheet'!$A$2:$V$2329,11,FALSE)),'Ethnicity Reference'!$A$2:$B$22,2,FALSE)),
IF(VLOOKUP($A3908,'Student reference sheet'!$A$2:$V$2329,9,FALSE) &lt;&gt; "", VLOOKUP(VALUE(VLOOKUP($A3908,'Student reference sheet'!$A$2:$V$2329,9,FALSE)),'Ethnicity Reference'!$A$2:$B$22,2,FALSE),"Unknown"))))</f>
        <v/>
      </c>
      <c r="U3908" s="35"/>
    </row>
    <row r="3909" spans="1:21" ht="15.75">
      <c r="A3909" s="47"/>
      <c r="B3909" s="33"/>
      <c r="C3909" s="39" t="str">
        <f>IF($A3909 &lt;&gt; "",VLOOKUP($A3909,'Student reference sheet'!$A$2:$V$2329, 3,FALSE), "")</f>
        <v/>
      </c>
      <c r="D3909" s="39" t="str">
        <f>IF($A3909 &lt;&gt; "",VLOOKUP($A3909,'Student reference sheet'!$A$2:$V$2329, 2,FALSE), "")</f>
        <v/>
      </c>
      <c r="E3909" s="35"/>
      <c r="F3909" s="34"/>
      <c r="G3909" s="40" t="str">
        <f t="shared" ca="1" si="183"/>
        <v/>
      </c>
      <c r="H3909" s="40" t="str">
        <f t="shared" ca="1" si="184"/>
        <v/>
      </c>
      <c r="I3909" s="36" t="str">
        <f>IF($A3909 = "", "",
IF(COUNTIF(MINIMUM_DAY_DATES[], Attendance!J3909) &gt; 0, VLOOKUP(Attendance!$G3909,MINIMUM_DAY_PERIOD_SCHEDULE[], 2,TRUE),
IF(COUNTIF(RALLY_DATES[], Attendance!J3909) &gt; 0, VLOOKUP(Attendance!$G3909,RALLY_PERIOD_SCHEDULE[], 2,TRUE),
IF(WEEKDAY(Attendance!$J3909) = 2,
       IF(COUNTIF(FINALS_WEEK_MONDAY_DATE[],Attendance!$J3909) &gt; 0, VLOOKUP(Attendance!$G3909,FINALS_WEEK_MONDAY_PERIOD_SCHEDULE[],2,TRUE),
       VLOOKUP(Attendance!$G3909,REGULAR_WEEK_SCHEDULE[],6,TRUE)),
IF(WEEKDAY($J3909) = 3,
       IF(COUNTIF(FINALS_WEEK_TUESDAY_DATE[],Attendance!$J3909) &gt; 0, VLOOKUP(Attendance!$G3909,FINALS_WEEK_TUESDAY_PERIOD_SCHEDULE[],2,TRUE),
       VLOOKUP(Attendance!$G3909,REGULAR_WEEK_SCHEDULE[[Tuesday]:[Period]],5,TRUE)),
IF(WEEKDAY(Attendance!$J3909) = 4,
        IF(COUNTIF(BLOCK_WEDNESDAY_DATES[],Attendance!$J3909) &gt; 0, VLOOKUP(Attendance!$G3909,BLOCK_WEDNESDAY_PERIOD_SCHEDULE[],2,TRUE),
        IF(COUNTIF(FINALS_WEEK_WEDNESDAY_DATE[],Attendance!$J3909) &gt; 0, VLOOKUP(Attendance!$G3909,FINALS_WEEK_WEDNESDAY_PERIOD_SCHEDULE[],2,TRUE),
       VLOOKUP(Attendance!$G3909,REGULAR_WEEK_SCHEDULE[[Wednesday]:[Period]],4,TRUE))),
IF(WEEKDAY($J3909) = 5,
       IF(COUNTIF(BLOCK_THURSDAY_DATES[],Attendance!$J3909) &gt; 0, VLOOKUP(Attendance!$G3909,BLOCK_THURSDAY_PERIOD_SCHEDULE[],2,TRUE),
       IF(COUNTIF(FINALS_WEEK_THURSDAY_DATE[],Attendance!$J3909) &gt; 0, VLOOKUP(Attendance!$G3909,FINALS_WEEK_THURSDAY_PERIOD_SCHEDULE[],2,TRUE),
       VLOOKUP(Attendance!$G3909,REGULAR_WEEK_SCHEDULE[[Thursday]:[Period]],3,TRUE))),
IF(WEEKDAY(Attendance!$J3909) = 6,
       IF(COUNTIF(FINALS_WEEK_FRIDAY_DATE[],Attendance!$J3909) &gt; 0, VLOOKUP(Attendance!$G3909,FINALS_WEEK_FRIDAY_PERIOD_SCHEDULE[],2,TRUE),
       VLOOKUP(Attendance!$G3909,REGULAR_WEEK_SCHEDULE[[Friday]:[Period]],2,TRUE))))))))))</f>
        <v/>
      </c>
      <c r="J3909" s="41" t="str">
        <f t="shared" ca="1" si="185"/>
        <v/>
      </c>
      <c r="K3909" s="41" t="str">
        <f>IF($A3909 &lt;&gt; "",VLOOKUP($A3909,'Student reference sheet'!$A$2:$V$2329, 7,FALSE), "")</f>
        <v/>
      </c>
      <c r="L3909" s="30" t="str">
        <f>IF($A3909 ="", "", VLOOKUP($A3909, 'Student reference sheet'!$A$2:$Z$2603,23,FALSE))</f>
        <v/>
      </c>
      <c r="M3909" s="30" t="str">
        <f>IF($A3909 ="", "", VLOOKUP($A3909, 'Student reference sheet'!$A$2:$Z$2603,24,FALSE))</f>
        <v/>
      </c>
      <c r="N3909" s="30" t="str">
        <f>IF($A3909 ="", "", VLOOKUP($A3909, 'Student reference sheet'!$A$2:$Z$2603,26,FALSE))</f>
        <v/>
      </c>
      <c r="O3909" s="30" t="str">
        <f>IF($A3909 ="", "", VLOOKUP($A3909, 'Student reference sheet'!$A$2:$Z$2603,25,FALSE))</f>
        <v/>
      </c>
      <c r="P3909" s="39" t="str">
        <f>IF($A3909 = "", "", IF(OR(VLOOKUP($A3909,'Student reference sheet'!$A$2:$V$2400,8,FALSE) = "R",  VLOOKUP($A3909,'Student reference sheet'!$A$2:$V$2400,8,FALSE) = "L"), "X", ""))</f>
        <v/>
      </c>
      <c r="Q3909" s="39" t="str">
        <f>IF($A3909 ="", "", VLOOKUP($A3909, 'Student reference sheet'!$A$2:$V$2603,22,FALSE))</f>
        <v/>
      </c>
      <c r="R3909" s="39" t="str">
        <f>IF($A3909 &lt;&gt; "",VLOOKUP($A3909,'Student reference sheet'!$A$2:$V$2329, 5,FALSE), "")</f>
        <v/>
      </c>
      <c r="S3909" s="39" t="str">
        <f>IF($A3909 &lt;&gt; "",VLOOKUP($A3909,'Student reference sheet'!$A$2:$V$2329, 6,FALSE), "")</f>
        <v/>
      </c>
      <c r="T3909" s="30" t="str">
        <f>IF($A3909 = "","",
IF(VLOOKUP($A3909,'Student reference sheet'!$A$2:$V$2329, 10,FALSE) = "Y", "Hispanic",
IF(VLOOKUP($A3909,'Student reference sheet'!$A$2:$V$2329,11,FALSE) &lt;&gt; "",
IF(VLOOKUP($A3909,'Student reference sheet'!$A$2:$V$2329,11,FALSE) = "UNK", "Unknown", VLOOKUP(VALUE(VLOOKUP($A3909,'Student reference sheet'!$A$2:$V$2329,11,FALSE)),'Ethnicity Reference'!$A$2:$B$22,2,FALSE)),
IF(VLOOKUP($A3909,'Student reference sheet'!$A$2:$V$2329,9,FALSE) &lt;&gt; "", VLOOKUP(VALUE(VLOOKUP($A3909,'Student reference sheet'!$A$2:$V$2329,9,FALSE)),'Ethnicity Reference'!$A$2:$B$22,2,FALSE),"Unknown"))))</f>
        <v/>
      </c>
      <c r="U3909" s="35"/>
    </row>
    <row r="3910" spans="1:21" ht="15.75">
      <c r="A3910" s="47"/>
      <c r="B3910" s="33"/>
      <c r="C3910" s="39" t="str">
        <f>IF($A3910 &lt;&gt; "",VLOOKUP($A3910,'Student reference sheet'!$A$2:$V$2329, 3,FALSE), "")</f>
        <v/>
      </c>
      <c r="D3910" s="39" t="str">
        <f>IF($A3910 &lt;&gt; "",VLOOKUP($A3910,'Student reference sheet'!$A$2:$V$2329, 2,FALSE), "")</f>
        <v/>
      </c>
      <c r="E3910" s="35"/>
      <c r="F3910" s="34"/>
      <c r="G3910" s="40" t="str">
        <f t="shared" ca="1" si="183"/>
        <v/>
      </c>
      <c r="H3910" s="40" t="str">
        <f t="shared" ca="1" si="184"/>
        <v/>
      </c>
      <c r="I3910" s="36" t="str">
        <f>IF($A3910 = "", "",
IF(COUNTIF(MINIMUM_DAY_DATES[], Attendance!J3910) &gt; 0, VLOOKUP(Attendance!$G3910,MINIMUM_DAY_PERIOD_SCHEDULE[], 2,TRUE),
IF(COUNTIF(RALLY_DATES[], Attendance!J3910) &gt; 0, VLOOKUP(Attendance!$G3910,RALLY_PERIOD_SCHEDULE[], 2,TRUE),
IF(WEEKDAY(Attendance!$J3910) = 2,
       IF(COUNTIF(FINALS_WEEK_MONDAY_DATE[],Attendance!$J3910) &gt; 0, VLOOKUP(Attendance!$G3910,FINALS_WEEK_MONDAY_PERIOD_SCHEDULE[],2,TRUE),
       VLOOKUP(Attendance!$G3910,REGULAR_WEEK_SCHEDULE[],6,TRUE)),
IF(WEEKDAY($J3910) = 3,
       IF(COUNTIF(FINALS_WEEK_TUESDAY_DATE[],Attendance!$J3910) &gt; 0, VLOOKUP(Attendance!$G3910,FINALS_WEEK_TUESDAY_PERIOD_SCHEDULE[],2,TRUE),
       VLOOKUP(Attendance!$G3910,REGULAR_WEEK_SCHEDULE[[Tuesday]:[Period]],5,TRUE)),
IF(WEEKDAY(Attendance!$J3910) = 4,
        IF(COUNTIF(BLOCK_WEDNESDAY_DATES[],Attendance!$J3910) &gt; 0, VLOOKUP(Attendance!$G3910,BLOCK_WEDNESDAY_PERIOD_SCHEDULE[],2,TRUE),
        IF(COUNTIF(FINALS_WEEK_WEDNESDAY_DATE[],Attendance!$J3910) &gt; 0, VLOOKUP(Attendance!$G3910,FINALS_WEEK_WEDNESDAY_PERIOD_SCHEDULE[],2,TRUE),
       VLOOKUP(Attendance!$G3910,REGULAR_WEEK_SCHEDULE[[Wednesday]:[Period]],4,TRUE))),
IF(WEEKDAY($J3910) = 5,
       IF(COUNTIF(BLOCK_THURSDAY_DATES[],Attendance!$J3910) &gt; 0, VLOOKUP(Attendance!$G3910,BLOCK_THURSDAY_PERIOD_SCHEDULE[],2,TRUE),
       IF(COUNTIF(FINALS_WEEK_THURSDAY_DATE[],Attendance!$J3910) &gt; 0, VLOOKUP(Attendance!$G3910,FINALS_WEEK_THURSDAY_PERIOD_SCHEDULE[],2,TRUE),
       VLOOKUP(Attendance!$G3910,REGULAR_WEEK_SCHEDULE[[Thursday]:[Period]],3,TRUE))),
IF(WEEKDAY(Attendance!$J3910) = 6,
       IF(COUNTIF(FINALS_WEEK_FRIDAY_DATE[],Attendance!$J3910) &gt; 0, VLOOKUP(Attendance!$G3910,FINALS_WEEK_FRIDAY_PERIOD_SCHEDULE[],2,TRUE),
       VLOOKUP(Attendance!$G3910,REGULAR_WEEK_SCHEDULE[[Friday]:[Period]],2,TRUE))))))))))</f>
        <v/>
      </c>
      <c r="J3910" s="41" t="str">
        <f t="shared" ca="1" si="185"/>
        <v/>
      </c>
      <c r="K3910" s="41" t="str">
        <f>IF($A3910 &lt;&gt; "",VLOOKUP($A3910,'Student reference sheet'!$A$2:$V$2329, 7,FALSE), "")</f>
        <v/>
      </c>
      <c r="L3910" s="30" t="str">
        <f>IF($A3910 ="", "", VLOOKUP($A3910, 'Student reference sheet'!$A$2:$Z$2603,23,FALSE))</f>
        <v/>
      </c>
      <c r="M3910" s="30" t="str">
        <f>IF($A3910 ="", "", VLOOKUP($A3910, 'Student reference sheet'!$A$2:$Z$2603,24,FALSE))</f>
        <v/>
      </c>
      <c r="N3910" s="30" t="str">
        <f>IF($A3910 ="", "", VLOOKUP($A3910, 'Student reference sheet'!$A$2:$Z$2603,26,FALSE))</f>
        <v/>
      </c>
      <c r="O3910" s="30" t="str">
        <f>IF($A3910 ="", "", VLOOKUP($A3910, 'Student reference sheet'!$A$2:$Z$2603,25,FALSE))</f>
        <v/>
      </c>
      <c r="P3910" s="39" t="str">
        <f>IF($A3910 = "", "", IF(OR(VLOOKUP($A3910,'Student reference sheet'!$A$2:$V$2400,8,FALSE) = "R",  VLOOKUP($A3910,'Student reference sheet'!$A$2:$V$2400,8,FALSE) = "L"), "X", ""))</f>
        <v/>
      </c>
      <c r="Q3910" s="39" t="str">
        <f>IF($A3910 ="", "", VLOOKUP($A3910, 'Student reference sheet'!$A$2:$V$2603,22,FALSE))</f>
        <v/>
      </c>
      <c r="R3910" s="39" t="str">
        <f>IF($A3910 &lt;&gt; "",VLOOKUP($A3910,'Student reference sheet'!$A$2:$V$2329, 5,FALSE), "")</f>
        <v/>
      </c>
      <c r="S3910" s="39" t="str">
        <f>IF($A3910 &lt;&gt; "",VLOOKUP($A3910,'Student reference sheet'!$A$2:$V$2329, 6,FALSE), "")</f>
        <v/>
      </c>
      <c r="T3910" s="30" t="str">
        <f>IF($A3910 = "","",
IF(VLOOKUP($A3910,'Student reference sheet'!$A$2:$V$2329, 10,FALSE) = "Y", "Hispanic",
IF(VLOOKUP($A3910,'Student reference sheet'!$A$2:$V$2329,11,FALSE) &lt;&gt; "",
IF(VLOOKUP($A3910,'Student reference sheet'!$A$2:$V$2329,11,FALSE) = "UNK", "Unknown", VLOOKUP(VALUE(VLOOKUP($A3910,'Student reference sheet'!$A$2:$V$2329,11,FALSE)),'Ethnicity Reference'!$A$2:$B$22,2,FALSE)),
IF(VLOOKUP($A3910,'Student reference sheet'!$A$2:$V$2329,9,FALSE) &lt;&gt; "", VLOOKUP(VALUE(VLOOKUP($A3910,'Student reference sheet'!$A$2:$V$2329,9,FALSE)),'Ethnicity Reference'!$A$2:$B$22,2,FALSE),"Unknown"))))</f>
        <v/>
      </c>
      <c r="U3910" s="35"/>
    </row>
    <row r="3911" spans="1:21" ht="15.75">
      <c r="A3911" s="47"/>
      <c r="B3911" s="33"/>
      <c r="C3911" s="39" t="str">
        <f>IF($A3911 &lt;&gt; "",VLOOKUP($A3911,'Student reference sheet'!$A$2:$V$2329, 3,FALSE), "")</f>
        <v/>
      </c>
      <c r="D3911" s="39" t="str">
        <f>IF($A3911 &lt;&gt; "",VLOOKUP($A3911,'Student reference sheet'!$A$2:$V$2329, 2,FALSE), "")</f>
        <v/>
      </c>
      <c r="E3911" s="35"/>
      <c r="F3911" s="34"/>
      <c r="G3911" s="40" t="str">
        <f t="shared" ca="1" si="183"/>
        <v/>
      </c>
      <c r="H3911" s="40" t="str">
        <f t="shared" ca="1" si="184"/>
        <v/>
      </c>
      <c r="I3911" s="36" t="str">
        <f>IF($A3911 = "", "",
IF(COUNTIF(MINIMUM_DAY_DATES[], Attendance!J3911) &gt; 0, VLOOKUP(Attendance!$G3911,MINIMUM_DAY_PERIOD_SCHEDULE[], 2,TRUE),
IF(COUNTIF(RALLY_DATES[], Attendance!J3911) &gt; 0, VLOOKUP(Attendance!$G3911,RALLY_PERIOD_SCHEDULE[], 2,TRUE),
IF(WEEKDAY(Attendance!$J3911) = 2,
       IF(COUNTIF(FINALS_WEEK_MONDAY_DATE[],Attendance!$J3911) &gt; 0, VLOOKUP(Attendance!$G3911,FINALS_WEEK_MONDAY_PERIOD_SCHEDULE[],2,TRUE),
       VLOOKUP(Attendance!$G3911,REGULAR_WEEK_SCHEDULE[],6,TRUE)),
IF(WEEKDAY($J3911) = 3,
       IF(COUNTIF(FINALS_WEEK_TUESDAY_DATE[],Attendance!$J3911) &gt; 0, VLOOKUP(Attendance!$G3911,FINALS_WEEK_TUESDAY_PERIOD_SCHEDULE[],2,TRUE),
       VLOOKUP(Attendance!$G3911,REGULAR_WEEK_SCHEDULE[[Tuesday]:[Period]],5,TRUE)),
IF(WEEKDAY(Attendance!$J3911) = 4,
        IF(COUNTIF(BLOCK_WEDNESDAY_DATES[],Attendance!$J3911) &gt; 0, VLOOKUP(Attendance!$G3911,BLOCK_WEDNESDAY_PERIOD_SCHEDULE[],2,TRUE),
        IF(COUNTIF(FINALS_WEEK_WEDNESDAY_DATE[],Attendance!$J3911) &gt; 0, VLOOKUP(Attendance!$G3911,FINALS_WEEK_WEDNESDAY_PERIOD_SCHEDULE[],2,TRUE),
       VLOOKUP(Attendance!$G3911,REGULAR_WEEK_SCHEDULE[[Wednesday]:[Period]],4,TRUE))),
IF(WEEKDAY($J3911) = 5,
       IF(COUNTIF(BLOCK_THURSDAY_DATES[],Attendance!$J3911) &gt; 0, VLOOKUP(Attendance!$G3911,BLOCK_THURSDAY_PERIOD_SCHEDULE[],2,TRUE),
       IF(COUNTIF(FINALS_WEEK_THURSDAY_DATE[],Attendance!$J3911) &gt; 0, VLOOKUP(Attendance!$G3911,FINALS_WEEK_THURSDAY_PERIOD_SCHEDULE[],2,TRUE),
       VLOOKUP(Attendance!$G3911,REGULAR_WEEK_SCHEDULE[[Thursday]:[Period]],3,TRUE))),
IF(WEEKDAY(Attendance!$J3911) = 6,
       IF(COUNTIF(FINALS_WEEK_FRIDAY_DATE[],Attendance!$J3911) &gt; 0, VLOOKUP(Attendance!$G3911,FINALS_WEEK_FRIDAY_PERIOD_SCHEDULE[],2,TRUE),
       VLOOKUP(Attendance!$G3911,REGULAR_WEEK_SCHEDULE[[Friday]:[Period]],2,TRUE))))))))))</f>
        <v/>
      </c>
      <c r="J3911" s="41" t="str">
        <f t="shared" ca="1" si="185"/>
        <v/>
      </c>
      <c r="K3911" s="41" t="str">
        <f>IF($A3911 &lt;&gt; "",VLOOKUP($A3911,'Student reference sheet'!$A$2:$V$2329, 7,FALSE), "")</f>
        <v/>
      </c>
      <c r="L3911" s="30" t="str">
        <f>IF($A3911 ="", "", VLOOKUP($A3911, 'Student reference sheet'!$A$2:$Z$2603,23,FALSE))</f>
        <v/>
      </c>
      <c r="M3911" s="30" t="str">
        <f>IF($A3911 ="", "", VLOOKUP($A3911, 'Student reference sheet'!$A$2:$Z$2603,24,FALSE))</f>
        <v/>
      </c>
      <c r="N3911" s="30" t="str">
        <f>IF($A3911 ="", "", VLOOKUP($A3911, 'Student reference sheet'!$A$2:$Z$2603,26,FALSE))</f>
        <v/>
      </c>
      <c r="O3911" s="30" t="str">
        <f>IF($A3911 ="", "", VLOOKUP($A3911, 'Student reference sheet'!$A$2:$Z$2603,25,FALSE))</f>
        <v/>
      </c>
      <c r="P3911" s="39" t="str">
        <f>IF($A3911 = "", "", IF(OR(VLOOKUP($A3911,'Student reference sheet'!$A$2:$V$2400,8,FALSE) = "R",  VLOOKUP($A3911,'Student reference sheet'!$A$2:$V$2400,8,FALSE) = "L"), "X", ""))</f>
        <v/>
      </c>
      <c r="Q3911" s="39" t="str">
        <f>IF($A3911 ="", "", VLOOKUP($A3911, 'Student reference sheet'!$A$2:$V$2603,22,FALSE))</f>
        <v/>
      </c>
      <c r="R3911" s="39" t="str">
        <f>IF($A3911 &lt;&gt; "",VLOOKUP($A3911,'Student reference sheet'!$A$2:$V$2329, 5,FALSE), "")</f>
        <v/>
      </c>
      <c r="S3911" s="39" t="str">
        <f>IF($A3911 &lt;&gt; "",VLOOKUP($A3911,'Student reference sheet'!$A$2:$V$2329, 6,FALSE), "")</f>
        <v/>
      </c>
      <c r="T3911" s="30" t="str">
        <f>IF($A3911 = "","",
IF(VLOOKUP($A3911,'Student reference sheet'!$A$2:$V$2329, 10,FALSE) = "Y", "Hispanic",
IF(VLOOKUP($A3911,'Student reference sheet'!$A$2:$V$2329,11,FALSE) &lt;&gt; "",
IF(VLOOKUP($A3911,'Student reference sheet'!$A$2:$V$2329,11,FALSE) = "UNK", "Unknown", VLOOKUP(VALUE(VLOOKUP($A3911,'Student reference sheet'!$A$2:$V$2329,11,FALSE)),'Ethnicity Reference'!$A$2:$B$22,2,FALSE)),
IF(VLOOKUP($A3911,'Student reference sheet'!$A$2:$V$2329,9,FALSE) &lt;&gt; "", VLOOKUP(VALUE(VLOOKUP($A3911,'Student reference sheet'!$A$2:$V$2329,9,FALSE)),'Ethnicity Reference'!$A$2:$B$22,2,FALSE),"Unknown"))))</f>
        <v/>
      </c>
      <c r="U3911" s="35"/>
    </row>
    <row r="3912" spans="1:21" ht="15.75">
      <c r="A3912" s="47"/>
      <c r="B3912" s="33"/>
      <c r="C3912" s="39" t="str">
        <f>IF($A3912 &lt;&gt; "",VLOOKUP($A3912,'Student reference sheet'!$A$2:$V$2329, 3,FALSE), "")</f>
        <v/>
      </c>
      <c r="D3912" s="39" t="str">
        <f>IF($A3912 &lt;&gt; "",VLOOKUP($A3912,'Student reference sheet'!$A$2:$V$2329, 2,FALSE), "")</f>
        <v/>
      </c>
      <c r="E3912" s="35"/>
      <c r="F3912" s="34"/>
      <c r="G3912" s="40" t="str">
        <f t="shared" ca="1" si="183"/>
        <v/>
      </c>
      <c r="H3912" s="40" t="str">
        <f t="shared" ca="1" si="184"/>
        <v/>
      </c>
      <c r="I3912" s="36" t="str">
        <f>IF($A3912 = "", "",
IF(COUNTIF(MINIMUM_DAY_DATES[], Attendance!J3912) &gt; 0, VLOOKUP(Attendance!$G3912,MINIMUM_DAY_PERIOD_SCHEDULE[], 2,TRUE),
IF(COUNTIF(RALLY_DATES[], Attendance!J3912) &gt; 0, VLOOKUP(Attendance!$G3912,RALLY_PERIOD_SCHEDULE[], 2,TRUE),
IF(WEEKDAY(Attendance!$J3912) = 2,
       IF(COUNTIF(FINALS_WEEK_MONDAY_DATE[],Attendance!$J3912) &gt; 0, VLOOKUP(Attendance!$G3912,FINALS_WEEK_MONDAY_PERIOD_SCHEDULE[],2,TRUE),
       VLOOKUP(Attendance!$G3912,REGULAR_WEEK_SCHEDULE[],6,TRUE)),
IF(WEEKDAY($J3912) = 3,
       IF(COUNTIF(FINALS_WEEK_TUESDAY_DATE[],Attendance!$J3912) &gt; 0, VLOOKUP(Attendance!$G3912,FINALS_WEEK_TUESDAY_PERIOD_SCHEDULE[],2,TRUE),
       VLOOKUP(Attendance!$G3912,REGULAR_WEEK_SCHEDULE[[Tuesday]:[Period]],5,TRUE)),
IF(WEEKDAY(Attendance!$J3912) = 4,
        IF(COUNTIF(BLOCK_WEDNESDAY_DATES[],Attendance!$J3912) &gt; 0, VLOOKUP(Attendance!$G3912,BLOCK_WEDNESDAY_PERIOD_SCHEDULE[],2,TRUE),
        IF(COUNTIF(FINALS_WEEK_WEDNESDAY_DATE[],Attendance!$J3912) &gt; 0, VLOOKUP(Attendance!$G3912,FINALS_WEEK_WEDNESDAY_PERIOD_SCHEDULE[],2,TRUE),
       VLOOKUP(Attendance!$G3912,REGULAR_WEEK_SCHEDULE[[Wednesday]:[Period]],4,TRUE))),
IF(WEEKDAY($J3912) = 5,
       IF(COUNTIF(BLOCK_THURSDAY_DATES[],Attendance!$J3912) &gt; 0, VLOOKUP(Attendance!$G3912,BLOCK_THURSDAY_PERIOD_SCHEDULE[],2,TRUE),
       IF(COUNTIF(FINALS_WEEK_THURSDAY_DATE[],Attendance!$J3912) &gt; 0, VLOOKUP(Attendance!$G3912,FINALS_WEEK_THURSDAY_PERIOD_SCHEDULE[],2,TRUE),
       VLOOKUP(Attendance!$G3912,REGULAR_WEEK_SCHEDULE[[Thursday]:[Period]],3,TRUE))),
IF(WEEKDAY(Attendance!$J3912) = 6,
       IF(COUNTIF(FINALS_WEEK_FRIDAY_DATE[],Attendance!$J3912) &gt; 0, VLOOKUP(Attendance!$G3912,FINALS_WEEK_FRIDAY_PERIOD_SCHEDULE[],2,TRUE),
       VLOOKUP(Attendance!$G3912,REGULAR_WEEK_SCHEDULE[[Friday]:[Period]],2,TRUE))))))))))</f>
        <v/>
      </c>
      <c r="J3912" s="41" t="str">
        <f t="shared" ca="1" si="185"/>
        <v/>
      </c>
      <c r="K3912" s="41" t="str">
        <f>IF($A3912 &lt;&gt; "",VLOOKUP($A3912,'Student reference sheet'!$A$2:$V$2329, 7,FALSE), "")</f>
        <v/>
      </c>
      <c r="L3912" s="30" t="str">
        <f>IF($A3912 ="", "", VLOOKUP($A3912, 'Student reference sheet'!$A$2:$Z$2603,23,FALSE))</f>
        <v/>
      </c>
      <c r="M3912" s="30" t="str">
        <f>IF($A3912 ="", "", VLOOKUP($A3912, 'Student reference sheet'!$A$2:$Z$2603,24,FALSE))</f>
        <v/>
      </c>
      <c r="N3912" s="30" t="str">
        <f>IF($A3912 ="", "", VLOOKUP($A3912, 'Student reference sheet'!$A$2:$Z$2603,26,FALSE))</f>
        <v/>
      </c>
      <c r="O3912" s="30" t="str">
        <f>IF($A3912 ="", "", VLOOKUP($A3912, 'Student reference sheet'!$A$2:$Z$2603,25,FALSE))</f>
        <v/>
      </c>
      <c r="P3912" s="39" t="str">
        <f>IF($A3912 = "", "", IF(OR(VLOOKUP($A3912,'Student reference sheet'!$A$2:$V$2400,8,FALSE) = "R",  VLOOKUP($A3912,'Student reference sheet'!$A$2:$V$2400,8,FALSE) = "L"), "X", ""))</f>
        <v/>
      </c>
      <c r="Q3912" s="39" t="str">
        <f>IF($A3912 ="", "", VLOOKUP($A3912, 'Student reference sheet'!$A$2:$V$2603,22,FALSE))</f>
        <v/>
      </c>
      <c r="R3912" s="39" t="str">
        <f>IF($A3912 &lt;&gt; "",VLOOKUP($A3912,'Student reference sheet'!$A$2:$V$2329, 5,FALSE), "")</f>
        <v/>
      </c>
      <c r="S3912" s="39" t="str">
        <f>IF($A3912 &lt;&gt; "",VLOOKUP($A3912,'Student reference sheet'!$A$2:$V$2329, 6,FALSE), "")</f>
        <v/>
      </c>
      <c r="T3912" s="30" t="str">
        <f>IF($A3912 = "","",
IF(VLOOKUP($A3912,'Student reference sheet'!$A$2:$V$2329, 10,FALSE) = "Y", "Hispanic",
IF(VLOOKUP($A3912,'Student reference sheet'!$A$2:$V$2329,11,FALSE) &lt;&gt; "",
IF(VLOOKUP($A3912,'Student reference sheet'!$A$2:$V$2329,11,FALSE) = "UNK", "Unknown", VLOOKUP(VALUE(VLOOKUP($A3912,'Student reference sheet'!$A$2:$V$2329,11,FALSE)),'Ethnicity Reference'!$A$2:$B$22,2,FALSE)),
IF(VLOOKUP($A3912,'Student reference sheet'!$A$2:$V$2329,9,FALSE) &lt;&gt; "", VLOOKUP(VALUE(VLOOKUP($A3912,'Student reference sheet'!$A$2:$V$2329,9,FALSE)),'Ethnicity Reference'!$A$2:$B$22,2,FALSE),"Unknown"))))</f>
        <v/>
      </c>
      <c r="U3912" s="35"/>
    </row>
    <row r="3913" spans="1:21" ht="15.75">
      <c r="A3913" s="47"/>
      <c r="B3913" s="33"/>
      <c r="C3913" s="39" t="str">
        <f>IF($A3913 &lt;&gt; "",VLOOKUP($A3913,'Student reference sheet'!$A$2:$V$2329, 3,FALSE), "")</f>
        <v/>
      </c>
      <c r="D3913" s="39" t="str">
        <f>IF($A3913 &lt;&gt; "",VLOOKUP($A3913,'Student reference sheet'!$A$2:$V$2329, 2,FALSE), "")</f>
        <v/>
      </c>
      <c r="E3913" s="35"/>
      <c r="F3913" s="34"/>
      <c r="G3913" s="40" t="str">
        <f t="shared" ca="1" si="183"/>
        <v/>
      </c>
      <c r="H3913" s="40" t="str">
        <f t="shared" ca="1" si="184"/>
        <v/>
      </c>
      <c r="I3913" s="36" t="str">
        <f>IF($A3913 = "", "",
IF(COUNTIF(MINIMUM_DAY_DATES[], Attendance!J3913) &gt; 0, VLOOKUP(Attendance!$G3913,MINIMUM_DAY_PERIOD_SCHEDULE[], 2,TRUE),
IF(COUNTIF(RALLY_DATES[], Attendance!J3913) &gt; 0, VLOOKUP(Attendance!$G3913,RALLY_PERIOD_SCHEDULE[], 2,TRUE),
IF(WEEKDAY(Attendance!$J3913) = 2,
       IF(COUNTIF(FINALS_WEEK_MONDAY_DATE[],Attendance!$J3913) &gt; 0, VLOOKUP(Attendance!$G3913,FINALS_WEEK_MONDAY_PERIOD_SCHEDULE[],2,TRUE),
       VLOOKUP(Attendance!$G3913,REGULAR_WEEK_SCHEDULE[],6,TRUE)),
IF(WEEKDAY($J3913) = 3,
       IF(COUNTIF(FINALS_WEEK_TUESDAY_DATE[],Attendance!$J3913) &gt; 0, VLOOKUP(Attendance!$G3913,FINALS_WEEK_TUESDAY_PERIOD_SCHEDULE[],2,TRUE),
       VLOOKUP(Attendance!$G3913,REGULAR_WEEK_SCHEDULE[[Tuesday]:[Period]],5,TRUE)),
IF(WEEKDAY(Attendance!$J3913) = 4,
        IF(COUNTIF(BLOCK_WEDNESDAY_DATES[],Attendance!$J3913) &gt; 0, VLOOKUP(Attendance!$G3913,BLOCK_WEDNESDAY_PERIOD_SCHEDULE[],2,TRUE),
        IF(COUNTIF(FINALS_WEEK_WEDNESDAY_DATE[],Attendance!$J3913) &gt; 0, VLOOKUP(Attendance!$G3913,FINALS_WEEK_WEDNESDAY_PERIOD_SCHEDULE[],2,TRUE),
       VLOOKUP(Attendance!$G3913,REGULAR_WEEK_SCHEDULE[[Wednesday]:[Period]],4,TRUE))),
IF(WEEKDAY($J3913) = 5,
       IF(COUNTIF(BLOCK_THURSDAY_DATES[],Attendance!$J3913) &gt; 0, VLOOKUP(Attendance!$G3913,BLOCK_THURSDAY_PERIOD_SCHEDULE[],2,TRUE),
       IF(COUNTIF(FINALS_WEEK_THURSDAY_DATE[],Attendance!$J3913) &gt; 0, VLOOKUP(Attendance!$G3913,FINALS_WEEK_THURSDAY_PERIOD_SCHEDULE[],2,TRUE),
       VLOOKUP(Attendance!$G3913,REGULAR_WEEK_SCHEDULE[[Thursday]:[Period]],3,TRUE))),
IF(WEEKDAY(Attendance!$J3913) = 6,
       IF(COUNTIF(FINALS_WEEK_FRIDAY_DATE[],Attendance!$J3913) &gt; 0, VLOOKUP(Attendance!$G3913,FINALS_WEEK_FRIDAY_PERIOD_SCHEDULE[],2,TRUE),
       VLOOKUP(Attendance!$G3913,REGULAR_WEEK_SCHEDULE[[Friday]:[Period]],2,TRUE))))))))))</f>
        <v/>
      </c>
      <c r="J3913" s="41" t="str">
        <f t="shared" ca="1" si="185"/>
        <v/>
      </c>
      <c r="K3913" s="41" t="str">
        <f>IF($A3913 &lt;&gt; "",VLOOKUP($A3913,'Student reference sheet'!$A$2:$V$2329, 7,FALSE), "")</f>
        <v/>
      </c>
      <c r="L3913" s="30" t="str">
        <f>IF($A3913 ="", "", VLOOKUP($A3913, 'Student reference sheet'!$A$2:$Z$2603,23,FALSE))</f>
        <v/>
      </c>
      <c r="M3913" s="30" t="str">
        <f>IF($A3913 ="", "", VLOOKUP($A3913, 'Student reference sheet'!$A$2:$Z$2603,24,FALSE))</f>
        <v/>
      </c>
      <c r="N3913" s="30" t="str">
        <f>IF($A3913 ="", "", VLOOKUP($A3913, 'Student reference sheet'!$A$2:$Z$2603,26,FALSE))</f>
        <v/>
      </c>
      <c r="O3913" s="30" t="str">
        <f>IF($A3913 ="", "", VLOOKUP($A3913, 'Student reference sheet'!$A$2:$Z$2603,25,FALSE))</f>
        <v/>
      </c>
      <c r="P3913" s="39" t="str">
        <f>IF($A3913 = "", "", IF(OR(VLOOKUP($A3913,'Student reference sheet'!$A$2:$V$2400,8,FALSE) = "R",  VLOOKUP($A3913,'Student reference sheet'!$A$2:$V$2400,8,FALSE) = "L"), "X", ""))</f>
        <v/>
      </c>
      <c r="Q3913" s="39" t="str">
        <f>IF($A3913 ="", "", VLOOKUP($A3913, 'Student reference sheet'!$A$2:$V$2603,22,FALSE))</f>
        <v/>
      </c>
      <c r="R3913" s="39" t="str">
        <f>IF($A3913 &lt;&gt; "",VLOOKUP($A3913,'Student reference sheet'!$A$2:$V$2329, 5,FALSE), "")</f>
        <v/>
      </c>
      <c r="S3913" s="39" t="str">
        <f>IF($A3913 &lt;&gt; "",VLOOKUP($A3913,'Student reference sheet'!$A$2:$V$2329, 6,FALSE), "")</f>
        <v/>
      </c>
      <c r="T3913" s="30" t="str">
        <f>IF($A3913 = "","",
IF(VLOOKUP($A3913,'Student reference sheet'!$A$2:$V$2329, 10,FALSE) = "Y", "Hispanic",
IF(VLOOKUP($A3913,'Student reference sheet'!$A$2:$V$2329,11,FALSE) &lt;&gt; "",
IF(VLOOKUP($A3913,'Student reference sheet'!$A$2:$V$2329,11,FALSE) = "UNK", "Unknown", VLOOKUP(VALUE(VLOOKUP($A3913,'Student reference sheet'!$A$2:$V$2329,11,FALSE)),'Ethnicity Reference'!$A$2:$B$22,2,FALSE)),
IF(VLOOKUP($A3913,'Student reference sheet'!$A$2:$V$2329,9,FALSE) &lt;&gt; "", VLOOKUP(VALUE(VLOOKUP($A3913,'Student reference sheet'!$A$2:$V$2329,9,FALSE)),'Ethnicity Reference'!$A$2:$B$22,2,FALSE),"Unknown"))))</f>
        <v/>
      </c>
      <c r="U3913" s="35"/>
    </row>
    <row r="3914" spans="1:21" ht="15.75">
      <c r="A3914" s="47"/>
      <c r="B3914" s="33"/>
      <c r="C3914" s="39" t="str">
        <f>IF($A3914 &lt;&gt; "",VLOOKUP($A3914,'Student reference sheet'!$A$2:$V$2329, 3,FALSE), "")</f>
        <v/>
      </c>
      <c r="D3914" s="39" t="str">
        <f>IF($A3914 &lt;&gt; "",VLOOKUP($A3914,'Student reference sheet'!$A$2:$V$2329, 2,FALSE), "")</f>
        <v/>
      </c>
      <c r="E3914" s="35"/>
      <c r="F3914" s="34"/>
      <c r="G3914" s="40" t="str">
        <f t="shared" ref="G3914:G3977" ca="1" si="186">IF(A3914 &lt;&gt;"", IF(G3914 = "",NOW() - TODAY(), G3914), "")</f>
        <v/>
      </c>
      <c r="H3914" s="40" t="str">
        <f t="shared" ref="H3914:H3977" ca="1" si="187">IF(B3914 &lt;&gt;"", IF(H3914 = "",NOW() - TODAY(), H3914), "")</f>
        <v/>
      </c>
      <c r="I3914" s="36" t="str">
        <f>IF($A3914 = "", "",
IF(COUNTIF(MINIMUM_DAY_DATES[], Attendance!J3914) &gt; 0, VLOOKUP(Attendance!$G3914,MINIMUM_DAY_PERIOD_SCHEDULE[], 2,TRUE),
IF(COUNTIF(RALLY_DATES[], Attendance!J3914) &gt; 0, VLOOKUP(Attendance!$G3914,RALLY_PERIOD_SCHEDULE[], 2,TRUE),
IF(WEEKDAY(Attendance!$J3914) = 2,
       IF(COUNTIF(FINALS_WEEK_MONDAY_DATE[],Attendance!$J3914) &gt; 0, VLOOKUP(Attendance!$G3914,FINALS_WEEK_MONDAY_PERIOD_SCHEDULE[],2,TRUE),
       VLOOKUP(Attendance!$G3914,REGULAR_WEEK_SCHEDULE[],6,TRUE)),
IF(WEEKDAY($J3914) = 3,
       IF(COUNTIF(FINALS_WEEK_TUESDAY_DATE[],Attendance!$J3914) &gt; 0, VLOOKUP(Attendance!$G3914,FINALS_WEEK_TUESDAY_PERIOD_SCHEDULE[],2,TRUE),
       VLOOKUP(Attendance!$G3914,REGULAR_WEEK_SCHEDULE[[Tuesday]:[Period]],5,TRUE)),
IF(WEEKDAY(Attendance!$J3914) = 4,
        IF(COUNTIF(BLOCK_WEDNESDAY_DATES[],Attendance!$J3914) &gt; 0, VLOOKUP(Attendance!$G3914,BLOCK_WEDNESDAY_PERIOD_SCHEDULE[],2,TRUE),
        IF(COUNTIF(FINALS_WEEK_WEDNESDAY_DATE[],Attendance!$J3914) &gt; 0, VLOOKUP(Attendance!$G3914,FINALS_WEEK_WEDNESDAY_PERIOD_SCHEDULE[],2,TRUE),
       VLOOKUP(Attendance!$G3914,REGULAR_WEEK_SCHEDULE[[Wednesday]:[Period]],4,TRUE))),
IF(WEEKDAY($J3914) = 5,
       IF(COUNTIF(BLOCK_THURSDAY_DATES[],Attendance!$J3914) &gt; 0, VLOOKUP(Attendance!$G3914,BLOCK_THURSDAY_PERIOD_SCHEDULE[],2,TRUE),
       IF(COUNTIF(FINALS_WEEK_THURSDAY_DATE[],Attendance!$J3914) &gt; 0, VLOOKUP(Attendance!$G3914,FINALS_WEEK_THURSDAY_PERIOD_SCHEDULE[],2,TRUE),
       VLOOKUP(Attendance!$G3914,REGULAR_WEEK_SCHEDULE[[Thursday]:[Period]],3,TRUE))),
IF(WEEKDAY(Attendance!$J3914) = 6,
       IF(COUNTIF(FINALS_WEEK_FRIDAY_DATE[],Attendance!$J3914) &gt; 0, VLOOKUP(Attendance!$G3914,FINALS_WEEK_FRIDAY_PERIOD_SCHEDULE[],2,TRUE),
       VLOOKUP(Attendance!$G3914,REGULAR_WEEK_SCHEDULE[[Friday]:[Period]],2,TRUE))))))))))</f>
        <v/>
      </c>
      <c r="J3914" s="41" t="str">
        <f t="shared" ref="J3914:J3977" ca="1" si="188">IF(A3914 &lt;&gt;"", IF(J3914 = "",TODAY(), J3914), "")</f>
        <v/>
      </c>
      <c r="K3914" s="41" t="str">
        <f>IF($A3914 &lt;&gt; "",VLOOKUP($A3914,'Student reference sheet'!$A$2:$V$2329, 7,FALSE), "")</f>
        <v/>
      </c>
      <c r="L3914" s="30" t="str">
        <f>IF($A3914 ="", "", VLOOKUP($A3914, 'Student reference sheet'!$A$2:$Z$2603,23,FALSE))</f>
        <v/>
      </c>
      <c r="M3914" s="30" t="str">
        <f>IF($A3914 ="", "", VLOOKUP($A3914, 'Student reference sheet'!$A$2:$Z$2603,24,FALSE))</f>
        <v/>
      </c>
      <c r="N3914" s="30" t="str">
        <f>IF($A3914 ="", "", VLOOKUP($A3914, 'Student reference sheet'!$A$2:$Z$2603,26,FALSE))</f>
        <v/>
      </c>
      <c r="O3914" s="30" t="str">
        <f>IF($A3914 ="", "", VLOOKUP($A3914, 'Student reference sheet'!$A$2:$Z$2603,25,FALSE))</f>
        <v/>
      </c>
      <c r="P3914" s="39" t="str">
        <f>IF($A3914 = "", "", IF(OR(VLOOKUP($A3914,'Student reference sheet'!$A$2:$V$2400,8,FALSE) = "R",  VLOOKUP($A3914,'Student reference sheet'!$A$2:$V$2400,8,FALSE) = "L"), "X", ""))</f>
        <v/>
      </c>
      <c r="Q3914" s="39" t="str">
        <f>IF($A3914 ="", "", VLOOKUP($A3914, 'Student reference sheet'!$A$2:$V$2603,22,FALSE))</f>
        <v/>
      </c>
      <c r="R3914" s="39" t="str">
        <f>IF($A3914 &lt;&gt; "",VLOOKUP($A3914,'Student reference sheet'!$A$2:$V$2329, 5,FALSE), "")</f>
        <v/>
      </c>
      <c r="S3914" s="39" t="str">
        <f>IF($A3914 &lt;&gt; "",VLOOKUP($A3914,'Student reference sheet'!$A$2:$V$2329, 6,FALSE), "")</f>
        <v/>
      </c>
      <c r="T3914" s="30" t="str">
        <f>IF($A3914 = "","",
IF(VLOOKUP($A3914,'Student reference sheet'!$A$2:$V$2329, 10,FALSE) = "Y", "Hispanic",
IF(VLOOKUP($A3914,'Student reference sheet'!$A$2:$V$2329,11,FALSE) &lt;&gt; "",
IF(VLOOKUP($A3914,'Student reference sheet'!$A$2:$V$2329,11,FALSE) = "UNK", "Unknown", VLOOKUP(VALUE(VLOOKUP($A3914,'Student reference sheet'!$A$2:$V$2329,11,FALSE)),'Ethnicity Reference'!$A$2:$B$22,2,FALSE)),
IF(VLOOKUP($A3914,'Student reference sheet'!$A$2:$V$2329,9,FALSE) &lt;&gt; "", VLOOKUP(VALUE(VLOOKUP($A3914,'Student reference sheet'!$A$2:$V$2329,9,FALSE)),'Ethnicity Reference'!$A$2:$B$22,2,FALSE),"Unknown"))))</f>
        <v/>
      </c>
      <c r="U3914" s="35"/>
    </row>
    <row r="3915" spans="1:21" ht="15.75">
      <c r="A3915" s="47"/>
      <c r="B3915" s="33"/>
      <c r="C3915" s="39" t="str">
        <f>IF($A3915 &lt;&gt; "",VLOOKUP($A3915,'Student reference sheet'!$A$2:$V$2329, 3,FALSE), "")</f>
        <v/>
      </c>
      <c r="D3915" s="39" t="str">
        <f>IF($A3915 &lt;&gt; "",VLOOKUP($A3915,'Student reference sheet'!$A$2:$V$2329, 2,FALSE), "")</f>
        <v/>
      </c>
      <c r="E3915" s="35"/>
      <c r="F3915" s="34"/>
      <c r="G3915" s="40" t="str">
        <f t="shared" ca="1" si="186"/>
        <v/>
      </c>
      <c r="H3915" s="40" t="str">
        <f t="shared" ca="1" si="187"/>
        <v/>
      </c>
      <c r="I3915" s="36" t="str">
        <f>IF($A3915 = "", "",
IF(COUNTIF(MINIMUM_DAY_DATES[], Attendance!J3915) &gt; 0, VLOOKUP(Attendance!$G3915,MINIMUM_DAY_PERIOD_SCHEDULE[], 2,TRUE),
IF(COUNTIF(RALLY_DATES[], Attendance!J3915) &gt; 0, VLOOKUP(Attendance!$G3915,RALLY_PERIOD_SCHEDULE[], 2,TRUE),
IF(WEEKDAY(Attendance!$J3915) = 2,
       IF(COUNTIF(FINALS_WEEK_MONDAY_DATE[],Attendance!$J3915) &gt; 0, VLOOKUP(Attendance!$G3915,FINALS_WEEK_MONDAY_PERIOD_SCHEDULE[],2,TRUE),
       VLOOKUP(Attendance!$G3915,REGULAR_WEEK_SCHEDULE[],6,TRUE)),
IF(WEEKDAY($J3915) = 3,
       IF(COUNTIF(FINALS_WEEK_TUESDAY_DATE[],Attendance!$J3915) &gt; 0, VLOOKUP(Attendance!$G3915,FINALS_WEEK_TUESDAY_PERIOD_SCHEDULE[],2,TRUE),
       VLOOKUP(Attendance!$G3915,REGULAR_WEEK_SCHEDULE[[Tuesday]:[Period]],5,TRUE)),
IF(WEEKDAY(Attendance!$J3915) = 4,
        IF(COUNTIF(BLOCK_WEDNESDAY_DATES[],Attendance!$J3915) &gt; 0, VLOOKUP(Attendance!$G3915,BLOCK_WEDNESDAY_PERIOD_SCHEDULE[],2,TRUE),
        IF(COUNTIF(FINALS_WEEK_WEDNESDAY_DATE[],Attendance!$J3915) &gt; 0, VLOOKUP(Attendance!$G3915,FINALS_WEEK_WEDNESDAY_PERIOD_SCHEDULE[],2,TRUE),
       VLOOKUP(Attendance!$G3915,REGULAR_WEEK_SCHEDULE[[Wednesday]:[Period]],4,TRUE))),
IF(WEEKDAY($J3915) = 5,
       IF(COUNTIF(BLOCK_THURSDAY_DATES[],Attendance!$J3915) &gt; 0, VLOOKUP(Attendance!$G3915,BLOCK_THURSDAY_PERIOD_SCHEDULE[],2,TRUE),
       IF(COUNTIF(FINALS_WEEK_THURSDAY_DATE[],Attendance!$J3915) &gt; 0, VLOOKUP(Attendance!$G3915,FINALS_WEEK_THURSDAY_PERIOD_SCHEDULE[],2,TRUE),
       VLOOKUP(Attendance!$G3915,REGULAR_WEEK_SCHEDULE[[Thursday]:[Period]],3,TRUE))),
IF(WEEKDAY(Attendance!$J3915) = 6,
       IF(COUNTIF(FINALS_WEEK_FRIDAY_DATE[],Attendance!$J3915) &gt; 0, VLOOKUP(Attendance!$G3915,FINALS_WEEK_FRIDAY_PERIOD_SCHEDULE[],2,TRUE),
       VLOOKUP(Attendance!$G3915,REGULAR_WEEK_SCHEDULE[[Friday]:[Period]],2,TRUE))))))))))</f>
        <v/>
      </c>
      <c r="J3915" s="41" t="str">
        <f t="shared" ca="1" si="188"/>
        <v/>
      </c>
      <c r="K3915" s="41" t="str">
        <f>IF($A3915 &lt;&gt; "",VLOOKUP($A3915,'Student reference sheet'!$A$2:$V$2329, 7,FALSE), "")</f>
        <v/>
      </c>
      <c r="L3915" s="30" t="str">
        <f>IF($A3915 ="", "", VLOOKUP($A3915, 'Student reference sheet'!$A$2:$Z$2603,23,FALSE))</f>
        <v/>
      </c>
      <c r="M3915" s="30" t="str">
        <f>IF($A3915 ="", "", VLOOKUP($A3915, 'Student reference sheet'!$A$2:$Z$2603,24,FALSE))</f>
        <v/>
      </c>
      <c r="N3915" s="30" t="str">
        <f>IF($A3915 ="", "", VLOOKUP($A3915, 'Student reference sheet'!$A$2:$Z$2603,26,FALSE))</f>
        <v/>
      </c>
      <c r="O3915" s="30" t="str">
        <f>IF($A3915 ="", "", VLOOKUP($A3915, 'Student reference sheet'!$A$2:$Z$2603,25,FALSE))</f>
        <v/>
      </c>
      <c r="P3915" s="39" t="str">
        <f>IF($A3915 = "", "", IF(OR(VLOOKUP($A3915,'Student reference sheet'!$A$2:$V$2400,8,FALSE) = "R",  VLOOKUP($A3915,'Student reference sheet'!$A$2:$V$2400,8,FALSE) = "L"), "X", ""))</f>
        <v/>
      </c>
      <c r="Q3915" s="39" t="str">
        <f>IF($A3915 ="", "", VLOOKUP($A3915, 'Student reference sheet'!$A$2:$V$2603,22,FALSE))</f>
        <v/>
      </c>
      <c r="R3915" s="39" t="str">
        <f>IF($A3915 &lt;&gt; "",VLOOKUP($A3915,'Student reference sheet'!$A$2:$V$2329, 5,FALSE), "")</f>
        <v/>
      </c>
      <c r="S3915" s="39" t="str">
        <f>IF($A3915 &lt;&gt; "",VLOOKUP($A3915,'Student reference sheet'!$A$2:$V$2329, 6,FALSE), "")</f>
        <v/>
      </c>
      <c r="T3915" s="30" t="str">
        <f>IF($A3915 = "","",
IF(VLOOKUP($A3915,'Student reference sheet'!$A$2:$V$2329, 10,FALSE) = "Y", "Hispanic",
IF(VLOOKUP($A3915,'Student reference sheet'!$A$2:$V$2329,11,FALSE) &lt;&gt; "",
IF(VLOOKUP($A3915,'Student reference sheet'!$A$2:$V$2329,11,FALSE) = "UNK", "Unknown", VLOOKUP(VALUE(VLOOKUP($A3915,'Student reference sheet'!$A$2:$V$2329,11,FALSE)),'Ethnicity Reference'!$A$2:$B$22,2,FALSE)),
IF(VLOOKUP($A3915,'Student reference sheet'!$A$2:$V$2329,9,FALSE) &lt;&gt; "", VLOOKUP(VALUE(VLOOKUP($A3915,'Student reference sheet'!$A$2:$V$2329,9,FALSE)),'Ethnicity Reference'!$A$2:$B$22,2,FALSE),"Unknown"))))</f>
        <v/>
      </c>
      <c r="U3915" s="35"/>
    </row>
    <row r="3916" spans="1:21" ht="15.75">
      <c r="A3916" s="47"/>
      <c r="B3916" s="33"/>
      <c r="C3916" s="39" t="str">
        <f>IF($A3916 &lt;&gt; "",VLOOKUP($A3916,'Student reference sheet'!$A$2:$V$2329, 3,FALSE), "")</f>
        <v/>
      </c>
      <c r="D3916" s="39" t="str">
        <f>IF($A3916 &lt;&gt; "",VLOOKUP($A3916,'Student reference sheet'!$A$2:$V$2329, 2,FALSE), "")</f>
        <v/>
      </c>
      <c r="E3916" s="35"/>
      <c r="F3916" s="34"/>
      <c r="G3916" s="40" t="str">
        <f t="shared" ca="1" si="186"/>
        <v/>
      </c>
      <c r="H3916" s="40" t="str">
        <f t="shared" ca="1" si="187"/>
        <v/>
      </c>
      <c r="I3916" s="36" t="str">
        <f>IF($A3916 = "", "",
IF(COUNTIF(MINIMUM_DAY_DATES[], Attendance!J3916) &gt; 0, VLOOKUP(Attendance!$G3916,MINIMUM_DAY_PERIOD_SCHEDULE[], 2,TRUE),
IF(COUNTIF(RALLY_DATES[], Attendance!J3916) &gt; 0, VLOOKUP(Attendance!$G3916,RALLY_PERIOD_SCHEDULE[], 2,TRUE),
IF(WEEKDAY(Attendance!$J3916) = 2,
       IF(COUNTIF(FINALS_WEEK_MONDAY_DATE[],Attendance!$J3916) &gt; 0, VLOOKUP(Attendance!$G3916,FINALS_WEEK_MONDAY_PERIOD_SCHEDULE[],2,TRUE),
       VLOOKUP(Attendance!$G3916,REGULAR_WEEK_SCHEDULE[],6,TRUE)),
IF(WEEKDAY($J3916) = 3,
       IF(COUNTIF(FINALS_WEEK_TUESDAY_DATE[],Attendance!$J3916) &gt; 0, VLOOKUP(Attendance!$G3916,FINALS_WEEK_TUESDAY_PERIOD_SCHEDULE[],2,TRUE),
       VLOOKUP(Attendance!$G3916,REGULAR_WEEK_SCHEDULE[[Tuesday]:[Period]],5,TRUE)),
IF(WEEKDAY(Attendance!$J3916) = 4,
        IF(COUNTIF(BLOCK_WEDNESDAY_DATES[],Attendance!$J3916) &gt; 0, VLOOKUP(Attendance!$G3916,BLOCK_WEDNESDAY_PERIOD_SCHEDULE[],2,TRUE),
        IF(COUNTIF(FINALS_WEEK_WEDNESDAY_DATE[],Attendance!$J3916) &gt; 0, VLOOKUP(Attendance!$G3916,FINALS_WEEK_WEDNESDAY_PERIOD_SCHEDULE[],2,TRUE),
       VLOOKUP(Attendance!$G3916,REGULAR_WEEK_SCHEDULE[[Wednesday]:[Period]],4,TRUE))),
IF(WEEKDAY($J3916) = 5,
       IF(COUNTIF(BLOCK_THURSDAY_DATES[],Attendance!$J3916) &gt; 0, VLOOKUP(Attendance!$G3916,BLOCK_THURSDAY_PERIOD_SCHEDULE[],2,TRUE),
       IF(COUNTIF(FINALS_WEEK_THURSDAY_DATE[],Attendance!$J3916) &gt; 0, VLOOKUP(Attendance!$G3916,FINALS_WEEK_THURSDAY_PERIOD_SCHEDULE[],2,TRUE),
       VLOOKUP(Attendance!$G3916,REGULAR_WEEK_SCHEDULE[[Thursday]:[Period]],3,TRUE))),
IF(WEEKDAY(Attendance!$J3916) = 6,
       IF(COUNTIF(FINALS_WEEK_FRIDAY_DATE[],Attendance!$J3916) &gt; 0, VLOOKUP(Attendance!$G3916,FINALS_WEEK_FRIDAY_PERIOD_SCHEDULE[],2,TRUE),
       VLOOKUP(Attendance!$G3916,REGULAR_WEEK_SCHEDULE[[Friday]:[Period]],2,TRUE))))))))))</f>
        <v/>
      </c>
      <c r="J3916" s="41" t="str">
        <f t="shared" ca="1" si="188"/>
        <v/>
      </c>
      <c r="K3916" s="41" t="str">
        <f>IF($A3916 &lt;&gt; "",VLOOKUP($A3916,'Student reference sheet'!$A$2:$V$2329, 7,FALSE), "")</f>
        <v/>
      </c>
      <c r="L3916" s="30" t="str">
        <f>IF($A3916 ="", "", VLOOKUP($A3916, 'Student reference sheet'!$A$2:$Z$2603,23,FALSE))</f>
        <v/>
      </c>
      <c r="M3916" s="30" t="str">
        <f>IF($A3916 ="", "", VLOOKUP($A3916, 'Student reference sheet'!$A$2:$Z$2603,24,FALSE))</f>
        <v/>
      </c>
      <c r="N3916" s="30" t="str">
        <f>IF($A3916 ="", "", VLOOKUP($A3916, 'Student reference sheet'!$A$2:$Z$2603,26,FALSE))</f>
        <v/>
      </c>
      <c r="O3916" s="30" t="str">
        <f>IF($A3916 ="", "", VLOOKUP($A3916, 'Student reference sheet'!$A$2:$Z$2603,25,FALSE))</f>
        <v/>
      </c>
      <c r="P3916" s="39" t="str">
        <f>IF($A3916 = "", "", IF(OR(VLOOKUP($A3916,'Student reference sheet'!$A$2:$V$2400,8,FALSE) = "R",  VLOOKUP($A3916,'Student reference sheet'!$A$2:$V$2400,8,FALSE) = "L"), "X", ""))</f>
        <v/>
      </c>
      <c r="Q3916" s="39" t="str">
        <f>IF($A3916 ="", "", VLOOKUP($A3916, 'Student reference sheet'!$A$2:$V$2603,22,FALSE))</f>
        <v/>
      </c>
      <c r="R3916" s="39" t="str">
        <f>IF($A3916 &lt;&gt; "",VLOOKUP($A3916,'Student reference sheet'!$A$2:$V$2329, 5,FALSE), "")</f>
        <v/>
      </c>
      <c r="S3916" s="39" t="str">
        <f>IF($A3916 &lt;&gt; "",VLOOKUP($A3916,'Student reference sheet'!$A$2:$V$2329, 6,FALSE), "")</f>
        <v/>
      </c>
      <c r="T3916" s="30" t="str">
        <f>IF($A3916 = "","",
IF(VLOOKUP($A3916,'Student reference sheet'!$A$2:$V$2329, 10,FALSE) = "Y", "Hispanic",
IF(VLOOKUP($A3916,'Student reference sheet'!$A$2:$V$2329,11,FALSE) &lt;&gt; "",
IF(VLOOKUP($A3916,'Student reference sheet'!$A$2:$V$2329,11,FALSE) = "UNK", "Unknown", VLOOKUP(VALUE(VLOOKUP($A3916,'Student reference sheet'!$A$2:$V$2329,11,FALSE)),'Ethnicity Reference'!$A$2:$B$22,2,FALSE)),
IF(VLOOKUP($A3916,'Student reference sheet'!$A$2:$V$2329,9,FALSE) &lt;&gt; "", VLOOKUP(VALUE(VLOOKUP($A3916,'Student reference sheet'!$A$2:$V$2329,9,FALSE)),'Ethnicity Reference'!$A$2:$B$22,2,FALSE),"Unknown"))))</f>
        <v/>
      </c>
      <c r="U3916" s="35"/>
    </row>
    <row r="3917" spans="1:21" ht="15.75">
      <c r="A3917" s="47"/>
      <c r="B3917" s="33"/>
      <c r="C3917" s="39" t="str">
        <f>IF($A3917 &lt;&gt; "",VLOOKUP($A3917,'Student reference sheet'!$A$2:$V$2329, 3,FALSE), "")</f>
        <v/>
      </c>
      <c r="D3917" s="39" t="str">
        <f>IF($A3917 &lt;&gt; "",VLOOKUP($A3917,'Student reference sheet'!$A$2:$V$2329, 2,FALSE), "")</f>
        <v/>
      </c>
      <c r="E3917" s="35"/>
      <c r="F3917" s="34"/>
      <c r="G3917" s="40" t="str">
        <f t="shared" ca="1" si="186"/>
        <v/>
      </c>
      <c r="H3917" s="40" t="str">
        <f t="shared" ca="1" si="187"/>
        <v/>
      </c>
      <c r="I3917" s="36" t="str">
        <f>IF($A3917 = "", "",
IF(COUNTIF(MINIMUM_DAY_DATES[], Attendance!J3917) &gt; 0, VLOOKUP(Attendance!$G3917,MINIMUM_DAY_PERIOD_SCHEDULE[], 2,TRUE),
IF(COUNTIF(RALLY_DATES[], Attendance!J3917) &gt; 0, VLOOKUP(Attendance!$G3917,RALLY_PERIOD_SCHEDULE[], 2,TRUE),
IF(WEEKDAY(Attendance!$J3917) = 2,
       IF(COUNTIF(FINALS_WEEK_MONDAY_DATE[],Attendance!$J3917) &gt; 0, VLOOKUP(Attendance!$G3917,FINALS_WEEK_MONDAY_PERIOD_SCHEDULE[],2,TRUE),
       VLOOKUP(Attendance!$G3917,REGULAR_WEEK_SCHEDULE[],6,TRUE)),
IF(WEEKDAY($J3917) = 3,
       IF(COUNTIF(FINALS_WEEK_TUESDAY_DATE[],Attendance!$J3917) &gt; 0, VLOOKUP(Attendance!$G3917,FINALS_WEEK_TUESDAY_PERIOD_SCHEDULE[],2,TRUE),
       VLOOKUP(Attendance!$G3917,REGULAR_WEEK_SCHEDULE[[Tuesday]:[Period]],5,TRUE)),
IF(WEEKDAY(Attendance!$J3917) = 4,
        IF(COUNTIF(BLOCK_WEDNESDAY_DATES[],Attendance!$J3917) &gt; 0, VLOOKUP(Attendance!$G3917,BLOCK_WEDNESDAY_PERIOD_SCHEDULE[],2,TRUE),
        IF(COUNTIF(FINALS_WEEK_WEDNESDAY_DATE[],Attendance!$J3917) &gt; 0, VLOOKUP(Attendance!$G3917,FINALS_WEEK_WEDNESDAY_PERIOD_SCHEDULE[],2,TRUE),
       VLOOKUP(Attendance!$G3917,REGULAR_WEEK_SCHEDULE[[Wednesday]:[Period]],4,TRUE))),
IF(WEEKDAY($J3917) = 5,
       IF(COUNTIF(BLOCK_THURSDAY_DATES[],Attendance!$J3917) &gt; 0, VLOOKUP(Attendance!$G3917,BLOCK_THURSDAY_PERIOD_SCHEDULE[],2,TRUE),
       IF(COUNTIF(FINALS_WEEK_THURSDAY_DATE[],Attendance!$J3917) &gt; 0, VLOOKUP(Attendance!$G3917,FINALS_WEEK_THURSDAY_PERIOD_SCHEDULE[],2,TRUE),
       VLOOKUP(Attendance!$G3917,REGULAR_WEEK_SCHEDULE[[Thursday]:[Period]],3,TRUE))),
IF(WEEKDAY(Attendance!$J3917) = 6,
       IF(COUNTIF(FINALS_WEEK_FRIDAY_DATE[],Attendance!$J3917) &gt; 0, VLOOKUP(Attendance!$G3917,FINALS_WEEK_FRIDAY_PERIOD_SCHEDULE[],2,TRUE),
       VLOOKUP(Attendance!$G3917,REGULAR_WEEK_SCHEDULE[[Friday]:[Period]],2,TRUE))))))))))</f>
        <v/>
      </c>
      <c r="J3917" s="41" t="str">
        <f t="shared" ca="1" si="188"/>
        <v/>
      </c>
      <c r="K3917" s="41" t="str">
        <f>IF($A3917 &lt;&gt; "",VLOOKUP($A3917,'Student reference sheet'!$A$2:$V$2329, 7,FALSE), "")</f>
        <v/>
      </c>
      <c r="L3917" s="30" t="str">
        <f>IF($A3917 ="", "", VLOOKUP($A3917, 'Student reference sheet'!$A$2:$Z$2603,23,FALSE))</f>
        <v/>
      </c>
      <c r="M3917" s="30" t="str">
        <f>IF($A3917 ="", "", VLOOKUP($A3917, 'Student reference sheet'!$A$2:$Z$2603,24,FALSE))</f>
        <v/>
      </c>
      <c r="N3917" s="30" t="str">
        <f>IF($A3917 ="", "", VLOOKUP($A3917, 'Student reference sheet'!$A$2:$Z$2603,26,FALSE))</f>
        <v/>
      </c>
      <c r="O3917" s="30" t="str">
        <f>IF($A3917 ="", "", VLOOKUP($A3917, 'Student reference sheet'!$A$2:$Z$2603,25,FALSE))</f>
        <v/>
      </c>
      <c r="P3917" s="39" t="str">
        <f>IF($A3917 = "", "", IF(OR(VLOOKUP($A3917,'Student reference sheet'!$A$2:$V$2400,8,FALSE) = "R",  VLOOKUP($A3917,'Student reference sheet'!$A$2:$V$2400,8,FALSE) = "L"), "X", ""))</f>
        <v/>
      </c>
      <c r="Q3917" s="39" t="str">
        <f>IF($A3917 ="", "", VLOOKUP($A3917, 'Student reference sheet'!$A$2:$V$2603,22,FALSE))</f>
        <v/>
      </c>
      <c r="R3917" s="39" t="str">
        <f>IF($A3917 &lt;&gt; "",VLOOKUP($A3917,'Student reference sheet'!$A$2:$V$2329, 5,FALSE), "")</f>
        <v/>
      </c>
      <c r="S3917" s="39" t="str">
        <f>IF($A3917 &lt;&gt; "",VLOOKUP($A3917,'Student reference sheet'!$A$2:$V$2329, 6,FALSE), "")</f>
        <v/>
      </c>
      <c r="T3917" s="30" t="str">
        <f>IF($A3917 = "","",
IF(VLOOKUP($A3917,'Student reference sheet'!$A$2:$V$2329, 10,FALSE) = "Y", "Hispanic",
IF(VLOOKUP($A3917,'Student reference sheet'!$A$2:$V$2329,11,FALSE) &lt;&gt; "",
IF(VLOOKUP($A3917,'Student reference sheet'!$A$2:$V$2329,11,FALSE) = "UNK", "Unknown", VLOOKUP(VALUE(VLOOKUP($A3917,'Student reference sheet'!$A$2:$V$2329,11,FALSE)),'Ethnicity Reference'!$A$2:$B$22,2,FALSE)),
IF(VLOOKUP($A3917,'Student reference sheet'!$A$2:$V$2329,9,FALSE) &lt;&gt; "", VLOOKUP(VALUE(VLOOKUP($A3917,'Student reference sheet'!$A$2:$V$2329,9,FALSE)),'Ethnicity Reference'!$A$2:$B$22,2,FALSE),"Unknown"))))</f>
        <v/>
      </c>
      <c r="U3917" s="35"/>
    </row>
    <row r="3918" spans="1:21" ht="15.75">
      <c r="A3918" s="47"/>
      <c r="B3918" s="33"/>
      <c r="C3918" s="39" t="str">
        <f>IF($A3918 &lt;&gt; "",VLOOKUP($A3918,'Student reference sheet'!$A$2:$V$2329, 3,FALSE), "")</f>
        <v/>
      </c>
      <c r="D3918" s="39" t="str">
        <f>IF($A3918 &lt;&gt; "",VLOOKUP($A3918,'Student reference sheet'!$A$2:$V$2329, 2,FALSE), "")</f>
        <v/>
      </c>
      <c r="E3918" s="35"/>
      <c r="F3918" s="34"/>
      <c r="G3918" s="40" t="str">
        <f t="shared" ca="1" si="186"/>
        <v/>
      </c>
      <c r="H3918" s="40" t="str">
        <f t="shared" ca="1" si="187"/>
        <v/>
      </c>
      <c r="I3918" s="36" t="str">
        <f>IF($A3918 = "", "",
IF(COUNTIF(MINIMUM_DAY_DATES[], Attendance!J3918) &gt; 0, VLOOKUP(Attendance!$G3918,MINIMUM_DAY_PERIOD_SCHEDULE[], 2,TRUE),
IF(COUNTIF(RALLY_DATES[], Attendance!J3918) &gt; 0, VLOOKUP(Attendance!$G3918,RALLY_PERIOD_SCHEDULE[], 2,TRUE),
IF(WEEKDAY(Attendance!$J3918) = 2,
       IF(COUNTIF(FINALS_WEEK_MONDAY_DATE[],Attendance!$J3918) &gt; 0, VLOOKUP(Attendance!$G3918,FINALS_WEEK_MONDAY_PERIOD_SCHEDULE[],2,TRUE),
       VLOOKUP(Attendance!$G3918,REGULAR_WEEK_SCHEDULE[],6,TRUE)),
IF(WEEKDAY($J3918) = 3,
       IF(COUNTIF(FINALS_WEEK_TUESDAY_DATE[],Attendance!$J3918) &gt; 0, VLOOKUP(Attendance!$G3918,FINALS_WEEK_TUESDAY_PERIOD_SCHEDULE[],2,TRUE),
       VLOOKUP(Attendance!$G3918,REGULAR_WEEK_SCHEDULE[[Tuesday]:[Period]],5,TRUE)),
IF(WEEKDAY(Attendance!$J3918) = 4,
        IF(COUNTIF(BLOCK_WEDNESDAY_DATES[],Attendance!$J3918) &gt; 0, VLOOKUP(Attendance!$G3918,BLOCK_WEDNESDAY_PERIOD_SCHEDULE[],2,TRUE),
        IF(COUNTIF(FINALS_WEEK_WEDNESDAY_DATE[],Attendance!$J3918) &gt; 0, VLOOKUP(Attendance!$G3918,FINALS_WEEK_WEDNESDAY_PERIOD_SCHEDULE[],2,TRUE),
       VLOOKUP(Attendance!$G3918,REGULAR_WEEK_SCHEDULE[[Wednesday]:[Period]],4,TRUE))),
IF(WEEKDAY($J3918) = 5,
       IF(COUNTIF(BLOCK_THURSDAY_DATES[],Attendance!$J3918) &gt; 0, VLOOKUP(Attendance!$G3918,BLOCK_THURSDAY_PERIOD_SCHEDULE[],2,TRUE),
       IF(COUNTIF(FINALS_WEEK_THURSDAY_DATE[],Attendance!$J3918) &gt; 0, VLOOKUP(Attendance!$G3918,FINALS_WEEK_THURSDAY_PERIOD_SCHEDULE[],2,TRUE),
       VLOOKUP(Attendance!$G3918,REGULAR_WEEK_SCHEDULE[[Thursday]:[Period]],3,TRUE))),
IF(WEEKDAY(Attendance!$J3918) = 6,
       IF(COUNTIF(FINALS_WEEK_FRIDAY_DATE[],Attendance!$J3918) &gt; 0, VLOOKUP(Attendance!$G3918,FINALS_WEEK_FRIDAY_PERIOD_SCHEDULE[],2,TRUE),
       VLOOKUP(Attendance!$G3918,REGULAR_WEEK_SCHEDULE[[Friday]:[Period]],2,TRUE))))))))))</f>
        <v/>
      </c>
      <c r="J3918" s="41" t="str">
        <f t="shared" ca="1" si="188"/>
        <v/>
      </c>
      <c r="K3918" s="41" t="str">
        <f>IF($A3918 &lt;&gt; "",VLOOKUP($A3918,'Student reference sheet'!$A$2:$V$2329, 7,FALSE), "")</f>
        <v/>
      </c>
      <c r="L3918" s="30" t="str">
        <f>IF($A3918 ="", "", VLOOKUP($A3918, 'Student reference sheet'!$A$2:$Z$2603,23,FALSE))</f>
        <v/>
      </c>
      <c r="M3918" s="30" t="str">
        <f>IF($A3918 ="", "", VLOOKUP($A3918, 'Student reference sheet'!$A$2:$Z$2603,24,FALSE))</f>
        <v/>
      </c>
      <c r="N3918" s="30" t="str">
        <f>IF($A3918 ="", "", VLOOKUP($A3918, 'Student reference sheet'!$A$2:$Z$2603,26,FALSE))</f>
        <v/>
      </c>
      <c r="O3918" s="30" t="str">
        <f>IF($A3918 ="", "", VLOOKUP($A3918, 'Student reference sheet'!$A$2:$Z$2603,25,FALSE))</f>
        <v/>
      </c>
      <c r="P3918" s="39" t="str">
        <f>IF($A3918 = "", "", IF(OR(VLOOKUP($A3918,'Student reference sheet'!$A$2:$V$2400,8,FALSE) = "R",  VLOOKUP($A3918,'Student reference sheet'!$A$2:$V$2400,8,FALSE) = "L"), "X", ""))</f>
        <v/>
      </c>
      <c r="Q3918" s="39" t="str">
        <f>IF($A3918 ="", "", VLOOKUP($A3918, 'Student reference sheet'!$A$2:$V$2603,22,FALSE))</f>
        <v/>
      </c>
      <c r="R3918" s="39" t="str">
        <f>IF($A3918 &lt;&gt; "",VLOOKUP($A3918,'Student reference sheet'!$A$2:$V$2329, 5,FALSE), "")</f>
        <v/>
      </c>
      <c r="S3918" s="39" t="str">
        <f>IF($A3918 &lt;&gt; "",VLOOKUP($A3918,'Student reference sheet'!$A$2:$V$2329, 6,FALSE), "")</f>
        <v/>
      </c>
      <c r="T3918" s="30" t="str">
        <f>IF($A3918 = "","",
IF(VLOOKUP($A3918,'Student reference sheet'!$A$2:$V$2329, 10,FALSE) = "Y", "Hispanic",
IF(VLOOKUP($A3918,'Student reference sheet'!$A$2:$V$2329,11,FALSE) &lt;&gt; "",
IF(VLOOKUP($A3918,'Student reference sheet'!$A$2:$V$2329,11,FALSE) = "UNK", "Unknown", VLOOKUP(VALUE(VLOOKUP($A3918,'Student reference sheet'!$A$2:$V$2329,11,FALSE)),'Ethnicity Reference'!$A$2:$B$22,2,FALSE)),
IF(VLOOKUP($A3918,'Student reference sheet'!$A$2:$V$2329,9,FALSE) &lt;&gt; "", VLOOKUP(VALUE(VLOOKUP($A3918,'Student reference sheet'!$A$2:$V$2329,9,FALSE)),'Ethnicity Reference'!$A$2:$B$22,2,FALSE),"Unknown"))))</f>
        <v/>
      </c>
      <c r="U3918" s="35"/>
    </row>
    <row r="3919" spans="1:21" ht="15.75">
      <c r="A3919" s="47"/>
      <c r="B3919" s="33"/>
      <c r="C3919" s="39" t="str">
        <f>IF($A3919 &lt;&gt; "",VLOOKUP($A3919,'Student reference sheet'!$A$2:$V$2329, 3,FALSE), "")</f>
        <v/>
      </c>
      <c r="D3919" s="39" t="str">
        <f>IF($A3919 &lt;&gt; "",VLOOKUP($A3919,'Student reference sheet'!$A$2:$V$2329, 2,FALSE), "")</f>
        <v/>
      </c>
      <c r="E3919" s="35"/>
      <c r="F3919" s="34"/>
      <c r="G3919" s="40" t="str">
        <f t="shared" ca="1" si="186"/>
        <v/>
      </c>
      <c r="H3919" s="40" t="str">
        <f t="shared" ca="1" si="187"/>
        <v/>
      </c>
      <c r="I3919" s="36" t="str">
        <f>IF($A3919 = "", "",
IF(COUNTIF(MINIMUM_DAY_DATES[], Attendance!J3919) &gt; 0, VLOOKUP(Attendance!$G3919,MINIMUM_DAY_PERIOD_SCHEDULE[], 2,TRUE),
IF(COUNTIF(RALLY_DATES[], Attendance!J3919) &gt; 0, VLOOKUP(Attendance!$G3919,RALLY_PERIOD_SCHEDULE[], 2,TRUE),
IF(WEEKDAY(Attendance!$J3919) = 2,
       IF(COUNTIF(FINALS_WEEK_MONDAY_DATE[],Attendance!$J3919) &gt; 0, VLOOKUP(Attendance!$G3919,FINALS_WEEK_MONDAY_PERIOD_SCHEDULE[],2,TRUE),
       VLOOKUP(Attendance!$G3919,REGULAR_WEEK_SCHEDULE[],6,TRUE)),
IF(WEEKDAY($J3919) = 3,
       IF(COUNTIF(FINALS_WEEK_TUESDAY_DATE[],Attendance!$J3919) &gt; 0, VLOOKUP(Attendance!$G3919,FINALS_WEEK_TUESDAY_PERIOD_SCHEDULE[],2,TRUE),
       VLOOKUP(Attendance!$G3919,REGULAR_WEEK_SCHEDULE[[Tuesday]:[Period]],5,TRUE)),
IF(WEEKDAY(Attendance!$J3919) = 4,
        IF(COUNTIF(BLOCK_WEDNESDAY_DATES[],Attendance!$J3919) &gt; 0, VLOOKUP(Attendance!$G3919,BLOCK_WEDNESDAY_PERIOD_SCHEDULE[],2,TRUE),
        IF(COUNTIF(FINALS_WEEK_WEDNESDAY_DATE[],Attendance!$J3919) &gt; 0, VLOOKUP(Attendance!$G3919,FINALS_WEEK_WEDNESDAY_PERIOD_SCHEDULE[],2,TRUE),
       VLOOKUP(Attendance!$G3919,REGULAR_WEEK_SCHEDULE[[Wednesday]:[Period]],4,TRUE))),
IF(WEEKDAY($J3919) = 5,
       IF(COUNTIF(BLOCK_THURSDAY_DATES[],Attendance!$J3919) &gt; 0, VLOOKUP(Attendance!$G3919,BLOCK_THURSDAY_PERIOD_SCHEDULE[],2,TRUE),
       IF(COUNTIF(FINALS_WEEK_THURSDAY_DATE[],Attendance!$J3919) &gt; 0, VLOOKUP(Attendance!$G3919,FINALS_WEEK_THURSDAY_PERIOD_SCHEDULE[],2,TRUE),
       VLOOKUP(Attendance!$G3919,REGULAR_WEEK_SCHEDULE[[Thursday]:[Period]],3,TRUE))),
IF(WEEKDAY(Attendance!$J3919) = 6,
       IF(COUNTIF(FINALS_WEEK_FRIDAY_DATE[],Attendance!$J3919) &gt; 0, VLOOKUP(Attendance!$G3919,FINALS_WEEK_FRIDAY_PERIOD_SCHEDULE[],2,TRUE),
       VLOOKUP(Attendance!$G3919,REGULAR_WEEK_SCHEDULE[[Friday]:[Period]],2,TRUE))))))))))</f>
        <v/>
      </c>
      <c r="J3919" s="41" t="str">
        <f t="shared" ca="1" si="188"/>
        <v/>
      </c>
      <c r="K3919" s="41" t="str">
        <f>IF($A3919 &lt;&gt; "",VLOOKUP($A3919,'Student reference sheet'!$A$2:$V$2329, 7,FALSE), "")</f>
        <v/>
      </c>
      <c r="L3919" s="30" t="str">
        <f>IF($A3919 ="", "", VLOOKUP($A3919, 'Student reference sheet'!$A$2:$Z$2603,23,FALSE))</f>
        <v/>
      </c>
      <c r="M3919" s="30" t="str">
        <f>IF($A3919 ="", "", VLOOKUP($A3919, 'Student reference sheet'!$A$2:$Z$2603,24,FALSE))</f>
        <v/>
      </c>
      <c r="N3919" s="30" t="str">
        <f>IF($A3919 ="", "", VLOOKUP($A3919, 'Student reference sheet'!$A$2:$Z$2603,26,FALSE))</f>
        <v/>
      </c>
      <c r="O3919" s="30" t="str">
        <f>IF($A3919 ="", "", VLOOKUP($A3919, 'Student reference sheet'!$A$2:$Z$2603,25,FALSE))</f>
        <v/>
      </c>
      <c r="P3919" s="39" t="str">
        <f>IF($A3919 = "", "", IF(OR(VLOOKUP($A3919,'Student reference sheet'!$A$2:$V$2400,8,FALSE) = "R",  VLOOKUP($A3919,'Student reference sheet'!$A$2:$V$2400,8,FALSE) = "L"), "X", ""))</f>
        <v/>
      </c>
      <c r="Q3919" s="39" t="str">
        <f>IF($A3919 ="", "", VLOOKUP($A3919, 'Student reference sheet'!$A$2:$V$2603,22,FALSE))</f>
        <v/>
      </c>
      <c r="R3919" s="39" t="str">
        <f>IF($A3919 &lt;&gt; "",VLOOKUP($A3919,'Student reference sheet'!$A$2:$V$2329, 5,FALSE), "")</f>
        <v/>
      </c>
      <c r="S3919" s="39" t="str">
        <f>IF($A3919 &lt;&gt; "",VLOOKUP($A3919,'Student reference sheet'!$A$2:$V$2329, 6,FALSE), "")</f>
        <v/>
      </c>
      <c r="T3919" s="30" t="str">
        <f>IF($A3919 = "","",
IF(VLOOKUP($A3919,'Student reference sheet'!$A$2:$V$2329, 10,FALSE) = "Y", "Hispanic",
IF(VLOOKUP($A3919,'Student reference sheet'!$A$2:$V$2329,11,FALSE) &lt;&gt; "",
IF(VLOOKUP($A3919,'Student reference sheet'!$A$2:$V$2329,11,FALSE) = "UNK", "Unknown", VLOOKUP(VALUE(VLOOKUP($A3919,'Student reference sheet'!$A$2:$V$2329,11,FALSE)),'Ethnicity Reference'!$A$2:$B$22,2,FALSE)),
IF(VLOOKUP($A3919,'Student reference sheet'!$A$2:$V$2329,9,FALSE) &lt;&gt; "", VLOOKUP(VALUE(VLOOKUP($A3919,'Student reference sheet'!$A$2:$V$2329,9,FALSE)),'Ethnicity Reference'!$A$2:$B$22,2,FALSE),"Unknown"))))</f>
        <v/>
      </c>
      <c r="U3919" s="35"/>
    </row>
    <row r="3920" spans="1:21" ht="15.75">
      <c r="A3920" s="47"/>
      <c r="B3920" s="33"/>
      <c r="C3920" s="39" t="str">
        <f>IF($A3920 &lt;&gt; "",VLOOKUP($A3920,'Student reference sheet'!$A$2:$V$2329, 3,FALSE), "")</f>
        <v/>
      </c>
      <c r="D3920" s="39" t="str">
        <f>IF($A3920 &lt;&gt; "",VLOOKUP($A3920,'Student reference sheet'!$A$2:$V$2329, 2,FALSE), "")</f>
        <v/>
      </c>
      <c r="E3920" s="35"/>
      <c r="F3920" s="34"/>
      <c r="G3920" s="40" t="str">
        <f t="shared" ca="1" si="186"/>
        <v/>
      </c>
      <c r="H3920" s="40" t="str">
        <f t="shared" ca="1" si="187"/>
        <v/>
      </c>
      <c r="I3920" s="36" t="str">
        <f>IF($A3920 = "", "",
IF(COUNTIF(MINIMUM_DAY_DATES[], Attendance!J3920) &gt; 0, VLOOKUP(Attendance!$G3920,MINIMUM_DAY_PERIOD_SCHEDULE[], 2,TRUE),
IF(COUNTIF(RALLY_DATES[], Attendance!J3920) &gt; 0, VLOOKUP(Attendance!$G3920,RALLY_PERIOD_SCHEDULE[], 2,TRUE),
IF(WEEKDAY(Attendance!$J3920) = 2,
       IF(COUNTIF(FINALS_WEEK_MONDAY_DATE[],Attendance!$J3920) &gt; 0, VLOOKUP(Attendance!$G3920,FINALS_WEEK_MONDAY_PERIOD_SCHEDULE[],2,TRUE),
       VLOOKUP(Attendance!$G3920,REGULAR_WEEK_SCHEDULE[],6,TRUE)),
IF(WEEKDAY($J3920) = 3,
       IF(COUNTIF(FINALS_WEEK_TUESDAY_DATE[],Attendance!$J3920) &gt; 0, VLOOKUP(Attendance!$G3920,FINALS_WEEK_TUESDAY_PERIOD_SCHEDULE[],2,TRUE),
       VLOOKUP(Attendance!$G3920,REGULAR_WEEK_SCHEDULE[[Tuesday]:[Period]],5,TRUE)),
IF(WEEKDAY(Attendance!$J3920) = 4,
        IF(COUNTIF(BLOCK_WEDNESDAY_DATES[],Attendance!$J3920) &gt; 0, VLOOKUP(Attendance!$G3920,BLOCK_WEDNESDAY_PERIOD_SCHEDULE[],2,TRUE),
        IF(COUNTIF(FINALS_WEEK_WEDNESDAY_DATE[],Attendance!$J3920) &gt; 0, VLOOKUP(Attendance!$G3920,FINALS_WEEK_WEDNESDAY_PERIOD_SCHEDULE[],2,TRUE),
       VLOOKUP(Attendance!$G3920,REGULAR_WEEK_SCHEDULE[[Wednesday]:[Period]],4,TRUE))),
IF(WEEKDAY($J3920) = 5,
       IF(COUNTIF(BLOCK_THURSDAY_DATES[],Attendance!$J3920) &gt; 0, VLOOKUP(Attendance!$G3920,BLOCK_THURSDAY_PERIOD_SCHEDULE[],2,TRUE),
       IF(COUNTIF(FINALS_WEEK_THURSDAY_DATE[],Attendance!$J3920) &gt; 0, VLOOKUP(Attendance!$G3920,FINALS_WEEK_THURSDAY_PERIOD_SCHEDULE[],2,TRUE),
       VLOOKUP(Attendance!$G3920,REGULAR_WEEK_SCHEDULE[[Thursday]:[Period]],3,TRUE))),
IF(WEEKDAY(Attendance!$J3920) = 6,
       IF(COUNTIF(FINALS_WEEK_FRIDAY_DATE[],Attendance!$J3920) &gt; 0, VLOOKUP(Attendance!$G3920,FINALS_WEEK_FRIDAY_PERIOD_SCHEDULE[],2,TRUE),
       VLOOKUP(Attendance!$G3920,REGULAR_WEEK_SCHEDULE[[Friday]:[Period]],2,TRUE))))))))))</f>
        <v/>
      </c>
      <c r="J3920" s="41" t="str">
        <f t="shared" ca="1" si="188"/>
        <v/>
      </c>
      <c r="K3920" s="41" t="str">
        <f>IF($A3920 &lt;&gt; "",VLOOKUP($A3920,'Student reference sheet'!$A$2:$V$2329, 7,FALSE), "")</f>
        <v/>
      </c>
      <c r="L3920" s="30" t="str">
        <f>IF($A3920 ="", "", VLOOKUP($A3920, 'Student reference sheet'!$A$2:$Z$2603,23,FALSE))</f>
        <v/>
      </c>
      <c r="M3920" s="30" t="str">
        <f>IF($A3920 ="", "", VLOOKUP($A3920, 'Student reference sheet'!$A$2:$Z$2603,24,FALSE))</f>
        <v/>
      </c>
      <c r="N3920" s="30" t="str">
        <f>IF($A3920 ="", "", VLOOKUP($A3920, 'Student reference sheet'!$A$2:$Z$2603,26,FALSE))</f>
        <v/>
      </c>
      <c r="O3920" s="30" t="str">
        <f>IF($A3920 ="", "", VLOOKUP($A3920, 'Student reference sheet'!$A$2:$Z$2603,25,FALSE))</f>
        <v/>
      </c>
      <c r="P3920" s="39" t="str">
        <f>IF($A3920 = "", "", IF(OR(VLOOKUP($A3920,'Student reference sheet'!$A$2:$V$2400,8,FALSE) = "R",  VLOOKUP($A3920,'Student reference sheet'!$A$2:$V$2400,8,FALSE) = "L"), "X", ""))</f>
        <v/>
      </c>
      <c r="Q3920" s="39" t="str">
        <f>IF($A3920 ="", "", VLOOKUP($A3920, 'Student reference sheet'!$A$2:$V$2603,22,FALSE))</f>
        <v/>
      </c>
      <c r="R3920" s="39" t="str">
        <f>IF($A3920 &lt;&gt; "",VLOOKUP($A3920,'Student reference sheet'!$A$2:$V$2329, 5,FALSE), "")</f>
        <v/>
      </c>
      <c r="S3920" s="39" t="str">
        <f>IF($A3920 &lt;&gt; "",VLOOKUP($A3920,'Student reference sheet'!$A$2:$V$2329, 6,FALSE), "")</f>
        <v/>
      </c>
      <c r="T3920" s="30" t="str">
        <f>IF($A3920 = "","",
IF(VLOOKUP($A3920,'Student reference sheet'!$A$2:$V$2329, 10,FALSE) = "Y", "Hispanic",
IF(VLOOKUP($A3920,'Student reference sheet'!$A$2:$V$2329,11,FALSE) &lt;&gt; "",
IF(VLOOKUP($A3920,'Student reference sheet'!$A$2:$V$2329,11,FALSE) = "UNK", "Unknown", VLOOKUP(VALUE(VLOOKUP($A3920,'Student reference sheet'!$A$2:$V$2329,11,FALSE)),'Ethnicity Reference'!$A$2:$B$22,2,FALSE)),
IF(VLOOKUP($A3920,'Student reference sheet'!$A$2:$V$2329,9,FALSE) &lt;&gt; "", VLOOKUP(VALUE(VLOOKUP($A3920,'Student reference sheet'!$A$2:$V$2329,9,FALSE)),'Ethnicity Reference'!$A$2:$B$22,2,FALSE),"Unknown"))))</f>
        <v/>
      </c>
      <c r="U3920" s="35"/>
    </row>
    <row r="3921" spans="1:21" ht="15.75">
      <c r="A3921" s="47"/>
      <c r="B3921" s="33"/>
      <c r="C3921" s="39" t="str">
        <f>IF($A3921 &lt;&gt; "",VLOOKUP($A3921,'Student reference sheet'!$A$2:$V$2329, 3,FALSE), "")</f>
        <v/>
      </c>
      <c r="D3921" s="39" t="str">
        <f>IF($A3921 &lt;&gt; "",VLOOKUP($A3921,'Student reference sheet'!$A$2:$V$2329, 2,FALSE), "")</f>
        <v/>
      </c>
      <c r="E3921" s="35"/>
      <c r="F3921" s="34"/>
      <c r="G3921" s="40" t="str">
        <f t="shared" ca="1" si="186"/>
        <v/>
      </c>
      <c r="H3921" s="40" t="str">
        <f t="shared" ca="1" si="187"/>
        <v/>
      </c>
      <c r="I3921" s="36" t="str">
        <f>IF($A3921 = "", "",
IF(COUNTIF(MINIMUM_DAY_DATES[], Attendance!J3921) &gt; 0, VLOOKUP(Attendance!$G3921,MINIMUM_DAY_PERIOD_SCHEDULE[], 2,TRUE),
IF(COUNTIF(RALLY_DATES[], Attendance!J3921) &gt; 0, VLOOKUP(Attendance!$G3921,RALLY_PERIOD_SCHEDULE[], 2,TRUE),
IF(WEEKDAY(Attendance!$J3921) = 2,
       IF(COUNTIF(FINALS_WEEK_MONDAY_DATE[],Attendance!$J3921) &gt; 0, VLOOKUP(Attendance!$G3921,FINALS_WEEK_MONDAY_PERIOD_SCHEDULE[],2,TRUE),
       VLOOKUP(Attendance!$G3921,REGULAR_WEEK_SCHEDULE[],6,TRUE)),
IF(WEEKDAY($J3921) = 3,
       IF(COUNTIF(FINALS_WEEK_TUESDAY_DATE[],Attendance!$J3921) &gt; 0, VLOOKUP(Attendance!$G3921,FINALS_WEEK_TUESDAY_PERIOD_SCHEDULE[],2,TRUE),
       VLOOKUP(Attendance!$G3921,REGULAR_WEEK_SCHEDULE[[Tuesday]:[Period]],5,TRUE)),
IF(WEEKDAY(Attendance!$J3921) = 4,
        IF(COUNTIF(BLOCK_WEDNESDAY_DATES[],Attendance!$J3921) &gt; 0, VLOOKUP(Attendance!$G3921,BLOCK_WEDNESDAY_PERIOD_SCHEDULE[],2,TRUE),
        IF(COUNTIF(FINALS_WEEK_WEDNESDAY_DATE[],Attendance!$J3921) &gt; 0, VLOOKUP(Attendance!$G3921,FINALS_WEEK_WEDNESDAY_PERIOD_SCHEDULE[],2,TRUE),
       VLOOKUP(Attendance!$G3921,REGULAR_WEEK_SCHEDULE[[Wednesday]:[Period]],4,TRUE))),
IF(WEEKDAY($J3921) = 5,
       IF(COUNTIF(BLOCK_THURSDAY_DATES[],Attendance!$J3921) &gt; 0, VLOOKUP(Attendance!$G3921,BLOCK_THURSDAY_PERIOD_SCHEDULE[],2,TRUE),
       IF(COUNTIF(FINALS_WEEK_THURSDAY_DATE[],Attendance!$J3921) &gt; 0, VLOOKUP(Attendance!$G3921,FINALS_WEEK_THURSDAY_PERIOD_SCHEDULE[],2,TRUE),
       VLOOKUP(Attendance!$G3921,REGULAR_WEEK_SCHEDULE[[Thursday]:[Period]],3,TRUE))),
IF(WEEKDAY(Attendance!$J3921) = 6,
       IF(COUNTIF(FINALS_WEEK_FRIDAY_DATE[],Attendance!$J3921) &gt; 0, VLOOKUP(Attendance!$G3921,FINALS_WEEK_FRIDAY_PERIOD_SCHEDULE[],2,TRUE),
       VLOOKUP(Attendance!$G3921,REGULAR_WEEK_SCHEDULE[[Friday]:[Period]],2,TRUE))))))))))</f>
        <v/>
      </c>
      <c r="J3921" s="41" t="str">
        <f t="shared" ca="1" si="188"/>
        <v/>
      </c>
      <c r="K3921" s="41" t="str">
        <f>IF($A3921 &lt;&gt; "",VLOOKUP($A3921,'Student reference sheet'!$A$2:$V$2329, 7,FALSE), "")</f>
        <v/>
      </c>
      <c r="L3921" s="30" t="str">
        <f>IF($A3921 ="", "", VLOOKUP($A3921, 'Student reference sheet'!$A$2:$Z$2603,23,FALSE))</f>
        <v/>
      </c>
      <c r="M3921" s="30" t="str">
        <f>IF($A3921 ="", "", VLOOKUP($A3921, 'Student reference sheet'!$A$2:$Z$2603,24,FALSE))</f>
        <v/>
      </c>
      <c r="N3921" s="30" t="str">
        <f>IF($A3921 ="", "", VLOOKUP($A3921, 'Student reference sheet'!$A$2:$Z$2603,26,FALSE))</f>
        <v/>
      </c>
      <c r="O3921" s="30" t="str">
        <f>IF($A3921 ="", "", VLOOKUP($A3921, 'Student reference sheet'!$A$2:$Z$2603,25,FALSE))</f>
        <v/>
      </c>
      <c r="P3921" s="39" t="str">
        <f>IF($A3921 = "", "", IF(OR(VLOOKUP($A3921,'Student reference sheet'!$A$2:$V$2400,8,FALSE) = "R",  VLOOKUP($A3921,'Student reference sheet'!$A$2:$V$2400,8,FALSE) = "L"), "X", ""))</f>
        <v/>
      </c>
      <c r="Q3921" s="39" t="str">
        <f>IF($A3921 ="", "", VLOOKUP($A3921, 'Student reference sheet'!$A$2:$V$2603,22,FALSE))</f>
        <v/>
      </c>
      <c r="R3921" s="39" t="str">
        <f>IF($A3921 &lt;&gt; "",VLOOKUP($A3921,'Student reference sheet'!$A$2:$V$2329, 5,FALSE), "")</f>
        <v/>
      </c>
      <c r="S3921" s="39" t="str">
        <f>IF($A3921 &lt;&gt; "",VLOOKUP($A3921,'Student reference sheet'!$A$2:$V$2329, 6,FALSE), "")</f>
        <v/>
      </c>
      <c r="T3921" s="30" t="str">
        <f>IF($A3921 = "","",
IF(VLOOKUP($A3921,'Student reference sheet'!$A$2:$V$2329, 10,FALSE) = "Y", "Hispanic",
IF(VLOOKUP($A3921,'Student reference sheet'!$A$2:$V$2329,11,FALSE) &lt;&gt; "",
IF(VLOOKUP($A3921,'Student reference sheet'!$A$2:$V$2329,11,FALSE) = "UNK", "Unknown", VLOOKUP(VALUE(VLOOKUP($A3921,'Student reference sheet'!$A$2:$V$2329,11,FALSE)),'Ethnicity Reference'!$A$2:$B$22,2,FALSE)),
IF(VLOOKUP($A3921,'Student reference sheet'!$A$2:$V$2329,9,FALSE) &lt;&gt; "", VLOOKUP(VALUE(VLOOKUP($A3921,'Student reference sheet'!$A$2:$V$2329,9,FALSE)),'Ethnicity Reference'!$A$2:$B$22,2,FALSE),"Unknown"))))</f>
        <v/>
      </c>
      <c r="U3921" s="35"/>
    </row>
    <row r="3922" spans="1:21" ht="15.75">
      <c r="A3922" s="47"/>
      <c r="B3922" s="33"/>
      <c r="C3922" s="39" t="str">
        <f>IF($A3922 &lt;&gt; "",VLOOKUP($A3922,'Student reference sheet'!$A$2:$V$2329, 3,FALSE), "")</f>
        <v/>
      </c>
      <c r="D3922" s="39" t="str">
        <f>IF($A3922 &lt;&gt; "",VLOOKUP($A3922,'Student reference sheet'!$A$2:$V$2329, 2,FALSE), "")</f>
        <v/>
      </c>
      <c r="E3922" s="35"/>
      <c r="F3922" s="34"/>
      <c r="G3922" s="40" t="str">
        <f t="shared" ca="1" si="186"/>
        <v/>
      </c>
      <c r="H3922" s="40" t="str">
        <f t="shared" ca="1" si="187"/>
        <v/>
      </c>
      <c r="I3922" s="36" t="str">
        <f>IF($A3922 = "", "",
IF(COUNTIF(MINIMUM_DAY_DATES[], Attendance!J3922) &gt; 0, VLOOKUP(Attendance!$G3922,MINIMUM_DAY_PERIOD_SCHEDULE[], 2,TRUE),
IF(COUNTIF(RALLY_DATES[], Attendance!J3922) &gt; 0, VLOOKUP(Attendance!$G3922,RALLY_PERIOD_SCHEDULE[], 2,TRUE),
IF(WEEKDAY(Attendance!$J3922) = 2,
       IF(COUNTIF(FINALS_WEEK_MONDAY_DATE[],Attendance!$J3922) &gt; 0, VLOOKUP(Attendance!$G3922,FINALS_WEEK_MONDAY_PERIOD_SCHEDULE[],2,TRUE),
       VLOOKUP(Attendance!$G3922,REGULAR_WEEK_SCHEDULE[],6,TRUE)),
IF(WEEKDAY($J3922) = 3,
       IF(COUNTIF(FINALS_WEEK_TUESDAY_DATE[],Attendance!$J3922) &gt; 0, VLOOKUP(Attendance!$G3922,FINALS_WEEK_TUESDAY_PERIOD_SCHEDULE[],2,TRUE),
       VLOOKUP(Attendance!$G3922,REGULAR_WEEK_SCHEDULE[[Tuesday]:[Period]],5,TRUE)),
IF(WEEKDAY(Attendance!$J3922) = 4,
        IF(COUNTIF(BLOCK_WEDNESDAY_DATES[],Attendance!$J3922) &gt; 0, VLOOKUP(Attendance!$G3922,BLOCK_WEDNESDAY_PERIOD_SCHEDULE[],2,TRUE),
        IF(COUNTIF(FINALS_WEEK_WEDNESDAY_DATE[],Attendance!$J3922) &gt; 0, VLOOKUP(Attendance!$G3922,FINALS_WEEK_WEDNESDAY_PERIOD_SCHEDULE[],2,TRUE),
       VLOOKUP(Attendance!$G3922,REGULAR_WEEK_SCHEDULE[[Wednesday]:[Period]],4,TRUE))),
IF(WEEKDAY($J3922) = 5,
       IF(COUNTIF(BLOCK_THURSDAY_DATES[],Attendance!$J3922) &gt; 0, VLOOKUP(Attendance!$G3922,BLOCK_THURSDAY_PERIOD_SCHEDULE[],2,TRUE),
       IF(COUNTIF(FINALS_WEEK_THURSDAY_DATE[],Attendance!$J3922) &gt; 0, VLOOKUP(Attendance!$G3922,FINALS_WEEK_THURSDAY_PERIOD_SCHEDULE[],2,TRUE),
       VLOOKUP(Attendance!$G3922,REGULAR_WEEK_SCHEDULE[[Thursday]:[Period]],3,TRUE))),
IF(WEEKDAY(Attendance!$J3922) = 6,
       IF(COUNTIF(FINALS_WEEK_FRIDAY_DATE[],Attendance!$J3922) &gt; 0, VLOOKUP(Attendance!$G3922,FINALS_WEEK_FRIDAY_PERIOD_SCHEDULE[],2,TRUE),
       VLOOKUP(Attendance!$G3922,REGULAR_WEEK_SCHEDULE[[Friday]:[Period]],2,TRUE))))))))))</f>
        <v/>
      </c>
      <c r="J3922" s="41" t="str">
        <f t="shared" ca="1" si="188"/>
        <v/>
      </c>
      <c r="K3922" s="41" t="str">
        <f>IF($A3922 &lt;&gt; "",VLOOKUP($A3922,'Student reference sheet'!$A$2:$V$2329, 7,FALSE), "")</f>
        <v/>
      </c>
      <c r="L3922" s="30" t="str">
        <f>IF($A3922 ="", "", VLOOKUP($A3922, 'Student reference sheet'!$A$2:$Z$2603,23,FALSE))</f>
        <v/>
      </c>
      <c r="M3922" s="30" t="str">
        <f>IF($A3922 ="", "", VLOOKUP($A3922, 'Student reference sheet'!$A$2:$Z$2603,24,FALSE))</f>
        <v/>
      </c>
      <c r="N3922" s="30" t="str">
        <f>IF($A3922 ="", "", VLOOKUP($A3922, 'Student reference sheet'!$A$2:$Z$2603,26,FALSE))</f>
        <v/>
      </c>
      <c r="O3922" s="30" t="str">
        <f>IF($A3922 ="", "", VLOOKUP($A3922, 'Student reference sheet'!$A$2:$Z$2603,25,FALSE))</f>
        <v/>
      </c>
      <c r="P3922" s="39" t="str">
        <f>IF($A3922 = "", "", IF(OR(VLOOKUP($A3922,'Student reference sheet'!$A$2:$V$2400,8,FALSE) = "R",  VLOOKUP($A3922,'Student reference sheet'!$A$2:$V$2400,8,FALSE) = "L"), "X", ""))</f>
        <v/>
      </c>
      <c r="Q3922" s="39" t="str">
        <f>IF($A3922 ="", "", VLOOKUP($A3922, 'Student reference sheet'!$A$2:$V$2603,22,FALSE))</f>
        <v/>
      </c>
      <c r="R3922" s="39" t="str">
        <f>IF($A3922 &lt;&gt; "",VLOOKUP($A3922,'Student reference sheet'!$A$2:$V$2329, 5,FALSE), "")</f>
        <v/>
      </c>
      <c r="S3922" s="39" t="str">
        <f>IF($A3922 &lt;&gt; "",VLOOKUP($A3922,'Student reference sheet'!$A$2:$V$2329, 6,FALSE), "")</f>
        <v/>
      </c>
      <c r="T3922" s="30" t="str">
        <f>IF($A3922 = "","",
IF(VLOOKUP($A3922,'Student reference sheet'!$A$2:$V$2329, 10,FALSE) = "Y", "Hispanic",
IF(VLOOKUP($A3922,'Student reference sheet'!$A$2:$V$2329,11,FALSE) &lt;&gt; "",
IF(VLOOKUP($A3922,'Student reference sheet'!$A$2:$V$2329,11,FALSE) = "UNK", "Unknown", VLOOKUP(VALUE(VLOOKUP($A3922,'Student reference sheet'!$A$2:$V$2329,11,FALSE)),'Ethnicity Reference'!$A$2:$B$22,2,FALSE)),
IF(VLOOKUP($A3922,'Student reference sheet'!$A$2:$V$2329,9,FALSE) &lt;&gt; "", VLOOKUP(VALUE(VLOOKUP($A3922,'Student reference sheet'!$A$2:$V$2329,9,FALSE)),'Ethnicity Reference'!$A$2:$B$22,2,FALSE),"Unknown"))))</f>
        <v/>
      </c>
      <c r="U3922" s="35"/>
    </row>
    <row r="3923" spans="1:21" ht="15.75">
      <c r="A3923" s="47"/>
      <c r="B3923" s="33"/>
      <c r="C3923" s="39" t="str">
        <f>IF($A3923 &lt;&gt; "",VLOOKUP($A3923,'Student reference sheet'!$A$2:$V$2329, 3,FALSE), "")</f>
        <v/>
      </c>
      <c r="D3923" s="39" t="str">
        <f>IF($A3923 &lt;&gt; "",VLOOKUP($A3923,'Student reference sheet'!$A$2:$V$2329, 2,FALSE), "")</f>
        <v/>
      </c>
      <c r="E3923" s="35"/>
      <c r="F3923" s="34"/>
      <c r="G3923" s="40" t="str">
        <f t="shared" ca="1" si="186"/>
        <v/>
      </c>
      <c r="H3923" s="40" t="str">
        <f t="shared" ca="1" si="187"/>
        <v/>
      </c>
      <c r="I3923" s="36" t="str">
        <f>IF($A3923 = "", "",
IF(COUNTIF(MINIMUM_DAY_DATES[], Attendance!J3923) &gt; 0, VLOOKUP(Attendance!$G3923,MINIMUM_DAY_PERIOD_SCHEDULE[], 2,TRUE),
IF(COUNTIF(RALLY_DATES[], Attendance!J3923) &gt; 0, VLOOKUP(Attendance!$G3923,RALLY_PERIOD_SCHEDULE[], 2,TRUE),
IF(WEEKDAY(Attendance!$J3923) = 2,
       IF(COUNTIF(FINALS_WEEK_MONDAY_DATE[],Attendance!$J3923) &gt; 0, VLOOKUP(Attendance!$G3923,FINALS_WEEK_MONDAY_PERIOD_SCHEDULE[],2,TRUE),
       VLOOKUP(Attendance!$G3923,REGULAR_WEEK_SCHEDULE[],6,TRUE)),
IF(WEEKDAY($J3923) = 3,
       IF(COUNTIF(FINALS_WEEK_TUESDAY_DATE[],Attendance!$J3923) &gt; 0, VLOOKUP(Attendance!$G3923,FINALS_WEEK_TUESDAY_PERIOD_SCHEDULE[],2,TRUE),
       VLOOKUP(Attendance!$G3923,REGULAR_WEEK_SCHEDULE[[Tuesday]:[Period]],5,TRUE)),
IF(WEEKDAY(Attendance!$J3923) = 4,
        IF(COUNTIF(BLOCK_WEDNESDAY_DATES[],Attendance!$J3923) &gt; 0, VLOOKUP(Attendance!$G3923,BLOCK_WEDNESDAY_PERIOD_SCHEDULE[],2,TRUE),
        IF(COUNTIF(FINALS_WEEK_WEDNESDAY_DATE[],Attendance!$J3923) &gt; 0, VLOOKUP(Attendance!$G3923,FINALS_WEEK_WEDNESDAY_PERIOD_SCHEDULE[],2,TRUE),
       VLOOKUP(Attendance!$G3923,REGULAR_WEEK_SCHEDULE[[Wednesday]:[Period]],4,TRUE))),
IF(WEEKDAY($J3923) = 5,
       IF(COUNTIF(BLOCK_THURSDAY_DATES[],Attendance!$J3923) &gt; 0, VLOOKUP(Attendance!$G3923,BLOCK_THURSDAY_PERIOD_SCHEDULE[],2,TRUE),
       IF(COUNTIF(FINALS_WEEK_THURSDAY_DATE[],Attendance!$J3923) &gt; 0, VLOOKUP(Attendance!$G3923,FINALS_WEEK_THURSDAY_PERIOD_SCHEDULE[],2,TRUE),
       VLOOKUP(Attendance!$G3923,REGULAR_WEEK_SCHEDULE[[Thursday]:[Period]],3,TRUE))),
IF(WEEKDAY(Attendance!$J3923) = 6,
       IF(COUNTIF(FINALS_WEEK_FRIDAY_DATE[],Attendance!$J3923) &gt; 0, VLOOKUP(Attendance!$G3923,FINALS_WEEK_FRIDAY_PERIOD_SCHEDULE[],2,TRUE),
       VLOOKUP(Attendance!$G3923,REGULAR_WEEK_SCHEDULE[[Friday]:[Period]],2,TRUE))))))))))</f>
        <v/>
      </c>
      <c r="J3923" s="41" t="str">
        <f t="shared" ca="1" si="188"/>
        <v/>
      </c>
      <c r="K3923" s="41" t="str">
        <f>IF($A3923 &lt;&gt; "",VLOOKUP($A3923,'Student reference sheet'!$A$2:$V$2329, 7,FALSE), "")</f>
        <v/>
      </c>
      <c r="L3923" s="30" t="str">
        <f>IF($A3923 ="", "", VLOOKUP($A3923, 'Student reference sheet'!$A$2:$Z$2603,23,FALSE))</f>
        <v/>
      </c>
      <c r="M3923" s="30" t="str">
        <f>IF($A3923 ="", "", VLOOKUP($A3923, 'Student reference sheet'!$A$2:$Z$2603,24,FALSE))</f>
        <v/>
      </c>
      <c r="N3923" s="30" t="str">
        <f>IF($A3923 ="", "", VLOOKUP($A3923, 'Student reference sheet'!$A$2:$Z$2603,26,FALSE))</f>
        <v/>
      </c>
      <c r="O3923" s="30" t="str">
        <f>IF($A3923 ="", "", VLOOKUP($A3923, 'Student reference sheet'!$A$2:$Z$2603,25,FALSE))</f>
        <v/>
      </c>
      <c r="P3923" s="39" t="str">
        <f>IF($A3923 = "", "", IF(OR(VLOOKUP($A3923,'Student reference sheet'!$A$2:$V$2400,8,FALSE) = "R",  VLOOKUP($A3923,'Student reference sheet'!$A$2:$V$2400,8,FALSE) = "L"), "X", ""))</f>
        <v/>
      </c>
      <c r="Q3923" s="39" t="str">
        <f>IF($A3923 ="", "", VLOOKUP($A3923, 'Student reference sheet'!$A$2:$V$2603,22,FALSE))</f>
        <v/>
      </c>
      <c r="R3923" s="39" t="str">
        <f>IF($A3923 &lt;&gt; "",VLOOKUP($A3923,'Student reference sheet'!$A$2:$V$2329, 5,FALSE), "")</f>
        <v/>
      </c>
      <c r="S3923" s="39" t="str">
        <f>IF($A3923 &lt;&gt; "",VLOOKUP($A3923,'Student reference sheet'!$A$2:$V$2329, 6,FALSE), "")</f>
        <v/>
      </c>
      <c r="T3923" s="30" t="str">
        <f>IF($A3923 = "","",
IF(VLOOKUP($A3923,'Student reference sheet'!$A$2:$V$2329, 10,FALSE) = "Y", "Hispanic",
IF(VLOOKUP($A3923,'Student reference sheet'!$A$2:$V$2329,11,FALSE) &lt;&gt; "",
IF(VLOOKUP($A3923,'Student reference sheet'!$A$2:$V$2329,11,FALSE) = "UNK", "Unknown", VLOOKUP(VALUE(VLOOKUP($A3923,'Student reference sheet'!$A$2:$V$2329,11,FALSE)),'Ethnicity Reference'!$A$2:$B$22,2,FALSE)),
IF(VLOOKUP($A3923,'Student reference sheet'!$A$2:$V$2329,9,FALSE) &lt;&gt; "", VLOOKUP(VALUE(VLOOKUP($A3923,'Student reference sheet'!$A$2:$V$2329,9,FALSE)),'Ethnicity Reference'!$A$2:$B$22,2,FALSE),"Unknown"))))</f>
        <v/>
      </c>
      <c r="U3923" s="35"/>
    </row>
    <row r="3924" spans="1:21" ht="15.75">
      <c r="A3924" s="47"/>
      <c r="B3924" s="33"/>
      <c r="C3924" s="39" t="str">
        <f>IF($A3924 &lt;&gt; "",VLOOKUP($A3924,'Student reference sheet'!$A$2:$V$2329, 3,FALSE), "")</f>
        <v/>
      </c>
      <c r="D3924" s="39" t="str">
        <f>IF($A3924 &lt;&gt; "",VLOOKUP($A3924,'Student reference sheet'!$A$2:$V$2329, 2,FALSE), "")</f>
        <v/>
      </c>
      <c r="E3924" s="35"/>
      <c r="F3924" s="34"/>
      <c r="G3924" s="40" t="str">
        <f t="shared" ca="1" si="186"/>
        <v/>
      </c>
      <c r="H3924" s="40" t="str">
        <f t="shared" ca="1" si="187"/>
        <v/>
      </c>
      <c r="I3924" s="36" t="str">
        <f>IF($A3924 = "", "",
IF(COUNTIF(MINIMUM_DAY_DATES[], Attendance!J3924) &gt; 0, VLOOKUP(Attendance!$G3924,MINIMUM_DAY_PERIOD_SCHEDULE[], 2,TRUE),
IF(COUNTIF(RALLY_DATES[], Attendance!J3924) &gt; 0, VLOOKUP(Attendance!$G3924,RALLY_PERIOD_SCHEDULE[], 2,TRUE),
IF(WEEKDAY(Attendance!$J3924) = 2,
       IF(COUNTIF(FINALS_WEEK_MONDAY_DATE[],Attendance!$J3924) &gt; 0, VLOOKUP(Attendance!$G3924,FINALS_WEEK_MONDAY_PERIOD_SCHEDULE[],2,TRUE),
       VLOOKUP(Attendance!$G3924,REGULAR_WEEK_SCHEDULE[],6,TRUE)),
IF(WEEKDAY($J3924) = 3,
       IF(COUNTIF(FINALS_WEEK_TUESDAY_DATE[],Attendance!$J3924) &gt; 0, VLOOKUP(Attendance!$G3924,FINALS_WEEK_TUESDAY_PERIOD_SCHEDULE[],2,TRUE),
       VLOOKUP(Attendance!$G3924,REGULAR_WEEK_SCHEDULE[[Tuesday]:[Period]],5,TRUE)),
IF(WEEKDAY(Attendance!$J3924) = 4,
        IF(COUNTIF(BLOCK_WEDNESDAY_DATES[],Attendance!$J3924) &gt; 0, VLOOKUP(Attendance!$G3924,BLOCK_WEDNESDAY_PERIOD_SCHEDULE[],2,TRUE),
        IF(COUNTIF(FINALS_WEEK_WEDNESDAY_DATE[],Attendance!$J3924) &gt; 0, VLOOKUP(Attendance!$G3924,FINALS_WEEK_WEDNESDAY_PERIOD_SCHEDULE[],2,TRUE),
       VLOOKUP(Attendance!$G3924,REGULAR_WEEK_SCHEDULE[[Wednesday]:[Period]],4,TRUE))),
IF(WEEKDAY($J3924) = 5,
       IF(COUNTIF(BLOCK_THURSDAY_DATES[],Attendance!$J3924) &gt; 0, VLOOKUP(Attendance!$G3924,BLOCK_THURSDAY_PERIOD_SCHEDULE[],2,TRUE),
       IF(COUNTIF(FINALS_WEEK_THURSDAY_DATE[],Attendance!$J3924) &gt; 0, VLOOKUP(Attendance!$G3924,FINALS_WEEK_THURSDAY_PERIOD_SCHEDULE[],2,TRUE),
       VLOOKUP(Attendance!$G3924,REGULAR_WEEK_SCHEDULE[[Thursday]:[Period]],3,TRUE))),
IF(WEEKDAY(Attendance!$J3924) = 6,
       IF(COUNTIF(FINALS_WEEK_FRIDAY_DATE[],Attendance!$J3924) &gt; 0, VLOOKUP(Attendance!$G3924,FINALS_WEEK_FRIDAY_PERIOD_SCHEDULE[],2,TRUE),
       VLOOKUP(Attendance!$G3924,REGULAR_WEEK_SCHEDULE[[Friday]:[Period]],2,TRUE))))))))))</f>
        <v/>
      </c>
      <c r="J3924" s="41" t="str">
        <f t="shared" ca="1" si="188"/>
        <v/>
      </c>
      <c r="K3924" s="41" t="str">
        <f>IF($A3924 &lt;&gt; "",VLOOKUP($A3924,'Student reference sheet'!$A$2:$V$2329, 7,FALSE), "")</f>
        <v/>
      </c>
      <c r="L3924" s="30" t="str">
        <f>IF($A3924 ="", "", VLOOKUP($A3924, 'Student reference sheet'!$A$2:$Z$2603,23,FALSE))</f>
        <v/>
      </c>
      <c r="M3924" s="30" t="str">
        <f>IF($A3924 ="", "", VLOOKUP($A3924, 'Student reference sheet'!$A$2:$Z$2603,24,FALSE))</f>
        <v/>
      </c>
      <c r="N3924" s="30" t="str">
        <f>IF($A3924 ="", "", VLOOKUP($A3924, 'Student reference sheet'!$A$2:$Z$2603,26,FALSE))</f>
        <v/>
      </c>
      <c r="O3924" s="30" t="str">
        <f>IF($A3924 ="", "", VLOOKUP($A3924, 'Student reference sheet'!$A$2:$Z$2603,25,FALSE))</f>
        <v/>
      </c>
      <c r="P3924" s="39" t="str">
        <f>IF($A3924 = "", "", IF(OR(VLOOKUP($A3924,'Student reference sheet'!$A$2:$V$2400,8,FALSE) = "R",  VLOOKUP($A3924,'Student reference sheet'!$A$2:$V$2400,8,FALSE) = "L"), "X", ""))</f>
        <v/>
      </c>
      <c r="Q3924" s="39" t="str">
        <f>IF($A3924 ="", "", VLOOKUP($A3924, 'Student reference sheet'!$A$2:$V$2603,22,FALSE))</f>
        <v/>
      </c>
      <c r="R3924" s="39" t="str">
        <f>IF($A3924 &lt;&gt; "",VLOOKUP($A3924,'Student reference sheet'!$A$2:$V$2329, 5,FALSE), "")</f>
        <v/>
      </c>
      <c r="S3924" s="39" t="str">
        <f>IF($A3924 &lt;&gt; "",VLOOKUP($A3924,'Student reference sheet'!$A$2:$V$2329, 6,FALSE), "")</f>
        <v/>
      </c>
      <c r="T3924" s="30" t="str">
        <f>IF($A3924 = "","",
IF(VLOOKUP($A3924,'Student reference sheet'!$A$2:$V$2329, 10,FALSE) = "Y", "Hispanic",
IF(VLOOKUP($A3924,'Student reference sheet'!$A$2:$V$2329,11,FALSE) &lt;&gt; "",
IF(VLOOKUP($A3924,'Student reference sheet'!$A$2:$V$2329,11,FALSE) = "UNK", "Unknown", VLOOKUP(VALUE(VLOOKUP($A3924,'Student reference sheet'!$A$2:$V$2329,11,FALSE)),'Ethnicity Reference'!$A$2:$B$22,2,FALSE)),
IF(VLOOKUP($A3924,'Student reference sheet'!$A$2:$V$2329,9,FALSE) &lt;&gt; "", VLOOKUP(VALUE(VLOOKUP($A3924,'Student reference sheet'!$A$2:$V$2329,9,FALSE)),'Ethnicity Reference'!$A$2:$B$22,2,FALSE),"Unknown"))))</f>
        <v/>
      </c>
      <c r="U3924" s="35"/>
    </row>
    <row r="3925" spans="1:21" ht="15.75">
      <c r="A3925" s="47"/>
      <c r="B3925" s="33"/>
      <c r="C3925" s="39" t="str">
        <f>IF($A3925 &lt;&gt; "",VLOOKUP($A3925,'Student reference sheet'!$A$2:$V$2329, 3,FALSE), "")</f>
        <v/>
      </c>
      <c r="D3925" s="39" t="str">
        <f>IF($A3925 &lt;&gt; "",VLOOKUP($A3925,'Student reference sheet'!$A$2:$V$2329, 2,FALSE), "")</f>
        <v/>
      </c>
      <c r="E3925" s="35"/>
      <c r="F3925" s="34"/>
      <c r="G3925" s="40" t="str">
        <f t="shared" ca="1" si="186"/>
        <v/>
      </c>
      <c r="H3925" s="40" t="str">
        <f t="shared" ca="1" si="187"/>
        <v/>
      </c>
      <c r="I3925" s="36" t="str">
        <f>IF($A3925 = "", "",
IF(COUNTIF(MINIMUM_DAY_DATES[], Attendance!J3925) &gt; 0, VLOOKUP(Attendance!$G3925,MINIMUM_DAY_PERIOD_SCHEDULE[], 2,TRUE),
IF(COUNTIF(RALLY_DATES[], Attendance!J3925) &gt; 0, VLOOKUP(Attendance!$G3925,RALLY_PERIOD_SCHEDULE[], 2,TRUE),
IF(WEEKDAY(Attendance!$J3925) = 2,
       IF(COUNTIF(FINALS_WEEK_MONDAY_DATE[],Attendance!$J3925) &gt; 0, VLOOKUP(Attendance!$G3925,FINALS_WEEK_MONDAY_PERIOD_SCHEDULE[],2,TRUE),
       VLOOKUP(Attendance!$G3925,REGULAR_WEEK_SCHEDULE[],6,TRUE)),
IF(WEEKDAY($J3925) = 3,
       IF(COUNTIF(FINALS_WEEK_TUESDAY_DATE[],Attendance!$J3925) &gt; 0, VLOOKUP(Attendance!$G3925,FINALS_WEEK_TUESDAY_PERIOD_SCHEDULE[],2,TRUE),
       VLOOKUP(Attendance!$G3925,REGULAR_WEEK_SCHEDULE[[Tuesday]:[Period]],5,TRUE)),
IF(WEEKDAY(Attendance!$J3925) = 4,
        IF(COUNTIF(BLOCK_WEDNESDAY_DATES[],Attendance!$J3925) &gt; 0, VLOOKUP(Attendance!$G3925,BLOCK_WEDNESDAY_PERIOD_SCHEDULE[],2,TRUE),
        IF(COUNTIF(FINALS_WEEK_WEDNESDAY_DATE[],Attendance!$J3925) &gt; 0, VLOOKUP(Attendance!$G3925,FINALS_WEEK_WEDNESDAY_PERIOD_SCHEDULE[],2,TRUE),
       VLOOKUP(Attendance!$G3925,REGULAR_WEEK_SCHEDULE[[Wednesday]:[Period]],4,TRUE))),
IF(WEEKDAY($J3925) = 5,
       IF(COUNTIF(BLOCK_THURSDAY_DATES[],Attendance!$J3925) &gt; 0, VLOOKUP(Attendance!$G3925,BLOCK_THURSDAY_PERIOD_SCHEDULE[],2,TRUE),
       IF(COUNTIF(FINALS_WEEK_THURSDAY_DATE[],Attendance!$J3925) &gt; 0, VLOOKUP(Attendance!$G3925,FINALS_WEEK_THURSDAY_PERIOD_SCHEDULE[],2,TRUE),
       VLOOKUP(Attendance!$G3925,REGULAR_WEEK_SCHEDULE[[Thursday]:[Period]],3,TRUE))),
IF(WEEKDAY(Attendance!$J3925) = 6,
       IF(COUNTIF(FINALS_WEEK_FRIDAY_DATE[],Attendance!$J3925) &gt; 0, VLOOKUP(Attendance!$G3925,FINALS_WEEK_FRIDAY_PERIOD_SCHEDULE[],2,TRUE),
       VLOOKUP(Attendance!$G3925,REGULAR_WEEK_SCHEDULE[[Friday]:[Period]],2,TRUE))))))))))</f>
        <v/>
      </c>
      <c r="J3925" s="41" t="str">
        <f t="shared" ca="1" si="188"/>
        <v/>
      </c>
      <c r="K3925" s="41" t="str">
        <f>IF($A3925 &lt;&gt; "",VLOOKUP($A3925,'Student reference sheet'!$A$2:$V$2329, 7,FALSE), "")</f>
        <v/>
      </c>
      <c r="L3925" s="30" t="str">
        <f>IF($A3925 ="", "", VLOOKUP($A3925, 'Student reference sheet'!$A$2:$Z$2603,23,FALSE))</f>
        <v/>
      </c>
      <c r="M3925" s="30" t="str">
        <f>IF($A3925 ="", "", VLOOKUP($A3925, 'Student reference sheet'!$A$2:$Z$2603,24,FALSE))</f>
        <v/>
      </c>
      <c r="N3925" s="30" t="str">
        <f>IF($A3925 ="", "", VLOOKUP($A3925, 'Student reference sheet'!$A$2:$Z$2603,26,FALSE))</f>
        <v/>
      </c>
      <c r="O3925" s="30" t="str">
        <f>IF($A3925 ="", "", VLOOKUP($A3925, 'Student reference sheet'!$A$2:$Z$2603,25,FALSE))</f>
        <v/>
      </c>
      <c r="P3925" s="39" t="str">
        <f>IF($A3925 = "", "", IF(OR(VLOOKUP($A3925,'Student reference sheet'!$A$2:$V$2400,8,FALSE) = "R",  VLOOKUP($A3925,'Student reference sheet'!$A$2:$V$2400,8,FALSE) = "L"), "X", ""))</f>
        <v/>
      </c>
      <c r="Q3925" s="39" t="str">
        <f>IF($A3925 ="", "", VLOOKUP($A3925, 'Student reference sheet'!$A$2:$V$2603,22,FALSE))</f>
        <v/>
      </c>
      <c r="R3925" s="39" t="str">
        <f>IF($A3925 &lt;&gt; "",VLOOKUP($A3925,'Student reference sheet'!$A$2:$V$2329, 5,FALSE), "")</f>
        <v/>
      </c>
      <c r="S3925" s="39" t="str">
        <f>IF($A3925 &lt;&gt; "",VLOOKUP($A3925,'Student reference sheet'!$A$2:$V$2329, 6,FALSE), "")</f>
        <v/>
      </c>
      <c r="T3925" s="30" t="str">
        <f>IF($A3925 = "","",
IF(VLOOKUP($A3925,'Student reference sheet'!$A$2:$V$2329, 10,FALSE) = "Y", "Hispanic",
IF(VLOOKUP($A3925,'Student reference sheet'!$A$2:$V$2329,11,FALSE) &lt;&gt; "",
IF(VLOOKUP($A3925,'Student reference sheet'!$A$2:$V$2329,11,FALSE) = "UNK", "Unknown", VLOOKUP(VALUE(VLOOKUP($A3925,'Student reference sheet'!$A$2:$V$2329,11,FALSE)),'Ethnicity Reference'!$A$2:$B$22,2,FALSE)),
IF(VLOOKUP($A3925,'Student reference sheet'!$A$2:$V$2329,9,FALSE) &lt;&gt; "", VLOOKUP(VALUE(VLOOKUP($A3925,'Student reference sheet'!$A$2:$V$2329,9,FALSE)),'Ethnicity Reference'!$A$2:$B$22,2,FALSE),"Unknown"))))</f>
        <v/>
      </c>
      <c r="U3925" s="35"/>
    </row>
    <row r="3926" spans="1:21" ht="15.75">
      <c r="A3926" s="47"/>
      <c r="B3926" s="33"/>
      <c r="C3926" s="39" t="str">
        <f>IF($A3926 &lt;&gt; "",VLOOKUP($A3926,'Student reference sheet'!$A$2:$V$2329, 3,FALSE), "")</f>
        <v/>
      </c>
      <c r="D3926" s="39" t="str">
        <f>IF($A3926 &lt;&gt; "",VLOOKUP($A3926,'Student reference sheet'!$A$2:$V$2329, 2,FALSE), "")</f>
        <v/>
      </c>
      <c r="E3926" s="35"/>
      <c r="F3926" s="34"/>
      <c r="G3926" s="40" t="str">
        <f t="shared" ca="1" si="186"/>
        <v/>
      </c>
      <c r="H3926" s="40" t="str">
        <f t="shared" ca="1" si="187"/>
        <v/>
      </c>
      <c r="I3926" s="36" t="str">
        <f>IF($A3926 = "", "",
IF(COUNTIF(MINIMUM_DAY_DATES[], Attendance!J3926) &gt; 0, VLOOKUP(Attendance!$G3926,MINIMUM_DAY_PERIOD_SCHEDULE[], 2,TRUE),
IF(COUNTIF(RALLY_DATES[], Attendance!J3926) &gt; 0, VLOOKUP(Attendance!$G3926,RALLY_PERIOD_SCHEDULE[], 2,TRUE),
IF(WEEKDAY(Attendance!$J3926) = 2,
       IF(COUNTIF(FINALS_WEEK_MONDAY_DATE[],Attendance!$J3926) &gt; 0, VLOOKUP(Attendance!$G3926,FINALS_WEEK_MONDAY_PERIOD_SCHEDULE[],2,TRUE),
       VLOOKUP(Attendance!$G3926,REGULAR_WEEK_SCHEDULE[],6,TRUE)),
IF(WEEKDAY($J3926) = 3,
       IF(COUNTIF(FINALS_WEEK_TUESDAY_DATE[],Attendance!$J3926) &gt; 0, VLOOKUP(Attendance!$G3926,FINALS_WEEK_TUESDAY_PERIOD_SCHEDULE[],2,TRUE),
       VLOOKUP(Attendance!$G3926,REGULAR_WEEK_SCHEDULE[[Tuesday]:[Period]],5,TRUE)),
IF(WEEKDAY(Attendance!$J3926) = 4,
        IF(COUNTIF(BLOCK_WEDNESDAY_DATES[],Attendance!$J3926) &gt; 0, VLOOKUP(Attendance!$G3926,BLOCK_WEDNESDAY_PERIOD_SCHEDULE[],2,TRUE),
        IF(COUNTIF(FINALS_WEEK_WEDNESDAY_DATE[],Attendance!$J3926) &gt; 0, VLOOKUP(Attendance!$G3926,FINALS_WEEK_WEDNESDAY_PERIOD_SCHEDULE[],2,TRUE),
       VLOOKUP(Attendance!$G3926,REGULAR_WEEK_SCHEDULE[[Wednesday]:[Period]],4,TRUE))),
IF(WEEKDAY($J3926) = 5,
       IF(COUNTIF(BLOCK_THURSDAY_DATES[],Attendance!$J3926) &gt; 0, VLOOKUP(Attendance!$G3926,BLOCK_THURSDAY_PERIOD_SCHEDULE[],2,TRUE),
       IF(COUNTIF(FINALS_WEEK_THURSDAY_DATE[],Attendance!$J3926) &gt; 0, VLOOKUP(Attendance!$G3926,FINALS_WEEK_THURSDAY_PERIOD_SCHEDULE[],2,TRUE),
       VLOOKUP(Attendance!$G3926,REGULAR_WEEK_SCHEDULE[[Thursday]:[Period]],3,TRUE))),
IF(WEEKDAY(Attendance!$J3926) = 6,
       IF(COUNTIF(FINALS_WEEK_FRIDAY_DATE[],Attendance!$J3926) &gt; 0, VLOOKUP(Attendance!$G3926,FINALS_WEEK_FRIDAY_PERIOD_SCHEDULE[],2,TRUE),
       VLOOKUP(Attendance!$G3926,REGULAR_WEEK_SCHEDULE[[Friday]:[Period]],2,TRUE))))))))))</f>
        <v/>
      </c>
      <c r="J3926" s="41" t="str">
        <f t="shared" ca="1" si="188"/>
        <v/>
      </c>
      <c r="K3926" s="41" t="str">
        <f>IF($A3926 &lt;&gt; "",VLOOKUP($A3926,'Student reference sheet'!$A$2:$V$2329, 7,FALSE), "")</f>
        <v/>
      </c>
      <c r="L3926" s="30" t="str">
        <f>IF($A3926 ="", "", VLOOKUP($A3926, 'Student reference sheet'!$A$2:$Z$2603,23,FALSE))</f>
        <v/>
      </c>
      <c r="M3926" s="30" t="str">
        <f>IF($A3926 ="", "", VLOOKUP($A3926, 'Student reference sheet'!$A$2:$Z$2603,24,FALSE))</f>
        <v/>
      </c>
      <c r="N3926" s="30" t="str">
        <f>IF($A3926 ="", "", VLOOKUP($A3926, 'Student reference sheet'!$A$2:$Z$2603,26,FALSE))</f>
        <v/>
      </c>
      <c r="O3926" s="30" t="str">
        <f>IF($A3926 ="", "", VLOOKUP($A3926, 'Student reference sheet'!$A$2:$Z$2603,25,FALSE))</f>
        <v/>
      </c>
      <c r="P3926" s="39" t="str">
        <f>IF($A3926 = "", "", IF(OR(VLOOKUP($A3926,'Student reference sheet'!$A$2:$V$2400,8,FALSE) = "R",  VLOOKUP($A3926,'Student reference sheet'!$A$2:$V$2400,8,FALSE) = "L"), "X", ""))</f>
        <v/>
      </c>
      <c r="Q3926" s="39" t="str">
        <f>IF($A3926 ="", "", VLOOKUP($A3926, 'Student reference sheet'!$A$2:$V$2603,22,FALSE))</f>
        <v/>
      </c>
      <c r="R3926" s="39" t="str">
        <f>IF($A3926 &lt;&gt; "",VLOOKUP($A3926,'Student reference sheet'!$A$2:$V$2329, 5,FALSE), "")</f>
        <v/>
      </c>
      <c r="S3926" s="39" t="str">
        <f>IF($A3926 &lt;&gt; "",VLOOKUP($A3926,'Student reference sheet'!$A$2:$V$2329, 6,FALSE), "")</f>
        <v/>
      </c>
      <c r="T3926" s="30" t="str">
        <f>IF($A3926 = "","",
IF(VLOOKUP($A3926,'Student reference sheet'!$A$2:$V$2329, 10,FALSE) = "Y", "Hispanic",
IF(VLOOKUP($A3926,'Student reference sheet'!$A$2:$V$2329,11,FALSE) &lt;&gt; "",
IF(VLOOKUP($A3926,'Student reference sheet'!$A$2:$V$2329,11,FALSE) = "UNK", "Unknown", VLOOKUP(VALUE(VLOOKUP($A3926,'Student reference sheet'!$A$2:$V$2329,11,FALSE)),'Ethnicity Reference'!$A$2:$B$22,2,FALSE)),
IF(VLOOKUP($A3926,'Student reference sheet'!$A$2:$V$2329,9,FALSE) &lt;&gt; "", VLOOKUP(VALUE(VLOOKUP($A3926,'Student reference sheet'!$A$2:$V$2329,9,FALSE)),'Ethnicity Reference'!$A$2:$B$22,2,FALSE),"Unknown"))))</f>
        <v/>
      </c>
      <c r="U3926" s="35"/>
    </row>
    <row r="3927" spans="1:21" ht="15.75">
      <c r="A3927" s="47"/>
      <c r="B3927" s="33"/>
      <c r="C3927" s="39" t="str">
        <f>IF($A3927 &lt;&gt; "",VLOOKUP($A3927,'Student reference sheet'!$A$2:$V$2329, 3,FALSE), "")</f>
        <v/>
      </c>
      <c r="D3927" s="39" t="str">
        <f>IF($A3927 &lt;&gt; "",VLOOKUP($A3927,'Student reference sheet'!$A$2:$V$2329, 2,FALSE), "")</f>
        <v/>
      </c>
      <c r="E3927" s="35"/>
      <c r="F3927" s="34"/>
      <c r="G3927" s="40" t="str">
        <f t="shared" ca="1" si="186"/>
        <v/>
      </c>
      <c r="H3927" s="40" t="str">
        <f t="shared" ca="1" si="187"/>
        <v/>
      </c>
      <c r="I3927" s="36" t="str">
        <f>IF($A3927 = "", "",
IF(COUNTIF(MINIMUM_DAY_DATES[], Attendance!J3927) &gt; 0, VLOOKUP(Attendance!$G3927,MINIMUM_DAY_PERIOD_SCHEDULE[], 2,TRUE),
IF(COUNTIF(RALLY_DATES[], Attendance!J3927) &gt; 0, VLOOKUP(Attendance!$G3927,RALLY_PERIOD_SCHEDULE[], 2,TRUE),
IF(WEEKDAY(Attendance!$J3927) = 2,
       IF(COUNTIF(FINALS_WEEK_MONDAY_DATE[],Attendance!$J3927) &gt; 0, VLOOKUP(Attendance!$G3927,FINALS_WEEK_MONDAY_PERIOD_SCHEDULE[],2,TRUE),
       VLOOKUP(Attendance!$G3927,REGULAR_WEEK_SCHEDULE[],6,TRUE)),
IF(WEEKDAY($J3927) = 3,
       IF(COUNTIF(FINALS_WEEK_TUESDAY_DATE[],Attendance!$J3927) &gt; 0, VLOOKUP(Attendance!$G3927,FINALS_WEEK_TUESDAY_PERIOD_SCHEDULE[],2,TRUE),
       VLOOKUP(Attendance!$G3927,REGULAR_WEEK_SCHEDULE[[Tuesday]:[Period]],5,TRUE)),
IF(WEEKDAY(Attendance!$J3927) = 4,
        IF(COUNTIF(BLOCK_WEDNESDAY_DATES[],Attendance!$J3927) &gt; 0, VLOOKUP(Attendance!$G3927,BLOCK_WEDNESDAY_PERIOD_SCHEDULE[],2,TRUE),
        IF(COUNTIF(FINALS_WEEK_WEDNESDAY_DATE[],Attendance!$J3927) &gt; 0, VLOOKUP(Attendance!$G3927,FINALS_WEEK_WEDNESDAY_PERIOD_SCHEDULE[],2,TRUE),
       VLOOKUP(Attendance!$G3927,REGULAR_WEEK_SCHEDULE[[Wednesday]:[Period]],4,TRUE))),
IF(WEEKDAY($J3927) = 5,
       IF(COUNTIF(BLOCK_THURSDAY_DATES[],Attendance!$J3927) &gt; 0, VLOOKUP(Attendance!$G3927,BLOCK_THURSDAY_PERIOD_SCHEDULE[],2,TRUE),
       IF(COUNTIF(FINALS_WEEK_THURSDAY_DATE[],Attendance!$J3927) &gt; 0, VLOOKUP(Attendance!$G3927,FINALS_WEEK_THURSDAY_PERIOD_SCHEDULE[],2,TRUE),
       VLOOKUP(Attendance!$G3927,REGULAR_WEEK_SCHEDULE[[Thursday]:[Period]],3,TRUE))),
IF(WEEKDAY(Attendance!$J3927) = 6,
       IF(COUNTIF(FINALS_WEEK_FRIDAY_DATE[],Attendance!$J3927) &gt; 0, VLOOKUP(Attendance!$G3927,FINALS_WEEK_FRIDAY_PERIOD_SCHEDULE[],2,TRUE),
       VLOOKUP(Attendance!$G3927,REGULAR_WEEK_SCHEDULE[[Friday]:[Period]],2,TRUE))))))))))</f>
        <v/>
      </c>
      <c r="J3927" s="41" t="str">
        <f t="shared" ca="1" si="188"/>
        <v/>
      </c>
      <c r="K3927" s="41" t="str">
        <f>IF($A3927 &lt;&gt; "",VLOOKUP($A3927,'Student reference sheet'!$A$2:$V$2329, 7,FALSE), "")</f>
        <v/>
      </c>
      <c r="L3927" s="30" t="str">
        <f>IF($A3927 ="", "", VLOOKUP($A3927, 'Student reference sheet'!$A$2:$Z$2603,23,FALSE))</f>
        <v/>
      </c>
      <c r="M3927" s="30" t="str">
        <f>IF($A3927 ="", "", VLOOKUP($A3927, 'Student reference sheet'!$A$2:$Z$2603,24,FALSE))</f>
        <v/>
      </c>
      <c r="N3927" s="30" t="str">
        <f>IF($A3927 ="", "", VLOOKUP($A3927, 'Student reference sheet'!$A$2:$Z$2603,26,FALSE))</f>
        <v/>
      </c>
      <c r="O3927" s="30" t="str">
        <f>IF($A3927 ="", "", VLOOKUP($A3927, 'Student reference sheet'!$A$2:$Z$2603,25,FALSE))</f>
        <v/>
      </c>
      <c r="P3927" s="39" t="str">
        <f>IF($A3927 = "", "", IF(OR(VLOOKUP($A3927,'Student reference sheet'!$A$2:$V$2400,8,FALSE) = "R",  VLOOKUP($A3927,'Student reference sheet'!$A$2:$V$2400,8,FALSE) = "L"), "X", ""))</f>
        <v/>
      </c>
      <c r="Q3927" s="39" t="str">
        <f>IF($A3927 ="", "", VLOOKUP($A3927, 'Student reference sheet'!$A$2:$V$2603,22,FALSE))</f>
        <v/>
      </c>
      <c r="R3927" s="39" t="str">
        <f>IF($A3927 &lt;&gt; "",VLOOKUP($A3927,'Student reference sheet'!$A$2:$V$2329, 5,FALSE), "")</f>
        <v/>
      </c>
      <c r="S3927" s="39" t="str">
        <f>IF($A3927 &lt;&gt; "",VLOOKUP($A3927,'Student reference sheet'!$A$2:$V$2329, 6,FALSE), "")</f>
        <v/>
      </c>
      <c r="T3927" s="30" t="str">
        <f>IF($A3927 = "","",
IF(VLOOKUP($A3927,'Student reference sheet'!$A$2:$V$2329, 10,FALSE) = "Y", "Hispanic",
IF(VLOOKUP($A3927,'Student reference sheet'!$A$2:$V$2329,11,FALSE) &lt;&gt; "",
IF(VLOOKUP($A3927,'Student reference sheet'!$A$2:$V$2329,11,FALSE) = "UNK", "Unknown", VLOOKUP(VALUE(VLOOKUP($A3927,'Student reference sheet'!$A$2:$V$2329,11,FALSE)),'Ethnicity Reference'!$A$2:$B$22,2,FALSE)),
IF(VLOOKUP($A3927,'Student reference sheet'!$A$2:$V$2329,9,FALSE) &lt;&gt; "", VLOOKUP(VALUE(VLOOKUP($A3927,'Student reference sheet'!$A$2:$V$2329,9,FALSE)),'Ethnicity Reference'!$A$2:$B$22,2,FALSE),"Unknown"))))</f>
        <v/>
      </c>
      <c r="U3927" s="35"/>
    </row>
    <row r="3928" spans="1:21" ht="15.75">
      <c r="A3928" s="47"/>
      <c r="B3928" s="33"/>
      <c r="C3928" s="39" t="str">
        <f>IF($A3928 &lt;&gt; "",VLOOKUP($A3928,'Student reference sheet'!$A$2:$V$2329, 3,FALSE), "")</f>
        <v/>
      </c>
      <c r="D3928" s="39" t="str">
        <f>IF($A3928 &lt;&gt; "",VLOOKUP($A3928,'Student reference sheet'!$A$2:$V$2329, 2,FALSE), "")</f>
        <v/>
      </c>
      <c r="E3928" s="35"/>
      <c r="F3928" s="34"/>
      <c r="G3928" s="40" t="str">
        <f t="shared" ca="1" si="186"/>
        <v/>
      </c>
      <c r="H3928" s="40" t="str">
        <f t="shared" ca="1" si="187"/>
        <v/>
      </c>
      <c r="I3928" s="36" t="str">
        <f>IF($A3928 = "", "",
IF(COUNTIF(MINIMUM_DAY_DATES[], Attendance!J3928) &gt; 0, VLOOKUP(Attendance!$G3928,MINIMUM_DAY_PERIOD_SCHEDULE[], 2,TRUE),
IF(COUNTIF(RALLY_DATES[], Attendance!J3928) &gt; 0, VLOOKUP(Attendance!$G3928,RALLY_PERIOD_SCHEDULE[], 2,TRUE),
IF(WEEKDAY(Attendance!$J3928) = 2,
       IF(COUNTIF(FINALS_WEEK_MONDAY_DATE[],Attendance!$J3928) &gt; 0, VLOOKUP(Attendance!$G3928,FINALS_WEEK_MONDAY_PERIOD_SCHEDULE[],2,TRUE),
       VLOOKUP(Attendance!$G3928,REGULAR_WEEK_SCHEDULE[],6,TRUE)),
IF(WEEKDAY($J3928) = 3,
       IF(COUNTIF(FINALS_WEEK_TUESDAY_DATE[],Attendance!$J3928) &gt; 0, VLOOKUP(Attendance!$G3928,FINALS_WEEK_TUESDAY_PERIOD_SCHEDULE[],2,TRUE),
       VLOOKUP(Attendance!$G3928,REGULAR_WEEK_SCHEDULE[[Tuesday]:[Period]],5,TRUE)),
IF(WEEKDAY(Attendance!$J3928) = 4,
        IF(COUNTIF(BLOCK_WEDNESDAY_DATES[],Attendance!$J3928) &gt; 0, VLOOKUP(Attendance!$G3928,BLOCK_WEDNESDAY_PERIOD_SCHEDULE[],2,TRUE),
        IF(COUNTIF(FINALS_WEEK_WEDNESDAY_DATE[],Attendance!$J3928) &gt; 0, VLOOKUP(Attendance!$G3928,FINALS_WEEK_WEDNESDAY_PERIOD_SCHEDULE[],2,TRUE),
       VLOOKUP(Attendance!$G3928,REGULAR_WEEK_SCHEDULE[[Wednesday]:[Period]],4,TRUE))),
IF(WEEKDAY($J3928) = 5,
       IF(COUNTIF(BLOCK_THURSDAY_DATES[],Attendance!$J3928) &gt; 0, VLOOKUP(Attendance!$G3928,BLOCK_THURSDAY_PERIOD_SCHEDULE[],2,TRUE),
       IF(COUNTIF(FINALS_WEEK_THURSDAY_DATE[],Attendance!$J3928) &gt; 0, VLOOKUP(Attendance!$G3928,FINALS_WEEK_THURSDAY_PERIOD_SCHEDULE[],2,TRUE),
       VLOOKUP(Attendance!$G3928,REGULAR_WEEK_SCHEDULE[[Thursday]:[Period]],3,TRUE))),
IF(WEEKDAY(Attendance!$J3928) = 6,
       IF(COUNTIF(FINALS_WEEK_FRIDAY_DATE[],Attendance!$J3928) &gt; 0, VLOOKUP(Attendance!$G3928,FINALS_WEEK_FRIDAY_PERIOD_SCHEDULE[],2,TRUE),
       VLOOKUP(Attendance!$G3928,REGULAR_WEEK_SCHEDULE[[Friday]:[Period]],2,TRUE))))))))))</f>
        <v/>
      </c>
      <c r="J3928" s="41" t="str">
        <f t="shared" ca="1" si="188"/>
        <v/>
      </c>
      <c r="K3928" s="41" t="str">
        <f>IF($A3928 &lt;&gt; "",VLOOKUP($A3928,'Student reference sheet'!$A$2:$V$2329, 7,FALSE), "")</f>
        <v/>
      </c>
      <c r="L3928" s="30" t="str">
        <f>IF($A3928 ="", "", VLOOKUP($A3928, 'Student reference sheet'!$A$2:$Z$2603,23,FALSE))</f>
        <v/>
      </c>
      <c r="M3928" s="30" t="str">
        <f>IF($A3928 ="", "", VLOOKUP($A3928, 'Student reference sheet'!$A$2:$Z$2603,24,FALSE))</f>
        <v/>
      </c>
      <c r="N3928" s="30" t="str">
        <f>IF($A3928 ="", "", VLOOKUP($A3928, 'Student reference sheet'!$A$2:$Z$2603,26,FALSE))</f>
        <v/>
      </c>
      <c r="O3928" s="30" t="str">
        <f>IF($A3928 ="", "", VLOOKUP($A3928, 'Student reference sheet'!$A$2:$Z$2603,25,FALSE))</f>
        <v/>
      </c>
      <c r="P3928" s="39" t="str">
        <f>IF($A3928 = "", "", IF(OR(VLOOKUP($A3928,'Student reference sheet'!$A$2:$V$2400,8,FALSE) = "R",  VLOOKUP($A3928,'Student reference sheet'!$A$2:$V$2400,8,FALSE) = "L"), "X", ""))</f>
        <v/>
      </c>
      <c r="Q3928" s="39" t="str">
        <f>IF($A3928 ="", "", VLOOKUP($A3928, 'Student reference sheet'!$A$2:$V$2603,22,FALSE))</f>
        <v/>
      </c>
      <c r="R3928" s="39" t="str">
        <f>IF($A3928 &lt;&gt; "",VLOOKUP($A3928,'Student reference sheet'!$A$2:$V$2329, 5,FALSE), "")</f>
        <v/>
      </c>
      <c r="S3928" s="39" t="str">
        <f>IF($A3928 &lt;&gt; "",VLOOKUP($A3928,'Student reference sheet'!$A$2:$V$2329, 6,FALSE), "")</f>
        <v/>
      </c>
      <c r="T3928" s="30" t="str">
        <f>IF($A3928 = "","",
IF(VLOOKUP($A3928,'Student reference sheet'!$A$2:$V$2329, 10,FALSE) = "Y", "Hispanic",
IF(VLOOKUP($A3928,'Student reference sheet'!$A$2:$V$2329,11,FALSE) &lt;&gt; "",
IF(VLOOKUP($A3928,'Student reference sheet'!$A$2:$V$2329,11,FALSE) = "UNK", "Unknown", VLOOKUP(VALUE(VLOOKUP($A3928,'Student reference sheet'!$A$2:$V$2329,11,FALSE)),'Ethnicity Reference'!$A$2:$B$22,2,FALSE)),
IF(VLOOKUP($A3928,'Student reference sheet'!$A$2:$V$2329,9,FALSE) &lt;&gt; "", VLOOKUP(VALUE(VLOOKUP($A3928,'Student reference sheet'!$A$2:$V$2329,9,FALSE)),'Ethnicity Reference'!$A$2:$B$22,2,FALSE),"Unknown"))))</f>
        <v/>
      </c>
      <c r="U3928" s="35"/>
    </row>
    <row r="3929" spans="1:21" ht="15.75">
      <c r="A3929" s="47"/>
      <c r="B3929" s="33"/>
      <c r="C3929" s="39" t="str">
        <f>IF($A3929 &lt;&gt; "",VLOOKUP($A3929,'Student reference sheet'!$A$2:$V$2329, 3,FALSE), "")</f>
        <v/>
      </c>
      <c r="D3929" s="39" t="str">
        <f>IF($A3929 &lt;&gt; "",VLOOKUP($A3929,'Student reference sheet'!$A$2:$V$2329, 2,FALSE), "")</f>
        <v/>
      </c>
      <c r="E3929" s="35"/>
      <c r="F3929" s="34"/>
      <c r="G3929" s="40" t="str">
        <f t="shared" ca="1" si="186"/>
        <v/>
      </c>
      <c r="H3929" s="40" t="str">
        <f t="shared" ca="1" si="187"/>
        <v/>
      </c>
      <c r="I3929" s="36" t="str">
        <f>IF($A3929 = "", "",
IF(COUNTIF(MINIMUM_DAY_DATES[], Attendance!J3929) &gt; 0, VLOOKUP(Attendance!$G3929,MINIMUM_DAY_PERIOD_SCHEDULE[], 2,TRUE),
IF(COUNTIF(RALLY_DATES[], Attendance!J3929) &gt; 0, VLOOKUP(Attendance!$G3929,RALLY_PERIOD_SCHEDULE[], 2,TRUE),
IF(WEEKDAY(Attendance!$J3929) = 2,
       IF(COUNTIF(FINALS_WEEK_MONDAY_DATE[],Attendance!$J3929) &gt; 0, VLOOKUP(Attendance!$G3929,FINALS_WEEK_MONDAY_PERIOD_SCHEDULE[],2,TRUE),
       VLOOKUP(Attendance!$G3929,REGULAR_WEEK_SCHEDULE[],6,TRUE)),
IF(WEEKDAY($J3929) = 3,
       IF(COUNTIF(FINALS_WEEK_TUESDAY_DATE[],Attendance!$J3929) &gt; 0, VLOOKUP(Attendance!$G3929,FINALS_WEEK_TUESDAY_PERIOD_SCHEDULE[],2,TRUE),
       VLOOKUP(Attendance!$G3929,REGULAR_WEEK_SCHEDULE[[Tuesday]:[Period]],5,TRUE)),
IF(WEEKDAY(Attendance!$J3929) = 4,
        IF(COUNTIF(BLOCK_WEDNESDAY_DATES[],Attendance!$J3929) &gt; 0, VLOOKUP(Attendance!$G3929,BLOCK_WEDNESDAY_PERIOD_SCHEDULE[],2,TRUE),
        IF(COUNTIF(FINALS_WEEK_WEDNESDAY_DATE[],Attendance!$J3929) &gt; 0, VLOOKUP(Attendance!$G3929,FINALS_WEEK_WEDNESDAY_PERIOD_SCHEDULE[],2,TRUE),
       VLOOKUP(Attendance!$G3929,REGULAR_WEEK_SCHEDULE[[Wednesday]:[Period]],4,TRUE))),
IF(WEEKDAY($J3929) = 5,
       IF(COUNTIF(BLOCK_THURSDAY_DATES[],Attendance!$J3929) &gt; 0, VLOOKUP(Attendance!$G3929,BLOCK_THURSDAY_PERIOD_SCHEDULE[],2,TRUE),
       IF(COUNTIF(FINALS_WEEK_THURSDAY_DATE[],Attendance!$J3929) &gt; 0, VLOOKUP(Attendance!$G3929,FINALS_WEEK_THURSDAY_PERIOD_SCHEDULE[],2,TRUE),
       VLOOKUP(Attendance!$G3929,REGULAR_WEEK_SCHEDULE[[Thursday]:[Period]],3,TRUE))),
IF(WEEKDAY(Attendance!$J3929) = 6,
       IF(COUNTIF(FINALS_WEEK_FRIDAY_DATE[],Attendance!$J3929) &gt; 0, VLOOKUP(Attendance!$G3929,FINALS_WEEK_FRIDAY_PERIOD_SCHEDULE[],2,TRUE),
       VLOOKUP(Attendance!$G3929,REGULAR_WEEK_SCHEDULE[[Friday]:[Period]],2,TRUE))))))))))</f>
        <v/>
      </c>
      <c r="J3929" s="41" t="str">
        <f t="shared" ca="1" si="188"/>
        <v/>
      </c>
      <c r="K3929" s="41" t="str">
        <f>IF($A3929 &lt;&gt; "",VLOOKUP($A3929,'Student reference sheet'!$A$2:$V$2329, 7,FALSE), "")</f>
        <v/>
      </c>
      <c r="L3929" s="30" t="str">
        <f>IF($A3929 ="", "", VLOOKUP($A3929, 'Student reference sheet'!$A$2:$Z$2603,23,FALSE))</f>
        <v/>
      </c>
      <c r="M3929" s="30" t="str">
        <f>IF($A3929 ="", "", VLOOKUP($A3929, 'Student reference sheet'!$A$2:$Z$2603,24,FALSE))</f>
        <v/>
      </c>
      <c r="N3929" s="30" t="str">
        <f>IF($A3929 ="", "", VLOOKUP($A3929, 'Student reference sheet'!$A$2:$Z$2603,26,FALSE))</f>
        <v/>
      </c>
      <c r="O3929" s="30" t="str">
        <f>IF($A3929 ="", "", VLOOKUP($A3929, 'Student reference sheet'!$A$2:$Z$2603,25,FALSE))</f>
        <v/>
      </c>
      <c r="P3929" s="39" t="str">
        <f>IF($A3929 = "", "", IF(OR(VLOOKUP($A3929,'Student reference sheet'!$A$2:$V$2400,8,FALSE) = "R",  VLOOKUP($A3929,'Student reference sheet'!$A$2:$V$2400,8,FALSE) = "L"), "X", ""))</f>
        <v/>
      </c>
      <c r="Q3929" s="39" t="str">
        <f>IF($A3929 ="", "", VLOOKUP($A3929, 'Student reference sheet'!$A$2:$V$2603,22,FALSE))</f>
        <v/>
      </c>
      <c r="R3929" s="39" t="str">
        <f>IF($A3929 &lt;&gt; "",VLOOKUP($A3929,'Student reference sheet'!$A$2:$V$2329, 5,FALSE), "")</f>
        <v/>
      </c>
      <c r="S3929" s="39" t="str">
        <f>IF($A3929 &lt;&gt; "",VLOOKUP($A3929,'Student reference sheet'!$A$2:$V$2329, 6,FALSE), "")</f>
        <v/>
      </c>
      <c r="T3929" s="30" t="str">
        <f>IF($A3929 = "","",
IF(VLOOKUP($A3929,'Student reference sheet'!$A$2:$V$2329, 10,FALSE) = "Y", "Hispanic",
IF(VLOOKUP($A3929,'Student reference sheet'!$A$2:$V$2329,11,FALSE) &lt;&gt; "",
IF(VLOOKUP($A3929,'Student reference sheet'!$A$2:$V$2329,11,FALSE) = "UNK", "Unknown", VLOOKUP(VALUE(VLOOKUP($A3929,'Student reference sheet'!$A$2:$V$2329,11,FALSE)),'Ethnicity Reference'!$A$2:$B$22,2,FALSE)),
IF(VLOOKUP($A3929,'Student reference sheet'!$A$2:$V$2329,9,FALSE) &lt;&gt; "", VLOOKUP(VALUE(VLOOKUP($A3929,'Student reference sheet'!$A$2:$V$2329,9,FALSE)),'Ethnicity Reference'!$A$2:$B$22,2,FALSE),"Unknown"))))</f>
        <v/>
      </c>
      <c r="U3929" s="35"/>
    </row>
    <row r="3930" spans="1:21" ht="15.75">
      <c r="A3930" s="47"/>
      <c r="B3930" s="33"/>
      <c r="C3930" s="39" t="str">
        <f>IF($A3930 &lt;&gt; "",VLOOKUP($A3930,'Student reference sheet'!$A$2:$V$2329, 3,FALSE), "")</f>
        <v/>
      </c>
      <c r="D3930" s="39" t="str">
        <f>IF($A3930 &lt;&gt; "",VLOOKUP($A3930,'Student reference sheet'!$A$2:$V$2329, 2,FALSE), "")</f>
        <v/>
      </c>
      <c r="E3930" s="35"/>
      <c r="F3930" s="34"/>
      <c r="G3930" s="40" t="str">
        <f t="shared" ca="1" si="186"/>
        <v/>
      </c>
      <c r="H3930" s="40" t="str">
        <f t="shared" ca="1" si="187"/>
        <v/>
      </c>
      <c r="I3930" s="36" t="str">
        <f>IF($A3930 = "", "",
IF(COUNTIF(MINIMUM_DAY_DATES[], Attendance!J3930) &gt; 0, VLOOKUP(Attendance!$G3930,MINIMUM_DAY_PERIOD_SCHEDULE[], 2,TRUE),
IF(COUNTIF(RALLY_DATES[], Attendance!J3930) &gt; 0, VLOOKUP(Attendance!$G3930,RALLY_PERIOD_SCHEDULE[], 2,TRUE),
IF(WEEKDAY(Attendance!$J3930) = 2,
       IF(COUNTIF(FINALS_WEEK_MONDAY_DATE[],Attendance!$J3930) &gt; 0, VLOOKUP(Attendance!$G3930,FINALS_WEEK_MONDAY_PERIOD_SCHEDULE[],2,TRUE),
       VLOOKUP(Attendance!$G3930,REGULAR_WEEK_SCHEDULE[],6,TRUE)),
IF(WEEKDAY($J3930) = 3,
       IF(COUNTIF(FINALS_WEEK_TUESDAY_DATE[],Attendance!$J3930) &gt; 0, VLOOKUP(Attendance!$G3930,FINALS_WEEK_TUESDAY_PERIOD_SCHEDULE[],2,TRUE),
       VLOOKUP(Attendance!$G3930,REGULAR_WEEK_SCHEDULE[[Tuesday]:[Period]],5,TRUE)),
IF(WEEKDAY(Attendance!$J3930) = 4,
        IF(COUNTIF(BLOCK_WEDNESDAY_DATES[],Attendance!$J3930) &gt; 0, VLOOKUP(Attendance!$G3930,BLOCK_WEDNESDAY_PERIOD_SCHEDULE[],2,TRUE),
        IF(COUNTIF(FINALS_WEEK_WEDNESDAY_DATE[],Attendance!$J3930) &gt; 0, VLOOKUP(Attendance!$G3930,FINALS_WEEK_WEDNESDAY_PERIOD_SCHEDULE[],2,TRUE),
       VLOOKUP(Attendance!$G3930,REGULAR_WEEK_SCHEDULE[[Wednesday]:[Period]],4,TRUE))),
IF(WEEKDAY($J3930) = 5,
       IF(COUNTIF(BLOCK_THURSDAY_DATES[],Attendance!$J3930) &gt; 0, VLOOKUP(Attendance!$G3930,BLOCK_THURSDAY_PERIOD_SCHEDULE[],2,TRUE),
       IF(COUNTIF(FINALS_WEEK_THURSDAY_DATE[],Attendance!$J3930) &gt; 0, VLOOKUP(Attendance!$G3930,FINALS_WEEK_THURSDAY_PERIOD_SCHEDULE[],2,TRUE),
       VLOOKUP(Attendance!$G3930,REGULAR_WEEK_SCHEDULE[[Thursday]:[Period]],3,TRUE))),
IF(WEEKDAY(Attendance!$J3930) = 6,
       IF(COUNTIF(FINALS_WEEK_FRIDAY_DATE[],Attendance!$J3930) &gt; 0, VLOOKUP(Attendance!$G3930,FINALS_WEEK_FRIDAY_PERIOD_SCHEDULE[],2,TRUE),
       VLOOKUP(Attendance!$G3930,REGULAR_WEEK_SCHEDULE[[Friday]:[Period]],2,TRUE))))))))))</f>
        <v/>
      </c>
      <c r="J3930" s="41" t="str">
        <f t="shared" ca="1" si="188"/>
        <v/>
      </c>
      <c r="K3930" s="41" t="str">
        <f>IF($A3930 &lt;&gt; "",VLOOKUP($A3930,'Student reference sheet'!$A$2:$V$2329, 7,FALSE), "")</f>
        <v/>
      </c>
      <c r="L3930" s="30" t="str">
        <f>IF($A3930 ="", "", VLOOKUP($A3930, 'Student reference sheet'!$A$2:$Z$2603,23,FALSE))</f>
        <v/>
      </c>
      <c r="M3930" s="30" t="str">
        <f>IF($A3930 ="", "", VLOOKUP($A3930, 'Student reference sheet'!$A$2:$Z$2603,24,FALSE))</f>
        <v/>
      </c>
      <c r="N3930" s="30" t="str">
        <f>IF($A3930 ="", "", VLOOKUP($A3930, 'Student reference sheet'!$A$2:$Z$2603,26,FALSE))</f>
        <v/>
      </c>
      <c r="O3930" s="30" t="str">
        <f>IF($A3930 ="", "", VLOOKUP($A3930, 'Student reference sheet'!$A$2:$Z$2603,25,FALSE))</f>
        <v/>
      </c>
      <c r="P3930" s="39" t="str">
        <f>IF($A3930 = "", "", IF(OR(VLOOKUP($A3930,'Student reference sheet'!$A$2:$V$2400,8,FALSE) = "R",  VLOOKUP($A3930,'Student reference sheet'!$A$2:$V$2400,8,FALSE) = "L"), "X", ""))</f>
        <v/>
      </c>
      <c r="Q3930" s="39" t="str">
        <f>IF($A3930 ="", "", VLOOKUP($A3930, 'Student reference sheet'!$A$2:$V$2603,22,FALSE))</f>
        <v/>
      </c>
      <c r="R3930" s="39" t="str">
        <f>IF($A3930 &lt;&gt; "",VLOOKUP($A3930,'Student reference sheet'!$A$2:$V$2329, 5,FALSE), "")</f>
        <v/>
      </c>
      <c r="S3930" s="39" t="str">
        <f>IF($A3930 &lt;&gt; "",VLOOKUP($A3930,'Student reference sheet'!$A$2:$V$2329, 6,FALSE), "")</f>
        <v/>
      </c>
      <c r="T3930" s="30" t="str">
        <f>IF($A3930 = "","",
IF(VLOOKUP($A3930,'Student reference sheet'!$A$2:$V$2329, 10,FALSE) = "Y", "Hispanic",
IF(VLOOKUP($A3930,'Student reference sheet'!$A$2:$V$2329,11,FALSE) &lt;&gt; "",
IF(VLOOKUP($A3930,'Student reference sheet'!$A$2:$V$2329,11,FALSE) = "UNK", "Unknown", VLOOKUP(VALUE(VLOOKUP($A3930,'Student reference sheet'!$A$2:$V$2329,11,FALSE)),'Ethnicity Reference'!$A$2:$B$22,2,FALSE)),
IF(VLOOKUP($A3930,'Student reference sheet'!$A$2:$V$2329,9,FALSE) &lt;&gt; "", VLOOKUP(VALUE(VLOOKUP($A3930,'Student reference sheet'!$A$2:$V$2329,9,FALSE)),'Ethnicity Reference'!$A$2:$B$22,2,FALSE),"Unknown"))))</f>
        <v/>
      </c>
      <c r="U3930" s="35"/>
    </row>
    <row r="3931" spans="1:21" ht="15.75">
      <c r="A3931" s="47"/>
      <c r="B3931" s="33"/>
      <c r="C3931" s="39" t="str">
        <f>IF($A3931 &lt;&gt; "",VLOOKUP($A3931,'Student reference sheet'!$A$2:$V$2329, 3,FALSE), "")</f>
        <v/>
      </c>
      <c r="D3931" s="39" t="str">
        <f>IF($A3931 &lt;&gt; "",VLOOKUP($A3931,'Student reference sheet'!$A$2:$V$2329, 2,FALSE), "")</f>
        <v/>
      </c>
      <c r="E3931" s="35"/>
      <c r="F3931" s="34"/>
      <c r="G3931" s="40" t="str">
        <f t="shared" ca="1" si="186"/>
        <v/>
      </c>
      <c r="H3931" s="40" t="str">
        <f t="shared" ca="1" si="187"/>
        <v/>
      </c>
      <c r="I3931" s="36" t="str">
        <f>IF($A3931 = "", "",
IF(COUNTIF(MINIMUM_DAY_DATES[], Attendance!J3931) &gt; 0, VLOOKUP(Attendance!$G3931,MINIMUM_DAY_PERIOD_SCHEDULE[], 2,TRUE),
IF(COUNTIF(RALLY_DATES[], Attendance!J3931) &gt; 0, VLOOKUP(Attendance!$G3931,RALLY_PERIOD_SCHEDULE[], 2,TRUE),
IF(WEEKDAY(Attendance!$J3931) = 2,
       IF(COUNTIF(FINALS_WEEK_MONDAY_DATE[],Attendance!$J3931) &gt; 0, VLOOKUP(Attendance!$G3931,FINALS_WEEK_MONDAY_PERIOD_SCHEDULE[],2,TRUE),
       VLOOKUP(Attendance!$G3931,REGULAR_WEEK_SCHEDULE[],6,TRUE)),
IF(WEEKDAY($J3931) = 3,
       IF(COUNTIF(FINALS_WEEK_TUESDAY_DATE[],Attendance!$J3931) &gt; 0, VLOOKUP(Attendance!$G3931,FINALS_WEEK_TUESDAY_PERIOD_SCHEDULE[],2,TRUE),
       VLOOKUP(Attendance!$G3931,REGULAR_WEEK_SCHEDULE[[Tuesday]:[Period]],5,TRUE)),
IF(WEEKDAY(Attendance!$J3931) = 4,
        IF(COUNTIF(BLOCK_WEDNESDAY_DATES[],Attendance!$J3931) &gt; 0, VLOOKUP(Attendance!$G3931,BLOCK_WEDNESDAY_PERIOD_SCHEDULE[],2,TRUE),
        IF(COUNTIF(FINALS_WEEK_WEDNESDAY_DATE[],Attendance!$J3931) &gt; 0, VLOOKUP(Attendance!$G3931,FINALS_WEEK_WEDNESDAY_PERIOD_SCHEDULE[],2,TRUE),
       VLOOKUP(Attendance!$G3931,REGULAR_WEEK_SCHEDULE[[Wednesday]:[Period]],4,TRUE))),
IF(WEEKDAY($J3931) = 5,
       IF(COUNTIF(BLOCK_THURSDAY_DATES[],Attendance!$J3931) &gt; 0, VLOOKUP(Attendance!$G3931,BLOCK_THURSDAY_PERIOD_SCHEDULE[],2,TRUE),
       IF(COUNTIF(FINALS_WEEK_THURSDAY_DATE[],Attendance!$J3931) &gt; 0, VLOOKUP(Attendance!$G3931,FINALS_WEEK_THURSDAY_PERIOD_SCHEDULE[],2,TRUE),
       VLOOKUP(Attendance!$G3931,REGULAR_WEEK_SCHEDULE[[Thursday]:[Period]],3,TRUE))),
IF(WEEKDAY(Attendance!$J3931) = 6,
       IF(COUNTIF(FINALS_WEEK_FRIDAY_DATE[],Attendance!$J3931) &gt; 0, VLOOKUP(Attendance!$G3931,FINALS_WEEK_FRIDAY_PERIOD_SCHEDULE[],2,TRUE),
       VLOOKUP(Attendance!$G3931,REGULAR_WEEK_SCHEDULE[[Friday]:[Period]],2,TRUE))))))))))</f>
        <v/>
      </c>
      <c r="J3931" s="41" t="str">
        <f t="shared" ca="1" si="188"/>
        <v/>
      </c>
      <c r="K3931" s="41" t="str">
        <f>IF($A3931 &lt;&gt; "",VLOOKUP($A3931,'Student reference sheet'!$A$2:$V$2329, 7,FALSE), "")</f>
        <v/>
      </c>
      <c r="L3931" s="30" t="str">
        <f>IF($A3931 ="", "", VLOOKUP($A3931, 'Student reference sheet'!$A$2:$Z$2603,23,FALSE))</f>
        <v/>
      </c>
      <c r="M3931" s="30" t="str">
        <f>IF($A3931 ="", "", VLOOKUP($A3931, 'Student reference sheet'!$A$2:$Z$2603,24,FALSE))</f>
        <v/>
      </c>
      <c r="N3931" s="30" t="str">
        <f>IF($A3931 ="", "", VLOOKUP($A3931, 'Student reference sheet'!$A$2:$Z$2603,26,FALSE))</f>
        <v/>
      </c>
      <c r="O3931" s="30" t="str">
        <f>IF($A3931 ="", "", VLOOKUP($A3931, 'Student reference sheet'!$A$2:$Z$2603,25,FALSE))</f>
        <v/>
      </c>
      <c r="P3931" s="39" t="str">
        <f>IF($A3931 = "", "", IF(OR(VLOOKUP($A3931,'Student reference sheet'!$A$2:$V$2400,8,FALSE) = "R",  VLOOKUP($A3931,'Student reference sheet'!$A$2:$V$2400,8,FALSE) = "L"), "X", ""))</f>
        <v/>
      </c>
      <c r="Q3931" s="39" t="str">
        <f>IF($A3931 ="", "", VLOOKUP($A3931, 'Student reference sheet'!$A$2:$V$2603,22,FALSE))</f>
        <v/>
      </c>
      <c r="R3931" s="39" t="str">
        <f>IF($A3931 &lt;&gt; "",VLOOKUP($A3931,'Student reference sheet'!$A$2:$V$2329, 5,FALSE), "")</f>
        <v/>
      </c>
      <c r="S3931" s="39" t="str">
        <f>IF($A3931 &lt;&gt; "",VLOOKUP($A3931,'Student reference sheet'!$A$2:$V$2329, 6,FALSE), "")</f>
        <v/>
      </c>
      <c r="T3931" s="30" t="str">
        <f>IF($A3931 = "","",
IF(VLOOKUP($A3931,'Student reference sheet'!$A$2:$V$2329, 10,FALSE) = "Y", "Hispanic",
IF(VLOOKUP($A3931,'Student reference sheet'!$A$2:$V$2329,11,FALSE) &lt;&gt; "",
IF(VLOOKUP($A3931,'Student reference sheet'!$A$2:$V$2329,11,FALSE) = "UNK", "Unknown", VLOOKUP(VALUE(VLOOKUP($A3931,'Student reference sheet'!$A$2:$V$2329,11,FALSE)),'Ethnicity Reference'!$A$2:$B$22,2,FALSE)),
IF(VLOOKUP($A3931,'Student reference sheet'!$A$2:$V$2329,9,FALSE) &lt;&gt; "", VLOOKUP(VALUE(VLOOKUP($A3931,'Student reference sheet'!$A$2:$V$2329,9,FALSE)),'Ethnicity Reference'!$A$2:$B$22,2,FALSE),"Unknown"))))</f>
        <v/>
      </c>
      <c r="U3931" s="35"/>
    </row>
    <row r="3932" spans="1:21" ht="15.75">
      <c r="A3932" s="47"/>
      <c r="B3932" s="33"/>
      <c r="C3932" s="39" t="str">
        <f>IF($A3932 &lt;&gt; "",VLOOKUP($A3932,'Student reference sheet'!$A$2:$V$2329, 3,FALSE), "")</f>
        <v/>
      </c>
      <c r="D3932" s="39" t="str">
        <f>IF($A3932 &lt;&gt; "",VLOOKUP($A3932,'Student reference sheet'!$A$2:$V$2329, 2,FALSE), "")</f>
        <v/>
      </c>
      <c r="E3932" s="35"/>
      <c r="F3932" s="34"/>
      <c r="G3932" s="40" t="str">
        <f t="shared" ca="1" si="186"/>
        <v/>
      </c>
      <c r="H3932" s="40" t="str">
        <f t="shared" ca="1" si="187"/>
        <v/>
      </c>
      <c r="I3932" s="36" t="str">
        <f>IF($A3932 = "", "",
IF(COUNTIF(MINIMUM_DAY_DATES[], Attendance!J3932) &gt; 0, VLOOKUP(Attendance!$G3932,MINIMUM_DAY_PERIOD_SCHEDULE[], 2,TRUE),
IF(COUNTIF(RALLY_DATES[], Attendance!J3932) &gt; 0, VLOOKUP(Attendance!$G3932,RALLY_PERIOD_SCHEDULE[], 2,TRUE),
IF(WEEKDAY(Attendance!$J3932) = 2,
       IF(COUNTIF(FINALS_WEEK_MONDAY_DATE[],Attendance!$J3932) &gt; 0, VLOOKUP(Attendance!$G3932,FINALS_WEEK_MONDAY_PERIOD_SCHEDULE[],2,TRUE),
       VLOOKUP(Attendance!$G3932,REGULAR_WEEK_SCHEDULE[],6,TRUE)),
IF(WEEKDAY($J3932) = 3,
       IF(COUNTIF(FINALS_WEEK_TUESDAY_DATE[],Attendance!$J3932) &gt; 0, VLOOKUP(Attendance!$G3932,FINALS_WEEK_TUESDAY_PERIOD_SCHEDULE[],2,TRUE),
       VLOOKUP(Attendance!$G3932,REGULAR_WEEK_SCHEDULE[[Tuesday]:[Period]],5,TRUE)),
IF(WEEKDAY(Attendance!$J3932) = 4,
        IF(COUNTIF(BLOCK_WEDNESDAY_DATES[],Attendance!$J3932) &gt; 0, VLOOKUP(Attendance!$G3932,BLOCK_WEDNESDAY_PERIOD_SCHEDULE[],2,TRUE),
        IF(COUNTIF(FINALS_WEEK_WEDNESDAY_DATE[],Attendance!$J3932) &gt; 0, VLOOKUP(Attendance!$G3932,FINALS_WEEK_WEDNESDAY_PERIOD_SCHEDULE[],2,TRUE),
       VLOOKUP(Attendance!$G3932,REGULAR_WEEK_SCHEDULE[[Wednesday]:[Period]],4,TRUE))),
IF(WEEKDAY($J3932) = 5,
       IF(COUNTIF(BLOCK_THURSDAY_DATES[],Attendance!$J3932) &gt; 0, VLOOKUP(Attendance!$G3932,BLOCK_THURSDAY_PERIOD_SCHEDULE[],2,TRUE),
       IF(COUNTIF(FINALS_WEEK_THURSDAY_DATE[],Attendance!$J3932) &gt; 0, VLOOKUP(Attendance!$G3932,FINALS_WEEK_THURSDAY_PERIOD_SCHEDULE[],2,TRUE),
       VLOOKUP(Attendance!$G3932,REGULAR_WEEK_SCHEDULE[[Thursday]:[Period]],3,TRUE))),
IF(WEEKDAY(Attendance!$J3932) = 6,
       IF(COUNTIF(FINALS_WEEK_FRIDAY_DATE[],Attendance!$J3932) &gt; 0, VLOOKUP(Attendance!$G3932,FINALS_WEEK_FRIDAY_PERIOD_SCHEDULE[],2,TRUE),
       VLOOKUP(Attendance!$G3932,REGULAR_WEEK_SCHEDULE[[Friday]:[Period]],2,TRUE))))))))))</f>
        <v/>
      </c>
      <c r="J3932" s="41" t="str">
        <f t="shared" ca="1" si="188"/>
        <v/>
      </c>
      <c r="K3932" s="41" t="str">
        <f>IF($A3932 &lt;&gt; "",VLOOKUP($A3932,'Student reference sheet'!$A$2:$V$2329, 7,FALSE), "")</f>
        <v/>
      </c>
      <c r="L3932" s="30" t="str">
        <f>IF($A3932 ="", "", VLOOKUP($A3932, 'Student reference sheet'!$A$2:$Z$2603,23,FALSE))</f>
        <v/>
      </c>
      <c r="M3932" s="30" t="str">
        <f>IF($A3932 ="", "", VLOOKUP($A3932, 'Student reference sheet'!$A$2:$Z$2603,24,FALSE))</f>
        <v/>
      </c>
      <c r="N3932" s="30" t="str">
        <f>IF($A3932 ="", "", VLOOKUP($A3932, 'Student reference sheet'!$A$2:$Z$2603,26,FALSE))</f>
        <v/>
      </c>
      <c r="O3932" s="30" t="str">
        <f>IF($A3932 ="", "", VLOOKUP($A3932, 'Student reference sheet'!$A$2:$Z$2603,25,FALSE))</f>
        <v/>
      </c>
      <c r="P3932" s="39" t="str">
        <f>IF($A3932 = "", "", IF(OR(VLOOKUP($A3932,'Student reference sheet'!$A$2:$V$2400,8,FALSE) = "R",  VLOOKUP($A3932,'Student reference sheet'!$A$2:$V$2400,8,FALSE) = "L"), "X", ""))</f>
        <v/>
      </c>
      <c r="Q3932" s="39" t="str">
        <f>IF($A3932 ="", "", VLOOKUP($A3932, 'Student reference sheet'!$A$2:$V$2603,22,FALSE))</f>
        <v/>
      </c>
      <c r="R3932" s="39" t="str">
        <f>IF($A3932 &lt;&gt; "",VLOOKUP($A3932,'Student reference sheet'!$A$2:$V$2329, 5,FALSE), "")</f>
        <v/>
      </c>
      <c r="S3932" s="39" t="str">
        <f>IF($A3932 &lt;&gt; "",VLOOKUP($A3932,'Student reference sheet'!$A$2:$V$2329, 6,FALSE), "")</f>
        <v/>
      </c>
      <c r="T3932" s="30" t="str">
        <f>IF($A3932 = "","",
IF(VLOOKUP($A3932,'Student reference sheet'!$A$2:$V$2329, 10,FALSE) = "Y", "Hispanic",
IF(VLOOKUP($A3932,'Student reference sheet'!$A$2:$V$2329,11,FALSE) &lt;&gt; "",
IF(VLOOKUP($A3932,'Student reference sheet'!$A$2:$V$2329,11,FALSE) = "UNK", "Unknown", VLOOKUP(VALUE(VLOOKUP($A3932,'Student reference sheet'!$A$2:$V$2329,11,FALSE)),'Ethnicity Reference'!$A$2:$B$22,2,FALSE)),
IF(VLOOKUP($A3932,'Student reference sheet'!$A$2:$V$2329,9,FALSE) &lt;&gt; "", VLOOKUP(VALUE(VLOOKUP($A3932,'Student reference sheet'!$A$2:$V$2329,9,FALSE)),'Ethnicity Reference'!$A$2:$B$22,2,FALSE),"Unknown"))))</f>
        <v/>
      </c>
      <c r="U3932" s="35"/>
    </row>
    <row r="3933" spans="1:21" ht="15.75">
      <c r="A3933" s="47"/>
      <c r="B3933" s="33"/>
      <c r="C3933" s="39" t="str">
        <f>IF($A3933 &lt;&gt; "",VLOOKUP($A3933,'Student reference sheet'!$A$2:$V$2329, 3,FALSE), "")</f>
        <v/>
      </c>
      <c r="D3933" s="39" t="str">
        <f>IF($A3933 &lt;&gt; "",VLOOKUP($A3933,'Student reference sheet'!$A$2:$V$2329, 2,FALSE), "")</f>
        <v/>
      </c>
      <c r="E3933" s="35"/>
      <c r="F3933" s="34"/>
      <c r="G3933" s="40" t="str">
        <f t="shared" ca="1" si="186"/>
        <v/>
      </c>
      <c r="H3933" s="40" t="str">
        <f t="shared" ca="1" si="187"/>
        <v/>
      </c>
      <c r="I3933" s="36" t="str">
        <f>IF($A3933 = "", "",
IF(COUNTIF(MINIMUM_DAY_DATES[], Attendance!J3933) &gt; 0, VLOOKUP(Attendance!$G3933,MINIMUM_DAY_PERIOD_SCHEDULE[], 2,TRUE),
IF(COUNTIF(RALLY_DATES[], Attendance!J3933) &gt; 0, VLOOKUP(Attendance!$G3933,RALLY_PERIOD_SCHEDULE[], 2,TRUE),
IF(WEEKDAY(Attendance!$J3933) = 2,
       IF(COUNTIF(FINALS_WEEK_MONDAY_DATE[],Attendance!$J3933) &gt; 0, VLOOKUP(Attendance!$G3933,FINALS_WEEK_MONDAY_PERIOD_SCHEDULE[],2,TRUE),
       VLOOKUP(Attendance!$G3933,REGULAR_WEEK_SCHEDULE[],6,TRUE)),
IF(WEEKDAY($J3933) = 3,
       IF(COUNTIF(FINALS_WEEK_TUESDAY_DATE[],Attendance!$J3933) &gt; 0, VLOOKUP(Attendance!$G3933,FINALS_WEEK_TUESDAY_PERIOD_SCHEDULE[],2,TRUE),
       VLOOKUP(Attendance!$G3933,REGULAR_WEEK_SCHEDULE[[Tuesday]:[Period]],5,TRUE)),
IF(WEEKDAY(Attendance!$J3933) = 4,
        IF(COUNTIF(BLOCK_WEDNESDAY_DATES[],Attendance!$J3933) &gt; 0, VLOOKUP(Attendance!$G3933,BLOCK_WEDNESDAY_PERIOD_SCHEDULE[],2,TRUE),
        IF(COUNTIF(FINALS_WEEK_WEDNESDAY_DATE[],Attendance!$J3933) &gt; 0, VLOOKUP(Attendance!$G3933,FINALS_WEEK_WEDNESDAY_PERIOD_SCHEDULE[],2,TRUE),
       VLOOKUP(Attendance!$G3933,REGULAR_WEEK_SCHEDULE[[Wednesday]:[Period]],4,TRUE))),
IF(WEEKDAY($J3933) = 5,
       IF(COUNTIF(BLOCK_THURSDAY_DATES[],Attendance!$J3933) &gt; 0, VLOOKUP(Attendance!$G3933,BLOCK_THURSDAY_PERIOD_SCHEDULE[],2,TRUE),
       IF(COUNTIF(FINALS_WEEK_THURSDAY_DATE[],Attendance!$J3933) &gt; 0, VLOOKUP(Attendance!$G3933,FINALS_WEEK_THURSDAY_PERIOD_SCHEDULE[],2,TRUE),
       VLOOKUP(Attendance!$G3933,REGULAR_WEEK_SCHEDULE[[Thursday]:[Period]],3,TRUE))),
IF(WEEKDAY(Attendance!$J3933) = 6,
       IF(COUNTIF(FINALS_WEEK_FRIDAY_DATE[],Attendance!$J3933) &gt; 0, VLOOKUP(Attendance!$G3933,FINALS_WEEK_FRIDAY_PERIOD_SCHEDULE[],2,TRUE),
       VLOOKUP(Attendance!$G3933,REGULAR_WEEK_SCHEDULE[[Friday]:[Period]],2,TRUE))))))))))</f>
        <v/>
      </c>
      <c r="J3933" s="41" t="str">
        <f t="shared" ca="1" si="188"/>
        <v/>
      </c>
      <c r="K3933" s="41" t="str">
        <f>IF($A3933 &lt;&gt; "",VLOOKUP($A3933,'Student reference sheet'!$A$2:$V$2329, 7,FALSE), "")</f>
        <v/>
      </c>
      <c r="L3933" s="30" t="str">
        <f>IF($A3933 ="", "", VLOOKUP($A3933, 'Student reference sheet'!$A$2:$Z$2603,23,FALSE))</f>
        <v/>
      </c>
      <c r="M3933" s="30" t="str">
        <f>IF($A3933 ="", "", VLOOKUP($A3933, 'Student reference sheet'!$A$2:$Z$2603,24,FALSE))</f>
        <v/>
      </c>
      <c r="N3933" s="30" t="str">
        <f>IF($A3933 ="", "", VLOOKUP($A3933, 'Student reference sheet'!$A$2:$Z$2603,26,FALSE))</f>
        <v/>
      </c>
      <c r="O3933" s="30" t="str">
        <f>IF($A3933 ="", "", VLOOKUP($A3933, 'Student reference sheet'!$A$2:$Z$2603,25,FALSE))</f>
        <v/>
      </c>
      <c r="P3933" s="39" t="str">
        <f>IF($A3933 = "", "", IF(OR(VLOOKUP($A3933,'Student reference sheet'!$A$2:$V$2400,8,FALSE) = "R",  VLOOKUP($A3933,'Student reference sheet'!$A$2:$V$2400,8,FALSE) = "L"), "X", ""))</f>
        <v/>
      </c>
      <c r="Q3933" s="39" t="str">
        <f>IF($A3933 ="", "", VLOOKUP($A3933, 'Student reference sheet'!$A$2:$V$2603,22,FALSE))</f>
        <v/>
      </c>
      <c r="R3933" s="39" t="str">
        <f>IF($A3933 &lt;&gt; "",VLOOKUP($A3933,'Student reference sheet'!$A$2:$V$2329, 5,FALSE), "")</f>
        <v/>
      </c>
      <c r="S3933" s="39" t="str">
        <f>IF($A3933 &lt;&gt; "",VLOOKUP($A3933,'Student reference sheet'!$A$2:$V$2329, 6,FALSE), "")</f>
        <v/>
      </c>
      <c r="T3933" s="30" t="str">
        <f>IF($A3933 = "","",
IF(VLOOKUP($A3933,'Student reference sheet'!$A$2:$V$2329, 10,FALSE) = "Y", "Hispanic",
IF(VLOOKUP($A3933,'Student reference sheet'!$A$2:$V$2329,11,FALSE) &lt;&gt; "",
IF(VLOOKUP($A3933,'Student reference sheet'!$A$2:$V$2329,11,FALSE) = "UNK", "Unknown", VLOOKUP(VALUE(VLOOKUP($A3933,'Student reference sheet'!$A$2:$V$2329,11,FALSE)),'Ethnicity Reference'!$A$2:$B$22,2,FALSE)),
IF(VLOOKUP($A3933,'Student reference sheet'!$A$2:$V$2329,9,FALSE) &lt;&gt; "", VLOOKUP(VALUE(VLOOKUP($A3933,'Student reference sheet'!$A$2:$V$2329,9,FALSE)),'Ethnicity Reference'!$A$2:$B$22,2,FALSE),"Unknown"))))</f>
        <v/>
      </c>
      <c r="U3933" s="35"/>
    </row>
    <row r="3934" spans="1:21" ht="15.75">
      <c r="A3934" s="47"/>
      <c r="B3934" s="33"/>
      <c r="C3934" s="39" t="str">
        <f>IF($A3934 &lt;&gt; "",VLOOKUP($A3934,'Student reference sheet'!$A$2:$V$2329, 3,FALSE), "")</f>
        <v/>
      </c>
      <c r="D3934" s="39" t="str">
        <f>IF($A3934 &lt;&gt; "",VLOOKUP($A3934,'Student reference sheet'!$A$2:$V$2329, 2,FALSE), "")</f>
        <v/>
      </c>
      <c r="E3934" s="35"/>
      <c r="F3934" s="34"/>
      <c r="G3934" s="40" t="str">
        <f t="shared" ca="1" si="186"/>
        <v/>
      </c>
      <c r="H3934" s="40" t="str">
        <f t="shared" ca="1" si="187"/>
        <v/>
      </c>
      <c r="I3934" s="36" t="str">
        <f>IF($A3934 = "", "",
IF(COUNTIF(MINIMUM_DAY_DATES[], Attendance!J3934) &gt; 0, VLOOKUP(Attendance!$G3934,MINIMUM_DAY_PERIOD_SCHEDULE[], 2,TRUE),
IF(COUNTIF(RALLY_DATES[], Attendance!J3934) &gt; 0, VLOOKUP(Attendance!$G3934,RALLY_PERIOD_SCHEDULE[], 2,TRUE),
IF(WEEKDAY(Attendance!$J3934) = 2,
       IF(COUNTIF(FINALS_WEEK_MONDAY_DATE[],Attendance!$J3934) &gt; 0, VLOOKUP(Attendance!$G3934,FINALS_WEEK_MONDAY_PERIOD_SCHEDULE[],2,TRUE),
       VLOOKUP(Attendance!$G3934,REGULAR_WEEK_SCHEDULE[],6,TRUE)),
IF(WEEKDAY($J3934) = 3,
       IF(COUNTIF(FINALS_WEEK_TUESDAY_DATE[],Attendance!$J3934) &gt; 0, VLOOKUP(Attendance!$G3934,FINALS_WEEK_TUESDAY_PERIOD_SCHEDULE[],2,TRUE),
       VLOOKUP(Attendance!$G3934,REGULAR_WEEK_SCHEDULE[[Tuesday]:[Period]],5,TRUE)),
IF(WEEKDAY(Attendance!$J3934) = 4,
        IF(COUNTIF(BLOCK_WEDNESDAY_DATES[],Attendance!$J3934) &gt; 0, VLOOKUP(Attendance!$G3934,BLOCK_WEDNESDAY_PERIOD_SCHEDULE[],2,TRUE),
        IF(COUNTIF(FINALS_WEEK_WEDNESDAY_DATE[],Attendance!$J3934) &gt; 0, VLOOKUP(Attendance!$G3934,FINALS_WEEK_WEDNESDAY_PERIOD_SCHEDULE[],2,TRUE),
       VLOOKUP(Attendance!$G3934,REGULAR_WEEK_SCHEDULE[[Wednesday]:[Period]],4,TRUE))),
IF(WEEKDAY($J3934) = 5,
       IF(COUNTIF(BLOCK_THURSDAY_DATES[],Attendance!$J3934) &gt; 0, VLOOKUP(Attendance!$G3934,BLOCK_THURSDAY_PERIOD_SCHEDULE[],2,TRUE),
       IF(COUNTIF(FINALS_WEEK_THURSDAY_DATE[],Attendance!$J3934) &gt; 0, VLOOKUP(Attendance!$G3934,FINALS_WEEK_THURSDAY_PERIOD_SCHEDULE[],2,TRUE),
       VLOOKUP(Attendance!$G3934,REGULAR_WEEK_SCHEDULE[[Thursday]:[Period]],3,TRUE))),
IF(WEEKDAY(Attendance!$J3934) = 6,
       IF(COUNTIF(FINALS_WEEK_FRIDAY_DATE[],Attendance!$J3934) &gt; 0, VLOOKUP(Attendance!$G3934,FINALS_WEEK_FRIDAY_PERIOD_SCHEDULE[],2,TRUE),
       VLOOKUP(Attendance!$G3934,REGULAR_WEEK_SCHEDULE[[Friday]:[Period]],2,TRUE))))))))))</f>
        <v/>
      </c>
      <c r="J3934" s="41" t="str">
        <f t="shared" ca="1" si="188"/>
        <v/>
      </c>
      <c r="K3934" s="41" t="str">
        <f>IF($A3934 &lt;&gt; "",VLOOKUP($A3934,'Student reference sheet'!$A$2:$V$2329, 7,FALSE), "")</f>
        <v/>
      </c>
      <c r="L3934" s="30" t="str">
        <f>IF($A3934 ="", "", VLOOKUP($A3934, 'Student reference sheet'!$A$2:$Z$2603,23,FALSE))</f>
        <v/>
      </c>
      <c r="M3934" s="30" t="str">
        <f>IF($A3934 ="", "", VLOOKUP($A3934, 'Student reference sheet'!$A$2:$Z$2603,24,FALSE))</f>
        <v/>
      </c>
      <c r="N3934" s="30" t="str">
        <f>IF($A3934 ="", "", VLOOKUP($A3934, 'Student reference sheet'!$A$2:$Z$2603,26,FALSE))</f>
        <v/>
      </c>
      <c r="O3934" s="30" t="str">
        <f>IF($A3934 ="", "", VLOOKUP($A3934, 'Student reference sheet'!$A$2:$Z$2603,25,FALSE))</f>
        <v/>
      </c>
      <c r="P3934" s="39" t="str">
        <f>IF($A3934 = "", "", IF(OR(VLOOKUP($A3934,'Student reference sheet'!$A$2:$V$2400,8,FALSE) = "R",  VLOOKUP($A3934,'Student reference sheet'!$A$2:$V$2400,8,FALSE) = "L"), "X", ""))</f>
        <v/>
      </c>
      <c r="Q3934" s="39" t="str">
        <f>IF($A3934 ="", "", VLOOKUP($A3934, 'Student reference sheet'!$A$2:$V$2603,22,FALSE))</f>
        <v/>
      </c>
      <c r="R3934" s="39" t="str">
        <f>IF($A3934 &lt;&gt; "",VLOOKUP($A3934,'Student reference sheet'!$A$2:$V$2329, 5,FALSE), "")</f>
        <v/>
      </c>
      <c r="S3934" s="39" t="str">
        <f>IF($A3934 &lt;&gt; "",VLOOKUP($A3934,'Student reference sheet'!$A$2:$V$2329, 6,FALSE), "")</f>
        <v/>
      </c>
      <c r="T3934" s="30" t="str">
        <f>IF($A3934 = "","",
IF(VLOOKUP($A3934,'Student reference sheet'!$A$2:$V$2329, 10,FALSE) = "Y", "Hispanic",
IF(VLOOKUP($A3934,'Student reference sheet'!$A$2:$V$2329,11,FALSE) &lt;&gt; "",
IF(VLOOKUP($A3934,'Student reference sheet'!$A$2:$V$2329,11,FALSE) = "UNK", "Unknown", VLOOKUP(VALUE(VLOOKUP($A3934,'Student reference sheet'!$A$2:$V$2329,11,FALSE)),'Ethnicity Reference'!$A$2:$B$22,2,FALSE)),
IF(VLOOKUP($A3934,'Student reference sheet'!$A$2:$V$2329,9,FALSE) &lt;&gt; "", VLOOKUP(VALUE(VLOOKUP($A3934,'Student reference sheet'!$A$2:$V$2329,9,FALSE)),'Ethnicity Reference'!$A$2:$B$22,2,FALSE),"Unknown"))))</f>
        <v/>
      </c>
      <c r="U3934" s="35"/>
    </row>
    <row r="3935" spans="1:21" ht="15.75">
      <c r="A3935" s="47"/>
      <c r="B3935" s="33"/>
      <c r="C3935" s="39" t="str">
        <f>IF($A3935 &lt;&gt; "",VLOOKUP($A3935,'Student reference sheet'!$A$2:$V$2329, 3,FALSE), "")</f>
        <v/>
      </c>
      <c r="D3935" s="39" t="str">
        <f>IF($A3935 &lt;&gt; "",VLOOKUP($A3935,'Student reference sheet'!$A$2:$V$2329, 2,FALSE), "")</f>
        <v/>
      </c>
      <c r="E3935" s="35"/>
      <c r="F3935" s="34"/>
      <c r="G3935" s="40" t="str">
        <f t="shared" ca="1" si="186"/>
        <v/>
      </c>
      <c r="H3935" s="40" t="str">
        <f t="shared" ca="1" si="187"/>
        <v/>
      </c>
      <c r="I3935" s="36" t="str">
        <f>IF($A3935 = "", "",
IF(COUNTIF(MINIMUM_DAY_DATES[], Attendance!J3935) &gt; 0, VLOOKUP(Attendance!$G3935,MINIMUM_DAY_PERIOD_SCHEDULE[], 2,TRUE),
IF(COUNTIF(RALLY_DATES[], Attendance!J3935) &gt; 0, VLOOKUP(Attendance!$G3935,RALLY_PERIOD_SCHEDULE[], 2,TRUE),
IF(WEEKDAY(Attendance!$J3935) = 2,
       IF(COUNTIF(FINALS_WEEK_MONDAY_DATE[],Attendance!$J3935) &gt; 0, VLOOKUP(Attendance!$G3935,FINALS_WEEK_MONDAY_PERIOD_SCHEDULE[],2,TRUE),
       VLOOKUP(Attendance!$G3935,REGULAR_WEEK_SCHEDULE[],6,TRUE)),
IF(WEEKDAY($J3935) = 3,
       IF(COUNTIF(FINALS_WEEK_TUESDAY_DATE[],Attendance!$J3935) &gt; 0, VLOOKUP(Attendance!$G3935,FINALS_WEEK_TUESDAY_PERIOD_SCHEDULE[],2,TRUE),
       VLOOKUP(Attendance!$G3935,REGULAR_WEEK_SCHEDULE[[Tuesday]:[Period]],5,TRUE)),
IF(WEEKDAY(Attendance!$J3935) = 4,
        IF(COUNTIF(BLOCK_WEDNESDAY_DATES[],Attendance!$J3935) &gt; 0, VLOOKUP(Attendance!$G3935,BLOCK_WEDNESDAY_PERIOD_SCHEDULE[],2,TRUE),
        IF(COUNTIF(FINALS_WEEK_WEDNESDAY_DATE[],Attendance!$J3935) &gt; 0, VLOOKUP(Attendance!$G3935,FINALS_WEEK_WEDNESDAY_PERIOD_SCHEDULE[],2,TRUE),
       VLOOKUP(Attendance!$G3935,REGULAR_WEEK_SCHEDULE[[Wednesday]:[Period]],4,TRUE))),
IF(WEEKDAY($J3935) = 5,
       IF(COUNTIF(BLOCK_THURSDAY_DATES[],Attendance!$J3935) &gt; 0, VLOOKUP(Attendance!$G3935,BLOCK_THURSDAY_PERIOD_SCHEDULE[],2,TRUE),
       IF(COUNTIF(FINALS_WEEK_THURSDAY_DATE[],Attendance!$J3935) &gt; 0, VLOOKUP(Attendance!$G3935,FINALS_WEEK_THURSDAY_PERIOD_SCHEDULE[],2,TRUE),
       VLOOKUP(Attendance!$G3935,REGULAR_WEEK_SCHEDULE[[Thursday]:[Period]],3,TRUE))),
IF(WEEKDAY(Attendance!$J3935) = 6,
       IF(COUNTIF(FINALS_WEEK_FRIDAY_DATE[],Attendance!$J3935) &gt; 0, VLOOKUP(Attendance!$G3935,FINALS_WEEK_FRIDAY_PERIOD_SCHEDULE[],2,TRUE),
       VLOOKUP(Attendance!$G3935,REGULAR_WEEK_SCHEDULE[[Friday]:[Period]],2,TRUE))))))))))</f>
        <v/>
      </c>
      <c r="J3935" s="41" t="str">
        <f t="shared" ca="1" si="188"/>
        <v/>
      </c>
      <c r="K3935" s="41" t="str">
        <f>IF($A3935 &lt;&gt; "",VLOOKUP($A3935,'Student reference sheet'!$A$2:$V$2329, 7,FALSE), "")</f>
        <v/>
      </c>
      <c r="L3935" s="30" t="str">
        <f>IF($A3935 ="", "", VLOOKUP($A3935, 'Student reference sheet'!$A$2:$Z$2603,23,FALSE))</f>
        <v/>
      </c>
      <c r="M3935" s="30" t="str">
        <f>IF($A3935 ="", "", VLOOKUP($A3935, 'Student reference sheet'!$A$2:$Z$2603,24,FALSE))</f>
        <v/>
      </c>
      <c r="N3935" s="30" t="str">
        <f>IF($A3935 ="", "", VLOOKUP($A3935, 'Student reference sheet'!$A$2:$Z$2603,26,FALSE))</f>
        <v/>
      </c>
      <c r="O3935" s="30" t="str">
        <f>IF($A3935 ="", "", VLOOKUP($A3935, 'Student reference sheet'!$A$2:$Z$2603,25,FALSE))</f>
        <v/>
      </c>
      <c r="P3935" s="39" t="str">
        <f>IF($A3935 = "", "", IF(OR(VLOOKUP($A3935,'Student reference sheet'!$A$2:$V$2400,8,FALSE) = "R",  VLOOKUP($A3935,'Student reference sheet'!$A$2:$V$2400,8,FALSE) = "L"), "X", ""))</f>
        <v/>
      </c>
      <c r="Q3935" s="39" t="str">
        <f>IF($A3935 ="", "", VLOOKUP($A3935, 'Student reference sheet'!$A$2:$V$2603,22,FALSE))</f>
        <v/>
      </c>
      <c r="R3935" s="39" t="str">
        <f>IF($A3935 &lt;&gt; "",VLOOKUP($A3935,'Student reference sheet'!$A$2:$V$2329, 5,FALSE), "")</f>
        <v/>
      </c>
      <c r="S3935" s="39" t="str">
        <f>IF($A3935 &lt;&gt; "",VLOOKUP($A3935,'Student reference sheet'!$A$2:$V$2329, 6,FALSE), "")</f>
        <v/>
      </c>
      <c r="T3935" s="30" t="str">
        <f>IF($A3935 = "","",
IF(VLOOKUP($A3935,'Student reference sheet'!$A$2:$V$2329, 10,FALSE) = "Y", "Hispanic",
IF(VLOOKUP($A3935,'Student reference sheet'!$A$2:$V$2329,11,FALSE) &lt;&gt; "",
IF(VLOOKUP($A3935,'Student reference sheet'!$A$2:$V$2329,11,FALSE) = "UNK", "Unknown", VLOOKUP(VALUE(VLOOKUP($A3935,'Student reference sheet'!$A$2:$V$2329,11,FALSE)),'Ethnicity Reference'!$A$2:$B$22,2,FALSE)),
IF(VLOOKUP($A3935,'Student reference sheet'!$A$2:$V$2329,9,FALSE) &lt;&gt; "", VLOOKUP(VALUE(VLOOKUP($A3935,'Student reference sheet'!$A$2:$V$2329,9,FALSE)),'Ethnicity Reference'!$A$2:$B$22,2,FALSE),"Unknown"))))</f>
        <v/>
      </c>
      <c r="U3935" s="35"/>
    </row>
    <row r="3936" spans="1:21" ht="15.75">
      <c r="A3936" s="47"/>
      <c r="B3936" s="33"/>
      <c r="C3936" s="39" t="str">
        <f>IF($A3936 &lt;&gt; "",VLOOKUP($A3936,'Student reference sheet'!$A$2:$V$2329, 3,FALSE), "")</f>
        <v/>
      </c>
      <c r="D3936" s="39" t="str">
        <f>IF($A3936 &lt;&gt; "",VLOOKUP($A3936,'Student reference sheet'!$A$2:$V$2329, 2,FALSE), "")</f>
        <v/>
      </c>
      <c r="E3936" s="35"/>
      <c r="F3936" s="34"/>
      <c r="G3936" s="40" t="str">
        <f t="shared" ca="1" si="186"/>
        <v/>
      </c>
      <c r="H3936" s="40" t="str">
        <f t="shared" ca="1" si="187"/>
        <v/>
      </c>
      <c r="I3936" s="36" t="str">
        <f>IF($A3936 = "", "",
IF(COUNTIF(MINIMUM_DAY_DATES[], Attendance!J3936) &gt; 0, VLOOKUP(Attendance!$G3936,MINIMUM_DAY_PERIOD_SCHEDULE[], 2,TRUE),
IF(COUNTIF(RALLY_DATES[], Attendance!J3936) &gt; 0, VLOOKUP(Attendance!$G3936,RALLY_PERIOD_SCHEDULE[], 2,TRUE),
IF(WEEKDAY(Attendance!$J3936) = 2,
       IF(COUNTIF(FINALS_WEEK_MONDAY_DATE[],Attendance!$J3936) &gt; 0, VLOOKUP(Attendance!$G3936,FINALS_WEEK_MONDAY_PERIOD_SCHEDULE[],2,TRUE),
       VLOOKUP(Attendance!$G3936,REGULAR_WEEK_SCHEDULE[],6,TRUE)),
IF(WEEKDAY($J3936) = 3,
       IF(COUNTIF(FINALS_WEEK_TUESDAY_DATE[],Attendance!$J3936) &gt; 0, VLOOKUP(Attendance!$G3936,FINALS_WEEK_TUESDAY_PERIOD_SCHEDULE[],2,TRUE),
       VLOOKUP(Attendance!$G3936,REGULAR_WEEK_SCHEDULE[[Tuesday]:[Period]],5,TRUE)),
IF(WEEKDAY(Attendance!$J3936) = 4,
        IF(COUNTIF(BLOCK_WEDNESDAY_DATES[],Attendance!$J3936) &gt; 0, VLOOKUP(Attendance!$G3936,BLOCK_WEDNESDAY_PERIOD_SCHEDULE[],2,TRUE),
        IF(COUNTIF(FINALS_WEEK_WEDNESDAY_DATE[],Attendance!$J3936) &gt; 0, VLOOKUP(Attendance!$G3936,FINALS_WEEK_WEDNESDAY_PERIOD_SCHEDULE[],2,TRUE),
       VLOOKUP(Attendance!$G3936,REGULAR_WEEK_SCHEDULE[[Wednesday]:[Period]],4,TRUE))),
IF(WEEKDAY($J3936) = 5,
       IF(COUNTIF(BLOCK_THURSDAY_DATES[],Attendance!$J3936) &gt; 0, VLOOKUP(Attendance!$G3936,BLOCK_THURSDAY_PERIOD_SCHEDULE[],2,TRUE),
       IF(COUNTIF(FINALS_WEEK_THURSDAY_DATE[],Attendance!$J3936) &gt; 0, VLOOKUP(Attendance!$G3936,FINALS_WEEK_THURSDAY_PERIOD_SCHEDULE[],2,TRUE),
       VLOOKUP(Attendance!$G3936,REGULAR_WEEK_SCHEDULE[[Thursday]:[Period]],3,TRUE))),
IF(WEEKDAY(Attendance!$J3936) = 6,
       IF(COUNTIF(FINALS_WEEK_FRIDAY_DATE[],Attendance!$J3936) &gt; 0, VLOOKUP(Attendance!$G3936,FINALS_WEEK_FRIDAY_PERIOD_SCHEDULE[],2,TRUE),
       VLOOKUP(Attendance!$G3936,REGULAR_WEEK_SCHEDULE[[Friday]:[Period]],2,TRUE))))))))))</f>
        <v/>
      </c>
      <c r="J3936" s="41" t="str">
        <f t="shared" ca="1" si="188"/>
        <v/>
      </c>
      <c r="K3936" s="41" t="str">
        <f>IF($A3936 &lt;&gt; "",VLOOKUP($A3936,'Student reference sheet'!$A$2:$V$2329, 7,FALSE), "")</f>
        <v/>
      </c>
      <c r="L3936" s="30" t="str">
        <f>IF($A3936 ="", "", VLOOKUP($A3936, 'Student reference sheet'!$A$2:$Z$2603,23,FALSE))</f>
        <v/>
      </c>
      <c r="M3936" s="30" t="str">
        <f>IF($A3936 ="", "", VLOOKUP($A3936, 'Student reference sheet'!$A$2:$Z$2603,24,FALSE))</f>
        <v/>
      </c>
      <c r="N3936" s="30" t="str">
        <f>IF($A3936 ="", "", VLOOKUP($A3936, 'Student reference sheet'!$A$2:$Z$2603,26,FALSE))</f>
        <v/>
      </c>
      <c r="O3936" s="30" t="str">
        <f>IF($A3936 ="", "", VLOOKUP($A3936, 'Student reference sheet'!$A$2:$Z$2603,25,FALSE))</f>
        <v/>
      </c>
      <c r="P3936" s="39" t="str">
        <f>IF($A3936 = "", "", IF(OR(VLOOKUP($A3936,'Student reference sheet'!$A$2:$V$2400,8,FALSE) = "R",  VLOOKUP($A3936,'Student reference sheet'!$A$2:$V$2400,8,FALSE) = "L"), "X", ""))</f>
        <v/>
      </c>
      <c r="Q3936" s="39" t="str">
        <f>IF($A3936 ="", "", VLOOKUP($A3936, 'Student reference sheet'!$A$2:$V$2603,22,FALSE))</f>
        <v/>
      </c>
      <c r="R3936" s="39" t="str">
        <f>IF($A3936 &lt;&gt; "",VLOOKUP($A3936,'Student reference sheet'!$A$2:$V$2329, 5,FALSE), "")</f>
        <v/>
      </c>
      <c r="S3936" s="39" t="str">
        <f>IF($A3936 &lt;&gt; "",VLOOKUP($A3936,'Student reference sheet'!$A$2:$V$2329, 6,FALSE), "")</f>
        <v/>
      </c>
      <c r="T3936" s="30" t="str">
        <f>IF($A3936 = "","",
IF(VLOOKUP($A3936,'Student reference sheet'!$A$2:$V$2329, 10,FALSE) = "Y", "Hispanic",
IF(VLOOKUP($A3936,'Student reference sheet'!$A$2:$V$2329,11,FALSE) &lt;&gt; "",
IF(VLOOKUP($A3936,'Student reference sheet'!$A$2:$V$2329,11,FALSE) = "UNK", "Unknown", VLOOKUP(VALUE(VLOOKUP($A3936,'Student reference sheet'!$A$2:$V$2329,11,FALSE)),'Ethnicity Reference'!$A$2:$B$22,2,FALSE)),
IF(VLOOKUP($A3936,'Student reference sheet'!$A$2:$V$2329,9,FALSE) &lt;&gt; "", VLOOKUP(VALUE(VLOOKUP($A3936,'Student reference sheet'!$A$2:$V$2329,9,FALSE)),'Ethnicity Reference'!$A$2:$B$22,2,FALSE),"Unknown"))))</f>
        <v/>
      </c>
      <c r="U3936" s="35"/>
    </row>
    <row r="3937" spans="1:21" ht="15.75">
      <c r="A3937" s="47"/>
      <c r="B3937" s="33"/>
      <c r="C3937" s="39" t="str">
        <f>IF($A3937 &lt;&gt; "",VLOOKUP($A3937,'Student reference sheet'!$A$2:$V$2329, 3,FALSE), "")</f>
        <v/>
      </c>
      <c r="D3937" s="39" t="str">
        <f>IF($A3937 &lt;&gt; "",VLOOKUP($A3937,'Student reference sheet'!$A$2:$V$2329, 2,FALSE), "")</f>
        <v/>
      </c>
      <c r="E3937" s="35"/>
      <c r="F3937" s="34"/>
      <c r="G3937" s="40" t="str">
        <f t="shared" ca="1" si="186"/>
        <v/>
      </c>
      <c r="H3937" s="40" t="str">
        <f t="shared" ca="1" si="187"/>
        <v/>
      </c>
      <c r="I3937" s="36" t="str">
        <f>IF($A3937 = "", "",
IF(COUNTIF(MINIMUM_DAY_DATES[], Attendance!J3937) &gt; 0, VLOOKUP(Attendance!$G3937,MINIMUM_DAY_PERIOD_SCHEDULE[], 2,TRUE),
IF(COUNTIF(RALLY_DATES[], Attendance!J3937) &gt; 0, VLOOKUP(Attendance!$G3937,RALLY_PERIOD_SCHEDULE[], 2,TRUE),
IF(WEEKDAY(Attendance!$J3937) = 2,
       IF(COUNTIF(FINALS_WEEK_MONDAY_DATE[],Attendance!$J3937) &gt; 0, VLOOKUP(Attendance!$G3937,FINALS_WEEK_MONDAY_PERIOD_SCHEDULE[],2,TRUE),
       VLOOKUP(Attendance!$G3937,REGULAR_WEEK_SCHEDULE[],6,TRUE)),
IF(WEEKDAY($J3937) = 3,
       IF(COUNTIF(FINALS_WEEK_TUESDAY_DATE[],Attendance!$J3937) &gt; 0, VLOOKUP(Attendance!$G3937,FINALS_WEEK_TUESDAY_PERIOD_SCHEDULE[],2,TRUE),
       VLOOKUP(Attendance!$G3937,REGULAR_WEEK_SCHEDULE[[Tuesday]:[Period]],5,TRUE)),
IF(WEEKDAY(Attendance!$J3937) = 4,
        IF(COUNTIF(BLOCK_WEDNESDAY_DATES[],Attendance!$J3937) &gt; 0, VLOOKUP(Attendance!$G3937,BLOCK_WEDNESDAY_PERIOD_SCHEDULE[],2,TRUE),
        IF(COUNTIF(FINALS_WEEK_WEDNESDAY_DATE[],Attendance!$J3937) &gt; 0, VLOOKUP(Attendance!$G3937,FINALS_WEEK_WEDNESDAY_PERIOD_SCHEDULE[],2,TRUE),
       VLOOKUP(Attendance!$G3937,REGULAR_WEEK_SCHEDULE[[Wednesday]:[Period]],4,TRUE))),
IF(WEEKDAY($J3937) = 5,
       IF(COUNTIF(BLOCK_THURSDAY_DATES[],Attendance!$J3937) &gt; 0, VLOOKUP(Attendance!$G3937,BLOCK_THURSDAY_PERIOD_SCHEDULE[],2,TRUE),
       IF(COUNTIF(FINALS_WEEK_THURSDAY_DATE[],Attendance!$J3937) &gt; 0, VLOOKUP(Attendance!$G3937,FINALS_WEEK_THURSDAY_PERIOD_SCHEDULE[],2,TRUE),
       VLOOKUP(Attendance!$G3937,REGULAR_WEEK_SCHEDULE[[Thursday]:[Period]],3,TRUE))),
IF(WEEKDAY(Attendance!$J3937) = 6,
       IF(COUNTIF(FINALS_WEEK_FRIDAY_DATE[],Attendance!$J3937) &gt; 0, VLOOKUP(Attendance!$G3937,FINALS_WEEK_FRIDAY_PERIOD_SCHEDULE[],2,TRUE),
       VLOOKUP(Attendance!$G3937,REGULAR_WEEK_SCHEDULE[[Friday]:[Period]],2,TRUE))))))))))</f>
        <v/>
      </c>
      <c r="J3937" s="41" t="str">
        <f t="shared" ca="1" si="188"/>
        <v/>
      </c>
      <c r="K3937" s="41" t="str">
        <f>IF($A3937 &lt;&gt; "",VLOOKUP($A3937,'Student reference sheet'!$A$2:$V$2329, 7,FALSE), "")</f>
        <v/>
      </c>
      <c r="L3937" s="30" t="str">
        <f>IF($A3937 ="", "", VLOOKUP($A3937, 'Student reference sheet'!$A$2:$Z$2603,23,FALSE))</f>
        <v/>
      </c>
      <c r="M3937" s="30" t="str">
        <f>IF($A3937 ="", "", VLOOKUP($A3937, 'Student reference sheet'!$A$2:$Z$2603,24,FALSE))</f>
        <v/>
      </c>
      <c r="N3937" s="30" t="str">
        <f>IF($A3937 ="", "", VLOOKUP($A3937, 'Student reference sheet'!$A$2:$Z$2603,26,FALSE))</f>
        <v/>
      </c>
      <c r="O3937" s="30" t="str">
        <f>IF($A3937 ="", "", VLOOKUP($A3937, 'Student reference sheet'!$A$2:$Z$2603,25,FALSE))</f>
        <v/>
      </c>
      <c r="P3937" s="39" t="str">
        <f>IF($A3937 = "", "", IF(OR(VLOOKUP($A3937,'Student reference sheet'!$A$2:$V$2400,8,FALSE) = "R",  VLOOKUP($A3937,'Student reference sheet'!$A$2:$V$2400,8,FALSE) = "L"), "X", ""))</f>
        <v/>
      </c>
      <c r="Q3937" s="39" t="str">
        <f>IF($A3937 ="", "", VLOOKUP($A3937, 'Student reference sheet'!$A$2:$V$2603,22,FALSE))</f>
        <v/>
      </c>
      <c r="R3937" s="39" t="str">
        <f>IF($A3937 &lt;&gt; "",VLOOKUP($A3937,'Student reference sheet'!$A$2:$V$2329, 5,FALSE), "")</f>
        <v/>
      </c>
      <c r="S3937" s="39" t="str">
        <f>IF($A3937 &lt;&gt; "",VLOOKUP($A3937,'Student reference sheet'!$A$2:$V$2329, 6,FALSE), "")</f>
        <v/>
      </c>
      <c r="T3937" s="30" t="str">
        <f>IF($A3937 = "","",
IF(VLOOKUP($A3937,'Student reference sheet'!$A$2:$V$2329, 10,FALSE) = "Y", "Hispanic",
IF(VLOOKUP($A3937,'Student reference sheet'!$A$2:$V$2329,11,FALSE) &lt;&gt; "",
IF(VLOOKUP($A3937,'Student reference sheet'!$A$2:$V$2329,11,FALSE) = "UNK", "Unknown", VLOOKUP(VALUE(VLOOKUP($A3937,'Student reference sheet'!$A$2:$V$2329,11,FALSE)),'Ethnicity Reference'!$A$2:$B$22,2,FALSE)),
IF(VLOOKUP($A3937,'Student reference sheet'!$A$2:$V$2329,9,FALSE) &lt;&gt; "", VLOOKUP(VALUE(VLOOKUP($A3937,'Student reference sheet'!$A$2:$V$2329,9,FALSE)),'Ethnicity Reference'!$A$2:$B$22,2,FALSE),"Unknown"))))</f>
        <v/>
      </c>
      <c r="U3937" s="35"/>
    </row>
    <row r="3938" spans="1:21" ht="15.75">
      <c r="A3938" s="47"/>
      <c r="B3938" s="33"/>
      <c r="C3938" s="39" t="str">
        <f>IF($A3938 &lt;&gt; "",VLOOKUP($A3938,'Student reference sheet'!$A$2:$V$2329, 3,FALSE), "")</f>
        <v/>
      </c>
      <c r="D3938" s="39" t="str">
        <f>IF($A3938 &lt;&gt; "",VLOOKUP($A3938,'Student reference sheet'!$A$2:$V$2329, 2,FALSE), "")</f>
        <v/>
      </c>
      <c r="E3938" s="35"/>
      <c r="F3938" s="34"/>
      <c r="G3938" s="40" t="str">
        <f t="shared" ca="1" si="186"/>
        <v/>
      </c>
      <c r="H3938" s="40" t="str">
        <f t="shared" ca="1" si="187"/>
        <v/>
      </c>
      <c r="I3938" s="36" t="str">
        <f>IF($A3938 = "", "",
IF(COUNTIF(MINIMUM_DAY_DATES[], Attendance!J3938) &gt; 0, VLOOKUP(Attendance!$G3938,MINIMUM_DAY_PERIOD_SCHEDULE[], 2,TRUE),
IF(COUNTIF(RALLY_DATES[], Attendance!J3938) &gt; 0, VLOOKUP(Attendance!$G3938,RALLY_PERIOD_SCHEDULE[], 2,TRUE),
IF(WEEKDAY(Attendance!$J3938) = 2,
       IF(COUNTIF(FINALS_WEEK_MONDAY_DATE[],Attendance!$J3938) &gt; 0, VLOOKUP(Attendance!$G3938,FINALS_WEEK_MONDAY_PERIOD_SCHEDULE[],2,TRUE),
       VLOOKUP(Attendance!$G3938,REGULAR_WEEK_SCHEDULE[],6,TRUE)),
IF(WEEKDAY($J3938) = 3,
       IF(COUNTIF(FINALS_WEEK_TUESDAY_DATE[],Attendance!$J3938) &gt; 0, VLOOKUP(Attendance!$G3938,FINALS_WEEK_TUESDAY_PERIOD_SCHEDULE[],2,TRUE),
       VLOOKUP(Attendance!$G3938,REGULAR_WEEK_SCHEDULE[[Tuesday]:[Period]],5,TRUE)),
IF(WEEKDAY(Attendance!$J3938) = 4,
        IF(COUNTIF(BLOCK_WEDNESDAY_DATES[],Attendance!$J3938) &gt; 0, VLOOKUP(Attendance!$G3938,BLOCK_WEDNESDAY_PERIOD_SCHEDULE[],2,TRUE),
        IF(COUNTIF(FINALS_WEEK_WEDNESDAY_DATE[],Attendance!$J3938) &gt; 0, VLOOKUP(Attendance!$G3938,FINALS_WEEK_WEDNESDAY_PERIOD_SCHEDULE[],2,TRUE),
       VLOOKUP(Attendance!$G3938,REGULAR_WEEK_SCHEDULE[[Wednesday]:[Period]],4,TRUE))),
IF(WEEKDAY($J3938) = 5,
       IF(COUNTIF(BLOCK_THURSDAY_DATES[],Attendance!$J3938) &gt; 0, VLOOKUP(Attendance!$G3938,BLOCK_THURSDAY_PERIOD_SCHEDULE[],2,TRUE),
       IF(COUNTIF(FINALS_WEEK_THURSDAY_DATE[],Attendance!$J3938) &gt; 0, VLOOKUP(Attendance!$G3938,FINALS_WEEK_THURSDAY_PERIOD_SCHEDULE[],2,TRUE),
       VLOOKUP(Attendance!$G3938,REGULAR_WEEK_SCHEDULE[[Thursday]:[Period]],3,TRUE))),
IF(WEEKDAY(Attendance!$J3938) = 6,
       IF(COUNTIF(FINALS_WEEK_FRIDAY_DATE[],Attendance!$J3938) &gt; 0, VLOOKUP(Attendance!$G3938,FINALS_WEEK_FRIDAY_PERIOD_SCHEDULE[],2,TRUE),
       VLOOKUP(Attendance!$G3938,REGULAR_WEEK_SCHEDULE[[Friday]:[Period]],2,TRUE))))))))))</f>
        <v/>
      </c>
      <c r="J3938" s="41" t="str">
        <f t="shared" ca="1" si="188"/>
        <v/>
      </c>
      <c r="K3938" s="41" t="str">
        <f>IF($A3938 &lt;&gt; "",VLOOKUP($A3938,'Student reference sheet'!$A$2:$V$2329, 7,FALSE), "")</f>
        <v/>
      </c>
      <c r="L3938" s="30" t="str">
        <f>IF($A3938 ="", "", VLOOKUP($A3938, 'Student reference sheet'!$A$2:$Z$2603,23,FALSE))</f>
        <v/>
      </c>
      <c r="M3938" s="30" t="str">
        <f>IF($A3938 ="", "", VLOOKUP($A3938, 'Student reference sheet'!$A$2:$Z$2603,24,FALSE))</f>
        <v/>
      </c>
      <c r="N3938" s="30" t="str">
        <f>IF($A3938 ="", "", VLOOKUP($A3938, 'Student reference sheet'!$A$2:$Z$2603,26,FALSE))</f>
        <v/>
      </c>
      <c r="O3938" s="30" t="str">
        <f>IF($A3938 ="", "", VLOOKUP($A3938, 'Student reference sheet'!$A$2:$Z$2603,25,FALSE))</f>
        <v/>
      </c>
      <c r="P3938" s="39" t="str">
        <f>IF($A3938 = "", "", IF(OR(VLOOKUP($A3938,'Student reference sheet'!$A$2:$V$2400,8,FALSE) = "R",  VLOOKUP($A3938,'Student reference sheet'!$A$2:$V$2400,8,FALSE) = "L"), "X", ""))</f>
        <v/>
      </c>
      <c r="Q3938" s="39" t="str">
        <f>IF($A3938 ="", "", VLOOKUP($A3938, 'Student reference sheet'!$A$2:$V$2603,22,FALSE))</f>
        <v/>
      </c>
      <c r="R3938" s="39" t="str">
        <f>IF($A3938 &lt;&gt; "",VLOOKUP($A3938,'Student reference sheet'!$A$2:$V$2329, 5,FALSE), "")</f>
        <v/>
      </c>
      <c r="S3938" s="39" t="str">
        <f>IF($A3938 &lt;&gt; "",VLOOKUP($A3938,'Student reference sheet'!$A$2:$V$2329, 6,FALSE), "")</f>
        <v/>
      </c>
      <c r="T3938" s="30" t="str">
        <f>IF($A3938 = "","",
IF(VLOOKUP($A3938,'Student reference sheet'!$A$2:$V$2329, 10,FALSE) = "Y", "Hispanic",
IF(VLOOKUP($A3938,'Student reference sheet'!$A$2:$V$2329,11,FALSE) &lt;&gt; "",
IF(VLOOKUP($A3938,'Student reference sheet'!$A$2:$V$2329,11,FALSE) = "UNK", "Unknown", VLOOKUP(VALUE(VLOOKUP($A3938,'Student reference sheet'!$A$2:$V$2329,11,FALSE)),'Ethnicity Reference'!$A$2:$B$22,2,FALSE)),
IF(VLOOKUP($A3938,'Student reference sheet'!$A$2:$V$2329,9,FALSE) &lt;&gt; "", VLOOKUP(VALUE(VLOOKUP($A3938,'Student reference sheet'!$A$2:$V$2329,9,FALSE)),'Ethnicity Reference'!$A$2:$B$22,2,FALSE),"Unknown"))))</f>
        <v/>
      </c>
      <c r="U3938" s="35"/>
    </row>
    <row r="3939" spans="1:21" ht="15.75">
      <c r="A3939" s="47"/>
      <c r="B3939" s="33"/>
      <c r="C3939" s="39" t="str">
        <f>IF($A3939 &lt;&gt; "",VLOOKUP($A3939,'Student reference sheet'!$A$2:$V$2329, 3,FALSE), "")</f>
        <v/>
      </c>
      <c r="D3939" s="39" t="str">
        <f>IF($A3939 &lt;&gt; "",VLOOKUP($A3939,'Student reference sheet'!$A$2:$V$2329, 2,FALSE), "")</f>
        <v/>
      </c>
      <c r="E3939" s="35"/>
      <c r="F3939" s="34"/>
      <c r="G3939" s="40" t="str">
        <f t="shared" ca="1" si="186"/>
        <v/>
      </c>
      <c r="H3939" s="40" t="str">
        <f t="shared" ca="1" si="187"/>
        <v/>
      </c>
      <c r="I3939" s="36" t="str">
        <f>IF($A3939 = "", "",
IF(COUNTIF(MINIMUM_DAY_DATES[], Attendance!J3939) &gt; 0, VLOOKUP(Attendance!$G3939,MINIMUM_DAY_PERIOD_SCHEDULE[], 2,TRUE),
IF(COUNTIF(RALLY_DATES[], Attendance!J3939) &gt; 0, VLOOKUP(Attendance!$G3939,RALLY_PERIOD_SCHEDULE[], 2,TRUE),
IF(WEEKDAY(Attendance!$J3939) = 2,
       IF(COUNTIF(FINALS_WEEK_MONDAY_DATE[],Attendance!$J3939) &gt; 0, VLOOKUP(Attendance!$G3939,FINALS_WEEK_MONDAY_PERIOD_SCHEDULE[],2,TRUE),
       VLOOKUP(Attendance!$G3939,REGULAR_WEEK_SCHEDULE[],6,TRUE)),
IF(WEEKDAY($J3939) = 3,
       IF(COUNTIF(FINALS_WEEK_TUESDAY_DATE[],Attendance!$J3939) &gt; 0, VLOOKUP(Attendance!$G3939,FINALS_WEEK_TUESDAY_PERIOD_SCHEDULE[],2,TRUE),
       VLOOKUP(Attendance!$G3939,REGULAR_WEEK_SCHEDULE[[Tuesday]:[Period]],5,TRUE)),
IF(WEEKDAY(Attendance!$J3939) = 4,
        IF(COUNTIF(BLOCK_WEDNESDAY_DATES[],Attendance!$J3939) &gt; 0, VLOOKUP(Attendance!$G3939,BLOCK_WEDNESDAY_PERIOD_SCHEDULE[],2,TRUE),
        IF(COUNTIF(FINALS_WEEK_WEDNESDAY_DATE[],Attendance!$J3939) &gt; 0, VLOOKUP(Attendance!$G3939,FINALS_WEEK_WEDNESDAY_PERIOD_SCHEDULE[],2,TRUE),
       VLOOKUP(Attendance!$G3939,REGULAR_WEEK_SCHEDULE[[Wednesday]:[Period]],4,TRUE))),
IF(WEEKDAY($J3939) = 5,
       IF(COUNTIF(BLOCK_THURSDAY_DATES[],Attendance!$J3939) &gt; 0, VLOOKUP(Attendance!$G3939,BLOCK_THURSDAY_PERIOD_SCHEDULE[],2,TRUE),
       IF(COUNTIF(FINALS_WEEK_THURSDAY_DATE[],Attendance!$J3939) &gt; 0, VLOOKUP(Attendance!$G3939,FINALS_WEEK_THURSDAY_PERIOD_SCHEDULE[],2,TRUE),
       VLOOKUP(Attendance!$G3939,REGULAR_WEEK_SCHEDULE[[Thursday]:[Period]],3,TRUE))),
IF(WEEKDAY(Attendance!$J3939) = 6,
       IF(COUNTIF(FINALS_WEEK_FRIDAY_DATE[],Attendance!$J3939) &gt; 0, VLOOKUP(Attendance!$G3939,FINALS_WEEK_FRIDAY_PERIOD_SCHEDULE[],2,TRUE),
       VLOOKUP(Attendance!$G3939,REGULAR_WEEK_SCHEDULE[[Friday]:[Period]],2,TRUE))))))))))</f>
        <v/>
      </c>
      <c r="J3939" s="41" t="str">
        <f t="shared" ca="1" si="188"/>
        <v/>
      </c>
      <c r="K3939" s="41" t="str">
        <f>IF($A3939 &lt;&gt; "",VLOOKUP($A3939,'Student reference sheet'!$A$2:$V$2329, 7,FALSE), "")</f>
        <v/>
      </c>
      <c r="L3939" s="30" t="str">
        <f>IF($A3939 ="", "", VLOOKUP($A3939, 'Student reference sheet'!$A$2:$Z$2603,23,FALSE))</f>
        <v/>
      </c>
      <c r="M3939" s="30" t="str">
        <f>IF($A3939 ="", "", VLOOKUP($A3939, 'Student reference sheet'!$A$2:$Z$2603,24,FALSE))</f>
        <v/>
      </c>
      <c r="N3939" s="30" t="str">
        <f>IF($A3939 ="", "", VLOOKUP($A3939, 'Student reference sheet'!$A$2:$Z$2603,26,FALSE))</f>
        <v/>
      </c>
      <c r="O3939" s="30" t="str">
        <f>IF($A3939 ="", "", VLOOKUP($A3939, 'Student reference sheet'!$A$2:$Z$2603,25,FALSE))</f>
        <v/>
      </c>
      <c r="P3939" s="39" t="str">
        <f>IF($A3939 = "", "", IF(OR(VLOOKUP($A3939,'Student reference sheet'!$A$2:$V$2400,8,FALSE) = "R",  VLOOKUP($A3939,'Student reference sheet'!$A$2:$V$2400,8,FALSE) = "L"), "X", ""))</f>
        <v/>
      </c>
      <c r="Q3939" s="39" t="str">
        <f>IF($A3939 ="", "", VLOOKUP($A3939, 'Student reference sheet'!$A$2:$V$2603,22,FALSE))</f>
        <v/>
      </c>
      <c r="R3939" s="39" t="str">
        <f>IF($A3939 &lt;&gt; "",VLOOKUP($A3939,'Student reference sheet'!$A$2:$V$2329, 5,FALSE), "")</f>
        <v/>
      </c>
      <c r="S3939" s="39" t="str">
        <f>IF($A3939 &lt;&gt; "",VLOOKUP($A3939,'Student reference sheet'!$A$2:$V$2329, 6,FALSE), "")</f>
        <v/>
      </c>
      <c r="T3939" s="30" t="str">
        <f>IF($A3939 = "","",
IF(VLOOKUP($A3939,'Student reference sheet'!$A$2:$V$2329, 10,FALSE) = "Y", "Hispanic",
IF(VLOOKUP($A3939,'Student reference sheet'!$A$2:$V$2329,11,FALSE) &lt;&gt; "",
IF(VLOOKUP($A3939,'Student reference sheet'!$A$2:$V$2329,11,FALSE) = "UNK", "Unknown", VLOOKUP(VALUE(VLOOKUP($A3939,'Student reference sheet'!$A$2:$V$2329,11,FALSE)),'Ethnicity Reference'!$A$2:$B$22,2,FALSE)),
IF(VLOOKUP($A3939,'Student reference sheet'!$A$2:$V$2329,9,FALSE) &lt;&gt; "", VLOOKUP(VALUE(VLOOKUP($A3939,'Student reference sheet'!$A$2:$V$2329,9,FALSE)),'Ethnicity Reference'!$A$2:$B$22,2,FALSE),"Unknown"))))</f>
        <v/>
      </c>
      <c r="U3939" s="35"/>
    </row>
    <row r="3940" spans="1:21" ht="15.75">
      <c r="A3940" s="47"/>
      <c r="B3940" s="33"/>
      <c r="C3940" s="39" t="str">
        <f>IF($A3940 &lt;&gt; "",VLOOKUP($A3940,'Student reference sheet'!$A$2:$V$2329, 3,FALSE), "")</f>
        <v/>
      </c>
      <c r="D3940" s="39" t="str">
        <f>IF($A3940 &lt;&gt; "",VLOOKUP($A3940,'Student reference sheet'!$A$2:$V$2329, 2,FALSE), "")</f>
        <v/>
      </c>
      <c r="E3940" s="35"/>
      <c r="F3940" s="34"/>
      <c r="G3940" s="40" t="str">
        <f t="shared" ca="1" si="186"/>
        <v/>
      </c>
      <c r="H3940" s="40" t="str">
        <f t="shared" ca="1" si="187"/>
        <v/>
      </c>
      <c r="I3940" s="36" t="str">
        <f>IF($A3940 = "", "",
IF(COUNTIF(MINIMUM_DAY_DATES[], Attendance!J3940) &gt; 0, VLOOKUP(Attendance!$G3940,MINIMUM_DAY_PERIOD_SCHEDULE[], 2,TRUE),
IF(COUNTIF(RALLY_DATES[], Attendance!J3940) &gt; 0, VLOOKUP(Attendance!$G3940,RALLY_PERIOD_SCHEDULE[], 2,TRUE),
IF(WEEKDAY(Attendance!$J3940) = 2,
       IF(COUNTIF(FINALS_WEEK_MONDAY_DATE[],Attendance!$J3940) &gt; 0, VLOOKUP(Attendance!$G3940,FINALS_WEEK_MONDAY_PERIOD_SCHEDULE[],2,TRUE),
       VLOOKUP(Attendance!$G3940,REGULAR_WEEK_SCHEDULE[],6,TRUE)),
IF(WEEKDAY($J3940) = 3,
       IF(COUNTIF(FINALS_WEEK_TUESDAY_DATE[],Attendance!$J3940) &gt; 0, VLOOKUP(Attendance!$G3940,FINALS_WEEK_TUESDAY_PERIOD_SCHEDULE[],2,TRUE),
       VLOOKUP(Attendance!$G3940,REGULAR_WEEK_SCHEDULE[[Tuesday]:[Period]],5,TRUE)),
IF(WEEKDAY(Attendance!$J3940) = 4,
        IF(COUNTIF(BLOCK_WEDNESDAY_DATES[],Attendance!$J3940) &gt; 0, VLOOKUP(Attendance!$G3940,BLOCK_WEDNESDAY_PERIOD_SCHEDULE[],2,TRUE),
        IF(COUNTIF(FINALS_WEEK_WEDNESDAY_DATE[],Attendance!$J3940) &gt; 0, VLOOKUP(Attendance!$G3940,FINALS_WEEK_WEDNESDAY_PERIOD_SCHEDULE[],2,TRUE),
       VLOOKUP(Attendance!$G3940,REGULAR_WEEK_SCHEDULE[[Wednesday]:[Period]],4,TRUE))),
IF(WEEKDAY($J3940) = 5,
       IF(COUNTIF(BLOCK_THURSDAY_DATES[],Attendance!$J3940) &gt; 0, VLOOKUP(Attendance!$G3940,BLOCK_THURSDAY_PERIOD_SCHEDULE[],2,TRUE),
       IF(COUNTIF(FINALS_WEEK_THURSDAY_DATE[],Attendance!$J3940) &gt; 0, VLOOKUP(Attendance!$G3940,FINALS_WEEK_THURSDAY_PERIOD_SCHEDULE[],2,TRUE),
       VLOOKUP(Attendance!$G3940,REGULAR_WEEK_SCHEDULE[[Thursday]:[Period]],3,TRUE))),
IF(WEEKDAY(Attendance!$J3940) = 6,
       IF(COUNTIF(FINALS_WEEK_FRIDAY_DATE[],Attendance!$J3940) &gt; 0, VLOOKUP(Attendance!$G3940,FINALS_WEEK_FRIDAY_PERIOD_SCHEDULE[],2,TRUE),
       VLOOKUP(Attendance!$G3940,REGULAR_WEEK_SCHEDULE[[Friday]:[Period]],2,TRUE))))))))))</f>
        <v/>
      </c>
      <c r="J3940" s="41" t="str">
        <f t="shared" ca="1" si="188"/>
        <v/>
      </c>
      <c r="K3940" s="41" t="str">
        <f>IF($A3940 &lt;&gt; "",VLOOKUP($A3940,'Student reference sheet'!$A$2:$V$2329, 7,FALSE), "")</f>
        <v/>
      </c>
      <c r="L3940" s="30" t="str">
        <f>IF($A3940 ="", "", VLOOKUP($A3940, 'Student reference sheet'!$A$2:$Z$2603,23,FALSE))</f>
        <v/>
      </c>
      <c r="M3940" s="30" t="str">
        <f>IF($A3940 ="", "", VLOOKUP($A3940, 'Student reference sheet'!$A$2:$Z$2603,24,FALSE))</f>
        <v/>
      </c>
      <c r="N3940" s="30" t="str">
        <f>IF($A3940 ="", "", VLOOKUP($A3940, 'Student reference sheet'!$A$2:$Z$2603,26,FALSE))</f>
        <v/>
      </c>
      <c r="O3940" s="30" t="str">
        <f>IF($A3940 ="", "", VLOOKUP($A3940, 'Student reference sheet'!$A$2:$Z$2603,25,FALSE))</f>
        <v/>
      </c>
      <c r="P3940" s="39" t="str">
        <f>IF($A3940 = "", "", IF(OR(VLOOKUP($A3940,'Student reference sheet'!$A$2:$V$2400,8,FALSE) = "R",  VLOOKUP($A3940,'Student reference sheet'!$A$2:$V$2400,8,FALSE) = "L"), "X", ""))</f>
        <v/>
      </c>
      <c r="Q3940" s="39" t="str">
        <f>IF($A3940 ="", "", VLOOKUP($A3940, 'Student reference sheet'!$A$2:$V$2603,22,FALSE))</f>
        <v/>
      </c>
      <c r="R3940" s="39" t="str">
        <f>IF($A3940 &lt;&gt; "",VLOOKUP($A3940,'Student reference sheet'!$A$2:$V$2329, 5,FALSE), "")</f>
        <v/>
      </c>
      <c r="S3940" s="39" t="str">
        <f>IF($A3940 &lt;&gt; "",VLOOKUP($A3940,'Student reference sheet'!$A$2:$V$2329, 6,FALSE), "")</f>
        <v/>
      </c>
      <c r="T3940" s="30" t="str">
        <f>IF($A3940 = "","",
IF(VLOOKUP($A3940,'Student reference sheet'!$A$2:$V$2329, 10,FALSE) = "Y", "Hispanic",
IF(VLOOKUP($A3940,'Student reference sheet'!$A$2:$V$2329,11,FALSE) &lt;&gt; "",
IF(VLOOKUP($A3940,'Student reference sheet'!$A$2:$V$2329,11,FALSE) = "UNK", "Unknown", VLOOKUP(VALUE(VLOOKUP($A3940,'Student reference sheet'!$A$2:$V$2329,11,FALSE)),'Ethnicity Reference'!$A$2:$B$22,2,FALSE)),
IF(VLOOKUP($A3940,'Student reference sheet'!$A$2:$V$2329,9,FALSE) &lt;&gt; "", VLOOKUP(VALUE(VLOOKUP($A3940,'Student reference sheet'!$A$2:$V$2329,9,FALSE)),'Ethnicity Reference'!$A$2:$B$22,2,FALSE),"Unknown"))))</f>
        <v/>
      </c>
      <c r="U3940" s="35"/>
    </row>
    <row r="3941" spans="1:21" ht="15.75">
      <c r="A3941" s="47"/>
      <c r="B3941" s="33"/>
      <c r="C3941" s="39" t="str">
        <f>IF($A3941 &lt;&gt; "",VLOOKUP($A3941,'Student reference sheet'!$A$2:$V$2329, 3,FALSE), "")</f>
        <v/>
      </c>
      <c r="D3941" s="39" t="str">
        <f>IF($A3941 &lt;&gt; "",VLOOKUP($A3941,'Student reference sheet'!$A$2:$V$2329, 2,FALSE), "")</f>
        <v/>
      </c>
      <c r="E3941" s="35"/>
      <c r="F3941" s="34"/>
      <c r="G3941" s="40" t="str">
        <f t="shared" ca="1" si="186"/>
        <v/>
      </c>
      <c r="H3941" s="40" t="str">
        <f t="shared" ca="1" si="187"/>
        <v/>
      </c>
      <c r="I3941" s="36" t="str">
        <f>IF($A3941 = "", "",
IF(COUNTIF(MINIMUM_DAY_DATES[], Attendance!J3941) &gt; 0, VLOOKUP(Attendance!$G3941,MINIMUM_DAY_PERIOD_SCHEDULE[], 2,TRUE),
IF(COUNTIF(RALLY_DATES[], Attendance!J3941) &gt; 0, VLOOKUP(Attendance!$G3941,RALLY_PERIOD_SCHEDULE[], 2,TRUE),
IF(WEEKDAY(Attendance!$J3941) = 2,
       IF(COUNTIF(FINALS_WEEK_MONDAY_DATE[],Attendance!$J3941) &gt; 0, VLOOKUP(Attendance!$G3941,FINALS_WEEK_MONDAY_PERIOD_SCHEDULE[],2,TRUE),
       VLOOKUP(Attendance!$G3941,REGULAR_WEEK_SCHEDULE[],6,TRUE)),
IF(WEEKDAY($J3941) = 3,
       IF(COUNTIF(FINALS_WEEK_TUESDAY_DATE[],Attendance!$J3941) &gt; 0, VLOOKUP(Attendance!$G3941,FINALS_WEEK_TUESDAY_PERIOD_SCHEDULE[],2,TRUE),
       VLOOKUP(Attendance!$G3941,REGULAR_WEEK_SCHEDULE[[Tuesday]:[Period]],5,TRUE)),
IF(WEEKDAY(Attendance!$J3941) = 4,
        IF(COUNTIF(BLOCK_WEDNESDAY_DATES[],Attendance!$J3941) &gt; 0, VLOOKUP(Attendance!$G3941,BLOCK_WEDNESDAY_PERIOD_SCHEDULE[],2,TRUE),
        IF(COUNTIF(FINALS_WEEK_WEDNESDAY_DATE[],Attendance!$J3941) &gt; 0, VLOOKUP(Attendance!$G3941,FINALS_WEEK_WEDNESDAY_PERIOD_SCHEDULE[],2,TRUE),
       VLOOKUP(Attendance!$G3941,REGULAR_WEEK_SCHEDULE[[Wednesday]:[Period]],4,TRUE))),
IF(WEEKDAY($J3941) = 5,
       IF(COUNTIF(BLOCK_THURSDAY_DATES[],Attendance!$J3941) &gt; 0, VLOOKUP(Attendance!$G3941,BLOCK_THURSDAY_PERIOD_SCHEDULE[],2,TRUE),
       IF(COUNTIF(FINALS_WEEK_THURSDAY_DATE[],Attendance!$J3941) &gt; 0, VLOOKUP(Attendance!$G3941,FINALS_WEEK_THURSDAY_PERIOD_SCHEDULE[],2,TRUE),
       VLOOKUP(Attendance!$G3941,REGULAR_WEEK_SCHEDULE[[Thursday]:[Period]],3,TRUE))),
IF(WEEKDAY(Attendance!$J3941) = 6,
       IF(COUNTIF(FINALS_WEEK_FRIDAY_DATE[],Attendance!$J3941) &gt; 0, VLOOKUP(Attendance!$G3941,FINALS_WEEK_FRIDAY_PERIOD_SCHEDULE[],2,TRUE),
       VLOOKUP(Attendance!$G3941,REGULAR_WEEK_SCHEDULE[[Friday]:[Period]],2,TRUE))))))))))</f>
        <v/>
      </c>
      <c r="J3941" s="41" t="str">
        <f t="shared" ca="1" si="188"/>
        <v/>
      </c>
      <c r="K3941" s="41" t="str">
        <f>IF($A3941 &lt;&gt; "",VLOOKUP($A3941,'Student reference sheet'!$A$2:$V$2329, 7,FALSE), "")</f>
        <v/>
      </c>
      <c r="L3941" s="30" t="str">
        <f>IF($A3941 ="", "", VLOOKUP($A3941, 'Student reference sheet'!$A$2:$Z$2603,23,FALSE))</f>
        <v/>
      </c>
      <c r="M3941" s="30" t="str">
        <f>IF($A3941 ="", "", VLOOKUP($A3941, 'Student reference sheet'!$A$2:$Z$2603,24,FALSE))</f>
        <v/>
      </c>
      <c r="N3941" s="30" t="str">
        <f>IF($A3941 ="", "", VLOOKUP($A3941, 'Student reference sheet'!$A$2:$Z$2603,26,FALSE))</f>
        <v/>
      </c>
      <c r="O3941" s="30" t="str">
        <f>IF($A3941 ="", "", VLOOKUP($A3941, 'Student reference sheet'!$A$2:$Z$2603,25,FALSE))</f>
        <v/>
      </c>
      <c r="P3941" s="39" t="str">
        <f>IF($A3941 = "", "", IF(OR(VLOOKUP($A3941,'Student reference sheet'!$A$2:$V$2400,8,FALSE) = "R",  VLOOKUP($A3941,'Student reference sheet'!$A$2:$V$2400,8,FALSE) = "L"), "X", ""))</f>
        <v/>
      </c>
      <c r="Q3941" s="39" t="str">
        <f>IF($A3941 ="", "", VLOOKUP($A3941, 'Student reference sheet'!$A$2:$V$2603,22,FALSE))</f>
        <v/>
      </c>
      <c r="R3941" s="39" t="str">
        <f>IF($A3941 &lt;&gt; "",VLOOKUP($A3941,'Student reference sheet'!$A$2:$V$2329, 5,FALSE), "")</f>
        <v/>
      </c>
      <c r="S3941" s="39" t="str">
        <f>IF($A3941 &lt;&gt; "",VLOOKUP($A3941,'Student reference sheet'!$A$2:$V$2329, 6,FALSE), "")</f>
        <v/>
      </c>
      <c r="T3941" s="30" t="str">
        <f>IF($A3941 = "","",
IF(VLOOKUP($A3941,'Student reference sheet'!$A$2:$V$2329, 10,FALSE) = "Y", "Hispanic",
IF(VLOOKUP($A3941,'Student reference sheet'!$A$2:$V$2329,11,FALSE) &lt;&gt; "",
IF(VLOOKUP($A3941,'Student reference sheet'!$A$2:$V$2329,11,FALSE) = "UNK", "Unknown", VLOOKUP(VALUE(VLOOKUP($A3941,'Student reference sheet'!$A$2:$V$2329,11,FALSE)),'Ethnicity Reference'!$A$2:$B$22,2,FALSE)),
IF(VLOOKUP($A3941,'Student reference sheet'!$A$2:$V$2329,9,FALSE) &lt;&gt; "", VLOOKUP(VALUE(VLOOKUP($A3941,'Student reference sheet'!$A$2:$V$2329,9,FALSE)),'Ethnicity Reference'!$A$2:$B$22,2,FALSE),"Unknown"))))</f>
        <v/>
      </c>
      <c r="U3941" s="35"/>
    </row>
    <row r="3942" spans="1:21" ht="15.75">
      <c r="A3942" s="47"/>
      <c r="B3942" s="33"/>
      <c r="C3942" s="39" t="str">
        <f>IF($A3942 &lt;&gt; "",VLOOKUP($A3942,'Student reference sheet'!$A$2:$V$2329, 3,FALSE), "")</f>
        <v/>
      </c>
      <c r="D3942" s="39" t="str">
        <f>IF($A3942 &lt;&gt; "",VLOOKUP($A3942,'Student reference sheet'!$A$2:$V$2329, 2,FALSE), "")</f>
        <v/>
      </c>
      <c r="E3942" s="35"/>
      <c r="F3942" s="34"/>
      <c r="G3942" s="40" t="str">
        <f t="shared" ca="1" si="186"/>
        <v/>
      </c>
      <c r="H3942" s="40" t="str">
        <f t="shared" ca="1" si="187"/>
        <v/>
      </c>
      <c r="I3942" s="36" t="str">
        <f>IF($A3942 = "", "",
IF(COUNTIF(MINIMUM_DAY_DATES[], Attendance!J3942) &gt; 0, VLOOKUP(Attendance!$G3942,MINIMUM_DAY_PERIOD_SCHEDULE[], 2,TRUE),
IF(COUNTIF(RALLY_DATES[], Attendance!J3942) &gt; 0, VLOOKUP(Attendance!$G3942,RALLY_PERIOD_SCHEDULE[], 2,TRUE),
IF(WEEKDAY(Attendance!$J3942) = 2,
       IF(COUNTIF(FINALS_WEEK_MONDAY_DATE[],Attendance!$J3942) &gt; 0, VLOOKUP(Attendance!$G3942,FINALS_WEEK_MONDAY_PERIOD_SCHEDULE[],2,TRUE),
       VLOOKUP(Attendance!$G3942,REGULAR_WEEK_SCHEDULE[],6,TRUE)),
IF(WEEKDAY($J3942) = 3,
       IF(COUNTIF(FINALS_WEEK_TUESDAY_DATE[],Attendance!$J3942) &gt; 0, VLOOKUP(Attendance!$G3942,FINALS_WEEK_TUESDAY_PERIOD_SCHEDULE[],2,TRUE),
       VLOOKUP(Attendance!$G3942,REGULAR_WEEK_SCHEDULE[[Tuesday]:[Period]],5,TRUE)),
IF(WEEKDAY(Attendance!$J3942) = 4,
        IF(COUNTIF(BLOCK_WEDNESDAY_DATES[],Attendance!$J3942) &gt; 0, VLOOKUP(Attendance!$G3942,BLOCK_WEDNESDAY_PERIOD_SCHEDULE[],2,TRUE),
        IF(COUNTIF(FINALS_WEEK_WEDNESDAY_DATE[],Attendance!$J3942) &gt; 0, VLOOKUP(Attendance!$G3942,FINALS_WEEK_WEDNESDAY_PERIOD_SCHEDULE[],2,TRUE),
       VLOOKUP(Attendance!$G3942,REGULAR_WEEK_SCHEDULE[[Wednesday]:[Period]],4,TRUE))),
IF(WEEKDAY($J3942) = 5,
       IF(COUNTIF(BLOCK_THURSDAY_DATES[],Attendance!$J3942) &gt; 0, VLOOKUP(Attendance!$G3942,BLOCK_THURSDAY_PERIOD_SCHEDULE[],2,TRUE),
       IF(COUNTIF(FINALS_WEEK_THURSDAY_DATE[],Attendance!$J3942) &gt; 0, VLOOKUP(Attendance!$G3942,FINALS_WEEK_THURSDAY_PERIOD_SCHEDULE[],2,TRUE),
       VLOOKUP(Attendance!$G3942,REGULAR_WEEK_SCHEDULE[[Thursday]:[Period]],3,TRUE))),
IF(WEEKDAY(Attendance!$J3942) = 6,
       IF(COUNTIF(FINALS_WEEK_FRIDAY_DATE[],Attendance!$J3942) &gt; 0, VLOOKUP(Attendance!$G3942,FINALS_WEEK_FRIDAY_PERIOD_SCHEDULE[],2,TRUE),
       VLOOKUP(Attendance!$G3942,REGULAR_WEEK_SCHEDULE[[Friday]:[Period]],2,TRUE))))))))))</f>
        <v/>
      </c>
      <c r="J3942" s="41" t="str">
        <f t="shared" ca="1" si="188"/>
        <v/>
      </c>
      <c r="K3942" s="41" t="str">
        <f>IF($A3942 &lt;&gt; "",VLOOKUP($A3942,'Student reference sheet'!$A$2:$V$2329, 7,FALSE), "")</f>
        <v/>
      </c>
      <c r="L3942" s="30" t="str">
        <f>IF($A3942 ="", "", VLOOKUP($A3942, 'Student reference sheet'!$A$2:$Z$2603,23,FALSE))</f>
        <v/>
      </c>
      <c r="M3942" s="30" t="str">
        <f>IF($A3942 ="", "", VLOOKUP($A3942, 'Student reference sheet'!$A$2:$Z$2603,24,FALSE))</f>
        <v/>
      </c>
      <c r="N3942" s="30" t="str">
        <f>IF($A3942 ="", "", VLOOKUP($A3942, 'Student reference sheet'!$A$2:$Z$2603,26,FALSE))</f>
        <v/>
      </c>
      <c r="O3942" s="30" t="str">
        <f>IF($A3942 ="", "", VLOOKUP($A3942, 'Student reference sheet'!$A$2:$Z$2603,25,FALSE))</f>
        <v/>
      </c>
      <c r="P3942" s="39" t="str">
        <f>IF($A3942 = "", "", IF(OR(VLOOKUP($A3942,'Student reference sheet'!$A$2:$V$2400,8,FALSE) = "R",  VLOOKUP($A3942,'Student reference sheet'!$A$2:$V$2400,8,FALSE) = "L"), "X", ""))</f>
        <v/>
      </c>
      <c r="Q3942" s="39" t="str">
        <f>IF($A3942 ="", "", VLOOKUP($A3942, 'Student reference sheet'!$A$2:$V$2603,22,FALSE))</f>
        <v/>
      </c>
      <c r="R3942" s="39" t="str">
        <f>IF($A3942 &lt;&gt; "",VLOOKUP($A3942,'Student reference sheet'!$A$2:$V$2329, 5,FALSE), "")</f>
        <v/>
      </c>
      <c r="S3942" s="39" t="str">
        <f>IF($A3942 &lt;&gt; "",VLOOKUP($A3942,'Student reference sheet'!$A$2:$V$2329, 6,FALSE), "")</f>
        <v/>
      </c>
      <c r="T3942" s="30" t="str">
        <f>IF($A3942 = "","",
IF(VLOOKUP($A3942,'Student reference sheet'!$A$2:$V$2329, 10,FALSE) = "Y", "Hispanic",
IF(VLOOKUP($A3942,'Student reference sheet'!$A$2:$V$2329,11,FALSE) &lt;&gt; "",
IF(VLOOKUP($A3942,'Student reference sheet'!$A$2:$V$2329,11,FALSE) = "UNK", "Unknown", VLOOKUP(VALUE(VLOOKUP($A3942,'Student reference sheet'!$A$2:$V$2329,11,FALSE)),'Ethnicity Reference'!$A$2:$B$22,2,FALSE)),
IF(VLOOKUP($A3942,'Student reference sheet'!$A$2:$V$2329,9,FALSE) &lt;&gt; "", VLOOKUP(VALUE(VLOOKUP($A3942,'Student reference sheet'!$A$2:$V$2329,9,FALSE)),'Ethnicity Reference'!$A$2:$B$22,2,FALSE),"Unknown"))))</f>
        <v/>
      </c>
      <c r="U3942" s="35"/>
    </row>
    <row r="3943" spans="1:21" ht="15.75">
      <c r="A3943" s="47"/>
      <c r="B3943" s="33"/>
      <c r="C3943" s="39" t="str">
        <f>IF($A3943 &lt;&gt; "",VLOOKUP($A3943,'Student reference sheet'!$A$2:$V$2329, 3,FALSE), "")</f>
        <v/>
      </c>
      <c r="D3943" s="39" t="str">
        <f>IF($A3943 &lt;&gt; "",VLOOKUP($A3943,'Student reference sheet'!$A$2:$V$2329, 2,FALSE), "")</f>
        <v/>
      </c>
      <c r="E3943" s="35"/>
      <c r="F3943" s="34"/>
      <c r="G3943" s="40" t="str">
        <f t="shared" ca="1" si="186"/>
        <v/>
      </c>
      <c r="H3943" s="40" t="str">
        <f t="shared" ca="1" si="187"/>
        <v/>
      </c>
      <c r="I3943" s="36" t="str">
        <f>IF($A3943 = "", "",
IF(COUNTIF(MINIMUM_DAY_DATES[], Attendance!J3943) &gt; 0, VLOOKUP(Attendance!$G3943,MINIMUM_DAY_PERIOD_SCHEDULE[], 2,TRUE),
IF(COUNTIF(RALLY_DATES[], Attendance!J3943) &gt; 0, VLOOKUP(Attendance!$G3943,RALLY_PERIOD_SCHEDULE[], 2,TRUE),
IF(WEEKDAY(Attendance!$J3943) = 2,
       IF(COUNTIF(FINALS_WEEK_MONDAY_DATE[],Attendance!$J3943) &gt; 0, VLOOKUP(Attendance!$G3943,FINALS_WEEK_MONDAY_PERIOD_SCHEDULE[],2,TRUE),
       VLOOKUP(Attendance!$G3943,REGULAR_WEEK_SCHEDULE[],6,TRUE)),
IF(WEEKDAY($J3943) = 3,
       IF(COUNTIF(FINALS_WEEK_TUESDAY_DATE[],Attendance!$J3943) &gt; 0, VLOOKUP(Attendance!$G3943,FINALS_WEEK_TUESDAY_PERIOD_SCHEDULE[],2,TRUE),
       VLOOKUP(Attendance!$G3943,REGULAR_WEEK_SCHEDULE[[Tuesday]:[Period]],5,TRUE)),
IF(WEEKDAY(Attendance!$J3943) = 4,
        IF(COUNTIF(BLOCK_WEDNESDAY_DATES[],Attendance!$J3943) &gt; 0, VLOOKUP(Attendance!$G3943,BLOCK_WEDNESDAY_PERIOD_SCHEDULE[],2,TRUE),
        IF(COUNTIF(FINALS_WEEK_WEDNESDAY_DATE[],Attendance!$J3943) &gt; 0, VLOOKUP(Attendance!$G3943,FINALS_WEEK_WEDNESDAY_PERIOD_SCHEDULE[],2,TRUE),
       VLOOKUP(Attendance!$G3943,REGULAR_WEEK_SCHEDULE[[Wednesday]:[Period]],4,TRUE))),
IF(WEEKDAY($J3943) = 5,
       IF(COUNTIF(BLOCK_THURSDAY_DATES[],Attendance!$J3943) &gt; 0, VLOOKUP(Attendance!$G3943,BLOCK_THURSDAY_PERIOD_SCHEDULE[],2,TRUE),
       IF(COUNTIF(FINALS_WEEK_THURSDAY_DATE[],Attendance!$J3943) &gt; 0, VLOOKUP(Attendance!$G3943,FINALS_WEEK_THURSDAY_PERIOD_SCHEDULE[],2,TRUE),
       VLOOKUP(Attendance!$G3943,REGULAR_WEEK_SCHEDULE[[Thursday]:[Period]],3,TRUE))),
IF(WEEKDAY(Attendance!$J3943) = 6,
       IF(COUNTIF(FINALS_WEEK_FRIDAY_DATE[],Attendance!$J3943) &gt; 0, VLOOKUP(Attendance!$G3943,FINALS_WEEK_FRIDAY_PERIOD_SCHEDULE[],2,TRUE),
       VLOOKUP(Attendance!$G3943,REGULAR_WEEK_SCHEDULE[[Friday]:[Period]],2,TRUE))))))))))</f>
        <v/>
      </c>
      <c r="J3943" s="41" t="str">
        <f t="shared" ca="1" si="188"/>
        <v/>
      </c>
      <c r="K3943" s="41" t="str">
        <f>IF($A3943 &lt;&gt; "",VLOOKUP($A3943,'Student reference sheet'!$A$2:$V$2329, 7,FALSE), "")</f>
        <v/>
      </c>
      <c r="L3943" s="30" t="str">
        <f>IF($A3943 ="", "", VLOOKUP($A3943, 'Student reference sheet'!$A$2:$Z$2603,23,FALSE))</f>
        <v/>
      </c>
      <c r="M3943" s="30" t="str">
        <f>IF($A3943 ="", "", VLOOKUP($A3943, 'Student reference sheet'!$A$2:$Z$2603,24,FALSE))</f>
        <v/>
      </c>
      <c r="N3943" s="30" t="str">
        <f>IF($A3943 ="", "", VLOOKUP($A3943, 'Student reference sheet'!$A$2:$Z$2603,26,FALSE))</f>
        <v/>
      </c>
      <c r="O3943" s="30" t="str">
        <f>IF($A3943 ="", "", VLOOKUP($A3943, 'Student reference sheet'!$A$2:$Z$2603,25,FALSE))</f>
        <v/>
      </c>
      <c r="P3943" s="39" t="str">
        <f>IF($A3943 = "", "", IF(OR(VLOOKUP($A3943,'Student reference sheet'!$A$2:$V$2400,8,FALSE) = "R",  VLOOKUP($A3943,'Student reference sheet'!$A$2:$V$2400,8,FALSE) = "L"), "X", ""))</f>
        <v/>
      </c>
      <c r="Q3943" s="39" t="str">
        <f>IF($A3943 ="", "", VLOOKUP($A3943, 'Student reference sheet'!$A$2:$V$2603,22,FALSE))</f>
        <v/>
      </c>
      <c r="R3943" s="39" t="str">
        <f>IF($A3943 &lt;&gt; "",VLOOKUP($A3943,'Student reference sheet'!$A$2:$V$2329, 5,FALSE), "")</f>
        <v/>
      </c>
      <c r="S3943" s="39" t="str">
        <f>IF($A3943 &lt;&gt; "",VLOOKUP($A3943,'Student reference sheet'!$A$2:$V$2329, 6,FALSE), "")</f>
        <v/>
      </c>
      <c r="T3943" s="30" t="str">
        <f>IF($A3943 = "","",
IF(VLOOKUP($A3943,'Student reference sheet'!$A$2:$V$2329, 10,FALSE) = "Y", "Hispanic",
IF(VLOOKUP($A3943,'Student reference sheet'!$A$2:$V$2329,11,FALSE) &lt;&gt; "",
IF(VLOOKUP($A3943,'Student reference sheet'!$A$2:$V$2329,11,FALSE) = "UNK", "Unknown", VLOOKUP(VALUE(VLOOKUP($A3943,'Student reference sheet'!$A$2:$V$2329,11,FALSE)),'Ethnicity Reference'!$A$2:$B$22,2,FALSE)),
IF(VLOOKUP($A3943,'Student reference sheet'!$A$2:$V$2329,9,FALSE) &lt;&gt; "", VLOOKUP(VALUE(VLOOKUP($A3943,'Student reference sheet'!$A$2:$V$2329,9,FALSE)),'Ethnicity Reference'!$A$2:$B$22,2,FALSE),"Unknown"))))</f>
        <v/>
      </c>
      <c r="U3943" s="35"/>
    </row>
    <row r="3944" spans="1:21" ht="15.75">
      <c r="A3944" s="47"/>
      <c r="B3944" s="33"/>
      <c r="C3944" s="39" t="str">
        <f>IF($A3944 &lt;&gt; "",VLOOKUP($A3944,'Student reference sheet'!$A$2:$V$2329, 3,FALSE), "")</f>
        <v/>
      </c>
      <c r="D3944" s="39" t="str">
        <f>IF($A3944 &lt;&gt; "",VLOOKUP($A3944,'Student reference sheet'!$A$2:$V$2329, 2,FALSE), "")</f>
        <v/>
      </c>
      <c r="E3944" s="35"/>
      <c r="F3944" s="34"/>
      <c r="G3944" s="40" t="str">
        <f t="shared" ca="1" si="186"/>
        <v/>
      </c>
      <c r="H3944" s="40" t="str">
        <f t="shared" ca="1" si="187"/>
        <v/>
      </c>
      <c r="I3944" s="36" t="str">
        <f>IF($A3944 = "", "",
IF(COUNTIF(MINIMUM_DAY_DATES[], Attendance!J3944) &gt; 0, VLOOKUP(Attendance!$G3944,MINIMUM_DAY_PERIOD_SCHEDULE[], 2,TRUE),
IF(COUNTIF(RALLY_DATES[], Attendance!J3944) &gt; 0, VLOOKUP(Attendance!$G3944,RALLY_PERIOD_SCHEDULE[], 2,TRUE),
IF(WEEKDAY(Attendance!$J3944) = 2,
       IF(COUNTIF(FINALS_WEEK_MONDAY_DATE[],Attendance!$J3944) &gt; 0, VLOOKUP(Attendance!$G3944,FINALS_WEEK_MONDAY_PERIOD_SCHEDULE[],2,TRUE),
       VLOOKUP(Attendance!$G3944,REGULAR_WEEK_SCHEDULE[],6,TRUE)),
IF(WEEKDAY($J3944) = 3,
       IF(COUNTIF(FINALS_WEEK_TUESDAY_DATE[],Attendance!$J3944) &gt; 0, VLOOKUP(Attendance!$G3944,FINALS_WEEK_TUESDAY_PERIOD_SCHEDULE[],2,TRUE),
       VLOOKUP(Attendance!$G3944,REGULAR_WEEK_SCHEDULE[[Tuesday]:[Period]],5,TRUE)),
IF(WEEKDAY(Attendance!$J3944) = 4,
        IF(COUNTIF(BLOCK_WEDNESDAY_DATES[],Attendance!$J3944) &gt; 0, VLOOKUP(Attendance!$G3944,BLOCK_WEDNESDAY_PERIOD_SCHEDULE[],2,TRUE),
        IF(COUNTIF(FINALS_WEEK_WEDNESDAY_DATE[],Attendance!$J3944) &gt; 0, VLOOKUP(Attendance!$G3944,FINALS_WEEK_WEDNESDAY_PERIOD_SCHEDULE[],2,TRUE),
       VLOOKUP(Attendance!$G3944,REGULAR_WEEK_SCHEDULE[[Wednesday]:[Period]],4,TRUE))),
IF(WEEKDAY($J3944) = 5,
       IF(COUNTIF(BLOCK_THURSDAY_DATES[],Attendance!$J3944) &gt; 0, VLOOKUP(Attendance!$G3944,BLOCK_THURSDAY_PERIOD_SCHEDULE[],2,TRUE),
       IF(COUNTIF(FINALS_WEEK_THURSDAY_DATE[],Attendance!$J3944) &gt; 0, VLOOKUP(Attendance!$G3944,FINALS_WEEK_THURSDAY_PERIOD_SCHEDULE[],2,TRUE),
       VLOOKUP(Attendance!$G3944,REGULAR_WEEK_SCHEDULE[[Thursday]:[Period]],3,TRUE))),
IF(WEEKDAY(Attendance!$J3944) = 6,
       IF(COUNTIF(FINALS_WEEK_FRIDAY_DATE[],Attendance!$J3944) &gt; 0, VLOOKUP(Attendance!$G3944,FINALS_WEEK_FRIDAY_PERIOD_SCHEDULE[],2,TRUE),
       VLOOKUP(Attendance!$G3944,REGULAR_WEEK_SCHEDULE[[Friday]:[Period]],2,TRUE))))))))))</f>
        <v/>
      </c>
      <c r="J3944" s="41" t="str">
        <f t="shared" ca="1" si="188"/>
        <v/>
      </c>
      <c r="K3944" s="41" t="str">
        <f>IF($A3944 &lt;&gt; "",VLOOKUP($A3944,'Student reference sheet'!$A$2:$V$2329, 7,FALSE), "")</f>
        <v/>
      </c>
      <c r="L3944" s="30" t="str">
        <f>IF($A3944 ="", "", VLOOKUP($A3944, 'Student reference sheet'!$A$2:$Z$2603,23,FALSE))</f>
        <v/>
      </c>
      <c r="M3944" s="30" t="str">
        <f>IF($A3944 ="", "", VLOOKUP($A3944, 'Student reference sheet'!$A$2:$Z$2603,24,FALSE))</f>
        <v/>
      </c>
      <c r="N3944" s="30" t="str">
        <f>IF($A3944 ="", "", VLOOKUP($A3944, 'Student reference sheet'!$A$2:$Z$2603,26,FALSE))</f>
        <v/>
      </c>
      <c r="O3944" s="30" t="str">
        <f>IF($A3944 ="", "", VLOOKUP($A3944, 'Student reference sheet'!$A$2:$Z$2603,25,FALSE))</f>
        <v/>
      </c>
      <c r="P3944" s="39" t="str">
        <f>IF($A3944 = "", "", IF(OR(VLOOKUP($A3944,'Student reference sheet'!$A$2:$V$2400,8,FALSE) = "R",  VLOOKUP($A3944,'Student reference sheet'!$A$2:$V$2400,8,FALSE) = "L"), "X", ""))</f>
        <v/>
      </c>
      <c r="Q3944" s="39" t="str">
        <f>IF($A3944 ="", "", VLOOKUP($A3944, 'Student reference sheet'!$A$2:$V$2603,22,FALSE))</f>
        <v/>
      </c>
      <c r="R3944" s="39" t="str">
        <f>IF($A3944 &lt;&gt; "",VLOOKUP($A3944,'Student reference sheet'!$A$2:$V$2329, 5,FALSE), "")</f>
        <v/>
      </c>
      <c r="S3944" s="39" t="str">
        <f>IF($A3944 &lt;&gt; "",VLOOKUP($A3944,'Student reference sheet'!$A$2:$V$2329, 6,FALSE), "")</f>
        <v/>
      </c>
      <c r="T3944" s="30" t="str">
        <f>IF($A3944 = "","",
IF(VLOOKUP($A3944,'Student reference sheet'!$A$2:$V$2329, 10,FALSE) = "Y", "Hispanic",
IF(VLOOKUP($A3944,'Student reference sheet'!$A$2:$V$2329,11,FALSE) &lt;&gt; "",
IF(VLOOKUP($A3944,'Student reference sheet'!$A$2:$V$2329,11,FALSE) = "UNK", "Unknown", VLOOKUP(VALUE(VLOOKUP($A3944,'Student reference sheet'!$A$2:$V$2329,11,FALSE)),'Ethnicity Reference'!$A$2:$B$22,2,FALSE)),
IF(VLOOKUP($A3944,'Student reference sheet'!$A$2:$V$2329,9,FALSE) &lt;&gt; "", VLOOKUP(VALUE(VLOOKUP($A3944,'Student reference sheet'!$A$2:$V$2329,9,FALSE)),'Ethnicity Reference'!$A$2:$B$22,2,FALSE),"Unknown"))))</f>
        <v/>
      </c>
      <c r="U3944" s="35"/>
    </row>
    <row r="3945" spans="1:21" ht="15.75">
      <c r="A3945" s="47"/>
      <c r="B3945" s="33"/>
      <c r="C3945" s="39" t="str">
        <f>IF($A3945 &lt;&gt; "",VLOOKUP($A3945,'Student reference sheet'!$A$2:$V$2329, 3,FALSE), "")</f>
        <v/>
      </c>
      <c r="D3945" s="39" t="str">
        <f>IF($A3945 &lt;&gt; "",VLOOKUP($A3945,'Student reference sheet'!$A$2:$V$2329, 2,FALSE), "")</f>
        <v/>
      </c>
      <c r="E3945" s="35"/>
      <c r="F3945" s="34"/>
      <c r="G3945" s="40" t="str">
        <f t="shared" ca="1" si="186"/>
        <v/>
      </c>
      <c r="H3945" s="40" t="str">
        <f t="shared" ca="1" si="187"/>
        <v/>
      </c>
      <c r="I3945" s="36" t="str">
        <f>IF($A3945 = "", "",
IF(COUNTIF(MINIMUM_DAY_DATES[], Attendance!J3945) &gt; 0, VLOOKUP(Attendance!$G3945,MINIMUM_DAY_PERIOD_SCHEDULE[], 2,TRUE),
IF(COUNTIF(RALLY_DATES[], Attendance!J3945) &gt; 0, VLOOKUP(Attendance!$G3945,RALLY_PERIOD_SCHEDULE[], 2,TRUE),
IF(WEEKDAY(Attendance!$J3945) = 2,
       IF(COUNTIF(FINALS_WEEK_MONDAY_DATE[],Attendance!$J3945) &gt; 0, VLOOKUP(Attendance!$G3945,FINALS_WEEK_MONDAY_PERIOD_SCHEDULE[],2,TRUE),
       VLOOKUP(Attendance!$G3945,REGULAR_WEEK_SCHEDULE[],6,TRUE)),
IF(WEEKDAY($J3945) = 3,
       IF(COUNTIF(FINALS_WEEK_TUESDAY_DATE[],Attendance!$J3945) &gt; 0, VLOOKUP(Attendance!$G3945,FINALS_WEEK_TUESDAY_PERIOD_SCHEDULE[],2,TRUE),
       VLOOKUP(Attendance!$G3945,REGULAR_WEEK_SCHEDULE[[Tuesday]:[Period]],5,TRUE)),
IF(WEEKDAY(Attendance!$J3945) = 4,
        IF(COUNTIF(BLOCK_WEDNESDAY_DATES[],Attendance!$J3945) &gt; 0, VLOOKUP(Attendance!$G3945,BLOCK_WEDNESDAY_PERIOD_SCHEDULE[],2,TRUE),
        IF(COUNTIF(FINALS_WEEK_WEDNESDAY_DATE[],Attendance!$J3945) &gt; 0, VLOOKUP(Attendance!$G3945,FINALS_WEEK_WEDNESDAY_PERIOD_SCHEDULE[],2,TRUE),
       VLOOKUP(Attendance!$G3945,REGULAR_WEEK_SCHEDULE[[Wednesday]:[Period]],4,TRUE))),
IF(WEEKDAY($J3945) = 5,
       IF(COUNTIF(BLOCK_THURSDAY_DATES[],Attendance!$J3945) &gt; 0, VLOOKUP(Attendance!$G3945,BLOCK_THURSDAY_PERIOD_SCHEDULE[],2,TRUE),
       IF(COUNTIF(FINALS_WEEK_THURSDAY_DATE[],Attendance!$J3945) &gt; 0, VLOOKUP(Attendance!$G3945,FINALS_WEEK_THURSDAY_PERIOD_SCHEDULE[],2,TRUE),
       VLOOKUP(Attendance!$G3945,REGULAR_WEEK_SCHEDULE[[Thursday]:[Period]],3,TRUE))),
IF(WEEKDAY(Attendance!$J3945) = 6,
       IF(COUNTIF(FINALS_WEEK_FRIDAY_DATE[],Attendance!$J3945) &gt; 0, VLOOKUP(Attendance!$G3945,FINALS_WEEK_FRIDAY_PERIOD_SCHEDULE[],2,TRUE),
       VLOOKUP(Attendance!$G3945,REGULAR_WEEK_SCHEDULE[[Friday]:[Period]],2,TRUE))))))))))</f>
        <v/>
      </c>
      <c r="J3945" s="41" t="str">
        <f t="shared" ca="1" si="188"/>
        <v/>
      </c>
      <c r="K3945" s="41" t="str">
        <f>IF($A3945 &lt;&gt; "",VLOOKUP($A3945,'Student reference sheet'!$A$2:$V$2329, 7,FALSE), "")</f>
        <v/>
      </c>
      <c r="L3945" s="30" t="str">
        <f>IF($A3945 ="", "", VLOOKUP($A3945, 'Student reference sheet'!$A$2:$Z$2603,23,FALSE))</f>
        <v/>
      </c>
      <c r="M3945" s="30" t="str">
        <f>IF($A3945 ="", "", VLOOKUP($A3945, 'Student reference sheet'!$A$2:$Z$2603,24,FALSE))</f>
        <v/>
      </c>
      <c r="N3945" s="30" t="str">
        <f>IF($A3945 ="", "", VLOOKUP($A3945, 'Student reference sheet'!$A$2:$Z$2603,26,FALSE))</f>
        <v/>
      </c>
      <c r="O3945" s="30" t="str">
        <f>IF($A3945 ="", "", VLOOKUP($A3945, 'Student reference sheet'!$A$2:$Z$2603,25,FALSE))</f>
        <v/>
      </c>
      <c r="P3945" s="39" t="str">
        <f>IF($A3945 = "", "", IF(OR(VLOOKUP($A3945,'Student reference sheet'!$A$2:$V$2400,8,FALSE) = "R",  VLOOKUP($A3945,'Student reference sheet'!$A$2:$V$2400,8,FALSE) = "L"), "X", ""))</f>
        <v/>
      </c>
      <c r="Q3945" s="39" t="str">
        <f>IF($A3945 ="", "", VLOOKUP($A3945, 'Student reference sheet'!$A$2:$V$2603,22,FALSE))</f>
        <v/>
      </c>
      <c r="R3945" s="39" t="str">
        <f>IF($A3945 &lt;&gt; "",VLOOKUP($A3945,'Student reference sheet'!$A$2:$V$2329, 5,FALSE), "")</f>
        <v/>
      </c>
      <c r="S3945" s="39" t="str">
        <f>IF($A3945 &lt;&gt; "",VLOOKUP($A3945,'Student reference sheet'!$A$2:$V$2329, 6,FALSE), "")</f>
        <v/>
      </c>
      <c r="T3945" s="30" t="str">
        <f>IF($A3945 = "","",
IF(VLOOKUP($A3945,'Student reference sheet'!$A$2:$V$2329, 10,FALSE) = "Y", "Hispanic",
IF(VLOOKUP($A3945,'Student reference sheet'!$A$2:$V$2329,11,FALSE) &lt;&gt; "",
IF(VLOOKUP($A3945,'Student reference sheet'!$A$2:$V$2329,11,FALSE) = "UNK", "Unknown", VLOOKUP(VALUE(VLOOKUP($A3945,'Student reference sheet'!$A$2:$V$2329,11,FALSE)),'Ethnicity Reference'!$A$2:$B$22,2,FALSE)),
IF(VLOOKUP($A3945,'Student reference sheet'!$A$2:$V$2329,9,FALSE) &lt;&gt; "", VLOOKUP(VALUE(VLOOKUP($A3945,'Student reference sheet'!$A$2:$V$2329,9,FALSE)),'Ethnicity Reference'!$A$2:$B$22,2,FALSE),"Unknown"))))</f>
        <v/>
      </c>
      <c r="U3945" s="35"/>
    </row>
    <row r="3946" spans="1:21" ht="15.75">
      <c r="A3946" s="47"/>
      <c r="B3946" s="33"/>
      <c r="C3946" s="39" t="str">
        <f>IF($A3946 &lt;&gt; "",VLOOKUP($A3946,'Student reference sheet'!$A$2:$V$2329, 3,FALSE), "")</f>
        <v/>
      </c>
      <c r="D3946" s="39" t="str">
        <f>IF($A3946 &lt;&gt; "",VLOOKUP($A3946,'Student reference sheet'!$A$2:$V$2329, 2,FALSE), "")</f>
        <v/>
      </c>
      <c r="E3946" s="35"/>
      <c r="F3946" s="34"/>
      <c r="G3946" s="40" t="str">
        <f t="shared" ca="1" si="186"/>
        <v/>
      </c>
      <c r="H3946" s="40" t="str">
        <f t="shared" ca="1" si="187"/>
        <v/>
      </c>
      <c r="I3946" s="36" t="str">
        <f>IF($A3946 = "", "",
IF(COUNTIF(MINIMUM_DAY_DATES[], Attendance!J3946) &gt; 0, VLOOKUP(Attendance!$G3946,MINIMUM_DAY_PERIOD_SCHEDULE[], 2,TRUE),
IF(COUNTIF(RALLY_DATES[], Attendance!J3946) &gt; 0, VLOOKUP(Attendance!$G3946,RALLY_PERIOD_SCHEDULE[], 2,TRUE),
IF(WEEKDAY(Attendance!$J3946) = 2,
       IF(COUNTIF(FINALS_WEEK_MONDAY_DATE[],Attendance!$J3946) &gt; 0, VLOOKUP(Attendance!$G3946,FINALS_WEEK_MONDAY_PERIOD_SCHEDULE[],2,TRUE),
       VLOOKUP(Attendance!$G3946,REGULAR_WEEK_SCHEDULE[],6,TRUE)),
IF(WEEKDAY($J3946) = 3,
       IF(COUNTIF(FINALS_WEEK_TUESDAY_DATE[],Attendance!$J3946) &gt; 0, VLOOKUP(Attendance!$G3946,FINALS_WEEK_TUESDAY_PERIOD_SCHEDULE[],2,TRUE),
       VLOOKUP(Attendance!$G3946,REGULAR_WEEK_SCHEDULE[[Tuesday]:[Period]],5,TRUE)),
IF(WEEKDAY(Attendance!$J3946) = 4,
        IF(COUNTIF(BLOCK_WEDNESDAY_DATES[],Attendance!$J3946) &gt; 0, VLOOKUP(Attendance!$G3946,BLOCK_WEDNESDAY_PERIOD_SCHEDULE[],2,TRUE),
        IF(COUNTIF(FINALS_WEEK_WEDNESDAY_DATE[],Attendance!$J3946) &gt; 0, VLOOKUP(Attendance!$G3946,FINALS_WEEK_WEDNESDAY_PERIOD_SCHEDULE[],2,TRUE),
       VLOOKUP(Attendance!$G3946,REGULAR_WEEK_SCHEDULE[[Wednesday]:[Period]],4,TRUE))),
IF(WEEKDAY($J3946) = 5,
       IF(COUNTIF(BLOCK_THURSDAY_DATES[],Attendance!$J3946) &gt; 0, VLOOKUP(Attendance!$G3946,BLOCK_THURSDAY_PERIOD_SCHEDULE[],2,TRUE),
       IF(COUNTIF(FINALS_WEEK_THURSDAY_DATE[],Attendance!$J3946) &gt; 0, VLOOKUP(Attendance!$G3946,FINALS_WEEK_THURSDAY_PERIOD_SCHEDULE[],2,TRUE),
       VLOOKUP(Attendance!$G3946,REGULAR_WEEK_SCHEDULE[[Thursday]:[Period]],3,TRUE))),
IF(WEEKDAY(Attendance!$J3946) = 6,
       IF(COUNTIF(FINALS_WEEK_FRIDAY_DATE[],Attendance!$J3946) &gt; 0, VLOOKUP(Attendance!$G3946,FINALS_WEEK_FRIDAY_PERIOD_SCHEDULE[],2,TRUE),
       VLOOKUP(Attendance!$G3946,REGULAR_WEEK_SCHEDULE[[Friday]:[Period]],2,TRUE))))))))))</f>
        <v/>
      </c>
      <c r="J3946" s="41" t="str">
        <f t="shared" ca="1" si="188"/>
        <v/>
      </c>
      <c r="K3946" s="41" t="str">
        <f>IF($A3946 &lt;&gt; "",VLOOKUP($A3946,'Student reference sheet'!$A$2:$V$2329, 7,FALSE), "")</f>
        <v/>
      </c>
      <c r="L3946" s="30" t="str">
        <f>IF($A3946 ="", "", VLOOKUP($A3946, 'Student reference sheet'!$A$2:$Z$2603,23,FALSE))</f>
        <v/>
      </c>
      <c r="M3946" s="30" t="str">
        <f>IF($A3946 ="", "", VLOOKUP($A3946, 'Student reference sheet'!$A$2:$Z$2603,24,FALSE))</f>
        <v/>
      </c>
      <c r="N3946" s="30" t="str">
        <f>IF($A3946 ="", "", VLOOKUP($A3946, 'Student reference sheet'!$A$2:$Z$2603,26,FALSE))</f>
        <v/>
      </c>
      <c r="O3946" s="30" t="str">
        <f>IF($A3946 ="", "", VLOOKUP($A3946, 'Student reference sheet'!$A$2:$Z$2603,25,FALSE))</f>
        <v/>
      </c>
      <c r="P3946" s="39" t="str">
        <f>IF($A3946 = "", "", IF(OR(VLOOKUP($A3946,'Student reference sheet'!$A$2:$V$2400,8,FALSE) = "R",  VLOOKUP($A3946,'Student reference sheet'!$A$2:$V$2400,8,FALSE) = "L"), "X", ""))</f>
        <v/>
      </c>
      <c r="Q3946" s="39" t="str">
        <f>IF($A3946 ="", "", VLOOKUP($A3946, 'Student reference sheet'!$A$2:$V$2603,22,FALSE))</f>
        <v/>
      </c>
      <c r="R3946" s="39" t="str">
        <f>IF($A3946 &lt;&gt; "",VLOOKUP($A3946,'Student reference sheet'!$A$2:$V$2329, 5,FALSE), "")</f>
        <v/>
      </c>
      <c r="S3946" s="39" t="str">
        <f>IF($A3946 &lt;&gt; "",VLOOKUP($A3946,'Student reference sheet'!$A$2:$V$2329, 6,FALSE), "")</f>
        <v/>
      </c>
      <c r="T3946" s="30" t="str">
        <f>IF($A3946 = "","",
IF(VLOOKUP($A3946,'Student reference sheet'!$A$2:$V$2329, 10,FALSE) = "Y", "Hispanic",
IF(VLOOKUP($A3946,'Student reference sheet'!$A$2:$V$2329,11,FALSE) &lt;&gt; "",
IF(VLOOKUP($A3946,'Student reference sheet'!$A$2:$V$2329,11,FALSE) = "UNK", "Unknown", VLOOKUP(VALUE(VLOOKUP($A3946,'Student reference sheet'!$A$2:$V$2329,11,FALSE)),'Ethnicity Reference'!$A$2:$B$22,2,FALSE)),
IF(VLOOKUP($A3946,'Student reference sheet'!$A$2:$V$2329,9,FALSE) &lt;&gt; "", VLOOKUP(VALUE(VLOOKUP($A3946,'Student reference sheet'!$A$2:$V$2329,9,FALSE)),'Ethnicity Reference'!$A$2:$B$22,2,FALSE),"Unknown"))))</f>
        <v/>
      </c>
      <c r="U3946" s="35"/>
    </row>
    <row r="3947" spans="1:21" ht="15.75">
      <c r="A3947" s="47"/>
      <c r="B3947" s="33"/>
      <c r="C3947" s="39" t="str">
        <f>IF($A3947 &lt;&gt; "",VLOOKUP($A3947,'Student reference sheet'!$A$2:$V$2329, 3,FALSE), "")</f>
        <v/>
      </c>
      <c r="D3947" s="39" t="str">
        <f>IF($A3947 &lt;&gt; "",VLOOKUP($A3947,'Student reference sheet'!$A$2:$V$2329, 2,FALSE), "")</f>
        <v/>
      </c>
      <c r="E3947" s="35"/>
      <c r="F3947" s="34"/>
      <c r="G3947" s="40" t="str">
        <f t="shared" ca="1" si="186"/>
        <v/>
      </c>
      <c r="H3947" s="40" t="str">
        <f t="shared" ca="1" si="187"/>
        <v/>
      </c>
      <c r="I3947" s="36" t="str">
        <f>IF($A3947 = "", "",
IF(COUNTIF(MINIMUM_DAY_DATES[], Attendance!J3947) &gt; 0, VLOOKUP(Attendance!$G3947,MINIMUM_DAY_PERIOD_SCHEDULE[], 2,TRUE),
IF(COUNTIF(RALLY_DATES[], Attendance!J3947) &gt; 0, VLOOKUP(Attendance!$G3947,RALLY_PERIOD_SCHEDULE[], 2,TRUE),
IF(WEEKDAY(Attendance!$J3947) = 2,
       IF(COUNTIF(FINALS_WEEK_MONDAY_DATE[],Attendance!$J3947) &gt; 0, VLOOKUP(Attendance!$G3947,FINALS_WEEK_MONDAY_PERIOD_SCHEDULE[],2,TRUE),
       VLOOKUP(Attendance!$G3947,REGULAR_WEEK_SCHEDULE[],6,TRUE)),
IF(WEEKDAY($J3947) = 3,
       IF(COUNTIF(FINALS_WEEK_TUESDAY_DATE[],Attendance!$J3947) &gt; 0, VLOOKUP(Attendance!$G3947,FINALS_WEEK_TUESDAY_PERIOD_SCHEDULE[],2,TRUE),
       VLOOKUP(Attendance!$G3947,REGULAR_WEEK_SCHEDULE[[Tuesday]:[Period]],5,TRUE)),
IF(WEEKDAY(Attendance!$J3947) = 4,
        IF(COUNTIF(BLOCK_WEDNESDAY_DATES[],Attendance!$J3947) &gt; 0, VLOOKUP(Attendance!$G3947,BLOCK_WEDNESDAY_PERIOD_SCHEDULE[],2,TRUE),
        IF(COUNTIF(FINALS_WEEK_WEDNESDAY_DATE[],Attendance!$J3947) &gt; 0, VLOOKUP(Attendance!$G3947,FINALS_WEEK_WEDNESDAY_PERIOD_SCHEDULE[],2,TRUE),
       VLOOKUP(Attendance!$G3947,REGULAR_WEEK_SCHEDULE[[Wednesday]:[Period]],4,TRUE))),
IF(WEEKDAY($J3947) = 5,
       IF(COUNTIF(BLOCK_THURSDAY_DATES[],Attendance!$J3947) &gt; 0, VLOOKUP(Attendance!$G3947,BLOCK_THURSDAY_PERIOD_SCHEDULE[],2,TRUE),
       IF(COUNTIF(FINALS_WEEK_THURSDAY_DATE[],Attendance!$J3947) &gt; 0, VLOOKUP(Attendance!$G3947,FINALS_WEEK_THURSDAY_PERIOD_SCHEDULE[],2,TRUE),
       VLOOKUP(Attendance!$G3947,REGULAR_WEEK_SCHEDULE[[Thursday]:[Period]],3,TRUE))),
IF(WEEKDAY(Attendance!$J3947) = 6,
       IF(COUNTIF(FINALS_WEEK_FRIDAY_DATE[],Attendance!$J3947) &gt; 0, VLOOKUP(Attendance!$G3947,FINALS_WEEK_FRIDAY_PERIOD_SCHEDULE[],2,TRUE),
       VLOOKUP(Attendance!$G3947,REGULAR_WEEK_SCHEDULE[[Friday]:[Period]],2,TRUE))))))))))</f>
        <v/>
      </c>
      <c r="J3947" s="41" t="str">
        <f t="shared" ca="1" si="188"/>
        <v/>
      </c>
      <c r="K3947" s="41" t="str">
        <f>IF($A3947 &lt;&gt; "",VLOOKUP($A3947,'Student reference sheet'!$A$2:$V$2329, 7,FALSE), "")</f>
        <v/>
      </c>
      <c r="L3947" s="30" t="str">
        <f>IF($A3947 ="", "", VLOOKUP($A3947, 'Student reference sheet'!$A$2:$Z$2603,23,FALSE))</f>
        <v/>
      </c>
      <c r="M3947" s="30" t="str">
        <f>IF($A3947 ="", "", VLOOKUP($A3947, 'Student reference sheet'!$A$2:$Z$2603,24,FALSE))</f>
        <v/>
      </c>
      <c r="N3947" s="30" t="str">
        <f>IF($A3947 ="", "", VLOOKUP($A3947, 'Student reference sheet'!$A$2:$Z$2603,26,FALSE))</f>
        <v/>
      </c>
      <c r="O3947" s="30" t="str">
        <f>IF($A3947 ="", "", VLOOKUP($A3947, 'Student reference sheet'!$A$2:$Z$2603,25,FALSE))</f>
        <v/>
      </c>
      <c r="P3947" s="39" t="str">
        <f>IF($A3947 = "", "", IF(OR(VLOOKUP($A3947,'Student reference sheet'!$A$2:$V$2400,8,FALSE) = "R",  VLOOKUP($A3947,'Student reference sheet'!$A$2:$V$2400,8,FALSE) = "L"), "X", ""))</f>
        <v/>
      </c>
      <c r="Q3947" s="39" t="str">
        <f>IF($A3947 ="", "", VLOOKUP($A3947, 'Student reference sheet'!$A$2:$V$2603,22,FALSE))</f>
        <v/>
      </c>
      <c r="R3947" s="39" t="str">
        <f>IF($A3947 &lt;&gt; "",VLOOKUP($A3947,'Student reference sheet'!$A$2:$V$2329, 5,FALSE), "")</f>
        <v/>
      </c>
      <c r="S3947" s="39" t="str">
        <f>IF($A3947 &lt;&gt; "",VLOOKUP($A3947,'Student reference sheet'!$A$2:$V$2329, 6,FALSE), "")</f>
        <v/>
      </c>
      <c r="T3947" s="30" t="str">
        <f>IF($A3947 = "","",
IF(VLOOKUP($A3947,'Student reference sheet'!$A$2:$V$2329, 10,FALSE) = "Y", "Hispanic",
IF(VLOOKUP($A3947,'Student reference sheet'!$A$2:$V$2329,11,FALSE) &lt;&gt; "",
IF(VLOOKUP($A3947,'Student reference sheet'!$A$2:$V$2329,11,FALSE) = "UNK", "Unknown", VLOOKUP(VALUE(VLOOKUP($A3947,'Student reference sheet'!$A$2:$V$2329,11,FALSE)),'Ethnicity Reference'!$A$2:$B$22,2,FALSE)),
IF(VLOOKUP($A3947,'Student reference sheet'!$A$2:$V$2329,9,FALSE) &lt;&gt; "", VLOOKUP(VALUE(VLOOKUP($A3947,'Student reference sheet'!$A$2:$V$2329,9,FALSE)),'Ethnicity Reference'!$A$2:$B$22,2,FALSE),"Unknown"))))</f>
        <v/>
      </c>
      <c r="U3947" s="35"/>
    </row>
    <row r="3948" spans="1:21" ht="15.75">
      <c r="A3948" s="47"/>
      <c r="B3948" s="33"/>
      <c r="C3948" s="39" t="str">
        <f>IF($A3948 &lt;&gt; "",VLOOKUP($A3948,'Student reference sheet'!$A$2:$V$2329, 3,FALSE), "")</f>
        <v/>
      </c>
      <c r="D3948" s="39" t="str">
        <f>IF($A3948 &lt;&gt; "",VLOOKUP($A3948,'Student reference sheet'!$A$2:$V$2329, 2,FALSE), "")</f>
        <v/>
      </c>
      <c r="E3948" s="35"/>
      <c r="F3948" s="34"/>
      <c r="G3948" s="40" t="str">
        <f t="shared" ca="1" si="186"/>
        <v/>
      </c>
      <c r="H3948" s="40" t="str">
        <f t="shared" ca="1" si="187"/>
        <v/>
      </c>
      <c r="I3948" s="36" t="str">
        <f>IF($A3948 = "", "",
IF(COUNTIF(MINIMUM_DAY_DATES[], Attendance!J3948) &gt; 0, VLOOKUP(Attendance!$G3948,MINIMUM_DAY_PERIOD_SCHEDULE[], 2,TRUE),
IF(COUNTIF(RALLY_DATES[], Attendance!J3948) &gt; 0, VLOOKUP(Attendance!$G3948,RALLY_PERIOD_SCHEDULE[], 2,TRUE),
IF(WEEKDAY(Attendance!$J3948) = 2,
       IF(COUNTIF(FINALS_WEEK_MONDAY_DATE[],Attendance!$J3948) &gt; 0, VLOOKUP(Attendance!$G3948,FINALS_WEEK_MONDAY_PERIOD_SCHEDULE[],2,TRUE),
       VLOOKUP(Attendance!$G3948,REGULAR_WEEK_SCHEDULE[],6,TRUE)),
IF(WEEKDAY($J3948) = 3,
       IF(COUNTIF(FINALS_WEEK_TUESDAY_DATE[],Attendance!$J3948) &gt; 0, VLOOKUP(Attendance!$G3948,FINALS_WEEK_TUESDAY_PERIOD_SCHEDULE[],2,TRUE),
       VLOOKUP(Attendance!$G3948,REGULAR_WEEK_SCHEDULE[[Tuesday]:[Period]],5,TRUE)),
IF(WEEKDAY(Attendance!$J3948) = 4,
        IF(COUNTIF(BLOCK_WEDNESDAY_DATES[],Attendance!$J3948) &gt; 0, VLOOKUP(Attendance!$G3948,BLOCK_WEDNESDAY_PERIOD_SCHEDULE[],2,TRUE),
        IF(COUNTIF(FINALS_WEEK_WEDNESDAY_DATE[],Attendance!$J3948) &gt; 0, VLOOKUP(Attendance!$G3948,FINALS_WEEK_WEDNESDAY_PERIOD_SCHEDULE[],2,TRUE),
       VLOOKUP(Attendance!$G3948,REGULAR_WEEK_SCHEDULE[[Wednesday]:[Period]],4,TRUE))),
IF(WEEKDAY($J3948) = 5,
       IF(COUNTIF(BLOCK_THURSDAY_DATES[],Attendance!$J3948) &gt; 0, VLOOKUP(Attendance!$G3948,BLOCK_THURSDAY_PERIOD_SCHEDULE[],2,TRUE),
       IF(COUNTIF(FINALS_WEEK_THURSDAY_DATE[],Attendance!$J3948) &gt; 0, VLOOKUP(Attendance!$G3948,FINALS_WEEK_THURSDAY_PERIOD_SCHEDULE[],2,TRUE),
       VLOOKUP(Attendance!$G3948,REGULAR_WEEK_SCHEDULE[[Thursday]:[Period]],3,TRUE))),
IF(WEEKDAY(Attendance!$J3948) = 6,
       IF(COUNTIF(FINALS_WEEK_FRIDAY_DATE[],Attendance!$J3948) &gt; 0, VLOOKUP(Attendance!$G3948,FINALS_WEEK_FRIDAY_PERIOD_SCHEDULE[],2,TRUE),
       VLOOKUP(Attendance!$G3948,REGULAR_WEEK_SCHEDULE[[Friday]:[Period]],2,TRUE))))))))))</f>
        <v/>
      </c>
      <c r="J3948" s="41" t="str">
        <f t="shared" ca="1" si="188"/>
        <v/>
      </c>
      <c r="K3948" s="41" t="str">
        <f>IF($A3948 &lt;&gt; "",VLOOKUP($A3948,'Student reference sheet'!$A$2:$V$2329, 7,FALSE), "")</f>
        <v/>
      </c>
      <c r="L3948" s="30" t="str">
        <f>IF($A3948 ="", "", VLOOKUP($A3948, 'Student reference sheet'!$A$2:$Z$2603,23,FALSE))</f>
        <v/>
      </c>
      <c r="M3948" s="30" t="str">
        <f>IF($A3948 ="", "", VLOOKUP($A3948, 'Student reference sheet'!$A$2:$Z$2603,24,FALSE))</f>
        <v/>
      </c>
      <c r="N3948" s="30" t="str">
        <f>IF($A3948 ="", "", VLOOKUP($A3948, 'Student reference sheet'!$A$2:$Z$2603,26,FALSE))</f>
        <v/>
      </c>
      <c r="O3948" s="30" t="str">
        <f>IF($A3948 ="", "", VLOOKUP($A3948, 'Student reference sheet'!$A$2:$Z$2603,25,FALSE))</f>
        <v/>
      </c>
      <c r="P3948" s="39" t="str">
        <f>IF($A3948 = "", "", IF(OR(VLOOKUP($A3948,'Student reference sheet'!$A$2:$V$2400,8,FALSE) = "R",  VLOOKUP($A3948,'Student reference sheet'!$A$2:$V$2400,8,FALSE) = "L"), "X", ""))</f>
        <v/>
      </c>
      <c r="Q3948" s="39" t="str">
        <f>IF($A3948 ="", "", VLOOKUP($A3948, 'Student reference sheet'!$A$2:$V$2603,22,FALSE))</f>
        <v/>
      </c>
      <c r="R3948" s="39" t="str">
        <f>IF($A3948 &lt;&gt; "",VLOOKUP($A3948,'Student reference sheet'!$A$2:$V$2329, 5,FALSE), "")</f>
        <v/>
      </c>
      <c r="S3948" s="39" t="str">
        <f>IF($A3948 &lt;&gt; "",VLOOKUP($A3948,'Student reference sheet'!$A$2:$V$2329, 6,FALSE), "")</f>
        <v/>
      </c>
      <c r="T3948" s="30" t="str">
        <f>IF($A3948 = "","",
IF(VLOOKUP($A3948,'Student reference sheet'!$A$2:$V$2329, 10,FALSE) = "Y", "Hispanic",
IF(VLOOKUP($A3948,'Student reference sheet'!$A$2:$V$2329,11,FALSE) &lt;&gt; "",
IF(VLOOKUP($A3948,'Student reference sheet'!$A$2:$V$2329,11,FALSE) = "UNK", "Unknown", VLOOKUP(VALUE(VLOOKUP($A3948,'Student reference sheet'!$A$2:$V$2329,11,FALSE)),'Ethnicity Reference'!$A$2:$B$22,2,FALSE)),
IF(VLOOKUP($A3948,'Student reference sheet'!$A$2:$V$2329,9,FALSE) &lt;&gt; "", VLOOKUP(VALUE(VLOOKUP($A3948,'Student reference sheet'!$A$2:$V$2329,9,FALSE)),'Ethnicity Reference'!$A$2:$B$22,2,FALSE),"Unknown"))))</f>
        <v/>
      </c>
      <c r="U3948" s="35"/>
    </row>
    <row r="3949" spans="1:21" ht="15.75">
      <c r="A3949" s="47"/>
      <c r="B3949" s="33"/>
      <c r="C3949" s="39" t="str">
        <f>IF($A3949 &lt;&gt; "",VLOOKUP($A3949,'Student reference sheet'!$A$2:$V$2329, 3,FALSE), "")</f>
        <v/>
      </c>
      <c r="D3949" s="39" t="str">
        <f>IF($A3949 &lt;&gt; "",VLOOKUP($A3949,'Student reference sheet'!$A$2:$V$2329, 2,FALSE), "")</f>
        <v/>
      </c>
      <c r="E3949" s="35"/>
      <c r="F3949" s="34"/>
      <c r="G3949" s="40" t="str">
        <f t="shared" ca="1" si="186"/>
        <v/>
      </c>
      <c r="H3949" s="40" t="str">
        <f t="shared" ca="1" si="187"/>
        <v/>
      </c>
      <c r="I3949" s="36" t="str">
        <f>IF($A3949 = "", "",
IF(COUNTIF(MINIMUM_DAY_DATES[], Attendance!J3949) &gt; 0, VLOOKUP(Attendance!$G3949,MINIMUM_DAY_PERIOD_SCHEDULE[], 2,TRUE),
IF(COUNTIF(RALLY_DATES[], Attendance!J3949) &gt; 0, VLOOKUP(Attendance!$G3949,RALLY_PERIOD_SCHEDULE[], 2,TRUE),
IF(WEEKDAY(Attendance!$J3949) = 2,
       IF(COUNTIF(FINALS_WEEK_MONDAY_DATE[],Attendance!$J3949) &gt; 0, VLOOKUP(Attendance!$G3949,FINALS_WEEK_MONDAY_PERIOD_SCHEDULE[],2,TRUE),
       VLOOKUP(Attendance!$G3949,REGULAR_WEEK_SCHEDULE[],6,TRUE)),
IF(WEEKDAY($J3949) = 3,
       IF(COUNTIF(FINALS_WEEK_TUESDAY_DATE[],Attendance!$J3949) &gt; 0, VLOOKUP(Attendance!$G3949,FINALS_WEEK_TUESDAY_PERIOD_SCHEDULE[],2,TRUE),
       VLOOKUP(Attendance!$G3949,REGULAR_WEEK_SCHEDULE[[Tuesday]:[Period]],5,TRUE)),
IF(WEEKDAY(Attendance!$J3949) = 4,
        IF(COUNTIF(BLOCK_WEDNESDAY_DATES[],Attendance!$J3949) &gt; 0, VLOOKUP(Attendance!$G3949,BLOCK_WEDNESDAY_PERIOD_SCHEDULE[],2,TRUE),
        IF(COUNTIF(FINALS_WEEK_WEDNESDAY_DATE[],Attendance!$J3949) &gt; 0, VLOOKUP(Attendance!$G3949,FINALS_WEEK_WEDNESDAY_PERIOD_SCHEDULE[],2,TRUE),
       VLOOKUP(Attendance!$G3949,REGULAR_WEEK_SCHEDULE[[Wednesday]:[Period]],4,TRUE))),
IF(WEEKDAY($J3949) = 5,
       IF(COUNTIF(BLOCK_THURSDAY_DATES[],Attendance!$J3949) &gt; 0, VLOOKUP(Attendance!$G3949,BLOCK_THURSDAY_PERIOD_SCHEDULE[],2,TRUE),
       IF(COUNTIF(FINALS_WEEK_THURSDAY_DATE[],Attendance!$J3949) &gt; 0, VLOOKUP(Attendance!$G3949,FINALS_WEEK_THURSDAY_PERIOD_SCHEDULE[],2,TRUE),
       VLOOKUP(Attendance!$G3949,REGULAR_WEEK_SCHEDULE[[Thursday]:[Period]],3,TRUE))),
IF(WEEKDAY(Attendance!$J3949) = 6,
       IF(COUNTIF(FINALS_WEEK_FRIDAY_DATE[],Attendance!$J3949) &gt; 0, VLOOKUP(Attendance!$G3949,FINALS_WEEK_FRIDAY_PERIOD_SCHEDULE[],2,TRUE),
       VLOOKUP(Attendance!$G3949,REGULAR_WEEK_SCHEDULE[[Friday]:[Period]],2,TRUE))))))))))</f>
        <v/>
      </c>
      <c r="J3949" s="41" t="str">
        <f t="shared" ca="1" si="188"/>
        <v/>
      </c>
      <c r="K3949" s="41" t="str">
        <f>IF($A3949 &lt;&gt; "",VLOOKUP($A3949,'Student reference sheet'!$A$2:$V$2329, 7,FALSE), "")</f>
        <v/>
      </c>
      <c r="L3949" s="30" t="str">
        <f>IF($A3949 ="", "", VLOOKUP($A3949, 'Student reference sheet'!$A$2:$Z$2603,23,FALSE))</f>
        <v/>
      </c>
      <c r="M3949" s="30" t="str">
        <f>IF($A3949 ="", "", VLOOKUP($A3949, 'Student reference sheet'!$A$2:$Z$2603,24,FALSE))</f>
        <v/>
      </c>
      <c r="N3949" s="30" t="str">
        <f>IF($A3949 ="", "", VLOOKUP($A3949, 'Student reference sheet'!$A$2:$Z$2603,26,FALSE))</f>
        <v/>
      </c>
      <c r="O3949" s="30" t="str">
        <f>IF($A3949 ="", "", VLOOKUP($A3949, 'Student reference sheet'!$A$2:$Z$2603,25,FALSE))</f>
        <v/>
      </c>
      <c r="P3949" s="39" t="str">
        <f>IF($A3949 = "", "", IF(OR(VLOOKUP($A3949,'Student reference sheet'!$A$2:$V$2400,8,FALSE) = "R",  VLOOKUP($A3949,'Student reference sheet'!$A$2:$V$2400,8,FALSE) = "L"), "X", ""))</f>
        <v/>
      </c>
      <c r="Q3949" s="39" t="str">
        <f>IF($A3949 ="", "", VLOOKUP($A3949, 'Student reference sheet'!$A$2:$V$2603,22,FALSE))</f>
        <v/>
      </c>
      <c r="R3949" s="39" t="str">
        <f>IF($A3949 &lt;&gt; "",VLOOKUP($A3949,'Student reference sheet'!$A$2:$V$2329, 5,FALSE), "")</f>
        <v/>
      </c>
      <c r="S3949" s="39" t="str">
        <f>IF($A3949 &lt;&gt; "",VLOOKUP($A3949,'Student reference sheet'!$A$2:$V$2329, 6,FALSE), "")</f>
        <v/>
      </c>
      <c r="T3949" s="30" t="str">
        <f>IF($A3949 = "","",
IF(VLOOKUP($A3949,'Student reference sheet'!$A$2:$V$2329, 10,FALSE) = "Y", "Hispanic",
IF(VLOOKUP($A3949,'Student reference sheet'!$A$2:$V$2329,11,FALSE) &lt;&gt; "",
IF(VLOOKUP($A3949,'Student reference sheet'!$A$2:$V$2329,11,FALSE) = "UNK", "Unknown", VLOOKUP(VALUE(VLOOKUP($A3949,'Student reference sheet'!$A$2:$V$2329,11,FALSE)),'Ethnicity Reference'!$A$2:$B$22,2,FALSE)),
IF(VLOOKUP($A3949,'Student reference sheet'!$A$2:$V$2329,9,FALSE) &lt;&gt; "", VLOOKUP(VALUE(VLOOKUP($A3949,'Student reference sheet'!$A$2:$V$2329,9,FALSE)),'Ethnicity Reference'!$A$2:$B$22,2,FALSE),"Unknown"))))</f>
        <v/>
      </c>
      <c r="U3949" s="35"/>
    </row>
    <row r="3950" spans="1:21" ht="15.75">
      <c r="A3950" s="47"/>
      <c r="B3950" s="33"/>
      <c r="C3950" s="39" t="str">
        <f>IF($A3950 &lt;&gt; "",VLOOKUP($A3950,'Student reference sheet'!$A$2:$V$2329, 3,FALSE), "")</f>
        <v/>
      </c>
      <c r="D3950" s="39" t="str">
        <f>IF($A3950 &lt;&gt; "",VLOOKUP($A3950,'Student reference sheet'!$A$2:$V$2329, 2,FALSE), "")</f>
        <v/>
      </c>
      <c r="E3950" s="35"/>
      <c r="F3950" s="34"/>
      <c r="G3950" s="40" t="str">
        <f t="shared" ca="1" si="186"/>
        <v/>
      </c>
      <c r="H3950" s="40" t="str">
        <f t="shared" ca="1" si="187"/>
        <v/>
      </c>
      <c r="I3950" s="36" t="str">
        <f>IF($A3950 = "", "",
IF(COUNTIF(MINIMUM_DAY_DATES[], Attendance!J3950) &gt; 0, VLOOKUP(Attendance!$G3950,MINIMUM_DAY_PERIOD_SCHEDULE[], 2,TRUE),
IF(COUNTIF(RALLY_DATES[], Attendance!J3950) &gt; 0, VLOOKUP(Attendance!$G3950,RALLY_PERIOD_SCHEDULE[], 2,TRUE),
IF(WEEKDAY(Attendance!$J3950) = 2,
       IF(COUNTIF(FINALS_WEEK_MONDAY_DATE[],Attendance!$J3950) &gt; 0, VLOOKUP(Attendance!$G3950,FINALS_WEEK_MONDAY_PERIOD_SCHEDULE[],2,TRUE),
       VLOOKUP(Attendance!$G3950,REGULAR_WEEK_SCHEDULE[],6,TRUE)),
IF(WEEKDAY($J3950) = 3,
       IF(COUNTIF(FINALS_WEEK_TUESDAY_DATE[],Attendance!$J3950) &gt; 0, VLOOKUP(Attendance!$G3950,FINALS_WEEK_TUESDAY_PERIOD_SCHEDULE[],2,TRUE),
       VLOOKUP(Attendance!$G3950,REGULAR_WEEK_SCHEDULE[[Tuesday]:[Period]],5,TRUE)),
IF(WEEKDAY(Attendance!$J3950) = 4,
        IF(COUNTIF(BLOCK_WEDNESDAY_DATES[],Attendance!$J3950) &gt; 0, VLOOKUP(Attendance!$G3950,BLOCK_WEDNESDAY_PERIOD_SCHEDULE[],2,TRUE),
        IF(COUNTIF(FINALS_WEEK_WEDNESDAY_DATE[],Attendance!$J3950) &gt; 0, VLOOKUP(Attendance!$G3950,FINALS_WEEK_WEDNESDAY_PERIOD_SCHEDULE[],2,TRUE),
       VLOOKUP(Attendance!$G3950,REGULAR_WEEK_SCHEDULE[[Wednesday]:[Period]],4,TRUE))),
IF(WEEKDAY($J3950) = 5,
       IF(COUNTIF(BLOCK_THURSDAY_DATES[],Attendance!$J3950) &gt; 0, VLOOKUP(Attendance!$G3950,BLOCK_THURSDAY_PERIOD_SCHEDULE[],2,TRUE),
       IF(COUNTIF(FINALS_WEEK_THURSDAY_DATE[],Attendance!$J3950) &gt; 0, VLOOKUP(Attendance!$G3950,FINALS_WEEK_THURSDAY_PERIOD_SCHEDULE[],2,TRUE),
       VLOOKUP(Attendance!$G3950,REGULAR_WEEK_SCHEDULE[[Thursday]:[Period]],3,TRUE))),
IF(WEEKDAY(Attendance!$J3950) = 6,
       IF(COUNTIF(FINALS_WEEK_FRIDAY_DATE[],Attendance!$J3950) &gt; 0, VLOOKUP(Attendance!$G3950,FINALS_WEEK_FRIDAY_PERIOD_SCHEDULE[],2,TRUE),
       VLOOKUP(Attendance!$G3950,REGULAR_WEEK_SCHEDULE[[Friday]:[Period]],2,TRUE))))))))))</f>
        <v/>
      </c>
      <c r="J3950" s="41" t="str">
        <f t="shared" ca="1" si="188"/>
        <v/>
      </c>
      <c r="K3950" s="41" t="str">
        <f>IF($A3950 &lt;&gt; "",VLOOKUP($A3950,'Student reference sheet'!$A$2:$V$2329, 7,FALSE), "")</f>
        <v/>
      </c>
      <c r="L3950" s="30" t="str">
        <f>IF($A3950 ="", "", VLOOKUP($A3950, 'Student reference sheet'!$A$2:$Z$2603,23,FALSE))</f>
        <v/>
      </c>
      <c r="M3950" s="30" t="str">
        <f>IF($A3950 ="", "", VLOOKUP($A3950, 'Student reference sheet'!$A$2:$Z$2603,24,FALSE))</f>
        <v/>
      </c>
      <c r="N3950" s="30" t="str">
        <f>IF($A3950 ="", "", VLOOKUP($A3950, 'Student reference sheet'!$A$2:$Z$2603,26,FALSE))</f>
        <v/>
      </c>
      <c r="O3950" s="30" t="str">
        <f>IF($A3950 ="", "", VLOOKUP($A3950, 'Student reference sheet'!$A$2:$Z$2603,25,FALSE))</f>
        <v/>
      </c>
      <c r="P3950" s="39" t="str">
        <f>IF($A3950 = "", "", IF(OR(VLOOKUP($A3950,'Student reference sheet'!$A$2:$V$2400,8,FALSE) = "R",  VLOOKUP($A3950,'Student reference sheet'!$A$2:$V$2400,8,FALSE) = "L"), "X", ""))</f>
        <v/>
      </c>
      <c r="Q3950" s="39" t="str">
        <f>IF($A3950 ="", "", VLOOKUP($A3950, 'Student reference sheet'!$A$2:$V$2603,22,FALSE))</f>
        <v/>
      </c>
      <c r="R3950" s="39" t="str">
        <f>IF($A3950 &lt;&gt; "",VLOOKUP($A3950,'Student reference sheet'!$A$2:$V$2329, 5,FALSE), "")</f>
        <v/>
      </c>
      <c r="S3950" s="39" t="str">
        <f>IF($A3950 &lt;&gt; "",VLOOKUP($A3950,'Student reference sheet'!$A$2:$V$2329, 6,FALSE), "")</f>
        <v/>
      </c>
      <c r="T3950" s="30" t="str">
        <f>IF($A3950 = "","",
IF(VLOOKUP($A3950,'Student reference sheet'!$A$2:$V$2329, 10,FALSE) = "Y", "Hispanic",
IF(VLOOKUP($A3950,'Student reference sheet'!$A$2:$V$2329,11,FALSE) &lt;&gt; "",
IF(VLOOKUP($A3950,'Student reference sheet'!$A$2:$V$2329,11,FALSE) = "UNK", "Unknown", VLOOKUP(VALUE(VLOOKUP($A3950,'Student reference sheet'!$A$2:$V$2329,11,FALSE)),'Ethnicity Reference'!$A$2:$B$22,2,FALSE)),
IF(VLOOKUP($A3950,'Student reference sheet'!$A$2:$V$2329,9,FALSE) &lt;&gt; "", VLOOKUP(VALUE(VLOOKUP($A3950,'Student reference sheet'!$A$2:$V$2329,9,FALSE)),'Ethnicity Reference'!$A$2:$B$22,2,FALSE),"Unknown"))))</f>
        <v/>
      </c>
      <c r="U3950" s="35"/>
    </row>
    <row r="3951" spans="1:21" ht="15.75">
      <c r="A3951" s="47"/>
      <c r="B3951" s="33"/>
      <c r="C3951" s="39" t="str">
        <f>IF($A3951 &lt;&gt; "",VLOOKUP($A3951,'Student reference sheet'!$A$2:$V$2329, 3,FALSE), "")</f>
        <v/>
      </c>
      <c r="D3951" s="39" t="str">
        <f>IF($A3951 &lt;&gt; "",VLOOKUP($A3951,'Student reference sheet'!$A$2:$V$2329, 2,FALSE), "")</f>
        <v/>
      </c>
      <c r="E3951" s="35"/>
      <c r="F3951" s="34"/>
      <c r="G3951" s="40" t="str">
        <f t="shared" ca="1" si="186"/>
        <v/>
      </c>
      <c r="H3951" s="40" t="str">
        <f t="shared" ca="1" si="187"/>
        <v/>
      </c>
      <c r="I3951" s="36" t="str">
        <f>IF($A3951 = "", "",
IF(COUNTIF(MINIMUM_DAY_DATES[], Attendance!J3951) &gt; 0, VLOOKUP(Attendance!$G3951,MINIMUM_DAY_PERIOD_SCHEDULE[], 2,TRUE),
IF(COUNTIF(RALLY_DATES[], Attendance!J3951) &gt; 0, VLOOKUP(Attendance!$G3951,RALLY_PERIOD_SCHEDULE[], 2,TRUE),
IF(WEEKDAY(Attendance!$J3951) = 2,
       IF(COUNTIF(FINALS_WEEK_MONDAY_DATE[],Attendance!$J3951) &gt; 0, VLOOKUP(Attendance!$G3951,FINALS_WEEK_MONDAY_PERIOD_SCHEDULE[],2,TRUE),
       VLOOKUP(Attendance!$G3951,REGULAR_WEEK_SCHEDULE[],6,TRUE)),
IF(WEEKDAY($J3951) = 3,
       IF(COUNTIF(FINALS_WEEK_TUESDAY_DATE[],Attendance!$J3951) &gt; 0, VLOOKUP(Attendance!$G3951,FINALS_WEEK_TUESDAY_PERIOD_SCHEDULE[],2,TRUE),
       VLOOKUP(Attendance!$G3951,REGULAR_WEEK_SCHEDULE[[Tuesday]:[Period]],5,TRUE)),
IF(WEEKDAY(Attendance!$J3951) = 4,
        IF(COUNTIF(BLOCK_WEDNESDAY_DATES[],Attendance!$J3951) &gt; 0, VLOOKUP(Attendance!$G3951,BLOCK_WEDNESDAY_PERIOD_SCHEDULE[],2,TRUE),
        IF(COUNTIF(FINALS_WEEK_WEDNESDAY_DATE[],Attendance!$J3951) &gt; 0, VLOOKUP(Attendance!$G3951,FINALS_WEEK_WEDNESDAY_PERIOD_SCHEDULE[],2,TRUE),
       VLOOKUP(Attendance!$G3951,REGULAR_WEEK_SCHEDULE[[Wednesday]:[Period]],4,TRUE))),
IF(WEEKDAY($J3951) = 5,
       IF(COUNTIF(BLOCK_THURSDAY_DATES[],Attendance!$J3951) &gt; 0, VLOOKUP(Attendance!$G3951,BLOCK_THURSDAY_PERIOD_SCHEDULE[],2,TRUE),
       IF(COUNTIF(FINALS_WEEK_THURSDAY_DATE[],Attendance!$J3951) &gt; 0, VLOOKUP(Attendance!$G3951,FINALS_WEEK_THURSDAY_PERIOD_SCHEDULE[],2,TRUE),
       VLOOKUP(Attendance!$G3951,REGULAR_WEEK_SCHEDULE[[Thursday]:[Period]],3,TRUE))),
IF(WEEKDAY(Attendance!$J3951) = 6,
       IF(COUNTIF(FINALS_WEEK_FRIDAY_DATE[],Attendance!$J3951) &gt; 0, VLOOKUP(Attendance!$G3951,FINALS_WEEK_FRIDAY_PERIOD_SCHEDULE[],2,TRUE),
       VLOOKUP(Attendance!$G3951,REGULAR_WEEK_SCHEDULE[[Friday]:[Period]],2,TRUE))))))))))</f>
        <v/>
      </c>
      <c r="J3951" s="41" t="str">
        <f t="shared" ca="1" si="188"/>
        <v/>
      </c>
      <c r="K3951" s="41" t="str">
        <f>IF($A3951 &lt;&gt; "",VLOOKUP($A3951,'Student reference sheet'!$A$2:$V$2329, 7,FALSE), "")</f>
        <v/>
      </c>
      <c r="L3951" s="30" t="str">
        <f>IF($A3951 ="", "", VLOOKUP($A3951, 'Student reference sheet'!$A$2:$Z$2603,23,FALSE))</f>
        <v/>
      </c>
      <c r="M3951" s="30" t="str">
        <f>IF($A3951 ="", "", VLOOKUP($A3951, 'Student reference sheet'!$A$2:$Z$2603,24,FALSE))</f>
        <v/>
      </c>
      <c r="N3951" s="30" t="str">
        <f>IF($A3951 ="", "", VLOOKUP($A3951, 'Student reference sheet'!$A$2:$Z$2603,26,FALSE))</f>
        <v/>
      </c>
      <c r="O3951" s="30" t="str">
        <f>IF($A3951 ="", "", VLOOKUP($A3951, 'Student reference sheet'!$A$2:$Z$2603,25,FALSE))</f>
        <v/>
      </c>
      <c r="P3951" s="39" t="str">
        <f>IF($A3951 = "", "", IF(OR(VLOOKUP($A3951,'Student reference sheet'!$A$2:$V$2400,8,FALSE) = "R",  VLOOKUP($A3951,'Student reference sheet'!$A$2:$V$2400,8,FALSE) = "L"), "X", ""))</f>
        <v/>
      </c>
      <c r="Q3951" s="39" t="str">
        <f>IF($A3951 ="", "", VLOOKUP($A3951, 'Student reference sheet'!$A$2:$V$2603,22,FALSE))</f>
        <v/>
      </c>
      <c r="R3951" s="39" t="str">
        <f>IF($A3951 &lt;&gt; "",VLOOKUP($A3951,'Student reference sheet'!$A$2:$V$2329, 5,FALSE), "")</f>
        <v/>
      </c>
      <c r="S3951" s="39" t="str">
        <f>IF($A3951 &lt;&gt; "",VLOOKUP($A3951,'Student reference sheet'!$A$2:$V$2329, 6,FALSE), "")</f>
        <v/>
      </c>
      <c r="T3951" s="30" t="str">
        <f>IF($A3951 = "","",
IF(VLOOKUP($A3951,'Student reference sheet'!$A$2:$V$2329, 10,FALSE) = "Y", "Hispanic",
IF(VLOOKUP($A3951,'Student reference sheet'!$A$2:$V$2329,11,FALSE) &lt;&gt; "",
IF(VLOOKUP($A3951,'Student reference sheet'!$A$2:$V$2329,11,FALSE) = "UNK", "Unknown", VLOOKUP(VALUE(VLOOKUP($A3951,'Student reference sheet'!$A$2:$V$2329,11,FALSE)),'Ethnicity Reference'!$A$2:$B$22,2,FALSE)),
IF(VLOOKUP($A3951,'Student reference sheet'!$A$2:$V$2329,9,FALSE) &lt;&gt; "", VLOOKUP(VALUE(VLOOKUP($A3951,'Student reference sheet'!$A$2:$V$2329,9,FALSE)),'Ethnicity Reference'!$A$2:$B$22,2,FALSE),"Unknown"))))</f>
        <v/>
      </c>
      <c r="U3951" s="35"/>
    </row>
    <row r="3952" spans="1:21" ht="15.75">
      <c r="A3952" s="47"/>
      <c r="B3952" s="33"/>
      <c r="C3952" s="39" t="str">
        <f>IF($A3952 &lt;&gt; "",VLOOKUP($A3952,'Student reference sheet'!$A$2:$V$2329, 3,FALSE), "")</f>
        <v/>
      </c>
      <c r="D3952" s="39" t="str">
        <f>IF($A3952 &lt;&gt; "",VLOOKUP($A3952,'Student reference sheet'!$A$2:$V$2329, 2,FALSE), "")</f>
        <v/>
      </c>
      <c r="E3952" s="35"/>
      <c r="F3952" s="34"/>
      <c r="G3952" s="40" t="str">
        <f t="shared" ca="1" si="186"/>
        <v/>
      </c>
      <c r="H3952" s="40" t="str">
        <f t="shared" ca="1" si="187"/>
        <v/>
      </c>
      <c r="I3952" s="36" t="str">
        <f>IF($A3952 = "", "",
IF(COUNTIF(MINIMUM_DAY_DATES[], Attendance!J3952) &gt; 0, VLOOKUP(Attendance!$G3952,MINIMUM_DAY_PERIOD_SCHEDULE[], 2,TRUE),
IF(COUNTIF(RALLY_DATES[], Attendance!J3952) &gt; 0, VLOOKUP(Attendance!$G3952,RALLY_PERIOD_SCHEDULE[], 2,TRUE),
IF(WEEKDAY(Attendance!$J3952) = 2,
       IF(COUNTIF(FINALS_WEEK_MONDAY_DATE[],Attendance!$J3952) &gt; 0, VLOOKUP(Attendance!$G3952,FINALS_WEEK_MONDAY_PERIOD_SCHEDULE[],2,TRUE),
       VLOOKUP(Attendance!$G3952,REGULAR_WEEK_SCHEDULE[],6,TRUE)),
IF(WEEKDAY($J3952) = 3,
       IF(COUNTIF(FINALS_WEEK_TUESDAY_DATE[],Attendance!$J3952) &gt; 0, VLOOKUP(Attendance!$G3952,FINALS_WEEK_TUESDAY_PERIOD_SCHEDULE[],2,TRUE),
       VLOOKUP(Attendance!$G3952,REGULAR_WEEK_SCHEDULE[[Tuesday]:[Period]],5,TRUE)),
IF(WEEKDAY(Attendance!$J3952) = 4,
        IF(COUNTIF(BLOCK_WEDNESDAY_DATES[],Attendance!$J3952) &gt; 0, VLOOKUP(Attendance!$G3952,BLOCK_WEDNESDAY_PERIOD_SCHEDULE[],2,TRUE),
        IF(COUNTIF(FINALS_WEEK_WEDNESDAY_DATE[],Attendance!$J3952) &gt; 0, VLOOKUP(Attendance!$G3952,FINALS_WEEK_WEDNESDAY_PERIOD_SCHEDULE[],2,TRUE),
       VLOOKUP(Attendance!$G3952,REGULAR_WEEK_SCHEDULE[[Wednesday]:[Period]],4,TRUE))),
IF(WEEKDAY($J3952) = 5,
       IF(COUNTIF(BLOCK_THURSDAY_DATES[],Attendance!$J3952) &gt; 0, VLOOKUP(Attendance!$G3952,BLOCK_THURSDAY_PERIOD_SCHEDULE[],2,TRUE),
       IF(COUNTIF(FINALS_WEEK_THURSDAY_DATE[],Attendance!$J3952) &gt; 0, VLOOKUP(Attendance!$G3952,FINALS_WEEK_THURSDAY_PERIOD_SCHEDULE[],2,TRUE),
       VLOOKUP(Attendance!$G3952,REGULAR_WEEK_SCHEDULE[[Thursday]:[Period]],3,TRUE))),
IF(WEEKDAY(Attendance!$J3952) = 6,
       IF(COUNTIF(FINALS_WEEK_FRIDAY_DATE[],Attendance!$J3952) &gt; 0, VLOOKUP(Attendance!$G3952,FINALS_WEEK_FRIDAY_PERIOD_SCHEDULE[],2,TRUE),
       VLOOKUP(Attendance!$G3952,REGULAR_WEEK_SCHEDULE[[Friday]:[Period]],2,TRUE))))))))))</f>
        <v/>
      </c>
      <c r="J3952" s="41" t="str">
        <f t="shared" ca="1" si="188"/>
        <v/>
      </c>
      <c r="K3952" s="41" t="str">
        <f>IF($A3952 &lt;&gt; "",VLOOKUP($A3952,'Student reference sheet'!$A$2:$V$2329, 7,FALSE), "")</f>
        <v/>
      </c>
      <c r="L3952" s="30" t="str">
        <f>IF($A3952 ="", "", VLOOKUP($A3952, 'Student reference sheet'!$A$2:$Z$2603,23,FALSE))</f>
        <v/>
      </c>
      <c r="M3952" s="30" t="str">
        <f>IF($A3952 ="", "", VLOOKUP($A3952, 'Student reference sheet'!$A$2:$Z$2603,24,FALSE))</f>
        <v/>
      </c>
      <c r="N3952" s="30" t="str">
        <f>IF($A3952 ="", "", VLOOKUP($A3952, 'Student reference sheet'!$A$2:$Z$2603,26,FALSE))</f>
        <v/>
      </c>
      <c r="O3952" s="30" t="str">
        <f>IF($A3952 ="", "", VLOOKUP($A3952, 'Student reference sheet'!$A$2:$Z$2603,25,FALSE))</f>
        <v/>
      </c>
      <c r="P3952" s="39" t="str">
        <f>IF($A3952 = "", "", IF(OR(VLOOKUP($A3952,'Student reference sheet'!$A$2:$V$2400,8,FALSE) = "R",  VLOOKUP($A3952,'Student reference sheet'!$A$2:$V$2400,8,FALSE) = "L"), "X", ""))</f>
        <v/>
      </c>
      <c r="Q3952" s="39" t="str">
        <f>IF($A3952 ="", "", VLOOKUP($A3952, 'Student reference sheet'!$A$2:$V$2603,22,FALSE))</f>
        <v/>
      </c>
      <c r="R3952" s="39" t="str">
        <f>IF($A3952 &lt;&gt; "",VLOOKUP($A3952,'Student reference sheet'!$A$2:$V$2329, 5,FALSE), "")</f>
        <v/>
      </c>
      <c r="S3952" s="39" t="str">
        <f>IF($A3952 &lt;&gt; "",VLOOKUP($A3952,'Student reference sheet'!$A$2:$V$2329, 6,FALSE), "")</f>
        <v/>
      </c>
      <c r="T3952" s="30" t="str">
        <f>IF($A3952 = "","",
IF(VLOOKUP($A3952,'Student reference sheet'!$A$2:$V$2329, 10,FALSE) = "Y", "Hispanic",
IF(VLOOKUP($A3952,'Student reference sheet'!$A$2:$V$2329,11,FALSE) &lt;&gt; "",
IF(VLOOKUP($A3952,'Student reference sheet'!$A$2:$V$2329,11,FALSE) = "UNK", "Unknown", VLOOKUP(VALUE(VLOOKUP($A3952,'Student reference sheet'!$A$2:$V$2329,11,FALSE)),'Ethnicity Reference'!$A$2:$B$22,2,FALSE)),
IF(VLOOKUP($A3952,'Student reference sheet'!$A$2:$V$2329,9,FALSE) &lt;&gt; "", VLOOKUP(VALUE(VLOOKUP($A3952,'Student reference sheet'!$A$2:$V$2329,9,FALSE)),'Ethnicity Reference'!$A$2:$B$22,2,FALSE),"Unknown"))))</f>
        <v/>
      </c>
      <c r="U3952" s="35"/>
    </row>
    <row r="3953" spans="1:21" ht="15.75">
      <c r="A3953" s="47"/>
      <c r="B3953" s="33"/>
      <c r="C3953" s="39" t="str">
        <f>IF($A3953 &lt;&gt; "",VLOOKUP($A3953,'Student reference sheet'!$A$2:$V$2329, 3,FALSE), "")</f>
        <v/>
      </c>
      <c r="D3953" s="39" t="str">
        <f>IF($A3953 &lt;&gt; "",VLOOKUP($A3953,'Student reference sheet'!$A$2:$V$2329, 2,FALSE), "")</f>
        <v/>
      </c>
      <c r="E3953" s="35"/>
      <c r="F3953" s="34"/>
      <c r="G3953" s="40" t="str">
        <f t="shared" ca="1" si="186"/>
        <v/>
      </c>
      <c r="H3953" s="40" t="str">
        <f t="shared" ca="1" si="187"/>
        <v/>
      </c>
      <c r="I3953" s="36" t="str">
        <f>IF($A3953 = "", "",
IF(COUNTIF(MINIMUM_DAY_DATES[], Attendance!J3953) &gt; 0, VLOOKUP(Attendance!$G3953,MINIMUM_DAY_PERIOD_SCHEDULE[], 2,TRUE),
IF(COUNTIF(RALLY_DATES[], Attendance!J3953) &gt; 0, VLOOKUP(Attendance!$G3953,RALLY_PERIOD_SCHEDULE[], 2,TRUE),
IF(WEEKDAY(Attendance!$J3953) = 2,
       IF(COUNTIF(FINALS_WEEK_MONDAY_DATE[],Attendance!$J3953) &gt; 0, VLOOKUP(Attendance!$G3953,FINALS_WEEK_MONDAY_PERIOD_SCHEDULE[],2,TRUE),
       VLOOKUP(Attendance!$G3953,REGULAR_WEEK_SCHEDULE[],6,TRUE)),
IF(WEEKDAY($J3953) = 3,
       IF(COUNTIF(FINALS_WEEK_TUESDAY_DATE[],Attendance!$J3953) &gt; 0, VLOOKUP(Attendance!$G3953,FINALS_WEEK_TUESDAY_PERIOD_SCHEDULE[],2,TRUE),
       VLOOKUP(Attendance!$G3953,REGULAR_WEEK_SCHEDULE[[Tuesday]:[Period]],5,TRUE)),
IF(WEEKDAY(Attendance!$J3953) = 4,
        IF(COUNTIF(BLOCK_WEDNESDAY_DATES[],Attendance!$J3953) &gt; 0, VLOOKUP(Attendance!$G3953,BLOCK_WEDNESDAY_PERIOD_SCHEDULE[],2,TRUE),
        IF(COUNTIF(FINALS_WEEK_WEDNESDAY_DATE[],Attendance!$J3953) &gt; 0, VLOOKUP(Attendance!$G3953,FINALS_WEEK_WEDNESDAY_PERIOD_SCHEDULE[],2,TRUE),
       VLOOKUP(Attendance!$G3953,REGULAR_WEEK_SCHEDULE[[Wednesday]:[Period]],4,TRUE))),
IF(WEEKDAY($J3953) = 5,
       IF(COUNTIF(BLOCK_THURSDAY_DATES[],Attendance!$J3953) &gt; 0, VLOOKUP(Attendance!$G3953,BLOCK_THURSDAY_PERIOD_SCHEDULE[],2,TRUE),
       IF(COUNTIF(FINALS_WEEK_THURSDAY_DATE[],Attendance!$J3953) &gt; 0, VLOOKUP(Attendance!$G3953,FINALS_WEEK_THURSDAY_PERIOD_SCHEDULE[],2,TRUE),
       VLOOKUP(Attendance!$G3953,REGULAR_WEEK_SCHEDULE[[Thursday]:[Period]],3,TRUE))),
IF(WEEKDAY(Attendance!$J3953) = 6,
       IF(COUNTIF(FINALS_WEEK_FRIDAY_DATE[],Attendance!$J3953) &gt; 0, VLOOKUP(Attendance!$G3953,FINALS_WEEK_FRIDAY_PERIOD_SCHEDULE[],2,TRUE),
       VLOOKUP(Attendance!$G3953,REGULAR_WEEK_SCHEDULE[[Friday]:[Period]],2,TRUE))))))))))</f>
        <v/>
      </c>
      <c r="J3953" s="41" t="str">
        <f t="shared" ca="1" si="188"/>
        <v/>
      </c>
      <c r="K3953" s="41" t="str">
        <f>IF($A3953 &lt;&gt; "",VLOOKUP($A3953,'Student reference sheet'!$A$2:$V$2329, 7,FALSE), "")</f>
        <v/>
      </c>
      <c r="L3953" s="30" t="str">
        <f>IF($A3953 ="", "", VLOOKUP($A3953, 'Student reference sheet'!$A$2:$Z$2603,23,FALSE))</f>
        <v/>
      </c>
      <c r="M3953" s="30" t="str">
        <f>IF($A3953 ="", "", VLOOKUP($A3953, 'Student reference sheet'!$A$2:$Z$2603,24,FALSE))</f>
        <v/>
      </c>
      <c r="N3953" s="30" t="str">
        <f>IF($A3953 ="", "", VLOOKUP($A3953, 'Student reference sheet'!$A$2:$Z$2603,26,FALSE))</f>
        <v/>
      </c>
      <c r="O3953" s="30" t="str">
        <f>IF($A3953 ="", "", VLOOKUP($A3953, 'Student reference sheet'!$A$2:$Z$2603,25,FALSE))</f>
        <v/>
      </c>
      <c r="P3953" s="39" t="str">
        <f>IF($A3953 = "", "", IF(OR(VLOOKUP($A3953,'Student reference sheet'!$A$2:$V$2400,8,FALSE) = "R",  VLOOKUP($A3953,'Student reference sheet'!$A$2:$V$2400,8,FALSE) = "L"), "X", ""))</f>
        <v/>
      </c>
      <c r="Q3953" s="39" t="str">
        <f>IF($A3953 ="", "", VLOOKUP($A3953, 'Student reference sheet'!$A$2:$V$2603,22,FALSE))</f>
        <v/>
      </c>
      <c r="R3953" s="39" t="str">
        <f>IF($A3953 &lt;&gt; "",VLOOKUP($A3953,'Student reference sheet'!$A$2:$V$2329, 5,FALSE), "")</f>
        <v/>
      </c>
      <c r="S3953" s="39" t="str">
        <f>IF($A3953 &lt;&gt; "",VLOOKUP($A3953,'Student reference sheet'!$A$2:$V$2329, 6,FALSE), "")</f>
        <v/>
      </c>
      <c r="T3953" s="30" t="str">
        <f>IF($A3953 = "","",
IF(VLOOKUP($A3953,'Student reference sheet'!$A$2:$V$2329, 10,FALSE) = "Y", "Hispanic",
IF(VLOOKUP($A3953,'Student reference sheet'!$A$2:$V$2329,11,FALSE) &lt;&gt; "",
IF(VLOOKUP($A3953,'Student reference sheet'!$A$2:$V$2329,11,FALSE) = "UNK", "Unknown", VLOOKUP(VALUE(VLOOKUP($A3953,'Student reference sheet'!$A$2:$V$2329,11,FALSE)),'Ethnicity Reference'!$A$2:$B$22,2,FALSE)),
IF(VLOOKUP($A3953,'Student reference sheet'!$A$2:$V$2329,9,FALSE) &lt;&gt; "", VLOOKUP(VALUE(VLOOKUP($A3953,'Student reference sheet'!$A$2:$V$2329,9,FALSE)),'Ethnicity Reference'!$A$2:$B$22,2,FALSE),"Unknown"))))</f>
        <v/>
      </c>
      <c r="U3953" s="35"/>
    </row>
    <row r="3954" spans="1:21" ht="15.75">
      <c r="A3954" s="47"/>
      <c r="B3954" s="33"/>
      <c r="C3954" s="39" t="str">
        <f>IF($A3954 &lt;&gt; "",VLOOKUP($A3954,'Student reference sheet'!$A$2:$V$2329, 3,FALSE), "")</f>
        <v/>
      </c>
      <c r="D3954" s="39" t="str">
        <f>IF($A3954 &lt;&gt; "",VLOOKUP($A3954,'Student reference sheet'!$A$2:$V$2329, 2,FALSE), "")</f>
        <v/>
      </c>
      <c r="E3954" s="35"/>
      <c r="F3954" s="34"/>
      <c r="G3954" s="40" t="str">
        <f t="shared" ca="1" si="186"/>
        <v/>
      </c>
      <c r="H3954" s="40" t="str">
        <f t="shared" ca="1" si="187"/>
        <v/>
      </c>
      <c r="I3954" s="36" t="str">
        <f>IF($A3954 = "", "",
IF(COUNTIF(MINIMUM_DAY_DATES[], Attendance!J3954) &gt; 0, VLOOKUP(Attendance!$G3954,MINIMUM_DAY_PERIOD_SCHEDULE[], 2,TRUE),
IF(COUNTIF(RALLY_DATES[], Attendance!J3954) &gt; 0, VLOOKUP(Attendance!$G3954,RALLY_PERIOD_SCHEDULE[], 2,TRUE),
IF(WEEKDAY(Attendance!$J3954) = 2,
       IF(COUNTIF(FINALS_WEEK_MONDAY_DATE[],Attendance!$J3954) &gt; 0, VLOOKUP(Attendance!$G3954,FINALS_WEEK_MONDAY_PERIOD_SCHEDULE[],2,TRUE),
       VLOOKUP(Attendance!$G3954,REGULAR_WEEK_SCHEDULE[],6,TRUE)),
IF(WEEKDAY($J3954) = 3,
       IF(COUNTIF(FINALS_WEEK_TUESDAY_DATE[],Attendance!$J3954) &gt; 0, VLOOKUP(Attendance!$G3954,FINALS_WEEK_TUESDAY_PERIOD_SCHEDULE[],2,TRUE),
       VLOOKUP(Attendance!$G3954,REGULAR_WEEK_SCHEDULE[[Tuesday]:[Period]],5,TRUE)),
IF(WEEKDAY(Attendance!$J3954) = 4,
        IF(COUNTIF(BLOCK_WEDNESDAY_DATES[],Attendance!$J3954) &gt; 0, VLOOKUP(Attendance!$G3954,BLOCK_WEDNESDAY_PERIOD_SCHEDULE[],2,TRUE),
        IF(COUNTIF(FINALS_WEEK_WEDNESDAY_DATE[],Attendance!$J3954) &gt; 0, VLOOKUP(Attendance!$G3954,FINALS_WEEK_WEDNESDAY_PERIOD_SCHEDULE[],2,TRUE),
       VLOOKUP(Attendance!$G3954,REGULAR_WEEK_SCHEDULE[[Wednesday]:[Period]],4,TRUE))),
IF(WEEKDAY($J3954) = 5,
       IF(COUNTIF(BLOCK_THURSDAY_DATES[],Attendance!$J3954) &gt; 0, VLOOKUP(Attendance!$G3954,BLOCK_THURSDAY_PERIOD_SCHEDULE[],2,TRUE),
       IF(COUNTIF(FINALS_WEEK_THURSDAY_DATE[],Attendance!$J3954) &gt; 0, VLOOKUP(Attendance!$G3954,FINALS_WEEK_THURSDAY_PERIOD_SCHEDULE[],2,TRUE),
       VLOOKUP(Attendance!$G3954,REGULAR_WEEK_SCHEDULE[[Thursday]:[Period]],3,TRUE))),
IF(WEEKDAY(Attendance!$J3954) = 6,
       IF(COUNTIF(FINALS_WEEK_FRIDAY_DATE[],Attendance!$J3954) &gt; 0, VLOOKUP(Attendance!$G3954,FINALS_WEEK_FRIDAY_PERIOD_SCHEDULE[],2,TRUE),
       VLOOKUP(Attendance!$G3954,REGULAR_WEEK_SCHEDULE[[Friday]:[Period]],2,TRUE))))))))))</f>
        <v/>
      </c>
      <c r="J3954" s="41" t="str">
        <f t="shared" ca="1" si="188"/>
        <v/>
      </c>
      <c r="K3954" s="41" t="str">
        <f>IF($A3954 &lt;&gt; "",VLOOKUP($A3954,'Student reference sheet'!$A$2:$V$2329, 7,FALSE), "")</f>
        <v/>
      </c>
      <c r="L3954" s="30" t="str">
        <f>IF($A3954 ="", "", VLOOKUP($A3954, 'Student reference sheet'!$A$2:$Z$2603,23,FALSE))</f>
        <v/>
      </c>
      <c r="M3954" s="30" t="str">
        <f>IF($A3954 ="", "", VLOOKUP($A3954, 'Student reference sheet'!$A$2:$Z$2603,24,FALSE))</f>
        <v/>
      </c>
      <c r="N3954" s="30" t="str">
        <f>IF($A3954 ="", "", VLOOKUP($A3954, 'Student reference sheet'!$A$2:$Z$2603,26,FALSE))</f>
        <v/>
      </c>
      <c r="O3954" s="30" t="str">
        <f>IF($A3954 ="", "", VLOOKUP($A3954, 'Student reference sheet'!$A$2:$Z$2603,25,FALSE))</f>
        <v/>
      </c>
      <c r="P3954" s="39" t="str">
        <f>IF($A3954 = "", "", IF(OR(VLOOKUP($A3954,'Student reference sheet'!$A$2:$V$2400,8,FALSE) = "R",  VLOOKUP($A3954,'Student reference sheet'!$A$2:$V$2400,8,FALSE) = "L"), "X", ""))</f>
        <v/>
      </c>
      <c r="Q3954" s="39" t="str">
        <f>IF($A3954 ="", "", VLOOKUP($A3954, 'Student reference sheet'!$A$2:$V$2603,22,FALSE))</f>
        <v/>
      </c>
      <c r="R3954" s="39" t="str">
        <f>IF($A3954 &lt;&gt; "",VLOOKUP($A3954,'Student reference sheet'!$A$2:$V$2329, 5,FALSE), "")</f>
        <v/>
      </c>
      <c r="S3954" s="39" t="str">
        <f>IF($A3954 &lt;&gt; "",VLOOKUP($A3954,'Student reference sheet'!$A$2:$V$2329, 6,FALSE), "")</f>
        <v/>
      </c>
      <c r="T3954" s="30" t="str">
        <f>IF($A3954 = "","",
IF(VLOOKUP($A3954,'Student reference sheet'!$A$2:$V$2329, 10,FALSE) = "Y", "Hispanic",
IF(VLOOKUP($A3954,'Student reference sheet'!$A$2:$V$2329,11,FALSE) &lt;&gt; "",
IF(VLOOKUP($A3954,'Student reference sheet'!$A$2:$V$2329,11,FALSE) = "UNK", "Unknown", VLOOKUP(VALUE(VLOOKUP($A3954,'Student reference sheet'!$A$2:$V$2329,11,FALSE)),'Ethnicity Reference'!$A$2:$B$22,2,FALSE)),
IF(VLOOKUP($A3954,'Student reference sheet'!$A$2:$V$2329,9,FALSE) &lt;&gt; "", VLOOKUP(VALUE(VLOOKUP($A3954,'Student reference sheet'!$A$2:$V$2329,9,FALSE)),'Ethnicity Reference'!$A$2:$B$22,2,FALSE),"Unknown"))))</f>
        <v/>
      </c>
      <c r="U3954" s="35"/>
    </row>
    <row r="3955" spans="1:21" ht="15.75">
      <c r="A3955" s="47"/>
      <c r="B3955" s="33"/>
      <c r="C3955" s="39" t="str">
        <f>IF($A3955 &lt;&gt; "",VLOOKUP($A3955,'Student reference sheet'!$A$2:$V$2329, 3,FALSE), "")</f>
        <v/>
      </c>
      <c r="D3955" s="39" t="str">
        <f>IF($A3955 &lt;&gt; "",VLOOKUP($A3955,'Student reference sheet'!$A$2:$V$2329, 2,FALSE), "")</f>
        <v/>
      </c>
      <c r="E3955" s="35"/>
      <c r="F3955" s="34"/>
      <c r="G3955" s="40" t="str">
        <f t="shared" ca="1" si="186"/>
        <v/>
      </c>
      <c r="H3955" s="40" t="str">
        <f t="shared" ca="1" si="187"/>
        <v/>
      </c>
      <c r="I3955" s="36" t="str">
        <f>IF($A3955 = "", "",
IF(COUNTIF(MINIMUM_DAY_DATES[], Attendance!J3955) &gt; 0, VLOOKUP(Attendance!$G3955,MINIMUM_DAY_PERIOD_SCHEDULE[], 2,TRUE),
IF(COUNTIF(RALLY_DATES[], Attendance!J3955) &gt; 0, VLOOKUP(Attendance!$G3955,RALLY_PERIOD_SCHEDULE[], 2,TRUE),
IF(WEEKDAY(Attendance!$J3955) = 2,
       IF(COUNTIF(FINALS_WEEK_MONDAY_DATE[],Attendance!$J3955) &gt; 0, VLOOKUP(Attendance!$G3955,FINALS_WEEK_MONDAY_PERIOD_SCHEDULE[],2,TRUE),
       VLOOKUP(Attendance!$G3955,REGULAR_WEEK_SCHEDULE[],6,TRUE)),
IF(WEEKDAY($J3955) = 3,
       IF(COUNTIF(FINALS_WEEK_TUESDAY_DATE[],Attendance!$J3955) &gt; 0, VLOOKUP(Attendance!$G3955,FINALS_WEEK_TUESDAY_PERIOD_SCHEDULE[],2,TRUE),
       VLOOKUP(Attendance!$G3955,REGULAR_WEEK_SCHEDULE[[Tuesday]:[Period]],5,TRUE)),
IF(WEEKDAY(Attendance!$J3955) = 4,
        IF(COUNTIF(BLOCK_WEDNESDAY_DATES[],Attendance!$J3955) &gt; 0, VLOOKUP(Attendance!$G3955,BLOCK_WEDNESDAY_PERIOD_SCHEDULE[],2,TRUE),
        IF(COUNTIF(FINALS_WEEK_WEDNESDAY_DATE[],Attendance!$J3955) &gt; 0, VLOOKUP(Attendance!$G3955,FINALS_WEEK_WEDNESDAY_PERIOD_SCHEDULE[],2,TRUE),
       VLOOKUP(Attendance!$G3955,REGULAR_WEEK_SCHEDULE[[Wednesday]:[Period]],4,TRUE))),
IF(WEEKDAY($J3955) = 5,
       IF(COUNTIF(BLOCK_THURSDAY_DATES[],Attendance!$J3955) &gt; 0, VLOOKUP(Attendance!$G3955,BLOCK_THURSDAY_PERIOD_SCHEDULE[],2,TRUE),
       IF(COUNTIF(FINALS_WEEK_THURSDAY_DATE[],Attendance!$J3955) &gt; 0, VLOOKUP(Attendance!$G3955,FINALS_WEEK_THURSDAY_PERIOD_SCHEDULE[],2,TRUE),
       VLOOKUP(Attendance!$G3955,REGULAR_WEEK_SCHEDULE[[Thursday]:[Period]],3,TRUE))),
IF(WEEKDAY(Attendance!$J3955) = 6,
       IF(COUNTIF(FINALS_WEEK_FRIDAY_DATE[],Attendance!$J3955) &gt; 0, VLOOKUP(Attendance!$G3955,FINALS_WEEK_FRIDAY_PERIOD_SCHEDULE[],2,TRUE),
       VLOOKUP(Attendance!$G3955,REGULAR_WEEK_SCHEDULE[[Friday]:[Period]],2,TRUE))))))))))</f>
        <v/>
      </c>
      <c r="J3955" s="41" t="str">
        <f t="shared" ca="1" si="188"/>
        <v/>
      </c>
      <c r="K3955" s="41" t="str">
        <f>IF($A3955 &lt;&gt; "",VLOOKUP($A3955,'Student reference sheet'!$A$2:$V$2329, 7,FALSE), "")</f>
        <v/>
      </c>
      <c r="L3955" s="30" t="str">
        <f>IF($A3955 ="", "", VLOOKUP($A3955, 'Student reference sheet'!$A$2:$Z$2603,23,FALSE))</f>
        <v/>
      </c>
      <c r="M3955" s="30" t="str">
        <f>IF($A3955 ="", "", VLOOKUP($A3955, 'Student reference sheet'!$A$2:$Z$2603,24,FALSE))</f>
        <v/>
      </c>
      <c r="N3955" s="30" t="str">
        <f>IF($A3955 ="", "", VLOOKUP($A3955, 'Student reference sheet'!$A$2:$Z$2603,26,FALSE))</f>
        <v/>
      </c>
      <c r="O3955" s="30" t="str">
        <f>IF($A3955 ="", "", VLOOKUP($A3955, 'Student reference sheet'!$A$2:$Z$2603,25,FALSE))</f>
        <v/>
      </c>
      <c r="P3955" s="39" t="str">
        <f>IF($A3955 = "", "", IF(OR(VLOOKUP($A3955,'Student reference sheet'!$A$2:$V$2400,8,FALSE) = "R",  VLOOKUP($A3955,'Student reference sheet'!$A$2:$V$2400,8,FALSE) = "L"), "X", ""))</f>
        <v/>
      </c>
      <c r="Q3955" s="39" t="str">
        <f>IF($A3955 ="", "", VLOOKUP($A3955, 'Student reference sheet'!$A$2:$V$2603,22,FALSE))</f>
        <v/>
      </c>
      <c r="R3955" s="39" t="str">
        <f>IF($A3955 &lt;&gt; "",VLOOKUP($A3955,'Student reference sheet'!$A$2:$V$2329, 5,FALSE), "")</f>
        <v/>
      </c>
      <c r="S3955" s="39" t="str">
        <f>IF($A3955 &lt;&gt; "",VLOOKUP($A3955,'Student reference sheet'!$A$2:$V$2329, 6,FALSE), "")</f>
        <v/>
      </c>
      <c r="T3955" s="30" t="str">
        <f>IF($A3955 = "","",
IF(VLOOKUP($A3955,'Student reference sheet'!$A$2:$V$2329, 10,FALSE) = "Y", "Hispanic",
IF(VLOOKUP($A3955,'Student reference sheet'!$A$2:$V$2329,11,FALSE) &lt;&gt; "",
IF(VLOOKUP($A3955,'Student reference sheet'!$A$2:$V$2329,11,FALSE) = "UNK", "Unknown", VLOOKUP(VALUE(VLOOKUP($A3955,'Student reference sheet'!$A$2:$V$2329,11,FALSE)),'Ethnicity Reference'!$A$2:$B$22,2,FALSE)),
IF(VLOOKUP($A3955,'Student reference sheet'!$A$2:$V$2329,9,FALSE) &lt;&gt; "", VLOOKUP(VALUE(VLOOKUP($A3955,'Student reference sheet'!$A$2:$V$2329,9,FALSE)),'Ethnicity Reference'!$A$2:$B$22,2,FALSE),"Unknown"))))</f>
        <v/>
      </c>
      <c r="U3955" s="35"/>
    </row>
    <row r="3956" spans="1:21" ht="15.75">
      <c r="A3956" s="47"/>
      <c r="B3956" s="33"/>
      <c r="C3956" s="39" t="str">
        <f>IF($A3956 &lt;&gt; "",VLOOKUP($A3956,'Student reference sheet'!$A$2:$V$2329, 3,FALSE), "")</f>
        <v/>
      </c>
      <c r="D3956" s="39" t="str">
        <f>IF($A3956 &lt;&gt; "",VLOOKUP($A3956,'Student reference sheet'!$A$2:$V$2329, 2,FALSE), "")</f>
        <v/>
      </c>
      <c r="E3956" s="35"/>
      <c r="F3956" s="34"/>
      <c r="G3956" s="40" t="str">
        <f t="shared" ca="1" si="186"/>
        <v/>
      </c>
      <c r="H3956" s="40" t="str">
        <f t="shared" ca="1" si="187"/>
        <v/>
      </c>
      <c r="I3956" s="36" t="str">
        <f>IF($A3956 = "", "",
IF(COUNTIF(MINIMUM_DAY_DATES[], Attendance!J3956) &gt; 0, VLOOKUP(Attendance!$G3956,MINIMUM_DAY_PERIOD_SCHEDULE[], 2,TRUE),
IF(COUNTIF(RALLY_DATES[], Attendance!J3956) &gt; 0, VLOOKUP(Attendance!$G3956,RALLY_PERIOD_SCHEDULE[], 2,TRUE),
IF(WEEKDAY(Attendance!$J3956) = 2,
       IF(COUNTIF(FINALS_WEEK_MONDAY_DATE[],Attendance!$J3956) &gt; 0, VLOOKUP(Attendance!$G3956,FINALS_WEEK_MONDAY_PERIOD_SCHEDULE[],2,TRUE),
       VLOOKUP(Attendance!$G3956,REGULAR_WEEK_SCHEDULE[],6,TRUE)),
IF(WEEKDAY($J3956) = 3,
       IF(COUNTIF(FINALS_WEEK_TUESDAY_DATE[],Attendance!$J3956) &gt; 0, VLOOKUP(Attendance!$G3956,FINALS_WEEK_TUESDAY_PERIOD_SCHEDULE[],2,TRUE),
       VLOOKUP(Attendance!$G3956,REGULAR_WEEK_SCHEDULE[[Tuesday]:[Period]],5,TRUE)),
IF(WEEKDAY(Attendance!$J3956) = 4,
        IF(COUNTIF(BLOCK_WEDNESDAY_DATES[],Attendance!$J3956) &gt; 0, VLOOKUP(Attendance!$G3956,BLOCK_WEDNESDAY_PERIOD_SCHEDULE[],2,TRUE),
        IF(COUNTIF(FINALS_WEEK_WEDNESDAY_DATE[],Attendance!$J3956) &gt; 0, VLOOKUP(Attendance!$G3956,FINALS_WEEK_WEDNESDAY_PERIOD_SCHEDULE[],2,TRUE),
       VLOOKUP(Attendance!$G3956,REGULAR_WEEK_SCHEDULE[[Wednesday]:[Period]],4,TRUE))),
IF(WEEKDAY($J3956) = 5,
       IF(COUNTIF(BLOCK_THURSDAY_DATES[],Attendance!$J3956) &gt; 0, VLOOKUP(Attendance!$G3956,BLOCK_THURSDAY_PERIOD_SCHEDULE[],2,TRUE),
       IF(COUNTIF(FINALS_WEEK_THURSDAY_DATE[],Attendance!$J3956) &gt; 0, VLOOKUP(Attendance!$G3956,FINALS_WEEK_THURSDAY_PERIOD_SCHEDULE[],2,TRUE),
       VLOOKUP(Attendance!$G3956,REGULAR_WEEK_SCHEDULE[[Thursday]:[Period]],3,TRUE))),
IF(WEEKDAY(Attendance!$J3956) = 6,
       IF(COUNTIF(FINALS_WEEK_FRIDAY_DATE[],Attendance!$J3956) &gt; 0, VLOOKUP(Attendance!$G3956,FINALS_WEEK_FRIDAY_PERIOD_SCHEDULE[],2,TRUE),
       VLOOKUP(Attendance!$G3956,REGULAR_WEEK_SCHEDULE[[Friday]:[Period]],2,TRUE))))))))))</f>
        <v/>
      </c>
      <c r="J3956" s="41" t="str">
        <f t="shared" ca="1" si="188"/>
        <v/>
      </c>
      <c r="K3956" s="41" t="str">
        <f>IF($A3956 &lt;&gt; "",VLOOKUP($A3956,'Student reference sheet'!$A$2:$V$2329, 7,FALSE), "")</f>
        <v/>
      </c>
      <c r="L3956" s="30" t="str">
        <f>IF($A3956 ="", "", VLOOKUP($A3956, 'Student reference sheet'!$A$2:$Z$2603,23,FALSE))</f>
        <v/>
      </c>
      <c r="M3956" s="30" t="str">
        <f>IF($A3956 ="", "", VLOOKUP($A3956, 'Student reference sheet'!$A$2:$Z$2603,24,FALSE))</f>
        <v/>
      </c>
      <c r="N3956" s="30" t="str">
        <f>IF($A3956 ="", "", VLOOKUP($A3956, 'Student reference sheet'!$A$2:$Z$2603,26,FALSE))</f>
        <v/>
      </c>
      <c r="O3956" s="30" t="str">
        <f>IF($A3956 ="", "", VLOOKUP($A3956, 'Student reference sheet'!$A$2:$Z$2603,25,FALSE))</f>
        <v/>
      </c>
      <c r="P3956" s="39" t="str">
        <f>IF($A3956 = "", "", IF(OR(VLOOKUP($A3956,'Student reference sheet'!$A$2:$V$2400,8,FALSE) = "R",  VLOOKUP($A3956,'Student reference sheet'!$A$2:$V$2400,8,FALSE) = "L"), "X", ""))</f>
        <v/>
      </c>
      <c r="Q3956" s="39" t="str">
        <f>IF($A3956 ="", "", VLOOKUP($A3956, 'Student reference sheet'!$A$2:$V$2603,22,FALSE))</f>
        <v/>
      </c>
      <c r="R3956" s="39" t="str">
        <f>IF($A3956 &lt;&gt; "",VLOOKUP($A3956,'Student reference sheet'!$A$2:$V$2329, 5,FALSE), "")</f>
        <v/>
      </c>
      <c r="S3956" s="39" t="str">
        <f>IF($A3956 &lt;&gt; "",VLOOKUP($A3956,'Student reference sheet'!$A$2:$V$2329, 6,FALSE), "")</f>
        <v/>
      </c>
      <c r="T3956" s="30" t="str">
        <f>IF($A3956 = "","",
IF(VLOOKUP($A3956,'Student reference sheet'!$A$2:$V$2329, 10,FALSE) = "Y", "Hispanic",
IF(VLOOKUP($A3956,'Student reference sheet'!$A$2:$V$2329,11,FALSE) &lt;&gt; "",
IF(VLOOKUP($A3956,'Student reference sheet'!$A$2:$V$2329,11,FALSE) = "UNK", "Unknown", VLOOKUP(VALUE(VLOOKUP($A3956,'Student reference sheet'!$A$2:$V$2329,11,FALSE)),'Ethnicity Reference'!$A$2:$B$22,2,FALSE)),
IF(VLOOKUP($A3956,'Student reference sheet'!$A$2:$V$2329,9,FALSE) &lt;&gt; "", VLOOKUP(VALUE(VLOOKUP($A3956,'Student reference sheet'!$A$2:$V$2329,9,FALSE)),'Ethnicity Reference'!$A$2:$B$22,2,FALSE),"Unknown"))))</f>
        <v/>
      </c>
      <c r="U3956" s="35"/>
    </row>
    <row r="3957" spans="1:21" ht="15.75">
      <c r="A3957" s="47"/>
      <c r="B3957" s="33"/>
      <c r="C3957" s="39" t="str">
        <f>IF($A3957 &lt;&gt; "",VLOOKUP($A3957,'Student reference sheet'!$A$2:$V$2329, 3,FALSE), "")</f>
        <v/>
      </c>
      <c r="D3957" s="39" t="str">
        <f>IF($A3957 &lt;&gt; "",VLOOKUP($A3957,'Student reference sheet'!$A$2:$V$2329, 2,FALSE), "")</f>
        <v/>
      </c>
      <c r="E3957" s="35"/>
      <c r="F3957" s="34"/>
      <c r="G3957" s="40" t="str">
        <f t="shared" ca="1" si="186"/>
        <v/>
      </c>
      <c r="H3957" s="40" t="str">
        <f t="shared" ca="1" si="187"/>
        <v/>
      </c>
      <c r="I3957" s="36" t="str">
        <f>IF($A3957 = "", "",
IF(COUNTIF(MINIMUM_DAY_DATES[], Attendance!J3957) &gt; 0, VLOOKUP(Attendance!$G3957,MINIMUM_DAY_PERIOD_SCHEDULE[], 2,TRUE),
IF(COUNTIF(RALLY_DATES[], Attendance!J3957) &gt; 0, VLOOKUP(Attendance!$G3957,RALLY_PERIOD_SCHEDULE[], 2,TRUE),
IF(WEEKDAY(Attendance!$J3957) = 2,
       IF(COUNTIF(FINALS_WEEK_MONDAY_DATE[],Attendance!$J3957) &gt; 0, VLOOKUP(Attendance!$G3957,FINALS_WEEK_MONDAY_PERIOD_SCHEDULE[],2,TRUE),
       VLOOKUP(Attendance!$G3957,REGULAR_WEEK_SCHEDULE[],6,TRUE)),
IF(WEEKDAY($J3957) = 3,
       IF(COUNTIF(FINALS_WEEK_TUESDAY_DATE[],Attendance!$J3957) &gt; 0, VLOOKUP(Attendance!$G3957,FINALS_WEEK_TUESDAY_PERIOD_SCHEDULE[],2,TRUE),
       VLOOKUP(Attendance!$G3957,REGULAR_WEEK_SCHEDULE[[Tuesday]:[Period]],5,TRUE)),
IF(WEEKDAY(Attendance!$J3957) = 4,
        IF(COUNTIF(BLOCK_WEDNESDAY_DATES[],Attendance!$J3957) &gt; 0, VLOOKUP(Attendance!$G3957,BLOCK_WEDNESDAY_PERIOD_SCHEDULE[],2,TRUE),
        IF(COUNTIF(FINALS_WEEK_WEDNESDAY_DATE[],Attendance!$J3957) &gt; 0, VLOOKUP(Attendance!$G3957,FINALS_WEEK_WEDNESDAY_PERIOD_SCHEDULE[],2,TRUE),
       VLOOKUP(Attendance!$G3957,REGULAR_WEEK_SCHEDULE[[Wednesday]:[Period]],4,TRUE))),
IF(WEEKDAY($J3957) = 5,
       IF(COUNTIF(BLOCK_THURSDAY_DATES[],Attendance!$J3957) &gt; 0, VLOOKUP(Attendance!$G3957,BLOCK_THURSDAY_PERIOD_SCHEDULE[],2,TRUE),
       IF(COUNTIF(FINALS_WEEK_THURSDAY_DATE[],Attendance!$J3957) &gt; 0, VLOOKUP(Attendance!$G3957,FINALS_WEEK_THURSDAY_PERIOD_SCHEDULE[],2,TRUE),
       VLOOKUP(Attendance!$G3957,REGULAR_WEEK_SCHEDULE[[Thursday]:[Period]],3,TRUE))),
IF(WEEKDAY(Attendance!$J3957) = 6,
       IF(COUNTIF(FINALS_WEEK_FRIDAY_DATE[],Attendance!$J3957) &gt; 0, VLOOKUP(Attendance!$G3957,FINALS_WEEK_FRIDAY_PERIOD_SCHEDULE[],2,TRUE),
       VLOOKUP(Attendance!$G3957,REGULAR_WEEK_SCHEDULE[[Friday]:[Period]],2,TRUE))))))))))</f>
        <v/>
      </c>
      <c r="J3957" s="41" t="str">
        <f t="shared" ca="1" si="188"/>
        <v/>
      </c>
      <c r="K3957" s="41" t="str">
        <f>IF($A3957 &lt;&gt; "",VLOOKUP($A3957,'Student reference sheet'!$A$2:$V$2329, 7,FALSE), "")</f>
        <v/>
      </c>
      <c r="L3957" s="30" t="str">
        <f>IF($A3957 ="", "", VLOOKUP($A3957, 'Student reference sheet'!$A$2:$Z$2603,23,FALSE))</f>
        <v/>
      </c>
      <c r="M3957" s="30" t="str">
        <f>IF($A3957 ="", "", VLOOKUP($A3957, 'Student reference sheet'!$A$2:$Z$2603,24,FALSE))</f>
        <v/>
      </c>
      <c r="N3957" s="30" t="str">
        <f>IF($A3957 ="", "", VLOOKUP($A3957, 'Student reference sheet'!$A$2:$Z$2603,26,FALSE))</f>
        <v/>
      </c>
      <c r="O3957" s="30" t="str">
        <f>IF($A3957 ="", "", VLOOKUP($A3957, 'Student reference sheet'!$A$2:$Z$2603,25,FALSE))</f>
        <v/>
      </c>
      <c r="P3957" s="39" t="str">
        <f>IF($A3957 = "", "", IF(OR(VLOOKUP($A3957,'Student reference sheet'!$A$2:$V$2400,8,FALSE) = "R",  VLOOKUP($A3957,'Student reference sheet'!$A$2:$V$2400,8,FALSE) = "L"), "X", ""))</f>
        <v/>
      </c>
      <c r="Q3957" s="39" t="str">
        <f>IF($A3957 ="", "", VLOOKUP($A3957, 'Student reference sheet'!$A$2:$V$2603,22,FALSE))</f>
        <v/>
      </c>
      <c r="R3957" s="39" t="str">
        <f>IF($A3957 &lt;&gt; "",VLOOKUP($A3957,'Student reference sheet'!$A$2:$V$2329, 5,FALSE), "")</f>
        <v/>
      </c>
      <c r="S3957" s="39" t="str">
        <f>IF($A3957 &lt;&gt; "",VLOOKUP($A3957,'Student reference sheet'!$A$2:$V$2329, 6,FALSE), "")</f>
        <v/>
      </c>
      <c r="T3957" s="30" t="str">
        <f>IF($A3957 = "","",
IF(VLOOKUP($A3957,'Student reference sheet'!$A$2:$V$2329, 10,FALSE) = "Y", "Hispanic",
IF(VLOOKUP($A3957,'Student reference sheet'!$A$2:$V$2329,11,FALSE) &lt;&gt; "",
IF(VLOOKUP($A3957,'Student reference sheet'!$A$2:$V$2329,11,FALSE) = "UNK", "Unknown", VLOOKUP(VALUE(VLOOKUP($A3957,'Student reference sheet'!$A$2:$V$2329,11,FALSE)),'Ethnicity Reference'!$A$2:$B$22,2,FALSE)),
IF(VLOOKUP($A3957,'Student reference sheet'!$A$2:$V$2329,9,FALSE) &lt;&gt; "", VLOOKUP(VALUE(VLOOKUP($A3957,'Student reference sheet'!$A$2:$V$2329,9,FALSE)),'Ethnicity Reference'!$A$2:$B$22,2,FALSE),"Unknown"))))</f>
        <v/>
      </c>
      <c r="U3957" s="35"/>
    </row>
    <row r="3958" spans="1:21" ht="15.75">
      <c r="A3958" s="47"/>
      <c r="B3958" s="33"/>
      <c r="C3958" s="39" t="str">
        <f>IF($A3958 &lt;&gt; "",VLOOKUP($A3958,'Student reference sheet'!$A$2:$V$2329, 3,FALSE), "")</f>
        <v/>
      </c>
      <c r="D3958" s="39" t="str">
        <f>IF($A3958 &lt;&gt; "",VLOOKUP($A3958,'Student reference sheet'!$A$2:$V$2329, 2,FALSE), "")</f>
        <v/>
      </c>
      <c r="E3958" s="35"/>
      <c r="F3958" s="34"/>
      <c r="G3958" s="40" t="str">
        <f t="shared" ca="1" si="186"/>
        <v/>
      </c>
      <c r="H3958" s="40" t="str">
        <f t="shared" ca="1" si="187"/>
        <v/>
      </c>
      <c r="I3958" s="36" t="str">
        <f>IF($A3958 = "", "",
IF(COUNTIF(MINIMUM_DAY_DATES[], Attendance!J3958) &gt; 0, VLOOKUP(Attendance!$G3958,MINIMUM_DAY_PERIOD_SCHEDULE[], 2,TRUE),
IF(COUNTIF(RALLY_DATES[], Attendance!J3958) &gt; 0, VLOOKUP(Attendance!$G3958,RALLY_PERIOD_SCHEDULE[], 2,TRUE),
IF(WEEKDAY(Attendance!$J3958) = 2,
       IF(COUNTIF(FINALS_WEEK_MONDAY_DATE[],Attendance!$J3958) &gt; 0, VLOOKUP(Attendance!$G3958,FINALS_WEEK_MONDAY_PERIOD_SCHEDULE[],2,TRUE),
       VLOOKUP(Attendance!$G3958,REGULAR_WEEK_SCHEDULE[],6,TRUE)),
IF(WEEKDAY($J3958) = 3,
       IF(COUNTIF(FINALS_WEEK_TUESDAY_DATE[],Attendance!$J3958) &gt; 0, VLOOKUP(Attendance!$G3958,FINALS_WEEK_TUESDAY_PERIOD_SCHEDULE[],2,TRUE),
       VLOOKUP(Attendance!$G3958,REGULAR_WEEK_SCHEDULE[[Tuesday]:[Period]],5,TRUE)),
IF(WEEKDAY(Attendance!$J3958) = 4,
        IF(COUNTIF(BLOCK_WEDNESDAY_DATES[],Attendance!$J3958) &gt; 0, VLOOKUP(Attendance!$G3958,BLOCK_WEDNESDAY_PERIOD_SCHEDULE[],2,TRUE),
        IF(COUNTIF(FINALS_WEEK_WEDNESDAY_DATE[],Attendance!$J3958) &gt; 0, VLOOKUP(Attendance!$G3958,FINALS_WEEK_WEDNESDAY_PERIOD_SCHEDULE[],2,TRUE),
       VLOOKUP(Attendance!$G3958,REGULAR_WEEK_SCHEDULE[[Wednesday]:[Period]],4,TRUE))),
IF(WEEKDAY($J3958) = 5,
       IF(COUNTIF(BLOCK_THURSDAY_DATES[],Attendance!$J3958) &gt; 0, VLOOKUP(Attendance!$G3958,BLOCK_THURSDAY_PERIOD_SCHEDULE[],2,TRUE),
       IF(COUNTIF(FINALS_WEEK_THURSDAY_DATE[],Attendance!$J3958) &gt; 0, VLOOKUP(Attendance!$G3958,FINALS_WEEK_THURSDAY_PERIOD_SCHEDULE[],2,TRUE),
       VLOOKUP(Attendance!$G3958,REGULAR_WEEK_SCHEDULE[[Thursday]:[Period]],3,TRUE))),
IF(WEEKDAY(Attendance!$J3958) = 6,
       IF(COUNTIF(FINALS_WEEK_FRIDAY_DATE[],Attendance!$J3958) &gt; 0, VLOOKUP(Attendance!$G3958,FINALS_WEEK_FRIDAY_PERIOD_SCHEDULE[],2,TRUE),
       VLOOKUP(Attendance!$G3958,REGULAR_WEEK_SCHEDULE[[Friday]:[Period]],2,TRUE))))))))))</f>
        <v/>
      </c>
      <c r="J3958" s="41" t="str">
        <f t="shared" ca="1" si="188"/>
        <v/>
      </c>
      <c r="K3958" s="41" t="str">
        <f>IF($A3958 &lt;&gt; "",VLOOKUP($A3958,'Student reference sheet'!$A$2:$V$2329, 7,FALSE), "")</f>
        <v/>
      </c>
      <c r="L3958" s="30" t="str">
        <f>IF($A3958 ="", "", VLOOKUP($A3958, 'Student reference sheet'!$A$2:$Z$2603,23,FALSE))</f>
        <v/>
      </c>
      <c r="M3958" s="30" t="str">
        <f>IF($A3958 ="", "", VLOOKUP($A3958, 'Student reference sheet'!$A$2:$Z$2603,24,FALSE))</f>
        <v/>
      </c>
      <c r="N3958" s="30" t="str">
        <f>IF($A3958 ="", "", VLOOKUP($A3958, 'Student reference sheet'!$A$2:$Z$2603,26,FALSE))</f>
        <v/>
      </c>
      <c r="O3958" s="30" t="str">
        <f>IF($A3958 ="", "", VLOOKUP($A3958, 'Student reference sheet'!$A$2:$Z$2603,25,FALSE))</f>
        <v/>
      </c>
      <c r="P3958" s="39" t="str">
        <f>IF($A3958 = "", "", IF(OR(VLOOKUP($A3958,'Student reference sheet'!$A$2:$V$2400,8,FALSE) = "R",  VLOOKUP($A3958,'Student reference sheet'!$A$2:$V$2400,8,FALSE) = "L"), "X", ""))</f>
        <v/>
      </c>
      <c r="Q3958" s="39" t="str">
        <f>IF($A3958 ="", "", VLOOKUP($A3958, 'Student reference sheet'!$A$2:$V$2603,22,FALSE))</f>
        <v/>
      </c>
      <c r="R3958" s="39" t="str">
        <f>IF($A3958 &lt;&gt; "",VLOOKUP($A3958,'Student reference sheet'!$A$2:$V$2329, 5,FALSE), "")</f>
        <v/>
      </c>
      <c r="S3958" s="39" t="str">
        <f>IF($A3958 &lt;&gt; "",VLOOKUP($A3958,'Student reference sheet'!$A$2:$V$2329, 6,FALSE), "")</f>
        <v/>
      </c>
      <c r="T3958" s="30" t="str">
        <f>IF($A3958 = "","",
IF(VLOOKUP($A3958,'Student reference sheet'!$A$2:$V$2329, 10,FALSE) = "Y", "Hispanic",
IF(VLOOKUP($A3958,'Student reference sheet'!$A$2:$V$2329,11,FALSE) &lt;&gt; "",
IF(VLOOKUP($A3958,'Student reference sheet'!$A$2:$V$2329,11,FALSE) = "UNK", "Unknown", VLOOKUP(VALUE(VLOOKUP($A3958,'Student reference sheet'!$A$2:$V$2329,11,FALSE)),'Ethnicity Reference'!$A$2:$B$22,2,FALSE)),
IF(VLOOKUP($A3958,'Student reference sheet'!$A$2:$V$2329,9,FALSE) &lt;&gt; "", VLOOKUP(VALUE(VLOOKUP($A3958,'Student reference sheet'!$A$2:$V$2329,9,FALSE)),'Ethnicity Reference'!$A$2:$B$22,2,FALSE),"Unknown"))))</f>
        <v/>
      </c>
      <c r="U3958" s="35"/>
    </row>
    <row r="3959" spans="1:21" ht="15.75">
      <c r="A3959" s="47"/>
      <c r="B3959" s="33"/>
      <c r="C3959" s="39" t="str">
        <f>IF($A3959 &lt;&gt; "",VLOOKUP($A3959,'Student reference sheet'!$A$2:$V$2329, 3,FALSE), "")</f>
        <v/>
      </c>
      <c r="D3959" s="39" t="str">
        <f>IF($A3959 &lt;&gt; "",VLOOKUP($A3959,'Student reference sheet'!$A$2:$V$2329, 2,FALSE), "")</f>
        <v/>
      </c>
      <c r="E3959" s="35"/>
      <c r="F3959" s="34"/>
      <c r="G3959" s="40" t="str">
        <f t="shared" ca="1" si="186"/>
        <v/>
      </c>
      <c r="H3959" s="40" t="str">
        <f t="shared" ca="1" si="187"/>
        <v/>
      </c>
      <c r="I3959" s="36" t="str">
        <f>IF($A3959 = "", "",
IF(COUNTIF(MINIMUM_DAY_DATES[], Attendance!J3959) &gt; 0, VLOOKUP(Attendance!$G3959,MINIMUM_DAY_PERIOD_SCHEDULE[], 2,TRUE),
IF(COUNTIF(RALLY_DATES[], Attendance!J3959) &gt; 0, VLOOKUP(Attendance!$G3959,RALLY_PERIOD_SCHEDULE[], 2,TRUE),
IF(WEEKDAY(Attendance!$J3959) = 2,
       IF(COUNTIF(FINALS_WEEK_MONDAY_DATE[],Attendance!$J3959) &gt; 0, VLOOKUP(Attendance!$G3959,FINALS_WEEK_MONDAY_PERIOD_SCHEDULE[],2,TRUE),
       VLOOKUP(Attendance!$G3959,REGULAR_WEEK_SCHEDULE[],6,TRUE)),
IF(WEEKDAY($J3959) = 3,
       IF(COUNTIF(FINALS_WEEK_TUESDAY_DATE[],Attendance!$J3959) &gt; 0, VLOOKUP(Attendance!$G3959,FINALS_WEEK_TUESDAY_PERIOD_SCHEDULE[],2,TRUE),
       VLOOKUP(Attendance!$G3959,REGULAR_WEEK_SCHEDULE[[Tuesday]:[Period]],5,TRUE)),
IF(WEEKDAY(Attendance!$J3959) = 4,
        IF(COUNTIF(BLOCK_WEDNESDAY_DATES[],Attendance!$J3959) &gt; 0, VLOOKUP(Attendance!$G3959,BLOCK_WEDNESDAY_PERIOD_SCHEDULE[],2,TRUE),
        IF(COUNTIF(FINALS_WEEK_WEDNESDAY_DATE[],Attendance!$J3959) &gt; 0, VLOOKUP(Attendance!$G3959,FINALS_WEEK_WEDNESDAY_PERIOD_SCHEDULE[],2,TRUE),
       VLOOKUP(Attendance!$G3959,REGULAR_WEEK_SCHEDULE[[Wednesday]:[Period]],4,TRUE))),
IF(WEEKDAY($J3959) = 5,
       IF(COUNTIF(BLOCK_THURSDAY_DATES[],Attendance!$J3959) &gt; 0, VLOOKUP(Attendance!$G3959,BLOCK_THURSDAY_PERIOD_SCHEDULE[],2,TRUE),
       IF(COUNTIF(FINALS_WEEK_THURSDAY_DATE[],Attendance!$J3959) &gt; 0, VLOOKUP(Attendance!$G3959,FINALS_WEEK_THURSDAY_PERIOD_SCHEDULE[],2,TRUE),
       VLOOKUP(Attendance!$G3959,REGULAR_WEEK_SCHEDULE[[Thursday]:[Period]],3,TRUE))),
IF(WEEKDAY(Attendance!$J3959) = 6,
       IF(COUNTIF(FINALS_WEEK_FRIDAY_DATE[],Attendance!$J3959) &gt; 0, VLOOKUP(Attendance!$G3959,FINALS_WEEK_FRIDAY_PERIOD_SCHEDULE[],2,TRUE),
       VLOOKUP(Attendance!$G3959,REGULAR_WEEK_SCHEDULE[[Friday]:[Period]],2,TRUE))))))))))</f>
        <v/>
      </c>
      <c r="J3959" s="41" t="str">
        <f t="shared" ca="1" si="188"/>
        <v/>
      </c>
      <c r="K3959" s="41" t="str">
        <f>IF($A3959 &lt;&gt; "",VLOOKUP($A3959,'Student reference sheet'!$A$2:$V$2329, 7,FALSE), "")</f>
        <v/>
      </c>
      <c r="L3959" s="30" t="str">
        <f>IF($A3959 ="", "", VLOOKUP($A3959, 'Student reference sheet'!$A$2:$Z$2603,23,FALSE))</f>
        <v/>
      </c>
      <c r="M3959" s="30" t="str">
        <f>IF($A3959 ="", "", VLOOKUP($A3959, 'Student reference sheet'!$A$2:$Z$2603,24,FALSE))</f>
        <v/>
      </c>
      <c r="N3959" s="30" t="str">
        <f>IF($A3959 ="", "", VLOOKUP($A3959, 'Student reference sheet'!$A$2:$Z$2603,26,FALSE))</f>
        <v/>
      </c>
      <c r="O3959" s="30" t="str">
        <f>IF($A3959 ="", "", VLOOKUP($A3959, 'Student reference sheet'!$A$2:$Z$2603,25,FALSE))</f>
        <v/>
      </c>
      <c r="P3959" s="39" t="str">
        <f>IF($A3959 = "", "", IF(OR(VLOOKUP($A3959,'Student reference sheet'!$A$2:$V$2400,8,FALSE) = "R",  VLOOKUP($A3959,'Student reference sheet'!$A$2:$V$2400,8,FALSE) = "L"), "X", ""))</f>
        <v/>
      </c>
      <c r="Q3959" s="39" t="str">
        <f>IF($A3959 ="", "", VLOOKUP($A3959, 'Student reference sheet'!$A$2:$V$2603,22,FALSE))</f>
        <v/>
      </c>
      <c r="R3959" s="39" t="str">
        <f>IF($A3959 &lt;&gt; "",VLOOKUP($A3959,'Student reference sheet'!$A$2:$V$2329, 5,FALSE), "")</f>
        <v/>
      </c>
      <c r="S3959" s="39" t="str">
        <f>IF($A3959 &lt;&gt; "",VLOOKUP($A3959,'Student reference sheet'!$A$2:$V$2329, 6,FALSE), "")</f>
        <v/>
      </c>
      <c r="T3959" s="30" t="str">
        <f>IF($A3959 = "","",
IF(VLOOKUP($A3959,'Student reference sheet'!$A$2:$V$2329, 10,FALSE) = "Y", "Hispanic",
IF(VLOOKUP($A3959,'Student reference sheet'!$A$2:$V$2329,11,FALSE) &lt;&gt; "",
IF(VLOOKUP($A3959,'Student reference sheet'!$A$2:$V$2329,11,FALSE) = "UNK", "Unknown", VLOOKUP(VALUE(VLOOKUP($A3959,'Student reference sheet'!$A$2:$V$2329,11,FALSE)),'Ethnicity Reference'!$A$2:$B$22,2,FALSE)),
IF(VLOOKUP($A3959,'Student reference sheet'!$A$2:$V$2329,9,FALSE) &lt;&gt; "", VLOOKUP(VALUE(VLOOKUP($A3959,'Student reference sheet'!$A$2:$V$2329,9,FALSE)),'Ethnicity Reference'!$A$2:$B$22,2,FALSE),"Unknown"))))</f>
        <v/>
      </c>
      <c r="U3959" s="35"/>
    </row>
    <row r="3960" spans="1:21" ht="15.75">
      <c r="A3960" s="47"/>
      <c r="B3960" s="33"/>
      <c r="C3960" s="39" t="str">
        <f>IF($A3960 &lt;&gt; "",VLOOKUP($A3960,'Student reference sheet'!$A$2:$V$2329, 3,FALSE), "")</f>
        <v/>
      </c>
      <c r="D3960" s="39" t="str">
        <f>IF($A3960 &lt;&gt; "",VLOOKUP($A3960,'Student reference sheet'!$A$2:$V$2329, 2,FALSE), "")</f>
        <v/>
      </c>
      <c r="E3960" s="35"/>
      <c r="F3960" s="34"/>
      <c r="G3960" s="40" t="str">
        <f t="shared" ca="1" si="186"/>
        <v/>
      </c>
      <c r="H3960" s="40" t="str">
        <f t="shared" ca="1" si="187"/>
        <v/>
      </c>
      <c r="I3960" s="36" t="str">
        <f>IF($A3960 = "", "",
IF(COUNTIF(MINIMUM_DAY_DATES[], Attendance!J3960) &gt; 0, VLOOKUP(Attendance!$G3960,MINIMUM_DAY_PERIOD_SCHEDULE[], 2,TRUE),
IF(COUNTIF(RALLY_DATES[], Attendance!J3960) &gt; 0, VLOOKUP(Attendance!$G3960,RALLY_PERIOD_SCHEDULE[], 2,TRUE),
IF(WEEKDAY(Attendance!$J3960) = 2,
       IF(COUNTIF(FINALS_WEEK_MONDAY_DATE[],Attendance!$J3960) &gt; 0, VLOOKUP(Attendance!$G3960,FINALS_WEEK_MONDAY_PERIOD_SCHEDULE[],2,TRUE),
       VLOOKUP(Attendance!$G3960,REGULAR_WEEK_SCHEDULE[],6,TRUE)),
IF(WEEKDAY($J3960) = 3,
       IF(COUNTIF(FINALS_WEEK_TUESDAY_DATE[],Attendance!$J3960) &gt; 0, VLOOKUP(Attendance!$G3960,FINALS_WEEK_TUESDAY_PERIOD_SCHEDULE[],2,TRUE),
       VLOOKUP(Attendance!$G3960,REGULAR_WEEK_SCHEDULE[[Tuesday]:[Period]],5,TRUE)),
IF(WEEKDAY(Attendance!$J3960) = 4,
        IF(COUNTIF(BLOCK_WEDNESDAY_DATES[],Attendance!$J3960) &gt; 0, VLOOKUP(Attendance!$G3960,BLOCK_WEDNESDAY_PERIOD_SCHEDULE[],2,TRUE),
        IF(COUNTIF(FINALS_WEEK_WEDNESDAY_DATE[],Attendance!$J3960) &gt; 0, VLOOKUP(Attendance!$G3960,FINALS_WEEK_WEDNESDAY_PERIOD_SCHEDULE[],2,TRUE),
       VLOOKUP(Attendance!$G3960,REGULAR_WEEK_SCHEDULE[[Wednesday]:[Period]],4,TRUE))),
IF(WEEKDAY($J3960) = 5,
       IF(COUNTIF(BLOCK_THURSDAY_DATES[],Attendance!$J3960) &gt; 0, VLOOKUP(Attendance!$G3960,BLOCK_THURSDAY_PERIOD_SCHEDULE[],2,TRUE),
       IF(COUNTIF(FINALS_WEEK_THURSDAY_DATE[],Attendance!$J3960) &gt; 0, VLOOKUP(Attendance!$G3960,FINALS_WEEK_THURSDAY_PERIOD_SCHEDULE[],2,TRUE),
       VLOOKUP(Attendance!$G3960,REGULAR_WEEK_SCHEDULE[[Thursday]:[Period]],3,TRUE))),
IF(WEEKDAY(Attendance!$J3960) = 6,
       IF(COUNTIF(FINALS_WEEK_FRIDAY_DATE[],Attendance!$J3960) &gt; 0, VLOOKUP(Attendance!$G3960,FINALS_WEEK_FRIDAY_PERIOD_SCHEDULE[],2,TRUE),
       VLOOKUP(Attendance!$G3960,REGULAR_WEEK_SCHEDULE[[Friday]:[Period]],2,TRUE))))))))))</f>
        <v/>
      </c>
      <c r="J3960" s="41" t="str">
        <f t="shared" ca="1" si="188"/>
        <v/>
      </c>
      <c r="K3960" s="41" t="str">
        <f>IF($A3960 &lt;&gt; "",VLOOKUP($A3960,'Student reference sheet'!$A$2:$V$2329, 7,FALSE), "")</f>
        <v/>
      </c>
      <c r="L3960" s="30" t="str">
        <f>IF($A3960 ="", "", VLOOKUP($A3960, 'Student reference sheet'!$A$2:$Z$2603,23,FALSE))</f>
        <v/>
      </c>
      <c r="M3960" s="30" t="str">
        <f>IF($A3960 ="", "", VLOOKUP($A3960, 'Student reference sheet'!$A$2:$Z$2603,24,FALSE))</f>
        <v/>
      </c>
      <c r="N3960" s="30" t="str">
        <f>IF($A3960 ="", "", VLOOKUP($A3960, 'Student reference sheet'!$A$2:$Z$2603,26,FALSE))</f>
        <v/>
      </c>
      <c r="O3960" s="30" t="str">
        <f>IF($A3960 ="", "", VLOOKUP($A3960, 'Student reference sheet'!$A$2:$Z$2603,25,FALSE))</f>
        <v/>
      </c>
      <c r="P3960" s="39" t="str">
        <f>IF($A3960 = "", "", IF(OR(VLOOKUP($A3960,'Student reference sheet'!$A$2:$V$2400,8,FALSE) = "R",  VLOOKUP($A3960,'Student reference sheet'!$A$2:$V$2400,8,FALSE) = "L"), "X", ""))</f>
        <v/>
      </c>
      <c r="Q3960" s="39" t="str">
        <f>IF($A3960 ="", "", VLOOKUP($A3960, 'Student reference sheet'!$A$2:$V$2603,22,FALSE))</f>
        <v/>
      </c>
      <c r="R3960" s="39" t="str">
        <f>IF($A3960 &lt;&gt; "",VLOOKUP($A3960,'Student reference sheet'!$A$2:$V$2329, 5,FALSE), "")</f>
        <v/>
      </c>
      <c r="S3960" s="39" t="str">
        <f>IF($A3960 &lt;&gt; "",VLOOKUP($A3960,'Student reference sheet'!$A$2:$V$2329, 6,FALSE), "")</f>
        <v/>
      </c>
      <c r="T3960" s="30" t="str">
        <f>IF($A3960 = "","",
IF(VLOOKUP($A3960,'Student reference sheet'!$A$2:$V$2329, 10,FALSE) = "Y", "Hispanic",
IF(VLOOKUP($A3960,'Student reference sheet'!$A$2:$V$2329,11,FALSE) &lt;&gt; "",
IF(VLOOKUP($A3960,'Student reference sheet'!$A$2:$V$2329,11,FALSE) = "UNK", "Unknown", VLOOKUP(VALUE(VLOOKUP($A3960,'Student reference sheet'!$A$2:$V$2329,11,FALSE)),'Ethnicity Reference'!$A$2:$B$22,2,FALSE)),
IF(VLOOKUP($A3960,'Student reference sheet'!$A$2:$V$2329,9,FALSE) &lt;&gt; "", VLOOKUP(VALUE(VLOOKUP($A3960,'Student reference sheet'!$A$2:$V$2329,9,FALSE)),'Ethnicity Reference'!$A$2:$B$22,2,FALSE),"Unknown"))))</f>
        <v/>
      </c>
      <c r="U3960" s="35"/>
    </row>
    <row r="3961" spans="1:21" ht="15.75">
      <c r="A3961" s="47"/>
      <c r="B3961" s="33"/>
      <c r="C3961" s="39" t="str">
        <f>IF($A3961 &lt;&gt; "",VLOOKUP($A3961,'Student reference sheet'!$A$2:$V$2329, 3,FALSE), "")</f>
        <v/>
      </c>
      <c r="D3961" s="39" t="str">
        <f>IF($A3961 &lt;&gt; "",VLOOKUP($A3961,'Student reference sheet'!$A$2:$V$2329, 2,FALSE), "")</f>
        <v/>
      </c>
      <c r="E3961" s="35"/>
      <c r="F3961" s="34"/>
      <c r="G3961" s="40" t="str">
        <f t="shared" ca="1" si="186"/>
        <v/>
      </c>
      <c r="H3961" s="40" t="str">
        <f t="shared" ca="1" si="187"/>
        <v/>
      </c>
      <c r="I3961" s="36" t="str">
        <f>IF($A3961 = "", "",
IF(COUNTIF(MINIMUM_DAY_DATES[], Attendance!J3961) &gt; 0, VLOOKUP(Attendance!$G3961,MINIMUM_DAY_PERIOD_SCHEDULE[], 2,TRUE),
IF(COUNTIF(RALLY_DATES[], Attendance!J3961) &gt; 0, VLOOKUP(Attendance!$G3961,RALLY_PERIOD_SCHEDULE[], 2,TRUE),
IF(WEEKDAY(Attendance!$J3961) = 2,
       IF(COUNTIF(FINALS_WEEK_MONDAY_DATE[],Attendance!$J3961) &gt; 0, VLOOKUP(Attendance!$G3961,FINALS_WEEK_MONDAY_PERIOD_SCHEDULE[],2,TRUE),
       VLOOKUP(Attendance!$G3961,REGULAR_WEEK_SCHEDULE[],6,TRUE)),
IF(WEEKDAY($J3961) = 3,
       IF(COUNTIF(FINALS_WEEK_TUESDAY_DATE[],Attendance!$J3961) &gt; 0, VLOOKUP(Attendance!$G3961,FINALS_WEEK_TUESDAY_PERIOD_SCHEDULE[],2,TRUE),
       VLOOKUP(Attendance!$G3961,REGULAR_WEEK_SCHEDULE[[Tuesday]:[Period]],5,TRUE)),
IF(WEEKDAY(Attendance!$J3961) = 4,
        IF(COUNTIF(BLOCK_WEDNESDAY_DATES[],Attendance!$J3961) &gt; 0, VLOOKUP(Attendance!$G3961,BLOCK_WEDNESDAY_PERIOD_SCHEDULE[],2,TRUE),
        IF(COUNTIF(FINALS_WEEK_WEDNESDAY_DATE[],Attendance!$J3961) &gt; 0, VLOOKUP(Attendance!$G3961,FINALS_WEEK_WEDNESDAY_PERIOD_SCHEDULE[],2,TRUE),
       VLOOKUP(Attendance!$G3961,REGULAR_WEEK_SCHEDULE[[Wednesday]:[Period]],4,TRUE))),
IF(WEEKDAY($J3961) = 5,
       IF(COUNTIF(BLOCK_THURSDAY_DATES[],Attendance!$J3961) &gt; 0, VLOOKUP(Attendance!$G3961,BLOCK_THURSDAY_PERIOD_SCHEDULE[],2,TRUE),
       IF(COUNTIF(FINALS_WEEK_THURSDAY_DATE[],Attendance!$J3961) &gt; 0, VLOOKUP(Attendance!$G3961,FINALS_WEEK_THURSDAY_PERIOD_SCHEDULE[],2,TRUE),
       VLOOKUP(Attendance!$G3961,REGULAR_WEEK_SCHEDULE[[Thursday]:[Period]],3,TRUE))),
IF(WEEKDAY(Attendance!$J3961) = 6,
       IF(COUNTIF(FINALS_WEEK_FRIDAY_DATE[],Attendance!$J3961) &gt; 0, VLOOKUP(Attendance!$G3961,FINALS_WEEK_FRIDAY_PERIOD_SCHEDULE[],2,TRUE),
       VLOOKUP(Attendance!$G3961,REGULAR_WEEK_SCHEDULE[[Friday]:[Period]],2,TRUE))))))))))</f>
        <v/>
      </c>
      <c r="J3961" s="41" t="str">
        <f t="shared" ca="1" si="188"/>
        <v/>
      </c>
      <c r="K3961" s="41" t="str">
        <f>IF($A3961 &lt;&gt; "",VLOOKUP($A3961,'Student reference sheet'!$A$2:$V$2329, 7,FALSE), "")</f>
        <v/>
      </c>
      <c r="L3961" s="30" t="str">
        <f>IF($A3961 ="", "", VLOOKUP($A3961, 'Student reference sheet'!$A$2:$Z$2603,23,FALSE))</f>
        <v/>
      </c>
      <c r="M3961" s="30" t="str">
        <f>IF($A3961 ="", "", VLOOKUP($A3961, 'Student reference sheet'!$A$2:$Z$2603,24,FALSE))</f>
        <v/>
      </c>
      <c r="N3961" s="30" t="str">
        <f>IF($A3961 ="", "", VLOOKUP($A3961, 'Student reference sheet'!$A$2:$Z$2603,26,FALSE))</f>
        <v/>
      </c>
      <c r="O3961" s="30" t="str">
        <f>IF($A3961 ="", "", VLOOKUP($A3961, 'Student reference sheet'!$A$2:$Z$2603,25,FALSE))</f>
        <v/>
      </c>
      <c r="P3961" s="39" t="str">
        <f>IF($A3961 = "", "", IF(OR(VLOOKUP($A3961,'Student reference sheet'!$A$2:$V$2400,8,FALSE) = "R",  VLOOKUP($A3961,'Student reference sheet'!$A$2:$V$2400,8,FALSE) = "L"), "X", ""))</f>
        <v/>
      </c>
      <c r="Q3961" s="39" t="str">
        <f>IF($A3961 ="", "", VLOOKUP($A3961, 'Student reference sheet'!$A$2:$V$2603,22,FALSE))</f>
        <v/>
      </c>
      <c r="R3961" s="39" t="str">
        <f>IF($A3961 &lt;&gt; "",VLOOKUP($A3961,'Student reference sheet'!$A$2:$V$2329, 5,FALSE), "")</f>
        <v/>
      </c>
      <c r="S3961" s="39" t="str">
        <f>IF($A3961 &lt;&gt; "",VLOOKUP($A3961,'Student reference sheet'!$A$2:$V$2329, 6,FALSE), "")</f>
        <v/>
      </c>
      <c r="T3961" s="30" t="str">
        <f>IF($A3961 = "","",
IF(VLOOKUP($A3961,'Student reference sheet'!$A$2:$V$2329, 10,FALSE) = "Y", "Hispanic",
IF(VLOOKUP($A3961,'Student reference sheet'!$A$2:$V$2329,11,FALSE) &lt;&gt; "",
IF(VLOOKUP($A3961,'Student reference sheet'!$A$2:$V$2329,11,FALSE) = "UNK", "Unknown", VLOOKUP(VALUE(VLOOKUP($A3961,'Student reference sheet'!$A$2:$V$2329,11,FALSE)),'Ethnicity Reference'!$A$2:$B$22,2,FALSE)),
IF(VLOOKUP($A3961,'Student reference sheet'!$A$2:$V$2329,9,FALSE) &lt;&gt; "", VLOOKUP(VALUE(VLOOKUP($A3961,'Student reference sheet'!$A$2:$V$2329,9,FALSE)),'Ethnicity Reference'!$A$2:$B$22,2,FALSE),"Unknown"))))</f>
        <v/>
      </c>
      <c r="U3961" s="35"/>
    </row>
    <row r="3962" spans="1:21" ht="15.75">
      <c r="A3962" s="47"/>
      <c r="B3962" s="33"/>
      <c r="C3962" s="39" t="str">
        <f>IF($A3962 &lt;&gt; "",VLOOKUP($A3962,'Student reference sheet'!$A$2:$V$2329, 3,FALSE), "")</f>
        <v/>
      </c>
      <c r="D3962" s="39" t="str">
        <f>IF($A3962 &lt;&gt; "",VLOOKUP($A3962,'Student reference sheet'!$A$2:$V$2329, 2,FALSE), "")</f>
        <v/>
      </c>
      <c r="E3962" s="35"/>
      <c r="F3962" s="34"/>
      <c r="G3962" s="40" t="str">
        <f t="shared" ca="1" si="186"/>
        <v/>
      </c>
      <c r="H3962" s="40" t="str">
        <f t="shared" ca="1" si="187"/>
        <v/>
      </c>
      <c r="I3962" s="36" t="str">
        <f>IF($A3962 = "", "",
IF(COUNTIF(MINIMUM_DAY_DATES[], Attendance!J3962) &gt; 0, VLOOKUP(Attendance!$G3962,MINIMUM_DAY_PERIOD_SCHEDULE[], 2,TRUE),
IF(COUNTIF(RALLY_DATES[], Attendance!J3962) &gt; 0, VLOOKUP(Attendance!$G3962,RALLY_PERIOD_SCHEDULE[], 2,TRUE),
IF(WEEKDAY(Attendance!$J3962) = 2,
       IF(COUNTIF(FINALS_WEEK_MONDAY_DATE[],Attendance!$J3962) &gt; 0, VLOOKUP(Attendance!$G3962,FINALS_WEEK_MONDAY_PERIOD_SCHEDULE[],2,TRUE),
       VLOOKUP(Attendance!$G3962,REGULAR_WEEK_SCHEDULE[],6,TRUE)),
IF(WEEKDAY($J3962) = 3,
       IF(COUNTIF(FINALS_WEEK_TUESDAY_DATE[],Attendance!$J3962) &gt; 0, VLOOKUP(Attendance!$G3962,FINALS_WEEK_TUESDAY_PERIOD_SCHEDULE[],2,TRUE),
       VLOOKUP(Attendance!$G3962,REGULAR_WEEK_SCHEDULE[[Tuesday]:[Period]],5,TRUE)),
IF(WEEKDAY(Attendance!$J3962) = 4,
        IF(COUNTIF(BLOCK_WEDNESDAY_DATES[],Attendance!$J3962) &gt; 0, VLOOKUP(Attendance!$G3962,BLOCK_WEDNESDAY_PERIOD_SCHEDULE[],2,TRUE),
        IF(COUNTIF(FINALS_WEEK_WEDNESDAY_DATE[],Attendance!$J3962) &gt; 0, VLOOKUP(Attendance!$G3962,FINALS_WEEK_WEDNESDAY_PERIOD_SCHEDULE[],2,TRUE),
       VLOOKUP(Attendance!$G3962,REGULAR_WEEK_SCHEDULE[[Wednesday]:[Period]],4,TRUE))),
IF(WEEKDAY($J3962) = 5,
       IF(COUNTIF(BLOCK_THURSDAY_DATES[],Attendance!$J3962) &gt; 0, VLOOKUP(Attendance!$G3962,BLOCK_THURSDAY_PERIOD_SCHEDULE[],2,TRUE),
       IF(COUNTIF(FINALS_WEEK_THURSDAY_DATE[],Attendance!$J3962) &gt; 0, VLOOKUP(Attendance!$G3962,FINALS_WEEK_THURSDAY_PERIOD_SCHEDULE[],2,TRUE),
       VLOOKUP(Attendance!$G3962,REGULAR_WEEK_SCHEDULE[[Thursday]:[Period]],3,TRUE))),
IF(WEEKDAY(Attendance!$J3962) = 6,
       IF(COUNTIF(FINALS_WEEK_FRIDAY_DATE[],Attendance!$J3962) &gt; 0, VLOOKUP(Attendance!$G3962,FINALS_WEEK_FRIDAY_PERIOD_SCHEDULE[],2,TRUE),
       VLOOKUP(Attendance!$G3962,REGULAR_WEEK_SCHEDULE[[Friday]:[Period]],2,TRUE))))))))))</f>
        <v/>
      </c>
      <c r="J3962" s="41" t="str">
        <f t="shared" ca="1" si="188"/>
        <v/>
      </c>
      <c r="K3962" s="41" t="str">
        <f>IF($A3962 &lt;&gt; "",VLOOKUP($A3962,'Student reference sheet'!$A$2:$V$2329, 7,FALSE), "")</f>
        <v/>
      </c>
      <c r="L3962" s="30" t="str">
        <f>IF($A3962 ="", "", VLOOKUP($A3962, 'Student reference sheet'!$A$2:$Z$2603,23,FALSE))</f>
        <v/>
      </c>
      <c r="M3962" s="30" t="str">
        <f>IF($A3962 ="", "", VLOOKUP($A3962, 'Student reference sheet'!$A$2:$Z$2603,24,FALSE))</f>
        <v/>
      </c>
      <c r="N3962" s="30" t="str">
        <f>IF($A3962 ="", "", VLOOKUP($A3962, 'Student reference sheet'!$A$2:$Z$2603,26,FALSE))</f>
        <v/>
      </c>
      <c r="O3962" s="30" t="str">
        <f>IF($A3962 ="", "", VLOOKUP($A3962, 'Student reference sheet'!$A$2:$Z$2603,25,FALSE))</f>
        <v/>
      </c>
      <c r="P3962" s="39" t="str">
        <f>IF($A3962 = "", "", IF(OR(VLOOKUP($A3962,'Student reference sheet'!$A$2:$V$2400,8,FALSE) = "R",  VLOOKUP($A3962,'Student reference sheet'!$A$2:$V$2400,8,FALSE) = "L"), "X", ""))</f>
        <v/>
      </c>
      <c r="Q3962" s="39" t="str">
        <f>IF($A3962 ="", "", VLOOKUP($A3962, 'Student reference sheet'!$A$2:$V$2603,22,FALSE))</f>
        <v/>
      </c>
      <c r="R3962" s="39" t="str">
        <f>IF($A3962 &lt;&gt; "",VLOOKUP($A3962,'Student reference sheet'!$A$2:$V$2329, 5,FALSE), "")</f>
        <v/>
      </c>
      <c r="S3962" s="39" t="str">
        <f>IF($A3962 &lt;&gt; "",VLOOKUP($A3962,'Student reference sheet'!$A$2:$V$2329, 6,FALSE), "")</f>
        <v/>
      </c>
      <c r="T3962" s="30" t="str">
        <f>IF($A3962 = "","",
IF(VLOOKUP($A3962,'Student reference sheet'!$A$2:$V$2329, 10,FALSE) = "Y", "Hispanic",
IF(VLOOKUP($A3962,'Student reference sheet'!$A$2:$V$2329,11,FALSE) &lt;&gt; "",
IF(VLOOKUP($A3962,'Student reference sheet'!$A$2:$V$2329,11,FALSE) = "UNK", "Unknown", VLOOKUP(VALUE(VLOOKUP($A3962,'Student reference sheet'!$A$2:$V$2329,11,FALSE)),'Ethnicity Reference'!$A$2:$B$22,2,FALSE)),
IF(VLOOKUP($A3962,'Student reference sheet'!$A$2:$V$2329,9,FALSE) &lt;&gt; "", VLOOKUP(VALUE(VLOOKUP($A3962,'Student reference sheet'!$A$2:$V$2329,9,FALSE)),'Ethnicity Reference'!$A$2:$B$22,2,FALSE),"Unknown"))))</f>
        <v/>
      </c>
      <c r="U3962" s="35"/>
    </row>
    <row r="3963" spans="1:21" ht="15.75">
      <c r="A3963" s="47"/>
      <c r="B3963" s="33"/>
      <c r="C3963" s="39" t="str">
        <f>IF($A3963 &lt;&gt; "",VLOOKUP($A3963,'Student reference sheet'!$A$2:$V$2329, 3,FALSE), "")</f>
        <v/>
      </c>
      <c r="D3963" s="39" t="str">
        <f>IF($A3963 &lt;&gt; "",VLOOKUP($A3963,'Student reference sheet'!$A$2:$V$2329, 2,FALSE), "")</f>
        <v/>
      </c>
      <c r="E3963" s="35"/>
      <c r="F3963" s="34"/>
      <c r="G3963" s="40" t="str">
        <f t="shared" ca="1" si="186"/>
        <v/>
      </c>
      <c r="H3963" s="40" t="str">
        <f t="shared" ca="1" si="187"/>
        <v/>
      </c>
      <c r="I3963" s="36" t="str">
        <f>IF($A3963 = "", "",
IF(COUNTIF(MINIMUM_DAY_DATES[], Attendance!J3963) &gt; 0, VLOOKUP(Attendance!$G3963,MINIMUM_DAY_PERIOD_SCHEDULE[], 2,TRUE),
IF(COUNTIF(RALLY_DATES[], Attendance!J3963) &gt; 0, VLOOKUP(Attendance!$G3963,RALLY_PERIOD_SCHEDULE[], 2,TRUE),
IF(WEEKDAY(Attendance!$J3963) = 2,
       IF(COUNTIF(FINALS_WEEK_MONDAY_DATE[],Attendance!$J3963) &gt; 0, VLOOKUP(Attendance!$G3963,FINALS_WEEK_MONDAY_PERIOD_SCHEDULE[],2,TRUE),
       VLOOKUP(Attendance!$G3963,REGULAR_WEEK_SCHEDULE[],6,TRUE)),
IF(WEEKDAY($J3963) = 3,
       IF(COUNTIF(FINALS_WEEK_TUESDAY_DATE[],Attendance!$J3963) &gt; 0, VLOOKUP(Attendance!$G3963,FINALS_WEEK_TUESDAY_PERIOD_SCHEDULE[],2,TRUE),
       VLOOKUP(Attendance!$G3963,REGULAR_WEEK_SCHEDULE[[Tuesday]:[Period]],5,TRUE)),
IF(WEEKDAY(Attendance!$J3963) = 4,
        IF(COUNTIF(BLOCK_WEDNESDAY_DATES[],Attendance!$J3963) &gt; 0, VLOOKUP(Attendance!$G3963,BLOCK_WEDNESDAY_PERIOD_SCHEDULE[],2,TRUE),
        IF(COUNTIF(FINALS_WEEK_WEDNESDAY_DATE[],Attendance!$J3963) &gt; 0, VLOOKUP(Attendance!$G3963,FINALS_WEEK_WEDNESDAY_PERIOD_SCHEDULE[],2,TRUE),
       VLOOKUP(Attendance!$G3963,REGULAR_WEEK_SCHEDULE[[Wednesday]:[Period]],4,TRUE))),
IF(WEEKDAY($J3963) = 5,
       IF(COUNTIF(BLOCK_THURSDAY_DATES[],Attendance!$J3963) &gt; 0, VLOOKUP(Attendance!$G3963,BLOCK_THURSDAY_PERIOD_SCHEDULE[],2,TRUE),
       IF(COUNTIF(FINALS_WEEK_THURSDAY_DATE[],Attendance!$J3963) &gt; 0, VLOOKUP(Attendance!$G3963,FINALS_WEEK_THURSDAY_PERIOD_SCHEDULE[],2,TRUE),
       VLOOKUP(Attendance!$G3963,REGULAR_WEEK_SCHEDULE[[Thursday]:[Period]],3,TRUE))),
IF(WEEKDAY(Attendance!$J3963) = 6,
       IF(COUNTIF(FINALS_WEEK_FRIDAY_DATE[],Attendance!$J3963) &gt; 0, VLOOKUP(Attendance!$G3963,FINALS_WEEK_FRIDAY_PERIOD_SCHEDULE[],2,TRUE),
       VLOOKUP(Attendance!$G3963,REGULAR_WEEK_SCHEDULE[[Friday]:[Period]],2,TRUE))))))))))</f>
        <v/>
      </c>
      <c r="J3963" s="41" t="str">
        <f t="shared" ca="1" si="188"/>
        <v/>
      </c>
      <c r="K3963" s="41" t="str">
        <f>IF($A3963 &lt;&gt; "",VLOOKUP($A3963,'Student reference sheet'!$A$2:$V$2329, 7,FALSE), "")</f>
        <v/>
      </c>
      <c r="L3963" s="30" t="str">
        <f>IF($A3963 ="", "", VLOOKUP($A3963, 'Student reference sheet'!$A$2:$Z$2603,23,FALSE))</f>
        <v/>
      </c>
      <c r="M3963" s="30" t="str">
        <f>IF($A3963 ="", "", VLOOKUP($A3963, 'Student reference sheet'!$A$2:$Z$2603,24,FALSE))</f>
        <v/>
      </c>
      <c r="N3963" s="30" t="str">
        <f>IF($A3963 ="", "", VLOOKUP($A3963, 'Student reference sheet'!$A$2:$Z$2603,26,FALSE))</f>
        <v/>
      </c>
      <c r="O3963" s="30" t="str">
        <f>IF($A3963 ="", "", VLOOKUP($A3963, 'Student reference sheet'!$A$2:$Z$2603,25,FALSE))</f>
        <v/>
      </c>
      <c r="P3963" s="39" t="str">
        <f>IF($A3963 = "", "", IF(OR(VLOOKUP($A3963,'Student reference sheet'!$A$2:$V$2400,8,FALSE) = "R",  VLOOKUP($A3963,'Student reference sheet'!$A$2:$V$2400,8,FALSE) = "L"), "X", ""))</f>
        <v/>
      </c>
      <c r="Q3963" s="39" t="str">
        <f>IF($A3963 ="", "", VLOOKUP($A3963, 'Student reference sheet'!$A$2:$V$2603,22,FALSE))</f>
        <v/>
      </c>
      <c r="R3963" s="39" t="str">
        <f>IF($A3963 &lt;&gt; "",VLOOKUP($A3963,'Student reference sheet'!$A$2:$V$2329, 5,FALSE), "")</f>
        <v/>
      </c>
      <c r="S3963" s="39" t="str">
        <f>IF($A3963 &lt;&gt; "",VLOOKUP($A3963,'Student reference sheet'!$A$2:$V$2329, 6,FALSE), "")</f>
        <v/>
      </c>
      <c r="T3963" s="30" t="str">
        <f>IF($A3963 = "","",
IF(VLOOKUP($A3963,'Student reference sheet'!$A$2:$V$2329, 10,FALSE) = "Y", "Hispanic",
IF(VLOOKUP($A3963,'Student reference sheet'!$A$2:$V$2329,11,FALSE) &lt;&gt; "",
IF(VLOOKUP($A3963,'Student reference sheet'!$A$2:$V$2329,11,FALSE) = "UNK", "Unknown", VLOOKUP(VALUE(VLOOKUP($A3963,'Student reference sheet'!$A$2:$V$2329,11,FALSE)),'Ethnicity Reference'!$A$2:$B$22,2,FALSE)),
IF(VLOOKUP($A3963,'Student reference sheet'!$A$2:$V$2329,9,FALSE) &lt;&gt; "", VLOOKUP(VALUE(VLOOKUP($A3963,'Student reference sheet'!$A$2:$V$2329,9,FALSE)),'Ethnicity Reference'!$A$2:$B$22,2,FALSE),"Unknown"))))</f>
        <v/>
      </c>
      <c r="U3963" s="35"/>
    </row>
    <row r="3964" spans="1:21" ht="15.75">
      <c r="A3964" s="47"/>
      <c r="B3964" s="33"/>
      <c r="C3964" s="39" t="str">
        <f>IF($A3964 &lt;&gt; "",VLOOKUP($A3964,'Student reference sheet'!$A$2:$V$2329, 3,FALSE), "")</f>
        <v/>
      </c>
      <c r="D3964" s="39" t="str">
        <f>IF($A3964 &lt;&gt; "",VLOOKUP($A3964,'Student reference sheet'!$A$2:$V$2329, 2,FALSE), "")</f>
        <v/>
      </c>
      <c r="E3964" s="35"/>
      <c r="F3964" s="34"/>
      <c r="G3964" s="40" t="str">
        <f t="shared" ca="1" si="186"/>
        <v/>
      </c>
      <c r="H3964" s="40" t="str">
        <f t="shared" ca="1" si="187"/>
        <v/>
      </c>
      <c r="I3964" s="36" t="str">
        <f>IF($A3964 = "", "",
IF(COUNTIF(MINIMUM_DAY_DATES[], Attendance!J3964) &gt; 0, VLOOKUP(Attendance!$G3964,MINIMUM_DAY_PERIOD_SCHEDULE[], 2,TRUE),
IF(COUNTIF(RALLY_DATES[], Attendance!J3964) &gt; 0, VLOOKUP(Attendance!$G3964,RALLY_PERIOD_SCHEDULE[], 2,TRUE),
IF(WEEKDAY(Attendance!$J3964) = 2,
       IF(COUNTIF(FINALS_WEEK_MONDAY_DATE[],Attendance!$J3964) &gt; 0, VLOOKUP(Attendance!$G3964,FINALS_WEEK_MONDAY_PERIOD_SCHEDULE[],2,TRUE),
       VLOOKUP(Attendance!$G3964,REGULAR_WEEK_SCHEDULE[],6,TRUE)),
IF(WEEKDAY($J3964) = 3,
       IF(COUNTIF(FINALS_WEEK_TUESDAY_DATE[],Attendance!$J3964) &gt; 0, VLOOKUP(Attendance!$G3964,FINALS_WEEK_TUESDAY_PERIOD_SCHEDULE[],2,TRUE),
       VLOOKUP(Attendance!$G3964,REGULAR_WEEK_SCHEDULE[[Tuesday]:[Period]],5,TRUE)),
IF(WEEKDAY(Attendance!$J3964) = 4,
        IF(COUNTIF(BLOCK_WEDNESDAY_DATES[],Attendance!$J3964) &gt; 0, VLOOKUP(Attendance!$G3964,BLOCK_WEDNESDAY_PERIOD_SCHEDULE[],2,TRUE),
        IF(COUNTIF(FINALS_WEEK_WEDNESDAY_DATE[],Attendance!$J3964) &gt; 0, VLOOKUP(Attendance!$G3964,FINALS_WEEK_WEDNESDAY_PERIOD_SCHEDULE[],2,TRUE),
       VLOOKUP(Attendance!$G3964,REGULAR_WEEK_SCHEDULE[[Wednesday]:[Period]],4,TRUE))),
IF(WEEKDAY($J3964) = 5,
       IF(COUNTIF(BLOCK_THURSDAY_DATES[],Attendance!$J3964) &gt; 0, VLOOKUP(Attendance!$G3964,BLOCK_THURSDAY_PERIOD_SCHEDULE[],2,TRUE),
       IF(COUNTIF(FINALS_WEEK_THURSDAY_DATE[],Attendance!$J3964) &gt; 0, VLOOKUP(Attendance!$G3964,FINALS_WEEK_THURSDAY_PERIOD_SCHEDULE[],2,TRUE),
       VLOOKUP(Attendance!$G3964,REGULAR_WEEK_SCHEDULE[[Thursday]:[Period]],3,TRUE))),
IF(WEEKDAY(Attendance!$J3964) = 6,
       IF(COUNTIF(FINALS_WEEK_FRIDAY_DATE[],Attendance!$J3964) &gt; 0, VLOOKUP(Attendance!$G3964,FINALS_WEEK_FRIDAY_PERIOD_SCHEDULE[],2,TRUE),
       VLOOKUP(Attendance!$G3964,REGULAR_WEEK_SCHEDULE[[Friday]:[Period]],2,TRUE))))))))))</f>
        <v/>
      </c>
      <c r="J3964" s="41" t="str">
        <f t="shared" ca="1" si="188"/>
        <v/>
      </c>
      <c r="K3964" s="41" t="str">
        <f>IF($A3964 &lt;&gt; "",VLOOKUP($A3964,'Student reference sheet'!$A$2:$V$2329, 7,FALSE), "")</f>
        <v/>
      </c>
      <c r="L3964" s="30" t="str">
        <f>IF($A3964 ="", "", VLOOKUP($A3964, 'Student reference sheet'!$A$2:$Z$2603,23,FALSE))</f>
        <v/>
      </c>
      <c r="M3964" s="30" t="str">
        <f>IF($A3964 ="", "", VLOOKUP($A3964, 'Student reference sheet'!$A$2:$Z$2603,24,FALSE))</f>
        <v/>
      </c>
      <c r="N3964" s="30" t="str">
        <f>IF($A3964 ="", "", VLOOKUP($A3964, 'Student reference sheet'!$A$2:$Z$2603,26,FALSE))</f>
        <v/>
      </c>
      <c r="O3964" s="30" t="str">
        <f>IF($A3964 ="", "", VLOOKUP($A3964, 'Student reference sheet'!$A$2:$Z$2603,25,FALSE))</f>
        <v/>
      </c>
      <c r="P3964" s="39" t="str">
        <f>IF($A3964 = "", "", IF(OR(VLOOKUP($A3964,'Student reference sheet'!$A$2:$V$2400,8,FALSE) = "R",  VLOOKUP($A3964,'Student reference sheet'!$A$2:$V$2400,8,FALSE) = "L"), "X", ""))</f>
        <v/>
      </c>
      <c r="Q3964" s="39" t="str">
        <f>IF($A3964 ="", "", VLOOKUP($A3964, 'Student reference sheet'!$A$2:$V$2603,22,FALSE))</f>
        <v/>
      </c>
      <c r="R3964" s="39" t="str">
        <f>IF($A3964 &lt;&gt; "",VLOOKUP($A3964,'Student reference sheet'!$A$2:$V$2329, 5,FALSE), "")</f>
        <v/>
      </c>
      <c r="S3964" s="39" t="str">
        <f>IF($A3964 &lt;&gt; "",VLOOKUP($A3964,'Student reference sheet'!$A$2:$V$2329, 6,FALSE), "")</f>
        <v/>
      </c>
      <c r="T3964" s="30" t="str">
        <f>IF($A3964 = "","",
IF(VLOOKUP($A3964,'Student reference sheet'!$A$2:$V$2329, 10,FALSE) = "Y", "Hispanic",
IF(VLOOKUP($A3964,'Student reference sheet'!$A$2:$V$2329,11,FALSE) &lt;&gt; "",
IF(VLOOKUP($A3964,'Student reference sheet'!$A$2:$V$2329,11,FALSE) = "UNK", "Unknown", VLOOKUP(VALUE(VLOOKUP($A3964,'Student reference sheet'!$A$2:$V$2329,11,FALSE)),'Ethnicity Reference'!$A$2:$B$22,2,FALSE)),
IF(VLOOKUP($A3964,'Student reference sheet'!$A$2:$V$2329,9,FALSE) &lt;&gt; "", VLOOKUP(VALUE(VLOOKUP($A3964,'Student reference sheet'!$A$2:$V$2329,9,FALSE)),'Ethnicity Reference'!$A$2:$B$22,2,FALSE),"Unknown"))))</f>
        <v/>
      </c>
      <c r="U3964" s="35"/>
    </row>
    <row r="3965" spans="1:21" ht="15.75">
      <c r="A3965" s="47"/>
      <c r="B3965" s="33"/>
      <c r="C3965" s="39" t="str">
        <f>IF($A3965 &lt;&gt; "",VLOOKUP($A3965,'Student reference sheet'!$A$2:$V$2329, 3,FALSE), "")</f>
        <v/>
      </c>
      <c r="D3965" s="39" t="str">
        <f>IF($A3965 &lt;&gt; "",VLOOKUP($A3965,'Student reference sheet'!$A$2:$V$2329, 2,FALSE), "")</f>
        <v/>
      </c>
      <c r="E3965" s="35"/>
      <c r="F3965" s="34"/>
      <c r="G3965" s="40" t="str">
        <f t="shared" ca="1" si="186"/>
        <v/>
      </c>
      <c r="H3965" s="40" t="str">
        <f t="shared" ca="1" si="187"/>
        <v/>
      </c>
      <c r="I3965" s="36" t="str">
        <f>IF($A3965 = "", "",
IF(COUNTIF(MINIMUM_DAY_DATES[], Attendance!J3965) &gt; 0, VLOOKUP(Attendance!$G3965,MINIMUM_DAY_PERIOD_SCHEDULE[], 2,TRUE),
IF(COUNTIF(RALLY_DATES[], Attendance!J3965) &gt; 0, VLOOKUP(Attendance!$G3965,RALLY_PERIOD_SCHEDULE[], 2,TRUE),
IF(WEEKDAY(Attendance!$J3965) = 2,
       IF(COUNTIF(FINALS_WEEK_MONDAY_DATE[],Attendance!$J3965) &gt; 0, VLOOKUP(Attendance!$G3965,FINALS_WEEK_MONDAY_PERIOD_SCHEDULE[],2,TRUE),
       VLOOKUP(Attendance!$G3965,REGULAR_WEEK_SCHEDULE[],6,TRUE)),
IF(WEEKDAY($J3965) = 3,
       IF(COUNTIF(FINALS_WEEK_TUESDAY_DATE[],Attendance!$J3965) &gt; 0, VLOOKUP(Attendance!$G3965,FINALS_WEEK_TUESDAY_PERIOD_SCHEDULE[],2,TRUE),
       VLOOKUP(Attendance!$G3965,REGULAR_WEEK_SCHEDULE[[Tuesday]:[Period]],5,TRUE)),
IF(WEEKDAY(Attendance!$J3965) = 4,
        IF(COUNTIF(BLOCK_WEDNESDAY_DATES[],Attendance!$J3965) &gt; 0, VLOOKUP(Attendance!$G3965,BLOCK_WEDNESDAY_PERIOD_SCHEDULE[],2,TRUE),
        IF(COUNTIF(FINALS_WEEK_WEDNESDAY_DATE[],Attendance!$J3965) &gt; 0, VLOOKUP(Attendance!$G3965,FINALS_WEEK_WEDNESDAY_PERIOD_SCHEDULE[],2,TRUE),
       VLOOKUP(Attendance!$G3965,REGULAR_WEEK_SCHEDULE[[Wednesday]:[Period]],4,TRUE))),
IF(WEEKDAY($J3965) = 5,
       IF(COUNTIF(BLOCK_THURSDAY_DATES[],Attendance!$J3965) &gt; 0, VLOOKUP(Attendance!$G3965,BLOCK_THURSDAY_PERIOD_SCHEDULE[],2,TRUE),
       IF(COUNTIF(FINALS_WEEK_THURSDAY_DATE[],Attendance!$J3965) &gt; 0, VLOOKUP(Attendance!$G3965,FINALS_WEEK_THURSDAY_PERIOD_SCHEDULE[],2,TRUE),
       VLOOKUP(Attendance!$G3965,REGULAR_WEEK_SCHEDULE[[Thursday]:[Period]],3,TRUE))),
IF(WEEKDAY(Attendance!$J3965) = 6,
       IF(COUNTIF(FINALS_WEEK_FRIDAY_DATE[],Attendance!$J3965) &gt; 0, VLOOKUP(Attendance!$G3965,FINALS_WEEK_FRIDAY_PERIOD_SCHEDULE[],2,TRUE),
       VLOOKUP(Attendance!$G3965,REGULAR_WEEK_SCHEDULE[[Friday]:[Period]],2,TRUE))))))))))</f>
        <v/>
      </c>
      <c r="J3965" s="41" t="str">
        <f t="shared" ca="1" si="188"/>
        <v/>
      </c>
      <c r="K3965" s="41" t="str">
        <f>IF($A3965 &lt;&gt; "",VLOOKUP($A3965,'Student reference sheet'!$A$2:$V$2329, 7,FALSE), "")</f>
        <v/>
      </c>
      <c r="L3965" s="30" t="str">
        <f>IF($A3965 ="", "", VLOOKUP($A3965, 'Student reference sheet'!$A$2:$Z$2603,23,FALSE))</f>
        <v/>
      </c>
      <c r="M3965" s="30" t="str">
        <f>IF($A3965 ="", "", VLOOKUP($A3965, 'Student reference sheet'!$A$2:$Z$2603,24,FALSE))</f>
        <v/>
      </c>
      <c r="N3965" s="30" t="str">
        <f>IF($A3965 ="", "", VLOOKUP($A3965, 'Student reference sheet'!$A$2:$Z$2603,26,FALSE))</f>
        <v/>
      </c>
      <c r="O3965" s="30" t="str">
        <f>IF($A3965 ="", "", VLOOKUP($A3965, 'Student reference sheet'!$A$2:$Z$2603,25,FALSE))</f>
        <v/>
      </c>
      <c r="P3965" s="39" t="str">
        <f>IF($A3965 = "", "", IF(OR(VLOOKUP($A3965,'Student reference sheet'!$A$2:$V$2400,8,FALSE) = "R",  VLOOKUP($A3965,'Student reference sheet'!$A$2:$V$2400,8,FALSE) = "L"), "X", ""))</f>
        <v/>
      </c>
      <c r="Q3965" s="39" t="str">
        <f>IF($A3965 ="", "", VLOOKUP($A3965, 'Student reference sheet'!$A$2:$V$2603,22,FALSE))</f>
        <v/>
      </c>
      <c r="R3965" s="39" t="str">
        <f>IF($A3965 &lt;&gt; "",VLOOKUP($A3965,'Student reference sheet'!$A$2:$V$2329, 5,FALSE), "")</f>
        <v/>
      </c>
      <c r="S3965" s="39" t="str">
        <f>IF($A3965 &lt;&gt; "",VLOOKUP($A3965,'Student reference sheet'!$A$2:$V$2329, 6,FALSE), "")</f>
        <v/>
      </c>
      <c r="T3965" s="30" t="str">
        <f>IF($A3965 = "","",
IF(VLOOKUP($A3965,'Student reference sheet'!$A$2:$V$2329, 10,FALSE) = "Y", "Hispanic",
IF(VLOOKUP($A3965,'Student reference sheet'!$A$2:$V$2329,11,FALSE) &lt;&gt; "",
IF(VLOOKUP($A3965,'Student reference sheet'!$A$2:$V$2329,11,FALSE) = "UNK", "Unknown", VLOOKUP(VALUE(VLOOKUP($A3965,'Student reference sheet'!$A$2:$V$2329,11,FALSE)),'Ethnicity Reference'!$A$2:$B$22,2,FALSE)),
IF(VLOOKUP($A3965,'Student reference sheet'!$A$2:$V$2329,9,FALSE) &lt;&gt; "", VLOOKUP(VALUE(VLOOKUP($A3965,'Student reference sheet'!$A$2:$V$2329,9,FALSE)),'Ethnicity Reference'!$A$2:$B$22,2,FALSE),"Unknown"))))</f>
        <v/>
      </c>
      <c r="U3965" s="35"/>
    </row>
    <row r="3966" spans="1:21" ht="15.75">
      <c r="A3966" s="47"/>
      <c r="B3966" s="33"/>
      <c r="C3966" s="39" t="str">
        <f>IF($A3966 &lt;&gt; "",VLOOKUP($A3966,'Student reference sheet'!$A$2:$V$2329, 3,FALSE), "")</f>
        <v/>
      </c>
      <c r="D3966" s="39" t="str">
        <f>IF($A3966 &lt;&gt; "",VLOOKUP($A3966,'Student reference sheet'!$A$2:$V$2329, 2,FALSE), "")</f>
        <v/>
      </c>
      <c r="E3966" s="35"/>
      <c r="F3966" s="34"/>
      <c r="G3966" s="40" t="str">
        <f t="shared" ca="1" si="186"/>
        <v/>
      </c>
      <c r="H3966" s="40" t="str">
        <f t="shared" ca="1" si="187"/>
        <v/>
      </c>
      <c r="I3966" s="36" t="str">
        <f>IF($A3966 = "", "",
IF(COUNTIF(MINIMUM_DAY_DATES[], Attendance!J3966) &gt; 0, VLOOKUP(Attendance!$G3966,MINIMUM_DAY_PERIOD_SCHEDULE[], 2,TRUE),
IF(COUNTIF(RALLY_DATES[], Attendance!J3966) &gt; 0, VLOOKUP(Attendance!$G3966,RALLY_PERIOD_SCHEDULE[], 2,TRUE),
IF(WEEKDAY(Attendance!$J3966) = 2,
       IF(COUNTIF(FINALS_WEEK_MONDAY_DATE[],Attendance!$J3966) &gt; 0, VLOOKUP(Attendance!$G3966,FINALS_WEEK_MONDAY_PERIOD_SCHEDULE[],2,TRUE),
       VLOOKUP(Attendance!$G3966,REGULAR_WEEK_SCHEDULE[],6,TRUE)),
IF(WEEKDAY($J3966) = 3,
       IF(COUNTIF(FINALS_WEEK_TUESDAY_DATE[],Attendance!$J3966) &gt; 0, VLOOKUP(Attendance!$G3966,FINALS_WEEK_TUESDAY_PERIOD_SCHEDULE[],2,TRUE),
       VLOOKUP(Attendance!$G3966,REGULAR_WEEK_SCHEDULE[[Tuesday]:[Period]],5,TRUE)),
IF(WEEKDAY(Attendance!$J3966) = 4,
        IF(COUNTIF(BLOCK_WEDNESDAY_DATES[],Attendance!$J3966) &gt; 0, VLOOKUP(Attendance!$G3966,BLOCK_WEDNESDAY_PERIOD_SCHEDULE[],2,TRUE),
        IF(COUNTIF(FINALS_WEEK_WEDNESDAY_DATE[],Attendance!$J3966) &gt; 0, VLOOKUP(Attendance!$G3966,FINALS_WEEK_WEDNESDAY_PERIOD_SCHEDULE[],2,TRUE),
       VLOOKUP(Attendance!$G3966,REGULAR_WEEK_SCHEDULE[[Wednesday]:[Period]],4,TRUE))),
IF(WEEKDAY($J3966) = 5,
       IF(COUNTIF(BLOCK_THURSDAY_DATES[],Attendance!$J3966) &gt; 0, VLOOKUP(Attendance!$G3966,BLOCK_THURSDAY_PERIOD_SCHEDULE[],2,TRUE),
       IF(COUNTIF(FINALS_WEEK_THURSDAY_DATE[],Attendance!$J3966) &gt; 0, VLOOKUP(Attendance!$G3966,FINALS_WEEK_THURSDAY_PERIOD_SCHEDULE[],2,TRUE),
       VLOOKUP(Attendance!$G3966,REGULAR_WEEK_SCHEDULE[[Thursday]:[Period]],3,TRUE))),
IF(WEEKDAY(Attendance!$J3966) = 6,
       IF(COUNTIF(FINALS_WEEK_FRIDAY_DATE[],Attendance!$J3966) &gt; 0, VLOOKUP(Attendance!$G3966,FINALS_WEEK_FRIDAY_PERIOD_SCHEDULE[],2,TRUE),
       VLOOKUP(Attendance!$G3966,REGULAR_WEEK_SCHEDULE[[Friday]:[Period]],2,TRUE))))))))))</f>
        <v/>
      </c>
      <c r="J3966" s="41" t="str">
        <f t="shared" ca="1" si="188"/>
        <v/>
      </c>
      <c r="K3966" s="41" t="str">
        <f>IF($A3966 &lt;&gt; "",VLOOKUP($A3966,'Student reference sheet'!$A$2:$V$2329, 7,FALSE), "")</f>
        <v/>
      </c>
      <c r="L3966" s="30" t="str">
        <f>IF($A3966 ="", "", VLOOKUP($A3966, 'Student reference sheet'!$A$2:$Z$2603,23,FALSE))</f>
        <v/>
      </c>
      <c r="M3966" s="30" t="str">
        <f>IF($A3966 ="", "", VLOOKUP($A3966, 'Student reference sheet'!$A$2:$Z$2603,24,FALSE))</f>
        <v/>
      </c>
      <c r="N3966" s="30" t="str">
        <f>IF($A3966 ="", "", VLOOKUP($A3966, 'Student reference sheet'!$A$2:$Z$2603,26,FALSE))</f>
        <v/>
      </c>
      <c r="O3966" s="30" t="str">
        <f>IF($A3966 ="", "", VLOOKUP($A3966, 'Student reference sheet'!$A$2:$Z$2603,25,FALSE))</f>
        <v/>
      </c>
      <c r="P3966" s="39" t="str">
        <f>IF($A3966 = "", "", IF(OR(VLOOKUP($A3966,'Student reference sheet'!$A$2:$V$2400,8,FALSE) = "R",  VLOOKUP($A3966,'Student reference sheet'!$A$2:$V$2400,8,FALSE) = "L"), "X", ""))</f>
        <v/>
      </c>
      <c r="Q3966" s="39" t="str">
        <f>IF($A3966 ="", "", VLOOKUP($A3966, 'Student reference sheet'!$A$2:$V$2603,22,FALSE))</f>
        <v/>
      </c>
      <c r="R3966" s="39" t="str">
        <f>IF($A3966 &lt;&gt; "",VLOOKUP($A3966,'Student reference sheet'!$A$2:$V$2329, 5,FALSE), "")</f>
        <v/>
      </c>
      <c r="S3966" s="39" t="str">
        <f>IF($A3966 &lt;&gt; "",VLOOKUP($A3966,'Student reference sheet'!$A$2:$V$2329, 6,FALSE), "")</f>
        <v/>
      </c>
      <c r="T3966" s="30" t="str">
        <f>IF($A3966 = "","",
IF(VLOOKUP($A3966,'Student reference sheet'!$A$2:$V$2329, 10,FALSE) = "Y", "Hispanic",
IF(VLOOKUP($A3966,'Student reference sheet'!$A$2:$V$2329,11,FALSE) &lt;&gt; "",
IF(VLOOKUP($A3966,'Student reference sheet'!$A$2:$V$2329,11,FALSE) = "UNK", "Unknown", VLOOKUP(VALUE(VLOOKUP($A3966,'Student reference sheet'!$A$2:$V$2329,11,FALSE)),'Ethnicity Reference'!$A$2:$B$22,2,FALSE)),
IF(VLOOKUP($A3966,'Student reference sheet'!$A$2:$V$2329,9,FALSE) &lt;&gt; "", VLOOKUP(VALUE(VLOOKUP($A3966,'Student reference sheet'!$A$2:$V$2329,9,FALSE)),'Ethnicity Reference'!$A$2:$B$22,2,FALSE),"Unknown"))))</f>
        <v/>
      </c>
      <c r="U3966" s="35"/>
    </row>
    <row r="3967" spans="1:21" ht="15.75">
      <c r="A3967" s="47"/>
      <c r="B3967" s="33"/>
      <c r="C3967" s="39" t="str">
        <f>IF($A3967 &lt;&gt; "",VLOOKUP($A3967,'Student reference sheet'!$A$2:$V$2329, 3,FALSE), "")</f>
        <v/>
      </c>
      <c r="D3967" s="39" t="str">
        <f>IF($A3967 &lt;&gt; "",VLOOKUP($A3967,'Student reference sheet'!$A$2:$V$2329, 2,FALSE), "")</f>
        <v/>
      </c>
      <c r="E3967" s="35"/>
      <c r="F3967" s="34"/>
      <c r="G3967" s="40" t="str">
        <f t="shared" ca="1" si="186"/>
        <v/>
      </c>
      <c r="H3967" s="40" t="str">
        <f t="shared" ca="1" si="187"/>
        <v/>
      </c>
      <c r="I3967" s="36" t="str">
        <f>IF($A3967 = "", "",
IF(COUNTIF(MINIMUM_DAY_DATES[], Attendance!J3967) &gt; 0, VLOOKUP(Attendance!$G3967,MINIMUM_DAY_PERIOD_SCHEDULE[], 2,TRUE),
IF(COUNTIF(RALLY_DATES[], Attendance!J3967) &gt; 0, VLOOKUP(Attendance!$G3967,RALLY_PERIOD_SCHEDULE[], 2,TRUE),
IF(WEEKDAY(Attendance!$J3967) = 2,
       IF(COUNTIF(FINALS_WEEK_MONDAY_DATE[],Attendance!$J3967) &gt; 0, VLOOKUP(Attendance!$G3967,FINALS_WEEK_MONDAY_PERIOD_SCHEDULE[],2,TRUE),
       VLOOKUP(Attendance!$G3967,REGULAR_WEEK_SCHEDULE[],6,TRUE)),
IF(WEEKDAY($J3967) = 3,
       IF(COUNTIF(FINALS_WEEK_TUESDAY_DATE[],Attendance!$J3967) &gt; 0, VLOOKUP(Attendance!$G3967,FINALS_WEEK_TUESDAY_PERIOD_SCHEDULE[],2,TRUE),
       VLOOKUP(Attendance!$G3967,REGULAR_WEEK_SCHEDULE[[Tuesday]:[Period]],5,TRUE)),
IF(WEEKDAY(Attendance!$J3967) = 4,
        IF(COUNTIF(BLOCK_WEDNESDAY_DATES[],Attendance!$J3967) &gt; 0, VLOOKUP(Attendance!$G3967,BLOCK_WEDNESDAY_PERIOD_SCHEDULE[],2,TRUE),
        IF(COUNTIF(FINALS_WEEK_WEDNESDAY_DATE[],Attendance!$J3967) &gt; 0, VLOOKUP(Attendance!$G3967,FINALS_WEEK_WEDNESDAY_PERIOD_SCHEDULE[],2,TRUE),
       VLOOKUP(Attendance!$G3967,REGULAR_WEEK_SCHEDULE[[Wednesday]:[Period]],4,TRUE))),
IF(WEEKDAY($J3967) = 5,
       IF(COUNTIF(BLOCK_THURSDAY_DATES[],Attendance!$J3967) &gt; 0, VLOOKUP(Attendance!$G3967,BLOCK_THURSDAY_PERIOD_SCHEDULE[],2,TRUE),
       IF(COUNTIF(FINALS_WEEK_THURSDAY_DATE[],Attendance!$J3967) &gt; 0, VLOOKUP(Attendance!$G3967,FINALS_WEEK_THURSDAY_PERIOD_SCHEDULE[],2,TRUE),
       VLOOKUP(Attendance!$G3967,REGULAR_WEEK_SCHEDULE[[Thursday]:[Period]],3,TRUE))),
IF(WEEKDAY(Attendance!$J3967) = 6,
       IF(COUNTIF(FINALS_WEEK_FRIDAY_DATE[],Attendance!$J3967) &gt; 0, VLOOKUP(Attendance!$G3967,FINALS_WEEK_FRIDAY_PERIOD_SCHEDULE[],2,TRUE),
       VLOOKUP(Attendance!$G3967,REGULAR_WEEK_SCHEDULE[[Friday]:[Period]],2,TRUE))))))))))</f>
        <v/>
      </c>
      <c r="J3967" s="41" t="str">
        <f t="shared" ca="1" si="188"/>
        <v/>
      </c>
      <c r="K3967" s="41" t="str">
        <f>IF($A3967 &lt;&gt; "",VLOOKUP($A3967,'Student reference sheet'!$A$2:$V$2329, 7,FALSE), "")</f>
        <v/>
      </c>
      <c r="L3967" s="30" t="str">
        <f>IF($A3967 ="", "", VLOOKUP($A3967, 'Student reference sheet'!$A$2:$Z$2603,23,FALSE))</f>
        <v/>
      </c>
      <c r="M3967" s="30" t="str">
        <f>IF($A3967 ="", "", VLOOKUP($A3967, 'Student reference sheet'!$A$2:$Z$2603,24,FALSE))</f>
        <v/>
      </c>
      <c r="N3967" s="30" t="str">
        <f>IF($A3967 ="", "", VLOOKUP($A3967, 'Student reference sheet'!$A$2:$Z$2603,26,FALSE))</f>
        <v/>
      </c>
      <c r="O3967" s="30" t="str">
        <f>IF($A3967 ="", "", VLOOKUP($A3967, 'Student reference sheet'!$A$2:$Z$2603,25,FALSE))</f>
        <v/>
      </c>
      <c r="P3967" s="39" t="str">
        <f>IF($A3967 = "", "", IF(OR(VLOOKUP($A3967,'Student reference sheet'!$A$2:$V$2400,8,FALSE) = "R",  VLOOKUP($A3967,'Student reference sheet'!$A$2:$V$2400,8,FALSE) = "L"), "X", ""))</f>
        <v/>
      </c>
      <c r="Q3967" s="39" t="str">
        <f>IF($A3967 ="", "", VLOOKUP($A3967, 'Student reference sheet'!$A$2:$V$2603,22,FALSE))</f>
        <v/>
      </c>
      <c r="R3967" s="39" t="str">
        <f>IF($A3967 &lt;&gt; "",VLOOKUP($A3967,'Student reference sheet'!$A$2:$V$2329, 5,FALSE), "")</f>
        <v/>
      </c>
      <c r="S3967" s="39" t="str">
        <f>IF($A3967 &lt;&gt; "",VLOOKUP($A3967,'Student reference sheet'!$A$2:$V$2329, 6,FALSE), "")</f>
        <v/>
      </c>
      <c r="T3967" s="30" t="str">
        <f>IF($A3967 = "","",
IF(VLOOKUP($A3967,'Student reference sheet'!$A$2:$V$2329, 10,FALSE) = "Y", "Hispanic",
IF(VLOOKUP($A3967,'Student reference sheet'!$A$2:$V$2329,11,FALSE) &lt;&gt; "",
IF(VLOOKUP($A3967,'Student reference sheet'!$A$2:$V$2329,11,FALSE) = "UNK", "Unknown", VLOOKUP(VALUE(VLOOKUP($A3967,'Student reference sheet'!$A$2:$V$2329,11,FALSE)),'Ethnicity Reference'!$A$2:$B$22,2,FALSE)),
IF(VLOOKUP($A3967,'Student reference sheet'!$A$2:$V$2329,9,FALSE) &lt;&gt; "", VLOOKUP(VALUE(VLOOKUP($A3967,'Student reference sheet'!$A$2:$V$2329,9,FALSE)),'Ethnicity Reference'!$A$2:$B$22,2,FALSE),"Unknown"))))</f>
        <v/>
      </c>
      <c r="U3967" s="35"/>
    </row>
    <row r="3968" spans="1:21" ht="15.75">
      <c r="A3968" s="47"/>
      <c r="B3968" s="33"/>
      <c r="C3968" s="39" t="str">
        <f>IF($A3968 &lt;&gt; "",VLOOKUP($A3968,'Student reference sheet'!$A$2:$V$2329, 3,FALSE), "")</f>
        <v/>
      </c>
      <c r="D3968" s="39" t="str">
        <f>IF($A3968 &lt;&gt; "",VLOOKUP($A3968,'Student reference sheet'!$A$2:$V$2329, 2,FALSE), "")</f>
        <v/>
      </c>
      <c r="E3968" s="35"/>
      <c r="F3968" s="34"/>
      <c r="G3968" s="40" t="str">
        <f t="shared" ca="1" si="186"/>
        <v/>
      </c>
      <c r="H3968" s="40" t="str">
        <f t="shared" ca="1" si="187"/>
        <v/>
      </c>
      <c r="I3968" s="36" t="str">
        <f>IF($A3968 = "", "",
IF(COUNTIF(MINIMUM_DAY_DATES[], Attendance!J3968) &gt; 0, VLOOKUP(Attendance!$G3968,MINIMUM_DAY_PERIOD_SCHEDULE[], 2,TRUE),
IF(COUNTIF(RALLY_DATES[], Attendance!J3968) &gt; 0, VLOOKUP(Attendance!$G3968,RALLY_PERIOD_SCHEDULE[], 2,TRUE),
IF(WEEKDAY(Attendance!$J3968) = 2,
       IF(COUNTIF(FINALS_WEEK_MONDAY_DATE[],Attendance!$J3968) &gt; 0, VLOOKUP(Attendance!$G3968,FINALS_WEEK_MONDAY_PERIOD_SCHEDULE[],2,TRUE),
       VLOOKUP(Attendance!$G3968,REGULAR_WEEK_SCHEDULE[],6,TRUE)),
IF(WEEKDAY($J3968) = 3,
       IF(COUNTIF(FINALS_WEEK_TUESDAY_DATE[],Attendance!$J3968) &gt; 0, VLOOKUP(Attendance!$G3968,FINALS_WEEK_TUESDAY_PERIOD_SCHEDULE[],2,TRUE),
       VLOOKUP(Attendance!$G3968,REGULAR_WEEK_SCHEDULE[[Tuesday]:[Period]],5,TRUE)),
IF(WEEKDAY(Attendance!$J3968) = 4,
        IF(COUNTIF(BLOCK_WEDNESDAY_DATES[],Attendance!$J3968) &gt; 0, VLOOKUP(Attendance!$G3968,BLOCK_WEDNESDAY_PERIOD_SCHEDULE[],2,TRUE),
        IF(COUNTIF(FINALS_WEEK_WEDNESDAY_DATE[],Attendance!$J3968) &gt; 0, VLOOKUP(Attendance!$G3968,FINALS_WEEK_WEDNESDAY_PERIOD_SCHEDULE[],2,TRUE),
       VLOOKUP(Attendance!$G3968,REGULAR_WEEK_SCHEDULE[[Wednesday]:[Period]],4,TRUE))),
IF(WEEKDAY($J3968) = 5,
       IF(COUNTIF(BLOCK_THURSDAY_DATES[],Attendance!$J3968) &gt; 0, VLOOKUP(Attendance!$G3968,BLOCK_THURSDAY_PERIOD_SCHEDULE[],2,TRUE),
       IF(COUNTIF(FINALS_WEEK_THURSDAY_DATE[],Attendance!$J3968) &gt; 0, VLOOKUP(Attendance!$G3968,FINALS_WEEK_THURSDAY_PERIOD_SCHEDULE[],2,TRUE),
       VLOOKUP(Attendance!$G3968,REGULAR_WEEK_SCHEDULE[[Thursday]:[Period]],3,TRUE))),
IF(WEEKDAY(Attendance!$J3968) = 6,
       IF(COUNTIF(FINALS_WEEK_FRIDAY_DATE[],Attendance!$J3968) &gt; 0, VLOOKUP(Attendance!$G3968,FINALS_WEEK_FRIDAY_PERIOD_SCHEDULE[],2,TRUE),
       VLOOKUP(Attendance!$G3968,REGULAR_WEEK_SCHEDULE[[Friday]:[Period]],2,TRUE))))))))))</f>
        <v/>
      </c>
      <c r="J3968" s="41" t="str">
        <f t="shared" ca="1" si="188"/>
        <v/>
      </c>
      <c r="K3968" s="41" t="str">
        <f>IF($A3968 &lt;&gt; "",VLOOKUP($A3968,'Student reference sheet'!$A$2:$V$2329, 7,FALSE), "")</f>
        <v/>
      </c>
      <c r="L3968" s="30" t="str">
        <f>IF($A3968 ="", "", VLOOKUP($A3968, 'Student reference sheet'!$A$2:$Z$2603,23,FALSE))</f>
        <v/>
      </c>
      <c r="M3968" s="30" t="str">
        <f>IF($A3968 ="", "", VLOOKUP($A3968, 'Student reference sheet'!$A$2:$Z$2603,24,FALSE))</f>
        <v/>
      </c>
      <c r="N3968" s="30" t="str">
        <f>IF($A3968 ="", "", VLOOKUP($A3968, 'Student reference sheet'!$A$2:$Z$2603,26,FALSE))</f>
        <v/>
      </c>
      <c r="O3968" s="30" t="str">
        <f>IF($A3968 ="", "", VLOOKUP($A3968, 'Student reference sheet'!$A$2:$Z$2603,25,FALSE))</f>
        <v/>
      </c>
      <c r="P3968" s="39" t="str">
        <f>IF($A3968 = "", "", IF(OR(VLOOKUP($A3968,'Student reference sheet'!$A$2:$V$2400,8,FALSE) = "R",  VLOOKUP($A3968,'Student reference sheet'!$A$2:$V$2400,8,FALSE) = "L"), "X", ""))</f>
        <v/>
      </c>
      <c r="Q3968" s="39" t="str">
        <f>IF($A3968 ="", "", VLOOKUP($A3968, 'Student reference sheet'!$A$2:$V$2603,22,FALSE))</f>
        <v/>
      </c>
      <c r="R3968" s="39" t="str">
        <f>IF($A3968 &lt;&gt; "",VLOOKUP($A3968,'Student reference sheet'!$A$2:$V$2329, 5,FALSE), "")</f>
        <v/>
      </c>
      <c r="S3968" s="39" t="str">
        <f>IF($A3968 &lt;&gt; "",VLOOKUP($A3968,'Student reference sheet'!$A$2:$V$2329, 6,FALSE), "")</f>
        <v/>
      </c>
      <c r="T3968" s="30" t="str">
        <f>IF($A3968 = "","",
IF(VLOOKUP($A3968,'Student reference sheet'!$A$2:$V$2329, 10,FALSE) = "Y", "Hispanic",
IF(VLOOKUP($A3968,'Student reference sheet'!$A$2:$V$2329,11,FALSE) &lt;&gt; "",
IF(VLOOKUP($A3968,'Student reference sheet'!$A$2:$V$2329,11,FALSE) = "UNK", "Unknown", VLOOKUP(VALUE(VLOOKUP($A3968,'Student reference sheet'!$A$2:$V$2329,11,FALSE)),'Ethnicity Reference'!$A$2:$B$22,2,FALSE)),
IF(VLOOKUP($A3968,'Student reference sheet'!$A$2:$V$2329,9,FALSE) &lt;&gt; "", VLOOKUP(VALUE(VLOOKUP($A3968,'Student reference sheet'!$A$2:$V$2329,9,FALSE)),'Ethnicity Reference'!$A$2:$B$22,2,FALSE),"Unknown"))))</f>
        <v/>
      </c>
      <c r="U3968" s="35"/>
    </row>
    <row r="3969" spans="1:21" ht="15.75">
      <c r="A3969" s="47"/>
      <c r="B3969" s="33"/>
      <c r="C3969" s="39" t="str">
        <f>IF($A3969 &lt;&gt; "",VLOOKUP($A3969,'Student reference sheet'!$A$2:$V$2329, 3,FALSE), "")</f>
        <v/>
      </c>
      <c r="D3969" s="39" t="str">
        <f>IF($A3969 &lt;&gt; "",VLOOKUP($A3969,'Student reference sheet'!$A$2:$V$2329, 2,FALSE), "")</f>
        <v/>
      </c>
      <c r="E3969" s="35"/>
      <c r="F3969" s="34"/>
      <c r="G3969" s="40" t="str">
        <f t="shared" ca="1" si="186"/>
        <v/>
      </c>
      <c r="H3969" s="40" t="str">
        <f t="shared" ca="1" si="187"/>
        <v/>
      </c>
      <c r="I3969" s="36" t="str">
        <f>IF($A3969 = "", "",
IF(COUNTIF(MINIMUM_DAY_DATES[], Attendance!J3969) &gt; 0, VLOOKUP(Attendance!$G3969,MINIMUM_DAY_PERIOD_SCHEDULE[], 2,TRUE),
IF(COUNTIF(RALLY_DATES[], Attendance!J3969) &gt; 0, VLOOKUP(Attendance!$G3969,RALLY_PERIOD_SCHEDULE[], 2,TRUE),
IF(WEEKDAY(Attendance!$J3969) = 2,
       IF(COUNTIF(FINALS_WEEK_MONDAY_DATE[],Attendance!$J3969) &gt; 0, VLOOKUP(Attendance!$G3969,FINALS_WEEK_MONDAY_PERIOD_SCHEDULE[],2,TRUE),
       VLOOKUP(Attendance!$G3969,REGULAR_WEEK_SCHEDULE[],6,TRUE)),
IF(WEEKDAY($J3969) = 3,
       IF(COUNTIF(FINALS_WEEK_TUESDAY_DATE[],Attendance!$J3969) &gt; 0, VLOOKUP(Attendance!$G3969,FINALS_WEEK_TUESDAY_PERIOD_SCHEDULE[],2,TRUE),
       VLOOKUP(Attendance!$G3969,REGULAR_WEEK_SCHEDULE[[Tuesday]:[Period]],5,TRUE)),
IF(WEEKDAY(Attendance!$J3969) = 4,
        IF(COUNTIF(BLOCK_WEDNESDAY_DATES[],Attendance!$J3969) &gt; 0, VLOOKUP(Attendance!$G3969,BLOCK_WEDNESDAY_PERIOD_SCHEDULE[],2,TRUE),
        IF(COUNTIF(FINALS_WEEK_WEDNESDAY_DATE[],Attendance!$J3969) &gt; 0, VLOOKUP(Attendance!$G3969,FINALS_WEEK_WEDNESDAY_PERIOD_SCHEDULE[],2,TRUE),
       VLOOKUP(Attendance!$G3969,REGULAR_WEEK_SCHEDULE[[Wednesday]:[Period]],4,TRUE))),
IF(WEEKDAY($J3969) = 5,
       IF(COUNTIF(BLOCK_THURSDAY_DATES[],Attendance!$J3969) &gt; 0, VLOOKUP(Attendance!$G3969,BLOCK_THURSDAY_PERIOD_SCHEDULE[],2,TRUE),
       IF(COUNTIF(FINALS_WEEK_THURSDAY_DATE[],Attendance!$J3969) &gt; 0, VLOOKUP(Attendance!$G3969,FINALS_WEEK_THURSDAY_PERIOD_SCHEDULE[],2,TRUE),
       VLOOKUP(Attendance!$G3969,REGULAR_WEEK_SCHEDULE[[Thursday]:[Period]],3,TRUE))),
IF(WEEKDAY(Attendance!$J3969) = 6,
       IF(COUNTIF(FINALS_WEEK_FRIDAY_DATE[],Attendance!$J3969) &gt; 0, VLOOKUP(Attendance!$G3969,FINALS_WEEK_FRIDAY_PERIOD_SCHEDULE[],2,TRUE),
       VLOOKUP(Attendance!$G3969,REGULAR_WEEK_SCHEDULE[[Friday]:[Period]],2,TRUE))))))))))</f>
        <v/>
      </c>
      <c r="J3969" s="41" t="str">
        <f t="shared" ca="1" si="188"/>
        <v/>
      </c>
      <c r="K3969" s="41" t="str">
        <f>IF($A3969 &lt;&gt; "",VLOOKUP($A3969,'Student reference sheet'!$A$2:$V$2329, 7,FALSE), "")</f>
        <v/>
      </c>
      <c r="L3969" s="30" t="str">
        <f>IF($A3969 ="", "", VLOOKUP($A3969, 'Student reference sheet'!$A$2:$Z$2603,23,FALSE))</f>
        <v/>
      </c>
      <c r="M3969" s="30" t="str">
        <f>IF($A3969 ="", "", VLOOKUP($A3969, 'Student reference sheet'!$A$2:$Z$2603,24,FALSE))</f>
        <v/>
      </c>
      <c r="N3969" s="30" t="str">
        <f>IF($A3969 ="", "", VLOOKUP($A3969, 'Student reference sheet'!$A$2:$Z$2603,26,FALSE))</f>
        <v/>
      </c>
      <c r="O3969" s="30" t="str">
        <f>IF($A3969 ="", "", VLOOKUP($A3969, 'Student reference sheet'!$A$2:$Z$2603,25,FALSE))</f>
        <v/>
      </c>
      <c r="P3969" s="39" t="str">
        <f>IF($A3969 = "", "", IF(OR(VLOOKUP($A3969,'Student reference sheet'!$A$2:$V$2400,8,FALSE) = "R",  VLOOKUP($A3969,'Student reference sheet'!$A$2:$V$2400,8,FALSE) = "L"), "X", ""))</f>
        <v/>
      </c>
      <c r="Q3969" s="39" t="str">
        <f>IF($A3969 ="", "", VLOOKUP($A3969, 'Student reference sheet'!$A$2:$V$2603,22,FALSE))</f>
        <v/>
      </c>
      <c r="R3969" s="39" t="str">
        <f>IF($A3969 &lt;&gt; "",VLOOKUP($A3969,'Student reference sheet'!$A$2:$V$2329, 5,FALSE), "")</f>
        <v/>
      </c>
      <c r="S3969" s="39" t="str">
        <f>IF($A3969 &lt;&gt; "",VLOOKUP($A3969,'Student reference sheet'!$A$2:$V$2329, 6,FALSE), "")</f>
        <v/>
      </c>
      <c r="T3969" s="30" t="str">
        <f>IF($A3969 = "","",
IF(VLOOKUP($A3969,'Student reference sheet'!$A$2:$V$2329, 10,FALSE) = "Y", "Hispanic",
IF(VLOOKUP($A3969,'Student reference sheet'!$A$2:$V$2329,11,FALSE) &lt;&gt; "",
IF(VLOOKUP($A3969,'Student reference sheet'!$A$2:$V$2329,11,FALSE) = "UNK", "Unknown", VLOOKUP(VALUE(VLOOKUP($A3969,'Student reference sheet'!$A$2:$V$2329,11,FALSE)),'Ethnicity Reference'!$A$2:$B$22,2,FALSE)),
IF(VLOOKUP($A3969,'Student reference sheet'!$A$2:$V$2329,9,FALSE) &lt;&gt; "", VLOOKUP(VALUE(VLOOKUP($A3969,'Student reference sheet'!$A$2:$V$2329,9,FALSE)),'Ethnicity Reference'!$A$2:$B$22,2,FALSE),"Unknown"))))</f>
        <v/>
      </c>
      <c r="U3969" s="35"/>
    </row>
    <row r="3970" spans="1:21" ht="15.75">
      <c r="A3970" s="47"/>
      <c r="B3970" s="33"/>
      <c r="C3970" s="39" t="str">
        <f>IF($A3970 &lt;&gt; "",VLOOKUP($A3970,'Student reference sheet'!$A$2:$V$2329, 3,FALSE), "")</f>
        <v/>
      </c>
      <c r="D3970" s="39" t="str">
        <f>IF($A3970 &lt;&gt; "",VLOOKUP($A3970,'Student reference sheet'!$A$2:$V$2329, 2,FALSE), "")</f>
        <v/>
      </c>
      <c r="E3970" s="35"/>
      <c r="F3970" s="34"/>
      <c r="G3970" s="40" t="str">
        <f t="shared" ca="1" si="186"/>
        <v/>
      </c>
      <c r="H3970" s="40" t="str">
        <f t="shared" ca="1" si="187"/>
        <v/>
      </c>
      <c r="I3970" s="36" t="str">
        <f>IF($A3970 = "", "",
IF(COUNTIF(MINIMUM_DAY_DATES[], Attendance!J3970) &gt; 0, VLOOKUP(Attendance!$G3970,MINIMUM_DAY_PERIOD_SCHEDULE[], 2,TRUE),
IF(COUNTIF(RALLY_DATES[], Attendance!J3970) &gt; 0, VLOOKUP(Attendance!$G3970,RALLY_PERIOD_SCHEDULE[], 2,TRUE),
IF(WEEKDAY(Attendance!$J3970) = 2,
       IF(COUNTIF(FINALS_WEEK_MONDAY_DATE[],Attendance!$J3970) &gt; 0, VLOOKUP(Attendance!$G3970,FINALS_WEEK_MONDAY_PERIOD_SCHEDULE[],2,TRUE),
       VLOOKUP(Attendance!$G3970,REGULAR_WEEK_SCHEDULE[],6,TRUE)),
IF(WEEKDAY($J3970) = 3,
       IF(COUNTIF(FINALS_WEEK_TUESDAY_DATE[],Attendance!$J3970) &gt; 0, VLOOKUP(Attendance!$G3970,FINALS_WEEK_TUESDAY_PERIOD_SCHEDULE[],2,TRUE),
       VLOOKUP(Attendance!$G3970,REGULAR_WEEK_SCHEDULE[[Tuesday]:[Period]],5,TRUE)),
IF(WEEKDAY(Attendance!$J3970) = 4,
        IF(COUNTIF(BLOCK_WEDNESDAY_DATES[],Attendance!$J3970) &gt; 0, VLOOKUP(Attendance!$G3970,BLOCK_WEDNESDAY_PERIOD_SCHEDULE[],2,TRUE),
        IF(COUNTIF(FINALS_WEEK_WEDNESDAY_DATE[],Attendance!$J3970) &gt; 0, VLOOKUP(Attendance!$G3970,FINALS_WEEK_WEDNESDAY_PERIOD_SCHEDULE[],2,TRUE),
       VLOOKUP(Attendance!$G3970,REGULAR_WEEK_SCHEDULE[[Wednesday]:[Period]],4,TRUE))),
IF(WEEKDAY($J3970) = 5,
       IF(COUNTIF(BLOCK_THURSDAY_DATES[],Attendance!$J3970) &gt; 0, VLOOKUP(Attendance!$G3970,BLOCK_THURSDAY_PERIOD_SCHEDULE[],2,TRUE),
       IF(COUNTIF(FINALS_WEEK_THURSDAY_DATE[],Attendance!$J3970) &gt; 0, VLOOKUP(Attendance!$G3970,FINALS_WEEK_THURSDAY_PERIOD_SCHEDULE[],2,TRUE),
       VLOOKUP(Attendance!$G3970,REGULAR_WEEK_SCHEDULE[[Thursday]:[Period]],3,TRUE))),
IF(WEEKDAY(Attendance!$J3970) = 6,
       IF(COUNTIF(FINALS_WEEK_FRIDAY_DATE[],Attendance!$J3970) &gt; 0, VLOOKUP(Attendance!$G3970,FINALS_WEEK_FRIDAY_PERIOD_SCHEDULE[],2,TRUE),
       VLOOKUP(Attendance!$G3970,REGULAR_WEEK_SCHEDULE[[Friday]:[Period]],2,TRUE))))))))))</f>
        <v/>
      </c>
      <c r="J3970" s="41" t="str">
        <f t="shared" ca="1" si="188"/>
        <v/>
      </c>
      <c r="K3970" s="41" t="str">
        <f>IF($A3970 &lt;&gt; "",VLOOKUP($A3970,'Student reference sheet'!$A$2:$V$2329, 7,FALSE), "")</f>
        <v/>
      </c>
      <c r="L3970" s="30" t="str">
        <f>IF($A3970 ="", "", VLOOKUP($A3970, 'Student reference sheet'!$A$2:$Z$2603,23,FALSE))</f>
        <v/>
      </c>
      <c r="M3970" s="30" t="str">
        <f>IF($A3970 ="", "", VLOOKUP($A3970, 'Student reference sheet'!$A$2:$Z$2603,24,FALSE))</f>
        <v/>
      </c>
      <c r="N3970" s="30" t="str">
        <f>IF($A3970 ="", "", VLOOKUP($A3970, 'Student reference sheet'!$A$2:$Z$2603,26,FALSE))</f>
        <v/>
      </c>
      <c r="O3970" s="30" t="str">
        <f>IF($A3970 ="", "", VLOOKUP($A3970, 'Student reference sheet'!$A$2:$Z$2603,25,FALSE))</f>
        <v/>
      </c>
      <c r="P3970" s="39" t="str">
        <f>IF($A3970 = "", "", IF(OR(VLOOKUP($A3970,'Student reference sheet'!$A$2:$V$2400,8,FALSE) = "R",  VLOOKUP($A3970,'Student reference sheet'!$A$2:$V$2400,8,FALSE) = "L"), "X", ""))</f>
        <v/>
      </c>
      <c r="Q3970" s="39" t="str">
        <f>IF($A3970 ="", "", VLOOKUP($A3970, 'Student reference sheet'!$A$2:$V$2603,22,FALSE))</f>
        <v/>
      </c>
      <c r="R3970" s="39" t="str">
        <f>IF($A3970 &lt;&gt; "",VLOOKUP($A3970,'Student reference sheet'!$A$2:$V$2329, 5,FALSE), "")</f>
        <v/>
      </c>
      <c r="S3970" s="39" t="str">
        <f>IF($A3970 &lt;&gt; "",VLOOKUP($A3970,'Student reference sheet'!$A$2:$V$2329, 6,FALSE), "")</f>
        <v/>
      </c>
      <c r="T3970" s="30" t="str">
        <f>IF($A3970 = "","",
IF(VLOOKUP($A3970,'Student reference sheet'!$A$2:$V$2329, 10,FALSE) = "Y", "Hispanic",
IF(VLOOKUP($A3970,'Student reference sheet'!$A$2:$V$2329,11,FALSE) &lt;&gt; "",
IF(VLOOKUP($A3970,'Student reference sheet'!$A$2:$V$2329,11,FALSE) = "UNK", "Unknown", VLOOKUP(VALUE(VLOOKUP($A3970,'Student reference sheet'!$A$2:$V$2329,11,FALSE)),'Ethnicity Reference'!$A$2:$B$22,2,FALSE)),
IF(VLOOKUP($A3970,'Student reference sheet'!$A$2:$V$2329,9,FALSE) &lt;&gt; "", VLOOKUP(VALUE(VLOOKUP($A3970,'Student reference sheet'!$A$2:$V$2329,9,FALSE)),'Ethnicity Reference'!$A$2:$B$22,2,FALSE),"Unknown"))))</f>
        <v/>
      </c>
      <c r="U3970" s="35"/>
    </row>
    <row r="3971" spans="1:21" ht="15.75">
      <c r="A3971" s="47"/>
      <c r="B3971" s="33"/>
      <c r="C3971" s="39" t="str">
        <f>IF($A3971 &lt;&gt; "",VLOOKUP($A3971,'Student reference sheet'!$A$2:$V$2329, 3,FALSE), "")</f>
        <v/>
      </c>
      <c r="D3971" s="39" t="str">
        <f>IF($A3971 &lt;&gt; "",VLOOKUP($A3971,'Student reference sheet'!$A$2:$V$2329, 2,FALSE), "")</f>
        <v/>
      </c>
      <c r="E3971" s="35"/>
      <c r="F3971" s="34"/>
      <c r="G3971" s="40" t="str">
        <f t="shared" ca="1" si="186"/>
        <v/>
      </c>
      <c r="H3971" s="40" t="str">
        <f t="shared" ca="1" si="187"/>
        <v/>
      </c>
      <c r="I3971" s="36" t="str">
        <f>IF($A3971 = "", "",
IF(COUNTIF(MINIMUM_DAY_DATES[], Attendance!J3971) &gt; 0, VLOOKUP(Attendance!$G3971,MINIMUM_DAY_PERIOD_SCHEDULE[], 2,TRUE),
IF(COUNTIF(RALLY_DATES[], Attendance!J3971) &gt; 0, VLOOKUP(Attendance!$G3971,RALLY_PERIOD_SCHEDULE[], 2,TRUE),
IF(WEEKDAY(Attendance!$J3971) = 2,
       IF(COUNTIF(FINALS_WEEK_MONDAY_DATE[],Attendance!$J3971) &gt; 0, VLOOKUP(Attendance!$G3971,FINALS_WEEK_MONDAY_PERIOD_SCHEDULE[],2,TRUE),
       VLOOKUP(Attendance!$G3971,REGULAR_WEEK_SCHEDULE[],6,TRUE)),
IF(WEEKDAY($J3971) = 3,
       IF(COUNTIF(FINALS_WEEK_TUESDAY_DATE[],Attendance!$J3971) &gt; 0, VLOOKUP(Attendance!$G3971,FINALS_WEEK_TUESDAY_PERIOD_SCHEDULE[],2,TRUE),
       VLOOKUP(Attendance!$G3971,REGULAR_WEEK_SCHEDULE[[Tuesday]:[Period]],5,TRUE)),
IF(WEEKDAY(Attendance!$J3971) = 4,
        IF(COUNTIF(BLOCK_WEDNESDAY_DATES[],Attendance!$J3971) &gt; 0, VLOOKUP(Attendance!$G3971,BLOCK_WEDNESDAY_PERIOD_SCHEDULE[],2,TRUE),
        IF(COUNTIF(FINALS_WEEK_WEDNESDAY_DATE[],Attendance!$J3971) &gt; 0, VLOOKUP(Attendance!$G3971,FINALS_WEEK_WEDNESDAY_PERIOD_SCHEDULE[],2,TRUE),
       VLOOKUP(Attendance!$G3971,REGULAR_WEEK_SCHEDULE[[Wednesday]:[Period]],4,TRUE))),
IF(WEEKDAY($J3971) = 5,
       IF(COUNTIF(BLOCK_THURSDAY_DATES[],Attendance!$J3971) &gt; 0, VLOOKUP(Attendance!$G3971,BLOCK_THURSDAY_PERIOD_SCHEDULE[],2,TRUE),
       IF(COUNTIF(FINALS_WEEK_THURSDAY_DATE[],Attendance!$J3971) &gt; 0, VLOOKUP(Attendance!$G3971,FINALS_WEEK_THURSDAY_PERIOD_SCHEDULE[],2,TRUE),
       VLOOKUP(Attendance!$G3971,REGULAR_WEEK_SCHEDULE[[Thursday]:[Period]],3,TRUE))),
IF(WEEKDAY(Attendance!$J3971) = 6,
       IF(COUNTIF(FINALS_WEEK_FRIDAY_DATE[],Attendance!$J3971) &gt; 0, VLOOKUP(Attendance!$G3971,FINALS_WEEK_FRIDAY_PERIOD_SCHEDULE[],2,TRUE),
       VLOOKUP(Attendance!$G3971,REGULAR_WEEK_SCHEDULE[[Friday]:[Period]],2,TRUE))))))))))</f>
        <v/>
      </c>
      <c r="J3971" s="41" t="str">
        <f t="shared" ca="1" si="188"/>
        <v/>
      </c>
      <c r="K3971" s="41" t="str">
        <f>IF($A3971 &lt;&gt; "",VLOOKUP($A3971,'Student reference sheet'!$A$2:$V$2329, 7,FALSE), "")</f>
        <v/>
      </c>
      <c r="L3971" s="30" t="str">
        <f>IF($A3971 ="", "", VLOOKUP($A3971, 'Student reference sheet'!$A$2:$Z$2603,23,FALSE))</f>
        <v/>
      </c>
      <c r="M3971" s="30" t="str">
        <f>IF($A3971 ="", "", VLOOKUP($A3971, 'Student reference sheet'!$A$2:$Z$2603,24,FALSE))</f>
        <v/>
      </c>
      <c r="N3971" s="30" t="str">
        <f>IF($A3971 ="", "", VLOOKUP($A3971, 'Student reference sheet'!$A$2:$Z$2603,26,FALSE))</f>
        <v/>
      </c>
      <c r="O3971" s="30" t="str">
        <f>IF($A3971 ="", "", VLOOKUP($A3971, 'Student reference sheet'!$A$2:$Z$2603,25,FALSE))</f>
        <v/>
      </c>
      <c r="P3971" s="39" t="str">
        <f>IF($A3971 = "", "", IF(OR(VLOOKUP($A3971,'Student reference sheet'!$A$2:$V$2400,8,FALSE) = "R",  VLOOKUP($A3971,'Student reference sheet'!$A$2:$V$2400,8,FALSE) = "L"), "X", ""))</f>
        <v/>
      </c>
      <c r="Q3971" s="39" t="str">
        <f>IF($A3971 ="", "", VLOOKUP($A3971, 'Student reference sheet'!$A$2:$V$2603,22,FALSE))</f>
        <v/>
      </c>
      <c r="R3971" s="39" t="str">
        <f>IF($A3971 &lt;&gt; "",VLOOKUP($A3971,'Student reference sheet'!$A$2:$V$2329, 5,FALSE), "")</f>
        <v/>
      </c>
      <c r="S3971" s="39" t="str">
        <f>IF($A3971 &lt;&gt; "",VLOOKUP($A3971,'Student reference sheet'!$A$2:$V$2329, 6,FALSE), "")</f>
        <v/>
      </c>
      <c r="T3971" s="30" t="str">
        <f>IF($A3971 = "","",
IF(VLOOKUP($A3971,'Student reference sheet'!$A$2:$V$2329, 10,FALSE) = "Y", "Hispanic",
IF(VLOOKUP($A3971,'Student reference sheet'!$A$2:$V$2329,11,FALSE) &lt;&gt; "",
IF(VLOOKUP($A3971,'Student reference sheet'!$A$2:$V$2329,11,FALSE) = "UNK", "Unknown", VLOOKUP(VALUE(VLOOKUP($A3971,'Student reference sheet'!$A$2:$V$2329,11,FALSE)),'Ethnicity Reference'!$A$2:$B$22,2,FALSE)),
IF(VLOOKUP($A3971,'Student reference sheet'!$A$2:$V$2329,9,FALSE) &lt;&gt; "", VLOOKUP(VALUE(VLOOKUP($A3971,'Student reference sheet'!$A$2:$V$2329,9,FALSE)),'Ethnicity Reference'!$A$2:$B$22,2,FALSE),"Unknown"))))</f>
        <v/>
      </c>
      <c r="U3971" s="35"/>
    </row>
    <row r="3972" spans="1:21" ht="15.75">
      <c r="A3972" s="47"/>
      <c r="B3972" s="33"/>
      <c r="C3972" s="39" t="str">
        <f>IF($A3972 &lt;&gt; "",VLOOKUP($A3972,'Student reference sheet'!$A$2:$V$2329, 3,FALSE), "")</f>
        <v/>
      </c>
      <c r="D3972" s="39" t="str">
        <f>IF($A3972 &lt;&gt; "",VLOOKUP($A3972,'Student reference sheet'!$A$2:$V$2329, 2,FALSE), "")</f>
        <v/>
      </c>
      <c r="E3972" s="35"/>
      <c r="F3972" s="34"/>
      <c r="G3972" s="40" t="str">
        <f t="shared" ca="1" si="186"/>
        <v/>
      </c>
      <c r="H3972" s="40" t="str">
        <f t="shared" ca="1" si="187"/>
        <v/>
      </c>
      <c r="I3972" s="36" t="str">
        <f>IF($A3972 = "", "",
IF(COUNTIF(MINIMUM_DAY_DATES[], Attendance!J3972) &gt; 0, VLOOKUP(Attendance!$G3972,MINIMUM_DAY_PERIOD_SCHEDULE[], 2,TRUE),
IF(COUNTIF(RALLY_DATES[], Attendance!J3972) &gt; 0, VLOOKUP(Attendance!$G3972,RALLY_PERIOD_SCHEDULE[], 2,TRUE),
IF(WEEKDAY(Attendance!$J3972) = 2,
       IF(COUNTIF(FINALS_WEEK_MONDAY_DATE[],Attendance!$J3972) &gt; 0, VLOOKUP(Attendance!$G3972,FINALS_WEEK_MONDAY_PERIOD_SCHEDULE[],2,TRUE),
       VLOOKUP(Attendance!$G3972,REGULAR_WEEK_SCHEDULE[],6,TRUE)),
IF(WEEKDAY($J3972) = 3,
       IF(COUNTIF(FINALS_WEEK_TUESDAY_DATE[],Attendance!$J3972) &gt; 0, VLOOKUP(Attendance!$G3972,FINALS_WEEK_TUESDAY_PERIOD_SCHEDULE[],2,TRUE),
       VLOOKUP(Attendance!$G3972,REGULAR_WEEK_SCHEDULE[[Tuesday]:[Period]],5,TRUE)),
IF(WEEKDAY(Attendance!$J3972) = 4,
        IF(COUNTIF(BLOCK_WEDNESDAY_DATES[],Attendance!$J3972) &gt; 0, VLOOKUP(Attendance!$G3972,BLOCK_WEDNESDAY_PERIOD_SCHEDULE[],2,TRUE),
        IF(COUNTIF(FINALS_WEEK_WEDNESDAY_DATE[],Attendance!$J3972) &gt; 0, VLOOKUP(Attendance!$G3972,FINALS_WEEK_WEDNESDAY_PERIOD_SCHEDULE[],2,TRUE),
       VLOOKUP(Attendance!$G3972,REGULAR_WEEK_SCHEDULE[[Wednesday]:[Period]],4,TRUE))),
IF(WEEKDAY($J3972) = 5,
       IF(COUNTIF(BLOCK_THURSDAY_DATES[],Attendance!$J3972) &gt; 0, VLOOKUP(Attendance!$G3972,BLOCK_THURSDAY_PERIOD_SCHEDULE[],2,TRUE),
       IF(COUNTIF(FINALS_WEEK_THURSDAY_DATE[],Attendance!$J3972) &gt; 0, VLOOKUP(Attendance!$G3972,FINALS_WEEK_THURSDAY_PERIOD_SCHEDULE[],2,TRUE),
       VLOOKUP(Attendance!$G3972,REGULAR_WEEK_SCHEDULE[[Thursday]:[Period]],3,TRUE))),
IF(WEEKDAY(Attendance!$J3972) = 6,
       IF(COUNTIF(FINALS_WEEK_FRIDAY_DATE[],Attendance!$J3972) &gt; 0, VLOOKUP(Attendance!$G3972,FINALS_WEEK_FRIDAY_PERIOD_SCHEDULE[],2,TRUE),
       VLOOKUP(Attendance!$G3972,REGULAR_WEEK_SCHEDULE[[Friday]:[Period]],2,TRUE))))))))))</f>
        <v/>
      </c>
      <c r="J3972" s="41" t="str">
        <f t="shared" ca="1" si="188"/>
        <v/>
      </c>
      <c r="K3972" s="41" t="str">
        <f>IF($A3972 &lt;&gt; "",VLOOKUP($A3972,'Student reference sheet'!$A$2:$V$2329, 7,FALSE), "")</f>
        <v/>
      </c>
      <c r="L3972" s="30" t="str">
        <f>IF($A3972 ="", "", VLOOKUP($A3972, 'Student reference sheet'!$A$2:$Z$2603,23,FALSE))</f>
        <v/>
      </c>
      <c r="M3972" s="30" t="str">
        <f>IF($A3972 ="", "", VLOOKUP($A3972, 'Student reference sheet'!$A$2:$Z$2603,24,FALSE))</f>
        <v/>
      </c>
      <c r="N3972" s="30" t="str">
        <f>IF($A3972 ="", "", VLOOKUP($A3972, 'Student reference sheet'!$A$2:$Z$2603,26,FALSE))</f>
        <v/>
      </c>
      <c r="O3972" s="30" t="str">
        <f>IF($A3972 ="", "", VLOOKUP($A3972, 'Student reference sheet'!$A$2:$Z$2603,25,FALSE))</f>
        <v/>
      </c>
      <c r="P3972" s="39" t="str">
        <f>IF($A3972 = "", "", IF(OR(VLOOKUP($A3972,'Student reference sheet'!$A$2:$V$2400,8,FALSE) = "R",  VLOOKUP($A3972,'Student reference sheet'!$A$2:$V$2400,8,FALSE) = "L"), "X", ""))</f>
        <v/>
      </c>
      <c r="Q3972" s="39" t="str">
        <f>IF($A3972 ="", "", VLOOKUP($A3972, 'Student reference sheet'!$A$2:$V$2603,22,FALSE))</f>
        <v/>
      </c>
      <c r="R3972" s="39" t="str">
        <f>IF($A3972 &lt;&gt; "",VLOOKUP($A3972,'Student reference sheet'!$A$2:$V$2329, 5,FALSE), "")</f>
        <v/>
      </c>
      <c r="S3972" s="39" t="str">
        <f>IF($A3972 &lt;&gt; "",VLOOKUP($A3972,'Student reference sheet'!$A$2:$V$2329, 6,FALSE), "")</f>
        <v/>
      </c>
      <c r="T3972" s="30" t="str">
        <f>IF($A3972 = "","",
IF(VLOOKUP($A3972,'Student reference sheet'!$A$2:$V$2329, 10,FALSE) = "Y", "Hispanic",
IF(VLOOKUP($A3972,'Student reference sheet'!$A$2:$V$2329,11,FALSE) &lt;&gt; "",
IF(VLOOKUP($A3972,'Student reference sheet'!$A$2:$V$2329,11,FALSE) = "UNK", "Unknown", VLOOKUP(VALUE(VLOOKUP($A3972,'Student reference sheet'!$A$2:$V$2329,11,FALSE)),'Ethnicity Reference'!$A$2:$B$22,2,FALSE)),
IF(VLOOKUP($A3972,'Student reference sheet'!$A$2:$V$2329,9,FALSE) &lt;&gt; "", VLOOKUP(VALUE(VLOOKUP($A3972,'Student reference sheet'!$A$2:$V$2329,9,FALSE)),'Ethnicity Reference'!$A$2:$B$22,2,FALSE),"Unknown"))))</f>
        <v/>
      </c>
      <c r="U3972" s="35"/>
    </row>
    <row r="3973" spans="1:21" ht="15.75">
      <c r="A3973" s="47"/>
      <c r="B3973" s="33"/>
      <c r="C3973" s="39" t="str">
        <f>IF($A3973 &lt;&gt; "",VLOOKUP($A3973,'Student reference sheet'!$A$2:$V$2329, 3,FALSE), "")</f>
        <v/>
      </c>
      <c r="D3973" s="39" t="str">
        <f>IF($A3973 &lt;&gt; "",VLOOKUP($A3973,'Student reference sheet'!$A$2:$V$2329, 2,FALSE), "")</f>
        <v/>
      </c>
      <c r="E3973" s="35"/>
      <c r="F3973" s="34"/>
      <c r="G3973" s="40" t="str">
        <f t="shared" ca="1" si="186"/>
        <v/>
      </c>
      <c r="H3973" s="40" t="str">
        <f t="shared" ca="1" si="187"/>
        <v/>
      </c>
      <c r="I3973" s="36" t="str">
        <f>IF($A3973 = "", "",
IF(COUNTIF(MINIMUM_DAY_DATES[], Attendance!J3973) &gt; 0, VLOOKUP(Attendance!$G3973,MINIMUM_DAY_PERIOD_SCHEDULE[], 2,TRUE),
IF(COUNTIF(RALLY_DATES[], Attendance!J3973) &gt; 0, VLOOKUP(Attendance!$G3973,RALLY_PERIOD_SCHEDULE[], 2,TRUE),
IF(WEEKDAY(Attendance!$J3973) = 2,
       IF(COUNTIF(FINALS_WEEK_MONDAY_DATE[],Attendance!$J3973) &gt; 0, VLOOKUP(Attendance!$G3973,FINALS_WEEK_MONDAY_PERIOD_SCHEDULE[],2,TRUE),
       VLOOKUP(Attendance!$G3973,REGULAR_WEEK_SCHEDULE[],6,TRUE)),
IF(WEEKDAY($J3973) = 3,
       IF(COUNTIF(FINALS_WEEK_TUESDAY_DATE[],Attendance!$J3973) &gt; 0, VLOOKUP(Attendance!$G3973,FINALS_WEEK_TUESDAY_PERIOD_SCHEDULE[],2,TRUE),
       VLOOKUP(Attendance!$G3973,REGULAR_WEEK_SCHEDULE[[Tuesday]:[Period]],5,TRUE)),
IF(WEEKDAY(Attendance!$J3973) = 4,
        IF(COUNTIF(BLOCK_WEDNESDAY_DATES[],Attendance!$J3973) &gt; 0, VLOOKUP(Attendance!$G3973,BLOCK_WEDNESDAY_PERIOD_SCHEDULE[],2,TRUE),
        IF(COUNTIF(FINALS_WEEK_WEDNESDAY_DATE[],Attendance!$J3973) &gt; 0, VLOOKUP(Attendance!$G3973,FINALS_WEEK_WEDNESDAY_PERIOD_SCHEDULE[],2,TRUE),
       VLOOKUP(Attendance!$G3973,REGULAR_WEEK_SCHEDULE[[Wednesday]:[Period]],4,TRUE))),
IF(WEEKDAY($J3973) = 5,
       IF(COUNTIF(BLOCK_THURSDAY_DATES[],Attendance!$J3973) &gt; 0, VLOOKUP(Attendance!$G3973,BLOCK_THURSDAY_PERIOD_SCHEDULE[],2,TRUE),
       IF(COUNTIF(FINALS_WEEK_THURSDAY_DATE[],Attendance!$J3973) &gt; 0, VLOOKUP(Attendance!$G3973,FINALS_WEEK_THURSDAY_PERIOD_SCHEDULE[],2,TRUE),
       VLOOKUP(Attendance!$G3973,REGULAR_WEEK_SCHEDULE[[Thursday]:[Period]],3,TRUE))),
IF(WEEKDAY(Attendance!$J3973) = 6,
       IF(COUNTIF(FINALS_WEEK_FRIDAY_DATE[],Attendance!$J3973) &gt; 0, VLOOKUP(Attendance!$G3973,FINALS_WEEK_FRIDAY_PERIOD_SCHEDULE[],2,TRUE),
       VLOOKUP(Attendance!$G3973,REGULAR_WEEK_SCHEDULE[[Friday]:[Period]],2,TRUE))))))))))</f>
        <v/>
      </c>
      <c r="J3973" s="41" t="str">
        <f t="shared" ca="1" si="188"/>
        <v/>
      </c>
      <c r="K3973" s="41" t="str">
        <f>IF($A3973 &lt;&gt; "",VLOOKUP($A3973,'Student reference sheet'!$A$2:$V$2329, 7,FALSE), "")</f>
        <v/>
      </c>
      <c r="L3973" s="30" t="str">
        <f>IF($A3973 ="", "", VLOOKUP($A3973, 'Student reference sheet'!$A$2:$Z$2603,23,FALSE))</f>
        <v/>
      </c>
      <c r="M3973" s="30" t="str">
        <f>IF($A3973 ="", "", VLOOKUP($A3973, 'Student reference sheet'!$A$2:$Z$2603,24,FALSE))</f>
        <v/>
      </c>
      <c r="N3973" s="30" t="str">
        <f>IF($A3973 ="", "", VLOOKUP($A3973, 'Student reference sheet'!$A$2:$Z$2603,26,FALSE))</f>
        <v/>
      </c>
      <c r="O3973" s="30" t="str">
        <f>IF($A3973 ="", "", VLOOKUP($A3973, 'Student reference sheet'!$A$2:$Z$2603,25,FALSE))</f>
        <v/>
      </c>
      <c r="P3973" s="39" t="str">
        <f>IF($A3973 = "", "", IF(OR(VLOOKUP($A3973,'Student reference sheet'!$A$2:$V$2400,8,FALSE) = "R",  VLOOKUP($A3973,'Student reference sheet'!$A$2:$V$2400,8,FALSE) = "L"), "X", ""))</f>
        <v/>
      </c>
      <c r="Q3973" s="39" t="str">
        <f>IF($A3973 ="", "", VLOOKUP($A3973, 'Student reference sheet'!$A$2:$V$2603,22,FALSE))</f>
        <v/>
      </c>
      <c r="R3973" s="39" t="str">
        <f>IF($A3973 &lt;&gt; "",VLOOKUP($A3973,'Student reference sheet'!$A$2:$V$2329, 5,FALSE), "")</f>
        <v/>
      </c>
      <c r="S3973" s="39" t="str">
        <f>IF($A3973 &lt;&gt; "",VLOOKUP($A3973,'Student reference sheet'!$A$2:$V$2329, 6,FALSE), "")</f>
        <v/>
      </c>
      <c r="T3973" s="30" t="str">
        <f>IF($A3973 = "","",
IF(VLOOKUP($A3973,'Student reference sheet'!$A$2:$V$2329, 10,FALSE) = "Y", "Hispanic",
IF(VLOOKUP($A3973,'Student reference sheet'!$A$2:$V$2329,11,FALSE) &lt;&gt; "",
IF(VLOOKUP($A3973,'Student reference sheet'!$A$2:$V$2329,11,FALSE) = "UNK", "Unknown", VLOOKUP(VALUE(VLOOKUP($A3973,'Student reference sheet'!$A$2:$V$2329,11,FALSE)),'Ethnicity Reference'!$A$2:$B$22,2,FALSE)),
IF(VLOOKUP($A3973,'Student reference sheet'!$A$2:$V$2329,9,FALSE) &lt;&gt; "", VLOOKUP(VALUE(VLOOKUP($A3973,'Student reference sheet'!$A$2:$V$2329,9,FALSE)),'Ethnicity Reference'!$A$2:$B$22,2,FALSE),"Unknown"))))</f>
        <v/>
      </c>
      <c r="U3973" s="35"/>
    </row>
    <row r="3974" spans="1:21" ht="15.75">
      <c r="A3974" s="47"/>
      <c r="B3974" s="33"/>
      <c r="C3974" s="39" t="str">
        <f>IF($A3974 &lt;&gt; "",VLOOKUP($A3974,'Student reference sheet'!$A$2:$V$2329, 3,FALSE), "")</f>
        <v/>
      </c>
      <c r="D3974" s="39" t="str">
        <f>IF($A3974 &lt;&gt; "",VLOOKUP($A3974,'Student reference sheet'!$A$2:$V$2329, 2,FALSE), "")</f>
        <v/>
      </c>
      <c r="E3974" s="35"/>
      <c r="F3974" s="34"/>
      <c r="G3974" s="40" t="str">
        <f t="shared" ca="1" si="186"/>
        <v/>
      </c>
      <c r="H3974" s="40" t="str">
        <f t="shared" ca="1" si="187"/>
        <v/>
      </c>
      <c r="I3974" s="36" t="str">
        <f>IF($A3974 = "", "",
IF(COUNTIF(MINIMUM_DAY_DATES[], Attendance!J3974) &gt; 0, VLOOKUP(Attendance!$G3974,MINIMUM_DAY_PERIOD_SCHEDULE[], 2,TRUE),
IF(COUNTIF(RALLY_DATES[], Attendance!J3974) &gt; 0, VLOOKUP(Attendance!$G3974,RALLY_PERIOD_SCHEDULE[], 2,TRUE),
IF(WEEKDAY(Attendance!$J3974) = 2,
       IF(COUNTIF(FINALS_WEEK_MONDAY_DATE[],Attendance!$J3974) &gt; 0, VLOOKUP(Attendance!$G3974,FINALS_WEEK_MONDAY_PERIOD_SCHEDULE[],2,TRUE),
       VLOOKUP(Attendance!$G3974,REGULAR_WEEK_SCHEDULE[],6,TRUE)),
IF(WEEKDAY($J3974) = 3,
       IF(COUNTIF(FINALS_WEEK_TUESDAY_DATE[],Attendance!$J3974) &gt; 0, VLOOKUP(Attendance!$G3974,FINALS_WEEK_TUESDAY_PERIOD_SCHEDULE[],2,TRUE),
       VLOOKUP(Attendance!$G3974,REGULAR_WEEK_SCHEDULE[[Tuesday]:[Period]],5,TRUE)),
IF(WEEKDAY(Attendance!$J3974) = 4,
        IF(COUNTIF(BLOCK_WEDNESDAY_DATES[],Attendance!$J3974) &gt; 0, VLOOKUP(Attendance!$G3974,BLOCK_WEDNESDAY_PERIOD_SCHEDULE[],2,TRUE),
        IF(COUNTIF(FINALS_WEEK_WEDNESDAY_DATE[],Attendance!$J3974) &gt; 0, VLOOKUP(Attendance!$G3974,FINALS_WEEK_WEDNESDAY_PERIOD_SCHEDULE[],2,TRUE),
       VLOOKUP(Attendance!$G3974,REGULAR_WEEK_SCHEDULE[[Wednesday]:[Period]],4,TRUE))),
IF(WEEKDAY($J3974) = 5,
       IF(COUNTIF(BLOCK_THURSDAY_DATES[],Attendance!$J3974) &gt; 0, VLOOKUP(Attendance!$G3974,BLOCK_THURSDAY_PERIOD_SCHEDULE[],2,TRUE),
       IF(COUNTIF(FINALS_WEEK_THURSDAY_DATE[],Attendance!$J3974) &gt; 0, VLOOKUP(Attendance!$G3974,FINALS_WEEK_THURSDAY_PERIOD_SCHEDULE[],2,TRUE),
       VLOOKUP(Attendance!$G3974,REGULAR_WEEK_SCHEDULE[[Thursday]:[Period]],3,TRUE))),
IF(WEEKDAY(Attendance!$J3974) = 6,
       IF(COUNTIF(FINALS_WEEK_FRIDAY_DATE[],Attendance!$J3974) &gt; 0, VLOOKUP(Attendance!$G3974,FINALS_WEEK_FRIDAY_PERIOD_SCHEDULE[],2,TRUE),
       VLOOKUP(Attendance!$G3974,REGULAR_WEEK_SCHEDULE[[Friday]:[Period]],2,TRUE))))))))))</f>
        <v/>
      </c>
      <c r="J3974" s="41" t="str">
        <f t="shared" ca="1" si="188"/>
        <v/>
      </c>
      <c r="K3974" s="41" t="str">
        <f>IF($A3974 &lt;&gt; "",VLOOKUP($A3974,'Student reference sheet'!$A$2:$V$2329, 7,FALSE), "")</f>
        <v/>
      </c>
      <c r="L3974" s="30" t="str">
        <f>IF($A3974 ="", "", VLOOKUP($A3974, 'Student reference sheet'!$A$2:$Z$2603,23,FALSE))</f>
        <v/>
      </c>
      <c r="M3974" s="30" t="str">
        <f>IF($A3974 ="", "", VLOOKUP($A3974, 'Student reference sheet'!$A$2:$Z$2603,24,FALSE))</f>
        <v/>
      </c>
      <c r="N3974" s="30" t="str">
        <f>IF($A3974 ="", "", VLOOKUP($A3974, 'Student reference sheet'!$A$2:$Z$2603,26,FALSE))</f>
        <v/>
      </c>
      <c r="O3974" s="30" t="str">
        <f>IF($A3974 ="", "", VLOOKUP($A3974, 'Student reference sheet'!$A$2:$Z$2603,25,FALSE))</f>
        <v/>
      </c>
      <c r="P3974" s="39" t="str">
        <f>IF($A3974 = "", "", IF(OR(VLOOKUP($A3974,'Student reference sheet'!$A$2:$V$2400,8,FALSE) = "R",  VLOOKUP($A3974,'Student reference sheet'!$A$2:$V$2400,8,FALSE) = "L"), "X", ""))</f>
        <v/>
      </c>
      <c r="Q3974" s="39" t="str">
        <f>IF($A3974 ="", "", VLOOKUP($A3974, 'Student reference sheet'!$A$2:$V$2603,22,FALSE))</f>
        <v/>
      </c>
      <c r="R3974" s="39" t="str">
        <f>IF($A3974 &lt;&gt; "",VLOOKUP($A3974,'Student reference sheet'!$A$2:$V$2329, 5,FALSE), "")</f>
        <v/>
      </c>
      <c r="S3974" s="39" t="str">
        <f>IF($A3974 &lt;&gt; "",VLOOKUP($A3974,'Student reference sheet'!$A$2:$V$2329, 6,FALSE), "")</f>
        <v/>
      </c>
      <c r="T3974" s="30" t="str">
        <f>IF($A3974 = "","",
IF(VLOOKUP($A3974,'Student reference sheet'!$A$2:$V$2329, 10,FALSE) = "Y", "Hispanic",
IF(VLOOKUP($A3974,'Student reference sheet'!$A$2:$V$2329,11,FALSE) &lt;&gt; "",
IF(VLOOKUP($A3974,'Student reference sheet'!$A$2:$V$2329,11,FALSE) = "UNK", "Unknown", VLOOKUP(VALUE(VLOOKUP($A3974,'Student reference sheet'!$A$2:$V$2329,11,FALSE)),'Ethnicity Reference'!$A$2:$B$22,2,FALSE)),
IF(VLOOKUP($A3974,'Student reference sheet'!$A$2:$V$2329,9,FALSE) &lt;&gt; "", VLOOKUP(VALUE(VLOOKUP($A3974,'Student reference sheet'!$A$2:$V$2329,9,FALSE)),'Ethnicity Reference'!$A$2:$B$22,2,FALSE),"Unknown"))))</f>
        <v/>
      </c>
      <c r="U3974" s="35"/>
    </row>
    <row r="3975" spans="1:21" ht="15.75">
      <c r="A3975" s="47"/>
      <c r="B3975" s="33"/>
      <c r="C3975" s="39" t="str">
        <f>IF($A3975 &lt;&gt; "",VLOOKUP($A3975,'Student reference sheet'!$A$2:$V$2329, 3,FALSE), "")</f>
        <v/>
      </c>
      <c r="D3975" s="39" t="str">
        <f>IF($A3975 &lt;&gt; "",VLOOKUP($A3975,'Student reference sheet'!$A$2:$V$2329, 2,FALSE), "")</f>
        <v/>
      </c>
      <c r="E3975" s="35"/>
      <c r="F3975" s="34"/>
      <c r="G3975" s="40" t="str">
        <f t="shared" ca="1" si="186"/>
        <v/>
      </c>
      <c r="H3975" s="40" t="str">
        <f t="shared" ca="1" si="187"/>
        <v/>
      </c>
      <c r="I3975" s="36" t="str">
        <f>IF($A3975 = "", "",
IF(COUNTIF(MINIMUM_DAY_DATES[], Attendance!J3975) &gt; 0, VLOOKUP(Attendance!$G3975,MINIMUM_DAY_PERIOD_SCHEDULE[], 2,TRUE),
IF(COUNTIF(RALLY_DATES[], Attendance!J3975) &gt; 0, VLOOKUP(Attendance!$G3975,RALLY_PERIOD_SCHEDULE[], 2,TRUE),
IF(WEEKDAY(Attendance!$J3975) = 2,
       IF(COUNTIF(FINALS_WEEK_MONDAY_DATE[],Attendance!$J3975) &gt; 0, VLOOKUP(Attendance!$G3975,FINALS_WEEK_MONDAY_PERIOD_SCHEDULE[],2,TRUE),
       VLOOKUP(Attendance!$G3975,REGULAR_WEEK_SCHEDULE[],6,TRUE)),
IF(WEEKDAY($J3975) = 3,
       IF(COUNTIF(FINALS_WEEK_TUESDAY_DATE[],Attendance!$J3975) &gt; 0, VLOOKUP(Attendance!$G3975,FINALS_WEEK_TUESDAY_PERIOD_SCHEDULE[],2,TRUE),
       VLOOKUP(Attendance!$G3975,REGULAR_WEEK_SCHEDULE[[Tuesday]:[Period]],5,TRUE)),
IF(WEEKDAY(Attendance!$J3975) = 4,
        IF(COUNTIF(BLOCK_WEDNESDAY_DATES[],Attendance!$J3975) &gt; 0, VLOOKUP(Attendance!$G3975,BLOCK_WEDNESDAY_PERIOD_SCHEDULE[],2,TRUE),
        IF(COUNTIF(FINALS_WEEK_WEDNESDAY_DATE[],Attendance!$J3975) &gt; 0, VLOOKUP(Attendance!$G3975,FINALS_WEEK_WEDNESDAY_PERIOD_SCHEDULE[],2,TRUE),
       VLOOKUP(Attendance!$G3975,REGULAR_WEEK_SCHEDULE[[Wednesday]:[Period]],4,TRUE))),
IF(WEEKDAY($J3975) = 5,
       IF(COUNTIF(BLOCK_THURSDAY_DATES[],Attendance!$J3975) &gt; 0, VLOOKUP(Attendance!$G3975,BLOCK_THURSDAY_PERIOD_SCHEDULE[],2,TRUE),
       IF(COUNTIF(FINALS_WEEK_THURSDAY_DATE[],Attendance!$J3975) &gt; 0, VLOOKUP(Attendance!$G3975,FINALS_WEEK_THURSDAY_PERIOD_SCHEDULE[],2,TRUE),
       VLOOKUP(Attendance!$G3975,REGULAR_WEEK_SCHEDULE[[Thursday]:[Period]],3,TRUE))),
IF(WEEKDAY(Attendance!$J3975) = 6,
       IF(COUNTIF(FINALS_WEEK_FRIDAY_DATE[],Attendance!$J3975) &gt; 0, VLOOKUP(Attendance!$G3975,FINALS_WEEK_FRIDAY_PERIOD_SCHEDULE[],2,TRUE),
       VLOOKUP(Attendance!$G3975,REGULAR_WEEK_SCHEDULE[[Friday]:[Period]],2,TRUE))))))))))</f>
        <v/>
      </c>
      <c r="J3975" s="41" t="str">
        <f t="shared" ca="1" si="188"/>
        <v/>
      </c>
      <c r="K3975" s="41" t="str">
        <f>IF($A3975 &lt;&gt; "",VLOOKUP($A3975,'Student reference sheet'!$A$2:$V$2329, 7,FALSE), "")</f>
        <v/>
      </c>
      <c r="L3975" s="30" t="str">
        <f>IF($A3975 ="", "", VLOOKUP($A3975, 'Student reference sheet'!$A$2:$Z$2603,23,FALSE))</f>
        <v/>
      </c>
      <c r="M3975" s="30" t="str">
        <f>IF($A3975 ="", "", VLOOKUP($A3975, 'Student reference sheet'!$A$2:$Z$2603,24,FALSE))</f>
        <v/>
      </c>
      <c r="N3975" s="30" t="str">
        <f>IF($A3975 ="", "", VLOOKUP($A3975, 'Student reference sheet'!$A$2:$Z$2603,26,FALSE))</f>
        <v/>
      </c>
      <c r="O3975" s="30" t="str">
        <f>IF($A3975 ="", "", VLOOKUP($A3975, 'Student reference sheet'!$A$2:$Z$2603,25,FALSE))</f>
        <v/>
      </c>
      <c r="P3975" s="39" t="str">
        <f>IF($A3975 = "", "", IF(OR(VLOOKUP($A3975,'Student reference sheet'!$A$2:$V$2400,8,FALSE) = "R",  VLOOKUP($A3975,'Student reference sheet'!$A$2:$V$2400,8,FALSE) = "L"), "X", ""))</f>
        <v/>
      </c>
      <c r="Q3975" s="39" t="str">
        <f>IF($A3975 ="", "", VLOOKUP($A3975, 'Student reference sheet'!$A$2:$V$2603,22,FALSE))</f>
        <v/>
      </c>
      <c r="R3975" s="39" t="str">
        <f>IF($A3975 &lt;&gt; "",VLOOKUP($A3975,'Student reference sheet'!$A$2:$V$2329, 5,FALSE), "")</f>
        <v/>
      </c>
      <c r="S3975" s="39" t="str">
        <f>IF($A3975 &lt;&gt; "",VLOOKUP($A3975,'Student reference sheet'!$A$2:$V$2329, 6,FALSE), "")</f>
        <v/>
      </c>
      <c r="T3975" s="30" t="str">
        <f>IF($A3975 = "","",
IF(VLOOKUP($A3975,'Student reference sheet'!$A$2:$V$2329, 10,FALSE) = "Y", "Hispanic",
IF(VLOOKUP($A3975,'Student reference sheet'!$A$2:$V$2329,11,FALSE) &lt;&gt; "",
IF(VLOOKUP($A3975,'Student reference sheet'!$A$2:$V$2329,11,FALSE) = "UNK", "Unknown", VLOOKUP(VALUE(VLOOKUP($A3975,'Student reference sheet'!$A$2:$V$2329,11,FALSE)),'Ethnicity Reference'!$A$2:$B$22,2,FALSE)),
IF(VLOOKUP($A3975,'Student reference sheet'!$A$2:$V$2329,9,FALSE) &lt;&gt; "", VLOOKUP(VALUE(VLOOKUP($A3975,'Student reference sheet'!$A$2:$V$2329,9,FALSE)),'Ethnicity Reference'!$A$2:$B$22,2,FALSE),"Unknown"))))</f>
        <v/>
      </c>
      <c r="U3975" s="35"/>
    </row>
    <row r="3976" spans="1:21" ht="15.75">
      <c r="A3976" s="47"/>
      <c r="B3976" s="33"/>
      <c r="C3976" s="39" t="str">
        <f>IF($A3976 &lt;&gt; "",VLOOKUP($A3976,'Student reference sheet'!$A$2:$V$2329, 3,FALSE), "")</f>
        <v/>
      </c>
      <c r="D3976" s="39" t="str">
        <f>IF($A3976 &lt;&gt; "",VLOOKUP($A3976,'Student reference sheet'!$A$2:$V$2329, 2,FALSE), "")</f>
        <v/>
      </c>
      <c r="E3976" s="35"/>
      <c r="F3976" s="34"/>
      <c r="G3976" s="40" t="str">
        <f t="shared" ca="1" si="186"/>
        <v/>
      </c>
      <c r="H3976" s="40" t="str">
        <f t="shared" ca="1" si="187"/>
        <v/>
      </c>
      <c r="I3976" s="36" t="str">
        <f>IF($A3976 = "", "",
IF(COUNTIF(MINIMUM_DAY_DATES[], Attendance!J3976) &gt; 0, VLOOKUP(Attendance!$G3976,MINIMUM_DAY_PERIOD_SCHEDULE[], 2,TRUE),
IF(COUNTIF(RALLY_DATES[], Attendance!J3976) &gt; 0, VLOOKUP(Attendance!$G3976,RALLY_PERIOD_SCHEDULE[], 2,TRUE),
IF(WEEKDAY(Attendance!$J3976) = 2,
       IF(COUNTIF(FINALS_WEEK_MONDAY_DATE[],Attendance!$J3976) &gt; 0, VLOOKUP(Attendance!$G3976,FINALS_WEEK_MONDAY_PERIOD_SCHEDULE[],2,TRUE),
       VLOOKUP(Attendance!$G3976,REGULAR_WEEK_SCHEDULE[],6,TRUE)),
IF(WEEKDAY($J3976) = 3,
       IF(COUNTIF(FINALS_WEEK_TUESDAY_DATE[],Attendance!$J3976) &gt; 0, VLOOKUP(Attendance!$G3976,FINALS_WEEK_TUESDAY_PERIOD_SCHEDULE[],2,TRUE),
       VLOOKUP(Attendance!$G3976,REGULAR_WEEK_SCHEDULE[[Tuesday]:[Period]],5,TRUE)),
IF(WEEKDAY(Attendance!$J3976) = 4,
        IF(COUNTIF(BLOCK_WEDNESDAY_DATES[],Attendance!$J3976) &gt; 0, VLOOKUP(Attendance!$G3976,BLOCK_WEDNESDAY_PERIOD_SCHEDULE[],2,TRUE),
        IF(COUNTIF(FINALS_WEEK_WEDNESDAY_DATE[],Attendance!$J3976) &gt; 0, VLOOKUP(Attendance!$G3976,FINALS_WEEK_WEDNESDAY_PERIOD_SCHEDULE[],2,TRUE),
       VLOOKUP(Attendance!$G3976,REGULAR_WEEK_SCHEDULE[[Wednesday]:[Period]],4,TRUE))),
IF(WEEKDAY($J3976) = 5,
       IF(COUNTIF(BLOCK_THURSDAY_DATES[],Attendance!$J3976) &gt; 0, VLOOKUP(Attendance!$G3976,BLOCK_THURSDAY_PERIOD_SCHEDULE[],2,TRUE),
       IF(COUNTIF(FINALS_WEEK_THURSDAY_DATE[],Attendance!$J3976) &gt; 0, VLOOKUP(Attendance!$G3976,FINALS_WEEK_THURSDAY_PERIOD_SCHEDULE[],2,TRUE),
       VLOOKUP(Attendance!$G3976,REGULAR_WEEK_SCHEDULE[[Thursday]:[Period]],3,TRUE))),
IF(WEEKDAY(Attendance!$J3976) = 6,
       IF(COUNTIF(FINALS_WEEK_FRIDAY_DATE[],Attendance!$J3976) &gt; 0, VLOOKUP(Attendance!$G3976,FINALS_WEEK_FRIDAY_PERIOD_SCHEDULE[],2,TRUE),
       VLOOKUP(Attendance!$G3976,REGULAR_WEEK_SCHEDULE[[Friday]:[Period]],2,TRUE))))))))))</f>
        <v/>
      </c>
      <c r="J3976" s="41" t="str">
        <f t="shared" ca="1" si="188"/>
        <v/>
      </c>
      <c r="K3976" s="41" t="str">
        <f>IF($A3976 &lt;&gt; "",VLOOKUP($A3976,'Student reference sheet'!$A$2:$V$2329, 7,FALSE), "")</f>
        <v/>
      </c>
      <c r="L3976" s="30" t="str">
        <f>IF($A3976 ="", "", VLOOKUP($A3976, 'Student reference sheet'!$A$2:$Z$2603,23,FALSE))</f>
        <v/>
      </c>
      <c r="M3976" s="30" t="str">
        <f>IF($A3976 ="", "", VLOOKUP($A3976, 'Student reference sheet'!$A$2:$Z$2603,24,FALSE))</f>
        <v/>
      </c>
      <c r="N3976" s="30" t="str">
        <f>IF($A3976 ="", "", VLOOKUP($A3976, 'Student reference sheet'!$A$2:$Z$2603,26,FALSE))</f>
        <v/>
      </c>
      <c r="O3976" s="30" t="str">
        <f>IF($A3976 ="", "", VLOOKUP($A3976, 'Student reference sheet'!$A$2:$Z$2603,25,FALSE))</f>
        <v/>
      </c>
      <c r="P3976" s="39" t="str">
        <f>IF($A3976 = "", "", IF(OR(VLOOKUP($A3976,'Student reference sheet'!$A$2:$V$2400,8,FALSE) = "R",  VLOOKUP($A3976,'Student reference sheet'!$A$2:$V$2400,8,FALSE) = "L"), "X", ""))</f>
        <v/>
      </c>
      <c r="Q3976" s="39" t="str">
        <f>IF($A3976 ="", "", VLOOKUP($A3976, 'Student reference sheet'!$A$2:$V$2603,22,FALSE))</f>
        <v/>
      </c>
      <c r="R3976" s="39" t="str">
        <f>IF($A3976 &lt;&gt; "",VLOOKUP($A3976,'Student reference sheet'!$A$2:$V$2329, 5,FALSE), "")</f>
        <v/>
      </c>
      <c r="S3976" s="39" t="str">
        <f>IF($A3976 &lt;&gt; "",VLOOKUP($A3976,'Student reference sheet'!$A$2:$V$2329, 6,FALSE), "")</f>
        <v/>
      </c>
      <c r="T3976" s="30" t="str">
        <f>IF($A3976 = "","",
IF(VLOOKUP($A3976,'Student reference sheet'!$A$2:$V$2329, 10,FALSE) = "Y", "Hispanic",
IF(VLOOKUP($A3976,'Student reference sheet'!$A$2:$V$2329,11,FALSE) &lt;&gt; "",
IF(VLOOKUP($A3976,'Student reference sheet'!$A$2:$V$2329,11,FALSE) = "UNK", "Unknown", VLOOKUP(VALUE(VLOOKUP($A3976,'Student reference sheet'!$A$2:$V$2329,11,FALSE)),'Ethnicity Reference'!$A$2:$B$22,2,FALSE)),
IF(VLOOKUP($A3976,'Student reference sheet'!$A$2:$V$2329,9,FALSE) &lt;&gt; "", VLOOKUP(VALUE(VLOOKUP($A3976,'Student reference sheet'!$A$2:$V$2329,9,FALSE)),'Ethnicity Reference'!$A$2:$B$22,2,FALSE),"Unknown"))))</f>
        <v/>
      </c>
      <c r="U3976" s="35"/>
    </row>
    <row r="3977" spans="1:21" ht="15.75">
      <c r="A3977" s="47"/>
      <c r="B3977" s="33"/>
      <c r="C3977" s="39" t="str">
        <f>IF($A3977 &lt;&gt; "",VLOOKUP($A3977,'Student reference sheet'!$A$2:$V$2329, 3,FALSE), "")</f>
        <v/>
      </c>
      <c r="D3977" s="39" t="str">
        <f>IF($A3977 &lt;&gt; "",VLOOKUP($A3977,'Student reference sheet'!$A$2:$V$2329, 2,FALSE), "")</f>
        <v/>
      </c>
      <c r="E3977" s="35"/>
      <c r="F3977" s="34"/>
      <c r="G3977" s="40" t="str">
        <f t="shared" ca="1" si="186"/>
        <v/>
      </c>
      <c r="H3977" s="40" t="str">
        <f t="shared" ca="1" si="187"/>
        <v/>
      </c>
      <c r="I3977" s="36" t="str">
        <f>IF($A3977 = "", "",
IF(COUNTIF(MINIMUM_DAY_DATES[], Attendance!J3977) &gt; 0, VLOOKUP(Attendance!$G3977,MINIMUM_DAY_PERIOD_SCHEDULE[], 2,TRUE),
IF(COUNTIF(RALLY_DATES[], Attendance!J3977) &gt; 0, VLOOKUP(Attendance!$G3977,RALLY_PERIOD_SCHEDULE[], 2,TRUE),
IF(WEEKDAY(Attendance!$J3977) = 2,
       IF(COUNTIF(FINALS_WEEK_MONDAY_DATE[],Attendance!$J3977) &gt; 0, VLOOKUP(Attendance!$G3977,FINALS_WEEK_MONDAY_PERIOD_SCHEDULE[],2,TRUE),
       VLOOKUP(Attendance!$G3977,REGULAR_WEEK_SCHEDULE[],6,TRUE)),
IF(WEEKDAY($J3977) = 3,
       IF(COUNTIF(FINALS_WEEK_TUESDAY_DATE[],Attendance!$J3977) &gt; 0, VLOOKUP(Attendance!$G3977,FINALS_WEEK_TUESDAY_PERIOD_SCHEDULE[],2,TRUE),
       VLOOKUP(Attendance!$G3977,REGULAR_WEEK_SCHEDULE[[Tuesday]:[Period]],5,TRUE)),
IF(WEEKDAY(Attendance!$J3977) = 4,
        IF(COUNTIF(BLOCK_WEDNESDAY_DATES[],Attendance!$J3977) &gt; 0, VLOOKUP(Attendance!$G3977,BLOCK_WEDNESDAY_PERIOD_SCHEDULE[],2,TRUE),
        IF(COUNTIF(FINALS_WEEK_WEDNESDAY_DATE[],Attendance!$J3977) &gt; 0, VLOOKUP(Attendance!$G3977,FINALS_WEEK_WEDNESDAY_PERIOD_SCHEDULE[],2,TRUE),
       VLOOKUP(Attendance!$G3977,REGULAR_WEEK_SCHEDULE[[Wednesday]:[Period]],4,TRUE))),
IF(WEEKDAY($J3977) = 5,
       IF(COUNTIF(BLOCK_THURSDAY_DATES[],Attendance!$J3977) &gt; 0, VLOOKUP(Attendance!$G3977,BLOCK_THURSDAY_PERIOD_SCHEDULE[],2,TRUE),
       IF(COUNTIF(FINALS_WEEK_THURSDAY_DATE[],Attendance!$J3977) &gt; 0, VLOOKUP(Attendance!$G3977,FINALS_WEEK_THURSDAY_PERIOD_SCHEDULE[],2,TRUE),
       VLOOKUP(Attendance!$G3977,REGULAR_WEEK_SCHEDULE[[Thursday]:[Period]],3,TRUE))),
IF(WEEKDAY(Attendance!$J3977) = 6,
       IF(COUNTIF(FINALS_WEEK_FRIDAY_DATE[],Attendance!$J3977) &gt; 0, VLOOKUP(Attendance!$G3977,FINALS_WEEK_FRIDAY_PERIOD_SCHEDULE[],2,TRUE),
       VLOOKUP(Attendance!$G3977,REGULAR_WEEK_SCHEDULE[[Friday]:[Period]],2,TRUE))))))))))</f>
        <v/>
      </c>
      <c r="J3977" s="41" t="str">
        <f t="shared" ca="1" si="188"/>
        <v/>
      </c>
      <c r="K3977" s="41" t="str">
        <f>IF($A3977 &lt;&gt; "",VLOOKUP($A3977,'Student reference sheet'!$A$2:$V$2329, 7,FALSE), "")</f>
        <v/>
      </c>
      <c r="L3977" s="30" t="str">
        <f>IF($A3977 ="", "", VLOOKUP($A3977, 'Student reference sheet'!$A$2:$Z$2603,23,FALSE))</f>
        <v/>
      </c>
      <c r="M3977" s="30" t="str">
        <f>IF($A3977 ="", "", VLOOKUP($A3977, 'Student reference sheet'!$A$2:$Z$2603,24,FALSE))</f>
        <v/>
      </c>
      <c r="N3977" s="30" t="str">
        <f>IF($A3977 ="", "", VLOOKUP($A3977, 'Student reference sheet'!$A$2:$Z$2603,26,FALSE))</f>
        <v/>
      </c>
      <c r="O3977" s="30" t="str">
        <f>IF($A3977 ="", "", VLOOKUP($A3977, 'Student reference sheet'!$A$2:$Z$2603,25,FALSE))</f>
        <v/>
      </c>
      <c r="P3977" s="39" t="str">
        <f>IF($A3977 = "", "", IF(OR(VLOOKUP($A3977,'Student reference sheet'!$A$2:$V$2400,8,FALSE) = "R",  VLOOKUP($A3977,'Student reference sheet'!$A$2:$V$2400,8,FALSE) = "L"), "X", ""))</f>
        <v/>
      </c>
      <c r="Q3977" s="39" t="str">
        <f>IF($A3977 ="", "", VLOOKUP($A3977, 'Student reference sheet'!$A$2:$V$2603,22,FALSE))</f>
        <v/>
      </c>
      <c r="R3977" s="39" t="str">
        <f>IF($A3977 &lt;&gt; "",VLOOKUP($A3977,'Student reference sheet'!$A$2:$V$2329, 5,FALSE), "")</f>
        <v/>
      </c>
      <c r="S3977" s="39" t="str">
        <f>IF($A3977 &lt;&gt; "",VLOOKUP($A3977,'Student reference sheet'!$A$2:$V$2329, 6,FALSE), "")</f>
        <v/>
      </c>
      <c r="T3977" s="30" t="str">
        <f>IF($A3977 = "","",
IF(VLOOKUP($A3977,'Student reference sheet'!$A$2:$V$2329, 10,FALSE) = "Y", "Hispanic",
IF(VLOOKUP($A3977,'Student reference sheet'!$A$2:$V$2329,11,FALSE) &lt;&gt; "",
IF(VLOOKUP($A3977,'Student reference sheet'!$A$2:$V$2329,11,FALSE) = "UNK", "Unknown", VLOOKUP(VALUE(VLOOKUP($A3977,'Student reference sheet'!$A$2:$V$2329,11,FALSE)),'Ethnicity Reference'!$A$2:$B$22,2,FALSE)),
IF(VLOOKUP($A3977,'Student reference sheet'!$A$2:$V$2329,9,FALSE) &lt;&gt; "", VLOOKUP(VALUE(VLOOKUP($A3977,'Student reference sheet'!$A$2:$V$2329,9,FALSE)),'Ethnicity Reference'!$A$2:$B$22,2,FALSE),"Unknown"))))</f>
        <v/>
      </c>
      <c r="U3977" s="35"/>
    </row>
    <row r="3978" spans="1:21" ht="15.75">
      <c r="A3978" s="47"/>
      <c r="B3978" s="33"/>
      <c r="C3978" s="39" t="str">
        <f>IF($A3978 &lt;&gt; "",VLOOKUP($A3978,'Student reference sheet'!$A$2:$V$2329, 3,FALSE), "")</f>
        <v/>
      </c>
      <c r="D3978" s="39" t="str">
        <f>IF($A3978 &lt;&gt; "",VLOOKUP($A3978,'Student reference sheet'!$A$2:$V$2329, 2,FALSE), "")</f>
        <v/>
      </c>
      <c r="E3978" s="35"/>
      <c r="F3978" s="34"/>
      <c r="G3978" s="40" t="str">
        <f t="shared" ref="G3978:G3999" ca="1" si="189">IF(A3978 &lt;&gt;"", IF(G3978 = "",NOW() - TODAY(), G3978), "")</f>
        <v/>
      </c>
      <c r="H3978" s="40" t="str">
        <f t="shared" ref="H3978:H3999" ca="1" si="190">IF(B3978 &lt;&gt;"", IF(H3978 = "",NOW() - TODAY(), H3978), "")</f>
        <v/>
      </c>
      <c r="I3978" s="36" t="str">
        <f>IF($A3978 = "", "",
IF(COUNTIF(MINIMUM_DAY_DATES[], Attendance!J3978) &gt; 0, VLOOKUP(Attendance!$G3978,MINIMUM_DAY_PERIOD_SCHEDULE[], 2,TRUE),
IF(COUNTIF(RALLY_DATES[], Attendance!J3978) &gt; 0, VLOOKUP(Attendance!$G3978,RALLY_PERIOD_SCHEDULE[], 2,TRUE),
IF(WEEKDAY(Attendance!$J3978) = 2,
       IF(COUNTIF(FINALS_WEEK_MONDAY_DATE[],Attendance!$J3978) &gt; 0, VLOOKUP(Attendance!$G3978,FINALS_WEEK_MONDAY_PERIOD_SCHEDULE[],2,TRUE),
       VLOOKUP(Attendance!$G3978,REGULAR_WEEK_SCHEDULE[],6,TRUE)),
IF(WEEKDAY($J3978) = 3,
       IF(COUNTIF(FINALS_WEEK_TUESDAY_DATE[],Attendance!$J3978) &gt; 0, VLOOKUP(Attendance!$G3978,FINALS_WEEK_TUESDAY_PERIOD_SCHEDULE[],2,TRUE),
       VLOOKUP(Attendance!$G3978,REGULAR_WEEK_SCHEDULE[[Tuesday]:[Period]],5,TRUE)),
IF(WEEKDAY(Attendance!$J3978) = 4,
        IF(COUNTIF(BLOCK_WEDNESDAY_DATES[],Attendance!$J3978) &gt; 0, VLOOKUP(Attendance!$G3978,BLOCK_WEDNESDAY_PERIOD_SCHEDULE[],2,TRUE),
        IF(COUNTIF(FINALS_WEEK_WEDNESDAY_DATE[],Attendance!$J3978) &gt; 0, VLOOKUP(Attendance!$G3978,FINALS_WEEK_WEDNESDAY_PERIOD_SCHEDULE[],2,TRUE),
       VLOOKUP(Attendance!$G3978,REGULAR_WEEK_SCHEDULE[[Wednesday]:[Period]],4,TRUE))),
IF(WEEKDAY($J3978) = 5,
       IF(COUNTIF(BLOCK_THURSDAY_DATES[],Attendance!$J3978) &gt; 0, VLOOKUP(Attendance!$G3978,BLOCK_THURSDAY_PERIOD_SCHEDULE[],2,TRUE),
       IF(COUNTIF(FINALS_WEEK_THURSDAY_DATE[],Attendance!$J3978) &gt; 0, VLOOKUP(Attendance!$G3978,FINALS_WEEK_THURSDAY_PERIOD_SCHEDULE[],2,TRUE),
       VLOOKUP(Attendance!$G3978,REGULAR_WEEK_SCHEDULE[[Thursday]:[Period]],3,TRUE))),
IF(WEEKDAY(Attendance!$J3978) = 6,
       IF(COUNTIF(FINALS_WEEK_FRIDAY_DATE[],Attendance!$J3978) &gt; 0, VLOOKUP(Attendance!$G3978,FINALS_WEEK_FRIDAY_PERIOD_SCHEDULE[],2,TRUE),
       VLOOKUP(Attendance!$G3978,REGULAR_WEEK_SCHEDULE[[Friday]:[Period]],2,TRUE))))))))))</f>
        <v/>
      </c>
      <c r="J3978" s="41" t="str">
        <f t="shared" ref="J3978:J3999" ca="1" si="191">IF(A3978 &lt;&gt;"", IF(J3978 = "",TODAY(), J3978), "")</f>
        <v/>
      </c>
      <c r="K3978" s="41" t="str">
        <f>IF($A3978 &lt;&gt; "",VLOOKUP($A3978,'Student reference sheet'!$A$2:$V$2329, 7,FALSE), "")</f>
        <v/>
      </c>
      <c r="L3978" s="30" t="str">
        <f>IF($A3978 ="", "", VLOOKUP($A3978, 'Student reference sheet'!$A$2:$Z$2603,23,FALSE))</f>
        <v/>
      </c>
      <c r="M3978" s="30" t="str">
        <f>IF($A3978 ="", "", VLOOKUP($A3978, 'Student reference sheet'!$A$2:$Z$2603,24,FALSE))</f>
        <v/>
      </c>
      <c r="N3978" s="30" t="str">
        <f>IF($A3978 ="", "", VLOOKUP($A3978, 'Student reference sheet'!$A$2:$Z$2603,26,FALSE))</f>
        <v/>
      </c>
      <c r="O3978" s="30" t="str">
        <f>IF($A3978 ="", "", VLOOKUP($A3978, 'Student reference sheet'!$A$2:$Z$2603,25,FALSE))</f>
        <v/>
      </c>
      <c r="P3978" s="39" t="str">
        <f>IF($A3978 = "", "", IF(OR(VLOOKUP($A3978,'Student reference sheet'!$A$2:$V$2400,8,FALSE) = "R",  VLOOKUP($A3978,'Student reference sheet'!$A$2:$V$2400,8,FALSE) = "L"), "X", ""))</f>
        <v/>
      </c>
      <c r="Q3978" s="39" t="str">
        <f>IF($A3978 ="", "", VLOOKUP($A3978, 'Student reference sheet'!$A$2:$V$2603,22,FALSE))</f>
        <v/>
      </c>
      <c r="R3978" s="39" t="str">
        <f>IF($A3978 &lt;&gt; "",VLOOKUP($A3978,'Student reference sheet'!$A$2:$V$2329, 5,FALSE), "")</f>
        <v/>
      </c>
      <c r="S3978" s="39" t="str">
        <f>IF($A3978 &lt;&gt; "",VLOOKUP($A3978,'Student reference sheet'!$A$2:$V$2329, 6,FALSE), "")</f>
        <v/>
      </c>
      <c r="T3978" s="30" t="str">
        <f>IF($A3978 = "","",
IF(VLOOKUP($A3978,'Student reference sheet'!$A$2:$V$2329, 10,FALSE) = "Y", "Hispanic",
IF(VLOOKUP($A3978,'Student reference sheet'!$A$2:$V$2329,11,FALSE) &lt;&gt; "",
IF(VLOOKUP($A3978,'Student reference sheet'!$A$2:$V$2329,11,FALSE) = "UNK", "Unknown", VLOOKUP(VALUE(VLOOKUP($A3978,'Student reference sheet'!$A$2:$V$2329,11,FALSE)),'Ethnicity Reference'!$A$2:$B$22,2,FALSE)),
IF(VLOOKUP($A3978,'Student reference sheet'!$A$2:$V$2329,9,FALSE) &lt;&gt; "", VLOOKUP(VALUE(VLOOKUP($A3978,'Student reference sheet'!$A$2:$V$2329,9,FALSE)),'Ethnicity Reference'!$A$2:$B$22,2,FALSE),"Unknown"))))</f>
        <v/>
      </c>
      <c r="U3978" s="35"/>
    </row>
    <row r="3979" spans="1:21" ht="15.75">
      <c r="A3979" s="47"/>
      <c r="B3979" s="33"/>
      <c r="C3979" s="39" t="str">
        <f>IF($A3979 &lt;&gt; "",VLOOKUP($A3979,'Student reference sheet'!$A$2:$V$2329, 3,FALSE), "")</f>
        <v/>
      </c>
      <c r="D3979" s="39" t="str">
        <f>IF($A3979 &lt;&gt; "",VLOOKUP($A3979,'Student reference sheet'!$A$2:$V$2329, 2,FALSE), "")</f>
        <v/>
      </c>
      <c r="E3979" s="35"/>
      <c r="F3979" s="34"/>
      <c r="G3979" s="40" t="str">
        <f t="shared" ca="1" si="189"/>
        <v/>
      </c>
      <c r="H3979" s="40" t="str">
        <f t="shared" ca="1" si="190"/>
        <v/>
      </c>
      <c r="I3979" s="36" t="str">
        <f>IF($A3979 = "", "",
IF(COUNTIF(MINIMUM_DAY_DATES[], Attendance!J3979) &gt; 0, VLOOKUP(Attendance!$G3979,MINIMUM_DAY_PERIOD_SCHEDULE[], 2,TRUE),
IF(COUNTIF(RALLY_DATES[], Attendance!J3979) &gt; 0, VLOOKUP(Attendance!$G3979,RALLY_PERIOD_SCHEDULE[], 2,TRUE),
IF(WEEKDAY(Attendance!$J3979) = 2,
       IF(COUNTIF(FINALS_WEEK_MONDAY_DATE[],Attendance!$J3979) &gt; 0, VLOOKUP(Attendance!$G3979,FINALS_WEEK_MONDAY_PERIOD_SCHEDULE[],2,TRUE),
       VLOOKUP(Attendance!$G3979,REGULAR_WEEK_SCHEDULE[],6,TRUE)),
IF(WEEKDAY($J3979) = 3,
       IF(COUNTIF(FINALS_WEEK_TUESDAY_DATE[],Attendance!$J3979) &gt; 0, VLOOKUP(Attendance!$G3979,FINALS_WEEK_TUESDAY_PERIOD_SCHEDULE[],2,TRUE),
       VLOOKUP(Attendance!$G3979,REGULAR_WEEK_SCHEDULE[[Tuesday]:[Period]],5,TRUE)),
IF(WEEKDAY(Attendance!$J3979) = 4,
        IF(COUNTIF(BLOCK_WEDNESDAY_DATES[],Attendance!$J3979) &gt; 0, VLOOKUP(Attendance!$G3979,BLOCK_WEDNESDAY_PERIOD_SCHEDULE[],2,TRUE),
        IF(COUNTIF(FINALS_WEEK_WEDNESDAY_DATE[],Attendance!$J3979) &gt; 0, VLOOKUP(Attendance!$G3979,FINALS_WEEK_WEDNESDAY_PERIOD_SCHEDULE[],2,TRUE),
       VLOOKUP(Attendance!$G3979,REGULAR_WEEK_SCHEDULE[[Wednesday]:[Period]],4,TRUE))),
IF(WEEKDAY($J3979) = 5,
       IF(COUNTIF(BLOCK_THURSDAY_DATES[],Attendance!$J3979) &gt; 0, VLOOKUP(Attendance!$G3979,BLOCK_THURSDAY_PERIOD_SCHEDULE[],2,TRUE),
       IF(COUNTIF(FINALS_WEEK_THURSDAY_DATE[],Attendance!$J3979) &gt; 0, VLOOKUP(Attendance!$G3979,FINALS_WEEK_THURSDAY_PERIOD_SCHEDULE[],2,TRUE),
       VLOOKUP(Attendance!$G3979,REGULAR_WEEK_SCHEDULE[[Thursday]:[Period]],3,TRUE))),
IF(WEEKDAY(Attendance!$J3979) = 6,
       IF(COUNTIF(FINALS_WEEK_FRIDAY_DATE[],Attendance!$J3979) &gt; 0, VLOOKUP(Attendance!$G3979,FINALS_WEEK_FRIDAY_PERIOD_SCHEDULE[],2,TRUE),
       VLOOKUP(Attendance!$G3979,REGULAR_WEEK_SCHEDULE[[Friday]:[Period]],2,TRUE))))))))))</f>
        <v/>
      </c>
      <c r="J3979" s="41" t="str">
        <f t="shared" ca="1" si="191"/>
        <v/>
      </c>
      <c r="K3979" s="41" t="str">
        <f>IF($A3979 &lt;&gt; "",VLOOKUP($A3979,'Student reference sheet'!$A$2:$V$2329, 7,FALSE), "")</f>
        <v/>
      </c>
      <c r="L3979" s="30" t="str">
        <f>IF($A3979 ="", "", VLOOKUP($A3979, 'Student reference sheet'!$A$2:$Z$2603,23,FALSE))</f>
        <v/>
      </c>
      <c r="M3979" s="30" t="str">
        <f>IF($A3979 ="", "", VLOOKUP($A3979, 'Student reference sheet'!$A$2:$Z$2603,24,FALSE))</f>
        <v/>
      </c>
      <c r="N3979" s="30" t="str">
        <f>IF($A3979 ="", "", VLOOKUP($A3979, 'Student reference sheet'!$A$2:$Z$2603,26,FALSE))</f>
        <v/>
      </c>
      <c r="O3979" s="30" t="str">
        <f>IF($A3979 ="", "", VLOOKUP($A3979, 'Student reference sheet'!$A$2:$Z$2603,25,FALSE))</f>
        <v/>
      </c>
      <c r="P3979" s="39" t="str">
        <f>IF($A3979 = "", "", IF(OR(VLOOKUP($A3979,'Student reference sheet'!$A$2:$V$2400,8,FALSE) = "R",  VLOOKUP($A3979,'Student reference sheet'!$A$2:$V$2400,8,FALSE) = "L"), "X", ""))</f>
        <v/>
      </c>
      <c r="Q3979" s="39" t="str">
        <f>IF($A3979 ="", "", VLOOKUP($A3979, 'Student reference sheet'!$A$2:$V$2603,22,FALSE))</f>
        <v/>
      </c>
      <c r="R3979" s="39" t="str">
        <f>IF($A3979 &lt;&gt; "",VLOOKUP($A3979,'Student reference sheet'!$A$2:$V$2329, 5,FALSE), "")</f>
        <v/>
      </c>
      <c r="S3979" s="39" t="str">
        <f>IF($A3979 &lt;&gt; "",VLOOKUP($A3979,'Student reference sheet'!$A$2:$V$2329, 6,FALSE), "")</f>
        <v/>
      </c>
      <c r="T3979" s="30" t="str">
        <f>IF($A3979 = "","",
IF(VLOOKUP($A3979,'Student reference sheet'!$A$2:$V$2329, 10,FALSE) = "Y", "Hispanic",
IF(VLOOKUP($A3979,'Student reference sheet'!$A$2:$V$2329,11,FALSE) &lt;&gt; "",
IF(VLOOKUP($A3979,'Student reference sheet'!$A$2:$V$2329,11,FALSE) = "UNK", "Unknown", VLOOKUP(VALUE(VLOOKUP($A3979,'Student reference sheet'!$A$2:$V$2329,11,FALSE)),'Ethnicity Reference'!$A$2:$B$22,2,FALSE)),
IF(VLOOKUP($A3979,'Student reference sheet'!$A$2:$V$2329,9,FALSE) &lt;&gt; "", VLOOKUP(VALUE(VLOOKUP($A3979,'Student reference sheet'!$A$2:$V$2329,9,FALSE)),'Ethnicity Reference'!$A$2:$B$22,2,FALSE),"Unknown"))))</f>
        <v/>
      </c>
      <c r="U3979" s="35"/>
    </row>
    <row r="3980" spans="1:21" ht="15.75">
      <c r="A3980" s="47"/>
      <c r="B3980" s="33"/>
      <c r="C3980" s="39" t="str">
        <f>IF($A3980 &lt;&gt; "",VLOOKUP($A3980,'Student reference sheet'!$A$2:$V$2329, 3,FALSE), "")</f>
        <v/>
      </c>
      <c r="D3980" s="39" t="str">
        <f>IF($A3980 &lt;&gt; "",VLOOKUP($A3980,'Student reference sheet'!$A$2:$V$2329, 2,FALSE), "")</f>
        <v/>
      </c>
      <c r="E3980" s="35"/>
      <c r="F3980" s="34"/>
      <c r="G3980" s="40" t="str">
        <f t="shared" ca="1" si="189"/>
        <v/>
      </c>
      <c r="H3980" s="40" t="str">
        <f t="shared" ca="1" si="190"/>
        <v/>
      </c>
      <c r="I3980" s="36" t="str">
        <f>IF($A3980 = "", "",
IF(COUNTIF(MINIMUM_DAY_DATES[], Attendance!J3980) &gt; 0, VLOOKUP(Attendance!$G3980,MINIMUM_DAY_PERIOD_SCHEDULE[], 2,TRUE),
IF(COUNTIF(RALLY_DATES[], Attendance!J3980) &gt; 0, VLOOKUP(Attendance!$G3980,RALLY_PERIOD_SCHEDULE[], 2,TRUE),
IF(WEEKDAY(Attendance!$J3980) = 2,
       IF(COUNTIF(FINALS_WEEK_MONDAY_DATE[],Attendance!$J3980) &gt; 0, VLOOKUP(Attendance!$G3980,FINALS_WEEK_MONDAY_PERIOD_SCHEDULE[],2,TRUE),
       VLOOKUP(Attendance!$G3980,REGULAR_WEEK_SCHEDULE[],6,TRUE)),
IF(WEEKDAY($J3980) = 3,
       IF(COUNTIF(FINALS_WEEK_TUESDAY_DATE[],Attendance!$J3980) &gt; 0, VLOOKUP(Attendance!$G3980,FINALS_WEEK_TUESDAY_PERIOD_SCHEDULE[],2,TRUE),
       VLOOKUP(Attendance!$G3980,REGULAR_WEEK_SCHEDULE[[Tuesday]:[Period]],5,TRUE)),
IF(WEEKDAY(Attendance!$J3980) = 4,
        IF(COUNTIF(BLOCK_WEDNESDAY_DATES[],Attendance!$J3980) &gt; 0, VLOOKUP(Attendance!$G3980,BLOCK_WEDNESDAY_PERIOD_SCHEDULE[],2,TRUE),
        IF(COUNTIF(FINALS_WEEK_WEDNESDAY_DATE[],Attendance!$J3980) &gt; 0, VLOOKUP(Attendance!$G3980,FINALS_WEEK_WEDNESDAY_PERIOD_SCHEDULE[],2,TRUE),
       VLOOKUP(Attendance!$G3980,REGULAR_WEEK_SCHEDULE[[Wednesday]:[Period]],4,TRUE))),
IF(WEEKDAY($J3980) = 5,
       IF(COUNTIF(BLOCK_THURSDAY_DATES[],Attendance!$J3980) &gt; 0, VLOOKUP(Attendance!$G3980,BLOCK_THURSDAY_PERIOD_SCHEDULE[],2,TRUE),
       IF(COUNTIF(FINALS_WEEK_THURSDAY_DATE[],Attendance!$J3980) &gt; 0, VLOOKUP(Attendance!$G3980,FINALS_WEEK_THURSDAY_PERIOD_SCHEDULE[],2,TRUE),
       VLOOKUP(Attendance!$G3980,REGULAR_WEEK_SCHEDULE[[Thursday]:[Period]],3,TRUE))),
IF(WEEKDAY(Attendance!$J3980) = 6,
       IF(COUNTIF(FINALS_WEEK_FRIDAY_DATE[],Attendance!$J3980) &gt; 0, VLOOKUP(Attendance!$G3980,FINALS_WEEK_FRIDAY_PERIOD_SCHEDULE[],2,TRUE),
       VLOOKUP(Attendance!$G3980,REGULAR_WEEK_SCHEDULE[[Friday]:[Period]],2,TRUE))))))))))</f>
        <v/>
      </c>
      <c r="J3980" s="41" t="str">
        <f t="shared" ca="1" si="191"/>
        <v/>
      </c>
      <c r="K3980" s="41" t="str">
        <f>IF($A3980 &lt;&gt; "",VLOOKUP($A3980,'Student reference sheet'!$A$2:$V$2329, 7,FALSE), "")</f>
        <v/>
      </c>
      <c r="L3980" s="30" t="str">
        <f>IF($A3980 ="", "", VLOOKUP($A3980, 'Student reference sheet'!$A$2:$Z$2603,23,FALSE))</f>
        <v/>
      </c>
      <c r="M3980" s="30" t="str">
        <f>IF($A3980 ="", "", VLOOKUP($A3980, 'Student reference sheet'!$A$2:$Z$2603,24,FALSE))</f>
        <v/>
      </c>
      <c r="N3980" s="30" t="str">
        <f>IF($A3980 ="", "", VLOOKUP($A3980, 'Student reference sheet'!$A$2:$Z$2603,26,FALSE))</f>
        <v/>
      </c>
      <c r="O3980" s="30" t="str">
        <f>IF($A3980 ="", "", VLOOKUP($A3980, 'Student reference sheet'!$A$2:$Z$2603,25,FALSE))</f>
        <v/>
      </c>
      <c r="P3980" s="39" t="str">
        <f>IF($A3980 = "", "", IF(OR(VLOOKUP($A3980,'Student reference sheet'!$A$2:$V$2400,8,FALSE) = "R",  VLOOKUP($A3980,'Student reference sheet'!$A$2:$V$2400,8,FALSE) = "L"), "X", ""))</f>
        <v/>
      </c>
      <c r="Q3980" s="39" t="str">
        <f>IF($A3980 ="", "", VLOOKUP($A3980, 'Student reference sheet'!$A$2:$V$2603,22,FALSE))</f>
        <v/>
      </c>
      <c r="R3980" s="39" t="str">
        <f>IF($A3980 &lt;&gt; "",VLOOKUP($A3980,'Student reference sheet'!$A$2:$V$2329, 5,FALSE), "")</f>
        <v/>
      </c>
      <c r="S3980" s="39" t="str">
        <f>IF($A3980 &lt;&gt; "",VLOOKUP($A3980,'Student reference sheet'!$A$2:$V$2329, 6,FALSE), "")</f>
        <v/>
      </c>
      <c r="T3980" s="30" t="str">
        <f>IF($A3980 = "","",
IF(VLOOKUP($A3980,'Student reference sheet'!$A$2:$V$2329, 10,FALSE) = "Y", "Hispanic",
IF(VLOOKUP($A3980,'Student reference sheet'!$A$2:$V$2329,11,FALSE) &lt;&gt; "",
IF(VLOOKUP($A3980,'Student reference sheet'!$A$2:$V$2329,11,FALSE) = "UNK", "Unknown", VLOOKUP(VALUE(VLOOKUP($A3980,'Student reference sheet'!$A$2:$V$2329,11,FALSE)),'Ethnicity Reference'!$A$2:$B$22,2,FALSE)),
IF(VLOOKUP($A3980,'Student reference sheet'!$A$2:$V$2329,9,FALSE) &lt;&gt; "", VLOOKUP(VALUE(VLOOKUP($A3980,'Student reference sheet'!$A$2:$V$2329,9,FALSE)),'Ethnicity Reference'!$A$2:$B$22,2,FALSE),"Unknown"))))</f>
        <v/>
      </c>
      <c r="U3980" s="35"/>
    </row>
    <row r="3981" spans="1:21" ht="15.75">
      <c r="A3981" s="47"/>
      <c r="B3981" s="33"/>
      <c r="C3981" s="39" t="str">
        <f>IF($A3981 &lt;&gt; "",VLOOKUP($A3981,'Student reference sheet'!$A$2:$V$2329, 3,FALSE), "")</f>
        <v/>
      </c>
      <c r="D3981" s="39" t="str">
        <f>IF($A3981 &lt;&gt; "",VLOOKUP($A3981,'Student reference sheet'!$A$2:$V$2329, 2,FALSE), "")</f>
        <v/>
      </c>
      <c r="E3981" s="35"/>
      <c r="F3981" s="34"/>
      <c r="G3981" s="40" t="str">
        <f t="shared" ca="1" si="189"/>
        <v/>
      </c>
      <c r="H3981" s="40" t="str">
        <f t="shared" ca="1" si="190"/>
        <v/>
      </c>
      <c r="I3981" s="36" t="str">
        <f>IF($A3981 = "", "",
IF(COUNTIF(MINIMUM_DAY_DATES[], Attendance!J3981) &gt; 0, VLOOKUP(Attendance!$G3981,MINIMUM_DAY_PERIOD_SCHEDULE[], 2,TRUE),
IF(COUNTIF(RALLY_DATES[], Attendance!J3981) &gt; 0, VLOOKUP(Attendance!$G3981,RALLY_PERIOD_SCHEDULE[], 2,TRUE),
IF(WEEKDAY(Attendance!$J3981) = 2,
       IF(COUNTIF(FINALS_WEEK_MONDAY_DATE[],Attendance!$J3981) &gt; 0, VLOOKUP(Attendance!$G3981,FINALS_WEEK_MONDAY_PERIOD_SCHEDULE[],2,TRUE),
       VLOOKUP(Attendance!$G3981,REGULAR_WEEK_SCHEDULE[],6,TRUE)),
IF(WEEKDAY($J3981) = 3,
       IF(COUNTIF(FINALS_WEEK_TUESDAY_DATE[],Attendance!$J3981) &gt; 0, VLOOKUP(Attendance!$G3981,FINALS_WEEK_TUESDAY_PERIOD_SCHEDULE[],2,TRUE),
       VLOOKUP(Attendance!$G3981,REGULAR_WEEK_SCHEDULE[[Tuesday]:[Period]],5,TRUE)),
IF(WEEKDAY(Attendance!$J3981) = 4,
        IF(COUNTIF(BLOCK_WEDNESDAY_DATES[],Attendance!$J3981) &gt; 0, VLOOKUP(Attendance!$G3981,BLOCK_WEDNESDAY_PERIOD_SCHEDULE[],2,TRUE),
        IF(COUNTIF(FINALS_WEEK_WEDNESDAY_DATE[],Attendance!$J3981) &gt; 0, VLOOKUP(Attendance!$G3981,FINALS_WEEK_WEDNESDAY_PERIOD_SCHEDULE[],2,TRUE),
       VLOOKUP(Attendance!$G3981,REGULAR_WEEK_SCHEDULE[[Wednesday]:[Period]],4,TRUE))),
IF(WEEKDAY($J3981) = 5,
       IF(COUNTIF(BLOCK_THURSDAY_DATES[],Attendance!$J3981) &gt; 0, VLOOKUP(Attendance!$G3981,BLOCK_THURSDAY_PERIOD_SCHEDULE[],2,TRUE),
       IF(COUNTIF(FINALS_WEEK_THURSDAY_DATE[],Attendance!$J3981) &gt; 0, VLOOKUP(Attendance!$G3981,FINALS_WEEK_THURSDAY_PERIOD_SCHEDULE[],2,TRUE),
       VLOOKUP(Attendance!$G3981,REGULAR_WEEK_SCHEDULE[[Thursday]:[Period]],3,TRUE))),
IF(WEEKDAY(Attendance!$J3981) = 6,
       IF(COUNTIF(FINALS_WEEK_FRIDAY_DATE[],Attendance!$J3981) &gt; 0, VLOOKUP(Attendance!$G3981,FINALS_WEEK_FRIDAY_PERIOD_SCHEDULE[],2,TRUE),
       VLOOKUP(Attendance!$G3981,REGULAR_WEEK_SCHEDULE[[Friday]:[Period]],2,TRUE))))))))))</f>
        <v/>
      </c>
      <c r="J3981" s="41" t="str">
        <f t="shared" ca="1" si="191"/>
        <v/>
      </c>
      <c r="K3981" s="41" t="str">
        <f>IF($A3981 &lt;&gt; "",VLOOKUP($A3981,'Student reference sheet'!$A$2:$V$2329, 7,FALSE), "")</f>
        <v/>
      </c>
      <c r="L3981" s="30" t="str">
        <f>IF($A3981 ="", "", VLOOKUP($A3981, 'Student reference sheet'!$A$2:$Z$2603,23,FALSE))</f>
        <v/>
      </c>
      <c r="M3981" s="30" t="str">
        <f>IF($A3981 ="", "", VLOOKUP($A3981, 'Student reference sheet'!$A$2:$Z$2603,24,FALSE))</f>
        <v/>
      </c>
      <c r="N3981" s="30" t="str">
        <f>IF($A3981 ="", "", VLOOKUP($A3981, 'Student reference sheet'!$A$2:$Z$2603,26,FALSE))</f>
        <v/>
      </c>
      <c r="O3981" s="30" t="str">
        <f>IF($A3981 ="", "", VLOOKUP($A3981, 'Student reference sheet'!$A$2:$Z$2603,25,FALSE))</f>
        <v/>
      </c>
      <c r="P3981" s="39" t="str">
        <f>IF($A3981 = "", "", IF(OR(VLOOKUP($A3981,'Student reference sheet'!$A$2:$V$2400,8,FALSE) = "R",  VLOOKUP($A3981,'Student reference sheet'!$A$2:$V$2400,8,FALSE) = "L"), "X", ""))</f>
        <v/>
      </c>
      <c r="Q3981" s="39" t="str">
        <f>IF($A3981 ="", "", VLOOKUP($A3981, 'Student reference sheet'!$A$2:$V$2603,22,FALSE))</f>
        <v/>
      </c>
      <c r="R3981" s="39" t="str">
        <f>IF($A3981 &lt;&gt; "",VLOOKUP($A3981,'Student reference sheet'!$A$2:$V$2329, 5,FALSE), "")</f>
        <v/>
      </c>
      <c r="S3981" s="39" t="str">
        <f>IF($A3981 &lt;&gt; "",VLOOKUP($A3981,'Student reference sheet'!$A$2:$V$2329, 6,FALSE), "")</f>
        <v/>
      </c>
      <c r="T3981" s="30" t="str">
        <f>IF($A3981 = "","",
IF(VLOOKUP($A3981,'Student reference sheet'!$A$2:$V$2329, 10,FALSE) = "Y", "Hispanic",
IF(VLOOKUP($A3981,'Student reference sheet'!$A$2:$V$2329,11,FALSE) &lt;&gt; "",
IF(VLOOKUP($A3981,'Student reference sheet'!$A$2:$V$2329,11,FALSE) = "UNK", "Unknown", VLOOKUP(VALUE(VLOOKUP($A3981,'Student reference sheet'!$A$2:$V$2329,11,FALSE)),'Ethnicity Reference'!$A$2:$B$22,2,FALSE)),
IF(VLOOKUP($A3981,'Student reference sheet'!$A$2:$V$2329,9,FALSE) &lt;&gt; "", VLOOKUP(VALUE(VLOOKUP($A3981,'Student reference sheet'!$A$2:$V$2329,9,FALSE)),'Ethnicity Reference'!$A$2:$B$22,2,FALSE),"Unknown"))))</f>
        <v/>
      </c>
      <c r="U3981" s="35"/>
    </row>
    <row r="3982" spans="1:21" ht="15.75">
      <c r="A3982" s="47"/>
      <c r="B3982" s="33"/>
      <c r="C3982" s="39" t="str">
        <f>IF($A3982 &lt;&gt; "",VLOOKUP($A3982,'Student reference sheet'!$A$2:$V$2329, 3,FALSE), "")</f>
        <v/>
      </c>
      <c r="D3982" s="39" t="str">
        <f>IF($A3982 &lt;&gt; "",VLOOKUP($A3982,'Student reference sheet'!$A$2:$V$2329, 2,FALSE), "")</f>
        <v/>
      </c>
      <c r="E3982" s="35"/>
      <c r="F3982" s="34"/>
      <c r="G3982" s="40" t="str">
        <f t="shared" ca="1" si="189"/>
        <v/>
      </c>
      <c r="H3982" s="40" t="str">
        <f t="shared" ca="1" si="190"/>
        <v/>
      </c>
      <c r="I3982" s="36" t="str">
        <f>IF($A3982 = "", "",
IF(COUNTIF(MINIMUM_DAY_DATES[], Attendance!J3982) &gt; 0, VLOOKUP(Attendance!$G3982,MINIMUM_DAY_PERIOD_SCHEDULE[], 2,TRUE),
IF(COUNTIF(RALLY_DATES[], Attendance!J3982) &gt; 0, VLOOKUP(Attendance!$G3982,RALLY_PERIOD_SCHEDULE[], 2,TRUE),
IF(WEEKDAY(Attendance!$J3982) = 2,
       IF(COUNTIF(FINALS_WEEK_MONDAY_DATE[],Attendance!$J3982) &gt; 0, VLOOKUP(Attendance!$G3982,FINALS_WEEK_MONDAY_PERIOD_SCHEDULE[],2,TRUE),
       VLOOKUP(Attendance!$G3982,REGULAR_WEEK_SCHEDULE[],6,TRUE)),
IF(WEEKDAY($J3982) = 3,
       IF(COUNTIF(FINALS_WEEK_TUESDAY_DATE[],Attendance!$J3982) &gt; 0, VLOOKUP(Attendance!$G3982,FINALS_WEEK_TUESDAY_PERIOD_SCHEDULE[],2,TRUE),
       VLOOKUP(Attendance!$G3982,REGULAR_WEEK_SCHEDULE[[Tuesday]:[Period]],5,TRUE)),
IF(WEEKDAY(Attendance!$J3982) = 4,
        IF(COUNTIF(BLOCK_WEDNESDAY_DATES[],Attendance!$J3982) &gt; 0, VLOOKUP(Attendance!$G3982,BLOCK_WEDNESDAY_PERIOD_SCHEDULE[],2,TRUE),
        IF(COUNTIF(FINALS_WEEK_WEDNESDAY_DATE[],Attendance!$J3982) &gt; 0, VLOOKUP(Attendance!$G3982,FINALS_WEEK_WEDNESDAY_PERIOD_SCHEDULE[],2,TRUE),
       VLOOKUP(Attendance!$G3982,REGULAR_WEEK_SCHEDULE[[Wednesday]:[Period]],4,TRUE))),
IF(WEEKDAY($J3982) = 5,
       IF(COUNTIF(BLOCK_THURSDAY_DATES[],Attendance!$J3982) &gt; 0, VLOOKUP(Attendance!$G3982,BLOCK_THURSDAY_PERIOD_SCHEDULE[],2,TRUE),
       IF(COUNTIF(FINALS_WEEK_THURSDAY_DATE[],Attendance!$J3982) &gt; 0, VLOOKUP(Attendance!$G3982,FINALS_WEEK_THURSDAY_PERIOD_SCHEDULE[],2,TRUE),
       VLOOKUP(Attendance!$G3982,REGULAR_WEEK_SCHEDULE[[Thursday]:[Period]],3,TRUE))),
IF(WEEKDAY(Attendance!$J3982) = 6,
       IF(COUNTIF(FINALS_WEEK_FRIDAY_DATE[],Attendance!$J3982) &gt; 0, VLOOKUP(Attendance!$G3982,FINALS_WEEK_FRIDAY_PERIOD_SCHEDULE[],2,TRUE),
       VLOOKUP(Attendance!$G3982,REGULAR_WEEK_SCHEDULE[[Friday]:[Period]],2,TRUE))))))))))</f>
        <v/>
      </c>
      <c r="J3982" s="41" t="str">
        <f t="shared" ca="1" si="191"/>
        <v/>
      </c>
      <c r="K3982" s="41" t="str">
        <f>IF($A3982 &lt;&gt; "",VLOOKUP($A3982,'Student reference sheet'!$A$2:$V$2329, 7,FALSE), "")</f>
        <v/>
      </c>
      <c r="L3982" s="30" t="str">
        <f>IF($A3982 ="", "", VLOOKUP($A3982, 'Student reference sheet'!$A$2:$Z$2603,23,FALSE))</f>
        <v/>
      </c>
      <c r="M3982" s="30" t="str">
        <f>IF($A3982 ="", "", VLOOKUP($A3982, 'Student reference sheet'!$A$2:$Z$2603,24,FALSE))</f>
        <v/>
      </c>
      <c r="N3982" s="30" t="str">
        <f>IF($A3982 ="", "", VLOOKUP($A3982, 'Student reference sheet'!$A$2:$Z$2603,26,FALSE))</f>
        <v/>
      </c>
      <c r="O3982" s="30" t="str">
        <f>IF($A3982 ="", "", VLOOKUP($A3982, 'Student reference sheet'!$A$2:$Z$2603,25,FALSE))</f>
        <v/>
      </c>
      <c r="P3982" s="39" t="str">
        <f>IF($A3982 = "", "", IF(OR(VLOOKUP($A3982,'Student reference sheet'!$A$2:$V$2400,8,FALSE) = "R",  VLOOKUP($A3982,'Student reference sheet'!$A$2:$V$2400,8,FALSE) = "L"), "X", ""))</f>
        <v/>
      </c>
      <c r="Q3982" s="39" t="str">
        <f>IF($A3982 ="", "", VLOOKUP($A3982, 'Student reference sheet'!$A$2:$V$2603,22,FALSE))</f>
        <v/>
      </c>
      <c r="R3982" s="39" t="str">
        <f>IF($A3982 &lt;&gt; "",VLOOKUP($A3982,'Student reference sheet'!$A$2:$V$2329, 5,FALSE), "")</f>
        <v/>
      </c>
      <c r="S3982" s="39" t="str">
        <f>IF($A3982 &lt;&gt; "",VLOOKUP($A3982,'Student reference sheet'!$A$2:$V$2329, 6,FALSE), "")</f>
        <v/>
      </c>
      <c r="T3982" s="30" t="str">
        <f>IF($A3982 = "","",
IF(VLOOKUP($A3982,'Student reference sheet'!$A$2:$V$2329, 10,FALSE) = "Y", "Hispanic",
IF(VLOOKUP($A3982,'Student reference sheet'!$A$2:$V$2329,11,FALSE) &lt;&gt; "",
IF(VLOOKUP($A3982,'Student reference sheet'!$A$2:$V$2329,11,FALSE) = "UNK", "Unknown", VLOOKUP(VALUE(VLOOKUP($A3982,'Student reference sheet'!$A$2:$V$2329,11,FALSE)),'Ethnicity Reference'!$A$2:$B$22,2,FALSE)),
IF(VLOOKUP($A3982,'Student reference sheet'!$A$2:$V$2329,9,FALSE) &lt;&gt; "", VLOOKUP(VALUE(VLOOKUP($A3982,'Student reference sheet'!$A$2:$V$2329,9,FALSE)),'Ethnicity Reference'!$A$2:$B$22,2,FALSE),"Unknown"))))</f>
        <v/>
      </c>
      <c r="U3982" s="35"/>
    </row>
    <row r="3983" spans="1:21" ht="15.75">
      <c r="A3983" s="47"/>
      <c r="B3983" s="33"/>
      <c r="C3983" s="39" t="str">
        <f>IF($A3983 &lt;&gt; "",VLOOKUP($A3983,'Student reference sheet'!$A$2:$V$2329, 3,FALSE), "")</f>
        <v/>
      </c>
      <c r="D3983" s="39" t="str">
        <f>IF($A3983 &lt;&gt; "",VLOOKUP($A3983,'Student reference sheet'!$A$2:$V$2329, 2,FALSE), "")</f>
        <v/>
      </c>
      <c r="E3983" s="35"/>
      <c r="F3983" s="34"/>
      <c r="G3983" s="40" t="str">
        <f t="shared" ca="1" si="189"/>
        <v/>
      </c>
      <c r="H3983" s="40" t="str">
        <f t="shared" ca="1" si="190"/>
        <v/>
      </c>
      <c r="I3983" s="36" t="str">
        <f>IF($A3983 = "", "",
IF(COUNTIF(MINIMUM_DAY_DATES[], Attendance!J3983) &gt; 0, VLOOKUP(Attendance!$G3983,MINIMUM_DAY_PERIOD_SCHEDULE[], 2,TRUE),
IF(COUNTIF(RALLY_DATES[], Attendance!J3983) &gt; 0, VLOOKUP(Attendance!$G3983,RALLY_PERIOD_SCHEDULE[], 2,TRUE),
IF(WEEKDAY(Attendance!$J3983) = 2,
       IF(COUNTIF(FINALS_WEEK_MONDAY_DATE[],Attendance!$J3983) &gt; 0, VLOOKUP(Attendance!$G3983,FINALS_WEEK_MONDAY_PERIOD_SCHEDULE[],2,TRUE),
       VLOOKUP(Attendance!$G3983,REGULAR_WEEK_SCHEDULE[],6,TRUE)),
IF(WEEKDAY($J3983) = 3,
       IF(COUNTIF(FINALS_WEEK_TUESDAY_DATE[],Attendance!$J3983) &gt; 0, VLOOKUP(Attendance!$G3983,FINALS_WEEK_TUESDAY_PERIOD_SCHEDULE[],2,TRUE),
       VLOOKUP(Attendance!$G3983,REGULAR_WEEK_SCHEDULE[[Tuesday]:[Period]],5,TRUE)),
IF(WEEKDAY(Attendance!$J3983) = 4,
        IF(COUNTIF(BLOCK_WEDNESDAY_DATES[],Attendance!$J3983) &gt; 0, VLOOKUP(Attendance!$G3983,BLOCK_WEDNESDAY_PERIOD_SCHEDULE[],2,TRUE),
        IF(COUNTIF(FINALS_WEEK_WEDNESDAY_DATE[],Attendance!$J3983) &gt; 0, VLOOKUP(Attendance!$G3983,FINALS_WEEK_WEDNESDAY_PERIOD_SCHEDULE[],2,TRUE),
       VLOOKUP(Attendance!$G3983,REGULAR_WEEK_SCHEDULE[[Wednesday]:[Period]],4,TRUE))),
IF(WEEKDAY($J3983) = 5,
       IF(COUNTIF(BLOCK_THURSDAY_DATES[],Attendance!$J3983) &gt; 0, VLOOKUP(Attendance!$G3983,BLOCK_THURSDAY_PERIOD_SCHEDULE[],2,TRUE),
       IF(COUNTIF(FINALS_WEEK_THURSDAY_DATE[],Attendance!$J3983) &gt; 0, VLOOKUP(Attendance!$G3983,FINALS_WEEK_THURSDAY_PERIOD_SCHEDULE[],2,TRUE),
       VLOOKUP(Attendance!$G3983,REGULAR_WEEK_SCHEDULE[[Thursday]:[Period]],3,TRUE))),
IF(WEEKDAY(Attendance!$J3983) = 6,
       IF(COUNTIF(FINALS_WEEK_FRIDAY_DATE[],Attendance!$J3983) &gt; 0, VLOOKUP(Attendance!$G3983,FINALS_WEEK_FRIDAY_PERIOD_SCHEDULE[],2,TRUE),
       VLOOKUP(Attendance!$G3983,REGULAR_WEEK_SCHEDULE[[Friday]:[Period]],2,TRUE))))))))))</f>
        <v/>
      </c>
      <c r="J3983" s="41" t="str">
        <f t="shared" ca="1" si="191"/>
        <v/>
      </c>
      <c r="K3983" s="41" t="str">
        <f>IF($A3983 &lt;&gt; "",VLOOKUP($A3983,'Student reference sheet'!$A$2:$V$2329, 7,FALSE), "")</f>
        <v/>
      </c>
      <c r="L3983" s="30" t="str">
        <f>IF($A3983 ="", "", VLOOKUP($A3983, 'Student reference sheet'!$A$2:$Z$2603,23,FALSE))</f>
        <v/>
      </c>
      <c r="M3983" s="30" t="str">
        <f>IF($A3983 ="", "", VLOOKUP($A3983, 'Student reference sheet'!$A$2:$Z$2603,24,FALSE))</f>
        <v/>
      </c>
      <c r="N3983" s="30" t="str">
        <f>IF($A3983 ="", "", VLOOKUP($A3983, 'Student reference sheet'!$A$2:$Z$2603,26,FALSE))</f>
        <v/>
      </c>
      <c r="O3983" s="30" t="str">
        <f>IF($A3983 ="", "", VLOOKUP($A3983, 'Student reference sheet'!$A$2:$Z$2603,25,FALSE))</f>
        <v/>
      </c>
      <c r="P3983" s="39" t="str">
        <f>IF($A3983 = "", "", IF(OR(VLOOKUP($A3983,'Student reference sheet'!$A$2:$V$2400,8,FALSE) = "R",  VLOOKUP($A3983,'Student reference sheet'!$A$2:$V$2400,8,FALSE) = "L"), "X", ""))</f>
        <v/>
      </c>
      <c r="Q3983" s="39" t="str">
        <f>IF($A3983 ="", "", VLOOKUP($A3983, 'Student reference sheet'!$A$2:$V$2603,22,FALSE))</f>
        <v/>
      </c>
      <c r="R3983" s="39" t="str">
        <f>IF($A3983 &lt;&gt; "",VLOOKUP($A3983,'Student reference sheet'!$A$2:$V$2329, 5,FALSE), "")</f>
        <v/>
      </c>
      <c r="S3983" s="39" t="str">
        <f>IF($A3983 &lt;&gt; "",VLOOKUP($A3983,'Student reference sheet'!$A$2:$V$2329, 6,FALSE), "")</f>
        <v/>
      </c>
      <c r="T3983" s="30" t="str">
        <f>IF($A3983 = "","",
IF(VLOOKUP($A3983,'Student reference sheet'!$A$2:$V$2329, 10,FALSE) = "Y", "Hispanic",
IF(VLOOKUP($A3983,'Student reference sheet'!$A$2:$V$2329,11,FALSE) &lt;&gt; "",
IF(VLOOKUP($A3983,'Student reference sheet'!$A$2:$V$2329,11,FALSE) = "UNK", "Unknown", VLOOKUP(VALUE(VLOOKUP($A3983,'Student reference sheet'!$A$2:$V$2329,11,FALSE)),'Ethnicity Reference'!$A$2:$B$22,2,FALSE)),
IF(VLOOKUP($A3983,'Student reference sheet'!$A$2:$V$2329,9,FALSE) &lt;&gt; "", VLOOKUP(VALUE(VLOOKUP($A3983,'Student reference sheet'!$A$2:$V$2329,9,FALSE)),'Ethnicity Reference'!$A$2:$B$22,2,FALSE),"Unknown"))))</f>
        <v/>
      </c>
      <c r="U3983" s="35"/>
    </row>
    <row r="3984" spans="1:21" ht="15.75">
      <c r="A3984" s="47"/>
      <c r="B3984" s="33"/>
      <c r="C3984" s="39" t="str">
        <f>IF($A3984 &lt;&gt; "",VLOOKUP($A3984,'Student reference sheet'!$A$2:$V$2329, 3,FALSE), "")</f>
        <v/>
      </c>
      <c r="D3984" s="39" t="str">
        <f>IF($A3984 &lt;&gt; "",VLOOKUP($A3984,'Student reference sheet'!$A$2:$V$2329, 2,FALSE), "")</f>
        <v/>
      </c>
      <c r="E3984" s="35"/>
      <c r="F3984" s="34"/>
      <c r="G3984" s="40" t="str">
        <f t="shared" ca="1" si="189"/>
        <v/>
      </c>
      <c r="H3984" s="40" t="str">
        <f t="shared" ca="1" si="190"/>
        <v/>
      </c>
      <c r="I3984" s="36" t="str">
        <f>IF($A3984 = "", "",
IF(COUNTIF(MINIMUM_DAY_DATES[], Attendance!J3984) &gt; 0, VLOOKUP(Attendance!$G3984,MINIMUM_DAY_PERIOD_SCHEDULE[], 2,TRUE),
IF(COUNTIF(RALLY_DATES[], Attendance!J3984) &gt; 0, VLOOKUP(Attendance!$G3984,RALLY_PERIOD_SCHEDULE[], 2,TRUE),
IF(WEEKDAY(Attendance!$J3984) = 2,
       IF(COUNTIF(FINALS_WEEK_MONDAY_DATE[],Attendance!$J3984) &gt; 0, VLOOKUP(Attendance!$G3984,FINALS_WEEK_MONDAY_PERIOD_SCHEDULE[],2,TRUE),
       VLOOKUP(Attendance!$G3984,REGULAR_WEEK_SCHEDULE[],6,TRUE)),
IF(WEEKDAY($J3984) = 3,
       IF(COUNTIF(FINALS_WEEK_TUESDAY_DATE[],Attendance!$J3984) &gt; 0, VLOOKUP(Attendance!$G3984,FINALS_WEEK_TUESDAY_PERIOD_SCHEDULE[],2,TRUE),
       VLOOKUP(Attendance!$G3984,REGULAR_WEEK_SCHEDULE[[Tuesday]:[Period]],5,TRUE)),
IF(WEEKDAY(Attendance!$J3984) = 4,
        IF(COUNTIF(BLOCK_WEDNESDAY_DATES[],Attendance!$J3984) &gt; 0, VLOOKUP(Attendance!$G3984,BLOCK_WEDNESDAY_PERIOD_SCHEDULE[],2,TRUE),
        IF(COUNTIF(FINALS_WEEK_WEDNESDAY_DATE[],Attendance!$J3984) &gt; 0, VLOOKUP(Attendance!$G3984,FINALS_WEEK_WEDNESDAY_PERIOD_SCHEDULE[],2,TRUE),
       VLOOKUP(Attendance!$G3984,REGULAR_WEEK_SCHEDULE[[Wednesday]:[Period]],4,TRUE))),
IF(WEEKDAY($J3984) = 5,
       IF(COUNTIF(BLOCK_THURSDAY_DATES[],Attendance!$J3984) &gt; 0, VLOOKUP(Attendance!$G3984,BLOCK_THURSDAY_PERIOD_SCHEDULE[],2,TRUE),
       IF(COUNTIF(FINALS_WEEK_THURSDAY_DATE[],Attendance!$J3984) &gt; 0, VLOOKUP(Attendance!$G3984,FINALS_WEEK_THURSDAY_PERIOD_SCHEDULE[],2,TRUE),
       VLOOKUP(Attendance!$G3984,REGULAR_WEEK_SCHEDULE[[Thursday]:[Period]],3,TRUE))),
IF(WEEKDAY(Attendance!$J3984) = 6,
       IF(COUNTIF(FINALS_WEEK_FRIDAY_DATE[],Attendance!$J3984) &gt; 0, VLOOKUP(Attendance!$G3984,FINALS_WEEK_FRIDAY_PERIOD_SCHEDULE[],2,TRUE),
       VLOOKUP(Attendance!$G3984,REGULAR_WEEK_SCHEDULE[[Friday]:[Period]],2,TRUE))))))))))</f>
        <v/>
      </c>
      <c r="J3984" s="41" t="str">
        <f t="shared" ca="1" si="191"/>
        <v/>
      </c>
      <c r="K3984" s="41" t="str">
        <f>IF($A3984 &lt;&gt; "",VLOOKUP($A3984,'Student reference sheet'!$A$2:$V$2329, 7,FALSE), "")</f>
        <v/>
      </c>
      <c r="L3984" s="30" t="str">
        <f>IF($A3984 ="", "", VLOOKUP($A3984, 'Student reference sheet'!$A$2:$Z$2603,23,FALSE))</f>
        <v/>
      </c>
      <c r="M3984" s="30" t="str">
        <f>IF($A3984 ="", "", VLOOKUP($A3984, 'Student reference sheet'!$A$2:$Z$2603,24,FALSE))</f>
        <v/>
      </c>
      <c r="N3984" s="30" t="str">
        <f>IF($A3984 ="", "", VLOOKUP($A3984, 'Student reference sheet'!$A$2:$Z$2603,26,FALSE))</f>
        <v/>
      </c>
      <c r="O3984" s="30" t="str">
        <f>IF($A3984 ="", "", VLOOKUP($A3984, 'Student reference sheet'!$A$2:$Z$2603,25,FALSE))</f>
        <v/>
      </c>
      <c r="P3984" s="39" t="str">
        <f>IF($A3984 = "", "", IF(OR(VLOOKUP($A3984,'Student reference sheet'!$A$2:$V$2400,8,FALSE) = "R",  VLOOKUP($A3984,'Student reference sheet'!$A$2:$V$2400,8,FALSE) = "L"), "X", ""))</f>
        <v/>
      </c>
      <c r="Q3984" s="39" t="str">
        <f>IF($A3984 ="", "", VLOOKUP($A3984, 'Student reference sheet'!$A$2:$V$2603,22,FALSE))</f>
        <v/>
      </c>
      <c r="R3984" s="39" t="str">
        <f>IF($A3984 &lt;&gt; "",VLOOKUP($A3984,'Student reference sheet'!$A$2:$V$2329, 5,FALSE), "")</f>
        <v/>
      </c>
      <c r="S3984" s="39" t="str">
        <f>IF($A3984 &lt;&gt; "",VLOOKUP($A3984,'Student reference sheet'!$A$2:$V$2329, 6,FALSE), "")</f>
        <v/>
      </c>
      <c r="T3984" s="30" t="str">
        <f>IF($A3984 = "","",
IF(VLOOKUP($A3984,'Student reference sheet'!$A$2:$V$2329, 10,FALSE) = "Y", "Hispanic",
IF(VLOOKUP($A3984,'Student reference sheet'!$A$2:$V$2329,11,FALSE) &lt;&gt; "",
IF(VLOOKUP($A3984,'Student reference sheet'!$A$2:$V$2329,11,FALSE) = "UNK", "Unknown", VLOOKUP(VALUE(VLOOKUP($A3984,'Student reference sheet'!$A$2:$V$2329,11,FALSE)),'Ethnicity Reference'!$A$2:$B$22,2,FALSE)),
IF(VLOOKUP($A3984,'Student reference sheet'!$A$2:$V$2329,9,FALSE) &lt;&gt; "", VLOOKUP(VALUE(VLOOKUP($A3984,'Student reference sheet'!$A$2:$V$2329,9,FALSE)),'Ethnicity Reference'!$A$2:$B$22,2,FALSE),"Unknown"))))</f>
        <v/>
      </c>
      <c r="U3984" s="35"/>
    </row>
    <row r="3985" spans="1:21" ht="15.75">
      <c r="A3985" s="47"/>
      <c r="B3985" s="33"/>
      <c r="C3985" s="39" t="str">
        <f>IF($A3985 &lt;&gt; "",VLOOKUP($A3985,'Student reference sheet'!$A$2:$V$2329, 3,FALSE), "")</f>
        <v/>
      </c>
      <c r="D3985" s="39" t="str">
        <f>IF($A3985 &lt;&gt; "",VLOOKUP($A3985,'Student reference sheet'!$A$2:$V$2329, 2,FALSE), "")</f>
        <v/>
      </c>
      <c r="E3985" s="35"/>
      <c r="F3985" s="34"/>
      <c r="G3985" s="40" t="str">
        <f t="shared" ca="1" si="189"/>
        <v/>
      </c>
      <c r="H3985" s="40" t="str">
        <f t="shared" ca="1" si="190"/>
        <v/>
      </c>
      <c r="I3985" s="36" t="str">
        <f>IF($A3985 = "", "",
IF(COUNTIF(MINIMUM_DAY_DATES[], Attendance!J3985) &gt; 0, VLOOKUP(Attendance!$G3985,MINIMUM_DAY_PERIOD_SCHEDULE[], 2,TRUE),
IF(COUNTIF(RALLY_DATES[], Attendance!J3985) &gt; 0, VLOOKUP(Attendance!$G3985,RALLY_PERIOD_SCHEDULE[], 2,TRUE),
IF(WEEKDAY(Attendance!$J3985) = 2,
       IF(COUNTIF(FINALS_WEEK_MONDAY_DATE[],Attendance!$J3985) &gt; 0, VLOOKUP(Attendance!$G3985,FINALS_WEEK_MONDAY_PERIOD_SCHEDULE[],2,TRUE),
       VLOOKUP(Attendance!$G3985,REGULAR_WEEK_SCHEDULE[],6,TRUE)),
IF(WEEKDAY($J3985) = 3,
       IF(COUNTIF(FINALS_WEEK_TUESDAY_DATE[],Attendance!$J3985) &gt; 0, VLOOKUP(Attendance!$G3985,FINALS_WEEK_TUESDAY_PERIOD_SCHEDULE[],2,TRUE),
       VLOOKUP(Attendance!$G3985,REGULAR_WEEK_SCHEDULE[[Tuesday]:[Period]],5,TRUE)),
IF(WEEKDAY(Attendance!$J3985) = 4,
        IF(COUNTIF(BLOCK_WEDNESDAY_DATES[],Attendance!$J3985) &gt; 0, VLOOKUP(Attendance!$G3985,BLOCK_WEDNESDAY_PERIOD_SCHEDULE[],2,TRUE),
        IF(COUNTIF(FINALS_WEEK_WEDNESDAY_DATE[],Attendance!$J3985) &gt; 0, VLOOKUP(Attendance!$G3985,FINALS_WEEK_WEDNESDAY_PERIOD_SCHEDULE[],2,TRUE),
       VLOOKUP(Attendance!$G3985,REGULAR_WEEK_SCHEDULE[[Wednesday]:[Period]],4,TRUE))),
IF(WEEKDAY($J3985) = 5,
       IF(COUNTIF(BLOCK_THURSDAY_DATES[],Attendance!$J3985) &gt; 0, VLOOKUP(Attendance!$G3985,BLOCK_THURSDAY_PERIOD_SCHEDULE[],2,TRUE),
       IF(COUNTIF(FINALS_WEEK_THURSDAY_DATE[],Attendance!$J3985) &gt; 0, VLOOKUP(Attendance!$G3985,FINALS_WEEK_THURSDAY_PERIOD_SCHEDULE[],2,TRUE),
       VLOOKUP(Attendance!$G3985,REGULAR_WEEK_SCHEDULE[[Thursday]:[Period]],3,TRUE))),
IF(WEEKDAY(Attendance!$J3985) = 6,
       IF(COUNTIF(FINALS_WEEK_FRIDAY_DATE[],Attendance!$J3985) &gt; 0, VLOOKUP(Attendance!$G3985,FINALS_WEEK_FRIDAY_PERIOD_SCHEDULE[],2,TRUE),
       VLOOKUP(Attendance!$G3985,REGULAR_WEEK_SCHEDULE[[Friday]:[Period]],2,TRUE))))))))))</f>
        <v/>
      </c>
      <c r="J3985" s="41" t="str">
        <f t="shared" ca="1" si="191"/>
        <v/>
      </c>
      <c r="K3985" s="41" t="str">
        <f>IF($A3985 &lt;&gt; "",VLOOKUP($A3985,'Student reference sheet'!$A$2:$V$2329, 7,FALSE), "")</f>
        <v/>
      </c>
      <c r="L3985" s="30" t="str">
        <f>IF($A3985 ="", "", VLOOKUP($A3985, 'Student reference sheet'!$A$2:$Z$2603,23,FALSE))</f>
        <v/>
      </c>
      <c r="M3985" s="30" t="str">
        <f>IF($A3985 ="", "", VLOOKUP($A3985, 'Student reference sheet'!$A$2:$Z$2603,24,FALSE))</f>
        <v/>
      </c>
      <c r="N3985" s="30" t="str">
        <f>IF($A3985 ="", "", VLOOKUP($A3985, 'Student reference sheet'!$A$2:$Z$2603,26,FALSE))</f>
        <v/>
      </c>
      <c r="O3985" s="30" t="str">
        <f>IF($A3985 ="", "", VLOOKUP($A3985, 'Student reference sheet'!$A$2:$Z$2603,25,FALSE))</f>
        <v/>
      </c>
      <c r="P3985" s="39" t="str">
        <f>IF($A3985 = "", "", IF(OR(VLOOKUP($A3985,'Student reference sheet'!$A$2:$V$2400,8,FALSE) = "R",  VLOOKUP($A3985,'Student reference sheet'!$A$2:$V$2400,8,FALSE) = "L"), "X", ""))</f>
        <v/>
      </c>
      <c r="Q3985" s="39" t="str">
        <f>IF($A3985 ="", "", VLOOKUP($A3985, 'Student reference sheet'!$A$2:$V$2603,22,FALSE))</f>
        <v/>
      </c>
      <c r="R3985" s="39" t="str">
        <f>IF($A3985 &lt;&gt; "",VLOOKUP($A3985,'Student reference sheet'!$A$2:$V$2329, 5,FALSE), "")</f>
        <v/>
      </c>
      <c r="S3985" s="39" t="str">
        <f>IF($A3985 &lt;&gt; "",VLOOKUP($A3985,'Student reference sheet'!$A$2:$V$2329, 6,FALSE), "")</f>
        <v/>
      </c>
      <c r="T3985" s="30" t="str">
        <f>IF($A3985 = "","",
IF(VLOOKUP($A3985,'Student reference sheet'!$A$2:$V$2329, 10,FALSE) = "Y", "Hispanic",
IF(VLOOKUP($A3985,'Student reference sheet'!$A$2:$V$2329,11,FALSE) &lt;&gt; "",
IF(VLOOKUP($A3985,'Student reference sheet'!$A$2:$V$2329,11,FALSE) = "UNK", "Unknown", VLOOKUP(VALUE(VLOOKUP($A3985,'Student reference sheet'!$A$2:$V$2329,11,FALSE)),'Ethnicity Reference'!$A$2:$B$22,2,FALSE)),
IF(VLOOKUP($A3985,'Student reference sheet'!$A$2:$V$2329,9,FALSE) &lt;&gt; "", VLOOKUP(VALUE(VLOOKUP($A3985,'Student reference sheet'!$A$2:$V$2329,9,FALSE)),'Ethnicity Reference'!$A$2:$B$22,2,FALSE),"Unknown"))))</f>
        <v/>
      </c>
      <c r="U3985" s="35"/>
    </row>
    <row r="3986" spans="1:21" ht="15.75">
      <c r="A3986" s="47"/>
      <c r="B3986" s="33"/>
      <c r="C3986" s="39" t="str">
        <f>IF($A3986 &lt;&gt; "",VLOOKUP($A3986,'Student reference sheet'!$A$2:$V$2329, 3,FALSE), "")</f>
        <v/>
      </c>
      <c r="D3986" s="39" t="str">
        <f>IF($A3986 &lt;&gt; "",VLOOKUP($A3986,'Student reference sheet'!$A$2:$V$2329, 2,FALSE), "")</f>
        <v/>
      </c>
      <c r="E3986" s="35"/>
      <c r="F3986" s="34"/>
      <c r="G3986" s="40" t="str">
        <f t="shared" ca="1" si="189"/>
        <v/>
      </c>
      <c r="H3986" s="40" t="str">
        <f t="shared" ca="1" si="190"/>
        <v/>
      </c>
      <c r="I3986" s="36" t="str">
        <f>IF($A3986 = "", "",
IF(COUNTIF(MINIMUM_DAY_DATES[], Attendance!J3986) &gt; 0, VLOOKUP(Attendance!$G3986,MINIMUM_DAY_PERIOD_SCHEDULE[], 2,TRUE),
IF(COUNTIF(RALLY_DATES[], Attendance!J3986) &gt; 0, VLOOKUP(Attendance!$G3986,RALLY_PERIOD_SCHEDULE[], 2,TRUE),
IF(WEEKDAY(Attendance!$J3986) = 2,
       IF(COUNTIF(FINALS_WEEK_MONDAY_DATE[],Attendance!$J3986) &gt; 0, VLOOKUP(Attendance!$G3986,FINALS_WEEK_MONDAY_PERIOD_SCHEDULE[],2,TRUE),
       VLOOKUP(Attendance!$G3986,REGULAR_WEEK_SCHEDULE[],6,TRUE)),
IF(WEEKDAY($J3986) = 3,
       IF(COUNTIF(FINALS_WEEK_TUESDAY_DATE[],Attendance!$J3986) &gt; 0, VLOOKUP(Attendance!$G3986,FINALS_WEEK_TUESDAY_PERIOD_SCHEDULE[],2,TRUE),
       VLOOKUP(Attendance!$G3986,REGULAR_WEEK_SCHEDULE[[Tuesday]:[Period]],5,TRUE)),
IF(WEEKDAY(Attendance!$J3986) = 4,
        IF(COUNTIF(BLOCK_WEDNESDAY_DATES[],Attendance!$J3986) &gt; 0, VLOOKUP(Attendance!$G3986,BLOCK_WEDNESDAY_PERIOD_SCHEDULE[],2,TRUE),
        IF(COUNTIF(FINALS_WEEK_WEDNESDAY_DATE[],Attendance!$J3986) &gt; 0, VLOOKUP(Attendance!$G3986,FINALS_WEEK_WEDNESDAY_PERIOD_SCHEDULE[],2,TRUE),
       VLOOKUP(Attendance!$G3986,REGULAR_WEEK_SCHEDULE[[Wednesday]:[Period]],4,TRUE))),
IF(WEEKDAY($J3986) = 5,
       IF(COUNTIF(BLOCK_THURSDAY_DATES[],Attendance!$J3986) &gt; 0, VLOOKUP(Attendance!$G3986,BLOCK_THURSDAY_PERIOD_SCHEDULE[],2,TRUE),
       IF(COUNTIF(FINALS_WEEK_THURSDAY_DATE[],Attendance!$J3986) &gt; 0, VLOOKUP(Attendance!$G3986,FINALS_WEEK_THURSDAY_PERIOD_SCHEDULE[],2,TRUE),
       VLOOKUP(Attendance!$G3986,REGULAR_WEEK_SCHEDULE[[Thursday]:[Period]],3,TRUE))),
IF(WEEKDAY(Attendance!$J3986) = 6,
       IF(COUNTIF(FINALS_WEEK_FRIDAY_DATE[],Attendance!$J3986) &gt; 0, VLOOKUP(Attendance!$G3986,FINALS_WEEK_FRIDAY_PERIOD_SCHEDULE[],2,TRUE),
       VLOOKUP(Attendance!$G3986,REGULAR_WEEK_SCHEDULE[[Friday]:[Period]],2,TRUE))))))))))</f>
        <v/>
      </c>
      <c r="J3986" s="41" t="str">
        <f t="shared" ca="1" si="191"/>
        <v/>
      </c>
      <c r="K3986" s="41" t="str">
        <f>IF($A3986 &lt;&gt; "",VLOOKUP($A3986,'Student reference sheet'!$A$2:$V$2329, 7,FALSE), "")</f>
        <v/>
      </c>
      <c r="L3986" s="30" t="str">
        <f>IF($A3986 ="", "", VLOOKUP($A3986, 'Student reference sheet'!$A$2:$Z$2603,23,FALSE))</f>
        <v/>
      </c>
      <c r="M3986" s="30" t="str">
        <f>IF($A3986 ="", "", VLOOKUP($A3986, 'Student reference sheet'!$A$2:$Z$2603,24,FALSE))</f>
        <v/>
      </c>
      <c r="N3986" s="30" t="str">
        <f>IF($A3986 ="", "", VLOOKUP($A3986, 'Student reference sheet'!$A$2:$Z$2603,26,FALSE))</f>
        <v/>
      </c>
      <c r="O3986" s="30" t="str">
        <f>IF($A3986 ="", "", VLOOKUP($A3986, 'Student reference sheet'!$A$2:$Z$2603,25,FALSE))</f>
        <v/>
      </c>
      <c r="P3986" s="39" t="str">
        <f>IF($A3986 = "", "", IF(OR(VLOOKUP($A3986,'Student reference sheet'!$A$2:$V$2400,8,FALSE) = "R",  VLOOKUP($A3986,'Student reference sheet'!$A$2:$V$2400,8,FALSE) = "L"), "X", ""))</f>
        <v/>
      </c>
      <c r="Q3986" s="39" t="str">
        <f>IF($A3986 ="", "", VLOOKUP($A3986, 'Student reference sheet'!$A$2:$V$2603,22,FALSE))</f>
        <v/>
      </c>
      <c r="R3986" s="39" t="str">
        <f>IF($A3986 &lt;&gt; "",VLOOKUP($A3986,'Student reference sheet'!$A$2:$V$2329, 5,FALSE), "")</f>
        <v/>
      </c>
      <c r="S3986" s="39" t="str">
        <f>IF($A3986 &lt;&gt; "",VLOOKUP($A3986,'Student reference sheet'!$A$2:$V$2329, 6,FALSE), "")</f>
        <v/>
      </c>
      <c r="T3986" s="30" t="str">
        <f>IF($A3986 = "","",
IF(VLOOKUP($A3986,'Student reference sheet'!$A$2:$V$2329, 10,FALSE) = "Y", "Hispanic",
IF(VLOOKUP($A3986,'Student reference sheet'!$A$2:$V$2329,11,FALSE) &lt;&gt; "",
IF(VLOOKUP($A3986,'Student reference sheet'!$A$2:$V$2329,11,FALSE) = "UNK", "Unknown", VLOOKUP(VALUE(VLOOKUP($A3986,'Student reference sheet'!$A$2:$V$2329,11,FALSE)),'Ethnicity Reference'!$A$2:$B$22,2,FALSE)),
IF(VLOOKUP($A3986,'Student reference sheet'!$A$2:$V$2329,9,FALSE) &lt;&gt; "", VLOOKUP(VALUE(VLOOKUP($A3986,'Student reference sheet'!$A$2:$V$2329,9,FALSE)),'Ethnicity Reference'!$A$2:$B$22,2,FALSE),"Unknown"))))</f>
        <v/>
      </c>
      <c r="U3986" s="35"/>
    </row>
    <row r="3987" spans="1:21" ht="15.75">
      <c r="A3987" s="47"/>
      <c r="B3987" s="33"/>
      <c r="C3987" s="39" t="str">
        <f>IF($A3987 &lt;&gt; "",VLOOKUP($A3987,'Student reference sheet'!$A$2:$V$2329, 3,FALSE), "")</f>
        <v/>
      </c>
      <c r="D3987" s="39" t="str">
        <f>IF($A3987 &lt;&gt; "",VLOOKUP($A3987,'Student reference sheet'!$A$2:$V$2329, 2,FALSE), "")</f>
        <v/>
      </c>
      <c r="E3987" s="35"/>
      <c r="F3987" s="34"/>
      <c r="G3987" s="40" t="str">
        <f t="shared" ca="1" si="189"/>
        <v/>
      </c>
      <c r="H3987" s="40" t="str">
        <f t="shared" ca="1" si="190"/>
        <v/>
      </c>
      <c r="I3987" s="36" t="str">
        <f>IF($A3987 = "", "",
IF(COUNTIF(MINIMUM_DAY_DATES[], Attendance!J3987) &gt; 0, VLOOKUP(Attendance!$G3987,MINIMUM_DAY_PERIOD_SCHEDULE[], 2,TRUE),
IF(COUNTIF(RALLY_DATES[], Attendance!J3987) &gt; 0, VLOOKUP(Attendance!$G3987,RALLY_PERIOD_SCHEDULE[], 2,TRUE),
IF(WEEKDAY(Attendance!$J3987) = 2,
       IF(COUNTIF(FINALS_WEEK_MONDAY_DATE[],Attendance!$J3987) &gt; 0, VLOOKUP(Attendance!$G3987,FINALS_WEEK_MONDAY_PERIOD_SCHEDULE[],2,TRUE),
       VLOOKUP(Attendance!$G3987,REGULAR_WEEK_SCHEDULE[],6,TRUE)),
IF(WEEKDAY($J3987) = 3,
       IF(COUNTIF(FINALS_WEEK_TUESDAY_DATE[],Attendance!$J3987) &gt; 0, VLOOKUP(Attendance!$G3987,FINALS_WEEK_TUESDAY_PERIOD_SCHEDULE[],2,TRUE),
       VLOOKUP(Attendance!$G3987,REGULAR_WEEK_SCHEDULE[[Tuesday]:[Period]],5,TRUE)),
IF(WEEKDAY(Attendance!$J3987) = 4,
        IF(COUNTIF(BLOCK_WEDNESDAY_DATES[],Attendance!$J3987) &gt; 0, VLOOKUP(Attendance!$G3987,BLOCK_WEDNESDAY_PERIOD_SCHEDULE[],2,TRUE),
        IF(COUNTIF(FINALS_WEEK_WEDNESDAY_DATE[],Attendance!$J3987) &gt; 0, VLOOKUP(Attendance!$G3987,FINALS_WEEK_WEDNESDAY_PERIOD_SCHEDULE[],2,TRUE),
       VLOOKUP(Attendance!$G3987,REGULAR_WEEK_SCHEDULE[[Wednesday]:[Period]],4,TRUE))),
IF(WEEKDAY($J3987) = 5,
       IF(COUNTIF(BLOCK_THURSDAY_DATES[],Attendance!$J3987) &gt; 0, VLOOKUP(Attendance!$G3987,BLOCK_THURSDAY_PERIOD_SCHEDULE[],2,TRUE),
       IF(COUNTIF(FINALS_WEEK_THURSDAY_DATE[],Attendance!$J3987) &gt; 0, VLOOKUP(Attendance!$G3987,FINALS_WEEK_THURSDAY_PERIOD_SCHEDULE[],2,TRUE),
       VLOOKUP(Attendance!$G3987,REGULAR_WEEK_SCHEDULE[[Thursday]:[Period]],3,TRUE))),
IF(WEEKDAY(Attendance!$J3987) = 6,
       IF(COUNTIF(FINALS_WEEK_FRIDAY_DATE[],Attendance!$J3987) &gt; 0, VLOOKUP(Attendance!$G3987,FINALS_WEEK_FRIDAY_PERIOD_SCHEDULE[],2,TRUE),
       VLOOKUP(Attendance!$G3987,REGULAR_WEEK_SCHEDULE[[Friday]:[Period]],2,TRUE))))))))))</f>
        <v/>
      </c>
      <c r="J3987" s="41" t="str">
        <f t="shared" ca="1" si="191"/>
        <v/>
      </c>
      <c r="K3987" s="41" t="str">
        <f>IF($A3987 &lt;&gt; "",VLOOKUP($A3987,'Student reference sheet'!$A$2:$V$2329, 7,FALSE), "")</f>
        <v/>
      </c>
      <c r="L3987" s="30" t="str">
        <f>IF($A3987 ="", "", VLOOKUP($A3987, 'Student reference sheet'!$A$2:$Z$2603,23,FALSE))</f>
        <v/>
      </c>
      <c r="M3987" s="30" t="str">
        <f>IF($A3987 ="", "", VLOOKUP($A3987, 'Student reference sheet'!$A$2:$Z$2603,24,FALSE))</f>
        <v/>
      </c>
      <c r="N3987" s="30" t="str">
        <f>IF($A3987 ="", "", VLOOKUP($A3987, 'Student reference sheet'!$A$2:$Z$2603,26,FALSE))</f>
        <v/>
      </c>
      <c r="O3987" s="30" t="str">
        <f>IF($A3987 ="", "", VLOOKUP($A3987, 'Student reference sheet'!$A$2:$Z$2603,25,FALSE))</f>
        <v/>
      </c>
      <c r="P3987" s="39" t="str">
        <f>IF($A3987 = "", "", IF(OR(VLOOKUP($A3987,'Student reference sheet'!$A$2:$V$2400,8,FALSE) = "R",  VLOOKUP($A3987,'Student reference sheet'!$A$2:$V$2400,8,FALSE) = "L"), "X", ""))</f>
        <v/>
      </c>
      <c r="Q3987" s="39" t="str">
        <f>IF($A3987 ="", "", VLOOKUP($A3987, 'Student reference sheet'!$A$2:$V$2603,22,FALSE))</f>
        <v/>
      </c>
      <c r="R3987" s="39" t="str">
        <f>IF($A3987 &lt;&gt; "",VLOOKUP($A3987,'Student reference sheet'!$A$2:$V$2329, 5,FALSE), "")</f>
        <v/>
      </c>
      <c r="S3987" s="39" t="str">
        <f>IF($A3987 &lt;&gt; "",VLOOKUP($A3987,'Student reference sheet'!$A$2:$V$2329, 6,FALSE), "")</f>
        <v/>
      </c>
      <c r="T3987" s="30" t="str">
        <f>IF($A3987 = "","",
IF(VLOOKUP($A3987,'Student reference sheet'!$A$2:$V$2329, 10,FALSE) = "Y", "Hispanic",
IF(VLOOKUP($A3987,'Student reference sheet'!$A$2:$V$2329,11,FALSE) &lt;&gt; "",
IF(VLOOKUP($A3987,'Student reference sheet'!$A$2:$V$2329,11,FALSE) = "UNK", "Unknown", VLOOKUP(VALUE(VLOOKUP($A3987,'Student reference sheet'!$A$2:$V$2329,11,FALSE)),'Ethnicity Reference'!$A$2:$B$22,2,FALSE)),
IF(VLOOKUP($A3987,'Student reference sheet'!$A$2:$V$2329,9,FALSE) &lt;&gt; "", VLOOKUP(VALUE(VLOOKUP($A3987,'Student reference sheet'!$A$2:$V$2329,9,FALSE)),'Ethnicity Reference'!$A$2:$B$22,2,FALSE),"Unknown"))))</f>
        <v/>
      </c>
      <c r="U3987" s="35"/>
    </row>
    <row r="3988" spans="1:21" ht="15.75">
      <c r="A3988" s="47"/>
      <c r="B3988" s="33"/>
      <c r="C3988" s="39" t="str">
        <f>IF($A3988 &lt;&gt; "",VLOOKUP($A3988,'Student reference sheet'!$A$2:$V$2329, 3,FALSE), "")</f>
        <v/>
      </c>
      <c r="D3988" s="39" t="str">
        <f>IF($A3988 &lt;&gt; "",VLOOKUP($A3988,'Student reference sheet'!$A$2:$V$2329, 2,FALSE), "")</f>
        <v/>
      </c>
      <c r="E3988" s="35"/>
      <c r="F3988" s="34"/>
      <c r="G3988" s="40" t="str">
        <f t="shared" ca="1" si="189"/>
        <v/>
      </c>
      <c r="H3988" s="40" t="str">
        <f t="shared" ca="1" si="190"/>
        <v/>
      </c>
      <c r="I3988" s="36" t="str">
        <f>IF($A3988 = "", "",
IF(COUNTIF(MINIMUM_DAY_DATES[], Attendance!J3988) &gt; 0, VLOOKUP(Attendance!$G3988,MINIMUM_DAY_PERIOD_SCHEDULE[], 2,TRUE),
IF(COUNTIF(RALLY_DATES[], Attendance!J3988) &gt; 0, VLOOKUP(Attendance!$G3988,RALLY_PERIOD_SCHEDULE[], 2,TRUE),
IF(WEEKDAY(Attendance!$J3988) = 2,
       IF(COUNTIF(FINALS_WEEK_MONDAY_DATE[],Attendance!$J3988) &gt; 0, VLOOKUP(Attendance!$G3988,FINALS_WEEK_MONDAY_PERIOD_SCHEDULE[],2,TRUE),
       VLOOKUP(Attendance!$G3988,REGULAR_WEEK_SCHEDULE[],6,TRUE)),
IF(WEEKDAY($J3988) = 3,
       IF(COUNTIF(FINALS_WEEK_TUESDAY_DATE[],Attendance!$J3988) &gt; 0, VLOOKUP(Attendance!$G3988,FINALS_WEEK_TUESDAY_PERIOD_SCHEDULE[],2,TRUE),
       VLOOKUP(Attendance!$G3988,REGULAR_WEEK_SCHEDULE[[Tuesday]:[Period]],5,TRUE)),
IF(WEEKDAY(Attendance!$J3988) = 4,
        IF(COUNTIF(BLOCK_WEDNESDAY_DATES[],Attendance!$J3988) &gt; 0, VLOOKUP(Attendance!$G3988,BLOCK_WEDNESDAY_PERIOD_SCHEDULE[],2,TRUE),
        IF(COUNTIF(FINALS_WEEK_WEDNESDAY_DATE[],Attendance!$J3988) &gt; 0, VLOOKUP(Attendance!$G3988,FINALS_WEEK_WEDNESDAY_PERIOD_SCHEDULE[],2,TRUE),
       VLOOKUP(Attendance!$G3988,REGULAR_WEEK_SCHEDULE[[Wednesday]:[Period]],4,TRUE))),
IF(WEEKDAY($J3988) = 5,
       IF(COUNTIF(BLOCK_THURSDAY_DATES[],Attendance!$J3988) &gt; 0, VLOOKUP(Attendance!$G3988,BLOCK_THURSDAY_PERIOD_SCHEDULE[],2,TRUE),
       IF(COUNTIF(FINALS_WEEK_THURSDAY_DATE[],Attendance!$J3988) &gt; 0, VLOOKUP(Attendance!$G3988,FINALS_WEEK_THURSDAY_PERIOD_SCHEDULE[],2,TRUE),
       VLOOKUP(Attendance!$G3988,REGULAR_WEEK_SCHEDULE[[Thursday]:[Period]],3,TRUE))),
IF(WEEKDAY(Attendance!$J3988) = 6,
       IF(COUNTIF(FINALS_WEEK_FRIDAY_DATE[],Attendance!$J3988) &gt; 0, VLOOKUP(Attendance!$G3988,FINALS_WEEK_FRIDAY_PERIOD_SCHEDULE[],2,TRUE),
       VLOOKUP(Attendance!$G3988,REGULAR_WEEK_SCHEDULE[[Friday]:[Period]],2,TRUE))))))))))</f>
        <v/>
      </c>
      <c r="J3988" s="41" t="str">
        <f t="shared" ca="1" si="191"/>
        <v/>
      </c>
      <c r="K3988" s="41" t="str">
        <f>IF($A3988 &lt;&gt; "",VLOOKUP($A3988,'Student reference sheet'!$A$2:$V$2329, 7,FALSE), "")</f>
        <v/>
      </c>
      <c r="L3988" s="30" t="str">
        <f>IF($A3988 ="", "", VLOOKUP($A3988, 'Student reference sheet'!$A$2:$Z$2603,23,FALSE))</f>
        <v/>
      </c>
      <c r="M3988" s="30" t="str">
        <f>IF($A3988 ="", "", VLOOKUP($A3988, 'Student reference sheet'!$A$2:$Z$2603,24,FALSE))</f>
        <v/>
      </c>
      <c r="N3988" s="30" t="str">
        <f>IF($A3988 ="", "", VLOOKUP($A3988, 'Student reference sheet'!$A$2:$Z$2603,26,FALSE))</f>
        <v/>
      </c>
      <c r="O3988" s="30" t="str">
        <f>IF($A3988 ="", "", VLOOKUP($A3988, 'Student reference sheet'!$A$2:$Z$2603,25,FALSE))</f>
        <v/>
      </c>
      <c r="P3988" s="39" t="str">
        <f>IF($A3988 = "", "", IF(OR(VLOOKUP($A3988,'Student reference sheet'!$A$2:$V$2400,8,FALSE) = "R",  VLOOKUP($A3988,'Student reference sheet'!$A$2:$V$2400,8,FALSE) = "L"), "X", ""))</f>
        <v/>
      </c>
      <c r="Q3988" s="39" t="str">
        <f>IF($A3988 ="", "", VLOOKUP($A3988, 'Student reference sheet'!$A$2:$V$2603,22,FALSE))</f>
        <v/>
      </c>
      <c r="R3988" s="39" t="str">
        <f>IF($A3988 &lt;&gt; "",VLOOKUP($A3988,'Student reference sheet'!$A$2:$V$2329, 5,FALSE), "")</f>
        <v/>
      </c>
      <c r="S3988" s="39" t="str">
        <f>IF($A3988 &lt;&gt; "",VLOOKUP($A3988,'Student reference sheet'!$A$2:$V$2329, 6,FALSE), "")</f>
        <v/>
      </c>
      <c r="T3988" s="30" t="str">
        <f>IF($A3988 = "","",
IF(VLOOKUP($A3988,'Student reference sheet'!$A$2:$V$2329, 10,FALSE) = "Y", "Hispanic",
IF(VLOOKUP($A3988,'Student reference sheet'!$A$2:$V$2329,11,FALSE) &lt;&gt; "",
IF(VLOOKUP($A3988,'Student reference sheet'!$A$2:$V$2329,11,FALSE) = "UNK", "Unknown", VLOOKUP(VALUE(VLOOKUP($A3988,'Student reference sheet'!$A$2:$V$2329,11,FALSE)),'Ethnicity Reference'!$A$2:$B$22,2,FALSE)),
IF(VLOOKUP($A3988,'Student reference sheet'!$A$2:$V$2329,9,FALSE) &lt;&gt; "", VLOOKUP(VALUE(VLOOKUP($A3988,'Student reference sheet'!$A$2:$V$2329,9,FALSE)),'Ethnicity Reference'!$A$2:$B$22,2,FALSE),"Unknown"))))</f>
        <v/>
      </c>
      <c r="U3988" s="35"/>
    </row>
    <row r="3989" spans="1:21" ht="15.75">
      <c r="A3989" s="47"/>
      <c r="B3989" s="33"/>
      <c r="C3989" s="39" t="str">
        <f>IF($A3989 &lt;&gt; "",VLOOKUP($A3989,'Student reference sheet'!$A$2:$V$2329, 3,FALSE), "")</f>
        <v/>
      </c>
      <c r="D3989" s="39" t="str">
        <f>IF($A3989 &lt;&gt; "",VLOOKUP($A3989,'Student reference sheet'!$A$2:$V$2329, 2,FALSE), "")</f>
        <v/>
      </c>
      <c r="E3989" s="35"/>
      <c r="F3989" s="34"/>
      <c r="G3989" s="40" t="str">
        <f t="shared" ca="1" si="189"/>
        <v/>
      </c>
      <c r="H3989" s="40" t="str">
        <f t="shared" ca="1" si="190"/>
        <v/>
      </c>
      <c r="I3989" s="36" t="str">
        <f>IF($A3989 = "", "",
IF(COUNTIF(MINIMUM_DAY_DATES[], Attendance!J3989) &gt; 0, VLOOKUP(Attendance!$G3989,MINIMUM_DAY_PERIOD_SCHEDULE[], 2,TRUE),
IF(COUNTIF(RALLY_DATES[], Attendance!J3989) &gt; 0, VLOOKUP(Attendance!$G3989,RALLY_PERIOD_SCHEDULE[], 2,TRUE),
IF(WEEKDAY(Attendance!$J3989) = 2,
       IF(COUNTIF(FINALS_WEEK_MONDAY_DATE[],Attendance!$J3989) &gt; 0, VLOOKUP(Attendance!$G3989,FINALS_WEEK_MONDAY_PERIOD_SCHEDULE[],2,TRUE),
       VLOOKUP(Attendance!$G3989,REGULAR_WEEK_SCHEDULE[],6,TRUE)),
IF(WEEKDAY($J3989) = 3,
       IF(COUNTIF(FINALS_WEEK_TUESDAY_DATE[],Attendance!$J3989) &gt; 0, VLOOKUP(Attendance!$G3989,FINALS_WEEK_TUESDAY_PERIOD_SCHEDULE[],2,TRUE),
       VLOOKUP(Attendance!$G3989,REGULAR_WEEK_SCHEDULE[[Tuesday]:[Period]],5,TRUE)),
IF(WEEKDAY(Attendance!$J3989) = 4,
        IF(COUNTIF(BLOCK_WEDNESDAY_DATES[],Attendance!$J3989) &gt; 0, VLOOKUP(Attendance!$G3989,BLOCK_WEDNESDAY_PERIOD_SCHEDULE[],2,TRUE),
        IF(COUNTIF(FINALS_WEEK_WEDNESDAY_DATE[],Attendance!$J3989) &gt; 0, VLOOKUP(Attendance!$G3989,FINALS_WEEK_WEDNESDAY_PERIOD_SCHEDULE[],2,TRUE),
       VLOOKUP(Attendance!$G3989,REGULAR_WEEK_SCHEDULE[[Wednesday]:[Period]],4,TRUE))),
IF(WEEKDAY($J3989) = 5,
       IF(COUNTIF(BLOCK_THURSDAY_DATES[],Attendance!$J3989) &gt; 0, VLOOKUP(Attendance!$G3989,BLOCK_THURSDAY_PERIOD_SCHEDULE[],2,TRUE),
       IF(COUNTIF(FINALS_WEEK_THURSDAY_DATE[],Attendance!$J3989) &gt; 0, VLOOKUP(Attendance!$G3989,FINALS_WEEK_THURSDAY_PERIOD_SCHEDULE[],2,TRUE),
       VLOOKUP(Attendance!$G3989,REGULAR_WEEK_SCHEDULE[[Thursday]:[Period]],3,TRUE))),
IF(WEEKDAY(Attendance!$J3989) = 6,
       IF(COUNTIF(FINALS_WEEK_FRIDAY_DATE[],Attendance!$J3989) &gt; 0, VLOOKUP(Attendance!$G3989,FINALS_WEEK_FRIDAY_PERIOD_SCHEDULE[],2,TRUE),
       VLOOKUP(Attendance!$G3989,REGULAR_WEEK_SCHEDULE[[Friday]:[Period]],2,TRUE))))))))))</f>
        <v/>
      </c>
      <c r="J3989" s="41" t="str">
        <f t="shared" ca="1" si="191"/>
        <v/>
      </c>
      <c r="K3989" s="41" t="str">
        <f>IF($A3989 &lt;&gt; "",VLOOKUP($A3989,'Student reference sheet'!$A$2:$V$2329, 7,FALSE), "")</f>
        <v/>
      </c>
      <c r="L3989" s="30" t="str">
        <f>IF($A3989 ="", "", VLOOKUP($A3989, 'Student reference sheet'!$A$2:$Z$2603,23,FALSE))</f>
        <v/>
      </c>
      <c r="M3989" s="30" t="str">
        <f>IF($A3989 ="", "", VLOOKUP($A3989, 'Student reference sheet'!$A$2:$Z$2603,24,FALSE))</f>
        <v/>
      </c>
      <c r="N3989" s="30" t="str">
        <f>IF($A3989 ="", "", VLOOKUP($A3989, 'Student reference sheet'!$A$2:$Z$2603,26,FALSE))</f>
        <v/>
      </c>
      <c r="O3989" s="30" t="str">
        <f>IF($A3989 ="", "", VLOOKUP($A3989, 'Student reference sheet'!$A$2:$Z$2603,25,FALSE))</f>
        <v/>
      </c>
      <c r="P3989" s="39" t="str">
        <f>IF($A3989 = "", "", IF(OR(VLOOKUP($A3989,'Student reference sheet'!$A$2:$V$2400,8,FALSE) = "R",  VLOOKUP($A3989,'Student reference sheet'!$A$2:$V$2400,8,FALSE) = "L"), "X", ""))</f>
        <v/>
      </c>
      <c r="Q3989" s="39" t="str">
        <f>IF($A3989 ="", "", VLOOKUP($A3989, 'Student reference sheet'!$A$2:$V$2603,22,FALSE))</f>
        <v/>
      </c>
      <c r="R3989" s="39" t="str">
        <f>IF($A3989 &lt;&gt; "",VLOOKUP($A3989,'Student reference sheet'!$A$2:$V$2329, 5,FALSE), "")</f>
        <v/>
      </c>
      <c r="S3989" s="39" t="str">
        <f>IF($A3989 &lt;&gt; "",VLOOKUP($A3989,'Student reference sheet'!$A$2:$V$2329, 6,FALSE), "")</f>
        <v/>
      </c>
      <c r="T3989" s="30" t="str">
        <f>IF($A3989 = "","",
IF(VLOOKUP($A3989,'Student reference sheet'!$A$2:$V$2329, 10,FALSE) = "Y", "Hispanic",
IF(VLOOKUP($A3989,'Student reference sheet'!$A$2:$V$2329,11,FALSE) &lt;&gt; "",
IF(VLOOKUP($A3989,'Student reference sheet'!$A$2:$V$2329,11,FALSE) = "UNK", "Unknown", VLOOKUP(VALUE(VLOOKUP($A3989,'Student reference sheet'!$A$2:$V$2329,11,FALSE)),'Ethnicity Reference'!$A$2:$B$22,2,FALSE)),
IF(VLOOKUP($A3989,'Student reference sheet'!$A$2:$V$2329,9,FALSE) &lt;&gt; "", VLOOKUP(VALUE(VLOOKUP($A3989,'Student reference sheet'!$A$2:$V$2329,9,FALSE)),'Ethnicity Reference'!$A$2:$B$22,2,FALSE),"Unknown"))))</f>
        <v/>
      </c>
      <c r="U3989" s="35"/>
    </row>
    <row r="3990" spans="1:21" ht="15.75">
      <c r="A3990" s="47"/>
      <c r="B3990" s="33"/>
      <c r="C3990" s="39" t="str">
        <f>IF($A3990 &lt;&gt; "",VLOOKUP($A3990,'Student reference sheet'!$A$2:$V$2329, 3,FALSE), "")</f>
        <v/>
      </c>
      <c r="D3990" s="39" t="str">
        <f>IF($A3990 &lt;&gt; "",VLOOKUP($A3990,'Student reference sheet'!$A$2:$V$2329, 2,FALSE), "")</f>
        <v/>
      </c>
      <c r="E3990" s="35"/>
      <c r="F3990" s="34"/>
      <c r="G3990" s="40" t="str">
        <f t="shared" ca="1" si="189"/>
        <v/>
      </c>
      <c r="H3990" s="40" t="str">
        <f t="shared" ca="1" si="190"/>
        <v/>
      </c>
      <c r="I3990" s="36" t="str">
        <f>IF($A3990 = "", "",
IF(COUNTIF(MINIMUM_DAY_DATES[], Attendance!J3990) &gt; 0, VLOOKUP(Attendance!$G3990,MINIMUM_DAY_PERIOD_SCHEDULE[], 2,TRUE),
IF(COUNTIF(RALLY_DATES[], Attendance!J3990) &gt; 0, VLOOKUP(Attendance!$G3990,RALLY_PERIOD_SCHEDULE[], 2,TRUE),
IF(WEEKDAY(Attendance!$J3990) = 2,
       IF(COUNTIF(FINALS_WEEK_MONDAY_DATE[],Attendance!$J3990) &gt; 0, VLOOKUP(Attendance!$G3990,FINALS_WEEK_MONDAY_PERIOD_SCHEDULE[],2,TRUE),
       VLOOKUP(Attendance!$G3990,REGULAR_WEEK_SCHEDULE[],6,TRUE)),
IF(WEEKDAY($J3990) = 3,
       IF(COUNTIF(FINALS_WEEK_TUESDAY_DATE[],Attendance!$J3990) &gt; 0, VLOOKUP(Attendance!$G3990,FINALS_WEEK_TUESDAY_PERIOD_SCHEDULE[],2,TRUE),
       VLOOKUP(Attendance!$G3990,REGULAR_WEEK_SCHEDULE[[Tuesday]:[Period]],5,TRUE)),
IF(WEEKDAY(Attendance!$J3990) = 4,
        IF(COUNTIF(BLOCK_WEDNESDAY_DATES[],Attendance!$J3990) &gt; 0, VLOOKUP(Attendance!$G3990,BLOCK_WEDNESDAY_PERIOD_SCHEDULE[],2,TRUE),
        IF(COUNTIF(FINALS_WEEK_WEDNESDAY_DATE[],Attendance!$J3990) &gt; 0, VLOOKUP(Attendance!$G3990,FINALS_WEEK_WEDNESDAY_PERIOD_SCHEDULE[],2,TRUE),
       VLOOKUP(Attendance!$G3990,REGULAR_WEEK_SCHEDULE[[Wednesday]:[Period]],4,TRUE))),
IF(WEEKDAY($J3990) = 5,
       IF(COUNTIF(BLOCK_THURSDAY_DATES[],Attendance!$J3990) &gt; 0, VLOOKUP(Attendance!$G3990,BLOCK_THURSDAY_PERIOD_SCHEDULE[],2,TRUE),
       IF(COUNTIF(FINALS_WEEK_THURSDAY_DATE[],Attendance!$J3990) &gt; 0, VLOOKUP(Attendance!$G3990,FINALS_WEEK_THURSDAY_PERIOD_SCHEDULE[],2,TRUE),
       VLOOKUP(Attendance!$G3990,REGULAR_WEEK_SCHEDULE[[Thursday]:[Period]],3,TRUE))),
IF(WEEKDAY(Attendance!$J3990) = 6,
       IF(COUNTIF(FINALS_WEEK_FRIDAY_DATE[],Attendance!$J3990) &gt; 0, VLOOKUP(Attendance!$G3990,FINALS_WEEK_FRIDAY_PERIOD_SCHEDULE[],2,TRUE),
       VLOOKUP(Attendance!$G3990,REGULAR_WEEK_SCHEDULE[[Friday]:[Period]],2,TRUE))))))))))</f>
        <v/>
      </c>
      <c r="J3990" s="41" t="str">
        <f t="shared" ca="1" si="191"/>
        <v/>
      </c>
      <c r="K3990" s="41" t="str">
        <f>IF($A3990 &lt;&gt; "",VLOOKUP($A3990,'Student reference sheet'!$A$2:$V$2329, 7,FALSE), "")</f>
        <v/>
      </c>
      <c r="L3990" s="30" t="str">
        <f>IF($A3990 ="", "", VLOOKUP($A3990, 'Student reference sheet'!$A$2:$Z$2603,23,FALSE))</f>
        <v/>
      </c>
      <c r="M3990" s="30" t="str">
        <f>IF($A3990 ="", "", VLOOKUP($A3990, 'Student reference sheet'!$A$2:$Z$2603,24,FALSE))</f>
        <v/>
      </c>
      <c r="N3990" s="30" t="str">
        <f>IF($A3990 ="", "", VLOOKUP($A3990, 'Student reference sheet'!$A$2:$Z$2603,26,FALSE))</f>
        <v/>
      </c>
      <c r="O3990" s="30" t="str">
        <f>IF($A3990 ="", "", VLOOKUP($A3990, 'Student reference sheet'!$A$2:$Z$2603,25,FALSE))</f>
        <v/>
      </c>
      <c r="P3990" s="39" t="str">
        <f>IF($A3990 = "", "", IF(OR(VLOOKUP($A3990,'Student reference sheet'!$A$2:$V$2400,8,FALSE) = "R",  VLOOKUP($A3990,'Student reference sheet'!$A$2:$V$2400,8,FALSE) = "L"), "X", ""))</f>
        <v/>
      </c>
      <c r="Q3990" s="39" t="str">
        <f>IF($A3990 ="", "", VLOOKUP($A3990, 'Student reference sheet'!$A$2:$V$2603,22,FALSE))</f>
        <v/>
      </c>
      <c r="R3990" s="39" t="str">
        <f>IF($A3990 &lt;&gt; "",VLOOKUP($A3990,'Student reference sheet'!$A$2:$V$2329, 5,FALSE), "")</f>
        <v/>
      </c>
      <c r="S3990" s="39" t="str">
        <f>IF($A3990 &lt;&gt; "",VLOOKUP($A3990,'Student reference sheet'!$A$2:$V$2329, 6,FALSE), "")</f>
        <v/>
      </c>
      <c r="T3990" s="30" t="str">
        <f>IF($A3990 = "","",
IF(VLOOKUP($A3990,'Student reference sheet'!$A$2:$V$2329, 10,FALSE) = "Y", "Hispanic",
IF(VLOOKUP($A3990,'Student reference sheet'!$A$2:$V$2329,11,FALSE) &lt;&gt; "",
IF(VLOOKUP($A3990,'Student reference sheet'!$A$2:$V$2329,11,FALSE) = "UNK", "Unknown", VLOOKUP(VALUE(VLOOKUP($A3990,'Student reference sheet'!$A$2:$V$2329,11,FALSE)),'Ethnicity Reference'!$A$2:$B$22,2,FALSE)),
IF(VLOOKUP($A3990,'Student reference sheet'!$A$2:$V$2329,9,FALSE) &lt;&gt; "", VLOOKUP(VALUE(VLOOKUP($A3990,'Student reference sheet'!$A$2:$V$2329,9,FALSE)),'Ethnicity Reference'!$A$2:$B$22,2,FALSE),"Unknown"))))</f>
        <v/>
      </c>
      <c r="U3990" s="35"/>
    </row>
    <row r="3991" spans="1:21" ht="15.75">
      <c r="A3991" s="47"/>
      <c r="B3991" s="33"/>
      <c r="C3991" s="39" t="str">
        <f>IF($A3991 &lt;&gt; "",VLOOKUP($A3991,'Student reference sheet'!$A$2:$V$2329, 3,FALSE), "")</f>
        <v/>
      </c>
      <c r="D3991" s="39" t="str">
        <f>IF($A3991 &lt;&gt; "",VLOOKUP($A3991,'Student reference sheet'!$A$2:$V$2329, 2,FALSE), "")</f>
        <v/>
      </c>
      <c r="E3991" s="35"/>
      <c r="F3991" s="34"/>
      <c r="G3991" s="40" t="str">
        <f t="shared" ca="1" si="189"/>
        <v/>
      </c>
      <c r="H3991" s="40" t="str">
        <f t="shared" ca="1" si="190"/>
        <v/>
      </c>
      <c r="I3991" s="36" t="str">
        <f>IF($A3991 = "", "",
IF(COUNTIF(MINIMUM_DAY_DATES[], Attendance!J3991) &gt; 0, VLOOKUP(Attendance!$G3991,MINIMUM_DAY_PERIOD_SCHEDULE[], 2,TRUE),
IF(COUNTIF(RALLY_DATES[], Attendance!J3991) &gt; 0, VLOOKUP(Attendance!$G3991,RALLY_PERIOD_SCHEDULE[], 2,TRUE),
IF(WEEKDAY(Attendance!$J3991) = 2,
       IF(COUNTIF(FINALS_WEEK_MONDAY_DATE[],Attendance!$J3991) &gt; 0, VLOOKUP(Attendance!$G3991,FINALS_WEEK_MONDAY_PERIOD_SCHEDULE[],2,TRUE),
       VLOOKUP(Attendance!$G3991,REGULAR_WEEK_SCHEDULE[],6,TRUE)),
IF(WEEKDAY($J3991) = 3,
       IF(COUNTIF(FINALS_WEEK_TUESDAY_DATE[],Attendance!$J3991) &gt; 0, VLOOKUP(Attendance!$G3991,FINALS_WEEK_TUESDAY_PERIOD_SCHEDULE[],2,TRUE),
       VLOOKUP(Attendance!$G3991,REGULAR_WEEK_SCHEDULE[[Tuesday]:[Period]],5,TRUE)),
IF(WEEKDAY(Attendance!$J3991) = 4,
        IF(COUNTIF(BLOCK_WEDNESDAY_DATES[],Attendance!$J3991) &gt; 0, VLOOKUP(Attendance!$G3991,BLOCK_WEDNESDAY_PERIOD_SCHEDULE[],2,TRUE),
        IF(COUNTIF(FINALS_WEEK_WEDNESDAY_DATE[],Attendance!$J3991) &gt; 0, VLOOKUP(Attendance!$G3991,FINALS_WEEK_WEDNESDAY_PERIOD_SCHEDULE[],2,TRUE),
       VLOOKUP(Attendance!$G3991,REGULAR_WEEK_SCHEDULE[[Wednesday]:[Period]],4,TRUE))),
IF(WEEKDAY($J3991) = 5,
       IF(COUNTIF(BLOCK_THURSDAY_DATES[],Attendance!$J3991) &gt; 0, VLOOKUP(Attendance!$G3991,BLOCK_THURSDAY_PERIOD_SCHEDULE[],2,TRUE),
       IF(COUNTIF(FINALS_WEEK_THURSDAY_DATE[],Attendance!$J3991) &gt; 0, VLOOKUP(Attendance!$G3991,FINALS_WEEK_THURSDAY_PERIOD_SCHEDULE[],2,TRUE),
       VLOOKUP(Attendance!$G3991,REGULAR_WEEK_SCHEDULE[[Thursday]:[Period]],3,TRUE))),
IF(WEEKDAY(Attendance!$J3991) = 6,
       IF(COUNTIF(FINALS_WEEK_FRIDAY_DATE[],Attendance!$J3991) &gt; 0, VLOOKUP(Attendance!$G3991,FINALS_WEEK_FRIDAY_PERIOD_SCHEDULE[],2,TRUE),
       VLOOKUP(Attendance!$G3991,REGULAR_WEEK_SCHEDULE[[Friday]:[Period]],2,TRUE))))))))))</f>
        <v/>
      </c>
      <c r="J3991" s="41" t="str">
        <f t="shared" ca="1" si="191"/>
        <v/>
      </c>
      <c r="K3991" s="41" t="str">
        <f>IF($A3991 &lt;&gt; "",VLOOKUP($A3991,'Student reference sheet'!$A$2:$V$2329, 7,FALSE), "")</f>
        <v/>
      </c>
      <c r="L3991" s="30" t="str">
        <f>IF($A3991 ="", "", VLOOKUP($A3991, 'Student reference sheet'!$A$2:$Z$2603,23,FALSE))</f>
        <v/>
      </c>
      <c r="M3991" s="30" t="str">
        <f>IF($A3991 ="", "", VLOOKUP($A3991, 'Student reference sheet'!$A$2:$Z$2603,24,FALSE))</f>
        <v/>
      </c>
      <c r="N3991" s="30" t="str">
        <f>IF($A3991 ="", "", VLOOKUP($A3991, 'Student reference sheet'!$A$2:$Z$2603,26,FALSE))</f>
        <v/>
      </c>
      <c r="O3991" s="30" t="str">
        <f>IF($A3991 ="", "", VLOOKUP($A3991, 'Student reference sheet'!$A$2:$Z$2603,25,FALSE))</f>
        <v/>
      </c>
      <c r="P3991" s="39" t="str">
        <f>IF($A3991 = "", "", IF(OR(VLOOKUP($A3991,'Student reference sheet'!$A$2:$V$2400,8,FALSE) = "R",  VLOOKUP($A3991,'Student reference sheet'!$A$2:$V$2400,8,FALSE) = "L"), "X", ""))</f>
        <v/>
      </c>
      <c r="Q3991" s="39" t="str">
        <f>IF($A3991 ="", "", VLOOKUP($A3991, 'Student reference sheet'!$A$2:$V$2603,22,FALSE))</f>
        <v/>
      </c>
      <c r="R3991" s="39" t="str">
        <f>IF($A3991 &lt;&gt; "",VLOOKUP($A3991,'Student reference sheet'!$A$2:$V$2329, 5,FALSE), "")</f>
        <v/>
      </c>
      <c r="S3991" s="39" t="str">
        <f>IF($A3991 &lt;&gt; "",VLOOKUP($A3991,'Student reference sheet'!$A$2:$V$2329, 6,FALSE), "")</f>
        <v/>
      </c>
      <c r="T3991" s="30" t="str">
        <f>IF($A3991 = "","",
IF(VLOOKUP($A3991,'Student reference sheet'!$A$2:$V$2329, 10,FALSE) = "Y", "Hispanic",
IF(VLOOKUP($A3991,'Student reference sheet'!$A$2:$V$2329,11,FALSE) &lt;&gt; "",
IF(VLOOKUP($A3991,'Student reference sheet'!$A$2:$V$2329,11,FALSE) = "UNK", "Unknown", VLOOKUP(VALUE(VLOOKUP($A3991,'Student reference sheet'!$A$2:$V$2329,11,FALSE)),'Ethnicity Reference'!$A$2:$B$22,2,FALSE)),
IF(VLOOKUP($A3991,'Student reference sheet'!$A$2:$V$2329,9,FALSE) &lt;&gt; "", VLOOKUP(VALUE(VLOOKUP($A3991,'Student reference sheet'!$A$2:$V$2329,9,FALSE)),'Ethnicity Reference'!$A$2:$B$22,2,FALSE),"Unknown"))))</f>
        <v/>
      </c>
      <c r="U3991" s="35"/>
    </row>
    <row r="3992" spans="1:21" ht="15.75">
      <c r="A3992" s="47"/>
      <c r="B3992" s="33"/>
      <c r="C3992" s="39" t="str">
        <f>IF($A3992 &lt;&gt; "",VLOOKUP($A3992,'Student reference sheet'!$A$2:$V$2329, 3,FALSE), "")</f>
        <v/>
      </c>
      <c r="D3992" s="39" t="str">
        <f>IF($A3992 &lt;&gt; "",VLOOKUP($A3992,'Student reference sheet'!$A$2:$V$2329, 2,FALSE), "")</f>
        <v/>
      </c>
      <c r="E3992" s="35"/>
      <c r="F3992" s="34"/>
      <c r="G3992" s="40" t="str">
        <f t="shared" ca="1" si="189"/>
        <v/>
      </c>
      <c r="H3992" s="40" t="str">
        <f t="shared" ca="1" si="190"/>
        <v/>
      </c>
      <c r="I3992" s="36" t="str">
        <f>IF($A3992 = "", "",
IF(COUNTIF(MINIMUM_DAY_DATES[], Attendance!J3992) &gt; 0, VLOOKUP(Attendance!$G3992,MINIMUM_DAY_PERIOD_SCHEDULE[], 2,TRUE),
IF(COUNTIF(RALLY_DATES[], Attendance!J3992) &gt; 0, VLOOKUP(Attendance!$G3992,RALLY_PERIOD_SCHEDULE[], 2,TRUE),
IF(WEEKDAY(Attendance!$J3992) = 2,
       IF(COUNTIF(FINALS_WEEK_MONDAY_DATE[],Attendance!$J3992) &gt; 0, VLOOKUP(Attendance!$G3992,FINALS_WEEK_MONDAY_PERIOD_SCHEDULE[],2,TRUE),
       VLOOKUP(Attendance!$G3992,REGULAR_WEEK_SCHEDULE[],6,TRUE)),
IF(WEEKDAY($J3992) = 3,
       IF(COUNTIF(FINALS_WEEK_TUESDAY_DATE[],Attendance!$J3992) &gt; 0, VLOOKUP(Attendance!$G3992,FINALS_WEEK_TUESDAY_PERIOD_SCHEDULE[],2,TRUE),
       VLOOKUP(Attendance!$G3992,REGULAR_WEEK_SCHEDULE[[Tuesday]:[Period]],5,TRUE)),
IF(WEEKDAY(Attendance!$J3992) = 4,
        IF(COUNTIF(BLOCK_WEDNESDAY_DATES[],Attendance!$J3992) &gt; 0, VLOOKUP(Attendance!$G3992,BLOCK_WEDNESDAY_PERIOD_SCHEDULE[],2,TRUE),
        IF(COUNTIF(FINALS_WEEK_WEDNESDAY_DATE[],Attendance!$J3992) &gt; 0, VLOOKUP(Attendance!$G3992,FINALS_WEEK_WEDNESDAY_PERIOD_SCHEDULE[],2,TRUE),
       VLOOKUP(Attendance!$G3992,REGULAR_WEEK_SCHEDULE[[Wednesday]:[Period]],4,TRUE))),
IF(WEEKDAY($J3992) = 5,
       IF(COUNTIF(BLOCK_THURSDAY_DATES[],Attendance!$J3992) &gt; 0, VLOOKUP(Attendance!$G3992,BLOCK_THURSDAY_PERIOD_SCHEDULE[],2,TRUE),
       IF(COUNTIF(FINALS_WEEK_THURSDAY_DATE[],Attendance!$J3992) &gt; 0, VLOOKUP(Attendance!$G3992,FINALS_WEEK_THURSDAY_PERIOD_SCHEDULE[],2,TRUE),
       VLOOKUP(Attendance!$G3992,REGULAR_WEEK_SCHEDULE[[Thursday]:[Period]],3,TRUE))),
IF(WEEKDAY(Attendance!$J3992) = 6,
       IF(COUNTIF(FINALS_WEEK_FRIDAY_DATE[],Attendance!$J3992) &gt; 0, VLOOKUP(Attendance!$G3992,FINALS_WEEK_FRIDAY_PERIOD_SCHEDULE[],2,TRUE),
       VLOOKUP(Attendance!$G3992,REGULAR_WEEK_SCHEDULE[[Friday]:[Period]],2,TRUE))))))))))</f>
        <v/>
      </c>
      <c r="J3992" s="41" t="str">
        <f t="shared" ca="1" si="191"/>
        <v/>
      </c>
      <c r="K3992" s="41" t="str">
        <f>IF($A3992 &lt;&gt; "",VLOOKUP($A3992,'Student reference sheet'!$A$2:$V$2329, 7,FALSE), "")</f>
        <v/>
      </c>
      <c r="L3992" s="30" t="str">
        <f>IF($A3992 ="", "", VLOOKUP($A3992, 'Student reference sheet'!$A$2:$Z$2603,23,FALSE))</f>
        <v/>
      </c>
      <c r="M3992" s="30" t="str">
        <f>IF($A3992 ="", "", VLOOKUP($A3992, 'Student reference sheet'!$A$2:$Z$2603,24,FALSE))</f>
        <v/>
      </c>
      <c r="N3992" s="30" t="str">
        <f>IF($A3992 ="", "", VLOOKUP($A3992, 'Student reference sheet'!$A$2:$Z$2603,26,FALSE))</f>
        <v/>
      </c>
      <c r="O3992" s="30" t="str">
        <f>IF($A3992 ="", "", VLOOKUP($A3992, 'Student reference sheet'!$A$2:$Z$2603,25,FALSE))</f>
        <v/>
      </c>
      <c r="P3992" s="39" t="str">
        <f>IF($A3992 = "", "", IF(OR(VLOOKUP($A3992,'Student reference sheet'!$A$2:$V$2400,8,FALSE) = "R",  VLOOKUP($A3992,'Student reference sheet'!$A$2:$V$2400,8,FALSE) = "L"), "X", ""))</f>
        <v/>
      </c>
      <c r="Q3992" s="39" t="str">
        <f>IF($A3992 ="", "", VLOOKUP($A3992, 'Student reference sheet'!$A$2:$V$2603,22,FALSE))</f>
        <v/>
      </c>
      <c r="R3992" s="39" t="str">
        <f>IF($A3992 &lt;&gt; "",VLOOKUP($A3992,'Student reference sheet'!$A$2:$V$2329, 5,FALSE), "")</f>
        <v/>
      </c>
      <c r="S3992" s="39" t="str">
        <f>IF($A3992 &lt;&gt; "",VLOOKUP($A3992,'Student reference sheet'!$A$2:$V$2329, 6,FALSE), "")</f>
        <v/>
      </c>
      <c r="T3992" s="30" t="str">
        <f>IF($A3992 = "","",
IF(VLOOKUP($A3992,'Student reference sheet'!$A$2:$V$2329, 10,FALSE) = "Y", "Hispanic",
IF(VLOOKUP($A3992,'Student reference sheet'!$A$2:$V$2329,11,FALSE) &lt;&gt; "",
IF(VLOOKUP($A3992,'Student reference sheet'!$A$2:$V$2329,11,FALSE) = "UNK", "Unknown", VLOOKUP(VALUE(VLOOKUP($A3992,'Student reference sheet'!$A$2:$V$2329,11,FALSE)),'Ethnicity Reference'!$A$2:$B$22,2,FALSE)),
IF(VLOOKUP($A3992,'Student reference sheet'!$A$2:$V$2329,9,FALSE) &lt;&gt; "", VLOOKUP(VALUE(VLOOKUP($A3992,'Student reference sheet'!$A$2:$V$2329,9,FALSE)),'Ethnicity Reference'!$A$2:$B$22,2,FALSE),"Unknown"))))</f>
        <v/>
      </c>
      <c r="U3992" s="35"/>
    </row>
    <row r="3993" spans="1:21" ht="15.75">
      <c r="A3993" s="47"/>
      <c r="B3993" s="33"/>
      <c r="C3993" s="39" t="str">
        <f>IF($A3993 &lt;&gt; "",VLOOKUP($A3993,'Student reference sheet'!$A$2:$V$2329, 3,FALSE), "")</f>
        <v/>
      </c>
      <c r="D3993" s="39" t="str">
        <f>IF($A3993 &lt;&gt; "",VLOOKUP($A3993,'Student reference sheet'!$A$2:$V$2329, 2,FALSE), "")</f>
        <v/>
      </c>
      <c r="E3993" s="35"/>
      <c r="F3993" s="34"/>
      <c r="G3993" s="40" t="str">
        <f t="shared" ca="1" si="189"/>
        <v/>
      </c>
      <c r="H3993" s="40" t="str">
        <f t="shared" ca="1" si="190"/>
        <v/>
      </c>
      <c r="I3993" s="36" t="str">
        <f>IF($A3993 = "", "",
IF(COUNTIF(MINIMUM_DAY_DATES[], Attendance!J3993) &gt; 0, VLOOKUP(Attendance!$G3993,MINIMUM_DAY_PERIOD_SCHEDULE[], 2,TRUE),
IF(COUNTIF(RALLY_DATES[], Attendance!J3993) &gt; 0, VLOOKUP(Attendance!$G3993,RALLY_PERIOD_SCHEDULE[], 2,TRUE),
IF(WEEKDAY(Attendance!$J3993) = 2,
       IF(COUNTIF(FINALS_WEEK_MONDAY_DATE[],Attendance!$J3993) &gt; 0, VLOOKUP(Attendance!$G3993,FINALS_WEEK_MONDAY_PERIOD_SCHEDULE[],2,TRUE),
       VLOOKUP(Attendance!$G3993,REGULAR_WEEK_SCHEDULE[],6,TRUE)),
IF(WEEKDAY($J3993) = 3,
       IF(COUNTIF(FINALS_WEEK_TUESDAY_DATE[],Attendance!$J3993) &gt; 0, VLOOKUP(Attendance!$G3993,FINALS_WEEK_TUESDAY_PERIOD_SCHEDULE[],2,TRUE),
       VLOOKUP(Attendance!$G3993,REGULAR_WEEK_SCHEDULE[[Tuesday]:[Period]],5,TRUE)),
IF(WEEKDAY(Attendance!$J3993) = 4,
        IF(COUNTIF(BLOCK_WEDNESDAY_DATES[],Attendance!$J3993) &gt; 0, VLOOKUP(Attendance!$G3993,BLOCK_WEDNESDAY_PERIOD_SCHEDULE[],2,TRUE),
        IF(COUNTIF(FINALS_WEEK_WEDNESDAY_DATE[],Attendance!$J3993) &gt; 0, VLOOKUP(Attendance!$G3993,FINALS_WEEK_WEDNESDAY_PERIOD_SCHEDULE[],2,TRUE),
       VLOOKUP(Attendance!$G3993,REGULAR_WEEK_SCHEDULE[[Wednesday]:[Period]],4,TRUE))),
IF(WEEKDAY($J3993) = 5,
       IF(COUNTIF(BLOCK_THURSDAY_DATES[],Attendance!$J3993) &gt; 0, VLOOKUP(Attendance!$G3993,BLOCK_THURSDAY_PERIOD_SCHEDULE[],2,TRUE),
       IF(COUNTIF(FINALS_WEEK_THURSDAY_DATE[],Attendance!$J3993) &gt; 0, VLOOKUP(Attendance!$G3993,FINALS_WEEK_THURSDAY_PERIOD_SCHEDULE[],2,TRUE),
       VLOOKUP(Attendance!$G3993,REGULAR_WEEK_SCHEDULE[[Thursday]:[Period]],3,TRUE))),
IF(WEEKDAY(Attendance!$J3993) = 6,
       IF(COUNTIF(FINALS_WEEK_FRIDAY_DATE[],Attendance!$J3993) &gt; 0, VLOOKUP(Attendance!$G3993,FINALS_WEEK_FRIDAY_PERIOD_SCHEDULE[],2,TRUE),
       VLOOKUP(Attendance!$G3993,REGULAR_WEEK_SCHEDULE[[Friday]:[Period]],2,TRUE))))))))))</f>
        <v/>
      </c>
      <c r="J3993" s="41" t="str">
        <f t="shared" ca="1" si="191"/>
        <v/>
      </c>
      <c r="K3993" s="41" t="str">
        <f>IF($A3993 &lt;&gt; "",VLOOKUP($A3993,'Student reference sheet'!$A$2:$V$2329, 7,FALSE), "")</f>
        <v/>
      </c>
      <c r="L3993" s="30" t="str">
        <f>IF($A3993 ="", "", VLOOKUP($A3993, 'Student reference sheet'!$A$2:$Z$2603,23,FALSE))</f>
        <v/>
      </c>
      <c r="M3993" s="30" t="str">
        <f>IF($A3993 ="", "", VLOOKUP($A3993, 'Student reference sheet'!$A$2:$Z$2603,24,FALSE))</f>
        <v/>
      </c>
      <c r="N3993" s="30" t="str">
        <f>IF($A3993 ="", "", VLOOKUP($A3993, 'Student reference sheet'!$A$2:$Z$2603,26,FALSE))</f>
        <v/>
      </c>
      <c r="O3993" s="30" t="str">
        <f>IF($A3993 ="", "", VLOOKUP($A3993, 'Student reference sheet'!$A$2:$Z$2603,25,FALSE))</f>
        <v/>
      </c>
      <c r="P3993" s="39" t="str">
        <f>IF($A3993 = "", "", IF(OR(VLOOKUP($A3993,'Student reference sheet'!$A$2:$V$2400,8,FALSE) = "R",  VLOOKUP($A3993,'Student reference sheet'!$A$2:$V$2400,8,FALSE) = "L"), "X", ""))</f>
        <v/>
      </c>
      <c r="Q3993" s="39" t="str">
        <f>IF($A3993 ="", "", VLOOKUP($A3993, 'Student reference sheet'!$A$2:$V$2603,22,FALSE))</f>
        <v/>
      </c>
      <c r="R3993" s="39" t="str">
        <f>IF($A3993 &lt;&gt; "",VLOOKUP($A3993,'Student reference sheet'!$A$2:$V$2329, 5,FALSE), "")</f>
        <v/>
      </c>
      <c r="S3993" s="39" t="str">
        <f>IF($A3993 &lt;&gt; "",VLOOKUP($A3993,'Student reference sheet'!$A$2:$V$2329, 6,FALSE), "")</f>
        <v/>
      </c>
      <c r="T3993" s="30" t="str">
        <f>IF($A3993 = "","",
IF(VLOOKUP($A3993,'Student reference sheet'!$A$2:$V$2329, 10,FALSE) = "Y", "Hispanic",
IF(VLOOKUP($A3993,'Student reference sheet'!$A$2:$V$2329,11,FALSE) &lt;&gt; "",
IF(VLOOKUP($A3993,'Student reference sheet'!$A$2:$V$2329,11,FALSE) = "UNK", "Unknown", VLOOKUP(VALUE(VLOOKUP($A3993,'Student reference sheet'!$A$2:$V$2329,11,FALSE)),'Ethnicity Reference'!$A$2:$B$22,2,FALSE)),
IF(VLOOKUP($A3993,'Student reference sheet'!$A$2:$V$2329,9,FALSE) &lt;&gt; "", VLOOKUP(VALUE(VLOOKUP($A3993,'Student reference sheet'!$A$2:$V$2329,9,FALSE)),'Ethnicity Reference'!$A$2:$B$22,2,FALSE),"Unknown"))))</f>
        <v/>
      </c>
      <c r="U3993" s="35"/>
    </row>
    <row r="3994" spans="1:21" ht="15.75">
      <c r="A3994" s="47"/>
      <c r="B3994" s="33"/>
      <c r="C3994" s="39" t="str">
        <f>IF($A3994 &lt;&gt; "",VLOOKUP($A3994,'Student reference sheet'!$A$2:$V$2329, 3,FALSE), "")</f>
        <v/>
      </c>
      <c r="D3994" s="39" t="str">
        <f>IF($A3994 &lt;&gt; "",VLOOKUP($A3994,'Student reference sheet'!$A$2:$V$2329, 2,FALSE), "")</f>
        <v/>
      </c>
      <c r="E3994" s="35"/>
      <c r="F3994" s="34"/>
      <c r="G3994" s="40" t="str">
        <f t="shared" ca="1" si="189"/>
        <v/>
      </c>
      <c r="H3994" s="40" t="str">
        <f t="shared" ca="1" si="190"/>
        <v/>
      </c>
      <c r="I3994" s="36" t="str">
        <f>IF($A3994 = "", "",
IF(COUNTIF(MINIMUM_DAY_DATES[], Attendance!J3994) &gt; 0, VLOOKUP(Attendance!$G3994,MINIMUM_DAY_PERIOD_SCHEDULE[], 2,TRUE),
IF(COUNTIF(RALLY_DATES[], Attendance!J3994) &gt; 0, VLOOKUP(Attendance!$G3994,RALLY_PERIOD_SCHEDULE[], 2,TRUE),
IF(WEEKDAY(Attendance!$J3994) = 2,
       IF(COUNTIF(FINALS_WEEK_MONDAY_DATE[],Attendance!$J3994) &gt; 0, VLOOKUP(Attendance!$G3994,FINALS_WEEK_MONDAY_PERIOD_SCHEDULE[],2,TRUE),
       VLOOKUP(Attendance!$G3994,REGULAR_WEEK_SCHEDULE[],6,TRUE)),
IF(WEEKDAY($J3994) = 3,
       IF(COUNTIF(FINALS_WEEK_TUESDAY_DATE[],Attendance!$J3994) &gt; 0, VLOOKUP(Attendance!$G3994,FINALS_WEEK_TUESDAY_PERIOD_SCHEDULE[],2,TRUE),
       VLOOKUP(Attendance!$G3994,REGULAR_WEEK_SCHEDULE[[Tuesday]:[Period]],5,TRUE)),
IF(WEEKDAY(Attendance!$J3994) = 4,
        IF(COUNTIF(BLOCK_WEDNESDAY_DATES[],Attendance!$J3994) &gt; 0, VLOOKUP(Attendance!$G3994,BLOCK_WEDNESDAY_PERIOD_SCHEDULE[],2,TRUE),
        IF(COUNTIF(FINALS_WEEK_WEDNESDAY_DATE[],Attendance!$J3994) &gt; 0, VLOOKUP(Attendance!$G3994,FINALS_WEEK_WEDNESDAY_PERIOD_SCHEDULE[],2,TRUE),
       VLOOKUP(Attendance!$G3994,REGULAR_WEEK_SCHEDULE[[Wednesday]:[Period]],4,TRUE))),
IF(WEEKDAY($J3994) = 5,
       IF(COUNTIF(BLOCK_THURSDAY_DATES[],Attendance!$J3994) &gt; 0, VLOOKUP(Attendance!$G3994,BLOCK_THURSDAY_PERIOD_SCHEDULE[],2,TRUE),
       IF(COUNTIF(FINALS_WEEK_THURSDAY_DATE[],Attendance!$J3994) &gt; 0, VLOOKUP(Attendance!$G3994,FINALS_WEEK_THURSDAY_PERIOD_SCHEDULE[],2,TRUE),
       VLOOKUP(Attendance!$G3994,REGULAR_WEEK_SCHEDULE[[Thursday]:[Period]],3,TRUE))),
IF(WEEKDAY(Attendance!$J3994) = 6,
       IF(COUNTIF(FINALS_WEEK_FRIDAY_DATE[],Attendance!$J3994) &gt; 0, VLOOKUP(Attendance!$G3994,FINALS_WEEK_FRIDAY_PERIOD_SCHEDULE[],2,TRUE),
       VLOOKUP(Attendance!$G3994,REGULAR_WEEK_SCHEDULE[[Friday]:[Period]],2,TRUE))))))))))</f>
        <v/>
      </c>
      <c r="J3994" s="41" t="str">
        <f t="shared" ca="1" si="191"/>
        <v/>
      </c>
      <c r="K3994" s="41" t="str">
        <f>IF($A3994 &lt;&gt; "",VLOOKUP($A3994,'Student reference sheet'!$A$2:$V$2329, 7,FALSE), "")</f>
        <v/>
      </c>
      <c r="L3994" s="30" t="str">
        <f>IF($A3994 ="", "", VLOOKUP($A3994, 'Student reference sheet'!$A$2:$Z$2603,23,FALSE))</f>
        <v/>
      </c>
      <c r="M3994" s="30" t="str">
        <f>IF($A3994 ="", "", VLOOKUP($A3994, 'Student reference sheet'!$A$2:$Z$2603,24,FALSE))</f>
        <v/>
      </c>
      <c r="N3994" s="30" t="str">
        <f>IF($A3994 ="", "", VLOOKUP($A3994, 'Student reference sheet'!$A$2:$Z$2603,26,FALSE))</f>
        <v/>
      </c>
      <c r="O3994" s="30" t="str">
        <f>IF($A3994 ="", "", VLOOKUP($A3994, 'Student reference sheet'!$A$2:$Z$2603,25,FALSE))</f>
        <v/>
      </c>
      <c r="P3994" s="39" t="str">
        <f>IF($A3994 = "", "", IF(OR(VLOOKUP($A3994,'Student reference sheet'!$A$2:$V$2400,8,FALSE) = "R",  VLOOKUP($A3994,'Student reference sheet'!$A$2:$V$2400,8,FALSE) = "L"), "X", ""))</f>
        <v/>
      </c>
      <c r="Q3994" s="39" t="str">
        <f>IF($A3994 ="", "", VLOOKUP($A3994, 'Student reference sheet'!$A$2:$V$2603,22,FALSE))</f>
        <v/>
      </c>
      <c r="R3994" s="39" t="str">
        <f>IF($A3994 &lt;&gt; "",VLOOKUP($A3994,'Student reference sheet'!$A$2:$V$2329, 5,FALSE), "")</f>
        <v/>
      </c>
      <c r="S3994" s="39" t="str">
        <f>IF($A3994 &lt;&gt; "",VLOOKUP($A3994,'Student reference sheet'!$A$2:$V$2329, 6,FALSE), "")</f>
        <v/>
      </c>
      <c r="T3994" s="30" t="str">
        <f>IF($A3994 = "","",
IF(VLOOKUP($A3994,'Student reference sheet'!$A$2:$V$2329, 10,FALSE) = "Y", "Hispanic",
IF(VLOOKUP($A3994,'Student reference sheet'!$A$2:$V$2329,11,FALSE) &lt;&gt; "",
IF(VLOOKUP($A3994,'Student reference sheet'!$A$2:$V$2329,11,FALSE) = "UNK", "Unknown", VLOOKUP(VALUE(VLOOKUP($A3994,'Student reference sheet'!$A$2:$V$2329,11,FALSE)),'Ethnicity Reference'!$A$2:$B$22,2,FALSE)),
IF(VLOOKUP($A3994,'Student reference sheet'!$A$2:$V$2329,9,FALSE) &lt;&gt; "", VLOOKUP(VALUE(VLOOKUP($A3994,'Student reference sheet'!$A$2:$V$2329,9,FALSE)),'Ethnicity Reference'!$A$2:$B$22,2,FALSE),"Unknown"))))</f>
        <v/>
      </c>
      <c r="U3994" s="35"/>
    </row>
    <row r="3995" spans="1:21" ht="15.75">
      <c r="A3995" s="47"/>
      <c r="B3995" s="33"/>
      <c r="C3995" s="39" t="str">
        <f>IF($A3995 &lt;&gt; "",VLOOKUP($A3995,'Student reference sheet'!$A$2:$V$2329, 3,FALSE), "")</f>
        <v/>
      </c>
      <c r="D3995" s="39" t="str">
        <f>IF($A3995 &lt;&gt; "",VLOOKUP($A3995,'Student reference sheet'!$A$2:$V$2329, 2,FALSE), "")</f>
        <v/>
      </c>
      <c r="E3995" s="35"/>
      <c r="F3995" s="34"/>
      <c r="G3995" s="40" t="str">
        <f t="shared" ca="1" si="189"/>
        <v/>
      </c>
      <c r="H3995" s="40" t="str">
        <f t="shared" ca="1" si="190"/>
        <v/>
      </c>
      <c r="I3995" s="36" t="str">
        <f>IF($A3995 = "", "",
IF(COUNTIF(MINIMUM_DAY_DATES[], Attendance!J3995) &gt; 0, VLOOKUP(Attendance!$G3995,MINIMUM_DAY_PERIOD_SCHEDULE[], 2,TRUE),
IF(COUNTIF(RALLY_DATES[], Attendance!J3995) &gt; 0, VLOOKUP(Attendance!$G3995,RALLY_PERIOD_SCHEDULE[], 2,TRUE),
IF(WEEKDAY(Attendance!$J3995) = 2,
       IF(COUNTIF(FINALS_WEEK_MONDAY_DATE[],Attendance!$J3995) &gt; 0, VLOOKUP(Attendance!$G3995,FINALS_WEEK_MONDAY_PERIOD_SCHEDULE[],2,TRUE),
       VLOOKUP(Attendance!$G3995,REGULAR_WEEK_SCHEDULE[],6,TRUE)),
IF(WEEKDAY($J3995) = 3,
       IF(COUNTIF(FINALS_WEEK_TUESDAY_DATE[],Attendance!$J3995) &gt; 0, VLOOKUP(Attendance!$G3995,FINALS_WEEK_TUESDAY_PERIOD_SCHEDULE[],2,TRUE),
       VLOOKUP(Attendance!$G3995,REGULAR_WEEK_SCHEDULE[[Tuesday]:[Period]],5,TRUE)),
IF(WEEKDAY(Attendance!$J3995) = 4,
        IF(COUNTIF(BLOCK_WEDNESDAY_DATES[],Attendance!$J3995) &gt; 0, VLOOKUP(Attendance!$G3995,BLOCK_WEDNESDAY_PERIOD_SCHEDULE[],2,TRUE),
        IF(COUNTIF(FINALS_WEEK_WEDNESDAY_DATE[],Attendance!$J3995) &gt; 0, VLOOKUP(Attendance!$G3995,FINALS_WEEK_WEDNESDAY_PERIOD_SCHEDULE[],2,TRUE),
       VLOOKUP(Attendance!$G3995,REGULAR_WEEK_SCHEDULE[[Wednesday]:[Period]],4,TRUE))),
IF(WEEKDAY($J3995) = 5,
       IF(COUNTIF(BLOCK_THURSDAY_DATES[],Attendance!$J3995) &gt; 0, VLOOKUP(Attendance!$G3995,BLOCK_THURSDAY_PERIOD_SCHEDULE[],2,TRUE),
       IF(COUNTIF(FINALS_WEEK_THURSDAY_DATE[],Attendance!$J3995) &gt; 0, VLOOKUP(Attendance!$G3995,FINALS_WEEK_THURSDAY_PERIOD_SCHEDULE[],2,TRUE),
       VLOOKUP(Attendance!$G3995,REGULAR_WEEK_SCHEDULE[[Thursday]:[Period]],3,TRUE))),
IF(WEEKDAY(Attendance!$J3995) = 6,
       IF(COUNTIF(FINALS_WEEK_FRIDAY_DATE[],Attendance!$J3995) &gt; 0, VLOOKUP(Attendance!$G3995,FINALS_WEEK_FRIDAY_PERIOD_SCHEDULE[],2,TRUE),
       VLOOKUP(Attendance!$G3995,REGULAR_WEEK_SCHEDULE[[Friday]:[Period]],2,TRUE))))))))))</f>
        <v/>
      </c>
      <c r="J3995" s="41" t="str">
        <f t="shared" ca="1" si="191"/>
        <v/>
      </c>
      <c r="K3995" s="41" t="str">
        <f>IF($A3995 &lt;&gt; "",VLOOKUP($A3995,'Student reference sheet'!$A$2:$V$2329, 7,FALSE), "")</f>
        <v/>
      </c>
      <c r="L3995" s="30" t="str">
        <f>IF($A3995 ="", "", VLOOKUP($A3995, 'Student reference sheet'!$A$2:$Z$2603,23,FALSE))</f>
        <v/>
      </c>
      <c r="M3995" s="30" t="str">
        <f>IF($A3995 ="", "", VLOOKUP($A3995, 'Student reference sheet'!$A$2:$Z$2603,24,FALSE))</f>
        <v/>
      </c>
      <c r="N3995" s="30" t="str">
        <f>IF($A3995 ="", "", VLOOKUP($A3995, 'Student reference sheet'!$A$2:$Z$2603,26,FALSE))</f>
        <v/>
      </c>
      <c r="O3995" s="30" t="str">
        <f>IF($A3995 ="", "", VLOOKUP($A3995, 'Student reference sheet'!$A$2:$Z$2603,25,FALSE))</f>
        <v/>
      </c>
      <c r="P3995" s="39" t="str">
        <f>IF($A3995 = "", "", IF(OR(VLOOKUP($A3995,'Student reference sheet'!$A$2:$V$2400,8,FALSE) = "R",  VLOOKUP($A3995,'Student reference sheet'!$A$2:$V$2400,8,FALSE) = "L"), "X", ""))</f>
        <v/>
      </c>
      <c r="Q3995" s="39" t="str">
        <f>IF($A3995 ="", "", VLOOKUP($A3995, 'Student reference sheet'!$A$2:$V$2603,22,FALSE))</f>
        <v/>
      </c>
      <c r="R3995" s="39" t="str">
        <f>IF($A3995 &lt;&gt; "",VLOOKUP($A3995,'Student reference sheet'!$A$2:$V$2329, 5,FALSE), "")</f>
        <v/>
      </c>
      <c r="S3995" s="39" t="str">
        <f>IF($A3995 &lt;&gt; "",VLOOKUP($A3995,'Student reference sheet'!$A$2:$V$2329, 6,FALSE), "")</f>
        <v/>
      </c>
      <c r="T3995" s="30" t="str">
        <f>IF($A3995 = "","",
IF(VLOOKUP($A3995,'Student reference sheet'!$A$2:$V$2329, 10,FALSE) = "Y", "Hispanic",
IF(VLOOKUP($A3995,'Student reference sheet'!$A$2:$V$2329,11,FALSE) &lt;&gt; "",
IF(VLOOKUP($A3995,'Student reference sheet'!$A$2:$V$2329,11,FALSE) = "UNK", "Unknown", VLOOKUP(VALUE(VLOOKUP($A3995,'Student reference sheet'!$A$2:$V$2329,11,FALSE)),'Ethnicity Reference'!$A$2:$B$22,2,FALSE)),
IF(VLOOKUP($A3995,'Student reference sheet'!$A$2:$V$2329,9,FALSE) &lt;&gt; "", VLOOKUP(VALUE(VLOOKUP($A3995,'Student reference sheet'!$A$2:$V$2329,9,FALSE)),'Ethnicity Reference'!$A$2:$B$22,2,FALSE),"Unknown"))))</f>
        <v/>
      </c>
      <c r="U3995" s="35"/>
    </row>
    <row r="3996" spans="1:21" ht="15.75">
      <c r="A3996" s="47"/>
      <c r="B3996" s="33"/>
      <c r="C3996" s="39" t="str">
        <f>IF($A3996 &lt;&gt; "",VLOOKUP($A3996,'Student reference sheet'!$A$2:$V$2329, 3,FALSE), "")</f>
        <v/>
      </c>
      <c r="D3996" s="39" t="str">
        <f>IF($A3996 &lt;&gt; "",VLOOKUP($A3996,'Student reference sheet'!$A$2:$V$2329, 2,FALSE), "")</f>
        <v/>
      </c>
      <c r="E3996" s="35"/>
      <c r="F3996" s="34"/>
      <c r="G3996" s="40" t="str">
        <f t="shared" ca="1" si="189"/>
        <v/>
      </c>
      <c r="H3996" s="40" t="str">
        <f t="shared" ca="1" si="190"/>
        <v/>
      </c>
      <c r="I3996" s="36" t="str">
        <f>IF($A3996 = "", "",
IF(COUNTIF(MINIMUM_DAY_DATES[], Attendance!J3996) &gt; 0, VLOOKUP(Attendance!$G3996,MINIMUM_DAY_PERIOD_SCHEDULE[], 2,TRUE),
IF(COUNTIF(RALLY_DATES[], Attendance!J3996) &gt; 0, VLOOKUP(Attendance!$G3996,RALLY_PERIOD_SCHEDULE[], 2,TRUE),
IF(WEEKDAY(Attendance!$J3996) = 2,
       IF(COUNTIF(FINALS_WEEK_MONDAY_DATE[],Attendance!$J3996) &gt; 0, VLOOKUP(Attendance!$G3996,FINALS_WEEK_MONDAY_PERIOD_SCHEDULE[],2,TRUE),
       VLOOKUP(Attendance!$G3996,REGULAR_WEEK_SCHEDULE[],6,TRUE)),
IF(WEEKDAY($J3996) = 3,
       IF(COUNTIF(FINALS_WEEK_TUESDAY_DATE[],Attendance!$J3996) &gt; 0, VLOOKUP(Attendance!$G3996,FINALS_WEEK_TUESDAY_PERIOD_SCHEDULE[],2,TRUE),
       VLOOKUP(Attendance!$G3996,REGULAR_WEEK_SCHEDULE[[Tuesday]:[Period]],5,TRUE)),
IF(WEEKDAY(Attendance!$J3996) = 4,
        IF(COUNTIF(BLOCK_WEDNESDAY_DATES[],Attendance!$J3996) &gt; 0, VLOOKUP(Attendance!$G3996,BLOCK_WEDNESDAY_PERIOD_SCHEDULE[],2,TRUE),
        IF(COUNTIF(FINALS_WEEK_WEDNESDAY_DATE[],Attendance!$J3996) &gt; 0, VLOOKUP(Attendance!$G3996,FINALS_WEEK_WEDNESDAY_PERIOD_SCHEDULE[],2,TRUE),
       VLOOKUP(Attendance!$G3996,REGULAR_WEEK_SCHEDULE[[Wednesday]:[Period]],4,TRUE))),
IF(WEEKDAY($J3996) = 5,
       IF(COUNTIF(BLOCK_THURSDAY_DATES[],Attendance!$J3996) &gt; 0, VLOOKUP(Attendance!$G3996,BLOCK_THURSDAY_PERIOD_SCHEDULE[],2,TRUE),
       IF(COUNTIF(FINALS_WEEK_THURSDAY_DATE[],Attendance!$J3996) &gt; 0, VLOOKUP(Attendance!$G3996,FINALS_WEEK_THURSDAY_PERIOD_SCHEDULE[],2,TRUE),
       VLOOKUP(Attendance!$G3996,REGULAR_WEEK_SCHEDULE[[Thursday]:[Period]],3,TRUE))),
IF(WEEKDAY(Attendance!$J3996) = 6,
       IF(COUNTIF(FINALS_WEEK_FRIDAY_DATE[],Attendance!$J3996) &gt; 0, VLOOKUP(Attendance!$G3996,FINALS_WEEK_FRIDAY_PERIOD_SCHEDULE[],2,TRUE),
       VLOOKUP(Attendance!$G3996,REGULAR_WEEK_SCHEDULE[[Friday]:[Period]],2,TRUE))))))))))</f>
        <v/>
      </c>
      <c r="J3996" s="41" t="str">
        <f t="shared" ca="1" si="191"/>
        <v/>
      </c>
      <c r="K3996" s="41" t="str">
        <f>IF($A3996 &lt;&gt; "",VLOOKUP($A3996,'Student reference sheet'!$A$2:$V$2329, 7,FALSE), "")</f>
        <v/>
      </c>
      <c r="L3996" s="30" t="str">
        <f>IF($A3996 ="", "", VLOOKUP($A3996, 'Student reference sheet'!$A$2:$Z$2603,23,FALSE))</f>
        <v/>
      </c>
      <c r="M3996" s="30" t="str">
        <f>IF($A3996 ="", "", VLOOKUP($A3996, 'Student reference sheet'!$A$2:$Z$2603,24,FALSE))</f>
        <v/>
      </c>
      <c r="N3996" s="30" t="str">
        <f>IF($A3996 ="", "", VLOOKUP($A3996, 'Student reference sheet'!$A$2:$Z$2603,26,FALSE))</f>
        <v/>
      </c>
      <c r="O3996" s="30" t="str">
        <f>IF($A3996 ="", "", VLOOKUP($A3996, 'Student reference sheet'!$A$2:$Z$2603,25,FALSE))</f>
        <v/>
      </c>
      <c r="P3996" s="39" t="str">
        <f>IF($A3996 = "", "", IF(OR(VLOOKUP($A3996,'Student reference sheet'!$A$2:$V$2400,8,FALSE) = "R",  VLOOKUP($A3996,'Student reference sheet'!$A$2:$V$2400,8,FALSE) = "L"), "X", ""))</f>
        <v/>
      </c>
      <c r="Q3996" s="39" t="str">
        <f>IF($A3996 ="", "", VLOOKUP($A3996, 'Student reference sheet'!$A$2:$V$2603,22,FALSE))</f>
        <v/>
      </c>
      <c r="R3996" s="39" t="str">
        <f>IF($A3996 &lt;&gt; "",VLOOKUP($A3996,'Student reference sheet'!$A$2:$V$2329, 5,FALSE), "")</f>
        <v/>
      </c>
      <c r="S3996" s="39" t="str">
        <f>IF($A3996 &lt;&gt; "",VLOOKUP($A3996,'Student reference sheet'!$A$2:$V$2329, 6,FALSE), "")</f>
        <v/>
      </c>
      <c r="T3996" s="30" t="str">
        <f>IF($A3996 = "","",
IF(VLOOKUP($A3996,'Student reference sheet'!$A$2:$V$2329, 10,FALSE) = "Y", "Hispanic",
IF(VLOOKUP($A3996,'Student reference sheet'!$A$2:$V$2329,11,FALSE) &lt;&gt; "",
IF(VLOOKUP($A3996,'Student reference sheet'!$A$2:$V$2329,11,FALSE) = "UNK", "Unknown", VLOOKUP(VALUE(VLOOKUP($A3996,'Student reference sheet'!$A$2:$V$2329,11,FALSE)),'Ethnicity Reference'!$A$2:$B$22,2,FALSE)),
IF(VLOOKUP($A3996,'Student reference sheet'!$A$2:$V$2329,9,FALSE) &lt;&gt; "", VLOOKUP(VALUE(VLOOKUP($A3996,'Student reference sheet'!$A$2:$V$2329,9,FALSE)),'Ethnicity Reference'!$A$2:$B$22,2,FALSE),"Unknown"))))</f>
        <v/>
      </c>
      <c r="U3996" s="35"/>
    </row>
    <row r="3997" spans="1:21" ht="15.75">
      <c r="A3997" s="47"/>
      <c r="B3997" s="33"/>
      <c r="C3997" s="39" t="str">
        <f>IF($A3997 &lt;&gt; "",VLOOKUP($A3997,'Student reference sheet'!$A$2:$V$2329, 3,FALSE), "")</f>
        <v/>
      </c>
      <c r="D3997" s="39" t="str">
        <f>IF($A3997 &lt;&gt; "",VLOOKUP($A3997,'Student reference sheet'!$A$2:$V$2329, 2,FALSE), "")</f>
        <v/>
      </c>
      <c r="E3997" s="35"/>
      <c r="F3997" s="34"/>
      <c r="G3997" s="40" t="str">
        <f t="shared" ca="1" si="189"/>
        <v/>
      </c>
      <c r="H3997" s="40" t="str">
        <f t="shared" ca="1" si="190"/>
        <v/>
      </c>
      <c r="I3997" s="36" t="str">
        <f>IF($A3997 = "", "",
IF(COUNTIF(MINIMUM_DAY_DATES[], Attendance!J3997) &gt; 0, VLOOKUP(Attendance!$G3997,MINIMUM_DAY_PERIOD_SCHEDULE[], 2,TRUE),
IF(COUNTIF(RALLY_DATES[], Attendance!J3997) &gt; 0, VLOOKUP(Attendance!$G3997,RALLY_PERIOD_SCHEDULE[], 2,TRUE),
IF(WEEKDAY(Attendance!$J3997) = 2,
       IF(COUNTIF(FINALS_WEEK_MONDAY_DATE[],Attendance!$J3997) &gt; 0, VLOOKUP(Attendance!$G3997,FINALS_WEEK_MONDAY_PERIOD_SCHEDULE[],2,TRUE),
       VLOOKUP(Attendance!$G3997,REGULAR_WEEK_SCHEDULE[],6,TRUE)),
IF(WEEKDAY($J3997) = 3,
       IF(COUNTIF(FINALS_WEEK_TUESDAY_DATE[],Attendance!$J3997) &gt; 0, VLOOKUP(Attendance!$G3997,FINALS_WEEK_TUESDAY_PERIOD_SCHEDULE[],2,TRUE),
       VLOOKUP(Attendance!$G3997,REGULAR_WEEK_SCHEDULE[[Tuesday]:[Period]],5,TRUE)),
IF(WEEKDAY(Attendance!$J3997) = 4,
        IF(COUNTIF(BLOCK_WEDNESDAY_DATES[],Attendance!$J3997) &gt; 0, VLOOKUP(Attendance!$G3997,BLOCK_WEDNESDAY_PERIOD_SCHEDULE[],2,TRUE),
        IF(COUNTIF(FINALS_WEEK_WEDNESDAY_DATE[],Attendance!$J3997) &gt; 0, VLOOKUP(Attendance!$G3997,FINALS_WEEK_WEDNESDAY_PERIOD_SCHEDULE[],2,TRUE),
       VLOOKUP(Attendance!$G3997,REGULAR_WEEK_SCHEDULE[[Wednesday]:[Period]],4,TRUE))),
IF(WEEKDAY($J3997) = 5,
       IF(COUNTIF(BLOCK_THURSDAY_DATES[],Attendance!$J3997) &gt; 0, VLOOKUP(Attendance!$G3997,BLOCK_THURSDAY_PERIOD_SCHEDULE[],2,TRUE),
       IF(COUNTIF(FINALS_WEEK_THURSDAY_DATE[],Attendance!$J3997) &gt; 0, VLOOKUP(Attendance!$G3997,FINALS_WEEK_THURSDAY_PERIOD_SCHEDULE[],2,TRUE),
       VLOOKUP(Attendance!$G3997,REGULAR_WEEK_SCHEDULE[[Thursday]:[Period]],3,TRUE))),
IF(WEEKDAY(Attendance!$J3997) = 6,
       IF(COUNTIF(FINALS_WEEK_FRIDAY_DATE[],Attendance!$J3997) &gt; 0, VLOOKUP(Attendance!$G3997,FINALS_WEEK_FRIDAY_PERIOD_SCHEDULE[],2,TRUE),
       VLOOKUP(Attendance!$G3997,REGULAR_WEEK_SCHEDULE[[Friday]:[Period]],2,TRUE))))))))))</f>
        <v/>
      </c>
      <c r="J3997" s="41" t="str">
        <f t="shared" ca="1" si="191"/>
        <v/>
      </c>
      <c r="K3997" s="41" t="str">
        <f>IF($A3997 &lt;&gt; "",VLOOKUP($A3997,'Student reference sheet'!$A$2:$V$2329, 7,FALSE), "")</f>
        <v/>
      </c>
      <c r="L3997" s="30" t="str">
        <f>IF($A3997 ="", "", VLOOKUP($A3997, 'Student reference sheet'!$A$2:$Z$2603,23,FALSE))</f>
        <v/>
      </c>
      <c r="M3997" s="30" t="str">
        <f>IF($A3997 ="", "", VLOOKUP($A3997, 'Student reference sheet'!$A$2:$Z$2603,24,FALSE))</f>
        <v/>
      </c>
      <c r="N3997" s="30" t="str">
        <f>IF($A3997 ="", "", VLOOKUP($A3997, 'Student reference sheet'!$A$2:$Z$2603,26,FALSE))</f>
        <v/>
      </c>
      <c r="O3997" s="30" t="str">
        <f>IF($A3997 ="", "", VLOOKUP($A3997, 'Student reference sheet'!$A$2:$Z$2603,25,FALSE))</f>
        <v/>
      </c>
      <c r="P3997" s="39" t="str">
        <f>IF($A3997 = "", "", IF(OR(VLOOKUP($A3997,'Student reference sheet'!$A$2:$V$2400,8,FALSE) = "R",  VLOOKUP($A3997,'Student reference sheet'!$A$2:$V$2400,8,FALSE) = "L"), "X", ""))</f>
        <v/>
      </c>
      <c r="Q3997" s="39" t="str">
        <f>IF($A3997 ="", "", VLOOKUP($A3997, 'Student reference sheet'!$A$2:$V$2603,22,FALSE))</f>
        <v/>
      </c>
      <c r="R3997" s="39" t="str">
        <f>IF($A3997 &lt;&gt; "",VLOOKUP($A3997,'Student reference sheet'!$A$2:$V$2329, 5,FALSE), "")</f>
        <v/>
      </c>
      <c r="S3997" s="39" t="str">
        <f>IF($A3997 &lt;&gt; "",VLOOKUP($A3997,'Student reference sheet'!$A$2:$V$2329, 6,FALSE), "")</f>
        <v/>
      </c>
      <c r="T3997" s="30" t="str">
        <f>IF($A3997 = "","",
IF(VLOOKUP($A3997,'Student reference sheet'!$A$2:$V$2329, 10,FALSE) = "Y", "Hispanic",
IF(VLOOKUP($A3997,'Student reference sheet'!$A$2:$V$2329,11,FALSE) &lt;&gt; "",
IF(VLOOKUP($A3997,'Student reference sheet'!$A$2:$V$2329,11,FALSE) = "UNK", "Unknown", VLOOKUP(VALUE(VLOOKUP($A3997,'Student reference sheet'!$A$2:$V$2329,11,FALSE)),'Ethnicity Reference'!$A$2:$B$22,2,FALSE)),
IF(VLOOKUP($A3997,'Student reference sheet'!$A$2:$V$2329,9,FALSE) &lt;&gt; "", VLOOKUP(VALUE(VLOOKUP($A3997,'Student reference sheet'!$A$2:$V$2329,9,FALSE)),'Ethnicity Reference'!$A$2:$B$22,2,FALSE),"Unknown"))))</f>
        <v/>
      </c>
      <c r="U3997" s="35"/>
    </row>
    <row r="3998" spans="1:21" ht="15.75">
      <c r="A3998" s="47"/>
      <c r="B3998" s="33"/>
      <c r="C3998" s="39" t="str">
        <f>IF($A3998 &lt;&gt; "",VLOOKUP($A3998,'Student reference sheet'!$A$2:$V$2329, 3,FALSE), "")</f>
        <v/>
      </c>
      <c r="D3998" s="39" t="str">
        <f>IF($A3998 &lt;&gt; "",VLOOKUP($A3998,'Student reference sheet'!$A$2:$V$2329, 2,FALSE), "")</f>
        <v/>
      </c>
      <c r="E3998" s="35"/>
      <c r="F3998" s="34"/>
      <c r="G3998" s="40" t="str">
        <f t="shared" ca="1" si="189"/>
        <v/>
      </c>
      <c r="H3998" s="40" t="str">
        <f t="shared" ca="1" si="190"/>
        <v/>
      </c>
      <c r="I3998" s="36" t="str">
        <f>IF($A3998 = "", "",
IF(COUNTIF(MINIMUM_DAY_DATES[], Attendance!J3998) &gt; 0, VLOOKUP(Attendance!$G3998,MINIMUM_DAY_PERIOD_SCHEDULE[], 2,TRUE),
IF(COUNTIF(RALLY_DATES[], Attendance!J3998) &gt; 0, VLOOKUP(Attendance!$G3998,RALLY_PERIOD_SCHEDULE[], 2,TRUE),
IF(WEEKDAY(Attendance!$J3998) = 2,
       IF(COUNTIF(FINALS_WEEK_MONDAY_DATE[],Attendance!$J3998) &gt; 0, VLOOKUP(Attendance!$G3998,FINALS_WEEK_MONDAY_PERIOD_SCHEDULE[],2,TRUE),
       VLOOKUP(Attendance!$G3998,REGULAR_WEEK_SCHEDULE[],6,TRUE)),
IF(WEEKDAY($J3998) = 3,
       IF(COUNTIF(FINALS_WEEK_TUESDAY_DATE[],Attendance!$J3998) &gt; 0, VLOOKUP(Attendance!$G3998,FINALS_WEEK_TUESDAY_PERIOD_SCHEDULE[],2,TRUE),
       VLOOKUP(Attendance!$G3998,REGULAR_WEEK_SCHEDULE[[Tuesday]:[Period]],5,TRUE)),
IF(WEEKDAY(Attendance!$J3998) = 4,
        IF(COUNTIF(BLOCK_WEDNESDAY_DATES[],Attendance!$J3998) &gt; 0, VLOOKUP(Attendance!$G3998,BLOCK_WEDNESDAY_PERIOD_SCHEDULE[],2,TRUE),
        IF(COUNTIF(FINALS_WEEK_WEDNESDAY_DATE[],Attendance!$J3998) &gt; 0, VLOOKUP(Attendance!$G3998,FINALS_WEEK_WEDNESDAY_PERIOD_SCHEDULE[],2,TRUE),
       VLOOKUP(Attendance!$G3998,REGULAR_WEEK_SCHEDULE[[Wednesday]:[Period]],4,TRUE))),
IF(WEEKDAY($J3998) = 5,
       IF(COUNTIF(BLOCK_THURSDAY_DATES[],Attendance!$J3998) &gt; 0, VLOOKUP(Attendance!$G3998,BLOCK_THURSDAY_PERIOD_SCHEDULE[],2,TRUE),
       IF(COUNTIF(FINALS_WEEK_THURSDAY_DATE[],Attendance!$J3998) &gt; 0, VLOOKUP(Attendance!$G3998,FINALS_WEEK_THURSDAY_PERIOD_SCHEDULE[],2,TRUE),
       VLOOKUP(Attendance!$G3998,REGULAR_WEEK_SCHEDULE[[Thursday]:[Period]],3,TRUE))),
IF(WEEKDAY(Attendance!$J3998) = 6,
       IF(COUNTIF(FINALS_WEEK_FRIDAY_DATE[],Attendance!$J3998) &gt; 0, VLOOKUP(Attendance!$G3998,FINALS_WEEK_FRIDAY_PERIOD_SCHEDULE[],2,TRUE),
       VLOOKUP(Attendance!$G3998,REGULAR_WEEK_SCHEDULE[[Friday]:[Period]],2,TRUE))))))))))</f>
        <v/>
      </c>
      <c r="J3998" s="41" t="str">
        <f t="shared" ca="1" si="191"/>
        <v/>
      </c>
      <c r="K3998" s="41" t="str">
        <f>IF($A3998 &lt;&gt; "",VLOOKUP($A3998,'Student reference sheet'!$A$2:$V$2329, 7,FALSE), "")</f>
        <v/>
      </c>
      <c r="L3998" s="30" t="str">
        <f>IF($A3998 ="", "", VLOOKUP($A3998, 'Student reference sheet'!$A$2:$Z$2603,23,FALSE))</f>
        <v/>
      </c>
      <c r="M3998" s="30" t="str">
        <f>IF($A3998 ="", "", VLOOKUP($A3998, 'Student reference sheet'!$A$2:$Z$2603,24,FALSE))</f>
        <v/>
      </c>
      <c r="N3998" s="30" t="str">
        <f>IF($A3998 ="", "", VLOOKUP($A3998, 'Student reference sheet'!$A$2:$Z$2603,26,FALSE))</f>
        <v/>
      </c>
      <c r="O3998" s="30" t="str">
        <f>IF($A3998 ="", "", VLOOKUP($A3998, 'Student reference sheet'!$A$2:$Z$2603,25,FALSE))</f>
        <v/>
      </c>
      <c r="P3998" s="39" t="str">
        <f>IF($A3998 = "", "", IF(OR(VLOOKUP($A3998,'Student reference sheet'!$A$2:$V$2400,8,FALSE) = "R",  VLOOKUP($A3998,'Student reference sheet'!$A$2:$V$2400,8,FALSE) = "L"), "X", ""))</f>
        <v/>
      </c>
      <c r="Q3998" s="39" t="str">
        <f>IF($A3998 ="", "", VLOOKUP($A3998, 'Student reference sheet'!$A$2:$V$2603,22,FALSE))</f>
        <v/>
      </c>
      <c r="R3998" s="39" t="str">
        <f>IF($A3998 &lt;&gt; "",VLOOKUP($A3998,'Student reference sheet'!$A$2:$V$2329, 5,FALSE), "")</f>
        <v/>
      </c>
      <c r="S3998" s="39" t="str">
        <f>IF($A3998 &lt;&gt; "",VLOOKUP($A3998,'Student reference sheet'!$A$2:$V$2329, 6,FALSE), "")</f>
        <v/>
      </c>
      <c r="T3998" s="30" t="str">
        <f>IF($A3998 = "","",
IF(VLOOKUP($A3998,'Student reference sheet'!$A$2:$V$2329, 10,FALSE) = "Y", "Hispanic",
IF(VLOOKUP($A3998,'Student reference sheet'!$A$2:$V$2329,11,FALSE) &lt;&gt; "",
IF(VLOOKUP($A3998,'Student reference sheet'!$A$2:$V$2329,11,FALSE) = "UNK", "Unknown", VLOOKUP(VALUE(VLOOKUP($A3998,'Student reference sheet'!$A$2:$V$2329,11,FALSE)),'Ethnicity Reference'!$A$2:$B$22,2,FALSE)),
IF(VLOOKUP($A3998,'Student reference sheet'!$A$2:$V$2329,9,FALSE) &lt;&gt; "", VLOOKUP(VALUE(VLOOKUP($A3998,'Student reference sheet'!$A$2:$V$2329,9,FALSE)),'Ethnicity Reference'!$A$2:$B$22,2,FALSE),"Unknown"))))</f>
        <v/>
      </c>
      <c r="U3998" s="35"/>
    </row>
    <row r="3999" spans="1:21" ht="15.75">
      <c r="A3999" s="47"/>
      <c r="B3999" s="33"/>
      <c r="C3999" s="39" t="str">
        <f>IF($A3999 &lt;&gt; "",VLOOKUP($A3999,'Student reference sheet'!$A$2:$V$2329, 3,FALSE), "")</f>
        <v/>
      </c>
      <c r="D3999" s="39" t="str">
        <f>IF($A3999 &lt;&gt; "",VLOOKUP($A3999,'Student reference sheet'!$A$2:$V$2329, 2,FALSE), "")</f>
        <v/>
      </c>
      <c r="E3999" s="35"/>
      <c r="F3999" s="34"/>
      <c r="G3999" s="40" t="str">
        <f t="shared" ca="1" si="189"/>
        <v/>
      </c>
      <c r="H3999" s="40" t="str">
        <f t="shared" ca="1" si="190"/>
        <v/>
      </c>
      <c r="I3999" s="36" t="str">
        <f>IF($A3999 = "", "",
IF(COUNTIF(MINIMUM_DAY_DATES[], Attendance!J3999) &gt; 0, VLOOKUP(Attendance!$G3999,MINIMUM_DAY_PERIOD_SCHEDULE[], 2,TRUE),
IF(COUNTIF(RALLY_DATES[], Attendance!J3999) &gt; 0, VLOOKUP(Attendance!$G3999,RALLY_PERIOD_SCHEDULE[], 2,TRUE),
IF(WEEKDAY(Attendance!$J3999) = 2,
       IF(COUNTIF(FINALS_WEEK_MONDAY_DATE[],Attendance!$J3999) &gt; 0, VLOOKUP(Attendance!$G3999,FINALS_WEEK_MONDAY_PERIOD_SCHEDULE[],2,TRUE),
       VLOOKUP(Attendance!$G3999,REGULAR_WEEK_SCHEDULE[],6,TRUE)),
IF(WEEKDAY($J3999) = 3,
       IF(COUNTIF(FINALS_WEEK_TUESDAY_DATE[],Attendance!$J3999) &gt; 0, VLOOKUP(Attendance!$G3999,FINALS_WEEK_TUESDAY_PERIOD_SCHEDULE[],2,TRUE),
       VLOOKUP(Attendance!$G3999,REGULAR_WEEK_SCHEDULE[[Tuesday]:[Period]],5,TRUE)),
IF(WEEKDAY(Attendance!$J3999) = 4,
        IF(COUNTIF(BLOCK_WEDNESDAY_DATES[],Attendance!$J3999) &gt; 0, VLOOKUP(Attendance!$G3999,BLOCK_WEDNESDAY_PERIOD_SCHEDULE[],2,TRUE),
        IF(COUNTIF(FINALS_WEEK_WEDNESDAY_DATE[],Attendance!$J3999) &gt; 0, VLOOKUP(Attendance!$G3999,FINALS_WEEK_WEDNESDAY_PERIOD_SCHEDULE[],2,TRUE),
       VLOOKUP(Attendance!$G3999,REGULAR_WEEK_SCHEDULE[[Wednesday]:[Period]],4,TRUE))),
IF(WEEKDAY($J3999) = 5,
       IF(COUNTIF(BLOCK_THURSDAY_DATES[],Attendance!$J3999) &gt; 0, VLOOKUP(Attendance!$G3999,BLOCK_THURSDAY_PERIOD_SCHEDULE[],2,TRUE),
       IF(COUNTIF(FINALS_WEEK_THURSDAY_DATE[],Attendance!$J3999) &gt; 0, VLOOKUP(Attendance!$G3999,FINALS_WEEK_THURSDAY_PERIOD_SCHEDULE[],2,TRUE),
       VLOOKUP(Attendance!$G3999,REGULAR_WEEK_SCHEDULE[[Thursday]:[Period]],3,TRUE))),
IF(WEEKDAY(Attendance!$J3999) = 6,
       IF(COUNTIF(FINALS_WEEK_FRIDAY_DATE[],Attendance!$J3999) &gt; 0, VLOOKUP(Attendance!$G3999,FINALS_WEEK_FRIDAY_PERIOD_SCHEDULE[],2,TRUE),
       VLOOKUP(Attendance!$G3999,REGULAR_WEEK_SCHEDULE[[Friday]:[Period]],2,TRUE))))))))))</f>
        <v/>
      </c>
      <c r="J3999" s="41" t="str">
        <f t="shared" ca="1" si="191"/>
        <v/>
      </c>
      <c r="K3999" s="41" t="str">
        <f>IF($A3999 &lt;&gt; "",VLOOKUP($A3999,'Student reference sheet'!$A$2:$V$2329, 7,FALSE), "")</f>
        <v/>
      </c>
      <c r="L3999" s="30" t="str">
        <f>IF($A3999 ="", "", VLOOKUP($A3999, 'Student reference sheet'!$A$2:$Z$2603,23,FALSE))</f>
        <v/>
      </c>
      <c r="M3999" s="30" t="str">
        <f>IF($A3999 ="", "", VLOOKUP($A3999, 'Student reference sheet'!$A$2:$Z$2603,24,FALSE))</f>
        <v/>
      </c>
      <c r="N3999" s="30" t="str">
        <f>IF($A3999 ="", "", VLOOKUP($A3999, 'Student reference sheet'!$A$2:$Z$2603,26,FALSE))</f>
        <v/>
      </c>
      <c r="O3999" s="30" t="str">
        <f>IF($A3999 ="", "", VLOOKUP($A3999, 'Student reference sheet'!$A$2:$Z$2603,25,FALSE))</f>
        <v/>
      </c>
      <c r="P3999" s="39" t="str">
        <f>IF($A3999 = "", "", IF(OR(VLOOKUP($A3999,'Student reference sheet'!$A$2:$V$2400,8,FALSE) = "R",  VLOOKUP($A3999,'Student reference sheet'!$A$2:$V$2400,8,FALSE) = "L"), "X", ""))</f>
        <v/>
      </c>
      <c r="Q3999" s="39" t="str">
        <f>IF($A3999 ="", "", VLOOKUP($A3999, 'Student reference sheet'!$A$2:$V$2603,22,FALSE))</f>
        <v/>
      </c>
      <c r="R3999" s="39" t="str">
        <f>IF($A3999 &lt;&gt; "",VLOOKUP($A3999,'Student reference sheet'!$A$2:$V$2329, 5,FALSE), "")</f>
        <v/>
      </c>
      <c r="S3999" s="39" t="str">
        <f>IF($A3999 &lt;&gt; "",VLOOKUP($A3999,'Student reference sheet'!$A$2:$V$2329, 6,FALSE), "")</f>
        <v/>
      </c>
      <c r="T3999" s="30" t="str">
        <f>IF($A3999 = "","",
IF(VLOOKUP($A3999,'Student reference sheet'!$A$2:$V$2329, 10,FALSE) = "Y", "Hispanic",
IF(VLOOKUP($A3999,'Student reference sheet'!$A$2:$V$2329,11,FALSE) &lt;&gt; "",
IF(VLOOKUP($A3999,'Student reference sheet'!$A$2:$V$2329,11,FALSE) = "UNK", "Unknown", VLOOKUP(VALUE(VLOOKUP($A3999,'Student reference sheet'!$A$2:$V$2329,11,FALSE)),'Ethnicity Reference'!$A$2:$B$22,2,FALSE)),
IF(VLOOKUP($A3999,'Student reference sheet'!$A$2:$V$2329,9,FALSE) &lt;&gt; "", VLOOKUP(VALUE(VLOOKUP($A3999,'Student reference sheet'!$A$2:$V$2329,9,FALSE)),'Ethnicity Reference'!$A$2:$B$22,2,FALSE),"Unknown"))))</f>
        <v/>
      </c>
      <c r="U3999" s="35"/>
    </row>
    <row r="4000" spans="1:21"/>
  </sheetData>
  <sheetProtection password="D895" sheet="1" objects="1" scenarios="1" selectLockedCells="1"/>
  <conditionalFormatting sqref="U2:XFD329 U330:U3999 A2:T3999">
    <cfRule type="expression" dxfId="98" priority="1">
      <formula>COUNTIF($L2:$O2, "X") &gt;= 2</formula>
    </cfRule>
    <cfRule type="expression" dxfId="97" priority="2">
      <formula>$L2 = "X"</formula>
    </cfRule>
    <cfRule type="expression" dxfId="96" priority="3">
      <formula>$M2 = "X"</formula>
    </cfRule>
    <cfRule type="expression" dxfId="95" priority="4">
      <formula>$N2 = "X"</formula>
    </cfRule>
    <cfRule type="expression" dxfId="94" priority="5">
      <formula>$O2 = "X"</formula>
    </cfRule>
  </conditionalFormatting>
  <dataValidations count="1">
    <dataValidation type="list" allowBlank="1" showInputMessage="1" showErrorMessage="1" sqref="B2:B3999">
      <formula1>INDIRECT("Tutors[TutorName]")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'Test Reference'!$B$4:$B$5</xm:f>
          </x14:formula1>
          <xm:sqref>F2:F3999</xm:sqref>
        </x14:dataValidation>
        <x14:dataValidation type="list" allowBlank="1" showInputMessage="1" showErrorMessage="1">
          <x14:formula1>
            <xm:f>OFFSET('Student reference sheet'!$A$2,MATCH($A2, 'Student reference sheet'!$A$2:$A$2400)-1,11,1,10)</xm:f>
          </x14:formula1>
          <xm:sqref>E2:E3999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H12" sqref="H12"/>
    </sheetView>
  </sheetViews>
  <sheetFormatPr defaultRowHeight="15"/>
  <sheetData>
    <row r="3" spans="2:2">
      <c r="B3" t="s">
        <v>4422</v>
      </c>
    </row>
    <row r="5" spans="2:2">
      <c r="B5" t="s">
        <v>4423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8"/>
  <sheetViews>
    <sheetView topLeftCell="A5" workbookViewId="0">
      <selection activeCell="G7" sqref="G7"/>
    </sheetView>
  </sheetViews>
  <sheetFormatPr defaultRowHeight="15"/>
  <cols>
    <col min="2" max="2" width="14.42578125" customWidth="1"/>
  </cols>
  <sheetData>
    <row r="4" spans="2:2">
      <c r="B4" t="s">
        <v>4477</v>
      </c>
    </row>
    <row r="5" spans="2:2" ht="23.25">
      <c r="B5" s="44" t="s">
        <v>4462</v>
      </c>
    </row>
    <row r="6" spans="2:2" ht="23.25">
      <c r="B6" s="44" t="s">
        <v>4475</v>
      </c>
    </row>
    <row r="7" spans="2:2" ht="23.25">
      <c r="B7" s="44" t="s">
        <v>4459</v>
      </c>
    </row>
    <row r="8" spans="2:2" ht="23.25">
      <c r="B8" s="44" t="s">
        <v>4473</v>
      </c>
    </row>
    <row r="9" spans="2:2" ht="23.25">
      <c r="B9" s="45" t="s">
        <v>4474</v>
      </c>
    </row>
    <row r="10" spans="2:2" ht="23.25">
      <c r="B10" s="45" t="s">
        <v>4468</v>
      </c>
    </row>
    <row r="11" spans="2:2" ht="23.25">
      <c r="B11" s="45" t="s">
        <v>4466</v>
      </c>
    </row>
    <row r="12" spans="2:2" ht="23.25">
      <c r="B12" s="45" t="s">
        <v>4420</v>
      </c>
    </row>
    <row r="13" spans="2:2" ht="23.25">
      <c r="B13" s="45" t="s">
        <v>4476</v>
      </c>
    </row>
    <row r="14" spans="2:2" ht="23.25">
      <c r="B14" s="45" t="s">
        <v>4458</v>
      </c>
    </row>
    <row r="15" spans="2:2" ht="23.25">
      <c r="B15" s="45" t="s">
        <v>4463</v>
      </c>
    </row>
    <row r="16" spans="2:2" ht="23.25">
      <c r="B16" s="45" t="s">
        <v>4461</v>
      </c>
    </row>
    <row r="17" spans="2:2" ht="23.25">
      <c r="B17" s="45" t="s">
        <v>4472</v>
      </c>
    </row>
    <row r="18" spans="2:2" ht="23.25">
      <c r="B18" s="45" t="s">
        <v>4457</v>
      </c>
    </row>
    <row r="19" spans="2:2" ht="23.25">
      <c r="B19" s="45" t="s">
        <v>4469</v>
      </c>
    </row>
    <row r="20" spans="2:2" ht="23.25">
      <c r="B20" s="45" t="s">
        <v>4467</v>
      </c>
    </row>
    <row r="21" spans="2:2" ht="23.25">
      <c r="B21" s="45" t="s">
        <v>4464</v>
      </c>
    </row>
    <row r="22" spans="2:2" ht="23.25">
      <c r="B22" s="45" t="s">
        <v>4419</v>
      </c>
    </row>
    <row r="23" spans="2:2" ht="23.25">
      <c r="B23" s="45" t="s">
        <v>4465</v>
      </c>
    </row>
    <row r="24" spans="2:2" ht="23.25">
      <c r="B24" s="45" t="s">
        <v>4470</v>
      </c>
    </row>
    <row r="25" spans="2:2" ht="23.25">
      <c r="B25" s="45" t="s">
        <v>4460</v>
      </c>
    </row>
    <row r="26" spans="2:2" ht="23.25">
      <c r="B26" s="45" t="s">
        <v>4471</v>
      </c>
    </row>
    <row r="27" spans="2:2" ht="23.25">
      <c r="B27" s="45" t="s">
        <v>4418</v>
      </c>
    </row>
    <row r="28" spans="2:2">
      <c r="B28" s="4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E1" zoomScale="120" zoomScaleNormal="120" workbookViewId="0">
      <selection activeCell="P18" sqref="P18"/>
    </sheetView>
  </sheetViews>
  <sheetFormatPr defaultRowHeight="15"/>
  <cols>
    <col min="1" max="1" width="17.7109375" customWidth="1"/>
    <col min="2" max="2" width="17.85546875" customWidth="1"/>
    <col min="3" max="3" width="24" style="16" customWidth="1"/>
    <col min="4" max="4" width="14.140625" customWidth="1"/>
    <col min="5" max="5" width="30.7109375" customWidth="1"/>
    <col min="6" max="6" width="13.42578125" customWidth="1"/>
    <col min="7" max="7" width="15.5703125" customWidth="1"/>
    <col min="8" max="8" width="22.85546875" customWidth="1"/>
    <col min="10" max="10" width="26.85546875" customWidth="1"/>
    <col min="11" max="11" width="24.42578125" customWidth="1"/>
    <col min="13" max="13" width="13" customWidth="1"/>
  </cols>
  <sheetData>
    <row r="1" spans="1:13">
      <c r="B1" s="23"/>
      <c r="C1" s="57" t="s">
        <v>4485</v>
      </c>
      <c r="D1" s="57"/>
      <c r="E1" s="57"/>
      <c r="F1" s="57"/>
      <c r="G1" s="57"/>
      <c r="H1" s="57"/>
    </row>
    <row r="2" spans="1:13">
      <c r="A2" s="6"/>
      <c r="C2" s="5" t="s">
        <v>3999</v>
      </c>
      <c r="D2" s="5" t="s">
        <v>4000</v>
      </c>
      <c r="E2" s="5" t="s">
        <v>4001</v>
      </c>
      <c r="F2" s="5" t="s">
        <v>4002</v>
      </c>
      <c r="G2" s="5" t="s">
        <v>4003</v>
      </c>
      <c r="H2" s="19" t="s">
        <v>3</v>
      </c>
    </row>
    <row r="3" spans="1:13" s="16" customFormat="1">
      <c r="A3" s="18"/>
      <c r="C3" s="22">
        <v>2</v>
      </c>
      <c r="D3" s="22">
        <v>3</v>
      </c>
      <c r="E3" s="22">
        <v>4</v>
      </c>
      <c r="F3" s="22">
        <v>5</v>
      </c>
      <c r="G3" s="22">
        <v>6</v>
      </c>
      <c r="M3" s="26"/>
    </row>
    <row r="4" spans="1:13">
      <c r="C4" s="7">
        <v>0.29166666666666669</v>
      </c>
      <c r="D4" s="17">
        <v>0.29166666666666669</v>
      </c>
      <c r="E4" s="17">
        <v>0.29166666666666669</v>
      </c>
      <c r="F4" s="17">
        <v>0.29166666666666669</v>
      </c>
      <c r="G4" s="17">
        <v>0.29166666666666669</v>
      </c>
      <c r="H4" s="6">
        <v>0</v>
      </c>
      <c r="M4" s="26"/>
    </row>
    <row r="5" spans="1:13">
      <c r="C5" s="7">
        <v>0.3298611111111111</v>
      </c>
      <c r="D5" s="17">
        <v>0.3298611111111111</v>
      </c>
      <c r="E5" s="17">
        <v>0.3298611111111111</v>
      </c>
      <c r="F5" s="17">
        <v>0.3298611111111111</v>
      </c>
      <c r="G5" s="17">
        <v>0.3298611111111111</v>
      </c>
      <c r="H5" s="6">
        <v>1</v>
      </c>
      <c r="M5" s="26"/>
    </row>
    <row r="6" spans="1:13">
      <c r="C6" s="7">
        <v>0.36874999999999997</v>
      </c>
      <c r="D6" s="17">
        <v>0.36874999999999997</v>
      </c>
      <c r="E6" s="7">
        <v>0.36388888888888887</v>
      </c>
      <c r="F6" s="17">
        <v>0.36874999999999997</v>
      </c>
      <c r="G6" s="17">
        <v>0.36874999999999997</v>
      </c>
      <c r="H6" s="6">
        <v>2</v>
      </c>
      <c r="M6" s="26"/>
    </row>
    <row r="7" spans="1:13">
      <c r="C7" s="7">
        <v>0.40763888888888888</v>
      </c>
      <c r="D7" s="17">
        <v>0.40763888888888888</v>
      </c>
      <c r="E7" s="7">
        <v>0.3979166666666667</v>
      </c>
      <c r="F7" s="17">
        <v>0.40763888888888888</v>
      </c>
      <c r="G7" s="17">
        <v>0.40763888888888888</v>
      </c>
      <c r="H7" s="6">
        <v>3</v>
      </c>
      <c r="M7" s="26"/>
    </row>
    <row r="8" spans="1:13">
      <c r="C8" s="7">
        <v>0.4465277777777778</v>
      </c>
      <c r="D8" s="17">
        <v>0.4465277777777778</v>
      </c>
      <c r="E8" s="7">
        <v>0.43194444444444446</v>
      </c>
      <c r="F8" s="17">
        <v>0.4465277777777778</v>
      </c>
      <c r="G8" s="17">
        <v>0.4465277777777778</v>
      </c>
      <c r="H8" s="6">
        <v>4</v>
      </c>
      <c r="M8" s="26"/>
    </row>
    <row r="9" spans="1:13">
      <c r="C9" s="7">
        <v>0.48541666666666666</v>
      </c>
      <c r="D9" s="17">
        <v>0.48541666666666666</v>
      </c>
      <c r="E9" s="7">
        <v>0.46597222222222223</v>
      </c>
      <c r="F9" s="17">
        <v>0.48541666666666666</v>
      </c>
      <c r="G9" s="17">
        <v>0.48541666666666666</v>
      </c>
      <c r="H9" s="6">
        <v>5</v>
      </c>
      <c r="M9" s="26"/>
    </row>
    <row r="10" spans="1:13">
      <c r="C10" s="7">
        <v>0.52430555555555558</v>
      </c>
      <c r="D10" s="17">
        <v>0.52430555555555558</v>
      </c>
      <c r="E10" s="7">
        <v>0.5</v>
      </c>
      <c r="F10" s="17">
        <v>0.52430555555555558</v>
      </c>
      <c r="G10" s="17">
        <v>0.52430555555555558</v>
      </c>
      <c r="H10" s="6" t="s">
        <v>4</v>
      </c>
      <c r="M10" s="26"/>
    </row>
    <row r="11" spans="1:13">
      <c r="C11" s="7">
        <v>0.54861111111111105</v>
      </c>
      <c r="D11" s="17">
        <v>0.54861111111111105</v>
      </c>
      <c r="E11" s="7">
        <v>0.52430555555555558</v>
      </c>
      <c r="F11" s="17">
        <v>0.54861111111111105</v>
      </c>
      <c r="G11" s="17">
        <v>0.54861111111111105</v>
      </c>
      <c r="H11" s="6">
        <v>6</v>
      </c>
      <c r="M11" s="26"/>
    </row>
    <row r="12" spans="1:13">
      <c r="C12" s="7">
        <v>0.58750000000000002</v>
      </c>
      <c r="D12" s="17">
        <v>0.58750000000000002</v>
      </c>
      <c r="E12" s="7">
        <v>0.55833333333333335</v>
      </c>
      <c r="F12" s="17">
        <v>0.58750000000000002</v>
      </c>
      <c r="G12" s="17">
        <v>0.58750000000000002</v>
      </c>
      <c r="H12" s="6">
        <v>7</v>
      </c>
    </row>
    <row r="13" spans="1:13">
      <c r="C13" s="17">
        <v>0.62638888888888888</v>
      </c>
      <c r="D13" s="17">
        <v>0.62638888888888888</v>
      </c>
      <c r="E13" s="17">
        <v>0.59236111111111112</v>
      </c>
      <c r="F13" s="17">
        <v>0.62638888888888888</v>
      </c>
      <c r="G13" s="17">
        <v>0.62638888888888888</v>
      </c>
      <c r="H13" t="s">
        <v>5</v>
      </c>
    </row>
    <row r="14" spans="1:13">
      <c r="F14" s="1"/>
    </row>
    <row r="15" spans="1:13">
      <c r="F15" s="1"/>
    </row>
    <row r="16" spans="1:13">
      <c r="F16" s="1"/>
    </row>
    <row r="17" spans="2:10">
      <c r="F17" s="1"/>
    </row>
    <row r="18" spans="2:10">
      <c r="B18" s="24" t="s">
        <v>4484</v>
      </c>
      <c r="C18" s="24"/>
      <c r="E18" s="11" t="s">
        <v>4481</v>
      </c>
      <c r="G18" s="55" t="s">
        <v>4482</v>
      </c>
      <c r="H18" s="55"/>
      <c r="J18" s="13" t="s">
        <v>4483</v>
      </c>
    </row>
    <row r="19" spans="2:10">
      <c r="B19" s="19" t="s">
        <v>4478</v>
      </c>
      <c r="C19" s="19" t="s">
        <v>3</v>
      </c>
      <c r="E19" s="10">
        <v>43355</v>
      </c>
      <c r="F19" s="1"/>
      <c r="G19" s="5" t="s">
        <v>4478</v>
      </c>
      <c r="H19" s="18" t="s">
        <v>3</v>
      </c>
      <c r="I19" s="16"/>
      <c r="J19" s="12">
        <v>43356</v>
      </c>
    </row>
    <row r="20" spans="2:10">
      <c r="B20" s="4">
        <v>0.29166666666666669</v>
      </c>
      <c r="C20" s="9">
        <v>0</v>
      </c>
      <c r="E20" s="10">
        <v>43369</v>
      </c>
      <c r="F20" s="1"/>
      <c r="G20" s="17">
        <v>0.33333333333333331</v>
      </c>
      <c r="H20" s="18">
        <v>1</v>
      </c>
      <c r="I20" s="16"/>
      <c r="J20" s="12">
        <v>43370</v>
      </c>
    </row>
    <row r="21" spans="2:10">
      <c r="B21" s="4">
        <v>0.3298611111111111</v>
      </c>
      <c r="C21" s="9">
        <v>2</v>
      </c>
      <c r="E21" s="10">
        <v>43383</v>
      </c>
      <c r="F21" s="1"/>
      <c r="G21" s="17">
        <v>0.39583333333333331</v>
      </c>
      <c r="H21" s="18">
        <v>3</v>
      </c>
      <c r="I21" s="16"/>
      <c r="J21" s="12">
        <v>43384</v>
      </c>
    </row>
    <row r="22" spans="2:10">
      <c r="B22" s="4">
        <v>0.39583333333333331</v>
      </c>
      <c r="C22" s="9">
        <v>4</v>
      </c>
      <c r="E22" s="10">
        <v>43397</v>
      </c>
      <c r="G22" s="17">
        <v>0.46180555555555558</v>
      </c>
      <c r="H22" s="18">
        <v>5</v>
      </c>
      <c r="I22" s="16"/>
      <c r="J22" s="12">
        <v>43398</v>
      </c>
    </row>
    <row r="23" spans="2:10">
      <c r="B23" s="4">
        <v>0.46180555555555558</v>
      </c>
      <c r="C23" s="9">
        <v>6</v>
      </c>
      <c r="E23" s="10">
        <v>43411</v>
      </c>
      <c r="G23" s="20">
        <v>0.52777777777777779</v>
      </c>
      <c r="H23" s="18" t="s">
        <v>4</v>
      </c>
      <c r="I23" s="16"/>
      <c r="J23" s="12">
        <v>43433</v>
      </c>
    </row>
    <row r="24" spans="2:10">
      <c r="B24" s="3">
        <v>0.52777777777777779</v>
      </c>
      <c r="C24" s="9" t="s">
        <v>5</v>
      </c>
      <c r="E24" s="10">
        <v>43432</v>
      </c>
      <c r="G24" s="17">
        <v>0.55208333333333337</v>
      </c>
      <c r="H24" s="18">
        <v>7</v>
      </c>
      <c r="I24" s="16"/>
      <c r="J24" s="12">
        <v>43447</v>
      </c>
    </row>
    <row r="25" spans="2:10">
      <c r="B25" s="17"/>
      <c r="E25" s="10">
        <v>43446</v>
      </c>
      <c r="G25" s="17">
        <v>0.61805555555555558</v>
      </c>
      <c r="H25" s="16" t="s">
        <v>5</v>
      </c>
      <c r="I25" s="16"/>
      <c r="J25" s="12">
        <v>43475</v>
      </c>
    </row>
    <row r="26" spans="2:10">
      <c r="E26" s="10">
        <v>43474</v>
      </c>
      <c r="J26" s="12">
        <v>43489</v>
      </c>
    </row>
    <row r="27" spans="2:10">
      <c r="E27" s="10">
        <v>43488</v>
      </c>
      <c r="J27" s="12">
        <v>43503</v>
      </c>
    </row>
    <row r="28" spans="2:10">
      <c r="E28" s="10">
        <v>43502</v>
      </c>
      <c r="J28" s="12">
        <v>43517</v>
      </c>
    </row>
    <row r="29" spans="2:10">
      <c r="E29" s="10">
        <v>43516</v>
      </c>
      <c r="J29" s="12">
        <v>43531</v>
      </c>
    </row>
    <row r="30" spans="2:10">
      <c r="E30" s="10">
        <v>43530</v>
      </c>
      <c r="J30" s="12">
        <v>43545</v>
      </c>
    </row>
    <row r="31" spans="2:10">
      <c r="E31" s="10">
        <v>43544</v>
      </c>
      <c r="J31" s="12">
        <v>43559</v>
      </c>
    </row>
    <row r="32" spans="2:10">
      <c r="E32" s="10">
        <v>43558</v>
      </c>
      <c r="J32" s="12">
        <v>43573</v>
      </c>
    </row>
    <row r="33" spans="2:11">
      <c r="E33" s="10">
        <v>43572</v>
      </c>
      <c r="J33" s="12">
        <v>43594</v>
      </c>
    </row>
    <row r="34" spans="2:11">
      <c r="E34" s="10">
        <v>43593</v>
      </c>
      <c r="J34" s="12">
        <v>43608</v>
      </c>
    </row>
    <row r="35" spans="2:11">
      <c r="E35" s="10">
        <v>43607</v>
      </c>
    </row>
    <row r="41" spans="2:11">
      <c r="G41" s="16"/>
      <c r="H41" s="16"/>
      <c r="I41" s="16"/>
      <c r="K41" s="16"/>
    </row>
    <row r="42" spans="2:11">
      <c r="B42" s="50" t="s">
        <v>4479</v>
      </c>
      <c r="C42" s="50"/>
      <c r="E42" s="19" t="s">
        <v>4480</v>
      </c>
      <c r="G42" s="52" t="s">
        <v>4486</v>
      </c>
      <c r="H42" s="52"/>
      <c r="I42" s="16"/>
      <c r="J42" s="19" t="s">
        <v>4487</v>
      </c>
      <c r="K42" s="16"/>
    </row>
    <row r="43" spans="2:11">
      <c r="B43" s="49" t="s">
        <v>4478</v>
      </c>
      <c r="C43" s="49" t="s">
        <v>3</v>
      </c>
      <c r="E43" s="21">
        <v>43405</v>
      </c>
      <c r="G43" s="49" t="s">
        <v>4478</v>
      </c>
      <c r="H43" s="49" t="s">
        <v>3</v>
      </c>
      <c r="I43" s="16"/>
      <c r="J43" s="21">
        <v>43392</v>
      </c>
      <c r="K43" s="16"/>
    </row>
    <row r="44" spans="2:11">
      <c r="B44" s="14">
        <v>0.29166666666666669</v>
      </c>
      <c r="C44" s="15">
        <v>0</v>
      </c>
      <c r="E44" s="21">
        <v>43455</v>
      </c>
      <c r="G44" s="17">
        <v>0.29166666666666669</v>
      </c>
      <c r="H44" s="18">
        <v>0</v>
      </c>
      <c r="I44" s="16"/>
      <c r="J44" s="16"/>
      <c r="K44" s="16"/>
    </row>
    <row r="45" spans="2:11">
      <c r="B45" s="14">
        <v>0.3298611111111111</v>
      </c>
      <c r="C45" s="15">
        <v>1</v>
      </c>
      <c r="E45" s="21">
        <v>43574</v>
      </c>
      <c r="G45" s="17">
        <v>0.33333333333333331</v>
      </c>
      <c r="H45" s="18">
        <v>1</v>
      </c>
      <c r="I45" s="16"/>
      <c r="J45" s="16"/>
      <c r="K45" s="16"/>
    </row>
    <row r="46" spans="2:11">
      <c r="B46" s="14">
        <v>0.35416666666666669</v>
      </c>
      <c r="C46" s="15">
        <v>2</v>
      </c>
      <c r="E46" s="21">
        <v>43623</v>
      </c>
      <c r="G46" s="17">
        <v>0.36388888888888887</v>
      </c>
      <c r="H46" s="18">
        <v>2</v>
      </c>
      <c r="I46" s="16"/>
      <c r="J46" s="16"/>
      <c r="K46" s="16"/>
    </row>
    <row r="47" spans="2:11">
      <c r="B47" s="14">
        <v>0.37847222222222227</v>
      </c>
      <c r="C47" s="15">
        <v>3</v>
      </c>
      <c r="G47" s="17">
        <v>0.43541666666666662</v>
      </c>
      <c r="H47" s="18">
        <v>3</v>
      </c>
      <c r="I47" s="16"/>
      <c r="J47" s="16"/>
      <c r="K47" s="16"/>
    </row>
    <row r="48" spans="2:11">
      <c r="B48" s="14">
        <v>0.40277777777777773</v>
      </c>
      <c r="C48" s="15">
        <v>4</v>
      </c>
      <c r="G48" s="17">
        <v>0.46875</v>
      </c>
      <c r="H48" s="18">
        <v>4</v>
      </c>
      <c r="I48" s="16"/>
      <c r="J48" s="16"/>
      <c r="K48" s="16"/>
    </row>
    <row r="49" spans="1:11">
      <c r="B49" s="14">
        <v>0.42708333333333331</v>
      </c>
      <c r="C49" s="15">
        <v>5</v>
      </c>
      <c r="G49" s="17">
        <v>0.50208333333333333</v>
      </c>
      <c r="H49" s="18">
        <v>5</v>
      </c>
      <c r="I49" s="16"/>
      <c r="J49" s="16"/>
      <c r="K49" s="16"/>
    </row>
    <row r="50" spans="1:11">
      <c r="B50" s="14">
        <v>0.4513888888888889</v>
      </c>
      <c r="C50" s="15">
        <v>6</v>
      </c>
      <c r="G50" s="17">
        <v>0.53194444444444444</v>
      </c>
      <c r="H50" s="18" t="s">
        <v>4</v>
      </c>
      <c r="I50" s="16"/>
      <c r="J50" s="16"/>
      <c r="K50" s="16"/>
    </row>
    <row r="51" spans="1:11">
      <c r="B51" s="14">
        <v>0.47569444444444442</v>
      </c>
      <c r="C51" s="15">
        <v>7</v>
      </c>
      <c r="G51" s="17">
        <v>0.55972222222222223</v>
      </c>
      <c r="H51" s="18">
        <v>6</v>
      </c>
      <c r="I51" s="16"/>
      <c r="K51" s="16"/>
    </row>
    <row r="52" spans="1:11">
      <c r="B52" s="17">
        <v>0.5</v>
      </c>
      <c r="C52" s="16" t="s">
        <v>5</v>
      </c>
      <c r="G52" s="17">
        <v>0.59305555555555556</v>
      </c>
      <c r="H52" s="51">
        <v>7</v>
      </c>
      <c r="I52" s="16"/>
      <c r="K52" s="16"/>
    </row>
    <row r="53" spans="1:11">
      <c r="G53" s="17">
        <v>0.62638888888888888</v>
      </c>
      <c r="H53" s="18" t="s">
        <v>5</v>
      </c>
      <c r="I53" s="16"/>
      <c r="K53" s="16"/>
    </row>
    <row r="54" spans="1:11">
      <c r="A54" s="16"/>
      <c r="B54" s="16"/>
      <c r="D54" s="16"/>
      <c r="E54" s="16"/>
      <c r="F54" s="16"/>
      <c r="G54" s="17"/>
      <c r="H54" s="18"/>
      <c r="I54" s="16"/>
      <c r="J54" s="16"/>
      <c r="K54" s="16"/>
    </row>
    <row r="55" spans="1:11">
      <c r="B55" s="56" t="s">
        <v>4493</v>
      </c>
      <c r="C55" s="56"/>
      <c r="D55" s="56"/>
      <c r="E55" s="56"/>
      <c r="F55" s="56"/>
      <c r="G55" s="56"/>
      <c r="H55" s="56"/>
      <c r="I55" s="56"/>
      <c r="J55" s="56"/>
    </row>
    <row r="57" spans="1:11">
      <c r="B57" s="54" t="s">
        <v>4488</v>
      </c>
      <c r="C57" s="54"/>
      <c r="D57" s="16"/>
      <c r="E57" s="19" t="s">
        <v>4494</v>
      </c>
      <c r="G57" s="53" t="s">
        <v>4489</v>
      </c>
      <c r="H57" s="53"/>
      <c r="J57" s="19" t="s">
        <v>4495</v>
      </c>
    </row>
    <row r="58" spans="1:11">
      <c r="B58" s="49" t="s">
        <v>4478</v>
      </c>
      <c r="C58" s="49" t="s">
        <v>3</v>
      </c>
      <c r="D58" s="16"/>
      <c r="E58" s="21">
        <v>43451</v>
      </c>
      <c r="G58" s="49" t="s">
        <v>4478</v>
      </c>
      <c r="H58" s="49" t="s">
        <v>3</v>
      </c>
      <c r="I58" s="16"/>
      <c r="J58" s="21">
        <v>43452</v>
      </c>
    </row>
    <row r="59" spans="1:11">
      <c r="B59" s="17">
        <v>0.29166666666666669</v>
      </c>
      <c r="C59" s="18">
        <v>0</v>
      </c>
      <c r="D59" s="16"/>
      <c r="E59" s="16"/>
      <c r="G59" s="17">
        <v>0.29166666666666669</v>
      </c>
      <c r="H59" s="18">
        <v>0</v>
      </c>
      <c r="I59" s="16"/>
      <c r="J59" s="16"/>
    </row>
    <row r="60" spans="1:11">
      <c r="B60" s="17">
        <v>0.33333333333333331</v>
      </c>
      <c r="C60" s="18">
        <v>1</v>
      </c>
      <c r="D60" s="16"/>
      <c r="E60" s="16"/>
      <c r="G60" s="17">
        <v>0.33333333333333331</v>
      </c>
      <c r="H60" s="18">
        <v>2</v>
      </c>
      <c r="I60" s="16"/>
      <c r="J60" s="16"/>
    </row>
    <row r="61" spans="1:11">
      <c r="B61" s="17">
        <v>0.40972222222222227</v>
      </c>
      <c r="C61" s="18">
        <v>2</v>
      </c>
      <c r="D61" s="16"/>
      <c r="E61" s="16"/>
      <c r="G61" s="17">
        <v>0.40972222222222227</v>
      </c>
      <c r="H61" s="18">
        <v>3</v>
      </c>
      <c r="I61" s="16"/>
      <c r="J61" s="16"/>
    </row>
    <row r="62" spans="1:11">
      <c r="B62" s="17">
        <v>0.44166666666666665</v>
      </c>
      <c r="C62" s="18">
        <v>3</v>
      </c>
      <c r="D62" s="16"/>
      <c r="E62" s="16"/>
      <c r="G62" s="17">
        <v>0.5</v>
      </c>
      <c r="H62" s="16" t="s">
        <v>5</v>
      </c>
      <c r="I62" s="16"/>
      <c r="J62" s="16"/>
    </row>
    <row r="63" spans="1:11">
      <c r="B63" s="17">
        <v>0.47361111111111115</v>
      </c>
      <c r="C63" s="18">
        <v>4</v>
      </c>
      <c r="D63" s="16"/>
      <c r="E63" s="16"/>
      <c r="I63" s="16"/>
      <c r="J63" s="16"/>
    </row>
    <row r="64" spans="1:11">
      <c r="B64" s="17">
        <v>0.50555555555555554</v>
      </c>
      <c r="C64" s="18" t="s">
        <v>4</v>
      </c>
      <c r="D64" s="16"/>
      <c r="E64" s="16"/>
      <c r="I64" s="16"/>
      <c r="J64" s="16"/>
    </row>
    <row r="65" spans="2:10">
      <c r="B65" s="17">
        <v>0.52986111111111112</v>
      </c>
      <c r="C65" s="18">
        <v>5</v>
      </c>
      <c r="D65" s="16"/>
      <c r="I65" s="16"/>
    </row>
    <row r="66" spans="2:10">
      <c r="B66" s="17">
        <v>0.56180555555555556</v>
      </c>
      <c r="C66" s="18">
        <v>6</v>
      </c>
      <c r="D66" s="16"/>
      <c r="I66" s="16"/>
    </row>
    <row r="67" spans="2:10">
      <c r="B67" s="17">
        <v>0.59375</v>
      </c>
      <c r="C67" s="51">
        <v>7</v>
      </c>
      <c r="D67" s="16"/>
      <c r="I67" s="16"/>
    </row>
    <row r="68" spans="2:10">
      <c r="B68" s="17">
        <v>0.62638888888888888</v>
      </c>
      <c r="C68" s="18" t="s">
        <v>5</v>
      </c>
    </row>
    <row r="70" spans="2:10">
      <c r="J70" s="16"/>
    </row>
    <row r="71" spans="2:10">
      <c r="B71" s="54" t="s">
        <v>4490</v>
      </c>
      <c r="C71" s="54"/>
      <c r="E71" s="19" t="s">
        <v>4496</v>
      </c>
      <c r="G71" s="53" t="s">
        <v>4491</v>
      </c>
      <c r="H71" s="53"/>
      <c r="J71" s="19" t="s">
        <v>4497</v>
      </c>
    </row>
    <row r="72" spans="2:10">
      <c r="B72" s="49" t="s">
        <v>4478</v>
      </c>
      <c r="C72" s="49" t="s">
        <v>3</v>
      </c>
      <c r="D72" s="16"/>
      <c r="E72" s="21">
        <v>43453</v>
      </c>
      <c r="G72" s="49" t="s">
        <v>4478</v>
      </c>
      <c r="H72" s="49" t="s">
        <v>3</v>
      </c>
      <c r="I72" s="16"/>
      <c r="J72" s="21">
        <v>43454</v>
      </c>
    </row>
    <row r="73" spans="2:10">
      <c r="B73" s="17">
        <v>0.29166666666666669</v>
      </c>
      <c r="C73" s="18">
        <v>0</v>
      </c>
      <c r="D73" s="16"/>
      <c r="E73" s="16"/>
      <c r="G73" s="17">
        <v>0.29166666666666669</v>
      </c>
      <c r="H73" s="18">
        <v>0</v>
      </c>
      <c r="I73" s="16"/>
      <c r="J73" s="16"/>
    </row>
    <row r="74" spans="2:10">
      <c r="B74" s="17">
        <v>0.33333333333333331</v>
      </c>
      <c r="C74" s="18">
        <v>4</v>
      </c>
      <c r="D74" s="16"/>
      <c r="E74" s="16"/>
      <c r="G74" s="17">
        <v>0.33333333333333331</v>
      </c>
      <c r="H74" s="18">
        <v>6</v>
      </c>
      <c r="I74" s="16"/>
      <c r="J74" s="16"/>
    </row>
    <row r="75" spans="2:10">
      <c r="B75" s="17">
        <v>0.40972222222222227</v>
      </c>
      <c r="C75" s="18">
        <v>5</v>
      </c>
      <c r="D75" s="16"/>
      <c r="E75" s="16"/>
      <c r="G75" s="17">
        <v>0.40972222222222227</v>
      </c>
      <c r="H75" s="18">
        <v>7</v>
      </c>
      <c r="I75" s="16"/>
    </row>
    <row r="76" spans="2:10">
      <c r="B76" s="17">
        <v>0.5</v>
      </c>
      <c r="C76" s="16" t="s">
        <v>5</v>
      </c>
      <c r="D76" s="16"/>
      <c r="G76" s="17">
        <v>0.5</v>
      </c>
      <c r="H76" s="16" t="s">
        <v>5</v>
      </c>
      <c r="I76" s="16"/>
    </row>
    <row r="77" spans="2:10">
      <c r="D77" s="16"/>
      <c r="I77" s="16"/>
    </row>
    <row r="78" spans="2:10">
      <c r="D78" s="16"/>
      <c r="I78" s="16"/>
    </row>
    <row r="79" spans="2:10">
      <c r="I79" s="16"/>
    </row>
    <row r="80" spans="2:10">
      <c r="B80" s="54" t="s">
        <v>4492</v>
      </c>
      <c r="C80" s="54"/>
      <c r="D80" s="16"/>
      <c r="E80" s="19" t="s">
        <v>4498</v>
      </c>
      <c r="I80" s="16"/>
    </row>
    <row r="81" spans="2:5">
      <c r="B81" s="49" t="s">
        <v>4478</v>
      </c>
      <c r="C81" s="49" t="s">
        <v>3</v>
      </c>
      <c r="D81" s="16"/>
      <c r="E81" s="21">
        <v>43455</v>
      </c>
    </row>
    <row r="82" spans="2:5">
      <c r="B82" s="17">
        <v>0.29166666666666669</v>
      </c>
      <c r="C82" s="18">
        <v>0</v>
      </c>
      <c r="E82" s="16"/>
    </row>
    <row r="83" spans="2:5">
      <c r="B83" s="17">
        <v>0.3298611111111111</v>
      </c>
      <c r="C83" s="18">
        <v>1</v>
      </c>
      <c r="E83" s="16"/>
    </row>
    <row r="84" spans="2:5">
      <c r="B84" s="17">
        <v>0.35416666666666669</v>
      </c>
      <c r="C84" s="18">
        <v>2</v>
      </c>
      <c r="D84" s="16"/>
      <c r="E84" s="16"/>
    </row>
    <row r="85" spans="2:5">
      <c r="B85" s="17">
        <v>0.37847222222222227</v>
      </c>
      <c r="C85" s="18">
        <v>3</v>
      </c>
      <c r="D85" s="16"/>
    </row>
    <row r="86" spans="2:5">
      <c r="B86" s="17">
        <v>0.40277777777777773</v>
      </c>
      <c r="C86" s="18">
        <v>4</v>
      </c>
      <c r="D86" s="16"/>
    </row>
    <row r="87" spans="2:5">
      <c r="B87" s="17">
        <v>0.42708333333333331</v>
      </c>
      <c r="C87" s="18">
        <v>5</v>
      </c>
      <c r="D87" s="16"/>
    </row>
    <row r="88" spans="2:5">
      <c r="B88" s="17">
        <v>0.4513888888888889</v>
      </c>
      <c r="C88" s="18">
        <v>6</v>
      </c>
      <c r="D88" s="16"/>
    </row>
    <row r="89" spans="2:5">
      <c r="B89" s="17">
        <v>0.47569444444444442</v>
      </c>
      <c r="C89" s="18">
        <v>7</v>
      </c>
      <c r="D89" s="16"/>
    </row>
    <row r="90" spans="2:5">
      <c r="B90" s="17">
        <v>0.5</v>
      </c>
      <c r="C90" s="16" t="s">
        <v>5</v>
      </c>
      <c r="D90" s="16"/>
    </row>
    <row r="91" spans="2:5">
      <c r="D91" s="16"/>
    </row>
    <row r="92" spans="2:5">
      <c r="D92" s="16"/>
    </row>
    <row r="93" spans="2:5">
      <c r="D93" s="16"/>
    </row>
  </sheetData>
  <mergeCells count="6">
    <mergeCell ref="B80:C80"/>
    <mergeCell ref="B71:C71"/>
    <mergeCell ref="G18:H18"/>
    <mergeCell ref="B55:J55"/>
    <mergeCell ref="C1:H1"/>
    <mergeCell ref="B57:C57"/>
  </mergeCells>
  <pageMargins left="0.7" right="0.7" top="0.75" bottom="0.75" header="0.3" footer="0.3"/>
  <pageSetup orientation="portrait"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H13" sqref="H13"/>
    </sheetView>
  </sheetViews>
  <sheetFormatPr defaultRowHeight="15"/>
  <cols>
    <col min="1" max="1" width="26.28515625" customWidth="1"/>
    <col min="2" max="2" width="23" customWidth="1"/>
  </cols>
  <sheetData>
    <row r="1" spans="1:2">
      <c r="A1" s="8" t="s">
        <v>3975</v>
      </c>
      <c r="B1" s="8" t="s">
        <v>3976</v>
      </c>
    </row>
    <row r="2" spans="1:2">
      <c r="A2" s="8">
        <v>100</v>
      </c>
      <c r="B2" s="8" t="s">
        <v>3977</v>
      </c>
    </row>
    <row r="3" spans="1:2">
      <c r="A3" s="8">
        <v>201</v>
      </c>
      <c r="B3" s="8" t="s">
        <v>3978</v>
      </c>
    </row>
    <row r="4" spans="1:2">
      <c r="A4" s="8">
        <v>202</v>
      </c>
      <c r="B4" s="8" t="s">
        <v>3979</v>
      </c>
    </row>
    <row r="5" spans="1:2">
      <c r="A5" s="8">
        <v>203</v>
      </c>
      <c r="B5" s="8" t="s">
        <v>3980</v>
      </c>
    </row>
    <row r="6" spans="1:2">
      <c r="A6" s="8">
        <v>204</v>
      </c>
      <c r="B6" s="8" t="s">
        <v>3981</v>
      </c>
    </row>
    <row r="7" spans="1:2">
      <c r="A7" s="8">
        <v>205</v>
      </c>
      <c r="B7" s="8" t="s">
        <v>3982</v>
      </c>
    </row>
    <row r="8" spans="1:2">
      <c r="A8" s="8">
        <v>206</v>
      </c>
      <c r="B8" s="8" t="s">
        <v>3983</v>
      </c>
    </row>
    <row r="9" spans="1:2">
      <c r="A9" s="8">
        <v>207</v>
      </c>
      <c r="B9" s="8" t="s">
        <v>3984</v>
      </c>
    </row>
    <row r="10" spans="1:2">
      <c r="A10" s="8">
        <v>208</v>
      </c>
      <c r="B10" s="8" t="s">
        <v>3985</v>
      </c>
    </row>
    <row r="11" spans="1:2">
      <c r="A11" s="8">
        <v>299</v>
      </c>
      <c r="B11" s="8" t="s">
        <v>3986</v>
      </c>
    </row>
    <row r="12" spans="1:2">
      <c r="A12" s="8">
        <v>301</v>
      </c>
      <c r="B12" s="8" t="s">
        <v>3987</v>
      </c>
    </row>
    <row r="13" spans="1:2">
      <c r="A13" s="8">
        <v>302</v>
      </c>
      <c r="B13" s="8" t="s">
        <v>3988</v>
      </c>
    </row>
    <row r="14" spans="1:2">
      <c r="A14" s="8">
        <v>303</v>
      </c>
      <c r="B14" s="8" t="s">
        <v>3989</v>
      </c>
    </row>
    <row r="15" spans="1:2">
      <c r="A15" s="8">
        <v>304</v>
      </c>
      <c r="B15" s="8" t="s">
        <v>3990</v>
      </c>
    </row>
    <row r="16" spans="1:2">
      <c r="A16" s="8">
        <v>399</v>
      </c>
      <c r="B16" s="8" t="s">
        <v>3991</v>
      </c>
    </row>
    <row r="17" spans="1:2">
      <c r="A17" s="8">
        <v>400</v>
      </c>
      <c r="B17" s="8" t="s">
        <v>3992</v>
      </c>
    </row>
    <row r="18" spans="1:2">
      <c r="A18" s="8">
        <v>500</v>
      </c>
      <c r="B18" s="8" t="s">
        <v>3993</v>
      </c>
    </row>
    <row r="19" spans="1:2">
      <c r="A19" s="8">
        <v>600</v>
      </c>
      <c r="B19" s="8" t="s">
        <v>3994</v>
      </c>
    </row>
    <row r="20" spans="1:2">
      <c r="A20" s="8">
        <v>700</v>
      </c>
      <c r="B20" s="8" t="s">
        <v>3878</v>
      </c>
    </row>
    <row r="21" spans="1:2">
      <c r="A21" s="8">
        <v>999</v>
      </c>
      <c r="B21" s="8" t="s">
        <v>3995</v>
      </c>
    </row>
    <row r="22" spans="1:2">
      <c r="A22" s="8" t="s">
        <v>44</v>
      </c>
      <c r="B22" s="8" t="s">
        <v>3996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6"/>
  <sheetViews>
    <sheetView workbookViewId="0">
      <selection activeCell="G7" sqref="G7"/>
    </sheetView>
  </sheetViews>
  <sheetFormatPr defaultColWidth="8.85546875" defaultRowHeight="15.75"/>
  <cols>
    <col min="1" max="1" width="12.7109375" style="2" customWidth="1"/>
    <col min="2" max="2" width="12.5703125" style="2" customWidth="1"/>
    <col min="3" max="3" width="12.85546875" style="2" customWidth="1"/>
    <col min="4" max="4" width="15.42578125" style="2" customWidth="1"/>
    <col min="5" max="5" width="11.7109375" style="2" customWidth="1"/>
    <col min="6" max="7" width="8.85546875" style="2"/>
    <col min="8" max="8" width="9.85546875" style="2" customWidth="1"/>
    <col min="9" max="9" width="14" style="2" customWidth="1"/>
    <col min="10" max="20" width="8.85546875" style="2"/>
    <col min="21" max="22" width="9.7109375" style="2" customWidth="1"/>
    <col min="23" max="26" width="8.85546875" style="42"/>
    <col min="27" max="16384" width="8.85546875" style="2"/>
  </cols>
  <sheetData>
    <row r="1" spans="1:26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4005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3998</v>
      </c>
      <c r="W1" s="42" t="s">
        <v>3969</v>
      </c>
      <c r="X1" s="42" t="s">
        <v>3970</v>
      </c>
      <c r="Y1" s="42" t="s">
        <v>3972</v>
      </c>
      <c r="Z1" s="42" t="s">
        <v>3971</v>
      </c>
    </row>
    <row r="2" spans="1:26">
      <c r="A2" s="1" t="s">
        <v>4555</v>
      </c>
      <c r="B2" s="1" t="s">
        <v>4556</v>
      </c>
      <c r="C2" s="1" t="s">
        <v>919</v>
      </c>
      <c r="D2" s="1" t="s">
        <v>83</v>
      </c>
      <c r="E2" s="1" t="s">
        <v>4557</v>
      </c>
      <c r="F2" s="1" t="s">
        <v>31</v>
      </c>
      <c r="G2" s="1" t="s">
        <v>94</v>
      </c>
      <c r="H2" s="1" t="s">
        <v>40</v>
      </c>
      <c r="I2" s="1" t="s">
        <v>36</v>
      </c>
      <c r="J2" s="1" t="s">
        <v>56</v>
      </c>
      <c r="K2" s="1" t="s">
        <v>36</v>
      </c>
      <c r="L2" s="1" t="s">
        <v>37</v>
      </c>
      <c r="M2" s="1" t="s">
        <v>4500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4073</v>
      </c>
      <c r="V2" s="1" t="s">
        <v>37</v>
      </c>
      <c r="W2" s="1" t="s">
        <v>37</v>
      </c>
      <c r="X2" s="1" t="s">
        <v>37</v>
      </c>
      <c r="Y2" s="1" t="s">
        <v>37</v>
      </c>
      <c r="Z2" s="1" t="s">
        <v>37</v>
      </c>
    </row>
    <row r="3" spans="1:26">
      <c r="A3" s="1" t="s">
        <v>2741</v>
      </c>
      <c r="B3" s="1" t="s">
        <v>2742</v>
      </c>
      <c r="C3" s="1" t="s">
        <v>2397</v>
      </c>
      <c r="D3" s="1" t="s">
        <v>60</v>
      </c>
      <c r="E3" s="1" t="s">
        <v>2743</v>
      </c>
      <c r="F3" s="1" t="s">
        <v>31</v>
      </c>
      <c r="G3" s="1" t="s">
        <v>94</v>
      </c>
      <c r="H3" s="1" t="s">
        <v>40</v>
      </c>
      <c r="I3" s="1" t="s">
        <v>36</v>
      </c>
      <c r="J3" s="1" t="s">
        <v>56</v>
      </c>
      <c r="K3" s="1" t="s">
        <v>36</v>
      </c>
      <c r="L3" s="1" t="s">
        <v>37</v>
      </c>
      <c r="M3" s="1" t="s">
        <v>4500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4073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</row>
    <row r="4" spans="1:26">
      <c r="A4" s="1" t="s">
        <v>2661</v>
      </c>
      <c r="B4" s="1" t="s">
        <v>2662</v>
      </c>
      <c r="C4" s="1" t="s">
        <v>2663</v>
      </c>
      <c r="D4" s="1"/>
      <c r="E4" s="1" t="s">
        <v>2664</v>
      </c>
      <c r="F4" s="1" t="s">
        <v>31</v>
      </c>
      <c r="G4" s="1" t="s">
        <v>94</v>
      </c>
      <c r="H4" s="1" t="s">
        <v>40</v>
      </c>
      <c r="I4" s="1" t="s">
        <v>36</v>
      </c>
      <c r="J4" s="1" t="s">
        <v>56</v>
      </c>
      <c r="K4" s="1" t="s">
        <v>36</v>
      </c>
      <c r="L4" s="1" t="s">
        <v>37</v>
      </c>
      <c r="M4" s="1" t="s">
        <v>4500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4073</v>
      </c>
      <c r="V4" s="1" t="s">
        <v>37</v>
      </c>
      <c r="W4" s="1" t="s">
        <v>37</v>
      </c>
      <c r="X4" s="1" t="s">
        <v>37</v>
      </c>
      <c r="Y4" s="1" t="s">
        <v>37</v>
      </c>
      <c r="Z4" s="1" t="s">
        <v>37</v>
      </c>
    </row>
    <row r="5" spans="1:26">
      <c r="A5" s="1" t="s">
        <v>90</v>
      </c>
      <c r="B5" s="1" t="s">
        <v>86</v>
      </c>
      <c r="C5" s="1" t="s">
        <v>91</v>
      </c>
      <c r="D5" s="1" t="s">
        <v>92</v>
      </c>
      <c r="E5" s="1" t="s">
        <v>93</v>
      </c>
      <c r="F5" s="1" t="s">
        <v>31</v>
      </c>
      <c r="G5" s="1" t="s">
        <v>94</v>
      </c>
      <c r="H5" s="1" t="s">
        <v>55</v>
      </c>
      <c r="I5" s="1" t="s">
        <v>34</v>
      </c>
      <c r="J5" s="1" t="s">
        <v>35</v>
      </c>
      <c r="K5" s="1" t="s">
        <v>44</v>
      </c>
      <c r="L5" s="1" t="s">
        <v>37</v>
      </c>
      <c r="M5" s="1" t="s">
        <v>4500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4073</v>
      </c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</row>
    <row r="6" spans="1:26">
      <c r="A6" s="1" t="s">
        <v>1172</v>
      </c>
      <c r="B6" s="1" t="s">
        <v>1173</v>
      </c>
      <c r="C6" s="1" t="s">
        <v>1174</v>
      </c>
      <c r="D6" s="1" t="s">
        <v>1175</v>
      </c>
      <c r="E6" s="1" t="s">
        <v>1176</v>
      </c>
      <c r="F6" s="1" t="s">
        <v>42</v>
      </c>
      <c r="G6" s="1" t="s">
        <v>43</v>
      </c>
      <c r="H6" s="1" t="s">
        <v>55</v>
      </c>
      <c r="I6" s="1" t="s">
        <v>34</v>
      </c>
      <c r="J6" s="1" t="s">
        <v>35</v>
      </c>
      <c r="K6" s="1"/>
      <c r="L6" s="1" t="s">
        <v>37</v>
      </c>
      <c r="M6" s="1" t="s">
        <v>4287</v>
      </c>
      <c r="N6" s="1" t="s">
        <v>4296</v>
      </c>
      <c r="O6" s="1" t="s">
        <v>4157</v>
      </c>
      <c r="P6" s="1" t="s">
        <v>4197</v>
      </c>
      <c r="Q6" s="1" t="s">
        <v>4017</v>
      </c>
      <c r="R6" s="1" t="s">
        <v>4238</v>
      </c>
      <c r="S6" s="1" t="s">
        <v>4019</v>
      </c>
      <c r="T6" s="1" t="s">
        <v>37</v>
      </c>
      <c r="U6" s="1" t="s">
        <v>4073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</row>
    <row r="7" spans="1:26">
      <c r="A7" s="1" t="s">
        <v>2882</v>
      </c>
      <c r="B7" s="1" t="s">
        <v>2883</v>
      </c>
      <c r="C7" s="1" t="s">
        <v>426</v>
      </c>
      <c r="D7" s="1"/>
      <c r="E7" s="1" t="s">
        <v>2812</v>
      </c>
      <c r="F7" s="1" t="s">
        <v>31</v>
      </c>
      <c r="G7" s="1" t="s">
        <v>43</v>
      </c>
      <c r="H7" s="1" t="s">
        <v>55</v>
      </c>
      <c r="I7" s="1" t="s">
        <v>34</v>
      </c>
      <c r="J7" s="1" t="s">
        <v>35</v>
      </c>
      <c r="K7" s="1" t="s">
        <v>44</v>
      </c>
      <c r="L7" s="1" t="s">
        <v>37</v>
      </c>
      <c r="M7" s="1" t="s">
        <v>4143</v>
      </c>
      <c r="N7" s="1" t="s">
        <v>4128</v>
      </c>
      <c r="O7" s="1" t="s">
        <v>4270</v>
      </c>
      <c r="P7" s="1" t="s">
        <v>4173</v>
      </c>
      <c r="Q7" s="1" t="s">
        <v>4043</v>
      </c>
      <c r="R7" s="1" t="s">
        <v>4330</v>
      </c>
      <c r="S7" s="1" t="s">
        <v>4301</v>
      </c>
      <c r="T7" s="1" t="s">
        <v>37</v>
      </c>
      <c r="U7" s="1" t="s">
        <v>4073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</row>
    <row r="8" spans="1:26">
      <c r="A8" s="1" t="s">
        <v>2322</v>
      </c>
      <c r="B8" s="1" t="s">
        <v>2320</v>
      </c>
      <c r="C8" s="1" t="s">
        <v>987</v>
      </c>
      <c r="D8" s="1" t="s">
        <v>2323</v>
      </c>
      <c r="E8" s="1" t="s">
        <v>2324</v>
      </c>
      <c r="F8" s="1" t="s">
        <v>31</v>
      </c>
      <c r="G8" s="1" t="s">
        <v>43</v>
      </c>
      <c r="H8" s="1" t="s">
        <v>33</v>
      </c>
      <c r="I8" s="1" t="s">
        <v>34</v>
      </c>
      <c r="J8" s="1" t="s">
        <v>35</v>
      </c>
      <c r="K8" s="1" t="s">
        <v>44</v>
      </c>
      <c r="L8" s="1" t="s">
        <v>37</v>
      </c>
      <c r="M8" s="1" t="s">
        <v>4143</v>
      </c>
      <c r="N8" s="1" t="s">
        <v>4296</v>
      </c>
      <c r="O8" s="1" t="s">
        <v>4270</v>
      </c>
      <c r="P8" s="1" t="s">
        <v>4180</v>
      </c>
      <c r="Q8" s="1" t="s">
        <v>4064</v>
      </c>
      <c r="R8" s="1" t="s">
        <v>4088</v>
      </c>
      <c r="S8" s="1" t="s">
        <v>4089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37</v>
      </c>
    </row>
    <row r="9" spans="1:26">
      <c r="A9" s="1" t="s">
        <v>3261</v>
      </c>
      <c r="B9" s="1" t="s">
        <v>3251</v>
      </c>
      <c r="C9" s="1" t="s">
        <v>2441</v>
      </c>
      <c r="D9" s="1" t="s">
        <v>734</v>
      </c>
      <c r="E9" s="1" t="s">
        <v>3262</v>
      </c>
      <c r="F9" s="1" t="s">
        <v>31</v>
      </c>
      <c r="G9" s="1" t="s">
        <v>43</v>
      </c>
      <c r="H9" s="1" t="s">
        <v>55</v>
      </c>
      <c r="I9" s="1" t="s">
        <v>34</v>
      </c>
      <c r="J9" s="1" t="s">
        <v>35</v>
      </c>
      <c r="K9" s="1"/>
      <c r="L9" s="1" t="s">
        <v>37</v>
      </c>
      <c r="M9" s="1" t="s">
        <v>4006</v>
      </c>
      <c r="N9" s="1" t="s">
        <v>4057</v>
      </c>
      <c r="O9" s="1" t="s">
        <v>4250</v>
      </c>
      <c r="P9" s="1" t="s">
        <v>4388</v>
      </c>
      <c r="Q9" s="1" t="s">
        <v>4064</v>
      </c>
      <c r="R9" s="1" t="s">
        <v>4125</v>
      </c>
      <c r="S9" s="1" t="s">
        <v>4171</v>
      </c>
      <c r="T9" s="1" t="s">
        <v>37</v>
      </c>
      <c r="U9" s="1" t="s">
        <v>37</v>
      </c>
      <c r="V9" s="1" t="s">
        <v>37</v>
      </c>
      <c r="W9" s="1" t="s">
        <v>3973</v>
      </c>
      <c r="X9" s="1" t="s">
        <v>37</v>
      </c>
      <c r="Y9" s="1" t="s">
        <v>37</v>
      </c>
      <c r="Z9" s="1" t="s">
        <v>37</v>
      </c>
    </row>
    <row r="10" spans="1:26">
      <c r="A10" s="1" t="s">
        <v>3153</v>
      </c>
      <c r="B10" s="1" t="s">
        <v>3154</v>
      </c>
      <c r="C10" s="1" t="s">
        <v>1097</v>
      </c>
      <c r="D10" s="1" t="s">
        <v>758</v>
      </c>
      <c r="E10" s="1" t="s">
        <v>2324</v>
      </c>
      <c r="F10" s="1" t="s">
        <v>31</v>
      </c>
      <c r="G10" s="1" t="s">
        <v>43</v>
      </c>
      <c r="H10" s="1" t="s">
        <v>33</v>
      </c>
      <c r="I10" s="1" t="s">
        <v>34</v>
      </c>
      <c r="J10" s="1" t="s">
        <v>35</v>
      </c>
      <c r="K10" s="1" t="s">
        <v>44</v>
      </c>
      <c r="L10" s="1" t="s">
        <v>37</v>
      </c>
      <c r="M10" s="1" t="s">
        <v>4205</v>
      </c>
      <c r="N10" s="1" t="s">
        <v>4033</v>
      </c>
      <c r="O10" s="1" t="s">
        <v>4192</v>
      </c>
      <c r="P10" s="1" t="s">
        <v>4433</v>
      </c>
      <c r="Q10" s="1" t="s">
        <v>4314</v>
      </c>
      <c r="R10" s="1" t="s">
        <v>4330</v>
      </c>
      <c r="S10" s="1" t="s">
        <v>4301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</row>
    <row r="11" spans="1:26">
      <c r="A11" s="1" t="s">
        <v>2243</v>
      </c>
      <c r="B11" s="1" t="s">
        <v>2221</v>
      </c>
      <c r="C11" s="1" t="s">
        <v>2244</v>
      </c>
      <c r="D11" s="1"/>
      <c r="E11" s="1" t="s">
        <v>2245</v>
      </c>
      <c r="F11" s="1" t="s">
        <v>31</v>
      </c>
      <c r="G11" s="1" t="s">
        <v>43</v>
      </c>
      <c r="H11" s="1" t="s">
        <v>33</v>
      </c>
      <c r="I11" s="1" t="s">
        <v>34</v>
      </c>
      <c r="J11" s="1" t="s">
        <v>35</v>
      </c>
      <c r="K11" s="1" t="s">
        <v>44</v>
      </c>
      <c r="L11" s="1" t="s">
        <v>37</v>
      </c>
      <c r="M11" s="1" t="s">
        <v>4287</v>
      </c>
      <c r="N11" s="1" t="s">
        <v>4288</v>
      </c>
      <c r="O11" s="1" t="s">
        <v>4192</v>
      </c>
      <c r="P11" s="1" t="s">
        <v>4241</v>
      </c>
      <c r="Q11" s="1" t="s">
        <v>4111</v>
      </c>
      <c r="R11" s="1" t="s">
        <v>4088</v>
      </c>
      <c r="S11" s="1" t="s">
        <v>4089</v>
      </c>
      <c r="T11" s="1" t="s">
        <v>37</v>
      </c>
      <c r="U11" s="1" t="s">
        <v>37</v>
      </c>
      <c r="V11" s="1" t="s">
        <v>37</v>
      </c>
      <c r="W11" s="1" t="s">
        <v>37</v>
      </c>
      <c r="X11" s="1" t="s">
        <v>37</v>
      </c>
      <c r="Y11" s="1" t="s">
        <v>37</v>
      </c>
      <c r="Z11" s="1" t="s">
        <v>37</v>
      </c>
    </row>
    <row r="12" spans="1:26">
      <c r="A12" s="1" t="s">
        <v>3182</v>
      </c>
      <c r="B12" s="1" t="s">
        <v>3179</v>
      </c>
      <c r="C12" s="1" t="s">
        <v>3183</v>
      </c>
      <c r="D12" s="1" t="s">
        <v>3184</v>
      </c>
      <c r="E12" s="1" t="s">
        <v>3185</v>
      </c>
      <c r="F12" s="1" t="s">
        <v>31</v>
      </c>
      <c r="G12" s="1" t="s">
        <v>43</v>
      </c>
      <c r="H12" s="1" t="s">
        <v>40</v>
      </c>
      <c r="I12" s="1" t="s">
        <v>355</v>
      </c>
      <c r="J12" s="1" t="s">
        <v>56</v>
      </c>
      <c r="K12" s="1" t="s">
        <v>355</v>
      </c>
      <c r="L12" s="1" t="s">
        <v>37</v>
      </c>
      <c r="M12" s="1" t="s">
        <v>4060</v>
      </c>
      <c r="N12" s="1" t="s">
        <v>4311</v>
      </c>
      <c r="O12" s="1" t="s">
        <v>4109</v>
      </c>
      <c r="P12" s="1" t="s">
        <v>4087</v>
      </c>
      <c r="Q12" s="1" t="s">
        <v>4043</v>
      </c>
      <c r="R12" s="1" t="s">
        <v>4079</v>
      </c>
      <c r="S12" s="1" t="s">
        <v>4353</v>
      </c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</row>
    <row r="13" spans="1:26">
      <c r="A13" s="1" t="s">
        <v>1554</v>
      </c>
      <c r="B13" s="1" t="s">
        <v>1555</v>
      </c>
      <c r="C13" s="1" t="s">
        <v>1261</v>
      </c>
      <c r="D13" s="1"/>
      <c r="E13" s="1" t="s">
        <v>1556</v>
      </c>
      <c r="F13" s="1" t="s">
        <v>31</v>
      </c>
      <c r="G13" s="1" t="s">
        <v>43</v>
      </c>
      <c r="H13" s="1" t="s">
        <v>33</v>
      </c>
      <c r="I13" s="1" t="s">
        <v>34</v>
      </c>
      <c r="J13" s="1" t="s">
        <v>35</v>
      </c>
      <c r="K13" s="1"/>
      <c r="L13" s="1" t="s">
        <v>37</v>
      </c>
      <c r="M13" s="1" t="s">
        <v>4101</v>
      </c>
      <c r="N13" s="1" t="s">
        <v>4128</v>
      </c>
      <c r="O13" s="1" t="s">
        <v>4157</v>
      </c>
      <c r="P13" s="1" t="s">
        <v>4173</v>
      </c>
      <c r="Q13" s="1" t="s">
        <v>4291</v>
      </c>
      <c r="R13" s="1" t="s">
        <v>4175</v>
      </c>
      <c r="S13" s="1" t="s">
        <v>4301</v>
      </c>
      <c r="T13" s="1" t="s">
        <v>37</v>
      </c>
      <c r="U13" s="1" t="s">
        <v>37</v>
      </c>
      <c r="V13" s="1" t="s">
        <v>37</v>
      </c>
      <c r="W13" s="1" t="s">
        <v>37</v>
      </c>
      <c r="X13" s="1" t="s">
        <v>3973</v>
      </c>
      <c r="Y13" s="1" t="s">
        <v>37</v>
      </c>
      <c r="Z13" s="1" t="s">
        <v>37</v>
      </c>
    </row>
    <row r="14" spans="1:26">
      <c r="A14" s="1" t="s">
        <v>2687</v>
      </c>
      <c r="B14" s="1" t="s">
        <v>2678</v>
      </c>
      <c r="C14" s="1" t="s">
        <v>2688</v>
      </c>
      <c r="D14" s="1" t="s">
        <v>2689</v>
      </c>
      <c r="E14" s="1" t="s">
        <v>2690</v>
      </c>
      <c r="F14" s="1" t="s">
        <v>42</v>
      </c>
      <c r="G14" s="1" t="s">
        <v>43</v>
      </c>
      <c r="H14" s="1" t="s">
        <v>40</v>
      </c>
      <c r="I14" s="1" t="s">
        <v>34</v>
      </c>
      <c r="J14" s="1" t="s">
        <v>35</v>
      </c>
      <c r="K14" s="1"/>
      <c r="L14" s="1" t="s">
        <v>37</v>
      </c>
      <c r="M14" s="1" t="s">
        <v>4303</v>
      </c>
      <c r="N14" s="1" t="s">
        <v>4128</v>
      </c>
      <c r="O14" s="1" t="s">
        <v>4015</v>
      </c>
      <c r="P14" s="1" t="s">
        <v>4251</v>
      </c>
      <c r="Q14" s="1" t="s">
        <v>4130</v>
      </c>
      <c r="R14" s="1" t="s">
        <v>4088</v>
      </c>
      <c r="S14" s="1" t="s">
        <v>4089</v>
      </c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</row>
    <row r="15" spans="1:26">
      <c r="A15" s="1" t="s">
        <v>2534</v>
      </c>
      <c r="B15" s="1" t="s">
        <v>2535</v>
      </c>
      <c r="C15" s="1" t="s">
        <v>466</v>
      </c>
      <c r="D15" s="1" t="s">
        <v>426</v>
      </c>
      <c r="E15" s="1" t="s">
        <v>1176</v>
      </c>
      <c r="F15" s="1" t="s">
        <v>31</v>
      </c>
      <c r="G15" s="1" t="s">
        <v>43</v>
      </c>
      <c r="H15" s="1" t="s">
        <v>33</v>
      </c>
      <c r="I15" s="1" t="s">
        <v>34</v>
      </c>
      <c r="J15" s="1" t="s">
        <v>35</v>
      </c>
      <c r="K15" s="1" t="s">
        <v>44</v>
      </c>
      <c r="L15" s="1" t="s">
        <v>37</v>
      </c>
      <c r="M15" s="1" t="s">
        <v>4236</v>
      </c>
      <c r="N15" s="1" t="s">
        <v>4052</v>
      </c>
      <c r="O15" s="1" t="s">
        <v>4015</v>
      </c>
      <c r="P15" s="1" t="s">
        <v>4063</v>
      </c>
      <c r="Q15" s="1" t="s">
        <v>4053</v>
      </c>
      <c r="R15" s="1" t="s">
        <v>4281</v>
      </c>
      <c r="S15" s="1" t="s">
        <v>4089</v>
      </c>
      <c r="T15" s="1" t="s">
        <v>37</v>
      </c>
      <c r="U15" s="1" t="s">
        <v>4073</v>
      </c>
      <c r="V15" s="1" t="s">
        <v>3973</v>
      </c>
      <c r="W15" s="1" t="s">
        <v>37</v>
      </c>
      <c r="X15" s="1" t="s">
        <v>37</v>
      </c>
      <c r="Y15" s="1" t="s">
        <v>37</v>
      </c>
      <c r="Z15" s="1" t="s">
        <v>37</v>
      </c>
    </row>
    <row r="16" spans="1:26">
      <c r="A16" s="1" t="s">
        <v>368</v>
      </c>
      <c r="B16" s="1" t="s">
        <v>369</v>
      </c>
      <c r="C16" s="1" t="s">
        <v>239</v>
      </c>
      <c r="D16" s="1" t="s">
        <v>243</v>
      </c>
      <c r="E16" s="1" t="s">
        <v>370</v>
      </c>
      <c r="F16" s="1" t="s">
        <v>31</v>
      </c>
      <c r="G16" s="1" t="s">
        <v>43</v>
      </c>
      <c r="H16" s="1" t="s">
        <v>42</v>
      </c>
      <c r="I16" s="1" t="s">
        <v>34</v>
      </c>
      <c r="J16" s="1" t="s">
        <v>35</v>
      </c>
      <c r="K16" s="1"/>
      <c r="L16" s="1" t="s">
        <v>37</v>
      </c>
      <c r="M16" s="1" t="s">
        <v>4060</v>
      </c>
      <c r="N16" s="1" t="s">
        <v>4240</v>
      </c>
      <c r="O16" s="1" t="s">
        <v>4157</v>
      </c>
      <c r="P16" s="1" t="s">
        <v>4241</v>
      </c>
      <c r="Q16" s="1" t="s">
        <v>4166</v>
      </c>
      <c r="R16" s="1" t="s">
        <v>4030</v>
      </c>
      <c r="S16" s="1" t="s">
        <v>4177</v>
      </c>
      <c r="T16" s="1" t="s">
        <v>37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</row>
    <row r="17" spans="1:26">
      <c r="A17" s="1" t="s">
        <v>4370</v>
      </c>
      <c r="B17" s="1" t="s">
        <v>3316</v>
      </c>
      <c r="C17" s="1" t="s">
        <v>4371</v>
      </c>
      <c r="D17" s="1"/>
      <c r="E17" s="1" t="s">
        <v>4372</v>
      </c>
      <c r="F17" s="1" t="s">
        <v>42</v>
      </c>
      <c r="G17" s="1" t="s">
        <v>43</v>
      </c>
      <c r="H17" s="1" t="s">
        <v>40</v>
      </c>
      <c r="I17" s="1" t="s">
        <v>34</v>
      </c>
      <c r="J17" s="1" t="s">
        <v>35</v>
      </c>
      <c r="K17" s="1"/>
      <c r="L17" s="1" t="s">
        <v>37</v>
      </c>
      <c r="M17" s="1" t="s">
        <v>4205</v>
      </c>
      <c r="N17" s="1" t="s">
        <v>4179</v>
      </c>
      <c r="O17" s="1" t="s">
        <v>4157</v>
      </c>
      <c r="P17" s="1" t="s">
        <v>4237</v>
      </c>
      <c r="Q17" s="1" t="s">
        <v>4111</v>
      </c>
      <c r="R17" s="1" t="s">
        <v>4217</v>
      </c>
      <c r="S17" s="1" t="s">
        <v>4019</v>
      </c>
      <c r="T17" s="1" t="s">
        <v>4522</v>
      </c>
      <c r="U17" s="1" t="s">
        <v>37</v>
      </c>
      <c r="V17" s="1" t="s">
        <v>37</v>
      </c>
      <c r="W17" s="1" t="s">
        <v>37</v>
      </c>
      <c r="X17" s="1" t="s">
        <v>37</v>
      </c>
      <c r="Y17" s="1" t="s">
        <v>37</v>
      </c>
      <c r="Z17" s="1" t="s">
        <v>37</v>
      </c>
    </row>
    <row r="18" spans="1:26">
      <c r="A18" s="1" t="s">
        <v>2199</v>
      </c>
      <c r="B18" s="1" t="s">
        <v>2197</v>
      </c>
      <c r="C18" s="1" t="s">
        <v>715</v>
      </c>
      <c r="D18" s="1"/>
      <c r="E18" s="1" t="s">
        <v>2200</v>
      </c>
      <c r="F18" s="1" t="s">
        <v>42</v>
      </c>
      <c r="G18" s="1" t="s">
        <v>43</v>
      </c>
      <c r="H18" s="1" t="s">
        <v>55</v>
      </c>
      <c r="I18" s="1" t="s">
        <v>34</v>
      </c>
      <c r="J18" s="1" t="s">
        <v>35</v>
      </c>
      <c r="K18" s="1" t="s">
        <v>44</v>
      </c>
      <c r="L18" s="1" t="s">
        <v>37</v>
      </c>
      <c r="M18" s="1" t="s">
        <v>4284</v>
      </c>
      <c r="N18" s="1" t="s">
        <v>4240</v>
      </c>
      <c r="O18" s="1" t="s">
        <v>4263</v>
      </c>
      <c r="P18" s="1" t="s">
        <v>4173</v>
      </c>
      <c r="Q18" s="1" t="s">
        <v>4064</v>
      </c>
      <c r="R18" s="1" t="s">
        <v>4159</v>
      </c>
      <c r="S18" s="1" t="s">
        <v>4065</v>
      </c>
      <c r="T18" s="1" t="s">
        <v>37</v>
      </c>
      <c r="U18" s="1" t="s">
        <v>4073</v>
      </c>
      <c r="V18" s="1" t="s">
        <v>37</v>
      </c>
      <c r="W18" s="1" t="s">
        <v>37</v>
      </c>
      <c r="X18" s="1" t="s">
        <v>37</v>
      </c>
      <c r="Y18" s="1" t="s">
        <v>37</v>
      </c>
      <c r="Z18" s="1" t="s">
        <v>37</v>
      </c>
    </row>
    <row r="19" spans="1:26">
      <c r="A19" s="1" t="s">
        <v>1583</v>
      </c>
      <c r="B19" s="1" t="s">
        <v>1584</v>
      </c>
      <c r="C19" s="1" t="s">
        <v>1585</v>
      </c>
      <c r="D19" s="1"/>
      <c r="E19" s="1" t="s">
        <v>1586</v>
      </c>
      <c r="F19" s="1" t="s">
        <v>42</v>
      </c>
      <c r="G19" s="1" t="s">
        <v>43</v>
      </c>
      <c r="H19" s="1" t="s">
        <v>55</v>
      </c>
      <c r="I19" s="1" t="s">
        <v>34</v>
      </c>
      <c r="J19" s="1" t="s">
        <v>35</v>
      </c>
      <c r="K19" s="1" t="s">
        <v>44</v>
      </c>
      <c r="L19" s="1" t="s">
        <v>37</v>
      </c>
      <c r="M19" s="1" t="s">
        <v>4287</v>
      </c>
      <c r="N19" s="1" t="s">
        <v>4128</v>
      </c>
      <c r="O19" s="1" t="s">
        <v>4263</v>
      </c>
      <c r="P19" s="1" t="s">
        <v>4173</v>
      </c>
      <c r="Q19" s="1" t="s">
        <v>4036</v>
      </c>
      <c r="R19" s="1" t="s">
        <v>4088</v>
      </c>
      <c r="S19" s="1" t="s">
        <v>4089</v>
      </c>
      <c r="T19" s="1" t="s">
        <v>37</v>
      </c>
      <c r="U19" s="1" t="s">
        <v>4073</v>
      </c>
      <c r="V19" s="1" t="s">
        <v>37</v>
      </c>
      <c r="W19" s="1" t="s">
        <v>37</v>
      </c>
      <c r="X19" s="1" t="s">
        <v>37</v>
      </c>
      <c r="Y19" s="1" t="s">
        <v>37</v>
      </c>
      <c r="Z19" s="1" t="s">
        <v>37</v>
      </c>
    </row>
    <row r="20" spans="1:26">
      <c r="A20" s="1" t="s">
        <v>2945</v>
      </c>
      <c r="B20" s="1" t="s">
        <v>2921</v>
      </c>
      <c r="C20" s="1" t="s">
        <v>117</v>
      </c>
      <c r="D20" s="1" t="s">
        <v>60</v>
      </c>
      <c r="E20" s="1" t="s">
        <v>672</v>
      </c>
      <c r="F20" s="1" t="s">
        <v>31</v>
      </c>
      <c r="G20" s="1" t="s">
        <v>43</v>
      </c>
      <c r="H20" s="1" t="s">
        <v>40</v>
      </c>
      <c r="I20" s="1" t="s">
        <v>34</v>
      </c>
      <c r="J20" s="1" t="s">
        <v>35</v>
      </c>
      <c r="K20" s="1" t="s">
        <v>44</v>
      </c>
      <c r="L20" s="1" t="s">
        <v>37</v>
      </c>
      <c r="M20" s="1" t="s">
        <v>4060</v>
      </c>
      <c r="N20" s="1" t="s">
        <v>4033</v>
      </c>
      <c r="O20" s="1" t="s">
        <v>4192</v>
      </c>
      <c r="P20" s="1" t="s">
        <v>4433</v>
      </c>
      <c r="Q20" s="1" t="s">
        <v>4130</v>
      </c>
      <c r="R20" s="1" t="s">
        <v>4238</v>
      </c>
      <c r="S20" s="1" t="s">
        <v>4353</v>
      </c>
      <c r="T20" s="1" t="s">
        <v>37</v>
      </c>
      <c r="U20" s="1" t="s">
        <v>37</v>
      </c>
      <c r="V20" s="1" t="s">
        <v>37</v>
      </c>
      <c r="W20" s="1" t="s">
        <v>37</v>
      </c>
      <c r="X20" s="1" t="s">
        <v>37</v>
      </c>
      <c r="Y20" s="1" t="s">
        <v>37</v>
      </c>
      <c r="Z20" s="1" t="s">
        <v>37</v>
      </c>
    </row>
    <row r="21" spans="1:26">
      <c r="A21" s="1" t="s">
        <v>3404</v>
      </c>
      <c r="B21" s="1" t="s">
        <v>3405</v>
      </c>
      <c r="C21" s="1" t="s">
        <v>1097</v>
      </c>
      <c r="D21" s="1"/>
      <c r="E21" s="1" t="s">
        <v>3406</v>
      </c>
      <c r="F21" s="1" t="s">
        <v>31</v>
      </c>
      <c r="G21" s="1" t="s">
        <v>43</v>
      </c>
      <c r="H21" s="1" t="s">
        <v>55</v>
      </c>
      <c r="I21" s="1" t="s">
        <v>34</v>
      </c>
      <c r="J21" s="1" t="s">
        <v>35</v>
      </c>
      <c r="K21" s="1" t="s">
        <v>44</v>
      </c>
      <c r="L21" s="1" t="s">
        <v>37</v>
      </c>
      <c r="M21" s="1" t="s">
        <v>4060</v>
      </c>
      <c r="N21" s="1" t="s">
        <v>4067</v>
      </c>
      <c r="O21" s="1" t="s">
        <v>4157</v>
      </c>
      <c r="P21" s="1" t="s">
        <v>4237</v>
      </c>
      <c r="Q21" s="1" t="s">
        <v>4379</v>
      </c>
      <c r="R21" s="1" t="s">
        <v>4208</v>
      </c>
      <c r="S21" s="1" t="s">
        <v>4320</v>
      </c>
      <c r="T21" s="1" t="s">
        <v>37</v>
      </c>
      <c r="U21" s="1" t="s">
        <v>4073</v>
      </c>
      <c r="V21" s="1" t="s">
        <v>37</v>
      </c>
      <c r="W21" s="1" t="s">
        <v>37</v>
      </c>
      <c r="X21" s="1" t="s">
        <v>37</v>
      </c>
      <c r="Y21" s="1" t="s">
        <v>37</v>
      </c>
      <c r="Z21" s="1" t="s">
        <v>37</v>
      </c>
    </row>
    <row r="22" spans="1:26">
      <c r="A22" s="1" t="s">
        <v>1393</v>
      </c>
      <c r="B22" s="1" t="s">
        <v>1394</v>
      </c>
      <c r="C22" s="1" t="s">
        <v>1036</v>
      </c>
      <c r="D22" s="1" t="s">
        <v>375</v>
      </c>
      <c r="E22" s="1" t="s">
        <v>1395</v>
      </c>
      <c r="F22" s="1" t="s">
        <v>31</v>
      </c>
      <c r="G22" s="1" t="s">
        <v>43</v>
      </c>
      <c r="H22" s="1" t="s">
        <v>40</v>
      </c>
      <c r="I22" s="1" t="s">
        <v>36</v>
      </c>
      <c r="J22" s="1" t="s">
        <v>56</v>
      </c>
      <c r="K22" s="1" t="s">
        <v>36</v>
      </c>
      <c r="L22" s="1" t="s">
        <v>37</v>
      </c>
      <c r="M22" s="1" t="s">
        <v>4060</v>
      </c>
      <c r="N22" s="1" t="s">
        <v>4230</v>
      </c>
      <c r="O22" s="1" t="s">
        <v>4109</v>
      </c>
      <c r="P22" s="1" t="s">
        <v>4440</v>
      </c>
      <c r="Q22" s="1" t="s">
        <v>4291</v>
      </c>
      <c r="R22" s="1" t="s">
        <v>4088</v>
      </c>
      <c r="S22" s="1" t="s">
        <v>4089</v>
      </c>
      <c r="T22" s="1" t="s">
        <v>37</v>
      </c>
      <c r="U22" s="1" t="s">
        <v>4073</v>
      </c>
      <c r="V22" s="1" t="s">
        <v>37</v>
      </c>
      <c r="W22" s="1" t="s">
        <v>37</v>
      </c>
      <c r="X22" s="1" t="s">
        <v>37</v>
      </c>
      <c r="Y22" s="1" t="s">
        <v>37</v>
      </c>
      <c r="Z22" s="1" t="s">
        <v>37</v>
      </c>
    </row>
    <row r="23" spans="1:26">
      <c r="A23" s="1" t="s">
        <v>4601</v>
      </c>
      <c r="B23" s="1" t="s">
        <v>4602</v>
      </c>
      <c r="C23" s="1" t="s">
        <v>1070</v>
      </c>
      <c r="D23" s="1"/>
      <c r="E23" s="1" t="s">
        <v>4603</v>
      </c>
      <c r="F23" s="1" t="s">
        <v>31</v>
      </c>
      <c r="G23" s="1" t="s">
        <v>94</v>
      </c>
      <c r="H23" s="1" t="s">
        <v>55</v>
      </c>
      <c r="I23" s="1" t="s">
        <v>34</v>
      </c>
      <c r="J23" s="1" t="s">
        <v>35</v>
      </c>
      <c r="K23" s="1" t="s">
        <v>44</v>
      </c>
      <c r="L23" s="1" t="s">
        <v>37</v>
      </c>
      <c r="M23" s="1" t="s">
        <v>4500</v>
      </c>
      <c r="N23" s="1" t="s">
        <v>37</v>
      </c>
      <c r="O23" s="1" t="s">
        <v>37</v>
      </c>
      <c r="P23" s="1" t="s">
        <v>37</v>
      </c>
      <c r="Q23" s="1" t="s">
        <v>37</v>
      </c>
      <c r="R23" s="1" t="s">
        <v>37</v>
      </c>
      <c r="S23" s="1" t="s">
        <v>37</v>
      </c>
      <c r="T23" s="1" t="s">
        <v>37</v>
      </c>
      <c r="U23" s="1" t="s">
        <v>4073</v>
      </c>
      <c r="V23" s="1" t="s">
        <v>37</v>
      </c>
      <c r="W23" s="1" t="s">
        <v>37</v>
      </c>
      <c r="X23" s="1" t="s">
        <v>37</v>
      </c>
      <c r="Y23" s="1" t="s">
        <v>37</v>
      </c>
      <c r="Z23" s="1" t="s">
        <v>37</v>
      </c>
    </row>
    <row r="24" spans="1:26">
      <c r="A24" s="1" t="s">
        <v>1792</v>
      </c>
      <c r="B24" s="1" t="s">
        <v>1790</v>
      </c>
      <c r="C24" s="1" t="s">
        <v>1051</v>
      </c>
      <c r="D24" s="1" t="s">
        <v>1793</v>
      </c>
      <c r="E24" s="1" t="s">
        <v>1794</v>
      </c>
      <c r="F24" s="1" t="s">
        <v>31</v>
      </c>
      <c r="G24" s="1" t="s">
        <v>43</v>
      </c>
      <c r="H24" s="1" t="s">
        <v>40</v>
      </c>
      <c r="I24" s="1" t="s">
        <v>36</v>
      </c>
      <c r="J24" s="1" t="s">
        <v>56</v>
      </c>
      <c r="K24" s="1" t="s">
        <v>36</v>
      </c>
      <c r="L24" s="1" t="s">
        <v>37</v>
      </c>
      <c r="M24" s="1" t="s">
        <v>4085</v>
      </c>
      <c r="N24" s="1" t="s">
        <v>4086</v>
      </c>
      <c r="O24" s="1" t="s">
        <v>4127</v>
      </c>
      <c r="P24" s="1" t="s">
        <v>4110</v>
      </c>
      <c r="Q24" s="1" t="s">
        <v>4111</v>
      </c>
      <c r="R24" s="1" t="s">
        <v>4088</v>
      </c>
      <c r="S24" s="1" t="s">
        <v>4089</v>
      </c>
      <c r="T24" s="1" t="s">
        <v>37</v>
      </c>
      <c r="U24" s="1" t="s">
        <v>37</v>
      </c>
      <c r="V24" s="1" t="s">
        <v>37</v>
      </c>
      <c r="W24" s="1" t="s">
        <v>37</v>
      </c>
      <c r="X24" s="1" t="s">
        <v>37</v>
      </c>
      <c r="Y24" s="1" t="s">
        <v>37</v>
      </c>
      <c r="Z24" s="1" t="s">
        <v>37</v>
      </c>
    </row>
    <row r="25" spans="1:26">
      <c r="A25" s="1" t="s">
        <v>4653</v>
      </c>
      <c r="B25" s="1" t="s">
        <v>4654</v>
      </c>
      <c r="C25" s="1" t="s">
        <v>4655</v>
      </c>
      <c r="D25" s="1" t="s">
        <v>1659</v>
      </c>
      <c r="E25" s="1" t="s">
        <v>4656</v>
      </c>
      <c r="F25" s="1" t="s">
        <v>31</v>
      </c>
      <c r="G25" s="1" t="s">
        <v>94</v>
      </c>
      <c r="H25" s="1" t="s">
        <v>40</v>
      </c>
      <c r="I25" s="1" t="s">
        <v>34</v>
      </c>
      <c r="J25" s="1" t="s">
        <v>35</v>
      </c>
      <c r="K25" s="1" t="s">
        <v>36</v>
      </c>
      <c r="L25" s="1" t="s">
        <v>37</v>
      </c>
      <c r="M25" s="1" t="s">
        <v>4500</v>
      </c>
      <c r="N25" s="1" t="s">
        <v>37</v>
      </c>
      <c r="O25" s="1" t="s">
        <v>37</v>
      </c>
      <c r="P25" s="1" t="s">
        <v>37</v>
      </c>
      <c r="Q25" s="1" t="s">
        <v>37</v>
      </c>
      <c r="R25" s="1" t="s">
        <v>37</v>
      </c>
      <c r="S25" s="1" t="s">
        <v>37</v>
      </c>
      <c r="T25" s="1" t="s">
        <v>37</v>
      </c>
      <c r="U25" s="1" t="s">
        <v>4073</v>
      </c>
      <c r="V25" s="1" t="s">
        <v>37</v>
      </c>
      <c r="W25" s="1" t="s">
        <v>37</v>
      </c>
      <c r="X25" s="1" t="s">
        <v>37</v>
      </c>
      <c r="Y25" s="1" t="s">
        <v>37</v>
      </c>
      <c r="Z25" s="1" t="s">
        <v>37</v>
      </c>
    </row>
    <row r="26" spans="1:26">
      <c r="A26" s="1" t="s">
        <v>546</v>
      </c>
      <c r="B26" s="1" t="s">
        <v>544</v>
      </c>
      <c r="C26" s="1" t="s">
        <v>547</v>
      </c>
      <c r="D26" s="1" t="s">
        <v>548</v>
      </c>
      <c r="E26" s="1" t="s">
        <v>549</v>
      </c>
      <c r="F26" s="1" t="s">
        <v>31</v>
      </c>
      <c r="G26" s="1" t="s">
        <v>43</v>
      </c>
      <c r="H26" s="1" t="s">
        <v>40</v>
      </c>
      <c r="I26" s="1" t="s">
        <v>34</v>
      </c>
      <c r="J26" s="1" t="s">
        <v>35</v>
      </c>
      <c r="K26" s="1" t="s">
        <v>44</v>
      </c>
      <c r="L26" s="1" t="s">
        <v>37</v>
      </c>
      <c r="M26" s="1" t="s">
        <v>4305</v>
      </c>
      <c r="N26" s="1" t="s">
        <v>4021</v>
      </c>
      <c r="O26" s="1" t="s">
        <v>4015</v>
      </c>
      <c r="P26" s="1" t="s">
        <v>4137</v>
      </c>
      <c r="Q26" s="1" t="s">
        <v>4093</v>
      </c>
      <c r="R26" s="1" t="s">
        <v>4208</v>
      </c>
      <c r="S26" s="1" t="s">
        <v>4089</v>
      </c>
      <c r="T26" s="1" t="s">
        <v>37</v>
      </c>
      <c r="U26" s="1" t="s">
        <v>37</v>
      </c>
      <c r="V26" s="1" t="s">
        <v>37</v>
      </c>
      <c r="W26" s="1" t="s">
        <v>37</v>
      </c>
      <c r="X26" s="1" t="s">
        <v>3973</v>
      </c>
      <c r="Y26" s="1" t="s">
        <v>37</v>
      </c>
      <c r="Z26" s="1" t="s">
        <v>37</v>
      </c>
    </row>
    <row r="27" spans="1:26">
      <c r="A27" s="1" t="s">
        <v>4685</v>
      </c>
      <c r="B27" s="1" t="s">
        <v>3889</v>
      </c>
      <c r="C27" s="1" t="s">
        <v>1417</v>
      </c>
      <c r="D27" s="1" t="s">
        <v>4686</v>
      </c>
      <c r="E27" s="1" t="s">
        <v>4687</v>
      </c>
      <c r="F27" s="1" t="s">
        <v>31</v>
      </c>
      <c r="G27" s="1" t="s">
        <v>94</v>
      </c>
      <c r="H27" s="1" t="s">
        <v>40</v>
      </c>
      <c r="I27" s="1" t="s">
        <v>36</v>
      </c>
      <c r="J27" s="1" t="s">
        <v>56</v>
      </c>
      <c r="K27" s="1" t="s">
        <v>36</v>
      </c>
      <c r="L27" s="1" t="s">
        <v>37</v>
      </c>
      <c r="M27" s="1" t="s">
        <v>4500</v>
      </c>
      <c r="N27" s="1" t="s">
        <v>37</v>
      </c>
      <c r="O27" s="1" t="s">
        <v>37</v>
      </c>
      <c r="P27" s="1" t="s">
        <v>37</v>
      </c>
      <c r="Q27" s="1" t="s">
        <v>37</v>
      </c>
      <c r="R27" s="1" t="s">
        <v>37</v>
      </c>
      <c r="S27" s="1" t="s">
        <v>37</v>
      </c>
      <c r="T27" s="1" t="s">
        <v>37</v>
      </c>
      <c r="U27" s="1" t="s">
        <v>4073</v>
      </c>
      <c r="V27" s="1" t="s">
        <v>37</v>
      </c>
      <c r="W27" s="1" t="s">
        <v>37</v>
      </c>
      <c r="X27" s="1" t="s">
        <v>37</v>
      </c>
      <c r="Y27" s="1" t="s">
        <v>37</v>
      </c>
      <c r="Z27" s="1" t="s">
        <v>37</v>
      </c>
    </row>
    <row r="28" spans="1:26">
      <c r="A28" s="1" t="s">
        <v>1655</v>
      </c>
      <c r="B28" s="1" t="s">
        <v>1656</v>
      </c>
      <c r="C28" s="1" t="s">
        <v>1158</v>
      </c>
      <c r="D28" s="1"/>
      <c r="E28" s="1" t="s">
        <v>1657</v>
      </c>
      <c r="F28" s="1" t="s">
        <v>31</v>
      </c>
      <c r="G28" s="1" t="s">
        <v>43</v>
      </c>
      <c r="H28" s="1" t="s">
        <v>40</v>
      </c>
      <c r="I28" s="1" t="s">
        <v>34</v>
      </c>
      <c r="J28" s="1" t="s">
        <v>35</v>
      </c>
      <c r="K28" s="1"/>
      <c r="L28" s="1" t="s">
        <v>37</v>
      </c>
      <c r="M28" s="1" t="s">
        <v>4287</v>
      </c>
      <c r="N28" s="1" t="s">
        <v>4061</v>
      </c>
      <c r="O28" s="1" t="s">
        <v>4109</v>
      </c>
      <c r="P28" s="1" t="s">
        <v>4063</v>
      </c>
      <c r="Q28" s="1" t="s">
        <v>4111</v>
      </c>
      <c r="R28" s="1" t="s">
        <v>4088</v>
      </c>
      <c r="S28" s="1" t="s">
        <v>4089</v>
      </c>
      <c r="T28" s="1" t="s">
        <v>37</v>
      </c>
      <c r="U28" s="1" t="s">
        <v>37</v>
      </c>
      <c r="V28" s="1" t="s">
        <v>3973</v>
      </c>
      <c r="W28" s="1" t="s">
        <v>37</v>
      </c>
      <c r="X28" s="1" t="s">
        <v>37</v>
      </c>
      <c r="Y28" s="1" t="s">
        <v>37</v>
      </c>
      <c r="Z28" s="1" t="s">
        <v>37</v>
      </c>
    </row>
    <row r="29" spans="1:26">
      <c r="A29" s="1" t="s">
        <v>3241</v>
      </c>
      <c r="B29" s="1" t="s">
        <v>3238</v>
      </c>
      <c r="C29" s="1" t="s">
        <v>243</v>
      </c>
      <c r="D29" s="1"/>
      <c r="E29" s="1" t="s">
        <v>3242</v>
      </c>
      <c r="F29" s="1" t="s">
        <v>31</v>
      </c>
      <c r="G29" s="1" t="s">
        <v>43</v>
      </c>
      <c r="H29" s="1" t="s">
        <v>33</v>
      </c>
      <c r="I29" s="1" t="s">
        <v>34</v>
      </c>
      <c r="J29" s="1" t="s">
        <v>35</v>
      </c>
      <c r="K29" s="1" t="s">
        <v>44</v>
      </c>
      <c r="L29" s="1" t="s">
        <v>37</v>
      </c>
      <c r="M29" s="1" t="s">
        <v>4090</v>
      </c>
      <c r="N29" s="1" t="s">
        <v>4253</v>
      </c>
      <c r="O29" s="1" t="s">
        <v>4109</v>
      </c>
      <c r="P29" s="1" t="s">
        <v>4063</v>
      </c>
      <c r="Q29" s="1" t="s">
        <v>4111</v>
      </c>
      <c r="R29" s="1" t="s">
        <v>4106</v>
      </c>
      <c r="S29" s="1" t="s">
        <v>4171</v>
      </c>
      <c r="T29" s="1" t="s">
        <v>37</v>
      </c>
      <c r="U29" s="1" t="s">
        <v>37</v>
      </c>
      <c r="V29" s="1" t="s">
        <v>3973</v>
      </c>
      <c r="W29" s="1" t="s">
        <v>37</v>
      </c>
      <c r="X29" s="1" t="s">
        <v>37</v>
      </c>
      <c r="Y29" s="1" t="s">
        <v>37</v>
      </c>
      <c r="Z29" s="1" t="s">
        <v>37</v>
      </c>
    </row>
    <row r="30" spans="1:26">
      <c r="A30" s="1" t="s">
        <v>3756</v>
      </c>
      <c r="B30" s="1" t="s">
        <v>3757</v>
      </c>
      <c r="C30" s="1" t="s">
        <v>3758</v>
      </c>
      <c r="D30" s="1"/>
      <c r="E30" s="1" t="s">
        <v>2517</v>
      </c>
      <c r="F30" s="1" t="s">
        <v>42</v>
      </c>
      <c r="G30" s="1" t="s">
        <v>43</v>
      </c>
      <c r="H30" s="1" t="s">
        <v>33</v>
      </c>
      <c r="I30" s="1" t="s">
        <v>34</v>
      </c>
      <c r="J30" s="1" t="s">
        <v>35</v>
      </c>
      <c r="K30" s="1" t="s">
        <v>36</v>
      </c>
      <c r="L30" s="1" t="s">
        <v>37</v>
      </c>
      <c r="M30" s="1" t="s">
        <v>4060</v>
      </c>
      <c r="N30" s="1" t="s">
        <v>4444</v>
      </c>
      <c r="O30" s="1" t="s">
        <v>4109</v>
      </c>
      <c r="P30" s="1" t="s">
        <v>4016</v>
      </c>
      <c r="Q30" s="1" t="s">
        <v>4053</v>
      </c>
      <c r="R30" s="1" t="s">
        <v>4088</v>
      </c>
      <c r="S30" s="1" t="s">
        <v>4089</v>
      </c>
      <c r="T30" s="1" t="s">
        <v>37</v>
      </c>
      <c r="U30" s="1" t="s">
        <v>37</v>
      </c>
      <c r="V30" s="1" t="s">
        <v>37</v>
      </c>
      <c r="W30" s="1" t="s">
        <v>37</v>
      </c>
      <c r="X30" s="1" t="s">
        <v>37</v>
      </c>
      <c r="Y30" s="1" t="s">
        <v>3973</v>
      </c>
      <c r="Z30" s="1" t="s">
        <v>37</v>
      </c>
    </row>
    <row r="31" spans="1:26">
      <c r="A31" s="1" t="s">
        <v>3700</v>
      </c>
      <c r="B31" s="1" t="s">
        <v>3701</v>
      </c>
      <c r="C31" s="1" t="s">
        <v>243</v>
      </c>
      <c r="D31" s="1"/>
      <c r="E31" s="1" t="s">
        <v>3702</v>
      </c>
      <c r="F31" s="1" t="s">
        <v>31</v>
      </c>
      <c r="G31" s="1" t="s">
        <v>43</v>
      </c>
      <c r="H31" s="1" t="s">
        <v>33</v>
      </c>
      <c r="I31" s="1" t="s">
        <v>34</v>
      </c>
      <c r="J31" s="1" t="s">
        <v>35</v>
      </c>
      <c r="K31" s="1" t="s">
        <v>44</v>
      </c>
      <c r="L31" s="1" t="s">
        <v>37</v>
      </c>
      <c r="M31" s="1" t="s">
        <v>4090</v>
      </c>
      <c r="N31" s="1" t="s">
        <v>4296</v>
      </c>
      <c r="O31" s="1" t="s">
        <v>4058</v>
      </c>
      <c r="P31" s="1" t="s">
        <v>4048</v>
      </c>
      <c r="Q31" s="1" t="s">
        <v>4215</v>
      </c>
      <c r="R31" s="1" t="s">
        <v>4018</v>
      </c>
      <c r="S31" s="1" t="s">
        <v>4019</v>
      </c>
      <c r="T31" s="1" t="s">
        <v>37</v>
      </c>
      <c r="U31" s="1" t="s">
        <v>37</v>
      </c>
      <c r="V31" s="1" t="s">
        <v>37</v>
      </c>
      <c r="W31" s="1" t="s">
        <v>37</v>
      </c>
      <c r="X31" s="1" t="s">
        <v>37</v>
      </c>
      <c r="Y31" s="1" t="s">
        <v>37</v>
      </c>
      <c r="Z31" s="1" t="s">
        <v>37</v>
      </c>
    </row>
    <row r="32" spans="1:26">
      <c r="A32" s="1" t="s">
        <v>3189</v>
      </c>
      <c r="B32" s="1" t="s">
        <v>3190</v>
      </c>
      <c r="C32" s="1" t="s">
        <v>3191</v>
      </c>
      <c r="D32" s="1"/>
      <c r="E32" s="1" t="s">
        <v>1843</v>
      </c>
      <c r="F32" s="1" t="s">
        <v>42</v>
      </c>
      <c r="G32" s="1" t="s">
        <v>43</v>
      </c>
      <c r="H32" s="1" t="s">
        <v>33</v>
      </c>
      <c r="I32" s="1" t="s">
        <v>34</v>
      </c>
      <c r="J32" s="1" t="s">
        <v>35</v>
      </c>
      <c r="K32" s="1" t="s">
        <v>44</v>
      </c>
      <c r="L32" s="1" t="s">
        <v>37</v>
      </c>
      <c r="M32" s="1" t="s">
        <v>4060</v>
      </c>
      <c r="N32" s="1" t="s">
        <v>4128</v>
      </c>
      <c r="O32" s="1" t="s">
        <v>4270</v>
      </c>
      <c r="P32" s="1" t="s">
        <v>4063</v>
      </c>
      <c r="Q32" s="1" t="s">
        <v>4389</v>
      </c>
      <c r="R32" s="1" t="s">
        <v>4088</v>
      </c>
      <c r="S32" s="1" t="s">
        <v>4089</v>
      </c>
      <c r="T32" s="1" t="s">
        <v>37</v>
      </c>
      <c r="U32" s="1" t="s">
        <v>37</v>
      </c>
      <c r="V32" s="1" t="s">
        <v>3973</v>
      </c>
      <c r="W32" s="1" t="s">
        <v>37</v>
      </c>
      <c r="X32" s="1" t="s">
        <v>37</v>
      </c>
      <c r="Y32" s="1" t="s">
        <v>37</v>
      </c>
      <c r="Z32" s="1" t="s">
        <v>37</v>
      </c>
    </row>
    <row r="33" spans="1:26">
      <c r="A33" s="1" t="s">
        <v>2707</v>
      </c>
      <c r="B33" s="1" t="s">
        <v>2708</v>
      </c>
      <c r="C33" s="1" t="s">
        <v>1521</v>
      </c>
      <c r="D33" s="1" t="s">
        <v>478</v>
      </c>
      <c r="E33" s="1" t="s">
        <v>2709</v>
      </c>
      <c r="F33" s="1" t="s">
        <v>42</v>
      </c>
      <c r="G33" s="1" t="s">
        <v>43</v>
      </c>
      <c r="H33" s="1" t="s">
        <v>40</v>
      </c>
      <c r="I33" s="1" t="s">
        <v>34</v>
      </c>
      <c r="J33" s="1" t="s">
        <v>35</v>
      </c>
      <c r="K33" s="1" t="s">
        <v>44</v>
      </c>
      <c r="L33" s="1" t="s">
        <v>37</v>
      </c>
      <c r="M33" s="1" t="s">
        <v>4404</v>
      </c>
      <c r="N33" s="1" t="s">
        <v>4296</v>
      </c>
      <c r="O33" s="1" t="s">
        <v>4109</v>
      </c>
      <c r="P33" s="1" t="s">
        <v>4016</v>
      </c>
      <c r="Q33" s="1" t="s">
        <v>4064</v>
      </c>
      <c r="R33" s="1" t="s">
        <v>4088</v>
      </c>
      <c r="S33" s="1" t="s">
        <v>4089</v>
      </c>
      <c r="T33" s="1" t="s">
        <v>37</v>
      </c>
      <c r="U33" s="1" t="s">
        <v>37</v>
      </c>
      <c r="V33" s="1" t="s">
        <v>37</v>
      </c>
      <c r="W33" s="1" t="s">
        <v>37</v>
      </c>
      <c r="X33" s="1" t="s">
        <v>37</v>
      </c>
      <c r="Y33" s="1" t="s">
        <v>37</v>
      </c>
      <c r="Z33" s="1" t="s">
        <v>37</v>
      </c>
    </row>
    <row r="34" spans="1:26">
      <c r="A34" s="1" t="s">
        <v>2569</v>
      </c>
      <c r="B34" s="1" t="s">
        <v>2570</v>
      </c>
      <c r="C34" s="1" t="s">
        <v>238</v>
      </c>
      <c r="D34" s="1"/>
      <c r="E34" s="1" t="s">
        <v>1272</v>
      </c>
      <c r="F34" s="1" t="s">
        <v>31</v>
      </c>
      <c r="G34" s="1" t="s">
        <v>43</v>
      </c>
      <c r="H34" s="1" t="s">
        <v>55</v>
      </c>
      <c r="I34" s="1" t="s">
        <v>34</v>
      </c>
      <c r="J34" s="1" t="s">
        <v>35</v>
      </c>
      <c r="K34" s="1" t="s">
        <v>44</v>
      </c>
      <c r="L34" s="1" t="s">
        <v>37</v>
      </c>
      <c r="M34" s="1" t="s">
        <v>4060</v>
      </c>
      <c r="N34" s="1" t="s">
        <v>4395</v>
      </c>
      <c r="O34" s="1" t="s">
        <v>4157</v>
      </c>
      <c r="P34" s="1" t="s">
        <v>4241</v>
      </c>
      <c r="Q34" s="1" t="s">
        <v>4313</v>
      </c>
      <c r="R34" s="1" t="s">
        <v>4285</v>
      </c>
      <c r="S34" s="1" t="s">
        <v>4286</v>
      </c>
      <c r="T34" s="1" t="s">
        <v>37</v>
      </c>
      <c r="U34" s="1" t="s">
        <v>4073</v>
      </c>
      <c r="V34" s="1" t="s">
        <v>37</v>
      </c>
      <c r="W34" s="1" t="s">
        <v>37</v>
      </c>
      <c r="X34" s="1" t="s">
        <v>37</v>
      </c>
      <c r="Y34" s="1" t="s">
        <v>37</v>
      </c>
      <c r="Z34" s="1" t="s">
        <v>37</v>
      </c>
    </row>
    <row r="35" spans="1:26">
      <c r="A35" s="1" t="s">
        <v>1190</v>
      </c>
      <c r="B35" s="1" t="s">
        <v>1191</v>
      </c>
      <c r="C35" s="1" t="s">
        <v>1192</v>
      </c>
      <c r="D35" s="1"/>
      <c r="E35" s="1" t="s">
        <v>533</v>
      </c>
      <c r="F35" s="1" t="s">
        <v>31</v>
      </c>
      <c r="G35" s="1" t="s">
        <v>43</v>
      </c>
      <c r="H35" s="1" t="s">
        <v>33</v>
      </c>
      <c r="I35" s="1" t="s">
        <v>34</v>
      </c>
      <c r="J35" s="1" t="s">
        <v>35</v>
      </c>
      <c r="K35" s="1" t="s">
        <v>44</v>
      </c>
      <c r="L35" s="1" t="s">
        <v>37</v>
      </c>
      <c r="M35" s="1" t="s">
        <v>4006</v>
      </c>
      <c r="N35" s="1" t="s">
        <v>4128</v>
      </c>
      <c r="O35" s="1" t="s">
        <v>4260</v>
      </c>
      <c r="P35" s="1" t="s">
        <v>4173</v>
      </c>
      <c r="Q35" s="1" t="s">
        <v>4291</v>
      </c>
      <c r="R35" s="1" t="s">
        <v>4088</v>
      </c>
      <c r="S35" s="1" t="s">
        <v>4089</v>
      </c>
      <c r="T35" s="1" t="s">
        <v>37</v>
      </c>
      <c r="U35" s="1" t="s">
        <v>37</v>
      </c>
      <c r="V35" s="1" t="s">
        <v>37</v>
      </c>
      <c r="W35" s="1" t="s">
        <v>37</v>
      </c>
      <c r="X35" s="1" t="s">
        <v>37</v>
      </c>
      <c r="Y35" s="1" t="s">
        <v>37</v>
      </c>
      <c r="Z35" s="1" t="s">
        <v>37</v>
      </c>
    </row>
    <row r="36" spans="1:26">
      <c r="A36" s="1" t="s">
        <v>1498</v>
      </c>
      <c r="B36" s="1" t="s">
        <v>1488</v>
      </c>
      <c r="C36" s="1" t="s">
        <v>470</v>
      </c>
      <c r="D36" s="1" t="s">
        <v>239</v>
      </c>
      <c r="E36" s="1" t="s">
        <v>1298</v>
      </c>
      <c r="F36" s="1" t="s">
        <v>31</v>
      </c>
      <c r="G36" s="1" t="s">
        <v>43</v>
      </c>
      <c r="H36" s="1" t="s">
        <v>40</v>
      </c>
      <c r="I36" s="1" t="s">
        <v>36</v>
      </c>
      <c r="J36" s="1" t="s">
        <v>35</v>
      </c>
      <c r="K36" s="1" t="s">
        <v>36</v>
      </c>
      <c r="L36" s="1" t="s">
        <v>37</v>
      </c>
      <c r="M36" s="1" t="s">
        <v>4305</v>
      </c>
      <c r="N36" s="1" t="s">
        <v>4134</v>
      </c>
      <c r="O36" s="1" t="s">
        <v>4192</v>
      </c>
      <c r="P36" s="1" t="s">
        <v>4016</v>
      </c>
      <c r="Q36" s="1" t="s">
        <v>4111</v>
      </c>
      <c r="R36" s="1" t="s">
        <v>4315</v>
      </c>
      <c r="S36" s="1" t="s">
        <v>4195</v>
      </c>
      <c r="T36" s="1" t="s">
        <v>37</v>
      </c>
      <c r="U36" s="1" t="s">
        <v>37</v>
      </c>
      <c r="V36" s="1" t="s">
        <v>37</v>
      </c>
      <c r="W36" s="1" t="s">
        <v>37</v>
      </c>
      <c r="X36" s="1" t="s">
        <v>37</v>
      </c>
      <c r="Y36" s="1" t="s">
        <v>37</v>
      </c>
      <c r="Z36" s="1" t="s">
        <v>37</v>
      </c>
    </row>
    <row r="37" spans="1:26">
      <c r="A37" s="1" t="s">
        <v>2972</v>
      </c>
      <c r="B37" s="1" t="s">
        <v>2973</v>
      </c>
      <c r="C37" s="1" t="s">
        <v>2974</v>
      </c>
      <c r="D37" s="1" t="s">
        <v>1513</v>
      </c>
      <c r="E37" s="1" t="s">
        <v>2975</v>
      </c>
      <c r="F37" s="1" t="s">
        <v>42</v>
      </c>
      <c r="G37" s="1" t="s">
        <v>43</v>
      </c>
      <c r="H37" s="1" t="s">
        <v>40</v>
      </c>
      <c r="I37" s="1" t="s">
        <v>36</v>
      </c>
      <c r="J37" s="1" t="s">
        <v>56</v>
      </c>
      <c r="K37" s="1" t="s">
        <v>36</v>
      </c>
      <c r="L37" s="1" t="s">
        <v>37</v>
      </c>
      <c r="M37" s="1" t="s">
        <v>37</v>
      </c>
      <c r="N37" s="1" t="s">
        <v>37</v>
      </c>
      <c r="O37" s="1" t="s">
        <v>4103</v>
      </c>
      <c r="P37" s="1" t="s">
        <v>37</v>
      </c>
      <c r="Q37" s="1" t="s">
        <v>37</v>
      </c>
      <c r="R37" s="1" t="s">
        <v>37</v>
      </c>
      <c r="S37" s="1" t="s">
        <v>37</v>
      </c>
      <c r="T37" s="1" t="s">
        <v>37</v>
      </c>
      <c r="U37" s="1" t="s">
        <v>4073</v>
      </c>
      <c r="V37" s="1" t="s">
        <v>37</v>
      </c>
      <c r="W37" s="1" t="s">
        <v>37</v>
      </c>
      <c r="X37" s="1" t="s">
        <v>37</v>
      </c>
      <c r="Y37" s="1" t="s">
        <v>37</v>
      </c>
      <c r="Z37" s="1" t="s">
        <v>37</v>
      </c>
    </row>
    <row r="38" spans="1:26">
      <c r="A38" s="1" t="s">
        <v>1991</v>
      </c>
      <c r="B38" s="1" t="s">
        <v>466</v>
      </c>
      <c r="C38" s="1" t="s">
        <v>1992</v>
      </c>
      <c r="D38" s="1" t="s">
        <v>1078</v>
      </c>
      <c r="E38" s="1" t="s">
        <v>1993</v>
      </c>
      <c r="F38" s="1" t="s">
        <v>31</v>
      </c>
      <c r="G38" s="1" t="s">
        <v>43</v>
      </c>
      <c r="H38" s="1" t="s">
        <v>33</v>
      </c>
      <c r="I38" s="1" t="s">
        <v>34</v>
      </c>
      <c r="J38" s="1" t="s">
        <v>35</v>
      </c>
      <c r="K38" s="1" t="s">
        <v>44</v>
      </c>
      <c r="L38" s="1" t="s">
        <v>37</v>
      </c>
      <c r="M38" s="1" t="s">
        <v>4060</v>
      </c>
      <c r="N38" s="1" t="s">
        <v>4240</v>
      </c>
      <c r="O38" s="1" t="s">
        <v>4109</v>
      </c>
      <c r="P38" s="1" t="s">
        <v>4063</v>
      </c>
      <c r="Q38" s="1" t="s">
        <v>4124</v>
      </c>
      <c r="R38" s="1" t="s">
        <v>4025</v>
      </c>
      <c r="S38" s="1" t="s">
        <v>4089</v>
      </c>
      <c r="T38" s="1" t="s">
        <v>37</v>
      </c>
      <c r="U38" s="1" t="s">
        <v>37</v>
      </c>
      <c r="V38" s="1" t="s">
        <v>3973</v>
      </c>
      <c r="W38" s="1" t="s">
        <v>37</v>
      </c>
      <c r="X38" s="1" t="s">
        <v>37</v>
      </c>
      <c r="Y38" s="1" t="s">
        <v>37</v>
      </c>
      <c r="Z38" s="1" t="s">
        <v>37</v>
      </c>
    </row>
    <row r="39" spans="1:26">
      <c r="A39" s="1" t="s">
        <v>3782</v>
      </c>
      <c r="B39" s="1" t="s">
        <v>3783</v>
      </c>
      <c r="C39" s="1" t="s">
        <v>426</v>
      </c>
      <c r="D39" s="1" t="s">
        <v>3784</v>
      </c>
      <c r="E39" s="1" t="s">
        <v>3785</v>
      </c>
      <c r="F39" s="1" t="s">
        <v>31</v>
      </c>
      <c r="G39" s="1" t="s">
        <v>43</v>
      </c>
      <c r="H39" s="1" t="s">
        <v>33</v>
      </c>
      <c r="I39" s="1" t="s">
        <v>34</v>
      </c>
      <c r="J39" s="1" t="s">
        <v>35</v>
      </c>
      <c r="K39" s="1" t="s">
        <v>44</v>
      </c>
      <c r="L39" s="1" t="s">
        <v>37</v>
      </c>
      <c r="M39" s="1" t="s">
        <v>4090</v>
      </c>
      <c r="N39" s="1" t="s">
        <v>4219</v>
      </c>
      <c r="O39" s="1" t="s">
        <v>4015</v>
      </c>
      <c r="P39" s="1" t="s">
        <v>4069</v>
      </c>
      <c r="Q39" s="1" t="s">
        <v>4166</v>
      </c>
      <c r="R39" s="1" t="s">
        <v>4285</v>
      </c>
      <c r="S39" s="1" t="s">
        <v>4019</v>
      </c>
      <c r="T39" s="1" t="s">
        <v>37</v>
      </c>
      <c r="U39" s="1" t="s">
        <v>37</v>
      </c>
      <c r="V39" s="1" t="s">
        <v>37</v>
      </c>
      <c r="W39" s="1" t="s">
        <v>37</v>
      </c>
      <c r="X39" s="1" t="s">
        <v>3973</v>
      </c>
      <c r="Y39" s="1" t="s">
        <v>37</v>
      </c>
      <c r="Z39" s="1" t="s">
        <v>37</v>
      </c>
    </row>
    <row r="40" spans="1:26">
      <c r="A40" s="1" t="s">
        <v>876</v>
      </c>
      <c r="B40" s="1" t="s">
        <v>864</v>
      </c>
      <c r="C40" s="1" t="s">
        <v>330</v>
      </c>
      <c r="D40" s="1" t="s">
        <v>877</v>
      </c>
      <c r="E40" s="1" t="s">
        <v>878</v>
      </c>
      <c r="F40" s="1" t="s">
        <v>42</v>
      </c>
      <c r="G40" s="1" t="s">
        <v>43</v>
      </c>
      <c r="H40" s="1" t="s">
        <v>33</v>
      </c>
      <c r="I40" s="1" t="s">
        <v>34</v>
      </c>
      <c r="J40" s="1" t="s">
        <v>35</v>
      </c>
      <c r="K40" s="1" t="s">
        <v>44</v>
      </c>
      <c r="L40" s="1" t="s">
        <v>37</v>
      </c>
      <c r="M40" s="1" t="s">
        <v>4143</v>
      </c>
      <c r="N40" s="1" t="s">
        <v>4061</v>
      </c>
      <c r="O40" s="1" t="s">
        <v>4270</v>
      </c>
      <c r="P40" s="1" t="s">
        <v>4173</v>
      </c>
      <c r="Q40" s="1" t="s">
        <v>4064</v>
      </c>
      <c r="R40" s="1" t="s">
        <v>4088</v>
      </c>
      <c r="S40" s="1" t="s">
        <v>4089</v>
      </c>
      <c r="T40" s="1" t="s">
        <v>37</v>
      </c>
      <c r="U40" s="1" t="s">
        <v>37</v>
      </c>
      <c r="V40" s="1" t="s">
        <v>37</v>
      </c>
      <c r="W40" s="1" t="s">
        <v>37</v>
      </c>
      <c r="X40" s="1" t="s">
        <v>37</v>
      </c>
      <c r="Y40" s="1" t="s">
        <v>37</v>
      </c>
      <c r="Z40" s="1" t="s">
        <v>37</v>
      </c>
    </row>
    <row r="41" spans="1:26">
      <c r="A41" s="1" t="s">
        <v>3159</v>
      </c>
      <c r="B41" s="1" t="s">
        <v>2768</v>
      </c>
      <c r="C41" s="1" t="s">
        <v>3160</v>
      </c>
      <c r="D41" s="1" t="s">
        <v>79</v>
      </c>
      <c r="E41" s="1" t="s">
        <v>149</v>
      </c>
      <c r="F41" s="1" t="s">
        <v>42</v>
      </c>
      <c r="G41" s="1" t="s">
        <v>43</v>
      </c>
      <c r="H41" s="1" t="s">
        <v>33</v>
      </c>
      <c r="I41" s="1" t="s">
        <v>34</v>
      </c>
      <c r="J41" s="1" t="s">
        <v>35</v>
      </c>
      <c r="K41" s="1" t="s">
        <v>44</v>
      </c>
      <c r="L41" s="1" t="s">
        <v>37</v>
      </c>
      <c r="M41" s="1" t="s">
        <v>4060</v>
      </c>
      <c r="N41" s="1" t="s">
        <v>4086</v>
      </c>
      <c r="O41" s="1" t="s">
        <v>4058</v>
      </c>
      <c r="P41" s="1" t="s">
        <v>4016</v>
      </c>
      <c r="Q41" s="1" t="s">
        <v>4053</v>
      </c>
      <c r="R41" s="1" t="s">
        <v>4018</v>
      </c>
      <c r="S41" s="1" t="s">
        <v>4019</v>
      </c>
      <c r="T41" s="1" t="s">
        <v>37</v>
      </c>
      <c r="U41" s="1" t="s">
        <v>37</v>
      </c>
      <c r="V41" s="1" t="s">
        <v>37</v>
      </c>
      <c r="W41" s="1" t="s">
        <v>37</v>
      </c>
      <c r="X41" s="1" t="s">
        <v>37</v>
      </c>
      <c r="Y41" s="1" t="s">
        <v>3973</v>
      </c>
      <c r="Z41" s="1" t="s">
        <v>37</v>
      </c>
    </row>
    <row r="42" spans="1:26">
      <c r="A42" s="1" t="s">
        <v>2303</v>
      </c>
      <c r="B42" s="1" t="s">
        <v>2304</v>
      </c>
      <c r="C42" s="1" t="s">
        <v>287</v>
      </c>
      <c r="D42" s="1" t="s">
        <v>551</v>
      </c>
      <c r="E42" s="1" t="s">
        <v>2305</v>
      </c>
      <c r="F42" s="1" t="s">
        <v>31</v>
      </c>
      <c r="G42" s="1" t="s">
        <v>43</v>
      </c>
      <c r="H42" s="1" t="s">
        <v>40</v>
      </c>
      <c r="I42" s="1" t="s">
        <v>34</v>
      </c>
      <c r="J42" s="1" t="s">
        <v>35</v>
      </c>
      <c r="K42" s="1" t="s">
        <v>36</v>
      </c>
      <c r="L42" s="1" t="s">
        <v>37</v>
      </c>
      <c r="M42" s="1" t="s">
        <v>4013</v>
      </c>
      <c r="N42" s="1" t="s">
        <v>4296</v>
      </c>
      <c r="O42" s="1" t="s">
        <v>4127</v>
      </c>
      <c r="P42" s="1" t="s">
        <v>4241</v>
      </c>
      <c r="Q42" s="1" t="s">
        <v>4024</v>
      </c>
      <c r="R42" s="1" t="s">
        <v>4088</v>
      </c>
      <c r="S42" s="1" t="s">
        <v>4089</v>
      </c>
      <c r="T42" s="1" t="s">
        <v>37</v>
      </c>
      <c r="U42" s="1" t="s">
        <v>37</v>
      </c>
      <c r="V42" s="1" t="s">
        <v>37</v>
      </c>
      <c r="W42" s="1" t="s">
        <v>37</v>
      </c>
      <c r="X42" s="1" t="s">
        <v>37</v>
      </c>
      <c r="Y42" s="1" t="s">
        <v>37</v>
      </c>
      <c r="Z42" s="1" t="s">
        <v>37</v>
      </c>
    </row>
    <row r="43" spans="1:26">
      <c r="A43" s="1" t="s">
        <v>2311</v>
      </c>
      <c r="B43" s="1" t="s">
        <v>2310</v>
      </c>
      <c r="C43" s="1" t="s">
        <v>2312</v>
      </c>
      <c r="D43" s="1" t="s">
        <v>2313</v>
      </c>
      <c r="E43" s="1" t="s">
        <v>2130</v>
      </c>
      <c r="F43" s="1" t="s">
        <v>42</v>
      </c>
      <c r="G43" s="1" t="s">
        <v>43</v>
      </c>
      <c r="H43" s="1" t="s">
        <v>33</v>
      </c>
      <c r="I43" s="1" t="s">
        <v>34</v>
      </c>
      <c r="J43" s="1" t="s">
        <v>35</v>
      </c>
      <c r="K43" s="1" t="s">
        <v>44</v>
      </c>
      <c r="L43" s="1" t="s">
        <v>37</v>
      </c>
      <c r="M43" s="1" t="s">
        <v>4060</v>
      </c>
      <c r="N43" s="1" t="s">
        <v>4021</v>
      </c>
      <c r="O43" s="1" t="s">
        <v>4192</v>
      </c>
      <c r="P43" s="1" t="s">
        <v>4063</v>
      </c>
      <c r="Q43" s="1" t="s">
        <v>4202</v>
      </c>
      <c r="R43" s="1" t="s">
        <v>4208</v>
      </c>
      <c r="S43" s="1" t="s">
        <v>4107</v>
      </c>
      <c r="T43" s="1" t="s">
        <v>37</v>
      </c>
      <c r="U43" s="1" t="s">
        <v>37</v>
      </c>
      <c r="V43" s="1" t="s">
        <v>3973</v>
      </c>
      <c r="W43" s="1" t="s">
        <v>37</v>
      </c>
      <c r="X43" s="1" t="s">
        <v>37</v>
      </c>
      <c r="Y43" s="1" t="s">
        <v>37</v>
      </c>
      <c r="Z43" s="1" t="s">
        <v>37</v>
      </c>
    </row>
    <row r="44" spans="1:26">
      <c r="A44" s="1" t="s">
        <v>1795</v>
      </c>
      <c r="B44" s="1" t="s">
        <v>1796</v>
      </c>
      <c r="C44" s="1" t="s">
        <v>978</v>
      </c>
      <c r="D44" s="1" t="s">
        <v>1797</v>
      </c>
      <c r="E44" s="1" t="s">
        <v>1798</v>
      </c>
      <c r="F44" s="1" t="s">
        <v>31</v>
      </c>
      <c r="G44" s="1" t="s">
        <v>43</v>
      </c>
      <c r="H44" s="1" t="s">
        <v>40</v>
      </c>
      <c r="I44" s="1" t="s">
        <v>36</v>
      </c>
      <c r="J44" s="1" t="s">
        <v>56</v>
      </c>
      <c r="K44" s="1" t="s">
        <v>36</v>
      </c>
      <c r="L44" s="1" t="s">
        <v>37</v>
      </c>
      <c r="M44" s="1" t="s">
        <v>4284</v>
      </c>
      <c r="N44" s="1" t="s">
        <v>4052</v>
      </c>
      <c r="O44" s="1" t="s">
        <v>4015</v>
      </c>
      <c r="P44" s="1" t="s">
        <v>4048</v>
      </c>
      <c r="Q44" s="1" t="s">
        <v>4133</v>
      </c>
      <c r="R44" s="1" t="s">
        <v>4088</v>
      </c>
      <c r="S44" s="1" t="s">
        <v>4089</v>
      </c>
      <c r="T44" s="1" t="s">
        <v>37</v>
      </c>
      <c r="U44" s="1" t="s">
        <v>37</v>
      </c>
      <c r="V44" s="1" t="s">
        <v>37</v>
      </c>
      <c r="W44" s="1" t="s">
        <v>37</v>
      </c>
      <c r="X44" s="1" t="s">
        <v>37</v>
      </c>
      <c r="Y44" s="1" t="s">
        <v>37</v>
      </c>
      <c r="Z44" s="1" t="s">
        <v>37</v>
      </c>
    </row>
    <row r="45" spans="1:26">
      <c r="A45" s="1" t="s">
        <v>2621</v>
      </c>
      <c r="B45" s="1" t="s">
        <v>2616</v>
      </c>
      <c r="C45" s="1" t="s">
        <v>2169</v>
      </c>
      <c r="D45" s="1" t="s">
        <v>1474</v>
      </c>
      <c r="E45" s="1" t="s">
        <v>2622</v>
      </c>
      <c r="F45" s="1" t="s">
        <v>42</v>
      </c>
      <c r="G45" s="1" t="s">
        <v>43</v>
      </c>
      <c r="H45" s="1" t="s">
        <v>40</v>
      </c>
      <c r="I45" s="1" t="s">
        <v>34</v>
      </c>
      <c r="J45" s="1" t="s">
        <v>35</v>
      </c>
      <c r="K45" s="1" t="s">
        <v>44</v>
      </c>
      <c r="L45" s="1" t="s">
        <v>37</v>
      </c>
      <c r="M45" s="1" t="s">
        <v>4205</v>
      </c>
      <c r="N45" s="1" t="s">
        <v>4134</v>
      </c>
      <c r="O45" s="1" t="s">
        <v>4123</v>
      </c>
      <c r="P45" s="1" t="s">
        <v>4016</v>
      </c>
      <c r="Q45" s="1" t="s">
        <v>4053</v>
      </c>
      <c r="R45" s="1" t="s">
        <v>4088</v>
      </c>
      <c r="S45" s="1" t="s">
        <v>4089</v>
      </c>
      <c r="T45" s="1" t="s">
        <v>37</v>
      </c>
      <c r="U45" s="1" t="s">
        <v>37</v>
      </c>
      <c r="V45" s="1" t="s">
        <v>37</v>
      </c>
      <c r="W45" s="1" t="s">
        <v>37</v>
      </c>
      <c r="X45" s="1" t="s">
        <v>37</v>
      </c>
      <c r="Y45" s="1" t="s">
        <v>37</v>
      </c>
      <c r="Z45" s="1" t="s">
        <v>37</v>
      </c>
    </row>
    <row r="46" spans="1:26">
      <c r="A46" s="1" t="s">
        <v>1997</v>
      </c>
      <c r="B46" s="1" t="s">
        <v>1998</v>
      </c>
      <c r="C46" s="1" t="s">
        <v>430</v>
      </c>
      <c r="D46" s="1" t="s">
        <v>1999</v>
      </c>
      <c r="E46" s="1" t="s">
        <v>2000</v>
      </c>
      <c r="F46" s="1" t="s">
        <v>42</v>
      </c>
      <c r="G46" s="1" t="s">
        <v>43</v>
      </c>
      <c r="H46" s="1" t="s">
        <v>33</v>
      </c>
      <c r="I46" s="1" t="s">
        <v>34</v>
      </c>
      <c r="J46" s="1" t="s">
        <v>35</v>
      </c>
      <c r="K46" s="1"/>
      <c r="L46" s="1" t="s">
        <v>37</v>
      </c>
      <c r="M46" s="1" t="s">
        <v>4060</v>
      </c>
      <c r="N46" s="1" t="s">
        <v>4206</v>
      </c>
      <c r="O46" s="1" t="s">
        <v>4123</v>
      </c>
      <c r="P46" s="1" t="s">
        <v>4433</v>
      </c>
      <c r="Q46" s="1" t="s">
        <v>4053</v>
      </c>
      <c r="R46" s="1" t="s">
        <v>4088</v>
      </c>
      <c r="S46" s="1" t="s">
        <v>4089</v>
      </c>
      <c r="T46" s="1" t="s">
        <v>37</v>
      </c>
      <c r="U46" s="1" t="s">
        <v>37</v>
      </c>
      <c r="V46" s="1" t="s">
        <v>37</v>
      </c>
      <c r="W46" s="1" t="s">
        <v>37</v>
      </c>
      <c r="X46" s="1" t="s">
        <v>37</v>
      </c>
      <c r="Y46" s="1" t="s">
        <v>3973</v>
      </c>
      <c r="Z46" s="1" t="s">
        <v>37</v>
      </c>
    </row>
    <row r="47" spans="1:26">
      <c r="A47" s="1" t="s">
        <v>3465</v>
      </c>
      <c r="B47" s="1" t="s">
        <v>3466</v>
      </c>
      <c r="C47" s="1" t="s">
        <v>3467</v>
      </c>
      <c r="D47" s="1" t="s">
        <v>3468</v>
      </c>
      <c r="E47" s="1" t="s">
        <v>578</v>
      </c>
      <c r="F47" s="1" t="s">
        <v>31</v>
      </c>
      <c r="G47" s="1" t="s">
        <v>43</v>
      </c>
      <c r="H47" s="1" t="s">
        <v>33</v>
      </c>
      <c r="I47" s="1" t="s">
        <v>1600</v>
      </c>
      <c r="J47" s="1" t="s">
        <v>56</v>
      </c>
      <c r="K47" s="1" t="s">
        <v>1600</v>
      </c>
      <c r="L47" s="1" t="s">
        <v>37</v>
      </c>
      <c r="M47" s="1" t="s">
        <v>4060</v>
      </c>
      <c r="N47" s="1" t="s">
        <v>4092</v>
      </c>
      <c r="O47" s="1" t="s">
        <v>4271</v>
      </c>
      <c r="P47" s="1" t="s">
        <v>4063</v>
      </c>
      <c r="Q47" s="1" t="s">
        <v>4036</v>
      </c>
      <c r="R47" s="1" t="s">
        <v>4208</v>
      </c>
      <c r="S47" s="1" t="s">
        <v>4089</v>
      </c>
      <c r="T47" s="1" t="s">
        <v>37</v>
      </c>
      <c r="U47" s="1" t="s">
        <v>37</v>
      </c>
      <c r="V47" s="1" t="s">
        <v>3973</v>
      </c>
      <c r="W47" s="1" t="s">
        <v>37</v>
      </c>
      <c r="X47" s="1" t="s">
        <v>37</v>
      </c>
      <c r="Y47" s="1" t="s">
        <v>37</v>
      </c>
      <c r="Z47" s="1" t="s">
        <v>37</v>
      </c>
    </row>
    <row r="48" spans="1:26">
      <c r="A48" s="1" t="s">
        <v>3132</v>
      </c>
      <c r="B48" s="1" t="s">
        <v>3133</v>
      </c>
      <c r="C48" s="1" t="s">
        <v>3134</v>
      </c>
      <c r="D48" s="1" t="s">
        <v>2040</v>
      </c>
      <c r="E48" s="1" t="s">
        <v>2420</v>
      </c>
      <c r="F48" s="1" t="s">
        <v>42</v>
      </c>
      <c r="G48" s="1" t="s">
        <v>43</v>
      </c>
      <c r="H48" s="1" t="s">
        <v>40</v>
      </c>
      <c r="I48" s="1" t="s">
        <v>36</v>
      </c>
      <c r="J48" s="1" t="s">
        <v>56</v>
      </c>
      <c r="K48" s="1" t="s">
        <v>36</v>
      </c>
      <c r="L48" s="1" t="s">
        <v>37</v>
      </c>
      <c r="M48" s="1" t="s">
        <v>4060</v>
      </c>
      <c r="N48" s="1" t="s">
        <v>4128</v>
      </c>
      <c r="O48" s="1" t="s">
        <v>4201</v>
      </c>
      <c r="P48" s="1" t="s">
        <v>4204</v>
      </c>
      <c r="Q48" s="1" t="s">
        <v>4053</v>
      </c>
      <c r="R48" s="1" t="s">
        <v>4088</v>
      </c>
      <c r="S48" s="1" t="s">
        <v>4089</v>
      </c>
      <c r="T48" s="1" t="s">
        <v>37</v>
      </c>
      <c r="U48" s="1" t="s">
        <v>37</v>
      </c>
      <c r="V48" s="1" t="s">
        <v>37</v>
      </c>
      <c r="W48" s="1" t="s">
        <v>37</v>
      </c>
      <c r="X48" s="1" t="s">
        <v>37</v>
      </c>
      <c r="Y48" s="1" t="s">
        <v>37</v>
      </c>
      <c r="Z48" s="1" t="s">
        <v>37</v>
      </c>
    </row>
    <row r="49" spans="1:26">
      <c r="A49" s="1" t="s">
        <v>442</v>
      </c>
      <c r="B49" s="1" t="s">
        <v>443</v>
      </c>
      <c r="C49" s="1" t="s">
        <v>444</v>
      </c>
      <c r="D49" s="1" t="s">
        <v>445</v>
      </c>
      <c r="E49" s="1" t="s">
        <v>446</v>
      </c>
      <c r="F49" s="1" t="s">
        <v>42</v>
      </c>
      <c r="G49" s="1" t="s">
        <v>43</v>
      </c>
      <c r="H49" s="1" t="s">
        <v>40</v>
      </c>
      <c r="I49" s="1" t="s">
        <v>36</v>
      </c>
      <c r="J49" s="1" t="s">
        <v>56</v>
      </c>
      <c r="K49" s="1" t="s">
        <v>36</v>
      </c>
      <c r="L49" s="1" t="s">
        <v>37</v>
      </c>
      <c r="M49" s="1" t="s">
        <v>4039</v>
      </c>
      <c r="N49" s="1" t="s">
        <v>4021</v>
      </c>
      <c r="O49" s="1" t="s">
        <v>4015</v>
      </c>
      <c r="P49" s="1" t="s">
        <v>4241</v>
      </c>
      <c r="Q49" s="1" t="s">
        <v>4181</v>
      </c>
      <c r="R49" s="1" t="s">
        <v>4088</v>
      </c>
      <c r="S49" s="1" t="s">
        <v>4089</v>
      </c>
      <c r="T49" s="1" t="s">
        <v>37</v>
      </c>
      <c r="U49" s="1" t="s">
        <v>37</v>
      </c>
      <c r="V49" s="1" t="s">
        <v>37</v>
      </c>
      <c r="W49" s="1" t="s">
        <v>37</v>
      </c>
      <c r="X49" s="1" t="s">
        <v>37</v>
      </c>
      <c r="Y49" s="1" t="s">
        <v>37</v>
      </c>
      <c r="Z49" s="1" t="s">
        <v>37</v>
      </c>
    </row>
    <row r="50" spans="1:26">
      <c r="A50" s="1" t="s">
        <v>2466</v>
      </c>
      <c r="B50" s="1" t="s">
        <v>2462</v>
      </c>
      <c r="C50" s="1" t="s">
        <v>1070</v>
      </c>
      <c r="D50" s="1"/>
      <c r="E50" s="1" t="s">
        <v>2467</v>
      </c>
      <c r="F50" s="1" t="s">
        <v>31</v>
      </c>
      <c r="G50" s="1" t="s">
        <v>43</v>
      </c>
      <c r="H50" s="1" t="s">
        <v>33</v>
      </c>
      <c r="I50" s="1" t="s">
        <v>34</v>
      </c>
      <c r="J50" s="1" t="s">
        <v>35</v>
      </c>
      <c r="K50" s="1" t="s">
        <v>44</v>
      </c>
      <c r="L50" s="1" t="s">
        <v>37</v>
      </c>
      <c r="M50" s="1" t="s">
        <v>4305</v>
      </c>
      <c r="N50" s="1" t="s">
        <v>4061</v>
      </c>
      <c r="O50" s="1" t="s">
        <v>4109</v>
      </c>
      <c r="P50" s="1" t="s">
        <v>4173</v>
      </c>
      <c r="Q50" s="1" t="s">
        <v>4124</v>
      </c>
      <c r="R50" s="1" t="s">
        <v>4216</v>
      </c>
      <c r="S50" s="1" t="s">
        <v>4221</v>
      </c>
      <c r="T50" s="1" t="s">
        <v>37</v>
      </c>
      <c r="U50" s="1" t="s">
        <v>37</v>
      </c>
      <c r="V50" s="1" t="s">
        <v>37</v>
      </c>
      <c r="W50" s="1" t="s">
        <v>37</v>
      </c>
      <c r="X50" s="1" t="s">
        <v>37</v>
      </c>
      <c r="Y50" s="1" t="s">
        <v>3973</v>
      </c>
      <c r="Z50" s="1" t="s">
        <v>37</v>
      </c>
    </row>
    <row r="51" spans="1:26">
      <c r="A51" s="1" t="s">
        <v>157</v>
      </c>
      <c r="B51" s="1" t="s">
        <v>158</v>
      </c>
      <c r="C51" s="1" t="s">
        <v>159</v>
      </c>
      <c r="D51" s="1" t="s">
        <v>160</v>
      </c>
      <c r="E51" s="1" t="s">
        <v>161</v>
      </c>
      <c r="F51" s="1" t="s">
        <v>42</v>
      </c>
      <c r="G51" s="1" t="s">
        <v>43</v>
      </c>
      <c r="H51" s="1" t="s">
        <v>40</v>
      </c>
      <c r="I51" s="1" t="s">
        <v>34</v>
      </c>
      <c r="J51" s="1" t="s">
        <v>35</v>
      </c>
      <c r="K51" s="1" t="s">
        <v>44</v>
      </c>
      <c r="L51" s="1" t="s">
        <v>37</v>
      </c>
      <c r="M51" s="1" t="s">
        <v>4060</v>
      </c>
      <c r="N51" s="1" t="s">
        <v>4021</v>
      </c>
      <c r="O51" s="1" t="s">
        <v>4109</v>
      </c>
      <c r="P51" s="1" t="s">
        <v>4137</v>
      </c>
      <c r="Q51" s="1" t="s">
        <v>4093</v>
      </c>
      <c r="R51" s="1" t="s">
        <v>4088</v>
      </c>
      <c r="S51" s="1" t="s">
        <v>4089</v>
      </c>
      <c r="T51" s="1" t="s">
        <v>37</v>
      </c>
      <c r="U51" s="1" t="s">
        <v>37</v>
      </c>
      <c r="V51" s="1" t="s">
        <v>37</v>
      </c>
      <c r="W51" s="1" t="s">
        <v>37</v>
      </c>
      <c r="X51" s="1" t="s">
        <v>37</v>
      </c>
      <c r="Y51" s="1" t="s">
        <v>37</v>
      </c>
      <c r="Z51" s="1" t="s">
        <v>37</v>
      </c>
    </row>
    <row r="52" spans="1:26">
      <c r="A52" s="1" t="s">
        <v>1281</v>
      </c>
      <c r="B52" s="1" t="s">
        <v>1282</v>
      </c>
      <c r="C52" s="1" t="s">
        <v>138</v>
      </c>
      <c r="D52" s="1" t="s">
        <v>1283</v>
      </c>
      <c r="E52" s="1" t="s">
        <v>1284</v>
      </c>
      <c r="F52" s="1" t="s">
        <v>31</v>
      </c>
      <c r="G52" s="1" t="s">
        <v>43</v>
      </c>
      <c r="H52" s="1" t="s">
        <v>40</v>
      </c>
      <c r="I52" s="1" t="s">
        <v>36</v>
      </c>
      <c r="J52" s="1" t="s">
        <v>56</v>
      </c>
      <c r="K52" s="1" t="s">
        <v>36</v>
      </c>
      <c r="L52" s="1" t="s">
        <v>37</v>
      </c>
      <c r="M52" s="1" t="s">
        <v>4039</v>
      </c>
      <c r="N52" s="1" t="s">
        <v>4128</v>
      </c>
      <c r="O52" s="1" t="s">
        <v>4172</v>
      </c>
      <c r="P52" s="1" t="s">
        <v>4110</v>
      </c>
      <c r="Q52" s="1" t="s">
        <v>4111</v>
      </c>
      <c r="R52" s="1" t="s">
        <v>4088</v>
      </c>
      <c r="S52" s="1" t="s">
        <v>4089</v>
      </c>
      <c r="T52" s="1" t="s">
        <v>37</v>
      </c>
      <c r="U52" s="1" t="s">
        <v>37</v>
      </c>
      <c r="V52" s="1" t="s">
        <v>37</v>
      </c>
      <c r="W52" s="1" t="s">
        <v>37</v>
      </c>
      <c r="X52" s="1" t="s">
        <v>37</v>
      </c>
      <c r="Y52" s="1" t="s">
        <v>37</v>
      </c>
      <c r="Z52" s="1" t="s">
        <v>37</v>
      </c>
    </row>
    <row r="53" spans="1:26">
      <c r="A53" s="1" t="s">
        <v>993</v>
      </c>
      <c r="B53" s="1" t="s">
        <v>994</v>
      </c>
      <c r="C53" s="1" t="s">
        <v>600</v>
      </c>
      <c r="D53" s="1" t="s">
        <v>48</v>
      </c>
      <c r="E53" s="1" t="s">
        <v>995</v>
      </c>
      <c r="F53" s="1" t="s">
        <v>42</v>
      </c>
      <c r="G53" s="1" t="s">
        <v>43</v>
      </c>
      <c r="H53" s="1" t="s">
        <v>40</v>
      </c>
      <c r="I53" s="1" t="s">
        <v>36</v>
      </c>
      <c r="J53" s="1" t="s">
        <v>56</v>
      </c>
      <c r="K53" s="1" t="s">
        <v>704</v>
      </c>
      <c r="L53" s="1" t="s">
        <v>37</v>
      </c>
      <c r="M53" s="1" t="s">
        <v>4278</v>
      </c>
      <c r="N53" s="1" t="s">
        <v>4134</v>
      </c>
      <c r="O53" s="1" t="s">
        <v>4192</v>
      </c>
      <c r="P53" s="1" t="s">
        <v>4173</v>
      </c>
      <c r="Q53" s="1" t="s">
        <v>4136</v>
      </c>
      <c r="R53" s="1" t="s">
        <v>4194</v>
      </c>
      <c r="S53" s="1" t="s">
        <v>4089</v>
      </c>
      <c r="T53" s="1" t="s">
        <v>37</v>
      </c>
      <c r="U53" s="1" t="s">
        <v>37</v>
      </c>
      <c r="V53" s="1" t="s">
        <v>37</v>
      </c>
      <c r="W53" s="1" t="s">
        <v>37</v>
      </c>
      <c r="X53" s="1" t="s">
        <v>37</v>
      </c>
      <c r="Y53" s="1" t="s">
        <v>37</v>
      </c>
      <c r="Z53" s="1" t="s">
        <v>37</v>
      </c>
    </row>
    <row r="54" spans="1:26">
      <c r="A54" s="1" t="s">
        <v>253</v>
      </c>
      <c r="B54" s="1" t="s">
        <v>254</v>
      </c>
      <c r="C54" s="1" t="s">
        <v>255</v>
      </c>
      <c r="D54" s="1"/>
      <c r="E54" s="1" t="s">
        <v>256</v>
      </c>
      <c r="F54" s="1" t="s">
        <v>42</v>
      </c>
      <c r="G54" s="1" t="s">
        <v>43</v>
      </c>
      <c r="H54" s="1" t="s">
        <v>33</v>
      </c>
      <c r="I54" s="1" t="s">
        <v>34</v>
      </c>
      <c r="J54" s="1" t="s">
        <v>35</v>
      </c>
      <c r="K54" s="1" t="s">
        <v>44</v>
      </c>
      <c r="L54" s="1" t="s">
        <v>37</v>
      </c>
      <c r="M54" s="1" t="s">
        <v>4205</v>
      </c>
      <c r="N54" s="1" t="s">
        <v>4206</v>
      </c>
      <c r="O54" s="1" t="s">
        <v>4192</v>
      </c>
      <c r="P54" s="1" t="s">
        <v>4207</v>
      </c>
      <c r="Q54" s="1" t="s">
        <v>4389</v>
      </c>
      <c r="R54" s="1" t="s">
        <v>4208</v>
      </c>
      <c r="S54" s="1" t="s">
        <v>4107</v>
      </c>
      <c r="T54" s="1" t="s">
        <v>37</v>
      </c>
      <c r="U54" s="1" t="s">
        <v>37</v>
      </c>
      <c r="V54" s="1" t="s">
        <v>37</v>
      </c>
      <c r="W54" s="1" t="s">
        <v>37</v>
      </c>
      <c r="X54" s="1" t="s">
        <v>37</v>
      </c>
      <c r="Y54" s="1" t="s">
        <v>3973</v>
      </c>
      <c r="Z54" s="1" t="s">
        <v>37</v>
      </c>
    </row>
    <row r="55" spans="1:26">
      <c r="A55" s="1" t="s">
        <v>3443</v>
      </c>
      <c r="B55" s="1" t="s">
        <v>3444</v>
      </c>
      <c r="C55" s="1" t="s">
        <v>2178</v>
      </c>
      <c r="D55" s="1"/>
      <c r="E55" s="1" t="s">
        <v>3445</v>
      </c>
      <c r="F55" s="1" t="s">
        <v>31</v>
      </c>
      <c r="G55" s="1" t="s">
        <v>43</v>
      </c>
      <c r="H55" s="1" t="s">
        <v>33</v>
      </c>
      <c r="I55" s="1" t="s">
        <v>34</v>
      </c>
      <c r="J55" s="1" t="s">
        <v>35</v>
      </c>
      <c r="K55" s="1"/>
      <c r="L55" s="1" t="s">
        <v>37</v>
      </c>
      <c r="M55" s="1" t="s">
        <v>4060</v>
      </c>
      <c r="N55" s="1" t="s">
        <v>4092</v>
      </c>
      <c r="O55" s="1" t="s">
        <v>4271</v>
      </c>
      <c r="P55" s="1" t="s">
        <v>4063</v>
      </c>
      <c r="Q55" s="1" t="s">
        <v>4290</v>
      </c>
      <c r="R55" s="1" t="s">
        <v>4116</v>
      </c>
      <c r="S55" s="1" t="s">
        <v>4019</v>
      </c>
      <c r="T55" s="1" t="s">
        <v>37</v>
      </c>
      <c r="U55" s="1" t="s">
        <v>37</v>
      </c>
      <c r="V55" s="1" t="s">
        <v>3973</v>
      </c>
      <c r="W55" s="1" t="s">
        <v>37</v>
      </c>
      <c r="X55" s="1" t="s">
        <v>37</v>
      </c>
      <c r="Y55" s="1" t="s">
        <v>37</v>
      </c>
      <c r="Z55" s="1" t="s">
        <v>37</v>
      </c>
    </row>
    <row r="56" spans="1:26">
      <c r="A56" s="1" t="s">
        <v>1182</v>
      </c>
      <c r="B56" s="1" t="s">
        <v>1183</v>
      </c>
      <c r="C56" s="1" t="s">
        <v>1184</v>
      </c>
      <c r="D56" s="1"/>
      <c r="E56" s="1" t="s">
        <v>1185</v>
      </c>
      <c r="F56" s="1" t="s">
        <v>42</v>
      </c>
      <c r="G56" s="1" t="s">
        <v>43</v>
      </c>
      <c r="H56" s="1" t="s">
        <v>33</v>
      </c>
      <c r="I56" s="1" t="s">
        <v>34</v>
      </c>
      <c r="J56" s="1" t="s">
        <v>35</v>
      </c>
      <c r="K56" s="1" t="s">
        <v>36</v>
      </c>
      <c r="L56" s="1" t="s">
        <v>37</v>
      </c>
      <c r="M56" s="1" t="s">
        <v>4013</v>
      </c>
      <c r="N56" s="1" t="s">
        <v>4052</v>
      </c>
      <c r="O56" s="1" t="s">
        <v>4129</v>
      </c>
      <c r="P56" s="1" t="s">
        <v>4132</v>
      </c>
      <c r="Q56" s="1" t="s">
        <v>4314</v>
      </c>
      <c r="R56" s="1" t="s">
        <v>4054</v>
      </c>
      <c r="S56" s="1" t="s">
        <v>4055</v>
      </c>
      <c r="T56" s="1" t="s">
        <v>37</v>
      </c>
      <c r="U56" s="1" t="s">
        <v>37</v>
      </c>
      <c r="V56" s="1" t="s">
        <v>37</v>
      </c>
      <c r="W56" s="1" t="s">
        <v>37</v>
      </c>
      <c r="X56" s="1" t="s">
        <v>37</v>
      </c>
      <c r="Y56" s="1" t="s">
        <v>3973</v>
      </c>
      <c r="Z56" s="1" t="s">
        <v>37</v>
      </c>
    </row>
    <row r="57" spans="1:26">
      <c r="A57" s="1" t="s">
        <v>3102</v>
      </c>
      <c r="B57" s="1" t="s">
        <v>3103</v>
      </c>
      <c r="C57" s="1" t="s">
        <v>3104</v>
      </c>
      <c r="D57" s="1" t="s">
        <v>334</v>
      </c>
      <c r="E57" s="1" t="s">
        <v>3105</v>
      </c>
      <c r="F57" s="1" t="s">
        <v>42</v>
      </c>
      <c r="G57" s="1" t="s">
        <v>43</v>
      </c>
      <c r="H57" s="1" t="s">
        <v>33</v>
      </c>
      <c r="I57" s="1" t="s">
        <v>34</v>
      </c>
      <c r="J57" s="1" t="s">
        <v>35</v>
      </c>
      <c r="K57" s="1" t="s">
        <v>44</v>
      </c>
      <c r="L57" s="1" t="s">
        <v>37</v>
      </c>
      <c r="M57" s="1" t="s">
        <v>4247</v>
      </c>
      <c r="N57" s="1" t="s">
        <v>4296</v>
      </c>
      <c r="O57" s="1" t="s">
        <v>4109</v>
      </c>
      <c r="P57" s="1" t="s">
        <v>4162</v>
      </c>
      <c r="Q57" s="1" t="s">
        <v>4198</v>
      </c>
      <c r="R57" s="1" t="s">
        <v>4037</v>
      </c>
      <c r="S57" s="1" t="s">
        <v>4261</v>
      </c>
      <c r="T57" s="1" t="s">
        <v>37</v>
      </c>
      <c r="U57" s="1" t="s">
        <v>37</v>
      </c>
      <c r="V57" s="1" t="s">
        <v>37</v>
      </c>
      <c r="W57" s="1" t="s">
        <v>37</v>
      </c>
      <c r="X57" s="1" t="s">
        <v>37</v>
      </c>
      <c r="Y57" s="1" t="s">
        <v>37</v>
      </c>
      <c r="Z57" s="1" t="s">
        <v>37</v>
      </c>
    </row>
    <row r="58" spans="1:26">
      <c r="A58" s="1" t="s">
        <v>3304</v>
      </c>
      <c r="B58" s="1" t="s">
        <v>3305</v>
      </c>
      <c r="C58" s="1" t="s">
        <v>3306</v>
      </c>
      <c r="D58" s="1" t="s">
        <v>3147</v>
      </c>
      <c r="E58" s="1" t="s">
        <v>3307</v>
      </c>
      <c r="F58" s="1" t="s">
        <v>42</v>
      </c>
      <c r="G58" s="1" t="s">
        <v>43</v>
      </c>
      <c r="H58" s="1" t="s">
        <v>33</v>
      </c>
      <c r="I58" s="1" t="s">
        <v>34</v>
      </c>
      <c r="J58" s="1" t="s">
        <v>35</v>
      </c>
      <c r="K58" s="1"/>
      <c r="L58" s="1" t="s">
        <v>37</v>
      </c>
      <c r="M58" s="1" t="s">
        <v>4060</v>
      </c>
      <c r="N58" s="1" t="s">
        <v>4128</v>
      </c>
      <c r="O58" s="1" t="s">
        <v>4172</v>
      </c>
      <c r="P58" s="1" t="s">
        <v>4063</v>
      </c>
      <c r="Q58" s="1" t="s">
        <v>4053</v>
      </c>
      <c r="R58" s="1" t="s">
        <v>4088</v>
      </c>
      <c r="S58" s="1" t="s">
        <v>4089</v>
      </c>
      <c r="T58" s="1" t="s">
        <v>37</v>
      </c>
      <c r="U58" s="1" t="s">
        <v>37</v>
      </c>
      <c r="V58" s="1" t="s">
        <v>3973</v>
      </c>
      <c r="W58" s="1" t="s">
        <v>37</v>
      </c>
      <c r="X58" s="1" t="s">
        <v>37</v>
      </c>
      <c r="Y58" s="1" t="s">
        <v>37</v>
      </c>
      <c r="Z58" s="1" t="s">
        <v>37</v>
      </c>
    </row>
    <row r="59" spans="1:26">
      <c r="A59" s="1" t="s">
        <v>2017</v>
      </c>
      <c r="B59" s="1" t="s">
        <v>1612</v>
      </c>
      <c r="C59" s="1" t="s">
        <v>129</v>
      </c>
      <c r="D59" s="1" t="s">
        <v>2018</v>
      </c>
      <c r="E59" s="1" t="s">
        <v>2019</v>
      </c>
      <c r="F59" s="1" t="s">
        <v>31</v>
      </c>
      <c r="G59" s="1" t="s">
        <v>43</v>
      </c>
      <c r="H59" s="1" t="s">
        <v>40</v>
      </c>
      <c r="I59" s="1" t="s">
        <v>36</v>
      </c>
      <c r="J59" s="1" t="s">
        <v>56</v>
      </c>
      <c r="K59" s="1" t="s">
        <v>36</v>
      </c>
      <c r="L59" s="1" t="s">
        <v>37</v>
      </c>
      <c r="M59" s="1" t="s">
        <v>4085</v>
      </c>
      <c r="N59" s="1" t="s">
        <v>4296</v>
      </c>
      <c r="O59" s="1" t="s">
        <v>4131</v>
      </c>
      <c r="P59" s="1" t="s">
        <v>4251</v>
      </c>
      <c r="Q59" s="1" t="s">
        <v>4290</v>
      </c>
      <c r="R59" s="1" t="s">
        <v>4088</v>
      </c>
      <c r="S59" s="1" t="s">
        <v>4089</v>
      </c>
      <c r="T59" s="1" t="s">
        <v>37</v>
      </c>
      <c r="U59" s="1" t="s">
        <v>37</v>
      </c>
      <c r="V59" s="1" t="s">
        <v>37</v>
      </c>
      <c r="W59" s="1" t="s">
        <v>37</v>
      </c>
      <c r="X59" s="1" t="s">
        <v>37</v>
      </c>
      <c r="Y59" s="1" t="s">
        <v>37</v>
      </c>
      <c r="Z59" s="1" t="s">
        <v>37</v>
      </c>
    </row>
    <row r="60" spans="1:26">
      <c r="A60" s="1" t="s">
        <v>1023</v>
      </c>
      <c r="B60" s="1" t="s">
        <v>1007</v>
      </c>
      <c r="C60" s="1" t="s">
        <v>1024</v>
      </c>
      <c r="D60" s="1"/>
      <c r="E60" s="1" t="s">
        <v>1025</v>
      </c>
      <c r="F60" s="1" t="s">
        <v>31</v>
      </c>
      <c r="G60" s="1" t="s">
        <v>43</v>
      </c>
      <c r="H60" s="1" t="s">
        <v>33</v>
      </c>
      <c r="I60" s="1" t="s">
        <v>34</v>
      </c>
      <c r="J60" s="1" t="s">
        <v>35</v>
      </c>
      <c r="K60" s="1" t="s">
        <v>44</v>
      </c>
      <c r="L60" s="1" t="s">
        <v>37</v>
      </c>
      <c r="M60" s="1" t="s">
        <v>4060</v>
      </c>
      <c r="N60" s="1" t="s">
        <v>4128</v>
      </c>
      <c r="O60" s="1" t="s">
        <v>4157</v>
      </c>
      <c r="P60" s="1" t="s">
        <v>4063</v>
      </c>
      <c r="Q60" s="1" t="s">
        <v>4379</v>
      </c>
      <c r="R60" s="1" t="s">
        <v>4285</v>
      </c>
      <c r="S60" s="1" t="s">
        <v>4286</v>
      </c>
      <c r="T60" s="1" t="s">
        <v>37</v>
      </c>
      <c r="U60" s="1" t="s">
        <v>37</v>
      </c>
      <c r="V60" s="1" t="s">
        <v>3973</v>
      </c>
      <c r="W60" s="1" t="s">
        <v>37</v>
      </c>
      <c r="X60" s="1" t="s">
        <v>3973</v>
      </c>
      <c r="Y60" s="1" t="s">
        <v>37</v>
      </c>
      <c r="Z60" s="1" t="s">
        <v>37</v>
      </c>
    </row>
    <row r="61" spans="1:26">
      <c r="A61" s="1" t="s">
        <v>943</v>
      </c>
      <c r="B61" s="1" t="s">
        <v>922</v>
      </c>
      <c r="C61" s="1" t="s">
        <v>944</v>
      </c>
      <c r="D61" s="1" t="s">
        <v>945</v>
      </c>
      <c r="E61" s="1" t="s">
        <v>946</v>
      </c>
      <c r="F61" s="1" t="s">
        <v>31</v>
      </c>
      <c r="G61" s="1" t="s">
        <v>50</v>
      </c>
      <c r="H61" s="1" t="s">
        <v>33</v>
      </c>
      <c r="I61" s="1" t="s">
        <v>34</v>
      </c>
      <c r="J61" s="1" t="s">
        <v>35</v>
      </c>
      <c r="K61" s="1" t="s">
        <v>44</v>
      </c>
      <c r="L61" s="1" t="s">
        <v>37</v>
      </c>
      <c r="M61" s="1" t="s">
        <v>4167</v>
      </c>
      <c r="N61" s="1" t="s">
        <v>4040</v>
      </c>
      <c r="O61" s="1" t="s">
        <v>4168</v>
      </c>
      <c r="P61" s="1" t="s">
        <v>4169</v>
      </c>
      <c r="Q61" s="1" t="s">
        <v>4145</v>
      </c>
      <c r="R61" s="1" t="s">
        <v>4091</v>
      </c>
      <c r="S61" s="1" t="s">
        <v>4045</v>
      </c>
      <c r="T61" s="1" t="s">
        <v>37</v>
      </c>
      <c r="U61" s="1" t="s">
        <v>37</v>
      </c>
      <c r="V61" s="1" t="s">
        <v>37</v>
      </c>
      <c r="W61" s="1" t="s">
        <v>37</v>
      </c>
      <c r="X61" s="1" t="s">
        <v>37</v>
      </c>
      <c r="Y61" s="1" t="s">
        <v>37</v>
      </c>
      <c r="Z61" s="1" t="s">
        <v>37</v>
      </c>
    </row>
    <row r="62" spans="1:26">
      <c r="A62" s="1" t="s">
        <v>2627</v>
      </c>
      <c r="B62" s="1" t="s">
        <v>2624</v>
      </c>
      <c r="C62" s="1" t="s">
        <v>60</v>
      </c>
      <c r="D62" s="1" t="s">
        <v>2628</v>
      </c>
      <c r="E62" s="1" t="s">
        <v>1853</v>
      </c>
      <c r="F62" s="1" t="s">
        <v>31</v>
      </c>
      <c r="G62" s="1" t="s">
        <v>43</v>
      </c>
      <c r="H62" s="1" t="s">
        <v>33</v>
      </c>
      <c r="I62" s="1" t="s">
        <v>34</v>
      </c>
      <c r="J62" s="1" t="s">
        <v>35</v>
      </c>
      <c r="K62" s="1" t="s">
        <v>36</v>
      </c>
      <c r="L62" s="1" t="s">
        <v>37</v>
      </c>
      <c r="M62" s="1" t="s">
        <v>4066</v>
      </c>
      <c r="N62" s="1" t="s">
        <v>4311</v>
      </c>
      <c r="O62" s="1" t="s">
        <v>4015</v>
      </c>
      <c r="P62" s="1" t="s">
        <v>4169</v>
      </c>
      <c r="Q62" s="1" t="s">
        <v>4291</v>
      </c>
      <c r="R62" s="1" t="s">
        <v>4208</v>
      </c>
      <c r="S62" s="1" t="s">
        <v>4261</v>
      </c>
      <c r="T62" s="1" t="s">
        <v>37</v>
      </c>
      <c r="U62" s="1" t="s">
        <v>37</v>
      </c>
      <c r="V62" s="1" t="s">
        <v>37</v>
      </c>
      <c r="W62" s="1" t="s">
        <v>37</v>
      </c>
      <c r="X62" s="1" t="s">
        <v>37</v>
      </c>
      <c r="Y62" s="1" t="s">
        <v>37</v>
      </c>
      <c r="Z62" s="1" t="s">
        <v>37</v>
      </c>
    </row>
    <row r="63" spans="1:26">
      <c r="A63" s="1" t="s">
        <v>166</v>
      </c>
      <c r="B63" s="1" t="s">
        <v>167</v>
      </c>
      <c r="C63" s="1" t="s">
        <v>168</v>
      </c>
      <c r="D63" s="1" t="s">
        <v>169</v>
      </c>
      <c r="E63" s="1" t="s">
        <v>170</v>
      </c>
      <c r="F63" s="1" t="s">
        <v>42</v>
      </c>
      <c r="G63" s="1" t="s">
        <v>43</v>
      </c>
      <c r="H63" s="1" t="s">
        <v>33</v>
      </c>
      <c r="I63" s="1" t="s">
        <v>34</v>
      </c>
      <c r="J63" s="1" t="s">
        <v>35</v>
      </c>
      <c r="K63" s="1" t="s">
        <v>44</v>
      </c>
      <c r="L63" s="1" t="s">
        <v>37</v>
      </c>
      <c r="M63" s="1" t="s">
        <v>4013</v>
      </c>
      <c r="N63" s="1" t="s">
        <v>4142</v>
      </c>
      <c r="O63" s="1" t="s">
        <v>4015</v>
      </c>
      <c r="P63" s="1" t="s">
        <v>4087</v>
      </c>
      <c r="Q63" s="1" t="s">
        <v>4017</v>
      </c>
      <c r="R63" s="1" t="s">
        <v>4088</v>
      </c>
      <c r="S63" s="1" t="s">
        <v>4089</v>
      </c>
      <c r="T63" s="1" t="s">
        <v>37</v>
      </c>
      <c r="U63" s="1" t="s">
        <v>37</v>
      </c>
      <c r="V63" s="1" t="s">
        <v>37</v>
      </c>
      <c r="W63" s="1" t="s">
        <v>37</v>
      </c>
      <c r="X63" s="1" t="s">
        <v>37</v>
      </c>
      <c r="Y63" s="1" t="s">
        <v>37</v>
      </c>
      <c r="Z63" s="1" t="s">
        <v>37</v>
      </c>
    </row>
    <row r="64" spans="1:26">
      <c r="A64" s="1" t="s">
        <v>143</v>
      </c>
      <c r="B64" s="1" t="s">
        <v>137</v>
      </c>
      <c r="C64" s="1" t="s">
        <v>144</v>
      </c>
      <c r="D64" s="1"/>
      <c r="E64" s="1" t="s">
        <v>145</v>
      </c>
      <c r="F64" s="1" t="s">
        <v>31</v>
      </c>
      <c r="G64" s="1" t="s">
        <v>43</v>
      </c>
      <c r="H64" s="1" t="s">
        <v>55</v>
      </c>
      <c r="I64" s="1" t="s">
        <v>34</v>
      </c>
      <c r="J64" s="1" t="s">
        <v>35</v>
      </c>
      <c r="K64" s="1"/>
      <c r="L64" s="1" t="s">
        <v>37</v>
      </c>
      <c r="M64" s="1" t="s">
        <v>4060</v>
      </c>
      <c r="N64" s="1" t="s">
        <v>4033</v>
      </c>
      <c r="O64" s="1" t="s">
        <v>4129</v>
      </c>
      <c r="P64" s="1" t="s">
        <v>4063</v>
      </c>
      <c r="Q64" s="1" t="s">
        <v>4053</v>
      </c>
      <c r="R64" s="1" t="s">
        <v>4030</v>
      </c>
      <c r="S64" s="1" t="s">
        <v>4019</v>
      </c>
      <c r="T64" s="1" t="s">
        <v>37</v>
      </c>
      <c r="U64" s="1" t="s">
        <v>4073</v>
      </c>
      <c r="V64" s="1" t="s">
        <v>3973</v>
      </c>
      <c r="W64" s="1" t="s">
        <v>37</v>
      </c>
      <c r="X64" s="1" t="s">
        <v>37</v>
      </c>
      <c r="Y64" s="1" t="s">
        <v>3973</v>
      </c>
      <c r="Z64" s="1" t="s">
        <v>37</v>
      </c>
    </row>
    <row r="65" spans="1:26">
      <c r="A65" s="1" t="s">
        <v>232</v>
      </c>
      <c r="B65" s="1" t="s">
        <v>228</v>
      </c>
      <c r="C65" s="1" t="s">
        <v>233</v>
      </c>
      <c r="D65" s="1"/>
      <c r="E65" s="1" t="s">
        <v>234</v>
      </c>
      <c r="F65" s="1" t="s">
        <v>42</v>
      </c>
      <c r="G65" s="1" t="s">
        <v>43</v>
      </c>
      <c r="H65" s="1" t="s">
        <v>33</v>
      </c>
      <c r="I65" s="1" t="s">
        <v>34</v>
      </c>
      <c r="J65" s="1" t="s">
        <v>35</v>
      </c>
      <c r="K65" s="1"/>
      <c r="L65" s="1" t="s">
        <v>4190</v>
      </c>
      <c r="M65" s="1" t="s">
        <v>4085</v>
      </c>
      <c r="N65" s="1" t="s">
        <v>4191</v>
      </c>
      <c r="O65" s="1" t="s">
        <v>4192</v>
      </c>
      <c r="P65" s="1" t="s">
        <v>4193</v>
      </c>
      <c r="Q65" s="1" t="s">
        <v>4111</v>
      </c>
      <c r="R65" s="1" t="s">
        <v>4194</v>
      </c>
      <c r="S65" s="1" t="s">
        <v>4089</v>
      </c>
      <c r="T65" s="1" t="s">
        <v>37</v>
      </c>
      <c r="U65" s="1" t="s">
        <v>37</v>
      </c>
      <c r="V65" s="1" t="s">
        <v>37</v>
      </c>
      <c r="W65" s="1" t="s">
        <v>37</v>
      </c>
      <c r="X65" s="1" t="s">
        <v>3973</v>
      </c>
      <c r="Y65" s="1" t="s">
        <v>37</v>
      </c>
      <c r="Z65" s="1" t="s">
        <v>37</v>
      </c>
    </row>
    <row r="66" spans="1:26">
      <c r="A66" s="1" t="s">
        <v>1487</v>
      </c>
      <c r="B66" s="1" t="s">
        <v>1488</v>
      </c>
      <c r="C66" s="1" t="s">
        <v>1489</v>
      </c>
      <c r="D66" s="1" t="s">
        <v>1490</v>
      </c>
      <c r="E66" s="1" t="s">
        <v>1414</v>
      </c>
      <c r="F66" s="1" t="s">
        <v>42</v>
      </c>
      <c r="G66" s="1" t="s">
        <v>43</v>
      </c>
      <c r="H66" s="1" t="s">
        <v>40</v>
      </c>
      <c r="I66" s="1" t="s">
        <v>34</v>
      </c>
      <c r="J66" s="1" t="s">
        <v>35</v>
      </c>
      <c r="K66" s="1" t="s">
        <v>44</v>
      </c>
      <c r="L66" s="1" t="s">
        <v>37</v>
      </c>
      <c r="M66" s="1" t="s">
        <v>4303</v>
      </c>
      <c r="N66" s="1" t="s">
        <v>4021</v>
      </c>
      <c r="O66" s="1" t="s">
        <v>4062</v>
      </c>
      <c r="P66" s="1" t="s">
        <v>4137</v>
      </c>
      <c r="Q66" s="1" t="s">
        <v>4064</v>
      </c>
      <c r="R66" s="1" t="s">
        <v>4194</v>
      </c>
      <c r="S66" s="1" t="s">
        <v>4160</v>
      </c>
      <c r="T66" s="1" t="s">
        <v>37</v>
      </c>
      <c r="U66" s="1" t="s">
        <v>37</v>
      </c>
      <c r="V66" s="1" t="s">
        <v>37</v>
      </c>
      <c r="W66" s="1" t="s">
        <v>37</v>
      </c>
      <c r="X66" s="1" t="s">
        <v>37</v>
      </c>
      <c r="Y66" s="1" t="s">
        <v>37</v>
      </c>
      <c r="Z66" s="1" t="s">
        <v>37</v>
      </c>
    </row>
    <row r="67" spans="1:26">
      <c r="A67" s="1" t="s">
        <v>1917</v>
      </c>
      <c r="B67" s="1" t="s">
        <v>1918</v>
      </c>
      <c r="C67" s="1" t="s">
        <v>754</v>
      </c>
      <c r="D67" s="1" t="s">
        <v>1919</v>
      </c>
      <c r="E67" s="1" t="s">
        <v>1920</v>
      </c>
      <c r="F67" s="1" t="s">
        <v>42</v>
      </c>
      <c r="G67" s="1" t="s">
        <v>43</v>
      </c>
      <c r="H67" s="1" t="s">
        <v>33</v>
      </c>
      <c r="I67" s="1" t="s">
        <v>34</v>
      </c>
      <c r="J67" s="1" t="s">
        <v>35</v>
      </c>
      <c r="K67" s="1" t="s">
        <v>36</v>
      </c>
      <c r="L67" s="1" t="s">
        <v>37</v>
      </c>
      <c r="M67" s="1" t="s">
        <v>4205</v>
      </c>
      <c r="N67" s="1" t="s">
        <v>4191</v>
      </c>
      <c r="O67" s="1" t="s">
        <v>4270</v>
      </c>
      <c r="P67" s="1" t="s">
        <v>4110</v>
      </c>
      <c r="Q67" s="1" t="s">
        <v>4166</v>
      </c>
      <c r="R67" s="1" t="s">
        <v>4194</v>
      </c>
      <c r="S67" s="1" t="s">
        <v>4019</v>
      </c>
      <c r="T67" s="1" t="s">
        <v>37</v>
      </c>
      <c r="U67" s="1" t="s">
        <v>37</v>
      </c>
      <c r="V67" s="1" t="s">
        <v>37</v>
      </c>
      <c r="W67" s="1" t="s">
        <v>37</v>
      </c>
      <c r="X67" s="1" t="s">
        <v>37</v>
      </c>
      <c r="Y67" s="1" t="s">
        <v>37</v>
      </c>
      <c r="Z67" s="1" t="s">
        <v>37</v>
      </c>
    </row>
    <row r="68" spans="1:26">
      <c r="A68" s="1" t="s">
        <v>1894</v>
      </c>
      <c r="B68" s="1" t="s">
        <v>1895</v>
      </c>
      <c r="C68" s="1" t="s">
        <v>444</v>
      </c>
      <c r="D68" s="1" t="s">
        <v>830</v>
      </c>
      <c r="E68" s="1" t="s">
        <v>471</v>
      </c>
      <c r="F68" s="1" t="s">
        <v>42</v>
      </c>
      <c r="G68" s="1" t="s">
        <v>43</v>
      </c>
      <c r="H68" s="1" t="s">
        <v>40</v>
      </c>
      <c r="I68" s="1"/>
      <c r="J68" s="1" t="s">
        <v>56</v>
      </c>
      <c r="K68" s="1" t="s">
        <v>36</v>
      </c>
      <c r="L68" s="1" t="s">
        <v>37</v>
      </c>
      <c r="M68" s="1" t="s">
        <v>4143</v>
      </c>
      <c r="N68" s="1" t="s">
        <v>4206</v>
      </c>
      <c r="O68" s="1" t="s">
        <v>4015</v>
      </c>
      <c r="P68" s="1" t="s">
        <v>4433</v>
      </c>
      <c r="Q68" s="1" t="s">
        <v>4053</v>
      </c>
      <c r="R68" s="1" t="s">
        <v>4088</v>
      </c>
      <c r="S68" s="1" t="s">
        <v>4089</v>
      </c>
      <c r="T68" s="1" t="s">
        <v>37</v>
      </c>
      <c r="U68" s="1" t="s">
        <v>37</v>
      </c>
      <c r="V68" s="1" t="s">
        <v>37</v>
      </c>
      <c r="W68" s="1" t="s">
        <v>37</v>
      </c>
      <c r="X68" s="1" t="s">
        <v>37</v>
      </c>
      <c r="Y68" s="1" t="s">
        <v>37</v>
      </c>
      <c r="Z68" s="1" t="s">
        <v>37</v>
      </c>
    </row>
    <row r="69" spans="1:26">
      <c r="A69" s="1" t="s">
        <v>2131</v>
      </c>
      <c r="B69" s="1" t="s">
        <v>2132</v>
      </c>
      <c r="C69" s="1" t="s">
        <v>2133</v>
      </c>
      <c r="D69" s="1" t="s">
        <v>551</v>
      </c>
      <c r="E69" s="1" t="s">
        <v>1654</v>
      </c>
      <c r="F69" s="1" t="s">
        <v>31</v>
      </c>
      <c r="G69" s="1" t="s">
        <v>43</v>
      </c>
      <c r="H69" s="1" t="s">
        <v>40</v>
      </c>
      <c r="I69" s="1" t="s">
        <v>36</v>
      </c>
      <c r="J69" s="1" t="s">
        <v>35</v>
      </c>
      <c r="K69" s="1" t="s">
        <v>36</v>
      </c>
      <c r="L69" s="1" t="s">
        <v>4190</v>
      </c>
      <c r="M69" s="1" t="s">
        <v>4085</v>
      </c>
      <c r="N69" s="1" t="s">
        <v>4033</v>
      </c>
      <c r="O69" s="1" t="s">
        <v>4271</v>
      </c>
      <c r="P69" s="1" t="s">
        <v>4016</v>
      </c>
      <c r="Q69" s="1" t="s">
        <v>4111</v>
      </c>
      <c r="R69" s="1" t="s">
        <v>4194</v>
      </c>
      <c r="S69" s="1" t="s">
        <v>4089</v>
      </c>
      <c r="T69" s="1" t="s">
        <v>37</v>
      </c>
      <c r="U69" s="1" t="s">
        <v>37</v>
      </c>
      <c r="V69" s="1" t="s">
        <v>37</v>
      </c>
      <c r="W69" s="1" t="s">
        <v>37</v>
      </c>
      <c r="X69" s="1" t="s">
        <v>37</v>
      </c>
      <c r="Y69" s="1" t="s">
        <v>37</v>
      </c>
      <c r="Z69" s="1" t="s">
        <v>37</v>
      </c>
    </row>
    <row r="70" spans="1:26">
      <c r="A70" s="1" t="s">
        <v>2241</v>
      </c>
      <c r="B70" s="1" t="s">
        <v>2221</v>
      </c>
      <c r="C70" s="1" t="s">
        <v>277</v>
      </c>
      <c r="D70" s="1"/>
      <c r="E70" s="1" t="s">
        <v>2242</v>
      </c>
      <c r="F70" s="1" t="s">
        <v>31</v>
      </c>
      <c r="G70" s="1" t="s">
        <v>43</v>
      </c>
      <c r="H70" s="1" t="s">
        <v>33</v>
      </c>
      <c r="I70" s="1" t="s">
        <v>34</v>
      </c>
      <c r="J70" s="1" t="s">
        <v>35</v>
      </c>
      <c r="K70" s="1"/>
      <c r="L70" s="1" t="s">
        <v>37</v>
      </c>
      <c r="M70" s="1" t="s">
        <v>4247</v>
      </c>
      <c r="N70" s="1" t="s">
        <v>4311</v>
      </c>
      <c r="O70" s="1" t="s">
        <v>4157</v>
      </c>
      <c r="P70" s="1" t="s">
        <v>4173</v>
      </c>
      <c r="Q70" s="1" t="s">
        <v>4064</v>
      </c>
      <c r="R70" s="1" t="s">
        <v>4330</v>
      </c>
      <c r="S70" s="1" t="s">
        <v>4301</v>
      </c>
      <c r="T70" s="1" t="s">
        <v>37</v>
      </c>
      <c r="U70" s="1" t="s">
        <v>37</v>
      </c>
      <c r="V70" s="1" t="s">
        <v>37</v>
      </c>
      <c r="W70" s="1" t="s">
        <v>37</v>
      </c>
      <c r="X70" s="1" t="s">
        <v>37</v>
      </c>
      <c r="Y70" s="1" t="s">
        <v>37</v>
      </c>
      <c r="Z70" s="1" t="s">
        <v>37</v>
      </c>
    </row>
    <row r="71" spans="1:26">
      <c r="A71" s="1" t="s">
        <v>81</v>
      </c>
      <c r="B71" s="1" t="s">
        <v>82</v>
      </c>
      <c r="C71" s="1" t="s">
        <v>83</v>
      </c>
      <c r="D71" s="1"/>
      <c r="E71" s="1" t="s">
        <v>84</v>
      </c>
      <c r="F71" s="1" t="s">
        <v>31</v>
      </c>
      <c r="G71" s="1" t="s">
        <v>43</v>
      </c>
      <c r="H71" s="1" t="s">
        <v>33</v>
      </c>
      <c r="I71" s="1" t="s">
        <v>34</v>
      </c>
      <c r="J71" s="1" t="s">
        <v>35</v>
      </c>
      <c r="K71" s="1" t="s">
        <v>44</v>
      </c>
      <c r="L71" s="1" t="s">
        <v>37</v>
      </c>
      <c r="M71" s="1" t="s">
        <v>4060</v>
      </c>
      <c r="N71" s="1" t="s">
        <v>4061</v>
      </c>
      <c r="O71" s="1" t="s">
        <v>4062</v>
      </c>
      <c r="P71" s="1" t="s">
        <v>4063</v>
      </c>
      <c r="Q71" s="1" t="s">
        <v>4064</v>
      </c>
      <c r="R71" s="1" t="s">
        <v>4018</v>
      </c>
      <c r="S71" s="1" t="s">
        <v>4065</v>
      </c>
      <c r="T71" s="1" t="s">
        <v>37</v>
      </c>
      <c r="U71" s="1" t="s">
        <v>37</v>
      </c>
      <c r="V71" s="1" t="s">
        <v>3973</v>
      </c>
      <c r="W71" s="1" t="s">
        <v>37</v>
      </c>
      <c r="X71" s="1" t="s">
        <v>37</v>
      </c>
      <c r="Y71" s="1" t="s">
        <v>37</v>
      </c>
      <c r="Z71" s="1" t="s">
        <v>37</v>
      </c>
    </row>
    <row r="72" spans="1:26">
      <c r="A72" s="1" t="s">
        <v>1838</v>
      </c>
      <c r="B72" s="1" t="s">
        <v>1824</v>
      </c>
      <c r="C72" s="1" t="s">
        <v>1839</v>
      </c>
      <c r="D72" s="1" t="s">
        <v>1840</v>
      </c>
      <c r="E72" s="1" t="s">
        <v>1841</v>
      </c>
      <c r="F72" s="1" t="s">
        <v>42</v>
      </c>
      <c r="G72" s="1" t="s">
        <v>43</v>
      </c>
      <c r="H72" s="1" t="s">
        <v>40</v>
      </c>
      <c r="I72" s="1" t="s">
        <v>34</v>
      </c>
      <c r="J72" s="1" t="s">
        <v>35</v>
      </c>
      <c r="K72" s="1" t="s">
        <v>36</v>
      </c>
      <c r="L72" s="1" t="s">
        <v>37</v>
      </c>
      <c r="M72" s="1" t="s">
        <v>4305</v>
      </c>
      <c r="N72" s="1" t="s">
        <v>4306</v>
      </c>
      <c r="O72" s="1" t="s">
        <v>4109</v>
      </c>
      <c r="P72" s="1" t="s">
        <v>4193</v>
      </c>
      <c r="Q72" s="1" t="s">
        <v>4503</v>
      </c>
      <c r="R72" s="1" t="s">
        <v>4030</v>
      </c>
      <c r="S72" s="1" t="s">
        <v>4195</v>
      </c>
      <c r="T72" s="1" t="s">
        <v>37</v>
      </c>
      <c r="U72" s="1" t="s">
        <v>37</v>
      </c>
      <c r="V72" s="1" t="s">
        <v>37</v>
      </c>
      <c r="W72" s="1" t="s">
        <v>37</v>
      </c>
      <c r="X72" s="1" t="s">
        <v>37</v>
      </c>
      <c r="Y72" s="1" t="s">
        <v>37</v>
      </c>
      <c r="Z72" s="1" t="s">
        <v>37</v>
      </c>
    </row>
    <row r="73" spans="1:26">
      <c r="A73" s="1" t="s">
        <v>3118</v>
      </c>
      <c r="B73" s="1" t="s">
        <v>3119</v>
      </c>
      <c r="C73" s="1" t="s">
        <v>1814</v>
      </c>
      <c r="D73" s="1"/>
      <c r="E73" s="1" t="s">
        <v>3120</v>
      </c>
      <c r="F73" s="1" t="s">
        <v>31</v>
      </c>
      <c r="G73" s="1" t="s">
        <v>43</v>
      </c>
      <c r="H73" s="1" t="s">
        <v>33</v>
      </c>
      <c r="I73" s="1" t="s">
        <v>34</v>
      </c>
      <c r="J73" s="1" t="s">
        <v>35</v>
      </c>
      <c r="K73" s="1" t="s">
        <v>44</v>
      </c>
      <c r="L73" s="1" t="s">
        <v>37</v>
      </c>
      <c r="M73" s="1" t="s">
        <v>4090</v>
      </c>
      <c r="N73" s="1" t="s">
        <v>4057</v>
      </c>
      <c r="O73" s="1" t="s">
        <v>4109</v>
      </c>
      <c r="P73" s="1" t="s">
        <v>4173</v>
      </c>
      <c r="Q73" s="1" t="s">
        <v>4043</v>
      </c>
      <c r="R73" s="1" t="s">
        <v>4088</v>
      </c>
      <c r="S73" s="1" t="s">
        <v>4089</v>
      </c>
      <c r="T73" s="1" t="s">
        <v>37</v>
      </c>
      <c r="U73" s="1" t="s">
        <v>37</v>
      </c>
      <c r="V73" s="1" t="s">
        <v>37</v>
      </c>
      <c r="W73" s="1" t="s">
        <v>37</v>
      </c>
      <c r="X73" s="1" t="s">
        <v>37</v>
      </c>
      <c r="Y73" s="1" t="s">
        <v>37</v>
      </c>
      <c r="Z73" s="1" t="s">
        <v>37</v>
      </c>
    </row>
    <row r="74" spans="1:26">
      <c r="A74" s="1" t="s">
        <v>3278</v>
      </c>
      <c r="B74" s="1" t="s">
        <v>3279</v>
      </c>
      <c r="C74" s="1" t="s">
        <v>606</v>
      </c>
      <c r="D74" s="1" t="s">
        <v>689</v>
      </c>
      <c r="E74" s="1" t="s">
        <v>1167</v>
      </c>
      <c r="F74" s="1" t="s">
        <v>31</v>
      </c>
      <c r="G74" s="1" t="s">
        <v>43</v>
      </c>
      <c r="H74" s="1" t="s">
        <v>40</v>
      </c>
      <c r="I74" s="1" t="s">
        <v>36</v>
      </c>
      <c r="J74" s="1" t="s">
        <v>56</v>
      </c>
      <c r="K74" s="1" t="s">
        <v>36</v>
      </c>
      <c r="L74" s="1" t="s">
        <v>4190</v>
      </c>
      <c r="M74" s="1" t="s">
        <v>4060</v>
      </c>
      <c r="N74" s="1" t="s">
        <v>4191</v>
      </c>
      <c r="O74" s="1" t="s">
        <v>4279</v>
      </c>
      <c r="P74" s="1" t="s">
        <v>4433</v>
      </c>
      <c r="Q74" s="1" t="s">
        <v>4300</v>
      </c>
      <c r="R74" s="1" t="s">
        <v>4194</v>
      </c>
      <c r="S74" s="1" t="s">
        <v>4195</v>
      </c>
      <c r="T74" s="1" t="s">
        <v>37</v>
      </c>
      <c r="U74" s="1" t="s">
        <v>37</v>
      </c>
      <c r="V74" s="1" t="s">
        <v>37</v>
      </c>
      <c r="W74" s="1" t="s">
        <v>37</v>
      </c>
      <c r="X74" s="1" t="s">
        <v>37</v>
      </c>
      <c r="Y74" s="1" t="s">
        <v>37</v>
      </c>
      <c r="Z74" s="1" t="s">
        <v>37</v>
      </c>
    </row>
    <row r="75" spans="1:26">
      <c r="A75" s="1" t="s">
        <v>2806</v>
      </c>
      <c r="B75" s="1" t="s">
        <v>2804</v>
      </c>
      <c r="C75" s="1" t="s">
        <v>269</v>
      </c>
      <c r="D75" s="1" t="s">
        <v>1170</v>
      </c>
      <c r="E75" s="1" t="s">
        <v>2807</v>
      </c>
      <c r="F75" s="1" t="s">
        <v>42</v>
      </c>
      <c r="G75" s="1" t="s">
        <v>43</v>
      </c>
      <c r="H75" s="1" t="s">
        <v>33</v>
      </c>
      <c r="I75" s="1" t="s">
        <v>34</v>
      </c>
      <c r="J75" s="1" t="s">
        <v>35</v>
      </c>
      <c r="K75" s="1"/>
      <c r="L75" s="1" t="s">
        <v>37</v>
      </c>
      <c r="M75" s="1" t="s">
        <v>4305</v>
      </c>
      <c r="N75" s="1" t="s">
        <v>4134</v>
      </c>
      <c r="O75" s="1" t="s">
        <v>4192</v>
      </c>
      <c r="P75" s="1" t="s">
        <v>4180</v>
      </c>
      <c r="Q75" s="1" t="s">
        <v>4093</v>
      </c>
      <c r="R75" s="1" t="s">
        <v>4194</v>
      </c>
      <c r="S75" s="1" t="s">
        <v>4089</v>
      </c>
      <c r="T75" s="1" t="s">
        <v>37</v>
      </c>
      <c r="U75" s="1" t="s">
        <v>37</v>
      </c>
      <c r="V75" s="1" t="s">
        <v>37</v>
      </c>
      <c r="W75" s="1" t="s">
        <v>37</v>
      </c>
      <c r="X75" s="1" t="s">
        <v>37</v>
      </c>
      <c r="Y75" s="1" t="s">
        <v>37</v>
      </c>
      <c r="Z75" s="1" t="s">
        <v>37</v>
      </c>
    </row>
    <row r="76" spans="1:26">
      <c r="A76" s="1" t="s">
        <v>4351</v>
      </c>
      <c r="B76" s="1" t="s">
        <v>2616</v>
      </c>
      <c r="C76" s="1" t="s">
        <v>897</v>
      </c>
      <c r="D76" s="1" t="s">
        <v>193</v>
      </c>
      <c r="E76" s="1" t="s">
        <v>4352</v>
      </c>
      <c r="F76" s="1" t="s">
        <v>31</v>
      </c>
      <c r="G76" s="1" t="s">
        <v>43</v>
      </c>
      <c r="H76" s="1" t="s">
        <v>33</v>
      </c>
      <c r="I76" s="1" t="s">
        <v>34</v>
      </c>
      <c r="J76" s="1" t="s">
        <v>35</v>
      </c>
      <c r="K76" s="1" t="s">
        <v>44</v>
      </c>
      <c r="L76" s="1" t="s">
        <v>37</v>
      </c>
      <c r="M76" s="1" t="s">
        <v>4090</v>
      </c>
      <c r="N76" s="1" t="s">
        <v>4395</v>
      </c>
      <c r="O76" s="1" t="s">
        <v>4015</v>
      </c>
      <c r="P76" s="1" t="s">
        <v>4137</v>
      </c>
      <c r="Q76" s="1" t="s">
        <v>4064</v>
      </c>
      <c r="R76" s="1" t="s">
        <v>4216</v>
      </c>
      <c r="S76" s="1" t="s">
        <v>4397</v>
      </c>
      <c r="T76" s="1" t="s">
        <v>37</v>
      </c>
      <c r="U76" s="1" t="s">
        <v>37</v>
      </c>
      <c r="V76" s="1" t="s">
        <v>37</v>
      </c>
      <c r="W76" s="1" t="s">
        <v>37</v>
      </c>
      <c r="X76" s="1" t="s">
        <v>37</v>
      </c>
      <c r="Y76" s="1" t="s">
        <v>37</v>
      </c>
      <c r="Z76" s="1" t="s">
        <v>37</v>
      </c>
    </row>
    <row r="77" spans="1:26">
      <c r="A77" s="1" t="s">
        <v>2681</v>
      </c>
      <c r="B77" s="1" t="s">
        <v>2678</v>
      </c>
      <c r="C77" s="1" t="s">
        <v>2682</v>
      </c>
      <c r="D77" s="1" t="s">
        <v>2683</v>
      </c>
      <c r="E77" s="1" t="s">
        <v>2228</v>
      </c>
      <c r="F77" s="1" t="s">
        <v>42</v>
      </c>
      <c r="G77" s="1" t="s">
        <v>43</v>
      </c>
      <c r="H77" s="1" t="s">
        <v>40</v>
      </c>
      <c r="I77" s="1" t="s">
        <v>34</v>
      </c>
      <c r="J77" s="1" t="s">
        <v>35</v>
      </c>
      <c r="K77" s="1" t="s">
        <v>44</v>
      </c>
      <c r="L77" s="1" t="s">
        <v>37</v>
      </c>
      <c r="M77" s="1" t="s">
        <v>4013</v>
      </c>
      <c r="N77" s="1" t="s">
        <v>4092</v>
      </c>
      <c r="O77" s="1" t="s">
        <v>4109</v>
      </c>
      <c r="P77" s="1" t="s">
        <v>4132</v>
      </c>
      <c r="Q77" s="1" t="s">
        <v>4136</v>
      </c>
      <c r="R77" s="1" t="s">
        <v>4088</v>
      </c>
      <c r="S77" s="1" t="s">
        <v>4089</v>
      </c>
      <c r="T77" s="1" t="s">
        <v>37</v>
      </c>
      <c r="U77" s="1" t="s">
        <v>37</v>
      </c>
      <c r="V77" s="1" t="s">
        <v>37</v>
      </c>
      <c r="W77" s="1" t="s">
        <v>37</v>
      </c>
      <c r="X77" s="1" t="s">
        <v>37</v>
      </c>
      <c r="Y77" s="1" t="s">
        <v>3973</v>
      </c>
      <c r="Z77" s="1" t="s">
        <v>37</v>
      </c>
    </row>
    <row r="78" spans="1:26">
      <c r="A78" s="1" t="s">
        <v>1100</v>
      </c>
      <c r="B78" s="1" t="s">
        <v>1101</v>
      </c>
      <c r="C78" s="1" t="s">
        <v>1102</v>
      </c>
      <c r="D78" s="1" t="s">
        <v>1103</v>
      </c>
      <c r="E78" s="1" t="s">
        <v>1104</v>
      </c>
      <c r="F78" s="1" t="s">
        <v>31</v>
      </c>
      <c r="G78" s="1" t="s">
        <v>43</v>
      </c>
      <c r="H78" s="1" t="s">
        <v>40</v>
      </c>
      <c r="I78" s="1" t="s">
        <v>36</v>
      </c>
      <c r="J78" s="1" t="s">
        <v>56</v>
      </c>
      <c r="K78" s="1" t="s">
        <v>36</v>
      </c>
      <c r="L78" s="1" t="s">
        <v>37</v>
      </c>
      <c r="M78" s="1" t="s">
        <v>4013</v>
      </c>
      <c r="N78" s="1" t="s">
        <v>4033</v>
      </c>
      <c r="O78" s="1" t="s">
        <v>4015</v>
      </c>
      <c r="P78" s="1" t="s">
        <v>4433</v>
      </c>
      <c r="Q78" s="1" t="s">
        <v>4300</v>
      </c>
      <c r="R78" s="1" t="s">
        <v>4088</v>
      </c>
      <c r="S78" s="1" t="s">
        <v>4089</v>
      </c>
      <c r="T78" s="1" t="s">
        <v>37</v>
      </c>
      <c r="U78" s="1" t="s">
        <v>37</v>
      </c>
      <c r="V78" s="1" t="s">
        <v>37</v>
      </c>
      <c r="W78" s="1" t="s">
        <v>37</v>
      </c>
      <c r="X78" s="1" t="s">
        <v>37</v>
      </c>
      <c r="Y78" s="1" t="s">
        <v>37</v>
      </c>
      <c r="Z78" s="1" t="s">
        <v>37</v>
      </c>
    </row>
    <row r="79" spans="1:26">
      <c r="A79" s="1" t="s">
        <v>2429</v>
      </c>
      <c r="B79" s="1" t="s">
        <v>2430</v>
      </c>
      <c r="C79" s="1" t="s">
        <v>794</v>
      </c>
      <c r="D79" s="1" t="s">
        <v>2431</v>
      </c>
      <c r="E79" s="1" t="s">
        <v>2432</v>
      </c>
      <c r="F79" s="1" t="s">
        <v>42</v>
      </c>
      <c r="G79" s="1" t="s">
        <v>43</v>
      </c>
      <c r="H79" s="1" t="s">
        <v>33</v>
      </c>
      <c r="I79" s="1" t="s">
        <v>34</v>
      </c>
      <c r="J79" s="1" t="s">
        <v>35</v>
      </c>
      <c r="K79" s="1" t="s">
        <v>44</v>
      </c>
      <c r="L79" s="1" t="s">
        <v>37</v>
      </c>
      <c r="M79" s="1" t="s">
        <v>4060</v>
      </c>
      <c r="N79" s="1" t="s">
        <v>4206</v>
      </c>
      <c r="O79" s="1" t="s">
        <v>4250</v>
      </c>
      <c r="P79" s="1" t="s">
        <v>4137</v>
      </c>
      <c r="Q79" s="1" t="s">
        <v>4064</v>
      </c>
      <c r="R79" s="1" t="s">
        <v>4088</v>
      </c>
      <c r="S79" s="1" t="s">
        <v>4089</v>
      </c>
      <c r="T79" s="1" t="s">
        <v>37</v>
      </c>
      <c r="U79" s="1" t="s">
        <v>37</v>
      </c>
      <c r="V79" s="1" t="s">
        <v>37</v>
      </c>
      <c r="W79" s="1" t="s">
        <v>37</v>
      </c>
      <c r="X79" s="1" t="s">
        <v>37</v>
      </c>
      <c r="Y79" s="1" t="s">
        <v>3973</v>
      </c>
      <c r="Z79" s="1" t="s">
        <v>37</v>
      </c>
    </row>
    <row r="80" spans="1:26">
      <c r="A80" s="1" t="s">
        <v>3651</v>
      </c>
      <c r="B80" s="1" t="s">
        <v>3652</v>
      </c>
      <c r="C80" s="1" t="s">
        <v>2499</v>
      </c>
      <c r="D80" s="1" t="s">
        <v>202</v>
      </c>
      <c r="E80" s="1" t="s">
        <v>2519</v>
      </c>
      <c r="F80" s="1" t="s">
        <v>31</v>
      </c>
      <c r="G80" s="1" t="s">
        <v>43</v>
      </c>
      <c r="H80" s="1" t="s">
        <v>33</v>
      </c>
      <c r="I80" s="1" t="s">
        <v>34</v>
      </c>
      <c r="J80" s="1" t="s">
        <v>35</v>
      </c>
      <c r="K80" s="1"/>
      <c r="L80" s="1" t="s">
        <v>37</v>
      </c>
      <c r="M80" s="1" t="s">
        <v>4013</v>
      </c>
      <c r="N80" s="1" t="s">
        <v>4134</v>
      </c>
      <c r="O80" s="1" t="s">
        <v>4250</v>
      </c>
      <c r="P80" s="1" t="s">
        <v>4063</v>
      </c>
      <c r="Q80" s="1" t="s">
        <v>4111</v>
      </c>
      <c r="R80" s="1" t="s">
        <v>4088</v>
      </c>
      <c r="S80" s="1" t="s">
        <v>4089</v>
      </c>
      <c r="T80" s="1" t="s">
        <v>37</v>
      </c>
      <c r="U80" s="1" t="s">
        <v>37</v>
      </c>
      <c r="V80" s="1" t="s">
        <v>3973</v>
      </c>
      <c r="W80" s="1" t="s">
        <v>37</v>
      </c>
      <c r="X80" s="1" t="s">
        <v>37</v>
      </c>
      <c r="Y80" s="1" t="s">
        <v>37</v>
      </c>
      <c r="Z80" s="1" t="s">
        <v>37</v>
      </c>
    </row>
    <row r="81" spans="1:26">
      <c r="A81" s="1" t="s">
        <v>1359</v>
      </c>
      <c r="B81" s="1" t="s">
        <v>1360</v>
      </c>
      <c r="C81" s="1" t="s">
        <v>633</v>
      </c>
      <c r="D81" s="1"/>
      <c r="E81" s="1" t="s">
        <v>1361</v>
      </c>
      <c r="F81" s="1" t="s">
        <v>42</v>
      </c>
      <c r="G81" s="1" t="s">
        <v>43</v>
      </c>
      <c r="H81" s="1" t="s">
        <v>33</v>
      </c>
      <c r="I81" s="1" t="s">
        <v>34</v>
      </c>
      <c r="J81" s="1" t="s">
        <v>35</v>
      </c>
      <c r="K81" s="1" t="s">
        <v>44</v>
      </c>
      <c r="L81" s="1" t="s">
        <v>37</v>
      </c>
      <c r="M81" s="1" t="s">
        <v>4085</v>
      </c>
      <c r="N81" s="1" t="s">
        <v>4296</v>
      </c>
      <c r="O81" s="1" t="s">
        <v>4062</v>
      </c>
      <c r="P81" s="1" t="s">
        <v>4063</v>
      </c>
      <c r="Q81" s="1" t="s">
        <v>4053</v>
      </c>
      <c r="R81" s="1" t="s">
        <v>4088</v>
      </c>
      <c r="S81" s="1" t="s">
        <v>4089</v>
      </c>
      <c r="T81" s="1" t="s">
        <v>37</v>
      </c>
      <c r="U81" s="1" t="s">
        <v>37</v>
      </c>
      <c r="V81" s="1" t="s">
        <v>3973</v>
      </c>
      <c r="W81" s="1" t="s">
        <v>37</v>
      </c>
      <c r="X81" s="1" t="s">
        <v>37</v>
      </c>
      <c r="Y81" s="1" t="s">
        <v>37</v>
      </c>
      <c r="Z81" s="1" t="s">
        <v>37</v>
      </c>
    </row>
    <row r="82" spans="1:26">
      <c r="A82" s="1" t="s">
        <v>1000</v>
      </c>
      <c r="B82" s="1" t="s">
        <v>1001</v>
      </c>
      <c r="C82" s="1" t="s">
        <v>1002</v>
      </c>
      <c r="D82" s="1" t="s">
        <v>955</v>
      </c>
      <c r="E82" s="1" t="s">
        <v>501</v>
      </c>
      <c r="F82" s="1" t="s">
        <v>42</v>
      </c>
      <c r="G82" s="1" t="s">
        <v>43</v>
      </c>
      <c r="H82" s="1" t="s">
        <v>40</v>
      </c>
      <c r="I82" s="1" t="s">
        <v>34</v>
      </c>
      <c r="J82" s="1" t="s">
        <v>35</v>
      </c>
      <c r="K82" s="1"/>
      <c r="L82" s="1" t="s">
        <v>37</v>
      </c>
      <c r="M82" s="1" t="s">
        <v>4060</v>
      </c>
      <c r="N82" s="1" t="s">
        <v>4021</v>
      </c>
      <c r="O82" s="1" t="s">
        <v>4192</v>
      </c>
      <c r="P82" s="1" t="s">
        <v>4241</v>
      </c>
      <c r="Q82" s="1" t="s">
        <v>4093</v>
      </c>
      <c r="R82" s="1" t="s">
        <v>4088</v>
      </c>
      <c r="S82" s="1" t="s">
        <v>4089</v>
      </c>
      <c r="T82" s="1" t="s">
        <v>37</v>
      </c>
      <c r="U82" s="1" t="s">
        <v>37</v>
      </c>
      <c r="V82" s="1" t="s">
        <v>37</v>
      </c>
      <c r="W82" s="1" t="s">
        <v>37</v>
      </c>
      <c r="X82" s="1" t="s">
        <v>3973</v>
      </c>
      <c r="Y82" s="1" t="s">
        <v>37</v>
      </c>
      <c r="Z82" s="1" t="s">
        <v>37</v>
      </c>
    </row>
    <row r="83" spans="1:26">
      <c r="A83" s="1" t="s">
        <v>3771</v>
      </c>
      <c r="B83" s="1" t="s">
        <v>3772</v>
      </c>
      <c r="C83" s="1" t="s">
        <v>2631</v>
      </c>
      <c r="D83" s="1"/>
      <c r="E83" s="1" t="s">
        <v>2335</v>
      </c>
      <c r="F83" s="1" t="s">
        <v>42</v>
      </c>
      <c r="G83" s="1" t="s">
        <v>43</v>
      </c>
      <c r="H83" s="1" t="s">
        <v>33</v>
      </c>
      <c r="I83" s="1" t="s">
        <v>34</v>
      </c>
      <c r="J83" s="1" t="s">
        <v>35</v>
      </c>
      <c r="K83" s="1" t="s">
        <v>44</v>
      </c>
      <c r="L83" s="1" t="s">
        <v>37</v>
      </c>
      <c r="M83" s="1" t="s">
        <v>4249</v>
      </c>
      <c r="N83" s="1" t="s">
        <v>4052</v>
      </c>
      <c r="O83" s="1" t="s">
        <v>4192</v>
      </c>
      <c r="P83" s="1" t="s">
        <v>4132</v>
      </c>
      <c r="Q83" s="1" t="s">
        <v>4425</v>
      </c>
      <c r="R83" s="1" t="s">
        <v>4354</v>
      </c>
      <c r="S83" s="1" t="s">
        <v>4239</v>
      </c>
      <c r="T83" s="1" t="s">
        <v>37</v>
      </c>
      <c r="U83" s="1" t="s">
        <v>37</v>
      </c>
      <c r="V83" s="1" t="s">
        <v>37</v>
      </c>
      <c r="W83" s="1" t="s">
        <v>37</v>
      </c>
      <c r="X83" s="1" t="s">
        <v>37</v>
      </c>
      <c r="Y83" s="1" t="s">
        <v>37</v>
      </c>
      <c r="Z83" s="1" t="s">
        <v>37</v>
      </c>
    </row>
    <row r="84" spans="1:26">
      <c r="A84" s="1" t="s">
        <v>3381</v>
      </c>
      <c r="B84" s="1" t="s">
        <v>3375</v>
      </c>
      <c r="C84" s="1" t="s">
        <v>246</v>
      </c>
      <c r="D84" s="1" t="s">
        <v>3382</v>
      </c>
      <c r="E84" s="1" t="s">
        <v>951</v>
      </c>
      <c r="F84" s="1" t="s">
        <v>31</v>
      </c>
      <c r="G84" s="1" t="s">
        <v>50</v>
      </c>
      <c r="H84" s="1" t="s">
        <v>33</v>
      </c>
      <c r="I84" s="1" t="s">
        <v>34</v>
      </c>
      <c r="J84" s="1" t="s">
        <v>35</v>
      </c>
      <c r="K84" s="1"/>
      <c r="L84" s="1" t="s">
        <v>37</v>
      </c>
      <c r="M84" s="1" t="s">
        <v>4167</v>
      </c>
      <c r="N84" s="1" t="s">
        <v>4040</v>
      </c>
      <c r="O84" s="1" t="s">
        <v>4279</v>
      </c>
      <c r="P84" s="1" t="s">
        <v>4388</v>
      </c>
      <c r="Q84" s="1" t="s">
        <v>4105</v>
      </c>
      <c r="R84" s="1" t="s">
        <v>4302</v>
      </c>
      <c r="S84" s="1" t="s">
        <v>4051</v>
      </c>
      <c r="T84" s="1" t="s">
        <v>37</v>
      </c>
      <c r="U84" s="1" t="s">
        <v>37</v>
      </c>
      <c r="V84" s="1" t="s">
        <v>37</v>
      </c>
      <c r="W84" s="1" t="s">
        <v>37</v>
      </c>
      <c r="X84" s="1" t="s">
        <v>3973</v>
      </c>
      <c r="Y84" s="1" t="s">
        <v>37</v>
      </c>
      <c r="Z84" s="1" t="s">
        <v>37</v>
      </c>
    </row>
    <row r="85" spans="1:26">
      <c r="A85" s="1" t="s">
        <v>2822</v>
      </c>
      <c r="B85" s="1" t="s">
        <v>2823</v>
      </c>
      <c r="C85" s="1" t="s">
        <v>478</v>
      </c>
      <c r="D85" s="1" t="s">
        <v>470</v>
      </c>
      <c r="E85" s="1" t="s">
        <v>1766</v>
      </c>
      <c r="F85" s="1" t="s">
        <v>31</v>
      </c>
      <c r="G85" s="1" t="s">
        <v>43</v>
      </c>
      <c r="H85" s="1" t="s">
        <v>33</v>
      </c>
      <c r="I85" s="1" t="s">
        <v>34</v>
      </c>
      <c r="J85" s="1" t="s">
        <v>35</v>
      </c>
      <c r="K85" s="1" t="s">
        <v>44</v>
      </c>
      <c r="L85" s="1" t="s">
        <v>37</v>
      </c>
      <c r="M85" s="1" t="s">
        <v>4039</v>
      </c>
      <c r="N85" s="1" t="s">
        <v>4128</v>
      </c>
      <c r="O85" s="1" t="s">
        <v>4015</v>
      </c>
      <c r="P85" s="1" t="s">
        <v>4087</v>
      </c>
      <c r="Q85" s="1" t="s">
        <v>4298</v>
      </c>
      <c r="R85" s="1" t="s">
        <v>4025</v>
      </c>
      <c r="S85" s="1" t="s">
        <v>4107</v>
      </c>
      <c r="T85" s="1" t="s">
        <v>37</v>
      </c>
      <c r="U85" s="1" t="s">
        <v>37</v>
      </c>
      <c r="V85" s="1" t="s">
        <v>37</v>
      </c>
      <c r="W85" s="1" t="s">
        <v>37</v>
      </c>
      <c r="X85" s="1" t="s">
        <v>37</v>
      </c>
      <c r="Y85" s="1" t="s">
        <v>37</v>
      </c>
      <c r="Z85" s="1" t="s">
        <v>37</v>
      </c>
    </row>
    <row r="86" spans="1:26">
      <c r="A86" s="1" t="s">
        <v>3773</v>
      </c>
      <c r="B86" s="1" t="s">
        <v>3772</v>
      </c>
      <c r="C86" s="1" t="s">
        <v>3774</v>
      </c>
      <c r="D86" s="1" t="s">
        <v>3775</v>
      </c>
      <c r="E86" s="1" t="s">
        <v>1185</v>
      </c>
      <c r="F86" s="1" t="s">
        <v>42</v>
      </c>
      <c r="G86" s="1" t="s">
        <v>43</v>
      </c>
      <c r="H86" s="1" t="s">
        <v>40</v>
      </c>
      <c r="I86" s="1" t="s">
        <v>34</v>
      </c>
      <c r="J86" s="1" t="s">
        <v>35</v>
      </c>
      <c r="K86" s="1" t="s">
        <v>44</v>
      </c>
      <c r="L86" s="1" t="s">
        <v>37</v>
      </c>
      <c r="M86" s="1" t="s">
        <v>37</v>
      </c>
      <c r="N86" s="1" t="s">
        <v>37</v>
      </c>
      <c r="O86" s="1" t="s">
        <v>4041</v>
      </c>
      <c r="P86" s="1" t="s">
        <v>37</v>
      </c>
      <c r="Q86" s="1" t="s">
        <v>37</v>
      </c>
      <c r="R86" s="1" t="s">
        <v>37</v>
      </c>
      <c r="S86" s="1" t="s">
        <v>37</v>
      </c>
      <c r="T86" s="1" t="s">
        <v>37</v>
      </c>
      <c r="U86" s="1" t="s">
        <v>4073</v>
      </c>
      <c r="V86" s="1" t="s">
        <v>37</v>
      </c>
      <c r="W86" s="1" t="s">
        <v>37</v>
      </c>
      <c r="X86" s="1" t="s">
        <v>37</v>
      </c>
      <c r="Y86" s="1" t="s">
        <v>37</v>
      </c>
      <c r="Z86" s="1" t="s">
        <v>37</v>
      </c>
    </row>
    <row r="87" spans="1:26">
      <c r="A87" s="1" t="s">
        <v>3186</v>
      </c>
      <c r="B87" s="1" t="s">
        <v>3187</v>
      </c>
      <c r="C87" s="1" t="s">
        <v>927</v>
      </c>
      <c r="D87" s="1" t="s">
        <v>3188</v>
      </c>
      <c r="E87" s="1" t="s">
        <v>2420</v>
      </c>
      <c r="F87" s="1" t="s">
        <v>42</v>
      </c>
      <c r="G87" s="1" t="s">
        <v>43</v>
      </c>
      <c r="H87" s="1" t="s">
        <v>33</v>
      </c>
      <c r="I87" s="1" t="s">
        <v>34</v>
      </c>
      <c r="J87" s="1" t="s">
        <v>35</v>
      </c>
      <c r="K87" s="1" t="s">
        <v>44</v>
      </c>
      <c r="L87" s="1" t="s">
        <v>37</v>
      </c>
      <c r="M87" s="1" t="s">
        <v>4085</v>
      </c>
      <c r="N87" s="1" t="s">
        <v>4206</v>
      </c>
      <c r="O87" s="1" t="s">
        <v>4250</v>
      </c>
      <c r="P87" s="1" t="s">
        <v>4251</v>
      </c>
      <c r="Q87" s="1" t="s">
        <v>4166</v>
      </c>
      <c r="R87" s="1" t="s">
        <v>4025</v>
      </c>
      <c r="S87" s="1" t="s">
        <v>4160</v>
      </c>
      <c r="T87" s="1" t="s">
        <v>37</v>
      </c>
      <c r="U87" s="1" t="s">
        <v>37</v>
      </c>
      <c r="V87" s="1" t="s">
        <v>37</v>
      </c>
      <c r="W87" s="1" t="s">
        <v>37</v>
      </c>
      <c r="X87" s="1" t="s">
        <v>37</v>
      </c>
      <c r="Y87" s="1" t="s">
        <v>37</v>
      </c>
      <c r="Z87" s="1" t="s">
        <v>37</v>
      </c>
    </row>
    <row r="88" spans="1:26">
      <c r="A88" s="1" t="s">
        <v>3509</v>
      </c>
      <c r="B88" s="1" t="s">
        <v>3510</v>
      </c>
      <c r="C88" s="1" t="s">
        <v>193</v>
      </c>
      <c r="D88" s="1" t="s">
        <v>769</v>
      </c>
      <c r="E88" s="1" t="s">
        <v>3511</v>
      </c>
      <c r="F88" s="1" t="s">
        <v>31</v>
      </c>
      <c r="G88" s="1" t="s">
        <v>43</v>
      </c>
      <c r="H88" s="1" t="s">
        <v>33</v>
      </c>
      <c r="I88" s="1" t="s">
        <v>34</v>
      </c>
      <c r="J88" s="1" t="s">
        <v>35</v>
      </c>
      <c r="K88" s="1"/>
      <c r="L88" s="1" t="s">
        <v>37</v>
      </c>
      <c r="M88" s="1" t="s">
        <v>4090</v>
      </c>
      <c r="N88" s="1" t="s">
        <v>4296</v>
      </c>
      <c r="O88" s="1" t="s">
        <v>4058</v>
      </c>
      <c r="P88" s="1" t="s">
        <v>4110</v>
      </c>
      <c r="Q88" s="1" t="s">
        <v>4064</v>
      </c>
      <c r="R88" s="1" t="s">
        <v>4088</v>
      </c>
      <c r="S88" s="1" t="s">
        <v>4089</v>
      </c>
      <c r="T88" s="1" t="s">
        <v>37</v>
      </c>
      <c r="U88" s="1" t="s">
        <v>37</v>
      </c>
      <c r="V88" s="1" t="s">
        <v>37</v>
      </c>
      <c r="W88" s="1" t="s">
        <v>37</v>
      </c>
      <c r="X88" s="1" t="s">
        <v>37</v>
      </c>
      <c r="Y88" s="1" t="s">
        <v>37</v>
      </c>
      <c r="Z88" s="1" t="s">
        <v>37</v>
      </c>
    </row>
    <row r="89" spans="1:26">
      <c r="A89" s="1" t="s">
        <v>2440</v>
      </c>
      <c r="B89" s="1" t="s">
        <v>2439</v>
      </c>
      <c r="C89" s="1" t="s">
        <v>310</v>
      </c>
      <c r="D89" s="1" t="s">
        <v>2441</v>
      </c>
      <c r="E89" s="1" t="s">
        <v>2442</v>
      </c>
      <c r="F89" s="1" t="s">
        <v>31</v>
      </c>
      <c r="G89" s="1" t="s">
        <v>43</v>
      </c>
      <c r="H89" s="1" t="s">
        <v>42</v>
      </c>
      <c r="I89" s="1" t="s">
        <v>34</v>
      </c>
      <c r="J89" s="1" t="s">
        <v>35</v>
      </c>
      <c r="K89" s="1" t="s">
        <v>44</v>
      </c>
      <c r="L89" s="1" t="s">
        <v>37</v>
      </c>
      <c r="M89" s="1" t="s">
        <v>4060</v>
      </c>
      <c r="N89" s="1" t="s">
        <v>4061</v>
      </c>
      <c r="O89" s="1" t="s">
        <v>4109</v>
      </c>
      <c r="P89" s="1" t="s">
        <v>4180</v>
      </c>
      <c r="Q89" s="1" t="s">
        <v>4093</v>
      </c>
      <c r="R89" s="1" t="s">
        <v>4088</v>
      </c>
      <c r="S89" s="1" t="s">
        <v>4089</v>
      </c>
      <c r="T89" s="1" t="s">
        <v>37</v>
      </c>
      <c r="U89" s="1" t="s">
        <v>37</v>
      </c>
      <c r="V89" s="1" t="s">
        <v>37</v>
      </c>
      <c r="W89" s="1" t="s">
        <v>37</v>
      </c>
      <c r="X89" s="1" t="s">
        <v>37</v>
      </c>
      <c r="Y89" s="1" t="s">
        <v>37</v>
      </c>
      <c r="Z89" s="1" t="s">
        <v>37</v>
      </c>
    </row>
    <row r="90" spans="1:26">
      <c r="A90" s="1" t="s">
        <v>668</v>
      </c>
      <c r="B90" s="1" t="s">
        <v>669</v>
      </c>
      <c r="C90" s="1" t="s">
        <v>670</v>
      </c>
      <c r="D90" s="1" t="s">
        <v>671</v>
      </c>
      <c r="E90" s="1" t="s">
        <v>672</v>
      </c>
      <c r="F90" s="1" t="s">
        <v>42</v>
      </c>
      <c r="G90" s="1" t="s">
        <v>43</v>
      </c>
      <c r="H90" s="1" t="s">
        <v>40</v>
      </c>
      <c r="I90" s="1" t="s">
        <v>36</v>
      </c>
      <c r="J90" s="1" t="s">
        <v>56</v>
      </c>
      <c r="K90" s="1" t="s">
        <v>36</v>
      </c>
      <c r="L90" s="1" t="s">
        <v>4190</v>
      </c>
      <c r="M90" s="1" t="s">
        <v>4085</v>
      </c>
      <c r="N90" s="1" t="s">
        <v>4191</v>
      </c>
      <c r="O90" s="1" t="s">
        <v>4299</v>
      </c>
      <c r="P90" s="1" t="s">
        <v>4132</v>
      </c>
      <c r="Q90" s="1" t="s">
        <v>4133</v>
      </c>
      <c r="R90" s="1" t="s">
        <v>4194</v>
      </c>
      <c r="S90" s="1" t="s">
        <v>4195</v>
      </c>
      <c r="T90" s="1" t="s">
        <v>37</v>
      </c>
      <c r="U90" s="1" t="s">
        <v>37</v>
      </c>
      <c r="V90" s="1" t="s">
        <v>37</v>
      </c>
      <c r="W90" s="1" t="s">
        <v>37</v>
      </c>
      <c r="X90" s="1" t="s">
        <v>37</v>
      </c>
      <c r="Y90" s="1" t="s">
        <v>37</v>
      </c>
      <c r="Z90" s="1" t="s">
        <v>37</v>
      </c>
    </row>
    <row r="91" spans="1:26">
      <c r="A91" s="1" t="s">
        <v>3659</v>
      </c>
      <c r="B91" s="1" t="s">
        <v>3660</v>
      </c>
      <c r="C91" s="1" t="s">
        <v>900</v>
      </c>
      <c r="D91" s="1" t="s">
        <v>3661</v>
      </c>
      <c r="E91" s="1" t="s">
        <v>3662</v>
      </c>
      <c r="F91" s="1" t="s">
        <v>42</v>
      </c>
      <c r="G91" s="1" t="s">
        <v>43</v>
      </c>
      <c r="H91" s="1" t="s">
        <v>40</v>
      </c>
      <c r="I91" s="1" t="s">
        <v>36</v>
      </c>
      <c r="J91" s="1" t="s">
        <v>56</v>
      </c>
      <c r="K91" s="1" t="s">
        <v>36</v>
      </c>
      <c r="L91" s="1" t="s">
        <v>37</v>
      </c>
      <c r="M91" s="1" t="s">
        <v>4236</v>
      </c>
      <c r="N91" s="1" t="s">
        <v>4052</v>
      </c>
      <c r="O91" s="1" t="s">
        <v>4015</v>
      </c>
      <c r="P91" s="1" t="s">
        <v>4137</v>
      </c>
      <c r="Q91" s="1" t="s">
        <v>4093</v>
      </c>
      <c r="R91" s="1" t="s">
        <v>4088</v>
      </c>
      <c r="S91" s="1" t="s">
        <v>4089</v>
      </c>
      <c r="T91" s="1" t="s">
        <v>37</v>
      </c>
      <c r="U91" s="1" t="s">
        <v>37</v>
      </c>
      <c r="V91" s="1" t="s">
        <v>37</v>
      </c>
      <c r="W91" s="1" t="s">
        <v>37</v>
      </c>
      <c r="X91" s="1" t="s">
        <v>37</v>
      </c>
      <c r="Y91" s="1" t="s">
        <v>37</v>
      </c>
      <c r="Z91" s="1" t="s">
        <v>37</v>
      </c>
    </row>
    <row r="92" spans="1:26">
      <c r="A92" s="1" t="s">
        <v>3856</v>
      </c>
      <c r="B92" s="1" t="s">
        <v>3853</v>
      </c>
      <c r="C92" s="1" t="s">
        <v>3857</v>
      </c>
      <c r="D92" s="1" t="s">
        <v>3855</v>
      </c>
      <c r="E92" s="1" t="s">
        <v>2083</v>
      </c>
      <c r="F92" s="1" t="s">
        <v>42</v>
      </c>
      <c r="G92" s="1" t="s">
        <v>43</v>
      </c>
      <c r="H92" s="1" t="s">
        <v>40</v>
      </c>
      <c r="I92" s="1" t="s">
        <v>34</v>
      </c>
      <c r="J92" s="1" t="s">
        <v>35</v>
      </c>
      <c r="K92" s="1" t="s">
        <v>36</v>
      </c>
      <c r="L92" s="1" t="s">
        <v>37</v>
      </c>
      <c r="M92" s="1" t="s">
        <v>4249</v>
      </c>
      <c r="N92" s="1" t="s">
        <v>4052</v>
      </c>
      <c r="O92" s="1" t="s">
        <v>4015</v>
      </c>
      <c r="P92" s="1" t="s">
        <v>4137</v>
      </c>
      <c r="Q92" s="1" t="s">
        <v>4136</v>
      </c>
      <c r="R92" s="1" t="s">
        <v>4088</v>
      </c>
      <c r="S92" s="1" t="s">
        <v>4089</v>
      </c>
      <c r="T92" s="1" t="s">
        <v>37</v>
      </c>
      <c r="U92" s="1" t="s">
        <v>37</v>
      </c>
      <c r="V92" s="1" t="s">
        <v>37</v>
      </c>
      <c r="W92" s="1" t="s">
        <v>37</v>
      </c>
      <c r="X92" s="1" t="s">
        <v>37</v>
      </c>
      <c r="Y92" s="1" t="s">
        <v>3973</v>
      </c>
      <c r="Z92" s="1" t="s">
        <v>37</v>
      </c>
    </row>
    <row r="93" spans="1:26">
      <c r="A93" s="1" t="s">
        <v>3852</v>
      </c>
      <c r="B93" s="1" t="s">
        <v>3853</v>
      </c>
      <c r="C93" s="1" t="s">
        <v>3854</v>
      </c>
      <c r="D93" s="1" t="s">
        <v>3855</v>
      </c>
      <c r="E93" s="1" t="s">
        <v>2083</v>
      </c>
      <c r="F93" s="1" t="s">
        <v>42</v>
      </c>
      <c r="G93" s="1" t="s">
        <v>43</v>
      </c>
      <c r="H93" s="1" t="s">
        <v>40</v>
      </c>
      <c r="I93" s="1" t="s">
        <v>34</v>
      </c>
      <c r="J93" s="1" t="s">
        <v>35</v>
      </c>
      <c r="K93" s="1" t="s">
        <v>36</v>
      </c>
      <c r="L93" s="1" t="s">
        <v>37</v>
      </c>
      <c r="M93" s="1" t="s">
        <v>4249</v>
      </c>
      <c r="N93" s="1" t="s">
        <v>4052</v>
      </c>
      <c r="O93" s="1" t="s">
        <v>4271</v>
      </c>
      <c r="P93" s="1" t="s">
        <v>4087</v>
      </c>
      <c r="Q93" s="1" t="s">
        <v>4111</v>
      </c>
      <c r="R93" s="1" t="s">
        <v>4054</v>
      </c>
      <c r="S93" s="1" t="s">
        <v>4055</v>
      </c>
      <c r="T93" s="1" t="s">
        <v>37</v>
      </c>
      <c r="U93" s="1" t="s">
        <v>37</v>
      </c>
      <c r="V93" s="1" t="s">
        <v>37</v>
      </c>
      <c r="W93" s="1" t="s">
        <v>37</v>
      </c>
      <c r="X93" s="1" t="s">
        <v>37</v>
      </c>
      <c r="Y93" s="1" t="s">
        <v>3973</v>
      </c>
      <c r="Z93" s="1" t="s">
        <v>37</v>
      </c>
    </row>
    <row r="94" spans="1:26">
      <c r="A94" s="1" t="s">
        <v>3928</v>
      </c>
      <c r="B94" s="1" t="s">
        <v>3929</v>
      </c>
      <c r="C94" s="1" t="s">
        <v>944</v>
      </c>
      <c r="D94" s="1" t="s">
        <v>60</v>
      </c>
      <c r="E94" s="1" t="s">
        <v>3930</v>
      </c>
      <c r="F94" s="1" t="s">
        <v>31</v>
      </c>
      <c r="G94" s="1" t="s">
        <v>43</v>
      </c>
      <c r="H94" s="1" t="s">
        <v>55</v>
      </c>
      <c r="I94" s="1" t="s">
        <v>34</v>
      </c>
      <c r="J94" s="1" t="s">
        <v>35</v>
      </c>
      <c r="K94" s="1"/>
      <c r="L94" s="1" t="s">
        <v>37</v>
      </c>
      <c r="M94" s="1" t="s">
        <v>4284</v>
      </c>
      <c r="N94" s="1" t="s">
        <v>4128</v>
      </c>
      <c r="O94" s="1" t="s">
        <v>4263</v>
      </c>
      <c r="P94" s="1" t="s">
        <v>4173</v>
      </c>
      <c r="Q94" s="1" t="s">
        <v>4130</v>
      </c>
      <c r="R94" s="1" t="s">
        <v>4116</v>
      </c>
      <c r="S94" s="1" t="s">
        <v>4186</v>
      </c>
      <c r="T94" s="1" t="s">
        <v>37</v>
      </c>
      <c r="U94" s="1" t="s">
        <v>4073</v>
      </c>
      <c r="V94" s="1" t="s">
        <v>37</v>
      </c>
      <c r="W94" s="1" t="s">
        <v>37</v>
      </c>
      <c r="X94" s="1" t="s">
        <v>37</v>
      </c>
      <c r="Y94" s="1" t="s">
        <v>37</v>
      </c>
      <c r="Z94" s="1" t="s">
        <v>37</v>
      </c>
    </row>
    <row r="95" spans="1:26">
      <c r="A95" s="1" t="s">
        <v>3741</v>
      </c>
      <c r="B95" s="1" t="s">
        <v>3742</v>
      </c>
      <c r="C95" s="1" t="s">
        <v>333</v>
      </c>
      <c r="D95" s="1" t="s">
        <v>179</v>
      </c>
      <c r="E95" s="1" t="s">
        <v>3743</v>
      </c>
      <c r="F95" s="1" t="s">
        <v>42</v>
      </c>
      <c r="G95" s="1" t="s">
        <v>43</v>
      </c>
      <c r="H95" s="1" t="s">
        <v>42</v>
      </c>
      <c r="I95" s="1" t="s">
        <v>34</v>
      </c>
      <c r="J95" s="1" t="s">
        <v>35</v>
      </c>
      <c r="K95" s="1" t="s">
        <v>36</v>
      </c>
      <c r="L95" s="1" t="s">
        <v>37</v>
      </c>
      <c r="M95" s="1" t="s">
        <v>4249</v>
      </c>
      <c r="N95" s="1" t="s">
        <v>4052</v>
      </c>
      <c r="O95" s="1" t="s">
        <v>4015</v>
      </c>
      <c r="P95" s="1" t="s">
        <v>4251</v>
      </c>
      <c r="Q95" s="1" t="s">
        <v>4053</v>
      </c>
      <c r="R95" s="1" t="s">
        <v>4054</v>
      </c>
      <c r="S95" s="1" t="s">
        <v>4055</v>
      </c>
      <c r="T95" s="1" t="s">
        <v>37</v>
      </c>
      <c r="U95" s="1" t="s">
        <v>37</v>
      </c>
      <c r="V95" s="1" t="s">
        <v>37</v>
      </c>
      <c r="W95" s="1" t="s">
        <v>37</v>
      </c>
      <c r="X95" s="1" t="s">
        <v>37</v>
      </c>
      <c r="Y95" s="1" t="s">
        <v>37</v>
      </c>
      <c r="Z95" s="1" t="s">
        <v>37</v>
      </c>
    </row>
    <row r="96" spans="1:26">
      <c r="A96" s="1" t="s">
        <v>1362</v>
      </c>
      <c r="B96" s="1" t="s">
        <v>1360</v>
      </c>
      <c r="C96" s="1" t="s">
        <v>1363</v>
      </c>
      <c r="D96" s="1"/>
      <c r="E96" s="1" t="s">
        <v>1364</v>
      </c>
      <c r="F96" s="1" t="s">
        <v>42</v>
      </c>
      <c r="G96" s="1" t="s">
        <v>43</v>
      </c>
      <c r="H96" s="1" t="s">
        <v>33</v>
      </c>
      <c r="I96" s="1" t="s">
        <v>34</v>
      </c>
      <c r="J96" s="1" t="s">
        <v>35</v>
      </c>
      <c r="K96" s="1" t="s">
        <v>44</v>
      </c>
      <c r="L96" s="1" t="s">
        <v>37</v>
      </c>
      <c r="M96" s="1" t="s">
        <v>4085</v>
      </c>
      <c r="N96" s="1" t="s">
        <v>4021</v>
      </c>
      <c r="O96" s="1" t="s">
        <v>4103</v>
      </c>
      <c r="P96" s="1" t="s">
        <v>4132</v>
      </c>
      <c r="Q96" s="1" t="s">
        <v>4053</v>
      </c>
      <c r="R96" s="1" t="s">
        <v>4088</v>
      </c>
      <c r="S96" s="1" t="s">
        <v>4089</v>
      </c>
      <c r="T96" s="1" t="s">
        <v>37</v>
      </c>
      <c r="U96" s="1" t="s">
        <v>37</v>
      </c>
      <c r="V96" s="1" t="s">
        <v>37</v>
      </c>
      <c r="W96" s="1" t="s">
        <v>37</v>
      </c>
      <c r="X96" s="1" t="s">
        <v>37</v>
      </c>
      <c r="Y96" s="1" t="s">
        <v>37</v>
      </c>
      <c r="Z96" s="1" t="s">
        <v>37</v>
      </c>
    </row>
    <row r="97" spans="1:26">
      <c r="A97" s="1" t="s">
        <v>1063</v>
      </c>
      <c r="B97" s="1" t="s">
        <v>1064</v>
      </c>
      <c r="C97" s="1" t="s">
        <v>1065</v>
      </c>
      <c r="D97" s="1" t="s">
        <v>334</v>
      </c>
      <c r="E97" s="1" t="s">
        <v>1066</v>
      </c>
      <c r="F97" s="1" t="s">
        <v>42</v>
      </c>
      <c r="G97" s="1" t="s">
        <v>43</v>
      </c>
      <c r="H97" s="1" t="s">
        <v>33</v>
      </c>
      <c r="I97" s="1" t="s">
        <v>34</v>
      </c>
      <c r="J97" s="1" t="s">
        <v>35</v>
      </c>
      <c r="K97" s="1" t="s">
        <v>44</v>
      </c>
      <c r="L97" s="1" t="s">
        <v>37</v>
      </c>
      <c r="M97" s="1" t="s">
        <v>4284</v>
      </c>
      <c r="N97" s="1" t="s">
        <v>4052</v>
      </c>
      <c r="O97" s="1" t="s">
        <v>4015</v>
      </c>
      <c r="P97" s="1" t="s">
        <v>4063</v>
      </c>
      <c r="Q97" s="1" t="s">
        <v>4053</v>
      </c>
      <c r="R97" s="1" t="s">
        <v>4088</v>
      </c>
      <c r="S97" s="1" t="s">
        <v>4089</v>
      </c>
      <c r="T97" s="1" t="s">
        <v>37</v>
      </c>
      <c r="U97" s="1" t="s">
        <v>37</v>
      </c>
      <c r="V97" s="1" t="s">
        <v>3973</v>
      </c>
      <c r="W97" s="1" t="s">
        <v>37</v>
      </c>
      <c r="X97" s="1" t="s">
        <v>37</v>
      </c>
      <c r="Y97" s="1" t="s">
        <v>37</v>
      </c>
      <c r="Z97" s="1" t="s">
        <v>37</v>
      </c>
    </row>
    <row r="98" spans="1:26">
      <c r="A98" s="1" t="s">
        <v>3374</v>
      </c>
      <c r="B98" s="1" t="s">
        <v>3375</v>
      </c>
      <c r="C98" s="1" t="s">
        <v>1301</v>
      </c>
      <c r="D98" s="1" t="s">
        <v>1145</v>
      </c>
      <c r="E98" s="1" t="s">
        <v>736</v>
      </c>
      <c r="F98" s="1" t="s">
        <v>31</v>
      </c>
      <c r="G98" s="1" t="s">
        <v>43</v>
      </c>
      <c r="H98" s="1" t="s">
        <v>33</v>
      </c>
      <c r="I98" s="1" t="s">
        <v>34</v>
      </c>
      <c r="J98" s="1" t="s">
        <v>35</v>
      </c>
      <c r="K98" s="1" t="s">
        <v>44</v>
      </c>
      <c r="L98" s="1" t="s">
        <v>37</v>
      </c>
      <c r="M98" s="1" t="s">
        <v>4085</v>
      </c>
      <c r="N98" s="1" t="s">
        <v>4296</v>
      </c>
      <c r="O98" s="1" t="s">
        <v>4131</v>
      </c>
      <c r="P98" s="1" t="s">
        <v>4035</v>
      </c>
      <c r="Q98" s="1" t="s">
        <v>4202</v>
      </c>
      <c r="R98" s="1" t="s">
        <v>4088</v>
      </c>
      <c r="S98" s="1" t="s">
        <v>4089</v>
      </c>
      <c r="T98" s="1" t="s">
        <v>37</v>
      </c>
      <c r="U98" s="1" t="s">
        <v>37</v>
      </c>
      <c r="V98" s="1" t="s">
        <v>37</v>
      </c>
      <c r="W98" s="1" t="s">
        <v>37</v>
      </c>
      <c r="X98" s="1" t="s">
        <v>37</v>
      </c>
      <c r="Y98" s="1" t="s">
        <v>37</v>
      </c>
      <c r="Z98" s="1" t="s">
        <v>37</v>
      </c>
    </row>
    <row r="99" spans="1:26">
      <c r="A99" s="1" t="s">
        <v>3665</v>
      </c>
      <c r="B99" s="1" t="s">
        <v>3666</v>
      </c>
      <c r="C99" s="1" t="s">
        <v>1426</v>
      </c>
      <c r="D99" s="1" t="s">
        <v>48</v>
      </c>
      <c r="E99" s="1" t="s">
        <v>3667</v>
      </c>
      <c r="F99" s="1" t="s">
        <v>42</v>
      </c>
      <c r="G99" s="1" t="s">
        <v>43</v>
      </c>
      <c r="H99" s="1" t="s">
        <v>40</v>
      </c>
      <c r="I99" s="1" t="s">
        <v>34</v>
      </c>
      <c r="J99" s="1" t="s">
        <v>56</v>
      </c>
      <c r="K99" s="1" t="s">
        <v>36</v>
      </c>
      <c r="L99" s="1" t="s">
        <v>37</v>
      </c>
      <c r="M99" s="1" t="s">
        <v>4060</v>
      </c>
      <c r="N99" s="1" t="s">
        <v>4061</v>
      </c>
      <c r="O99" s="1" t="s">
        <v>4109</v>
      </c>
      <c r="P99" s="1" t="s">
        <v>4204</v>
      </c>
      <c r="Q99" s="1" t="s">
        <v>4503</v>
      </c>
      <c r="R99" s="1" t="s">
        <v>4194</v>
      </c>
      <c r="S99" s="1" t="s">
        <v>4107</v>
      </c>
      <c r="T99" s="1" t="s">
        <v>37</v>
      </c>
      <c r="U99" s="1" t="s">
        <v>37</v>
      </c>
      <c r="V99" s="1" t="s">
        <v>37</v>
      </c>
      <c r="W99" s="1" t="s">
        <v>37</v>
      </c>
      <c r="X99" s="1" t="s">
        <v>37</v>
      </c>
      <c r="Y99" s="1" t="s">
        <v>37</v>
      </c>
      <c r="Z99" s="1" t="s">
        <v>37</v>
      </c>
    </row>
    <row r="100" spans="1:26">
      <c r="A100" s="1" t="s">
        <v>189</v>
      </c>
      <c r="B100" s="1" t="s">
        <v>186</v>
      </c>
      <c r="C100" s="1" t="s">
        <v>144</v>
      </c>
      <c r="D100" s="1"/>
      <c r="E100" s="1" t="s">
        <v>190</v>
      </c>
      <c r="F100" s="1" t="s">
        <v>31</v>
      </c>
      <c r="G100" s="1" t="s">
        <v>43</v>
      </c>
      <c r="H100" s="1" t="s">
        <v>55</v>
      </c>
      <c r="I100" s="1" t="s">
        <v>34</v>
      </c>
      <c r="J100" s="1" t="s">
        <v>35</v>
      </c>
      <c r="K100" s="1" t="s">
        <v>44</v>
      </c>
      <c r="L100" s="1" t="s">
        <v>37</v>
      </c>
      <c r="M100" s="1" t="s">
        <v>4039</v>
      </c>
      <c r="N100" s="1" t="s">
        <v>4128</v>
      </c>
      <c r="O100" s="1" t="s">
        <v>4157</v>
      </c>
      <c r="P100" s="1" t="s">
        <v>4087</v>
      </c>
      <c r="Q100" s="1" t="s">
        <v>4017</v>
      </c>
      <c r="R100" s="1" t="s">
        <v>4159</v>
      </c>
      <c r="S100" s="1" t="s">
        <v>4160</v>
      </c>
      <c r="T100" s="1" t="s">
        <v>37</v>
      </c>
      <c r="U100" s="1" t="s">
        <v>4073</v>
      </c>
      <c r="V100" s="1" t="s">
        <v>37</v>
      </c>
      <c r="W100" s="1" t="s">
        <v>37</v>
      </c>
      <c r="X100" s="1" t="s">
        <v>37</v>
      </c>
      <c r="Y100" s="1" t="s">
        <v>37</v>
      </c>
      <c r="Z100" s="1" t="s">
        <v>37</v>
      </c>
    </row>
    <row r="101" spans="1:26">
      <c r="A101" s="1" t="s">
        <v>2427</v>
      </c>
      <c r="B101" s="1" t="s">
        <v>2387</v>
      </c>
      <c r="C101" s="1" t="s">
        <v>1784</v>
      </c>
      <c r="D101" s="1" t="s">
        <v>822</v>
      </c>
      <c r="E101" s="1" t="s">
        <v>2428</v>
      </c>
      <c r="F101" s="1" t="s">
        <v>42</v>
      </c>
      <c r="G101" s="1" t="s">
        <v>43</v>
      </c>
      <c r="H101" s="1" t="s">
        <v>33</v>
      </c>
      <c r="I101" s="1" t="s">
        <v>34</v>
      </c>
      <c r="J101" s="1" t="s">
        <v>35</v>
      </c>
      <c r="K101" s="1"/>
      <c r="L101" s="1" t="s">
        <v>37</v>
      </c>
      <c r="M101" s="1" t="s">
        <v>4013</v>
      </c>
      <c r="N101" s="1" t="s">
        <v>4134</v>
      </c>
      <c r="O101" s="1" t="s">
        <v>4058</v>
      </c>
      <c r="P101" s="1" t="s">
        <v>4132</v>
      </c>
      <c r="Q101" s="1" t="s">
        <v>4425</v>
      </c>
      <c r="R101" s="1" t="s">
        <v>4088</v>
      </c>
      <c r="S101" s="1" t="s">
        <v>4089</v>
      </c>
      <c r="T101" s="1" t="s">
        <v>37</v>
      </c>
      <c r="U101" s="1" t="s">
        <v>37</v>
      </c>
      <c r="V101" s="1" t="s">
        <v>37</v>
      </c>
      <c r="W101" s="1" t="s">
        <v>37</v>
      </c>
      <c r="X101" s="1" t="s">
        <v>37</v>
      </c>
      <c r="Y101" s="1" t="s">
        <v>37</v>
      </c>
      <c r="Z101" s="1" t="s">
        <v>37</v>
      </c>
    </row>
    <row r="102" spans="1:26">
      <c r="A102" s="1" t="s">
        <v>3744</v>
      </c>
      <c r="B102" s="1" t="s">
        <v>3745</v>
      </c>
      <c r="C102" s="1" t="s">
        <v>3746</v>
      </c>
      <c r="D102" s="1"/>
      <c r="E102" s="1" t="s">
        <v>2259</v>
      </c>
      <c r="F102" s="1" t="s">
        <v>42</v>
      </c>
      <c r="G102" s="1" t="s">
        <v>43</v>
      </c>
      <c r="H102" s="1" t="s">
        <v>33</v>
      </c>
      <c r="I102" s="1" t="s">
        <v>34</v>
      </c>
      <c r="J102" s="1" t="s">
        <v>35</v>
      </c>
      <c r="K102" s="1" t="s">
        <v>44</v>
      </c>
      <c r="L102" s="1" t="s">
        <v>37</v>
      </c>
      <c r="M102" s="1" t="s">
        <v>4305</v>
      </c>
      <c r="N102" s="1" t="s">
        <v>4061</v>
      </c>
      <c r="O102" s="1" t="s">
        <v>4015</v>
      </c>
      <c r="P102" s="1" t="s">
        <v>4063</v>
      </c>
      <c r="Q102" s="1" t="s">
        <v>4202</v>
      </c>
      <c r="R102" s="1" t="s">
        <v>4208</v>
      </c>
      <c r="S102" s="1" t="s">
        <v>4089</v>
      </c>
      <c r="T102" s="1" t="s">
        <v>37</v>
      </c>
      <c r="U102" s="1" t="s">
        <v>37</v>
      </c>
      <c r="V102" s="1" t="s">
        <v>3973</v>
      </c>
      <c r="W102" s="1" t="s">
        <v>37</v>
      </c>
      <c r="X102" s="1" t="s">
        <v>37</v>
      </c>
      <c r="Y102" s="1" t="s">
        <v>37</v>
      </c>
      <c r="Z102" s="1" t="s">
        <v>37</v>
      </c>
    </row>
    <row r="103" spans="1:26">
      <c r="A103" s="1" t="s">
        <v>2839</v>
      </c>
      <c r="B103" s="1" t="s">
        <v>2837</v>
      </c>
      <c r="C103" s="1" t="s">
        <v>2840</v>
      </c>
      <c r="D103" s="1" t="s">
        <v>269</v>
      </c>
      <c r="E103" s="1" t="s">
        <v>2841</v>
      </c>
      <c r="F103" s="1" t="s">
        <v>42</v>
      </c>
      <c r="G103" s="1" t="s">
        <v>43</v>
      </c>
      <c r="H103" s="1" t="s">
        <v>33</v>
      </c>
      <c r="I103" s="1" t="s">
        <v>34</v>
      </c>
      <c r="J103" s="1" t="s">
        <v>35</v>
      </c>
      <c r="K103" s="1" t="s">
        <v>44</v>
      </c>
      <c r="L103" s="1" t="s">
        <v>37</v>
      </c>
      <c r="M103" s="1" t="s">
        <v>4287</v>
      </c>
      <c r="N103" s="1" t="s">
        <v>4033</v>
      </c>
      <c r="O103" s="1" t="s">
        <v>4131</v>
      </c>
      <c r="P103" s="1" t="s">
        <v>4035</v>
      </c>
      <c r="Q103" s="1" t="s">
        <v>4064</v>
      </c>
      <c r="R103" s="1" t="s">
        <v>4238</v>
      </c>
      <c r="S103" s="1" t="s">
        <v>4160</v>
      </c>
      <c r="T103" s="1" t="s">
        <v>37</v>
      </c>
      <c r="U103" s="1" t="s">
        <v>37</v>
      </c>
      <c r="V103" s="1" t="s">
        <v>37</v>
      </c>
      <c r="W103" s="1" t="s">
        <v>37</v>
      </c>
      <c r="X103" s="1" t="s">
        <v>37</v>
      </c>
      <c r="Y103" s="1" t="s">
        <v>37</v>
      </c>
      <c r="Z103" s="1" t="s">
        <v>37</v>
      </c>
    </row>
    <row r="104" spans="1:26">
      <c r="A104" s="1" t="s">
        <v>2606</v>
      </c>
      <c r="B104" s="1" t="s">
        <v>2605</v>
      </c>
      <c r="C104" s="1" t="s">
        <v>2607</v>
      </c>
      <c r="D104" s="1" t="s">
        <v>33</v>
      </c>
      <c r="E104" s="1" t="s">
        <v>2608</v>
      </c>
      <c r="F104" s="1" t="s">
        <v>42</v>
      </c>
      <c r="G104" s="1" t="s">
        <v>43</v>
      </c>
      <c r="H104" s="1" t="s">
        <v>33</v>
      </c>
      <c r="I104" s="1" t="s">
        <v>34</v>
      </c>
      <c r="J104" s="1" t="s">
        <v>35</v>
      </c>
      <c r="K104" s="1" t="s">
        <v>44</v>
      </c>
      <c r="L104" s="1" t="s">
        <v>37</v>
      </c>
      <c r="M104" s="1" t="s">
        <v>4013</v>
      </c>
      <c r="N104" s="1" t="s">
        <v>4052</v>
      </c>
      <c r="O104" s="1" t="s">
        <v>4015</v>
      </c>
      <c r="P104" s="1" t="s">
        <v>4431</v>
      </c>
      <c r="Q104" s="1" t="s">
        <v>4202</v>
      </c>
      <c r="R104" s="1" t="s">
        <v>4088</v>
      </c>
      <c r="S104" s="1" t="s">
        <v>4089</v>
      </c>
      <c r="T104" s="1" t="s">
        <v>37</v>
      </c>
      <c r="U104" s="1" t="s">
        <v>37</v>
      </c>
      <c r="V104" s="1" t="s">
        <v>37</v>
      </c>
      <c r="W104" s="1" t="s">
        <v>37</v>
      </c>
      <c r="X104" s="1" t="s">
        <v>37</v>
      </c>
      <c r="Y104" s="1" t="s">
        <v>37</v>
      </c>
      <c r="Z104" s="1" t="s">
        <v>37</v>
      </c>
    </row>
    <row r="105" spans="1:26">
      <c r="A105" s="1" t="s">
        <v>1231</v>
      </c>
      <c r="B105" s="1" t="s">
        <v>1232</v>
      </c>
      <c r="C105" s="1" t="s">
        <v>615</v>
      </c>
      <c r="D105" s="1"/>
      <c r="E105" s="1" t="s">
        <v>1233</v>
      </c>
      <c r="F105" s="1" t="s">
        <v>42</v>
      </c>
      <c r="G105" s="1" t="s">
        <v>50</v>
      </c>
      <c r="H105" s="1" t="s">
        <v>40</v>
      </c>
      <c r="I105" s="1" t="s">
        <v>345</v>
      </c>
      <c r="J105" s="1" t="s">
        <v>35</v>
      </c>
      <c r="K105" s="1" t="s">
        <v>345</v>
      </c>
      <c r="L105" s="1" t="s">
        <v>37</v>
      </c>
      <c r="M105" s="1" t="s">
        <v>37</v>
      </c>
      <c r="N105" s="1" t="s">
        <v>37</v>
      </c>
      <c r="O105" s="1" t="s">
        <v>37</v>
      </c>
      <c r="P105" s="1" t="s">
        <v>37</v>
      </c>
      <c r="Q105" s="1" t="s">
        <v>37</v>
      </c>
      <c r="R105" s="1" t="s">
        <v>37</v>
      </c>
      <c r="S105" s="1" t="s">
        <v>37</v>
      </c>
      <c r="T105" s="1" t="s">
        <v>37</v>
      </c>
      <c r="U105" s="1" t="s">
        <v>4073</v>
      </c>
      <c r="V105" s="1" t="s">
        <v>37</v>
      </c>
      <c r="W105" s="1" t="s">
        <v>37</v>
      </c>
      <c r="X105" s="1" t="s">
        <v>37</v>
      </c>
      <c r="Y105" s="1" t="s">
        <v>37</v>
      </c>
      <c r="Z105" s="1" t="s">
        <v>37</v>
      </c>
    </row>
    <row r="106" spans="1:26">
      <c r="A106" s="1" t="s">
        <v>775</v>
      </c>
      <c r="B106" s="1" t="s">
        <v>776</v>
      </c>
      <c r="C106" s="1" t="s">
        <v>777</v>
      </c>
      <c r="D106" s="1"/>
      <c r="E106" s="1" t="s">
        <v>778</v>
      </c>
      <c r="F106" s="1" t="s">
        <v>31</v>
      </c>
      <c r="G106" s="1" t="s">
        <v>43</v>
      </c>
      <c r="H106" s="1" t="s">
        <v>33</v>
      </c>
      <c r="I106" s="1" t="s">
        <v>34</v>
      </c>
      <c r="J106" s="1" t="s">
        <v>35</v>
      </c>
      <c r="K106" s="1" t="s">
        <v>44</v>
      </c>
      <c r="L106" s="1" t="s">
        <v>37</v>
      </c>
      <c r="M106" s="1" t="s">
        <v>4305</v>
      </c>
      <c r="N106" s="1" t="s">
        <v>4306</v>
      </c>
      <c r="O106" s="1" t="s">
        <v>4015</v>
      </c>
      <c r="P106" s="1" t="s">
        <v>4063</v>
      </c>
      <c r="Q106" s="1" t="s">
        <v>4290</v>
      </c>
      <c r="R106" s="1" t="s">
        <v>4025</v>
      </c>
      <c r="S106" s="1" t="s">
        <v>4019</v>
      </c>
      <c r="T106" s="1" t="s">
        <v>37</v>
      </c>
      <c r="U106" s="1" t="s">
        <v>37</v>
      </c>
      <c r="V106" s="1" t="s">
        <v>3973</v>
      </c>
      <c r="W106" s="1" t="s">
        <v>37</v>
      </c>
      <c r="X106" s="1" t="s">
        <v>37</v>
      </c>
      <c r="Y106" s="1" t="s">
        <v>3973</v>
      </c>
      <c r="Z106" s="1" t="s">
        <v>37</v>
      </c>
    </row>
    <row r="107" spans="1:26">
      <c r="A107" s="1" t="s">
        <v>764</v>
      </c>
      <c r="B107" s="1" t="s">
        <v>765</v>
      </c>
      <c r="C107" s="1" t="s">
        <v>766</v>
      </c>
      <c r="D107" s="1"/>
      <c r="E107" s="1" t="s">
        <v>767</v>
      </c>
      <c r="F107" s="1" t="s">
        <v>42</v>
      </c>
      <c r="G107" s="1" t="s">
        <v>43</v>
      </c>
      <c r="H107" s="1" t="s">
        <v>33</v>
      </c>
      <c r="I107" s="1" t="s">
        <v>34</v>
      </c>
      <c r="J107" s="1" t="s">
        <v>35</v>
      </c>
      <c r="K107" s="1" t="s">
        <v>44</v>
      </c>
      <c r="L107" s="1" t="s">
        <v>37</v>
      </c>
      <c r="M107" s="1" t="s">
        <v>4205</v>
      </c>
      <c r="N107" s="1" t="s">
        <v>4052</v>
      </c>
      <c r="O107" s="1" t="s">
        <v>4015</v>
      </c>
      <c r="P107" s="1" t="s">
        <v>4431</v>
      </c>
      <c r="Q107" s="1" t="s">
        <v>4064</v>
      </c>
      <c r="R107" s="1" t="s">
        <v>4088</v>
      </c>
      <c r="S107" s="1" t="s">
        <v>4089</v>
      </c>
      <c r="T107" s="1" t="s">
        <v>37</v>
      </c>
      <c r="U107" s="1" t="s">
        <v>37</v>
      </c>
      <c r="V107" s="1" t="s">
        <v>37</v>
      </c>
      <c r="W107" s="1" t="s">
        <v>37</v>
      </c>
      <c r="X107" s="1" t="s">
        <v>37</v>
      </c>
      <c r="Y107" s="1" t="s">
        <v>3973</v>
      </c>
      <c r="Z107" s="1" t="s">
        <v>37</v>
      </c>
    </row>
    <row r="108" spans="1:26">
      <c r="A108" s="1" t="s">
        <v>1773</v>
      </c>
      <c r="B108" s="1" t="s">
        <v>1774</v>
      </c>
      <c r="C108" s="1" t="s">
        <v>246</v>
      </c>
      <c r="D108" s="1" t="s">
        <v>1775</v>
      </c>
      <c r="E108" s="1" t="s">
        <v>1776</v>
      </c>
      <c r="F108" s="1" t="s">
        <v>31</v>
      </c>
      <c r="G108" s="1" t="s">
        <v>50</v>
      </c>
      <c r="H108" s="1" t="s">
        <v>33</v>
      </c>
      <c r="I108" s="1" t="s">
        <v>34</v>
      </c>
      <c r="J108" s="1" t="s">
        <v>35</v>
      </c>
      <c r="K108" s="1" t="s">
        <v>44</v>
      </c>
      <c r="L108" s="1" t="s">
        <v>37</v>
      </c>
      <c r="M108" s="1" t="s">
        <v>4167</v>
      </c>
      <c r="N108" s="1" t="s">
        <v>4102</v>
      </c>
      <c r="O108" s="1" t="s">
        <v>4213</v>
      </c>
      <c r="P108" s="1" t="s">
        <v>4023</v>
      </c>
      <c r="Q108" s="1" t="s">
        <v>4181</v>
      </c>
      <c r="R108" s="1" t="s">
        <v>4018</v>
      </c>
      <c r="S108" s="1" t="s">
        <v>4107</v>
      </c>
      <c r="T108" s="1" t="s">
        <v>37</v>
      </c>
      <c r="U108" s="1" t="s">
        <v>37</v>
      </c>
      <c r="V108" s="1" t="s">
        <v>37</v>
      </c>
      <c r="W108" s="1" t="s">
        <v>37</v>
      </c>
      <c r="X108" s="1" t="s">
        <v>37</v>
      </c>
      <c r="Y108" s="1" t="s">
        <v>37</v>
      </c>
      <c r="Z108" s="1" t="s">
        <v>37</v>
      </c>
    </row>
    <row r="109" spans="1:26">
      <c r="A109" s="1" t="s">
        <v>4413</v>
      </c>
      <c r="B109" s="1" t="s">
        <v>3734</v>
      </c>
      <c r="C109" s="1" t="s">
        <v>2929</v>
      </c>
      <c r="D109" s="1" t="s">
        <v>4414</v>
      </c>
      <c r="E109" s="1" t="s">
        <v>3906</v>
      </c>
      <c r="F109" s="1" t="s">
        <v>42</v>
      </c>
      <c r="G109" s="1" t="s">
        <v>43</v>
      </c>
      <c r="H109" s="1" t="s">
        <v>40</v>
      </c>
      <c r="I109" s="1" t="s">
        <v>34</v>
      </c>
      <c r="J109" s="1" t="s">
        <v>35</v>
      </c>
      <c r="K109" s="1" t="s">
        <v>36</v>
      </c>
      <c r="L109" s="1" t="s">
        <v>37</v>
      </c>
      <c r="M109" s="1" t="s">
        <v>4060</v>
      </c>
      <c r="N109" s="1" t="s">
        <v>4229</v>
      </c>
      <c r="O109" s="1" t="s">
        <v>4123</v>
      </c>
      <c r="P109" s="1" t="s">
        <v>4433</v>
      </c>
      <c r="Q109" s="1" t="s">
        <v>4130</v>
      </c>
      <c r="R109" s="1" t="s">
        <v>4088</v>
      </c>
      <c r="S109" s="1" t="s">
        <v>4089</v>
      </c>
      <c r="T109" s="1" t="s">
        <v>37</v>
      </c>
      <c r="U109" s="1" t="s">
        <v>37</v>
      </c>
      <c r="V109" s="1" t="s">
        <v>37</v>
      </c>
      <c r="W109" s="1" t="s">
        <v>37</v>
      </c>
      <c r="X109" s="1" t="s">
        <v>37</v>
      </c>
      <c r="Y109" s="1" t="s">
        <v>37</v>
      </c>
      <c r="Z109" s="1" t="s">
        <v>37</v>
      </c>
    </row>
    <row r="110" spans="1:26">
      <c r="A110" s="1" t="s">
        <v>2503</v>
      </c>
      <c r="B110" s="1" t="s">
        <v>2501</v>
      </c>
      <c r="C110" s="1" t="s">
        <v>940</v>
      </c>
      <c r="D110" s="1"/>
      <c r="E110" s="1" t="s">
        <v>2504</v>
      </c>
      <c r="F110" s="1" t="s">
        <v>31</v>
      </c>
      <c r="G110" s="1" t="s">
        <v>43</v>
      </c>
      <c r="H110" s="1" t="s">
        <v>33</v>
      </c>
      <c r="I110" s="1" t="s">
        <v>34</v>
      </c>
      <c r="J110" s="1" t="s">
        <v>35</v>
      </c>
      <c r="K110" s="1" t="s">
        <v>44</v>
      </c>
      <c r="L110" s="1" t="s">
        <v>37</v>
      </c>
      <c r="M110" s="1" t="s">
        <v>4090</v>
      </c>
      <c r="N110" s="1" t="s">
        <v>4253</v>
      </c>
      <c r="O110" s="1" t="s">
        <v>4157</v>
      </c>
      <c r="P110" s="1" t="s">
        <v>4016</v>
      </c>
      <c r="Q110" s="1" t="s">
        <v>4111</v>
      </c>
      <c r="R110" s="1" t="s">
        <v>4238</v>
      </c>
      <c r="S110" s="1" t="s">
        <v>4019</v>
      </c>
      <c r="T110" s="1" t="s">
        <v>37</v>
      </c>
      <c r="U110" s="1" t="s">
        <v>37</v>
      </c>
      <c r="V110" s="1" t="s">
        <v>37</v>
      </c>
      <c r="W110" s="1" t="s">
        <v>37</v>
      </c>
      <c r="X110" s="1" t="s">
        <v>37</v>
      </c>
      <c r="Y110" s="1" t="s">
        <v>37</v>
      </c>
      <c r="Z110" s="1" t="s">
        <v>37</v>
      </c>
    </row>
    <row r="111" spans="1:26">
      <c r="A111" s="1" t="s">
        <v>3524</v>
      </c>
      <c r="B111" s="1" t="s">
        <v>3525</v>
      </c>
      <c r="C111" s="1" t="s">
        <v>3097</v>
      </c>
      <c r="D111" s="1" t="s">
        <v>246</v>
      </c>
      <c r="E111" s="1" t="s">
        <v>3526</v>
      </c>
      <c r="F111" s="1" t="s">
        <v>31</v>
      </c>
      <c r="G111" s="1" t="s">
        <v>43</v>
      </c>
      <c r="H111" s="1" t="s">
        <v>33</v>
      </c>
      <c r="I111" s="1" t="s">
        <v>34</v>
      </c>
      <c r="J111" s="1" t="s">
        <v>35</v>
      </c>
      <c r="K111" s="1" t="s">
        <v>44</v>
      </c>
      <c r="L111" s="1" t="s">
        <v>37</v>
      </c>
      <c r="M111" s="1" t="s">
        <v>4013</v>
      </c>
      <c r="N111" s="1" t="s">
        <v>4134</v>
      </c>
      <c r="O111" s="1" t="s">
        <v>4123</v>
      </c>
      <c r="P111" s="1" t="s">
        <v>4063</v>
      </c>
      <c r="Q111" s="1" t="s">
        <v>4111</v>
      </c>
      <c r="R111" s="1" t="s">
        <v>4088</v>
      </c>
      <c r="S111" s="1" t="s">
        <v>4089</v>
      </c>
      <c r="T111" s="1" t="s">
        <v>37</v>
      </c>
      <c r="U111" s="1" t="s">
        <v>37</v>
      </c>
      <c r="V111" s="1" t="s">
        <v>3973</v>
      </c>
      <c r="W111" s="1" t="s">
        <v>37</v>
      </c>
      <c r="X111" s="1" t="s">
        <v>37</v>
      </c>
      <c r="Y111" s="1" t="s">
        <v>37</v>
      </c>
      <c r="Z111" s="1" t="s">
        <v>37</v>
      </c>
    </row>
    <row r="112" spans="1:26">
      <c r="A112" s="1" t="s">
        <v>74</v>
      </c>
      <c r="B112" s="1" t="s">
        <v>70</v>
      </c>
      <c r="C112" s="1" t="s">
        <v>75</v>
      </c>
      <c r="D112" s="1"/>
      <c r="E112" s="1" t="s">
        <v>76</v>
      </c>
      <c r="F112" s="1" t="s">
        <v>42</v>
      </c>
      <c r="G112" s="1" t="s">
        <v>43</v>
      </c>
      <c r="H112" s="1" t="s">
        <v>33</v>
      </c>
      <c r="I112" s="1" t="s">
        <v>34</v>
      </c>
      <c r="J112" s="1" t="s">
        <v>35</v>
      </c>
      <c r="K112" s="1" t="s">
        <v>44</v>
      </c>
      <c r="L112" s="1" t="s">
        <v>37</v>
      </c>
      <c r="M112" s="1" t="s">
        <v>4236</v>
      </c>
      <c r="N112" s="1" t="s">
        <v>4052</v>
      </c>
      <c r="O112" s="1" t="s">
        <v>4015</v>
      </c>
      <c r="P112" s="1" t="s">
        <v>4251</v>
      </c>
      <c r="Q112" s="1" t="s">
        <v>4053</v>
      </c>
      <c r="R112" s="1" t="s">
        <v>4054</v>
      </c>
      <c r="S112" s="1" t="s">
        <v>4055</v>
      </c>
      <c r="T112" s="1" t="s">
        <v>37</v>
      </c>
      <c r="U112" s="1" t="s">
        <v>37</v>
      </c>
      <c r="V112" s="1" t="s">
        <v>37</v>
      </c>
      <c r="W112" s="1" t="s">
        <v>37</v>
      </c>
      <c r="X112" s="1" t="s">
        <v>37</v>
      </c>
      <c r="Y112" s="1" t="s">
        <v>37</v>
      </c>
      <c r="Z112" s="1" t="s">
        <v>37</v>
      </c>
    </row>
    <row r="113" spans="1:26">
      <c r="A113" s="1" t="s">
        <v>3006</v>
      </c>
      <c r="B113" s="1" t="s">
        <v>3007</v>
      </c>
      <c r="C113" s="1" t="s">
        <v>3008</v>
      </c>
      <c r="D113" s="1"/>
      <c r="E113" s="1" t="s">
        <v>2268</v>
      </c>
      <c r="F113" s="1" t="s">
        <v>31</v>
      </c>
      <c r="G113" s="1" t="s">
        <v>43</v>
      </c>
      <c r="H113" s="1" t="s">
        <v>33</v>
      </c>
      <c r="I113" s="1" t="s">
        <v>34</v>
      </c>
      <c r="J113" s="1" t="s">
        <v>35</v>
      </c>
      <c r="K113" s="1"/>
      <c r="L113" s="1" t="s">
        <v>37</v>
      </c>
      <c r="M113" s="1" t="s">
        <v>4278</v>
      </c>
      <c r="N113" s="1" t="s">
        <v>4134</v>
      </c>
      <c r="O113" s="1" t="s">
        <v>4192</v>
      </c>
      <c r="P113" s="1" t="s">
        <v>4207</v>
      </c>
      <c r="Q113" s="1" t="s">
        <v>4111</v>
      </c>
      <c r="R113" s="1" t="s">
        <v>4088</v>
      </c>
      <c r="S113" s="1" t="s">
        <v>4089</v>
      </c>
      <c r="T113" s="1" t="s">
        <v>37</v>
      </c>
      <c r="U113" s="1" t="s">
        <v>37</v>
      </c>
      <c r="V113" s="1" t="s">
        <v>37</v>
      </c>
      <c r="W113" s="1" t="s">
        <v>37</v>
      </c>
      <c r="X113" s="1" t="s">
        <v>37</v>
      </c>
      <c r="Y113" s="1" t="s">
        <v>37</v>
      </c>
      <c r="Z113" s="1" t="s">
        <v>37</v>
      </c>
    </row>
    <row r="114" spans="1:26">
      <c r="A114" s="1" t="s">
        <v>850</v>
      </c>
      <c r="B114" s="1" t="s">
        <v>844</v>
      </c>
      <c r="C114" s="1" t="s">
        <v>841</v>
      </c>
      <c r="D114" s="1"/>
      <c r="E114" s="1" t="s">
        <v>851</v>
      </c>
      <c r="F114" s="1" t="s">
        <v>42</v>
      </c>
      <c r="G114" s="1" t="s">
        <v>43</v>
      </c>
      <c r="H114" s="1" t="s">
        <v>33</v>
      </c>
      <c r="I114" s="1" t="s">
        <v>34</v>
      </c>
      <c r="J114" s="1" t="s">
        <v>35</v>
      </c>
      <c r="K114" s="1" t="s">
        <v>44</v>
      </c>
      <c r="L114" s="1" t="s">
        <v>37</v>
      </c>
      <c r="M114" s="1" t="s">
        <v>4284</v>
      </c>
      <c r="N114" s="1" t="s">
        <v>4052</v>
      </c>
      <c r="O114" s="1" t="s">
        <v>4015</v>
      </c>
      <c r="P114" s="1" t="s">
        <v>4137</v>
      </c>
      <c r="Q114" s="1" t="s">
        <v>4093</v>
      </c>
      <c r="R114" s="1" t="s">
        <v>4088</v>
      </c>
      <c r="S114" s="1" t="s">
        <v>4089</v>
      </c>
      <c r="T114" s="1" t="s">
        <v>37</v>
      </c>
      <c r="U114" s="1" t="s">
        <v>37</v>
      </c>
      <c r="V114" s="1" t="s">
        <v>37</v>
      </c>
      <c r="W114" s="1" t="s">
        <v>37</v>
      </c>
      <c r="X114" s="1" t="s">
        <v>37</v>
      </c>
      <c r="Y114" s="1" t="s">
        <v>37</v>
      </c>
      <c r="Z114" s="1" t="s">
        <v>37</v>
      </c>
    </row>
    <row r="115" spans="1:26">
      <c r="A115" s="1" t="s">
        <v>499</v>
      </c>
      <c r="B115" s="1" t="s">
        <v>496</v>
      </c>
      <c r="C115" s="1" t="s">
        <v>500</v>
      </c>
      <c r="D115" s="1" t="s">
        <v>168</v>
      </c>
      <c r="E115" s="1" t="s">
        <v>501</v>
      </c>
      <c r="F115" s="1" t="s">
        <v>42</v>
      </c>
      <c r="G115" s="1" t="s">
        <v>43</v>
      </c>
      <c r="H115" s="1" t="s">
        <v>40</v>
      </c>
      <c r="I115" s="1" t="s">
        <v>36</v>
      </c>
      <c r="J115" s="1" t="s">
        <v>35</v>
      </c>
      <c r="K115" s="1" t="s">
        <v>36</v>
      </c>
      <c r="L115" s="1" t="s">
        <v>4190</v>
      </c>
      <c r="M115" s="1" t="s">
        <v>4085</v>
      </c>
      <c r="N115" s="1" t="s">
        <v>4092</v>
      </c>
      <c r="O115" s="1" t="s">
        <v>4271</v>
      </c>
      <c r="P115" s="1" t="s">
        <v>4173</v>
      </c>
      <c r="Q115" s="1" t="s">
        <v>4136</v>
      </c>
      <c r="R115" s="1" t="s">
        <v>4194</v>
      </c>
      <c r="S115" s="1" t="s">
        <v>4089</v>
      </c>
      <c r="T115" s="1" t="s">
        <v>37</v>
      </c>
      <c r="U115" s="1" t="s">
        <v>37</v>
      </c>
      <c r="V115" s="1" t="s">
        <v>37</v>
      </c>
      <c r="W115" s="1" t="s">
        <v>37</v>
      </c>
      <c r="X115" s="1" t="s">
        <v>37</v>
      </c>
      <c r="Y115" s="1" t="s">
        <v>37</v>
      </c>
      <c r="Z115" s="1" t="s">
        <v>37</v>
      </c>
    </row>
    <row r="116" spans="1:26">
      <c r="A116" s="1" t="s">
        <v>2418</v>
      </c>
      <c r="B116" s="1" t="s">
        <v>2387</v>
      </c>
      <c r="C116" s="1" t="s">
        <v>2419</v>
      </c>
      <c r="D116" s="1" t="s">
        <v>1998</v>
      </c>
      <c r="E116" s="1" t="s">
        <v>2420</v>
      </c>
      <c r="F116" s="1" t="s">
        <v>42</v>
      </c>
      <c r="G116" s="1" t="s">
        <v>43</v>
      </c>
      <c r="H116" s="1" t="s">
        <v>33</v>
      </c>
      <c r="I116" s="1" t="s">
        <v>34</v>
      </c>
      <c r="J116" s="1" t="s">
        <v>35</v>
      </c>
      <c r="K116" s="1"/>
      <c r="L116" s="1" t="s">
        <v>37</v>
      </c>
      <c r="M116" s="1" t="s">
        <v>4060</v>
      </c>
      <c r="N116" s="1" t="s">
        <v>4311</v>
      </c>
      <c r="O116" s="1" t="s">
        <v>4109</v>
      </c>
      <c r="P116" s="1" t="s">
        <v>4502</v>
      </c>
      <c r="Q116" s="1" t="s">
        <v>4202</v>
      </c>
      <c r="R116" s="1" t="s">
        <v>4088</v>
      </c>
      <c r="S116" s="1" t="s">
        <v>4089</v>
      </c>
      <c r="T116" s="1" t="s">
        <v>37</v>
      </c>
      <c r="U116" s="1" t="s">
        <v>37</v>
      </c>
      <c r="V116" s="1" t="s">
        <v>37</v>
      </c>
      <c r="W116" s="1" t="s">
        <v>37</v>
      </c>
      <c r="X116" s="1" t="s">
        <v>37</v>
      </c>
      <c r="Y116" s="1" t="s">
        <v>3973</v>
      </c>
      <c r="Z116" s="1" t="s">
        <v>37</v>
      </c>
    </row>
    <row r="117" spans="1:26">
      <c r="A117" s="1" t="s">
        <v>1403</v>
      </c>
      <c r="B117" s="1" t="s">
        <v>1400</v>
      </c>
      <c r="C117" s="1" t="s">
        <v>1404</v>
      </c>
      <c r="D117" s="1"/>
      <c r="E117" s="1" t="s">
        <v>1405</v>
      </c>
      <c r="F117" s="1" t="s">
        <v>42</v>
      </c>
      <c r="G117" s="1" t="s">
        <v>43</v>
      </c>
      <c r="H117" s="1" t="s">
        <v>33</v>
      </c>
      <c r="I117" s="1" t="s">
        <v>34</v>
      </c>
      <c r="J117" s="1" t="s">
        <v>35</v>
      </c>
      <c r="K117" s="1" t="s">
        <v>44</v>
      </c>
      <c r="L117" s="1" t="s">
        <v>37</v>
      </c>
      <c r="M117" s="1" t="s">
        <v>4085</v>
      </c>
      <c r="N117" s="1" t="s">
        <v>4296</v>
      </c>
      <c r="O117" s="1" t="s">
        <v>4192</v>
      </c>
      <c r="P117" s="1" t="s">
        <v>4063</v>
      </c>
      <c r="Q117" s="1" t="s">
        <v>4202</v>
      </c>
      <c r="R117" s="1" t="s">
        <v>4088</v>
      </c>
      <c r="S117" s="1" t="s">
        <v>4089</v>
      </c>
      <c r="T117" s="1" t="s">
        <v>37</v>
      </c>
      <c r="U117" s="1" t="s">
        <v>37</v>
      </c>
      <c r="V117" s="1" t="s">
        <v>3973</v>
      </c>
      <c r="W117" s="1" t="s">
        <v>37</v>
      </c>
      <c r="X117" s="1" t="s">
        <v>37</v>
      </c>
      <c r="Y117" s="1" t="s">
        <v>3973</v>
      </c>
      <c r="Z117" s="1" t="s">
        <v>37</v>
      </c>
    </row>
    <row r="118" spans="1:26">
      <c r="A118" s="1" t="s">
        <v>3353</v>
      </c>
      <c r="B118" s="1" t="s">
        <v>3354</v>
      </c>
      <c r="C118" s="1" t="s">
        <v>1709</v>
      </c>
      <c r="D118" s="1"/>
      <c r="E118" s="1" t="s">
        <v>894</v>
      </c>
      <c r="F118" s="1" t="s">
        <v>42</v>
      </c>
      <c r="G118" s="1" t="s">
        <v>43</v>
      </c>
      <c r="H118" s="1" t="s">
        <v>33</v>
      </c>
      <c r="I118" s="1" t="s">
        <v>34</v>
      </c>
      <c r="J118" s="1" t="s">
        <v>35</v>
      </c>
      <c r="K118" s="1" t="s">
        <v>44</v>
      </c>
      <c r="L118" s="1" t="s">
        <v>37</v>
      </c>
      <c r="M118" s="1" t="s">
        <v>4090</v>
      </c>
      <c r="N118" s="1" t="s">
        <v>4134</v>
      </c>
      <c r="O118" s="1" t="s">
        <v>4201</v>
      </c>
      <c r="P118" s="1" t="s">
        <v>4132</v>
      </c>
      <c r="Q118" s="1" t="s">
        <v>4451</v>
      </c>
      <c r="R118" s="1" t="s">
        <v>4025</v>
      </c>
      <c r="S118" s="1" t="s">
        <v>4252</v>
      </c>
      <c r="T118" s="1" t="s">
        <v>37</v>
      </c>
      <c r="U118" s="1" t="s">
        <v>37</v>
      </c>
      <c r="V118" s="1" t="s">
        <v>37</v>
      </c>
      <c r="W118" s="1" t="s">
        <v>37</v>
      </c>
      <c r="X118" s="1" t="s">
        <v>37</v>
      </c>
      <c r="Y118" s="1" t="s">
        <v>3973</v>
      </c>
      <c r="Z118" s="1" t="s">
        <v>37</v>
      </c>
    </row>
    <row r="119" spans="1:26">
      <c r="A119" s="1" t="s">
        <v>2824</v>
      </c>
      <c r="B119" s="1" t="s">
        <v>2825</v>
      </c>
      <c r="C119" s="1" t="s">
        <v>2826</v>
      </c>
      <c r="D119" s="1"/>
      <c r="E119" s="1" t="s">
        <v>2827</v>
      </c>
      <c r="F119" s="1" t="s">
        <v>42</v>
      </c>
      <c r="G119" s="1" t="s">
        <v>43</v>
      </c>
      <c r="H119" s="1" t="s">
        <v>33</v>
      </c>
      <c r="I119" s="1" t="s">
        <v>34</v>
      </c>
      <c r="J119" s="1" t="s">
        <v>35</v>
      </c>
      <c r="K119" s="1"/>
      <c r="L119" s="1" t="s">
        <v>37</v>
      </c>
      <c r="M119" s="1" t="s">
        <v>4060</v>
      </c>
      <c r="N119" s="1" t="s">
        <v>4061</v>
      </c>
      <c r="O119" s="1" t="s">
        <v>4109</v>
      </c>
      <c r="P119" s="1" t="s">
        <v>4180</v>
      </c>
      <c r="Q119" s="1" t="s">
        <v>4130</v>
      </c>
      <c r="R119" s="1" t="s">
        <v>4088</v>
      </c>
      <c r="S119" s="1" t="s">
        <v>4089</v>
      </c>
      <c r="T119" s="1" t="s">
        <v>37</v>
      </c>
      <c r="U119" s="1" t="s">
        <v>37</v>
      </c>
      <c r="V119" s="1" t="s">
        <v>37</v>
      </c>
      <c r="W119" s="1" t="s">
        <v>37</v>
      </c>
      <c r="X119" s="1" t="s">
        <v>37</v>
      </c>
      <c r="Y119" s="1" t="s">
        <v>37</v>
      </c>
      <c r="Z119" s="1" t="s">
        <v>37</v>
      </c>
    </row>
    <row r="120" spans="1:26">
      <c r="A120" s="1" t="s">
        <v>2479</v>
      </c>
      <c r="B120" s="1" t="s">
        <v>2480</v>
      </c>
      <c r="C120" s="1" t="s">
        <v>1150</v>
      </c>
      <c r="D120" s="1" t="s">
        <v>2481</v>
      </c>
      <c r="E120" s="1" t="s">
        <v>2482</v>
      </c>
      <c r="F120" s="1" t="s">
        <v>42</v>
      </c>
      <c r="G120" s="1" t="s">
        <v>43</v>
      </c>
      <c r="H120" s="1" t="s">
        <v>40</v>
      </c>
      <c r="I120" s="1" t="s">
        <v>34</v>
      </c>
      <c r="J120" s="1" t="s">
        <v>35</v>
      </c>
      <c r="K120" s="1" t="s">
        <v>2483</v>
      </c>
      <c r="L120" s="1" t="s">
        <v>4190</v>
      </c>
      <c r="M120" s="1" t="s">
        <v>4013</v>
      </c>
      <c r="N120" s="1" t="s">
        <v>4033</v>
      </c>
      <c r="O120" s="1" t="s">
        <v>4022</v>
      </c>
      <c r="P120" s="1" t="s">
        <v>4132</v>
      </c>
      <c r="Q120" s="1" t="s">
        <v>4503</v>
      </c>
      <c r="R120" s="1" t="s">
        <v>4194</v>
      </c>
      <c r="S120" s="1" t="s">
        <v>4347</v>
      </c>
      <c r="T120" s="1" t="s">
        <v>37</v>
      </c>
      <c r="U120" s="1" t="s">
        <v>37</v>
      </c>
      <c r="V120" s="1" t="s">
        <v>37</v>
      </c>
      <c r="W120" s="1" t="s">
        <v>37</v>
      </c>
      <c r="X120" s="1" t="s">
        <v>37</v>
      </c>
      <c r="Y120" s="1" t="s">
        <v>37</v>
      </c>
      <c r="Z120" s="1" t="s">
        <v>37</v>
      </c>
    </row>
    <row r="121" spans="1:26">
      <c r="A121" s="1" t="s">
        <v>1736</v>
      </c>
      <c r="B121" s="1" t="s">
        <v>1737</v>
      </c>
      <c r="C121" s="1" t="s">
        <v>173</v>
      </c>
      <c r="D121" s="1"/>
      <c r="E121" s="1" t="s">
        <v>1738</v>
      </c>
      <c r="F121" s="1" t="s">
        <v>31</v>
      </c>
      <c r="G121" s="1" t="s">
        <v>43</v>
      </c>
      <c r="H121" s="1" t="s">
        <v>33</v>
      </c>
      <c r="I121" s="1" t="s">
        <v>34</v>
      </c>
      <c r="J121" s="1" t="s">
        <v>35</v>
      </c>
      <c r="K121" s="1" t="s">
        <v>44</v>
      </c>
      <c r="L121" s="1" t="s">
        <v>37</v>
      </c>
      <c r="M121" s="1" t="s">
        <v>4212</v>
      </c>
      <c r="N121" s="1" t="s">
        <v>4128</v>
      </c>
      <c r="O121" s="1" t="s">
        <v>4015</v>
      </c>
      <c r="P121" s="1" t="s">
        <v>4180</v>
      </c>
      <c r="Q121" s="1" t="s">
        <v>4136</v>
      </c>
      <c r="R121" s="1" t="s">
        <v>4054</v>
      </c>
      <c r="S121" s="1" t="s">
        <v>4055</v>
      </c>
      <c r="T121" s="1" t="s">
        <v>37</v>
      </c>
      <c r="U121" s="1" t="s">
        <v>37</v>
      </c>
      <c r="V121" s="1" t="s">
        <v>37</v>
      </c>
      <c r="W121" s="1" t="s">
        <v>37</v>
      </c>
      <c r="X121" s="1" t="s">
        <v>37</v>
      </c>
      <c r="Y121" s="1" t="s">
        <v>3973</v>
      </c>
      <c r="Z121" s="1" t="s">
        <v>37</v>
      </c>
    </row>
    <row r="122" spans="1:26">
      <c r="A122" s="1" t="s">
        <v>3786</v>
      </c>
      <c r="B122" s="1" t="s">
        <v>3787</v>
      </c>
      <c r="C122" s="1" t="s">
        <v>3788</v>
      </c>
      <c r="D122" s="1" t="s">
        <v>239</v>
      </c>
      <c r="E122" s="1" t="s">
        <v>3789</v>
      </c>
      <c r="F122" s="1" t="s">
        <v>31</v>
      </c>
      <c r="G122" s="1" t="s">
        <v>43</v>
      </c>
      <c r="H122" s="1" t="s">
        <v>33</v>
      </c>
      <c r="I122" s="1" t="s">
        <v>34</v>
      </c>
      <c r="J122" s="1" t="s">
        <v>35</v>
      </c>
      <c r="K122" s="1" t="s">
        <v>44</v>
      </c>
      <c r="L122" s="1" t="s">
        <v>37</v>
      </c>
      <c r="M122" s="1" t="s">
        <v>4305</v>
      </c>
      <c r="N122" s="1" t="s">
        <v>4288</v>
      </c>
      <c r="O122" s="1" t="s">
        <v>4192</v>
      </c>
      <c r="P122" s="1" t="s">
        <v>4173</v>
      </c>
      <c r="Q122" s="1" t="s">
        <v>4290</v>
      </c>
      <c r="R122" s="1" t="s">
        <v>4208</v>
      </c>
      <c r="S122" s="1" t="s">
        <v>4239</v>
      </c>
      <c r="T122" s="1" t="s">
        <v>37</v>
      </c>
      <c r="U122" s="1" t="s">
        <v>37</v>
      </c>
      <c r="V122" s="1" t="s">
        <v>37</v>
      </c>
      <c r="W122" s="1" t="s">
        <v>37</v>
      </c>
      <c r="X122" s="1" t="s">
        <v>37</v>
      </c>
      <c r="Y122" s="1" t="s">
        <v>37</v>
      </c>
      <c r="Z122" s="1" t="s">
        <v>37</v>
      </c>
    </row>
    <row r="123" spans="1:26">
      <c r="A123" s="1" t="s">
        <v>1054</v>
      </c>
      <c r="B123" s="1" t="s">
        <v>1055</v>
      </c>
      <c r="C123" s="1" t="s">
        <v>900</v>
      </c>
      <c r="D123" s="1"/>
      <c r="E123" s="1" t="s">
        <v>1056</v>
      </c>
      <c r="F123" s="1" t="s">
        <v>42</v>
      </c>
      <c r="G123" s="1" t="s">
        <v>43</v>
      </c>
      <c r="H123" s="1" t="s">
        <v>33</v>
      </c>
      <c r="I123" s="1" t="s">
        <v>34</v>
      </c>
      <c r="J123" s="1" t="s">
        <v>35</v>
      </c>
      <c r="K123" s="1"/>
      <c r="L123" s="1" t="s">
        <v>37</v>
      </c>
      <c r="M123" s="1" t="s">
        <v>4013</v>
      </c>
      <c r="N123" s="1" t="s">
        <v>4021</v>
      </c>
      <c r="O123" s="1" t="s">
        <v>4109</v>
      </c>
      <c r="P123" s="1" t="s">
        <v>4173</v>
      </c>
      <c r="Q123" s="1" t="s">
        <v>4093</v>
      </c>
      <c r="R123" s="1" t="s">
        <v>4088</v>
      </c>
      <c r="S123" s="1" t="s">
        <v>4089</v>
      </c>
      <c r="T123" s="1" t="s">
        <v>37</v>
      </c>
      <c r="U123" s="1" t="s">
        <v>37</v>
      </c>
      <c r="V123" s="1" t="s">
        <v>37</v>
      </c>
      <c r="W123" s="1" t="s">
        <v>37</v>
      </c>
      <c r="X123" s="1" t="s">
        <v>37</v>
      </c>
      <c r="Y123" s="1" t="s">
        <v>37</v>
      </c>
      <c r="Z123" s="1" t="s">
        <v>37</v>
      </c>
    </row>
    <row r="124" spans="1:26">
      <c r="A124" s="1" t="s">
        <v>2151</v>
      </c>
      <c r="B124" s="1" t="s">
        <v>2152</v>
      </c>
      <c r="C124" s="1" t="s">
        <v>551</v>
      </c>
      <c r="D124" s="1" t="s">
        <v>682</v>
      </c>
      <c r="E124" s="1" t="s">
        <v>1104</v>
      </c>
      <c r="F124" s="1" t="s">
        <v>31</v>
      </c>
      <c r="G124" s="1" t="s">
        <v>43</v>
      </c>
      <c r="H124" s="1" t="s">
        <v>40</v>
      </c>
      <c r="I124" s="1" t="s">
        <v>36</v>
      </c>
      <c r="J124" s="1" t="s">
        <v>56</v>
      </c>
      <c r="K124" s="1" t="s">
        <v>36</v>
      </c>
      <c r="L124" s="1" t="s">
        <v>37</v>
      </c>
      <c r="M124" s="1" t="s">
        <v>4060</v>
      </c>
      <c r="N124" s="1" t="s">
        <v>4179</v>
      </c>
      <c r="O124" s="1" t="s">
        <v>4103</v>
      </c>
      <c r="P124" s="1" t="s">
        <v>4137</v>
      </c>
      <c r="Q124" s="1" t="s">
        <v>4093</v>
      </c>
      <c r="R124" s="1" t="s">
        <v>4208</v>
      </c>
      <c r="S124" s="1" t="s">
        <v>4026</v>
      </c>
      <c r="T124" s="1" t="s">
        <v>37</v>
      </c>
      <c r="U124" s="1" t="s">
        <v>37</v>
      </c>
      <c r="V124" s="1" t="s">
        <v>37</v>
      </c>
      <c r="W124" s="1" t="s">
        <v>37</v>
      </c>
      <c r="X124" s="1" t="s">
        <v>37</v>
      </c>
      <c r="Y124" s="1" t="s">
        <v>37</v>
      </c>
      <c r="Z124" s="1" t="s">
        <v>37</v>
      </c>
    </row>
    <row r="125" spans="1:26">
      <c r="A125" s="1" t="s">
        <v>729</v>
      </c>
      <c r="B125" s="1" t="s">
        <v>726</v>
      </c>
      <c r="C125" s="1" t="s">
        <v>730</v>
      </c>
      <c r="D125" s="1"/>
      <c r="E125" s="1" t="s">
        <v>731</v>
      </c>
      <c r="F125" s="1" t="s">
        <v>42</v>
      </c>
      <c r="G125" s="1" t="s">
        <v>43</v>
      </c>
      <c r="H125" s="1" t="s">
        <v>33</v>
      </c>
      <c r="I125" s="1" t="s">
        <v>34</v>
      </c>
      <c r="J125" s="1" t="s">
        <v>35</v>
      </c>
      <c r="K125" s="1"/>
      <c r="L125" s="1" t="s">
        <v>37</v>
      </c>
      <c r="M125" s="1" t="s">
        <v>4060</v>
      </c>
      <c r="N125" s="1" t="s">
        <v>4061</v>
      </c>
      <c r="O125" s="1" t="s">
        <v>4062</v>
      </c>
      <c r="P125" s="1" t="s">
        <v>4063</v>
      </c>
      <c r="Q125" s="1" t="s">
        <v>4064</v>
      </c>
      <c r="R125" s="1" t="s">
        <v>4088</v>
      </c>
      <c r="S125" s="1" t="s">
        <v>4089</v>
      </c>
      <c r="T125" s="1" t="s">
        <v>37</v>
      </c>
      <c r="U125" s="1" t="s">
        <v>37</v>
      </c>
      <c r="V125" s="1" t="s">
        <v>3973</v>
      </c>
      <c r="W125" s="1" t="s">
        <v>37</v>
      </c>
      <c r="X125" s="1" t="s">
        <v>37</v>
      </c>
      <c r="Y125" s="1" t="s">
        <v>37</v>
      </c>
      <c r="Z125" s="1" t="s">
        <v>37</v>
      </c>
    </row>
    <row r="126" spans="1:26">
      <c r="A126" s="1" t="s">
        <v>4408</v>
      </c>
      <c r="B126" s="1" t="s">
        <v>4409</v>
      </c>
      <c r="C126" s="1" t="s">
        <v>2355</v>
      </c>
      <c r="D126" s="1" t="s">
        <v>4410</v>
      </c>
      <c r="E126" s="1" t="s">
        <v>4411</v>
      </c>
      <c r="F126" s="1" t="s">
        <v>42</v>
      </c>
      <c r="G126" s="1" t="s">
        <v>43</v>
      </c>
      <c r="H126" s="1" t="s">
        <v>40</v>
      </c>
      <c r="I126" s="1" t="s">
        <v>36</v>
      </c>
      <c r="J126" s="1" t="s">
        <v>56</v>
      </c>
      <c r="K126" s="1" t="s">
        <v>36</v>
      </c>
      <c r="L126" s="1" t="s">
        <v>37</v>
      </c>
      <c r="M126" s="1" t="s">
        <v>4249</v>
      </c>
      <c r="N126" s="1" t="s">
        <v>4296</v>
      </c>
      <c r="O126" s="1" t="s">
        <v>4600</v>
      </c>
      <c r="P126" s="1" t="s">
        <v>4035</v>
      </c>
      <c r="Q126" s="1" t="s">
        <v>4064</v>
      </c>
      <c r="R126" s="1" t="s">
        <v>4088</v>
      </c>
      <c r="S126" s="1" t="s">
        <v>4089</v>
      </c>
      <c r="T126" s="1" t="s">
        <v>37</v>
      </c>
      <c r="U126" s="1" t="s">
        <v>37</v>
      </c>
      <c r="V126" s="1" t="s">
        <v>37</v>
      </c>
      <c r="W126" s="1" t="s">
        <v>37</v>
      </c>
      <c r="X126" s="1" t="s">
        <v>37</v>
      </c>
      <c r="Y126" s="1" t="s">
        <v>37</v>
      </c>
      <c r="Z126" s="1" t="s">
        <v>37</v>
      </c>
    </row>
    <row r="127" spans="1:26">
      <c r="A127" s="1" t="s">
        <v>2665</v>
      </c>
      <c r="B127" s="1" t="s">
        <v>2666</v>
      </c>
      <c r="C127" s="1" t="s">
        <v>263</v>
      </c>
      <c r="D127" s="1" t="s">
        <v>2667</v>
      </c>
      <c r="E127" s="1" t="s">
        <v>1236</v>
      </c>
      <c r="F127" s="1" t="s">
        <v>42</v>
      </c>
      <c r="G127" s="1" t="s">
        <v>43</v>
      </c>
      <c r="H127" s="1" t="s">
        <v>40</v>
      </c>
      <c r="I127" s="1" t="s">
        <v>355</v>
      </c>
      <c r="J127" s="1" t="s">
        <v>56</v>
      </c>
      <c r="K127" s="1" t="s">
        <v>355</v>
      </c>
      <c r="L127" s="1" t="s">
        <v>37</v>
      </c>
      <c r="M127" s="1" t="s">
        <v>4205</v>
      </c>
      <c r="N127" s="1" t="s">
        <v>4134</v>
      </c>
      <c r="O127" s="1" t="s">
        <v>4201</v>
      </c>
      <c r="P127" s="1" t="s">
        <v>4110</v>
      </c>
      <c r="Q127" s="1" t="s">
        <v>4290</v>
      </c>
      <c r="R127" s="1" t="s">
        <v>4088</v>
      </c>
      <c r="S127" s="1" t="s">
        <v>4089</v>
      </c>
      <c r="T127" s="1" t="s">
        <v>37</v>
      </c>
      <c r="U127" s="1" t="s">
        <v>37</v>
      </c>
      <c r="V127" s="1" t="s">
        <v>37</v>
      </c>
      <c r="W127" s="1" t="s">
        <v>37</v>
      </c>
      <c r="X127" s="1" t="s">
        <v>37</v>
      </c>
      <c r="Y127" s="1" t="s">
        <v>37</v>
      </c>
      <c r="Z127" s="1" t="s">
        <v>37</v>
      </c>
    </row>
    <row r="128" spans="1:26">
      <c r="A128" s="1" t="s">
        <v>3836</v>
      </c>
      <c r="B128" s="1" t="s">
        <v>3837</v>
      </c>
      <c r="C128" s="1" t="s">
        <v>87</v>
      </c>
      <c r="D128" s="1" t="s">
        <v>358</v>
      </c>
      <c r="E128" s="1" t="s">
        <v>3511</v>
      </c>
      <c r="F128" s="1" t="s">
        <v>31</v>
      </c>
      <c r="G128" s="1" t="s">
        <v>43</v>
      </c>
      <c r="H128" s="1" t="s">
        <v>40</v>
      </c>
      <c r="I128" s="1" t="s">
        <v>34</v>
      </c>
      <c r="J128" s="1" t="s">
        <v>35</v>
      </c>
      <c r="K128" s="1" t="s">
        <v>36</v>
      </c>
      <c r="L128" s="1" t="s">
        <v>4190</v>
      </c>
      <c r="M128" s="1" t="s">
        <v>4085</v>
      </c>
      <c r="N128" s="1" t="s">
        <v>4282</v>
      </c>
      <c r="O128" s="1" t="s">
        <v>4271</v>
      </c>
      <c r="P128" s="1" t="s">
        <v>4251</v>
      </c>
      <c r="Q128" s="1" t="s">
        <v>4300</v>
      </c>
      <c r="R128" s="1" t="s">
        <v>4194</v>
      </c>
      <c r="S128" s="1" t="s">
        <v>4160</v>
      </c>
      <c r="T128" s="1" t="s">
        <v>4522</v>
      </c>
      <c r="U128" s="1" t="s">
        <v>37</v>
      </c>
      <c r="V128" s="1" t="s">
        <v>37</v>
      </c>
      <c r="W128" s="1" t="s">
        <v>37</v>
      </c>
      <c r="X128" s="1" t="s">
        <v>37</v>
      </c>
      <c r="Y128" s="1" t="s">
        <v>37</v>
      </c>
      <c r="Z128" s="1" t="s">
        <v>37</v>
      </c>
    </row>
    <row r="129" spans="1:26">
      <c r="A129" s="1" t="s">
        <v>141</v>
      </c>
      <c r="B129" s="1" t="s">
        <v>137</v>
      </c>
      <c r="C129" s="1" t="s">
        <v>91</v>
      </c>
      <c r="D129" s="1"/>
      <c r="E129" s="1" t="s">
        <v>142</v>
      </c>
      <c r="F129" s="1" t="s">
        <v>31</v>
      </c>
      <c r="G129" s="1" t="s">
        <v>43</v>
      </c>
      <c r="H129" s="1" t="s">
        <v>33</v>
      </c>
      <c r="I129" s="1" t="s">
        <v>34</v>
      </c>
      <c r="J129" s="1" t="s">
        <v>35</v>
      </c>
      <c r="K129" s="1" t="s">
        <v>44</v>
      </c>
      <c r="L129" s="1" t="s">
        <v>37</v>
      </c>
      <c r="M129" s="1" t="s">
        <v>4060</v>
      </c>
      <c r="N129" s="1" t="s">
        <v>4128</v>
      </c>
      <c r="O129" s="1" t="s">
        <v>4129</v>
      </c>
      <c r="P129" s="1" t="s">
        <v>4110</v>
      </c>
      <c r="Q129" s="1" t="s">
        <v>4130</v>
      </c>
      <c r="R129" s="1" t="s">
        <v>4088</v>
      </c>
      <c r="S129" s="1" t="s">
        <v>4089</v>
      </c>
      <c r="T129" s="1" t="s">
        <v>37</v>
      </c>
      <c r="U129" s="1" t="s">
        <v>37</v>
      </c>
      <c r="V129" s="1" t="s">
        <v>37</v>
      </c>
      <c r="W129" s="1" t="s">
        <v>37</v>
      </c>
      <c r="X129" s="1" t="s">
        <v>3973</v>
      </c>
      <c r="Y129" s="1" t="s">
        <v>37</v>
      </c>
      <c r="Z129" s="1" t="s">
        <v>37</v>
      </c>
    </row>
    <row r="130" spans="1:26">
      <c r="A130" s="1" t="s">
        <v>1148</v>
      </c>
      <c r="B130" s="1" t="s">
        <v>1149</v>
      </c>
      <c r="C130" s="1" t="s">
        <v>1150</v>
      </c>
      <c r="D130" s="1" t="s">
        <v>1151</v>
      </c>
      <c r="E130" s="1" t="s">
        <v>84</v>
      </c>
      <c r="F130" s="1" t="s">
        <v>42</v>
      </c>
      <c r="G130" s="1" t="s">
        <v>43</v>
      </c>
      <c r="H130" s="1" t="s">
        <v>40</v>
      </c>
      <c r="I130" s="1" t="s">
        <v>34</v>
      </c>
      <c r="J130" s="1" t="s">
        <v>35</v>
      </c>
      <c r="K130" s="1" t="s">
        <v>36</v>
      </c>
      <c r="L130" s="1" t="s">
        <v>37</v>
      </c>
      <c r="M130" s="1" t="s">
        <v>4295</v>
      </c>
      <c r="N130" s="1" t="s">
        <v>4296</v>
      </c>
      <c r="O130" s="1" t="s">
        <v>4270</v>
      </c>
      <c r="P130" s="1" t="s">
        <v>4035</v>
      </c>
      <c r="Q130" s="1" t="s">
        <v>4425</v>
      </c>
      <c r="R130" s="1" t="s">
        <v>4208</v>
      </c>
      <c r="S130" s="1" t="s">
        <v>4026</v>
      </c>
      <c r="T130" s="1" t="s">
        <v>37</v>
      </c>
      <c r="U130" s="1" t="s">
        <v>37</v>
      </c>
      <c r="V130" s="1" t="s">
        <v>37</v>
      </c>
      <c r="W130" s="1" t="s">
        <v>37</v>
      </c>
      <c r="X130" s="1" t="s">
        <v>37</v>
      </c>
      <c r="Y130" s="1" t="s">
        <v>37</v>
      </c>
      <c r="Z130" s="1" t="s">
        <v>37</v>
      </c>
    </row>
    <row r="131" spans="1:26">
      <c r="A131" s="1" t="s">
        <v>2715</v>
      </c>
      <c r="B131" s="1" t="s">
        <v>2716</v>
      </c>
      <c r="C131" s="1" t="s">
        <v>263</v>
      </c>
      <c r="D131" s="1" t="s">
        <v>375</v>
      </c>
      <c r="E131" s="1" t="s">
        <v>2717</v>
      </c>
      <c r="F131" s="1" t="s">
        <v>31</v>
      </c>
      <c r="G131" s="1" t="s">
        <v>43</v>
      </c>
      <c r="H131" s="1" t="s">
        <v>33</v>
      </c>
      <c r="I131" s="1" t="s">
        <v>34</v>
      </c>
      <c r="J131" s="1" t="s">
        <v>35</v>
      </c>
      <c r="K131" s="1" t="s">
        <v>44</v>
      </c>
      <c r="L131" s="1" t="s">
        <v>37</v>
      </c>
      <c r="M131" s="1" t="s">
        <v>4143</v>
      </c>
      <c r="N131" s="1" t="s">
        <v>4296</v>
      </c>
      <c r="O131" s="1" t="s">
        <v>4109</v>
      </c>
      <c r="P131" s="1" t="s">
        <v>4137</v>
      </c>
      <c r="Q131" s="1" t="s">
        <v>4024</v>
      </c>
      <c r="R131" s="1" t="s">
        <v>4088</v>
      </c>
      <c r="S131" s="1" t="s">
        <v>4089</v>
      </c>
      <c r="T131" s="1" t="s">
        <v>37</v>
      </c>
      <c r="U131" s="1" t="s">
        <v>37</v>
      </c>
      <c r="V131" s="1" t="s">
        <v>37</v>
      </c>
      <c r="W131" s="1" t="s">
        <v>37</v>
      </c>
      <c r="X131" s="1" t="s">
        <v>37</v>
      </c>
      <c r="Y131" s="1" t="s">
        <v>37</v>
      </c>
      <c r="Z131" s="1" t="s">
        <v>37</v>
      </c>
    </row>
    <row r="132" spans="1:26">
      <c r="A132" s="1" t="s">
        <v>1457</v>
      </c>
      <c r="B132" s="1" t="s">
        <v>1454</v>
      </c>
      <c r="C132" s="1" t="s">
        <v>1458</v>
      </c>
      <c r="D132" s="1" t="s">
        <v>1459</v>
      </c>
      <c r="E132" s="1" t="s">
        <v>256</v>
      </c>
      <c r="F132" s="1" t="s">
        <v>42</v>
      </c>
      <c r="G132" s="1" t="s">
        <v>43</v>
      </c>
      <c r="H132" s="1" t="s">
        <v>33</v>
      </c>
      <c r="I132" s="1" t="s">
        <v>34</v>
      </c>
      <c r="J132" s="1" t="s">
        <v>35</v>
      </c>
      <c r="K132" s="1" t="s">
        <v>44</v>
      </c>
      <c r="L132" s="1" t="s">
        <v>37</v>
      </c>
      <c r="M132" s="1" t="s">
        <v>4205</v>
      </c>
      <c r="N132" s="1" t="s">
        <v>4142</v>
      </c>
      <c r="O132" s="1" t="s">
        <v>4192</v>
      </c>
      <c r="P132" s="1" t="s">
        <v>4035</v>
      </c>
      <c r="Q132" s="1" t="s">
        <v>4136</v>
      </c>
      <c r="R132" s="1" t="s">
        <v>4018</v>
      </c>
      <c r="S132" s="1" t="s">
        <v>4019</v>
      </c>
      <c r="T132" s="1" t="s">
        <v>37</v>
      </c>
      <c r="U132" s="1" t="s">
        <v>37</v>
      </c>
      <c r="V132" s="1" t="s">
        <v>37</v>
      </c>
      <c r="W132" s="1" t="s">
        <v>37</v>
      </c>
      <c r="X132" s="1" t="s">
        <v>37</v>
      </c>
      <c r="Y132" s="1" t="s">
        <v>37</v>
      </c>
      <c r="Z132" s="1" t="s">
        <v>37</v>
      </c>
    </row>
    <row r="133" spans="1:26">
      <c r="A133" s="1" t="s">
        <v>1464</v>
      </c>
      <c r="B133" s="1" t="s">
        <v>1454</v>
      </c>
      <c r="C133" s="1" t="s">
        <v>1465</v>
      </c>
      <c r="D133" s="1" t="s">
        <v>833</v>
      </c>
      <c r="E133" s="1" t="s">
        <v>256</v>
      </c>
      <c r="F133" s="1" t="s">
        <v>31</v>
      </c>
      <c r="G133" s="1" t="s">
        <v>43</v>
      </c>
      <c r="H133" s="1" t="s">
        <v>33</v>
      </c>
      <c r="I133" s="1" t="s">
        <v>34</v>
      </c>
      <c r="J133" s="1" t="s">
        <v>35</v>
      </c>
      <c r="K133" s="1" t="s">
        <v>44</v>
      </c>
      <c r="L133" s="1" t="s">
        <v>37</v>
      </c>
      <c r="M133" s="1" t="s">
        <v>4108</v>
      </c>
      <c r="N133" s="1" t="s">
        <v>4134</v>
      </c>
      <c r="O133" s="1" t="s">
        <v>4062</v>
      </c>
      <c r="P133" s="1" t="s">
        <v>4063</v>
      </c>
      <c r="Q133" s="1" t="s">
        <v>4136</v>
      </c>
      <c r="R133" s="1" t="s">
        <v>4025</v>
      </c>
      <c r="S133" s="1" t="s">
        <v>4160</v>
      </c>
      <c r="T133" s="1" t="s">
        <v>37</v>
      </c>
      <c r="U133" s="1" t="s">
        <v>37</v>
      </c>
      <c r="V133" s="1" t="s">
        <v>3973</v>
      </c>
      <c r="W133" s="1" t="s">
        <v>37</v>
      </c>
      <c r="X133" s="1" t="s">
        <v>37</v>
      </c>
      <c r="Y133" s="1" t="s">
        <v>37</v>
      </c>
      <c r="Z133" s="1" t="s">
        <v>37</v>
      </c>
    </row>
    <row r="134" spans="1:26">
      <c r="A134" s="1" t="s">
        <v>3121</v>
      </c>
      <c r="B134" s="1" t="s">
        <v>3122</v>
      </c>
      <c r="C134" s="1" t="s">
        <v>628</v>
      </c>
      <c r="D134" s="1"/>
      <c r="E134" s="1" t="s">
        <v>3123</v>
      </c>
      <c r="F134" s="1" t="s">
        <v>31</v>
      </c>
      <c r="G134" s="1" t="s">
        <v>50</v>
      </c>
      <c r="H134" s="1" t="s">
        <v>33</v>
      </c>
      <c r="I134" s="1" t="s">
        <v>34</v>
      </c>
      <c r="J134" s="1" t="s">
        <v>35</v>
      </c>
      <c r="K134" s="1" t="s">
        <v>44</v>
      </c>
      <c r="L134" s="1" t="s">
        <v>37</v>
      </c>
      <c r="M134" s="1" t="s">
        <v>4167</v>
      </c>
      <c r="N134" s="1" t="s">
        <v>4253</v>
      </c>
      <c r="O134" s="1" t="s">
        <v>4168</v>
      </c>
      <c r="P134" s="1" t="s">
        <v>4042</v>
      </c>
      <c r="Q134" s="1" t="s">
        <v>4082</v>
      </c>
      <c r="R134" s="1" t="s">
        <v>4018</v>
      </c>
      <c r="S134" s="1" t="s">
        <v>4171</v>
      </c>
      <c r="T134" s="1" t="s">
        <v>37</v>
      </c>
      <c r="U134" s="1" t="s">
        <v>37</v>
      </c>
      <c r="V134" s="1" t="s">
        <v>37</v>
      </c>
      <c r="W134" s="1" t="s">
        <v>37</v>
      </c>
      <c r="X134" s="1" t="s">
        <v>37</v>
      </c>
      <c r="Y134" s="1" t="s">
        <v>37</v>
      </c>
      <c r="Z134" s="1" t="s">
        <v>37</v>
      </c>
    </row>
    <row r="135" spans="1:26">
      <c r="A135" s="1" t="s">
        <v>204</v>
      </c>
      <c r="B135" s="1" t="s">
        <v>205</v>
      </c>
      <c r="C135" s="1" t="s">
        <v>206</v>
      </c>
      <c r="D135" s="1" t="s">
        <v>207</v>
      </c>
      <c r="E135" s="1" t="s">
        <v>208</v>
      </c>
      <c r="F135" s="1" t="s">
        <v>42</v>
      </c>
      <c r="G135" s="1" t="s">
        <v>43</v>
      </c>
      <c r="H135" s="1" t="s">
        <v>33</v>
      </c>
      <c r="I135" s="1" t="s">
        <v>34</v>
      </c>
      <c r="J135" s="1" t="s">
        <v>35</v>
      </c>
      <c r="K135" s="1"/>
      <c r="L135" s="1" t="s">
        <v>37</v>
      </c>
      <c r="M135" s="1" t="s">
        <v>4143</v>
      </c>
      <c r="N135" s="1" t="s">
        <v>4061</v>
      </c>
      <c r="O135" s="1" t="s">
        <v>4172</v>
      </c>
      <c r="P135" s="1" t="s">
        <v>4173</v>
      </c>
      <c r="Q135" s="1" t="s">
        <v>4064</v>
      </c>
      <c r="R135" s="1" t="s">
        <v>4088</v>
      </c>
      <c r="S135" s="1" t="s">
        <v>4089</v>
      </c>
      <c r="T135" s="1" t="s">
        <v>37</v>
      </c>
      <c r="U135" s="1" t="s">
        <v>37</v>
      </c>
      <c r="V135" s="1" t="s">
        <v>37</v>
      </c>
      <c r="W135" s="1" t="s">
        <v>37</v>
      </c>
      <c r="X135" s="1" t="s">
        <v>37</v>
      </c>
      <c r="Y135" s="1" t="s">
        <v>37</v>
      </c>
      <c r="Z135" s="1" t="s">
        <v>37</v>
      </c>
    </row>
    <row r="136" spans="1:26">
      <c r="A136" s="1" t="s">
        <v>516</v>
      </c>
      <c r="B136" s="1" t="s">
        <v>517</v>
      </c>
      <c r="C136" s="1" t="s">
        <v>518</v>
      </c>
      <c r="D136" s="1"/>
      <c r="E136" s="1" t="s">
        <v>519</v>
      </c>
      <c r="F136" s="1" t="s">
        <v>42</v>
      </c>
      <c r="G136" s="1" t="s">
        <v>50</v>
      </c>
      <c r="H136" s="1" t="s">
        <v>33</v>
      </c>
      <c r="I136" s="1" t="s">
        <v>34</v>
      </c>
      <c r="J136" s="1" t="s">
        <v>35</v>
      </c>
      <c r="K136" s="1"/>
      <c r="L136" s="1" t="s">
        <v>37</v>
      </c>
      <c r="M136" s="1" t="s">
        <v>4090</v>
      </c>
      <c r="N136" s="1" t="s">
        <v>4206</v>
      </c>
      <c r="O136" s="1" t="s">
        <v>4279</v>
      </c>
      <c r="P136" s="1" t="s">
        <v>4180</v>
      </c>
      <c r="Q136" s="1" t="s">
        <v>4379</v>
      </c>
      <c r="R136" s="1" t="s">
        <v>4079</v>
      </c>
      <c r="S136" s="1" t="s">
        <v>4059</v>
      </c>
      <c r="T136" s="1" t="s">
        <v>37</v>
      </c>
      <c r="U136" s="1" t="s">
        <v>37</v>
      </c>
      <c r="V136" s="1" t="s">
        <v>37</v>
      </c>
      <c r="W136" s="1" t="s">
        <v>37</v>
      </c>
      <c r="X136" s="1" t="s">
        <v>37</v>
      </c>
      <c r="Y136" s="1" t="s">
        <v>37</v>
      </c>
      <c r="Z136" s="1" t="s">
        <v>37</v>
      </c>
    </row>
    <row r="137" spans="1:26">
      <c r="A137" s="1" t="s">
        <v>1861</v>
      </c>
      <c r="B137" s="1" t="s">
        <v>1862</v>
      </c>
      <c r="C137" s="1" t="s">
        <v>243</v>
      </c>
      <c r="D137" s="1" t="s">
        <v>769</v>
      </c>
      <c r="E137" s="1" t="s">
        <v>1863</v>
      </c>
      <c r="F137" s="1" t="s">
        <v>31</v>
      </c>
      <c r="G137" s="1" t="s">
        <v>43</v>
      </c>
      <c r="H137" s="1" t="s">
        <v>33</v>
      </c>
      <c r="I137" s="1" t="s">
        <v>34</v>
      </c>
      <c r="J137" s="1" t="s">
        <v>35</v>
      </c>
      <c r="K137" s="1" t="s">
        <v>44</v>
      </c>
      <c r="L137" s="1" t="s">
        <v>37</v>
      </c>
      <c r="M137" s="1" t="s">
        <v>4085</v>
      </c>
      <c r="N137" s="1" t="s">
        <v>4086</v>
      </c>
      <c r="O137" s="1" t="s">
        <v>4022</v>
      </c>
      <c r="P137" s="1" t="s">
        <v>4137</v>
      </c>
      <c r="Q137" s="1" t="s">
        <v>4202</v>
      </c>
      <c r="R137" s="1" t="s">
        <v>4445</v>
      </c>
      <c r="S137" s="1" t="s">
        <v>4160</v>
      </c>
      <c r="T137" s="1" t="s">
        <v>37</v>
      </c>
      <c r="U137" s="1" t="s">
        <v>37</v>
      </c>
      <c r="V137" s="1" t="s">
        <v>37</v>
      </c>
      <c r="W137" s="1" t="s">
        <v>37</v>
      </c>
      <c r="X137" s="1" t="s">
        <v>37</v>
      </c>
      <c r="Y137" s="1" t="s">
        <v>3973</v>
      </c>
      <c r="Z137" s="1" t="s">
        <v>37</v>
      </c>
    </row>
    <row r="138" spans="1:26">
      <c r="A138" s="1" t="s">
        <v>3632</v>
      </c>
      <c r="B138" s="1" t="s">
        <v>3629</v>
      </c>
      <c r="C138" s="1" t="s">
        <v>329</v>
      </c>
      <c r="D138" s="1"/>
      <c r="E138" s="1" t="s">
        <v>3086</v>
      </c>
      <c r="F138" s="1" t="s">
        <v>42</v>
      </c>
      <c r="G138" s="1" t="s">
        <v>50</v>
      </c>
      <c r="H138" s="1" t="s">
        <v>33</v>
      </c>
      <c r="I138" s="1" t="s">
        <v>34</v>
      </c>
      <c r="J138" s="1" t="s">
        <v>35</v>
      </c>
      <c r="K138" s="1"/>
      <c r="L138" s="1" t="s">
        <v>37</v>
      </c>
      <c r="M138" s="1" t="s">
        <v>4056</v>
      </c>
      <c r="N138" s="1" t="s">
        <v>4229</v>
      </c>
      <c r="O138" s="1" t="s">
        <v>4213</v>
      </c>
      <c r="P138" s="1" t="s">
        <v>4180</v>
      </c>
      <c r="Q138" s="1" t="s">
        <v>4130</v>
      </c>
      <c r="R138" s="1" t="s">
        <v>4386</v>
      </c>
      <c r="S138" s="1" t="s">
        <v>4171</v>
      </c>
      <c r="T138" s="1" t="s">
        <v>37</v>
      </c>
      <c r="U138" s="1" t="s">
        <v>37</v>
      </c>
      <c r="V138" s="1" t="s">
        <v>37</v>
      </c>
      <c r="W138" s="1" t="s">
        <v>37</v>
      </c>
      <c r="X138" s="1" t="s">
        <v>37</v>
      </c>
      <c r="Y138" s="1" t="s">
        <v>37</v>
      </c>
      <c r="Z138" s="1" t="s">
        <v>37</v>
      </c>
    </row>
    <row r="139" spans="1:26">
      <c r="A139" s="1" t="s">
        <v>949</v>
      </c>
      <c r="B139" s="1" t="s">
        <v>922</v>
      </c>
      <c r="C139" s="1" t="s">
        <v>582</v>
      </c>
      <c r="D139" s="1" t="s">
        <v>950</v>
      </c>
      <c r="E139" s="1" t="s">
        <v>951</v>
      </c>
      <c r="F139" s="1" t="s">
        <v>42</v>
      </c>
      <c r="G139" s="1" t="s">
        <v>50</v>
      </c>
      <c r="H139" s="1" t="s">
        <v>40</v>
      </c>
      <c r="I139" s="1" t="s">
        <v>34</v>
      </c>
      <c r="J139" s="1" t="s">
        <v>35</v>
      </c>
      <c r="K139" s="1"/>
      <c r="L139" s="1" t="s">
        <v>37</v>
      </c>
      <c r="M139" s="1" t="s">
        <v>4214</v>
      </c>
      <c r="N139" s="1" t="s">
        <v>4102</v>
      </c>
      <c r="O139" s="1" t="s">
        <v>4123</v>
      </c>
      <c r="P139" s="1" t="s">
        <v>4023</v>
      </c>
      <c r="Q139" s="1" t="s">
        <v>4215</v>
      </c>
      <c r="R139" s="1" t="s">
        <v>4277</v>
      </c>
      <c r="S139" s="1" t="s">
        <v>4304</v>
      </c>
      <c r="T139" s="1" t="s">
        <v>37</v>
      </c>
      <c r="U139" s="1" t="s">
        <v>37</v>
      </c>
      <c r="V139" s="1" t="s">
        <v>3973</v>
      </c>
      <c r="W139" s="1" t="s">
        <v>37</v>
      </c>
      <c r="X139" s="1" t="s">
        <v>37</v>
      </c>
      <c r="Y139" s="1" t="s">
        <v>37</v>
      </c>
      <c r="Z139" s="1" t="s">
        <v>37</v>
      </c>
    </row>
    <row r="140" spans="1:26">
      <c r="A140" s="1" t="s">
        <v>447</v>
      </c>
      <c r="B140" s="1" t="s">
        <v>443</v>
      </c>
      <c r="C140" s="1" t="s">
        <v>448</v>
      </c>
      <c r="D140" s="1" t="s">
        <v>449</v>
      </c>
      <c r="E140" s="1" t="s">
        <v>450</v>
      </c>
      <c r="F140" s="1" t="s">
        <v>42</v>
      </c>
      <c r="G140" s="1" t="s">
        <v>43</v>
      </c>
      <c r="H140" s="1" t="s">
        <v>40</v>
      </c>
      <c r="I140" s="1" t="s">
        <v>36</v>
      </c>
      <c r="J140" s="1" t="s">
        <v>56</v>
      </c>
      <c r="K140" s="1" t="s">
        <v>36</v>
      </c>
      <c r="L140" s="1" t="s">
        <v>37</v>
      </c>
      <c r="M140" s="1" t="s">
        <v>4060</v>
      </c>
      <c r="N140" s="1" t="s">
        <v>4206</v>
      </c>
      <c r="O140" s="1" t="s">
        <v>4192</v>
      </c>
      <c r="P140" s="1" t="s">
        <v>4433</v>
      </c>
      <c r="Q140" s="1" t="s">
        <v>4215</v>
      </c>
      <c r="R140" s="1" t="s">
        <v>4088</v>
      </c>
      <c r="S140" s="1" t="s">
        <v>4089</v>
      </c>
      <c r="T140" s="1" t="s">
        <v>37</v>
      </c>
      <c r="U140" s="1" t="s">
        <v>37</v>
      </c>
      <c r="V140" s="1" t="s">
        <v>37</v>
      </c>
      <c r="W140" s="1" t="s">
        <v>37</v>
      </c>
      <c r="X140" s="1" t="s">
        <v>37</v>
      </c>
      <c r="Y140" s="1" t="s">
        <v>37</v>
      </c>
      <c r="Z140" s="1" t="s">
        <v>37</v>
      </c>
    </row>
    <row r="141" spans="1:26">
      <c r="A141" s="1" t="s">
        <v>562</v>
      </c>
      <c r="B141" s="1" t="s">
        <v>563</v>
      </c>
      <c r="C141" s="1" t="s">
        <v>564</v>
      </c>
      <c r="D141" s="1"/>
      <c r="E141" s="1" t="s">
        <v>565</v>
      </c>
      <c r="F141" s="1" t="s">
        <v>42</v>
      </c>
      <c r="G141" s="1" t="s">
        <v>43</v>
      </c>
      <c r="H141" s="1" t="s">
        <v>33</v>
      </c>
      <c r="I141" s="1" t="s">
        <v>34</v>
      </c>
      <c r="J141" s="1" t="s">
        <v>35</v>
      </c>
      <c r="K141" s="1" t="s">
        <v>44</v>
      </c>
      <c r="L141" s="1" t="s">
        <v>37</v>
      </c>
      <c r="M141" s="1" t="s">
        <v>4108</v>
      </c>
      <c r="N141" s="1" t="s">
        <v>4021</v>
      </c>
      <c r="O141" s="1" t="s">
        <v>4109</v>
      </c>
      <c r="P141" s="1" t="s">
        <v>4137</v>
      </c>
      <c r="Q141" s="1" t="s">
        <v>4111</v>
      </c>
      <c r="R141" s="1" t="s">
        <v>4386</v>
      </c>
      <c r="S141" s="1" t="s">
        <v>4089</v>
      </c>
      <c r="T141" s="1" t="s">
        <v>37</v>
      </c>
      <c r="U141" s="1" t="s">
        <v>37</v>
      </c>
      <c r="V141" s="1" t="s">
        <v>37</v>
      </c>
      <c r="W141" s="1" t="s">
        <v>37</v>
      </c>
      <c r="X141" s="1" t="s">
        <v>37</v>
      </c>
      <c r="Y141" s="1" t="s">
        <v>37</v>
      </c>
      <c r="Z141" s="1" t="s">
        <v>37</v>
      </c>
    </row>
    <row r="142" spans="1:26">
      <c r="A142" s="1" t="s">
        <v>4580</v>
      </c>
      <c r="B142" s="1" t="s">
        <v>4581</v>
      </c>
      <c r="C142" s="1" t="s">
        <v>4582</v>
      </c>
      <c r="D142" s="1" t="s">
        <v>4583</v>
      </c>
      <c r="E142" s="1" t="s">
        <v>894</v>
      </c>
      <c r="F142" s="1" t="s">
        <v>31</v>
      </c>
      <c r="G142" s="1" t="s">
        <v>50</v>
      </c>
      <c r="H142" s="1" t="s">
        <v>33</v>
      </c>
      <c r="I142" s="1" t="s">
        <v>1600</v>
      </c>
      <c r="J142" s="1" t="s">
        <v>56</v>
      </c>
      <c r="K142" s="1" t="s">
        <v>1600</v>
      </c>
      <c r="L142" s="1" t="s">
        <v>37</v>
      </c>
      <c r="M142" s="1" t="s">
        <v>37</v>
      </c>
      <c r="N142" s="1" t="s">
        <v>37</v>
      </c>
      <c r="O142" s="1" t="s">
        <v>37</v>
      </c>
      <c r="P142" s="1" t="s">
        <v>37</v>
      </c>
      <c r="Q142" s="1" t="s">
        <v>37</v>
      </c>
      <c r="R142" s="1" t="s">
        <v>4285</v>
      </c>
      <c r="S142" s="1" t="s">
        <v>4286</v>
      </c>
      <c r="T142" s="1" t="s">
        <v>37</v>
      </c>
      <c r="U142" s="1" t="s">
        <v>37</v>
      </c>
      <c r="V142" s="1" t="s">
        <v>37</v>
      </c>
      <c r="W142" s="1" t="s">
        <v>37</v>
      </c>
      <c r="X142" s="1" t="s">
        <v>37</v>
      </c>
      <c r="Y142" s="1" t="s">
        <v>37</v>
      </c>
      <c r="Z142" s="1" t="s">
        <v>37</v>
      </c>
    </row>
    <row r="143" spans="1:26">
      <c r="A143" s="1" t="s">
        <v>3053</v>
      </c>
      <c r="B143" s="1" t="s">
        <v>3050</v>
      </c>
      <c r="C143" s="1" t="s">
        <v>1472</v>
      </c>
      <c r="D143" s="1" t="s">
        <v>1105</v>
      </c>
      <c r="E143" s="1" t="s">
        <v>3054</v>
      </c>
      <c r="F143" s="1" t="s">
        <v>42</v>
      </c>
      <c r="G143" s="1" t="s">
        <v>43</v>
      </c>
      <c r="H143" s="1" t="s">
        <v>40</v>
      </c>
      <c r="I143" s="1" t="s">
        <v>34</v>
      </c>
      <c r="J143" s="1" t="s">
        <v>35</v>
      </c>
      <c r="K143" s="1"/>
      <c r="L143" s="1" t="s">
        <v>37</v>
      </c>
      <c r="M143" s="1" t="s">
        <v>4249</v>
      </c>
      <c r="N143" s="1" t="s">
        <v>4092</v>
      </c>
      <c r="O143" s="1" t="s">
        <v>4015</v>
      </c>
      <c r="P143" s="1" t="s">
        <v>4433</v>
      </c>
      <c r="Q143" s="1" t="s">
        <v>4133</v>
      </c>
      <c r="R143" s="1" t="s">
        <v>4088</v>
      </c>
      <c r="S143" s="1" t="s">
        <v>4089</v>
      </c>
      <c r="T143" s="1" t="s">
        <v>37</v>
      </c>
      <c r="U143" s="1" t="s">
        <v>37</v>
      </c>
      <c r="V143" s="1" t="s">
        <v>37</v>
      </c>
      <c r="W143" s="1" t="s">
        <v>37</v>
      </c>
      <c r="X143" s="1" t="s">
        <v>37</v>
      </c>
      <c r="Y143" s="1" t="s">
        <v>37</v>
      </c>
      <c r="Z143" s="1" t="s">
        <v>37</v>
      </c>
    </row>
    <row r="144" spans="1:26">
      <c r="A144" s="1" t="s">
        <v>753</v>
      </c>
      <c r="B144" s="1" t="s">
        <v>746</v>
      </c>
      <c r="C144" s="1" t="s">
        <v>754</v>
      </c>
      <c r="D144" s="1"/>
      <c r="E144" s="1" t="s">
        <v>755</v>
      </c>
      <c r="F144" s="1" t="s">
        <v>42</v>
      </c>
      <c r="G144" s="1" t="s">
        <v>50</v>
      </c>
      <c r="H144" s="1" t="s">
        <v>55</v>
      </c>
      <c r="I144" s="1" t="s">
        <v>34</v>
      </c>
      <c r="J144" s="1" t="s">
        <v>35</v>
      </c>
      <c r="K144" s="1" t="s">
        <v>44</v>
      </c>
      <c r="L144" s="1" t="s">
        <v>37</v>
      </c>
      <c r="M144" s="1" t="s">
        <v>4284</v>
      </c>
      <c r="N144" s="1" t="s">
        <v>4230</v>
      </c>
      <c r="O144" s="1" t="s">
        <v>4279</v>
      </c>
      <c r="P144" s="1" t="s">
        <v>4035</v>
      </c>
      <c r="Q144" s="1" t="s">
        <v>4198</v>
      </c>
      <c r="R144" s="1" t="s">
        <v>4170</v>
      </c>
      <c r="S144" s="1" t="s">
        <v>4261</v>
      </c>
      <c r="T144" s="1" t="s">
        <v>37</v>
      </c>
      <c r="U144" s="1" t="s">
        <v>4073</v>
      </c>
      <c r="V144" s="1" t="s">
        <v>37</v>
      </c>
      <c r="W144" s="1" t="s">
        <v>37</v>
      </c>
      <c r="X144" s="1" t="s">
        <v>37</v>
      </c>
      <c r="Y144" s="1" t="s">
        <v>37</v>
      </c>
      <c r="Z144" s="1" t="s">
        <v>37</v>
      </c>
    </row>
    <row r="145" spans="1:26">
      <c r="A145" s="1" t="s">
        <v>3527</v>
      </c>
      <c r="B145" s="1" t="s">
        <v>3528</v>
      </c>
      <c r="C145" s="1" t="s">
        <v>1814</v>
      </c>
      <c r="D145" s="1"/>
      <c r="E145" s="1" t="s">
        <v>154</v>
      </c>
      <c r="F145" s="1" t="s">
        <v>31</v>
      </c>
      <c r="G145" s="1" t="s">
        <v>43</v>
      </c>
      <c r="H145" s="1" t="s">
        <v>33</v>
      </c>
      <c r="I145" s="1" t="s">
        <v>34</v>
      </c>
      <c r="J145" s="1" t="s">
        <v>35</v>
      </c>
      <c r="K145" s="1" t="s">
        <v>44</v>
      </c>
      <c r="L145" s="1" t="s">
        <v>37</v>
      </c>
      <c r="M145" s="1" t="s">
        <v>4060</v>
      </c>
      <c r="N145" s="1" t="s">
        <v>4061</v>
      </c>
      <c r="O145" s="1" t="s">
        <v>4123</v>
      </c>
      <c r="P145" s="1" t="s">
        <v>4180</v>
      </c>
      <c r="Q145" s="1" t="s">
        <v>4130</v>
      </c>
      <c r="R145" s="1" t="s">
        <v>4208</v>
      </c>
      <c r="S145" s="1" t="s">
        <v>4171</v>
      </c>
      <c r="T145" s="1" t="s">
        <v>37</v>
      </c>
      <c r="U145" s="1" t="s">
        <v>37</v>
      </c>
      <c r="V145" s="1" t="s">
        <v>37</v>
      </c>
      <c r="W145" s="1" t="s">
        <v>37</v>
      </c>
      <c r="X145" s="1" t="s">
        <v>37</v>
      </c>
      <c r="Y145" s="1" t="s">
        <v>37</v>
      </c>
      <c r="Z145" s="1" t="s">
        <v>37</v>
      </c>
    </row>
    <row r="146" spans="1:26">
      <c r="A146" s="1" t="s">
        <v>3495</v>
      </c>
      <c r="B146" s="1" t="s">
        <v>3496</v>
      </c>
      <c r="C146" s="1" t="s">
        <v>485</v>
      </c>
      <c r="D146" s="1" t="s">
        <v>1536</v>
      </c>
      <c r="E146" s="1" t="s">
        <v>3267</v>
      </c>
      <c r="F146" s="1" t="s">
        <v>42</v>
      </c>
      <c r="G146" s="1" t="s">
        <v>43</v>
      </c>
      <c r="H146" s="1" t="s">
        <v>33</v>
      </c>
      <c r="I146" s="1" t="s">
        <v>34</v>
      </c>
      <c r="J146" s="1" t="s">
        <v>35</v>
      </c>
      <c r="K146" s="1"/>
      <c r="L146" s="1" t="s">
        <v>37</v>
      </c>
      <c r="M146" s="1" t="s">
        <v>4287</v>
      </c>
      <c r="N146" s="1" t="s">
        <v>4052</v>
      </c>
      <c r="O146" s="1" t="s">
        <v>4250</v>
      </c>
      <c r="P146" s="1" t="s">
        <v>4137</v>
      </c>
      <c r="Q146" s="1" t="s">
        <v>4111</v>
      </c>
      <c r="R146" s="1" t="s">
        <v>4054</v>
      </c>
      <c r="S146" s="1" t="s">
        <v>4055</v>
      </c>
      <c r="T146" s="1" t="s">
        <v>37</v>
      </c>
      <c r="U146" s="1" t="s">
        <v>37</v>
      </c>
      <c r="V146" s="1" t="s">
        <v>37</v>
      </c>
      <c r="W146" s="1" t="s">
        <v>37</v>
      </c>
      <c r="X146" s="1" t="s">
        <v>37</v>
      </c>
      <c r="Y146" s="1" t="s">
        <v>37</v>
      </c>
      <c r="Z146" s="1" t="s">
        <v>37</v>
      </c>
    </row>
    <row r="147" spans="1:26">
      <c r="A147" s="1" t="s">
        <v>3648</v>
      </c>
      <c r="B147" s="1" t="s">
        <v>3649</v>
      </c>
      <c r="C147" s="1" t="s">
        <v>83</v>
      </c>
      <c r="D147" s="1"/>
      <c r="E147" s="1" t="s">
        <v>3650</v>
      </c>
      <c r="F147" s="1" t="s">
        <v>31</v>
      </c>
      <c r="G147" s="1" t="s">
        <v>43</v>
      </c>
      <c r="H147" s="1" t="s">
        <v>33</v>
      </c>
      <c r="I147" s="1" t="s">
        <v>34</v>
      </c>
      <c r="J147" s="1" t="s">
        <v>35</v>
      </c>
      <c r="K147" s="1" t="s">
        <v>44</v>
      </c>
      <c r="L147" s="1" t="s">
        <v>37</v>
      </c>
      <c r="M147" s="1" t="s">
        <v>4060</v>
      </c>
      <c r="N147" s="1" t="s">
        <v>4067</v>
      </c>
      <c r="O147" s="1" t="s">
        <v>4157</v>
      </c>
      <c r="P147" s="1" t="s">
        <v>4087</v>
      </c>
      <c r="Q147" s="1" t="s">
        <v>4379</v>
      </c>
      <c r="R147" s="1" t="s">
        <v>4091</v>
      </c>
      <c r="S147" s="1" t="s">
        <v>4019</v>
      </c>
      <c r="T147" s="1" t="s">
        <v>37</v>
      </c>
      <c r="U147" s="1" t="s">
        <v>37</v>
      </c>
      <c r="V147" s="1" t="s">
        <v>37</v>
      </c>
      <c r="W147" s="1" t="s">
        <v>37</v>
      </c>
      <c r="X147" s="1" t="s">
        <v>37</v>
      </c>
      <c r="Y147" s="1" t="s">
        <v>37</v>
      </c>
      <c r="Z147" s="1" t="s">
        <v>37</v>
      </c>
    </row>
    <row r="148" spans="1:26">
      <c r="A148" s="1" t="s">
        <v>2099</v>
      </c>
      <c r="B148" s="1" t="s">
        <v>2096</v>
      </c>
      <c r="C148" s="1" t="s">
        <v>1953</v>
      </c>
      <c r="D148" s="1" t="s">
        <v>160</v>
      </c>
      <c r="E148" s="1" t="s">
        <v>2100</v>
      </c>
      <c r="F148" s="1" t="s">
        <v>42</v>
      </c>
      <c r="G148" s="1" t="s">
        <v>43</v>
      </c>
      <c r="H148" s="1" t="s">
        <v>40</v>
      </c>
      <c r="I148" s="1" t="s">
        <v>36</v>
      </c>
      <c r="J148" s="1" t="s">
        <v>56</v>
      </c>
      <c r="K148" s="1" t="s">
        <v>36</v>
      </c>
      <c r="L148" s="1" t="s">
        <v>37</v>
      </c>
      <c r="M148" s="1" t="s">
        <v>4236</v>
      </c>
      <c r="N148" s="1" t="s">
        <v>4052</v>
      </c>
      <c r="O148" s="1" t="s">
        <v>4271</v>
      </c>
      <c r="P148" s="1" t="s">
        <v>4251</v>
      </c>
      <c r="Q148" s="1" t="s">
        <v>4017</v>
      </c>
      <c r="R148" s="1" t="s">
        <v>4238</v>
      </c>
      <c r="S148" s="1" t="s">
        <v>4160</v>
      </c>
      <c r="T148" s="1" t="s">
        <v>37</v>
      </c>
      <c r="U148" s="1" t="s">
        <v>37</v>
      </c>
      <c r="V148" s="1" t="s">
        <v>37</v>
      </c>
      <c r="W148" s="1" t="s">
        <v>37</v>
      </c>
      <c r="X148" s="1" t="s">
        <v>37</v>
      </c>
      <c r="Y148" s="1" t="s">
        <v>37</v>
      </c>
      <c r="Z148" s="1" t="s">
        <v>37</v>
      </c>
    </row>
    <row r="149" spans="1:26">
      <c r="A149" s="1" t="s">
        <v>4533</v>
      </c>
      <c r="B149" s="1" t="s">
        <v>4534</v>
      </c>
      <c r="C149" s="1" t="s">
        <v>1784</v>
      </c>
      <c r="D149" s="1"/>
      <c r="E149" s="1" t="s">
        <v>2807</v>
      </c>
      <c r="F149" s="1" t="s">
        <v>42</v>
      </c>
      <c r="G149" s="1" t="s">
        <v>43</v>
      </c>
      <c r="H149" s="1" t="s">
        <v>33</v>
      </c>
      <c r="I149" s="1" t="s">
        <v>34</v>
      </c>
      <c r="J149" s="1" t="s">
        <v>35</v>
      </c>
      <c r="K149" s="1" t="s">
        <v>36</v>
      </c>
      <c r="L149" s="1" t="s">
        <v>37</v>
      </c>
      <c r="M149" s="1" t="s">
        <v>37</v>
      </c>
      <c r="N149" s="1" t="s">
        <v>37</v>
      </c>
      <c r="O149" s="1" t="s">
        <v>37</v>
      </c>
      <c r="P149" s="1" t="s">
        <v>37</v>
      </c>
      <c r="Q149" s="1" t="s">
        <v>37</v>
      </c>
      <c r="R149" s="1" t="s">
        <v>4285</v>
      </c>
      <c r="S149" s="1" t="s">
        <v>4286</v>
      </c>
      <c r="T149" s="1" t="s">
        <v>37</v>
      </c>
      <c r="U149" s="1" t="s">
        <v>37</v>
      </c>
      <c r="V149" s="1" t="s">
        <v>37</v>
      </c>
      <c r="W149" s="1" t="s">
        <v>37</v>
      </c>
      <c r="X149" s="1" t="s">
        <v>37</v>
      </c>
      <c r="Y149" s="1" t="s">
        <v>37</v>
      </c>
      <c r="Z149" s="1" t="s">
        <v>37</v>
      </c>
    </row>
    <row r="150" spans="1:26">
      <c r="A150" s="1" t="s">
        <v>3506</v>
      </c>
      <c r="B150" s="1" t="s">
        <v>3507</v>
      </c>
      <c r="C150" s="1" t="s">
        <v>3508</v>
      </c>
      <c r="D150" s="1" t="s">
        <v>255</v>
      </c>
      <c r="E150" s="1" t="s">
        <v>3072</v>
      </c>
      <c r="F150" s="1" t="s">
        <v>42</v>
      </c>
      <c r="G150" s="1" t="s">
        <v>43</v>
      </c>
      <c r="H150" s="1" t="s">
        <v>33</v>
      </c>
      <c r="I150" s="1" t="s">
        <v>34</v>
      </c>
      <c r="J150" s="1" t="s">
        <v>35</v>
      </c>
      <c r="K150" s="1"/>
      <c r="L150" s="1" t="s">
        <v>37</v>
      </c>
      <c r="M150" s="1" t="s">
        <v>4439</v>
      </c>
      <c r="N150" s="1" t="s">
        <v>4128</v>
      </c>
      <c r="O150" s="1" t="s">
        <v>4250</v>
      </c>
      <c r="P150" s="1" t="s">
        <v>4137</v>
      </c>
      <c r="Q150" s="1" t="s">
        <v>4166</v>
      </c>
      <c r="R150" s="1" t="s">
        <v>4030</v>
      </c>
      <c r="S150" s="1" t="s">
        <v>4160</v>
      </c>
      <c r="T150" s="1" t="s">
        <v>37</v>
      </c>
      <c r="U150" s="1" t="s">
        <v>37</v>
      </c>
      <c r="V150" s="1" t="s">
        <v>37</v>
      </c>
      <c r="W150" s="1" t="s">
        <v>37</v>
      </c>
      <c r="X150" s="1" t="s">
        <v>37</v>
      </c>
      <c r="Y150" s="1" t="s">
        <v>37</v>
      </c>
      <c r="Z150" s="1" t="s">
        <v>37</v>
      </c>
    </row>
    <row r="151" spans="1:26">
      <c r="A151" s="1" t="s">
        <v>468</v>
      </c>
      <c r="B151" s="1" t="s">
        <v>469</v>
      </c>
      <c r="C151" s="1" t="s">
        <v>470</v>
      </c>
      <c r="D151" s="1"/>
      <c r="E151" s="1" t="s">
        <v>471</v>
      </c>
      <c r="F151" s="1" t="s">
        <v>31</v>
      </c>
      <c r="G151" s="1" t="s">
        <v>50</v>
      </c>
      <c r="H151" s="1" t="s">
        <v>33</v>
      </c>
      <c r="I151" s="1" t="s">
        <v>34</v>
      </c>
      <c r="J151" s="1" t="s">
        <v>35</v>
      </c>
      <c r="K151" s="1"/>
      <c r="L151" s="1" t="s">
        <v>37</v>
      </c>
      <c r="M151" s="1" t="s">
        <v>4214</v>
      </c>
      <c r="N151" s="1" t="s">
        <v>4179</v>
      </c>
      <c r="O151" s="1" t="s">
        <v>4168</v>
      </c>
      <c r="P151" s="1" t="s">
        <v>4517</v>
      </c>
      <c r="Q151" s="1" t="s">
        <v>4024</v>
      </c>
      <c r="R151" s="1" t="s">
        <v>4216</v>
      </c>
      <c r="S151" s="1" t="s">
        <v>4038</v>
      </c>
      <c r="T151" s="1" t="s">
        <v>37</v>
      </c>
      <c r="U151" s="1" t="s">
        <v>37</v>
      </c>
      <c r="V151" s="1" t="s">
        <v>37</v>
      </c>
      <c r="W151" s="1" t="s">
        <v>37</v>
      </c>
      <c r="X151" s="1" t="s">
        <v>3973</v>
      </c>
      <c r="Y151" s="1" t="s">
        <v>37</v>
      </c>
      <c r="Z151" s="1" t="s">
        <v>37</v>
      </c>
    </row>
    <row r="152" spans="1:26">
      <c r="A152" s="1" t="s">
        <v>2269</v>
      </c>
      <c r="B152" s="1" t="s">
        <v>2270</v>
      </c>
      <c r="C152" s="1" t="s">
        <v>1248</v>
      </c>
      <c r="D152" s="1"/>
      <c r="E152" s="1" t="s">
        <v>2271</v>
      </c>
      <c r="F152" s="1" t="s">
        <v>31</v>
      </c>
      <c r="G152" s="1" t="s">
        <v>43</v>
      </c>
      <c r="H152" s="1" t="s">
        <v>33</v>
      </c>
      <c r="I152" s="1" t="s">
        <v>34</v>
      </c>
      <c r="J152" s="1" t="s">
        <v>35</v>
      </c>
      <c r="K152" s="1" t="s">
        <v>44</v>
      </c>
      <c r="L152" s="1" t="s">
        <v>37</v>
      </c>
      <c r="M152" s="1" t="s">
        <v>4066</v>
      </c>
      <c r="N152" s="1" t="s">
        <v>4057</v>
      </c>
      <c r="O152" s="1" t="s">
        <v>4260</v>
      </c>
      <c r="P152" s="1" t="s">
        <v>4241</v>
      </c>
      <c r="Q152" s="1" t="s">
        <v>4111</v>
      </c>
      <c r="R152" s="1" t="s">
        <v>4088</v>
      </c>
      <c r="S152" s="1" t="s">
        <v>4089</v>
      </c>
      <c r="T152" s="1" t="s">
        <v>37</v>
      </c>
      <c r="U152" s="1" t="s">
        <v>37</v>
      </c>
      <c r="V152" s="1" t="s">
        <v>37</v>
      </c>
      <c r="W152" s="1" t="s">
        <v>37</v>
      </c>
      <c r="X152" s="1" t="s">
        <v>37</v>
      </c>
      <c r="Y152" s="1" t="s">
        <v>37</v>
      </c>
      <c r="Z152" s="1" t="s">
        <v>37</v>
      </c>
    </row>
    <row r="153" spans="1:26">
      <c r="A153" s="1" t="s">
        <v>3259</v>
      </c>
      <c r="B153" s="1" t="s">
        <v>3251</v>
      </c>
      <c r="C153" s="1" t="s">
        <v>532</v>
      </c>
      <c r="D153" s="1" t="s">
        <v>3260</v>
      </c>
      <c r="E153" s="1" t="s">
        <v>2709</v>
      </c>
      <c r="F153" s="1" t="s">
        <v>31</v>
      </c>
      <c r="G153" s="1" t="s">
        <v>43</v>
      </c>
      <c r="H153" s="1" t="s">
        <v>40</v>
      </c>
      <c r="I153" s="1" t="s">
        <v>34</v>
      </c>
      <c r="J153" s="1" t="s">
        <v>35</v>
      </c>
      <c r="K153" s="1" t="s">
        <v>36</v>
      </c>
      <c r="L153" s="1" t="s">
        <v>37</v>
      </c>
      <c r="M153" s="1" t="s">
        <v>4085</v>
      </c>
      <c r="N153" s="1" t="s">
        <v>4086</v>
      </c>
      <c r="O153" s="1" t="s">
        <v>4131</v>
      </c>
      <c r="P153" s="1" t="s">
        <v>4184</v>
      </c>
      <c r="Q153" s="1" t="s">
        <v>4290</v>
      </c>
      <c r="R153" s="1" t="s">
        <v>4088</v>
      </c>
      <c r="S153" s="1" t="s">
        <v>4089</v>
      </c>
      <c r="T153" s="1" t="s">
        <v>37</v>
      </c>
      <c r="U153" s="1" t="s">
        <v>37</v>
      </c>
      <c r="V153" s="1" t="s">
        <v>37</v>
      </c>
      <c r="W153" s="1" t="s">
        <v>37</v>
      </c>
      <c r="X153" s="1" t="s">
        <v>37</v>
      </c>
      <c r="Y153" s="1" t="s">
        <v>37</v>
      </c>
      <c r="Z153" s="1" t="s">
        <v>37</v>
      </c>
    </row>
    <row r="154" spans="1:26">
      <c r="A154" s="1" t="s">
        <v>1514</v>
      </c>
      <c r="B154" s="1" t="s">
        <v>1488</v>
      </c>
      <c r="C154" s="1" t="s">
        <v>1028</v>
      </c>
      <c r="D154" s="1" t="s">
        <v>532</v>
      </c>
      <c r="E154" s="1" t="s">
        <v>471</v>
      </c>
      <c r="F154" s="1" t="s">
        <v>31</v>
      </c>
      <c r="G154" s="1" t="s">
        <v>43</v>
      </c>
      <c r="H154" s="1" t="s">
        <v>33</v>
      </c>
      <c r="I154" s="1" t="s">
        <v>34</v>
      </c>
      <c r="J154" s="1" t="s">
        <v>35</v>
      </c>
      <c r="K154" s="1" t="s">
        <v>44</v>
      </c>
      <c r="L154" s="1" t="s">
        <v>37</v>
      </c>
      <c r="M154" s="1" t="s">
        <v>4287</v>
      </c>
      <c r="N154" s="1" t="s">
        <v>4128</v>
      </c>
      <c r="O154" s="1" t="s">
        <v>4157</v>
      </c>
      <c r="P154" s="1" t="s">
        <v>4207</v>
      </c>
      <c r="Q154" s="1" t="s">
        <v>4017</v>
      </c>
      <c r="R154" s="1" t="s">
        <v>4079</v>
      </c>
      <c r="S154" s="1" t="s">
        <v>4160</v>
      </c>
      <c r="T154" s="1" t="s">
        <v>37</v>
      </c>
      <c r="U154" s="1" t="s">
        <v>37</v>
      </c>
      <c r="V154" s="1" t="s">
        <v>37</v>
      </c>
      <c r="W154" s="1" t="s">
        <v>37</v>
      </c>
      <c r="X154" s="1" t="s">
        <v>37</v>
      </c>
      <c r="Y154" s="1" t="s">
        <v>37</v>
      </c>
      <c r="Z154" s="1" t="s">
        <v>37</v>
      </c>
    </row>
    <row r="155" spans="1:26">
      <c r="A155" s="1" t="s">
        <v>1651</v>
      </c>
      <c r="B155" s="1" t="s">
        <v>1645</v>
      </c>
      <c r="C155" s="1" t="s">
        <v>1652</v>
      </c>
      <c r="D155" s="1" t="s">
        <v>1653</v>
      </c>
      <c r="E155" s="1" t="s">
        <v>1654</v>
      </c>
      <c r="F155" s="1" t="s">
        <v>42</v>
      </c>
      <c r="G155" s="1" t="s">
        <v>43</v>
      </c>
      <c r="H155" s="1" t="s">
        <v>40</v>
      </c>
      <c r="I155" s="1" t="s">
        <v>36</v>
      </c>
      <c r="J155" s="1" t="s">
        <v>35</v>
      </c>
      <c r="K155" s="1" t="s">
        <v>36</v>
      </c>
      <c r="L155" s="1" t="s">
        <v>37</v>
      </c>
      <c r="M155" s="1" t="s">
        <v>4060</v>
      </c>
      <c r="N155" s="1" t="s">
        <v>4206</v>
      </c>
      <c r="O155" s="1" t="s">
        <v>4270</v>
      </c>
      <c r="P155" s="1" t="s">
        <v>4241</v>
      </c>
      <c r="Q155" s="1" t="s">
        <v>4093</v>
      </c>
      <c r="R155" s="1" t="s">
        <v>4088</v>
      </c>
      <c r="S155" s="1" t="s">
        <v>4089</v>
      </c>
      <c r="T155" s="1" t="s">
        <v>37</v>
      </c>
      <c r="U155" s="1" t="s">
        <v>37</v>
      </c>
      <c r="V155" s="1" t="s">
        <v>37</v>
      </c>
      <c r="W155" s="1" t="s">
        <v>37</v>
      </c>
      <c r="X155" s="1" t="s">
        <v>37</v>
      </c>
      <c r="Y155" s="1" t="s">
        <v>37</v>
      </c>
      <c r="Z155" s="1" t="s">
        <v>37</v>
      </c>
    </row>
    <row r="156" spans="1:26">
      <c r="A156" s="1" t="s">
        <v>1614</v>
      </c>
      <c r="B156" s="1" t="s">
        <v>1615</v>
      </c>
      <c r="C156" s="1" t="s">
        <v>1538</v>
      </c>
      <c r="D156" s="1" t="s">
        <v>1616</v>
      </c>
      <c r="E156" s="1" t="s">
        <v>1617</v>
      </c>
      <c r="F156" s="1" t="s">
        <v>31</v>
      </c>
      <c r="G156" s="1" t="s">
        <v>43</v>
      </c>
      <c r="H156" s="1" t="s">
        <v>40</v>
      </c>
      <c r="I156" s="1" t="s">
        <v>36</v>
      </c>
      <c r="J156" s="1" t="s">
        <v>56</v>
      </c>
      <c r="K156" s="1" t="s">
        <v>36</v>
      </c>
      <c r="L156" s="1" t="s">
        <v>37</v>
      </c>
      <c r="M156" s="1" t="s">
        <v>4060</v>
      </c>
      <c r="N156" s="1" t="s">
        <v>4052</v>
      </c>
      <c r="O156" s="1" t="s">
        <v>4263</v>
      </c>
      <c r="P156" s="1" t="s">
        <v>4151</v>
      </c>
      <c r="Q156" s="1" t="s">
        <v>4036</v>
      </c>
      <c r="R156" s="1" t="s">
        <v>4159</v>
      </c>
      <c r="S156" s="1" t="s">
        <v>4353</v>
      </c>
      <c r="T156" s="1" t="s">
        <v>37</v>
      </c>
      <c r="U156" s="1" t="s">
        <v>4073</v>
      </c>
      <c r="V156" s="1" t="s">
        <v>37</v>
      </c>
      <c r="W156" s="1" t="s">
        <v>37</v>
      </c>
      <c r="X156" s="1" t="s">
        <v>37</v>
      </c>
      <c r="Y156" s="1" t="s">
        <v>37</v>
      </c>
      <c r="Z156" s="1" t="s">
        <v>37</v>
      </c>
    </row>
    <row r="157" spans="1:26">
      <c r="A157" s="1" t="s">
        <v>3572</v>
      </c>
      <c r="B157" s="1" t="s">
        <v>3568</v>
      </c>
      <c r="C157" s="1" t="s">
        <v>2140</v>
      </c>
      <c r="D157" s="1" t="s">
        <v>1857</v>
      </c>
      <c r="E157" s="1" t="s">
        <v>3573</v>
      </c>
      <c r="F157" s="1" t="s">
        <v>42</v>
      </c>
      <c r="G157" s="1" t="s">
        <v>43</v>
      </c>
      <c r="H157" s="1" t="s">
        <v>40</v>
      </c>
      <c r="I157" s="1" t="s">
        <v>34</v>
      </c>
      <c r="J157" s="1" t="s">
        <v>35</v>
      </c>
      <c r="K157" s="1"/>
      <c r="L157" s="1" t="s">
        <v>37</v>
      </c>
      <c r="M157" s="1" t="s">
        <v>4236</v>
      </c>
      <c r="N157" s="1" t="s">
        <v>4052</v>
      </c>
      <c r="O157" s="1" t="s">
        <v>4015</v>
      </c>
      <c r="P157" s="1" t="s">
        <v>4251</v>
      </c>
      <c r="Q157" s="1" t="s">
        <v>4053</v>
      </c>
      <c r="R157" s="1" t="s">
        <v>4054</v>
      </c>
      <c r="S157" s="1" t="s">
        <v>4055</v>
      </c>
      <c r="T157" s="1" t="s">
        <v>37</v>
      </c>
      <c r="U157" s="1" t="s">
        <v>37</v>
      </c>
      <c r="V157" s="1" t="s">
        <v>37</v>
      </c>
      <c r="W157" s="1" t="s">
        <v>37</v>
      </c>
      <c r="X157" s="1" t="s">
        <v>37</v>
      </c>
      <c r="Y157" s="1" t="s">
        <v>37</v>
      </c>
      <c r="Z157" s="1" t="s">
        <v>37</v>
      </c>
    </row>
    <row r="158" spans="1:26">
      <c r="A158" s="1" t="s">
        <v>146</v>
      </c>
      <c r="B158" s="1" t="s">
        <v>147</v>
      </c>
      <c r="C158" s="1" t="s">
        <v>148</v>
      </c>
      <c r="D158" s="1"/>
      <c r="E158" s="1" t="s">
        <v>149</v>
      </c>
      <c r="F158" s="1" t="s">
        <v>42</v>
      </c>
      <c r="G158" s="1" t="s">
        <v>43</v>
      </c>
      <c r="H158" s="1" t="s">
        <v>33</v>
      </c>
      <c r="I158" s="1" t="s">
        <v>150</v>
      </c>
      <c r="J158" s="1" t="s">
        <v>56</v>
      </c>
      <c r="K158" s="1" t="s">
        <v>150</v>
      </c>
      <c r="L158" s="1" t="s">
        <v>37</v>
      </c>
      <c r="M158" s="1" t="s">
        <v>4085</v>
      </c>
      <c r="N158" s="1" t="s">
        <v>4092</v>
      </c>
      <c r="O158" s="1" t="s">
        <v>4131</v>
      </c>
      <c r="P158" s="1" t="s">
        <v>4132</v>
      </c>
      <c r="Q158" s="1" t="s">
        <v>4425</v>
      </c>
      <c r="R158" s="1" t="s">
        <v>4088</v>
      </c>
      <c r="S158" s="1" t="s">
        <v>4089</v>
      </c>
      <c r="T158" s="1" t="s">
        <v>37</v>
      </c>
      <c r="U158" s="1" t="s">
        <v>37</v>
      </c>
      <c r="V158" s="1" t="s">
        <v>37</v>
      </c>
      <c r="W158" s="1" t="s">
        <v>37</v>
      </c>
      <c r="X158" s="1" t="s">
        <v>37</v>
      </c>
      <c r="Y158" s="1" t="s">
        <v>37</v>
      </c>
      <c r="Z158" s="1" t="s">
        <v>37</v>
      </c>
    </row>
    <row r="159" spans="1:26">
      <c r="A159" s="1" t="s">
        <v>907</v>
      </c>
      <c r="B159" s="1" t="s">
        <v>908</v>
      </c>
      <c r="C159" s="1" t="s">
        <v>909</v>
      </c>
      <c r="D159" s="1" t="s">
        <v>910</v>
      </c>
      <c r="E159" s="1" t="s">
        <v>911</v>
      </c>
      <c r="F159" s="1" t="s">
        <v>42</v>
      </c>
      <c r="G159" s="1" t="s">
        <v>43</v>
      </c>
      <c r="H159" s="1" t="s">
        <v>33</v>
      </c>
      <c r="I159" s="1" t="s">
        <v>34</v>
      </c>
      <c r="J159" s="1" t="s">
        <v>35</v>
      </c>
      <c r="K159" s="1" t="s">
        <v>36</v>
      </c>
      <c r="L159" s="1" t="s">
        <v>37</v>
      </c>
      <c r="M159" s="1" t="s">
        <v>4090</v>
      </c>
      <c r="N159" s="1" t="s">
        <v>4191</v>
      </c>
      <c r="O159" s="1" t="s">
        <v>4015</v>
      </c>
      <c r="P159" s="1" t="s">
        <v>4023</v>
      </c>
      <c r="Q159" s="1" t="s">
        <v>4166</v>
      </c>
      <c r="R159" s="1" t="s">
        <v>4194</v>
      </c>
      <c r="S159" s="1" t="s">
        <v>4019</v>
      </c>
      <c r="T159" s="1" t="s">
        <v>37</v>
      </c>
      <c r="U159" s="1" t="s">
        <v>37</v>
      </c>
      <c r="V159" s="1" t="s">
        <v>37</v>
      </c>
      <c r="W159" s="1" t="s">
        <v>37</v>
      </c>
      <c r="X159" s="1" t="s">
        <v>3973</v>
      </c>
      <c r="Y159" s="1" t="s">
        <v>37</v>
      </c>
      <c r="Z159" s="1" t="s">
        <v>37</v>
      </c>
    </row>
    <row r="160" spans="1:26">
      <c r="A160" s="1" t="s">
        <v>3425</v>
      </c>
      <c r="B160" s="1" t="s">
        <v>260</v>
      </c>
      <c r="C160" s="1" t="s">
        <v>3426</v>
      </c>
      <c r="D160" s="1" t="s">
        <v>1283</v>
      </c>
      <c r="E160" s="1" t="s">
        <v>2622</v>
      </c>
      <c r="F160" s="1" t="s">
        <v>42</v>
      </c>
      <c r="G160" s="1" t="s">
        <v>43</v>
      </c>
      <c r="H160" s="1" t="s">
        <v>40</v>
      </c>
      <c r="I160" s="1" t="s">
        <v>36</v>
      </c>
      <c r="J160" s="1" t="s">
        <v>56</v>
      </c>
      <c r="K160" s="1" t="s">
        <v>36</v>
      </c>
      <c r="L160" s="1" t="s">
        <v>37</v>
      </c>
      <c r="M160" s="1" t="s">
        <v>4278</v>
      </c>
      <c r="N160" s="1" t="s">
        <v>4092</v>
      </c>
      <c r="O160" s="1" t="s">
        <v>4192</v>
      </c>
      <c r="P160" s="1" t="s">
        <v>4241</v>
      </c>
      <c r="Q160" s="1" t="s">
        <v>4136</v>
      </c>
      <c r="R160" s="1" t="s">
        <v>4088</v>
      </c>
      <c r="S160" s="1" t="s">
        <v>4089</v>
      </c>
      <c r="T160" s="1" t="s">
        <v>37</v>
      </c>
      <c r="U160" s="1" t="s">
        <v>37</v>
      </c>
      <c r="V160" s="1" t="s">
        <v>37</v>
      </c>
      <c r="W160" s="1" t="s">
        <v>37</v>
      </c>
      <c r="X160" s="1" t="s">
        <v>37</v>
      </c>
      <c r="Y160" s="1" t="s">
        <v>37</v>
      </c>
      <c r="Z160" s="1" t="s">
        <v>37</v>
      </c>
    </row>
    <row r="161" spans="1:26">
      <c r="A161" s="1" t="s">
        <v>3914</v>
      </c>
      <c r="B161" s="1" t="s">
        <v>3915</v>
      </c>
      <c r="C161" s="1" t="s">
        <v>3160</v>
      </c>
      <c r="D161" s="1" t="s">
        <v>3916</v>
      </c>
      <c r="E161" s="1" t="s">
        <v>3917</v>
      </c>
      <c r="F161" s="1" t="s">
        <v>42</v>
      </c>
      <c r="G161" s="1" t="s">
        <v>43</v>
      </c>
      <c r="H161" s="1" t="s">
        <v>40</v>
      </c>
      <c r="I161" s="1" t="s">
        <v>36</v>
      </c>
      <c r="J161" s="1" t="s">
        <v>35</v>
      </c>
      <c r="K161" s="1" t="s">
        <v>36</v>
      </c>
      <c r="L161" s="1" t="s">
        <v>37</v>
      </c>
      <c r="M161" s="1" t="s">
        <v>4278</v>
      </c>
      <c r="N161" s="1" t="s">
        <v>4128</v>
      </c>
      <c r="O161" s="1" t="s">
        <v>4131</v>
      </c>
      <c r="P161" s="1" t="s">
        <v>4207</v>
      </c>
      <c r="Q161" s="1" t="s">
        <v>4290</v>
      </c>
      <c r="R161" s="1" t="s">
        <v>4088</v>
      </c>
      <c r="S161" s="1" t="s">
        <v>4089</v>
      </c>
      <c r="T161" s="1" t="s">
        <v>37</v>
      </c>
      <c r="U161" s="1" t="s">
        <v>37</v>
      </c>
      <c r="V161" s="1" t="s">
        <v>37</v>
      </c>
      <c r="W161" s="1" t="s">
        <v>37</v>
      </c>
      <c r="X161" s="1" t="s">
        <v>37</v>
      </c>
      <c r="Y161" s="1" t="s">
        <v>37</v>
      </c>
      <c r="Z161" s="1" t="s">
        <v>37</v>
      </c>
    </row>
    <row r="162" spans="1:26">
      <c r="A162" s="1" t="s">
        <v>2278</v>
      </c>
      <c r="B162" s="1" t="s">
        <v>2279</v>
      </c>
      <c r="C162" s="1" t="s">
        <v>2280</v>
      </c>
      <c r="D162" s="1" t="s">
        <v>2210</v>
      </c>
      <c r="E162" s="1" t="s">
        <v>2281</v>
      </c>
      <c r="F162" s="1" t="s">
        <v>42</v>
      </c>
      <c r="G162" s="1" t="s">
        <v>43</v>
      </c>
      <c r="H162" s="1" t="s">
        <v>40</v>
      </c>
      <c r="I162" s="1" t="s">
        <v>36</v>
      </c>
      <c r="J162" s="1" t="s">
        <v>56</v>
      </c>
      <c r="K162" s="1" t="s">
        <v>36</v>
      </c>
      <c r="L162" s="1" t="s">
        <v>37</v>
      </c>
      <c r="M162" s="1" t="s">
        <v>4236</v>
      </c>
      <c r="N162" s="1" t="s">
        <v>4052</v>
      </c>
      <c r="O162" s="1" t="s">
        <v>4015</v>
      </c>
      <c r="P162" s="1" t="s">
        <v>4016</v>
      </c>
      <c r="Q162" s="1" t="s">
        <v>4053</v>
      </c>
      <c r="R162" s="1" t="s">
        <v>4315</v>
      </c>
      <c r="S162" s="1" t="s">
        <v>4195</v>
      </c>
      <c r="T162" s="1" t="s">
        <v>37</v>
      </c>
      <c r="U162" s="1" t="s">
        <v>37</v>
      </c>
      <c r="V162" s="1" t="s">
        <v>37</v>
      </c>
      <c r="W162" s="1" t="s">
        <v>37</v>
      </c>
      <c r="X162" s="1" t="s">
        <v>37</v>
      </c>
      <c r="Y162" s="1" t="s">
        <v>37</v>
      </c>
      <c r="Z162" s="1" t="s">
        <v>37</v>
      </c>
    </row>
    <row r="163" spans="1:26">
      <c r="A163" s="1" t="s">
        <v>2329</v>
      </c>
      <c r="B163" s="1" t="s">
        <v>2330</v>
      </c>
      <c r="C163" s="1" t="s">
        <v>287</v>
      </c>
      <c r="D163" s="1" t="s">
        <v>2105</v>
      </c>
      <c r="E163" s="1" t="s">
        <v>2331</v>
      </c>
      <c r="F163" s="1" t="s">
        <v>31</v>
      </c>
      <c r="G163" s="1" t="s">
        <v>43</v>
      </c>
      <c r="H163" s="1" t="s">
        <v>40</v>
      </c>
      <c r="I163" s="1" t="s">
        <v>36</v>
      </c>
      <c r="J163" s="1" t="s">
        <v>56</v>
      </c>
      <c r="K163" s="1" t="s">
        <v>36</v>
      </c>
      <c r="L163" s="1" t="s">
        <v>37</v>
      </c>
      <c r="M163" s="1" t="s">
        <v>4085</v>
      </c>
      <c r="N163" s="1" t="s">
        <v>4092</v>
      </c>
      <c r="O163" s="1" t="s">
        <v>4022</v>
      </c>
      <c r="P163" s="1" t="s">
        <v>4110</v>
      </c>
      <c r="Q163" s="1" t="s">
        <v>4346</v>
      </c>
      <c r="R163" s="1" t="s">
        <v>4088</v>
      </c>
      <c r="S163" s="1" t="s">
        <v>4089</v>
      </c>
      <c r="T163" s="1" t="s">
        <v>37</v>
      </c>
      <c r="U163" s="1" t="s">
        <v>37</v>
      </c>
      <c r="V163" s="1" t="s">
        <v>37</v>
      </c>
      <c r="W163" s="1" t="s">
        <v>37</v>
      </c>
      <c r="X163" s="1" t="s">
        <v>37</v>
      </c>
      <c r="Y163" s="1" t="s">
        <v>37</v>
      </c>
      <c r="Z163" s="1" t="s">
        <v>37</v>
      </c>
    </row>
    <row r="164" spans="1:26">
      <c r="A164" s="1" t="s">
        <v>1328</v>
      </c>
      <c r="B164" s="1" t="s">
        <v>1329</v>
      </c>
      <c r="C164" s="1" t="s">
        <v>1330</v>
      </c>
      <c r="D164" s="1" t="s">
        <v>48</v>
      </c>
      <c r="E164" s="1" t="s">
        <v>1331</v>
      </c>
      <c r="F164" s="1" t="s">
        <v>42</v>
      </c>
      <c r="G164" s="1" t="s">
        <v>43</v>
      </c>
      <c r="H164" s="1" t="s">
        <v>40</v>
      </c>
      <c r="I164" s="1" t="s">
        <v>36</v>
      </c>
      <c r="J164" s="1" t="s">
        <v>35</v>
      </c>
      <c r="K164" s="1" t="s">
        <v>36</v>
      </c>
      <c r="L164" s="1" t="s">
        <v>37</v>
      </c>
      <c r="M164" s="1" t="s">
        <v>4236</v>
      </c>
      <c r="N164" s="1" t="s">
        <v>4052</v>
      </c>
      <c r="O164" s="1" t="s">
        <v>4015</v>
      </c>
      <c r="P164" s="1" t="s">
        <v>4016</v>
      </c>
      <c r="Q164" s="1" t="s">
        <v>4053</v>
      </c>
      <c r="R164" s="1" t="s">
        <v>4315</v>
      </c>
      <c r="S164" s="1" t="s">
        <v>4089</v>
      </c>
      <c r="T164" s="1" t="s">
        <v>37</v>
      </c>
      <c r="U164" s="1" t="s">
        <v>37</v>
      </c>
      <c r="V164" s="1" t="s">
        <v>37</v>
      </c>
      <c r="W164" s="1" t="s">
        <v>37</v>
      </c>
      <c r="X164" s="1" t="s">
        <v>37</v>
      </c>
      <c r="Y164" s="1" t="s">
        <v>3973</v>
      </c>
      <c r="Z164" s="1" t="s">
        <v>37</v>
      </c>
    </row>
    <row r="165" spans="1:26">
      <c r="A165" s="1" t="s">
        <v>45</v>
      </c>
      <c r="B165" s="1" t="s">
        <v>46</v>
      </c>
      <c r="C165" s="1" t="s">
        <v>47</v>
      </c>
      <c r="D165" s="1" t="s">
        <v>48</v>
      </c>
      <c r="E165" s="1" t="s">
        <v>49</v>
      </c>
      <c r="F165" s="1" t="s">
        <v>42</v>
      </c>
      <c r="G165" s="1" t="s">
        <v>50</v>
      </c>
      <c r="H165" s="1" t="s">
        <v>40</v>
      </c>
      <c r="I165" s="1" t="s">
        <v>34</v>
      </c>
      <c r="J165" s="1" t="s">
        <v>35</v>
      </c>
      <c r="K165" s="1" t="s">
        <v>36</v>
      </c>
      <c r="L165" s="1" t="s">
        <v>37</v>
      </c>
      <c r="M165" s="1" t="s">
        <v>4020</v>
      </c>
      <c r="N165" s="1" t="s">
        <v>4021</v>
      </c>
      <c r="O165" s="1" t="s">
        <v>4022</v>
      </c>
      <c r="P165" s="1" t="s">
        <v>4023</v>
      </c>
      <c r="Q165" s="1" t="s">
        <v>4024</v>
      </c>
      <c r="R165" s="1" t="s">
        <v>4025</v>
      </c>
      <c r="S165" s="1" t="s">
        <v>4026</v>
      </c>
      <c r="T165" s="1" t="s">
        <v>37</v>
      </c>
      <c r="U165" s="1" t="s">
        <v>37</v>
      </c>
      <c r="V165" s="1" t="s">
        <v>37</v>
      </c>
      <c r="W165" s="1" t="s">
        <v>37</v>
      </c>
      <c r="X165" s="1" t="s">
        <v>37</v>
      </c>
      <c r="Y165" s="1" t="s">
        <v>37</v>
      </c>
      <c r="Z165" s="1" t="s">
        <v>37</v>
      </c>
    </row>
    <row r="166" spans="1:26">
      <c r="A166" s="1" t="s">
        <v>2489</v>
      </c>
      <c r="B166" s="1" t="s">
        <v>2485</v>
      </c>
      <c r="C166" s="1" t="s">
        <v>2490</v>
      </c>
      <c r="D166" s="1" t="s">
        <v>279</v>
      </c>
      <c r="E166" s="1" t="s">
        <v>161</v>
      </c>
      <c r="F166" s="1" t="s">
        <v>42</v>
      </c>
      <c r="G166" s="1" t="s">
        <v>50</v>
      </c>
      <c r="H166" s="1" t="s">
        <v>33</v>
      </c>
      <c r="I166" s="1" t="s">
        <v>34</v>
      </c>
      <c r="J166" s="1" t="s">
        <v>35</v>
      </c>
      <c r="K166" s="1" t="s">
        <v>44</v>
      </c>
      <c r="L166" s="1" t="s">
        <v>37</v>
      </c>
      <c r="M166" s="1" t="s">
        <v>4056</v>
      </c>
      <c r="N166" s="1" t="s">
        <v>4280</v>
      </c>
      <c r="O166" s="1" t="s">
        <v>4103</v>
      </c>
      <c r="P166" s="1" t="s">
        <v>4232</v>
      </c>
      <c r="Q166" s="1" t="s">
        <v>4218</v>
      </c>
      <c r="R166" s="1" t="s">
        <v>4386</v>
      </c>
      <c r="S166" s="1" t="s">
        <v>4304</v>
      </c>
      <c r="T166" s="1" t="s">
        <v>37</v>
      </c>
      <c r="U166" s="1" t="s">
        <v>37</v>
      </c>
      <c r="V166" s="1" t="s">
        <v>3973</v>
      </c>
      <c r="W166" s="1" t="s">
        <v>37</v>
      </c>
      <c r="X166" s="1" t="s">
        <v>37</v>
      </c>
      <c r="Y166" s="1" t="s">
        <v>37</v>
      </c>
      <c r="Z166" s="1" t="s">
        <v>37</v>
      </c>
    </row>
    <row r="167" spans="1:26">
      <c r="A167" s="1" t="s">
        <v>483</v>
      </c>
      <c r="B167" s="1" t="s">
        <v>484</v>
      </c>
      <c r="C167" s="1" t="s">
        <v>485</v>
      </c>
      <c r="D167" s="1" t="s">
        <v>486</v>
      </c>
      <c r="E167" s="1" t="s">
        <v>420</v>
      </c>
      <c r="F167" s="1" t="s">
        <v>42</v>
      </c>
      <c r="G167" s="1" t="s">
        <v>50</v>
      </c>
      <c r="H167" s="1" t="s">
        <v>33</v>
      </c>
      <c r="I167" s="1" t="s">
        <v>34</v>
      </c>
      <c r="J167" s="1" t="s">
        <v>35</v>
      </c>
      <c r="K167" s="1" t="s">
        <v>44</v>
      </c>
      <c r="L167" s="1" t="s">
        <v>37</v>
      </c>
      <c r="M167" s="1" t="s">
        <v>4214</v>
      </c>
      <c r="N167" s="1" t="s">
        <v>4206</v>
      </c>
      <c r="O167" s="1" t="s">
        <v>4201</v>
      </c>
      <c r="P167" s="1" t="s">
        <v>4180</v>
      </c>
      <c r="Q167" s="1" t="s">
        <v>4379</v>
      </c>
      <c r="R167" s="1" t="s">
        <v>4281</v>
      </c>
      <c r="S167" s="1" t="s">
        <v>4171</v>
      </c>
      <c r="T167" s="1" t="s">
        <v>37</v>
      </c>
      <c r="U167" s="1" t="s">
        <v>37</v>
      </c>
      <c r="V167" s="1" t="s">
        <v>37</v>
      </c>
      <c r="W167" s="1" t="s">
        <v>37</v>
      </c>
      <c r="X167" s="1" t="s">
        <v>37</v>
      </c>
      <c r="Y167" s="1" t="s">
        <v>37</v>
      </c>
      <c r="Z167" s="1" t="s">
        <v>37</v>
      </c>
    </row>
    <row r="168" spans="1:26">
      <c r="A168" s="1" t="s">
        <v>3574</v>
      </c>
      <c r="B168" s="1" t="s">
        <v>3568</v>
      </c>
      <c r="C168" s="1" t="s">
        <v>1866</v>
      </c>
      <c r="D168" s="1" t="s">
        <v>837</v>
      </c>
      <c r="E168" s="1" t="s">
        <v>2519</v>
      </c>
      <c r="F168" s="1" t="s">
        <v>31</v>
      </c>
      <c r="G168" s="1" t="s">
        <v>43</v>
      </c>
      <c r="H168" s="1" t="s">
        <v>40</v>
      </c>
      <c r="I168" s="1" t="s">
        <v>34</v>
      </c>
      <c r="J168" s="1" t="s">
        <v>35</v>
      </c>
      <c r="K168" s="1" t="s">
        <v>44</v>
      </c>
      <c r="L168" s="1" t="s">
        <v>4190</v>
      </c>
      <c r="M168" s="1" t="s">
        <v>4214</v>
      </c>
      <c r="N168" s="1" t="s">
        <v>4096</v>
      </c>
      <c r="O168" s="1" t="s">
        <v>4201</v>
      </c>
      <c r="P168" s="1" t="s">
        <v>4207</v>
      </c>
      <c r="Q168" s="1" t="s">
        <v>4218</v>
      </c>
      <c r="R168" s="1" t="s">
        <v>4208</v>
      </c>
      <c r="S168" s="1" t="s">
        <v>4160</v>
      </c>
      <c r="T168" s="1" t="s">
        <v>37</v>
      </c>
      <c r="U168" s="1" t="s">
        <v>37</v>
      </c>
      <c r="V168" s="1" t="s">
        <v>37</v>
      </c>
      <c r="W168" s="1" t="s">
        <v>37</v>
      </c>
      <c r="X168" s="1" t="s">
        <v>37</v>
      </c>
      <c r="Y168" s="1" t="s">
        <v>37</v>
      </c>
      <c r="Z168" s="1" t="s">
        <v>37</v>
      </c>
    </row>
    <row r="169" spans="1:26">
      <c r="A169" s="1" t="s">
        <v>663</v>
      </c>
      <c r="B169" s="1" t="s">
        <v>664</v>
      </c>
      <c r="C169" s="1" t="s">
        <v>665</v>
      </c>
      <c r="D169" s="1" t="s">
        <v>666</v>
      </c>
      <c r="E169" s="1" t="s">
        <v>667</v>
      </c>
      <c r="F169" s="1" t="s">
        <v>42</v>
      </c>
      <c r="G169" s="1" t="s">
        <v>43</v>
      </c>
      <c r="H169" s="1" t="s">
        <v>40</v>
      </c>
      <c r="I169" s="1" t="s">
        <v>36</v>
      </c>
      <c r="J169" s="1" t="s">
        <v>56</v>
      </c>
      <c r="K169" s="1" t="s">
        <v>36</v>
      </c>
      <c r="L169" s="1" t="s">
        <v>37</v>
      </c>
      <c r="M169" s="1" t="s">
        <v>4060</v>
      </c>
      <c r="N169" s="1" t="s">
        <v>4128</v>
      </c>
      <c r="O169" s="1" t="s">
        <v>4201</v>
      </c>
      <c r="P169" s="1" t="s">
        <v>4137</v>
      </c>
      <c r="Q169" s="1" t="s">
        <v>4136</v>
      </c>
      <c r="R169" s="1" t="s">
        <v>4088</v>
      </c>
      <c r="S169" s="1" t="s">
        <v>4089</v>
      </c>
      <c r="T169" s="1" t="s">
        <v>37</v>
      </c>
      <c r="U169" s="1" t="s">
        <v>37</v>
      </c>
      <c r="V169" s="1" t="s">
        <v>37</v>
      </c>
      <c r="W169" s="1" t="s">
        <v>37</v>
      </c>
      <c r="X169" s="1" t="s">
        <v>37</v>
      </c>
      <c r="Y169" s="1" t="s">
        <v>37</v>
      </c>
      <c r="Z169" s="1" t="s">
        <v>37</v>
      </c>
    </row>
    <row r="170" spans="1:26">
      <c r="A170" s="1" t="s">
        <v>2146</v>
      </c>
      <c r="B170" s="1" t="s">
        <v>654</v>
      </c>
      <c r="C170" s="1" t="s">
        <v>978</v>
      </c>
      <c r="D170" s="1" t="s">
        <v>2147</v>
      </c>
      <c r="E170" s="1" t="s">
        <v>1167</v>
      </c>
      <c r="F170" s="1" t="s">
        <v>31</v>
      </c>
      <c r="G170" s="1" t="s">
        <v>43</v>
      </c>
      <c r="H170" s="1" t="s">
        <v>40</v>
      </c>
      <c r="I170" s="1" t="s">
        <v>57</v>
      </c>
      <c r="J170" s="1" t="s">
        <v>56</v>
      </c>
      <c r="K170" s="1" t="s">
        <v>57</v>
      </c>
      <c r="L170" s="1" t="s">
        <v>37</v>
      </c>
      <c r="M170" s="1" t="s">
        <v>4287</v>
      </c>
      <c r="N170" s="1" t="s">
        <v>4296</v>
      </c>
      <c r="O170" s="1" t="s">
        <v>4131</v>
      </c>
      <c r="P170" s="1" t="s">
        <v>4241</v>
      </c>
      <c r="Q170" s="1" t="s">
        <v>4290</v>
      </c>
      <c r="R170" s="1" t="s">
        <v>4088</v>
      </c>
      <c r="S170" s="1" t="s">
        <v>4089</v>
      </c>
      <c r="T170" s="1" t="s">
        <v>37</v>
      </c>
      <c r="U170" s="1" t="s">
        <v>37</v>
      </c>
      <c r="V170" s="1" t="s">
        <v>37</v>
      </c>
      <c r="W170" s="1" t="s">
        <v>37</v>
      </c>
      <c r="X170" s="1" t="s">
        <v>37</v>
      </c>
      <c r="Y170" s="1" t="s">
        <v>37</v>
      </c>
      <c r="Z170" s="1" t="s">
        <v>37</v>
      </c>
    </row>
    <row r="171" spans="1:26">
      <c r="A171" s="1" t="s">
        <v>2144</v>
      </c>
      <c r="B171" s="1" t="s">
        <v>654</v>
      </c>
      <c r="C171" s="1" t="s">
        <v>1727</v>
      </c>
      <c r="D171" s="1" t="s">
        <v>2145</v>
      </c>
      <c r="E171" s="1" t="s">
        <v>1167</v>
      </c>
      <c r="F171" s="1" t="s">
        <v>31</v>
      </c>
      <c r="G171" s="1" t="s">
        <v>43</v>
      </c>
      <c r="H171" s="1" t="s">
        <v>40</v>
      </c>
      <c r="I171" s="1" t="s">
        <v>57</v>
      </c>
      <c r="J171" s="1" t="s">
        <v>56</v>
      </c>
      <c r="K171" s="1" t="s">
        <v>57</v>
      </c>
      <c r="L171" s="1" t="s">
        <v>37</v>
      </c>
      <c r="M171" s="1" t="s">
        <v>4287</v>
      </c>
      <c r="N171" s="1" t="s">
        <v>4282</v>
      </c>
      <c r="O171" s="1" t="s">
        <v>4271</v>
      </c>
      <c r="P171" s="1" t="s">
        <v>4173</v>
      </c>
      <c r="Q171" s="1" t="s">
        <v>4064</v>
      </c>
      <c r="R171" s="1" t="s">
        <v>4088</v>
      </c>
      <c r="S171" s="1" t="s">
        <v>4089</v>
      </c>
      <c r="T171" s="1" t="s">
        <v>37</v>
      </c>
      <c r="U171" s="1" t="s">
        <v>37</v>
      </c>
      <c r="V171" s="1" t="s">
        <v>37</v>
      </c>
      <c r="W171" s="1" t="s">
        <v>37</v>
      </c>
      <c r="X171" s="1" t="s">
        <v>37</v>
      </c>
      <c r="Y171" s="1" t="s">
        <v>37</v>
      </c>
      <c r="Z171" s="1" t="s">
        <v>37</v>
      </c>
    </row>
    <row r="172" spans="1:26">
      <c r="A172" s="1" t="s">
        <v>2487</v>
      </c>
      <c r="B172" s="1" t="s">
        <v>2485</v>
      </c>
      <c r="C172" s="1" t="s">
        <v>263</v>
      </c>
      <c r="D172" s="1" t="s">
        <v>1814</v>
      </c>
      <c r="E172" s="1" t="s">
        <v>2488</v>
      </c>
      <c r="F172" s="1" t="s">
        <v>31</v>
      </c>
      <c r="G172" s="1" t="s">
        <v>43</v>
      </c>
      <c r="H172" s="1" t="s">
        <v>33</v>
      </c>
      <c r="I172" s="1" t="s">
        <v>34</v>
      </c>
      <c r="J172" s="1" t="s">
        <v>35</v>
      </c>
      <c r="K172" s="1"/>
      <c r="L172" s="1" t="s">
        <v>37</v>
      </c>
      <c r="M172" s="1" t="s">
        <v>4205</v>
      </c>
      <c r="N172" s="1" t="s">
        <v>4242</v>
      </c>
      <c r="O172" s="1" t="s">
        <v>4157</v>
      </c>
      <c r="P172" s="1" t="s">
        <v>4204</v>
      </c>
      <c r="Q172" s="1" t="s">
        <v>4389</v>
      </c>
      <c r="R172" s="1" t="s">
        <v>4302</v>
      </c>
      <c r="S172" s="1" t="s">
        <v>4019</v>
      </c>
      <c r="T172" s="1" t="s">
        <v>37</v>
      </c>
      <c r="U172" s="1" t="s">
        <v>37</v>
      </c>
      <c r="V172" s="1" t="s">
        <v>37</v>
      </c>
      <c r="W172" s="1" t="s">
        <v>37</v>
      </c>
      <c r="X172" s="1" t="s">
        <v>3973</v>
      </c>
      <c r="Y172" s="1" t="s">
        <v>37</v>
      </c>
      <c r="Z172" s="1" t="s">
        <v>37</v>
      </c>
    </row>
    <row r="173" spans="1:26">
      <c r="A173" s="1" t="s">
        <v>3682</v>
      </c>
      <c r="B173" s="1" t="s">
        <v>3683</v>
      </c>
      <c r="C173" s="1" t="s">
        <v>83</v>
      </c>
      <c r="D173" s="1" t="s">
        <v>31</v>
      </c>
      <c r="E173" s="1" t="s">
        <v>842</v>
      </c>
      <c r="F173" s="1" t="s">
        <v>31</v>
      </c>
      <c r="G173" s="1" t="s">
        <v>43</v>
      </c>
      <c r="H173" s="1" t="s">
        <v>33</v>
      </c>
      <c r="I173" s="1" t="s">
        <v>34</v>
      </c>
      <c r="J173" s="1" t="s">
        <v>35</v>
      </c>
      <c r="K173" s="1" t="s">
        <v>44</v>
      </c>
      <c r="L173" s="1" t="s">
        <v>37</v>
      </c>
      <c r="M173" s="1" t="s">
        <v>4060</v>
      </c>
      <c r="N173" s="1" t="s">
        <v>4206</v>
      </c>
      <c r="O173" s="1" t="s">
        <v>4192</v>
      </c>
      <c r="P173" s="1" t="s">
        <v>4241</v>
      </c>
      <c r="Q173" s="1" t="s">
        <v>4130</v>
      </c>
      <c r="R173" s="1" t="s">
        <v>4088</v>
      </c>
      <c r="S173" s="1" t="s">
        <v>4089</v>
      </c>
      <c r="T173" s="1" t="s">
        <v>37</v>
      </c>
      <c r="U173" s="1" t="s">
        <v>37</v>
      </c>
      <c r="V173" s="1" t="s">
        <v>37</v>
      </c>
      <c r="W173" s="1" t="s">
        <v>37</v>
      </c>
      <c r="X173" s="1" t="s">
        <v>3973</v>
      </c>
      <c r="Y173" s="1" t="s">
        <v>37</v>
      </c>
      <c r="Z173" s="1" t="s">
        <v>37</v>
      </c>
    </row>
    <row r="174" spans="1:26">
      <c r="A174" s="1" t="s">
        <v>696</v>
      </c>
      <c r="B174" s="1" t="s">
        <v>697</v>
      </c>
      <c r="C174" s="1" t="s">
        <v>698</v>
      </c>
      <c r="D174" s="1" t="s">
        <v>699</v>
      </c>
      <c r="E174" s="1" t="s">
        <v>700</v>
      </c>
      <c r="F174" s="1" t="s">
        <v>31</v>
      </c>
      <c r="G174" s="1" t="s">
        <v>43</v>
      </c>
      <c r="H174" s="1" t="s">
        <v>40</v>
      </c>
      <c r="I174" s="1" t="s">
        <v>36</v>
      </c>
      <c r="J174" s="1" t="s">
        <v>56</v>
      </c>
      <c r="K174" s="1" t="s">
        <v>36</v>
      </c>
      <c r="L174" s="1" t="s">
        <v>37</v>
      </c>
      <c r="M174" s="1" t="s">
        <v>4060</v>
      </c>
      <c r="N174" s="1" t="s">
        <v>4061</v>
      </c>
      <c r="O174" s="1" t="s">
        <v>4127</v>
      </c>
      <c r="P174" s="1" t="s">
        <v>4433</v>
      </c>
      <c r="Q174" s="1" t="s">
        <v>4133</v>
      </c>
      <c r="R174" s="1" t="s">
        <v>4088</v>
      </c>
      <c r="S174" s="1" t="s">
        <v>4089</v>
      </c>
      <c r="T174" s="1" t="s">
        <v>37</v>
      </c>
      <c r="U174" s="1" t="s">
        <v>37</v>
      </c>
      <c r="V174" s="1" t="s">
        <v>37</v>
      </c>
      <c r="W174" s="1" t="s">
        <v>37</v>
      </c>
      <c r="X174" s="1" t="s">
        <v>37</v>
      </c>
      <c r="Y174" s="1" t="s">
        <v>37</v>
      </c>
      <c r="Z174" s="1" t="s">
        <v>37</v>
      </c>
    </row>
    <row r="175" spans="1:26">
      <c r="A175" s="1" t="s">
        <v>3222</v>
      </c>
      <c r="B175" s="1" t="s">
        <v>3211</v>
      </c>
      <c r="C175" s="1" t="s">
        <v>3223</v>
      </c>
      <c r="D175" s="1" t="s">
        <v>3216</v>
      </c>
      <c r="E175" s="1" t="s">
        <v>3224</v>
      </c>
      <c r="F175" s="1" t="s">
        <v>42</v>
      </c>
      <c r="G175" s="1" t="s">
        <v>43</v>
      </c>
      <c r="H175" s="1" t="s">
        <v>40</v>
      </c>
      <c r="I175" s="1" t="s">
        <v>36</v>
      </c>
      <c r="J175" s="1" t="s">
        <v>56</v>
      </c>
      <c r="K175" s="1" t="s">
        <v>36</v>
      </c>
      <c r="L175" s="1" t="s">
        <v>37</v>
      </c>
      <c r="M175" s="1" t="s">
        <v>4013</v>
      </c>
      <c r="N175" s="1" t="s">
        <v>4253</v>
      </c>
      <c r="O175" s="1" t="s">
        <v>4109</v>
      </c>
      <c r="P175" s="1" t="s">
        <v>4132</v>
      </c>
      <c r="Q175" s="1" t="s">
        <v>4300</v>
      </c>
      <c r="R175" s="1" t="s">
        <v>4216</v>
      </c>
      <c r="S175" s="1" t="s">
        <v>4231</v>
      </c>
      <c r="T175" s="1" t="s">
        <v>37</v>
      </c>
      <c r="U175" s="1" t="s">
        <v>37</v>
      </c>
      <c r="V175" s="1" t="s">
        <v>37</v>
      </c>
      <c r="W175" s="1" t="s">
        <v>37</v>
      </c>
      <c r="X175" s="1" t="s">
        <v>37</v>
      </c>
      <c r="Y175" s="1" t="s">
        <v>37</v>
      </c>
      <c r="Z175" s="1" t="s">
        <v>37</v>
      </c>
    </row>
    <row r="176" spans="1:26">
      <c r="A176" s="1" t="s">
        <v>3192</v>
      </c>
      <c r="B176" s="1" t="s">
        <v>3190</v>
      </c>
      <c r="C176" s="1" t="s">
        <v>291</v>
      </c>
      <c r="D176" s="1"/>
      <c r="E176" s="1" t="s">
        <v>3193</v>
      </c>
      <c r="F176" s="1" t="s">
        <v>31</v>
      </c>
      <c r="G176" s="1" t="s">
        <v>43</v>
      </c>
      <c r="H176" s="1" t="s">
        <v>33</v>
      </c>
      <c r="I176" s="1" t="s">
        <v>34</v>
      </c>
      <c r="J176" s="1" t="s">
        <v>35</v>
      </c>
      <c r="K176" s="1"/>
      <c r="L176" s="1" t="s">
        <v>37</v>
      </c>
      <c r="M176" s="1" t="s">
        <v>4013</v>
      </c>
      <c r="N176" s="1" t="s">
        <v>4021</v>
      </c>
      <c r="O176" s="1" t="s">
        <v>4062</v>
      </c>
      <c r="P176" s="1" t="s">
        <v>4063</v>
      </c>
      <c r="Q176" s="1" t="s">
        <v>4111</v>
      </c>
      <c r="R176" s="1" t="s">
        <v>4302</v>
      </c>
      <c r="S176" s="1" t="s">
        <v>4019</v>
      </c>
      <c r="T176" s="1" t="s">
        <v>37</v>
      </c>
      <c r="U176" s="1" t="s">
        <v>37</v>
      </c>
      <c r="V176" s="1" t="s">
        <v>3973</v>
      </c>
      <c r="W176" s="1" t="s">
        <v>37</v>
      </c>
      <c r="X176" s="1" t="s">
        <v>3973</v>
      </c>
      <c r="Y176" s="1" t="s">
        <v>37</v>
      </c>
      <c r="Z176" s="1" t="s">
        <v>37</v>
      </c>
    </row>
    <row r="177" spans="1:26">
      <c r="A177" s="1" t="s">
        <v>839</v>
      </c>
      <c r="B177" s="1" t="s">
        <v>840</v>
      </c>
      <c r="C177" s="1" t="s">
        <v>841</v>
      </c>
      <c r="D177" s="1"/>
      <c r="E177" s="1" t="s">
        <v>842</v>
      </c>
      <c r="F177" s="1" t="s">
        <v>42</v>
      </c>
      <c r="G177" s="1" t="s">
        <v>43</v>
      </c>
      <c r="H177" s="1" t="s">
        <v>33</v>
      </c>
      <c r="I177" s="1" t="s">
        <v>34</v>
      </c>
      <c r="J177" s="1" t="s">
        <v>35</v>
      </c>
      <c r="K177" s="1"/>
      <c r="L177" s="1" t="s">
        <v>37</v>
      </c>
      <c r="M177" s="1" t="s">
        <v>4236</v>
      </c>
      <c r="N177" s="1" t="s">
        <v>4052</v>
      </c>
      <c r="O177" s="1" t="s">
        <v>4015</v>
      </c>
      <c r="P177" s="1" t="s">
        <v>4087</v>
      </c>
      <c r="Q177" s="1" t="s">
        <v>4017</v>
      </c>
      <c r="R177" s="1" t="s">
        <v>4307</v>
      </c>
      <c r="S177" s="1" t="s">
        <v>4353</v>
      </c>
      <c r="T177" s="1" t="s">
        <v>37</v>
      </c>
      <c r="U177" s="1" t="s">
        <v>37</v>
      </c>
      <c r="V177" s="1" t="s">
        <v>37</v>
      </c>
      <c r="W177" s="1" t="s">
        <v>37</v>
      </c>
      <c r="X177" s="1" t="s">
        <v>37</v>
      </c>
      <c r="Y177" s="1" t="s">
        <v>37</v>
      </c>
      <c r="Z177" s="1" t="s">
        <v>37</v>
      </c>
    </row>
    <row r="178" spans="1:26">
      <c r="A178" s="1" t="s">
        <v>3327</v>
      </c>
      <c r="B178" s="1" t="s">
        <v>3328</v>
      </c>
      <c r="C178" s="1" t="s">
        <v>3329</v>
      </c>
      <c r="D178" s="1"/>
      <c r="E178" s="1" t="s">
        <v>1104</v>
      </c>
      <c r="F178" s="1" t="s">
        <v>42</v>
      </c>
      <c r="G178" s="1" t="s">
        <v>43</v>
      </c>
      <c r="H178" s="1" t="s">
        <v>33</v>
      </c>
      <c r="I178" s="1" t="s">
        <v>34</v>
      </c>
      <c r="J178" s="1" t="s">
        <v>35</v>
      </c>
      <c r="K178" s="1" t="s">
        <v>44</v>
      </c>
      <c r="L178" s="1" t="s">
        <v>37</v>
      </c>
      <c r="M178" s="1" t="s">
        <v>4205</v>
      </c>
      <c r="N178" s="1" t="s">
        <v>4061</v>
      </c>
      <c r="O178" s="1" t="s">
        <v>4129</v>
      </c>
      <c r="P178" s="1" t="s">
        <v>4016</v>
      </c>
      <c r="Q178" s="1" t="s">
        <v>4314</v>
      </c>
      <c r="R178" s="1" t="s">
        <v>4208</v>
      </c>
      <c r="S178" s="1" t="s">
        <v>4239</v>
      </c>
      <c r="T178" s="1" t="s">
        <v>37</v>
      </c>
      <c r="U178" s="1" t="s">
        <v>37</v>
      </c>
      <c r="V178" s="1" t="s">
        <v>37</v>
      </c>
      <c r="W178" s="1" t="s">
        <v>37</v>
      </c>
      <c r="X178" s="1" t="s">
        <v>37</v>
      </c>
      <c r="Y178" s="1" t="s">
        <v>37</v>
      </c>
      <c r="Z178" s="1" t="s">
        <v>37</v>
      </c>
    </row>
    <row r="179" spans="1:26">
      <c r="A179" s="1" t="s">
        <v>2251</v>
      </c>
      <c r="B179" s="1" t="s">
        <v>2221</v>
      </c>
      <c r="C179" s="1" t="s">
        <v>1180</v>
      </c>
      <c r="D179" s="1"/>
      <c r="E179" s="1" t="s">
        <v>625</v>
      </c>
      <c r="F179" s="1" t="s">
        <v>42</v>
      </c>
      <c r="G179" s="1" t="s">
        <v>43</v>
      </c>
      <c r="H179" s="1" t="s">
        <v>33</v>
      </c>
      <c r="I179" s="1" t="s">
        <v>34</v>
      </c>
      <c r="J179" s="1" t="s">
        <v>35</v>
      </c>
      <c r="K179" s="1" t="s">
        <v>44</v>
      </c>
      <c r="L179" s="1" t="s">
        <v>37</v>
      </c>
      <c r="M179" s="1" t="s">
        <v>4278</v>
      </c>
      <c r="N179" s="1" t="s">
        <v>4134</v>
      </c>
      <c r="O179" s="1" t="s">
        <v>4015</v>
      </c>
      <c r="P179" s="1" t="s">
        <v>4063</v>
      </c>
      <c r="Q179" s="1" t="s">
        <v>4053</v>
      </c>
      <c r="R179" s="1" t="s">
        <v>4088</v>
      </c>
      <c r="S179" s="1" t="s">
        <v>4089</v>
      </c>
      <c r="T179" s="1" t="s">
        <v>37</v>
      </c>
      <c r="U179" s="1" t="s">
        <v>37</v>
      </c>
      <c r="V179" s="1" t="s">
        <v>3973</v>
      </c>
      <c r="W179" s="1" t="s">
        <v>37</v>
      </c>
      <c r="X179" s="1" t="s">
        <v>37</v>
      </c>
      <c r="Y179" s="1" t="s">
        <v>37</v>
      </c>
      <c r="Z179" s="1" t="s">
        <v>37</v>
      </c>
    </row>
    <row r="180" spans="1:26">
      <c r="A180" s="1" t="s">
        <v>4336</v>
      </c>
      <c r="B180" s="1" t="s">
        <v>4337</v>
      </c>
      <c r="C180" s="1" t="s">
        <v>138</v>
      </c>
      <c r="D180" s="1" t="s">
        <v>4338</v>
      </c>
      <c r="E180" s="1" t="s">
        <v>2305</v>
      </c>
      <c r="F180" s="1" t="s">
        <v>31</v>
      </c>
      <c r="G180" s="1" t="s">
        <v>43</v>
      </c>
      <c r="H180" s="1" t="s">
        <v>40</v>
      </c>
      <c r="I180" s="1" t="s">
        <v>36</v>
      </c>
      <c r="J180" s="1" t="s">
        <v>56</v>
      </c>
      <c r="K180" s="1" t="s">
        <v>36</v>
      </c>
      <c r="L180" s="1" t="s">
        <v>37</v>
      </c>
      <c r="M180" s="1" t="s">
        <v>4138</v>
      </c>
      <c r="N180" s="1" t="s">
        <v>4128</v>
      </c>
      <c r="O180" s="1" t="s">
        <v>4015</v>
      </c>
      <c r="P180" s="1" t="s">
        <v>4169</v>
      </c>
      <c r="Q180" s="1" t="s">
        <v>4291</v>
      </c>
      <c r="R180" s="1" t="s">
        <v>4088</v>
      </c>
      <c r="S180" s="1" t="s">
        <v>4089</v>
      </c>
      <c r="T180" s="1" t="s">
        <v>37</v>
      </c>
      <c r="U180" s="1" t="s">
        <v>4073</v>
      </c>
      <c r="V180" s="1" t="s">
        <v>37</v>
      </c>
      <c r="W180" s="1" t="s">
        <v>37</v>
      </c>
      <c r="X180" s="1" t="s">
        <v>37</v>
      </c>
      <c r="Y180" s="1" t="s">
        <v>37</v>
      </c>
      <c r="Z180" s="1" t="s">
        <v>37</v>
      </c>
    </row>
    <row r="181" spans="1:26">
      <c r="A181" s="1" t="s">
        <v>2061</v>
      </c>
      <c r="B181" s="1" t="s">
        <v>2062</v>
      </c>
      <c r="C181" s="1" t="s">
        <v>2063</v>
      </c>
      <c r="D181" s="1" t="s">
        <v>1946</v>
      </c>
      <c r="E181" s="1" t="s">
        <v>2064</v>
      </c>
      <c r="F181" s="1" t="s">
        <v>42</v>
      </c>
      <c r="G181" s="1" t="s">
        <v>43</v>
      </c>
      <c r="H181" s="1" t="s">
        <v>40</v>
      </c>
      <c r="I181" s="1" t="s">
        <v>36</v>
      </c>
      <c r="J181" s="1" t="s">
        <v>56</v>
      </c>
      <c r="K181" s="1" t="s">
        <v>36</v>
      </c>
      <c r="L181" s="1" t="s">
        <v>37</v>
      </c>
      <c r="M181" s="1" t="s">
        <v>4305</v>
      </c>
      <c r="N181" s="1" t="s">
        <v>4134</v>
      </c>
      <c r="O181" s="1" t="s">
        <v>4192</v>
      </c>
      <c r="P181" s="1" t="s">
        <v>4132</v>
      </c>
      <c r="Q181" s="1" t="s">
        <v>4133</v>
      </c>
      <c r="R181" s="1" t="s">
        <v>4281</v>
      </c>
      <c r="S181" s="1" t="s">
        <v>4195</v>
      </c>
      <c r="T181" s="1" t="s">
        <v>37</v>
      </c>
      <c r="U181" s="1" t="s">
        <v>37</v>
      </c>
      <c r="V181" s="1" t="s">
        <v>37</v>
      </c>
      <c r="W181" s="1" t="s">
        <v>37</v>
      </c>
      <c r="X181" s="1" t="s">
        <v>37</v>
      </c>
      <c r="Y181" s="1" t="s">
        <v>3973</v>
      </c>
      <c r="Z181" s="1" t="s">
        <v>37</v>
      </c>
    </row>
    <row r="182" spans="1:26">
      <c r="A182" s="1" t="s">
        <v>2399</v>
      </c>
      <c r="B182" s="1" t="s">
        <v>2387</v>
      </c>
      <c r="C182" s="1" t="s">
        <v>1290</v>
      </c>
      <c r="D182" s="1" t="s">
        <v>2400</v>
      </c>
      <c r="E182" s="1" t="s">
        <v>2401</v>
      </c>
      <c r="F182" s="1" t="s">
        <v>31</v>
      </c>
      <c r="G182" s="1" t="s">
        <v>43</v>
      </c>
      <c r="H182" s="1" t="s">
        <v>40</v>
      </c>
      <c r="I182" s="1" t="s">
        <v>34</v>
      </c>
      <c r="J182" s="1" t="s">
        <v>35</v>
      </c>
      <c r="K182" s="1" t="s">
        <v>44</v>
      </c>
      <c r="L182" s="1" t="s">
        <v>37</v>
      </c>
      <c r="M182" s="1" t="s">
        <v>4303</v>
      </c>
      <c r="N182" s="1" t="s">
        <v>4128</v>
      </c>
      <c r="O182" s="1" t="s">
        <v>4022</v>
      </c>
      <c r="P182" s="1" t="s">
        <v>4110</v>
      </c>
      <c r="Q182" s="1" t="s">
        <v>4111</v>
      </c>
      <c r="R182" s="1" t="s">
        <v>4088</v>
      </c>
      <c r="S182" s="1" t="s">
        <v>4089</v>
      </c>
      <c r="T182" s="1" t="s">
        <v>37</v>
      </c>
      <c r="U182" s="1" t="s">
        <v>37</v>
      </c>
      <c r="V182" s="1" t="s">
        <v>37</v>
      </c>
      <c r="W182" s="1" t="s">
        <v>37</v>
      </c>
      <c r="X182" s="1" t="s">
        <v>37</v>
      </c>
      <c r="Y182" s="1" t="s">
        <v>37</v>
      </c>
      <c r="Z182" s="1" t="s">
        <v>37</v>
      </c>
    </row>
    <row r="183" spans="1:26">
      <c r="A183" s="1" t="s">
        <v>4622</v>
      </c>
      <c r="B183" s="1" t="s">
        <v>2462</v>
      </c>
      <c r="C183" s="1" t="s">
        <v>430</v>
      </c>
      <c r="D183" s="1" t="s">
        <v>338</v>
      </c>
      <c r="E183" s="1" t="s">
        <v>4623</v>
      </c>
      <c r="F183" s="1" t="s">
        <v>42</v>
      </c>
      <c r="G183" s="1" t="s">
        <v>43</v>
      </c>
      <c r="H183" s="1" t="s">
        <v>40</v>
      </c>
      <c r="I183" s="1" t="s">
        <v>34</v>
      </c>
      <c r="J183" s="1" t="s">
        <v>35</v>
      </c>
      <c r="K183" s="1" t="s">
        <v>44</v>
      </c>
      <c r="L183" s="1" t="s">
        <v>37</v>
      </c>
      <c r="M183" s="1" t="s">
        <v>37</v>
      </c>
      <c r="N183" s="1" t="s">
        <v>37</v>
      </c>
      <c r="O183" s="1" t="s">
        <v>37</v>
      </c>
      <c r="P183" s="1" t="s">
        <v>37</v>
      </c>
      <c r="Q183" s="1" t="s">
        <v>37</v>
      </c>
      <c r="R183" s="1" t="s">
        <v>4054</v>
      </c>
      <c r="S183" s="1" t="s">
        <v>4055</v>
      </c>
      <c r="T183" s="1" t="s">
        <v>37</v>
      </c>
      <c r="U183" s="1" t="s">
        <v>37</v>
      </c>
      <c r="V183" s="1" t="s">
        <v>37</v>
      </c>
      <c r="W183" s="1" t="s">
        <v>37</v>
      </c>
      <c r="X183" s="1" t="s">
        <v>37</v>
      </c>
      <c r="Y183" s="1" t="s">
        <v>37</v>
      </c>
      <c r="Z183" s="1" t="s">
        <v>37</v>
      </c>
    </row>
    <row r="184" spans="1:26">
      <c r="A184" s="1" t="s">
        <v>2512</v>
      </c>
      <c r="B184" s="1" t="s">
        <v>2506</v>
      </c>
      <c r="C184" s="1" t="s">
        <v>2513</v>
      </c>
      <c r="D184" s="1" t="s">
        <v>812</v>
      </c>
      <c r="E184" s="1" t="s">
        <v>2514</v>
      </c>
      <c r="F184" s="1" t="s">
        <v>31</v>
      </c>
      <c r="G184" s="1" t="s">
        <v>43</v>
      </c>
      <c r="H184" s="1" t="s">
        <v>40</v>
      </c>
      <c r="I184" s="1" t="s">
        <v>36</v>
      </c>
      <c r="J184" s="1" t="s">
        <v>56</v>
      </c>
      <c r="K184" s="1" t="s">
        <v>36</v>
      </c>
      <c r="L184" s="1" t="s">
        <v>37</v>
      </c>
      <c r="M184" s="1" t="s">
        <v>4013</v>
      </c>
      <c r="N184" s="1" t="s">
        <v>4086</v>
      </c>
      <c r="O184" s="1" t="s">
        <v>4015</v>
      </c>
      <c r="P184" s="1" t="s">
        <v>4241</v>
      </c>
      <c r="Q184" s="1" t="s">
        <v>4130</v>
      </c>
      <c r="R184" s="1" t="s">
        <v>4088</v>
      </c>
      <c r="S184" s="1" t="s">
        <v>4089</v>
      </c>
      <c r="T184" s="1" t="s">
        <v>37</v>
      </c>
      <c r="U184" s="1" t="s">
        <v>37</v>
      </c>
      <c r="V184" s="1" t="s">
        <v>37</v>
      </c>
      <c r="W184" s="1" t="s">
        <v>37</v>
      </c>
      <c r="X184" s="1" t="s">
        <v>37</v>
      </c>
      <c r="Y184" s="1" t="s">
        <v>37</v>
      </c>
      <c r="Z184" s="1" t="s">
        <v>37</v>
      </c>
    </row>
    <row r="185" spans="1:26">
      <c r="A185" s="1" t="s">
        <v>2726</v>
      </c>
      <c r="B185" s="1" t="s">
        <v>2727</v>
      </c>
      <c r="C185" s="1" t="s">
        <v>206</v>
      </c>
      <c r="D185" s="1"/>
      <c r="E185" s="1" t="s">
        <v>2728</v>
      </c>
      <c r="F185" s="1" t="s">
        <v>42</v>
      </c>
      <c r="G185" s="1" t="s">
        <v>50</v>
      </c>
      <c r="H185" s="1" t="s">
        <v>55</v>
      </c>
      <c r="I185" s="1" t="s">
        <v>34</v>
      </c>
      <c r="J185" s="1" t="s">
        <v>35</v>
      </c>
      <c r="K185" s="1" t="s">
        <v>44</v>
      </c>
      <c r="L185" s="1" t="s">
        <v>37</v>
      </c>
      <c r="M185" s="1" t="s">
        <v>4167</v>
      </c>
      <c r="N185" s="1" t="s">
        <v>4179</v>
      </c>
      <c r="O185" s="1" t="s">
        <v>4168</v>
      </c>
      <c r="P185" s="1" t="s">
        <v>4035</v>
      </c>
      <c r="Q185" s="1" t="s">
        <v>4198</v>
      </c>
      <c r="R185" s="1" t="s">
        <v>4011</v>
      </c>
      <c r="S185" s="1" t="s">
        <v>4059</v>
      </c>
      <c r="T185" s="1" t="s">
        <v>37</v>
      </c>
      <c r="U185" s="1" t="s">
        <v>37</v>
      </c>
      <c r="V185" s="1" t="s">
        <v>37</v>
      </c>
      <c r="W185" s="1" t="s">
        <v>3973</v>
      </c>
      <c r="X185" s="1" t="s">
        <v>37</v>
      </c>
      <c r="Y185" s="1" t="s">
        <v>37</v>
      </c>
      <c r="Z185" s="1" t="s">
        <v>37</v>
      </c>
    </row>
    <row r="186" spans="1:26">
      <c r="A186" s="1" t="s">
        <v>2274</v>
      </c>
      <c r="B186" s="1" t="s">
        <v>2275</v>
      </c>
      <c r="C186" s="1" t="s">
        <v>2276</v>
      </c>
      <c r="D186" s="1" t="s">
        <v>2277</v>
      </c>
      <c r="E186" s="1" t="s">
        <v>1272</v>
      </c>
      <c r="F186" s="1" t="s">
        <v>42</v>
      </c>
      <c r="G186" s="1" t="s">
        <v>43</v>
      </c>
      <c r="H186" s="1" t="s">
        <v>40</v>
      </c>
      <c r="I186" s="1" t="s">
        <v>36</v>
      </c>
      <c r="J186" s="1" t="s">
        <v>56</v>
      </c>
      <c r="K186" s="1" t="s">
        <v>36</v>
      </c>
      <c r="L186" s="1" t="s">
        <v>37</v>
      </c>
      <c r="M186" s="1" t="s">
        <v>4249</v>
      </c>
      <c r="N186" s="1" t="s">
        <v>4092</v>
      </c>
      <c r="O186" s="1" t="s">
        <v>4192</v>
      </c>
      <c r="P186" s="1" t="s">
        <v>4207</v>
      </c>
      <c r="Q186" s="1" t="s">
        <v>4064</v>
      </c>
      <c r="R186" s="1" t="s">
        <v>4088</v>
      </c>
      <c r="S186" s="1" t="s">
        <v>4089</v>
      </c>
      <c r="T186" s="1" t="s">
        <v>37</v>
      </c>
      <c r="U186" s="1" t="s">
        <v>37</v>
      </c>
      <c r="V186" s="1" t="s">
        <v>37</v>
      </c>
      <c r="W186" s="1" t="s">
        <v>37</v>
      </c>
      <c r="X186" s="1" t="s">
        <v>37</v>
      </c>
      <c r="Y186" s="1" t="s">
        <v>37</v>
      </c>
      <c r="Z186" s="1" t="s">
        <v>37</v>
      </c>
    </row>
    <row r="187" spans="1:26">
      <c r="A187" s="1" t="s">
        <v>2787</v>
      </c>
      <c r="B187" s="1" t="s">
        <v>2788</v>
      </c>
      <c r="C187" s="1" t="s">
        <v>258</v>
      </c>
      <c r="D187" s="1"/>
      <c r="E187" s="1" t="s">
        <v>2789</v>
      </c>
      <c r="F187" s="1" t="s">
        <v>31</v>
      </c>
      <c r="G187" s="1" t="s">
        <v>43</v>
      </c>
      <c r="H187" s="1" t="s">
        <v>33</v>
      </c>
      <c r="I187" s="1" t="s">
        <v>34</v>
      </c>
      <c r="J187" s="1" t="s">
        <v>35</v>
      </c>
      <c r="K187" s="1" t="s">
        <v>44</v>
      </c>
      <c r="L187" s="1" t="s">
        <v>37</v>
      </c>
      <c r="M187" s="1" t="s">
        <v>4013</v>
      </c>
      <c r="N187" s="1" t="s">
        <v>4444</v>
      </c>
      <c r="O187" s="1" t="s">
        <v>4109</v>
      </c>
      <c r="P187" s="1" t="s">
        <v>4173</v>
      </c>
      <c r="Q187" s="1" t="s">
        <v>4136</v>
      </c>
      <c r="R187" s="1" t="s">
        <v>4386</v>
      </c>
      <c r="S187" s="1" t="s">
        <v>4089</v>
      </c>
      <c r="T187" s="1" t="s">
        <v>37</v>
      </c>
      <c r="U187" s="1" t="s">
        <v>37</v>
      </c>
      <c r="V187" s="1" t="s">
        <v>37</v>
      </c>
      <c r="W187" s="1" t="s">
        <v>37</v>
      </c>
      <c r="X187" s="1" t="s">
        <v>37</v>
      </c>
      <c r="Y187" s="1" t="s">
        <v>37</v>
      </c>
      <c r="Z187" s="1" t="s">
        <v>37</v>
      </c>
    </row>
    <row r="188" spans="1:26">
      <c r="A188" s="1" t="s">
        <v>3490</v>
      </c>
      <c r="B188" s="1" t="s">
        <v>3487</v>
      </c>
      <c r="C188" s="1" t="s">
        <v>3491</v>
      </c>
      <c r="D188" s="1" t="s">
        <v>55</v>
      </c>
      <c r="E188" s="1" t="s">
        <v>2467</v>
      </c>
      <c r="F188" s="1" t="s">
        <v>31</v>
      </c>
      <c r="G188" s="1" t="s">
        <v>43</v>
      </c>
      <c r="H188" s="1" t="s">
        <v>40</v>
      </c>
      <c r="I188" s="1" t="s">
        <v>355</v>
      </c>
      <c r="J188" s="1" t="s">
        <v>56</v>
      </c>
      <c r="K188" s="1" t="s">
        <v>355</v>
      </c>
      <c r="L188" s="1" t="s">
        <v>37</v>
      </c>
      <c r="M188" s="1" t="s">
        <v>4278</v>
      </c>
      <c r="N188" s="1" t="s">
        <v>4296</v>
      </c>
      <c r="O188" s="1" t="s">
        <v>4109</v>
      </c>
      <c r="P188" s="1" t="s">
        <v>4016</v>
      </c>
      <c r="Q188" s="1" t="s">
        <v>4053</v>
      </c>
      <c r="R188" s="1" t="s">
        <v>4088</v>
      </c>
      <c r="S188" s="1" t="s">
        <v>4089</v>
      </c>
      <c r="T188" s="1" t="s">
        <v>37</v>
      </c>
      <c r="U188" s="1" t="s">
        <v>37</v>
      </c>
      <c r="V188" s="1" t="s">
        <v>37</v>
      </c>
      <c r="W188" s="1" t="s">
        <v>37</v>
      </c>
      <c r="X188" s="1" t="s">
        <v>37</v>
      </c>
      <c r="Y188" s="1" t="s">
        <v>37</v>
      </c>
      <c r="Z188" s="1" t="s">
        <v>37</v>
      </c>
    </row>
    <row r="189" spans="1:26">
      <c r="A189" s="1" t="s">
        <v>2906</v>
      </c>
      <c r="B189" s="1" t="s">
        <v>2907</v>
      </c>
      <c r="C189" s="1" t="s">
        <v>2908</v>
      </c>
      <c r="D189" s="1" t="s">
        <v>1051</v>
      </c>
      <c r="E189" s="1" t="s">
        <v>446</v>
      </c>
      <c r="F189" s="1" t="s">
        <v>31</v>
      </c>
      <c r="G189" s="1" t="s">
        <v>43</v>
      </c>
      <c r="H189" s="1" t="s">
        <v>40</v>
      </c>
      <c r="I189" s="1" t="s">
        <v>36</v>
      </c>
      <c r="J189" s="1" t="s">
        <v>56</v>
      </c>
      <c r="K189" s="1" t="s">
        <v>36</v>
      </c>
      <c r="L189" s="1" t="s">
        <v>37</v>
      </c>
      <c r="M189" s="1" t="s">
        <v>4060</v>
      </c>
      <c r="N189" s="1" t="s">
        <v>4061</v>
      </c>
      <c r="O189" s="1" t="s">
        <v>4172</v>
      </c>
      <c r="P189" s="1" t="s">
        <v>4433</v>
      </c>
      <c r="Q189" s="1" t="s">
        <v>4451</v>
      </c>
      <c r="R189" s="1" t="s">
        <v>4088</v>
      </c>
      <c r="S189" s="1" t="s">
        <v>4089</v>
      </c>
      <c r="T189" s="1" t="s">
        <v>37</v>
      </c>
      <c r="U189" s="1" t="s">
        <v>37</v>
      </c>
      <c r="V189" s="1" t="s">
        <v>37</v>
      </c>
      <c r="W189" s="1" t="s">
        <v>37</v>
      </c>
      <c r="X189" s="1" t="s">
        <v>37</v>
      </c>
      <c r="Y189" s="1" t="s">
        <v>37</v>
      </c>
      <c r="Z189" s="1" t="s">
        <v>37</v>
      </c>
    </row>
    <row r="190" spans="1:26">
      <c r="A190" s="1" t="s">
        <v>1084</v>
      </c>
      <c r="B190" s="1" t="s">
        <v>1078</v>
      </c>
      <c r="C190" s="1" t="s">
        <v>1085</v>
      </c>
      <c r="D190" s="1" t="s">
        <v>1086</v>
      </c>
      <c r="E190" s="1" t="s">
        <v>41</v>
      </c>
      <c r="F190" s="1" t="s">
        <v>42</v>
      </c>
      <c r="G190" s="1" t="s">
        <v>43</v>
      </c>
      <c r="H190" s="1" t="s">
        <v>33</v>
      </c>
      <c r="I190" s="1" t="s">
        <v>34</v>
      </c>
      <c r="J190" s="1" t="s">
        <v>35</v>
      </c>
      <c r="K190" s="1"/>
      <c r="L190" s="1" t="s">
        <v>37</v>
      </c>
      <c r="M190" s="1" t="s">
        <v>4060</v>
      </c>
      <c r="N190" s="1" t="s">
        <v>4206</v>
      </c>
      <c r="O190" s="1" t="s">
        <v>4109</v>
      </c>
      <c r="P190" s="1" t="s">
        <v>4137</v>
      </c>
      <c r="Q190" s="1" t="s">
        <v>4093</v>
      </c>
      <c r="R190" s="1" t="s">
        <v>4088</v>
      </c>
      <c r="S190" s="1" t="s">
        <v>4089</v>
      </c>
      <c r="T190" s="1" t="s">
        <v>37</v>
      </c>
      <c r="U190" s="1" t="s">
        <v>37</v>
      </c>
      <c r="V190" s="1" t="s">
        <v>37</v>
      </c>
      <c r="W190" s="1" t="s">
        <v>37</v>
      </c>
      <c r="X190" s="1" t="s">
        <v>37</v>
      </c>
      <c r="Y190" s="1" t="s">
        <v>37</v>
      </c>
      <c r="Z190" s="1" t="s">
        <v>37</v>
      </c>
    </row>
    <row r="191" spans="1:26">
      <c r="A191" s="1" t="s">
        <v>2187</v>
      </c>
      <c r="B191" s="1" t="s">
        <v>2188</v>
      </c>
      <c r="C191" s="1" t="s">
        <v>2189</v>
      </c>
      <c r="D191" s="1"/>
      <c r="E191" s="1" t="s">
        <v>2190</v>
      </c>
      <c r="F191" s="1" t="s">
        <v>31</v>
      </c>
      <c r="G191" s="1" t="s">
        <v>50</v>
      </c>
      <c r="H191" s="1" t="s">
        <v>33</v>
      </c>
      <c r="I191" s="1" t="s">
        <v>34</v>
      </c>
      <c r="J191" s="1" t="s">
        <v>35</v>
      </c>
      <c r="K191" s="1" t="s">
        <v>44</v>
      </c>
      <c r="L191" s="1" t="s">
        <v>37</v>
      </c>
      <c r="M191" s="1" t="s">
        <v>4020</v>
      </c>
      <c r="N191" s="1" t="s">
        <v>4240</v>
      </c>
      <c r="O191" s="1" t="s">
        <v>4022</v>
      </c>
      <c r="P191" s="1" t="s">
        <v>4232</v>
      </c>
      <c r="Q191" s="1" t="s">
        <v>4024</v>
      </c>
      <c r="R191" s="1" t="s">
        <v>4091</v>
      </c>
      <c r="S191" s="1" t="s">
        <v>4304</v>
      </c>
      <c r="T191" s="1" t="s">
        <v>37</v>
      </c>
      <c r="U191" s="1" t="s">
        <v>37</v>
      </c>
      <c r="V191" s="1" t="s">
        <v>3973</v>
      </c>
      <c r="W191" s="1" t="s">
        <v>37</v>
      </c>
      <c r="X191" s="1" t="s">
        <v>37</v>
      </c>
      <c r="Y191" s="1" t="s">
        <v>37</v>
      </c>
      <c r="Z191" s="1" t="s">
        <v>37</v>
      </c>
    </row>
    <row r="192" spans="1:26">
      <c r="A192" s="1" t="s">
        <v>3253</v>
      </c>
      <c r="B192" s="1" t="s">
        <v>3251</v>
      </c>
      <c r="C192" s="1" t="s">
        <v>1814</v>
      </c>
      <c r="D192" s="1" t="s">
        <v>1051</v>
      </c>
      <c r="E192" s="1" t="s">
        <v>2467</v>
      </c>
      <c r="F192" s="1" t="s">
        <v>31</v>
      </c>
      <c r="G192" s="1" t="s">
        <v>43</v>
      </c>
      <c r="H192" s="1" t="s">
        <v>40</v>
      </c>
      <c r="I192" s="1" t="s">
        <v>34</v>
      </c>
      <c r="J192" s="1" t="s">
        <v>35</v>
      </c>
      <c r="K192" s="1" t="s">
        <v>44</v>
      </c>
      <c r="L192" s="1" t="s">
        <v>37</v>
      </c>
      <c r="M192" s="1" t="s">
        <v>4039</v>
      </c>
      <c r="N192" s="1" t="s">
        <v>4033</v>
      </c>
      <c r="O192" s="1" t="s">
        <v>4157</v>
      </c>
      <c r="P192" s="1" t="s">
        <v>4184</v>
      </c>
      <c r="Q192" s="1" t="s">
        <v>4166</v>
      </c>
      <c r="R192" s="1" t="s">
        <v>4208</v>
      </c>
      <c r="S192" s="1" t="s">
        <v>4160</v>
      </c>
      <c r="T192" s="1" t="s">
        <v>4522</v>
      </c>
      <c r="U192" s="1" t="s">
        <v>37</v>
      </c>
      <c r="V192" s="1" t="s">
        <v>37</v>
      </c>
      <c r="W192" s="1" t="s">
        <v>37</v>
      </c>
      <c r="X192" s="1" t="s">
        <v>37</v>
      </c>
      <c r="Y192" s="1" t="s">
        <v>37</v>
      </c>
      <c r="Z192" s="1" t="s">
        <v>37</v>
      </c>
    </row>
    <row r="193" spans="1:26">
      <c r="A193" s="1" t="s">
        <v>891</v>
      </c>
      <c r="B193" s="1" t="s">
        <v>892</v>
      </c>
      <c r="C193" s="1" t="s">
        <v>893</v>
      </c>
      <c r="D193" s="1" t="s">
        <v>268</v>
      </c>
      <c r="E193" s="1" t="s">
        <v>894</v>
      </c>
      <c r="F193" s="1" t="s">
        <v>42</v>
      </c>
      <c r="G193" s="1" t="s">
        <v>43</v>
      </c>
      <c r="H193" s="1" t="s">
        <v>33</v>
      </c>
      <c r="I193" s="1" t="s">
        <v>34</v>
      </c>
      <c r="J193" s="1" t="s">
        <v>35</v>
      </c>
      <c r="K193" s="1" t="s">
        <v>44</v>
      </c>
      <c r="L193" s="1" t="s">
        <v>37</v>
      </c>
      <c r="M193" s="1" t="s">
        <v>4249</v>
      </c>
      <c r="N193" s="1" t="s">
        <v>4296</v>
      </c>
      <c r="O193" s="1" t="s">
        <v>4131</v>
      </c>
      <c r="P193" s="1" t="s">
        <v>4016</v>
      </c>
      <c r="Q193" s="1" t="s">
        <v>4136</v>
      </c>
      <c r="R193" s="1" t="s">
        <v>4088</v>
      </c>
      <c r="S193" s="1" t="s">
        <v>4089</v>
      </c>
      <c r="T193" s="1" t="s">
        <v>37</v>
      </c>
      <c r="U193" s="1" t="s">
        <v>37</v>
      </c>
      <c r="V193" s="1" t="s">
        <v>37</v>
      </c>
      <c r="W193" s="1" t="s">
        <v>37</v>
      </c>
      <c r="X193" s="1" t="s">
        <v>37</v>
      </c>
      <c r="Y193" s="1" t="s">
        <v>37</v>
      </c>
      <c r="Z193" s="1" t="s">
        <v>37</v>
      </c>
    </row>
    <row r="194" spans="1:26">
      <c r="A194" s="1" t="s">
        <v>3728</v>
      </c>
      <c r="B194" s="1" t="s">
        <v>3725</v>
      </c>
      <c r="C194" s="1" t="s">
        <v>333</v>
      </c>
      <c r="D194" s="1" t="s">
        <v>924</v>
      </c>
      <c r="E194" s="1" t="s">
        <v>3729</v>
      </c>
      <c r="F194" s="1" t="s">
        <v>42</v>
      </c>
      <c r="G194" s="1" t="s">
        <v>43</v>
      </c>
      <c r="H194" s="1" t="s">
        <v>33</v>
      </c>
      <c r="I194" s="1" t="s">
        <v>34</v>
      </c>
      <c r="J194" s="1" t="s">
        <v>35</v>
      </c>
      <c r="K194" s="1" t="s">
        <v>44</v>
      </c>
      <c r="L194" s="1" t="s">
        <v>37</v>
      </c>
      <c r="M194" s="1" t="s">
        <v>4205</v>
      </c>
      <c r="N194" s="1" t="s">
        <v>4206</v>
      </c>
      <c r="O194" s="1" t="s">
        <v>4172</v>
      </c>
      <c r="P194" s="1" t="s">
        <v>4433</v>
      </c>
      <c r="Q194" s="1" t="s">
        <v>4389</v>
      </c>
      <c r="R194" s="1" t="s">
        <v>4018</v>
      </c>
      <c r="S194" s="1" t="s">
        <v>4353</v>
      </c>
      <c r="T194" s="1" t="s">
        <v>37</v>
      </c>
      <c r="U194" s="1" t="s">
        <v>37</v>
      </c>
      <c r="V194" s="1" t="s">
        <v>37</v>
      </c>
      <c r="W194" s="1" t="s">
        <v>37</v>
      </c>
      <c r="X194" s="1" t="s">
        <v>37</v>
      </c>
      <c r="Y194" s="1" t="s">
        <v>37</v>
      </c>
      <c r="Z194" s="1" t="s">
        <v>37</v>
      </c>
    </row>
    <row r="195" spans="1:26">
      <c r="A195" s="1" t="s">
        <v>1436</v>
      </c>
      <c r="B195" s="1" t="s">
        <v>1438</v>
      </c>
      <c r="C195" s="1" t="s">
        <v>434</v>
      </c>
      <c r="D195" s="1" t="s">
        <v>1218</v>
      </c>
      <c r="E195" s="1" t="s">
        <v>142</v>
      </c>
      <c r="F195" s="1" t="s">
        <v>31</v>
      </c>
      <c r="G195" s="1" t="s">
        <v>50</v>
      </c>
      <c r="H195" s="1" t="s">
        <v>33</v>
      </c>
      <c r="I195" s="1" t="s">
        <v>34</v>
      </c>
      <c r="J195" s="1" t="s">
        <v>35</v>
      </c>
      <c r="K195" s="1" t="s">
        <v>44</v>
      </c>
      <c r="L195" s="1" t="s">
        <v>37</v>
      </c>
      <c r="M195" s="1" t="s">
        <v>4284</v>
      </c>
      <c r="N195" s="1" t="s">
        <v>4219</v>
      </c>
      <c r="O195" s="1" t="s">
        <v>4058</v>
      </c>
      <c r="P195" s="1" t="s">
        <v>4232</v>
      </c>
      <c r="Q195" s="1" t="s">
        <v>4218</v>
      </c>
      <c r="R195" s="1" t="s">
        <v>4030</v>
      </c>
      <c r="S195" s="1" t="s">
        <v>4261</v>
      </c>
      <c r="T195" s="1" t="s">
        <v>37</v>
      </c>
      <c r="U195" s="1" t="s">
        <v>37</v>
      </c>
      <c r="V195" s="1" t="s">
        <v>37</v>
      </c>
      <c r="W195" s="1" t="s">
        <v>37</v>
      </c>
      <c r="X195" s="1" t="s">
        <v>3973</v>
      </c>
      <c r="Y195" s="1" t="s">
        <v>37</v>
      </c>
      <c r="Z195" s="1" t="s">
        <v>37</v>
      </c>
    </row>
    <row r="196" spans="1:26">
      <c r="A196" s="1" t="s">
        <v>2912</v>
      </c>
      <c r="B196" s="1" t="s">
        <v>2913</v>
      </c>
      <c r="C196" s="1" t="s">
        <v>1228</v>
      </c>
      <c r="D196" s="1" t="s">
        <v>1404</v>
      </c>
      <c r="E196" s="1" t="s">
        <v>2271</v>
      </c>
      <c r="F196" s="1" t="s">
        <v>42</v>
      </c>
      <c r="G196" s="1" t="s">
        <v>43</v>
      </c>
      <c r="H196" s="1" t="s">
        <v>33</v>
      </c>
      <c r="I196" s="1" t="s">
        <v>34</v>
      </c>
      <c r="J196" s="1" t="s">
        <v>35</v>
      </c>
      <c r="K196" s="1" t="s">
        <v>36</v>
      </c>
      <c r="L196" s="1" t="s">
        <v>37</v>
      </c>
      <c r="M196" s="1" t="s">
        <v>4236</v>
      </c>
      <c r="N196" s="1" t="s">
        <v>4296</v>
      </c>
      <c r="O196" s="1" t="s">
        <v>4250</v>
      </c>
      <c r="P196" s="1" t="s">
        <v>4251</v>
      </c>
      <c r="Q196" s="1" t="s">
        <v>4064</v>
      </c>
      <c r="R196" s="1" t="s">
        <v>4088</v>
      </c>
      <c r="S196" s="1" t="s">
        <v>4089</v>
      </c>
      <c r="T196" s="1" t="s">
        <v>37</v>
      </c>
      <c r="U196" s="1" t="s">
        <v>37</v>
      </c>
      <c r="V196" s="1" t="s">
        <v>37</v>
      </c>
      <c r="W196" s="1" t="s">
        <v>37</v>
      </c>
      <c r="X196" s="1" t="s">
        <v>37</v>
      </c>
      <c r="Y196" s="1" t="s">
        <v>37</v>
      </c>
      <c r="Z196" s="1" t="s">
        <v>37</v>
      </c>
    </row>
    <row r="197" spans="1:26">
      <c r="A197" s="1" t="s">
        <v>3080</v>
      </c>
      <c r="B197" s="1" t="s">
        <v>3071</v>
      </c>
      <c r="C197" s="1" t="s">
        <v>689</v>
      </c>
      <c r="D197" s="1" t="s">
        <v>699</v>
      </c>
      <c r="E197" s="1" t="s">
        <v>3081</v>
      </c>
      <c r="F197" s="1" t="s">
        <v>31</v>
      </c>
      <c r="G197" s="1" t="s">
        <v>50</v>
      </c>
      <c r="H197" s="1" t="s">
        <v>40</v>
      </c>
      <c r="I197" s="1" t="s">
        <v>34</v>
      </c>
      <c r="J197" s="1" t="s">
        <v>35</v>
      </c>
      <c r="K197" s="1" t="s">
        <v>44</v>
      </c>
      <c r="L197" s="1" t="s">
        <v>37</v>
      </c>
      <c r="M197" s="1" t="s">
        <v>4167</v>
      </c>
      <c r="N197" s="1" t="s">
        <v>4230</v>
      </c>
      <c r="O197" s="1" t="s">
        <v>4168</v>
      </c>
      <c r="P197" s="1" t="s">
        <v>4042</v>
      </c>
      <c r="Q197" s="1" t="s">
        <v>4218</v>
      </c>
      <c r="R197" s="1" t="s">
        <v>4330</v>
      </c>
      <c r="S197" s="1" t="s">
        <v>4320</v>
      </c>
      <c r="T197" s="1" t="s">
        <v>37</v>
      </c>
      <c r="U197" s="1" t="s">
        <v>4073</v>
      </c>
      <c r="V197" s="1" t="s">
        <v>37</v>
      </c>
      <c r="W197" s="1" t="s">
        <v>37</v>
      </c>
      <c r="X197" s="1" t="s">
        <v>37</v>
      </c>
      <c r="Y197" s="1" t="s">
        <v>37</v>
      </c>
      <c r="Z197" s="1" t="s">
        <v>37</v>
      </c>
    </row>
    <row r="198" spans="1:26">
      <c r="A198" s="1" t="s">
        <v>3937</v>
      </c>
      <c r="B198" s="1" t="s">
        <v>2933</v>
      </c>
      <c r="C198" s="1" t="s">
        <v>824</v>
      </c>
      <c r="D198" s="1" t="s">
        <v>897</v>
      </c>
      <c r="E198" s="1" t="s">
        <v>778</v>
      </c>
      <c r="F198" s="1" t="s">
        <v>31</v>
      </c>
      <c r="G198" s="1" t="s">
        <v>43</v>
      </c>
      <c r="H198" s="1" t="s">
        <v>40</v>
      </c>
      <c r="I198" s="1" t="s">
        <v>34</v>
      </c>
      <c r="J198" s="1" t="s">
        <v>35</v>
      </c>
      <c r="K198" s="1" t="s">
        <v>36</v>
      </c>
      <c r="L198" s="1" t="s">
        <v>37</v>
      </c>
      <c r="M198" s="1" t="s">
        <v>4013</v>
      </c>
      <c r="N198" s="1" t="s">
        <v>4128</v>
      </c>
      <c r="O198" s="1" t="s">
        <v>4201</v>
      </c>
      <c r="P198" s="1" t="s">
        <v>4173</v>
      </c>
      <c r="Q198" s="1" t="s">
        <v>4503</v>
      </c>
      <c r="R198" s="1" t="s">
        <v>4088</v>
      </c>
      <c r="S198" s="1" t="s">
        <v>4089</v>
      </c>
      <c r="T198" s="1" t="s">
        <v>37</v>
      </c>
      <c r="U198" s="1" t="s">
        <v>37</v>
      </c>
      <c r="V198" s="1" t="s">
        <v>37</v>
      </c>
      <c r="W198" s="1" t="s">
        <v>37</v>
      </c>
      <c r="X198" s="1" t="s">
        <v>37</v>
      </c>
      <c r="Y198" s="1" t="s">
        <v>37</v>
      </c>
      <c r="Z198" s="1" t="s">
        <v>37</v>
      </c>
    </row>
    <row r="199" spans="1:26">
      <c r="A199" s="1" t="s">
        <v>2196</v>
      </c>
      <c r="B199" s="1" t="s">
        <v>2197</v>
      </c>
      <c r="C199" s="1" t="s">
        <v>375</v>
      </c>
      <c r="D199" s="1"/>
      <c r="E199" s="1" t="s">
        <v>2198</v>
      </c>
      <c r="F199" s="1" t="s">
        <v>31</v>
      </c>
      <c r="G199" s="1" t="s">
        <v>43</v>
      </c>
      <c r="H199" s="1" t="s">
        <v>55</v>
      </c>
      <c r="I199" s="1" t="s">
        <v>34</v>
      </c>
      <c r="J199" s="1" t="s">
        <v>35</v>
      </c>
      <c r="K199" s="1" t="s">
        <v>36</v>
      </c>
      <c r="L199" s="1" t="s">
        <v>37</v>
      </c>
      <c r="M199" s="1" t="s">
        <v>4265</v>
      </c>
      <c r="N199" s="1" t="s">
        <v>4096</v>
      </c>
      <c r="O199" s="1" t="s">
        <v>4008</v>
      </c>
      <c r="P199" s="1" t="s">
        <v>4266</v>
      </c>
      <c r="Q199" s="1" t="s">
        <v>4267</v>
      </c>
      <c r="R199" s="1" t="s">
        <v>4268</v>
      </c>
      <c r="S199" s="1" t="s">
        <v>4269</v>
      </c>
      <c r="T199" s="1" t="s">
        <v>37</v>
      </c>
      <c r="U199" s="1" t="s">
        <v>4073</v>
      </c>
      <c r="V199" s="1" t="s">
        <v>37</v>
      </c>
      <c r="W199" s="1" t="s">
        <v>37</v>
      </c>
      <c r="X199" s="1" t="s">
        <v>37</v>
      </c>
      <c r="Y199" s="1" t="s">
        <v>37</v>
      </c>
      <c r="Z199" s="1" t="s">
        <v>37</v>
      </c>
    </row>
    <row r="200" spans="1:26">
      <c r="A200" s="1" t="s">
        <v>1852</v>
      </c>
      <c r="B200" s="1" t="s">
        <v>1851</v>
      </c>
      <c r="C200" s="1" t="s">
        <v>243</v>
      </c>
      <c r="D200" s="1" t="s">
        <v>375</v>
      </c>
      <c r="E200" s="1" t="s">
        <v>1853</v>
      </c>
      <c r="F200" s="1" t="s">
        <v>31</v>
      </c>
      <c r="G200" s="1" t="s">
        <v>43</v>
      </c>
      <c r="H200" s="1" t="s">
        <v>55</v>
      </c>
      <c r="I200" s="1" t="s">
        <v>34</v>
      </c>
      <c r="J200" s="1" t="s">
        <v>35</v>
      </c>
      <c r="K200" s="1" t="s">
        <v>44</v>
      </c>
      <c r="L200" s="1" t="s">
        <v>37</v>
      </c>
      <c r="M200" s="1" t="s">
        <v>4095</v>
      </c>
      <c r="N200" s="1" t="s">
        <v>4242</v>
      </c>
      <c r="O200" s="1" t="s">
        <v>4097</v>
      </c>
      <c r="P200" s="1" t="s">
        <v>4151</v>
      </c>
      <c r="Q200" s="1" t="s">
        <v>4098</v>
      </c>
      <c r="R200" s="1" t="s">
        <v>4339</v>
      </c>
      <c r="S200" s="1" t="s">
        <v>4100</v>
      </c>
      <c r="T200" s="1" t="s">
        <v>37</v>
      </c>
      <c r="U200" s="1" t="s">
        <v>4073</v>
      </c>
      <c r="V200" s="1" t="s">
        <v>37</v>
      </c>
      <c r="W200" s="1" t="s">
        <v>37</v>
      </c>
      <c r="X200" s="1" t="s">
        <v>37</v>
      </c>
      <c r="Y200" s="1" t="s">
        <v>37</v>
      </c>
      <c r="Z200" s="1" t="s">
        <v>37</v>
      </c>
    </row>
    <row r="201" spans="1:26">
      <c r="A201" s="1" t="s">
        <v>3265</v>
      </c>
      <c r="B201" s="1" t="s">
        <v>3251</v>
      </c>
      <c r="C201" s="1" t="s">
        <v>3266</v>
      </c>
      <c r="D201" s="1" t="s">
        <v>1870</v>
      </c>
      <c r="E201" s="1" t="s">
        <v>3267</v>
      </c>
      <c r="F201" s="1" t="s">
        <v>42</v>
      </c>
      <c r="G201" s="1" t="s">
        <v>43</v>
      </c>
      <c r="H201" s="1" t="s">
        <v>40</v>
      </c>
      <c r="I201" s="1" t="s">
        <v>34</v>
      </c>
      <c r="J201" s="1" t="s">
        <v>35</v>
      </c>
      <c r="K201" s="1" t="s">
        <v>36</v>
      </c>
      <c r="L201" s="1" t="s">
        <v>37</v>
      </c>
      <c r="M201" s="1" t="s">
        <v>4085</v>
      </c>
      <c r="N201" s="1" t="s">
        <v>4092</v>
      </c>
      <c r="O201" s="1" t="s">
        <v>4192</v>
      </c>
      <c r="P201" s="1" t="s">
        <v>4132</v>
      </c>
      <c r="Q201" s="1" t="s">
        <v>4136</v>
      </c>
      <c r="R201" s="1" t="s">
        <v>4238</v>
      </c>
      <c r="S201" s="1" t="s">
        <v>4353</v>
      </c>
      <c r="T201" s="1" t="s">
        <v>37</v>
      </c>
      <c r="U201" s="1" t="s">
        <v>37</v>
      </c>
      <c r="V201" s="1" t="s">
        <v>37</v>
      </c>
      <c r="W201" s="1" t="s">
        <v>37</v>
      </c>
      <c r="X201" s="1" t="s">
        <v>37</v>
      </c>
      <c r="Y201" s="1" t="s">
        <v>37</v>
      </c>
      <c r="Z201" s="1" t="s">
        <v>37</v>
      </c>
    </row>
    <row r="202" spans="1:26">
      <c r="A202" s="1" t="s">
        <v>472</v>
      </c>
      <c r="B202" s="1" t="s">
        <v>473</v>
      </c>
      <c r="C202" s="1" t="s">
        <v>474</v>
      </c>
      <c r="D202" s="1"/>
      <c r="E202" s="1" t="s">
        <v>475</v>
      </c>
      <c r="F202" s="1" t="s">
        <v>42</v>
      </c>
      <c r="G202" s="1" t="s">
        <v>43</v>
      </c>
      <c r="H202" s="1" t="s">
        <v>55</v>
      </c>
      <c r="I202" s="1" t="s">
        <v>34</v>
      </c>
      <c r="J202" s="1" t="s">
        <v>35</v>
      </c>
      <c r="K202" s="1" t="s">
        <v>44</v>
      </c>
      <c r="L202" s="1" t="s">
        <v>37</v>
      </c>
      <c r="M202" s="1" t="s">
        <v>4060</v>
      </c>
      <c r="N202" s="1" t="s">
        <v>4230</v>
      </c>
      <c r="O202" s="1" t="s">
        <v>4062</v>
      </c>
      <c r="P202" s="1" t="s">
        <v>4197</v>
      </c>
      <c r="Q202" s="1" t="s">
        <v>4133</v>
      </c>
      <c r="R202" s="1" t="s">
        <v>4208</v>
      </c>
      <c r="S202" s="1" t="s">
        <v>4107</v>
      </c>
      <c r="T202" s="1" t="s">
        <v>37</v>
      </c>
      <c r="U202" s="1" t="s">
        <v>4073</v>
      </c>
      <c r="V202" s="1" t="s">
        <v>37</v>
      </c>
      <c r="W202" s="1" t="s">
        <v>37</v>
      </c>
      <c r="X202" s="1" t="s">
        <v>37</v>
      </c>
      <c r="Y202" s="1" t="s">
        <v>37</v>
      </c>
      <c r="Z202" s="1" t="s">
        <v>37</v>
      </c>
    </row>
    <row r="203" spans="1:26">
      <c r="A203" s="1" t="s">
        <v>2386</v>
      </c>
      <c r="B203" s="1" t="s">
        <v>2387</v>
      </c>
      <c r="C203" s="1" t="s">
        <v>924</v>
      </c>
      <c r="D203" s="1" t="s">
        <v>160</v>
      </c>
      <c r="E203" s="1" t="s">
        <v>2388</v>
      </c>
      <c r="F203" s="1" t="s">
        <v>42</v>
      </c>
      <c r="G203" s="1" t="s">
        <v>50</v>
      </c>
      <c r="H203" s="1" t="s">
        <v>33</v>
      </c>
      <c r="I203" s="1" t="s">
        <v>34</v>
      </c>
      <c r="J203" s="1" t="s">
        <v>35</v>
      </c>
      <c r="K203" s="1"/>
      <c r="L203" s="1" t="s">
        <v>37</v>
      </c>
      <c r="M203" s="1" t="s">
        <v>4101</v>
      </c>
      <c r="N203" s="1" t="s">
        <v>4102</v>
      </c>
      <c r="O203" s="1" t="s">
        <v>4127</v>
      </c>
      <c r="P203" s="1" t="s">
        <v>4016</v>
      </c>
      <c r="Q203" s="1" t="s">
        <v>4202</v>
      </c>
      <c r="R203" s="1" t="s">
        <v>4170</v>
      </c>
      <c r="S203" s="1" t="s">
        <v>4304</v>
      </c>
      <c r="T203" s="1" t="s">
        <v>37</v>
      </c>
      <c r="U203" s="1" t="s">
        <v>37</v>
      </c>
      <c r="V203" s="1" t="s">
        <v>3973</v>
      </c>
      <c r="W203" s="1" t="s">
        <v>37</v>
      </c>
      <c r="X203" s="1" t="s">
        <v>37</v>
      </c>
      <c r="Y203" s="1" t="s">
        <v>37</v>
      </c>
      <c r="Z203" s="1" t="s">
        <v>37</v>
      </c>
    </row>
    <row r="204" spans="1:26">
      <c r="A204" s="1" t="s">
        <v>3641</v>
      </c>
      <c r="B204" s="1" t="s">
        <v>3629</v>
      </c>
      <c r="C204" s="1" t="s">
        <v>3642</v>
      </c>
      <c r="D204" s="1" t="s">
        <v>3643</v>
      </c>
      <c r="E204" s="1" t="s">
        <v>1066</v>
      </c>
      <c r="F204" s="1" t="s">
        <v>31</v>
      </c>
      <c r="G204" s="1" t="s">
        <v>50</v>
      </c>
      <c r="H204" s="1" t="s">
        <v>40</v>
      </c>
      <c r="I204" s="1" t="s">
        <v>36</v>
      </c>
      <c r="J204" s="1" t="s">
        <v>56</v>
      </c>
      <c r="K204" s="1" t="s">
        <v>36</v>
      </c>
      <c r="L204" s="1" t="s">
        <v>37</v>
      </c>
      <c r="M204" s="1" t="s">
        <v>4214</v>
      </c>
      <c r="N204" s="1" t="s">
        <v>4179</v>
      </c>
      <c r="O204" s="1" t="s">
        <v>4168</v>
      </c>
      <c r="P204" s="1" t="s">
        <v>4517</v>
      </c>
      <c r="Q204" s="1" t="s">
        <v>4036</v>
      </c>
      <c r="R204" s="1" t="s">
        <v>4159</v>
      </c>
      <c r="S204" s="1" t="s">
        <v>4038</v>
      </c>
      <c r="T204" s="1" t="s">
        <v>37</v>
      </c>
      <c r="U204" s="1" t="s">
        <v>4073</v>
      </c>
      <c r="V204" s="1" t="s">
        <v>37</v>
      </c>
      <c r="W204" s="1" t="s">
        <v>37</v>
      </c>
      <c r="X204" s="1" t="s">
        <v>37</v>
      </c>
      <c r="Y204" s="1" t="s">
        <v>37</v>
      </c>
      <c r="Z204" s="1" t="s">
        <v>37</v>
      </c>
    </row>
    <row r="205" spans="1:26">
      <c r="A205" s="1" t="s">
        <v>38</v>
      </c>
      <c r="B205" s="1" t="s">
        <v>27</v>
      </c>
      <c r="C205" s="1" t="s">
        <v>39</v>
      </c>
      <c r="D205" s="1" t="s">
        <v>40</v>
      </c>
      <c r="E205" s="1" t="s">
        <v>41</v>
      </c>
      <c r="F205" s="1" t="s">
        <v>42</v>
      </c>
      <c r="G205" s="1" t="s">
        <v>43</v>
      </c>
      <c r="H205" s="1" t="s">
        <v>33</v>
      </c>
      <c r="I205" s="1" t="s">
        <v>34</v>
      </c>
      <c r="J205" s="1" t="s">
        <v>35</v>
      </c>
      <c r="K205" s="1" t="s">
        <v>44</v>
      </c>
      <c r="L205" s="1" t="s">
        <v>37</v>
      </c>
      <c r="M205" s="1" t="s">
        <v>4013</v>
      </c>
      <c r="N205" s="1" t="s">
        <v>4499</v>
      </c>
      <c r="O205" s="1" t="s">
        <v>4015</v>
      </c>
      <c r="P205" s="1" t="s">
        <v>4016</v>
      </c>
      <c r="Q205" s="1" t="s">
        <v>4064</v>
      </c>
      <c r="R205" s="1" t="s">
        <v>4088</v>
      </c>
      <c r="S205" s="1" t="s">
        <v>4089</v>
      </c>
      <c r="T205" s="1" t="s">
        <v>37</v>
      </c>
      <c r="U205" s="1" t="s">
        <v>37</v>
      </c>
      <c r="V205" s="1" t="s">
        <v>37</v>
      </c>
      <c r="W205" s="1" t="s">
        <v>37</v>
      </c>
      <c r="X205" s="1" t="s">
        <v>37</v>
      </c>
      <c r="Y205" s="1" t="s">
        <v>37</v>
      </c>
      <c r="Z205" s="1" t="s">
        <v>37</v>
      </c>
    </row>
    <row r="206" spans="1:26">
      <c r="A206" s="1" t="s">
        <v>479</v>
      </c>
      <c r="B206" s="1" t="s">
        <v>480</v>
      </c>
      <c r="C206" s="1" t="s">
        <v>481</v>
      </c>
      <c r="D206" s="1" t="s">
        <v>48</v>
      </c>
      <c r="E206" s="1" t="s">
        <v>482</v>
      </c>
      <c r="F206" s="1" t="s">
        <v>42</v>
      </c>
      <c r="G206" s="1" t="s">
        <v>43</v>
      </c>
      <c r="H206" s="1" t="s">
        <v>40</v>
      </c>
      <c r="I206" s="1" t="s">
        <v>36</v>
      </c>
      <c r="J206" s="1" t="s">
        <v>56</v>
      </c>
      <c r="K206" s="1" t="s">
        <v>36</v>
      </c>
      <c r="L206" s="1" t="s">
        <v>37</v>
      </c>
      <c r="M206" s="1" t="s">
        <v>4205</v>
      </c>
      <c r="N206" s="1" t="s">
        <v>4128</v>
      </c>
      <c r="O206" s="1" t="s">
        <v>4438</v>
      </c>
      <c r="P206" s="1" t="s">
        <v>4241</v>
      </c>
      <c r="Q206" s="1" t="s">
        <v>4111</v>
      </c>
      <c r="R206" s="1" t="s">
        <v>4088</v>
      </c>
      <c r="S206" s="1" t="s">
        <v>4089</v>
      </c>
      <c r="T206" s="1" t="s">
        <v>37</v>
      </c>
      <c r="U206" s="1" t="s">
        <v>37</v>
      </c>
      <c r="V206" s="1" t="s">
        <v>37</v>
      </c>
      <c r="W206" s="1" t="s">
        <v>37</v>
      </c>
      <c r="X206" s="1" t="s">
        <v>37</v>
      </c>
      <c r="Y206" s="1" t="s">
        <v>37</v>
      </c>
      <c r="Z206" s="1" t="s">
        <v>37</v>
      </c>
    </row>
    <row r="207" spans="1:26">
      <c r="A207" s="1" t="s">
        <v>1215</v>
      </c>
      <c r="B207" s="1" t="s">
        <v>1208</v>
      </c>
      <c r="C207" s="1" t="s">
        <v>1216</v>
      </c>
      <c r="D207" s="1" t="s">
        <v>748</v>
      </c>
      <c r="E207" s="1" t="s">
        <v>951</v>
      </c>
      <c r="F207" s="1" t="s">
        <v>31</v>
      </c>
      <c r="G207" s="1" t="s">
        <v>50</v>
      </c>
      <c r="H207" s="1" t="s">
        <v>33</v>
      </c>
      <c r="I207" s="1" t="s">
        <v>34</v>
      </c>
      <c r="J207" s="1" t="s">
        <v>35</v>
      </c>
      <c r="K207" s="1" t="s">
        <v>44</v>
      </c>
      <c r="L207" s="1" t="s">
        <v>37</v>
      </c>
      <c r="M207" s="1" t="s">
        <v>4095</v>
      </c>
      <c r="N207" s="1" t="s">
        <v>4096</v>
      </c>
      <c r="O207" s="1" t="s">
        <v>4097</v>
      </c>
      <c r="P207" s="1" t="s">
        <v>4502</v>
      </c>
      <c r="Q207" s="1" t="s">
        <v>4098</v>
      </c>
      <c r="R207" s="1" t="s">
        <v>4099</v>
      </c>
      <c r="S207" s="1" t="s">
        <v>4100</v>
      </c>
      <c r="T207" s="1" t="s">
        <v>37</v>
      </c>
      <c r="U207" s="1" t="s">
        <v>4073</v>
      </c>
      <c r="V207" s="1" t="s">
        <v>37</v>
      </c>
      <c r="W207" s="1" t="s">
        <v>37</v>
      </c>
      <c r="X207" s="1" t="s">
        <v>37</v>
      </c>
      <c r="Y207" s="1" t="s">
        <v>37</v>
      </c>
      <c r="Z207" s="1" t="s">
        <v>37</v>
      </c>
    </row>
    <row r="208" spans="1:26">
      <c r="A208" s="1" t="s">
        <v>4535</v>
      </c>
      <c r="B208" s="1" t="s">
        <v>4536</v>
      </c>
      <c r="C208" s="1" t="s">
        <v>830</v>
      </c>
      <c r="D208" s="1" t="s">
        <v>4537</v>
      </c>
      <c r="E208" s="1" t="s">
        <v>501</v>
      </c>
      <c r="F208" s="1" t="s">
        <v>42</v>
      </c>
      <c r="G208" s="1" t="s">
        <v>43</v>
      </c>
      <c r="H208" s="1" t="s">
        <v>33</v>
      </c>
      <c r="I208" s="1" t="s">
        <v>150</v>
      </c>
      <c r="J208" s="1" t="s">
        <v>56</v>
      </c>
      <c r="K208" s="1" t="s">
        <v>150</v>
      </c>
      <c r="L208" s="1" t="s">
        <v>37</v>
      </c>
      <c r="M208" s="1" t="s">
        <v>37</v>
      </c>
      <c r="N208" s="1" t="s">
        <v>37</v>
      </c>
      <c r="O208" s="1" t="s">
        <v>37</v>
      </c>
      <c r="P208" s="1" t="s">
        <v>37</v>
      </c>
      <c r="Q208" s="1" t="s">
        <v>37</v>
      </c>
      <c r="R208" s="1" t="s">
        <v>4054</v>
      </c>
      <c r="S208" s="1" t="s">
        <v>4055</v>
      </c>
      <c r="T208" s="1" t="s">
        <v>37</v>
      </c>
      <c r="U208" s="1" t="s">
        <v>37</v>
      </c>
      <c r="V208" s="1" t="s">
        <v>37</v>
      </c>
      <c r="W208" s="1" t="s">
        <v>37</v>
      </c>
      <c r="X208" s="1" t="s">
        <v>37</v>
      </c>
      <c r="Y208" s="1" t="s">
        <v>37</v>
      </c>
      <c r="Z208" s="1" t="s">
        <v>37</v>
      </c>
    </row>
    <row r="209" spans="1:26">
      <c r="A209" s="1" t="s">
        <v>843</v>
      </c>
      <c r="B209" s="1" t="s">
        <v>844</v>
      </c>
      <c r="C209" s="1" t="s">
        <v>845</v>
      </c>
      <c r="D209" s="1" t="s">
        <v>48</v>
      </c>
      <c r="E209" s="1" t="s">
        <v>625</v>
      </c>
      <c r="F209" s="1" t="s">
        <v>42</v>
      </c>
      <c r="G209" s="1" t="s">
        <v>43</v>
      </c>
      <c r="H209" s="1" t="s">
        <v>40</v>
      </c>
      <c r="I209" s="1" t="s">
        <v>34</v>
      </c>
      <c r="J209" s="1" t="s">
        <v>35</v>
      </c>
      <c r="K209" s="1" t="s">
        <v>44</v>
      </c>
      <c r="L209" s="1" t="s">
        <v>37</v>
      </c>
      <c r="M209" s="1" t="s">
        <v>4284</v>
      </c>
      <c r="N209" s="1" t="s">
        <v>4028</v>
      </c>
      <c r="O209" s="1" t="s">
        <v>4201</v>
      </c>
      <c r="P209" s="1" t="s">
        <v>4173</v>
      </c>
      <c r="Q209" s="1" t="s">
        <v>4451</v>
      </c>
      <c r="R209" s="1" t="s">
        <v>4018</v>
      </c>
      <c r="S209" s="1" t="s">
        <v>4019</v>
      </c>
      <c r="T209" s="1" t="s">
        <v>37</v>
      </c>
      <c r="U209" s="1" t="s">
        <v>37</v>
      </c>
      <c r="V209" s="1" t="s">
        <v>37</v>
      </c>
      <c r="W209" s="1" t="s">
        <v>37</v>
      </c>
      <c r="X209" s="1" t="s">
        <v>37</v>
      </c>
      <c r="Y209" s="1" t="s">
        <v>37</v>
      </c>
      <c r="Z209" s="1" t="s">
        <v>37</v>
      </c>
    </row>
    <row r="210" spans="1:26">
      <c r="A210" s="1" t="s">
        <v>421</v>
      </c>
      <c r="B210" s="1" t="s">
        <v>418</v>
      </c>
      <c r="C210" s="1" t="s">
        <v>422</v>
      </c>
      <c r="D210" s="1" t="s">
        <v>246</v>
      </c>
      <c r="E210" s="1" t="s">
        <v>423</v>
      </c>
      <c r="F210" s="1" t="s">
        <v>31</v>
      </c>
      <c r="G210" s="1" t="s">
        <v>43</v>
      </c>
      <c r="H210" s="1" t="s">
        <v>40</v>
      </c>
      <c r="I210" s="1" t="s">
        <v>34</v>
      </c>
      <c r="J210" s="1" t="s">
        <v>35</v>
      </c>
      <c r="K210" s="1" t="s">
        <v>36</v>
      </c>
      <c r="L210" s="1" t="s">
        <v>37</v>
      </c>
      <c r="M210" s="1" t="s">
        <v>37</v>
      </c>
      <c r="N210" s="1" t="s">
        <v>37</v>
      </c>
      <c r="O210" s="1" t="s">
        <v>37</v>
      </c>
      <c r="P210" s="1" t="s">
        <v>37</v>
      </c>
      <c r="Q210" s="1" t="s">
        <v>37</v>
      </c>
      <c r="R210" s="1" t="s">
        <v>37</v>
      </c>
      <c r="S210" s="1" t="s">
        <v>37</v>
      </c>
      <c r="T210" s="1" t="s">
        <v>37</v>
      </c>
      <c r="U210" s="1" t="s">
        <v>4073</v>
      </c>
      <c r="V210" s="1" t="s">
        <v>37</v>
      </c>
      <c r="W210" s="1" t="s">
        <v>37</v>
      </c>
      <c r="X210" s="1" t="s">
        <v>37</v>
      </c>
      <c r="Y210" s="1" t="s">
        <v>37</v>
      </c>
      <c r="Z210" s="1" t="s">
        <v>37</v>
      </c>
    </row>
    <row r="211" spans="1:26">
      <c r="A211" s="1" t="s">
        <v>1527</v>
      </c>
      <c r="B211" s="1" t="s">
        <v>1488</v>
      </c>
      <c r="C211" s="1" t="s">
        <v>1528</v>
      </c>
      <c r="D211" s="1" t="s">
        <v>1529</v>
      </c>
      <c r="E211" s="1" t="s">
        <v>1530</v>
      </c>
      <c r="F211" s="1" t="s">
        <v>31</v>
      </c>
      <c r="G211" s="1" t="s">
        <v>43</v>
      </c>
      <c r="H211" s="1" t="s">
        <v>40</v>
      </c>
      <c r="I211" s="1" t="s">
        <v>34</v>
      </c>
      <c r="J211" s="1" t="s">
        <v>35</v>
      </c>
      <c r="K211" s="1" t="s">
        <v>44</v>
      </c>
      <c r="L211" s="1" t="s">
        <v>4190</v>
      </c>
      <c r="M211" s="1" t="s">
        <v>4080</v>
      </c>
      <c r="N211" s="1" t="s">
        <v>4395</v>
      </c>
      <c r="O211" s="1" t="s">
        <v>4168</v>
      </c>
      <c r="P211" s="1" t="s">
        <v>4241</v>
      </c>
      <c r="Q211" s="1" t="s">
        <v>4218</v>
      </c>
      <c r="R211" s="1" t="s">
        <v>4194</v>
      </c>
      <c r="S211" s="1" t="s">
        <v>4160</v>
      </c>
      <c r="T211" s="1" t="s">
        <v>37</v>
      </c>
      <c r="U211" s="1" t="s">
        <v>37</v>
      </c>
      <c r="V211" s="1" t="s">
        <v>37</v>
      </c>
      <c r="W211" s="1" t="s">
        <v>37</v>
      </c>
      <c r="X211" s="1" t="s">
        <v>37</v>
      </c>
      <c r="Y211" s="1" t="s">
        <v>37</v>
      </c>
      <c r="Z211" s="1" t="s">
        <v>37</v>
      </c>
    </row>
    <row r="212" spans="1:26">
      <c r="A212" s="1" t="s">
        <v>1702</v>
      </c>
      <c r="B212" s="1" t="s">
        <v>1703</v>
      </c>
      <c r="C212" s="1" t="s">
        <v>532</v>
      </c>
      <c r="D212" s="1" t="s">
        <v>1704</v>
      </c>
      <c r="E212" s="1" t="s">
        <v>1705</v>
      </c>
      <c r="F212" s="1" t="s">
        <v>31</v>
      </c>
      <c r="G212" s="1" t="s">
        <v>43</v>
      </c>
      <c r="H212" s="1" t="s">
        <v>42</v>
      </c>
      <c r="I212" s="1" t="s">
        <v>34</v>
      </c>
      <c r="J212" s="1" t="s">
        <v>35</v>
      </c>
      <c r="K212" s="1" t="s">
        <v>36</v>
      </c>
      <c r="L212" s="1" t="s">
        <v>37</v>
      </c>
      <c r="M212" s="1" t="s">
        <v>4060</v>
      </c>
      <c r="N212" s="1" t="s">
        <v>4253</v>
      </c>
      <c r="O212" s="1" t="s">
        <v>4172</v>
      </c>
      <c r="P212" s="1" t="s">
        <v>4433</v>
      </c>
      <c r="Q212" s="1" t="s">
        <v>4053</v>
      </c>
      <c r="R212" s="1" t="s">
        <v>4088</v>
      </c>
      <c r="S212" s="1" t="s">
        <v>4089</v>
      </c>
      <c r="T212" s="1" t="s">
        <v>37</v>
      </c>
      <c r="U212" s="1" t="s">
        <v>37</v>
      </c>
      <c r="V212" s="1" t="s">
        <v>37</v>
      </c>
      <c r="W212" s="1" t="s">
        <v>37</v>
      </c>
      <c r="X212" s="1" t="s">
        <v>37</v>
      </c>
      <c r="Y212" s="1" t="s">
        <v>37</v>
      </c>
      <c r="Z212" s="1" t="s">
        <v>37</v>
      </c>
    </row>
    <row r="213" spans="1:26">
      <c r="A213" s="1" t="s">
        <v>2783</v>
      </c>
      <c r="B213" s="1" t="s">
        <v>2784</v>
      </c>
      <c r="C213" s="1" t="s">
        <v>2785</v>
      </c>
      <c r="D213" s="1" t="s">
        <v>2786</v>
      </c>
      <c r="E213" s="1" t="s">
        <v>2125</v>
      </c>
      <c r="F213" s="1" t="s">
        <v>31</v>
      </c>
      <c r="G213" s="1" t="s">
        <v>43</v>
      </c>
      <c r="H213" s="1" t="s">
        <v>42</v>
      </c>
      <c r="I213" s="1" t="s">
        <v>34</v>
      </c>
      <c r="J213" s="1" t="s">
        <v>35</v>
      </c>
      <c r="K213" s="1" t="s">
        <v>44</v>
      </c>
      <c r="L213" s="1" t="s">
        <v>37</v>
      </c>
      <c r="M213" s="1" t="s">
        <v>4143</v>
      </c>
      <c r="N213" s="1" t="s">
        <v>4296</v>
      </c>
      <c r="O213" s="1" t="s">
        <v>4109</v>
      </c>
      <c r="P213" s="1" t="s">
        <v>4023</v>
      </c>
      <c r="Q213" s="1" t="s">
        <v>4291</v>
      </c>
      <c r="R213" s="1" t="s">
        <v>4088</v>
      </c>
      <c r="S213" s="1" t="s">
        <v>4089</v>
      </c>
      <c r="T213" s="1" t="s">
        <v>37</v>
      </c>
      <c r="U213" s="1" t="s">
        <v>37</v>
      </c>
      <c r="V213" s="1" t="s">
        <v>37</v>
      </c>
      <c r="W213" s="1" t="s">
        <v>37</v>
      </c>
      <c r="X213" s="1" t="s">
        <v>37</v>
      </c>
      <c r="Y213" s="1" t="s">
        <v>37</v>
      </c>
      <c r="Z213" s="1" t="s">
        <v>37</v>
      </c>
    </row>
    <row r="214" spans="1:26">
      <c r="A214" s="1" t="s">
        <v>3546</v>
      </c>
      <c r="B214" s="1" t="s">
        <v>3547</v>
      </c>
      <c r="C214" s="1" t="s">
        <v>3419</v>
      </c>
      <c r="D214" s="1" t="s">
        <v>3460</v>
      </c>
      <c r="E214" s="1" t="s">
        <v>1920</v>
      </c>
      <c r="F214" s="1" t="s">
        <v>42</v>
      </c>
      <c r="G214" s="1" t="s">
        <v>43</v>
      </c>
      <c r="H214" s="1" t="s">
        <v>40</v>
      </c>
      <c r="I214" s="1" t="s">
        <v>36</v>
      </c>
      <c r="J214" s="1" t="s">
        <v>56</v>
      </c>
      <c r="K214" s="1" t="s">
        <v>36</v>
      </c>
      <c r="L214" s="1" t="s">
        <v>37</v>
      </c>
      <c r="M214" s="1" t="s">
        <v>4039</v>
      </c>
      <c r="N214" s="1" t="s">
        <v>4191</v>
      </c>
      <c r="O214" s="1" t="s">
        <v>4260</v>
      </c>
      <c r="P214" s="1" t="s">
        <v>4137</v>
      </c>
      <c r="Q214" s="1" t="s">
        <v>4300</v>
      </c>
      <c r="R214" s="1" t="s">
        <v>4208</v>
      </c>
      <c r="S214" s="1" t="s">
        <v>4160</v>
      </c>
      <c r="T214" s="1" t="s">
        <v>37</v>
      </c>
      <c r="U214" s="1" t="s">
        <v>37</v>
      </c>
      <c r="V214" s="1" t="s">
        <v>37</v>
      </c>
      <c r="W214" s="1" t="s">
        <v>37</v>
      </c>
      <c r="X214" s="1" t="s">
        <v>37</v>
      </c>
      <c r="Y214" s="1" t="s">
        <v>37</v>
      </c>
      <c r="Z214" s="1" t="s">
        <v>37</v>
      </c>
    </row>
    <row r="215" spans="1:26">
      <c r="A215" s="1" t="s">
        <v>1578</v>
      </c>
      <c r="B215" s="1" t="s">
        <v>1579</v>
      </c>
      <c r="C215" s="1" t="s">
        <v>1580</v>
      </c>
      <c r="D215" s="1" t="s">
        <v>1581</v>
      </c>
      <c r="E215" s="1" t="s">
        <v>1582</v>
      </c>
      <c r="F215" s="1" t="s">
        <v>31</v>
      </c>
      <c r="G215" s="1" t="s">
        <v>43</v>
      </c>
      <c r="H215" s="1" t="s">
        <v>33</v>
      </c>
      <c r="I215" s="1" t="s">
        <v>34</v>
      </c>
      <c r="J215" s="1" t="s">
        <v>35</v>
      </c>
      <c r="K215" s="1" t="s">
        <v>44</v>
      </c>
      <c r="L215" s="1" t="s">
        <v>37</v>
      </c>
      <c r="M215" s="1" t="s">
        <v>4060</v>
      </c>
      <c r="N215" s="1" t="s">
        <v>4061</v>
      </c>
      <c r="O215" s="1" t="s">
        <v>4062</v>
      </c>
      <c r="P215" s="1" t="s">
        <v>4241</v>
      </c>
      <c r="Q215" s="1" t="s">
        <v>4291</v>
      </c>
      <c r="R215" s="1" t="s">
        <v>4088</v>
      </c>
      <c r="S215" s="1" t="s">
        <v>4089</v>
      </c>
      <c r="T215" s="1" t="s">
        <v>37</v>
      </c>
      <c r="U215" s="1" t="s">
        <v>37</v>
      </c>
      <c r="V215" s="1" t="s">
        <v>37</v>
      </c>
      <c r="W215" s="1" t="s">
        <v>37</v>
      </c>
      <c r="X215" s="1" t="s">
        <v>37</v>
      </c>
      <c r="Y215" s="1" t="s">
        <v>37</v>
      </c>
      <c r="Z215" s="1" t="s">
        <v>37</v>
      </c>
    </row>
    <row r="216" spans="1:26">
      <c r="A216" s="1" t="s">
        <v>737</v>
      </c>
      <c r="B216" s="1" t="s">
        <v>738</v>
      </c>
      <c r="C216" s="1" t="s">
        <v>739</v>
      </c>
      <c r="D216" s="1"/>
      <c r="E216" s="1" t="s">
        <v>740</v>
      </c>
      <c r="F216" s="1" t="s">
        <v>42</v>
      </c>
      <c r="G216" s="1" t="s">
        <v>43</v>
      </c>
      <c r="H216" s="1" t="s">
        <v>33</v>
      </c>
      <c r="I216" s="1" t="s">
        <v>34</v>
      </c>
      <c r="J216" s="1" t="s">
        <v>35</v>
      </c>
      <c r="K216" s="1"/>
      <c r="L216" s="1" t="s">
        <v>37</v>
      </c>
      <c r="M216" s="1" t="s">
        <v>4303</v>
      </c>
      <c r="N216" s="1" t="s">
        <v>4206</v>
      </c>
      <c r="O216" s="1" t="s">
        <v>4192</v>
      </c>
      <c r="P216" s="1" t="s">
        <v>4241</v>
      </c>
      <c r="Q216" s="1" t="s">
        <v>4111</v>
      </c>
      <c r="R216" s="1" t="s">
        <v>4088</v>
      </c>
      <c r="S216" s="1" t="s">
        <v>4089</v>
      </c>
      <c r="T216" s="1" t="s">
        <v>37</v>
      </c>
      <c r="U216" s="1" t="s">
        <v>37</v>
      </c>
      <c r="V216" s="1" t="s">
        <v>37</v>
      </c>
      <c r="W216" s="1" t="s">
        <v>37</v>
      </c>
      <c r="X216" s="1" t="s">
        <v>37</v>
      </c>
      <c r="Y216" s="1" t="s">
        <v>37</v>
      </c>
      <c r="Z216" s="1" t="s">
        <v>37</v>
      </c>
    </row>
    <row r="217" spans="1:26">
      <c r="A217" s="1" t="s">
        <v>4565</v>
      </c>
      <c r="B217" s="1" t="s">
        <v>4566</v>
      </c>
      <c r="C217" s="1" t="s">
        <v>3202</v>
      </c>
      <c r="D217" s="1" t="s">
        <v>3165</v>
      </c>
      <c r="E217" s="1" t="s">
        <v>3267</v>
      </c>
      <c r="F217" s="1" t="s">
        <v>42</v>
      </c>
      <c r="G217" s="1" t="s">
        <v>43</v>
      </c>
      <c r="H217" s="1" t="s">
        <v>40</v>
      </c>
      <c r="I217" s="1" t="s">
        <v>34</v>
      </c>
      <c r="J217" s="1" t="s">
        <v>35</v>
      </c>
      <c r="K217" s="1" t="s">
        <v>36</v>
      </c>
      <c r="L217" s="1" t="s">
        <v>37</v>
      </c>
      <c r="M217" s="1" t="s">
        <v>37</v>
      </c>
      <c r="N217" s="1" t="s">
        <v>37</v>
      </c>
      <c r="O217" s="1" t="s">
        <v>37</v>
      </c>
      <c r="P217" s="1" t="s">
        <v>37</v>
      </c>
      <c r="Q217" s="1" t="s">
        <v>37</v>
      </c>
      <c r="R217" s="1" t="s">
        <v>4054</v>
      </c>
      <c r="S217" s="1" t="s">
        <v>4055</v>
      </c>
      <c r="T217" s="1" t="s">
        <v>37</v>
      </c>
      <c r="U217" s="1" t="s">
        <v>37</v>
      </c>
      <c r="V217" s="1" t="s">
        <v>37</v>
      </c>
      <c r="W217" s="1" t="s">
        <v>37</v>
      </c>
      <c r="X217" s="1" t="s">
        <v>37</v>
      </c>
      <c r="Y217" s="1" t="s">
        <v>37</v>
      </c>
      <c r="Z217" s="1" t="s">
        <v>37</v>
      </c>
    </row>
    <row r="218" spans="1:26">
      <c r="A218" s="1" t="s">
        <v>4605</v>
      </c>
      <c r="B218" s="1" t="s">
        <v>4606</v>
      </c>
      <c r="C218" s="1" t="s">
        <v>955</v>
      </c>
      <c r="D218" s="1" t="s">
        <v>4607</v>
      </c>
      <c r="E218" s="1" t="s">
        <v>778</v>
      </c>
      <c r="F218" s="1" t="s">
        <v>42</v>
      </c>
      <c r="G218" s="1" t="s">
        <v>43</v>
      </c>
      <c r="H218" s="1" t="s">
        <v>40</v>
      </c>
      <c r="I218" s="1" t="s">
        <v>36</v>
      </c>
      <c r="J218" s="1" t="s">
        <v>56</v>
      </c>
      <c r="K218" s="1" t="s">
        <v>36</v>
      </c>
      <c r="L218" s="1" t="s">
        <v>37</v>
      </c>
      <c r="M218" s="1" t="s">
        <v>4295</v>
      </c>
      <c r="N218" s="1" t="s">
        <v>4311</v>
      </c>
      <c r="O218" s="1" t="s">
        <v>4109</v>
      </c>
      <c r="P218" s="1" t="s">
        <v>4173</v>
      </c>
      <c r="Q218" s="1" t="s">
        <v>4064</v>
      </c>
      <c r="R218" s="1" t="s">
        <v>4088</v>
      </c>
      <c r="S218" s="1" t="s">
        <v>4089</v>
      </c>
      <c r="T218" s="1" t="s">
        <v>37</v>
      </c>
      <c r="U218" s="1" t="s">
        <v>37</v>
      </c>
      <c r="V218" s="1" t="s">
        <v>37</v>
      </c>
      <c r="W218" s="1" t="s">
        <v>37</v>
      </c>
      <c r="X218" s="1" t="s">
        <v>37</v>
      </c>
      <c r="Y218" s="1" t="s">
        <v>37</v>
      </c>
      <c r="Z218" s="1" t="s">
        <v>37</v>
      </c>
    </row>
    <row r="219" spans="1:26">
      <c r="A219" s="1" t="s">
        <v>3014</v>
      </c>
      <c r="B219" s="1" t="s">
        <v>3007</v>
      </c>
      <c r="C219" s="1" t="s">
        <v>1058</v>
      </c>
      <c r="D219" s="1"/>
      <c r="E219" s="1" t="s">
        <v>3015</v>
      </c>
      <c r="F219" s="1" t="s">
        <v>42</v>
      </c>
      <c r="G219" s="1" t="s">
        <v>43</v>
      </c>
      <c r="H219" s="1" t="s">
        <v>33</v>
      </c>
      <c r="I219" s="1" t="s">
        <v>34</v>
      </c>
      <c r="J219" s="1" t="s">
        <v>35</v>
      </c>
      <c r="K219" s="1"/>
      <c r="L219" s="1" t="s">
        <v>37</v>
      </c>
      <c r="M219" s="1" t="s">
        <v>4090</v>
      </c>
      <c r="N219" s="1" t="s">
        <v>4296</v>
      </c>
      <c r="O219" s="1" t="s">
        <v>4131</v>
      </c>
      <c r="P219" s="1" t="s">
        <v>4063</v>
      </c>
      <c r="Q219" s="1" t="s">
        <v>4389</v>
      </c>
      <c r="R219" s="1" t="s">
        <v>4208</v>
      </c>
      <c r="S219" s="1" t="s">
        <v>4195</v>
      </c>
      <c r="T219" s="1" t="s">
        <v>37</v>
      </c>
      <c r="U219" s="1" t="s">
        <v>37</v>
      </c>
      <c r="V219" s="1" t="s">
        <v>3973</v>
      </c>
      <c r="W219" s="1" t="s">
        <v>37</v>
      </c>
      <c r="X219" s="1" t="s">
        <v>37</v>
      </c>
      <c r="Y219" s="1" t="s">
        <v>37</v>
      </c>
      <c r="Z219" s="1" t="s">
        <v>37</v>
      </c>
    </row>
    <row r="220" spans="1:26">
      <c r="A220" s="1" t="s">
        <v>2332</v>
      </c>
      <c r="B220" s="1" t="s">
        <v>2333</v>
      </c>
      <c r="C220" s="1" t="s">
        <v>2334</v>
      </c>
      <c r="D220" s="1"/>
      <c r="E220" s="1" t="s">
        <v>2335</v>
      </c>
      <c r="F220" s="1" t="s">
        <v>42</v>
      </c>
      <c r="G220" s="1" t="s">
        <v>43</v>
      </c>
      <c r="H220" s="1" t="s">
        <v>40</v>
      </c>
      <c r="I220" s="1" t="s">
        <v>34</v>
      </c>
      <c r="J220" s="1" t="s">
        <v>56</v>
      </c>
      <c r="K220" s="1" t="s">
        <v>36</v>
      </c>
      <c r="L220" s="1" t="s">
        <v>37</v>
      </c>
      <c r="M220" s="1" t="s">
        <v>4085</v>
      </c>
      <c r="N220" s="1" t="s">
        <v>4021</v>
      </c>
      <c r="O220" s="1" t="s">
        <v>4609</v>
      </c>
      <c r="P220" s="1" t="s">
        <v>4137</v>
      </c>
      <c r="Q220" s="1" t="s">
        <v>4300</v>
      </c>
      <c r="R220" s="1" t="s">
        <v>4088</v>
      </c>
      <c r="S220" s="1" t="s">
        <v>4089</v>
      </c>
      <c r="T220" s="1" t="s">
        <v>37</v>
      </c>
      <c r="U220" s="1" t="s">
        <v>37</v>
      </c>
      <c r="V220" s="1" t="s">
        <v>37</v>
      </c>
      <c r="W220" s="1" t="s">
        <v>37</v>
      </c>
      <c r="X220" s="1" t="s">
        <v>37</v>
      </c>
      <c r="Y220" s="1" t="s">
        <v>37</v>
      </c>
      <c r="Z220" s="1" t="s">
        <v>37</v>
      </c>
    </row>
    <row r="221" spans="1:26">
      <c r="A221" s="1" t="s">
        <v>3708</v>
      </c>
      <c r="B221" s="1" t="s">
        <v>3709</v>
      </c>
      <c r="C221" s="1" t="s">
        <v>1028</v>
      </c>
      <c r="D221" s="1"/>
      <c r="E221" s="1" t="s">
        <v>700</v>
      </c>
      <c r="F221" s="1" t="s">
        <v>31</v>
      </c>
      <c r="G221" s="1" t="s">
        <v>43</v>
      </c>
      <c r="H221" s="1" t="s">
        <v>33</v>
      </c>
      <c r="I221" s="1" t="s">
        <v>34</v>
      </c>
      <c r="J221" s="1" t="s">
        <v>35</v>
      </c>
      <c r="K221" s="1" t="s">
        <v>44</v>
      </c>
      <c r="L221" s="1" t="s">
        <v>37</v>
      </c>
      <c r="M221" s="1" t="s">
        <v>4278</v>
      </c>
      <c r="N221" s="1" t="s">
        <v>4296</v>
      </c>
      <c r="O221" s="1" t="s">
        <v>4157</v>
      </c>
      <c r="P221" s="1" t="s">
        <v>4241</v>
      </c>
      <c r="Q221" s="1" t="s">
        <v>4429</v>
      </c>
      <c r="R221" s="1" t="s">
        <v>4238</v>
      </c>
      <c r="S221" s="1" t="s">
        <v>4089</v>
      </c>
      <c r="T221" s="1" t="s">
        <v>37</v>
      </c>
      <c r="U221" s="1" t="s">
        <v>37</v>
      </c>
      <c r="V221" s="1" t="s">
        <v>37</v>
      </c>
      <c r="W221" s="1" t="s">
        <v>37</v>
      </c>
      <c r="X221" s="1" t="s">
        <v>37</v>
      </c>
      <c r="Y221" s="1" t="s">
        <v>37</v>
      </c>
      <c r="Z221" s="1" t="s">
        <v>37</v>
      </c>
    </row>
    <row r="222" spans="1:26">
      <c r="A222" s="1" t="s">
        <v>1811</v>
      </c>
      <c r="B222" s="1" t="s">
        <v>1812</v>
      </c>
      <c r="C222" s="1" t="s">
        <v>1813</v>
      </c>
      <c r="D222" s="1" t="s">
        <v>1814</v>
      </c>
      <c r="E222" s="1" t="s">
        <v>1815</v>
      </c>
      <c r="F222" s="1" t="s">
        <v>31</v>
      </c>
      <c r="G222" s="1" t="s">
        <v>43</v>
      </c>
      <c r="H222" s="1" t="s">
        <v>40</v>
      </c>
      <c r="I222" s="1" t="s">
        <v>34</v>
      </c>
      <c r="J222" s="1" t="s">
        <v>35</v>
      </c>
      <c r="K222" s="1" t="s">
        <v>44</v>
      </c>
      <c r="L222" s="1" t="s">
        <v>37</v>
      </c>
      <c r="M222" s="1" t="s">
        <v>4167</v>
      </c>
      <c r="N222" s="1" t="s">
        <v>4007</v>
      </c>
      <c r="O222" s="1" t="s">
        <v>4157</v>
      </c>
      <c r="P222" s="1" t="s">
        <v>4433</v>
      </c>
      <c r="Q222" s="1" t="s">
        <v>4115</v>
      </c>
      <c r="R222" s="1" t="s">
        <v>4079</v>
      </c>
      <c r="S222" s="1" t="s">
        <v>4160</v>
      </c>
      <c r="T222" s="1" t="s">
        <v>37</v>
      </c>
      <c r="U222" s="1" t="s">
        <v>37</v>
      </c>
      <c r="V222" s="1" t="s">
        <v>37</v>
      </c>
      <c r="W222" s="1" t="s">
        <v>37</v>
      </c>
      <c r="X222" s="1" t="s">
        <v>37</v>
      </c>
      <c r="Y222" s="1" t="s">
        <v>37</v>
      </c>
      <c r="Z222" s="1" t="s">
        <v>37</v>
      </c>
    </row>
    <row r="223" spans="1:26">
      <c r="A223" s="1" t="s">
        <v>3200</v>
      </c>
      <c r="B223" s="1" t="s">
        <v>3195</v>
      </c>
      <c r="C223" s="1" t="s">
        <v>3201</v>
      </c>
      <c r="D223" s="1" t="s">
        <v>3202</v>
      </c>
      <c r="E223" s="1" t="s">
        <v>3203</v>
      </c>
      <c r="F223" s="1" t="s">
        <v>42</v>
      </c>
      <c r="G223" s="1" t="s">
        <v>43</v>
      </c>
      <c r="H223" s="1" t="s">
        <v>40</v>
      </c>
      <c r="I223" s="1" t="s">
        <v>34</v>
      </c>
      <c r="J223" s="1" t="s">
        <v>35</v>
      </c>
      <c r="K223" s="1" t="s">
        <v>44</v>
      </c>
      <c r="L223" s="1" t="s">
        <v>37</v>
      </c>
      <c r="M223" s="1" t="s">
        <v>4060</v>
      </c>
      <c r="N223" s="1" t="s">
        <v>4288</v>
      </c>
      <c r="O223" s="1" t="s">
        <v>4157</v>
      </c>
      <c r="P223" s="1" t="s">
        <v>4433</v>
      </c>
      <c r="Q223" s="1" t="s">
        <v>4429</v>
      </c>
      <c r="R223" s="1" t="s">
        <v>4018</v>
      </c>
      <c r="S223" s="1" t="s">
        <v>4252</v>
      </c>
      <c r="T223" s="1" t="s">
        <v>37</v>
      </c>
      <c r="U223" s="1" t="s">
        <v>37</v>
      </c>
      <c r="V223" s="1" t="s">
        <v>37</v>
      </c>
      <c r="W223" s="1" t="s">
        <v>37</v>
      </c>
      <c r="X223" s="1" t="s">
        <v>37</v>
      </c>
      <c r="Y223" s="1" t="s">
        <v>37</v>
      </c>
      <c r="Z223" s="1" t="s">
        <v>37</v>
      </c>
    </row>
    <row r="224" spans="1:26">
      <c r="A224" s="1" t="s">
        <v>1596</v>
      </c>
      <c r="B224" s="1" t="s">
        <v>1597</v>
      </c>
      <c r="C224" s="1" t="s">
        <v>1598</v>
      </c>
      <c r="D224" s="1" t="s">
        <v>1599</v>
      </c>
      <c r="E224" s="1" t="s">
        <v>533</v>
      </c>
      <c r="F224" s="1" t="s">
        <v>31</v>
      </c>
      <c r="G224" s="1" t="s">
        <v>43</v>
      </c>
      <c r="H224" s="1" t="s">
        <v>33</v>
      </c>
      <c r="I224" s="1" t="s">
        <v>1600</v>
      </c>
      <c r="J224" s="1" t="s">
        <v>56</v>
      </c>
      <c r="K224" s="1" t="s">
        <v>1600</v>
      </c>
      <c r="L224" s="1" t="s">
        <v>37</v>
      </c>
      <c r="M224" s="1" t="s">
        <v>4013</v>
      </c>
      <c r="N224" s="1" t="s">
        <v>4033</v>
      </c>
      <c r="O224" s="1" t="s">
        <v>4109</v>
      </c>
      <c r="P224" s="1" t="s">
        <v>4173</v>
      </c>
      <c r="Q224" s="1" t="s">
        <v>4136</v>
      </c>
      <c r="R224" s="1" t="s">
        <v>4088</v>
      </c>
      <c r="S224" s="1" t="s">
        <v>4089</v>
      </c>
      <c r="T224" s="1" t="s">
        <v>37</v>
      </c>
      <c r="U224" s="1" t="s">
        <v>37</v>
      </c>
      <c r="V224" s="1" t="s">
        <v>37</v>
      </c>
      <c r="W224" s="1" t="s">
        <v>37</v>
      </c>
      <c r="X224" s="1" t="s">
        <v>37</v>
      </c>
      <c r="Y224" s="1" t="s">
        <v>37</v>
      </c>
      <c r="Z224" s="1" t="s">
        <v>37</v>
      </c>
    </row>
    <row r="225" spans="1:26">
      <c r="A225" s="1" t="s">
        <v>2122</v>
      </c>
      <c r="B225" s="1" t="s">
        <v>2123</v>
      </c>
      <c r="C225" s="1" t="s">
        <v>2124</v>
      </c>
      <c r="D225" s="1"/>
      <c r="E225" s="1" t="s">
        <v>2125</v>
      </c>
      <c r="F225" s="1" t="s">
        <v>31</v>
      </c>
      <c r="G225" s="1" t="s">
        <v>43</v>
      </c>
      <c r="H225" s="1" t="s">
        <v>40</v>
      </c>
      <c r="I225" s="1" t="s">
        <v>34</v>
      </c>
      <c r="J225" s="1" t="s">
        <v>35</v>
      </c>
      <c r="K225" s="1" t="s">
        <v>36</v>
      </c>
      <c r="L225" s="1" t="s">
        <v>37</v>
      </c>
      <c r="M225" s="1" t="s">
        <v>4060</v>
      </c>
      <c r="N225" s="1" t="s">
        <v>4240</v>
      </c>
      <c r="O225" s="1" t="s">
        <v>4172</v>
      </c>
      <c r="P225" s="1" t="s">
        <v>4087</v>
      </c>
      <c r="Q225" s="1" t="s">
        <v>4053</v>
      </c>
      <c r="R225" s="1" t="s">
        <v>4208</v>
      </c>
      <c r="S225" s="1" t="s">
        <v>4186</v>
      </c>
      <c r="T225" s="1" t="s">
        <v>37</v>
      </c>
      <c r="U225" s="1" t="s">
        <v>37</v>
      </c>
      <c r="V225" s="1" t="s">
        <v>37</v>
      </c>
      <c r="W225" s="1" t="s">
        <v>37</v>
      </c>
      <c r="X225" s="1" t="s">
        <v>37</v>
      </c>
      <c r="Y225" s="1" t="s">
        <v>37</v>
      </c>
      <c r="Z225" s="1" t="s">
        <v>37</v>
      </c>
    </row>
    <row r="226" spans="1:26">
      <c r="A226" s="1" t="s">
        <v>3893</v>
      </c>
      <c r="B226" s="1" t="s">
        <v>3894</v>
      </c>
      <c r="C226" s="1" t="s">
        <v>3895</v>
      </c>
      <c r="D226" s="1"/>
      <c r="E226" s="1" t="s">
        <v>3896</v>
      </c>
      <c r="F226" s="1" t="s">
        <v>31</v>
      </c>
      <c r="G226" s="1" t="s">
        <v>43</v>
      </c>
      <c r="H226" s="1" t="s">
        <v>40</v>
      </c>
      <c r="I226" s="1" t="s">
        <v>36</v>
      </c>
      <c r="J226" s="1" t="s">
        <v>56</v>
      </c>
      <c r="K226" s="1" t="s">
        <v>36</v>
      </c>
      <c r="L226" s="1" t="s">
        <v>37</v>
      </c>
      <c r="M226" s="1" t="s">
        <v>4060</v>
      </c>
      <c r="N226" s="1" t="s">
        <v>4128</v>
      </c>
      <c r="O226" s="1" t="s">
        <v>4271</v>
      </c>
      <c r="P226" s="1" t="s">
        <v>4087</v>
      </c>
      <c r="Q226" s="1" t="s">
        <v>4024</v>
      </c>
      <c r="R226" s="1" t="s">
        <v>4088</v>
      </c>
      <c r="S226" s="1" t="s">
        <v>4089</v>
      </c>
      <c r="T226" s="1" t="s">
        <v>37</v>
      </c>
      <c r="U226" s="1" t="s">
        <v>37</v>
      </c>
      <c r="V226" s="1" t="s">
        <v>37</v>
      </c>
      <c r="W226" s="1" t="s">
        <v>37</v>
      </c>
      <c r="X226" s="1" t="s">
        <v>37</v>
      </c>
      <c r="Y226" s="1" t="s">
        <v>37</v>
      </c>
      <c r="Z226" s="1" t="s">
        <v>37</v>
      </c>
    </row>
    <row r="227" spans="1:26">
      <c r="A227" s="1" t="s">
        <v>3877</v>
      </c>
      <c r="B227" s="1" t="s">
        <v>3878</v>
      </c>
      <c r="C227" s="1" t="s">
        <v>101</v>
      </c>
      <c r="D227" s="1" t="s">
        <v>66</v>
      </c>
      <c r="E227" s="1" t="s">
        <v>3120</v>
      </c>
      <c r="F227" s="1" t="s">
        <v>31</v>
      </c>
      <c r="G227" s="1" t="s">
        <v>43</v>
      </c>
      <c r="H227" s="1" t="s">
        <v>40</v>
      </c>
      <c r="I227" s="1" t="s">
        <v>36</v>
      </c>
      <c r="J227" s="1" t="s">
        <v>56</v>
      </c>
      <c r="K227" s="1" t="s">
        <v>36</v>
      </c>
      <c r="L227" s="1" t="s">
        <v>37</v>
      </c>
      <c r="M227" s="1" t="s">
        <v>4138</v>
      </c>
      <c r="N227" s="1" t="s">
        <v>4007</v>
      </c>
      <c r="O227" s="1" t="s">
        <v>4081</v>
      </c>
      <c r="P227" s="1" t="s">
        <v>4173</v>
      </c>
      <c r="Q227" s="1" t="s">
        <v>4181</v>
      </c>
      <c r="R227" s="1" t="s">
        <v>4339</v>
      </c>
      <c r="S227" s="1" t="s">
        <v>4320</v>
      </c>
      <c r="T227" s="1" t="s">
        <v>37</v>
      </c>
      <c r="U227" s="1" t="s">
        <v>4073</v>
      </c>
      <c r="V227" s="1" t="s">
        <v>37</v>
      </c>
      <c r="W227" s="1" t="s">
        <v>37</v>
      </c>
      <c r="X227" s="1" t="s">
        <v>37</v>
      </c>
      <c r="Y227" s="1" t="s">
        <v>37</v>
      </c>
      <c r="Z227" s="1" t="s">
        <v>37</v>
      </c>
    </row>
    <row r="228" spans="1:26">
      <c r="A228" s="1" t="s">
        <v>2527</v>
      </c>
      <c r="B228" s="1" t="s">
        <v>1043</v>
      </c>
      <c r="C228" s="1" t="s">
        <v>2528</v>
      </c>
      <c r="D228" s="1" t="s">
        <v>1488</v>
      </c>
      <c r="E228" s="1" t="s">
        <v>2478</v>
      </c>
      <c r="F228" s="1" t="s">
        <v>42</v>
      </c>
      <c r="G228" s="1" t="s">
        <v>43</v>
      </c>
      <c r="H228" s="1" t="s">
        <v>40</v>
      </c>
      <c r="I228" s="1" t="s">
        <v>34</v>
      </c>
      <c r="J228" s="1" t="s">
        <v>35</v>
      </c>
      <c r="K228" s="1" t="s">
        <v>704</v>
      </c>
      <c r="L228" s="1" t="s">
        <v>37</v>
      </c>
      <c r="M228" s="1" t="s">
        <v>4085</v>
      </c>
      <c r="N228" s="1" t="s">
        <v>4092</v>
      </c>
      <c r="O228" s="1" t="s">
        <v>4192</v>
      </c>
      <c r="P228" s="1" t="s">
        <v>4063</v>
      </c>
      <c r="Q228" s="1" t="s">
        <v>4111</v>
      </c>
      <c r="R228" s="1" t="s">
        <v>4088</v>
      </c>
      <c r="S228" s="1" t="s">
        <v>4089</v>
      </c>
      <c r="T228" s="1" t="s">
        <v>37</v>
      </c>
      <c r="U228" s="1" t="s">
        <v>37</v>
      </c>
      <c r="V228" s="1" t="s">
        <v>3973</v>
      </c>
      <c r="W228" s="1" t="s">
        <v>37</v>
      </c>
      <c r="X228" s="1" t="s">
        <v>37</v>
      </c>
      <c r="Y228" s="1" t="s">
        <v>37</v>
      </c>
      <c r="Z228" s="1" t="s">
        <v>37</v>
      </c>
    </row>
    <row r="229" spans="1:26">
      <c r="A229" s="1" t="s">
        <v>1224</v>
      </c>
      <c r="B229" s="1" t="s">
        <v>1208</v>
      </c>
      <c r="C229" s="1" t="s">
        <v>71</v>
      </c>
      <c r="D229" s="1" t="s">
        <v>1225</v>
      </c>
      <c r="E229" s="1" t="s">
        <v>1226</v>
      </c>
      <c r="F229" s="1" t="s">
        <v>31</v>
      </c>
      <c r="G229" s="1" t="s">
        <v>50</v>
      </c>
      <c r="H229" s="1" t="s">
        <v>40</v>
      </c>
      <c r="I229" s="1" t="s">
        <v>34</v>
      </c>
      <c r="J229" s="1" t="s">
        <v>35</v>
      </c>
      <c r="K229" s="1" t="s">
        <v>44</v>
      </c>
      <c r="L229" s="1" t="s">
        <v>37</v>
      </c>
      <c r="M229" s="1" t="s">
        <v>4101</v>
      </c>
      <c r="N229" s="1" t="s">
        <v>4102</v>
      </c>
      <c r="O229" s="1" t="s">
        <v>4041</v>
      </c>
      <c r="P229" s="1" t="s">
        <v>4180</v>
      </c>
      <c r="Q229" s="1" t="s">
        <v>4181</v>
      </c>
      <c r="R229" s="1" t="s">
        <v>4170</v>
      </c>
      <c r="S229" s="1" t="s">
        <v>4107</v>
      </c>
      <c r="T229" s="1" t="s">
        <v>37</v>
      </c>
      <c r="U229" s="1" t="s">
        <v>37</v>
      </c>
      <c r="V229" s="1" t="s">
        <v>37</v>
      </c>
      <c r="W229" s="1" t="s">
        <v>37</v>
      </c>
      <c r="X229" s="1" t="s">
        <v>37</v>
      </c>
      <c r="Y229" s="1" t="s">
        <v>37</v>
      </c>
      <c r="Z229" s="1" t="s">
        <v>37</v>
      </c>
    </row>
    <row r="230" spans="1:26">
      <c r="A230" s="1" t="s">
        <v>2641</v>
      </c>
      <c r="B230" s="1" t="s">
        <v>2642</v>
      </c>
      <c r="C230" s="1" t="s">
        <v>247</v>
      </c>
      <c r="D230" s="1" t="s">
        <v>308</v>
      </c>
      <c r="E230" s="1" t="s">
        <v>1530</v>
      </c>
      <c r="F230" s="1" t="s">
        <v>31</v>
      </c>
      <c r="G230" s="1" t="s">
        <v>43</v>
      </c>
      <c r="H230" s="1" t="s">
        <v>33</v>
      </c>
      <c r="I230" s="1" t="s">
        <v>34</v>
      </c>
      <c r="J230" s="1" t="s">
        <v>35</v>
      </c>
      <c r="K230" s="1" t="s">
        <v>44</v>
      </c>
      <c r="L230" s="1" t="s">
        <v>37</v>
      </c>
      <c r="M230" s="1" t="s">
        <v>4006</v>
      </c>
      <c r="N230" s="1" t="s">
        <v>4311</v>
      </c>
      <c r="O230" s="1" t="s">
        <v>4015</v>
      </c>
      <c r="P230" s="1" t="s">
        <v>4180</v>
      </c>
      <c r="Q230" s="1" t="s">
        <v>4064</v>
      </c>
      <c r="R230" s="1" t="s">
        <v>4285</v>
      </c>
      <c r="S230" s="1" t="s">
        <v>4286</v>
      </c>
      <c r="T230" s="1" t="s">
        <v>37</v>
      </c>
      <c r="U230" s="1" t="s">
        <v>37</v>
      </c>
      <c r="V230" s="1" t="s">
        <v>37</v>
      </c>
      <c r="W230" s="1" t="s">
        <v>37</v>
      </c>
      <c r="X230" s="1" t="s">
        <v>3973</v>
      </c>
      <c r="Y230" s="1" t="s">
        <v>37</v>
      </c>
      <c r="Z230" s="1" t="s">
        <v>37</v>
      </c>
    </row>
    <row r="231" spans="1:26">
      <c r="A231" s="1" t="s">
        <v>2266</v>
      </c>
      <c r="B231" s="1" t="s">
        <v>2267</v>
      </c>
      <c r="C231" s="1" t="s">
        <v>656</v>
      </c>
      <c r="D231" s="1" t="s">
        <v>606</v>
      </c>
      <c r="E231" s="1" t="s">
        <v>709</v>
      </c>
      <c r="F231" s="1" t="s">
        <v>31</v>
      </c>
      <c r="G231" s="1" t="s">
        <v>43</v>
      </c>
      <c r="H231" s="1" t="s">
        <v>40</v>
      </c>
      <c r="I231" s="1" t="s">
        <v>34</v>
      </c>
      <c r="J231" s="1" t="s">
        <v>35</v>
      </c>
      <c r="K231" s="1" t="s">
        <v>44</v>
      </c>
      <c r="L231" s="1" t="s">
        <v>4190</v>
      </c>
      <c r="M231" s="1" t="s">
        <v>4108</v>
      </c>
      <c r="N231" s="1" t="s">
        <v>4134</v>
      </c>
      <c r="O231" s="1" t="s">
        <v>4299</v>
      </c>
      <c r="P231" s="1" t="s">
        <v>4193</v>
      </c>
      <c r="Q231" s="1" t="s">
        <v>4503</v>
      </c>
      <c r="R231" s="1" t="s">
        <v>4194</v>
      </c>
      <c r="S231" s="1" t="s">
        <v>4186</v>
      </c>
      <c r="T231" s="1" t="s">
        <v>37</v>
      </c>
      <c r="U231" s="1" t="s">
        <v>37</v>
      </c>
      <c r="V231" s="1" t="s">
        <v>37</v>
      </c>
      <c r="W231" s="1" t="s">
        <v>37</v>
      </c>
      <c r="X231" s="1" t="s">
        <v>37</v>
      </c>
      <c r="Y231" s="1" t="s">
        <v>37</v>
      </c>
      <c r="Z231" s="1" t="s">
        <v>37</v>
      </c>
    </row>
    <row r="232" spans="1:26">
      <c r="A232" s="1" t="s">
        <v>1269</v>
      </c>
      <c r="B232" s="1" t="s">
        <v>1270</v>
      </c>
      <c r="C232" s="1" t="s">
        <v>1271</v>
      </c>
      <c r="D232" s="1" t="s">
        <v>1009</v>
      </c>
      <c r="E232" s="1" t="s">
        <v>1272</v>
      </c>
      <c r="F232" s="1" t="s">
        <v>31</v>
      </c>
      <c r="G232" s="1" t="s">
        <v>43</v>
      </c>
      <c r="H232" s="1" t="s">
        <v>40</v>
      </c>
      <c r="I232" s="1" t="s">
        <v>36</v>
      </c>
      <c r="J232" s="1" t="s">
        <v>56</v>
      </c>
      <c r="K232" s="1" t="s">
        <v>36</v>
      </c>
      <c r="L232" s="1" t="s">
        <v>37</v>
      </c>
      <c r="M232" s="1" t="s">
        <v>4066</v>
      </c>
      <c r="N232" s="1" t="s">
        <v>4311</v>
      </c>
      <c r="O232" s="1" t="s">
        <v>4015</v>
      </c>
      <c r="P232" s="1" t="s">
        <v>4241</v>
      </c>
      <c r="Q232" s="1" t="s">
        <v>4429</v>
      </c>
      <c r="R232" s="1" t="s">
        <v>4088</v>
      </c>
      <c r="S232" s="1" t="s">
        <v>4089</v>
      </c>
      <c r="T232" s="1" t="s">
        <v>37</v>
      </c>
      <c r="U232" s="1" t="s">
        <v>37</v>
      </c>
      <c r="V232" s="1" t="s">
        <v>37</v>
      </c>
      <c r="W232" s="1" t="s">
        <v>37</v>
      </c>
      <c r="X232" s="1" t="s">
        <v>37</v>
      </c>
      <c r="Y232" s="1" t="s">
        <v>37</v>
      </c>
      <c r="Z232" s="1" t="s">
        <v>37</v>
      </c>
    </row>
    <row r="233" spans="1:26">
      <c r="A233" s="1" t="s">
        <v>3292</v>
      </c>
      <c r="B233" s="1" t="s">
        <v>3293</v>
      </c>
      <c r="C233" s="1" t="s">
        <v>3294</v>
      </c>
      <c r="D233" s="1" t="s">
        <v>60</v>
      </c>
      <c r="E233" s="1" t="s">
        <v>3295</v>
      </c>
      <c r="F233" s="1" t="s">
        <v>31</v>
      </c>
      <c r="G233" s="1" t="s">
        <v>43</v>
      </c>
      <c r="H233" s="1" t="s">
        <v>40</v>
      </c>
      <c r="I233" s="1" t="s">
        <v>34</v>
      </c>
      <c r="J233" s="1" t="s">
        <v>35</v>
      </c>
      <c r="K233" s="1" t="s">
        <v>36</v>
      </c>
      <c r="L233" s="1" t="s">
        <v>37</v>
      </c>
      <c r="M233" s="1" t="s">
        <v>4060</v>
      </c>
      <c r="N233" s="1" t="s">
        <v>4021</v>
      </c>
      <c r="O233" s="1" t="s">
        <v>4270</v>
      </c>
      <c r="P233" s="1" t="s">
        <v>4433</v>
      </c>
      <c r="Q233" s="1" t="s">
        <v>4314</v>
      </c>
      <c r="R233" s="1" t="s">
        <v>4088</v>
      </c>
      <c r="S233" s="1" t="s">
        <v>4089</v>
      </c>
      <c r="T233" s="1" t="s">
        <v>37</v>
      </c>
      <c r="U233" s="1" t="s">
        <v>37</v>
      </c>
      <c r="V233" s="1" t="s">
        <v>37</v>
      </c>
      <c r="W233" s="1" t="s">
        <v>37</v>
      </c>
      <c r="X233" s="1" t="s">
        <v>37</v>
      </c>
      <c r="Y233" s="1" t="s">
        <v>37</v>
      </c>
      <c r="Z233" s="1" t="s">
        <v>37</v>
      </c>
    </row>
    <row r="234" spans="1:26">
      <c r="A234" s="1" t="s">
        <v>1842</v>
      </c>
      <c r="B234" s="1" t="s">
        <v>1824</v>
      </c>
      <c r="C234" s="1" t="s">
        <v>117</v>
      </c>
      <c r="D234" s="1" t="s">
        <v>101</v>
      </c>
      <c r="E234" s="1" t="s">
        <v>1843</v>
      </c>
      <c r="F234" s="1" t="s">
        <v>31</v>
      </c>
      <c r="G234" s="1" t="s">
        <v>50</v>
      </c>
      <c r="H234" s="1" t="s">
        <v>42</v>
      </c>
      <c r="I234" s="1" t="s">
        <v>34</v>
      </c>
      <c r="J234" s="1" t="s">
        <v>35</v>
      </c>
      <c r="K234" s="1" t="s">
        <v>44</v>
      </c>
      <c r="L234" s="1" t="s">
        <v>37</v>
      </c>
      <c r="M234" s="1" t="s">
        <v>4226</v>
      </c>
      <c r="N234" s="1" t="s">
        <v>4179</v>
      </c>
      <c r="O234" s="1" t="s">
        <v>4213</v>
      </c>
      <c r="P234" s="1" t="s">
        <v>4502</v>
      </c>
      <c r="Q234" s="1" t="s">
        <v>4379</v>
      </c>
      <c r="R234" s="1" t="s">
        <v>4125</v>
      </c>
      <c r="S234" s="1" t="s">
        <v>4072</v>
      </c>
      <c r="T234" s="1" t="s">
        <v>37</v>
      </c>
      <c r="U234" s="1" t="s">
        <v>37</v>
      </c>
      <c r="V234" s="1" t="s">
        <v>37</v>
      </c>
      <c r="W234" s="1" t="s">
        <v>37</v>
      </c>
      <c r="X234" s="1" t="s">
        <v>37</v>
      </c>
      <c r="Y234" s="1" t="s">
        <v>37</v>
      </c>
      <c r="Z234" s="1" t="s">
        <v>37</v>
      </c>
    </row>
    <row r="235" spans="1:26">
      <c r="A235" s="1" t="s">
        <v>3626</v>
      </c>
      <c r="B235" s="1" t="s">
        <v>3627</v>
      </c>
      <c r="C235" s="1" t="s">
        <v>1866</v>
      </c>
      <c r="D235" s="1" t="s">
        <v>138</v>
      </c>
      <c r="E235" s="1" t="s">
        <v>1056</v>
      </c>
      <c r="F235" s="1" t="s">
        <v>31</v>
      </c>
      <c r="G235" s="1" t="s">
        <v>43</v>
      </c>
      <c r="H235" s="1" t="s">
        <v>40</v>
      </c>
      <c r="I235" s="1" t="s">
        <v>36</v>
      </c>
      <c r="J235" s="1" t="s">
        <v>56</v>
      </c>
      <c r="K235" s="1" t="s">
        <v>36</v>
      </c>
      <c r="L235" s="1" t="s">
        <v>37</v>
      </c>
      <c r="M235" s="1" t="s">
        <v>4236</v>
      </c>
      <c r="N235" s="1" t="s">
        <v>4052</v>
      </c>
      <c r="O235" s="1" t="s">
        <v>4015</v>
      </c>
      <c r="P235" s="1" t="s">
        <v>4137</v>
      </c>
      <c r="Q235" s="1" t="s">
        <v>4043</v>
      </c>
      <c r="R235" s="1" t="s">
        <v>4088</v>
      </c>
      <c r="S235" s="1" t="s">
        <v>4089</v>
      </c>
      <c r="T235" s="1" t="s">
        <v>37</v>
      </c>
      <c r="U235" s="1" t="s">
        <v>37</v>
      </c>
      <c r="V235" s="1" t="s">
        <v>37</v>
      </c>
      <c r="W235" s="1" t="s">
        <v>37</v>
      </c>
      <c r="X235" s="1" t="s">
        <v>3973</v>
      </c>
      <c r="Y235" s="1" t="s">
        <v>37</v>
      </c>
      <c r="Z235" s="1" t="s">
        <v>37</v>
      </c>
    </row>
    <row r="236" spans="1:26">
      <c r="A236" s="1" t="s">
        <v>3109</v>
      </c>
      <c r="B236" s="1" t="s">
        <v>3110</v>
      </c>
      <c r="C236" s="1" t="s">
        <v>2355</v>
      </c>
      <c r="D236" s="1"/>
      <c r="E236" s="1" t="s">
        <v>3111</v>
      </c>
      <c r="F236" s="1" t="s">
        <v>42</v>
      </c>
      <c r="G236" s="1" t="s">
        <v>43</v>
      </c>
      <c r="H236" s="1" t="s">
        <v>33</v>
      </c>
      <c r="I236" s="1" t="s">
        <v>34</v>
      </c>
      <c r="J236" s="1" t="s">
        <v>35</v>
      </c>
      <c r="K236" s="1" t="s">
        <v>36</v>
      </c>
      <c r="L236" s="1" t="s">
        <v>37</v>
      </c>
      <c r="M236" s="1" t="s">
        <v>4303</v>
      </c>
      <c r="N236" s="1" t="s">
        <v>4021</v>
      </c>
      <c r="O236" s="1" t="s">
        <v>4015</v>
      </c>
      <c r="P236" s="1" t="s">
        <v>4241</v>
      </c>
      <c r="Q236" s="1" t="s">
        <v>4202</v>
      </c>
      <c r="R236" s="1" t="s">
        <v>4025</v>
      </c>
      <c r="S236" s="1" t="s">
        <v>4177</v>
      </c>
      <c r="T236" s="1" t="s">
        <v>37</v>
      </c>
      <c r="U236" s="1" t="s">
        <v>37</v>
      </c>
      <c r="V236" s="1" t="s">
        <v>37</v>
      </c>
      <c r="W236" s="1" t="s">
        <v>37</v>
      </c>
      <c r="X236" s="1" t="s">
        <v>37</v>
      </c>
      <c r="Y236" s="1" t="s">
        <v>37</v>
      </c>
      <c r="Z236" s="1" t="s">
        <v>37</v>
      </c>
    </row>
    <row r="237" spans="1:26">
      <c r="A237" s="1" t="s">
        <v>3536</v>
      </c>
      <c r="B237" s="1" t="s">
        <v>3537</v>
      </c>
      <c r="C237" s="1" t="s">
        <v>532</v>
      </c>
      <c r="D237" s="1" t="s">
        <v>734</v>
      </c>
      <c r="E237" s="1" t="s">
        <v>2259</v>
      </c>
      <c r="F237" s="1" t="s">
        <v>31</v>
      </c>
      <c r="G237" s="1" t="s">
        <v>43</v>
      </c>
      <c r="H237" s="1" t="s">
        <v>40</v>
      </c>
      <c r="I237" s="1" t="s">
        <v>34</v>
      </c>
      <c r="J237" s="1" t="s">
        <v>35</v>
      </c>
      <c r="K237" s="1"/>
      <c r="L237" s="1" t="s">
        <v>37</v>
      </c>
      <c r="M237" s="1" t="s">
        <v>4295</v>
      </c>
      <c r="N237" s="1" t="s">
        <v>4296</v>
      </c>
      <c r="O237" s="1" t="s">
        <v>4109</v>
      </c>
      <c r="P237" s="1" t="s">
        <v>4035</v>
      </c>
      <c r="Q237" s="1" t="s">
        <v>4425</v>
      </c>
      <c r="R237" s="1" t="s">
        <v>4116</v>
      </c>
      <c r="S237" s="1" t="s">
        <v>4065</v>
      </c>
      <c r="T237" s="1" t="s">
        <v>37</v>
      </c>
      <c r="U237" s="1" t="s">
        <v>37</v>
      </c>
      <c r="V237" s="1" t="s">
        <v>37</v>
      </c>
      <c r="W237" s="1" t="s">
        <v>37</v>
      </c>
      <c r="X237" s="1" t="s">
        <v>37</v>
      </c>
      <c r="Y237" s="1" t="s">
        <v>37</v>
      </c>
      <c r="Z237" s="1" t="s">
        <v>37</v>
      </c>
    </row>
    <row r="238" spans="1:26">
      <c r="A238" s="1" t="s">
        <v>103</v>
      </c>
      <c r="B238" s="1" t="s">
        <v>104</v>
      </c>
      <c r="C238" s="1" t="s">
        <v>105</v>
      </c>
      <c r="D238" s="1" t="s">
        <v>48</v>
      </c>
      <c r="E238" s="1" t="s">
        <v>106</v>
      </c>
      <c r="F238" s="1" t="s">
        <v>42</v>
      </c>
      <c r="G238" s="1" t="s">
        <v>43</v>
      </c>
      <c r="H238" s="1" t="s">
        <v>40</v>
      </c>
      <c r="I238" s="1" t="s">
        <v>36</v>
      </c>
      <c r="J238" s="1" t="s">
        <v>56</v>
      </c>
      <c r="K238" s="1" t="s">
        <v>36</v>
      </c>
      <c r="L238" s="1" t="s">
        <v>37</v>
      </c>
      <c r="M238" s="1" t="s">
        <v>4085</v>
      </c>
      <c r="N238" s="1" t="s">
        <v>4086</v>
      </c>
      <c r="O238" s="1" t="s">
        <v>4015</v>
      </c>
      <c r="P238" s="1" t="s">
        <v>4087</v>
      </c>
      <c r="Q238" s="1" t="s">
        <v>4053</v>
      </c>
      <c r="R238" s="1" t="s">
        <v>4088</v>
      </c>
      <c r="S238" s="1" t="s">
        <v>4089</v>
      </c>
      <c r="T238" s="1" t="s">
        <v>37</v>
      </c>
      <c r="U238" s="1" t="s">
        <v>4073</v>
      </c>
      <c r="V238" s="1" t="s">
        <v>37</v>
      </c>
      <c r="W238" s="1" t="s">
        <v>37</v>
      </c>
      <c r="X238" s="1" t="s">
        <v>37</v>
      </c>
      <c r="Y238" s="1" t="s">
        <v>3973</v>
      </c>
      <c r="Z238" s="1" t="s">
        <v>37</v>
      </c>
    </row>
    <row r="239" spans="1:26">
      <c r="A239" s="1" t="s">
        <v>3049</v>
      </c>
      <c r="B239" s="1" t="s">
        <v>3050</v>
      </c>
      <c r="C239" s="1" t="s">
        <v>113</v>
      </c>
      <c r="D239" s="1" t="s">
        <v>3051</v>
      </c>
      <c r="E239" s="1" t="s">
        <v>3052</v>
      </c>
      <c r="F239" s="1" t="s">
        <v>42</v>
      </c>
      <c r="G239" s="1" t="s">
        <v>50</v>
      </c>
      <c r="H239" s="1" t="s">
        <v>42</v>
      </c>
      <c r="I239" s="1" t="s">
        <v>34</v>
      </c>
      <c r="J239" s="1" t="s">
        <v>35</v>
      </c>
      <c r="K239" s="1"/>
      <c r="L239" s="1" t="s">
        <v>37</v>
      </c>
      <c r="M239" s="1" t="s">
        <v>4391</v>
      </c>
      <c r="N239" s="1" t="s">
        <v>4206</v>
      </c>
      <c r="O239" s="1" t="s">
        <v>4279</v>
      </c>
      <c r="P239" s="1" t="s">
        <v>4388</v>
      </c>
      <c r="Q239" s="1" t="s">
        <v>4313</v>
      </c>
      <c r="R239" s="1" t="s">
        <v>4170</v>
      </c>
      <c r="S239" s="1" t="s">
        <v>4072</v>
      </c>
      <c r="T239" s="1" t="s">
        <v>37</v>
      </c>
      <c r="U239" s="1" t="s">
        <v>4073</v>
      </c>
      <c r="V239" s="1" t="s">
        <v>37</v>
      </c>
      <c r="W239" s="1" t="s">
        <v>37</v>
      </c>
      <c r="X239" s="1" t="s">
        <v>37</v>
      </c>
      <c r="Y239" s="1" t="s">
        <v>37</v>
      </c>
      <c r="Z239" s="1" t="s">
        <v>37</v>
      </c>
    </row>
    <row r="240" spans="1:26">
      <c r="A240" s="1" t="s">
        <v>3966</v>
      </c>
      <c r="B240" s="1" t="s">
        <v>3967</v>
      </c>
      <c r="C240" s="1" t="s">
        <v>3968</v>
      </c>
      <c r="D240" s="1"/>
      <c r="E240" s="1" t="s">
        <v>3573</v>
      </c>
      <c r="F240" s="1" t="s">
        <v>42</v>
      </c>
      <c r="G240" s="1" t="s">
        <v>43</v>
      </c>
      <c r="H240" s="1" t="s">
        <v>55</v>
      </c>
      <c r="I240" s="1" t="s">
        <v>34</v>
      </c>
      <c r="J240" s="1" t="s">
        <v>35</v>
      </c>
      <c r="K240" s="1" t="s">
        <v>44</v>
      </c>
      <c r="L240" s="1" t="s">
        <v>37</v>
      </c>
      <c r="M240" s="1" t="s">
        <v>4205</v>
      </c>
      <c r="N240" s="1" t="s">
        <v>4296</v>
      </c>
      <c r="O240" s="1" t="s">
        <v>4062</v>
      </c>
      <c r="P240" s="1" t="s">
        <v>4016</v>
      </c>
      <c r="Q240" s="1" t="s">
        <v>4181</v>
      </c>
      <c r="R240" s="1" t="s">
        <v>4208</v>
      </c>
      <c r="S240" s="1" t="s">
        <v>4019</v>
      </c>
      <c r="T240" s="1" t="s">
        <v>37</v>
      </c>
      <c r="U240" s="1" t="s">
        <v>37</v>
      </c>
      <c r="V240" s="1" t="s">
        <v>37</v>
      </c>
      <c r="W240" s="1" t="s">
        <v>37</v>
      </c>
      <c r="X240" s="1" t="s">
        <v>3973</v>
      </c>
      <c r="Y240" s="1" t="s">
        <v>37</v>
      </c>
      <c r="Z240" s="1" t="s">
        <v>37</v>
      </c>
    </row>
    <row r="241" spans="1:26">
      <c r="A241" s="1" t="s">
        <v>417</v>
      </c>
      <c r="B241" s="1" t="s">
        <v>418</v>
      </c>
      <c r="C241" s="1" t="s">
        <v>160</v>
      </c>
      <c r="D241" s="1" t="s">
        <v>419</v>
      </c>
      <c r="E241" s="1" t="s">
        <v>420</v>
      </c>
      <c r="F241" s="1" t="s">
        <v>42</v>
      </c>
      <c r="G241" s="1" t="s">
        <v>50</v>
      </c>
      <c r="H241" s="1" t="s">
        <v>40</v>
      </c>
      <c r="I241" s="1" t="s">
        <v>34</v>
      </c>
      <c r="J241" s="1" t="s">
        <v>35</v>
      </c>
      <c r="K241" s="1"/>
      <c r="L241" s="1" t="s">
        <v>37</v>
      </c>
      <c r="M241" s="1" t="s">
        <v>4101</v>
      </c>
      <c r="N241" s="1" t="s">
        <v>4033</v>
      </c>
      <c r="O241" s="1" t="s">
        <v>4103</v>
      </c>
      <c r="P241" s="1" t="s">
        <v>4232</v>
      </c>
      <c r="Q241" s="1" t="s">
        <v>4215</v>
      </c>
      <c r="R241" s="1" t="s">
        <v>4386</v>
      </c>
      <c r="S241" s="1" t="s">
        <v>4259</v>
      </c>
      <c r="T241" s="1" t="s">
        <v>37</v>
      </c>
      <c r="U241" s="1" t="s">
        <v>37</v>
      </c>
      <c r="V241" s="1" t="s">
        <v>37</v>
      </c>
      <c r="W241" s="1" t="s">
        <v>37</v>
      </c>
      <c r="X241" s="1" t="s">
        <v>3973</v>
      </c>
      <c r="Y241" s="1" t="s">
        <v>37</v>
      </c>
      <c r="Z241" s="1" t="s">
        <v>37</v>
      </c>
    </row>
    <row r="242" spans="1:26">
      <c r="A242" s="1" t="s">
        <v>3797</v>
      </c>
      <c r="B242" s="1" t="s">
        <v>3794</v>
      </c>
      <c r="C242" s="1" t="s">
        <v>3116</v>
      </c>
      <c r="D242" s="1" t="s">
        <v>283</v>
      </c>
      <c r="E242" s="1" t="s">
        <v>3798</v>
      </c>
      <c r="F242" s="1" t="s">
        <v>31</v>
      </c>
      <c r="G242" s="1" t="s">
        <v>43</v>
      </c>
      <c r="H242" s="1" t="s">
        <v>40</v>
      </c>
      <c r="I242" s="1" t="s">
        <v>34</v>
      </c>
      <c r="J242" s="1" t="s">
        <v>35</v>
      </c>
      <c r="K242" s="1" t="s">
        <v>44</v>
      </c>
      <c r="L242" s="1" t="s">
        <v>4190</v>
      </c>
      <c r="M242" s="1" t="s">
        <v>4060</v>
      </c>
      <c r="N242" s="1" t="s">
        <v>4061</v>
      </c>
      <c r="O242" s="1" t="s">
        <v>4270</v>
      </c>
      <c r="P242" s="1" t="s">
        <v>4433</v>
      </c>
      <c r="Q242" s="1" t="s">
        <v>4429</v>
      </c>
      <c r="R242" s="1" t="s">
        <v>4088</v>
      </c>
      <c r="S242" s="1" t="s">
        <v>4089</v>
      </c>
      <c r="T242" s="1" t="s">
        <v>37</v>
      </c>
      <c r="U242" s="1" t="s">
        <v>37</v>
      </c>
      <c r="V242" s="1" t="s">
        <v>37</v>
      </c>
      <c r="W242" s="1" t="s">
        <v>37</v>
      </c>
      <c r="X242" s="1" t="s">
        <v>37</v>
      </c>
      <c r="Y242" s="1" t="s">
        <v>37</v>
      </c>
      <c r="Z242" s="1" t="s">
        <v>37</v>
      </c>
    </row>
    <row r="243" spans="1:26">
      <c r="A243" s="1" t="s">
        <v>2518</v>
      </c>
      <c r="B243" s="1" t="s">
        <v>1043</v>
      </c>
      <c r="C243" s="1" t="s">
        <v>1332</v>
      </c>
      <c r="D243" s="1" t="s">
        <v>239</v>
      </c>
      <c r="E243" s="1" t="s">
        <v>2519</v>
      </c>
      <c r="F243" s="1" t="s">
        <v>31</v>
      </c>
      <c r="G243" s="1" t="s">
        <v>43</v>
      </c>
      <c r="H243" s="1" t="s">
        <v>40</v>
      </c>
      <c r="I243" s="1" t="s">
        <v>36</v>
      </c>
      <c r="J243" s="1" t="s">
        <v>56</v>
      </c>
      <c r="K243" s="1" t="s">
        <v>36</v>
      </c>
      <c r="L243" s="1" t="s">
        <v>37</v>
      </c>
      <c r="M243" s="1" t="s">
        <v>4265</v>
      </c>
      <c r="N243" s="1" t="s">
        <v>4096</v>
      </c>
      <c r="O243" s="1" t="s">
        <v>4518</v>
      </c>
      <c r="P243" s="1" t="s">
        <v>4266</v>
      </c>
      <c r="Q243" s="1" t="s">
        <v>4267</v>
      </c>
      <c r="R243" s="1" t="s">
        <v>4268</v>
      </c>
      <c r="S243" s="1" t="s">
        <v>4269</v>
      </c>
      <c r="T243" s="1" t="s">
        <v>37</v>
      </c>
      <c r="U243" s="1" t="s">
        <v>4073</v>
      </c>
      <c r="V243" s="1" t="s">
        <v>37</v>
      </c>
      <c r="W243" s="1" t="s">
        <v>37</v>
      </c>
      <c r="X243" s="1" t="s">
        <v>37</v>
      </c>
      <c r="Y243" s="1" t="s">
        <v>37</v>
      </c>
      <c r="Z243" s="1" t="s">
        <v>37</v>
      </c>
    </row>
    <row r="244" spans="1:26">
      <c r="A244" s="1" t="s">
        <v>3520</v>
      </c>
      <c r="B244" s="1" t="s">
        <v>3521</v>
      </c>
      <c r="C244" s="1" t="s">
        <v>1381</v>
      </c>
      <c r="D244" s="1"/>
      <c r="E244" s="1" t="s">
        <v>3081</v>
      </c>
      <c r="F244" s="1" t="s">
        <v>42</v>
      </c>
      <c r="G244" s="1" t="s">
        <v>43</v>
      </c>
      <c r="H244" s="1" t="s">
        <v>55</v>
      </c>
      <c r="I244" s="1" t="s">
        <v>34</v>
      </c>
      <c r="J244" s="1" t="s">
        <v>35</v>
      </c>
      <c r="K244" s="1" t="s">
        <v>44</v>
      </c>
      <c r="L244" s="1" t="s">
        <v>37</v>
      </c>
      <c r="M244" s="1" t="s">
        <v>4265</v>
      </c>
      <c r="N244" s="1" t="s">
        <v>4209</v>
      </c>
      <c r="O244" s="1" t="s">
        <v>4518</v>
      </c>
      <c r="P244" s="1" t="s">
        <v>4266</v>
      </c>
      <c r="Q244" s="1" t="s">
        <v>4267</v>
      </c>
      <c r="R244" s="1" t="s">
        <v>4268</v>
      </c>
      <c r="S244" s="1" t="s">
        <v>4269</v>
      </c>
      <c r="T244" s="1" t="s">
        <v>37</v>
      </c>
      <c r="U244" s="1" t="s">
        <v>4073</v>
      </c>
      <c r="V244" s="1" t="s">
        <v>37</v>
      </c>
      <c r="W244" s="1" t="s">
        <v>37</v>
      </c>
      <c r="X244" s="1" t="s">
        <v>37</v>
      </c>
      <c r="Y244" s="1" t="s">
        <v>37</v>
      </c>
      <c r="Z244" s="1" t="s">
        <v>37</v>
      </c>
    </row>
    <row r="245" spans="1:26">
      <c r="A245" s="1" t="s">
        <v>3938</v>
      </c>
      <c r="B245" s="1" t="s">
        <v>2933</v>
      </c>
      <c r="C245" s="1" t="s">
        <v>777</v>
      </c>
      <c r="D245" s="1" t="s">
        <v>478</v>
      </c>
      <c r="E245" s="1" t="s">
        <v>145</v>
      </c>
      <c r="F245" s="1" t="s">
        <v>31</v>
      </c>
      <c r="G245" s="1" t="s">
        <v>43</v>
      </c>
      <c r="H245" s="1" t="s">
        <v>33</v>
      </c>
      <c r="I245" s="1" t="s">
        <v>34</v>
      </c>
      <c r="J245" s="1" t="s">
        <v>35</v>
      </c>
      <c r="K245" s="1" t="s">
        <v>44</v>
      </c>
      <c r="L245" s="1" t="s">
        <v>37</v>
      </c>
      <c r="M245" s="1" t="s">
        <v>4039</v>
      </c>
      <c r="N245" s="1" t="s">
        <v>4128</v>
      </c>
      <c r="O245" s="1" t="s">
        <v>4015</v>
      </c>
      <c r="P245" s="1" t="s">
        <v>4151</v>
      </c>
      <c r="Q245" s="1" t="s">
        <v>4053</v>
      </c>
      <c r="R245" s="1" t="s">
        <v>4088</v>
      </c>
      <c r="S245" s="1" t="s">
        <v>4089</v>
      </c>
      <c r="T245" s="1" t="s">
        <v>37</v>
      </c>
      <c r="U245" s="1" t="s">
        <v>37</v>
      </c>
      <c r="V245" s="1" t="s">
        <v>37</v>
      </c>
      <c r="W245" s="1" t="s">
        <v>37</v>
      </c>
      <c r="X245" s="1" t="s">
        <v>37</v>
      </c>
      <c r="Y245" s="1" t="s">
        <v>37</v>
      </c>
      <c r="Z245" s="1" t="s">
        <v>37</v>
      </c>
    </row>
    <row r="246" spans="1:26">
      <c r="A246" s="1" t="s">
        <v>2546</v>
      </c>
      <c r="B246" s="1" t="s">
        <v>2547</v>
      </c>
      <c r="C246" s="1" t="s">
        <v>1097</v>
      </c>
      <c r="D246" s="1" t="s">
        <v>2548</v>
      </c>
      <c r="E246" s="1" t="s">
        <v>1305</v>
      </c>
      <c r="F246" s="1" t="s">
        <v>31</v>
      </c>
      <c r="G246" s="1" t="s">
        <v>50</v>
      </c>
      <c r="H246" s="1" t="s">
        <v>40</v>
      </c>
      <c r="I246" s="1" t="s">
        <v>34</v>
      </c>
      <c r="J246" s="1" t="s">
        <v>35</v>
      </c>
      <c r="K246" s="1" t="s">
        <v>36</v>
      </c>
      <c r="L246" s="1" t="s">
        <v>37</v>
      </c>
      <c r="M246" s="1" t="s">
        <v>4020</v>
      </c>
      <c r="N246" s="1" t="s">
        <v>4028</v>
      </c>
      <c r="O246" s="1" t="s">
        <v>4022</v>
      </c>
      <c r="P246" s="1" t="s">
        <v>4184</v>
      </c>
      <c r="Q246" s="1" t="s">
        <v>4024</v>
      </c>
      <c r="R246" s="1" t="s">
        <v>4094</v>
      </c>
      <c r="S246" s="1" t="s">
        <v>4304</v>
      </c>
      <c r="T246" s="1" t="s">
        <v>37</v>
      </c>
      <c r="U246" s="1" t="s">
        <v>37</v>
      </c>
      <c r="V246" s="1" t="s">
        <v>3973</v>
      </c>
      <c r="W246" s="1" t="s">
        <v>37</v>
      </c>
      <c r="X246" s="1" t="s">
        <v>37</v>
      </c>
      <c r="Y246" s="1" t="s">
        <v>37</v>
      </c>
      <c r="Z246" s="1" t="s">
        <v>37</v>
      </c>
    </row>
    <row r="247" spans="1:26">
      <c r="A247" s="1" t="s">
        <v>2134</v>
      </c>
      <c r="B247" s="1" t="s">
        <v>2132</v>
      </c>
      <c r="C247" s="1" t="s">
        <v>978</v>
      </c>
      <c r="D247" s="1" t="s">
        <v>410</v>
      </c>
      <c r="E247" s="1" t="s">
        <v>2135</v>
      </c>
      <c r="F247" s="1" t="s">
        <v>31</v>
      </c>
      <c r="G247" s="1" t="s">
        <v>50</v>
      </c>
      <c r="H247" s="1" t="s">
        <v>40</v>
      </c>
      <c r="I247" s="1" t="s">
        <v>36</v>
      </c>
      <c r="J247" s="1" t="s">
        <v>35</v>
      </c>
      <c r="K247" s="1" t="s">
        <v>36</v>
      </c>
      <c r="L247" s="1" t="s">
        <v>37</v>
      </c>
      <c r="M247" s="1" t="s">
        <v>4039</v>
      </c>
      <c r="N247" s="1" t="s">
        <v>4240</v>
      </c>
      <c r="O247" s="1" t="s">
        <v>4103</v>
      </c>
      <c r="P247" s="1" t="s">
        <v>4137</v>
      </c>
      <c r="Q247" s="1" t="s">
        <v>4379</v>
      </c>
      <c r="R247" s="1" t="s">
        <v>4091</v>
      </c>
      <c r="S247" s="1" t="s">
        <v>4107</v>
      </c>
      <c r="T247" s="1" t="s">
        <v>37</v>
      </c>
      <c r="U247" s="1" t="s">
        <v>37</v>
      </c>
      <c r="V247" s="1" t="s">
        <v>37</v>
      </c>
      <c r="W247" s="1" t="s">
        <v>37</v>
      </c>
      <c r="X247" s="1" t="s">
        <v>37</v>
      </c>
      <c r="Y247" s="1" t="s">
        <v>37</v>
      </c>
      <c r="Z247" s="1" t="s">
        <v>37</v>
      </c>
    </row>
    <row r="248" spans="1:26">
      <c r="A248" s="1" t="s">
        <v>3883</v>
      </c>
      <c r="B248" s="1" t="s">
        <v>3884</v>
      </c>
      <c r="C248" s="1" t="s">
        <v>3885</v>
      </c>
      <c r="D248" s="1" t="s">
        <v>551</v>
      </c>
      <c r="E248" s="1" t="s">
        <v>3088</v>
      </c>
      <c r="F248" s="1" t="s">
        <v>31</v>
      </c>
      <c r="G248" s="1" t="s">
        <v>50</v>
      </c>
      <c r="H248" s="1" t="s">
        <v>40</v>
      </c>
      <c r="I248" s="1" t="s">
        <v>36</v>
      </c>
      <c r="J248" s="1" t="s">
        <v>56</v>
      </c>
      <c r="K248" s="1" t="s">
        <v>36</v>
      </c>
      <c r="L248" s="1" t="s">
        <v>37</v>
      </c>
      <c r="M248" s="1" t="s">
        <v>4236</v>
      </c>
      <c r="N248" s="1" t="s">
        <v>4179</v>
      </c>
      <c r="O248" s="1" t="s">
        <v>4168</v>
      </c>
      <c r="P248" s="1" t="s">
        <v>4151</v>
      </c>
      <c r="Q248" s="1" t="s">
        <v>4133</v>
      </c>
      <c r="R248" s="1" t="s">
        <v>4308</v>
      </c>
      <c r="S248" s="1" t="s">
        <v>4264</v>
      </c>
      <c r="T248" s="1" t="s">
        <v>37</v>
      </c>
      <c r="U248" s="1" t="s">
        <v>37</v>
      </c>
      <c r="V248" s="1" t="s">
        <v>37</v>
      </c>
      <c r="W248" s="1" t="s">
        <v>37</v>
      </c>
      <c r="X248" s="1" t="s">
        <v>37</v>
      </c>
      <c r="Y248" s="1" t="s">
        <v>37</v>
      </c>
      <c r="Z248" s="1" t="s">
        <v>37</v>
      </c>
    </row>
    <row r="249" spans="1:26">
      <c r="A249" s="1" t="s">
        <v>1168</v>
      </c>
      <c r="B249" s="1" t="s">
        <v>1169</v>
      </c>
      <c r="C249" s="1" t="s">
        <v>773</v>
      </c>
      <c r="D249" s="1"/>
      <c r="E249" s="1" t="s">
        <v>203</v>
      </c>
      <c r="F249" s="1" t="s">
        <v>31</v>
      </c>
      <c r="G249" s="1" t="s">
        <v>50</v>
      </c>
      <c r="H249" s="1" t="s">
        <v>55</v>
      </c>
      <c r="I249" s="1" t="s">
        <v>34</v>
      </c>
      <c r="J249" s="1" t="s">
        <v>35</v>
      </c>
      <c r="K249" s="1" t="s">
        <v>44</v>
      </c>
      <c r="L249" s="1" t="s">
        <v>37</v>
      </c>
      <c r="M249" s="1" t="s">
        <v>4095</v>
      </c>
      <c r="N249" s="1" t="s">
        <v>4096</v>
      </c>
      <c r="O249" s="1" t="s">
        <v>4097</v>
      </c>
      <c r="P249" s="1" t="s">
        <v>4502</v>
      </c>
      <c r="Q249" s="1" t="s">
        <v>4098</v>
      </c>
      <c r="R249" s="1" t="s">
        <v>4099</v>
      </c>
      <c r="S249" s="1" t="s">
        <v>4100</v>
      </c>
      <c r="T249" s="1" t="s">
        <v>37</v>
      </c>
      <c r="U249" s="1" t="s">
        <v>4073</v>
      </c>
      <c r="V249" s="1" t="s">
        <v>37</v>
      </c>
      <c r="W249" s="1" t="s">
        <v>37</v>
      </c>
      <c r="X249" s="1" t="s">
        <v>37</v>
      </c>
      <c r="Y249" s="1" t="s">
        <v>37</v>
      </c>
      <c r="Z249" s="1" t="s">
        <v>37</v>
      </c>
    </row>
    <row r="250" spans="1:26">
      <c r="A250" s="1" t="s">
        <v>2141</v>
      </c>
      <c r="B250" s="1" t="s">
        <v>2142</v>
      </c>
      <c r="C250" s="1" t="s">
        <v>2143</v>
      </c>
      <c r="D250" s="1"/>
      <c r="E250" s="1" t="s">
        <v>1083</v>
      </c>
      <c r="F250" s="1" t="s">
        <v>42</v>
      </c>
      <c r="G250" s="1" t="s">
        <v>50</v>
      </c>
      <c r="H250" s="1" t="s">
        <v>33</v>
      </c>
      <c r="I250" s="1" t="s">
        <v>34</v>
      </c>
      <c r="J250" s="1" t="s">
        <v>35</v>
      </c>
      <c r="K250" s="1" t="s">
        <v>44</v>
      </c>
      <c r="L250" s="1" t="s">
        <v>37</v>
      </c>
      <c r="M250" s="1" t="s">
        <v>4214</v>
      </c>
      <c r="N250" s="1" t="s">
        <v>4118</v>
      </c>
      <c r="O250" s="1" t="s">
        <v>4279</v>
      </c>
      <c r="P250" s="1" t="s">
        <v>4204</v>
      </c>
      <c r="Q250" s="1" t="s">
        <v>4130</v>
      </c>
      <c r="R250" s="1" t="s">
        <v>4216</v>
      </c>
      <c r="S250" s="1" t="s">
        <v>4261</v>
      </c>
      <c r="T250" s="1" t="s">
        <v>37</v>
      </c>
      <c r="U250" s="1" t="s">
        <v>37</v>
      </c>
      <c r="V250" s="1" t="s">
        <v>37</v>
      </c>
      <c r="W250" s="1" t="s">
        <v>37</v>
      </c>
      <c r="X250" s="1" t="s">
        <v>37</v>
      </c>
      <c r="Y250" s="1" t="s">
        <v>37</v>
      </c>
      <c r="Z250" s="1" t="s">
        <v>37</v>
      </c>
    </row>
    <row r="251" spans="1:26">
      <c r="A251" s="1" t="s">
        <v>2128</v>
      </c>
      <c r="B251" s="1" t="s">
        <v>2129</v>
      </c>
      <c r="C251" s="1" t="s">
        <v>987</v>
      </c>
      <c r="D251" s="1" t="s">
        <v>319</v>
      </c>
      <c r="E251" s="1" t="s">
        <v>2130</v>
      </c>
      <c r="F251" s="1" t="s">
        <v>31</v>
      </c>
      <c r="G251" s="1" t="s">
        <v>50</v>
      </c>
      <c r="H251" s="1" t="s">
        <v>40</v>
      </c>
      <c r="I251" s="1" t="s">
        <v>36</v>
      </c>
      <c r="J251" s="1" t="s">
        <v>56</v>
      </c>
      <c r="K251" s="1" t="s">
        <v>36</v>
      </c>
      <c r="L251" s="1" t="s">
        <v>37</v>
      </c>
      <c r="M251" s="1" t="s">
        <v>4212</v>
      </c>
      <c r="N251" s="1" t="s">
        <v>4242</v>
      </c>
      <c r="O251" s="1" t="s">
        <v>4213</v>
      </c>
      <c r="P251" s="1" t="s">
        <v>4517</v>
      </c>
      <c r="Q251" s="1" t="s">
        <v>4218</v>
      </c>
      <c r="R251" s="1" t="s">
        <v>4159</v>
      </c>
      <c r="S251" s="1" t="s">
        <v>4264</v>
      </c>
      <c r="T251" s="1" t="s">
        <v>37</v>
      </c>
      <c r="U251" s="1" t="s">
        <v>4073</v>
      </c>
      <c r="V251" s="1" t="s">
        <v>37</v>
      </c>
      <c r="W251" s="1" t="s">
        <v>37</v>
      </c>
      <c r="X251" s="1" t="s">
        <v>37</v>
      </c>
      <c r="Y251" s="1" t="s">
        <v>37</v>
      </c>
      <c r="Z251" s="1" t="s">
        <v>37</v>
      </c>
    </row>
    <row r="252" spans="1:26">
      <c r="A252" s="1" t="s">
        <v>3591</v>
      </c>
      <c r="B252" s="1" t="s">
        <v>3588</v>
      </c>
      <c r="C252" s="1" t="s">
        <v>3592</v>
      </c>
      <c r="D252" s="1"/>
      <c r="E252" s="1" t="s">
        <v>1542</v>
      </c>
      <c r="F252" s="1" t="s">
        <v>31</v>
      </c>
      <c r="G252" s="1" t="s">
        <v>63</v>
      </c>
      <c r="H252" s="1" t="s">
        <v>55</v>
      </c>
      <c r="I252" s="1" t="s">
        <v>34</v>
      </c>
      <c r="J252" s="1" t="s">
        <v>35</v>
      </c>
      <c r="K252" s="1"/>
      <c r="L252" s="1" t="s">
        <v>37</v>
      </c>
      <c r="M252" s="1" t="s">
        <v>4196</v>
      </c>
      <c r="N252" s="1" t="s">
        <v>4040</v>
      </c>
      <c r="O252" s="1" t="s">
        <v>4076</v>
      </c>
      <c r="P252" s="1" t="s">
        <v>4042</v>
      </c>
      <c r="Q252" s="1" t="s">
        <v>4313</v>
      </c>
      <c r="R252" s="1" t="s">
        <v>4200</v>
      </c>
      <c r="S252" s="1" t="s">
        <v>4177</v>
      </c>
      <c r="T252" s="1" t="s">
        <v>37</v>
      </c>
      <c r="U252" s="1" t="s">
        <v>4073</v>
      </c>
      <c r="V252" s="1" t="s">
        <v>37</v>
      </c>
      <c r="W252" s="1" t="s">
        <v>37</v>
      </c>
      <c r="X252" s="1" t="s">
        <v>37</v>
      </c>
      <c r="Y252" s="1" t="s">
        <v>37</v>
      </c>
      <c r="Z252" s="1" t="s">
        <v>37</v>
      </c>
    </row>
    <row r="253" spans="1:26">
      <c r="A253" s="1" t="s">
        <v>4660</v>
      </c>
      <c r="B253" s="1" t="s">
        <v>4661</v>
      </c>
      <c r="C253" s="1" t="s">
        <v>4662</v>
      </c>
      <c r="D253" s="1" t="s">
        <v>1902</v>
      </c>
      <c r="E253" s="1" t="s">
        <v>4663</v>
      </c>
      <c r="F253" s="1" t="s">
        <v>31</v>
      </c>
      <c r="G253" s="1" t="s">
        <v>63</v>
      </c>
      <c r="H253" s="1" t="s">
        <v>40</v>
      </c>
      <c r="I253" s="1" t="s">
        <v>36</v>
      </c>
      <c r="J253" s="1" t="s">
        <v>56</v>
      </c>
      <c r="K253" s="1" t="s">
        <v>36</v>
      </c>
      <c r="L253" s="1" t="s">
        <v>37</v>
      </c>
      <c r="M253" s="1" t="s">
        <v>37</v>
      </c>
      <c r="N253" s="1" t="s">
        <v>37</v>
      </c>
      <c r="O253" s="1" t="s">
        <v>37</v>
      </c>
      <c r="P253" s="1" t="s">
        <v>37</v>
      </c>
      <c r="Q253" s="1" t="s">
        <v>4429</v>
      </c>
      <c r="R253" s="1" t="s">
        <v>37</v>
      </c>
      <c r="S253" s="1" t="s">
        <v>37</v>
      </c>
      <c r="T253" s="1" t="s">
        <v>37</v>
      </c>
      <c r="U253" s="1" t="s">
        <v>37</v>
      </c>
      <c r="V253" s="1" t="s">
        <v>37</v>
      </c>
      <c r="W253" s="1" t="s">
        <v>37</v>
      </c>
      <c r="X253" s="1" t="s">
        <v>37</v>
      </c>
      <c r="Y253" s="1" t="s">
        <v>37</v>
      </c>
      <c r="Z253" s="1" t="s">
        <v>37</v>
      </c>
    </row>
    <row r="254" spans="1:26">
      <c r="A254" s="1" t="s">
        <v>2377</v>
      </c>
      <c r="B254" s="1" t="s">
        <v>2371</v>
      </c>
      <c r="C254" s="1" t="s">
        <v>2378</v>
      </c>
      <c r="D254" s="1" t="s">
        <v>60</v>
      </c>
      <c r="E254" s="1" t="s">
        <v>2379</v>
      </c>
      <c r="F254" s="1" t="s">
        <v>31</v>
      </c>
      <c r="G254" s="1" t="s">
        <v>63</v>
      </c>
      <c r="H254" s="1" t="s">
        <v>33</v>
      </c>
      <c r="I254" s="1" t="s">
        <v>34</v>
      </c>
      <c r="J254" s="1" t="s">
        <v>35</v>
      </c>
      <c r="K254" s="1"/>
      <c r="L254" s="1" t="s">
        <v>37</v>
      </c>
      <c r="M254" s="1" t="s">
        <v>4032</v>
      </c>
      <c r="N254" s="1" t="s">
        <v>4282</v>
      </c>
      <c r="O254" s="1" t="s">
        <v>4068</v>
      </c>
      <c r="P254" s="1" t="s">
        <v>4029</v>
      </c>
      <c r="Q254" s="1" t="s">
        <v>4070</v>
      </c>
      <c r="R254" s="1" t="s">
        <v>4071</v>
      </c>
      <c r="S254" s="1" t="s">
        <v>4221</v>
      </c>
      <c r="T254" s="1" t="s">
        <v>37</v>
      </c>
      <c r="U254" s="1" t="s">
        <v>37</v>
      </c>
      <c r="V254" s="1" t="s">
        <v>37</v>
      </c>
      <c r="W254" s="1" t="s">
        <v>37</v>
      </c>
      <c r="X254" s="1" t="s">
        <v>37</v>
      </c>
      <c r="Y254" s="1" t="s">
        <v>37</v>
      </c>
      <c r="Z254" s="1" t="s">
        <v>37</v>
      </c>
    </row>
    <row r="255" spans="1:26">
      <c r="A255" s="1" t="s">
        <v>275</v>
      </c>
      <c r="B255" s="1" t="s">
        <v>276</v>
      </c>
      <c r="C255" s="1" t="s">
        <v>277</v>
      </c>
      <c r="D255" s="1" t="s">
        <v>138</v>
      </c>
      <c r="E255" s="1" t="s">
        <v>278</v>
      </c>
      <c r="F255" s="1" t="s">
        <v>31</v>
      </c>
      <c r="G255" s="1" t="s">
        <v>50</v>
      </c>
      <c r="H255" s="1" t="s">
        <v>40</v>
      </c>
      <c r="I255" s="1" t="s">
        <v>34</v>
      </c>
      <c r="J255" s="1" t="s">
        <v>35</v>
      </c>
      <c r="K255" s="1" t="s">
        <v>44</v>
      </c>
      <c r="L255" s="1" t="s">
        <v>37</v>
      </c>
      <c r="M255" s="1" t="s">
        <v>4212</v>
      </c>
      <c r="N255" s="1" t="s">
        <v>4191</v>
      </c>
      <c r="O255" s="1" t="s">
        <v>4213</v>
      </c>
      <c r="P255" s="1" t="s">
        <v>4048</v>
      </c>
      <c r="Q255" s="1" t="s">
        <v>4166</v>
      </c>
      <c r="R255" s="1" t="s">
        <v>4091</v>
      </c>
      <c r="S255" s="1" t="s">
        <v>4501</v>
      </c>
      <c r="T255" s="1" t="s">
        <v>37</v>
      </c>
      <c r="U255" s="1" t="s">
        <v>37</v>
      </c>
      <c r="V255" s="1" t="s">
        <v>37</v>
      </c>
      <c r="W255" s="1" t="s">
        <v>37</v>
      </c>
      <c r="X255" s="1" t="s">
        <v>37</v>
      </c>
      <c r="Y255" s="1" t="s">
        <v>37</v>
      </c>
      <c r="Z255" s="1" t="s">
        <v>37</v>
      </c>
    </row>
    <row r="256" spans="1:26">
      <c r="A256" s="1" t="s">
        <v>2615</v>
      </c>
      <c r="B256" s="1" t="s">
        <v>2616</v>
      </c>
      <c r="C256" s="1" t="s">
        <v>1218</v>
      </c>
      <c r="D256" s="1"/>
      <c r="E256" s="1" t="s">
        <v>749</v>
      </c>
      <c r="F256" s="1" t="s">
        <v>31</v>
      </c>
      <c r="G256" s="1" t="s">
        <v>50</v>
      </c>
      <c r="H256" s="1" t="s">
        <v>55</v>
      </c>
      <c r="I256" s="1" t="s">
        <v>34</v>
      </c>
      <c r="J256" s="1" t="s">
        <v>35</v>
      </c>
      <c r="K256" s="1"/>
      <c r="L256" s="1" t="s">
        <v>37</v>
      </c>
      <c r="M256" s="1" t="s">
        <v>4182</v>
      </c>
      <c r="N256" s="1" t="s">
        <v>4102</v>
      </c>
      <c r="O256" s="1" t="s">
        <v>4518</v>
      </c>
      <c r="P256" s="1" t="s">
        <v>4232</v>
      </c>
      <c r="Q256" s="1" t="s">
        <v>4218</v>
      </c>
      <c r="R256" s="1" t="s">
        <v>4200</v>
      </c>
      <c r="S256" s="1" t="s">
        <v>4065</v>
      </c>
      <c r="T256" s="1" t="s">
        <v>4149</v>
      </c>
      <c r="U256" s="1" t="s">
        <v>4073</v>
      </c>
      <c r="V256" s="1" t="s">
        <v>37</v>
      </c>
      <c r="W256" s="1" t="s">
        <v>37</v>
      </c>
      <c r="X256" s="1" t="s">
        <v>37</v>
      </c>
      <c r="Y256" s="1" t="s">
        <v>37</v>
      </c>
      <c r="Z256" s="1" t="s">
        <v>37</v>
      </c>
    </row>
    <row r="257" spans="1:26">
      <c r="A257" s="1" t="s">
        <v>3387</v>
      </c>
      <c r="B257" s="1" t="s">
        <v>3385</v>
      </c>
      <c r="C257" s="1" t="s">
        <v>547</v>
      </c>
      <c r="D257" s="1" t="s">
        <v>3388</v>
      </c>
      <c r="E257" s="1" t="s">
        <v>1847</v>
      </c>
      <c r="F257" s="1" t="s">
        <v>31</v>
      </c>
      <c r="G257" s="1" t="s">
        <v>63</v>
      </c>
      <c r="H257" s="1" t="s">
        <v>55</v>
      </c>
      <c r="I257" s="1" t="s">
        <v>34</v>
      </c>
      <c r="J257" s="1" t="s">
        <v>35</v>
      </c>
      <c r="K257" s="1" t="s">
        <v>44</v>
      </c>
      <c r="L257" s="1" t="s">
        <v>37</v>
      </c>
      <c r="M257" s="1" t="s">
        <v>4112</v>
      </c>
      <c r="N257" s="1" t="s">
        <v>4033</v>
      </c>
      <c r="O257" s="1" t="s">
        <v>4263</v>
      </c>
      <c r="P257" s="1" t="s">
        <v>4042</v>
      </c>
      <c r="Q257" s="1" t="s">
        <v>4181</v>
      </c>
      <c r="R257" s="1" t="s">
        <v>4037</v>
      </c>
      <c r="S257" s="1" t="s">
        <v>4126</v>
      </c>
      <c r="T257" s="1" t="s">
        <v>37</v>
      </c>
      <c r="U257" s="1" t="s">
        <v>4073</v>
      </c>
      <c r="V257" s="1" t="s">
        <v>37</v>
      </c>
      <c r="W257" s="1" t="s">
        <v>37</v>
      </c>
      <c r="X257" s="1" t="s">
        <v>37</v>
      </c>
      <c r="Y257" s="1" t="s">
        <v>37</v>
      </c>
      <c r="Z257" s="1" t="s">
        <v>37</v>
      </c>
    </row>
    <row r="258" spans="1:26">
      <c r="A258" s="1" t="s">
        <v>3250</v>
      </c>
      <c r="B258" s="1" t="s">
        <v>3251</v>
      </c>
      <c r="C258" s="1" t="s">
        <v>29</v>
      </c>
      <c r="D258" s="1"/>
      <c r="E258" s="1" t="s">
        <v>3252</v>
      </c>
      <c r="F258" s="1" t="s">
        <v>31</v>
      </c>
      <c r="G258" s="1" t="s">
        <v>50</v>
      </c>
      <c r="H258" s="1" t="s">
        <v>40</v>
      </c>
      <c r="I258" s="1" t="s">
        <v>34</v>
      </c>
      <c r="J258" s="1" t="s">
        <v>35</v>
      </c>
      <c r="K258" s="1" t="s">
        <v>44</v>
      </c>
      <c r="L258" s="1" t="s">
        <v>37</v>
      </c>
      <c r="M258" s="1" t="s">
        <v>4284</v>
      </c>
      <c r="N258" s="1" t="s">
        <v>4179</v>
      </c>
      <c r="O258" s="1" t="s">
        <v>4168</v>
      </c>
      <c r="P258" s="1" t="s">
        <v>4517</v>
      </c>
      <c r="Q258" s="1" t="s">
        <v>4300</v>
      </c>
      <c r="R258" s="1" t="s">
        <v>4308</v>
      </c>
      <c r="S258" s="1" t="s">
        <v>4038</v>
      </c>
      <c r="T258" s="1" t="s">
        <v>37</v>
      </c>
      <c r="U258" s="1" t="s">
        <v>37</v>
      </c>
      <c r="V258" s="1" t="s">
        <v>37</v>
      </c>
      <c r="W258" s="1" t="s">
        <v>37</v>
      </c>
      <c r="X258" s="1" t="s">
        <v>37</v>
      </c>
      <c r="Y258" s="1" t="s">
        <v>37</v>
      </c>
      <c r="Z258" s="1" t="s">
        <v>37</v>
      </c>
    </row>
    <row r="259" spans="1:26">
      <c r="A259" s="1" t="s">
        <v>3633</v>
      </c>
      <c r="B259" s="1" t="s">
        <v>3629</v>
      </c>
      <c r="C259" s="1" t="s">
        <v>690</v>
      </c>
      <c r="D259" s="1" t="s">
        <v>3634</v>
      </c>
      <c r="E259" s="1" t="s">
        <v>3619</v>
      </c>
      <c r="F259" s="1" t="s">
        <v>31</v>
      </c>
      <c r="G259" s="1" t="s">
        <v>32</v>
      </c>
      <c r="H259" s="1" t="s">
        <v>33</v>
      </c>
      <c r="I259" s="1" t="s">
        <v>34</v>
      </c>
      <c r="J259" s="1" t="s">
        <v>35</v>
      </c>
      <c r="K259" s="1"/>
      <c r="L259" s="1" t="s">
        <v>37</v>
      </c>
      <c r="M259" s="1" t="s">
        <v>4138</v>
      </c>
      <c r="N259" s="1" t="s">
        <v>4395</v>
      </c>
      <c r="O259" s="1" t="s">
        <v>4081</v>
      </c>
      <c r="P259" s="1" t="s">
        <v>4077</v>
      </c>
      <c r="Q259" s="1" t="s">
        <v>4010</v>
      </c>
      <c r="R259" s="1" t="s">
        <v>4189</v>
      </c>
      <c r="S259" s="1" t="s">
        <v>4320</v>
      </c>
      <c r="T259" s="1" t="s">
        <v>37</v>
      </c>
      <c r="U259" s="1" t="s">
        <v>4073</v>
      </c>
      <c r="V259" s="1" t="s">
        <v>37</v>
      </c>
      <c r="W259" s="1" t="s">
        <v>37</v>
      </c>
      <c r="X259" s="1" t="s">
        <v>37</v>
      </c>
      <c r="Y259" s="1" t="s">
        <v>37</v>
      </c>
      <c r="Z259" s="1" t="s">
        <v>37</v>
      </c>
    </row>
    <row r="260" spans="1:26">
      <c r="A260" s="1" t="s">
        <v>1278</v>
      </c>
      <c r="B260" s="1" t="s">
        <v>1279</v>
      </c>
      <c r="C260" s="1" t="s">
        <v>277</v>
      </c>
      <c r="D260" s="1"/>
      <c r="E260" s="1" t="s">
        <v>1280</v>
      </c>
      <c r="F260" s="1" t="s">
        <v>31</v>
      </c>
      <c r="G260" s="1" t="s">
        <v>50</v>
      </c>
      <c r="H260" s="1" t="s">
        <v>40</v>
      </c>
      <c r="I260" s="1" t="s">
        <v>34</v>
      </c>
      <c r="J260" s="1" t="s">
        <v>35</v>
      </c>
      <c r="K260" s="1" t="s">
        <v>36</v>
      </c>
      <c r="L260" s="1" t="s">
        <v>37</v>
      </c>
      <c r="M260" s="1" t="s">
        <v>37</v>
      </c>
      <c r="N260" s="1" t="s">
        <v>37</v>
      </c>
      <c r="O260" s="1" t="s">
        <v>37</v>
      </c>
      <c r="P260" s="1" t="s">
        <v>37</v>
      </c>
      <c r="Q260" s="1" t="s">
        <v>4130</v>
      </c>
      <c r="R260" s="1" t="s">
        <v>37</v>
      </c>
      <c r="S260" s="1" t="s">
        <v>37</v>
      </c>
      <c r="T260" s="1" t="s">
        <v>37</v>
      </c>
      <c r="U260" s="1" t="s">
        <v>4073</v>
      </c>
      <c r="V260" s="1" t="s">
        <v>37</v>
      </c>
      <c r="W260" s="1" t="s">
        <v>37</v>
      </c>
      <c r="X260" s="1" t="s">
        <v>37</v>
      </c>
      <c r="Y260" s="1" t="s">
        <v>37</v>
      </c>
      <c r="Z260" s="1" t="s">
        <v>37</v>
      </c>
    </row>
    <row r="261" spans="1:26">
      <c r="A261" s="1" t="s">
        <v>171</v>
      </c>
      <c r="B261" s="1" t="s">
        <v>172</v>
      </c>
      <c r="C261" s="1" t="s">
        <v>173</v>
      </c>
      <c r="D261" s="1" t="s">
        <v>174</v>
      </c>
      <c r="E261" s="1" t="s">
        <v>175</v>
      </c>
      <c r="F261" s="1" t="s">
        <v>31</v>
      </c>
      <c r="G261" s="1" t="s">
        <v>63</v>
      </c>
      <c r="H261" s="1" t="s">
        <v>33</v>
      </c>
      <c r="I261" s="1" t="s">
        <v>34</v>
      </c>
      <c r="J261" s="1" t="s">
        <v>35</v>
      </c>
      <c r="K261" s="1" t="s">
        <v>44</v>
      </c>
      <c r="L261" s="1" t="s">
        <v>37</v>
      </c>
      <c r="M261" s="1" t="s">
        <v>4143</v>
      </c>
      <c r="N261" s="1" t="s">
        <v>4122</v>
      </c>
      <c r="O261" s="1" t="s">
        <v>4506</v>
      </c>
      <c r="P261" s="1" t="s">
        <v>4144</v>
      </c>
      <c r="Q261" s="1" t="s">
        <v>4145</v>
      </c>
      <c r="R261" s="1" t="s">
        <v>4125</v>
      </c>
      <c r="S261" s="1" t="s">
        <v>4126</v>
      </c>
      <c r="T261" s="1" t="s">
        <v>4149</v>
      </c>
      <c r="U261" s="1" t="s">
        <v>4073</v>
      </c>
      <c r="V261" s="1" t="s">
        <v>37</v>
      </c>
      <c r="W261" s="1" t="s">
        <v>37</v>
      </c>
      <c r="X261" s="1" t="s">
        <v>37</v>
      </c>
      <c r="Y261" s="1" t="s">
        <v>3973</v>
      </c>
      <c r="Z261" s="1" t="s">
        <v>37</v>
      </c>
    </row>
    <row r="262" spans="1:26">
      <c r="A262" s="1" t="s">
        <v>1987</v>
      </c>
      <c r="B262" s="1" t="s">
        <v>466</v>
      </c>
      <c r="C262" s="1" t="s">
        <v>824</v>
      </c>
      <c r="D262" s="1" t="s">
        <v>466</v>
      </c>
      <c r="E262" s="1" t="s">
        <v>1988</v>
      </c>
      <c r="F262" s="1" t="s">
        <v>31</v>
      </c>
      <c r="G262" s="1" t="s">
        <v>50</v>
      </c>
      <c r="H262" s="1" t="s">
        <v>55</v>
      </c>
      <c r="I262" s="1" t="s">
        <v>34</v>
      </c>
      <c r="J262" s="1" t="s">
        <v>35</v>
      </c>
      <c r="K262" s="1" t="s">
        <v>44</v>
      </c>
      <c r="L262" s="1" t="s">
        <v>37</v>
      </c>
      <c r="M262" s="1" t="s">
        <v>4112</v>
      </c>
      <c r="N262" s="1" t="s">
        <v>4230</v>
      </c>
      <c r="O262" s="1" t="s">
        <v>4246</v>
      </c>
      <c r="P262" s="1" t="s">
        <v>4388</v>
      </c>
      <c r="Q262" s="1" t="s">
        <v>4313</v>
      </c>
      <c r="R262" s="1" t="s">
        <v>4175</v>
      </c>
      <c r="S262" s="1" t="s">
        <v>4171</v>
      </c>
      <c r="T262" s="1" t="s">
        <v>37</v>
      </c>
      <c r="U262" s="1" t="s">
        <v>4073</v>
      </c>
      <c r="V262" s="1" t="s">
        <v>37</v>
      </c>
      <c r="W262" s="1" t="s">
        <v>37</v>
      </c>
      <c r="X262" s="1" t="s">
        <v>37</v>
      </c>
      <c r="Y262" s="1" t="s">
        <v>37</v>
      </c>
      <c r="Z262" s="1" t="s">
        <v>37</v>
      </c>
    </row>
    <row r="263" spans="1:26">
      <c r="A263" s="1" t="s">
        <v>926</v>
      </c>
      <c r="B263" s="1" t="s">
        <v>922</v>
      </c>
      <c r="C263" s="1" t="s">
        <v>927</v>
      </c>
      <c r="D263" s="1" t="s">
        <v>928</v>
      </c>
      <c r="E263" s="1" t="s">
        <v>929</v>
      </c>
      <c r="F263" s="1" t="s">
        <v>42</v>
      </c>
      <c r="G263" s="1" t="s">
        <v>50</v>
      </c>
      <c r="H263" s="1" t="s">
        <v>33</v>
      </c>
      <c r="I263" s="1" t="s">
        <v>36</v>
      </c>
      <c r="J263" s="1" t="s">
        <v>56</v>
      </c>
      <c r="K263" s="1" t="s">
        <v>36</v>
      </c>
      <c r="L263" s="1" t="s">
        <v>37</v>
      </c>
      <c r="M263" s="1" t="s">
        <v>4212</v>
      </c>
      <c r="N263" s="1" t="s">
        <v>4230</v>
      </c>
      <c r="O263" s="1" t="s">
        <v>4157</v>
      </c>
      <c r="P263" s="1" t="s">
        <v>4104</v>
      </c>
      <c r="Q263" s="1" t="s">
        <v>4313</v>
      </c>
      <c r="R263" s="1" t="s">
        <v>4199</v>
      </c>
      <c r="S263" s="1" t="s">
        <v>4026</v>
      </c>
      <c r="T263" s="1" t="s">
        <v>37</v>
      </c>
      <c r="U263" s="1" t="s">
        <v>4073</v>
      </c>
      <c r="V263" s="1" t="s">
        <v>37</v>
      </c>
      <c r="W263" s="1" t="s">
        <v>37</v>
      </c>
      <c r="X263" s="1" t="s">
        <v>37</v>
      </c>
      <c r="Y263" s="1" t="s">
        <v>37</v>
      </c>
      <c r="Z263" s="1" t="s">
        <v>37</v>
      </c>
    </row>
    <row r="264" spans="1:26">
      <c r="A264" s="1" t="s">
        <v>3461</v>
      </c>
      <c r="B264" s="1" t="s">
        <v>3462</v>
      </c>
      <c r="C264" s="1" t="s">
        <v>3223</v>
      </c>
      <c r="D264" s="1" t="s">
        <v>568</v>
      </c>
      <c r="E264" s="1" t="s">
        <v>1196</v>
      </c>
      <c r="F264" s="1" t="s">
        <v>31</v>
      </c>
      <c r="G264" s="1" t="s">
        <v>63</v>
      </c>
      <c r="H264" s="1" t="s">
        <v>40</v>
      </c>
      <c r="I264" s="1" t="s">
        <v>36</v>
      </c>
      <c r="J264" s="1" t="s">
        <v>56</v>
      </c>
      <c r="K264" s="1" t="s">
        <v>36</v>
      </c>
      <c r="L264" s="1" t="s">
        <v>37</v>
      </c>
      <c r="M264" s="1" t="s">
        <v>37</v>
      </c>
      <c r="N264" s="1" t="s">
        <v>37</v>
      </c>
      <c r="O264" s="1" t="s">
        <v>37</v>
      </c>
      <c r="P264" s="1" t="s">
        <v>37</v>
      </c>
      <c r="Q264" s="1" t="s">
        <v>37</v>
      </c>
      <c r="R264" s="1" t="s">
        <v>37</v>
      </c>
      <c r="S264" s="1" t="s">
        <v>37</v>
      </c>
      <c r="T264" s="1" t="s">
        <v>37</v>
      </c>
      <c r="U264" s="1" t="s">
        <v>4073</v>
      </c>
      <c r="V264" s="1" t="s">
        <v>37</v>
      </c>
      <c r="W264" s="1" t="s">
        <v>37</v>
      </c>
      <c r="X264" s="1" t="s">
        <v>37</v>
      </c>
      <c r="Y264" s="1" t="s">
        <v>37</v>
      </c>
      <c r="Z264" s="1" t="s">
        <v>37</v>
      </c>
    </row>
    <row r="265" spans="1:26">
      <c r="A265" s="1" t="s">
        <v>115</v>
      </c>
      <c r="B265" s="1" t="s">
        <v>116</v>
      </c>
      <c r="C265" s="1" t="s">
        <v>117</v>
      </c>
      <c r="D265" s="1"/>
      <c r="E265" s="1" t="s">
        <v>118</v>
      </c>
      <c r="F265" s="1" t="s">
        <v>31</v>
      </c>
      <c r="G265" s="1" t="s">
        <v>50</v>
      </c>
      <c r="H265" s="1" t="s">
        <v>33</v>
      </c>
      <c r="I265" s="1" t="s">
        <v>34</v>
      </c>
      <c r="J265" s="1" t="s">
        <v>35</v>
      </c>
      <c r="K265" s="1" t="s">
        <v>44</v>
      </c>
      <c r="L265" s="1" t="s">
        <v>37</v>
      </c>
      <c r="M265" s="1" t="s">
        <v>4095</v>
      </c>
      <c r="N265" s="1" t="s">
        <v>4096</v>
      </c>
      <c r="O265" s="1" t="s">
        <v>4097</v>
      </c>
      <c r="P265" s="1" t="s">
        <v>4502</v>
      </c>
      <c r="Q265" s="1" t="s">
        <v>4098</v>
      </c>
      <c r="R265" s="1" t="s">
        <v>4099</v>
      </c>
      <c r="S265" s="1" t="s">
        <v>4100</v>
      </c>
      <c r="T265" s="1" t="s">
        <v>37</v>
      </c>
      <c r="U265" s="1" t="s">
        <v>4073</v>
      </c>
      <c r="V265" s="1" t="s">
        <v>37</v>
      </c>
      <c r="W265" s="1" t="s">
        <v>37</v>
      </c>
      <c r="X265" s="1" t="s">
        <v>37</v>
      </c>
      <c r="Y265" s="1" t="s">
        <v>37</v>
      </c>
      <c r="Z265" s="1" t="s">
        <v>37</v>
      </c>
    </row>
    <row r="266" spans="1:26">
      <c r="A266" s="1" t="s">
        <v>1219</v>
      </c>
      <c r="B266" s="1" t="s">
        <v>1208</v>
      </c>
      <c r="C266" s="1" t="s">
        <v>1220</v>
      </c>
      <c r="D266" s="1"/>
      <c r="E266" s="1" t="s">
        <v>1221</v>
      </c>
      <c r="F266" s="1" t="s">
        <v>42</v>
      </c>
      <c r="G266" s="1" t="s">
        <v>63</v>
      </c>
      <c r="H266" s="1" t="s">
        <v>33</v>
      </c>
      <c r="I266" s="1" t="s">
        <v>34</v>
      </c>
      <c r="J266" s="1" t="s">
        <v>35</v>
      </c>
      <c r="K266" s="1" t="s">
        <v>36</v>
      </c>
      <c r="L266" s="1" t="s">
        <v>37</v>
      </c>
      <c r="M266" s="1" t="s">
        <v>4032</v>
      </c>
      <c r="N266" s="1" t="s">
        <v>4040</v>
      </c>
      <c r="O266" s="1" t="s">
        <v>4103</v>
      </c>
      <c r="P266" s="1" t="s">
        <v>4517</v>
      </c>
      <c r="Q266" s="1" t="s">
        <v>4198</v>
      </c>
      <c r="R266" s="1" t="s">
        <v>4037</v>
      </c>
      <c r="S266" s="1" t="s">
        <v>4072</v>
      </c>
      <c r="T266" s="1" t="s">
        <v>37</v>
      </c>
      <c r="U266" s="1" t="s">
        <v>37</v>
      </c>
      <c r="V266" s="1" t="s">
        <v>37</v>
      </c>
      <c r="W266" s="1" t="s">
        <v>37</v>
      </c>
      <c r="X266" s="1" t="s">
        <v>37</v>
      </c>
      <c r="Y266" s="1" t="s">
        <v>37</v>
      </c>
      <c r="Z266" s="1" t="s">
        <v>37</v>
      </c>
    </row>
    <row r="267" spans="1:26">
      <c r="A267" s="1" t="s">
        <v>2255</v>
      </c>
      <c r="B267" s="1" t="s">
        <v>2256</v>
      </c>
      <c r="C267" s="1" t="s">
        <v>1082</v>
      </c>
      <c r="D267" s="1" t="s">
        <v>734</v>
      </c>
      <c r="E267" s="1" t="s">
        <v>2235</v>
      </c>
      <c r="F267" s="1" t="s">
        <v>31</v>
      </c>
      <c r="G267" s="1" t="s">
        <v>32</v>
      </c>
      <c r="H267" s="1" t="s">
        <v>55</v>
      </c>
      <c r="I267" s="1" t="s">
        <v>34</v>
      </c>
      <c r="J267" s="1" t="s">
        <v>35</v>
      </c>
      <c r="K267" s="1" t="s">
        <v>36</v>
      </c>
      <c r="L267" s="1" t="s">
        <v>37</v>
      </c>
      <c r="M267" s="1" t="s">
        <v>4233</v>
      </c>
      <c r="N267" s="1" t="s">
        <v>4219</v>
      </c>
      <c r="O267" s="1" t="s">
        <v>4234</v>
      </c>
      <c r="P267" s="1" t="s">
        <v>4502</v>
      </c>
      <c r="Q267" s="1" t="s">
        <v>4429</v>
      </c>
      <c r="R267" s="1" t="s">
        <v>4235</v>
      </c>
      <c r="S267" s="1" t="s">
        <v>4100</v>
      </c>
      <c r="T267" s="1" t="s">
        <v>37</v>
      </c>
      <c r="U267" s="1" t="s">
        <v>4073</v>
      </c>
      <c r="V267" s="1" t="s">
        <v>37</v>
      </c>
      <c r="W267" s="1" t="s">
        <v>37</v>
      </c>
      <c r="X267" s="1" t="s">
        <v>37</v>
      </c>
      <c r="Y267" s="1" t="s">
        <v>37</v>
      </c>
      <c r="Z267" s="1" t="s">
        <v>37</v>
      </c>
    </row>
    <row r="268" spans="1:26">
      <c r="A268" s="1" t="s">
        <v>3815</v>
      </c>
      <c r="B268" s="1" t="s">
        <v>3816</v>
      </c>
      <c r="C268" s="1" t="s">
        <v>1825</v>
      </c>
      <c r="D268" s="1"/>
      <c r="E268" s="1" t="s">
        <v>3817</v>
      </c>
      <c r="F268" s="1" t="s">
        <v>42</v>
      </c>
      <c r="G268" s="1" t="s">
        <v>32</v>
      </c>
      <c r="H268" s="1" t="s">
        <v>55</v>
      </c>
      <c r="I268" s="1" t="s">
        <v>34</v>
      </c>
      <c r="J268" s="1" t="s">
        <v>35</v>
      </c>
      <c r="K268" s="1" t="s">
        <v>44</v>
      </c>
      <c r="L268" s="1" t="s">
        <v>37</v>
      </c>
      <c r="M268" s="1" t="s">
        <v>4265</v>
      </c>
      <c r="N268" s="1" t="s">
        <v>4209</v>
      </c>
      <c r="O268" s="1" t="s">
        <v>4518</v>
      </c>
      <c r="P268" s="1" t="s">
        <v>4266</v>
      </c>
      <c r="Q268" s="1" t="s">
        <v>4267</v>
      </c>
      <c r="R268" s="1" t="s">
        <v>4268</v>
      </c>
      <c r="S268" s="1" t="s">
        <v>4269</v>
      </c>
      <c r="T268" s="1" t="s">
        <v>37</v>
      </c>
      <c r="U268" s="1" t="s">
        <v>4073</v>
      </c>
      <c r="V268" s="1" t="s">
        <v>37</v>
      </c>
      <c r="W268" s="1" t="s">
        <v>37</v>
      </c>
      <c r="X268" s="1" t="s">
        <v>37</v>
      </c>
      <c r="Y268" s="1" t="s">
        <v>37</v>
      </c>
      <c r="Z268" s="1" t="s">
        <v>37</v>
      </c>
    </row>
    <row r="269" spans="1:26">
      <c r="A269" s="1" t="s">
        <v>3529</v>
      </c>
      <c r="B269" s="1" t="s">
        <v>3530</v>
      </c>
      <c r="C269" s="1" t="s">
        <v>608</v>
      </c>
      <c r="D269" s="1" t="s">
        <v>1472</v>
      </c>
      <c r="E269" s="1" t="s">
        <v>3531</v>
      </c>
      <c r="F269" s="1" t="s">
        <v>31</v>
      </c>
      <c r="G269" s="1" t="s">
        <v>63</v>
      </c>
      <c r="H269" s="1" t="s">
        <v>55</v>
      </c>
      <c r="I269" s="1" t="s">
        <v>34</v>
      </c>
      <c r="J269" s="1" t="s">
        <v>35</v>
      </c>
      <c r="K269" s="1" t="s">
        <v>36</v>
      </c>
      <c r="L269" s="1" t="s">
        <v>37</v>
      </c>
      <c r="M269" s="1" t="s">
        <v>4226</v>
      </c>
      <c r="N269" s="1" t="s">
        <v>4122</v>
      </c>
      <c r="O269" s="1" t="s">
        <v>4263</v>
      </c>
      <c r="P269" s="1" t="s">
        <v>4029</v>
      </c>
      <c r="Q269" s="1" t="s">
        <v>4145</v>
      </c>
      <c r="R269" s="1" t="s">
        <v>4125</v>
      </c>
      <c r="S269" s="1" t="s">
        <v>4126</v>
      </c>
      <c r="T269" s="1" t="s">
        <v>4152</v>
      </c>
      <c r="U269" s="1" t="s">
        <v>4073</v>
      </c>
      <c r="V269" s="1" t="s">
        <v>37</v>
      </c>
      <c r="W269" s="1" t="s">
        <v>37</v>
      </c>
      <c r="X269" s="1" t="s">
        <v>37</v>
      </c>
      <c r="Y269" s="1" t="s">
        <v>37</v>
      </c>
      <c r="Z269" s="1" t="s">
        <v>37</v>
      </c>
    </row>
    <row r="270" spans="1:26">
      <c r="A270" s="1" t="s">
        <v>2872</v>
      </c>
      <c r="B270" s="1" t="s">
        <v>2873</v>
      </c>
      <c r="C270" s="1" t="s">
        <v>1680</v>
      </c>
      <c r="D270" s="1" t="s">
        <v>585</v>
      </c>
      <c r="E270" s="1" t="s">
        <v>2874</v>
      </c>
      <c r="F270" s="1" t="s">
        <v>42</v>
      </c>
      <c r="G270" s="1" t="s">
        <v>50</v>
      </c>
      <c r="H270" s="1" t="s">
        <v>33</v>
      </c>
      <c r="I270" s="1" t="s">
        <v>34</v>
      </c>
      <c r="J270" s="1" t="s">
        <v>35</v>
      </c>
      <c r="K270" s="1"/>
      <c r="L270" s="1" t="s">
        <v>4190</v>
      </c>
      <c r="M270" s="1" t="s">
        <v>4013</v>
      </c>
      <c r="N270" s="1" t="s">
        <v>4203</v>
      </c>
      <c r="O270" s="1" t="s">
        <v>4326</v>
      </c>
      <c r="P270" s="1" t="s">
        <v>4158</v>
      </c>
      <c r="Q270" s="1" t="s">
        <v>4218</v>
      </c>
      <c r="R270" s="1" t="s">
        <v>4194</v>
      </c>
      <c r="S270" s="1" t="s">
        <v>4353</v>
      </c>
      <c r="T270" s="1" t="s">
        <v>37</v>
      </c>
      <c r="U270" s="1" t="s">
        <v>37</v>
      </c>
      <c r="V270" s="1" t="s">
        <v>37</v>
      </c>
      <c r="W270" s="1" t="s">
        <v>37</v>
      </c>
      <c r="X270" s="1" t="s">
        <v>37</v>
      </c>
      <c r="Y270" s="1" t="s">
        <v>3973</v>
      </c>
      <c r="Z270" s="1" t="s">
        <v>37</v>
      </c>
    </row>
    <row r="271" spans="1:26">
      <c r="A271" s="1" t="s">
        <v>1587</v>
      </c>
      <c r="B271" s="1" t="s">
        <v>1588</v>
      </c>
      <c r="C271" s="1" t="s">
        <v>1150</v>
      </c>
      <c r="D271" s="1"/>
      <c r="E271" s="1" t="s">
        <v>783</v>
      </c>
      <c r="F271" s="1" t="s">
        <v>42</v>
      </c>
      <c r="G271" s="1" t="s">
        <v>50</v>
      </c>
      <c r="H271" s="1" t="s">
        <v>40</v>
      </c>
      <c r="I271" s="1" t="s">
        <v>34</v>
      </c>
      <c r="J271" s="1" t="s">
        <v>35</v>
      </c>
      <c r="K271" s="1"/>
      <c r="L271" s="1" t="s">
        <v>37</v>
      </c>
      <c r="M271" s="1" t="s">
        <v>4095</v>
      </c>
      <c r="N271" s="1" t="s">
        <v>4096</v>
      </c>
      <c r="O271" s="1" t="s">
        <v>4097</v>
      </c>
      <c r="P271" s="1" t="s">
        <v>4502</v>
      </c>
      <c r="Q271" s="1" t="s">
        <v>4098</v>
      </c>
      <c r="R271" s="1" t="s">
        <v>4099</v>
      </c>
      <c r="S271" s="1" t="s">
        <v>4100</v>
      </c>
      <c r="T271" s="1" t="s">
        <v>37</v>
      </c>
      <c r="U271" s="1" t="s">
        <v>4073</v>
      </c>
      <c r="V271" s="1" t="s">
        <v>37</v>
      </c>
      <c r="W271" s="1" t="s">
        <v>37</v>
      </c>
      <c r="X271" s="1" t="s">
        <v>37</v>
      </c>
      <c r="Y271" s="1" t="s">
        <v>37</v>
      </c>
      <c r="Z271" s="1" t="s">
        <v>37</v>
      </c>
    </row>
    <row r="272" spans="1:26">
      <c r="A272" s="1" t="s">
        <v>2272</v>
      </c>
      <c r="B272" s="1" t="s">
        <v>2270</v>
      </c>
      <c r="C272" s="1" t="s">
        <v>762</v>
      </c>
      <c r="D272" s="1"/>
      <c r="E272" s="1" t="s">
        <v>2273</v>
      </c>
      <c r="F272" s="1" t="s">
        <v>42</v>
      </c>
      <c r="G272" s="1" t="s">
        <v>63</v>
      </c>
      <c r="H272" s="1" t="s">
        <v>33</v>
      </c>
      <c r="I272" s="1" t="s">
        <v>34</v>
      </c>
      <c r="J272" s="1" t="s">
        <v>35</v>
      </c>
      <c r="K272" s="1" t="s">
        <v>44</v>
      </c>
      <c r="L272" s="1" t="s">
        <v>37</v>
      </c>
      <c r="M272" s="1" t="s">
        <v>4283</v>
      </c>
      <c r="N272" s="1" t="s">
        <v>4040</v>
      </c>
      <c r="O272" s="1" t="s">
        <v>4506</v>
      </c>
      <c r="P272" s="1" t="s">
        <v>4158</v>
      </c>
      <c r="Q272" s="1" t="s">
        <v>4115</v>
      </c>
      <c r="R272" s="1" t="s">
        <v>4125</v>
      </c>
      <c r="S272" s="1" t="s">
        <v>4117</v>
      </c>
      <c r="T272" s="1" t="s">
        <v>4146</v>
      </c>
      <c r="U272" s="1" t="s">
        <v>37</v>
      </c>
      <c r="V272" s="1" t="s">
        <v>3973</v>
      </c>
      <c r="W272" s="1" t="s">
        <v>37</v>
      </c>
      <c r="X272" s="1" t="s">
        <v>37</v>
      </c>
      <c r="Y272" s="1" t="s">
        <v>37</v>
      </c>
      <c r="Z272" s="1" t="s">
        <v>37</v>
      </c>
    </row>
    <row r="273" spans="1:26">
      <c r="A273" s="1" t="s">
        <v>1157</v>
      </c>
      <c r="B273" s="1" t="s">
        <v>1155</v>
      </c>
      <c r="C273" s="1" t="s">
        <v>1158</v>
      </c>
      <c r="D273" s="1" t="s">
        <v>1159</v>
      </c>
      <c r="E273" s="1" t="s">
        <v>1160</v>
      </c>
      <c r="F273" s="1" t="s">
        <v>31</v>
      </c>
      <c r="G273" s="1" t="s">
        <v>32</v>
      </c>
      <c r="H273" s="1" t="s">
        <v>40</v>
      </c>
      <c r="I273" s="1" t="s">
        <v>36</v>
      </c>
      <c r="J273" s="1" t="s">
        <v>56</v>
      </c>
      <c r="K273" s="1" t="s">
        <v>355</v>
      </c>
      <c r="L273" s="1" t="s">
        <v>37</v>
      </c>
      <c r="M273" s="1" t="s">
        <v>4006</v>
      </c>
      <c r="N273" s="1" t="s">
        <v>4230</v>
      </c>
      <c r="O273" s="1" t="s">
        <v>4254</v>
      </c>
      <c r="P273" s="1" t="s">
        <v>4077</v>
      </c>
      <c r="Q273" s="1" t="s">
        <v>4049</v>
      </c>
      <c r="R273" s="1" t="s">
        <v>4083</v>
      </c>
      <c r="S273" s="1" t="s">
        <v>4176</v>
      </c>
      <c r="T273" s="1" t="s">
        <v>37</v>
      </c>
      <c r="U273" s="1" t="s">
        <v>4073</v>
      </c>
      <c r="V273" s="1" t="s">
        <v>37</v>
      </c>
      <c r="W273" s="1" t="s">
        <v>37</v>
      </c>
      <c r="X273" s="1" t="s">
        <v>37</v>
      </c>
      <c r="Y273" s="1" t="s">
        <v>37</v>
      </c>
      <c r="Z273" s="1" t="s">
        <v>37</v>
      </c>
    </row>
    <row r="274" spans="1:26">
      <c r="A274" s="1" t="s">
        <v>3245</v>
      </c>
      <c r="B274" s="1" t="s">
        <v>3238</v>
      </c>
      <c r="C274" s="1" t="s">
        <v>66</v>
      </c>
      <c r="D274" s="1" t="s">
        <v>1538</v>
      </c>
      <c r="E274" s="1" t="s">
        <v>838</v>
      </c>
      <c r="F274" s="1" t="s">
        <v>31</v>
      </c>
      <c r="G274" s="1" t="s">
        <v>50</v>
      </c>
      <c r="H274" s="1" t="s">
        <v>33</v>
      </c>
      <c r="I274" s="1" t="s">
        <v>34</v>
      </c>
      <c r="J274" s="1" t="s">
        <v>35</v>
      </c>
      <c r="K274" s="1"/>
      <c r="L274" s="1" t="s">
        <v>37</v>
      </c>
      <c r="M274" s="1" t="s">
        <v>4066</v>
      </c>
      <c r="N274" s="1" t="s">
        <v>4028</v>
      </c>
      <c r="O274" s="1" t="s">
        <v>4076</v>
      </c>
      <c r="P274" s="1" t="s">
        <v>4023</v>
      </c>
      <c r="Q274" s="1" t="s">
        <v>4379</v>
      </c>
      <c r="R274" s="1" t="s">
        <v>4030</v>
      </c>
      <c r="S274" s="1" t="s">
        <v>4304</v>
      </c>
      <c r="T274" s="1" t="s">
        <v>37</v>
      </c>
      <c r="U274" s="1" t="s">
        <v>37</v>
      </c>
      <c r="V274" s="1" t="s">
        <v>3973</v>
      </c>
      <c r="W274" s="1" t="s">
        <v>37</v>
      </c>
      <c r="X274" s="1" t="s">
        <v>37</v>
      </c>
      <c r="Y274" s="1" t="s">
        <v>37</v>
      </c>
      <c r="Z274" s="1" t="s">
        <v>37</v>
      </c>
    </row>
    <row r="275" spans="1:26">
      <c r="A275" s="1" t="s">
        <v>939</v>
      </c>
      <c r="B275" s="1" t="s">
        <v>922</v>
      </c>
      <c r="C275" s="1" t="s">
        <v>940</v>
      </c>
      <c r="D275" s="1" t="s">
        <v>941</v>
      </c>
      <c r="E275" s="1" t="s">
        <v>942</v>
      </c>
      <c r="F275" s="1" t="s">
        <v>31</v>
      </c>
      <c r="G275" s="1" t="s">
        <v>50</v>
      </c>
      <c r="H275" s="1" t="s">
        <v>33</v>
      </c>
      <c r="I275" s="1" t="s">
        <v>34</v>
      </c>
      <c r="J275" s="1" t="s">
        <v>35</v>
      </c>
      <c r="K275" s="1" t="s">
        <v>44</v>
      </c>
      <c r="L275" s="1" t="s">
        <v>4190</v>
      </c>
      <c r="M275" s="1" t="s">
        <v>4108</v>
      </c>
      <c r="N275" s="1" t="s">
        <v>4191</v>
      </c>
      <c r="O275" s="1" t="s">
        <v>4279</v>
      </c>
      <c r="P275" s="1" t="s">
        <v>4232</v>
      </c>
      <c r="Q275" s="1" t="s">
        <v>4379</v>
      </c>
      <c r="R275" s="1" t="s">
        <v>4194</v>
      </c>
      <c r="S275" s="1" t="s">
        <v>4259</v>
      </c>
      <c r="T275" s="1" t="s">
        <v>37</v>
      </c>
      <c r="U275" s="1" t="s">
        <v>4073</v>
      </c>
      <c r="V275" s="1" t="s">
        <v>37</v>
      </c>
      <c r="W275" s="1" t="s">
        <v>37</v>
      </c>
      <c r="X275" s="1" t="s">
        <v>37</v>
      </c>
      <c r="Y275" s="1" t="s">
        <v>37</v>
      </c>
      <c r="Z275" s="1" t="s">
        <v>37</v>
      </c>
    </row>
    <row r="276" spans="1:26">
      <c r="A276" s="1" t="s">
        <v>3538</v>
      </c>
      <c r="B276" s="1" t="s">
        <v>3537</v>
      </c>
      <c r="C276" s="1" t="s">
        <v>777</v>
      </c>
      <c r="D276" s="1"/>
      <c r="E276" s="1" t="s">
        <v>1526</v>
      </c>
      <c r="F276" s="1" t="s">
        <v>31</v>
      </c>
      <c r="G276" s="1" t="s">
        <v>50</v>
      </c>
      <c r="H276" s="1" t="s">
        <v>33</v>
      </c>
      <c r="I276" s="1" t="s">
        <v>34</v>
      </c>
      <c r="J276" s="1" t="s">
        <v>35</v>
      </c>
      <c r="K276" s="1" t="s">
        <v>44</v>
      </c>
      <c r="L276" s="1" t="s">
        <v>37</v>
      </c>
      <c r="M276" s="1" t="s">
        <v>4108</v>
      </c>
      <c r="N276" s="1" t="s">
        <v>4179</v>
      </c>
      <c r="O276" s="1" t="s">
        <v>4213</v>
      </c>
      <c r="P276" s="1" t="s">
        <v>4184</v>
      </c>
      <c r="Q276" s="1" t="s">
        <v>4314</v>
      </c>
      <c r="R276" s="1" t="s">
        <v>4386</v>
      </c>
      <c r="S276" s="1" t="s">
        <v>4259</v>
      </c>
      <c r="T276" s="1" t="s">
        <v>37</v>
      </c>
      <c r="U276" s="1" t="s">
        <v>37</v>
      </c>
      <c r="V276" s="1" t="s">
        <v>37</v>
      </c>
      <c r="W276" s="1" t="s">
        <v>37</v>
      </c>
      <c r="X276" s="1" t="s">
        <v>37</v>
      </c>
      <c r="Y276" s="1" t="s">
        <v>37</v>
      </c>
      <c r="Z276" s="1" t="s">
        <v>37</v>
      </c>
    </row>
    <row r="277" spans="1:26">
      <c r="A277" s="1" t="s">
        <v>3484</v>
      </c>
      <c r="B277" s="1" t="s">
        <v>3483</v>
      </c>
      <c r="C277" s="1" t="s">
        <v>3485</v>
      </c>
      <c r="D277" s="1" t="s">
        <v>1921</v>
      </c>
      <c r="E277" s="1" t="s">
        <v>1012</v>
      </c>
      <c r="F277" s="1" t="s">
        <v>42</v>
      </c>
      <c r="G277" s="1" t="s">
        <v>50</v>
      </c>
      <c r="H277" s="1" t="s">
        <v>40</v>
      </c>
      <c r="I277" s="1" t="s">
        <v>36</v>
      </c>
      <c r="J277" s="1" t="s">
        <v>35</v>
      </c>
      <c r="K277" s="1" t="s">
        <v>36</v>
      </c>
      <c r="L277" s="1" t="s">
        <v>37</v>
      </c>
      <c r="M277" s="1" t="s">
        <v>4236</v>
      </c>
      <c r="N277" s="1" t="s">
        <v>4092</v>
      </c>
      <c r="O277" s="1" t="s">
        <v>4168</v>
      </c>
      <c r="P277" s="1" t="s">
        <v>4204</v>
      </c>
      <c r="Q277" s="1" t="s">
        <v>4218</v>
      </c>
      <c r="R277" s="1" t="s">
        <v>4044</v>
      </c>
      <c r="S277" s="1" t="s">
        <v>4059</v>
      </c>
      <c r="T277" s="1" t="s">
        <v>37</v>
      </c>
      <c r="U277" s="1" t="s">
        <v>37</v>
      </c>
      <c r="V277" s="1" t="s">
        <v>37</v>
      </c>
      <c r="W277" s="1" t="s">
        <v>37</v>
      </c>
      <c r="X277" s="1" t="s">
        <v>3973</v>
      </c>
      <c r="Y277" s="1" t="s">
        <v>37</v>
      </c>
      <c r="Z277" s="1" t="s">
        <v>37</v>
      </c>
    </row>
    <row r="278" spans="1:26">
      <c r="A278" s="1" t="s">
        <v>3939</v>
      </c>
      <c r="B278" s="1" t="s">
        <v>2933</v>
      </c>
      <c r="C278" s="1" t="s">
        <v>1709</v>
      </c>
      <c r="D278" s="1" t="s">
        <v>1105</v>
      </c>
      <c r="E278" s="1" t="s">
        <v>3882</v>
      </c>
      <c r="F278" s="1" t="s">
        <v>42</v>
      </c>
      <c r="G278" s="1" t="s">
        <v>50</v>
      </c>
      <c r="H278" s="1" t="s">
        <v>40</v>
      </c>
      <c r="I278" s="1" t="s">
        <v>34</v>
      </c>
      <c r="J278" s="1" t="s">
        <v>35</v>
      </c>
      <c r="K278" s="1"/>
      <c r="L278" s="1" t="s">
        <v>37</v>
      </c>
      <c r="M278" s="1" t="s">
        <v>4214</v>
      </c>
      <c r="N278" s="1" t="s">
        <v>4086</v>
      </c>
      <c r="O278" s="1" t="s">
        <v>4147</v>
      </c>
      <c r="P278" s="1" t="s">
        <v>4035</v>
      </c>
      <c r="Q278" s="1" t="s">
        <v>4202</v>
      </c>
      <c r="R278" s="1" t="s">
        <v>4094</v>
      </c>
      <c r="S278" s="1" t="s">
        <v>4304</v>
      </c>
      <c r="T278" s="1" t="s">
        <v>37</v>
      </c>
      <c r="U278" s="1" t="s">
        <v>37</v>
      </c>
      <c r="V278" s="1" t="s">
        <v>3973</v>
      </c>
      <c r="W278" s="1" t="s">
        <v>37</v>
      </c>
      <c r="X278" s="1" t="s">
        <v>37</v>
      </c>
      <c r="Y278" s="1" t="s">
        <v>37</v>
      </c>
      <c r="Z278" s="1" t="s">
        <v>37</v>
      </c>
    </row>
    <row r="279" spans="1:26">
      <c r="A279" s="1" t="s">
        <v>4504</v>
      </c>
      <c r="B279" s="1" t="s">
        <v>147</v>
      </c>
      <c r="C279" s="1" t="s">
        <v>4505</v>
      </c>
      <c r="D279" s="1"/>
      <c r="E279" s="1" t="s">
        <v>3720</v>
      </c>
      <c r="F279" s="1" t="s">
        <v>31</v>
      </c>
      <c r="G279" s="1" t="s">
        <v>50</v>
      </c>
      <c r="H279" s="1" t="s">
        <v>33</v>
      </c>
      <c r="I279" s="1" t="s">
        <v>1600</v>
      </c>
      <c r="J279" s="1" t="s">
        <v>56</v>
      </c>
      <c r="K279" s="1" t="s">
        <v>1600</v>
      </c>
      <c r="L279" s="1" t="s">
        <v>37</v>
      </c>
      <c r="M279" s="1" t="s">
        <v>37</v>
      </c>
      <c r="N279" s="1" t="s">
        <v>37</v>
      </c>
      <c r="O279" s="1" t="s">
        <v>37</v>
      </c>
      <c r="P279" s="1" t="s">
        <v>37</v>
      </c>
      <c r="Q279" s="1" t="s">
        <v>37</v>
      </c>
      <c r="R279" s="1" t="s">
        <v>4285</v>
      </c>
      <c r="S279" s="1" t="s">
        <v>4286</v>
      </c>
      <c r="T279" s="1" t="s">
        <v>37</v>
      </c>
      <c r="U279" s="1" t="s">
        <v>37</v>
      </c>
      <c r="V279" s="1" t="s">
        <v>37</v>
      </c>
      <c r="W279" s="1" t="s">
        <v>37</v>
      </c>
      <c r="X279" s="1" t="s">
        <v>37</v>
      </c>
      <c r="Y279" s="1" t="s">
        <v>37</v>
      </c>
      <c r="Z279" s="1" t="s">
        <v>37</v>
      </c>
    </row>
    <row r="280" spans="1:26">
      <c r="A280" s="1" t="s">
        <v>1816</v>
      </c>
      <c r="B280" s="1" t="s">
        <v>1817</v>
      </c>
      <c r="C280" s="1" t="s">
        <v>824</v>
      </c>
      <c r="D280" s="1" t="s">
        <v>260</v>
      </c>
      <c r="E280" s="1" t="s">
        <v>1818</v>
      </c>
      <c r="F280" s="1" t="s">
        <v>31</v>
      </c>
      <c r="G280" s="1" t="s">
        <v>50</v>
      </c>
      <c r="H280" s="1" t="s">
        <v>40</v>
      </c>
      <c r="I280" s="1" t="s">
        <v>36</v>
      </c>
      <c r="J280" s="1" t="s">
        <v>56</v>
      </c>
      <c r="K280" s="1" t="s">
        <v>36</v>
      </c>
      <c r="L280" s="1" t="s">
        <v>37</v>
      </c>
      <c r="M280" s="1" t="s">
        <v>4212</v>
      </c>
      <c r="N280" s="1" t="s">
        <v>4242</v>
      </c>
      <c r="O280" s="1" t="s">
        <v>4279</v>
      </c>
      <c r="P280" s="1" t="s">
        <v>4232</v>
      </c>
      <c r="Q280" s="1" t="s">
        <v>4300</v>
      </c>
      <c r="R280" s="1" t="s">
        <v>4315</v>
      </c>
      <c r="S280" s="1" t="s">
        <v>4107</v>
      </c>
      <c r="T280" s="1" t="s">
        <v>37</v>
      </c>
      <c r="U280" s="1" t="s">
        <v>37</v>
      </c>
      <c r="V280" s="1" t="s">
        <v>37</v>
      </c>
      <c r="W280" s="1" t="s">
        <v>37</v>
      </c>
      <c r="X280" s="1" t="s">
        <v>37</v>
      </c>
      <c r="Y280" s="1" t="s">
        <v>37</v>
      </c>
      <c r="Z280" s="1" t="s">
        <v>37</v>
      </c>
    </row>
    <row r="281" spans="1:26">
      <c r="A281" s="1" t="s">
        <v>3378</v>
      </c>
      <c r="B281" s="1" t="s">
        <v>3375</v>
      </c>
      <c r="C281" s="1" t="s">
        <v>3379</v>
      </c>
      <c r="D281" s="1"/>
      <c r="E281" s="1" t="s">
        <v>3380</v>
      </c>
      <c r="F281" s="1" t="s">
        <v>42</v>
      </c>
      <c r="G281" s="1" t="s">
        <v>50</v>
      </c>
      <c r="H281" s="1" t="s">
        <v>33</v>
      </c>
      <c r="I281" s="1" t="s">
        <v>34</v>
      </c>
      <c r="J281" s="1" t="s">
        <v>35</v>
      </c>
      <c r="K281" s="1" t="s">
        <v>44</v>
      </c>
      <c r="L281" s="1" t="s">
        <v>37</v>
      </c>
      <c r="M281" s="1" t="s">
        <v>4214</v>
      </c>
      <c r="N281" s="1" t="s">
        <v>4444</v>
      </c>
      <c r="O281" s="1" t="s">
        <v>4250</v>
      </c>
      <c r="P281" s="1" t="s">
        <v>4151</v>
      </c>
      <c r="Q281" s="1" t="s">
        <v>4136</v>
      </c>
      <c r="R281" s="1" t="s">
        <v>4091</v>
      </c>
      <c r="S281" s="1" t="s">
        <v>4304</v>
      </c>
      <c r="T281" s="1" t="s">
        <v>37</v>
      </c>
      <c r="U281" s="1" t="s">
        <v>37</v>
      </c>
      <c r="V281" s="1" t="s">
        <v>3973</v>
      </c>
      <c r="W281" s="1" t="s">
        <v>37</v>
      </c>
      <c r="X281" s="1" t="s">
        <v>37</v>
      </c>
      <c r="Y281" s="1" t="s">
        <v>37</v>
      </c>
      <c r="Z281" s="1" t="s">
        <v>37</v>
      </c>
    </row>
    <row r="282" spans="1:26">
      <c r="A282" s="1" t="s">
        <v>3383</v>
      </c>
      <c r="B282" s="1" t="s">
        <v>3375</v>
      </c>
      <c r="C282" s="1" t="s">
        <v>1058</v>
      </c>
      <c r="D282" s="1"/>
      <c r="E282" s="1" t="s">
        <v>3380</v>
      </c>
      <c r="F282" s="1" t="s">
        <v>42</v>
      </c>
      <c r="G282" s="1" t="s">
        <v>50</v>
      </c>
      <c r="H282" s="1" t="s">
        <v>33</v>
      </c>
      <c r="I282" s="1" t="s">
        <v>34</v>
      </c>
      <c r="J282" s="1" t="s">
        <v>35</v>
      </c>
      <c r="K282" s="1" t="s">
        <v>44</v>
      </c>
      <c r="L282" s="1" t="s">
        <v>37</v>
      </c>
      <c r="M282" s="1" t="s">
        <v>4284</v>
      </c>
      <c r="N282" s="1" t="s">
        <v>4086</v>
      </c>
      <c r="O282" s="1" t="s">
        <v>4250</v>
      </c>
      <c r="P282" s="1" t="s">
        <v>4232</v>
      </c>
      <c r="Q282" s="1" t="s">
        <v>4136</v>
      </c>
      <c r="R282" s="1" t="s">
        <v>4091</v>
      </c>
      <c r="S282" s="1" t="s">
        <v>4304</v>
      </c>
      <c r="T282" s="1" t="s">
        <v>37</v>
      </c>
      <c r="U282" s="1" t="s">
        <v>37</v>
      </c>
      <c r="V282" s="1" t="s">
        <v>3973</v>
      </c>
      <c r="W282" s="1" t="s">
        <v>37</v>
      </c>
      <c r="X282" s="1" t="s">
        <v>37</v>
      </c>
      <c r="Y282" s="1" t="s">
        <v>37</v>
      </c>
      <c r="Z282" s="1" t="s">
        <v>37</v>
      </c>
    </row>
    <row r="283" spans="1:26">
      <c r="A283" s="1" t="s">
        <v>3371</v>
      </c>
      <c r="B283" s="1" t="s">
        <v>3372</v>
      </c>
      <c r="C283" s="1" t="s">
        <v>1150</v>
      </c>
      <c r="D283" s="1" t="s">
        <v>269</v>
      </c>
      <c r="E283" s="1" t="s">
        <v>3373</v>
      </c>
      <c r="F283" s="1" t="s">
        <v>42</v>
      </c>
      <c r="G283" s="1" t="s">
        <v>50</v>
      </c>
      <c r="H283" s="1" t="s">
        <v>33</v>
      </c>
      <c r="I283" s="1" t="s">
        <v>34</v>
      </c>
      <c r="J283" s="1" t="s">
        <v>35</v>
      </c>
      <c r="K283" s="1" t="s">
        <v>44</v>
      </c>
      <c r="L283" s="1" t="s">
        <v>37</v>
      </c>
      <c r="M283" s="1" t="s">
        <v>4090</v>
      </c>
      <c r="N283" s="1" t="s">
        <v>4240</v>
      </c>
      <c r="O283" s="1" t="s">
        <v>4213</v>
      </c>
      <c r="P283" s="1" t="s">
        <v>4148</v>
      </c>
      <c r="Q283" s="1" t="s">
        <v>4379</v>
      </c>
      <c r="R283" s="1" t="s">
        <v>4071</v>
      </c>
      <c r="S283" s="1" t="s">
        <v>4171</v>
      </c>
      <c r="T283" s="1" t="s">
        <v>37</v>
      </c>
      <c r="U283" s="1" t="s">
        <v>37</v>
      </c>
      <c r="V283" s="1" t="s">
        <v>37</v>
      </c>
      <c r="W283" s="1" t="s">
        <v>37</v>
      </c>
      <c r="X283" s="1" t="s">
        <v>37</v>
      </c>
      <c r="Y283" s="1" t="s">
        <v>37</v>
      </c>
      <c r="Z283" s="1" t="s">
        <v>37</v>
      </c>
    </row>
    <row r="284" spans="1:26">
      <c r="A284" s="1" t="s">
        <v>1691</v>
      </c>
      <c r="B284" s="1" t="s">
        <v>1692</v>
      </c>
      <c r="C284" s="1" t="s">
        <v>1693</v>
      </c>
      <c r="D284" s="1" t="s">
        <v>1694</v>
      </c>
      <c r="E284" s="1" t="s">
        <v>1037</v>
      </c>
      <c r="F284" s="1" t="s">
        <v>31</v>
      </c>
      <c r="G284" s="1" t="s">
        <v>50</v>
      </c>
      <c r="H284" s="1" t="s">
        <v>40</v>
      </c>
      <c r="I284" s="1" t="s">
        <v>36</v>
      </c>
      <c r="J284" s="1" t="s">
        <v>56</v>
      </c>
      <c r="K284" s="1" t="s">
        <v>36</v>
      </c>
      <c r="L284" s="1" t="s">
        <v>37</v>
      </c>
      <c r="M284" s="1" t="s">
        <v>4236</v>
      </c>
      <c r="N284" s="1" t="s">
        <v>4021</v>
      </c>
      <c r="O284" s="1" t="s">
        <v>4438</v>
      </c>
      <c r="P284" s="1" t="s">
        <v>4388</v>
      </c>
      <c r="Q284" s="1" t="s">
        <v>4181</v>
      </c>
      <c r="R284" s="1" t="s">
        <v>4170</v>
      </c>
      <c r="S284" s="1" t="s">
        <v>4171</v>
      </c>
      <c r="T284" s="1" t="s">
        <v>37</v>
      </c>
      <c r="U284" s="1" t="s">
        <v>37</v>
      </c>
      <c r="V284" s="1" t="s">
        <v>37</v>
      </c>
      <c r="W284" s="1" t="s">
        <v>37</v>
      </c>
      <c r="X284" s="1" t="s">
        <v>37</v>
      </c>
      <c r="Y284" s="1" t="s">
        <v>37</v>
      </c>
      <c r="Z284" s="1" t="s">
        <v>37</v>
      </c>
    </row>
    <row r="285" spans="1:26">
      <c r="A285" s="1" t="s">
        <v>4629</v>
      </c>
      <c r="B285" s="1" t="s">
        <v>2727</v>
      </c>
      <c r="C285" s="1" t="s">
        <v>1357</v>
      </c>
      <c r="D285" s="1"/>
      <c r="E285" s="1" t="s">
        <v>2248</v>
      </c>
      <c r="F285" s="1" t="s">
        <v>31</v>
      </c>
      <c r="G285" s="1" t="s">
        <v>63</v>
      </c>
      <c r="H285" s="1" t="s">
        <v>55</v>
      </c>
      <c r="I285" s="1" t="s">
        <v>34</v>
      </c>
      <c r="J285" s="1" t="s">
        <v>35</v>
      </c>
      <c r="K285" s="1" t="s">
        <v>44</v>
      </c>
      <c r="L285" s="1" t="s">
        <v>37</v>
      </c>
      <c r="M285" s="1" t="s">
        <v>4265</v>
      </c>
      <c r="N285" s="1" t="s">
        <v>4209</v>
      </c>
      <c r="O285" s="1" t="s">
        <v>4518</v>
      </c>
      <c r="P285" s="1" t="s">
        <v>4266</v>
      </c>
      <c r="Q285" s="1" t="s">
        <v>4267</v>
      </c>
      <c r="R285" s="1" t="s">
        <v>4268</v>
      </c>
      <c r="S285" s="1" t="s">
        <v>4269</v>
      </c>
      <c r="T285" s="1" t="s">
        <v>37</v>
      </c>
      <c r="U285" s="1" t="s">
        <v>4073</v>
      </c>
      <c r="V285" s="1" t="s">
        <v>37</v>
      </c>
      <c r="W285" s="1" t="s">
        <v>37</v>
      </c>
      <c r="X285" s="1" t="s">
        <v>37</v>
      </c>
      <c r="Y285" s="1" t="s">
        <v>37</v>
      </c>
      <c r="Z285" s="1" t="s">
        <v>37</v>
      </c>
    </row>
    <row r="286" spans="1:26">
      <c r="A286" s="1" t="s">
        <v>2027</v>
      </c>
      <c r="B286" s="1" t="s">
        <v>2028</v>
      </c>
      <c r="C286" s="1" t="s">
        <v>83</v>
      </c>
      <c r="D286" s="1"/>
      <c r="E286" s="1" t="s">
        <v>2029</v>
      </c>
      <c r="F286" s="1" t="s">
        <v>31</v>
      </c>
      <c r="G286" s="1" t="s">
        <v>63</v>
      </c>
      <c r="H286" s="1" t="s">
        <v>55</v>
      </c>
      <c r="I286" s="1" t="s">
        <v>34</v>
      </c>
      <c r="J286" s="1" t="s">
        <v>35</v>
      </c>
      <c r="K286" s="1" t="s">
        <v>36</v>
      </c>
      <c r="L286" s="1" t="s">
        <v>37</v>
      </c>
      <c r="M286" s="1" t="s">
        <v>4265</v>
      </c>
      <c r="N286" s="1" t="s">
        <v>4209</v>
      </c>
      <c r="O286" s="1" t="s">
        <v>4518</v>
      </c>
      <c r="P286" s="1" t="s">
        <v>4266</v>
      </c>
      <c r="Q286" s="1" t="s">
        <v>4267</v>
      </c>
      <c r="R286" s="1" t="s">
        <v>4268</v>
      </c>
      <c r="S286" s="1" t="s">
        <v>4269</v>
      </c>
      <c r="T286" s="1" t="s">
        <v>37</v>
      </c>
      <c r="U286" s="1" t="s">
        <v>4073</v>
      </c>
      <c r="V286" s="1" t="s">
        <v>37</v>
      </c>
      <c r="W286" s="1" t="s">
        <v>37</v>
      </c>
      <c r="X286" s="1" t="s">
        <v>37</v>
      </c>
      <c r="Y286" s="1" t="s">
        <v>37</v>
      </c>
      <c r="Z286" s="1" t="s">
        <v>37</v>
      </c>
    </row>
    <row r="287" spans="1:26">
      <c r="A287" s="1" t="s">
        <v>2150</v>
      </c>
      <c r="B287" s="1" t="s">
        <v>758</v>
      </c>
      <c r="C287" s="1" t="s">
        <v>576</v>
      </c>
      <c r="D287" s="1"/>
      <c r="E287" s="1" t="s">
        <v>498</v>
      </c>
      <c r="F287" s="1" t="s">
        <v>42</v>
      </c>
      <c r="G287" s="1" t="s">
        <v>63</v>
      </c>
      <c r="H287" s="1" t="s">
        <v>33</v>
      </c>
      <c r="I287" s="1" t="s">
        <v>34</v>
      </c>
      <c r="J287" s="1" t="s">
        <v>35</v>
      </c>
      <c r="K287" s="1" t="s">
        <v>44</v>
      </c>
      <c r="L287" s="1" t="s">
        <v>37</v>
      </c>
      <c r="M287" s="1" t="s">
        <v>4032</v>
      </c>
      <c r="N287" s="1" t="s">
        <v>4219</v>
      </c>
      <c r="O287" s="1" t="s">
        <v>4068</v>
      </c>
      <c r="P287" s="1" t="s">
        <v>4158</v>
      </c>
      <c r="Q287" s="1" t="s">
        <v>4119</v>
      </c>
      <c r="R287" s="1" t="s">
        <v>4200</v>
      </c>
      <c r="S287" s="1" t="s">
        <v>4065</v>
      </c>
      <c r="T287" s="1" t="s">
        <v>4149</v>
      </c>
      <c r="U287" s="1" t="s">
        <v>37</v>
      </c>
      <c r="V287" s="1" t="s">
        <v>37</v>
      </c>
      <c r="W287" s="1" t="s">
        <v>37</v>
      </c>
      <c r="X287" s="1" t="s">
        <v>37</v>
      </c>
      <c r="Y287" s="1" t="s">
        <v>37</v>
      </c>
      <c r="Z287" s="1" t="s">
        <v>37</v>
      </c>
    </row>
    <row r="288" spans="1:26">
      <c r="A288" s="1" t="s">
        <v>3776</v>
      </c>
      <c r="B288" s="1" t="s">
        <v>3777</v>
      </c>
      <c r="C288" s="1" t="s">
        <v>3357</v>
      </c>
      <c r="D288" s="1" t="s">
        <v>66</v>
      </c>
      <c r="E288" s="1" t="s">
        <v>3212</v>
      </c>
      <c r="F288" s="1" t="s">
        <v>31</v>
      </c>
      <c r="G288" s="1" t="s">
        <v>50</v>
      </c>
      <c r="H288" s="1" t="s">
        <v>33</v>
      </c>
      <c r="I288" s="1" t="s">
        <v>34</v>
      </c>
      <c r="J288" s="1" t="s">
        <v>35</v>
      </c>
      <c r="K288" s="1" t="s">
        <v>44</v>
      </c>
      <c r="L288" s="1" t="s">
        <v>37</v>
      </c>
      <c r="M288" s="1" t="s">
        <v>4066</v>
      </c>
      <c r="N288" s="1" t="s">
        <v>4102</v>
      </c>
      <c r="O288" s="1" t="s">
        <v>4279</v>
      </c>
      <c r="P288" s="1" t="s">
        <v>4148</v>
      </c>
      <c r="Q288" s="1" t="s">
        <v>4145</v>
      </c>
      <c r="R288" s="1" t="s">
        <v>4159</v>
      </c>
      <c r="S288" s="1" t="s">
        <v>4072</v>
      </c>
      <c r="T288" s="1" t="s">
        <v>37</v>
      </c>
      <c r="U288" s="1" t="s">
        <v>4073</v>
      </c>
      <c r="V288" s="1" t="s">
        <v>37</v>
      </c>
      <c r="W288" s="1" t="s">
        <v>37</v>
      </c>
      <c r="X288" s="1" t="s">
        <v>37</v>
      </c>
      <c r="Y288" s="1" t="s">
        <v>37</v>
      </c>
      <c r="Z288" s="1" t="s">
        <v>37</v>
      </c>
    </row>
    <row r="289" spans="1:26">
      <c r="A289" s="1" t="s">
        <v>3355</v>
      </c>
      <c r="B289" s="1" t="s">
        <v>3356</v>
      </c>
      <c r="C289" s="1" t="s">
        <v>3357</v>
      </c>
      <c r="D289" s="1" t="s">
        <v>60</v>
      </c>
      <c r="E289" s="1" t="s">
        <v>3358</v>
      </c>
      <c r="F289" s="1" t="s">
        <v>31</v>
      </c>
      <c r="G289" s="1" t="s">
        <v>50</v>
      </c>
      <c r="H289" s="1" t="s">
        <v>40</v>
      </c>
      <c r="I289" s="1" t="s">
        <v>345</v>
      </c>
      <c r="J289" s="1" t="s">
        <v>56</v>
      </c>
      <c r="K289" s="1" t="s">
        <v>345</v>
      </c>
      <c r="L289" s="1" t="s">
        <v>37</v>
      </c>
      <c r="M289" s="1" t="s">
        <v>4214</v>
      </c>
      <c r="N289" s="1" t="s">
        <v>4179</v>
      </c>
      <c r="O289" s="1" t="s">
        <v>4201</v>
      </c>
      <c r="P289" s="1" t="s">
        <v>4069</v>
      </c>
      <c r="Q289" s="1" t="s">
        <v>4379</v>
      </c>
      <c r="R289" s="1" t="s">
        <v>4125</v>
      </c>
      <c r="S289" s="1" t="s">
        <v>4252</v>
      </c>
      <c r="T289" s="1" t="s">
        <v>37</v>
      </c>
      <c r="U289" s="1" t="s">
        <v>37</v>
      </c>
      <c r="V289" s="1" t="s">
        <v>37</v>
      </c>
      <c r="W289" s="1" t="s">
        <v>37</v>
      </c>
      <c r="X289" s="1" t="s">
        <v>37</v>
      </c>
      <c r="Y289" s="1" t="s">
        <v>37</v>
      </c>
      <c r="Z289" s="1" t="s">
        <v>37</v>
      </c>
    </row>
    <row r="290" spans="1:26">
      <c r="A290" s="1" t="s">
        <v>3730</v>
      </c>
      <c r="B290" s="1" t="s">
        <v>3731</v>
      </c>
      <c r="C290" s="1" t="s">
        <v>3732</v>
      </c>
      <c r="D290" s="1"/>
      <c r="E290" s="1" t="s">
        <v>1059</v>
      </c>
      <c r="F290" s="1" t="s">
        <v>31</v>
      </c>
      <c r="G290" s="1" t="s">
        <v>50</v>
      </c>
      <c r="H290" s="1" t="s">
        <v>33</v>
      </c>
      <c r="I290" s="1" t="s">
        <v>34</v>
      </c>
      <c r="J290" s="1" t="s">
        <v>35</v>
      </c>
      <c r="K290" s="1" t="s">
        <v>44</v>
      </c>
      <c r="L290" s="1" t="s">
        <v>37</v>
      </c>
      <c r="M290" s="1" t="s">
        <v>4108</v>
      </c>
      <c r="N290" s="1" t="s">
        <v>4179</v>
      </c>
      <c r="O290" s="1" t="s">
        <v>4168</v>
      </c>
      <c r="P290" s="1" t="s">
        <v>4110</v>
      </c>
      <c r="Q290" s="1" t="s">
        <v>4215</v>
      </c>
      <c r="R290" s="1" t="s">
        <v>4285</v>
      </c>
      <c r="S290" s="1" t="s">
        <v>4286</v>
      </c>
      <c r="T290" s="1" t="s">
        <v>37</v>
      </c>
      <c r="U290" s="1" t="s">
        <v>37</v>
      </c>
      <c r="V290" s="1" t="s">
        <v>37</v>
      </c>
      <c r="W290" s="1" t="s">
        <v>37</v>
      </c>
      <c r="X290" s="1" t="s">
        <v>37</v>
      </c>
      <c r="Y290" s="1" t="s">
        <v>37</v>
      </c>
      <c r="Z290" s="1" t="s">
        <v>37</v>
      </c>
    </row>
    <row r="291" spans="1:26">
      <c r="A291" s="1" t="s">
        <v>2425</v>
      </c>
      <c r="B291" s="1" t="s">
        <v>2387</v>
      </c>
      <c r="C291" s="1" t="s">
        <v>2426</v>
      </c>
      <c r="D291" s="1"/>
      <c r="E291" s="1" t="s">
        <v>278</v>
      </c>
      <c r="F291" s="1" t="s">
        <v>42</v>
      </c>
      <c r="G291" s="1" t="s">
        <v>50</v>
      </c>
      <c r="H291" s="1" t="s">
        <v>40</v>
      </c>
      <c r="I291" s="1" t="s">
        <v>34</v>
      </c>
      <c r="J291" s="1" t="s">
        <v>35</v>
      </c>
      <c r="K291" s="1" t="s">
        <v>44</v>
      </c>
      <c r="L291" s="1" t="s">
        <v>37</v>
      </c>
      <c r="M291" s="1" t="s">
        <v>4101</v>
      </c>
      <c r="N291" s="1" t="s">
        <v>4191</v>
      </c>
      <c r="O291" s="1" t="s">
        <v>4609</v>
      </c>
      <c r="P291" s="1" t="s">
        <v>4029</v>
      </c>
      <c r="Q291" s="1" t="s">
        <v>4379</v>
      </c>
      <c r="R291" s="1" t="s">
        <v>4281</v>
      </c>
      <c r="S291" s="1" t="s">
        <v>4059</v>
      </c>
      <c r="T291" s="1" t="s">
        <v>37</v>
      </c>
      <c r="U291" s="1" t="s">
        <v>37</v>
      </c>
      <c r="V291" s="1" t="s">
        <v>37</v>
      </c>
      <c r="W291" s="1" t="s">
        <v>37</v>
      </c>
      <c r="X291" s="1" t="s">
        <v>3973</v>
      </c>
      <c r="Y291" s="1" t="s">
        <v>37</v>
      </c>
      <c r="Z291" s="1" t="s">
        <v>37</v>
      </c>
    </row>
    <row r="292" spans="1:26">
      <c r="A292" s="1" t="s">
        <v>1234</v>
      </c>
      <c r="B292" s="1" t="s">
        <v>1235</v>
      </c>
      <c r="C292" s="1" t="s">
        <v>568</v>
      </c>
      <c r="D292" s="1" t="s">
        <v>239</v>
      </c>
      <c r="E292" s="1" t="s">
        <v>1236</v>
      </c>
      <c r="F292" s="1" t="s">
        <v>31</v>
      </c>
      <c r="G292" s="1" t="s">
        <v>50</v>
      </c>
      <c r="H292" s="1" t="s">
        <v>40</v>
      </c>
      <c r="I292" s="1" t="s">
        <v>36</v>
      </c>
      <c r="J292" s="1" t="s">
        <v>56</v>
      </c>
      <c r="K292" s="1" t="s">
        <v>36</v>
      </c>
      <c r="L292" s="1" t="s">
        <v>37</v>
      </c>
      <c r="M292" s="1" t="s">
        <v>4196</v>
      </c>
      <c r="N292" s="1" t="s">
        <v>4179</v>
      </c>
      <c r="O292" s="1" t="s">
        <v>4157</v>
      </c>
      <c r="P292" s="1" t="s">
        <v>4169</v>
      </c>
      <c r="Q292" s="1" t="s">
        <v>4291</v>
      </c>
      <c r="R292" s="1" t="s">
        <v>4159</v>
      </c>
      <c r="S292" s="1" t="s">
        <v>4261</v>
      </c>
      <c r="T292" s="1" t="s">
        <v>37</v>
      </c>
      <c r="U292" s="1" t="s">
        <v>4073</v>
      </c>
      <c r="V292" s="1" t="s">
        <v>37</v>
      </c>
      <c r="W292" s="1" t="s">
        <v>37</v>
      </c>
      <c r="X292" s="1" t="s">
        <v>37</v>
      </c>
      <c r="Y292" s="1" t="s">
        <v>37</v>
      </c>
      <c r="Z292" s="1" t="s">
        <v>37</v>
      </c>
    </row>
    <row r="293" spans="1:26">
      <c r="A293" s="1" t="s">
        <v>371</v>
      </c>
      <c r="B293" s="1" t="s">
        <v>372</v>
      </c>
      <c r="C293" s="1" t="s">
        <v>373</v>
      </c>
      <c r="D293" s="1"/>
      <c r="E293" s="1" t="s">
        <v>374</v>
      </c>
      <c r="F293" s="1" t="s">
        <v>31</v>
      </c>
      <c r="G293" s="1" t="s">
        <v>63</v>
      </c>
      <c r="H293" s="1" t="s">
        <v>33</v>
      </c>
      <c r="I293" s="1" t="s">
        <v>34</v>
      </c>
      <c r="J293" s="1" t="s">
        <v>35</v>
      </c>
      <c r="K293" s="1" t="s">
        <v>44</v>
      </c>
      <c r="L293" s="1" t="s">
        <v>37</v>
      </c>
      <c r="M293" s="1" t="s">
        <v>4226</v>
      </c>
      <c r="N293" s="1" t="s">
        <v>4040</v>
      </c>
      <c r="O293" s="1" t="s">
        <v>4041</v>
      </c>
      <c r="P293" s="1" t="s">
        <v>4029</v>
      </c>
      <c r="Q293" s="1" t="s">
        <v>4115</v>
      </c>
      <c r="R293" s="1" t="s">
        <v>4238</v>
      </c>
      <c r="S293" s="1" t="s">
        <v>4117</v>
      </c>
      <c r="T293" s="1" t="s">
        <v>4178</v>
      </c>
      <c r="U293" s="1" t="s">
        <v>37</v>
      </c>
      <c r="V293" s="1" t="s">
        <v>37</v>
      </c>
      <c r="W293" s="1" t="s">
        <v>37</v>
      </c>
      <c r="X293" s="1" t="s">
        <v>3973</v>
      </c>
      <c r="Y293" s="1" t="s">
        <v>37</v>
      </c>
      <c r="Z293" s="1" t="s">
        <v>37</v>
      </c>
    </row>
    <row r="294" spans="1:26">
      <c r="A294" s="1" t="s">
        <v>631</v>
      </c>
      <c r="B294" s="1" t="s">
        <v>632</v>
      </c>
      <c r="C294" s="1" t="s">
        <v>633</v>
      </c>
      <c r="D294" s="1" t="s">
        <v>634</v>
      </c>
      <c r="E294" s="1" t="s">
        <v>635</v>
      </c>
      <c r="F294" s="1" t="s">
        <v>42</v>
      </c>
      <c r="G294" s="1" t="s">
        <v>50</v>
      </c>
      <c r="H294" s="1" t="s">
        <v>55</v>
      </c>
      <c r="I294" s="1" t="s">
        <v>34</v>
      </c>
      <c r="J294" s="1" t="s">
        <v>35</v>
      </c>
      <c r="K294" s="1" t="s">
        <v>44</v>
      </c>
      <c r="L294" s="1" t="s">
        <v>37</v>
      </c>
      <c r="M294" s="1" t="s">
        <v>4284</v>
      </c>
      <c r="N294" s="1" t="s">
        <v>4253</v>
      </c>
      <c r="O294" s="1" t="s">
        <v>4062</v>
      </c>
      <c r="P294" s="1" t="s">
        <v>4232</v>
      </c>
      <c r="Q294" s="1" t="s">
        <v>4218</v>
      </c>
      <c r="R294" s="1" t="s">
        <v>4281</v>
      </c>
      <c r="S294" s="1" t="s">
        <v>4261</v>
      </c>
      <c r="T294" s="1" t="s">
        <v>37</v>
      </c>
      <c r="U294" s="1" t="s">
        <v>4073</v>
      </c>
      <c r="V294" s="1" t="s">
        <v>37</v>
      </c>
      <c r="W294" s="1" t="s">
        <v>37</v>
      </c>
      <c r="X294" s="1" t="s">
        <v>37</v>
      </c>
      <c r="Y294" s="1" t="s">
        <v>37</v>
      </c>
      <c r="Z294" s="1" t="s">
        <v>37</v>
      </c>
    </row>
    <row r="295" spans="1:26">
      <c r="A295" s="1" t="s">
        <v>1446</v>
      </c>
      <c r="B295" s="1" t="s">
        <v>1447</v>
      </c>
      <c r="C295" s="1" t="s">
        <v>777</v>
      </c>
      <c r="D295" s="1"/>
      <c r="E295" s="1" t="s">
        <v>1448</v>
      </c>
      <c r="F295" s="1" t="s">
        <v>31</v>
      </c>
      <c r="G295" s="1" t="s">
        <v>32</v>
      </c>
      <c r="H295" s="1" t="s">
        <v>33</v>
      </c>
      <c r="I295" s="1" t="s">
        <v>34</v>
      </c>
      <c r="J295" s="1" t="s">
        <v>35</v>
      </c>
      <c r="K295" s="1" t="s">
        <v>44</v>
      </c>
      <c r="L295" s="1" t="s">
        <v>37</v>
      </c>
      <c r="M295" s="1" t="s">
        <v>4247</v>
      </c>
      <c r="N295" s="1" t="s">
        <v>4007</v>
      </c>
      <c r="O295" s="1" t="s">
        <v>4081</v>
      </c>
      <c r="P295" s="1" t="s">
        <v>4162</v>
      </c>
      <c r="Q295" s="1" t="s">
        <v>4043</v>
      </c>
      <c r="R295" s="1" t="s">
        <v>4050</v>
      </c>
      <c r="S295" s="1" t="s">
        <v>4164</v>
      </c>
      <c r="T295" s="1" t="s">
        <v>37</v>
      </c>
      <c r="U295" s="1" t="s">
        <v>4073</v>
      </c>
      <c r="V295" s="1" t="s">
        <v>37</v>
      </c>
      <c r="W295" s="1" t="s">
        <v>37</v>
      </c>
      <c r="X295" s="1" t="s">
        <v>37</v>
      </c>
      <c r="Y295" s="1" t="s">
        <v>37</v>
      </c>
      <c r="Z295" s="1" t="s">
        <v>37</v>
      </c>
    </row>
    <row r="296" spans="1:26">
      <c r="A296" s="1" t="s">
        <v>4594</v>
      </c>
      <c r="B296" s="1" t="s">
        <v>4595</v>
      </c>
      <c r="C296" s="1" t="s">
        <v>187</v>
      </c>
      <c r="D296" s="1"/>
      <c r="E296" s="1" t="s">
        <v>3152</v>
      </c>
      <c r="F296" s="1" t="s">
        <v>42</v>
      </c>
      <c r="G296" s="1" t="s">
        <v>63</v>
      </c>
      <c r="H296" s="1" t="s">
        <v>55</v>
      </c>
      <c r="I296" s="1" t="s">
        <v>34</v>
      </c>
      <c r="J296" s="1" t="s">
        <v>35</v>
      </c>
      <c r="K296" s="1" t="s">
        <v>44</v>
      </c>
      <c r="L296" s="1" t="s">
        <v>37</v>
      </c>
      <c r="M296" s="1" t="s">
        <v>4319</v>
      </c>
      <c r="N296" s="1" t="s">
        <v>4096</v>
      </c>
      <c r="O296" s="1" t="s">
        <v>4147</v>
      </c>
      <c r="P296" s="1" t="s">
        <v>4009</v>
      </c>
      <c r="Q296" s="1" t="s">
        <v>4115</v>
      </c>
      <c r="R296" s="1" t="s">
        <v>4083</v>
      </c>
      <c r="S296" s="1" t="s">
        <v>4430</v>
      </c>
      <c r="T296" s="1" t="s">
        <v>37</v>
      </c>
      <c r="U296" s="1" t="s">
        <v>37</v>
      </c>
      <c r="V296" s="1" t="s">
        <v>37</v>
      </c>
      <c r="W296" s="1" t="s">
        <v>37</v>
      </c>
      <c r="X296" s="1" t="s">
        <v>37</v>
      </c>
      <c r="Y296" s="1" t="s">
        <v>37</v>
      </c>
      <c r="Z296" s="1" t="s">
        <v>37</v>
      </c>
    </row>
    <row r="297" spans="1:26">
      <c r="A297" s="1" t="s">
        <v>2020</v>
      </c>
      <c r="B297" s="1" t="s">
        <v>2021</v>
      </c>
      <c r="C297" s="1" t="s">
        <v>1693</v>
      </c>
      <c r="D297" s="1" t="s">
        <v>2022</v>
      </c>
      <c r="E297" s="1" t="s">
        <v>2023</v>
      </c>
      <c r="F297" s="1" t="s">
        <v>31</v>
      </c>
      <c r="G297" s="1" t="s">
        <v>63</v>
      </c>
      <c r="H297" s="1" t="s">
        <v>40</v>
      </c>
      <c r="I297" s="1" t="s">
        <v>36</v>
      </c>
      <c r="J297" s="1" t="s">
        <v>56</v>
      </c>
      <c r="K297" s="1" t="s">
        <v>36</v>
      </c>
      <c r="L297" s="1" t="s">
        <v>37</v>
      </c>
      <c r="M297" s="1" t="s">
        <v>37</v>
      </c>
      <c r="N297" s="1" t="s">
        <v>37</v>
      </c>
      <c r="O297" s="1" t="s">
        <v>37</v>
      </c>
      <c r="P297" s="1" t="s">
        <v>37</v>
      </c>
      <c r="Q297" s="1" t="s">
        <v>37</v>
      </c>
      <c r="R297" s="1" t="s">
        <v>37</v>
      </c>
      <c r="S297" s="1" t="s">
        <v>37</v>
      </c>
      <c r="T297" s="1" t="s">
        <v>37</v>
      </c>
      <c r="U297" s="1" t="s">
        <v>4073</v>
      </c>
      <c r="V297" s="1" t="s">
        <v>37</v>
      </c>
      <c r="W297" s="1" t="s">
        <v>37</v>
      </c>
      <c r="X297" s="1" t="s">
        <v>37</v>
      </c>
      <c r="Y297" s="1" t="s">
        <v>37</v>
      </c>
      <c r="Z297" s="1" t="s">
        <v>37</v>
      </c>
    </row>
    <row r="298" spans="1:26">
      <c r="A298" s="1" t="s">
        <v>2115</v>
      </c>
      <c r="B298" s="1" t="s">
        <v>2112</v>
      </c>
      <c r="C298" s="1" t="s">
        <v>2116</v>
      </c>
      <c r="D298" s="1"/>
      <c r="E298" s="1" t="s">
        <v>2117</v>
      </c>
      <c r="F298" s="1" t="s">
        <v>31</v>
      </c>
      <c r="G298" s="1" t="s">
        <v>50</v>
      </c>
      <c r="H298" s="1" t="s">
        <v>33</v>
      </c>
      <c r="I298" s="1" t="s">
        <v>34</v>
      </c>
      <c r="J298" s="1" t="s">
        <v>35</v>
      </c>
      <c r="K298" s="1"/>
      <c r="L298" s="1" t="s">
        <v>37</v>
      </c>
      <c r="M298" s="1" t="s">
        <v>4056</v>
      </c>
      <c r="N298" s="1" t="s">
        <v>4242</v>
      </c>
      <c r="O298" s="1" t="s">
        <v>4279</v>
      </c>
      <c r="P298" s="1" t="s">
        <v>4180</v>
      </c>
      <c r="Q298" s="1" t="s">
        <v>4379</v>
      </c>
      <c r="R298" s="1" t="s">
        <v>4308</v>
      </c>
      <c r="S298" s="1" t="s">
        <v>4026</v>
      </c>
      <c r="T298" s="1" t="s">
        <v>4146</v>
      </c>
      <c r="U298" s="1" t="s">
        <v>37</v>
      </c>
      <c r="V298" s="1" t="s">
        <v>37</v>
      </c>
      <c r="W298" s="1" t="s">
        <v>37</v>
      </c>
      <c r="X298" s="1" t="s">
        <v>37</v>
      </c>
      <c r="Y298" s="1" t="s">
        <v>37</v>
      </c>
      <c r="Z298" s="1" t="s">
        <v>37</v>
      </c>
    </row>
    <row r="299" spans="1:26">
      <c r="A299" s="1" t="s">
        <v>2549</v>
      </c>
      <c r="B299" s="1" t="s">
        <v>2547</v>
      </c>
      <c r="C299" s="1" t="s">
        <v>2550</v>
      </c>
      <c r="D299" s="1" t="s">
        <v>47</v>
      </c>
      <c r="E299" s="1" t="s">
        <v>2551</v>
      </c>
      <c r="F299" s="1" t="s">
        <v>42</v>
      </c>
      <c r="G299" s="1" t="s">
        <v>63</v>
      </c>
      <c r="H299" s="1" t="s">
        <v>40</v>
      </c>
      <c r="I299" s="1" t="s">
        <v>34</v>
      </c>
      <c r="J299" s="1" t="s">
        <v>35</v>
      </c>
      <c r="K299" s="1" t="s">
        <v>36</v>
      </c>
      <c r="L299" s="1" t="s">
        <v>37</v>
      </c>
      <c r="M299" s="1" t="s">
        <v>4112</v>
      </c>
      <c r="N299" s="1" t="s">
        <v>4096</v>
      </c>
      <c r="O299" s="1" t="s">
        <v>4227</v>
      </c>
      <c r="P299" s="1" t="s">
        <v>4148</v>
      </c>
      <c r="Q299" s="1" t="s">
        <v>4119</v>
      </c>
      <c r="R299" s="1" t="s">
        <v>4185</v>
      </c>
      <c r="S299" s="1" t="s">
        <v>4072</v>
      </c>
      <c r="T299" s="1" t="s">
        <v>37</v>
      </c>
      <c r="U299" s="1" t="s">
        <v>37</v>
      </c>
      <c r="V299" s="1" t="s">
        <v>37</v>
      </c>
      <c r="W299" s="1" t="s">
        <v>37</v>
      </c>
      <c r="X299" s="1" t="s">
        <v>37</v>
      </c>
      <c r="Y299" s="1" t="s">
        <v>37</v>
      </c>
      <c r="Z299" s="1" t="s">
        <v>37</v>
      </c>
    </row>
    <row r="300" spans="1:26">
      <c r="A300" s="1" t="s">
        <v>2693</v>
      </c>
      <c r="B300" s="1" t="s">
        <v>1986</v>
      </c>
      <c r="C300" s="1" t="s">
        <v>568</v>
      </c>
      <c r="D300" s="1" t="s">
        <v>410</v>
      </c>
      <c r="E300" s="1" t="s">
        <v>2694</v>
      </c>
      <c r="F300" s="1" t="s">
        <v>31</v>
      </c>
      <c r="G300" s="1" t="s">
        <v>63</v>
      </c>
      <c r="H300" s="1" t="s">
        <v>40</v>
      </c>
      <c r="I300" s="1" t="s">
        <v>34</v>
      </c>
      <c r="J300" s="1" t="s">
        <v>35</v>
      </c>
      <c r="K300" s="1" t="s">
        <v>44</v>
      </c>
      <c r="L300" s="1" t="s">
        <v>37</v>
      </c>
      <c r="M300" s="1" t="s">
        <v>4032</v>
      </c>
      <c r="N300" s="1" t="s">
        <v>4007</v>
      </c>
      <c r="O300" s="1" t="s">
        <v>4183</v>
      </c>
      <c r="P300" s="1" t="s">
        <v>4237</v>
      </c>
      <c r="Q300" s="1" t="s">
        <v>4070</v>
      </c>
      <c r="R300" s="1" t="s">
        <v>4125</v>
      </c>
      <c r="S300" s="1" t="s">
        <v>4072</v>
      </c>
      <c r="T300" s="1" t="s">
        <v>37</v>
      </c>
      <c r="U300" s="1" t="s">
        <v>37</v>
      </c>
      <c r="V300" s="1" t="s">
        <v>37</v>
      </c>
      <c r="W300" s="1" t="s">
        <v>37</v>
      </c>
      <c r="X300" s="1" t="s">
        <v>37</v>
      </c>
      <c r="Y300" s="1" t="s">
        <v>37</v>
      </c>
      <c r="Z300" s="1" t="s">
        <v>37</v>
      </c>
    </row>
    <row r="301" spans="1:26">
      <c r="A301" s="1" t="s">
        <v>2758</v>
      </c>
      <c r="B301" s="1" t="s">
        <v>2757</v>
      </c>
      <c r="C301" s="1" t="s">
        <v>772</v>
      </c>
      <c r="D301" s="1" t="s">
        <v>1218</v>
      </c>
      <c r="E301" s="1" t="s">
        <v>2009</v>
      </c>
      <c r="F301" s="1" t="s">
        <v>31</v>
      </c>
      <c r="G301" s="1" t="s">
        <v>32</v>
      </c>
      <c r="H301" s="1" t="s">
        <v>33</v>
      </c>
      <c r="I301" s="1" t="s">
        <v>34</v>
      </c>
      <c r="J301" s="1" t="s">
        <v>35</v>
      </c>
      <c r="K301" s="1" t="s">
        <v>36</v>
      </c>
      <c r="L301" s="1" t="s">
        <v>37</v>
      </c>
      <c r="M301" s="1" t="s">
        <v>4153</v>
      </c>
      <c r="N301" s="1" t="s">
        <v>4075</v>
      </c>
      <c r="O301" s="1" t="s">
        <v>4188</v>
      </c>
      <c r="P301" s="1" t="s">
        <v>4502</v>
      </c>
      <c r="Q301" s="1" t="s">
        <v>4298</v>
      </c>
      <c r="R301" s="1" t="s">
        <v>4238</v>
      </c>
      <c r="S301" s="1" t="s">
        <v>4289</v>
      </c>
      <c r="T301" s="1" t="s">
        <v>37</v>
      </c>
      <c r="U301" s="1" t="s">
        <v>37</v>
      </c>
      <c r="V301" s="1" t="s">
        <v>37</v>
      </c>
      <c r="W301" s="1" t="s">
        <v>37</v>
      </c>
      <c r="X301" s="1" t="s">
        <v>37</v>
      </c>
      <c r="Y301" s="1" t="s">
        <v>37</v>
      </c>
      <c r="Z301" s="1" t="s">
        <v>37</v>
      </c>
    </row>
    <row r="302" spans="1:26">
      <c r="A302" s="1" t="s">
        <v>3076</v>
      </c>
      <c r="B302" s="1" t="s">
        <v>3071</v>
      </c>
      <c r="C302" s="1" t="s">
        <v>2397</v>
      </c>
      <c r="D302" s="1" t="s">
        <v>375</v>
      </c>
      <c r="E302" s="1" t="s">
        <v>3077</v>
      </c>
      <c r="F302" s="1" t="s">
        <v>31</v>
      </c>
      <c r="G302" s="1" t="s">
        <v>50</v>
      </c>
      <c r="H302" s="1" t="s">
        <v>33</v>
      </c>
      <c r="I302" s="1" t="s">
        <v>34</v>
      </c>
      <c r="J302" s="1" t="s">
        <v>35</v>
      </c>
      <c r="K302" s="1" t="s">
        <v>36</v>
      </c>
      <c r="L302" s="1" t="s">
        <v>37</v>
      </c>
      <c r="M302" s="1" t="s">
        <v>4006</v>
      </c>
      <c r="N302" s="1" t="s">
        <v>4282</v>
      </c>
      <c r="O302" s="1" t="s">
        <v>4062</v>
      </c>
      <c r="P302" s="1" t="s">
        <v>4023</v>
      </c>
      <c r="Q302" s="1" t="s">
        <v>4290</v>
      </c>
      <c r="R302" s="1" t="s">
        <v>4025</v>
      </c>
      <c r="S302" s="1" t="s">
        <v>4186</v>
      </c>
      <c r="T302" s="1" t="s">
        <v>37</v>
      </c>
      <c r="U302" s="1" t="s">
        <v>37</v>
      </c>
      <c r="V302" s="1" t="s">
        <v>37</v>
      </c>
      <c r="W302" s="1" t="s">
        <v>37</v>
      </c>
      <c r="X302" s="1" t="s">
        <v>37</v>
      </c>
      <c r="Y302" s="1" t="s">
        <v>37</v>
      </c>
      <c r="Z302" s="1" t="s">
        <v>3973</v>
      </c>
    </row>
    <row r="303" spans="1:26">
      <c r="A303" s="1" t="s">
        <v>3391</v>
      </c>
      <c r="B303" s="1" t="s">
        <v>3385</v>
      </c>
      <c r="C303" s="1" t="s">
        <v>117</v>
      </c>
      <c r="D303" s="1"/>
      <c r="E303" s="1" t="s">
        <v>3392</v>
      </c>
      <c r="F303" s="1" t="s">
        <v>31</v>
      </c>
      <c r="G303" s="1" t="s">
        <v>50</v>
      </c>
      <c r="H303" s="1" t="s">
        <v>33</v>
      </c>
      <c r="I303" s="1" t="s">
        <v>34</v>
      </c>
      <c r="J303" s="1" t="s">
        <v>35</v>
      </c>
      <c r="K303" s="1"/>
      <c r="L303" s="1" t="s">
        <v>37</v>
      </c>
      <c r="M303" s="1" t="s">
        <v>4214</v>
      </c>
      <c r="N303" s="1" t="s">
        <v>4033</v>
      </c>
      <c r="O303" s="1" t="s">
        <v>4022</v>
      </c>
      <c r="P303" s="1" t="s">
        <v>4023</v>
      </c>
      <c r="Q303" s="1" t="s">
        <v>4379</v>
      </c>
      <c r="R303" s="1" t="s">
        <v>4216</v>
      </c>
      <c r="S303" s="1" t="s">
        <v>4107</v>
      </c>
      <c r="T303" s="1" t="s">
        <v>37</v>
      </c>
      <c r="U303" s="1" t="s">
        <v>37</v>
      </c>
      <c r="V303" s="1" t="s">
        <v>37</v>
      </c>
      <c r="W303" s="1" t="s">
        <v>37</v>
      </c>
      <c r="X303" s="1" t="s">
        <v>37</v>
      </c>
      <c r="Y303" s="1" t="s">
        <v>37</v>
      </c>
      <c r="Z303" s="1" t="s">
        <v>37</v>
      </c>
    </row>
    <row r="304" spans="1:26">
      <c r="A304" s="1" t="s">
        <v>3805</v>
      </c>
      <c r="B304" s="1" t="s">
        <v>3806</v>
      </c>
      <c r="C304" s="1" t="s">
        <v>824</v>
      </c>
      <c r="D304" s="1"/>
      <c r="E304" s="1" t="s">
        <v>3400</v>
      </c>
      <c r="F304" s="1" t="s">
        <v>31</v>
      </c>
      <c r="G304" s="1" t="s">
        <v>63</v>
      </c>
      <c r="H304" s="1" t="s">
        <v>33</v>
      </c>
      <c r="I304" s="1" t="s">
        <v>34</v>
      </c>
      <c r="J304" s="1" t="s">
        <v>35</v>
      </c>
      <c r="K304" s="1" t="s">
        <v>44</v>
      </c>
      <c r="L304" s="1" t="s">
        <v>37</v>
      </c>
      <c r="M304" s="1" t="s">
        <v>4143</v>
      </c>
      <c r="N304" s="1" t="s">
        <v>4242</v>
      </c>
      <c r="O304" s="1" t="s">
        <v>4076</v>
      </c>
      <c r="P304" s="1" t="s">
        <v>4042</v>
      </c>
      <c r="Q304" s="1" t="s">
        <v>4115</v>
      </c>
      <c r="R304" s="1" t="s">
        <v>4199</v>
      </c>
      <c r="S304" s="1" t="s">
        <v>4221</v>
      </c>
      <c r="T304" s="1" t="s">
        <v>37</v>
      </c>
      <c r="U304" s="1" t="s">
        <v>37</v>
      </c>
      <c r="V304" s="1" t="s">
        <v>37</v>
      </c>
      <c r="W304" s="1" t="s">
        <v>37</v>
      </c>
      <c r="X304" s="1" t="s">
        <v>37</v>
      </c>
      <c r="Y304" s="1" t="s">
        <v>37</v>
      </c>
      <c r="Z304" s="1" t="s">
        <v>37</v>
      </c>
    </row>
    <row r="305" spans="1:26">
      <c r="A305" s="1" t="s">
        <v>3820</v>
      </c>
      <c r="B305" s="1" t="s">
        <v>3819</v>
      </c>
      <c r="C305" s="1" t="s">
        <v>2012</v>
      </c>
      <c r="D305" s="1"/>
      <c r="E305" s="1" t="s">
        <v>3821</v>
      </c>
      <c r="F305" s="1" t="s">
        <v>42</v>
      </c>
      <c r="G305" s="1" t="s">
        <v>50</v>
      </c>
      <c r="H305" s="1" t="s">
        <v>33</v>
      </c>
      <c r="I305" s="1" t="s">
        <v>34</v>
      </c>
      <c r="J305" s="1" t="s">
        <v>35</v>
      </c>
      <c r="K305" s="1" t="s">
        <v>36</v>
      </c>
      <c r="L305" s="1" t="s">
        <v>37</v>
      </c>
      <c r="M305" s="1" t="s">
        <v>4212</v>
      </c>
      <c r="N305" s="1" t="s">
        <v>4179</v>
      </c>
      <c r="O305" s="1" t="s">
        <v>4183</v>
      </c>
      <c r="P305" s="1" t="s">
        <v>4169</v>
      </c>
      <c r="Q305" s="1" t="s">
        <v>4105</v>
      </c>
      <c r="R305" s="1" t="s">
        <v>4018</v>
      </c>
      <c r="S305" s="1" t="s">
        <v>4501</v>
      </c>
      <c r="T305" s="1" t="s">
        <v>37</v>
      </c>
      <c r="U305" s="1" t="s">
        <v>37</v>
      </c>
      <c r="V305" s="1" t="s">
        <v>37</v>
      </c>
      <c r="W305" s="1" t="s">
        <v>37</v>
      </c>
      <c r="X305" s="1" t="s">
        <v>37</v>
      </c>
      <c r="Y305" s="1" t="s">
        <v>37</v>
      </c>
      <c r="Z305" s="1" t="s">
        <v>37</v>
      </c>
    </row>
    <row r="306" spans="1:26">
      <c r="A306" s="1" t="s">
        <v>77</v>
      </c>
      <c r="B306" s="1" t="s">
        <v>78</v>
      </c>
      <c r="C306" s="1" t="s">
        <v>79</v>
      </c>
      <c r="D306" s="1"/>
      <c r="E306" s="1" t="s">
        <v>80</v>
      </c>
      <c r="F306" s="1" t="s">
        <v>42</v>
      </c>
      <c r="G306" s="1" t="s">
        <v>50</v>
      </c>
      <c r="H306" s="1" t="s">
        <v>33</v>
      </c>
      <c r="I306" s="1" t="s">
        <v>34</v>
      </c>
      <c r="J306" s="1" t="s">
        <v>35</v>
      </c>
      <c r="K306" s="1" t="s">
        <v>44</v>
      </c>
      <c r="L306" s="1" t="s">
        <v>37</v>
      </c>
      <c r="M306" s="1" t="s">
        <v>4056</v>
      </c>
      <c r="N306" s="1" t="s">
        <v>4219</v>
      </c>
      <c r="O306" s="1" t="s">
        <v>4058</v>
      </c>
      <c r="P306" s="1" t="s">
        <v>4023</v>
      </c>
      <c r="Q306" s="1" t="s">
        <v>4379</v>
      </c>
      <c r="R306" s="1" t="s">
        <v>4030</v>
      </c>
      <c r="S306" s="1" t="s">
        <v>4059</v>
      </c>
      <c r="T306" s="1" t="s">
        <v>37</v>
      </c>
      <c r="U306" s="1" t="s">
        <v>37</v>
      </c>
      <c r="V306" s="1" t="s">
        <v>37</v>
      </c>
      <c r="W306" s="1" t="s">
        <v>37</v>
      </c>
      <c r="X306" s="1" t="s">
        <v>37</v>
      </c>
      <c r="Y306" s="1" t="s">
        <v>37</v>
      </c>
      <c r="Z306" s="1" t="s">
        <v>37</v>
      </c>
    </row>
    <row r="307" spans="1:26">
      <c r="A307" s="1" t="s">
        <v>1415</v>
      </c>
      <c r="B307" s="1" t="s">
        <v>1416</v>
      </c>
      <c r="C307" s="1" t="s">
        <v>1417</v>
      </c>
      <c r="D307" s="1" t="s">
        <v>837</v>
      </c>
      <c r="E307" s="1" t="s">
        <v>278</v>
      </c>
      <c r="F307" s="1" t="s">
        <v>31</v>
      </c>
      <c r="G307" s="1" t="s">
        <v>50</v>
      </c>
      <c r="H307" s="1" t="s">
        <v>40</v>
      </c>
      <c r="I307" s="1" t="s">
        <v>36</v>
      </c>
      <c r="J307" s="1" t="s">
        <v>56</v>
      </c>
      <c r="K307" s="1" t="s">
        <v>36</v>
      </c>
      <c r="L307" s="1" t="s">
        <v>37</v>
      </c>
      <c r="M307" s="1" t="s">
        <v>4020</v>
      </c>
      <c r="N307" s="1" t="s">
        <v>4499</v>
      </c>
      <c r="O307" s="1" t="s">
        <v>4172</v>
      </c>
      <c r="P307" s="1" t="s">
        <v>4110</v>
      </c>
      <c r="Q307" s="1" t="s">
        <v>4136</v>
      </c>
      <c r="R307" s="1" t="s">
        <v>4094</v>
      </c>
      <c r="S307" s="1" t="s">
        <v>4259</v>
      </c>
      <c r="T307" s="1" t="s">
        <v>37</v>
      </c>
      <c r="U307" s="1" t="s">
        <v>37</v>
      </c>
      <c r="V307" s="1" t="s">
        <v>37</v>
      </c>
      <c r="W307" s="1" t="s">
        <v>37</v>
      </c>
      <c r="X307" s="1" t="s">
        <v>37</v>
      </c>
      <c r="Y307" s="1" t="s">
        <v>37</v>
      </c>
      <c r="Z307" s="1" t="s">
        <v>37</v>
      </c>
    </row>
    <row r="308" spans="1:26">
      <c r="A308" s="1" t="s">
        <v>2552</v>
      </c>
      <c r="B308" s="1" t="s">
        <v>2553</v>
      </c>
      <c r="C308" s="1" t="s">
        <v>582</v>
      </c>
      <c r="D308" s="1" t="s">
        <v>2554</v>
      </c>
      <c r="E308" s="1" t="s">
        <v>2164</v>
      </c>
      <c r="F308" s="1" t="s">
        <v>42</v>
      </c>
      <c r="G308" s="1" t="s">
        <v>50</v>
      </c>
      <c r="H308" s="1" t="s">
        <v>40</v>
      </c>
      <c r="I308" s="1" t="s">
        <v>34</v>
      </c>
      <c r="J308" s="1" t="s">
        <v>35</v>
      </c>
      <c r="K308" s="1" t="s">
        <v>355</v>
      </c>
      <c r="L308" s="1" t="s">
        <v>37</v>
      </c>
      <c r="M308" s="1" t="s">
        <v>4039</v>
      </c>
      <c r="N308" s="1" t="s">
        <v>4203</v>
      </c>
      <c r="O308" s="1" t="s">
        <v>4246</v>
      </c>
      <c r="P308" s="1" t="s">
        <v>4232</v>
      </c>
      <c r="Q308" s="1" t="s">
        <v>4024</v>
      </c>
      <c r="R308" s="1" t="s">
        <v>4094</v>
      </c>
      <c r="S308" s="1" t="s">
        <v>4304</v>
      </c>
      <c r="T308" s="1" t="s">
        <v>37</v>
      </c>
      <c r="U308" s="1" t="s">
        <v>37</v>
      </c>
      <c r="V308" s="1" t="s">
        <v>3973</v>
      </c>
      <c r="W308" s="1" t="s">
        <v>37</v>
      </c>
      <c r="X308" s="1" t="s">
        <v>37</v>
      </c>
      <c r="Y308" s="1" t="s">
        <v>37</v>
      </c>
      <c r="Z308" s="1" t="s">
        <v>37</v>
      </c>
    </row>
    <row r="309" spans="1:26">
      <c r="A309" s="1" t="s">
        <v>1729</v>
      </c>
      <c r="B309" s="1" t="s">
        <v>1720</v>
      </c>
      <c r="C309" s="1" t="s">
        <v>1730</v>
      </c>
      <c r="D309" s="1" t="s">
        <v>336</v>
      </c>
      <c r="E309" s="1" t="s">
        <v>1731</v>
      </c>
      <c r="F309" s="1" t="s">
        <v>42</v>
      </c>
      <c r="G309" s="1" t="s">
        <v>43</v>
      </c>
      <c r="H309" s="1" t="s">
        <v>40</v>
      </c>
      <c r="I309" s="1" t="s">
        <v>36</v>
      </c>
      <c r="J309" s="1" t="s">
        <v>56</v>
      </c>
      <c r="K309" s="1" t="s">
        <v>36</v>
      </c>
      <c r="L309" s="1" t="s">
        <v>4190</v>
      </c>
      <c r="M309" s="1" t="s">
        <v>4249</v>
      </c>
      <c r="N309" s="1" t="s">
        <v>4134</v>
      </c>
      <c r="O309" s="1" t="s">
        <v>4131</v>
      </c>
      <c r="P309" s="1" t="s">
        <v>4132</v>
      </c>
      <c r="Q309" s="1" t="s">
        <v>4202</v>
      </c>
      <c r="R309" s="1" t="s">
        <v>4194</v>
      </c>
      <c r="S309" s="1" t="s">
        <v>4026</v>
      </c>
      <c r="T309" s="1" t="s">
        <v>37</v>
      </c>
      <c r="U309" s="1" t="s">
        <v>37</v>
      </c>
      <c r="V309" s="1" t="s">
        <v>37</v>
      </c>
      <c r="W309" s="1" t="s">
        <v>37</v>
      </c>
      <c r="X309" s="1" t="s">
        <v>37</v>
      </c>
      <c r="Y309" s="1" t="s">
        <v>3973</v>
      </c>
      <c r="Z309" s="1" t="s">
        <v>37</v>
      </c>
    </row>
    <row r="310" spans="1:26">
      <c r="A310" s="1" t="s">
        <v>3204</v>
      </c>
      <c r="B310" s="1" t="s">
        <v>3205</v>
      </c>
      <c r="C310" s="1" t="s">
        <v>3206</v>
      </c>
      <c r="D310" s="1"/>
      <c r="E310" s="1" t="s">
        <v>971</v>
      </c>
      <c r="F310" s="1" t="s">
        <v>31</v>
      </c>
      <c r="G310" s="1" t="s">
        <v>50</v>
      </c>
      <c r="H310" s="1" t="s">
        <v>33</v>
      </c>
      <c r="I310" s="1" t="s">
        <v>34</v>
      </c>
      <c r="J310" s="1" t="s">
        <v>35</v>
      </c>
      <c r="K310" s="1" t="s">
        <v>44</v>
      </c>
      <c r="L310" s="1" t="s">
        <v>37</v>
      </c>
      <c r="M310" s="1" t="s">
        <v>4090</v>
      </c>
      <c r="N310" s="1" t="s">
        <v>4021</v>
      </c>
      <c r="O310" s="1" t="s">
        <v>4250</v>
      </c>
      <c r="P310" s="1" t="s">
        <v>4023</v>
      </c>
      <c r="Q310" s="1" t="s">
        <v>4379</v>
      </c>
      <c r="R310" s="1" t="s">
        <v>4018</v>
      </c>
      <c r="S310" s="1" t="s">
        <v>4059</v>
      </c>
      <c r="T310" s="1" t="s">
        <v>37</v>
      </c>
      <c r="U310" s="1" t="s">
        <v>37</v>
      </c>
      <c r="V310" s="1" t="s">
        <v>37</v>
      </c>
      <c r="W310" s="1" t="s">
        <v>37</v>
      </c>
      <c r="X310" s="1" t="s">
        <v>37</v>
      </c>
      <c r="Y310" s="1" t="s">
        <v>37</v>
      </c>
      <c r="Z310" s="1" t="s">
        <v>37</v>
      </c>
    </row>
    <row r="311" spans="1:26">
      <c r="A311" s="1" t="s">
        <v>3194</v>
      </c>
      <c r="B311" s="1" t="s">
        <v>3195</v>
      </c>
      <c r="C311" s="1" t="s">
        <v>179</v>
      </c>
      <c r="D311" s="1" t="s">
        <v>3196</v>
      </c>
      <c r="E311" s="1" t="s">
        <v>612</v>
      </c>
      <c r="F311" s="1" t="s">
        <v>42</v>
      </c>
      <c r="G311" s="1" t="s">
        <v>50</v>
      </c>
      <c r="H311" s="1" t="s">
        <v>33</v>
      </c>
      <c r="I311" s="1" t="s">
        <v>34</v>
      </c>
      <c r="J311" s="1" t="s">
        <v>35</v>
      </c>
      <c r="K311" s="1"/>
      <c r="L311" s="1" t="s">
        <v>37</v>
      </c>
      <c r="M311" s="1" t="s">
        <v>4056</v>
      </c>
      <c r="N311" s="1" t="s">
        <v>4253</v>
      </c>
      <c r="O311" s="1" t="s">
        <v>4279</v>
      </c>
      <c r="P311" s="1" t="s">
        <v>4251</v>
      </c>
      <c r="Q311" s="1" t="s">
        <v>4379</v>
      </c>
      <c r="R311" s="1" t="s">
        <v>4170</v>
      </c>
      <c r="S311" s="1" t="s">
        <v>4304</v>
      </c>
      <c r="T311" s="1" t="s">
        <v>37</v>
      </c>
      <c r="U311" s="1" t="s">
        <v>4073</v>
      </c>
      <c r="V311" s="1" t="s">
        <v>3973</v>
      </c>
      <c r="W311" s="1" t="s">
        <v>37</v>
      </c>
      <c r="X311" s="1" t="s">
        <v>37</v>
      </c>
      <c r="Y311" s="1" t="s">
        <v>3973</v>
      </c>
      <c r="Z311" s="1" t="s">
        <v>37</v>
      </c>
    </row>
    <row r="312" spans="1:26">
      <c r="A312" s="1" t="s">
        <v>2800</v>
      </c>
      <c r="B312" s="1" t="s">
        <v>2801</v>
      </c>
      <c r="C312" s="1" t="s">
        <v>2802</v>
      </c>
      <c r="D312" s="1"/>
      <c r="E312" s="1" t="s">
        <v>2209</v>
      </c>
      <c r="F312" s="1" t="s">
        <v>42</v>
      </c>
      <c r="G312" s="1" t="s">
        <v>32</v>
      </c>
      <c r="H312" s="1" t="s">
        <v>33</v>
      </c>
      <c r="I312" s="1" t="s">
        <v>34</v>
      </c>
      <c r="J312" s="1" t="s">
        <v>35</v>
      </c>
      <c r="K312" s="1"/>
      <c r="L312" s="1" t="s">
        <v>37</v>
      </c>
      <c r="M312" s="1" t="s">
        <v>4187</v>
      </c>
      <c r="N312" s="1" t="s">
        <v>4139</v>
      </c>
      <c r="O312" s="1" t="s">
        <v>4188</v>
      </c>
      <c r="P312" s="1" t="s">
        <v>4174</v>
      </c>
      <c r="Q312" s="1" t="s">
        <v>4211</v>
      </c>
      <c r="R312" s="1" t="s">
        <v>4155</v>
      </c>
      <c r="S312" s="1" t="s">
        <v>4141</v>
      </c>
      <c r="T312" s="1" t="s">
        <v>37</v>
      </c>
      <c r="U312" s="1" t="s">
        <v>4073</v>
      </c>
      <c r="V312" s="1" t="s">
        <v>3973</v>
      </c>
      <c r="W312" s="1" t="s">
        <v>37</v>
      </c>
      <c r="X312" s="1" t="s">
        <v>37</v>
      </c>
      <c r="Y312" s="1" t="s">
        <v>37</v>
      </c>
      <c r="Z312" s="1" t="s">
        <v>37</v>
      </c>
    </row>
    <row r="313" spans="1:26">
      <c r="A313" s="1" t="s">
        <v>1193</v>
      </c>
      <c r="B313" s="1" t="s">
        <v>1194</v>
      </c>
      <c r="C313" s="1" t="s">
        <v>243</v>
      </c>
      <c r="D313" s="1" t="s">
        <v>1195</v>
      </c>
      <c r="E313" s="1" t="s">
        <v>1196</v>
      </c>
      <c r="F313" s="1" t="s">
        <v>31</v>
      </c>
      <c r="G313" s="1" t="s">
        <v>63</v>
      </c>
      <c r="H313" s="1" t="s">
        <v>33</v>
      </c>
      <c r="I313" s="1" t="s">
        <v>34</v>
      </c>
      <c r="J313" s="1" t="s">
        <v>35</v>
      </c>
      <c r="K313" s="1" t="s">
        <v>44</v>
      </c>
      <c r="L313" s="1" t="s">
        <v>37</v>
      </c>
      <c r="M313" s="1" t="s">
        <v>4032</v>
      </c>
      <c r="N313" s="1" t="s">
        <v>4086</v>
      </c>
      <c r="O313" s="1" t="s">
        <v>4076</v>
      </c>
      <c r="P313" s="1" t="s">
        <v>4114</v>
      </c>
      <c r="Q313" s="1" t="s">
        <v>4115</v>
      </c>
      <c r="R313" s="1" t="s">
        <v>4200</v>
      </c>
      <c r="S313" s="1" t="s">
        <v>4186</v>
      </c>
      <c r="T313" s="1" t="s">
        <v>37</v>
      </c>
      <c r="U313" s="1" t="s">
        <v>37</v>
      </c>
      <c r="V313" s="1" t="s">
        <v>37</v>
      </c>
      <c r="W313" s="1" t="s">
        <v>37</v>
      </c>
      <c r="X313" s="1" t="s">
        <v>37</v>
      </c>
      <c r="Y313" s="1" t="s">
        <v>37</v>
      </c>
      <c r="Z313" s="1" t="s">
        <v>37</v>
      </c>
    </row>
    <row r="314" spans="1:26">
      <c r="A314" s="1" t="s">
        <v>4316</v>
      </c>
      <c r="B314" s="1" t="s">
        <v>4317</v>
      </c>
      <c r="C314" s="1" t="s">
        <v>940</v>
      </c>
      <c r="D314" s="1" t="s">
        <v>3535</v>
      </c>
      <c r="E314" s="1" t="s">
        <v>4318</v>
      </c>
      <c r="F314" s="1" t="s">
        <v>31</v>
      </c>
      <c r="G314" s="1" t="s">
        <v>50</v>
      </c>
      <c r="H314" s="1" t="s">
        <v>33</v>
      </c>
      <c r="I314" s="1" t="s">
        <v>34</v>
      </c>
      <c r="J314" s="1" t="s">
        <v>35</v>
      </c>
      <c r="K314" s="1" t="s">
        <v>36</v>
      </c>
      <c r="L314" s="1" t="s">
        <v>37</v>
      </c>
      <c r="M314" s="1" t="s">
        <v>4212</v>
      </c>
      <c r="N314" s="1" t="s">
        <v>4280</v>
      </c>
      <c r="O314" s="1" t="s">
        <v>4279</v>
      </c>
      <c r="P314" s="1" t="s">
        <v>4035</v>
      </c>
      <c r="Q314" s="1" t="s">
        <v>4024</v>
      </c>
      <c r="R314" s="1" t="s">
        <v>4170</v>
      </c>
      <c r="S314" s="1" t="s">
        <v>4186</v>
      </c>
      <c r="T314" s="1" t="s">
        <v>37</v>
      </c>
      <c r="U314" s="1" t="s">
        <v>37</v>
      </c>
      <c r="V314" s="1" t="s">
        <v>37</v>
      </c>
      <c r="W314" s="1" t="s">
        <v>37</v>
      </c>
      <c r="X314" s="1" t="s">
        <v>37</v>
      </c>
      <c r="Y314" s="1" t="s">
        <v>37</v>
      </c>
      <c r="Z314" s="1" t="s">
        <v>37</v>
      </c>
    </row>
    <row r="315" spans="1:26">
      <c r="A315" s="1" t="s">
        <v>1336</v>
      </c>
      <c r="B315" s="1" t="s">
        <v>1337</v>
      </c>
      <c r="C315" s="1" t="s">
        <v>824</v>
      </c>
      <c r="D315" s="1"/>
      <c r="E315" s="1" t="s">
        <v>1338</v>
      </c>
      <c r="F315" s="1" t="s">
        <v>31</v>
      </c>
      <c r="G315" s="1" t="s">
        <v>50</v>
      </c>
      <c r="H315" s="1" t="s">
        <v>33</v>
      </c>
      <c r="I315" s="1" t="s">
        <v>34</v>
      </c>
      <c r="J315" s="1" t="s">
        <v>35</v>
      </c>
      <c r="K315" s="1" t="s">
        <v>44</v>
      </c>
      <c r="L315" s="1" t="s">
        <v>37</v>
      </c>
      <c r="M315" s="1" t="s">
        <v>4032</v>
      </c>
      <c r="N315" s="1" t="s">
        <v>4179</v>
      </c>
      <c r="O315" s="1" t="s">
        <v>4123</v>
      </c>
      <c r="P315" s="1" t="s">
        <v>4388</v>
      </c>
      <c r="Q315" s="1" t="s">
        <v>4389</v>
      </c>
      <c r="R315" s="1" t="s">
        <v>4106</v>
      </c>
      <c r="S315" s="1" t="s">
        <v>4186</v>
      </c>
      <c r="T315" s="1" t="s">
        <v>37</v>
      </c>
      <c r="U315" s="1" t="s">
        <v>37</v>
      </c>
      <c r="V315" s="1" t="s">
        <v>37</v>
      </c>
      <c r="W315" s="1" t="s">
        <v>37</v>
      </c>
      <c r="X315" s="1" t="s">
        <v>37</v>
      </c>
      <c r="Y315" s="1" t="s">
        <v>37</v>
      </c>
      <c r="Z315" s="1" t="s">
        <v>37</v>
      </c>
    </row>
    <row r="316" spans="1:26">
      <c r="A316" s="1" t="s">
        <v>1533</v>
      </c>
      <c r="B316" s="1" t="s">
        <v>1488</v>
      </c>
      <c r="C316" s="1" t="s">
        <v>1039</v>
      </c>
      <c r="D316" s="1" t="s">
        <v>662</v>
      </c>
      <c r="E316" s="1" t="s">
        <v>1534</v>
      </c>
      <c r="F316" s="1" t="s">
        <v>42</v>
      </c>
      <c r="G316" s="1" t="s">
        <v>50</v>
      </c>
      <c r="H316" s="1" t="s">
        <v>40</v>
      </c>
      <c r="I316" s="1" t="s">
        <v>34</v>
      </c>
      <c r="J316" s="1" t="s">
        <v>35</v>
      </c>
      <c r="K316" s="1" t="s">
        <v>44</v>
      </c>
      <c r="L316" s="1" t="s">
        <v>37</v>
      </c>
      <c r="M316" s="1" t="s">
        <v>4439</v>
      </c>
      <c r="N316" s="1" t="s">
        <v>4179</v>
      </c>
      <c r="O316" s="1" t="s">
        <v>4168</v>
      </c>
      <c r="P316" s="1" t="s">
        <v>4069</v>
      </c>
      <c r="Q316" s="1" t="s">
        <v>4133</v>
      </c>
      <c r="R316" s="1" t="s">
        <v>4170</v>
      </c>
      <c r="S316" s="1" t="s">
        <v>4259</v>
      </c>
      <c r="T316" s="1" t="s">
        <v>37</v>
      </c>
      <c r="U316" s="1" t="s">
        <v>37</v>
      </c>
      <c r="V316" s="1" t="s">
        <v>37</v>
      </c>
      <c r="W316" s="1" t="s">
        <v>37</v>
      </c>
      <c r="X316" s="1" t="s">
        <v>37</v>
      </c>
      <c r="Y316" s="1" t="s">
        <v>37</v>
      </c>
      <c r="Z316" s="1" t="s">
        <v>37</v>
      </c>
    </row>
    <row r="317" spans="1:26">
      <c r="A317" s="1" t="s">
        <v>4584</v>
      </c>
      <c r="B317" s="1" t="s">
        <v>1800</v>
      </c>
      <c r="C317" s="1" t="s">
        <v>358</v>
      </c>
      <c r="D317" s="1" t="s">
        <v>4585</v>
      </c>
      <c r="E317" s="1" t="s">
        <v>1746</v>
      </c>
      <c r="F317" s="1" t="s">
        <v>31</v>
      </c>
      <c r="G317" s="1" t="s">
        <v>50</v>
      </c>
      <c r="H317" s="1" t="s">
        <v>40</v>
      </c>
      <c r="I317" s="1" t="s">
        <v>36</v>
      </c>
      <c r="J317" s="1" t="s">
        <v>56</v>
      </c>
      <c r="K317" s="1" t="s">
        <v>36</v>
      </c>
      <c r="L317" s="1" t="s">
        <v>37</v>
      </c>
      <c r="M317" s="1" t="s">
        <v>37</v>
      </c>
      <c r="N317" s="1" t="s">
        <v>37</v>
      </c>
      <c r="O317" s="1" t="s">
        <v>37</v>
      </c>
      <c r="P317" s="1" t="s">
        <v>37</v>
      </c>
      <c r="Q317" s="1" t="s">
        <v>37</v>
      </c>
      <c r="R317" s="1" t="s">
        <v>4330</v>
      </c>
      <c r="S317" s="1" t="s">
        <v>4301</v>
      </c>
      <c r="T317" s="1" t="s">
        <v>37</v>
      </c>
      <c r="U317" s="1" t="s">
        <v>37</v>
      </c>
      <c r="V317" s="1" t="s">
        <v>37</v>
      </c>
      <c r="W317" s="1" t="s">
        <v>37</v>
      </c>
      <c r="X317" s="1" t="s">
        <v>37</v>
      </c>
      <c r="Y317" s="1" t="s">
        <v>37</v>
      </c>
      <c r="Z317" s="1" t="s">
        <v>37</v>
      </c>
    </row>
    <row r="318" spans="1:26">
      <c r="A318" s="1" t="s">
        <v>1830</v>
      </c>
      <c r="B318" s="1" t="s">
        <v>1824</v>
      </c>
      <c r="C318" s="1" t="s">
        <v>1831</v>
      </c>
      <c r="D318" s="1" t="s">
        <v>1832</v>
      </c>
      <c r="E318" s="1" t="s">
        <v>1833</v>
      </c>
      <c r="F318" s="1" t="s">
        <v>42</v>
      </c>
      <c r="G318" s="1" t="s">
        <v>50</v>
      </c>
      <c r="H318" s="1" t="s">
        <v>33</v>
      </c>
      <c r="I318" s="1" t="s">
        <v>34</v>
      </c>
      <c r="J318" s="1" t="s">
        <v>35</v>
      </c>
      <c r="K318" s="1" t="s">
        <v>44</v>
      </c>
      <c r="L318" s="1" t="s">
        <v>37</v>
      </c>
      <c r="M318" s="1" t="s">
        <v>4278</v>
      </c>
      <c r="N318" s="1" t="s">
        <v>4092</v>
      </c>
      <c r="O318" s="1" t="s">
        <v>4213</v>
      </c>
      <c r="P318" s="1" t="s">
        <v>4035</v>
      </c>
      <c r="Q318" s="1" t="s">
        <v>4093</v>
      </c>
      <c r="R318" s="1" t="s">
        <v>4386</v>
      </c>
      <c r="S318" s="1" t="s">
        <v>4171</v>
      </c>
      <c r="T318" s="1" t="s">
        <v>37</v>
      </c>
      <c r="U318" s="1" t="s">
        <v>37</v>
      </c>
      <c r="V318" s="1" t="s">
        <v>37</v>
      </c>
      <c r="W318" s="1" t="s">
        <v>37</v>
      </c>
      <c r="X318" s="1" t="s">
        <v>37</v>
      </c>
      <c r="Y318" s="1" t="s">
        <v>37</v>
      </c>
      <c r="Z318" s="1" t="s">
        <v>37</v>
      </c>
    </row>
    <row r="319" spans="1:26">
      <c r="A319" s="1" t="s">
        <v>1989</v>
      </c>
      <c r="B319" s="1" t="s">
        <v>466</v>
      </c>
      <c r="C319" s="1" t="s">
        <v>1990</v>
      </c>
      <c r="D319" s="1" t="s">
        <v>334</v>
      </c>
      <c r="E319" s="1" t="s">
        <v>980</v>
      </c>
      <c r="F319" s="1" t="s">
        <v>42</v>
      </c>
      <c r="G319" s="1" t="s">
        <v>50</v>
      </c>
      <c r="H319" s="1" t="s">
        <v>33</v>
      </c>
      <c r="I319" s="1" t="s">
        <v>34</v>
      </c>
      <c r="J319" s="1" t="s">
        <v>35</v>
      </c>
      <c r="K319" s="1" t="s">
        <v>44</v>
      </c>
      <c r="L319" s="1" t="s">
        <v>37</v>
      </c>
      <c r="M319" s="1" t="s">
        <v>4284</v>
      </c>
      <c r="N319" s="1" t="s">
        <v>4179</v>
      </c>
      <c r="O319" s="1" t="s">
        <v>4168</v>
      </c>
      <c r="P319" s="1" t="s">
        <v>4069</v>
      </c>
      <c r="Q319" s="1" t="s">
        <v>4124</v>
      </c>
      <c r="R319" s="1" t="s">
        <v>4308</v>
      </c>
      <c r="S319" s="1" t="s">
        <v>4304</v>
      </c>
      <c r="T319" s="1" t="s">
        <v>37</v>
      </c>
      <c r="U319" s="1" t="s">
        <v>37</v>
      </c>
      <c r="V319" s="1" t="s">
        <v>3973</v>
      </c>
      <c r="W319" s="1" t="s">
        <v>37</v>
      </c>
      <c r="X319" s="1" t="s">
        <v>37</v>
      </c>
      <c r="Y319" s="1" t="s">
        <v>37</v>
      </c>
      <c r="Z319" s="1" t="s">
        <v>37</v>
      </c>
    </row>
    <row r="320" spans="1:26">
      <c r="A320" s="1" t="s">
        <v>2111</v>
      </c>
      <c r="B320" s="1" t="s">
        <v>2112</v>
      </c>
      <c r="C320" s="1" t="s">
        <v>426</v>
      </c>
      <c r="D320" s="1"/>
      <c r="E320" s="1" t="s">
        <v>913</v>
      </c>
      <c r="F320" s="1" t="s">
        <v>31</v>
      </c>
      <c r="G320" s="1" t="s">
        <v>50</v>
      </c>
      <c r="H320" s="1" t="s">
        <v>33</v>
      </c>
      <c r="I320" s="1" t="s">
        <v>34</v>
      </c>
      <c r="J320" s="1" t="s">
        <v>35</v>
      </c>
      <c r="K320" s="1"/>
      <c r="L320" s="1" t="s">
        <v>37</v>
      </c>
      <c r="M320" s="1" t="s">
        <v>4167</v>
      </c>
      <c r="N320" s="1" t="s">
        <v>4179</v>
      </c>
      <c r="O320" s="1" t="s">
        <v>4213</v>
      </c>
      <c r="P320" s="1" t="s">
        <v>4169</v>
      </c>
      <c r="Q320" s="1" t="s">
        <v>4291</v>
      </c>
      <c r="R320" s="1" t="s">
        <v>4386</v>
      </c>
      <c r="S320" s="1" t="s">
        <v>4065</v>
      </c>
      <c r="T320" s="1" t="s">
        <v>37</v>
      </c>
      <c r="U320" s="1" t="s">
        <v>37</v>
      </c>
      <c r="V320" s="1" t="s">
        <v>37</v>
      </c>
      <c r="W320" s="1" t="s">
        <v>37</v>
      </c>
      <c r="X320" s="1" t="s">
        <v>37</v>
      </c>
      <c r="Y320" s="1" t="s">
        <v>37</v>
      </c>
      <c r="Z320" s="1" t="s">
        <v>37</v>
      </c>
    </row>
    <row r="321" spans="1:26">
      <c r="A321" s="1" t="s">
        <v>2505</v>
      </c>
      <c r="B321" s="1" t="s">
        <v>2506</v>
      </c>
      <c r="C321" s="1" t="s">
        <v>263</v>
      </c>
      <c r="D321" s="1" t="s">
        <v>2507</v>
      </c>
      <c r="E321" s="1" t="s">
        <v>2508</v>
      </c>
      <c r="F321" s="1" t="s">
        <v>31</v>
      </c>
      <c r="G321" s="1" t="s">
        <v>63</v>
      </c>
      <c r="H321" s="1" t="s">
        <v>33</v>
      </c>
      <c r="I321" s="1" t="s">
        <v>34</v>
      </c>
      <c r="J321" s="1" t="s">
        <v>35</v>
      </c>
      <c r="K321" s="1" t="s">
        <v>345</v>
      </c>
      <c r="L321" s="1" t="s">
        <v>4190</v>
      </c>
      <c r="M321" s="1" t="s">
        <v>4226</v>
      </c>
      <c r="N321" s="1" t="s">
        <v>4028</v>
      </c>
      <c r="O321" s="1" t="s">
        <v>4041</v>
      </c>
      <c r="P321" s="1" t="s">
        <v>4158</v>
      </c>
      <c r="Q321" s="1" t="s">
        <v>4119</v>
      </c>
      <c r="R321" s="1" t="s">
        <v>4018</v>
      </c>
      <c r="S321" s="1" t="s">
        <v>4026</v>
      </c>
      <c r="T321" s="1" t="s">
        <v>37</v>
      </c>
      <c r="U321" s="1" t="s">
        <v>37</v>
      </c>
      <c r="V321" s="1" t="s">
        <v>37</v>
      </c>
      <c r="W321" s="1" t="s">
        <v>37</v>
      </c>
      <c r="X321" s="1" t="s">
        <v>37</v>
      </c>
      <c r="Y321" s="1" t="s">
        <v>37</v>
      </c>
      <c r="Z321" s="1" t="s">
        <v>37</v>
      </c>
    </row>
    <row r="322" spans="1:26">
      <c r="A322" s="1" t="s">
        <v>2895</v>
      </c>
      <c r="B322" s="1" t="s">
        <v>2896</v>
      </c>
      <c r="C322" s="1" t="s">
        <v>410</v>
      </c>
      <c r="D322" s="1" t="s">
        <v>837</v>
      </c>
      <c r="E322" s="1" t="s">
        <v>2897</v>
      </c>
      <c r="F322" s="1" t="s">
        <v>31</v>
      </c>
      <c r="G322" s="1" t="s">
        <v>50</v>
      </c>
      <c r="H322" s="1" t="s">
        <v>40</v>
      </c>
      <c r="I322" s="1" t="s">
        <v>36</v>
      </c>
      <c r="J322" s="1" t="s">
        <v>56</v>
      </c>
      <c r="K322" s="1" t="s">
        <v>36</v>
      </c>
      <c r="L322" s="1" t="s">
        <v>37</v>
      </c>
      <c r="M322" s="1" t="s">
        <v>4143</v>
      </c>
      <c r="N322" s="1" t="s">
        <v>4179</v>
      </c>
      <c r="O322" s="1" t="s">
        <v>4168</v>
      </c>
      <c r="P322" s="1" t="s">
        <v>4069</v>
      </c>
      <c r="Q322" s="1" t="s">
        <v>4036</v>
      </c>
      <c r="R322" s="1" t="s">
        <v>4308</v>
      </c>
      <c r="S322" s="1" t="s">
        <v>4038</v>
      </c>
      <c r="T322" s="1" t="s">
        <v>37</v>
      </c>
      <c r="U322" s="1" t="s">
        <v>37</v>
      </c>
      <c r="V322" s="1" t="s">
        <v>37</v>
      </c>
      <c r="W322" s="1" t="s">
        <v>37</v>
      </c>
      <c r="X322" s="1" t="s">
        <v>37</v>
      </c>
      <c r="Y322" s="1" t="s">
        <v>37</v>
      </c>
      <c r="Z322" s="1" t="s">
        <v>37</v>
      </c>
    </row>
    <row r="323" spans="1:26">
      <c r="A323" s="1" t="s">
        <v>2869</v>
      </c>
      <c r="B323" s="1" t="s">
        <v>2870</v>
      </c>
      <c r="C323" s="1" t="s">
        <v>2871</v>
      </c>
      <c r="D323" s="1" t="s">
        <v>1709</v>
      </c>
      <c r="E323" s="1" t="s">
        <v>435</v>
      </c>
      <c r="F323" s="1" t="s">
        <v>42</v>
      </c>
      <c r="G323" s="1" t="s">
        <v>50</v>
      </c>
      <c r="H323" s="1" t="s">
        <v>33</v>
      </c>
      <c r="I323" s="1" t="s">
        <v>34</v>
      </c>
      <c r="J323" s="1" t="s">
        <v>35</v>
      </c>
      <c r="K323" s="1" t="s">
        <v>44</v>
      </c>
      <c r="L323" s="1" t="s">
        <v>37</v>
      </c>
      <c r="M323" s="1" t="s">
        <v>4249</v>
      </c>
      <c r="N323" s="1" t="s">
        <v>4102</v>
      </c>
      <c r="O323" s="1" t="s">
        <v>4250</v>
      </c>
      <c r="P323" s="1" t="s">
        <v>4087</v>
      </c>
      <c r="Q323" s="1" t="s">
        <v>4136</v>
      </c>
      <c r="R323" s="1" t="s">
        <v>4308</v>
      </c>
      <c r="S323" s="1" t="s">
        <v>4171</v>
      </c>
      <c r="T323" s="1" t="s">
        <v>37</v>
      </c>
      <c r="U323" s="1" t="s">
        <v>37</v>
      </c>
      <c r="V323" s="1" t="s">
        <v>37</v>
      </c>
      <c r="W323" s="1" t="s">
        <v>37</v>
      </c>
      <c r="X323" s="1" t="s">
        <v>37</v>
      </c>
      <c r="Y323" s="1" t="s">
        <v>3973</v>
      </c>
      <c r="Z323" s="1" t="s">
        <v>37</v>
      </c>
    </row>
    <row r="324" spans="1:26">
      <c r="A324" s="1" t="s">
        <v>285</v>
      </c>
      <c r="B324" s="1" t="s">
        <v>286</v>
      </c>
      <c r="C324" s="1" t="s">
        <v>287</v>
      </c>
      <c r="D324" s="1" t="s">
        <v>288</v>
      </c>
      <c r="E324" s="1" t="s">
        <v>289</v>
      </c>
      <c r="F324" s="1" t="s">
        <v>31</v>
      </c>
      <c r="G324" s="1" t="s">
        <v>50</v>
      </c>
      <c r="H324" s="1" t="s">
        <v>33</v>
      </c>
      <c r="I324" s="1" t="s">
        <v>34</v>
      </c>
      <c r="J324" s="1" t="s">
        <v>35</v>
      </c>
      <c r="K324" s="1" t="s">
        <v>44</v>
      </c>
      <c r="L324" s="1" t="s">
        <v>37</v>
      </c>
      <c r="M324" s="1" t="s">
        <v>4214</v>
      </c>
      <c r="N324" s="1" t="s">
        <v>4102</v>
      </c>
      <c r="O324" s="1" t="s">
        <v>4022</v>
      </c>
      <c r="P324" s="1" t="s">
        <v>4135</v>
      </c>
      <c r="Q324" s="1" t="s">
        <v>4215</v>
      </c>
      <c r="R324" s="1" t="s">
        <v>4216</v>
      </c>
      <c r="S324" s="1" t="s">
        <v>4171</v>
      </c>
      <c r="T324" s="1" t="s">
        <v>37</v>
      </c>
      <c r="U324" s="1" t="s">
        <v>37</v>
      </c>
      <c r="V324" s="1" t="s">
        <v>37</v>
      </c>
      <c r="W324" s="1" t="s">
        <v>37</v>
      </c>
      <c r="X324" s="1" t="s">
        <v>37</v>
      </c>
      <c r="Y324" s="1" t="s">
        <v>37</v>
      </c>
      <c r="Z324" s="1" t="s">
        <v>37</v>
      </c>
    </row>
    <row r="325" spans="1:26">
      <c r="A325" s="1" t="s">
        <v>3311</v>
      </c>
      <c r="B325" s="1" t="s">
        <v>3305</v>
      </c>
      <c r="C325" s="1" t="s">
        <v>3312</v>
      </c>
      <c r="D325" s="1"/>
      <c r="E325" s="1" t="s">
        <v>280</v>
      </c>
      <c r="F325" s="1" t="s">
        <v>42</v>
      </c>
      <c r="G325" s="1" t="s">
        <v>50</v>
      </c>
      <c r="H325" s="1" t="s">
        <v>33</v>
      </c>
      <c r="I325" s="1" t="s">
        <v>34</v>
      </c>
      <c r="J325" s="1" t="s">
        <v>35</v>
      </c>
      <c r="K325" s="1"/>
      <c r="L325" s="1" t="s">
        <v>37</v>
      </c>
      <c r="M325" s="1" t="s">
        <v>4101</v>
      </c>
      <c r="N325" s="1" t="s">
        <v>4206</v>
      </c>
      <c r="O325" s="1" t="s">
        <v>4058</v>
      </c>
      <c r="P325" s="1" t="s">
        <v>4388</v>
      </c>
      <c r="Q325" s="1" t="s">
        <v>4389</v>
      </c>
      <c r="R325" s="1" t="s">
        <v>4308</v>
      </c>
      <c r="S325" s="1" t="s">
        <v>4065</v>
      </c>
      <c r="T325" s="1" t="s">
        <v>37</v>
      </c>
      <c r="U325" s="1" t="s">
        <v>37</v>
      </c>
      <c r="V325" s="1" t="s">
        <v>37</v>
      </c>
      <c r="W325" s="1" t="s">
        <v>37</v>
      </c>
      <c r="X325" s="1" t="s">
        <v>37</v>
      </c>
      <c r="Y325" s="1" t="s">
        <v>37</v>
      </c>
      <c r="Z325" s="1" t="s">
        <v>3973</v>
      </c>
    </row>
    <row r="326" spans="1:26">
      <c r="A326" s="1" t="s">
        <v>3315</v>
      </c>
      <c r="B326" s="1" t="s">
        <v>3316</v>
      </c>
      <c r="C326" s="1" t="s">
        <v>2391</v>
      </c>
      <c r="D326" s="1" t="s">
        <v>3317</v>
      </c>
      <c r="E326" s="1" t="s">
        <v>1341</v>
      </c>
      <c r="F326" s="1" t="s">
        <v>42</v>
      </c>
      <c r="G326" s="1" t="s">
        <v>50</v>
      </c>
      <c r="H326" s="1" t="s">
        <v>33</v>
      </c>
      <c r="I326" s="1" t="s">
        <v>34</v>
      </c>
      <c r="J326" s="1" t="s">
        <v>35</v>
      </c>
      <c r="K326" s="1" t="s">
        <v>44</v>
      </c>
      <c r="L326" s="1" t="s">
        <v>37</v>
      </c>
      <c r="M326" s="1" t="s">
        <v>4278</v>
      </c>
      <c r="N326" s="1" t="s">
        <v>4033</v>
      </c>
      <c r="O326" s="1" t="s">
        <v>4213</v>
      </c>
      <c r="P326" s="1" t="s">
        <v>4180</v>
      </c>
      <c r="Q326" s="1" t="s">
        <v>4093</v>
      </c>
      <c r="R326" s="1" t="s">
        <v>4386</v>
      </c>
      <c r="S326" s="1" t="s">
        <v>4171</v>
      </c>
      <c r="T326" s="1" t="s">
        <v>37</v>
      </c>
      <c r="U326" s="1" t="s">
        <v>37</v>
      </c>
      <c r="V326" s="1" t="s">
        <v>37</v>
      </c>
      <c r="W326" s="1" t="s">
        <v>37</v>
      </c>
      <c r="X326" s="1" t="s">
        <v>37</v>
      </c>
      <c r="Y326" s="1" t="s">
        <v>37</v>
      </c>
      <c r="Z326" s="1" t="s">
        <v>37</v>
      </c>
    </row>
    <row r="327" spans="1:26">
      <c r="A327" s="1" t="s">
        <v>1355</v>
      </c>
      <c r="B327" s="1" t="s">
        <v>1356</v>
      </c>
      <c r="C327" s="1" t="s">
        <v>1357</v>
      </c>
      <c r="D327" s="1"/>
      <c r="E327" s="1" t="s">
        <v>1358</v>
      </c>
      <c r="F327" s="1" t="s">
        <v>31</v>
      </c>
      <c r="G327" s="1" t="s">
        <v>50</v>
      </c>
      <c r="H327" s="1" t="s">
        <v>40</v>
      </c>
      <c r="I327" s="1" t="s">
        <v>704</v>
      </c>
      <c r="J327" s="1" t="s">
        <v>35</v>
      </c>
      <c r="K327" s="1" t="s">
        <v>704</v>
      </c>
      <c r="L327" s="1" t="s">
        <v>37</v>
      </c>
      <c r="M327" s="1" t="s">
        <v>4108</v>
      </c>
      <c r="N327" s="1" t="s">
        <v>4028</v>
      </c>
      <c r="O327" s="1" t="s">
        <v>4168</v>
      </c>
      <c r="P327" s="1" t="s">
        <v>4023</v>
      </c>
      <c r="Q327" s="1" t="s">
        <v>4024</v>
      </c>
      <c r="R327" s="1" t="s">
        <v>4030</v>
      </c>
      <c r="S327" s="1" t="s">
        <v>4107</v>
      </c>
      <c r="T327" s="1" t="s">
        <v>37</v>
      </c>
      <c r="U327" s="1" t="s">
        <v>37</v>
      </c>
      <c r="V327" s="1" t="s">
        <v>37</v>
      </c>
      <c r="W327" s="1" t="s">
        <v>37</v>
      </c>
      <c r="X327" s="1" t="s">
        <v>37</v>
      </c>
      <c r="Y327" s="1" t="s">
        <v>37</v>
      </c>
      <c r="Z327" s="1" t="s">
        <v>37</v>
      </c>
    </row>
    <row r="328" spans="1:26">
      <c r="A328" s="1" t="s">
        <v>3472</v>
      </c>
      <c r="B328" s="1" t="s">
        <v>3466</v>
      </c>
      <c r="C328" s="1" t="s">
        <v>3473</v>
      </c>
      <c r="D328" s="1" t="s">
        <v>3468</v>
      </c>
      <c r="E328" s="1" t="s">
        <v>3474</v>
      </c>
      <c r="F328" s="1" t="s">
        <v>31</v>
      </c>
      <c r="G328" s="1" t="s">
        <v>50</v>
      </c>
      <c r="H328" s="1" t="s">
        <v>33</v>
      </c>
      <c r="I328" s="1" t="s">
        <v>57</v>
      </c>
      <c r="J328" s="1" t="s">
        <v>56</v>
      </c>
      <c r="K328" s="1" t="s">
        <v>57</v>
      </c>
      <c r="L328" s="1" t="s">
        <v>37</v>
      </c>
      <c r="M328" s="1" t="s">
        <v>4101</v>
      </c>
      <c r="N328" s="1" t="s">
        <v>4203</v>
      </c>
      <c r="O328" s="1" t="s">
        <v>4213</v>
      </c>
      <c r="P328" s="1" t="s">
        <v>4048</v>
      </c>
      <c r="Q328" s="1" t="s">
        <v>4024</v>
      </c>
      <c r="R328" s="1" t="s">
        <v>4285</v>
      </c>
      <c r="S328" s="1" t="s">
        <v>4286</v>
      </c>
      <c r="T328" s="1" t="s">
        <v>37</v>
      </c>
      <c r="U328" s="1" t="s">
        <v>37</v>
      </c>
      <c r="V328" s="1" t="s">
        <v>37</v>
      </c>
      <c r="W328" s="1" t="s">
        <v>37</v>
      </c>
      <c r="X328" s="1" t="s">
        <v>37</v>
      </c>
      <c r="Y328" s="1" t="s">
        <v>37</v>
      </c>
      <c r="Z328" s="1" t="s">
        <v>37</v>
      </c>
    </row>
    <row r="329" spans="1:26">
      <c r="A329" s="1" t="s">
        <v>968</v>
      </c>
      <c r="B329" s="1" t="s">
        <v>969</v>
      </c>
      <c r="C329" s="1" t="s">
        <v>970</v>
      </c>
      <c r="D329" s="1" t="s">
        <v>769</v>
      </c>
      <c r="E329" s="1" t="s">
        <v>971</v>
      </c>
      <c r="F329" s="1" t="s">
        <v>31</v>
      </c>
      <c r="G329" s="1" t="s">
        <v>50</v>
      </c>
      <c r="H329" s="1" t="s">
        <v>33</v>
      </c>
      <c r="I329" s="1" t="s">
        <v>34</v>
      </c>
      <c r="J329" s="1" t="s">
        <v>35</v>
      </c>
      <c r="K329" s="1" t="s">
        <v>44</v>
      </c>
      <c r="L329" s="1" t="s">
        <v>37</v>
      </c>
      <c r="M329" s="1" t="s">
        <v>4006</v>
      </c>
      <c r="N329" s="1" t="s">
        <v>4102</v>
      </c>
      <c r="O329" s="1" t="s">
        <v>4058</v>
      </c>
      <c r="P329" s="1" t="s">
        <v>4169</v>
      </c>
      <c r="Q329" s="1" t="s">
        <v>4291</v>
      </c>
      <c r="R329" s="1" t="s">
        <v>4091</v>
      </c>
      <c r="S329" s="1" t="s">
        <v>4059</v>
      </c>
      <c r="T329" s="1" t="s">
        <v>37</v>
      </c>
      <c r="U329" s="1" t="s">
        <v>37</v>
      </c>
      <c r="V329" s="1" t="s">
        <v>37</v>
      </c>
      <c r="W329" s="1" t="s">
        <v>37</v>
      </c>
      <c r="X329" s="1" t="s">
        <v>37</v>
      </c>
      <c r="Y329" s="1" t="s">
        <v>37</v>
      </c>
      <c r="Z329" s="1" t="s">
        <v>37</v>
      </c>
    </row>
    <row r="330" spans="1:26">
      <c r="A330" s="1" t="s">
        <v>2191</v>
      </c>
      <c r="B330" s="1" t="s">
        <v>2192</v>
      </c>
      <c r="C330" s="1" t="s">
        <v>762</v>
      </c>
      <c r="D330" s="1"/>
      <c r="E330" s="1" t="s">
        <v>1505</v>
      </c>
      <c r="F330" s="1" t="s">
        <v>42</v>
      </c>
      <c r="G330" s="1" t="s">
        <v>50</v>
      </c>
      <c r="H330" s="1" t="s">
        <v>33</v>
      </c>
      <c r="I330" s="1" t="s">
        <v>34</v>
      </c>
      <c r="J330" s="1" t="s">
        <v>35</v>
      </c>
      <c r="K330" s="1"/>
      <c r="L330" s="1" t="s">
        <v>37</v>
      </c>
      <c r="M330" s="1" t="s">
        <v>4108</v>
      </c>
      <c r="N330" s="1" t="s">
        <v>4282</v>
      </c>
      <c r="O330" s="1" t="s">
        <v>4062</v>
      </c>
      <c r="P330" s="1" t="s">
        <v>4232</v>
      </c>
      <c r="Q330" s="1" t="s">
        <v>4379</v>
      </c>
      <c r="R330" s="1" t="s">
        <v>4091</v>
      </c>
      <c r="S330" s="1" t="s">
        <v>4304</v>
      </c>
      <c r="T330" s="1" t="s">
        <v>37</v>
      </c>
      <c r="U330" s="1" t="s">
        <v>37</v>
      </c>
      <c r="V330" s="1" t="s">
        <v>3973</v>
      </c>
      <c r="W330" s="1" t="s">
        <v>37</v>
      </c>
      <c r="X330" s="1" t="s">
        <v>37</v>
      </c>
      <c r="Y330" s="1" t="s">
        <v>37</v>
      </c>
      <c r="Z330" s="1" t="s">
        <v>37</v>
      </c>
    </row>
    <row r="331" spans="1:26">
      <c r="A331" s="1" t="s">
        <v>3911</v>
      </c>
      <c r="B331" s="1" t="s">
        <v>3912</v>
      </c>
      <c r="C331" s="1" t="s">
        <v>3913</v>
      </c>
      <c r="D331" s="1" t="s">
        <v>1108</v>
      </c>
      <c r="E331" s="1" t="s">
        <v>3798</v>
      </c>
      <c r="F331" s="1" t="s">
        <v>31</v>
      </c>
      <c r="G331" s="1" t="s">
        <v>50</v>
      </c>
      <c r="H331" s="1" t="s">
        <v>40</v>
      </c>
      <c r="I331" s="1" t="s">
        <v>36</v>
      </c>
      <c r="J331" s="1" t="s">
        <v>56</v>
      </c>
      <c r="K331" s="1" t="s">
        <v>36</v>
      </c>
      <c r="L331" s="1" t="s">
        <v>37</v>
      </c>
      <c r="M331" s="1" t="s">
        <v>4066</v>
      </c>
      <c r="N331" s="1" t="s">
        <v>4179</v>
      </c>
      <c r="O331" s="1" t="s">
        <v>4076</v>
      </c>
      <c r="P331" s="1" t="s">
        <v>4148</v>
      </c>
      <c r="Q331" s="1" t="s">
        <v>4043</v>
      </c>
      <c r="R331" s="1" t="s">
        <v>4386</v>
      </c>
      <c r="S331" s="1" t="s">
        <v>4059</v>
      </c>
      <c r="T331" s="1" t="s">
        <v>37</v>
      </c>
      <c r="U331" s="1" t="s">
        <v>37</v>
      </c>
      <c r="V331" s="1" t="s">
        <v>37</v>
      </c>
      <c r="W331" s="1" t="s">
        <v>37</v>
      </c>
      <c r="X331" s="1" t="s">
        <v>37</v>
      </c>
      <c r="Y331" s="1" t="s">
        <v>37</v>
      </c>
      <c r="Z331" s="1" t="s">
        <v>37</v>
      </c>
    </row>
    <row r="332" spans="1:26">
      <c r="A332" s="1" t="s">
        <v>3475</v>
      </c>
      <c r="B332" s="1" t="s">
        <v>548</v>
      </c>
      <c r="C332" s="1" t="s">
        <v>3476</v>
      </c>
      <c r="D332" s="1" t="s">
        <v>769</v>
      </c>
      <c r="E332" s="1" t="s">
        <v>2578</v>
      </c>
      <c r="F332" s="1" t="s">
        <v>31</v>
      </c>
      <c r="G332" s="1" t="s">
        <v>63</v>
      </c>
      <c r="H332" s="1" t="s">
        <v>33</v>
      </c>
      <c r="I332" s="1" t="s">
        <v>34</v>
      </c>
      <c r="J332" s="1" t="s">
        <v>35</v>
      </c>
      <c r="K332" s="1"/>
      <c r="L332" s="1" t="s">
        <v>37</v>
      </c>
      <c r="M332" s="1" t="s">
        <v>4056</v>
      </c>
      <c r="N332" s="1" t="s">
        <v>4280</v>
      </c>
      <c r="O332" s="1" t="s">
        <v>4227</v>
      </c>
      <c r="P332" s="1" t="s">
        <v>4180</v>
      </c>
      <c r="Q332" s="1" t="s">
        <v>4119</v>
      </c>
      <c r="R332" s="1" t="s">
        <v>4185</v>
      </c>
      <c r="S332" s="1" t="s">
        <v>4186</v>
      </c>
      <c r="T332" s="1" t="s">
        <v>37</v>
      </c>
      <c r="U332" s="1" t="s">
        <v>37</v>
      </c>
      <c r="V332" s="1" t="s">
        <v>37</v>
      </c>
      <c r="W332" s="1" t="s">
        <v>37</v>
      </c>
      <c r="X332" s="1" t="s">
        <v>37</v>
      </c>
      <c r="Y332" s="1" t="s">
        <v>37</v>
      </c>
      <c r="Z332" s="1" t="s">
        <v>37</v>
      </c>
    </row>
    <row r="333" spans="1:26">
      <c r="A333" s="1" t="s">
        <v>3522</v>
      </c>
      <c r="B333" s="1" t="s">
        <v>3523</v>
      </c>
      <c r="C333" s="1" t="s">
        <v>60</v>
      </c>
      <c r="D333" s="1"/>
      <c r="E333" s="1" t="s">
        <v>1166</v>
      </c>
      <c r="F333" s="1" t="s">
        <v>31</v>
      </c>
      <c r="G333" s="1" t="s">
        <v>50</v>
      </c>
      <c r="H333" s="1" t="s">
        <v>33</v>
      </c>
      <c r="I333" s="1" t="s">
        <v>34</v>
      </c>
      <c r="J333" s="1" t="s">
        <v>35</v>
      </c>
      <c r="K333" s="1"/>
      <c r="L333" s="1" t="s">
        <v>37</v>
      </c>
      <c r="M333" s="1" t="s">
        <v>4226</v>
      </c>
      <c r="N333" s="1" t="s">
        <v>4242</v>
      </c>
      <c r="O333" s="1" t="s">
        <v>4246</v>
      </c>
      <c r="P333" s="1" t="s">
        <v>4232</v>
      </c>
      <c r="Q333" s="1" t="s">
        <v>4218</v>
      </c>
      <c r="R333" s="1" t="s">
        <v>4018</v>
      </c>
      <c r="S333" s="1" t="s">
        <v>4261</v>
      </c>
      <c r="T333" s="1" t="s">
        <v>37</v>
      </c>
      <c r="U333" s="1" t="s">
        <v>37</v>
      </c>
      <c r="V333" s="1" t="s">
        <v>37</v>
      </c>
      <c r="W333" s="1" t="s">
        <v>37</v>
      </c>
      <c r="X333" s="1" t="s">
        <v>37</v>
      </c>
      <c r="Y333" s="1" t="s">
        <v>37</v>
      </c>
      <c r="Z333" s="1" t="s">
        <v>37</v>
      </c>
    </row>
    <row r="334" spans="1:26">
      <c r="A334" s="1" t="s">
        <v>2936</v>
      </c>
      <c r="B334" s="1" t="s">
        <v>2921</v>
      </c>
      <c r="C334" s="1" t="s">
        <v>2937</v>
      </c>
      <c r="D334" s="1" t="s">
        <v>715</v>
      </c>
      <c r="E334" s="1" t="s">
        <v>1110</v>
      </c>
      <c r="F334" s="1" t="s">
        <v>42</v>
      </c>
      <c r="G334" s="1" t="s">
        <v>50</v>
      </c>
      <c r="H334" s="1" t="s">
        <v>33</v>
      </c>
      <c r="I334" s="1" t="s">
        <v>34</v>
      </c>
      <c r="J334" s="1" t="s">
        <v>35</v>
      </c>
      <c r="K334" s="1" t="s">
        <v>44</v>
      </c>
      <c r="L334" s="1" t="s">
        <v>37</v>
      </c>
      <c r="M334" s="1" t="s">
        <v>4020</v>
      </c>
      <c r="N334" s="1" t="s">
        <v>4206</v>
      </c>
      <c r="O334" s="1" t="s">
        <v>4058</v>
      </c>
      <c r="P334" s="1" t="s">
        <v>4180</v>
      </c>
      <c r="Q334" s="1" t="s">
        <v>4130</v>
      </c>
      <c r="R334" s="1" t="s">
        <v>4170</v>
      </c>
      <c r="S334" s="1" t="s">
        <v>4171</v>
      </c>
      <c r="T334" s="1" t="s">
        <v>4149</v>
      </c>
      <c r="U334" s="1" t="s">
        <v>37</v>
      </c>
      <c r="V334" s="1" t="s">
        <v>37</v>
      </c>
      <c r="W334" s="1" t="s">
        <v>37</v>
      </c>
      <c r="X334" s="1" t="s">
        <v>37</v>
      </c>
      <c r="Y334" s="1" t="s">
        <v>37</v>
      </c>
      <c r="Z334" s="1" t="s">
        <v>3973</v>
      </c>
    </row>
    <row r="335" spans="1:26">
      <c r="A335" s="1" t="s">
        <v>3556</v>
      </c>
      <c r="B335" s="1" t="s">
        <v>3557</v>
      </c>
      <c r="C335" s="1" t="s">
        <v>3558</v>
      </c>
      <c r="D335" s="1" t="s">
        <v>48</v>
      </c>
      <c r="E335" s="1" t="s">
        <v>1493</v>
      </c>
      <c r="F335" s="1" t="s">
        <v>42</v>
      </c>
      <c r="G335" s="1" t="s">
        <v>50</v>
      </c>
      <c r="H335" s="1" t="s">
        <v>40</v>
      </c>
      <c r="I335" s="1" t="s">
        <v>34</v>
      </c>
      <c r="J335" s="1" t="s">
        <v>35</v>
      </c>
      <c r="K335" s="1" t="s">
        <v>44</v>
      </c>
      <c r="L335" s="1" t="s">
        <v>37</v>
      </c>
      <c r="M335" s="1" t="s">
        <v>4439</v>
      </c>
      <c r="N335" s="1" t="s">
        <v>4179</v>
      </c>
      <c r="O335" s="1" t="s">
        <v>4168</v>
      </c>
      <c r="P335" s="1" t="s">
        <v>4069</v>
      </c>
      <c r="Q335" s="1" t="s">
        <v>4105</v>
      </c>
      <c r="R335" s="1" t="s">
        <v>4044</v>
      </c>
      <c r="S335" s="1" t="s">
        <v>4353</v>
      </c>
      <c r="T335" s="1" t="s">
        <v>37</v>
      </c>
      <c r="U335" s="1" t="s">
        <v>37</v>
      </c>
      <c r="V335" s="1" t="s">
        <v>37</v>
      </c>
      <c r="W335" s="1" t="s">
        <v>37</v>
      </c>
      <c r="X335" s="1" t="s">
        <v>37</v>
      </c>
      <c r="Y335" s="1" t="s">
        <v>37</v>
      </c>
      <c r="Z335" s="1" t="s">
        <v>37</v>
      </c>
    </row>
    <row r="336" spans="1:26">
      <c r="A336" s="1" t="s">
        <v>2567</v>
      </c>
      <c r="B336" s="1" t="s">
        <v>2568</v>
      </c>
      <c r="C336" s="1" t="s">
        <v>294</v>
      </c>
      <c r="D336" s="1"/>
      <c r="E336" s="1" t="s">
        <v>1019</v>
      </c>
      <c r="F336" s="1" t="s">
        <v>42</v>
      </c>
      <c r="G336" s="1" t="s">
        <v>63</v>
      </c>
      <c r="H336" s="1" t="s">
        <v>33</v>
      </c>
      <c r="I336" s="1" t="s">
        <v>34</v>
      </c>
      <c r="J336" s="1" t="s">
        <v>35</v>
      </c>
      <c r="K336" s="1" t="s">
        <v>44</v>
      </c>
      <c r="L336" s="1" t="s">
        <v>37</v>
      </c>
      <c r="M336" s="1" t="s">
        <v>37</v>
      </c>
      <c r="N336" s="1" t="s">
        <v>37</v>
      </c>
      <c r="O336" s="1" t="s">
        <v>37</v>
      </c>
      <c r="P336" s="1" t="s">
        <v>37</v>
      </c>
      <c r="Q336" s="1" t="s">
        <v>37</v>
      </c>
      <c r="R336" s="1" t="s">
        <v>37</v>
      </c>
      <c r="S336" s="1" t="s">
        <v>37</v>
      </c>
      <c r="T336" s="1" t="s">
        <v>37</v>
      </c>
      <c r="U336" s="1" t="s">
        <v>4073</v>
      </c>
      <c r="V336" s="1" t="s">
        <v>37</v>
      </c>
      <c r="W336" s="1" t="s">
        <v>37</v>
      </c>
      <c r="X336" s="1" t="s">
        <v>37</v>
      </c>
      <c r="Y336" s="1" t="s">
        <v>37</v>
      </c>
      <c r="Z336" s="1" t="s">
        <v>37</v>
      </c>
    </row>
    <row r="337" spans="1:26">
      <c r="A337" s="1" t="s">
        <v>603</v>
      </c>
      <c r="B337" s="1" t="s">
        <v>604</v>
      </c>
      <c r="C337" s="1" t="s">
        <v>605</v>
      </c>
      <c r="D337" s="1" t="s">
        <v>606</v>
      </c>
      <c r="E337" s="1" t="s">
        <v>607</v>
      </c>
      <c r="F337" s="1" t="s">
        <v>31</v>
      </c>
      <c r="G337" s="1" t="s">
        <v>50</v>
      </c>
      <c r="H337" s="1" t="s">
        <v>40</v>
      </c>
      <c r="I337" s="1" t="s">
        <v>36</v>
      </c>
      <c r="J337" s="1" t="s">
        <v>35</v>
      </c>
      <c r="K337" s="1" t="s">
        <v>36</v>
      </c>
      <c r="L337" s="1" t="s">
        <v>37</v>
      </c>
      <c r="M337" s="1" t="s">
        <v>4108</v>
      </c>
      <c r="N337" s="1" t="s">
        <v>4203</v>
      </c>
      <c r="O337" s="1" t="s">
        <v>4201</v>
      </c>
      <c r="P337" s="1" t="s">
        <v>4023</v>
      </c>
      <c r="Q337" s="1" t="s">
        <v>4133</v>
      </c>
      <c r="R337" s="1" t="s">
        <v>4025</v>
      </c>
      <c r="S337" s="1" t="s">
        <v>4259</v>
      </c>
      <c r="T337" s="1" t="s">
        <v>37</v>
      </c>
      <c r="U337" s="1" t="s">
        <v>37</v>
      </c>
      <c r="V337" s="1" t="s">
        <v>37</v>
      </c>
      <c r="W337" s="1" t="s">
        <v>37</v>
      </c>
      <c r="X337" s="1" t="s">
        <v>37</v>
      </c>
      <c r="Y337" s="1" t="s">
        <v>3973</v>
      </c>
      <c r="Z337" s="1" t="s">
        <v>37</v>
      </c>
    </row>
    <row r="338" spans="1:26">
      <c r="A338" s="1" t="s">
        <v>996</v>
      </c>
      <c r="B338" s="1" t="s">
        <v>997</v>
      </c>
      <c r="C338" s="1" t="s">
        <v>998</v>
      </c>
      <c r="D338" s="1"/>
      <c r="E338" s="1" t="s">
        <v>999</v>
      </c>
      <c r="F338" s="1" t="s">
        <v>42</v>
      </c>
      <c r="G338" s="1" t="s">
        <v>50</v>
      </c>
      <c r="H338" s="1" t="s">
        <v>33</v>
      </c>
      <c r="I338" s="1" t="s">
        <v>34</v>
      </c>
      <c r="J338" s="1" t="s">
        <v>35</v>
      </c>
      <c r="K338" s="1" t="s">
        <v>44</v>
      </c>
      <c r="L338" s="1" t="s">
        <v>37</v>
      </c>
      <c r="M338" s="1" t="s">
        <v>4143</v>
      </c>
      <c r="N338" s="1" t="s">
        <v>4179</v>
      </c>
      <c r="O338" s="1" t="s">
        <v>4022</v>
      </c>
      <c r="P338" s="1" t="s">
        <v>4169</v>
      </c>
      <c r="Q338" s="1" t="s">
        <v>4300</v>
      </c>
      <c r="R338" s="1" t="s">
        <v>4308</v>
      </c>
      <c r="S338" s="1" t="s">
        <v>4065</v>
      </c>
      <c r="T338" s="1" t="s">
        <v>37</v>
      </c>
      <c r="U338" s="1" t="s">
        <v>37</v>
      </c>
      <c r="V338" s="1" t="s">
        <v>37</v>
      </c>
      <c r="W338" s="1" t="s">
        <v>37</v>
      </c>
      <c r="X338" s="1" t="s">
        <v>37</v>
      </c>
      <c r="Y338" s="1" t="s">
        <v>37</v>
      </c>
      <c r="Z338" s="1" t="s">
        <v>37</v>
      </c>
    </row>
    <row r="339" spans="1:26">
      <c r="A339" s="1" t="s">
        <v>3840</v>
      </c>
      <c r="B339" s="1" t="s">
        <v>259</v>
      </c>
      <c r="C339" s="1" t="s">
        <v>29</v>
      </c>
      <c r="D339" s="1" t="s">
        <v>689</v>
      </c>
      <c r="E339" s="1" t="s">
        <v>1876</v>
      </c>
      <c r="F339" s="1" t="s">
        <v>31</v>
      </c>
      <c r="G339" s="1" t="s">
        <v>50</v>
      </c>
      <c r="H339" s="1" t="s">
        <v>40</v>
      </c>
      <c r="I339" s="1" t="s">
        <v>36</v>
      </c>
      <c r="J339" s="1" t="s">
        <v>56</v>
      </c>
      <c r="K339" s="1" t="s">
        <v>36</v>
      </c>
      <c r="L339" s="1" t="s">
        <v>37</v>
      </c>
      <c r="M339" s="1" t="s">
        <v>4212</v>
      </c>
      <c r="N339" s="1" t="s">
        <v>4021</v>
      </c>
      <c r="O339" s="1" t="s">
        <v>4172</v>
      </c>
      <c r="P339" s="1" t="s">
        <v>4110</v>
      </c>
      <c r="Q339" s="1" t="s">
        <v>4136</v>
      </c>
      <c r="R339" s="1" t="s">
        <v>4094</v>
      </c>
      <c r="S339" s="1" t="s">
        <v>4259</v>
      </c>
      <c r="T339" s="1" t="s">
        <v>37</v>
      </c>
      <c r="U339" s="1" t="s">
        <v>37</v>
      </c>
      <c r="V339" s="1" t="s">
        <v>37</v>
      </c>
      <c r="W339" s="1" t="s">
        <v>37</v>
      </c>
      <c r="X339" s="1" t="s">
        <v>37</v>
      </c>
      <c r="Y339" s="1" t="s">
        <v>37</v>
      </c>
      <c r="Z339" s="1" t="s">
        <v>37</v>
      </c>
    </row>
    <row r="340" spans="1:26">
      <c r="A340" s="1" t="s">
        <v>1888</v>
      </c>
      <c r="B340" s="1" t="s">
        <v>1889</v>
      </c>
      <c r="C340" s="1" t="s">
        <v>1153</v>
      </c>
      <c r="D340" s="1" t="s">
        <v>653</v>
      </c>
      <c r="E340" s="1" t="s">
        <v>1890</v>
      </c>
      <c r="F340" s="1" t="s">
        <v>31</v>
      </c>
      <c r="G340" s="1" t="s">
        <v>50</v>
      </c>
      <c r="H340" s="1" t="s">
        <v>40</v>
      </c>
      <c r="I340" s="1" t="s">
        <v>36</v>
      </c>
      <c r="J340" s="1" t="s">
        <v>56</v>
      </c>
      <c r="K340" s="1" t="s">
        <v>36</v>
      </c>
      <c r="L340" s="1" t="s">
        <v>37</v>
      </c>
      <c r="M340" s="1" t="s">
        <v>4039</v>
      </c>
      <c r="N340" s="1" t="s">
        <v>4203</v>
      </c>
      <c r="O340" s="1" t="s">
        <v>4201</v>
      </c>
      <c r="P340" s="1" t="s">
        <v>4232</v>
      </c>
      <c r="Q340" s="1" t="s">
        <v>4166</v>
      </c>
      <c r="R340" s="1" t="s">
        <v>4094</v>
      </c>
      <c r="S340" s="1" t="s">
        <v>4107</v>
      </c>
      <c r="T340" s="1" t="s">
        <v>37</v>
      </c>
      <c r="U340" s="1" t="s">
        <v>37</v>
      </c>
      <c r="V340" s="1" t="s">
        <v>37</v>
      </c>
      <c r="W340" s="1" t="s">
        <v>37</v>
      </c>
      <c r="X340" s="1" t="s">
        <v>37</v>
      </c>
      <c r="Y340" s="1" t="s">
        <v>37</v>
      </c>
      <c r="Z340" s="1" t="s">
        <v>37</v>
      </c>
    </row>
    <row r="341" spans="1:26">
      <c r="A341" s="1" t="s">
        <v>2866</v>
      </c>
      <c r="B341" s="1" t="s">
        <v>2867</v>
      </c>
      <c r="C341" s="1" t="s">
        <v>1616</v>
      </c>
      <c r="D341" s="1" t="s">
        <v>532</v>
      </c>
      <c r="E341" s="1" t="s">
        <v>680</v>
      </c>
      <c r="F341" s="1" t="s">
        <v>31</v>
      </c>
      <c r="G341" s="1" t="s">
        <v>50</v>
      </c>
      <c r="H341" s="1" t="s">
        <v>40</v>
      </c>
      <c r="I341" s="1" t="s">
        <v>36</v>
      </c>
      <c r="J341" s="1" t="s">
        <v>56</v>
      </c>
      <c r="K341" s="1" t="s">
        <v>36</v>
      </c>
      <c r="L341" s="1" t="s">
        <v>37</v>
      </c>
      <c r="M341" s="1" t="s">
        <v>4090</v>
      </c>
      <c r="N341" s="1" t="s">
        <v>4203</v>
      </c>
      <c r="O341" s="1" t="s">
        <v>4058</v>
      </c>
      <c r="P341" s="1" t="s">
        <v>4110</v>
      </c>
      <c r="Q341" s="1" t="s">
        <v>4290</v>
      </c>
      <c r="R341" s="1" t="s">
        <v>4094</v>
      </c>
      <c r="S341" s="1" t="s">
        <v>4259</v>
      </c>
      <c r="T341" s="1" t="s">
        <v>37</v>
      </c>
      <c r="U341" s="1" t="s">
        <v>37</v>
      </c>
      <c r="V341" s="1" t="s">
        <v>37</v>
      </c>
      <c r="W341" s="1" t="s">
        <v>37</v>
      </c>
      <c r="X341" s="1" t="s">
        <v>37</v>
      </c>
      <c r="Y341" s="1" t="s">
        <v>37</v>
      </c>
      <c r="Z341" s="1" t="s">
        <v>37</v>
      </c>
    </row>
    <row r="342" spans="1:26">
      <c r="A342" s="1" t="s">
        <v>2938</v>
      </c>
      <c r="B342" s="1" t="s">
        <v>2921</v>
      </c>
      <c r="C342" s="1" t="s">
        <v>2939</v>
      </c>
      <c r="D342" s="1" t="s">
        <v>1051</v>
      </c>
      <c r="E342" s="1" t="s">
        <v>858</v>
      </c>
      <c r="F342" s="1" t="s">
        <v>31</v>
      </c>
      <c r="G342" s="1" t="s">
        <v>63</v>
      </c>
      <c r="H342" s="1" t="s">
        <v>40</v>
      </c>
      <c r="I342" s="1" t="s">
        <v>36</v>
      </c>
      <c r="J342" s="1" t="s">
        <v>56</v>
      </c>
      <c r="K342" s="1" t="s">
        <v>36</v>
      </c>
      <c r="L342" s="1" t="s">
        <v>37</v>
      </c>
      <c r="M342" s="1" t="s">
        <v>4032</v>
      </c>
      <c r="N342" s="1" t="s">
        <v>4242</v>
      </c>
      <c r="O342" s="1" t="s">
        <v>4034</v>
      </c>
      <c r="P342" s="1" t="s">
        <v>4148</v>
      </c>
      <c r="Q342" s="1" t="s">
        <v>4115</v>
      </c>
      <c r="R342" s="1" t="s">
        <v>4277</v>
      </c>
      <c r="S342" s="1" t="s">
        <v>4195</v>
      </c>
      <c r="T342" s="1" t="s">
        <v>37</v>
      </c>
      <c r="U342" s="1" t="s">
        <v>4073</v>
      </c>
      <c r="V342" s="1" t="s">
        <v>37</v>
      </c>
      <c r="W342" s="1" t="s">
        <v>37</v>
      </c>
      <c r="X342" s="1" t="s">
        <v>37</v>
      </c>
      <c r="Y342" s="1" t="s">
        <v>37</v>
      </c>
      <c r="Z342" s="1" t="s">
        <v>37</v>
      </c>
    </row>
    <row r="343" spans="1:26">
      <c r="A343" s="1" t="s">
        <v>790</v>
      </c>
      <c r="B343" s="1" t="s">
        <v>788</v>
      </c>
      <c r="C343" s="1" t="s">
        <v>791</v>
      </c>
      <c r="D343" s="1"/>
      <c r="E343" s="1" t="s">
        <v>792</v>
      </c>
      <c r="F343" s="1" t="s">
        <v>42</v>
      </c>
      <c r="G343" s="1" t="s">
        <v>50</v>
      </c>
      <c r="H343" s="1" t="s">
        <v>33</v>
      </c>
      <c r="I343" s="1" t="s">
        <v>34</v>
      </c>
      <c r="J343" s="1" t="s">
        <v>35</v>
      </c>
      <c r="K343" s="1" t="s">
        <v>44</v>
      </c>
      <c r="L343" s="1" t="s">
        <v>37</v>
      </c>
      <c r="M343" s="1" t="s">
        <v>4056</v>
      </c>
      <c r="N343" s="1" t="s">
        <v>4040</v>
      </c>
      <c r="O343" s="1" t="s">
        <v>4246</v>
      </c>
      <c r="P343" s="1" t="s">
        <v>4148</v>
      </c>
      <c r="Q343" s="1" t="s">
        <v>4379</v>
      </c>
      <c r="R343" s="1" t="s">
        <v>4091</v>
      </c>
      <c r="S343" s="1" t="s">
        <v>4059</v>
      </c>
      <c r="T343" s="1" t="s">
        <v>37</v>
      </c>
      <c r="U343" s="1" t="s">
        <v>37</v>
      </c>
      <c r="V343" s="1" t="s">
        <v>37</v>
      </c>
      <c r="W343" s="1" t="s">
        <v>37</v>
      </c>
      <c r="X343" s="1" t="s">
        <v>37</v>
      </c>
      <c r="Y343" s="1" t="s">
        <v>37</v>
      </c>
      <c r="Z343" s="1" t="s">
        <v>37</v>
      </c>
    </row>
    <row r="344" spans="1:26">
      <c r="A344" s="1" t="s">
        <v>534</v>
      </c>
      <c r="B344" s="1" t="s">
        <v>535</v>
      </c>
      <c r="C344" s="1" t="s">
        <v>536</v>
      </c>
      <c r="D344" s="1"/>
      <c r="E344" s="1" t="s">
        <v>537</v>
      </c>
      <c r="F344" s="1" t="s">
        <v>31</v>
      </c>
      <c r="G344" s="1" t="s">
        <v>63</v>
      </c>
      <c r="H344" s="1" t="s">
        <v>33</v>
      </c>
      <c r="I344" s="1" t="s">
        <v>34</v>
      </c>
      <c r="J344" s="1" t="s">
        <v>35</v>
      </c>
      <c r="K344" s="1" t="s">
        <v>44</v>
      </c>
      <c r="L344" s="1" t="s">
        <v>37</v>
      </c>
      <c r="M344" s="1" t="s">
        <v>4032</v>
      </c>
      <c r="N344" s="1" t="s">
        <v>4242</v>
      </c>
      <c r="O344" s="1" t="s">
        <v>4201</v>
      </c>
      <c r="P344" s="1" t="s">
        <v>4069</v>
      </c>
      <c r="Q344" s="1" t="s">
        <v>4163</v>
      </c>
      <c r="R344" s="1" t="s">
        <v>4037</v>
      </c>
      <c r="S344" s="1" t="s">
        <v>4126</v>
      </c>
      <c r="T344" s="1" t="s">
        <v>37</v>
      </c>
      <c r="U344" s="1" t="s">
        <v>37</v>
      </c>
      <c r="V344" s="1" t="s">
        <v>37</v>
      </c>
      <c r="W344" s="1" t="s">
        <v>37</v>
      </c>
      <c r="X344" s="1" t="s">
        <v>37</v>
      </c>
      <c r="Y344" s="1" t="s">
        <v>37</v>
      </c>
      <c r="Z344" s="1" t="s">
        <v>37</v>
      </c>
    </row>
    <row r="345" spans="1:26">
      <c r="A345" s="1" t="s">
        <v>403</v>
      </c>
      <c r="B345" s="1" t="s">
        <v>404</v>
      </c>
      <c r="C345" s="1" t="s">
        <v>405</v>
      </c>
      <c r="D345" s="1"/>
      <c r="E345" s="1" t="s">
        <v>406</v>
      </c>
      <c r="F345" s="1" t="s">
        <v>31</v>
      </c>
      <c r="G345" s="1" t="s">
        <v>50</v>
      </c>
      <c r="H345" s="1" t="s">
        <v>33</v>
      </c>
      <c r="I345" s="1" t="s">
        <v>34</v>
      </c>
      <c r="J345" s="1" t="s">
        <v>35</v>
      </c>
      <c r="K345" s="1" t="s">
        <v>44</v>
      </c>
      <c r="L345" s="1" t="s">
        <v>37</v>
      </c>
      <c r="M345" s="1" t="s">
        <v>4249</v>
      </c>
      <c r="N345" s="1" t="s">
        <v>4179</v>
      </c>
      <c r="O345" s="1" t="s">
        <v>4250</v>
      </c>
      <c r="P345" s="1" t="s">
        <v>4432</v>
      </c>
      <c r="Q345" s="1" t="s">
        <v>4136</v>
      </c>
      <c r="R345" s="1" t="s">
        <v>4170</v>
      </c>
      <c r="S345" s="1" t="s">
        <v>4252</v>
      </c>
      <c r="T345" s="1" t="s">
        <v>37</v>
      </c>
      <c r="U345" s="1" t="s">
        <v>37</v>
      </c>
      <c r="V345" s="1" t="s">
        <v>37</v>
      </c>
      <c r="W345" s="1" t="s">
        <v>37</v>
      </c>
      <c r="X345" s="1" t="s">
        <v>37</v>
      </c>
      <c r="Y345" s="1" t="s">
        <v>37</v>
      </c>
      <c r="Z345" s="1" t="s">
        <v>37</v>
      </c>
    </row>
    <row r="346" spans="1:26">
      <c r="A346" s="1" t="s">
        <v>3401</v>
      </c>
      <c r="B346" s="1" t="s">
        <v>3402</v>
      </c>
      <c r="C346" s="1" t="s">
        <v>1503</v>
      </c>
      <c r="D346" s="1"/>
      <c r="E346" s="1" t="s">
        <v>3403</v>
      </c>
      <c r="F346" s="1" t="s">
        <v>42</v>
      </c>
      <c r="G346" s="1" t="s">
        <v>50</v>
      </c>
      <c r="H346" s="1" t="s">
        <v>33</v>
      </c>
      <c r="I346" s="1" t="s">
        <v>34</v>
      </c>
      <c r="J346" s="1" t="s">
        <v>35</v>
      </c>
      <c r="K346" s="1" t="s">
        <v>44</v>
      </c>
      <c r="L346" s="1" t="s">
        <v>37</v>
      </c>
      <c r="M346" s="1" t="s">
        <v>4020</v>
      </c>
      <c r="N346" s="1" t="s">
        <v>4206</v>
      </c>
      <c r="O346" s="1" t="s">
        <v>4127</v>
      </c>
      <c r="P346" s="1" t="s">
        <v>4110</v>
      </c>
      <c r="Q346" s="1" t="s">
        <v>4389</v>
      </c>
      <c r="R346" s="1" t="s">
        <v>4094</v>
      </c>
      <c r="S346" s="1" t="s">
        <v>4231</v>
      </c>
      <c r="T346" s="1" t="s">
        <v>37</v>
      </c>
      <c r="U346" s="1" t="s">
        <v>37</v>
      </c>
      <c r="V346" s="1" t="s">
        <v>37</v>
      </c>
      <c r="W346" s="1" t="s">
        <v>37</v>
      </c>
      <c r="X346" s="1" t="s">
        <v>37</v>
      </c>
      <c r="Y346" s="1" t="s">
        <v>37</v>
      </c>
      <c r="Z346" s="1" t="s">
        <v>37</v>
      </c>
    </row>
    <row r="347" spans="1:26">
      <c r="A347" s="1" t="s">
        <v>512</v>
      </c>
      <c r="B347" s="1" t="s">
        <v>508</v>
      </c>
      <c r="C347" s="1" t="s">
        <v>513</v>
      </c>
      <c r="D347" s="1" t="s">
        <v>514</v>
      </c>
      <c r="E347" s="1" t="s">
        <v>54</v>
      </c>
      <c r="F347" s="1" t="s">
        <v>42</v>
      </c>
      <c r="G347" s="1" t="s">
        <v>50</v>
      </c>
      <c r="H347" s="1" t="s">
        <v>40</v>
      </c>
      <c r="I347" s="1" t="s">
        <v>515</v>
      </c>
      <c r="J347" s="1" t="s">
        <v>35</v>
      </c>
      <c r="K347" s="1" t="s">
        <v>44</v>
      </c>
      <c r="L347" s="1" t="s">
        <v>37</v>
      </c>
      <c r="M347" s="1" t="s">
        <v>4278</v>
      </c>
      <c r="N347" s="1" t="s">
        <v>4086</v>
      </c>
      <c r="O347" s="1" t="s">
        <v>4246</v>
      </c>
      <c r="P347" s="1" t="s">
        <v>4110</v>
      </c>
      <c r="Q347" s="1" t="s">
        <v>4136</v>
      </c>
      <c r="R347" s="1" t="s">
        <v>4094</v>
      </c>
      <c r="S347" s="1" t="s">
        <v>4259</v>
      </c>
      <c r="T347" s="1" t="s">
        <v>37</v>
      </c>
      <c r="U347" s="1" t="s">
        <v>37</v>
      </c>
      <c r="V347" s="1" t="s">
        <v>37</v>
      </c>
      <c r="W347" s="1" t="s">
        <v>37</v>
      </c>
      <c r="X347" s="1" t="s">
        <v>37</v>
      </c>
      <c r="Y347" s="1" t="s">
        <v>3973</v>
      </c>
      <c r="Z347" s="1" t="s">
        <v>37</v>
      </c>
    </row>
    <row r="348" spans="1:26">
      <c r="A348" s="1" t="s">
        <v>1502</v>
      </c>
      <c r="B348" s="1" t="s">
        <v>1488</v>
      </c>
      <c r="C348" s="1" t="s">
        <v>1503</v>
      </c>
      <c r="D348" s="1" t="s">
        <v>1504</v>
      </c>
      <c r="E348" s="1" t="s">
        <v>1505</v>
      </c>
      <c r="F348" s="1" t="s">
        <v>42</v>
      </c>
      <c r="G348" s="1" t="s">
        <v>50</v>
      </c>
      <c r="H348" s="1" t="s">
        <v>33</v>
      </c>
      <c r="I348" s="1" t="s">
        <v>34</v>
      </c>
      <c r="J348" s="1" t="s">
        <v>35</v>
      </c>
      <c r="K348" s="1"/>
      <c r="L348" s="1" t="s">
        <v>37</v>
      </c>
      <c r="M348" s="1" t="s">
        <v>4020</v>
      </c>
      <c r="N348" s="1" t="s">
        <v>4033</v>
      </c>
      <c r="O348" s="1" t="s">
        <v>4250</v>
      </c>
      <c r="P348" s="1" t="s">
        <v>4169</v>
      </c>
      <c r="Q348" s="1" t="s">
        <v>4105</v>
      </c>
      <c r="R348" s="1" t="s">
        <v>4094</v>
      </c>
      <c r="S348" s="1" t="s">
        <v>4026</v>
      </c>
      <c r="T348" s="1" t="s">
        <v>37</v>
      </c>
      <c r="U348" s="1" t="s">
        <v>37</v>
      </c>
      <c r="V348" s="1" t="s">
        <v>37</v>
      </c>
      <c r="W348" s="1" t="s">
        <v>37</v>
      </c>
      <c r="X348" s="1" t="s">
        <v>37</v>
      </c>
      <c r="Y348" s="1" t="s">
        <v>37</v>
      </c>
      <c r="Z348" s="1" t="s">
        <v>37</v>
      </c>
    </row>
    <row r="349" spans="1:26">
      <c r="A349" s="1" t="s">
        <v>3296</v>
      </c>
      <c r="B349" s="1" t="s">
        <v>3297</v>
      </c>
      <c r="C349" s="1" t="s">
        <v>848</v>
      </c>
      <c r="D349" s="1"/>
      <c r="E349" s="1" t="s">
        <v>971</v>
      </c>
      <c r="F349" s="1" t="s">
        <v>42</v>
      </c>
      <c r="G349" s="1" t="s">
        <v>50</v>
      </c>
      <c r="H349" s="1" t="s">
        <v>33</v>
      </c>
      <c r="I349" s="1" t="s">
        <v>34</v>
      </c>
      <c r="J349" s="1" t="s">
        <v>35</v>
      </c>
      <c r="K349" s="1"/>
      <c r="L349" s="1" t="s">
        <v>37</v>
      </c>
      <c r="M349" s="1" t="s">
        <v>4212</v>
      </c>
      <c r="N349" s="1" t="s">
        <v>4096</v>
      </c>
      <c r="O349" s="1" t="s">
        <v>4062</v>
      </c>
      <c r="P349" s="1" t="s">
        <v>4232</v>
      </c>
      <c r="Q349" s="1" t="s">
        <v>4218</v>
      </c>
      <c r="R349" s="1" t="s">
        <v>4281</v>
      </c>
      <c r="S349" s="1" t="s">
        <v>4304</v>
      </c>
      <c r="T349" s="1" t="s">
        <v>37</v>
      </c>
      <c r="U349" s="1" t="s">
        <v>37</v>
      </c>
      <c r="V349" s="1" t="s">
        <v>3973</v>
      </c>
      <c r="W349" s="1" t="s">
        <v>37</v>
      </c>
      <c r="X349" s="1" t="s">
        <v>37</v>
      </c>
      <c r="Y349" s="1" t="s">
        <v>37</v>
      </c>
      <c r="Z349" s="1" t="s">
        <v>37</v>
      </c>
    </row>
    <row r="350" spans="1:26">
      <c r="A350" s="1" t="s">
        <v>1877</v>
      </c>
      <c r="B350" s="1" t="s">
        <v>1878</v>
      </c>
      <c r="C350" s="1" t="s">
        <v>1879</v>
      </c>
      <c r="D350" s="1"/>
      <c r="E350" s="1" t="s">
        <v>1880</v>
      </c>
      <c r="F350" s="1" t="s">
        <v>31</v>
      </c>
      <c r="G350" s="1" t="s">
        <v>63</v>
      </c>
      <c r="H350" s="1" t="s">
        <v>40</v>
      </c>
      <c r="I350" s="1" t="s">
        <v>34</v>
      </c>
      <c r="J350" s="1" t="s">
        <v>35</v>
      </c>
      <c r="K350" s="1" t="s">
        <v>44</v>
      </c>
      <c r="L350" s="1" t="s">
        <v>37</v>
      </c>
      <c r="M350" s="1" t="s">
        <v>4112</v>
      </c>
      <c r="N350" s="1" t="s">
        <v>4122</v>
      </c>
      <c r="O350" s="1" t="s">
        <v>4227</v>
      </c>
      <c r="P350" s="1" t="s">
        <v>4517</v>
      </c>
      <c r="Q350" s="1" t="s">
        <v>4093</v>
      </c>
      <c r="R350" s="1" t="s">
        <v>4277</v>
      </c>
      <c r="S350" s="1" t="s">
        <v>4126</v>
      </c>
      <c r="T350" s="1" t="s">
        <v>37</v>
      </c>
      <c r="U350" s="1" t="s">
        <v>37</v>
      </c>
      <c r="V350" s="1" t="s">
        <v>37</v>
      </c>
      <c r="W350" s="1" t="s">
        <v>37</v>
      </c>
      <c r="X350" s="1" t="s">
        <v>37</v>
      </c>
      <c r="Y350" s="1" t="s">
        <v>3973</v>
      </c>
      <c r="Z350" s="1" t="s">
        <v>37</v>
      </c>
    </row>
    <row r="351" spans="1:26">
      <c r="A351" s="1" t="s">
        <v>659</v>
      </c>
      <c r="B351" s="1" t="s">
        <v>660</v>
      </c>
      <c r="C351" s="1" t="s">
        <v>661</v>
      </c>
      <c r="D351" s="1" t="s">
        <v>662</v>
      </c>
      <c r="E351" s="1" t="s">
        <v>161</v>
      </c>
      <c r="F351" s="1" t="s">
        <v>42</v>
      </c>
      <c r="G351" s="1" t="s">
        <v>50</v>
      </c>
      <c r="H351" s="1" t="s">
        <v>40</v>
      </c>
      <c r="I351" s="1" t="s">
        <v>355</v>
      </c>
      <c r="J351" s="1" t="s">
        <v>35</v>
      </c>
      <c r="K351" s="1" t="s">
        <v>355</v>
      </c>
      <c r="L351" s="1" t="s">
        <v>37</v>
      </c>
      <c r="M351" s="1" t="s">
        <v>4167</v>
      </c>
      <c r="N351" s="1" t="s">
        <v>4230</v>
      </c>
      <c r="O351" s="1" t="s">
        <v>4279</v>
      </c>
      <c r="P351" s="1" t="s">
        <v>4232</v>
      </c>
      <c r="Q351" s="1" t="s">
        <v>4215</v>
      </c>
      <c r="R351" s="1" t="s">
        <v>4116</v>
      </c>
      <c r="S351" s="1" t="s">
        <v>4261</v>
      </c>
      <c r="T351" s="1" t="s">
        <v>37</v>
      </c>
      <c r="U351" s="1" t="s">
        <v>4073</v>
      </c>
      <c r="V351" s="1" t="s">
        <v>37</v>
      </c>
      <c r="W351" s="1" t="s">
        <v>37</v>
      </c>
      <c r="X351" s="1" t="s">
        <v>37</v>
      </c>
      <c r="Y351" s="1" t="s">
        <v>3973</v>
      </c>
      <c r="Z351" s="1" t="s">
        <v>37</v>
      </c>
    </row>
    <row r="352" spans="1:26">
      <c r="A352" s="1" t="s">
        <v>1441</v>
      </c>
      <c r="B352" s="1" t="s">
        <v>1442</v>
      </c>
      <c r="C352" s="1" t="s">
        <v>1443</v>
      </c>
      <c r="D352" s="1" t="s">
        <v>551</v>
      </c>
      <c r="E352" s="1" t="s">
        <v>1444</v>
      </c>
      <c r="F352" s="1" t="s">
        <v>31</v>
      </c>
      <c r="G352" s="1" t="s">
        <v>50</v>
      </c>
      <c r="H352" s="1" t="s">
        <v>40</v>
      </c>
      <c r="I352" s="1" t="s">
        <v>36</v>
      </c>
      <c r="J352" s="1" t="s">
        <v>56</v>
      </c>
      <c r="K352" s="1" t="s">
        <v>36</v>
      </c>
      <c r="L352" s="1" t="s">
        <v>37</v>
      </c>
      <c r="M352" s="1" t="s">
        <v>4090</v>
      </c>
      <c r="N352" s="1" t="s">
        <v>4203</v>
      </c>
      <c r="O352" s="1" t="s">
        <v>4058</v>
      </c>
      <c r="P352" s="1" t="s">
        <v>4023</v>
      </c>
      <c r="Q352" s="1" t="s">
        <v>4166</v>
      </c>
      <c r="R352" s="1" t="s">
        <v>4025</v>
      </c>
      <c r="S352" s="1" t="s">
        <v>4072</v>
      </c>
      <c r="T352" s="1" t="s">
        <v>37</v>
      </c>
      <c r="U352" s="1" t="s">
        <v>37</v>
      </c>
      <c r="V352" s="1" t="s">
        <v>37</v>
      </c>
      <c r="W352" s="1" t="s">
        <v>37</v>
      </c>
      <c r="X352" s="1" t="s">
        <v>37</v>
      </c>
      <c r="Y352" s="1" t="s">
        <v>37</v>
      </c>
      <c r="Z352" s="1" t="s">
        <v>37</v>
      </c>
    </row>
    <row r="353" spans="1:26">
      <c r="A353" s="1" t="s">
        <v>2347</v>
      </c>
      <c r="B353" s="1" t="s">
        <v>2348</v>
      </c>
      <c r="C353" s="1" t="s">
        <v>2349</v>
      </c>
      <c r="D353" s="1" t="s">
        <v>2350</v>
      </c>
      <c r="E353" s="1" t="s">
        <v>2351</v>
      </c>
      <c r="F353" s="1" t="s">
        <v>42</v>
      </c>
      <c r="G353" s="1" t="s">
        <v>50</v>
      </c>
      <c r="H353" s="1" t="s">
        <v>40</v>
      </c>
      <c r="I353" s="1" t="s">
        <v>34</v>
      </c>
      <c r="J353" s="1" t="s">
        <v>35</v>
      </c>
      <c r="K353" s="1"/>
      <c r="L353" s="1" t="s">
        <v>37</v>
      </c>
      <c r="M353" s="1" t="s">
        <v>4039</v>
      </c>
      <c r="N353" s="1" t="s">
        <v>4086</v>
      </c>
      <c r="O353" s="1" t="s">
        <v>4246</v>
      </c>
      <c r="P353" s="1" t="s">
        <v>4110</v>
      </c>
      <c r="Q353" s="1" t="s">
        <v>4136</v>
      </c>
      <c r="R353" s="1" t="s">
        <v>4094</v>
      </c>
      <c r="S353" s="1" t="s">
        <v>4259</v>
      </c>
      <c r="T353" s="1" t="s">
        <v>37</v>
      </c>
      <c r="U353" s="1" t="s">
        <v>37</v>
      </c>
      <c r="V353" s="1" t="s">
        <v>37</v>
      </c>
      <c r="W353" s="1" t="s">
        <v>37</v>
      </c>
      <c r="X353" s="1" t="s">
        <v>37</v>
      </c>
      <c r="Y353" s="1" t="s">
        <v>37</v>
      </c>
      <c r="Z353" s="1" t="s">
        <v>37</v>
      </c>
    </row>
    <row r="354" spans="1:26">
      <c r="A354" s="1" t="s">
        <v>1928</v>
      </c>
      <c r="B354" s="1" t="s">
        <v>1153</v>
      </c>
      <c r="C354" s="1" t="s">
        <v>337</v>
      </c>
      <c r="D354" s="1" t="s">
        <v>1929</v>
      </c>
      <c r="E354" s="1" t="s">
        <v>1646</v>
      </c>
      <c r="F354" s="1" t="s">
        <v>42</v>
      </c>
      <c r="G354" s="1" t="s">
        <v>50</v>
      </c>
      <c r="H354" s="1" t="s">
        <v>40</v>
      </c>
      <c r="I354" s="1" t="s">
        <v>36</v>
      </c>
      <c r="J354" s="1" t="s">
        <v>56</v>
      </c>
      <c r="K354" s="1" t="s">
        <v>36</v>
      </c>
      <c r="L354" s="1" t="s">
        <v>37</v>
      </c>
      <c r="M354" s="1" t="s">
        <v>4020</v>
      </c>
      <c r="N354" s="1" t="s">
        <v>4206</v>
      </c>
      <c r="O354" s="1" t="s">
        <v>4127</v>
      </c>
      <c r="P354" s="1" t="s">
        <v>4110</v>
      </c>
      <c r="Q354" s="1" t="s">
        <v>4133</v>
      </c>
      <c r="R354" s="1" t="s">
        <v>4094</v>
      </c>
      <c r="S354" s="1" t="s">
        <v>4231</v>
      </c>
      <c r="T354" s="1" t="s">
        <v>37</v>
      </c>
      <c r="U354" s="1" t="s">
        <v>37</v>
      </c>
      <c r="V354" s="1" t="s">
        <v>37</v>
      </c>
      <c r="W354" s="1" t="s">
        <v>37</v>
      </c>
      <c r="X354" s="1" t="s">
        <v>37</v>
      </c>
      <c r="Y354" s="1" t="s">
        <v>37</v>
      </c>
      <c r="Z354" s="1" t="s">
        <v>37</v>
      </c>
    </row>
    <row r="355" spans="1:26">
      <c r="A355" s="1" t="s">
        <v>2842</v>
      </c>
      <c r="B355" s="1" t="s">
        <v>2837</v>
      </c>
      <c r="C355" s="1" t="s">
        <v>330</v>
      </c>
      <c r="D355" s="1"/>
      <c r="E355" s="1" t="s">
        <v>435</v>
      </c>
      <c r="F355" s="1" t="s">
        <v>42</v>
      </c>
      <c r="G355" s="1" t="s">
        <v>50</v>
      </c>
      <c r="H355" s="1" t="s">
        <v>33</v>
      </c>
      <c r="I355" s="1" t="s">
        <v>34</v>
      </c>
      <c r="J355" s="1" t="s">
        <v>35</v>
      </c>
      <c r="K355" s="1"/>
      <c r="L355" s="1" t="s">
        <v>37</v>
      </c>
      <c r="M355" s="1" t="s">
        <v>4214</v>
      </c>
      <c r="N355" s="1" t="s">
        <v>4179</v>
      </c>
      <c r="O355" s="1" t="s">
        <v>4058</v>
      </c>
      <c r="P355" s="1" t="s">
        <v>4151</v>
      </c>
      <c r="Q355" s="1" t="s">
        <v>4379</v>
      </c>
      <c r="R355" s="1" t="s">
        <v>4018</v>
      </c>
      <c r="S355" s="1" t="s">
        <v>4259</v>
      </c>
      <c r="T355" s="1" t="s">
        <v>37</v>
      </c>
      <c r="U355" s="1" t="s">
        <v>37</v>
      </c>
      <c r="V355" s="1" t="s">
        <v>37</v>
      </c>
      <c r="W355" s="1" t="s">
        <v>37</v>
      </c>
      <c r="X355" s="1" t="s">
        <v>37</v>
      </c>
      <c r="Y355" s="1" t="s">
        <v>3973</v>
      </c>
      <c r="Z355" s="1" t="s">
        <v>37</v>
      </c>
    </row>
    <row r="356" spans="1:26">
      <c r="A356" s="1" t="s">
        <v>136</v>
      </c>
      <c r="B356" s="1" t="s">
        <v>137</v>
      </c>
      <c r="C356" s="1" t="s">
        <v>138</v>
      </c>
      <c r="D356" s="1" t="s">
        <v>139</v>
      </c>
      <c r="E356" s="1" t="s">
        <v>140</v>
      </c>
      <c r="F356" s="1" t="s">
        <v>31</v>
      </c>
      <c r="G356" s="1" t="s">
        <v>50</v>
      </c>
      <c r="H356" s="1" t="s">
        <v>33</v>
      </c>
      <c r="I356" s="1" t="s">
        <v>34</v>
      </c>
      <c r="J356" s="1" t="s">
        <v>35</v>
      </c>
      <c r="K356" s="1"/>
      <c r="L356" s="1" t="s">
        <v>37</v>
      </c>
      <c r="M356" s="1" t="s">
        <v>4090</v>
      </c>
      <c r="N356" s="1" t="s">
        <v>4067</v>
      </c>
      <c r="O356" s="1" t="s">
        <v>4127</v>
      </c>
      <c r="P356" s="1" t="s">
        <v>4104</v>
      </c>
      <c r="Q356" s="1" t="s">
        <v>4503</v>
      </c>
      <c r="R356" s="1" t="s">
        <v>4091</v>
      </c>
      <c r="S356" s="1" t="s">
        <v>4261</v>
      </c>
      <c r="T356" s="1" t="s">
        <v>37</v>
      </c>
      <c r="U356" s="1" t="s">
        <v>37</v>
      </c>
      <c r="V356" s="1" t="s">
        <v>37</v>
      </c>
      <c r="W356" s="1" t="s">
        <v>37</v>
      </c>
      <c r="X356" s="1" t="s">
        <v>37</v>
      </c>
      <c r="Y356" s="1" t="s">
        <v>37</v>
      </c>
      <c r="Z356" s="1" t="s">
        <v>37</v>
      </c>
    </row>
    <row r="357" spans="1:26">
      <c r="A357" s="1" t="s">
        <v>3417</v>
      </c>
      <c r="B357" s="1" t="s">
        <v>3418</v>
      </c>
      <c r="C357" s="1" t="s">
        <v>3419</v>
      </c>
      <c r="D357" s="1" t="s">
        <v>269</v>
      </c>
      <c r="E357" s="1" t="s">
        <v>3420</v>
      </c>
      <c r="F357" s="1" t="s">
        <v>42</v>
      </c>
      <c r="G357" s="1" t="s">
        <v>50</v>
      </c>
      <c r="H357" s="1" t="s">
        <v>40</v>
      </c>
      <c r="I357" s="1" t="s">
        <v>36</v>
      </c>
      <c r="J357" s="1" t="s">
        <v>56</v>
      </c>
      <c r="K357" s="1" t="s">
        <v>36</v>
      </c>
      <c r="L357" s="1" t="s">
        <v>37</v>
      </c>
      <c r="M357" s="1" t="s">
        <v>4101</v>
      </c>
      <c r="N357" s="1" t="s">
        <v>4028</v>
      </c>
      <c r="O357" s="1" t="s">
        <v>4127</v>
      </c>
      <c r="P357" s="1" t="s">
        <v>4388</v>
      </c>
      <c r="Q357" s="1" t="s">
        <v>4136</v>
      </c>
      <c r="R357" s="1" t="s">
        <v>4044</v>
      </c>
      <c r="S357" s="1" t="s">
        <v>4353</v>
      </c>
      <c r="T357" s="1" t="s">
        <v>37</v>
      </c>
      <c r="U357" s="1" t="s">
        <v>37</v>
      </c>
      <c r="V357" s="1" t="s">
        <v>37</v>
      </c>
      <c r="W357" s="1" t="s">
        <v>37</v>
      </c>
      <c r="X357" s="1" t="s">
        <v>37</v>
      </c>
      <c r="Y357" s="1" t="s">
        <v>37</v>
      </c>
      <c r="Z357" s="1" t="s">
        <v>37</v>
      </c>
    </row>
    <row r="358" spans="1:26">
      <c r="A358" s="1" t="s">
        <v>1756</v>
      </c>
      <c r="B358" s="1" t="s">
        <v>1757</v>
      </c>
      <c r="C358" s="1" t="s">
        <v>1758</v>
      </c>
      <c r="D358" s="1" t="s">
        <v>1082</v>
      </c>
      <c r="E358" s="1" t="s">
        <v>1759</v>
      </c>
      <c r="F358" s="1" t="s">
        <v>31</v>
      </c>
      <c r="G358" s="1" t="s">
        <v>50</v>
      </c>
      <c r="H358" s="1" t="s">
        <v>40</v>
      </c>
      <c r="I358" s="1" t="s">
        <v>36</v>
      </c>
      <c r="J358" s="1" t="s">
        <v>56</v>
      </c>
      <c r="K358" s="1" t="s">
        <v>36</v>
      </c>
      <c r="L358" s="1" t="s">
        <v>37</v>
      </c>
      <c r="M358" s="1" t="s">
        <v>4236</v>
      </c>
      <c r="N358" s="1" t="s">
        <v>4179</v>
      </c>
      <c r="O358" s="1" t="s">
        <v>4168</v>
      </c>
      <c r="P358" s="1" t="s">
        <v>4251</v>
      </c>
      <c r="Q358" s="1" t="s">
        <v>4043</v>
      </c>
      <c r="R358" s="1" t="s">
        <v>4308</v>
      </c>
      <c r="S358" s="1" t="s">
        <v>4038</v>
      </c>
      <c r="T358" s="1" t="s">
        <v>37</v>
      </c>
      <c r="U358" s="1" t="s">
        <v>37</v>
      </c>
      <c r="V358" s="1" t="s">
        <v>37</v>
      </c>
      <c r="W358" s="1" t="s">
        <v>37</v>
      </c>
      <c r="X358" s="1" t="s">
        <v>37</v>
      </c>
      <c r="Y358" s="1" t="s">
        <v>37</v>
      </c>
      <c r="Z358" s="1" t="s">
        <v>37</v>
      </c>
    </row>
    <row r="359" spans="1:26">
      <c r="A359" s="1" t="s">
        <v>3694</v>
      </c>
      <c r="B359" s="1" t="s">
        <v>3690</v>
      </c>
      <c r="C359" s="1" t="s">
        <v>1028</v>
      </c>
      <c r="D359" s="1" t="s">
        <v>3695</v>
      </c>
      <c r="E359" s="1" t="s">
        <v>1876</v>
      </c>
      <c r="F359" s="1" t="s">
        <v>31</v>
      </c>
      <c r="G359" s="1" t="s">
        <v>50</v>
      </c>
      <c r="H359" s="1" t="s">
        <v>33</v>
      </c>
      <c r="I359" s="1" t="s">
        <v>34</v>
      </c>
      <c r="J359" s="1" t="s">
        <v>35</v>
      </c>
      <c r="K359" s="1" t="s">
        <v>44</v>
      </c>
      <c r="L359" s="1" t="s">
        <v>37</v>
      </c>
      <c r="M359" s="1" t="s">
        <v>4167</v>
      </c>
      <c r="N359" s="1" t="s">
        <v>4179</v>
      </c>
      <c r="O359" s="1" t="s">
        <v>4172</v>
      </c>
      <c r="P359" s="1" t="s">
        <v>4232</v>
      </c>
      <c r="Q359" s="1" t="s">
        <v>4166</v>
      </c>
      <c r="R359" s="1" t="s">
        <v>4018</v>
      </c>
      <c r="S359" s="1" t="s">
        <v>4261</v>
      </c>
      <c r="T359" s="1" t="s">
        <v>37</v>
      </c>
      <c r="U359" s="1" t="s">
        <v>37</v>
      </c>
      <c r="V359" s="1" t="s">
        <v>37</v>
      </c>
      <c r="W359" s="1" t="s">
        <v>37</v>
      </c>
      <c r="X359" s="1" t="s">
        <v>37</v>
      </c>
      <c r="Y359" s="1" t="s">
        <v>37</v>
      </c>
      <c r="Z359" s="1" t="s">
        <v>37</v>
      </c>
    </row>
    <row r="360" spans="1:26">
      <c r="A360" s="1" t="s">
        <v>3769</v>
      </c>
      <c r="B360" s="1" t="s">
        <v>3767</v>
      </c>
      <c r="C360" s="1" t="s">
        <v>2247</v>
      </c>
      <c r="D360" s="1"/>
      <c r="E360" s="1" t="s">
        <v>3770</v>
      </c>
      <c r="F360" s="1" t="s">
        <v>31</v>
      </c>
      <c r="G360" s="1" t="s">
        <v>50</v>
      </c>
      <c r="H360" s="1" t="s">
        <v>33</v>
      </c>
      <c r="I360" s="1" t="s">
        <v>34</v>
      </c>
      <c r="J360" s="1" t="s">
        <v>35</v>
      </c>
      <c r="K360" s="1" t="s">
        <v>36</v>
      </c>
      <c r="L360" s="1" t="s">
        <v>37</v>
      </c>
      <c r="M360" s="1" t="s">
        <v>4214</v>
      </c>
      <c r="N360" s="1" t="s">
        <v>4092</v>
      </c>
      <c r="O360" s="1" t="s">
        <v>4168</v>
      </c>
      <c r="P360" s="1" t="s">
        <v>4048</v>
      </c>
      <c r="Q360" s="1" t="s">
        <v>4133</v>
      </c>
      <c r="R360" s="1" t="s">
        <v>4094</v>
      </c>
      <c r="S360" s="1" t="s">
        <v>4304</v>
      </c>
      <c r="T360" s="1" t="s">
        <v>37</v>
      </c>
      <c r="U360" s="1" t="s">
        <v>37</v>
      </c>
      <c r="V360" s="1" t="s">
        <v>3973</v>
      </c>
      <c r="W360" s="1" t="s">
        <v>37</v>
      </c>
      <c r="X360" s="1" t="s">
        <v>37</v>
      </c>
      <c r="Y360" s="1" t="s">
        <v>37</v>
      </c>
      <c r="Z360" s="1" t="s">
        <v>37</v>
      </c>
    </row>
    <row r="361" spans="1:26">
      <c r="A361" s="1" t="s">
        <v>3873</v>
      </c>
      <c r="B361" s="1" t="s">
        <v>3874</v>
      </c>
      <c r="C361" s="1" t="s">
        <v>3875</v>
      </c>
      <c r="D361" s="1" t="s">
        <v>3876</v>
      </c>
      <c r="E361" s="1" t="s">
        <v>304</v>
      </c>
      <c r="F361" s="1" t="s">
        <v>42</v>
      </c>
      <c r="G361" s="1" t="s">
        <v>50</v>
      </c>
      <c r="H361" s="1" t="s">
        <v>40</v>
      </c>
      <c r="I361" s="1" t="s">
        <v>36</v>
      </c>
      <c r="J361" s="1" t="s">
        <v>56</v>
      </c>
      <c r="K361" s="1" t="s">
        <v>36</v>
      </c>
      <c r="L361" s="1" t="s">
        <v>37</v>
      </c>
      <c r="M361" s="1" t="s">
        <v>4278</v>
      </c>
      <c r="N361" s="1" t="s">
        <v>4086</v>
      </c>
      <c r="O361" s="1" t="s">
        <v>4246</v>
      </c>
      <c r="P361" s="1" t="s">
        <v>4110</v>
      </c>
      <c r="Q361" s="1" t="s">
        <v>4136</v>
      </c>
      <c r="R361" s="1" t="s">
        <v>4094</v>
      </c>
      <c r="S361" s="1" t="s">
        <v>4259</v>
      </c>
      <c r="T361" s="1" t="s">
        <v>37</v>
      </c>
      <c r="U361" s="1" t="s">
        <v>37</v>
      </c>
      <c r="V361" s="1" t="s">
        <v>37</v>
      </c>
      <c r="W361" s="1" t="s">
        <v>37</v>
      </c>
      <c r="X361" s="1" t="s">
        <v>37</v>
      </c>
      <c r="Y361" s="1" t="s">
        <v>37</v>
      </c>
      <c r="Z361" s="1" t="s">
        <v>37</v>
      </c>
    </row>
    <row r="362" spans="1:26">
      <c r="A362" s="1" t="s">
        <v>779</v>
      </c>
      <c r="B362" s="1" t="s">
        <v>780</v>
      </c>
      <c r="C362" s="1" t="s">
        <v>781</v>
      </c>
      <c r="D362" s="1" t="s">
        <v>782</v>
      </c>
      <c r="E362" s="1" t="s">
        <v>783</v>
      </c>
      <c r="F362" s="1" t="s">
        <v>31</v>
      </c>
      <c r="G362" s="1" t="s">
        <v>50</v>
      </c>
      <c r="H362" s="1" t="s">
        <v>40</v>
      </c>
      <c r="I362" s="1" t="s">
        <v>34</v>
      </c>
      <c r="J362" s="1" t="s">
        <v>35</v>
      </c>
      <c r="K362" s="1"/>
      <c r="L362" s="1" t="s">
        <v>37</v>
      </c>
      <c r="M362" s="1" t="s">
        <v>4143</v>
      </c>
      <c r="N362" s="1" t="s">
        <v>4240</v>
      </c>
      <c r="O362" s="1" t="s">
        <v>4279</v>
      </c>
      <c r="P362" s="1" t="s">
        <v>4388</v>
      </c>
      <c r="Q362" s="1" t="s">
        <v>4215</v>
      </c>
      <c r="R362" s="1" t="s">
        <v>4030</v>
      </c>
      <c r="S362" s="1" t="s">
        <v>4059</v>
      </c>
      <c r="T362" s="1" t="s">
        <v>37</v>
      </c>
      <c r="U362" s="1" t="s">
        <v>37</v>
      </c>
      <c r="V362" s="1" t="s">
        <v>37</v>
      </c>
      <c r="W362" s="1" t="s">
        <v>37</v>
      </c>
      <c r="X362" s="1" t="s">
        <v>37</v>
      </c>
      <c r="Y362" s="1" t="s">
        <v>37</v>
      </c>
      <c r="Z362" s="1" t="s">
        <v>37</v>
      </c>
    </row>
    <row r="363" spans="1:26">
      <c r="A363" s="1" t="s">
        <v>1647</v>
      </c>
      <c r="B363" s="1" t="s">
        <v>1645</v>
      </c>
      <c r="C363" s="1" t="s">
        <v>1648</v>
      </c>
      <c r="D363" s="1" t="s">
        <v>1649</v>
      </c>
      <c r="E363" s="1" t="s">
        <v>1650</v>
      </c>
      <c r="F363" s="1" t="s">
        <v>42</v>
      </c>
      <c r="G363" s="1" t="s">
        <v>50</v>
      </c>
      <c r="H363" s="1" t="s">
        <v>40</v>
      </c>
      <c r="I363" s="1" t="s">
        <v>34</v>
      </c>
      <c r="J363" s="1" t="s">
        <v>35</v>
      </c>
      <c r="K363" s="1"/>
      <c r="L363" s="1" t="s">
        <v>37</v>
      </c>
      <c r="M363" s="1" t="s">
        <v>4167</v>
      </c>
      <c r="N363" s="1" t="s">
        <v>4206</v>
      </c>
      <c r="O363" s="1" t="s">
        <v>4168</v>
      </c>
      <c r="P363" s="1" t="s">
        <v>4204</v>
      </c>
      <c r="Q363" s="1" t="s">
        <v>4313</v>
      </c>
      <c r="R363" s="1" t="s">
        <v>4170</v>
      </c>
      <c r="S363" s="1" t="s">
        <v>4171</v>
      </c>
      <c r="T363" s="1" t="s">
        <v>37</v>
      </c>
      <c r="U363" s="1" t="s">
        <v>4073</v>
      </c>
      <c r="V363" s="1" t="s">
        <v>37</v>
      </c>
      <c r="W363" s="1" t="s">
        <v>37</v>
      </c>
      <c r="X363" s="1" t="s">
        <v>37</v>
      </c>
      <c r="Y363" s="1" t="s">
        <v>37</v>
      </c>
      <c r="Z363" s="1" t="s">
        <v>37</v>
      </c>
    </row>
    <row r="364" spans="1:26">
      <c r="A364" s="1" t="s">
        <v>4624</v>
      </c>
      <c r="B364" s="1" t="s">
        <v>4625</v>
      </c>
      <c r="C364" s="1" t="s">
        <v>66</v>
      </c>
      <c r="D364" s="1" t="s">
        <v>4626</v>
      </c>
      <c r="E364" s="1" t="s">
        <v>280</v>
      </c>
      <c r="F364" s="1" t="s">
        <v>31</v>
      </c>
      <c r="G364" s="1" t="s">
        <v>50</v>
      </c>
      <c r="H364" s="1" t="s">
        <v>33</v>
      </c>
      <c r="I364" s="1" t="s">
        <v>34</v>
      </c>
      <c r="J364" s="1" t="s">
        <v>35</v>
      </c>
      <c r="K364" s="1" t="s">
        <v>36</v>
      </c>
      <c r="L364" s="1" t="s">
        <v>37</v>
      </c>
      <c r="M364" s="1" t="s">
        <v>37</v>
      </c>
      <c r="N364" s="1" t="s">
        <v>37</v>
      </c>
      <c r="O364" s="1" t="s">
        <v>37</v>
      </c>
      <c r="P364" s="1" t="s">
        <v>37</v>
      </c>
      <c r="Q364" s="1" t="s">
        <v>37</v>
      </c>
      <c r="R364" s="1" t="s">
        <v>4285</v>
      </c>
      <c r="S364" s="1" t="s">
        <v>4286</v>
      </c>
      <c r="T364" s="1" t="s">
        <v>37</v>
      </c>
      <c r="U364" s="1" t="s">
        <v>37</v>
      </c>
      <c r="V364" s="1" t="s">
        <v>37</v>
      </c>
      <c r="W364" s="1" t="s">
        <v>37</v>
      </c>
      <c r="X364" s="1" t="s">
        <v>37</v>
      </c>
      <c r="Y364" s="1" t="s">
        <v>37</v>
      </c>
      <c r="Z364" s="1" t="s">
        <v>37</v>
      </c>
    </row>
    <row r="365" spans="1:26">
      <c r="A365" s="1" t="s">
        <v>3457</v>
      </c>
      <c r="B365" s="1" t="s">
        <v>3455</v>
      </c>
      <c r="C365" s="1" t="s">
        <v>3458</v>
      </c>
      <c r="D365" s="1"/>
      <c r="E365" s="1" t="s">
        <v>3459</v>
      </c>
      <c r="F365" s="1" t="s">
        <v>31</v>
      </c>
      <c r="G365" s="1" t="s">
        <v>50</v>
      </c>
      <c r="H365" s="1" t="s">
        <v>33</v>
      </c>
      <c r="I365" s="1" t="s">
        <v>57</v>
      </c>
      <c r="J365" s="1" t="s">
        <v>56</v>
      </c>
      <c r="K365" s="1" t="s">
        <v>57</v>
      </c>
      <c r="L365" s="1" t="s">
        <v>37</v>
      </c>
      <c r="M365" s="1" t="s">
        <v>4108</v>
      </c>
      <c r="N365" s="1" t="s">
        <v>4203</v>
      </c>
      <c r="O365" s="1" t="s">
        <v>4213</v>
      </c>
      <c r="P365" s="1" t="s">
        <v>4184</v>
      </c>
      <c r="Q365" s="1" t="s">
        <v>4218</v>
      </c>
      <c r="R365" s="1" t="s">
        <v>4285</v>
      </c>
      <c r="S365" s="1" t="s">
        <v>4286</v>
      </c>
      <c r="T365" s="1" t="s">
        <v>37</v>
      </c>
      <c r="U365" s="1" t="s">
        <v>37</v>
      </c>
      <c r="V365" s="1" t="s">
        <v>37</v>
      </c>
      <c r="W365" s="1" t="s">
        <v>37</v>
      </c>
      <c r="X365" s="1" t="s">
        <v>37</v>
      </c>
      <c r="Y365" s="1" t="s">
        <v>37</v>
      </c>
      <c r="Z365" s="1" t="s">
        <v>37</v>
      </c>
    </row>
    <row r="366" spans="1:26">
      <c r="A366" s="1" t="s">
        <v>107</v>
      </c>
      <c r="B366" s="1" t="s">
        <v>104</v>
      </c>
      <c r="C366" s="1" t="s">
        <v>108</v>
      </c>
      <c r="D366" s="1" t="s">
        <v>109</v>
      </c>
      <c r="E366" s="1" t="s">
        <v>110</v>
      </c>
      <c r="F366" s="1" t="s">
        <v>42</v>
      </c>
      <c r="G366" s="1" t="s">
        <v>50</v>
      </c>
      <c r="H366" s="1" t="s">
        <v>40</v>
      </c>
      <c r="I366" s="1" t="s">
        <v>36</v>
      </c>
      <c r="J366" s="1" t="s">
        <v>35</v>
      </c>
      <c r="K366" s="1" t="s">
        <v>36</v>
      </c>
      <c r="L366" s="1" t="s">
        <v>37</v>
      </c>
      <c r="M366" s="1" t="s">
        <v>4090</v>
      </c>
      <c r="N366" s="1" t="s">
        <v>4021</v>
      </c>
      <c r="O366" s="1" t="s">
        <v>4058</v>
      </c>
      <c r="P366" s="1" t="s">
        <v>4035</v>
      </c>
      <c r="Q366" s="1" t="s">
        <v>4379</v>
      </c>
      <c r="R366" s="1" t="s">
        <v>4091</v>
      </c>
      <c r="S366" s="1" t="s">
        <v>4059</v>
      </c>
      <c r="T366" s="1" t="s">
        <v>37</v>
      </c>
      <c r="U366" s="1" t="s">
        <v>37</v>
      </c>
      <c r="V366" s="1" t="s">
        <v>37</v>
      </c>
      <c r="W366" s="1" t="s">
        <v>37</v>
      </c>
      <c r="X366" s="1" t="s">
        <v>37</v>
      </c>
      <c r="Y366" s="1" t="s">
        <v>37</v>
      </c>
      <c r="Z366" s="1" t="s">
        <v>37</v>
      </c>
    </row>
    <row r="367" spans="1:26">
      <c r="A367" s="1" t="s">
        <v>1951</v>
      </c>
      <c r="B367" s="1" t="s">
        <v>1952</v>
      </c>
      <c r="C367" s="1" t="s">
        <v>1953</v>
      </c>
      <c r="D367" s="1" t="s">
        <v>830</v>
      </c>
      <c r="E367" s="1" t="s">
        <v>1954</v>
      </c>
      <c r="F367" s="1" t="s">
        <v>42</v>
      </c>
      <c r="G367" s="1" t="s">
        <v>50</v>
      </c>
      <c r="H367" s="1" t="s">
        <v>40</v>
      </c>
      <c r="I367" s="1" t="s">
        <v>36</v>
      </c>
      <c r="J367" s="1" t="s">
        <v>35</v>
      </c>
      <c r="K367" s="1" t="s">
        <v>36</v>
      </c>
      <c r="L367" s="1" t="s">
        <v>37</v>
      </c>
      <c r="M367" s="1" t="s">
        <v>4212</v>
      </c>
      <c r="N367" s="1" t="s">
        <v>4086</v>
      </c>
      <c r="O367" s="1" t="s">
        <v>4127</v>
      </c>
      <c r="P367" s="1" t="s">
        <v>4110</v>
      </c>
      <c r="Q367" s="1" t="s">
        <v>4024</v>
      </c>
      <c r="R367" s="1" t="s">
        <v>4091</v>
      </c>
      <c r="S367" s="1" t="s">
        <v>4065</v>
      </c>
      <c r="T367" s="1" t="s">
        <v>37</v>
      </c>
      <c r="U367" s="1" t="s">
        <v>37</v>
      </c>
      <c r="V367" s="1" t="s">
        <v>37</v>
      </c>
      <c r="W367" s="1" t="s">
        <v>37</v>
      </c>
      <c r="X367" s="1" t="s">
        <v>37</v>
      </c>
      <c r="Y367" s="1" t="s">
        <v>37</v>
      </c>
      <c r="Z367" s="1" t="s">
        <v>37</v>
      </c>
    </row>
    <row r="368" spans="1:26">
      <c r="A368" s="1" t="s">
        <v>678</v>
      </c>
      <c r="B368" s="1" t="s">
        <v>679</v>
      </c>
      <c r="C368" s="1" t="s">
        <v>410</v>
      </c>
      <c r="D368" s="1" t="s">
        <v>117</v>
      </c>
      <c r="E368" s="1" t="s">
        <v>680</v>
      </c>
      <c r="F368" s="1" t="s">
        <v>31</v>
      </c>
      <c r="G368" s="1" t="s">
        <v>50</v>
      </c>
      <c r="H368" s="1" t="s">
        <v>40</v>
      </c>
      <c r="I368" s="1" t="s">
        <v>36</v>
      </c>
      <c r="J368" s="1" t="s">
        <v>56</v>
      </c>
      <c r="K368" s="1" t="s">
        <v>36</v>
      </c>
      <c r="L368" s="1" t="s">
        <v>37</v>
      </c>
      <c r="M368" s="1" t="s">
        <v>4039</v>
      </c>
      <c r="N368" s="1" t="s">
        <v>4028</v>
      </c>
      <c r="O368" s="1" t="s">
        <v>4168</v>
      </c>
      <c r="P368" s="1" t="s">
        <v>4087</v>
      </c>
      <c r="Q368" s="1" t="s">
        <v>4215</v>
      </c>
      <c r="R368" s="1" t="s">
        <v>4125</v>
      </c>
      <c r="S368" s="1" t="s">
        <v>4171</v>
      </c>
      <c r="T368" s="1" t="s">
        <v>37</v>
      </c>
      <c r="U368" s="1" t="s">
        <v>37</v>
      </c>
      <c r="V368" s="1" t="s">
        <v>37</v>
      </c>
      <c r="W368" s="1" t="s">
        <v>37</v>
      </c>
      <c r="X368" s="1" t="s">
        <v>37</v>
      </c>
      <c r="Y368" s="1" t="s">
        <v>37</v>
      </c>
      <c r="Z368" s="1" t="s">
        <v>37</v>
      </c>
    </row>
    <row r="369" spans="1:26">
      <c r="A369" s="1" t="s">
        <v>1011</v>
      </c>
      <c r="B369" s="1" t="s">
        <v>1007</v>
      </c>
      <c r="C369" s="1" t="s">
        <v>179</v>
      </c>
      <c r="D369" s="1" t="s">
        <v>754</v>
      </c>
      <c r="E369" s="1" t="s">
        <v>1012</v>
      </c>
      <c r="F369" s="1" t="s">
        <v>42</v>
      </c>
      <c r="G369" s="1" t="s">
        <v>50</v>
      </c>
      <c r="H369" s="1" t="s">
        <v>40</v>
      </c>
      <c r="I369" s="1" t="s">
        <v>34</v>
      </c>
      <c r="J369" s="1" t="s">
        <v>35</v>
      </c>
      <c r="K369" s="1" t="s">
        <v>44</v>
      </c>
      <c r="L369" s="1" t="s">
        <v>37</v>
      </c>
      <c r="M369" s="1" t="s">
        <v>4212</v>
      </c>
      <c r="N369" s="1" t="s">
        <v>4179</v>
      </c>
      <c r="O369" s="1" t="s">
        <v>4213</v>
      </c>
      <c r="P369" s="1" t="s">
        <v>4016</v>
      </c>
      <c r="Q369" s="1" t="s">
        <v>4198</v>
      </c>
      <c r="R369" s="1" t="s">
        <v>4079</v>
      </c>
      <c r="S369" s="1" t="s">
        <v>4259</v>
      </c>
      <c r="T369" s="1" t="s">
        <v>4178</v>
      </c>
      <c r="U369" s="1" t="s">
        <v>37</v>
      </c>
      <c r="V369" s="1" t="s">
        <v>37</v>
      </c>
      <c r="W369" s="1" t="s">
        <v>37</v>
      </c>
      <c r="X369" s="1" t="s">
        <v>37</v>
      </c>
      <c r="Y369" s="1" t="s">
        <v>37</v>
      </c>
      <c r="Z369" s="1" t="s">
        <v>37</v>
      </c>
    </row>
    <row r="370" spans="1:26">
      <c r="A370" s="1" t="s">
        <v>745</v>
      </c>
      <c r="B370" s="1" t="s">
        <v>746</v>
      </c>
      <c r="C370" s="1" t="s">
        <v>747</v>
      </c>
      <c r="D370" s="1" t="s">
        <v>748</v>
      </c>
      <c r="E370" s="1" t="s">
        <v>749</v>
      </c>
      <c r="F370" s="1" t="s">
        <v>31</v>
      </c>
      <c r="G370" s="1" t="s">
        <v>50</v>
      </c>
      <c r="H370" s="1" t="s">
        <v>33</v>
      </c>
      <c r="I370" s="1" t="s">
        <v>34</v>
      </c>
      <c r="J370" s="1" t="s">
        <v>35</v>
      </c>
      <c r="K370" s="1" t="s">
        <v>44</v>
      </c>
      <c r="L370" s="1" t="s">
        <v>37</v>
      </c>
      <c r="M370" s="1" t="s">
        <v>4090</v>
      </c>
      <c r="N370" s="1" t="s">
        <v>4028</v>
      </c>
      <c r="O370" s="1" t="s">
        <v>4058</v>
      </c>
      <c r="P370" s="1" t="s">
        <v>4023</v>
      </c>
      <c r="Q370" s="1" t="s">
        <v>4202</v>
      </c>
      <c r="R370" s="1" t="s">
        <v>4386</v>
      </c>
      <c r="S370" s="1" t="s">
        <v>4304</v>
      </c>
      <c r="T370" s="1" t="s">
        <v>37</v>
      </c>
      <c r="U370" s="1" t="s">
        <v>37</v>
      </c>
      <c r="V370" s="1" t="s">
        <v>3973</v>
      </c>
      <c r="W370" s="1" t="s">
        <v>37</v>
      </c>
      <c r="X370" s="1" t="s">
        <v>37</v>
      </c>
      <c r="Y370" s="1" t="s">
        <v>37</v>
      </c>
      <c r="Z370" s="1" t="s">
        <v>37</v>
      </c>
    </row>
    <row r="371" spans="1:26">
      <c r="A371" s="1" t="s">
        <v>4255</v>
      </c>
      <c r="B371" s="1" t="s">
        <v>4256</v>
      </c>
      <c r="C371" s="1" t="s">
        <v>665</v>
      </c>
      <c r="D371" s="1" t="s">
        <v>4257</v>
      </c>
      <c r="E371" s="1" t="s">
        <v>4258</v>
      </c>
      <c r="F371" s="1" t="s">
        <v>42</v>
      </c>
      <c r="G371" s="1" t="s">
        <v>50</v>
      </c>
      <c r="H371" s="1" t="s">
        <v>40</v>
      </c>
      <c r="I371" s="1" t="s">
        <v>36</v>
      </c>
      <c r="J371" s="1" t="s">
        <v>56</v>
      </c>
      <c r="K371" s="1" t="s">
        <v>36</v>
      </c>
      <c r="L371" s="1" t="s">
        <v>37</v>
      </c>
      <c r="M371" s="1" t="s">
        <v>4212</v>
      </c>
      <c r="N371" s="1" t="s">
        <v>4021</v>
      </c>
      <c r="O371" s="1" t="s">
        <v>4127</v>
      </c>
      <c r="P371" s="1" t="s">
        <v>4135</v>
      </c>
      <c r="Q371" s="1" t="s">
        <v>4105</v>
      </c>
      <c r="R371" s="1" t="s">
        <v>4125</v>
      </c>
      <c r="S371" s="1" t="s">
        <v>4171</v>
      </c>
      <c r="T371" s="1" t="s">
        <v>37</v>
      </c>
      <c r="U371" s="1" t="s">
        <v>4073</v>
      </c>
      <c r="V371" s="1" t="s">
        <v>37</v>
      </c>
      <c r="W371" s="1" t="s">
        <v>37</v>
      </c>
      <c r="X371" s="1" t="s">
        <v>37</v>
      </c>
      <c r="Y371" s="1" t="s">
        <v>37</v>
      </c>
      <c r="Z371" s="1" t="s">
        <v>37</v>
      </c>
    </row>
    <row r="372" spans="1:26">
      <c r="A372" s="1" t="s">
        <v>2890</v>
      </c>
      <c r="B372" s="1" t="s">
        <v>2891</v>
      </c>
      <c r="C372" s="1" t="s">
        <v>2892</v>
      </c>
      <c r="D372" s="1"/>
      <c r="E372" s="1" t="s">
        <v>494</v>
      </c>
      <c r="F372" s="1" t="s">
        <v>42</v>
      </c>
      <c r="G372" s="1" t="s">
        <v>50</v>
      </c>
      <c r="H372" s="1" t="s">
        <v>55</v>
      </c>
      <c r="I372" s="1" t="s">
        <v>34</v>
      </c>
      <c r="J372" s="1" t="s">
        <v>35</v>
      </c>
      <c r="K372" s="1" t="s">
        <v>36</v>
      </c>
      <c r="L372" s="1" t="s">
        <v>37</v>
      </c>
      <c r="M372" s="1" t="s">
        <v>4167</v>
      </c>
      <c r="N372" s="1" t="s">
        <v>4288</v>
      </c>
      <c r="O372" s="1" t="s">
        <v>4518</v>
      </c>
      <c r="P372" s="1" t="s">
        <v>4023</v>
      </c>
      <c r="Q372" s="1" t="s">
        <v>4379</v>
      </c>
      <c r="R372" s="1" t="s">
        <v>4037</v>
      </c>
      <c r="S372" s="1" t="s">
        <v>4059</v>
      </c>
      <c r="T372" s="1" t="s">
        <v>37</v>
      </c>
      <c r="U372" s="1" t="s">
        <v>37</v>
      </c>
      <c r="V372" s="1" t="s">
        <v>37</v>
      </c>
      <c r="W372" s="1" t="s">
        <v>3973</v>
      </c>
      <c r="X372" s="1" t="s">
        <v>37</v>
      </c>
      <c r="Y372" s="1" t="s">
        <v>37</v>
      </c>
      <c r="Z372" s="1" t="s">
        <v>37</v>
      </c>
    </row>
    <row r="373" spans="1:26">
      <c r="A373" s="1" t="s">
        <v>2523</v>
      </c>
      <c r="B373" s="1" t="s">
        <v>1043</v>
      </c>
      <c r="C373" s="1" t="s">
        <v>2524</v>
      </c>
      <c r="D373" s="1"/>
      <c r="E373" s="1" t="s">
        <v>2525</v>
      </c>
      <c r="F373" s="1" t="s">
        <v>42</v>
      </c>
      <c r="G373" s="1" t="s">
        <v>50</v>
      </c>
      <c r="H373" s="1" t="s">
        <v>33</v>
      </c>
      <c r="I373" s="1" t="s">
        <v>34</v>
      </c>
      <c r="J373" s="1" t="s">
        <v>35</v>
      </c>
      <c r="K373" s="1"/>
      <c r="L373" s="1" t="s">
        <v>37</v>
      </c>
      <c r="M373" s="1" t="s">
        <v>4284</v>
      </c>
      <c r="N373" s="1" t="s">
        <v>4179</v>
      </c>
      <c r="O373" s="1" t="s">
        <v>4250</v>
      </c>
      <c r="P373" s="1" t="s">
        <v>4069</v>
      </c>
      <c r="Q373" s="1" t="s">
        <v>4346</v>
      </c>
      <c r="R373" s="1" t="s">
        <v>4308</v>
      </c>
      <c r="S373" s="1" t="s">
        <v>4304</v>
      </c>
      <c r="T373" s="1" t="s">
        <v>37</v>
      </c>
      <c r="U373" s="1" t="s">
        <v>37</v>
      </c>
      <c r="V373" s="1" t="s">
        <v>3973</v>
      </c>
      <c r="W373" s="1" t="s">
        <v>37</v>
      </c>
      <c r="X373" s="1" t="s">
        <v>37</v>
      </c>
      <c r="Y373" s="1" t="s">
        <v>37</v>
      </c>
      <c r="Z373" s="1" t="s">
        <v>37</v>
      </c>
    </row>
    <row r="374" spans="1:26">
      <c r="A374" s="1" t="s">
        <v>1985</v>
      </c>
      <c r="B374" s="1" t="s">
        <v>466</v>
      </c>
      <c r="C374" s="1" t="s">
        <v>168</v>
      </c>
      <c r="D374" s="1" t="s">
        <v>1986</v>
      </c>
      <c r="E374" s="1" t="s">
        <v>1746</v>
      </c>
      <c r="F374" s="1" t="s">
        <v>42</v>
      </c>
      <c r="G374" s="1" t="s">
        <v>50</v>
      </c>
      <c r="H374" s="1" t="s">
        <v>33</v>
      </c>
      <c r="I374" s="1" t="s">
        <v>34</v>
      </c>
      <c r="J374" s="1" t="s">
        <v>35</v>
      </c>
      <c r="K374" s="1"/>
      <c r="L374" s="1" t="s">
        <v>37</v>
      </c>
      <c r="M374" s="1" t="s">
        <v>4101</v>
      </c>
      <c r="N374" s="1" t="s">
        <v>4230</v>
      </c>
      <c r="O374" s="1" t="s">
        <v>4123</v>
      </c>
      <c r="P374" s="1" t="s">
        <v>4104</v>
      </c>
      <c r="Q374" s="1" t="s">
        <v>4105</v>
      </c>
      <c r="R374" s="1" t="s">
        <v>4030</v>
      </c>
      <c r="S374" s="1" t="s">
        <v>4261</v>
      </c>
      <c r="T374" s="1" t="s">
        <v>37</v>
      </c>
      <c r="U374" s="1" t="s">
        <v>4073</v>
      </c>
      <c r="V374" s="1" t="s">
        <v>37</v>
      </c>
      <c r="W374" s="1" t="s">
        <v>37</v>
      </c>
      <c r="X374" s="1" t="s">
        <v>37</v>
      </c>
      <c r="Y374" s="1" t="s">
        <v>37</v>
      </c>
      <c r="Z374" s="1" t="s">
        <v>37</v>
      </c>
    </row>
    <row r="375" spans="1:26">
      <c r="A375" s="1" t="s">
        <v>1632</v>
      </c>
      <c r="B375" s="1" t="s">
        <v>1625</v>
      </c>
      <c r="C375" s="1" t="s">
        <v>1633</v>
      </c>
      <c r="D375" s="1" t="s">
        <v>247</v>
      </c>
      <c r="E375" s="1" t="s">
        <v>1634</v>
      </c>
      <c r="F375" s="1" t="s">
        <v>31</v>
      </c>
      <c r="G375" s="1" t="s">
        <v>50</v>
      </c>
      <c r="H375" s="1" t="s">
        <v>40</v>
      </c>
      <c r="I375" s="1" t="s">
        <v>34</v>
      </c>
      <c r="J375" s="1" t="s">
        <v>35</v>
      </c>
      <c r="K375" s="1"/>
      <c r="L375" s="1" t="s">
        <v>37</v>
      </c>
      <c r="M375" s="1" t="s">
        <v>4020</v>
      </c>
      <c r="N375" s="1" t="s">
        <v>4240</v>
      </c>
      <c r="O375" s="1" t="s">
        <v>4331</v>
      </c>
      <c r="P375" s="1" t="s">
        <v>4023</v>
      </c>
      <c r="Q375" s="1" t="s">
        <v>4136</v>
      </c>
      <c r="R375" s="1" t="s">
        <v>4308</v>
      </c>
      <c r="S375" s="1" t="s">
        <v>4304</v>
      </c>
      <c r="T375" s="1" t="s">
        <v>37</v>
      </c>
      <c r="U375" s="1" t="s">
        <v>37</v>
      </c>
      <c r="V375" s="1" t="s">
        <v>3973</v>
      </c>
      <c r="W375" s="1" t="s">
        <v>37</v>
      </c>
      <c r="X375" s="1" t="s">
        <v>37</v>
      </c>
      <c r="Y375" s="1" t="s">
        <v>37</v>
      </c>
      <c r="Z375" s="1" t="s">
        <v>37</v>
      </c>
    </row>
    <row r="376" spans="1:26">
      <c r="A376" s="1" t="s">
        <v>4530</v>
      </c>
      <c r="B376" s="1" t="s">
        <v>4531</v>
      </c>
      <c r="C376" s="1" t="s">
        <v>3535</v>
      </c>
      <c r="D376" s="1" t="s">
        <v>3357</v>
      </c>
      <c r="E376" s="1" t="s">
        <v>1661</v>
      </c>
      <c r="F376" s="1" t="s">
        <v>31</v>
      </c>
      <c r="G376" s="1" t="s">
        <v>50</v>
      </c>
      <c r="H376" s="1" t="s">
        <v>33</v>
      </c>
      <c r="I376" s="1" t="s">
        <v>34</v>
      </c>
      <c r="J376" s="1" t="s">
        <v>35</v>
      </c>
      <c r="K376" s="1" t="s">
        <v>44</v>
      </c>
      <c r="L376" s="1" t="s">
        <v>37</v>
      </c>
      <c r="M376" s="1" t="s">
        <v>37</v>
      </c>
      <c r="N376" s="1" t="s">
        <v>37</v>
      </c>
      <c r="O376" s="1" t="s">
        <v>37</v>
      </c>
      <c r="P376" s="1" t="s">
        <v>37</v>
      </c>
      <c r="Q376" s="1" t="s">
        <v>4429</v>
      </c>
      <c r="R376" s="1" t="s">
        <v>37</v>
      </c>
      <c r="S376" s="1" t="s">
        <v>37</v>
      </c>
      <c r="T376" s="1" t="s">
        <v>37</v>
      </c>
      <c r="U376" s="1" t="s">
        <v>37</v>
      </c>
      <c r="V376" s="1" t="s">
        <v>37</v>
      </c>
      <c r="W376" s="1" t="s">
        <v>37</v>
      </c>
      <c r="X376" s="1" t="s">
        <v>37</v>
      </c>
      <c r="Y376" s="1" t="s">
        <v>37</v>
      </c>
      <c r="Z376" s="1" t="s">
        <v>37</v>
      </c>
    </row>
    <row r="377" spans="1:26">
      <c r="A377" s="1" t="s">
        <v>1982</v>
      </c>
      <c r="B377" s="1" t="s">
        <v>1980</v>
      </c>
      <c r="C377" s="1" t="s">
        <v>1983</v>
      </c>
      <c r="D377" s="1" t="s">
        <v>160</v>
      </c>
      <c r="E377" s="1" t="s">
        <v>1984</v>
      </c>
      <c r="F377" s="1" t="s">
        <v>42</v>
      </c>
      <c r="G377" s="1" t="s">
        <v>50</v>
      </c>
      <c r="H377" s="1" t="s">
        <v>40</v>
      </c>
      <c r="I377" s="1" t="s">
        <v>36</v>
      </c>
      <c r="J377" s="1" t="s">
        <v>56</v>
      </c>
      <c r="K377" s="1" t="s">
        <v>36</v>
      </c>
      <c r="L377" s="1" t="s">
        <v>37</v>
      </c>
      <c r="M377" s="1" t="s">
        <v>4039</v>
      </c>
      <c r="N377" s="1" t="s">
        <v>4179</v>
      </c>
      <c r="O377" s="1" t="s">
        <v>4270</v>
      </c>
      <c r="P377" s="1" t="s">
        <v>4388</v>
      </c>
      <c r="Q377" s="1" t="s">
        <v>4093</v>
      </c>
      <c r="R377" s="1" t="s">
        <v>4170</v>
      </c>
      <c r="S377" s="1" t="s">
        <v>4397</v>
      </c>
      <c r="T377" s="1" t="s">
        <v>37</v>
      </c>
      <c r="U377" s="1" t="s">
        <v>37</v>
      </c>
      <c r="V377" s="1" t="s">
        <v>37</v>
      </c>
      <c r="W377" s="1" t="s">
        <v>37</v>
      </c>
      <c r="X377" s="1" t="s">
        <v>37</v>
      </c>
      <c r="Y377" s="1" t="s">
        <v>37</v>
      </c>
      <c r="Z377" s="1" t="s">
        <v>37</v>
      </c>
    </row>
    <row r="378" spans="1:26">
      <c r="A378" s="1" t="s">
        <v>1523</v>
      </c>
      <c r="B378" s="1" t="s">
        <v>1488</v>
      </c>
      <c r="C378" s="1" t="s">
        <v>1524</v>
      </c>
      <c r="D378" s="1" t="s">
        <v>1525</v>
      </c>
      <c r="E378" s="1" t="s">
        <v>1526</v>
      </c>
      <c r="F378" s="1" t="s">
        <v>42</v>
      </c>
      <c r="G378" s="1" t="s">
        <v>50</v>
      </c>
      <c r="H378" s="1" t="s">
        <v>40</v>
      </c>
      <c r="I378" s="1" t="s">
        <v>34</v>
      </c>
      <c r="J378" s="1" t="s">
        <v>35</v>
      </c>
      <c r="K378" s="1" t="s">
        <v>44</v>
      </c>
      <c r="L378" s="1" t="s">
        <v>37</v>
      </c>
      <c r="M378" s="1" t="s">
        <v>4212</v>
      </c>
      <c r="N378" s="1" t="s">
        <v>4253</v>
      </c>
      <c r="O378" s="1" t="s">
        <v>4058</v>
      </c>
      <c r="P378" s="1" t="s">
        <v>4184</v>
      </c>
      <c r="Q378" s="1" t="s">
        <v>4218</v>
      </c>
      <c r="R378" s="1" t="s">
        <v>4170</v>
      </c>
      <c r="S378" s="1" t="s">
        <v>4072</v>
      </c>
      <c r="T378" s="1" t="s">
        <v>37</v>
      </c>
      <c r="U378" s="1" t="s">
        <v>37</v>
      </c>
      <c r="V378" s="1" t="s">
        <v>37</v>
      </c>
      <c r="W378" s="1" t="s">
        <v>37</v>
      </c>
      <c r="X378" s="1" t="s">
        <v>37</v>
      </c>
      <c r="Y378" s="1" t="s">
        <v>37</v>
      </c>
      <c r="Z378" s="1" t="s">
        <v>37</v>
      </c>
    </row>
    <row r="379" spans="1:26">
      <c r="A379" s="1" t="s">
        <v>1449</v>
      </c>
      <c r="B379" s="1" t="s">
        <v>1450</v>
      </c>
      <c r="C379" s="1" t="s">
        <v>1451</v>
      </c>
      <c r="D379" s="1" t="s">
        <v>117</v>
      </c>
      <c r="E379" s="1" t="s">
        <v>1452</v>
      </c>
      <c r="F379" s="1" t="s">
        <v>31</v>
      </c>
      <c r="G379" s="1" t="s">
        <v>63</v>
      </c>
      <c r="H379" s="1" t="s">
        <v>40</v>
      </c>
      <c r="I379" s="1" t="s">
        <v>36</v>
      </c>
      <c r="J379" s="1" t="s">
        <v>56</v>
      </c>
      <c r="K379" s="1" t="s">
        <v>36</v>
      </c>
      <c r="L379" s="1" t="s">
        <v>37</v>
      </c>
      <c r="M379" s="1" t="s">
        <v>4165</v>
      </c>
      <c r="N379" s="1" t="s">
        <v>4046</v>
      </c>
      <c r="O379" s="1" t="s">
        <v>4041</v>
      </c>
      <c r="P379" s="1" t="s">
        <v>4035</v>
      </c>
      <c r="Q379" s="1" t="s">
        <v>4313</v>
      </c>
      <c r="R379" s="1" t="s">
        <v>4199</v>
      </c>
      <c r="S379" s="1" t="s">
        <v>4045</v>
      </c>
      <c r="T379" s="1" t="s">
        <v>37</v>
      </c>
      <c r="U379" s="1" t="s">
        <v>4073</v>
      </c>
      <c r="V379" s="1" t="s">
        <v>37</v>
      </c>
      <c r="W379" s="1" t="s">
        <v>37</v>
      </c>
      <c r="X379" s="1" t="s">
        <v>37</v>
      </c>
      <c r="Y379" s="1" t="s">
        <v>37</v>
      </c>
      <c r="Z379" s="1" t="s">
        <v>37</v>
      </c>
    </row>
    <row r="380" spans="1:26">
      <c r="A380" s="1" t="s">
        <v>1674</v>
      </c>
      <c r="B380" s="1" t="s">
        <v>1581</v>
      </c>
      <c r="C380" s="1" t="s">
        <v>1675</v>
      </c>
      <c r="D380" s="1"/>
      <c r="E380" s="1" t="s">
        <v>1676</v>
      </c>
      <c r="F380" s="1" t="s">
        <v>42</v>
      </c>
      <c r="G380" s="1" t="s">
        <v>50</v>
      </c>
      <c r="H380" s="1" t="s">
        <v>33</v>
      </c>
      <c r="I380" s="1" t="s">
        <v>34</v>
      </c>
      <c r="J380" s="1" t="s">
        <v>35</v>
      </c>
      <c r="K380" s="1" t="s">
        <v>44</v>
      </c>
      <c r="L380" s="1" t="s">
        <v>37</v>
      </c>
      <c r="M380" s="1" t="s">
        <v>4108</v>
      </c>
      <c r="N380" s="1" t="s">
        <v>4086</v>
      </c>
      <c r="O380" s="1" t="s">
        <v>4250</v>
      </c>
      <c r="P380" s="1" t="s">
        <v>4110</v>
      </c>
      <c r="Q380" s="1" t="s">
        <v>4379</v>
      </c>
      <c r="R380" s="1" t="s">
        <v>4094</v>
      </c>
      <c r="S380" s="1" t="s">
        <v>4059</v>
      </c>
      <c r="T380" s="1" t="s">
        <v>37</v>
      </c>
      <c r="U380" s="1" t="s">
        <v>37</v>
      </c>
      <c r="V380" s="1" t="s">
        <v>37</v>
      </c>
      <c r="W380" s="1" t="s">
        <v>37</v>
      </c>
      <c r="X380" s="1" t="s">
        <v>37</v>
      </c>
      <c r="Y380" s="1" t="s">
        <v>37</v>
      </c>
      <c r="Z380" s="1" t="s">
        <v>37</v>
      </c>
    </row>
    <row r="381" spans="1:26">
      <c r="A381" s="1" t="s">
        <v>1339</v>
      </c>
      <c r="B381" s="1" t="s">
        <v>1337</v>
      </c>
      <c r="C381" s="1" t="s">
        <v>1340</v>
      </c>
      <c r="D381" s="1"/>
      <c r="E381" s="1" t="s">
        <v>1341</v>
      </c>
      <c r="F381" s="1" t="s">
        <v>42</v>
      </c>
      <c r="G381" s="1" t="s">
        <v>50</v>
      </c>
      <c r="H381" s="1" t="s">
        <v>33</v>
      </c>
      <c r="I381" s="1" t="s">
        <v>34</v>
      </c>
      <c r="J381" s="1" t="s">
        <v>35</v>
      </c>
      <c r="K381" s="1" t="s">
        <v>36</v>
      </c>
      <c r="L381" s="1" t="s">
        <v>37</v>
      </c>
      <c r="M381" s="1" t="s">
        <v>4214</v>
      </c>
      <c r="N381" s="1" t="s">
        <v>4021</v>
      </c>
      <c r="O381" s="1" t="s">
        <v>4127</v>
      </c>
      <c r="P381" s="1" t="s">
        <v>4251</v>
      </c>
      <c r="Q381" s="1" t="s">
        <v>4136</v>
      </c>
      <c r="R381" s="1" t="s">
        <v>4091</v>
      </c>
      <c r="S381" s="1" t="s">
        <v>4026</v>
      </c>
      <c r="T381" s="1" t="s">
        <v>37</v>
      </c>
      <c r="U381" s="1" t="s">
        <v>37</v>
      </c>
      <c r="V381" s="1" t="s">
        <v>37</v>
      </c>
      <c r="W381" s="1" t="s">
        <v>37</v>
      </c>
      <c r="X381" s="1" t="s">
        <v>37</v>
      </c>
      <c r="Y381" s="1" t="s">
        <v>37</v>
      </c>
      <c r="Z381" s="1" t="s">
        <v>37</v>
      </c>
    </row>
    <row r="382" spans="1:26">
      <c r="A382" s="1" t="s">
        <v>4664</v>
      </c>
      <c r="B382" s="1" t="s">
        <v>1599</v>
      </c>
      <c r="C382" s="1" t="s">
        <v>4665</v>
      </c>
      <c r="D382" s="1"/>
      <c r="E382" s="1" t="s">
        <v>612</v>
      </c>
      <c r="F382" s="1" t="s">
        <v>31</v>
      </c>
      <c r="G382" s="1" t="s">
        <v>50</v>
      </c>
      <c r="H382" s="1" t="s">
        <v>33</v>
      </c>
      <c r="I382" s="1" t="s">
        <v>1600</v>
      </c>
      <c r="J382" s="1" t="s">
        <v>56</v>
      </c>
      <c r="K382" s="1" t="s">
        <v>1600</v>
      </c>
      <c r="L382" s="1" t="s">
        <v>37</v>
      </c>
      <c r="M382" s="1" t="s">
        <v>37</v>
      </c>
      <c r="N382" s="1" t="s">
        <v>37</v>
      </c>
      <c r="O382" s="1" t="s">
        <v>37</v>
      </c>
      <c r="P382" s="1" t="s">
        <v>37</v>
      </c>
      <c r="Q382" s="1" t="s">
        <v>37</v>
      </c>
      <c r="R382" s="1" t="s">
        <v>4285</v>
      </c>
      <c r="S382" s="1" t="s">
        <v>4286</v>
      </c>
      <c r="T382" s="1" t="s">
        <v>37</v>
      </c>
      <c r="U382" s="1" t="s">
        <v>37</v>
      </c>
      <c r="V382" s="1" t="s">
        <v>37</v>
      </c>
      <c r="W382" s="1" t="s">
        <v>37</v>
      </c>
      <c r="X382" s="1" t="s">
        <v>37</v>
      </c>
      <c r="Y382" s="1" t="s">
        <v>37</v>
      </c>
      <c r="Z382" s="1" t="s">
        <v>37</v>
      </c>
    </row>
    <row r="383" spans="1:26">
      <c r="A383" s="1" t="s">
        <v>2813</v>
      </c>
      <c r="B383" s="1" t="s">
        <v>2814</v>
      </c>
      <c r="C383" s="1" t="s">
        <v>2815</v>
      </c>
      <c r="D383" s="1" t="s">
        <v>2816</v>
      </c>
      <c r="E383" s="1" t="s">
        <v>1759</v>
      </c>
      <c r="F383" s="1" t="s">
        <v>42</v>
      </c>
      <c r="G383" s="1" t="s">
        <v>50</v>
      </c>
      <c r="H383" s="1" t="s">
        <v>33</v>
      </c>
      <c r="I383" s="1" t="s">
        <v>34</v>
      </c>
      <c r="J383" s="1" t="s">
        <v>35</v>
      </c>
      <c r="K383" s="1" t="s">
        <v>44</v>
      </c>
      <c r="L383" s="1" t="s">
        <v>37</v>
      </c>
      <c r="M383" s="1" t="s">
        <v>4143</v>
      </c>
      <c r="N383" s="1" t="s">
        <v>4033</v>
      </c>
      <c r="O383" s="1" t="s">
        <v>4062</v>
      </c>
      <c r="P383" s="1" t="s">
        <v>4388</v>
      </c>
      <c r="Q383" s="1" t="s">
        <v>4181</v>
      </c>
      <c r="R383" s="1" t="s">
        <v>4170</v>
      </c>
      <c r="S383" s="1" t="s">
        <v>4171</v>
      </c>
      <c r="T383" s="1" t="s">
        <v>37</v>
      </c>
      <c r="U383" s="1" t="s">
        <v>37</v>
      </c>
      <c r="V383" s="1" t="s">
        <v>37</v>
      </c>
      <c r="W383" s="1" t="s">
        <v>37</v>
      </c>
      <c r="X383" s="1" t="s">
        <v>3973</v>
      </c>
      <c r="Y383" s="1" t="s">
        <v>37</v>
      </c>
      <c r="Z383" s="1" t="s">
        <v>37</v>
      </c>
    </row>
    <row r="384" spans="1:26">
      <c r="A384" s="1" t="s">
        <v>2295</v>
      </c>
      <c r="B384" s="1" t="s">
        <v>2293</v>
      </c>
      <c r="C384" s="1" t="s">
        <v>1301</v>
      </c>
      <c r="D384" s="1" t="s">
        <v>1814</v>
      </c>
      <c r="E384" s="1" t="s">
        <v>2296</v>
      </c>
      <c r="F384" s="1" t="s">
        <v>31</v>
      </c>
      <c r="G384" s="1" t="s">
        <v>50</v>
      </c>
      <c r="H384" s="1" t="s">
        <v>33</v>
      </c>
      <c r="I384" s="1" t="s">
        <v>34</v>
      </c>
      <c r="J384" s="1" t="s">
        <v>35</v>
      </c>
      <c r="K384" s="1" t="s">
        <v>44</v>
      </c>
      <c r="L384" s="1" t="s">
        <v>37</v>
      </c>
      <c r="M384" s="1" t="s">
        <v>4236</v>
      </c>
      <c r="N384" s="1" t="s">
        <v>4280</v>
      </c>
      <c r="O384" s="1" t="s">
        <v>4168</v>
      </c>
      <c r="P384" s="1" t="s">
        <v>4023</v>
      </c>
      <c r="Q384" s="1" t="s">
        <v>4389</v>
      </c>
      <c r="R384" s="1" t="s">
        <v>4170</v>
      </c>
      <c r="S384" s="1" t="s">
        <v>4065</v>
      </c>
      <c r="T384" s="1" t="s">
        <v>37</v>
      </c>
      <c r="U384" s="1" t="s">
        <v>37</v>
      </c>
      <c r="V384" s="1" t="s">
        <v>37</v>
      </c>
      <c r="W384" s="1" t="s">
        <v>37</v>
      </c>
      <c r="X384" s="1" t="s">
        <v>37</v>
      </c>
      <c r="Y384" s="1" t="s">
        <v>37</v>
      </c>
      <c r="Z384" s="1" t="s">
        <v>37</v>
      </c>
    </row>
    <row r="385" spans="1:26">
      <c r="A385" s="1" t="s">
        <v>1669</v>
      </c>
      <c r="B385" s="1" t="s">
        <v>1581</v>
      </c>
      <c r="C385" s="1" t="s">
        <v>193</v>
      </c>
      <c r="D385" s="1" t="s">
        <v>1670</v>
      </c>
      <c r="E385" s="1" t="s">
        <v>1671</v>
      </c>
      <c r="F385" s="1" t="s">
        <v>31</v>
      </c>
      <c r="G385" s="1" t="s">
        <v>50</v>
      </c>
      <c r="H385" s="1" t="s">
        <v>55</v>
      </c>
      <c r="I385" s="1" t="s">
        <v>34</v>
      </c>
      <c r="J385" s="1" t="s">
        <v>35</v>
      </c>
      <c r="K385" s="1" t="s">
        <v>44</v>
      </c>
      <c r="L385" s="1" t="s">
        <v>37</v>
      </c>
      <c r="M385" s="1" t="s">
        <v>4236</v>
      </c>
      <c r="N385" s="1" t="s">
        <v>4179</v>
      </c>
      <c r="O385" s="1" t="s">
        <v>4168</v>
      </c>
      <c r="P385" s="1" t="s">
        <v>4151</v>
      </c>
      <c r="Q385" s="1" t="s">
        <v>4036</v>
      </c>
      <c r="R385" s="1" t="s">
        <v>4170</v>
      </c>
      <c r="S385" s="1" t="s">
        <v>4320</v>
      </c>
      <c r="T385" s="1" t="s">
        <v>37</v>
      </c>
      <c r="U385" s="1" t="s">
        <v>4073</v>
      </c>
      <c r="V385" s="1" t="s">
        <v>37</v>
      </c>
      <c r="W385" s="1" t="s">
        <v>37</v>
      </c>
      <c r="X385" s="1" t="s">
        <v>37</v>
      </c>
      <c r="Y385" s="1" t="s">
        <v>37</v>
      </c>
      <c r="Z385" s="1" t="s">
        <v>37</v>
      </c>
    </row>
    <row r="386" spans="1:26">
      <c r="A386" s="1" t="s">
        <v>835</v>
      </c>
      <c r="B386" s="1" t="s">
        <v>820</v>
      </c>
      <c r="C386" s="1" t="s">
        <v>836</v>
      </c>
      <c r="D386" s="1" t="s">
        <v>837</v>
      </c>
      <c r="E386" s="1" t="s">
        <v>838</v>
      </c>
      <c r="F386" s="1" t="s">
        <v>31</v>
      </c>
      <c r="G386" s="1" t="s">
        <v>50</v>
      </c>
      <c r="H386" s="1" t="s">
        <v>40</v>
      </c>
      <c r="I386" s="1" t="s">
        <v>36</v>
      </c>
      <c r="J386" s="1" t="s">
        <v>56</v>
      </c>
      <c r="K386" s="1" t="s">
        <v>36</v>
      </c>
      <c r="L386" s="1" t="s">
        <v>37</v>
      </c>
      <c r="M386" s="1" t="s">
        <v>4214</v>
      </c>
      <c r="N386" s="1" t="s">
        <v>4179</v>
      </c>
      <c r="O386" s="1" t="s">
        <v>4168</v>
      </c>
      <c r="P386" s="1" t="s">
        <v>4035</v>
      </c>
      <c r="Q386" s="1" t="s">
        <v>4215</v>
      </c>
      <c r="R386" s="1" t="s">
        <v>4030</v>
      </c>
      <c r="S386" s="1" t="s">
        <v>4072</v>
      </c>
      <c r="T386" s="1" t="s">
        <v>37</v>
      </c>
      <c r="U386" s="1" t="s">
        <v>37</v>
      </c>
      <c r="V386" s="1" t="s">
        <v>37</v>
      </c>
      <c r="W386" s="1" t="s">
        <v>37</v>
      </c>
      <c r="X386" s="1" t="s">
        <v>37</v>
      </c>
      <c r="Y386" s="1" t="s">
        <v>37</v>
      </c>
      <c r="Z386" s="1" t="s">
        <v>37</v>
      </c>
    </row>
    <row r="387" spans="1:26">
      <c r="A387" s="1" t="s">
        <v>856</v>
      </c>
      <c r="B387" s="1" t="s">
        <v>857</v>
      </c>
      <c r="C387" s="1" t="s">
        <v>762</v>
      </c>
      <c r="D387" s="1"/>
      <c r="E387" s="1" t="s">
        <v>858</v>
      </c>
      <c r="F387" s="1" t="s">
        <v>42</v>
      </c>
      <c r="G387" s="1" t="s">
        <v>50</v>
      </c>
      <c r="H387" s="1" t="s">
        <v>33</v>
      </c>
      <c r="I387" s="1" t="s">
        <v>34</v>
      </c>
      <c r="J387" s="1" t="s">
        <v>35</v>
      </c>
      <c r="K387" s="1" t="s">
        <v>44</v>
      </c>
      <c r="L387" s="1" t="s">
        <v>37</v>
      </c>
      <c r="M387" s="1" t="s">
        <v>4101</v>
      </c>
      <c r="N387" s="1" t="s">
        <v>4253</v>
      </c>
      <c r="O387" s="1" t="s">
        <v>4250</v>
      </c>
      <c r="P387" s="1" t="s">
        <v>4180</v>
      </c>
      <c r="Q387" s="1" t="s">
        <v>4379</v>
      </c>
      <c r="R387" s="1" t="s">
        <v>4281</v>
      </c>
      <c r="S387" s="1" t="s">
        <v>4059</v>
      </c>
      <c r="T387" s="1" t="s">
        <v>4149</v>
      </c>
      <c r="U387" s="1" t="s">
        <v>37</v>
      </c>
      <c r="V387" s="1" t="s">
        <v>37</v>
      </c>
      <c r="W387" s="1" t="s">
        <v>37</v>
      </c>
      <c r="X387" s="1" t="s">
        <v>37</v>
      </c>
      <c r="Y387" s="1" t="s">
        <v>37</v>
      </c>
      <c r="Z387" s="1" t="s">
        <v>37</v>
      </c>
    </row>
    <row r="388" spans="1:26">
      <c r="A388" s="1" t="s">
        <v>538</v>
      </c>
      <c r="B388" s="1" t="s">
        <v>539</v>
      </c>
      <c r="C388" s="1" t="s">
        <v>540</v>
      </c>
      <c r="D388" s="1" t="s">
        <v>541</v>
      </c>
      <c r="E388" s="1" t="s">
        <v>542</v>
      </c>
      <c r="F388" s="1" t="s">
        <v>31</v>
      </c>
      <c r="G388" s="1" t="s">
        <v>50</v>
      </c>
      <c r="H388" s="1" t="s">
        <v>40</v>
      </c>
      <c r="I388" s="1" t="s">
        <v>36</v>
      </c>
      <c r="J388" s="1" t="s">
        <v>56</v>
      </c>
      <c r="K388" s="1" t="s">
        <v>36</v>
      </c>
      <c r="L388" s="1" t="s">
        <v>37</v>
      </c>
      <c r="M388" s="1" t="s">
        <v>4212</v>
      </c>
      <c r="N388" s="1" t="s">
        <v>4191</v>
      </c>
      <c r="O388" s="1" t="s">
        <v>4076</v>
      </c>
      <c r="P388" s="1" t="s">
        <v>4016</v>
      </c>
      <c r="Q388" s="1" t="s">
        <v>4218</v>
      </c>
      <c r="R388" s="1" t="s">
        <v>4106</v>
      </c>
      <c r="S388" s="1" t="s">
        <v>4117</v>
      </c>
      <c r="T388" s="1" t="s">
        <v>37</v>
      </c>
      <c r="U388" s="1" t="s">
        <v>37</v>
      </c>
      <c r="V388" s="1" t="s">
        <v>37</v>
      </c>
      <c r="W388" s="1" t="s">
        <v>37</v>
      </c>
      <c r="X388" s="1" t="s">
        <v>37</v>
      </c>
      <c r="Y388" s="1" t="s">
        <v>37</v>
      </c>
      <c r="Z388" s="1" t="s">
        <v>37</v>
      </c>
    </row>
    <row r="389" spans="1:26">
      <c r="A389" s="1" t="s">
        <v>3807</v>
      </c>
      <c r="B389" s="1" t="s">
        <v>3808</v>
      </c>
      <c r="C389" s="1" t="s">
        <v>773</v>
      </c>
      <c r="D389" s="1" t="s">
        <v>3809</v>
      </c>
      <c r="E389" s="1" t="s">
        <v>3810</v>
      </c>
      <c r="F389" s="1" t="s">
        <v>31</v>
      </c>
      <c r="G389" s="1" t="s">
        <v>50</v>
      </c>
      <c r="H389" s="1" t="s">
        <v>33</v>
      </c>
      <c r="I389" s="1" t="s">
        <v>34</v>
      </c>
      <c r="J389" s="1" t="s">
        <v>35</v>
      </c>
      <c r="K389" s="1"/>
      <c r="L389" s="1" t="s">
        <v>37</v>
      </c>
      <c r="M389" s="1" t="s">
        <v>4167</v>
      </c>
      <c r="N389" s="1" t="s">
        <v>4102</v>
      </c>
      <c r="O389" s="1" t="s">
        <v>4279</v>
      </c>
      <c r="P389" s="1" t="s">
        <v>4237</v>
      </c>
      <c r="Q389" s="1" t="s">
        <v>4105</v>
      </c>
      <c r="R389" s="1" t="s">
        <v>4030</v>
      </c>
      <c r="S389" s="1" t="s">
        <v>4051</v>
      </c>
      <c r="T389" s="1" t="s">
        <v>37</v>
      </c>
      <c r="U389" s="1" t="s">
        <v>37</v>
      </c>
      <c r="V389" s="1" t="s">
        <v>37</v>
      </c>
      <c r="W389" s="1" t="s">
        <v>37</v>
      </c>
      <c r="X389" s="1" t="s">
        <v>37</v>
      </c>
      <c r="Y389" s="1" t="s">
        <v>37</v>
      </c>
      <c r="Z389" s="1" t="s">
        <v>37</v>
      </c>
    </row>
    <row r="390" spans="1:26">
      <c r="A390" s="1" t="s">
        <v>2917</v>
      </c>
      <c r="B390" s="1" t="s">
        <v>2918</v>
      </c>
      <c r="C390" s="1" t="s">
        <v>606</v>
      </c>
      <c r="D390" s="1" t="s">
        <v>2323</v>
      </c>
      <c r="E390" s="1" t="s">
        <v>2919</v>
      </c>
      <c r="F390" s="1" t="s">
        <v>31</v>
      </c>
      <c r="G390" s="1" t="s">
        <v>50</v>
      </c>
      <c r="H390" s="1" t="s">
        <v>40</v>
      </c>
      <c r="I390" s="1" t="s">
        <v>36</v>
      </c>
      <c r="J390" s="1" t="s">
        <v>56</v>
      </c>
      <c r="K390" s="1" t="s">
        <v>36</v>
      </c>
      <c r="L390" s="1" t="s">
        <v>37</v>
      </c>
      <c r="M390" s="1" t="s">
        <v>4214</v>
      </c>
      <c r="N390" s="1" t="s">
        <v>4242</v>
      </c>
      <c r="O390" s="1" t="s">
        <v>4326</v>
      </c>
      <c r="P390" s="1" t="s">
        <v>4023</v>
      </c>
      <c r="Q390" s="1" t="s">
        <v>4503</v>
      </c>
      <c r="R390" s="1" t="s">
        <v>4208</v>
      </c>
      <c r="S390" s="1" t="s">
        <v>4107</v>
      </c>
      <c r="T390" s="1" t="s">
        <v>37</v>
      </c>
      <c r="U390" s="1" t="s">
        <v>37</v>
      </c>
      <c r="V390" s="1" t="s">
        <v>37</v>
      </c>
      <c r="W390" s="1" t="s">
        <v>37</v>
      </c>
      <c r="X390" s="1" t="s">
        <v>37</v>
      </c>
      <c r="Y390" s="1" t="s">
        <v>37</v>
      </c>
      <c r="Z390" s="1" t="s">
        <v>37</v>
      </c>
    </row>
    <row r="391" spans="1:26">
      <c r="A391" s="1" t="s">
        <v>4552</v>
      </c>
      <c r="B391" s="1" t="s">
        <v>4553</v>
      </c>
      <c r="C391" s="1" t="s">
        <v>247</v>
      </c>
      <c r="D391" s="1"/>
      <c r="E391" s="1" t="s">
        <v>4554</v>
      </c>
      <c r="F391" s="1" t="s">
        <v>31</v>
      </c>
      <c r="G391" s="1" t="s">
        <v>50</v>
      </c>
      <c r="H391" s="1" t="s">
        <v>42</v>
      </c>
      <c r="I391" s="1" t="s">
        <v>34</v>
      </c>
      <c r="J391" s="1" t="s">
        <v>35</v>
      </c>
      <c r="K391" s="1" t="s">
        <v>44</v>
      </c>
      <c r="L391" s="1" t="s">
        <v>37</v>
      </c>
      <c r="M391" s="1" t="s">
        <v>4212</v>
      </c>
      <c r="N391" s="1" t="s">
        <v>4179</v>
      </c>
      <c r="O391" s="1" t="s">
        <v>4213</v>
      </c>
      <c r="P391" s="1" t="s">
        <v>4184</v>
      </c>
      <c r="Q391" s="1" t="s">
        <v>4503</v>
      </c>
      <c r="R391" s="1" t="s">
        <v>4281</v>
      </c>
      <c r="S391" s="1" t="s">
        <v>4259</v>
      </c>
      <c r="T391" s="1" t="s">
        <v>37</v>
      </c>
      <c r="U391" s="1" t="s">
        <v>37</v>
      </c>
      <c r="V391" s="1" t="s">
        <v>37</v>
      </c>
      <c r="W391" s="1" t="s">
        <v>37</v>
      </c>
      <c r="X391" s="1" t="s">
        <v>37</v>
      </c>
      <c r="Y391" s="1" t="s">
        <v>37</v>
      </c>
      <c r="Z391" s="1" t="s">
        <v>37</v>
      </c>
    </row>
    <row r="392" spans="1:26">
      <c r="A392" s="1" t="s">
        <v>2162</v>
      </c>
      <c r="B392" s="1" t="s">
        <v>2163</v>
      </c>
      <c r="C392" s="1" t="s">
        <v>83</v>
      </c>
      <c r="D392" s="1" t="s">
        <v>144</v>
      </c>
      <c r="E392" s="1" t="s">
        <v>2164</v>
      </c>
      <c r="F392" s="1" t="s">
        <v>31</v>
      </c>
      <c r="G392" s="1" t="s">
        <v>50</v>
      </c>
      <c r="H392" s="1" t="s">
        <v>40</v>
      </c>
      <c r="I392" s="1" t="s">
        <v>355</v>
      </c>
      <c r="J392" s="1" t="s">
        <v>35</v>
      </c>
      <c r="K392" s="1" t="s">
        <v>355</v>
      </c>
      <c r="L392" s="1" t="s">
        <v>37</v>
      </c>
      <c r="M392" s="1" t="s">
        <v>4167</v>
      </c>
      <c r="N392" s="1" t="s">
        <v>4311</v>
      </c>
      <c r="O392" s="1" t="s">
        <v>4270</v>
      </c>
      <c r="P392" s="1" t="s">
        <v>4023</v>
      </c>
      <c r="Q392" s="1" t="s">
        <v>4105</v>
      </c>
      <c r="R392" s="1" t="s">
        <v>4238</v>
      </c>
      <c r="S392" s="1" t="s">
        <v>4261</v>
      </c>
      <c r="T392" s="1" t="s">
        <v>37</v>
      </c>
      <c r="U392" s="1" t="s">
        <v>37</v>
      </c>
      <c r="V392" s="1" t="s">
        <v>37</v>
      </c>
      <c r="W392" s="1" t="s">
        <v>37</v>
      </c>
      <c r="X392" s="1" t="s">
        <v>37</v>
      </c>
      <c r="Y392" s="1" t="s">
        <v>37</v>
      </c>
      <c r="Z392" s="1" t="s">
        <v>37</v>
      </c>
    </row>
    <row r="393" spans="1:26">
      <c r="A393" s="1" t="s">
        <v>4683</v>
      </c>
      <c r="B393" s="1" t="s">
        <v>3843</v>
      </c>
      <c r="C393" s="1" t="s">
        <v>1905</v>
      </c>
      <c r="D393" s="1" t="s">
        <v>4684</v>
      </c>
      <c r="E393" s="1" t="s">
        <v>4554</v>
      </c>
      <c r="F393" s="1" t="s">
        <v>31</v>
      </c>
      <c r="G393" s="1" t="s">
        <v>50</v>
      </c>
      <c r="H393" s="1" t="s">
        <v>40</v>
      </c>
      <c r="I393" s="1" t="s">
        <v>36</v>
      </c>
      <c r="J393" s="1" t="s">
        <v>56</v>
      </c>
      <c r="K393" s="1" t="s">
        <v>36</v>
      </c>
      <c r="L393" s="1" t="s">
        <v>37</v>
      </c>
      <c r="M393" s="1" t="s">
        <v>37</v>
      </c>
      <c r="N393" s="1" t="s">
        <v>37</v>
      </c>
      <c r="O393" s="1" t="s">
        <v>37</v>
      </c>
      <c r="P393" s="1" t="s">
        <v>37</v>
      </c>
      <c r="Q393" s="1" t="s">
        <v>37</v>
      </c>
      <c r="R393" s="1" t="s">
        <v>4330</v>
      </c>
      <c r="S393" s="1" t="s">
        <v>4301</v>
      </c>
      <c r="T393" s="1" t="s">
        <v>37</v>
      </c>
      <c r="U393" s="1" t="s">
        <v>37</v>
      </c>
      <c r="V393" s="1" t="s">
        <v>37</v>
      </c>
      <c r="W393" s="1" t="s">
        <v>37</v>
      </c>
      <c r="X393" s="1" t="s">
        <v>37</v>
      </c>
      <c r="Y393" s="1" t="s">
        <v>37</v>
      </c>
      <c r="Z393" s="1" t="s">
        <v>37</v>
      </c>
    </row>
    <row r="394" spans="1:26">
      <c r="A394" s="1" t="s">
        <v>1631</v>
      </c>
      <c r="B394" s="1" t="s">
        <v>1625</v>
      </c>
      <c r="C394" s="1" t="s">
        <v>940</v>
      </c>
      <c r="D394" s="1"/>
      <c r="E394" s="1" t="s">
        <v>759</v>
      </c>
      <c r="F394" s="1" t="s">
        <v>31</v>
      </c>
      <c r="G394" s="1" t="s">
        <v>50</v>
      </c>
      <c r="H394" s="1" t="s">
        <v>33</v>
      </c>
      <c r="I394" s="1" t="s">
        <v>34</v>
      </c>
      <c r="J394" s="1" t="s">
        <v>35</v>
      </c>
      <c r="K394" s="1" t="s">
        <v>44</v>
      </c>
      <c r="L394" s="1" t="s">
        <v>37</v>
      </c>
      <c r="M394" s="1" t="s">
        <v>4056</v>
      </c>
      <c r="N394" s="1" t="s">
        <v>4280</v>
      </c>
      <c r="O394" s="1" t="s">
        <v>4279</v>
      </c>
      <c r="P394" s="1" t="s">
        <v>4232</v>
      </c>
      <c r="Q394" s="1" t="s">
        <v>4379</v>
      </c>
      <c r="R394" s="1" t="s">
        <v>4018</v>
      </c>
      <c r="S394" s="1" t="s">
        <v>4353</v>
      </c>
      <c r="T394" s="1" t="s">
        <v>4146</v>
      </c>
      <c r="U394" s="1" t="s">
        <v>37</v>
      </c>
      <c r="V394" s="1" t="s">
        <v>37</v>
      </c>
      <c r="W394" s="1" t="s">
        <v>37</v>
      </c>
      <c r="X394" s="1" t="s">
        <v>3973</v>
      </c>
      <c r="Y394" s="1" t="s">
        <v>37</v>
      </c>
      <c r="Z394" s="1" t="s">
        <v>37</v>
      </c>
    </row>
    <row r="395" spans="1:26">
      <c r="A395" s="1" t="s">
        <v>2984</v>
      </c>
      <c r="B395" s="1" t="s">
        <v>2981</v>
      </c>
      <c r="C395" s="1" t="s">
        <v>637</v>
      </c>
      <c r="D395" s="1" t="s">
        <v>247</v>
      </c>
      <c r="E395" s="1" t="s">
        <v>2985</v>
      </c>
      <c r="F395" s="1" t="s">
        <v>31</v>
      </c>
      <c r="G395" s="1" t="s">
        <v>50</v>
      </c>
      <c r="H395" s="1" t="s">
        <v>33</v>
      </c>
      <c r="I395" s="1" t="s">
        <v>34</v>
      </c>
      <c r="J395" s="1" t="s">
        <v>35</v>
      </c>
      <c r="K395" s="1" t="s">
        <v>44</v>
      </c>
      <c r="L395" s="1" t="s">
        <v>37</v>
      </c>
      <c r="M395" s="1" t="s">
        <v>4214</v>
      </c>
      <c r="N395" s="1" t="s">
        <v>4179</v>
      </c>
      <c r="O395" s="1" t="s">
        <v>4326</v>
      </c>
      <c r="P395" s="1" t="s">
        <v>4193</v>
      </c>
      <c r="Q395" s="1" t="s">
        <v>4124</v>
      </c>
      <c r="R395" s="1" t="s">
        <v>4386</v>
      </c>
      <c r="S395" s="1" t="s">
        <v>4195</v>
      </c>
      <c r="T395" s="1" t="s">
        <v>37</v>
      </c>
      <c r="U395" s="1" t="s">
        <v>37</v>
      </c>
      <c r="V395" s="1" t="s">
        <v>37</v>
      </c>
      <c r="W395" s="1" t="s">
        <v>37</v>
      </c>
      <c r="X395" s="1" t="s">
        <v>37</v>
      </c>
      <c r="Y395" s="1" t="s">
        <v>37</v>
      </c>
      <c r="Z395" s="1" t="s">
        <v>37</v>
      </c>
    </row>
    <row r="396" spans="1:26">
      <c r="A396" s="1" t="s">
        <v>2010</v>
      </c>
      <c r="B396" s="1" t="s">
        <v>2011</v>
      </c>
      <c r="C396" s="1" t="s">
        <v>2012</v>
      </c>
      <c r="D396" s="1" t="s">
        <v>924</v>
      </c>
      <c r="E396" s="1" t="s">
        <v>2013</v>
      </c>
      <c r="F396" s="1" t="s">
        <v>42</v>
      </c>
      <c r="G396" s="1" t="s">
        <v>50</v>
      </c>
      <c r="H396" s="1" t="s">
        <v>40</v>
      </c>
      <c r="I396" s="1" t="s">
        <v>34</v>
      </c>
      <c r="J396" s="1" t="s">
        <v>35</v>
      </c>
      <c r="K396" s="1" t="s">
        <v>36</v>
      </c>
      <c r="L396" s="1" t="s">
        <v>37</v>
      </c>
      <c r="M396" s="1" t="s">
        <v>4090</v>
      </c>
      <c r="N396" s="1" t="s">
        <v>4102</v>
      </c>
      <c r="O396" s="1" t="s">
        <v>4058</v>
      </c>
      <c r="P396" s="1" t="s">
        <v>4016</v>
      </c>
      <c r="Q396" s="1" t="s">
        <v>4218</v>
      </c>
      <c r="R396" s="1" t="s">
        <v>4170</v>
      </c>
      <c r="S396" s="1" t="s">
        <v>4026</v>
      </c>
      <c r="T396" s="1" t="s">
        <v>37</v>
      </c>
      <c r="U396" s="1" t="s">
        <v>37</v>
      </c>
      <c r="V396" s="1" t="s">
        <v>37</v>
      </c>
      <c r="W396" s="1" t="s">
        <v>37</v>
      </c>
      <c r="X396" s="1" t="s">
        <v>37</v>
      </c>
      <c r="Y396" s="1" t="s">
        <v>37</v>
      </c>
      <c r="Z396" s="1" t="s">
        <v>37</v>
      </c>
    </row>
    <row r="397" spans="1:26">
      <c r="A397" s="1" t="s">
        <v>3713</v>
      </c>
      <c r="B397" s="1" t="s">
        <v>3711</v>
      </c>
      <c r="C397" s="1" t="s">
        <v>1426</v>
      </c>
      <c r="D397" s="1" t="s">
        <v>269</v>
      </c>
      <c r="E397" s="1" t="s">
        <v>3714</v>
      </c>
      <c r="F397" s="1" t="s">
        <v>42</v>
      </c>
      <c r="G397" s="1" t="s">
        <v>50</v>
      </c>
      <c r="H397" s="1" t="s">
        <v>40</v>
      </c>
      <c r="I397" s="1" t="s">
        <v>36</v>
      </c>
      <c r="J397" s="1" t="s">
        <v>56</v>
      </c>
      <c r="K397" s="1" t="s">
        <v>36</v>
      </c>
      <c r="L397" s="1" t="s">
        <v>37</v>
      </c>
      <c r="M397" s="1" t="s">
        <v>4101</v>
      </c>
      <c r="N397" s="1" t="s">
        <v>4253</v>
      </c>
      <c r="O397" s="1" t="s">
        <v>4172</v>
      </c>
      <c r="P397" s="1" t="s">
        <v>4251</v>
      </c>
      <c r="Q397" s="1" t="s">
        <v>4024</v>
      </c>
      <c r="R397" s="1" t="s">
        <v>4281</v>
      </c>
      <c r="S397" s="1" t="s">
        <v>4059</v>
      </c>
      <c r="T397" s="1" t="s">
        <v>37</v>
      </c>
      <c r="U397" s="1" t="s">
        <v>37</v>
      </c>
      <c r="V397" s="1" t="s">
        <v>37</v>
      </c>
      <c r="W397" s="1" t="s">
        <v>37</v>
      </c>
      <c r="X397" s="1" t="s">
        <v>37</v>
      </c>
      <c r="Y397" s="1" t="s">
        <v>37</v>
      </c>
      <c r="Z397" s="1" t="s">
        <v>37</v>
      </c>
    </row>
    <row r="398" spans="1:26">
      <c r="A398" s="1" t="s">
        <v>3715</v>
      </c>
      <c r="B398" s="1" t="s">
        <v>3711</v>
      </c>
      <c r="C398" s="1" t="s">
        <v>3716</v>
      </c>
      <c r="D398" s="1" t="s">
        <v>48</v>
      </c>
      <c r="E398" s="1" t="s">
        <v>3714</v>
      </c>
      <c r="F398" s="1" t="s">
        <v>42</v>
      </c>
      <c r="G398" s="1" t="s">
        <v>50</v>
      </c>
      <c r="H398" s="1" t="s">
        <v>40</v>
      </c>
      <c r="I398" s="1" t="s">
        <v>36</v>
      </c>
      <c r="J398" s="1" t="s">
        <v>56</v>
      </c>
      <c r="K398" s="1" t="s">
        <v>36</v>
      </c>
      <c r="L398" s="1" t="s">
        <v>37</v>
      </c>
      <c r="M398" s="1" t="s">
        <v>4278</v>
      </c>
      <c r="N398" s="1" t="s">
        <v>4240</v>
      </c>
      <c r="O398" s="1" t="s">
        <v>4172</v>
      </c>
      <c r="P398" s="1" t="s">
        <v>4069</v>
      </c>
      <c r="Q398" s="1" t="s">
        <v>4024</v>
      </c>
      <c r="R398" s="1" t="s">
        <v>4094</v>
      </c>
      <c r="S398" s="1" t="s">
        <v>4059</v>
      </c>
      <c r="T398" s="1" t="s">
        <v>37</v>
      </c>
      <c r="U398" s="1" t="s">
        <v>37</v>
      </c>
      <c r="V398" s="1" t="s">
        <v>37</v>
      </c>
      <c r="W398" s="1" t="s">
        <v>37</v>
      </c>
      <c r="X398" s="1" t="s">
        <v>37</v>
      </c>
      <c r="Y398" s="1" t="s">
        <v>37</v>
      </c>
      <c r="Z398" s="1" t="s">
        <v>37</v>
      </c>
    </row>
    <row r="399" spans="1:26">
      <c r="A399" s="1" t="s">
        <v>1081</v>
      </c>
      <c r="B399" s="1" t="s">
        <v>1078</v>
      </c>
      <c r="C399" s="1" t="s">
        <v>1082</v>
      </c>
      <c r="D399" s="1" t="s">
        <v>186</v>
      </c>
      <c r="E399" s="1" t="s">
        <v>1083</v>
      </c>
      <c r="F399" s="1" t="s">
        <v>31</v>
      </c>
      <c r="G399" s="1" t="s">
        <v>50</v>
      </c>
      <c r="H399" s="1" t="s">
        <v>33</v>
      </c>
      <c r="I399" s="1" t="s">
        <v>34</v>
      </c>
      <c r="J399" s="1" t="s">
        <v>35</v>
      </c>
      <c r="K399" s="1" t="s">
        <v>44</v>
      </c>
      <c r="L399" s="1" t="s">
        <v>37</v>
      </c>
      <c r="M399" s="1" t="s">
        <v>4039</v>
      </c>
      <c r="N399" s="1" t="s">
        <v>4021</v>
      </c>
      <c r="O399" s="1" t="s">
        <v>4062</v>
      </c>
      <c r="P399" s="1" t="s">
        <v>4087</v>
      </c>
      <c r="Q399" s="1" t="s">
        <v>4136</v>
      </c>
      <c r="R399" s="1" t="s">
        <v>4170</v>
      </c>
      <c r="S399" s="1" t="s">
        <v>4171</v>
      </c>
      <c r="T399" s="1" t="s">
        <v>37</v>
      </c>
      <c r="U399" s="1" t="s">
        <v>37</v>
      </c>
      <c r="V399" s="1" t="s">
        <v>37</v>
      </c>
      <c r="W399" s="1" t="s">
        <v>37</v>
      </c>
      <c r="X399" s="1" t="s">
        <v>37</v>
      </c>
      <c r="Y399" s="1" t="s">
        <v>37</v>
      </c>
      <c r="Z399" s="1" t="s">
        <v>37</v>
      </c>
    </row>
    <row r="400" spans="1:26">
      <c r="A400" s="1" t="s">
        <v>3287</v>
      </c>
      <c r="B400" s="1" t="s">
        <v>3288</v>
      </c>
      <c r="C400" s="1" t="s">
        <v>263</v>
      </c>
      <c r="D400" s="1" t="s">
        <v>1483</v>
      </c>
      <c r="E400" s="1" t="s">
        <v>2646</v>
      </c>
      <c r="F400" s="1" t="s">
        <v>31</v>
      </c>
      <c r="G400" s="1" t="s">
        <v>50</v>
      </c>
      <c r="H400" s="1" t="s">
        <v>33</v>
      </c>
      <c r="I400" s="1" t="s">
        <v>34</v>
      </c>
      <c r="J400" s="1" t="s">
        <v>35</v>
      </c>
      <c r="K400" s="1" t="s">
        <v>36</v>
      </c>
      <c r="L400" s="1" t="s">
        <v>37</v>
      </c>
      <c r="M400" s="1" t="s">
        <v>4196</v>
      </c>
      <c r="N400" s="1" t="s">
        <v>4102</v>
      </c>
      <c r="O400" s="1" t="s">
        <v>4246</v>
      </c>
      <c r="P400" s="1" t="s">
        <v>4104</v>
      </c>
      <c r="Q400" s="1" t="s">
        <v>4105</v>
      </c>
      <c r="R400" s="1" t="s">
        <v>4125</v>
      </c>
      <c r="S400" s="1" t="s">
        <v>4171</v>
      </c>
      <c r="T400" s="1" t="s">
        <v>37</v>
      </c>
      <c r="U400" s="1" t="s">
        <v>37</v>
      </c>
      <c r="V400" s="1" t="s">
        <v>37</v>
      </c>
      <c r="W400" s="1" t="s">
        <v>37</v>
      </c>
      <c r="X400" s="1" t="s">
        <v>37</v>
      </c>
      <c r="Y400" s="1" t="s">
        <v>37</v>
      </c>
      <c r="Z400" s="1" t="s">
        <v>37</v>
      </c>
    </row>
    <row r="401" spans="1:26">
      <c r="A401" s="1" t="s">
        <v>2193</v>
      </c>
      <c r="B401" s="1" t="s">
        <v>2194</v>
      </c>
      <c r="C401" s="1" t="s">
        <v>2195</v>
      </c>
      <c r="D401" s="1" t="s">
        <v>605</v>
      </c>
      <c r="E401" s="1" t="s">
        <v>1746</v>
      </c>
      <c r="F401" s="1" t="s">
        <v>31</v>
      </c>
      <c r="G401" s="1" t="s">
        <v>50</v>
      </c>
      <c r="H401" s="1" t="s">
        <v>40</v>
      </c>
      <c r="I401" s="1" t="s">
        <v>36</v>
      </c>
      <c r="J401" s="1" t="s">
        <v>56</v>
      </c>
      <c r="K401" s="1" t="s">
        <v>36</v>
      </c>
      <c r="L401" s="1" t="s">
        <v>37</v>
      </c>
      <c r="M401" s="1" t="s">
        <v>4108</v>
      </c>
      <c r="N401" s="1" t="s">
        <v>4179</v>
      </c>
      <c r="O401" s="1" t="s">
        <v>4168</v>
      </c>
      <c r="P401" s="1" t="s">
        <v>4035</v>
      </c>
      <c r="Q401" s="1" t="s">
        <v>4300</v>
      </c>
      <c r="R401" s="1" t="s">
        <v>4308</v>
      </c>
      <c r="S401" s="1" t="s">
        <v>4072</v>
      </c>
      <c r="T401" s="1" t="s">
        <v>4146</v>
      </c>
      <c r="U401" s="1" t="s">
        <v>37</v>
      </c>
      <c r="V401" s="1" t="s">
        <v>37</v>
      </c>
      <c r="W401" s="1" t="s">
        <v>37</v>
      </c>
      <c r="X401" s="1" t="s">
        <v>37</v>
      </c>
      <c r="Y401" s="1" t="s">
        <v>37</v>
      </c>
      <c r="Z401" s="1" t="s">
        <v>37</v>
      </c>
    </row>
    <row r="402" spans="1:26">
      <c r="A402" s="1" t="s">
        <v>2165</v>
      </c>
      <c r="B402" s="1" t="s">
        <v>2163</v>
      </c>
      <c r="C402" s="1" t="s">
        <v>2166</v>
      </c>
      <c r="D402" s="1" t="s">
        <v>159</v>
      </c>
      <c r="E402" s="1" t="s">
        <v>2167</v>
      </c>
      <c r="F402" s="1" t="s">
        <v>42</v>
      </c>
      <c r="G402" s="1" t="s">
        <v>43</v>
      </c>
      <c r="H402" s="1" t="s">
        <v>40</v>
      </c>
      <c r="I402" s="1" t="s">
        <v>355</v>
      </c>
      <c r="J402" s="1" t="s">
        <v>35</v>
      </c>
      <c r="K402" s="1" t="s">
        <v>355</v>
      </c>
      <c r="L402" s="1" t="s">
        <v>37</v>
      </c>
      <c r="M402" s="1" t="s">
        <v>4205</v>
      </c>
      <c r="N402" s="1" t="s">
        <v>4134</v>
      </c>
      <c r="O402" s="1" t="s">
        <v>4600</v>
      </c>
      <c r="P402" s="1" t="s">
        <v>4132</v>
      </c>
      <c r="Q402" s="1" t="s">
        <v>4136</v>
      </c>
      <c r="R402" s="1" t="s">
        <v>4025</v>
      </c>
      <c r="S402" s="1" t="s">
        <v>4252</v>
      </c>
      <c r="T402" s="1" t="s">
        <v>37</v>
      </c>
      <c r="U402" s="1" t="s">
        <v>37</v>
      </c>
      <c r="V402" s="1" t="s">
        <v>37</v>
      </c>
      <c r="W402" s="1" t="s">
        <v>37</v>
      </c>
      <c r="X402" s="1" t="s">
        <v>37</v>
      </c>
      <c r="Y402" s="1" t="s">
        <v>37</v>
      </c>
      <c r="Z402" s="1" t="s">
        <v>37</v>
      </c>
    </row>
    <row r="403" spans="1:26">
      <c r="A403" s="1" t="s">
        <v>691</v>
      </c>
      <c r="B403" s="1" t="s">
        <v>692</v>
      </c>
      <c r="C403" s="1" t="s">
        <v>693</v>
      </c>
      <c r="D403" s="1" t="s">
        <v>694</v>
      </c>
      <c r="E403" s="1" t="s">
        <v>695</v>
      </c>
      <c r="F403" s="1" t="s">
        <v>42</v>
      </c>
      <c r="G403" s="1" t="s">
        <v>50</v>
      </c>
      <c r="H403" s="1" t="s">
        <v>40</v>
      </c>
      <c r="I403" s="1" t="s">
        <v>34</v>
      </c>
      <c r="J403" s="1" t="s">
        <v>35</v>
      </c>
      <c r="K403" s="1" t="s">
        <v>355</v>
      </c>
      <c r="L403" s="1" t="s">
        <v>37</v>
      </c>
      <c r="M403" s="1" t="s">
        <v>4101</v>
      </c>
      <c r="N403" s="1" t="s">
        <v>4086</v>
      </c>
      <c r="O403" s="1" t="s">
        <v>4103</v>
      </c>
      <c r="P403" s="1" t="s">
        <v>4388</v>
      </c>
      <c r="Q403" s="1" t="s">
        <v>4024</v>
      </c>
      <c r="R403" s="1" t="s">
        <v>4281</v>
      </c>
      <c r="S403" s="1" t="s">
        <v>4117</v>
      </c>
      <c r="T403" s="1" t="s">
        <v>37</v>
      </c>
      <c r="U403" s="1" t="s">
        <v>37</v>
      </c>
      <c r="V403" s="1" t="s">
        <v>37</v>
      </c>
      <c r="W403" s="1" t="s">
        <v>37</v>
      </c>
      <c r="X403" s="1" t="s">
        <v>37</v>
      </c>
      <c r="Y403" s="1" t="s">
        <v>37</v>
      </c>
      <c r="Z403" s="1" t="s">
        <v>37</v>
      </c>
    </row>
    <row r="404" spans="1:26">
      <c r="A404" s="1" t="s">
        <v>3500</v>
      </c>
      <c r="B404" s="1" t="s">
        <v>3496</v>
      </c>
      <c r="C404" s="1" t="s">
        <v>634</v>
      </c>
      <c r="D404" s="1"/>
      <c r="E404" s="1" t="s">
        <v>2740</v>
      </c>
      <c r="F404" s="1" t="s">
        <v>42</v>
      </c>
      <c r="G404" s="1" t="s">
        <v>50</v>
      </c>
      <c r="H404" s="1" t="s">
        <v>33</v>
      </c>
      <c r="I404" s="1" t="s">
        <v>34</v>
      </c>
      <c r="J404" s="1" t="s">
        <v>35</v>
      </c>
      <c r="K404" s="1" t="s">
        <v>44</v>
      </c>
      <c r="L404" s="1" t="s">
        <v>37</v>
      </c>
      <c r="M404" s="1" t="s">
        <v>4101</v>
      </c>
      <c r="N404" s="1" t="s">
        <v>4033</v>
      </c>
      <c r="O404" s="1" t="s">
        <v>4518</v>
      </c>
      <c r="P404" s="1" t="s">
        <v>4388</v>
      </c>
      <c r="Q404" s="1" t="s">
        <v>4202</v>
      </c>
      <c r="R404" s="1" t="s">
        <v>4106</v>
      </c>
      <c r="S404" s="1" t="s">
        <v>4059</v>
      </c>
      <c r="T404" s="1" t="s">
        <v>37</v>
      </c>
      <c r="U404" s="1" t="s">
        <v>37</v>
      </c>
      <c r="V404" s="1" t="s">
        <v>37</v>
      </c>
      <c r="W404" s="1" t="s">
        <v>37</v>
      </c>
      <c r="X404" s="1" t="s">
        <v>37</v>
      </c>
      <c r="Y404" s="1" t="s">
        <v>37</v>
      </c>
      <c r="Z404" s="1" t="s">
        <v>37</v>
      </c>
    </row>
    <row r="405" spans="1:26">
      <c r="A405" s="1" t="s">
        <v>3635</v>
      </c>
      <c r="B405" s="1" t="s">
        <v>3629</v>
      </c>
      <c r="C405" s="1" t="s">
        <v>2507</v>
      </c>
      <c r="D405" s="1" t="s">
        <v>324</v>
      </c>
      <c r="E405" s="1" t="s">
        <v>3636</v>
      </c>
      <c r="F405" s="1" t="s">
        <v>31</v>
      </c>
      <c r="G405" s="1" t="s">
        <v>63</v>
      </c>
      <c r="H405" s="1" t="s">
        <v>33</v>
      </c>
      <c r="I405" s="1" t="s">
        <v>34</v>
      </c>
      <c r="J405" s="1" t="s">
        <v>35</v>
      </c>
      <c r="K405" s="1"/>
      <c r="L405" s="1" t="s">
        <v>37</v>
      </c>
      <c r="M405" s="1" t="s">
        <v>4196</v>
      </c>
      <c r="N405" s="1" t="s">
        <v>4046</v>
      </c>
      <c r="O405" s="1" t="s">
        <v>4201</v>
      </c>
      <c r="P405" s="1" t="s">
        <v>4042</v>
      </c>
      <c r="Q405" s="1" t="s">
        <v>4429</v>
      </c>
      <c r="R405" s="1" t="s">
        <v>4071</v>
      </c>
      <c r="S405" s="1" t="s">
        <v>4126</v>
      </c>
      <c r="T405" s="1" t="s">
        <v>37</v>
      </c>
      <c r="U405" s="1" t="s">
        <v>4073</v>
      </c>
      <c r="V405" s="1" t="s">
        <v>37</v>
      </c>
      <c r="W405" s="1" t="s">
        <v>37</v>
      </c>
      <c r="X405" s="1" t="s">
        <v>37</v>
      </c>
      <c r="Y405" s="1" t="s">
        <v>37</v>
      </c>
      <c r="Z405" s="1" t="s">
        <v>37</v>
      </c>
    </row>
    <row r="406" spans="1:26">
      <c r="A406" s="1" t="s">
        <v>863</v>
      </c>
      <c r="B406" s="1" t="s">
        <v>864</v>
      </c>
      <c r="C406" s="1" t="s">
        <v>865</v>
      </c>
      <c r="D406" s="1" t="s">
        <v>866</v>
      </c>
      <c r="E406" s="1" t="s">
        <v>713</v>
      </c>
      <c r="F406" s="1" t="s">
        <v>42</v>
      </c>
      <c r="G406" s="1" t="s">
        <v>50</v>
      </c>
      <c r="H406" s="1" t="s">
        <v>40</v>
      </c>
      <c r="I406" s="1" t="s">
        <v>34</v>
      </c>
      <c r="J406" s="1" t="s">
        <v>35</v>
      </c>
      <c r="K406" s="1" t="s">
        <v>44</v>
      </c>
      <c r="L406" s="1" t="s">
        <v>37</v>
      </c>
      <c r="M406" s="1" t="s">
        <v>4226</v>
      </c>
      <c r="N406" s="1" t="s">
        <v>4206</v>
      </c>
      <c r="O406" s="1" t="s">
        <v>4279</v>
      </c>
      <c r="P406" s="1" t="s">
        <v>4035</v>
      </c>
      <c r="Q406" s="1" t="s">
        <v>4093</v>
      </c>
      <c r="R406" s="1" t="s">
        <v>4217</v>
      </c>
      <c r="S406" s="1" t="s">
        <v>4261</v>
      </c>
      <c r="T406" s="1" t="s">
        <v>37</v>
      </c>
      <c r="U406" s="1" t="s">
        <v>37</v>
      </c>
      <c r="V406" s="1" t="s">
        <v>37</v>
      </c>
      <c r="W406" s="1" t="s">
        <v>37</v>
      </c>
      <c r="X406" s="1" t="s">
        <v>37</v>
      </c>
      <c r="Y406" s="1" t="s">
        <v>37</v>
      </c>
      <c r="Z406" s="1" t="s">
        <v>37</v>
      </c>
    </row>
    <row r="407" spans="1:26">
      <c r="A407" s="1" t="s">
        <v>335</v>
      </c>
      <c r="B407" s="1" t="s">
        <v>336</v>
      </c>
      <c r="C407" s="1" t="s">
        <v>337</v>
      </c>
      <c r="D407" s="1" t="s">
        <v>338</v>
      </c>
      <c r="E407" s="1" t="s">
        <v>339</v>
      </c>
      <c r="F407" s="1" t="s">
        <v>42</v>
      </c>
      <c r="G407" s="1" t="s">
        <v>50</v>
      </c>
      <c r="H407" s="1" t="s">
        <v>40</v>
      </c>
      <c r="I407" s="1" t="s">
        <v>36</v>
      </c>
      <c r="J407" s="1" t="s">
        <v>56</v>
      </c>
      <c r="K407" s="1" t="s">
        <v>36</v>
      </c>
      <c r="L407" s="1" t="s">
        <v>37</v>
      </c>
      <c r="M407" s="1" t="s">
        <v>4212</v>
      </c>
      <c r="N407" s="1" t="s">
        <v>4230</v>
      </c>
      <c r="O407" s="1" t="s">
        <v>4157</v>
      </c>
      <c r="P407" s="1" t="s">
        <v>4104</v>
      </c>
      <c r="Q407" s="1" t="s">
        <v>4198</v>
      </c>
      <c r="R407" s="1" t="s">
        <v>4091</v>
      </c>
      <c r="S407" s="1" t="s">
        <v>4065</v>
      </c>
      <c r="T407" s="1" t="s">
        <v>37</v>
      </c>
      <c r="U407" s="1" t="s">
        <v>4073</v>
      </c>
      <c r="V407" s="1" t="s">
        <v>37</v>
      </c>
      <c r="W407" s="1" t="s">
        <v>37</v>
      </c>
      <c r="X407" s="1" t="s">
        <v>37</v>
      </c>
      <c r="Y407" s="1" t="s">
        <v>37</v>
      </c>
      <c r="Z407" s="1" t="s">
        <v>37</v>
      </c>
    </row>
    <row r="408" spans="1:26">
      <c r="A408" s="1" t="s">
        <v>2571</v>
      </c>
      <c r="B408" s="1" t="s">
        <v>2572</v>
      </c>
      <c r="C408" s="1" t="s">
        <v>246</v>
      </c>
      <c r="D408" s="1" t="s">
        <v>2573</v>
      </c>
      <c r="E408" s="1" t="s">
        <v>2574</v>
      </c>
      <c r="F408" s="1" t="s">
        <v>31</v>
      </c>
      <c r="G408" s="1" t="s">
        <v>50</v>
      </c>
      <c r="H408" s="1" t="s">
        <v>33</v>
      </c>
      <c r="I408" s="1" t="s">
        <v>34</v>
      </c>
      <c r="J408" s="1" t="s">
        <v>35</v>
      </c>
      <c r="K408" s="1"/>
      <c r="L408" s="1" t="s">
        <v>37</v>
      </c>
      <c r="M408" s="1" t="s">
        <v>4032</v>
      </c>
      <c r="N408" s="1" t="s">
        <v>4102</v>
      </c>
      <c r="O408" s="1" t="s">
        <v>4260</v>
      </c>
      <c r="P408" s="1" t="s">
        <v>4104</v>
      </c>
      <c r="Q408" s="1" t="s">
        <v>4043</v>
      </c>
      <c r="R408" s="1" t="s">
        <v>4334</v>
      </c>
      <c r="S408" s="1" t="s">
        <v>4171</v>
      </c>
      <c r="T408" s="1" t="s">
        <v>37</v>
      </c>
      <c r="U408" s="1" t="s">
        <v>37</v>
      </c>
      <c r="V408" s="1" t="s">
        <v>37</v>
      </c>
      <c r="W408" s="1" t="s">
        <v>37</v>
      </c>
      <c r="X408" s="1" t="s">
        <v>3973</v>
      </c>
      <c r="Y408" s="1" t="s">
        <v>37</v>
      </c>
      <c r="Z408" s="1" t="s">
        <v>37</v>
      </c>
    </row>
    <row r="409" spans="1:26">
      <c r="A409" s="1" t="s">
        <v>2914</v>
      </c>
      <c r="B409" s="1" t="s">
        <v>2915</v>
      </c>
      <c r="C409" s="1" t="s">
        <v>600</v>
      </c>
      <c r="D409" s="1" t="s">
        <v>2916</v>
      </c>
      <c r="E409" s="1" t="s">
        <v>1526</v>
      </c>
      <c r="F409" s="1" t="s">
        <v>42</v>
      </c>
      <c r="G409" s="1" t="s">
        <v>50</v>
      </c>
      <c r="H409" s="1" t="s">
        <v>40</v>
      </c>
      <c r="I409" s="1" t="s">
        <v>515</v>
      </c>
      <c r="J409" s="1" t="s">
        <v>35</v>
      </c>
      <c r="K409" s="1" t="s">
        <v>36</v>
      </c>
      <c r="L409" s="1" t="s">
        <v>37</v>
      </c>
      <c r="M409" s="1" t="s">
        <v>4214</v>
      </c>
      <c r="N409" s="1" t="s">
        <v>4203</v>
      </c>
      <c r="O409" s="1" t="s">
        <v>4127</v>
      </c>
      <c r="P409" s="1" t="s">
        <v>4087</v>
      </c>
      <c r="Q409" s="1" t="s">
        <v>4017</v>
      </c>
      <c r="R409" s="1" t="s">
        <v>4094</v>
      </c>
      <c r="S409" s="1" t="s">
        <v>4072</v>
      </c>
      <c r="T409" s="1" t="s">
        <v>37</v>
      </c>
      <c r="U409" s="1" t="s">
        <v>37</v>
      </c>
      <c r="V409" s="1" t="s">
        <v>37</v>
      </c>
      <c r="W409" s="1" t="s">
        <v>37</v>
      </c>
      <c r="X409" s="1" t="s">
        <v>37</v>
      </c>
      <c r="Y409" s="1" t="s">
        <v>3973</v>
      </c>
      <c r="Z409" s="1" t="s">
        <v>37</v>
      </c>
    </row>
    <row r="410" spans="1:26">
      <c r="A410" s="1" t="s">
        <v>1422</v>
      </c>
      <c r="B410" s="1" t="s">
        <v>1423</v>
      </c>
      <c r="C410" s="1" t="s">
        <v>389</v>
      </c>
      <c r="D410" s="1" t="s">
        <v>179</v>
      </c>
      <c r="E410" s="1" t="s">
        <v>284</v>
      </c>
      <c r="F410" s="1" t="s">
        <v>42</v>
      </c>
      <c r="G410" s="1" t="s">
        <v>50</v>
      </c>
      <c r="H410" s="1" t="s">
        <v>40</v>
      </c>
      <c r="I410" s="1" t="s">
        <v>34</v>
      </c>
      <c r="J410" s="1" t="s">
        <v>35</v>
      </c>
      <c r="K410" s="1" t="s">
        <v>44</v>
      </c>
      <c r="L410" s="1" t="s">
        <v>37</v>
      </c>
      <c r="M410" s="1" t="s">
        <v>4039</v>
      </c>
      <c r="N410" s="1" t="s">
        <v>4179</v>
      </c>
      <c r="O410" s="1" t="s">
        <v>4326</v>
      </c>
      <c r="P410" s="1" t="s">
        <v>4204</v>
      </c>
      <c r="Q410" s="1" t="s">
        <v>4379</v>
      </c>
      <c r="R410" s="1" t="s">
        <v>4170</v>
      </c>
      <c r="S410" s="1" t="s">
        <v>4072</v>
      </c>
      <c r="T410" s="1" t="s">
        <v>37</v>
      </c>
      <c r="U410" s="1" t="s">
        <v>37</v>
      </c>
      <c r="V410" s="1" t="s">
        <v>37</v>
      </c>
      <c r="W410" s="1" t="s">
        <v>37</v>
      </c>
      <c r="X410" s="1" t="s">
        <v>37</v>
      </c>
      <c r="Y410" s="1" t="s">
        <v>37</v>
      </c>
      <c r="Z410" s="1" t="s">
        <v>37</v>
      </c>
    </row>
    <row r="411" spans="1:26">
      <c r="A411" s="1" t="s">
        <v>2778</v>
      </c>
      <c r="B411" s="1" t="s">
        <v>2779</v>
      </c>
      <c r="C411" s="1" t="s">
        <v>2780</v>
      </c>
      <c r="D411" s="1" t="s">
        <v>2781</v>
      </c>
      <c r="E411" s="1" t="s">
        <v>2782</v>
      </c>
      <c r="F411" s="1" t="s">
        <v>42</v>
      </c>
      <c r="G411" s="1" t="s">
        <v>50</v>
      </c>
      <c r="H411" s="1" t="s">
        <v>33</v>
      </c>
      <c r="I411" s="1" t="s">
        <v>34</v>
      </c>
      <c r="J411" s="1" t="s">
        <v>35</v>
      </c>
      <c r="K411" s="1" t="s">
        <v>44</v>
      </c>
      <c r="L411" s="1" t="s">
        <v>37</v>
      </c>
      <c r="M411" s="1" t="s">
        <v>4167</v>
      </c>
      <c r="N411" s="1" t="s">
        <v>4179</v>
      </c>
      <c r="O411" s="1" t="s">
        <v>4168</v>
      </c>
      <c r="P411" s="1" t="s">
        <v>4151</v>
      </c>
      <c r="Q411" s="1" t="s">
        <v>4198</v>
      </c>
      <c r="R411" s="1" t="s">
        <v>4308</v>
      </c>
      <c r="S411" s="1" t="s">
        <v>4126</v>
      </c>
      <c r="T411" s="1" t="s">
        <v>37</v>
      </c>
      <c r="U411" s="1" t="s">
        <v>37</v>
      </c>
      <c r="V411" s="1" t="s">
        <v>37</v>
      </c>
      <c r="W411" s="1" t="s">
        <v>37</v>
      </c>
      <c r="X411" s="1" t="s">
        <v>37</v>
      </c>
      <c r="Y411" s="1" t="s">
        <v>37</v>
      </c>
      <c r="Z411" s="1" t="s">
        <v>37</v>
      </c>
    </row>
    <row r="412" spans="1:26">
      <c r="A412" s="1" t="s">
        <v>1107</v>
      </c>
      <c r="B412" s="1" t="s">
        <v>1108</v>
      </c>
      <c r="C412" s="1" t="s">
        <v>337</v>
      </c>
      <c r="D412" s="1" t="s">
        <v>1109</v>
      </c>
      <c r="E412" s="1" t="s">
        <v>1110</v>
      </c>
      <c r="F412" s="1" t="s">
        <v>42</v>
      </c>
      <c r="G412" s="1" t="s">
        <v>50</v>
      </c>
      <c r="H412" s="1" t="s">
        <v>40</v>
      </c>
      <c r="I412" s="1" t="s">
        <v>36</v>
      </c>
      <c r="J412" s="1" t="s">
        <v>56</v>
      </c>
      <c r="K412" s="1" t="s">
        <v>36</v>
      </c>
      <c r="L412" s="1" t="s">
        <v>37</v>
      </c>
      <c r="M412" s="1" t="s">
        <v>4236</v>
      </c>
      <c r="N412" s="1" t="s">
        <v>4179</v>
      </c>
      <c r="O412" s="1" t="s">
        <v>4168</v>
      </c>
      <c r="P412" s="1" t="s">
        <v>4431</v>
      </c>
      <c r="Q412" s="1" t="s">
        <v>4166</v>
      </c>
      <c r="R412" s="1" t="s">
        <v>4308</v>
      </c>
      <c r="S412" s="1" t="s">
        <v>4259</v>
      </c>
      <c r="T412" s="1" t="s">
        <v>37</v>
      </c>
      <c r="U412" s="1" t="s">
        <v>37</v>
      </c>
      <c r="V412" s="1" t="s">
        <v>37</v>
      </c>
      <c r="W412" s="1" t="s">
        <v>37</v>
      </c>
      <c r="X412" s="1" t="s">
        <v>37</v>
      </c>
      <c r="Y412" s="1" t="s">
        <v>37</v>
      </c>
      <c r="Z412" s="1" t="s">
        <v>37</v>
      </c>
    </row>
    <row r="413" spans="1:26">
      <c r="A413" s="1" t="s">
        <v>2494</v>
      </c>
      <c r="B413" s="1" t="s">
        <v>2485</v>
      </c>
      <c r="C413" s="1" t="s">
        <v>901</v>
      </c>
      <c r="D413" s="1"/>
      <c r="E413" s="1" t="s">
        <v>2495</v>
      </c>
      <c r="F413" s="1" t="s">
        <v>42</v>
      </c>
      <c r="G413" s="1" t="s">
        <v>63</v>
      </c>
      <c r="H413" s="1" t="s">
        <v>40</v>
      </c>
      <c r="I413" s="1" t="s">
        <v>34</v>
      </c>
      <c r="J413" s="1" t="s">
        <v>35</v>
      </c>
      <c r="K413" s="1" t="s">
        <v>36</v>
      </c>
      <c r="L413" s="1" t="s">
        <v>37</v>
      </c>
      <c r="M413" s="1" t="s">
        <v>4265</v>
      </c>
      <c r="N413" s="1" t="s">
        <v>4209</v>
      </c>
      <c r="O413" s="1" t="s">
        <v>4518</v>
      </c>
      <c r="P413" s="1" t="s">
        <v>4266</v>
      </c>
      <c r="Q413" s="1" t="s">
        <v>4267</v>
      </c>
      <c r="R413" s="1" t="s">
        <v>4268</v>
      </c>
      <c r="S413" s="1" t="s">
        <v>4269</v>
      </c>
      <c r="T413" s="1" t="s">
        <v>37</v>
      </c>
      <c r="U413" s="1" t="s">
        <v>4073</v>
      </c>
      <c r="V413" s="1" t="s">
        <v>37</v>
      </c>
      <c r="W413" s="1" t="s">
        <v>37</v>
      </c>
      <c r="X413" s="1" t="s">
        <v>37</v>
      </c>
      <c r="Y413" s="1" t="s">
        <v>37</v>
      </c>
      <c r="Z413" s="1" t="s">
        <v>37</v>
      </c>
    </row>
    <row r="414" spans="1:26">
      <c r="A414" s="1" t="s">
        <v>982</v>
      </c>
      <c r="B414" s="1" t="s">
        <v>983</v>
      </c>
      <c r="C414" s="1" t="s">
        <v>481</v>
      </c>
      <c r="D414" s="1" t="s">
        <v>629</v>
      </c>
      <c r="E414" s="1" t="s">
        <v>984</v>
      </c>
      <c r="F414" s="1" t="s">
        <v>42</v>
      </c>
      <c r="G414" s="1" t="s">
        <v>63</v>
      </c>
      <c r="H414" s="1" t="s">
        <v>33</v>
      </c>
      <c r="I414" s="1" t="s">
        <v>34</v>
      </c>
      <c r="J414" s="1" t="s">
        <v>35</v>
      </c>
      <c r="K414" s="1" t="s">
        <v>44</v>
      </c>
      <c r="L414" s="1" t="s">
        <v>37</v>
      </c>
      <c r="M414" s="1" t="s">
        <v>4226</v>
      </c>
      <c r="N414" s="1" t="s">
        <v>4122</v>
      </c>
      <c r="O414" s="1" t="s">
        <v>4034</v>
      </c>
      <c r="P414" s="1" t="s">
        <v>4042</v>
      </c>
      <c r="Q414" s="1" t="s">
        <v>4198</v>
      </c>
      <c r="R414" s="1" t="s">
        <v>4018</v>
      </c>
      <c r="S414" s="1" t="s">
        <v>4107</v>
      </c>
      <c r="T414" s="1" t="s">
        <v>37</v>
      </c>
      <c r="U414" s="1" t="s">
        <v>37</v>
      </c>
      <c r="V414" s="1" t="s">
        <v>37</v>
      </c>
      <c r="W414" s="1" t="s">
        <v>37</v>
      </c>
      <c r="X414" s="1" t="s">
        <v>37</v>
      </c>
      <c r="Y414" s="1" t="s">
        <v>37</v>
      </c>
      <c r="Z414" s="1" t="s">
        <v>37</v>
      </c>
    </row>
    <row r="415" spans="1:26">
      <c r="A415" s="1" t="s">
        <v>424</v>
      </c>
      <c r="B415" s="1" t="s">
        <v>425</v>
      </c>
      <c r="C415" s="1" t="s">
        <v>426</v>
      </c>
      <c r="D415" s="1"/>
      <c r="E415" s="1" t="s">
        <v>427</v>
      </c>
      <c r="F415" s="1" t="s">
        <v>31</v>
      </c>
      <c r="G415" s="1" t="s">
        <v>50</v>
      </c>
      <c r="H415" s="1" t="s">
        <v>55</v>
      </c>
      <c r="I415" s="1" t="s">
        <v>34</v>
      </c>
      <c r="J415" s="1" t="s">
        <v>35</v>
      </c>
      <c r="K415" s="1"/>
      <c r="L415" s="1" t="s">
        <v>37</v>
      </c>
      <c r="M415" s="1" t="s">
        <v>4167</v>
      </c>
      <c r="N415" s="1" t="s">
        <v>4067</v>
      </c>
      <c r="O415" s="1" t="s">
        <v>4260</v>
      </c>
      <c r="P415" s="1" t="s">
        <v>4237</v>
      </c>
      <c r="Q415" s="1" t="s">
        <v>4082</v>
      </c>
      <c r="R415" s="1" t="s">
        <v>4091</v>
      </c>
      <c r="S415" s="1" t="s">
        <v>4261</v>
      </c>
      <c r="T415" s="1" t="s">
        <v>37</v>
      </c>
      <c r="U415" s="1" t="s">
        <v>37</v>
      </c>
      <c r="V415" s="1" t="s">
        <v>37</v>
      </c>
      <c r="W415" s="1" t="s">
        <v>3973</v>
      </c>
      <c r="X415" s="1" t="s">
        <v>37</v>
      </c>
      <c r="Y415" s="1" t="s">
        <v>37</v>
      </c>
      <c r="Z415" s="1" t="s">
        <v>37</v>
      </c>
    </row>
    <row r="416" spans="1:26">
      <c r="A416" s="1" t="s">
        <v>3407</v>
      </c>
      <c r="B416" s="1" t="s">
        <v>3405</v>
      </c>
      <c r="C416" s="1" t="s">
        <v>3408</v>
      </c>
      <c r="D416" s="1" t="s">
        <v>48</v>
      </c>
      <c r="E416" s="1" t="s">
        <v>3409</v>
      </c>
      <c r="F416" s="1" t="s">
        <v>42</v>
      </c>
      <c r="G416" s="1" t="s">
        <v>50</v>
      </c>
      <c r="H416" s="1" t="s">
        <v>40</v>
      </c>
      <c r="I416" s="1" t="s">
        <v>34</v>
      </c>
      <c r="J416" s="1" t="s">
        <v>35</v>
      </c>
      <c r="K416" s="1" t="s">
        <v>44</v>
      </c>
      <c r="L416" s="1" t="s">
        <v>37</v>
      </c>
      <c r="M416" s="1" t="s">
        <v>4278</v>
      </c>
      <c r="N416" s="1" t="s">
        <v>4206</v>
      </c>
      <c r="O416" s="1" t="s">
        <v>4213</v>
      </c>
      <c r="P416" s="1" t="s">
        <v>4135</v>
      </c>
      <c r="Q416" s="1" t="s">
        <v>4379</v>
      </c>
      <c r="R416" s="1" t="s">
        <v>4281</v>
      </c>
      <c r="S416" s="1" t="s">
        <v>4171</v>
      </c>
      <c r="T416" s="1" t="s">
        <v>37</v>
      </c>
      <c r="U416" s="1" t="s">
        <v>37</v>
      </c>
      <c r="V416" s="1" t="s">
        <v>37</v>
      </c>
      <c r="W416" s="1" t="s">
        <v>37</v>
      </c>
      <c r="X416" s="1" t="s">
        <v>37</v>
      </c>
      <c r="Y416" s="1" t="s">
        <v>37</v>
      </c>
      <c r="Z416" s="1" t="s">
        <v>37</v>
      </c>
    </row>
    <row r="417" spans="1:26">
      <c r="A417" s="1" t="s">
        <v>4657</v>
      </c>
      <c r="B417" s="1" t="s">
        <v>4658</v>
      </c>
      <c r="C417" s="1" t="s">
        <v>4659</v>
      </c>
      <c r="D417" s="1" t="s">
        <v>2761</v>
      </c>
      <c r="E417" s="1" t="s">
        <v>2765</v>
      </c>
      <c r="F417" s="1" t="s">
        <v>42</v>
      </c>
      <c r="G417" s="1" t="s">
        <v>50</v>
      </c>
      <c r="H417" s="1" t="s">
        <v>40</v>
      </c>
      <c r="I417" s="1" t="s">
        <v>34</v>
      </c>
      <c r="J417" s="1" t="s">
        <v>35</v>
      </c>
      <c r="K417" s="1" t="s">
        <v>441</v>
      </c>
      <c r="L417" s="1" t="s">
        <v>37</v>
      </c>
      <c r="M417" s="1" t="s">
        <v>4212</v>
      </c>
      <c r="N417" s="1" t="s">
        <v>4067</v>
      </c>
      <c r="O417" s="1" t="s">
        <v>4279</v>
      </c>
      <c r="P417" s="1" t="s">
        <v>4104</v>
      </c>
      <c r="Q417" s="1" t="s">
        <v>4429</v>
      </c>
      <c r="R417" s="1" t="s">
        <v>4125</v>
      </c>
      <c r="S417" s="1" t="s">
        <v>4320</v>
      </c>
      <c r="T417" s="1" t="s">
        <v>37</v>
      </c>
      <c r="U417" s="1" t="s">
        <v>4073</v>
      </c>
      <c r="V417" s="1" t="s">
        <v>37</v>
      </c>
      <c r="W417" s="1" t="s">
        <v>37</v>
      </c>
      <c r="X417" s="1" t="s">
        <v>37</v>
      </c>
      <c r="Y417" s="1" t="s">
        <v>37</v>
      </c>
      <c r="Z417" s="1" t="s">
        <v>37</v>
      </c>
    </row>
    <row r="418" spans="1:26">
      <c r="A418" s="1" t="s">
        <v>2103</v>
      </c>
      <c r="B418" s="1" t="s">
        <v>2104</v>
      </c>
      <c r="C418" s="1" t="s">
        <v>1417</v>
      </c>
      <c r="D418" s="1" t="s">
        <v>2105</v>
      </c>
      <c r="E418" s="1" t="s">
        <v>203</v>
      </c>
      <c r="F418" s="1" t="s">
        <v>31</v>
      </c>
      <c r="G418" s="1" t="s">
        <v>50</v>
      </c>
      <c r="H418" s="1" t="s">
        <v>40</v>
      </c>
      <c r="I418" s="1" t="s">
        <v>36</v>
      </c>
      <c r="J418" s="1" t="s">
        <v>56</v>
      </c>
      <c r="K418" s="1" t="s">
        <v>36</v>
      </c>
      <c r="L418" s="1" t="s">
        <v>37</v>
      </c>
      <c r="M418" s="1" t="s">
        <v>4236</v>
      </c>
      <c r="N418" s="1" t="s">
        <v>4179</v>
      </c>
      <c r="O418" s="1" t="s">
        <v>4168</v>
      </c>
      <c r="P418" s="1" t="s">
        <v>4517</v>
      </c>
      <c r="Q418" s="1" t="s">
        <v>4082</v>
      </c>
      <c r="R418" s="1" t="s">
        <v>4308</v>
      </c>
      <c r="S418" s="1" t="s">
        <v>4186</v>
      </c>
      <c r="T418" s="1" t="s">
        <v>37</v>
      </c>
      <c r="U418" s="1" t="s">
        <v>37</v>
      </c>
      <c r="V418" s="1" t="s">
        <v>37</v>
      </c>
      <c r="W418" s="1" t="s">
        <v>37</v>
      </c>
      <c r="X418" s="1" t="s">
        <v>37</v>
      </c>
      <c r="Y418" s="1" t="s">
        <v>37</v>
      </c>
      <c r="Z418" s="1" t="s">
        <v>37</v>
      </c>
    </row>
    <row r="419" spans="1:26">
      <c r="A419" s="1" t="s">
        <v>2928</v>
      </c>
      <c r="B419" s="1" t="s">
        <v>2921</v>
      </c>
      <c r="C419" s="1" t="s">
        <v>2929</v>
      </c>
      <c r="D419" s="1" t="s">
        <v>2930</v>
      </c>
      <c r="E419" s="1" t="s">
        <v>203</v>
      </c>
      <c r="F419" s="1" t="s">
        <v>42</v>
      </c>
      <c r="G419" s="1" t="s">
        <v>50</v>
      </c>
      <c r="H419" s="1" t="s">
        <v>33</v>
      </c>
      <c r="I419" s="1" t="s">
        <v>34</v>
      </c>
      <c r="J419" s="1" t="s">
        <v>35</v>
      </c>
      <c r="K419" s="1" t="s">
        <v>36</v>
      </c>
      <c r="L419" s="1" t="s">
        <v>37</v>
      </c>
      <c r="M419" s="1" t="s">
        <v>4212</v>
      </c>
      <c r="N419" s="1" t="s">
        <v>4092</v>
      </c>
      <c r="O419" s="1" t="s">
        <v>4058</v>
      </c>
      <c r="P419" s="1" t="s">
        <v>4069</v>
      </c>
      <c r="Q419" s="1" t="s">
        <v>4166</v>
      </c>
      <c r="R419" s="1" t="s">
        <v>4091</v>
      </c>
      <c r="S419" s="1" t="s">
        <v>4059</v>
      </c>
      <c r="T419" s="1" t="s">
        <v>37</v>
      </c>
      <c r="U419" s="1" t="s">
        <v>37</v>
      </c>
      <c r="V419" s="1" t="s">
        <v>37</v>
      </c>
      <c r="W419" s="1" t="s">
        <v>37</v>
      </c>
      <c r="X419" s="1" t="s">
        <v>37</v>
      </c>
      <c r="Y419" s="1" t="s">
        <v>37</v>
      </c>
      <c r="Z419" s="1" t="s">
        <v>37</v>
      </c>
    </row>
    <row r="420" spans="1:26">
      <c r="A420" s="1" t="s">
        <v>1154</v>
      </c>
      <c r="B420" s="1" t="s">
        <v>1155</v>
      </c>
      <c r="C420" s="1" t="s">
        <v>978</v>
      </c>
      <c r="D420" s="1" t="s">
        <v>551</v>
      </c>
      <c r="E420" s="1" t="s">
        <v>1156</v>
      </c>
      <c r="F420" s="1" t="s">
        <v>31</v>
      </c>
      <c r="G420" s="1" t="s">
        <v>50</v>
      </c>
      <c r="H420" s="1" t="s">
        <v>40</v>
      </c>
      <c r="I420" s="1" t="s">
        <v>36</v>
      </c>
      <c r="J420" s="1" t="s">
        <v>56</v>
      </c>
      <c r="K420" s="1" t="s">
        <v>36</v>
      </c>
      <c r="L420" s="1" t="s">
        <v>37</v>
      </c>
      <c r="M420" s="1" t="s">
        <v>4039</v>
      </c>
      <c r="N420" s="1" t="s">
        <v>4179</v>
      </c>
      <c r="O420" s="1" t="s">
        <v>4168</v>
      </c>
      <c r="P420" s="1" t="s">
        <v>4169</v>
      </c>
      <c r="Q420" s="1" t="s">
        <v>4300</v>
      </c>
      <c r="R420" s="1" t="s">
        <v>4170</v>
      </c>
      <c r="S420" s="1" t="s">
        <v>4126</v>
      </c>
      <c r="T420" s="1" t="s">
        <v>37</v>
      </c>
      <c r="U420" s="1" t="s">
        <v>37</v>
      </c>
      <c r="V420" s="1" t="s">
        <v>37</v>
      </c>
      <c r="W420" s="1" t="s">
        <v>37</v>
      </c>
      <c r="X420" s="1" t="s">
        <v>37</v>
      </c>
      <c r="Y420" s="1" t="s">
        <v>37</v>
      </c>
      <c r="Z420" s="1" t="s">
        <v>37</v>
      </c>
    </row>
    <row r="421" spans="1:26">
      <c r="A421" s="1" t="s">
        <v>3940</v>
      </c>
      <c r="B421" s="1" t="s">
        <v>2933</v>
      </c>
      <c r="C421" s="1" t="s">
        <v>330</v>
      </c>
      <c r="D421" s="1" t="s">
        <v>1283</v>
      </c>
      <c r="E421" s="1" t="s">
        <v>3941</v>
      </c>
      <c r="F421" s="1" t="s">
        <v>42</v>
      </c>
      <c r="G421" s="1" t="s">
        <v>50</v>
      </c>
      <c r="H421" s="1" t="s">
        <v>40</v>
      </c>
      <c r="I421" s="1" t="s">
        <v>34</v>
      </c>
      <c r="J421" s="1" t="s">
        <v>35</v>
      </c>
      <c r="K421" s="1"/>
      <c r="L421" s="1" t="s">
        <v>37</v>
      </c>
      <c r="M421" s="1" t="s">
        <v>4287</v>
      </c>
      <c r="N421" s="1" t="s">
        <v>4028</v>
      </c>
      <c r="O421" s="1" t="s">
        <v>4058</v>
      </c>
      <c r="P421" s="1" t="s">
        <v>4180</v>
      </c>
      <c r="Q421" s="1" t="s">
        <v>4379</v>
      </c>
      <c r="R421" s="1" t="s">
        <v>4094</v>
      </c>
      <c r="S421" s="1" t="s">
        <v>4107</v>
      </c>
      <c r="T421" s="1" t="s">
        <v>37</v>
      </c>
      <c r="U421" s="1" t="s">
        <v>37</v>
      </c>
      <c r="V421" s="1" t="s">
        <v>37</v>
      </c>
      <c r="W421" s="1" t="s">
        <v>37</v>
      </c>
      <c r="X421" s="1" t="s">
        <v>37</v>
      </c>
      <c r="Y421" s="1" t="s">
        <v>37</v>
      </c>
      <c r="Z421" s="1" t="s">
        <v>37</v>
      </c>
    </row>
    <row r="422" spans="1:26">
      <c r="A422" s="1" t="s">
        <v>111</v>
      </c>
      <c r="B422" s="1" t="s">
        <v>112</v>
      </c>
      <c r="C422" s="1" t="s">
        <v>113</v>
      </c>
      <c r="D422" s="1"/>
      <c r="E422" s="1" t="s">
        <v>114</v>
      </c>
      <c r="F422" s="1" t="s">
        <v>42</v>
      </c>
      <c r="G422" s="1" t="s">
        <v>50</v>
      </c>
      <c r="H422" s="1" t="s">
        <v>33</v>
      </c>
      <c r="I422" s="1" t="s">
        <v>57</v>
      </c>
      <c r="J422" s="1" t="s">
        <v>56</v>
      </c>
      <c r="K422" s="1" t="s">
        <v>57</v>
      </c>
      <c r="L422" s="1" t="s">
        <v>37</v>
      </c>
      <c r="M422" s="1" t="s">
        <v>4020</v>
      </c>
      <c r="N422" s="1" t="s">
        <v>4092</v>
      </c>
      <c r="O422" s="1" t="s">
        <v>4058</v>
      </c>
      <c r="P422" s="1" t="s">
        <v>4016</v>
      </c>
      <c r="Q422" s="1" t="s">
        <v>4133</v>
      </c>
      <c r="R422" s="1" t="s">
        <v>4094</v>
      </c>
      <c r="S422" s="1" t="s">
        <v>4059</v>
      </c>
      <c r="T422" s="1" t="s">
        <v>37</v>
      </c>
      <c r="U422" s="1" t="s">
        <v>37</v>
      </c>
      <c r="V422" s="1" t="s">
        <v>37</v>
      </c>
      <c r="W422" s="1" t="s">
        <v>37</v>
      </c>
      <c r="X422" s="1" t="s">
        <v>37</v>
      </c>
      <c r="Y422" s="1" t="s">
        <v>3973</v>
      </c>
      <c r="Z422" s="1" t="s">
        <v>37</v>
      </c>
    </row>
    <row r="423" spans="1:26">
      <c r="A423" s="1" t="s">
        <v>217</v>
      </c>
      <c r="B423" s="1" t="s">
        <v>218</v>
      </c>
      <c r="C423" s="1" t="s">
        <v>219</v>
      </c>
      <c r="D423" s="1"/>
      <c r="E423" s="1" t="s">
        <v>121</v>
      </c>
      <c r="F423" s="1" t="s">
        <v>42</v>
      </c>
      <c r="G423" s="1" t="s">
        <v>50</v>
      </c>
      <c r="H423" s="1" t="s">
        <v>33</v>
      </c>
      <c r="I423" s="1" t="s">
        <v>34</v>
      </c>
      <c r="J423" s="1" t="s">
        <v>35</v>
      </c>
      <c r="K423" s="1" t="s">
        <v>44</v>
      </c>
      <c r="L423" s="1" t="s">
        <v>37</v>
      </c>
      <c r="M423" s="1" t="s">
        <v>4167</v>
      </c>
      <c r="N423" s="1" t="s">
        <v>4179</v>
      </c>
      <c r="O423" s="1" t="s">
        <v>4168</v>
      </c>
      <c r="P423" s="1" t="s">
        <v>4180</v>
      </c>
      <c r="Q423" s="1" t="s">
        <v>4181</v>
      </c>
      <c r="R423" s="1" t="s">
        <v>4125</v>
      </c>
      <c r="S423" s="1" t="s">
        <v>4117</v>
      </c>
      <c r="T423" s="1" t="s">
        <v>37</v>
      </c>
      <c r="U423" s="1" t="s">
        <v>37</v>
      </c>
      <c r="V423" s="1" t="s">
        <v>37</v>
      </c>
      <c r="W423" s="1" t="s">
        <v>37</v>
      </c>
      <c r="X423" s="1" t="s">
        <v>37</v>
      </c>
      <c r="Y423" s="1" t="s">
        <v>37</v>
      </c>
      <c r="Z423" s="1" t="s">
        <v>37</v>
      </c>
    </row>
    <row r="424" spans="1:26">
      <c r="A424" s="1" t="s">
        <v>296</v>
      </c>
      <c r="B424" s="1" t="s">
        <v>297</v>
      </c>
      <c r="C424" s="1" t="s">
        <v>298</v>
      </c>
      <c r="D424" s="1"/>
      <c r="E424" s="1" t="s">
        <v>299</v>
      </c>
      <c r="F424" s="1" t="s">
        <v>42</v>
      </c>
      <c r="G424" s="1" t="s">
        <v>50</v>
      </c>
      <c r="H424" s="1" t="s">
        <v>33</v>
      </c>
      <c r="I424" s="1" t="s">
        <v>34</v>
      </c>
      <c r="J424" s="1" t="s">
        <v>35</v>
      </c>
      <c r="K424" s="1"/>
      <c r="L424" s="1" t="s">
        <v>37</v>
      </c>
      <c r="M424" s="1" t="s">
        <v>4039</v>
      </c>
      <c r="N424" s="1" t="s">
        <v>4028</v>
      </c>
      <c r="O424" s="1" t="s">
        <v>4518</v>
      </c>
      <c r="P424" s="1" t="s">
        <v>4158</v>
      </c>
      <c r="Q424" s="1" t="s">
        <v>4218</v>
      </c>
      <c r="R424" s="1" t="s">
        <v>4386</v>
      </c>
      <c r="S424" s="1" t="s">
        <v>4026</v>
      </c>
      <c r="T424" s="1" t="s">
        <v>37</v>
      </c>
      <c r="U424" s="1" t="s">
        <v>37</v>
      </c>
      <c r="V424" s="1" t="s">
        <v>37</v>
      </c>
      <c r="W424" s="1" t="s">
        <v>37</v>
      </c>
      <c r="X424" s="1" t="s">
        <v>37</v>
      </c>
      <c r="Y424" s="1" t="s">
        <v>37</v>
      </c>
      <c r="Z424" s="1" t="s">
        <v>37</v>
      </c>
    </row>
    <row r="425" spans="1:26">
      <c r="A425" s="1" t="s">
        <v>476</v>
      </c>
      <c r="B425" s="1" t="s">
        <v>477</v>
      </c>
      <c r="C425" s="1" t="s">
        <v>478</v>
      </c>
      <c r="D425" s="1"/>
      <c r="E425" s="1" t="s">
        <v>427</v>
      </c>
      <c r="F425" s="1" t="s">
        <v>31</v>
      </c>
      <c r="G425" s="1" t="s">
        <v>50</v>
      </c>
      <c r="H425" s="1" t="s">
        <v>55</v>
      </c>
      <c r="I425" s="1" t="s">
        <v>34</v>
      </c>
      <c r="J425" s="1" t="s">
        <v>35</v>
      </c>
      <c r="K425" s="1"/>
      <c r="L425" s="1" t="s">
        <v>37</v>
      </c>
      <c r="M425" s="1" t="s">
        <v>4265</v>
      </c>
      <c r="N425" s="1" t="s">
        <v>4209</v>
      </c>
      <c r="O425" s="1" t="s">
        <v>4518</v>
      </c>
      <c r="P425" s="1" t="s">
        <v>4266</v>
      </c>
      <c r="Q425" s="1" t="s">
        <v>4267</v>
      </c>
      <c r="R425" s="1" t="s">
        <v>4268</v>
      </c>
      <c r="S425" s="1" t="s">
        <v>4269</v>
      </c>
      <c r="T425" s="1" t="s">
        <v>37</v>
      </c>
      <c r="U425" s="1" t="s">
        <v>4073</v>
      </c>
      <c r="V425" s="1" t="s">
        <v>37</v>
      </c>
      <c r="W425" s="1" t="s">
        <v>37</v>
      </c>
      <c r="X425" s="1" t="s">
        <v>37</v>
      </c>
      <c r="Y425" s="1" t="s">
        <v>37</v>
      </c>
      <c r="Z425" s="1" t="s">
        <v>37</v>
      </c>
    </row>
    <row r="426" spans="1:26">
      <c r="A426" s="1" t="s">
        <v>750</v>
      </c>
      <c r="B426" s="1" t="s">
        <v>746</v>
      </c>
      <c r="C426" s="1" t="s">
        <v>623</v>
      </c>
      <c r="D426" s="1" t="s">
        <v>751</v>
      </c>
      <c r="E426" s="1" t="s">
        <v>752</v>
      </c>
      <c r="F426" s="1" t="s">
        <v>42</v>
      </c>
      <c r="G426" s="1" t="s">
        <v>63</v>
      </c>
      <c r="H426" s="1" t="s">
        <v>40</v>
      </c>
      <c r="I426" s="1" t="s">
        <v>34</v>
      </c>
      <c r="J426" s="1" t="s">
        <v>35</v>
      </c>
      <c r="K426" s="1" t="s">
        <v>44</v>
      </c>
      <c r="L426" s="1" t="s">
        <v>37</v>
      </c>
      <c r="M426" s="1" t="s">
        <v>4032</v>
      </c>
      <c r="N426" s="1" t="s">
        <v>4253</v>
      </c>
      <c r="O426" s="1" t="s">
        <v>4183</v>
      </c>
      <c r="P426" s="1" t="s">
        <v>4180</v>
      </c>
      <c r="Q426" s="1" t="s">
        <v>4115</v>
      </c>
      <c r="R426" s="1" t="s">
        <v>4071</v>
      </c>
      <c r="S426" s="1" t="s">
        <v>4126</v>
      </c>
      <c r="T426" s="1" t="s">
        <v>37</v>
      </c>
      <c r="U426" s="1" t="s">
        <v>37</v>
      </c>
      <c r="V426" s="1" t="s">
        <v>37</v>
      </c>
      <c r="W426" s="1" t="s">
        <v>37</v>
      </c>
      <c r="X426" s="1" t="s">
        <v>37</v>
      </c>
      <c r="Y426" s="1" t="s">
        <v>37</v>
      </c>
      <c r="Z426" s="1" t="s">
        <v>37</v>
      </c>
    </row>
    <row r="427" spans="1:26">
      <c r="A427" s="1" t="s">
        <v>1041</v>
      </c>
      <c r="B427" s="1" t="s">
        <v>1042</v>
      </c>
      <c r="C427" s="1" t="s">
        <v>998</v>
      </c>
      <c r="D427" s="1" t="s">
        <v>1043</v>
      </c>
      <c r="E427" s="1" t="s">
        <v>1044</v>
      </c>
      <c r="F427" s="1" t="s">
        <v>42</v>
      </c>
      <c r="G427" s="1" t="s">
        <v>50</v>
      </c>
      <c r="H427" s="1" t="s">
        <v>33</v>
      </c>
      <c r="I427" s="1" t="s">
        <v>34</v>
      </c>
      <c r="J427" s="1" t="s">
        <v>35</v>
      </c>
      <c r="K427" s="1" t="s">
        <v>36</v>
      </c>
      <c r="L427" s="1" t="s">
        <v>37</v>
      </c>
      <c r="M427" s="1" t="s">
        <v>4101</v>
      </c>
      <c r="N427" s="1" t="s">
        <v>4253</v>
      </c>
      <c r="O427" s="1" t="s">
        <v>4250</v>
      </c>
      <c r="P427" s="1" t="s">
        <v>4232</v>
      </c>
      <c r="Q427" s="1" t="s">
        <v>4379</v>
      </c>
      <c r="R427" s="1" t="s">
        <v>4281</v>
      </c>
      <c r="S427" s="1" t="s">
        <v>4026</v>
      </c>
      <c r="T427" s="1" t="s">
        <v>37</v>
      </c>
      <c r="U427" s="1" t="s">
        <v>37</v>
      </c>
      <c r="V427" s="1" t="s">
        <v>37</v>
      </c>
      <c r="W427" s="1" t="s">
        <v>37</v>
      </c>
      <c r="X427" s="1" t="s">
        <v>37</v>
      </c>
      <c r="Y427" s="1" t="s">
        <v>3973</v>
      </c>
      <c r="Z427" s="1" t="s">
        <v>37</v>
      </c>
    </row>
    <row r="428" spans="1:26">
      <c r="A428" s="1" t="s">
        <v>810</v>
      </c>
      <c r="B428" s="1" t="s">
        <v>811</v>
      </c>
      <c r="C428" s="1" t="s">
        <v>193</v>
      </c>
      <c r="D428" s="1" t="s">
        <v>812</v>
      </c>
      <c r="E428" s="1" t="s">
        <v>813</v>
      </c>
      <c r="F428" s="1" t="s">
        <v>31</v>
      </c>
      <c r="G428" s="1" t="s">
        <v>50</v>
      </c>
      <c r="H428" s="1" t="s">
        <v>33</v>
      </c>
      <c r="I428" s="1" t="s">
        <v>34</v>
      </c>
      <c r="J428" s="1" t="s">
        <v>35</v>
      </c>
      <c r="K428" s="1" t="s">
        <v>44</v>
      </c>
      <c r="L428" s="1" t="s">
        <v>37</v>
      </c>
      <c r="M428" s="1" t="s">
        <v>4212</v>
      </c>
      <c r="N428" s="1" t="s">
        <v>4028</v>
      </c>
      <c r="O428" s="1" t="s">
        <v>4022</v>
      </c>
      <c r="P428" s="1" t="s">
        <v>4184</v>
      </c>
      <c r="Q428" s="1" t="s">
        <v>4202</v>
      </c>
      <c r="R428" s="1" t="s">
        <v>4091</v>
      </c>
      <c r="S428" s="1" t="s">
        <v>4107</v>
      </c>
      <c r="T428" s="1" t="s">
        <v>37</v>
      </c>
      <c r="U428" s="1" t="s">
        <v>37</v>
      </c>
      <c r="V428" s="1" t="s">
        <v>37</v>
      </c>
      <c r="W428" s="1" t="s">
        <v>37</v>
      </c>
      <c r="X428" s="1" t="s">
        <v>37</v>
      </c>
      <c r="Y428" s="1" t="s">
        <v>37</v>
      </c>
      <c r="Z428" s="1" t="s">
        <v>37</v>
      </c>
    </row>
    <row r="429" spans="1:26">
      <c r="A429" s="1" t="s">
        <v>1087</v>
      </c>
      <c r="B429" s="1" t="s">
        <v>1078</v>
      </c>
      <c r="C429" s="1" t="s">
        <v>1088</v>
      </c>
      <c r="D429" s="1" t="s">
        <v>1089</v>
      </c>
      <c r="E429" s="1" t="s">
        <v>1090</v>
      </c>
      <c r="F429" s="1" t="s">
        <v>42</v>
      </c>
      <c r="G429" s="1" t="s">
        <v>50</v>
      </c>
      <c r="H429" s="1" t="s">
        <v>33</v>
      </c>
      <c r="I429" s="1" t="s">
        <v>34</v>
      </c>
      <c r="J429" s="1" t="s">
        <v>35</v>
      </c>
      <c r="K429" s="1" t="s">
        <v>44</v>
      </c>
      <c r="L429" s="1" t="s">
        <v>37</v>
      </c>
      <c r="M429" s="1" t="s">
        <v>4138</v>
      </c>
      <c r="N429" s="1" t="s">
        <v>4280</v>
      </c>
      <c r="O429" s="1" t="s">
        <v>4279</v>
      </c>
      <c r="P429" s="1" t="s">
        <v>4016</v>
      </c>
      <c r="Q429" s="1" t="s">
        <v>4124</v>
      </c>
      <c r="R429" s="1" t="s">
        <v>4217</v>
      </c>
      <c r="S429" s="1" t="s">
        <v>4261</v>
      </c>
      <c r="T429" s="1" t="s">
        <v>37</v>
      </c>
      <c r="U429" s="1" t="s">
        <v>4073</v>
      </c>
      <c r="V429" s="1" t="s">
        <v>37</v>
      </c>
      <c r="W429" s="1" t="s">
        <v>37</v>
      </c>
      <c r="X429" s="1" t="s">
        <v>37</v>
      </c>
      <c r="Y429" s="1" t="s">
        <v>37</v>
      </c>
      <c r="Z429" s="1" t="s">
        <v>37</v>
      </c>
    </row>
    <row r="430" spans="1:26">
      <c r="A430" s="1" t="s">
        <v>918</v>
      </c>
      <c r="B430" s="1" t="s">
        <v>919</v>
      </c>
      <c r="C430" s="1" t="s">
        <v>358</v>
      </c>
      <c r="D430" s="1" t="s">
        <v>920</v>
      </c>
      <c r="E430" s="1" t="s">
        <v>921</v>
      </c>
      <c r="F430" s="1" t="s">
        <v>31</v>
      </c>
      <c r="G430" s="1" t="s">
        <v>50</v>
      </c>
      <c r="H430" s="1" t="s">
        <v>40</v>
      </c>
      <c r="I430" s="1" t="s">
        <v>355</v>
      </c>
      <c r="J430" s="1" t="s">
        <v>35</v>
      </c>
      <c r="K430" s="1" t="s">
        <v>355</v>
      </c>
      <c r="L430" s="1" t="s">
        <v>37</v>
      </c>
      <c r="M430" s="1" t="s">
        <v>4090</v>
      </c>
      <c r="N430" s="1" t="s">
        <v>4102</v>
      </c>
      <c r="O430" s="1" t="s">
        <v>4246</v>
      </c>
      <c r="P430" s="1" t="s">
        <v>4029</v>
      </c>
      <c r="Q430" s="1" t="s">
        <v>4215</v>
      </c>
      <c r="R430" s="1" t="s">
        <v>4091</v>
      </c>
      <c r="S430" s="1" t="s">
        <v>4059</v>
      </c>
      <c r="T430" s="1" t="s">
        <v>37</v>
      </c>
      <c r="U430" s="1" t="s">
        <v>37</v>
      </c>
      <c r="V430" s="1" t="s">
        <v>37</v>
      </c>
      <c r="W430" s="1" t="s">
        <v>37</v>
      </c>
      <c r="X430" s="1" t="s">
        <v>37</v>
      </c>
      <c r="Y430" s="1" t="s">
        <v>37</v>
      </c>
      <c r="Z430" s="1" t="s">
        <v>37</v>
      </c>
    </row>
    <row r="431" spans="1:26">
      <c r="A431" s="1" t="s">
        <v>768</v>
      </c>
      <c r="B431" s="1" t="s">
        <v>320</v>
      </c>
      <c r="C431" s="1" t="s">
        <v>769</v>
      </c>
      <c r="D431" s="1"/>
      <c r="E431" s="1" t="s">
        <v>770</v>
      </c>
      <c r="F431" s="1" t="s">
        <v>31</v>
      </c>
      <c r="G431" s="1" t="s">
        <v>50</v>
      </c>
      <c r="H431" s="1" t="s">
        <v>33</v>
      </c>
      <c r="I431" s="1" t="s">
        <v>34</v>
      </c>
      <c r="J431" s="1" t="s">
        <v>35</v>
      </c>
      <c r="K431" s="1"/>
      <c r="L431" s="1" t="s">
        <v>37</v>
      </c>
      <c r="M431" s="1" t="s">
        <v>4006</v>
      </c>
      <c r="N431" s="1" t="s">
        <v>4179</v>
      </c>
      <c r="O431" s="1" t="s">
        <v>4260</v>
      </c>
      <c r="P431" s="1" t="s">
        <v>4135</v>
      </c>
      <c r="Q431" s="1" t="s">
        <v>4389</v>
      </c>
      <c r="R431" s="1" t="s">
        <v>4386</v>
      </c>
      <c r="S431" s="1" t="s">
        <v>4059</v>
      </c>
      <c r="T431" s="1" t="s">
        <v>37</v>
      </c>
      <c r="U431" s="1" t="s">
        <v>37</v>
      </c>
      <c r="V431" s="1" t="s">
        <v>37</v>
      </c>
      <c r="W431" s="1" t="s">
        <v>37</v>
      </c>
      <c r="X431" s="1" t="s">
        <v>37</v>
      </c>
      <c r="Y431" s="1" t="s">
        <v>37</v>
      </c>
      <c r="Z431" s="1" t="s">
        <v>37</v>
      </c>
    </row>
    <row r="432" spans="1:26">
      <c r="A432" s="1" t="s">
        <v>1016</v>
      </c>
      <c r="B432" s="1" t="s">
        <v>1007</v>
      </c>
      <c r="C432" s="1" t="s">
        <v>1017</v>
      </c>
      <c r="D432" s="1" t="s">
        <v>1018</v>
      </c>
      <c r="E432" s="1" t="s">
        <v>1019</v>
      </c>
      <c r="F432" s="1" t="s">
        <v>31</v>
      </c>
      <c r="G432" s="1" t="s">
        <v>50</v>
      </c>
      <c r="H432" s="1" t="s">
        <v>40</v>
      </c>
      <c r="I432" s="1" t="s">
        <v>34</v>
      </c>
      <c r="J432" s="1" t="s">
        <v>35</v>
      </c>
      <c r="K432" s="1" t="s">
        <v>36</v>
      </c>
      <c r="L432" s="1" t="s">
        <v>37</v>
      </c>
      <c r="M432" s="1" t="s">
        <v>4187</v>
      </c>
      <c r="N432" s="1" t="s">
        <v>4075</v>
      </c>
      <c r="O432" s="1" t="s">
        <v>4188</v>
      </c>
      <c r="P432" s="1" t="s">
        <v>4104</v>
      </c>
      <c r="Q432" s="1" t="s">
        <v>4078</v>
      </c>
      <c r="R432" s="1" t="s">
        <v>4071</v>
      </c>
      <c r="S432" s="1" t="s">
        <v>4171</v>
      </c>
      <c r="T432" s="1" t="s">
        <v>37</v>
      </c>
      <c r="U432" s="1" t="s">
        <v>37</v>
      </c>
      <c r="V432" s="1" t="s">
        <v>37</v>
      </c>
      <c r="W432" s="1" t="s">
        <v>37</v>
      </c>
      <c r="X432" s="1" t="s">
        <v>37</v>
      </c>
      <c r="Y432" s="1" t="s">
        <v>37</v>
      </c>
      <c r="Z432" s="1" t="s">
        <v>37</v>
      </c>
    </row>
    <row r="433" spans="1:26">
      <c r="A433" s="1" t="s">
        <v>1006</v>
      </c>
      <c r="B433" s="1" t="s">
        <v>1007</v>
      </c>
      <c r="C433" s="1" t="s">
        <v>1008</v>
      </c>
      <c r="D433" s="1" t="s">
        <v>1009</v>
      </c>
      <c r="E433" s="1" t="s">
        <v>1010</v>
      </c>
      <c r="F433" s="1" t="s">
        <v>31</v>
      </c>
      <c r="G433" s="1" t="s">
        <v>50</v>
      </c>
      <c r="H433" s="1" t="s">
        <v>40</v>
      </c>
      <c r="I433" s="1" t="s">
        <v>34</v>
      </c>
      <c r="J433" s="1" t="s">
        <v>35</v>
      </c>
      <c r="K433" s="1" t="s">
        <v>44</v>
      </c>
      <c r="L433" s="1" t="s">
        <v>37</v>
      </c>
      <c r="M433" s="1" t="s">
        <v>4066</v>
      </c>
      <c r="N433" s="1" t="s">
        <v>4230</v>
      </c>
      <c r="O433" s="1" t="s">
        <v>4279</v>
      </c>
      <c r="P433" s="1" t="s">
        <v>4104</v>
      </c>
      <c r="Q433" s="1" t="s">
        <v>4105</v>
      </c>
      <c r="R433" s="1" t="s">
        <v>4116</v>
      </c>
      <c r="S433" s="1" t="s">
        <v>4261</v>
      </c>
      <c r="T433" s="1" t="s">
        <v>37</v>
      </c>
      <c r="U433" s="1" t="s">
        <v>4073</v>
      </c>
      <c r="V433" s="1" t="s">
        <v>37</v>
      </c>
      <c r="W433" s="1" t="s">
        <v>37</v>
      </c>
      <c r="X433" s="1" t="s">
        <v>37</v>
      </c>
      <c r="Y433" s="1" t="s">
        <v>37</v>
      </c>
      <c r="Z433" s="1" t="s">
        <v>37</v>
      </c>
    </row>
    <row r="434" spans="1:26">
      <c r="A434" s="1" t="s">
        <v>1383</v>
      </c>
      <c r="B434" s="1" t="s">
        <v>1384</v>
      </c>
      <c r="C434" s="1" t="s">
        <v>1385</v>
      </c>
      <c r="D434" s="1" t="s">
        <v>1386</v>
      </c>
      <c r="E434" s="1" t="s">
        <v>1387</v>
      </c>
      <c r="F434" s="1" t="s">
        <v>42</v>
      </c>
      <c r="G434" s="1" t="s">
        <v>50</v>
      </c>
      <c r="H434" s="1" t="s">
        <v>40</v>
      </c>
      <c r="I434" s="1" t="s">
        <v>704</v>
      </c>
      <c r="J434" s="1" t="s">
        <v>56</v>
      </c>
      <c r="K434" s="1" t="s">
        <v>704</v>
      </c>
      <c r="L434" s="1" t="s">
        <v>37</v>
      </c>
      <c r="M434" s="1" t="s">
        <v>4020</v>
      </c>
      <c r="N434" s="1" t="s">
        <v>4033</v>
      </c>
      <c r="O434" s="1" t="s">
        <v>4127</v>
      </c>
      <c r="P434" s="1" t="s">
        <v>4087</v>
      </c>
      <c r="Q434" s="1" t="s">
        <v>4024</v>
      </c>
      <c r="R434" s="1" t="s">
        <v>4094</v>
      </c>
      <c r="S434" s="1" t="s">
        <v>4059</v>
      </c>
      <c r="T434" s="1" t="s">
        <v>37</v>
      </c>
      <c r="U434" s="1" t="s">
        <v>37</v>
      </c>
      <c r="V434" s="1" t="s">
        <v>37</v>
      </c>
      <c r="W434" s="1" t="s">
        <v>37</v>
      </c>
      <c r="X434" s="1" t="s">
        <v>37</v>
      </c>
      <c r="Y434" s="1" t="s">
        <v>3973</v>
      </c>
      <c r="Z434" s="1" t="s">
        <v>37</v>
      </c>
    </row>
    <row r="435" spans="1:26">
      <c r="A435" s="1" t="s">
        <v>1434</v>
      </c>
      <c r="B435" s="1" t="s">
        <v>1435</v>
      </c>
      <c r="C435" s="1" t="s">
        <v>239</v>
      </c>
      <c r="D435" s="1" t="s">
        <v>654</v>
      </c>
      <c r="E435" s="1" t="s">
        <v>635</v>
      </c>
      <c r="F435" s="1" t="s">
        <v>31</v>
      </c>
      <c r="G435" s="1" t="s">
        <v>50</v>
      </c>
      <c r="H435" s="1" t="s">
        <v>40</v>
      </c>
      <c r="I435" s="1" t="s">
        <v>34</v>
      </c>
      <c r="J435" s="1" t="s">
        <v>35</v>
      </c>
      <c r="K435" s="1" t="s">
        <v>44</v>
      </c>
      <c r="L435" s="1" t="s">
        <v>37</v>
      </c>
      <c r="M435" s="1" t="s">
        <v>4101</v>
      </c>
      <c r="N435" s="1" t="s">
        <v>4061</v>
      </c>
      <c r="O435" s="1" t="s">
        <v>4168</v>
      </c>
      <c r="P435" s="1" t="s">
        <v>4180</v>
      </c>
      <c r="Q435" s="1" t="s">
        <v>4024</v>
      </c>
      <c r="R435" s="1" t="s">
        <v>4281</v>
      </c>
      <c r="S435" s="1" t="s">
        <v>4026</v>
      </c>
      <c r="T435" s="1" t="s">
        <v>37</v>
      </c>
      <c r="U435" s="1" t="s">
        <v>37</v>
      </c>
      <c r="V435" s="1" t="s">
        <v>37</v>
      </c>
      <c r="W435" s="1" t="s">
        <v>37</v>
      </c>
      <c r="X435" s="1" t="s">
        <v>37</v>
      </c>
      <c r="Y435" s="1" t="s">
        <v>37</v>
      </c>
      <c r="Z435" s="1" t="s">
        <v>37</v>
      </c>
    </row>
    <row r="436" spans="1:26">
      <c r="A436" s="1" t="s">
        <v>1644</v>
      </c>
      <c r="B436" s="1" t="s">
        <v>1645</v>
      </c>
      <c r="C436" s="1" t="s">
        <v>258</v>
      </c>
      <c r="D436" s="1" t="s">
        <v>470</v>
      </c>
      <c r="E436" s="1" t="s">
        <v>1646</v>
      </c>
      <c r="F436" s="1" t="s">
        <v>31</v>
      </c>
      <c r="G436" s="1" t="s">
        <v>50</v>
      </c>
      <c r="H436" s="1" t="s">
        <v>40</v>
      </c>
      <c r="I436" s="1" t="s">
        <v>34</v>
      </c>
      <c r="J436" s="1" t="s">
        <v>35</v>
      </c>
      <c r="K436" s="1"/>
      <c r="L436" s="1" t="s">
        <v>37</v>
      </c>
      <c r="M436" s="1" t="s">
        <v>4167</v>
      </c>
      <c r="N436" s="1" t="s">
        <v>4067</v>
      </c>
      <c r="O436" s="1" t="s">
        <v>4041</v>
      </c>
      <c r="P436" s="1" t="s">
        <v>4169</v>
      </c>
      <c r="Q436" s="1" t="s">
        <v>4291</v>
      </c>
      <c r="R436" s="1" t="s">
        <v>4091</v>
      </c>
      <c r="S436" s="1" t="s">
        <v>4261</v>
      </c>
      <c r="T436" s="1" t="s">
        <v>37</v>
      </c>
      <c r="U436" s="1" t="s">
        <v>37</v>
      </c>
      <c r="V436" s="1" t="s">
        <v>37</v>
      </c>
      <c r="W436" s="1" t="s">
        <v>37</v>
      </c>
      <c r="X436" s="1" t="s">
        <v>37</v>
      </c>
      <c r="Y436" s="1" t="s">
        <v>37</v>
      </c>
      <c r="Z436" s="1" t="s">
        <v>37</v>
      </c>
    </row>
    <row r="437" spans="1:26">
      <c r="A437" s="1" t="s">
        <v>1963</v>
      </c>
      <c r="B437" s="1" t="s">
        <v>1964</v>
      </c>
      <c r="C437" s="1" t="s">
        <v>1965</v>
      </c>
      <c r="D437" s="1" t="s">
        <v>1966</v>
      </c>
      <c r="E437" s="1" t="s">
        <v>921</v>
      </c>
      <c r="F437" s="1" t="s">
        <v>42</v>
      </c>
      <c r="G437" s="1" t="s">
        <v>50</v>
      </c>
      <c r="H437" s="1" t="s">
        <v>33</v>
      </c>
      <c r="I437" s="1" t="s">
        <v>57</v>
      </c>
      <c r="J437" s="1" t="s">
        <v>56</v>
      </c>
      <c r="K437" s="1" t="s">
        <v>57</v>
      </c>
      <c r="L437" s="1" t="s">
        <v>37</v>
      </c>
      <c r="M437" s="1" t="s">
        <v>37</v>
      </c>
      <c r="N437" s="1" t="s">
        <v>37</v>
      </c>
      <c r="O437" s="1" t="s">
        <v>37</v>
      </c>
      <c r="P437" s="1" t="s">
        <v>4087</v>
      </c>
      <c r="Q437" s="1" t="s">
        <v>4017</v>
      </c>
      <c r="R437" s="1" t="s">
        <v>37</v>
      </c>
      <c r="S437" s="1" t="s">
        <v>37</v>
      </c>
      <c r="T437" s="1" t="s">
        <v>37</v>
      </c>
      <c r="U437" s="1" t="s">
        <v>37</v>
      </c>
      <c r="V437" s="1" t="s">
        <v>37</v>
      </c>
      <c r="W437" s="1" t="s">
        <v>37</v>
      </c>
      <c r="X437" s="1" t="s">
        <v>37</v>
      </c>
      <c r="Y437" s="1" t="s">
        <v>37</v>
      </c>
      <c r="Z437" s="1" t="s">
        <v>37</v>
      </c>
    </row>
    <row r="438" spans="1:26">
      <c r="A438" s="1" t="s">
        <v>2138</v>
      </c>
      <c r="B438" s="1" t="s">
        <v>2139</v>
      </c>
      <c r="C438" s="1" t="s">
        <v>2140</v>
      </c>
      <c r="D438" s="1" t="s">
        <v>2015</v>
      </c>
      <c r="E438" s="1" t="s">
        <v>783</v>
      </c>
      <c r="F438" s="1" t="s">
        <v>42</v>
      </c>
      <c r="G438" s="1" t="s">
        <v>50</v>
      </c>
      <c r="H438" s="1" t="s">
        <v>40</v>
      </c>
      <c r="I438" s="1" t="s">
        <v>34</v>
      </c>
      <c r="J438" s="1" t="s">
        <v>35</v>
      </c>
      <c r="K438" s="1" t="s">
        <v>44</v>
      </c>
      <c r="L438" s="1" t="s">
        <v>37</v>
      </c>
      <c r="M438" s="1" t="s">
        <v>4101</v>
      </c>
      <c r="N438" s="1" t="s">
        <v>4230</v>
      </c>
      <c r="O438" s="1" t="s">
        <v>4168</v>
      </c>
      <c r="P438" s="1" t="s">
        <v>4029</v>
      </c>
      <c r="Q438" s="1" t="s">
        <v>4198</v>
      </c>
      <c r="R438" s="1" t="s">
        <v>4200</v>
      </c>
      <c r="S438" s="1" t="s">
        <v>4059</v>
      </c>
      <c r="T438" s="1" t="s">
        <v>37</v>
      </c>
      <c r="U438" s="1" t="s">
        <v>4073</v>
      </c>
      <c r="V438" s="1" t="s">
        <v>37</v>
      </c>
      <c r="W438" s="1" t="s">
        <v>37</v>
      </c>
      <c r="X438" s="1" t="s">
        <v>37</v>
      </c>
      <c r="Y438" s="1" t="s">
        <v>37</v>
      </c>
      <c r="Z438" s="1" t="s">
        <v>37</v>
      </c>
    </row>
    <row r="439" spans="1:26">
      <c r="A439" s="1" t="s">
        <v>2443</v>
      </c>
      <c r="B439" s="1" t="s">
        <v>2444</v>
      </c>
      <c r="C439" s="1" t="s">
        <v>2445</v>
      </c>
      <c r="D439" s="1" t="s">
        <v>410</v>
      </c>
      <c r="E439" s="1" t="s">
        <v>1012</v>
      </c>
      <c r="F439" s="1" t="s">
        <v>31</v>
      </c>
      <c r="G439" s="1" t="s">
        <v>50</v>
      </c>
      <c r="H439" s="1" t="s">
        <v>40</v>
      </c>
      <c r="I439" s="1" t="s">
        <v>36</v>
      </c>
      <c r="J439" s="1" t="s">
        <v>56</v>
      </c>
      <c r="K439" s="1" t="s">
        <v>36</v>
      </c>
      <c r="L439" s="1" t="s">
        <v>37</v>
      </c>
      <c r="M439" s="1" t="s">
        <v>4020</v>
      </c>
      <c r="N439" s="1" t="s">
        <v>4240</v>
      </c>
      <c r="O439" s="1" t="s">
        <v>4022</v>
      </c>
      <c r="P439" s="1" t="s">
        <v>4232</v>
      </c>
      <c r="Q439" s="1" t="s">
        <v>4300</v>
      </c>
      <c r="R439" s="1" t="s">
        <v>4094</v>
      </c>
      <c r="S439" s="1" t="s">
        <v>4259</v>
      </c>
      <c r="T439" s="1" t="s">
        <v>37</v>
      </c>
      <c r="U439" s="1" t="s">
        <v>37</v>
      </c>
      <c r="V439" s="1" t="s">
        <v>37</v>
      </c>
      <c r="W439" s="1" t="s">
        <v>37</v>
      </c>
      <c r="X439" s="1" t="s">
        <v>37</v>
      </c>
      <c r="Y439" s="1" t="s">
        <v>37</v>
      </c>
      <c r="Z439" s="1" t="s">
        <v>37</v>
      </c>
    </row>
    <row r="440" spans="1:26">
      <c r="A440" s="1" t="s">
        <v>2556</v>
      </c>
      <c r="B440" s="1" t="s">
        <v>2557</v>
      </c>
      <c r="C440" s="1" t="s">
        <v>1825</v>
      </c>
      <c r="D440" s="1"/>
      <c r="E440" s="1" t="s">
        <v>2558</v>
      </c>
      <c r="F440" s="1" t="s">
        <v>42</v>
      </c>
      <c r="G440" s="1" t="s">
        <v>50</v>
      </c>
      <c r="H440" s="1" t="s">
        <v>33</v>
      </c>
      <c r="I440" s="1" t="s">
        <v>34</v>
      </c>
      <c r="J440" s="1" t="s">
        <v>35</v>
      </c>
      <c r="K440" s="1"/>
      <c r="L440" s="1" t="s">
        <v>37</v>
      </c>
      <c r="M440" s="1" t="s">
        <v>4212</v>
      </c>
      <c r="N440" s="1" t="s">
        <v>4179</v>
      </c>
      <c r="O440" s="1" t="s">
        <v>4147</v>
      </c>
      <c r="P440" s="1" t="s">
        <v>4517</v>
      </c>
      <c r="Q440" s="1" t="s">
        <v>4130</v>
      </c>
      <c r="R440" s="1" t="s">
        <v>4170</v>
      </c>
      <c r="S440" s="1" t="s">
        <v>4320</v>
      </c>
      <c r="T440" s="1" t="s">
        <v>37</v>
      </c>
      <c r="U440" s="1" t="s">
        <v>4073</v>
      </c>
      <c r="V440" s="1" t="s">
        <v>37</v>
      </c>
      <c r="W440" s="1" t="s">
        <v>37</v>
      </c>
      <c r="X440" s="1" t="s">
        <v>37</v>
      </c>
      <c r="Y440" s="1" t="s">
        <v>37</v>
      </c>
      <c r="Z440" s="1" t="s">
        <v>37</v>
      </c>
    </row>
    <row r="441" spans="1:26">
      <c r="A441" s="1" t="s">
        <v>2643</v>
      </c>
      <c r="B441" s="1" t="s">
        <v>2644</v>
      </c>
      <c r="C441" s="1" t="s">
        <v>2645</v>
      </c>
      <c r="D441" s="1"/>
      <c r="E441" s="1" t="s">
        <v>2646</v>
      </c>
      <c r="F441" s="1" t="s">
        <v>42</v>
      </c>
      <c r="G441" s="1" t="s">
        <v>50</v>
      </c>
      <c r="H441" s="1" t="s">
        <v>55</v>
      </c>
      <c r="I441" s="1" t="s">
        <v>34</v>
      </c>
      <c r="J441" s="1" t="s">
        <v>35</v>
      </c>
      <c r="K441" s="1" t="s">
        <v>44</v>
      </c>
      <c r="L441" s="1" t="s">
        <v>37</v>
      </c>
      <c r="M441" s="1" t="s">
        <v>4167</v>
      </c>
      <c r="N441" s="1" t="s">
        <v>4179</v>
      </c>
      <c r="O441" s="1" t="s">
        <v>4157</v>
      </c>
      <c r="P441" s="1" t="s">
        <v>4158</v>
      </c>
      <c r="Q441" s="1" t="s">
        <v>4198</v>
      </c>
      <c r="R441" s="1" t="s">
        <v>4315</v>
      </c>
      <c r="S441" s="1" t="s">
        <v>4320</v>
      </c>
      <c r="T441" s="1" t="s">
        <v>37</v>
      </c>
      <c r="U441" s="1" t="s">
        <v>4073</v>
      </c>
      <c r="V441" s="1" t="s">
        <v>37</v>
      </c>
      <c r="W441" s="1" t="s">
        <v>37</v>
      </c>
      <c r="X441" s="1" t="s">
        <v>37</v>
      </c>
      <c r="Y441" s="1" t="s">
        <v>37</v>
      </c>
      <c r="Z441" s="1" t="s">
        <v>37</v>
      </c>
    </row>
    <row r="442" spans="1:26">
      <c r="A442" s="1" t="s">
        <v>2828</v>
      </c>
      <c r="B442" s="1" t="s">
        <v>2829</v>
      </c>
      <c r="C442" s="1" t="s">
        <v>2830</v>
      </c>
      <c r="D442" s="1" t="s">
        <v>179</v>
      </c>
      <c r="E442" s="1" t="s">
        <v>2831</v>
      </c>
      <c r="F442" s="1" t="s">
        <v>42</v>
      </c>
      <c r="G442" s="1" t="s">
        <v>63</v>
      </c>
      <c r="H442" s="1" t="s">
        <v>40</v>
      </c>
      <c r="I442" s="1" t="s">
        <v>34</v>
      </c>
      <c r="J442" s="1" t="s">
        <v>35</v>
      </c>
      <c r="K442" s="1" t="s">
        <v>44</v>
      </c>
      <c r="L442" s="1" t="s">
        <v>37</v>
      </c>
      <c r="M442" s="1" t="s">
        <v>4032</v>
      </c>
      <c r="N442" s="1" t="s">
        <v>4229</v>
      </c>
      <c r="O442" s="1" t="s">
        <v>4034</v>
      </c>
      <c r="P442" s="1" t="s">
        <v>4148</v>
      </c>
      <c r="Q442" s="1" t="s">
        <v>4024</v>
      </c>
      <c r="R442" s="1" t="s">
        <v>4079</v>
      </c>
      <c r="S442" s="1" t="s">
        <v>4045</v>
      </c>
      <c r="T442" s="1" t="s">
        <v>4178</v>
      </c>
      <c r="U442" s="1" t="s">
        <v>37</v>
      </c>
      <c r="V442" s="1" t="s">
        <v>37</v>
      </c>
      <c r="W442" s="1" t="s">
        <v>37</v>
      </c>
      <c r="X442" s="1" t="s">
        <v>3973</v>
      </c>
      <c r="Y442" s="1" t="s">
        <v>37</v>
      </c>
      <c r="Z442" s="1" t="s">
        <v>37</v>
      </c>
    </row>
    <row r="443" spans="1:26">
      <c r="A443" s="1" t="s">
        <v>2931</v>
      </c>
      <c r="B443" s="1" t="s">
        <v>2921</v>
      </c>
      <c r="C443" s="1" t="s">
        <v>2932</v>
      </c>
      <c r="D443" s="1" t="s">
        <v>2933</v>
      </c>
      <c r="E443" s="1" t="s">
        <v>2508</v>
      </c>
      <c r="F443" s="1" t="s">
        <v>31</v>
      </c>
      <c r="G443" s="1" t="s">
        <v>50</v>
      </c>
      <c r="H443" s="1" t="s">
        <v>40</v>
      </c>
      <c r="I443" s="1" t="s">
        <v>34</v>
      </c>
      <c r="J443" s="1" t="s">
        <v>35</v>
      </c>
      <c r="K443" s="1"/>
      <c r="L443" s="1" t="s">
        <v>37</v>
      </c>
      <c r="M443" s="1" t="s">
        <v>4226</v>
      </c>
      <c r="N443" s="1" t="s">
        <v>4179</v>
      </c>
      <c r="O443" s="1" t="s">
        <v>4213</v>
      </c>
      <c r="P443" s="1" t="s">
        <v>4048</v>
      </c>
      <c r="Q443" s="1" t="s">
        <v>4379</v>
      </c>
      <c r="R443" s="1" t="s">
        <v>4030</v>
      </c>
      <c r="S443" s="1" t="s">
        <v>4259</v>
      </c>
      <c r="T443" s="1" t="s">
        <v>37</v>
      </c>
      <c r="U443" s="1" t="s">
        <v>37</v>
      </c>
      <c r="V443" s="1" t="s">
        <v>37</v>
      </c>
      <c r="W443" s="1" t="s">
        <v>37</v>
      </c>
      <c r="X443" s="1" t="s">
        <v>37</v>
      </c>
      <c r="Y443" s="1" t="s">
        <v>37</v>
      </c>
      <c r="Z443" s="1" t="s">
        <v>37</v>
      </c>
    </row>
    <row r="444" spans="1:26">
      <c r="A444" s="1" t="s">
        <v>3210</v>
      </c>
      <c r="B444" s="1" t="s">
        <v>3211</v>
      </c>
      <c r="C444" s="1" t="s">
        <v>1857</v>
      </c>
      <c r="D444" s="1" t="s">
        <v>1451</v>
      </c>
      <c r="E444" s="1" t="s">
        <v>3212</v>
      </c>
      <c r="F444" s="1" t="s">
        <v>42</v>
      </c>
      <c r="G444" s="1" t="s">
        <v>50</v>
      </c>
      <c r="H444" s="1" t="s">
        <v>40</v>
      </c>
      <c r="I444" s="1" t="s">
        <v>3213</v>
      </c>
      <c r="J444" s="1" t="s">
        <v>56</v>
      </c>
      <c r="K444" s="1" t="s">
        <v>36</v>
      </c>
      <c r="L444" s="1" t="s">
        <v>4190</v>
      </c>
      <c r="M444" s="1" t="s">
        <v>4101</v>
      </c>
      <c r="N444" s="1" t="s">
        <v>4206</v>
      </c>
      <c r="O444" s="1" t="s">
        <v>4326</v>
      </c>
      <c r="P444" s="1" t="s">
        <v>4204</v>
      </c>
      <c r="Q444" s="1" t="s">
        <v>4379</v>
      </c>
      <c r="R444" s="1" t="s">
        <v>4194</v>
      </c>
      <c r="S444" s="1" t="s">
        <v>4059</v>
      </c>
      <c r="T444" s="1" t="s">
        <v>37</v>
      </c>
      <c r="U444" s="1" t="s">
        <v>37</v>
      </c>
      <c r="V444" s="1" t="s">
        <v>37</v>
      </c>
      <c r="W444" s="1" t="s">
        <v>37</v>
      </c>
      <c r="X444" s="1" t="s">
        <v>37</v>
      </c>
      <c r="Y444" s="1" t="s">
        <v>37</v>
      </c>
      <c r="Z444" s="1" t="s">
        <v>37</v>
      </c>
    </row>
    <row r="445" spans="1:26">
      <c r="A445" s="1" t="s">
        <v>2759</v>
      </c>
      <c r="B445" s="1" t="s">
        <v>2760</v>
      </c>
      <c r="C445" s="1" t="s">
        <v>2761</v>
      </c>
      <c r="D445" s="1" t="s">
        <v>2762</v>
      </c>
      <c r="E445" s="1" t="s">
        <v>121</v>
      </c>
      <c r="F445" s="1" t="s">
        <v>42</v>
      </c>
      <c r="G445" s="1" t="s">
        <v>50</v>
      </c>
      <c r="H445" s="1" t="s">
        <v>40</v>
      </c>
      <c r="I445" s="1" t="s">
        <v>36</v>
      </c>
      <c r="J445" s="1" t="s">
        <v>35</v>
      </c>
      <c r="K445" s="1" t="s">
        <v>36</v>
      </c>
      <c r="L445" s="1" t="s">
        <v>37</v>
      </c>
      <c r="M445" s="1" t="s">
        <v>4095</v>
      </c>
      <c r="N445" s="1" t="s">
        <v>4240</v>
      </c>
      <c r="O445" s="1" t="s">
        <v>4234</v>
      </c>
      <c r="P445" s="1" t="s">
        <v>4087</v>
      </c>
      <c r="Q445" s="1" t="s">
        <v>4389</v>
      </c>
      <c r="R445" s="1" t="s">
        <v>4099</v>
      </c>
      <c r="S445" s="1" t="s">
        <v>4100</v>
      </c>
      <c r="T445" s="1" t="s">
        <v>37</v>
      </c>
      <c r="U445" s="1" t="s">
        <v>4073</v>
      </c>
      <c r="V445" s="1" t="s">
        <v>37</v>
      </c>
      <c r="W445" s="1" t="s">
        <v>37</v>
      </c>
      <c r="X445" s="1" t="s">
        <v>37</v>
      </c>
      <c r="Y445" s="1" t="s">
        <v>37</v>
      </c>
      <c r="Z445" s="1" t="s">
        <v>37</v>
      </c>
    </row>
    <row r="446" spans="1:26">
      <c r="A446" s="1" t="s">
        <v>3236</v>
      </c>
      <c r="B446" s="1" t="s">
        <v>3237</v>
      </c>
      <c r="C446" s="1" t="s">
        <v>1680</v>
      </c>
      <c r="D446" s="1" t="s">
        <v>1021</v>
      </c>
      <c r="E446" s="1" t="s">
        <v>1398</v>
      </c>
      <c r="F446" s="1" t="s">
        <v>42</v>
      </c>
      <c r="G446" s="1" t="s">
        <v>50</v>
      </c>
      <c r="H446" s="1" t="s">
        <v>33</v>
      </c>
      <c r="I446" s="1" t="s">
        <v>34</v>
      </c>
      <c r="J446" s="1" t="s">
        <v>35</v>
      </c>
      <c r="K446" s="1" t="s">
        <v>36</v>
      </c>
      <c r="L446" s="1" t="s">
        <v>37</v>
      </c>
      <c r="M446" s="1" t="s">
        <v>4214</v>
      </c>
      <c r="N446" s="1" t="s">
        <v>4096</v>
      </c>
      <c r="O446" s="1" t="s">
        <v>4123</v>
      </c>
      <c r="P446" s="1" t="s">
        <v>4388</v>
      </c>
      <c r="Q446" s="1" t="s">
        <v>4202</v>
      </c>
      <c r="R446" s="1" t="s">
        <v>4094</v>
      </c>
      <c r="S446" s="1" t="s">
        <v>4304</v>
      </c>
      <c r="T446" s="1" t="s">
        <v>37</v>
      </c>
      <c r="U446" s="1" t="s">
        <v>37</v>
      </c>
      <c r="V446" s="1" t="s">
        <v>3973</v>
      </c>
      <c r="W446" s="1" t="s">
        <v>37</v>
      </c>
      <c r="X446" s="1" t="s">
        <v>37</v>
      </c>
      <c r="Y446" s="1" t="s">
        <v>37</v>
      </c>
      <c r="Z446" s="1" t="s">
        <v>37</v>
      </c>
    </row>
    <row r="447" spans="1:26">
      <c r="A447" s="1" t="s">
        <v>3263</v>
      </c>
      <c r="B447" s="1" t="s">
        <v>3251</v>
      </c>
      <c r="C447" s="1" t="s">
        <v>3264</v>
      </c>
      <c r="D447" s="1"/>
      <c r="E447" s="1" t="s">
        <v>759</v>
      </c>
      <c r="F447" s="1" t="s">
        <v>42</v>
      </c>
      <c r="G447" s="1" t="s">
        <v>63</v>
      </c>
      <c r="H447" s="1" t="s">
        <v>55</v>
      </c>
      <c r="I447" s="1" t="s">
        <v>34</v>
      </c>
      <c r="J447" s="1" t="s">
        <v>35</v>
      </c>
      <c r="K447" s="1" t="s">
        <v>44</v>
      </c>
      <c r="L447" s="1" t="s">
        <v>37</v>
      </c>
      <c r="M447" s="1" t="s">
        <v>4074</v>
      </c>
      <c r="N447" s="1" t="s">
        <v>4122</v>
      </c>
      <c r="O447" s="1" t="s">
        <v>4113</v>
      </c>
      <c r="P447" s="1" t="s">
        <v>4009</v>
      </c>
      <c r="Q447" s="1" t="s">
        <v>4429</v>
      </c>
      <c r="R447" s="1" t="s">
        <v>4071</v>
      </c>
      <c r="S447" s="1" t="s">
        <v>4126</v>
      </c>
      <c r="T447" s="1" t="s">
        <v>37</v>
      </c>
      <c r="U447" s="1" t="s">
        <v>37</v>
      </c>
      <c r="V447" s="1" t="s">
        <v>37</v>
      </c>
      <c r="W447" s="1" t="s">
        <v>3973</v>
      </c>
      <c r="X447" s="1" t="s">
        <v>37</v>
      </c>
      <c r="Y447" s="1" t="s">
        <v>37</v>
      </c>
      <c r="Z447" s="1" t="s">
        <v>37</v>
      </c>
    </row>
    <row r="448" spans="1:26">
      <c r="A448" s="1" t="s">
        <v>2044</v>
      </c>
      <c r="B448" s="1" t="s">
        <v>1908</v>
      </c>
      <c r="C448" s="1" t="s">
        <v>314</v>
      </c>
      <c r="D448" s="1" t="s">
        <v>945</v>
      </c>
      <c r="E448" s="1" t="s">
        <v>494</v>
      </c>
      <c r="F448" s="1" t="s">
        <v>31</v>
      </c>
      <c r="G448" s="1" t="s">
        <v>50</v>
      </c>
      <c r="H448" s="1" t="s">
        <v>40</v>
      </c>
      <c r="I448" s="1" t="s">
        <v>36</v>
      </c>
      <c r="J448" s="1" t="s">
        <v>56</v>
      </c>
      <c r="K448" s="1" t="s">
        <v>36</v>
      </c>
      <c r="L448" s="1" t="s">
        <v>37</v>
      </c>
      <c r="M448" s="1" t="s">
        <v>4101</v>
      </c>
      <c r="N448" s="1" t="s">
        <v>4102</v>
      </c>
      <c r="O448" s="1" t="s">
        <v>4213</v>
      </c>
      <c r="P448" s="1" t="s">
        <v>4048</v>
      </c>
      <c r="Q448" s="1" t="s">
        <v>4215</v>
      </c>
      <c r="R448" s="1" t="s">
        <v>4194</v>
      </c>
      <c r="S448" s="1" t="s">
        <v>4072</v>
      </c>
      <c r="T448" s="1" t="s">
        <v>37</v>
      </c>
      <c r="U448" s="1" t="s">
        <v>37</v>
      </c>
      <c r="V448" s="1" t="s">
        <v>37</v>
      </c>
      <c r="W448" s="1" t="s">
        <v>37</v>
      </c>
      <c r="X448" s="1" t="s">
        <v>37</v>
      </c>
      <c r="Y448" s="1" t="s">
        <v>37</v>
      </c>
      <c r="Z448" s="1" t="s">
        <v>37</v>
      </c>
    </row>
    <row r="449" spans="1:26">
      <c r="A449" s="1" t="s">
        <v>3515</v>
      </c>
      <c r="B449" s="1" t="s">
        <v>3516</v>
      </c>
      <c r="C449" s="1" t="s">
        <v>1680</v>
      </c>
      <c r="D449" s="1" t="s">
        <v>75</v>
      </c>
      <c r="E449" s="1" t="s">
        <v>942</v>
      </c>
      <c r="F449" s="1" t="s">
        <v>42</v>
      </c>
      <c r="G449" s="1" t="s">
        <v>50</v>
      </c>
      <c r="H449" s="1" t="s">
        <v>33</v>
      </c>
      <c r="I449" s="1" t="s">
        <v>34</v>
      </c>
      <c r="J449" s="1" t="s">
        <v>35</v>
      </c>
      <c r="K449" s="1" t="s">
        <v>44</v>
      </c>
      <c r="L449" s="1" t="s">
        <v>37</v>
      </c>
      <c r="M449" s="1" t="s">
        <v>4020</v>
      </c>
      <c r="N449" s="1" t="s">
        <v>4021</v>
      </c>
      <c r="O449" s="1" t="s">
        <v>4062</v>
      </c>
      <c r="P449" s="1" t="s">
        <v>4251</v>
      </c>
      <c r="Q449" s="1" t="s">
        <v>4166</v>
      </c>
      <c r="R449" s="1" t="s">
        <v>4091</v>
      </c>
      <c r="S449" s="1" t="s">
        <v>4059</v>
      </c>
      <c r="T449" s="1" t="s">
        <v>37</v>
      </c>
      <c r="U449" s="1" t="s">
        <v>37</v>
      </c>
      <c r="V449" s="1" t="s">
        <v>37</v>
      </c>
      <c r="W449" s="1" t="s">
        <v>37</v>
      </c>
      <c r="X449" s="1" t="s">
        <v>3973</v>
      </c>
      <c r="Y449" s="1" t="s">
        <v>37</v>
      </c>
      <c r="Z449" s="1" t="s">
        <v>37</v>
      </c>
    </row>
    <row r="450" spans="1:26">
      <c r="A450" s="1" t="s">
        <v>3364</v>
      </c>
      <c r="B450" s="1" t="s">
        <v>3362</v>
      </c>
      <c r="C450" s="1" t="s">
        <v>3365</v>
      </c>
      <c r="D450" s="1" t="s">
        <v>3366</v>
      </c>
      <c r="E450" s="1" t="s">
        <v>3367</v>
      </c>
      <c r="F450" s="1" t="s">
        <v>42</v>
      </c>
      <c r="G450" s="1" t="s">
        <v>50</v>
      </c>
      <c r="H450" s="1" t="s">
        <v>40</v>
      </c>
      <c r="I450" s="1" t="s">
        <v>36</v>
      </c>
      <c r="J450" s="1" t="s">
        <v>56</v>
      </c>
      <c r="K450" s="1" t="s">
        <v>36</v>
      </c>
      <c r="L450" s="1" t="s">
        <v>37</v>
      </c>
      <c r="M450" s="1" t="s">
        <v>4236</v>
      </c>
      <c r="N450" s="1" t="s">
        <v>4179</v>
      </c>
      <c r="O450" s="1" t="s">
        <v>4168</v>
      </c>
      <c r="P450" s="1" t="s">
        <v>4431</v>
      </c>
      <c r="Q450" s="1" t="s">
        <v>4105</v>
      </c>
      <c r="R450" s="1" t="s">
        <v>4030</v>
      </c>
      <c r="S450" s="1" t="s">
        <v>4501</v>
      </c>
      <c r="T450" s="1" t="s">
        <v>37</v>
      </c>
      <c r="U450" s="1" t="s">
        <v>37</v>
      </c>
      <c r="V450" s="1" t="s">
        <v>37</v>
      </c>
      <c r="W450" s="1" t="s">
        <v>37</v>
      </c>
      <c r="X450" s="1" t="s">
        <v>37</v>
      </c>
      <c r="Y450" s="1" t="s">
        <v>37</v>
      </c>
      <c r="Z450" s="1" t="s">
        <v>37</v>
      </c>
    </row>
    <row r="451" spans="1:26">
      <c r="A451" s="1" t="s">
        <v>3614</v>
      </c>
      <c r="B451" s="1" t="s">
        <v>3612</v>
      </c>
      <c r="C451" s="1" t="s">
        <v>582</v>
      </c>
      <c r="D451" s="1" t="s">
        <v>160</v>
      </c>
      <c r="E451" s="1" t="s">
        <v>2919</v>
      </c>
      <c r="F451" s="1" t="s">
        <v>42</v>
      </c>
      <c r="G451" s="1" t="s">
        <v>50</v>
      </c>
      <c r="H451" s="1" t="s">
        <v>40</v>
      </c>
      <c r="I451" s="1" t="s">
        <v>36</v>
      </c>
      <c r="J451" s="1" t="s">
        <v>56</v>
      </c>
      <c r="K451" s="1" t="s">
        <v>36</v>
      </c>
      <c r="L451" s="1" t="s">
        <v>37</v>
      </c>
      <c r="M451" s="1" t="s">
        <v>4220</v>
      </c>
      <c r="N451" s="1" t="s">
        <v>4179</v>
      </c>
      <c r="O451" s="1" t="s">
        <v>4168</v>
      </c>
      <c r="P451" s="1" t="s">
        <v>4069</v>
      </c>
      <c r="Q451" s="1" t="s">
        <v>4133</v>
      </c>
      <c r="R451" s="1" t="s">
        <v>4308</v>
      </c>
      <c r="S451" s="1" t="s">
        <v>4304</v>
      </c>
      <c r="T451" s="1" t="s">
        <v>37</v>
      </c>
      <c r="U451" s="1" t="s">
        <v>37</v>
      </c>
      <c r="V451" s="1" t="s">
        <v>3973</v>
      </c>
      <c r="W451" s="1" t="s">
        <v>37</v>
      </c>
      <c r="X451" s="1" t="s">
        <v>37</v>
      </c>
      <c r="Y451" s="1" t="s">
        <v>3973</v>
      </c>
      <c r="Z451" s="1" t="s">
        <v>37</v>
      </c>
    </row>
    <row r="452" spans="1:26">
      <c r="A452" s="1" t="s">
        <v>3622</v>
      </c>
      <c r="B452" s="1" t="s">
        <v>3621</v>
      </c>
      <c r="C452" s="1" t="s">
        <v>3623</v>
      </c>
      <c r="D452" s="1" t="s">
        <v>3624</v>
      </c>
      <c r="E452" s="1" t="s">
        <v>3625</v>
      </c>
      <c r="F452" s="1" t="s">
        <v>42</v>
      </c>
      <c r="G452" s="1" t="s">
        <v>50</v>
      </c>
      <c r="H452" s="1" t="s">
        <v>40</v>
      </c>
      <c r="I452" s="1" t="s">
        <v>36</v>
      </c>
      <c r="J452" s="1" t="s">
        <v>56</v>
      </c>
      <c r="K452" s="1" t="s">
        <v>36</v>
      </c>
      <c r="L452" s="1" t="s">
        <v>37</v>
      </c>
      <c r="M452" s="1" t="s">
        <v>4284</v>
      </c>
      <c r="N452" s="1" t="s">
        <v>4179</v>
      </c>
      <c r="O452" s="1" t="s">
        <v>4168</v>
      </c>
      <c r="P452" s="1" t="s">
        <v>4069</v>
      </c>
      <c r="Q452" s="1" t="s">
        <v>4215</v>
      </c>
      <c r="R452" s="1" t="s">
        <v>4308</v>
      </c>
      <c r="S452" s="1" t="s">
        <v>4304</v>
      </c>
      <c r="T452" s="1" t="s">
        <v>37</v>
      </c>
      <c r="U452" s="1" t="s">
        <v>37</v>
      </c>
      <c r="V452" s="1" t="s">
        <v>3973</v>
      </c>
      <c r="W452" s="1" t="s">
        <v>37</v>
      </c>
      <c r="X452" s="1" t="s">
        <v>37</v>
      </c>
      <c r="Y452" s="1" t="s">
        <v>37</v>
      </c>
      <c r="Z452" s="1" t="s">
        <v>37</v>
      </c>
    </row>
    <row r="453" spans="1:26">
      <c r="A453" s="1" t="s">
        <v>3750</v>
      </c>
      <c r="B453" s="1" t="s">
        <v>3748</v>
      </c>
      <c r="C453" s="1" t="s">
        <v>3751</v>
      </c>
      <c r="D453" s="1"/>
      <c r="E453" s="1" t="s">
        <v>3752</v>
      </c>
      <c r="F453" s="1" t="s">
        <v>42</v>
      </c>
      <c r="G453" s="1" t="s">
        <v>50</v>
      </c>
      <c r="H453" s="1" t="s">
        <v>33</v>
      </c>
      <c r="I453" s="1" t="s">
        <v>34</v>
      </c>
      <c r="J453" s="1" t="s">
        <v>35</v>
      </c>
      <c r="K453" s="1" t="s">
        <v>44</v>
      </c>
      <c r="L453" s="1" t="s">
        <v>37</v>
      </c>
      <c r="M453" s="1" t="s">
        <v>4284</v>
      </c>
      <c r="N453" s="1" t="s">
        <v>4179</v>
      </c>
      <c r="O453" s="1" t="s">
        <v>4127</v>
      </c>
      <c r="P453" s="1" t="s">
        <v>4016</v>
      </c>
      <c r="Q453" s="1" t="s">
        <v>4124</v>
      </c>
      <c r="R453" s="1" t="s">
        <v>4170</v>
      </c>
      <c r="S453" s="1" t="s">
        <v>4261</v>
      </c>
      <c r="T453" s="1" t="s">
        <v>4149</v>
      </c>
      <c r="U453" s="1" t="s">
        <v>37</v>
      </c>
      <c r="V453" s="1" t="s">
        <v>37</v>
      </c>
      <c r="W453" s="1" t="s">
        <v>37</v>
      </c>
      <c r="X453" s="1" t="s">
        <v>37</v>
      </c>
      <c r="Y453" s="1" t="s">
        <v>37</v>
      </c>
      <c r="Z453" s="1" t="s">
        <v>37</v>
      </c>
    </row>
    <row r="454" spans="1:26">
      <c r="A454" s="1" t="s">
        <v>3753</v>
      </c>
      <c r="B454" s="1" t="s">
        <v>3748</v>
      </c>
      <c r="C454" s="1" t="s">
        <v>3754</v>
      </c>
      <c r="D454" s="1"/>
      <c r="E454" s="1" t="s">
        <v>3755</v>
      </c>
      <c r="F454" s="1" t="s">
        <v>42</v>
      </c>
      <c r="G454" s="1" t="s">
        <v>50</v>
      </c>
      <c r="H454" s="1" t="s">
        <v>33</v>
      </c>
      <c r="I454" s="1" t="s">
        <v>34</v>
      </c>
      <c r="J454" s="1" t="s">
        <v>35</v>
      </c>
      <c r="K454" s="1" t="s">
        <v>44</v>
      </c>
      <c r="L454" s="1" t="s">
        <v>37</v>
      </c>
      <c r="M454" s="1" t="s">
        <v>4214</v>
      </c>
      <c r="N454" s="1" t="s">
        <v>4179</v>
      </c>
      <c r="O454" s="1" t="s">
        <v>4518</v>
      </c>
      <c r="P454" s="1" t="s">
        <v>4251</v>
      </c>
      <c r="Q454" s="1" t="s">
        <v>4379</v>
      </c>
      <c r="R454" s="1" t="s">
        <v>4106</v>
      </c>
      <c r="S454" s="1" t="s">
        <v>4221</v>
      </c>
      <c r="T454" s="1" t="s">
        <v>37</v>
      </c>
      <c r="U454" s="1" t="s">
        <v>37</v>
      </c>
      <c r="V454" s="1" t="s">
        <v>37</v>
      </c>
      <c r="W454" s="1" t="s">
        <v>37</v>
      </c>
      <c r="X454" s="1" t="s">
        <v>37</v>
      </c>
      <c r="Y454" s="1" t="s">
        <v>37</v>
      </c>
      <c r="Z454" s="1" t="s">
        <v>37</v>
      </c>
    </row>
    <row r="455" spans="1:26">
      <c r="A455" s="1" t="s">
        <v>3891</v>
      </c>
      <c r="B455" s="1" t="s">
        <v>3889</v>
      </c>
      <c r="C455" s="1" t="s">
        <v>3892</v>
      </c>
      <c r="D455" s="1" t="s">
        <v>87</v>
      </c>
      <c r="E455" s="1" t="s">
        <v>783</v>
      </c>
      <c r="F455" s="1" t="s">
        <v>31</v>
      </c>
      <c r="G455" s="1" t="s">
        <v>63</v>
      </c>
      <c r="H455" s="1" t="s">
        <v>40</v>
      </c>
      <c r="I455" s="1" t="s">
        <v>36</v>
      </c>
      <c r="J455" s="1" t="s">
        <v>56</v>
      </c>
      <c r="K455" s="1" t="s">
        <v>36</v>
      </c>
      <c r="L455" s="1" t="s">
        <v>37</v>
      </c>
      <c r="M455" s="1" t="s">
        <v>4006</v>
      </c>
      <c r="N455" s="1" t="s">
        <v>4067</v>
      </c>
      <c r="O455" s="1" t="s">
        <v>4041</v>
      </c>
      <c r="P455" s="1" t="s">
        <v>4069</v>
      </c>
      <c r="Q455" s="1" t="s">
        <v>4115</v>
      </c>
      <c r="R455" s="1" t="s">
        <v>4199</v>
      </c>
      <c r="S455" s="1" t="s">
        <v>4038</v>
      </c>
      <c r="T455" s="1" t="s">
        <v>4178</v>
      </c>
      <c r="U455" s="1" t="s">
        <v>37</v>
      </c>
      <c r="V455" s="1" t="s">
        <v>37</v>
      </c>
      <c r="W455" s="1" t="s">
        <v>37</v>
      </c>
      <c r="X455" s="1" t="s">
        <v>37</v>
      </c>
      <c r="Y455" s="1" t="s">
        <v>37</v>
      </c>
      <c r="Z455" s="1" t="s">
        <v>37</v>
      </c>
    </row>
    <row r="456" spans="1:26">
      <c r="A456" s="1" t="s">
        <v>3879</v>
      </c>
      <c r="B456" s="1" t="s">
        <v>3880</v>
      </c>
      <c r="C456" s="1" t="s">
        <v>3881</v>
      </c>
      <c r="D456" s="1" t="s">
        <v>987</v>
      </c>
      <c r="E456" s="1" t="s">
        <v>3882</v>
      </c>
      <c r="F456" s="1" t="s">
        <v>31</v>
      </c>
      <c r="G456" s="1" t="s">
        <v>50</v>
      </c>
      <c r="H456" s="1" t="s">
        <v>40</v>
      </c>
      <c r="I456" s="1" t="s">
        <v>36</v>
      </c>
      <c r="J456" s="1" t="s">
        <v>56</v>
      </c>
      <c r="K456" s="1" t="s">
        <v>36</v>
      </c>
      <c r="L456" s="1" t="s">
        <v>37</v>
      </c>
      <c r="M456" s="1" t="s">
        <v>4214</v>
      </c>
      <c r="N456" s="1" t="s">
        <v>4288</v>
      </c>
      <c r="O456" s="1" t="s">
        <v>4279</v>
      </c>
      <c r="P456" s="1" t="s">
        <v>4388</v>
      </c>
      <c r="Q456" s="1" t="s">
        <v>4300</v>
      </c>
      <c r="R456" s="1" t="s">
        <v>4199</v>
      </c>
      <c r="S456" s="1" t="s">
        <v>4072</v>
      </c>
      <c r="T456" s="1" t="s">
        <v>37</v>
      </c>
      <c r="U456" s="1" t="s">
        <v>37</v>
      </c>
      <c r="V456" s="1" t="s">
        <v>37</v>
      </c>
      <c r="W456" s="1" t="s">
        <v>37</v>
      </c>
      <c r="X456" s="1" t="s">
        <v>37</v>
      </c>
      <c r="Y456" s="1" t="s">
        <v>37</v>
      </c>
      <c r="Z456" s="1" t="s">
        <v>37</v>
      </c>
    </row>
    <row r="457" spans="1:26">
      <c r="A457" s="1" t="s">
        <v>3953</v>
      </c>
      <c r="B457" s="1" t="s">
        <v>3954</v>
      </c>
      <c r="C457" s="1" t="s">
        <v>3955</v>
      </c>
      <c r="D457" s="1" t="s">
        <v>3956</v>
      </c>
      <c r="E457" s="1" t="s">
        <v>3957</v>
      </c>
      <c r="F457" s="1" t="s">
        <v>31</v>
      </c>
      <c r="G457" s="1" t="s">
        <v>50</v>
      </c>
      <c r="H457" s="1" t="s">
        <v>40</v>
      </c>
      <c r="I457" s="1" t="s">
        <v>34</v>
      </c>
      <c r="J457" s="1" t="s">
        <v>35</v>
      </c>
      <c r="K457" s="1" t="s">
        <v>44</v>
      </c>
      <c r="L457" s="1" t="s">
        <v>4190</v>
      </c>
      <c r="M457" s="1" t="s">
        <v>4013</v>
      </c>
      <c r="N457" s="1" t="s">
        <v>4179</v>
      </c>
      <c r="O457" s="1" t="s">
        <v>4022</v>
      </c>
      <c r="P457" s="1" t="s">
        <v>4029</v>
      </c>
      <c r="Q457" s="1" t="s">
        <v>4300</v>
      </c>
      <c r="R457" s="1" t="s">
        <v>4194</v>
      </c>
      <c r="S457" s="1" t="s">
        <v>4261</v>
      </c>
      <c r="T457" s="1" t="s">
        <v>37</v>
      </c>
      <c r="U457" s="1" t="s">
        <v>37</v>
      </c>
      <c r="V457" s="1" t="s">
        <v>37</v>
      </c>
      <c r="W457" s="1" t="s">
        <v>37</v>
      </c>
      <c r="X457" s="1" t="s">
        <v>37</v>
      </c>
      <c r="Y457" s="1" t="s">
        <v>37</v>
      </c>
      <c r="Z457" s="1" t="s">
        <v>37</v>
      </c>
    </row>
    <row r="458" spans="1:26">
      <c r="A458" s="1" t="s">
        <v>1658</v>
      </c>
      <c r="B458" s="1" t="s">
        <v>1581</v>
      </c>
      <c r="C458" s="1" t="s">
        <v>1659</v>
      </c>
      <c r="D458" s="1" t="s">
        <v>1660</v>
      </c>
      <c r="E458" s="1" t="s">
        <v>1661</v>
      </c>
      <c r="F458" s="1" t="s">
        <v>31</v>
      </c>
      <c r="G458" s="1" t="s">
        <v>50</v>
      </c>
      <c r="H458" s="1" t="s">
        <v>33</v>
      </c>
      <c r="I458" s="1" t="s">
        <v>34</v>
      </c>
      <c r="J458" s="1" t="s">
        <v>35</v>
      </c>
      <c r="K458" s="1" t="s">
        <v>44</v>
      </c>
      <c r="L458" s="1" t="s">
        <v>37</v>
      </c>
      <c r="M458" s="1" t="s">
        <v>4167</v>
      </c>
      <c r="N458" s="1" t="s">
        <v>4253</v>
      </c>
      <c r="O458" s="1" t="s">
        <v>4260</v>
      </c>
      <c r="P458" s="1" t="s">
        <v>4023</v>
      </c>
      <c r="Q458" s="1" t="s">
        <v>4379</v>
      </c>
      <c r="R458" s="1" t="s">
        <v>4170</v>
      </c>
      <c r="S458" s="1" t="s">
        <v>4501</v>
      </c>
      <c r="T458" s="1" t="s">
        <v>37</v>
      </c>
      <c r="U458" s="1" t="s">
        <v>37</v>
      </c>
      <c r="V458" s="1" t="s">
        <v>37</v>
      </c>
      <c r="W458" s="1" t="s">
        <v>37</v>
      </c>
      <c r="X458" s="1" t="s">
        <v>37</v>
      </c>
      <c r="Y458" s="1" t="s">
        <v>37</v>
      </c>
      <c r="Z458" s="1" t="s">
        <v>37</v>
      </c>
    </row>
    <row r="459" spans="1:26">
      <c r="A459" s="1" t="s">
        <v>2843</v>
      </c>
      <c r="B459" s="1" t="s">
        <v>2844</v>
      </c>
      <c r="C459" s="1" t="s">
        <v>129</v>
      </c>
      <c r="D459" s="1"/>
      <c r="E459" s="1" t="s">
        <v>1110</v>
      </c>
      <c r="F459" s="1" t="s">
        <v>31</v>
      </c>
      <c r="G459" s="1" t="s">
        <v>50</v>
      </c>
      <c r="H459" s="1" t="s">
        <v>40</v>
      </c>
      <c r="I459" s="1" t="s">
        <v>34</v>
      </c>
      <c r="J459" s="1" t="s">
        <v>35</v>
      </c>
      <c r="K459" s="1" t="s">
        <v>44</v>
      </c>
      <c r="L459" s="1" t="s">
        <v>37</v>
      </c>
      <c r="M459" s="1" t="s">
        <v>4020</v>
      </c>
      <c r="N459" s="1" t="s">
        <v>4219</v>
      </c>
      <c r="O459" s="1" t="s">
        <v>4058</v>
      </c>
      <c r="P459" s="1" t="s">
        <v>4232</v>
      </c>
      <c r="Q459" s="1" t="s">
        <v>4218</v>
      </c>
      <c r="R459" s="1" t="s">
        <v>4238</v>
      </c>
      <c r="S459" s="1" t="s">
        <v>4072</v>
      </c>
      <c r="T459" s="1" t="s">
        <v>37</v>
      </c>
      <c r="U459" s="1" t="s">
        <v>37</v>
      </c>
      <c r="V459" s="1" t="s">
        <v>37</v>
      </c>
      <c r="W459" s="1" t="s">
        <v>37</v>
      </c>
      <c r="X459" s="1" t="s">
        <v>3973</v>
      </c>
      <c r="Y459" s="1" t="s">
        <v>37</v>
      </c>
      <c r="Z459" s="1" t="s">
        <v>37</v>
      </c>
    </row>
    <row r="460" spans="1:26">
      <c r="A460" s="1" t="s">
        <v>2101</v>
      </c>
      <c r="B460" s="1" t="s">
        <v>2102</v>
      </c>
      <c r="C460" s="1" t="s">
        <v>319</v>
      </c>
      <c r="D460" s="1" t="s">
        <v>83</v>
      </c>
      <c r="E460" s="1" t="s">
        <v>1988</v>
      </c>
      <c r="F460" s="1" t="s">
        <v>31</v>
      </c>
      <c r="G460" s="1" t="s">
        <v>50</v>
      </c>
      <c r="H460" s="1" t="s">
        <v>40</v>
      </c>
      <c r="I460" s="1" t="s">
        <v>36</v>
      </c>
      <c r="J460" s="1" t="s">
        <v>35</v>
      </c>
      <c r="K460" s="1" t="s">
        <v>36</v>
      </c>
      <c r="L460" s="1" t="s">
        <v>37</v>
      </c>
      <c r="M460" s="1" t="s">
        <v>4101</v>
      </c>
      <c r="N460" s="1" t="s">
        <v>4028</v>
      </c>
      <c r="O460" s="1" t="s">
        <v>4127</v>
      </c>
      <c r="P460" s="1" t="s">
        <v>4048</v>
      </c>
      <c r="Q460" s="1" t="s">
        <v>4024</v>
      </c>
      <c r="R460" s="1" t="s">
        <v>4030</v>
      </c>
      <c r="S460" s="1" t="s">
        <v>4261</v>
      </c>
      <c r="T460" s="1" t="s">
        <v>37</v>
      </c>
      <c r="U460" s="1" t="s">
        <v>37</v>
      </c>
      <c r="V460" s="1" t="s">
        <v>37</v>
      </c>
      <c r="W460" s="1" t="s">
        <v>37</v>
      </c>
      <c r="X460" s="1" t="s">
        <v>37</v>
      </c>
      <c r="Y460" s="1" t="s">
        <v>37</v>
      </c>
      <c r="Z460" s="1" t="s">
        <v>37</v>
      </c>
    </row>
    <row r="461" spans="1:26">
      <c r="A461" s="1" t="s">
        <v>914</v>
      </c>
      <c r="B461" s="1" t="s">
        <v>915</v>
      </c>
      <c r="C461" s="1" t="s">
        <v>324</v>
      </c>
      <c r="D461" s="1" t="s">
        <v>916</v>
      </c>
      <c r="E461" s="1" t="s">
        <v>917</v>
      </c>
      <c r="F461" s="1" t="s">
        <v>31</v>
      </c>
      <c r="G461" s="1" t="s">
        <v>50</v>
      </c>
      <c r="H461" s="1" t="s">
        <v>40</v>
      </c>
      <c r="I461" s="1" t="s">
        <v>36</v>
      </c>
      <c r="J461" s="1" t="s">
        <v>56</v>
      </c>
      <c r="K461" s="1" t="s">
        <v>36</v>
      </c>
      <c r="L461" s="1" t="s">
        <v>37</v>
      </c>
      <c r="M461" s="1" t="s">
        <v>4212</v>
      </c>
      <c r="N461" s="1" t="s">
        <v>4028</v>
      </c>
      <c r="O461" s="1" t="s">
        <v>4127</v>
      </c>
      <c r="P461" s="1" t="s">
        <v>4023</v>
      </c>
      <c r="Q461" s="1" t="s">
        <v>4503</v>
      </c>
      <c r="R461" s="1" t="s">
        <v>4216</v>
      </c>
      <c r="S461" s="1" t="s">
        <v>4072</v>
      </c>
      <c r="T461" s="1" t="s">
        <v>37</v>
      </c>
      <c r="U461" s="1" t="s">
        <v>37</v>
      </c>
      <c r="V461" s="1" t="s">
        <v>37</v>
      </c>
      <c r="W461" s="1" t="s">
        <v>37</v>
      </c>
      <c r="X461" s="1" t="s">
        <v>37</v>
      </c>
      <c r="Y461" s="1" t="s">
        <v>3973</v>
      </c>
      <c r="Z461" s="1" t="s">
        <v>37</v>
      </c>
    </row>
    <row r="462" spans="1:26">
      <c r="A462" s="1" t="s">
        <v>2297</v>
      </c>
      <c r="B462" s="1" t="s">
        <v>2293</v>
      </c>
      <c r="C462" s="1" t="s">
        <v>2298</v>
      </c>
      <c r="D462" s="1"/>
      <c r="E462" s="1" t="s">
        <v>2299</v>
      </c>
      <c r="F462" s="1" t="s">
        <v>42</v>
      </c>
      <c r="G462" s="1" t="s">
        <v>50</v>
      </c>
      <c r="H462" s="1" t="s">
        <v>33</v>
      </c>
      <c r="I462" s="1" t="s">
        <v>34</v>
      </c>
      <c r="J462" s="1" t="s">
        <v>35</v>
      </c>
      <c r="K462" s="1" t="s">
        <v>44</v>
      </c>
      <c r="L462" s="1" t="s">
        <v>37</v>
      </c>
      <c r="M462" s="1" t="s">
        <v>4439</v>
      </c>
      <c r="N462" s="1" t="s">
        <v>4179</v>
      </c>
      <c r="O462" s="1" t="s">
        <v>4168</v>
      </c>
      <c r="P462" s="1" t="s">
        <v>4517</v>
      </c>
      <c r="Q462" s="1" t="s">
        <v>4163</v>
      </c>
      <c r="R462" s="1" t="s">
        <v>4308</v>
      </c>
      <c r="S462" s="1" t="s">
        <v>4304</v>
      </c>
      <c r="T462" s="1" t="s">
        <v>37</v>
      </c>
      <c r="U462" s="1" t="s">
        <v>37</v>
      </c>
      <c r="V462" s="1" t="s">
        <v>3973</v>
      </c>
      <c r="W462" s="1" t="s">
        <v>37</v>
      </c>
      <c r="X462" s="1" t="s">
        <v>3973</v>
      </c>
      <c r="Y462" s="1" t="s">
        <v>37</v>
      </c>
      <c r="Z462" s="1" t="s">
        <v>37</v>
      </c>
    </row>
    <row r="463" spans="1:26">
      <c r="A463" s="1" t="s">
        <v>3793</v>
      </c>
      <c r="B463" s="1" t="s">
        <v>3794</v>
      </c>
      <c r="C463" s="1" t="s">
        <v>60</v>
      </c>
      <c r="D463" s="1" t="s">
        <v>3795</v>
      </c>
      <c r="E463" s="1" t="s">
        <v>3796</v>
      </c>
      <c r="F463" s="1" t="s">
        <v>31</v>
      </c>
      <c r="G463" s="1" t="s">
        <v>50</v>
      </c>
      <c r="H463" s="1" t="s">
        <v>40</v>
      </c>
      <c r="I463" s="1" t="s">
        <v>34</v>
      </c>
      <c r="J463" s="1" t="s">
        <v>35</v>
      </c>
      <c r="K463" s="1"/>
      <c r="L463" s="1" t="s">
        <v>37</v>
      </c>
      <c r="M463" s="1" t="s">
        <v>4101</v>
      </c>
      <c r="N463" s="1" t="s">
        <v>4096</v>
      </c>
      <c r="O463" s="1" t="s">
        <v>4518</v>
      </c>
      <c r="P463" s="1" t="s">
        <v>4169</v>
      </c>
      <c r="Q463" s="1" t="s">
        <v>4291</v>
      </c>
      <c r="R463" s="1" t="s">
        <v>4308</v>
      </c>
      <c r="S463" s="1" t="s">
        <v>4261</v>
      </c>
      <c r="T463" s="1" t="s">
        <v>37</v>
      </c>
      <c r="U463" s="1" t="s">
        <v>4073</v>
      </c>
      <c r="V463" s="1" t="s">
        <v>37</v>
      </c>
      <c r="W463" s="1" t="s">
        <v>37</v>
      </c>
      <c r="X463" s="1" t="s">
        <v>37</v>
      </c>
      <c r="Y463" s="1" t="s">
        <v>37</v>
      </c>
      <c r="Z463" s="1" t="s">
        <v>37</v>
      </c>
    </row>
    <row r="464" spans="1:26">
      <c r="A464" s="1" t="s">
        <v>3044</v>
      </c>
      <c r="B464" s="1" t="s">
        <v>3038</v>
      </c>
      <c r="C464" s="1" t="s">
        <v>3045</v>
      </c>
      <c r="D464" s="1" t="s">
        <v>3046</v>
      </c>
      <c r="E464" s="1" t="s">
        <v>980</v>
      </c>
      <c r="F464" s="1" t="s">
        <v>42</v>
      </c>
      <c r="G464" s="1" t="s">
        <v>50</v>
      </c>
      <c r="H464" s="1" t="s">
        <v>40</v>
      </c>
      <c r="I464" s="1" t="s">
        <v>34</v>
      </c>
      <c r="J464" s="1" t="s">
        <v>35</v>
      </c>
      <c r="K464" s="1" t="s">
        <v>44</v>
      </c>
      <c r="L464" s="1" t="s">
        <v>37</v>
      </c>
      <c r="M464" s="1" t="s">
        <v>4090</v>
      </c>
      <c r="N464" s="1" t="s">
        <v>4179</v>
      </c>
      <c r="O464" s="1" t="s">
        <v>4127</v>
      </c>
      <c r="P464" s="1" t="s">
        <v>4232</v>
      </c>
      <c r="Q464" s="1" t="s">
        <v>4024</v>
      </c>
      <c r="R464" s="1" t="s">
        <v>4018</v>
      </c>
      <c r="S464" s="1" t="s">
        <v>4261</v>
      </c>
      <c r="T464" s="1" t="s">
        <v>37</v>
      </c>
      <c r="U464" s="1" t="s">
        <v>37</v>
      </c>
      <c r="V464" s="1" t="s">
        <v>37</v>
      </c>
      <c r="W464" s="1" t="s">
        <v>37</v>
      </c>
      <c r="X464" s="1" t="s">
        <v>37</v>
      </c>
      <c r="Y464" s="1" t="s">
        <v>37</v>
      </c>
      <c r="Z464" s="1" t="s">
        <v>37</v>
      </c>
    </row>
    <row r="465" spans="1:26">
      <c r="A465" s="1" t="s">
        <v>1306</v>
      </c>
      <c r="B465" s="1" t="s">
        <v>1307</v>
      </c>
      <c r="C465" s="1" t="s">
        <v>828</v>
      </c>
      <c r="D465" s="1"/>
      <c r="E465" s="1" t="s">
        <v>1308</v>
      </c>
      <c r="F465" s="1" t="s">
        <v>31</v>
      </c>
      <c r="G465" s="1" t="s">
        <v>50</v>
      </c>
      <c r="H465" s="1" t="s">
        <v>33</v>
      </c>
      <c r="I465" s="1" t="s">
        <v>34</v>
      </c>
      <c r="J465" s="1" t="s">
        <v>35</v>
      </c>
      <c r="K465" s="1" t="s">
        <v>44</v>
      </c>
      <c r="L465" s="1" t="s">
        <v>37</v>
      </c>
      <c r="M465" s="1" t="s">
        <v>4101</v>
      </c>
      <c r="N465" s="1" t="s">
        <v>4282</v>
      </c>
      <c r="O465" s="1" t="s">
        <v>4127</v>
      </c>
      <c r="P465" s="1" t="s">
        <v>4087</v>
      </c>
      <c r="Q465" s="1" t="s">
        <v>4124</v>
      </c>
      <c r="R465" s="1" t="s">
        <v>4308</v>
      </c>
      <c r="S465" s="1" t="s">
        <v>4397</v>
      </c>
      <c r="T465" s="1" t="s">
        <v>37</v>
      </c>
      <c r="U465" s="1" t="s">
        <v>37</v>
      </c>
      <c r="V465" s="1" t="s">
        <v>37</v>
      </c>
      <c r="W465" s="1" t="s">
        <v>37</v>
      </c>
      <c r="X465" s="1" t="s">
        <v>37</v>
      </c>
      <c r="Y465" s="1" t="s">
        <v>37</v>
      </c>
      <c r="Z465" s="1" t="s">
        <v>37</v>
      </c>
    </row>
    <row r="466" spans="1:26">
      <c r="A466" s="1" t="s">
        <v>4526</v>
      </c>
      <c r="B466" s="1" t="s">
        <v>4527</v>
      </c>
      <c r="C466" s="1" t="s">
        <v>28</v>
      </c>
      <c r="D466" s="1" t="s">
        <v>4528</v>
      </c>
      <c r="E466" s="1" t="s">
        <v>4529</v>
      </c>
      <c r="F466" s="1" t="s">
        <v>31</v>
      </c>
      <c r="G466" s="1" t="s">
        <v>50</v>
      </c>
      <c r="H466" s="1" t="s">
        <v>33</v>
      </c>
      <c r="I466" s="1" t="s">
        <v>34</v>
      </c>
      <c r="J466" s="1" t="s">
        <v>35</v>
      </c>
      <c r="K466" s="1" t="s">
        <v>44</v>
      </c>
      <c r="L466" s="1" t="s">
        <v>37</v>
      </c>
      <c r="M466" s="1" t="s">
        <v>37</v>
      </c>
      <c r="N466" s="1" t="s">
        <v>37</v>
      </c>
      <c r="O466" s="1" t="s">
        <v>37</v>
      </c>
      <c r="P466" s="1" t="s">
        <v>37</v>
      </c>
      <c r="Q466" s="1" t="s">
        <v>37</v>
      </c>
      <c r="R466" s="1" t="s">
        <v>4285</v>
      </c>
      <c r="S466" s="1" t="s">
        <v>4286</v>
      </c>
      <c r="T466" s="1" t="s">
        <v>37</v>
      </c>
      <c r="U466" s="1" t="s">
        <v>37</v>
      </c>
      <c r="V466" s="1" t="s">
        <v>37</v>
      </c>
      <c r="W466" s="1" t="s">
        <v>37</v>
      </c>
      <c r="X466" s="1" t="s">
        <v>37</v>
      </c>
      <c r="Y466" s="1" t="s">
        <v>37</v>
      </c>
      <c r="Z466" s="1" t="s">
        <v>37</v>
      </c>
    </row>
    <row r="467" spans="1:26">
      <c r="A467" s="1" t="s">
        <v>3431</v>
      </c>
      <c r="B467" s="1" t="s">
        <v>3432</v>
      </c>
      <c r="C467" s="1" t="s">
        <v>144</v>
      </c>
      <c r="D467" s="1"/>
      <c r="E467" s="1" t="s">
        <v>3433</v>
      </c>
      <c r="F467" s="1" t="s">
        <v>31</v>
      </c>
      <c r="G467" s="1" t="s">
        <v>50</v>
      </c>
      <c r="H467" s="1" t="s">
        <v>33</v>
      </c>
      <c r="I467" s="1" t="s">
        <v>34</v>
      </c>
      <c r="J467" s="1" t="s">
        <v>35</v>
      </c>
      <c r="K467" s="1"/>
      <c r="L467" s="1" t="s">
        <v>37</v>
      </c>
      <c r="M467" s="1" t="s">
        <v>4214</v>
      </c>
      <c r="N467" s="1" t="s">
        <v>4179</v>
      </c>
      <c r="O467" s="1" t="s">
        <v>4058</v>
      </c>
      <c r="P467" s="1" t="s">
        <v>4388</v>
      </c>
      <c r="Q467" s="1" t="s">
        <v>4202</v>
      </c>
      <c r="R467" s="1" t="s">
        <v>4302</v>
      </c>
      <c r="S467" s="1" t="s">
        <v>4038</v>
      </c>
      <c r="T467" s="1" t="s">
        <v>37</v>
      </c>
      <c r="U467" s="1" t="s">
        <v>37</v>
      </c>
      <c r="V467" s="1" t="s">
        <v>37</v>
      </c>
      <c r="W467" s="1" t="s">
        <v>37</v>
      </c>
      <c r="X467" s="1" t="s">
        <v>37</v>
      </c>
      <c r="Y467" s="1" t="s">
        <v>37</v>
      </c>
      <c r="Z467" s="1" t="s">
        <v>37</v>
      </c>
    </row>
    <row r="468" spans="1:26">
      <c r="A468" s="1" t="s">
        <v>1491</v>
      </c>
      <c r="B468" s="1" t="s">
        <v>1488</v>
      </c>
      <c r="C468" s="1" t="s">
        <v>1492</v>
      </c>
      <c r="D468" s="1" t="s">
        <v>805</v>
      </c>
      <c r="E468" s="1" t="s">
        <v>1493</v>
      </c>
      <c r="F468" s="1" t="s">
        <v>42</v>
      </c>
      <c r="G468" s="1" t="s">
        <v>50</v>
      </c>
      <c r="H468" s="1" t="s">
        <v>33</v>
      </c>
      <c r="I468" s="1" t="s">
        <v>34</v>
      </c>
      <c r="J468" s="1" t="s">
        <v>35</v>
      </c>
      <c r="K468" s="1" t="s">
        <v>44</v>
      </c>
      <c r="L468" s="1" t="s">
        <v>37</v>
      </c>
      <c r="M468" s="1" t="s">
        <v>4090</v>
      </c>
      <c r="N468" s="1" t="s">
        <v>4240</v>
      </c>
      <c r="O468" s="1" t="s">
        <v>4015</v>
      </c>
      <c r="P468" s="1" t="s">
        <v>4023</v>
      </c>
      <c r="Q468" s="1" t="s">
        <v>4133</v>
      </c>
      <c r="R468" s="1" t="s">
        <v>4079</v>
      </c>
      <c r="S468" s="1" t="s">
        <v>4019</v>
      </c>
      <c r="T468" s="1" t="s">
        <v>37</v>
      </c>
      <c r="U468" s="1" t="s">
        <v>37</v>
      </c>
      <c r="V468" s="1" t="s">
        <v>37</v>
      </c>
      <c r="W468" s="1" t="s">
        <v>37</v>
      </c>
      <c r="X468" s="1" t="s">
        <v>37</v>
      </c>
      <c r="Y468" s="1" t="s">
        <v>37</v>
      </c>
      <c r="Z468" s="1" t="s">
        <v>37</v>
      </c>
    </row>
    <row r="469" spans="1:26">
      <c r="A469" s="1" t="s">
        <v>609</v>
      </c>
      <c r="B469" s="1" t="s">
        <v>610</v>
      </c>
      <c r="C469" s="1" t="s">
        <v>611</v>
      </c>
      <c r="D469" s="1" t="s">
        <v>92</v>
      </c>
      <c r="E469" s="1" t="s">
        <v>612</v>
      </c>
      <c r="F469" s="1" t="s">
        <v>31</v>
      </c>
      <c r="G469" s="1" t="s">
        <v>50</v>
      </c>
      <c r="H469" s="1" t="s">
        <v>33</v>
      </c>
      <c r="I469" s="1" t="s">
        <v>34</v>
      </c>
      <c r="J469" s="1" t="s">
        <v>35</v>
      </c>
      <c r="K469" s="1" t="s">
        <v>36</v>
      </c>
      <c r="L469" s="1" t="s">
        <v>4190</v>
      </c>
      <c r="M469" s="1" t="s">
        <v>4020</v>
      </c>
      <c r="N469" s="1" t="s">
        <v>4282</v>
      </c>
      <c r="O469" s="1" t="s">
        <v>4250</v>
      </c>
      <c r="P469" s="1" t="s">
        <v>4110</v>
      </c>
      <c r="Q469" s="1" t="s">
        <v>4290</v>
      </c>
      <c r="R469" s="1" t="s">
        <v>4194</v>
      </c>
      <c r="S469" s="1" t="s">
        <v>4171</v>
      </c>
      <c r="T469" s="1" t="s">
        <v>37</v>
      </c>
      <c r="U469" s="1" t="s">
        <v>37</v>
      </c>
      <c r="V469" s="1" t="s">
        <v>37</v>
      </c>
      <c r="W469" s="1" t="s">
        <v>37</v>
      </c>
      <c r="X469" s="1" t="s">
        <v>37</v>
      </c>
      <c r="Y469" s="1" t="s">
        <v>37</v>
      </c>
      <c r="Z469" s="1" t="s">
        <v>37</v>
      </c>
    </row>
    <row r="470" spans="1:26">
      <c r="A470" s="1" t="s">
        <v>1572</v>
      </c>
      <c r="B470" s="1" t="s">
        <v>1573</v>
      </c>
      <c r="C470" s="1" t="s">
        <v>791</v>
      </c>
      <c r="D470" s="1"/>
      <c r="E470" s="1" t="s">
        <v>1574</v>
      </c>
      <c r="F470" s="1" t="s">
        <v>42</v>
      </c>
      <c r="G470" s="1" t="s">
        <v>50</v>
      </c>
      <c r="H470" s="1" t="s">
        <v>33</v>
      </c>
      <c r="I470" s="1" t="s">
        <v>34</v>
      </c>
      <c r="J470" s="1" t="s">
        <v>35</v>
      </c>
      <c r="K470" s="1"/>
      <c r="L470" s="1" t="s">
        <v>37</v>
      </c>
      <c r="M470" s="1" t="s">
        <v>4090</v>
      </c>
      <c r="N470" s="1" t="s">
        <v>4203</v>
      </c>
      <c r="O470" s="1" t="s">
        <v>4015</v>
      </c>
      <c r="P470" s="1" t="s">
        <v>4241</v>
      </c>
      <c r="Q470" s="1" t="s">
        <v>4218</v>
      </c>
      <c r="R470" s="1" t="s">
        <v>4200</v>
      </c>
      <c r="S470" s="1" t="s">
        <v>4059</v>
      </c>
      <c r="T470" s="1" t="s">
        <v>37</v>
      </c>
      <c r="U470" s="1" t="s">
        <v>37</v>
      </c>
      <c r="V470" s="1" t="s">
        <v>37</v>
      </c>
      <c r="W470" s="1" t="s">
        <v>37</v>
      </c>
      <c r="X470" s="1" t="s">
        <v>37</v>
      </c>
      <c r="Y470" s="1" t="s">
        <v>37</v>
      </c>
      <c r="Z470" s="1" t="s">
        <v>37</v>
      </c>
    </row>
    <row r="471" spans="1:26">
      <c r="A471" s="1" t="s">
        <v>2232</v>
      </c>
      <c r="B471" s="1" t="s">
        <v>2221</v>
      </c>
      <c r="C471" s="1" t="s">
        <v>1549</v>
      </c>
      <c r="D471" s="1" t="s">
        <v>277</v>
      </c>
      <c r="E471" s="1" t="s">
        <v>2233</v>
      </c>
      <c r="F471" s="1" t="s">
        <v>31</v>
      </c>
      <c r="G471" s="1" t="s">
        <v>50</v>
      </c>
      <c r="H471" s="1" t="s">
        <v>33</v>
      </c>
      <c r="I471" s="1" t="s">
        <v>34</v>
      </c>
      <c r="J471" s="1" t="s">
        <v>35</v>
      </c>
      <c r="K471" s="1" t="s">
        <v>44</v>
      </c>
      <c r="L471" s="1" t="s">
        <v>37</v>
      </c>
      <c r="M471" s="1" t="s">
        <v>4167</v>
      </c>
      <c r="N471" s="1" t="s">
        <v>4179</v>
      </c>
      <c r="O471" s="1" t="s">
        <v>4260</v>
      </c>
      <c r="P471" s="1" t="s">
        <v>4388</v>
      </c>
      <c r="Q471" s="1" t="s">
        <v>4105</v>
      </c>
      <c r="R471" s="1" t="s">
        <v>4018</v>
      </c>
      <c r="S471" s="1" t="s">
        <v>4072</v>
      </c>
      <c r="T471" s="1" t="s">
        <v>37</v>
      </c>
      <c r="U471" s="1" t="s">
        <v>37</v>
      </c>
      <c r="V471" s="1" t="s">
        <v>37</v>
      </c>
      <c r="W471" s="1" t="s">
        <v>37</v>
      </c>
      <c r="X471" s="1" t="s">
        <v>37</v>
      </c>
      <c r="Y471" s="1" t="s">
        <v>37</v>
      </c>
      <c r="Z471" s="1" t="s">
        <v>37</v>
      </c>
    </row>
    <row r="472" spans="1:26">
      <c r="A472" s="1" t="s">
        <v>433</v>
      </c>
      <c r="B472" s="1" t="s">
        <v>429</v>
      </c>
      <c r="C472" s="1" t="s">
        <v>434</v>
      </c>
      <c r="D472" s="1" t="s">
        <v>239</v>
      </c>
      <c r="E472" s="1" t="s">
        <v>435</v>
      </c>
      <c r="F472" s="1" t="s">
        <v>31</v>
      </c>
      <c r="G472" s="1" t="s">
        <v>50</v>
      </c>
      <c r="H472" s="1" t="s">
        <v>33</v>
      </c>
      <c r="I472" s="1" t="s">
        <v>34</v>
      </c>
      <c r="J472" s="1" t="s">
        <v>35</v>
      </c>
      <c r="K472" s="1" t="s">
        <v>44</v>
      </c>
      <c r="L472" s="1" t="s">
        <v>37</v>
      </c>
      <c r="M472" s="1" t="s">
        <v>4039</v>
      </c>
      <c r="N472" s="1" t="s">
        <v>4021</v>
      </c>
      <c r="O472" s="1" t="s">
        <v>4062</v>
      </c>
      <c r="P472" s="1" t="s">
        <v>4023</v>
      </c>
      <c r="Q472" s="1" t="s">
        <v>4133</v>
      </c>
      <c r="R472" s="1" t="s">
        <v>4238</v>
      </c>
      <c r="S472" s="1" t="s">
        <v>4059</v>
      </c>
      <c r="T472" s="1" t="s">
        <v>37</v>
      </c>
      <c r="U472" s="1" t="s">
        <v>37</v>
      </c>
      <c r="V472" s="1" t="s">
        <v>37</v>
      </c>
      <c r="W472" s="1" t="s">
        <v>37</v>
      </c>
      <c r="X472" s="1" t="s">
        <v>37</v>
      </c>
      <c r="Y472" s="1" t="s">
        <v>37</v>
      </c>
      <c r="Z472" s="1" t="s">
        <v>37</v>
      </c>
    </row>
    <row r="473" spans="1:26">
      <c r="A473" s="1" t="s">
        <v>1068</v>
      </c>
      <c r="B473" s="1" t="s">
        <v>1069</v>
      </c>
      <c r="C473" s="1" t="s">
        <v>1070</v>
      </c>
      <c r="D473" s="1" t="s">
        <v>1071</v>
      </c>
      <c r="E473" s="1" t="s">
        <v>1072</v>
      </c>
      <c r="F473" s="1" t="s">
        <v>31</v>
      </c>
      <c r="G473" s="1" t="s">
        <v>50</v>
      </c>
      <c r="H473" s="1" t="s">
        <v>40</v>
      </c>
      <c r="I473" s="1" t="s">
        <v>34</v>
      </c>
      <c r="J473" s="1" t="s">
        <v>35</v>
      </c>
      <c r="K473" s="1"/>
      <c r="L473" s="1" t="s">
        <v>37</v>
      </c>
      <c r="M473" s="1" t="s">
        <v>4287</v>
      </c>
      <c r="N473" s="1" t="s">
        <v>4253</v>
      </c>
      <c r="O473" s="1" t="s">
        <v>4168</v>
      </c>
      <c r="P473" s="1" t="s">
        <v>4023</v>
      </c>
      <c r="Q473" s="1" t="s">
        <v>4105</v>
      </c>
      <c r="R473" s="1" t="s">
        <v>4281</v>
      </c>
      <c r="S473" s="1" t="s">
        <v>4072</v>
      </c>
      <c r="T473" s="1" t="s">
        <v>37</v>
      </c>
      <c r="U473" s="1" t="s">
        <v>37</v>
      </c>
      <c r="V473" s="1" t="s">
        <v>37</v>
      </c>
      <c r="W473" s="1" t="s">
        <v>37</v>
      </c>
      <c r="X473" s="1" t="s">
        <v>37</v>
      </c>
      <c r="Y473" s="1" t="s">
        <v>37</v>
      </c>
      <c r="Z473" s="1" t="s">
        <v>37</v>
      </c>
    </row>
    <row r="474" spans="1:26">
      <c r="A474" s="1" t="s">
        <v>621</v>
      </c>
      <c r="B474" s="1" t="s">
        <v>622</v>
      </c>
      <c r="C474" s="1" t="s">
        <v>623</v>
      </c>
      <c r="D474" s="1" t="s">
        <v>624</v>
      </c>
      <c r="E474" s="1" t="s">
        <v>625</v>
      </c>
      <c r="F474" s="1" t="s">
        <v>42</v>
      </c>
      <c r="G474" s="1" t="s">
        <v>43</v>
      </c>
      <c r="H474" s="1" t="s">
        <v>40</v>
      </c>
      <c r="I474" s="1" t="s">
        <v>36</v>
      </c>
      <c r="J474" s="1" t="s">
        <v>35</v>
      </c>
      <c r="K474" s="1" t="s">
        <v>36</v>
      </c>
      <c r="L474" s="1" t="s">
        <v>37</v>
      </c>
      <c r="M474" s="1" t="s">
        <v>4249</v>
      </c>
      <c r="N474" s="1" t="s">
        <v>4128</v>
      </c>
      <c r="O474" s="1" t="s">
        <v>4270</v>
      </c>
      <c r="P474" s="1" t="s">
        <v>4035</v>
      </c>
      <c r="Q474" s="1" t="s">
        <v>4111</v>
      </c>
      <c r="R474" s="1" t="s">
        <v>4088</v>
      </c>
      <c r="S474" s="1" t="s">
        <v>4089</v>
      </c>
      <c r="T474" s="1" t="s">
        <v>37</v>
      </c>
      <c r="U474" s="1" t="s">
        <v>37</v>
      </c>
      <c r="V474" s="1" t="s">
        <v>37</v>
      </c>
      <c r="W474" s="1" t="s">
        <v>37</v>
      </c>
      <c r="X474" s="1" t="s">
        <v>37</v>
      </c>
      <c r="Y474" s="1" t="s">
        <v>37</v>
      </c>
      <c r="Z474" s="1" t="s">
        <v>37</v>
      </c>
    </row>
    <row r="475" spans="1:26">
      <c r="A475" s="1" t="s">
        <v>4570</v>
      </c>
      <c r="B475" s="1" t="s">
        <v>4568</v>
      </c>
      <c r="C475" s="1" t="s">
        <v>4571</v>
      </c>
      <c r="D475" s="1" t="s">
        <v>4572</v>
      </c>
      <c r="E475" s="1" t="s">
        <v>4569</v>
      </c>
      <c r="F475" s="1" t="s">
        <v>42</v>
      </c>
      <c r="G475" s="1" t="s">
        <v>43</v>
      </c>
      <c r="H475" s="1" t="s">
        <v>33</v>
      </c>
      <c r="I475" s="1" t="s">
        <v>34</v>
      </c>
      <c r="J475" s="1" t="s">
        <v>35</v>
      </c>
      <c r="K475" s="1" t="s">
        <v>44</v>
      </c>
      <c r="L475" s="1" t="s">
        <v>37</v>
      </c>
      <c r="M475" s="1" t="s">
        <v>37</v>
      </c>
      <c r="N475" s="1" t="s">
        <v>37</v>
      </c>
      <c r="O475" s="1" t="s">
        <v>37</v>
      </c>
      <c r="P475" s="1" t="s">
        <v>37</v>
      </c>
      <c r="Q475" s="1" t="s">
        <v>37</v>
      </c>
      <c r="R475" s="1" t="s">
        <v>4054</v>
      </c>
      <c r="S475" s="1" t="s">
        <v>4055</v>
      </c>
      <c r="T475" s="1" t="s">
        <v>37</v>
      </c>
      <c r="U475" s="1" t="s">
        <v>37</v>
      </c>
      <c r="V475" s="1" t="s">
        <v>37</v>
      </c>
      <c r="W475" s="1" t="s">
        <v>37</v>
      </c>
      <c r="X475" s="1" t="s">
        <v>37</v>
      </c>
      <c r="Y475" s="1" t="s">
        <v>37</v>
      </c>
      <c r="Z475" s="1" t="s">
        <v>37</v>
      </c>
    </row>
    <row r="476" spans="1:26">
      <c r="A476" s="1" t="s">
        <v>4567</v>
      </c>
      <c r="B476" s="1" t="s">
        <v>4568</v>
      </c>
      <c r="C476" s="1" t="s">
        <v>87</v>
      </c>
      <c r="D476" s="1"/>
      <c r="E476" s="1" t="s">
        <v>4569</v>
      </c>
      <c r="F476" s="1" t="s">
        <v>31</v>
      </c>
      <c r="G476" s="1" t="s">
        <v>43</v>
      </c>
      <c r="H476" s="1" t="s">
        <v>33</v>
      </c>
      <c r="I476" s="1" t="s">
        <v>34</v>
      </c>
      <c r="J476" s="1" t="s">
        <v>35</v>
      </c>
      <c r="K476" s="1" t="s">
        <v>44</v>
      </c>
      <c r="L476" s="1" t="s">
        <v>37</v>
      </c>
      <c r="M476" s="1" t="s">
        <v>37</v>
      </c>
      <c r="N476" s="1" t="s">
        <v>37</v>
      </c>
      <c r="O476" s="1" t="s">
        <v>37</v>
      </c>
      <c r="P476" s="1" t="s">
        <v>37</v>
      </c>
      <c r="Q476" s="1" t="s">
        <v>37</v>
      </c>
      <c r="R476" s="1" t="s">
        <v>4285</v>
      </c>
      <c r="S476" s="1" t="s">
        <v>4286</v>
      </c>
      <c r="T476" s="1" t="s">
        <v>37</v>
      </c>
      <c r="U476" s="1" t="s">
        <v>37</v>
      </c>
      <c r="V476" s="1" t="s">
        <v>37</v>
      </c>
      <c r="W476" s="1" t="s">
        <v>37</v>
      </c>
      <c r="X476" s="1" t="s">
        <v>37</v>
      </c>
      <c r="Y476" s="1" t="s">
        <v>37</v>
      </c>
      <c r="Z476" s="1" t="s">
        <v>37</v>
      </c>
    </row>
    <row r="477" spans="1:26">
      <c r="A477" s="1" t="s">
        <v>2526</v>
      </c>
      <c r="B477" s="1" t="s">
        <v>1043</v>
      </c>
      <c r="C477" s="1" t="s">
        <v>307</v>
      </c>
      <c r="D477" s="1" t="s">
        <v>263</v>
      </c>
      <c r="E477" s="1" t="s">
        <v>199</v>
      </c>
      <c r="F477" s="1" t="s">
        <v>31</v>
      </c>
      <c r="G477" s="1" t="s">
        <v>63</v>
      </c>
      <c r="H477" s="1" t="s">
        <v>33</v>
      </c>
      <c r="I477" s="1" t="s">
        <v>34</v>
      </c>
      <c r="J477" s="1" t="s">
        <v>35</v>
      </c>
      <c r="K477" s="1" t="s">
        <v>44</v>
      </c>
      <c r="L477" s="1" t="s">
        <v>37</v>
      </c>
      <c r="M477" s="1" t="s">
        <v>4226</v>
      </c>
      <c r="N477" s="1" t="s">
        <v>4040</v>
      </c>
      <c r="O477" s="1" t="s">
        <v>4068</v>
      </c>
      <c r="P477" s="1" t="s">
        <v>4042</v>
      </c>
      <c r="Q477" s="1" t="s">
        <v>4163</v>
      </c>
      <c r="R477" s="1" t="s">
        <v>4116</v>
      </c>
      <c r="S477" s="1" t="s">
        <v>4177</v>
      </c>
      <c r="T477" s="1" t="s">
        <v>37</v>
      </c>
      <c r="U477" s="1" t="s">
        <v>4073</v>
      </c>
      <c r="V477" s="1" t="s">
        <v>37</v>
      </c>
      <c r="W477" s="1" t="s">
        <v>37</v>
      </c>
      <c r="X477" s="1" t="s">
        <v>37</v>
      </c>
      <c r="Y477" s="1" t="s">
        <v>37</v>
      </c>
      <c r="Z477" s="1" t="s">
        <v>37</v>
      </c>
    </row>
    <row r="478" spans="1:26">
      <c r="A478" s="1" t="s">
        <v>3921</v>
      </c>
      <c r="B478" s="1" t="s">
        <v>3922</v>
      </c>
      <c r="C478" s="1" t="s">
        <v>60</v>
      </c>
      <c r="D478" s="1" t="s">
        <v>324</v>
      </c>
      <c r="E478" s="1" t="s">
        <v>3923</v>
      </c>
      <c r="F478" s="1" t="s">
        <v>31</v>
      </c>
      <c r="G478" s="1" t="s">
        <v>43</v>
      </c>
      <c r="H478" s="1" t="s">
        <v>42</v>
      </c>
      <c r="I478" s="1" t="s">
        <v>34</v>
      </c>
      <c r="J478" s="1" t="s">
        <v>35</v>
      </c>
      <c r="K478" s="1" t="s">
        <v>44</v>
      </c>
      <c r="L478" s="1" t="s">
        <v>37</v>
      </c>
      <c r="M478" s="1" t="s">
        <v>4108</v>
      </c>
      <c r="N478" s="1" t="s">
        <v>4134</v>
      </c>
      <c r="O478" s="1" t="s">
        <v>4271</v>
      </c>
      <c r="P478" s="1" t="s">
        <v>4173</v>
      </c>
      <c r="Q478" s="1" t="s">
        <v>4300</v>
      </c>
      <c r="R478" s="1" t="s">
        <v>4088</v>
      </c>
      <c r="S478" s="1" t="s">
        <v>4089</v>
      </c>
      <c r="T478" s="1" t="s">
        <v>37</v>
      </c>
      <c r="U478" s="1" t="s">
        <v>37</v>
      </c>
      <c r="V478" s="1" t="s">
        <v>37</v>
      </c>
      <c r="W478" s="1" t="s">
        <v>37</v>
      </c>
      <c r="X478" s="1" t="s">
        <v>37</v>
      </c>
      <c r="Y478" s="1" t="s">
        <v>37</v>
      </c>
      <c r="Z478" s="1" t="s">
        <v>37</v>
      </c>
    </row>
    <row r="479" spans="1:26">
      <c r="A479" s="1" t="s">
        <v>2415</v>
      </c>
      <c r="B479" s="1" t="s">
        <v>2387</v>
      </c>
      <c r="C479" s="1" t="s">
        <v>2416</v>
      </c>
      <c r="D479" s="1" t="s">
        <v>60</v>
      </c>
      <c r="E479" s="1" t="s">
        <v>2417</v>
      </c>
      <c r="F479" s="1" t="s">
        <v>31</v>
      </c>
      <c r="G479" s="1" t="s">
        <v>63</v>
      </c>
      <c r="H479" s="1" t="s">
        <v>40</v>
      </c>
      <c r="I479" s="1" t="s">
        <v>34</v>
      </c>
      <c r="J479" s="1" t="s">
        <v>35</v>
      </c>
      <c r="K479" s="1" t="s">
        <v>44</v>
      </c>
      <c r="L479" s="1" t="s">
        <v>37</v>
      </c>
      <c r="M479" s="1" t="s">
        <v>4032</v>
      </c>
      <c r="N479" s="1" t="s">
        <v>4096</v>
      </c>
      <c r="O479" s="1" t="s">
        <v>4034</v>
      </c>
      <c r="P479" s="1" t="s">
        <v>4069</v>
      </c>
      <c r="Q479" s="1" t="s">
        <v>4215</v>
      </c>
      <c r="R479" s="1" t="s">
        <v>4125</v>
      </c>
      <c r="S479" s="1" t="s">
        <v>4045</v>
      </c>
      <c r="T479" s="1" t="s">
        <v>37</v>
      </c>
      <c r="U479" s="1" t="s">
        <v>37</v>
      </c>
      <c r="V479" s="1" t="s">
        <v>37</v>
      </c>
      <c r="W479" s="1" t="s">
        <v>37</v>
      </c>
      <c r="X479" s="1" t="s">
        <v>3973</v>
      </c>
      <c r="Y479" s="1" t="s">
        <v>37</v>
      </c>
      <c r="Z479" s="1" t="s">
        <v>37</v>
      </c>
    </row>
    <row r="480" spans="1:26">
      <c r="A480" s="1" t="s">
        <v>3073</v>
      </c>
      <c r="B480" s="1" t="s">
        <v>3071</v>
      </c>
      <c r="C480" s="1" t="s">
        <v>3074</v>
      </c>
      <c r="D480" s="1"/>
      <c r="E480" s="1" t="s">
        <v>2952</v>
      </c>
      <c r="F480" s="1" t="s">
        <v>42</v>
      </c>
      <c r="G480" s="1" t="s">
        <v>50</v>
      </c>
      <c r="H480" s="1" t="s">
        <v>33</v>
      </c>
      <c r="I480" s="1" t="s">
        <v>34</v>
      </c>
      <c r="J480" s="1" t="s">
        <v>35</v>
      </c>
      <c r="K480" s="1" t="s">
        <v>44</v>
      </c>
      <c r="L480" s="1" t="s">
        <v>37</v>
      </c>
      <c r="M480" s="1" t="s">
        <v>4214</v>
      </c>
      <c r="N480" s="1" t="s">
        <v>4203</v>
      </c>
      <c r="O480" s="1" t="s">
        <v>4022</v>
      </c>
      <c r="P480" s="1" t="s">
        <v>4048</v>
      </c>
      <c r="Q480" s="1" t="s">
        <v>4215</v>
      </c>
      <c r="R480" s="1" t="s">
        <v>4094</v>
      </c>
      <c r="S480" s="1" t="s">
        <v>4026</v>
      </c>
      <c r="T480" s="1" t="s">
        <v>37</v>
      </c>
      <c r="U480" s="1" t="s">
        <v>37</v>
      </c>
      <c r="V480" s="1" t="s">
        <v>37</v>
      </c>
      <c r="W480" s="1" t="s">
        <v>37</v>
      </c>
      <c r="X480" s="1" t="s">
        <v>37</v>
      </c>
      <c r="Y480" s="1" t="s">
        <v>37</v>
      </c>
      <c r="Z480" s="1" t="s">
        <v>37</v>
      </c>
    </row>
    <row r="481" spans="1:26">
      <c r="A481" s="1" t="s">
        <v>1872</v>
      </c>
      <c r="B481" s="1" t="s">
        <v>1873</v>
      </c>
      <c r="C481" s="1" t="s">
        <v>1874</v>
      </c>
      <c r="D481" s="1" t="s">
        <v>1875</v>
      </c>
      <c r="E481" s="1" t="s">
        <v>1876</v>
      </c>
      <c r="F481" s="1" t="s">
        <v>42</v>
      </c>
      <c r="G481" s="1" t="s">
        <v>50</v>
      </c>
      <c r="H481" s="1" t="s">
        <v>40</v>
      </c>
      <c r="I481" s="1" t="s">
        <v>36</v>
      </c>
      <c r="J481" s="1" t="s">
        <v>56</v>
      </c>
      <c r="K481" s="1" t="s">
        <v>36</v>
      </c>
      <c r="L481" s="1" t="s">
        <v>37</v>
      </c>
      <c r="M481" s="1" t="s">
        <v>4287</v>
      </c>
      <c r="N481" s="1" t="s">
        <v>4179</v>
      </c>
      <c r="O481" s="1" t="s">
        <v>4168</v>
      </c>
      <c r="P481" s="1" t="s">
        <v>4069</v>
      </c>
      <c r="Q481" s="1" t="s">
        <v>4105</v>
      </c>
      <c r="R481" s="1" t="s">
        <v>4334</v>
      </c>
      <c r="S481" s="1" t="s">
        <v>4501</v>
      </c>
      <c r="T481" s="1" t="s">
        <v>37</v>
      </c>
      <c r="U481" s="1" t="s">
        <v>37</v>
      </c>
      <c r="V481" s="1" t="s">
        <v>37</v>
      </c>
      <c r="W481" s="1" t="s">
        <v>37</v>
      </c>
      <c r="X481" s="1" t="s">
        <v>37</v>
      </c>
      <c r="Y481" s="1" t="s">
        <v>37</v>
      </c>
      <c r="Z481" s="1" t="s">
        <v>37</v>
      </c>
    </row>
    <row r="482" spans="1:26">
      <c r="A482" s="1" t="s">
        <v>3070</v>
      </c>
      <c r="B482" s="1" t="s">
        <v>3071</v>
      </c>
      <c r="C482" s="1" t="s">
        <v>3010</v>
      </c>
      <c r="D482" s="1"/>
      <c r="E482" s="1" t="s">
        <v>3072</v>
      </c>
      <c r="F482" s="1" t="s">
        <v>31</v>
      </c>
      <c r="G482" s="1" t="s">
        <v>43</v>
      </c>
      <c r="H482" s="1" t="s">
        <v>33</v>
      </c>
      <c r="I482" s="1" t="s">
        <v>34</v>
      </c>
      <c r="J482" s="1" t="s">
        <v>35</v>
      </c>
      <c r="K482" s="1" t="s">
        <v>44</v>
      </c>
      <c r="L482" s="1" t="s">
        <v>37</v>
      </c>
      <c r="M482" s="1" t="s">
        <v>4404</v>
      </c>
      <c r="N482" s="1" t="s">
        <v>4033</v>
      </c>
      <c r="O482" s="1" t="s">
        <v>4172</v>
      </c>
      <c r="P482" s="1" t="s">
        <v>4241</v>
      </c>
      <c r="Q482" s="1" t="s">
        <v>4111</v>
      </c>
      <c r="R482" s="1" t="s">
        <v>4088</v>
      </c>
      <c r="S482" s="1" t="s">
        <v>4089</v>
      </c>
      <c r="T482" s="1" t="s">
        <v>37</v>
      </c>
      <c r="U482" s="1" t="s">
        <v>37</v>
      </c>
      <c r="V482" s="1" t="s">
        <v>37</v>
      </c>
      <c r="W482" s="1" t="s">
        <v>37</v>
      </c>
      <c r="X482" s="1" t="s">
        <v>37</v>
      </c>
      <c r="Y482" s="1" t="s">
        <v>3973</v>
      </c>
      <c r="Z482" s="1" t="s">
        <v>37</v>
      </c>
    </row>
    <row r="483" spans="1:26">
      <c r="A483" s="1" t="s">
        <v>1864</v>
      </c>
      <c r="B483" s="1" t="s">
        <v>1865</v>
      </c>
      <c r="C483" s="1" t="s">
        <v>1866</v>
      </c>
      <c r="D483" s="1" t="s">
        <v>654</v>
      </c>
      <c r="E483" s="1" t="s">
        <v>1044</v>
      </c>
      <c r="F483" s="1" t="s">
        <v>31</v>
      </c>
      <c r="G483" s="1" t="s">
        <v>63</v>
      </c>
      <c r="H483" s="1" t="s">
        <v>40</v>
      </c>
      <c r="I483" s="1" t="s">
        <v>34</v>
      </c>
      <c r="J483" s="1" t="s">
        <v>56</v>
      </c>
      <c r="K483" s="1" t="s">
        <v>36</v>
      </c>
      <c r="L483" s="1" t="s">
        <v>37</v>
      </c>
      <c r="M483" s="1" t="s">
        <v>4150</v>
      </c>
      <c r="N483" s="1" t="s">
        <v>4122</v>
      </c>
      <c r="O483" s="1" t="s">
        <v>4506</v>
      </c>
      <c r="P483" s="1" t="s">
        <v>4151</v>
      </c>
      <c r="Q483" s="1" t="s">
        <v>4145</v>
      </c>
      <c r="R483" s="1" t="s">
        <v>4071</v>
      </c>
      <c r="S483" s="1" t="s">
        <v>4038</v>
      </c>
      <c r="T483" s="1" t="s">
        <v>4149</v>
      </c>
      <c r="U483" s="1" t="s">
        <v>37</v>
      </c>
      <c r="V483" s="1" t="s">
        <v>37</v>
      </c>
      <c r="W483" s="1" t="s">
        <v>37</v>
      </c>
      <c r="X483" s="1" t="s">
        <v>37</v>
      </c>
      <c r="Y483" s="1" t="s">
        <v>37</v>
      </c>
      <c r="Z483" s="1" t="s">
        <v>37</v>
      </c>
    </row>
    <row r="484" spans="1:26">
      <c r="A484" s="1" t="s">
        <v>3078</v>
      </c>
      <c r="B484" s="1" t="s">
        <v>3071</v>
      </c>
      <c r="C484" s="1" t="s">
        <v>385</v>
      </c>
      <c r="D484" s="1" t="s">
        <v>243</v>
      </c>
      <c r="E484" s="1" t="s">
        <v>3079</v>
      </c>
      <c r="F484" s="1" t="s">
        <v>31</v>
      </c>
      <c r="G484" s="1" t="s">
        <v>50</v>
      </c>
      <c r="H484" s="1" t="s">
        <v>33</v>
      </c>
      <c r="I484" s="1" t="s">
        <v>34</v>
      </c>
      <c r="J484" s="1" t="s">
        <v>35</v>
      </c>
      <c r="K484" s="1" t="s">
        <v>44</v>
      </c>
      <c r="L484" s="1" t="s">
        <v>37</v>
      </c>
      <c r="M484" s="1" t="s">
        <v>4101</v>
      </c>
      <c r="N484" s="1" t="s">
        <v>4102</v>
      </c>
      <c r="O484" s="1" t="s">
        <v>4213</v>
      </c>
      <c r="P484" s="1" t="s">
        <v>4184</v>
      </c>
      <c r="Q484" s="1" t="s">
        <v>4300</v>
      </c>
      <c r="R484" s="1" t="s">
        <v>4125</v>
      </c>
      <c r="S484" s="1" t="s">
        <v>4107</v>
      </c>
      <c r="T484" s="1" t="s">
        <v>37</v>
      </c>
      <c r="U484" s="1" t="s">
        <v>37</v>
      </c>
      <c r="V484" s="1" t="s">
        <v>37</v>
      </c>
      <c r="W484" s="1" t="s">
        <v>37</v>
      </c>
      <c r="X484" s="1" t="s">
        <v>3973</v>
      </c>
      <c r="Y484" s="1" t="s">
        <v>37</v>
      </c>
      <c r="Z484" s="1" t="s">
        <v>37</v>
      </c>
    </row>
    <row r="485" spans="1:26">
      <c r="A485" s="1" t="s">
        <v>300</v>
      </c>
      <c r="B485" s="1" t="s">
        <v>301</v>
      </c>
      <c r="C485" s="1" t="s">
        <v>302</v>
      </c>
      <c r="D485" s="1" t="s">
        <v>303</v>
      </c>
      <c r="E485" s="1" t="s">
        <v>304</v>
      </c>
      <c r="F485" s="1" t="s">
        <v>42</v>
      </c>
      <c r="G485" s="1" t="s">
        <v>63</v>
      </c>
      <c r="H485" s="1" t="s">
        <v>33</v>
      </c>
      <c r="I485" s="1" t="s">
        <v>34</v>
      </c>
      <c r="J485" s="1" t="s">
        <v>35</v>
      </c>
      <c r="K485" s="1"/>
      <c r="L485" s="1" t="s">
        <v>37</v>
      </c>
      <c r="M485" s="1" t="s">
        <v>4056</v>
      </c>
      <c r="N485" s="1" t="s">
        <v>4219</v>
      </c>
      <c r="O485" s="1" t="s">
        <v>4034</v>
      </c>
      <c r="P485" s="1" t="s">
        <v>4180</v>
      </c>
      <c r="Q485" s="1" t="s">
        <v>4115</v>
      </c>
      <c r="R485" s="1" t="s">
        <v>4083</v>
      </c>
      <c r="S485" s="1" t="s">
        <v>4117</v>
      </c>
      <c r="T485" s="1" t="s">
        <v>37</v>
      </c>
      <c r="U485" s="1" t="s">
        <v>37</v>
      </c>
      <c r="V485" s="1" t="s">
        <v>37</v>
      </c>
      <c r="W485" s="1" t="s">
        <v>37</v>
      </c>
      <c r="X485" s="1" t="s">
        <v>37</v>
      </c>
      <c r="Y485" s="1" t="s">
        <v>37</v>
      </c>
      <c r="Z485" s="1" t="s">
        <v>37</v>
      </c>
    </row>
    <row r="486" spans="1:26">
      <c r="A486" s="1" t="s">
        <v>827</v>
      </c>
      <c r="B486" s="1" t="s">
        <v>820</v>
      </c>
      <c r="C486" s="1" t="s">
        <v>608</v>
      </c>
      <c r="D486" s="1" t="s">
        <v>828</v>
      </c>
      <c r="E486" s="1" t="s">
        <v>826</v>
      </c>
      <c r="F486" s="1" t="s">
        <v>31</v>
      </c>
      <c r="G486" s="1" t="s">
        <v>43</v>
      </c>
      <c r="H486" s="1" t="s">
        <v>40</v>
      </c>
      <c r="I486" s="1" t="s">
        <v>34</v>
      </c>
      <c r="J486" s="1" t="s">
        <v>35</v>
      </c>
      <c r="K486" s="1" t="s">
        <v>44</v>
      </c>
      <c r="L486" s="1" t="s">
        <v>37</v>
      </c>
      <c r="M486" s="1" t="s">
        <v>4085</v>
      </c>
      <c r="N486" s="1" t="s">
        <v>4092</v>
      </c>
      <c r="O486" s="1" t="s">
        <v>4131</v>
      </c>
      <c r="P486" s="1" t="s">
        <v>4132</v>
      </c>
      <c r="Q486" s="1" t="s">
        <v>4136</v>
      </c>
      <c r="R486" s="1" t="s">
        <v>4532</v>
      </c>
      <c r="S486" s="1" t="s">
        <v>4089</v>
      </c>
      <c r="T486" s="1" t="s">
        <v>37</v>
      </c>
      <c r="U486" s="1" t="s">
        <v>37</v>
      </c>
      <c r="V486" s="1" t="s">
        <v>37</v>
      </c>
      <c r="W486" s="1" t="s">
        <v>37</v>
      </c>
      <c r="X486" s="1" t="s">
        <v>37</v>
      </c>
      <c r="Y486" s="1" t="s">
        <v>37</v>
      </c>
      <c r="Z486" s="1" t="s">
        <v>37</v>
      </c>
    </row>
    <row r="487" spans="1:26">
      <c r="A487" s="1" t="s">
        <v>823</v>
      </c>
      <c r="B487" s="1" t="s">
        <v>820</v>
      </c>
      <c r="C487" s="1" t="s">
        <v>824</v>
      </c>
      <c r="D487" s="1" t="s">
        <v>825</v>
      </c>
      <c r="E487" s="1" t="s">
        <v>826</v>
      </c>
      <c r="F487" s="1" t="s">
        <v>31</v>
      </c>
      <c r="G487" s="1" t="s">
        <v>43</v>
      </c>
      <c r="H487" s="1" t="s">
        <v>40</v>
      </c>
      <c r="I487" s="1" t="s">
        <v>34</v>
      </c>
      <c r="J487" s="1" t="s">
        <v>35</v>
      </c>
      <c r="K487" s="1" t="s">
        <v>44</v>
      </c>
      <c r="L487" s="1" t="s">
        <v>37</v>
      </c>
      <c r="M487" s="1" t="s">
        <v>4278</v>
      </c>
      <c r="N487" s="1" t="s">
        <v>4296</v>
      </c>
      <c r="O487" s="1" t="s">
        <v>4109</v>
      </c>
      <c r="P487" s="1" t="s">
        <v>4110</v>
      </c>
      <c r="Q487" s="1" t="s">
        <v>4130</v>
      </c>
      <c r="R487" s="1" t="s">
        <v>4088</v>
      </c>
      <c r="S487" s="1" t="s">
        <v>4089</v>
      </c>
      <c r="T487" s="1" t="s">
        <v>37</v>
      </c>
      <c r="U487" s="1" t="s">
        <v>37</v>
      </c>
      <c r="V487" s="1" t="s">
        <v>37</v>
      </c>
      <c r="W487" s="1" t="s">
        <v>37</v>
      </c>
      <c r="X487" s="1" t="s">
        <v>37</v>
      </c>
      <c r="Y487" s="1" t="s">
        <v>37</v>
      </c>
      <c r="Z487" s="1" t="s">
        <v>37</v>
      </c>
    </row>
    <row r="488" spans="1:26">
      <c r="A488" s="1" t="s">
        <v>985</v>
      </c>
      <c r="B488" s="1" t="s">
        <v>986</v>
      </c>
      <c r="C488" s="1" t="s">
        <v>60</v>
      </c>
      <c r="D488" s="1" t="s">
        <v>987</v>
      </c>
      <c r="E488" s="1" t="s">
        <v>988</v>
      </c>
      <c r="F488" s="1" t="s">
        <v>31</v>
      </c>
      <c r="G488" s="1" t="s">
        <v>50</v>
      </c>
      <c r="H488" s="1" t="s">
        <v>40</v>
      </c>
      <c r="I488" s="1" t="s">
        <v>36</v>
      </c>
      <c r="J488" s="1" t="s">
        <v>56</v>
      </c>
      <c r="K488" s="1" t="s">
        <v>36</v>
      </c>
      <c r="L488" s="1" t="s">
        <v>37</v>
      </c>
      <c r="M488" s="1" t="s">
        <v>4032</v>
      </c>
      <c r="N488" s="1" t="s">
        <v>4311</v>
      </c>
      <c r="O488" s="1" t="s">
        <v>4279</v>
      </c>
      <c r="P488" s="1" t="s">
        <v>4104</v>
      </c>
      <c r="Q488" s="1" t="s">
        <v>4036</v>
      </c>
      <c r="R488" s="1" t="s">
        <v>4386</v>
      </c>
      <c r="S488" s="1" t="s">
        <v>4038</v>
      </c>
      <c r="T488" s="1" t="s">
        <v>37</v>
      </c>
      <c r="U488" s="1" t="s">
        <v>37</v>
      </c>
      <c r="V488" s="1" t="s">
        <v>37</v>
      </c>
      <c r="W488" s="1" t="s">
        <v>37</v>
      </c>
      <c r="X488" s="1" t="s">
        <v>37</v>
      </c>
      <c r="Y488" s="1" t="s">
        <v>37</v>
      </c>
      <c r="Z488" s="1" t="s">
        <v>37</v>
      </c>
    </row>
    <row r="489" spans="1:26">
      <c r="A489" s="1" t="s">
        <v>3075</v>
      </c>
      <c r="B489" s="1" t="s">
        <v>3071</v>
      </c>
      <c r="C489" s="1" t="s">
        <v>1832</v>
      </c>
      <c r="D489" s="1" t="s">
        <v>662</v>
      </c>
      <c r="E489" s="1" t="s">
        <v>1405</v>
      </c>
      <c r="F489" s="1" t="s">
        <v>42</v>
      </c>
      <c r="G489" s="1" t="s">
        <v>43</v>
      </c>
      <c r="H489" s="1" t="s">
        <v>40</v>
      </c>
      <c r="I489" s="1" t="s">
        <v>34</v>
      </c>
      <c r="J489" s="1" t="s">
        <v>35</v>
      </c>
      <c r="K489" s="1" t="s">
        <v>36</v>
      </c>
      <c r="L489" s="1" t="s">
        <v>37</v>
      </c>
      <c r="M489" s="1" t="s">
        <v>4060</v>
      </c>
      <c r="N489" s="1" t="s">
        <v>4191</v>
      </c>
      <c r="O489" s="1" t="s">
        <v>4263</v>
      </c>
      <c r="P489" s="1" t="s">
        <v>4204</v>
      </c>
      <c r="Q489" s="1" t="s">
        <v>4166</v>
      </c>
      <c r="R489" s="1" t="s">
        <v>4281</v>
      </c>
      <c r="S489" s="1" t="s">
        <v>4019</v>
      </c>
      <c r="T489" s="1" t="s">
        <v>37</v>
      </c>
      <c r="U489" s="1" t="s">
        <v>4073</v>
      </c>
      <c r="V489" s="1" t="s">
        <v>37</v>
      </c>
      <c r="W489" s="1" t="s">
        <v>37</v>
      </c>
      <c r="X489" s="1" t="s">
        <v>37</v>
      </c>
      <c r="Y489" s="1" t="s">
        <v>37</v>
      </c>
      <c r="Z489" s="1" t="s">
        <v>37</v>
      </c>
    </row>
    <row r="490" spans="1:26">
      <c r="A490" s="1" t="s">
        <v>4688</v>
      </c>
      <c r="B490" s="1" t="s">
        <v>4689</v>
      </c>
      <c r="C490" s="1" t="s">
        <v>4690</v>
      </c>
      <c r="D490" s="1" t="s">
        <v>2323</v>
      </c>
      <c r="E490" s="1" t="s">
        <v>4691</v>
      </c>
      <c r="F490" s="1" t="s">
        <v>31</v>
      </c>
      <c r="G490" s="1" t="s">
        <v>43</v>
      </c>
      <c r="H490" s="1" t="s">
        <v>40</v>
      </c>
      <c r="I490" s="1" t="s">
        <v>36</v>
      </c>
      <c r="J490" s="1" t="s">
        <v>56</v>
      </c>
      <c r="K490" s="1" t="s">
        <v>36</v>
      </c>
      <c r="L490" s="1" t="s">
        <v>37</v>
      </c>
      <c r="M490" s="1" t="s">
        <v>37</v>
      </c>
      <c r="N490" s="1" t="s">
        <v>37</v>
      </c>
      <c r="O490" s="1" t="s">
        <v>37</v>
      </c>
      <c r="P490" s="1" t="s">
        <v>37</v>
      </c>
      <c r="Q490" s="1" t="s">
        <v>37</v>
      </c>
      <c r="R490" s="1" t="s">
        <v>4285</v>
      </c>
      <c r="S490" s="1" t="s">
        <v>4286</v>
      </c>
      <c r="T490" s="1" t="s">
        <v>37</v>
      </c>
      <c r="U490" s="1" t="s">
        <v>37</v>
      </c>
      <c r="V490" s="1" t="s">
        <v>37</v>
      </c>
      <c r="W490" s="1" t="s">
        <v>37</v>
      </c>
      <c r="X490" s="1" t="s">
        <v>37</v>
      </c>
      <c r="Y490" s="1" t="s">
        <v>37</v>
      </c>
      <c r="Z490" s="1" t="s">
        <v>37</v>
      </c>
    </row>
    <row r="491" spans="1:26">
      <c r="A491" s="1" t="s">
        <v>947</v>
      </c>
      <c r="B491" s="1" t="s">
        <v>922</v>
      </c>
      <c r="C491" s="1" t="s">
        <v>117</v>
      </c>
      <c r="D491" s="1" t="s">
        <v>689</v>
      </c>
      <c r="E491" s="1" t="s">
        <v>948</v>
      </c>
      <c r="F491" s="1" t="s">
        <v>31</v>
      </c>
      <c r="G491" s="1" t="s">
        <v>43</v>
      </c>
      <c r="H491" s="1" t="s">
        <v>40</v>
      </c>
      <c r="I491" s="1" t="s">
        <v>34</v>
      </c>
      <c r="J491" s="1" t="s">
        <v>35</v>
      </c>
      <c r="K491" s="1"/>
      <c r="L491" s="1" t="s">
        <v>37</v>
      </c>
      <c r="M491" s="1" t="s">
        <v>4060</v>
      </c>
      <c r="N491" s="1" t="s">
        <v>4128</v>
      </c>
      <c r="O491" s="1" t="s">
        <v>4201</v>
      </c>
      <c r="P491" s="1" t="s">
        <v>4137</v>
      </c>
      <c r="Q491" s="1" t="s">
        <v>4290</v>
      </c>
      <c r="R491" s="1" t="s">
        <v>4088</v>
      </c>
      <c r="S491" s="1" t="s">
        <v>4089</v>
      </c>
      <c r="T491" s="1" t="s">
        <v>37</v>
      </c>
      <c r="U491" s="1" t="s">
        <v>37</v>
      </c>
      <c r="V491" s="1" t="s">
        <v>37</v>
      </c>
      <c r="W491" s="1" t="s">
        <v>37</v>
      </c>
      <c r="X491" s="1" t="s">
        <v>37</v>
      </c>
      <c r="Y491" s="1" t="s">
        <v>37</v>
      </c>
      <c r="Z491" s="1" t="s">
        <v>37</v>
      </c>
    </row>
    <row r="492" spans="1:26">
      <c r="A492" s="1" t="s">
        <v>3759</v>
      </c>
      <c r="B492" s="1" t="s">
        <v>3760</v>
      </c>
      <c r="C492" s="1" t="s">
        <v>1814</v>
      </c>
      <c r="D492" s="1"/>
      <c r="E492" s="1" t="s">
        <v>350</v>
      </c>
      <c r="F492" s="1" t="s">
        <v>31</v>
      </c>
      <c r="G492" s="1" t="s">
        <v>50</v>
      </c>
      <c r="H492" s="1" t="s">
        <v>33</v>
      </c>
      <c r="I492" s="1" t="s">
        <v>34</v>
      </c>
      <c r="J492" s="1" t="s">
        <v>35</v>
      </c>
      <c r="K492" s="1"/>
      <c r="L492" s="1" t="s">
        <v>37</v>
      </c>
      <c r="M492" s="1" t="s">
        <v>4056</v>
      </c>
      <c r="N492" s="1" t="s">
        <v>4206</v>
      </c>
      <c r="O492" s="1" t="s">
        <v>4168</v>
      </c>
      <c r="P492" s="1" t="s">
        <v>4048</v>
      </c>
      <c r="Q492" s="1" t="s">
        <v>4218</v>
      </c>
      <c r="R492" s="1" t="s">
        <v>4216</v>
      </c>
      <c r="S492" s="1" t="s">
        <v>4059</v>
      </c>
      <c r="T492" s="1" t="s">
        <v>37</v>
      </c>
      <c r="U492" s="1" t="s">
        <v>37</v>
      </c>
      <c r="V492" s="1" t="s">
        <v>37</v>
      </c>
      <c r="W492" s="1" t="s">
        <v>37</v>
      </c>
      <c r="X492" s="1" t="s">
        <v>3973</v>
      </c>
      <c r="Y492" s="1" t="s">
        <v>37</v>
      </c>
      <c r="Z492" s="1" t="s">
        <v>37</v>
      </c>
    </row>
    <row r="493" spans="1:26">
      <c r="A493" s="1" t="s">
        <v>1057</v>
      </c>
      <c r="B493" s="1" t="s">
        <v>1055</v>
      </c>
      <c r="C493" s="1" t="s">
        <v>1058</v>
      </c>
      <c r="D493" s="1"/>
      <c r="E493" s="1" t="s">
        <v>1059</v>
      </c>
      <c r="F493" s="1" t="s">
        <v>42</v>
      </c>
      <c r="G493" s="1" t="s">
        <v>50</v>
      </c>
      <c r="H493" s="1" t="s">
        <v>33</v>
      </c>
      <c r="I493" s="1" t="s">
        <v>34</v>
      </c>
      <c r="J493" s="1" t="s">
        <v>35</v>
      </c>
      <c r="K493" s="1"/>
      <c r="L493" s="1" t="s">
        <v>37</v>
      </c>
      <c r="M493" s="1" t="s">
        <v>4108</v>
      </c>
      <c r="N493" s="1" t="s">
        <v>4028</v>
      </c>
      <c r="O493" s="1" t="s">
        <v>4168</v>
      </c>
      <c r="P493" s="1" t="s">
        <v>4184</v>
      </c>
      <c r="Q493" s="1" t="s">
        <v>4300</v>
      </c>
      <c r="R493" s="1" t="s">
        <v>4094</v>
      </c>
      <c r="S493" s="1" t="s">
        <v>4195</v>
      </c>
      <c r="T493" s="1" t="s">
        <v>37</v>
      </c>
      <c r="U493" s="1" t="s">
        <v>37</v>
      </c>
      <c r="V493" s="1" t="s">
        <v>37</v>
      </c>
      <c r="W493" s="1" t="s">
        <v>37</v>
      </c>
      <c r="X493" s="1" t="s">
        <v>37</v>
      </c>
      <c r="Y493" s="1" t="s">
        <v>3973</v>
      </c>
      <c r="Z493" s="1" t="s">
        <v>37</v>
      </c>
    </row>
    <row r="494" spans="1:26">
      <c r="A494" s="1" t="s">
        <v>2966</v>
      </c>
      <c r="B494" s="1" t="s">
        <v>2967</v>
      </c>
      <c r="C494" s="1" t="s">
        <v>1504</v>
      </c>
      <c r="D494" s="1" t="s">
        <v>2560</v>
      </c>
      <c r="E494" s="1" t="s">
        <v>1493</v>
      </c>
      <c r="F494" s="1" t="s">
        <v>42</v>
      </c>
      <c r="G494" s="1" t="s">
        <v>50</v>
      </c>
      <c r="H494" s="1" t="s">
        <v>40</v>
      </c>
      <c r="I494" s="1" t="s">
        <v>36</v>
      </c>
      <c r="J494" s="1" t="s">
        <v>56</v>
      </c>
      <c r="K494" s="1" t="s">
        <v>36</v>
      </c>
      <c r="L494" s="1" t="s">
        <v>37</v>
      </c>
      <c r="M494" s="1" t="s">
        <v>4090</v>
      </c>
      <c r="N494" s="1" t="s">
        <v>4203</v>
      </c>
      <c r="O494" s="1" t="s">
        <v>4213</v>
      </c>
      <c r="P494" s="1" t="s">
        <v>4197</v>
      </c>
      <c r="Q494" s="1" t="s">
        <v>4218</v>
      </c>
      <c r="R494" s="1" t="s">
        <v>4281</v>
      </c>
      <c r="S494" s="1" t="s">
        <v>4072</v>
      </c>
      <c r="T494" s="1" t="s">
        <v>37</v>
      </c>
      <c r="U494" s="1" t="s">
        <v>37</v>
      </c>
      <c r="V494" s="1" t="s">
        <v>37</v>
      </c>
      <c r="W494" s="1" t="s">
        <v>37</v>
      </c>
      <c r="X494" s="1" t="s">
        <v>37</v>
      </c>
      <c r="Y494" s="1" t="s">
        <v>3973</v>
      </c>
      <c r="Z494" s="1" t="s">
        <v>37</v>
      </c>
    </row>
    <row r="495" spans="1:26">
      <c r="A495" s="1" t="s">
        <v>3735</v>
      </c>
      <c r="B495" s="1" t="s">
        <v>3734</v>
      </c>
      <c r="C495" s="1" t="s">
        <v>513</v>
      </c>
      <c r="D495" s="1" t="s">
        <v>981</v>
      </c>
      <c r="E495" s="1" t="s">
        <v>3736</v>
      </c>
      <c r="F495" s="1" t="s">
        <v>42</v>
      </c>
      <c r="G495" s="1" t="s">
        <v>50</v>
      </c>
      <c r="H495" s="1" t="s">
        <v>40</v>
      </c>
      <c r="I495" s="1" t="s">
        <v>34</v>
      </c>
      <c r="J495" s="1" t="s">
        <v>35</v>
      </c>
      <c r="K495" s="1" t="s">
        <v>36</v>
      </c>
      <c r="L495" s="1" t="s">
        <v>37</v>
      </c>
      <c r="M495" s="1" t="s">
        <v>4167</v>
      </c>
      <c r="N495" s="1" t="s">
        <v>4311</v>
      </c>
      <c r="O495" s="1" t="s">
        <v>4147</v>
      </c>
      <c r="P495" s="1" t="s">
        <v>4023</v>
      </c>
      <c r="Q495" s="1" t="s">
        <v>4215</v>
      </c>
      <c r="R495" s="1" t="s">
        <v>4217</v>
      </c>
      <c r="S495" s="1" t="s">
        <v>4261</v>
      </c>
      <c r="T495" s="1" t="s">
        <v>37</v>
      </c>
      <c r="U495" s="1" t="s">
        <v>37</v>
      </c>
      <c r="V495" s="1" t="s">
        <v>37</v>
      </c>
      <c r="W495" s="1" t="s">
        <v>37</v>
      </c>
      <c r="X495" s="1" t="s">
        <v>37</v>
      </c>
      <c r="Y495" s="1" t="s">
        <v>37</v>
      </c>
      <c r="Z495" s="1" t="s">
        <v>37</v>
      </c>
    </row>
    <row r="496" spans="1:26">
      <c r="A496" s="1" t="s">
        <v>3062</v>
      </c>
      <c r="B496" s="1" t="s">
        <v>3056</v>
      </c>
      <c r="C496" s="1" t="s">
        <v>3063</v>
      </c>
      <c r="D496" s="1" t="s">
        <v>3064</v>
      </c>
      <c r="E496" s="1" t="s">
        <v>2574</v>
      </c>
      <c r="F496" s="1" t="s">
        <v>42</v>
      </c>
      <c r="G496" s="1" t="s">
        <v>50</v>
      </c>
      <c r="H496" s="1" t="s">
        <v>33</v>
      </c>
      <c r="I496" s="1" t="s">
        <v>150</v>
      </c>
      <c r="J496" s="1" t="s">
        <v>56</v>
      </c>
      <c r="K496" s="1" t="s">
        <v>150</v>
      </c>
      <c r="L496" s="1" t="s">
        <v>37</v>
      </c>
      <c r="M496" s="1" t="s">
        <v>4090</v>
      </c>
      <c r="N496" s="1" t="s">
        <v>4179</v>
      </c>
      <c r="O496" s="1" t="s">
        <v>4103</v>
      </c>
      <c r="P496" s="1" t="s">
        <v>4232</v>
      </c>
      <c r="Q496" s="1" t="s">
        <v>4389</v>
      </c>
      <c r="R496" s="1" t="s">
        <v>4386</v>
      </c>
      <c r="S496" s="1" t="s">
        <v>4072</v>
      </c>
      <c r="T496" s="1" t="s">
        <v>37</v>
      </c>
      <c r="U496" s="1" t="s">
        <v>37</v>
      </c>
      <c r="V496" s="1" t="s">
        <v>37</v>
      </c>
      <c r="W496" s="1" t="s">
        <v>37</v>
      </c>
      <c r="X496" s="1" t="s">
        <v>37</v>
      </c>
      <c r="Y496" s="1" t="s">
        <v>37</v>
      </c>
      <c r="Z496" s="1" t="s">
        <v>37</v>
      </c>
    </row>
    <row r="497" spans="1:26">
      <c r="A497" s="1" t="s">
        <v>3157</v>
      </c>
      <c r="B497" s="1" t="s">
        <v>2768</v>
      </c>
      <c r="C497" s="1" t="s">
        <v>690</v>
      </c>
      <c r="D497" s="1"/>
      <c r="E497" s="1" t="s">
        <v>3158</v>
      </c>
      <c r="F497" s="1" t="s">
        <v>31</v>
      </c>
      <c r="G497" s="1" t="s">
        <v>43</v>
      </c>
      <c r="H497" s="1" t="s">
        <v>33</v>
      </c>
      <c r="I497" s="1" t="s">
        <v>34</v>
      </c>
      <c r="J497" s="1" t="s">
        <v>35</v>
      </c>
      <c r="K497" s="1" t="s">
        <v>44</v>
      </c>
      <c r="L497" s="1" t="s">
        <v>37</v>
      </c>
      <c r="M497" s="1" t="s">
        <v>4060</v>
      </c>
      <c r="N497" s="1" t="s">
        <v>4128</v>
      </c>
      <c r="O497" s="1" t="s">
        <v>4062</v>
      </c>
      <c r="P497" s="1" t="s">
        <v>4197</v>
      </c>
      <c r="Q497" s="1" t="s">
        <v>4389</v>
      </c>
      <c r="R497" s="1" t="s">
        <v>4315</v>
      </c>
      <c r="S497" s="1" t="s">
        <v>4195</v>
      </c>
      <c r="T497" s="1" t="s">
        <v>37</v>
      </c>
      <c r="U497" s="1" t="s">
        <v>37</v>
      </c>
      <c r="V497" s="1" t="s">
        <v>37</v>
      </c>
      <c r="W497" s="1" t="s">
        <v>37</v>
      </c>
      <c r="X497" s="1" t="s">
        <v>37</v>
      </c>
      <c r="Y497" s="1" t="s">
        <v>37</v>
      </c>
      <c r="Z497" s="1" t="s">
        <v>37</v>
      </c>
    </row>
    <row r="498" spans="1:26">
      <c r="A498" s="1" t="s">
        <v>464</v>
      </c>
      <c r="B498" s="1" t="s">
        <v>465</v>
      </c>
      <c r="C498" s="1" t="s">
        <v>466</v>
      </c>
      <c r="D498" s="1"/>
      <c r="E498" s="1" t="s">
        <v>467</v>
      </c>
      <c r="F498" s="1" t="s">
        <v>31</v>
      </c>
      <c r="G498" s="1" t="s">
        <v>50</v>
      </c>
      <c r="H498" s="1" t="s">
        <v>55</v>
      </c>
      <c r="I498" s="1" t="s">
        <v>34</v>
      </c>
      <c r="J498" s="1" t="s">
        <v>35</v>
      </c>
      <c r="K498" s="1" t="s">
        <v>44</v>
      </c>
      <c r="L498" s="1" t="s">
        <v>37</v>
      </c>
      <c r="M498" s="1" t="s">
        <v>4138</v>
      </c>
      <c r="N498" s="1" t="s">
        <v>4067</v>
      </c>
      <c r="O498" s="1" t="s">
        <v>4168</v>
      </c>
      <c r="P498" s="1" t="s">
        <v>4104</v>
      </c>
      <c r="Q498" s="1" t="s">
        <v>4218</v>
      </c>
      <c r="R498" s="1" t="s">
        <v>4125</v>
      </c>
      <c r="S498" s="1" t="s">
        <v>4320</v>
      </c>
      <c r="T498" s="1" t="s">
        <v>37</v>
      </c>
      <c r="U498" s="1" t="s">
        <v>4073</v>
      </c>
      <c r="V498" s="1" t="s">
        <v>37</v>
      </c>
      <c r="W498" s="1" t="s">
        <v>37</v>
      </c>
      <c r="X498" s="1" t="s">
        <v>37</v>
      </c>
      <c r="Y498" s="1" t="s">
        <v>37</v>
      </c>
      <c r="Z498" s="1" t="s">
        <v>37</v>
      </c>
    </row>
    <row r="499" spans="1:26">
      <c r="A499" s="1" t="s">
        <v>1111</v>
      </c>
      <c r="B499" s="1" t="s">
        <v>1112</v>
      </c>
      <c r="C499" s="1" t="s">
        <v>532</v>
      </c>
      <c r="D499" s="1" t="s">
        <v>1113</v>
      </c>
      <c r="E499" s="1" t="s">
        <v>1114</v>
      </c>
      <c r="F499" s="1" t="s">
        <v>31</v>
      </c>
      <c r="G499" s="1" t="s">
        <v>50</v>
      </c>
      <c r="H499" s="1" t="s">
        <v>40</v>
      </c>
      <c r="I499" s="1" t="s">
        <v>36</v>
      </c>
      <c r="J499" s="1" t="s">
        <v>56</v>
      </c>
      <c r="K499" s="1" t="s">
        <v>36</v>
      </c>
      <c r="L499" s="1" t="s">
        <v>37</v>
      </c>
      <c r="M499" s="1" t="s">
        <v>4101</v>
      </c>
      <c r="N499" s="1" t="s">
        <v>4253</v>
      </c>
      <c r="O499" s="1" t="s">
        <v>4168</v>
      </c>
      <c r="P499" s="1" t="s">
        <v>4135</v>
      </c>
      <c r="Q499" s="1" t="s">
        <v>4166</v>
      </c>
      <c r="R499" s="1" t="s">
        <v>4308</v>
      </c>
      <c r="S499" s="1" t="s">
        <v>4221</v>
      </c>
      <c r="T499" s="1" t="s">
        <v>37</v>
      </c>
      <c r="U499" s="1" t="s">
        <v>37</v>
      </c>
      <c r="V499" s="1" t="s">
        <v>37</v>
      </c>
      <c r="W499" s="1" t="s">
        <v>37</v>
      </c>
      <c r="X499" s="1" t="s">
        <v>37</v>
      </c>
      <c r="Y499" s="1" t="s">
        <v>37</v>
      </c>
      <c r="Z499" s="1" t="s">
        <v>37</v>
      </c>
    </row>
    <row r="500" spans="1:26">
      <c r="A500" s="1" t="s">
        <v>1349</v>
      </c>
      <c r="B500" s="1" t="s">
        <v>1350</v>
      </c>
      <c r="C500" s="1" t="s">
        <v>1351</v>
      </c>
      <c r="D500" s="1"/>
      <c r="E500" s="1" t="s">
        <v>1209</v>
      </c>
      <c r="F500" s="1" t="s">
        <v>42</v>
      </c>
      <c r="G500" s="1" t="s">
        <v>50</v>
      </c>
      <c r="H500" s="1" t="s">
        <v>40</v>
      </c>
      <c r="I500" s="1" t="s">
        <v>345</v>
      </c>
      <c r="J500" s="1" t="s">
        <v>56</v>
      </c>
      <c r="K500" s="1" t="s">
        <v>36</v>
      </c>
      <c r="L500" s="1" t="s">
        <v>37</v>
      </c>
      <c r="M500" s="1" t="s">
        <v>4013</v>
      </c>
      <c r="N500" s="1" t="s">
        <v>4253</v>
      </c>
      <c r="O500" s="1" t="s">
        <v>4127</v>
      </c>
      <c r="P500" s="1" t="s">
        <v>4048</v>
      </c>
      <c r="Q500" s="1" t="s">
        <v>4215</v>
      </c>
      <c r="R500" s="1" t="s">
        <v>4094</v>
      </c>
      <c r="S500" s="1" t="s">
        <v>4259</v>
      </c>
      <c r="T500" s="1" t="s">
        <v>37</v>
      </c>
      <c r="U500" s="1" t="s">
        <v>37</v>
      </c>
      <c r="V500" s="1" t="s">
        <v>37</v>
      </c>
      <c r="W500" s="1" t="s">
        <v>37</v>
      </c>
      <c r="X500" s="1" t="s">
        <v>37</v>
      </c>
      <c r="Y500" s="1" t="s">
        <v>37</v>
      </c>
      <c r="Z500" s="1" t="s">
        <v>37</v>
      </c>
    </row>
    <row r="501" spans="1:26">
      <c r="A501" s="1" t="s">
        <v>1786</v>
      </c>
      <c r="B501" s="1" t="s">
        <v>1787</v>
      </c>
      <c r="C501" s="1" t="s">
        <v>1758</v>
      </c>
      <c r="D501" s="1" t="s">
        <v>987</v>
      </c>
      <c r="E501" s="1" t="s">
        <v>1788</v>
      </c>
      <c r="F501" s="1" t="s">
        <v>31</v>
      </c>
      <c r="G501" s="1" t="s">
        <v>63</v>
      </c>
      <c r="H501" s="1" t="s">
        <v>40</v>
      </c>
      <c r="I501" s="1" t="s">
        <v>36</v>
      </c>
      <c r="J501" s="1" t="s">
        <v>56</v>
      </c>
      <c r="K501" s="1" t="s">
        <v>36</v>
      </c>
      <c r="L501" s="1" t="s">
        <v>37</v>
      </c>
      <c r="M501" s="1" t="s">
        <v>4150</v>
      </c>
      <c r="N501" s="1" t="s">
        <v>4122</v>
      </c>
      <c r="O501" s="1" t="s">
        <v>4506</v>
      </c>
      <c r="P501" s="1" t="s">
        <v>4144</v>
      </c>
      <c r="Q501" s="1" t="s">
        <v>4145</v>
      </c>
      <c r="R501" s="1" t="s">
        <v>4125</v>
      </c>
      <c r="S501" s="1" t="s">
        <v>4038</v>
      </c>
      <c r="T501" s="1" t="s">
        <v>37</v>
      </c>
      <c r="U501" s="1" t="s">
        <v>4073</v>
      </c>
      <c r="V501" s="1" t="s">
        <v>37</v>
      </c>
      <c r="W501" s="1" t="s">
        <v>37</v>
      </c>
      <c r="X501" s="1" t="s">
        <v>37</v>
      </c>
      <c r="Y501" s="1" t="s">
        <v>37</v>
      </c>
      <c r="Z501" s="1" t="s">
        <v>37</v>
      </c>
    </row>
    <row r="502" spans="1:26">
      <c r="A502" s="1" t="s">
        <v>248</v>
      </c>
      <c r="B502" s="1" t="s">
        <v>249</v>
      </c>
      <c r="C502" s="1" t="s">
        <v>250</v>
      </c>
      <c r="D502" s="1" t="s">
        <v>251</v>
      </c>
      <c r="E502" s="1" t="s">
        <v>252</v>
      </c>
      <c r="F502" s="1" t="s">
        <v>42</v>
      </c>
      <c r="G502" s="1" t="s">
        <v>50</v>
      </c>
      <c r="H502" s="1" t="s">
        <v>40</v>
      </c>
      <c r="I502" s="1" t="s">
        <v>36</v>
      </c>
      <c r="J502" s="1" t="s">
        <v>56</v>
      </c>
      <c r="K502" s="1" t="s">
        <v>36</v>
      </c>
      <c r="L502" s="1" t="s">
        <v>37</v>
      </c>
      <c r="M502" s="1" t="s">
        <v>4101</v>
      </c>
      <c r="N502" s="1" t="s">
        <v>4203</v>
      </c>
      <c r="O502" s="1" t="s">
        <v>4127</v>
      </c>
      <c r="P502" s="1" t="s">
        <v>4204</v>
      </c>
      <c r="Q502" s="1" t="s">
        <v>4024</v>
      </c>
      <c r="R502" s="1" t="s">
        <v>4170</v>
      </c>
      <c r="S502" s="1" t="s">
        <v>4195</v>
      </c>
      <c r="T502" s="1" t="s">
        <v>37</v>
      </c>
      <c r="U502" s="1" t="s">
        <v>37</v>
      </c>
      <c r="V502" s="1" t="s">
        <v>37</v>
      </c>
      <c r="W502" s="1" t="s">
        <v>37</v>
      </c>
      <c r="X502" s="1" t="s">
        <v>37</v>
      </c>
      <c r="Y502" s="1" t="s">
        <v>3973</v>
      </c>
      <c r="Z502" s="1" t="s">
        <v>37</v>
      </c>
    </row>
    <row r="503" spans="1:26">
      <c r="A503" s="1" t="s">
        <v>356</v>
      </c>
      <c r="B503" s="1" t="s">
        <v>357</v>
      </c>
      <c r="C503" s="1" t="s">
        <v>358</v>
      </c>
      <c r="D503" s="1" t="s">
        <v>359</v>
      </c>
      <c r="E503" s="1" t="s">
        <v>360</v>
      </c>
      <c r="F503" s="1" t="s">
        <v>31</v>
      </c>
      <c r="G503" s="1" t="s">
        <v>32</v>
      </c>
      <c r="H503" s="1" t="s">
        <v>40</v>
      </c>
      <c r="I503" s="1" t="s">
        <v>36</v>
      </c>
      <c r="J503" s="1" t="s">
        <v>56</v>
      </c>
      <c r="K503" s="1" t="s">
        <v>36</v>
      </c>
      <c r="L503" s="1" t="s">
        <v>37</v>
      </c>
      <c r="M503" s="1" t="s">
        <v>4233</v>
      </c>
      <c r="N503" s="1" t="s">
        <v>4219</v>
      </c>
      <c r="O503" s="1" t="s">
        <v>4234</v>
      </c>
      <c r="P503" s="1" t="s">
        <v>4502</v>
      </c>
      <c r="Q503" s="1" t="s">
        <v>4098</v>
      </c>
      <c r="R503" s="1" t="s">
        <v>4235</v>
      </c>
      <c r="S503" s="1" t="s">
        <v>4100</v>
      </c>
      <c r="T503" s="1" t="s">
        <v>37</v>
      </c>
      <c r="U503" s="1" t="s">
        <v>4073</v>
      </c>
      <c r="V503" s="1" t="s">
        <v>37</v>
      </c>
      <c r="W503" s="1" t="s">
        <v>37</v>
      </c>
      <c r="X503" s="1" t="s">
        <v>37</v>
      </c>
      <c r="Y503" s="1" t="s">
        <v>37</v>
      </c>
      <c r="Z503" s="1" t="s">
        <v>37</v>
      </c>
    </row>
    <row r="504" spans="1:26">
      <c r="A504" s="1" t="s">
        <v>281</v>
      </c>
      <c r="B504" s="1" t="s">
        <v>282</v>
      </c>
      <c r="C504" s="1" t="s">
        <v>229</v>
      </c>
      <c r="D504" s="1" t="s">
        <v>283</v>
      </c>
      <c r="E504" s="1" t="s">
        <v>284</v>
      </c>
      <c r="F504" s="1" t="s">
        <v>31</v>
      </c>
      <c r="G504" s="1" t="s">
        <v>50</v>
      </c>
      <c r="H504" s="1" t="s">
        <v>40</v>
      </c>
      <c r="I504" s="1" t="s">
        <v>34</v>
      </c>
      <c r="J504" s="1" t="s">
        <v>35</v>
      </c>
      <c r="K504" s="1" t="s">
        <v>36</v>
      </c>
      <c r="L504" s="1" t="s">
        <v>37</v>
      </c>
      <c r="M504" s="1" t="s">
        <v>4167</v>
      </c>
      <c r="N504" s="1" t="s">
        <v>4033</v>
      </c>
      <c r="O504" s="1" t="s">
        <v>4168</v>
      </c>
      <c r="P504" s="1" t="s">
        <v>4087</v>
      </c>
      <c r="Q504" s="1" t="s">
        <v>4389</v>
      </c>
      <c r="R504" s="1" t="s">
        <v>4091</v>
      </c>
      <c r="S504" s="1" t="s">
        <v>4059</v>
      </c>
      <c r="T504" s="1" t="s">
        <v>37</v>
      </c>
      <c r="U504" s="1" t="s">
        <v>37</v>
      </c>
      <c r="V504" s="1" t="s">
        <v>37</v>
      </c>
      <c r="W504" s="1" t="s">
        <v>37</v>
      </c>
      <c r="X504" s="1" t="s">
        <v>37</v>
      </c>
      <c r="Y504" s="1" t="s">
        <v>37</v>
      </c>
      <c r="Z504" s="1" t="s">
        <v>37</v>
      </c>
    </row>
    <row r="505" spans="1:26">
      <c r="A505" s="1" t="s">
        <v>2409</v>
      </c>
      <c r="B505" s="1" t="s">
        <v>2387</v>
      </c>
      <c r="C505" s="1" t="s">
        <v>2410</v>
      </c>
      <c r="D505" s="1" t="s">
        <v>2411</v>
      </c>
      <c r="E505" s="1" t="s">
        <v>783</v>
      </c>
      <c r="F505" s="1" t="s">
        <v>42</v>
      </c>
      <c r="G505" s="1" t="s">
        <v>50</v>
      </c>
      <c r="H505" s="1" t="s">
        <v>33</v>
      </c>
      <c r="I505" s="1" t="s">
        <v>34</v>
      </c>
      <c r="J505" s="1" t="s">
        <v>35</v>
      </c>
      <c r="K505" s="1"/>
      <c r="L505" s="1" t="s">
        <v>37</v>
      </c>
      <c r="M505" s="1" t="s">
        <v>4090</v>
      </c>
      <c r="N505" s="1" t="s">
        <v>4203</v>
      </c>
      <c r="O505" s="1" t="s">
        <v>4022</v>
      </c>
      <c r="P505" s="1" t="s">
        <v>4110</v>
      </c>
      <c r="Q505" s="1" t="s">
        <v>4215</v>
      </c>
      <c r="R505" s="1" t="s">
        <v>4094</v>
      </c>
      <c r="S505" s="1" t="s">
        <v>4231</v>
      </c>
      <c r="T505" s="1" t="s">
        <v>37</v>
      </c>
      <c r="U505" s="1" t="s">
        <v>37</v>
      </c>
      <c r="V505" s="1" t="s">
        <v>37</v>
      </c>
      <c r="W505" s="1" t="s">
        <v>37</v>
      </c>
      <c r="X505" s="1" t="s">
        <v>37</v>
      </c>
      <c r="Y505" s="1" t="s">
        <v>3973</v>
      </c>
      <c r="Z505" s="1" t="s">
        <v>37</v>
      </c>
    </row>
    <row r="506" spans="1:26">
      <c r="A506" s="1" t="s">
        <v>3639</v>
      </c>
      <c r="B506" s="1" t="s">
        <v>3629</v>
      </c>
      <c r="C506" s="1" t="s">
        <v>955</v>
      </c>
      <c r="D506" s="1"/>
      <c r="E506" s="1" t="s">
        <v>3640</v>
      </c>
      <c r="F506" s="1" t="s">
        <v>42</v>
      </c>
      <c r="G506" s="1" t="s">
        <v>50</v>
      </c>
      <c r="H506" s="1" t="s">
        <v>40</v>
      </c>
      <c r="I506" s="1" t="s">
        <v>34</v>
      </c>
      <c r="J506" s="1" t="s">
        <v>35</v>
      </c>
      <c r="K506" s="1" t="s">
        <v>36</v>
      </c>
      <c r="L506" s="1" t="s">
        <v>37</v>
      </c>
      <c r="M506" s="1" t="s">
        <v>4039</v>
      </c>
      <c r="N506" s="1" t="s">
        <v>4229</v>
      </c>
      <c r="O506" s="1" t="s">
        <v>4034</v>
      </c>
      <c r="P506" s="1" t="s">
        <v>4104</v>
      </c>
      <c r="Q506" s="1" t="s">
        <v>4379</v>
      </c>
      <c r="R506" s="1" t="s">
        <v>4217</v>
      </c>
      <c r="S506" s="1" t="s">
        <v>4171</v>
      </c>
      <c r="T506" s="1" t="s">
        <v>37</v>
      </c>
      <c r="U506" s="1" t="s">
        <v>37</v>
      </c>
      <c r="V506" s="1" t="s">
        <v>37</v>
      </c>
      <c r="W506" s="1" t="s">
        <v>37</v>
      </c>
      <c r="X506" s="1" t="s">
        <v>37</v>
      </c>
      <c r="Y506" s="1" t="s">
        <v>37</v>
      </c>
      <c r="Z506" s="1" t="s">
        <v>37</v>
      </c>
    </row>
    <row r="507" spans="1:26">
      <c r="A507" s="1" t="s">
        <v>2024</v>
      </c>
      <c r="B507" s="1" t="s">
        <v>2021</v>
      </c>
      <c r="C507" s="1" t="s">
        <v>2025</v>
      </c>
      <c r="D507" s="1"/>
      <c r="E507" s="1" t="s">
        <v>2026</v>
      </c>
      <c r="F507" s="1" t="s">
        <v>42</v>
      </c>
      <c r="G507" s="1" t="s">
        <v>50</v>
      </c>
      <c r="H507" s="1" t="s">
        <v>40</v>
      </c>
      <c r="I507" s="1" t="s">
        <v>355</v>
      </c>
      <c r="J507" s="1" t="s">
        <v>56</v>
      </c>
      <c r="K507" s="1" t="s">
        <v>355</v>
      </c>
      <c r="L507" s="1" t="s">
        <v>37</v>
      </c>
      <c r="M507" s="1" t="s">
        <v>4212</v>
      </c>
      <c r="N507" s="1" t="s">
        <v>4179</v>
      </c>
      <c r="O507" s="1" t="s">
        <v>4270</v>
      </c>
      <c r="P507" s="1" t="s">
        <v>4151</v>
      </c>
      <c r="Q507" s="1" t="s">
        <v>4166</v>
      </c>
      <c r="R507" s="1" t="s">
        <v>4170</v>
      </c>
      <c r="S507" s="1" t="s">
        <v>4107</v>
      </c>
      <c r="T507" s="1" t="s">
        <v>37</v>
      </c>
      <c r="U507" s="1" t="s">
        <v>37</v>
      </c>
      <c r="V507" s="1" t="s">
        <v>37</v>
      </c>
      <c r="W507" s="1" t="s">
        <v>37</v>
      </c>
      <c r="X507" s="1" t="s">
        <v>37</v>
      </c>
      <c r="Y507" s="1" t="s">
        <v>3973</v>
      </c>
      <c r="Z507" s="1" t="s">
        <v>37</v>
      </c>
    </row>
    <row r="508" spans="1:26">
      <c r="A508" s="1" t="s">
        <v>1453</v>
      </c>
      <c r="B508" s="1" t="s">
        <v>1454</v>
      </c>
      <c r="C508" s="1" t="s">
        <v>1455</v>
      </c>
      <c r="D508" s="1" t="s">
        <v>1456</v>
      </c>
      <c r="E508" s="1" t="s">
        <v>80</v>
      </c>
      <c r="F508" s="1" t="s">
        <v>42</v>
      </c>
      <c r="G508" s="1" t="s">
        <v>50</v>
      </c>
      <c r="H508" s="1" t="s">
        <v>40</v>
      </c>
      <c r="I508" s="1" t="s">
        <v>34</v>
      </c>
      <c r="J508" s="1" t="s">
        <v>35</v>
      </c>
      <c r="K508" s="1" t="s">
        <v>44</v>
      </c>
      <c r="L508" s="1" t="s">
        <v>37</v>
      </c>
      <c r="M508" s="1" t="s">
        <v>4101</v>
      </c>
      <c r="N508" s="1" t="s">
        <v>4033</v>
      </c>
      <c r="O508" s="1" t="s">
        <v>4213</v>
      </c>
      <c r="P508" s="1" t="s">
        <v>4180</v>
      </c>
      <c r="Q508" s="1" t="s">
        <v>4093</v>
      </c>
      <c r="R508" s="1" t="s">
        <v>4386</v>
      </c>
      <c r="S508" s="1" t="s">
        <v>4026</v>
      </c>
      <c r="T508" s="1" t="s">
        <v>37</v>
      </c>
      <c r="U508" s="1" t="s">
        <v>37</v>
      </c>
      <c r="V508" s="1" t="s">
        <v>37</v>
      </c>
      <c r="W508" s="1" t="s">
        <v>37</v>
      </c>
      <c r="X508" s="1" t="s">
        <v>37</v>
      </c>
      <c r="Y508" s="1" t="s">
        <v>37</v>
      </c>
      <c r="Z508" s="1" t="s">
        <v>37</v>
      </c>
    </row>
    <row r="509" spans="1:26">
      <c r="A509" s="1" t="s">
        <v>1260</v>
      </c>
      <c r="B509" s="1" t="s">
        <v>1258</v>
      </c>
      <c r="C509" s="1" t="s">
        <v>243</v>
      </c>
      <c r="D509" s="1" t="s">
        <v>1261</v>
      </c>
      <c r="E509" s="1" t="s">
        <v>406</v>
      </c>
      <c r="F509" s="1" t="s">
        <v>31</v>
      </c>
      <c r="G509" s="1" t="s">
        <v>50</v>
      </c>
      <c r="H509" s="1" t="s">
        <v>33</v>
      </c>
      <c r="I509" s="1" t="s">
        <v>34</v>
      </c>
      <c r="J509" s="1" t="s">
        <v>35</v>
      </c>
      <c r="K509" s="1"/>
      <c r="L509" s="1" t="s">
        <v>37</v>
      </c>
      <c r="M509" s="1" t="s">
        <v>4212</v>
      </c>
      <c r="N509" s="1" t="s">
        <v>4240</v>
      </c>
      <c r="O509" s="1" t="s">
        <v>4127</v>
      </c>
      <c r="P509" s="1" t="s">
        <v>4232</v>
      </c>
      <c r="Q509" s="1" t="s">
        <v>4218</v>
      </c>
      <c r="R509" s="1" t="s">
        <v>4125</v>
      </c>
      <c r="S509" s="1" t="s">
        <v>4072</v>
      </c>
      <c r="T509" s="1" t="s">
        <v>37</v>
      </c>
      <c r="U509" s="1" t="s">
        <v>37</v>
      </c>
      <c r="V509" s="1" t="s">
        <v>37</v>
      </c>
      <c r="W509" s="1" t="s">
        <v>37</v>
      </c>
      <c r="X509" s="1" t="s">
        <v>37</v>
      </c>
      <c r="Y509" s="1" t="s">
        <v>3973</v>
      </c>
      <c r="Z509" s="1" t="s">
        <v>37</v>
      </c>
    </row>
    <row r="510" spans="1:26">
      <c r="A510" s="1" t="s">
        <v>1520</v>
      </c>
      <c r="B510" s="1" t="s">
        <v>1488</v>
      </c>
      <c r="C510" s="1" t="s">
        <v>1521</v>
      </c>
      <c r="D510" s="1" t="s">
        <v>1522</v>
      </c>
      <c r="E510" s="1" t="s">
        <v>1444</v>
      </c>
      <c r="F510" s="1" t="s">
        <v>42</v>
      </c>
      <c r="G510" s="1" t="s">
        <v>63</v>
      </c>
      <c r="H510" s="1" t="s">
        <v>40</v>
      </c>
      <c r="I510" s="1" t="s">
        <v>34</v>
      </c>
      <c r="J510" s="1" t="s">
        <v>35</v>
      </c>
      <c r="K510" s="1" t="s">
        <v>44</v>
      </c>
      <c r="L510" s="1" t="s">
        <v>37</v>
      </c>
      <c r="M510" s="1" t="s">
        <v>4284</v>
      </c>
      <c r="N510" s="1" t="s">
        <v>4280</v>
      </c>
      <c r="O510" s="1" t="s">
        <v>4103</v>
      </c>
      <c r="P510" s="1" t="s">
        <v>4042</v>
      </c>
      <c r="Q510" s="1" t="s">
        <v>4115</v>
      </c>
      <c r="R510" s="1" t="s">
        <v>4071</v>
      </c>
      <c r="S510" s="1" t="s">
        <v>4126</v>
      </c>
      <c r="T510" s="1" t="s">
        <v>37</v>
      </c>
      <c r="U510" s="1" t="s">
        <v>37</v>
      </c>
      <c r="V510" s="1" t="s">
        <v>37</v>
      </c>
      <c r="W510" s="1" t="s">
        <v>37</v>
      </c>
      <c r="X510" s="1" t="s">
        <v>37</v>
      </c>
      <c r="Y510" s="1" t="s">
        <v>37</v>
      </c>
      <c r="Z510" s="1" t="s">
        <v>37</v>
      </c>
    </row>
    <row r="511" spans="1:26">
      <c r="A511" s="1" t="s">
        <v>1207</v>
      </c>
      <c r="B511" s="1" t="s">
        <v>1208</v>
      </c>
      <c r="C511" s="1" t="s">
        <v>923</v>
      </c>
      <c r="D511" s="1"/>
      <c r="E511" s="1" t="s">
        <v>1209</v>
      </c>
      <c r="F511" s="1" t="s">
        <v>42</v>
      </c>
      <c r="G511" s="1" t="s">
        <v>50</v>
      </c>
      <c r="H511" s="1" t="s">
        <v>33</v>
      </c>
      <c r="I511" s="1" t="s">
        <v>34</v>
      </c>
      <c r="J511" s="1" t="s">
        <v>35</v>
      </c>
      <c r="K511" s="1" t="s">
        <v>44</v>
      </c>
      <c r="L511" s="1" t="s">
        <v>37</v>
      </c>
      <c r="M511" s="1" t="s">
        <v>4101</v>
      </c>
      <c r="N511" s="1" t="s">
        <v>4253</v>
      </c>
      <c r="O511" s="1" t="s">
        <v>4213</v>
      </c>
      <c r="P511" s="1" t="s">
        <v>4388</v>
      </c>
      <c r="Q511" s="1" t="s">
        <v>4166</v>
      </c>
      <c r="R511" s="1" t="s">
        <v>4281</v>
      </c>
      <c r="S511" s="1" t="s">
        <v>4072</v>
      </c>
      <c r="T511" s="1" t="s">
        <v>37</v>
      </c>
      <c r="U511" s="1" t="s">
        <v>37</v>
      </c>
      <c r="V511" s="1" t="s">
        <v>37</v>
      </c>
      <c r="W511" s="1" t="s">
        <v>37</v>
      </c>
      <c r="X511" s="1" t="s">
        <v>37</v>
      </c>
      <c r="Y511" s="1" t="s">
        <v>37</v>
      </c>
      <c r="Z511" s="1" t="s">
        <v>37</v>
      </c>
    </row>
    <row r="512" spans="1:26">
      <c r="A512" s="1" t="s">
        <v>2856</v>
      </c>
      <c r="B512" s="1" t="s">
        <v>2857</v>
      </c>
      <c r="C512" s="1" t="s">
        <v>2858</v>
      </c>
      <c r="D512" s="1"/>
      <c r="E512" s="1" t="s">
        <v>304</v>
      </c>
      <c r="F512" s="1" t="s">
        <v>42</v>
      </c>
      <c r="G512" s="1" t="s">
        <v>50</v>
      </c>
      <c r="H512" s="1" t="s">
        <v>33</v>
      </c>
      <c r="I512" s="1" t="s">
        <v>34</v>
      </c>
      <c r="J512" s="1" t="s">
        <v>35</v>
      </c>
      <c r="K512" s="1"/>
      <c r="L512" s="1" t="s">
        <v>37</v>
      </c>
      <c r="M512" s="1" t="s">
        <v>4214</v>
      </c>
      <c r="N512" s="1" t="s">
        <v>4179</v>
      </c>
      <c r="O512" s="1" t="s">
        <v>4147</v>
      </c>
      <c r="P512" s="1" t="s">
        <v>4016</v>
      </c>
      <c r="Q512" s="1" t="s">
        <v>4215</v>
      </c>
      <c r="R512" s="1" t="s">
        <v>4238</v>
      </c>
      <c r="S512" s="1" t="s">
        <v>4261</v>
      </c>
      <c r="T512" s="1" t="s">
        <v>37</v>
      </c>
      <c r="U512" s="1" t="s">
        <v>37</v>
      </c>
      <c r="V512" s="1" t="s">
        <v>37</v>
      </c>
      <c r="W512" s="1" t="s">
        <v>37</v>
      </c>
      <c r="X512" s="1" t="s">
        <v>37</v>
      </c>
      <c r="Y512" s="1" t="s">
        <v>37</v>
      </c>
      <c r="Z512" s="1" t="s">
        <v>37</v>
      </c>
    </row>
    <row r="513" spans="1:26">
      <c r="A513" s="1" t="s">
        <v>3861</v>
      </c>
      <c r="B513" s="1" t="s">
        <v>3862</v>
      </c>
      <c r="C513" s="1" t="s">
        <v>1504</v>
      </c>
      <c r="D513" s="1" t="s">
        <v>481</v>
      </c>
      <c r="E513" s="1" t="s">
        <v>3863</v>
      </c>
      <c r="F513" s="1" t="s">
        <v>42</v>
      </c>
      <c r="G513" s="1" t="s">
        <v>50</v>
      </c>
      <c r="H513" s="1" t="s">
        <v>40</v>
      </c>
      <c r="I513" s="1" t="s">
        <v>34</v>
      </c>
      <c r="J513" s="1" t="s">
        <v>35</v>
      </c>
      <c r="K513" s="1" t="s">
        <v>36</v>
      </c>
      <c r="L513" s="1" t="s">
        <v>37</v>
      </c>
      <c r="M513" s="1" t="s">
        <v>4020</v>
      </c>
      <c r="N513" s="1" t="s">
        <v>4092</v>
      </c>
      <c r="O513" s="1" t="s">
        <v>4127</v>
      </c>
      <c r="P513" s="1" t="s">
        <v>4110</v>
      </c>
      <c r="Q513" s="1" t="s">
        <v>4181</v>
      </c>
      <c r="R513" s="1" t="s">
        <v>4094</v>
      </c>
      <c r="S513" s="1" t="s">
        <v>4304</v>
      </c>
      <c r="T513" s="1" t="s">
        <v>37</v>
      </c>
      <c r="U513" s="1" t="s">
        <v>37</v>
      </c>
      <c r="V513" s="1" t="s">
        <v>3973</v>
      </c>
      <c r="W513" s="1" t="s">
        <v>37</v>
      </c>
      <c r="X513" s="1" t="s">
        <v>37</v>
      </c>
      <c r="Y513" s="1" t="s">
        <v>37</v>
      </c>
      <c r="Z513" s="1" t="s">
        <v>37</v>
      </c>
    </row>
    <row r="514" spans="1:26">
      <c r="A514" s="1" t="s">
        <v>3246</v>
      </c>
      <c r="B514" s="1" t="s">
        <v>3247</v>
      </c>
      <c r="C514" s="1" t="s">
        <v>3248</v>
      </c>
      <c r="D514" s="1" t="s">
        <v>633</v>
      </c>
      <c r="E514" s="1" t="s">
        <v>3249</v>
      </c>
      <c r="F514" s="1" t="s">
        <v>42</v>
      </c>
      <c r="G514" s="1" t="s">
        <v>50</v>
      </c>
      <c r="H514" s="1" t="s">
        <v>33</v>
      </c>
      <c r="I514" s="1" t="s">
        <v>34</v>
      </c>
      <c r="J514" s="1" t="s">
        <v>35</v>
      </c>
      <c r="K514" s="1"/>
      <c r="L514" s="1" t="s">
        <v>37</v>
      </c>
      <c r="M514" s="1" t="s">
        <v>4167</v>
      </c>
      <c r="N514" s="1" t="s">
        <v>4007</v>
      </c>
      <c r="O514" s="1" t="s">
        <v>4103</v>
      </c>
      <c r="P514" s="1" t="s">
        <v>4023</v>
      </c>
      <c r="Q514" s="1" t="s">
        <v>4198</v>
      </c>
      <c r="R514" s="1" t="s">
        <v>4308</v>
      </c>
      <c r="S514" s="1" t="s">
        <v>4261</v>
      </c>
      <c r="T514" s="1" t="s">
        <v>37</v>
      </c>
      <c r="U514" s="1" t="s">
        <v>37</v>
      </c>
      <c r="V514" s="1" t="s">
        <v>37</v>
      </c>
      <c r="W514" s="1" t="s">
        <v>37</v>
      </c>
      <c r="X514" s="1" t="s">
        <v>37</v>
      </c>
      <c r="Y514" s="1" t="s">
        <v>37</v>
      </c>
      <c r="Z514" s="1" t="s">
        <v>37</v>
      </c>
    </row>
    <row r="515" spans="1:26">
      <c r="A515" s="1" t="s">
        <v>3867</v>
      </c>
      <c r="B515" s="1" t="s">
        <v>3865</v>
      </c>
      <c r="C515" s="1" t="s">
        <v>615</v>
      </c>
      <c r="D515" s="1" t="s">
        <v>3216</v>
      </c>
      <c r="E515" s="1" t="s">
        <v>3868</v>
      </c>
      <c r="F515" s="1" t="s">
        <v>42</v>
      </c>
      <c r="G515" s="1" t="s">
        <v>50</v>
      </c>
      <c r="H515" s="1" t="s">
        <v>40</v>
      </c>
      <c r="I515" s="1" t="s">
        <v>36</v>
      </c>
      <c r="J515" s="1" t="s">
        <v>56</v>
      </c>
      <c r="K515" s="1" t="s">
        <v>36</v>
      </c>
      <c r="L515" s="1" t="s">
        <v>37</v>
      </c>
      <c r="M515" s="1" t="s">
        <v>4039</v>
      </c>
      <c r="N515" s="1" t="s">
        <v>4203</v>
      </c>
      <c r="O515" s="1" t="s">
        <v>4201</v>
      </c>
      <c r="P515" s="1" t="s">
        <v>4232</v>
      </c>
      <c r="Q515" s="1" t="s">
        <v>4166</v>
      </c>
      <c r="R515" s="1" t="s">
        <v>4094</v>
      </c>
      <c r="S515" s="1" t="s">
        <v>4107</v>
      </c>
      <c r="T515" s="1" t="s">
        <v>37</v>
      </c>
      <c r="U515" s="1" t="s">
        <v>37</v>
      </c>
      <c r="V515" s="1" t="s">
        <v>37</v>
      </c>
      <c r="W515" s="1" t="s">
        <v>37</v>
      </c>
      <c r="X515" s="1" t="s">
        <v>37</v>
      </c>
      <c r="Y515" s="1" t="s">
        <v>3973</v>
      </c>
      <c r="Z515" s="1" t="s">
        <v>37</v>
      </c>
    </row>
    <row r="516" spans="1:26">
      <c r="A516" s="1" t="s">
        <v>2370</v>
      </c>
      <c r="B516" s="1" t="s">
        <v>2371</v>
      </c>
      <c r="C516" s="1" t="s">
        <v>258</v>
      </c>
      <c r="D516" s="1"/>
      <c r="E516" s="1" t="s">
        <v>2372</v>
      </c>
      <c r="F516" s="1" t="s">
        <v>31</v>
      </c>
      <c r="G516" s="1" t="s">
        <v>32</v>
      </c>
      <c r="H516" s="1" t="s">
        <v>55</v>
      </c>
      <c r="I516" s="1" t="s">
        <v>34</v>
      </c>
      <c r="J516" s="1" t="s">
        <v>35</v>
      </c>
      <c r="K516" s="1" t="s">
        <v>36</v>
      </c>
      <c r="L516" s="1" t="s">
        <v>37</v>
      </c>
      <c r="M516" s="1" t="s">
        <v>4153</v>
      </c>
      <c r="N516" s="1" t="s">
        <v>4139</v>
      </c>
      <c r="O516" s="1" t="s">
        <v>4081</v>
      </c>
      <c r="P516" s="1" t="s">
        <v>4144</v>
      </c>
      <c r="Q516" s="1" t="s">
        <v>4298</v>
      </c>
      <c r="R516" s="1" t="s">
        <v>4083</v>
      </c>
      <c r="S516" s="1" t="s">
        <v>4065</v>
      </c>
      <c r="T516" s="1" t="s">
        <v>37</v>
      </c>
      <c r="U516" s="1" t="s">
        <v>4073</v>
      </c>
      <c r="V516" s="1" t="s">
        <v>37</v>
      </c>
      <c r="W516" s="1" t="s">
        <v>37</v>
      </c>
      <c r="X516" s="1" t="s">
        <v>37</v>
      </c>
      <c r="Y516" s="1" t="s">
        <v>37</v>
      </c>
      <c r="Z516" s="1" t="s">
        <v>37</v>
      </c>
    </row>
    <row r="517" spans="1:26">
      <c r="A517" s="1" t="s">
        <v>3087</v>
      </c>
      <c r="B517" s="1" t="s">
        <v>3071</v>
      </c>
      <c r="C517" s="1" t="s">
        <v>2840</v>
      </c>
      <c r="D517" s="1" t="s">
        <v>1675</v>
      </c>
      <c r="E517" s="1" t="s">
        <v>3088</v>
      </c>
      <c r="F517" s="1" t="s">
        <v>42</v>
      </c>
      <c r="G517" s="1" t="s">
        <v>50</v>
      </c>
      <c r="H517" s="1" t="s">
        <v>33</v>
      </c>
      <c r="I517" s="1" t="s">
        <v>34</v>
      </c>
      <c r="J517" s="1" t="s">
        <v>35</v>
      </c>
      <c r="K517" s="1" t="s">
        <v>44</v>
      </c>
      <c r="L517" s="1" t="s">
        <v>37</v>
      </c>
      <c r="M517" s="1" t="s">
        <v>4212</v>
      </c>
      <c r="N517" s="1" t="s">
        <v>4206</v>
      </c>
      <c r="O517" s="1" t="s">
        <v>4250</v>
      </c>
      <c r="P517" s="1" t="s">
        <v>4069</v>
      </c>
      <c r="Q517" s="1" t="s">
        <v>4218</v>
      </c>
      <c r="R517" s="1" t="s">
        <v>4018</v>
      </c>
      <c r="S517" s="1" t="s">
        <v>4059</v>
      </c>
      <c r="T517" s="1" t="s">
        <v>37</v>
      </c>
      <c r="U517" s="1" t="s">
        <v>37</v>
      </c>
      <c r="V517" s="1" t="s">
        <v>37</v>
      </c>
      <c r="W517" s="1" t="s">
        <v>37</v>
      </c>
      <c r="X517" s="1" t="s">
        <v>37</v>
      </c>
      <c r="Y517" s="1" t="s">
        <v>37</v>
      </c>
      <c r="Z517" s="1" t="s">
        <v>37</v>
      </c>
    </row>
    <row r="518" spans="1:26">
      <c r="A518" s="1" t="s">
        <v>2403</v>
      </c>
      <c r="B518" s="1" t="s">
        <v>2387</v>
      </c>
      <c r="C518" s="1" t="s">
        <v>547</v>
      </c>
      <c r="D518" s="1"/>
      <c r="E518" s="1" t="s">
        <v>1080</v>
      </c>
      <c r="F518" s="1" t="s">
        <v>31</v>
      </c>
      <c r="G518" s="1" t="s">
        <v>32</v>
      </c>
      <c r="H518" s="1" t="s">
        <v>55</v>
      </c>
      <c r="I518" s="1" t="s">
        <v>34</v>
      </c>
      <c r="J518" s="1" t="s">
        <v>35</v>
      </c>
      <c r="K518" s="1" t="s">
        <v>44</v>
      </c>
      <c r="L518" s="1" t="s">
        <v>37</v>
      </c>
      <c r="M518" s="1" t="s">
        <v>4187</v>
      </c>
      <c r="N518" s="1" t="s">
        <v>4046</v>
      </c>
      <c r="O518" s="1" t="s">
        <v>4008</v>
      </c>
      <c r="P518" s="1" t="s">
        <v>4162</v>
      </c>
      <c r="Q518" s="1" t="s">
        <v>4313</v>
      </c>
      <c r="R518" s="1" t="s">
        <v>4175</v>
      </c>
      <c r="S518" s="1" t="s">
        <v>4501</v>
      </c>
      <c r="T518" s="1" t="s">
        <v>37</v>
      </c>
      <c r="U518" s="1" t="s">
        <v>4073</v>
      </c>
      <c r="V518" s="1" t="s">
        <v>37</v>
      </c>
      <c r="W518" s="1" t="s">
        <v>37</v>
      </c>
      <c r="X518" s="1" t="s">
        <v>37</v>
      </c>
      <c r="Y518" s="1" t="s">
        <v>37</v>
      </c>
      <c r="Z518" s="1" t="s">
        <v>37</v>
      </c>
    </row>
    <row r="519" spans="1:26">
      <c r="A519" s="1" t="s">
        <v>1935</v>
      </c>
      <c r="B519" s="1" t="s">
        <v>1931</v>
      </c>
      <c r="C519" s="1" t="s">
        <v>1936</v>
      </c>
      <c r="D519" s="1" t="s">
        <v>654</v>
      </c>
      <c r="E519" s="1" t="s">
        <v>1048</v>
      </c>
      <c r="F519" s="1" t="s">
        <v>42</v>
      </c>
      <c r="G519" s="1" t="s">
        <v>63</v>
      </c>
      <c r="H519" s="1" t="s">
        <v>40</v>
      </c>
      <c r="I519" s="1" t="s">
        <v>36</v>
      </c>
      <c r="J519" s="1" t="s">
        <v>56</v>
      </c>
      <c r="K519" s="1" t="s">
        <v>36</v>
      </c>
      <c r="L519" s="1" t="s">
        <v>37</v>
      </c>
      <c r="M519" s="1" t="s">
        <v>4214</v>
      </c>
      <c r="N519" s="1" t="s">
        <v>4191</v>
      </c>
      <c r="O519" s="1" t="s">
        <v>4034</v>
      </c>
      <c r="P519" s="1" t="s">
        <v>4517</v>
      </c>
      <c r="Q519" s="1" t="s">
        <v>4198</v>
      </c>
      <c r="R519" s="1" t="s">
        <v>4185</v>
      </c>
      <c r="S519" s="1" t="s">
        <v>4239</v>
      </c>
      <c r="T519" s="1" t="s">
        <v>4146</v>
      </c>
      <c r="U519" s="1" t="s">
        <v>37</v>
      </c>
      <c r="V519" s="1" t="s">
        <v>37</v>
      </c>
      <c r="W519" s="1" t="s">
        <v>37</v>
      </c>
      <c r="X519" s="1" t="s">
        <v>37</v>
      </c>
      <c r="Y519" s="1" t="s">
        <v>3973</v>
      </c>
      <c r="Z519" s="1" t="s">
        <v>37</v>
      </c>
    </row>
    <row r="520" spans="1:26">
      <c r="A520" s="1" t="s">
        <v>2674</v>
      </c>
      <c r="B520" s="1" t="s">
        <v>2672</v>
      </c>
      <c r="C520" s="1" t="s">
        <v>2675</v>
      </c>
      <c r="D520" s="1" t="s">
        <v>606</v>
      </c>
      <c r="E520" s="1" t="s">
        <v>2676</v>
      </c>
      <c r="F520" s="1" t="s">
        <v>31</v>
      </c>
      <c r="G520" s="1" t="s">
        <v>63</v>
      </c>
      <c r="H520" s="1" t="s">
        <v>40</v>
      </c>
      <c r="I520" s="1" t="s">
        <v>34</v>
      </c>
      <c r="J520" s="1" t="s">
        <v>35</v>
      </c>
      <c r="K520" s="1" t="s">
        <v>36</v>
      </c>
      <c r="L520" s="1" t="s">
        <v>37</v>
      </c>
      <c r="M520" s="1" t="s">
        <v>4233</v>
      </c>
      <c r="N520" s="1" t="s">
        <v>4219</v>
      </c>
      <c r="O520" s="1" t="s">
        <v>4234</v>
      </c>
      <c r="P520" s="1" t="s">
        <v>4502</v>
      </c>
      <c r="Q520" s="1" t="s">
        <v>4098</v>
      </c>
      <c r="R520" s="1" t="s">
        <v>4341</v>
      </c>
      <c r="S520" s="1" t="s">
        <v>4100</v>
      </c>
      <c r="T520" s="1" t="s">
        <v>37</v>
      </c>
      <c r="U520" s="1" t="s">
        <v>4073</v>
      </c>
      <c r="V520" s="1" t="s">
        <v>37</v>
      </c>
      <c r="W520" s="1" t="s">
        <v>37</v>
      </c>
      <c r="X520" s="1" t="s">
        <v>37</v>
      </c>
      <c r="Y520" s="1" t="s">
        <v>37</v>
      </c>
      <c r="Z520" s="1" t="s">
        <v>37</v>
      </c>
    </row>
    <row r="521" spans="1:26">
      <c r="A521" s="1" t="s">
        <v>3678</v>
      </c>
      <c r="B521" s="1" t="s">
        <v>3679</v>
      </c>
      <c r="C521" s="1" t="s">
        <v>485</v>
      </c>
      <c r="D521" s="1" t="s">
        <v>486</v>
      </c>
      <c r="E521" s="1" t="s">
        <v>3680</v>
      </c>
      <c r="F521" s="1" t="s">
        <v>42</v>
      </c>
      <c r="G521" s="1" t="s">
        <v>50</v>
      </c>
      <c r="H521" s="1" t="s">
        <v>33</v>
      </c>
      <c r="I521" s="1" t="s">
        <v>34</v>
      </c>
      <c r="J521" s="1" t="s">
        <v>35</v>
      </c>
      <c r="K521" s="1" t="s">
        <v>36</v>
      </c>
      <c r="L521" s="1" t="s">
        <v>37</v>
      </c>
      <c r="M521" s="1" t="s">
        <v>4101</v>
      </c>
      <c r="N521" s="1" t="s">
        <v>4102</v>
      </c>
      <c r="O521" s="1" t="s">
        <v>4129</v>
      </c>
      <c r="P521" s="1" t="s">
        <v>4174</v>
      </c>
      <c r="Q521" s="1" t="s">
        <v>4130</v>
      </c>
      <c r="R521" s="1" t="s">
        <v>4200</v>
      </c>
      <c r="S521" s="1" t="s">
        <v>4059</v>
      </c>
      <c r="T521" s="1" t="s">
        <v>37</v>
      </c>
      <c r="U521" s="1" t="s">
        <v>37</v>
      </c>
      <c r="V521" s="1" t="s">
        <v>37</v>
      </c>
      <c r="W521" s="1" t="s">
        <v>37</v>
      </c>
      <c r="X521" s="1" t="s">
        <v>37</v>
      </c>
      <c r="Y521" s="1" t="s">
        <v>37</v>
      </c>
      <c r="Z521" s="1" t="s">
        <v>37</v>
      </c>
    </row>
    <row r="522" spans="1:26">
      <c r="A522" s="1" t="s">
        <v>3268</v>
      </c>
      <c r="B522" s="1" t="s">
        <v>3251</v>
      </c>
      <c r="C522" s="1" t="s">
        <v>3269</v>
      </c>
      <c r="D522" s="1" t="s">
        <v>3270</v>
      </c>
      <c r="E522" s="1" t="s">
        <v>3271</v>
      </c>
      <c r="F522" s="1" t="s">
        <v>42</v>
      </c>
      <c r="G522" s="1" t="s">
        <v>32</v>
      </c>
      <c r="H522" s="1" t="s">
        <v>40</v>
      </c>
      <c r="I522" s="1" t="s">
        <v>34</v>
      </c>
      <c r="J522" s="1" t="s">
        <v>35</v>
      </c>
      <c r="K522" s="1" t="s">
        <v>36</v>
      </c>
      <c r="L522" s="1" t="s">
        <v>37</v>
      </c>
      <c r="M522" s="1" t="s">
        <v>4165</v>
      </c>
      <c r="N522" s="1" t="s">
        <v>4139</v>
      </c>
      <c r="O522" s="1" t="s">
        <v>4103</v>
      </c>
      <c r="P522" s="1" t="s">
        <v>4154</v>
      </c>
      <c r="Q522" s="1" t="s">
        <v>4181</v>
      </c>
      <c r="R522" s="1" t="s">
        <v>4050</v>
      </c>
      <c r="S522" s="1" t="s">
        <v>4051</v>
      </c>
      <c r="T522" s="1" t="s">
        <v>37</v>
      </c>
      <c r="U522" s="1" t="s">
        <v>37</v>
      </c>
      <c r="V522" s="1" t="s">
        <v>37</v>
      </c>
      <c r="W522" s="1" t="s">
        <v>37</v>
      </c>
      <c r="X522" s="1" t="s">
        <v>3973</v>
      </c>
      <c r="Y522" s="1" t="s">
        <v>37</v>
      </c>
      <c r="Z522" s="1" t="s">
        <v>37</v>
      </c>
    </row>
    <row r="523" spans="1:26">
      <c r="A523" s="1" t="s">
        <v>3042</v>
      </c>
      <c r="B523" s="1" t="s">
        <v>3038</v>
      </c>
      <c r="C523" s="1" t="s">
        <v>144</v>
      </c>
      <c r="D523" s="1" t="s">
        <v>263</v>
      </c>
      <c r="E523" s="1" t="s">
        <v>3043</v>
      </c>
      <c r="F523" s="1" t="s">
        <v>31</v>
      </c>
      <c r="G523" s="1" t="s">
        <v>63</v>
      </c>
      <c r="H523" s="1" t="s">
        <v>33</v>
      </c>
      <c r="I523" s="1" t="s">
        <v>34</v>
      </c>
      <c r="J523" s="1" t="s">
        <v>35</v>
      </c>
      <c r="K523" s="1" t="s">
        <v>44</v>
      </c>
      <c r="L523" s="1" t="s">
        <v>37</v>
      </c>
      <c r="M523" s="1" t="s">
        <v>4283</v>
      </c>
      <c r="N523" s="1" t="s">
        <v>4280</v>
      </c>
      <c r="O523" s="1" t="s">
        <v>4068</v>
      </c>
      <c r="P523" s="1" t="s">
        <v>4029</v>
      </c>
      <c r="Q523" s="1" t="s">
        <v>4070</v>
      </c>
      <c r="R523" s="1" t="s">
        <v>4071</v>
      </c>
      <c r="S523" s="1" t="s">
        <v>4117</v>
      </c>
      <c r="T523" s="1" t="s">
        <v>37</v>
      </c>
      <c r="U523" s="1" t="s">
        <v>37</v>
      </c>
      <c r="V523" s="1" t="s">
        <v>3973</v>
      </c>
      <c r="W523" s="1" t="s">
        <v>37</v>
      </c>
      <c r="X523" s="1" t="s">
        <v>37</v>
      </c>
      <c r="Y523" s="1" t="s">
        <v>37</v>
      </c>
      <c r="Z523" s="1" t="s">
        <v>37</v>
      </c>
    </row>
    <row r="524" spans="1:26">
      <c r="A524" s="1" t="s">
        <v>365</v>
      </c>
      <c r="B524" s="1" t="s">
        <v>314</v>
      </c>
      <c r="C524" s="1" t="s">
        <v>366</v>
      </c>
      <c r="D524" s="1"/>
      <c r="E524" s="1" t="s">
        <v>367</v>
      </c>
      <c r="F524" s="1" t="s">
        <v>31</v>
      </c>
      <c r="G524" s="1" t="s">
        <v>50</v>
      </c>
      <c r="H524" s="1" t="s">
        <v>40</v>
      </c>
      <c r="I524" s="1" t="s">
        <v>36</v>
      </c>
      <c r="J524" s="1" t="s">
        <v>56</v>
      </c>
      <c r="K524" s="1" t="s">
        <v>36</v>
      </c>
      <c r="L524" s="1" t="s">
        <v>37</v>
      </c>
      <c r="M524" s="1" t="s">
        <v>4108</v>
      </c>
      <c r="N524" s="1" t="s">
        <v>4179</v>
      </c>
      <c r="O524" s="1" t="s">
        <v>4127</v>
      </c>
      <c r="P524" s="1" t="s">
        <v>4232</v>
      </c>
      <c r="Q524" s="1" t="s">
        <v>4379</v>
      </c>
      <c r="R524" s="1" t="s">
        <v>4238</v>
      </c>
      <c r="S524" s="1" t="s">
        <v>4239</v>
      </c>
      <c r="T524" s="1" t="s">
        <v>4178</v>
      </c>
      <c r="U524" s="1" t="s">
        <v>37</v>
      </c>
      <c r="V524" s="1" t="s">
        <v>37</v>
      </c>
      <c r="W524" s="1" t="s">
        <v>37</v>
      </c>
      <c r="X524" s="1" t="s">
        <v>37</v>
      </c>
      <c r="Y524" s="1" t="s">
        <v>37</v>
      </c>
      <c r="Z524" s="1" t="s">
        <v>37</v>
      </c>
    </row>
    <row r="525" spans="1:26">
      <c r="A525" s="1" t="s">
        <v>1664</v>
      </c>
      <c r="B525" s="1" t="s">
        <v>1581</v>
      </c>
      <c r="C525" s="1" t="s">
        <v>1332</v>
      </c>
      <c r="D525" s="1"/>
      <c r="E525" s="1" t="s">
        <v>1341</v>
      </c>
      <c r="F525" s="1" t="s">
        <v>31</v>
      </c>
      <c r="G525" s="1" t="s">
        <v>50</v>
      </c>
      <c r="H525" s="1" t="s">
        <v>33</v>
      </c>
      <c r="I525" s="1" t="s">
        <v>34</v>
      </c>
      <c r="J525" s="1" t="s">
        <v>35</v>
      </c>
      <c r="K525" s="1" t="s">
        <v>44</v>
      </c>
      <c r="L525" s="1" t="s">
        <v>37</v>
      </c>
      <c r="M525" s="1" t="s">
        <v>4020</v>
      </c>
      <c r="N525" s="1" t="s">
        <v>4444</v>
      </c>
      <c r="O525" s="1" t="s">
        <v>4127</v>
      </c>
      <c r="P525" s="1" t="s">
        <v>4023</v>
      </c>
      <c r="Q525" s="1" t="s">
        <v>4202</v>
      </c>
      <c r="R525" s="1" t="s">
        <v>4170</v>
      </c>
      <c r="S525" s="1" t="s">
        <v>4026</v>
      </c>
      <c r="T525" s="1" t="s">
        <v>4149</v>
      </c>
      <c r="U525" s="1" t="s">
        <v>37</v>
      </c>
      <c r="V525" s="1" t="s">
        <v>37</v>
      </c>
      <c r="W525" s="1" t="s">
        <v>37</v>
      </c>
      <c r="X525" s="1" t="s">
        <v>3973</v>
      </c>
      <c r="Y525" s="1" t="s">
        <v>37</v>
      </c>
      <c r="Z525" s="1" t="s">
        <v>37</v>
      </c>
    </row>
    <row r="526" spans="1:26">
      <c r="A526" s="1" t="s">
        <v>1639</v>
      </c>
      <c r="B526" s="1" t="s">
        <v>1640</v>
      </c>
      <c r="C526" s="1" t="s">
        <v>183</v>
      </c>
      <c r="D526" s="1" t="s">
        <v>179</v>
      </c>
      <c r="E526" s="1" t="s">
        <v>208</v>
      </c>
      <c r="F526" s="1" t="s">
        <v>42</v>
      </c>
      <c r="G526" s="1" t="s">
        <v>43</v>
      </c>
      <c r="H526" s="1" t="s">
        <v>33</v>
      </c>
      <c r="I526" s="1" t="s">
        <v>34</v>
      </c>
      <c r="J526" s="1" t="s">
        <v>35</v>
      </c>
      <c r="K526" s="1" t="s">
        <v>44</v>
      </c>
      <c r="L526" s="1" t="s">
        <v>37</v>
      </c>
      <c r="M526" s="1" t="s">
        <v>4249</v>
      </c>
      <c r="N526" s="1" t="s">
        <v>4296</v>
      </c>
      <c r="O526" s="1" t="s">
        <v>4062</v>
      </c>
      <c r="P526" s="1" t="s">
        <v>4241</v>
      </c>
      <c r="Q526" s="1" t="s">
        <v>4105</v>
      </c>
      <c r="R526" s="1" t="s">
        <v>4088</v>
      </c>
      <c r="S526" s="1" t="s">
        <v>4089</v>
      </c>
      <c r="T526" s="1" t="s">
        <v>37</v>
      </c>
      <c r="U526" s="1" t="s">
        <v>37</v>
      </c>
      <c r="V526" s="1" t="s">
        <v>37</v>
      </c>
      <c r="W526" s="1" t="s">
        <v>37</v>
      </c>
      <c r="X526" s="1" t="s">
        <v>3973</v>
      </c>
      <c r="Y526" s="1" t="s">
        <v>37</v>
      </c>
      <c r="Z526" s="1" t="s">
        <v>37</v>
      </c>
    </row>
    <row r="527" spans="1:26">
      <c r="A527" s="1" t="s">
        <v>213</v>
      </c>
      <c r="B527" s="1" t="s">
        <v>214</v>
      </c>
      <c r="C527" s="1" t="s">
        <v>215</v>
      </c>
      <c r="D527" s="1"/>
      <c r="E527" s="1" t="s">
        <v>216</v>
      </c>
      <c r="F527" s="1" t="s">
        <v>42</v>
      </c>
      <c r="G527" s="1" t="s">
        <v>63</v>
      </c>
      <c r="H527" s="1" t="s">
        <v>33</v>
      </c>
      <c r="I527" s="1" t="s">
        <v>34</v>
      </c>
      <c r="J527" s="1" t="s">
        <v>35</v>
      </c>
      <c r="K527" s="1" t="s">
        <v>44</v>
      </c>
      <c r="L527" s="1" t="s">
        <v>37</v>
      </c>
      <c r="M527" s="1" t="s">
        <v>4056</v>
      </c>
      <c r="N527" s="1" t="s">
        <v>4067</v>
      </c>
      <c r="O527" s="1" t="s">
        <v>4068</v>
      </c>
      <c r="P527" s="1" t="s">
        <v>4148</v>
      </c>
      <c r="Q527" s="1" t="s">
        <v>4119</v>
      </c>
      <c r="R527" s="1" t="s">
        <v>4116</v>
      </c>
      <c r="S527" s="1" t="s">
        <v>4177</v>
      </c>
      <c r="T527" s="1" t="s">
        <v>4178</v>
      </c>
      <c r="U527" s="1" t="s">
        <v>37</v>
      </c>
      <c r="V527" s="1" t="s">
        <v>37</v>
      </c>
      <c r="W527" s="1" t="s">
        <v>37</v>
      </c>
      <c r="X527" s="1" t="s">
        <v>37</v>
      </c>
      <c r="Y527" s="1" t="s">
        <v>37</v>
      </c>
      <c r="Z527" s="1" t="s">
        <v>37</v>
      </c>
    </row>
    <row r="528" spans="1:26">
      <c r="A528" s="1" t="s">
        <v>1537</v>
      </c>
      <c r="B528" s="1" t="s">
        <v>1488</v>
      </c>
      <c r="C528" s="1" t="s">
        <v>1538</v>
      </c>
      <c r="D528" s="1"/>
      <c r="E528" s="1" t="s">
        <v>1539</v>
      </c>
      <c r="F528" s="1" t="s">
        <v>31</v>
      </c>
      <c r="G528" s="1" t="s">
        <v>50</v>
      </c>
      <c r="H528" s="1" t="s">
        <v>33</v>
      </c>
      <c r="I528" s="1" t="s">
        <v>34</v>
      </c>
      <c r="J528" s="1" t="s">
        <v>35</v>
      </c>
      <c r="K528" s="1" t="s">
        <v>44</v>
      </c>
      <c r="L528" s="1" t="s">
        <v>37</v>
      </c>
      <c r="M528" s="1" t="s">
        <v>4167</v>
      </c>
      <c r="N528" s="1" t="s">
        <v>4102</v>
      </c>
      <c r="O528" s="1" t="s">
        <v>4213</v>
      </c>
      <c r="P528" s="1" t="s">
        <v>4169</v>
      </c>
      <c r="Q528" s="1" t="s">
        <v>4218</v>
      </c>
      <c r="R528" s="1" t="s">
        <v>4125</v>
      </c>
      <c r="S528" s="1" t="s">
        <v>4107</v>
      </c>
      <c r="T528" s="1" t="s">
        <v>37</v>
      </c>
      <c r="U528" s="1" t="s">
        <v>37</v>
      </c>
      <c r="V528" s="1" t="s">
        <v>37</v>
      </c>
      <c r="W528" s="1" t="s">
        <v>37</v>
      </c>
      <c r="X528" s="1" t="s">
        <v>3973</v>
      </c>
      <c r="Y528" s="1" t="s">
        <v>37</v>
      </c>
      <c r="Z528" s="1" t="s">
        <v>37</v>
      </c>
    </row>
    <row r="529" spans="1:26">
      <c r="A529" s="1" t="s">
        <v>3551</v>
      </c>
      <c r="B529" s="1" t="s">
        <v>3549</v>
      </c>
      <c r="C529" s="1" t="s">
        <v>358</v>
      </c>
      <c r="D529" s="1" t="s">
        <v>837</v>
      </c>
      <c r="E529" s="1" t="s">
        <v>3552</v>
      </c>
      <c r="F529" s="1" t="s">
        <v>31</v>
      </c>
      <c r="G529" s="1" t="s">
        <v>50</v>
      </c>
      <c r="H529" s="1" t="s">
        <v>40</v>
      </c>
      <c r="I529" s="1" t="s">
        <v>36</v>
      </c>
      <c r="J529" s="1" t="s">
        <v>35</v>
      </c>
      <c r="K529" s="1" t="s">
        <v>36</v>
      </c>
      <c r="L529" s="1" t="s">
        <v>37</v>
      </c>
      <c r="M529" s="1" t="s">
        <v>4167</v>
      </c>
      <c r="N529" s="1" t="s">
        <v>4102</v>
      </c>
      <c r="O529" s="1" t="s">
        <v>4260</v>
      </c>
      <c r="P529" s="1" t="s">
        <v>4023</v>
      </c>
      <c r="Q529" s="1" t="s">
        <v>4105</v>
      </c>
      <c r="R529" s="1" t="s">
        <v>4330</v>
      </c>
      <c r="S529" s="1" t="s">
        <v>4301</v>
      </c>
      <c r="T529" s="1" t="s">
        <v>37</v>
      </c>
      <c r="U529" s="1" t="s">
        <v>37</v>
      </c>
      <c r="V529" s="1" t="s">
        <v>37</v>
      </c>
      <c r="W529" s="1" t="s">
        <v>37</v>
      </c>
      <c r="X529" s="1" t="s">
        <v>37</v>
      </c>
      <c r="Y529" s="1" t="s">
        <v>37</v>
      </c>
      <c r="Z529" s="1" t="s">
        <v>37</v>
      </c>
    </row>
    <row r="530" spans="1:26">
      <c r="A530" s="1" t="s">
        <v>451</v>
      </c>
      <c r="B530" s="1" t="s">
        <v>452</v>
      </c>
      <c r="C530" s="1" t="s">
        <v>453</v>
      </c>
      <c r="D530" s="1" t="s">
        <v>454</v>
      </c>
      <c r="E530" s="1" t="s">
        <v>455</v>
      </c>
      <c r="F530" s="1" t="s">
        <v>42</v>
      </c>
      <c r="G530" s="1" t="s">
        <v>32</v>
      </c>
      <c r="H530" s="1" t="s">
        <v>33</v>
      </c>
      <c r="I530" s="1" t="s">
        <v>34</v>
      </c>
      <c r="J530" s="1" t="s">
        <v>35</v>
      </c>
      <c r="K530" s="1" t="s">
        <v>36</v>
      </c>
      <c r="L530" s="1" t="s">
        <v>37</v>
      </c>
      <c r="M530" s="1" t="s">
        <v>4247</v>
      </c>
      <c r="N530" s="1" t="s">
        <v>4007</v>
      </c>
      <c r="O530" s="1" t="s">
        <v>4081</v>
      </c>
      <c r="P530" s="1" t="s">
        <v>4390</v>
      </c>
      <c r="Q530" s="1" t="s">
        <v>4181</v>
      </c>
      <c r="R530" s="1" t="s">
        <v>4050</v>
      </c>
      <c r="S530" s="1" t="s">
        <v>4012</v>
      </c>
      <c r="T530" s="1" t="s">
        <v>37</v>
      </c>
      <c r="U530" s="1" t="s">
        <v>37</v>
      </c>
      <c r="V530" s="1" t="s">
        <v>37</v>
      </c>
      <c r="W530" s="1" t="s">
        <v>37</v>
      </c>
      <c r="X530" s="1" t="s">
        <v>3973</v>
      </c>
      <c r="Y530" s="1" t="s">
        <v>37</v>
      </c>
      <c r="Z530" s="1" t="s">
        <v>37</v>
      </c>
    </row>
    <row r="531" spans="1:26">
      <c r="A531" s="1" t="s">
        <v>312</v>
      </c>
      <c r="B531" s="1" t="s">
        <v>313</v>
      </c>
      <c r="C531" s="1" t="s">
        <v>314</v>
      </c>
      <c r="D531" s="1" t="s">
        <v>315</v>
      </c>
      <c r="E531" s="1" t="s">
        <v>316</v>
      </c>
      <c r="F531" s="1" t="s">
        <v>31</v>
      </c>
      <c r="G531" s="1" t="s">
        <v>63</v>
      </c>
      <c r="H531" s="1" t="s">
        <v>40</v>
      </c>
      <c r="I531" s="1" t="s">
        <v>36</v>
      </c>
      <c r="J531" s="1" t="s">
        <v>56</v>
      </c>
      <c r="K531" s="1" t="s">
        <v>36</v>
      </c>
      <c r="L531" s="1" t="s">
        <v>37</v>
      </c>
      <c r="M531" s="1" t="s">
        <v>4226</v>
      </c>
      <c r="N531" s="1" t="s">
        <v>4040</v>
      </c>
      <c r="O531" s="1" t="s">
        <v>4227</v>
      </c>
      <c r="P531" s="1" t="s">
        <v>4144</v>
      </c>
      <c r="Q531" s="1" t="s">
        <v>4043</v>
      </c>
      <c r="R531" s="1" t="s">
        <v>4037</v>
      </c>
      <c r="S531" s="1" t="s">
        <v>4177</v>
      </c>
      <c r="T531" s="1" t="s">
        <v>37</v>
      </c>
      <c r="U531" s="1" t="s">
        <v>4073</v>
      </c>
      <c r="V531" s="1" t="s">
        <v>37</v>
      </c>
      <c r="W531" s="1" t="s">
        <v>37</v>
      </c>
      <c r="X531" s="1" t="s">
        <v>37</v>
      </c>
      <c r="Y531" s="1" t="s">
        <v>37</v>
      </c>
      <c r="Z531" s="1" t="s">
        <v>37</v>
      </c>
    </row>
    <row r="532" spans="1:26">
      <c r="A532" s="1" t="s">
        <v>2220</v>
      </c>
      <c r="B532" s="1" t="s">
        <v>2221</v>
      </c>
      <c r="C532" s="1" t="s">
        <v>478</v>
      </c>
      <c r="D532" s="1"/>
      <c r="E532" s="1" t="s">
        <v>354</v>
      </c>
      <c r="F532" s="1" t="s">
        <v>31</v>
      </c>
      <c r="G532" s="1" t="s">
        <v>32</v>
      </c>
      <c r="H532" s="1" t="s">
        <v>55</v>
      </c>
      <c r="I532" s="1" t="s">
        <v>34</v>
      </c>
      <c r="J532" s="1" t="s">
        <v>35</v>
      </c>
      <c r="K532" s="1" t="s">
        <v>36</v>
      </c>
      <c r="L532" s="1" t="s">
        <v>37</v>
      </c>
      <c r="M532" s="1" t="s">
        <v>4187</v>
      </c>
      <c r="N532" s="1" t="s">
        <v>4007</v>
      </c>
      <c r="O532" s="1" t="s">
        <v>4245</v>
      </c>
      <c r="P532" s="1" t="s">
        <v>4154</v>
      </c>
      <c r="Q532" s="1" t="s">
        <v>4078</v>
      </c>
      <c r="R532" s="1" t="s">
        <v>4175</v>
      </c>
      <c r="S532" s="1" t="s">
        <v>4262</v>
      </c>
      <c r="T532" s="1" t="s">
        <v>37</v>
      </c>
      <c r="U532" s="1" t="s">
        <v>37</v>
      </c>
      <c r="V532" s="1" t="s">
        <v>37</v>
      </c>
      <c r="W532" s="1" t="s">
        <v>3973</v>
      </c>
      <c r="X532" s="1" t="s">
        <v>37</v>
      </c>
      <c r="Y532" s="1" t="s">
        <v>37</v>
      </c>
      <c r="Z532" s="1" t="s">
        <v>37</v>
      </c>
    </row>
    <row r="533" spans="1:26">
      <c r="A533" s="1" t="s">
        <v>185</v>
      </c>
      <c r="B533" s="1" t="s">
        <v>186</v>
      </c>
      <c r="C533" s="1" t="s">
        <v>187</v>
      </c>
      <c r="D533" s="1"/>
      <c r="E533" s="1" t="s">
        <v>188</v>
      </c>
      <c r="F533" s="1" t="s">
        <v>42</v>
      </c>
      <c r="G533" s="1" t="s">
        <v>32</v>
      </c>
      <c r="H533" s="1" t="s">
        <v>33</v>
      </c>
      <c r="I533" s="1" t="s">
        <v>34</v>
      </c>
      <c r="J533" s="1" t="s">
        <v>35</v>
      </c>
      <c r="K533" s="1" t="s">
        <v>44</v>
      </c>
      <c r="L533" s="1" t="s">
        <v>37</v>
      </c>
      <c r="M533" s="1" t="s">
        <v>4153</v>
      </c>
      <c r="N533" s="1" t="s">
        <v>4075</v>
      </c>
      <c r="O533" s="1" t="s">
        <v>4103</v>
      </c>
      <c r="P533" s="1" t="s">
        <v>4154</v>
      </c>
      <c r="Q533" s="1" t="s">
        <v>4082</v>
      </c>
      <c r="R533" s="1" t="s">
        <v>4155</v>
      </c>
      <c r="S533" s="1" t="s">
        <v>4156</v>
      </c>
      <c r="T533" s="1" t="s">
        <v>37</v>
      </c>
      <c r="U533" s="1" t="s">
        <v>37</v>
      </c>
      <c r="V533" s="1" t="s">
        <v>3973</v>
      </c>
      <c r="W533" s="1" t="s">
        <v>37</v>
      </c>
      <c r="X533" s="1" t="s">
        <v>37</v>
      </c>
      <c r="Y533" s="1" t="s">
        <v>37</v>
      </c>
      <c r="Z533" s="1" t="s">
        <v>37</v>
      </c>
    </row>
    <row r="534" spans="1:26">
      <c r="A534" s="1" t="s">
        <v>3811</v>
      </c>
      <c r="B534" s="1" t="s">
        <v>3812</v>
      </c>
      <c r="C534" s="1" t="s">
        <v>2507</v>
      </c>
      <c r="D534" s="1" t="s">
        <v>2078</v>
      </c>
      <c r="E534" s="1" t="s">
        <v>1947</v>
      </c>
      <c r="F534" s="1" t="s">
        <v>31</v>
      </c>
      <c r="G534" s="1" t="s">
        <v>32</v>
      </c>
      <c r="H534" s="1" t="s">
        <v>40</v>
      </c>
      <c r="I534" s="1" t="s">
        <v>704</v>
      </c>
      <c r="J534" s="1" t="s">
        <v>35</v>
      </c>
      <c r="K534" s="1" t="s">
        <v>704</v>
      </c>
      <c r="L534" s="1" t="s">
        <v>37</v>
      </c>
      <c r="M534" s="1" t="s">
        <v>4074</v>
      </c>
      <c r="N534" s="1" t="s">
        <v>4075</v>
      </c>
      <c r="O534" s="1" t="s">
        <v>4172</v>
      </c>
      <c r="P534" s="1" t="s">
        <v>4077</v>
      </c>
      <c r="Q534" s="1" t="s">
        <v>4078</v>
      </c>
      <c r="R534" s="1" t="s">
        <v>4216</v>
      </c>
      <c r="S534" s="1" t="s">
        <v>4176</v>
      </c>
      <c r="T534" s="1" t="s">
        <v>37</v>
      </c>
      <c r="U534" s="1" t="s">
        <v>37</v>
      </c>
      <c r="V534" s="1" t="s">
        <v>37</v>
      </c>
      <c r="W534" s="1" t="s">
        <v>37</v>
      </c>
      <c r="X534" s="1" t="s">
        <v>3973</v>
      </c>
      <c r="Y534" s="1" t="s">
        <v>37</v>
      </c>
      <c r="Z534" s="1" t="s">
        <v>37</v>
      </c>
    </row>
    <row r="535" spans="1:26">
      <c r="A535" s="1" t="s">
        <v>2845</v>
      </c>
      <c r="B535" s="1" t="s">
        <v>2846</v>
      </c>
      <c r="C535" s="1" t="s">
        <v>747</v>
      </c>
      <c r="D535" s="1" t="s">
        <v>308</v>
      </c>
      <c r="E535" s="1" t="s">
        <v>1605</v>
      </c>
      <c r="F535" s="1" t="s">
        <v>31</v>
      </c>
      <c r="G535" s="1" t="s">
        <v>32</v>
      </c>
      <c r="H535" s="1" t="s">
        <v>33</v>
      </c>
      <c r="I535" s="1" t="s">
        <v>34</v>
      </c>
      <c r="J535" s="1" t="s">
        <v>35</v>
      </c>
      <c r="K535" s="1" t="s">
        <v>36</v>
      </c>
      <c r="L535" s="1" t="s">
        <v>37</v>
      </c>
      <c r="M535" s="1" t="s">
        <v>4153</v>
      </c>
      <c r="N535" s="1" t="s">
        <v>4075</v>
      </c>
      <c r="O535" s="1" t="s">
        <v>4188</v>
      </c>
      <c r="P535" s="1" t="s">
        <v>4035</v>
      </c>
      <c r="Q535" s="1" t="s">
        <v>4082</v>
      </c>
      <c r="R535" s="1" t="s">
        <v>4277</v>
      </c>
      <c r="S535" s="1" t="s">
        <v>4012</v>
      </c>
      <c r="T535" s="1" t="s">
        <v>37</v>
      </c>
      <c r="U535" s="1" t="s">
        <v>37</v>
      </c>
      <c r="V535" s="1" t="s">
        <v>37</v>
      </c>
      <c r="W535" s="1" t="s">
        <v>37</v>
      </c>
      <c r="X535" s="1" t="s">
        <v>37</v>
      </c>
      <c r="Y535" s="1" t="s">
        <v>3973</v>
      </c>
      <c r="Z535" s="1" t="s">
        <v>37</v>
      </c>
    </row>
    <row r="536" spans="1:26">
      <c r="A536" s="1" t="s">
        <v>2729</v>
      </c>
      <c r="B536" s="1" t="s">
        <v>2730</v>
      </c>
      <c r="C536" s="1" t="s">
        <v>263</v>
      </c>
      <c r="D536" s="1" t="s">
        <v>243</v>
      </c>
      <c r="E536" s="1" t="s">
        <v>831</v>
      </c>
      <c r="F536" s="1" t="s">
        <v>31</v>
      </c>
      <c r="G536" s="1" t="s">
        <v>63</v>
      </c>
      <c r="H536" s="1" t="s">
        <v>33</v>
      </c>
      <c r="I536" s="1" t="s">
        <v>34</v>
      </c>
      <c r="J536" s="1" t="s">
        <v>35</v>
      </c>
      <c r="K536" s="1" t="s">
        <v>44</v>
      </c>
      <c r="L536" s="1" t="s">
        <v>37</v>
      </c>
      <c r="M536" s="1" t="s">
        <v>4143</v>
      </c>
      <c r="N536" s="1" t="s">
        <v>4242</v>
      </c>
      <c r="O536" s="1" t="s">
        <v>4034</v>
      </c>
      <c r="P536" s="1" t="s">
        <v>4517</v>
      </c>
      <c r="Q536" s="1" t="s">
        <v>4163</v>
      </c>
      <c r="R536" s="1" t="s">
        <v>4217</v>
      </c>
      <c r="S536" s="1" t="s">
        <v>4045</v>
      </c>
      <c r="T536" s="1" t="s">
        <v>37</v>
      </c>
      <c r="U536" s="1" t="s">
        <v>37</v>
      </c>
      <c r="V536" s="1" t="s">
        <v>37</v>
      </c>
      <c r="W536" s="1" t="s">
        <v>37</v>
      </c>
      <c r="X536" s="1" t="s">
        <v>3973</v>
      </c>
      <c r="Y536" s="1" t="s">
        <v>37</v>
      </c>
      <c r="Z536" s="1" t="s">
        <v>37</v>
      </c>
    </row>
    <row r="537" spans="1:26">
      <c r="A537" s="1" t="s">
        <v>1688</v>
      </c>
      <c r="B537" s="1" t="s">
        <v>1689</v>
      </c>
      <c r="C537" s="1" t="s">
        <v>1690</v>
      </c>
      <c r="D537" s="1" t="s">
        <v>375</v>
      </c>
      <c r="E537" s="1" t="s">
        <v>1010</v>
      </c>
      <c r="F537" s="1" t="s">
        <v>31</v>
      </c>
      <c r="G537" s="1" t="s">
        <v>50</v>
      </c>
      <c r="H537" s="1" t="s">
        <v>33</v>
      </c>
      <c r="I537" s="1" t="s">
        <v>34</v>
      </c>
      <c r="J537" s="1" t="s">
        <v>35</v>
      </c>
      <c r="K537" s="1" t="s">
        <v>44</v>
      </c>
      <c r="L537" s="1" t="s">
        <v>37</v>
      </c>
      <c r="M537" s="1" t="s">
        <v>4236</v>
      </c>
      <c r="N537" s="1" t="s">
        <v>4179</v>
      </c>
      <c r="O537" s="1" t="s">
        <v>4168</v>
      </c>
      <c r="P537" s="1" t="s">
        <v>4207</v>
      </c>
      <c r="Q537" s="1" t="s">
        <v>4070</v>
      </c>
      <c r="R537" s="1" t="s">
        <v>4170</v>
      </c>
      <c r="S537" s="1" t="s">
        <v>4038</v>
      </c>
      <c r="T537" s="1" t="s">
        <v>4149</v>
      </c>
      <c r="U537" s="1" t="s">
        <v>37</v>
      </c>
      <c r="V537" s="1" t="s">
        <v>37</v>
      </c>
      <c r="W537" s="1" t="s">
        <v>37</v>
      </c>
      <c r="X537" s="1" t="s">
        <v>37</v>
      </c>
      <c r="Y537" s="1" t="s">
        <v>37</v>
      </c>
      <c r="Z537" s="1" t="s">
        <v>37</v>
      </c>
    </row>
    <row r="538" spans="1:26">
      <c r="A538" s="1" t="s">
        <v>3721</v>
      </c>
      <c r="B538" s="1" t="s">
        <v>3722</v>
      </c>
      <c r="C538" s="1" t="s">
        <v>2792</v>
      </c>
      <c r="D538" s="1" t="s">
        <v>3723</v>
      </c>
      <c r="E538" s="1" t="s">
        <v>344</v>
      </c>
      <c r="F538" s="1" t="s">
        <v>31</v>
      </c>
      <c r="G538" s="1" t="s">
        <v>63</v>
      </c>
      <c r="H538" s="1" t="s">
        <v>33</v>
      </c>
      <c r="I538" s="1" t="s">
        <v>34</v>
      </c>
      <c r="J538" s="1" t="s">
        <v>35</v>
      </c>
      <c r="K538" s="1" t="s">
        <v>44</v>
      </c>
      <c r="L538" s="1" t="s">
        <v>37</v>
      </c>
      <c r="M538" s="1" t="s">
        <v>4032</v>
      </c>
      <c r="N538" s="1" t="s">
        <v>4118</v>
      </c>
      <c r="O538" s="1" t="s">
        <v>4183</v>
      </c>
      <c r="P538" s="1" t="s">
        <v>4184</v>
      </c>
      <c r="Q538" s="1" t="s">
        <v>4119</v>
      </c>
      <c r="R538" s="1" t="s">
        <v>4125</v>
      </c>
      <c r="S538" s="1" t="s">
        <v>4310</v>
      </c>
      <c r="T538" s="1" t="s">
        <v>4149</v>
      </c>
      <c r="U538" s="1" t="s">
        <v>37</v>
      </c>
      <c r="V538" s="1" t="s">
        <v>37</v>
      </c>
      <c r="W538" s="1" t="s">
        <v>37</v>
      </c>
      <c r="X538" s="1" t="s">
        <v>37</v>
      </c>
      <c r="Y538" s="1" t="s">
        <v>37</v>
      </c>
      <c r="Z538" s="1" t="s">
        <v>37</v>
      </c>
    </row>
    <row r="539" spans="1:26">
      <c r="A539" s="1" t="s">
        <v>1665</v>
      </c>
      <c r="B539" s="1" t="s">
        <v>1581</v>
      </c>
      <c r="C539" s="1" t="s">
        <v>1666</v>
      </c>
      <c r="D539" s="1" t="s">
        <v>931</v>
      </c>
      <c r="E539" s="1" t="s">
        <v>311</v>
      </c>
      <c r="F539" s="1" t="s">
        <v>31</v>
      </c>
      <c r="G539" s="1" t="s">
        <v>32</v>
      </c>
      <c r="H539" s="1" t="s">
        <v>55</v>
      </c>
      <c r="I539" s="1" t="s">
        <v>34</v>
      </c>
      <c r="J539" s="1" t="s">
        <v>35</v>
      </c>
      <c r="K539" s="1" t="s">
        <v>44</v>
      </c>
      <c r="L539" s="1" t="s">
        <v>37</v>
      </c>
      <c r="M539" s="1" t="s">
        <v>4153</v>
      </c>
      <c r="N539" s="1" t="s">
        <v>4007</v>
      </c>
      <c r="O539" s="1" t="s">
        <v>4081</v>
      </c>
      <c r="P539" s="1" t="s">
        <v>4162</v>
      </c>
      <c r="Q539" s="1" t="s">
        <v>4298</v>
      </c>
      <c r="R539" s="1" t="s">
        <v>4083</v>
      </c>
      <c r="S539" s="1" t="s">
        <v>4320</v>
      </c>
      <c r="T539" s="1" t="s">
        <v>37</v>
      </c>
      <c r="U539" s="1" t="s">
        <v>4073</v>
      </c>
      <c r="V539" s="1" t="s">
        <v>37</v>
      </c>
      <c r="W539" s="1" t="s">
        <v>37</v>
      </c>
      <c r="X539" s="1" t="s">
        <v>37</v>
      </c>
      <c r="Y539" s="1" t="s">
        <v>37</v>
      </c>
      <c r="Z539" s="1" t="s">
        <v>37</v>
      </c>
    </row>
    <row r="540" spans="1:26">
      <c r="A540" s="1" t="s">
        <v>1318</v>
      </c>
      <c r="B540" s="1" t="s">
        <v>1319</v>
      </c>
      <c r="C540" s="1" t="s">
        <v>782</v>
      </c>
      <c r="D540" s="1" t="s">
        <v>769</v>
      </c>
      <c r="E540" s="1" t="s">
        <v>913</v>
      </c>
      <c r="F540" s="1" t="s">
        <v>31</v>
      </c>
      <c r="G540" s="1" t="s">
        <v>63</v>
      </c>
      <c r="H540" s="1" t="s">
        <v>33</v>
      </c>
      <c r="I540" s="1" t="s">
        <v>34</v>
      </c>
      <c r="J540" s="1" t="s">
        <v>35</v>
      </c>
      <c r="K540" s="1" t="s">
        <v>44</v>
      </c>
      <c r="L540" s="1" t="s">
        <v>37</v>
      </c>
      <c r="M540" s="1" t="s">
        <v>4143</v>
      </c>
      <c r="N540" s="1" t="s">
        <v>4040</v>
      </c>
      <c r="O540" s="1" t="s">
        <v>4041</v>
      </c>
      <c r="P540" s="1" t="s">
        <v>4009</v>
      </c>
      <c r="Q540" s="1" t="s">
        <v>4043</v>
      </c>
      <c r="R540" s="1" t="s">
        <v>4083</v>
      </c>
      <c r="S540" s="1" t="s">
        <v>4045</v>
      </c>
      <c r="T540" s="1" t="s">
        <v>37</v>
      </c>
      <c r="U540" s="1" t="s">
        <v>37</v>
      </c>
      <c r="V540" s="1" t="s">
        <v>37</v>
      </c>
      <c r="W540" s="1" t="s">
        <v>37</v>
      </c>
      <c r="X540" s="1" t="s">
        <v>37</v>
      </c>
      <c r="Y540" s="1" t="s">
        <v>37</v>
      </c>
      <c r="Z540" s="1" t="s">
        <v>37</v>
      </c>
    </row>
    <row r="541" spans="1:26">
      <c r="A541" s="1" t="s">
        <v>3207</v>
      </c>
      <c r="B541" s="1" t="s">
        <v>3208</v>
      </c>
      <c r="C541" s="1" t="s">
        <v>606</v>
      </c>
      <c r="D541" s="1" t="s">
        <v>1051</v>
      </c>
      <c r="E541" s="1" t="s">
        <v>3209</v>
      </c>
      <c r="F541" s="1" t="s">
        <v>31</v>
      </c>
      <c r="G541" s="1" t="s">
        <v>50</v>
      </c>
      <c r="H541" s="1" t="s">
        <v>40</v>
      </c>
      <c r="I541" s="1" t="s">
        <v>36</v>
      </c>
      <c r="J541" s="1" t="s">
        <v>56</v>
      </c>
      <c r="K541" s="1" t="s">
        <v>36</v>
      </c>
      <c r="L541" s="1" t="s">
        <v>37</v>
      </c>
      <c r="M541" s="1" t="s">
        <v>4095</v>
      </c>
      <c r="N541" s="1" t="s">
        <v>4057</v>
      </c>
      <c r="O541" s="1" t="s">
        <v>4097</v>
      </c>
      <c r="P541" s="1" t="s">
        <v>4077</v>
      </c>
      <c r="Q541" s="1" t="s">
        <v>4298</v>
      </c>
      <c r="R541" s="1" t="s">
        <v>4099</v>
      </c>
      <c r="S541" s="1" t="s">
        <v>4100</v>
      </c>
      <c r="T541" s="1" t="s">
        <v>37</v>
      </c>
      <c r="U541" s="1" t="s">
        <v>4073</v>
      </c>
      <c r="V541" s="1" t="s">
        <v>37</v>
      </c>
      <c r="W541" s="1" t="s">
        <v>37</v>
      </c>
      <c r="X541" s="1" t="s">
        <v>37</v>
      </c>
      <c r="Y541" s="1" t="s">
        <v>37</v>
      </c>
      <c r="Z541" s="1" t="s">
        <v>37</v>
      </c>
    </row>
    <row r="542" spans="1:26">
      <c r="A542" s="1" t="s">
        <v>1299</v>
      </c>
      <c r="B542" s="1" t="s">
        <v>1300</v>
      </c>
      <c r="C542" s="1" t="s">
        <v>1301</v>
      </c>
      <c r="D542" s="1" t="s">
        <v>1302</v>
      </c>
      <c r="E542" s="1" t="s">
        <v>1303</v>
      </c>
      <c r="F542" s="1" t="s">
        <v>31</v>
      </c>
      <c r="G542" s="1" t="s">
        <v>63</v>
      </c>
      <c r="H542" s="1" t="s">
        <v>55</v>
      </c>
      <c r="I542" s="1" t="s">
        <v>34</v>
      </c>
      <c r="J542" s="1" t="s">
        <v>35</v>
      </c>
      <c r="K542" s="1" t="s">
        <v>44</v>
      </c>
      <c r="L542" s="1" t="s">
        <v>37</v>
      </c>
      <c r="M542" s="1" t="s">
        <v>37</v>
      </c>
      <c r="N542" s="1" t="s">
        <v>37</v>
      </c>
      <c r="O542" s="1" t="s">
        <v>37</v>
      </c>
      <c r="P542" s="1" t="s">
        <v>37</v>
      </c>
      <c r="Q542" s="1" t="s">
        <v>37</v>
      </c>
      <c r="R542" s="1" t="s">
        <v>37</v>
      </c>
      <c r="S542" s="1" t="s">
        <v>37</v>
      </c>
      <c r="T542" s="1" t="s">
        <v>37</v>
      </c>
      <c r="U542" s="1" t="s">
        <v>4073</v>
      </c>
      <c r="V542" s="1" t="s">
        <v>37</v>
      </c>
      <c r="W542" s="1" t="s">
        <v>37</v>
      </c>
      <c r="X542" s="1" t="s">
        <v>37</v>
      </c>
      <c r="Y542" s="1" t="s">
        <v>37</v>
      </c>
      <c r="Z542" s="1" t="s">
        <v>37</v>
      </c>
    </row>
    <row r="543" spans="1:26">
      <c r="A543" s="1" t="s">
        <v>4321</v>
      </c>
      <c r="B543" s="1" t="s">
        <v>1374</v>
      </c>
      <c r="C543" s="1" t="s">
        <v>481</v>
      </c>
      <c r="D543" s="1"/>
      <c r="E543" s="1" t="s">
        <v>4322</v>
      </c>
      <c r="F543" s="1" t="s">
        <v>42</v>
      </c>
      <c r="G543" s="1" t="s">
        <v>63</v>
      </c>
      <c r="H543" s="1" t="s">
        <v>42</v>
      </c>
      <c r="I543" s="1" t="s">
        <v>34</v>
      </c>
      <c r="J543" s="1" t="s">
        <v>35</v>
      </c>
      <c r="K543" s="1" t="s">
        <v>36</v>
      </c>
      <c r="L543" s="1" t="s">
        <v>37</v>
      </c>
      <c r="M543" s="1" t="s">
        <v>4112</v>
      </c>
      <c r="N543" s="1" t="s">
        <v>4240</v>
      </c>
      <c r="O543" s="1" t="s">
        <v>4183</v>
      </c>
      <c r="P543" s="1" t="s">
        <v>4042</v>
      </c>
      <c r="Q543" s="1" t="s">
        <v>4202</v>
      </c>
      <c r="R543" s="1" t="s">
        <v>4199</v>
      </c>
      <c r="S543" s="1" t="s">
        <v>4310</v>
      </c>
      <c r="T543" s="1" t="s">
        <v>37</v>
      </c>
      <c r="U543" s="1" t="s">
        <v>37</v>
      </c>
      <c r="V543" s="1" t="s">
        <v>37</v>
      </c>
      <c r="W543" s="1" t="s">
        <v>37</v>
      </c>
      <c r="X543" s="1" t="s">
        <v>37</v>
      </c>
      <c r="Y543" s="1" t="s">
        <v>37</v>
      </c>
      <c r="Z543" s="1" t="s">
        <v>37</v>
      </c>
    </row>
    <row r="544" spans="1:26">
      <c r="A544" s="1" t="s">
        <v>1955</v>
      </c>
      <c r="B544" s="1" t="s">
        <v>1956</v>
      </c>
      <c r="C544" s="1" t="s">
        <v>1070</v>
      </c>
      <c r="D544" s="1"/>
      <c r="E544" s="1" t="s">
        <v>1957</v>
      </c>
      <c r="F544" s="1" t="s">
        <v>31</v>
      </c>
      <c r="G544" s="1" t="s">
        <v>63</v>
      </c>
      <c r="H544" s="1" t="s">
        <v>33</v>
      </c>
      <c r="I544" s="1" t="s">
        <v>34</v>
      </c>
      <c r="J544" s="1" t="s">
        <v>35</v>
      </c>
      <c r="K544" s="1" t="s">
        <v>44</v>
      </c>
      <c r="L544" s="1" t="s">
        <v>37</v>
      </c>
      <c r="M544" s="1" t="s">
        <v>4143</v>
      </c>
      <c r="N544" s="1" t="s">
        <v>4242</v>
      </c>
      <c r="O544" s="1" t="s">
        <v>4034</v>
      </c>
      <c r="P544" s="1" t="s">
        <v>4148</v>
      </c>
      <c r="Q544" s="1" t="s">
        <v>4124</v>
      </c>
      <c r="R544" s="1" t="s">
        <v>4037</v>
      </c>
      <c r="S544" s="1" t="s">
        <v>4117</v>
      </c>
      <c r="T544" s="1" t="s">
        <v>37</v>
      </c>
      <c r="U544" s="1" t="s">
        <v>37</v>
      </c>
      <c r="V544" s="1" t="s">
        <v>37</v>
      </c>
      <c r="W544" s="1" t="s">
        <v>37</v>
      </c>
      <c r="X544" s="1" t="s">
        <v>37</v>
      </c>
      <c r="Y544" s="1" t="s">
        <v>37</v>
      </c>
      <c r="Z544" s="1" t="s">
        <v>37</v>
      </c>
    </row>
    <row r="545" spans="1:26">
      <c r="A545" s="1" t="s">
        <v>2392</v>
      </c>
      <c r="B545" s="1" t="s">
        <v>2387</v>
      </c>
      <c r="C545" s="1" t="s">
        <v>2393</v>
      </c>
      <c r="D545" s="1" t="s">
        <v>2394</v>
      </c>
      <c r="E545" s="1" t="s">
        <v>2395</v>
      </c>
      <c r="F545" s="1" t="s">
        <v>42</v>
      </c>
      <c r="G545" s="1" t="s">
        <v>63</v>
      </c>
      <c r="H545" s="1" t="s">
        <v>40</v>
      </c>
      <c r="I545" s="1" t="s">
        <v>34</v>
      </c>
      <c r="J545" s="1" t="s">
        <v>35</v>
      </c>
      <c r="K545" s="1" t="s">
        <v>44</v>
      </c>
      <c r="L545" s="1" t="s">
        <v>37</v>
      </c>
      <c r="M545" s="1" t="s">
        <v>4226</v>
      </c>
      <c r="N545" s="1" t="s">
        <v>4229</v>
      </c>
      <c r="O545" s="1" t="s">
        <v>4201</v>
      </c>
      <c r="P545" s="1" t="s">
        <v>4237</v>
      </c>
      <c r="Q545" s="1" t="s">
        <v>4145</v>
      </c>
      <c r="R545" s="1" t="s">
        <v>4277</v>
      </c>
      <c r="S545" s="1" t="s">
        <v>4126</v>
      </c>
      <c r="T545" s="1" t="s">
        <v>37</v>
      </c>
      <c r="U545" s="1" t="s">
        <v>37</v>
      </c>
      <c r="V545" s="1" t="s">
        <v>37</v>
      </c>
      <c r="W545" s="1" t="s">
        <v>37</v>
      </c>
      <c r="X545" s="1" t="s">
        <v>37</v>
      </c>
      <c r="Y545" s="1" t="s">
        <v>37</v>
      </c>
      <c r="Z545" s="1" t="s">
        <v>37</v>
      </c>
    </row>
    <row r="546" spans="1:26">
      <c r="A546" s="1" t="s">
        <v>3239</v>
      </c>
      <c r="B546" s="1" t="s">
        <v>3238</v>
      </c>
      <c r="C546" s="1" t="s">
        <v>824</v>
      </c>
      <c r="D546" s="1" t="s">
        <v>2555</v>
      </c>
      <c r="E546" s="1" t="s">
        <v>3240</v>
      </c>
      <c r="F546" s="1" t="s">
        <v>31</v>
      </c>
      <c r="G546" s="1" t="s">
        <v>63</v>
      </c>
      <c r="H546" s="1" t="s">
        <v>33</v>
      </c>
      <c r="I546" s="1" t="s">
        <v>34</v>
      </c>
      <c r="J546" s="1" t="s">
        <v>35</v>
      </c>
      <c r="K546" s="1"/>
      <c r="L546" s="1" t="s">
        <v>37</v>
      </c>
      <c r="M546" s="1" t="s">
        <v>4283</v>
      </c>
      <c r="N546" s="1" t="s">
        <v>4122</v>
      </c>
      <c r="O546" s="1" t="s">
        <v>4506</v>
      </c>
      <c r="P546" s="1" t="s">
        <v>4158</v>
      </c>
      <c r="Q546" s="1" t="s">
        <v>4070</v>
      </c>
      <c r="R546" s="1" t="s">
        <v>4217</v>
      </c>
      <c r="S546" s="1" t="s">
        <v>4177</v>
      </c>
      <c r="T546" s="1" t="s">
        <v>37</v>
      </c>
      <c r="U546" s="1" t="s">
        <v>37</v>
      </c>
      <c r="V546" s="1" t="s">
        <v>3973</v>
      </c>
      <c r="W546" s="1" t="s">
        <v>37</v>
      </c>
      <c r="X546" s="1" t="s">
        <v>37</v>
      </c>
      <c r="Y546" s="1" t="s">
        <v>37</v>
      </c>
      <c r="Z546" s="1" t="s">
        <v>37</v>
      </c>
    </row>
    <row r="547" spans="1:26">
      <c r="A547" s="1" t="s">
        <v>1121</v>
      </c>
      <c r="B547" s="1" t="s">
        <v>1122</v>
      </c>
      <c r="C547" s="1" t="s">
        <v>1123</v>
      </c>
      <c r="D547" s="1" t="s">
        <v>48</v>
      </c>
      <c r="E547" s="1" t="s">
        <v>1124</v>
      </c>
      <c r="F547" s="1" t="s">
        <v>42</v>
      </c>
      <c r="G547" s="1" t="s">
        <v>63</v>
      </c>
      <c r="H547" s="1" t="s">
        <v>40</v>
      </c>
      <c r="I547" s="1" t="s">
        <v>34</v>
      </c>
      <c r="J547" s="1" t="s">
        <v>35</v>
      </c>
      <c r="K547" s="1" t="s">
        <v>44</v>
      </c>
      <c r="L547" s="1" t="s">
        <v>37</v>
      </c>
      <c r="M547" s="1" t="s">
        <v>4196</v>
      </c>
      <c r="N547" s="1" t="s">
        <v>4040</v>
      </c>
      <c r="O547" s="1" t="s">
        <v>4127</v>
      </c>
      <c r="P547" s="1" t="s">
        <v>4042</v>
      </c>
      <c r="Q547" s="1" t="s">
        <v>4024</v>
      </c>
      <c r="R547" s="1" t="s">
        <v>4200</v>
      </c>
      <c r="S547" s="1" t="s">
        <v>4177</v>
      </c>
      <c r="T547" s="1" t="s">
        <v>37</v>
      </c>
      <c r="U547" s="1" t="s">
        <v>37</v>
      </c>
      <c r="V547" s="1" t="s">
        <v>37</v>
      </c>
      <c r="W547" s="1" t="s">
        <v>37</v>
      </c>
      <c r="X547" s="1" t="s">
        <v>37</v>
      </c>
      <c r="Y547" s="1" t="s">
        <v>3973</v>
      </c>
      <c r="Z547" s="1" t="s">
        <v>37</v>
      </c>
    </row>
    <row r="548" spans="1:26">
      <c r="A548" s="1" t="s">
        <v>2722</v>
      </c>
      <c r="B548" s="1" t="s">
        <v>2723</v>
      </c>
      <c r="C548" s="1" t="s">
        <v>2724</v>
      </c>
      <c r="D548" s="1"/>
      <c r="E548" s="1" t="s">
        <v>2725</v>
      </c>
      <c r="F548" s="1" t="s">
        <v>42</v>
      </c>
      <c r="G548" s="1" t="s">
        <v>63</v>
      </c>
      <c r="H548" s="1" t="s">
        <v>33</v>
      </c>
      <c r="I548" s="1" t="s">
        <v>34</v>
      </c>
      <c r="J548" s="1" t="s">
        <v>35</v>
      </c>
      <c r="K548" s="1" t="s">
        <v>44</v>
      </c>
      <c r="L548" s="1" t="s">
        <v>37</v>
      </c>
      <c r="M548" s="1" t="s">
        <v>4283</v>
      </c>
      <c r="N548" s="1" t="s">
        <v>4122</v>
      </c>
      <c r="O548" s="1" t="s">
        <v>4034</v>
      </c>
      <c r="P548" s="1" t="s">
        <v>4517</v>
      </c>
      <c r="Q548" s="1" t="s">
        <v>4124</v>
      </c>
      <c r="R548" s="1" t="s">
        <v>4071</v>
      </c>
      <c r="S548" s="1" t="s">
        <v>4117</v>
      </c>
      <c r="T548" s="1" t="s">
        <v>37</v>
      </c>
      <c r="U548" s="1" t="s">
        <v>37</v>
      </c>
      <c r="V548" s="1" t="s">
        <v>3973</v>
      </c>
      <c r="W548" s="1" t="s">
        <v>37</v>
      </c>
      <c r="X548" s="1" t="s">
        <v>37</v>
      </c>
      <c r="Y548" s="1" t="s">
        <v>37</v>
      </c>
      <c r="Z548" s="1" t="s">
        <v>37</v>
      </c>
    </row>
    <row r="549" spans="1:26">
      <c r="A549" s="1" t="s">
        <v>1767</v>
      </c>
      <c r="B549" s="1" t="s">
        <v>1768</v>
      </c>
      <c r="C549" s="1" t="s">
        <v>791</v>
      </c>
      <c r="D549" s="1"/>
      <c r="E549" s="1" t="s">
        <v>1769</v>
      </c>
      <c r="F549" s="1" t="s">
        <v>42</v>
      </c>
      <c r="G549" s="1" t="s">
        <v>63</v>
      </c>
      <c r="H549" s="1" t="s">
        <v>55</v>
      </c>
      <c r="I549" s="1" t="s">
        <v>34</v>
      </c>
      <c r="J549" s="1" t="s">
        <v>35</v>
      </c>
      <c r="K549" s="1" t="s">
        <v>44</v>
      </c>
      <c r="L549" s="1" t="s">
        <v>37</v>
      </c>
      <c r="M549" s="1" t="s">
        <v>4226</v>
      </c>
      <c r="N549" s="1" t="s">
        <v>4067</v>
      </c>
      <c r="O549" s="1" t="s">
        <v>4113</v>
      </c>
      <c r="P549" s="1" t="s">
        <v>4180</v>
      </c>
      <c r="Q549" s="1" t="s">
        <v>4070</v>
      </c>
      <c r="R549" s="1" t="s">
        <v>4125</v>
      </c>
      <c r="S549" s="1" t="s">
        <v>4045</v>
      </c>
      <c r="T549" s="1" t="s">
        <v>37</v>
      </c>
      <c r="U549" s="1" t="s">
        <v>37</v>
      </c>
      <c r="V549" s="1" t="s">
        <v>37</v>
      </c>
      <c r="W549" s="1" t="s">
        <v>3973</v>
      </c>
      <c r="X549" s="1" t="s">
        <v>37</v>
      </c>
      <c r="Y549" s="1" t="s">
        <v>37</v>
      </c>
      <c r="Z549" s="1" t="s">
        <v>37</v>
      </c>
    </row>
    <row r="550" spans="1:26">
      <c r="A550" s="1" t="s">
        <v>3766</v>
      </c>
      <c r="B550" s="1" t="s">
        <v>3767</v>
      </c>
      <c r="C550" s="1" t="s">
        <v>3768</v>
      </c>
      <c r="D550" s="1" t="s">
        <v>426</v>
      </c>
      <c r="E550" s="1" t="s">
        <v>597</v>
      </c>
      <c r="F550" s="1" t="s">
        <v>31</v>
      </c>
      <c r="G550" s="1" t="s">
        <v>63</v>
      </c>
      <c r="H550" s="1" t="s">
        <v>33</v>
      </c>
      <c r="I550" s="1" t="s">
        <v>34</v>
      </c>
      <c r="J550" s="1" t="s">
        <v>35</v>
      </c>
      <c r="K550" s="1" t="s">
        <v>36</v>
      </c>
      <c r="L550" s="1" t="s">
        <v>37</v>
      </c>
      <c r="M550" s="1" t="s">
        <v>4182</v>
      </c>
      <c r="N550" s="1" t="s">
        <v>4057</v>
      </c>
      <c r="O550" s="1" t="s">
        <v>4183</v>
      </c>
      <c r="P550" s="1" t="s">
        <v>4114</v>
      </c>
      <c r="Q550" s="1" t="s">
        <v>4036</v>
      </c>
      <c r="R550" s="1" t="s">
        <v>4217</v>
      </c>
      <c r="S550" s="1" t="s">
        <v>4045</v>
      </c>
      <c r="T550" s="1" t="s">
        <v>37</v>
      </c>
      <c r="U550" s="1" t="s">
        <v>37</v>
      </c>
      <c r="V550" s="1" t="s">
        <v>37</v>
      </c>
      <c r="W550" s="1" t="s">
        <v>37</v>
      </c>
      <c r="X550" s="1" t="s">
        <v>37</v>
      </c>
      <c r="Y550" s="1" t="s">
        <v>3973</v>
      </c>
      <c r="Z550" s="1" t="s">
        <v>37</v>
      </c>
    </row>
    <row r="551" spans="1:26">
      <c r="A551" s="1" t="s">
        <v>1242</v>
      </c>
      <c r="B551" s="1" t="s">
        <v>1243</v>
      </c>
      <c r="C551" s="1" t="s">
        <v>229</v>
      </c>
      <c r="D551" s="1" t="s">
        <v>1244</v>
      </c>
      <c r="E551" s="1" t="s">
        <v>292</v>
      </c>
      <c r="F551" s="1" t="s">
        <v>31</v>
      </c>
      <c r="G551" s="1" t="s">
        <v>63</v>
      </c>
      <c r="H551" s="1" t="s">
        <v>42</v>
      </c>
      <c r="I551" s="1" t="s">
        <v>34</v>
      </c>
      <c r="J551" s="1" t="s">
        <v>35</v>
      </c>
      <c r="K551" s="1" t="s">
        <v>44</v>
      </c>
      <c r="L551" s="1" t="s">
        <v>37</v>
      </c>
      <c r="M551" s="1" t="s">
        <v>4056</v>
      </c>
      <c r="N551" s="1" t="s">
        <v>4242</v>
      </c>
      <c r="O551" s="1" t="s">
        <v>4246</v>
      </c>
      <c r="P551" s="1" t="s">
        <v>4042</v>
      </c>
      <c r="Q551" s="1" t="s">
        <v>4119</v>
      </c>
      <c r="R551" s="1" t="s">
        <v>4200</v>
      </c>
      <c r="S551" s="1" t="s">
        <v>4059</v>
      </c>
      <c r="T551" s="1" t="s">
        <v>37</v>
      </c>
      <c r="U551" s="1" t="s">
        <v>37</v>
      </c>
      <c r="V551" s="1" t="s">
        <v>37</v>
      </c>
      <c r="W551" s="1" t="s">
        <v>37</v>
      </c>
      <c r="X551" s="1" t="s">
        <v>37</v>
      </c>
      <c r="Y551" s="1" t="s">
        <v>3973</v>
      </c>
      <c r="Z551" s="1" t="s">
        <v>37</v>
      </c>
    </row>
    <row r="552" spans="1:26">
      <c r="A552" s="1" t="s">
        <v>684</v>
      </c>
      <c r="B552" s="1" t="s">
        <v>685</v>
      </c>
      <c r="C552" s="1" t="s">
        <v>686</v>
      </c>
      <c r="D552" s="1" t="s">
        <v>687</v>
      </c>
      <c r="E552" s="1" t="s">
        <v>688</v>
      </c>
      <c r="F552" s="1" t="s">
        <v>42</v>
      </c>
      <c r="G552" s="1" t="s">
        <v>63</v>
      </c>
      <c r="H552" s="1" t="s">
        <v>40</v>
      </c>
      <c r="I552" s="1" t="s">
        <v>36</v>
      </c>
      <c r="J552" s="1" t="s">
        <v>56</v>
      </c>
      <c r="K552" s="1" t="s">
        <v>36</v>
      </c>
      <c r="L552" s="1" t="s">
        <v>37</v>
      </c>
      <c r="M552" s="1" t="s">
        <v>4032</v>
      </c>
      <c r="N552" s="1" t="s">
        <v>4280</v>
      </c>
      <c r="O552" s="1" t="s">
        <v>4034</v>
      </c>
      <c r="P552" s="1" t="s">
        <v>4135</v>
      </c>
      <c r="Q552" s="1" t="s">
        <v>4115</v>
      </c>
      <c r="R552" s="1" t="s">
        <v>4125</v>
      </c>
      <c r="S552" s="1" t="s">
        <v>4026</v>
      </c>
      <c r="T552" s="1" t="s">
        <v>37</v>
      </c>
      <c r="U552" s="1" t="s">
        <v>37</v>
      </c>
      <c r="V552" s="1" t="s">
        <v>37</v>
      </c>
      <c r="W552" s="1" t="s">
        <v>37</v>
      </c>
      <c r="X552" s="1" t="s">
        <v>37</v>
      </c>
      <c r="Y552" s="1" t="s">
        <v>37</v>
      </c>
      <c r="Z552" s="1" t="s">
        <v>37</v>
      </c>
    </row>
    <row r="553" spans="1:26">
      <c r="A553" s="1" t="s">
        <v>3310</v>
      </c>
      <c r="B553" s="1" t="s">
        <v>3305</v>
      </c>
      <c r="C553" s="1" t="s">
        <v>2247</v>
      </c>
      <c r="D553" s="1" t="s">
        <v>536</v>
      </c>
      <c r="E553" s="1" t="s">
        <v>1519</v>
      </c>
      <c r="F553" s="1" t="s">
        <v>31</v>
      </c>
      <c r="G553" s="1" t="s">
        <v>63</v>
      </c>
      <c r="H553" s="1" t="s">
        <v>33</v>
      </c>
      <c r="I553" s="1" t="s">
        <v>34</v>
      </c>
      <c r="J553" s="1" t="s">
        <v>35</v>
      </c>
      <c r="K553" s="1" t="s">
        <v>44</v>
      </c>
      <c r="L553" s="1" t="s">
        <v>37</v>
      </c>
      <c r="M553" s="1" t="s">
        <v>4112</v>
      </c>
      <c r="N553" s="1" t="s">
        <v>4282</v>
      </c>
      <c r="O553" s="1" t="s">
        <v>4034</v>
      </c>
      <c r="P553" s="1" t="s">
        <v>4232</v>
      </c>
      <c r="Q553" s="1" t="s">
        <v>4124</v>
      </c>
      <c r="R553" s="1" t="s">
        <v>4200</v>
      </c>
      <c r="S553" s="1" t="s">
        <v>4310</v>
      </c>
      <c r="T553" s="1" t="s">
        <v>37</v>
      </c>
      <c r="U553" s="1" t="s">
        <v>37</v>
      </c>
      <c r="V553" s="1" t="s">
        <v>37</v>
      </c>
      <c r="W553" s="1" t="s">
        <v>37</v>
      </c>
      <c r="X553" s="1" t="s">
        <v>37</v>
      </c>
      <c r="Y553" s="1" t="s">
        <v>37</v>
      </c>
      <c r="Z553" s="1" t="s">
        <v>37</v>
      </c>
    </row>
    <row r="554" spans="1:26">
      <c r="A554" s="1" t="s">
        <v>2001</v>
      </c>
      <c r="B554" s="1" t="s">
        <v>1998</v>
      </c>
      <c r="C554" s="1" t="s">
        <v>2002</v>
      </c>
      <c r="D554" s="1"/>
      <c r="E554" s="1" t="s">
        <v>2003</v>
      </c>
      <c r="F554" s="1" t="s">
        <v>42</v>
      </c>
      <c r="G554" s="1" t="s">
        <v>63</v>
      </c>
      <c r="H554" s="1" t="s">
        <v>33</v>
      </c>
      <c r="I554" s="1" t="s">
        <v>34</v>
      </c>
      <c r="J554" s="1" t="s">
        <v>35</v>
      </c>
      <c r="K554" s="1" t="s">
        <v>44</v>
      </c>
      <c r="L554" s="1" t="s">
        <v>37</v>
      </c>
      <c r="M554" s="1" t="s">
        <v>4283</v>
      </c>
      <c r="N554" s="1" t="s">
        <v>4040</v>
      </c>
      <c r="O554" s="1" t="s">
        <v>4183</v>
      </c>
      <c r="P554" s="1" t="s">
        <v>4158</v>
      </c>
      <c r="Q554" s="1" t="s">
        <v>4115</v>
      </c>
      <c r="R554" s="1" t="s">
        <v>4125</v>
      </c>
      <c r="S554" s="1" t="s">
        <v>4059</v>
      </c>
      <c r="T554" s="1" t="s">
        <v>37</v>
      </c>
      <c r="U554" s="1" t="s">
        <v>37</v>
      </c>
      <c r="V554" s="1" t="s">
        <v>3973</v>
      </c>
      <c r="W554" s="1" t="s">
        <v>37</v>
      </c>
      <c r="X554" s="1" t="s">
        <v>37</v>
      </c>
      <c r="Y554" s="1" t="s">
        <v>37</v>
      </c>
      <c r="Z554" s="1" t="s">
        <v>37</v>
      </c>
    </row>
    <row r="555" spans="1:26">
      <c r="A555" s="1" t="s">
        <v>1237</v>
      </c>
      <c r="B555" s="1" t="s">
        <v>1238</v>
      </c>
      <c r="C555" s="1" t="s">
        <v>1239</v>
      </c>
      <c r="D555" s="1" t="s">
        <v>1240</v>
      </c>
      <c r="E555" s="1" t="s">
        <v>1241</v>
      </c>
      <c r="F555" s="1" t="s">
        <v>31</v>
      </c>
      <c r="G555" s="1" t="s">
        <v>63</v>
      </c>
      <c r="H555" s="1" t="s">
        <v>40</v>
      </c>
      <c r="I555" s="1" t="s">
        <v>36</v>
      </c>
      <c r="J555" s="1" t="s">
        <v>56</v>
      </c>
      <c r="K555" s="1" t="s">
        <v>36</v>
      </c>
      <c r="L555" s="1" t="s">
        <v>4190</v>
      </c>
      <c r="M555" s="1" t="s">
        <v>4032</v>
      </c>
      <c r="N555" s="1" t="s">
        <v>4242</v>
      </c>
      <c r="O555" s="1" t="s">
        <v>4034</v>
      </c>
      <c r="P555" s="1" t="s">
        <v>4148</v>
      </c>
      <c r="Q555" s="1" t="s">
        <v>4115</v>
      </c>
      <c r="R555" s="1" t="s">
        <v>4277</v>
      </c>
      <c r="S555" s="1" t="s">
        <v>4195</v>
      </c>
      <c r="T555" s="1" t="s">
        <v>37</v>
      </c>
      <c r="U555" s="1" t="s">
        <v>37</v>
      </c>
      <c r="V555" s="1" t="s">
        <v>37</v>
      </c>
      <c r="W555" s="1" t="s">
        <v>37</v>
      </c>
      <c r="X555" s="1" t="s">
        <v>37</v>
      </c>
      <c r="Y555" s="1" t="s">
        <v>37</v>
      </c>
      <c r="Z555" s="1" t="s">
        <v>37</v>
      </c>
    </row>
    <row r="556" spans="1:26">
      <c r="A556" s="1" t="s">
        <v>3440</v>
      </c>
      <c r="B556" s="1" t="s">
        <v>3441</v>
      </c>
      <c r="C556" s="1" t="s">
        <v>3442</v>
      </c>
      <c r="D556" s="1"/>
      <c r="E556" s="1" t="s">
        <v>3168</v>
      </c>
      <c r="F556" s="1" t="s">
        <v>31</v>
      </c>
      <c r="G556" s="1" t="s">
        <v>63</v>
      </c>
      <c r="H556" s="1" t="s">
        <v>33</v>
      </c>
      <c r="I556" s="1" t="s">
        <v>34</v>
      </c>
      <c r="J556" s="1" t="s">
        <v>35</v>
      </c>
      <c r="K556" s="1" t="s">
        <v>44</v>
      </c>
      <c r="L556" s="1" t="s">
        <v>37</v>
      </c>
      <c r="M556" s="1" t="s">
        <v>4182</v>
      </c>
      <c r="N556" s="1" t="s">
        <v>4282</v>
      </c>
      <c r="O556" s="1" t="s">
        <v>4227</v>
      </c>
      <c r="P556" s="1" t="s">
        <v>4148</v>
      </c>
      <c r="Q556" s="1" t="s">
        <v>4119</v>
      </c>
      <c r="R556" s="1" t="s">
        <v>4125</v>
      </c>
      <c r="S556" s="1" t="s">
        <v>4045</v>
      </c>
      <c r="T556" s="1" t="s">
        <v>4178</v>
      </c>
      <c r="U556" s="1" t="s">
        <v>37</v>
      </c>
      <c r="V556" s="1" t="s">
        <v>37</v>
      </c>
      <c r="W556" s="1" t="s">
        <v>37</v>
      </c>
      <c r="X556" s="1" t="s">
        <v>37</v>
      </c>
      <c r="Y556" s="1" t="s">
        <v>37</v>
      </c>
      <c r="Z556" s="1" t="s">
        <v>37</v>
      </c>
    </row>
    <row r="557" spans="1:26">
      <c r="A557" s="1" t="s">
        <v>1352</v>
      </c>
      <c r="B557" s="1" t="s">
        <v>1353</v>
      </c>
      <c r="C557" s="1" t="s">
        <v>337</v>
      </c>
      <c r="D557" s="1" t="s">
        <v>1354</v>
      </c>
      <c r="E557" s="1" t="s">
        <v>524</v>
      </c>
      <c r="F557" s="1" t="s">
        <v>42</v>
      </c>
      <c r="G557" s="1" t="s">
        <v>63</v>
      </c>
      <c r="H557" s="1" t="s">
        <v>40</v>
      </c>
      <c r="I557" s="1" t="s">
        <v>36</v>
      </c>
      <c r="J557" s="1" t="s">
        <v>56</v>
      </c>
      <c r="K557" s="1" t="s">
        <v>36</v>
      </c>
      <c r="L557" s="1" t="s">
        <v>37</v>
      </c>
      <c r="M557" s="1" t="s">
        <v>4214</v>
      </c>
      <c r="N557" s="1" t="s">
        <v>4086</v>
      </c>
      <c r="O557" s="1" t="s">
        <v>4183</v>
      </c>
      <c r="P557" s="1" t="s">
        <v>4135</v>
      </c>
      <c r="Q557" s="1" t="s">
        <v>4312</v>
      </c>
      <c r="R557" s="1" t="s">
        <v>4185</v>
      </c>
      <c r="S557" s="1" t="s">
        <v>4186</v>
      </c>
      <c r="T557" s="1" t="s">
        <v>37</v>
      </c>
      <c r="U557" s="1" t="s">
        <v>37</v>
      </c>
      <c r="V557" s="1" t="s">
        <v>37</v>
      </c>
      <c r="W557" s="1" t="s">
        <v>37</v>
      </c>
      <c r="X557" s="1" t="s">
        <v>37</v>
      </c>
      <c r="Y557" s="1" t="s">
        <v>37</v>
      </c>
      <c r="Z557" s="1" t="s">
        <v>37</v>
      </c>
    </row>
    <row r="558" spans="1:26">
      <c r="A558" s="1" t="s">
        <v>1410</v>
      </c>
      <c r="B558" s="1" t="s">
        <v>1411</v>
      </c>
      <c r="C558" s="1" t="s">
        <v>96</v>
      </c>
      <c r="D558" s="1" t="s">
        <v>1412</v>
      </c>
      <c r="E558" s="1" t="s">
        <v>1413</v>
      </c>
      <c r="F558" s="1" t="s">
        <v>42</v>
      </c>
      <c r="G558" s="1" t="s">
        <v>63</v>
      </c>
      <c r="H558" s="1" t="s">
        <v>33</v>
      </c>
      <c r="I558" s="1" t="s">
        <v>34</v>
      </c>
      <c r="J558" s="1" t="s">
        <v>35</v>
      </c>
      <c r="K558" s="1" t="s">
        <v>44</v>
      </c>
      <c r="L558" s="1" t="s">
        <v>37</v>
      </c>
      <c r="M558" s="1" t="s">
        <v>4032</v>
      </c>
      <c r="N558" s="1" t="s">
        <v>4253</v>
      </c>
      <c r="O558" s="1" t="s">
        <v>4068</v>
      </c>
      <c r="P558" s="1" t="s">
        <v>4158</v>
      </c>
      <c r="Q558" s="1" t="s">
        <v>4198</v>
      </c>
      <c r="R558" s="1" t="s">
        <v>4199</v>
      </c>
      <c r="S558" s="1" t="s">
        <v>4221</v>
      </c>
      <c r="T558" s="1" t="s">
        <v>37</v>
      </c>
      <c r="U558" s="1" t="s">
        <v>37</v>
      </c>
      <c r="V558" s="1" t="s">
        <v>37</v>
      </c>
      <c r="W558" s="1" t="s">
        <v>37</v>
      </c>
      <c r="X558" s="1" t="s">
        <v>37</v>
      </c>
      <c r="Y558" s="1" t="s">
        <v>37</v>
      </c>
      <c r="Z558" s="1" t="s">
        <v>37</v>
      </c>
    </row>
    <row r="559" spans="1:26">
      <c r="A559" s="1" t="s">
        <v>2464</v>
      </c>
      <c r="B559" s="1" t="s">
        <v>2462</v>
      </c>
      <c r="C559" s="1" t="s">
        <v>2465</v>
      </c>
      <c r="D559" s="1" t="s">
        <v>330</v>
      </c>
      <c r="E559" s="1" t="s">
        <v>1134</v>
      </c>
      <c r="F559" s="1" t="s">
        <v>42</v>
      </c>
      <c r="G559" s="1" t="s">
        <v>63</v>
      </c>
      <c r="H559" s="1" t="s">
        <v>33</v>
      </c>
      <c r="I559" s="1" t="s">
        <v>34</v>
      </c>
      <c r="J559" s="1" t="s">
        <v>35</v>
      </c>
      <c r="K559" s="1"/>
      <c r="L559" s="1" t="s">
        <v>37</v>
      </c>
      <c r="M559" s="1" t="s">
        <v>4287</v>
      </c>
      <c r="N559" s="1" t="s">
        <v>4280</v>
      </c>
      <c r="O559" s="1" t="s">
        <v>4227</v>
      </c>
      <c r="P559" s="1" t="s">
        <v>4114</v>
      </c>
      <c r="Q559" s="1" t="s">
        <v>4124</v>
      </c>
      <c r="R559" s="1" t="s">
        <v>4037</v>
      </c>
      <c r="S559" s="1" t="s">
        <v>4177</v>
      </c>
      <c r="T559" s="1" t="s">
        <v>37</v>
      </c>
      <c r="U559" s="1" t="s">
        <v>37</v>
      </c>
      <c r="V559" s="1" t="s">
        <v>37</v>
      </c>
      <c r="W559" s="1" t="s">
        <v>37</v>
      </c>
      <c r="X559" s="1" t="s">
        <v>37</v>
      </c>
      <c r="Y559" s="1" t="s">
        <v>37</v>
      </c>
      <c r="Z559" s="1" t="s">
        <v>37</v>
      </c>
    </row>
    <row r="560" spans="1:26">
      <c r="A560" s="1" t="s">
        <v>2948</v>
      </c>
      <c r="B560" s="1" t="s">
        <v>2921</v>
      </c>
      <c r="C560" s="1" t="s">
        <v>782</v>
      </c>
      <c r="D560" s="1" t="s">
        <v>2949</v>
      </c>
      <c r="E560" s="1" t="s">
        <v>1005</v>
      </c>
      <c r="F560" s="1" t="s">
        <v>31</v>
      </c>
      <c r="G560" s="1" t="s">
        <v>63</v>
      </c>
      <c r="H560" s="1" t="s">
        <v>42</v>
      </c>
      <c r="I560" s="1" t="s">
        <v>34</v>
      </c>
      <c r="J560" s="1" t="s">
        <v>35</v>
      </c>
      <c r="K560" s="1" t="s">
        <v>44</v>
      </c>
      <c r="L560" s="1" t="s">
        <v>37</v>
      </c>
      <c r="M560" s="1" t="s">
        <v>4196</v>
      </c>
      <c r="N560" s="1" t="s">
        <v>4280</v>
      </c>
      <c r="O560" s="1" t="s">
        <v>4246</v>
      </c>
      <c r="P560" s="1" t="s">
        <v>4158</v>
      </c>
      <c r="Q560" s="1" t="s">
        <v>4119</v>
      </c>
      <c r="R560" s="1" t="s">
        <v>4217</v>
      </c>
      <c r="S560" s="1" t="s">
        <v>4186</v>
      </c>
      <c r="T560" s="1" t="s">
        <v>37</v>
      </c>
      <c r="U560" s="1" t="s">
        <v>37</v>
      </c>
      <c r="V560" s="1" t="s">
        <v>37</v>
      </c>
      <c r="W560" s="1" t="s">
        <v>37</v>
      </c>
      <c r="X560" s="1" t="s">
        <v>37</v>
      </c>
      <c r="Y560" s="1" t="s">
        <v>3973</v>
      </c>
      <c r="Z560" s="1" t="s">
        <v>37</v>
      </c>
    </row>
    <row r="561" spans="1:26">
      <c r="A561" s="1" t="s">
        <v>3197</v>
      </c>
      <c r="B561" s="1" t="s">
        <v>3195</v>
      </c>
      <c r="C561" s="1" t="s">
        <v>3198</v>
      </c>
      <c r="D561" s="1" t="s">
        <v>105</v>
      </c>
      <c r="E561" s="1" t="s">
        <v>3199</v>
      </c>
      <c r="F561" s="1" t="s">
        <v>42</v>
      </c>
      <c r="G561" s="1" t="s">
        <v>63</v>
      </c>
      <c r="H561" s="1" t="s">
        <v>33</v>
      </c>
      <c r="I561" s="1" t="s">
        <v>34</v>
      </c>
      <c r="J561" s="1" t="s">
        <v>35</v>
      </c>
      <c r="K561" s="1" t="s">
        <v>44</v>
      </c>
      <c r="L561" s="1" t="s">
        <v>37</v>
      </c>
      <c r="M561" s="1" t="s">
        <v>4283</v>
      </c>
      <c r="N561" s="1" t="s">
        <v>4040</v>
      </c>
      <c r="O561" s="1" t="s">
        <v>4506</v>
      </c>
      <c r="P561" s="1" t="s">
        <v>4158</v>
      </c>
      <c r="Q561" s="1" t="s">
        <v>4145</v>
      </c>
      <c r="R561" s="1" t="s">
        <v>4185</v>
      </c>
      <c r="S561" s="1" t="s">
        <v>4186</v>
      </c>
      <c r="T561" s="1" t="s">
        <v>37</v>
      </c>
      <c r="U561" s="1" t="s">
        <v>37</v>
      </c>
      <c r="V561" s="1" t="s">
        <v>3973</v>
      </c>
      <c r="W561" s="1" t="s">
        <v>37</v>
      </c>
      <c r="X561" s="1" t="s">
        <v>37</v>
      </c>
      <c r="Y561" s="1" t="s">
        <v>37</v>
      </c>
      <c r="Z561" s="1" t="s">
        <v>37</v>
      </c>
    </row>
    <row r="562" spans="1:26">
      <c r="A562" s="1" t="s">
        <v>3644</v>
      </c>
      <c r="B562" s="1" t="s">
        <v>3645</v>
      </c>
      <c r="C562" s="1" t="s">
        <v>3646</v>
      </c>
      <c r="D562" s="1" t="s">
        <v>848</v>
      </c>
      <c r="E562" s="1" t="s">
        <v>3647</v>
      </c>
      <c r="F562" s="1" t="s">
        <v>42</v>
      </c>
      <c r="G562" s="1" t="s">
        <v>32</v>
      </c>
      <c r="H562" s="1" t="s">
        <v>55</v>
      </c>
      <c r="I562" s="1" t="s">
        <v>34</v>
      </c>
      <c r="J562" s="1" t="s">
        <v>35</v>
      </c>
      <c r="K562" s="1"/>
      <c r="L562" s="1" t="s">
        <v>37</v>
      </c>
      <c r="M562" s="1" t="s">
        <v>4187</v>
      </c>
      <c r="N562" s="1" t="s">
        <v>4297</v>
      </c>
      <c r="O562" s="1" t="s">
        <v>4103</v>
      </c>
      <c r="P562" s="1" t="s">
        <v>4009</v>
      </c>
      <c r="Q562" s="1" t="s">
        <v>4211</v>
      </c>
      <c r="R562" s="1" t="s">
        <v>4159</v>
      </c>
      <c r="S562" s="1" t="s">
        <v>4381</v>
      </c>
      <c r="T562" s="1" t="s">
        <v>4146</v>
      </c>
      <c r="U562" s="1" t="s">
        <v>4073</v>
      </c>
      <c r="V562" s="1" t="s">
        <v>37</v>
      </c>
      <c r="W562" s="1" t="s">
        <v>37</v>
      </c>
      <c r="X562" s="1" t="s">
        <v>37</v>
      </c>
      <c r="Y562" s="1" t="s">
        <v>37</v>
      </c>
      <c r="Z562" s="1" t="s">
        <v>37</v>
      </c>
    </row>
    <row r="563" spans="1:26">
      <c r="A563" s="1" t="s">
        <v>3166</v>
      </c>
      <c r="B563" s="1" t="s">
        <v>3167</v>
      </c>
      <c r="C563" s="1" t="s">
        <v>160</v>
      </c>
      <c r="D563" s="1"/>
      <c r="E563" s="1" t="s">
        <v>3168</v>
      </c>
      <c r="F563" s="1" t="s">
        <v>42</v>
      </c>
      <c r="G563" s="1" t="s">
        <v>63</v>
      </c>
      <c r="H563" s="1" t="s">
        <v>33</v>
      </c>
      <c r="I563" s="1" t="s">
        <v>34</v>
      </c>
      <c r="J563" s="1" t="s">
        <v>35</v>
      </c>
      <c r="K563" s="1" t="s">
        <v>44</v>
      </c>
      <c r="L563" s="1" t="s">
        <v>37</v>
      </c>
      <c r="M563" s="1" t="s">
        <v>4283</v>
      </c>
      <c r="N563" s="1" t="s">
        <v>4219</v>
      </c>
      <c r="O563" s="1" t="s">
        <v>4506</v>
      </c>
      <c r="P563" s="1" t="s">
        <v>4158</v>
      </c>
      <c r="Q563" s="1" t="s">
        <v>4115</v>
      </c>
      <c r="R563" s="1" t="s">
        <v>4199</v>
      </c>
      <c r="S563" s="1" t="s">
        <v>4117</v>
      </c>
      <c r="T563" s="1" t="s">
        <v>37</v>
      </c>
      <c r="U563" s="1" t="s">
        <v>37</v>
      </c>
      <c r="V563" s="1" t="s">
        <v>3973</v>
      </c>
      <c r="W563" s="1" t="s">
        <v>37</v>
      </c>
      <c r="X563" s="1" t="s">
        <v>37</v>
      </c>
      <c r="Y563" s="1" t="s">
        <v>37</v>
      </c>
      <c r="Z563" s="1" t="s">
        <v>37</v>
      </c>
    </row>
    <row r="564" spans="1:26">
      <c r="A564" s="1" t="s">
        <v>3942</v>
      </c>
      <c r="B564" s="1" t="s">
        <v>3943</v>
      </c>
      <c r="C564" s="1" t="s">
        <v>628</v>
      </c>
      <c r="D564" s="1"/>
      <c r="E564" s="1" t="s">
        <v>311</v>
      </c>
      <c r="F564" s="1" t="s">
        <v>31</v>
      </c>
      <c r="G564" s="1" t="s">
        <v>32</v>
      </c>
      <c r="H564" s="1" t="s">
        <v>55</v>
      </c>
      <c r="I564" s="1" t="s">
        <v>34</v>
      </c>
      <c r="J564" s="1" t="s">
        <v>35</v>
      </c>
      <c r="K564" s="1" t="s">
        <v>44</v>
      </c>
      <c r="L564" s="1" t="s">
        <v>37</v>
      </c>
      <c r="M564" s="1" t="s">
        <v>4187</v>
      </c>
      <c r="N564" s="1" t="s">
        <v>4057</v>
      </c>
      <c r="O564" s="1" t="s">
        <v>4245</v>
      </c>
      <c r="P564" s="1" t="s">
        <v>4154</v>
      </c>
      <c r="Q564" s="1" t="s">
        <v>4211</v>
      </c>
      <c r="R564" s="1" t="s">
        <v>4175</v>
      </c>
      <c r="S564" s="1" t="s">
        <v>4012</v>
      </c>
      <c r="T564" s="1" t="s">
        <v>37</v>
      </c>
      <c r="U564" s="1" t="s">
        <v>37</v>
      </c>
      <c r="V564" s="1" t="s">
        <v>37</v>
      </c>
      <c r="W564" s="1" t="s">
        <v>3973</v>
      </c>
      <c r="X564" s="1" t="s">
        <v>37</v>
      </c>
      <c r="Y564" s="1" t="s">
        <v>37</v>
      </c>
      <c r="Z564" s="1" t="s">
        <v>37</v>
      </c>
    </row>
    <row r="565" spans="1:26">
      <c r="A565" s="1" t="s">
        <v>3587</v>
      </c>
      <c r="B565" s="1" t="s">
        <v>3588</v>
      </c>
      <c r="C565" s="1" t="s">
        <v>1105</v>
      </c>
      <c r="D565" s="1"/>
      <c r="E565" s="1" t="s">
        <v>3589</v>
      </c>
      <c r="F565" s="1" t="s">
        <v>42</v>
      </c>
      <c r="G565" s="1" t="s">
        <v>63</v>
      </c>
      <c r="H565" s="1" t="s">
        <v>33</v>
      </c>
      <c r="I565" s="1" t="s">
        <v>34</v>
      </c>
      <c r="J565" s="1" t="s">
        <v>35</v>
      </c>
      <c r="K565" s="1"/>
      <c r="L565" s="1" t="s">
        <v>37</v>
      </c>
      <c r="M565" s="1" t="s">
        <v>4283</v>
      </c>
      <c r="N565" s="1" t="s">
        <v>4229</v>
      </c>
      <c r="O565" s="1" t="s">
        <v>4062</v>
      </c>
      <c r="P565" s="1" t="s">
        <v>4232</v>
      </c>
      <c r="Q565" s="1" t="s">
        <v>4070</v>
      </c>
      <c r="R565" s="1" t="s">
        <v>4200</v>
      </c>
      <c r="S565" s="1" t="s">
        <v>4310</v>
      </c>
      <c r="T565" s="1" t="s">
        <v>4149</v>
      </c>
      <c r="U565" s="1" t="s">
        <v>37</v>
      </c>
      <c r="V565" s="1" t="s">
        <v>3973</v>
      </c>
      <c r="W565" s="1" t="s">
        <v>37</v>
      </c>
      <c r="X565" s="1" t="s">
        <v>37</v>
      </c>
      <c r="Y565" s="1" t="s">
        <v>37</v>
      </c>
      <c r="Z565" s="1" t="s">
        <v>3973</v>
      </c>
    </row>
    <row r="566" spans="1:26">
      <c r="A566" s="1" t="s">
        <v>1685</v>
      </c>
      <c r="B566" s="1" t="s">
        <v>1686</v>
      </c>
      <c r="C566" s="1" t="s">
        <v>211</v>
      </c>
      <c r="D566" s="1"/>
      <c r="E566" s="1" t="s">
        <v>1687</v>
      </c>
      <c r="F566" s="1" t="s">
        <v>31</v>
      </c>
      <c r="G566" s="1" t="s">
        <v>63</v>
      </c>
      <c r="H566" s="1" t="s">
        <v>33</v>
      </c>
      <c r="I566" s="1" t="s">
        <v>34</v>
      </c>
      <c r="J566" s="1" t="s">
        <v>35</v>
      </c>
      <c r="K566" s="1" t="s">
        <v>36</v>
      </c>
      <c r="L566" s="1" t="s">
        <v>37</v>
      </c>
      <c r="M566" s="1" t="s">
        <v>4283</v>
      </c>
      <c r="N566" s="1" t="s">
        <v>4118</v>
      </c>
      <c r="O566" s="1" t="s">
        <v>4506</v>
      </c>
      <c r="P566" s="1" t="s">
        <v>4237</v>
      </c>
      <c r="Q566" s="1" t="s">
        <v>4312</v>
      </c>
      <c r="R566" s="1" t="s">
        <v>4071</v>
      </c>
      <c r="S566" s="1" t="s">
        <v>4117</v>
      </c>
      <c r="T566" s="1" t="s">
        <v>37</v>
      </c>
      <c r="U566" s="1" t="s">
        <v>37</v>
      </c>
      <c r="V566" s="1" t="s">
        <v>3973</v>
      </c>
      <c r="W566" s="1" t="s">
        <v>37</v>
      </c>
      <c r="X566" s="1" t="s">
        <v>37</v>
      </c>
      <c r="Y566" s="1" t="s">
        <v>37</v>
      </c>
      <c r="Z566" s="1" t="s">
        <v>37</v>
      </c>
    </row>
    <row r="567" spans="1:26">
      <c r="A567" s="1" t="s">
        <v>2946</v>
      </c>
      <c r="B567" s="1" t="s">
        <v>2921</v>
      </c>
      <c r="C567" s="1" t="s">
        <v>2848</v>
      </c>
      <c r="D567" s="1"/>
      <c r="E567" s="1" t="s">
        <v>2947</v>
      </c>
      <c r="F567" s="1" t="s">
        <v>31</v>
      </c>
      <c r="G567" s="1" t="s">
        <v>63</v>
      </c>
      <c r="H567" s="1" t="s">
        <v>33</v>
      </c>
      <c r="I567" s="1" t="s">
        <v>34</v>
      </c>
      <c r="J567" s="1" t="s">
        <v>35</v>
      </c>
      <c r="K567" s="1" t="s">
        <v>44</v>
      </c>
      <c r="L567" s="1" t="s">
        <v>37</v>
      </c>
      <c r="M567" s="1" t="s">
        <v>4283</v>
      </c>
      <c r="N567" s="1" t="s">
        <v>4219</v>
      </c>
      <c r="O567" s="1" t="s">
        <v>4506</v>
      </c>
      <c r="P567" s="1" t="s">
        <v>4114</v>
      </c>
      <c r="Q567" s="1" t="s">
        <v>4163</v>
      </c>
      <c r="R567" s="1" t="s">
        <v>4217</v>
      </c>
      <c r="S567" s="1" t="s">
        <v>4045</v>
      </c>
      <c r="T567" s="1" t="s">
        <v>37</v>
      </c>
      <c r="U567" s="1" t="s">
        <v>37</v>
      </c>
      <c r="V567" s="1" t="s">
        <v>3973</v>
      </c>
      <c r="W567" s="1" t="s">
        <v>37</v>
      </c>
      <c r="X567" s="1" t="s">
        <v>37</v>
      </c>
      <c r="Y567" s="1" t="s">
        <v>37</v>
      </c>
      <c r="Z567" s="1" t="s">
        <v>37</v>
      </c>
    </row>
    <row r="568" spans="1:26">
      <c r="A568" s="1" t="s">
        <v>236</v>
      </c>
      <c r="B568" s="1" t="s">
        <v>237</v>
      </c>
      <c r="C568" s="1" t="s">
        <v>238</v>
      </c>
      <c r="D568" s="1" t="s">
        <v>239</v>
      </c>
      <c r="E568" s="1" t="s">
        <v>240</v>
      </c>
      <c r="F568" s="1" t="s">
        <v>31</v>
      </c>
      <c r="G568" s="1" t="s">
        <v>63</v>
      </c>
      <c r="H568" s="1" t="s">
        <v>33</v>
      </c>
      <c r="I568" s="1" t="s">
        <v>34</v>
      </c>
      <c r="J568" s="1" t="s">
        <v>35</v>
      </c>
      <c r="K568" s="1"/>
      <c r="L568" s="1" t="s">
        <v>37</v>
      </c>
      <c r="M568" s="1" t="s">
        <v>4182</v>
      </c>
      <c r="N568" s="1" t="s">
        <v>4086</v>
      </c>
      <c r="O568" s="1" t="s">
        <v>4041</v>
      </c>
      <c r="P568" s="1" t="s">
        <v>4114</v>
      </c>
      <c r="Q568" s="1" t="s">
        <v>4115</v>
      </c>
      <c r="R568" s="1" t="s">
        <v>4200</v>
      </c>
      <c r="S568" s="1" t="s">
        <v>4117</v>
      </c>
      <c r="T568" s="1" t="s">
        <v>4146</v>
      </c>
      <c r="U568" s="1" t="s">
        <v>37</v>
      </c>
      <c r="V568" s="1" t="s">
        <v>37</v>
      </c>
      <c r="W568" s="1" t="s">
        <v>37</v>
      </c>
      <c r="X568" s="1" t="s">
        <v>37</v>
      </c>
      <c r="Y568" s="1" t="s">
        <v>37</v>
      </c>
      <c r="Z568" s="1" t="s">
        <v>37</v>
      </c>
    </row>
    <row r="569" spans="1:26">
      <c r="A569" s="1" t="s">
        <v>2862</v>
      </c>
      <c r="B569" s="1" t="s">
        <v>2863</v>
      </c>
      <c r="C569" s="1" t="s">
        <v>2864</v>
      </c>
      <c r="D569" s="1" t="s">
        <v>2865</v>
      </c>
      <c r="E569" s="1" t="s">
        <v>703</v>
      </c>
      <c r="F569" s="1" t="s">
        <v>31</v>
      </c>
      <c r="G569" s="1" t="s">
        <v>63</v>
      </c>
      <c r="H569" s="1" t="s">
        <v>40</v>
      </c>
      <c r="I569" s="1" t="s">
        <v>36</v>
      </c>
      <c r="J569" s="1" t="s">
        <v>56</v>
      </c>
      <c r="K569" s="1" t="s">
        <v>36</v>
      </c>
      <c r="L569" s="1" t="s">
        <v>37</v>
      </c>
      <c r="M569" s="1" t="s">
        <v>4283</v>
      </c>
      <c r="N569" s="1" t="s">
        <v>4067</v>
      </c>
      <c r="O569" s="1" t="s">
        <v>4068</v>
      </c>
      <c r="P569" s="1" t="s">
        <v>4135</v>
      </c>
      <c r="Q569" s="1" t="s">
        <v>4036</v>
      </c>
      <c r="R569" s="1" t="s">
        <v>4199</v>
      </c>
      <c r="S569" s="1" t="s">
        <v>4221</v>
      </c>
      <c r="T569" s="1" t="s">
        <v>4149</v>
      </c>
      <c r="U569" s="1" t="s">
        <v>37</v>
      </c>
      <c r="V569" s="1" t="s">
        <v>3973</v>
      </c>
      <c r="W569" s="1" t="s">
        <v>37</v>
      </c>
      <c r="X569" s="1" t="s">
        <v>37</v>
      </c>
      <c r="Y569" s="1" t="s">
        <v>37</v>
      </c>
      <c r="Z569" s="1" t="s">
        <v>37</v>
      </c>
    </row>
    <row r="570" spans="1:26">
      <c r="A570" s="1" t="s">
        <v>3398</v>
      </c>
      <c r="B570" s="1" t="s">
        <v>3399</v>
      </c>
      <c r="C570" s="1" t="s">
        <v>444</v>
      </c>
      <c r="D570" s="1"/>
      <c r="E570" s="1" t="s">
        <v>3400</v>
      </c>
      <c r="F570" s="1" t="s">
        <v>42</v>
      </c>
      <c r="G570" s="1" t="s">
        <v>63</v>
      </c>
      <c r="H570" s="1" t="s">
        <v>33</v>
      </c>
      <c r="I570" s="1" t="s">
        <v>34</v>
      </c>
      <c r="J570" s="1" t="s">
        <v>35</v>
      </c>
      <c r="K570" s="1" t="s">
        <v>44</v>
      </c>
      <c r="L570" s="1" t="s">
        <v>37</v>
      </c>
      <c r="M570" s="1" t="s">
        <v>4283</v>
      </c>
      <c r="N570" s="1" t="s">
        <v>4280</v>
      </c>
      <c r="O570" s="1" t="s">
        <v>4246</v>
      </c>
      <c r="P570" s="1" t="s">
        <v>4158</v>
      </c>
      <c r="Q570" s="1" t="s">
        <v>4312</v>
      </c>
      <c r="R570" s="1" t="s">
        <v>4037</v>
      </c>
      <c r="S570" s="1" t="s">
        <v>4117</v>
      </c>
      <c r="T570" s="1" t="s">
        <v>4178</v>
      </c>
      <c r="U570" s="1" t="s">
        <v>37</v>
      </c>
      <c r="V570" s="1" t="s">
        <v>3973</v>
      </c>
      <c r="W570" s="1" t="s">
        <v>37</v>
      </c>
      <c r="X570" s="1" t="s">
        <v>37</v>
      </c>
      <c r="Y570" s="1" t="s">
        <v>37</v>
      </c>
      <c r="Z570" s="1" t="s">
        <v>37</v>
      </c>
    </row>
    <row r="571" spans="1:26">
      <c r="A571" s="1" t="s">
        <v>2500</v>
      </c>
      <c r="B571" s="1" t="s">
        <v>2501</v>
      </c>
      <c r="C571" s="1" t="s">
        <v>1825</v>
      </c>
      <c r="D571" s="1"/>
      <c r="E571" s="1" t="s">
        <v>2502</v>
      </c>
      <c r="F571" s="1" t="s">
        <v>42</v>
      </c>
      <c r="G571" s="1" t="s">
        <v>63</v>
      </c>
      <c r="H571" s="1" t="s">
        <v>33</v>
      </c>
      <c r="I571" s="1" t="s">
        <v>34</v>
      </c>
      <c r="J571" s="1" t="s">
        <v>35</v>
      </c>
      <c r="K571" s="1" t="s">
        <v>44</v>
      </c>
      <c r="L571" s="1" t="s">
        <v>37</v>
      </c>
      <c r="M571" s="1" t="s">
        <v>4090</v>
      </c>
      <c r="N571" s="1" t="s">
        <v>4040</v>
      </c>
      <c r="O571" s="1" t="s">
        <v>4068</v>
      </c>
      <c r="P571" s="1" t="s">
        <v>4042</v>
      </c>
      <c r="Q571" s="1" t="s">
        <v>4036</v>
      </c>
      <c r="R571" s="1" t="s">
        <v>4277</v>
      </c>
      <c r="S571" s="1" t="s">
        <v>4164</v>
      </c>
      <c r="T571" s="1" t="s">
        <v>4178</v>
      </c>
      <c r="U571" s="1" t="s">
        <v>37</v>
      </c>
      <c r="V571" s="1" t="s">
        <v>37</v>
      </c>
      <c r="W571" s="1" t="s">
        <v>37</v>
      </c>
      <c r="X571" s="1" t="s">
        <v>37</v>
      </c>
      <c r="Y571" s="1" t="s">
        <v>37</v>
      </c>
      <c r="Z571" s="1" t="s">
        <v>37</v>
      </c>
    </row>
    <row r="572" spans="1:26">
      <c r="A572" s="1" t="s">
        <v>2633</v>
      </c>
      <c r="B572" s="1" t="s">
        <v>2630</v>
      </c>
      <c r="C572" s="1" t="s">
        <v>2634</v>
      </c>
      <c r="D572" s="1" t="s">
        <v>2635</v>
      </c>
      <c r="E572" s="1" t="s">
        <v>2636</v>
      </c>
      <c r="F572" s="1" t="s">
        <v>31</v>
      </c>
      <c r="G572" s="1" t="s">
        <v>63</v>
      </c>
      <c r="H572" s="1" t="s">
        <v>33</v>
      </c>
      <c r="I572" s="1" t="s">
        <v>34</v>
      </c>
      <c r="J572" s="1" t="s">
        <v>35</v>
      </c>
      <c r="K572" s="1" t="s">
        <v>44</v>
      </c>
      <c r="L572" s="1" t="s">
        <v>37</v>
      </c>
      <c r="M572" s="1" t="s">
        <v>4182</v>
      </c>
      <c r="N572" s="1" t="s">
        <v>4242</v>
      </c>
      <c r="O572" s="1" t="s">
        <v>4034</v>
      </c>
      <c r="P572" s="1" t="s">
        <v>4517</v>
      </c>
      <c r="Q572" s="1" t="s">
        <v>4115</v>
      </c>
      <c r="R572" s="1" t="s">
        <v>4116</v>
      </c>
      <c r="S572" s="1" t="s">
        <v>4117</v>
      </c>
      <c r="T572" s="1" t="s">
        <v>37</v>
      </c>
      <c r="U572" s="1" t="s">
        <v>37</v>
      </c>
      <c r="V572" s="1" t="s">
        <v>37</v>
      </c>
      <c r="W572" s="1" t="s">
        <v>37</v>
      </c>
      <c r="X572" s="1" t="s">
        <v>3973</v>
      </c>
      <c r="Y572" s="1" t="s">
        <v>37</v>
      </c>
      <c r="Z572" s="1" t="s">
        <v>37</v>
      </c>
    </row>
    <row r="573" spans="1:26">
      <c r="A573" s="1" t="s">
        <v>1186</v>
      </c>
      <c r="B573" s="1" t="s">
        <v>1187</v>
      </c>
      <c r="C573" s="1" t="s">
        <v>263</v>
      </c>
      <c r="D573" s="1" t="s">
        <v>1188</v>
      </c>
      <c r="E573" s="1" t="s">
        <v>1189</v>
      </c>
      <c r="F573" s="1" t="s">
        <v>31</v>
      </c>
      <c r="G573" s="1" t="s">
        <v>63</v>
      </c>
      <c r="H573" s="1" t="s">
        <v>33</v>
      </c>
      <c r="I573" s="1" t="s">
        <v>34</v>
      </c>
      <c r="J573" s="1" t="s">
        <v>35</v>
      </c>
      <c r="K573" s="1" t="s">
        <v>44</v>
      </c>
      <c r="L573" s="1" t="s">
        <v>37</v>
      </c>
      <c r="M573" s="1" t="s">
        <v>4143</v>
      </c>
      <c r="N573" s="1" t="s">
        <v>4280</v>
      </c>
      <c r="O573" s="1" t="s">
        <v>4034</v>
      </c>
      <c r="P573" s="1" t="s">
        <v>4237</v>
      </c>
      <c r="Q573" s="1" t="s">
        <v>4163</v>
      </c>
      <c r="R573" s="1" t="s">
        <v>4071</v>
      </c>
      <c r="S573" s="1" t="s">
        <v>4117</v>
      </c>
      <c r="T573" s="1" t="s">
        <v>37</v>
      </c>
      <c r="U573" s="1" t="s">
        <v>37</v>
      </c>
      <c r="V573" s="1" t="s">
        <v>37</v>
      </c>
      <c r="W573" s="1" t="s">
        <v>37</v>
      </c>
      <c r="X573" s="1" t="s">
        <v>37</v>
      </c>
      <c r="Y573" s="1" t="s">
        <v>37</v>
      </c>
      <c r="Z573" s="1" t="s">
        <v>37</v>
      </c>
    </row>
    <row r="574" spans="1:26">
      <c r="A574" s="1" t="s">
        <v>3799</v>
      </c>
      <c r="B574" s="1" t="s">
        <v>3800</v>
      </c>
      <c r="C574" s="1" t="s">
        <v>2645</v>
      </c>
      <c r="D574" s="1" t="s">
        <v>3801</v>
      </c>
      <c r="E574" s="1" t="s">
        <v>3802</v>
      </c>
      <c r="F574" s="1" t="s">
        <v>42</v>
      </c>
      <c r="G574" s="1" t="s">
        <v>63</v>
      </c>
      <c r="H574" s="1" t="s">
        <v>55</v>
      </c>
      <c r="I574" s="1" t="s">
        <v>34</v>
      </c>
      <c r="J574" s="1" t="s">
        <v>35</v>
      </c>
      <c r="K574" s="1" t="s">
        <v>44</v>
      </c>
      <c r="L574" s="1" t="s">
        <v>37</v>
      </c>
      <c r="M574" s="1" t="s">
        <v>4074</v>
      </c>
      <c r="N574" s="1" t="s">
        <v>4229</v>
      </c>
      <c r="O574" s="1" t="s">
        <v>4113</v>
      </c>
      <c r="P574" s="1" t="s">
        <v>4237</v>
      </c>
      <c r="Q574" s="1" t="s">
        <v>4166</v>
      </c>
      <c r="R574" s="1" t="s">
        <v>4199</v>
      </c>
      <c r="S574" s="1" t="s">
        <v>4117</v>
      </c>
      <c r="T574" s="1" t="s">
        <v>37</v>
      </c>
      <c r="U574" s="1" t="s">
        <v>37</v>
      </c>
      <c r="V574" s="1" t="s">
        <v>37</v>
      </c>
      <c r="W574" s="1" t="s">
        <v>3973</v>
      </c>
      <c r="X574" s="1" t="s">
        <v>37</v>
      </c>
      <c r="Y574" s="1" t="s">
        <v>37</v>
      </c>
      <c r="Z574" s="1" t="s">
        <v>37</v>
      </c>
    </row>
    <row r="575" spans="1:26">
      <c r="A575" s="1" t="s">
        <v>2671</v>
      </c>
      <c r="B575" s="1" t="s">
        <v>2672</v>
      </c>
      <c r="C575" s="1" t="s">
        <v>206</v>
      </c>
      <c r="D575" s="1" t="s">
        <v>334</v>
      </c>
      <c r="E575" s="1" t="s">
        <v>2673</v>
      </c>
      <c r="F575" s="1" t="s">
        <v>42</v>
      </c>
      <c r="G575" s="1" t="s">
        <v>63</v>
      </c>
      <c r="H575" s="1" t="s">
        <v>33</v>
      </c>
      <c r="I575" s="1" t="s">
        <v>34</v>
      </c>
      <c r="J575" s="1" t="s">
        <v>35</v>
      </c>
      <c r="K575" s="1"/>
      <c r="L575" s="1" t="s">
        <v>37</v>
      </c>
      <c r="M575" s="1" t="s">
        <v>4226</v>
      </c>
      <c r="N575" s="1" t="s">
        <v>4229</v>
      </c>
      <c r="O575" s="1" t="s">
        <v>4201</v>
      </c>
      <c r="P575" s="1" t="s">
        <v>4237</v>
      </c>
      <c r="Q575" s="1" t="s">
        <v>4024</v>
      </c>
      <c r="R575" s="1" t="s">
        <v>4217</v>
      </c>
      <c r="S575" s="1" t="s">
        <v>4126</v>
      </c>
      <c r="T575" s="1" t="s">
        <v>37</v>
      </c>
      <c r="U575" s="1" t="s">
        <v>37</v>
      </c>
      <c r="V575" s="1" t="s">
        <v>37</v>
      </c>
      <c r="W575" s="1" t="s">
        <v>37</v>
      </c>
      <c r="X575" s="1" t="s">
        <v>37</v>
      </c>
      <c r="Y575" s="1" t="s">
        <v>37</v>
      </c>
      <c r="Z575" s="1" t="s">
        <v>37</v>
      </c>
    </row>
    <row r="576" spans="1:26">
      <c r="A576" s="1" t="s">
        <v>1345</v>
      </c>
      <c r="B576" s="1" t="s">
        <v>1342</v>
      </c>
      <c r="C576" s="1" t="s">
        <v>1346</v>
      </c>
      <c r="D576" s="1" t="s">
        <v>1347</v>
      </c>
      <c r="E576" s="1" t="s">
        <v>1348</v>
      </c>
      <c r="F576" s="1" t="s">
        <v>42</v>
      </c>
      <c r="G576" s="1" t="s">
        <v>63</v>
      </c>
      <c r="H576" s="1" t="s">
        <v>40</v>
      </c>
      <c r="I576" s="1" t="s">
        <v>36</v>
      </c>
      <c r="J576" s="1" t="s">
        <v>56</v>
      </c>
      <c r="K576" s="1" t="s">
        <v>36</v>
      </c>
      <c r="L576" s="1" t="s">
        <v>37</v>
      </c>
      <c r="M576" s="1" t="s">
        <v>4214</v>
      </c>
      <c r="N576" s="1" t="s">
        <v>4122</v>
      </c>
      <c r="O576" s="1" t="s">
        <v>4201</v>
      </c>
      <c r="P576" s="1" t="s">
        <v>4148</v>
      </c>
      <c r="Q576" s="1" t="s">
        <v>4036</v>
      </c>
      <c r="R576" s="1" t="s">
        <v>4199</v>
      </c>
      <c r="S576" s="1" t="s">
        <v>4072</v>
      </c>
      <c r="T576" s="1" t="s">
        <v>37</v>
      </c>
      <c r="U576" s="1" t="s">
        <v>37</v>
      </c>
      <c r="V576" s="1" t="s">
        <v>37</v>
      </c>
      <c r="W576" s="1" t="s">
        <v>37</v>
      </c>
      <c r="X576" s="1" t="s">
        <v>37</v>
      </c>
      <c r="Y576" s="1" t="s">
        <v>37</v>
      </c>
      <c r="Z576" s="1" t="s">
        <v>37</v>
      </c>
    </row>
    <row r="577" spans="1:26">
      <c r="A577" s="1" t="s">
        <v>1197</v>
      </c>
      <c r="B577" s="1" t="s">
        <v>1194</v>
      </c>
      <c r="C577" s="1" t="s">
        <v>1198</v>
      </c>
      <c r="D577" s="1"/>
      <c r="E577" s="1" t="s">
        <v>1199</v>
      </c>
      <c r="F577" s="1" t="s">
        <v>42</v>
      </c>
      <c r="G577" s="1" t="s">
        <v>32</v>
      </c>
      <c r="H577" s="1" t="s">
        <v>33</v>
      </c>
      <c r="I577" s="1" t="s">
        <v>34</v>
      </c>
      <c r="J577" s="1" t="s">
        <v>35</v>
      </c>
      <c r="K577" s="1" t="s">
        <v>44</v>
      </c>
      <c r="L577" s="1" t="s">
        <v>37</v>
      </c>
      <c r="M577" s="1" t="s">
        <v>4153</v>
      </c>
      <c r="N577" s="1" t="s">
        <v>4075</v>
      </c>
      <c r="O577" s="1" t="s">
        <v>4188</v>
      </c>
      <c r="P577" s="1" t="s">
        <v>4197</v>
      </c>
      <c r="Q577" s="1" t="s">
        <v>4082</v>
      </c>
      <c r="R577" s="1" t="s">
        <v>4155</v>
      </c>
      <c r="S577" s="1" t="s">
        <v>4289</v>
      </c>
      <c r="T577" s="1" t="s">
        <v>37</v>
      </c>
      <c r="U577" s="1" t="s">
        <v>37</v>
      </c>
      <c r="V577" s="1" t="s">
        <v>3973</v>
      </c>
      <c r="W577" s="1" t="s">
        <v>37</v>
      </c>
      <c r="X577" s="1" t="s">
        <v>37</v>
      </c>
      <c r="Y577" s="1" t="s">
        <v>37</v>
      </c>
      <c r="Z577" s="1" t="s">
        <v>37</v>
      </c>
    </row>
    <row r="578" spans="1:26">
      <c r="A578" s="1" t="s">
        <v>1867</v>
      </c>
      <c r="B578" s="1" t="s">
        <v>1868</v>
      </c>
      <c r="C578" s="1" t="s">
        <v>1869</v>
      </c>
      <c r="D578" s="1" t="s">
        <v>1870</v>
      </c>
      <c r="E578" s="1" t="s">
        <v>1871</v>
      </c>
      <c r="F578" s="1" t="s">
        <v>42</v>
      </c>
      <c r="G578" s="1" t="s">
        <v>43</v>
      </c>
      <c r="H578" s="1" t="s">
        <v>40</v>
      </c>
      <c r="I578" s="1" t="s">
        <v>36</v>
      </c>
      <c r="J578" s="1" t="s">
        <v>56</v>
      </c>
      <c r="K578" s="1" t="s">
        <v>36</v>
      </c>
      <c r="L578" s="1" t="s">
        <v>37</v>
      </c>
      <c r="M578" s="1" t="s">
        <v>4236</v>
      </c>
      <c r="N578" s="1" t="s">
        <v>4052</v>
      </c>
      <c r="O578" s="1" t="s">
        <v>4015</v>
      </c>
      <c r="P578" s="1" t="s">
        <v>4016</v>
      </c>
      <c r="Q578" s="1" t="s">
        <v>4053</v>
      </c>
      <c r="R578" s="1" t="s">
        <v>4315</v>
      </c>
      <c r="S578" s="1" t="s">
        <v>4195</v>
      </c>
      <c r="T578" s="1" t="s">
        <v>37</v>
      </c>
      <c r="U578" s="1" t="s">
        <v>37</v>
      </c>
      <c r="V578" s="1" t="s">
        <v>37</v>
      </c>
      <c r="W578" s="1" t="s">
        <v>37</v>
      </c>
      <c r="X578" s="1" t="s">
        <v>37</v>
      </c>
      <c r="Y578" s="1" t="s">
        <v>3973</v>
      </c>
      <c r="Z578" s="1" t="s">
        <v>37</v>
      </c>
    </row>
    <row r="579" spans="1:26">
      <c r="A579" s="1" t="s">
        <v>2520</v>
      </c>
      <c r="B579" s="1" t="s">
        <v>1043</v>
      </c>
      <c r="C579" s="1" t="s">
        <v>2521</v>
      </c>
      <c r="D579" s="1" t="s">
        <v>1174</v>
      </c>
      <c r="E579" s="1" t="s">
        <v>2522</v>
      </c>
      <c r="F579" s="1" t="s">
        <v>42</v>
      </c>
      <c r="G579" s="1" t="s">
        <v>63</v>
      </c>
      <c r="H579" s="1" t="s">
        <v>33</v>
      </c>
      <c r="I579" s="1" t="s">
        <v>34</v>
      </c>
      <c r="J579" s="1" t="s">
        <v>35</v>
      </c>
      <c r="K579" s="1" t="s">
        <v>44</v>
      </c>
      <c r="L579" s="1" t="s">
        <v>37</v>
      </c>
      <c r="M579" s="1" t="s">
        <v>4283</v>
      </c>
      <c r="N579" s="1" t="s">
        <v>4219</v>
      </c>
      <c r="O579" s="1" t="s">
        <v>4506</v>
      </c>
      <c r="P579" s="1" t="s">
        <v>4158</v>
      </c>
      <c r="Q579" s="1" t="s">
        <v>4070</v>
      </c>
      <c r="R579" s="1" t="s">
        <v>4037</v>
      </c>
      <c r="S579" s="1" t="s">
        <v>4117</v>
      </c>
      <c r="T579" s="1" t="s">
        <v>37</v>
      </c>
      <c r="U579" s="1" t="s">
        <v>37</v>
      </c>
      <c r="V579" s="1" t="s">
        <v>3973</v>
      </c>
      <c r="W579" s="1" t="s">
        <v>37</v>
      </c>
      <c r="X579" s="1" t="s">
        <v>37</v>
      </c>
      <c r="Y579" s="1" t="s">
        <v>37</v>
      </c>
      <c r="Z579" s="1" t="s">
        <v>37</v>
      </c>
    </row>
    <row r="580" spans="1:26">
      <c r="A580" s="1" t="s">
        <v>3838</v>
      </c>
      <c r="B580" s="1" t="s">
        <v>3839</v>
      </c>
      <c r="C580" s="1" t="s">
        <v>677</v>
      </c>
      <c r="D580" s="1" t="s">
        <v>410</v>
      </c>
      <c r="E580" s="1" t="s">
        <v>3595</v>
      </c>
      <c r="F580" s="1" t="s">
        <v>31</v>
      </c>
      <c r="G580" s="1" t="s">
        <v>63</v>
      </c>
      <c r="H580" s="1" t="s">
        <v>40</v>
      </c>
      <c r="I580" s="1" t="s">
        <v>36</v>
      </c>
      <c r="J580" s="1" t="s">
        <v>35</v>
      </c>
      <c r="K580" s="1" t="s">
        <v>36</v>
      </c>
      <c r="L580" s="1" t="s">
        <v>37</v>
      </c>
      <c r="M580" s="1" t="s">
        <v>4226</v>
      </c>
      <c r="N580" s="1" t="s">
        <v>4057</v>
      </c>
      <c r="O580" s="1" t="s">
        <v>4034</v>
      </c>
      <c r="P580" s="1" t="s">
        <v>4042</v>
      </c>
      <c r="Q580" s="1" t="s">
        <v>4115</v>
      </c>
      <c r="R580" s="1" t="s">
        <v>4277</v>
      </c>
      <c r="S580" s="1" t="s">
        <v>4186</v>
      </c>
      <c r="T580" s="1" t="s">
        <v>37</v>
      </c>
      <c r="U580" s="1" t="s">
        <v>37</v>
      </c>
      <c r="V580" s="1" t="s">
        <v>37</v>
      </c>
      <c r="W580" s="1" t="s">
        <v>37</v>
      </c>
      <c r="X580" s="1" t="s">
        <v>37</v>
      </c>
      <c r="Y580" s="1" t="s">
        <v>37</v>
      </c>
      <c r="Z580" s="1" t="s">
        <v>37</v>
      </c>
    </row>
    <row r="581" spans="1:26">
      <c r="A581" s="1" t="s">
        <v>651</v>
      </c>
      <c r="B581" s="1" t="s">
        <v>652</v>
      </c>
      <c r="C581" s="1" t="s">
        <v>653</v>
      </c>
      <c r="D581" s="1" t="s">
        <v>654</v>
      </c>
      <c r="E581" s="1" t="s">
        <v>655</v>
      </c>
      <c r="F581" s="1" t="s">
        <v>31</v>
      </c>
      <c r="G581" s="1" t="s">
        <v>63</v>
      </c>
      <c r="H581" s="1" t="s">
        <v>40</v>
      </c>
      <c r="I581" s="1" t="s">
        <v>36</v>
      </c>
      <c r="J581" s="1" t="s">
        <v>56</v>
      </c>
      <c r="K581" s="1" t="s">
        <v>36</v>
      </c>
      <c r="L581" s="1" t="s">
        <v>37</v>
      </c>
      <c r="M581" s="1" t="s">
        <v>4283</v>
      </c>
      <c r="N581" s="1" t="s">
        <v>4242</v>
      </c>
      <c r="O581" s="1" t="s">
        <v>4034</v>
      </c>
      <c r="P581" s="1" t="s">
        <v>4148</v>
      </c>
      <c r="Q581" s="1" t="s">
        <v>4115</v>
      </c>
      <c r="R581" s="1" t="s">
        <v>4277</v>
      </c>
      <c r="S581" s="1" t="s">
        <v>4059</v>
      </c>
      <c r="T581" s="1" t="s">
        <v>37</v>
      </c>
      <c r="U581" s="1" t="s">
        <v>37</v>
      </c>
      <c r="V581" s="1" t="s">
        <v>3973</v>
      </c>
      <c r="W581" s="1" t="s">
        <v>37</v>
      </c>
      <c r="X581" s="1" t="s">
        <v>37</v>
      </c>
      <c r="Y581" s="1" t="s">
        <v>37</v>
      </c>
      <c r="Z581" s="1" t="s">
        <v>37</v>
      </c>
    </row>
    <row r="582" spans="1:26">
      <c r="A582" s="1" t="s">
        <v>961</v>
      </c>
      <c r="B582" s="1" t="s">
        <v>962</v>
      </c>
      <c r="C582" s="1" t="s">
        <v>963</v>
      </c>
      <c r="D582" s="1"/>
      <c r="E582" s="1" t="s">
        <v>964</v>
      </c>
      <c r="F582" s="1" t="s">
        <v>42</v>
      </c>
      <c r="G582" s="1" t="s">
        <v>63</v>
      </c>
      <c r="H582" s="1" t="s">
        <v>33</v>
      </c>
      <c r="I582" s="1" t="s">
        <v>34</v>
      </c>
      <c r="J582" s="1" t="s">
        <v>35</v>
      </c>
      <c r="K582" s="1" t="s">
        <v>44</v>
      </c>
      <c r="L582" s="1" t="s">
        <v>37</v>
      </c>
      <c r="M582" s="1" t="s">
        <v>4196</v>
      </c>
      <c r="N582" s="1" t="s">
        <v>4280</v>
      </c>
      <c r="O582" s="1" t="s">
        <v>4147</v>
      </c>
      <c r="P582" s="1" t="s">
        <v>4151</v>
      </c>
      <c r="Q582" s="1" t="s">
        <v>4124</v>
      </c>
      <c r="R582" s="1" t="s">
        <v>4217</v>
      </c>
      <c r="S582" s="1" t="s">
        <v>4126</v>
      </c>
      <c r="T582" s="1" t="s">
        <v>37</v>
      </c>
      <c r="U582" s="1" t="s">
        <v>37</v>
      </c>
      <c r="V582" s="1" t="s">
        <v>37</v>
      </c>
      <c r="W582" s="1" t="s">
        <v>37</v>
      </c>
      <c r="X582" s="1" t="s">
        <v>37</v>
      </c>
      <c r="Y582" s="1" t="s">
        <v>37</v>
      </c>
      <c r="Z582" s="1" t="s">
        <v>37</v>
      </c>
    </row>
    <row r="583" spans="1:26">
      <c r="A583" s="1" t="s">
        <v>2962</v>
      </c>
      <c r="B583" s="1" t="s">
        <v>2963</v>
      </c>
      <c r="C583" s="1" t="s">
        <v>1036</v>
      </c>
      <c r="D583" s="1" t="s">
        <v>2964</v>
      </c>
      <c r="E583" s="1" t="s">
        <v>2965</v>
      </c>
      <c r="F583" s="1" t="s">
        <v>31</v>
      </c>
      <c r="G583" s="1" t="s">
        <v>32</v>
      </c>
      <c r="H583" s="1" t="s">
        <v>40</v>
      </c>
      <c r="I583" s="1" t="s">
        <v>34</v>
      </c>
      <c r="J583" s="1" t="s">
        <v>35</v>
      </c>
      <c r="K583" s="1" t="s">
        <v>44</v>
      </c>
      <c r="L583" s="1" t="s">
        <v>37</v>
      </c>
      <c r="M583" s="1" t="s">
        <v>4247</v>
      </c>
      <c r="N583" s="1" t="s">
        <v>4230</v>
      </c>
      <c r="O583" s="1" t="s">
        <v>4246</v>
      </c>
      <c r="P583" s="1" t="s">
        <v>4502</v>
      </c>
      <c r="Q583" s="1" t="s">
        <v>4078</v>
      </c>
      <c r="R583" s="1" t="s">
        <v>4050</v>
      </c>
      <c r="S583" s="1" t="s">
        <v>4141</v>
      </c>
      <c r="T583" s="1" t="s">
        <v>37</v>
      </c>
      <c r="U583" s="1" t="s">
        <v>4073</v>
      </c>
      <c r="V583" s="1" t="s">
        <v>37</v>
      </c>
      <c r="W583" s="1" t="s">
        <v>37</v>
      </c>
      <c r="X583" s="1" t="s">
        <v>37</v>
      </c>
      <c r="Y583" s="1" t="s">
        <v>37</v>
      </c>
      <c r="Z583" s="1" t="s">
        <v>37</v>
      </c>
    </row>
    <row r="584" spans="1:26">
      <c r="A584" s="1" t="s">
        <v>1723</v>
      </c>
      <c r="B584" s="1" t="s">
        <v>1720</v>
      </c>
      <c r="C584" s="1" t="s">
        <v>138</v>
      </c>
      <c r="D584" s="1" t="s">
        <v>1724</v>
      </c>
      <c r="E584" s="1" t="s">
        <v>1725</v>
      </c>
      <c r="F584" s="1" t="s">
        <v>31</v>
      </c>
      <c r="G584" s="1" t="s">
        <v>32</v>
      </c>
      <c r="H584" s="1" t="s">
        <v>40</v>
      </c>
      <c r="I584" s="1" t="s">
        <v>36</v>
      </c>
      <c r="J584" s="1" t="s">
        <v>56</v>
      </c>
      <c r="K584" s="1" t="s">
        <v>36</v>
      </c>
      <c r="L584" s="1" t="s">
        <v>37</v>
      </c>
      <c r="M584" s="1" t="s">
        <v>4247</v>
      </c>
      <c r="N584" s="1" t="s">
        <v>4139</v>
      </c>
      <c r="O584" s="1" t="s">
        <v>4263</v>
      </c>
      <c r="P584" s="1" t="s">
        <v>4035</v>
      </c>
      <c r="Q584" s="1" t="s">
        <v>4010</v>
      </c>
      <c r="R584" s="1" t="s">
        <v>4050</v>
      </c>
      <c r="S584" s="1" t="s">
        <v>4141</v>
      </c>
      <c r="T584" s="1" t="s">
        <v>37</v>
      </c>
      <c r="U584" s="1" t="s">
        <v>4073</v>
      </c>
      <c r="V584" s="1" t="s">
        <v>37</v>
      </c>
      <c r="W584" s="1" t="s">
        <v>37</v>
      </c>
      <c r="X584" s="1" t="s">
        <v>37</v>
      </c>
      <c r="Y584" s="1" t="s">
        <v>37</v>
      </c>
      <c r="Z584" s="1" t="s">
        <v>37</v>
      </c>
    </row>
    <row r="585" spans="1:26">
      <c r="A585" s="1" t="s">
        <v>784</v>
      </c>
      <c r="B585" s="1" t="s">
        <v>785</v>
      </c>
      <c r="C585" s="1" t="s">
        <v>307</v>
      </c>
      <c r="D585" s="1" t="s">
        <v>263</v>
      </c>
      <c r="E585" s="1" t="s">
        <v>786</v>
      </c>
      <c r="F585" s="1" t="s">
        <v>31</v>
      </c>
      <c r="G585" s="1" t="s">
        <v>63</v>
      </c>
      <c r="H585" s="1" t="s">
        <v>33</v>
      </c>
      <c r="I585" s="1" t="s">
        <v>34</v>
      </c>
      <c r="J585" s="1" t="s">
        <v>35</v>
      </c>
      <c r="K585" s="1"/>
      <c r="L585" s="1" t="s">
        <v>37</v>
      </c>
      <c r="M585" s="1" t="s">
        <v>4143</v>
      </c>
      <c r="N585" s="1" t="s">
        <v>4242</v>
      </c>
      <c r="O585" s="1" t="s">
        <v>4068</v>
      </c>
      <c r="P585" s="1" t="s">
        <v>4069</v>
      </c>
      <c r="Q585" s="1" t="s">
        <v>4145</v>
      </c>
      <c r="R585" s="1" t="s">
        <v>4199</v>
      </c>
      <c r="S585" s="1" t="s">
        <v>4038</v>
      </c>
      <c r="T585" s="1" t="s">
        <v>37</v>
      </c>
      <c r="U585" s="1" t="s">
        <v>37</v>
      </c>
      <c r="V585" s="1" t="s">
        <v>37</v>
      </c>
      <c r="W585" s="1" t="s">
        <v>37</v>
      </c>
      <c r="X585" s="1" t="s">
        <v>3973</v>
      </c>
      <c r="Y585" s="1" t="s">
        <v>37</v>
      </c>
      <c r="Z585" s="1" t="s">
        <v>37</v>
      </c>
    </row>
    <row r="586" spans="1:26">
      <c r="A586" s="1" t="s">
        <v>2184</v>
      </c>
      <c r="B586" s="1" t="s">
        <v>2181</v>
      </c>
      <c r="C586" s="1" t="s">
        <v>2185</v>
      </c>
      <c r="D586" s="1" t="s">
        <v>623</v>
      </c>
      <c r="E586" s="1" t="s">
        <v>2186</v>
      </c>
      <c r="F586" s="1" t="s">
        <v>42</v>
      </c>
      <c r="G586" s="1" t="s">
        <v>63</v>
      </c>
      <c r="H586" s="1" t="s">
        <v>40</v>
      </c>
      <c r="I586" s="1" t="s">
        <v>34</v>
      </c>
      <c r="J586" s="1" t="s">
        <v>35</v>
      </c>
      <c r="K586" s="1" t="s">
        <v>36</v>
      </c>
      <c r="L586" s="1" t="s">
        <v>37</v>
      </c>
      <c r="M586" s="1" t="s">
        <v>4032</v>
      </c>
      <c r="N586" s="1" t="s">
        <v>4040</v>
      </c>
      <c r="O586" s="1" t="s">
        <v>4506</v>
      </c>
      <c r="P586" s="1" t="s">
        <v>4184</v>
      </c>
      <c r="Q586" s="1" t="s">
        <v>4198</v>
      </c>
      <c r="R586" s="1" t="s">
        <v>4037</v>
      </c>
      <c r="S586" s="1" t="s">
        <v>4072</v>
      </c>
      <c r="T586" s="1" t="s">
        <v>4178</v>
      </c>
      <c r="U586" s="1" t="s">
        <v>37</v>
      </c>
      <c r="V586" s="1" t="s">
        <v>37</v>
      </c>
      <c r="W586" s="1" t="s">
        <v>37</v>
      </c>
      <c r="X586" s="1" t="s">
        <v>37</v>
      </c>
      <c r="Y586" s="1" t="s">
        <v>37</v>
      </c>
      <c r="Z586" s="1" t="s">
        <v>37</v>
      </c>
    </row>
    <row r="587" spans="1:26">
      <c r="A587" s="1" t="s">
        <v>131</v>
      </c>
      <c r="B587" s="1" t="s">
        <v>132</v>
      </c>
      <c r="C587" s="1" t="s">
        <v>133</v>
      </c>
      <c r="D587" s="1" t="s">
        <v>134</v>
      </c>
      <c r="E587" s="1" t="s">
        <v>135</v>
      </c>
      <c r="F587" s="1" t="s">
        <v>42</v>
      </c>
      <c r="G587" s="1" t="s">
        <v>63</v>
      </c>
      <c r="H587" s="1" t="s">
        <v>33</v>
      </c>
      <c r="I587" s="1" t="s">
        <v>34</v>
      </c>
      <c r="J587" s="1" t="s">
        <v>35</v>
      </c>
      <c r="K587" s="1" t="s">
        <v>44</v>
      </c>
      <c r="L587" s="1" t="s">
        <v>37</v>
      </c>
      <c r="M587" s="1" t="s">
        <v>4112</v>
      </c>
      <c r="N587" s="1" t="s">
        <v>4118</v>
      </c>
      <c r="O587" s="1" t="s">
        <v>4058</v>
      </c>
      <c r="P587" s="1" t="s">
        <v>4009</v>
      </c>
      <c r="Q587" s="1" t="s">
        <v>4119</v>
      </c>
      <c r="R587" s="1" t="s">
        <v>4037</v>
      </c>
      <c r="S587" s="1" t="s">
        <v>4176</v>
      </c>
      <c r="T587" s="1" t="s">
        <v>4149</v>
      </c>
      <c r="U587" s="1" t="s">
        <v>37</v>
      </c>
      <c r="V587" s="1" t="s">
        <v>37</v>
      </c>
      <c r="W587" s="1" t="s">
        <v>37</v>
      </c>
      <c r="X587" s="1" t="s">
        <v>37</v>
      </c>
      <c r="Y587" s="1" t="s">
        <v>37</v>
      </c>
      <c r="Z587" s="1" t="s">
        <v>37</v>
      </c>
    </row>
    <row r="588" spans="1:26">
      <c r="A588" s="1" t="s">
        <v>1682</v>
      </c>
      <c r="B588" s="1" t="s">
        <v>1683</v>
      </c>
      <c r="C588" s="1" t="s">
        <v>564</v>
      </c>
      <c r="D588" s="1"/>
      <c r="E588" s="1" t="s">
        <v>1684</v>
      </c>
      <c r="F588" s="1" t="s">
        <v>42</v>
      </c>
      <c r="G588" s="1" t="s">
        <v>63</v>
      </c>
      <c r="H588" s="1" t="s">
        <v>33</v>
      </c>
      <c r="I588" s="1" t="s">
        <v>34</v>
      </c>
      <c r="J588" s="1" t="s">
        <v>35</v>
      </c>
      <c r="K588" s="1"/>
      <c r="L588" s="1" t="s">
        <v>37</v>
      </c>
      <c r="M588" s="1" t="s">
        <v>4112</v>
      </c>
      <c r="N588" s="1" t="s">
        <v>4253</v>
      </c>
      <c r="O588" s="1" t="s">
        <v>4068</v>
      </c>
      <c r="P588" s="1" t="s">
        <v>4114</v>
      </c>
      <c r="Q588" s="1" t="s">
        <v>4124</v>
      </c>
      <c r="R588" s="1" t="s">
        <v>4200</v>
      </c>
      <c r="S588" s="1" t="s">
        <v>4117</v>
      </c>
      <c r="T588" s="1" t="s">
        <v>4152</v>
      </c>
      <c r="U588" s="1" t="s">
        <v>37</v>
      </c>
      <c r="V588" s="1" t="s">
        <v>37</v>
      </c>
      <c r="W588" s="1" t="s">
        <v>37</v>
      </c>
      <c r="X588" s="1" t="s">
        <v>37</v>
      </c>
      <c r="Y588" s="1" t="s">
        <v>37</v>
      </c>
      <c r="Z588" s="1" t="s">
        <v>37</v>
      </c>
    </row>
    <row r="589" spans="1:26">
      <c r="A589" s="1" t="s">
        <v>3790</v>
      </c>
      <c r="B589" s="1" t="s">
        <v>3791</v>
      </c>
      <c r="C589" s="1" t="s">
        <v>3792</v>
      </c>
      <c r="D589" s="1"/>
      <c r="E589" s="1" t="s">
        <v>1171</v>
      </c>
      <c r="F589" s="1" t="s">
        <v>42</v>
      </c>
      <c r="G589" s="1" t="s">
        <v>63</v>
      </c>
      <c r="H589" s="1" t="s">
        <v>33</v>
      </c>
      <c r="I589" s="1" t="s">
        <v>34</v>
      </c>
      <c r="J589" s="1" t="s">
        <v>35</v>
      </c>
      <c r="K589" s="1" t="s">
        <v>36</v>
      </c>
      <c r="L589" s="1" t="s">
        <v>37</v>
      </c>
      <c r="M589" s="1" t="s">
        <v>4056</v>
      </c>
      <c r="N589" s="1" t="s">
        <v>4280</v>
      </c>
      <c r="O589" s="1" t="s">
        <v>4068</v>
      </c>
      <c r="P589" s="1" t="s">
        <v>4502</v>
      </c>
      <c r="Q589" s="1" t="s">
        <v>4198</v>
      </c>
      <c r="R589" s="1" t="s">
        <v>4217</v>
      </c>
      <c r="S589" s="1" t="s">
        <v>4126</v>
      </c>
      <c r="T589" s="1" t="s">
        <v>37</v>
      </c>
      <c r="U589" s="1" t="s">
        <v>37</v>
      </c>
      <c r="V589" s="1" t="s">
        <v>37</v>
      </c>
      <c r="W589" s="1" t="s">
        <v>37</v>
      </c>
      <c r="X589" s="1" t="s">
        <v>37</v>
      </c>
      <c r="Y589" s="1" t="s">
        <v>37</v>
      </c>
      <c r="Z589" s="1" t="s">
        <v>37</v>
      </c>
    </row>
    <row r="590" spans="1:26">
      <c r="A590" s="1" t="s">
        <v>787</v>
      </c>
      <c r="B590" s="1" t="s">
        <v>788</v>
      </c>
      <c r="C590" s="1" t="s">
        <v>481</v>
      </c>
      <c r="D590" s="1" t="s">
        <v>179</v>
      </c>
      <c r="E590" s="1" t="s">
        <v>789</v>
      </c>
      <c r="F590" s="1" t="s">
        <v>42</v>
      </c>
      <c r="G590" s="1" t="s">
        <v>63</v>
      </c>
      <c r="H590" s="1" t="s">
        <v>33</v>
      </c>
      <c r="I590" s="1" t="s">
        <v>34</v>
      </c>
      <c r="J590" s="1" t="s">
        <v>35</v>
      </c>
      <c r="K590" s="1"/>
      <c r="L590" s="1" t="s">
        <v>37</v>
      </c>
      <c r="M590" s="1" t="s">
        <v>4032</v>
      </c>
      <c r="N590" s="1" t="s">
        <v>4229</v>
      </c>
      <c r="O590" s="1" t="s">
        <v>4034</v>
      </c>
      <c r="P590" s="1" t="s">
        <v>4069</v>
      </c>
      <c r="Q590" s="1" t="s">
        <v>4093</v>
      </c>
      <c r="R590" s="1" t="s">
        <v>4106</v>
      </c>
      <c r="S590" s="1" t="s">
        <v>4045</v>
      </c>
      <c r="T590" s="1" t="s">
        <v>37</v>
      </c>
      <c r="U590" s="1" t="s">
        <v>37</v>
      </c>
      <c r="V590" s="1" t="s">
        <v>37</v>
      </c>
      <c r="W590" s="1" t="s">
        <v>37</v>
      </c>
      <c r="X590" s="1" t="s">
        <v>37</v>
      </c>
      <c r="Y590" s="1" t="s">
        <v>37</v>
      </c>
      <c r="Z590" s="1" t="s">
        <v>37</v>
      </c>
    </row>
    <row r="591" spans="1:26">
      <c r="A591" s="1" t="s">
        <v>2579</v>
      </c>
      <c r="B591" s="1" t="s">
        <v>2580</v>
      </c>
      <c r="C591" s="1" t="s">
        <v>263</v>
      </c>
      <c r="D591" s="1" t="s">
        <v>243</v>
      </c>
      <c r="E591" s="1" t="s">
        <v>2581</v>
      </c>
      <c r="F591" s="1" t="s">
        <v>31</v>
      </c>
      <c r="G591" s="1" t="s">
        <v>63</v>
      </c>
      <c r="H591" s="1" t="s">
        <v>33</v>
      </c>
      <c r="I591" s="1" t="s">
        <v>34</v>
      </c>
      <c r="J591" s="1" t="s">
        <v>35</v>
      </c>
      <c r="K591" s="1" t="s">
        <v>44</v>
      </c>
      <c r="L591" s="1" t="s">
        <v>37</v>
      </c>
      <c r="M591" s="1" t="s">
        <v>4032</v>
      </c>
      <c r="N591" s="1" t="s">
        <v>4229</v>
      </c>
      <c r="O591" s="1" t="s">
        <v>4518</v>
      </c>
      <c r="P591" s="1" t="s">
        <v>4174</v>
      </c>
      <c r="Q591" s="1" t="s">
        <v>4115</v>
      </c>
      <c r="R591" s="1" t="s">
        <v>4199</v>
      </c>
      <c r="S591" s="1" t="s">
        <v>4195</v>
      </c>
      <c r="T591" s="1" t="s">
        <v>37</v>
      </c>
      <c r="U591" s="1" t="s">
        <v>37</v>
      </c>
      <c r="V591" s="1" t="s">
        <v>37</v>
      </c>
      <c r="W591" s="1" t="s">
        <v>37</v>
      </c>
      <c r="X591" s="1" t="s">
        <v>37</v>
      </c>
      <c r="Y591" s="1" t="s">
        <v>37</v>
      </c>
      <c r="Z591" s="1" t="s">
        <v>37</v>
      </c>
    </row>
    <row r="592" spans="1:26">
      <c r="A592" s="1" t="s">
        <v>2306</v>
      </c>
      <c r="B592" s="1" t="s">
        <v>2304</v>
      </c>
      <c r="C592" s="1" t="s">
        <v>2307</v>
      </c>
      <c r="D592" s="1"/>
      <c r="E592" s="1" t="s">
        <v>2308</v>
      </c>
      <c r="F592" s="1" t="s">
        <v>42</v>
      </c>
      <c r="G592" s="1" t="s">
        <v>63</v>
      </c>
      <c r="H592" s="1" t="s">
        <v>42</v>
      </c>
      <c r="I592" s="1" t="s">
        <v>34</v>
      </c>
      <c r="J592" s="1" t="s">
        <v>35</v>
      </c>
      <c r="K592" s="1" t="s">
        <v>44</v>
      </c>
      <c r="L592" s="1" t="s">
        <v>37</v>
      </c>
      <c r="M592" s="1" t="s">
        <v>4196</v>
      </c>
      <c r="N592" s="1" t="s">
        <v>4067</v>
      </c>
      <c r="O592" s="1" t="s">
        <v>4034</v>
      </c>
      <c r="P592" s="1" t="s">
        <v>4158</v>
      </c>
      <c r="Q592" s="1" t="s">
        <v>4198</v>
      </c>
      <c r="R592" s="1" t="s">
        <v>4194</v>
      </c>
      <c r="S592" s="1" t="s">
        <v>4221</v>
      </c>
      <c r="T592" s="1" t="s">
        <v>37</v>
      </c>
      <c r="U592" s="1" t="s">
        <v>37</v>
      </c>
      <c r="V592" s="1" t="s">
        <v>37</v>
      </c>
      <c r="W592" s="1" t="s">
        <v>37</v>
      </c>
      <c r="X592" s="1" t="s">
        <v>37</v>
      </c>
      <c r="Y592" s="1" t="s">
        <v>37</v>
      </c>
      <c r="Z592" s="1" t="s">
        <v>37</v>
      </c>
    </row>
    <row r="593" spans="1:26">
      <c r="A593" s="1" t="s">
        <v>3178</v>
      </c>
      <c r="B593" s="1" t="s">
        <v>3179</v>
      </c>
      <c r="C593" s="1" t="s">
        <v>3180</v>
      </c>
      <c r="D593" s="1" t="s">
        <v>3181</v>
      </c>
      <c r="E593" s="1" t="s">
        <v>2321</v>
      </c>
      <c r="F593" s="1" t="s">
        <v>42</v>
      </c>
      <c r="G593" s="1" t="s">
        <v>63</v>
      </c>
      <c r="H593" s="1" t="s">
        <v>40</v>
      </c>
      <c r="I593" s="1" t="s">
        <v>355</v>
      </c>
      <c r="J593" s="1" t="s">
        <v>56</v>
      </c>
      <c r="K593" s="1" t="s">
        <v>355</v>
      </c>
      <c r="L593" s="1" t="s">
        <v>37</v>
      </c>
      <c r="M593" s="1" t="s">
        <v>4196</v>
      </c>
      <c r="N593" s="1" t="s">
        <v>4230</v>
      </c>
      <c r="O593" s="1" t="s">
        <v>4227</v>
      </c>
      <c r="P593" s="1" t="s">
        <v>4154</v>
      </c>
      <c r="Q593" s="1" t="s">
        <v>4082</v>
      </c>
      <c r="R593" s="1" t="s">
        <v>4199</v>
      </c>
      <c r="S593" s="1" t="s">
        <v>4320</v>
      </c>
      <c r="T593" s="1" t="s">
        <v>37</v>
      </c>
      <c r="U593" s="1" t="s">
        <v>4073</v>
      </c>
      <c r="V593" s="1" t="s">
        <v>37</v>
      </c>
      <c r="W593" s="1" t="s">
        <v>37</v>
      </c>
      <c r="X593" s="1" t="s">
        <v>37</v>
      </c>
      <c r="Y593" s="1" t="s">
        <v>37</v>
      </c>
      <c r="Z593" s="1" t="s">
        <v>37</v>
      </c>
    </row>
    <row r="594" spans="1:26">
      <c r="A594" s="1" t="s">
        <v>3497</v>
      </c>
      <c r="B594" s="1" t="s">
        <v>3496</v>
      </c>
      <c r="C594" s="1" t="s">
        <v>645</v>
      </c>
      <c r="D594" s="1" t="s">
        <v>3498</v>
      </c>
      <c r="E594" s="1" t="s">
        <v>3499</v>
      </c>
      <c r="F594" s="1" t="s">
        <v>42</v>
      </c>
      <c r="G594" s="1" t="s">
        <v>63</v>
      </c>
      <c r="H594" s="1" t="s">
        <v>33</v>
      </c>
      <c r="I594" s="1" t="s">
        <v>34</v>
      </c>
      <c r="J594" s="1" t="s">
        <v>35</v>
      </c>
      <c r="K594" s="1" t="s">
        <v>44</v>
      </c>
      <c r="L594" s="1" t="s">
        <v>37</v>
      </c>
      <c r="M594" s="1" t="s">
        <v>4150</v>
      </c>
      <c r="N594" s="1" t="s">
        <v>4122</v>
      </c>
      <c r="O594" s="1" t="s">
        <v>4506</v>
      </c>
      <c r="P594" s="1" t="s">
        <v>4151</v>
      </c>
      <c r="Q594" s="1" t="s">
        <v>4163</v>
      </c>
      <c r="R594" s="1" t="s">
        <v>4071</v>
      </c>
      <c r="S594" s="1" t="s">
        <v>4117</v>
      </c>
      <c r="T594" s="1" t="s">
        <v>4178</v>
      </c>
      <c r="U594" s="1" t="s">
        <v>37</v>
      </c>
      <c r="V594" s="1" t="s">
        <v>37</v>
      </c>
      <c r="W594" s="1" t="s">
        <v>37</v>
      </c>
      <c r="X594" s="1" t="s">
        <v>37</v>
      </c>
      <c r="Y594" s="1" t="s">
        <v>37</v>
      </c>
      <c r="Z594" s="1" t="s">
        <v>37</v>
      </c>
    </row>
    <row r="595" spans="1:26">
      <c r="A595" s="1" t="s">
        <v>3112</v>
      </c>
      <c r="B595" s="1" t="s">
        <v>3113</v>
      </c>
      <c r="C595" s="1" t="s">
        <v>243</v>
      </c>
      <c r="D595" s="1" t="s">
        <v>144</v>
      </c>
      <c r="E595" s="1" t="s">
        <v>1317</v>
      </c>
      <c r="F595" s="1" t="s">
        <v>31</v>
      </c>
      <c r="G595" s="1" t="s">
        <v>63</v>
      </c>
      <c r="H595" s="1" t="s">
        <v>33</v>
      </c>
      <c r="I595" s="1" t="s">
        <v>34</v>
      </c>
      <c r="J595" s="1" t="s">
        <v>35</v>
      </c>
      <c r="K595" s="1" t="s">
        <v>44</v>
      </c>
      <c r="L595" s="1" t="s">
        <v>37</v>
      </c>
      <c r="M595" s="1" t="s">
        <v>4056</v>
      </c>
      <c r="N595" s="1" t="s">
        <v>4242</v>
      </c>
      <c r="O595" s="1" t="s">
        <v>4034</v>
      </c>
      <c r="P595" s="1" t="s">
        <v>4042</v>
      </c>
      <c r="Q595" s="1" t="s">
        <v>4115</v>
      </c>
      <c r="R595" s="1" t="s">
        <v>4116</v>
      </c>
      <c r="S595" s="1" t="s">
        <v>4221</v>
      </c>
      <c r="T595" s="1" t="s">
        <v>37</v>
      </c>
      <c r="U595" s="1" t="s">
        <v>37</v>
      </c>
      <c r="V595" s="1" t="s">
        <v>37</v>
      </c>
      <c r="W595" s="1" t="s">
        <v>37</v>
      </c>
      <c r="X595" s="1" t="s">
        <v>37</v>
      </c>
      <c r="Y595" s="1" t="s">
        <v>37</v>
      </c>
      <c r="Z595" s="1" t="s">
        <v>37</v>
      </c>
    </row>
    <row r="596" spans="1:26">
      <c r="A596" s="1" t="s">
        <v>3842</v>
      </c>
      <c r="B596" s="1" t="s">
        <v>3843</v>
      </c>
      <c r="C596" s="1" t="s">
        <v>3844</v>
      </c>
      <c r="D596" s="1" t="s">
        <v>3845</v>
      </c>
      <c r="E596" s="1" t="s">
        <v>1409</v>
      </c>
      <c r="F596" s="1" t="s">
        <v>42</v>
      </c>
      <c r="G596" s="1" t="s">
        <v>63</v>
      </c>
      <c r="H596" s="1" t="s">
        <v>40</v>
      </c>
      <c r="I596" s="1" t="s">
        <v>36</v>
      </c>
      <c r="J596" s="1" t="s">
        <v>56</v>
      </c>
      <c r="K596" s="1" t="s">
        <v>36</v>
      </c>
      <c r="L596" s="1" t="s">
        <v>4190</v>
      </c>
      <c r="M596" s="1" t="s">
        <v>4309</v>
      </c>
      <c r="N596" s="1" t="s">
        <v>4280</v>
      </c>
      <c r="O596" s="1" t="s">
        <v>4213</v>
      </c>
      <c r="P596" s="1" t="s">
        <v>4237</v>
      </c>
      <c r="Q596" s="1" t="s">
        <v>4036</v>
      </c>
      <c r="R596" s="1" t="s">
        <v>4030</v>
      </c>
      <c r="S596" s="1" t="s">
        <v>4239</v>
      </c>
      <c r="T596" s="1" t="s">
        <v>37</v>
      </c>
      <c r="U596" s="1" t="s">
        <v>37</v>
      </c>
      <c r="V596" s="1" t="s">
        <v>37</v>
      </c>
      <c r="W596" s="1" t="s">
        <v>37</v>
      </c>
      <c r="X596" s="1" t="s">
        <v>37</v>
      </c>
      <c r="Y596" s="1" t="s">
        <v>37</v>
      </c>
      <c r="Z596" s="1" t="s">
        <v>37</v>
      </c>
    </row>
    <row r="597" spans="1:26">
      <c r="A597" s="1" t="s">
        <v>176</v>
      </c>
      <c r="B597" s="1" t="s">
        <v>177</v>
      </c>
      <c r="C597" s="1" t="s">
        <v>178</v>
      </c>
      <c r="D597" s="1" t="s">
        <v>179</v>
      </c>
      <c r="E597" s="1" t="s">
        <v>180</v>
      </c>
      <c r="F597" s="1" t="s">
        <v>42</v>
      </c>
      <c r="G597" s="1" t="s">
        <v>63</v>
      </c>
      <c r="H597" s="1" t="s">
        <v>33</v>
      </c>
      <c r="I597" s="1" t="s">
        <v>34</v>
      </c>
      <c r="J597" s="1" t="s">
        <v>35</v>
      </c>
      <c r="K597" s="1" t="s">
        <v>44</v>
      </c>
      <c r="L597" s="1" t="s">
        <v>37</v>
      </c>
      <c r="M597" s="1" t="s">
        <v>4056</v>
      </c>
      <c r="N597" s="1" t="s">
        <v>4067</v>
      </c>
      <c r="O597" s="1" t="s">
        <v>4147</v>
      </c>
      <c r="P597" s="1" t="s">
        <v>4148</v>
      </c>
      <c r="Q597" s="1" t="s">
        <v>4070</v>
      </c>
      <c r="R597" s="1" t="s">
        <v>4030</v>
      </c>
      <c r="S597" s="1" t="s">
        <v>4045</v>
      </c>
      <c r="T597" s="1" t="s">
        <v>4149</v>
      </c>
      <c r="U597" s="1" t="s">
        <v>37</v>
      </c>
      <c r="V597" s="1" t="s">
        <v>37</v>
      </c>
      <c r="W597" s="1" t="s">
        <v>37</v>
      </c>
      <c r="X597" s="1" t="s">
        <v>37</v>
      </c>
      <c r="Y597" s="1" t="s">
        <v>37</v>
      </c>
      <c r="Z597" s="1" t="s">
        <v>37</v>
      </c>
    </row>
    <row r="598" spans="1:26">
      <c r="A598" s="1" t="s">
        <v>85</v>
      </c>
      <c r="B598" s="1" t="s">
        <v>86</v>
      </c>
      <c r="C598" s="1" t="s">
        <v>87</v>
      </c>
      <c r="D598" s="1" t="s">
        <v>88</v>
      </c>
      <c r="E598" s="1" t="s">
        <v>89</v>
      </c>
      <c r="F598" s="1" t="s">
        <v>31</v>
      </c>
      <c r="G598" s="1" t="s">
        <v>63</v>
      </c>
      <c r="H598" s="1" t="s">
        <v>33</v>
      </c>
      <c r="I598" s="1" t="s">
        <v>34</v>
      </c>
      <c r="J598" s="1" t="s">
        <v>35</v>
      </c>
      <c r="K598" s="1" t="s">
        <v>44</v>
      </c>
      <c r="L598" s="1" t="s">
        <v>37</v>
      </c>
      <c r="M598" s="1" t="s">
        <v>4066</v>
      </c>
      <c r="N598" s="1" t="s">
        <v>4067</v>
      </c>
      <c r="O598" s="1" t="s">
        <v>4123</v>
      </c>
      <c r="P598" s="1" t="s">
        <v>4237</v>
      </c>
      <c r="Q598" s="1" t="s">
        <v>4070</v>
      </c>
      <c r="R598" s="1" t="s">
        <v>4071</v>
      </c>
      <c r="S598" s="1" t="s">
        <v>4072</v>
      </c>
      <c r="T598" s="1" t="s">
        <v>37</v>
      </c>
      <c r="U598" s="1" t="s">
        <v>37</v>
      </c>
      <c r="V598" s="1" t="s">
        <v>37</v>
      </c>
      <c r="W598" s="1" t="s">
        <v>37</v>
      </c>
      <c r="X598" s="1" t="s">
        <v>37</v>
      </c>
      <c r="Y598" s="1" t="s">
        <v>37</v>
      </c>
      <c r="Z598" s="1" t="s">
        <v>37</v>
      </c>
    </row>
    <row r="599" spans="1:26">
      <c r="A599" s="1" t="s">
        <v>1253</v>
      </c>
      <c r="B599" s="1" t="s">
        <v>1254</v>
      </c>
      <c r="C599" s="1" t="s">
        <v>1255</v>
      </c>
      <c r="D599" s="1" t="s">
        <v>1256</v>
      </c>
      <c r="E599" s="1" t="s">
        <v>180</v>
      </c>
      <c r="F599" s="1" t="s">
        <v>42</v>
      </c>
      <c r="G599" s="1" t="s">
        <v>63</v>
      </c>
      <c r="H599" s="1" t="s">
        <v>33</v>
      </c>
      <c r="I599" s="1" t="s">
        <v>34</v>
      </c>
      <c r="J599" s="1" t="s">
        <v>35</v>
      </c>
      <c r="K599" s="1" t="s">
        <v>44</v>
      </c>
      <c r="L599" s="1" t="s">
        <v>37</v>
      </c>
      <c r="M599" s="1" t="s">
        <v>4283</v>
      </c>
      <c r="N599" s="1" t="s">
        <v>4122</v>
      </c>
      <c r="O599" s="1" t="s">
        <v>4034</v>
      </c>
      <c r="P599" s="1" t="s">
        <v>4517</v>
      </c>
      <c r="Q599" s="1" t="s">
        <v>4024</v>
      </c>
      <c r="R599" s="1" t="s">
        <v>4217</v>
      </c>
      <c r="S599" s="1" t="s">
        <v>4177</v>
      </c>
      <c r="T599" s="1" t="s">
        <v>37</v>
      </c>
      <c r="U599" s="1" t="s">
        <v>37</v>
      </c>
      <c r="V599" s="1" t="s">
        <v>3973</v>
      </c>
      <c r="W599" s="1" t="s">
        <v>37</v>
      </c>
      <c r="X599" s="1" t="s">
        <v>37</v>
      </c>
      <c r="Y599" s="1" t="s">
        <v>37</v>
      </c>
      <c r="Z599" s="1" t="s">
        <v>37</v>
      </c>
    </row>
    <row r="600" spans="1:26">
      <c r="A600" s="1" t="s">
        <v>305</v>
      </c>
      <c r="B600" s="1" t="s">
        <v>306</v>
      </c>
      <c r="C600" s="1" t="s">
        <v>307</v>
      </c>
      <c r="D600" s="1" t="s">
        <v>308</v>
      </c>
      <c r="E600" s="1" t="s">
        <v>309</v>
      </c>
      <c r="F600" s="1" t="s">
        <v>31</v>
      </c>
      <c r="G600" s="1" t="s">
        <v>32</v>
      </c>
      <c r="H600" s="1" t="s">
        <v>55</v>
      </c>
      <c r="I600" s="1" t="s">
        <v>34</v>
      </c>
      <c r="J600" s="1" t="s">
        <v>35</v>
      </c>
      <c r="K600" s="1" t="s">
        <v>44</v>
      </c>
      <c r="L600" s="1" t="s">
        <v>37</v>
      </c>
      <c r="M600" s="1" t="s">
        <v>4165</v>
      </c>
      <c r="N600" s="1" t="s">
        <v>4118</v>
      </c>
      <c r="O600" s="1" t="s">
        <v>4245</v>
      </c>
      <c r="P600" s="1" t="s">
        <v>4077</v>
      </c>
      <c r="Q600" s="1" t="s">
        <v>4298</v>
      </c>
      <c r="R600" s="1" t="s">
        <v>4083</v>
      </c>
      <c r="S600" s="1" t="s">
        <v>4012</v>
      </c>
      <c r="T600" s="1" t="s">
        <v>37</v>
      </c>
      <c r="U600" s="1" t="s">
        <v>37</v>
      </c>
      <c r="V600" s="1" t="s">
        <v>37</v>
      </c>
      <c r="W600" s="1" t="s">
        <v>37</v>
      </c>
      <c r="X600" s="1" t="s">
        <v>37</v>
      </c>
      <c r="Y600" s="1" t="s">
        <v>3973</v>
      </c>
      <c r="Z600" s="1" t="s">
        <v>37</v>
      </c>
    </row>
    <row r="601" spans="1:26">
      <c r="A601" s="1" t="s">
        <v>3907</v>
      </c>
      <c r="B601" s="1" t="s">
        <v>3903</v>
      </c>
      <c r="C601" s="1" t="s">
        <v>3908</v>
      </c>
      <c r="D601" s="1" t="s">
        <v>117</v>
      </c>
      <c r="E601" s="1" t="s">
        <v>1171</v>
      </c>
      <c r="F601" s="1" t="s">
        <v>31</v>
      </c>
      <c r="G601" s="1" t="s">
        <v>32</v>
      </c>
      <c r="H601" s="1" t="s">
        <v>40</v>
      </c>
      <c r="I601" s="1" t="s">
        <v>36</v>
      </c>
      <c r="J601" s="1" t="s">
        <v>56</v>
      </c>
      <c r="K601" s="1" t="s">
        <v>36</v>
      </c>
      <c r="L601" s="1" t="s">
        <v>37</v>
      </c>
      <c r="M601" s="1" t="s">
        <v>4284</v>
      </c>
      <c r="N601" s="1" t="s">
        <v>4209</v>
      </c>
      <c r="O601" s="1" t="s">
        <v>4076</v>
      </c>
      <c r="P601" s="1" t="s">
        <v>4162</v>
      </c>
      <c r="Q601" s="1" t="s">
        <v>4049</v>
      </c>
      <c r="R601" s="1" t="s">
        <v>4079</v>
      </c>
      <c r="S601" s="1" t="s">
        <v>4164</v>
      </c>
      <c r="T601" s="1" t="s">
        <v>37</v>
      </c>
      <c r="U601" s="1" t="s">
        <v>37</v>
      </c>
      <c r="V601" s="1" t="s">
        <v>37</v>
      </c>
      <c r="W601" s="1" t="s">
        <v>37</v>
      </c>
      <c r="X601" s="1" t="s">
        <v>3973</v>
      </c>
      <c r="Y601" s="1" t="s">
        <v>37</v>
      </c>
      <c r="Z601" s="1" t="s">
        <v>37</v>
      </c>
    </row>
    <row r="602" spans="1:26">
      <c r="A602" s="1" t="s">
        <v>2776</v>
      </c>
      <c r="B602" s="1" t="s">
        <v>2772</v>
      </c>
      <c r="C602" s="1" t="s">
        <v>144</v>
      </c>
      <c r="D602" s="1" t="s">
        <v>308</v>
      </c>
      <c r="E602" s="1" t="s">
        <v>2777</v>
      </c>
      <c r="F602" s="1" t="s">
        <v>31</v>
      </c>
      <c r="G602" s="1" t="s">
        <v>63</v>
      </c>
      <c r="H602" s="1" t="s">
        <v>33</v>
      </c>
      <c r="I602" s="1" t="s">
        <v>34</v>
      </c>
      <c r="J602" s="1" t="s">
        <v>35</v>
      </c>
      <c r="K602" s="1"/>
      <c r="L602" s="1" t="s">
        <v>37</v>
      </c>
      <c r="M602" s="1" t="s">
        <v>4032</v>
      </c>
      <c r="N602" s="1" t="s">
        <v>4280</v>
      </c>
      <c r="O602" s="1" t="s">
        <v>4034</v>
      </c>
      <c r="P602" s="1" t="s">
        <v>4087</v>
      </c>
      <c r="Q602" s="1" t="s">
        <v>4124</v>
      </c>
      <c r="R602" s="1" t="s">
        <v>4071</v>
      </c>
      <c r="S602" s="1" t="s">
        <v>4045</v>
      </c>
      <c r="T602" s="1" t="s">
        <v>4146</v>
      </c>
      <c r="U602" s="1" t="s">
        <v>37</v>
      </c>
      <c r="V602" s="1" t="s">
        <v>37</v>
      </c>
      <c r="W602" s="1" t="s">
        <v>37</v>
      </c>
      <c r="X602" s="1" t="s">
        <v>37</v>
      </c>
      <c r="Y602" s="1" t="s">
        <v>37</v>
      </c>
      <c r="Z602" s="1" t="s">
        <v>37</v>
      </c>
    </row>
    <row r="603" spans="1:26">
      <c r="A603" s="1" t="s">
        <v>2893</v>
      </c>
      <c r="B603" s="1" t="s">
        <v>2894</v>
      </c>
      <c r="C603" s="1" t="s">
        <v>924</v>
      </c>
      <c r="D603" s="1"/>
      <c r="E603" s="1" t="s">
        <v>1402</v>
      </c>
      <c r="F603" s="1" t="s">
        <v>42</v>
      </c>
      <c r="G603" s="1" t="s">
        <v>63</v>
      </c>
      <c r="H603" s="1" t="s">
        <v>33</v>
      </c>
      <c r="I603" s="1" t="s">
        <v>34</v>
      </c>
      <c r="J603" s="1" t="s">
        <v>35</v>
      </c>
      <c r="K603" s="1" t="s">
        <v>44</v>
      </c>
      <c r="L603" s="1" t="s">
        <v>37</v>
      </c>
      <c r="M603" s="1" t="s">
        <v>4283</v>
      </c>
      <c r="N603" s="1" t="s">
        <v>4229</v>
      </c>
      <c r="O603" s="1" t="s">
        <v>4062</v>
      </c>
      <c r="P603" s="1" t="s">
        <v>4042</v>
      </c>
      <c r="Q603" s="1" t="s">
        <v>4312</v>
      </c>
      <c r="R603" s="1" t="s">
        <v>4200</v>
      </c>
      <c r="S603" s="1" t="s">
        <v>4310</v>
      </c>
      <c r="T603" s="1" t="s">
        <v>4146</v>
      </c>
      <c r="U603" s="1" t="s">
        <v>37</v>
      </c>
      <c r="V603" s="1" t="s">
        <v>3973</v>
      </c>
      <c r="W603" s="1" t="s">
        <v>37</v>
      </c>
      <c r="X603" s="1" t="s">
        <v>37</v>
      </c>
      <c r="Y603" s="1" t="s">
        <v>37</v>
      </c>
      <c r="Z603" s="1" t="s">
        <v>37</v>
      </c>
    </row>
    <row r="604" spans="1:26">
      <c r="A604" s="1" t="s">
        <v>3668</v>
      </c>
      <c r="B604" s="1" t="s">
        <v>3669</v>
      </c>
      <c r="C604" s="1" t="s">
        <v>3670</v>
      </c>
      <c r="D604" s="1" t="s">
        <v>690</v>
      </c>
      <c r="E604" s="1" t="s">
        <v>2395</v>
      </c>
      <c r="F604" s="1" t="s">
        <v>31</v>
      </c>
      <c r="G604" s="1" t="s">
        <v>63</v>
      </c>
      <c r="H604" s="1" t="s">
        <v>40</v>
      </c>
      <c r="I604" s="1" t="s">
        <v>36</v>
      </c>
      <c r="J604" s="1" t="s">
        <v>56</v>
      </c>
      <c r="K604" s="1" t="s">
        <v>36</v>
      </c>
      <c r="L604" s="1" t="s">
        <v>4190</v>
      </c>
      <c r="M604" s="1" t="s">
        <v>4066</v>
      </c>
      <c r="N604" s="1" t="s">
        <v>4219</v>
      </c>
      <c r="O604" s="1" t="s">
        <v>4034</v>
      </c>
      <c r="P604" s="1" t="s">
        <v>4029</v>
      </c>
      <c r="Q604" s="1" t="s">
        <v>4115</v>
      </c>
      <c r="R604" s="1" t="s">
        <v>4200</v>
      </c>
      <c r="S604" s="1" t="s">
        <v>4117</v>
      </c>
      <c r="T604" s="1" t="s">
        <v>4149</v>
      </c>
      <c r="U604" s="1" t="s">
        <v>37</v>
      </c>
      <c r="V604" s="1" t="s">
        <v>37</v>
      </c>
      <c r="W604" s="1" t="s">
        <v>37</v>
      </c>
      <c r="X604" s="1" t="s">
        <v>37</v>
      </c>
      <c r="Y604" s="1" t="s">
        <v>37</v>
      </c>
      <c r="Z604" s="1" t="s">
        <v>37</v>
      </c>
    </row>
    <row r="605" spans="1:26">
      <c r="A605" s="1" t="s">
        <v>3349</v>
      </c>
      <c r="B605" s="1" t="s">
        <v>3350</v>
      </c>
      <c r="C605" s="1" t="s">
        <v>71</v>
      </c>
      <c r="D605" s="1" t="s">
        <v>3351</v>
      </c>
      <c r="E605" s="1" t="s">
        <v>3352</v>
      </c>
      <c r="F605" s="1" t="s">
        <v>31</v>
      </c>
      <c r="G605" s="1" t="s">
        <v>63</v>
      </c>
      <c r="H605" s="1" t="s">
        <v>40</v>
      </c>
      <c r="I605" s="1" t="s">
        <v>515</v>
      </c>
      <c r="J605" s="1" t="s">
        <v>56</v>
      </c>
      <c r="K605" s="1" t="s">
        <v>44</v>
      </c>
      <c r="L605" s="1" t="s">
        <v>37</v>
      </c>
      <c r="M605" s="1" t="s">
        <v>4112</v>
      </c>
      <c r="N605" s="1" t="s">
        <v>4282</v>
      </c>
      <c r="O605" s="1" t="s">
        <v>4183</v>
      </c>
      <c r="P605" s="1" t="s">
        <v>4232</v>
      </c>
      <c r="Q605" s="1" t="s">
        <v>4312</v>
      </c>
      <c r="R605" s="1" t="s">
        <v>4185</v>
      </c>
      <c r="S605" s="1" t="s">
        <v>4072</v>
      </c>
      <c r="T605" s="1" t="s">
        <v>37</v>
      </c>
      <c r="U605" s="1" t="s">
        <v>37</v>
      </c>
      <c r="V605" s="1" t="s">
        <v>37</v>
      </c>
      <c r="W605" s="1" t="s">
        <v>37</v>
      </c>
      <c r="X605" s="1" t="s">
        <v>37</v>
      </c>
      <c r="Y605" s="1" t="s">
        <v>37</v>
      </c>
      <c r="Z605" s="1" t="s">
        <v>37</v>
      </c>
    </row>
    <row r="606" spans="1:26">
      <c r="A606" s="1" t="s">
        <v>2458</v>
      </c>
      <c r="B606" s="1" t="s">
        <v>2459</v>
      </c>
      <c r="C606" s="1" t="s">
        <v>1528</v>
      </c>
      <c r="D606" s="1" t="s">
        <v>1008</v>
      </c>
      <c r="E606" s="1" t="s">
        <v>2460</v>
      </c>
      <c r="F606" s="1" t="s">
        <v>31</v>
      </c>
      <c r="G606" s="1" t="s">
        <v>63</v>
      </c>
      <c r="H606" s="1" t="s">
        <v>40</v>
      </c>
      <c r="I606" s="1" t="s">
        <v>34</v>
      </c>
      <c r="J606" s="1" t="s">
        <v>35</v>
      </c>
      <c r="K606" s="1" t="s">
        <v>36</v>
      </c>
      <c r="L606" s="1" t="s">
        <v>37</v>
      </c>
      <c r="M606" s="1" t="s">
        <v>4074</v>
      </c>
      <c r="N606" s="1" t="s">
        <v>4242</v>
      </c>
      <c r="O606" s="1" t="s">
        <v>4081</v>
      </c>
      <c r="P606" s="1" t="s">
        <v>4237</v>
      </c>
      <c r="Q606" s="1" t="s">
        <v>4313</v>
      </c>
      <c r="R606" s="1" t="s">
        <v>4238</v>
      </c>
      <c r="S606" s="1" t="s">
        <v>4126</v>
      </c>
      <c r="T606" s="1" t="s">
        <v>37</v>
      </c>
      <c r="U606" s="1" t="s">
        <v>4073</v>
      </c>
      <c r="V606" s="1" t="s">
        <v>37</v>
      </c>
      <c r="W606" s="1" t="s">
        <v>37</v>
      </c>
      <c r="X606" s="1" t="s">
        <v>37</v>
      </c>
      <c r="Y606" s="1" t="s">
        <v>37</v>
      </c>
      <c r="Z606" s="1" t="s">
        <v>37</v>
      </c>
    </row>
    <row r="607" spans="1:26">
      <c r="A607" s="1" t="s">
        <v>3114</v>
      </c>
      <c r="B607" s="1" t="s">
        <v>3115</v>
      </c>
      <c r="C607" s="1" t="s">
        <v>3116</v>
      </c>
      <c r="D607" s="1"/>
      <c r="E607" s="1" t="s">
        <v>3117</v>
      </c>
      <c r="F607" s="1" t="s">
        <v>31</v>
      </c>
      <c r="G607" s="1" t="s">
        <v>63</v>
      </c>
      <c r="H607" s="1" t="s">
        <v>33</v>
      </c>
      <c r="I607" s="1" t="s">
        <v>34</v>
      </c>
      <c r="J607" s="1" t="s">
        <v>35</v>
      </c>
      <c r="K607" s="1" t="s">
        <v>36</v>
      </c>
      <c r="L607" s="1" t="s">
        <v>37</v>
      </c>
      <c r="M607" s="1" t="s">
        <v>4138</v>
      </c>
      <c r="N607" s="1" t="s">
        <v>4122</v>
      </c>
      <c r="O607" s="1" t="s">
        <v>4123</v>
      </c>
      <c r="P607" s="1" t="s">
        <v>4042</v>
      </c>
      <c r="Q607" s="1" t="s">
        <v>4036</v>
      </c>
      <c r="R607" s="1" t="s">
        <v>4238</v>
      </c>
      <c r="S607" s="1" t="s">
        <v>4126</v>
      </c>
      <c r="T607" s="1" t="s">
        <v>37</v>
      </c>
      <c r="U607" s="1" t="s">
        <v>4073</v>
      </c>
      <c r="V607" s="1" t="s">
        <v>37</v>
      </c>
      <c r="W607" s="1" t="s">
        <v>37</v>
      </c>
      <c r="X607" s="1" t="s">
        <v>37</v>
      </c>
      <c r="Y607" s="1" t="s">
        <v>37</v>
      </c>
      <c r="Z607" s="1" t="s">
        <v>37</v>
      </c>
    </row>
    <row r="608" spans="1:26">
      <c r="A608" s="1" t="s">
        <v>3897</v>
      </c>
      <c r="B608" s="1" t="s">
        <v>3898</v>
      </c>
      <c r="C608" s="1" t="s">
        <v>3899</v>
      </c>
      <c r="D608" s="1" t="s">
        <v>109</v>
      </c>
      <c r="E608" s="1" t="s">
        <v>2395</v>
      </c>
      <c r="F608" s="1" t="s">
        <v>42</v>
      </c>
      <c r="G608" s="1" t="s">
        <v>63</v>
      </c>
      <c r="H608" s="1" t="s">
        <v>40</v>
      </c>
      <c r="I608" s="1" t="s">
        <v>36</v>
      </c>
      <c r="J608" s="1" t="s">
        <v>56</v>
      </c>
      <c r="K608" s="1" t="s">
        <v>36</v>
      </c>
      <c r="L608" s="1" t="s">
        <v>37</v>
      </c>
      <c r="M608" s="1" t="s">
        <v>4150</v>
      </c>
      <c r="N608" s="1" t="s">
        <v>4122</v>
      </c>
      <c r="O608" s="1" t="s">
        <v>4123</v>
      </c>
      <c r="P608" s="1" t="s">
        <v>4029</v>
      </c>
      <c r="Q608" s="1" t="s">
        <v>4145</v>
      </c>
      <c r="R608" s="1" t="s">
        <v>4159</v>
      </c>
      <c r="S608" s="1" t="s">
        <v>4177</v>
      </c>
      <c r="T608" s="1" t="s">
        <v>4146</v>
      </c>
      <c r="U608" s="1" t="s">
        <v>4073</v>
      </c>
      <c r="V608" s="1" t="s">
        <v>37</v>
      </c>
      <c r="W608" s="1" t="s">
        <v>37</v>
      </c>
      <c r="X608" s="1" t="s">
        <v>37</v>
      </c>
      <c r="Y608" s="1" t="s">
        <v>37</v>
      </c>
      <c r="Z608" s="1" t="s">
        <v>37</v>
      </c>
    </row>
    <row r="609" spans="1:26">
      <c r="A609" s="1" t="s">
        <v>3463</v>
      </c>
      <c r="B609" s="1" t="s">
        <v>3464</v>
      </c>
      <c r="C609" s="1" t="s">
        <v>3223</v>
      </c>
      <c r="D609" s="1" t="s">
        <v>606</v>
      </c>
      <c r="E609" s="1" t="s">
        <v>960</v>
      </c>
      <c r="F609" s="1" t="s">
        <v>31</v>
      </c>
      <c r="G609" s="1" t="s">
        <v>63</v>
      </c>
      <c r="H609" s="1" t="s">
        <v>40</v>
      </c>
      <c r="I609" s="1" t="s">
        <v>36</v>
      </c>
      <c r="J609" s="1" t="s">
        <v>56</v>
      </c>
      <c r="K609" s="1" t="s">
        <v>36</v>
      </c>
      <c r="L609" s="1" t="s">
        <v>37</v>
      </c>
      <c r="M609" s="1" t="s">
        <v>4226</v>
      </c>
      <c r="N609" s="1" t="s">
        <v>4253</v>
      </c>
      <c r="O609" s="1" t="s">
        <v>4068</v>
      </c>
      <c r="P609" s="1" t="s">
        <v>4042</v>
      </c>
      <c r="Q609" s="1" t="s">
        <v>4036</v>
      </c>
      <c r="R609" s="1" t="s">
        <v>4199</v>
      </c>
      <c r="S609" s="1" t="s">
        <v>4038</v>
      </c>
      <c r="T609" s="1" t="s">
        <v>37</v>
      </c>
      <c r="U609" s="1" t="s">
        <v>37</v>
      </c>
      <c r="V609" s="1" t="s">
        <v>37</v>
      </c>
      <c r="W609" s="1" t="s">
        <v>37</v>
      </c>
      <c r="X609" s="1" t="s">
        <v>37</v>
      </c>
      <c r="Y609" s="1" t="s">
        <v>37</v>
      </c>
      <c r="Z609" s="1" t="s">
        <v>37</v>
      </c>
    </row>
    <row r="610" spans="1:26">
      <c r="A610" s="1" t="s">
        <v>1937</v>
      </c>
      <c r="B610" s="1" t="s">
        <v>1938</v>
      </c>
      <c r="C610" s="1" t="s">
        <v>1939</v>
      </c>
      <c r="D610" s="1" t="s">
        <v>1940</v>
      </c>
      <c r="E610" s="1" t="s">
        <v>831</v>
      </c>
      <c r="F610" s="1" t="s">
        <v>42</v>
      </c>
      <c r="G610" s="1" t="s">
        <v>63</v>
      </c>
      <c r="H610" s="1" t="s">
        <v>40</v>
      </c>
      <c r="I610" s="1" t="s">
        <v>34</v>
      </c>
      <c r="J610" s="1" t="s">
        <v>35</v>
      </c>
      <c r="K610" s="1" t="s">
        <v>36</v>
      </c>
      <c r="L610" s="1" t="s">
        <v>4190</v>
      </c>
      <c r="M610" s="1" t="s">
        <v>4283</v>
      </c>
      <c r="N610" s="1" t="s">
        <v>4229</v>
      </c>
      <c r="O610" s="1" t="s">
        <v>4227</v>
      </c>
      <c r="P610" s="1" t="s">
        <v>4148</v>
      </c>
      <c r="Q610" s="1" t="s">
        <v>4312</v>
      </c>
      <c r="R610" s="1" t="s">
        <v>4185</v>
      </c>
      <c r="S610" s="1" t="s">
        <v>4072</v>
      </c>
      <c r="T610" s="1" t="s">
        <v>37</v>
      </c>
      <c r="U610" s="1" t="s">
        <v>37</v>
      </c>
      <c r="V610" s="1" t="s">
        <v>3973</v>
      </c>
      <c r="W610" s="1" t="s">
        <v>37</v>
      </c>
      <c r="X610" s="1" t="s">
        <v>37</v>
      </c>
      <c r="Y610" s="1" t="s">
        <v>37</v>
      </c>
      <c r="Z610" s="1" t="s">
        <v>37</v>
      </c>
    </row>
    <row r="611" spans="1:26">
      <c r="A611" s="1" t="s">
        <v>2718</v>
      </c>
      <c r="B611" s="1" t="s">
        <v>2719</v>
      </c>
      <c r="C611" s="1" t="s">
        <v>2720</v>
      </c>
      <c r="D611" s="1"/>
      <c r="E611" s="1" t="s">
        <v>2721</v>
      </c>
      <c r="F611" s="1" t="s">
        <v>42</v>
      </c>
      <c r="G611" s="1" t="s">
        <v>63</v>
      </c>
      <c r="H611" s="1" t="s">
        <v>33</v>
      </c>
      <c r="I611" s="1" t="s">
        <v>34</v>
      </c>
      <c r="J611" s="1" t="s">
        <v>35</v>
      </c>
      <c r="K611" s="1" t="s">
        <v>44</v>
      </c>
      <c r="L611" s="1" t="s">
        <v>37</v>
      </c>
      <c r="M611" s="1" t="s">
        <v>4196</v>
      </c>
      <c r="N611" s="1" t="s">
        <v>4229</v>
      </c>
      <c r="O611" s="1" t="s">
        <v>4506</v>
      </c>
      <c r="P611" s="1" t="s">
        <v>4042</v>
      </c>
      <c r="Q611" s="1" t="s">
        <v>4124</v>
      </c>
      <c r="R611" s="1" t="s">
        <v>4199</v>
      </c>
      <c r="S611" s="1" t="s">
        <v>4320</v>
      </c>
      <c r="T611" s="1" t="s">
        <v>37</v>
      </c>
      <c r="U611" s="1" t="s">
        <v>4073</v>
      </c>
      <c r="V611" s="1" t="s">
        <v>37</v>
      </c>
      <c r="W611" s="1" t="s">
        <v>37</v>
      </c>
      <c r="X611" s="1" t="s">
        <v>37</v>
      </c>
      <c r="Y611" s="1" t="s">
        <v>37</v>
      </c>
      <c r="Z611" s="1" t="s">
        <v>37</v>
      </c>
    </row>
    <row r="612" spans="1:26">
      <c r="A612" s="1" t="s">
        <v>3544</v>
      </c>
      <c r="B612" s="1" t="s">
        <v>3545</v>
      </c>
      <c r="C612" s="1" t="s">
        <v>2093</v>
      </c>
      <c r="D612" s="1" t="s">
        <v>1921</v>
      </c>
      <c r="E612" s="1" t="s">
        <v>2321</v>
      </c>
      <c r="F612" s="1" t="s">
        <v>42</v>
      </c>
      <c r="G612" s="1" t="s">
        <v>63</v>
      </c>
      <c r="H612" s="1" t="s">
        <v>40</v>
      </c>
      <c r="I612" s="1" t="s">
        <v>34</v>
      </c>
      <c r="J612" s="1" t="s">
        <v>35</v>
      </c>
      <c r="K612" s="1" t="s">
        <v>44</v>
      </c>
      <c r="L612" s="1" t="s">
        <v>37</v>
      </c>
      <c r="M612" s="1" t="s">
        <v>4226</v>
      </c>
      <c r="N612" s="1" t="s">
        <v>4096</v>
      </c>
      <c r="O612" s="1" t="s">
        <v>4034</v>
      </c>
      <c r="P612" s="1" t="s">
        <v>4237</v>
      </c>
      <c r="Q612" s="1" t="s">
        <v>4198</v>
      </c>
      <c r="R612" s="1" t="s">
        <v>4277</v>
      </c>
      <c r="S612" s="1" t="s">
        <v>4117</v>
      </c>
      <c r="T612" s="1" t="s">
        <v>37</v>
      </c>
      <c r="U612" s="1" t="s">
        <v>37</v>
      </c>
      <c r="V612" s="1" t="s">
        <v>37</v>
      </c>
      <c r="W612" s="1" t="s">
        <v>37</v>
      </c>
      <c r="X612" s="1" t="s">
        <v>3973</v>
      </c>
      <c r="Y612" s="1" t="s">
        <v>37</v>
      </c>
      <c r="Z612" s="1" t="s">
        <v>37</v>
      </c>
    </row>
    <row r="613" spans="1:26">
      <c r="A613" s="1" t="s">
        <v>2710</v>
      </c>
      <c r="B613" s="1" t="s">
        <v>2711</v>
      </c>
      <c r="C613" s="1" t="s">
        <v>2712</v>
      </c>
      <c r="D613" s="1" t="s">
        <v>2713</v>
      </c>
      <c r="E613" s="1" t="s">
        <v>2714</v>
      </c>
      <c r="F613" s="1" t="s">
        <v>31</v>
      </c>
      <c r="G613" s="1" t="s">
        <v>63</v>
      </c>
      <c r="H613" s="1" t="s">
        <v>33</v>
      </c>
      <c r="I613" s="1" t="s">
        <v>1600</v>
      </c>
      <c r="J613" s="1" t="s">
        <v>56</v>
      </c>
      <c r="K613" s="1" t="s">
        <v>1600</v>
      </c>
      <c r="L613" s="1" t="s">
        <v>37</v>
      </c>
      <c r="M613" s="1" t="s">
        <v>4283</v>
      </c>
      <c r="N613" s="1" t="s">
        <v>4282</v>
      </c>
      <c r="O613" s="1" t="s">
        <v>4183</v>
      </c>
      <c r="P613" s="1" t="s">
        <v>4042</v>
      </c>
      <c r="Q613" s="1" t="s">
        <v>4312</v>
      </c>
      <c r="R613" s="1" t="s">
        <v>4071</v>
      </c>
      <c r="S613" s="1" t="s">
        <v>4310</v>
      </c>
      <c r="T613" s="1" t="s">
        <v>37</v>
      </c>
      <c r="U613" s="1" t="s">
        <v>37</v>
      </c>
      <c r="V613" s="1" t="s">
        <v>3973</v>
      </c>
      <c r="W613" s="1" t="s">
        <v>37</v>
      </c>
      <c r="X613" s="1" t="s">
        <v>37</v>
      </c>
      <c r="Y613" s="1" t="s">
        <v>37</v>
      </c>
      <c r="Z613" s="1" t="s">
        <v>37</v>
      </c>
    </row>
    <row r="614" spans="1:26">
      <c r="A614" s="1" t="s">
        <v>935</v>
      </c>
      <c r="B614" s="1" t="s">
        <v>922</v>
      </c>
      <c r="C614" s="1" t="s">
        <v>936</v>
      </c>
      <c r="D614" s="1" t="s">
        <v>197</v>
      </c>
      <c r="E614" s="1" t="s">
        <v>937</v>
      </c>
      <c r="F614" s="1" t="s">
        <v>42</v>
      </c>
      <c r="G614" s="1" t="s">
        <v>63</v>
      </c>
      <c r="H614" s="1" t="s">
        <v>33</v>
      </c>
      <c r="I614" s="1" t="s">
        <v>34</v>
      </c>
      <c r="J614" s="1" t="s">
        <v>35</v>
      </c>
      <c r="K614" s="1" t="s">
        <v>44</v>
      </c>
      <c r="L614" s="1" t="s">
        <v>37</v>
      </c>
      <c r="M614" s="1" t="s">
        <v>4056</v>
      </c>
      <c r="N614" s="1" t="s">
        <v>4229</v>
      </c>
      <c r="O614" s="1" t="s">
        <v>4034</v>
      </c>
      <c r="P614" s="1" t="s">
        <v>4204</v>
      </c>
      <c r="Q614" s="1" t="s">
        <v>4115</v>
      </c>
      <c r="R614" s="1" t="s">
        <v>4217</v>
      </c>
      <c r="S614" s="1" t="s">
        <v>4221</v>
      </c>
      <c r="T614" s="1" t="s">
        <v>4522</v>
      </c>
      <c r="U614" s="1" t="s">
        <v>37</v>
      </c>
      <c r="V614" s="1" t="s">
        <v>37</v>
      </c>
      <c r="W614" s="1" t="s">
        <v>37</v>
      </c>
      <c r="X614" s="1" t="s">
        <v>37</v>
      </c>
      <c r="Y614" s="1" t="s">
        <v>37</v>
      </c>
      <c r="Z614" s="1" t="s">
        <v>37</v>
      </c>
    </row>
    <row r="615" spans="1:26">
      <c r="A615" s="1" t="s">
        <v>257</v>
      </c>
      <c r="B615" s="1" t="s">
        <v>258</v>
      </c>
      <c r="C615" s="1" t="s">
        <v>259</v>
      </c>
      <c r="D615" s="1" t="s">
        <v>260</v>
      </c>
      <c r="E615" s="1" t="s">
        <v>261</v>
      </c>
      <c r="F615" s="1" t="s">
        <v>31</v>
      </c>
      <c r="G615" s="1" t="s">
        <v>63</v>
      </c>
      <c r="H615" s="1" t="s">
        <v>40</v>
      </c>
      <c r="I615" s="1" t="s">
        <v>36</v>
      </c>
      <c r="J615" s="1" t="s">
        <v>56</v>
      </c>
      <c r="K615" s="1" t="s">
        <v>36</v>
      </c>
      <c r="L615" s="1" t="s">
        <v>37</v>
      </c>
      <c r="M615" s="1" t="s">
        <v>4150</v>
      </c>
      <c r="N615" s="1" t="s">
        <v>4122</v>
      </c>
      <c r="O615" s="1" t="s">
        <v>4076</v>
      </c>
      <c r="P615" s="1" t="s">
        <v>4517</v>
      </c>
      <c r="Q615" s="1" t="s">
        <v>4145</v>
      </c>
      <c r="R615" s="1" t="s">
        <v>4044</v>
      </c>
      <c r="S615" s="1" t="s">
        <v>4177</v>
      </c>
      <c r="T615" s="1" t="s">
        <v>37</v>
      </c>
      <c r="U615" s="1" t="s">
        <v>37</v>
      </c>
      <c r="V615" s="1" t="s">
        <v>37</v>
      </c>
      <c r="W615" s="1" t="s">
        <v>37</v>
      </c>
      <c r="X615" s="1" t="s">
        <v>37</v>
      </c>
      <c r="Y615" s="1" t="s">
        <v>37</v>
      </c>
      <c r="Z615" s="1" t="s">
        <v>37</v>
      </c>
    </row>
    <row r="616" spans="1:26">
      <c r="A616" s="1" t="s">
        <v>3094</v>
      </c>
      <c r="B616" s="1" t="s">
        <v>3095</v>
      </c>
      <c r="C616" s="1" t="s">
        <v>294</v>
      </c>
      <c r="D616" s="1" t="s">
        <v>1363</v>
      </c>
      <c r="E616" s="1" t="s">
        <v>1718</v>
      </c>
      <c r="F616" s="1" t="s">
        <v>42</v>
      </c>
      <c r="G616" s="1" t="s">
        <v>63</v>
      </c>
      <c r="H616" s="1" t="s">
        <v>33</v>
      </c>
      <c r="I616" s="1" t="s">
        <v>34</v>
      </c>
      <c r="J616" s="1" t="s">
        <v>35</v>
      </c>
      <c r="K616" s="1"/>
      <c r="L616" s="1" t="s">
        <v>37</v>
      </c>
      <c r="M616" s="1" t="s">
        <v>4112</v>
      </c>
      <c r="N616" s="1" t="s">
        <v>4282</v>
      </c>
      <c r="O616" s="1" t="s">
        <v>4201</v>
      </c>
      <c r="P616" s="1" t="s">
        <v>4042</v>
      </c>
      <c r="Q616" s="1" t="s">
        <v>4115</v>
      </c>
      <c r="R616" s="1" t="s">
        <v>4200</v>
      </c>
      <c r="S616" s="1" t="s">
        <v>4126</v>
      </c>
      <c r="T616" s="1" t="s">
        <v>37</v>
      </c>
      <c r="U616" s="1" t="s">
        <v>37</v>
      </c>
      <c r="V616" s="1" t="s">
        <v>37</v>
      </c>
      <c r="W616" s="1" t="s">
        <v>37</v>
      </c>
      <c r="X616" s="1" t="s">
        <v>37</v>
      </c>
      <c r="Y616" s="1" t="s">
        <v>37</v>
      </c>
      <c r="Z616" s="1" t="s">
        <v>37</v>
      </c>
    </row>
    <row r="617" spans="1:26">
      <c r="A617" s="1" t="s">
        <v>2582</v>
      </c>
      <c r="B617" s="1" t="s">
        <v>2583</v>
      </c>
      <c r="C617" s="1" t="s">
        <v>2584</v>
      </c>
      <c r="D617" s="1" t="s">
        <v>2585</v>
      </c>
      <c r="E617" s="1" t="s">
        <v>2321</v>
      </c>
      <c r="F617" s="1" t="s">
        <v>42</v>
      </c>
      <c r="G617" s="1" t="s">
        <v>63</v>
      </c>
      <c r="H617" s="1" t="s">
        <v>33</v>
      </c>
      <c r="I617" s="1" t="s">
        <v>34</v>
      </c>
      <c r="J617" s="1" t="s">
        <v>35</v>
      </c>
      <c r="K617" s="1" t="s">
        <v>44</v>
      </c>
      <c r="L617" s="1" t="s">
        <v>37</v>
      </c>
      <c r="M617" s="1" t="s">
        <v>4032</v>
      </c>
      <c r="N617" s="1" t="s">
        <v>4229</v>
      </c>
      <c r="O617" s="1" t="s">
        <v>4068</v>
      </c>
      <c r="P617" s="1" t="s">
        <v>4184</v>
      </c>
      <c r="Q617" s="1" t="s">
        <v>4070</v>
      </c>
      <c r="R617" s="1" t="s">
        <v>4200</v>
      </c>
      <c r="S617" s="1" t="s">
        <v>4072</v>
      </c>
      <c r="T617" s="1" t="s">
        <v>4146</v>
      </c>
      <c r="U617" s="1" t="s">
        <v>37</v>
      </c>
      <c r="V617" s="1" t="s">
        <v>37</v>
      </c>
      <c r="W617" s="1" t="s">
        <v>37</v>
      </c>
      <c r="X617" s="1" t="s">
        <v>37</v>
      </c>
      <c r="Y617" s="1" t="s">
        <v>3973</v>
      </c>
      <c r="Z617" s="1" t="s">
        <v>37</v>
      </c>
    </row>
    <row r="618" spans="1:26">
      <c r="A618" s="1" t="s">
        <v>2623</v>
      </c>
      <c r="B618" s="1" t="s">
        <v>2624</v>
      </c>
      <c r="C618" s="1" t="s">
        <v>2625</v>
      </c>
      <c r="D618" s="1"/>
      <c r="E618" s="1" t="s">
        <v>2626</v>
      </c>
      <c r="F618" s="1" t="s">
        <v>31</v>
      </c>
      <c r="G618" s="1" t="s">
        <v>63</v>
      </c>
      <c r="H618" s="1" t="s">
        <v>33</v>
      </c>
      <c r="I618" s="1" t="s">
        <v>34</v>
      </c>
      <c r="J618" s="1" t="s">
        <v>35</v>
      </c>
      <c r="K618" s="1" t="s">
        <v>44</v>
      </c>
      <c r="L618" s="1" t="s">
        <v>37</v>
      </c>
      <c r="M618" s="1" t="s">
        <v>4196</v>
      </c>
      <c r="N618" s="1" t="s">
        <v>4040</v>
      </c>
      <c r="O618" s="1" t="s">
        <v>4260</v>
      </c>
      <c r="P618" s="1" t="s">
        <v>4069</v>
      </c>
      <c r="Q618" s="1" t="s">
        <v>4181</v>
      </c>
      <c r="R618" s="1" t="s">
        <v>4217</v>
      </c>
      <c r="S618" s="1" t="s">
        <v>4186</v>
      </c>
      <c r="T618" s="1" t="s">
        <v>4149</v>
      </c>
      <c r="U618" s="1" t="s">
        <v>37</v>
      </c>
      <c r="V618" s="1" t="s">
        <v>37</v>
      </c>
      <c r="W618" s="1" t="s">
        <v>37</v>
      </c>
      <c r="X618" s="1" t="s">
        <v>37</v>
      </c>
      <c r="Y618" s="1" t="s">
        <v>3973</v>
      </c>
      <c r="Z618" s="1" t="s">
        <v>37</v>
      </c>
    </row>
    <row r="619" spans="1:26">
      <c r="A619" s="1" t="s">
        <v>3655</v>
      </c>
      <c r="B619" s="1" t="s">
        <v>3656</v>
      </c>
      <c r="C619" s="1" t="s">
        <v>3657</v>
      </c>
      <c r="D619" s="1" t="s">
        <v>3658</v>
      </c>
      <c r="E619" s="1" t="s">
        <v>1199</v>
      </c>
      <c r="F619" s="1" t="s">
        <v>31</v>
      </c>
      <c r="G619" s="1" t="s">
        <v>63</v>
      </c>
      <c r="H619" s="1" t="s">
        <v>40</v>
      </c>
      <c r="I619" s="1" t="s">
        <v>36</v>
      </c>
      <c r="J619" s="1" t="s">
        <v>56</v>
      </c>
      <c r="K619" s="1" t="s">
        <v>36</v>
      </c>
      <c r="L619" s="1" t="s">
        <v>37</v>
      </c>
      <c r="M619" s="1" t="s">
        <v>4032</v>
      </c>
      <c r="N619" s="1" t="s">
        <v>4242</v>
      </c>
      <c r="O619" s="1" t="s">
        <v>4034</v>
      </c>
      <c r="P619" s="1" t="s">
        <v>4087</v>
      </c>
      <c r="Q619" s="1" t="s">
        <v>4115</v>
      </c>
      <c r="R619" s="1" t="s">
        <v>4200</v>
      </c>
      <c r="S619" s="1" t="s">
        <v>4072</v>
      </c>
      <c r="T619" s="1" t="s">
        <v>37</v>
      </c>
      <c r="U619" s="1" t="s">
        <v>37</v>
      </c>
      <c r="V619" s="1" t="s">
        <v>37</v>
      </c>
      <c r="W619" s="1" t="s">
        <v>37</v>
      </c>
      <c r="X619" s="1" t="s">
        <v>37</v>
      </c>
      <c r="Y619" s="1" t="s">
        <v>37</v>
      </c>
      <c r="Z619" s="1" t="s">
        <v>37</v>
      </c>
    </row>
    <row r="620" spans="1:26">
      <c r="A620" s="1" t="s">
        <v>2575</v>
      </c>
      <c r="B620" s="1" t="s">
        <v>2576</v>
      </c>
      <c r="C620" s="1" t="s">
        <v>698</v>
      </c>
      <c r="D620" s="1" t="s">
        <v>2577</v>
      </c>
      <c r="E620" s="1" t="s">
        <v>2578</v>
      </c>
      <c r="F620" s="1" t="s">
        <v>31</v>
      </c>
      <c r="G620" s="1" t="s">
        <v>63</v>
      </c>
      <c r="H620" s="1" t="s">
        <v>40</v>
      </c>
      <c r="I620" s="1" t="s">
        <v>36</v>
      </c>
      <c r="J620" s="1" t="s">
        <v>56</v>
      </c>
      <c r="K620" s="1" t="s">
        <v>36</v>
      </c>
      <c r="L620" s="1" t="s">
        <v>37</v>
      </c>
      <c r="M620" s="1" t="s">
        <v>4214</v>
      </c>
      <c r="N620" s="1" t="s">
        <v>4122</v>
      </c>
      <c r="O620" s="1" t="s">
        <v>4041</v>
      </c>
      <c r="P620" s="1" t="s">
        <v>4517</v>
      </c>
      <c r="Q620" s="1" t="s">
        <v>4312</v>
      </c>
      <c r="R620" s="1" t="s">
        <v>4044</v>
      </c>
      <c r="S620" s="1" t="s">
        <v>4072</v>
      </c>
      <c r="T620" s="1" t="s">
        <v>37</v>
      </c>
      <c r="U620" s="1" t="s">
        <v>37</v>
      </c>
      <c r="V620" s="1" t="s">
        <v>37</v>
      </c>
      <c r="W620" s="1" t="s">
        <v>37</v>
      </c>
      <c r="X620" s="1" t="s">
        <v>37</v>
      </c>
      <c r="Y620" s="1" t="s">
        <v>37</v>
      </c>
      <c r="Z620" s="1" t="s">
        <v>37</v>
      </c>
    </row>
    <row r="621" spans="1:26">
      <c r="A621" s="1" t="s">
        <v>3254</v>
      </c>
      <c r="B621" s="1" t="s">
        <v>3251</v>
      </c>
      <c r="C621" s="1" t="s">
        <v>3255</v>
      </c>
      <c r="D621" s="1"/>
      <c r="E621" s="1" t="s">
        <v>1378</v>
      </c>
      <c r="F621" s="1" t="s">
        <v>42</v>
      </c>
      <c r="G621" s="1" t="s">
        <v>63</v>
      </c>
      <c r="H621" s="1" t="s">
        <v>33</v>
      </c>
      <c r="I621" s="1" t="s">
        <v>34</v>
      </c>
      <c r="J621" s="1" t="s">
        <v>35</v>
      </c>
      <c r="K621" s="1" t="s">
        <v>36</v>
      </c>
      <c r="L621" s="1" t="s">
        <v>37</v>
      </c>
      <c r="M621" s="1" t="s">
        <v>4032</v>
      </c>
      <c r="N621" s="1" t="s">
        <v>4229</v>
      </c>
      <c r="O621" s="1" t="s">
        <v>4034</v>
      </c>
      <c r="P621" s="1" t="s">
        <v>4148</v>
      </c>
      <c r="Q621" s="1" t="s">
        <v>4124</v>
      </c>
      <c r="R621" s="1" t="s">
        <v>4037</v>
      </c>
      <c r="S621" s="1" t="s">
        <v>4501</v>
      </c>
      <c r="T621" s="1" t="s">
        <v>4522</v>
      </c>
      <c r="U621" s="1" t="s">
        <v>37</v>
      </c>
      <c r="V621" s="1" t="s">
        <v>37</v>
      </c>
      <c r="W621" s="1" t="s">
        <v>37</v>
      </c>
      <c r="X621" s="1" t="s">
        <v>37</v>
      </c>
      <c r="Y621" s="1" t="s">
        <v>37</v>
      </c>
      <c r="Z621" s="1" t="s">
        <v>37</v>
      </c>
    </row>
    <row r="622" spans="1:26">
      <c r="A622" s="1" t="s">
        <v>2794</v>
      </c>
      <c r="B622" s="1" t="s">
        <v>2795</v>
      </c>
      <c r="C622" s="1" t="s">
        <v>2205</v>
      </c>
      <c r="D622" s="1"/>
      <c r="E622" s="1" t="s">
        <v>2796</v>
      </c>
      <c r="F622" s="1" t="s">
        <v>31</v>
      </c>
      <c r="G622" s="1" t="s">
        <v>63</v>
      </c>
      <c r="H622" s="1" t="s">
        <v>33</v>
      </c>
      <c r="I622" s="1" t="s">
        <v>34</v>
      </c>
      <c r="J622" s="1" t="s">
        <v>35</v>
      </c>
      <c r="K622" s="1" t="s">
        <v>44</v>
      </c>
      <c r="L622" s="1" t="s">
        <v>37</v>
      </c>
      <c r="M622" s="1" t="s">
        <v>4056</v>
      </c>
      <c r="N622" s="1" t="s">
        <v>4122</v>
      </c>
      <c r="O622" s="1" t="s">
        <v>4183</v>
      </c>
      <c r="P622" s="1" t="s">
        <v>4042</v>
      </c>
      <c r="Q622" s="1" t="s">
        <v>4119</v>
      </c>
      <c r="R622" s="1" t="s">
        <v>4071</v>
      </c>
      <c r="S622" s="1" t="s">
        <v>4065</v>
      </c>
      <c r="T622" s="1" t="s">
        <v>37</v>
      </c>
      <c r="U622" s="1" t="s">
        <v>37</v>
      </c>
      <c r="V622" s="1" t="s">
        <v>37</v>
      </c>
      <c r="W622" s="1" t="s">
        <v>37</v>
      </c>
      <c r="X622" s="1" t="s">
        <v>37</v>
      </c>
      <c r="Y622" s="1" t="s">
        <v>37</v>
      </c>
      <c r="Z622" s="1" t="s">
        <v>37</v>
      </c>
    </row>
    <row r="623" spans="1:26">
      <c r="A623" s="1" t="s">
        <v>520</v>
      </c>
      <c r="B623" s="1" t="s">
        <v>521</v>
      </c>
      <c r="C623" s="1" t="s">
        <v>522</v>
      </c>
      <c r="D623" s="1" t="s">
        <v>523</v>
      </c>
      <c r="E623" s="1" t="s">
        <v>524</v>
      </c>
      <c r="F623" s="1" t="s">
        <v>42</v>
      </c>
      <c r="G623" s="1" t="s">
        <v>63</v>
      </c>
      <c r="H623" s="1" t="s">
        <v>33</v>
      </c>
      <c r="I623" s="1" t="s">
        <v>34</v>
      </c>
      <c r="J623" s="1" t="s">
        <v>35</v>
      </c>
      <c r="K623" s="1" t="s">
        <v>44</v>
      </c>
      <c r="L623" s="1" t="s">
        <v>37</v>
      </c>
      <c r="M623" s="1" t="s">
        <v>4283</v>
      </c>
      <c r="N623" s="1" t="s">
        <v>4280</v>
      </c>
      <c r="O623" s="1" t="s">
        <v>4034</v>
      </c>
      <c r="P623" s="1" t="s">
        <v>4158</v>
      </c>
      <c r="Q623" s="1" t="s">
        <v>4198</v>
      </c>
      <c r="R623" s="1" t="s">
        <v>4217</v>
      </c>
      <c r="S623" s="1" t="s">
        <v>4045</v>
      </c>
      <c r="T623" s="1" t="s">
        <v>4178</v>
      </c>
      <c r="U623" s="1" t="s">
        <v>37</v>
      </c>
      <c r="V623" s="1" t="s">
        <v>3973</v>
      </c>
      <c r="W623" s="1" t="s">
        <v>37</v>
      </c>
      <c r="X623" s="1" t="s">
        <v>37</v>
      </c>
      <c r="Y623" s="1" t="s">
        <v>37</v>
      </c>
      <c r="Z623" s="1" t="s">
        <v>37</v>
      </c>
    </row>
    <row r="624" spans="1:26">
      <c r="A624" s="1" t="s">
        <v>2396</v>
      </c>
      <c r="B624" s="1" t="s">
        <v>2387</v>
      </c>
      <c r="C624" s="1" t="s">
        <v>2397</v>
      </c>
      <c r="D624" s="1"/>
      <c r="E624" s="1" t="s">
        <v>2398</v>
      </c>
      <c r="F624" s="1" t="s">
        <v>31</v>
      </c>
      <c r="G624" s="1" t="s">
        <v>63</v>
      </c>
      <c r="H624" s="1" t="s">
        <v>33</v>
      </c>
      <c r="I624" s="1" t="s">
        <v>34</v>
      </c>
      <c r="J624" s="1" t="s">
        <v>35</v>
      </c>
      <c r="K624" s="1" t="s">
        <v>44</v>
      </c>
      <c r="L624" s="1" t="s">
        <v>37</v>
      </c>
      <c r="M624" s="1" t="s">
        <v>4220</v>
      </c>
      <c r="N624" s="1" t="s">
        <v>4067</v>
      </c>
      <c r="O624" s="1" t="s">
        <v>4034</v>
      </c>
      <c r="P624" s="1" t="s">
        <v>4237</v>
      </c>
      <c r="Q624" s="1" t="s">
        <v>4036</v>
      </c>
      <c r="R624" s="1" t="s">
        <v>4116</v>
      </c>
      <c r="S624" s="1" t="s">
        <v>4221</v>
      </c>
      <c r="T624" s="1" t="s">
        <v>37</v>
      </c>
      <c r="U624" s="1" t="s">
        <v>37</v>
      </c>
      <c r="V624" s="1" t="s">
        <v>37</v>
      </c>
      <c r="W624" s="1" t="s">
        <v>37</v>
      </c>
      <c r="X624" s="1" t="s">
        <v>37</v>
      </c>
      <c r="Y624" s="1" t="s">
        <v>37</v>
      </c>
      <c r="Z624" s="1" t="s">
        <v>37</v>
      </c>
    </row>
    <row r="625" spans="1:26">
      <c r="A625" s="1" t="s">
        <v>594</v>
      </c>
      <c r="B625" s="1" t="s">
        <v>595</v>
      </c>
      <c r="C625" s="1" t="s">
        <v>263</v>
      </c>
      <c r="D625" s="1" t="s">
        <v>596</v>
      </c>
      <c r="E625" s="1" t="s">
        <v>597</v>
      </c>
      <c r="F625" s="1" t="s">
        <v>31</v>
      </c>
      <c r="G625" s="1" t="s">
        <v>63</v>
      </c>
      <c r="H625" s="1" t="s">
        <v>33</v>
      </c>
      <c r="I625" s="1" t="s">
        <v>34</v>
      </c>
      <c r="J625" s="1" t="s">
        <v>35</v>
      </c>
      <c r="K625" s="1" t="s">
        <v>44</v>
      </c>
      <c r="L625" s="1" t="s">
        <v>37</v>
      </c>
      <c r="M625" s="1" t="s">
        <v>4220</v>
      </c>
      <c r="N625" s="1" t="s">
        <v>4057</v>
      </c>
      <c r="O625" s="1" t="s">
        <v>4041</v>
      </c>
      <c r="P625" s="1" t="s">
        <v>4042</v>
      </c>
      <c r="Q625" s="1" t="s">
        <v>4115</v>
      </c>
      <c r="R625" s="1" t="s">
        <v>4200</v>
      </c>
      <c r="S625" s="1" t="s">
        <v>4126</v>
      </c>
      <c r="T625" s="1" t="s">
        <v>37</v>
      </c>
      <c r="U625" s="1" t="s">
        <v>37</v>
      </c>
      <c r="V625" s="1" t="s">
        <v>37</v>
      </c>
      <c r="W625" s="1" t="s">
        <v>37</v>
      </c>
      <c r="X625" s="1" t="s">
        <v>3973</v>
      </c>
      <c r="Y625" s="1" t="s">
        <v>37</v>
      </c>
      <c r="Z625" s="1" t="s">
        <v>37</v>
      </c>
    </row>
    <row r="626" spans="1:26">
      <c r="A626" s="1" t="s">
        <v>2880</v>
      </c>
      <c r="B626" s="1" t="s">
        <v>2881</v>
      </c>
      <c r="C626" s="1" t="s">
        <v>1150</v>
      </c>
      <c r="D626" s="1" t="s">
        <v>2645</v>
      </c>
      <c r="E626" s="1" t="s">
        <v>786</v>
      </c>
      <c r="F626" s="1" t="s">
        <v>42</v>
      </c>
      <c r="G626" s="1" t="s">
        <v>63</v>
      </c>
      <c r="H626" s="1" t="s">
        <v>33</v>
      </c>
      <c r="I626" s="1" t="s">
        <v>34</v>
      </c>
      <c r="J626" s="1" t="s">
        <v>35</v>
      </c>
      <c r="K626" s="1" t="s">
        <v>44</v>
      </c>
      <c r="L626" s="1" t="s">
        <v>37</v>
      </c>
      <c r="M626" s="1" t="s">
        <v>4112</v>
      </c>
      <c r="N626" s="1" t="s">
        <v>4067</v>
      </c>
      <c r="O626" s="1" t="s">
        <v>4103</v>
      </c>
      <c r="P626" s="1" t="s">
        <v>4517</v>
      </c>
      <c r="Q626" s="1" t="s">
        <v>4115</v>
      </c>
      <c r="R626" s="1" t="s">
        <v>4106</v>
      </c>
      <c r="S626" s="1" t="s">
        <v>4126</v>
      </c>
      <c r="T626" s="1" t="s">
        <v>4149</v>
      </c>
      <c r="U626" s="1" t="s">
        <v>37</v>
      </c>
      <c r="V626" s="1" t="s">
        <v>37</v>
      </c>
      <c r="W626" s="1" t="s">
        <v>37</v>
      </c>
      <c r="X626" s="1" t="s">
        <v>37</v>
      </c>
      <c r="Y626" s="1" t="s">
        <v>3973</v>
      </c>
      <c r="Z626" s="1" t="s">
        <v>37</v>
      </c>
    </row>
    <row r="627" spans="1:26">
      <c r="A627" s="1" t="s">
        <v>1115</v>
      </c>
      <c r="B627" s="1" t="s">
        <v>1116</v>
      </c>
      <c r="C627" s="1" t="s">
        <v>1117</v>
      </c>
      <c r="D627" s="1" t="s">
        <v>48</v>
      </c>
      <c r="E627" s="1" t="s">
        <v>261</v>
      </c>
      <c r="F627" s="1" t="s">
        <v>42</v>
      </c>
      <c r="G627" s="1" t="s">
        <v>63</v>
      </c>
      <c r="H627" s="1" t="s">
        <v>40</v>
      </c>
      <c r="I627" s="1" t="s">
        <v>36</v>
      </c>
      <c r="J627" s="1" t="s">
        <v>56</v>
      </c>
      <c r="K627" s="1" t="s">
        <v>36</v>
      </c>
      <c r="L627" s="1" t="s">
        <v>37</v>
      </c>
      <c r="M627" s="1" t="s">
        <v>4196</v>
      </c>
      <c r="N627" s="1" t="s">
        <v>4240</v>
      </c>
      <c r="O627" s="1" t="s">
        <v>4058</v>
      </c>
      <c r="P627" s="1" t="s">
        <v>4042</v>
      </c>
      <c r="Q627" s="1" t="s">
        <v>4070</v>
      </c>
      <c r="R627" s="1" t="s">
        <v>4071</v>
      </c>
      <c r="S627" s="1" t="s">
        <v>4195</v>
      </c>
      <c r="T627" s="1" t="s">
        <v>37</v>
      </c>
      <c r="U627" s="1" t="s">
        <v>37</v>
      </c>
      <c r="V627" s="1" t="s">
        <v>37</v>
      </c>
      <c r="W627" s="1" t="s">
        <v>37</v>
      </c>
      <c r="X627" s="1" t="s">
        <v>37</v>
      </c>
      <c r="Y627" s="1" t="s">
        <v>37</v>
      </c>
      <c r="Z627" s="1" t="s">
        <v>37</v>
      </c>
    </row>
    <row r="628" spans="1:26">
      <c r="A628" s="1" t="s">
        <v>3517</v>
      </c>
      <c r="B628" s="1" t="s">
        <v>3518</v>
      </c>
      <c r="C628" s="1" t="s">
        <v>3519</v>
      </c>
      <c r="D628" s="1"/>
      <c r="E628" s="1" t="s">
        <v>932</v>
      </c>
      <c r="F628" s="1" t="s">
        <v>42</v>
      </c>
      <c r="G628" s="1" t="s">
        <v>63</v>
      </c>
      <c r="H628" s="1" t="s">
        <v>33</v>
      </c>
      <c r="I628" s="1" t="s">
        <v>34</v>
      </c>
      <c r="J628" s="1" t="s">
        <v>35</v>
      </c>
      <c r="K628" s="1" t="s">
        <v>36</v>
      </c>
      <c r="L628" s="1" t="s">
        <v>37</v>
      </c>
      <c r="M628" s="1" t="s">
        <v>4309</v>
      </c>
      <c r="N628" s="1" t="s">
        <v>4219</v>
      </c>
      <c r="O628" s="1" t="s">
        <v>4183</v>
      </c>
      <c r="P628" s="1" t="s">
        <v>4232</v>
      </c>
      <c r="Q628" s="1" t="s">
        <v>4202</v>
      </c>
      <c r="R628" s="1" t="s">
        <v>4194</v>
      </c>
      <c r="S628" s="1" t="s">
        <v>4310</v>
      </c>
      <c r="T628" s="1" t="s">
        <v>37</v>
      </c>
      <c r="U628" s="1" t="s">
        <v>37</v>
      </c>
      <c r="V628" s="1" t="s">
        <v>37</v>
      </c>
      <c r="W628" s="1" t="s">
        <v>37</v>
      </c>
      <c r="X628" s="1" t="s">
        <v>37</v>
      </c>
      <c r="Y628" s="1" t="s">
        <v>3973</v>
      </c>
      <c r="Z628" s="1" t="s">
        <v>37</v>
      </c>
    </row>
    <row r="629" spans="1:26">
      <c r="A629" s="1" t="s">
        <v>3047</v>
      </c>
      <c r="B629" s="1" t="s">
        <v>3048</v>
      </c>
      <c r="C629" s="1" t="s">
        <v>229</v>
      </c>
      <c r="D629" s="1"/>
      <c r="E629" s="1" t="s">
        <v>2029</v>
      </c>
      <c r="F629" s="1" t="s">
        <v>31</v>
      </c>
      <c r="G629" s="1" t="s">
        <v>63</v>
      </c>
      <c r="H629" s="1" t="s">
        <v>33</v>
      </c>
      <c r="I629" s="1" t="s">
        <v>34</v>
      </c>
      <c r="J629" s="1" t="s">
        <v>35</v>
      </c>
      <c r="K629" s="1" t="s">
        <v>36</v>
      </c>
      <c r="L629" s="1" t="s">
        <v>37</v>
      </c>
      <c r="M629" s="1" t="s">
        <v>4182</v>
      </c>
      <c r="N629" s="1" t="s">
        <v>4033</v>
      </c>
      <c r="O629" s="1" t="s">
        <v>4068</v>
      </c>
      <c r="P629" s="1" t="s">
        <v>4180</v>
      </c>
      <c r="Q629" s="1" t="s">
        <v>4119</v>
      </c>
      <c r="R629" s="1" t="s">
        <v>4217</v>
      </c>
      <c r="S629" s="1" t="s">
        <v>4177</v>
      </c>
      <c r="T629" s="1" t="s">
        <v>4178</v>
      </c>
      <c r="U629" s="1" t="s">
        <v>37</v>
      </c>
      <c r="V629" s="1" t="s">
        <v>37</v>
      </c>
      <c r="W629" s="1" t="s">
        <v>37</v>
      </c>
      <c r="X629" s="1" t="s">
        <v>3973</v>
      </c>
      <c r="Y629" s="1" t="s">
        <v>37</v>
      </c>
      <c r="Z629" s="1" t="s">
        <v>37</v>
      </c>
    </row>
    <row r="630" spans="1:26">
      <c r="A630" s="1" t="s">
        <v>1315</v>
      </c>
      <c r="B630" s="1" t="s">
        <v>1316</v>
      </c>
      <c r="C630" s="1" t="s">
        <v>308</v>
      </c>
      <c r="D630" s="1"/>
      <c r="E630" s="1" t="s">
        <v>1317</v>
      </c>
      <c r="F630" s="1" t="s">
        <v>31</v>
      </c>
      <c r="G630" s="1" t="s">
        <v>63</v>
      </c>
      <c r="H630" s="1" t="s">
        <v>33</v>
      </c>
      <c r="I630" s="1" t="s">
        <v>34</v>
      </c>
      <c r="J630" s="1" t="s">
        <v>35</v>
      </c>
      <c r="K630" s="1" t="s">
        <v>44</v>
      </c>
      <c r="L630" s="1" t="s">
        <v>37</v>
      </c>
      <c r="M630" s="1" t="s">
        <v>4056</v>
      </c>
      <c r="N630" s="1" t="s">
        <v>4040</v>
      </c>
      <c r="O630" s="1" t="s">
        <v>4068</v>
      </c>
      <c r="P630" s="1" t="s">
        <v>4042</v>
      </c>
      <c r="Q630" s="1" t="s">
        <v>4181</v>
      </c>
      <c r="R630" s="1" t="s">
        <v>4200</v>
      </c>
      <c r="S630" s="1" t="s">
        <v>4186</v>
      </c>
      <c r="T630" s="1" t="s">
        <v>37</v>
      </c>
      <c r="U630" s="1" t="s">
        <v>37</v>
      </c>
      <c r="V630" s="1" t="s">
        <v>37</v>
      </c>
      <c r="W630" s="1" t="s">
        <v>37</v>
      </c>
      <c r="X630" s="1" t="s">
        <v>37</v>
      </c>
      <c r="Y630" s="1" t="s">
        <v>37</v>
      </c>
      <c r="Z630" s="1" t="s">
        <v>37</v>
      </c>
    </row>
    <row r="631" spans="1:26">
      <c r="A631" s="1" t="s">
        <v>3590</v>
      </c>
      <c r="B631" s="1" t="s">
        <v>3588</v>
      </c>
      <c r="C631" s="1" t="s">
        <v>277</v>
      </c>
      <c r="D631" s="1"/>
      <c r="E631" s="1" t="s">
        <v>676</v>
      </c>
      <c r="F631" s="1" t="s">
        <v>31</v>
      </c>
      <c r="G631" s="1" t="s">
        <v>63</v>
      </c>
      <c r="H631" s="1" t="s">
        <v>33</v>
      </c>
      <c r="I631" s="1" t="s">
        <v>34</v>
      </c>
      <c r="J631" s="1" t="s">
        <v>35</v>
      </c>
      <c r="K631" s="1"/>
      <c r="L631" s="1" t="s">
        <v>37</v>
      </c>
      <c r="M631" s="1" t="s">
        <v>4150</v>
      </c>
      <c r="N631" s="1" t="s">
        <v>4122</v>
      </c>
      <c r="O631" s="1" t="s">
        <v>4506</v>
      </c>
      <c r="P631" s="1" t="s">
        <v>4042</v>
      </c>
      <c r="Q631" s="1" t="s">
        <v>4036</v>
      </c>
      <c r="R631" s="1" t="s">
        <v>4071</v>
      </c>
      <c r="S631" s="1" t="s">
        <v>4072</v>
      </c>
      <c r="T631" s="1" t="s">
        <v>37</v>
      </c>
      <c r="U631" s="1" t="s">
        <v>37</v>
      </c>
      <c r="V631" s="1" t="s">
        <v>37</v>
      </c>
      <c r="W631" s="1" t="s">
        <v>37</v>
      </c>
      <c r="X631" s="1" t="s">
        <v>37</v>
      </c>
      <c r="Y631" s="1" t="s">
        <v>37</v>
      </c>
      <c r="Z631" s="1" t="s">
        <v>37</v>
      </c>
    </row>
    <row r="632" spans="1:26">
      <c r="A632" s="1" t="s">
        <v>2886</v>
      </c>
      <c r="B632" s="1" t="s">
        <v>2887</v>
      </c>
      <c r="C632" s="1" t="s">
        <v>444</v>
      </c>
      <c r="D632" s="1" t="s">
        <v>2210</v>
      </c>
      <c r="E632" s="1" t="s">
        <v>1717</v>
      </c>
      <c r="F632" s="1" t="s">
        <v>42</v>
      </c>
      <c r="G632" s="1" t="s">
        <v>63</v>
      </c>
      <c r="H632" s="1" t="s">
        <v>40</v>
      </c>
      <c r="I632" s="1" t="s">
        <v>36</v>
      </c>
      <c r="J632" s="1" t="s">
        <v>56</v>
      </c>
      <c r="K632" s="1" t="s">
        <v>36</v>
      </c>
      <c r="L632" s="1" t="s">
        <v>37</v>
      </c>
      <c r="M632" s="1" t="s">
        <v>4283</v>
      </c>
      <c r="N632" s="1" t="s">
        <v>4067</v>
      </c>
      <c r="O632" s="1" t="s">
        <v>4147</v>
      </c>
      <c r="P632" s="1" t="s">
        <v>4237</v>
      </c>
      <c r="Q632" s="1" t="s">
        <v>4312</v>
      </c>
      <c r="R632" s="1" t="s">
        <v>4302</v>
      </c>
      <c r="S632" s="1" t="s">
        <v>4221</v>
      </c>
      <c r="T632" s="1" t="s">
        <v>37</v>
      </c>
      <c r="U632" s="1" t="s">
        <v>37</v>
      </c>
      <c r="V632" s="1" t="s">
        <v>3973</v>
      </c>
      <c r="W632" s="1" t="s">
        <v>37</v>
      </c>
      <c r="X632" s="1" t="s">
        <v>37</v>
      </c>
      <c r="Y632" s="1" t="s">
        <v>37</v>
      </c>
      <c r="Z632" s="1" t="s">
        <v>37</v>
      </c>
    </row>
    <row r="633" spans="1:26">
      <c r="A633" s="1" t="s">
        <v>3065</v>
      </c>
      <c r="B633" s="1" t="s">
        <v>3066</v>
      </c>
      <c r="C633" s="1" t="s">
        <v>3067</v>
      </c>
      <c r="D633" s="1" t="s">
        <v>3068</v>
      </c>
      <c r="E633" s="1" t="s">
        <v>3069</v>
      </c>
      <c r="F633" s="1" t="s">
        <v>42</v>
      </c>
      <c r="G633" s="1" t="s">
        <v>63</v>
      </c>
      <c r="H633" s="1" t="s">
        <v>40</v>
      </c>
      <c r="I633" s="1" t="s">
        <v>1600</v>
      </c>
      <c r="J633" s="1" t="s">
        <v>56</v>
      </c>
      <c r="K633" s="1" t="s">
        <v>1600</v>
      </c>
      <c r="L633" s="1" t="s">
        <v>37</v>
      </c>
      <c r="M633" s="1" t="s">
        <v>4032</v>
      </c>
      <c r="N633" s="1" t="s">
        <v>4280</v>
      </c>
      <c r="O633" s="1" t="s">
        <v>4246</v>
      </c>
      <c r="P633" s="1" t="s">
        <v>4135</v>
      </c>
      <c r="Q633" s="1" t="s">
        <v>4312</v>
      </c>
      <c r="R633" s="1" t="s">
        <v>4185</v>
      </c>
      <c r="S633" s="1" t="s">
        <v>4186</v>
      </c>
      <c r="T633" s="1" t="s">
        <v>37</v>
      </c>
      <c r="U633" s="1" t="s">
        <v>37</v>
      </c>
      <c r="V633" s="1" t="s">
        <v>37</v>
      </c>
      <c r="W633" s="1" t="s">
        <v>37</v>
      </c>
      <c r="X633" s="1" t="s">
        <v>37</v>
      </c>
      <c r="Y633" s="1" t="s">
        <v>37</v>
      </c>
      <c r="Z633" s="1" t="s">
        <v>37</v>
      </c>
    </row>
    <row r="634" spans="1:26">
      <c r="A634" s="1" t="s">
        <v>1003</v>
      </c>
      <c r="B634" s="1" t="s">
        <v>1004</v>
      </c>
      <c r="C634" s="1" t="s">
        <v>532</v>
      </c>
      <c r="D634" s="1" t="s">
        <v>654</v>
      </c>
      <c r="E634" s="1" t="s">
        <v>1005</v>
      </c>
      <c r="F634" s="1" t="s">
        <v>31</v>
      </c>
      <c r="G634" s="1" t="s">
        <v>63</v>
      </c>
      <c r="H634" s="1" t="s">
        <v>40</v>
      </c>
      <c r="I634" s="1" t="s">
        <v>34</v>
      </c>
      <c r="J634" s="1" t="s">
        <v>35</v>
      </c>
      <c r="K634" s="1" t="s">
        <v>44</v>
      </c>
      <c r="L634" s="1" t="s">
        <v>37</v>
      </c>
      <c r="M634" s="1" t="s">
        <v>4006</v>
      </c>
      <c r="N634" s="1" t="s">
        <v>4122</v>
      </c>
      <c r="O634" s="1" t="s">
        <v>4076</v>
      </c>
      <c r="P634" s="1" t="s">
        <v>4148</v>
      </c>
      <c r="Q634" s="1" t="s">
        <v>4070</v>
      </c>
      <c r="R634" s="1" t="s">
        <v>4217</v>
      </c>
      <c r="S634" s="1" t="s">
        <v>4177</v>
      </c>
      <c r="T634" s="1" t="s">
        <v>37</v>
      </c>
      <c r="U634" s="1" t="s">
        <v>37</v>
      </c>
      <c r="V634" s="1" t="s">
        <v>37</v>
      </c>
      <c r="W634" s="1" t="s">
        <v>37</v>
      </c>
      <c r="X634" s="1" t="s">
        <v>37</v>
      </c>
      <c r="Y634" s="1" t="s">
        <v>37</v>
      </c>
      <c r="Z634" s="1" t="s">
        <v>37</v>
      </c>
    </row>
    <row r="635" spans="1:26">
      <c r="A635" s="1" t="s">
        <v>2091</v>
      </c>
      <c r="B635" s="1" t="s">
        <v>2092</v>
      </c>
      <c r="C635" s="1" t="s">
        <v>2093</v>
      </c>
      <c r="D635" s="1" t="s">
        <v>2094</v>
      </c>
      <c r="E635" s="1" t="s">
        <v>792</v>
      </c>
      <c r="F635" s="1" t="s">
        <v>42</v>
      </c>
      <c r="G635" s="1" t="s">
        <v>63</v>
      </c>
      <c r="H635" s="1" t="s">
        <v>40</v>
      </c>
      <c r="I635" s="1" t="s">
        <v>36</v>
      </c>
      <c r="J635" s="1" t="s">
        <v>56</v>
      </c>
      <c r="K635" s="1" t="s">
        <v>36</v>
      </c>
      <c r="L635" s="1" t="s">
        <v>4190</v>
      </c>
      <c r="M635" s="1" t="s">
        <v>4196</v>
      </c>
      <c r="N635" s="1" t="s">
        <v>4191</v>
      </c>
      <c r="O635" s="1" t="s">
        <v>4506</v>
      </c>
      <c r="P635" s="1" t="s">
        <v>4446</v>
      </c>
      <c r="Q635" s="1" t="s">
        <v>4312</v>
      </c>
      <c r="R635" s="1" t="s">
        <v>4217</v>
      </c>
      <c r="S635" s="1" t="s">
        <v>4195</v>
      </c>
      <c r="T635" s="1" t="s">
        <v>37</v>
      </c>
      <c r="U635" s="1" t="s">
        <v>37</v>
      </c>
      <c r="V635" s="1" t="s">
        <v>37</v>
      </c>
      <c r="W635" s="1" t="s">
        <v>37</v>
      </c>
      <c r="X635" s="1" t="s">
        <v>37</v>
      </c>
      <c r="Y635" s="1" t="s">
        <v>37</v>
      </c>
      <c r="Z635" s="1" t="s">
        <v>37</v>
      </c>
    </row>
    <row r="636" spans="1:26">
      <c r="A636" s="1" t="s">
        <v>3149</v>
      </c>
      <c r="B636" s="1" t="s">
        <v>3150</v>
      </c>
      <c r="C636" s="1" t="s">
        <v>1343</v>
      </c>
      <c r="D636" s="1" t="s">
        <v>3151</v>
      </c>
      <c r="E636" s="1" t="s">
        <v>3152</v>
      </c>
      <c r="F636" s="1" t="s">
        <v>31</v>
      </c>
      <c r="G636" s="1" t="s">
        <v>63</v>
      </c>
      <c r="H636" s="1" t="s">
        <v>33</v>
      </c>
      <c r="I636" s="1" t="s">
        <v>34</v>
      </c>
      <c r="J636" s="1" t="s">
        <v>35</v>
      </c>
      <c r="K636" s="1" t="s">
        <v>36</v>
      </c>
      <c r="L636" s="1" t="s">
        <v>37</v>
      </c>
      <c r="M636" s="1" t="s">
        <v>4196</v>
      </c>
      <c r="N636" s="1" t="s">
        <v>4067</v>
      </c>
      <c r="O636" s="1" t="s">
        <v>4506</v>
      </c>
      <c r="P636" s="1" t="s">
        <v>4158</v>
      </c>
      <c r="Q636" s="1" t="s">
        <v>4313</v>
      </c>
      <c r="R636" s="1" t="s">
        <v>4199</v>
      </c>
      <c r="S636" s="1" t="s">
        <v>4186</v>
      </c>
      <c r="T636" s="1" t="s">
        <v>4152</v>
      </c>
      <c r="U636" s="1" t="s">
        <v>4073</v>
      </c>
      <c r="V636" s="1" t="s">
        <v>37</v>
      </c>
      <c r="W636" s="1" t="s">
        <v>37</v>
      </c>
      <c r="X636" s="1" t="s">
        <v>37</v>
      </c>
      <c r="Y636" s="1" t="s">
        <v>37</v>
      </c>
      <c r="Z636" s="1" t="s">
        <v>37</v>
      </c>
    </row>
    <row r="637" spans="1:26">
      <c r="A637" s="1" t="s">
        <v>553</v>
      </c>
      <c r="B637" s="1" t="s">
        <v>554</v>
      </c>
      <c r="C637" s="1" t="s">
        <v>555</v>
      </c>
      <c r="D637" s="1"/>
      <c r="E637" s="1" t="s">
        <v>556</v>
      </c>
      <c r="F637" s="1" t="s">
        <v>31</v>
      </c>
      <c r="G637" s="1" t="s">
        <v>63</v>
      </c>
      <c r="H637" s="1" t="s">
        <v>33</v>
      </c>
      <c r="I637" s="1" t="s">
        <v>34</v>
      </c>
      <c r="J637" s="1" t="s">
        <v>35</v>
      </c>
      <c r="K637" s="1" t="s">
        <v>44</v>
      </c>
      <c r="L637" s="1" t="s">
        <v>37</v>
      </c>
      <c r="M637" s="1" t="s">
        <v>4056</v>
      </c>
      <c r="N637" s="1" t="s">
        <v>4242</v>
      </c>
      <c r="O637" s="1" t="s">
        <v>4246</v>
      </c>
      <c r="P637" s="1" t="s">
        <v>4148</v>
      </c>
      <c r="Q637" s="1" t="s">
        <v>4119</v>
      </c>
      <c r="R637" s="1" t="s">
        <v>4185</v>
      </c>
      <c r="S637" s="1" t="s">
        <v>4117</v>
      </c>
      <c r="T637" s="1" t="s">
        <v>4149</v>
      </c>
      <c r="U637" s="1" t="s">
        <v>37</v>
      </c>
      <c r="V637" s="1" t="s">
        <v>37</v>
      </c>
      <c r="W637" s="1" t="s">
        <v>37</v>
      </c>
      <c r="X637" s="1" t="s">
        <v>37</v>
      </c>
      <c r="Y637" s="1" t="s">
        <v>37</v>
      </c>
      <c r="Z637" s="1" t="s">
        <v>37</v>
      </c>
    </row>
    <row r="638" spans="1:26">
      <c r="A638" s="1" t="s">
        <v>3841</v>
      </c>
      <c r="B638" s="1" t="s">
        <v>259</v>
      </c>
      <c r="C638" s="1" t="s">
        <v>2276</v>
      </c>
      <c r="D638" s="1" t="s">
        <v>3216</v>
      </c>
      <c r="E638" s="1" t="s">
        <v>1922</v>
      </c>
      <c r="F638" s="1" t="s">
        <v>42</v>
      </c>
      <c r="G638" s="1" t="s">
        <v>63</v>
      </c>
      <c r="H638" s="1" t="s">
        <v>40</v>
      </c>
      <c r="I638" s="1" t="s">
        <v>36</v>
      </c>
      <c r="J638" s="1" t="s">
        <v>56</v>
      </c>
      <c r="K638" s="1" t="s">
        <v>36</v>
      </c>
      <c r="L638" s="1" t="s">
        <v>37</v>
      </c>
      <c r="M638" s="1" t="s">
        <v>4309</v>
      </c>
      <c r="N638" s="1" t="s">
        <v>4086</v>
      </c>
      <c r="O638" s="1" t="s">
        <v>4041</v>
      </c>
      <c r="P638" s="1" t="s">
        <v>4148</v>
      </c>
      <c r="Q638" s="1" t="s">
        <v>4145</v>
      </c>
      <c r="R638" s="1" t="s">
        <v>4277</v>
      </c>
      <c r="S638" s="1" t="s">
        <v>4310</v>
      </c>
      <c r="T638" s="1" t="s">
        <v>37</v>
      </c>
      <c r="U638" s="1" t="s">
        <v>37</v>
      </c>
      <c r="V638" s="1" t="s">
        <v>37</v>
      </c>
      <c r="W638" s="1" t="s">
        <v>37</v>
      </c>
      <c r="X638" s="1" t="s">
        <v>37</v>
      </c>
      <c r="Y638" s="1" t="s">
        <v>37</v>
      </c>
      <c r="Z638" s="1" t="s">
        <v>37</v>
      </c>
    </row>
    <row r="639" spans="1:26">
      <c r="A639" s="1" t="s">
        <v>1077</v>
      </c>
      <c r="B639" s="1" t="s">
        <v>1078</v>
      </c>
      <c r="C639" s="1" t="s">
        <v>1079</v>
      </c>
      <c r="D639" s="1"/>
      <c r="E639" s="1" t="s">
        <v>1080</v>
      </c>
      <c r="F639" s="1" t="s">
        <v>42</v>
      </c>
      <c r="G639" s="1" t="s">
        <v>63</v>
      </c>
      <c r="H639" s="1" t="s">
        <v>33</v>
      </c>
      <c r="I639" s="1" t="s">
        <v>34</v>
      </c>
      <c r="J639" s="1" t="s">
        <v>35</v>
      </c>
      <c r="K639" s="1"/>
      <c r="L639" s="1" t="s">
        <v>37</v>
      </c>
      <c r="M639" s="1" t="s">
        <v>4182</v>
      </c>
      <c r="N639" s="1" t="s">
        <v>4280</v>
      </c>
      <c r="O639" s="1" t="s">
        <v>4147</v>
      </c>
      <c r="P639" s="1" t="s">
        <v>4042</v>
      </c>
      <c r="Q639" s="1" t="s">
        <v>4119</v>
      </c>
      <c r="R639" s="1" t="s">
        <v>4037</v>
      </c>
      <c r="S639" s="1" t="s">
        <v>4195</v>
      </c>
      <c r="T639" s="1" t="s">
        <v>4178</v>
      </c>
      <c r="U639" s="1" t="s">
        <v>37</v>
      </c>
      <c r="V639" s="1" t="s">
        <v>37</v>
      </c>
      <c r="W639" s="1" t="s">
        <v>37</v>
      </c>
      <c r="X639" s="1" t="s">
        <v>3973</v>
      </c>
      <c r="Y639" s="1" t="s">
        <v>37</v>
      </c>
      <c r="Z639" s="1" t="s">
        <v>37</v>
      </c>
    </row>
    <row r="640" spans="1:26">
      <c r="A640" s="1" t="s">
        <v>2246</v>
      </c>
      <c r="B640" s="1" t="s">
        <v>2221</v>
      </c>
      <c r="C640" s="1" t="s">
        <v>2247</v>
      </c>
      <c r="D640" s="1"/>
      <c r="E640" s="1" t="s">
        <v>2248</v>
      </c>
      <c r="F640" s="1" t="s">
        <v>31</v>
      </c>
      <c r="G640" s="1" t="s">
        <v>63</v>
      </c>
      <c r="H640" s="1" t="s">
        <v>33</v>
      </c>
      <c r="I640" s="1" t="s">
        <v>34</v>
      </c>
      <c r="J640" s="1" t="s">
        <v>35</v>
      </c>
      <c r="K640" s="1"/>
      <c r="L640" s="1" t="s">
        <v>37</v>
      </c>
      <c r="M640" s="1" t="s">
        <v>4074</v>
      </c>
      <c r="N640" s="1" t="s">
        <v>4253</v>
      </c>
      <c r="O640" s="1" t="s">
        <v>4034</v>
      </c>
      <c r="P640" s="1" t="s">
        <v>4237</v>
      </c>
      <c r="Q640" s="1" t="s">
        <v>4036</v>
      </c>
      <c r="R640" s="1" t="s">
        <v>4238</v>
      </c>
      <c r="S640" s="1" t="s">
        <v>4117</v>
      </c>
      <c r="T640" s="1" t="s">
        <v>37</v>
      </c>
      <c r="U640" s="1" t="s">
        <v>37</v>
      </c>
      <c r="V640" s="1" t="s">
        <v>37</v>
      </c>
      <c r="W640" s="1" t="s">
        <v>37</v>
      </c>
      <c r="X640" s="1" t="s">
        <v>37</v>
      </c>
      <c r="Y640" s="1" t="s">
        <v>37</v>
      </c>
      <c r="Z640" s="1" t="s">
        <v>37</v>
      </c>
    </row>
    <row r="641" spans="1:26">
      <c r="A641" s="1" t="s">
        <v>701</v>
      </c>
      <c r="B641" s="1" t="s">
        <v>702</v>
      </c>
      <c r="C641" s="1" t="s">
        <v>109</v>
      </c>
      <c r="D641" s="1" t="s">
        <v>269</v>
      </c>
      <c r="E641" s="1" t="s">
        <v>703</v>
      </c>
      <c r="F641" s="1" t="s">
        <v>42</v>
      </c>
      <c r="G641" s="1" t="s">
        <v>63</v>
      </c>
      <c r="H641" s="1" t="s">
        <v>40</v>
      </c>
      <c r="I641" s="1" t="s">
        <v>704</v>
      </c>
      <c r="J641" s="1" t="s">
        <v>56</v>
      </c>
      <c r="K641" s="1" t="s">
        <v>704</v>
      </c>
      <c r="L641" s="1" t="s">
        <v>37</v>
      </c>
      <c r="M641" s="1" t="s">
        <v>4196</v>
      </c>
      <c r="N641" s="1" t="s">
        <v>4067</v>
      </c>
      <c r="O641" s="1" t="s">
        <v>4183</v>
      </c>
      <c r="P641" s="1" t="s">
        <v>4114</v>
      </c>
      <c r="Q641" s="1" t="s">
        <v>4036</v>
      </c>
      <c r="R641" s="1" t="s">
        <v>4277</v>
      </c>
      <c r="S641" s="1" t="s">
        <v>4107</v>
      </c>
      <c r="T641" s="1" t="s">
        <v>37</v>
      </c>
      <c r="U641" s="1" t="s">
        <v>37</v>
      </c>
      <c r="V641" s="1" t="s">
        <v>37</v>
      </c>
      <c r="W641" s="1" t="s">
        <v>37</v>
      </c>
      <c r="X641" s="1" t="s">
        <v>37</v>
      </c>
      <c r="Y641" s="1" t="s">
        <v>3973</v>
      </c>
      <c r="Z641" s="1" t="s">
        <v>37</v>
      </c>
    </row>
    <row r="642" spans="1:26">
      <c r="A642" s="1" t="s">
        <v>1732</v>
      </c>
      <c r="B642" s="1" t="s">
        <v>1733</v>
      </c>
      <c r="C642" s="1" t="s">
        <v>1734</v>
      </c>
      <c r="D642" s="1" t="s">
        <v>138</v>
      </c>
      <c r="E642" s="1" t="s">
        <v>1735</v>
      </c>
      <c r="F642" s="1" t="s">
        <v>31</v>
      </c>
      <c r="G642" s="1" t="s">
        <v>50</v>
      </c>
      <c r="H642" s="1" t="s">
        <v>40</v>
      </c>
      <c r="I642" s="1" t="s">
        <v>36</v>
      </c>
      <c r="J642" s="1" t="s">
        <v>56</v>
      </c>
      <c r="K642" s="1" t="s">
        <v>36</v>
      </c>
      <c r="L642" s="1" t="s">
        <v>37</v>
      </c>
      <c r="M642" s="1" t="s">
        <v>4212</v>
      </c>
      <c r="N642" s="1" t="s">
        <v>4096</v>
      </c>
      <c r="O642" s="1" t="s">
        <v>4123</v>
      </c>
      <c r="P642" s="1" t="s">
        <v>4110</v>
      </c>
      <c r="Q642" s="1" t="s">
        <v>4218</v>
      </c>
      <c r="R642" s="1" t="s">
        <v>4315</v>
      </c>
      <c r="S642" s="1" t="s">
        <v>4038</v>
      </c>
      <c r="T642" s="1" t="s">
        <v>37</v>
      </c>
      <c r="U642" s="1" t="s">
        <v>37</v>
      </c>
      <c r="V642" s="1" t="s">
        <v>37</v>
      </c>
      <c r="W642" s="1" t="s">
        <v>37</v>
      </c>
      <c r="X642" s="1" t="s">
        <v>37</v>
      </c>
      <c r="Y642" s="1" t="s">
        <v>37</v>
      </c>
      <c r="Z642" s="1" t="s">
        <v>37</v>
      </c>
    </row>
    <row r="643" spans="1:26">
      <c r="A643" s="1" t="s">
        <v>58</v>
      </c>
      <c r="B643" s="1" t="s">
        <v>59</v>
      </c>
      <c r="C643" s="1" t="s">
        <v>60</v>
      </c>
      <c r="D643" s="1" t="s">
        <v>61</v>
      </c>
      <c r="E643" s="1" t="s">
        <v>62</v>
      </c>
      <c r="F643" s="1" t="s">
        <v>31</v>
      </c>
      <c r="G643" s="1" t="s">
        <v>63</v>
      </c>
      <c r="H643" s="1" t="s">
        <v>40</v>
      </c>
      <c r="I643" s="1" t="s">
        <v>36</v>
      </c>
      <c r="J643" s="1" t="s">
        <v>56</v>
      </c>
      <c r="K643" s="1" t="s">
        <v>36</v>
      </c>
      <c r="L643" s="1" t="s">
        <v>37</v>
      </c>
      <c r="M643" s="1" t="s">
        <v>4032</v>
      </c>
      <c r="N643" s="1" t="s">
        <v>4033</v>
      </c>
      <c r="O643" s="1" t="s">
        <v>4041</v>
      </c>
      <c r="P643" s="1" t="s">
        <v>4035</v>
      </c>
      <c r="Q643" s="1" t="s">
        <v>4115</v>
      </c>
      <c r="R643" s="1" t="s">
        <v>4199</v>
      </c>
      <c r="S643" s="1" t="s">
        <v>4038</v>
      </c>
      <c r="T643" s="1" t="s">
        <v>37</v>
      </c>
      <c r="U643" s="1" t="s">
        <v>37</v>
      </c>
      <c r="V643" s="1" t="s">
        <v>37</v>
      </c>
      <c r="W643" s="1" t="s">
        <v>37</v>
      </c>
      <c r="X643" s="1" t="s">
        <v>37</v>
      </c>
      <c r="Y643" s="1" t="s">
        <v>37</v>
      </c>
      <c r="Z643" s="1" t="s">
        <v>37</v>
      </c>
    </row>
    <row r="644" spans="1:26">
      <c r="A644" s="1" t="s">
        <v>1624</v>
      </c>
      <c r="B644" s="1" t="s">
        <v>1625</v>
      </c>
      <c r="C644" s="1" t="s">
        <v>1626</v>
      </c>
      <c r="D644" s="1" t="s">
        <v>333</v>
      </c>
      <c r="E644" s="1" t="s">
        <v>1627</v>
      </c>
      <c r="F644" s="1" t="s">
        <v>42</v>
      </c>
      <c r="G644" s="1" t="s">
        <v>63</v>
      </c>
      <c r="H644" s="1" t="s">
        <v>33</v>
      </c>
      <c r="I644" s="1" t="s">
        <v>34</v>
      </c>
      <c r="J644" s="1" t="s">
        <v>35</v>
      </c>
      <c r="K644" s="1" t="s">
        <v>44</v>
      </c>
      <c r="L644" s="1" t="s">
        <v>37</v>
      </c>
      <c r="M644" s="1" t="s">
        <v>4056</v>
      </c>
      <c r="N644" s="1" t="s">
        <v>4086</v>
      </c>
      <c r="O644" s="1" t="s">
        <v>4041</v>
      </c>
      <c r="P644" s="1" t="s">
        <v>4148</v>
      </c>
      <c r="Q644" s="1" t="s">
        <v>4312</v>
      </c>
      <c r="R644" s="1" t="s">
        <v>4217</v>
      </c>
      <c r="S644" s="1" t="s">
        <v>4310</v>
      </c>
      <c r="T644" s="1" t="s">
        <v>4152</v>
      </c>
      <c r="U644" s="1" t="s">
        <v>37</v>
      </c>
      <c r="V644" s="1" t="s">
        <v>37</v>
      </c>
      <c r="W644" s="1" t="s">
        <v>37</v>
      </c>
      <c r="X644" s="1" t="s">
        <v>37</v>
      </c>
      <c r="Y644" s="1" t="s">
        <v>37</v>
      </c>
      <c r="Z644" s="1" t="s">
        <v>37</v>
      </c>
    </row>
    <row r="645" spans="1:26">
      <c r="A645" s="1" t="s">
        <v>1418</v>
      </c>
      <c r="B645" s="1" t="s">
        <v>1419</v>
      </c>
      <c r="C645" s="1" t="s">
        <v>1420</v>
      </c>
      <c r="D645" s="1" t="s">
        <v>662</v>
      </c>
      <c r="E645" s="1" t="s">
        <v>1421</v>
      </c>
      <c r="F645" s="1" t="s">
        <v>42</v>
      </c>
      <c r="G645" s="1" t="s">
        <v>63</v>
      </c>
      <c r="H645" s="1" t="s">
        <v>40</v>
      </c>
      <c r="I645" s="1" t="s">
        <v>36</v>
      </c>
      <c r="J645" s="1" t="s">
        <v>56</v>
      </c>
      <c r="K645" s="1" t="s">
        <v>36</v>
      </c>
      <c r="L645" s="1" t="s">
        <v>37</v>
      </c>
      <c r="M645" s="1" t="s">
        <v>4032</v>
      </c>
      <c r="N645" s="1" t="s">
        <v>4122</v>
      </c>
      <c r="O645" s="1" t="s">
        <v>4506</v>
      </c>
      <c r="P645" s="1" t="s">
        <v>4114</v>
      </c>
      <c r="Q645" s="1" t="s">
        <v>4198</v>
      </c>
      <c r="R645" s="1" t="s">
        <v>4088</v>
      </c>
      <c r="S645" s="1" t="s">
        <v>4089</v>
      </c>
      <c r="T645" s="1" t="s">
        <v>37</v>
      </c>
      <c r="U645" s="1" t="s">
        <v>37</v>
      </c>
      <c r="V645" s="1" t="s">
        <v>37</v>
      </c>
      <c r="W645" s="1" t="s">
        <v>37</v>
      </c>
      <c r="X645" s="1" t="s">
        <v>37</v>
      </c>
      <c r="Y645" s="1" t="s">
        <v>37</v>
      </c>
      <c r="Z645" s="1" t="s">
        <v>37</v>
      </c>
    </row>
    <row r="646" spans="1:26">
      <c r="A646" s="1" t="s">
        <v>2770</v>
      </c>
      <c r="B646" s="1" t="s">
        <v>2767</v>
      </c>
      <c r="C646" s="1" t="s">
        <v>1244</v>
      </c>
      <c r="D646" s="1" t="s">
        <v>1357</v>
      </c>
      <c r="E646" s="1" t="s">
        <v>2769</v>
      </c>
      <c r="F646" s="1" t="s">
        <v>31</v>
      </c>
      <c r="G646" s="1" t="s">
        <v>63</v>
      </c>
      <c r="H646" s="1" t="s">
        <v>40</v>
      </c>
      <c r="I646" s="1" t="s">
        <v>515</v>
      </c>
      <c r="J646" s="1" t="s">
        <v>56</v>
      </c>
      <c r="K646" s="1" t="s">
        <v>44</v>
      </c>
      <c r="L646" s="1" t="s">
        <v>37</v>
      </c>
      <c r="M646" s="1" t="s">
        <v>4196</v>
      </c>
      <c r="N646" s="1" t="s">
        <v>4280</v>
      </c>
      <c r="O646" s="1" t="s">
        <v>4041</v>
      </c>
      <c r="P646" s="1" t="s">
        <v>4042</v>
      </c>
      <c r="Q646" s="1" t="s">
        <v>4119</v>
      </c>
      <c r="R646" s="1" t="s">
        <v>4238</v>
      </c>
      <c r="S646" s="1" t="s">
        <v>4072</v>
      </c>
      <c r="T646" s="1" t="s">
        <v>37</v>
      </c>
      <c r="U646" s="1" t="s">
        <v>37</v>
      </c>
      <c r="V646" s="1" t="s">
        <v>37</v>
      </c>
      <c r="W646" s="1" t="s">
        <v>37</v>
      </c>
      <c r="X646" s="1" t="s">
        <v>3973</v>
      </c>
      <c r="Y646" s="1" t="s">
        <v>37</v>
      </c>
      <c r="Z646" s="1" t="s">
        <v>37</v>
      </c>
    </row>
    <row r="647" spans="1:26">
      <c r="A647" s="1" t="s">
        <v>2766</v>
      </c>
      <c r="B647" s="1" t="s">
        <v>2767</v>
      </c>
      <c r="C647" s="1" t="s">
        <v>60</v>
      </c>
      <c r="D647" s="1" t="s">
        <v>2768</v>
      </c>
      <c r="E647" s="1" t="s">
        <v>2769</v>
      </c>
      <c r="F647" s="1" t="s">
        <v>31</v>
      </c>
      <c r="G647" s="1" t="s">
        <v>63</v>
      </c>
      <c r="H647" s="1" t="s">
        <v>40</v>
      </c>
      <c r="I647" s="1" t="s">
        <v>515</v>
      </c>
      <c r="J647" s="1" t="s">
        <v>56</v>
      </c>
      <c r="K647" s="1" t="s">
        <v>44</v>
      </c>
      <c r="L647" s="1" t="s">
        <v>37</v>
      </c>
      <c r="M647" s="1" t="s">
        <v>4226</v>
      </c>
      <c r="N647" s="1" t="s">
        <v>4067</v>
      </c>
      <c r="O647" s="1" t="s">
        <v>4246</v>
      </c>
      <c r="P647" s="1" t="s">
        <v>4048</v>
      </c>
      <c r="Q647" s="1" t="s">
        <v>4119</v>
      </c>
      <c r="R647" s="1" t="s">
        <v>4185</v>
      </c>
      <c r="S647" s="1" t="s">
        <v>4186</v>
      </c>
      <c r="T647" s="1" t="s">
        <v>37</v>
      </c>
      <c r="U647" s="1" t="s">
        <v>37</v>
      </c>
      <c r="V647" s="1" t="s">
        <v>37</v>
      </c>
      <c r="W647" s="1" t="s">
        <v>37</v>
      </c>
      <c r="X647" s="1" t="s">
        <v>37</v>
      </c>
      <c r="Y647" s="1" t="s">
        <v>37</v>
      </c>
      <c r="Z647" s="1" t="s">
        <v>37</v>
      </c>
    </row>
    <row r="648" spans="1:26">
      <c r="A648" s="1" t="s">
        <v>3533</v>
      </c>
      <c r="B648" s="1" t="s">
        <v>3530</v>
      </c>
      <c r="C648" s="1" t="s">
        <v>3534</v>
      </c>
      <c r="D648" s="1" t="s">
        <v>3535</v>
      </c>
      <c r="E648" s="1" t="s">
        <v>3340</v>
      </c>
      <c r="F648" s="1" t="s">
        <v>31</v>
      </c>
      <c r="G648" s="1" t="s">
        <v>63</v>
      </c>
      <c r="H648" s="1" t="s">
        <v>40</v>
      </c>
      <c r="I648" s="1" t="s">
        <v>34</v>
      </c>
      <c r="J648" s="1" t="s">
        <v>35</v>
      </c>
      <c r="K648" s="1" t="s">
        <v>44</v>
      </c>
      <c r="L648" s="1" t="s">
        <v>37</v>
      </c>
      <c r="M648" s="1" t="s">
        <v>4112</v>
      </c>
      <c r="N648" s="1" t="s">
        <v>4280</v>
      </c>
      <c r="O648" s="1" t="s">
        <v>4201</v>
      </c>
      <c r="P648" s="1" t="s">
        <v>4029</v>
      </c>
      <c r="Q648" s="1" t="s">
        <v>4070</v>
      </c>
      <c r="R648" s="1" t="s">
        <v>4037</v>
      </c>
      <c r="S648" s="1" t="s">
        <v>4117</v>
      </c>
      <c r="T648" s="1" t="s">
        <v>4178</v>
      </c>
      <c r="U648" s="1" t="s">
        <v>37</v>
      </c>
      <c r="V648" s="1" t="s">
        <v>37</v>
      </c>
      <c r="W648" s="1" t="s">
        <v>37</v>
      </c>
      <c r="X648" s="1" t="s">
        <v>37</v>
      </c>
      <c r="Y648" s="1" t="s">
        <v>37</v>
      </c>
      <c r="Z648" s="1" t="s">
        <v>37</v>
      </c>
    </row>
    <row r="649" spans="1:26">
      <c r="A649" s="1" t="s">
        <v>2849</v>
      </c>
      <c r="B649" s="1" t="s">
        <v>2850</v>
      </c>
      <c r="C649" s="1" t="s">
        <v>2851</v>
      </c>
      <c r="D649" s="1" t="s">
        <v>60</v>
      </c>
      <c r="E649" s="1" t="s">
        <v>2852</v>
      </c>
      <c r="F649" s="1" t="s">
        <v>31</v>
      </c>
      <c r="G649" s="1" t="s">
        <v>63</v>
      </c>
      <c r="H649" s="1" t="s">
        <v>33</v>
      </c>
      <c r="I649" s="1" t="s">
        <v>34</v>
      </c>
      <c r="J649" s="1" t="s">
        <v>35</v>
      </c>
      <c r="K649" s="1" t="s">
        <v>44</v>
      </c>
      <c r="L649" s="1" t="s">
        <v>37</v>
      </c>
      <c r="M649" s="1" t="s">
        <v>4226</v>
      </c>
      <c r="N649" s="1" t="s">
        <v>4282</v>
      </c>
      <c r="O649" s="1" t="s">
        <v>4034</v>
      </c>
      <c r="P649" s="1" t="s">
        <v>4042</v>
      </c>
      <c r="Q649" s="1" t="s">
        <v>4124</v>
      </c>
      <c r="R649" s="1" t="s">
        <v>4037</v>
      </c>
      <c r="S649" s="1" t="s">
        <v>4177</v>
      </c>
      <c r="T649" s="1" t="s">
        <v>37</v>
      </c>
      <c r="U649" s="1" t="s">
        <v>37</v>
      </c>
      <c r="V649" s="1" t="s">
        <v>37</v>
      </c>
      <c r="W649" s="1" t="s">
        <v>37</v>
      </c>
      <c r="X649" s="1" t="s">
        <v>37</v>
      </c>
      <c r="Y649" s="1" t="s">
        <v>37</v>
      </c>
      <c r="Z649" s="1" t="s">
        <v>37</v>
      </c>
    </row>
    <row r="650" spans="1:26">
      <c r="A650" s="1" t="s">
        <v>3780</v>
      </c>
      <c r="B650" s="1" t="s">
        <v>3779</v>
      </c>
      <c r="C650" s="1" t="s">
        <v>824</v>
      </c>
      <c r="D650" s="1"/>
      <c r="E650" s="1" t="s">
        <v>3781</v>
      </c>
      <c r="F650" s="1" t="s">
        <v>31</v>
      </c>
      <c r="G650" s="1" t="s">
        <v>63</v>
      </c>
      <c r="H650" s="1" t="s">
        <v>33</v>
      </c>
      <c r="I650" s="1" t="s">
        <v>34</v>
      </c>
      <c r="J650" s="1" t="s">
        <v>35</v>
      </c>
      <c r="K650" s="1" t="s">
        <v>44</v>
      </c>
      <c r="L650" s="1" t="s">
        <v>37</v>
      </c>
      <c r="M650" s="1" t="s">
        <v>4112</v>
      </c>
      <c r="N650" s="1" t="s">
        <v>4282</v>
      </c>
      <c r="O650" s="1" t="s">
        <v>4213</v>
      </c>
      <c r="P650" s="1" t="s">
        <v>4148</v>
      </c>
      <c r="Q650" s="1" t="s">
        <v>4070</v>
      </c>
      <c r="R650" s="1" t="s">
        <v>4277</v>
      </c>
      <c r="S650" s="1" t="s">
        <v>4310</v>
      </c>
      <c r="T650" s="1" t="s">
        <v>37</v>
      </c>
      <c r="U650" s="1" t="s">
        <v>37</v>
      </c>
      <c r="V650" s="1" t="s">
        <v>37</v>
      </c>
      <c r="W650" s="1" t="s">
        <v>37</v>
      </c>
      <c r="X650" s="1" t="s">
        <v>37</v>
      </c>
      <c r="Y650" s="1" t="s">
        <v>37</v>
      </c>
      <c r="Z650" s="1" t="s">
        <v>37</v>
      </c>
    </row>
    <row r="651" spans="1:26">
      <c r="A651" s="1" t="s">
        <v>1551</v>
      </c>
      <c r="B651" s="1" t="s">
        <v>1552</v>
      </c>
      <c r="C651" s="1" t="s">
        <v>1070</v>
      </c>
      <c r="D651" s="1" t="s">
        <v>1553</v>
      </c>
      <c r="E651" s="1" t="s">
        <v>1303</v>
      </c>
      <c r="F651" s="1" t="s">
        <v>31</v>
      </c>
      <c r="G651" s="1" t="s">
        <v>32</v>
      </c>
      <c r="H651" s="1" t="s">
        <v>40</v>
      </c>
      <c r="I651" s="1" t="s">
        <v>34</v>
      </c>
      <c r="J651" s="1" t="s">
        <v>35</v>
      </c>
      <c r="K651" s="1" t="s">
        <v>44</v>
      </c>
      <c r="L651" s="1" t="s">
        <v>37</v>
      </c>
      <c r="M651" s="1" t="s">
        <v>4074</v>
      </c>
      <c r="N651" s="1" t="s">
        <v>4209</v>
      </c>
      <c r="O651" s="1" t="s">
        <v>4081</v>
      </c>
      <c r="P651" s="1" t="s">
        <v>4162</v>
      </c>
      <c r="Q651" s="1" t="s">
        <v>4503</v>
      </c>
      <c r="R651" s="1" t="s">
        <v>4011</v>
      </c>
      <c r="S651" s="1" t="s">
        <v>4320</v>
      </c>
      <c r="T651" s="1" t="s">
        <v>37</v>
      </c>
      <c r="U651" s="1" t="s">
        <v>4073</v>
      </c>
      <c r="V651" s="1" t="s">
        <v>37</v>
      </c>
      <c r="W651" s="1" t="s">
        <v>37</v>
      </c>
      <c r="X651" s="1" t="s">
        <v>37</v>
      </c>
      <c r="Y651" s="1" t="s">
        <v>37</v>
      </c>
      <c r="Z651" s="1" t="s">
        <v>37</v>
      </c>
    </row>
    <row r="652" spans="1:26">
      <c r="A652" s="1" t="s">
        <v>2407</v>
      </c>
      <c r="B652" s="1" t="s">
        <v>2387</v>
      </c>
      <c r="C652" s="1" t="s">
        <v>2408</v>
      </c>
      <c r="D652" s="1" t="s">
        <v>1301</v>
      </c>
      <c r="E652" s="1" t="s">
        <v>216</v>
      </c>
      <c r="F652" s="1" t="s">
        <v>31</v>
      </c>
      <c r="G652" s="1" t="s">
        <v>63</v>
      </c>
      <c r="H652" s="1" t="s">
        <v>33</v>
      </c>
      <c r="I652" s="1" t="s">
        <v>34</v>
      </c>
      <c r="J652" s="1" t="s">
        <v>35</v>
      </c>
      <c r="K652" s="1" t="s">
        <v>44</v>
      </c>
      <c r="L652" s="1" t="s">
        <v>37</v>
      </c>
      <c r="M652" s="1" t="s">
        <v>4150</v>
      </c>
      <c r="N652" s="1" t="s">
        <v>4122</v>
      </c>
      <c r="O652" s="1" t="s">
        <v>4246</v>
      </c>
      <c r="P652" s="1" t="s">
        <v>4517</v>
      </c>
      <c r="Q652" s="1" t="s">
        <v>4036</v>
      </c>
      <c r="R652" s="1" t="s">
        <v>4044</v>
      </c>
      <c r="S652" s="1" t="s">
        <v>4117</v>
      </c>
      <c r="T652" s="1" t="s">
        <v>37</v>
      </c>
      <c r="U652" s="1" t="s">
        <v>37</v>
      </c>
      <c r="V652" s="1" t="s">
        <v>37</v>
      </c>
      <c r="W652" s="1" t="s">
        <v>37</v>
      </c>
      <c r="X652" s="1" t="s">
        <v>3973</v>
      </c>
      <c r="Y652" s="1" t="s">
        <v>37</v>
      </c>
      <c r="Z652" s="1" t="s">
        <v>37</v>
      </c>
    </row>
    <row r="653" spans="1:26">
      <c r="A653" s="1" t="s">
        <v>3059</v>
      </c>
      <c r="B653" s="1" t="s">
        <v>3056</v>
      </c>
      <c r="C653" s="1" t="s">
        <v>3060</v>
      </c>
      <c r="D653" s="1" t="s">
        <v>3061</v>
      </c>
      <c r="E653" s="1" t="s">
        <v>774</v>
      </c>
      <c r="F653" s="1" t="s">
        <v>42</v>
      </c>
      <c r="G653" s="1" t="s">
        <v>63</v>
      </c>
      <c r="H653" s="1" t="s">
        <v>33</v>
      </c>
      <c r="I653" s="1" t="s">
        <v>150</v>
      </c>
      <c r="J653" s="1" t="s">
        <v>56</v>
      </c>
      <c r="K653" s="1" t="s">
        <v>150</v>
      </c>
      <c r="L653" s="1" t="s">
        <v>37</v>
      </c>
      <c r="M653" s="1" t="s">
        <v>4309</v>
      </c>
      <c r="N653" s="1" t="s">
        <v>4229</v>
      </c>
      <c r="O653" s="1" t="s">
        <v>4227</v>
      </c>
      <c r="P653" s="1" t="s">
        <v>4197</v>
      </c>
      <c r="Q653" s="1" t="s">
        <v>4115</v>
      </c>
      <c r="R653" s="1" t="s">
        <v>4277</v>
      </c>
      <c r="S653" s="1" t="s">
        <v>4221</v>
      </c>
      <c r="T653" s="1" t="s">
        <v>37</v>
      </c>
      <c r="U653" s="1" t="s">
        <v>37</v>
      </c>
      <c r="V653" s="1" t="s">
        <v>37</v>
      </c>
      <c r="W653" s="1" t="s">
        <v>37</v>
      </c>
      <c r="X653" s="1" t="s">
        <v>3973</v>
      </c>
      <c r="Y653" s="1" t="s">
        <v>37</v>
      </c>
      <c r="Z653" s="1" t="s">
        <v>37</v>
      </c>
    </row>
    <row r="654" spans="1:26">
      <c r="A654" s="1" t="s">
        <v>361</v>
      </c>
      <c r="B654" s="1" t="s">
        <v>362</v>
      </c>
      <c r="C654" s="1" t="s">
        <v>225</v>
      </c>
      <c r="D654" s="1" t="s">
        <v>363</v>
      </c>
      <c r="E654" s="1" t="s">
        <v>364</v>
      </c>
      <c r="F654" s="1" t="s">
        <v>31</v>
      </c>
      <c r="G654" s="1" t="s">
        <v>63</v>
      </c>
      <c r="H654" s="1" t="s">
        <v>40</v>
      </c>
      <c r="I654" s="1" t="s">
        <v>36</v>
      </c>
      <c r="J654" s="1" t="s">
        <v>56</v>
      </c>
      <c r="K654" s="1" t="s">
        <v>36</v>
      </c>
      <c r="L654" s="1" t="s">
        <v>37</v>
      </c>
      <c r="M654" s="1" t="s">
        <v>4236</v>
      </c>
      <c r="N654" s="1" t="s">
        <v>4067</v>
      </c>
      <c r="O654" s="1" t="s">
        <v>4041</v>
      </c>
      <c r="P654" s="1" t="s">
        <v>4237</v>
      </c>
      <c r="Q654" s="1" t="s">
        <v>4503</v>
      </c>
      <c r="R654" s="1" t="s">
        <v>4199</v>
      </c>
      <c r="S654" s="1" t="s">
        <v>4038</v>
      </c>
      <c r="T654" s="1" t="s">
        <v>4178</v>
      </c>
      <c r="U654" s="1" t="s">
        <v>37</v>
      </c>
      <c r="V654" s="1" t="s">
        <v>37</v>
      </c>
      <c r="W654" s="1" t="s">
        <v>37</v>
      </c>
      <c r="X654" s="1" t="s">
        <v>37</v>
      </c>
      <c r="Y654" s="1" t="s">
        <v>37</v>
      </c>
      <c r="Z654" s="1" t="s">
        <v>37</v>
      </c>
    </row>
    <row r="655" spans="1:26">
      <c r="A655" s="1" t="s">
        <v>3395</v>
      </c>
      <c r="B655" s="1" t="s">
        <v>3385</v>
      </c>
      <c r="C655" s="1" t="s">
        <v>1595</v>
      </c>
      <c r="D655" s="1" t="s">
        <v>2210</v>
      </c>
      <c r="E655" s="1" t="s">
        <v>1048</v>
      </c>
      <c r="F655" s="1" t="s">
        <v>42</v>
      </c>
      <c r="G655" s="1" t="s">
        <v>63</v>
      </c>
      <c r="H655" s="1" t="s">
        <v>33</v>
      </c>
      <c r="I655" s="1" t="s">
        <v>34</v>
      </c>
      <c r="J655" s="1" t="s">
        <v>35</v>
      </c>
      <c r="K655" s="1" t="s">
        <v>44</v>
      </c>
      <c r="L655" s="1" t="s">
        <v>37</v>
      </c>
      <c r="M655" s="1" t="s">
        <v>4309</v>
      </c>
      <c r="N655" s="1" t="s">
        <v>4229</v>
      </c>
      <c r="O655" s="1" t="s">
        <v>4183</v>
      </c>
      <c r="P655" s="1" t="s">
        <v>4087</v>
      </c>
      <c r="Q655" s="1" t="s">
        <v>4124</v>
      </c>
      <c r="R655" s="1" t="s">
        <v>4217</v>
      </c>
      <c r="S655" s="1" t="s">
        <v>4045</v>
      </c>
      <c r="T655" s="1" t="s">
        <v>4149</v>
      </c>
      <c r="U655" s="1" t="s">
        <v>37</v>
      </c>
      <c r="V655" s="1" t="s">
        <v>37</v>
      </c>
      <c r="W655" s="1" t="s">
        <v>37</v>
      </c>
      <c r="X655" s="1" t="s">
        <v>37</v>
      </c>
      <c r="Y655" s="1" t="s">
        <v>3973</v>
      </c>
      <c r="Z655" s="1" t="s">
        <v>37</v>
      </c>
    </row>
    <row r="656" spans="1:26">
      <c r="A656" s="1" t="s">
        <v>2746</v>
      </c>
      <c r="B656" s="1" t="s">
        <v>2747</v>
      </c>
      <c r="C656" s="1" t="s">
        <v>2748</v>
      </c>
      <c r="D656" s="1" t="s">
        <v>2749</v>
      </c>
      <c r="E656" s="1" t="s">
        <v>1542</v>
      </c>
      <c r="F656" s="1" t="s">
        <v>42</v>
      </c>
      <c r="G656" s="1" t="s">
        <v>63</v>
      </c>
      <c r="H656" s="1" t="s">
        <v>55</v>
      </c>
      <c r="I656" s="1" t="s">
        <v>150</v>
      </c>
      <c r="J656" s="1" t="s">
        <v>56</v>
      </c>
      <c r="K656" s="1" t="s">
        <v>150</v>
      </c>
      <c r="L656" s="1" t="s">
        <v>37</v>
      </c>
      <c r="M656" s="1" t="s">
        <v>4039</v>
      </c>
      <c r="N656" s="1" t="s">
        <v>4230</v>
      </c>
      <c r="O656" s="1" t="s">
        <v>4103</v>
      </c>
      <c r="P656" s="1" t="s">
        <v>4114</v>
      </c>
      <c r="Q656" s="1" t="s">
        <v>4198</v>
      </c>
      <c r="R656" s="1" t="s">
        <v>4037</v>
      </c>
      <c r="S656" s="1" t="s">
        <v>4117</v>
      </c>
      <c r="T656" s="1" t="s">
        <v>37</v>
      </c>
      <c r="U656" s="1" t="s">
        <v>4073</v>
      </c>
      <c r="V656" s="1" t="s">
        <v>37</v>
      </c>
      <c r="W656" s="1" t="s">
        <v>37</v>
      </c>
      <c r="X656" s="1" t="s">
        <v>37</v>
      </c>
      <c r="Y656" s="1" t="s">
        <v>3973</v>
      </c>
      <c r="Z656" s="1" t="s">
        <v>37</v>
      </c>
    </row>
    <row r="657" spans="1:26">
      <c r="A657" s="1" t="s">
        <v>2639</v>
      </c>
      <c r="B657" s="1" t="s">
        <v>2630</v>
      </c>
      <c r="C657" s="1" t="s">
        <v>782</v>
      </c>
      <c r="D657" s="1" t="s">
        <v>238</v>
      </c>
      <c r="E657" s="1" t="s">
        <v>2640</v>
      </c>
      <c r="F657" s="1" t="s">
        <v>31</v>
      </c>
      <c r="G657" s="1" t="s">
        <v>63</v>
      </c>
      <c r="H657" s="1" t="s">
        <v>33</v>
      </c>
      <c r="I657" s="1" t="s">
        <v>34</v>
      </c>
      <c r="J657" s="1" t="s">
        <v>35</v>
      </c>
      <c r="K657" s="1" t="s">
        <v>44</v>
      </c>
      <c r="L657" s="1" t="s">
        <v>37</v>
      </c>
      <c r="M657" s="1" t="s">
        <v>4150</v>
      </c>
      <c r="N657" s="1" t="s">
        <v>4122</v>
      </c>
      <c r="O657" s="1" t="s">
        <v>4201</v>
      </c>
      <c r="P657" s="1" t="s">
        <v>4517</v>
      </c>
      <c r="Q657" s="1" t="s">
        <v>4163</v>
      </c>
      <c r="R657" s="1" t="s">
        <v>4217</v>
      </c>
      <c r="S657" s="1" t="s">
        <v>4038</v>
      </c>
      <c r="T657" s="1" t="s">
        <v>37</v>
      </c>
      <c r="U657" s="1" t="s">
        <v>37</v>
      </c>
      <c r="V657" s="1" t="s">
        <v>37</v>
      </c>
      <c r="W657" s="1" t="s">
        <v>37</v>
      </c>
      <c r="X657" s="1" t="s">
        <v>37</v>
      </c>
      <c r="Y657" s="1" t="s">
        <v>37</v>
      </c>
      <c r="Z657" s="1" t="s">
        <v>37</v>
      </c>
    </row>
    <row r="658" spans="1:26">
      <c r="A658" s="1" t="s">
        <v>1543</v>
      </c>
      <c r="B658" s="1" t="s">
        <v>1544</v>
      </c>
      <c r="C658" s="1" t="s">
        <v>645</v>
      </c>
      <c r="D658" s="1"/>
      <c r="E658" s="1" t="s">
        <v>261</v>
      </c>
      <c r="F658" s="1" t="s">
        <v>42</v>
      </c>
      <c r="G658" s="1" t="s">
        <v>63</v>
      </c>
      <c r="H658" s="1" t="s">
        <v>33</v>
      </c>
      <c r="I658" s="1" t="s">
        <v>34</v>
      </c>
      <c r="J658" s="1" t="s">
        <v>35</v>
      </c>
      <c r="K658" s="1" t="s">
        <v>44</v>
      </c>
      <c r="L658" s="1" t="s">
        <v>37</v>
      </c>
      <c r="M658" s="1" t="s">
        <v>4283</v>
      </c>
      <c r="N658" s="1" t="s">
        <v>4242</v>
      </c>
      <c r="O658" s="1" t="s">
        <v>4034</v>
      </c>
      <c r="P658" s="1" t="s">
        <v>4042</v>
      </c>
      <c r="Q658" s="1" t="s">
        <v>4124</v>
      </c>
      <c r="R658" s="1" t="s">
        <v>4185</v>
      </c>
      <c r="S658" s="1" t="s">
        <v>4221</v>
      </c>
      <c r="T658" s="1" t="s">
        <v>37</v>
      </c>
      <c r="U658" s="1" t="s">
        <v>37</v>
      </c>
      <c r="V658" s="1" t="s">
        <v>3973</v>
      </c>
      <c r="W658" s="1" t="s">
        <v>37</v>
      </c>
      <c r="X658" s="1" t="s">
        <v>37</v>
      </c>
      <c r="Y658" s="1" t="s">
        <v>37</v>
      </c>
      <c r="Z658" s="1" t="s">
        <v>37</v>
      </c>
    </row>
    <row r="659" spans="1:26">
      <c r="A659" s="1" t="s">
        <v>2647</v>
      </c>
      <c r="B659" s="1" t="s">
        <v>2648</v>
      </c>
      <c r="C659" s="1" t="s">
        <v>1536</v>
      </c>
      <c r="D659" s="1"/>
      <c r="E659" s="1" t="s">
        <v>1433</v>
      </c>
      <c r="F659" s="1" t="s">
        <v>42</v>
      </c>
      <c r="G659" s="1" t="s">
        <v>63</v>
      </c>
      <c r="H659" s="1" t="s">
        <v>33</v>
      </c>
      <c r="I659" s="1" t="s">
        <v>34</v>
      </c>
      <c r="J659" s="1" t="s">
        <v>35</v>
      </c>
      <c r="K659" s="1" t="s">
        <v>44</v>
      </c>
      <c r="L659" s="1" t="s">
        <v>37</v>
      </c>
      <c r="M659" s="1" t="s">
        <v>4112</v>
      </c>
      <c r="N659" s="1" t="s">
        <v>4122</v>
      </c>
      <c r="O659" s="1" t="s">
        <v>4518</v>
      </c>
      <c r="P659" s="1" t="s">
        <v>4114</v>
      </c>
      <c r="Q659" s="1" t="s">
        <v>4145</v>
      </c>
      <c r="R659" s="1" t="s">
        <v>4030</v>
      </c>
      <c r="S659" s="1" t="s">
        <v>4107</v>
      </c>
      <c r="T659" s="1" t="s">
        <v>37</v>
      </c>
      <c r="U659" s="1" t="s">
        <v>37</v>
      </c>
      <c r="V659" s="1" t="s">
        <v>37</v>
      </c>
      <c r="W659" s="1" t="s">
        <v>37</v>
      </c>
      <c r="X659" s="1" t="s">
        <v>3973</v>
      </c>
      <c r="Y659" s="1" t="s">
        <v>37</v>
      </c>
      <c r="Z659" s="1" t="s">
        <v>37</v>
      </c>
    </row>
    <row r="660" spans="1:26">
      <c r="A660" s="1" t="s">
        <v>1848</v>
      </c>
      <c r="B660" s="1" t="s">
        <v>1849</v>
      </c>
      <c r="C660" s="1" t="s">
        <v>1850</v>
      </c>
      <c r="D660" s="1" t="s">
        <v>279</v>
      </c>
      <c r="E660" s="1" t="s">
        <v>1507</v>
      </c>
      <c r="F660" s="1" t="s">
        <v>42</v>
      </c>
      <c r="G660" s="1" t="s">
        <v>32</v>
      </c>
      <c r="H660" s="1" t="s">
        <v>33</v>
      </c>
      <c r="I660" s="1" t="s">
        <v>34</v>
      </c>
      <c r="J660" s="1" t="s">
        <v>35</v>
      </c>
      <c r="K660" s="1" t="s">
        <v>36</v>
      </c>
      <c r="L660" s="1" t="s">
        <v>37</v>
      </c>
      <c r="M660" s="1" t="s">
        <v>4182</v>
      </c>
      <c r="N660" s="1" t="s">
        <v>4096</v>
      </c>
      <c r="O660" s="1" t="s">
        <v>4081</v>
      </c>
      <c r="P660" s="1" t="s">
        <v>4077</v>
      </c>
      <c r="Q660" s="1" t="s">
        <v>4082</v>
      </c>
      <c r="R660" s="1" t="s">
        <v>4083</v>
      </c>
      <c r="S660" s="1" t="s">
        <v>4012</v>
      </c>
      <c r="T660" s="1" t="s">
        <v>37</v>
      </c>
      <c r="U660" s="1" t="s">
        <v>37</v>
      </c>
      <c r="V660" s="1" t="s">
        <v>37</v>
      </c>
      <c r="W660" s="1" t="s">
        <v>37</v>
      </c>
      <c r="X660" s="1" t="s">
        <v>37</v>
      </c>
      <c r="Y660" s="1" t="s">
        <v>37</v>
      </c>
      <c r="Z660" s="1" t="s">
        <v>37</v>
      </c>
    </row>
    <row r="661" spans="1:26">
      <c r="A661" s="1" t="s">
        <v>3454</v>
      </c>
      <c r="B661" s="1" t="s">
        <v>3455</v>
      </c>
      <c r="C661" s="1" t="s">
        <v>3456</v>
      </c>
      <c r="D661" s="1"/>
      <c r="E661" s="1" t="s">
        <v>862</v>
      </c>
      <c r="F661" s="1" t="s">
        <v>42</v>
      </c>
      <c r="G661" s="1" t="s">
        <v>63</v>
      </c>
      <c r="H661" s="1" t="s">
        <v>33</v>
      </c>
      <c r="I661" s="1" t="s">
        <v>57</v>
      </c>
      <c r="J661" s="1" t="s">
        <v>56</v>
      </c>
      <c r="K661" s="1" t="s">
        <v>57</v>
      </c>
      <c r="L661" s="1" t="s">
        <v>37</v>
      </c>
      <c r="M661" s="1" t="s">
        <v>4283</v>
      </c>
      <c r="N661" s="1" t="s">
        <v>4229</v>
      </c>
      <c r="O661" s="1" t="s">
        <v>4034</v>
      </c>
      <c r="P661" s="1" t="s">
        <v>4148</v>
      </c>
      <c r="Q661" s="1" t="s">
        <v>4145</v>
      </c>
      <c r="R661" s="1" t="s">
        <v>4277</v>
      </c>
      <c r="S661" s="1" t="s">
        <v>4310</v>
      </c>
      <c r="T661" s="1" t="s">
        <v>37</v>
      </c>
      <c r="U661" s="1" t="s">
        <v>37</v>
      </c>
      <c r="V661" s="1" t="s">
        <v>3973</v>
      </c>
      <c r="W661" s="1" t="s">
        <v>37</v>
      </c>
      <c r="X661" s="1" t="s">
        <v>37</v>
      </c>
      <c r="Y661" s="1" t="s">
        <v>37</v>
      </c>
      <c r="Z661" s="1" t="s">
        <v>37</v>
      </c>
    </row>
    <row r="662" spans="1:26">
      <c r="A662" s="1" t="s">
        <v>1618</v>
      </c>
      <c r="B662" s="1" t="s">
        <v>1619</v>
      </c>
      <c r="C662" s="1" t="s">
        <v>1620</v>
      </c>
      <c r="D662" s="1"/>
      <c r="E662" s="1" t="s">
        <v>1134</v>
      </c>
      <c r="F662" s="1" t="s">
        <v>42</v>
      </c>
      <c r="G662" s="1" t="s">
        <v>63</v>
      </c>
      <c r="H662" s="1" t="s">
        <v>33</v>
      </c>
      <c r="I662" s="1" t="s">
        <v>34</v>
      </c>
      <c r="J662" s="1" t="s">
        <v>35</v>
      </c>
      <c r="K662" s="1" t="s">
        <v>44</v>
      </c>
      <c r="L662" s="1" t="s">
        <v>37</v>
      </c>
      <c r="M662" s="1" t="s">
        <v>4056</v>
      </c>
      <c r="N662" s="1" t="s">
        <v>4086</v>
      </c>
      <c r="O662" s="1" t="s">
        <v>4034</v>
      </c>
      <c r="P662" s="1" t="s">
        <v>4148</v>
      </c>
      <c r="Q662" s="1" t="s">
        <v>4036</v>
      </c>
      <c r="R662" s="1" t="s">
        <v>4217</v>
      </c>
      <c r="S662" s="1" t="s">
        <v>4310</v>
      </c>
      <c r="T662" s="1" t="s">
        <v>4146</v>
      </c>
      <c r="U662" s="1" t="s">
        <v>37</v>
      </c>
      <c r="V662" s="1" t="s">
        <v>37</v>
      </c>
      <c r="W662" s="1" t="s">
        <v>37</v>
      </c>
      <c r="X662" s="1" t="s">
        <v>37</v>
      </c>
      <c r="Y662" s="1" t="s">
        <v>37</v>
      </c>
      <c r="Z662" s="1" t="s">
        <v>37</v>
      </c>
    </row>
    <row r="663" spans="1:26">
      <c r="A663" s="1" t="s">
        <v>1518</v>
      </c>
      <c r="B663" s="1" t="s">
        <v>1488</v>
      </c>
      <c r="C663" s="1" t="s">
        <v>134</v>
      </c>
      <c r="D663" s="1" t="s">
        <v>334</v>
      </c>
      <c r="E663" s="1" t="s">
        <v>1519</v>
      </c>
      <c r="F663" s="1" t="s">
        <v>42</v>
      </c>
      <c r="G663" s="1" t="s">
        <v>63</v>
      </c>
      <c r="H663" s="1" t="s">
        <v>33</v>
      </c>
      <c r="I663" s="1" t="s">
        <v>34</v>
      </c>
      <c r="J663" s="1" t="s">
        <v>35</v>
      </c>
      <c r="K663" s="1"/>
      <c r="L663" s="1" t="s">
        <v>37</v>
      </c>
      <c r="M663" s="1" t="s">
        <v>4226</v>
      </c>
      <c r="N663" s="1" t="s">
        <v>4122</v>
      </c>
      <c r="O663" s="1" t="s">
        <v>4034</v>
      </c>
      <c r="P663" s="1" t="s">
        <v>4158</v>
      </c>
      <c r="Q663" s="1" t="s">
        <v>4198</v>
      </c>
      <c r="R663" s="1" t="s">
        <v>4018</v>
      </c>
      <c r="S663" s="1" t="s">
        <v>4117</v>
      </c>
      <c r="T663" s="1" t="s">
        <v>37</v>
      </c>
      <c r="U663" s="1" t="s">
        <v>37</v>
      </c>
      <c r="V663" s="1" t="s">
        <v>37</v>
      </c>
      <c r="W663" s="1" t="s">
        <v>37</v>
      </c>
      <c r="X663" s="1" t="s">
        <v>37</v>
      </c>
      <c r="Y663" s="1" t="s">
        <v>37</v>
      </c>
      <c r="Z663" s="1" t="s">
        <v>37</v>
      </c>
    </row>
    <row r="664" spans="1:26">
      <c r="A664" s="1" t="s">
        <v>1506</v>
      </c>
      <c r="B664" s="1" t="s">
        <v>1488</v>
      </c>
      <c r="C664" s="1" t="s">
        <v>1008</v>
      </c>
      <c r="D664" s="1"/>
      <c r="E664" s="1" t="s">
        <v>1507</v>
      </c>
      <c r="F664" s="1" t="s">
        <v>31</v>
      </c>
      <c r="G664" s="1" t="s">
        <v>63</v>
      </c>
      <c r="H664" s="1" t="s">
        <v>33</v>
      </c>
      <c r="I664" s="1" t="s">
        <v>34</v>
      </c>
      <c r="J664" s="1" t="s">
        <v>35</v>
      </c>
      <c r="K664" s="1" t="s">
        <v>44</v>
      </c>
      <c r="L664" s="1" t="s">
        <v>37</v>
      </c>
      <c r="M664" s="1" t="s">
        <v>4143</v>
      </c>
      <c r="N664" s="1" t="s">
        <v>4122</v>
      </c>
      <c r="O664" s="1" t="s">
        <v>4506</v>
      </c>
      <c r="P664" s="1" t="s">
        <v>4158</v>
      </c>
      <c r="Q664" s="1" t="s">
        <v>4119</v>
      </c>
      <c r="R664" s="1" t="s">
        <v>4217</v>
      </c>
      <c r="S664" s="1" t="s">
        <v>4177</v>
      </c>
      <c r="T664" s="1" t="s">
        <v>4178</v>
      </c>
      <c r="U664" s="1" t="s">
        <v>37</v>
      </c>
      <c r="V664" s="1" t="s">
        <v>37</v>
      </c>
      <c r="W664" s="1" t="s">
        <v>37</v>
      </c>
      <c r="X664" s="1" t="s">
        <v>3973</v>
      </c>
      <c r="Y664" s="1" t="s">
        <v>37</v>
      </c>
      <c r="Z664" s="1" t="s">
        <v>37</v>
      </c>
    </row>
    <row r="665" spans="1:26">
      <c r="A665" s="1" t="s">
        <v>1049</v>
      </c>
      <c r="B665" s="1" t="s">
        <v>1050</v>
      </c>
      <c r="C665" s="1" t="s">
        <v>1051</v>
      </c>
      <c r="D665" s="1" t="s">
        <v>1052</v>
      </c>
      <c r="E665" s="1" t="s">
        <v>1053</v>
      </c>
      <c r="F665" s="1" t="s">
        <v>31</v>
      </c>
      <c r="G665" s="1" t="s">
        <v>63</v>
      </c>
      <c r="H665" s="1" t="s">
        <v>40</v>
      </c>
      <c r="I665" s="1" t="s">
        <v>704</v>
      </c>
      <c r="J665" s="1" t="s">
        <v>56</v>
      </c>
      <c r="K665" s="1" t="s">
        <v>36</v>
      </c>
      <c r="L665" s="1" t="s">
        <v>37</v>
      </c>
      <c r="M665" s="1" t="s">
        <v>4150</v>
      </c>
      <c r="N665" s="1" t="s">
        <v>4122</v>
      </c>
      <c r="O665" s="1" t="s">
        <v>4076</v>
      </c>
      <c r="P665" s="1" t="s">
        <v>4517</v>
      </c>
      <c r="Q665" s="1" t="s">
        <v>4036</v>
      </c>
      <c r="R665" s="1" t="s">
        <v>4217</v>
      </c>
      <c r="S665" s="1" t="s">
        <v>4038</v>
      </c>
      <c r="T665" s="1" t="s">
        <v>37</v>
      </c>
      <c r="U665" s="1" t="s">
        <v>37</v>
      </c>
      <c r="V665" s="1" t="s">
        <v>37</v>
      </c>
      <c r="W665" s="1" t="s">
        <v>37</v>
      </c>
      <c r="X665" s="1" t="s">
        <v>37</v>
      </c>
      <c r="Y665" s="1" t="s">
        <v>37</v>
      </c>
      <c r="Z665" s="1" t="s">
        <v>37</v>
      </c>
    </row>
    <row r="666" spans="1:26">
      <c r="A666" s="1" t="s">
        <v>3009</v>
      </c>
      <c r="B666" s="1" t="s">
        <v>3007</v>
      </c>
      <c r="C666" s="1" t="s">
        <v>247</v>
      </c>
      <c r="D666" s="1" t="s">
        <v>3010</v>
      </c>
      <c r="E666" s="1" t="s">
        <v>3011</v>
      </c>
      <c r="F666" s="1" t="s">
        <v>31</v>
      </c>
      <c r="G666" s="1" t="s">
        <v>63</v>
      </c>
      <c r="H666" s="1" t="s">
        <v>40</v>
      </c>
      <c r="I666" s="1" t="s">
        <v>34</v>
      </c>
      <c r="J666" s="1" t="s">
        <v>35</v>
      </c>
      <c r="K666" s="1" t="s">
        <v>44</v>
      </c>
      <c r="L666" s="1" t="s">
        <v>37</v>
      </c>
      <c r="M666" s="1" t="s">
        <v>4220</v>
      </c>
      <c r="N666" s="1" t="s">
        <v>4033</v>
      </c>
      <c r="O666" s="1" t="s">
        <v>4034</v>
      </c>
      <c r="P666" s="1" t="s">
        <v>4042</v>
      </c>
      <c r="Q666" s="1" t="s">
        <v>4115</v>
      </c>
      <c r="R666" s="1" t="s">
        <v>4330</v>
      </c>
      <c r="S666" s="1" t="s">
        <v>4177</v>
      </c>
      <c r="T666" s="1" t="s">
        <v>37</v>
      </c>
      <c r="U666" s="1" t="s">
        <v>37</v>
      </c>
      <c r="V666" s="1" t="s">
        <v>37</v>
      </c>
      <c r="W666" s="1" t="s">
        <v>37</v>
      </c>
      <c r="X666" s="1" t="s">
        <v>37</v>
      </c>
      <c r="Y666" s="1" t="s">
        <v>37</v>
      </c>
      <c r="Z666" s="1" t="s">
        <v>37</v>
      </c>
    </row>
    <row r="667" spans="1:26">
      <c r="A667" s="1" t="s">
        <v>2877</v>
      </c>
      <c r="B667" s="1" t="s">
        <v>2878</v>
      </c>
      <c r="C667" s="1" t="s">
        <v>2879</v>
      </c>
      <c r="D667" s="1"/>
      <c r="E667" s="1" t="s">
        <v>135</v>
      </c>
      <c r="F667" s="1" t="s">
        <v>42</v>
      </c>
      <c r="G667" s="1" t="s">
        <v>63</v>
      </c>
      <c r="H667" s="1" t="s">
        <v>55</v>
      </c>
      <c r="I667" s="1" t="s">
        <v>34</v>
      </c>
      <c r="J667" s="1" t="s">
        <v>35</v>
      </c>
      <c r="K667" s="1" t="s">
        <v>44</v>
      </c>
      <c r="L667" s="1" t="s">
        <v>37</v>
      </c>
      <c r="M667" s="1" t="s">
        <v>4226</v>
      </c>
      <c r="N667" s="1" t="s">
        <v>4067</v>
      </c>
      <c r="O667" s="1" t="s">
        <v>4113</v>
      </c>
      <c r="P667" s="1" t="s">
        <v>4158</v>
      </c>
      <c r="Q667" s="1" t="s">
        <v>4115</v>
      </c>
      <c r="R667" s="1" t="s">
        <v>4071</v>
      </c>
      <c r="S667" s="1" t="s">
        <v>4126</v>
      </c>
      <c r="T667" s="1" t="s">
        <v>4149</v>
      </c>
      <c r="U667" s="1" t="s">
        <v>37</v>
      </c>
      <c r="V667" s="1" t="s">
        <v>37</v>
      </c>
      <c r="W667" s="1" t="s">
        <v>3973</v>
      </c>
      <c r="X667" s="1" t="s">
        <v>37</v>
      </c>
      <c r="Y667" s="1" t="s">
        <v>37</v>
      </c>
      <c r="Z667" s="1" t="s">
        <v>37</v>
      </c>
    </row>
    <row r="668" spans="1:26">
      <c r="A668" s="1" t="s">
        <v>557</v>
      </c>
      <c r="B668" s="1" t="s">
        <v>558</v>
      </c>
      <c r="C668" s="1" t="s">
        <v>559</v>
      </c>
      <c r="D668" s="1" t="s">
        <v>560</v>
      </c>
      <c r="E668" s="1" t="s">
        <v>561</v>
      </c>
      <c r="F668" s="1" t="s">
        <v>42</v>
      </c>
      <c r="G668" s="1" t="s">
        <v>63</v>
      </c>
      <c r="H668" s="1" t="s">
        <v>33</v>
      </c>
      <c r="I668" s="1" t="s">
        <v>34</v>
      </c>
      <c r="J668" s="1" t="s">
        <v>35</v>
      </c>
      <c r="K668" s="1" t="s">
        <v>44</v>
      </c>
      <c r="L668" s="1" t="s">
        <v>37</v>
      </c>
      <c r="M668" s="1" t="s">
        <v>4283</v>
      </c>
      <c r="N668" s="1" t="s">
        <v>4229</v>
      </c>
      <c r="O668" s="1" t="s">
        <v>4068</v>
      </c>
      <c r="P668" s="1" t="s">
        <v>4148</v>
      </c>
      <c r="Q668" s="1" t="s">
        <v>4124</v>
      </c>
      <c r="R668" s="1" t="s">
        <v>4199</v>
      </c>
      <c r="S668" s="1" t="s">
        <v>4117</v>
      </c>
      <c r="T668" s="1" t="s">
        <v>37</v>
      </c>
      <c r="U668" s="1" t="s">
        <v>37</v>
      </c>
      <c r="V668" s="1" t="s">
        <v>3973</v>
      </c>
      <c r="W668" s="1" t="s">
        <v>37</v>
      </c>
      <c r="X668" s="1" t="s">
        <v>37</v>
      </c>
      <c r="Y668" s="1" t="s">
        <v>37</v>
      </c>
      <c r="Z668" s="1" t="s">
        <v>37</v>
      </c>
    </row>
    <row r="669" spans="1:26">
      <c r="A669" s="1" t="s">
        <v>1789</v>
      </c>
      <c r="B669" s="1" t="s">
        <v>1790</v>
      </c>
      <c r="C669" s="1" t="s">
        <v>1693</v>
      </c>
      <c r="D669" s="1" t="s">
        <v>1791</v>
      </c>
      <c r="E669" s="1" t="s">
        <v>806</v>
      </c>
      <c r="F669" s="1" t="s">
        <v>31</v>
      </c>
      <c r="G669" s="1" t="s">
        <v>63</v>
      </c>
      <c r="H669" s="1" t="s">
        <v>40</v>
      </c>
      <c r="I669" s="1" t="s">
        <v>36</v>
      </c>
      <c r="J669" s="1" t="s">
        <v>56</v>
      </c>
      <c r="K669" s="1" t="s">
        <v>36</v>
      </c>
      <c r="L669" s="1" t="s">
        <v>37</v>
      </c>
      <c r="M669" s="1" t="s">
        <v>4032</v>
      </c>
      <c r="N669" s="1" t="s">
        <v>4007</v>
      </c>
      <c r="O669" s="1" t="s">
        <v>4041</v>
      </c>
      <c r="P669" s="1" t="s">
        <v>4237</v>
      </c>
      <c r="Q669" s="1" t="s">
        <v>4070</v>
      </c>
      <c r="R669" s="1" t="s">
        <v>4277</v>
      </c>
      <c r="S669" s="1" t="s">
        <v>4221</v>
      </c>
      <c r="T669" s="1" t="s">
        <v>37</v>
      </c>
      <c r="U669" s="1" t="s">
        <v>37</v>
      </c>
      <c r="V669" s="1" t="s">
        <v>37</v>
      </c>
      <c r="W669" s="1" t="s">
        <v>37</v>
      </c>
      <c r="X669" s="1" t="s">
        <v>37</v>
      </c>
      <c r="Y669" s="1" t="s">
        <v>37</v>
      </c>
      <c r="Z669" s="1" t="s">
        <v>37</v>
      </c>
    </row>
    <row r="670" spans="1:26">
      <c r="A670" s="1" t="s">
        <v>1406</v>
      </c>
      <c r="B670" s="1" t="s">
        <v>1407</v>
      </c>
      <c r="C670" s="1" t="s">
        <v>1408</v>
      </c>
      <c r="D670" s="1"/>
      <c r="E670" s="1" t="s">
        <v>1409</v>
      </c>
      <c r="F670" s="1" t="s">
        <v>42</v>
      </c>
      <c r="G670" s="1" t="s">
        <v>63</v>
      </c>
      <c r="H670" s="1" t="s">
        <v>33</v>
      </c>
      <c r="I670" s="1" t="s">
        <v>34</v>
      </c>
      <c r="J670" s="1" t="s">
        <v>35</v>
      </c>
      <c r="K670" s="1"/>
      <c r="L670" s="1" t="s">
        <v>37</v>
      </c>
      <c r="M670" s="1" t="s">
        <v>4182</v>
      </c>
      <c r="N670" s="1" t="s">
        <v>4253</v>
      </c>
      <c r="O670" s="1" t="s">
        <v>4147</v>
      </c>
      <c r="P670" s="1" t="s">
        <v>4114</v>
      </c>
      <c r="Q670" s="1" t="s">
        <v>4145</v>
      </c>
      <c r="R670" s="1" t="s">
        <v>4200</v>
      </c>
      <c r="S670" s="1" t="s">
        <v>4045</v>
      </c>
      <c r="T670" s="1" t="s">
        <v>37</v>
      </c>
      <c r="U670" s="1" t="s">
        <v>37</v>
      </c>
      <c r="V670" s="1" t="s">
        <v>37</v>
      </c>
      <c r="W670" s="1" t="s">
        <v>37</v>
      </c>
      <c r="X670" s="1" t="s">
        <v>3973</v>
      </c>
      <c r="Y670" s="1" t="s">
        <v>37</v>
      </c>
      <c r="Z670" s="1" t="s">
        <v>37</v>
      </c>
    </row>
    <row r="671" spans="1:26">
      <c r="A671" s="1" t="s">
        <v>1975</v>
      </c>
      <c r="B671" s="1" t="s">
        <v>1976</v>
      </c>
      <c r="C671" s="1" t="s">
        <v>83</v>
      </c>
      <c r="D671" s="1" t="s">
        <v>1977</v>
      </c>
      <c r="E671" s="1" t="s">
        <v>1978</v>
      </c>
      <c r="F671" s="1" t="s">
        <v>31</v>
      </c>
      <c r="G671" s="1" t="s">
        <v>63</v>
      </c>
      <c r="H671" s="1" t="s">
        <v>33</v>
      </c>
      <c r="I671" s="1" t="s">
        <v>34</v>
      </c>
      <c r="J671" s="1" t="s">
        <v>35</v>
      </c>
      <c r="K671" s="1" t="s">
        <v>44</v>
      </c>
      <c r="L671" s="1" t="s">
        <v>37</v>
      </c>
      <c r="M671" s="1" t="s">
        <v>4032</v>
      </c>
      <c r="N671" s="1" t="s">
        <v>4040</v>
      </c>
      <c r="O671" s="1" t="s">
        <v>4123</v>
      </c>
      <c r="P671" s="1" t="s">
        <v>4135</v>
      </c>
      <c r="Q671" s="1" t="s">
        <v>4115</v>
      </c>
      <c r="R671" s="1" t="s">
        <v>4030</v>
      </c>
      <c r="S671" s="1" t="s">
        <v>4186</v>
      </c>
      <c r="T671" s="1" t="s">
        <v>4149</v>
      </c>
      <c r="U671" s="1" t="s">
        <v>37</v>
      </c>
      <c r="V671" s="1" t="s">
        <v>37</v>
      </c>
      <c r="W671" s="1" t="s">
        <v>37</v>
      </c>
      <c r="X671" s="1" t="s">
        <v>3973</v>
      </c>
      <c r="Y671" s="1" t="s">
        <v>37</v>
      </c>
      <c r="Z671" s="1" t="s">
        <v>37</v>
      </c>
    </row>
    <row r="672" spans="1:26">
      <c r="A672" s="1" t="s">
        <v>673</v>
      </c>
      <c r="B672" s="1" t="s">
        <v>674</v>
      </c>
      <c r="C672" s="1" t="s">
        <v>287</v>
      </c>
      <c r="D672" s="1" t="s">
        <v>675</v>
      </c>
      <c r="E672" s="1" t="s">
        <v>676</v>
      </c>
      <c r="F672" s="1" t="s">
        <v>31</v>
      </c>
      <c r="G672" s="1" t="s">
        <v>63</v>
      </c>
      <c r="H672" s="1" t="s">
        <v>40</v>
      </c>
      <c r="I672" s="1" t="s">
        <v>36</v>
      </c>
      <c r="J672" s="1" t="s">
        <v>56</v>
      </c>
      <c r="K672" s="1" t="s">
        <v>36</v>
      </c>
      <c r="L672" s="1" t="s">
        <v>37</v>
      </c>
      <c r="M672" s="1" t="s">
        <v>4032</v>
      </c>
      <c r="N672" s="1" t="s">
        <v>4280</v>
      </c>
      <c r="O672" s="1" t="s">
        <v>4041</v>
      </c>
      <c r="P672" s="1" t="s">
        <v>4029</v>
      </c>
      <c r="Q672" s="1" t="s">
        <v>4115</v>
      </c>
      <c r="R672" s="1" t="s">
        <v>4106</v>
      </c>
      <c r="S672" s="1" t="s">
        <v>4126</v>
      </c>
      <c r="T672" s="1" t="s">
        <v>37</v>
      </c>
      <c r="U672" s="1" t="s">
        <v>37</v>
      </c>
      <c r="V672" s="1" t="s">
        <v>37</v>
      </c>
      <c r="W672" s="1" t="s">
        <v>37</v>
      </c>
      <c r="X672" s="1" t="s">
        <v>37</v>
      </c>
      <c r="Y672" s="1" t="s">
        <v>37</v>
      </c>
      <c r="Z672" s="1" t="s">
        <v>37</v>
      </c>
    </row>
    <row r="673" spans="1:26">
      <c r="A673" s="1" t="s">
        <v>220</v>
      </c>
      <c r="B673" s="1" t="s">
        <v>221</v>
      </c>
      <c r="C673" s="1" t="s">
        <v>222</v>
      </c>
      <c r="D673" s="1"/>
      <c r="E673" s="1" t="s">
        <v>223</v>
      </c>
      <c r="F673" s="1" t="s">
        <v>42</v>
      </c>
      <c r="G673" s="1" t="s">
        <v>63</v>
      </c>
      <c r="H673" s="1" t="s">
        <v>33</v>
      </c>
      <c r="I673" s="1" t="s">
        <v>34</v>
      </c>
      <c r="J673" s="1" t="s">
        <v>35</v>
      </c>
      <c r="K673" s="1" t="s">
        <v>44</v>
      </c>
      <c r="L673" s="1" t="s">
        <v>37</v>
      </c>
      <c r="M673" s="1" t="s">
        <v>4182</v>
      </c>
      <c r="N673" s="1" t="s">
        <v>4067</v>
      </c>
      <c r="O673" s="1" t="s">
        <v>4183</v>
      </c>
      <c r="P673" s="1" t="s">
        <v>4207</v>
      </c>
      <c r="Q673" s="1" t="s">
        <v>4119</v>
      </c>
      <c r="R673" s="1" t="s">
        <v>4185</v>
      </c>
      <c r="S673" s="1" t="s">
        <v>4177</v>
      </c>
      <c r="T673" s="1" t="s">
        <v>37</v>
      </c>
      <c r="U673" s="1" t="s">
        <v>37</v>
      </c>
      <c r="V673" s="1" t="s">
        <v>37</v>
      </c>
      <c r="W673" s="1" t="s">
        <v>37</v>
      </c>
      <c r="X673" s="1" t="s">
        <v>37</v>
      </c>
      <c r="Y673" s="1" t="s">
        <v>37</v>
      </c>
      <c r="Z673" s="1" t="s">
        <v>37</v>
      </c>
    </row>
    <row r="674" spans="1:26">
      <c r="A674" s="1" t="s">
        <v>3138</v>
      </c>
      <c r="B674" s="1" t="s">
        <v>3139</v>
      </c>
      <c r="C674" s="1" t="s">
        <v>445</v>
      </c>
      <c r="D674" s="1" t="s">
        <v>3140</v>
      </c>
      <c r="E674" s="1" t="s">
        <v>3141</v>
      </c>
      <c r="F674" s="1" t="s">
        <v>42</v>
      </c>
      <c r="G674" s="1" t="s">
        <v>63</v>
      </c>
      <c r="H674" s="1" t="s">
        <v>40</v>
      </c>
      <c r="I674" s="1" t="s">
        <v>36</v>
      </c>
      <c r="J674" s="1" t="s">
        <v>56</v>
      </c>
      <c r="K674" s="1" t="s">
        <v>36</v>
      </c>
      <c r="L674" s="1" t="s">
        <v>37</v>
      </c>
      <c r="M674" s="1" t="s">
        <v>4032</v>
      </c>
      <c r="N674" s="1" t="s">
        <v>4086</v>
      </c>
      <c r="O674" s="1" t="s">
        <v>4183</v>
      </c>
      <c r="P674" s="1" t="s">
        <v>4135</v>
      </c>
      <c r="Q674" s="1" t="s">
        <v>4312</v>
      </c>
      <c r="R674" s="1" t="s">
        <v>4185</v>
      </c>
      <c r="S674" s="1" t="s">
        <v>4186</v>
      </c>
      <c r="T674" s="1" t="s">
        <v>37</v>
      </c>
      <c r="U674" s="1" t="s">
        <v>37</v>
      </c>
      <c r="V674" s="1" t="s">
        <v>37</v>
      </c>
      <c r="W674" s="1" t="s">
        <v>37</v>
      </c>
      <c r="X674" s="1" t="s">
        <v>37</v>
      </c>
      <c r="Y674" s="1" t="s">
        <v>37</v>
      </c>
      <c r="Z674" s="1" t="s">
        <v>37</v>
      </c>
    </row>
    <row r="675" spans="1:26">
      <c r="A675" s="1" t="s">
        <v>1844</v>
      </c>
      <c r="B675" s="1" t="s">
        <v>1845</v>
      </c>
      <c r="C675" s="1" t="s">
        <v>308</v>
      </c>
      <c r="D675" s="1" t="s">
        <v>1846</v>
      </c>
      <c r="E675" s="1" t="s">
        <v>1847</v>
      </c>
      <c r="F675" s="1" t="s">
        <v>31</v>
      </c>
      <c r="G675" s="1" t="s">
        <v>63</v>
      </c>
      <c r="H675" s="1" t="s">
        <v>40</v>
      </c>
      <c r="I675" s="1" t="s">
        <v>34</v>
      </c>
      <c r="J675" s="1" t="s">
        <v>35</v>
      </c>
      <c r="K675" s="1" t="s">
        <v>44</v>
      </c>
      <c r="L675" s="1" t="s">
        <v>37</v>
      </c>
      <c r="M675" s="1" t="s">
        <v>4032</v>
      </c>
      <c r="N675" s="1" t="s">
        <v>4242</v>
      </c>
      <c r="O675" s="1" t="s">
        <v>4034</v>
      </c>
      <c r="P675" s="1" t="s">
        <v>4148</v>
      </c>
      <c r="Q675" s="1" t="s">
        <v>4115</v>
      </c>
      <c r="R675" s="1" t="s">
        <v>4277</v>
      </c>
      <c r="S675" s="1" t="s">
        <v>4107</v>
      </c>
      <c r="T675" s="1" t="s">
        <v>37</v>
      </c>
      <c r="U675" s="1" t="s">
        <v>37</v>
      </c>
      <c r="V675" s="1" t="s">
        <v>37</v>
      </c>
      <c r="W675" s="1" t="s">
        <v>37</v>
      </c>
      <c r="X675" s="1" t="s">
        <v>37</v>
      </c>
      <c r="Y675" s="1" t="s">
        <v>37</v>
      </c>
      <c r="Z675" s="1" t="s">
        <v>37</v>
      </c>
    </row>
    <row r="676" spans="1:26">
      <c r="A676" s="1" t="s">
        <v>1482</v>
      </c>
      <c r="B676" s="1" t="s">
        <v>1480</v>
      </c>
      <c r="C676" s="1" t="s">
        <v>1483</v>
      </c>
      <c r="D676" s="1"/>
      <c r="E676" s="1" t="s">
        <v>1296</v>
      </c>
      <c r="F676" s="1" t="s">
        <v>31</v>
      </c>
      <c r="G676" s="1" t="s">
        <v>63</v>
      </c>
      <c r="H676" s="1" t="s">
        <v>33</v>
      </c>
      <c r="I676" s="1" t="s">
        <v>34</v>
      </c>
      <c r="J676" s="1" t="s">
        <v>35</v>
      </c>
      <c r="K676" s="1" t="s">
        <v>44</v>
      </c>
      <c r="L676" s="1" t="s">
        <v>37</v>
      </c>
      <c r="M676" s="1" t="s">
        <v>4283</v>
      </c>
      <c r="N676" s="1" t="s">
        <v>4122</v>
      </c>
      <c r="O676" s="1" t="s">
        <v>4506</v>
      </c>
      <c r="P676" s="1" t="s">
        <v>4158</v>
      </c>
      <c r="Q676" s="1" t="s">
        <v>4070</v>
      </c>
      <c r="R676" s="1" t="s">
        <v>4071</v>
      </c>
      <c r="S676" s="1" t="s">
        <v>4117</v>
      </c>
      <c r="T676" s="1" t="s">
        <v>37</v>
      </c>
      <c r="U676" s="1" t="s">
        <v>37</v>
      </c>
      <c r="V676" s="1" t="s">
        <v>3973</v>
      </c>
      <c r="W676" s="1" t="s">
        <v>37</v>
      </c>
      <c r="X676" s="1" t="s">
        <v>37</v>
      </c>
      <c r="Y676" s="1" t="s">
        <v>37</v>
      </c>
      <c r="Z676" s="1" t="s">
        <v>37</v>
      </c>
    </row>
    <row r="677" spans="1:26">
      <c r="A677" s="1" t="s">
        <v>1431</v>
      </c>
      <c r="B677" s="1" t="s">
        <v>1432</v>
      </c>
      <c r="C677" s="1" t="s">
        <v>138</v>
      </c>
      <c r="D677" s="1" t="s">
        <v>71</v>
      </c>
      <c r="E677" s="1" t="s">
        <v>1433</v>
      </c>
      <c r="F677" s="1" t="s">
        <v>31</v>
      </c>
      <c r="G677" s="1" t="s">
        <v>63</v>
      </c>
      <c r="H677" s="1" t="s">
        <v>40</v>
      </c>
      <c r="I677" s="1" t="s">
        <v>36</v>
      </c>
      <c r="J677" s="1" t="s">
        <v>56</v>
      </c>
      <c r="K677" s="1" t="s">
        <v>36</v>
      </c>
      <c r="L677" s="1" t="s">
        <v>37</v>
      </c>
      <c r="M677" s="1" t="s">
        <v>4143</v>
      </c>
      <c r="N677" s="1" t="s">
        <v>4067</v>
      </c>
      <c r="O677" s="1" t="s">
        <v>4183</v>
      </c>
      <c r="P677" s="1" t="s">
        <v>4237</v>
      </c>
      <c r="Q677" s="1" t="s">
        <v>4070</v>
      </c>
      <c r="R677" s="1" t="s">
        <v>4125</v>
      </c>
      <c r="S677" s="1" t="s">
        <v>4038</v>
      </c>
      <c r="T677" s="1" t="s">
        <v>4178</v>
      </c>
      <c r="U677" s="1" t="s">
        <v>37</v>
      </c>
      <c r="V677" s="1" t="s">
        <v>37</v>
      </c>
      <c r="W677" s="1" t="s">
        <v>37</v>
      </c>
      <c r="X677" s="1" t="s">
        <v>37</v>
      </c>
      <c r="Y677" s="1" t="s">
        <v>37</v>
      </c>
      <c r="Z677" s="1" t="s">
        <v>37</v>
      </c>
    </row>
    <row r="678" spans="1:26">
      <c r="A678" s="1" t="s">
        <v>64</v>
      </c>
      <c r="B678" s="1" t="s">
        <v>65</v>
      </c>
      <c r="C678" s="1" t="s">
        <v>66</v>
      </c>
      <c r="D678" s="1" t="s">
        <v>67</v>
      </c>
      <c r="E678" s="1" t="s">
        <v>68</v>
      </c>
      <c r="F678" s="1" t="s">
        <v>31</v>
      </c>
      <c r="G678" s="1" t="s">
        <v>63</v>
      </c>
      <c r="H678" s="1" t="s">
        <v>40</v>
      </c>
      <c r="I678" s="1" t="s">
        <v>34</v>
      </c>
      <c r="J678" s="1" t="s">
        <v>35</v>
      </c>
      <c r="K678" s="1" t="s">
        <v>36</v>
      </c>
      <c r="L678" s="1" t="s">
        <v>37</v>
      </c>
      <c r="M678" s="1" t="s">
        <v>4039</v>
      </c>
      <c r="N678" s="1" t="s">
        <v>4040</v>
      </c>
      <c r="O678" s="1" t="s">
        <v>4041</v>
      </c>
      <c r="P678" s="1" t="s">
        <v>4042</v>
      </c>
      <c r="Q678" s="1" t="s">
        <v>4043</v>
      </c>
      <c r="R678" s="1" t="s">
        <v>4238</v>
      </c>
      <c r="S678" s="1" t="s">
        <v>4045</v>
      </c>
      <c r="T678" s="1" t="s">
        <v>37</v>
      </c>
      <c r="U678" s="1" t="s">
        <v>37</v>
      </c>
      <c r="V678" s="1" t="s">
        <v>37</v>
      </c>
      <c r="W678" s="1" t="s">
        <v>37</v>
      </c>
      <c r="X678" s="1" t="s">
        <v>37</v>
      </c>
      <c r="Y678" s="1" t="s">
        <v>37</v>
      </c>
      <c r="Z678" s="1" t="s">
        <v>37</v>
      </c>
    </row>
    <row r="679" spans="1:26">
      <c r="A679" s="1" t="s">
        <v>2065</v>
      </c>
      <c r="B679" s="1" t="s">
        <v>2066</v>
      </c>
      <c r="C679" s="1" t="s">
        <v>2067</v>
      </c>
      <c r="D679" s="1" t="s">
        <v>2068</v>
      </c>
      <c r="E679" s="1" t="s">
        <v>2069</v>
      </c>
      <c r="F679" s="1" t="s">
        <v>42</v>
      </c>
      <c r="G679" s="1" t="s">
        <v>63</v>
      </c>
      <c r="H679" s="1" t="s">
        <v>40</v>
      </c>
      <c r="I679" s="1" t="s">
        <v>36</v>
      </c>
      <c r="J679" s="1" t="s">
        <v>56</v>
      </c>
      <c r="K679" s="1" t="s">
        <v>36</v>
      </c>
      <c r="L679" s="1" t="s">
        <v>37</v>
      </c>
      <c r="M679" s="1" t="s">
        <v>4032</v>
      </c>
      <c r="N679" s="1" t="s">
        <v>4086</v>
      </c>
      <c r="O679" s="1" t="s">
        <v>4183</v>
      </c>
      <c r="P679" s="1" t="s">
        <v>4135</v>
      </c>
      <c r="Q679" s="1" t="s">
        <v>4312</v>
      </c>
      <c r="R679" s="1" t="s">
        <v>4185</v>
      </c>
      <c r="S679" s="1" t="s">
        <v>4186</v>
      </c>
      <c r="T679" s="1" t="s">
        <v>37</v>
      </c>
      <c r="U679" s="1" t="s">
        <v>37</v>
      </c>
      <c r="V679" s="1" t="s">
        <v>37</v>
      </c>
      <c r="W679" s="1" t="s">
        <v>37</v>
      </c>
      <c r="X679" s="1" t="s">
        <v>37</v>
      </c>
      <c r="Y679" s="1" t="s">
        <v>37</v>
      </c>
      <c r="Z679" s="1" t="s">
        <v>37</v>
      </c>
    </row>
    <row r="680" spans="1:26">
      <c r="A680" s="1" t="s">
        <v>1125</v>
      </c>
      <c r="B680" s="1" t="s">
        <v>1122</v>
      </c>
      <c r="C680" s="1" t="s">
        <v>689</v>
      </c>
      <c r="D680" s="1" t="s">
        <v>60</v>
      </c>
      <c r="E680" s="1" t="s">
        <v>1126</v>
      </c>
      <c r="F680" s="1" t="s">
        <v>31</v>
      </c>
      <c r="G680" s="1" t="s">
        <v>63</v>
      </c>
      <c r="H680" s="1" t="s">
        <v>40</v>
      </c>
      <c r="I680" s="1" t="s">
        <v>34</v>
      </c>
      <c r="J680" s="1" t="s">
        <v>35</v>
      </c>
      <c r="K680" s="1" t="s">
        <v>36</v>
      </c>
      <c r="L680" s="1" t="s">
        <v>37</v>
      </c>
      <c r="M680" s="1" t="s">
        <v>4150</v>
      </c>
      <c r="N680" s="1" t="s">
        <v>4122</v>
      </c>
      <c r="O680" s="1" t="s">
        <v>4201</v>
      </c>
      <c r="P680" s="1" t="s">
        <v>4069</v>
      </c>
      <c r="Q680" s="1" t="s">
        <v>4036</v>
      </c>
      <c r="R680" s="1" t="s">
        <v>4175</v>
      </c>
      <c r="S680" s="1" t="s">
        <v>4038</v>
      </c>
      <c r="T680" s="1" t="s">
        <v>37</v>
      </c>
      <c r="U680" s="1" t="s">
        <v>37</v>
      </c>
      <c r="V680" s="1" t="s">
        <v>37</v>
      </c>
      <c r="W680" s="1" t="s">
        <v>37</v>
      </c>
      <c r="X680" s="1" t="s">
        <v>3973</v>
      </c>
      <c r="Y680" s="1" t="s">
        <v>37</v>
      </c>
      <c r="Z680" s="1" t="s">
        <v>37</v>
      </c>
    </row>
    <row r="681" spans="1:26">
      <c r="A681" s="1" t="s">
        <v>3479</v>
      </c>
      <c r="B681" s="1" t="s">
        <v>3480</v>
      </c>
      <c r="C681" s="1" t="s">
        <v>3481</v>
      </c>
      <c r="D681" s="1" t="s">
        <v>1921</v>
      </c>
      <c r="E681" s="1" t="s">
        <v>3482</v>
      </c>
      <c r="F681" s="1" t="s">
        <v>42</v>
      </c>
      <c r="G681" s="1" t="s">
        <v>63</v>
      </c>
      <c r="H681" s="1" t="s">
        <v>40</v>
      </c>
      <c r="I681" s="1" t="s">
        <v>36</v>
      </c>
      <c r="J681" s="1" t="s">
        <v>56</v>
      </c>
      <c r="K681" s="1" t="s">
        <v>36</v>
      </c>
      <c r="L681" s="1" t="s">
        <v>37</v>
      </c>
      <c r="M681" s="1" t="s">
        <v>4220</v>
      </c>
      <c r="N681" s="1" t="s">
        <v>4242</v>
      </c>
      <c r="O681" s="1" t="s">
        <v>4506</v>
      </c>
      <c r="P681" s="1" t="s">
        <v>4087</v>
      </c>
      <c r="Q681" s="1" t="s">
        <v>4115</v>
      </c>
      <c r="R681" s="1" t="s">
        <v>4199</v>
      </c>
      <c r="S681" s="1" t="s">
        <v>4117</v>
      </c>
      <c r="T681" s="1" t="s">
        <v>37</v>
      </c>
      <c r="U681" s="1" t="s">
        <v>37</v>
      </c>
      <c r="V681" s="1" t="s">
        <v>37</v>
      </c>
      <c r="W681" s="1" t="s">
        <v>37</v>
      </c>
      <c r="X681" s="1" t="s">
        <v>37</v>
      </c>
      <c r="Y681" s="1" t="s">
        <v>37</v>
      </c>
      <c r="Z681" s="1" t="s">
        <v>37</v>
      </c>
    </row>
    <row r="682" spans="1:26">
      <c r="A682" s="1" t="s">
        <v>3016</v>
      </c>
      <c r="B682" s="1" t="s">
        <v>3017</v>
      </c>
      <c r="C682" s="1" t="s">
        <v>3018</v>
      </c>
      <c r="D682" s="1" t="s">
        <v>1541</v>
      </c>
      <c r="E682" s="1" t="s">
        <v>2495</v>
      </c>
      <c r="F682" s="1" t="s">
        <v>42</v>
      </c>
      <c r="G682" s="1" t="s">
        <v>32</v>
      </c>
      <c r="H682" s="1" t="s">
        <v>33</v>
      </c>
      <c r="I682" s="1" t="s">
        <v>34</v>
      </c>
      <c r="J682" s="1" t="s">
        <v>35</v>
      </c>
      <c r="K682" s="1" t="s">
        <v>44</v>
      </c>
      <c r="L682" s="1" t="s">
        <v>37</v>
      </c>
      <c r="M682" s="1" t="s">
        <v>4284</v>
      </c>
      <c r="N682" s="1" t="s">
        <v>4139</v>
      </c>
      <c r="O682" s="1" t="s">
        <v>4081</v>
      </c>
      <c r="P682" s="1" t="s">
        <v>4502</v>
      </c>
      <c r="Q682" s="1" t="s">
        <v>4082</v>
      </c>
      <c r="R682" s="1" t="s">
        <v>4380</v>
      </c>
      <c r="S682" s="1" t="s">
        <v>4262</v>
      </c>
      <c r="T682" s="1" t="s">
        <v>37</v>
      </c>
      <c r="U682" s="1" t="s">
        <v>4073</v>
      </c>
      <c r="V682" s="1" t="s">
        <v>37</v>
      </c>
      <c r="W682" s="1" t="s">
        <v>37</v>
      </c>
      <c r="X682" s="1" t="s">
        <v>37</v>
      </c>
      <c r="Y682" s="1" t="s">
        <v>37</v>
      </c>
      <c r="Z682" s="1" t="s">
        <v>37</v>
      </c>
    </row>
    <row r="683" spans="1:26">
      <c r="A683" s="1" t="s">
        <v>2384</v>
      </c>
      <c r="B683" s="1" t="s">
        <v>812</v>
      </c>
      <c r="C683" s="1" t="s">
        <v>606</v>
      </c>
      <c r="D683" s="1" t="s">
        <v>2385</v>
      </c>
      <c r="E683" s="1" t="s">
        <v>1759</v>
      </c>
      <c r="F683" s="1" t="s">
        <v>31</v>
      </c>
      <c r="G683" s="1" t="s">
        <v>63</v>
      </c>
      <c r="H683" s="1" t="s">
        <v>40</v>
      </c>
      <c r="I683" s="1" t="s">
        <v>36</v>
      </c>
      <c r="J683" s="1" t="s">
        <v>56</v>
      </c>
      <c r="K683" s="1" t="s">
        <v>36</v>
      </c>
      <c r="L683" s="1" t="s">
        <v>37</v>
      </c>
      <c r="M683" s="1" t="s">
        <v>4309</v>
      </c>
      <c r="N683" s="1" t="s">
        <v>4086</v>
      </c>
      <c r="O683" s="1" t="s">
        <v>4506</v>
      </c>
      <c r="P683" s="1" t="s">
        <v>4042</v>
      </c>
      <c r="Q683" s="1" t="s">
        <v>4036</v>
      </c>
      <c r="R683" s="1" t="s">
        <v>4277</v>
      </c>
      <c r="S683" s="1" t="s">
        <v>4045</v>
      </c>
      <c r="T683" s="1" t="s">
        <v>37</v>
      </c>
      <c r="U683" s="1" t="s">
        <v>37</v>
      </c>
      <c r="V683" s="1" t="s">
        <v>37</v>
      </c>
      <c r="W683" s="1" t="s">
        <v>37</v>
      </c>
      <c r="X683" s="1" t="s">
        <v>37</v>
      </c>
      <c r="Y683" s="1" t="s">
        <v>37</v>
      </c>
      <c r="Z683" s="1" t="s">
        <v>37</v>
      </c>
    </row>
    <row r="684" spans="1:26">
      <c r="A684" s="1" t="s">
        <v>3337</v>
      </c>
      <c r="B684" s="1" t="s">
        <v>3335</v>
      </c>
      <c r="C684" s="1" t="s">
        <v>2012</v>
      </c>
      <c r="D684" s="1" t="s">
        <v>48</v>
      </c>
      <c r="E684" s="1" t="s">
        <v>1731</v>
      </c>
      <c r="F684" s="1" t="s">
        <v>42</v>
      </c>
      <c r="G684" s="1" t="s">
        <v>50</v>
      </c>
      <c r="H684" s="1" t="s">
        <v>40</v>
      </c>
      <c r="I684" s="1" t="s">
        <v>36</v>
      </c>
      <c r="J684" s="1" t="s">
        <v>35</v>
      </c>
      <c r="K684" s="1" t="s">
        <v>36</v>
      </c>
      <c r="L684" s="1" t="s">
        <v>37</v>
      </c>
      <c r="M684" s="1" t="s">
        <v>4439</v>
      </c>
      <c r="N684" s="1" t="s">
        <v>4179</v>
      </c>
      <c r="O684" s="1" t="s">
        <v>4127</v>
      </c>
      <c r="P684" s="1" t="s">
        <v>4110</v>
      </c>
      <c r="Q684" s="1" t="s">
        <v>4024</v>
      </c>
      <c r="R684" s="1" t="s">
        <v>4315</v>
      </c>
      <c r="S684" s="1" t="s">
        <v>4264</v>
      </c>
      <c r="T684" s="1" t="s">
        <v>37</v>
      </c>
      <c r="U684" s="1" t="s">
        <v>37</v>
      </c>
      <c r="V684" s="1" t="s">
        <v>37</v>
      </c>
      <c r="W684" s="1" t="s">
        <v>37</v>
      </c>
      <c r="X684" s="1" t="s">
        <v>37</v>
      </c>
      <c r="Y684" s="1" t="s">
        <v>37</v>
      </c>
      <c r="Z684" s="1" t="s">
        <v>37</v>
      </c>
    </row>
    <row r="685" spans="1:26">
      <c r="A685" s="1" t="s">
        <v>3334</v>
      </c>
      <c r="B685" s="1" t="s">
        <v>3335</v>
      </c>
      <c r="C685" s="1" t="s">
        <v>622</v>
      </c>
      <c r="D685" s="1" t="s">
        <v>410</v>
      </c>
      <c r="E685" s="1" t="s">
        <v>3336</v>
      </c>
      <c r="F685" s="1" t="s">
        <v>31</v>
      </c>
      <c r="G685" s="1" t="s">
        <v>32</v>
      </c>
      <c r="H685" s="1" t="s">
        <v>40</v>
      </c>
      <c r="I685" s="1" t="s">
        <v>36</v>
      </c>
      <c r="J685" s="1" t="s">
        <v>35</v>
      </c>
      <c r="K685" s="1" t="s">
        <v>36</v>
      </c>
      <c r="L685" s="1" t="s">
        <v>37</v>
      </c>
      <c r="M685" s="1" t="s">
        <v>4165</v>
      </c>
      <c r="N685" s="1" t="s">
        <v>4139</v>
      </c>
      <c r="O685" s="1" t="s">
        <v>4076</v>
      </c>
      <c r="P685" s="1" t="s">
        <v>4390</v>
      </c>
      <c r="Q685" s="1" t="s">
        <v>4043</v>
      </c>
      <c r="R685" s="1" t="s">
        <v>4011</v>
      </c>
      <c r="S685" s="1" t="s">
        <v>4262</v>
      </c>
      <c r="T685" s="1" t="s">
        <v>37</v>
      </c>
      <c r="U685" s="1" t="s">
        <v>37</v>
      </c>
      <c r="V685" s="1" t="s">
        <v>37</v>
      </c>
      <c r="W685" s="1" t="s">
        <v>37</v>
      </c>
      <c r="X685" s="1" t="s">
        <v>37</v>
      </c>
      <c r="Y685" s="1" t="s">
        <v>37</v>
      </c>
      <c r="Z685" s="1" t="s">
        <v>37</v>
      </c>
    </row>
    <row r="686" spans="1:26">
      <c r="A686" s="1" t="s">
        <v>1994</v>
      </c>
      <c r="B686" s="1" t="s">
        <v>1995</v>
      </c>
      <c r="C686" s="1" t="s">
        <v>134</v>
      </c>
      <c r="D686" s="1" t="s">
        <v>1996</v>
      </c>
      <c r="E686" s="1" t="s">
        <v>1562</v>
      </c>
      <c r="F686" s="1" t="s">
        <v>42</v>
      </c>
      <c r="G686" s="1" t="s">
        <v>63</v>
      </c>
      <c r="H686" s="1" t="s">
        <v>55</v>
      </c>
      <c r="I686" s="1" t="s">
        <v>34</v>
      </c>
      <c r="J686" s="1" t="s">
        <v>35</v>
      </c>
      <c r="K686" s="1" t="s">
        <v>44</v>
      </c>
      <c r="L686" s="1" t="s">
        <v>37</v>
      </c>
      <c r="M686" s="1" t="s">
        <v>4032</v>
      </c>
      <c r="N686" s="1" t="s">
        <v>4229</v>
      </c>
      <c r="O686" s="1" t="s">
        <v>4113</v>
      </c>
      <c r="P686" s="1" t="s">
        <v>4114</v>
      </c>
      <c r="Q686" s="1" t="s">
        <v>4166</v>
      </c>
      <c r="R686" s="1" t="s">
        <v>4037</v>
      </c>
      <c r="S686" s="1" t="s">
        <v>4164</v>
      </c>
      <c r="T686" s="1" t="s">
        <v>4178</v>
      </c>
      <c r="U686" s="1" t="s">
        <v>4073</v>
      </c>
      <c r="V686" s="1" t="s">
        <v>37</v>
      </c>
      <c r="W686" s="1" t="s">
        <v>3973</v>
      </c>
      <c r="X686" s="1" t="s">
        <v>37</v>
      </c>
      <c r="Y686" s="1" t="s">
        <v>37</v>
      </c>
      <c r="Z686" s="1" t="s">
        <v>37</v>
      </c>
    </row>
    <row r="687" spans="1:26">
      <c r="A687" s="1" t="s">
        <v>1152</v>
      </c>
      <c r="B687" s="1" t="s">
        <v>375</v>
      </c>
      <c r="C687" s="1" t="s">
        <v>1153</v>
      </c>
      <c r="D687" s="1" t="s">
        <v>837</v>
      </c>
      <c r="E687" s="1" t="s">
        <v>960</v>
      </c>
      <c r="F687" s="1" t="s">
        <v>31</v>
      </c>
      <c r="G687" s="1" t="s">
        <v>63</v>
      </c>
      <c r="H687" s="1" t="s">
        <v>40</v>
      </c>
      <c r="I687" s="1" t="s">
        <v>36</v>
      </c>
      <c r="J687" s="1" t="s">
        <v>56</v>
      </c>
      <c r="K687" s="1" t="s">
        <v>36</v>
      </c>
      <c r="L687" s="1" t="s">
        <v>37</v>
      </c>
      <c r="M687" s="1" t="s">
        <v>4150</v>
      </c>
      <c r="N687" s="1" t="s">
        <v>4122</v>
      </c>
      <c r="O687" s="1" t="s">
        <v>4506</v>
      </c>
      <c r="P687" s="1" t="s">
        <v>4135</v>
      </c>
      <c r="Q687" s="1" t="s">
        <v>4145</v>
      </c>
      <c r="R687" s="1" t="s">
        <v>4044</v>
      </c>
      <c r="S687" s="1" t="s">
        <v>4186</v>
      </c>
      <c r="T687" s="1" t="s">
        <v>37</v>
      </c>
      <c r="U687" s="1" t="s">
        <v>37</v>
      </c>
      <c r="V687" s="1" t="s">
        <v>37</v>
      </c>
      <c r="W687" s="1" t="s">
        <v>37</v>
      </c>
      <c r="X687" s="1" t="s">
        <v>37</v>
      </c>
      <c r="Y687" s="1" t="s">
        <v>37</v>
      </c>
      <c r="Z687" s="1" t="s">
        <v>37</v>
      </c>
    </row>
    <row r="688" spans="1:26">
      <c r="A688" s="1" t="s">
        <v>3570</v>
      </c>
      <c r="B688" s="1" t="s">
        <v>3568</v>
      </c>
      <c r="C688" s="1" t="s">
        <v>1008</v>
      </c>
      <c r="D688" s="1" t="s">
        <v>824</v>
      </c>
      <c r="E688" s="1" t="s">
        <v>3571</v>
      </c>
      <c r="F688" s="1" t="s">
        <v>31</v>
      </c>
      <c r="G688" s="1" t="s">
        <v>63</v>
      </c>
      <c r="H688" s="1" t="s">
        <v>40</v>
      </c>
      <c r="I688" s="1" t="s">
        <v>34</v>
      </c>
      <c r="J688" s="1" t="s">
        <v>35</v>
      </c>
      <c r="K688" s="1" t="s">
        <v>44</v>
      </c>
      <c r="L688" s="1" t="s">
        <v>37</v>
      </c>
      <c r="M688" s="1" t="s">
        <v>4150</v>
      </c>
      <c r="N688" s="1" t="s">
        <v>4122</v>
      </c>
      <c r="O688" s="1" t="s">
        <v>4506</v>
      </c>
      <c r="P688" s="1" t="s">
        <v>4135</v>
      </c>
      <c r="Q688" s="1" t="s">
        <v>4145</v>
      </c>
      <c r="R688" s="1" t="s">
        <v>4044</v>
      </c>
      <c r="S688" s="1" t="s">
        <v>4186</v>
      </c>
      <c r="T688" s="1" t="s">
        <v>37</v>
      </c>
      <c r="U688" s="1" t="s">
        <v>37</v>
      </c>
      <c r="V688" s="1" t="s">
        <v>37</v>
      </c>
      <c r="W688" s="1" t="s">
        <v>37</v>
      </c>
      <c r="X688" s="1" t="s">
        <v>37</v>
      </c>
      <c r="Y688" s="1" t="s">
        <v>3973</v>
      </c>
      <c r="Z688" s="1" t="s">
        <v>37</v>
      </c>
    </row>
    <row r="689" spans="1:26">
      <c r="A689" s="1" t="s">
        <v>1484</v>
      </c>
      <c r="B689" s="1" t="s">
        <v>1485</v>
      </c>
      <c r="C689" s="1" t="s">
        <v>1486</v>
      </c>
      <c r="D689" s="1"/>
      <c r="E689" s="1" t="s">
        <v>1040</v>
      </c>
      <c r="F689" s="1" t="s">
        <v>42</v>
      </c>
      <c r="G689" s="1" t="s">
        <v>63</v>
      </c>
      <c r="H689" s="1" t="s">
        <v>33</v>
      </c>
      <c r="I689" s="1" t="s">
        <v>34</v>
      </c>
      <c r="J689" s="1" t="s">
        <v>35</v>
      </c>
      <c r="K689" s="1" t="s">
        <v>44</v>
      </c>
      <c r="L689" s="1" t="s">
        <v>37</v>
      </c>
      <c r="M689" s="1" t="s">
        <v>4283</v>
      </c>
      <c r="N689" s="1" t="s">
        <v>4067</v>
      </c>
      <c r="O689" s="1" t="s">
        <v>4147</v>
      </c>
      <c r="P689" s="1" t="s">
        <v>4114</v>
      </c>
      <c r="Q689" s="1" t="s">
        <v>4124</v>
      </c>
      <c r="R689" s="1" t="s">
        <v>4200</v>
      </c>
      <c r="S689" s="1" t="s">
        <v>4310</v>
      </c>
      <c r="T689" s="1" t="s">
        <v>4149</v>
      </c>
      <c r="U689" s="1" t="s">
        <v>37</v>
      </c>
      <c r="V689" s="1" t="s">
        <v>3973</v>
      </c>
      <c r="W689" s="1" t="s">
        <v>37</v>
      </c>
      <c r="X689" s="1" t="s">
        <v>37</v>
      </c>
      <c r="Y689" s="1" t="s">
        <v>37</v>
      </c>
      <c r="Z689" s="1" t="s">
        <v>37</v>
      </c>
    </row>
    <row r="690" spans="1:26">
      <c r="A690" s="1" t="s">
        <v>972</v>
      </c>
      <c r="B690" s="1" t="s">
        <v>973</v>
      </c>
      <c r="C690" s="1" t="s">
        <v>445</v>
      </c>
      <c r="D690" s="1" t="s">
        <v>974</v>
      </c>
      <c r="E690" s="1" t="s">
        <v>975</v>
      </c>
      <c r="F690" s="1" t="s">
        <v>42</v>
      </c>
      <c r="G690" s="1" t="s">
        <v>63</v>
      </c>
      <c r="H690" s="1" t="s">
        <v>40</v>
      </c>
      <c r="I690" s="1" t="s">
        <v>36</v>
      </c>
      <c r="J690" s="1" t="s">
        <v>56</v>
      </c>
      <c r="K690" s="1" t="s">
        <v>36</v>
      </c>
      <c r="L690" s="1" t="s">
        <v>37</v>
      </c>
      <c r="M690" s="1" t="s">
        <v>4309</v>
      </c>
      <c r="N690" s="1" t="s">
        <v>4028</v>
      </c>
      <c r="O690" s="1" t="s">
        <v>4506</v>
      </c>
      <c r="P690" s="1" t="s">
        <v>4069</v>
      </c>
      <c r="Q690" s="1" t="s">
        <v>4036</v>
      </c>
      <c r="R690" s="1" t="s">
        <v>4277</v>
      </c>
      <c r="S690" s="1" t="s">
        <v>4310</v>
      </c>
      <c r="T690" s="1" t="s">
        <v>37</v>
      </c>
      <c r="U690" s="1" t="s">
        <v>37</v>
      </c>
      <c r="V690" s="1" t="s">
        <v>37</v>
      </c>
      <c r="W690" s="1" t="s">
        <v>37</v>
      </c>
      <c r="X690" s="1" t="s">
        <v>37</v>
      </c>
      <c r="Y690" s="1" t="s">
        <v>37</v>
      </c>
      <c r="Z690" s="1" t="s">
        <v>37</v>
      </c>
    </row>
    <row r="691" spans="1:26">
      <c r="A691" s="1" t="s">
        <v>1836</v>
      </c>
      <c r="B691" s="1" t="s">
        <v>1824</v>
      </c>
      <c r="C691" s="1" t="s">
        <v>179</v>
      </c>
      <c r="D691" s="1" t="s">
        <v>1825</v>
      </c>
      <c r="E691" s="1" t="s">
        <v>1837</v>
      </c>
      <c r="F691" s="1" t="s">
        <v>42</v>
      </c>
      <c r="G691" s="1" t="s">
        <v>63</v>
      </c>
      <c r="H691" s="1" t="s">
        <v>40</v>
      </c>
      <c r="I691" s="1" t="s">
        <v>34</v>
      </c>
      <c r="J691" s="1" t="s">
        <v>35</v>
      </c>
      <c r="K691" s="1" t="s">
        <v>36</v>
      </c>
      <c r="L691" s="1" t="s">
        <v>37</v>
      </c>
      <c r="M691" s="1" t="s">
        <v>4283</v>
      </c>
      <c r="N691" s="1" t="s">
        <v>4229</v>
      </c>
      <c r="O691" s="1" t="s">
        <v>4183</v>
      </c>
      <c r="P691" s="1" t="s">
        <v>4158</v>
      </c>
      <c r="Q691" s="1" t="s">
        <v>4312</v>
      </c>
      <c r="R691" s="1" t="s">
        <v>4217</v>
      </c>
      <c r="S691" s="1" t="s">
        <v>4045</v>
      </c>
      <c r="T691" s="1" t="s">
        <v>37</v>
      </c>
      <c r="U691" s="1" t="s">
        <v>37</v>
      </c>
      <c r="V691" s="1" t="s">
        <v>3973</v>
      </c>
      <c r="W691" s="1" t="s">
        <v>37</v>
      </c>
      <c r="X691" s="1" t="s">
        <v>37</v>
      </c>
      <c r="Y691" s="1" t="s">
        <v>37</v>
      </c>
      <c r="Z691" s="1" t="s">
        <v>37</v>
      </c>
    </row>
    <row r="692" spans="1:26">
      <c r="A692" s="1" t="s">
        <v>1288</v>
      </c>
      <c r="B692" s="1" t="s">
        <v>1289</v>
      </c>
      <c r="C692" s="1" t="s">
        <v>1290</v>
      </c>
      <c r="D692" s="1" t="s">
        <v>1291</v>
      </c>
      <c r="E692" s="1" t="s">
        <v>1292</v>
      </c>
      <c r="F692" s="1" t="s">
        <v>31</v>
      </c>
      <c r="G692" s="1" t="s">
        <v>63</v>
      </c>
      <c r="H692" s="1" t="s">
        <v>40</v>
      </c>
      <c r="I692" s="1" t="s">
        <v>34</v>
      </c>
      <c r="J692" s="1" t="s">
        <v>35</v>
      </c>
      <c r="K692" s="1" t="s">
        <v>704</v>
      </c>
      <c r="L692" s="1" t="s">
        <v>37</v>
      </c>
      <c r="M692" s="1" t="s">
        <v>4032</v>
      </c>
      <c r="N692" s="1" t="s">
        <v>4122</v>
      </c>
      <c r="O692" s="1" t="s">
        <v>4034</v>
      </c>
      <c r="P692" s="1" t="s">
        <v>4135</v>
      </c>
      <c r="Q692" s="1" t="s">
        <v>4043</v>
      </c>
      <c r="R692" s="1" t="s">
        <v>4200</v>
      </c>
      <c r="S692" s="1" t="s">
        <v>4186</v>
      </c>
      <c r="T692" s="1" t="s">
        <v>4152</v>
      </c>
      <c r="U692" s="1" t="s">
        <v>37</v>
      </c>
      <c r="V692" s="1" t="s">
        <v>37</v>
      </c>
      <c r="W692" s="1" t="s">
        <v>37</v>
      </c>
      <c r="X692" s="1" t="s">
        <v>37</v>
      </c>
      <c r="Y692" s="1" t="s">
        <v>37</v>
      </c>
      <c r="Z692" s="1" t="s">
        <v>37</v>
      </c>
    </row>
    <row r="693" spans="1:26">
      <c r="A693" s="1" t="s">
        <v>3280</v>
      </c>
      <c r="B693" s="1" t="s">
        <v>3281</v>
      </c>
      <c r="C693" s="1" t="s">
        <v>3282</v>
      </c>
      <c r="D693" s="1" t="s">
        <v>3283</v>
      </c>
      <c r="E693" s="1" t="s">
        <v>3284</v>
      </c>
      <c r="F693" s="1" t="s">
        <v>42</v>
      </c>
      <c r="G693" s="1" t="s">
        <v>63</v>
      </c>
      <c r="H693" s="1" t="s">
        <v>33</v>
      </c>
      <c r="I693" s="1" t="s">
        <v>515</v>
      </c>
      <c r="J693" s="1" t="s">
        <v>35</v>
      </c>
      <c r="K693" s="1" t="s">
        <v>44</v>
      </c>
      <c r="L693" s="1" t="s">
        <v>37</v>
      </c>
      <c r="M693" s="1" t="s">
        <v>4309</v>
      </c>
      <c r="N693" s="1" t="s">
        <v>4067</v>
      </c>
      <c r="O693" s="1" t="s">
        <v>4041</v>
      </c>
      <c r="P693" s="1" t="s">
        <v>4158</v>
      </c>
      <c r="Q693" s="1" t="s">
        <v>4115</v>
      </c>
      <c r="R693" s="1" t="s">
        <v>4194</v>
      </c>
      <c r="S693" s="1" t="s">
        <v>4221</v>
      </c>
      <c r="T693" s="1" t="s">
        <v>37</v>
      </c>
      <c r="U693" s="1" t="s">
        <v>37</v>
      </c>
      <c r="V693" s="1" t="s">
        <v>37</v>
      </c>
      <c r="W693" s="1" t="s">
        <v>37</v>
      </c>
      <c r="X693" s="1" t="s">
        <v>37</v>
      </c>
      <c r="Y693" s="1" t="s">
        <v>3973</v>
      </c>
      <c r="Z693" s="1" t="s">
        <v>37</v>
      </c>
    </row>
    <row r="694" spans="1:26">
      <c r="A694" s="1" t="s">
        <v>756</v>
      </c>
      <c r="B694" s="1" t="s">
        <v>746</v>
      </c>
      <c r="C694" s="1" t="s">
        <v>757</v>
      </c>
      <c r="D694" s="1" t="s">
        <v>758</v>
      </c>
      <c r="E694" s="1" t="s">
        <v>759</v>
      </c>
      <c r="F694" s="1" t="s">
        <v>31</v>
      </c>
      <c r="G694" s="1" t="s">
        <v>63</v>
      </c>
      <c r="H694" s="1" t="s">
        <v>33</v>
      </c>
      <c r="I694" s="1" t="s">
        <v>34</v>
      </c>
      <c r="J694" s="1" t="s">
        <v>35</v>
      </c>
      <c r="K694" s="1"/>
      <c r="L694" s="1" t="s">
        <v>37</v>
      </c>
      <c r="M694" s="1" t="s">
        <v>4032</v>
      </c>
      <c r="N694" s="1" t="s">
        <v>4253</v>
      </c>
      <c r="O694" s="1" t="s">
        <v>4041</v>
      </c>
      <c r="P694" s="1" t="s">
        <v>4502</v>
      </c>
      <c r="Q694" s="1" t="s">
        <v>4115</v>
      </c>
      <c r="R694" s="1" t="s">
        <v>4199</v>
      </c>
      <c r="S694" s="1" t="s">
        <v>4221</v>
      </c>
      <c r="T694" s="1" t="s">
        <v>37</v>
      </c>
      <c r="U694" s="1" t="s">
        <v>37</v>
      </c>
      <c r="V694" s="1" t="s">
        <v>37</v>
      </c>
      <c r="W694" s="1" t="s">
        <v>37</v>
      </c>
      <c r="X694" s="1" t="s">
        <v>37</v>
      </c>
      <c r="Y694" s="1" t="s">
        <v>37</v>
      </c>
      <c r="Z694" s="1" t="s">
        <v>37</v>
      </c>
    </row>
    <row r="695" spans="1:26">
      <c r="A695" s="1" t="s">
        <v>2264</v>
      </c>
      <c r="B695" s="1" t="s">
        <v>2265</v>
      </c>
      <c r="C695" s="1" t="s">
        <v>193</v>
      </c>
      <c r="D695" s="1" t="s">
        <v>229</v>
      </c>
      <c r="E695" s="1" t="s">
        <v>2086</v>
      </c>
      <c r="F695" s="1" t="s">
        <v>31</v>
      </c>
      <c r="G695" s="1" t="s">
        <v>63</v>
      </c>
      <c r="H695" s="1" t="s">
        <v>33</v>
      </c>
      <c r="I695" s="1" t="s">
        <v>34</v>
      </c>
      <c r="J695" s="1" t="s">
        <v>35</v>
      </c>
      <c r="K695" s="1" t="s">
        <v>44</v>
      </c>
      <c r="L695" s="1" t="s">
        <v>37</v>
      </c>
      <c r="M695" s="1" t="s">
        <v>4283</v>
      </c>
      <c r="N695" s="1" t="s">
        <v>4242</v>
      </c>
      <c r="O695" s="1" t="s">
        <v>4034</v>
      </c>
      <c r="P695" s="1" t="s">
        <v>4517</v>
      </c>
      <c r="Q695" s="1" t="s">
        <v>4124</v>
      </c>
      <c r="R695" s="1" t="s">
        <v>4217</v>
      </c>
      <c r="S695" s="1" t="s">
        <v>4045</v>
      </c>
      <c r="T695" s="1" t="s">
        <v>37</v>
      </c>
      <c r="U695" s="1" t="s">
        <v>37</v>
      </c>
      <c r="V695" s="1" t="s">
        <v>3973</v>
      </c>
      <c r="W695" s="1" t="s">
        <v>37</v>
      </c>
      <c r="X695" s="1" t="s">
        <v>3973</v>
      </c>
      <c r="Y695" s="1" t="s">
        <v>37</v>
      </c>
      <c r="Z695" s="1" t="s">
        <v>37</v>
      </c>
    </row>
    <row r="696" spans="1:26">
      <c r="A696" s="1" t="s">
        <v>3003</v>
      </c>
      <c r="B696" s="1" t="s">
        <v>3004</v>
      </c>
      <c r="C696" s="1" t="s">
        <v>1174</v>
      </c>
      <c r="D696" s="1" t="s">
        <v>687</v>
      </c>
      <c r="E696" s="1" t="s">
        <v>3005</v>
      </c>
      <c r="F696" s="1" t="s">
        <v>42</v>
      </c>
      <c r="G696" s="1" t="s">
        <v>63</v>
      </c>
      <c r="H696" s="1" t="s">
        <v>40</v>
      </c>
      <c r="I696" s="1" t="s">
        <v>34</v>
      </c>
      <c r="J696" s="1" t="s">
        <v>35</v>
      </c>
      <c r="K696" s="1" t="s">
        <v>44</v>
      </c>
      <c r="L696" s="1" t="s">
        <v>37</v>
      </c>
      <c r="M696" s="1" t="s">
        <v>4283</v>
      </c>
      <c r="N696" s="1" t="s">
        <v>4067</v>
      </c>
      <c r="O696" s="1" t="s">
        <v>4034</v>
      </c>
      <c r="P696" s="1" t="s">
        <v>4517</v>
      </c>
      <c r="Q696" s="1" t="s">
        <v>4124</v>
      </c>
      <c r="R696" s="1" t="s">
        <v>4071</v>
      </c>
      <c r="S696" s="1" t="s">
        <v>4045</v>
      </c>
      <c r="T696" s="1" t="s">
        <v>37</v>
      </c>
      <c r="U696" s="1" t="s">
        <v>37</v>
      </c>
      <c r="V696" s="1" t="s">
        <v>3973</v>
      </c>
      <c r="W696" s="1" t="s">
        <v>37</v>
      </c>
      <c r="X696" s="1" t="s">
        <v>37</v>
      </c>
      <c r="Y696" s="1" t="s">
        <v>37</v>
      </c>
      <c r="Z696" s="1" t="s">
        <v>37</v>
      </c>
    </row>
    <row r="697" spans="1:26">
      <c r="A697" s="1" t="s">
        <v>3155</v>
      </c>
      <c r="B697" s="1" t="s">
        <v>2768</v>
      </c>
      <c r="C697" s="1" t="s">
        <v>375</v>
      </c>
      <c r="D697" s="1" t="s">
        <v>1097</v>
      </c>
      <c r="E697" s="1" t="s">
        <v>3156</v>
      </c>
      <c r="F697" s="1" t="s">
        <v>31</v>
      </c>
      <c r="G697" s="1" t="s">
        <v>63</v>
      </c>
      <c r="H697" s="1" t="s">
        <v>33</v>
      </c>
      <c r="I697" s="1" t="s">
        <v>34</v>
      </c>
      <c r="J697" s="1" t="s">
        <v>35</v>
      </c>
      <c r="K697" s="1" t="s">
        <v>44</v>
      </c>
      <c r="L697" s="1" t="s">
        <v>37</v>
      </c>
      <c r="M697" s="1" t="s">
        <v>4066</v>
      </c>
      <c r="N697" s="1" t="s">
        <v>4067</v>
      </c>
      <c r="O697" s="1" t="s">
        <v>4058</v>
      </c>
      <c r="P697" s="1" t="s">
        <v>4158</v>
      </c>
      <c r="Q697" s="1" t="s">
        <v>4119</v>
      </c>
      <c r="R697" s="1" t="s">
        <v>4071</v>
      </c>
      <c r="S697" s="1" t="s">
        <v>4045</v>
      </c>
      <c r="T697" s="1" t="s">
        <v>4178</v>
      </c>
      <c r="U697" s="1" t="s">
        <v>37</v>
      </c>
      <c r="V697" s="1" t="s">
        <v>37</v>
      </c>
      <c r="W697" s="1" t="s">
        <v>37</v>
      </c>
      <c r="X697" s="1" t="s">
        <v>3973</v>
      </c>
      <c r="Y697" s="1" t="s">
        <v>37</v>
      </c>
      <c r="Z697" s="1" t="s">
        <v>37</v>
      </c>
    </row>
    <row r="698" spans="1:26">
      <c r="A698" s="1" t="s">
        <v>852</v>
      </c>
      <c r="B698" s="1" t="s">
        <v>844</v>
      </c>
      <c r="C698" s="1" t="s">
        <v>853</v>
      </c>
      <c r="D698" s="1" t="s">
        <v>854</v>
      </c>
      <c r="E698" s="1" t="s">
        <v>855</v>
      </c>
      <c r="F698" s="1" t="s">
        <v>42</v>
      </c>
      <c r="G698" s="1" t="s">
        <v>63</v>
      </c>
      <c r="H698" s="1" t="s">
        <v>40</v>
      </c>
      <c r="I698" s="1" t="s">
        <v>34</v>
      </c>
      <c r="J698" s="1" t="s">
        <v>35</v>
      </c>
      <c r="K698" s="1" t="s">
        <v>44</v>
      </c>
      <c r="L698" s="1" t="s">
        <v>37</v>
      </c>
      <c r="M698" s="1" t="s">
        <v>4056</v>
      </c>
      <c r="N698" s="1" t="s">
        <v>4280</v>
      </c>
      <c r="O698" s="1" t="s">
        <v>4127</v>
      </c>
      <c r="P698" s="1" t="s">
        <v>4042</v>
      </c>
      <c r="Q698" s="1" t="s">
        <v>4119</v>
      </c>
      <c r="R698" s="1" t="s">
        <v>4185</v>
      </c>
      <c r="S698" s="1" t="s">
        <v>4177</v>
      </c>
      <c r="T698" s="1" t="s">
        <v>4178</v>
      </c>
      <c r="U698" s="1" t="s">
        <v>37</v>
      </c>
      <c r="V698" s="1" t="s">
        <v>37</v>
      </c>
      <c r="W698" s="1" t="s">
        <v>37</v>
      </c>
      <c r="X698" s="1" t="s">
        <v>37</v>
      </c>
      <c r="Y698" s="1" t="s">
        <v>37</v>
      </c>
      <c r="Z698" s="1" t="s">
        <v>37</v>
      </c>
    </row>
    <row r="699" spans="1:26">
      <c r="A699" s="1" t="s">
        <v>2153</v>
      </c>
      <c r="B699" s="1" t="s">
        <v>2154</v>
      </c>
      <c r="C699" s="1" t="s">
        <v>375</v>
      </c>
      <c r="D699" s="1"/>
      <c r="E699" s="1" t="s">
        <v>2155</v>
      </c>
      <c r="F699" s="1" t="s">
        <v>31</v>
      </c>
      <c r="G699" s="1" t="s">
        <v>63</v>
      </c>
      <c r="H699" s="1" t="s">
        <v>33</v>
      </c>
      <c r="I699" s="1" t="s">
        <v>34</v>
      </c>
      <c r="J699" s="1" t="s">
        <v>35</v>
      </c>
      <c r="K699" s="1" t="s">
        <v>44</v>
      </c>
      <c r="L699" s="1" t="s">
        <v>37</v>
      </c>
      <c r="M699" s="1" t="s">
        <v>4112</v>
      </c>
      <c r="N699" s="1" t="s">
        <v>4118</v>
      </c>
      <c r="O699" s="1" t="s">
        <v>4068</v>
      </c>
      <c r="P699" s="1" t="s">
        <v>4042</v>
      </c>
      <c r="Q699" s="1" t="s">
        <v>4119</v>
      </c>
      <c r="R699" s="1" t="s">
        <v>4116</v>
      </c>
      <c r="S699" s="1" t="s">
        <v>4221</v>
      </c>
      <c r="T699" s="1" t="s">
        <v>4178</v>
      </c>
      <c r="U699" s="1" t="s">
        <v>37</v>
      </c>
      <c r="V699" s="1" t="s">
        <v>37</v>
      </c>
      <c r="W699" s="1" t="s">
        <v>37</v>
      </c>
      <c r="X699" s="1" t="s">
        <v>37</v>
      </c>
      <c r="Y699" s="1" t="s">
        <v>37</v>
      </c>
      <c r="Z699" s="1" t="s">
        <v>37</v>
      </c>
    </row>
    <row r="700" spans="1:26">
      <c r="A700" s="1" t="s">
        <v>2252</v>
      </c>
      <c r="B700" s="1" t="s">
        <v>2253</v>
      </c>
      <c r="C700" s="1" t="s">
        <v>173</v>
      </c>
      <c r="D700" s="1" t="s">
        <v>824</v>
      </c>
      <c r="E700" s="1" t="s">
        <v>2254</v>
      </c>
      <c r="F700" s="1" t="s">
        <v>31</v>
      </c>
      <c r="G700" s="1" t="s">
        <v>32</v>
      </c>
      <c r="H700" s="1" t="s">
        <v>55</v>
      </c>
      <c r="I700" s="1" t="s">
        <v>34</v>
      </c>
      <c r="J700" s="1" t="s">
        <v>35</v>
      </c>
      <c r="K700" s="1" t="s">
        <v>44</v>
      </c>
      <c r="L700" s="1" t="s">
        <v>37</v>
      </c>
      <c r="M700" s="1" t="s">
        <v>4153</v>
      </c>
      <c r="N700" s="1" t="s">
        <v>4139</v>
      </c>
      <c r="O700" s="1" t="s">
        <v>4081</v>
      </c>
      <c r="P700" s="1" t="s">
        <v>4154</v>
      </c>
      <c r="Q700" s="1" t="s">
        <v>4181</v>
      </c>
      <c r="R700" s="1" t="s">
        <v>4011</v>
      </c>
      <c r="S700" s="1" t="s">
        <v>4320</v>
      </c>
      <c r="T700" s="1" t="s">
        <v>37</v>
      </c>
      <c r="U700" s="1" t="s">
        <v>4073</v>
      </c>
      <c r="V700" s="1" t="s">
        <v>37</v>
      </c>
      <c r="W700" s="1" t="s">
        <v>37</v>
      </c>
      <c r="X700" s="1" t="s">
        <v>37</v>
      </c>
      <c r="Y700" s="1" t="s">
        <v>37</v>
      </c>
      <c r="Z700" s="1" t="s">
        <v>37</v>
      </c>
    </row>
    <row r="701" spans="1:26">
      <c r="A701" s="1" t="s">
        <v>2402</v>
      </c>
      <c r="B701" s="1" t="s">
        <v>2387</v>
      </c>
      <c r="C701" s="1" t="s">
        <v>940</v>
      </c>
      <c r="D701" s="1"/>
      <c r="E701" s="1" t="s">
        <v>498</v>
      </c>
      <c r="F701" s="1" t="s">
        <v>31</v>
      </c>
      <c r="G701" s="1" t="s">
        <v>63</v>
      </c>
      <c r="H701" s="1" t="s">
        <v>33</v>
      </c>
      <c r="I701" s="1" t="s">
        <v>34</v>
      </c>
      <c r="J701" s="1" t="s">
        <v>35</v>
      </c>
      <c r="K701" s="1" t="s">
        <v>44</v>
      </c>
      <c r="L701" s="1" t="s">
        <v>37</v>
      </c>
      <c r="M701" s="1" t="s">
        <v>4283</v>
      </c>
      <c r="N701" s="1" t="s">
        <v>4219</v>
      </c>
      <c r="O701" s="1" t="s">
        <v>4506</v>
      </c>
      <c r="P701" s="1" t="s">
        <v>4237</v>
      </c>
      <c r="Q701" s="1" t="s">
        <v>4163</v>
      </c>
      <c r="R701" s="1" t="s">
        <v>4199</v>
      </c>
      <c r="S701" s="1" t="s">
        <v>4117</v>
      </c>
      <c r="T701" s="1" t="s">
        <v>37</v>
      </c>
      <c r="U701" s="1" t="s">
        <v>37</v>
      </c>
      <c r="V701" s="1" t="s">
        <v>3973</v>
      </c>
      <c r="W701" s="1" t="s">
        <v>37</v>
      </c>
      <c r="X701" s="1" t="s">
        <v>37</v>
      </c>
      <c r="Y701" s="1" t="s">
        <v>37</v>
      </c>
      <c r="Z701" s="1" t="s">
        <v>37</v>
      </c>
    </row>
    <row r="702" spans="1:26">
      <c r="A702" s="1" t="s">
        <v>2982</v>
      </c>
      <c r="B702" s="1" t="s">
        <v>2981</v>
      </c>
      <c r="C702" s="1" t="s">
        <v>769</v>
      </c>
      <c r="D702" s="1" t="s">
        <v>258</v>
      </c>
      <c r="E702" s="1" t="s">
        <v>2983</v>
      </c>
      <c r="F702" s="1" t="s">
        <v>31</v>
      </c>
      <c r="G702" s="1" t="s">
        <v>63</v>
      </c>
      <c r="H702" s="1" t="s">
        <v>40</v>
      </c>
      <c r="I702" s="1" t="s">
        <v>34</v>
      </c>
      <c r="J702" s="1" t="s">
        <v>35</v>
      </c>
      <c r="K702" s="1"/>
      <c r="L702" s="1" t="s">
        <v>37</v>
      </c>
      <c r="M702" s="1" t="s">
        <v>4112</v>
      </c>
      <c r="N702" s="1" t="s">
        <v>4122</v>
      </c>
      <c r="O702" s="1" t="s">
        <v>4123</v>
      </c>
      <c r="P702" s="1" t="s">
        <v>4035</v>
      </c>
      <c r="Q702" s="1" t="s">
        <v>4070</v>
      </c>
      <c r="R702" s="1" t="s">
        <v>4116</v>
      </c>
      <c r="S702" s="1" t="s">
        <v>4117</v>
      </c>
      <c r="T702" s="1" t="s">
        <v>37</v>
      </c>
      <c r="U702" s="1" t="s">
        <v>37</v>
      </c>
      <c r="V702" s="1" t="s">
        <v>37</v>
      </c>
      <c r="W702" s="1" t="s">
        <v>37</v>
      </c>
      <c r="X702" s="1" t="s">
        <v>3973</v>
      </c>
      <c r="Y702" s="1" t="s">
        <v>37</v>
      </c>
      <c r="Z702" s="1" t="s">
        <v>37</v>
      </c>
    </row>
    <row r="703" spans="1:26">
      <c r="A703" s="1" t="s">
        <v>1575</v>
      </c>
      <c r="B703" s="1" t="s">
        <v>1576</v>
      </c>
      <c r="C703" s="1" t="s">
        <v>748</v>
      </c>
      <c r="D703" s="1" t="s">
        <v>1488</v>
      </c>
      <c r="E703" s="1" t="s">
        <v>1577</v>
      </c>
      <c r="F703" s="1" t="s">
        <v>31</v>
      </c>
      <c r="G703" s="1" t="s">
        <v>63</v>
      </c>
      <c r="H703" s="1" t="s">
        <v>33</v>
      </c>
      <c r="I703" s="1" t="s">
        <v>34</v>
      </c>
      <c r="J703" s="1" t="s">
        <v>35</v>
      </c>
      <c r="K703" s="1"/>
      <c r="L703" s="1" t="s">
        <v>37</v>
      </c>
      <c r="M703" s="1" t="s">
        <v>4143</v>
      </c>
      <c r="N703" s="1" t="s">
        <v>4242</v>
      </c>
      <c r="O703" s="1" t="s">
        <v>4246</v>
      </c>
      <c r="P703" s="1" t="s">
        <v>4114</v>
      </c>
      <c r="Q703" s="1" t="s">
        <v>4115</v>
      </c>
      <c r="R703" s="1" t="s">
        <v>4217</v>
      </c>
      <c r="S703" s="1" t="s">
        <v>4221</v>
      </c>
      <c r="T703" s="1" t="s">
        <v>37</v>
      </c>
      <c r="U703" s="1" t="s">
        <v>37</v>
      </c>
      <c r="V703" s="1" t="s">
        <v>37</v>
      </c>
      <c r="W703" s="1" t="s">
        <v>37</v>
      </c>
      <c r="X703" s="1" t="s">
        <v>37</v>
      </c>
      <c r="Y703" s="1" t="s">
        <v>37</v>
      </c>
      <c r="Z703" s="1" t="s">
        <v>37</v>
      </c>
    </row>
    <row r="704" spans="1:26">
      <c r="A704" s="1" t="s">
        <v>3663</v>
      </c>
      <c r="B704" s="1" t="s">
        <v>3660</v>
      </c>
      <c r="C704" s="1" t="s">
        <v>600</v>
      </c>
      <c r="D704" s="1" t="s">
        <v>3664</v>
      </c>
      <c r="E704" s="1" t="s">
        <v>411</v>
      </c>
      <c r="F704" s="1" t="s">
        <v>42</v>
      </c>
      <c r="G704" s="1" t="s">
        <v>63</v>
      </c>
      <c r="H704" s="1" t="s">
        <v>40</v>
      </c>
      <c r="I704" s="1" t="s">
        <v>36</v>
      </c>
      <c r="J704" s="1" t="s">
        <v>56</v>
      </c>
      <c r="K704" s="1" t="s">
        <v>36</v>
      </c>
      <c r="L704" s="1" t="s">
        <v>37</v>
      </c>
      <c r="M704" s="1" t="s">
        <v>4309</v>
      </c>
      <c r="N704" s="1" t="s">
        <v>4219</v>
      </c>
      <c r="O704" s="1" t="s">
        <v>4506</v>
      </c>
      <c r="P704" s="1" t="s">
        <v>4135</v>
      </c>
      <c r="Q704" s="1" t="s">
        <v>4115</v>
      </c>
      <c r="R704" s="1" t="s">
        <v>4217</v>
      </c>
      <c r="S704" s="1" t="s">
        <v>4195</v>
      </c>
      <c r="T704" s="1" t="s">
        <v>37</v>
      </c>
      <c r="U704" s="1" t="s">
        <v>37</v>
      </c>
      <c r="V704" s="1" t="s">
        <v>37</v>
      </c>
      <c r="W704" s="1" t="s">
        <v>37</v>
      </c>
      <c r="X704" s="1" t="s">
        <v>37</v>
      </c>
      <c r="Y704" s="1" t="s">
        <v>37</v>
      </c>
      <c r="Z704" s="1" t="s">
        <v>37</v>
      </c>
    </row>
    <row r="705" spans="1:26">
      <c r="A705" s="1" t="s">
        <v>3512</v>
      </c>
      <c r="B705" s="1" t="s">
        <v>3510</v>
      </c>
      <c r="C705" s="1" t="s">
        <v>3513</v>
      </c>
      <c r="D705" s="1"/>
      <c r="E705" s="1" t="s">
        <v>3514</v>
      </c>
      <c r="F705" s="1" t="s">
        <v>42</v>
      </c>
      <c r="G705" s="1" t="s">
        <v>63</v>
      </c>
      <c r="H705" s="1" t="s">
        <v>33</v>
      </c>
      <c r="I705" s="1" t="s">
        <v>34</v>
      </c>
      <c r="J705" s="1" t="s">
        <v>35</v>
      </c>
      <c r="K705" s="1" t="s">
        <v>44</v>
      </c>
      <c r="L705" s="1" t="s">
        <v>37</v>
      </c>
      <c r="M705" s="1" t="s">
        <v>4283</v>
      </c>
      <c r="N705" s="1" t="s">
        <v>4229</v>
      </c>
      <c r="O705" s="1" t="s">
        <v>4183</v>
      </c>
      <c r="P705" s="1" t="s">
        <v>4042</v>
      </c>
      <c r="Q705" s="1" t="s">
        <v>4312</v>
      </c>
      <c r="R705" s="1" t="s">
        <v>4037</v>
      </c>
      <c r="S705" s="1" t="s">
        <v>4239</v>
      </c>
      <c r="T705" s="1" t="s">
        <v>37</v>
      </c>
      <c r="U705" s="1" t="s">
        <v>37</v>
      </c>
      <c r="V705" s="1" t="s">
        <v>3973</v>
      </c>
      <c r="W705" s="1" t="s">
        <v>37</v>
      </c>
      <c r="X705" s="1" t="s">
        <v>37</v>
      </c>
      <c r="Y705" s="1" t="s">
        <v>37</v>
      </c>
      <c r="Z705" s="1" t="s">
        <v>37</v>
      </c>
    </row>
    <row r="706" spans="1:26">
      <c r="A706" s="1" t="s">
        <v>3338</v>
      </c>
      <c r="B706" s="1" t="s">
        <v>3339</v>
      </c>
      <c r="C706" s="1" t="s">
        <v>79</v>
      </c>
      <c r="D706" s="1" t="s">
        <v>1713</v>
      </c>
      <c r="E706" s="1" t="s">
        <v>3340</v>
      </c>
      <c r="F706" s="1" t="s">
        <v>42</v>
      </c>
      <c r="G706" s="1" t="s">
        <v>63</v>
      </c>
      <c r="H706" s="1" t="s">
        <v>33</v>
      </c>
      <c r="I706" s="1" t="s">
        <v>34</v>
      </c>
      <c r="J706" s="1" t="s">
        <v>35</v>
      </c>
      <c r="K706" s="1" t="s">
        <v>44</v>
      </c>
      <c r="L706" s="1" t="s">
        <v>37</v>
      </c>
      <c r="M706" s="1" t="s">
        <v>4056</v>
      </c>
      <c r="N706" s="1" t="s">
        <v>4096</v>
      </c>
      <c r="O706" s="1" t="s">
        <v>4213</v>
      </c>
      <c r="P706" s="1" t="s">
        <v>4148</v>
      </c>
      <c r="Q706" s="1" t="s">
        <v>4119</v>
      </c>
      <c r="R706" s="1" t="s">
        <v>4125</v>
      </c>
      <c r="S706" s="1" t="s">
        <v>4045</v>
      </c>
      <c r="T706" s="1" t="s">
        <v>37</v>
      </c>
      <c r="U706" s="1" t="s">
        <v>37</v>
      </c>
      <c r="V706" s="1" t="s">
        <v>37</v>
      </c>
      <c r="W706" s="1" t="s">
        <v>37</v>
      </c>
      <c r="X706" s="1" t="s">
        <v>37</v>
      </c>
      <c r="Y706" s="1" t="s">
        <v>37</v>
      </c>
      <c r="Z706" s="1" t="s">
        <v>37</v>
      </c>
    </row>
    <row r="707" spans="1:26">
      <c r="A707" s="1" t="s">
        <v>3308</v>
      </c>
      <c r="B707" s="1" t="s">
        <v>3305</v>
      </c>
      <c r="C707" s="1" t="s">
        <v>1248</v>
      </c>
      <c r="D707" s="1" t="s">
        <v>1218</v>
      </c>
      <c r="E707" s="1" t="s">
        <v>3309</v>
      </c>
      <c r="F707" s="1" t="s">
        <v>31</v>
      </c>
      <c r="G707" s="1" t="s">
        <v>63</v>
      </c>
      <c r="H707" s="1" t="s">
        <v>55</v>
      </c>
      <c r="I707" s="1" t="s">
        <v>34</v>
      </c>
      <c r="J707" s="1" t="s">
        <v>35</v>
      </c>
      <c r="K707" s="1" t="s">
        <v>44</v>
      </c>
      <c r="L707" s="1" t="s">
        <v>37</v>
      </c>
      <c r="M707" s="1" t="s">
        <v>4150</v>
      </c>
      <c r="N707" s="1" t="s">
        <v>4122</v>
      </c>
      <c r="O707" s="1" t="s">
        <v>4041</v>
      </c>
      <c r="P707" s="1" t="s">
        <v>4517</v>
      </c>
      <c r="Q707" s="1" t="s">
        <v>4313</v>
      </c>
      <c r="R707" s="1" t="s">
        <v>4217</v>
      </c>
      <c r="S707" s="1" t="s">
        <v>4038</v>
      </c>
      <c r="T707" s="1" t="s">
        <v>37</v>
      </c>
      <c r="U707" s="1" t="s">
        <v>4073</v>
      </c>
      <c r="V707" s="1" t="s">
        <v>37</v>
      </c>
      <c r="W707" s="1" t="s">
        <v>37</v>
      </c>
      <c r="X707" s="1" t="s">
        <v>37</v>
      </c>
      <c r="Y707" s="1" t="s">
        <v>37</v>
      </c>
      <c r="Z707" s="1" t="s">
        <v>37</v>
      </c>
    </row>
    <row r="708" spans="1:26">
      <c r="A708" s="1" t="s">
        <v>2491</v>
      </c>
      <c r="B708" s="1" t="s">
        <v>2485</v>
      </c>
      <c r="C708" s="1" t="s">
        <v>2492</v>
      </c>
      <c r="D708" s="1" t="s">
        <v>1223</v>
      </c>
      <c r="E708" s="1" t="s">
        <v>2493</v>
      </c>
      <c r="F708" s="1" t="s">
        <v>42</v>
      </c>
      <c r="G708" s="1" t="s">
        <v>63</v>
      </c>
      <c r="H708" s="1" t="s">
        <v>33</v>
      </c>
      <c r="I708" s="1" t="s">
        <v>34</v>
      </c>
      <c r="J708" s="1" t="s">
        <v>35</v>
      </c>
      <c r="K708" s="1" t="s">
        <v>36</v>
      </c>
      <c r="L708" s="1" t="s">
        <v>37</v>
      </c>
      <c r="M708" s="1" t="s">
        <v>4226</v>
      </c>
      <c r="N708" s="1" t="s">
        <v>4096</v>
      </c>
      <c r="O708" s="1" t="s">
        <v>4213</v>
      </c>
      <c r="P708" s="1" t="s">
        <v>4158</v>
      </c>
      <c r="Q708" s="1" t="s">
        <v>4119</v>
      </c>
      <c r="R708" s="1" t="s">
        <v>4185</v>
      </c>
      <c r="S708" s="1" t="s">
        <v>4186</v>
      </c>
      <c r="T708" s="1" t="s">
        <v>4149</v>
      </c>
      <c r="U708" s="1" t="s">
        <v>37</v>
      </c>
      <c r="V708" s="1" t="s">
        <v>37</v>
      </c>
      <c r="W708" s="1" t="s">
        <v>37</v>
      </c>
      <c r="X708" s="1" t="s">
        <v>37</v>
      </c>
      <c r="Y708" s="1" t="s">
        <v>37</v>
      </c>
      <c r="Z708" s="1" t="s">
        <v>37</v>
      </c>
    </row>
    <row r="709" spans="1:26">
      <c r="A709" s="1" t="s">
        <v>3689</v>
      </c>
      <c r="B709" s="1" t="s">
        <v>3690</v>
      </c>
      <c r="C709" s="1" t="s">
        <v>3691</v>
      </c>
      <c r="D709" s="1" t="s">
        <v>3692</v>
      </c>
      <c r="E709" s="1" t="s">
        <v>3693</v>
      </c>
      <c r="F709" s="1" t="s">
        <v>42</v>
      </c>
      <c r="G709" s="1" t="s">
        <v>32</v>
      </c>
      <c r="H709" s="1" t="s">
        <v>33</v>
      </c>
      <c r="I709" s="1" t="s">
        <v>34</v>
      </c>
      <c r="J709" s="1" t="s">
        <v>35</v>
      </c>
      <c r="K709" s="1" t="s">
        <v>36</v>
      </c>
      <c r="L709" s="1" t="s">
        <v>37</v>
      </c>
      <c r="M709" s="1" t="s">
        <v>4153</v>
      </c>
      <c r="N709" s="1" t="s">
        <v>4253</v>
      </c>
      <c r="O709" s="1" t="s">
        <v>4081</v>
      </c>
      <c r="P709" s="1" t="s">
        <v>4390</v>
      </c>
      <c r="Q709" s="1" t="s">
        <v>4163</v>
      </c>
      <c r="R709" s="1" t="s">
        <v>4011</v>
      </c>
      <c r="S709" s="1" t="s">
        <v>4289</v>
      </c>
      <c r="T709" s="1" t="s">
        <v>37</v>
      </c>
      <c r="U709" s="1" t="s">
        <v>37</v>
      </c>
      <c r="V709" s="1" t="s">
        <v>37</v>
      </c>
      <c r="W709" s="1" t="s">
        <v>37</v>
      </c>
      <c r="X709" s="1" t="s">
        <v>37</v>
      </c>
      <c r="Y709" s="1" t="s">
        <v>37</v>
      </c>
      <c r="Z709" s="1" t="s">
        <v>37</v>
      </c>
    </row>
    <row r="710" spans="1:26">
      <c r="A710" s="1" t="s">
        <v>4540</v>
      </c>
      <c r="B710" s="1" t="s">
        <v>4541</v>
      </c>
      <c r="C710" s="1" t="s">
        <v>4542</v>
      </c>
      <c r="D710" s="1" t="s">
        <v>4543</v>
      </c>
      <c r="E710" s="1" t="s">
        <v>4544</v>
      </c>
      <c r="F710" s="1" t="s">
        <v>31</v>
      </c>
      <c r="G710" s="1" t="s">
        <v>43</v>
      </c>
      <c r="H710" s="1" t="s">
        <v>40</v>
      </c>
      <c r="I710" s="1" t="s">
        <v>36</v>
      </c>
      <c r="J710" s="1" t="s">
        <v>56</v>
      </c>
      <c r="K710" s="1" t="s">
        <v>36</v>
      </c>
      <c r="L710" s="1" t="s">
        <v>37</v>
      </c>
      <c r="M710" s="1" t="s">
        <v>37</v>
      </c>
      <c r="N710" s="1" t="s">
        <v>37</v>
      </c>
      <c r="O710" s="1" t="s">
        <v>37</v>
      </c>
      <c r="P710" s="1" t="s">
        <v>37</v>
      </c>
      <c r="Q710" s="1" t="s">
        <v>37</v>
      </c>
      <c r="R710" s="1" t="s">
        <v>4285</v>
      </c>
      <c r="S710" s="1" t="s">
        <v>4286</v>
      </c>
      <c r="T710" s="1" t="s">
        <v>37</v>
      </c>
      <c r="U710" s="1" t="s">
        <v>37</v>
      </c>
      <c r="V710" s="1" t="s">
        <v>37</v>
      </c>
      <c r="W710" s="1" t="s">
        <v>37</v>
      </c>
      <c r="X710" s="1" t="s">
        <v>37</v>
      </c>
      <c r="Y710" s="1" t="s">
        <v>37</v>
      </c>
      <c r="Z710" s="1" t="s">
        <v>37</v>
      </c>
    </row>
    <row r="711" spans="1:26">
      <c r="A711" s="1" t="s">
        <v>859</v>
      </c>
      <c r="B711" s="1" t="s">
        <v>860</v>
      </c>
      <c r="C711" s="1" t="s">
        <v>861</v>
      </c>
      <c r="D711" s="1"/>
      <c r="E711" s="1" t="s">
        <v>862</v>
      </c>
      <c r="F711" s="1" t="s">
        <v>42</v>
      </c>
      <c r="G711" s="1" t="s">
        <v>32</v>
      </c>
      <c r="H711" s="1" t="s">
        <v>55</v>
      </c>
      <c r="I711" s="1" t="s">
        <v>34</v>
      </c>
      <c r="J711" s="1" t="s">
        <v>35</v>
      </c>
      <c r="K711" s="1"/>
      <c r="L711" s="1" t="s">
        <v>37</v>
      </c>
      <c r="M711" s="1" t="s">
        <v>4165</v>
      </c>
      <c r="N711" s="1" t="s">
        <v>4395</v>
      </c>
      <c r="O711" s="1" t="s">
        <v>4254</v>
      </c>
      <c r="P711" s="1" t="s">
        <v>4174</v>
      </c>
      <c r="Q711" s="1" t="s">
        <v>4211</v>
      </c>
      <c r="R711" s="1" t="s">
        <v>4155</v>
      </c>
      <c r="S711" s="1" t="s">
        <v>4381</v>
      </c>
      <c r="T711" s="1" t="s">
        <v>37</v>
      </c>
      <c r="U711" s="1" t="s">
        <v>37</v>
      </c>
      <c r="V711" s="1" t="s">
        <v>3973</v>
      </c>
      <c r="W711" s="1" t="s">
        <v>37</v>
      </c>
      <c r="X711" s="1" t="s">
        <v>37</v>
      </c>
      <c r="Y711" s="1" t="s">
        <v>37</v>
      </c>
      <c r="Z711" s="1" t="s">
        <v>37</v>
      </c>
    </row>
    <row r="712" spans="1:26">
      <c r="A712" s="1" t="s">
        <v>1249</v>
      </c>
      <c r="B712" s="1" t="s">
        <v>1250</v>
      </c>
      <c r="C712" s="1" t="s">
        <v>1251</v>
      </c>
      <c r="D712" s="1"/>
      <c r="E712" s="1" t="s">
        <v>1252</v>
      </c>
      <c r="F712" s="1" t="s">
        <v>42</v>
      </c>
      <c r="G712" s="1" t="s">
        <v>63</v>
      </c>
      <c r="H712" s="1" t="s">
        <v>55</v>
      </c>
      <c r="I712" s="1" t="s">
        <v>34</v>
      </c>
      <c r="J712" s="1" t="s">
        <v>35</v>
      </c>
      <c r="K712" s="1" t="s">
        <v>36</v>
      </c>
      <c r="L712" s="1" t="s">
        <v>37</v>
      </c>
      <c r="M712" s="1" t="s">
        <v>4196</v>
      </c>
      <c r="N712" s="1" t="s">
        <v>4230</v>
      </c>
      <c r="O712" s="1" t="s">
        <v>4058</v>
      </c>
      <c r="P712" s="1" t="s">
        <v>4042</v>
      </c>
      <c r="Q712" s="1" t="s">
        <v>4198</v>
      </c>
      <c r="R712" s="1" t="s">
        <v>4199</v>
      </c>
      <c r="S712" s="1" t="s">
        <v>4320</v>
      </c>
      <c r="T712" s="1" t="s">
        <v>37</v>
      </c>
      <c r="U712" s="1" t="s">
        <v>4073</v>
      </c>
      <c r="V712" s="1" t="s">
        <v>37</v>
      </c>
      <c r="W712" s="1" t="s">
        <v>37</v>
      </c>
      <c r="X712" s="1" t="s">
        <v>37</v>
      </c>
      <c r="Y712" s="1" t="s">
        <v>37</v>
      </c>
      <c r="Z712" s="1" t="s">
        <v>37</v>
      </c>
    </row>
    <row r="713" spans="1:26">
      <c r="A713" s="1" t="s">
        <v>1635</v>
      </c>
      <c r="B713" s="1" t="s">
        <v>1636</v>
      </c>
      <c r="C713" s="1" t="s">
        <v>1637</v>
      </c>
      <c r="D713" s="1" t="s">
        <v>1638</v>
      </c>
      <c r="E713" s="1" t="s">
        <v>1080</v>
      </c>
      <c r="F713" s="1" t="s">
        <v>42</v>
      </c>
      <c r="G713" s="1" t="s">
        <v>63</v>
      </c>
      <c r="H713" s="1" t="s">
        <v>55</v>
      </c>
      <c r="I713" s="1" t="s">
        <v>34</v>
      </c>
      <c r="J713" s="1" t="s">
        <v>35</v>
      </c>
      <c r="K713" s="1" t="s">
        <v>44</v>
      </c>
      <c r="L713" s="1" t="s">
        <v>37</v>
      </c>
      <c r="M713" s="1" t="s">
        <v>4112</v>
      </c>
      <c r="N713" s="1" t="s">
        <v>4240</v>
      </c>
      <c r="O713" s="1" t="s">
        <v>4058</v>
      </c>
      <c r="P713" s="1" t="s">
        <v>4035</v>
      </c>
      <c r="Q713" s="1" t="s">
        <v>4119</v>
      </c>
      <c r="R713" s="1" t="s">
        <v>4217</v>
      </c>
      <c r="S713" s="1" t="s">
        <v>4045</v>
      </c>
      <c r="T713" s="1" t="s">
        <v>37</v>
      </c>
      <c r="U713" s="1" t="s">
        <v>37</v>
      </c>
      <c r="V713" s="1" t="s">
        <v>37</v>
      </c>
      <c r="W713" s="1" t="s">
        <v>3973</v>
      </c>
      <c r="X713" s="1" t="s">
        <v>37</v>
      </c>
      <c r="Y713" s="1" t="s">
        <v>37</v>
      </c>
      <c r="Z713" s="1" t="s">
        <v>37</v>
      </c>
    </row>
    <row r="714" spans="1:26">
      <c r="A714" s="1" t="s">
        <v>2438</v>
      </c>
      <c r="B714" s="1" t="s">
        <v>2439</v>
      </c>
      <c r="C714" s="1" t="s">
        <v>766</v>
      </c>
      <c r="D714" s="1" t="s">
        <v>134</v>
      </c>
      <c r="E714" s="1" t="s">
        <v>1277</v>
      </c>
      <c r="F714" s="1" t="s">
        <v>42</v>
      </c>
      <c r="G714" s="1" t="s">
        <v>32</v>
      </c>
      <c r="H714" s="1" t="s">
        <v>40</v>
      </c>
      <c r="I714" s="1" t="s">
        <v>34</v>
      </c>
      <c r="J714" s="1" t="s">
        <v>35</v>
      </c>
      <c r="K714" s="1"/>
      <c r="L714" s="1" t="s">
        <v>37</v>
      </c>
      <c r="M714" s="1" t="s">
        <v>4220</v>
      </c>
      <c r="N714" s="1" t="s">
        <v>4086</v>
      </c>
      <c r="O714" s="1" t="s">
        <v>4047</v>
      </c>
      <c r="P714" s="1" t="s">
        <v>4009</v>
      </c>
      <c r="Q714" s="1" t="s">
        <v>4211</v>
      </c>
      <c r="R714" s="1" t="s">
        <v>4079</v>
      </c>
      <c r="S714" s="1" t="s">
        <v>4164</v>
      </c>
      <c r="T714" s="1" t="s">
        <v>37</v>
      </c>
      <c r="U714" s="1" t="s">
        <v>37</v>
      </c>
      <c r="V714" s="1" t="s">
        <v>37</v>
      </c>
      <c r="W714" s="1" t="s">
        <v>37</v>
      </c>
      <c r="X714" s="1" t="s">
        <v>37</v>
      </c>
      <c r="Y714" s="1" t="s">
        <v>37</v>
      </c>
      <c r="Z714" s="1" t="s">
        <v>37</v>
      </c>
    </row>
    <row r="715" spans="1:26">
      <c r="A715" s="1" t="s">
        <v>327</v>
      </c>
      <c r="B715" s="1" t="s">
        <v>328</v>
      </c>
      <c r="C715" s="1" t="s">
        <v>329</v>
      </c>
      <c r="D715" s="1" t="s">
        <v>330</v>
      </c>
      <c r="E715" s="1" t="s">
        <v>331</v>
      </c>
      <c r="F715" s="1" t="s">
        <v>42</v>
      </c>
      <c r="G715" s="1" t="s">
        <v>63</v>
      </c>
      <c r="H715" s="1" t="s">
        <v>33</v>
      </c>
      <c r="I715" s="1" t="s">
        <v>34</v>
      </c>
      <c r="J715" s="1" t="s">
        <v>35</v>
      </c>
      <c r="K715" s="1" t="s">
        <v>44</v>
      </c>
      <c r="L715" s="1" t="s">
        <v>37</v>
      </c>
      <c r="M715" s="1" t="s">
        <v>4032</v>
      </c>
      <c r="N715" s="1" t="s">
        <v>4219</v>
      </c>
      <c r="O715" s="1" t="s">
        <v>4123</v>
      </c>
      <c r="P715" s="1" t="s">
        <v>4114</v>
      </c>
      <c r="Q715" s="1" t="s">
        <v>4181</v>
      </c>
      <c r="R715" s="1" t="s">
        <v>4018</v>
      </c>
      <c r="S715" s="1" t="s">
        <v>4045</v>
      </c>
      <c r="T715" s="1" t="s">
        <v>37</v>
      </c>
      <c r="U715" s="1" t="s">
        <v>37</v>
      </c>
      <c r="V715" s="1" t="s">
        <v>37</v>
      </c>
      <c r="W715" s="1" t="s">
        <v>37</v>
      </c>
      <c r="X715" s="1" t="s">
        <v>37</v>
      </c>
      <c r="Y715" s="1" t="s">
        <v>37</v>
      </c>
      <c r="Z715" s="1" t="s">
        <v>37</v>
      </c>
    </row>
    <row r="716" spans="1:26">
      <c r="A716" s="1" t="s">
        <v>332</v>
      </c>
      <c r="B716" s="1" t="s">
        <v>328</v>
      </c>
      <c r="C716" s="1" t="s">
        <v>333</v>
      </c>
      <c r="D716" s="1" t="s">
        <v>334</v>
      </c>
      <c r="E716" s="1" t="s">
        <v>331</v>
      </c>
      <c r="F716" s="1" t="s">
        <v>42</v>
      </c>
      <c r="G716" s="1" t="s">
        <v>63</v>
      </c>
      <c r="H716" s="1" t="s">
        <v>33</v>
      </c>
      <c r="I716" s="1" t="s">
        <v>34</v>
      </c>
      <c r="J716" s="1" t="s">
        <v>35</v>
      </c>
      <c r="K716" s="1" t="s">
        <v>44</v>
      </c>
      <c r="L716" s="1" t="s">
        <v>37</v>
      </c>
      <c r="M716" s="1" t="s">
        <v>4196</v>
      </c>
      <c r="N716" s="1" t="s">
        <v>4219</v>
      </c>
      <c r="O716" s="1" t="s">
        <v>4123</v>
      </c>
      <c r="P716" s="1" t="s">
        <v>4502</v>
      </c>
      <c r="Q716" s="1" t="s">
        <v>4181</v>
      </c>
      <c r="R716" s="1" t="s">
        <v>4175</v>
      </c>
      <c r="S716" s="1" t="s">
        <v>4126</v>
      </c>
      <c r="T716" s="1" t="s">
        <v>37</v>
      </c>
      <c r="U716" s="1" t="s">
        <v>37</v>
      </c>
      <c r="V716" s="1" t="s">
        <v>37</v>
      </c>
      <c r="W716" s="1" t="s">
        <v>37</v>
      </c>
      <c r="X716" s="1" t="s">
        <v>37</v>
      </c>
      <c r="Y716" s="1" t="s">
        <v>37</v>
      </c>
      <c r="Z716" s="1" t="s">
        <v>37</v>
      </c>
    </row>
    <row r="717" spans="1:26">
      <c r="A717" s="1" t="s">
        <v>2452</v>
      </c>
      <c r="B717" s="1" t="s">
        <v>2453</v>
      </c>
      <c r="C717" s="1" t="s">
        <v>445</v>
      </c>
      <c r="D717" s="1" t="s">
        <v>1921</v>
      </c>
      <c r="E717" s="1" t="s">
        <v>2454</v>
      </c>
      <c r="F717" s="1" t="s">
        <v>42</v>
      </c>
      <c r="G717" s="1" t="s">
        <v>63</v>
      </c>
      <c r="H717" s="1" t="s">
        <v>40</v>
      </c>
      <c r="I717" s="1" t="s">
        <v>36</v>
      </c>
      <c r="J717" s="1" t="s">
        <v>56</v>
      </c>
      <c r="K717" s="1" t="s">
        <v>36</v>
      </c>
      <c r="L717" s="1" t="s">
        <v>37</v>
      </c>
      <c r="M717" s="1" t="s">
        <v>4284</v>
      </c>
      <c r="N717" s="1" t="s">
        <v>4229</v>
      </c>
      <c r="O717" s="1" t="s">
        <v>4506</v>
      </c>
      <c r="P717" s="1" t="s">
        <v>4237</v>
      </c>
      <c r="Q717" s="1" t="s">
        <v>4145</v>
      </c>
      <c r="R717" s="1" t="s">
        <v>4199</v>
      </c>
      <c r="S717" s="1" t="s">
        <v>4072</v>
      </c>
      <c r="T717" s="1" t="s">
        <v>37</v>
      </c>
      <c r="U717" s="1" t="s">
        <v>37</v>
      </c>
      <c r="V717" s="1" t="s">
        <v>37</v>
      </c>
      <c r="W717" s="1" t="s">
        <v>37</v>
      </c>
      <c r="X717" s="1" t="s">
        <v>37</v>
      </c>
      <c r="Y717" s="1" t="s">
        <v>37</v>
      </c>
      <c r="Z717" s="1" t="s">
        <v>37</v>
      </c>
    </row>
    <row r="718" spans="1:26">
      <c r="A718" s="1" t="s">
        <v>3909</v>
      </c>
      <c r="B718" s="1" t="s">
        <v>3910</v>
      </c>
      <c r="C718" s="1" t="s">
        <v>606</v>
      </c>
      <c r="D718" s="1" t="s">
        <v>689</v>
      </c>
      <c r="E718" s="1" t="s">
        <v>1409</v>
      </c>
      <c r="F718" s="1" t="s">
        <v>31</v>
      </c>
      <c r="G718" s="1" t="s">
        <v>63</v>
      </c>
      <c r="H718" s="1" t="s">
        <v>40</v>
      </c>
      <c r="I718" s="1" t="s">
        <v>57</v>
      </c>
      <c r="J718" s="1" t="s">
        <v>56</v>
      </c>
      <c r="K718" s="1" t="s">
        <v>57</v>
      </c>
      <c r="L718" s="1" t="s">
        <v>37</v>
      </c>
      <c r="M718" s="1" t="s">
        <v>4220</v>
      </c>
      <c r="N718" s="1" t="s">
        <v>4282</v>
      </c>
      <c r="O718" s="1" t="s">
        <v>4041</v>
      </c>
      <c r="P718" s="1" t="s">
        <v>4517</v>
      </c>
      <c r="Q718" s="1" t="s">
        <v>4115</v>
      </c>
      <c r="R718" s="1" t="s">
        <v>4199</v>
      </c>
      <c r="S718" s="1" t="s">
        <v>4117</v>
      </c>
      <c r="T718" s="1" t="s">
        <v>37</v>
      </c>
      <c r="U718" s="1" t="s">
        <v>37</v>
      </c>
      <c r="V718" s="1" t="s">
        <v>37</v>
      </c>
      <c r="W718" s="1" t="s">
        <v>37</v>
      </c>
      <c r="X718" s="1" t="s">
        <v>37</v>
      </c>
      <c r="Y718" s="1" t="s">
        <v>37</v>
      </c>
      <c r="Z718" s="1" t="s">
        <v>37</v>
      </c>
    </row>
    <row r="719" spans="1:26">
      <c r="A719" s="1" t="s">
        <v>2367</v>
      </c>
      <c r="B719" s="1" t="s">
        <v>2368</v>
      </c>
      <c r="C719" s="1" t="s">
        <v>263</v>
      </c>
      <c r="D719" s="1" t="s">
        <v>246</v>
      </c>
      <c r="E719" s="1" t="s">
        <v>2369</v>
      </c>
      <c r="F719" s="1" t="s">
        <v>31</v>
      </c>
      <c r="G719" s="1" t="s">
        <v>63</v>
      </c>
      <c r="H719" s="1" t="s">
        <v>33</v>
      </c>
      <c r="I719" s="1" t="s">
        <v>34</v>
      </c>
      <c r="J719" s="1" t="s">
        <v>35</v>
      </c>
      <c r="K719" s="1" t="s">
        <v>36</v>
      </c>
      <c r="L719" s="1" t="s">
        <v>37</v>
      </c>
      <c r="M719" s="1" t="s">
        <v>4032</v>
      </c>
      <c r="N719" s="1" t="s">
        <v>4122</v>
      </c>
      <c r="O719" s="1" t="s">
        <v>4183</v>
      </c>
      <c r="P719" s="1" t="s">
        <v>4135</v>
      </c>
      <c r="Q719" s="1" t="s">
        <v>4119</v>
      </c>
      <c r="R719" s="1" t="s">
        <v>4125</v>
      </c>
      <c r="S719" s="1" t="s">
        <v>4065</v>
      </c>
      <c r="T719" s="1" t="s">
        <v>4146</v>
      </c>
      <c r="U719" s="1" t="s">
        <v>37</v>
      </c>
      <c r="V719" s="1" t="s">
        <v>37</v>
      </c>
      <c r="W719" s="1" t="s">
        <v>37</v>
      </c>
      <c r="X719" s="1" t="s">
        <v>37</v>
      </c>
      <c r="Y719" s="1" t="s">
        <v>37</v>
      </c>
      <c r="Z719" s="1" t="s">
        <v>37</v>
      </c>
    </row>
    <row r="720" spans="1:26">
      <c r="A720" s="1" t="s">
        <v>4590</v>
      </c>
      <c r="B720" s="1" t="s">
        <v>4591</v>
      </c>
      <c r="C720" s="1" t="s">
        <v>4592</v>
      </c>
      <c r="D720" s="1"/>
      <c r="E720" s="1" t="s">
        <v>4593</v>
      </c>
      <c r="F720" s="1" t="s">
        <v>31</v>
      </c>
      <c r="G720" s="1" t="s">
        <v>63</v>
      </c>
      <c r="H720" s="1" t="s">
        <v>33</v>
      </c>
      <c r="I720" s="1" t="s">
        <v>34</v>
      </c>
      <c r="J720" s="1" t="s">
        <v>35</v>
      </c>
      <c r="K720" s="1" t="s">
        <v>44</v>
      </c>
      <c r="L720" s="1" t="s">
        <v>37</v>
      </c>
      <c r="M720" s="1" t="s">
        <v>4056</v>
      </c>
      <c r="N720" s="1" t="s">
        <v>4282</v>
      </c>
      <c r="O720" s="1" t="s">
        <v>4041</v>
      </c>
      <c r="P720" s="1" t="s">
        <v>4114</v>
      </c>
      <c r="Q720" s="1" t="s">
        <v>4010</v>
      </c>
      <c r="R720" s="1" t="s">
        <v>4037</v>
      </c>
      <c r="S720" s="1" t="s">
        <v>4117</v>
      </c>
      <c r="T720" s="1" t="s">
        <v>37</v>
      </c>
      <c r="U720" s="1" t="s">
        <v>37</v>
      </c>
      <c r="V720" s="1" t="s">
        <v>37</v>
      </c>
      <c r="W720" s="1" t="s">
        <v>37</v>
      </c>
      <c r="X720" s="1" t="s">
        <v>37</v>
      </c>
      <c r="Y720" s="1" t="s">
        <v>37</v>
      </c>
      <c r="Z720" s="1" t="s">
        <v>37</v>
      </c>
    </row>
    <row r="721" spans="1:26">
      <c r="A721" s="1" t="s">
        <v>1222</v>
      </c>
      <c r="B721" s="1" t="s">
        <v>1208</v>
      </c>
      <c r="C721" s="1" t="s">
        <v>1223</v>
      </c>
      <c r="D721" s="1"/>
      <c r="E721" s="1" t="s">
        <v>1221</v>
      </c>
      <c r="F721" s="1" t="s">
        <v>42</v>
      </c>
      <c r="G721" s="1" t="s">
        <v>63</v>
      </c>
      <c r="H721" s="1" t="s">
        <v>33</v>
      </c>
      <c r="I721" s="1" t="s">
        <v>34</v>
      </c>
      <c r="J721" s="1" t="s">
        <v>35</v>
      </c>
      <c r="K721" s="1" t="s">
        <v>36</v>
      </c>
      <c r="L721" s="1" t="s">
        <v>37</v>
      </c>
      <c r="M721" s="1" t="s">
        <v>4196</v>
      </c>
      <c r="N721" s="1" t="s">
        <v>4040</v>
      </c>
      <c r="O721" s="1" t="s">
        <v>4147</v>
      </c>
      <c r="P721" s="1" t="s">
        <v>4517</v>
      </c>
      <c r="Q721" s="1" t="s">
        <v>4166</v>
      </c>
      <c r="R721" s="1" t="s">
        <v>4217</v>
      </c>
      <c r="S721" s="1" t="s">
        <v>4072</v>
      </c>
      <c r="T721" s="1" t="s">
        <v>37</v>
      </c>
      <c r="U721" s="1" t="s">
        <v>37</v>
      </c>
      <c r="V721" s="1" t="s">
        <v>37</v>
      </c>
      <c r="W721" s="1" t="s">
        <v>37</v>
      </c>
      <c r="X721" s="1" t="s">
        <v>37</v>
      </c>
      <c r="Y721" s="1" t="s">
        <v>37</v>
      </c>
      <c r="Z721" s="1" t="s">
        <v>37</v>
      </c>
    </row>
    <row r="722" spans="1:26">
      <c r="A722" s="1" t="s">
        <v>3012</v>
      </c>
      <c r="B722" s="1" t="s">
        <v>3007</v>
      </c>
      <c r="C722" s="1" t="s">
        <v>426</v>
      </c>
      <c r="D722" s="1"/>
      <c r="E722" s="1" t="s">
        <v>3013</v>
      </c>
      <c r="F722" s="1" t="s">
        <v>31</v>
      </c>
      <c r="G722" s="1" t="s">
        <v>63</v>
      </c>
      <c r="H722" s="1" t="s">
        <v>33</v>
      </c>
      <c r="I722" s="1" t="s">
        <v>34</v>
      </c>
      <c r="J722" s="1" t="s">
        <v>35</v>
      </c>
      <c r="K722" s="1"/>
      <c r="L722" s="1" t="s">
        <v>37</v>
      </c>
      <c r="M722" s="1" t="s">
        <v>4196</v>
      </c>
      <c r="N722" s="1" t="s">
        <v>4282</v>
      </c>
      <c r="O722" s="1" t="s">
        <v>4227</v>
      </c>
      <c r="P722" s="1" t="s">
        <v>4174</v>
      </c>
      <c r="Q722" s="1" t="s">
        <v>4119</v>
      </c>
      <c r="R722" s="1" t="s">
        <v>4125</v>
      </c>
      <c r="S722" s="1" t="s">
        <v>4221</v>
      </c>
      <c r="T722" s="1" t="s">
        <v>4178</v>
      </c>
      <c r="U722" s="1" t="s">
        <v>37</v>
      </c>
      <c r="V722" s="1" t="s">
        <v>37</v>
      </c>
      <c r="W722" s="1" t="s">
        <v>37</v>
      </c>
      <c r="X722" s="1" t="s">
        <v>37</v>
      </c>
      <c r="Y722" s="1" t="s">
        <v>37</v>
      </c>
      <c r="Z722" s="1" t="s">
        <v>37</v>
      </c>
    </row>
    <row r="723" spans="1:26">
      <c r="A723" s="1" t="s">
        <v>3548</v>
      </c>
      <c r="B723" s="1" t="s">
        <v>3549</v>
      </c>
      <c r="C723" s="1" t="s">
        <v>60</v>
      </c>
      <c r="D723" s="1" t="s">
        <v>2133</v>
      </c>
      <c r="E723" s="1" t="s">
        <v>3550</v>
      </c>
      <c r="F723" s="1" t="s">
        <v>31</v>
      </c>
      <c r="G723" s="1" t="s">
        <v>32</v>
      </c>
      <c r="H723" s="1" t="s">
        <v>40</v>
      </c>
      <c r="I723" s="1" t="s">
        <v>36</v>
      </c>
      <c r="J723" s="1" t="s">
        <v>35</v>
      </c>
      <c r="K723" s="1" t="s">
        <v>36</v>
      </c>
      <c r="L723" s="1" t="s">
        <v>37</v>
      </c>
      <c r="M723" s="1" t="s">
        <v>4074</v>
      </c>
      <c r="N723" s="1" t="s">
        <v>4007</v>
      </c>
      <c r="O723" s="1" t="s">
        <v>4081</v>
      </c>
      <c r="P723" s="1" t="s">
        <v>4440</v>
      </c>
      <c r="Q723" s="1" t="s">
        <v>4078</v>
      </c>
      <c r="R723" s="1" t="s">
        <v>4106</v>
      </c>
      <c r="S723" s="1" t="s">
        <v>4262</v>
      </c>
      <c r="T723" s="1" t="s">
        <v>37</v>
      </c>
      <c r="U723" s="1" t="s">
        <v>4073</v>
      </c>
      <c r="V723" s="1" t="s">
        <v>37</v>
      </c>
      <c r="W723" s="1" t="s">
        <v>37</v>
      </c>
      <c r="X723" s="1" t="s">
        <v>37</v>
      </c>
      <c r="Y723" s="1" t="s">
        <v>37</v>
      </c>
      <c r="Z723" s="1" t="s">
        <v>37</v>
      </c>
    </row>
    <row r="724" spans="1:26">
      <c r="A724" s="1" t="s">
        <v>1783</v>
      </c>
      <c r="B724" s="1" t="s">
        <v>1781</v>
      </c>
      <c r="C724" s="1" t="s">
        <v>1784</v>
      </c>
      <c r="D724" s="1"/>
      <c r="E724" s="1" t="s">
        <v>1785</v>
      </c>
      <c r="F724" s="1" t="s">
        <v>42</v>
      </c>
      <c r="G724" s="1" t="s">
        <v>63</v>
      </c>
      <c r="H724" s="1" t="s">
        <v>33</v>
      </c>
      <c r="I724" s="1" t="s">
        <v>34</v>
      </c>
      <c r="J724" s="1" t="s">
        <v>35</v>
      </c>
      <c r="K724" s="1"/>
      <c r="L724" s="1" t="s">
        <v>37</v>
      </c>
      <c r="M724" s="1" t="s">
        <v>4284</v>
      </c>
      <c r="N724" s="1" t="s">
        <v>4230</v>
      </c>
      <c r="O724" s="1" t="s">
        <v>4058</v>
      </c>
      <c r="P724" s="1" t="s">
        <v>4237</v>
      </c>
      <c r="Q724" s="1" t="s">
        <v>4036</v>
      </c>
      <c r="R724" s="1" t="s">
        <v>4199</v>
      </c>
      <c r="S724" s="1" t="s">
        <v>4117</v>
      </c>
      <c r="T724" s="1" t="s">
        <v>37</v>
      </c>
      <c r="U724" s="1" t="s">
        <v>4073</v>
      </c>
      <c r="V724" s="1" t="s">
        <v>37</v>
      </c>
      <c r="W724" s="1" t="s">
        <v>37</v>
      </c>
      <c r="X724" s="1" t="s">
        <v>37</v>
      </c>
      <c r="Y724" s="1" t="s">
        <v>37</v>
      </c>
      <c r="Z724" s="1" t="s">
        <v>37</v>
      </c>
    </row>
    <row r="725" spans="1:26">
      <c r="A725" s="1" t="s">
        <v>1285</v>
      </c>
      <c r="B725" s="1" t="s">
        <v>1286</v>
      </c>
      <c r="C725" s="1" t="s">
        <v>536</v>
      </c>
      <c r="D725" s="1"/>
      <c r="E725" s="1" t="s">
        <v>1287</v>
      </c>
      <c r="F725" s="1" t="s">
        <v>31</v>
      </c>
      <c r="G725" s="1" t="s">
        <v>63</v>
      </c>
      <c r="H725" s="1" t="s">
        <v>33</v>
      </c>
      <c r="I725" s="1" t="s">
        <v>34</v>
      </c>
      <c r="J725" s="1" t="s">
        <v>35</v>
      </c>
      <c r="K725" s="1" t="s">
        <v>44</v>
      </c>
      <c r="L725" s="1" t="s">
        <v>37</v>
      </c>
      <c r="M725" s="1" t="s">
        <v>4226</v>
      </c>
      <c r="N725" s="1" t="s">
        <v>4096</v>
      </c>
      <c r="O725" s="1" t="s">
        <v>4227</v>
      </c>
      <c r="P725" s="1" t="s">
        <v>4135</v>
      </c>
      <c r="Q725" s="1" t="s">
        <v>4119</v>
      </c>
      <c r="R725" s="1" t="s">
        <v>4185</v>
      </c>
      <c r="S725" s="1" t="s">
        <v>4186</v>
      </c>
      <c r="T725" s="1" t="s">
        <v>37</v>
      </c>
      <c r="U725" s="1" t="s">
        <v>37</v>
      </c>
      <c r="V725" s="1" t="s">
        <v>37</v>
      </c>
      <c r="W725" s="1" t="s">
        <v>37</v>
      </c>
      <c r="X725" s="1" t="s">
        <v>37</v>
      </c>
      <c r="Y725" s="1" t="s">
        <v>37</v>
      </c>
      <c r="Z725" s="1" t="s">
        <v>37</v>
      </c>
    </row>
    <row r="726" spans="1:26">
      <c r="A726" s="1" t="s">
        <v>2084</v>
      </c>
      <c r="B726" s="1" t="s">
        <v>2085</v>
      </c>
      <c r="C726" s="1" t="s">
        <v>824</v>
      </c>
      <c r="D726" s="1" t="s">
        <v>987</v>
      </c>
      <c r="E726" s="1" t="s">
        <v>2086</v>
      </c>
      <c r="F726" s="1" t="s">
        <v>31</v>
      </c>
      <c r="G726" s="1" t="s">
        <v>63</v>
      </c>
      <c r="H726" s="1" t="s">
        <v>40</v>
      </c>
      <c r="I726" s="1" t="s">
        <v>36</v>
      </c>
      <c r="J726" s="1" t="s">
        <v>56</v>
      </c>
      <c r="K726" s="1" t="s">
        <v>36</v>
      </c>
      <c r="L726" s="1" t="s">
        <v>37</v>
      </c>
      <c r="M726" s="1" t="s">
        <v>4095</v>
      </c>
      <c r="N726" s="1" t="s">
        <v>4219</v>
      </c>
      <c r="O726" s="1" t="s">
        <v>4234</v>
      </c>
      <c r="P726" s="1" t="s">
        <v>4035</v>
      </c>
      <c r="Q726" s="1" t="s">
        <v>4340</v>
      </c>
      <c r="R726" s="1" t="s">
        <v>4341</v>
      </c>
      <c r="S726" s="1" t="s">
        <v>4100</v>
      </c>
      <c r="T726" s="1" t="s">
        <v>37</v>
      </c>
      <c r="U726" s="1" t="s">
        <v>4073</v>
      </c>
      <c r="V726" s="1" t="s">
        <v>37</v>
      </c>
      <c r="W726" s="1" t="s">
        <v>37</v>
      </c>
      <c r="X726" s="1" t="s">
        <v>37</v>
      </c>
      <c r="Y726" s="1" t="s">
        <v>37</v>
      </c>
      <c r="Z726" s="1" t="s">
        <v>37</v>
      </c>
    </row>
    <row r="727" spans="1:26">
      <c r="A727" s="1" t="s">
        <v>3706</v>
      </c>
      <c r="B727" s="1" t="s">
        <v>3707</v>
      </c>
      <c r="C727" s="1" t="s">
        <v>444</v>
      </c>
      <c r="D727" s="1" t="s">
        <v>48</v>
      </c>
      <c r="E727" s="1" t="s">
        <v>2308</v>
      </c>
      <c r="F727" s="1" t="s">
        <v>42</v>
      </c>
      <c r="G727" s="1" t="s">
        <v>63</v>
      </c>
      <c r="H727" s="1" t="s">
        <v>33</v>
      </c>
      <c r="I727" s="1" t="s">
        <v>34</v>
      </c>
      <c r="J727" s="1" t="s">
        <v>35</v>
      </c>
      <c r="K727" s="1"/>
      <c r="L727" s="1" t="s">
        <v>37</v>
      </c>
      <c r="M727" s="1" t="s">
        <v>4182</v>
      </c>
      <c r="N727" s="1" t="s">
        <v>4067</v>
      </c>
      <c r="O727" s="1" t="s">
        <v>4034</v>
      </c>
      <c r="P727" s="1" t="s">
        <v>4180</v>
      </c>
      <c r="Q727" s="1" t="s">
        <v>4115</v>
      </c>
      <c r="R727" s="1" t="s">
        <v>4125</v>
      </c>
      <c r="S727" s="1" t="s">
        <v>4221</v>
      </c>
      <c r="T727" s="1" t="s">
        <v>4178</v>
      </c>
      <c r="U727" s="1" t="s">
        <v>37</v>
      </c>
      <c r="V727" s="1" t="s">
        <v>37</v>
      </c>
      <c r="W727" s="1" t="s">
        <v>37</v>
      </c>
      <c r="X727" s="1" t="s">
        <v>3973</v>
      </c>
      <c r="Y727" s="1" t="s">
        <v>37</v>
      </c>
      <c r="Z727" s="1" t="s">
        <v>37</v>
      </c>
    </row>
    <row r="728" spans="1:26">
      <c r="A728" s="1" t="s">
        <v>3763</v>
      </c>
      <c r="B728" s="1" t="s">
        <v>3764</v>
      </c>
      <c r="C728" s="1" t="s">
        <v>247</v>
      </c>
      <c r="D728" s="1"/>
      <c r="E728" s="1" t="s">
        <v>3765</v>
      </c>
      <c r="F728" s="1" t="s">
        <v>31</v>
      </c>
      <c r="G728" s="1" t="s">
        <v>63</v>
      </c>
      <c r="H728" s="1" t="s">
        <v>33</v>
      </c>
      <c r="I728" s="1" t="s">
        <v>34</v>
      </c>
      <c r="J728" s="1" t="s">
        <v>35</v>
      </c>
      <c r="K728" s="1"/>
      <c r="L728" s="1" t="s">
        <v>37</v>
      </c>
      <c r="M728" s="1" t="s">
        <v>4143</v>
      </c>
      <c r="N728" s="1" t="s">
        <v>4219</v>
      </c>
      <c r="O728" s="1" t="s">
        <v>4227</v>
      </c>
      <c r="P728" s="1" t="s">
        <v>4502</v>
      </c>
      <c r="Q728" s="1" t="s">
        <v>4115</v>
      </c>
      <c r="R728" s="1" t="s">
        <v>4200</v>
      </c>
      <c r="S728" s="1" t="s">
        <v>4126</v>
      </c>
      <c r="T728" s="1" t="s">
        <v>37</v>
      </c>
      <c r="U728" s="1" t="s">
        <v>37</v>
      </c>
      <c r="V728" s="1" t="s">
        <v>37</v>
      </c>
      <c r="W728" s="1" t="s">
        <v>37</v>
      </c>
      <c r="X728" s="1" t="s">
        <v>37</v>
      </c>
      <c r="Y728" s="1" t="s">
        <v>37</v>
      </c>
      <c r="Z728" s="1" t="s">
        <v>37</v>
      </c>
    </row>
    <row r="729" spans="1:26">
      <c r="A729" s="1" t="s">
        <v>3298</v>
      </c>
      <c r="B729" s="1" t="s">
        <v>2385</v>
      </c>
      <c r="C729" s="1" t="s">
        <v>71</v>
      </c>
      <c r="D729" s="1" t="s">
        <v>606</v>
      </c>
      <c r="E729" s="1" t="s">
        <v>3299</v>
      </c>
      <c r="F729" s="1" t="s">
        <v>31</v>
      </c>
      <c r="G729" s="1" t="s">
        <v>43</v>
      </c>
      <c r="H729" s="1" t="s">
        <v>40</v>
      </c>
      <c r="I729" s="1" t="s">
        <v>36</v>
      </c>
      <c r="J729" s="1" t="s">
        <v>56</v>
      </c>
      <c r="K729" s="1" t="s">
        <v>36</v>
      </c>
      <c r="L729" s="1" t="s">
        <v>37</v>
      </c>
      <c r="M729" s="1" t="s">
        <v>4060</v>
      </c>
      <c r="N729" s="1" t="s">
        <v>4067</v>
      </c>
      <c r="O729" s="1" t="s">
        <v>4263</v>
      </c>
      <c r="P729" s="1" t="s">
        <v>4432</v>
      </c>
      <c r="Q729" s="1" t="s">
        <v>4064</v>
      </c>
      <c r="R729" s="1" t="s">
        <v>4330</v>
      </c>
      <c r="S729" s="1" t="s">
        <v>4301</v>
      </c>
      <c r="T729" s="1" t="s">
        <v>37</v>
      </c>
      <c r="U729" s="1" t="s">
        <v>4073</v>
      </c>
      <c r="V729" s="1" t="s">
        <v>37</v>
      </c>
      <c r="W729" s="1" t="s">
        <v>37</v>
      </c>
      <c r="X729" s="1" t="s">
        <v>37</v>
      </c>
      <c r="Y729" s="1" t="s">
        <v>37</v>
      </c>
      <c r="Z729" s="1" t="s">
        <v>37</v>
      </c>
    </row>
    <row r="730" spans="1:26">
      <c r="A730" s="1" t="s">
        <v>2455</v>
      </c>
      <c r="B730" s="1" t="s">
        <v>2456</v>
      </c>
      <c r="C730" s="1" t="s">
        <v>83</v>
      </c>
      <c r="D730" s="1" t="s">
        <v>239</v>
      </c>
      <c r="E730" s="1" t="s">
        <v>2457</v>
      </c>
      <c r="F730" s="1" t="s">
        <v>31</v>
      </c>
      <c r="G730" s="1" t="s">
        <v>63</v>
      </c>
      <c r="H730" s="1" t="s">
        <v>33</v>
      </c>
      <c r="I730" s="1" t="s">
        <v>34</v>
      </c>
      <c r="J730" s="1" t="s">
        <v>35</v>
      </c>
      <c r="K730" s="1"/>
      <c r="L730" s="1" t="s">
        <v>37</v>
      </c>
      <c r="M730" s="1" t="s">
        <v>4220</v>
      </c>
      <c r="N730" s="1" t="s">
        <v>4230</v>
      </c>
      <c r="O730" s="1" t="s">
        <v>4034</v>
      </c>
      <c r="P730" s="1" t="s">
        <v>4104</v>
      </c>
      <c r="Q730" s="1" t="s">
        <v>4036</v>
      </c>
      <c r="R730" s="1" t="s">
        <v>4217</v>
      </c>
      <c r="S730" s="1" t="s">
        <v>4045</v>
      </c>
      <c r="T730" s="1" t="s">
        <v>37</v>
      </c>
      <c r="U730" s="1" t="s">
        <v>4073</v>
      </c>
      <c r="V730" s="1" t="s">
        <v>37</v>
      </c>
      <c r="W730" s="1" t="s">
        <v>37</v>
      </c>
      <c r="X730" s="1" t="s">
        <v>37</v>
      </c>
      <c r="Y730" s="1" t="s">
        <v>37</v>
      </c>
      <c r="Z730" s="1" t="s">
        <v>37</v>
      </c>
    </row>
    <row r="731" spans="1:26">
      <c r="A731" s="1" t="s">
        <v>1827</v>
      </c>
      <c r="B731" s="1" t="s">
        <v>1824</v>
      </c>
      <c r="C731" s="1" t="s">
        <v>1122</v>
      </c>
      <c r="D731" s="1" t="s">
        <v>1828</v>
      </c>
      <c r="E731" s="1" t="s">
        <v>1829</v>
      </c>
      <c r="F731" s="1" t="s">
        <v>31</v>
      </c>
      <c r="G731" s="1" t="s">
        <v>32</v>
      </c>
      <c r="H731" s="1" t="s">
        <v>33</v>
      </c>
      <c r="I731" s="1" t="s">
        <v>34</v>
      </c>
      <c r="J731" s="1" t="s">
        <v>35</v>
      </c>
      <c r="K731" s="1" t="s">
        <v>36</v>
      </c>
      <c r="L731" s="1" t="s">
        <v>37</v>
      </c>
      <c r="M731" s="1" t="s">
        <v>4165</v>
      </c>
      <c r="N731" s="1" t="s">
        <v>4209</v>
      </c>
      <c r="O731" s="1" t="s">
        <v>4254</v>
      </c>
      <c r="P731" s="1" t="s">
        <v>4048</v>
      </c>
      <c r="Q731" s="1" t="s">
        <v>4010</v>
      </c>
      <c r="R731" s="1" t="s">
        <v>4277</v>
      </c>
      <c r="S731" s="1" t="s">
        <v>4051</v>
      </c>
      <c r="T731" s="1" t="s">
        <v>37</v>
      </c>
      <c r="U731" s="1" t="s">
        <v>37</v>
      </c>
      <c r="V731" s="1" t="s">
        <v>37</v>
      </c>
      <c r="W731" s="1" t="s">
        <v>37</v>
      </c>
      <c r="X731" s="1" t="s">
        <v>37</v>
      </c>
      <c r="Y731" s="1" t="s">
        <v>37</v>
      </c>
      <c r="Z731" s="1" t="s">
        <v>37</v>
      </c>
    </row>
    <row r="732" spans="1:26">
      <c r="A732" s="1" t="s">
        <v>1375</v>
      </c>
      <c r="B732" s="1" t="s">
        <v>1374</v>
      </c>
      <c r="C732" s="1" t="s">
        <v>1192</v>
      </c>
      <c r="D732" s="1"/>
      <c r="E732" s="1" t="s">
        <v>524</v>
      </c>
      <c r="F732" s="1" t="s">
        <v>31</v>
      </c>
      <c r="G732" s="1" t="s">
        <v>63</v>
      </c>
      <c r="H732" s="1" t="s">
        <v>33</v>
      </c>
      <c r="I732" s="1" t="s">
        <v>34</v>
      </c>
      <c r="J732" s="1" t="s">
        <v>35</v>
      </c>
      <c r="K732" s="1"/>
      <c r="L732" s="1" t="s">
        <v>37</v>
      </c>
      <c r="M732" s="1" t="s">
        <v>4283</v>
      </c>
      <c r="N732" s="1" t="s">
        <v>4118</v>
      </c>
      <c r="O732" s="1" t="s">
        <v>4041</v>
      </c>
      <c r="P732" s="1" t="s">
        <v>4114</v>
      </c>
      <c r="Q732" s="1" t="s">
        <v>4145</v>
      </c>
      <c r="R732" s="1" t="s">
        <v>4185</v>
      </c>
      <c r="S732" s="1" t="s">
        <v>4221</v>
      </c>
      <c r="T732" s="1" t="s">
        <v>37</v>
      </c>
      <c r="U732" s="1" t="s">
        <v>37</v>
      </c>
      <c r="V732" s="1" t="s">
        <v>3973</v>
      </c>
      <c r="W732" s="1" t="s">
        <v>37</v>
      </c>
      <c r="X732" s="1" t="s">
        <v>37</v>
      </c>
      <c r="Y732" s="1" t="s">
        <v>37</v>
      </c>
      <c r="Z732" s="1" t="s">
        <v>37</v>
      </c>
    </row>
    <row r="733" spans="1:26">
      <c r="A733" s="1" t="s">
        <v>3593</v>
      </c>
      <c r="B733" s="1" t="s">
        <v>3594</v>
      </c>
      <c r="C733" s="1" t="s">
        <v>2819</v>
      </c>
      <c r="D733" s="1"/>
      <c r="E733" s="1" t="s">
        <v>3595</v>
      </c>
      <c r="F733" s="1" t="s">
        <v>31</v>
      </c>
      <c r="G733" s="1" t="s">
        <v>63</v>
      </c>
      <c r="H733" s="1" t="s">
        <v>33</v>
      </c>
      <c r="I733" s="1" t="s">
        <v>34</v>
      </c>
      <c r="J733" s="1" t="s">
        <v>35</v>
      </c>
      <c r="K733" s="1"/>
      <c r="L733" s="1" t="s">
        <v>37</v>
      </c>
      <c r="M733" s="1" t="s">
        <v>4143</v>
      </c>
      <c r="N733" s="1" t="s">
        <v>4040</v>
      </c>
      <c r="O733" s="1" t="s">
        <v>4058</v>
      </c>
      <c r="P733" s="1" t="s">
        <v>4174</v>
      </c>
      <c r="Q733" s="1" t="s">
        <v>4115</v>
      </c>
      <c r="R733" s="1" t="s">
        <v>4217</v>
      </c>
      <c r="S733" s="1" t="s">
        <v>4177</v>
      </c>
      <c r="T733" s="1" t="s">
        <v>37</v>
      </c>
      <c r="U733" s="1" t="s">
        <v>37</v>
      </c>
      <c r="V733" s="1" t="s">
        <v>37</v>
      </c>
      <c r="W733" s="1" t="s">
        <v>37</v>
      </c>
      <c r="X733" s="1" t="s">
        <v>37</v>
      </c>
      <c r="Y733" s="1" t="s">
        <v>37</v>
      </c>
      <c r="Z733" s="1" t="s">
        <v>3973</v>
      </c>
    </row>
    <row r="734" spans="1:26">
      <c r="A734" s="1" t="s">
        <v>3025</v>
      </c>
      <c r="B734" s="1" t="s">
        <v>3023</v>
      </c>
      <c r="C734" s="1" t="s">
        <v>1946</v>
      </c>
      <c r="D734" s="1" t="s">
        <v>3026</v>
      </c>
      <c r="E734" s="1" t="s">
        <v>3027</v>
      </c>
      <c r="F734" s="1" t="s">
        <v>42</v>
      </c>
      <c r="G734" s="1" t="s">
        <v>50</v>
      </c>
      <c r="H734" s="1" t="s">
        <v>40</v>
      </c>
      <c r="I734" s="1" t="s">
        <v>34</v>
      </c>
      <c r="J734" s="1" t="s">
        <v>35</v>
      </c>
      <c r="K734" s="1" t="s">
        <v>36</v>
      </c>
      <c r="L734" s="1" t="s">
        <v>37</v>
      </c>
      <c r="M734" s="1" t="s">
        <v>4284</v>
      </c>
      <c r="N734" s="1" t="s">
        <v>4179</v>
      </c>
      <c r="O734" s="1" t="s">
        <v>4168</v>
      </c>
      <c r="P734" s="1" t="s">
        <v>4517</v>
      </c>
      <c r="Q734" s="1" t="s">
        <v>4133</v>
      </c>
      <c r="R734" s="1" t="s">
        <v>4308</v>
      </c>
      <c r="S734" s="1" t="s">
        <v>4072</v>
      </c>
      <c r="T734" s="1" t="s">
        <v>37</v>
      </c>
      <c r="U734" s="1" t="s">
        <v>37</v>
      </c>
      <c r="V734" s="1" t="s">
        <v>37</v>
      </c>
      <c r="W734" s="1" t="s">
        <v>37</v>
      </c>
      <c r="X734" s="1" t="s">
        <v>37</v>
      </c>
      <c r="Y734" s="1" t="s">
        <v>37</v>
      </c>
      <c r="Z734" s="1" t="s">
        <v>37</v>
      </c>
    </row>
    <row r="735" spans="1:26">
      <c r="A735" s="1" t="s">
        <v>3778</v>
      </c>
      <c r="B735" s="1" t="s">
        <v>3779</v>
      </c>
      <c r="C735" s="1" t="s">
        <v>1218</v>
      </c>
      <c r="D735" s="1"/>
      <c r="E735" s="1" t="s">
        <v>1717</v>
      </c>
      <c r="F735" s="1" t="s">
        <v>31</v>
      </c>
      <c r="G735" s="1" t="s">
        <v>32</v>
      </c>
      <c r="H735" s="1" t="s">
        <v>55</v>
      </c>
      <c r="I735" s="1" t="s">
        <v>34</v>
      </c>
      <c r="J735" s="1" t="s">
        <v>35</v>
      </c>
      <c r="K735" s="1"/>
      <c r="L735" s="1" t="s">
        <v>37</v>
      </c>
      <c r="M735" s="1" t="s">
        <v>4138</v>
      </c>
      <c r="N735" s="1" t="s">
        <v>4075</v>
      </c>
      <c r="O735" s="1" t="s">
        <v>4008</v>
      </c>
      <c r="P735" s="1" t="s">
        <v>4440</v>
      </c>
      <c r="Q735" s="1" t="s">
        <v>4078</v>
      </c>
      <c r="R735" s="1" t="s">
        <v>4380</v>
      </c>
      <c r="S735" s="1" t="s">
        <v>4065</v>
      </c>
      <c r="T735" s="1" t="s">
        <v>37</v>
      </c>
      <c r="U735" s="1" t="s">
        <v>4073</v>
      </c>
      <c r="V735" s="1" t="s">
        <v>37</v>
      </c>
      <c r="W735" s="1" t="s">
        <v>37</v>
      </c>
      <c r="X735" s="1" t="s">
        <v>37</v>
      </c>
      <c r="Y735" s="1" t="s">
        <v>37</v>
      </c>
      <c r="Z735" s="1" t="s">
        <v>37</v>
      </c>
    </row>
    <row r="736" spans="1:26">
      <c r="A736" s="1" t="s">
        <v>1399</v>
      </c>
      <c r="B736" s="1" t="s">
        <v>1400</v>
      </c>
      <c r="C736" s="1" t="s">
        <v>1401</v>
      </c>
      <c r="D736" s="1"/>
      <c r="E736" s="1" t="s">
        <v>1402</v>
      </c>
      <c r="F736" s="1" t="s">
        <v>31</v>
      </c>
      <c r="G736" s="1" t="s">
        <v>63</v>
      </c>
      <c r="H736" s="1" t="s">
        <v>33</v>
      </c>
      <c r="I736" s="1" t="s">
        <v>34</v>
      </c>
      <c r="J736" s="1" t="s">
        <v>35</v>
      </c>
      <c r="K736" s="1" t="s">
        <v>44</v>
      </c>
      <c r="L736" s="1" t="s">
        <v>37</v>
      </c>
      <c r="M736" s="1" t="s">
        <v>4006</v>
      </c>
      <c r="N736" s="1" t="s">
        <v>4219</v>
      </c>
      <c r="O736" s="1" t="s">
        <v>4058</v>
      </c>
      <c r="P736" s="1" t="s">
        <v>4237</v>
      </c>
      <c r="Q736" s="1" t="s">
        <v>4070</v>
      </c>
      <c r="R736" s="1" t="s">
        <v>4116</v>
      </c>
      <c r="S736" s="1" t="s">
        <v>4141</v>
      </c>
      <c r="T736" s="1" t="s">
        <v>37</v>
      </c>
      <c r="U736" s="1" t="s">
        <v>37</v>
      </c>
      <c r="V736" s="1" t="s">
        <v>37</v>
      </c>
      <c r="W736" s="1" t="s">
        <v>37</v>
      </c>
      <c r="X736" s="1" t="s">
        <v>37</v>
      </c>
      <c r="Y736" s="1" t="s">
        <v>37</v>
      </c>
      <c r="Z736" s="1" t="s">
        <v>37</v>
      </c>
    </row>
    <row r="737" spans="1:26">
      <c r="A737" s="1" t="s">
        <v>495</v>
      </c>
      <c r="B737" s="1" t="s">
        <v>496</v>
      </c>
      <c r="C737" s="1" t="s">
        <v>229</v>
      </c>
      <c r="D737" s="1" t="s">
        <v>497</v>
      </c>
      <c r="E737" s="1" t="s">
        <v>498</v>
      </c>
      <c r="F737" s="1" t="s">
        <v>31</v>
      </c>
      <c r="G737" s="1" t="s">
        <v>63</v>
      </c>
      <c r="H737" s="1" t="s">
        <v>40</v>
      </c>
      <c r="I737" s="1" t="s">
        <v>34</v>
      </c>
      <c r="J737" s="1" t="s">
        <v>35</v>
      </c>
      <c r="K737" s="1" t="s">
        <v>36</v>
      </c>
      <c r="L737" s="1" t="s">
        <v>37</v>
      </c>
      <c r="M737" s="1" t="s">
        <v>4143</v>
      </c>
      <c r="N737" s="1" t="s">
        <v>4067</v>
      </c>
      <c r="O737" s="1" t="s">
        <v>4506</v>
      </c>
      <c r="P737" s="1" t="s">
        <v>4135</v>
      </c>
      <c r="Q737" s="1" t="s">
        <v>4070</v>
      </c>
      <c r="R737" s="1" t="s">
        <v>4037</v>
      </c>
      <c r="S737" s="1" t="s">
        <v>4186</v>
      </c>
      <c r="T737" s="1" t="s">
        <v>37</v>
      </c>
      <c r="U737" s="1" t="s">
        <v>37</v>
      </c>
      <c r="V737" s="1" t="s">
        <v>37</v>
      </c>
      <c r="W737" s="1" t="s">
        <v>37</v>
      </c>
      <c r="X737" s="1" t="s">
        <v>37</v>
      </c>
      <c r="Y737" s="1" t="s">
        <v>37</v>
      </c>
      <c r="Z737" s="1" t="s">
        <v>37</v>
      </c>
    </row>
    <row r="738" spans="1:26">
      <c r="A738" s="1" t="s">
        <v>290</v>
      </c>
      <c r="B738" s="1" t="s">
        <v>286</v>
      </c>
      <c r="C738" s="1" t="s">
        <v>291</v>
      </c>
      <c r="D738" s="1" t="s">
        <v>246</v>
      </c>
      <c r="E738" s="1" t="s">
        <v>292</v>
      </c>
      <c r="F738" s="1" t="s">
        <v>31</v>
      </c>
      <c r="G738" s="1" t="s">
        <v>63</v>
      </c>
      <c r="H738" s="1" t="s">
        <v>33</v>
      </c>
      <c r="I738" s="1" t="s">
        <v>34</v>
      </c>
      <c r="J738" s="1" t="s">
        <v>35</v>
      </c>
      <c r="K738" s="1" t="s">
        <v>44</v>
      </c>
      <c r="L738" s="1" t="s">
        <v>37</v>
      </c>
      <c r="M738" s="1" t="s">
        <v>4196</v>
      </c>
      <c r="N738" s="1" t="s">
        <v>4086</v>
      </c>
      <c r="O738" s="1" t="s">
        <v>4183</v>
      </c>
      <c r="P738" s="1" t="s">
        <v>4135</v>
      </c>
      <c r="Q738" s="1" t="s">
        <v>4119</v>
      </c>
      <c r="R738" s="1" t="s">
        <v>4217</v>
      </c>
      <c r="S738" s="1" t="s">
        <v>4186</v>
      </c>
      <c r="T738" s="1" t="s">
        <v>37</v>
      </c>
      <c r="U738" s="1" t="s">
        <v>37</v>
      </c>
      <c r="V738" s="1" t="s">
        <v>37</v>
      </c>
      <c r="W738" s="1" t="s">
        <v>37</v>
      </c>
      <c r="X738" s="1" t="s">
        <v>37</v>
      </c>
      <c r="Y738" s="1" t="s">
        <v>37</v>
      </c>
      <c r="Z738" s="1" t="s">
        <v>37</v>
      </c>
    </row>
    <row r="739" spans="1:26">
      <c r="A739" s="1" t="s">
        <v>3717</v>
      </c>
      <c r="B739" s="1" t="s">
        <v>3718</v>
      </c>
      <c r="C739" s="1" t="s">
        <v>1051</v>
      </c>
      <c r="D739" s="1" t="s">
        <v>3719</v>
      </c>
      <c r="E739" s="1" t="s">
        <v>3720</v>
      </c>
      <c r="F739" s="1" t="s">
        <v>31</v>
      </c>
      <c r="G739" s="1" t="s">
        <v>63</v>
      </c>
      <c r="H739" s="1" t="s">
        <v>40</v>
      </c>
      <c r="I739" s="1" t="s">
        <v>34</v>
      </c>
      <c r="J739" s="1" t="s">
        <v>35</v>
      </c>
      <c r="K739" s="1" t="s">
        <v>36</v>
      </c>
      <c r="L739" s="1" t="s">
        <v>37</v>
      </c>
      <c r="M739" s="1" t="s">
        <v>4196</v>
      </c>
      <c r="N739" s="1" t="s">
        <v>4067</v>
      </c>
      <c r="O739" s="1" t="s">
        <v>4183</v>
      </c>
      <c r="P739" s="1" t="s">
        <v>4193</v>
      </c>
      <c r="Q739" s="1" t="s">
        <v>4312</v>
      </c>
      <c r="R739" s="1" t="s">
        <v>4194</v>
      </c>
      <c r="S739" s="1" t="s">
        <v>4177</v>
      </c>
      <c r="T739" s="1" t="s">
        <v>37</v>
      </c>
      <c r="U739" s="1" t="s">
        <v>4073</v>
      </c>
      <c r="V739" s="1" t="s">
        <v>37</v>
      </c>
      <c r="W739" s="1" t="s">
        <v>37</v>
      </c>
      <c r="X739" s="1" t="s">
        <v>37</v>
      </c>
      <c r="Y739" s="1" t="s">
        <v>37</v>
      </c>
      <c r="Z739" s="1" t="s">
        <v>37</v>
      </c>
    </row>
    <row r="740" spans="1:26">
      <c r="A740" s="1" t="s">
        <v>1672</v>
      </c>
      <c r="B740" s="1" t="s">
        <v>1581</v>
      </c>
      <c r="C740" s="1" t="s">
        <v>474</v>
      </c>
      <c r="D740" s="1" t="s">
        <v>1673</v>
      </c>
      <c r="E740" s="1" t="s">
        <v>1507</v>
      </c>
      <c r="F740" s="1" t="s">
        <v>42</v>
      </c>
      <c r="G740" s="1" t="s">
        <v>63</v>
      </c>
      <c r="H740" s="1" t="s">
        <v>55</v>
      </c>
      <c r="I740" s="1" t="s">
        <v>34</v>
      </c>
      <c r="J740" s="1" t="s">
        <v>35</v>
      </c>
      <c r="K740" s="1" t="s">
        <v>44</v>
      </c>
      <c r="L740" s="1" t="s">
        <v>37</v>
      </c>
      <c r="M740" s="1" t="s">
        <v>4196</v>
      </c>
      <c r="N740" s="1" t="s">
        <v>4033</v>
      </c>
      <c r="O740" s="1" t="s">
        <v>4113</v>
      </c>
      <c r="P740" s="1" t="s">
        <v>4114</v>
      </c>
      <c r="Q740" s="1" t="s">
        <v>4198</v>
      </c>
      <c r="R740" s="1" t="s">
        <v>4018</v>
      </c>
      <c r="S740" s="1" t="s">
        <v>4117</v>
      </c>
      <c r="T740" s="1" t="s">
        <v>4522</v>
      </c>
      <c r="U740" s="1" t="s">
        <v>37</v>
      </c>
      <c r="V740" s="1" t="s">
        <v>37</v>
      </c>
      <c r="W740" s="1" t="s">
        <v>3973</v>
      </c>
      <c r="X740" s="1" t="s">
        <v>37</v>
      </c>
      <c r="Y740" s="1" t="s">
        <v>37</v>
      </c>
      <c r="Z740" s="1" t="s">
        <v>37</v>
      </c>
    </row>
    <row r="741" spans="1:26">
      <c r="A741" s="1" t="s">
        <v>1376</v>
      </c>
      <c r="B741" s="1" t="s">
        <v>1374</v>
      </c>
      <c r="C741" s="1" t="s">
        <v>1377</v>
      </c>
      <c r="D741" s="1" t="s">
        <v>105</v>
      </c>
      <c r="E741" s="1" t="s">
        <v>1378</v>
      </c>
      <c r="F741" s="1" t="s">
        <v>42</v>
      </c>
      <c r="G741" s="1" t="s">
        <v>63</v>
      </c>
      <c r="H741" s="1" t="s">
        <v>40</v>
      </c>
      <c r="I741" s="1" t="s">
        <v>34</v>
      </c>
      <c r="J741" s="1" t="s">
        <v>35</v>
      </c>
      <c r="K741" s="1" t="s">
        <v>44</v>
      </c>
      <c r="L741" s="1" t="s">
        <v>37</v>
      </c>
      <c r="M741" s="1" t="s">
        <v>4226</v>
      </c>
      <c r="N741" s="1" t="s">
        <v>4229</v>
      </c>
      <c r="O741" s="1" t="s">
        <v>4246</v>
      </c>
      <c r="P741" s="1" t="s">
        <v>4114</v>
      </c>
      <c r="Q741" s="1" t="s">
        <v>4115</v>
      </c>
      <c r="R741" s="1" t="s">
        <v>4217</v>
      </c>
      <c r="S741" s="1" t="s">
        <v>4072</v>
      </c>
      <c r="T741" s="1" t="s">
        <v>37</v>
      </c>
      <c r="U741" s="1" t="s">
        <v>37</v>
      </c>
      <c r="V741" s="1" t="s">
        <v>37</v>
      </c>
      <c r="W741" s="1" t="s">
        <v>37</v>
      </c>
      <c r="X741" s="1" t="s">
        <v>37</v>
      </c>
      <c r="Y741" s="1" t="s">
        <v>37</v>
      </c>
      <c r="Z741" s="1" t="s">
        <v>37</v>
      </c>
    </row>
    <row r="742" spans="1:26">
      <c r="A742" s="1" t="s">
        <v>1715</v>
      </c>
      <c r="B742" s="1" t="s">
        <v>1716</v>
      </c>
      <c r="C742" s="1" t="s">
        <v>1079</v>
      </c>
      <c r="D742" s="1" t="s">
        <v>1513</v>
      </c>
      <c r="E742" s="1" t="s">
        <v>1717</v>
      </c>
      <c r="F742" s="1" t="s">
        <v>42</v>
      </c>
      <c r="G742" s="1" t="s">
        <v>63</v>
      </c>
      <c r="H742" s="1" t="s">
        <v>40</v>
      </c>
      <c r="I742" s="1" t="s">
        <v>36</v>
      </c>
      <c r="J742" s="1" t="s">
        <v>56</v>
      </c>
      <c r="K742" s="1" t="s">
        <v>36</v>
      </c>
      <c r="L742" s="1" t="s">
        <v>37</v>
      </c>
      <c r="M742" s="1" t="s">
        <v>4032</v>
      </c>
      <c r="N742" s="1" t="s">
        <v>4229</v>
      </c>
      <c r="O742" s="1" t="s">
        <v>4058</v>
      </c>
      <c r="P742" s="1" t="s">
        <v>4204</v>
      </c>
      <c r="Q742" s="1" t="s">
        <v>4070</v>
      </c>
      <c r="R742" s="1" t="s">
        <v>4037</v>
      </c>
      <c r="S742" s="1" t="s">
        <v>4195</v>
      </c>
      <c r="T742" s="1" t="s">
        <v>37</v>
      </c>
      <c r="U742" s="1" t="s">
        <v>37</v>
      </c>
      <c r="V742" s="1" t="s">
        <v>37</v>
      </c>
      <c r="W742" s="1" t="s">
        <v>37</v>
      </c>
      <c r="X742" s="1" t="s">
        <v>37</v>
      </c>
      <c r="Y742" s="1" t="s">
        <v>37</v>
      </c>
      <c r="Z742" s="1" t="s">
        <v>37</v>
      </c>
    </row>
    <row r="743" spans="1:26">
      <c r="A743" s="1" t="s">
        <v>4545</v>
      </c>
      <c r="B743" s="1" t="s">
        <v>1007</v>
      </c>
      <c r="C743" s="1" t="s">
        <v>841</v>
      </c>
      <c r="D743" s="1" t="s">
        <v>715</v>
      </c>
      <c r="E743" s="1" t="s">
        <v>4546</v>
      </c>
      <c r="F743" s="1" t="s">
        <v>42</v>
      </c>
      <c r="G743" s="1" t="s">
        <v>63</v>
      </c>
      <c r="H743" s="1" t="s">
        <v>40</v>
      </c>
      <c r="I743" s="1" t="s">
        <v>34</v>
      </c>
      <c r="J743" s="1" t="s">
        <v>35</v>
      </c>
      <c r="K743" s="1" t="s">
        <v>44</v>
      </c>
      <c r="L743" s="1" t="s">
        <v>37</v>
      </c>
      <c r="M743" s="1" t="s">
        <v>4165</v>
      </c>
      <c r="N743" s="1" t="s">
        <v>4040</v>
      </c>
      <c r="O743" s="1" t="s">
        <v>4147</v>
      </c>
      <c r="P743" s="1" t="s">
        <v>4237</v>
      </c>
      <c r="Q743" s="1" t="s">
        <v>4082</v>
      </c>
      <c r="R743" s="1" t="s">
        <v>4106</v>
      </c>
      <c r="S743" s="1" t="s">
        <v>4164</v>
      </c>
      <c r="T743" s="1" t="s">
        <v>37</v>
      </c>
      <c r="U743" s="1" t="s">
        <v>37</v>
      </c>
      <c r="V743" s="1" t="s">
        <v>37</v>
      </c>
      <c r="W743" s="1" t="s">
        <v>37</v>
      </c>
      <c r="X743" s="1" t="s">
        <v>37</v>
      </c>
      <c r="Y743" s="1" t="s">
        <v>37</v>
      </c>
      <c r="Z743" s="1" t="s">
        <v>37</v>
      </c>
    </row>
    <row r="744" spans="1:26">
      <c r="A744" s="1" t="s">
        <v>3864</v>
      </c>
      <c r="B744" s="1" t="s">
        <v>3865</v>
      </c>
      <c r="C744" s="1" t="s">
        <v>3866</v>
      </c>
      <c r="D744" s="1" t="s">
        <v>2210</v>
      </c>
      <c r="E744" s="1" t="s">
        <v>130</v>
      </c>
      <c r="F744" s="1" t="s">
        <v>42</v>
      </c>
      <c r="G744" s="1" t="s">
        <v>63</v>
      </c>
      <c r="H744" s="1" t="s">
        <v>40</v>
      </c>
      <c r="I744" s="1" t="s">
        <v>36</v>
      </c>
      <c r="J744" s="1" t="s">
        <v>56</v>
      </c>
      <c r="K744" s="1" t="s">
        <v>36</v>
      </c>
      <c r="L744" s="1" t="s">
        <v>37</v>
      </c>
      <c r="M744" s="1" t="s">
        <v>4150</v>
      </c>
      <c r="N744" s="1" t="s">
        <v>4122</v>
      </c>
      <c r="O744" s="1" t="s">
        <v>4123</v>
      </c>
      <c r="P744" s="1" t="s">
        <v>4151</v>
      </c>
      <c r="Q744" s="1" t="s">
        <v>4181</v>
      </c>
      <c r="R744" s="1" t="s">
        <v>4071</v>
      </c>
      <c r="S744" s="1" t="s">
        <v>4141</v>
      </c>
      <c r="T744" s="1" t="s">
        <v>37</v>
      </c>
      <c r="U744" s="1" t="s">
        <v>37</v>
      </c>
      <c r="V744" s="1" t="s">
        <v>37</v>
      </c>
      <c r="W744" s="1" t="s">
        <v>37</v>
      </c>
      <c r="X744" s="1" t="s">
        <v>37</v>
      </c>
      <c r="Y744" s="1" t="s">
        <v>37</v>
      </c>
      <c r="Z744" s="1" t="s">
        <v>37</v>
      </c>
    </row>
    <row r="745" spans="1:26">
      <c r="A745" s="1" t="s">
        <v>3604</v>
      </c>
      <c r="B745" s="1" t="s">
        <v>3605</v>
      </c>
      <c r="C745" s="1" t="s">
        <v>3606</v>
      </c>
      <c r="D745" s="1" t="s">
        <v>3607</v>
      </c>
      <c r="E745" s="1" t="s">
        <v>3608</v>
      </c>
      <c r="F745" s="1" t="s">
        <v>31</v>
      </c>
      <c r="G745" s="1" t="s">
        <v>43</v>
      </c>
      <c r="H745" s="1" t="s">
        <v>40</v>
      </c>
      <c r="I745" s="1" t="s">
        <v>36</v>
      </c>
      <c r="J745" s="1" t="s">
        <v>56</v>
      </c>
      <c r="K745" s="1" t="s">
        <v>36</v>
      </c>
      <c r="L745" s="1" t="s">
        <v>37</v>
      </c>
      <c r="M745" s="1" t="s">
        <v>4305</v>
      </c>
      <c r="N745" s="1" t="s">
        <v>4052</v>
      </c>
      <c r="O745" s="1" t="s">
        <v>4015</v>
      </c>
      <c r="P745" s="1" t="s">
        <v>4232</v>
      </c>
      <c r="Q745" s="1" t="s">
        <v>4133</v>
      </c>
      <c r="R745" s="1" t="s">
        <v>4285</v>
      </c>
      <c r="S745" s="1" t="s">
        <v>4264</v>
      </c>
      <c r="T745" s="1" t="s">
        <v>37</v>
      </c>
      <c r="U745" s="1" t="s">
        <v>37</v>
      </c>
      <c r="V745" s="1" t="s">
        <v>37</v>
      </c>
      <c r="W745" s="1" t="s">
        <v>37</v>
      </c>
      <c r="X745" s="1" t="s">
        <v>37</v>
      </c>
      <c r="Y745" s="1" t="s">
        <v>37</v>
      </c>
      <c r="Z745" s="1" t="s">
        <v>37</v>
      </c>
    </row>
    <row r="746" spans="1:26">
      <c r="A746" s="1" t="s">
        <v>952</v>
      </c>
      <c r="B746" s="1" t="s">
        <v>953</v>
      </c>
      <c r="C746" s="1" t="s">
        <v>954</v>
      </c>
      <c r="D746" s="1" t="s">
        <v>955</v>
      </c>
      <c r="E746" s="1" t="s">
        <v>925</v>
      </c>
      <c r="F746" s="1" t="s">
        <v>42</v>
      </c>
      <c r="G746" s="1" t="s">
        <v>63</v>
      </c>
      <c r="H746" s="1" t="s">
        <v>40</v>
      </c>
      <c r="I746" s="1" t="s">
        <v>36</v>
      </c>
      <c r="J746" s="1" t="s">
        <v>56</v>
      </c>
      <c r="K746" s="1" t="s">
        <v>704</v>
      </c>
      <c r="L746" s="1" t="s">
        <v>37</v>
      </c>
      <c r="M746" s="1" t="s">
        <v>4309</v>
      </c>
      <c r="N746" s="1" t="s">
        <v>4242</v>
      </c>
      <c r="O746" s="1" t="s">
        <v>4183</v>
      </c>
      <c r="P746" s="1" t="s">
        <v>4204</v>
      </c>
      <c r="Q746" s="1" t="s">
        <v>4145</v>
      </c>
      <c r="R746" s="1" t="s">
        <v>4216</v>
      </c>
      <c r="S746" s="1" t="s">
        <v>4310</v>
      </c>
      <c r="T746" s="1" t="s">
        <v>4149</v>
      </c>
      <c r="U746" s="1" t="s">
        <v>37</v>
      </c>
      <c r="V746" s="1" t="s">
        <v>37</v>
      </c>
      <c r="W746" s="1" t="s">
        <v>37</v>
      </c>
      <c r="X746" s="1" t="s">
        <v>37</v>
      </c>
      <c r="Y746" s="1" t="s">
        <v>37</v>
      </c>
      <c r="Z746" s="1" t="s">
        <v>37</v>
      </c>
    </row>
    <row r="747" spans="1:26">
      <c r="A747" s="1" t="s">
        <v>1047</v>
      </c>
      <c r="B747" s="1" t="s">
        <v>1042</v>
      </c>
      <c r="C747" s="1" t="s">
        <v>689</v>
      </c>
      <c r="D747" s="1"/>
      <c r="E747" s="1" t="s">
        <v>1048</v>
      </c>
      <c r="F747" s="1" t="s">
        <v>31</v>
      </c>
      <c r="G747" s="1" t="s">
        <v>63</v>
      </c>
      <c r="H747" s="1" t="s">
        <v>40</v>
      </c>
      <c r="I747" s="1" t="s">
        <v>34</v>
      </c>
      <c r="J747" s="1" t="s">
        <v>35</v>
      </c>
      <c r="K747" s="1" t="s">
        <v>44</v>
      </c>
      <c r="L747" s="1" t="s">
        <v>37</v>
      </c>
      <c r="M747" s="1" t="s">
        <v>4196</v>
      </c>
      <c r="N747" s="1" t="s">
        <v>4007</v>
      </c>
      <c r="O747" s="1" t="s">
        <v>4183</v>
      </c>
      <c r="P747" s="1" t="s">
        <v>4087</v>
      </c>
      <c r="Q747" s="1" t="s">
        <v>4070</v>
      </c>
      <c r="R747" s="1" t="s">
        <v>4125</v>
      </c>
      <c r="S747" s="1" t="s">
        <v>4117</v>
      </c>
      <c r="T747" s="1" t="s">
        <v>37</v>
      </c>
      <c r="U747" s="1" t="s">
        <v>37</v>
      </c>
      <c r="V747" s="1" t="s">
        <v>37</v>
      </c>
      <c r="W747" s="1" t="s">
        <v>37</v>
      </c>
      <c r="X747" s="1" t="s">
        <v>3973</v>
      </c>
      <c r="Y747" s="1" t="s">
        <v>37</v>
      </c>
      <c r="Z747" s="1" t="s">
        <v>37</v>
      </c>
    </row>
    <row r="748" spans="1:26">
      <c r="A748" s="1" t="s">
        <v>3164</v>
      </c>
      <c r="B748" s="1" t="s">
        <v>2768</v>
      </c>
      <c r="C748" s="1" t="s">
        <v>1202</v>
      </c>
      <c r="D748" s="1" t="s">
        <v>3165</v>
      </c>
      <c r="E748" s="1" t="s">
        <v>960</v>
      </c>
      <c r="F748" s="1" t="s">
        <v>42</v>
      </c>
      <c r="G748" s="1" t="s">
        <v>63</v>
      </c>
      <c r="H748" s="1" t="s">
        <v>40</v>
      </c>
      <c r="I748" s="1" t="s">
        <v>36</v>
      </c>
      <c r="J748" s="1" t="s">
        <v>56</v>
      </c>
      <c r="K748" s="1" t="s">
        <v>36</v>
      </c>
      <c r="L748" s="1" t="s">
        <v>37</v>
      </c>
      <c r="M748" s="1" t="s">
        <v>4196</v>
      </c>
      <c r="N748" s="1" t="s">
        <v>4067</v>
      </c>
      <c r="O748" s="1" t="s">
        <v>4201</v>
      </c>
      <c r="P748" s="1" t="s">
        <v>4069</v>
      </c>
      <c r="Q748" s="1" t="s">
        <v>4070</v>
      </c>
      <c r="R748" s="1" t="s">
        <v>4071</v>
      </c>
      <c r="S748" s="1" t="s">
        <v>4072</v>
      </c>
      <c r="T748" s="1" t="s">
        <v>4149</v>
      </c>
      <c r="U748" s="1" t="s">
        <v>37</v>
      </c>
      <c r="V748" s="1" t="s">
        <v>37</v>
      </c>
      <c r="W748" s="1" t="s">
        <v>37</v>
      </c>
      <c r="X748" s="1" t="s">
        <v>37</v>
      </c>
      <c r="Y748" s="1" t="s">
        <v>37</v>
      </c>
      <c r="Z748" s="1" t="s">
        <v>37</v>
      </c>
    </row>
    <row r="749" spans="1:26">
      <c r="A749" s="1" t="s">
        <v>587</v>
      </c>
      <c r="B749" s="1" t="s">
        <v>588</v>
      </c>
      <c r="C749" s="1" t="s">
        <v>337</v>
      </c>
      <c r="D749" s="1" t="s">
        <v>589</v>
      </c>
      <c r="E749" s="1" t="s">
        <v>590</v>
      </c>
      <c r="F749" s="1" t="s">
        <v>42</v>
      </c>
      <c r="G749" s="1" t="s">
        <v>43</v>
      </c>
      <c r="H749" s="1" t="s">
        <v>40</v>
      </c>
      <c r="I749" s="1" t="s">
        <v>36</v>
      </c>
      <c r="J749" s="1" t="s">
        <v>56</v>
      </c>
      <c r="K749" s="1" t="s">
        <v>36</v>
      </c>
      <c r="L749" s="1" t="s">
        <v>37</v>
      </c>
      <c r="M749" s="1" t="s">
        <v>4439</v>
      </c>
      <c r="N749" s="1" t="s">
        <v>4134</v>
      </c>
      <c r="O749" s="1" t="s">
        <v>4271</v>
      </c>
      <c r="P749" s="1" t="s">
        <v>4132</v>
      </c>
      <c r="Q749" s="1" t="s">
        <v>4136</v>
      </c>
      <c r="R749" s="1" t="s">
        <v>4106</v>
      </c>
      <c r="S749" s="1" t="s">
        <v>4231</v>
      </c>
      <c r="T749" s="1" t="s">
        <v>37</v>
      </c>
      <c r="U749" s="1" t="s">
        <v>37</v>
      </c>
      <c r="V749" s="1" t="s">
        <v>37</v>
      </c>
      <c r="W749" s="1" t="s">
        <v>37</v>
      </c>
      <c r="X749" s="1" t="s">
        <v>37</v>
      </c>
      <c r="Y749" s="1" t="s">
        <v>37</v>
      </c>
      <c r="Z749" s="1" t="s">
        <v>37</v>
      </c>
    </row>
    <row r="750" spans="1:26">
      <c r="A750" s="1" t="s">
        <v>2559</v>
      </c>
      <c r="B750" s="1" t="s">
        <v>2557</v>
      </c>
      <c r="C750" s="1" t="s">
        <v>481</v>
      </c>
      <c r="D750" s="1" t="s">
        <v>2560</v>
      </c>
      <c r="E750" s="1" t="s">
        <v>2561</v>
      </c>
      <c r="F750" s="1" t="s">
        <v>42</v>
      </c>
      <c r="G750" s="1" t="s">
        <v>63</v>
      </c>
      <c r="H750" s="1" t="s">
        <v>40</v>
      </c>
      <c r="I750" s="1" t="s">
        <v>34</v>
      </c>
      <c r="J750" s="1" t="s">
        <v>35</v>
      </c>
      <c r="K750" s="1"/>
      <c r="L750" s="1" t="s">
        <v>37</v>
      </c>
      <c r="M750" s="1" t="s">
        <v>4196</v>
      </c>
      <c r="N750" s="1" t="s">
        <v>4280</v>
      </c>
      <c r="O750" s="1" t="s">
        <v>4034</v>
      </c>
      <c r="P750" s="1" t="s">
        <v>4502</v>
      </c>
      <c r="Q750" s="1" t="s">
        <v>4198</v>
      </c>
      <c r="R750" s="1" t="s">
        <v>4277</v>
      </c>
      <c r="S750" s="1" t="s">
        <v>4117</v>
      </c>
      <c r="T750" s="1" t="s">
        <v>4152</v>
      </c>
      <c r="U750" s="1" t="s">
        <v>37</v>
      </c>
      <c r="V750" s="1" t="s">
        <v>37</v>
      </c>
      <c r="W750" s="1" t="s">
        <v>37</v>
      </c>
      <c r="X750" s="1" t="s">
        <v>37</v>
      </c>
      <c r="Y750" s="1" t="s">
        <v>37</v>
      </c>
      <c r="Z750" s="1" t="s">
        <v>37</v>
      </c>
    </row>
    <row r="751" spans="1:26">
      <c r="A751" s="1" t="s">
        <v>3389</v>
      </c>
      <c r="B751" s="1" t="s">
        <v>3385</v>
      </c>
      <c r="C751" s="1" t="s">
        <v>246</v>
      </c>
      <c r="D751" s="1" t="s">
        <v>3010</v>
      </c>
      <c r="E751" s="1" t="s">
        <v>3390</v>
      </c>
      <c r="F751" s="1" t="s">
        <v>31</v>
      </c>
      <c r="G751" s="1" t="s">
        <v>63</v>
      </c>
      <c r="H751" s="1" t="s">
        <v>40</v>
      </c>
      <c r="I751" s="1" t="s">
        <v>34</v>
      </c>
      <c r="J751" s="1" t="s">
        <v>35</v>
      </c>
      <c r="K751" s="1" t="s">
        <v>44</v>
      </c>
      <c r="L751" s="1" t="s">
        <v>37</v>
      </c>
      <c r="M751" s="1" t="s">
        <v>4220</v>
      </c>
      <c r="N751" s="1" t="s">
        <v>4067</v>
      </c>
      <c r="O751" s="1" t="s">
        <v>4041</v>
      </c>
      <c r="P751" s="1" t="s">
        <v>4237</v>
      </c>
      <c r="Q751" s="1" t="s">
        <v>4429</v>
      </c>
      <c r="R751" s="1" t="s">
        <v>4200</v>
      </c>
      <c r="S751" s="1" t="s">
        <v>4126</v>
      </c>
      <c r="T751" s="1" t="s">
        <v>37</v>
      </c>
      <c r="U751" s="1" t="s">
        <v>37</v>
      </c>
      <c r="V751" s="1" t="s">
        <v>37</v>
      </c>
      <c r="W751" s="1" t="s">
        <v>37</v>
      </c>
      <c r="X751" s="1" t="s">
        <v>37</v>
      </c>
      <c r="Y751" s="1" t="s">
        <v>37</v>
      </c>
      <c r="Z751" s="1" t="s">
        <v>37</v>
      </c>
    </row>
    <row r="752" spans="1:26">
      <c r="A752" s="1" t="s">
        <v>3933</v>
      </c>
      <c r="B752" s="1" t="s">
        <v>3934</v>
      </c>
      <c r="C752" s="1" t="s">
        <v>734</v>
      </c>
      <c r="D752" s="1"/>
      <c r="E752" s="1" t="s">
        <v>3935</v>
      </c>
      <c r="F752" s="1" t="s">
        <v>31</v>
      </c>
      <c r="G752" s="1" t="s">
        <v>43</v>
      </c>
      <c r="H752" s="1" t="s">
        <v>33</v>
      </c>
      <c r="I752" s="1" t="s">
        <v>34</v>
      </c>
      <c r="J752" s="1" t="s">
        <v>35</v>
      </c>
      <c r="K752" s="1"/>
      <c r="L752" s="1" t="s">
        <v>37</v>
      </c>
      <c r="M752" s="1" t="s">
        <v>4284</v>
      </c>
      <c r="N752" s="1" t="s">
        <v>4061</v>
      </c>
      <c r="O752" s="1" t="s">
        <v>4109</v>
      </c>
      <c r="P752" s="1" t="s">
        <v>4063</v>
      </c>
      <c r="Q752" s="1" t="s">
        <v>4215</v>
      </c>
      <c r="R752" s="1" t="s">
        <v>4281</v>
      </c>
      <c r="S752" s="1" t="s">
        <v>4160</v>
      </c>
      <c r="T752" s="1" t="s">
        <v>37</v>
      </c>
      <c r="U752" s="1" t="s">
        <v>37</v>
      </c>
      <c r="V752" s="1" t="s">
        <v>3973</v>
      </c>
      <c r="W752" s="1" t="s">
        <v>37</v>
      </c>
      <c r="X752" s="1" t="s">
        <v>37</v>
      </c>
      <c r="Y752" s="1" t="s">
        <v>37</v>
      </c>
      <c r="Z752" s="1" t="s">
        <v>37</v>
      </c>
    </row>
    <row r="753" spans="1:26">
      <c r="A753" s="1" t="s">
        <v>2629</v>
      </c>
      <c r="B753" s="1" t="s">
        <v>2630</v>
      </c>
      <c r="C753" s="1" t="s">
        <v>2631</v>
      </c>
      <c r="D753" s="1"/>
      <c r="E753" s="1" t="s">
        <v>2632</v>
      </c>
      <c r="F753" s="1" t="s">
        <v>42</v>
      </c>
      <c r="G753" s="1" t="s">
        <v>63</v>
      </c>
      <c r="H753" s="1" t="s">
        <v>33</v>
      </c>
      <c r="I753" s="1" t="s">
        <v>34</v>
      </c>
      <c r="J753" s="1" t="s">
        <v>35</v>
      </c>
      <c r="K753" s="1" t="s">
        <v>44</v>
      </c>
      <c r="L753" s="1" t="s">
        <v>37</v>
      </c>
      <c r="M753" s="1" t="s">
        <v>4283</v>
      </c>
      <c r="N753" s="1" t="s">
        <v>4229</v>
      </c>
      <c r="O753" s="1" t="s">
        <v>4183</v>
      </c>
      <c r="P753" s="1" t="s">
        <v>4042</v>
      </c>
      <c r="Q753" s="1" t="s">
        <v>4312</v>
      </c>
      <c r="R753" s="1" t="s">
        <v>4185</v>
      </c>
      <c r="S753" s="1" t="s">
        <v>4239</v>
      </c>
      <c r="T753" s="1" t="s">
        <v>4178</v>
      </c>
      <c r="U753" s="1" t="s">
        <v>37</v>
      </c>
      <c r="V753" s="1" t="s">
        <v>3973</v>
      </c>
      <c r="W753" s="1" t="s">
        <v>37</v>
      </c>
      <c r="X753" s="1" t="s">
        <v>37</v>
      </c>
      <c r="Y753" s="1" t="s">
        <v>37</v>
      </c>
      <c r="Z753" s="1" t="s">
        <v>37</v>
      </c>
    </row>
    <row r="754" spans="1:26">
      <c r="A754" s="1" t="s">
        <v>195</v>
      </c>
      <c r="B754" s="1" t="s">
        <v>196</v>
      </c>
      <c r="C754" s="1" t="s">
        <v>197</v>
      </c>
      <c r="D754" s="1" t="s">
        <v>198</v>
      </c>
      <c r="E754" s="1" t="s">
        <v>199</v>
      </c>
      <c r="F754" s="1" t="s">
        <v>42</v>
      </c>
      <c r="G754" s="1" t="s">
        <v>63</v>
      </c>
      <c r="H754" s="1" t="s">
        <v>33</v>
      </c>
      <c r="I754" s="1" t="s">
        <v>34</v>
      </c>
      <c r="J754" s="1" t="s">
        <v>35</v>
      </c>
      <c r="K754" s="1" t="s">
        <v>44</v>
      </c>
      <c r="L754" s="1" t="s">
        <v>37</v>
      </c>
      <c r="M754" s="1" t="s">
        <v>4032</v>
      </c>
      <c r="N754" s="1" t="s">
        <v>4040</v>
      </c>
      <c r="O754" s="1" t="s">
        <v>4506</v>
      </c>
      <c r="P754" s="1" t="s">
        <v>4151</v>
      </c>
      <c r="Q754" s="1" t="s">
        <v>4166</v>
      </c>
      <c r="R754" s="1" t="s">
        <v>4071</v>
      </c>
      <c r="S754" s="1" t="s">
        <v>4045</v>
      </c>
      <c r="T754" s="1" t="s">
        <v>37</v>
      </c>
      <c r="U754" s="1" t="s">
        <v>37</v>
      </c>
      <c r="V754" s="1" t="s">
        <v>37</v>
      </c>
      <c r="W754" s="1" t="s">
        <v>37</v>
      </c>
      <c r="X754" s="1" t="s">
        <v>3973</v>
      </c>
      <c r="Y754" s="1" t="s">
        <v>37</v>
      </c>
      <c r="Z754" s="1" t="s">
        <v>37</v>
      </c>
    </row>
    <row r="755" spans="1:26">
      <c r="A755" s="1" t="s">
        <v>200</v>
      </c>
      <c r="B755" s="1" t="s">
        <v>196</v>
      </c>
      <c r="C755" s="1" t="s">
        <v>201</v>
      </c>
      <c r="D755" s="1" t="s">
        <v>202</v>
      </c>
      <c r="E755" s="1" t="s">
        <v>203</v>
      </c>
      <c r="F755" s="1" t="s">
        <v>31</v>
      </c>
      <c r="G755" s="1" t="s">
        <v>50</v>
      </c>
      <c r="H755" s="1" t="s">
        <v>33</v>
      </c>
      <c r="I755" s="1" t="s">
        <v>34</v>
      </c>
      <c r="J755" s="1" t="s">
        <v>35</v>
      </c>
      <c r="K755" s="1" t="s">
        <v>44</v>
      </c>
      <c r="L755" s="1" t="s">
        <v>37</v>
      </c>
      <c r="M755" s="1" t="s">
        <v>4167</v>
      </c>
      <c r="N755" s="1" t="s">
        <v>4139</v>
      </c>
      <c r="O755" s="1" t="s">
        <v>4168</v>
      </c>
      <c r="P755" s="1" t="s">
        <v>4169</v>
      </c>
      <c r="Q755" s="1" t="s">
        <v>4036</v>
      </c>
      <c r="R755" s="1" t="s">
        <v>4170</v>
      </c>
      <c r="S755" s="1" t="s">
        <v>4171</v>
      </c>
      <c r="T755" s="1" t="s">
        <v>37</v>
      </c>
      <c r="U755" s="1" t="s">
        <v>37</v>
      </c>
      <c r="V755" s="1" t="s">
        <v>37</v>
      </c>
      <c r="W755" s="1" t="s">
        <v>37</v>
      </c>
      <c r="X755" s="1" t="s">
        <v>37</v>
      </c>
      <c r="Y755" s="1" t="s">
        <v>37</v>
      </c>
      <c r="Z755" s="1" t="s">
        <v>37</v>
      </c>
    </row>
    <row r="756" spans="1:26">
      <c r="A756" s="1" t="s">
        <v>4668</v>
      </c>
      <c r="B756" s="1" t="s">
        <v>4669</v>
      </c>
      <c r="C756" s="1" t="s">
        <v>4670</v>
      </c>
      <c r="D756" s="1" t="s">
        <v>4671</v>
      </c>
      <c r="E756" s="1" t="s">
        <v>4672</v>
      </c>
      <c r="F756" s="1" t="s">
        <v>42</v>
      </c>
      <c r="G756" s="1" t="s">
        <v>50</v>
      </c>
      <c r="H756" s="1" t="s">
        <v>40</v>
      </c>
      <c r="I756" s="1" t="s">
        <v>36</v>
      </c>
      <c r="J756" s="1" t="s">
        <v>56</v>
      </c>
      <c r="K756" s="1" t="s">
        <v>36</v>
      </c>
      <c r="L756" s="1" t="s">
        <v>37</v>
      </c>
      <c r="M756" s="1" t="s">
        <v>4090</v>
      </c>
      <c r="N756" s="1" t="s">
        <v>4203</v>
      </c>
      <c r="O756" s="1" t="s">
        <v>4058</v>
      </c>
      <c r="P756" s="1" t="s">
        <v>4148</v>
      </c>
      <c r="Q756" s="1" t="s">
        <v>4218</v>
      </c>
      <c r="R756" s="1" t="s">
        <v>4116</v>
      </c>
      <c r="S756" s="1" t="s">
        <v>4059</v>
      </c>
      <c r="T756" s="1" t="s">
        <v>37</v>
      </c>
      <c r="U756" s="1" t="s">
        <v>37</v>
      </c>
      <c r="V756" s="1" t="s">
        <v>37</v>
      </c>
      <c r="W756" s="1" t="s">
        <v>37</v>
      </c>
      <c r="X756" s="1" t="s">
        <v>37</v>
      </c>
      <c r="Y756" s="1" t="s">
        <v>37</v>
      </c>
      <c r="Z756" s="1" t="s">
        <v>37</v>
      </c>
    </row>
    <row r="757" spans="1:26">
      <c r="A757" s="1" t="s">
        <v>127</v>
      </c>
      <c r="B757" s="1" t="s">
        <v>128</v>
      </c>
      <c r="C757" s="1" t="s">
        <v>129</v>
      </c>
      <c r="D757" s="1"/>
      <c r="E757" s="1" t="s">
        <v>130</v>
      </c>
      <c r="F757" s="1" t="s">
        <v>31</v>
      </c>
      <c r="G757" s="1" t="s">
        <v>63</v>
      </c>
      <c r="H757" s="1" t="s">
        <v>55</v>
      </c>
      <c r="I757" s="1" t="s">
        <v>34</v>
      </c>
      <c r="J757" s="1" t="s">
        <v>35</v>
      </c>
      <c r="K757" s="1" t="s">
        <v>44</v>
      </c>
      <c r="L757" s="1" t="s">
        <v>37</v>
      </c>
      <c r="M757" s="1" t="s">
        <v>4112</v>
      </c>
      <c r="N757" s="1" t="s">
        <v>4033</v>
      </c>
      <c r="O757" s="1" t="s">
        <v>4113</v>
      </c>
      <c r="P757" s="1" t="s">
        <v>4114</v>
      </c>
      <c r="Q757" s="1" t="s">
        <v>4115</v>
      </c>
      <c r="R757" s="1" t="s">
        <v>4116</v>
      </c>
      <c r="S757" s="1" t="s">
        <v>4117</v>
      </c>
      <c r="T757" s="1" t="s">
        <v>37</v>
      </c>
      <c r="U757" s="1" t="s">
        <v>37</v>
      </c>
      <c r="V757" s="1" t="s">
        <v>37</v>
      </c>
      <c r="W757" s="1" t="s">
        <v>3973</v>
      </c>
      <c r="X757" s="1" t="s">
        <v>37</v>
      </c>
      <c r="Y757" s="1" t="s">
        <v>37</v>
      </c>
      <c r="Z757" s="1" t="s">
        <v>37</v>
      </c>
    </row>
    <row r="758" spans="1:26">
      <c r="A758" s="1" t="s">
        <v>1958</v>
      </c>
      <c r="B758" s="1" t="s">
        <v>1959</v>
      </c>
      <c r="C758" s="1" t="s">
        <v>1960</v>
      </c>
      <c r="D758" s="1" t="s">
        <v>1961</v>
      </c>
      <c r="E758" s="1" t="s">
        <v>1962</v>
      </c>
      <c r="F758" s="1" t="s">
        <v>31</v>
      </c>
      <c r="G758" s="1" t="s">
        <v>63</v>
      </c>
      <c r="H758" s="1" t="s">
        <v>40</v>
      </c>
      <c r="I758" s="1" t="s">
        <v>36</v>
      </c>
      <c r="J758" s="1" t="s">
        <v>56</v>
      </c>
      <c r="K758" s="1" t="s">
        <v>36</v>
      </c>
      <c r="L758" s="1" t="s">
        <v>37</v>
      </c>
      <c r="M758" s="1" t="s">
        <v>4066</v>
      </c>
      <c r="N758" s="1" t="s">
        <v>4040</v>
      </c>
      <c r="O758" s="1" t="s">
        <v>4518</v>
      </c>
      <c r="P758" s="1" t="s">
        <v>4009</v>
      </c>
      <c r="Q758" s="1" t="s">
        <v>4115</v>
      </c>
      <c r="R758" s="1" t="s">
        <v>4125</v>
      </c>
      <c r="S758" s="1" t="s">
        <v>4501</v>
      </c>
      <c r="T758" s="1" t="s">
        <v>37</v>
      </c>
      <c r="U758" s="1" t="s">
        <v>37</v>
      </c>
      <c r="V758" s="1" t="s">
        <v>37</v>
      </c>
      <c r="W758" s="1" t="s">
        <v>37</v>
      </c>
      <c r="X758" s="1" t="s">
        <v>37</v>
      </c>
      <c r="Y758" s="1" t="s">
        <v>37</v>
      </c>
      <c r="Z758" s="1" t="s">
        <v>37</v>
      </c>
    </row>
    <row r="759" spans="1:26">
      <c r="A759" s="1" t="s">
        <v>888</v>
      </c>
      <c r="B759" s="1" t="s">
        <v>889</v>
      </c>
      <c r="C759" s="1" t="s">
        <v>689</v>
      </c>
      <c r="D759" s="1" t="s">
        <v>117</v>
      </c>
      <c r="E759" s="1" t="s">
        <v>890</v>
      </c>
      <c r="F759" s="1" t="s">
        <v>31</v>
      </c>
      <c r="G759" s="1" t="s">
        <v>43</v>
      </c>
      <c r="H759" s="1" t="s">
        <v>40</v>
      </c>
      <c r="I759" s="1" t="s">
        <v>36</v>
      </c>
      <c r="J759" s="1" t="s">
        <v>56</v>
      </c>
      <c r="K759" s="1" t="s">
        <v>355</v>
      </c>
      <c r="L759" s="1" t="s">
        <v>37</v>
      </c>
      <c r="M759" s="1" t="s">
        <v>4287</v>
      </c>
      <c r="N759" s="1" t="s">
        <v>4061</v>
      </c>
      <c r="O759" s="1" t="s">
        <v>4022</v>
      </c>
      <c r="P759" s="1" t="s">
        <v>4433</v>
      </c>
      <c r="Q759" s="1" t="s">
        <v>4111</v>
      </c>
      <c r="R759" s="1" t="s">
        <v>4088</v>
      </c>
      <c r="S759" s="1" t="s">
        <v>4089</v>
      </c>
      <c r="T759" s="1" t="s">
        <v>37</v>
      </c>
      <c r="U759" s="1" t="s">
        <v>37</v>
      </c>
      <c r="V759" s="1" t="s">
        <v>37</v>
      </c>
      <c r="W759" s="1" t="s">
        <v>37</v>
      </c>
      <c r="X759" s="1" t="s">
        <v>37</v>
      </c>
      <c r="Y759" s="1" t="s">
        <v>37</v>
      </c>
      <c r="Z759" s="1" t="s">
        <v>37</v>
      </c>
    </row>
    <row r="760" spans="1:26">
      <c r="A760" s="1" t="s">
        <v>502</v>
      </c>
      <c r="B760" s="1" t="s">
        <v>503</v>
      </c>
      <c r="C760" s="1" t="s">
        <v>504</v>
      </c>
      <c r="D760" s="1" t="s">
        <v>505</v>
      </c>
      <c r="E760" s="1" t="s">
        <v>506</v>
      </c>
      <c r="F760" s="1" t="s">
        <v>42</v>
      </c>
      <c r="G760" s="1" t="s">
        <v>63</v>
      </c>
      <c r="H760" s="1" t="s">
        <v>40</v>
      </c>
      <c r="I760" s="1" t="s">
        <v>355</v>
      </c>
      <c r="J760" s="1" t="s">
        <v>56</v>
      </c>
      <c r="K760" s="1" t="s">
        <v>355</v>
      </c>
      <c r="L760" s="1" t="s">
        <v>37</v>
      </c>
      <c r="M760" s="1" t="s">
        <v>4226</v>
      </c>
      <c r="N760" s="1" t="s">
        <v>4229</v>
      </c>
      <c r="O760" s="1" t="s">
        <v>4201</v>
      </c>
      <c r="P760" s="1" t="s">
        <v>4237</v>
      </c>
      <c r="Q760" s="1" t="s">
        <v>4145</v>
      </c>
      <c r="R760" s="1" t="s">
        <v>4277</v>
      </c>
      <c r="S760" s="1" t="s">
        <v>4126</v>
      </c>
      <c r="T760" s="1" t="s">
        <v>4178</v>
      </c>
      <c r="U760" s="1" t="s">
        <v>37</v>
      </c>
      <c r="V760" s="1" t="s">
        <v>37</v>
      </c>
      <c r="W760" s="1" t="s">
        <v>37</v>
      </c>
      <c r="X760" s="1" t="s">
        <v>37</v>
      </c>
      <c r="Y760" s="1" t="s">
        <v>37</v>
      </c>
      <c r="Z760" s="1" t="s">
        <v>37</v>
      </c>
    </row>
    <row r="761" spans="1:26">
      <c r="A761" s="1" t="s">
        <v>271</v>
      </c>
      <c r="B761" s="1" t="s">
        <v>272</v>
      </c>
      <c r="C761" s="1" t="s">
        <v>273</v>
      </c>
      <c r="D761" s="1" t="s">
        <v>274</v>
      </c>
      <c r="E761" s="1" t="s">
        <v>184</v>
      </c>
      <c r="F761" s="1" t="s">
        <v>42</v>
      </c>
      <c r="G761" s="1" t="s">
        <v>63</v>
      </c>
      <c r="H761" s="1" t="s">
        <v>40</v>
      </c>
      <c r="I761" s="1" t="s">
        <v>36</v>
      </c>
      <c r="J761" s="1" t="s">
        <v>56</v>
      </c>
      <c r="K761" s="1" t="s">
        <v>36</v>
      </c>
      <c r="L761" s="1" t="s">
        <v>37</v>
      </c>
      <c r="M761" s="1" t="s">
        <v>4150</v>
      </c>
      <c r="N761" s="1" t="s">
        <v>4122</v>
      </c>
      <c r="O761" s="1" t="s">
        <v>4506</v>
      </c>
      <c r="P761" s="1" t="s">
        <v>4431</v>
      </c>
      <c r="Q761" s="1" t="s">
        <v>4145</v>
      </c>
      <c r="R761" s="1" t="s">
        <v>4071</v>
      </c>
      <c r="S761" s="1" t="s">
        <v>4072</v>
      </c>
      <c r="T761" s="1" t="s">
        <v>37</v>
      </c>
      <c r="U761" s="1" t="s">
        <v>37</v>
      </c>
      <c r="V761" s="1" t="s">
        <v>37</v>
      </c>
      <c r="W761" s="1" t="s">
        <v>37</v>
      </c>
      <c r="X761" s="1" t="s">
        <v>37</v>
      </c>
      <c r="Y761" s="1" t="s">
        <v>37</v>
      </c>
      <c r="Z761" s="1" t="s">
        <v>37</v>
      </c>
    </row>
    <row r="762" spans="1:26">
      <c r="A762" s="1" t="s">
        <v>4452</v>
      </c>
      <c r="B762" s="1" t="s">
        <v>3405</v>
      </c>
      <c r="C762" s="1" t="s">
        <v>1297</v>
      </c>
      <c r="D762" s="1" t="s">
        <v>1513</v>
      </c>
      <c r="E762" s="1" t="s">
        <v>2955</v>
      </c>
      <c r="F762" s="1" t="s">
        <v>42</v>
      </c>
      <c r="G762" s="1" t="s">
        <v>63</v>
      </c>
      <c r="H762" s="1" t="s">
        <v>40</v>
      </c>
      <c r="I762" s="1" t="s">
        <v>34</v>
      </c>
      <c r="J762" s="1" t="s">
        <v>35</v>
      </c>
      <c r="K762" s="1" t="s">
        <v>36</v>
      </c>
      <c r="L762" s="1" t="s">
        <v>37</v>
      </c>
      <c r="M762" s="1" t="s">
        <v>4138</v>
      </c>
      <c r="N762" s="1" t="s">
        <v>4219</v>
      </c>
      <c r="O762" s="1" t="s">
        <v>4034</v>
      </c>
      <c r="P762" s="1" t="s">
        <v>4440</v>
      </c>
      <c r="Q762" s="1" t="s">
        <v>4313</v>
      </c>
      <c r="R762" s="1" t="s">
        <v>4037</v>
      </c>
      <c r="S762" s="1" t="s">
        <v>4141</v>
      </c>
      <c r="T762" s="1" t="s">
        <v>37</v>
      </c>
      <c r="U762" s="1" t="s">
        <v>4073</v>
      </c>
      <c r="V762" s="1" t="s">
        <v>37</v>
      </c>
      <c r="W762" s="1" t="s">
        <v>37</v>
      </c>
      <c r="X762" s="1" t="s">
        <v>37</v>
      </c>
      <c r="Y762" s="1" t="s">
        <v>37</v>
      </c>
      <c r="Z762" s="1" t="s">
        <v>37</v>
      </c>
    </row>
    <row r="763" spans="1:26">
      <c r="A763" s="1" t="s">
        <v>2180</v>
      </c>
      <c r="B763" s="1" t="s">
        <v>2181</v>
      </c>
      <c r="C763" s="1" t="s">
        <v>2182</v>
      </c>
      <c r="D763" s="1" t="s">
        <v>830</v>
      </c>
      <c r="E763" s="1" t="s">
        <v>2183</v>
      </c>
      <c r="F763" s="1" t="s">
        <v>42</v>
      </c>
      <c r="G763" s="1" t="s">
        <v>63</v>
      </c>
      <c r="H763" s="1" t="s">
        <v>42</v>
      </c>
      <c r="I763" s="1" t="s">
        <v>34</v>
      </c>
      <c r="J763" s="1" t="s">
        <v>35</v>
      </c>
      <c r="K763" s="1" t="s">
        <v>36</v>
      </c>
      <c r="L763" s="1" t="s">
        <v>37</v>
      </c>
      <c r="M763" s="1" t="s">
        <v>4226</v>
      </c>
      <c r="N763" s="1" t="s">
        <v>4395</v>
      </c>
      <c r="O763" s="1" t="s">
        <v>4147</v>
      </c>
      <c r="P763" s="1" t="s">
        <v>4009</v>
      </c>
      <c r="Q763" s="1" t="s">
        <v>4070</v>
      </c>
      <c r="R763" s="1" t="s">
        <v>4037</v>
      </c>
      <c r="S763" s="1" t="s">
        <v>4072</v>
      </c>
      <c r="T763" s="1" t="s">
        <v>37</v>
      </c>
      <c r="U763" s="1" t="s">
        <v>37</v>
      </c>
      <c r="V763" s="1" t="s">
        <v>37</v>
      </c>
      <c r="W763" s="1" t="s">
        <v>37</v>
      </c>
      <c r="X763" s="1" t="s">
        <v>37</v>
      </c>
      <c r="Y763" s="1" t="s">
        <v>37</v>
      </c>
      <c r="Z763" s="1" t="s">
        <v>37</v>
      </c>
    </row>
    <row r="764" spans="1:26">
      <c r="A764" s="1" t="s">
        <v>3822</v>
      </c>
      <c r="B764" s="1" t="s">
        <v>3819</v>
      </c>
      <c r="C764" s="1" t="s">
        <v>2943</v>
      </c>
      <c r="D764" s="1"/>
      <c r="E764" s="1" t="s">
        <v>3823</v>
      </c>
      <c r="F764" s="1" t="s">
        <v>31</v>
      </c>
      <c r="G764" s="1" t="s">
        <v>63</v>
      </c>
      <c r="H764" s="1" t="s">
        <v>40</v>
      </c>
      <c r="I764" s="1" t="s">
        <v>34</v>
      </c>
      <c r="J764" s="1" t="s">
        <v>35</v>
      </c>
      <c r="K764" s="1" t="s">
        <v>44</v>
      </c>
      <c r="L764" s="1" t="s">
        <v>37</v>
      </c>
      <c r="M764" s="1" t="s">
        <v>4066</v>
      </c>
      <c r="N764" s="1" t="s">
        <v>4219</v>
      </c>
      <c r="O764" s="1" t="s">
        <v>4034</v>
      </c>
      <c r="P764" s="1" t="s">
        <v>4042</v>
      </c>
      <c r="Q764" s="1" t="s">
        <v>4115</v>
      </c>
      <c r="R764" s="1" t="s">
        <v>4200</v>
      </c>
      <c r="S764" s="1" t="s">
        <v>4026</v>
      </c>
      <c r="T764" s="1" t="s">
        <v>37</v>
      </c>
      <c r="U764" s="1" t="s">
        <v>37</v>
      </c>
      <c r="V764" s="1" t="s">
        <v>37</v>
      </c>
      <c r="W764" s="1" t="s">
        <v>37</v>
      </c>
      <c r="X764" s="1" t="s">
        <v>37</v>
      </c>
      <c r="Y764" s="1" t="s">
        <v>37</v>
      </c>
      <c r="Z764" s="1" t="s">
        <v>37</v>
      </c>
    </row>
    <row r="765" spans="1:26">
      <c r="A765" s="1" t="s">
        <v>119</v>
      </c>
      <c r="B765" s="1" t="s">
        <v>116</v>
      </c>
      <c r="C765" s="1" t="s">
        <v>66</v>
      </c>
      <c r="D765" s="1" t="s">
        <v>120</v>
      </c>
      <c r="E765" s="1" t="s">
        <v>121</v>
      </c>
      <c r="F765" s="1" t="s">
        <v>31</v>
      </c>
      <c r="G765" s="1" t="s">
        <v>50</v>
      </c>
      <c r="H765" s="1" t="s">
        <v>40</v>
      </c>
      <c r="I765" s="1" t="s">
        <v>34</v>
      </c>
      <c r="J765" s="1" t="s">
        <v>35</v>
      </c>
      <c r="K765" s="1" t="s">
        <v>44</v>
      </c>
      <c r="L765" s="1" t="s">
        <v>37</v>
      </c>
      <c r="M765" s="1" t="s">
        <v>4101</v>
      </c>
      <c r="N765" s="1" t="s">
        <v>4102</v>
      </c>
      <c r="O765" s="1" t="s">
        <v>4103</v>
      </c>
      <c r="P765" s="1" t="s">
        <v>4104</v>
      </c>
      <c r="Q765" s="1" t="s">
        <v>4105</v>
      </c>
      <c r="R765" s="1" t="s">
        <v>4071</v>
      </c>
      <c r="S765" s="1" t="s">
        <v>4107</v>
      </c>
      <c r="T765" s="1" t="s">
        <v>37</v>
      </c>
      <c r="U765" s="1" t="s">
        <v>37</v>
      </c>
      <c r="V765" s="1" t="s">
        <v>37</v>
      </c>
      <c r="W765" s="1" t="s">
        <v>37</v>
      </c>
      <c r="X765" s="1" t="s">
        <v>37</v>
      </c>
      <c r="Y765" s="1" t="s">
        <v>37</v>
      </c>
      <c r="Z765" s="1" t="s">
        <v>37</v>
      </c>
    </row>
    <row r="766" spans="1:26">
      <c r="A766" s="1" t="s">
        <v>879</v>
      </c>
      <c r="B766" s="1" t="s">
        <v>880</v>
      </c>
      <c r="C766" s="1" t="s">
        <v>881</v>
      </c>
      <c r="D766" s="1" t="s">
        <v>882</v>
      </c>
      <c r="E766" s="1" t="s">
        <v>883</v>
      </c>
      <c r="F766" s="1" t="s">
        <v>42</v>
      </c>
      <c r="G766" s="1" t="s">
        <v>43</v>
      </c>
      <c r="H766" s="1" t="s">
        <v>33</v>
      </c>
      <c r="I766" s="1" t="s">
        <v>34</v>
      </c>
      <c r="J766" s="1" t="s">
        <v>35</v>
      </c>
      <c r="K766" s="1" t="s">
        <v>44</v>
      </c>
      <c r="L766" s="1" t="s">
        <v>37</v>
      </c>
      <c r="M766" s="1" t="s">
        <v>4060</v>
      </c>
      <c r="N766" s="1" t="s">
        <v>4061</v>
      </c>
      <c r="O766" s="1" t="s">
        <v>4518</v>
      </c>
      <c r="P766" s="1" t="s">
        <v>4433</v>
      </c>
      <c r="Q766" s="1" t="s">
        <v>4133</v>
      </c>
      <c r="R766" s="1" t="s">
        <v>4088</v>
      </c>
      <c r="S766" s="1" t="s">
        <v>4089</v>
      </c>
      <c r="T766" s="1" t="s">
        <v>37</v>
      </c>
      <c r="U766" s="1" t="s">
        <v>37</v>
      </c>
      <c r="V766" s="1" t="s">
        <v>37</v>
      </c>
      <c r="W766" s="1" t="s">
        <v>37</v>
      </c>
      <c r="X766" s="1" t="s">
        <v>3973</v>
      </c>
      <c r="Y766" s="1" t="s">
        <v>37</v>
      </c>
      <c r="Z766" s="1" t="s">
        <v>37</v>
      </c>
    </row>
    <row r="767" spans="1:26">
      <c r="A767" s="1" t="s">
        <v>1073</v>
      </c>
      <c r="B767" s="1" t="s">
        <v>1074</v>
      </c>
      <c r="C767" s="1" t="s">
        <v>1075</v>
      </c>
      <c r="D767" s="1"/>
      <c r="E767" s="1" t="s">
        <v>1076</v>
      </c>
      <c r="F767" s="1" t="s">
        <v>31</v>
      </c>
      <c r="G767" s="1" t="s">
        <v>43</v>
      </c>
      <c r="H767" s="1" t="s">
        <v>33</v>
      </c>
      <c r="I767" s="1" t="s">
        <v>34</v>
      </c>
      <c r="J767" s="1" t="s">
        <v>35</v>
      </c>
      <c r="K767" s="1"/>
      <c r="L767" s="1" t="s">
        <v>37</v>
      </c>
      <c r="M767" s="1" t="s">
        <v>4205</v>
      </c>
      <c r="N767" s="1" t="s">
        <v>4134</v>
      </c>
      <c r="O767" s="1" t="s">
        <v>4022</v>
      </c>
      <c r="P767" s="1" t="s">
        <v>4048</v>
      </c>
      <c r="Q767" s="1" t="s">
        <v>4298</v>
      </c>
      <c r="R767" s="1" t="s">
        <v>4088</v>
      </c>
      <c r="S767" s="1" t="s">
        <v>4089</v>
      </c>
      <c r="T767" s="1" t="s">
        <v>37</v>
      </c>
      <c r="U767" s="1" t="s">
        <v>37</v>
      </c>
      <c r="V767" s="1" t="s">
        <v>37</v>
      </c>
      <c r="W767" s="1" t="s">
        <v>37</v>
      </c>
      <c r="X767" s="1" t="s">
        <v>37</v>
      </c>
      <c r="Y767" s="1" t="s">
        <v>37</v>
      </c>
      <c r="Z767" s="1" t="s">
        <v>37</v>
      </c>
    </row>
    <row r="768" spans="1:26">
      <c r="A768" s="1" t="s">
        <v>2998</v>
      </c>
      <c r="B768" s="1" t="s">
        <v>2999</v>
      </c>
      <c r="C768" s="1" t="s">
        <v>3000</v>
      </c>
      <c r="D768" s="1" t="s">
        <v>3001</v>
      </c>
      <c r="E768" s="1" t="s">
        <v>3002</v>
      </c>
      <c r="F768" s="1" t="s">
        <v>31</v>
      </c>
      <c r="G768" s="1" t="s">
        <v>43</v>
      </c>
      <c r="H768" s="1" t="s">
        <v>40</v>
      </c>
      <c r="I768" s="1" t="s">
        <v>355</v>
      </c>
      <c r="J768" s="1" t="s">
        <v>56</v>
      </c>
      <c r="K768" s="1" t="s">
        <v>355</v>
      </c>
      <c r="L768" s="1" t="s">
        <v>37</v>
      </c>
      <c r="M768" s="1" t="s">
        <v>37</v>
      </c>
      <c r="N768" s="1" t="s">
        <v>37</v>
      </c>
      <c r="O768" s="1" t="s">
        <v>4103</v>
      </c>
      <c r="P768" s="1" t="s">
        <v>37</v>
      </c>
      <c r="Q768" s="1" t="s">
        <v>4093</v>
      </c>
      <c r="R768" s="1" t="s">
        <v>37</v>
      </c>
      <c r="S768" s="1" t="s">
        <v>37</v>
      </c>
      <c r="T768" s="1" t="s">
        <v>37</v>
      </c>
      <c r="U768" s="1" t="s">
        <v>4073</v>
      </c>
      <c r="V768" s="1" t="s">
        <v>37</v>
      </c>
      <c r="W768" s="1" t="s">
        <v>37</v>
      </c>
      <c r="X768" s="1" t="s">
        <v>37</v>
      </c>
      <c r="Y768" s="1" t="s">
        <v>37</v>
      </c>
      <c r="Z768" s="1" t="s">
        <v>37</v>
      </c>
    </row>
    <row r="769" spans="1:26">
      <c r="A769" s="1" t="s">
        <v>4507</v>
      </c>
      <c r="B769" s="1" t="s">
        <v>1809</v>
      </c>
      <c r="C769" s="1" t="s">
        <v>4508</v>
      </c>
      <c r="D769" s="1" t="s">
        <v>4509</v>
      </c>
      <c r="E769" s="1" t="s">
        <v>154</v>
      </c>
      <c r="F769" s="1" t="s">
        <v>31</v>
      </c>
      <c r="G769" s="1" t="s">
        <v>50</v>
      </c>
      <c r="H769" s="1" t="s">
        <v>33</v>
      </c>
      <c r="I769" s="1" t="s">
        <v>1600</v>
      </c>
      <c r="J769" s="1" t="s">
        <v>56</v>
      </c>
      <c r="K769" s="1" t="s">
        <v>1600</v>
      </c>
      <c r="L769" s="1" t="s">
        <v>37</v>
      </c>
      <c r="M769" s="1" t="s">
        <v>37</v>
      </c>
      <c r="N769" s="1" t="s">
        <v>37</v>
      </c>
      <c r="O769" s="1" t="s">
        <v>37</v>
      </c>
      <c r="P769" s="1" t="s">
        <v>37</v>
      </c>
      <c r="Q769" s="1" t="s">
        <v>37</v>
      </c>
      <c r="R769" s="1" t="s">
        <v>4285</v>
      </c>
      <c r="S769" s="1" t="s">
        <v>4286</v>
      </c>
      <c r="T769" s="1" t="s">
        <v>37</v>
      </c>
      <c r="U769" s="1" t="s">
        <v>37</v>
      </c>
      <c r="V769" s="1" t="s">
        <v>37</v>
      </c>
      <c r="W769" s="1" t="s">
        <v>37</v>
      </c>
      <c r="X769" s="1" t="s">
        <v>37</v>
      </c>
      <c r="Y769" s="1" t="s">
        <v>37</v>
      </c>
      <c r="Z769" s="1" t="s">
        <v>37</v>
      </c>
    </row>
    <row r="770" spans="1:26">
      <c r="A770" s="1" t="s">
        <v>4120</v>
      </c>
      <c r="B770" s="1" t="s">
        <v>137</v>
      </c>
      <c r="C770" s="1" t="s">
        <v>485</v>
      </c>
      <c r="D770" s="1" t="s">
        <v>179</v>
      </c>
      <c r="E770" s="1" t="s">
        <v>4121</v>
      </c>
      <c r="F770" s="1" t="s">
        <v>42</v>
      </c>
      <c r="G770" s="1" t="s">
        <v>63</v>
      </c>
      <c r="H770" s="1" t="s">
        <v>33</v>
      </c>
      <c r="I770" s="1" t="s">
        <v>34</v>
      </c>
      <c r="J770" s="1" t="s">
        <v>35</v>
      </c>
      <c r="K770" s="1"/>
      <c r="L770" s="1" t="s">
        <v>37</v>
      </c>
      <c r="M770" s="1" t="s">
        <v>4032</v>
      </c>
      <c r="N770" s="1" t="s">
        <v>4122</v>
      </c>
      <c r="O770" s="1" t="s">
        <v>4123</v>
      </c>
      <c r="P770" s="1" t="s">
        <v>4502</v>
      </c>
      <c r="Q770" s="1" t="s">
        <v>4124</v>
      </c>
      <c r="R770" s="1" t="s">
        <v>4125</v>
      </c>
      <c r="S770" s="1" t="s">
        <v>4126</v>
      </c>
      <c r="T770" s="1" t="s">
        <v>37</v>
      </c>
      <c r="U770" s="1" t="s">
        <v>37</v>
      </c>
      <c r="V770" s="1" t="s">
        <v>37</v>
      </c>
      <c r="W770" s="1" t="s">
        <v>37</v>
      </c>
      <c r="X770" s="1" t="s">
        <v>37</v>
      </c>
      <c r="Y770" s="1" t="s">
        <v>37</v>
      </c>
      <c r="Z770" s="1" t="s">
        <v>37</v>
      </c>
    </row>
    <row r="771" spans="1:26">
      <c r="A771" s="1" t="s">
        <v>903</v>
      </c>
      <c r="B771" s="1" t="s">
        <v>904</v>
      </c>
      <c r="C771" s="1" t="s">
        <v>375</v>
      </c>
      <c r="D771" s="1" t="s">
        <v>905</v>
      </c>
      <c r="E771" s="1" t="s">
        <v>906</v>
      </c>
      <c r="F771" s="1" t="s">
        <v>31</v>
      </c>
      <c r="G771" s="1" t="s">
        <v>32</v>
      </c>
      <c r="H771" s="1" t="s">
        <v>33</v>
      </c>
      <c r="I771" s="1" t="s">
        <v>34</v>
      </c>
      <c r="J771" s="1" t="s">
        <v>35</v>
      </c>
      <c r="K771" s="1" t="s">
        <v>36</v>
      </c>
      <c r="L771" s="1" t="s">
        <v>37</v>
      </c>
      <c r="M771" s="1" t="s">
        <v>4247</v>
      </c>
      <c r="N771" s="1" t="s">
        <v>4007</v>
      </c>
      <c r="O771" s="1" t="s">
        <v>4254</v>
      </c>
      <c r="P771" s="1" t="s">
        <v>4154</v>
      </c>
      <c r="Q771" s="1" t="s">
        <v>4211</v>
      </c>
      <c r="R771" s="1" t="s">
        <v>4044</v>
      </c>
      <c r="S771" s="1" t="s">
        <v>4141</v>
      </c>
      <c r="T771" s="1" t="s">
        <v>37</v>
      </c>
      <c r="U771" s="1" t="s">
        <v>37</v>
      </c>
      <c r="V771" s="1" t="s">
        <v>37</v>
      </c>
      <c r="W771" s="1" t="s">
        <v>37</v>
      </c>
      <c r="X771" s="1" t="s">
        <v>37</v>
      </c>
      <c r="Y771" s="1" t="s">
        <v>37</v>
      </c>
      <c r="Z771" s="1" t="s">
        <v>37</v>
      </c>
    </row>
    <row r="772" spans="1:26">
      <c r="A772" s="1" t="s">
        <v>3037</v>
      </c>
      <c r="B772" s="1" t="s">
        <v>3038</v>
      </c>
      <c r="C772" s="1" t="s">
        <v>277</v>
      </c>
      <c r="D772" s="1"/>
      <c r="E772" s="1" t="s">
        <v>3039</v>
      </c>
      <c r="F772" s="1" t="s">
        <v>31</v>
      </c>
      <c r="G772" s="1" t="s">
        <v>32</v>
      </c>
      <c r="H772" s="1" t="s">
        <v>40</v>
      </c>
      <c r="I772" s="1" t="s">
        <v>34</v>
      </c>
      <c r="J772" s="1" t="s">
        <v>35</v>
      </c>
      <c r="K772" s="1"/>
      <c r="L772" s="1" t="s">
        <v>37</v>
      </c>
      <c r="M772" s="1" t="s">
        <v>4187</v>
      </c>
      <c r="N772" s="1" t="s">
        <v>4248</v>
      </c>
      <c r="O772" s="1" t="s">
        <v>4076</v>
      </c>
      <c r="P772" s="1" t="s">
        <v>4009</v>
      </c>
      <c r="Q772" s="1" t="s">
        <v>4010</v>
      </c>
      <c r="R772" s="1" t="s">
        <v>4050</v>
      </c>
      <c r="S772" s="1" t="s">
        <v>4156</v>
      </c>
      <c r="T772" s="1" t="s">
        <v>37</v>
      </c>
      <c r="U772" s="1" t="s">
        <v>37</v>
      </c>
      <c r="V772" s="1" t="s">
        <v>37</v>
      </c>
      <c r="W772" s="1" t="s">
        <v>37</v>
      </c>
      <c r="X772" s="1" t="s">
        <v>37</v>
      </c>
      <c r="Y772" s="1" t="s">
        <v>37</v>
      </c>
      <c r="Z772" s="1" t="s">
        <v>37</v>
      </c>
    </row>
    <row r="773" spans="1:26">
      <c r="A773" s="1" t="s">
        <v>3040</v>
      </c>
      <c r="B773" s="1" t="s">
        <v>3038</v>
      </c>
      <c r="C773" s="1" t="s">
        <v>3041</v>
      </c>
      <c r="D773" s="1"/>
      <c r="E773" s="1" t="s">
        <v>3039</v>
      </c>
      <c r="F773" s="1" t="s">
        <v>42</v>
      </c>
      <c r="G773" s="1" t="s">
        <v>32</v>
      </c>
      <c r="H773" s="1" t="s">
        <v>40</v>
      </c>
      <c r="I773" s="1" t="s">
        <v>34</v>
      </c>
      <c r="J773" s="1" t="s">
        <v>35</v>
      </c>
      <c r="K773" s="1"/>
      <c r="L773" s="1" t="s">
        <v>37</v>
      </c>
      <c r="M773" s="1" t="s">
        <v>4187</v>
      </c>
      <c r="N773" s="1" t="s">
        <v>4075</v>
      </c>
      <c r="O773" s="1" t="s">
        <v>4008</v>
      </c>
      <c r="P773" s="1" t="s">
        <v>4502</v>
      </c>
      <c r="Q773" s="1" t="s">
        <v>4210</v>
      </c>
      <c r="R773" s="1" t="s">
        <v>4030</v>
      </c>
      <c r="S773" s="1" t="s">
        <v>4381</v>
      </c>
      <c r="T773" s="1" t="s">
        <v>37</v>
      </c>
      <c r="U773" s="1" t="s">
        <v>37</v>
      </c>
      <c r="V773" s="1" t="s">
        <v>37</v>
      </c>
      <c r="W773" s="1" t="s">
        <v>37</v>
      </c>
      <c r="X773" s="1" t="s">
        <v>37</v>
      </c>
      <c r="Y773" s="1" t="s">
        <v>37</v>
      </c>
      <c r="Z773" s="1" t="s">
        <v>37</v>
      </c>
    </row>
    <row r="774" spans="1:26">
      <c r="A774" s="1" t="s">
        <v>3803</v>
      </c>
      <c r="B774" s="1" t="s">
        <v>120</v>
      </c>
      <c r="C774" s="1" t="s">
        <v>3357</v>
      </c>
      <c r="D774" s="1" t="s">
        <v>238</v>
      </c>
      <c r="E774" s="1" t="s">
        <v>3804</v>
      </c>
      <c r="F774" s="1" t="s">
        <v>31</v>
      </c>
      <c r="G774" s="1" t="s">
        <v>63</v>
      </c>
      <c r="H774" s="1" t="s">
        <v>33</v>
      </c>
      <c r="I774" s="1" t="s">
        <v>34</v>
      </c>
      <c r="J774" s="1" t="s">
        <v>35</v>
      </c>
      <c r="K774" s="1" t="s">
        <v>44</v>
      </c>
      <c r="L774" s="1" t="s">
        <v>37</v>
      </c>
      <c r="M774" s="1" t="s">
        <v>4032</v>
      </c>
      <c r="N774" s="1" t="s">
        <v>4240</v>
      </c>
      <c r="O774" s="1" t="s">
        <v>4183</v>
      </c>
      <c r="P774" s="1" t="s">
        <v>4114</v>
      </c>
      <c r="Q774" s="1" t="s">
        <v>4036</v>
      </c>
      <c r="R774" s="1" t="s">
        <v>4044</v>
      </c>
      <c r="S774" s="1" t="s">
        <v>4310</v>
      </c>
      <c r="T774" s="1" t="s">
        <v>37</v>
      </c>
      <c r="U774" s="1" t="s">
        <v>37</v>
      </c>
      <c r="V774" s="1" t="s">
        <v>37</v>
      </c>
      <c r="W774" s="1" t="s">
        <v>37</v>
      </c>
      <c r="X774" s="1" t="s">
        <v>37</v>
      </c>
      <c r="Y774" s="1" t="s">
        <v>37</v>
      </c>
      <c r="Z774" s="1" t="s">
        <v>37</v>
      </c>
    </row>
    <row r="775" spans="1:26">
      <c r="A775" s="1" t="s">
        <v>1698</v>
      </c>
      <c r="B775" s="1" t="s">
        <v>1699</v>
      </c>
      <c r="C775" s="1" t="s">
        <v>978</v>
      </c>
      <c r="D775" s="1" t="s">
        <v>1700</v>
      </c>
      <c r="E775" s="1" t="s">
        <v>1701</v>
      </c>
      <c r="F775" s="1" t="s">
        <v>31</v>
      </c>
      <c r="G775" s="1" t="s">
        <v>50</v>
      </c>
      <c r="H775" s="1" t="s">
        <v>40</v>
      </c>
      <c r="I775" s="1" t="s">
        <v>36</v>
      </c>
      <c r="J775" s="1" t="s">
        <v>56</v>
      </c>
      <c r="K775" s="1" t="s">
        <v>36</v>
      </c>
      <c r="L775" s="1" t="s">
        <v>37</v>
      </c>
      <c r="M775" s="1" t="s">
        <v>4013</v>
      </c>
      <c r="N775" s="1" t="s">
        <v>4203</v>
      </c>
      <c r="O775" s="1" t="s">
        <v>4260</v>
      </c>
      <c r="P775" s="1" t="s">
        <v>4184</v>
      </c>
      <c r="Q775" s="1" t="s">
        <v>4290</v>
      </c>
      <c r="R775" s="1" t="s">
        <v>4094</v>
      </c>
      <c r="S775" s="1" t="s">
        <v>4231</v>
      </c>
      <c r="T775" s="1" t="s">
        <v>37</v>
      </c>
      <c r="U775" s="1" t="s">
        <v>37</v>
      </c>
      <c r="V775" s="1" t="s">
        <v>37</v>
      </c>
      <c r="W775" s="1" t="s">
        <v>37</v>
      </c>
      <c r="X775" s="1" t="s">
        <v>37</v>
      </c>
      <c r="Y775" s="1" t="s">
        <v>37</v>
      </c>
      <c r="Z775" s="1" t="s">
        <v>37</v>
      </c>
    </row>
    <row r="776" spans="1:26">
      <c r="A776" s="1" t="s">
        <v>550</v>
      </c>
      <c r="B776" s="1" t="s">
        <v>544</v>
      </c>
      <c r="C776" s="1" t="s">
        <v>551</v>
      </c>
      <c r="D776" s="1" t="s">
        <v>60</v>
      </c>
      <c r="E776" s="1" t="s">
        <v>552</v>
      </c>
      <c r="F776" s="1" t="s">
        <v>31</v>
      </c>
      <c r="G776" s="1" t="s">
        <v>32</v>
      </c>
      <c r="H776" s="1" t="s">
        <v>55</v>
      </c>
      <c r="I776" s="1" t="s">
        <v>34</v>
      </c>
      <c r="J776" s="1" t="s">
        <v>35</v>
      </c>
      <c r="K776" s="1" t="s">
        <v>36</v>
      </c>
      <c r="L776" s="1" t="s">
        <v>37</v>
      </c>
      <c r="M776" s="1" t="s">
        <v>4187</v>
      </c>
      <c r="N776" s="1" t="s">
        <v>4046</v>
      </c>
      <c r="O776" s="1" t="s">
        <v>4081</v>
      </c>
      <c r="P776" s="1" t="s">
        <v>4162</v>
      </c>
      <c r="Q776" s="1" t="s">
        <v>4211</v>
      </c>
      <c r="R776" s="1" t="s">
        <v>4159</v>
      </c>
      <c r="S776" s="1" t="s">
        <v>4065</v>
      </c>
      <c r="T776" s="1" t="s">
        <v>37</v>
      </c>
      <c r="U776" s="1" t="s">
        <v>4073</v>
      </c>
      <c r="V776" s="1" t="s">
        <v>37</v>
      </c>
      <c r="W776" s="1" t="s">
        <v>37</v>
      </c>
      <c r="X776" s="1" t="s">
        <v>37</v>
      </c>
      <c r="Y776" s="1" t="s">
        <v>37</v>
      </c>
      <c r="Z776" s="1" t="s">
        <v>37</v>
      </c>
    </row>
    <row r="777" spans="1:26">
      <c r="A777" s="1" t="s">
        <v>322</v>
      </c>
      <c r="B777" s="1" t="s">
        <v>323</v>
      </c>
      <c r="C777" s="1" t="s">
        <v>324</v>
      </c>
      <c r="D777" s="1" t="s">
        <v>325</v>
      </c>
      <c r="E777" s="1" t="s">
        <v>326</v>
      </c>
      <c r="F777" s="1" t="s">
        <v>31</v>
      </c>
      <c r="G777" s="1" t="s">
        <v>32</v>
      </c>
      <c r="H777" s="1" t="s">
        <v>40</v>
      </c>
      <c r="I777" s="1" t="s">
        <v>34</v>
      </c>
      <c r="J777" s="1" t="s">
        <v>35</v>
      </c>
      <c r="K777" s="1" t="s">
        <v>36</v>
      </c>
      <c r="L777" s="1" t="s">
        <v>37</v>
      </c>
      <c r="M777" s="1" t="s">
        <v>4220</v>
      </c>
      <c r="N777" s="1" t="s">
        <v>4139</v>
      </c>
      <c r="O777" s="1" t="s">
        <v>4008</v>
      </c>
      <c r="P777" s="1" t="s">
        <v>4042</v>
      </c>
      <c r="Q777" s="1" t="s">
        <v>4043</v>
      </c>
      <c r="R777" s="1" t="s">
        <v>4380</v>
      </c>
      <c r="S777" s="1" t="s">
        <v>4051</v>
      </c>
      <c r="T777" s="1" t="s">
        <v>37</v>
      </c>
      <c r="U777" s="1" t="s">
        <v>37</v>
      </c>
      <c r="V777" s="1" t="s">
        <v>37</v>
      </c>
      <c r="W777" s="1" t="s">
        <v>37</v>
      </c>
      <c r="X777" s="1" t="s">
        <v>37</v>
      </c>
      <c r="Y777" s="1" t="s">
        <v>37</v>
      </c>
      <c r="Z777" s="1" t="s">
        <v>37</v>
      </c>
    </row>
    <row r="778" spans="1:26">
      <c r="A778" s="1" t="s">
        <v>1515</v>
      </c>
      <c r="B778" s="1" t="s">
        <v>1488</v>
      </c>
      <c r="C778" s="1" t="s">
        <v>1516</v>
      </c>
      <c r="D778" s="1"/>
      <c r="E778" s="1" t="s">
        <v>1517</v>
      </c>
      <c r="F778" s="1" t="s">
        <v>42</v>
      </c>
      <c r="G778" s="1" t="s">
        <v>32</v>
      </c>
      <c r="H778" s="1" t="s">
        <v>40</v>
      </c>
      <c r="I778" s="1" t="s">
        <v>34</v>
      </c>
      <c r="J778" s="1" t="s">
        <v>35</v>
      </c>
      <c r="K778" s="1" t="s">
        <v>44</v>
      </c>
      <c r="L778" s="1" t="s">
        <v>37</v>
      </c>
      <c r="M778" s="1" t="s">
        <v>4391</v>
      </c>
      <c r="N778" s="1" t="s">
        <v>4297</v>
      </c>
      <c r="O778" s="1" t="s">
        <v>4140</v>
      </c>
      <c r="P778" s="1" t="s">
        <v>4180</v>
      </c>
      <c r="Q778" s="1" t="s">
        <v>4211</v>
      </c>
      <c r="R778" s="1" t="s">
        <v>4175</v>
      </c>
      <c r="S778" s="1" t="s">
        <v>4501</v>
      </c>
      <c r="T778" s="1" t="s">
        <v>37</v>
      </c>
      <c r="U778" s="1" t="s">
        <v>37</v>
      </c>
      <c r="V778" s="1" t="s">
        <v>37</v>
      </c>
      <c r="W778" s="1" t="s">
        <v>37</v>
      </c>
      <c r="X778" s="1" t="s">
        <v>37</v>
      </c>
      <c r="Y778" s="1" t="s">
        <v>37</v>
      </c>
      <c r="Z778" s="1" t="s">
        <v>37</v>
      </c>
    </row>
    <row r="779" spans="1:26">
      <c r="A779" s="1" t="s">
        <v>1540</v>
      </c>
      <c r="B779" s="1" t="s">
        <v>1488</v>
      </c>
      <c r="C779" s="1" t="s">
        <v>582</v>
      </c>
      <c r="D779" s="1" t="s">
        <v>1541</v>
      </c>
      <c r="E779" s="1" t="s">
        <v>1542</v>
      </c>
      <c r="F779" s="1" t="s">
        <v>42</v>
      </c>
      <c r="G779" s="1" t="s">
        <v>63</v>
      </c>
      <c r="H779" s="1" t="s">
        <v>33</v>
      </c>
      <c r="I779" s="1" t="s">
        <v>34</v>
      </c>
      <c r="J779" s="1" t="s">
        <v>35</v>
      </c>
      <c r="K779" s="1" t="s">
        <v>44</v>
      </c>
      <c r="L779" s="1" t="s">
        <v>37</v>
      </c>
      <c r="M779" s="1" t="s">
        <v>4226</v>
      </c>
      <c r="N779" s="1" t="s">
        <v>4086</v>
      </c>
      <c r="O779" s="1" t="s">
        <v>4227</v>
      </c>
      <c r="P779" s="1" t="s">
        <v>4158</v>
      </c>
      <c r="Q779" s="1" t="s">
        <v>4119</v>
      </c>
      <c r="R779" s="1" t="s">
        <v>4185</v>
      </c>
      <c r="S779" s="1" t="s">
        <v>4186</v>
      </c>
      <c r="T779" s="1" t="s">
        <v>4178</v>
      </c>
      <c r="U779" s="1" t="s">
        <v>37</v>
      </c>
      <c r="V779" s="1" t="s">
        <v>37</v>
      </c>
      <c r="W779" s="1" t="s">
        <v>37</v>
      </c>
      <c r="X779" s="1" t="s">
        <v>37</v>
      </c>
      <c r="Y779" s="1" t="s">
        <v>37</v>
      </c>
      <c r="Z779" s="1" t="s">
        <v>37</v>
      </c>
    </row>
    <row r="780" spans="1:26">
      <c r="A780" s="1" t="s">
        <v>530</v>
      </c>
      <c r="B780" s="1" t="s">
        <v>531</v>
      </c>
      <c r="C780" s="1" t="s">
        <v>532</v>
      </c>
      <c r="D780" s="1" t="s">
        <v>260</v>
      </c>
      <c r="E780" s="1" t="s">
        <v>533</v>
      </c>
      <c r="F780" s="1" t="s">
        <v>31</v>
      </c>
      <c r="G780" s="1" t="s">
        <v>43</v>
      </c>
      <c r="H780" s="1" t="s">
        <v>40</v>
      </c>
      <c r="I780" s="1" t="s">
        <v>36</v>
      </c>
      <c r="J780" s="1" t="s">
        <v>56</v>
      </c>
      <c r="K780" s="1" t="s">
        <v>36</v>
      </c>
      <c r="L780" s="1" t="s">
        <v>37</v>
      </c>
      <c r="M780" s="1" t="s">
        <v>4013</v>
      </c>
      <c r="N780" s="1" t="s">
        <v>4052</v>
      </c>
      <c r="O780" s="1" t="s">
        <v>4015</v>
      </c>
      <c r="P780" s="1" t="s">
        <v>4069</v>
      </c>
      <c r="Q780" s="1" t="s">
        <v>4036</v>
      </c>
      <c r="R780" s="1" t="s">
        <v>4088</v>
      </c>
      <c r="S780" s="1" t="s">
        <v>4089</v>
      </c>
      <c r="T780" s="1" t="s">
        <v>37</v>
      </c>
      <c r="U780" s="1" t="s">
        <v>37</v>
      </c>
      <c r="V780" s="1" t="s">
        <v>37</v>
      </c>
      <c r="W780" s="1" t="s">
        <v>37</v>
      </c>
      <c r="X780" s="1" t="s">
        <v>37</v>
      </c>
      <c r="Y780" s="1" t="s">
        <v>37</v>
      </c>
      <c r="Z780" s="1" t="s">
        <v>37</v>
      </c>
    </row>
    <row r="781" spans="1:26">
      <c r="A781" s="1" t="s">
        <v>3022</v>
      </c>
      <c r="B781" s="1" t="s">
        <v>3023</v>
      </c>
      <c r="C781" s="1" t="s">
        <v>358</v>
      </c>
      <c r="D781" s="1" t="s">
        <v>117</v>
      </c>
      <c r="E781" s="1" t="s">
        <v>3024</v>
      </c>
      <c r="F781" s="1" t="s">
        <v>31</v>
      </c>
      <c r="G781" s="1" t="s">
        <v>32</v>
      </c>
      <c r="H781" s="1" t="s">
        <v>40</v>
      </c>
      <c r="I781" s="1" t="s">
        <v>36</v>
      </c>
      <c r="J781" s="1" t="s">
        <v>56</v>
      </c>
      <c r="K781" s="1" t="s">
        <v>36</v>
      </c>
      <c r="L781" s="1" t="s">
        <v>37</v>
      </c>
      <c r="M781" s="1" t="s">
        <v>4220</v>
      </c>
      <c r="N781" s="1" t="s">
        <v>4209</v>
      </c>
      <c r="O781" s="1" t="s">
        <v>4140</v>
      </c>
      <c r="P781" s="1" t="s">
        <v>4048</v>
      </c>
      <c r="Q781" s="1" t="s">
        <v>4210</v>
      </c>
      <c r="R781" s="1" t="s">
        <v>4083</v>
      </c>
      <c r="S781" s="1" t="s">
        <v>4117</v>
      </c>
      <c r="T781" s="1" t="s">
        <v>37</v>
      </c>
      <c r="U781" s="1" t="s">
        <v>37</v>
      </c>
      <c r="V781" s="1" t="s">
        <v>37</v>
      </c>
      <c r="W781" s="1" t="s">
        <v>37</v>
      </c>
      <c r="X781" s="1" t="s">
        <v>37</v>
      </c>
      <c r="Y781" s="1" t="s">
        <v>37</v>
      </c>
      <c r="Z781" s="1" t="s">
        <v>37</v>
      </c>
    </row>
    <row r="782" spans="1:26">
      <c r="A782" s="1" t="s">
        <v>1927</v>
      </c>
      <c r="B782" s="1" t="s">
        <v>1153</v>
      </c>
      <c r="C782" s="1" t="s">
        <v>986</v>
      </c>
      <c r="D782" s="1" t="s">
        <v>747</v>
      </c>
      <c r="E782" s="1" t="s">
        <v>398</v>
      </c>
      <c r="F782" s="1" t="s">
        <v>31</v>
      </c>
      <c r="G782" s="1" t="s">
        <v>32</v>
      </c>
      <c r="H782" s="1" t="s">
        <v>40</v>
      </c>
      <c r="I782" s="1" t="s">
        <v>36</v>
      </c>
      <c r="J782" s="1" t="s">
        <v>56</v>
      </c>
      <c r="K782" s="1" t="s">
        <v>36</v>
      </c>
      <c r="L782" s="1" t="s">
        <v>37</v>
      </c>
      <c r="M782" s="1" t="s">
        <v>4220</v>
      </c>
      <c r="N782" s="1" t="s">
        <v>4007</v>
      </c>
      <c r="O782" s="1" t="s">
        <v>4047</v>
      </c>
      <c r="P782" s="1" t="s">
        <v>4154</v>
      </c>
      <c r="Q782" s="1" t="s">
        <v>4211</v>
      </c>
      <c r="R782" s="1" t="s">
        <v>4217</v>
      </c>
      <c r="S782" s="1" t="s">
        <v>4176</v>
      </c>
      <c r="T782" s="1" t="s">
        <v>37</v>
      </c>
      <c r="U782" s="1" t="s">
        <v>37</v>
      </c>
      <c r="V782" s="1" t="s">
        <v>37</v>
      </c>
      <c r="W782" s="1" t="s">
        <v>37</v>
      </c>
      <c r="X782" s="1" t="s">
        <v>37</v>
      </c>
      <c r="Y782" s="1" t="s">
        <v>37</v>
      </c>
      <c r="Z782" s="1" t="s">
        <v>37</v>
      </c>
    </row>
    <row r="783" spans="1:26">
      <c r="A783" s="1" t="s">
        <v>3028</v>
      </c>
      <c r="B783" s="1" t="s">
        <v>3029</v>
      </c>
      <c r="C783" s="1" t="s">
        <v>2773</v>
      </c>
      <c r="D783" s="1" t="s">
        <v>1113</v>
      </c>
      <c r="E783" s="1" t="s">
        <v>1517</v>
      </c>
      <c r="F783" s="1" t="s">
        <v>31</v>
      </c>
      <c r="G783" s="1" t="s">
        <v>32</v>
      </c>
      <c r="H783" s="1" t="s">
        <v>40</v>
      </c>
      <c r="I783" s="1" t="s">
        <v>36</v>
      </c>
      <c r="J783" s="1" t="s">
        <v>56</v>
      </c>
      <c r="K783" s="1" t="s">
        <v>36</v>
      </c>
      <c r="L783" s="1" t="s">
        <v>37</v>
      </c>
      <c r="M783" s="1" t="s">
        <v>4032</v>
      </c>
      <c r="N783" s="1" t="s">
        <v>4007</v>
      </c>
      <c r="O783" s="1" t="s">
        <v>4076</v>
      </c>
      <c r="P783" s="1" t="s">
        <v>4154</v>
      </c>
      <c r="Q783" s="1" t="s">
        <v>4211</v>
      </c>
      <c r="R783" s="1" t="s">
        <v>4189</v>
      </c>
      <c r="S783" s="1" t="s">
        <v>4176</v>
      </c>
      <c r="T783" s="1" t="s">
        <v>37</v>
      </c>
      <c r="U783" s="1" t="s">
        <v>37</v>
      </c>
      <c r="V783" s="1" t="s">
        <v>37</v>
      </c>
      <c r="W783" s="1" t="s">
        <v>37</v>
      </c>
      <c r="X783" s="1" t="s">
        <v>37</v>
      </c>
      <c r="Y783" s="1" t="s">
        <v>37</v>
      </c>
      <c r="Z783" s="1" t="s">
        <v>37</v>
      </c>
    </row>
    <row r="784" spans="1:26">
      <c r="A784" s="1" t="s">
        <v>4453</v>
      </c>
      <c r="B784" s="1" t="s">
        <v>3260</v>
      </c>
      <c r="C784" s="1" t="s">
        <v>375</v>
      </c>
      <c r="D784" s="1" t="s">
        <v>654</v>
      </c>
      <c r="E784" s="1" t="s">
        <v>4454</v>
      </c>
      <c r="F784" s="1" t="s">
        <v>31</v>
      </c>
      <c r="G784" s="1" t="s">
        <v>32</v>
      </c>
      <c r="H784" s="1" t="s">
        <v>40</v>
      </c>
      <c r="I784" s="1" t="s">
        <v>36</v>
      </c>
      <c r="J784" s="1" t="s">
        <v>56</v>
      </c>
      <c r="K784" s="1" t="s">
        <v>36</v>
      </c>
      <c r="L784" s="1" t="s">
        <v>37</v>
      </c>
      <c r="M784" s="1" t="s">
        <v>4165</v>
      </c>
      <c r="N784" s="1" t="s">
        <v>4139</v>
      </c>
      <c r="O784" s="1" t="s">
        <v>4188</v>
      </c>
      <c r="P784" s="1" t="s">
        <v>4029</v>
      </c>
      <c r="Q784" s="1" t="s">
        <v>4429</v>
      </c>
      <c r="R784" s="1" t="s">
        <v>4050</v>
      </c>
      <c r="S784" s="1" t="s">
        <v>4051</v>
      </c>
      <c r="T784" s="1" t="s">
        <v>37</v>
      </c>
      <c r="U784" s="1" t="s">
        <v>37</v>
      </c>
      <c r="V784" s="1" t="s">
        <v>37</v>
      </c>
      <c r="W784" s="1" t="s">
        <v>37</v>
      </c>
      <c r="X784" s="1" t="s">
        <v>37</v>
      </c>
      <c r="Y784" s="1" t="s">
        <v>37</v>
      </c>
      <c r="Z784" s="1" t="s">
        <v>37</v>
      </c>
    </row>
    <row r="785" spans="1:26">
      <c r="A785" s="1" t="s">
        <v>732</v>
      </c>
      <c r="B785" s="1" t="s">
        <v>733</v>
      </c>
      <c r="C785" s="1" t="s">
        <v>734</v>
      </c>
      <c r="D785" s="1" t="s">
        <v>375</v>
      </c>
      <c r="E785" s="1" t="s">
        <v>735</v>
      </c>
      <c r="F785" s="1" t="s">
        <v>31</v>
      </c>
      <c r="G785" s="1" t="s">
        <v>32</v>
      </c>
      <c r="H785" s="1" t="s">
        <v>40</v>
      </c>
      <c r="I785" s="1" t="s">
        <v>34</v>
      </c>
      <c r="J785" s="1" t="s">
        <v>35</v>
      </c>
      <c r="K785" s="1" t="s">
        <v>36</v>
      </c>
      <c r="L785" s="1" t="s">
        <v>37</v>
      </c>
      <c r="M785" s="1" t="s">
        <v>4187</v>
      </c>
      <c r="N785" s="1" t="s">
        <v>4248</v>
      </c>
      <c r="O785" s="1" t="s">
        <v>4008</v>
      </c>
      <c r="P785" s="1" t="s">
        <v>4029</v>
      </c>
      <c r="Q785" s="1" t="s">
        <v>4049</v>
      </c>
      <c r="R785" s="1" t="s">
        <v>4083</v>
      </c>
      <c r="S785" s="1" t="s">
        <v>4012</v>
      </c>
      <c r="T785" s="1" t="s">
        <v>37</v>
      </c>
      <c r="U785" s="1" t="s">
        <v>37</v>
      </c>
      <c r="V785" s="1" t="s">
        <v>37</v>
      </c>
      <c r="W785" s="1" t="s">
        <v>37</v>
      </c>
      <c r="X785" s="1" t="s">
        <v>37</v>
      </c>
      <c r="Y785" s="1" t="s">
        <v>37</v>
      </c>
      <c r="Z785" s="1" t="s">
        <v>37</v>
      </c>
    </row>
    <row r="786" spans="1:26">
      <c r="A786" s="1" t="s">
        <v>3567</v>
      </c>
      <c r="B786" s="1" t="s">
        <v>3568</v>
      </c>
      <c r="C786" s="1" t="s">
        <v>653</v>
      </c>
      <c r="D786" s="1" t="s">
        <v>689</v>
      </c>
      <c r="E786" s="1" t="s">
        <v>3569</v>
      </c>
      <c r="F786" s="1" t="s">
        <v>31</v>
      </c>
      <c r="G786" s="1" t="s">
        <v>32</v>
      </c>
      <c r="H786" s="1" t="s">
        <v>40</v>
      </c>
      <c r="I786" s="1" t="s">
        <v>34</v>
      </c>
      <c r="J786" s="1" t="s">
        <v>35</v>
      </c>
      <c r="K786" s="1" t="s">
        <v>36</v>
      </c>
      <c r="L786" s="1" t="s">
        <v>37</v>
      </c>
      <c r="M786" s="1" t="s">
        <v>4165</v>
      </c>
      <c r="N786" s="1" t="s">
        <v>4046</v>
      </c>
      <c r="O786" s="1" t="s">
        <v>4076</v>
      </c>
      <c r="P786" s="1" t="s">
        <v>4048</v>
      </c>
      <c r="Q786" s="1" t="s">
        <v>4211</v>
      </c>
      <c r="R786" s="1" t="s">
        <v>4079</v>
      </c>
      <c r="S786" s="1" t="s">
        <v>4012</v>
      </c>
      <c r="T786" s="1" t="s">
        <v>37</v>
      </c>
      <c r="U786" s="1" t="s">
        <v>37</v>
      </c>
      <c r="V786" s="1" t="s">
        <v>37</v>
      </c>
      <c r="W786" s="1" t="s">
        <v>37</v>
      </c>
      <c r="X786" s="1" t="s">
        <v>37</v>
      </c>
      <c r="Y786" s="1" t="s">
        <v>37</v>
      </c>
      <c r="Z786" s="1" t="s">
        <v>37</v>
      </c>
    </row>
    <row r="787" spans="1:26">
      <c r="A787" s="1" t="s">
        <v>1229</v>
      </c>
      <c r="B787" s="1" t="s">
        <v>1230</v>
      </c>
      <c r="C787" s="1" t="s">
        <v>401</v>
      </c>
      <c r="D787" s="1"/>
      <c r="E787" s="1" t="s">
        <v>906</v>
      </c>
      <c r="F787" s="1" t="s">
        <v>31</v>
      </c>
      <c r="G787" s="1" t="s">
        <v>32</v>
      </c>
      <c r="H787" s="1" t="s">
        <v>40</v>
      </c>
      <c r="I787" s="1" t="s">
        <v>34</v>
      </c>
      <c r="J787" s="1" t="s">
        <v>35</v>
      </c>
      <c r="K787" s="1" t="s">
        <v>36</v>
      </c>
      <c r="L787" s="1" t="s">
        <v>37</v>
      </c>
      <c r="M787" s="1" t="s">
        <v>4074</v>
      </c>
      <c r="N787" s="1" t="s">
        <v>4007</v>
      </c>
      <c r="O787" s="1" t="s">
        <v>4228</v>
      </c>
      <c r="P787" s="1" t="s">
        <v>4077</v>
      </c>
      <c r="Q787" s="1" t="s">
        <v>4078</v>
      </c>
      <c r="R787" s="1" t="s">
        <v>4175</v>
      </c>
      <c r="S787" s="1" t="s">
        <v>4065</v>
      </c>
      <c r="T787" s="1" t="s">
        <v>37</v>
      </c>
      <c r="U787" s="1" t="s">
        <v>37</v>
      </c>
      <c r="V787" s="1" t="s">
        <v>37</v>
      </c>
      <c r="W787" s="1" t="s">
        <v>37</v>
      </c>
      <c r="X787" s="1" t="s">
        <v>37</v>
      </c>
      <c r="Y787" s="1" t="s">
        <v>37</v>
      </c>
      <c r="Z787" s="1" t="s">
        <v>37</v>
      </c>
    </row>
    <row r="788" spans="1:26">
      <c r="A788" s="1" t="s">
        <v>2095</v>
      </c>
      <c r="B788" s="1" t="s">
        <v>2096</v>
      </c>
      <c r="C788" s="1" t="s">
        <v>670</v>
      </c>
      <c r="D788" s="1" t="s">
        <v>2097</v>
      </c>
      <c r="E788" s="1" t="s">
        <v>2098</v>
      </c>
      <c r="F788" s="1" t="s">
        <v>42</v>
      </c>
      <c r="G788" s="1" t="s">
        <v>32</v>
      </c>
      <c r="H788" s="1" t="s">
        <v>40</v>
      </c>
      <c r="I788" s="1" t="s">
        <v>36</v>
      </c>
      <c r="J788" s="1" t="s">
        <v>56</v>
      </c>
      <c r="K788" s="1" t="s">
        <v>36</v>
      </c>
      <c r="L788" s="1" t="s">
        <v>37</v>
      </c>
      <c r="M788" s="1" t="s">
        <v>4220</v>
      </c>
      <c r="N788" s="1" t="s">
        <v>4395</v>
      </c>
      <c r="O788" s="1" t="s">
        <v>4227</v>
      </c>
      <c r="P788" s="1" t="s">
        <v>4154</v>
      </c>
      <c r="Q788" s="1" t="s">
        <v>4211</v>
      </c>
      <c r="R788" s="1" t="s">
        <v>4302</v>
      </c>
      <c r="S788" s="1" t="s">
        <v>4156</v>
      </c>
      <c r="T788" s="1" t="s">
        <v>37</v>
      </c>
      <c r="U788" s="1" t="s">
        <v>37</v>
      </c>
      <c r="V788" s="1" t="s">
        <v>37</v>
      </c>
      <c r="W788" s="1" t="s">
        <v>37</v>
      </c>
      <c r="X788" s="1" t="s">
        <v>37</v>
      </c>
      <c r="Y788" s="1" t="s">
        <v>37</v>
      </c>
      <c r="Z788" s="1" t="s">
        <v>37</v>
      </c>
    </row>
    <row r="789" spans="1:26">
      <c r="A789" s="1" t="s">
        <v>3145</v>
      </c>
      <c r="B789" s="1" t="s">
        <v>3146</v>
      </c>
      <c r="C789" s="1" t="s">
        <v>3147</v>
      </c>
      <c r="D789" s="1"/>
      <c r="E789" s="1" t="s">
        <v>3148</v>
      </c>
      <c r="F789" s="1" t="s">
        <v>42</v>
      </c>
      <c r="G789" s="1" t="s">
        <v>32</v>
      </c>
      <c r="H789" s="1" t="s">
        <v>33</v>
      </c>
      <c r="I789" s="1" t="s">
        <v>34</v>
      </c>
      <c r="J789" s="1" t="s">
        <v>35</v>
      </c>
      <c r="K789" s="1" t="s">
        <v>44</v>
      </c>
      <c r="L789" s="1" t="s">
        <v>37</v>
      </c>
      <c r="M789" s="1" t="s">
        <v>4153</v>
      </c>
      <c r="N789" s="1" t="s">
        <v>4118</v>
      </c>
      <c r="O789" s="1" t="s">
        <v>4140</v>
      </c>
      <c r="P789" s="1" t="s">
        <v>4502</v>
      </c>
      <c r="Q789" s="1" t="s">
        <v>4049</v>
      </c>
      <c r="R789" s="1" t="s">
        <v>4380</v>
      </c>
      <c r="S789" s="1" t="s">
        <v>4012</v>
      </c>
      <c r="T789" s="1" t="s">
        <v>37</v>
      </c>
      <c r="U789" s="1" t="s">
        <v>37</v>
      </c>
      <c r="V789" s="1" t="s">
        <v>37</v>
      </c>
      <c r="W789" s="1" t="s">
        <v>37</v>
      </c>
      <c r="X789" s="1" t="s">
        <v>37</v>
      </c>
      <c r="Y789" s="1" t="s">
        <v>37</v>
      </c>
      <c r="Z789" s="1" t="s">
        <v>37</v>
      </c>
    </row>
    <row r="790" spans="1:26">
      <c r="A790" s="1" t="s">
        <v>2433</v>
      </c>
      <c r="B790" s="1" t="s">
        <v>2434</v>
      </c>
      <c r="C790" s="1" t="s">
        <v>762</v>
      </c>
      <c r="D790" s="1"/>
      <c r="E790" s="1" t="s">
        <v>2435</v>
      </c>
      <c r="F790" s="1" t="s">
        <v>42</v>
      </c>
      <c r="G790" s="1" t="s">
        <v>32</v>
      </c>
      <c r="H790" s="1" t="s">
        <v>33</v>
      </c>
      <c r="I790" s="1" t="s">
        <v>34</v>
      </c>
      <c r="J790" s="1" t="s">
        <v>35</v>
      </c>
      <c r="K790" s="1"/>
      <c r="L790" s="1" t="s">
        <v>37</v>
      </c>
      <c r="M790" s="1" t="s">
        <v>4391</v>
      </c>
      <c r="N790" s="1" t="s">
        <v>4297</v>
      </c>
      <c r="O790" s="1" t="s">
        <v>4227</v>
      </c>
      <c r="P790" s="1" t="s">
        <v>4440</v>
      </c>
      <c r="Q790" s="1" t="s">
        <v>4211</v>
      </c>
      <c r="R790" s="1" t="s">
        <v>4018</v>
      </c>
      <c r="S790" s="1" t="s">
        <v>4501</v>
      </c>
      <c r="T790" s="1" t="s">
        <v>37</v>
      </c>
      <c r="U790" s="1" t="s">
        <v>37</v>
      </c>
      <c r="V790" s="1" t="s">
        <v>37</v>
      </c>
      <c r="W790" s="1" t="s">
        <v>37</v>
      </c>
      <c r="X790" s="1" t="s">
        <v>37</v>
      </c>
      <c r="Y790" s="1" t="s">
        <v>37</v>
      </c>
      <c r="Z790" s="1" t="s">
        <v>37</v>
      </c>
    </row>
    <row r="791" spans="1:26">
      <c r="A791" s="1" t="s">
        <v>2216</v>
      </c>
      <c r="B791" s="1" t="s">
        <v>2217</v>
      </c>
      <c r="C791" s="1" t="s">
        <v>2218</v>
      </c>
      <c r="D791" s="1"/>
      <c r="E791" s="1" t="s">
        <v>2219</v>
      </c>
      <c r="F791" s="1" t="s">
        <v>31</v>
      </c>
      <c r="G791" s="1" t="s">
        <v>32</v>
      </c>
      <c r="H791" s="1" t="s">
        <v>33</v>
      </c>
      <c r="I791" s="1" t="s">
        <v>34</v>
      </c>
      <c r="J791" s="1" t="s">
        <v>35</v>
      </c>
      <c r="K791" s="1"/>
      <c r="L791" s="1" t="s">
        <v>37</v>
      </c>
      <c r="M791" s="1" t="s">
        <v>4165</v>
      </c>
      <c r="N791" s="1" t="s">
        <v>4209</v>
      </c>
      <c r="O791" s="1" t="s">
        <v>4140</v>
      </c>
      <c r="P791" s="1" t="s">
        <v>4390</v>
      </c>
      <c r="Q791" s="1" t="s">
        <v>4078</v>
      </c>
      <c r="R791" s="1" t="s">
        <v>4155</v>
      </c>
      <c r="S791" s="1" t="s">
        <v>4026</v>
      </c>
      <c r="T791" s="1" t="s">
        <v>37</v>
      </c>
      <c r="U791" s="1" t="s">
        <v>37</v>
      </c>
      <c r="V791" s="1" t="s">
        <v>3973</v>
      </c>
      <c r="W791" s="1" t="s">
        <v>37</v>
      </c>
      <c r="X791" s="1" t="s">
        <v>37</v>
      </c>
      <c r="Y791" s="1" t="s">
        <v>37</v>
      </c>
      <c r="Z791" s="1" t="s">
        <v>37</v>
      </c>
    </row>
    <row r="792" spans="1:26">
      <c r="A792" s="1" t="s">
        <v>1742</v>
      </c>
      <c r="B792" s="1" t="s">
        <v>1743</v>
      </c>
      <c r="C792" s="1" t="s">
        <v>1744</v>
      </c>
      <c r="D792" s="1"/>
      <c r="E792" s="1" t="s">
        <v>1745</v>
      </c>
      <c r="F792" s="1" t="s">
        <v>42</v>
      </c>
      <c r="G792" s="1" t="s">
        <v>32</v>
      </c>
      <c r="H792" s="1" t="s">
        <v>33</v>
      </c>
      <c r="I792" s="1" t="s">
        <v>34</v>
      </c>
      <c r="J792" s="1" t="s">
        <v>35</v>
      </c>
      <c r="K792" s="1" t="s">
        <v>36</v>
      </c>
      <c r="L792" s="1" t="s">
        <v>37</v>
      </c>
      <c r="M792" s="1" t="s">
        <v>4153</v>
      </c>
      <c r="N792" s="1" t="s">
        <v>4075</v>
      </c>
      <c r="O792" s="1" t="s">
        <v>4140</v>
      </c>
      <c r="P792" s="1" t="s">
        <v>4029</v>
      </c>
      <c r="Q792" s="1" t="s">
        <v>4010</v>
      </c>
      <c r="R792" s="1" t="s">
        <v>4189</v>
      </c>
      <c r="S792" s="1" t="s">
        <v>4501</v>
      </c>
      <c r="T792" s="1" t="s">
        <v>37</v>
      </c>
      <c r="U792" s="1" t="s">
        <v>37</v>
      </c>
      <c r="V792" s="1" t="s">
        <v>37</v>
      </c>
      <c r="W792" s="1" t="s">
        <v>37</v>
      </c>
      <c r="X792" s="1" t="s">
        <v>37</v>
      </c>
      <c r="Y792" s="1" t="s">
        <v>37</v>
      </c>
      <c r="Z792" s="1" t="s">
        <v>37</v>
      </c>
    </row>
    <row r="793" spans="1:26">
      <c r="A793" s="1" t="s">
        <v>2836</v>
      </c>
      <c r="B793" s="1" t="s">
        <v>2837</v>
      </c>
      <c r="C793" s="1" t="s">
        <v>2838</v>
      </c>
      <c r="D793" s="1" t="s">
        <v>1021</v>
      </c>
      <c r="E793" s="1" t="s">
        <v>1323</v>
      </c>
      <c r="F793" s="1" t="s">
        <v>42</v>
      </c>
      <c r="G793" s="1" t="s">
        <v>32</v>
      </c>
      <c r="H793" s="1" t="s">
        <v>33</v>
      </c>
      <c r="I793" s="1" t="s">
        <v>34</v>
      </c>
      <c r="J793" s="1" t="s">
        <v>35</v>
      </c>
      <c r="K793" s="1"/>
      <c r="L793" s="1" t="s">
        <v>37</v>
      </c>
      <c r="M793" s="1" t="s">
        <v>4247</v>
      </c>
      <c r="N793" s="1" t="s">
        <v>4139</v>
      </c>
      <c r="O793" s="1" t="s">
        <v>4246</v>
      </c>
      <c r="P793" s="1" t="s">
        <v>4009</v>
      </c>
      <c r="Q793" s="1" t="s">
        <v>4211</v>
      </c>
      <c r="R793" s="1" t="s">
        <v>4155</v>
      </c>
      <c r="S793" s="1" t="s">
        <v>4164</v>
      </c>
      <c r="T793" s="1" t="s">
        <v>37</v>
      </c>
      <c r="U793" s="1" t="s">
        <v>37</v>
      </c>
      <c r="V793" s="1" t="s">
        <v>3973</v>
      </c>
      <c r="W793" s="1" t="s">
        <v>37</v>
      </c>
      <c r="X793" s="1" t="s">
        <v>3973</v>
      </c>
      <c r="Y793" s="1" t="s">
        <v>37</v>
      </c>
      <c r="Z793" s="1" t="s">
        <v>37</v>
      </c>
    </row>
    <row r="794" spans="1:26">
      <c r="A794" s="1" t="s">
        <v>2222</v>
      </c>
      <c r="B794" s="1" t="s">
        <v>2221</v>
      </c>
      <c r="C794" s="1" t="s">
        <v>1504</v>
      </c>
      <c r="D794" s="1" t="s">
        <v>2223</v>
      </c>
      <c r="E794" s="1" t="s">
        <v>2224</v>
      </c>
      <c r="F794" s="1" t="s">
        <v>42</v>
      </c>
      <c r="G794" s="1" t="s">
        <v>32</v>
      </c>
      <c r="H794" s="1" t="s">
        <v>33</v>
      </c>
      <c r="I794" s="1" t="s">
        <v>34</v>
      </c>
      <c r="J794" s="1" t="s">
        <v>35</v>
      </c>
      <c r="K794" s="1" t="s">
        <v>36</v>
      </c>
      <c r="L794" s="1" t="s">
        <v>37</v>
      </c>
      <c r="M794" s="1" t="s">
        <v>4074</v>
      </c>
      <c r="N794" s="1" t="s">
        <v>4075</v>
      </c>
      <c r="O794" s="1" t="s">
        <v>4008</v>
      </c>
      <c r="P794" s="1" t="s">
        <v>4502</v>
      </c>
      <c r="Q794" s="1" t="s">
        <v>4082</v>
      </c>
      <c r="R794" s="1" t="s">
        <v>4302</v>
      </c>
      <c r="S794" s="1" t="s">
        <v>4289</v>
      </c>
      <c r="T794" s="1" t="s">
        <v>37</v>
      </c>
      <c r="U794" s="1" t="s">
        <v>37</v>
      </c>
      <c r="V794" s="1" t="s">
        <v>37</v>
      </c>
      <c r="W794" s="1" t="s">
        <v>37</v>
      </c>
      <c r="X794" s="1" t="s">
        <v>37</v>
      </c>
      <c r="Y794" s="1" t="s">
        <v>37</v>
      </c>
      <c r="Z794" s="1" t="s">
        <v>37</v>
      </c>
    </row>
    <row r="795" spans="1:26">
      <c r="A795" s="1" t="s">
        <v>399</v>
      </c>
      <c r="B795" s="1" t="s">
        <v>400</v>
      </c>
      <c r="C795" s="1" t="s">
        <v>277</v>
      </c>
      <c r="D795" s="1" t="s">
        <v>401</v>
      </c>
      <c r="E795" s="1" t="s">
        <v>402</v>
      </c>
      <c r="F795" s="1" t="s">
        <v>31</v>
      </c>
      <c r="G795" s="1" t="s">
        <v>32</v>
      </c>
      <c r="H795" s="1" t="s">
        <v>33</v>
      </c>
      <c r="I795" s="1" t="s">
        <v>34</v>
      </c>
      <c r="J795" s="1" t="s">
        <v>35</v>
      </c>
      <c r="K795" s="1" t="s">
        <v>44</v>
      </c>
      <c r="L795" s="1" t="s">
        <v>37</v>
      </c>
      <c r="M795" s="1" t="s">
        <v>4074</v>
      </c>
      <c r="N795" s="1" t="s">
        <v>4248</v>
      </c>
      <c r="O795" s="1" t="s">
        <v>4081</v>
      </c>
      <c r="P795" s="1" t="s">
        <v>4077</v>
      </c>
      <c r="Q795" s="1" t="s">
        <v>4082</v>
      </c>
      <c r="R795" s="1" t="s">
        <v>4189</v>
      </c>
      <c r="S795" s="1" t="s">
        <v>4084</v>
      </c>
      <c r="T795" s="1" t="s">
        <v>37</v>
      </c>
      <c r="U795" s="1" t="s">
        <v>37</v>
      </c>
      <c r="V795" s="1" t="s">
        <v>3973</v>
      </c>
      <c r="W795" s="1" t="s">
        <v>37</v>
      </c>
      <c r="X795" s="1" t="s">
        <v>37</v>
      </c>
      <c r="Y795" s="1" t="s">
        <v>37</v>
      </c>
      <c r="Z795" s="1" t="s">
        <v>37</v>
      </c>
    </row>
    <row r="796" spans="1:26">
      <c r="A796" s="1" t="s">
        <v>636</v>
      </c>
      <c r="B796" s="1" t="s">
        <v>632</v>
      </c>
      <c r="C796" s="1" t="s">
        <v>637</v>
      </c>
      <c r="D796" s="1"/>
      <c r="E796" s="1" t="s">
        <v>638</v>
      </c>
      <c r="F796" s="1" t="s">
        <v>31</v>
      </c>
      <c r="G796" s="1" t="s">
        <v>32</v>
      </c>
      <c r="H796" s="1" t="s">
        <v>33</v>
      </c>
      <c r="I796" s="1" t="s">
        <v>34</v>
      </c>
      <c r="J796" s="1" t="s">
        <v>35</v>
      </c>
      <c r="K796" s="1" t="s">
        <v>44</v>
      </c>
      <c r="L796" s="1" t="s">
        <v>37</v>
      </c>
      <c r="M796" s="1" t="s">
        <v>4165</v>
      </c>
      <c r="N796" s="1" t="s">
        <v>4297</v>
      </c>
      <c r="O796" s="1" t="s">
        <v>4076</v>
      </c>
      <c r="P796" s="1" t="s">
        <v>4154</v>
      </c>
      <c r="Q796" s="1" t="s">
        <v>4298</v>
      </c>
      <c r="R796" s="1" t="s">
        <v>4050</v>
      </c>
      <c r="S796" s="1" t="s">
        <v>4065</v>
      </c>
      <c r="T796" s="1" t="s">
        <v>37</v>
      </c>
      <c r="U796" s="1" t="s">
        <v>37</v>
      </c>
      <c r="V796" s="1" t="s">
        <v>37</v>
      </c>
      <c r="W796" s="1" t="s">
        <v>37</v>
      </c>
      <c r="X796" s="1" t="s">
        <v>3973</v>
      </c>
      <c r="Y796" s="1" t="s">
        <v>37</v>
      </c>
      <c r="Z796" s="1" t="s">
        <v>37</v>
      </c>
    </row>
    <row r="797" spans="1:26">
      <c r="A797" s="1" t="s">
        <v>3501</v>
      </c>
      <c r="B797" s="1" t="s">
        <v>3496</v>
      </c>
      <c r="C797" s="1" t="s">
        <v>246</v>
      </c>
      <c r="D797" s="1" t="s">
        <v>230</v>
      </c>
      <c r="E797" s="1" t="s">
        <v>3502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 t="s">
        <v>44</v>
      </c>
      <c r="L797" s="1" t="s">
        <v>37</v>
      </c>
      <c r="M797" s="1" t="s">
        <v>4153</v>
      </c>
      <c r="N797" s="1" t="s">
        <v>4046</v>
      </c>
      <c r="O797" s="1" t="s">
        <v>4047</v>
      </c>
      <c r="P797" s="1" t="s">
        <v>4440</v>
      </c>
      <c r="Q797" s="1" t="s">
        <v>4049</v>
      </c>
      <c r="R797" s="1" t="s">
        <v>4155</v>
      </c>
      <c r="S797" s="1" t="s">
        <v>4501</v>
      </c>
      <c r="T797" s="1" t="s">
        <v>37</v>
      </c>
      <c r="U797" s="1" t="s">
        <v>37</v>
      </c>
      <c r="V797" s="1" t="s">
        <v>3973</v>
      </c>
      <c r="W797" s="1" t="s">
        <v>37</v>
      </c>
      <c r="X797" s="1" t="s">
        <v>37</v>
      </c>
      <c r="Y797" s="1" t="s">
        <v>37</v>
      </c>
      <c r="Z797" s="1" t="s">
        <v>37</v>
      </c>
    </row>
    <row r="798" spans="1:26">
      <c r="A798" s="1" t="s">
        <v>2201</v>
      </c>
      <c r="B798" s="1" t="s">
        <v>2202</v>
      </c>
      <c r="C798" s="1" t="s">
        <v>2203</v>
      </c>
      <c r="D798" s="1" t="s">
        <v>605</v>
      </c>
      <c r="E798" s="1" t="s">
        <v>2204</v>
      </c>
      <c r="F798" s="1" t="s">
        <v>31</v>
      </c>
      <c r="G798" s="1" t="s">
        <v>50</v>
      </c>
      <c r="H798" s="1" t="s">
        <v>40</v>
      </c>
      <c r="I798" s="1" t="s">
        <v>36</v>
      </c>
      <c r="J798" s="1" t="s">
        <v>56</v>
      </c>
      <c r="K798" s="1" t="s">
        <v>36</v>
      </c>
      <c r="L798" s="1" t="s">
        <v>37</v>
      </c>
      <c r="M798" s="1" t="s">
        <v>4020</v>
      </c>
      <c r="N798" s="1" t="s">
        <v>4028</v>
      </c>
      <c r="O798" s="1" t="s">
        <v>4022</v>
      </c>
      <c r="P798" s="1" t="s">
        <v>4087</v>
      </c>
      <c r="Q798" s="1" t="s">
        <v>4300</v>
      </c>
      <c r="R798" s="1" t="s">
        <v>4281</v>
      </c>
      <c r="S798" s="1" t="s">
        <v>4171</v>
      </c>
      <c r="T798" s="1" t="s">
        <v>37</v>
      </c>
      <c r="U798" s="1" t="s">
        <v>37</v>
      </c>
      <c r="V798" s="1" t="s">
        <v>37</v>
      </c>
      <c r="W798" s="1" t="s">
        <v>37</v>
      </c>
      <c r="X798" s="1" t="s">
        <v>37</v>
      </c>
      <c r="Y798" s="1" t="s">
        <v>37</v>
      </c>
      <c r="Z798" s="1" t="s">
        <v>37</v>
      </c>
    </row>
    <row r="799" spans="1:26">
      <c r="A799" s="1" t="s">
        <v>1140</v>
      </c>
      <c r="B799" s="1" t="s">
        <v>1141</v>
      </c>
      <c r="C799" s="1" t="s">
        <v>1036</v>
      </c>
      <c r="D799" s="1" t="s">
        <v>1142</v>
      </c>
      <c r="E799" s="1" t="s">
        <v>1143</v>
      </c>
      <c r="F799" s="1" t="s">
        <v>31</v>
      </c>
      <c r="G799" s="1" t="s">
        <v>32</v>
      </c>
      <c r="H799" s="1" t="s">
        <v>40</v>
      </c>
      <c r="I799" s="1" t="s">
        <v>36</v>
      </c>
      <c r="J799" s="1" t="s">
        <v>56</v>
      </c>
      <c r="K799" s="1" t="s">
        <v>36</v>
      </c>
      <c r="L799" s="1" t="s">
        <v>37</v>
      </c>
      <c r="M799" s="1" t="s">
        <v>4006</v>
      </c>
      <c r="N799" s="1" t="s">
        <v>4057</v>
      </c>
      <c r="O799" s="1" t="s">
        <v>4008</v>
      </c>
      <c r="P799" s="1" t="s">
        <v>4009</v>
      </c>
      <c r="Q799" s="1" t="s">
        <v>4078</v>
      </c>
      <c r="R799" s="1" t="s">
        <v>4011</v>
      </c>
      <c r="S799" s="1" t="s">
        <v>4164</v>
      </c>
      <c r="T799" s="1" t="s">
        <v>37</v>
      </c>
      <c r="U799" s="1" t="s">
        <v>37</v>
      </c>
      <c r="V799" s="1" t="s">
        <v>37</v>
      </c>
      <c r="W799" s="1" t="s">
        <v>37</v>
      </c>
      <c r="X799" s="1" t="s">
        <v>37</v>
      </c>
      <c r="Y799" s="1" t="s">
        <v>37</v>
      </c>
      <c r="Z799" s="1" t="s">
        <v>37</v>
      </c>
    </row>
    <row r="800" spans="1:26">
      <c r="A800" s="1" t="s">
        <v>1566</v>
      </c>
      <c r="B800" s="1" t="s">
        <v>1567</v>
      </c>
      <c r="C800" s="1" t="s">
        <v>60</v>
      </c>
      <c r="D800" s="1"/>
      <c r="E800" s="1" t="s">
        <v>1568</v>
      </c>
      <c r="F800" s="1" t="s">
        <v>31</v>
      </c>
      <c r="G800" s="1" t="s">
        <v>32</v>
      </c>
      <c r="H800" s="1" t="s">
        <v>33</v>
      </c>
      <c r="I800" s="1" t="s">
        <v>34</v>
      </c>
      <c r="J800" s="1" t="s">
        <v>35</v>
      </c>
      <c r="K800" s="1" t="s">
        <v>36</v>
      </c>
      <c r="L800" s="1" t="s">
        <v>37</v>
      </c>
      <c r="M800" s="1" t="s">
        <v>4165</v>
      </c>
      <c r="N800" s="1" t="s">
        <v>4297</v>
      </c>
      <c r="O800" s="1" t="s">
        <v>4140</v>
      </c>
      <c r="P800" s="1" t="s">
        <v>4077</v>
      </c>
      <c r="Q800" s="1" t="s">
        <v>4163</v>
      </c>
      <c r="R800" s="1" t="s">
        <v>4044</v>
      </c>
      <c r="S800" s="1" t="s">
        <v>4164</v>
      </c>
      <c r="T800" s="1" t="s">
        <v>37</v>
      </c>
      <c r="U800" s="1" t="s">
        <v>37</v>
      </c>
      <c r="V800" s="1" t="s">
        <v>37</v>
      </c>
      <c r="W800" s="1" t="s">
        <v>37</v>
      </c>
      <c r="X800" s="1" t="s">
        <v>37</v>
      </c>
      <c r="Y800" s="1" t="s">
        <v>37</v>
      </c>
      <c r="Z800" s="1" t="s">
        <v>37</v>
      </c>
    </row>
    <row r="801" spans="1:26">
      <c r="A801" s="1" t="s">
        <v>2847</v>
      </c>
      <c r="B801" s="1" t="s">
        <v>2846</v>
      </c>
      <c r="C801" s="1" t="s">
        <v>2848</v>
      </c>
      <c r="D801" s="1" t="s">
        <v>246</v>
      </c>
      <c r="E801" s="1" t="s">
        <v>2038</v>
      </c>
      <c r="F801" s="1" t="s">
        <v>31</v>
      </c>
      <c r="G801" s="1" t="s">
        <v>32</v>
      </c>
      <c r="H801" s="1" t="s">
        <v>40</v>
      </c>
      <c r="I801" s="1" t="s">
        <v>34</v>
      </c>
      <c r="J801" s="1" t="s">
        <v>35</v>
      </c>
      <c r="K801" s="1" t="s">
        <v>44</v>
      </c>
      <c r="L801" s="1" t="s">
        <v>37</v>
      </c>
      <c r="M801" s="1" t="s">
        <v>4165</v>
      </c>
      <c r="N801" s="1" t="s">
        <v>4395</v>
      </c>
      <c r="O801" s="1" t="s">
        <v>4188</v>
      </c>
      <c r="P801" s="1" t="s">
        <v>4048</v>
      </c>
      <c r="Q801" s="1" t="s">
        <v>4211</v>
      </c>
      <c r="R801" s="1" t="s">
        <v>4044</v>
      </c>
      <c r="S801" s="1" t="s">
        <v>4012</v>
      </c>
      <c r="T801" s="1" t="s">
        <v>37</v>
      </c>
      <c r="U801" s="1" t="s">
        <v>37</v>
      </c>
      <c r="V801" s="1" t="s">
        <v>37</v>
      </c>
      <c r="W801" s="1" t="s">
        <v>37</v>
      </c>
      <c r="X801" s="1" t="s">
        <v>3973</v>
      </c>
      <c r="Y801" s="1" t="s">
        <v>37</v>
      </c>
      <c r="Z801" s="1" t="s">
        <v>37</v>
      </c>
    </row>
    <row r="802" spans="1:26">
      <c r="A802" s="1" t="s">
        <v>459</v>
      </c>
      <c r="B802" s="1" t="s">
        <v>460</v>
      </c>
      <c r="C802" s="1" t="s">
        <v>461</v>
      </c>
      <c r="D802" s="1" t="s">
        <v>462</v>
      </c>
      <c r="E802" s="1" t="s">
        <v>463</v>
      </c>
      <c r="F802" s="1" t="s">
        <v>42</v>
      </c>
      <c r="G802" s="1" t="s">
        <v>32</v>
      </c>
      <c r="H802" s="1" t="s">
        <v>33</v>
      </c>
      <c r="I802" s="1" t="s">
        <v>34</v>
      </c>
      <c r="J802" s="1" t="s">
        <v>35</v>
      </c>
      <c r="K802" s="1" t="s">
        <v>44</v>
      </c>
      <c r="L802" s="1" t="s">
        <v>37</v>
      </c>
      <c r="M802" s="1" t="s">
        <v>4247</v>
      </c>
      <c r="N802" s="1" t="s">
        <v>4118</v>
      </c>
      <c r="O802" s="1" t="s">
        <v>4081</v>
      </c>
      <c r="P802" s="1" t="s">
        <v>4180</v>
      </c>
      <c r="Q802" s="1" t="s">
        <v>4210</v>
      </c>
      <c r="R802" s="1" t="s">
        <v>4083</v>
      </c>
      <c r="S802" s="1" t="s">
        <v>4262</v>
      </c>
      <c r="T802" s="1" t="s">
        <v>37</v>
      </c>
      <c r="U802" s="1" t="s">
        <v>37</v>
      </c>
      <c r="V802" s="1" t="s">
        <v>37</v>
      </c>
      <c r="W802" s="1" t="s">
        <v>37</v>
      </c>
      <c r="X802" s="1" t="s">
        <v>37</v>
      </c>
      <c r="Y802" s="1" t="s">
        <v>37</v>
      </c>
      <c r="Z802" s="1" t="s">
        <v>37</v>
      </c>
    </row>
    <row r="803" spans="1:26">
      <c r="A803" s="1" t="s">
        <v>2691</v>
      </c>
      <c r="B803" s="1" t="s">
        <v>2692</v>
      </c>
      <c r="C803" s="1" t="s">
        <v>1228</v>
      </c>
      <c r="D803" s="1"/>
      <c r="E803" s="1" t="s">
        <v>360</v>
      </c>
      <c r="F803" s="1" t="s">
        <v>42</v>
      </c>
      <c r="G803" s="1" t="s">
        <v>32</v>
      </c>
      <c r="H803" s="1" t="s">
        <v>55</v>
      </c>
      <c r="I803" s="1" t="s">
        <v>34</v>
      </c>
      <c r="J803" s="1" t="s">
        <v>35</v>
      </c>
      <c r="K803" s="1" t="s">
        <v>44</v>
      </c>
      <c r="L803" s="1" t="s">
        <v>37</v>
      </c>
      <c r="M803" s="1" t="s">
        <v>4153</v>
      </c>
      <c r="N803" s="1" t="s">
        <v>4075</v>
      </c>
      <c r="O803" s="1" t="s">
        <v>4228</v>
      </c>
      <c r="P803" s="1" t="s">
        <v>4390</v>
      </c>
      <c r="Q803" s="1" t="s">
        <v>4163</v>
      </c>
      <c r="R803" s="1" t="s">
        <v>4189</v>
      </c>
      <c r="S803" s="1" t="s">
        <v>4084</v>
      </c>
      <c r="T803" s="1" t="s">
        <v>37</v>
      </c>
      <c r="U803" s="1" t="s">
        <v>37</v>
      </c>
      <c r="V803" s="1" t="s">
        <v>3973</v>
      </c>
      <c r="W803" s="1" t="s">
        <v>37</v>
      </c>
      <c r="X803" s="1" t="s">
        <v>37</v>
      </c>
      <c r="Y803" s="1" t="s">
        <v>37</v>
      </c>
      <c r="Z803" s="1" t="s">
        <v>37</v>
      </c>
    </row>
    <row r="804" spans="1:26">
      <c r="A804" s="1" t="s">
        <v>1941</v>
      </c>
      <c r="B804" s="1" t="s">
        <v>1942</v>
      </c>
      <c r="C804" s="1" t="s">
        <v>277</v>
      </c>
      <c r="D804" s="1" t="s">
        <v>225</v>
      </c>
      <c r="E804" s="1" t="s">
        <v>1943</v>
      </c>
      <c r="F804" s="1" t="s">
        <v>31</v>
      </c>
      <c r="G804" s="1" t="s">
        <v>32</v>
      </c>
      <c r="H804" s="1" t="s">
        <v>33</v>
      </c>
      <c r="I804" s="1" t="s">
        <v>34</v>
      </c>
      <c r="J804" s="1" t="s">
        <v>35</v>
      </c>
      <c r="K804" s="1"/>
      <c r="L804" s="1" t="s">
        <v>37</v>
      </c>
      <c r="M804" s="1" t="s">
        <v>4247</v>
      </c>
      <c r="N804" s="1" t="s">
        <v>4057</v>
      </c>
      <c r="O804" s="1" t="s">
        <v>4188</v>
      </c>
      <c r="P804" s="1" t="s">
        <v>4077</v>
      </c>
      <c r="Q804" s="1" t="s">
        <v>4078</v>
      </c>
      <c r="R804" s="1" t="s">
        <v>4302</v>
      </c>
      <c r="S804" s="1" t="s">
        <v>4141</v>
      </c>
      <c r="T804" s="1" t="s">
        <v>37</v>
      </c>
      <c r="U804" s="1" t="s">
        <v>37</v>
      </c>
      <c r="V804" s="1" t="s">
        <v>37</v>
      </c>
      <c r="W804" s="1" t="s">
        <v>37</v>
      </c>
      <c r="X804" s="1" t="s">
        <v>37</v>
      </c>
      <c r="Y804" s="1" t="s">
        <v>37</v>
      </c>
      <c r="Z804" s="1" t="s">
        <v>37</v>
      </c>
    </row>
    <row r="805" spans="1:26">
      <c r="A805" s="1" t="s">
        <v>3272</v>
      </c>
      <c r="B805" s="1" t="s">
        <v>3273</v>
      </c>
      <c r="C805" s="1" t="s">
        <v>3274</v>
      </c>
      <c r="D805" s="1"/>
      <c r="E805" s="1" t="s">
        <v>3275</v>
      </c>
      <c r="F805" s="1" t="s">
        <v>42</v>
      </c>
      <c r="G805" s="1" t="s">
        <v>32</v>
      </c>
      <c r="H805" s="1" t="s">
        <v>33</v>
      </c>
      <c r="I805" s="1" t="s">
        <v>34</v>
      </c>
      <c r="J805" s="1" t="s">
        <v>35</v>
      </c>
      <c r="K805" s="1" t="s">
        <v>44</v>
      </c>
      <c r="L805" s="1" t="s">
        <v>37</v>
      </c>
      <c r="M805" s="1" t="s">
        <v>4187</v>
      </c>
      <c r="N805" s="1" t="s">
        <v>4067</v>
      </c>
      <c r="O805" s="1" t="s">
        <v>4246</v>
      </c>
      <c r="P805" s="1" t="s">
        <v>4154</v>
      </c>
      <c r="Q805" s="1" t="s">
        <v>4163</v>
      </c>
      <c r="R805" s="1" t="s">
        <v>4050</v>
      </c>
      <c r="S805" s="1" t="s">
        <v>4012</v>
      </c>
      <c r="T805" s="1" t="s">
        <v>37</v>
      </c>
      <c r="U805" s="1" t="s">
        <v>37</v>
      </c>
      <c r="V805" s="1" t="s">
        <v>37</v>
      </c>
      <c r="W805" s="1" t="s">
        <v>37</v>
      </c>
      <c r="X805" s="1" t="s">
        <v>37</v>
      </c>
      <c r="Y805" s="1" t="s">
        <v>37</v>
      </c>
      <c r="Z805" s="1" t="s">
        <v>37</v>
      </c>
    </row>
    <row r="806" spans="1:26">
      <c r="A806" s="1" t="s">
        <v>3948</v>
      </c>
      <c r="B806" s="1" t="s">
        <v>3949</v>
      </c>
      <c r="C806" s="1" t="s">
        <v>79</v>
      </c>
      <c r="D806" s="1" t="s">
        <v>585</v>
      </c>
      <c r="E806" s="1" t="s">
        <v>3950</v>
      </c>
      <c r="F806" s="1" t="s">
        <v>42</v>
      </c>
      <c r="G806" s="1" t="s">
        <v>32</v>
      </c>
      <c r="H806" s="1" t="s">
        <v>33</v>
      </c>
      <c r="I806" s="1" t="s">
        <v>34</v>
      </c>
      <c r="J806" s="1" t="s">
        <v>35</v>
      </c>
      <c r="K806" s="1" t="s">
        <v>44</v>
      </c>
      <c r="L806" s="1" t="s">
        <v>37</v>
      </c>
      <c r="M806" s="1" t="s">
        <v>4153</v>
      </c>
      <c r="N806" s="1" t="s">
        <v>4075</v>
      </c>
      <c r="O806" s="1" t="s">
        <v>4254</v>
      </c>
      <c r="P806" s="1" t="s">
        <v>4204</v>
      </c>
      <c r="Q806" s="1" t="s">
        <v>4082</v>
      </c>
      <c r="R806" s="1" t="s">
        <v>4155</v>
      </c>
      <c r="S806" s="1" t="s">
        <v>4164</v>
      </c>
      <c r="T806" s="1" t="s">
        <v>37</v>
      </c>
      <c r="U806" s="1" t="s">
        <v>37</v>
      </c>
      <c r="V806" s="1" t="s">
        <v>3973</v>
      </c>
      <c r="W806" s="1" t="s">
        <v>37</v>
      </c>
      <c r="X806" s="1" t="s">
        <v>37</v>
      </c>
      <c r="Y806" s="1" t="s">
        <v>37</v>
      </c>
      <c r="Z806" s="1" t="s">
        <v>37</v>
      </c>
    </row>
    <row r="807" spans="1:26">
      <c r="A807" s="1" t="s">
        <v>380</v>
      </c>
      <c r="B807" s="1" t="s">
        <v>372</v>
      </c>
      <c r="C807" s="1" t="s">
        <v>381</v>
      </c>
      <c r="D807" s="1" t="s">
        <v>382</v>
      </c>
      <c r="E807" s="1" t="s">
        <v>383</v>
      </c>
      <c r="F807" s="1" t="s">
        <v>31</v>
      </c>
      <c r="G807" s="1" t="s">
        <v>32</v>
      </c>
      <c r="H807" s="1" t="s">
        <v>55</v>
      </c>
      <c r="I807" s="1" t="s">
        <v>34</v>
      </c>
      <c r="J807" s="1" t="s">
        <v>35</v>
      </c>
      <c r="K807" s="1" t="s">
        <v>44</v>
      </c>
      <c r="L807" s="1" t="s">
        <v>37</v>
      </c>
      <c r="M807" s="1" t="s">
        <v>4153</v>
      </c>
      <c r="N807" s="1" t="s">
        <v>4057</v>
      </c>
      <c r="O807" s="1" t="s">
        <v>4245</v>
      </c>
      <c r="P807" s="1" t="s">
        <v>4009</v>
      </c>
      <c r="Q807" s="1" t="s">
        <v>4010</v>
      </c>
      <c r="R807" s="1" t="s">
        <v>4189</v>
      </c>
      <c r="S807" s="1" t="s">
        <v>4051</v>
      </c>
      <c r="T807" s="1" t="s">
        <v>37</v>
      </c>
      <c r="U807" s="1" t="s">
        <v>37</v>
      </c>
      <c r="V807" s="1" t="s">
        <v>37</v>
      </c>
      <c r="W807" s="1" t="s">
        <v>3973</v>
      </c>
      <c r="X807" s="1" t="s">
        <v>37</v>
      </c>
      <c r="Y807" s="1" t="s">
        <v>37</v>
      </c>
      <c r="Z807" s="1" t="s">
        <v>37</v>
      </c>
    </row>
    <row r="808" spans="1:26">
      <c r="A808" s="1" t="s">
        <v>3503</v>
      </c>
      <c r="B808" s="1" t="s">
        <v>3504</v>
      </c>
      <c r="C808" s="1" t="s">
        <v>2422</v>
      </c>
      <c r="D808" s="1"/>
      <c r="E808" s="1" t="s">
        <v>3505</v>
      </c>
      <c r="F808" s="1" t="s">
        <v>31</v>
      </c>
      <c r="G808" s="1" t="s">
        <v>32</v>
      </c>
      <c r="H808" s="1" t="s">
        <v>55</v>
      </c>
      <c r="I808" s="1" t="s">
        <v>34</v>
      </c>
      <c r="J808" s="1" t="s">
        <v>35</v>
      </c>
      <c r="K808" s="1" t="s">
        <v>44</v>
      </c>
      <c r="L808" s="1" t="s">
        <v>37</v>
      </c>
      <c r="M808" s="1" t="s">
        <v>4182</v>
      </c>
      <c r="N808" s="1" t="s">
        <v>4297</v>
      </c>
      <c r="O808" s="1" t="s">
        <v>4245</v>
      </c>
      <c r="P808" s="1" t="s">
        <v>4077</v>
      </c>
      <c r="Q808" s="1" t="s">
        <v>4049</v>
      </c>
      <c r="R808" s="1" t="s">
        <v>4083</v>
      </c>
      <c r="S808" s="1" t="s">
        <v>4176</v>
      </c>
      <c r="T808" s="1" t="s">
        <v>37</v>
      </c>
      <c r="U808" s="1" t="s">
        <v>37</v>
      </c>
      <c r="V808" s="1" t="s">
        <v>37</v>
      </c>
      <c r="W808" s="1" t="s">
        <v>37</v>
      </c>
      <c r="X808" s="1" t="s">
        <v>37</v>
      </c>
      <c r="Y808" s="1" t="s">
        <v>3973</v>
      </c>
      <c r="Z808" s="1" t="s">
        <v>37</v>
      </c>
    </row>
    <row r="809" spans="1:26">
      <c r="A809" s="1" t="s">
        <v>1494</v>
      </c>
      <c r="B809" s="1" t="s">
        <v>1488</v>
      </c>
      <c r="C809" s="1" t="s">
        <v>1495</v>
      </c>
      <c r="D809" s="1"/>
      <c r="E809" s="1" t="s">
        <v>1331</v>
      </c>
      <c r="F809" s="1" t="s">
        <v>42</v>
      </c>
      <c r="G809" s="1" t="s">
        <v>43</v>
      </c>
      <c r="H809" s="1" t="s">
        <v>33</v>
      </c>
      <c r="I809" s="1" t="s">
        <v>34</v>
      </c>
      <c r="J809" s="1" t="s">
        <v>35</v>
      </c>
      <c r="K809" s="1" t="s">
        <v>36</v>
      </c>
      <c r="L809" s="1" t="s">
        <v>37</v>
      </c>
      <c r="M809" s="1" t="s">
        <v>4090</v>
      </c>
      <c r="N809" s="1" t="s">
        <v>4288</v>
      </c>
      <c r="O809" s="1" t="s">
        <v>4250</v>
      </c>
      <c r="P809" s="1" t="s">
        <v>4137</v>
      </c>
      <c r="Q809" s="1" t="s">
        <v>4111</v>
      </c>
      <c r="R809" s="1" t="s">
        <v>4018</v>
      </c>
      <c r="S809" s="1" t="s">
        <v>4019</v>
      </c>
      <c r="T809" s="1" t="s">
        <v>37</v>
      </c>
      <c r="U809" s="1" t="s">
        <v>37</v>
      </c>
      <c r="V809" s="1" t="s">
        <v>37</v>
      </c>
      <c r="W809" s="1" t="s">
        <v>37</v>
      </c>
      <c r="X809" s="1" t="s">
        <v>37</v>
      </c>
      <c r="Y809" s="1" t="s">
        <v>37</v>
      </c>
      <c r="Z809" s="1" t="s">
        <v>37</v>
      </c>
    </row>
    <row r="810" spans="1:26">
      <c r="A810" s="1" t="s">
        <v>1909</v>
      </c>
      <c r="B810" s="1" t="s">
        <v>1910</v>
      </c>
      <c r="C810" s="1" t="s">
        <v>287</v>
      </c>
      <c r="D810" s="1" t="s">
        <v>1911</v>
      </c>
      <c r="E810" s="1" t="s">
        <v>1912</v>
      </c>
      <c r="F810" s="1" t="s">
        <v>31</v>
      </c>
      <c r="G810" s="1" t="s">
        <v>32</v>
      </c>
      <c r="H810" s="1" t="s">
        <v>33</v>
      </c>
      <c r="I810" s="1" t="s">
        <v>34</v>
      </c>
      <c r="J810" s="1" t="s">
        <v>35</v>
      </c>
      <c r="K810" s="1"/>
      <c r="L810" s="1" t="s">
        <v>37</v>
      </c>
      <c r="M810" s="1" t="s">
        <v>4391</v>
      </c>
      <c r="N810" s="1" t="s">
        <v>4075</v>
      </c>
      <c r="O810" s="1" t="s">
        <v>4008</v>
      </c>
      <c r="P810" s="1" t="s">
        <v>4440</v>
      </c>
      <c r="Q810" s="1" t="s">
        <v>4163</v>
      </c>
      <c r="R810" s="1" t="s">
        <v>4155</v>
      </c>
      <c r="S810" s="1" t="s">
        <v>4289</v>
      </c>
      <c r="T810" s="1" t="s">
        <v>37</v>
      </c>
      <c r="U810" s="1" t="s">
        <v>37</v>
      </c>
      <c r="V810" s="1" t="s">
        <v>3973</v>
      </c>
      <c r="W810" s="1" t="s">
        <v>37</v>
      </c>
      <c r="X810" s="1" t="s">
        <v>37</v>
      </c>
      <c r="Y810" s="1" t="s">
        <v>37</v>
      </c>
      <c r="Z810" s="1" t="s">
        <v>37</v>
      </c>
    </row>
    <row r="811" spans="1:26">
      <c r="A811" s="1" t="s">
        <v>1247</v>
      </c>
      <c r="B811" s="1" t="s">
        <v>1243</v>
      </c>
      <c r="C811" s="1" t="s">
        <v>1162</v>
      </c>
      <c r="D811" s="1" t="s">
        <v>1248</v>
      </c>
      <c r="E811" s="1" t="s">
        <v>593</v>
      </c>
      <c r="F811" s="1" t="s">
        <v>31</v>
      </c>
      <c r="G811" s="1" t="s">
        <v>32</v>
      </c>
      <c r="H811" s="1" t="s">
        <v>33</v>
      </c>
      <c r="I811" s="1" t="s">
        <v>34</v>
      </c>
      <c r="J811" s="1" t="s">
        <v>35</v>
      </c>
      <c r="K811" s="1" t="s">
        <v>36</v>
      </c>
      <c r="L811" s="1" t="s">
        <v>37</v>
      </c>
      <c r="M811" s="1" t="s">
        <v>4153</v>
      </c>
      <c r="N811" s="1" t="s">
        <v>4057</v>
      </c>
      <c r="O811" s="1" t="s">
        <v>4081</v>
      </c>
      <c r="P811" s="1" t="s">
        <v>4048</v>
      </c>
      <c r="Q811" s="1" t="s">
        <v>4010</v>
      </c>
      <c r="R811" s="1" t="s">
        <v>4079</v>
      </c>
      <c r="S811" s="1" t="s">
        <v>4012</v>
      </c>
      <c r="T811" s="1" t="s">
        <v>37</v>
      </c>
      <c r="U811" s="1" t="s">
        <v>37</v>
      </c>
      <c r="V811" s="1" t="s">
        <v>37</v>
      </c>
      <c r="W811" s="1" t="s">
        <v>37</v>
      </c>
      <c r="X811" s="1" t="s">
        <v>37</v>
      </c>
      <c r="Y811" s="1" t="s">
        <v>37</v>
      </c>
      <c r="Z811" s="1" t="s">
        <v>37</v>
      </c>
    </row>
    <row r="812" spans="1:26">
      <c r="A812" s="1" t="s">
        <v>3710</v>
      </c>
      <c r="B812" s="1" t="s">
        <v>3711</v>
      </c>
      <c r="C812" s="1" t="s">
        <v>2864</v>
      </c>
      <c r="D812" s="1" t="s">
        <v>1791</v>
      </c>
      <c r="E812" s="1" t="s">
        <v>3712</v>
      </c>
      <c r="F812" s="1" t="s">
        <v>31</v>
      </c>
      <c r="G812" s="1" t="s">
        <v>32</v>
      </c>
      <c r="H812" s="1" t="s">
        <v>40</v>
      </c>
      <c r="I812" s="1" t="s">
        <v>36</v>
      </c>
      <c r="J812" s="1" t="s">
        <v>56</v>
      </c>
      <c r="K812" s="1" t="s">
        <v>36</v>
      </c>
      <c r="L812" s="1" t="s">
        <v>37</v>
      </c>
      <c r="M812" s="1" t="s">
        <v>4165</v>
      </c>
      <c r="N812" s="1" t="s">
        <v>4096</v>
      </c>
      <c r="O812" s="1" t="s">
        <v>4047</v>
      </c>
      <c r="P812" s="1" t="s">
        <v>4029</v>
      </c>
      <c r="Q812" s="1" t="s">
        <v>4211</v>
      </c>
      <c r="R812" s="1" t="s">
        <v>4380</v>
      </c>
      <c r="S812" s="1" t="s">
        <v>4051</v>
      </c>
      <c r="T812" s="1" t="s">
        <v>37</v>
      </c>
      <c r="U812" s="1" t="s">
        <v>37</v>
      </c>
      <c r="V812" s="1" t="s">
        <v>37</v>
      </c>
      <c r="W812" s="1" t="s">
        <v>37</v>
      </c>
      <c r="X812" s="1" t="s">
        <v>37</v>
      </c>
      <c r="Y812" s="1" t="s">
        <v>37</v>
      </c>
      <c r="Z812" s="1" t="s">
        <v>37</v>
      </c>
    </row>
    <row r="813" spans="1:26">
      <c r="A813" s="1" t="s">
        <v>1262</v>
      </c>
      <c r="B813" s="1" t="s">
        <v>1263</v>
      </c>
      <c r="C813" s="1" t="s">
        <v>1264</v>
      </c>
      <c r="D813" s="1"/>
      <c r="E813" s="1" t="s">
        <v>1265</v>
      </c>
      <c r="F813" s="1" t="s">
        <v>31</v>
      </c>
      <c r="G813" s="1" t="s">
        <v>32</v>
      </c>
      <c r="H813" s="1" t="s">
        <v>33</v>
      </c>
      <c r="I813" s="1" t="s">
        <v>36</v>
      </c>
      <c r="J813" s="1" t="s">
        <v>35</v>
      </c>
      <c r="K813" s="1" t="s">
        <v>36</v>
      </c>
      <c r="L813" s="1" t="s">
        <v>37</v>
      </c>
      <c r="M813" s="1" t="s">
        <v>4153</v>
      </c>
      <c r="N813" s="1" t="s">
        <v>4075</v>
      </c>
      <c r="O813" s="1" t="s">
        <v>4228</v>
      </c>
      <c r="P813" s="1" t="s">
        <v>4174</v>
      </c>
      <c r="Q813" s="1" t="s">
        <v>4210</v>
      </c>
      <c r="R813" s="1" t="s">
        <v>4083</v>
      </c>
      <c r="S813" s="1" t="s">
        <v>4084</v>
      </c>
      <c r="T813" s="1" t="s">
        <v>37</v>
      </c>
      <c r="U813" s="1" t="s">
        <v>37</v>
      </c>
      <c r="V813" s="1" t="s">
        <v>3973</v>
      </c>
      <c r="W813" s="1" t="s">
        <v>37</v>
      </c>
      <c r="X813" s="1" t="s">
        <v>37</v>
      </c>
      <c r="Y813" s="1" t="s">
        <v>37</v>
      </c>
      <c r="Z813" s="1" t="s">
        <v>37</v>
      </c>
    </row>
    <row r="814" spans="1:26">
      <c r="A814" s="1" t="s">
        <v>3098</v>
      </c>
      <c r="B814" s="1" t="s">
        <v>3099</v>
      </c>
      <c r="C814" s="1" t="s">
        <v>3100</v>
      </c>
      <c r="D814" s="1" t="s">
        <v>2591</v>
      </c>
      <c r="E814" s="1" t="s">
        <v>3101</v>
      </c>
      <c r="F814" s="1" t="s">
        <v>42</v>
      </c>
      <c r="G814" s="1" t="s">
        <v>32</v>
      </c>
      <c r="H814" s="1" t="s">
        <v>40</v>
      </c>
      <c r="I814" s="1" t="s">
        <v>355</v>
      </c>
      <c r="J814" s="1" t="s">
        <v>35</v>
      </c>
      <c r="K814" s="1" t="s">
        <v>355</v>
      </c>
      <c r="L814" s="1" t="s">
        <v>37</v>
      </c>
      <c r="M814" s="1" t="s">
        <v>4032</v>
      </c>
      <c r="N814" s="1" t="s">
        <v>4118</v>
      </c>
      <c r="O814" s="1" t="s">
        <v>4188</v>
      </c>
      <c r="P814" s="1" t="s">
        <v>4077</v>
      </c>
      <c r="Q814" s="1" t="s">
        <v>4210</v>
      </c>
      <c r="R814" s="1" t="s">
        <v>4302</v>
      </c>
      <c r="S814" s="1" t="s">
        <v>4176</v>
      </c>
      <c r="T814" s="1" t="s">
        <v>37</v>
      </c>
      <c r="U814" s="1" t="s">
        <v>37</v>
      </c>
      <c r="V814" s="1" t="s">
        <v>37</v>
      </c>
      <c r="W814" s="1" t="s">
        <v>37</v>
      </c>
      <c r="X814" s="1" t="s">
        <v>37</v>
      </c>
      <c r="Y814" s="1" t="s">
        <v>37</v>
      </c>
      <c r="Z814" s="1" t="s">
        <v>37</v>
      </c>
    </row>
    <row r="815" spans="1:26">
      <c r="A815" s="1" t="s">
        <v>3359</v>
      </c>
      <c r="B815" s="1" t="s">
        <v>3360</v>
      </c>
      <c r="C815" s="1" t="s">
        <v>824</v>
      </c>
      <c r="D815" s="1"/>
      <c r="E815" s="1" t="s">
        <v>231</v>
      </c>
      <c r="F815" s="1" t="s">
        <v>31</v>
      </c>
      <c r="G815" s="1" t="s">
        <v>32</v>
      </c>
      <c r="H815" s="1" t="s">
        <v>33</v>
      </c>
      <c r="I815" s="1" t="s">
        <v>34</v>
      </c>
      <c r="J815" s="1" t="s">
        <v>35</v>
      </c>
      <c r="K815" s="1" t="s">
        <v>36</v>
      </c>
      <c r="L815" s="1" t="s">
        <v>37</v>
      </c>
      <c r="M815" s="1" t="s">
        <v>4074</v>
      </c>
      <c r="N815" s="1" t="s">
        <v>4209</v>
      </c>
      <c r="O815" s="1" t="s">
        <v>4140</v>
      </c>
      <c r="P815" s="1" t="s">
        <v>4174</v>
      </c>
      <c r="Q815" s="1" t="s">
        <v>4210</v>
      </c>
      <c r="R815" s="1" t="s">
        <v>4175</v>
      </c>
      <c r="S815" s="1" t="s">
        <v>4084</v>
      </c>
      <c r="T815" s="1" t="s">
        <v>37</v>
      </c>
      <c r="U815" s="1" t="s">
        <v>37</v>
      </c>
      <c r="V815" s="1" t="s">
        <v>3973</v>
      </c>
      <c r="W815" s="1" t="s">
        <v>37</v>
      </c>
      <c r="X815" s="1" t="s">
        <v>37</v>
      </c>
      <c r="Y815" s="1" t="s">
        <v>37</v>
      </c>
      <c r="Z815" s="1" t="s">
        <v>37</v>
      </c>
    </row>
    <row r="816" spans="1:26">
      <c r="A816" s="1" t="s">
        <v>3814</v>
      </c>
      <c r="B816" s="1" t="s">
        <v>3812</v>
      </c>
      <c r="C816" s="1" t="s">
        <v>1538</v>
      </c>
      <c r="D816" s="1"/>
      <c r="E816" s="1" t="s">
        <v>2346</v>
      </c>
      <c r="F816" s="1" t="s">
        <v>31</v>
      </c>
      <c r="G816" s="1" t="s">
        <v>32</v>
      </c>
      <c r="H816" s="1" t="s">
        <v>33</v>
      </c>
      <c r="I816" s="1" t="s">
        <v>34</v>
      </c>
      <c r="J816" s="1" t="s">
        <v>35</v>
      </c>
      <c r="K816" s="1" t="s">
        <v>36</v>
      </c>
      <c r="L816" s="1" t="s">
        <v>37</v>
      </c>
      <c r="M816" s="1" t="s">
        <v>4182</v>
      </c>
      <c r="N816" s="1" t="s">
        <v>4395</v>
      </c>
      <c r="O816" s="1" t="s">
        <v>4008</v>
      </c>
      <c r="P816" s="1" t="s">
        <v>4048</v>
      </c>
      <c r="Q816" s="1" t="s">
        <v>4010</v>
      </c>
      <c r="R816" s="1" t="s">
        <v>4175</v>
      </c>
      <c r="S816" s="1" t="s">
        <v>4156</v>
      </c>
      <c r="T816" s="1" t="s">
        <v>37</v>
      </c>
      <c r="U816" s="1" t="s">
        <v>37</v>
      </c>
      <c r="V816" s="1" t="s">
        <v>37</v>
      </c>
      <c r="W816" s="1" t="s">
        <v>37</v>
      </c>
      <c r="X816" s="1" t="s">
        <v>37</v>
      </c>
      <c r="Y816" s="1" t="s">
        <v>3973</v>
      </c>
      <c r="Z816" s="1" t="s">
        <v>37</v>
      </c>
    </row>
    <row r="817" spans="1:26">
      <c r="A817" s="1" t="s">
        <v>2300</v>
      </c>
      <c r="B817" s="1" t="s">
        <v>2301</v>
      </c>
      <c r="C817" s="1" t="s">
        <v>2302</v>
      </c>
      <c r="D817" s="1" t="s">
        <v>500</v>
      </c>
      <c r="E817" s="1" t="s">
        <v>2219</v>
      </c>
      <c r="F817" s="1" t="s">
        <v>42</v>
      </c>
      <c r="G817" s="1" t="s">
        <v>32</v>
      </c>
      <c r="H817" s="1" t="s">
        <v>40</v>
      </c>
      <c r="I817" s="1" t="s">
        <v>36</v>
      </c>
      <c r="J817" s="1" t="s">
        <v>56</v>
      </c>
      <c r="K817" s="1" t="s">
        <v>36</v>
      </c>
      <c r="L817" s="1" t="s">
        <v>37</v>
      </c>
      <c r="M817" s="1" t="s">
        <v>4187</v>
      </c>
      <c r="N817" s="1" t="s">
        <v>4139</v>
      </c>
      <c r="O817" s="1" t="s">
        <v>4081</v>
      </c>
      <c r="P817" s="1" t="s">
        <v>4029</v>
      </c>
      <c r="Q817" s="1" t="s">
        <v>4211</v>
      </c>
      <c r="R817" s="1" t="s">
        <v>4044</v>
      </c>
      <c r="S817" s="1" t="s">
        <v>4381</v>
      </c>
      <c r="T817" s="1" t="s">
        <v>37</v>
      </c>
      <c r="U817" s="1" t="s">
        <v>37</v>
      </c>
      <c r="V817" s="1" t="s">
        <v>37</v>
      </c>
      <c r="W817" s="1" t="s">
        <v>37</v>
      </c>
      <c r="X817" s="1" t="s">
        <v>37</v>
      </c>
      <c r="Y817" s="1" t="s">
        <v>37</v>
      </c>
      <c r="Z817" s="1" t="s">
        <v>37</v>
      </c>
    </row>
    <row r="818" spans="1:26">
      <c r="A818" s="1" t="s">
        <v>4373</v>
      </c>
      <c r="B818" s="1" t="s">
        <v>4374</v>
      </c>
      <c r="C818" s="1" t="s">
        <v>2133</v>
      </c>
      <c r="D818" s="1"/>
      <c r="E818" s="1" t="s">
        <v>4375</v>
      </c>
      <c r="F818" s="1" t="s">
        <v>31</v>
      </c>
      <c r="G818" s="1" t="s">
        <v>32</v>
      </c>
      <c r="H818" s="1" t="s">
        <v>33</v>
      </c>
      <c r="I818" s="1" t="s">
        <v>34</v>
      </c>
      <c r="J818" s="1" t="s">
        <v>35</v>
      </c>
      <c r="K818" s="1" t="s">
        <v>36</v>
      </c>
      <c r="L818" s="1" t="s">
        <v>37</v>
      </c>
      <c r="M818" s="1" t="s">
        <v>4074</v>
      </c>
      <c r="N818" s="1" t="s">
        <v>4395</v>
      </c>
      <c r="O818" s="1" t="s">
        <v>4076</v>
      </c>
      <c r="P818" s="1" t="s">
        <v>4077</v>
      </c>
      <c r="Q818" s="1" t="s">
        <v>4049</v>
      </c>
      <c r="R818" s="1" t="s">
        <v>4238</v>
      </c>
      <c r="S818" s="1" t="s">
        <v>4289</v>
      </c>
      <c r="T818" s="1" t="s">
        <v>37</v>
      </c>
      <c r="U818" s="1" t="s">
        <v>37</v>
      </c>
      <c r="V818" s="1" t="s">
        <v>37</v>
      </c>
      <c r="W818" s="1" t="s">
        <v>37</v>
      </c>
      <c r="X818" s="1" t="s">
        <v>37</v>
      </c>
      <c r="Y818" s="1" t="s">
        <v>37</v>
      </c>
      <c r="Z818" s="1" t="s">
        <v>37</v>
      </c>
    </row>
    <row r="819" spans="1:26">
      <c r="A819" s="1" t="s">
        <v>2589</v>
      </c>
      <c r="B819" s="1" t="s">
        <v>2590</v>
      </c>
      <c r="C819" s="1" t="s">
        <v>2591</v>
      </c>
      <c r="D819" s="1" t="s">
        <v>2521</v>
      </c>
      <c r="E819" s="1" t="s">
        <v>2592</v>
      </c>
      <c r="F819" s="1" t="s">
        <v>42</v>
      </c>
      <c r="G819" s="1" t="s">
        <v>32</v>
      </c>
      <c r="H819" s="1" t="s">
        <v>40</v>
      </c>
      <c r="I819" s="1" t="s">
        <v>34</v>
      </c>
      <c r="J819" s="1" t="s">
        <v>35</v>
      </c>
      <c r="K819" s="1" t="s">
        <v>36</v>
      </c>
      <c r="L819" s="1" t="s">
        <v>37</v>
      </c>
      <c r="M819" s="1" t="s">
        <v>4032</v>
      </c>
      <c r="N819" s="1" t="s">
        <v>4086</v>
      </c>
      <c r="O819" s="1" t="s">
        <v>4076</v>
      </c>
      <c r="P819" s="1" t="s">
        <v>4154</v>
      </c>
      <c r="Q819" s="1" t="s">
        <v>4210</v>
      </c>
      <c r="R819" s="1" t="s">
        <v>4011</v>
      </c>
      <c r="S819" s="1" t="s">
        <v>4262</v>
      </c>
      <c r="T819" s="1" t="s">
        <v>37</v>
      </c>
      <c r="U819" s="1" t="s">
        <v>37</v>
      </c>
      <c r="V819" s="1" t="s">
        <v>37</v>
      </c>
      <c r="W819" s="1" t="s">
        <v>37</v>
      </c>
      <c r="X819" s="1" t="s">
        <v>37</v>
      </c>
      <c r="Y819" s="1" t="s">
        <v>37</v>
      </c>
      <c r="Z819" s="1" t="s">
        <v>37</v>
      </c>
    </row>
    <row r="820" spans="1:26">
      <c r="A820" s="1" t="s">
        <v>2509</v>
      </c>
      <c r="B820" s="1" t="s">
        <v>2506</v>
      </c>
      <c r="C820" s="1" t="s">
        <v>1825</v>
      </c>
      <c r="D820" s="1"/>
      <c r="E820" s="1" t="s">
        <v>2510</v>
      </c>
      <c r="F820" s="1" t="s">
        <v>42</v>
      </c>
      <c r="G820" s="1" t="s">
        <v>32</v>
      </c>
      <c r="H820" s="1" t="s">
        <v>33</v>
      </c>
      <c r="I820" s="1" t="s">
        <v>34</v>
      </c>
      <c r="J820" s="1" t="s">
        <v>35</v>
      </c>
      <c r="K820" s="1" t="s">
        <v>345</v>
      </c>
      <c r="L820" s="1" t="s">
        <v>37</v>
      </c>
      <c r="M820" s="1" t="s">
        <v>4165</v>
      </c>
      <c r="N820" s="1" t="s">
        <v>4248</v>
      </c>
      <c r="O820" s="1" t="s">
        <v>4047</v>
      </c>
      <c r="P820" s="1" t="s">
        <v>4154</v>
      </c>
      <c r="Q820" s="1" t="s">
        <v>4163</v>
      </c>
      <c r="R820" s="1" t="s">
        <v>4050</v>
      </c>
      <c r="S820" s="1" t="s">
        <v>4176</v>
      </c>
      <c r="T820" s="1" t="s">
        <v>37</v>
      </c>
      <c r="U820" s="1" t="s">
        <v>37</v>
      </c>
      <c r="V820" s="1" t="s">
        <v>37</v>
      </c>
      <c r="W820" s="1" t="s">
        <v>37</v>
      </c>
      <c r="X820" s="1" t="s">
        <v>37</v>
      </c>
      <c r="Y820" s="1" t="s">
        <v>37</v>
      </c>
      <c r="Z820" s="1" t="s">
        <v>37</v>
      </c>
    </row>
    <row r="821" spans="1:26">
      <c r="A821" s="1" t="s">
        <v>3469</v>
      </c>
      <c r="B821" s="1" t="s">
        <v>3466</v>
      </c>
      <c r="C821" s="1" t="s">
        <v>3470</v>
      </c>
      <c r="D821" s="1" t="s">
        <v>3471</v>
      </c>
      <c r="E821" s="1" t="s">
        <v>490</v>
      </c>
      <c r="F821" s="1" t="s">
        <v>31</v>
      </c>
      <c r="G821" s="1" t="s">
        <v>32</v>
      </c>
      <c r="H821" s="1" t="s">
        <v>33</v>
      </c>
      <c r="I821" s="1" t="s">
        <v>57</v>
      </c>
      <c r="J821" s="1" t="s">
        <v>56</v>
      </c>
      <c r="K821" s="1" t="s">
        <v>57</v>
      </c>
      <c r="L821" s="1" t="s">
        <v>37</v>
      </c>
      <c r="M821" s="1" t="s">
        <v>4080</v>
      </c>
      <c r="N821" s="1" t="s">
        <v>4007</v>
      </c>
      <c r="O821" s="1" t="s">
        <v>4076</v>
      </c>
      <c r="P821" s="1" t="s">
        <v>4009</v>
      </c>
      <c r="Q821" s="1" t="s">
        <v>4211</v>
      </c>
      <c r="R821" s="1" t="s">
        <v>4083</v>
      </c>
      <c r="S821" s="1" t="s">
        <v>4051</v>
      </c>
      <c r="T821" s="1" t="s">
        <v>37</v>
      </c>
      <c r="U821" s="1" t="s">
        <v>37</v>
      </c>
      <c r="V821" s="1" t="s">
        <v>37</v>
      </c>
      <c r="W821" s="1" t="s">
        <v>37</v>
      </c>
      <c r="X821" s="1" t="s">
        <v>37</v>
      </c>
      <c r="Y821" s="1" t="s">
        <v>37</v>
      </c>
      <c r="Z821" s="1" t="s">
        <v>37</v>
      </c>
    </row>
    <row r="822" spans="1:26">
      <c r="A822" s="1" t="s">
        <v>3414</v>
      </c>
      <c r="B822" s="1" t="s">
        <v>3415</v>
      </c>
      <c r="C822" s="1" t="s">
        <v>637</v>
      </c>
      <c r="D822" s="1"/>
      <c r="E822" s="1" t="s">
        <v>3416</v>
      </c>
      <c r="F822" s="1" t="s">
        <v>31</v>
      </c>
      <c r="G822" s="1" t="s">
        <v>32</v>
      </c>
      <c r="H822" s="1" t="s">
        <v>33</v>
      </c>
      <c r="I822" s="1" t="s">
        <v>34</v>
      </c>
      <c r="J822" s="1" t="s">
        <v>35</v>
      </c>
      <c r="K822" s="1" t="s">
        <v>36</v>
      </c>
      <c r="L822" s="1" t="s">
        <v>37</v>
      </c>
      <c r="M822" s="1" t="s">
        <v>4006</v>
      </c>
      <c r="N822" s="1" t="s">
        <v>4046</v>
      </c>
      <c r="O822" s="1" t="s">
        <v>4047</v>
      </c>
      <c r="P822" s="1" t="s">
        <v>4042</v>
      </c>
      <c r="Q822" s="1" t="s">
        <v>4163</v>
      </c>
      <c r="R822" s="1" t="s">
        <v>4050</v>
      </c>
      <c r="S822" s="1" t="s">
        <v>4176</v>
      </c>
      <c r="T822" s="1" t="s">
        <v>37</v>
      </c>
      <c r="U822" s="1" t="s">
        <v>37</v>
      </c>
      <c r="V822" s="1" t="s">
        <v>37</v>
      </c>
      <c r="W822" s="1" t="s">
        <v>37</v>
      </c>
      <c r="X822" s="1" t="s">
        <v>37</v>
      </c>
      <c r="Y822" s="1" t="s">
        <v>37</v>
      </c>
      <c r="Z822" s="1" t="s">
        <v>37</v>
      </c>
    </row>
    <row r="823" spans="1:26">
      <c r="A823" s="1" t="s">
        <v>1641</v>
      </c>
      <c r="B823" s="1" t="s">
        <v>1642</v>
      </c>
      <c r="C823" s="1" t="s">
        <v>1408</v>
      </c>
      <c r="D823" s="1"/>
      <c r="E823" s="1" t="s">
        <v>1643</v>
      </c>
      <c r="F823" s="1" t="s">
        <v>42</v>
      </c>
      <c r="G823" s="1" t="s">
        <v>32</v>
      </c>
      <c r="H823" s="1" t="s">
        <v>33</v>
      </c>
      <c r="I823" s="1" t="s">
        <v>34</v>
      </c>
      <c r="J823" s="1" t="s">
        <v>35</v>
      </c>
      <c r="K823" s="1"/>
      <c r="L823" s="1" t="s">
        <v>37</v>
      </c>
      <c r="M823" s="1" t="s">
        <v>4165</v>
      </c>
      <c r="N823" s="1" t="s">
        <v>4118</v>
      </c>
      <c r="O823" s="1" t="s">
        <v>4188</v>
      </c>
      <c r="P823" s="1" t="s">
        <v>4077</v>
      </c>
      <c r="Q823" s="1" t="s">
        <v>4078</v>
      </c>
      <c r="R823" s="1" t="s">
        <v>4079</v>
      </c>
      <c r="S823" s="1" t="s">
        <v>4084</v>
      </c>
      <c r="T823" s="1" t="s">
        <v>37</v>
      </c>
      <c r="U823" s="1" t="s">
        <v>37</v>
      </c>
      <c r="V823" s="1" t="s">
        <v>3973</v>
      </c>
      <c r="W823" s="1" t="s">
        <v>37</v>
      </c>
      <c r="X823" s="1" t="s">
        <v>37</v>
      </c>
      <c r="Y823" s="1" t="s">
        <v>37</v>
      </c>
      <c r="Z823" s="1" t="s">
        <v>37</v>
      </c>
    </row>
    <row r="824" spans="1:26">
      <c r="A824" s="1" t="s">
        <v>3276</v>
      </c>
      <c r="B824" s="1" t="s">
        <v>3277</v>
      </c>
      <c r="C824" s="1" t="s">
        <v>1690</v>
      </c>
      <c r="D824" s="1" t="s">
        <v>263</v>
      </c>
      <c r="E824" s="1" t="s">
        <v>2110</v>
      </c>
      <c r="F824" s="1" t="s">
        <v>31</v>
      </c>
      <c r="G824" s="1" t="s">
        <v>32</v>
      </c>
      <c r="H824" s="1" t="s">
        <v>40</v>
      </c>
      <c r="I824" s="1" t="s">
        <v>34</v>
      </c>
      <c r="J824" s="1" t="s">
        <v>35</v>
      </c>
      <c r="K824" s="1" t="s">
        <v>36</v>
      </c>
      <c r="L824" s="1" t="s">
        <v>37</v>
      </c>
      <c r="M824" s="1" t="s">
        <v>4080</v>
      </c>
      <c r="N824" s="1" t="s">
        <v>4007</v>
      </c>
      <c r="O824" s="1" t="s">
        <v>4008</v>
      </c>
      <c r="P824" s="1" t="s">
        <v>4009</v>
      </c>
      <c r="Q824" s="1" t="s">
        <v>4298</v>
      </c>
      <c r="R824" s="1" t="s">
        <v>4380</v>
      </c>
      <c r="S824" s="1" t="s">
        <v>4501</v>
      </c>
      <c r="T824" s="1" t="s">
        <v>37</v>
      </c>
      <c r="U824" s="1" t="s">
        <v>37</v>
      </c>
      <c r="V824" s="1" t="s">
        <v>37</v>
      </c>
      <c r="W824" s="1" t="s">
        <v>37</v>
      </c>
      <c r="X824" s="1" t="s">
        <v>37</v>
      </c>
      <c r="Y824" s="1" t="s">
        <v>37</v>
      </c>
      <c r="Z824" s="1" t="s">
        <v>37</v>
      </c>
    </row>
    <row r="825" spans="1:26">
      <c r="A825" s="1" t="s">
        <v>4323</v>
      </c>
      <c r="B825" s="1" t="s">
        <v>4324</v>
      </c>
      <c r="C825" s="1" t="s">
        <v>219</v>
      </c>
      <c r="D825" s="1" t="s">
        <v>4325</v>
      </c>
      <c r="E825" s="1" t="s">
        <v>875</v>
      </c>
      <c r="F825" s="1" t="s">
        <v>42</v>
      </c>
      <c r="G825" s="1" t="s">
        <v>32</v>
      </c>
      <c r="H825" s="1" t="s">
        <v>33</v>
      </c>
      <c r="I825" s="1" t="s">
        <v>34</v>
      </c>
      <c r="J825" s="1" t="s">
        <v>35</v>
      </c>
      <c r="K825" s="1" t="s">
        <v>44</v>
      </c>
      <c r="L825" s="1" t="s">
        <v>37</v>
      </c>
      <c r="M825" s="1" t="s">
        <v>4182</v>
      </c>
      <c r="N825" s="1" t="s">
        <v>4075</v>
      </c>
      <c r="O825" s="1" t="s">
        <v>4254</v>
      </c>
      <c r="P825" s="1" t="s">
        <v>4390</v>
      </c>
      <c r="Q825" s="1" t="s">
        <v>4166</v>
      </c>
      <c r="R825" s="1" t="s">
        <v>4050</v>
      </c>
      <c r="S825" s="1" t="s">
        <v>4051</v>
      </c>
      <c r="T825" s="1" t="s">
        <v>37</v>
      </c>
      <c r="U825" s="1" t="s">
        <v>37</v>
      </c>
      <c r="V825" s="1" t="s">
        <v>37</v>
      </c>
      <c r="W825" s="1" t="s">
        <v>37</v>
      </c>
      <c r="X825" s="1" t="s">
        <v>3973</v>
      </c>
      <c r="Y825" s="1" t="s">
        <v>37</v>
      </c>
      <c r="Z825" s="1" t="s">
        <v>37</v>
      </c>
    </row>
    <row r="826" spans="1:26">
      <c r="A826" s="1" t="s">
        <v>591</v>
      </c>
      <c r="B826" s="1" t="s">
        <v>588</v>
      </c>
      <c r="C826" s="1" t="s">
        <v>592</v>
      </c>
      <c r="D826" s="1" t="s">
        <v>48</v>
      </c>
      <c r="E826" s="1" t="s">
        <v>593</v>
      </c>
      <c r="F826" s="1" t="s">
        <v>42</v>
      </c>
      <c r="G826" s="1" t="s">
        <v>32</v>
      </c>
      <c r="H826" s="1" t="s">
        <v>40</v>
      </c>
      <c r="I826" s="1" t="s">
        <v>36</v>
      </c>
      <c r="J826" s="1" t="s">
        <v>56</v>
      </c>
      <c r="K826" s="1" t="s">
        <v>36</v>
      </c>
      <c r="L826" s="1" t="s">
        <v>37</v>
      </c>
      <c r="M826" s="1" t="s">
        <v>4284</v>
      </c>
      <c r="N826" s="1" t="s">
        <v>4075</v>
      </c>
      <c r="O826" s="1" t="s">
        <v>4140</v>
      </c>
      <c r="P826" s="1" t="s">
        <v>4029</v>
      </c>
      <c r="Q826" s="1" t="s">
        <v>4211</v>
      </c>
      <c r="R826" s="1" t="s">
        <v>4083</v>
      </c>
      <c r="S826" s="1" t="s">
        <v>4156</v>
      </c>
      <c r="T826" s="1" t="s">
        <v>37</v>
      </c>
      <c r="U826" s="1" t="s">
        <v>37</v>
      </c>
      <c r="V826" s="1" t="s">
        <v>37</v>
      </c>
      <c r="W826" s="1" t="s">
        <v>37</v>
      </c>
      <c r="X826" s="1" t="s">
        <v>37</v>
      </c>
      <c r="Y826" s="1" t="s">
        <v>37</v>
      </c>
      <c r="Z826" s="1" t="s">
        <v>37</v>
      </c>
    </row>
    <row r="827" spans="1:26">
      <c r="A827" s="1" t="s">
        <v>3958</v>
      </c>
      <c r="B827" s="1" t="s">
        <v>3954</v>
      </c>
      <c r="C827" s="1" t="s">
        <v>1461</v>
      </c>
      <c r="D827" s="1" t="s">
        <v>3956</v>
      </c>
      <c r="E827" s="1" t="s">
        <v>646</v>
      </c>
      <c r="F827" s="1" t="s">
        <v>42</v>
      </c>
      <c r="G827" s="1" t="s">
        <v>32</v>
      </c>
      <c r="H827" s="1" t="s">
        <v>40</v>
      </c>
      <c r="I827" s="1" t="s">
        <v>34</v>
      </c>
      <c r="J827" s="1" t="s">
        <v>35</v>
      </c>
      <c r="K827" s="1" t="s">
        <v>44</v>
      </c>
      <c r="L827" s="1" t="s">
        <v>37</v>
      </c>
      <c r="M827" s="1" t="s">
        <v>4153</v>
      </c>
      <c r="N827" s="1" t="s">
        <v>4075</v>
      </c>
      <c r="O827" s="1" t="s">
        <v>4188</v>
      </c>
      <c r="P827" s="1" t="s">
        <v>4204</v>
      </c>
      <c r="Q827" s="1" t="s">
        <v>4298</v>
      </c>
      <c r="R827" s="1" t="s">
        <v>4030</v>
      </c>
      <c r="S827" s="1" t="s">
        <v>4156</v>
      </c>
      <c r="T827" s="1" t="s">
        <v>37</v>
      </c>
      <c r="U827" s="1" t="s">
        <v>37</v>
      </c>
      <c r="V827" s="1" t="s">
        <v>37</v>
      </c>
      <c r="W827" s="1" t="s">
        <v>37</v>
      </c>
      <c r="X827" s="1" t="s">
        <v>37</v>
      </c>
      <c r="Y827" s="1" t="s">
        <v>37</v>
      </c>
      <c r="Z827" s="1" t="s">
        <v>37</v>
      </c>
    </row>
    <row r="828" spans="1:26">
      <c r="A828" s="1" t="s">
        <v>3703</v>
      </c>
      <c r="B828" s="1" t="s">
        <v>3704</v>
      </c>
      <c r="C828" s="1" t="s">
        <v>3705</v>
      </c>
      <c r="D828" s="1" t="s">
        <v>1363</v>
      </c>
      <c r="E828" s="1" t="s">
        <v>1926</v>
      </c>
      <c r="F828" s="1" t="s">
        <v>42</v>
      </c>
      <c r="G828" s="1" t="s">
        <v>32</v>
      </c>
      <c r="H828" s="1" t="s">
        <v>33</v>
      </c>
      <c r="I828" s="1" t="s">
        <v>34</v>
      </c>
      <c r="J828" s="1" t="s">
        <v>35</v>
      </c>
      <c r="K828" s="1"/>
      <c r="L828" s="1" t="s">
        <v>37</v>
      </c>
      <c r="M828" s="1" t="s">
        <v>4182</v>
      </c>
      <c r="N828" s="1" t="s">
        <v>4075</v>
      </c>
      <c r="O828" s="1" t="s">
        <v>4254</v>
      </c>
      <c r="P828" s="1" t="s">
        <v>4077</v>
      </c>
      <c r="Q828" s="1" t="s">
        <v>4181</v>
      </c>
      <c r="R828" s="1" t="s">
        <v>4083</v>
      </c>
      <c r="S828" s="1" t="s">
        <v>4051</v>
      </c>
      <c r="T828" s="1" t="s">
        <v>37</v>
      </c>
      <c r="U828" s="1" t="s">
        <v>37</v>
      </c>
      <c r="V828" s="1" t="s">
        <v>37</v>
      </c>
      <c r="W828" s="1" t="s">
        <v>37</v>
      </c>
      <c r="X828" s="1" t="s">
        <v>37</v>
      </c>
      <c r="Y828" s="1" t="s">
        <v>37</v>
      </c>
      <c r="Z828" s="1" t="s">
        <v>37</v>
      </c>
    </row>
    <row r="829" spans="1:26">
      <c r="A829" s="1" t="s">
        <v>3931</v>
      </c>
      <c r="B829" s="1" t="s">
        <v>3929</v>
      </c>
      <c r="C829" s="1" t="s">
        <v>2848</v>
      </c>
      <c r="D829" s="1" t="s">
        <v>991</v>
      </c>
      <c r="E829" s="1" t="s">
        <v>3932</v>
      </c>
      <c r="F829" s="1" t="s">
        <v>31</v>
      </c>
      <c r="G829" s="1" t="s">
        <v>32</v>
      </c>
      <c r="H829" s="1" t="s">
        <v>33</v>
      </c>
      <c r="I829" s="1" t="s">
        <v>34</v>
      </c>
      <c r="J829" s="1" t="s">
        <v>35</v>
      </c>
      <c r="K829" s="1" t="s">
        <v>44</v>
      </c>
      <c r="L829" s="1" t="s">
        <v>37</v>
      </c>
      <c r="M829" s="1" t="s">
        <v>4187</v>
      </c>
      <c r="N829" s="1" t="s">
        <v>4057</v>
      </c>
      <c r="O829" s="1" t="s">
        <v>4081</v>
      </c>
      <c r="P829" s="1" t="s">
        <v>4077</v>
      </c>
      <c r="Q829" s="1" t="s">
        <v>4503</v>
      </c>
      <c r="R829" s="1" t="s">
        <v>4083</v>
      </c>
      <c r="S829" s="1" t="s">
        <v>4012</v>
      </c>
      <c r="T829" s="1" t="s">
        <v>37</v>
      </c>
      <c r="U829" s="1" t="s">
        <v>37</v>
      </c>
      <c r="V829" s="1" t="s">
        <v>37</v>
      </c>
      <c r="W829" s="1" t="s">
        <v>37</v>
      </c>
      <c r="X829" s="1" t="s">
        <v>37</v>
      </c>
      <c r="Y829" s="1" t="s">
        <v>37</v>
      </c>
      <c r="Z829" s="1" t="s">
        <v>37</v>
      </c>
    </row>
    <row r="830" spans="1:26">
      <c r="A830" s="1" t="s">
        <v>2364</v>
      </c>
      <c r="B830" s="1" t="s">
        <v>2365</v>
      </c>
      <c r="C830" s="1" t="s">
        <v>238</v>
      </c>
      <c r="D830" s="1" t="s">
        <v>2366</v>
      </c>
      <c r="E830" s="1" t="s">
        <v>1943</v>
      </c>
      <c r="F830" s="1" t="s">
        <v>31</v>
      </c>
      <c r="G830" s="1" t="s">
        <v>32</v>
      </c>
      <c r="H830" s="1" t="s">
        <v>40</v>
      </c>
      <c r="I830" s="1" t="s">
        <v>34</v>
      </c>
      <c r="J830" s="1" t="s">
        <v>35</v>
      </c>
      <c r="K830" s="1" t="s">
        <v>36</v>
      </c>
      <c r="L830" s="1" t="s">
        <v>37</v>
      </c>
      <c r="M830" s="1" t="s">
        <v>4187</v>
      </c>
      <c r="N830" s="1" t="s">
        <v>4075</v>
      </c>
      <c r="O830" s="1" t="s">
        <v>4008</v>
      </c>
      <c r="P830" s="1" t="s">
        <v>4174</v>
      </c>
      <c r="Q830" s="1" t="s">
        <v>4210</v>
      </c>
      <c r="R830" s="1" t="s">
        <v>4083</v>
      </c>
      <c r="S830" s="1" t="s">
        <v>4065</v>
      </c>
      <c r="T830" s="1" t="s">
        <v>37</v>
      </c>
      <c r="U830" s="1" t="s">
        <v>37</v>
      </c>
      <c r="V830" s="1" t="s">
        <v>37</v>
      </c>
      <c r="W830" s="1" t="s">
        <v>37</v>
      </c>
      <c r="X830" s="1" t="s">
        <v>37</v>
      </c>
      <c r="Y830" s="1" t="s">
        <v>37</v>
      </c>
      <c r="Z830" s="1" t="s">
        <v>37</v>
      </c>
    </row>
    <row r="831" spans="1:26">
      <c r="A831" s="1" t="s">
        <v>224</v>
      </c>
      <c r="B831" s="1" t="s">
        <v>221</v>
      </c>
      <c r="C831" s="1" t="s">
        <v>225</v>
      </c>
      <c r="D831" s="1"/>
      <c r="E831" s="1" t="s">
        <v>226</v>
      </c>
      <c r="F831" s="1" t="s">
        <v>31</v>
      </c>
      <c r="G831" s="1" t="s">
        <v>32</v>
      </c>
      <c r="H831" s="1" t="s">
        <v>33</v>
      </c>
      <c r="I831" s="1" t="s">
        <v>34</v>
      </c>
      <c r="J831" s="1" t="s">
        <v>35</v>
      </c>
      <c r="K831" s="1" t="s">
        <v>36</v>
      </c>
      <c r="L831" s="1" t="s">
        <v>37</v>
      </c>
      <c r="M831" s="1" t="s">
        <v>4153</v>
      </c>
      <c r="N831" s="1" t="s">
        <v>4139</v>
      </c>
      <c r="O831" s="1" t="s">
        <v>4081</v>
      </c>
      <c r="P831" s="1" t="s">
        <v>4184</v>
      </c>
      <c r="Q831" s="1" t="s">
        <v>4082</v>
      </c>
      <c r="R831" s="1" t="s">
        <v>4044</v>
      </c>
      <c r="S831" s="1" t="s">
        <v>4381</v>
      </c>
      <c r="T831" s="1" t="s">
        <v>37</v>
      </c>
      <c r="U831" s="1" t="s">
        <v>37</v>
      </c>
      <c r="V831" s="1" t="s">
        <v>37</v>
      </c>
      <c r="W831" s="1" t="s">
        <v>37</v>
      </c>
      <c r="X831" s="1" t="s">
        <v>37</v>
      </c>
      <c r="Y831" s="1" t="s">
        <v>37</v>
      </c>
      <c r="Z831" s="1" t="s">
        <v>37</v>
      </c>
    </row>
    <row r="832" spans="1:26">
      <c r="A832" s="1" t="s">
        <v>1312</v>
      </c>
      <c r="B832" s="1" t="s">
        <v>1313</v>
      </c>
      <c r="C832" s="1" t="s">
        <v>1314</v>
      </c>
      <c r="D832" s="1" t="s">
        <v>334</v>
      </c>
      <c r="E832" s="1" t="s">
        <v>1259</v>
      </c>
      <c r="F832" s="1" t="s">
        <v>42</v>
      </c>
      <c r="G832" s="1" t="s">
        <v>32</v>
      </c>
      <c r="H832" s="1" t="s">
        <v>33</v>
      </c>
      <c r="I832" s="1" t="s">
        <v>34</v>
      </c>
      <c r="J832" s="1" t="s">
        <v>35</v>
      </c>
      <c r="K832" s="1" t="s">
        <v>36</v>
      </c>
      <c r="L832" s="1" t="s">
        <v>37</v>
      </c>
      <c r="M832" s="1" t="s">
        <v>4165</v>
      </c>
      <c r="N832" s="1" t="s">
        <v>4297</v>
      </c>
      <c r="O832" s="1" t="s">
        <v>4140</v>
      </c>
      <c r="P832" s="1" t="s">
        <v>4390</v>
      </c>
      <c r="Q832" s="1" t="s">
        <v>4163</v>
      </c>
      <c r="R832" s="1" t="s">
        <v>4050</v>
      </c>
      <c r="S832" s="1" t="s">
        <v>4065</v>
      </c>
      <c r="T832" s="1" t="s">
        <v>37</v>
      </c>
      <c r="U832" s="1" t="s">
        <v>37</v>
      </c>
      <c r="V832" s="1" t="s">
        <v>37</v>
      </c>
      <c r="W832" s="1" t="s">
        <v>37</v>
      </c>
      <c r="X832" s="1" t="s">
        <v>37</v>
      </c>
      <c r="Y832" s="1" t="s">
        <v>37</v>
      </c>
      <c r="Z832" s="1" t="s">
        <v>37</v>
      </c>
    </row>
    <row r="833" spans="1:26">
      <c r="A833" s="1" t="s">
        <v>2986</v>
      </c>
      <c r="B833" s="1" t="s">
        <v>2987</v>
      </c>
      <c r="C833" s="1" t="s">
        <v>488</v>
      </c>
      <c r="D833" s="1" t="s">
        <v>2988</v>
      </c>
      <c r="E833" s="1" t="s">
        <v>2211</v>
      </c>
      <c r="F833" s="1" t="s">
        <v>42</v>
      </c>
      <c r="G833" s="1" t="s">
        <v>32</v>
      </c>
      <c r="H833" s="1" t="s">
        <v>33</v>
      </c>
      <c r="I833" s="1" t="s">
        <v>34</v>
      </c>
      <c r="J833" s="1" t="s">
        <v>35</v>
      </c>
      <c r="K833" s="1" t="s">
        <v>36</v>
      </c>
      <c r="L833" s="1" t="s">
        <v>37</v>
      </c>
      <c r="M833" s="1" t="s">
        <v>4247</v>
      </c>
      <c r="N833" s="1" t="s">
        <v>4209</v>
      </c>
      <c r="O833" s="1" t="s">
        <v>4081</v>
      </c>
      <c r="P833" s="1" t="s">
        <v>4035</v>
      </c>
      <c r="Q833" s="1" t="s">
        <v>4010</v>
      </c>
      <c r="R833" s="1" t="s">
        <v>4189</v>
      </c>
      <c r="S833" s="1" t="s">
        <v>4065</v>
      </c>
      <c r="T833" s="1" t="s">
        <v>37</v>
      </c>
      <c r="U833" s="1" t="s">
        <v>37</v>
      </c>
      <c r="V833" s="1" t="s">
        <v>37</v>
      </c>
      <c r="W833" s="1" t="s">
        <v>37</v>
      </c>
      <c r="X833" s="1" t="s">
        <v>3973</v>
      </c>
      <c r="Y833" s="1" t="s">
        <v>37</v>
      </c>
      <c r="Z833" s="1" t="s">
        <v>37</v>
      </c>
    </row>
    <row r="834" spans="1:26">
      <c r="A834" s="1" t="s">
        <v>3361</v>
      </c>
      <c r="B834" s="1" t="s">
        <v>3362</v>
      </c>
      <c r="C834" s="1" t="s">
        <v>1145</v>
      </c>
      <c r="D834" s="1" t="s">
        <v>1791</v>
      </c>
      <c r="E834" s="1" t="s">
        <v>3363</v>
      </c>
      <c r="F834" s="1" t="s">
        <v>31</v>
      </c>
      <c r="G834" s="1" t="s">
        <v>32</v>
      </c>
      <c r="H834" s="1" t="s">
        <v>40</v>
      </c>
      <c r="I834" s="1" t="s">
        <v>36</v>
      </c>
      <c r="J834" s="1" t="s">
        <v>56</v>
      </c>
      <c r="K834" s="1" t="s">
        <v>36</v>
      </c>
      <c r="L834" s="1" t="s">
        <v>37</v>
      </c>
      <c r="M834" s="1" t="s">
        <v>4391</v>
      </c>
      <c r="N834" s="1" t="s">
        <v>4075</v>
      </c>
      <c r="O834" s="1" t="s">
        <v>4008</v>
      </c>
      <c r="P834" s="1" t="s">
        <v>4162</v>
      </c>
      <c r="Q834" s="1" t="s">
        <v>4503</v>
      </c>
      <c r="R834" s="1" t="s">
        <v>4079</v>
      </c>
      <c r="S834" s="1" t="s">
        <v>37</v>
      </c>
      <c r="T834" s="1" t="s">
        <v>37</v>
      </c>
      <c r="U834" s="1" t="s">
        <v>4073</v>
      </c>
      <c r="V834" s="1" t="s">
        <v>37</v>
      </c>
      <c r="W834" s="1" t="s">
        <v>37</v>
      </c>
      <c r="X834" s="1" t="s">
        <v>37</v>
      </c>
      <c r="Y834" s="1" t="s">
        <v>37</v>
      </c>
      <c r="Z834" s="1" t="s">
        <v>37</v>
      </c>
    </row>
    <row r="835" spans="1:26">
      <c r="A835" s="1" t="s">
        <v>1026</v>
      </c>
      <c r="B835" s="1" t="s">
        <v>1027</v>
      </c>
      <c r="C835" s="1" t="s">
        <v>1028</v>
      </c>
      <c r="D835" s="1"/>
      <c r="E835" s="1" t="s">
        <v>1029</v>
      </c>
      <c r="F835" s="1" t="s">
        <v>31</v>
      </c>
      <c r="G835" s="1" t="s">
        <v>32</v>
      </c>
      <c r="H835" s="1" t="s">
        <v>55</v>
      </c>
      <c r="I835" s="1" t="s">
        <v>34</v>
      </c>
      <c r="J835" s="1" t="s">
        <v>35</v>
      </c>
      <c r="K835" s="1"/>
      <c r="L835" s="1" t="s">
        <v>37</v>
      </c>
      <c r="M835" s="1" t="s">
        <v>4153</v>
      </c>
      <c r="N835" s="1" t="s">
        <v>4057</v>
      </c>
      <c r="O835" s="1" t="s">
        <v>4188</v>
      </c>
      <c r="P835" s="1" t="s">
        <v>4162</v>
      </c>
      <c r="Q835" s="1" t="s">
        <v>4049</v>
      </c>
      <c r="R835" s="1" t="s">
        <v>4155</v>
      </c>
      <c r="S835" s="1" t="s">
        <v>4176</v>
      </c>
      <c r="T835" s="1" t="s">
        <v>37</v>
      </c>
      <c r="U835" s="1" t="s">
        <v>4073</v>
      </c>
      <c r="V835" s="1" t="s">
        <v>3973</v>
      </c>
      <c r="W835" s="1" t="s">
        <v>37</v>
      </c>
      <c r="X835" s="1" t="s">
        <v>37</v>
      </c>
      <c r="Y835" s="1" t="s">
        <v>37</v>
      </c>
      <c r="Z835" s="1" t="s">
        <v>37</v>
      </c>
    </row>
    <row r="836" spans="1:26">
      <c r="A836" s="1" t="s">
        <v>162</v>
      </c>
      <c r="B836" s="1" t="s">
        <v>163</v>
      </c>
      <c r="C836" s="1" t="s">
        <v>164</v>
      </c>
      <c r="D836" s="1"/>
      <c r="E836" s="1" t="s">
        <v>165</v>
      </c>
      <c r="F836" s="1" t="s">
        <v>42</v>
      </c>
      <c r="G836" s="1" t="s">
        <v>32</v>
      </c>
      <c r="H836" s="1" t="s">
        <v>55</v>
      </c>
      <c r="I836" s="1" t="s">
        <v>34</v>
      </c>
      <c r="J836" s="1" t="s">
        <v>35</v>
      </c>
      <c r="K836" s="1" t="s">
        <v>36</v>
      </c>
      <c r="L836" s="1" t="s">
        <v>37</v>
      </c>
      <c r="M836" s="1" t="s">
        <v>4138</v>
      </c>
      <c r="N836" s="1" t="s">
        <v>4139</v>
      </c>
      <c r="O836" s="1" t="s">
        <v>4140</v>
      </c>
      <c r="P836" s="1" t="s">
        <v>4077</v>
      </c>
      <c r="Q836" s="1" t="s">
        <v>4429</v>
      </c>
      <c r="R836" s="1" t="s">
        <v>4380</v>
      </c>
      <c r="S836" s="1" t="s">
        <v>4141</v>
      </c>
      <c r="T836" s="1" t="s">
        <v>37</v>
      </c>
      <c r="U836" s="1" t="s">
        <v>4073</v>
      </c>
      <c r="V836" s="1" t="s">
        <v>37</v>
      </c>
      <c r="W836" s="1" t="s">
        <v>37</v>
      </c>
      <c r="X836" s="1" t="s">
        <v>37</v>
      </c>
      <c r="Y836" s="1" t="s">
        <v>37</v>
      </c>
      <c r="Z836" s="1" t="s">
        <v>37</v>
      </c>
    </row>
    <row r="837" spans="1:26">
      <c r="A837" s="1" t="s">
        <v>867</v>
      </c>
      <c r="B837" s="1" t="s">
        <v>864</v>
      </c>
      <c r="C837" s="1" t="s">
        <v>868</v>
      </c>
      <c r="D837" s="1" t="s">
        <v>48</v>
      </c>
      <c r="E837" s="1" t="s">
        <v>869</v>
      </c>
      <c r="F837" s="1" t="s">
        <v>42</v>
      </c>
      <c r="G837" s="1" t="s">
        <v>32</v>
      </c>
      <c r="H837" s="1" t="s">
        <v>40</v>
      </c>
      <c r="I837" s="1" t="s">
        <v>34</v>
      </c>
      <c r="J837" s="1" t="s">
        <v>35</v>
      </c>
      <c r="K837" s="1" t="s">
        <v>704</v>
      </c>
      <c r="L837" s="1" t="s">
        <v>37</v>
      </c>
      <c r="M837" s="1" t="s">
        <v>4220</v>
      </c>
      <c r="N837" s="1" t="s">
        <v>4086</v>
      </c>
      <c r="O837" s="1" t="s">
        <v>4047</v>
      </c>
      <c r="P837" s="1" t="s">
        <v>4009</v>
      </c>
      <c r="Q837" s="1" t="s">
        <v>4010</v>
      </c>
      <c r="R837" s="1" t="s">
        <v>4011</v>
      </c>
      <c r="S837" s="1" t="s">
        <v>4262</v>
      </c>
      <c r="T837" s="1" t="s">
        <v>37</v>
      </c>
      <c r="U837" s="1" t="s">
        <v>37</v>
      </c>
      <c r="V837" s="1" t="s">
        <v>37</v>
      </c>
      <c r="W837" s="1" t="s">
        <v>37</v>
      </c>
      <c r="X837" s="1" t="s">
        <v>37</v>
      </c>
      <c r="Y837" s="1" t="s">
        <v>37</v>
      </c>
      <c r="Z837" s="1" t="s">
        <v>37</v>
      </c>
    </row>
    <row r="838" spans="1:26">
      <c r="A838" s="1" t="s">
        <v>2976</v>
      </c>
      <c r="B838" s="1" t="s">
        <v>2977</v>
      </c>
      <c r="C838" s="1" t="s">
        <v>2978</v>
      </c>
      <c r="D838" s="1" t="s">
        <v>48</v>
      </c>
      <c r="E838" s="1" t="s">
        <v>2979</v>
      </c>
      <c r="F838" s="1" t="s">
        <v>42</v>
      </c>
      <c r="G838" s="1" t="s">
        <v>32</v>
      </c>
      <c r="H838" s="1" t="s">
        <v>40</v>
      </c>
      <c r="I838" s="1" t="s">
        <v>36</v>
      </c>
      <c r="J838" s="1" t="s">
        <v>56</v>
      </c>
      <c r="K838" s="1" t="s">
        <v>36</v>
      </c>
      <c r="L838" s="1" t="s">
        <v>37</v>
      </c>
      <c r="M838" s="1" t="s">
        <v>4074</v>
      </c>
      <c r="N838" s="1" t="s">
        <v>4075</v>
      </c>
      <c r="O838" s="1" t="s">
        <v>4076</v>
      </c>
      <c r="P838" s="1" t="s">
        <v>4440</v>
      </c>
      <c r="Q838" s="1" t="s">
        <v>4078</v>
      </c>
      <c r="R838" s="1" t="s">
        <v>4050</v>
      </c>
      <c r="S838" s="1" t="s">
        <v>4065</v>
      </c>
      <c r="T838" s="1" t="s">
        <v>37</v>
      </c>
      <c r="U838" s="1" t="s">
        <v>37</v>
      </c>
      <c r="V838" s="1" t="s">
        <v>37</v>
      </c>
      <c r="W838" s="1" t="s">
        <v>37</v>
      </c>
      <c r="X838" s="1" t="s">
        <v>37</v>
      </c>
      <c r="Y838" s="1" t="s">
        <v>37</v>
      </c>
      <c r="Z838" s="1" t="s">
        <v>37</v>
      </c>
    </row>
    <row r="839" spans="1:26">
      <c r="A839" s="1" t="s">
        <v>2920</v>
      </c>
      <c r="B839" s="1" t="s">
        <v>2921</v>
      </c>
      <c r="C839" s="1" t="s">
        <v>87</v>
      </c>
      <c r="D839" s="1" t="s">
        <v>824</v>
      </c>
      <c r="E839" s="1" t="s">
        <v>1947</v>
      </c>
      <c r="F839" s="1" t="s">
        <v>31</v>
      </c>
      <c r="G839" s="1" t="s">
        <v>32</v>
      </c>
      <c r="H839" s="1" t="s">
        <v>33</v>
      </c>
      <c r="I839" s="1" t="s">
        <v>34</v>
      </c>
      <c r="J839" s="1" t="s">
        <v>35</v>
      </c>
      <c r="K839" s="1" t="s">
        <v>36</v>
      </c>
      <c r="L839" s="1" t="s">
        <v>37</v>
      </c>
      <c r="M839" s="1" t="s">
        <v>4153</v>
      </c>
      <c r="N839" s="1" t="s">
        <v>4075</v>
      </c>
      <c r="O839" s="1" t="s">
        <v>4076</v>
      </c>
      <c r="P839" s="1" t="s">
        <v>4440</v>
      </c>
      <c r="Q839" s="1" t="s">
        <v>4210</v>
      </c>
      <c r="R839" s="1" t="s">
        <v>4380</v>
      </c>
      <c r="S839" s="1" t="s">
        <v>4084</v>
      </c>
      <c r="T839" s="1" t="s">
        <v>37</v>
      </c>
      <c r="U839" s="1" t="s">
        <v>37</v>
      </c>
      <c r="V839" s="1" t="s">
        <v>3973</v>
      </c>
      <c r="W839" s="1" t="s">
        <v>37</v>
      </c>
      <c r="X839" s="1" t="s">
        <v>37</v>
      </c>
      <c r="Y839" s="1" t="s">
        <v>3973</v>
      </c>
      <c r="Z839" s="1" t="s">
        <v>37</v>
      </c>
    </row>
    <row r="840" spans="1:26">
      <c r="A840" s="1" t="s">
        <v>870</v>
      </c>
      <c r="B840" s="1" t="s">
        <v>864</v>
      </c>
      <c r="C840" s="1" t="s">
        <v>247</v>
      </c>
      <c r="D840" s="1" t="s">
        <v>324</v>
      </c>
      <c r="E840" s="1" t="s">
        <v>871</v>
      </c>
      <c r="F840" s="1" t="s">
        <v>31</v>
      </c>
      <c r="G840" s="1" t="s">
        <v>32</v>
      </c>
      <c r="H840" s="1" t="s">
        <v>40</v>
      </c>
      <c r="I840" s="1" t="s">
        <v>34</v>
      </c>
      <c r="J840" s="1" t="s">
        <v>35</v>
      </c>
      <c r="K840" s="1" t="s">
        <v>44</v>
      </c>
      <c r="L840" s="1" t="s">
        <v>37</v>
      </c>
      <c r="M840" s="1" t="s">
        <v>4153</v>
      </c>
      <c r="N840" s="1" t="s">
        <v>4075</v>
      </c>
      <c r="O840" s="1" t="s">
        <v>4254</v>
      </c>
      <c r="P840" s="1" t="s">
        <v>4029</v>
      </c>
      <c r="Q840" s="1" t="s">
        <v>4082</v>
      </c>
      <c r="R840" s="1" t="s">
        <v>4155</v>
      </c>
      <c r="S840" s="1" t="s">
        <v>4381</v>
      </c>
      <c r="T840" s="1" t="s">
        <v>37</v>
      </c>
      <c r="U840" s="1" t="s">
        <v>37</v>
      </c>
      <c r="V840" s="1" t="s">
        <v>3973</v>
      </c>
      <c r="W840" s="1" t="s">
        <v>37</v>
      </c>
      <c r="X840" s="1" t="s">
        <v>37</v>
      </c>
      <c r="Y840" s="1" t="s">
        <v>37</v>
      </c>
      <c r="Z840" s="1" t="s">
        <v>37</v>
      </c>
    </row>
    <row r="841" spans="1:26">
      <c r="A841" s="1" t="s">
        <v>2039</v>
      </c>
      <c r="B841" s="1" t="s">
        <v>2040</v>
      </c>
      <c r="C841" s="1" t="s">
        <v>2041</v>
      </c>
      <c r="D841" s="1" t="s">
        <v>2042</v>
      </c>
      <c r="E841" s="1" t="s">
        <v>2043</v>
      </c>
      <c r="F841" s="1" t="s">
        <v>42</v>
      </c>
      <c r="G841" s="1" t="s">
        <v>32</v>
      </c>
      <c r="H841" s="1" t="s">
        <v>40</v>
      </c>
      <c r="I841" s="1" t="s">
        <v>36</v>
      </c>
      <c r="J841" s="1" t="s">
        <v>56</v>
      </c>
      <c r="K841" s="1" t="s">
        <v>36</v>
      </c>
      <c r="L841" s="1" t="s">
        <v>37</v>
      </c>
      <c r="M841" s="1" t="s">
        <v>4074</v>
      </c>
      <c r="N841" s="1" t="s">
        <v>4248</v>
      </c>
      <c r="O841" s="1" t="s">
        <v>4047</v>
      </c>
      <c r="P841" s="1" t="s">
        <v>4440</v>
      </c>
      <c r="Q841" s="1" t="s">
        <v>4211</v>
      </c>
      <c r="R841" s="1" t="s">
        <v>4302</v>
      </c>
      <c r="S841" s="1" t="s">
        <v>4141</v>
      </c>
      <c r="T841" s="1" t="s">
        <v>37</v>
      </c>
      <c r="U841" s="1" t="s">
        <v>37</v>
      </c>
      <c r="V841" s="1" t="s">
        <v>37</v>
      </c>
      <c r="W841" s="1" t="s">
        <v>37</v>
      </c>
      <c r="X841" s="1" t="s">
        <v>37</v>
      </c>
      <c r="Y841" s="1" t="s">
        <v>37</v>
      </c>
      <c r="Z841" s="1" t="s">
        <v>37</v>
      </c>
    </row>
    <row r="842" spans="1:26">
      <c r="A842" s="1" t="s">
        <v>1662</v>
      </c>
      <c r="B842" s="1" t="s">
        <v>1581</v>
      </c>
      <c r="C842" s="1" t="s">
        <v>247</v>
      </c>
      <c r="D842" s="1" t="s">
        <v>277</v>
      </c>
      <c r="E842" s="1" t="s">
        <v>1663</v>
      </c>
      <c r="F842" s="1" t="s">
        <v>31</v>
      </c>
      <c r="G842" s="1" t="s">
        <v>32</v>
      </c>
      <c r="H842" s="1" t="s">
        <v>33</v>
      </c>
      <c r="I842" s="1" t="s">
        <v>36</v>
      </c>
      <c r="J842" s="1" t="s">
        <v>35</v>
      </c>
      <c r="K842" s="1" t="s">
        <v>36</v>
      </c>
      <c r="L842" s="1" t="s">
        <v>37</v>
      </c>
      <c r="M842" s="1" t="s">
        <v>4165</v>
      </c>
      <c r="N842" s="1" t="s">
        <v>4139</v>
      </c>
      <c r="O842" s="1" t="s">
        <v>4188</v>
      </c>
      <c r="P842" s="1" t="s">
        <v>4029</v>
      </c>
      <c r="Q842" s="1" t="s">
        <v>4298</v>
      </c>
      <c r="R842" s="1" t="s">
        <v>4050</v>
      </c>
      <c r="S842" s="1" t="s">
        <v>4501</v>
      </c>
      <c r="T842" s="1" t="s">
        <v>37</v>
      </c>
      <c r="U842" s="1" t="s">
        <v>37</v>
      </c>
      <c r="V842" s="1" t="s">
        <v>37</v>
      </c>
      <c r="W842" s="1" t="s">
        <v>37</v>
      </c>
      <c r="X842" s="1" t="s">
        <v>37</v>
      </c>
      <c r="Y842" s="1" t="s">
        <v>37</v>
      </c>
      <c r="Z842" s="1" t="s">
        <v>37</v>
      </c>
    </row>
    <row r="843" spans="1:26">
      <c r="A843" s="1" t="s">
        <v>3559</v>
      </c>
      <c r="B843" s="1" t="s">
        <v>3560</v>
      </c>
      <c r="C843" s="1" t="s">
        <v>3561</v>
      </c>
      <c r="D843" s="1" t="s">
        <v>3562</v>
      </c>
      <c r="E843" s="1" t="s">
        <v>3563</v>
      </c>
      <c r="F843" s="1" t="s">
        <v>31</v>
      </c>
      <c r="G843" s="1" t="s">
        <v>32</v>
      </c>
      <c r="H843" s="1" t="s">
        <v>40</v>
      </c>
      <c r="I843" s="1" t="s">
        <v>36</v>
      </c>
      <c r="J843" s="1" t="s">
        <v>56</v>
      </c>
      <c r="K843" s="1" t="s">
        <v>36</v>
      </c>
      <c r="L843" s="1" t="s">
        <v>37</v>
      </c>
      <c r="M843" s="1" t="s">
        <v>4080</v>
      </c>
      <c r="N843" s="1" t="s">
        <v>4209</v>
      </c>
      <c r="O843" s="1" t="s">
        <v>4076</v>
      </c>
      <c r="P843" s="1" t="s">
        <v>4154</v>
      </c>
      <c r="Q843" s="1" t="s">
        <v>4503</v>
      </c>
      <c r="R843" s="1" t="s">
        <v>4011</v>
      </c>
      <c r="S843" s="1" t="s">
        <v>4141</v>
      </c>
      <c r="T843" s="1" t="s">
        <v>37</v>
      </c>
      <c r="U843" s="1" t="s">
        <v>37</v>
      </c>
      <c r="V843" s="1" t="s">
        <v>37</v>
      </c>
      <c r="W843" s="1" t="s">
        <v>37</v>
      </c>
      <c r="X843" s="1" t="s">
        <v>37</v>
      </c>
      <c r="Y843" s="1" t="s">
        <v>37</v>
      </c>
      <c r="Z843" s="1" t="s">
        <v>37</v>
      </c>
    </row>
    <row r="844" spans="1:26">
      <c r="A844" s="1" t="s">
        <v>1428</v>
      </c>
      <c r="B844" s="1" t="s">
        <v>1429</v>
      </c>
      <c r="C844" s="1" t="s">
        <v>978</v>
      </c>
      <c r="D844" s="1" t="s">
        <v>358</v>
      </c>
      <c r="E844" s="1" t="s">
        <v>1430</v>
      </c>
      <c r="F844" s="1" t="s">
        <v>31</v>
      </c>
      <c r="G844" s="1" t="s">
        <v>32</v>
      </c>
      <c r="H844" s="1" t="s">
        <v>40</v>
      </c>
      <c r="I844" s="1" t="s">
        <v>36</v>
      </c>
      <c r="J844" s="1" t="s">
        <v>56</v>
      </c>
      <c r="K844" s="1" t="s">
        <v>36</v>
      </c>
      <c r="L844" s="1" t="s">
        <v>37</v>
      </c>
      <c r="M844" s="1" t="s">
        <v>4080</v>
      </c>
      <c r="N844" s="1" t="s">
        <v>4075</v>
      </c>
      <c r="O844" s="1" t="s">
        <v>4076</v>
      </c>
      <c r="P844" s="1" t="s">
        <v>4154</v>
      </c>
      <c r="Q844" s="1" t="s">
        <v>4211</v>
      </c>
      <c r="R844" s="1" t="s">
        <v>4079</v>
      </c>
      <c r="S844" s="1" t="s">
        <v>4026</v>
      </c>
      <c r="T844" s="1" t="s">
        <v>37</v>
      </c>
      <c r="U844" s="1" t="s">
        <v>37</v>
      </c>
      <c r="V844" s="1" t="s">
        <v>37</v>
      </c>
      <c r="W844" s="1" t="s">
        <v>37</v>
      </c>
      <c r="X844" s="1" t="s">
        <v>37</v>
      </c>
      <c r="Y844" s="1" t="s">
        <v>37</v>
      </c>
      <c r="Z844" s="1" t="s">
        <v>37</v>
      </c>
    </row>
    <row r="845" spans="1:26">
      <c r="A845" s="1" t="s">
        <v>1437</v>
      </c>
      <c r="B845" s="1" t="s">
        <v>1438</v>
      </c>
      <c r="C845" s="1" t="s">
        <v>1439</v>
      </c>
      <c r="D845" s="1" t="s">
        <v>334</v>
      </c>
      <c r="E845" s="1" t="s">
        <v>1440</v>
      </c>
      <c r="F845" s="1" t="s">
        <v>42</v>
      </c>
      <c r="G845" s="1" t="s">
        <v>32</v>
      </c>
      <c r="H845" s="1" t="s">
        <v>55</v>
      </c>
      <c r="I845" s="1" t="s">
        <v>34</v>
      </c>
      <c r="J845" s="1" t="s">
        <v>35</v>
      </c>
      <c r="K845" s="1" t="s">
        <v>44</v>
      </c>
      <c r="L845" s="1" t="s">
        <v>37</v>
      </c>
      <c r="M845" s="1" t="s">
        <v>4138</v>
      </c>
      <c r="N845" s="1" t="s">
        <v>4253</v>
      </c>
      <c r="O845" s="1" t="s">
        <v>4081</v>
      </c>
      <c r="P845" s="1" t="s">
        <v>4162</v>
      </c>
      <c r="Q845" s="1" t="s">
        <v>4010</v>
      </c>
      <c r="R845" s="1" t="s">
        <v>4050</v>
      </c>
      <c r="S845" s="1" t="s">
        <v>4176</v>
      </c>
      <c r="T845" s="1" t="s">
        <v>37</v>
      </c>
      <c r="U845" s="1" t="s">
        <v>4073</v>
      </c>
      <c r="V845" s="1" t="s">
        <v>37</v>
      </c>
      <c r="W845" s="1" t="s">
        <v>37</v>
      </c>
      <c r="X845" s="1" t="s">
        <v>37</v>
      </c>
      <c r="Y845" s="1" t="s">
        <v>37</v>
      </c>
      <c r="Z845" s="1" t="s">
        <v>37</v>
      </c>
    </row>
    <row r="846" spans="1:26">
      <c r="A846" s="1" t="s">
        <v>989</v>
      </c>
      <c r="B846" s="1" t="s">
        <v>990</v>
      </c>
      <c r="C846" s="1" t="s">
        <v>608</v>
      </c>
      <c r="D846" s="1" t="s">
        <v>991</v>
      </c>
      <c r="E846" s="1" t="s">
        <v>992</v>
      </c>
      <c r="F846" s="1" t="s">
        <v>31</v>
      </c>
      <c r="G846" s="1" t="s">
        <v>32</v>
      </c>
      <c r="H846" s="1" t="s">
        <v>40</v>
      </c>
      <c r="I846" s="1" t="s">
        <v>34</v>
      </c>
      <c r="J846" s="1" t="s">
        <v>35</v>
      </c>
      <c r="K846" s="1" t="s">
        <v>355</v>
      </c>
      <c r="L846" s="1" t="s">
        <v>37</v>
      </c>
      <c r="M846" s="1" t="s">
        <v>4153</v>
      </c>
      <c r="N846" s="1" t="s">
        <v>4075</v>
      </c>
      <c r="O846" s="1" t="s">
        <v>4188</v>
      </c>
      <c r="P846" s="1" t="s">
        <v>4502</v>
      </c>
      <c r="Q846" s="1" t="s">
        <v>4298</v>
      </c>
      <c r="R846" s="1" t="s">
        <v>4302</v>
      </c>
      <c r="S846" s="1" t="s">
        <v>4289</v>
      </c>
      <c r="T846" s="1" t="s">
        <v>37</v>
      </c>
      <c r="U846" s="1" t="s">
        <v>37</v>
      </c>
      <c r="V846" s="1" t="s">
        <v>37</v>
      </c>
      <c r="W846" s="1" t="s">
        <v>37</v>
      </c>
      <c r="X846" s="1" t="s">
        <v>37</v>
      </c>
      <c r="Y846" s="1" t="s">
        <v>37</v>
      </c>
      <c r="Z846" s="1" t="s">
        <v>37</v>
      </c>
    </row>
    <row r="847" spans="1:26">
      <c r="A847" s="1" t="s">
        <v>3225</v>
      </c>
      <c r="B847" s="1" t="s">
        <v>3211</v>
      </c>
      <c r="C847" s="1" t="s">
        <v>3226</v>
      </c>
      <c r="D847" s="1" t="s">
        <v>239</v>
      </c>
      <c r="E847" s="1" t="s">
        <v>2424</v>
      </c>
      <c r="F847" s="1" t="s">
        <v>31</v>
      </c>
      <c r="G847" s="1" t="s">
        <v>32</v>
      </c>
      <c r="H847" s="1" t="s">
        <v>40</v>
      </c>
      <c r="I847" s="1" t="s">
        <v>704</v>
      </c>
      <c r="J847" s="1" t="s">
        <v>56</v>
      </c>
      <c r="K847" s="1" t="s">
        <v>355</v>
      </c>
      <c r="L847" s="1" t="s">
        <v>37</v>
      </c>
      <c r="M847" s="1" t="s">
        <v>4220</v>
      </c>
      <c r="N847" s="1" t="s">
        <v>4046</v>
      </c>
      <c r="O847" s="1" t="s">
        <v>4081</v>
      </c>
      <c r="P847" s="1" t="s">
        <v>4048</v>
      </c>
      <c r="Q847" s="1" t="s">
        <v>4210</v>
      </c>
      <c r="R847" s="1" t="s">
        <v>4011</v>
      </c>
      <c r="S847" s="1" t="s">
        <v>4262</v>
      </c>
      <c r="T847" s="1" t="s">
        <v>37</v>
      </c>
      <c r="U847" s="1" t="s">
        <v>37</v>
      </c>
      <c r="V847" s="1" t="s">
        <v>37</v>
      </c>
      <c r="W847" s="1" t="s">
        <v>37</v>
      </c>
      <c r="X847" s="1" t="s">
        <v>37</v>
      </c>
      <c r="Y847" s="1" t="s">
        <v>37</v>
      </c>
      <c r="Z847" s="1" t="s">
        <v>37</v>
      </c>
    </row>
    <row r="848" spans="1:26">
      <c r="A848" s="1" t="s">
        <v>3747</v>
      </c>
      <c r="B848" s="1" t="s">
        <v>3748</v>
      </c>
      <c r="C848" s="1" t="s">
        <v>2015</v>
      </c>
      <c r="D848" s="1" t="s">
        <v>3749</v>
      </c>
      <c r="E848" s="1" t="s">
        <v>321</v>
      </c>
      <c r="F848" s="1" t="s">
        <v>42</v>
      </c>
      <c r="G848" s="1" t="s">
        <v>32</v>
      </c>
      <c r="H848" s="1" t="s">
        <v>33</v>
      </c>
      <c r="I848" s="1" t="s">
        <v>34</v>
      </c>
      <c r="J848" s="1" t="s">
        <v>35</v>
      </c>
      <c r="K848" s="1"/>
      <c r="L848" s="1" t="s">
        <v>37</v>
      </c>
      <c r="M848" s="1" t="s">
        <v>4391</v>
      </c>
      <c r="N848" s="1" t="s">
        <v>4118</v>
      </c>
      <c r="O848" s="1" t="s">
        <v>4254</v>
      </c>
      <c r="P848" s="1" t="s">
        <v>4009</v>
      </c>
      <c r="Q848" s="1" t="s">
        <v>4211</v>
      </c>
      <c r="R848" s="1" t="s">
        <v>4302</v>
      </c>
      <c r="S848" s="1" t="s">
        <v>4176</v>
      </c>
      <c r="T848" s="1" t="s">
        <v>37</v>
      </c>
      <c r="U848" s="1" t="s">
        <v>37</v>
      </c>
      <c r="V848" s="1" t="s">
        <v>37</v>
      </c>
      <c r="W848" s="1" t="s">
        <v>37</v>
      </c>
      <c r="X848" s="1" t="s">
        <v>37</v>
      </c>
      <c r="Y848" s="1" t="s">
        <v>37</v>
      </c>
      <c r="Z848" s="1" t="s">
        <v>37</v>
      </c>
    </row>
    <row r="849" spans="1:26">
      <c r="A849" s="1" t="s">
        <v>3618</v>
      </c>
      <c r="B849" s="1" t="s">
        <v>1791</v>
      </c>
      <c r="C849" s="1" t="s">
        <v>1866</v>
      </c>
      <c r="D849" s="1" t="s">
        <v>117</v>
      </c>
      <c r="E849" s="1" t="s">
        <v>3619</v>
      </c>
      <c r="F849" s="1" t="s">
        <v>31</v>
      </c>
      <c r="G849" s="1" t="s">
        <v>32</v>
      </c>
      <c r="H849" s="1" t="s">
        <v>40</v>
      </c>
      <c r="I849" s="1" t="s">
        <v>36</v>
      </c>
      <c r="J849" s="1" t="s">
        <v>56</v>
      </c>
      <c r="K849" s="1" t="s">
        <v>36</v>
      </c>
      <c r="L849" s="1" t="s">
        <v>37</v>
      </c>
      <c r="M849" s="1" t="s">
        <v>4080</v>
      </c>
      <c r="N849" s="1" t="s">
        <v>4253</v>
      </c>
      <c r="O849" s="1" t="s">
        <v>4081</v>
      </c>
      <c r="P849" s="1" t="s">
        <v>4029</v>
      </c>
      <c r="Q849" s="1" t="s">
        <v>4211</v>
      </c>
      <c r="R849" s="1" t="s">
        <v>4380</v>
      </c>
      <c r="S849" s="1" t="s">
        <v>4051</v>
      </c>
      <c r="T849" s="1" t="s">
        <v>37</v>
      </c>
      <c r="U849" s="1" t="s">
        <v>37</v>
      </c>
      <c r="V849" s="1" t="s">
        <v>37</v>
      </c>
      <c r="W849" s="1" t="s">
        <v>37</v>
      </c>
      <c r="X849" s="1" t="s">
        <v>37</v>
      </c>
      <c r="Y849" s="1" t="s">
        <v>37</v>
      </c>
      <c r="Z849" s="1" t="s">
        <v>37</v>
      </c>
    </row>
    <row r="850" spans="1:26">
      <c r="A850" s="1" t="s">
        <v>262</v>
      </c>
      <c r="B850" s="1" t="s">
        <v>263</v>
      </c>
      <c r="C850" s="1" t="s">
        <v>264</v>
      </c>
      <c r="D850" s="1"/>
      <c r="E850" s="1" t="s">
        <v>265</v>
      </c>
      <c r="F850" s="1" t="s">
        <v>42</v>
      </c>
      <c r="G850" s="1" t="s">
        <v>32</v>
      </c>
      <c r="H850" s="1" t="s">
        <v>33</v>
      </c>
      <c r="I850" s="1" t="s">
        <v>34</v>
      </c>
      <c r="J850" s="1" t="s">
        <v>35</v>
      </c>
      <c r="K850" s="1" t="s">
        <v>36</v>
      </c>
      <c r="L850" s="1" t="s">
        <v>37</v>
      </c>
      <c r="M850" s="1" t="s">
        <v>4182</v>
      </c>
      <c r="N850" s="1" t="s">
        <v>4209</v>
      </c>
      <c r="O850" s="1" t="s">
        <v>4140</v>
      </c>
      <c r="P850" s="1" t="s">
        <v>4390</v>
      </c>
      <c r="Q850" s="1" t="s">
        <v>4210</v>
      </c>
      <c r="R850" s="1" t="s">
        <v>4106</v>
      </c>
      <c r="S850" s="1" t="s">
        <v>4141</v>
      </c>
      <c r="T850" s="1" t="s">
        <v>37</v>
      </c>
      <c r="U850" s="1" t="s">
        <v>37</v>
      </c>
      <c r="V850" s="1" t="s">
        <v>37</v>
      </c>
      <c r="W850" s="1" t="s">
        <v>37</v>
      </c>
      <c r="X850" s="1" t="s">
        <v>37</v>
      </c>
      <c r="Y850" s="1" t="s">
        <v>37</v>
      </c>
      <c r="Z850" s="1" t="s">
        <v>37</v>
      </c>
    </row>
    <row r="851" spans="1:26">
      <c r="A851" s="1" t="s">
        <v>1545</v>
      </c>
      <c r="B851" s="1" t="s">
        <v>1544</v>
      </c>
      <c r="C851" s="1" t="s">
        <v>291</v>
      </c>
      <c r="D851" s="1" t="s">
        <v>1070</v>
      </c>
      <c r="E851" s="1" t="s">
        <v>1546</v>
      </c>
      <c r="F851" s="1" t="s">
        <v>31</v>
      </c>
      <c r="G851" s="1" t="s">
        <v>32</v>
      </c>
      <c r="H851" s="1" t="s">
        <v>33</v>
      </c>
      <c r="I851" s="1" t="s">
        <v>34</v>
      </c>
      <c r="J851" s="1" t="s">
        <v>35</v>
      </c>
      <c r="K851" s="1" t="s">
        <v>44</v>
      </c>
      <c r="L851" s="1" t="s">
        <v>37</v>
      </c>
      <c r="M851" s="1" t="s">
        <v>4247</v>
      </c>
      <c r="N851" s="1" t="s">
        <v>4118</v>
      </c>
      <c r="O851" s="1" t="s">
        <v>4246</v>
      </c>
      <c r="P851" s="1" t="s">
        <v>4042</v>
      </c>
      <c r="Q851" s="1" t="s">
        <v>4210</v>
      </c>
      <c r="R851" s="1" t="s">
        <v>4083</v>
      </c>
      <c r="S851" s="1" t="s">
        <v>4262</v>
      </c>
      <c r="T851" s="1" t="s">
        <v>37</v>
      </c>
      <c r="U851" s="1" t="s">
        <v>37</v>
      </c>
      <c r="V851" s="1" t="s">
        <v>37</v>
      </c>
      <c r="W851" s="1" t="s">
        <v>37</v>
      </c>
      <c r="X851" s="1" t="s">
        <v>37</v>
      </c>
      <c r="Y851" s="1" t="s">
        <v>37</v>
      </c>
      <c r="Z851" s="1" t="s">
        <v>37</v>
      </c>
    </row>
    <row r="852" spans="1:26">
      <c r="A852" s="1" t="s">
        <v>2677</v>
      </c>
      <c r="B852" s="1" t="s">
        <v>2678</v>
      </c>
      <c r="C852" s="1" t="s">
        <v>2679</v>
      </c>
      <c r="D852" s="1" t="s">
        <v>615</v>
      </c>
      <c r="E852" s="1" t="s">
        <v>2680</v>
      </c>
      <c r="F852" s="1" t="s">
        <v>42</v>
      </c>
      <c r="G852" s="1" t="s">
        <v>32</v>
      </c>
      <c r="H852" s="1" t="s">
        <v>33</v>
      </c>
      <c r="I852" s="1" t="s">
        <v>34</v>
      </c>
      <c r="J852" s="1" t="s">
        <v>35</v>
      </c>
      <c r="K852" s="1" t="s">
        <v>44</v>
      </c>
      <c r="L852" s="1" t="s">
        <v>37</v>
      </c>
      <c r="M852" s="1" t="s">
        <v>4284</v>
      </c>
      <c r="N852" s="1" t="s">
        <v>4075</v>
      </c>
      <c r="O852" s="1" t="s">
        <v>4076</v>
      </c>
      <c r="P852" s="1" t="s">
        <v>4077</v>
      </c>
      <c r="Q852" s="1" t="s">
        <v>4210</v>
      </c>
      <c r="R852" s="1" t="s">
        <v>4380</v>
      </c>
      <c r="S852" s="1" t="s">
        <v>4051</v>
      </c>
      <c r="T852" s="1" t="s">
        <v>37</v>
      </c>
      <c r="U852" s="1" t="s">
        <v>37</v>
      </c>
      <c r="V852" s="1" t="s">
        <v>37</v>
      </c>
      <c r="W852" s="1" t="s">
        <v>37</v>
      </c>
      <c r="X852" s="1" t="s">
        <v>37</v>
      </c>
      <c r="Y852" s="1" t="s">
        <v>37</v>
      </c>
      <c r="Z852" s="1" t="s">
        <v>37</v>
      </c>
    </row>
    <row r="853" spans="1:26">
      <c r="A853" s="1" t="s">
        <v>1913</v>
      </c>
      <c r="B853" s="1" t="s">
        <v>1914</v>
      </c>
      <c r="C853" s="1" t="s">
        <v>1915</v>
      </c>
      <c r="D853" s="1"/>
      <c r="E853" s="1" t="s">
        <v>1916</v>
      </c>
      <c r="F853" s="1" t="s">
        <v>31</v>
      </c>
      <c r="G853" s="1" t="s">
        <v>32</v>
      </c>
      <c r="H853" s="1" t="s">
        <v>33</v>
      </c>
      <c r="I853" s="1" t="s">
        <v>34</v>
      </c>
      <c r="J853" s="1" t="s">
        <v>35</v>
      </c>
      <c r="K853" s="1" t="s">
        <v>44</v>
      </c>
      <c r="L853" s="1" t="s">
        <v>37</v>
      </c>
      <c r="M853" s="1" t="s">
        <v>4391</v>
      </c>
      <c r="N853" s="1" t="s">
        <v>4007</v>
      </c>
      <c r="O853" s="1" t="s">
        <v>4081</v>
      </c>
      <c r="P853" s="1" t="s">
        <v>4174</v>
      </c>
      <c r="Q853" s="1" t="s">
        <v>4211</v>
      </c>
      <c r="R853" s="1" t="s">
        <v>4079</v>
      </c>
      <c r="S853" s="1" t="s">
        <v>4289</v>
      </c>
      <c r="T853" s="1" t="s">
        <v>37</v>
      </c>
      <c r="U853" s="1" t="s">
        <v>37</v>
      </c>
      <c r="V853" s="1" t="s">
        <v>37</v>
      </c>
      <c r="W853" s="1" t="s">
        <v>37</v>
      </c>
      <c r="X853" s="1" t="s">
        <v>37</v>
      </c>
      <c r="Y853" s="1" t="s">
        <v>37</v>
      </c>
      <c r="Z853" s="1" t="s">
        <v>37</v>
      </c>
    </row>
    <row r="854" spans="1:26">
      <c r="A854" s="1" t="s">
        <v>1770</v>
      </c>
      <c r="B854" s="1" t="s">
        <v>1771</v>
      </c>
      <c r="C854" s="1" t="s">
        <v>1709</v>
      </c>
      <c r="D854" s="1"/>
      <c r="E854" s="1" t="s">
        <v>1772</v>
      </c>
      <c r="F854" s="1" t="s">
        <v>42</v>
      </c>
      <c r="G854" s="1" t="s">
        <v>32</v>
      </c>
      <c r="H854" s="1" t="s">
        <v>33</v>
      </c>
      <c r="I854" s="1" t="s">
        <v>34</v>
      </c>
      <c r="J854" s="1" t="s">
        <v>35</v>
      </c>
      <c r="K854" s="1" t="s">
        <v>44</v>
      </c>
      <c r="L854" s="1" t="s">
        <v>37</v>
      </c>
      <c r="M854" s="1" t="s">
        <v>4165</v>
      </c>
      <c r="N854" s="1" t="s">
        <v>4209</v>
      </c>
      <c r="O854" s="1" t="s">
        <v>4188</v>
      </c>
      <c r="P854" s="1" t="s">
        <v>4440</v>
      </c>
      <c r="Q854" s="1" t="s">
        <v>4124</v>
      </c>
      <c r="R854" s="1" t="s">
        <v>4155</v>
      </c>
      <c r="S854" s="1" t="s">
        <v>4156</v>
      </c>
      <c r="T854" s="1" t="s">
        <v>37</v>
      </c>
      <c r="U854" s="1" t="s">
        <v>37</v>
      </c>
      <c r="V854" s="1" t="s">
        <v>3973</v>
      </c>
      <c r="W854" s="1" t="s">
        <v>37</v>
      </c>
      <c r="X854" s="1" t="s">
        <v>37</v>
      </c>
      <c r="Y854" s="1" t="s">
        <v>37</v>
      </c>
      <c r="Z854" s="1" t="s">
        <v>37</v>
      </c>
    </row>
    <row r="855" spans="1:26">
      <c r="A855" s="1" t="s">
        <v>2980</v>
      </c>
      <c r="B855" s="1" t="s">
        <v>2981</v>
      </c>
      <c r="C855" s="1" t="s">
        <v>2078</v>
      </c>
      <c r="D855" s="1" t="s">
        <v>243</v>
      </c>
      <c r="E855" s="1" t="s">
        <v>2435</v>
      </c>
      <c r="F855" s="1" t="s">
        <v>31</v>
      </c>
      <c r="G855" s="1" t="s">
        <v>32</v>
      </c>
      <c r="H855" s="1" t="s">
        <v>40</v>
      </c>
      <c r="I855" s="1" t="s">
        <v>34</v>
      </c>
      <c r="J855" s="1" t="s">
        <v>35</v>
      </c>
      <c r="K855" s="1" t="s">
        <v>44</v>
      </c>
      <c r="L855" s="1" t="s">
        <v>37</v>
      </c>
      <c r="M855" s="1" t="s">
        <v>4074</v>
      </c>
      <c r="N855" s="1" t="s">
        <v>4075</v>
      </c>
      <c r="O855" s="1" t="s">
        <v>4140</v>
      </c>
      <c r="P855" s="1" t="s">
        <v>4162</v>
      </c>
      <c r="Q855" s="1" t="s">
        <v>4181</v>
      </c>
      <c r="R855" s="1" t="s">
        <v>4030</v>
      </c>
      <c r="S855" s="1" t="s">
        <v>4262</v>
      </c>
      <c r="T855" s="1" t="s">
        <v>37</v>
      </c>
      <c r="U855" s="1" t="s">
        <v>37</v>
      </c>
      <c r="V855" s="1" t="s">
        <v>37</v>
      </c>
      <c r="W855" s="1" t="s">
        <v>37</v>
      </c>
      <c r="X855" s="1" t="s">
        <v>37</v>
      </c>
      <c r="Y855" s="1" t="s">
        <v>37</v>
      </c>
      <c r="Z855" s="1" t="s">
        <v>37</v>
      </c>
    </row>
    <row r="856" spans="1:26">
      <c r="A856" s="1" t="s">
        <v>3869</v>
      </c>
      <c r="B856" s="1" t="s">
        <v>3870</v>
      </c>
      <c r="C856" s="1" t="s">
        <v>3871</v>
      </c>
      <c r="D856" s="1" t="s">
        <v>662</v>
      </c>
      <c r="E856" s="1" t="s">
        <v>3872</v>
      </c>
      <c r="F856" s="1" t="s">
        <v>42</v>
      </c>
      <c r="G856" s="1" t="s">
        <v>32</v>
      </c>
      <c r="H856" s="1" t="s">
        <v>40</v>
      </c>
      <c r="I856" s="1" t="s">
        <v>36</v>
      </c>
      <c r="J856" s="1" t="s">
        <v>56</v>
      </c>
      <c r="K856" s="1" t="s">
        <v>36</v>
      </c>
      <c r="L856" s="1" t="s">
        <v>4190</v>
      </c>
      <c r="M856" s="1" t="s">
        <v>4080</v>
      </c>
      <c r="N856" s="1" t="s">
        <v>4248</v>
      </c>
      <c r="O856" s="1" t="s">
        <v>4081</v>
      </c>
      <c r="P856" s="1" t="s">
        <v>4204</v>
      </c>
      <c r="Q856" s="1" t="s">
        <v>4211</v>
      </c>
      <c r="R856" s="1" t="s">
        <v>4083</v>
      </c>
      <c r="S856" s="1" t="s">
        <v>4051</v>
      </c>
      <c r="T856" s="1" t="s">
        <v>37</v>
      </c>
      <c r="U856" s="1" t="s">
        <v>37</v>
      </c>
      <c r="V856" s="1" t="s">
        <v>37</v>
      </c>
      <c r="W856" s="1" t="s">
        <v>37</v>
      </c>
      <c r="X856" s="1" t="s">
        <v>37</v>
      </c>
      <c r="Y856" s="1" t="s">
        <v>37</v>
      </c>
      <c r="Z856" s="1" t="s">
        <v>37</v>
      </c>
    </row>
    <row r="857" spans="1:26">
      <c r="A857" s="1" t="s">
        <v>2004</v>
      </c>
      <c r="B857" s="1" t="s">
        <v>2005</v>
      </c>
      <c r="C857" s="1" t="s">
        <v>1536</v>
      </c>
      <c r="D857" s="1" t="s">
        <v>2006</v>
      </c>
      <c r="E857" s="1" t="s">
        <v>212</v>
      </c>
      <c r="F857" s="1" t="s">
        <v>42</v>
      </c>
      <c r="G857" s="1" t="s">
        <v>32</v>
      </c>
      <c r="H857" s="1" t="s">
        <v>33</v>
      </c>
      <c r="I857" s="1" t="s">
        <v>34</v>
      </c>
      <c r="J857" s="1" t="s">
        <v>35</v>
      </c>
      <c r="K857" s="1" t="s">
        <v>44</v>
      </c>
      <c r="L857" s="1" t="s">
        <v>37</v>
      </c>
      <c r="M857" s="1" t="s">
        <v>4182</v>
      </c>
      <c r="N857" s="1" t="s">
        <v>4297</v>
      </c>
      <c r="O857" s="1" t="s">
        <v>4228</v>
      </c>
      <c r="P857" s="1" t="s">
        <v>4035</v>
      </c>
      <c r="Q857" s="1" t="s">
        <v>4049</v>
      </c>
      <c r="R857" s="1" t="s">
        <v>4380</v>
      </c>
      <c r="S857" s="1" t="s">
        <v>4262</v>
      </c>
      <c r="T857" s="1" t="s">
        <v>37</v>
      </c>
      <c r="U857" s="1" t="s">
        <v>37</v>
      </c>
      <c r="V857" s="1" t="s">
        <v>37</v>
      </c>
      <c r="W857" s="1" t="s">
        <v>37</v>
      </c>
      <c r="X857" s="1" t="s">
        <v>37</v>
      </c>
      <c r="Y857" s="1" t="s">
        <v>37</v>
      </c>
      <c r="Z857" s="1" t="s">
        <v>37</v>
      </c>
    </row>
    <row r="858" spans="1:26">
      <c r="A858" s="1" t="s">
        <v>95</v>
      </c>
      <c r="B858" s="1" t="s">
        <v>86</v>
      </c>
      <c r="C858" s="1" t="s">
        <v>96</v>
      </c>
      <c r="D858" s="1" t="s">
        <v>97</v>
      </c>
      <c r="E858" s="1" t="s">
        <v>98</v>
      </c>
      <c r="F858" s="1" t="s">
        <v>42</v>
      </c>
      <c r="G858" s="1" t="s">
        <v>32</v>
      </c>
      <c r="H858" s="1" t="s">
        <v>33</v>
      </c>
      <c r="I858" s="1" t="s">
        <v>34</v>
      </c>
      <c r="J858" s="1" t="s">
        <v>35</v>
      </c>
      <c r="K858" s="1" t="s">
        <v>36</v>
      </c>
      <c r="L858" s="1" t="s">
        <v>37</v>
      </c>
      <c r="M858" s="1" t="s">
        <v>4074</v>
      </c>
      <c r="N858" s="1" t="s">
        <v>4075</v>
      </c>
      <c r="O858" s="1" t="s">
        <v>4076</v>
      </c>
      <c r="P858" s="1" t="s">
        <v>4077</v>
      </c>
      <c r="Q858" s="1" t="s">
        <v>4078</v>
      </c>
      <c r="R858" s="1" t="s">
        <v>4079</v>
      </c>
      <c r="S858" s="1" t="s">
        <v>4501</v>
      </c>
      <c r="T858" s="1" t="s">
        <v>37</v>
      </c>
      <c r="U858" s="1" t="s">
        <v>37</v>
      </c>
      <c r="V858" s="1" t="s">
        <v>37</v>
      </c>
      <c r="W858" s="1" t="s">
        <v>37</v>
      </c>
      <c r="X858" s="1" t="s">
        <v>37</v>
      </c>
      <c r="Y858" s="1" t="s">
        <v>37</v>
      </c>
      <c r="Z858" s="1" t="s">
        <v>37</v>
      </c>
    </row>
    <row r="859" spans="1:26">
      <c r="A859" s="1" t="s">
        <v>3034</v>
      </c>
      <c r="B859" s="1" t="s">
        <v>3035</v>
      </c>
      <c r="C859" s="1" t="s">
        <v>3036</v>
      </c>
      <c r="D859" s="1"/>
      <c r="E859" s="1" t="s">
        <v>1517</v>
      </c>
      <c r="F859" s="1" t="s">
        <v>31</v>
      </c>
      <c r="G859" s="1" t="s">
        <v>32</v>
      </c>
      <c r="H859" s="1" t="s">
        <v>42</v>
      </c>
      <c r="I859" s="1" t="s">
        <v>34</v>
      </c>
      <c r="J859" s="1" t="s">
        <v>35</v>
      </c>
      <c r="K859" s="1" t="s">
        <v>36</v>
      </c>
      <c r="L859" s="1" t="s">
        <v>37</v>
      </c>
      <c r="M859" s="1" t="s">
        <v>4153</v>
      </c>
      <c r="N859" s="1" t="s">
        <v>4248</v>
      </c>
      <c r="O859" s="1" t="s">
        <v>4228</v>
      </c>
      <c r="P859" s="1" t="s">
        <v>4154</v>
      </c>
      <c r="Q859" s="1" t="s">
        <v>4078</v>
      </c>
      <c r="R859" s="1" t="s">
        <v>4155</v>
      </c>
      <c r="S859" s="1" t="s">
        <v>4141</v>
      </c>
      <c r="T859" s="1" t="s">
        <v>37</v>
      </c>
      <c r="U859" s="1" t="s">
        <v>37</v>
      </c>
      <c r="V859" s="1" t="s">
        <v>3973</v>
      </c>
      <c r="W859" s="1" t="s">
        <v>37</v>
      </c>
      <c r="X859" s="1" t="s">
        <v>37</v>
      </c>
      <c r="Y859" s="1" t="s">
        <v>37</v>
      </c>
      <c r="Z859" s="1" t="s">
        <v>37</v>
      </c>
    </row>
    <row r="860" spans="1:26">
      <c r="A860" s="1" t="s">
        <v>725</v>
      </c>
      <c r="B860" s="1" t="s">
        <v>726</v>
      </c>
      <c r="C860" s="1" t="s">
        <v>247</v>
      </c>
      <c r="D860" s="1" t="s">
        <v>727</v>
      </c>
      <c r="E860" s="1" t="s">
        <v>728</v>
      </c>
      <c r="F860" s="1" t="s">
        <v>31</v>
      </c>
      <c r="G860" s="1" t="s">
        <v>32</v>
      </c>
      <c r="H860" s="1" t="s">
        <v>33</v>
      </c>
      <c r="I860" s="1" t="s">
        <v>34</v>
      </c>
      <c r="J860" s="1" t="s">
        <v>35</v>
      </c>
      <c r="K860" s="1" t="s">
        <v>44</v>
      </c>
      <c r="L860" s="1" t="s">
        <v>37</v>
      </c>
      <c r="M860" s="1" t="s">
        <v>4153</v>
      </c>
      <c r="N860" s="1" t="s">
        <v>4075</v>
      </c>
      <c r="O860" s="1" t="s">
        <v>4228</v>
      </c>
      <c r="P860" s="1" t="s">
        <v>4390</v>
      </c>
      <c r="Q860" s="1" t="s">
        <v>4078</v>
      </c>
      <c r="R860" s="1" t="s">
        <v>4302</v>
      </c>
      <c r="S860" s="1" t="s">
        <v>4084</v>
      </c>
      <c r="T860" s="1" t="s">
        <v>37</v>
      </c>
      <c r="U860" s="1" t="s">
        <v>37</v>
      </c>
      <c r="V860" s="1" t="s">
        <v>3973</v>
      </c>
      <c r="W860" s="1" t="s">
        <v>37</v>
      </c>
      <c r="X860" s="1" t="s">
        <v>37</v>
      </c>
      <c r="Y860" s="1" t="s">
        <v>37</v>
      </c>
      <c r="Z860" s="1" t="s">
        <v>37</v>
      </c>
    </row>
    <row r="861" spans="1:26">
      <c r="A861" s="1" t="s">
        <v>2436</v>
      </c>
      <c r="B861" s="1" t="s">
        <v>2437</v>
      </c>
      <c r="C861" s="1" t="s">
        <v>243</v>
      </c>
      <c r="D861" s="1" t="s">
        <v>1814</v>
      </c>
      <c r="E861" s="1" t="s">
        <v>869</v>
      </c>
      <c r="F861" s="1" t="s">
        <v>31</v>
      </c>
      <c r="G861" s="1" t="s">
        <v>32</v>
      </c>
      <c r="H861" s="1" t="s">
        <v>55</v>
      </c>
      <c r="I861" s="1" t="s">
        <v>34</v>
      </c>
      <c r="J861" s="1" t="s">
        <v>35</v>
      </c>
      <c r="K861" s="1" t="s">
        <v>36</v>
      </c>
      <c r="L861" s="1" t="s">
        <v>37</v>
      </c>
      <c r="M861" s="1" t="s">
        <v>4153</v>
      </c>
      <c r="N861" s="1" t="s">
        <v>4057</v>
      </c>
      <c r="O861" s="1" t="s">
        <v>4140</v>
      </c>
      <c r="P861" s="1" t="s">
        <v>4154</v>
      </c>
      <c r="Q861" s="1" t="s">
        <v>4078</v>
      </c>
      <c r="R861" s="1" t="s">
        <v>4175</v>
      </c>
      <c r="S861" s="1" t="s">
        <v>4084</v>
      </c>
      <c r="T861" s="1" t="s">
        <v>37</v>
      </c>
      <c r="U861" s="1" t="s">
        <v>4073</v>
      </c>
      <c r="V861" s="1" t="s">
        <v>3973</v>
      </c>
      <c r="W861" s="1" t="s">
        <v>37</v>
      </c>
      <c r="X861" s="1" t="s">
        <v>37</v>
      </c>
      <c r="Y861" s="1" t="s">
        <v>37</v>
      </c>
      <c r="Z861" s="1" t="s">
        <v>37</v>
      </c>
    </row>
    <row r="862" spans="1:26">
      <c r="A862" s="1" t="s">
        <v>2354</v>
      </c>
      <c r="B862" s="1" t="s">
        <v>2348</v>
      </c>
      <c r="C862" s="1" t="s">
        <v>2355</v>
      </c>
      <c r="D862" s="1" t="s">
        <v>2356</v>
      </c>
      <c r="E862" s="1" t="s">
        <v>1067</v>
      </c>
      <c r="F862" s="1" t="s">
        <v>42</v>
      </c>
      <c r="G862" s="1" t="s">
        <v>32</v>
      </c>
      <c r="H862" s="1" t="s">
        <v>40</v>
      </c>
      <c r="I862" s="1" t="s">
        <v>34</v>
      </c>
      <c r="J862" s="1" t="s">
        <v>35</v>
      </c>
      <c r="K862" s="1" t="s">
        <v>345</v>
      </c>
      <c r="L862" s="1" t="s">
        <v>37</v>
      </c>
      <c r="M862" s="1" t="s">
        <v>4074</v>
      </c>
      <c r="N862" s="1" t="s">
        <v>4086</v>
      </c>
      <c r="O862" s="1" t="s">
        <v>4047</v>
      </c>
      <c r="P862" s="1" t="s">
        <v>4077</v>
      </c>
      <c r="Q862" s="1" t="s">
        <v>4181</v>
      </c>
      <c r="R862" s="1" t="s">
        <v>4175</v>
      </c>
      <c r="S862" s="1" t="s">
        <v>4051</v>
      </c>
      <c r="T862" s="1" t="s">
        <v>37</v>
      </c>
      <c r="U862" s="1" t="s">
        <v>37</v>
      </c>
      <c r="V862" s="1" t="s">
        <v>37</v>
      </c>
      <c r="W862" s="1" t="s">
        <v>37</v>
      </c>
      <c r="X862" s="1" t="s">
        <v>37</v>
      </c>
      <c r="Y862" s="1" t="s">
        <v>37</v>
      </c>
      <c r="Z862" s="1" t="s">
        <v>37</v>
      </c>
    </row>
    <row r="863" spans="1:26">
      <c r="A863" s="1" t="s">
        <v>2352</v>
      </c>
      <c r="B863" s="1" t="s">
        <v>2348</v>
      </c>
      <c r="C863" s="1" t="s">
        <v>358</v>
      </c>
      <c r="D863" s="1" t="s">
        <v>2353</v>
      </c>
      <c r="E863" s="1" t="s">
        <v>1067</v>
      </c>
      <c r="F863" s="1" t="s">
        <v>31</v>
      </c>
      <c r="G863" s="1" t="s">
        <v>32</v>
      </c>
      <c r="H863" s="1" t="s">
        <v>40</v>
      </c>
      <c r="I863" s="1" t="s">
        <v>34</v>
      </c>
      <c r="J863" s="1" t="s">
        <v>35</v>
      </c>
      <c r="K863" s="1" t="s">
        <v>345</v>
      </c>
      <c r="L863" s="1" t="s">
        <v>37</v>
      </c>
      <c r="M863" s="1" t="s">
        <v>4220</v>
      </c>
      <c r="N863" s="1" t="s">
        <v>4209</v>
      </c>
      <c r="O863" s="1" t="s">
        <v>4188</v>
      </c>
      <c r="P863" s="1" t="s">
        <v>4502</v>
      </c>
      <c r="Q863" s="1" t="s">
        <v>4049</v>
      </c>
      <c r="R863" s="1" t="s">
        <v>4189</v>
      </c>
      <c r="S863" s="1" t="s">
        <v>4176</v>
      </c>
      <c r="T863" s="1" t="s">
        <v>37</v>
      </c>
      <c r="U863" s="1" t="s">
        <v>37</v>
      </c>
      <c r="V863" s="1" t="s">
        <v>37</v>
      </c>
      <c r="W863" s="1" t="s">
        <v>37</v>
      </c>
      <c r="X863" s="1" t="s">
        <v>37</v>
      </c>
      <c r="Y863" s="1" t="s">
        <v>37</v>
      </c>
      <c r="Z863" s="1" t="s">
        <v>37</v>
      </c>
    </row>
    <row r="864" spans="1:26">
      <c r="A864" s="1" t="s">
        <v>1210</v>
      </c>
      <c r="B864" s="1" t="s">
        <v>1208</v>
      </c>
      <c r="C864" s="1" t="s">
        <v>1211</v>
      </c>
      <c r="D864" s="1"/>
      <c r="E864" s="1" t="s">
        <v>1212</v>
      </c>
      <c r="F864" s="1" t="s">
        <v>42</v>
      </c>
      <c r="G864" s="1" t="s">
        <v>32</v>
      </c>
      <c r="H864" s="1" t="s">
        <v>33</v>
      </c>
      <c r="I864" s="1" t="s">
        <v>36</v>
      </c>
      <c r="J864" s="1" t="s">
        <v>35</v>
      </c>
      <c r="K864" s="1" t="s">
        <v>36</v>
      </c>
      <c r="L864" s="1" t="s">
        <v>37</v>
      </c>
      <c r="M864" s="1" t="s">
        <v>4165</v>
      </c>
      <c r="N864" s="1" t="s">
        <v>4209</v>
      </c>
      <c r="O864" s="1" t="s">
        <v>4047</v>
      </c>
      <c r="P864" s="1" t="s">
        <v>4174</v>
      </c>
      <c r="Q864" s="1" t="s">
        <v>4215</v>
      </c>
      <c r="R864" s="1" t="s">
        <v>4380</v>
      </c>
      <c r="S864" s="1" t="s">
        <v>4051</v>
      </c>
      <c r="T864" s="1" t="s">
        <v>37</v>
      </c>
      <c r="U864" s="1" t="s">
        <v>37</v>
      </c>
      <c r="V864" s="1" t="s">
        <v>37</v>
      </c>
      <c r="W864" s="1" t="s">
        <v>37</v>
      </c>
      <c r="X864" s="1" t="s">
        <v>37</v>
      </c>
      <c r="Y864" s="1" t="s">
        <v>37</v>
      </c>
      <c r="Z864" s="1" t="s">
        <v>37</v>
      </c>
    </row>
    <row r="865" spans="1:26">
      <c r="A865" s="1" t="s">
        <v>3888</v>
      </c>
      <c r="B865" s="1" t="s">
        <v>3889</v>
      </c>
      <c r="C865" s="1" t="s">
        <v>3890</v>
      </c>
      <c r="D865" s="1" t="s">
        <v>470</v>
      </c>
      <c r="E865" s="1" t="s">
        <v>992</v>
      </c>
      <c r="F865" s="1" t="s">
        <v>31</v>
      </c>
      <c r="G865" s="1" t="s">
        <v>32</v>
      </c>
      <c r="H865" s="1" t="s">
        <v>40</v>
      </c>
      <c r="I865" s="1" t="s">
        <v>36</v>
      </c>
      <c r="J865" s="1" t="s">
        <v>56</v>
      </c>
      <c r="K865" s="1" t="s">
        <v>36</v>
      </c>
      <c r="L865" s="1" t="s">
        <v>37</v>
      </c>
      <c r="M865" s="1" t="s">
        <v>4391</v>
      </c>
      <c r="N865" s="1" t="s">
        <v>4067</v>
      </c>
      <c r="O865" s="1" t="s">
        <v>4076</v>
      </c>
      <c r="P865" s="1" t="s">
        <v>4440</v>
      </c>
      <c r="Q865" s="1" t="s">
        <v>4210</v>
      </c>
      <c r="R865" s="1" t="s">
        <v>4044</v>
      </c>
      <c r="S865" s="1" t="s">
        <v>4262</v>
      </c>
      <c r="T865" s="1" t="s">
        <v>37</v>
      </c>
      <c r="U865" s="1" t="s">
        <v>37</v>
      </c>
      <c r="V865" s="1" t="s">
        <v>37</v>
      </c>
      <c r="W865" s="1" t="s">
        <v>37</v>
      </c>
      <c r="X865" s="1" t="s">
        <v>37</v>
      </c>
      <c r="Y865" s="1" t="s">
        <v>37</v>
      </c>
      <c r="Z865" s="1" t="s">
        <v>37</v>
      </c>
    </row>
    <row r="866" spans="1:26">
      <c r="A866" s="1" t="s">
        <v>1388</v>
      </c>
      <c r="B866" s="1" t="s">
        <v>1389</v>
      </c>
      <c r="C866" s="1" t="s">
        <v>478</v>
      </c>
      <c r="D866" s="1" t="s">
        <v>901</v>
      </c>
      <c r="E866" s="1" t="s">
        <v>1265</v>
      </c>
      <c r="F866" s="1" t="s">
        <v>42</v>
      </c>
      <c r="G866" s="1" t="s">
        <v>32</v>
      </c>
      <c r="H866" s="1" t="s">
        <v>40</v>
      </c>
      <c r="I866" s="1" t="s">
        <v>34</v>
      </c>
      <c r="J866" s="1" t="s">
        <v>35</v>
      </c>
      <c r="K866" s="1" t="s">
        <v>36</v>
      </c>
      <c r="L866" s="1" t="s">
        <v>37</v>
      </c>
      <c r="M866" s="1" t="s">
        <v>4165</v>
      </c>
      <c r="N866" s="1" t="s">
        <v>4395</v>
      </c>
      <c r="O866" s="1" t="s">
        <v>4047</v>
      </c>
      <c r="P866" s="1" t="s">
        <v>4077</v>
      </c>
      <c r="Q866" s="1" t="s">
        <v>4163</v>
      </c>
      <c r="R866" s="1" t="s">
        <v>4106</v>
      </c>
      <c r="S866" s="1" t="s">
        <v>4164</v>
      </c>
      <c r="T866" s="1" t="s">
        <v>37</v>
      </c>
      <c r="U866" s="1" t="s">
        <v>37</v>
      </c>
      <c r="V866" s="1" t="s">
        <v>37</v>
      </c>
      <c r="W866" s="1" t="s">
        <v>37</v>
      </c>
      <c r="X866" s="1" t="s">
        <v>37</v>
      </c>
      <c r="Y866" s="1" t="s">
        <v>37</v>
      </c>
      <c r="Z866" s="1" t="s">
        <v>37</v>
      </c>
    </row>
    <row r="867" spans="1:26">
      <c r="A867" s="1" t="s">
        <v>4650</v>
      </c>
      <c r="B867" s="1" t="s">
        <v>4651</v>
      </c>
      <c r="C867" s="1" t="s">
        <v>4640</v>
      </c>
      <c r="D867" s="1" t="s">
        <v>1814</v>
      </c>
      <c r="E867" s="1" t="s">
        <v>4652</v>
      </c>
      <c r="F867" s="1" t="s">
        <v>31</v>
      </c>
      <c r="G867" s="1" t="s">
        <v>32</v>
      </c>
      <c r="H867" s="1" t="s">
        <v>40</v>
      </c>
      <c r="I867" s="1" t="s">
        <v>34</v>
      </c>
      <c r="J867" s="1" t="s">
        <v>35</v>
      </c>
      <c r="K867" s="1" t="s">
        <v>36</v>
      </c>
      <c r="L867" s="1" t="s">
        <v>37</v>
      </c>
      <c r="M867" s="1" t="s">
        <v>4032</v>
      </c>
      <c r="N867" s="1" t="s">
        <v>4096</v>
      </c>
      <c r="O867" s="1" t="s">
        <v>4076</v>
      </c>
      <c r="P867" s="1" t="s">
        <v>4440</v>
      </c>
      <c r="Q867" s="1" t="s">
        <v>4210</v>
      </c>
      <c r="R867" s="1" t="s">
        <v>4380</v>
      </c>
      <c r="S867" s="1" t="s">
        <v>4262</v>
      </c>
      <c r="T867" s="1" t="s">
        <v>37</v>
      </c>
      <c r="U867" s="1" t="s">
        <v>37</v>
      </c>
      <c r="V867" s="1" t="s">
        <v>37</v>
      </c>
      <c r="W867" s="1" t="s">
        <v>37</v>
      </c>
      <c r="X867" s="1" t="s">
        <v>37</v>
      </c>
      <c r="Y867" s="1" t="s">
        <v>37</v>
      </c>
      <c r="Z867" s="1" t="s">
        <v>37</v>
      </c>
    </row>
    <row r="868" spans="1:26">
      <c r="A868" s="1" t="s">
        <v>2148</v>
      </c>
      <c r="B868" s="1" t="s">
        <v>758</v>
      </c>
      <c r="C868" s="1" t="s">
        <v>193</v>
      </c>
      <c r="D868" s="1" t="s">
        <v>258</v>
      </c>
      <c r="E868" s="1" t="s">
        <v>2149</v>
      </c>
      <c r="F868" s="1" t="s">
        <v>31</v>
      </c>
      <c r="G868" s="1" t="s">
        <v>32</v>
      </c>
      <c r="H868" s="1" t="s">
        <v>33</v>
      </c>
      <c r="I868" s="1" t="s">
        <v>34</v>
      </c>
      <c r="J868" s="1" t="s">
        <v>35</v>
      </c>
      <c r="K868" s="1" t="s">
        <v>44</v>
      </c>
      <c r="L868" s="1" t="s">
        <v>37</v>
      </c>
      <c r="M868" s="1" t="s">
        <v>4247</v>
      </c>
      <c r="N868" s="1" t="s">
        <v>4057</v>
      </c>
      <c r="O868" s="1" t="s">
        <v>4081</v>
      </c>
      <c r="P868" s="1" t="s">
        <v>4154</v>
      </c>
      <c r="Q868" s="1" t="s">
        <v>4163</v>
      </c>
      <c r="R868" s="1" t="s">
        <v>4050</v>
      </c>
      <c r="S868" s="1" t="s">
        <v>4012</v>
      </c>
      <c r="T868" s="1" t="s">
        <v>37</v>
      </c>
      <c r="U868" s="1" t="s">
        <v>37</v>
      </c>
      <c r="V868" s="1" t="s">
        <v>37</v>
      </c>
      <c r="W868" s="1" t="s">
        <v>37</v>
      </c>
      <c r="X868" s="1" t="s">
        <v>37</v>
      </c>
      <c r="Y868" s="1" t="s">
        <v>37</v>
      </c>
      <c r="Z868" s="1" t="s">
        <v>37</v>
      </c>
    </row>
    <row r="869" spans="1:26">
      <c r="A869" s="1" t="s">
        <v>3019</v>
      </c>
      <c r="B869" s="1" t="s">
        <v>3020</v>
      </c>
      <c r="C869" s="1" t="s">
        <v>277</v>
      </c>
      <c r="D869" s="1"/>
      <c r="E869" s="1" t="s">
        <v>3021</v>
      </c>
      <c r="F869" s="1" t="s">
        <v>31</v>
      </c>
      <c r="G869" s="1" t="s">
        <v>32</v>
      </c>
      <c r="H869" s="1" t="s">
        <v>33</v>
      </c>
      <c r="I869" s="1" t="s">
        <v>34</v>
      </c>
      <c r="J869" s="1" t="s">
        <v>35</v>
      </c>
      <c r="K869" s="1" t="s">
        <v>44</v>
      </c>
      <c r="L869" s="1" t="s">
        <v>37</v>
      </c>
      <c r="M869" s="1" t="s">
        <v>4391</v>
      </c>
      <c r="N869" s="1" t="s">
        <v>4139</v>
      </c>
      <c r="O869" s="1" t="s">
        <v>4081</v>
      </c>
      <c r="P869" s="1" t="s">
        <v>4440</v>
      </c>
      <c r="Q869" s="1" t="s">
        <v>4211</v>
      </c>
      <c r="R869" s="1" t="s">
        <v>4216</v>
      </c>
      <c r="S869" s="1" t="s">
        <v>4084</v>
      </c>
      <c r="T869" s="1" t="s">
        <v>37</v>
      </c>
      <c r="U869" s="1" t="s">
        <v>37</v>
      </c>
      <c r="V869" s="1" t="s">
        <v>3973</v>
      </c>
      <c r="W869" s="1" t="s">
        <v>37</v>
      </c>
      <c r="X869" s="1" t="s">
        <v>37</v>
      </c>
      <c r="Y869" s="1" t="s">
        <v>37</v>
      </c>
      <c r="Z869" s="1" t="s">
        <v>37</v>
      </c>
    </row>
    <row r="870" spans="1:26">
      <c r="A870" s="1" t="s">
        <v>2260</v>
      </c>
      <c r="B870" s="1" t="s">
        <v>2261</v>
      </c>
      <c r="C870" s="1" t="s">
        <v>2262</v>
      </c>
      <c r="D870" s="1"/>
      <c r="E870" s="1" t="s">
        <v>2263</v>
      </c>
      <c r="F870" s="1" t="s">
        <v>31</v>
      </c>
      <c r="G870" s="1" t="s">
        <v>32</v>
      </c>
      <c r="H870" s="1" t="s">
        <v>33</v>
      </c>
      <c r="I870" s="1" t="s">
        <v>34</v>
      </c>
      <c r="J870" s="1" t="s">
        <v>35</v>
      </c>
      <c r="K870" s="1" t="s">
        <v>44</v>
      </c>
      <c r="L870" s="1" t="s">
        <v>37</v>
      </c>
      <c r="M870" s="1" t="s">
        <v>4153</v>
      </c>
      <c r="N870" s="1" t="s">
        <v>4139</v>
      </c>
      <c r="O870" s="1" t="s">
        <v>4081</v>
      </c>
      <c r="P870" s="1" t="s">
        <v>4440</v>
      </c>
      <c r="Q870" s="1" t="s">
        <v>4043</v>
      </c>
      <c r="R870" s="1" t="s">
        <v>4083</v>
      </c>
      <c r="S870" s="1" t="s">
        <v>4084</v>
      </c>
      <c r="T870" s="1" t="s">
        <v>37</v>
      </c>
      <c r="U870" s="1" t="s">
        <v>37</v>
      </c>
      <c r="V870" s="1" t="s">
        <v>3973</v>
      </c>
      <c r="W870" s="1" t="s">
        <v>37</v>
      </c>
      <c r="X870" s="1" t="s">
        <v>3973</v>
      </c>
      <c r="Y870" s="1" t="s">
        <v>37</v>
      </c>
      <c r="Z870" s="1" t="s">
        <v>37</v>
      </c>
    </row>
    <row r="871" spans="1:26">
      <c r="A871" s="1" t="s">
        <v>1479</v>
      </c>
      <c r="B871" s="1" t="s">
        <v>1480</v>
      </c>
      <c r="C871" s="1" t="s">
        <v>478</v>
      </c>
      <c r="D871" s="1" t="s">
        <v>1481</v>
      </c>
      <c r="E871" s="1" t="s">
        <v>658</v>
      </c>
      <c r="F871" s="1" t="s">
        <v>42</v>
      </c>
      <c r="G871" s="1" t="s">
        <v>32</v>
      </c>
      <c r="H871" s="1" t="s">
        <v>55</v>
      </c>
      <c r="I871" s="1" t="s">
        <v>34</v>
      </c>
      <c r="J871" s="1" t="s">
        <v>35</v>
      </c>
      <c r="K871" s="1" t="s">
        <v>36</v>
      </c>
      <c r="L871" s="1" t="s">
        <v>37</v>
      </c>
      <c r="M871" s="1" t="s">
        <v>4247</v>
      </c>
      <c r="N871" s="1" t="s">
        <v>4139</v>
      </c>
      <c r="O871" s="1" t="s">
        <v>4245</v>
      </c>
      <c r="P871" s="1" t="s">
        <v>4390</v>
      </c>
      <c r="Q871" s="1" t="s">
        <v>4049</v>
      </c>
      <c r="R871" s="1" t="s">
        <v>4155</v>
      </c>
      <c r="S871" s="1" t="s">
        <v>4262</v>
      </c>
      <c r="T871" s="1" t="s">
        <v>37</v>
      </c>
      <c r="U871" s="1" t="s">
        <v>37</v>
      </c>
      <c r="V871" s="1" t="s">
        <v>3973</v>
      </c>
      <c r="W871" s="1" t="s">
        <v>3973</v>
      </c>
      <c r="X871" s="1" t="s">
        <v>37</v>
      </c>
      <c r="Y871" s="1" t="s">
        <v>37</v>
      </c>
      <c r="Z871" s="1" t="s">
        <v>37</v>
      </c>
    </row>
    <row r="872" spans="1:26">
      <c r="A872" s="1" t="s">
        <v>2649</v>
      </c>
      <c r="B872" s="1" t="s">
        <v>2650</v>
      </c>
      <c r="C872" s="1" t="s">
        <v>138</v>
      </c>
      <c r="D872" s="1" t="s">
        <v>478</v>
      </c>
      <c r="E872" s="1" t="s">
        <v>2651</v>
      </c>
      <c r="F872" s="1" t="s">
        <v>31</v>
      </c>
      <c r="G872" s="1" t="s">
        <v>32</v>
      </c>
      <c r="H872" s="1" t="s">
        <v>33</v>
      </c>
      <c r="I872" s="1" t="s">
        <v>34</v>
      </c>
      <c r="J872" s="1" t="s">
        <v>35</v>
      </c>
      <c r="K872" s="1" t="s">
        <v>44</v>
      </c>
      <c r="L872" s="1" t="s">
        <v>37</v>
      </c>
      <c r="M872" s="1" t="s">
        <v>4006</v>
      </c>
      <c r="N872" s="1" t="s">
        <v>4007</v>
      </c>
      <c r="O872" s="1" t="s">
        <v>4188</v>
      </c>
      <c r="P872" s="1" t="s">
        <v>4077</v>
      </c>
      <c r="Q872" s="1" t="s">
        <v>4078</v>
      </c>
      <c r="R872" s="1" t="s">
        <v>4175</v>
      </c>
      <c r="S872" s="1" t="s">
        <v>4051</v>
      </c>
      <c r="T872" s="1" t="s">
        <v>37</v>
      </c>
      <c r="U872" s="1" t="s">
        <v>37</v>
      </c>
      <c r="V872" s="1" t="s">
        <v>37</v>
      </c>
      <c r="W872" s="1" t="s">
        <v>37</v>
      </c>
      <c r="X872" s="1" t="s">
        <v>3973</v>
      </c>
      <c r="Y872" s="1" t="s">
        <v>37</v>
      </c>
      <c r="Z872" s="1" t="s">
        <v>37</v>
      </c>
    </row>
    <row r="873" spans="1:26">
      <c r="A873" s="1" t="s">
        <v>2875</v>
      </c>
      <c r="B873" s="1" t="s">
        <v>2873</v>
      </c>
      <c r="C873" s="1" t="s">
        <v>614</v>
      </c>
      <c r="D873" s="1" t="s">
        <v>2876</v>
      </c>
      <c r="E873" s="1" t="s">
        <v>1605</v>
      </c>
      <c r="F873" s="1" t="s">
        <v>42</v>
      </c>
      <c r="G873" s="1" t="s">
        <v>32</v>
      </c>
      <c r="H873" s="1" t="s">
        <v>33</v>
      </c>
      <c r="I873" s="1" t="s">
        <v>34</v>
      </c>
      <c r="J873" s="1" t="s">
        <v>35</v>
      </c>
      <c r="K873" s="1"/>
      <c r="L873" s="1" t="s">
        <v>4190</v>
      </c>
      <c r="M873" s="1" t="s">
        <v>4153</v>
      </c>
      <c r="N873" s="1" t="s">
        <v>4253</v>
      </c>
      <c r="O873" s="1" t="s">
        <v>4081</v>
      </c>
      <c r="P873" s="1" t="s">
        <v>4390</v>
      </c>
      <c r="Q873" s="1" t="s">
        <v>4298</v>
      </c>
      <c r="R873" s="1" t="s">
        <v>4155</v>
      </c>
      <c r="S873" s="1" t="s">
        <v>4156</v>
      </c>
      <c r="T873" s="1" t="s">
        <v>37</v>
      </c>
      <c r="U873" s="1" t="s">
        <v>37</v>
      </c>
      <c r="V873" s="1" t="s">
        <v>3973</v>
      </c>
      <c r="W873" s="1" t="s">
        <v>37</v>
      </c>
      <c r="X873" s="1" t="s">
        <v>37</v>
      </c>
      <c r="Y873" s="1" t="s">
        <v>37</v>
      </c>
      <c r="Z873" s="1" t="s">
        <v>37</v>
      </c>
    </row>
    <row r="874" spans="1:26">
      <c r="A874" s="1" t="s">
        <v>598</v>
      </c>
      <c r="B874" s="1" t="s">
        <v>599</v>
      </c>
      <c r="C874" s="1" t="s">
        <v>600</v>
      </c>
      <c r="D874" s="1" t="s">
        <v>601</v>
      </c>
      <c r="E874" s="1" t="s">
        <v>602</v>
      </c>
      <c r="F874" s="1" t="s">
        <v>42</v>
      </c>
      <c r="G874" s="1" t="s">
        <v>32</v>
      </c>
      <c r="H874" s="1" t="s">
        <v>40</v>
      </c>
      <c r="I874" s="1" t="s">
        <v>36</v>
      </c>
      <c r="J874" s="1" t="s">
        <v>56</v>
      </c>
      <c r="K874" s="1" t="s">
        <v>36</v>
      </c>
      <c r="L874" s="1" t="s">
        <v>37</v>
      </c>
      <c r="M874" s="1" t="s">
        <v>4165</v>
      </c>
      <c r="N874" s="1" t="s">
        <v>4248</v>
      </c>
      <c r="O874" s="1" t="s">
        <v>4076</v>
      </c>
      <c r="P874" s="1" t="s">
        <v>4077</v>
      </c>
      <c r="Q874" s="1" t="s">
        <v>4010</v>
      </c>
      <c r="R874" s="1" t="s">
        <v>4011</v>
      </c>
      <c r="S874" s="1" t="s">
        <v>4156</v>
      </c>
      <c r="T874" s="1" t="s">
        <v>37</v>
      </c>
      <c r="U874" s="1" t="s">
        <v>37</v>
      </c>
      <c r="V874" s="1" t="s">
        <v>37</v>
      </c>
      <c r="W874" s="1" t="s">
        <v>37</v>
      </c>
      <c r="X874" s="1" t="s">
        <v>37</v>
      </c>
      <c r="Y874" s="1" t="s">
        <v>37</v>
      </c>
      <c r="Z874" s="1" t="s">
        <v>37</v>
      </c>
    </row>
    <row r="875" spans="1:26">
      <c r="A875" s="1" t="s">
        <v>209</v>
      </c>
      <c r="B875" s="1" t="s">
        <v>210</v>
      </c>
      <c r="C875" s="1" t="s">
        <v>211</v>
      </c>
      <c r="D875" s="1"/>
      <c r="E875" s="1" t="s">
        <v>212</v>
      </c>
      <c r="F875" s="1" t="s">
        <v>31</v>
      </c>
      <c r="G875" s="1" t="s">
        <v>32</v>
      </c>
      <c r="H875" s="1" t="s">
        <v>33</v>
      </c>
      <c r="I875" s="1" t="s">
        <v>34</v>
      </c>
      <c r="J875" s="1" t="s">
        <v>35</v>
      </c>
      <c r="K875" s="1" t="s">
        <v>44</v>
      </c>
      <c r="L875" s="1" t="s">
        <v>37</v>
      </c>
      <c r="M875" s="1" t="s">
        <v>4006</v>
      </c>
      <c r="N875" s="1" t="s">
        <v>4046</v>
      </c>
      <c r="O875" s="1" t="s">
        <v>4008</v>
      </c>
      <c r="P875" s="1" t="s">
        <v>4174</v>
      </c>
      <c r="Q875" s="1" t="s">
        <v>4078</v>
      </c>
      <c r="R875" s="1" t="s">
        <v>4175</v>
      </c>
      <c r="S875" s="1" t="s">
        <v>4176</v>
      </c>
      <c r="T875" s="1" t="s">
        <v>37</v>
      </c>
      <c r="U875" s="1" t="s">
        <v>37</v>
      </c>
      <c r="V875" s="1" t="s">
        <v>37</v>
      </c>
      <c r="W875" s="1" t="s">
        <v>37</v>
      </c>
      <c r="X875" s="1" t="s">
        <v>37</v>
      </c>
      <c r="Y875" s="1" t="s">
        <v>37</v>
      </c>
      <c r="Z875" s="1" t="s">
        <v>37</v>
      </c>
    </row>
    <row r="876" spans="1:26">
      <c r="A876" s="1" t="s">
        <v>1563</v>
      </c>
      <c r="B876" s="1" t="s">
        <v>1564</v>
      </c>
      <c r="C876" s="1" t="s">
        <v>940</v>
      </c>
      <c r="D876" s="1" t="s">
        <v>478</v>
      </c>
      <c r="E876" s="1" t="s">
        <v>1565</v>
      </c>
      <c r="F876" s="1" t="s">
        <v>31</v>
      </c>
      <c r="G876" s="1" t="s">
        <v>32</v>
      </c>
      <c r="H876" s="1" t="s">
        <v>33</v>
      </c>
      <c r="I876" s="1" t="s">
        <v>34</v>
      </c>
      <c r="J876" s="1" t="s">
        <v>35</v>
      </c>
      <c r="K876" s="1"/>
      <c r="L876" s="1" t="s">
        <v>37</v>
      </c>
      <c r="M876" s="1" t="s">
        <v>4391</v>
      </c>
      <c r="N876" s="1" t="s">
        <v>4118</v>
      </c>
      <c r="O876" s="1" t="s">
        <v>4254</v>
      </c>
      <c r="P876" s="1" t="s">
        <v>4009</v>
      </c>
      <c r="Q876" s="1" t="s">
        <v>4211</v>
      </c>
      <c r="R876" s="1" t="s">
        <v>4155</v>
      </c>
      <c r="S876" s="1" t="s">
        <v>4176</v>
      </c>
      <c r="T876" s="1" t="s">
        <v>37</v>
      </c>
      <c r="U876" s="1" t="s">
        <v>37</v>
      </c>
      <c r="V876" s="1" t="s">
        <v>3973</v>
      </c>
      <c r="W876" s="1" t="s">
        <v>37</v>
      </c>
      <c r="X876" s="1" t="s">
        <v>37</v>
      </c>
      <c r="Y876" s="1" t="s">
        <v>37</v>
      </c>
      <c r="Z876" s="1" t="s">
        <v>37</v>
      </c>
    </row>
    <row r="877" spans="1:26">
      <c r="A877" s="1" t="s">
        <v>570</v>
      </c>
      <c r="B877" s="1" t="s">
        <v>571</v>
      </c>
      <c r="C877" s="1" t="s">
        <v>572</v>
      </c>
      <c r="D877" s="1"/>
      <c r="E877" s="1" t="s">
        <v>573</v>
      </c>
      <c r="F877" s="1" t="s">
        <v>31</v>
      </c>
      <c r="G877" s="1" t="s">
        <v>32</v>
      </c>
      <c r="H877" s="1" t="s">
        <v>33</v>
      </c>
      <c r="I877" s="1" t="s">
        <v>34</v>
      </c>
      <c r="J877" s="1" t="s">
        <v>35</v>
      </c>
      <c r="K877" s="1"/>
      <c r="L877" s="1" t="s">
        <v>37</v>
      </c>
      <c r="M877" s="1" t="s">
        <v>4153</v>
      </c>
      <c r="N877" s="1" t="s">
        <v>4075</v>
      </c>
      <c r="O877" s="1" t="s">
        <v>4188</v>
      </c>
      <c r="P877" s="1" t="s">
        <v>4440</v>
      </c>
      <c r="Q877" s="1" t="s">
        <v>4503</v>
      </c>
      <c r="R877" s="1" t="s">
        <v>4189</v>
      </c>
      <c r="S877" s="1" t="s">
        <v>4084</v>
      </c>
      <c r="T877" s="1" t="s">
        <v>37</v>
      </c>
      <c r="U877" s="1" t="s">
        <v>37</v>
      </c>
      <c r="V877" s="1" t="s">
        <v>3973</v>
      </c>
      <c r="W877" s="1" t="s">
        <v>37</v>
      </c>
      <c r="X877" s="1" t="s">
        <v>37</v>
      </c>
      <c r="Y877" s="1" t="s">
        <v>37</v>
      </c>
      <c r="Z877" s="1" t="s">
        <v>37</v>
      </c>
    </row>
    <row r="878" spans="1:26">
      <c r="A878" s="1" t="s">
        <v>2229</v>
      </c>
      <c r="B878" s="1" t="s">
        <v>2221</v>
      </c>
      <c r="C878" s="1" t="s">
        <v>2230</v>
      </c>
      <c r="D878" s="1" t="s">
        <v>2221</v>
      </c>
      <c r="E878" s="1" t="s">
        <v>2231</v>
      </c>
      <c r="F878" s="1" t="s">
        <v>42</v>
      </c>
      <c r="G878" s="1" t="s">
        <v>32</v>
      </c>
      <c r="H878" s="1" t="s">
        <v>33</v>
      </c>
      <c r="I878" s="1" t="s">
        <v>34</v>
      </c>
      <c r="J878" s="1" t="s">
        <v>35</v>
      </c>
      <c r="K878" s="1"/>
      <c r="L878" s="1" t="s">
        <v>37</v>
      </c>
      <c r="M878" s="1" t="s">
        <v>4391</v>
      </c>
      <c r="N878" s="1" t="s">
        <v>4253</v>
      </c>
      <c r="O878" s="1" t="s">
        <v>4228</v>
      </c>
      <c r="P878" s="1" t="s">
        <v>4174</v>
      </c>
      <c r="Q878" s="1" t="s">
        <v>4210</v>
      </c>
      <c r="R878" s="1" t="s">
        <v>4175</v>
      </c>
      <c r="S878" s="1" t="s">
        <v>4262</v>
      </c>
      <c r="T878" s="1" t="s">
        <v>37</v>
      </c>
      <c r="U878" s="1" t="s">
        <v>37</v>
      </c>
      <c r="V878" s="1" t="s">
        <v>37</v>
      </c>
      <c r="W878" s="1" t="s">
        <v>37</v>
      </c>
      <c r="X878" s="1" t="s">
        <v>37</v>
      </c>
      <c r="Y878" s="1" t="s">
        <v>37</v>
      </c>
      <c r="Z878" s="1" t="s">
        <v>37</v>
      </c>
    </row>
    <row r="879" spans="1:26">
      <c r="A879" s="1" t="s">
        <v>3323</v>
      </c>
      <c r="B879" s="1" t="s">
        <v>3316</v>
      </c>
      <c r="C879" s="1" t="s">
        <v>3324</v>
      </c>
      <c r="D879" s="1" t="s">
        <v>3325</v>
      </c>
      <c r="E879" s="1" t="s">
        <v>3326</v>
      </c>
      <c r="F879" s="1" t="s">
        <v>31</v>
      </c>
      <c r="G879" s="1" t="s">
        <v>32</v>
      </c>
      <c r="H879" s="1" t="s">
        <v>33</v>
      </c>
      <c r="I879" s="1" t="s">
        <v>34</v>
      </c>
      <c r="J879" s="1" t="s">
        <v>35</v>
      </c>
      <c r="K879" s="1" t="s">
        <v>44</v>
      </c>
      <c r="L879" s="1" t="s">
        <v>37</v>
      </c>
      <c r="M879" s="1" t="s">
        <v>4032</v>
      </c>
      <c r="N879" s="1" t="s">
        <v>4118</v>
      </c>
      <c r="O879" s="1" t="s">
        <v>4188</v>
      </c>
      <c r="P879" s="1" t="s">
        <v>4077</v>
      </c>
      <c r="Q879" s="1" t="s">
        <v>4078</v>
      </c>
      <c r="R879" s="1" t="s">
        <v>4030</v>
      </c>
      <c r="S879" s="1" t="s">
        <v>4051</v>
      </c>
      <c r="T879" s="1" t="s">
        <v>37</v>
      </c>
      <c r="U879" s="1" t="s">
        <v>37</v>
      </c>
      <c r="V879" s="1" t="s">
        <v>37</v>
      </c>
      <c r="W879" s="1" t="s">
        <v>37</v>
      </c>
      <c r="X879" s="1" t="s">
        <v>37</v>
      </c>
      <c r="Y879" s="1" t="s">
        <v>37</v>
      </c>
      <c r="Z879" s="1" t="s">
        <v>37</v>
      </c>
    </row>
    <row r="880" spans="1:26">
      <c r="A880" s="1" t="s">
        <v>3055</v>
      </c>
      <c r="B880" s="1" t="s">
        <v>3056</v>
      </c>
      <c r="C880" s="1" t="s">
        <v>3057</v>
      </c>
      <c r="D880" s="1" t="s">
        <v>3058</v>
      </c>
      <c r="E880" s="1" t="s">
        <v>1344</v>
      </c>
      <c r="F880" s="1" t="s">
        <v>42</v>
      </c>
      <c r="G880" s="1" t="s">
        <v>32</v>
      </c>
      <c r="H880" s="1" t="s">
        <v>33</v>
      </c>
      <c r="I880" s="1" t="s">
        <v>150</v>
      </c>
      <c r="J880" s="1" t="s">
        <v>56</v>
      </c>
      <c r="K880" s="1" t="s">
        <v>150</v>
      </c>
      <c r="L880" s="1" t="s">
        <v>37</v>
      </c>
      <c r="M880" s="1" t="s">
        <v>4153</v>
      </c>
      <c r="N880" s="1" t="s">
        <v>4075</v>
      </c>
      <c r="O880" s="1" t="s">
        <v>4076</v>
      </c>
      <c r="P880" s="1" t="s">
        <v>4502</v>
      </c>
      <c r="Q880" s="1" t="s">
        <v>4298</v>
      </c>
      <c r="R880" s="1" t="s">
        <v>4380</v>
      </c>
      <c r="S880" s="1" t="s">
        <v>4289</v>
      </c>
      <c r="T880" s="1" t="s">
        <v>37</v>
      </c>
      <c r="U880" s="1" t="s">
        <v>37</v>
      </c>
      <c r="V880" s="1" t="s">
        <v>37</v>
      </c>
      <c r="W880" s="1" t="s">
        <v>37</v>
      </c>
      <c r="X880" s="1" t="s">
        <v>37</v>
      </c>
      <c r="Y880" s="1" t="s">
        <v>37</v>
      </c>
      <c r="Z880" s="1" t="s">
        <v>37</v>
      </c>
    </row>
    <row r="881" spans="1:26">
      <c r="A881" s="1" t="s">
        <v>2206</v>
      </c>
      <c r="B881" s="1" t="s">
        <v>2207</v>
      </c>
      <c r="C881" s="1" t="s">
        <v>1105</v>
      </c>
      <c r="D881" s="1" t="s">
        <v>2208</v>
      </c>
      <c r="E881" s="1" t="s">
        <v>2209</v>
      </c>
      <c r="F881" s="1" t="s">
        <v>42</v>
      </c>
      <c r="G881" s="1" t="s">
        <v>32</v>
      </c>
      <c r="H881" s="1" t="s">
        <v>33</v>
      </c>
      <c r="I881" s="1" t="s">
        <v>34</v>
      </c>
      <c r="J881" s="1" t="s">
        <v>35</v>
      </c>
      <c r="K881" s="1" t="s">
        <v>36</v>
      </c>
      <c r="L881" s="1" t="s">
        <v>37</v>
      </c>
      <c r="M881" s="1" t="s">
        <v>4247</v>
      </c>
      <c r="N881" s="1" t="s">
        <v>4118</v>
      </c>
      <c r="O881" s="1" t="s">
        <v>4081</v>
      </c>
      <c r="P881" s="1" t="s">
        <v>4162</v>
      </c>
      <c r="Q881" s="1" t="s">
        <v>4211</v>
      </c>
      <c r="R881" s="1" t="s">
        <v>4083</v>
      </c>
      <c r="S881" s="1" t="s">
        <v>4084</v>
      </c>
      <c r="T881" s="1" t="s">
        <v>37</v>
      </c>
      <c r="U881" s="1" t="s">
        <v>37</v>
      </c>
      <c r="V881" s="1" t="s">
        <v>3973</v>
      </c>
      <c r="W881" s="1" t="s">
        <v>37</v>
      </c>
      <c r="X881" s="1" t="s">
        <v>37</v>
      </c>
      <c r="Y881" s="1" t="s">
        <v>37</v>
      </c>
      <c r="Z881" s="1" t="s">
        <v>37</v>
      </c>
    </row>
    <row r="882" spans="1:26">
      <c r="A882" s="1" t="s">
        <v>799</v>
      </c>
      <c r="B882" s="1" t="s">
        <v>800</v>
      </c>
      <c r="C882" s="1" t="s">
        <v>801</v>
      </c>
      <c r="D882" s="1" t="s">
        <v>662</v>
      </c>
      <c r="E882" s="1" t="s">
        <v>802</v>
      </c>
      <c r="F882" s="1" t="s">
        <v>42</v>
      </c>
      <c r="G882" s="1" t="s">
        <v>32</v>
      </c>
      <c r="H882" s="1" t="s">
        <v>40</v>
      </c>
      <c r="I882" s="1" t="s">
        <v>36</v>
      </c>
      <c r="J882" s="1" t="s">
        <v>56</v>
      </c>
      <c r="K882" s="1" t="s">
        <v>36</v>
      </c>
      <c r="L882" s="1" t="s">
        <v>37</v>
      </c>
      <c r="M882" s="1" t="s">
        <v>4391</v>
      </c>
      <c r="N882" s="1" t="s">
        <v>4395</v>
      </c>
      <c r="O882" s="1" t="s">
        <v>4081</v>
      </c>
      <c r="P882" s="1" t="s">
        <v>4204</v>
      </c>
      <c r="Q882" s="1" t="s">
        <v>4211</v>
      </c>
      <c r="R882" s="1" t="s">
        <v>4302</v>
      </c>
      <c r="S882" s="1" t="s">
        <v>4156</v>
      </c>
      <c r="T882" s="1" t="s">
        <v>37</v>
      </c>
      <c r="U882" s="1" t="s">
        <v>37</v>
      </c>
      <c r="V882" s="1" t="s">
        <v>37</v>
      </c>
      <c r="W882" s="1" t="s">
        <v>37</v>
      </c>
      <c r="X882" s="1" t="s">
        <v>37</v>
      </c>
      <c r="Y882" s="1" t="s">
        <v>37</v>
      </c>
      <c r="Z882" s="1" t="s">
        <v>37</v>
      </c>
    </row>
    <row r="883" spans="1:26">
      <c r="A883" s="1" t="s">
        <v>3671</v>
      </c>
      <c r="B883" s="1" t="s">
        <v>3672</v>
      </c>
      <c r="C883" s="1" t="s">
        <v>83</v>
      </c>
      <c r="D883" s="1" t="s">
        <v>3673</v>
      </c>
      <c r="E883" s="1" t="s">
        <v>458</v>
      </c>
      <c r="F883" s="1" t="s">
        <v>31</v>
      </c>
      <c r="G883" s="1" t="s">
        <v>32</v>
      </c>
      <c r="H883" s="1" t="s">
        <v>40</v>
      </c>
      <c r="I883" s="1" t="s">
        <v>36</v>
      </c>
      <c r="J883" s="1" t="s">
        <v>56</v>
      </c>
      <c r="K883" s="1" t="s">
        <v>36</v>
      </c>
      <c r="L883" s="1" t="s">
        <v>37</v>
      </c>
      <c r="M883" s="1" t="s">
        <v>4391</v>
      </c>
      <c r="N883" s="1" t="s">
        <v>4075</v>
      </c>
      <c r="O883" s="1" t="s">
        <v>4140</v>
      </c>
      <c r="P883" s="1" t="s">
        <v>4502</v>
      </c>
      <c r="Q883" s="1" t="s">
        <v>4211</v>
      </c>
      <c r="R883" s="1" t="s">
        <v>4189</v>
      </c>
      <c r="S883" s="1" t="s">
        <v>4084</v>
      </c>
      <c r="T883" s="1" t="s">
        <v>37</v>
      </c>
      <c r="U883" s="1" t="s">
        <v>37</v>
      </c>
      <c r="V883" s="1" t="s">
        <v>3973</v>
      </c>
      <c r="W883" s="1" t="s">
        <v>37</v>
      </c>
      <c r="X883" s="1" t="s">
        <v>37</v>
      </c>
      <c r="Y883" s="1" t="s">
        <v>37</v>
      </c>
      <c r="Z883" s="1" t="s">
        <v>37</v>
      </c>
    </row>
    <row r="884" spans="1:26">
      <c r="A884" s="1" t="s">
        <v>1257</v>
      </c>
      <c r="B884" s="1" t="s">
        <v>1258</v>
      </c>
      <c r="C884" s="1" t="s">
        <v>67</v>
      </c>
      <c r="D884" s="1"/>
      <c r="E884" s="1" t="s">
        <v>1259</v>
      </c>
      <c r="F884" s="1" t="s">
        <v>31</v>
      </c>
      <c r="G884" s="1" t="s">
        <v>32</v>
      </c>
      <c r="H884" s="1" t="s">
        <v>33</v>
      </c>
      <c r="I884" s="1" t="s">
        <v>34</v>
      </c>
      <c r="J884" s="1" t="s">
        <v>35</v>
      </c>
      <c r="K884" s="1" t="s">
        <v>44</v>
      </c>
      <c r="L884" s="1" t="s">
        <v>37</v>
      </c>
      <c r="M884" s="1" t="s">
        <v>4391</v>
      </c>
      <c r="N884" s="1" t="s">
        <v>4057</v>
      </c>
      <c r="O884" s="1" t="s">
        <v>4081</v>
      </c>
      <c r="P884" s="1" t="s">
        <v>4440</v>
      </c>
      <c r="Q884" s="1" t="s">
        <v>4078</v>
      </c>
      <c r="R884" s="1" t="s">
        <v>4277</v>
      </c>
      <c r="S884" s="1" t="s">
        <v>4262</v>
      </c>
      <c r="T884" s="1" t="s">
        <v>37</v>
      </c>
      <c r="U884" s="1" t="s">
        <v>37</v>
      </c>
      <c r="V884" s="1" t="s">
        <v>37</v>
      </c>
      <c r="W884" s="1" t="s">
        <v>37</v>
      </c>
      <c r="X884" s="1" t="s">
        <v>3973</v>
      </c>
      <c r="Y884" s="1" t="s">
        <v>37</v>
      </c>
      <c r="Z884" s="1" t="s">
        <v>37</v>
      </c>
    </row>
    <row r="885" spans="1:26">
      <c r="A885" s="1" t="s">
        <v>1499</v>
      </c>
      <c r="B885" s="1" t="s">
        <v>1488</v>
      </c>
      <c r="C885" s="1" t="s">
        <v>470</v>
      </c>
      <c r="D885" s="1" t="s">
        <v>1500</v>
      </c>
      <c r="E885" s="1" t="s">
        <v>1501</v>
      </c>
      <c r="F885" s="1" t="s">
        <v>31</v>
      </c>
      <c r="G885" s="1" t="s">
        <v>32</v>
      </c>
      <c r="H885" s="1" t="s">
        <v>40</v>
      </c>
      <c r="I885" s="1" t="s">
        <v>34</v>
      </c>
      <c r="J885" s="1" t="s">
        <v>35</v>
      </c>
      <c r="K885" s="1" t="s">
        <v>44</v>
      </c>
      <c r="L885" s="1" t="s">
        <v>37</v>
      </c>
      <c r="M885" s="1" t="s">
        <v>4074</v>
      </c>
      <c r="N885" s="1" t="s">
        <v>4096</v>
      </c>
      <c r="O885" s="1" t="s">
        <v>4076</v>
      </c>
      <c r="P885" s="1" t="s">
        <v>4009</v>
      </c>
      <c r="Q885" s="1" t="s">
        <v>4211</v>
      </c>
      <c r="R885" s="1" t="s">
        <v>4189</v>
      </c>
      <c r="S885" s="1" t="s">
        <v>4051</v>
      </c>
      <c r="T885" s="1" t="s">
        <v>37</v>
      </c>
      <c r="U885" s="1" t="s">
        <v>37</v>
      </c>
      <c r="V885" s="1" t="s">
        <v>37</v>
      </c>
      <c r="W885" s="1" t="s">
        <v>37</v>
      </c>
      <c r="X885" s="1" t="s">
        <v>37</v>
      </c>
      <c r="Y885" s="1" t="s">
        <v>3973</v>
      </c>
      <c r="Z885" s="1" t="s">
        <v>37</v>
      </c>
    </row>
    <row r="886" spans="1:26">
      <c r="A886" s="1" t="s">
        <v>1213</v>
      </c>
      <c r="B886" s="1" t="s">
        <v>1208</v>
      </c>
      <c r="C886" s="1" t="s">
        <v>375</v>
      </c>
      <c r="D886" s="1" t="s">
        <v>243</v>
      </c>
      <c r="E886" s="1" t="s">
        <v>1214</v>
      </c>
      <c r="F886" s="1" t="s">
        <v>31</v>
      </c>
      <c r="G886" s="1" t="s">
        <v>32</v>
      </c>
      <c r="H886" s="1" t="s">
        <v>42</v>
      </c>
      <c r="I886" s="1" t="s">
        <v>34</v>
      </c>
      <c r="J886" s="1" t="s">
        <v>35</v>
      </c>
      <c r="K886" s="1"/>
      <c r="L886" s="1" t="s">
        <v>37</v>
      </c>
      <c r="M886" s="1" t="s">
        <v>4153</v>
      </c>
      <c r="N886" s="1" t="s">
        <v>4075</v>
      </c>
      <c r="O886" s="1" t="s">
        <v>4140</v>
      </c>
      <c r="P886" s="1" t="s">
        <v>4174</v>
      </c>
      <c r="Q886" s="1" t="s">
        <v>4166</v>
      </c>
      <c r="R886" s="1" t="s">
        <v>4380</v>
      </c>
      <c r="S886" s="1" t="s">
        <v>4156</v>
      </c>
      <c r="T886" s="1" t="s">
        <v>37</v>
      </c>
      <c r="U886" s="1" t="s">
        <v>37</v>
      </c>
      <c r="V886" s="1" t="s">
        <v>37</v>
      </c>
      <c r="W886" s="1" t="s">
        <v>37</v>
      </c>
      <c r="X886" s="1" t="s">
        <v>37</v>
      </c>
      <c r="Y886" s="1" t="s">
        <v>37</v>
      </c>
      <c r="Z886" s="1" t="s">
        <v>37</v>
      </c>
    </row>
    <row r="887" spans="1:26">
      <c r="A887" s="1" t="s">
        <v>4332</v>
      </c>
      <c r="B887" s="1" t="s">
        <v>1581</v>
      </c>
      <c r="C887" s="1" t="s">
        <v>547</v>
      </c>
      <c r="D887" s="1" t="s">
        <v>263</v>
      </c>
      <c r="E887" s="1" t="s">
        <v>4333</v>
      </c>
      <c r="F887" s="1" t="s">
        <v>31</v>
      </c>
      <c r="G887" s="1" t="s">
        <v>32</v>
      </c>
      <c r="H887" s="1" t="s">
        <v>55</v>
      </c>
      <c r="I887" s="1" t="s">
        <v>34</v>
      </c>
      <c r="J887" s="1" t="s">
        <v>35</v>
      </c>
      <c r="K887" s="1" t="s">
        <v>36</v>
      </c>
      <c r="L887" s="1" t="s">
        <v>37</v>
      </c>
      <c r="M887" s="1" t="s">
        <v>4187</v>
      </c>
      <c r="N887" s="1" t="s">
        <v>4230</v>
      </c>
      <c r="O887" s="1" t="s">
        <v>4081</v>
      </c>
      <c r="P887" s="1" t="s">
        <v>4162</v>
      </c>
      <c r="Q887" s="1" t="s">
        <v>4211</v>
      </c>
      <c r="R887" s="1" t="s">
        <v>4083</v>
      </c>
      <c r="S887" s="1" t="s">
        <v>4065</v>
      </c>
      <c r="T887" s="1" t="s">
        <v>37</v>
      </c>
      <c r="U887" s="1" t="s">
        <v>4073</v>
      </c>
      <c r="V887" s="1" t="s">
        <v>37</v>
      </c>
      <c r="W887" s="1" t="s">
        <v>37</v>
      </c>
      <c r="X887" s="1" t="s">
        <v>37</v>
      </c>
      <c r="Y887" s="1" t="s">
        <v>37</v>
      </c>
      <c r="Z887" s="1" t="s">
        <v>37</v>
      </c>
    </row>
    <row r="888" spans="1:26">
      <c r="A888" s="1" t="s">
        <v>3724</v>
      </c>
      <c r="B888" s="1" t="s">
        <v>3725</v>
      </c>
      <c r="C888" s="1" t="s">
        <v>308</v>
      </c>
      <c r="D888" s="1"/>
      <c r="E888" s="1" t="s">
        <v>3244</v>
      </c>
      <c r="F888" s="1" t="s">
        <v>31</v>
      </c>
      <c r="G888" s="1" t="s">
        <v>32</v>
      </c>
      <c r="H888" s="1" t="s">
        <v>33</v>
      </c>
      <c r="I888" s="1" t="s">
        <v>34</v>
      </c>
      <c r="J888" s="1" t="s">
        <v>35</v>
      </c>
      <c r="K888" s="1" t="s">
        <v>36</v>
      </c>
      <c r="L888" s="1" t="s">
        <v>37</v>
      </c>
      <c r="M888" s="1" t="s">
        <v>4165</v>
      </c>
      <c r="N888" s="1" t="s">
        <v>4057</v>
      </c>
      <c r="O888" s="1" t="s">
        <v>4008</v>
      </c>
      <c r="P888" s="1" t="s">
        <v>4390</v>
      </c>
      <c r="Q888" s="1" t="s">
        <v>4166</v>
      </c>
      <c r="R888" s="1" t="s">
        <v>4011</v>
      </c>
      <c r="S888" s="1" t="s">
        <v>4012</v>
      </c>
      <c r="T888" s="1" t="s">
        <v>37</v>
      </c>
      <c r="U888" s="1" t="s">
        <v>37</v>
      </c>
      <c r="V888" s="1" t="s">
        <v>37</v>
      </c>
      <c r="W888" s="1" t="s">
        <v>37</v>
      </c>
      <c r="X888" s="1" t="s">
        <v>37</v>
      </c>
      <c r="Y888" s="1" t="s">
        <v>37</v>
      </c>
      <c r="Z888" s="1" t="s">
        <v>37</v>
      </c>
    </row>
    <row r="889" spans="1:26">
      <c r="A889" s="1" t="s">
        <v>2808</v>
      </c>
      <c r="B889" s="1" t="s">
        <v>2809</v>
      </c>
      <c r="C889" s="1" t="s">
        <v>2810</v>
      </c>
      <c r="D889" s="1" t="s">
        <v>2811</v>
      </c>
      <c r="E889" s="1" t="s">
        <v>2812</v>
      </c>
      <c r="F889" s="1" t="s">
        <v>42</v>
      </c>
      <c r="G889" s="1" t="s">
        <v>43</v>
      </c>
      <c r="H889" s="1" t="s">
        <v>40</v>
      </c>
      <c r="I889" s="1" t="s">
        <v>34</v>
      </c>
      <c r="J889" s="1" t="s">
        <v>35</v>
      </c>
      <c r="K889" s="1" t="s">
        <v>36</v>
      </c>
      <c r="L889" s="1" t="s">
        <v>4190</v>
      </c>
      <c r="M889" s="1" t="s">
        <v>4085</v>
      </c>
      <c r="N889" s="1" t="s">
        <v>4191</v>
      </c>
      <c r="O889" s="1" t="s">
        <v>4299</v>
      </c>
      <c r="P889" s="1" t="s">
        <v>4204</v>
      </c>
      <c r="Q889" s="1" t="s">
        <v>4133</v>
      </c>
      <c r="R889" s="1" t="s">
        <v>4194</v>
      </c>
      <c r="S889" s="1" t="s">
        <v>4195</v>
      </c>
      <c r="T889" s="1" t="s">
        <v>37</v>
      </c>
      <c r="U889" s="1" t="s">
        <v>37</v>
      </c>
      <c r="V889" s="1" t="s">
        <v>37</v>
      </c>
      <c r="W889" s="1" t="s">
        <v>37</v>
      </c>
      <c r="X889" s="1" t="s">
        <v>37</v>
      </c>
      <c r="Y889" s="1" t="s">
        <v>37</v>
      </c>
      <c r="Z889" s="1" t="s">
        <v>37</v>
      </c>
    </row>
    <row r="890" spans="1:26">
      <c r="A890" s="1" t="s">
        <v>1177</v>
      </c>
      <c r="B890" s="1" t="s">
        <v>1178</v>
      </c>
      <c r="C890" s="1" t="s">
        <v>1179</v>
      </c>
      <c r="D890" s="1" t="s">
        <v>1180</v>
      </c>
      <c r="E890" s="1" t="s">
        <v>1181</v>
      </c>
      <c r="F890" s="1" t="s">
        <v>42</v>
      </c>
      <c r="G890" s="1" t="s">
        <v>32</v>
      </c>
      <c r="H890" s="1" t="s">
        <v>33</v>
      </c>
      <c r="I890" s="1" t="s">
        <v>34</v>
      </c>
      <c r="J890" s="1" t="s">
        <v>35</v>
      </c>
      <c r="K890" s="1" t="s">
        <v>36</v>
      </c>
      <c r="L890" s="1" t="s">
        <v>37</v>
      </c>
      <c r="M890" s="1" t="s">
        <v>4391</v>
      </c>
      <c r="N890" s="1" t="s">
        <v>4075</v>
      </c>
      <c r="O890" s="1" t="s">
        <v>4228</v>
      </c>
      <c r="P890" s="1" t="s">
        <v>4180</v>
      </c>
      <c r="Q890" s="1" t="s">
        <v>4078</v>
      </c>
      <c r="R890" s="1" t="s">
        <v>4030</v>
      </c>
      <c r="S890" s="1" t="s">
        <v>4262</v>
      </c>
      <c r="T890" s="1" t="s">
        <v>37</v>
      </c>
      <c r="U890" s="1" t="s">
        <v>37</v>
      </c>
      <c r="V890" s="1" t="s">
        <v>37</v>
      </c>
      <c r="W890" s="1" t="s">
        <v>37</v>
      </c>
      <c r="X890" s="1" t="s">
        <v>37</v>
      </c>
      <c r="Y890" s="1" t="s">
        <v>37</v>
      </c>
      <c r="Z890" s="1" t="s">
        <v>37</v>
      </c>
    </row>
    <row r="891" spans="1:26">
      <c r="A891" s="1" t="s">
        <v>487</v>
      </c>
      <c r="B891" s="1" t="s">
        <v>484</v>
      </c>
      <c r="C891" s="1" t="s">
        <v>488</v>
      </c>
      <c r="D891" s="1" t="s">
        <v>489</v>
      </c>
      <c r="E891" s="1" t="s">
        <v>490</v>
      </c>
      <c r="F891" s="1" t="s">
        <v>42</v>
      </c>
      <c r="G891" s="1" t="s">
        <v>32</v>
      </c>
      <c r="H891" s="1" t="s">
        <v>33</v>
      </c>
      <c r="I891" s="1" t="s">
        <v>34</v>
      </c>
      <c r="J891" s="1" t="s">
        <v>35</v>
      </c>
      <c r="K891" s="1" t="s">
        <v>36</v>
      </c>
      <c r="L891" s="1" t="s">
        <v>37</v>
      </c>
      <c r="M891" s="1" t="s">
        <v>4391</v>
      </c>
      <c r="N891" s="1" t="s">
        <v>4209</v>
      </c>
      <c r="O891" s="1" t="s">
        <v>4254</v>
      </c>
      <c r="P891" s="1" t="s">
        <v>4174</v>
      </c>
      <c r="Q891" s="1" t="s">
        <v>4049</v>
      </c>
      <c r="R891" s="1" t="s">
        <v>4011</v>
      </c>
      <c r="S891" s="1" t="s">
        <v>4501</v>
      </c>
      <c r="T891" s="1" t="s">
        <v>37</v>
      </c>
      <c r="U891" s="1" t="s">
        <v>37</v>
      </c>
      <c r="V891" s="1" t="s">
        <v>37</v>
      </c>
      <c r="W891" s="1" t="s">
        <v>37</v>
      </c>
      <c r="X891" s="1" t="s">
        <v>37</v>
      </c>
      <c r="Y891" s="1" t="s">
        <v>37</v>
      </c>
      <c r="Z891" s="1" t="s">
        <v>37</v>
      </c>
    </row>
    <row r="892" spans="1:26">
      <c r="A892" s="1" t="s">
        <v>2317</v>
      </c>
      <c r="B892" s="1" t="s">
        <v>2318</v>
      </c>
      <c r="C892" s="1" t="s">
        <v>173</v>
      </c>
      <c r="D892" s="1" t="s">
        <v>1483</v>
      </c>
      <c r="E892" s="1" t="s">
        <v>593</v>
      </c>
      <c r="F892" s="1" t="s">
        <v>31</v>
      </c>
      <c r="G892" s="1" t="s">
        <v>32</v>
      </c>
      <c r="H892" s="1" t="s">
        <v>42</v>
      </c>
      <c r="I892" s="1" t="s">
        <v>34</v>
      </c>
      <c r="J892" s="1" t="s">
        <v>35</v>
      </c>
      <c r="K892" s="1" t="s">
        <v>36</v>
      </c>
      <c r="L892" s="1" t="s">
        <v>37</v>
      </c>
      <c r="M892" s="1" t="s">
        <v>4187</v>
      </c>
      <c r="N892" s="1" t="s">
        <v>4297</v>
      </c>
      <c r="O892" s="1" t="s">
        <v>4188</v>
      </c>
      <c r="P892" s="1" t="s">
        <v>4009</v>
      </c>
      <c r="Q892" s="1" t="s">
        <v>4503</v>
      </c>
      <c r="R892" s="1" t="s">
        <v>4216</v>
      </c>
      <c r="S892" s="1" t="s">
        <v>4262</v>
      </c>
      <c r="T892" s="1" t="s">
        <v>37</v>
      </c>
      <c r="U892" s="1" t="s">
        <v>37</v>
      </c>
      <c r="V892" s="1" t="s">
        <v>37</v>
      </c>
      <c r="W892" s="1" t="s">
        <v>37</v>
      </c>
      <c r="X892" s="1" t="s">
        <v>37</v>
      </c>
      <c r="Y892" s="1" t="s">
        <v>37</v>
      </c>
      <c r="Z892" s="1" t="s">
        <v>37</v>
      </c>
    </row>
    <row r="893" spans="1:26">
      <c r="A893" s="1" t="s">
        <v>3924</v>
      </c>
      <c r="B893" s="1" t="s">
        <v>3925</v>
      </c>
      <c r="C893" s="1" t="s">
        <v>3926</v>
      </c>
      <c r="D893" s="1" t="s">
        <v>3927</v>
      </c>
      <c r="E893" s="1" t="s">
        <v>1468</v>
      </c>
      <c r="F893" s="1" t="s">
        <v>42</v>
      </c>
      <c r="G893" s="1" t="s">
        <v>32</v>
      </c>
      <c r="H893" s="1" t="s">
        <v>40</v>
      </c>
      <c r="I893" s="1" t="s">
        <v>36</v>
      </c>
      <c r="J893" s="1" t="s">
        <v>56</v>
      </c>
      <c r="K893" s="1" t="s">
        <v>36</v>
      </c>
      <c r="L893" s="1" t="s">
        <v>37</v>
      </c>
      <c r="M893" s="1" t="s">
        <v>4165</v>
      </c>
      <c r="N893" s="1" t="s">
        <v>4395</v>
      </c>
      <c r="O893" s="1" t="s">
        <v>4246</v>
      </c>
      <c r="P893" s="1" t="s">
        <v>4154</v>
      </c>
      <c r="Q893" s="1" t="s">
        <v>4211</v>
      </c>
      <c r="R893" s="1" t="s">
        <v>4106</v>
      </c>
      <c r="S893" s="1" t="s">
        <v>4289</v>
      </c>
      <c r="T893" s="1" t="s">
        <v>37</v>
      </c>
      <c r="U893" s="1" t="s">
        <v>37</v>
      </c>
      <c r="V893" s="1" t="s">
        <v>37</v>
      </c>
      <c r="W893" s="1" t="s">
        <v>37</v>
      </c>
      <c r="X893" s="1" t="s">
        <v>3973</v>
      </c>
      <c r="Y893" s="1" t="s">
        <v>37</v>
      </c>
      <c r="Z893" s="1" t="s">
        <v>37</v>
      </c>
    </row>
    <row r="894" spans="1:26">
      <c r="A894" s="1" t="s">
        <v>2136</v>
      </c>
      <c r="B894" s="1" t="s">
        <v>2132</v>
      </c>
      <c r="C894" s="1" t="s">
        <v>358</v>
      </c>
      <c r="D894" s="1" t="s">
        <v>117</v>
      </c>
      <c r="E894" s="1" t="s">
        <v>2137</v>
      </c>
      <c r="F894" s="1" t="s">
        <v>31</v>
      </c>
      <c r="G894" s="1" t="s">
        <v>32</v>
      </c>
      <c r="H894" s="1" t="s">
        <v>40</v>
      </c>
      <c r="I894" s="1" t="s">
        <v>36</v>
      </c>
      <c r="J894" s="1" t="s">
        <v>35</v>
      </c>
      <c r="K894" s="1" t="s">
        <v>36</v>
      </c>
      <c r="L894" s="1" t="s">
        <v>37</v>
      </c>
      <c r="M894" s="1" t="s">
        <v>4165</v>
      </c>
      <c r="N894" s="1" t="s">
        <v>4240</v>
      </c>
      <c r="O894" s="1" t="s">
        <v>4188</v>
      </c>
      <c r="P894" s="1" t="s">
        <v>4029</v>
      </c>
      <c r="Q894" s="1" t="s">
        <v>4211</v>
      </c>
      <c r="R894" s="1" t="s">
        <v>4079</v>
      </c>
      <c r="S894" s="1" t="s">
        <v>4156</v>
      </c>
      <c r="T894" s="1" t="s">
        <v>37</v>
      </c>
      <c r="U894" s="1" t="s">
        <v>37</v>
      </c>
      <c r="V894" s="1" t="s">
        <v>37</v>
      </c>
      <c r="W894" s="1" t="s">
        <v>37</v>
      </c>
      <c r="X894" s="1" t="s">
        <v>37</v>
      </c>
      <c r="Y894" s="1" t="s">
        <v>37</v>
      </c>
      <c r="Z894" s="1" t="s">
        <v>37</v>
      </c>
    </row>
    <row r="895" spans="1:26">
      <c r="A895" s="1" t="s">
        <v>2375</v>
      </c>
      <c r="B895" s="1" t="s">
        <v>2371</v>
      </c>
      <c r="C895" s="1" t="s">
        <v>2012</v>
      </c>
      <c r="D895" s="1" t="s">
        <v>2376</v>
      </c>
      <c r="E895" s="1" t="s">
        <v>1277</v>
      </c>
      <c r="F895" s="1" t="s">
        <v>42</v>
      </c>
      <c r="G895" s="1" t="s">
        <v>32</v>
      </c>
      <c r="H895" s="1" t="s">
        <v>40</v>
      </c>
      <c r="I895" s="1" t="s">
        <v>34</v>
      </c>
      <c r="J895" s="1" t="s">
        <v>35</v>
      </c>
      <c r="K895" s="1" t="s">
        <v>36</v>
      </c>
      <c r="L895" s="1" t="s">
        <v>37</v>
      </c>
      <c r="M895" s="1" t="s">
        <v>4153</v>
      </c>
      <c r="N895" s="1" t="s">
        <v>4075</v>
      </c>
      <c r="O895" s="1" t="s">
        <v>4103</v>
      </c>
      <c r="P895" s="1" t="s">
        <v>4390</v>
      </c>
      <c r="Q895" s="1" t="s">
        <v>4082</v>
      </c>
      <c r="R895" s="1" t="s">
        <v>4159</v>
      </c>
      <c r="S895" s="1" t="s">
        <v>4012</v>
      </c>
      <c r="T895" s="1" t="s">
        <v>37</v>
      </c>
      <c r="U895" s="1" t="s">
        <v>4073</v>
      </c>
      <c r="V895" s="1" t="s">
        <v>37</v>
      </c>
      <c r="W895" s="1" t="s">
        <v>37</v>
      </c>
      <c r="X895" s="1" t="s">
        <v>37</v>
      </c>
      <c r="Y895" s="1" t="s">
        <v>37</v>
      </c>
      <c r="Z895" s="1" t="s">
        <v>37</v>
      </c>
    </row>
    <row r="896" spans="1:26">
      <c r="A896" s="1" t="s">
        <v>2604</v>
      </c>
      <c r="B896" s="1" t="s">
        <v>2605</v>
      </c>
      <c r="C896" s="1" t="s">
        <v>1538</v>
      </c>
      <c r="D896" s="1"/>
      <c r="E896" s="1" t="s">
        <v>98</v>
      </c>
      <c r="F896" s="1" t="s">
        <v>31</v>
      </c>
      <c r="G896" s="1" t="s">
        <v>32</v>
      </c>
      <c r="H896" s="1" t="s">
        <v>33</v>
      </c>
      <c r="I896" s="1" t="s">
        <v>34</v>
      </c>
      <c r="J896" s="1" t="s">
        <v>35</v>
      </c>
      <c r="K896" s="1" t="s">
        <v>44</v>
      </c>
      <c r="L896" s="1" t="s">
        <v>37</v>
      </c>
      <c r="M896" s="1" t="s">
        <v>4153</v>
      </c>
      <c r="N896" s="1" t="s">
        <v>4075</v>
      </c>
      <c r="O896" s="1" t="s">
        <v>4228</v>
      </c>
      <c r="P896" s="1" t="s">
        <v>4174</v>
      </c>
      <c r="Q896" s="1" t="s">
        <v>4503</v>
      </c>
      <c r="R896" s="1" t="s">
        <v>4083</v>
      </c>
      <c r="S896" s="1" t="s">
        <v>4012</v>
      </c>
      <c r="T896" s="1" t="s">
        <v>37</v>
      </c>
      <c r="U896" s="1" t="s">
        <v>37</v>
      </c>
      <c r="V896" s="1" t="s">
        <v>37</v>
      </c>
      <c r="W896" s="1" t="s">
        <v>37</v>
      </c>
      <c r="X896" s="1" t="s">
        <v>37</v>
      </c>
      <c r="Y896" s="1" t="s">
        <v>37</v>
      </c>
      <c r="Z896" s="1" t="s">
        <v>37</v>
      </c>
    </row>
    <row r="897" spans="1:26">
      <c r="A897" s="1" t="s">
        <v>2531</v>
      </c>
      <c r="B897" s="1" t="s">
        <v>2532</v>
      </c>
      <c r="C897" s="1" t="s">
        <v>754</v>
      </c>
      <c r="D897" s="1" t="s">
        <v>478</v>
      </c>
      <c r="E897" s="1" t="s">
        <v>2533</v>
      </c>
      <c r="F897" s="1" t="s">
        <v>42</v>
      </c>
      <c r="G897" s="1" t="s">
        <v>32</v>
      </c>
      <c r="H897" s="1" t="s">
        <v>55</v>
      </c>
      <c r="I897" s="1" t="s">
        <v>34</v>
      </c>
      <c r="J897" s="1" t="s">
        <v>35</v>
      </c>
      <c r="K897" s="1"/>
      <c r="L897" s="1" t="s">
        <v>37</v>
      </c>
      <c r="M897" s="1" t="s">
        <v>4074</v>
      </c>
      <c r="N897" s="1" t="s">
        <v>4209</v>
      </c>
      <c r="O897" s="1" t="s">
        <v>4140</v>
      </c>
      <c r="P897" s="1" t="s">
        <v>4162</v>
      </c>
      <c r="Q897" s="1" t="s">
        <v>4181</v>
      </c>
      <c r="R897" s="1" t="s">
        <v>4175</v>
      </c>
      <c r="S897" s="1" t="s">
        <v>4084</v>
      </c>
      <c r="T897" s="1" t="s">
        <v>37</v>
      </c>
      <c r="U897" s="1" t="s">
        <v>4073</v>
      </c>
      <c r="V897" s="1" t="s">
        <v>3973</v>
      </c>
      <c r="W897" s="1" t="s">
        <v>37</v>
      </c>
      <c r="X897" s="1" t="s">
        <v>37</v>
      </c>
      <c r="Y897" s="1" t="s">
        <v>37</v>
      </c>
      <c r="Z897" s="1" t="s">
        <v>37</v>
      </c>
    </row>
    <row r="898" spans="1:26">
      <c r="A898" s="1" t="s">
        <v>1512</v>
      </c>
      <c r="B898" s="1" t="s">
        <v>1488</v>
      </c>
      <c r="C898" s="1" t="s">
        <v>900</v>
      </c>
      <c r="D898" s="1" t="s">
        <v>1513</v>
      </c>
      <c r="E898" s="1" t="s">
        <v>529</v>
      </c>
      <c r="F898" s="1" t="s">
        <v>42</v>
      </c>
      <c r="G898" s="1" t="s">
        <v>32</v>
      </c>
      <c r="H898" s="1" t="s">
        <v>33</v>
      </c>
      <c r="I898" s="1" t="s">
        <v>34</v>
      </c>
      <c r="J898" s="1" t="s">
        <v>35</v>
      </c>
      <c r="K898" s="1" t="s">
        <v>36</v>
      </c>
      <c r="L898" s="1" t="s">
        <v>37</v>
      </c>
      <c r="M898" s="1" t="s">
        <v>4220</v>
      </c>
      <c r="N898" s="1" t="s">
        <v>4046</v>
      </c>
      <c r="O898" s="1" t="s">
        <v>4047</v>
      </c>
      <c r="P898" s="1" t="s">
        <v>4009</v>
      </c>
      <c r="Q898" s="1" t="s">
        <v>4211</v>
      </c>
      <c r="R898" s="1" t="s">
        <v>4011</v>
      </c>
      <c r="S898" s="1" t="s">
        <v>4501</v>
      </c>
      <c r="T898" s="1" t="s">
        <v>37</v>
      </c>
      <c r="U898" s="1" t="s">
        <v>37</v>
      </c>
      <c r="V898" s="1" t="s">
        <v>37</v>
      </c>
      <c r="W898" s="1" t="s">
        <v>37</v>
      </c>
      <c r="X898" s="1" t="s">
        <v>37</v>
      </c>
      <c r="Y898" s="1" t="s">
        <v>37</v>
      </c>
      <c r="Z898" s="1" t="s">
        <v>37</v>
      </c>
    </row>
    <row r="899" spans="1:26">
      <c r="A899" s="1" t="s">
        <v>1496</v>
      </c>
      <c r="B899" s="1" t="s">
        <v>1488</v>
      </c>
      <c r="C899" s="1" t="s">
        <v>1497</v>
      </c>
      <c r="D899" s="1" t="s">
        <v>269</v>
      </c>
      <c r="E899" s="1" t="s">
        <v>529</v>
      </c>
      <c r="F899" s="1" t="s">
        <v>42</v>
      </c>
      <c r="G899" s="1" t="s">
        <v>32</v>
      </c>
      <c r="H899" s="1" t="s">
        <v>33</v>
      </c>
      <c r="I899" s="1" t="s">
        <v>34</v>
      </c>
      <c r="J899" s="1" t="s">
        <v>35</v>
      </c>
      <c r="K899" s="1" t="s">
        <v>36</v>
      </c>
      <c r="L899" s="1" t="s">
        <v>37</v>
      </c>
      <c r="M899" s="1" t="s">
        <v>4391</v>
      </c>
      <c r="N899" s="1" t="s">
        <v>4209</v>
      </c>
      <c r="O899" s="1" t="s">
        <v>4047</v>
      </c>
      <c r="P899" s="1" t="s">
        <v>4029</v>
      </c>
      <c r="Q899" s="1" t="s">
        <v>4049</v>
      </c>
      <c r="R899" s="1" t="s">
        <v>4011</v>
      </c>
      <c r="S899" s="1" t="s">
        <v>4065</v>
      </c>
      <c r="T899" s="1" t="s">
        <v>37</v>
      </c>
      <c r="U899" s="1" t="s">
        <v>37</v>
      </c>
      <c r="V899" s="1" t="s">
        <v>37</v>
      </c>
      <c r="W899" s="1" t="s">
        <v>37</v>
      </c>
      <c r="X899" s="1" t="s">
        <v>37</v>
      </c>
      <c r="Y899" s="1" t="s">
        <v>37</v>
      </c>
      <c r="Z899" s="1" t="s">
        <v>37</v>
      </c>
    </row>
    <row r="900" spans="1:26">
      <c r="A900" s="1" t="s">
        <v>2803</v>
      </c>
      <c r="B900" s="1" t="s">
        <v>2804</v>
      </c>
      <c r="C900" s="1" t="s">
        <v>2441</v>
      </c>
      <c r="D900" s="1"/>
      <c r="E900" s="1" t="s">
        <v>2805</v>
      </c>
      <c r="F900" s="1" t="s">
        <v>31</v>
      </c>
      <c r="G900" s="1" t="s">
        <v>32</v>
      </c>
      <c r="H900" s="1" t="s">
        <v>33</v>
      </c>
      <c r="I900" s="1" t="s">
        <v>34</v>
      </c>
      <c r="J900" s="1" t="s">
        <v>35</v>
      </c>
      <c r="K900" s="1"/>
      <c r="L900" s="1" t="s">
        <v>37</v>
      </c>
      <c r="M900" s="1" t="s">
        <v>4080</v>
      </c>
      <c r="N900" s="1" t="s">
        <v>4007</v>
      </c>
      <c r="O900" s="1" t="s">
        <v>4140</v>
      </c>
      <c r="P900" s="1" t="s">
        <v>4174</v>
      </c>
      <c r="Q900" s="1" t="s">
        <v>4010</v>
      </c>
      <c r="R900" s="1" t="s">
        <v>4175</v>
      </c>
      <c r="S900" s="1" t="s">
        <v>4262</v>
      </c>
      <c r="T900" s="1" t="s">
        <v>37</v>
      </c>
      <c r="U900" s="1" t="s">
        <v>37</v>
      </c>
      <c r="V900" s="1" t="s">
        <v>37</v>
      </c>
      <c r="W900" s="1" t="s">
        <v>37</v>
      </c>
      <c r="X900" s="1" t="s">
        <v>37</v>
      </c>
      <c r="Y900" s="1" t="s">
        <v>37</v>
      </c>
      <c r="Z900" s="1" t="s">
        <v>37</v>
      </c>
    </row>
    <row r="901" spans="1:26">
      <c r="A901" s="1" t="s">
        <v>2007</v>
      </c>
      <c r="B901" s="1" t="s">
        <v>2008</v>
      </c>
      <c r="C901" s="1" t="s">
        <v>1633</v>
      </c>
      <c r="D901" s="1"/>
      <c r="E901" s="1" t="s">
        <v>2009</v>
      </c>
      <c r="F901" s="1" t="s">
        <v>31</v>
      </c>
      <c r="G901" s="1" t="s">
        <v>32</v>
      </c>
      <c r="H901" s="1" t="s">
        <v>33</v>
      </c>
      <c r="I901" s="1" t="s">
        <v>34</v>
      </c>
      <c r="J901" s="1" t="s">
        <v>35</v>
      </c>
      <c r="K901" s="1"/>
      <c r="L901" s="1" t="s">
        <v>37</v>
      </c>
      <c r="M901" s="1" t="s">
        <v>4153</v>
      </c>
      <c r="N901" s="1" t="s">
        <v>4297</v>
      </c>
      <c r="O901" s="1" t="s">
        <v>4228</v>
      </c>
      <c r="P901" s="1" t="s">
        <v>4174</v>
      </c>
      <c r="Q901" s="1" t="s">
        <v>4503</v>
      </c>
      <c r="R901" s="1" t="s">
        <v>4175</v>
      </c>
      <c r="S901" s="1" t="s">
        <v>4164</v>
      </c>
      <c r="T901" s="1" t="s">
        <v>37</v>
      </c>
      <c r="U901" s="1" t="s">
        <v>37</v>
      </c>
      <c r="V901" s="1" t="s">
        <v>37</v>
      </c>
      <c r="W901" s="1" t="s">
        <v>37</v>
      </c>
      <c r="X901" s="1" t="s">
        <v>37</v>
      </c>
      <c r="Y901" s="1" t="s">
        <v>37</v>
      </c>
      <c r="Z901" s="1" t="s">
        <v>37</v>
      </c>
    </row>
    <row r="902" spans="1:26">
      <c r="A902" s="1" t="s">
        <v>3737</v>
      </c>
      <c r="B902" s="1" t="s">
        <v>3738</v>
      </c>
      <c r="C902" s="1" t="s">
        <v>60</v>
      </c>
      <c r="D902" s="1" t="s">
        <v>3739</v>
      </c>
      <c r="E902" s="1" t="s">
        <v>3740</v>
      </c>
      <c r="F902" s="1" t="s">
        <v>31</v>
      </c>
      <c r="G902" s="1" t="s">
        <v>32</v>
      </c>
      <c r="H902" s="1" t="s">
        <v>33</v>
      </c>
      <c r="I902" s="1" t="s">
        <v>34</v>
      </c>
      <c r="J902" s="1" t="s">
        <v>35</v>
      </c>
      <c r="K902" s="1" t="s">
        <v>44</v>
      </c>
      <c r="L902" s="1" t="s">
        <v>37</v>
      </c>
      <c r="M902" s="1" t="s">
        <v>4153</v>
      </c>
      <c r="N902" s="1" t="s">
        <v>4297</v>
      </c>
      <c r="O902" s="1" t="s">
        <v>4081</v>
      </c>
      <c r="P902" s="1" t="s">
        <v>4048</v>
      </c>
      <c r="Q902" s="1" t="s">
        <v>4163</v>
      </c>
      <c r="R902" s="1" t="s">
        <v>4011</v>
      </c>
      <c r="S902" s="1" t="s">
        <v>4381</v>
      </c>
      <c r="T902" s="1" t="s">
        <v>37</v>
      </c>
      <c r="U902" s="1" t="s">
        <v>37</v>
      </c>
      <c r="V902" s="1" t="s">
        <v>37</v>
      </c>
      <c r="W902" s="1" t="s">
        <v>37</v>
      </c>
      <c r="X902" s="1" t="s">
        <v>3973</v>
      </c>
      <c r="Y902" s="1" t="s">
        <v>37</v>
      </c>
      <c r="Z902" s="1" t="s">
        <v>37</v>
      </c>
    </row>
    <row r="903" spans="1:26">
      <c r="A903" s="1" t="s">
        <v>3218</v>
      </c>
      <c r="B903" s="1" t="s">
        <v>3211</v>
      </c>
      <c r="C903" s="1" t="s">
        <v>3219</v>
      </c>
      <c r="D903" s="1" t="s">
        <v>3220</v>
      </c>
      <c r="E903" s="1" t="s">
        <v>3221</v>
      </c>
      <c r="F903" s="1" t="s">
        <v>42</v>
      </c>
      <c r="G903" s="1" t="s">
        <v>32</v>
      </c>
      <c r="H903" s="1" t="s">
        <v>40</v>
      </c>
      <c r="I903" s="1" t="s">
        <v>36</v>
      </c>
      <c r="J903" s="1" t="s">
        <v>56</v>
      </c>
      <c r="K903" s="1" t="s">
        <v>36</v>
      </c>
      <c r="L903" s="1" t="s">
        <v>37</v>
      </c>
      <c r="M903" s="1" t="s">
        <v>4032</v>
      </c>
      <c r="N903" s="1" t="s">
        <v>4209</v>
      </c>
      <c r="O903" s="1" t="s">
        <v>4140</v>
      </c>
      <c r="P903" s="1" t="s">
        <v>4184</v>
      </c>
      <c r="Q903" s="1" t="s">
        <v>4078</v>
      </c>
      <c r="R903" s="1" t="s">
        <v>4302</v>
      </c>
      <c r="S903" s="1" t="s">
        <v>4164</v>
      </c>
      <c r="T903" s="1" t="s">
        <v>37</v>
      </c>
      <c r="U903" s="1" t="s">
        <v>37</v>
      </c>
      <c r="V903" s="1" t="s">
        <v>37</v>
      </c>
      <c r="W903" s="1" t="s">
        <v>37</v>
      </c>
      <c r="X903" s="1" t="s">
        <v>37</v>
      </c>
      <c r="Y903" s="1" t="s">
        <v>37</v>
      </c>
      <c r="Z903" s="1" t="s">
        <v>37</v>
      </c>
    </row>
    <row r="904" spans="1:26">
      <c r="A904" s="1" t="s">
        <v>3761</v>
      </c>
      <c r="B904" s="1" t="s">
        <v>3762</v>
      </c>
      <c r="C904" s="1" t="s">
        <v>634</v>
      </c>
      <c r="D904" s="1"/>
      <c r="E904" s="1" t="s">
        <v>3686</v>
      </c>
      <c r="F904" s="1" t="s">
        <v>42</v>
      </c>
      <c r="G904" s="1" t="s">
        <v>32</v>
      </c>
      <c r="H904" s="1" t="s">
        <v>33</v>
      </c>
      <c r="I904" s="1" t="s">
        <v>34</v>
      </c>
      <c r="J904" s="1" t="s">
        <v>35</v>
      </c>
      <c r="K904" s="1"/>
      <c r="L904" s="1" t="s">
        <v>37</v>
      </c>
      <c r="M904" s="1" t="s">
        <v>4182</v>
      </c>
      <c r="N904" s="1" t="s">
        <v>4075</v>
      </c>
      <c r="O904" s="1" t="s">
        <v>4228</v>
      </c>
      <c r="P904" s="1" t="s">
        <v>4077</v>
      </c>
      <c r="Q904" s="1" t="s">
        <v>4078</v>
      </c>
      <c r="R904" s="1" t="s">
        <v>4083</v>
      </c>
      <c r="S904" s="1" t="s">
        <v>4084</v>
      </c>
      <c r="T904" s="1" t="s">
        <v>37</v>
      </c>
      <c r="U904" s="1" t="s">
        <v>37</v>
      </c>
      <c r="V904" s="1" t="s">
        <v>3973</v>
      </c>
      <c r="W904" s="1" t="s">
        <v>37</v>
      </c>
      <c r="X904" s="1" t="s">
        <v>37</v>
      </c>
      <c r="Y904" s="1" t="s">
        <v>37</v>
      </c>
      <c r="Z904" s="1" t="s">
        <v>37</v>
      </c>
    </row>
    <row r="905" spans="1:26">
      <c r="A905" s="1" t="s">
        <v>2598</v>
      </c>
      <c r="B905" s="1" t="s">
        <v>2599</v>
      </c>
      <c r="C905" s="1" t="s">
        <v>837</v>
      </c>
      <c r="D905" s="1" t="s">
        <v>605</v>
      </c>
      <c r="E905" s="1" t="s">
        <v>2600</v>
      </c>
      <c r="F905" s="1" t="s">
        <v>31</v>
      </c>
      <c r="G905" s="1" t="s">
        <v>32</v>
      </c>
      <c r="H905" s="1" t="s">
        <v>40</v>
      </c>
      <c r="I905" s="1" t="s">
        <v>36</v>
      </c>
      <c r="J905" s="1" t="s">
        <v>56</v>
      </c>
      <c r="K905" s="1" t="s">
        <v>36</v>
      </c>
      <c r="L905" s="1" t="s">
        <v>37</v>
      </c>
      <c r="M905" s="1" t="s">
        <v>4074</v>
      </c>
      <c r="N905" s="1" t="s">
        <v>4007</v>
      </c>
      <c r="O905" s="1" t="s">
        <v>4076</v>
      </c>
      <c r="P905" s="1" t="s">
        <v>4077</v>
      </c>
      <c r="Q905" s="1" t="s">
        <v>4049</v>
      </c>
      <c r="R905" s="1" t="s">
        <v>4011</v>
      </c>
      <c r="S905" s="1" t="s">
        <v>4289</v>
      </c>
      <c r="T905" s="1" t="s">
        <v>37</v>
      </c>
      <c r="U905" s="1" t="s">
        <v>37</v>
      </c>
      <c r="V905" s="1" t="s">
        <v>37</v>
      </c>
      <c r="W905" s="1" t="s">
        <v>37</v>
      </c>
      <c r="X905" s="1" t="s">
        <v>37</v>
      </c>
      <c r="Y905" s="1" t="s">
        <v>37</v>
      </c>
      <c r="Z905" s="1" t="s">
        <v>37</v>
      </c>
    </row>
    <row r="906" spans="1:26">
      <c r="A906" s="1" t="s">
        <v>2047</v>
      </c>
      <c r="B906" s="1" t="s">
        <v>2048</v>
      </c>
      <c r="C906" s="1" t="s">
        <v>2049</v>
      </c>
      <c r="D906" s="1" t="s">
        <v>2050</v>
      </c>
      <c r="E906" s="1" t="s">
        <v>2051</v>
      </c>
      <c r="F906" s="1" t="s">
        <v>42</v>
      </c>
      <c r="G906" s="1" t="s">
        <v>32</v>
      </c>
      <c r="H906" s="1" t="s">
        <v>33</v>
      </c>
      <c r="I906" s="1" t="s">
        <v>150</v>
      </c>
      <c r="J906" s="1" t="s">
        <v>56</v>
      </c>
      <c r="K906" s="1" t="s">
        <v>150</v>
      </c>
      <c r="L906" s="1" t="s">
        <v>37</v>
      </c>
      <c r="M906" s="1" t="s">
        <v>4153</v>
      </c>
      <c r="N906" s="1" t="s">
        <v>4248</v>
      </c>
      <c r="O906" s="1" t="s">
        <v>4076</v>
      </c>
      <c r="P906" s="1" t="s">
        <v>4009</v>
      </c>
      <c r="Q906" s="1" t="s">
        <v>4298</v>
      </c>
      <c r="R906" s="1" t="s">
        <v>4380</v>
      </c>
      <c r="S906" s="1" t="s">
        <v>4156</v>
      </c>
      <c r="T906" s="1" t="s">
        <v>37</v>
      </c>
      <c r="U906" s="1" t="s">
        <v>37</v>
      </c>
      <c r="V906" s="1" t="s">
        <v>37</v>
      </c>
      <c r="W906" s="1" t="s">
        <v>37</v>
      </c>
      <c r="X906" s="1" t="s">
        <v>37</v>
      </c>
      <c r="Y906" s="1" t="s">
        <v>37</v>
      </c>
      <c r="Z906" s="1" t="s">
        <v>37</v>
      </c>
    </row>
    <row r="907" spans="1:26">
      <c r="A907" s="1" t="s">
        <v>2314</v>
      </c>
      <c r="B907" s="1" t="s">
        <v>2315</v>
      </c>
      <c r="C907" s="1" t="s">
        <v>233</v>
      </c>
      <c r="D907" s="1" t="s">
        <v>55</v>
      </c>
      <c r="E907" s="1" t="s">
        <v>2316</v>
      </c>
      <c r="F907" s="1" t="s">
        <v>42</v>
      </c>
      <c r="G907" s="1" t="s">
        <v>32</v>
      </c>
      <c r="H907" s="1" t="s">
        <v>33</v>
      </c>
      <c r="I907" s="1" t="s">
        <v>34</v>
      </c>
      <c r="J907" s="1" t="s">
        <v>35</v>
      </c>
      <c r="K907" s="1" t="s">
        <v>44</v>
      </c>
      <c r="L907" s="1" t="s">
        <v>37</v>
      </c>
      <c r="M907" s="1" t="s">
        <v>4165</v>
      </c>
      <c r="N907" s="1" t="s">
        <v>4248</v>
      </c>
      <c r="O907" s="1" t="s">
        <v>4008</v>
      </c>
      <c r="P907" s="1" t="s">
        <v>4174</v>
      </c>
      <c r="Q907" s="1" t="s">
        <v>4082</v>
      </c>
      <c r="R907" s="1" t="s">
        <v>4380</v>
      </c>
      <c r="S907" s="1" t="s">
        <v>4289</v>
      </c>
      <c r="T907" s="1" t="s">
        <v>37</v>
      </c>
      <c r="U907" s="1" t="s">
        <v>37</v>
      </c>
      <c r="V907" s="1" t="s">
        <v>37</v>
      </c>
      <c r="W907" s="1" t="s">
        <v>37</v>
      </c>
      <c r="X907" s="1" t="s">
        <v>37</v>
      </c>
      <c r="Y907" s="1" t="s">
        <v>37</v>
      </c>
      <c r="Z907" s="1" t="s">
        <v>37</v>
      </c>
    </row>
    <row r="908" spans="1:26">
      <c r="A908" s="1" t="s">
        <v>317</v>
      </c>
      <c r="B908" s="1" t="s">
        <v>318</v>
      </c>
      <c r="C908" s="1" t="s">
        <v>319</v>
      </c>
      <c r="D908" s="1" t="s">
        <v>320</v>
      </c>
      <c r="E908" s="1" t="s">
        <v>321</v>
      </c>
      <c r="F908" s="1" t="s">
        <v>31</v>
      </c>
      <c r="G908" s="1" t="s">
        <v>32</v>
      </c>
      <c r="H908" s="1" t="s">
        <v>33</v>
      </c>
      <c r="I908" s="1" t="s">
        <v>34</v>
      </c>
      <c r="J908" s="1" t="s">
        <v>35</v>
      </c>
      <c r="K908" s="1" t="s">
        <v>44</v>
      </c>
      <c r="L908" s="1" t="s">
        <v>37</v>
      </c>
      <c r="M908" s="1" t="s">
        <v>4153</v>
      </c>
      <c r="N908" s="1" t="s">
        <v>4139</v>
      </c>
      <c r="O908" s="1" t="s">
        <v>4188</v>
      </c>
      <c r="P908" s="1" t="s">
        <v>4440</v>
      </c>
      <c r="Q908" s="1" t="s">
        <v>4181</v>
      </c>
      <c r="R908" s="1" t="s">
        <v>4106</v>
      </c>
      <c r="S908" s="1" t="s">
        <v>4141</v>
      </c>
      <c r="T908" s="1" t="s">
        <v>37</v>
      </c>
      <c r="U908" s="1" t="s">
        <v>37</v>
      </c>
      <c r="V908" s="1" t="s">
        <v>37</v>
      </c>
      <c r="W908" s="1" t="s">
        <v>37</v>
      </c>
      <c r="X908" s="1" t="s">
        <v>3973</v>
      </c>
      <c r="Y908" s="1" t="s">
        <v>37</v>
      </c>
      <c r="Z908" s="1" t="s">
        <v>37</v>
      </c>
    </row>
    <row r="909" spans="1:26">
      <c r="A909" s="1" t="s">
        <v>4608</v>
      </c>
      <c r="B909" s="1" t="s">
        <v>2320</v>
      </c>
      <c r="C909" s="1" t="s">
        <v>2868</v>
      </c>
      <c r="D909" s="1" t="s">
        <v>582</v>
      </c>
      <c r="E909" s="1" t="s">
        <v>1160</v>
      </c>
      <c r="F909" s="1" t="s">
        <v>42</v>
      </c>
      <c r="G909" s="1" t="s">
        <v>32</v>
      </c>
      <c r="H909" s="1" t="s">
        <v>33</v>
      </c>
      <c r="I909" s="1" t="s">
        <v>34</v>
      </c>
      <c r="J909" s="1" t="s">
        <v>35</v>
      </c>
      <c r="K909" s="1" t="s">
        <v>36</v>
      </c>
      <c r="L909" s="1" t="s">
        <v>37</v>
      </c>
      <c r="M909" s="1" t="s">
        <v>4182</v>
      </c>
      <c r="N909" s="1" t="s">
        <v>4139</v>
      </c>
      <c r="O909" s="1" t="s">
        <v>4140</v>
      </c>
      <c r="P909" s="1" t="s">
        <v>4204</v>
      </c>
      <c r="Q909" s="1" t="s">
        <v>4211</v>
      </c>
      <c r="R909" s="1" t="s">
        <v>4083</v>
      </c>
      <c r="S909" s="1" t="s">
        <v>4141</v>
      </c>
      <c r="T909" s="1" t="s">
        <v>37</v>
      </c>
      <c r="U909" s="1" t="s">
        <v>37</v>
      </c>
      <c r="V909" s="1" t="s">
        <v>37</v>
      </c>
      <c r="W909" s="1" t="s">
        <v>37</v>
      </c>
      <c r="X909" s="1" t="s">
        <v>37</v>
      </c>
      <c r="Y909" s="1" t="s">
        <v>37</v>
      </c>
      <c r="Z909" s="1" t="s">
        <v>37</v>
      </c>
    </row>
    <row r="910" spans="1:26">
      <c r="A910" s="1" t="s">
        <v>3733</v>
      </c>
      <c r="B910" s="1" t="s">
        <v>3734</v>
      </c>
      <c r="C910" s="1" t="s">
        <v>2499</v>
      </c>
      <c r="D910" s="1" t="s">
        <v>1814</v>
      </c>
      <c r="E910" s="1" t="s">
        <v>231</v>
      </c>
      <c r="F910" s="1" t="s">
        <v>31</v>
      </c>
      <c r="G910" s="1" t="s">
        <v>32</v>
      </c>
      <c r="H910" s="1" t="s">
        <v>33</v>
      </c>
      <c r="I910" s="1" t="s">
        <v>34</v>
      </c>
      <c r="J910" s="1" t="s">
        <v>35</v>
      </c>
      <c r="K910" s="1" t="s">
        <v>44</v>
      </c>
      <c r="L910" s="1" t="s">
        <v>37</v>
      </c>
      <c r="M910" s="1" t="s">
        <v>4165</v>
      </c>
      <c r="N910" s="1" t="s">
        <v>4118</v>
      </c>
      <c r="O910" s="1" t="s">
        <v>4228</v>
      </c>
      <c r="P910" s="1" t="s">
        <v>4184</v>
      </c>
      <c r="Q910" s="1" t="s">
        <v>4211</v>
      </c>
      <c r="R910" s="1" t="s">
        <v>4380</v>
      </c>
      <c r="S910" s="1" t="s">
        <v>4012</v>
      </c>
      <c r="T910" s="1" t="s">
        <v>4149</v>
      </c>
      <c r="U910" s="1" t="s">
        <v>37</v>
      </c>
      <c r="V910" s="1" t="s">
        <v>37</v>
      </c>
      <c r="W910" s="1" t="s">
        <v>37</v>
      </c>
      <c r="X910" s="1" t="s">
        <v>3973</v>
      </c>
      <c r="Y910" s="1" t="s">
        <v>37</v>
      </c>
      <c r="Z910" s="1" t="s">
        <v>37</v>
      </c>
    </row>
    <row r="911" spans="1:26">
      <c r="A911" s="1" t="s">
        <v>639</v>
      </c>
      <c r="B911" s="1" t="s">
        <v>640</v>
      </c>
      <c r="C911" s="1" t="s">
        <v>641</v>
      </c>
      <c r="D911" s="1"/>
      <c r="E911" s="1" t="s">
        <v>642</v>
      </c>
      <c r="F911" s="1" t="s">
        <v>42</v>
      </c>
      <c r="G911" s="1" t="s">
        <v>32</v>
      </c>
      <c r="H911" s="1" t="s">
        <v>33</v>
      </c>
      <c r="I911" s="1" t="s">
        <v>34</v>
      </c>
      <c r="J911" s="1" t="s">
        <v>35</v>
      </c>
      <c r="K911" s="1"/>
      <c r="L911" s="1" t="s">
        <v>37</v>
      </c>
      <c r="M911" s="1" t="s">
        <v>4182</v>
      </c>
      <c r="N911" s="1" t="s">
        <v>4209</v>
      </c>
      <c r="O911" s="1" t="s">
        <v>4047</v>
      </c>
      <c r="P911" s="1" t="s">
        <v>4184</v>
      </c>
      <c r="Q911" s="1" t="s">
        <v>4049</v>
      </c>
      <c r="R911" s="1" t="s">
        <v>4011</v>
      </c>
      <c r="S911" s="1" t="s">
        <v>4381</v>
      </c>
      <c r="T911" s="1" t="s">
        <v>37</v>
      </c>
      <c r="U911" s="1" t="s">
        <v>37</v>
      </c>
      <c r="V911" s="1" t="s">
        <v>37</v>
      </c>
      <c r="W911" s="1" t="s">
        <v>37</v>
      </c>
      <c r="X911" s="1" t="s">
        <v>37</v>
      </c>
      <c r="Y911" s="1" t="s">
        <v>37</v>
      </c>
      <c r="Z911" s="1" t="s">
        <v>37</v>
      </c>
    </row>
    <row r="912" spans="1:26">
      <c r="A912" s="1" t="s">
        <v>2940</v>
      </c>
      <c r="B912" s="1" t="s">
        <v>2921</v>
      </c>
      <c r="C912" s="1" t="s">
        <v>963</v>
      </c>
      <c r="D912" s="1"/>
      <c r="E912" s="1" t="s">
        <v>2941</v>
      </c>
      <c r="F912" s="1" t="s">
        <v>42</v>
      </c>
      <c r="G912" s="1" t="s">
        <v>32</v>
      </c>
      <c r="H912" s="1" t="s">
        <v>33</v>
      </c>
      <c r="I912" s="1" t="s">
        <v>34</v>
      </c>
      <c r="J912" s="1" t="s">
        <v>35</v>
      </c>
      <c r="K912" s="1" t="s">
        <v>44</v>
      </c>
      <c r="L912" s="1" t="s">
        <v>37</v>
      </c>
      <c r="M912" s="1" t="s">
        <v>4187</v>
      </c>
      <c r="N912" s="1" t="s">
        <v>4118</v>
      </c>
      <c r="O912" s="1" t="s">
        <v>4081</v>
      </c>
      <c r="P912" s="1" t="s">
        <v>4077</v>
      </c>
      <c r="Q912" s="1" t="s">
        <v>4210</v>
      </c>
      <c r="R912" s="1" t="s">
        <v>4083</v>
      </c>
      <c r="S912" s="1" t="s">
        <v>4084</v>
      </c>
      <c r="T912" s="1" t="s">
        <v>37</v>
      </c>
      <c r="U912" s="1" t="s">
        <v>37</v>
      </c>
      <c r="V912" s="1" t="s">
        <v>3973</v>
      </c>
      <c r="W912" s="1" t="s">
        <v>37</v>
      </c>
      <c r="X912" s="1" t="s">
        <v>37</v>
      </c>
      <c r="Y912" s="1" t="s">
        <v>37</v>
      </c>
      <c r="Z912" s="1" t="s">
        <v>37</v>
      </c>
    </row>
    <row r="913" spans="1:26">
      <c r="A913" s="1" t="s">
        <v>3393</v>
      </c>
      <c r="B913" s="1" t="s">
        <v>3385</v>
      </c>
      <c r="C913" s="1" t="s">
        <v>3394</v>
      </c>
      <c r="D913" s="1" t="s">
        <v>805</v>
      </c>
      <c r="E913" s="1" t="s">
        <v>1568</v>
      </c>
      <c r="F913" s="1" t="s">
        <v>42</v>
      </c>
      <c r="G913" s="1" t="s">
        <v>32</v>
      </c>
      <c r="H913" s="1" t="s">
        <v>33</v>
      </c>
      <c r="I913" s="1" t="s">
        <v>34</v>
      </c>
      <c r="J913" s="1" t="s">
        <v>35</v>
      </c>
      <c r="K913" s="1" t="s">
        <v>44</v>
      </c>
      <c r="L913" s="1" t="s">
        <v>37</v>
      </c>
      <c r="M913" s="1" t="s">
        <v>4165</v>
      </c>
      <c r="N913" s="1" t="s">
        <v>4209</v>
      </c>
      <c r="O913" s="1" t="s">
        <v>4140</v>
      </c>
      <c r="P913" s="1" t="s">
        <v>4162</v>
      </c>
      <c r="Q913" s="1" t="s">
        <v>4163</v>
      </c>
      <c r="R913" s="1" t="s">
        <v>4155</v>
      </c>
      <c r="S913" s="1" t="s">
        <v>4164</v>
      </c>
      <c r="T913" s="1" t="s">
        <v>37</v>
      </c>
      <c r="U913" s="1" t="s">
        <v>37</v>
      </c>
      <c r="V913" s="1" t="s">
        <v>3973</v>
      </c>
      <c r="W913" s="1" t="s">
        <v>37</v>
      </c>
      <c r="X913" s="1" t="s">
        <v>37</v>
      </c>
      <c r="Y913" s="1" t="s">
        <v>37</v>
      </c>
      <c r="Z913" s="1" t="s">
        <v>37</v>
      </c>
    </row>
    <row r="914" spans="1:26">
      <c r="A914" s="1" t="s">
        <v>2637</v>
      </c>
      <c r="B914" s="1" t="s">
        <v>2630</v>
      </c>
      <c r="C914" s="1" t="s">
        <v>1179</v>
      </c>
      <c r="D914" s="1"/>
      <c r="E914" s="1" t="s">
        <v>2638</v>
      </c>
      <c r="F914" s="1" t="s">
        <v>42</v>
      </c>
      <c r="G914" s="1" t="s">
        <v>32</v>
      </c>
      <c r="H914" s="1" t="s">
        <v>33</v>
      </c>
      <c r="I914" s="1" t="s">
        <v>34</v>
      </c>
      <c r="J914" s="1" t="s">
        <v>35</v>
      </c>
      <c r="K914" s="1" t="s">
        <v>44</v>
      </c>
      <c r="L914" s="1" t="s">
        <v>37</v>
      </c>
      <c r="M914" s="1" t="s">
        <v>4153</v>
      </c>
      <c r="N914" s="1" t="s">
        <v>4046</v>
      </c>
      <c r="O914" s="1" t="s">
        <v>4081</v>
      </c>
      <c r="P914" s="1" t="s">
        <v>4174</v>
      </c>
      <c r="Q914" s="1" t="s">
        <v>4210</v>
      </c>
      <c r="R914" s="1" t="s">
        <v>4155</v>
      </c>
      <c r="S914" s="1" t="s">
        <v>4051</v>
      </c>
      <c r="T914" s="1" t="s">
        <v>37</v>
      </c>
      <c r="U914" s="1" t="s">
        <v>37</v>
      </c>
      <c r="V914" s="1" t="s">
        <v>3973</v>
      </c>
      <c r="W914" s="1" t="s">
        <v>37</v>
      </c>
      <c r="X914" s="1" t="s">
        <v>37</v>
      </c>
      <c r="Y914" s="1" t="s">
        <v>37</v>
      </c>
      <c r="Z914" s="1" t="s">
        <v>37</v>
      </c>
    </row>
    <row r="915" spans="1:26">
      <c r="A915" s="1" t="s">
        <v>191</v>
      </c>
      <c r="B915" s="1" t="s">
        <v>192</v>
      </c>
      <c r="C915" s="1" t="s">
        <v>193</v>
      </c>
      <c r="D915" s="1"/>
      <c r="E915" s="1" t="s">
        <v>194</v>
      </c>
      <c r="F915" s="1" t="s">
        <v>31</v>
      </c>
      <c r="G915" s="1" t="s">
        <v>32</v>
      </c>
      <c r="H915" s="1" t="s">
        <v>33</v>
      </c>
      <c r="I915" s="1" t="s">
        <v>34</v>
      </c>
      <c r="J915" s="1" t="s">
        <v>35</v>
      </c>
      <c r="K915" s="1"/>
      <c r="L915" s="1" t="s">
        <v>37</v>
      </c>
      <c r="M915" s="1" t="s">
        <v>4165</v>
      </c>
      <c r="N915" s="1" t="s">
        <v>4057</v>
      </c>
      <c r="O915" s="1" t="s">
        <v>4008</v>
      </c>
      <c r="P915" s="1" t="s">
        <v>4390</v>
      </c>
      <c r="Q915" s="1" t="s">
        <v>4043</v>
      </c>
      <c r="R915" s="1" t="s">
        <v>4011</v>
      </c>
      <c r="S915" s="1" t="s">
        <v>4289</v>
      </c>
      <c r="T915" s="1" t="s">
        <v>37</v>
      </c>
      <c r="U915" s="1" t="s">
        <v>37</v>
      </c>
      <c r="V915" s="1" t="s">
        <v>37</v>
      </c>
      <c r="W915" s="1" t="s">
        <v>37</v>
      </c>
      <c r="X915" s="1" t="s">
        <v>3973</v>
      </c>
      <c r="Y915" s="1" t="s">
        <v>37</v>
      </c>
      <c r="Z915" s="1" t="s">
        <v>37</v>
      </c>
    </row>
    <row r="916" spans="1:26">
      <c r="A916" s="1" t="s">
        <v>2790</v>
      </c>
      <c r="B916" s="1" t="s">
        <v>2791</v>
      </c>
      <c r="C916" s="1" t="s">
        <v>536</v>
      </c>
      <c r="D916" s="1" t="s">
        <v>2792</v>
      </c>
      <c r="E916" s="1" t="s">
        <v>2793</v>
      </c>
      <c r="F916" s="1" t="s">
        <v>31</v>
      </c>
      <c r="G916" s="1" t="s">
        <v>32</v>
      </c>
      <c r="H916" s="1" t="s">
        <v>33</v>
      </c>
      <c r="I916" s="1" t="s">
        <v>34</v>
      </c>
      <c r="J916" s="1" t="s">
        <v>35</v>
      </c>
      <c r="K916" s="1" t="s">
        <v>44</v>
      </c>
      <c r="L916" s="1" t="s">
        <v>37</v>
      </c>
      <c r="M916" s="1" t="s">
        <v>4165</v>
      </c>
      <c r="N916" s="1" t="s">
        <v>4057</v>
      </c>
      <c r="O916" s="1" t="s">
        <v>4188</v>
      </c>
      <c r="P916" s="1" t="s">
        <v>4440</v>
      </c>
      <c r="Q916" s="1" t="s">
        <v>4211</v>
      </c>
      <c r="R916" s="1" t="s">
        <v>4155</v>
      </c>
      <c r="S916" s="1" t="s">
        <v>4289</v>
      </c>
      <c r="T916" s="1" t="s">
        <v>37</v>
      </c>
      <c r="U916" s="1" t="s">
        <v>37</v>
      </c>
      <c r="V916" s="1" t="s">
        <v>3973</v>
      </c>
      <c r="W916" s="1" t="s">
        <v>37</v>
      </c>
      <c r="X916" s="1" t="s">
        <v>37</v>
      </c>
      <c r="Y916" s="1" t="s">
        <v>37</v>
      </c>
      <c r="Z916" s="1" t="s">
        <v>37</v>
      </c>
    </row>
    <row r="917" spans="1:26">
      <c r="A917" s="1" t="s">
        <v>1045</v>
      </c>
      <c r="B917" s="1" t="s">
        <v>1042</v>
      </c>
      <c r="C917" s="1" t="s">
        <v>334</v>
      </c>
      <c r="D917" s="1" t="s">
        <v>1043</v>
      </c>
      <c r="E917" s="1" t="s">
        <v>1046</v>
      </c>
      <c r="F917" s="1" t="s">
        <v>42</v>
      </c>
      <c r="G917" s="1" t="s">
        <v>32</v>
      </c>
      <c r="H917" s="1" t="s">
        <v>33</v>
      </c>
      <c r="I917" s="1" t="s">
        <v>34</v>
      </c>
      <c r="J917" s="1" t="s">
        <v>35</v>
      </c>
      <c r="K917" s="1"/>
      <c r="L917" s="1" t="s">
        <v>37</v>
      </c>
      <c r="M917" s="1" t="s">
        <v>4032</v>
      </c>
      <c r="N917" s="1" t="s">
        <v>4118</v>
      </c>
      <c r="O917" s="1" t="s">
        <v>4188</v>
      </c>
      <c r="P917" s="1" t="s">
        <v>4197</v>
      </c>
      <c r="Q917" s="1" t="s">
        <v>4298</v>
      </c>
      <c r="R917" s="1" t="s">
        <v>4050</v>
      </c>
      <c r="S917" s="1" t="s">
        <v>4156</v>
      </c>
      <c r="T917" s="1" t="s">
        <v>37</v>
      </c>
      <c r="U917" s="1" t="s">
        <v>37</v>
      </c>
      <c r="V917" s="1" t="s">
        <v>37</v>
      </c>
      <c r="W917" s="1" t="s">
        <v>37</v>
      </c>
      <c r="X917" s="1" t="s">
        <v>37</v>
      </c>
      <c r="Y917" s="1" t="s">
        <v>37</v>
      </c>
      <c r="Z917" s="1" t="s">
        <v>37</v>
      </c>
    </row>
    <row r="918" spans="1:26">
      <c r="A918" s="1" t="s">
        <v>3030</v>
      </c>
      <c r="B918" s="1" t="s">
        <v>3031</v>
      </c>
      <c r="C918" s="1" t="s">
        <v>797</v>
      </c>
      <c r="D918" s="1" t="s">
        <v>3032</v>
      </c>
      <c r="E918" s="1" t="s">
        <v>3033</v>
      </c>
      <c r="F918" s="1" t="s">
        <v>42</v>
      </c>
      <c r="G918" s="1" t="s">
        <v>63</v>
      </c>
      <c r="H918" s="1" t="s">
        <v>40</v>
      </c>
      <c r="I918" s="1" t="s">
        <v>36</v>
      </c>
      <c r="J918" s="1" t="s">
        <v>56</v>
      </c>
      <c r="K918" s="1" t="s">
        <v>36</v>
      </c>
      <c r="L918" s="1" t="s">
        <v>37</v>
      </c>
      <c r="M918" s="1" t="s">
        <v>4309</v>
      </c>
      <c r="N918" s="1" t="s">
        <v>4086</v>
      </c>
      <c r="O918" s="1" t="s">
        <v>4183</v>
      </c>
      <c r="P918" s="1" t="s">
        <v>4042</v>
      </c>
      <c r="Q918" s="1" t="s">
        <v>4036</v>
      </c>
      <c r="R918" s="1" t="s">
        <v>4185</v>
      </c>
      <c r="S918" s="1" t="s">
        <v>4072</v>
      </c>
      <c r="T918" s="1" t="s">
        <v>37</v>
      </c>
      <c r="U918" s="1" t="s">
        <v>37</v>
      </c>
      <c r="V918" s="1" t="s">
        <v>37</v>
      </c>
      <c r="W918" s="1" t="s">
        <v>37</v>
      </c>
      <c r="X918" s="1" t="s">
        <v>37</v>
      </c>
      <c r="Y918" s="1" t="s">
        <v>37</v>
      </c>
      <c r="Z918" s="1" t="s">
        <v>37</v>
      </c>
    </row>
    <row r="919" spans="1:26">
      <c r="A919" s="1" t="s">
        <v>1739</v>
      </c>
      <c r="B919" s="1" t="s">
        <v>1740</v>
      </c>
      <c r="C919" s="1" t="s">
        <v>247</v>
      </c>
      <c r="D919" s="1"/>
      <c r="E919" s="1" t="s">
        <v>1741</v>
      </c>
      <c r="F919" s="1" t="s">
        <v>31</v>
      </c>
      <c r="G919" s="1" t="s">
        <v>43</v>
      </c>
      <c r="H919" s="1" t="s">
        <v>33</v>
      </c>
      <c r="I919" s="1" t="s">
        <v>34</v>
      </c>
      <c r="J919" s="1" t="s">
        <v>35</v>
      </c>
      <c r="K919" s="1" t="s">
        <v>44</v>
      </c>
      <c r="L919" s="1" t="s">
        <v>37</v>
      </c>
      <c r="M919" s="1" t="s">
        <v>4236</v>
      </c>
      <c r="N919" s="1" t="s">
        <v>4052</v>
      </c>
      <c r="O919" s="1" t="s">
        <v>4015</v>
      </c>
      <c r="P919" s="1" t="s">
        <v>4135</v>
      </c>
      <c r="Q919" s="1" t="s">
        <v>4210</v>
      </c>
      <c r="R919" s="1" t="s">
        <v>4315</v>
      </c>
      <c r="S919" s="1" t="s">
        <v>4065</v>
      </c>
      <c r="T919" s="1" t="s">
        <v>37</v>
      </c>
      <c r="U919" s="1" t="s">
        <v>37</v>
      </c>
      <c r="V919" s="1" t="s">
        <v>37</v>
      </c>
      <c r="W919" s="1" t="s">
        <v>37</v>
      </c>
      <c r="X919" s="1" t="s">
        <v>37</v>
      </c>
      <c r="Y919" s="1" t="s">
        <v>37</v>
      </c>
      <c r="Z919" s="1" t="s">
        <v>37</v>
      </c>
    </row>
    <row r="920" spans="1:26">
      <c r="A920" s="1" t="s">
        <v>681</v>
      </c>
      <c r="B920" s="1" t="s">
        <v>682</v>
      </c>
      <c r="C920" s="1" t="s">
        <v>319</v>
      </c>
      <c r="D920" s="1" t="s">
        <v>605</v>
      </c>
      <c r="E920" s="1" t="s">
        <v>683</v>
      </c>
      <c r="F920" s="1" t="s">
        <v>31</v>
      </c>
      <c r="G920" s="1" t="s">
        <v>43</v>
      </c>
      <c r="H920" s="1" t="s">
        <v>40</v>
      </c>
      <c r="I920" s="1" t="s">
        <v>36</v>
      </c>
      <c r="J920" s="1" t="s">
        <v>56</v>
      </c>
      <c r="K920" s="1" t="s">
        <v>36</v>
      </c>
      <c r="L920" s="1" t="s">
        <v>37</v>
      </c>
      <c r="M920" s="1" t="s">
        <v>4013</v>
      </c>
      <c r="N920" s="1" t="s">
        <v>4134</v>
      </c>
      <c r="O920" s="1" t="s">
        <v>4022</v>
      </c>
      <c r="P920" s="1" t="s">
        <v>4132</v>
      </c>
      <c r="Q920" s="1" t="s">
        <v>4300</v>
      </c>
      <c r="R920" s="1" t="s">
        <v>4088</v>
      </c>
      <c r="S920" s="1" t="s">
        <v>4089</v>
      </c>
      <c r="T920" s="1" t="s">
        <v>37</v>
      </c>
      <c r="U920" s="1" t="s">
        <v>37</v>
      </c>
      <c r="V920" s="1" t="s">
        <v>37</v>
      </c>
      <c r="W920" s="1" t="s">
        <v>37</v>
      </c>
      <c r="X920" s="1" t="s">
        <v>37</v>
      </c>
      <c r="Y920" s="1" t="s">
        <v>37</v>
      </c>
      <c r="Z920" s="1" t="s">
        <v>37</v>
      </c>
    </row>
    <row r="921" spans="1:26">
      <c r="A921" s="1" t="s">
        <v>2309</v>
      </c>
      <c r="B921" s="1" t="s">
        <v>2310</v>
      </c>
      <c r="C921" s="1" t="s">
        <v>247</v>
      </c>
      <c r="D921" s="1" t="s">
        <v>1008</v>
      </c>
      <c r="E921" s="1" t="s">
        <v>1440</v>
      </c>
      <c r="F921" s="1" t="s">
        <v>31</v>
      </c>
      <c r="G921" s="1" t="s">
        <v>32</v>
      </c>
      <c r="H921" s="1" t="s">
        <v>33</v>
      </c>
      <c r="I921" s="1" t="s">
        <v>34</v>
      </c>
      <c r="J921" s="1" t="s">
        <v>35</v>
      </c>
      <c r="K921" s="1" t="s">
        <v>44</v>
      </c>
      <c r="L921" s="1" t="s">
        <v>37</v>
      </c>
      <c r="M921" s="1" t="s">
        <v>4247</v>
      </c>
      <c r="N921" s="1" t="s">
        <v>4139</v>
      </c>
      <c r="O921" s="1" t="s">
        <v>4076</v>
      </c>
      <c r="P921" s="1" t="s">
        <v>4009</v>
      </c>
      <c r="Q921" s="1" t="s">
        <v>4211</v>
      </c>
      <c r="R921" s="1" t="s">
        <v>4083</v>
      </c>
      <c r="S921" s="1" t="s">
        <v>4107</v>
      </c>
      <c r="T921" s="1" t="s">
        <v>37</v>
      </c>
      <c r="U921" s="1" t="s">
        <v>37</v>
      </c>
      <c r="V921" s="1" t="s">
        <v>37</v>
      </c>
      <c r="W921" s="1" t="s">
        <v>37</v>
      </c>
      <c r="X921" s="1" t="s">
        <v>37</v>
      </c>
      <c r="Y921" s="1" t="s">
        <v>37</v>
      </c>
      <c r="Z921" s="1" t="s">
        <v>37</v>
      </c>
    </row>
    <row r="922" spans="1:26">
      <c r="A922" s="1" t="s">
        <v>69</v>
      </c>
      <c r="B922" s="1" t="s">
        <v>70</v>
      </c>
      <c r="C922" s="1" t="s">
        <v>71</v>
      </c>
      <c r="D922" s="1" t="s">
        <v>72</v>
      </c>
      <c r="E922" s="1" t="s">
        <v>73</v>
      </c>
      <c r="F922" s="1" t="s">
        <v>31</v>
      </c>
      <c r="G922" s="1" t="s">
        <v>32</v>
      </c>
      <c r="H922" s="1" t="s">
        <v>40</v>
      </c>
      <c r="I922" s="1" t="s">
        <v>36</v>
      </c>
      <c r="J922" s="1" t="s">
        <v>35</v>
      </c>
      <c r="K922" s="1" t="s">
        <v>36</v>
      </c>
      <c r="L922" s="1" t="s">
        <v>37</v>
      </c>
      <c r="M922" s="1" t="s">
        <v>4006</v>
      </c>
      <c r="N922" s="1" t="s">
        <v>4046</v>
      </c>
      <c r="O922" s="1" t="s">
        <v>4047</v>
      </c>
      <c r="P922" s="1" t="s">
        <v>4048</v>
      </c>
      <c r="Q922" s="1" t="s">
        <v>4049</v>
      </c>
      <c r="R922" s="1" t="s">
        <v>4050</v>
      </c>
      <c r="S922" s="1" t="s">
        <v>4051</v>
      </c>
      <c r="T922" s="1" t="s">
        <v>37</v>
      </c>
      <c r="U922" s="1" t="s">
        <v>37</v>
      </c>
      <c r="V922" s="1" t="s">
        <v>37</v>
      </c>
      <c r="W922" s="1" t="s">
        <v>37</v>
      </c>
      <c r="X922" s="1" t="s">
        <v>37</v>
      </c>
      <c r="Y922" s="1" t="s">
        <v>37</v>
      </c>
      <c r="Z922" s="1" t="s">
        <v>37</v>
      </c>
    </row>
    <row r="923" spans="1:26">
      <c r="A923" s="1" t="s">
        <v>1706</v>
      </c>
      <c r="B923" s="1" t="s">
        <v>1707</v>
      </c>
      <c r="C923" s="1" t="s">
        <v>1708</v>
      </c>
      <c r="D923" s="1" t="s">
        <v>1709</v>
      </c>
      <c r="E923" s="1" t="s">
        <v>1710</v>
      </c>
      <c r="F923" s="1" t="s">
        <v>42</v>
      </c>
      <c r="G923" s="1" t="s">
        <v>32</v>
      </c>
      <c r="H923" s="1" t="s">
        <v>33</v>
      </c>
      <c r="I923" s="1" t="s">
        <v>34</v>
      </c>
      <c r="J923" s="1" t="s">
        <v>35</v>
      </c>
      <c r="K923" s="1" t="s">
        <v>44</v>
      </c>
      <c r="L923" s="1" t="s">
        <v>37</v>
      </c>
      <c r="M923" s="1" t="s">
        <v>4074</v>
      </c>
      <c r="N923" s="1" t="s">
        <v>4118</v>
      </c>
      <c r="O923" s="1" t="s">
        <v>4254</v>
      </c>
      <c r="P923" s="1" t="s">
        <v>4009</v>
      </c>
      <c r="Q923" s="1" t="s">
        <v>4211</v>
      </c>
      <c r="R923" s="1" t="s">
        <v>4106</v>
      </c>
      <c r="S923" s="1" t="s">
        <v>4051</v>
      </c>
      <c r="T923" s="1" t="s">
        <v>37</v>
      </c>
      <c r="U923" s="1" t="s">
        <v>37</v>
      </c>
      <c r="V923" s="1" t="s">
        <v>37</v>
      </c>
      <c r="W923" s="1" t="s">
        <v>37</v>
      </c>
      <c r="X923" s="1" t="s">
        <v>37</v>
      </c>
      <c r="Y923" s="1" t="s">
        <v>37</v>
      </c>
      <c r="Z923" s="1" t="s">
        <v>37</v>
      </c>
    </row>
    <row r="924" spans="1:26">
      <c r="A924" s="1" t="s">
        <v>2817</v>
      </c>
      <c r="B924" s="1" t="s">
        <v>2818</v>
      </c>
      <c r="C924" s="1" t="s">
        <v>2819</v>
      </c>
      <c r="D924" s="1" t="s">
        <v>2820</v>
      </c>
      <c r="E924" s="1" t="s">
        <v>2821</v>
      </c>
      <c r="F924" s="1" t="s">
        <v>31</v>
      </c>
      <c r="G924" s="1" t="s">
        <v>32</v>
      </c>
      <c r="H924" s="1" t="s">
        <v>40</v>
      </c>
      <c r="I924" s="1" t="s">
        <v>36</v>
      </c>
      <c r="J924" s="1" t="s">
        <v>56</v>
      </c>
      <c r="K924" s="1" t="s">
        <v>36</v>
      </c>
      <c r="L924" s="1" t="s">
        <v>37</v>
      </c>
      <c r="M924" s="1" t="s">
        <v>4153</v>
      </c>
      <c r="N924" s="1" t="s">
        <v>4139</v>
      </c>
      <c r="O924" s="1" t="s">
        <v>4081</v>
      </c>
      <c r="P924" s="1" t="s">
        <v>4390</v>
      </c>
      <c r="Q924" s="1" t="s">
        <v>4298</v>
      </c>
      <c r="R924" s="1" t="s">
        <v>4302</v>
      </c>
      <c r="S924" s="1" t="s">
        <v>4084</v>
      </c>
      <c r="T924" s="1" t="s">
        <v>37</v>
      </c>
      <c r="U924" s="1" t="s">
        <v>37</v>
      </c>
      <c r="V924" s="1" t="s">
        <v>3973</v>
      </c>
      <c r="W924" s="1" t="s">
        <v>37</v>
      </c>
      <c r="X924" s="1" t="s">
        <v>37</v>
      </c>
      <c r="Y924" s="1" t="s">
        <v>37</v>
      </c>
      <c r="Z924" s="1" t="s">
        <v>37</v>
      </c>
    </row>
    <row r="925" spans="1:26">
      <c r="A925" s="1" t="s">
        <v>3285</v>
      </c>
      <c r="B925" s="1" t="s">
        <v>3281</v>
      </c>
      <c r="C925" s="1" t="s">
        <v>718</v>
      </c>
      <c r="D925" s="1" t="s">
        <v>79</v>
      </c>
      <c r="E925" s="1" t="s">
        <v>3286</v>
      </c>
      <c r="F925" s="1" t="s">
        <v>42</v>
      </c>
      <c r="G925" s="1" t="s">
        <v>32</v>
      </c>
      <c r="H925" s="1" t="s">
        <v>33</v>
      </c>
      <c r="I925" s="1" t="s">
        <v>34</v>
      </c>
      <c r="J925" s="1" t="s">
        <v>35</v>
      </c>
      <c r="K925" s="1" t="s">
        <v>36</v>
      </c>
      <c r="L925" s="1" t="s">
        <v>37</v>
      </c>
      <c r="M925" s="1" t="s">
        <v>4187</v>
      </c>
      <c r="N925" s="1" t="s">
        <v>4075</v>
      </c>
      <c r="O925" s="1" t="s">
        <v>4201</v>
      </c>
      <c r="P925" s="1" t="s">
        <v>4077</v>
      </c>
      <c r="Q925" s="1" t="s">
        <v>4010</v>
      </c>
      <c r="R925" s="1" t="s">
        <v>4216</v>
      </c>
      <c r="S925" s="1" t="s">
        <v>4289</v>
      </c>
      <c r="T925" s="1" t="s">
        <v>37</v>
      </c>
      <c r="U925" s="1" t="s">
        <v>37</v>
      </c>
      <c r="V925" s="1" t="s">
        <v>37</v>
      </c>
      <c r="W925" s="1" t="s">
        <v>37</v>
      </c>
      <c r="X925" s="1" t="s">
        <v>37</v>
      </c>
      <c r="Y925" s="1" t="s">
        <v>37</v>
      </c>
      <c r="Z925" s="1" t="s">
        <v>37</v>
      </c>
    </row>
    <row r="926" spans="1:26">
      <c r="A926" s="1" t="s">
        <v>793</v>
      </c>
      <c r="B926" s="1" t="s">
        <v>788</v>
      </c>
      <c r="C926" s="1" t="s">
        <v>794</v>
      </c>
      <c r="D926" s="1"/>
      <c r="E926" s="1" t="s">
        <v>490</v>
      </c>
      <c r="F926" s="1" t="s">
        <v>42</v>
      </c>
      <c r="G926" s="1" t="s">
        <v>32</v>
      </c>
      <c r="H926" s="1" t="s">
        <v>33</v>
      </c>
      <c r="I926" s="1" t="s">
        <v>34</v>
      </c>
      <c r="J926" s="1" t="s">
        <v>35</v>
      </c>
      <c r="K926" s="1" t="s">
        <v>36</v>
      </c>
      <c r="L926" s="1" t="s">
        <v>37</v>
      </c>
      <c r="M926" s="1" t="s">
        <v>4074</v>
      </c>
      <c r="N926" s="1" t="s">
        <v>4248</v>
      </c>
      <c r="O926" s="1" t="s">
        <v>4008</v>
      </c>
      <c r="P926" s="1" t="s">
        <v>4009</v>
      </c>
      <c r="Q926" s="1" t="s">
        <v>4163</v>
      </c>
      <c r="R926" s="1" t="s">
        <v>4189</v>
      </c>
      <c r="S926" s="1" t="s">
        <v>4051</v>
      </c>
      <c r="T926" s="1" t="s">
        <v>37</v>
      </c>
      <c r="U926" s="1" t="s">
        <v>37</v>
      </c>
      <c r="V926" s="1" t="s">
        <v>37</v>
      </c>
      <c r="W926" s="1" t="s">
        <v>37</v>
      </c>
      <c r="X926" s="1" t="s">
        <v>37</v>
      </c>
      <c r="Y926" s="1" t="s">
        <v>37</v>
      </c>
      <c r="Z926" s="1" t="s">
        <v>37</v>
      </c>
    </row>
    <row r="927" spans="1:26">
      <c r="A927" s="1" t="s">
        <v>3396</v>
      </c>
      <c r="B927" s="1" t="s">
        <v>3385</v>
      </c>
      <c r="C927" s="1" t="s">
        <v>3312</v>
      </c>
      <c r="D927" s="1"/>
      <c r="E927" s="1" t="s">
        <v>3397</v>
      </c>
      <c r="F927" s="1" t="s">
        <v>42</v>
      </c>
      <c r="G927" s="1" t="s">
        <v>63</v>
      </c>
      <c r="H927" s="1" t="s">
        <v>33</v>
      </c>
      <c r="I927" s="1" t="s">
        <v>34</v>
      </c>
      <c r="J927" s="1" t="s">
        <v>35</v>
      </c>
      <c r="K927" s="1" t="s">
        <v>36</v>
      </c>
      <c r="L927" s="1" t="s">
        <v>37</v>
      </c>
      <c r="M927" s="1" t="s">
        <v>4196</v>
      </c>
      <c r="N927" s="1" t="s">
        <v>4229</v>
      </c>
      <c r="O927" s="1" t="s">
        <v>4034</v>
      </c>
      <c r="P927" s="1" t="s">
        <v>4158</v>
      </c>
      <c r="Q927" s="1" t="s">
        <v>4145</v>
      </c>
      <c r="R927" s="1" t="s">
        <v>4030</v>
      </c>
      <c r="S927" s="1" t="s">
        <v>4221</v>
      </c>
      <c r="T927" s="1" t="s">
        <v>37</v>
      </c>
      <c r="U927" s="1" t="s">
        <v>37</v>
      </c>
      <c r="V927" s="1" t="s">
        <v>37</v>
      </c>
      <c r="W927" s="1" t="s">
        <v>37</v>
      </c>
      <c r="X927" s="1" t="s">
        <v>37</v>
      </c>
      <c r="Y927" s="1" t="s">
        <v>37</v>
      </c>
      <c r="Z927" s="1" t="s">
        <v>37</v>
      </c>
    </row>
    <row r="928" spans="1:26">
      <c r="A928" s="1" t="s">
        <v>3376</v>
      </c>
      <c r="B928" s="1" t="s">
        <v>3375</v>
      </c>
      <c r="C928" s="1" t="s">
        <v>3377</v>
      </c>
      <c r="D928" s="1"/>
      <c r="E928" s="1" t="s">
        <v>3244</v>
      </c>
      <c r="F928" s="1" t="s">
        <v>42</v>
      </c>
      <c r="G928" s="1" t="s">
        <v>32</v>
      </c>
      <c r="H928" s="1" t="s">
        <v>33</v>
      </c>
      <c r="I928" s="1" t="s">
        <v>34</v>
      </c>
      <c r="J928" s="1" t="s">
        <v>35</v>
      </c>
      <c r="K928" s="1" t="s">
        <v>44</v>
      </c>
      <c r="L928" s="1" t="s">
        <v>37</v>
      </c>
      <c r="M928" s="1" t="s">
        <v>4165</v>
      </c>
      <c r="N928" s="1" t="s">
        <v>4139</v>
      </c>
      <c r="O928" s="1" t="s">
        <v>4076</v>
      </c>
      <c r="P928" s="1" t="s">
        <v>4440</v>
      </c>
      <c r="Q928" s="1" t="s">
        <v>4211</v>
      </c>
      <c r="R928" s="1" t="s">
        <v>4030</v>
      </c>
      <c r="S928" s="1" t="s">
        <v>4381</v>
      </c>
      <c r="T928" s="1" t="s">
        <v>37</v>
      </c>
      <c r="U928" s="1" t="s">
        <v>37</v>
      </c>
      <c r="V928" s="1" t="s">
        <v>37</v>
      </c>
      <c r="W928" s="1" t="s">
        <v>37</v>
      </c>
      <c r="X928" s="1" t="s">
        <v>37</v>
      </c>
      <c r="Y928" s="1" t="s">
        <v>37</v>
      </c>
      <c r="Z928" s="1" t="s">
        <v>37</v>
      </c>
    </row>
    <row r="929" spans="1:26">
      <c r="A929" s="1" t="s">
        <v>1621</v>
      </c>
      <c r="B929" s="1" t="s">
        <v>1622</v>
      </c>
      <c r="C929" s="1" t="s">
        <v>1513</v>
      </c>
      <c r="D929" s="1" t="s">
        <v>1623</v>
      </c>
      <c r="E929" s="1" t="s">
        <v>1214</v>
      </c>
      <c r="F929" s="1" t="s">
        <v>42</v>
      </c>
      <c r="G929" s="1" t="s">
        <v>32</v>
      </c>
      <c r="H929" s="1" t="s">
        <v>33</v>
      </c>
      <c r="I929" s="1" t="s">
        <v>34</v>
      </c>
      <c r="J929" s="1" t="s">
        <v>35</v>
      </c>
      <c r="K929" s="1" t="s">
        <v>44</v>
      </c>
      <c r="L929" s="1" t="s">
        <v>37</v>
      </c>
      <c r="M929" s="1" t="s">
        <v>4182</v>
      </c>
      <c r="N929" s="1" t="s">
        <v>4297</v>
      </c>
      <c r="O929" s="1" t="s">
        <v>4188</v>
      </c>
      <c r="P929" s="1" t="s">
        <v>4440</v>
      </c>
      <c r="Q929" s="1" t="s">
        <v>4049</v>
      </c>
      <c r="R929" s="1" t="s">
        <v>4050</v>
      </c>
      <c r="S929" s="1" t="s">
        <v>4026</v>
      </c>
      <c r="T929" s="1" t="s">
        <v>37</v>
      </c>
      <c r="U929" s="1" t="s">
        <v>37</v>
      </c>
      <c r="V929" s="1" t="s">
        <v>37</v>
      </c>
      <c r="W929" s="1" t="s">
        <v>37</v>
      </c>
      <c r="X929" s="1" t="s">
        <v>37</v>
      </c>
      <c r="Y929" s="1" t="s">
        <v>37</v>
      </c>
      <c r="Z929" s="1" t="s">
        <v>37</v>
      </c>
    </row>
    <row r="930" spans="1:26">
      <c r="A930" s="1" t="s">
        <v>1535</v>
      </c>
      <c r="B930" s="1" t="s">
        <v>1488</v>
      </c>
      <c r="C930" s="1" t="s">
        <v>1536</v>
      </c>
      <c r="D930" s="1"/>
      <c r="E930" s="1" t="s">
        <v>638</v>
      </c>
      <c r="F930" s="1" t="s">
        <v>42</v>
      </c>
      <c r="G930" s="1" t="s">
        <v>32</v>
      </c>
      <c r="H930" s="1" t="s">
        <v>33</v>
      </c>
      <c r="I930" s="1" t="s">
        <v>34</v>
      </c>
      <c r="J930" s="1" t="s">
        <v>35</v>
      </c>
      <c r="K930" s="1" t="s">
        <v>36</v>
      </c>
      <c r="L930" s="1" t="s">
        <v>37</v>
      </c>
      <c r="M930" s="1" t="s">
        <v>4032</v>
      </c>
      <c r="N930" s="1" t="s">
        <v>4118</v>
      </c>
      <c r="O930" s="1" t="s">
        <v>4228</v>
      </c>
      <c r="P930" s="1" t="s">
        <v>4154</v>
      </c>
      <c r="Q930" s="1" t="s">
        <v>4211</v>
      </c>
      <c r="R930" s="1" t="s">
        <v>4155</v>
      </c>
      <c r="S930" s="1" t="s">
        <v>4156</v>
      </c>
      <c r="T930" s="1" t="s">
        <v>37</v>
      </c>
      <c r="U930" s="1" t="s">
        <v>37</v>
      </c>
      <c r="V930" s="1" t="s">
        <v>3973</v>
      </c>
      <c r="W930" s="1" t="s">
        <v>37</v>
      </c>
      <c r="X930" s="1" t="s">
        <v>37</v>
      </c>
      <c r="Y930" s="1" t="s">
        <v>37</v>
      </c>
      <c r="Z930" s="1" t="s">
        <v>37</v>
      </c>
    </row>
    <row r="931" spans="1:26">
      <c r="A931" s="1" t="s">
        <v>3233</v>
      </c>
      <c r="B931" s="1" t="s">
        <v>3232</v>
      </c>
      <c r="C931" s="1" t="s">
        <v>1832</v>
      </c>
      <c r="D931" s="1"/>
      <c r="E931" s="1" t="s">
        <v>458</v>
      </c>
      <c r="F931" s="1" t="s">
        <v>42</v>
      </c>
      <c r="G931" s="1" t="s">
        <v>32</v>
      </c>
      <c r="H931" s="1" t="s">
        <v>33</v>
      </c>
      <c r="I931" s="1" t="s">
        <v>34</v>
      </c>
      <c r="J931" s="1" t="s">
        <v>35</v>
      </c>
      <c r="K931" s="1" t="s">
        <v>36</v>
      </c>
      <c r="L931" s="1" t="s">
        <v>4190</v>
      </c>
      <c r="M931" s="1" t="s">
        <v>4182</v>
      </c>
      <c r="N931" s="1" t="s">
        <v>4248</v>
      </c>
      <c r="O931" s="1" t="s">
        <v>4081</v>
      </c>
      <c r="P931" s="1" t="s">
        <v>4077</v>
      </c>
      <c r="Q931" s="1" t="s">
        <v>4078</v>
      </c>
      <c r="R931" s="1" t="s">
        <v>4079</v>
      </c>
      <c r="S931" s="1" t="s">
        <v>4164</v>
      </c>
      <c r="T931" s="1" t="s">
        <v>37</v>
      </c>
      <c r="U931" s="1" t="s">
        <v>37</v>
      </c>
      <c r="V931" s="1" t="s">
        <v>37</v>
      </c>
      <c r="W931" s="1" t="s">
        <v>37</v>
      </c>
      <c r="X931" s="1" t="s">
        <v>37</v>
      </c>
      <c r="Y931" s="1" t="s">
        <v>37</v>
      </c>
      <c r="Z931" s="1" t="s">
        <v>37</v>
      </c>
    </row>
    <row r="932" spans="1:26">
      <c r="A932" s="1" t="s">
        <v>1469</v>
      </c>
      <c r="B932" s="1" t="s">
        <v>1470</v>
      </c>
      <c r="C932" s="1" t="s">
        <v>1471</v>
      </c>
      <c r="D932" s="1" t="s">
        <v>1472</v>
      </c>
      <c r="E932" s="1" t="s">
        <v>1473</v>
      </c>
      <c r="F932" s="1" t="s">
        <v>42</v>
      </c>
      <c r="G932" s="1" t="s">
        <v>32</v>
      </c>
      <c r="H932" s="1" t="s">
        <v>33</v>
      </c>
      <c r="I932" s="1" t="s">
        <v>34</v>
      </c>
      <c r="J932" s="1" t="s">
        <v>35</v>
      </c>
      <c r="K932" s="1" t="s">
        <v>36</v>
      </c>
      <c r="L932" s="1" t="s">
        <v>37</v>
      </c>
      <c r="M932" s="1" t="s">
        <v>4391</v>
      </c>
      <c r="N932" s="1" t="s">
        <v>4118</v>
      </c>
      <c r="O932" s="1" t="s">
        <v>4081</v>
      </c>
      <c r="P932" s="1" t="s">
        <v>4077</v>
      </c>
      <c r="Q932" s="1" t="s">
        <v>4210</v>
      </c>
      <c r="R932" s="1" t="s">
        <v>4155</v>
      </c>
      <c r="S932" s="1" t="s">
        <v>4051</v>
      </c>
      <c r="T932" s="1" t="s">
        <v>37</v>
      </c>
      <c r="U932" s="1" t="s">
        <v>37</v>
      </c>
      <c r="V932" s="1" t="s">
        <v>3973</v>
      </c>
      <c r="W932" s="1" t="s">
        <v>37</v>
      </c>
      <c r="X932" s="1" t="s">
        <v>37</v>
      </c>
      <c r="Y932" s="1" t="s">
        <v>37</v>
      </c>
      <c r="Z932" s="1" t="s">
        <v>37</v>
      </c>
    </row>
    <row r="933" spans="1:26">
      <c r="A933" s="1" t="s">
        <v>1896</v>
      </c>
      <c r="B933" s="1" t="s">
        <v>1897</v>
      </c>
      <c r="C933" s="1" t="s">
        <v>444</v>
      </c>
      <c r="D933" s="1" t="s">
        <v>1898</v>
      </c>
      <c r="E933" s="1" t="s">
        <v>1899</v>
      </c>
      <c r="F933" s="1" t="s">
        <v>42</v>
      </c>
      <c r="G933" s="1" t="s">
        <v>32</v>
      </c>
      <c r="H933" s="1" t="s">
        <v>33</v>
      </c>
      <c r="I933" s="1" t="s">
        <v>34</v>
      </c>
      <c r="J933" s="1" t="s">
        <v>35</v>
      </c>
      <c r="K933" s="1" t="s">
        <v>44</v>
      </c>
      <c r="L933" s="1" t="s">
        <v>37</v>
      </c>
      <c r="M933" s="1" t="s">
        <v>4391</v>
      </c>
      <c r="N933" s="1" t="s">
        <v>4118</v>
      </c>
      <c r="O933" s="1" t="s">
        <v>4081</v>
      </c>
      <c r="P933" s="1" t="s">
        <v>4440</v>
      </c>
      <c r="Q933" s="1" t="s">
        <v>4078</v>
      </c>
      <c r="R933" s="1" t="s">
        <v>4050</v>
      </c>
      <c r="S933" s="1" t="s">
        <v>4501</v>
      </c>
      <c r="T933" s="1" t="s">
        <v>37</v>
      </c>
      <c r="U933" s="1" t="s">
        <v>37</v>
      </c>
      <c r="V933" s="1" t="s">
        <v>37</v>
      </c>
      <c r="W933" s="1" t="s">
        <v>37</v>
      </c>
      <c r="X933" s="1" t="s">
        <v>37</v>
      </c>
      <c r="Y933" s="1" t="s">
        <v>3973</v>
      </c>
      <c r="Z933" s="1" t="s">
        <v>37</v>
      </c>
    </row>
    <row r="934" spans="1:26">
      <c r="A934" s="1" t="s">
        <v>1227</v>
      </c>
      <c r="B934" s="1" t="s">
        <v>1208</v>
      </c>
      <c r="C934" s="1" t="s">
        <v>1228</v>
      </c>
      <c r="D934" s="1"/>
      <c r="E934" s="1" t="s">
        <v>1212</v>
      </c>
      <c r="F934" s="1" t="s">
        <v>42</v>
      </c>
      <c r="G934" s="1" t="s">
        <v>32</v>
      </c>
      <c r="H934" s="1" t="s">
        <v>33</v>
      </c>
      <c r="I934" s="1" t="s">
        <v>34</v>
      </c>
      <c r="J934" s="1" t="s">
        <v>35</v>
      </c>
      <c r="K934" s="1" t="s">
        <v>44</v>
      </c>
      <c r="L934" s="1" t="s">
        <v>37</v>
      </c>
      <c r="M934" s="1" t="s">
        <v>4247</v>
      </c>
      <c r="N934" s="1" t="s">
        <v>4075</v>
      </c>
      <c r="O934" s="1" t="s">
        <v>4254</v>
      </c>
      <c r="P934" s="1" t="s">
        <v>4197</v>
      </c>
      <c r="Q934" s="1" t="s">
        <v>4181</v>
      </c>
      <c r="R934" s="1" t="s">
        <v>4083</v>
      </c>
      <c r="S934" s="1" t="s">
        <v>4262</v>
      </c>
      <c r="T934" s="1" t="s">
        <v>37</v>
      </c>
      <c r="U934" s="1" t="s">
        <v>37</v>
      </c>
      <c r="V934" s="1" t="s">
        <v>37</v>
      </c>
      <c r="W934" s="1" t="s">
        <v>37</v>
      </c>
      <c r="X934" s="1" t="s">
        <v>37</v>
      </c>
      <c r="Y934" s="1" t="s">
        <v>37</v>
      </c>
      <c r="Z934" s="1" t="s">
        <v>37</v>
      </c>
    </row>
    <row r="935" spans="1:26">
      <c r="A935" s="1" t="s">
        <v>1967</v>
      </c>
      <c r="B935" s="1" t="s">
        <v>1968</v>
      </c>
      <c r="C935" s="1" t="s">
        <v>1969</v>
      </c>
      <c r="D935" s="1"/>
      <c r="E935" s="1" t="s">
        <v>1970</v>
      </c>
      <c r="F935" s="1" t="s">
        <v>42</v>
      </c>
      <c r="G935" s="1" t="s">
        <v>32</v>
      </c>
      <c r="H935" s="1" t="s">
        <v>33</v>
      </c>
      <c r="I935" s="1" t="s">
        <v>34</v>
      </c>
      <c r="J935" s="1" t="s">
        <v>35</v>
      </c>
      <c r="K935" s="1" t="s">
        <v>44</v>
      </c>
      <c r="L935" s="1" t="s">
        <v>37</v>
      </c>
      <c r="M935" s="1" t="s">
        <v>4153</v>
      </c>
      <c r="N935" s="1" t="s">
        <v>4395</v>
      </c>
      <c r="O935" s="1" t="s">
        <v>4081</v>
      </c>
      <c r="P935" s="1" t="s">
        <v>4174</v>
      </c>
      <c r="Q935" s="1" t="s">
        <v>4093</v>
      </c>
      <c r="R935" s="1" t="s">
        <v>4189</v>
      </c>
      <c r="S935" s="1" t="s">
        <v>4164</v>
      </c>
      <c r="T935" s="1" t="s">
        <v>37</v>
      </c>
      <c r="U935" s="1" t="s">
        <v>37</v>
      </c>
      <c r="V935" s="1" t="s">
        <v>37</v>
      </c>
      <c r="W935" s="1" t="s">
        <v>37</v>
      </c>
      <c r="X935" s="1" t="s">
        <v>37</v>
      </c>
      <c r="Y935" s="1" t="s">
        <v>37</v>
      </c>
      <c r="Z935" s="1" t="s">
        <v>37</v>
      </c>
    </row>
    <row r="936" spans="1:26">
      <c r="A936" s="1" t="s">
        <v>829</v>
      </c>
      <c r="B936" s="1" t="s">
        <v>820</v>
      </c>
      <c r="C936" s="1" t="s">
        <v>47</v>
      </c>
      <c r="D936" s="1" t="s">
        <v>830</v>
      </c>
      <c r="E936" s="1" t="s">
        <v>831</v>
      </c>
      <c r="F936" s="1" t="s">
        <v>42</v>
      </c>
      <c r="G936" s="1" t="s">
        <v>32</v>
      </c>
      <c r="H936" s="1" t="s">
        <v>40</v>
      </c>
      <c r="I936" s="1" t="s">
        <v>36</v>
      </c>
      <c r="J936" s="1" t="s">
        <v>56</v>
      </c>
      <c r="K936" s="1" t="s">
        <v>36</v>
      </c>
      <c r="L936" s="1" t="s">
        <v>37</v>
      </c>
      <c r="M936" s="1" t="s">
        <v>4165</v>
      </c>
      <c r="N936" s="1" t="s">
        <v>4046</v>
      </c>
      <c r="O936" s="1" t="s">
        <v>4076</v>
      </c>
      <c r="P936" s="1" t="s">
        <v>4440</v>
      </c>
      <c r="Q936" s="1" t="s">
        <v>4211</v>
      </c>
      <c r="R936" s="1" t="s">
        <v>4189</v>
      </c>
      <c r="S936" s="1" t="s">
        <v>4026</v>
      </c>
      <c r="T936" s="1" t="s">
        <v>37</v>
      </c>
      <c r="U936" s="1" t="s">
        <v>37</v>
      </c>
      <c r="V936" s="1" t="s">
        <v>37</v>
      </c>
      <c r="W936" s="1" t="s">
        <v>37</v>
      </c>
      <c r="X936" s="1" t="s">
        <v>37</v>
      </c>
      <c r="Y936" s="1" t="s">
        <v>37</v>
      </c>
      <c r="Z936" s="1" t="s">
        <v>37</v>
      </c>
    </row>
    <row r="937" spans="1:26">
      <c r="A937" s="1" t="s">
        <v>832</v>
      </c>
      <c r="B937" s="1" t="s">
        <v>820</v>
      </c>
      <c r="C937" s="1" t="s">
        <v>833</v>
      </c>
      <c r="D937" s="1" t="s">
        <v>319</v>
      </c>
      <c r="E937" s="1" t="s">
        <v>834</v>
      </c>
      <c r="F937" s="1" t="s">
        <v>31</v>
      </c>
      <c r="G937" s="1" t="s">
        <v>32</v>
      </c>
      <c r="H937" s="1" t="s">
        <v>40</v>
      </c>
      <c r="I937" s="1" t="s">
        <v>34</v>
      </c>
      <c r="J937" s="1" t="s">
        <v>35</v>
      </c>
      <c r="K937" s="1" t="s">
        <v>44</v>
      </c>
      <c r="L937" s="1" t="s">
        <v>37</v>
      </c>
      <c r="M937" s="1" t="s">
        <v>4153</v>
      </c>
      <c r="N937" s="1" t="s">
        <v>4075</v>
      </c>
      <c r="O937" s="1" t="s">
        <v>4076</v>
      </c>
      <c r="P937" s="1" t="s">
        <v>4204</v>
      </c>
      <c r="Q937" s="1" t="s">
        <v>4010</v>
      </c>
      <c r="R937" s="1" t="s">
        <v>4189</v>
      </c>
      <c r="S937" s="1" t="s">
        <v>4176</v>
      </c>
      <c r="T937" s="1" t="s">
        <v>37</v>
      </c>
      <c r="U937" s="1" t="s">
        <v>37</v>
      </c>
      <c r="V937" s="1" t="s">
        <v>37</v>
      </c>
      <c r="W937" s="1" t="s">
        <v>37</v>
      </c>
      <c r="X937" s="1" t="s">
        <v>37</v>
      </c>
      <c r="Y937" s="1" t="s">
        <v>37</v>
      </c>
      <c r="Z937" s="1" t="s">
        <v>37</v>
      </c>
    </row>
    <row r="938" spans="1:26">
      <c r="A938" s="1" t="s">
        <v>2113</v>
      </c>
      <c r="B938" s="1" t="s">
        <v>2112</v>
      </c>
      <c r="C938" s="1" t="s">
        <v>773</v>
      </c>
      <c r="D938" s="1" t="s">
        <v>287</v>
      </c>
      <c r="E938" s="1" t="s">
        <v>2114</v>
      </c>
      <c r="F938" s="1" t="s">
        <v>31</v>
      </c>
      <c r="G938" s="1" t="s">
        <v>32</v>
      </c>
      <c r="H938" s="1" t="s">
        <v>40</v>
      </c>
      <c r="I938" s="1" t="s">
        <v>34</v>
      </c>
      <c r="J938" s="1" t="s">
        <v>35</v>
      </c>
      <c r="K938" s="1" t="s">
        <v>44</v>
      </c>
      <c r="L938" s="1" t="s">
        <v>37</v>
      </c>
      <c r="M938" s="1" t="s">
        <v>4074</v>
      </c>
      <c r="N938" s="1" t="s">
        <v>4139</v>
      </c>
      <c r="O938" s="1" t="s">
        <v>4008</v>
      </c>
      <c r="P938" s="1" t="s">
        <v>4048</v>
      </c>
      <c r="Q938" s="1" t="s">
        <v>4082</v>
      </c>
      <c r="R938" s="1" t="s">
        <v>4175</v>
      </c>
      <c r="S938" s="1" t="s">
        <v>4084</v>
      </c>
      <c r="T938" s="1" t="s">
        <v>37</v>
      </c>
      <c r="U938" s="1" t="s">
        <v>37</v>
      </c>
      <c r="V938" s="1" t="s">
        <v>3973</v>
      </c>
      <c r="W938" s="1" t="s">
        <v>37</v>
      </c>
      <c r="X938" s="1" t="s">
        <v>37</v>
      </c>
      <c r="Y938" s="1" t="s">
        <v>37</v>
      </c>
      <c r="Z938" s="1" t="s">
        <v>37</v>
      </c>
    </row>
    <row r="939" spans="1:26">
      <c r="A939" s="1" t="s">
        <v>2472</v>
      </c>
      <c r="B939" s="1" t="s">
        <v>2473</v>
      </c>
      <c r="C939" s="1" t="s">
        <v>2474</v>
      </c>
      <c r="D939" s="1" t="s">
        <v>2475</v>
      </c>
      <c r="E939" s="1" t="s">
        <v>2215</v>
      </c>
      <c r="F939" s="1" t="s">
        <v>42</v>
      </c>
      <c r="G939" s="1" t="s">
        <v>32</v>
      </c>
      <c r="H939" s="1" t="s">
        <v>33</v>
      </c>
      <c r="I939" s="1" t="s">
        <v>34</v>
      </c>
      <c r="J939" s="1" t="s">
        <v>35</v>
      </c>
      <c r="K939" s="1" t="s">
        <v>36</v>
      </c>
      <c r="L939" s="1" t="s">
        <v>37</v>
      </c>
      <c r="M939" s="1" t="s">
        <v>4074</v>
      </c>
      <c r="N939" s="1" t="s">
        <v>4395</v>
      </c>
      <c r="O939" s="1" t="s">
        <v>4081</v>
      </c>
      <c r="P939" s="1" t="s">
        <v>4174</v>
      </c>
      <c r="Q939" s="1" t="s">
        <v>4210</v>
      </c>
      <c r="R939" s="1" t="s">
        <v>4106</v>
      </c>
      <c r="S939" s="1" t="s">
        <v>4501</v>
      </c>
      <c r="T939" s="1" t="s">
        <v>37</v>
      </c>
      <c r="U939" s="1" t="s">
        <v>37</v>
      </c>
      <c r="V939" s="1" t="s">
        <v>37</v>
      </c>
      <c r="W939" s="1" t="s">
        <v>37</v>
      </c>
      <c r="X939" s="1" t="s">
        <v>37</v>
      </c>
      <c r="Y939" s="1" t="s">
        <v>37</v>
      </c>
      <c r="Z939" s="1" t="s">
        <v>37</v>
      </c>
    </row>
    <row r="940" spans="1:26">
      <c r="A940" s="1" t="s">
        <v>3684</v>
      </c>
      <c r="B940" s="1" t="s">
        <v>3685</v>
      </c>
      <c r="C940" s="1" t="s">
        <v>2775</v>
      </c>
      <c r="D940" s="1"/>
      <c r="E940" s="1" t="s">
        <v>3686</v>
      </c>
      <c r="F940" s="1" t="s">
        <v>42</v>
      </c>
      <c r="G940" s="1" t="s">
        <v>32</v>
      </c>
      <c r="H940" s="1" t="s">
        <v>33</v>
      </c>
      <c r="I940" s="1" t="s">
        <v>34</v>
      </c>
      <c r="J940" s="1" t="s">
        <v>35</v>
      </c>
      <c r="K940" s="1"/>
      <c r="L940" s="1" t="s">
        <v>37</v>
      </c>
      <c r="M940" s="1" t="s">
        <v>4153</v>
      </c>
      <c r="N940" s="1" t="s">
        <v>4075</v>
      </c>
      <c r="O940" s="1" t="s">
        <v>4140</v>
      </c>
      <c r="P940" s="1" t="s">
        <v>4390</v>
      </c>
      <c r="Q940" s="1" t="s">
        <v>4163</v>
      </c>
      <c r="R940" s="1" t="s">
        <v>4189</v>
      </c>
      <c r="S940" s="1" t="s">
        <v>4084</v>
      </c>
      <c r="T940" s="1" t="s">
        <v>37</v>
      </c>
      <c r="U940" s="1" t="s">
        <v>37</v>
      </c>
      <c r="V940" s="1" t="s">
        <v>3973</v>
      </c>
      <c r="W940" s="1" t="s">
        <v>37</v>
      </c>
      <c r="X940" s="1" t="s">
        <v>37</v>
      </c>
      <c r="Y940" s="1" t="s">
        <v>37</v>
      </c>
      <c r="Z940" s="1" t="s">
        <v>37</v>
      </c>
    </row>
    <row r="941" spans="1:26">
      <c r="A941" s="1" t="s">
        <v>3243</v>
      </c>
      <c r="B941" s="1" t="s">
        <v>3238</v>
      </c>
      <c r="C941" s="1" t="s">
        <v>3097</v>
      </c>
      <c r="D941" s="1" t="s">
        <v>1791</v>
      </c>
      <c r="E941" s="1" t="s">
        <v>3244</v>
      </c>
      <c r="F941" s="1" t="s">
        <v>31</v>
      </c>
      <c r="G941" s="1" t="s">
        <v>32</v>
      </c>
      <c r="H941" s="1" t="s">
        <v>40</v>
      </c>
      <c r="I941" s="1" t="s">
        <v>34</v>
      </c>
      <c r="J941" s="1" t="s">
        <v>35</v>
      </c>
      <c r="K941" s="1" t="s">
        <v>44</v>
      </c>
      <c r="L941" s="1" t="s">
        <v>37</v>
      </c>
      <c r="M941" s="1" t="s">
        <v>4187</v>
      </c>
      <c r="N941" s="1" t="s">
        <v>4297</v>
      </c>
      <c r="O941" s="1" t="s">
        <v>4081</v>
      </c>
      <c r="P941" s="1" t="s">
        <v>4184</v>
      </c>
      <c r="Q941" s="1" t="s">
        <v>4211</v>
      </c>
      <c r="R941" s="1" t="s">
        <v>4083</v>
      </c>
      <c r="S941" s="1" t="s">
        <v>4501</v>
      </c>
      <c r="T941" s="1" t="s">
        <v>37</v>
      </c>
      <c r="U941" s="1" t="s">
        <v>37</v>
      </c>
      <c r="V941" s="1" t="s">
        <v>37</v>
      </c>
      <c r="W941" s="1" t="s">
        <v>37</v>
      </c>
      <c r="X941" s="1" t="s">
        <v>3973</v>
      </c>
      <c r="Y941" s="1" t="s">
        <v>37</v>
      </c>
      <c r="Z941" s="1" t="s">
        <v>37</v>
      </c>
    </row>
    <row r="942" spans="1:26">
      <c r="A942" s="1" t="s">
        <v>456</v>
      </c>
      <c r="B942" s="1" t="s">
        <v>457</v>
      </c>
      <c r="C942" s="1" t="s">
        <v>67</v>
      </c>
      <c r="D942" s="1"/>
      <c r="E942" s="1" t="s">
        <v>458</v>
      </c>
      <c r="F942" s="1" t="s">
        <v>31</v>
      </c>
      <c r="G942" s="1" t="s">
        <v>32</v>
      </c>
      <c r="H942" s="1" t="s">
        <v>33</v>
      </c>
      <c r="I942" s="1" t="s">
        <v>34</v>
      </c>
      <c r="J942" s="1" t="s">
        <v>35</v>
      </c>
      <c r="K942" s="1" t="s">
        <v>36</v>
      </c>
      <c r="L942" s="1" t="s">
        <v>37</v>
      </c>
      <c r="M942" s="1" t="s">
        <v>4187</v>
      </c>
      <c r="N942" s="1" t="s">
        <v>4209</v>
      </c>
      <c r="O942" s="1" t="s">
        <v>4188</v>
      </c>
      <c r="P942" s="1" t="s">
        <v>4174</v>
      </c>
      <c r="Q942" s="1" t="s">
        <v>4078</v>
      </c>
      <c r="R942" s="1" t="s">
        <v>4175</v>
      </c>
      <c r="S942" s="1" t="s">
        <v>4084</v>
      </c>
      <c r="T942" s="1" t="s">
        <v>37</v>
      </c>
      <c r="U942" s="1" t="s">
        <v>37</v>
      </c>
      <c r="V942" s="1" t="s">
        <v>3973</v>
      </c>
      <c r="W942" s="1" t="s">
        <v>37</v>
      </c>
      <c r="X942" s="1" t="s">
        <v>37</v>
      </c>
      <c r="Y942" s="1" t="s">
        <v>37</v>
      </c>
      <c r="Z942" s="1" t="s">
        <v>37</v>
      </c>
    </row>
    <row r="943" spans="1:26">
      <c r="A943" s="1" t="s">
        <v>2684</v>
      </c>
      <c r="B943" s="1" t="s">
        <v>2678</v>
      </c>
      <c r="C943" s="1" t="s">
        <v>629</v>
      </c>
      <c r="D943" s="1" t="s">
        <v>2685</v>
      </c>
      <c r="E943" s="1" t="s">
        <v>2686</v>
      </c>
      <c r="F943" s="1" t="s">
        <v>31</v>
      </c>
      <c r="G943" s="1" t="s">
        <v>32</v>
      </c>
      <c r="H943" s="1" t="s">
        <v>40</v>
      </c>
      <c r="I943" s="1" t="s">
        <v>34</v>
      </c>
      <c r="J943" s="1" t="s">
        <v>35</v>
      </c>
      <c r="K943" s="1" t="s">
        <v>44</v>
      </c>
      <c r="L943" s="1" t="s">
        <v>37</v>
      </c>
      <c r="M943" s="1" t="s">
        <v>4165</v>
      </c>
      <c r="N943" s="1" t="s">
        <v>4139</v>
      </c>
      <c r="O943" s="1" t="s">
        <v>4076</v>
      </c>
      <c r="P943" s="1" t="s">
        <v>4154</v>
      </c>
      <c r="Q943" s="1" t="s">
        <v>4211</v>
      </c>
      <c r="R943" s="1" t="s">
        <v>4155</v>
      </c>
      <c r="S943" s="1" t="s">
        <v>4176</v>
      </c>
      <c r="T943" s="1" t="s">
        <v>37</v>
      </c>
      <c r="U943" s="1" t="s">
        <v>37</v>
      </c>
      <c r="V943" s="1" t="s">
        <v>3973</v>
      </c>
      <c r="W943" s="1" t="s">
        <v>37</v>
      </c>
      <c r="X943" s="1" t="s">
        <v>37</v>
      </c>
      <c r="Y943" s="1" t="s">
        <v>37</v>
      </c>
      <c r="Z943" s="1" t="s">
        <v>37</v>
      </c>
    </row>
    <row r="944" spans="1:26">
      <c r="A944" s="1" t="s">
        <v>3477</v>
      </c>
      <c r="B944" s="1" t="s">
        <v>3478</v>
      </c>
      <c r="C944" s="1" t="s">
        <v>206</v>
      </c>
      <c r="D944" s="1"/>
      <c r="E944" s="1" t="s">
        <v>295</v>
      </c>
      <c r="F944" s="1" t="s">
        <v>42</v>
      </c>
      <c r="G944" s="1" t="s">
        <v>32</v>
      </c>
      <c r="H944" s="1" t="s">
        <v>33</v>
      </c>
      <c r="I944" s="1" t="s">
        <v>34</v>
      </c>
      <c r="J944" s="1" t="s">
        <v>35</v>
      </c>
      <c r="K944" s="1" t="s">
        <v>36</v>
      </c>
      <c r="L944" s="1" t="s">
        <v>37</v>
      </c>
      <c r="M944" s="1" t="s">
        <v>4080</v>
      </c>
      <c r="N944" s="1" t="s">
        <v>4046</v>
      </c>
      <c r="O944" s="1" t="s">
        <v>4201</v>
      </c>
      <c r="P944" s="1" t="s">
        <v>4184</v>
      </c>
      <c r="Q944" s="1" t="s">
        <v>4211</v>
      </c>
      <c r="R944" s="1" t="s">
        <v>4079</v>
      </c>
      <c r="S944" s="1" t="s">
        <v>4141</v>
      </c>
      <c r="T944" s="1" t="s">
        <v>37</v>
      </c>
      <c r="U944" s="1" t="s">
        <v>37</v>
      </c>
      <c r="V944" s="1" t="s">
        <v>37</v>
      </c>
      <c r="W944" s="1" t="s">
        <v>37</v>
      </c>
      <c r="X944" s="1" t="s">
        <v>37</v>
      </c>
      <c r="Y944" s="1" t="s">
        <v>37</v>
      </c>
      <c r="Z944" s="1" t="s">
        <v>37</v>
      </c>
    </row>
    <row r="945" spans="1:26">
      <c r="A945" s="1" t="s">
        <v>227</v>
      </c>
      <c r="B945" s="1" t="s">
        <v>228</v>
      </c>
      <c r="C945" s="1" t="s">
        <v>229</v>
      </c>
      <c r="D945" s="1" t="s">
        <v>230</v>
      </c>
      <c r="E945" s="1" t="s">
        <v>231</v>
      </c>
      <c r="F945" s="1" t="s">
        <v>31</v>
      </c>
      <c r="G945" s="1" t="s">
        <v>32</v>
      </c>
      <c r="H945" s="1" t="s">
        <v>33</v>
      </c>
      <c r="I945" s="1" t="s">
        <v>34</v>
      </c>
      <c r="J945" s="1" t="s">
        <v>35</v>
      </c>
      <c r="K945" s="1" t="s">
        <v>36</v>
      </c>
      <c r="L945" s="1" t="s">
        <v>37</v>
      </c>
      <c r="M945" s="1" t="s">
        <v>4153</v>
      </c>
      <c r="N945" s="1" t="s">
        <v>4075</v>
      </c>
      <c r="O945" s="1" t="s">
        <v>4188</v>
      </c>
      <c r="P945" s="1" t="s">
        <v>4440</v>
      </c>
      <c r="Q945" s="1" t="s">
        <v>4163</v>
      </c>
      <c r="R945" s="1" t="s">
        <v>4189</v>
      </c>
      <c r="S945" s="1" t="s">
        <v>4084</v>
      </c>
      <c r="T945" s="1" t="s">
        <v>37</v>
      </c>
      <c r="U945" s="1" t="s">
        <v>37</v>
      </c>
      <c r="V945" s="1" t="s">
        <v>3973</v>
      </c>
      <c r="W945" s="1" t="s">
        <v>37</v>
      </c>
      <c r="X945" s="1" t="s">
        <v>37</v>
      </c>
      <c r="Y945" s="1" t="s">
        <v>37</v>
      </c>
      <c r="Z945" s="1" t="s">
        <v>37</v>
      </c>
    </row>
    <row r="946" spans="1:26">
      <c r="A946" s="1" t="s">
        <v>2668</v>
      </c>
      <c r="B946" s="1" t="s">
        <v>2666</v>
      </c>
      <c r="C946" s="1" t="s">
        <v>2669</v>
      </c>
      <c r="D946" s="1" t="s">
        <v>2350</v>
      </c>
      <c r="E946" s="1" t="s">
        <v>2670</v>
      </c>
      <c r="F946" s="1" t="s">
        <v>42</v>
      </c>
      <c r="G946" s="1" t="s">
        <v>32</v>
      </c>
      <c r="H946" s="1" t="s">
        <v>40</v>
      </c>
      <c r="I946" s="1" t="s">
        <v>355</v>
      </c>
      <c r="J946" s="1" t="s">
        <v>56</v>
      </c>
      <c r="K946" s="1" t="s">
        <v>36</v>
      </c>
      <c r="L946" s="1" t="s">
        <v>37</v>
      </c>
      <c r="M946" s="1" t="s">
        <v>4247</v>
      </c>
      <c r="N946" s="1" t="s">
        <v>4075</v>
      </c>
      <c r="O946" s="1" t="s">
        <v>4254</v>
      </c>
      <c r="P946" s="1" t="s">
        <v>4029</v>
      </c>
      <c r="Q946" s="1" t="s">
        <v>4211</v>
      </c>
      <c r="R946" s="1" t="s">
        <v>4106</v>
      </c>
      <c r="S946" s="1" t="s">
        <v>4164</v>
      </c>
      <c r="T946" s="1" t="s">
        <v>37</v>
      </c>
      <c r="U946" s="1" t="s">
        <v>37</v>
      </c>
      <c r="V946" s="1" t="s">
        <v>37</v>
      </c>
      <c r="W946" s="1" t="s">
        <v>37</v>
      </c>
      <c r="X946" s="1" t="s">
        <v>37</v>
      </c>
      <c r="Y946" s="1" t="s">
        <v>37</v>
      </c>
      <c r="Z946" s="1" t="s">
        <v>37</v>
      </c>
    </row>
    <row r="947" spans="1:26">
      <c r="A947" s="1" t="s">
        <v>4549</v>
      </c>
      <c r="B947" s="1" t="s">
        <v>1360</v>
      </c>
      <c r="C947" s="1" t="s">
        <v>2012</v>
      </c>
      <c r="D947" s="1" t="s">
        <v>4550</v>
      </c>
      <c r="E947" s="1" t="s">
        <v>4551</v>
      </c>
      <c r="F947" s="1" t="s">
        <v>42</v>
      </c>
      <c r="G947" s="1" t="s">
        <v>32</v>
      </c>
      <c r="H947" s="1" t="s">
        <v>42</v>
      </c>
      <c r="I947" s="1" t="s">
        <v>34</v>
      </c>
      <c r="J947" s="1" t="s">
        <v>35</v>
      </c>
      <c r="K947" s="1" t="s">
        <v>36</v>
      </c>
      <c r="L947" s="1" t="s">
        <v>37</v>
      </c>
      <c r="M947" s="1" t="s">
        <v>4391</v>
      </c>
      <c r="N947" s="1" t="s">
        <v>4139</v>
      </c>
      <c r="O947" s="1" t="s">
        <v>4076</v>
      </c>
      <c r="P947" s="1" t="s">
        <v>4077</v>
      </c>
      <c r="Q947" s="1" t="s">
        <v>4503</v>
      </c>
      <c r="R947" s="1" t="s">
        <v>4175</v>
      </c>
      <c r="S947" s="1" t="s">
        <v>4051</v>
      </c>
      <c r="T947" s="1" t="s">
        <v>37</v>
      </c>
      <c r="U947" s="1" t="s">
        <v>37</v>
      </c>
      <c r="V947" s="1" t="s">
        <v>37</v>
      </c>
      <c r="W947" s="1" t="s">
        <v>37</v>
      </c>
      <c r="X947" s="1" t="s">
        <v>37</v>
      </c>
      <c r="Y947" s="1" t="s">
        <v>37</v>
      </c>
      <c r="Z947" s="1" t="s">
        <v>37</v>
      </c>
    </row>
    <row r="948" spans="1:26">
      <c r="A948" s="1" t="s">
        <v>388</v>
      </c>
      <c r="B948" s="1" t="s">
        <v>372</v>
      </c>
      <c r="C948" s="1" t="s">
        <v>389</v>
      </c>
      <c r="D948" s="1" t="s">
        <v>390</v>
      </c>
      <c r="E948" s="1" t="s">
        <v>391</v>
      </c>
      <c r="F948" s="1" t="s">
        <v>42</v>
      </c>
      <c r="G948" s="1" t="s">
        <v>32</v>
      </c>
      <c r="H948" s="1" t="s">
        <v>42</v>
      </c>
      <c r="I948" s="1" t="s">
        <v>34</v>
      </c>
      <c r="J948" s="1" t="s">
        <v>35</v>
      </c>
      <c r="K948" s="1" t="s">
        <v>44</v>
      </c>
      <c r="L948" s="1" t="s">
        <v>37</v>
      </c>
      <c r="M948" s="1" t="s">
        <v>4247</v>
      </c>
      <c r="N948" s="1" t="s">
        <v>4240</v>
      </c>
      <c r="O948" s="1" t="s">
        <v>4081</v>
      </c>
      <c r="P948" s="1" t="s">
        <v>4162</v>
      </c>
      <c r="Q948" s="1" t="s">
        <v>4093</v>
      </c>
      <c r="R948" s="1" t="s">
        <v>4050</v>
      </c>
      <c r="S948" s="1" t="s">
        <v>4381</v>
      </c>
      <c r="T948" s="1" t="s">
        <v>37</v>
      </c>
      <c r="U948" s="1" t="s">
        <v>37</v>
      </c>
      <c r="V948" s="1" t="s">
        <v>37</v>
      </c>
      <c r="W948" s="1" t="s">
        <v>37</v>
      </c>
      <c r="X948" s="1" t="s">
        <v>37</v>
      </c>
      <c r="Y948" s="1" t="s">
        <v>37</v>
      </c>
      <c r="Z948" s="1" t="s">
        <v>37</v>
      </c>
    </row>
    <row r="949" spans="1:26">
      <c r="A949" s="1" t="s">
        <v>3258</v>
      </c>
      <c r="B949" s="1" t="s">
        <v>3251</v>
      </c>
      <c r="C949" s="1" t="s">
        <v>83</v>
      </c>
      <c r="D949" s="1"/>
      <c r="E949" s="1" t="s">
        <v>818</v>
      </c>
      <c r="F949" s="1" t="s">
        <v>31</v>
      </c>
      <c r="G949" s="1" t="s">
        <v>32</v>
      </c>
      <c r="H949" s="1" t="s">
        <v>33</v>
      </c>
      <c r="I949" s="1" t="s">
        <v>34</v>
      </c>
      <c r="J949" s="1" t="s">
        <v>35</v>
      </c>
      <c r="K949" s="1" t="s">
        <v>36</v>
      </c>
      <c r="L949" s="1" t="s">
        <v>37</v>
      </c>
      <c r="M949" s="1" t="s">
        <v>4165</v>
      </c>
      <c r="N949" s="1" t="s">
        <v>4297</v>
      </c>
      <c r="O949" s="1" t="s">
        <v>4008</v>
      </c>
      <c r="P949" s="1" t="s">
        <v>4048</v>
      </c>
      <c r="Q949" s="1" t="s">
        <v>4082</v>
      </c>
      <c r="R949" s="1" t="s">
        <v>4238</v>
      </c>
      <c r="S949" s="1" t="s">
        <v>4164</v>
      </c>
      <c r="T949" s="1" t="s">
        <v>37</v>
      </c>
      <c r="U949" s="1" t="s">
        <v>37</v>
      </c>
      <c r="V949" s="1" t="s">
        <v>37</v>
      </c>
      <c r="W949" s="1" t="s">
        <v>37</v>
      </c>
      <c r="X949" s="1" t="s">
        <v>3973</v>
      </c>
      <c r="Y949" s="1" t="s">
        <v>37</v>
      </c>
      <c r="Z949" s="1" t="s">
        <v>37</v>
      </c>
    </row>
    <row r="950" spans="1:26">
      <c r="A950" s="1" t="s">
        <v>1823</v>
      </c>
      <c r="B950" s="1" t="s">
        <v>1824</v>
      </c>
      <c r="C950" s="1" t="s">
        <v>1825</v>
      </c>
      <c r="D950" s="1" t="s">
        <v>922</v>
      </c>
      <c r="E950" s="1" t="s">
        <v>1826</v>
      </c>
      <c r="F950" s="1" t="s">
        <v>42</v>
      </c>
      <c r="G950" s="1" t="s">
        <v>32</v>
      </c>
      <c r="H950" s="1" t="s">
        <v>33</v>
      </c>
      <c r="I950" s="1" t="s">
        <v>34</v>
      </c>
      <c r="J950" s="1" t="s">
        <v>35</v>
      </c>
      <c r="K950" s="1" t="s">
        <v>36</v>
      </c>
      <c r="L950" s="1" t="s">
        <v>37</v>
      </c>
      <c r="M950" s="1" t="s">
        <v>4165</v>
      </c>
      <c r="N950" s="1" t="s">
        <v>4297</v>
      </c>
      <c r="O950" s="1" t="s">
        <v>4008</v>
      </c>
      <c r="P950" s="1" t="s">
        <v>4029</v>
      </c>
      <c r="Q950" s="1" t="s">
        <v>4093</v>
      </c>
      <c r="R950" s="1" t="s">
        <v>4380</v>
      </c>
      <c r="S950" s="1" t="s">
        <v>4176</v>
      </c>
      <c r="T950" s="1" t="s">
        <v>37</v>
      </c>
      <c r="U950" s="1" t="s">
        <v>37</v>
      </c>
      <c r="V950" s="1" t="s">
        <v>37</v>
      </c>
      <c r="W950" s="1" t="s">
        <v>37</v>
      </c>
      <c r="X950" s="1" t="s">
        <v>37</v>
      </c>
      <c r="Y950" s="1" t="s">
        <v>37</v>
      </c>
      <c r="Z950" s="1" t="s">
        <v>37</v>
      </c>
    </row>
    <row r="951" spans="1:26">
      <c r="A951" s="1" t="s">
        <v>3611</v>
      </c>
      <c r="B951" s="1" t="s">
        <v>3612</v>
      </c>
      <c r="C951" s="1" t="s">
        <v>117</v>
      </c>
      <c r="D951" s="1" t="s">
        <v>60</v>
      </c>
      <c r="E951" s="1" t="s">
        <v>3613</v>
      </c>
      <c r="F951" s="1" t="s">
        <v>31</v>
      </c>
      <c r="G951" s="1" t="s">
        <v>32</v>
      </c>
      <c r="H951" s="1" t="s">
        <v>40</v>
      </c>
      <c r="I951" s="1" t="s">
        <v>36</v>
      </c>
      <c r="J951" s="1" t="s">
        <v>56</v>
      </c>
      <c r="K951" s="1" t="s">
        <v>36</v>
      </c>
      <c r="L951" s="1" t="s">
        <v>37</v>
      </c>
      <c r="M951" s="1" t="s">
        <v>37</v>
      </c>
      <c r="N951" s="1" t="s">
        <v>37</v>
      </c>
      <c r="O951" s="1" t="s">
        <v>37</v>
      </c>
      <c r="P951" s="1" t="s">
        <v>37</v>
      </c>
      <c r="Q951" s="1" t="s">
        <v>37</v>
      </c>
      <c r="R951" s="1" t="s">
        <v>4044</v>
      </c>
      <c r="S951" s="1" t="s">
        <v>4381</v>
      </c>
      <c r="T951" s="1" t="s">
        <v>37</v>
      </c>
      <c r="U951" s="1" t="s">
        <v>4073</v>
      </c>
      <c r="V951" s="1" t="s">
        <v>37</v>
      </c>
      <c r="W951" s="1" t="s">
        <v>37</v>
      </c>
      <c r="X951" s="1" t="s">
        <v>37</v>
      </c>
      <c r="Y951" s="1" t="s">
        <v>37</v>
      </c>
      <c r="Z951" s="1" t="s">
        <v>37</v>
      </c>
    </row>
    <row r="952" spans="1:26">
      <c r="A952" s="1" t="s">
        <v>1557</v>
      </c>
      <c r="B952" s="1" t="s">
        <v>1555</v>
      </c>
      <c r="C952" s="1" t="s">
        <v>1558</v>
      </c>
      <c r="D952" s="1" t="s">
        <v>239</v>
      </c>
      <c r="E952" s="1" t="s">
        <v>1559</v>
      </c>
      <c r="F952" s="1" t="s">
        <v>31</v>
      </c>
      <c r="G952" s="1" t="s">
        <v>32</v>
      </c>
      <c r="H952" s="1" t="s">
        <v>40</v>
      </c>
      <c r="I952" s="1" t="s">
        <v>34</v>
      </c>
      <c r="J952" s="1" t="s">
        <v>35</v>
      </c>
      <c r="K952" s="1" t="s">
        <v>44</v>
      </c>
      <c r="L952" s="1" t="s">
        <v>37</v>
      </c>
      <c r="M952" s="1" t="s">
        <v>4165</v>
      </c>
      <c r="N952" s="1" t="s">
        <v>4046</v>
      </c>
      <c r="O952" s="1" t="s">
        <v>4254</v>
      </c>
      <c r="P952" s="1" t="s">
        <v>4440</v>
      </c>
      <c r="Q952" s="1" t="s">
        <v>4211</v>
      </c>
      <c r="R952" s="1" t="s">
        <v>4238</v>
      </c>
      <c r="S952" s="1" t="s">
        <v>4501</v>
      </c>
      <c r="T952" s="1" t="s">
        <v>37</v>
      </c>
      <c r="U952" s="1" t="s">
        <v>37</v>
      </c>
      <c r="V952" s="1" t="s">
        <v>37</v>
      </c>
      <c r="W952" s="1" t="s">
        <v>37</v>
      </c>
      <c r="X952" s="1" t="s">
        <v>37</v>
      </c>
      <c r="Y952" s="1" t="s">
        <v>37</v>
      </c>
      <c r="Z952" s="1" t="s">
        <v>37</v>
      </c>
    </row>
    <row r="953" spans="1:26">
      <c r="A953" s="1" t="s">
        <v>3726</v>
      </c>
      <c r="B953" s="1" t="s">
        <v>3725</v>
      </c>
      <c r="C953" s="1" t="s">
        <v>389</v>
      </c>
      <c r="D953" s="1"/>
      <c r="E953" s="1" t="s">
        <v>3727</v>
      </c>
      <c r="F953" s="1" t="s">
        <v>42</v>
      </c>
      <c r="G953" s="1" t="s">
        <v>32</v>
      </c>
      <c r="H953" s="1" t="s">
        <v>33</v>
      </c>
      <c r="I953" s="1" t="s">
        <v>34</v>
      </c>
      <c r="J953" s="1" t="s">
        <v>35</v>
      </c>
      <c r="K953" s="1" t="s">
        <v>44</v>
      </c>
      <c r="L953" s="1" t="s">
        <v>37</v>
      </c>
      <c r="M953" s="1" t="s">
        <v>4247</v>
      </c>
      <c r="N953" s="1" t="s">
        <v>4075</v>
      </c>
      <c r="O953" s="1" t="s">
        <v>4076</v>
      </c>
      <c r="P953" s="1" t="s">
        <v>4197</v>
      </c>
      <c r="Q953" s="1" t="s">
        <v>4078</v>
      </c>
      <c r="R953" s="1" t="s">
        <v>4050</v>
      </c>
      <c r="S953" s="1" t="s">
        <v>4164</v>
      </c>
      <c r="T953" s="1" t="s">
        <v>37</v>
      </c>
      <c r="U953" s="1" t="s">
        <v>37</v>
      </c>
      <c r="V953" s="1" t="s">
        <v>37</v>
      </c>
      <c r="W953" s="1" t="s">
        <v>37</v>
      </c>
      <c r="X953" s="1" t="s">
        <v>37</v>
      </c>
      <c r="Y953" s="1" t="s">
        <v>37</v>
      </c>
      <c r="Z953" s="1" t="s">
        <v>37</v>
      </c>
    </row>
    <row r="954" spans="1:26">
      <c r="A954" s="1" t="s">
        <v>643</v>
      </c>
      <c r="B954" s="1" t="s">
        <v>644</v>
      </c>
      <c r="C954" s="1" t="s">
        <v>645</v>
      </c>
      <c r="D954" s="1"/>
      <c r="E954" s="1" t="s">
        <v>646</v>
      </c>
      <c r="F954" s="1" t="s">
        <v>42</v>
      </c>
      <c r="G954" s="1" t="s">
        <v>32</v>
      </c>
      <c r="H954" s="1" t="s">
        <v>33</v>
      </c>
      <c r="I954" s="1" t="s">
        <v>34</v>
      </c>
      <c r="J954" s="1" t="s">
        <v>35</v>
      </c>
      <c r="K954" s="1" t="s">
        <v>36</v>
      </c>
      <c r="L954" s="1" t="s">
        <v>37</v>
      </c>
      <c r="M954" s="1" t="s">
        <v>4165</v>
      </c>
      <c r="N954" s="1" t="s">
        <v>4046</v>
      </c>
      <c r="O954" s="1" t="s">
        <v>4008</v>
      </c>
      <c r="P954" s="1" t="s">
        <v>4174</v>
      </c>
      <c r="Q954" s="1" t="s">
        <v>4210</v>
      </c>
      <c r="R954" s="1" t="s">
        <v>4155</v>
      </c>
      <c r="S954" s="1" t="s">
        <v>4176</v>
      </c>
      <c r="T954" s="1" t="s">
        <v>37</v>
      </c>
      <c r="U954" s="1" t="s">
        <v>37</v>
      </c>
      <c r="V954" s="1" t="s">
        <v>3973</v>
      </c>
      <c r="W954" s="1" t="s">
        <v>37</v>
      </c>
      <c r="X954" s="1" t="s">
        <v>37</v>
      </c>
      <c r="Y954" s="1" t="s">
        <v>37</v>
      </c>
      <c r="Z954" s="1" t="s">
        <v>37</v>
      </c>
    </row>
    <row r="955" spans="1:26">
      <c r="A955" s="1" t="s">
        <v>2617</v>
      </c>
      <c r="B955" s="1" t="s">
        <v>2616</v>
      </c>
      <c r="C955" s="1" t="s">
        <v>923</v>
      </c>
      <c r="D955" s="1" t="s">
        <v>109</v>
      </c>
      <c r="E955" s="1" t="s">
        <v>490</v>
      </c>
      <c r="F955" s="1" t="s">
        <v>42</v>
      </c>
      <c r="G955" s="1" t="s">
        <v>32</v>
      </c>
      <c r="H955" s="1" t="s">
        <v>40</v>
      </c>
      <c r="I955" s="1" t="s">
        <v>34</v>
      </c>
      <c r="J955" s="1" t="s">
        <v>35</v>
      </c>
      <c r="K955" s="1" t="s">
        <v>36</v>
      </c>
      <c r="L955" s="1" t="s">
        <v>37</v>
      </c>
      <c r="M955" s="1" t="s">
        <v>4074</v>
      </c>
      <c r="N955" s="1" t="s">
        <v>4297</v>
      </c>
      <c r="O955" s="1" t="s">
        <v>4076</v>
      </c>
      <c r="P955" s="1" t="s">
        <v>4009</v>
      </c>
      <c r="Q955" s="1" t="s">
        <v>4181</v>
      </c>
      <c r="R955" s="1" t="s">
        <v>4050</v>
      </c>
      <c r="S955" s="1" t="s">
        <v>4051</v>
      </c>
      <c r="T955" s="1" t="s">
        <v>37</v>
      </c>
      <c r="U955" s="1" t="s">
        <v>37</v>
      </c>
      <c r="V955" s="1" t="s">
        <v>37</v>
      </c>
      <c r="W955" s="1" t="s">
        <v>37</v>
      </c>
      <c r="X955" s="1" t="s">
        <v>37</v>
      </c>
      <c r="Y955" s="1" t="s">
        <v>37</v>
      </c>
      <c r="Z955" s="1" t="s">
        <v>37</v>
      </c>
    </row>
    <row r="956" spans="1:26">
      <c r="A956" s="1" t="s">
        <v>741</v>
      </c>
      <c r="B956" s="1" t="s">
        <v>742</v>
      </c>
      <c r="C956" s="1" t="s">
        <v>445</v>
      </c>
      <c r="D956" s="1" t="s">
        <v>743</v>
      </c>
      <c r="E956" s="1" t="s">
        <v>744</v>
      </c>
      <c r="F956" s="1" t="s">
        <v>42</v>
      </c>
      <c r="G956" s="1" t="s">
        <v>32</v>
      </c>
      <c r="H956" s="1" t="s">
        <v>40</v>
      </c>
      <c r="I956" s="1" t="s">
        <v>36</v>
      </c>
      <c r="J956" s="1" t="s">
        <v>56</v>
      </c>
      <c r="K956" s="1" t="s">
        <v>36</v>
      </c>
      <c r="L956" s="1" t="s">
        <v>37</v>
      </c>
      <c r="M956" s="1" t="s">
        <v>4284</v>
      </c>
      <c r="N956" s="1" t="s">
        <v>4075</v>
      </c>
      <c r="O956" s="1" t="s">
        <v>4076</v>
      </c>
      <c r="P956" s="1" t="s">
        <v>4077</v>
      </c>
      <c r="Q956" s="1" t="s">
        <v>4078</v>
      </c>
      <c r="R956" s="1" t="s">
        <v>4083</v>
      </c>
      <c r="S956" s="1" t="s">
        <v>4176</v>
      </c>
      <c r="T956" s="1" t="s">
        <v>37</v>
      </c>
      <c r="U956" s="1" t="s">
        <v>37</v>
      </c>
      <c r="V956" s="1" t="s">
        <v>37</v>
      </c>
      <c r="W956" s="1" t="s">
        <v>37</v>
      </c>
      <c r="X956" s="1" t="s">
        <v>37</v>
      </c>
      <c r="Y956" s="1" t="s">
        <v>37</v>
      </c>
      <c r="Z956" s="1" t="s">
        <v>37</v>
      </c>
    </row>
    <row r="957" spans="1:26">
      <c r="A957" s="1" t="s">
        <v>2771</v>
      </c>
      <c r="B957" s="1" t="s">
        <v>2772</v>
      </c>
      <c r="C957" s="1" t="s">
        <v>2773</v>
      </c>
      <c r="D957" s="1" t="s">
        <v>824</v>
      </c>
      <c r="E957" s="1" t="s">
        <v>463</v>
      </c>
      <c r="F957" s="1" t="s">
        <v>31</v>
      </c>
      <c r="G957" s="1" t="s">
        <v>32</v>
      </c>
      <c r="H957" s="1" t="s">
        <v>33</v>
      </c>
      <c r="I957" s="1" t="s">
        <v>34</v>
      </c>
      <c r="J957" s="1" t="s">
        <v>35</v>
      </c>
      <c r="K957" s="1"/>
      <c r="L957" s="1" t="s">
        <v>37</v>
      </c>
      <c r="M957" s="1" t="s">
        <v>4165</v>
      </c>
      <c r="N957" s="1" t="s">
        <v>4057</v>
      </c>
      <c r="O957" s="1" t="s">
        <v>4254</v>
      </c>
      <c r="P957" s="1" t="s">
        <v>4077</v>
      </c>
      <c r="Q957" s="1" t="s">
        <v>4010</v>
      </c>
      <c r="R957" s="1" t="s">
        <v>4238</v>
      </c>
      <c r="S957" s="1" t="s">
        <v>4051</v>
      </c>
      <c r="T957" s="1" t="s">
        <v>37</v>
      </c>
      <c r="U957" s="1" t="s">
        <v>37</v>
      </c>
      <c r="V957" s="1" t="s">
        <v>37</v>
      </c>
      <c r="W957" s="1" t="s">
        <v>37</v>
      </c>
      <c r="X957" s="1" t="s">
        <v>37</v>
      </c>
      <c r="Y957" s="1" t="s">
        <v>3973</v>
      </c>
      <c r="Z957" s="1" t="s">
        <v>37</v>
      </c>
    </row>
    <row r="958" spans="1:26">
      <c r="A958" s="1" t="s">
        <v>2106</v>
      </c>
      <c r="B958" s="1" t="s">
        <v>2107</v>
      </c>
      <c r="C958" s="1" t="s">
        <v>2108</v>
      </c>
      <c r="D958" s="1" t="s">
        <v>2109</v>
      </c>
      <c r="E958" s="1" t="s">
        <v>2110</v>
      </c>
      <c r="F958" s="1" t="s">
        <v>31</v>
      </c>
      <c r="G958" s="1" t="s">
        <v>32</v>
      </c>
      <c r="H958" s="1" t="s">
        <v>40</v>
      </c>
      <c r="I958" s="1" t="s">
        <v>36</v>
      </c>
      <c r="J958" s="1" t="s">
        <v>56</v>
      </c>
      <c r="K958" s="1" t="s">
        <v>36</v>
      </c>
      <c r="L958" s="1" t="s">
        <v>37</v>
      </c>
      <c r="M958" s="1" t="s">
        <v>4391</v>
      </c>
      <c r="N958" s="1" t="s">
        <v>4139</v>
      </c>
      <c r="O958" s="1" t="s">
        <v>4076</v>
      </c>
      <c r="P958" s="1" t="s">
        <v>4009</v>
      </c>
      <c r="Q958" s="1" t="s">
        <v>4043</v>
      </c>
      <c r="R958" s="1" t="s">
        <v>4050</v>
      </c>
      <c r="S958" s="1" t="s">
        <v>4176</v>
      </c>
      <c r="T958" s="1" t="s">
        <v>37</v>
      </c>
      <c r="U958" s="1" t="s">
        <v>37</v>
      </c>
      <c r="V958" s="1" t="s">
        <v>37</v>
      </c>
      <c r="W958" s="1" t="s">
        <v>37</v>
      </c>
      <c r="X958" s="1" t="s">
        <v>37</v>
      </c>
      <c r="Y958" s="1" t="s">
        <v>37</v>
      </c>
      <c r="Z958" s="1" t="s">
        <v>37</v>
      </c>
    </row>
    <row r="959" spans="1:26">
      <c r="A959" s="1" t="s">
        <v>2511</v>
      </c>
      <c r="B959" s="1" t="s">
        <v>2506</v>
      </c>
      <c r="C959" s="1" t="s">
        <v>243</v>
      </c>
      <c r="D959" s="1"/>
      <c r="E959" s="1" t="s">
        <v>432</v>
      </c>
      <c r="F959" s="1" t="s">
        <v>31</v>
      </c>
      <c r="G959" s="1" t="s">
        <v>32</v>
      </c>
      <c r="H959" s="1" t="s">
        <v>55</v>
      </c>
      <c r="I959" s="1" t="s">
        <v>34</v>
      </c>
      <c r="J959" s="1" t="s">
        <v>35</v>
      </c>
      <c r="K959" s="1" t="s">
        <v>36</v>
      </c>
      <c r="L959" s="1" t="s">
        <v>37</v>
      </c>
      <c r="M959" s="1" t="s">
        <v>4006</v>
      </c>
      <c r="N959" s="1" t="s">
        <v>4139</v>
      </c>
      <c r="O959" s="1" t="s">
        <v>4245</v>
      </c>
      <c r="P959" s="1" t="s">
        <v>4077</v>
      </c>
      <c r="Q959" s="1" t="s">
        <v>4049</v>
      </c>
      <c r="R959" s="1" t="s">
        <v>4011</v>
      </c>
      <c r="S959" s="1" t="s">
        <v>4164</v>
      </c>
      <c r="T959" s="1" t="s">
        <v>37</v>
      </c>
      <c r="U959" s="1" t="s">
        <v>37</v>
      </c>
      <c r="V959" s="1" t="s">
        <v>37</v>
      </c>
      <c r="W959" s="1" t="s">
        <v>37</v>
      </c>
      <c r="X959" s="1" t="s">
        <v>37</v>
      </c>
      <c r="Y959" s="1" t="s">
        <v>37</v>
      </c>
      <c r="Z959" s="1" t="s">
        <v>3973</v>
      </c>
    </row>
    <row r="960" spans="1:26">
      <c r="A960" s="1" t="s">
        <v>814</v>
      </c>
      <c r="B960" s="1" t="s">
        <v>815</v>
      </c>
      <c r="C960" s="1" t="s">
        <v>816</v>
      </c>
      <c r="D960" s="1" t="s">
        <v>817</v>
      </c>
      <c r="E960" s="1" t="s">
        <v>818</v>
      </c>
      <c r="F960" s="1" t="s">
        <v>42</v>
      </c>
      <c r="G960" s="1" t="s">
        <v>32</v>
      </c>
      <c r="H960" s="1" t="s">
        <v>40</v>
      </c>
      <c r="I960" s="1" t="s">
        <v>34</v>
      </c>
      <c r="J960" s="1" t="s">
        <v>35</v>
      </c>
      <c r="K960" s="1" t="s">
        <v>36</v>
      </c>
      <c r="L960" s="1" t="s">
        <v>37</v>
      </c>
      <c r="M960" s="1" t="s">
        <v>4153</v>
      </c>
      <c r="N960" s="1" t="s">
        <v>4395</v>
      </c>
      <c r="O960" s="1" t="s">
        <v>4081</v>
      </c>
      <c r="P960" s="1" t="s">
        <v>4029</v>
      </c>
      <c r="Q960" s="1" t="s">
        <v>4210</v>
      </c>
      <c r="R960" s="1" t="s">
        <v>4380</v>
      </c>
      <c r="S960" s="1" t="s">
        <v>4107</v>
      </c>
      <c r="T960" s="1" t="s">
        <v>37</v>
      </c>
      <c r="U960" s="1" t="s">
        <v>37</v>
      </c>
      <c r="V960" s="1" t="s">
        <v>37</v>
      </c>
      <c r="W960" s="1" t="s">
        <v>37</v>
      </c>
      <c r="X960" s="1" t="s">
        <v>37</v>
      </c>
      <c r="Y960" s="1" t="s">
        <v>37</v>
      </c>
      <c r="Z960" s="1" t="s">
        <v>37</v>
      </c>
    </row>
    <row r="961" spans="1:26">
      <c r="A961" s="1" t="s">
        <v>2956</v>
      </c>
      <c r="B961" s="1" t="s">
        <v>2957</v>
      </c>
      <c r="C961" s="1" t="s">
        <v>2133</v>
      </c>
      <c r="D961" s="1" t="s">
        <v>2819</v>
      </c>
      <c r="E961" s="1" t="s">
        <v>2958</v>
      </c>
      <c r="F961" s="1" t="s">
        <v>31</v>
      </c>
      <c r="G961" s="1" t="s">
        <v>43</v>
      </c>
      <c r="H961" s="1" t="s">
        <v>42</v>
      </c>
      <c r="I961" s="1" t="s">
        <v>36</v>
      </c>
      <c r="J961" s="1" t="s">
        <v>56</v>
      </c>
      <c r="K961" s="1" t="s">
        <v>36</v>
      </c>
      <c r="L961" s="1" t="s">
        <v>37</v>
      </c>
      <c r="M961" s="1" t="s">
        <v>4006</v>
      </c>
      <c r="N961" s="1" t="s">
        <v>4128</v>
      </c>
      <c r="O961" s="1" t="s">
        <v>4192</v>
      </c>
      <c r="P961" s="1" t="s">
        <v>4173</v>
      </c>
      <c r="Q961" s="1" t="s">
        <v>4300</v>
      </c>
      <c r="R961" s="1" t="s">
        <v>4088</v>
      </c>
      <c r="S961" s="1" t="s">
        <v>4089</v>
      </c>
      <c r="T961" s="1" t="s">
        <v>37</v>
      </c>
      <c r="U961" s="1" t="s">
        <v>37</v>
      </c>
      <c r="V961" s="1" t="s">
        <v>37</v>
      </c>
      <c r="W961" s="1" t="s">
        <v>37</v>
      </c>
      <c r="X961" s="1" t="s">
        <v>37</v>
      </c>
      <c r="Y961" s="1" t="s">
        <v>37</v>
      </c>
      <c r="Z961" s="1" t="s">
        <v>37</v>
      </c>
    </row>
    <row r="962" spans="1:26">
      <c r="A962" s="1" t="s">
        <v>2073</v>
      </c>
      <c r="B962" s="1" t="s">
        <v>2074</v>
      </c>
      <c r="C962" s="1" t="s">
        <v>955</v>
      </c>
      <c r="D962" s="1" t="s">
        <v>2075</v>
      </c>
      <c r="E962" s="1" t="s">
        <v>2076</v>
      </c>
      <c r="F962" s="1" t="s">
        <v>42</v>
      </c>
      <c r="G962" s="1" t="s">
        <v>50</v>
      </c>
      <c r="H962" s="1" t="s">
        <v>40</v>
      </c>
      <c r="I962" s="1" t="s">
        <v>704</v>
      </c>
      <c r="J962" s="1" t="s">
        <v>56</v>
      </c>
      <c r="K962" s="1" t="s">
        <v>704</v>
      </c>
      <c r="L962" s="1" t="s">
        <v>37</v>
      </c>
      <c r="M962" s="1" t="s">
        <v>4090</v>
      </c>
      <c r="N962" s="1" t="s">
        <v>4033</v>
      </c>
      <c r="O962" s="1" t="s">
        <v>4279</v>
      </c>
      <c r="P962" s="1" t="s">
        <v>4251</v>
      </c>
      <c r="Q962" s="1" t="s">
        <v>4312</v>
      </c>
      <c r="R962" s="1" t="s">
        <v>4170</v>
      </c>
      <c r="S962" s="1" t="s">
        <v>4599</v>
      </c>
      <c r="T962" s="1" t="s">
        <v>37</v>
      </c>
      <c r="U962" s="1" t="s">
        <v>37</v>
      </c>
      <c r="V962" s="1" t="s">
        <v>37</v>
      </c>
      <c r="W962" s="1" t="s">
        <v>37</v>
      </c>
      <c r="X962" s="1" t="s">
        <v>37</v>
      </c>
      <c r="Y962" s="1" t="s">
        <v>37</v>
      </c>
      <c r="Z962" s="1" t="s">
        <v>37</v>
      </c>
    </row>
    <row r="963" spans="1:26">
      <c r="A963" s="1" t="s">
        <v>2077</v>
      </c>
      <c r="B963" s="1" t="s">
        <v>2074</v>
      </c>
      <c r="C963" s="1" t="s">
        <v>551</v>
      </c>
      <c r="D963" s="1" t="s">
        <v>2078</v>
      </c>
      <c r="E963" s="1" t="s">
        <v>2079</v>
      </c>
      <c r="F963" s="1" t="s">
        <v>31</v>
      </c>
      <c r="G963" s="1" t="s">
        <v>32</v>
      </c>
      <c r="H963" s="1" t="s">
        <v>40</v>
      </c>
      <c r="I963" s="1" t="s">
        <v>704</v>
      </c>
      <c r="J963" s="1" t="s">
        <v>56</v>
      </c>
      <c r="K963" s="1" t="s">
        <v>704</v>
      </c>
      <c r="L963" s="1" t="s">
        <v>37</v>
      </c>
      <c r="M963" s="1" t="s">
        <v>4187</v>
      </c>
      <c r="N963" s="1" t="s">
        <v>4075</v>
      </c>
      <c r="O963" s="1" t="s">
        <v>4254</v>
      </c>
      <c r="P963" s="1" t="s">
        <v>4029</v>
      </c>
      <c r="Q963" s="1" t="s">
        <v>4211</v>
      </c>
      <c r="R963" s="1" t="s">
        <v>4083</v>
      </c>
      <c r="S963" s="1" t="s">
        <v>4065</v>
      </c>
      <c r="T963" s="1" t="s">
        <v>37</v>
      </c>
      <c r="U963" s="1" t="s">
        <v>37</v>
      </c>
      <c r="V963" s="1" t="s">
        <v>37</v>
      </c>
      <c r="W963" s="1" t="s">
        <v>37</v>
      </c>
      <c r="X963" s="1" t="s">
        <v>37</v>
      </c>
      <c r="Y963" s="1" t="s">
        <v>37</v>
      </c>
      <c r="Z963" s="1" t="s">
        <v>37</v>
      </c>
    </row>
    <row r="964" spans="1:26">
      <c r="A964" s="1" t="s">
        <v>1930</v>
      </c>
      <c r="B964" s="1" t="s">
        <v>1931</v>
      </c>
      <c r="C964" s="1" t="s">
        <v>1932</v>
      </c>
      <c r="D964" s="1" t="s">
        <v>1933</v>
      </c>
      <c r="E964" s="1" t="s">
        <v>1934</v>
      </c>
      <c r="F964" s="1" t="s">
        <v>31</v>
      </c>
      <c r="G964" s="1" t="s">
        <v>32</v>
      </c>
      <c r="H964" s="1" t="s">
        <v>40</v>
      </c>
      <c r="I964" s="1" t="s">
        <v>36</v>
      </c>
      <c r="J964" s="1" t="s">
        <v>56</v>
      </c>
      <c r="K964" s="1" t="s">
        <v>36</v>
      </c>
      <c r="L964" s="1" t="s">
        <v>37</v>
      </c>
      <c r="M964" s="1" t="s">
        <v>4247</v>
      </c>
      <c r="N964" s="1" t="s">
        <v>4209</v>
      </c>
      <c r="O964" s="1" t="s">
        <v>4076</v>
      </c>
      <c r="P964" s="1" t="s">
        <v>4009</v>
      </c>
      <c r="Q964" s="1" t="s">
        <v>4078</v>
      </c>
      <c r="R964" s="1" t="s">
        <v>4083</v>
      </c>
      <c r="S964" s="1" t="s">
        <v>4026</v>
      </c>
      <c r="T964" s="1" t="s">
        <v>37</v>
      </c>
      <c r="U964" s="1" t="s">
        <v>37</v>
      </c>
      <c r="V964" s="1" t="s">
        <v>37</v>
      </c>
      <c r="W964" s="1" t="s">
        <v>37</v>
      </c>
      <c r="X964" s="1" t="s">
        <v>3973</v>
      </c>
      <c r="Y964" s="1" t="s">
        <v>37</v>
      </c>
      <c r="Z964" s="1" t="s">
        <v>37</v>
      </c>
    </row>
    <row r="965" spans="1:26">
      <c r="A965" s="1" t="s">
        <v>3620</v>
      </c>
      <c r="B965" s="1" t="s">
        <v>3621</v>
      </c>
      <c r="C965" s="1" t="s">
        <v>940</v>
      </c>
      <c r="D965" s="1" t="s">
        <v>260</v>
      </c>
      <c r="E965" s="1" t="s">
        <v>2215</v>
      </c>
      <c r="F965" s="1" t="s">
        <v>31</v>
      </c>
      <c r="G965" s="1" t="s">
        <v>32</v>
      </c>
      <c r="H965" s="1" t="s">
        <v>40</v>
      </c>
      <c r="I965" s="1" t="s">
        <v>34</v>
      </c>
      <c r="J965" s="1" t="s">
        <v>35</v>
      </c>
      <c r="K965" s="1" t="s">
        <v>36</v>
      </c>
      <c r="L965" s="1" t="s">
        <v>37</v>
      </c>
      <c r="M965" s="1" t="s">
        <v>4247</v>
      </c>
      <c r="N965" s="1" t="s">
        <v>4075</v>
      </c>
      <c r="O965" s="1" t="s">
        <v>4076</v>
      </c>
      <c r="P965" s="1" t="s">
        <v>4077</v>
      </c>
      <c r="Q965" s="1" t="s">
        <v>4010</v>
      </c>
      <c r="R965" s="1" t="s">
        <v>4216</v>
      </c>
      <c r="S965" s="1" t="s">
        <v>4289</v>
      </c>
      <c r="T965" s="1" t="s">
        <v>37</v>
      </c>
      <c r="U965" s="1" t="s">
        <v>37</v>
      </c>
      <c r="V965" s="1" t="s">
        <v>37</v>
      </c>
      <c r="W965" s="1" t="s">
        <v>37</v>
      </c>
      <c r="X965" s="1" t="s">
        <v>37</v>
      </c>
      <c r="Y965" s="1" t="s">
        <v>37</v>
      </c>
      <c r="Z965" s="1" t="s">
        <v>37</v>
      </c>
    </row>
    <row r="966" spans="1:26">
      <c r="A966" s="1" t="s">
        <v>4335</v>
      </c>
      <c r="B966" s="1" t="s">
        <v>1768</v>
      </c>
      <c r="C966" s="1" t="s">
        <v>258</v>
      </c>
      <c r="D966" s="1"/>
      <c r="E966" s="1" t="s">
        <v>2043</v>
      </c>
      <c r="F966" s="1" t="s">
        <v>31</v>
      </c>
      <c r="G966" s="1" t="s">
        <v>32</v>
      </c>
      <c r="H966" s="1" t="s">
        <v>33</v>
      </c>
      <c r="I966" s="1" t="s">
        <v>34</v>
      </c>
      <c r="J966" s="1" t="s">
        <v>35</v>
      </c>
      <c r="K966" s="1" t="s">
        <v>36</v>
      </c>
      <c r="L966" s="1" t="s">
        <v>37</v>
      </c>
      <c r="M966" s="1" t="s">
        <v>4080</v>
      </c>
      <c r="N966" s="1" t="s">
        <v>4395</v>
      </c>
      <c r="O966" s="1" t="s">
        <v>4081</v>
      </c>
      <c r="P966" s="1" t="s">
        <v>4077</v>
      </c>
      <c r="Q966" s="1" t="s">
        <v>4429</v>
      </c>
      <c r="R966" s="1" t="s">
        <v>4083</v>
      </c>
      <c r="S966" s="1" t="s">
        <v>4026</v>
      </c>
      <c r="T966" s="1" t="s">
        <v>37</v>
      </c>
      <c r="U966" s="1" t="s">
        <v>37</v>
      </c>
      <c r="V966" s="1" t="s">
        <v>37</v>
      </c>
      <c r="W966" s="1" t="s">
        <v>37</v>
      </c>
      <c r="X966" s="1" t="s">
        <v>37</v>
      </c>
      <c r="Y966" s="1" t="s">
        <v>37</v>
      </c>
      <c r="Z966" s="1" t="s">
        <v>37</v>
      </c>
    </row>
    <row r="967" spans="1:26">
      <c r="A967" s="1" t="s">
        <v>2888</v>
      </c>
      <c r="B967" s="1" t="s">
        <v>2889</v>
      </c>
      <c r="C967" s="1" t="s">
        <v>138</v>
      </c>
      <c r="D967" s="1" t="s">
        <v>33</v>
      </c>
      <c r="E967" s="1" t="s">
        <v>1947</v>
      </c>
      <c r="F967" s="1" t="s">
        <v>31</v>
      </c>
      <c r="G967" s="1" t="s">
        <v>32</v>
      </c>
      <c r="H967" s="1" t="s">
        <v>33</v>
      </c>
      <c r="I967" s="1" t="s">
        <v>34</v>
      </c>
      <c r="J967" s="1" t="s">
        <v>35</v>
      </c>
      <c r="K967" s="1"/>
      <c r="L967" s="1" t="s">
        <v>37</v>
      </c>
      <c r="M967" s="1" t="s">
        <v>4080</v>
      </c>
      <c r="N967" s="1" t="s">
        <v>4075</v>
      </c>
      <c r="O967" s="1" t="s">
        <v>4188</v>
      </c>
      <c r="P967" s="1" t="s">
        <v>4077</v>
      </c>
      <c r="Q967" s="1" t="s">
        <v>4043</v>
      </c>
      <c r="R967" s="1" t="s">
        <v>4011</v>
      </c>
      <c r="S967" s="1" t="s">
        <v>4501</v>
      </c>
      <c r="T967" s="1" t="s">
        <v>37</v>
      </c>
      <c r="U967" s="1" t="s">
        <v>37</v>
      </c>
      <c r="V967" s="1" t="s">
        <v>37</v>
      </c>
      <c r="W967" s="1" t="s">
        <v>37</v>
      </c>
      <c r="X967" s="1" t="s">
        <v>3973</v>
      </c>
      <c r="Y967" s="1" t="s">
        <v>37</v>
      </c>
      <c r="Z967" s="1" t="s">
        <v>37</v>
      </c>
    </row>
    <row r="968" spans="1:26">
      <c r="A968" s="1" t="s">
        <v>2421</v>
      </c>
      <c r="B968" s="1" t="s">
        <v>2387</v>
      </c>
      <c r="C968" s="1" t="s">
        <v>2422</v>
      </c>
      <c r="D968" s="1" t="s">
        <v>1488</v>
      </c>
      <c r="E968" s="1" t="s">
        <v>2009</v>
      </c>
      <c r="F968" s="1" t="s">
        <v>31</v>
      </c>
      <c r="G968" s="1" t="s">
        <v>32</v>
      </c>
      <c r="H968" s="1" t="s">
        <v>55</v>
      </c>
      <c r="I968" s="1" t="s">
        <v>34</v>
      </c>
      <c r="J968" s="1" t="s">
        <v>35</v>
      </c>
      <c r="K968" s="1" t="s">
        <v>44</v>
      </c>
      <c r="L968" s="1" t="s">
        <v>37</v>
      </c>
      <c r="M968" s="1" t="s">
        <v>4153</v>
      </c>
      <c r="N968" s="1" t="s">
        <v>4139</v>
      </c>
      <c r="O968" s="1" t="s">
        <v>4228</v>
      </c>
      <c r="P968" s="1" t="s">
        <v>4009</v>
      </c>
      <c r="Q968" s="1" t="s">
        <v>4163</v>
      </c>
      <c r="R968" s="1" t="s">
        <v>4083</v>
      </c>
      <c r="S968" s="1" t="s">
        <v>4501</v>
      </c>
      <c r="T968" s="1" t="s">
        <v>37</v>
      </c>
      <c r="U968" s="1" t="s">
        <v>37</v>
      </c>
      <c r="V968" s="1" t="s">
        <v>37</v>
      </c>
      <c r="W968" s="1" t="s">
        <v>37</v>
      </c>
      <c r="X968" s="1" t="s">
        <v>3973</v>
      </c>
      <c r="Y968" s="1" t="s">
        <v>37</v>
      </c>
      <c r="Z968" s="1" t="s">
        <v>37</v>
      </c>
    </row>
    <row r="969" spans="1:26">
      <c r="A969" s="1" t="s">
        <v>3698</v>
      </c>
      <c r="B969" s="1" t="s">
        <v>3699</v>
      </c>
      <c r="C969" s="1" t="s">
        <v>1538</v>
      </c>
      <c r="D969" s="1"/>
      <c r="E969" s="1" t="s">
        <v>1663</v>
      </c>
      <c r="F969" s="1" t="s">
        <v>31</v>
      </c>
      <c r="G969" s="1" t="s">
        <v>32</v>
      </c>
      <c r="H969" s="1" t="s">
        <v>33</v>
      </c>
      <c r="I969" s="1" t="s">
        <v>34</v>
      </c>
      <c r="J969" s="1" t="s">
        <v>35</v>
      </c>
      <c r="K969" s="1"/>
      <c r="L969" s="1" t="s">
        <v>37</v>
      </c>
      <c r="M969" s="1" t="s">
        <v>4187</v>
      </c>
      <c r="N969" s="1" t="s">
        <v>4075</v>
      </c>
      <c r="O969" s="1" t="s">
        <v>4076</v>
      </c>
      <c r="P969" s="1" t="s">
        <v>4390</v>
      </c>
      <c r="Q969" s="1" t="s">
        <v>4078</v>
      </c>
      <c r="R969" s="1" t="s">
        <v>4155</v>
      </c>
      <c r="S969" s="1" t="s">
        <v>4262</v>
      </c>
      <c r="T969" s="1" t="s">
        <v>37</v>
      </c>
      <c r="U969" s="1" t="s">
        <v>37</v>
      </c>
      <c r="V969" s="1" t="s">
        <v>3973</v>
      </c>
      <c r="W969" s="1" t="s">
        <v>37</v>
      </c>
      <c r="X969" s="1" t="s">
        <v>37</v>
      </c>
      <c r="Y969" s="1" t="s">
        <v>37</v>
      </c>
      <c r="Z969" s="1" t="s">
        <v>37</v>
      </c>
    </row>
    <row r="970" spans="1:26">
      <c r="A970" s="1" t="s">
        <v>846</v>
      </c>
      <c r="B970" s="1" t="s">
        <v>844</v>
      </c>
      <c r="C970" s="1" t="s">
        <v>847</v>
      </c>
      <c r="D970" s="1" t="s">
        <v>848</v>
      </c>
      <c r="E970" s="1" t="s">
        <v>849</v>
      </c>
      <c r="F970" s="1" t="s">
        <v>42</v>
      </c>
      <c r="G970" s="1" t="s">
        <v>32</v>
      </c>
      <c r="H970" s="1" t="s">
        <v>40</v>
      </c>
      <c r="I970" s="1" t="s">
        <v>34</v>
      </c>
      <c r="J970" s="1" t="s">
        <v>35</v>
      </c>
      <c r="K970" s="1" t="s">
        <v>44</v>
      </c>
      <c r="L970" s="1" t="s">
        <v>37</v>
      </c>
      <c r="M970" s="1" t="s">
        <v>4080</v>
      </c>
      <c r="N970" s="1" t="s">
        <v>4075</v>
      </c>
      <c r="O970" s="1" t="s">
        <v>4246</v>
      </c>
      <c r="P970" s="1" t="s">
        <v>37</v>
      </c>
      <c r="Q970" s="1" t="s">
        <v>37</v>
      </c>
      <c r="R970" s="1" t="s">
        <v>37</v>
      </c>
      <c r="S970" s="1" t="s">
        <v>37</v>
      </c>
      <c r="T970" s="1" t="s">
        <v>37</v>
      </c>
      <c r="U970" s="1" t="s">
        <v>37</v>
      </c>
      <c r="V970" s="1" t="s">
        <v>37</v>
      </c>
      <c r="W970" s="1" t="s">
        <v>37</v>
      </c>
      <c r="X970" s="1" t="s">
        <v>37</v>
      </c>
      <c r="Y970" s="1" t="s">
        <v>37</v>
      </c>
      <c r="Z970" s="1" t="s">
        <v>37</v>
      </c>
    </row>
    <row r="971" spans="1:26">
      <c r="A971" s="1" t="s">
        <v>933</v>
      </c>
      <c r="B971" s="1" t="s">
        <v>922</v>
      </c>
      <c r="C971" s="1" t="s">
        <v>324</v>
      </c>
      <c r="D971" s="1" t="s">
        <v>649</v>
      </c>
      <c r="E971" s="1" t="s">
        <v>934</v>
      </c>
      <c r="F971" s="1" t="s">
        <v>31</v>
      </c>
      <c r="G971" s="1" t="s">
        <v>32</v>
      </c>
      <c r="H971" s="1" t="s">
        <v>40</v>
      </c>
      <c r="I971" s="1" t="s">
        <v>34</v>
      </c>
      <c r="J971" s="1" t="s">
        <v>35</v>
      </c>
      <c r="K971" s="1" t="s">
        <v>36</v>
      </c>
      <c r="L971" s="1" t="s">
        <v>37</v>
      </c>
      <c r="M971" s="1" t="s">
        <v>4080</v>
      </c>
      <c r="N971" s="1" t="s">
        <v>4057</v>
      </c>
      <c r="O971" s="1" t="s">
        <v>4140</v>
      </c>
      <c r="P971" s="1" t="s">
        <v>4009</v>
      </c>
      <c r="Q971" s="1" t="s">
        <v>4010</v>
      </c>
      <c r="R971" s="1" t="s">
        <v>4155</v>
      </c>
      <c r="S971" s="1" t="s">
        <v>4262</v>
      </c>
      <c r="T971" s="1" t="s">
        <v>37</v>
      </c>
      <c r="U971" s="1" t="s">
        <v>37</v>
      </c>
      <c r="V971" s="1" t="s">
        <v>3973</v>
      </c>
      <c r="W971" s="1" t="s">
        <v>37</v>
      </c>
      <c r="X971" s="1" t="s">
        <v>37</v>
      </c>
      <c r="Y971" s="1" t="s">
        <v>37</v>
      </c>
      <c r="Z971" s="1" t="s">
        <v>37</v>
      </c>
    </row>
    <row r="972" spans="1:26">
      <c r="A972" s="1" t="s">
        <v>1726</v>
      </c>
      <c r="B972" s="1" t="s">
        <v>1720</v>
      </c>
      <c r="C972" s="1" t="s">
        <v>1727</v>
      </c>
      <c r="D972" s="1" t="s">
        <v>358</v>
      </c>
      <c r="E972" s="1" t="s">
        <v>1728</v>
      </c>
      <c r="F972" s="1" t="s">
        <v>31</v>
      </c>
      <c r="G972" s="1" t="s">
        <v>32</v>
      </c>
      <c r="H972" s="1" t="s">
        <v>40</v>
      </c>
      <c r="I972" s="1" t="s">
        <v>36</v>
      </c>
      <c r="J972" s="1" t="s">
        <v>56</v>
      </c>
      <c r="K972" s="1" t="s">
        <v>36</v>
      </c>
      <c r="L972" s="1" t="s">
        <v>4190</v>
      </c>
      <c r="M972" s="1" t="s">
        <v>4032</v>
      </c>
      <c r="N972" s="1" t="s">
        <v>4248</v>
      </c>
      <c r="O972" s="1" t="s">
        <v>4076</v>
      </c>
      <c r="P972" s="1" t="s">
        <v>4077</v>
      </c>
      <c r="Q972" s="1" t="s">
        <v>4010</v>
      </c>
      <c r="R972" s="1" t="s">
        <v>4079</v>
      </c>
      <c r="S972" s="1" t="s">
        <v>4156</v>
      </c>
      <c r="T972" s="1" t="s">
        <v>37</v>
      </c>
      <c r="U972" s="1" t="s">
        <v>37</v>
      </c>
      <c r="V972" s="1" t="s">
        <v>37</v>
      </c>
      <c r="W972" s="1" t="s">
        <v>37</v>
      </c>
      <c r="X972" s="1" t="s">
        <v>37</v>
      </c>
      <c r="Y972" s="1" t="s">
        <v>37</v>
      </c>
      <c r="Z972" s="1" t="s">
        <v>37</v>
      </c>
    </row>
    <row r="973" spans="1:26">
      <c r="A973" s="1" t="s">
        <v>3532</v>
      </c>
      <c r="B973" s="1" t="s">
        <v>3530</v>
      </c>
      <c r="C973" s="1" t="s">
        <v>2140</v>
      </c>
      <c r="D973" s="1" t="s">
        <v>1039</v>
      </c>
      <c r="E973" s="1" t="s">
        <v>2821</v>
      </c>
      <c r="F973" s="1" t="s">
        <v>42</v>
      </c>
      <c r="G973" s="1" t="s">
        <v>32</v>
      </c>
      <c r="H973" s="1" t="s">
        <v>40</v>
      </c>
      <c r="I973" s="1" t="s">
        <v>34</v>
      </c>
      <c r="J973" s="1" t="s">
        <v>35</v>
      </c>
      <c r="K973" s="1" t="s">
        <v>704</v>
      </c>
      <c r="L973" s="1" t="s">
        <v>37</v>
      </c>
      <c r="M973" s="1" t="s">
        <v>4220</v>
      </c>
      <c r="N973" s="1" t="s">
        <v>4395</v>
      </c>
      <c r="O973" s="1" t="s">
        <v>4047</v>
      </c>
      <c r="P973" s="1" t="s">
        <v>4009</v>
      </c>
      <c r="Q973" s="1" t="s">
        <v>4093</v>
      </c>
      <c r="R973" s="1" t="s">
        <v>4380</v>
      </c>
      <c r="S973" s="1" t="s">
        <v>4262</v>
      </c>
      <c r="T973" s="1" t="s">
        <v>37</v>
      </c>
      <c r="U973" s="1" t="s">
        <v>37</v>
      </c>
      <c r="V973" s="1" t="s">
        <v>37</v>
      </c>
      <c r="W973" s="1" t="s">
        <v>37</v>
      </c>
      <c r="X973" s="1" t="s">
        <v>37</v>
      </c>
      <c r="Y973" s="1" t="s">
        <v>37</v>
      </c>
      <c r="Z973" s="1" t="s">
        <v>37</v>
      </c>
    </row>
    <row r="974" spans="1:26">
      <c r="A974" s="1" t="s">
        <v>976</v>
      </c>
      <c r="B974" s="1" t="s">
        <v>977</v>
      </c>
      <c r="C974" s="1" t="s">
        <v>978</v>
      </c>
      <c r="D974" s="1" t="s">
        <v>979</v>
      </c>
      <c r="E974" s="1" t="s">
        <v>980</v>
      </c>
      <c r="F974" s="1" t="s">
        <v>31</v>
      </c>
      <c r="G974" s="1" t="s">
        <v>63</v>
      </c>
      <c r="H974" s="1" t="s">
        <v>40</v>
      </c>
      <c r="I974" s="1" t="s">
        <v>36</v>
      </c>
      <c r="J974" s="1" t="s">
        <v>56</v>
      </c>
      <c r="K974" s="1" t="s">
        <v>36</v>
      </c>
      <c r="L974" s="1" t="s">
        <v>37</v>
      </c>
      <c r="M974" s="1" t="s">
        <v>4032</v>
      </c>
      <c r="N974" s="1" t="s">
        <v>4280</v>
      </c>
      <c r="O974" s="1" t="s">
        <v>4076</v>
      </c>
      <c r="P974" s="1" t="s">
        <v>4114</v>
      </c>
      <c r="Q974" s="1" t="s">
        <v>4115</v>
      </c>
      <c r="R974" s="1" t="s">
        <v>4216</v>
      </c>
      <c r="S974" s="1" t="s">
        <v>4177</v>
      </c>
      <c r="T974" s="1" t="s">
        <v>37</v>
      </c>
      <c r="U974" s="1" t="s">
        <v>37</v>
      </c>
      <c r="V974" s="1" t="s">
        <v>37</v>
      </c>
      <c r="W974" s="1" t="s">
        <v>37</v>
      </c>
      <c r="X974" s="1" t="s">
        <v>37</v>
      </c>
      <c r="Y974" s="1" t="s">
        <v>37</v>
      </c>
      <c r="Z974" s="1" t="s">
        <v>37</v>
      </c>
    </row>
    <row r="975" spans="1:26">
      <c r="A975" s="1" t="s">
        <v>3227</v>
      </c>
      <c r="B975" s="1" t="s">
        <v>3211</v>
      </c>
      <c r="C975" s="1" t="s">
        <v>3228</v>
      </c>
      <c r="D975" s="1" t="s">
        <v>3229</v>
      </c>
      <c r="E975" s="1" t="s">
        <v>3230</v>
      </c>
      <c r="F975" s="1" t="s">
        <v>42</v>
      </c>
      <c r="G975" s="1" t="s">
        <v>32</v>
      </c>
      <c r="H975" s="1" t="s">
        <v>40</v>
      </c>
      <c r="I975" s="1" t="s">
        <v>3213</v>
      </c>
      <c r="J975" s="1" t="s">
        <v>56</v>
      </c>
      <c r="K975" s="1" t="s">
        <v>36</v>
      </c>
      <c r="L975" s="1" t="s">
        <v>37</v>
      </c>
      <c r="M975" s="1" t="s">
        <v>4165</v>
      </c>
      <c r="N975" s="1" t="s">
        <v>4086</v>
      </c>
      <c r="O975" s="1" t="s">
        <v>4188</v>
      </c>
      <c r="P975" s="1" t="s">
        <v>4204</v>
      </c>
      <c r="Q975" s="1" t="s">
        <v>4078</v>
      </c>
      <c r="R975" s="1" t="s">
        <v>4011</v>
      </c>
      <c r="S975" s="1" t="s">
        <v>4262</v>
      </c>
      <c r="T975" s="1" t="s">
        <v>37</v>
      </c>
      <c r="U975" s="1" t="s">
        <v>37</v>
      </c>
      <c r="V975" s="1" t="s">
        <v>37</v>
      </c>
      <c r="W975" s="1" t="s">
        <v>37</v>
      </c>
      <c r="X975" s="1" t="s">
        <v>37</v>
      </c>
      <c r="Y975" s="1" t="s">
        <v>37</v>
      </c>
      <c r="Z975" s="1" t="s">
        <v>37</v>
      </c>
    </row>
    <row r="976" spans="1:26">
      <c r="A976" s="1" t="s">
        <v>1466</v>
      </c>
      <c r="B976" s="1" t="s">
        <v>1454</v>
      </c>
      <c r="C976" s="1" t="s">
        <v>1467</v>
      </c>
      <c r="D976" s="1" t="s">
        <v>160</v>
      </c>
      <c r="E976" s="1" t="s">
        <v>1468</v>
      </c>
      <c r="F976" s="1" t="s">
        <v>42</v>
      </c>
      <c r="G976" s="1" t="s">
        <v>32</v>
      </c>
      <c r="H976" s="1" t="s">
        <v>33</v>
      </c>
      <c r="I976" s="1" t="s">
        <v>34</v>
      </c>
      <c r="J976" s="1" t="s">
        <v>35</v>
      </c>
      <c r="K976" s="1" t="s">
        <v>36</v>
      </c>
      <c r="L976" s="1" t="s">
        <v>37</v>
      </c>
      <c r="M976" s="1" t="s">
        <v>4247</v>
      </c>
      <c r="N976" s="1" t="s">
        <v>4209</v>
      </c>
      <c r="O976" s="1" t="s">
        <v>4047</v>
      </c>
      <c r="P976" s="1" t="s">
        <v>4174</v>
      </c>
      <c r="Q976" s="1" t="s">
        <v>4049</v>
      </c>
      <c r="R976" s="1" t="s">
        <v>4083</v>
      </c>
      <c r="S976" s="1" t="s">
        <v>4107</v>
      </c>
      <c r="T976" s="1" t="s">
        <v>37</v>
      </c>
      <c r="U976" s="1" t="s">
        <v>37</v>
      </c>
      <c r="V976" s="1" t="s">
        <v>37</v>
      </c>
      <c r="W976" s="1" t="s">
        <v>37</v>
      </c>
      <c r="X976" s="1" t="s">
        <v>37</v>
      </c>
      <c r="Y976" s="1" t="s">
        <v>37</v>
      </c>
      <c r="Z976" s="1" t="s">
        <v>37</v>
      </c>
    </row>
    <row r="977" spans="1:26">
      <c r="A977" s="1" t="s">
        <v>1460</v>
      </c>
      <c r="B977" s="1" t="s">
        <v>1454</v>
      </c>
      <c r="C977" s="1" t="s">
        <v>1461</v>
      </c>
      <c r="D977" s="1" t="s">
        <v>48</v>
      </c>
      <c r="E977" s="1" t="s">
        <v>1462</v>
      </c>
      <c r="F977" s="1" t="s">
        <v>42</v>
      </c>
      <c r="G977" s="1" t="s">
        <v>32</v>
      </c>
      <c r="H977" s="1" t="s">
        <v>40</v>
      </c>
      <c r="I977" s="1" t="s">
        <v>34</v>
      </c>
      <c r="J977" s="1" t="s">
        <v>35</v>
      </c>
      <c r="K977" s="1" t="s">
        <v>1463</v>
      </c>
      <c r="L977" s="1" t="s">
        <v>37</v>
      </c>
      <c r="M977" s="1" t="s">
        <v>4391</v>
      </c>
      <c r="N977" s="1" t="s">
        <v>4297</v>
      </c>
      <c r="O977" s="1" t="s">
        <v>4008</v>
      </c>
      <c r="P977" s="1" t="s">
        <v>4204</v>
      </c>
      <c r="Q977" s="1" t="s">
        <v>4082</v>
      </c>
      <c r="R977" s="1" t="s">
        <v>4216</v>
      </c>
      <c r="S977" s="1" t="s">
        <v>4141</v>
      </c>
      <c r="T977" s="1" t="s">
        <v>37</v>
      </c>
      <c r="U977" s="1" t="s">
        <v>37</v>
      </c>
      <c r="V977" s="1" t="s">
        <v>37</v>
      </c>
      <c r="W977" s="1" t="s">
        <v>37</v>
      </c>
      <c r="X977" s="1" t="s">
        <v>3973</v>
      </c>
      <c r="Y977" s="1" t="s">
        <v>37</v>
      </c>
      <c r="Z977" s="1" t="s">
        <v>37</v>
      </c>
    </row>
    <row r="978" spans="1:26">
      <c r="A978" s="1" t="s">
        <v>293</v>
      </c>
      <c r="B978" s="1" t="s">
        <v>286</v>
      </c>
      <c r="C978" s="1" t="s">
        <v>294</v>
      </c>
      <c r="D978" s="1" t="s">
        <v>160</v>
      </c>
      <c r="E978" s="1" t="s">
        <v>295</v>
      </c>
      <c r="F978" s="1" t="s">
        <v>42</v>
      </c>
      <c r="G978" s="1" t="s">
        <v>32</v>
      </c>
      <c r="H978" s="1" t="s">
        <v>55</v>
      </c>
      <c r="I978" s="1" t="s">
        <v>34</v>
      </c>
      <c r="J978" s="1" t="s">
        <v>35</v>
      </c>
      <c r="K978" s="1" t="s">
        <v>36</v>
      </c>
      <c r="L978" s="1" t="s">
        <v>37</v>
      </c>
      <c r="M978" s="1" t="s">
        <v>4165</v>
      </c>
      <c r="N978" s="1" t="s">
        <v>4139</v>
      </c>
      <c r="O978" s="1" t="s">
        <v>4008</v>
      </c>
      <c r="P978" s="1" t="s">
        <v>4174</v>
      </c>
      <c r="Q978" s="1" t="s">
        <v>4082</v>
      </c>
      <c r="R978" s="1" t="s">
        <v>4083</v>
      </c>
      <c r="S978" s="1" t="s">
        <v>4084</v>
      </c>
      <c r="T978" s="1" t="s">
        <v>37</v>
      </c>
      <c r="U978" s="1" t="s">
        <v>37</v>
      </c>
      <c r="V978" s="1" t="s">
        <v>3973</v>
      </c>
      <c r="W978" s="1" t="s">
        <v>37</v>
      </c>
      <c r="X978" s="1" t="s">
        <v>37</v>
      </c>
      <c r="Y978" s="1" t="s">
        <v>37</v>
      </c>
      <c r="Z978" s="1" t="s">
        <v>37</v>
      </c>
    </row>
    <row r="979" spans="1:26">
      <c r="A979" s="1" t="s">
        <v>1396</v>
      </c>
      <c r="B979" s="1" t="s">
        <v>1397</v>
      </c>
      <c r="C979" s="1" t="s">
        <v>1036</v>
      </c>
      <c r="D979" s="1" t="s">
        <v>987</v>
      </c>
      <c r="E979" s="1" t="s">
        <v>1398</v>
      </c>
      <c r="F979" s="1" t="s">
        <v>31</v>
      </c>
      <c r="G979" s="1" t="s">
        <v>50</v>
      </c>
      <c r="H979" s="1" t="s">
        <v>40</v>
      </c>
      <c r="I979" s="1" t="s">
        <v>34</v>
      </c>
      <c r="J979" s="1" t="s">
        <v>35</v>
      </c>
      <c r="K979" s="1" t="s">
        <v>36</v>
      </c>
      <c r="L979" s="1" t="s">
        <v>37</v>
      </c>
      <c r="M979" s="1" t="s">
        <v>4167</v>
      </c>
      <c r="N979" s="1" t="s">
        <v>4102</v>
      </c>
      <c r="O979" s="1" t="s">
        <v>4279</v>
      </c>
      <c r="P979" s="1" t="s">
        <v>4169</v>
      </c>
      <c r="Q979" s="1" t="s">
        <v>4291</v>
      </c>
      <c r="R979" s="1" t="s">
        <v>4125</v>
      </c>
      <c r="S979" s="1" t="s">
        <v>4059</v>
      </c>
      <c r="T979" s="1" t="s">
        <v>37</v>
      </c>
      <c r="U979" s="1" t="s">
        <v>37</v>
      </c>
      <c r="V979" s="1" t="s">
        <v>37</v>
      </c>
      <c r="W979" s="1" t="s">
        <v>37</v>
      </c>
      <c r="X979" s="1" t="s">
        <v>37</v>
      </c>
      <c r="Y979" s="1" t="s">
        <v>37</v>
      </c>
      <c r="Z979" s="1" t="s">
        <v>37</v>
      </c>
    </row>
    <row r="980" spans="1:26">
      <c r="A980" s="1" t="s">
        <v>3214</v>
      </c>
      <c r="B980" s="1" t="s">
        <v>3211</v>
      </c>
      <c r="C980" s="1" t="s">
        <v>3215</v>
      </c>
      <c r="D980" s="1" t="s">
        <v>3216</v>
      </c>
      <c r="E980" s="1" t="s">
        <v>3217</v>
      </c>
      <c r="F980" s="1" t="s">
        <v>42</v>
      </c>
      <c r="G980" s="1" t="s">
        <v>32</v>
      </c>
      <c r="H980" s="1" t="s">
        <v>40</v>
      </c>
      <c r="I980" s="1" t="s">
        <v>36</v>
      </c>
      <c r="J980" s="1" t="s">
        <v>56</v>
      </c>
      <c r="K980" s="1" t="s">
        <v>36</v>
      </c>
      <c r="L980" s="1" t="s">
        <v>37</v>
      </c>
      <c r="M980" s="1" t="s">
        <v>4247</v>
      </c>
      <c r="N980" s="1" t="s">
        <v>4075</v>
      </c>
      <c r="O980" s="1" t="s">
        <v>4188</v>
      </c>
      <c r="P980" s="1" t="s">
        <v>4502</v>
      </c>
      <c r="Q980" s="1" t="s">
        <v>4215</v>
      </c>
      <c r="R980" s="1" t="s">
        <v>4189</v>
      </c>
      <c r="S980" s="1" t="s">
        <v>4262</v>
      </c>
      <c r="T980" s="1" t="s">
        <v>37</v>
      </c>
      <c r="U980" s="1" t="s">
        <v>37</v>
      </c>
      <c r="V980" s="1" t="s">
        <v>37</v>
      </c>
      <c r="W980" s="1" t="s">
        <v>37</v>
      </c>
      <c r="X980" s="1" t="s">
        <v>37</v>
      </c>
      <c r="Y980" s="1" t="s">
        <v>37</v>
      </c>
      <c r="Z980" s="1" t="s">
        <v>37</v>
      </c>
    </row>
    <row r="981" spans="1:26">
      <c r="A981" s="1" t="s">
        <v>1752</v>
      </c>
      <c r="B981" s="1" t="s">
        <v>1748</v>
      </c>
      <c r="C981" s="1" t="s">
        <v>1753</v>
      </c>
      <c r="D981" s="1" t="s">
        <v>1754</v>
      </c>
      <c r="E981" s="1" t="s">
        <v>1755</v>
      </c>
      <c r="F981" s="1" t="s">
        <v>42</v>
      </c>
      <c r="G981" s="1" t="s">
        <v>32</v>
      </c>
      <c r="H981" s="1" t="s">
        <v>33</v>
      </c>
      <c r="I981" s="1" t="s">
        <v>34</v>
      </c>
      <c r="J981" s="1" t="s">
        <v>35</v>
      </c>
      <c r="K981" s="1" t="s">
        <v>44</v>
      </c>
      <c r="L981" s="1" t="s">
        <v>37</v>
      </c>
      <c r="M981" s="1" t="s">
        <v>4153</v>
      </c>
      <c r="N981" s="1" t="s">
        <v>4395</v>
      </c>
      <c r="O981" s="1" t="s">
        <v>4254</v>
      </c>
      <c r="P981" s="1" t="s">
        <v>4009</v>
      </c>
      <c r="Q981" s="1" t="s">
        <v>4163</v>
      </c>
      <c r="R981" s="1" t="s">
        <v>4083</v>
      </c>
      <c r="S981" s="1" t="s">
        <v>4084</v>
      </c>
      <c r="T981" s="1" t="s">
        <v>37</v>
      </c>
      <c r="U981" s="1" t="s">
        <v>37</v>
      </c>
      <c r="V981" s="1" t="s">
        <v>3973</v>
      </c>
      <c r="W981" s="1" t="s">
        <v>37</v>
      </c>
      <c r="X981" s="1" t="s">
        <v>37</v>
      </c>
      <c r="Y981" s="1" t="s">
        <v>37</v>
      </c>
      <c r="Z981" s="1" t="s">
        <v>37</v>
      </c>
    </row>
    <row r="982" spans="1:26">
      <c r="A982" s="1" t="s">
        <v>1747</v>
      </c>
      <c r="B982" s="1" t="s">
        <v>1748</v>
      </c>
      <c r="C982" s="1" t="s">
        <v>246</v>
      </c>
      <c r="D982" s="1" t="s">
        <v>1670</v>
      </c>
      <c r="E982" s="1" t="s">
        <v>1749</v>
      </c>
      <c r="F982" s="1" t="s">
        <v>31</v>
      </c>
      <c r="G982" s="1" t="s">
        <v>63</v>
      </c>
      <c r="H982" s="1" t="s">
        <v>42</v>
      </c>
      <c r="I982" s="1" t="s">
        <v>34</v>
      </c>
      <c r="J982" s="1" t="s">
        <v>35</v>
      </c>
      <c r="K982" s="1" t="s">
        <v>44</v>
      </c>
      <c r="L982" s="1" t="s">
        <v>37</v>
      </c>
      <c r="M982" s="1" t="s">
        <v>4165</v>
      </c>
      <c r="N982" s="1" t="s">
        <v>4242</v>
      </c>
      <c r="O982" s="1" t="s">
        <v>4123</v>
      </c>
      <c r="P982" s="1" t="s">
        <v>4158</v>
      </c>
      <c r="Q982" s="1" t="s">
        <v>4115</v>
      </c>
      <c r="R982" s="1" t="s">
        <v>4116</v>
      </c>
      <c r="S982" s="1" t="s">
        <v>4126</v>
      </c>
      <c r="T982" s="1" t="s">
        <v>37</v>
      </c>
      <c r="U982" s="1" t="s">
        <v>37</v>
      </c>
      <c r="V982" s="1" t="s">
        <v>37</v>
      </c>
      <c r="W982" s="1" t="s">
        <v>37</v>
      </c>
      <c r="X982" s="1" t="s">
        <v>37</v>
      </c>
      <c r="Y982" s="1" t="s">
        <v>37</v>
      </c>
      <c r="Z982" s="1" t="s">
        <v>37</v>
      </c>
    </row>
    <row r="983" spans="1:26">
      <c r="A983" s="1" t="s">
        <v>1750</v>
      </c>
      <c r="B983" s="1" t="s">
        <v>1748</v>
      </c>
      <c r="C983" s="1" t="s">
        <v>963</v>
      </c>
      <c r="D983" s="1" t="s">
        <v>334</v>
      </c>
      <c r="E983" s="1" t="s">
        <v>1751</v>
      </c>
      <c r="F983" s="1" t="s">
        <v>42</v>
      </c>
      <c r="G983" s="1" t="s">
        <v>50</v>
      </c>
      <c r="H983" s="1" t="s">
        <v>33</v>
      </c>
      <c r="I983" s="1" t="s">
        <v>34</v>
      </c>
      <c r="J983" s="1" t="s">
        <v>35</v>
      </c>
      <c r="K983" s="1" t="s">
        <v>44</v>
      </c>
      <c r="L983" s="1" t="s">
        <v>37</v>
      </c>
      <c r="M983" s="1" t="s">
        <v>4090</v>
      </c>
      <c r="N983" s="1" t="s">
        <v>4033</v>
      </c>
      <c r="O983" s="1" t="s">
        <v>4213</v>
      </c>
      <c r="P983" s="1" t="s">
        <v>4023</v>
      </c>
      <c r="Q983" s="1" t="s">
        <v>4202</v>
      </c>
      <c r="R983" s="1" t="s">
        <v>4386</v>
      </c>
      <c r="S983" s="1" t="s">
        <v>4019</v>
      </c>
      <c r="T983" s="1" t="s">
        <v>37</v>
      </c>
      <c r="U983" s="1" t="s">
        <v>37</v>
      </c>
      <c r="V983" s="1" t="s">
        <v>37</v>
      </c>
      <c r="W983" s="1" t="s">
        <v>37</v>
      </c>
      <c r="X983" s="1" t="s">
        <v>37</v>
      </c>
      <c r="Y983" s="1" t="s">
        <v>37</v>
      </c>
      <c r="Z983" s="1" t="s">
        <v>37</v>
      </c>
    </row>
    <row r="984" spans="1:26">
      <c r="A984" s="1" t="s">
        <v>525</v>
      </c>
      <c r="B984" s="1" t="s">
        <v>526</v>
      </c>
      <c r="C984" s="1" t="s">
        <v>527</v>
      </c>
      <c r="D984" s="1" t="s">
        <v>528</v>
      </c>
      <c r="E984" s="1" t="s">
        <v>529</v>
      </c>
      <c r="F984" s="1" t="s">
        <v>42</v>
      </c>
      <c r="G984" s="1" t="s">
        <v>32</v>
      </c>
      <c r="H984" s="1" t="s">
        <v>40</v>
      </c>
      <c r="I984" s="1" t="s">
        <v>36</v>
      </c>
      <c r="J984" s="1" t="s">
        <v>56</v>
      </c>
      <c r="K984" s="1" t="s">
        <v>36</v>
      </c>
      <c r="L984" s="1" t="s">
        <v>37</v>
      </c>
      <c r="M984" s="1" t="s">
        <v>4247</v>
      </c>
      <c r="N984" s="1" t="s">
        <v>4240</v>
      </c>
      <c r="O984" s="1" t="s">
        <v>4076</v>
      </c>
      <c r="P984" s="1" t="s">
        <v>4162</v>
      </c>
      <c r="Q984" s="1" t="s">
        <v>4010</v>
      </c>
      <c r="R984" s="1" t="s">
        <v>4175</v>
      </c>
      <c r="S984" s="1" t="s">
        <v>4262</v>
      </c>
      <c r="T984" s="1" t="s">
        <v>37</v>
      </c>
      <c r="U984" s="1" t="s">
        <v>37</v>
      </c>
      <c r="V984" s="1" t="s">
        <v>37</v>
      </c>
      <c r="W984" s="1" t="s">
        <v>37</v>
      </c>
      <c r="X984" s="1" t="s">
        <v>37</v>
      </c>
      <c r="Y984" s="1" t="s">
        <v>37</v>
      </c>
      <c r="Z984" s="1" t="s">
        <v>37</v>
      </c>
    </row>
    <row r="985" spans="1:26">
      <c r="A985" s="1" t="s">
        <v>2373</v>
      </c>
      <c r="B985" s="1" t="s">
        <v>2371</v>
      </c>
      <c r="C985" s="1" t="s">
        <v>2374</v>
      </c>
      <c r="D985" s="1"/>
      <c r="E985" s="1" t="s">
        <v>1067</v>
      </c>
      <c r="F985" s="1" t="s">
        <v>31</v>
      </c>
      <c r="G985" s="1" t="s">
        <v>32</v>
      </c>
      <c r="H985" s="1" t="s">
        <v>33</v>
      </c>
      <c r="I985" s="1" t="s">
        <v>34</v>
      </c>
      <c r="J985" s="1" t="s">
        <v>35</v>
      </c>
      <c r="K985" s="1" t="s">
        <v>44</v>
      </c>
      <c r="L985" s="1" t="s">
        <v>37</v>
      </c>
      <c r="M985" s="1" t="s">
        <v>4165</v>
      </c>
      <c r="N985" s="1" t="s">
        <v>4096</v>
      </c>
      <c r="O985" s="1" t="s">
        <v>4008</v>
      </c>
      <c r="P985" s="1" t="s">
        <v>4502</v>
      </c>
      <c r="Q985" s="1" t="s">
        <v>4210</v>
      </c>
      <c r="R985" s="1" t="s">
        <v>4380</v>
      </c>
      <c r="S985" s="1" t="s">
        <v>4176</v>
      </c>
      <c r="T985" s="1" t="s">
        <v>37</v>
      </c>
      <c r="U985" s="1" t="s">
        <v>37</v>
      </c>
      <c r="V985" s="1" t="s">
        <v>37</v>
      </c>
      <c r="W985" s="1" t="s">
        <v>37</v>
      </c>
      <c r="X985" s="1" t="s">
        <v>37</v>
      </c>
      <c r="Y985" s="1" t="s">
        <v>37</v>
      </c>
      <c r="Z985" s="1" t="s">
        <v>37</v>
      </c>
    </row>
    <row r="986" spans="1:26">
      <c r="A986" s="1" t="s">
        <v>3427</v>
      </c>
      <c r="B986" s="1" t="s">
        <v>3428</v>
      </c>
      <c r="C986" s="1" t="s">
        <v>3429</v>
      </c>
      <c r="D986" s="1" t="s">
        <v>3430</v>
      </c>
      <c r="E986" s="1" t="s">
        <v>3286</v>
      </c>
      <c r="F986" s="1" t="s">
        <v>31</v>
      </c>
      <c r="G986" s="1" t="s">
        <v>32</v>
      </c>
      <c r="H986" s="1" t="s">
        <v>40</v>
      </c>
      <c r="I986" s="1" t="s">
        <v>36</v>
      </c>
      <c r="J986" s="1" t="s">
        <v>56</v>
      </c>
      <c r="K986" s="1" t="s">
        <v>36</v>
      </c>
      <c r="L986" s="1" t="s">
        <v>37</v>
      </c>
      <c r="M986" s="1" t="s">
        <v>4391</v>
      </c>
      <c r="N986" s="1" t="s">
        <v>4096</v>
      </c>
      <c r="O986" s="1" t="s">
        <v>4140</v>
      </c>
      <c r="P986" s="1" t="s">
        <v>4077</v>
      </c>
      <c r="Q986" s="1" t="s">
        <v>4049</v>
      </c>
      <c r="R986" s="1" t="s">
        <v>4189</v>
      </c>
      <c r="S986" s="1" t="s">
        <v>4501</v>
      </c>
      <c r="T986" s="1" t="s">
        <v>37</v>
      </c>
      <c r="U986" s="1" t="s">
        <v>37</v>
      </c>
      <c r="V986" s="1" t="s">
        <v>37</v>
      </c>
      <c r="W986" s="1" t="s">
        <v>37</v>
      </c>
      <c r="X986" s="1" t="s">
        <v>37</v>
      </c>
      <c r="Y986" s="1" t="s">
        <v>37</v>
      </c>
      <c r="Z986" s="1" t="s">
        <v>37</v>
      </c>
    </row>
    <row r="987" spans="1:26">
      <c r="A987" s="1" t="s">
        <v>2498</v>
      </c>
      <c r="B987" s="1" t="s">
        <v>2497</v>
      </c>
      <c r="C987" s="1" t="s">
        <v>2499</v>
      </c>
      <c r="D987" s="1"/>
      <c r="E987" s="1" t="s">
        <v>1259</v>
      </c>
      <c r="F987" s="1" t="s">
        <v>31</v>
      </c>
      <c r="G987" s="1" t="s">
        <v>32</v>
      </c>
      <c r="H987" s="1" t="s">
        <v>55</v>
      </c>
      <c r="I987" s="1" t="s">
        <v>34</v>
      </c>
      <c r="J987" s="1" t="s">
        <v>35</v>
      </c>
      <c r="K987" s="1" t="s">
        <v>36</v>
      </c>
      <c r="L987" s="1" t="s">
        <v>37</v>
      </c>
      <c r="M987" s="1" t="s">
        <v>4187</v>
      </c>
      <c r="N987" s="1" t="s">
        <v>4007</v>
      </c>
      <c r="O987" s="1" t="s">
        <v>4263</v>
      </c>
      <c r="P987" s="1" t="s">
        <v>4154</v>
      </c>
      <c r="Q987" s="1" t="s">
        <v>4049</v>
      </c>
      <c r="R987" s="1" t="s">
        <v>4189</v>
      </c>
      <c r="S987" s="1" t="s">
        <v>4262</v>
      </c>
      <c r="T987" s="1" t="s">
        <v>37</v>
      </c>
      <c r="U987" s="1" t="s">
        <v>4073</v>
      </c>
      <c r="V987" s="1" t="s">
        <v>37</v>
      </c>
      <c r="W987" s="1" t="s">
        <v>37</v>
      </c>
      <c r="X987" s="1" t="s">
        <v>37</v>
      </c>
      <c r="Y987" s="1" t="s">
        <v>37</v>
      </c>
      <c r="Z987" s="1" t="s">
        <v>37</v>
      </c>
    </row>
    <row r="988" spans="1:26">
      <c r="A988" s="1" t="s">
        <v>2496</v>
      </c>
      <c r="B988" s="1" t="s">
        <v>2497</v>
      </c>
      <c r="C988" s="1" t="s">
        <v>308</v>
      </c>
      <c r="D988" s="1"/>
      <c r="E988" s="1" t="s">
        <v>1259</v>
      </c>
      <c r="F988" s="1" t="s">
        <v>31</v>
      </c>
      <c r="G988" s="1" t="s">
        <v>32</v>
      </c>
      <c r="H988" s="1" t="s">
        <v>55</v>
      </c>
      <c r="I988" s="1" t="s">
        <v>34</v>
      </c>
      <c r="J988" s="1" t="s">
        <v>35</v>
      </c>
      <c r="K988" s="1"/>
      <c r="L988" s="1" t="s">
        <v>37</v>
      </c>
      <c r="M988" s="1" t="s">
        <v>4165</v>
      </c>
      <c r="N988" s="1" t="s">
        <v>4395</v>
      </c>
      <c r="O988" s="1" t="s">
        <v>4188</v>
      </c>
      <c r="P988" s="1" t="s">
        <v>4162</v>
      </c>
      <c r="Q988" s="1" t="s">
        <v>4043</v>
      </c>
      <c r="R988" s="1" t="s">
        <v>4050</v>
      </c>
      <c r="S988" s="1" t="s">
        <v>4065</v>
      </c>
      <c r="T988" s="1" t="s">
        <v>37</v>
      </c>
      <c r="U988" s="1" t="s">
        <v>37</v>
      </c>
      <c r="V988" s="1" t="s">
        <v>37</v>
      </c>
      <c r="W988" s="1" t="s">
        <v>3973</v>
      </c>
      <c r="X988" s="1" t="s">
        <v>37</v>
      </c>
      <c r="Y988" s="1" t="s">
        <v>37</v>
      </c>
      <c r="Z988" s="1" t="s">
        <v>37</v>
      </c>
    </row>
    <row r="989" spans="1:26">
      <c r="A989" s="1" t="s">
        <v>436</v>
      </c>
      <c r="B989" s="1" t="s">
        <v>437</v>
      </c>
      <c r="C989" s="1" t="s">
        <v>438</v>
      </c>
      <c r="D989" s="1" t="s">
        <v>439</v>
      </c>
      <c r="E989" s="1" t="s">
        <v>440</v>
      </c>
      <c r="F989" s="1" t="s">
        <v>31</v>
      </c>
      <c r="G989" s="1" t="s">
        <v>32</v>
      </c>
      <c r="H989" s="1" t="s">
        <v>40</v>
      </c>
      <c r="I989" s="1" t="s">
        <v>441</v>
      </c>
      <c r="J989" s="1" t="s">
        <v>35</v>
      </c>
      <c r="K989" s="1" t="s">
        <v>345</v>
      </c>
      <c r="L989" s="1" t="s">
        <v>37</v>
      </c>
      <c r="M989" s="1" t="s">
        <v>4187</v>
      </c>
      <c r="N989" s="1" t="s">
        <v>4139</v>
      </c>
      <c r="O989" s="1" t="s">
        <v>4081</v>
      </c>
      <c r="P989" s="1" t="s">
        <v>4174</v>
      </c>
      <c r="Q989" s="1" t="s">
        <v>4211</v>
      </c>
      <c r="R989" s="1" t="s">
        <v>4155</v>
      </c>
      <c r="S989" s="1" t="s">
        <v>4381</v>
      </c>
      <c r="T989" s="1" t="s">
        <v>37</v>
      </c>
      <c r="U989" s="1" t="s">
        <v>37</v>
      </c>
      <c r="V989" s="1" t="s">
        <v>3973</v>
      </c>
      <c r="W989" s="1" t="s">
        <v>37</v>
      </c>
      <c r="X989" s="1" t="s">
        <v>37</v>
      </c>
      <c r="Y989" s="1" t="s">
        <v>37</v>
      </c>
      <c r="Z989" s="1" t="s">
        <v>37</v>
      </c>
    </row>
    <row r="990" spans="1:26">
      <c r="A990" s="1" t="s">
        <v>1979</v>
      </c>
      <c r="B990" s="1" t="s">
        <v>1980</v>
      </c>
      <c r="C990" s="1" t="s">
        <v>1981</v>
      </c>
      <c r="D990" s="1" t="s">
        <v>60</v>
      </c>
      <c r="E990" s="1" t="s">
        <v>1199</v>
      </c>
      <c r="F990" s="1" t="s">
        <v>31</v>
      </c>
      <c r="G990" s="1" t="s">
        <v>32</v>
      </c>
      <c r="H990" s="1" t="s">
        <v>40</v>
      </c>
      <c r="I990" s="1" t="s">
        <v>36</v>
      </c>
      <c r="J990" s="1" t="s">
        <v>56</v>
      </c>
      <c r="K990" s="1" t="s">
        <v>36</v>
      </c>
      <c r="L990" s="1" t="s">
        <v>37</v>
      </c>
      <c r="M990" s="1" t="s">
        <v>4153</v>
      </c>
      <c r="N990" s="1" t="s">
        <v>4139</v>
      </c>
      <c r="O990" s="1" t="s">
        <v>4081</v>
      </c>
      <c r="P990" s="1" t="s">
        <v>4144</v>
      </c>
      <c r="Q990" s="1" t="s">
        <v>4082</v>
      </c>
      <c r="R990" s="1" t="s">
        <v>4044</v>
      </c>
      <c r="S990" s="1" t="s">
        <v>4381</v>
      </c>
      <c r="T990" s="1" t="s">
        <v>37</v>
      </c>
      <c r="U990" s="1" t="s">
        <v>4073</v>
      </c>
      <c r="V990" s="1" t="s">
        <v>37</v>
      </c>
      <c r="W990" s="1" t="s">
        <v>37</v>
      </c>
      <c r="X990" s="1" t="s">
        <v>37</v>
      </c>
      <c r="Y990" s="1" t="s">
        <v>37</v>
      </c>
      <c r="Z990" s="1" t="s">
        <v>37</v>
      </c>
    </row>
    <row r="991" spans="1:26">
      <c r="A991" s="1" t="s">
        <v>1891</v>
      </c>
      <c r="B991" s="1" t="s">
        <v>1892</v>
      </c>
      <c r="C991" s="1" t="s">
        <v>1893</v>
      </c>
      <c r="D991" s="1" t="s">
        <v>260</v>
      </c>
      <c r="E991" s="1" t="s">
        <v>398</v>
      </c>
      <c r="F991" s="1" t="s">
        <v>31</v>
      </c>
      <c r="G991" s="1" t="s">
        <v>32</v>
      </c>
      <c r="H991" s="1" t="s">
        <v>40</v>
      </c>
      <c r="I991" s="1" t="s">
        <v>36</v>
      </c>
      <c r="J991" s="1" t="s">
        <v>56</v>
      </c>
      <c r="K991" s="1" t="s">
        <v>36</v>
      </c>
      <c r="L991" s="1" t="s">
        <v>37</v>
      </c>
      <c r="M991" s="1" t="s">
        <v>4080</v>
      </c>
      <c r="N991" s="1" t="s">
        <v>4209</v>
      </c>
      <c r="O991" s="1" t="s">
        <v>4081</v>
      </c>
      <c r="P991" s="1" t="s">
        <v>4184</v>
      </c>
      <c r="Q991" s="1" t="s">
        <v>4503</v>
      </c>
      <c r="R991" s="1" t="s">
        <v>4079</v>
      </c>
      <c r="S991" s="1" t="s">
        <v>4164</v>
      </c>
      <c r="T991" s="1" t="s">
        <v>4522</v>
      </c>
      <c r="U991" s="1" t="s">
        <v>37</v>
      </c>
      <c r="V991" s="1" t="s">
        <v>37</v>
      </c>
      <c r="W991" s="1" t="s">
        <v>37</v>
      </c>
      <c r="X991" s="1" t="s">
        <v>37</v>
      </c>
      <c r="Y991" s="1" t="s">
        <v>37</v>
      </c>
      <c r="Z991" s="1" t="s">
        <v>37</v>
      </c>
    </row>
    <row r="992" spans="1:26">
      <c r="A992" s="1" t="s">
        <v>4426</v>
      </c>
      <c r="B992" s="1" t="s">
        <v>163</v>
      </c>
      <c r="C992" s="1" t="s">
        <v>777</v>
      </c>
      <c r="D992" s="1" t="s">
        <v>4427</v>
      </c>
      <c r="E992" s="1" t="s">
        <v>4428</v>
      </c>
      <c r="F992" s="1" t="s">
        <v>31</v>
      </c>
      <c r="G992" s="1" t="s">
        <v>32</v>
      </c>
      <c r="H992" s="1" t="s">
        <v>40</v>
      </c>
      <c r="I992" s="1" t="s">
        <v>36</v>
      </c>
      <c r="J992" s="1" t="s">
        <v>35</v>
      </c>
      <c r="K992" s="1" t="s">
        <v>36</v>
      </c>
      <c r="L992" s="1" t="s">
        <v>37</v>
      </c>
      <c r="M992" s="1" t="s">
        <v>4080</v>
      </c>
      <c r="N992" s="1" t="s">
        <v>4395</v>
      </c>
      <c r="O992" s="1" t="s">
        <v>4081</v>
      </c>
      <c r="P992" s="1" t="s">
        <v>4077</v>
      </c>
      <c r="Q992" s="1" t="s">
        <v>4429</v>
      </c>
      <c r="R992" s="1" t="s">
        <v>4018</v>
      </c>
      <c r="S992" s="1" t="s">
        <v>4164</v>
      </c>
      <c r="T992" s="1" t="s">
        <v>37</v>
      </c>
      <c r="U992" s="1" t="s">
        <v>37</v>
      </c>
      <c r="V992" s="1" t="s">
        <v>37</v>
      </c>
      <c r="W992" s="1" t="s">
        <v>37</v>
      </c>
      <c r="X992" s="1" t="s">
        <v>37</v>
      </c>
      <c r="Y992" s="1" t="s">
        <v>37</v>
      </c>
      <c r="Z992" s="1" t="s">
        <v>37</v>
      </c>
    </row>
    <row r="993" spans="1:26">
      <c r="A993" s="1" t="s">
        <v>3653</v>
      </c>
      <c r="B993" s="1" t="s">
        <v>3654</v>
      </c>
      <c r="C993" s="1" t="s">
        <v>1883</v>
      </c>
      <c r="D993" s="1" t="s">
        <v>1972</v>
      </c>
      <c r="E993" s="1" t="s">
        <v>1810</v>
      </c>
      <c r="F993" s="1" t="s">
        <v>31</v>
      </c>
      <c r="G993" s="1" t="s">
        <v>32</v>
      </c>
      <c r="H993" s="1" t="s">
        <v>40</v>
      </c>
      <c r="I993" s="1" t="s">
        <v>36</v>
      </c>
      <c r="J993" s="1" t="s">
        <v>56</v>
      </c>
      <c r="K993" s="1" t="s">
        <v>36</v>
      </c>
      <c r="L993" s="1" t="s">
        <v>37</v>
      </c>
      <c r="M993" s="1" t="s">
        <v>4153</v>
      </c>
      <c r="N993" s="1" t="s">
        <v>4007</v>
      </c>
      <c r="O993" s="1" t="s">
        <v>4076</v>
      </c>
      <c r="P993" s="1" t="s">
        <v>4009</v>
      </c>
      <c r="Q993" s="1" t="s">
        <v>4078</v>
      </c>
      <c r="R993" s="1" t="s">
        <v>4011</v>
      </c>
      <c r="S993" s="1" t="s">
        <v>4381</v>
      </c>
      <c r="T993" s="1" t="s">
        <v>37</v>
      </c>
      <c r="U993" s="1" t="s">
        <v>37</v>
      </c>
      <c r="V993" s="1" t="s">
        <v>37</v>
      </c>
      <c r="W993" s="1" t="s">
        <v>37</v>
      </c>
      <c r="X993" s="1" t="s">
        <v>3973</v>
      </c>
      <c r="Y993" s="1" t="s">
        <v>37</v>
      </c>
      <c r="Z993" s="1" t="s">
        <v>37</v>
      </c>
    </row>
    <row r="994" spans="1:26">
      <c r="A994" s="1" t="s">
        <v>428</v>
      </c>
      <c r="B994" s="1" t="s">
        <v>429</v>
      </c>
      <c r="C994" s="1" t="s">
        <v>430</v>
      </c>
      <c r="D994" s="1" t="s">
        <v>431</v>
      </c>
      <c r="E994" s="1" t="s">
        <v>432</v>
      </c>
      <c r="F994" s="1" t="s">
        <v>42</v>
      </c>
      <c r="G994" s="1" t="s">
        <v>32</v>
      </c>
      <c r="H994" s="1" t="s">
        <v>42</v>
      </c>
      <c r="I994" s="1" t="s">
        <v>34</v>
      </c>
      <c r="J994" s="1" t="s">
        <v>35</v>
      </c>
      <c r="K994" s="1" t="s">
        <v>44</v>
      </c>
      <c r="L994" s="1" t="s">
        <v>37</v>
      </c>
      <c r="M994" s="1" t="s">
        <v>4187</v>
      </c>
      <c r="N994" s="1" t="s">
        <v>4046</v>
      </c>
      <c r="O994" s="1" t="s">
        <v>4254</v>
      </c>
      <c r="P994" s="1" t="s">
        <v>4009</v>
      </c>
      <c r="Q994" s="1" t="s">
        <v>4163</v>
      </c>
      <c r="R994" s="1" t="s">
        <v>4050</v>
      </c>
      <c r="S994" s="1" t="s">
        <v>4065</v>
      </c>
      <c r="T994" s="1" t="s">
        <v>37</v>
      </c>
      <c r="U994" s="1" t="s">
        <v>37</v>
      </c>
      <c r="V994" s="1" t="s">
        <v>37</v>
      </c>
      <c r="W994" s="1" t="s">
        <v>37</v>
      </c>
      <c r="X994" s="1" t="s">
        <v>37</v>
      </c>
      <c r="Y994" s="1" t="s">
        <v>37</v>
      </c>
      <c r="Z994" s="1" t="s">
        <v>37</v>
      </c>
    </row>
    <row r="995" spans="1:26">
      <c r="A995" s="1" t="s">
        <v>3539</v>
      </c>
      <c r="B995" s="1" t="s">
        <v>3540</v>
      </c>
      <c r="C995" s="1" t="s">
        <v>3357</v>
      </c>
      <c r="D995" s="1" t="s">
        <v>769</v>
      </c>
      <c r="E995" s="1" t="s">
        <v>3541</v>
      </c>
      <c r="F995" s="1" t="s">
        <v>31</v>
      </c>
      <c r="G995" s="1" t="s">
        <v>32</v>
      </c>
      <c r="H995" s="1" t="s">
        <v>33</v>
      </c>
      <c r="I995" s="1" t="s">
        <v>34</v>
      </c>
      <c r="J995" s="1" t="s">
        <v>35</v>
      </c>
      <c r="K995" s="1" t="s">
        <v>44</v>
      </c>
      <c r="L995" s="1" t="s">
        <v>37</v>
      </c>
      <c r="M995" s="1" t="s">
        <v>4165</v>
      </c>
      <c r="N995" s="1" t="s">
        <v>4007</v>
      </c>
      <c r="O995" s="1" t="s">
        <v>4254</v>
      </c>
      <c r="P995" s="1" t="s">
        <v>4502</v>
      </c>
      <c r="Q995" s="1" t="s">
        <v>4298</v>
      </c>
      <c r="R995" s="1" t="s">
        <v>4083</v>
      </c>
      <c r="S995" s="1" t="s">
        <v>4262</v>
      </c>
      <c r="T995" s="1" t="s">
        <v>37</v>
      </c>
      <c r="U995" s="1" t="s">
        <v>37</v>
      </c>
      <c r="V995" s="1" t="s">
        <v>37</v>
      </c>
      <c r="W995" s="1" t="s">
        <v>37</v>
      </c>
      <c r="X995" s="1" t="s">
        <v>37</v>
      </c>
      <c r="Y995" s="1" t="s">
        <v>37</v>
      </c>
      <c r="Z995" s="1" t="s">
        <v>37</v>
      </c>
    </row>
    <row r="996" spans="1:26">
      <c r="A996" s="1" t="s">
        <v>3601</v>
      </c>
      <c r="B996" s="1" t="s">
        <v>500</v>
      </c>
      <c r="C996" s="1" t="s">
        <v>3602</v>
      </c>
      <c r="D996" s="1" t="s">
        <v>1051</v>
      </c>
      <c r="E996" s="1" t="s">
        <v>3603</v>
      </c>
      <c r="F996" s="1" t="s">
        <v>31</v>
      </c>
      <c r="G996" s="1" t="s">
        <v>63</v>
      </c>
      <c r="H996" s="1" t="s">
        <v>40</v>
      </c>
      <c r="I996" s="1" t="s">
        <v>36</v>
      </c>
      <c r="J996" s="1" t="s">
        <v>56</v>
      </c>
      <c r="K996" s="1" t="s">
        <v>36</v>
      </c>
      <c r="L996" s="1" t="s">
        <v>37</v>
      </c>
      <c r="M996" s="1" t="s">
        <v>4226</v>
      </c>
      <c r="N996" s="1" t="s">
        <v>4122</v>
      </c>
      <c r="O996" s="1" t="s">
        <v>4076</v>
      </c>
      <c r="P996" s="1" t="s">
        <v>4502</v>
      </c>
      <c r="Q996" s="1" t="s">
        <v>4036</v>
      </c>
      <c r="R996" s="1" t="s">
        <v>4199</v>
      </c>
      <c r="S996" s="1" t="s">
        <v>4117</v>
      </c>
      <c r="T996" s="1" t="s">
        <v>37</v>
      </c>
      <c r="U996" s="1" t="s">
        <v>37</v>
      </c>
      <c r="V996" s="1" t="s">
        <v>37</v>
      </c>
      <c r="W996" s="1" t="s">
        <v>37</v>
      </c>
      <c r="X996" s="1" t="s">
        <v>37</v>
      </c>
      <c r="Y996" s="1" t="s">
        <v>37</v>
      </c>
      <c r="Z996" s="1" t="s">
        <v>37</v>
      </c>
    </row>
    <row r="997" spans="1:26">
      <c r="A997" s="1" t="s">
        <v>2087</v>
      </c>
      <c r="B997" s="1" t="s">
        <v>2088</v>
      </c>
      <c r="C997" s="1" t="s">
        <v>940</v>
      </c>
      <c r="D997" s="1" t="s">
        <v>2089</v>
      </c>
      <c r="E997" s="1" t="s">
        <v>2090</v>
      </c>
      <c r="F997" s="1" t="s">
        <v>31</v>
      </c>
      <c r="G997" s="1" t="s">
        <v>32</v>
      </c>
      <c r="H997" s="1" t="s">
        <v>40</v>
      </c>
      <c r="I997" s="1" t="s">
        <v>34</v>
      </c>
      <c r="J997" s="1" t="s">
        <v>35</v>
      </c>
      <c r="K997" s="1" t="s">
        <v>36</v>
      </c>
      <c r="L997" s="1" t="s">
        <v>37</v>
      </c>
      <c r="M997" s="1" t="s">
        <v>4287</v>
      </c>
      <c r="N997" s="1" t="s">
        <v>4046</v>
      </c>
      <c r="O997" s="1" t="s">
        <v>4047</v>
      </c>
      <c r="P997" s="1" t="s">
        <v>4077</v>
      </c>
      <c r="Q997" s="1" t="s">
        <v>4082</v>
      </c>
      <c r="R997" s="1" t="s">
        <v>4302</v>
      </c>
      <c r="S997" s="1" t="s">
        <v>4141</v>
      </c>
      <c r="T997" s="1" t="s">
        <v>37</v>
      </c>
      <c r="U997" s="1" t="s">
        <v>37</v>
      </c>
      <c r="V997" s="1" t="s">
        <v>37</v>
      </c>
      <c r="W997" s="1" t="s">
        <v>37</v>
      </c>
      <c r="X997" s="1" t="s">
        <v>37</v>
      </c>
      <c r="Y997" s="1" t="s">
        <v>37</v>
      </c>
      <c r="Z997" s="1" t="s">
        <v>37</v>
      </c>
    </row>
    <row r="998" spans="1:26">
      <c r="A998" s="1" t="s">
        <v>3951</v>
      </c>
      <c r="B998" s="1" t="s">
        <v>3952</v>
      </c>
      <c r="C998" s="1" t="s">
        <v>358</v>
      </c>
      <c r="D998" s="1" t="s">
        <v>87</v>
      </c>
      <c r="E998" s="1" t="s">
        <v>3148</v>
      </c>
      <c r="F998" s="1" t="s">
        <v>31</v>
      </c>
      <c r="G998" s="1" t="s">
        <v>32</v>
      </c>
      <c r="H998" s="1" t="s">
        <v>40</v>
      </c>
      <c r="I998" s="1" t="s">
        <v>34</v>
      </c>
      <c r="J998" s="1" t="s">
        <v>35</v>
      </c>
      <c r="K998" s="1" t="s">
        <v>36</v>
      </c>
      <c r="L998" s="1" t="s">
        <v>37</v>
      </c>
      <c r="M998" s="1" t="s">
        <v>4220</v>
      </c>
      <c r="N998" s="1" t="s">
        <v>4248</v>
      </c>
      <c r="O998" s="1" t="s">
        <v>4047</v>
      </c>
      <c r="P998" s="1" t="s">
        <v>4154</v>
      </c>
      <c r="Q998" s="1" t="s">
        <v>4211</v>
      </c>
      <c r="R998" s="1" t="s">
        <v>4011</v>
      </c>
      <c r="S998" s="1" t="s">
        <v>4117</v>
      </c>
      <c r="T998" s="1" t="s">
        <v>37</v>
      </c>
      <c r="U998" s="1" t="s">
        <v>37</v>
      </c>
      <c r="V998" s="1" t="s">
        <v>37</v>
      </c>
      <c r="W998" s="1" t="s">
        <v>37</v>
      </c>
      <c r="X998" s="1" t="s">
        <v>37</v>
      </c>
      <c r="Y998" s="1" t="s">
        <v>37</v>
      </c>
      <c r="Z998" s="1" t="s">
        <v>37</v>
      </c>
    </row>
    <row r="999" spans="1:26">
      <c r="A999" s="1" t="s">
        <v>4588</v>
      </c>
      <c r="B999" s="1" t="s">
        <v>466</v>
      </c>
      <c r="C999" s="1" t="s">
        <v>4589</v>
      </c>
      <c r="D999" s="1"/>
      <c r="E999" s="1" t="s">
        <v>2979</v>
      </c>
      <c r="F999" s="1" t="s">
        <v>31</v>
      </c>
      <c r="G999" s="1" t="s">
        <v>32</v>
      </c>
      <c r="H999" s="1" t="s">
        <v>55</v>
      </c>
      <c r="I999" s="1" t="s">
        <v>34</v>
      </c>
      <c r="J999" s="1" t="s">
        <v>35</v>
      </c>
      <c r="K999" s="1" t="s">
        <v>36</v>
      </c>
      <c r="L999" s="1" t="s">
        <v>37</v>
      </c>
      <c r="M999" s="1" t="s">
        <v>4182</v>
      </c>
      <c r="N999" s="1" t="s">
        <v>4209</v>
      </c>
      <c r="O999" s="1" t="s">
        <v>4188</v>
      </c>
      <c r="P999" s="1" t="s">
        <v>4048</v>
      </c>
      <c r="Q999" s="1" t="s">
        <v>4078</v>
      </c>
      <c r="R999" s="1" t="s">
        <v>4079</v>
      </c>
      <c r="S999" s="1" t="s">
        <v>4141</v>
      </c>
      <c r="T999" s="1" t="s">
        <v>37</v>
      </c>
      <c r="U999" s="1" t="s">
        <v>37</v>
      </c>
      <c r="V999" s="1" t="s">
        <v>37</v>
      </c>
      <c r="W999" s="1" t="s">
        <v>37</v>
      </c>
      <c r="X999" s="1" t="s">
        <v>37</v>
      </c>
      <c r="Y999" s="1" t="s">
        <v>37</v>
      </c>
      <c r="Z999" s="1" t="s">
        <v>37</v>
      </c>
    </row>
    <row r="1000" spans="1:26">
      <c r="A1000" s="1" t="s">
        <v>2423</v>
      </c>
      <c r="B1000" s="1" t="s">
        <v>2387</v>
      </c>
      <c r="C1000" s="1" t="s">
        <v>1467</v>
      </c>
      <c r="D1000" s="1" t="s">
        <v>179</v>
      </c>
      <c r="E1000" s="1" t="s">
        <v>2424</v>
      </c>
      <c r="F1000" s="1" t="s">
        <v>42</v>
      </c>
      <c r="G1000" s="1" t="s">
        <v>32</v>
      </c>
      <c r="H1000" s="1" t="s">
        <v>42</v>
      </c>
      <c r="I1000" s="1" t="s">
        <v>34</v>
      </c>
      <c r="J1000" s="1" t="s">
        <v>35</v>
      </c>
      <c r="K1000" s="1"/>
      <c r="L1000" s="1" t="s">
        <v>37</v>
      </c>
      <c r="M1000" s="1" t="s">
        <v>4153</v>
      </c>
      <c r="N1000" s="1" t="s">
        <v>4075</v>
      </c>
      <c r="O1000" s="1" t="s">
        <v>4188</v>
      </c>
      <c r="P1000" s="1" t="s">
        <v>4180</v>
      </c>
      <c r="Q1000" s="1" t="s">
        <v>4298</v>
      </c>
      <c r="R1000" s="1" t="s">
        <v>4189</v>
      </c>
      <c r="S1000" s="1" t="s">
        <v>4501</v>
      </c>
      <c r="T1000" s="1" t="s">
        <v>37</v>
      </c>
      <c r="U1000" s="1" t="s">
        <v>37</v>
      </c>
      <c r="V1000" s="1" t="s">
        <v>37</v>
      </c>
      <c r="W1000" s="1" t="s">
        <v>37</v>
      </c>
      <c r="X1000" s="1" t="s">
        <v>37</v>
      </c>
      <c r="Y1000" s="1" t="s">
        <v>37</v>
      </c>
      <c r="Z1000" s="1" t="s">
        <v>37</v>
      </c>
    </row>
    <row r="1001" spans="1:26">
      <c r="A1001" s="1" t="s">
        <v>3486</v>
      </c>
      <c r="B1001" s="1" t="s">
        <v>3487</v>
      </c>
      <c r="C1001" s="1" t="s">
        <v>3488</v>
      </c>
      <c r="D1001" s="1" t="s">
        <v>1870</v>
      </c>
      <c r="E1001" s="1" t="s">
        <v>3489</v>
      </c>
      <c r="F1001" s="1" t="s">
        <v>42</v>
      </c>
      <c r="G1001" s="1" t="s">
        <v>32</v>
      </c>
      <c r="H1001" s="1" t="s">
        <v>40</v>
      </c>
      <c r="I1001" s="1" t="s">
        <v>355</v>
      </c>
      <c r="J1001" s="1" t="s">
        <v>56</v>
      </c>
      <c r="K1001" s="1" t="s">
        <v>355</v>
      </c>
      <c r="L1001" s="1" t="s">
        <v>37</v>
      </c>
      <c r="M1001" s="1" t="s">
        <v>4391</v>
      </c>
      <c r="N1001" s="1" t="s">
        <v>4297</v>
      </c>
      <c r="O1001" s="1" t="s">
        <v>4076</v>
      </c>
      <c r="P1001" s="1" t="s">
        <v>4077</v>
      </c>
      <c r="Q1001" s="1" t="s">
        <v>4049</v>
      </c>
      <c r="R1001" s="1" t="s">
        <v>4106</v>
      </c>
      <c r="S1001" s="1" t="s">
        <v>4176</v>
      </c>
      <c r="T1001" s="1" t="s">
        <v>37</v>
      </c>
      <c r="U1001" s="1" t="s">
        <v>37</v>
      </c>
      <c r="V1001" s="1" t="s">
        <v>37</v>
      </c>
      <c r="W1001" s="1" t="s">
        <v>37</v>
      </c>
      <c r="X1001" s="1" t="s">
        <v>37</v>
      </c>
      <c r="Y1001" s="1" t="s">
        <v>37</v>
      </c>
      <c r="Z1001" s="1" t="s">
        <v>37</v>
      </c>
    </row>
    <row r="1002" spans="1:26">
      <c r="A1002" s="1" t="s">
        <v>2926</v>
      </c>
      <c r="B1002" s="1" t="s">
        <v>2921</v>
      </c>
      <c r="C1002" s="1" t="s">
        <v>1150</v>
      </c>
      <c r="D1002" s="1" t="s">
        <v>1513</v>
      </c>
      <c r="E1002" s="1" t="s">
        <v>2927</v>
      </c>
      <c r="F1002" s="1" t="s">
        <v>42</v>
      </c>
      <c r="G1002" s="1" t="s">
        <v>43</v>
      </c>
      <c r="H1002" s="1" t="s">
        <v>40</v>
      </c>
      <c r="I1002" s="1" t="s">
        <v>34</v>
      </c>
      <c r="J1002" s="1" t="s">
        <v>35</v>
      </c>
      <c r="K1002" s="1" t="s">
        <v>36</v>
      </c>
      <c r="L1002" s="1" t="s">
        <v>37</v>
      </c>
      <c r="M1002" s="1" t="s">
        <v>4060</v>
      </c>
      <c r="N1002" s="1" t="s">
        <v>4288</v>
      </c>
      <c r="O1002" s="1" t="s">
        <v>4127</v>
      </c>
      <c r="P1002" s="1" t="s">
        <v>4204</v>
      </c>
      <c r="Q1002" s="1" t="s">
        <v>4105</v>
      </c>
      <c r="R1002" s="1" t="s">
        <v>4216</v>
      </c>
      <c r="S1002" s="1" t="s">
        <v>4019</v>
      </c>
      <c r="T1002" s="1" t="s">
        <v>37</v>
      </c>
      <c r="U1002" s="1" t="s">
        <v>37</v>
      </c>
      <c r="V1002" s="1" t="s">
        <v>37</v>
      </c>
      <c r="W1002" s="1" t="s">
        <v>37</v>
      </c>
      <c r="X1002" s="1" t="s">
        <v>37</v>
      </c>
      <c r="Y1002" s="1" t="s">
        <v>37</v>
      </c>
      <c r="Z1002" s="1" t="s">
        <v>37</v>
      </c>
    </row>
    <row r="1003" spans="1:26">
      <c r="A1003" s="1" t="s">
        <v>3553</v>
      </c>
      <c r="B1003" s="1" t="s">
        <v>3554</v>
      </c>
      <c r="C1003" s="1" t="s">
        <v>3160</v>
      </c>
      <c r="D1003" s="1" t="s">
        <v>160</v>
      </c>
      <c r="E1003" s="1" t="s">
        <v>3555</v>
      </c>
      <c r="F1003" s="1" t="s">
        <v>42</v>
      </c>
      <c r="G1003" s="1" t="s">
        <v>32</v>
      </c>
      <c r="H1003" s="1" t="s">
        <v>40</v>
      </c>
      <c r="I1003" s="1" t="s">
        <v>34</v>
      </c>
      <c r="J1003" s="1" t="s">
        <v>35</v>
      </c>
      <c r="K1003" s="1" t="s">
        <v>36</v>
      </c>
      <c r="L1003" s="1" t="s">
        <v>37</v>
      </c>
      <c r="M1003" s="1" t="s">
        <v>4247</v>
      </c>
      <c r="N1003" s="1" t="s">
        <v>4096</v>
      </c>
      <c r="O1003" s="1" t="s">
        <v>4076</v>
      </c>
      <c r="P1003" s="1" t="s">
        <v>4162</v>
      </c>
      <c r="Q1003" s="1" t="s">
        <v>4211</v>
      </c>
      <c r="R1003" s="1" t="s">
        <v>4083</v>
      </c>
      <c r="S1003" s="1" t="s">
        <v>4141</v>
      </c>
      <c r="T1003" s="1" t="s">
        <v>37</v>
      </c>
      <c r="U1003" s="1" t="s">
        <v>37</v>
      </c>
      <c r="V1003" s="1" t="s">
        <v>37</v>
      </c>
      <c r="W1003" s="1" t="s">
        <v>37</v>
      </c>
      <c r="X1003" s="1" t="s">
        <v>37</v>
      </c>
      <c r="Y1003" s="1" t="s">
        <v>37</v>
      </c>
      <c r="Z1003" s="1" t="s">
        <v>37</v>
      </c>
    </row>
    <row r="1004" spans="1:26">
      <c r="A1004" s="1" t="s">
        <v>4673</v>
      </c>
      <c r="B1004" s="1" t="s">
        <v>4674</v>
      </c>
      <c r="C1004" s="1" t="s">
        <v>4675</v>
      </c>
      <c r="D1004" s="1"/>
      <c r="E1004" s="1" t="s">
        <v>4676</v>
      </c>
      <c r="F1004" s="1" t="s">
        <v>42</v>
      </c>
      <c r="G1004" s="1" t="s">
        <v>32</v>
      </c>
      <c r="H1004" s="1" t="s">
        <v>55</v>
      </c>
      <c r="I1004" s="1" t="s">
        <v>34</v>
      </c>
      <c r="J1004" s="1" t="s">
        <v>35</v>
      </c>
      <c r="K1004" s="1" t="s">
        <v>36</v>
      </c>
      <c r="L1004" s="1" t="s">
        <v>37</v>
      </c>
      <c r="M1004" s="1" t="s">
        <v>4153</v>
      </c>
      <c r="N1004" s="1" t="s">
        <v>4046</v>
      </c>
      <c r="O1004" s="1" t="s">
        <v>4140</v>
      </c>
      <c r="P1004" s="1" t="s">
        <v>4009</v>
      </c>
      <c r="Q1004" s="1" t="s">
        <v>4181</v>
      </c>
      <c r="R1004" s="1" t="s">
        <v>4189</v>
      </c>
      <c r="S1004" s="1" t="s">
        <v>4320</v>
      </c>
      <c r="T1004" s="1" t="s">
        <v>37</v>
      </c>
      <c r="U1004" s="1" t="s">
        <v>4073</v>
      </c>
      <c r="V1004" s="1" t="s">
        <v>37</v>
      </c>
      <c r="W1004" s="1" t="s">
        <v>37</v>
      </c>
      <c r="X1004" s="1" t="s">
        <v>37</v>
      </c>
      <c r="Y1004" s="1" t="s">
        <v>37</v>
      </c>
      <c r="Z1004" s="1" t="s">
        <v>37</v>
      </c>
    </row>
    <row r="1005" spans="1:26">
      <c r="A1005" s="1" t="s">
        <v>4348</v>
      </c>
      <c r="B1005" s="1" t="s">
        <v>4349</v>
      </c>
      <c r="C1005" s="1" t="s">
        <v>837</v>
      </c>
      <c r="D1005" s="1" t="s">
        <v>987</v>
      </c>
      <c r="E1005" s="1" t="s">
        <v>4350</v>
      </c>
      <c r="F1005" s="1" t="s">
        <v>31</v>
      </c>
      <c r="G1005" s="1" t="s">
        <v>63</v>
      </c>
      <c r="H1005" s="1" t="s">
        <v>40</v>
      </c>
      <c r="I1005" s="1" t="s">
        <v>36</v>
      </c>
      <c r="J1005" s="1" t="s">
        <v>56</v>
      </c>
      <c r="K1005" s="1" t="s">
        <v>36</v>
      </c>
      <c r="L1005" s="1" t="s">
        <v>37</v>
      </c>
      <c r="M1005" s="1" t="s">
        <v>37</v>
      </c>
      <c r="N1005" s="1" t="s">
        <v>37</v>
      </c>
      <c r="O1005" s="1" t="s">
        <v>37</v>
      </c>
      <c r="P1005" s="1" t="s">
        <v>37</v>
      </c>
      <c r="Q1005" s="1" t="s">
        <v>37</v>
      </c>
      <c r="R1005" s="1" t="s">
        <v>37</v>
      </c>
      <c r="S1005" s="1" t="s">
        <v>37</v>
      </c>
      <c r="T1005" s="1" t="s">
        <v>37</v>
      </c>
      <c r="U1005" s="1" t="s">
        <v>4073</v>
      </c>
      <c r="V1005" s="1" t="s">
        <v>37</v>
      </c>
      <c r="W1005" s="1" t="s">
        <v>37</v>
      </c>
      <c r="X1005" s="1" t="s">
        <v>37</v>
      </c>
      <c r="Y1005" s="1" t="s">
        <v>37</v>
      </c>
      <c r="Z1005" s="1" t="s">
        <v>37</v>
      </c>
    </row>
    <row r="1006" spans="1:26">
      <c r="A1006" s="1" t="s">
        <v>4403</v>
      </c>
      <c r="B1006" s="1" t="s">
        <v>2387</v>
      </c>
      <c r="C1006" s="1" t="s">
        <v>1758</v>
      </c>
      <c r="D1006" s="1" t="s">
        <v>689</v>
      </c>
      <c r="E1006" s="1" t="s">
        <v>511</v>
      </c>
      <c r="F1006" s="1" t="s">
        <v>31</v>
      </c>
      <c r="G1006" s="1" t="s">
        <v>32</v>
      </c>
      <c r="H1006" s="1" t="s">
        <v>40</v>
      </c>
      <c r="I1006" s="1" t="s">
        <v>36</v>
      </c>
      <c r="J1006" s="1" t="s">
        <v>56</v>
      </c>
      <c r="K1006" s="1" t="s">
        <v>36</v>
      </c>
      <c r="L1006" s="1" t="s">
        <v>37</v>
      </c>
      <c r="M1006" s="1" t="s">
        <v>37</v>
      </c>
      <c r="N1006" s="1" t="s">
        <v>37</v>
      </c>
      <c r="O1006" s="1" t="s">
        <v>37</v>
      </c>
      <c r="P1006" s="1" t="s">
        <v>37</v>
      </c>
      <c r="Q1006" s="1" t="s">
        <v>37</v>
      </c>
      <c r="R1006" s="1" t="s">
        <v>37</v>
      </c>
      <c r="S1006" s="1" t="s">
        <v>37</v>
      </c>
      <c r="T1006" s="1" t="s">
        <v>37</v>
      </c>
      <c r="U1006" s="1" t="s">
        <v>4073</v>
      </c>
      <c r="V1006" s="1" t="s">
        <v>37</v>
      </c>
      <c r="W1006" s="1" t="s">
        <v>37</v>
      </c>
      <c r="X1006" s="1" t="s">
        <v>37</v>
      </c>
      <c r="Y1006" s="1" t="s">
        <v>37</v>
      </c>
      <c r="Z1006" s="1" t="s">
        <v>37</v>
      </c>
    </row>
    <row r="1007" spans="1:26">
      <c r="A1007" s="1" t="s">
        <v>396</v>
      </c>
      <c r="B1007" s="1" t="s">
        <v>397</v>
      </c>
      <c r="C1007" s="1" t="s">
        <v>138</v>
      </c>
      <c r="D1007" s="1" t="s">
        <v>66</v>
      </c>
      <c r="E1007" s="1" t="s">
        <v>398</v>
      </c>
      <c r="F1007" s="1" t="s">
        <v>31</v>
      </c>
      <c r="G1007" s="1" t="s">
        <v>32</v>
      </c>
      <c r="H1007" s="1" t="s">
        <v>33</v>
      </c>
      <c r="I1007" s="1" t="s">
        <v>36</v>
      </c>
      <c r="J1007" s="1" t="s">
        <v>35</v>
      </c>
      <c r="K1007" s="1" t="s">
        <v>36</v>
      </c>
      <c r="L1007" s="1" t="s">
        <v>37</v>
      </c>
      <c r="M1007" s="1" t="s">
        <v>4182</v>
      </c>
      <c r="N1007" s="1" t="s">
        <v>4075</v>
      </c>
      <c r="O1007" s="1" t="s">
        <v>4228</v>
      </c>
      <c r="P1007" s="1" t="s">
        <v>4077</v>
      </c>
      <c r="Q1007" s="1" t="s">
        <v>4078</v>
      </c>
      <c r="R1007" s="1" t="s">
        <v>4106</v>
      </c>
      <c r="S1007" s="1" t="s">
        <v>4164</v>
      </c>
      <c r="T1007" s="1" t="s">
        <v>37</v>
      </c>
      <c r="U1007" s="1" t="s">
        <v>37</v>
      </c>
      <c r="V1007" s="1" t="s">
        <v>37</v>
      </c>
      <c r="W1007" s="1" t="s">
        <v>37</v>
      </c>
      <c r="X1007" s="1" t="s">
        <v>3973</v>
      </c>
      <c r="Y1007" s="1" t="s">
        <v>37</v>
      </c>
      <c r="Z1007" s="1" t="s">
        <v>37</v>
      </c>
    </row>
    <row r="1008" spans="1:26">
      <c r="A1008" s="1" t="s">
        <v>1245</v>
      </c>
      <c r="B1008" s="1" t="s">
        <v>1243</v>
      </c>
      <c r="C1008" s="1" t="s">
        <v>1246</v>
      </c>
      <c r="D1008" s="1" t="s">
        <v>662</v>
      </c>
      <c r="E1008" s="1" t="s">
        <v>1185</v>
      </c>
      <c r="F1008" s="1" t="s">
        <v>42</v>
      </c>
      <c r="G1008" s="1" t="s">
        <v>43</v>
      </c>
      <c r="H1008" s="1" t="s">
        <v>40</v>
      </c>
      <c r="I1008" s="1" t="s">
        <v>36</v>
      </c>
      <c r="J1008" s="1" t="s">
        <v>56</v>
      </c>
      <c r="K1008" s="1" t="s">
        <v>36</v>
      </c>
      <c r="L1008" s="1" t="s">
        <v>37</v>
      </c>
      <c r="M1008" s="1" t="s">
        <v>4236</v>
      </c>
      <c r="N1008" s="1" t="s">
        <v>4134</v>
      </c>
      <c r="O1008" s="1" t="s">
        <v>4015</v>
      </c>
      <c r="P1008" s="1" t="s">
        <v>4169</v>
      </c>
      <c r="Q1008" s="1" t="s">
        <v>4043</v>
      </c>
      <c r="R1008" s="1" t="s">
        <v>4088</v>
      </c>
      <c r="S1008" s="1" t="s">
        <v>4089</v>
      </c>
      <c r="T1008" s="1" t="s">
        <v>37</v>
      </c>
      <c r="U1008" s="1" t="s">
        <v>37</v>
      </c>
      <c r="V1008" s="1" t="s">
        <v>37</v>
      </c>
      <c r="W1008" s="1" t="s">
        <v>37</v>
      </c>
      <c r="X1008" s="1" t="s">
        <v>37</v>
      </c>
      <c r="Y1008" s="1" t="s">
        <v>37</v>
      </c>
      <c r="Z1008" s="1" t="s">
        <v>37</v>
      </c>
    </row>
    <row r="1009" spans="1:26">
      <c r="A1009" s="1" t="s">
        <v>266</v>
      </c>
      <c r="B1009" s="1" t="s">
        <v>267</v>
      </c>
      <c r="C1009" s="1" t="s">
        <v>268</v>
      </c>
      <c r="D1009" s="1" t="s">
        <v>269</v>
      </c>
      <c r="E1009" s="1" t="s">
        <v>270</v>
      </c>
      <c r="F1009" s="1" t="s">
        <v>42</v>
      </c>
      <c r="G1009" s="1" t="s">
        <v>32</v>
      </c>
      <c r="H1009" s="1" t="s">
        <v>40</v>
      </c>
      <c r="I1009" s="1" t="s">
        <v>36</v>
      </c>
      <c r="J1009" s="1" t="s">
        <v>35</v>
      </c>
      <c r="K1009" s="1" t="s">
        <v>36</v>
      </c>
      <c r="L1009" s="1" t="s">
        <v>37</v>
      </c>
      <c r="M1009" s="1" t="s">
        <v>4138</v>
      </c>
      <c r="N1009" s="1" t="s">
        <v>4139</v>
      </c>
      <c r="O1009" s="1" t="s">
        <v>4081</v>
      </c>
      <c r="P1009" s="1" t="s">
        <v>4154</v>
      </c>
      <c r="Q1009" s="1" t="s">
        <v>4211</v>
      </c>
      <c r="R1009" s="1" t="s">
        <v>4030</v>
      </c>
      <c r="S1009" s="1" t="s">
        <v>4176</v>
      </c>
      <c r="T1009" s="1" t="s">
        <v>37</v>
      </c>
      <c r="U1009" s="1" t="s">
        <v>4073</v>
      </c>
      <c r="V1009" s="1" t="s">
        <v>37</v>
      </c>
      <c r="W1009" s="1" t="s">
        <v>37</v>
      </c>
      <c r="X1009" s="1" t="s">
        <v>37</v>
      </c>
      <c r="Y1009" s="1" t="s">
        <v>37</v>
      </c>
      <c r="Z1009" s="1" t="s">
        <v>37</v>
      </c>
    </row>
    <row r="1010" spans="1:26">
      <c r="A1010" s="1" t="s">
        <v>3289</v>
      </c>
      <c r="B1010" s="1" t="s">
        <v>3290</v>
      </c>
      <c r="C1010" s="1" t="s">
        <v>1784</v>
      </c>
      <c r="D1010" s="1"/>
      <c r="E1010" s="1" t="s">
        <v>3291</v>
      </c>
      <c r="F1010" s="1" t="s">
        <v>42</v>
      </c>
      <c r="G1010" s="1" t="s">
        <v>32</v>
      </c>
      <c r="H1010" s="1" t="s">
        <v>33</v>
      </c>
      <c r="I1010" s="1" t="s">
        <v>34</v>
      </c>
      <c r="J1010" s="1" t="s">
        <v>35</v>
      </c>
      <c r="K1010" s="1" t="s">
        <v>36</v>
      </c>
      <c r="L1010" s="1" t="s">
        <v>37</v>
      </c>
      <c r="M1010" s="1" t="s">
        <v>4153</v>
      </c>
      <c r="N1010" s="1" t="s">
        <v>4096</v>
      </c>
      <c r="O1010" s="1" t="s">
        <v>4188</v>
      </c>
      <c r="P1010" s="1" t="s">
        <v>4162</v>
      </c>
      <c r="Q1010" s="1" t="s">
        <v>4082</v>
      </c>
      <c r="R1010" s="1" t="s">
        <v>4175</v>
      </c>
      <c r="S1010" s="1" t="s">
        <v>4084</v>
      </c>
      <c r="T1010" s="1" t="s">
        <v>37</v>
      </c>
      <c r="U1010" s="1" t="s">
        <v>37</v>
      </c>
      <c r="V1010" s="1" t="s">
        <v>3973</v>
      </c>
      <c r="W1010" s="1" t="s">
        <v>37</v>
      </c>
      <c r="X1010" s="1" t="s">
        <v>37</v>
      </c>
      <c r="Y1010" s="1" t="s">
        <v>37</v>
      </c>
      <c r="Z1010" s="1" t="s">
        <v>37</v>
      </c>
    </row>
    <row r="1011" spans="1:26">
      <c r="A1011" s="1" t="s">
        <v>2601</v>
      </c>
      <c r="B1011" s="1" t="s">
        <v>2602</v>
      </c>
      <c r="C1011" s="1" t="s">
        <v>2603</v>
      </c>
      <c r="D1011" s="1" t="s">
        <v>1504</v>
      </c>
      <c r="E1011" s="1" t="s">
        <v>1056</v>
      </c>
      <c r="F1011" s="1" t="s">
        <v>42</v>
      </c>
      <c r="G1011" s="1" t="s">
        <v>43</v>
      </c>
      <c r="H1011" s="1" t="s">
        <v>40</v>
      </c>
      <c r="I1011" s="1" t="s">
        <v>34</v>
      </c>
      <c r="J1011" s="1" t="s">
        <v>35</v>
      </c>
      <c r="K1011" s="1" t="s">
        <v>36</v>
      </c>
      <c r="L1011" s="1" t="s">
        <v>37</v>
      </c>
      <c r="M1011" s="1" t="s">
        <v>4249</v>
      </c>
      <c r="N1011" s="1" t="s">
        <v>4052</v>
      </c>
      <c r="O1011" s="1" t="s">
        <v>4015</v>
      </c>
      <c r="P1011" s="1" t="s">
        <v>4137</v>
      </c>
      <c r="Q1011" s="1" t="s">
        <v>4133</v>
      </c>
      <c r="R1011" s="1" t="s">
        <v>4088</v>
      </c>
      <c r="S1011" s="1" t="s">
        <v>4089</v>
      </c>
      <c r="T1011" s="1" t="s">
        <v>37</v>
      </c>
      <c r="U1011" s="1" t="s">
        <v>37</v>
      </c>
      <c r="V1011" s="1" t="s">
        <v>37</v>
      </c>
      <c r="W1011" s="1" t="s">
        <v>37</v>
      </c>
      <c r="X1011" s="1" t="s">
        <v>37</v>
      </c>
      <c r="Y1011" s="1" t="s">
        <v>37</v>
      </c>
      <c r="Z1011" s="1" t="s">
        <v>37</v>
      </c>
    </row>
    <row r="1012" spans="1:26">
      <c r="A1012" s="1" t="s">
        <v>4392</v>
      </c>
      <c r="B1012" s="1" t="s">
        <v>4393</v>
      </c>
      <c r="C1012" s="1" t="s">
        <v>4394</v>
      </c>
      <c r="D1012" s="1" t="s">
        <v>0</v>
      </c>
      <c r="E1012" s="1" t="s">
        <v>1916</v>
      </c>
      <c r="F1012" s="1" t="s">
        <v>42</v>
      </c>
      <c r="G1012" s="1" t="s">
        <v>32</v>
      </c>
      <c r="H1012" s="1" t="s">
        <v>40</v>
      </c>
      <c r="I1012" s="1" t="s">
        <v>34</v>
      </c>
      <c r="J1012" s="1" t="s">
        <v>35</v>
      </c>
      <c r="K1012" s="1" t="s">
        <v>36</v>
      </c>
      <c r="L1012" s="1" t="s">
        <v>37</v>
      </c>
      <c r="M1012" s="1" t="s">
        <v>4287</v>
      </c>
      <c r="N1012" s="1" t="s">
        <v>4209</v>
      </c>
      <c r="O1012" s="1" t="s">
        <v>4076</v>
      </c>
      <c r="P1012" s="1" t="s">
        <v>4390</v>
      </c>
      <c r="Q1012" s="1" t="s">
        <v>4210</v>
      </c>
      <c r="R1012" s="1" t="s">
        <v>4175</v>
      </c>
      <c r="S1012" s="1" t="s">
        <v>4176</v>
      </c>
      <c r="T1012" s="1" t="s">
        <v>37</v>
      </c>
      <c r="U1012" s="1" t="s">
        <v>37</v>
      </c>
      <c r="V1012" s="1" t="s">
        <v>37</v>
      </c>
      <c r="W1012" s="1" t="s">
        <v>37</v>
      </c>
      <c r="X1012" s="1" t="s">
        <v>37</v>
      </c>
      <c r="Y1012" s="1" t="s">
        <v>37</v>
      </c>
      <c r="Z1012" s="1" t="s">
        <v>37</v>
      </c>
    </row>
    <row r="1013" spans="1:26">
      <c r="A1013" s="1" t="s">
        <v>3600</v>
      </c>
      <c r="B1013" s="1" t="s">
        <v>3597</v>
      </c>
      <c r="C1013" s="1" t="s">
        <v>2362</v>
      </c>
      <c r="D1013" s="1"/>
      <c r="E1013" s="1" t="s">
        <v>1906</v>
      </c>
      <c r="F1013" s="1" t="s">
        <v>31</v>
      </c>
      <c r="G1013" s="1" t="s">
        <v>50</v>
      </c>
      <c r="H1013" s="1" t="s">
        <v>33</v>
      </c>
      <c r="I1013" s="1" t="s">
        <v>57</v>
      </c>
      <c r="J1013" s="1" t="s">
        <v>56</v>
      </c>
      <c r="K1013" s="1" t="s">
        <v>57</v>
      </c>
      <c r="L1013" s="1" t="s">
        <v>37</v>
      </c>
      <c r="M1013" s="1" t="s">
        <v>4039</v>
      </c>
      <c r="N1013" s="1" t="s">
        <v>4028</v>
      </c>
      <c r="O1013" s="1" t="s">
        <v>4201</v>
      </c>
      <c r="P1013" s="1" t="s">
        <v>4023</v>
      </c>
      <c r="Q1013" s="1" t="s">
        <v>4024</v>
      </c>
      <c r="R1013" s="1" t="s">
        <v>4386</v>
      </c>
      <c r="S1013" s="1" t="s">
        <v>4304</v>
      </c>
      <c r="T1013" s="1" t="s">
        <v>37</v>
      </c>
      <c r="U1013" s="1" t="s">
        <v>37</v>
      </c>
      <c r="V1013" s="1" t="s">
        <v>3973</v>
      </c>
      <c r="W1013" s="1" t="s">
        <v>37</v>
      </c>
      <c r="X1013" s="1" t="s">
        <v>3973</v>
      </c>
      <c r="Y1013" s="1" t="s">
        <v>37</v>
      </c>
      <c r="Z1013" s="1" t="s">
        <v>37</v>
      </c>
    </row>
    <row r="1014" spans="1:26">
      <c r="A1014" s="1" t="s">
        <v>3596</v>
      </c>
      <c r="B1014" s="1" t="s">
        <v>3597</v>
      </c>
      <c r="C1014" s="1" t="s">
        <v>3598</v>
      </c>
      <c r="D1014" s="1"/>
      <c r="E1014" s="1" t="s">
        <v>3599</v>
      </c>
      <c r="F1014" s="1" t="s">
        <v>42</v>
      </c>
      <c r="G1014" s="1" t="s">
        <v>32</v>
      </c>
      <c r="H1014" s="1" t="s">
        <v>33</v>
      </c>
      <c r="I1014" s="1" t="s">
        <v>57</v>
      </c>
      <c r="J1014" s="1" t="s">
        <v>56</v>
      </c>
      <c r="K1014" s="1" t="s">
        <v>57</v>
      </c>
      <c r="L1014" s="1" t="s">
        <v>37</v>
      </c>
      <c r="M1014" s="1" t="s">
        <v>4391</v>
      </c>
      <c r="N1014" s="1" t="s">
        <v>4209</v>
      </c>
      <c r="O1014" s="1" t="s">
        <v>4076</v>
      </c>
      <c r="P1014" s="1" t="s">
        <v>4042</v>
      </c>
      <c r="Q1014" s="1" t="s">
        <v>4298</v>
      </c>
      <c r="R1014" s="1" t="s">
        <v>4189</v>
      </c>
      <c r="S1014" s="1" t="s">
        <v>4084</v>
      </c>
      <c r="T1014" s="1" t="s">
        <v>37</v>
      </c>
      <c r="U1014" s="1" t="s">
        <v>37</v>
      </c>
      <c r="V1014" s="1" t="s">
        <v>3973</v>
      </c>
      <c r="W1014" s="1" t="s">
        <v>37</v>
      </c>
      <c r="X1014" s="1" t="s">
        <v>37</v>
      </c>
      <c r="Y1014" s="1" t="s">
        <v>37</v>
      </c>
      <c r="Z1014" s="1" t="s">
        <v>37</v>
      </c>
    </row>
    <row r="1015" spans="1:26">
      <c r="A1015" s="1" t="s">
        <v>2652</v>
      </c>
      <c r="B1015" s="1" t="s">
        <v>2653</v>
      </c>
      <c r="C1015" s="1" t="s">
        <v>2654</v>
      </c>
      <c r="D1015" s="1" t="s">
        <v>2655</v>
      </c>
      <c r="E1015" s="1" t="s">
        <v>2656</v>
      </c>
      <c r="F1015" s="1" t="s">
        <v>42</v>
      </c>
      <c r="G1015" s="1" t="s">
        <v>32</v>
      </c>
      <c r="H1015" s="1" t="s">
        <v>40</v>
      </c>
      <c r="I1015" s="1" t="s">
        <v>355</v>
      </c>
      <c r="J1015" s="1" t="s">
        <v>56</v>
      </c>
      <c r="K1015" s="1" t="s">
        <v>36</v>
      </c>
      <c r="L1015" s="1" t="s">
        <v>37</v>
      </c>
      <c r="M1015" s="1" t="s">
        <v>4138</v>
      </c>
      <c r="N1015" s="1" t="s">
        <v>4139</v>
      </c>
      <c r="O1015" s="1" t="s">
        <v>4228</v>
      </c>
      <c r="P1015" s="1" t="s">
        <v>4197</v>
      </c>
      <c r="Q1015" s="1" t="s">
        <v>4010</v>
      </c>
      <c r="R1015" s="1" t="s">
        <v>4175</v>
      </c>
      <c r="S1015" s="1" t="s">
        <v>4262</v>
      </c>
      <c r="T1015" s="1" t="s">
        <v>37</v>
      </c>
      <c r="U1015" s="1" t="s">
        <v>4073</v>
      </c>
      <c r="V1015" s="1" t="s">
        <v>37</v>
      </c>
      <c r="W1015" s="1" t="s">
        <v>37</v>
      </c>
      <c r="X1015" s="1" t="s">
        <v>37</v>
      </c>
      <c r="Y1015" s="1" t="s">
        <v>37</v>
      </c>
      <c r="Z1015" s="1" t="s">
        <v>37</v>
      </c>
    </row>
    <row r="1016" spans="1:26">
      <c r="A1016" s="1" t="s">
        <v>566</v>
      </c>
      <c r="B1016" s="1" t="s">
        <v>567</v>
      </c>
      <c r="C1016" s="1" t="s">
        <v>568</v>
      </c>
      <c r="D1016" s="1" t="s">
        <v>375</v>
      </c>
      <c r="E1016" s="1" t="s">
        <v>569</v>
      </c>
      <c r="F1016" s="1" t="s">
        <v>31</v>
      </c>
      <c r="G1016" s="1" t="s">
        <v>50</v>
      </c>
      <c r="H1016" s="1" t="s">
        <v>40</v>
      </c>
      <c r="I1016" s="1" t="s">
        <v>36</v>
      </c>
      <c r="J1016" s="1" t="s">
        <v>56</v>
      </c>
      <c r="K1016" s="1" t="s">
        <v>36</v>
      </c>
      <c r="L1016" s="1" t="s">
        <v>37</v>
      </c>
      <c r="M1016" s="1" t="s">
        <v>4284</v>
      </c>
      <c r="N1016" s="1" t="s">
        <v>4179</v>
      </c>
      <c r="O1016" s="1" t="s">
        <v>4168</v>
      </c>
      <c r="P1016" s="1" t="s">
        <v>4069</v>
      </c>
      <c r="Q1016" s="1" t="s">
        <v>4105</v>
      </c>
      <c r="R1016" s="1" t="s">
        <v>4285</v>
      </c>
      <c r="S1016" s="1" t="s">
        <v>4264</v>
      </c>
      <c r="T1016" s="1" t="s">
        <v>37</v>
      </c>
      <c r="U1016" s="1" t="s">
        <v>37</v>
      </c>
      <c r="V1016" s="1" t="s">
        <v>37</v>
      </c>
      <c r="W1016" s="1" t="s">
        <v>37</v>
      </c>
      <c r="X1016" s="1" t="s">
        <v>37</v>
      </c>
      <c r="Y1016" s="1" t="s">
        <v>37</v>
      </c>
      <c r="Z1016" s="1" t="s">
        <v>37</v>
      </c>
    </row>
    <row r="1017" spans="1:26">
      <c r="A1017" s="1" t="s">
        <v>3696</v>
      </c>
      <c r="B1017" s="1" t="s">
        <v>3697</v>
      </c>
      <c r="C1017" s="1" t="s">
        <v>71</v>
      </c>
      <c r="D1017" s="1"/>
      <c r="E1017" s="1" t="s">
        <v>789</v>
      </c>
      <c r="F1017" s="1" t="s">
        <v>31</v>
      </c>
      <c r="G1017" s="1" t="s">
        <v>63</v>
      </c>
      <c r="H1017" s="1" t="s">
        <v>42</v>
      </c>
      <c r="I1017" s="1" t="s">
        <v>34</v>
      </c>
      <c r="J1017" s="1" t="s">
        <v>35</v>
      </c>
      <c r="K1017" s="1" t="s">
        <v>36</v>
      </c>
      <c r="L1017" s="1" t="s">
        <v>37</v>
      </c>
      <c r="M1017" s="1" t="s">
        <v>4196</v>
      </c>
      <c r="N1017" s="1" t="s">
        <v>4280</v>
      </c>
      <c r="O1017" s="1" t="s">
        <v>4034</v>
      </c>
      <c r="P1017" s="1" t="s">
        <v>4158</v>
      </c>
      <c r="Q1017" s="1" t="s">
        <v>4145</v>
      </c>
      <c r="R1017" s="1" t="s">
        <v>4116</v>
      </c>
      <c r="S1017" s="1" t="s">
        <v>4186</v>
      </c>
      <c r="T1017" s="1" t="s">
        <v>4178</v>
      </c>
      <c r="U1017" s="1" t="s">
        <v>37</v>
      </c>
      <c r="V1017" s="1" t="s">
        <v>37</v>
      </c>
      <c r="W1017" s="1" t="s">
        <v>37</v>
      </c>
      <c r="X1017" s="1" t="s">
        <v>3973</v>
      </c>
      <c r="Y1017" s="1" t="s">
        <v>37</v>
      </c>
      <c r="Z1017" s="1" t="s">
        <v>37</v>
      </c>
    </row>
    <row r="1018" spans="1:26">
      <c r="A1018" s="1" t="s">
        <v>2774</v>
      </c>
      <c r="B1018" s="1" t="s">
        <v>2772</v>
      </c>
      <c r="C1018" s="1" t="s">
        <v>2775</v>
      </c>
      <c r="D1018" s="1" t="s">
        <v>279</v>
      </c>
      <c r="E1018" s="1" t="s">
        <v>1327</v>
      </c>
      <c r="F1018" s="1" t="s">
        <v>42</v>
      </c>
      <c r="G1018" s="1" t="s">
        <v>50</v>
      </c>
      <c r="H1018" s="1" t="s">
        <v>33</v>
      </c>
      <c r="I1018" s="1" t="s">
        <v>34</v>
      </c>
      <c r="J1018" s="1" t="s">
        <v>35</v>
      </c>
      <c r="K1018" s="1"/>
      <c r="L1018" s="1" t="s">
        <v>37</v>
      </c>
      <c r="M1018" s="1" t="s">
        <v>4039</v>
      </c>
      <c r="N1018" s="1" t="s">
        <v>4028</v>
      </c>
      <c r="O1018" s="1" t="s">
        <v>4062</v>
      </c>
      <c r="P1018" s="1" t="s">
        <v>4251</v>
      </c>
      <c r="Q1018" s="1" t="s">
        <v>4218</v>
      </c>
      <c r="R1018" s="1" t="s">
        <v>4386</v>
      </c>
      <c r="S1018" s="1" t="s">
        <v>4304</v>
      </c>
      <c r="T1018" s="1" t="s">
        <v>37</v>
      </c>
      <c r="U1018" s="1" t="s">
        <v>37</v>
      </c>
      <c r="V1018" s="1" t="s">
        <v>3973</v>
      </c>
      <c r="W1018" s="1" t="s">
        <v>37</v>
      </c>
      <c r="X1018" s="1" t="s">
        <v>37</v>
      </c>
      <c r="Y1018" s="1" t="s">
        <v>37</v>
      </c>
      <c r="Z1018" s="1" t="s">
        <v>37</v>
      </c>
    </row>
    <row r="1019" spans="1:26">
      <c r="A1019" s="1" t="s">
        <v>1424</v>
      </c>
      <c r="B1019" s="1" t="s">
        <v>1425</v>
      </c>
      <c r="C1019" s="1" t="s">
        <v>1426</v>
      </c>
      <c r="D1019" s="1" t="s">
        <v>1106</v>
      </c>
      <c r="E1019" s="1" t="s">
        <v>1427</v>
      </c>
      <c r="F1019" s="1" t="s">
        <v>42</v>
      </c>
      <c r="G1019" s="1" t="s">
        <v>50</v>
      </c>
      <c r="H1019" s="1" t="s">
        <v>40</v>
      </c>
      <c r="I1019" s="1" t="s">
        <v>36</v>
      </c>
      <c r="J1019" s="1" t="s">
        <v>56</v>
      </c>
      <c r="K1019" s="1" t="s">
        <v>36</v>
      </c>
      <c r="L1019" s="1" t="s">
        <v>37</v>
      </c>
      <c r="M1019" s="1" t="s">
        <v>4039</v>
      </c>
      <c r="N1019" s="1" t="s">
        <v>4179</v>
      </c>
      <c r="O1019" s="1" t="s">
        <v>4168</v>
      </c>
      <c r="P1019" s="1" t="s">
        <v>4016</v>
      </c>
      <c r="Q1019" s="1" t="s">
        <v>4389</v>
      </c>
      <c r="R1019" s="1" t="s">
        <v>4315</v>
      </c>
      <c r="S1019" s="1" t="s">
        <v>4059</v>
      </c>
      <c r="T1019" s="1" t="s">
        <v>4149</v>
      </c>
      <c r="U1019" s="1" t="s">
        <v>37</v>
      </c>
      <c r="V1019" s="1" t="s">
        <v>37</v>
      </c>
      <c r="W1019" s="1" t="s">
        <v>37</v>
      </c>
      <c r="X1019" s="1" t="s">
        <v>37</v>
      </c>
      <c r="Y1019" s="1" t="s">
        <v>37</v>
      </c>
      <c r="Z1019" s="1" t="s">
        <v>37</v>
      </c>
    </row>
    <row r="1020" spans="1:26">
      <c r="A1020" s="1" t="s">
        <v>3434</v>
      </c>
      <c r="B1020" s="1" t="s">
        <v>3435</v>
      </c>
      <c r="C1020" s="1" t="s">
        <v>3436</v>
      </c>
      <c r="D1020" s="1" t="s">
        <v>576</v>
      </c>
      <c r="E1020" s="1" t="s">
        <v>3437</v>
      </c>
      <c r="F1020" s="1" t="s">
        <v>42</v>
      </c>
      <c r="G1020" s="1" t="s">
        <v>32</v>
      </c>
      <c r="H1020" s="1" t="s">
        <v>55</v>
      </c>
      <c r="I1020" s="1" t="s">
        <v>34</v>
      </c>
      <c r="J1020" s="1" t="s">
        <v>35</v>
      </c>
      <c r="K1020" s="1" t="s">
        <v>36</v>
      </c>
      <c r="L1020" s="1" t="s">
        <v>37</v>
      </c>
      <c r="M1020" s="1" t="s">
        <v>4153</v>
      </c>
      <c r="N1020" s="1" t="s">
        <v>4075</v>
      </c>
      <c r="O1020" s="1" t="s">
        <v>4188</v>
      </c>
      <c r="P1020" s="1" t="s">
        <v>4197</v>
      </c>
      <c r="Q1020" s="1" t="s">
        <v>4298</v>
      </c>
      <c r="R1020" s="1" t="s">
        <v>4189</v>
      </c>
      <c r="S1020" s="1" t="s">
        <v>4084</v>
      </c>
      <c r="T1020" s="1" t="s">
        <v>37</v>
      </c>
      <c r="U1020" s="1" t="s">
        <v>37</v>
      </c>
      <c r="V1020" s="1" t="s">
        <v>3973</v>
      </c>
      <c r="W1020" s="1" t="s">
        <v>37</v>
      </c>
      <c r="X1020" s="1" t="s">
        <v>37</v>
      </c>
      <c r="Y1020" s="1" t="s">
        <v>37</v>
      </c>
      <c r="Z1020" s="1" t="s">
        <v>37</v>
      </c>
    </row>
    <row r="1021" spans="1:26">
      <c r="A1021" s="1" t="s">
        <v>1948</v>
      </c>
      <c r="B1021" s="1" t="s">
        <v>1945</v>
      </c>
      <c r="C1021" s="1" t="s">
        <v>1949</v>
      </c>
      <c r="D1021" s="1"/>
      <c r="E1021" s="1" t="s">
        <v>1950</v>
      </c>
      <c r="F1021" s="1" t="s">
        <v>42</v>
      </c>
      <c r="G1021" s="1" t="s">
        <v>32</v>
      </c>
      <c r="H1021" s="1" t="s">
        <v>55</v>
      </c>
      <c r="I1021" s="1" t="s">
        <v>34</v>
      </c>
      <c r="J1021" s="1" t="s">
        <v>35</v>
      </c>
      <c r="K1021" s="1" t="s">
        <v>36</v>
      </c>
      <c r="L1021" s="1" t="s">
        <v>37</v>
      </c>
      <c r="M1021" s="1" t="s">
        <v>4153</v>
      </c>
      <c r="N1021" s="1" t="s">
        <v>4139</v>
      </c>
      <c r="O1021" s="1" t="s">
        <v>4245</v>
      </c>
      <c r="P1021" s="1" t="s">
        <v>4390</v>
      </c>
      <c r="Q1021" s="1" t="s">
        <v>4082</v>
      </c>
      <c r="R1021" s="1" t="s">
        <v>4155</v>
      </c>
      <c r="S1021" s="1" t="s">
        <v>4141</v>
      </c>
      <c r="T1021" s="1" t="s">
        <v>37</v>
      </c>
      <c r="U1021" s="1" t="s">
        <v>37</v>
      </c>
      <c r="V1021" s="1" t="s">
        <v>3973</v>
      </c>
      <c r="W1021" s="1" t="s">
        <v>3973</v>
      </c>
      <c r="X1021" s="1" t="s">
        <v>37</v>
      </c>
      <c r="Y1021" s="1" t="s">
        <v>37</v>
      </c>
      <c r="Z1021" s="1" t="s">
        <v>37</v>
      </c>
    </row>
    <row r="1022" spans="1:26">
      <c r="A1022" s="1" t="s">
        <v>4630</v>
      </c>
      <c r="B1022" s="1" t="s">
        <v>4631</v>
      </c>
      <c r="C1022" s="1" t="s">
        <v>4342</v>
      </c>
      <c r="D1022" s="1" t="s">
        <v>4621</v>
      </c>
      <c r="E1022" s="1" t="s">
        <v>1037</v>
      </c>
      <c r="F1022" s="1" t="s">
        <v>42</v>
      </c>
      <c r="G1022" s="1" t="s">
        <v>50</v>
      </c>
      <c r="H1022" s="1" t="s">
        <v>40</v>
      </c>
      <c r="I1022" s="1" t="s">
        <v>36</v>
      </c>
      <c r="J1022" s="1" t="s">
        <v>56</v>
      </c>
      <c r="K1022" s="1" t="s">
        <v>36</v>
      </c>
      <c r="L1022" s="1" t="s">
        <v>37</v>
      </c>
      <c r="M1022" s="1" t="s">
        <v>37</v>
      </c>
      <c r="N1022" s="1" t="s">
        <v>37</v>
      </c>
      <c r="O1022" s="1" t="s">
        <v>37</v>
      </c>
      <c r="P1022" s="1" t="s">
        <v>37</v>
      </c>
      <c r="Q1022" s="1" t="s">
        <v>37</v>
      </c>
      <c r="R1022" s="1" t="s">
        <v>4054</v>
      </c>
      <c r="S1022" s="1" t="s">
        <v>4055</v>
      </c>
      <c r="T1022" s="1" t="s">
        <v>37</v>
      </c>
      <c r="U1022" s="1" t="s">
        <v>37</v>
      </c>
      <c r="V1022" s="1" t="s">
        <v>37</v>
      </c>
      <c r="W1022" s="1" t="s">
        <v>37</v>
      </c>
      <c r="X1022" s="1" t="s">
        <v>37</v>
      </c>
      <c r="Y1022" s="1" t="s">
        <v>37</v>
      </c>
      <c r="Z1022" s="1" t="s">
        <v>37</v>
      </c>
    </row>
    <row r="1023" spans="1:26">
      <c r="A1023" s="1" t="s">
        <v>626</v>
      </c>
      <c r="B1023" s="1" t="s">
        <v>627</v>
      </c>
      <c r="C1023" s="1" t="s">
        <v>628</v>
      </c>
      <c r="D1023" s="1" t="s">
        <v>629</v>
      </c>
      <c r="E1023" s="1" t="s">
        <v>630</v>
      </c>
      <c r="F1023" s="1" t="s">
        <v>31</v>
      </c>
      <c r="G1023" s="1" t="s">
        <v>43</v>
      </c>
      <c r="H1023" s="1" t="s">
        <v>33</v>
      </c>
      <c r="I1023" s="1" t="s">
        <v>34</v>
      </c>
      <c r="J1023" s="1" t="s">
        <v>35</v>
      </c>
      <c r="K1023" s="1" t="s">
        <v>44</v>
      </c>
      <c r="L1023" s="1" t="s">
        <v>37</v>
      </c>
      <c r="M1023" s="1" t="s">
        <v>4013</v>
      </c>
      <c r="N1023" s="1" t="s">
        <v>4296</v>
      </c>
      <c r="O1023" s="1" t="s">
        <v>4129</v>
      </c>
      <c r="P1023" s="1" t="s">
        <v>4063</v>
      </c>
      <c r="Q1023" s="1" t="s">
        <v>4064</v>
      </c>
      <c r="R1023" s="1" t="s">
        <v>4088</v>
      </c>
      <c r="S1023" s="1" t="s">
        <v>4089</v>
      </c>
      <c r="T1023" s="1" t="s">
        <v>37</v>
      </c>
      <c r="U1023" s="1" t="s">
        <v>37</v>
      </c>
      <c r="V1023" s="1" t="s">
        <v>3973</v>
      </c>
      <c r="W1023" s="1" t="s">
        <v>37</v>
      </c>
      <c r="X1023" s="1" t="s">
        <v>37</v>
      </c>
      <c r="Y1023" s="1" t="s">
        <v>37</v>
      </c>
      <c r="Z1023" s="1" t="s">
        <v>3973</v>
      </c>
    </row>
    <row r="1024" spans="1:26">
      <c r="A1024" s="1" t="s">
        <v>3318</v>
      </c>
      <c r="B1024" s="1" t="s">
        <v>3316</v>
      </c>
      <c r="C1024" s="1" t="s">
        <v>3140</v>
      </c>
      <c r="D1024" s="1" t="s">
        <v>3319</v>
      </c>
      <c r="E1024" s="1" t="s">
        <v>114</v>
      </c>
      <c r="F1024" s="1" t="s">
        <v>42</v>
      </c>
      <c r="G1024" s="1" t="s">
        <v>50</v>
      </c>
      <c r="H1024" s="1" t="s">
        <v>40</v>
      </c>
      <c r="I1024" s="1" t="s">
        <v>36</v>
      </c>
      <c r="J1024" s="1" t="s">
        <v>56</v>
      </c>
      <c r="K1024" s="1" t="s">
        <v>36</v>
      </c>
      <c r="L1024" s="1" t="s">
        <v>4190</v>
      </c>
      <c r="M1024" s="1" t="s">
        <v>4220</v>
      </c>
      <c r="N1024" s="1" t="s">
        <v>4179</v>
      </c>
      <c r="O1024" s="1" t="s">
        <v>4326</v>
      </c>
      <c r="P1024" s="1" t="s">
        <v>4193</v>
      </c>
      <c r="Q1024" s="1" t="s">
        <v>4379</v>
      </c>
      <c r="R1024" s="1" t="s">
        <v>4170</v>
      </c>
      <c r="S1024" s="1" t="s">
        <v>4195</v>
      </c>
      <c r="T1024" s="1" t="s">
        <v>37</v>
      </c>
      <c r="U1024" s="1" t="s">
        <v>37</v>
      </c>
      <c r="V1024" s="1" t="s">
        <v>37</v>
      </c>
      <c r="W1024" s="1" t="s">
        <v>37</v>
      </c>
      <c r="X1024" s="1" t="s">
        <v>37</v>
      </c>
      <c r="Y1024" s="1" t="s">
        <v>37</v>
      </c>
      <c r="Z1024" s="1" t="s">
        <v>37</v>
      </c>
    </row>
    <row r="1025" spans="1:26">
      <c r="A1025" s="1" t="s">
        <v>3129</v>
      </c>
      <c r="B1025" s="1" t="s">
        <v>3130</v>
      </c>
      <c r="C1025" s="1" t="s">
        <v>2943</v>
      </c>
      <c r="D1025" s="1"/>
      <c r="E1025" s="1" t="s">
        <v>3131</v>
      </c>
      <c r="F1025" s="1" t="s">
        <v>31</v>
      </c>
      <c r="G1025" s="1" t="s">
        <v>63</v>
      </c>
      <c r="H1025" s="1" t="s">
        <v>40</v>
      </c>
      <c r="I1025" s="1" t="s">
        <v>34</v>
      </c>
      <c r="J1025" s="1" t="s">
        <v>35</v>
      </c>
      <c r="K1025" s="1" t="s">
        <v>36</v>
      </c>
      <c r="L1025" s="1" t="s">
        <v>37</v>
      </c>
      <c r="M1025" s="1" t="s">
        <v>4196</v>
      </c>
      <c r="N1025" s="1" t="s">
        <v>4086</v>
      </c>
      <c r="O1025" s="1" t="s">
        <v>4034</v>
      </c>
      <c r="P1025" s="1" t="s">
        <v>4517</v>
      </c>
      <c r="Q1025" s="1" t="s">
        <v>4024</v>
      </c>
      <c r="R1025" s="1" t="s">
        <v>4125</v>
      </c>
      <c r="S1025" s="1" t="s">
        <v>4117</v>
      </c>
      <c r="T1025" s="1" t="s">
        <v>37</v>
      </c>
      <c r="U1025" s="1" t="s">
        <v>37</v>
      </c>
      <c r="V1025" s="1" t="s">
        <v>37</v>
      </c>
      <c r="W1025" s="1" t="s">
        <v>37</v>
      </c>
      <c r="X1025" s="1" t="s">
        <v>37</v>
      </c>
      <c r="Y1025" s="1" t="s">
        <v>3973</v>
      </c>
      <c r="Z1025" s="1" t="s">
        <v>37</v>
      </c>
    </row>
    <row r="1026" spans="1:26">
      <c r="A1026" s="1" t="s">
        <v>1777</v>
      </c>
      <c r="B1026" s="1" t="s">
        <v>1778</v>
      </c>
      <c r="C1026" s="1" t="s">
        <v>1008</v>
      </c>
      <c r="D1026" s="1"/>
      <c r="E1026" s="1" t="s">
        <v>1779</v>
      </c>
      <c r="F1026" s="1" t="s">
        <v>31</v>
      </c>
      <c r="G1026" s="1" t="s">
        <v>63</v>
      </c>
      <c r="H1026" s="1" t="s">
        <v>42</v>
      </c>
      <c r="I1026" s="1" t="s">
        <v>34</v>
      </c>
      <c r="J1026" s="1" t="s">
        <v>35</v>
      </c>
      <c r="K1026" s="1" t="s">
        <v>44</v>
      </c>
      <c r="L1026" s="1" t="s">
        <v>4190</v>
      </c>
      <c r="M1026" s="1" t="s">
        <v>4112</v>
      </c>
      <c r="N1026" s="1" t="s">
        <v>4395</v>
      </c>
      <c r="O1026" s="1" t="s">
        <v>4058</v>
      </c>
      <c r="P1026" s="1" t="s">
        <v>4114</v>
      </c>
      <c r="Q1026" s="1" t="s">
        <v>4115</v>
      </c>
      <c r="R1026" s="1" t="s">
        <v>4194</v>
      </c>
      <c r="S1026" s="1" t="s">
        <v>4117</v>
      </c>
      <c r="T1026" s="1" t="s">
        <v>4146</v>
      </c>
      <c r="U1026" s="1" t="s">
        <v>37</v>
      </c>
      <c r="V1026" s="1" t="s">
        <v>37</v>
      </c>
      <c r="W1026" s="1" t="s">
        <v>37</v>
      </c>
      <c r="X1026" s="1" t="s">
        <v>3973</v>
      </c>
      <c r="Y1026" s="1" t="s">
        <v>37</v>
      </c>
      <c r="Z1026" s="1" t="s">
        <v>37</v>
      </c>
    </row>
    <row r="1027" spans="1:26">
      <c r="A1027" s="1" t="s">
        <v>720</v>
      </c>
      <c r="B1027" s="1" t="s">
        <v>721</v>
      </c>
      <c r="C1027" s="1" t="s">
        <v>722</v>
      </c>
      <c r="D1027" s="1" t="s">
        <v>723</v>
      </c>
      <c r="E1027" s="1" t="s">
        <v>724</v>
      </c>
      <c r="F1027" s="1" t="s">
        <v>42</v>
      </c>
      <c r="G1027" s="1" t="s">
        <v>50</v>
      </c>
      <c r="H1027" s="1" t="s">
        <v>40</v>
      </c>
      <c r="I1027" s="1" t="s">
        <v>36</v>
      </c>
      <c r="J1027" s="1" t="s">
        <v>56</v>
      </c>
      <c r="K1027" s="1" t="s">
        <v>36</v>
      </c>
      <c r="L1027" s="1" t="s">
        <v>37</v>
      </c>
      <c r="M1027" s="1" t="s">
        <v>4112</v>
      </c>
      <c r="N1027" s="1" t="s">
        <v>4179</v>
      </c>
      <c r="O1027" s="1" t="s">
        <v>4103</v>
      </c>
      <c r="P1027" s="1" t="s">
        <v>4104</v>
      </c>
      <c r="Q1027" s="1" t="s">
        <v>4379</v>
      </c>
      <c r="R1027" s="1" t="s">
        <v>4308</v>
      </c>
      <c r="S1027" s="1" t="s">
        <v>4126</v>
      </c>
      <c r="T1027" s="1" t="s">
        <v>37</v>
      </c>
      <c r="U1027" s="1" t="s">
        <v>37</v>
      </c>
      <c r="V1027" s="1" t="s">
        <v>37</v>
      </c>
      <c r="W1027" s="1" t="s">
        <v>37</v>
      </c>
      <c r="X1027" s="1" t="s">
        <v>37</v>
      </c>
      <c r="Y1027" s="1" t="s">
        <v>37</v>
      </c>
      <c r="Z1027" s="1" t="s">
        <v>37</v>
      </c>
    </row>
    <row r="1028" spans="1:26">
      <c r="A1028" s="1" t="s">
        <v>4558</v>
      </c>
      <c r="B1028" s="1" t="s">
        <v>4559</v>
      </c>
      <c r="C1028" s="1" t="s">
        <v>4560</v>
      </c>
      <c r="D1028" s="1" t="s">
        <v>4561</v>
      </c>
      <c r="E1028" s="1" t="s">
        <v>4562</v>
      </c>
      <c r="F1028" s="1" t="s">
        <v>42</v>
      </c>
      <c r="G1028" s="1" t="s">
        <v>94</v>
      </c>
      <c r="H1028" s="1" t="s">
        <v>40</v>
      </c>
      <c r="I1028" s="1" t="s">
        <v>355</v>
      </c>
      <c r="J1028" s="1" t="s">
        <v>56</v>
      </c>
      <c r="K1028" s="1" t="s">
        <v>355</v>
      </c>
      <c r="L1028" s="1" t="s">
        <v>37</v>
      </c>
      <c r="M1028" s="1" t="s">
        <v>4500</v>
      </c>
      <c r="N1028" s="1" t="s">
        <v>37</v>
      </c>
      <c r="O1028" s="1" t="s">
        <v>37</v>
      </c>
      <c r="P1028" s="1" t="s">
        <v>37</v>
      </c>
      <c r="Q1028" s="1" t="s">
        <v>37</v>
      </c>
      <c r="R1028" s="1" t="s">
        <v>37</v>
      </c>
      <c r="S1028" s="1" t="s">
        <v>37</v>
      </c>
      <c r="T1028" s="1" t="s">
        <v>37</v>
      </c>
      <c r="U1028" s="1" t="s">
        <v>4073</v>
      </c>
      <c r="V1028" s="1" t="s">
        <v>37</v>
      </c>
      <c r="W1028" s="1" t="s">
        <v>37</v>
      </c>
      <c r="X1028" s="1" t="s">
        <v>37</v>
      </c>
      <c r="Y1028" s="1" t="s">
        <v>37</v>
      </c>
      <c r="Z1028" s="1" t="s">
        <v>37</v>
      </c>
    </row>
    <row r="1029" spans="1:26">
      <c r="A1029" s="1" t="s">
        <v>3161</v>
      </c>
      <c r="B1029" s="1" t="s">
        <v>2768</v>
      </c>
      <c r="C1029" s="1" t="s">
        <v>3162</v>
      </c>
      <c r="D1029" s="1"/>
      <c r="E1029" s="1" t="s">
        <v>3163</v>
      </c>
      <c r="F1029" s="1" t="s">
        <v>42</v>
      </c>
      <c r="G1029" s="1" t="s">
        <v>32</v>
      </c>
      <c r="H1029" s="1" t="s">
        <v>33</v>
      </c>
      <c r="I1029" s="1" t="s">
        <v>34</v>
      </c>
      <c r="J1029" s="1" t="s">
        <v>35</v>
      </c>
      <c r="K1029" s="1" t="s">
        <v>44</v>
      </c>
      <c r="L1029" s="1" t="s">
        <v>37</v>
      </c>
      <c r="M1029" s="1" t="s">
        <v>4391</v>
      </c>
      <c r="N1029" s="1" t="s">
        <v>4075</v>
      </c>
      <c r="O1029" s="1" t="s">
        <v>4008</v>
      </c>
      <c r="P1029" s="1" t="s">
        <v>4174</v>
      </c>
      <c r="Q1029" s="1" t="s">
        <v>4298</v>
      </c>
      <c r="R1029" s="1" t="s">
        <v>4155</v>
      </c>
      <c r="S1029" s="1" t="s">
        <v>4156</v>
      </c>
      <c r="T1029" s="1" t="s">
        <v>37</v>
      </c>
      <c r="U1029" s="1" t="s">
        <v>37</v>
      </c>
      <c r="V1029" s="1" t="s">
        <v>3973</v>
      </c>
      <c r="W1029" s="1" t="s">
        <v>37</v>
      </c>
      <c r="X1029" s="1" t="s">
        <v>37</v>
      </c>
      <c r="Y1029" s="1" t="s">
        <v>37</v>
      </c>
      <c r="Z1029" s="1" t="s">
        <v>37</v>
      </c>
    </row>
    <row r="1030" spans="1:26">
      <c r="A1030" s="1" t="s">
        <v>99</v>
      </c>
      <c r="B1030" s="1" t="s">
        <v>100</v>
      </c>
      <c r="C1030" s="1" t="s">
        <v>101</v>
      </c>
      <c r="D1030" s="1"/>
      <c r="E1030" s="1" t="s">
        <v>102</v>
      </c>
      <c r="F1030" s="1" t="s">
        <v>31</v>
      </c>
      <c r="G1030" s="1" t="s">
        <v>32</v>
      </c>
      <c r="H1030" s="1" t="s">
        <v>40</v>
      </c>
      <c r="I1030" s="1" t="s">
        <v>34</v>
      </c>
      <c r="J1030" s="1" t="s">
        <v>35</v>
      </c>
      <c r="K1030" s="1" t="s">
        <v>36</v>
      </c>
      <c r="L1030" s="1" t="s">
        <v>37</v>
      </c>
      <c r="M1030" s="1" t="s">
        <v>4080</v>
      </c>
      <c r="N1030" s="1" t="s">
        <v>4057</v>
      </c>
      <c r="O1030" s="1" t="s">
        <v>4188</v>
      </c>
      <c r="P1030" s="1" t="s">
        <v>4077</v>
      </c>
      <c r="Q1030" s="1" t="s">
        <v>4082</v>
      </c>
      <c r="R1030" s="1" t="s">
        <v>4175</v>
      </c>
      <c r="S1030" s="1" t="s">
        <v>4084</v>
      </c>
      <c r="T1030" s="1" t="s">
        <v>37</v>
      </c>
      <c r="U1030" s="1" t="s">
        <v>37</v>
      </c>
      <c r="V1030" s="1" t="s">
        <v>3973</v>
      </c>
      <c r="W1030" s="1" t="s">
        <v>37</v>
      </c>
      <c r="X1030" s="1" t="s">
        <v>37</v>
      </c>
      <c r="Y1030" s="1" t="s">
        <v>37</v>
      </c>
      <c r="Z1030" s="1" t="s">
        <v>37</v>
      </c>
    </row>
    <row r="1031" spans="1:26">
      <c r="A1031" s="1" t="s">
        <v>803</v>
      </c>
      <c r="B1031" s="1" t="s">
        <v>804</v>
      </c>
      <c r="C1031" s="1" t="s">
        <v>805</v>
      </c>
      <c r="D1031" s="1"/>
      <c r="E1031" s="1" t="s">
        <v>806</v>
      </c>
      <c r="F1031" s="1" t="s">
        <v>42</v>
      </c>
      <c r="G1031" s="1" t="s">
        <v>63</v>
      </c>
      <c r="H1031" s="1" t="s">
        <v>55</v>
      </c>
      <c r="I1031" s="1" t="s">
        <v>34</v>
      </c>
      <c r="J1031" s="1" t="s">
        <v>35</v>
      </c>
      <c r="K1031" s="1" t="s">
        <v>44</v>
      </c>
      <c r="L1031" s="1" t="s">
        <v>37</v>
      </c>
      <c r="M1031" s="1" t="s">
        <v>4032</v>
      </c>
      <c r="N1031" s="1" t="s">
        <v>4230</v>
      </c>
      <c r="O1031" s="1" t="s">
        <v>4123</v>
      </c>
      <c r="P1031" s="1" t="s">
        <v>4151</v>
      </c>
      <c r="Q1031" s="1" t="s">
        <v>4198</v>
      </c>
      <c r="R1031" s="1" t="s">
        <v>4037</v>
      </c>
      <c r="S1031" s="1" t="s">
        <v>4126</v>
      </c>
      <c r="T1031" s="1" t="s">
        <v>37</v>
      </c>
      <c r="U1031" s="1" t="s">
        <v>4073</v>
      </c>
      <c r="V1031" s="1" t="s">
        <v>37</v>
      </c>
      <c r="W1031" s="1" t="s">
        <v>37</v>
      </c>
      <c r="X1031" s="1" t="s">
        <v>37</v>
      </c>
      <c r="Y1031" s="1" t="s">
        <v>37</v>
      </c>
      <c r="Z1031" s="1" t="s">
        <v>37</v>
      </c>
    </row>
    <row r="1032" spans="1:26">
      <c r="A1032" s="1" t="s">
        <v>807</v>
      </c>
      <c r="B1032" s="1" t="s">
        <v>808</v>
      </c>
      <c r="C1032" s="1" t="s">
        <v>129</v>
      </c>
      <c r="D1032" s="1"/>
      <c r="E1032" s="1" t="s">
        <v>809</v>
      </c>
      <c r="F1032" s="1" t="s">
        <v>31</v>
      </c>
      <c r="G1032" s="1" t="s">
        <v>43</v>
      </c>
      <c r="H1032" s="1" t="s">
        <v>33</v>
      </c>
      <c r="I1032" s="1" t="s">
        <v>34</v>
      </c>
      <c r="J1032" s="1" t="s">
        <v>35</v>
      </c>
      <c r="K1032" s="1" t="s">
        <v>44</v>
      </c>
      <c r="L1032" s="1" t="s">
        <v>37</v>
      </c>
      <c r="M1032" s="1" t="s">
        <v>4138</v>
      </c>
      <c r="N1032" s="1" t="s">
        <v>4311</v>
      </c>
      <c r="O1032" s="1" t="s">
        <v>4015</v>
      </c>
      <c r="P1032" s="1" t="s">
        <v>4169</v>
      </c>
      <c r="Q1032" s="1" t="s">
        <v>4291</v>
      </c>
      <c r="R1032" s="1" t="s">
        <v>4071</v>
      </c>
      <c r="S1032" s="1" t="s">
        <v>4019</v>
      </c>
      <c r="T1032" s="1" t="s">
        <v>37</v>
      </c>
      <c r="U1032" s="1" t="s">
        <v>4073</v>
      </c>
      <c r="V1032" s="1" t="s">
        <v>37</v>
      </c>
      <c r="W1032" s="1" t="s">
        <v>37</v>
      </c>
      <c r="X1032" s="1" t="s">
        <v>37</v>
      </c>
      <c r="Y1032" s="1" t="s">
        <v>37</v>
      </c>
      <c r="Z1032" s="1" t="s">
        <v>37</v>
      </c>
    </row>
    <row r="1033" spans="1:26">
      <c r="A1033" s="1" t="s">
        <v>1266</v>
      </c>
      <c r="B1033" s="1" t="s">
        <v>1267</v>
      </c>
      <c r="C1033" s="1" t="s">
        <v>1061</v>
      </c>
      <c r="D1033" s="1" t="s">
        <v>48</v>
      </c>
      <c r="E1033" s="1" t="s">
        <v>1268</v>
      </c>
      <c r="F1033" s="1" t="s">
        <v>42</v>
      </c>
      <c r="G1033" s="1" t="s">
        <v>63</v>
      </c>
      <c r="H1033" s="1" t="s">
        <v>40</v>
      </c>
      <c r="I1033" s="1" t="s">
        <v>36</v>
      </c>
      <c r="J1033" s="1" t="s">
        <v>56</v>
      </c>
      <c r="K1033" s="1" t="s">
        <v>36</v>
      </c>
      <c r="L1033" s="1" t="s">
        <v>37</v>
      </c>
      <c r="M1033" s="1" t="s">
        <v>4220</v>
      </c>
      <c r="N1033" s="1" t="s">
        <v>4229</v>
      </c>
      <c r="O1033" s="1" t="s">
        <v>4506</v>
      </c>
      <c r="P1033" s="1" t="s">
        <v>4204</v>
      </c>
      <c r="Q1033" s="1" t="s">
        <v>4312</v>
      </c>
      <c r="R1033" s="1" t="s">
        <v>4037</v>
      </c>
      <c r="S1033" s="1" t="s">
        <v>4117</v>
      </c>
      <c r="T1033" s="1" t="s">
        <v>37</v>
      </c>
      <c r="U1033" s="1" t="s">
        <v>37</v>
      </c>
      <c r="V1033" s="1" t="s">
        <v>37</v>
      </c>
      <c r="W1033" s="1" t="s">
        <v>37</v>
      </c>
      <c r="X1033" s="1" t="s">
        <v>37</v>
      </c>
      <c r="Y1033" s="1" t="s">
        <v>37</v>
      </c>
      <c r="Z1033" s="1" t="s">
        <v>37</v>
      </c>
    </row>
    <row r="1034" spans="1:26">
      <c r="A1034" s="1" t="s">
        <v>2702</v>
      </c>
      <c r="B1034" s="1" t="s">
        <v>2703</v>
      </c>
      <c r="C1034" s="1" t="s">
        <v>2704</v>
      </c>
      <c r="D1034" s="1" t="s">
        <v>2705</v>
      </c>
      <c r="E1034" s="1" t="s">
        <v>2706</v>
      </c>
      <c r="F1034" s="1" t="s">
        <v>42</v>
      </c>
      <c r="G1034" s="1" t="s">
        <v>43</v>
      </c>
      <c r="H1034" s="1" t="s">
        <v>40</v>
      </c>
      <c r="I1034" s="1" t="s">
        <v>36</v>
      </c>
      <c r="J1034" s="1" t="s">
        <v>56</v>
      </c>
      <c r="K1034" s="1" t="s">
        <v>36</v>
      </c>
      <c r="L1034" s="1" t="s">
        <v>4190</v>
      </c>
      <c r="M1034" s="1" t="s">
        <v>4085</v>
      </c>
      <c r="N1034" s="1" t="s">
        <v>4191</v>
      </c>
      <c r="O1034" s="1" t="s">
        <v>4192</v>
      </c>
      <c r="P1034" s="1" t="s">
        <v>4180</v>
      </c>
      <c r="Q1034" s="1" t="s">
        <v>4202</v>
      </c>
      <c r="R1034" s="1" t="s">
        <v>4194</v>
      </c>
      <c r="S1034" s="1" t="s">
        <v>4089</v>
      </c>
      <c r="T1034" s="1" t="s">
        <v>37</v>
      </c>
      <c r="U1034" s="1" t="s">
        <v>37</v>
      </c>
      <c r="V1034" s="1" t="s">
        <v>37</v>
      </c>
      <c r="W1034" s="1" t="s">
        <v>37</v>
      </c>
      <c r="X1034" s="1" t="s">
        <v>37</v>
      </c>
      <c r="Y1034" s="1" t="s">
        <v>3973</v>
      </c>
      <c r="Z1034" s="1" t="s">
        <v>37</v>
      </c>
    </row>
    <row r="1035" spans="1:26">
      <c r="A1035" s="1" t="s">
        <v>3368</v>
      </c>
      <c r="B1035" s="1" t="s">
        <v>3369</v>
      </c>
      <c r="C1035" s="1" t="s">
        <v>1097</v>
      </c>
      <c r="D1035" s="1" t="s">
        <v>1477</v>
      </c>
      <c r="E1035" s="1" t="s">
        <v>3370</v>
      </c>
      <c r="F1035" s="1" t="s">
        <v>31</v>
      </c>
      <c r="G1035" s="1" t="s">
        <v>43</v>
      </c>
      <c r="H1035" s="1" t="s">
        <v>33</v>
      </c>
      <c r="I1035" s="1" t="s">
        <v>36</v>
      </c>
      <c r="J1035" s="1" t="s">
        <v>35</v>
      </c>
      <c r="K1035" s="1" t="s">
        <v>36</v>
      </c>
      <c r="L1035" s="1" t="s">
        <v>37</v>
      </c>
      <c r="M1035" s="1" t="s">
        <v>4278</v>
      </c>
      <c r="N1035" s="1" t="s">
        <v>4052</v>
      </c>
      <c r="O1035" s="1" t="s">
        <v>4015</v>
      </c>
      <c r="P1035" s="1" t="s">
        <v>4023</v>
      </c>
      <c r="Q1035" s="1" t="s">
        <v>4053</v>
      </c>
      <c r="R1035" s="1" t="s">
        <v>4054</v>
      </c>
      <c r="S1035" s="1" t="s">
        <v>4055</v>
      </c>
      <c r="T1035" s="1" t="s">
        <v>37</v>
      </c>
      <c r="U1035" s="1" t="s">
        <v>37</v>
      </c>
      <c r="V1035" s="1" t="s">
        <v>37</v>
      </c>
      <c r="W1035" s="1" t="s">
        <v>37</v>
      </c>
      <c r="X1035" s="1" t="s">
        <v>37</v>
      </c>
      <c r="Y1035" s="1" t="s">
        <v>37</v>
      </c>
      <c r="Z1035" s="1" t="s">
        <v>37</v>
      </c>
    </row>
    <row r="1036" spans="1:26">
      <c r="A1036" s="1" t="s">
        <v>2168</v>
      </c>
      <c r="B1036" s="1" t="s">
        <v>2163</v>
      </c>
      <c r="C1036" s="1" t="s">
        <v>2169</v>
      </c>
      <c r="D1036" s="1" t="s">
        <v>2170</v>
      </c>
      <c r="E1036" s="1" t="s">
        <v>2171</v>
      </c>
      <c r="F1036" s="1" t="s">
        <v>42</v>
      </c>
      <c r="G1036" s="1" t="s">
        <v>32</v>
      </c>
      <c r="H1036" s="1" t="s">
        <v>40</v>
      </c>
      <c r="I1036" s="1"/>
      <c r="J1036" s="1" t="s">
        <v>35</v>
      </c>
      <c r="K1036" s="1" t="s">
        <v>355</v>
      </c>
      <c r="L1036" s="1" t="s">
        <v>37</v>
      </c>
      <c r="M1036" s="1" t="s">
        <v>4182</v>
      </c>
      <c r="N1036" s="1" t="s">
        <v>4248</v>
      </c>
      <c r="O1036" s="1" t="s">
        <v>4228</v>
      </c>
      <c r="P1036" s="1" t="s">
        <v>4077</v>
      </c>
      <c r="Q1036" s="1" t="s">
        <v>4010</v>
      </c>
      <c r="R1036" s="1" t="s">
        <v>4175</v>
      </c>
      <c r="S1036" s="1" t="s">
        <v>4012</v>
      </c>
      <c r="T1036" s="1" t="s">
        <v>37</v>
      </c>
      <c r="U1036" s="1" t="s">
        <v>37</v>
      </c>
      <c r="V1036" s="1" t="s">
        <v>37</v>
      </c>
      <c r="W1036" s="1" t="s">
        <v>37</v>
      </c>
      <c r="X1036" s="1" t="s">
        <v>37</v>
      </c>
      <c r="Y1036" s="1" t="s">
        <v>37</v>
      </c>
      <c r="Z1036" s="1" t="s">
        <v>37</v>
      </c>
    </row>
    <row r="1037" spans="1:26">
      <c r="A1037" s="1" t="s">
        <v>2236</v>
      </c>
      <c r="B1037" s="1" t="s">
        <v>2221</v>
      </c>
      <c r="C1037" s="1" t="s">
        <v>2237</v>
      </c>
      <c r="D1037" s="1" t="s">
        <v>897</v>
      </c>
      <c r="E1037" s="1" t="s">
        <v>1710</v>
      </c>
      <c r="F1037" s="1" t="s">
        <v>31</v>
      </c>
      <c r="G1037" s="1" t="s">
        <v>32</v>
      </c>
      <c r="H1037" s="1" t="s">
        <v>40</v>
      </c>
      <c r="I1037" s="1" t="s">
        <v>34</v>
      </c>
      <c r="J1037" s="1" t="s">
        <v>35</v>
      </c>
      <c r="K1037" s="1" t="s">
        <v>704</v>
      </c>
      <c r="L1037" s="1" t="s">
        <v>37</v>
      </c>
      <c r="M1037" s="1" t="s">
        <v>4391</v>
      </c>
      <c r="N1037" s="1" t="s">
        <v>4075</v>
      </c>
      <c r="O1037" s="1" t="s">
        <v>4008</v>
      </c>
      <c r="P1037" s="1" t="s">
        <v>4048</v>
      </c>
      <c r="Q1037" s="1" t="s">
        <v>4298</v>
      </c>
      <c r="R1037" s="1" t="s">
        <v>4044</v>
      </c>
      <c r="S1037" s="1" t="s">
        <v>4012</v>
      </c>
      <c r="T1037" s="1" t="s">
        <v>37</v>
      </c>
      <c r="U1037" s="1" t="s">
        <v>37</v>
      </c>
      <c r="V1037" s="1" t="s">
        <v>37</v>
      </c>
      <c r="W1037" s="1" t="s">
        <v>37</v>
      </c>
      <c r="X1037" s="1" t="s">
        <v>37</v>
      </c>
      <c r="Y1037" s="1" t="s">
        <v>37</v>
      </c>
      <c r="Z1037" s="1" t="s">
        <v>37</v>
      </c>
    </row>
    <row r="1038" spans="1:26">
      <c r="A1038" s="1" t="s">
        <v>3231</v>
      </c>
      <c r="B1038" s="1" t="s">
        <v>3232</v>
      </c>
      <c r="C1038" s="1" t="s">
        <v>1036</v>
      </c>
      <c r="D1038" s="1" t="s">
        <v>238</v>
      </c>
      <c r="E1038" s="1" t="s">
        <v>2003</v>
      </c>
      <c r="F1038" s="1" t="s">
        <v>31</v>
      </c>
      <c r="G1038" s="1" t="s">
        <v>63</v>
      </c>
      <c r="H1038" s="1" t="s">
        <v>40</v>
      </c>
      <c r="I1038" s="1" t="s">
        <v>34</v>
      </c>
      <c r="J1038" s="1" t="s">
        <v>56</v>
      </c>
      <c r="K1038" s="1" t="s">
        <v>44</v>
      </c>
      <c r="L1038" s="1" t="s">
        <v>37</v>
      </c>
      <c r="M1038" s="1" t="s">
        <v>4150</v>
      </c>
      <c r="N1038" s="1" t="s">
        <v>4122</v>
      </c>
      <c r="O1038" s="1" t="s">
        <v>4041</v>
      </c>
      <c r="P1038" s="1" t="s">
        <v>4517</v>
      </c>
      <c r="Q1038" s="1" t="s">
        <v>4145</v>
      </c>
      <c r="R1038" s="1" t="s">
        <v>4277</v>
      </c>
      <c r="S1038" s="1" t="s">
        <v>4038</v>
      </c>
      <c r="T1038" s="1" t="s">
        <v>37</v>
      </c>
      <c r="U1038" s="1" t="s">
        <v>37</v>
      </c>
      <c r="V1038" s="1" t="s">
        <v>37</v>
      </c>
      <c r="W1038" s="1" t="s">
        <v>37</v>
      </c>
      <c r="X1038" s="1" t="s">
        <v>37</v>
      </c>
      <c r="Y1038" s="1" t="s">
        <v>37</v>
      </c>
      <c r="Z1038" s="1" t="s">
        <v>37</v>
      </c>
    </row>
    <row r="1039" spans="1:26">
      <c r="A1039" s="1" t="s">
        <v>2763</v>
      </c>
      <c r="B1039" s="1" t="s">
        <v>2764</v>
      </c>
      <c r="C1039" s="1" t="s">
        <v>2682</v>
      </c>
      <c r="D1039" s="1" t="s">
        <v>1521</v>
      </c>
      <c r="E1039" s="1" t="s">
        <v>2765</v>
      </c>
      <c r="F1039" s="1" t="s">
        <v>42</v>
      </c>
      <c r="G1039" s="1" t="s">
        <v>50</v>
      </c>
      <c r="H1039" s="1" t="s">
        <v>40</v>
      </c>
      <c r="I1039" s="1" t="s">
        <v>34</v>
      </c>
      <c r="J1039" s="1" t="s">
        <v>35</v>
      </c>
      <c r="K1039" s="1" t="s">
        <v>44</v>
      </c>
      <c r="L1039" s="1" t="s">
        <v>37</v>
      </c>
      <c r="M1039" s="1" t="s">
        <v>4214</v>
      </c>
      <c r="N1039" s="1" t="s">
        <v>4253</v>
      </c>
      <c r="O1039" s="1" t="s">
        <v>4058</v>
      </c>
      <c r="P1039" s="1" t="s">
        <v>4023</v>
      </c>
      <c r="Q1039" s="1" t="s">
        <v>4215</v>
      </c>
      <c r="R1039" s="1" t="s">
        <v>4386</v>
      </c>
      <c r="S1039" s="1" t="s">
        <v>4304</v>
      </c>
      <c r="T1039" s="1" t="s">
        <v>37</v>
      </c>
      <c r="U1039" s="1" t="s">
        <v>37</v>
      </c>
      <c r="V1039" s="1" t="s">
        <v>3973</v>
      </c>
      <c r="W1039" s="1" t="s">
        <v>37</v>
      </c>
      <c r="X1039" s="1" t="s">
        <v>37</v>
      </c>
      <c r="Y1039" s="1" t="s">
        <v>37</v>
      </c>
      <c r="Z1039" s="1" t="s">
        <v>37</v>
      </c>
    </row>
    <row r="1040" spans="1:26">
      <c r="A1040" s="1" t="s">
        <v>2541</v>
      </c>
      <c r="B1040" s="1" t="s">
        <v>2542</v>
      </c>
      <c r="C1040" s="1" t="s">
        <v>2543</v>
      </c>
      <c r="D1040" s="1" t="s">
        <v>2544</v>
      </c>
      <c r="E1040" s="1" t="s">
        <v>2545</v>
      </c>
      <c r="F1040" s="1" t="s">
        <v>42</v>
      </c>
      <c r="G1040" s="1" t="s">
        <v>32</v>
      </c>
      <c r="H1040" s="1" t="s">
        <v>40</v>
      </c>
      <c r="I1040" s="1" t="s">
        <v>34</v>
      </c>
      <c r="J1040" s="1" t="s">
        <v>35</v>
      </c>
      <c r="K1040" s="1" t="s">
        <v>36</v>
      </c>
      <c r="L1040" s="1" t="s">
        <v>37</v>
      </c>
      <c r="M1040" s="1" t="s">
        <v>4165</v>
      </c>
      <c r="N1040" s="1" t="s">
        <v>4248</v>
      </c>
      <c r="O1040" s="1" t="s">
        <v>4254</v>
      </c>
      <c r="P1040" s="1" t="s">
        <v>4048</v>
      </c>
      <c r="Q1040" s="1" t="s">
        <v>4010</v>
      </c>
      <c r="R1040" s="1" t="s">
        <v>4079</v>
      </c>
      <c r="S1040" s="1" t="s">
        <v>4262</v>
      </c>
      <c r="T1040" s="1" t="s">
        <v>37</v>
      </c>
      <c r="U1040" s="1" t="s">
        <v>37</v>
      </c>
      <c r="V1040" s="1" t="s">
        <v>37</v>
      </c>
      <c r="W1040" s="1" t="s">
        <v>37</v>
      </c>
      <c r="X1040" s="1" t="s">
        <v>37</v>
      </c>
      <c r="Y1040" s="1" t="s">
        <v>37</v>
      </c>
      <c r="Z1040" s="1" t="s">
        <v>37</v>
      </c>
    </row>
    <row r="1041" spans="1:26">
      <c r="A1041" s="1" t="s">
        <v>1678</v>
      </c>
      <c r="B1041" s="1" t="s">
        <v>1679</v>
      </c>
      <c r="C1041" s="1" t="s">
        <v>134</v>
      </c>
      <c r="D1041" s="1" t="s">
        <v>1680</v>
      </c>
      <c r="E1041" s="1" t="s">
        <v>1681</v>
      </c>
      <c r="F1041" s="1" t="s">
        <v>42</v>
      </c>
      <c r="G1041" s="1" t="s">
        <v>43</v>
      </c>
      <c r="H1041" s="1" t="s">
        <v>33</v>
      </c>
      <c r="I1041" s="1" t="s">
        <v>34</v>
      </c>
      <c r="J1041" s="1" t="s">
        <v>35</v>
      </c>
      <c r="K1041" s="1" t="s">
        <v>44</v>
      </c>
      <c r="L1041" s="1" t="s">
        <v>37</v>
      </c>
      <c r="M1041" s="1" t="s">
        <v>4090</v>
      </c>
      <c r="N1041" s="1" t="s">
        <v>4134</v>
      </c>
      <c r="O1041" s="1" t="s">
        <v>4131</v>
      </c>
      <c r="P1041" s="1" t="s">
        <v>4173</v>
      </c>
      <c r="Q1041" s="1" t="s">
        <v>4215</v>
      </c>
      <c r="R1041" s="1" t="s">
        <v>4088</v>
      </c>
      <c r="S1041" s="1" t="s">
        <v>4089</v>
      </c>
      <c r="T1041" s="1" t="s">
        <v>37</v>
      </c>
      <c r="U1041" s="1" t="s">
        <v>37</v>
      </c>
      <c r="V1041" s="1" t="s">
        <v>37</v>
      </c>
      <c r="W1041" s="1" t="s">
        <v>37</v>
      </c>
      <c r="X1041" s="1" t="s">
        <v>37</v>
      </c>
      <c r="Y1041" s="1" t="s">
        <v>37</v>
      </c>
      <c r="Z1041" s="1" t="s">
        <v>37</v>
      </c>
    </row>
    <row r="1042" spans="1:26">
      <c r="A1042" s="1" t="s">
        <v>3959</v>
      </c>
      <c r="B1042" s="1" t="s">
        <v>3960</v>
      </c>
      <c r="C1042" s="1" t="s">
        <v>3961</v>
      </c>
      <c r="D1042" s="1" t="s">
        <v>551</v>
      </c>
      <c r="E1042" s="1" t="s">
        <v>2460</v>
      </c>
      <c r="F1042" s="1" t="s">
        <v>31</v>
      </c>
      <c r="G1042" s="1" t="s">
        <v>63</v>
      </c>
      <c r="H1042" s="1" t="s">
        <v>40</v>
      </c>
      <c r="I1042" s="1" t="s">
        <v>36</v>
      </c>
      <c r="J1042" s="1" t="s">
        <v>56</v>
      </c>
      <c r="K1042" s="1" t="s">
        <v>36</v>
      </c>
      <c r="L1042" s="1" t="s">
        <v>37</v>
      </c>
      <c r="M1042" s="1" t="s">
        <v>4309</v>
      </c>
      <c r="N1042" s="1" t="s">
        <v>4057</v>
      </c>
      <c r="O1042" s="1" t="s">
        <v>4068</v>
      </c>
      <c r="P1042" s="1" t="s">
        <v>4042</v>
      </c>
      <c r="Q1042" s="1" t="s">
        <v>4036</v>
      </c>
      <c r="R1042" s="1" t="s">
        <v>4277</v>
      </c>
      <c r="S1042" s="1" t="s">
        <v>4221</v>
      </c>
      <c r="T1042" s="1" t="s">
        <v>37</v>
      </c>
      <c r="U1042" s="1" t="s">
        <v>37</v>
      </c>
      <c r="V1042" s="1" t="s">
        <v>37</v>
      </c>
      <c r="W1042" s="1" t="s">
        <v>37</v>
      </c>
      <c r="X1042" s="1" t="s">
        <v>37</v>
      </c>
      <c r="Y1042" s="1" t="s">
        <v>37</v>
      </c>
      <c r="Z1042" s="1" t="s">
        <v>37</v>
      </c>
    </row>
    <row r="1043" spans="1:26">
      <c r="A1043" s="1" t="s">
        <v>613</v>
      </c>
      <c r="B1043" s="1" t="s">
        <v>610</v>
      </c>
      <c r="C1043" s="1" t="s">
        <v>614</v>
      </c>
      <c r="D1043" s="1" t="s">
        <v>615</v>
      </c>
      <c r="E1043" s="1" t="s">
        <v>616</v>
      </c>
      <c r="F1043" s="1" t="s">
        <v>42</v>
      </c>
      <c r="G1043" s="1" t="s">
        <v>43</v>
      </c>
      <c r="H1043" s="1" t="s">
        <v>33</v>
      </c>
      <c r="I1043" s="1" t="s">
        <v>34</v>
      </c>
      <c r="J1043" s="1" t="s">
        <v>35</v>
      </c>
      <c r="K1043" s="1" t="s">
        <v>44</v>
      </c>
      <c r="L1043" s="1" t="s">
        <v>37</v>
      </c>
      <c r="M1043" s="1" t="s">
        <v>4060</v>
      </c>
      <c r="N1043" s="1" t="s">
        <v>4061</v>
      </c>
      <c r="O1043" s="1" t="s">
        <v>4062</v>
      </c>
      <c r="P1043" s="1" t="s">
        <v>4433</v>
      </c>
      <c r="Q1043" s="1" t="s">
        <v>4130</v>
      </c>
      <c r="R1043" s="1" t="s">
        <v>4088</v>
      </c>
      <c r="S1043" s="1" t="s">
        <v>4089</v>
      </c>
      <c r="T1043" s="1" t="s">
        <v>37</v>
      </c>
      <c r="U1043" s="1" t="s">
        <v>37</v>
      </c>
      <c r="V1043" s="1" t="s">
        <v>37</v>
      </c>
      <c r="W1043" s="1" t="s">
        <v>37</v>
      </c>
      <c r="X1043" s="1" t="s">
        <v>37</v>
      </c>
      <c r="Y1043" s="1" t="s">
        <v>37</v>
      </c>
      <c r="Z1043" s="1" t="s">
        <v>37</v>
      </c>
    </row>
    <row r="1044" spans="1:26">
      <c r="A1044" s="1" t="s">
        <v>1144</v>
      </c>
      <c r="B1044" s="1" t="s">
        <v>1145</v>
      </c>
      <c r="C1044" s="1" t="s">
        <v>229</v>
      </c>
      <c r="D1044" s="1"/>
      <c r="E1044" s="1" t="s">
        <v>1146</v>
      </c>
      <c r="F1044" s="1" t="s">
        <v>31</v>
      </c>
      <c r="G1044" s="1" t="s">
        <v>63</v>
      </c>
      <c r="H1044" s="1" t="s">
        <v>55</v>
      </c>
      <c r="I1044" s="1" t="s">
        <v>34</v>
      </c>
      <c r="J1044" s="1" t="s">
        <v>35</v>
      </c>
      <c r="K1044" s="1" t="s">
        <v>44</v>
      </c>
      <c r="L1044" s="1" t="s">
        <v>37</v>
      </c>
      <c r="M1044" s="1" t="s">
        <v>4196</v>
      </c>
      <c r="N1044" s="1" t="s">
        <v>4033</v>
      </c>
      <c r="O1044" s="1" t="s">
        <v>4113</v>
      </c>
      <c r="P1044" s="1" t="s">
        <v>4009</v>
      </c>
      <c r="Q1044" s="1" t="s">
        <v>4181</v>
      </c>
      <c r="R1044" s="1" t="s">
        <v>4125</v>
      </c>
      <c r="S1044" s="1" t="s">
        <v>4126</v>
      </c>
      <c r="T1044" s="1" t="s">
        <v>37</v>
      </c>
      <c r="U1044" s="1" t="s">
        <v>37</v>
      </c>
      <c r="V1044" s="1" t="s">
        <v>37</v>
      </c>
      <c r="W1044" s="1" t="s">
        <v>3973</v>
      </c>
      <c r="X1044" s="1" t="s">
        <v>37</v>
      </c>
      <c r="Y1044" s="1" t="s">
        <v>37</v>
      </c>
      <c r="Z1044" s="1" t="s">
        <v>37</v>
      </c>
    </row>
    <row r="1045" spans="1:26">
      <c r="A1045" s="1" t="s">
        <v>3384</v>
      </c>
      <c r="B1045" s="1" t="s">
        <v>3385</v>
      </c>
      <c r="C1045" s="1" t="s">
        <v>3386</v>
      </c>
      <c r="D1045" s="1" t="s">
        <v>179</v>
      </c>
      <c r="E1045" s="1" t="s">
        <v>110</v>
      </c>
      <c r="F1045" s="1" t="s">
        <v>42</v>
      </c>
      <c r="G1045" s="1" t="s">
        <v>50</v>
      </c>
      <c r="H1045" s="1" t="s">
        <v>33</v>
      </c>
      <c r="I1045" s="1" t="s">
        <v>34</v>
      </c>
      <c r="J1045" s="1" t="s">
        <v>35</v>
      </c>
      <c r="K1045" s="1" t="s">
        <v>44</v>
      </c>
      <c r="L1045" s="1" t="s">
        <v>37</v>
      </c>
      <c r="M1045" s="1" t="s">
        <v>4056</v>
      </c>
      <c r="N1045" s="1" t="s">
        <v>4179</v>
      </c>
      <c r="O1045" s="1" t="s">
        <v>4246</v>
      </c>
      <c r="P1045" s="1" t="s">
        <v>4388</v>
      </c>
      <c r="Q1045" s="1" t="s">
        <v>4093</v>
      </c>
      <c r="R1045" s="1" t="s">
        <v>4018</v>
      </c>
      <c r="S1045" s="1" t="s">
        <v>4059</v>
      </c>
      <c r="T1045" s="1" t="s">
        <v>37</v>
      </c>
      <c r="U1045" s="1" t="s">
        <v>37</v>
      </c>
      <c r="V1045" s="1" t="s">
        <v>37</v>
      </c>
      <c r="W1045" s="1" t="s">
        <v>37</v>
      </c>
      <c r="X1045" s="1" t="s">
        <v>37</v>
      </c>
      <c r="Y1045" s="1" t="s">
        <v>37</v>
      </c>
      <c r="Z1045" s="1" t="s">
        <v>37</v>
      </c>
    </row>
    <row r="1046" spans="1:26">
      <c r="A1046" s="1" t="s">
        <v>930</v>
      </c>
      <c r="B1046" s="1" t="s">
        <v>922</v>
      </c>
      <c r="C1046" s="1" t="s">
        <v>777</v>
      </c>
      <c r="D1046" s="1" t="s">
        <v>931</v>
      </c>
      <c r="E1046" s="1" t="s">
        <v>932</v>
      </c>
      <c r="F1046" s="1" t="s">
        <v>31</v>
      </c>
      <c r="G1046" s="1" t="s">
        <v>63</v>
      </c>
      <c r="H1046" s="1" t="s">
        <v>40</v>
      </c>
      <c r="I1046" s="1"/>
      <c r="J1046" s="1" t="s">
        <v>35</v>
      </c>
      <c r="K1046" s="1" t="s">
        <v>36</v>
      </c>
      <c r="L1046" s="1" t="s">
        <v>37</v>
      </c>
      <c r="M1046" s="1" t="s">
        <v>4220</v>
      </c>
      <c r="N1046" s="1" t="s">
        <v>4122</v>
      </c>
      <c r="O1046" s="1" t="s">
        <v>4183</v>
      </c>
      <c r="P1046" s="1" t="s">
        <v>4114</v>
      </c>
      <c r="Q1046" s="1" t="s">
        <v>4043</v>
      </c>
      <c r="R1046" s="1" t="s">
        <v>4217</v>
      </c>
      <c r="S1046" s="1" t="s">
        <v>4177</v>
      </c>
      <c r="T1046" s="1" t="s">
        <v>37</v>
      </c>
      <c r="U1046" s="1" t="s">
        <v>37</v>
      </c>
      <c r="V1046" s="1" t="s">
        <v>37</v>
      </c>
      <c r="W1046" s="1" t="s">
        <v>37</v>
      </c>
      <c r="X1046" s="1" t="s">
        <v>37</v>
      </c>
      <c r="Y1046" s="1" t="s">
        <v>37</v>
      </c>
      <c r="Z1046" s="1" t="s">
        <v>37</v>
      </c>
    </row>
    <row r="1047" spans="1:26">
      <c r="A1047" s="1" t="s">
        <v>3142</v>
      </c>
      <c r="B1047" s="1" t="s">
        <v>3143</v>
      </c>
      <c r="C1047" s="1" t="s">
        <v>3144</v>
      </c>
      <c r="D1047" s="1"/>
      <c r="E1047" s="1" t="s">
        <v>813</v>
      </c>
      <c r="F1047" s="1" t="s">
        <v>31</v>
      </c>
      <c r="G1047" s="1" t="s">
        <v>50</v>
      </c>
      <c r="H1047" s="1" t="s">
        <v>55</v>
      </c>
      <c r="I1047" s="1" t="s">
        <v>1600</v>
      </c>
      <c r="J1047" s="1" t="s">
        <v>56</v>
      </c>
      <c r="K1047" s="1" t="s">
        <v>1600</v>
      </c>
      <c r="L1047" s="1" t="s">
        <v>37</v>
      </c>
      <c r="M1047" s="1" t="s">
        <v>4066</v>
      </c>
      <c r="N1047" s="1" t="s">
        <v>4179</v>
      </c>
      <c r="O1047" s="1" t="s">
        <v>4168</v>
      </c>
      <c r="P1047" s="1" t="s">
        <v>4048</v>
      </c>
      <c r="Q1047" s="1" t="s">
        <v>4215</v>
      </c>
      <c r="R1047" s="1" t="s">
        <v>4200</v>
      </c>
      <c r="S1047" s="1" t="s">
        <v>4059</v>
      </c>
      <c r="T1047" s="1" t="s">
        <v>37</v>
      </c>
      <c r="U1047" s="1" t="s">
        <v>37</v>
      </c>
      <c r="V1047" s="1" t="s">
        <v>37</v>
      </c>
      <c r="W1047" s="1" t="s">
        <v>3973</v>
      </c>
      <c r="X1047" s="1" t="s">
        <v>37</v>
      </c>
      <c r="Y1047" s="1" t="s">
        <v>37</v>
      </c>
      <c r="Z1047" s="1" t="s">
        <v>37</v>
      </c>
    </row>
    <row r="1048" spans="1:26">
      <c r="A1048" s="1" t="s">
        <v>1547</v>
      </c>
      <c r="B1048" s="1" t="s">
        <v>1548</v>
      </c>
      <c r="C1048" s="1" t="s">
        <v>307</v>
      </c>
      <c r="D1048" s="1" t="s">
        <v>1549</v>
      </c>
      <c r="E1048" s="1" t="s">
        <v>1550</v>
      </c>
      <c r="F1048" s="1" t="s">
        <v>31</v>
      </c>
      <c r="G1048" s="1" t="s">
        <v>50</v>
      </c>
      <c r="H1048" s="1" t="s">
        <v>33</v>
      </c>
      <c r="I1048" s="1" t="s">
        <v>34</v>
      </c>
      <c r="J1048" s="1" t="s">
        <v>35</v>
      </c>
      <c r="K1048" s="1" t="s">
        <v>36</v>
      </c>
      <c r="L1048" s="1" t="s">
        <v>37</v>
      </c>
      <c r="M1048" s="1" t="s">
        <v>4039</v>
      </c>
      <c r="N1048" s="1" t="s">
        <v>4203</v>
      </c>
      <c r="O1048" s="1" t="s">
        <v>4250</v>
      </c>
      <c r="P1048" s="1" t="s">
        <v>4110</v>
      </c>
      <c r="Q1048" s="1" t="s">
        <v>4166</v>
      </c>
      <c r="R1048" s="1" t="s">
        <v>4094</v>
      </c>
      <c r="S1048" s="1" t="s">
        <v>4501</v>
      </c>
      <c r="T1048" s="1" t="s">
        <v>37</v>
      </c>
      <c r="U1048" s="1" t="s">
        <v>37</v>
      </c>
      <c r="V1048" s="1" t="s">
        <v>37</v>
      </c>
      <c r="W1048" s="1" t="s">
        <v>37</v>
      </c>
      <c r="X1048" s="1" t="s">
        <v>37</v>
      </c>
      <c r="Y1048" s="1" t="s">
        <v>37</v>
      </c>
      <c r="Z1048" s="1" t="s">
        <v>37</v>
      </c>
    </row>
    <row r="1049" spans="1:26">
      <c r="A1049" s="1" t="s">
        <v>3300</v>
      </c>
      <c r="B1049" s="1" t="s">
        <v>3301</v>
      </c>
      <c r="C1049" s="1" t="s">
        <v>657</v>
      </c>
      <c r="D1049" s="1" t="s">
        <v>60</v>
      </c>
      <c r="E1049" s="1" t="s">
        <v>2369</v>
      </c>
      <c r="F1049" s="1" t="s">
        <v>31</v>
      </c>
      <c r="G1049" s="1" t="s">
        <v>63</v>
      </c>
      <c r="H1049" s="1" t="s">
        <v>40</v>
      </c>
      <c r="I1049" s="1" t="s">
        <v>36</v>
      </c>
      <c r="J1049" s="1" t="s">
        <v>56</v>
      </c>
      <c r="K1049" s="1" t="s">
        <v>36</v>
      </c>
      <c r="L1049" s="1" t="s">
        <v>37</v>
      </c>
      <c r="M1049" s="1" t="s">
        <v>4032</v>
      </c>
      <c r="N1049" s="1" t="s">
        <v>4219</v>
      </c>
      <c r="O1049" s="1" t="s">
        <v>4076</v>
      </c>
      <c r="P1049" s="1" t="s">
        <v>4237</v>
      </c>
      <c r="Q1049" s="1" t="s">
        <v>4070</v>
      </c>
      <c r="R1049" s="1" t="s">
        <v>4200</v>
      </c>
      <c r="S1049" s="1" t="s">
        <v>4195</v>
      </c>
      <c r="T1049" s="1" t="s">
        <v>37</v>
      </c>
      <c r="U1049" s="1" t="s">
        <v>37</v>
      </c>
      <c r="V1049" s="1" t="s">
        <v>37</v>
      </c>
      <c r="W1049" s="1" t="s">
        <v>37</v>
      </c>
      <c r="X1049" s="1" t="s">
        <v>37</v>
      </c>
      <c r="Y1049" s="1" t="s">
        <v>3973</v>
      </c>
      <c r="Z1049" s="1" t="s">
        <v>37</v>
      </c>
    </row>
    <row r="1050" spans="1:26">
      <c r="A1050" s="1" t="s">
        <v>1609</v>
      </c>
      <c r="B1050" s="1" t="s">
        <v>1610</v>
      </c>
      <c r="C1050" s="1" t="s">
        <v>1611</v>
      </c>
      <c r="D1050" s="1" t="s">
        <v>1612</v>
      </c>
      <c r="E1050" s="1" t="s">
        <v>1613</v>
      </c>
      <c r="F1050" s="1" t="s">
        <v>31</v>
      </c>
      <c r="G1050" s="1" t="s">
        <v>43</v>
      </c>
      <c r="H1050" s="1" t="s">
        <v>40</v>
      </c>
      <c r="I1050" s="1" t="s">
        <v>355</v>
      </c>
      <c r="J1050" s="1" t="s">
        <v>35</v>
      </c>
      <c r="K1050" s="1" t="s">
        <v>355</v>
      </c>
      <c r="L1050" s="1" t="s">
        <v>37</v>
      </c>
      <c r="M1050" s="1" t="s">
        <v>4143</v>
      </c>
      <c r="N1050" s="1" t="s">
        <v>4296</v>
      </c>
      <c r="O1050" s="1" t="s">
        <v>4260</v>
      </c>
      <c r="P1050" s="1" t="s">
        <v>4241</v>
      </c>
      <c r="Q1050" s="1" t="s">
        <v>4036</v>
      </c>
      <c r="R1050" s="1" t="s">
        <v>4330</v>
      </c>
      <c r="S1050" s="1" t="s">
        <v>4301</v>
      </c>
      <c r="T1050" s="1" t="s">
        <v>37</v>
      </c>
      <c r="U1050" s="1" t="s">
        <v>37</v>
      </c>
      <c r="V1050" s="1" t="s">
        <v>37</v>
      </c>
      <c r="W1050" s="1" t="s">
        <v>37</v>
      </c>
      <c r="X1050" s="1" t="s">
        <v>37</v>
      </c>
      <c r="Y1050" s="1" t="s">
        <v>37</v>
      </c>
      <c r="Z1050" s="1" t="s">
        <v>37</v>
      </c>
    </row>
    <row r="1051" spans="1:26">
      <c r="A1051" s="1" t="s">
        <v>1606</v>
      </c>
      <c r="B1051" s="1" t="s">
        <v>1602</v>
      </c>
      <c r="C1051" s="1" t="s">
        <v>117</v>
      </c>
      <c r="D1051" s="1" t="s">
        <v>1607</v>
      </c>
      <c r="E1051" s="1" t="s">
        <v>1608</v>
      </c>
      <c r="F1051" s="1" t="s">
        <v>31</v>
      </c>
      <c r="G1051" s="1" t="s">
        <v>50</v>
      </c>
      <c r="H1051" s="1" t="s">
        <v>40</v>
      </c>
      <c r="I1051" s="1" t="s">
        <v>355</v>
      </c>
      <c r="J1051" s="1" t="s">
        <v>35</v>
      </c>
      <c r="K1051" s="1" t="s">
        <v>355</v>
      </c>
      <c r="L1051" s="1" t="s">
        <v>37</v>
      </c>
      <c r="M1051" s="1" t="s">
        <v>4287</v>
      </c>
      <c r="N1051" s="1" t="s">
        <v>4028</v>
      </c>
      <c r="O1051" s="1" t="s">
        <v>4183</v>
      </c>
      <c r="P1051" s="1" t="s">
        <v>4048</v>
      </c>
      <c r="Q1051" s="1" t="s">
        <v>4024</v>
      </c>
      <c r="R1051" s="1" t="s">
        <v>4091</v>
      </c>
      <c r="S1051" s="1" t="s">
        <v>4261</v>
      </c>
      <c r="T1051" s="1" t="s">
        <v>37</v>
      </c>
      <c r="U1051" s="1" t="s">
        <v>37</v>
      </c>
      <c r="V1051" s="1" t="s">
        <v>37</v>
      </c>
      <c r="W1051" s="1" t="s">
        <v>37</v>
      </c>
      <c r="X1051" s="1" t="s">
        <v>37</v>
      </c>
      <c r="Y1051" s="1" t="s">
        <v>37</v>
      </c>
      <c r="Z1051" s="1" t="s">
        <v>37</v>
      </c>
    </row>
    <row r="1052" spans="1:26">
      <c r="A1052" s="1" t="s">
        <v>1601</v>
      </c>
      <c r="B1052" s="1" t="s">
        <v>1602</v>
      </c>
      <c r="C1052" s="1" t="s">
        <v>1603</v>
      </c>
      <c r="D1052" s="1" t="s">
        <v>1604</v>
      </c>
      <c r="E1052" s="1" t="s">
        <v>1605</v>
      </c>
      <c r="F1052" s="1" t="s">
        <v>31</v>
      </c>
      <c r="G1052" s="1" t="s">
        <v>32</v>
      </c>
      <c r="H1052" s="1" t="s">
        <v>40</v>
      </c>
      <c r="I1052" s="1" t="s">
        <v>355</v>
      </c>
      <c r="J1052" s="1" t="s">
        <v>35</v>
      </c>
      <c r="K1052" s="1" t="s">
        <v>355</v>
      </c>
      <c r="L1052" s="1" t="s">
        <v>37</v>
      </c>
      <c r="M1052" s="1" t="s">
        <v>4080</v>
      </c>
      <c r="N1052" s="1" t="s">
        <v>4240</v>
      </c>
      <c r="O1052" s="1" t="s">
        <v>4081</v>
      </c>
      <c r="P1052" s="1" t="s">
        <v>4154</v>
      </c>
      <c r="Q1052" s="1" t="s">
        <v>4211</v>
      </c>
      <c r="R1052" s="1" t="s">
        <v>4011</v>
      </c>
      <c r="S1052" s="1" t="s">
        <v>4065</v>
      </c>
      <c r="T1052" s="1" t="s">
        <v>37</v>
      </c>
      <c r="U1052" s="1" t="s">
        <v>37</v>
      </c>
      <c r="V1052" s="1" t="s">
        <v>37</v>
      </c>
      <c r="W1052" s="1" t="s">
        <v>37</v>
      </c>
      <c r="X1052" s="1" t="s">
        <v>37</v>
      </c>
      <c r="Y1052" s="1" t="s">
        <v>37</v>
      </c>
      <c r="Z1052" s="1" t="s">
        <v>37</v>
      </c>
    </row>
    <row r="1053" spans="1:26">
      <c r="A1053" s="1" t="s">
        <v>1095</v>
      </c>
      <c r="B1053" s="1" t="s">
        <v>1096</v>
      </c>
      <c r="C1053" s="1" t="s">
        <v>1097</v>
      </c>
      <c r="D1053" s="1" t="s">
        <v>1098</v>
      </c>
      <c r="E1053" s="1" t="s">
        <v>1099</v>
      </c>
      <c r="F1053" s="1" t="s">
        <v>31</v>
      </c>
      <c r="G1053" s="1" t="s">
        <v>43</v>
      </c>
      <c r="H1053" s="1" t="s">
        <v>55</v>
      </c>
      <c r="I1053" s="1" t="s">
        <v>515</v>
      </c>
      <c r="J1053" s="1" t="s">
        <v>35</v>
      </c>
      <c r="K1053" s="1" t="s">
        <v>44</v>
      </c>
      <c r="L1053" s="1" t="s">
        <v>37</v>
      </c>
      <c r="M1053" s="1" t="s">
        <v>4060</v>
      </c>
      <c r="N1053" s="1" t="s">
        <v>4061</v>
      </c>
      <c r="O1053" s="1" t="s">
        <v>4263</v>
      </c>
      <c r="P1053" s="1" t="s">
        <v>4433</v>
      </c>
      <c r="Q1053" s="1" t="s">
        <v>4036</v>
      </c>
      <c r="R1053" s="1" t="s">
        <v>4285</v>
      </c>
      <c r="S1053" s="1" t="s">
        <v>4286</v>
      </c>
      <c r="T1053" s="1" t="s">
        <v>37</v>
      </c>
      <c r="U1053" s="1" t="s">
        <v>4073</v>
      </c>
      <c r="V1053" s="1" t="s">
        <v>37</v>
      </c>
      <c r="W1053" s="1" t="s">
        <v>37</v>
      </c>
      <c r="X1053" s="1" t="s">
        <v>37</v>
      </c>
      <c r="Y1053" s="1" t="s">
        <v>37</v>
      </c>
      <c r="Z1053" s="1" t="s">
        <v>37</v>
      </c>
    </row>
    <row r="1054" spans="1:26">
      <c r="A1054" s="1" t="s">
        <v>1475</v>
      </c>
      <c r="B1054" s="1" t="s">
        <v>1476</v>
      </c>
      <c r="C1054" s="1" t="s">
        <v>28</v>
      </c>
      <c r="D1054" s="1" t="s">
        <v>1477</v>
      </c>
      <c r="E1054" s="1" t="s">
        <v>763</v>
      </c>
      <c r="F1054" s="1" t="s">
        <v>31</v>
      </c>
      <c r="G1054" s="1" t="s">
        <v>32</v>
      </c>
      <c r="H1054" s="1" t="s">
        <v>33</v>
      </c>
      <c r="I1054" s="1" t="s">
        <v>34</v>
      </c>
      <c r="J1054" s="1" t="s">
        <v>35</v>
      </c>
      <c r="K1054" s="1" t="s">
        <v>44</v>
      </c>
      <c r="L1054" s="1" t="s">
        <v>37</v>
      </c>
      <c r="M1054" s="1" t="s">
        <v>4247</v>
      </c>
      <c r="N1054" s="1" t="s">
        <v>4007</v>
      </c>
      <c r="O1054" s="1" t="s">
        <v>4081</v>
      </c>
      <c r="P1054" s="1" t="s">
        <v>4048</v>
      </c>
      <c r="Q1054" s="1" t="s">
        <v>4078</v>
      </c>
      <c r="R1054" s="1" t="s">
        <v>4083</v>
      </c>
      <c r="S1054" s="1" t="s">
        <v>4262</v>
      </c>
      <c r="T1054" s="1" t="s">
        <v>37</v>
      </c>
      <c r="U1054" s="1" t="s">
        <v>37</v>
      </c>
      <c r="V1054" s="1" t="s">
        <v>37</v>
      </c>
      <c r="W1054" s="1" t="s">
        <v>37</v>
      </c>
      <c r="X1054" s="1" t="s">
        <v>37</v>
      </c>
      <c r="Y1054" s="1" t="s">
        <v>37</v>
      </c>
      <c r="Z1054" s="1" t="s">
        <v>37</v>
      </c>
    </row>
    <row r="1055" spans="1:26">
      <c r="A1055" s="1" t="s">
        <v>3687</v>
      </c>
      <c r="B1055" s="1" t="s">
        <v>3688</v>
      </c>
      <c r="C1055" s="1" t="s">
        <v>1218</v>
      </c>
      <c r="D1055" s="1"/>
      <c r="E1055" s="1" t="s">
        <v>199</v>
      </c>
      <c r="F1055" s="1" t="s">
        <v>31</v>
      </c>
      <c r="G1055" s="1" t="s">
        <v>32</v>
      </c>
      <c r="H1055" s="1" t="s">
        <v>55</v>
      </c>
      <c r="I1055" s="1" t="s">
        <v>34</v>
      </c>
      <c r="J1055" s="1" t="s">
        <v>35</v>
      </c>
      <c r="K1055" s="1" t="s">
        <v>36</v>
      </c>
      <c r="L1055" s="1" t="s">
        <v>37</v>
      </c>
      <c r="M1055" s="1" t="s">
        <v>4247</v>
      </c>
      <c r="N1055" s="1" t="s">
        <v>4139</v>
      </c>
      <c r="O1055" s="1" t="s">
        <v>4081</v>
      </c>
      <c r="P1055" s="1" t="s">
        <v>4174</v>
      </c>
      <c r="Q1055" s="1" t="s">
        <v>4211</v>
      </c>
      <c r="R1055" s="1" t="s">
        <v>4044</v>
      </c>
      <c r="S1055" s="1" t="s">
        <v>4164</v>
      </c>
      <c r="T1055" s="1" t="s">
        <v>37</v>
      </c>
      <c r="U1055" s="1" t="s">
        <v>4073</v>
      </c>
      <c r="V1055" s="1" t="s">
        <v>37</v>
      </c>
      <c r="W1055" s="1" t="s">
        <v>37</v>
      </c>
      <c r="X1055" s="1" t="s">
        <v>37</v>
      </c>
      <c r="Y1055" s="1" t="s">
        <v>37</v>
      </c>
      <c r="Z1055" s="1" t="s">
        <v>37</v>
      </c>
    </row>
    <row r="1056" spans="1:26">
      <c r="A1056" s="1" t="s">
        <v>2172</v>
      </c>
      <c r="B1056" s="1" t="s">
        <v>2173</v>
      </c>
      <c r="C1056" s="1" t="s">
        <v>2174</v>
      </c>
      <c r="D1056" s="1" t="s">
        <v>255</v>
      </c>
      <c r="E1056" s="1" t="s">
        <v>2175</v>
      </c>
      <c r="F1056" s="1" t="s">
        <v>42</v>
      </c>
      <c r="G1056" s="1" t="s">
        <v>63</v>
      </c>
      <c r="H1056" s="1" t="s">
        <v>33</v>
      </c>
      <c r="I1056" s="1" t="s">
        <v>34</v>
      </c>
      <c r="J1056" s="1" t="s">
        <v>35</v>
      </c>
      <c r="K1056" s="1" t="s">
        <v>36</v>
      </c>
      <c r="L1056" s="1" t="s">
        <v>37</v>
      </c>
      <c r="M1056" s="1" t="s">
        <v>4226</v>
      </c>
      <c r="N1056" s="1" t="s">
        <v>4040</v>
      </c>
      <c r="O1056" s="1" t="s">
        <v>4103</v>
      </c>
      <c r="P1056" s="1" t="s">
        <v>4158</v>
      </c>
      <c r="Q1056" s="1" t="s">
        <v>4198</v>
      </c>
      <c r="R1056" s="1" t="s">
        <v>4037</v>
      </c>
      <c r="S1056" s="1" t="s">
        <v>4117</v>
      </c>
      <c r="T1056" s="1" t="s">
        <v>4178</v>
      </c>
      <c r="U1056" s="1" t="s">
        <v>37</v>
      </c>
      <c r="V1056" s="1" t="s">
        <v>37</v>
      </c>
      <c r="W1056" s="1" t="s">
        <v>37</v>
      </c>
      <c r="X1056" s="1" t="s">
        <v>37</v>
      </c>
      <c r="Y1056" s="1" t="s">
        <v>37</v>
      </c>
      <c r="Z1056" s="1" t="s">
        <v>37</v>
      </c>
    </row>
    <row r="1057" spans="1:26">
      <c r="A1057" s="1" t="s">
        <v>26</v>
      </c>
      <c r="B1057" s="1" t="s">
        <v>27</v>
      </c>
      <c r="C1057" s="1" t="s">
        <v>28</v>
      </c>
      <c r="D1057" s="1" t="s">
        <v>29</v>
      </c>
      <c r="E1057" s="1" t="s">
        <v>30</v>
      </c>
      <c r="F1057" s="1" t="s">
        <v>31</v>
      </c>
      <c r="G1057" s="1" t="s">
        <v>32</v>
      </c>
      <c r="H1057" s="1" t="s">
        <v>33</v>
      </c>
      <c r="I1057" s="1" t="s">
        <v>34</v>
      </c>
      <c r="J1057" s="1" t="s">
        <v>35</v>
      </c>
      <c r="K1057" s="1" t="s">
        <v>36</v>
      </c>
      <c r="L1057" s="1" t="s">
        <v>37</v>
      </c>
      <c r="M1057" s="1" t="s">
        <v>4006</v>
      </c>
      <c r="N1057" s="1" t="s">
        <v>4007</v>
      </c>
      <c r="O1057" s="1" t="s">
        <v>4008</v>
      </c>
      <c r="P1057" s="1" t="s">
        <v>4009</v>
      </c>
      <c r="Q1057" s="1" t="s">
        <v>4010</v>
      </c>
      <c r="R1057" s="1" t="s">
        <v>4011</v>
      </c>
      <c r="S1057" s="1" t="s">
        <v>4012</v>
      </c>
      <c r="T1057" s="1" t="s">
        <v>37</v>
      </c>
      <c r="U1057" s="1" t="s">
        <v>37</v>
      </c>
      <c r="V1057" s="1" t="s">
        <v>37</v>
      </c>
      <c r="W1057" s="1" t="s">
        <v>37</v>
      </c>
      <c r="X1057" s="1" t="s">
        <v>3973</v>
      </c>
      <c r="Y1057" s="1" t="s">
        <v>37</v>
      </c>
      <c r="Z1057" s="1" t="s">
        <v>37</v>
      </c>
    </row>
    <row r="1058" spans="1:26">
      <c r="A1058" s="1" t="s">
        <v>2898</v>
      </c>
      <c r="B1058" s="1" t="s">
        <v>2899</v>
      </c>
      <c r="C1058" s="1" t="s">
        <v>138</v>
      </c>
      <c r="D1058" s="1" t="s">
        <v>1791</v>
      </c>
      <c r="E1058" s="1" t="s">
        <v>2900</v>
      </c>
      <c r="F1058" s="1" t="s">
        <v>31</v>
      </c>
      <c r="G1058" s="1" t="s">
        <v>32</v>
      </c>
      <c r="H1058" s="1" t="s">
        <v>40</v>
      </c>
      <c r="I1058" s="1"/>
      <c r="J1058" s="1" t="s">
        <v>56</v>
      </c>
      <c r="K1058" s="1" t="s">
        <v>36</v>
      </c>
      <c r="L1058" s="1" t="s">
        <v>37</v>
      </c>
      <c r="M1058" s="1" t="s">
        <v>4187</v>
      </c>
      <c r="N1058" s="1" t="s">
        <v>4007</v>
      </c>
      <c r="O1058" s="1" t="s">
        <v>4076</v>
      </c>
      <c r="P1058" s="1" t="s">
        <v>4077</v>
      </c>
      <c r="Q1058" s="1" t="s">
        <v>4078</v>
      </c>
      <c r="R1058" s="1" t="s">
        <v>4175</v>
      </c>
      <c r="S1058" s="1" t="s">
        <v>4381</v>
      </c>
      <c r="T1058" s="1" t="s">
        <v>37</v>
      </c>
      <c r="U1058" s="1" t="s">
        <v>37</v>
      </c>
      <c r="V1058" s="1" t="s">
        <v>37</v>
      </c>
      <c r="W1058" s="1" t="s">
        <v>37</v>
      </c>
      <c r="X1058" s="1" t="s">
        <v>37</v>
      </c>
      <c r="Y1058" s="1" t="s">
        <v>37</v>
      </c>
      <c r="Z1058" s="1" t="s">
        <v>37</v>
      </c>
    </row>
    <row r="1059" spans="1:26">
      <c r="A1059" s="1" t="s">
        <v>2901</v>
      </c>
      <c r="B1059" s="1" t="s">
        <v>2899</v>
      </c>
      <c r="C1059" s="1" t="s">
        <v>71</v>
      </c>
      <c r="D1059" s="1" t="s">
        <v>314</v>
      </c>
      <c r="E1059" s="1" t="s">
        <v>1887</v>
      </c>
      <c r="F1059" s="1" t="s">
        <v>31</v>
      </c>
      <c r="G1059" s="1" t="s">
        <v>50</v>
      </c>
      <c r="H1059" s="1" t="s">
        <v>40</v>
      </c>
      <c r="I1059" s="1" t="s">
        <v>36</v>
      </c>
      <c r="J1059" s="1" t="s">
        <v>56</v>
      </c>
      <c r="K1059" s="1" t="s">
        <v>36</v>
      </c>
      <c r="L1059" s="1" t="s">
        <v>37</v>
      </c>
      <c r="M1059" s="1" t="s">
        <v>4090</v>
      </c>
      <c r="N1059" s="1" t="s">
        <v>4179</v>
      </c>
      <c r="O1059" s="1" t="s">
        <v>4022</v>
      </c>
      <c r="P1059" s="1" t="s">
        <v>4048</v>
      </c>
      <c r="Q1059" s="1" t="s">
        <v>4379</v>
      </c>
      <c r="R1059" s="1" t="s">
        <v>4308</v>
      </c>
      <c r="S1059" s="1" t="s">
        <v>4259</v>
      </c>
      <c r="T1059" s="1" t="s">
        <v>37</v>
      </c>
      <c r="U1059" s="1" t="s">
        <v>37</v>
      </c>
      <c r="V1059" s="1" t="s">
        <v>37</v>
      </c>
      <c r="W1059" s="1" t="s">
        <v>37</v>
      </c>
      <c r="X1059" s="1" t="s">
        <v>37</v>
      </c>
      <c r="Y1059" s="1" t="s">
        <v>37</v>
      </c>
      <c r="Z1059" s="1" t="s">
        <v>37</v>
      </c>
    </row>
    <row r="1060" spans="1:26">
      <c r="A1060" s="1" t="s">
        <v>2461</v>
      </c>
      <c r="B1060" s="1" t="s">
        <v>2462</v>
      </c>
      <c r="C1060" s="1" t="s">
        <v>258</v>
      </c>
      <c r="D1060" s="1"/>
      <c r="E1060" s="1" t="s">
        <v>2463</v>
      </c>
      <c r="F1060" s="1" t="s">
        <v>31</v>
      </c>
      <c r="G1060" s="1" t="s">
        <v>32</v>
      </c>
      <c r="H1060" s="1" t="s">
        <v>33</v>
      </c>
      <c r="I1060" s="1" t="s">
        <v>34</v>
      </c>
      <c r="J1060" s="1" t="s">
        <v>35</v>
      </c>
      <c r="K1060" s="1"/>
      <c r="L1060" s="1" t="s">
        <v>37</v>
      </c>
      <c r="M1060" s="1" t="s">
        <v>4391</v>
      </c>
      <c r="N1060" s="1" t="s">
        <v>4075</v>
      </c>
      <c r="O1060" s="1" t="s">
        <v>4254</v>
      </c>
      <c r="P1060" s="1" t="s">
        <v>4502</v>
      </c>
      <c r="Q1060" s="1" t="s">
        <v>4043</v>
      </c>
      <c r="R1060" s="1" t="s">
        <v>4079</v>
      </c>
      <c r="S1060" s="1" t="s">
        <v>4262</v>
      </c>
      <c r="T1060" s="1" t="s">
        <v>37</v>
      </c>
      <c r="U1060" s="1" t="s">
        <v>37</v>
      </c>
      <c r="V1060" s="1" t="s">
        <v>37</v>
      </c>
      <c r="W1060" s="1" t="s">
        <v>37</v>
      </c>
      <c r="X1060" s="1" t="s">
        <v>37</v>
      </c>
      <c r="Y1060" s="1" t="s">
        <v>37</v>
      </c>
      <c r="Z1060" s="1" t="s">
        <v>37</v>
      </c>
    </row>
    <row r="1061" spans="1:26">
      <c r="A1061" s="1" t="s">
        <v>2612</v>
      </c>
      <c r="B1061" s="1" t="s">
        <v>2613</v>
      </c>
      <c r="C1061" s="1" t="s">
        <v>555</v>
      </c>
      <c r="D1061" s="1"/>
      <c r="E1061" s="1" t="s">
        <v>2614</v>
      </c>
      <c r="F1061" s="1" t="s">
        <v>31</v>
      </c>
      <c r="G1061" s="1" t="s">
        <v>32</v>
      </c>
      <c r="H1061" s="1" t="s">
        <v>33</v>
      </c>
      <c r="I1061" s="1" t="s">
        <v>34</v>
      </c>
      <c r="J1061" s="1" t="s">
        <v>35</v>
      </c>
      <c r="K1061" s="1"/>
      <c r="L1061" s="1" t="s">
        <v>37</v>
      </c>
      <c r="M1061" s="1" t="s">
        <v>4006</v>
      </c>
      <c r="N1061" s="1" t="s">
        <v>4395</v>
      </c>
      <c r="O1061" s="1" t="s">
        <v>4076</v>
      </c>
      <c r="P1061" s="1" t="s">
        <v>4009</v>
      </c>
      <c r="Q1061" s="1" t="s">
        <v>4210</v>
      </c>
      <c r="R1061" s="1" t="s">
        <v>4380</v>
      </c>
      <c r="S1061" s="1" t="s">
        <v>4262</v>
      </c>
      <c r="T1061" s="1" t="s">
        <v>37</v>
      </c>
      <c r="U1061" s="1" t="s">
        <v>37</v>
      </c>
      <c r="V1061" s="1" t="s">
        <v>37</v>
      </c>
      <c r="W1061" s="1" t="s">
        <v>37</v>
      </c>
      <c r="X1061" s="1" t="s">
        <v>37</v>
      </c>
      <c r="Y1061" s="1" t="s">
        <v>37</v>
      </c>
      <c r="Z1061" s="1" t="s">
        <v>37</v>
      </c>
    </row>
    <row r="1062" spans="1:26">
      <c r="A1062" s="1" t="s">
        <v>2609</v>
      </c>
      <c r="B1062" s="1" t="s">
        <v>2610</v>
      </c>
      <c r="C1062" s="1" t="s">
        <v>2208</v>
      </c>
      <c r="D1062" s="1" t="s">
        <v>2611</v>
      </c>
      <c r="E1062" s="1" t="s">
        <v>1171</v>
      </c>
      <c r="F1062" s="1" t="s">
        <v>42</v>
      </c>
      <c r="G1062" s="1" t="s">
        <v>63</v>
      </c>
      <c r="H1062" s="1" t="s">
        <v>33</v>
      </c>
      <c r="I1062" s="1" t="s">
        <v>34</v>
      </c>
      <c r="J1062" s="1" t="s">
        <v>35</v>
      </c>
      <c r="K1062" s="1" t="s">
        <v>44</v>
      </c>
      <c r="L1062" s="1" t="s">
        <v>37</v>
      </c>
      <c r="M1062" s="1" t="s">
        <v>4283</v>
      </c>
      <c r="N1062" s="1" t="s">
        <v>4229</v>
      </c>
      <c r="O1062" s="1" t="s">
        <v>4062</v>
      </c>
      <c r="P1062" s="1" t="s">
        <v>4042</v>
      </c>
      <c r="Q1062" s="1" t="s">
        <v>4312</v>
      </c>
      <c r="R1062" s="1" t="s">
        <v>4200</v>
      </c>
      <c r="S1062" s="1" t="s">
        <v>4310</v>
      </c>
      <c r="T1062" s="1" t="s">
        <v>37</v>
      </c>
      <c r="U1062" s="1" t="s">
        <v>37</v>
      </c>
      <c r="V1062" s="1" t="s">
        <v>3973</v>
      </c>
      <c r="W1062" s="1" t="s">
        <v>37</v>
      </c>
      <c r="X1062" s="1" t="s">
        <v>37</v>
      </c>
      <c r="Y1062" s="1" t="s">
        <v>37</v>
      </c>
      <c r="Z1062" s="1" t="s">
        <v>37</v>
      </c>
    </row>
    <row r="1063" spans="1:26">
      <c r="A1063" s="1" t="s">
        <v>2343</v>
      </c>
      <c r="B1063" s="1" t="s">
        <v>2344</v>
      </c>
      <c r="C1063" s="1" t="s">
        <v>2345</v>
      </c>
      <c r="D1063" s="1" t="s">
        <v>239</v>
      </c>
      <c r="E1063" s="1" t="s">
        <v>2346</v>
      </c>
      <c r="F1063" s="1" t="s">
        <v>31</v>
      </c>
      <c r="G1063" s="1" t="s">
        <v>32</v>
      </c>
      <c r="H1063" s="1" t="s">
        <v>40</v>
      </c>
      <c r="I1063" s="1" t="s">
        <v>36</v>
      </c>
      <c r="J1063" s="1" t="s">
        <v>35</v>
      </c>
      <c r="K1063" s="1" t="s">
        <v>36</v>
      </c>
      <c r="L1063" s="1" t="s">
        <v>37</v>
      </c>
      <c r="M1063" s="1" t="s">
        <v>4187</v>
      </c>
      <c r="N1063" s="1" t="s">
        <v>4118</v>
      </c>
      <c r="O1063" s="1" t="s">
        <v>4188</v>
      </c>
      <c r="P1063" s="1" t="s">
        <v>4048</v>
      </c>
      <c r="Q1063" s="1" t="s">
        <v>4078</v>
      </c>
      <c r="R1063" s="1" t="s">
        <v>4050</v>
      </c>
      <c r="S1063" s="1" t="s">
        <v>4141</v>
      </c>
      <c r="T1063" s="1" t="s">
        <v>37</v>
      </c>
      <c r="U1063" s="1" t="s">
        <v>37</v>
      </c>
      <c r="V1063" s="1" t="s">
        <v>37</v>
      </c>
      <c r="W1063" s="1" t="s">
        <v>37</v>
      </c>
      <c r="X1063" s="1" t="s">
        <v>37</v>
      </c>
      <c r="Y1063" s="1" t="s">
        <v>37</v>
      </c>
      <c r="Z1063" s="1" t="s">
        <v>37</v>
      </c>
    </row>
    <row r="1064" spans="1:26">
      <c r="A1064" s="1" t="s">
        <v>122</v>
      </c>
      <c r="B1064" s="1" t="s">
        <v>123</v>
      </c>
      <c r="C1064" s="1" t="s">
        <v>124</v>
      </c>
      <c r="D1064" s="1" t="s">
        <v>125</v>
      </c>
      <c r="E1064" s="1" t="s">
        <v>126</v>
      </c>
      <c r="F1064" s="1" t="s">
        <v>31</v>
      </c>
      <c r="G1064" s="1" t="s">
        <v>43</v>
      </c>
      <c r="H1064" s="1" t="s">
        <v>33</v>
      </c>
      <c r="I1064" s="1" t="s">
        <v>34</v>
      </c>
      <c r="J1064" s="1" t="s">
        <v>35</v>
      </c>
      <c r="K1064" s="1" t="s">
        <v>44</v>
      </c>
      <c r="L1064" s="1" t="s">
        <v>37</v>
      </c>
      <c r="M1064" s="1" t="s">
        <v>4424</v>
      </c>
      <c r="N1064" s="1" t="s">
        <v>4288</v>
      </c>
      <c r="O1064" s="1" t="s">
        <v>4109</v>
      </c>
      <c r="P1064" s="1" t="s">
        <v>4110</v>
      </c>
      <c r="Q1064" s="1" t="s">
        <v>4111</v>
      </c>
      <c r="R1064" s="1" t="s">
        <v>4088</v>
      </c>
      <c r="S1064" s="1" t="s">
        <v>4089</v>
      </c>
      <c r="T1064" s="1" t="s">
        <v>37</v>
      </c>
      <c r="U1064" s="1" t="s">
        <v>37</v>
      </c>
      <c r="V1064" s="1" t="s">
        <v>37</v>
      </c>
      <c r="W1064" s="1" t="s">
        <v>37</v>
      </c>
      <c r="X1064" s="1" t="s">
        <v>3973</v>
      </c>
      <c r="Y1064" s="1" t="s">
        <v>37</v>
      </c>
      <c r="Z1064" s="1" t="s">
        <v>37</v>
      </c>
    </row>
    <row r="1065" spans="1:26">
      <c r="A1065" s="1" t="s">
        <v>1091</v>
      </c>
      <c r="B1065" s="1" t="s">
        <v>1092</v>
      </c>
      <c r="C1065" s="1" t="s">
        <v>747</v>
      </c>
      <c r="D1065" s="1" t="s">
        <v>1093</v>
      </c>
      <c r="E1065" s="1" t="s">
        <v>1094</v>
      </c>
      <c r="F1065" s="1" t="s">
        <v>31</v>
      </c>
      <c r="G1065" s="1" t="s">
        <v>63</v>
      </c>
      <c r="H1065" s="1" t="s">
        <v>33</v>
      </c>
      <c r="I1065" s="1" t="s">
        <v>34</v>
      </c>
      <c r="J1065" s="1" t="s">
        <v>35</v>
      </c>
      <c r="K1065" s="1" t="s">
        <v>36</v>
      </c>
      <c r="L1065" s="1" t="s">
        <v>37</v>
      </c>
      <c r="M1065" s="1" t="s">
        <v>4283</v>
      </c>
      <c r="N1065" s="1" t="s">
        <v>4242</v>
      </c>
      <c r="O1065" s="1" t="s">
        <v>4183</v>
      </c>
      <c r="P1065" s="1" t="s">
        <v>4158</v>
      </c>
      <c r="Q1065" s="1" t="s">
        <v>4312</v>
      </c>
      <c r="R1065" s="1" t="s">
        <v>4308</v>
      </c>
      <c r="S1065" s="1" t="s">
        <v>4310</v>
      </c>
      <c r="T1065" s="1" t="s">
        <v>37</v>
      </c>
      <c r="U1065" s="1" t="s">
        <v>37</v>
      </c>
      <c r="V1065" s="1" t="s">
        <v>3973</v>
      </c>
      <c r="W1065" s="1" t="s">
        <v>37</v>
      </c>
      <c r="X1065" s="1" t="s">
        <v>37</v>
      </c>
      <c r="Y1065" s="1" t="s">
        <v>37</v>
      </c>
      <c r="Z1065" s="1" t="s">
        <v>37</v>
      </c>
    </row>
    <row r="1066" spans="1:26">
      <c r="A1066" s="1" t="s">
        <v>2884</v>
      </c>
      <c r="B1066" s="1" t="s">
        <v>2885</v>
      </c>
      <c r="C1066" s="1" t="s">
        <v>246</v>
      </c>
      <c r="D1066" s="1" t="s">
        <v>308</v>
      </c>
      <c r="E1066" s="1" t="s">
        <v>1837</v>
      </c>
      <c r="F1066" s="1" t="s">
        <v>31</v>
      </c>
      <c r="G1066" s="1" t="s">
        <v>63</v>
      </c>
      <c r="H1066" s="1" t="s">
        <v>33</v>
      </c>
      <c r="I1066" s="1" t="s">
        <v>34</v>
      </c>
      <c r="J1066" s="1" t="s">
        <v>35</v>
      </c>
      <c r="K1066" s="1" t="s">
        <v>44</v>
      </c>
      <c r="L1066" s="1" t="s">
        <v>37</v>
      </c>
      <c r="M1066" s="1" t="s">
        <v>4032</v>
      </c>
      <c r="N1066" s="1" t="s">
        <v>4040</v>
      </c>
      <c r="O1066" s="1" t="s">
        <v>4041</v>
      </c>
      <c r="P1066" s="1" t="s">
        <v>4517</v>
      </c>
      <c r="Q1066" s="1" t="s">
        <v>4115</v>
      </c>
      <c r="R1066" s="1" t="s">
        <v>4238</v>
      </c>
      <c r="S1066" s="1" t="s">
        <v>4501</v>
      </c>
      <c r="T1066" s="1" t="s">
        <v>37</v>
      </c>
      <c r="U1066" s="1" t="s">
        <v>37</v>
      </c>
      <c r="V1066" s="1" t="s">
        <v>37</v>
      </c>
      <c r="W1066" s="1" t="s">
        <v>37</v>
      </c>
      <c r="X1066" s="1" t="s">
        <v>37</v>
      </c>
      <c r="Y1066" s="1" t="s">
        <v>37</v>
      </c>
      <c r="Z1066" s="1" t="s">
        <v>37</v>
      </c>
    </row>
    <row r="1067" spans="1:26">
      <c r="A1067" s="1" t="s">
        <v>1390</v>
      </c>
      <c r="B1067" s="1" t="s">
        <v>1391</v>
      </c>
      <c r="C1067" s="1" t="s">
        <v>748</v>
      </c>
      <c r="D1067" s="1" t="s">
        <v>1218</v>
      </c>
      <c r="E1067" s="1" t="s">
        <v>1392</v>
      </c>
      <c r="F1067" s="1" t="s">
        <v>31</v>
      </c>
      <c r="G1067" s="1" t="s">
        <v>43</v>
      </c>
      <c r="H1067" s="1" t="s">
        <v>33</v>
      </c>
      <c r="I1067" s="1"/>
      <c r="J1067" s="1" t="s">
        <v>35</v>
      </c>
      <c r="K1067" s="1" t="s">
        <v>44</v>
      </c>
      <c r="L1067" s="1" t="s">
        <v>37</v>
      </c>
      <c r="M1067" s="1" t="s">
        <v>4090</v>
      </c>
      <c r="N1067" s="1" t="s">
        <v>4033</v>
      </c>
      <c r="O1067" s="1" t="s">
        <v>4192</v>
      </c>
      <c r="P1067" s="1" t="s">
        <v>4173</v>
      </c>
      <c r="Q1067" s="1" t="s">
        <v>4064</v>
      </c>
      <c r="R1067" s="1" t="s">
        <v>4088</v>
      </c>
      <c r="S1067" s="1" t="s">
        <v>4089</v>
      </c>
      <c r="T1067" s="1" t="s">
        <v>37</v>
      </c>
      <c r="U1067" s="1" t="s">
        <v>37</v>
      </c>
      <c r="V1067" s="1" t="s">
        <v>37</v>
      </c>
      <c r="W1067" s="1" t="s">
        <v>37</v>
      </c>
      <c r="X1067" s="1" t="s">
        <v>37</v>
      </c>
      <c r="Y1067" s="1" t="s">
        <v>37</v>
      </c>
      <c r="Z1067" s="1" t="s">
        <v>37</v>
      </c>
    </row>
    <row r="1068" spans="1:26">
      <c r="A1068" s="1" t="s">
        <v>4292</v>
      </c>
      <c r="B1068" s="1" t="s">
        <v>4293</v>
      </c>
      <c r="C1068" s="1" t="s">
        <v>375</v>
      </c>
      <c r="D1068" s="1" t="s">
        <v>654</v>
      </c>
      <c r="E1068" s="1" t="s">
        <v>4294</v>
      </c>
      <c r="F1068" s="1" t="s">
        <v>31</v>
      </c>
      <c r="G1068" s="1" t="s">
        <v>50</v>
      </c>
      <c r="H1068" s="1" t="s">
        <v>40</v>
      </c>
      <c r="I1068" s="1" t="s">
        <v>36</v>
      </c>
      <c r="J1068" s="1" t="s">
        <v>56</v>
      </c>
      <c r="K1068" s="1" t="s">
        <v>36</v>
      </c>
      <c r="L1068" s="1" t="s">
        <v>37</v>
      </c>
      <c r="M1068" s="1" t="s">
        <v>4066</v>
      </c>
      <c r="N1068" s="1" t="s">
        <v>4122</v>
      </c>
      <c r="O1068" s="1" t="s">
        <v>4041</v>
      </c>
      <c r="P1068" s="1" t="s">
        <v>4104</v>
      </c>
      <c r="Q1068" s="1" t="s">
        <v>4105</v>
      </c>
      <c r="R1068" s="1" t="s">
        <v>4277</v>
      </c>
      <c r="S1068" s="1" t="s">
        <v>4171</v>
      </c>
      <c r="T1068" s="1" t="s">
        <v>37</v>
      </c>
      <c r="U1068" s="1" t="s">
        <v>37</v>
      </c>
      <c r="V1068" s="1" t="s">
        <v>37</v>
      </c>
      <c r="W1068" s="1" t="s">
        <v>37</v>
      </c>
      <c r="X1068" s="1" t="s">
        <v>37</v>
      </c>
      <c r="Y1068" s="1" t="s">
        <v>37</v>
      </c>
      <c r="Z1068" s="1" t="s">
        <v>37</v>
      </c>
    </row>
    <row r="1069" spans="1:26">
      <c r="A1069" s="1" t="s">
        <v>2448</v>
      </c>
      <c r="B1069" s="1" t="s">
        <v>2449</v>
      </c>
      <c r="C1069" s="1" t="s">
        <v>1162</v>
      </c>
      <c r="D1069" s="1" t="s">
        <v>117</v>
      </c>
      <c r="E1069" s="1" t="s">
        <v>175</v>
      </c>
      <c r="F1069" s="1" t="s">
        <v>31</v>
      </c>
      <c r="G1069" s="1" t="s">
        <v>63</v>
      </c>
      <c r="H1069" s="1" t="s">
        <v>40</v>
      </c>
      <c r="I1069" s="1"/>
      <c r="J1069" s="1" t="s">
        <v>56</v>
      </c>
      <c r="K1069" s="1" t="s">
        <v>36</v>
      </c>
      <c r="L1069" s="1" t="s">
        <v>37</v>
      </c>
      <c r="M1069" s="1" t="s">
        <v>4039</v>
      </c>
      <c r="N1069" s="1" t="s">
        <v>4040</v>
      </c>
      <c r="O1069" s="1" t="s">
        <v>4260</v>
      </c>
      <c r="P1069" s="1" t="s">
        <v>4029</v>
      </c>
      <c r="Q1069" s="1" t="s">
        <v>4115</v>
      </c>
      <c r="R1069" s="1" t="s">
        <v>4125</v>
      </c>
      <c r="S1069" s="1" t="s">
        <v>4117</v>
      </c>
      <c r="T1069" s="1" t="s">
        <v>37</v>
      </c>
      <c r="U1069" s="1" t="s">
        <v>37</v>
      </c>
      <c r="V1069" s="1" t="s">
        <v>37</v>
      </c>
      <c r="W1069" s="1" t="s">
        <v>37</v>
      </c>
      <c r="X1069" s="1" t="s">
        <v>37</v>
      </c>
      <c r="Y1069" s="1" t="s">
        <v>37</v>
      </c>
      <c r="Z1069" s="1" t="s">
        <v>37</v>
      </c>
    </row>
    <row r="1070" spans="1:26">
      <c r="A1070" s="1" t="s">
        <v>2156</v>
      </c>
      <c r="B1070" s="1" t="s">
        <v>2157</v>
      </c>
      <c r="C1070" s="1" t="s">
        <v>478</v>
      </c>
      <c r="D1070" s="1"/>
      <c r="E1070" s="1" t="s">
        <v>2158</v>
      </c>
      <c r="F1070" s="1" t="s">
        <v>42</v>
      </c>
      <c r="G1070" s="1" t="s">
        <v>50</v>
      </c>
      <c r="H1070" s="1" t="s">
        <v>40</v>
      </c>
      <c r="I1070" s="1"/>
      <c r="J1070" s="1" t="s">
        <v>56</v>
      </c>
      <c r="K1070" s="1" t="s">
        <v>36</v>
      </c>
      <c r="L1070" s="1" t="s">
        <v>37</v>
      </c>
      <c r="M1070" s="1" t="s">
        <v>4039</v>
      </c>
      <c r="N1070" s="1" t="s">
        <v>4179</v>
      </c>
      <c r="O1070" s="1" t="s">
        <v>4168</v>
      </c>
      <c r="P1070" s="1" t="s">
        <v>4232</v>
      </c>
      <c r="Q1070" s="1" t="s">
        <v>4136</v>
      </c>
      <c r="R1070" s="1" t="s">
        <v>4238</v>
      </c>
      <c r="S1070" s="1" t="s">
        <v>4259</v>
      </c>
      <c r="T1070" s="1" t="s">
        <v>37</v>
      </c>
      <c r="U1070" s="1" t="s">
        <v>37</v>
      </c>
      <c r="V1070" s="1" t="s">
        <v>37</v>
      </c>
      <c r="W1070" s="1" t="s">
        <v>37</v>
      </c>
      <c r="X1070" s="1" t="s">
        <v>37</v>
      </c>
      <c r="Y1070" s="1" t="s">
        <v>37</v>
      </c>
      <c r="Z1070" s="1" t="s">
        <v>37</v>
      </c>
    </row>
    <row r="1071" spans="1:26">
      <c r="A1071" s="1" t="s">
        <v>2159</v>
      </c>
      <c r="B1071" s="1" t="s">
        <v>2157</v>
      </c>
      <c r="C1071" s="1" t="s">
        <v>2160</v>
      </c>
      <c r="D1071" s="1"/>
      <c r="E1071" s="1" t="s">
        <v>2161</v>
      </c>
      <c r="F1071" s="1" t="s">
        <v>31</v>
      </c>
      <c r="G1071" s="1" t="s">
        <v>32</v>
      </c>
      <c r="H1071" s="1" t="s">
        <v>40</v>
      </c>
      <c r="I1071" s="1" t="s">
        <v>36</v>
      </c>
      <c r="J1071" s="1" t="s">
        <v>56</v>
      </c>
      <c r="K1071" s="1" t="s">
        <v>36</v>
      </c>
      <c r="L1071" s="1" t="s">
        <v>37</v>
      </c>
      <c r="M1071" s="1" t="s">
        <v>4220</v>
      </c>
      <c r="N1071" s="1" t="s">
        <v>4057</v>
      </c>
      <c r="O1071" s="1" t="s">
        <v>4081</v>
      </c>
      <c r="P1071" s="1" t="s">
        <v>4440</v>
      </c>
      <c r="Q1071" s="1" t="s">
        <v>4078</v>
      </c>
      <c r="R1071" s="1" t="s">
        <v>4050</v>
      </c>
      <c r="S1071" s="1" t="s">
        <v>4381</v>
      </c>
      <c r="T1071" s="1" t="s">
        <v>37</v>
      </c>
      <c r="U1071" s="1" t="s">
        <v>37</v>
      </c>
      <c r="V1071" s="1" t="s">
        <v>37</v>
      </c>
      <c r="W1071" s="1" t="s">
        <v>37</v>
      </c>
      <c r="X1071" s="1" t="s">
        <v>37</v>
      </c>
      <c r="Y1071" s="1" t="s">
        <v>37</v>
      </c>
      <c r="Z1071" s="1" t="s">
        <v>37</v>
      </c>
    </row>
    <row r="1072" spans="1:26">
      <c r="A1072" s="1" t="s">
        <v>2450</v>
      </c>
      <c r="B1072" s="1" t="s">
        <v>2449</v>
      </c>
      <c r="C1072" s="1" t="s">
        <v>1113</v>
      </c>
      <c r="D1072" s="1" t="s">
        <v>117</v>
      </c>
      <c r="E1072" s="1" t="s">
        <v>2451</v>
      </c>
      <c r="F1072" s="1" t="s">
        <v>31</v>
      </c>
      <c r="G1072" s="1" t="s">
        <v>43</v>
      </c>
      <c r="H1072" s="1" t="s">
        <v>40</v>
      </c>
      <c r="I1072" s="1"/>
      <c r="J1072" s="1" t="s">
        <v>56</v>
      </c>
      <c r="K1072" s="1" t="s">
        <v>36</v>
      </c>
      <c r="L1072" s="1" t="s">
        <v>4190</v>
      </c>
      <c r="M1072" s="1" t="s">
        <v>4006</v>
      </c>
      <c r="N1072" s="1" t="s">
        <v>4052</v>
      </c>
      <c r="O1072" s="1" t="s">
        <v>4192</v>
      </c>
      <c r="P1072" s="1" t="s">
        <v>4204</v>
      </c>
      <c r="Q1072" s="1" t="s">
        <v>4300</v>
      </c>
      <c r="R1072" s="1" t="s">
        <v>4116</v>
      </c>
      <c r="S1072" s="1" t="s">
        <v>4160</v>
      </c>
      <c r="T1072" s="1" t="s">
        <v>37</v>
      </c>
      <c r="U1072" s="1" t="s">
        <v>37</v>
      </c>
      <c r="V1072" s="1" t="s">
        <v>37</v>
      </c>
      <c r="W1072" s="1" t="s">
        <v>37</v>
      </c>
      <c r="X1072" s="1" t="s">
        <v>37</v>
      </c>
      <c r="Y1072" s="1" t="s">
        <v>37</v>
      </c>
      <c r="Z1072" s="1" t="s">
        <v>37</v>
      </c>
    </row>
    <row r="1073" spans="1:26">
      <c r="A1073" s="1" t="s">
        <v>491</v>
      </c>
      <c r="B1073" s="1" t="s">
        <v>492</v>
      </c>
      <c r="C1073" s="1" t="s">
        <v>493</v>
      </c>
      <c r="D1073" s="1" t="s">
        <v>168</v>
      </c>
      <c r="E1073" s="1" t="s">
        <v>494</v>
      </c>
      <c r="F1073" s="1" t="s">
        <v>42</v>
      </c>
      <c r="G1073" s="1" t="s">
        <v>50</v>
      </c>
      <c r="H1073" s="1" t="s">
        <v>40</v>
      </c>
      <c r="I1073" s="1" t="s">
        <v>34</v>
      </c>
      <c r="J1073" s="1" t="s">
        <v>35</v>
      </c>
      <c r="K1073" s="1" t="s">
        <v>36</v>
      </c>
      <c r="L1073" s="1" t="s">
        <v>37</v>
      </c>
      <c r="M1073" s="1" t="s">
        <v>4101</v>
      </c>
      <c r="N1073" s="1" t="s">
        <v>4206</v>
      </c>
      <c r="O1073" s="1" t="s">
        <v>4246</v>
      </c>
      <c r="P1073" s="1" t="s">
        <v>4069</v>
      </c>
      <c r="Q1073" s="1" t="s">
        <v>4105</v>
      </c>
      <c r="R1073" s="1" t="s">
        <v>4386</v>
      </c>
      <c r="S1073" s="1" t="s">
        <v>4072</v>
      </c>
      <c r="T1073" s="1" t="s">
        <v>37</v>
      </c>
      <c r="U1073" s="1" t="s">
        <v>37</v>
      </c>
      <c r="V1073" s="1" t="s">
        <v>37</v>
      </c>
      <c r="W1073" s="1" t="s">
        <v>37</v>
      </c>
      <c r="X1073" s="1" t="s">
        <v>37</v>
      </c>
      <c r="Y1073" s="1" t="s">
        <v>37</v>
      </c>
      <c r="Z1073" s="1" t="s">
        <v>37</v>
      </c>
    </row>
    <row r="1074" spans="1:26">
      <c r="A1074" s="1" t="s">
        <v>2562</v>
      </c>
      <c r="B1074" s="1" t="s">
        <v>2563</v>
      </c>
      <c r="C1074" s="1" t="s">
        <v>2564</v>
      </c>
      <c r="D1074" s="1" t="s">
        <v>2565</v>
      </c>
      <c r="E1074" s="1" t="s">
        <v>2566</v>
      </c>
      <c r="F1074" s="1" t="s">
        <v>42</v>
      </c>
      <c r="G1074" s="1" t="s">
        <v>32</v>
      </c>
      <c r="H1074" s="1" t="s">
        <v>40</v>
      </c>
      <c r="I1074" s="1" t="s">
        <v>36</v>
      </c>
      <c r="J1074" s="1" t="s">
        <v>56</v>
      </c>
      <c r="K1074" s="1" t="s">
        <v>36</v>
      </c>
      <c r="L1074" s="1" t="s">
        <v>37</v>
      </c>
      <c r="M1074" s="1" t="s">
        <v>4153</v>
      </c>
      <c r="N1074" s="1" t="s">
        <v>4139</v>
      </c>
      <c r="O1074" s="1" t="s">
        <v>4081</v>
      </c>
      <c r="P1074" s="1" t="s">
        <v>4204</v>
      </c>
      <c r="Q1074" s="1" t="s">
        <v>4298</v>
      </c>
      <c r="R1074" s="1" t="s">
        <v>4044</v>
      </c>
      <c r="S1074" s="1" t="s">
        <v>4381</v>
      </c>
      <c r="T1074" s="1" t="s">
        <v>4146</v>
      </c>
      <c r="U1074" s="1" t="s">
        <v>37</v>
      </c>
      <c r="V1074" s="1" t="s">
        <v>37</v>
      </c>
      <c r="W1074" s="1" t="s">
        <v>37</v>
      </c>
      <c r="X1074" s="1" t="s">
        <v>37</v>
      </c>
      <c r="Y1074" s="1" t="s">
        <v>37</v>
      </c>
      <c r="Z1074" s="1" t="s">
        <v>37</v>
      </c>
    </row>
    <row r="1075" spans="1:26">
      <c r="A1075" s="1" t="s">
        <v>2380</v>
      </c>
      <c r="B1075" s="1" t="s">
        <v>2371</v>
      </c>
      <c r="C1075" s="1" t="s">
        <v>117</v>
      </c>
      <c r="D1075" s="1" t="s">
        <v>101</v>
      </c>
      <c r="E1075" s="1" t="s">
        <v>2381</v>
      </c>
      <c r="F1075" s="1" t="s">
        <v>31</v>
      </c>
      <c r="G1075" s="1" t="s">
        <v>63</v>
      </c>
      <c r="H1075" s="1" t="s">
        <v>40</v>
      </c>
      <c r="I1075" s="1"/>
      <c r="J1075" s="1" t="s">
        <v>35</v>
      </c>
      <c r="K1075" s="1" t="s">
        <v>36</v>
      </c>
      <c r="L1075" s="1" t="s">
        <v>37</v>
      </c>
      <c r="M1075" s="1" t="s">
        <v>4196</v>
      </c>
      <c r="N1075" s="1" t="s">
        <v>4230</v>
      </c>
      <c r="O1075" s="1" t="s">
        <v>4034</v>
      </c>
      <c r="P1075" s="1" t="s">
        <v>4154</v>
      </c>
      <c r="Q1075" s="1" t="s">
        <v>4036</v>
      </c>
      <c r="R1075" s="1" t="s">
        <v>4334</v>
      </c>
      <c r="S1075" s="1" t="s">
        <v>4141</v>
      </c>
      <c r="T1075" s="1" t="s">
        <v>37</v>
      </c>
      <c r="U1075" s="1" t="s">
        <v>4073</v>
      </c>
      <c r="V1075" s="1" t="s">
        <v>37</v>
      </c>
      <c r="W1075" s="1" t="s">
        <v>37</v>
      </c>
      <c r="X1075" s="1" t="s">
        <v>37</v>
      </c>
      <c r="Y1075" s="1" t="s">
        <v>37</v>
      </c>
      <c r="Z1075" s="1" t="s">
        <v>37</v>
      </c>
    </row>
    <row r="1076" spans="1:26">
      <c r="A1076" s="1" t="s">
        <v>4644</v>
      </c>
      <c r="B1076" s="1" t="s">
        <v>4645</v>
      </c>
      <c r="C1076" s="1" t="s">
        <v>117</v>
      </c>
      <c r="D1076" s="1" t="s">
        <v>4646</v>
      </c>
      <c r="E1076" s="1" t="s">
        <v>2706</v>
      </c>
      <c r="F1076" s="1" t="s">
        <v>31</v>
      </c>
      <c r="G1076" s="1" t="s">
        <v>50</v>
      </c>
      <c r="H1076" s="1" t="s">
        <v>40</v>
      </c>
      <c r="I1076" s="1" t="s">
        <v>36</v>
      </c>
      <c r="J1076" s="1" t="s">
        <v>56</v>
      </c>
      <c r="K1076" s="1" t="s">
        <v>36</v>
      </c>
      <c r="L1076" s="1" t="s">
        <v>37</v>
      </c>
      <c r="M1076" s="1" t="s">
        <v>37</v>
      </c>
      <c r="N1076" s="1" t="s">
        <v>37</v>
      </c>
      <c r="O1076" s="1" t="s">
        <v>37</v>
      </c>
      <c r="P1076" s="1" t="s">
        <v>37</v>
      </c>
      <c r="Q1076" s="1" t="s">
        <v>37</v>
      </c>
      <c r="R1076" s="1" t="s">
        <v>4285</v>
      </c>
      <c r="S1076" s="1" t="s">
        <v>4286</v>
      </c>
      <c r="T1076" s="1" t="s">
        <v>37</v>
      </c>
      <c r="U1076" s="1" t="s">
        <v>37</v>
      </c>
      <c r="V1076" s="1" t="s">
        <v>37</v>
      </c>
      <c r="W1076" s="1" t="s">
        <v>37</v>
      </c>
      <c r="X1076" s="1" t="s">
        <v>37</v>
      </c>
      <c r="Y1076" s="1" t="s">
        <v>37</v>
      </c>
      <c r="Z1076" s="1" t="s">
        <v>37</v>
      </c>
    </row>
    <row r="1077" spans="1:26">
      <c r="A1077" s="1" t="s">
        <v>1593</v>
      </c>
      <c r="B1077" s="1" t="s">
        <v>1594</v>
      </c>
      <c r="C1077" s="1" t="s">
        <v>1595</v>
      </c>
      <c r="D1077" s="1" t="s">
        <v>821</v>
      </c>
      <c r="E1077" s="1" t="s">
        <v>869</v>
      </c>
      <c r="F1077" s="1" t="s">
        <v>42</v>
      </c>
      <c r="G1077" s="1" t="s">
        <v>32</v>
      </c>
      <c r="H1077" s="1" t="s">
        <v>40</v>
      </c>
      <c r="I1077" s="1" t="s">
        <v>36</v>
      </c>
      <c r="J1077" s="1" t="s">
        <v>56</v>
      </c>
      <c r="K1077" s="1" t="s">
        <v>36</v>
      </c>
      <c r="L1077" s="1" t="s">
        <v>37</v>
      </c>
      <c r="M1077" s="1" t="s">
        <v>4080</v>
      </c>
      <c r="N1077" s="1" t="s">
        <v>4075</v>
      </c>
      <c r="O1077" s="1" t="s">
        <v>4188</v>
      </c>
      <c r="P1077" s="1" t="s">
        <v>4197</v>
      </c>
      <c r="Q1077" s="1" t="s">
        <v>4211</v>
      </c>
      <c r="R1077" s="1" t="s">
        <v>4106</v>
      </c>
      <c r="S1077" s="1" t="s">
        <v>4176</v>
      </c>
      <c r="T1077" s="1" t="s">
        <v>37</v>
      </c>
      <c r="U1077" s="1" t="s">
        <v>37</v>
      </c>
      <c r="V1077" s="1" t="s">
        <v>37</v>
      </c>
      <c r="W1077" s="1" t="s">
        <v>37</v>
      </c>
      <c r="X1077" s="1" t="s">
        <v>37</v>
      </c>
      <c r="Y1077" s="1" t="s">
        <v>37</v>
      </c>
      <c r="Z1077" s="1" t="s">
        <v>37</v>
      </c>
    </row>
    <row r="1078" spans="1:26">
      <c r="A1078" s="1" t="s">
        <v>3813</v>
      </c>
      <c r="B1078" s="1" t="s">
        <v>3812</v>
      </c>
      <c r="C1078" s="1" t="s">
        <v>900</v>
      </c>
      <c r="D1078" s="1" t="s">
        <v>179</v>
      </c>
      <c r="E1078" s="1" t="s">
        <v>1445</v>
      </c>
      <c r="F1078" s="1" t="s">
        <v>42</v>
      </c>
      <c r="G1078" s="1" t="s">
        <v>63</v>
      </c>
      <c r="H1078" s="1" t="s">
        <v>40</v>
      </c>
      <c r="I1078" s="1"/>
      <c r="J1078" s="1" t="s">
        <v>35</v>
      </c>
      <c r="K1078" s="1" t="s">
        <v>36</v>
      </c>
      <c r="L1078" s="1" t="s">
        <v>37</v>
      </c>
      <c r="M1078" s="1" t="s">
        <v>4309</v>
      </c>
      <c r="N1078" s="1" t="s">
        <v>4240</v>
      </c>
      <c r="O1078" s="1" t="s">
        <v>4183</v>
      </c>
      <c r="P1078" s="1" t="s">
        <v>4135</v>
      </c>
      <c r="Q1078" s="1" t="s">
        <v>4145</v>
      </c>
      <c r="R1078" s="1" t="s">
        <v>4185</v>
      </c>
      <c r="S1078" s="1" t="s">
        <v>4177</v>
      </c>
      <c r="T1078" s="1" t="s">
        <v>37</v>
      </c>
      <c r="U1078" s="1" t="s">
        <v>37</v>
      </c>
      <c r="V1078" s="1" t="s">
        <v>37</v>
      </c>
      <c r="W1078" s="1" t="s">
        <v>37</v>
      </c>
      <c r="X1078" s="1" t="s">
        <v>37</v>
      </c>
      <c r="Y1078" s="1" t="s">
        <v>37</v>
      </c>
      <c r="Z1078" s="1" t="s">
        <v>37</v>
      </c>
    </row>
    <row r="1079" spans="1:26">
      <c r="A1079" s="1" t="s">
        <v>2586</v>
      </c>
      <c r="B1079" s="1" t="s">
        <v>2587</v>
      </c>
      <c r="C1079" s="1" t="s">
        <v>1585</v>
      </c>
      <c r="D1079" s="1" t="s">
        <v>330</v>
      </c>
      <c r="E1079" s="1" t="s">
        <v>2588</v>
      </c>
      <c r="F1079" s="1" t="s">
        <v>42</v>
      </c>
      <c r="G1079" s="1" t="s">
        <v>43</v>
      </c>
      <c r="H1079" s="1" t="s">
        <v>33</v>
      </c>
      <c r="I1079" s="1" t="s">
        <v>515</v>
      </c>
      <c r="J1079" s="1" t="s">
        <v>35</v>
      </c>
      <c r="K1079" s="1" t="s">
        <v>44</v>
      </c>
      <c r="L1079" s="1" t="s">
        <v>37</v>
      </c>
      <c r="M1079" s="1" t="s">
        <v>4205</v>
      </c>
      <c r="N1079" s="1" t="s">
        <v>4142</v>
      </c>
      <c r="O1079" s="1" t="s">
        <v>4103</v>
      </c>
      <c r="P1079" s="1" t="s">
        <v>4110</v>
      </c>
      <c r="Q1079" s="1" t="s">
        <v>4064</v>
      </c>
      <c r="R1079" s="1" t="s">
        <v>4088</v>
      </c>
      <c r="S1079" s="1" t="s">
        <v>4089</v>
      </c>
      <c r="T1079" s="1" t="s">
        <v>37</v>
      </c>
      <c r="U1079" s="1" t="s">
        <v>37</v>
      </c>
      <c r="V1079" s="1" t="s">
        <v>37</v>
      </c>
      <c r="W1079" s="1" t="s">
        <v>37</v>
      </c>
      <c r="X1079" s="1" t="s">
        <v>37</v>
      </c>
      <c r="Y1079" s="1" t="s">
        <v>3973</v>
      </c>
      <c r="Z1079" s="1" t="s">
        <v>37</v>
      </c>
    </row>
    <row r="1080" spans="1:26">
      <c r="A1080" s="1" t="s">
        <v>3818</v>
      </c>
      <c r="B1080" s="1" t="s">
        <v>3819</v>
      </c>
      <c r="C1080" s="1" t="s">
        <v>67</v>
      </c>
      <c r="D1080" s="1" t="s">
        <v>291</v>
      </c>
      <c r="E1080" s="1" t="s">
        <v>1721</v>
      </c>
      <c r="F1080" s="1" t="s">
        <v>31</v>
      </c>
      <c r="G1080" s="1" t="s">
        <v>32</v>
      </c>
      <c r="H1080" s="1" t="s">
        <v>33</v>
      </c>
      <c r="I1080" s="1" t="s">
        <v>34</v>
      </c>
      <c r="J1080" s="1" t="s">
        <v>35</v>
      </c>
      <c r="K1080" s="1"/>
      <c r="L1080" s="1" t="s">
        <v>37</v>
      </c>
      <c r="M1080" s="1" t="s">
        <v>4287</v>
      </c>
      <c r="N1080" s="1" t="s">
        <v>4075</v>
      </c>
      <c r="O1080" s="1" t="s">
        <v>4047</v>
      </c>
      <c r="P1080" s="1" t="s">
        <v>4502</v>
      </c>
      <c r="Q1080" s="1" t="s">
        <v>4211</v>
      </c>
      <c r="R1080" s="1" t="s">
        <v>4011</v>
      </c>
      <c r="S1080" s="1" t="s">
        <v>4381</v>
      </c>
      <c r="T1080" s="1" t="s">
        <v>37</v>
      </c>
      <c r="U1080" s="1" t="s">
        <v>37</v>
      </c>
      <c r="V1080" s="1" t="s">
        <v>37</v>
      </c>
      <c r="W1080" s="1" t="s">
        <v>37</v>
      </c>
      <c r="X1080" s="1" t="s">
        <v>37</v>
      </c>
      <c r="Y1080" s="1" t="s">
        <v>37</v>
      </c>
      <c r="Z1080" s="1" t="s">
        <v>37</v>
      </c>
    </row>
    <row r="1081" spans="1:26">
      <c r="A1081" s="1" t="s">
        <v>4396</v>
      </c>
      <c r="B1081" s="1" t="s">
        <v>1304</v>
      </c>
      <c r="C1081" s="1" t="s">
        <v>329</v>
      </c>
      <c r="D1081" s="1"/>
      <c r="E1081" s="1" t="s">
        <v>1080</v>
      </c>
      <c r="F1081" s="1" t="s">
        <v>42</v>
      </c>
      <c r="G1081" s="1" t="s">
        <v>32</v>
      </c>
      <c r="H1081" s="1" t="s">
        <v>33</v>
      </c>
      <c r="I1081" s="1" t="s">
        <v>34</v>
      </c>
      <c r="J1081" s="1" t="s">
        <v>35</v>
      </c>
      <c r="K1081" s="1" t="s">
        <v>36</v>
      </c>
      <c r="L1081" s="1" t="s">
        <v>37</v>
      </c>
      <c r="M1081" s="1" t="s">
        <v>4153</v>
      </c>
      <c r="N1081" s="1" t="s">
        <v>4139</v>
      </c>
      <c r="O1081" s="1" t="s">
        <v>4081</v>
      </c>
      <c r="P1081" s="1" t="s">
        <v>4204</v>
      </c>
      <c r="Q1081" s="1" t="s">
        <v>4010</v>
      </c>
      <c r="R1081" s="1" t="s">
        <v>4277</v>
      </c>
      <c r="S1081" s="1" t="s">
        <v>4051</v>
      </c>
      <c r="T1081" s="1" t="s">
        <v>37</v>
      </c>
      <c r="U1081" s="1" t="s">
        <v>37</v>
      </c>
      <c r="V1081" s="1" t="s">
        <v>37</v>
      </c>
      <c r="W1081" s="1" t="s">
        <v>37</v>
      </c>
      <c r="X1081" s="1" t="s">
        <v>37</v>
      </c>
      <c r="Y1081" s="1" t="s">
        <v>37</v>
      </c>
      <c r="Z1081" s="1" t="s">
        <v>37</v>
      </c>
    </row>
    <row r="1082" spans="1:26">
      <c r="A1082" s="1" t="s">
        <v>1799</v>
      </c>
      <c r="B1082" s="1" t="s">
        <v>1800</v>
      </c>
      <c r="C1082" s="1" t="s">
        <v>1153</v>
      </c>
      <c r="D1082" s="1" t="s">
        <v>314</v>
      </c>
      <c r="E1082" s="1" t="s">
        <v>1801</v>
      </c>
      <c r="F1082" s="1" t="s">
        <v>31</v>
      </c>
      <c r="G1082" s="1" t="s">
        <v>43</v>
      </c>
      <c r="H1082" s="1" t="s">
        <v>40</v>
      </c>
      <c r="I1082" s="1" t="s">
        <v>36</v>
      </c>
      <c r="J1082" s="1" t="s">
        <v>56</v>
      </c>
      <c r="K1082" s="1" t="s">
        <v>36</v>
      </c>
      <c r="L1082" s="1" t="s">
        <v>37</v>
      </c>
      <c r="M1082" s="1" t="s">
        <v>4066</v>
      </c>
      <c r="N1082" s="1" t="s">
        <v>4296</v>
      </c>
      <c r="O1082" s="1" t="s">
        <v>4157</v>
      </c>
      <c r="P1082" s="1" t="s">
        <v>4241</v>
      </c>
      <c r="Q1082" s="1" t="s">
        <v>4036</v>
      </c>
      <c r="R1082" s="1" t="s">
        <v>4330</v>
      </c>
      <c r="S1082" s="1" t="s">
        <v>4301</v>
      </c>
      <c r="T1082" s="1" t="s">
        <v>37</v>
      </c>
      <c r="U1082" s="1" t="s">
        <v>4073</v>
      </c>
      <c r="V1082" s="1" t="s">
        <v>37</v>
      </c>
      <c r="W1082" s="1" t="s">
        <v>37</v>
      </c>
      <c r="X1082" s="1" t="s">
        <v>37</v>
      </c>
      <c r="Y1082" s="1" t="s">
        <v>37</v>
      </c>
      <c r="Z1082" s="1" t="s">
        <v>37</v>
      </c>
    </row>
    <row r="1083" spans="1:26">
      <c r="A1083" s="1" t="s">
        <v>4365</v>
      </c>
      <c r="B1083" s="1" t="s">
        <v>3187</v>
      </c>
      <c r="C1083" s="1" t="s">
        <v>2012</v>
      </c>
      <c r="D1083" s="1" t="s">
        <v>160</v>
      </c>
      <c r="E1083" s="1" t="s">
        <v>3505</v>
      </c>
      <c r="F1083" s="1" t="s">
        <v>42</v>
      </c>
      <c r="G1083" s="1" t="s">
        <v>32</v>
      </c>
      <c r="H1083" s="1" t="s">
        <v>40</v>
      </c>
      <c r="I1083" s="1"/>
      <c r="J1083" s="1" t="s">
        <v>35</v>
      </c>
      <c r="K1083" s="1" t="s">
        <v>36</v>
      </c>
      <c r="L1083" s="1" t="s">
        <v>37</v>
      </c>
      <c r="M1083" s="1" t="s">
        <v>4187</v>
      </c>
      <c r="N1083" s="1" t="s">
        <v>4075</v>
      </c>
      <c r="O1083" s="1" t="s">
        <v>4076</v>
      </c>
      <c r="P1083" s="1" t="s">
        <v>4077</v>
      </c>
      <c r="Q1083" s="1" t="s">
        <v>4078</v>
      </c>
      <c r="R1083" s="1" t="s">
        <v>4030</v>
      </c>
      <c r="S1083" s="1" t="s">
        <v>4164</v>
      </c>
      <c r="T1083" s="1" t="s">
        <v>37</v>
      </c>
      <c r="U1083" s="1" t="s">
        <v>37</v>
      </c>
      <c r="V1083" s="1" t="s">
        <v>37</v>
      </c>
      <c r="W1083" s="1" t="s">
        <v>37</v>
      </c>
      <c r="X1083" s="1" t="s">
        <v>37</v>
      </c>
      <c r="Y1083" s="1" t="s">
        <v>37</v>
      </c>
      <c r="Z1083" s="1" t="s">
        <v>37</v>
      </c>
    </row>
    <row r="1084" spans="1:26">
      <c r="A1084" s="1" t="s">
        <v>4366</v>
      </c>
      <c r="B1084" s="1" t="s">
        <v>3187</v>
      </c>
      <c r="C1084" s="1" t="s">
        <v>2205</v>
      </c>
      <c r="D1084" s="1" t="s">
        <v>324</v>
      </c>
      <c r="E1084" s="1" t="s">
        <v>4367</v>
      </c>
      <c r="F1084" s="1" t="s">
        <v>31</v>
      </c>
      <c r="G1084" s="1" t="s">
        <v>63</v>
      </c>
      <c r="H1084" s="1" t="s">
        <v>40</v>
      </c>
      <c r="I1084" s="1"/>
      <c r="J1084" s="1" t="s">
        <v>35</v>
      </c>
      <c r="K1084" s="1" t="s">
        <v>36</v>
      </c>
      <c r="L1084" s="1" t="s">
        <v>37</v>
      </c>
      <c r="M1084" s="1" t="s">
        <v>4032</v>
      </c>
      <c r="N1084" s="1" t="s">
        <v>4253</v>
      </c>
      <c r="O1084" s="1" t="s">
        <v>4041</v>
      </c>
      <c r="P1084" s="1" t="s">
        <v>4114</v>
      </c>
      <c r="Q1084" s="1" t="s">
        <v>4115</v>
      </c>
      <c r="R1084" s="1" t="s">
        <v>4277</v>
      </c>
      <c r="S1084" s="1" t="s">
        <v>4221</v>
      </c>
      <c r="T1084" s="1" t="s">
        <v>37</v>
      </c>
      <c r="U1084" s="1" t="s">
        <v>37</v>
      </c>
      <c r="V1084" s="1" t="s">
        <v>37</v>
      </c>
      <c r="W1084" s="1" t="s">
        <v>37</v>
      </c>
      <c r="X1084" s="1" t="s">
        <v>37</v>
      </c>
      <c r="Y1084" s="1" t="s">
        <v>37</v>
      </c>
      <c r="Z1084" s="1" t="s">
        <v>37</v>
      </c>
    </row>
    <row r="1085" spans="1:26">
      <c r="A1085" s="1" t="s">
        <v>4363</v>
      </c>
      <c r="B1085" s="1" t="s">
        <v>3187</v>
      </c>
      <c r="C1085" s="1" t="s">
        <v>4364</v>
      </c>
      <c r="D1085" s="1" t="s">
        <v>3198</v>
      </c>
      <c r="E1085" s="1" t="s">
        <v>2125</v>
      </c>
      <c r="F1085" s="1" t="s">
        <v>42</v>
      </c>
      <c r="G1085" s="1" t="s">
        <v>43</v>
      </c>
      <c r="H1085" s="1" t="s">
        <v>40</v>
      </c>
      <c r="I1085" s="1"/>
      <c r="J1085" s="1" t="s">
        <v>35</v>
      </c>
      <c r="K1085" s="1" t="s">
        <v>36</v>
      </c>
      <c r="L1085" s="1" t="s">
        <v>37</v>
      </c>
      <c r="M1085" s="1" t="s">
        <v>4060</v>
      </c>
      <c r="N1085" s="1" t="s">
        <v>4067</v>
      </c>
      <c r="O1085" s="1" t="s">
        <v>4157</v>
      </c>
      <c r="P1085" s="1" t="s">
        <v>4180</v>
      </c>
      <c r="Q1085" s="1" t="s">
        <v>4425</v>
      </c>
      <c r="R1085" s="1" t="s">
        <v>4030</v>
      </c>
      <c r="S1085" s="1" t="s">
        <v>4019</v>
      </c>
      <c r="T1085" s="1" t="s">
        <v>37</v>
      </c>
      <c r="U1085" s="1" t="s">
        <v>37</v>
      </c>
      <c r="V1085" s="1" t="s">
        <v>37</v>
      </c>
      <c r="W1085" s="1" t="s">
        <v>37</v>
      </c>
      <c r="X1085" s="1" t="s">
        <v>37</v>
      </c>
      <c r="Y1085" s="1" t="s">
        <v>37</v>
      </c>
      <c r="Z1085" s="1" t="s">
        <v>37</v>
      </c>
    </row>
    <row r="1086" spans="1:26">
      <c r="A1086" s="1" t="s">
        <v>2292</v>
      </c>
      <c r="B1086" s="1" t="s">
        <v>2293</v>
      </c>
      <c r="C1086" s="1" t="s">
        <v>1825</v>
      </c>
      <c r="D1086" s="1" t="s">
        <v>334</v>
      </c>
      <c r="E1086" s="1" t="s">
        <v>2294</v>
      </c>
      <c r="F1086" s="1" t="s">
        <v>42</v>
      </c>
      <c r="G1086" s="1" t="s">
        <v>32</v>
      </c>
      <c r="H1086" s="1" t="s">
        <v>33</v>
      </c>
      <c r="I1086" s="1" t="s">
        <v>34</v>
      </c>
      <c r="J1086" s="1" t="s">
        <v>35</v>
      </c>
      <c r="K1086" s="1" t="s">
        <v>44</v>
      </c>
      <c r="L1086" s="1" t="s">
        <v>37</v>
      </c>
      <c r="M1086" s="1" t="s">
        <v>4247</v>
      </c>
      <c r="N1086" s="1" t="s">
        <v>4046</v>
      </c>
      <c r="O1086" s="1" t="s">
        <v>4081</v>
      </c>
      <c r="P1086" s="1" t="s">
        <v>4077</v>
      </c>
      <c r="Q1086" s="1" t="s">
        <v>4163</v>
      </c>
      <c r="R1086" s="1" t="s">
        <v>4018</v>
      </c>
      <c r="S1086" s="1" t="s">
        <v>4012</v>
      </c>
      <c r="T1086" s="1" t="s">
        <v>37</v>
      </c>
      <c r="U1086" s="1" t="s">
        <v>37</v>
      </c>
      <c r="V1086" s="1" t="s">
        <v>37</v>
      </c>
      <c r="W1086" s="1" t="s">
        <v>37</v>
      </c>
      <c r="X1086" s="1" t="s">
        <v>37</v>
      </c>
      <c r="Y1086" s="1" t="s">
        <v>37</v>
      </c>
      <c r="Z1086" s="1" t="s">
        <v>37</v>
      </c>
    </row>
    <row r="1087" spans="1:26">
      <c r="A1087" s="1" t="s">
        <v>4405</v>
      </c>
      <c r="B1087" s="1" t="s">
        <v>4406</v>
      </c>
      <c r="C1087" s="1" t="s">
        <v>4407</v>
      </c>
      <c r="D1087" s="1" t="s">
        <v>263</v>
      </c>
      <c r="E1087" s="1" t="s">
        <v>2551</v>
      </c>
      <c r="F1087" s="1" t="s">
        <v>31</v>
      </c>
      <c r="G1087" s="1" t="s">
        <v>63</v>
      </c>
      <c r="H1087" s="1" t="s">
        <v>40</v>
      </c>
      <c r="I1087" s="1"/>
      <c r="J1087" s="1" t="s">
        <v>35</v>
      </c>
      <c r="K1087" s="1" t="s">
        <v>36</v>
      </c>
      <c r="L1087" s="1" t="s">
        <v>37</v>
      </c>
      <c r="M1087" s="1" t="s">
        <v>4165</v>
      </c>
      <c r="N1087" s="1" t="s">
        <v>4040</v>
      </c>
      <c r="O1087" s="1" t="s">
        <v>4263</v>
      </c>
      <c r="P1087" s="1" t="s">
        <v>4154</v>
      </c>
      <c r="Q1087" s="1" t="s">
        <v>4036</v>
      </c>
      <c r="R1087" s="1" t="s">
        <v>4302</v>
      </c>
      <c r="S1087" s="1" t="s">
        <v>4045</v>
      </c>
      <c r="T1087" s="1" t="s">
        <v>37</v>
      </c>
      <c r="U1087" s="1" t="s">
        <v>4073</v>
      </c>
      <c r="V1087" s="1" t="s">
        <v>37</v>
      </c>
      <c r="W1087" s="1" t="s">
        <v>37</v>
      </c>
      <c r="X1087" s="1" t="s">
        <v>37</v>
      </c>
      <c r="Y1087" s="1" t="s">
        <v>37</v>
      </c>
      <c r="Z1087" s="1" t="s">
        <v>37</v>
      </c>
    </row>
    <row r="1088" spans="1:26">
      <c r="A1088" s="1" t="s">
        <v>583</v>
      </c>
      <c r="B1088" s="1" t="s">
        <v>584</v>
      </c>
      <c r="C1088" s="1" t="s">
        <v>500</v>
      </c>
      <c r="D1088" s="1" t="s">
        <v>585</v>
      </c>
      <c r="E1088" s="1" t="s">
        <v>586</v>
      </c>
      <c r="F1088" s="1" t="s">
        <v>42</v>
      </c>
      <c r="G1088" s="1" t="s">
        <v>32</v>
      </c>
      <c r="H1088" s="1" t="s">
        <v>40</v>
      </c>
      <c r="I1088" s="1" t="s">
        <v>36</v>
      </c>
      <c r="J1088" s="1" t="s">
        <v>56</v>
      </c>
      <c r="K1088" s="1" t="s">
        <v>36</v>
      </c>
      <c r="L1088" s="1" t="s">
        <v>37</v>
      </c>
      <c r="M1088" s="1" t="s">
        <v>4391</v>
      </c>
      <c r="N1088" s="1" t="s">
        <v>4075</v>
      </c>
      <c r="O1088" s="1" t="s">
        <v>4228</v>
      </c>
      <c r="P1088" s="1" t="s">
        <v>4077</v>
      </c>
      <c r="Q1088" s="1" t="s">
        <v>4503</v>
      </c>
      <c r="R1088" s="1" t="s">
        <v>4216</v>
      </c>
      <c r="S1088" s="1" t="s">
        <v>4289</v>
      </c>
      <c r="T1088" s="1" t="s">
        <v>37</v>
      </c>
      <c r="U1088" s="1" t="s">
        <v>37</v>
      </c>
      <c r="V1088" s="1" t="s">
        <v>37</v>
      </c>
      <c r="W1088" s="1" t="s">
        <v>37</v>
      </c>
      <c r="X1088" s="1" t="s">
        <v>37</v>
      </c>
      <c r="Y1088" s="1" t="s">
        <v>37</v>
      </c>
      <c r="Z1088" s="1" t="s">
        <v>37</v>
      </c>
    </row>
    <row r="1089" spans="1:26">
      <c r="A1089" s="1" t="s">
        <v>1854</v>
      </c>
      <c r="B1089" s="1" t="s">
        <v>1855</v>
      </c>
      <c r="C1089" s="1" t="s">
        <v>1856</v>
      </c>
      <c r="D1089" s="1" t="s">
        <v>1857</v>
      </c>
      <c r="E1089" s="1" t="s">
        <v>1303</v>
      </c>
      <c r="F1089" s="1" t="s">
        <v>42</v>
      </c>
      <c r="G1089" s="1" t="s">
        <v>32</v>
      </c>
      <c r="H1089" s="1" t="s">
        <v>40</v>
      </c>
      <c r="I1089" s="1" t="s">
        <v>36</v>
      </c>
      <c r="J1089" s="1" t="s">
        <v>56</v>
      </c>
      <c r="K1089" s="1" t="s">
        <v>36</v>
      </c>
      <c r="L1089" s="1" t="s">
        <v>37</v>
      </c>
      <c r="M1089" s="1" t="s">
        <v>4187</v>
      </c>
      <c r="N1089" s="1" t="s">
        <v>4075</v>
      </c>
      <c r="O1089" s="1" t="s">
        <v>4008</v>
      </c>
      <c r="P1089" s="1" t="s">
        <v>4204</v>
      </c>
      <c r="Q1089" s="1" t="s">
        <v>4010</v>
      </c>
      <c r="R1089" s="1" t="s">
        <v>4302</v>
      </c>
      <c r="S1089" s="1" t="s">
        <v>4156</v>
      </c>
      <c r="T1089" s="1" t="s">
        <v>37</v>
      </c>
      <c r="U1089" s="1" t="s">
        <v>37</v>
      </c>
      <c r="V1089" s="1" t="s">
        <v>37</v>
      </c>
      <c r="W1089" s="1" t="s">
        <v>37</v>
      </c>
      <c r="X1089" s="1" t="s">
        <v>37</v>
      </c>
      <c r="Y1089" s="1" t="s">
        <v>37</v>
      </c>
      <c r="Z1089" s="1" t="s">
        <v>37</v>
      </c>
    </row>
    <row r="1090" spans="1:26">
      <c r="A1090" s="1" t="s">
        <v>1320</v>
      </c>
      <c r="B1090" s="1" t="s">
        <v>1321</v>
      </c>
      <c r="C1090" s="1" t="s">
        <v>1322</v>
      </c>
      <c r="D1090" s="1" t="s">
        <v>718</v>
      </c>
      <c r="E1090" s="1" t="s">
        <v>1323</v>
      </c>
      <c r="F1090" s="1" t="s">
        <v>42</v>
      </c>
      <c r="G1090" s="1" t="s">
        <v>32</v>
      </c>
      <c r="H1090" s="1" t="s">
        <v>33</v>
      </c>
      <c r="I1090" s="1" t="s">
        <v>34</v>
      </c>
      <c r="J1090" s="1" t="s">
        <v>35</v>
      </c>
      <c r="K1090" s="1" t="s">
        <v>36</v>
      </c>
      <c r="L1090" s="1" t="s">
        <v>37</v>
      </c>
      <c r="M1090" s="1" t="s">
        <v>4247</v>
      </c>
      <c r="N1090" s="1" t="s">
        <v>4209</v>
      </c>
      <c r="O1090" s="1" t="s">
        <v>4081</v>
      </c>
      <c r="P1090" s="1" t="s">
        <v>4390</v>
      </c>
      <c r="Q1090" s="1" t="s">
        <v>4163</v>
      </c>
      <c r="R1090" s="1" t="s">
        <v>4106</v>
      </c>
      <c r="S1090" s="1" t="s">
        <v>4289</v>
      </c>
      <c r="T1090" s="1" t="s">
        <v>37</v>
      </c>
      <c r="U1090" s="1" t="s">
        <v>37</v>
      </c>
      <c r="V1090" s="1" t="s">
        <v>37</v>
      </c>
      <c r="W1090" s="1" t="s">
        <v>37</v>
      </c>
      <c r="X1090" s="1" t="s">
        <v>37</v>
      </c>
      <c r="Y1090" s="1" t="s">
        <v>37</v>
      </c>
      <c r="Z1090" s="1" t="s">
        <v>37</v>
      </c>
    </row>
    <row r="1091" spans="1:26">
      <c r="A1091" s="1" t="s">
        <v>771</v>
      </c>
      <c r="B1091" s="1" t="s">
        <v>320</v>
      </c>
      <c r="C1091" s="1" t="s">
        <v>772</v>
      </c>
      <c r="D1091" s="1" t="s">
        <v>773</v>
      </c>
      <c r="E1091" s="1" t="s">
        <v>774</v>
      </c>
      <c r="F1091" s="1" t="s">
        <v>31</v>
      </c>
      <c r="G1091" s="1" t="s">
        <v>63</v>
      </c>
      <c r="H1091" s="1" t="s">
        <v>55</v>
      </c>
      <c r="I1091" s="1" t="s">
        <v>34</v>
      </c>
      <c r="J1091" s="1" t="s">
        <v>35</v>
      </c>
      <c r="K1091" s="1"/>
      <c r="L1091" s="1" t="s">
        <v>37</v>
      </c>
      <c r="M1091" s="1" t="s">
        <v>4196</v>
      </c>
      <c r="N1091" s="1" t="s">
        <v>4118</v>
      </c>
      <c r="O1091" s="1" t="s">
        <v>4041</v>
      </c>
      <c r="P1091" s="1" t="s">
        <v>4517</v>
      </c>
      <c r="Q1091" s="1" t="s">
        <v>4181</v>
      </c>
      <c r="R1091" s="1" t="s">
        <v>4217</v>
      </c>
      <c r="S1091" s="1" t="s">
        <v>4126</v>
      </c>
      <c r="T1091" s="1" t="s">
        <v>37</v>
      </c>
      <c r="U1091" s="1" t="s">
        <v>37</v>
      </c>
      <c r="V1091" s="1" t="s">
        <v>37</v>
      </c>
      <c r="W1091" s="1" t="s">
        <v>37</v>
      </c>
      <c r="X1091" s="1" t="s">
        <v>37</v>
      </c>
      <c r="Y1091" s="1" t="s">
        <v>37</v>
      </c>
      <c r="Z1091" s="1" t="s">
        <v>37</v>
      </c>
    </row>
    <row r="1092" spans="1:26">
      <c r="A1092" s="1" t="s">
        <v>2126</v>
      </c>
      <c r="B1092" s="1" t="s">
        <v>2127</v>
      </c>
      <c r="C1092" s="1" t="s">
        <v>444</v>
      </c>
      <c r="D1092" s="1" t="s">
        <v>1929</v>
      </c>
      <c r="E1092" s="1" t="s">
        <v>1298</v>
      </c>
      <c r="F1092" s="1" t="s">
        <v>42</v>
      </c>
      <c r="G1092" s="1" t="s">
        <v>43</v>
      </c>
      <c r="H1092" s="1" t="s">
        <v>40</v>
      </c>
      <c r="I1092" s="1" t="s">
        <v>36</v>
      </c>
      <c r="J1092" s="1" t="s">
        <v>56</v>
      </c>
      <c r="K1092" s="1" t="s">
        <v>36</v>
      </c>
      <c r="L1092" s="1" t="s">
        <v>37</v>
      </c>
      <c r="M1092" s="1" t="s">
        <v>4085</v>
      </c>
      <c r="N1092" s="1" t="s">
        <v>4499</v>
      </c>
      <c r="O1092" s="1" t="s">
        <v>4271</v>
      </c>
      <c r="P1092" s="1" t="s">
        <v>4173</v>
      </c>
      <c r="Q1092" s="1" t="s">
        <v>4133</v>
      </c>
      <c r="R1092" s="1" t="s">
        <v>4088</v>
      </c>
      <c r="S1092" s="1" t="s">
        <v>4089</v>
      </c>
      <c r="T1092" s="1" t="s">
        <v>37</v>
      </c>
      <c r="U1092" s="1" t="s">
        <v>37</v>
      </c>
      <c r="V1092" s="1" t="s">
        <v>37</v>
      </c>
      <c r="W1092" s="1" t="s">
        <v>37</v>
      </c>
      <c r="X1092" s="1" t="s">
        <v>37</v>
      </c>
      <c r="Y1092" s="1" t="s">
        <v>37</v>
      </c>
      <c r="Z1092" s="1" t="s">
        <v>37</v>
      </c>
    </row>
    <row r="1093" spans="1:26">
      <c r="A1093" s="1" t="s">
        <v>2225</v>
      </c>
      <c r="B1093" s="1" t="s">
        <v>2221</v>
      </c>
      <c r="C1093" s="1" t="s">
        <v>2226</v>
      </c>
      <c r="D1093" s="1" t="s">
        <v>1513</v>
      </c>
      <c r="E1093" s="1" t="s">
        <v>597</v>
      </c>
      <c r="F1093" s="1" t="s">
        <v>42</v>
      </c>
      <c r="G1093" s="1" t="s">
        <v>63</v>
      </c>
      <c r="H1093" s="1" t="s">
        <v>33</v>
      </c>
      <c r="I1093" s="1" t="s">
        <v>34</v>
      </c>
      <c r="J1093" s="1" t="s">
        <v>35</v>
      </c>
      <c r="K1093" s="1" t="s">
        <v>36</v>
      </c>
      <c r="L1093" s="1" t="s">
        <v>37</v>
      </c>
      <c r="M1093" s="1" t="s">
        <v>4056</v>
      </c>
      <c r="N1093" s="1" t="s">
        <v>4067</v>
      </c>
      <c r="O1093" s="1" t="s">
        <v>4147</v>
      </c>
      <c r="P1093" s="1" t="s">
        <v>4431</v>
      </c>
      <c r="Q1093" s="1" t="s">
        <v>4115</v>
      </c>
      <c r="R1093" s="1" t="s">
        <v>4199</v>
      </c>
      <c r="S1093" s="1" t="s">
        <v>4221</v>
      </c>
      <c r="T1093" s="1" t="s">
        <v>37</v>
      </c>
      <c r="U1093" s="1" t="s">
        <v>37</v>
      </c>
      <c r="V1093" s="1" t="s">
        <v>37</v>
      </c>
      <c r="W1093" s="1" t="s">
        <v>37</v>
      </c>
      <c r="X1093" s="1" t="s">
        <v>37</v>
      </c>
      <c r="Y1093" s="1" t="s">
        <v>37</v>
      </c>
      <c r="Z1093" s="1" t="s">
        <v>37</v>
      </c>
    </row>
    <row r="1094" spans="1:26">
      <c r="A1094" s="1" t="s">
        <v>2618</v>
      </c>
      <c r="B1094" s="1" t="s">
        <v>2616</v>
      </c>
      <c r="C1094" s="1" t="s">
        <v>2619</v>
      </c>
      <c r="D1094" s="1" t="s">
        <v>2620</v>
      </c>
      <c r="E1094" s="1" t="s">
        <v>1677</v>
      </c>
      <c r="F1094" s="1" t="s">
        <v>31</v>
      </c>
      <c r="G1094" s="1" t="s">
        <v>63</v>
      </c>
      <c r="H1094" s="1" t="s">
        <v>40</v>
      </c>
      <c r="I1094" s="1" t="s">
        <v>34</v>
      </c>
      <c r="J1094" s="1" t="s">
        <v>35</v>
      </c>
      <c r="K1094" s="1" t="s">
        <v>44</v>
      </c>
      <c r="L1094" s="1" t="s">
        <v>37</v>
      </c>
      <c r="M1094" s="1" t="s">
        <v>4112</v>
      </c>
      <c r="N1094" s="1" t="s">
        <v>4282</v>
      </c>
      <c r="O1094" s="1" t="s">
        <v>4183</v>
      </c>
      <c r="P1094" s="1" t="s">
        <v>4158</v>
      </c>
      <c r="Q1094" s="1" t="s">
        <v>4119</v>
      </c>
      <c r="R1094" s="1" t="s">
        <v>4308</v>
      </c>
      <c r="S1094" s="1" t="s">
        <v>4310</v>
      </c>
      <c r="T1094" s="1" t="s">
        <v>37</v>
      </c>
      <c r="U1094" s="1" t="s">
        <v>37</v>
      </c>
      <c r="V1094" s="1" t="s">
        <v>37</v>
      </c>
      <c r="W1094" s="1" t="s">
        <v>37</v>
      </c>
      <c r="X1094" s="1" t="s">
        <v>37</v>
      </c>
      <c r="Y1094" s="1" t="s">
        <v>37</v>
      </c>
      <c r="Z1094" s="1" t="s">
        <v>37</v>
      </c>
    </row>
    <row r="1095" spans="1:26">
      <c r="A1095" s="1" t="s">
        <v>2744</v>
      </c>
      <c r="B1095" s="1" t="s">
        <v>2745</v>
      </c>
      <c r="C1095" s="1" t="s">
        <v>247</v>
      </c>
      <c r="D1095" s="1"/>
      <c r="E1095" s="1" t="s">
        <v>1048</v>
      </c>
      <c r="F1095" s="1" t="s">
        <v>31</v>
      </c>
      <c r="G1095" s="1" t="s">
        <v>63</v>
      </c>
      <c r="H1095" s="1" t="s">
        <v>42</v>
      </c>
      <c r="I1095" s="1" t="s">
        <v>34</v>
      </c>
      <c r="J1095" s="1" t="s">
        <v>35</v>
      </c>
      <c r="K1095" s="1" t="s">
        <v>36</v>
      </c>
      <c r="L1095" s="1" t="s">
        <v>37</v>
      </c>
      <c r="M1095" s="1" t="s">
        <v>4196</v>
      </c>
      <c r="N1095" s="1" t="s">
        <v>4040</v>
      </c>
      <c r="O1095" s="1" t="s">
        <v>4041</v>
      </c>
      <c r="P1095" s="1" t="s">
        <v>4517</v>
      </c>
      <c r="Q1095" s="1" t="s">
        <v>4145</v>
      </c>
      <c r="R1095" s="1" t="s">
        <v>4277</v>
      </c>
      <c r="S1095" s="1" t="s">
        <v>4501</v>
      </c>
      <c r="T1095" s="1" t="s">
        <v>37</v>
      </c>
      <c r="U1095" s="1" t="s">
        <v>37</v>
      </c>
      <c r="V1095" s="1" t="s">
        <v>37</v>
      </c>
      <c r="W1095" s="1" t="s">
        <v>37</v>
      </c>
      <c r="X1095" s="1" t="s">
        <v>37</v>
      </c>
      <c r="Y1095" s="1" t="s">
        <v>37</v>
      </c>
      <c r="Z1095" s="1" t="s">
        <v>37</v>
      </c>
    </row>
    <row r="1096" spans="1:26">
      <c r="A1096" s="1" t="s">
        <v>1273</v>
      </c>
      <c r="B1096" s="1" t="s">
        <v>1274</v>
      </c>
      <c r="C1096" s="1" t="s">
        <v>1275</v>
      </c>
      <c r="D1096" s="1" t="s">
        <v>1276</v>
      </c>
      <c r="E1096" s="1" t="s">
        <v>1277</v>
      </c>
      <c r="F1096" s="1" t="s">
        <v>31</v>
      </c>
      <c r="G1096" s="1" t="s">
        <v>32</v>
      </c>
      <c r="H1096" s="1" t="s">
        <v>40</v>
      </c>
      <c r="I1096" s="1" t="s">
        <v>36</v>
      </c>
      <c r="J1096" s="1" t="s">
        <v>56</v>
      </c>
      <c r="K1096" s="1" t="s">
        <v>36</v>
      </c>
      <c r="L1096" s="1" t="s">
        <v>37</v>
      </c>
      <c r="M1096" s="1" t="s">
        <v>4165</v>
      </c>
      <c r="N1096" s="1" t="s">
        <v>4297</v>
      </c>
      <c r="O1096" s="1" t="s">
        <v>4246</v>
      </c>
      <c r="P1096" s="1" t="s">
        <v>4029</v>
      </c>
      <c r="Q1096" s="1" t="s">
        <v>4082</v>
      </c>
      <c r="R1096" s="1" t="s">
        <v>4083</v>
      </c>
      <c r="S1096" s="1" t="s">
        <v>4262</v>
      </c>
      <c r="T1096" s="1" t="s">
        <v>37</v>
      </c>
      <c r="U1096" s="1" t="s">
        <v>37</v>
      </c>
      <c r="V1096" s="1" t="s">
        <v>37</v>
      </c>
      <c r="W1096" s="1" t="s">
        <v>37</v>
      </c>
      <c r="X1096" s="1" t="s">
        <v>3973</v>
      </c>
      <c r="Y1096" s="1" t="s">
        <v>37</v>
      </c>
      <c r="Z1096" s="1" t="s">
        <v>37</v>
      </c>
    </row>
    <row r="1097" spans="1:26">
      <c r="A1097" s="1" t="s">
        <v>2989</v>
      </c>
      <c r="B1097" s="1" t="s">
        <v>2990</v>
      </c>
      <c r="C1097" s="1" t="s">
        <v>2991</v>
      </c>
      <c r="D1097" s="1" t="s">
        <v>2992</v>
      </c>
      <c r="E1097" s="1" t="s">
        <v>2993</v>
      </c>
      <c r="F1097" s="1" t="s">
        <v>42</v>
      </c>
      <c r="G1097" s="1" t="s">
        <v>32</v>
      </c>
      <c r="H1097" s="1" t="s">
        <v>40</v>
      </c>
      <c r="I1097" s="1" t="s">
        <v>36</v>
      </c>
      <c r="J1097" s="1" t="s">
        <v>56</v>
      </c>
      <c r="K1097" s="1" t="s">
        <v>36</v>
      </c>
      <c r="L1097" s="1" t="s">
        <v>37</v>
      </c>
      <c r="M1097" s="1" t="s">
        <v>4220</v>
      </c>
      <c r="N1097" s="1" t="s">
        <v>4075</v>
      </c>
      <c r="O1097" s="1" t="s">
        <v>4047</v>
      </c>
      <c r="P1097" s="1" t="s">
        <v>4077</v>
      </c>
      <c r="Q1097" s="1" t="s">
        <v>4082</v>
      </c>
      <c r="R1097" s="1" t="s">
        <v>4238</v>
      </c>
      <c r="S1097" s="1" t="s">
        <v>4381</v>
      </c>
      <c r="T1097" s="1" t="s">
        <v>37</v>
      </c>
      <c r="U1097" s="1" t="s">
        <v>37</v>
      </c>
      <c r="V1097" s="1" t="s">
        <v>37</v>
      </c>
      <c r="W1097" s="1" t="s">
        <v>37</v>
      </c>
      <c r="X1097" s="1" t="s">
        <v>37</v>
      </c>
      <c r="Y1097" s="1" t="s">
        <v>37</v>
      </c>
      <c r="Z1097" s="1" t="s">
        <v>37</v>
      </c>
    </row>
    <row r="1098" spans="1:26">
      <c r="A1098" s="1" t="s">
        <v>3542</v>
      </c>
      <c r="B1098" s="1" t="s">
        <v>3543</v>
      </c>
      <c r="C1098" s="1" t="s">
        <v>577</v>
      </c>
      <c r="D1098" s="1" t="s">
        <v>48</v>
      </c>
      <c r="E1098" s="1" t="s">
        <v>736</v>
      </c>
      <c r="F1098" s="1" t="s">
        <v>42</v>
      </c>
      <c r="G1098" s="1" t="s">
        <v>43</v>
      </c>
      <c r="H1098" s="1" t="s">
        <v>40</v>
      </c>
      <c r="I1098" s="1" t="s">
        <v>515</v>
      </c>
      <c r="J1098" s="1" t="s">
        <v>56</v>
      </c>
      <c r="K1098" s="1" t="s">
        <v>44</v>
      </c>
      <c r="L1098" s="1" t="s">
        <v>37</v>
      </c>
      <c r="M1098" s="1" t="s">
        <v>4265</v>
      </c>
      <c r="N1098" s="1" t="s">
        <v>4209</v>
      </c>
      <c r="O1098" s="1" t="s">
        <v>4518</v>
      </c>
      <c r="P1098" s="1" t="s">
        <v>4266</v>
      </c>
      <c r="Q1098" s="1" t="s">
        <v>4267</v>
      </c>
      <c r="R1098" s="1" t="s">
        <v>4268</v>
      </c>
      <c r="S1098" s="1" t="s">
        <v>4269</v>
      </c>
      <c r="T1098" s="1" t="s">
        <v>37</v>
      </c>
      <c r="U1098" s="1" t="s">
        <v>4073</v>
      </c>
      <c r="V1098" s="1" t="s">
        <v>37</v>
      </c>
      <c r="W1098" s="1" t="s">
        <v>37</v>
      </c>
      <c r="X1098" s="1" t="s">
        <v>37</v>
      </c>
      <c r="Y1098" s="1" t="s">
        <v>37</v>
      </c>
      <c r="Z1098" s="1" t="s">
        <v>37</v>
      </c>
    </row>
    <row r="1099" spans="1:26">
      <c r="A1099" s="1" t="s">
        <v>1217</v>
      </c>
      <c r="B1099" s="1" t="s">
        <v>1208</v>
      </c>
      <c r="C1099" s="1" t="s">
        <v>246</v>
      </c>
      <c r="D1099" s="1" t="s">
        <v>1218</v>
      </c>
      <c r="E1099" s="1" t="s">
        <v>731</v>
      </c>
      <c r="F1099" s="1" t="s">
        <v>31</v>
      </c>
      <c r="G1099" s="1" t="s">
        <v>43</v>
      </c>
      <c r="H1099" s="1" t="s">
        <v>33</v>
      </c>
      <c r="I1099" s="1"/>
      <c r="J1099" s="1" t="s">
        <v>35</v>
      </c>
      <c r="K1099" s="1" t="s">
        <v>36</v>
      </c>
      <c r="L1099" s="1" t="s">
        <v>37</v>
      </c>
      <c r="M1099" s="1" t="s">
        <v>4066</v>
      </c>
      <c r="N1099" s="1" t="s">
        <v>4061</v>
      </c>
      <c r="O1099" s="1" t="s">
        <v>4109</v>
      </c>
      <c r="P1099" s="1" t="s">
        <v>4063</v>
      </c>
      <c r="Q1099" s="1" t="s">
        <v>4111</v>
      </c>
      <c r="R1099" s="1" t="s">
        <v>4386</v>
      </c>
      <c r="S1099" s="1" t="s">
        <v>4089</v>
      </c>
      <c r="T1099" s="1" t="s">
        <v>37</v>
      </c>
      <c r="U1099" s="1" t="s">
        <v>37</v>
      </c>
      <c r="V1099" s="1" t="s">
        <v>3973</v>
      </c>
      <c r="W1099" s="1" t="s">
        <v>37</v>
      </c>
      <c r="X1099" s="1" t="s">
        <v>37</v>
      </c>
      <c r="Y1099" s="1" t="s">
        <v>37</v>
      </c>
      <c r="Z1099" s="1" t="s">
        <v>37</v>
      </c>
    </row>
    <row r="1100" spans="1:26">
      <c r="A1100" s="1" t="s">
        <v>2045</v>
      </c>
      <c r="B1100" s="1" t="s">
        <v>2046</v>
      </c>
      <c r="C1100" s="1" t="s">
        <v>53</v>
      </c>
      <c r="D1100" s="1" t="s">
        <v>1964</v>
      </c>
      <c r="E1100" s="1" t="s">
        <v>376</v>
      </c>
      <c r="F1100" s="1" t="s">
        <v>31</v>
      </c>
      <c r="G1100" s="1" t="s">
        <v>50</v>
      </c>
      <c r="H1100" s="1" t="s">
        <v>55</v>
      </c>
      <c r="I1100" s="1" t="s">
        <v>1600</v>
      </c>
      <c r="J1100" s="1" t="s">
        <v>56</v>
      </c>
      <c r="K1100" s="1" t="s">
        <v>1600</v>
      </c>
      <c r="L1100" s="1" t="s">
        <v>37</v>
      </c>
      <c r="M1100" s="1" t="s">
        <v>4214</v>
      </c>
      <c r="N1100" s="1" t="s">
        <v>4242</v>
      </c>
      <c r="O1100" s="1" t="s">
        <v>4260</v>
      </c>
      <c r="P1100" s="1" t="s">
        <v>4388</v>
      </c>
      <c r="Q1100" s="1" t="s">
        <v>4130</v>
      </c>
      <c r="R1100" s="1" t="s">
        <v>4238</v>
      </c>
      <c r="S1100" s="1" t="s">
        <v>4171</v>
      </c>
      <c r="T1100" s="1" t="s">
        <v>37</v>
      </c>
      <c r="U1100" s="1" t="s">
        <v>37</v>
      </c>
      <c r="V1100" s="1" t="s">
        <v>37</v>
      </c>
      <c r="W1100" s="1" t="s">
        <v>3973</v>
      </c>
      <c r="X1100" s="1" t="s">
        <v>37</v>
      </c>
      <c r="Y1100" s="1" t="s">
        <v>37</v>
      </c>
      <c r="Z1100" s="1" t="s">
        <v>37</v>
      </c>
    </row>
    <row r="1101" spans="1:26">
      <c r="A1101" s="1" t="s">
        <v>2212</v>
      </c>
      <c r="B1101" s="1" t="s">
        <v>2213</v>
      </c>
      <c r="C1101" s="1" t="s">
        <v>2214</v>
      </c>
      <c r="D1101" s="1"/>
      <c r="E1101" s="1" t="s">
        <v>2215</v>
      </c>
      <c r="F1101" s="1" t="s">
        <v>31</v>
      </c>
      <c r="G1101" s="1" t="s">
        <v>32</v>
      </c>
      <c r="H1101" s="1" t="s">
        <v>40</v>
      </c>
      <c r="I1101" s="1" t="s">
        <v>36</v>
      </c>
      <c r="J1101" s="1" t="s">
        <v>35</v>
      </c>
      <c r="K1101" s="1" t="s">
        <v>36</v>
      </c>
      <c r="L1101" s="1" t="s">
        <v>37</v>
      </c>
      <c r="M1101" s="1" t="s">
        <v>4006</v>
      </c>
      <c r="N1101" s="1" t="s">
        <v>4057</v>
      </c>
      <c r="O1101" s="1" t="s">
        <v>4254</v>
      </c>
      <c r="P1101" s="1" t="s">
        <v>4009</v>
      </c>
      <c r="Q1101" s="1" t="s">
        <v>4211</v>
      </c>
      <c r="R1101" s="1" t="s">
        <v>4011</v>
      </c>
      <c r="S1101" s="1" t="s">
        <v>4381</v>
      </c>
      <c r="T1101" s="1" t="s">
        <v>37</v>
      </c>
      <c r="U1101" s="1" t="s">
        <v>4073</v>
      </c>
      <c r="V1101" s="1" t="s">
        <v>37</v>
      </c>
      <c r="W1101" s="1" t="s">
        <v>37</v>
      </c>
      <c r="X1101" s="1" t="s">
        <v>37</v>
      </c>
      <c r="Y1101" s="1" t="s">
        <v>37</v>
      </c>
      <c r="Z1101" s="1" t="s">
        <v>37</v>
      </c>
    </row>
    <row r="1102" spans="1:26">
      <c r="A1102" s="1" t="s">
        <v>2968</v>
      </c>
      <c r="B1102" s="1" t="s">
        <v>2969</v>
      </c>
      <c r="C1102" s="1" t="s">
        <v>2970</v>
      </c>
      <c r="D1102" s="1" t="s">
        <v>987</v>
      </c>
      <c r="E1102" s="1" t="s">
        <v>2971</v>
      </c>
      <c r="F1102" s="1" t="s">
        <v>31</v>
      </c>
      <c r="G1102" s="1" t="s">
        <v>32</v>
      </c>
      <c r="H1102" s="1" t="s">
        <v>40</v>
      </c>
      <c r="I1102" s="1" t="s">
        <v>36</v>
      </c>
      <c r="J1102" s="1" t="s">
        <v>56</v>
      </c>
      <c r="K1102" s="1" t="s">
        <v>36</v>
      </c>
      <c r="L1102" s="1" t="s">
        <v>37</v>
      </c>
      <c r="M1102" s="1" t="s">
        <v>4165</v>
      </c>
      <c r="N1102" s="1" t="s">
        <v>4057</v>
      </c>
      <c r="O1102" s="1" t="s">
        <v>4140</v>
      </c>
      <c r="P1102" s="1" t="s">
        <v>4390</v>
      </c>
      <c r="Q1102" s="1" t="s">
        <v>4503</v>
      </c>
      <c r="R1102" s="1" t="s">
        <v>4050</v>
      </c>
      <c r="S1102" s="1" t="s">
        <v>4289</v>
      </c>
      <c r="T1102" s="1" t="s">
        <v>4149</v>
      </c>
      <c r="U1102" s="1" t="s">
        <v>37</v>
      </c>
      <c r="V1102" s="1" t="s">
        <v>37</v>
      </c>
      <c r="W1102" s="1" t="s">
        <v>37</v>
      </c>
      <c r="X1102" s="1" t="s">
        <v>37</v>
      </c>
      <c r="Y1102" s="1" t="s">
        <v>37</v>
      </c>
      <c r="Z1102" s="1" t="s">
        <v>37</v>
      </c>
    </row>
    <row r="1103" spans="1:26">
      <c r="A1103" s="1" t="s">
        <v>2909</v>
      </c>
      <c r="B1103" s="1" t="s">
        <v>2910</v>
      </c>
      <c r="C1103" s="1" t="s">
        <v>134</v>
      </c>
      <c r="D1103" s="1" t="s">
        <v>334</v>
      </c>
      <c r="E1103" s="1" t="s">
        <v>2911</v>
      </c>
      <c r="F1103" s="1" t="s">
        <v>42</v>
      </c>
      <c r="G1103" s="1" t="s">
        <v>32</v>
      </c>
      <c r="H1103" s="1" t="s">
        <v>40</v>
      </c>
      <c r="I1103" s="1" t="s">
        <v>34</v>
      </c>
      <c r="J1103" s="1" t="s">
        <v>35</v>
      </c>
      <c r="K1103" s="1"/>
      <c r="L1103" s="1" t="s">
        <v>37</v>
      </c>
      <c r="M1103" s="1" t="s">
        <v>4220</v>
      </c>
      <c r="N1103" s="1" t="s">
        <v>4139</v>
      </c>
      <c r="O1103" s="1" t="s">
        <v>4081</v>
      </c>
      <c r="P1103" s="1" t="s">
        <v>4204</v>
      </c>
      <c r="Q1103" s="1" t="s">
        <v>4298</v>
      </c>
      <c r="R1103" s="1" t="s">
        <v>4050</v>
      </c>
      <c r="S1103" s="1" t="s">
        <v>4381</v>
      </c>
      <c r="T1103" s="1" t="s">
        <v>37</v>
      </c>
      <c r="U1103" s="1" t="s">
        <v>37</v>
      </c>
      <c r="V1103" s="1" t="s">
        <v>37</v>
      </c>
      <c r="W1103" s="1" t="s">
        <v>37</v>
      </c>
      <c r="X1103" s="1" t="s">
        <v>37</v>
      </c>
      <c r="Y1103" s="1" t="s">
        <v>37</v>
      </c>
      <c r="Z1103" s="1" t="s">
        <v>37</v>
      </c>
    </row>
    <row r="1104" spans="1:26">
      <c r="A1104" s="1" t="s">
        <v>3084</v>
      </c>
      <c r="B1104" s="1" t="s">
        <v>3071</v>
      </c>
      <c r="C1104" s="1" t="s">
        <v>2679</v>
      </c>
      <c r="D1104" s="1" t="s">
        <v>3085</v>
      </c>
      <c r="E1104" s="1" t="s">
        <v>3086</v>
      </c>
      <c r="F1104" s="1" t="s">
        <v>42</v>
      </c>
      <c r="G1104" s="1" t="s">
        <v>43</v>
      </c>
      <c r="H1104" s="1" t="s">
        <v>40</v>
      </c>
      <c r="I1104" s="1"/>
      <c r="J1104" s="1" t="s">
        <v>35</v>
      </c>
      <c r="K1104" s="1" t="s">
        <v>36</v>
      </c>
      <c r="L1104" s="1" t="s">
        <v>37</v>
      </c>
      <c r="M1104" s="1" t="s">
        <v>4060</v>
      </c>
      <c r="N1104" s="1" t="s">
        <v>4179</v>
      </c>
      <c r="O1104" s="1" t="s">
        <v>4103</v>
      </c>
      <c r="P1104" s="1" t="s">
        <v>4204</v>
      </c>
      <c r="Q1104" s="1" t="s">
        <v>4064</v>
      </c>
      <c r="R1104" s="1" t="s">
        <v>4194</v>
      </c>
      <c r="S1104" s="1" t="s">
        <v>4259</v>
      </c>
      <c r="T1104" s="1" t="s">
        <v>37</v>
      </c>
      <c r="U1104" s="1" t="s">
        <v>37</v>
      </c>
      <c r="V1104" s="1" t="s">
        <v>37</v>
      </c>
      <c r="W1104" s="1" t="s">
        <v>37</v>
      </c>
      <c r="X1104" s="1" t="s">
        <v>37</v>
      </c>
      <c r="Y1104" s="1" t="s">
        <v>37</v>
      </c>
      <c r="Z1104" s="1" t="s">
        <v>37</v>
      </c>
    </row>
    <row r="1105" spans="1:26">
      <c r="A1105" s="1" t="s">
        <v>3089</v>
      </c>
      <c r="B1105" s="1" t="s">
        <v>3071</v>
      </c>
      <c r="C1105" s="1" t="s">
        <v>1467</v>
      </c>
      <c r="D1105" s="1" t="s">
        <v>3090</v>
      </c>
      <c r="E1105" s="1" t="s">
        <v>655</v>
      </c>
      <c r="F1105" s="1" t="s">
        <v>42</v>
      </c>
      <c r="G1105" s="1" t="s">
        <v>63</v>
      </c>
      <c r="H1105" s="1" t="s">
        <v>40</v>
      </c>
      <c r="I1105" s="1"/>
      <c r="J1105" s="1" t="s">
        <v>35</v>
      </c>
      <c r="K1105" s="1" t="s">
        <v>36</v>
      </c>
      <c r="L1105" s="1" t="s">
        <v>37</v>
      </c>
      <c r="M1105" s="1" t="s">
        <v>4090</v>
      </c>
      <c r="N1105" s="1" t="s">
        <v>4122</v>
      </c>
      <c r="O1105" s="1" t="s">
        <v>4227</v>
      </c>
      <c r="P1105" s="1" t="s">
        <v>4114</v>
      </c>
      <c r="Q1105" s="1" t="s">
        <v>4198</v>
      </c>
      <c r="R1105" s="1" t="s">
        <v>4277</v>
      </c>
      <c r="S1105" s="1" t="s">
        <v>4221</v>
      </c>
      <c r="T1105" s="1" t="s">
        <v>37</v>
      </c>
      <c r="U1105" s="1" t="s">
        <v>37</v>
      </c>
      <c r="V1105" s="1" t="s">
        <v>37</v>
      </c>
      <c r="W1105" s="1" t="s">
        <v>37</v>
      </c>
      <c r="X1105" s="1" t="s">
        <v>37</v>
      </c>
      <c r="Y1105" s="1" t="s">
        <v>37</v>
      </c>
      <c r="Z1105" s="1" t="s">
        <v>37</v>
      </c>
    </row>
    <row r="1106" spans="1:26">
      <c r="A1106" s="1" t="s">
        <v>2731</v>
      </c>
      <c r="B1106" s="1" t="s">
        <v>2732</v>
      </c>
      <c r="C1106" s="1" t="s">
        <v>1793</v>
      </c>
      <c r="D1106" s="1" t="s">
        <v>2733</v>
      </c>
      <c r="E1106" s="1" t="s">
        <v>984</v>
      </c>
      <c r="F1106" s="1" t="s">
        <v>31</v>
      </c>
      <c r="G1106" s="1" t="s">
        <v>63</v>
      </c>
      <c r="H1106" s="1" t="s">
        <v>40</v>
      </c>
      <c r="I1106" s="1"/>
      <c r="J1106" s="1" t="s">
        <v>35</v>
      </c>
      <c r="K1106" s="1" t="s">
        <v>36</v>
      </c>
      <c r="L1106" s="1" t="s">
        <v>37</v>
      </c>
      <c r="M1106" s="1" t="s">
        <v>4090</v>
      </c>
      <c r="N1106" s="1" t="s">
        <v>4280</v>
      </c>
      <c r="O1106" s="1" t="s">
        <v>4213</v>
      </c>
      <c r="P1106" s="1" t="s">
        <v>4135</v>
      </c>
      <c r="Q1106" s="1" t="s">
        <v>4312</v>
      </c>
      <c r="R1106" s="1" t="s">
        <v>4185</v>
      </c>
      <c r="S1106" s="1" t="s">
        <v>4186</v>
      </c>
      <c r="T1106" s="1" t="s">
        <v>37</v>
      </c>
      <c r="U1106" s="1" t="s">
        <v>37</v>
      </c>
      <c r="V1106" s="1" t="s">
        <v>37</v>
      </c>
      <c r="W1106" s="1" t="s">
        <v>37</v>
      </c>
      <c r="X1106" s="1" t="s">
        <v>37</v>
      </c>
      <c r="Y1106" s="1" t="s">
        <v>37</v>
      </c>
      <c r="Z1106" s="1" t="s">
        <v>37</v>
      </c>
    </row>
    <row r="1107" spans="1:26">
      <c r="A1107" s="1" t="s">
        <v>1695</v>
      </c>
      <c r="B1107" s="1" t="s">
        <v>1696</v>
      </c>
      <c r="C1107" s="1" t="s">
        <v>138</v>
      </c>
      <c r="D1107" s="1" t="s">
        <v>307</v>
      </c>
      <c r="E1107" s="1" t="s">
        <v>1697</v>
      </c>
      <c r="F1107" s="1" t="s">
        <v>31</v>
      </c>
      <c r="G1107" s="1" t="s">
        <v>43</v>
      </c>
      <c r="H1107" s="1" t="s">
        <v>40</v>
      </c>
      <c r="I1107" s="1" t="s">
        <v>34</v>
      </c>
      <c r="J1107" s="1" t="s">
        <v>35</v>
      </c>
      <c r="K1107" s="1" t="s">
        <v>36</v>
      </c>
      <c r="L1107" s="1" t="s">
        <v>37</v>
      </c>
      <c r="M1107" s="1" t="s">
        <v>4167</v>
      </c>
      <c r="N1107" s="1" t="s">
        <v>4061</v>
      </c>
      <c r="O1107" s="1" t="s">
        <v>4172</v>
      </c>
      <c r="P1107" s="1" t="s">
        <v>4433</v>
      </c>
      <c r="Q1107" s="1" t="s">
        <v>4111</v>
      </c>
      <c r="R1107" s="1" t="s">
        <v>4088</v>
      </c>
      <c r="S1107" s="1" t="s">
        <v>4089</v>
      </c>
      <c r="T1107" s="1" t="s">
        <v>37</v>
      </c>
      <c r="U1107" s="1" t="s">
        <v>37</v>
      </c>
      <c r="V1107" s="1" t="s">
        <v>37</v>
      </c>
      <c r="W1107" s="1" t="s">
        <v>37</v>
      </c>
      <c r="X1107" s="1" t="s">
        <v>37</v>
      </c>
      <c r="Y1107" s="1" t="s">
        <v>37</v>
      </c>
      <c r="Z1107" s="1" t="s">
        <v>37</v>
      </c>
    </row>
    <row r="1108" spans="1:26">
      <c r="A1108" s="1" t="s">
        <v>3345</v>
      </c>
      <c r="B1108" s="1" t="s">
        <v>3342</v>
      </c>
      <c r="C1108" s="1" t="s">
        <v>144</v>
      </c>
      <c r="D1108" s="1" t="s">
        <v>426</v>
      </c>
      <c r="E1108" s="1" t="s">
        <v>3128</v>
      </c>
      <c r="F1108" s="1" t="s">
        <v>31</v>
      </c>
      <c r="G1108" s="1" t="s">
        <v>63</v>
      </c>
      <c r="H1108" s="1" t="s">
        <v>33</v>
      </c>
      <c r="I1108" s="1" t="s">
        <v>34</v>
      </c>
      <c r="J1108" s="1" t="s">
        <v>35</v>
      </c>
      <c r="K1108" s="1" t="s">
        <v>44</v>
      </c>
      <c r="L1108" s="1" t="s">
        <v>37</v>
      </c>
      <c r="M1108" s="1" t="s">
        <v>4056</v>
      </c>
      <c r="N1108" s="1" t="s">
        <v>4280</v>
      </c>
      <c r="O1108" s="1" t="s">
        <v>4041</v>
      </c>
      <c r="P1108" s="1" t="s">
        <v>4042</v>
      </c>
      <c r="Q1108" s="1" t="s">
        <v>4119</v>
      </c>
      <c r="R1108" s="1" t="s">
        <v>4037</v>
      </c>
      <c r="S1108" s="1" t="s">
        <v>4195</v>
      </c>
      <c r="T1108" s="1" t="s">
        <v>4178</v>
      </c>
      <c r="U1108" s="1" t="s">
        <v>37</v>
      </c>
      <c r="V1108" s="1" t="s">
        <v>37</v>
      </c>
      <c r="W1108" s="1" t="s">
        <v>37</v>
      </c>
      <c r="X1108" s="1" t="s">
        <v>37</v>
      </c>
      <c r="Y1108" s="1" t="s">
        <v>37</v>
      </c>
      <c r="Z1108" s="1" t="s">
        <v>37</v>
      </c>
    </row>
    <row r="1109" spans="1:26">
      <c r="A1109" s="1" t="s">
        <v>3341</v>
      </c>
      <c r="B1109" s="1" t="s">
        <v>3342</v>
      </c>
      <c r="C1109" s="1" t="s">
        <v>3343</v>
      </c>
      <c r="D1109" s="1" t="s">
        <v>3344</v>
      </c>
      <c r="E1109" s="1" t="s">
        <v>1072</v>
      </c>
      <c r="F1109" s="1" t="s">
        <v>42</v>
      </c>
      <c r="G1109" s="1" t="s">
        <v>43</v>
      </c>
      <c r="H1109" s="1" t="s">
        <v>42</v>
      </c>
      <c r="I1109" s="1" t="s">
        <v>34</v>
      </c>
      <c r="J1109" s="1" t="s">
        <v>35</v>
      </c>
      <c r="K1109" s="1" t="s">
        <v>44</v>
      </c>
      <c r="L1109" s="1" t="s">
        <v>37</v>
      </c>
      <c r="M1109" s="1" t="s">
        <v>4090</v>
      </c>
      <c r="N1109" s="1" t="s">
        <v>4033</v>
      </c>
      <c r="O1109" s="1" t="s">
        <v>4109</v>
      </c>
      <c r="P1109" s="1" t="s">
        <v>4204</v>
      </c>
      <c r="Q1109" s="1" t="s">
        <v>4300</v>
      </c>
      <c r="R1109" s="1" t="s">
        <v>4025</v>
      </c>
      <c r="S1109" s="1" t="s">
        <v>4195</v>
      </c>
      <c r="T1109" s="1" t="s">
        <v>37</v>
      </c>
      <c r="U1109" s="1" t="s">
        <v>37</v>
      </c>
      <c r="V1109" s="1" t="s">
        <v>37</v>
      </c>
      <c r="W1109" s="1" t="s">
        <v>37</v>
      </c>
      <c r="X1109" s="1" t="s">
        <v>37</v>
      </c>
      <c r="Y1109" s="1" t="s">
        <v>37</v>
      </c>
      <c r="Z1109" s="1" t="s">
        <v>37</v>
      </c>
    </row>
    <row r="1110" spans="1:26">
      <c r="A1110" s="1" t="s">
        <v>3902</v>
      </c>
      <c r="B1110" s="1" t="s">
        <v>3903</v>
      </c>
      <c r="C1110" s="1" t="s">
        <v>3904</v>
      </c>
      <c r="D1110" s="1" t="s">
        <v>3905</v>
      </c>
      <c r="E1110" s="1" t="s">
        <v>3906</v>
      </c>
      <c r="F1110" s="1" t="s">
        <v>42</v>
      </c>
      <c r="G1110" s="1" t="s">
        <v>43</v>
      </c>
      <c r="H1110" s="1" t="s">
        <v>40</v>
      </c>
      <c r="I1110" s="1" t="s">
        <v>36</v>
      </c>
      <c r="J1110" s="1" t="s">
        <v>56</v>
      </c>
      <c r="K1110" s="1" t="s">
        <v>36</v>
      </c>
      <c r="L1110" s="1" t="s">
        <v>37</v>
      </c>
      <c r="M1110" s="1" t="s">
        <v>4013</v>
      </c>
      <c r="N1110" s="1" t="s">
        <v>4086</v>
      </c>
      <c r="O1110" s="1" t="s">
        <v>4015</v>
      </c>
      <c r="P1110" s="1" t="s">
        <v>4241</v>
      </c>
      <c r="Q1110" s="1" t="s">
        <v>4053</v>
      </c>
      <c r="R1110" s="1" t="s">
        <v>4088</v>
      </c>
      <c r="S1110" s="1" t="s">
        <v>4089</v>
      </c>
      <c r="T1110" s="1" t="s">
        <v>37</v>
      </c>
      <c r="U1110" s="1" t="s">
        <v>37</v>
      </c>
      <c r="V1110" s="1" t="s">
        <v>37</v>
      </c>
      <c r="W1110" s="1" t="s">
        <v>37</v>
      </c>
      <c r="X1110" s="1" t="s">
        <v>37</v>
      </c>
      <c r="Y1110" s="1" t="s">
        <v>37</v>
      </c>
      <c r="Z1110" s="1" t="s">
        <v>37</v>
      </c>
    </row>
    <row r="1111" spans="1:26">
      <c r="A1111" s="1" t="s">
        <v>2734</v>
      </c>
      <c r="B1111" s="1" t="s">
        <v>2735</v>
      </c>
      <c r="C1111" s="1" t="s">
        <v>2736</v>
      </c>
      <c r="D1111" s="1" t="s">
        <v>2737</v>
      </c>
      <c r="E1111" s="1" t="s">
        <v>586</v>
      </c>
      <c r="F1111" s="1" t="s">
        <v>42</v>
      </c>
      <c r="G1111" s="1" t="s">
        <v>32</v>
      </c>
      <c r="H1111" s="1" t="s">
        <v>40</v>
      </c>
      <c r="I1111" s="1"/>
      <c r="J1111" s="1" t="s">
        <v>56</v>
      </c>
      <c r="K1111" s="1" t="s">
        <v>36</v>
      </c>
      <c r="L1111" s="1" t="s">
        <v>37</v>
      </c>
      <c r="M1111" s="1" t="s">
        <v>4187</v>
      </c>
      <c r="N1111" s="1" t="s">
        <v>4046</v>
      </c>
      <c r="O1111" s="1" t="s">
        <v>4081</v>
      </c>
      <c r="P1111" s="1" t="s">
        <v>4197</v>
      </c>
      <c r="Q1111" s="1" t="s">
        <v>4078</v>
      </c>
      <c r="R1111" s="1" t="s">
        <v>4050</v>
      </c>
      <c r="S1111" s="1" t="s">
        <v>4065</v>
      </c>
      <c r="T1111" s="1" t="s">
        <v>37</v>
      </c>
      <c r="U1111" s="1" t="s">
        <v>37</v>
      </c>
      <c r="V1111" s="1" t="s">
        <v>37</v>
      </c>
      <c r="W1111" s="1" t="s">
        <v>37</v>
      </c>
      <c r="X1111" s="1" t="s">
        <v>37</v>
      </c>
      <c r="Y1111" s="1" t="s">
        <v>37</v>
      </c>
      <c r="Z1111" s="1" t="s">
        <v>37</v>
      </c>
    </row>
    <row r="1112" spans="1:26">
      <c r="A1112" s="1" t="s">
        <v>2738</v>
      </c>
      <c r="B1112" s="1" t="s">
        <v>2739</v>
      </c>
      <c r="C1112" s="1" t="s">
        <v>193</v>
      </c>
      <c r="D1112" s="1" t="s">
        <v>138</v>
      </c>
      <c r="E1112" s="1" t="s">
        <v>2740</v>
      </c>
      <c r="F1112" s="1" t="s">
        <v>31</v>
      </c>
      <c r="G1112" s="1" t="s">
        <v>50</v>
      </c>
      <c r="H1112" s="1" t="s">
        <v>40</v>
      </c>
      <c r="I1112" s="1"/>
      <c r="J1112" s="1" t="s">
        <v>56</v>
      </c>
      <c r="K1112" s="1" t="s">
        <v>36</v>
      </c>
      <c r="L1112" s="1" t="s">
        <v>37</v>
      </c>
      <c r="M1112" s="1" t="s">
        <v>4143</v>
      </c>
      <c r="N1112" s="1" t="s">
        <v>4102</v>
      </c>
      <c r="O1112" s="1" t="s">
        <v>4127</v>
      </c>
      <c r="P1112" s="1" t="s">
        <v>4135</v>
      </c>
      <c r="Q1112" s="1" t="s">
        <v>4082</v>
      </c>
      <c r="R1112" s="1" t="s">
        <v>4091</v>
      </c>
      <c r="S1112" s="1" t="s">
        <v>4059</v>
      </c>
      <c r="T1112" s="1" t="s">
        <v>37</v>
      </c>
      <c r="U1112" s="1" t="s">
        <v>37</v>
      </c>
      <c r="V1112" s="1" t="s">
        <v>37</v>
      </c>
      <c r="W1112" s="1" t="s">
        <v>37</v>
      </c>
      <c r="X1112" s="1" t="s">
        <v>37</v>
      </c>
      <c r="Y1112" s="1" t="s">
        <v>37</v>
      </c>
      <c r="Z1112" s="1" t="s">
        <v>37</v>
      </c>
    </row>
    <row r="1113" spans="1:26">
      <c r="A1113" s="1" t="s">
        <v>2853</v>
      </c>
      <c r="B1113" s="1" t="s">
        <v>2850</v>
      </c>
      <c r="C1113" s="1" t="s">
        <v>940</v>
      </c>
      <c r="D1113" s="1"/>
      <c r="E1113" s="1" t="s">
        <v>2854</v>
      </c>
      <c r="F1113" s="1" t="s">
        <v>31</v>
      </c>
      <c r="G1113" s="1" t="s">
        <v>43</v>
      </c>
      <c r="H1113" s="1" t="s">
        <v>33</v>
      </c>
      <c r="I1113" s="1"/>
      <c r="J1113" s="1" t="s">
        <v>35</v>
      </c>
      <c r="K1113" s="1" t="s">
        <v>36</v>
      </c>
      <c r="L1113" s="1" t="s">
        <v>4190</v>
      </c>
      <c r="M1113" s="1" t="s">
        <v>4085</v>
      </c>
      <c r="N1113" s="1" t="s">
        <v>4191</v>
      </c>
      <c r="O1113" s="1" t="s">
        <v>4299</v>
      </c>
      <c r="P1113" s="1" t="s">
        <v>4204</v>
      </c>
      <c r="Q1113" s="1" t="s">
        <v>4111</v>
      </c>
      <c r="R1113" s="1" t="s">
        <v>4194</v>
      </c>
      <c r="S1113" s="1" t="s">
        <v>4089</v>
      </c>
      <c r="T1113" s="1" t="s">
        <v>37</v>
      </c>
      <c r="U1113" s="1" t="s">
        <v>37</v>
      </c>
      <c r="V1113" s="1" t="s">
        <v>37</v>
      </c>
      <c r="W1113" s="1" t="s">
        <v>37</v>
      </c>
      <c r="X1113" s="1" t="s">
        <v>37</v>
      </c>
      <c r="Y1113" s="1" t="s">
        <v>37</v>
      </c>
      <c r="Z1113" s="1" t="s">
        <v>37</v>
      </c>
    </row>
    <row r="1114" spans="1:26">
      <c r="A1114" s="1" t="s">
        <v>3886</v>
      </c>
      <c r="B1114" s="1" t="s">
        <v>3884</v>
      </c>
      <c r="C1114" s="1" t="s">
        <v>324</v>
      </c>
      <c r="D1114" s="1" t="s">
        <v>3887</v>
      </c>
      <c r="E1114" s="1" t="s">
        <v>208</v>
      </c>
      <c r="F1114" s="1" t="s">
        <v>31</v>
      </c>
      <c r="G1114" s="1" t="s">
        <v>50</v>
      </c>
      <c r="H1114" s="1" t="s">
        <v>40</v>
      </c>
      <c r="I1114" s="1"/>
      <c r="J1114" s="1" t="s">
        <v>56</v>
      </c>
      <c r="K1114" s="1" t="s">
        <v>355</v>
      </c>
      <c r="L1114" s="1" t="s">
        <v>37</v>
      </c>
      <c r="M1114" s="1" t="s">
        <v>4032</v>
      </c>
      <c r="N1114" s="1" t="s">
        <v>4179</v>
      </c>
      <c r="O1114" s="1" t="s">
        <v>4263</v>
      </c>
      <c r="P1114" s="1" t="s">
        <v>4104</v>
      </c>
      <c r="Q1114" s="1" t="s">
        <v>4379</v>
      </c>
      <c r="R1114" s="1" t="s">
        <v>4116</v>
      </c>
      <c r="S1114" s="1" t="s">
        <v>4186</v>
      </c>
      <c r="T1114" s="1" t="s">
        <v>37</v>
      </c>
      <c r="U1114" s="1" t="s">
        <v>4073</v>
      </c>
      <c r="V1114" s="1" t="s">
        <v>37</v>
      </c>
      <c r="W1114" s="1" t="s">
        <v>37</v>
      </c>
      <c r="X1114" s="1" t="s">
        <v>37</v>
      </c>
      <c r="Y1114" s="1" t="s">
        <v>37</v>
      </c>
      <c r="Z1114" s="1" t="s">
        <v>37</v>
      </c>
    </row>
    <row r="1115" spans="1:26">
      <c r="A1115" s="1" t="s">
        <v>3824</v>
      </c>
      <c r="B1115" s="1" t="s">
        <v>3825</v>
      </c>
      <c r="C1115" s="1" t="s">
        <v>3826</v>
      </c>
      <c r="D1115" s="1" t="s">
        <v>48</v>
      </c>
      <c r="E1115" s="1" t="s">
        <v>3827</v>
      </c>
      <c r="F1115" s="1" t="s">
        <v>42</v>
      </c>
      <c r="G1115" s="1" t="s">
        <v>32</v>
      </c>
      <c r="H1115" s="1" t="s">
        <v>40</v>
      </c>
      <c r="I1115" s="1"/>
      <c r="J1115" s="1" t="s">
        <v>35</v>
      </c>
      <c r="K1115" s="1" t="s">
        <v>704</v>
      </c>
      <c r="L1115" s="1" t="s">
        <v>37</v>
      </c>
      <c r="M1115" s="1" t="s">
        <v>4080</v>
      </c>
      <c r="N1115" s="1" t="s">
        <v>4209</v>
      </c>
      <c r="O1115" s="1" t="s">
        <v>4076</v>
      </c>
      <c r="P1115" s="1" t="s">
        <v>4087</v>
      </c>
      <c r="Q1115" s="1" t="s">
        <v>4049</v>
      </c>
      <c r="R1115" s="1" t="s">
        <v>4079</v>
      </c>
      <c r="S1115" s="1" t="s">
        <v>4164</v>
      </c>
      <c r="T1115" s="1" t="s">
        <v>37</v>
      </c>
      <c r="U1115" s="1" t="s">
        <v>37</v>
      </c>
      <c r="V1115" s="1" t="s">
        <v>37</v>
      </c>
      <c r="W1115" s="1" t="s">
        <v>37</v>
      </c>
      <c r="X1115" s="1" t="s">
        <v>37</v>
      </c>
      <c r="Y1115" s="1" t="s">
        <v>37</v>
      </c>
      <c r="Z1115" s="1" t="s">
        <v>37</v>
      </c>
    </row>
    <row r="1116" spans="1:26">
      <c r="A1116" s="1" t="s">
        <v>3900</v>
      </c>
      <c r="B1116" s="1" t="s">
        <v>3901</v>
      </c>
      <c r="C1116" s="1" t="s">
        <v>2864</v>
      </c>
      <c r="D1116" s="1" t="s">
        <v>160</v>
      </c>
      <c r="E1116" s="1" t="s">
        <v>3370</v>
      </c>
      <c r="F1116" s="1" t="s">
        <v>42</v>
      </c>
      <c r="G1116" s="1" t="s">
        <v>43</v>
      </c>
      <c r="H1116" s="1" t="s">
        <v>40</v>
      </c>
      <c r="I1116" s="1"/>
      <c r="J1116" s="1" t="s">
        <v>35</v>
      </c>
      <c r="K1116" s="1" t="s">
        <v>36</v>
      </c>
      <c r="L1116" s="1" t="s">
        <v>37</v>
      </c>
      <c r="M1116" s="1" t="s">
        <v>4305</v>
      </c>
      <c r="N1116" s="1" t="s">
        <v>4052</v>
      </c>
      <c r="O1116" s="1" t="s">
        <v>4015</v>
      </c>
      <c r="P1116" s="1" t="s">
        <v>4069</v>
      </c>
      <c r="Q1116" s="1" t="s">
        <v>4133</v>
      </c>
      <c r="R1116" s="1" t="s">
        <v>4054</v>
      </c>
      <c r="S1116" s="1" t="s">
        <v>4055</v>
      </c>
      <c r="T1116" s="1" t="s">
        <v>37</v>
      </c>
      <c r="U1116" s="1" t="s">
        <v>37</v>
      </c>
      <c r="V1116" s="1" t="s">
        <v>37</v>
      </c>
      <c r="W1116" s="1" t="s">
        <v>37</v>
      </c>
      <c r="X1116" s="1" t="s">
        <v>37</v>
      </c>
      <c r="Y1116" s="1" t="s">
        <v>37</v>
      </c>
      <c r="Z1116" s="1" t="s">
        <v>37</v>
      </c>
    </row>
    <row r="1117" spans="1:26">
      <c r="A1117" s="1" t="s">
        <v>3169</v>
      </c>
      <c r="B1117" s="1" t="s">
        <v>3170</v>
      </c>
      <c r="C1117" s="1" t="s">
        <v>747</v>
      </c>
      <c r="D1117" s="1"/>
      <c r="E1117" s="1" t="s">
        <v>3171</v>
      </c>
      <c r="F1117" s="1" t="s">
        <v>31</v>
      </c>
      <c r="G1117" s="1" t="s">
        <v>50</v>
      </c>
      <c r="H1117" s="1" t="s">
        <v>42</v>
      </c>
      <c r="I1117" s="1"/>
      <c r="J1117" s="1" t="s">
        <v>35</v>
      </c>
      <c r="K1117" s="1" t="s">
        <v>44</v>
      </c>
      <c r="L1117" s="1" t="s">
        <v>37</v>
      </c>
      <c r="M1117" s="1" t="s">
        <v>4101</v>
      </c>
      <c r="N1117" s="1" t="s">
        <v>4206</v>
      </c>
      <c r="O1117" s="1" t="s">
        <v>4022</v>
      </c>
      <c r="P1117" s="1" t="s">
        <v>4180</v>
      </c>
      <c r="Q1117" s="1" t="s">
        <v>4202</v>
      </c>
      <c r="R1117" s="1" t="s">
        <v>4308</v>
      </c>
      <c r="S1117" s="1" t="s">
        <v>4261</v>
      </c>
      <c r="T1117" s="1" t="s">
        <v>37</v>
      </c>
      <c r="U1117" s="1" t="s">
        <v>37</v>
      </c>
      <c r="V1117" s="1" t="s">
        <v>37</v>
      </c>
      <c r="W1117" s="1" t="s">
        <v>37</v>
      </c>
      <c r="X1117" s="1" t="s">
        <v>37</v>
      </c>
      <c r="Y1117" s="1" t="s">
        <v>37</v>
      </c>
      <c r="Z1117" s="1" t="s">
        <v>37</v>
      </c>
    </row>
    <row r="1118" spans="1:26">
      <c r="A1118" s="1" t="s">
        <v>3172</v>
      </c>
      <c r="B1118" s="1" t="s">
        <v>3170</v>
      </c>
      <c r="C1118" s="1" t="s">
        <v>330</v>
      </c>
      <c r="D1118" s="1"/>
      <c r="E1118" s="1" t="s">
        <v>1745</v>
      </c>
      <c r="F1118" s="1" t="s">
        <v>42</v>
      </c>
      <c r="G1118" s="1" t="s">
        <v>32</v>
      </c>
      <c r="H1118" s="1" t="s">
        <v>33</v>
      </c>
      <c r="I1118" s="1"/>
      <c r="J1118" s="1" t="s">
        <v>35</v>
      </c>
      <c r="K1118" s="1" t="s">
        <v>44</v>
      </c>
      <c r="L1118" s="1" t="s">
        <v>37</v>
      </c>
      <c r="M1118" s="1" t="s">
        <v>4182</v>
      </c>
      <c r="N1118" s="1" t="s">
        <v>4297</v>
      </c>
      <c r="O1118" s="1" t="s">
        <v>4140</v>
      </c>
      <c r="P1118" s="1" t="s">
        <v>4390</v>
      </c>
      <c r="Q1118" s="1" t="s">
        <v>4211</v>
      </c>
      <c r="R1118" s="1" t="s">
        <v>4175</v>
      </c>
      <c r="S1118" s="1" t="s">
        <v>4501</v>
      </c>
      <c r="T1118" s="1" t="s">
        <v>37</v>
      </c>
      <c r="U1118" s="1" t="s">
        <v>37</v>
      </c>
      <c r="V1118" s="1" t="s">
        <v>37</v>
      </c>
      <c r="W1118" s="1" t="s">
        <v>37</v>
      </c>
      <c r="X1118" s="1" t="s">
        <v>37</v>
      </c>
      <c r="Y1118" s="1" t="s">
        <v>37</v>
      </c>
      <c r="Z1118" s="1" t="s">
        <v>37</v>
      </c>
    </row>
    <row r="1119" spans="1:26">
      <c r="A1119" s="1" t="s">
        <v>2536</v>
      </c>
      <c r="B1119" s="1" t="s">
        <v>2537</v>
      </c>
      <c r="C1119" s="1" t="s">
        <v>2538</v>
      </c>
      <c r="D1119" s="1" t="s">
        <v>2539</v>
      </c>
      <c r="E1119" s="1" t="s">
        <v>2540</v>
      </c>
      <c r="F1119" s="1" t="s">
        <v>42</v>
      </c>
      <c r="G1119" s="1" t="s">
        <v>32</v>
      </c>
      <c r="H1119" s="1" t="s">
        <v>40</v>
      </c>
      <c r="I1119" s="1"/>
      <c r="J1119" s="1" t="s">
        <v>56</v>
      </c>
      <c r="K1119" s="1" t="s">
        <v>36</v>
      </c>
      <c r="L1119" s="1" t="s">
        <v>37</v>
      </c>
      <c r="M1119" s="1" t="s">
        <v>4265</v>
      </c>
      <c r="N1119" s="1" t="s">
        <v>4209</v>
      </c>
      <c r="O1119" s="1" t="s">
        <v>4518</v>
      </c>
      <c r="P1119" s="1" t="s">
        <v>4266</v>
      </c>
      <c r="Q1119" s="1" t="s">
        <v>4267</v>
      </c>
      <c r="R1119" s="1" t="s">
        <v>4268</v>
      </c>
      <c r="S1119" s="1" t="s">
        <v>4269</v>
      </c>
      <c r="T1119" s="1" t="s">
        <v>37</v>
      </c>
      <c r="U1119" s="1" t="s">
        <v>4073</v>
      </c>
      <c r="V1119" s="1" t="s">
        <v>37</v>
      </c>
      <c r="W1119" s="1" t="s">
        <v>37</v>
      </c>
      <c r="X1119" s="1" t="s">
        <v>37</v>
      </c>
      <c r="Y1119" s="1" t="s">
        <v>37</v>
      </c>
      <c r="Z1119" s="1" t="s">
        <v>37</v>
      </c>
    </row>
    <row r="1120" spans="1:26">
      <c r="A1120" s="1" t="s">
        <v>1333</v>
      </c>
      <c r="B1120" s="1" t="s">
        <v>1334</v>
      </c>
      <c r="C1120" s="1" t="s">
        <v>319</v>
      </c>
      <c r="D1120" s="1" t="s">
        <v>1335</v>
      </c>
      <c r="E1120" s="1" t="s">
        <v>118</v>
      </c>
      <c r="F1120" s="1" t="s">
        <v>31</v>
      </c>
      <c r="G1120" s="1" t="s">
        <v>50</v>
      </c>
      <c r="H1120" s="1" t="s">
        <v>40</v>
      </c>
      <c r="I1120" s="1"/>
      <c r="J1120" s="1" t="s">
        <v>56</v>
      </c>
      <c r="K1120" s="1" t="s">
        <v>36</v>
      </c>
      <c r="L1120" s="1" t="s">
        <v>37</v>
      </c>
      <c r="M1120" s="1" t="s">
        <v>4284</v>
      </c>
      <c r="N1120" s="1" t="s">
        <v>4179</v>
      </c>
      <c r="O1120" s="1" t="s">
        <v>4168</v>
      </c>
      <c r="P1120" s="1" t="s">
        <v>4432</v>
      </c>
      <c r="Q1120" s="1" t="s">
        <v>4105</v>
      </c>
      <c r="R1120" s="1" t="s">
        <v>4285</v>
      </c>
      <c r="S1120" s="1" t="s">
        <v>4264</v>
      </c>
      <c r="T1120" s="1" t="s">
        <v>37</v>
      </c>
      <c r="U1120" s="1" t="s">
        <v>37</v>
      </c>
      <c r="V1120" s="1" t="s">
        <v>37</v>
      </c>
      <c r="W1120" s="1" t="s">
        <v>37</v>
      </c>
      <c r="X1120" s="1" t="s">
        <v>37</v>
      </c>
      <c r="Y1120" s="1" t="s">
        <v>37</v>
      </c>
      <c r="Z1120" s="1" t="s">
        <v>37</v>
      </c>
    </row>
    <row r="1121" spans="1:26">
      <c r="A1121" s="1" t="s">
        <v>1667</v>
      </c>
      <c r="B1121" s="1" t="s">
        <v>1581</v>
      </c>
      <c r="C1121" s="1" t="s">
        <v>246</v>
      </c>
      <c r="D1121" s="1" t="s">
        <v>1668</v>
      </c>
      <c r="E1121" s="1" t="s">
        <v>783</v>
      </c>
      <c r="F1121" s="1" t="s">
        <v>31</v>
      </c>
      <c r="G1121" s="1" t="s">
        <v>50</v>
      </c>
      <c r="H1121" s="1" t="s">
        <v>33</v>
      </c>
      <c r="I1121" s="1"/>
      <c r="J1121" s="1" t="s">
        <v>35</v>
      </c>
      <c r="K1121" s="1" t="s">
        <v>44</v>
      </c>
      <c r="L1121" s="1" t="s">
        <v>37</v>
      </c>
      <c r="M1121" s="1" t="s">
        <v>4090</v>
      </c>
      <c r="N1121" s="1" t="s">
        <v>4395</v>
      </c>
      <c r="O1121" s="1" t="s">
        <v>4279</v>
      </c>
      <c r="P1121" s="1" t="s">
        <v>4104</v>
      </c>
      <c r="Q1121" s="1" t="s">
        <v>4379</v>
      </c>
      <c r="R1121" s="1" t="s">
        <v>4217</v>
      </c>
      <c r="S1121" s="1" t="s">
        <v>4177</v>
      </c>
      <c r="T1121" s="1" t="s">
        <v>37</v>
      </c>
      <c r="U1121" s="1" t="s">
        <v>37</v>
      </c>
      <c r="V1121" s="1" t="s">
        <v>37</v>
      </c>
      <c r="W1121" s="1" t="s">
        <v>37</v>
      </c>
      <c r="X1121" s="1" t="s">
        <v>37</v>
      </c>
      <c r="Y1121" s="1" t="s">
        <v>37</v>
      </c>
      <c r="Z1121" s="1" t="s">
        <v>37</v>
      </c>
    </row>
    <row r="1122" spans="1:26">
      <c r="A1122" s="1" t="s">
        <v>1164</v>
      </c>
      <c r="B1122" s="1" t="s">
        <v>1155</v>
      </c>
      <c r="C1122" s="1" t="s">
        <v>1165</v>
      </c>
      <c r="D1122" s="1" t="s">
        <v>987</v>
      </c>
      <c r="E1122" s="1" t="s">
        <v>1166</v>
      </c>
      <c r="F1122" s="1" t="s">
        <v>31</v>
      </c>
      <c r="G1122" s="1" t="s">
        <v>50</v>
      </c>
      <c r="H1122" s="1" t="s">
        <v>40</v>
      </c>
      <c r="I1122" s="1"/>
      <c r="J1122" s="1" t="s">
        <v>56</v>
      </c>
      <c r="K1122" s="1" t="s">
        <v>36</v>
      </c>
      <c r="L1122" s="1" t="s">
        <v>37</v>
      </c>
      <c r="M1122" s="1" t="s">
        <v>4039</v>
      </c>
      <c r="N1122" s="1" t="s">
        <v>4179</v>
      </c>
      <c r="O1122" s="1" t="s">
        <v>4270</v>
      </c>
      <c r="P1122" s="1" t="s">
        <v>4169</v>
      </c>
      <c r="Q1122" s="1" t="s">
        <v>4291</v>
      </c>
      <c r="R1122" s="1" t="s">
        <v>4386</v>
      </c>
      <c r="S1122" s="1" t="s">
        <v>4059</v>
      </c>
      <c r="T1122" s="1" t="s">
        <v>37</v>
      </c>
      <c r="U1122" s="1" t="s">
        <v>37</v>
      </c>
      <c r="V1122" s="1" t="s">
        <v>37</v>
      </c>
      <c r="W1122" s="1" t="s">
        <v>37</v>
      </c>
      <c r="X1122" s="1" t="s">
        <v>37</v>
      </c>
      <c r="Y1122" s="1" t="s">
        <v>37</v>
      </c>
      <c r="Z1122" s="1" t="s">
        <v>37</v>
      </c>
    </row>
    <row r="1123" spans="1:26">
      <c r="A1123" s="1" t="s">
        <v>1161</v>
      </c>
      <c r="B1123" s="1" t="s">
        <v>1155</v>
      </c>
      <c r="C1123" s="1" t="s">
        <v>1162</v>
      </c>
      <c r="D1123" s="1" t="s">
        <v>837</v>
      </c>
      <c r="E1123" s="1" t="s">
        <v>1163</v>
      </c>
      <c r="F1123" s="1" t="s">
        <v>31</v>
      </c>
      <c r="G1123" s="1" t="s">
        <v>63</v>
      </c>
      <c r="H1123" s="1" t="s">
        <v>40</v>
      </c>
      <c r="I1123" s="1"/>
      <c r="J1123" s="1" t="s">
        <v>56</v>
      </c>
      <c r="K1123" s="1" t="s">
        <v>36</v>
      </c>
      <c r="L1123" s="1" t="s">
        <v>37</v>
      </c>
      <c r="M1123" s="1" t="s">
        <v>4066</v>
      </c>
      <c r="N1123" s="1" t="s">
        <v>4242</v>
      </c>
      <c r="O1123" s="1" t="s">
        <v>4034</v>
      </c>
      <c r="P1123" s="1" t="s">
        <v>4148</v>
      </c>
      <c r="Q1123" s="1" t="s">
        <v>4115</v>
      </c>
      <c r="R1123" s="1" t="s">
        <v>4217</v>
      </c>
      <c r="S1123" s="1" t="s">
        <v>4072</v>
      </c>
      <c r="T1123" s="1" t="s">
        <v>37</v>
      </c>
      <c r="U1123" s="1" t="s">
        <v>37</v>
      </c>
      <c r="V1123" s="1" t="s">
        <v>37</v>
      </c>
      <c r="W1123" s="1" t="s">
        <v>37</v>
      </c>
      <c r="X1123" s="1" t="s">
        <v>37</v>
      </c>
      <c r="Y1123" s="1" t="s">
        <v>37</v>
      </c>
      <c r="Z1123" s="1" t="s">
        <v>37</v>
      </c>
    </row>
    <row r="1124" spans="1:26">
      <c r="A1124" s="1" t="s">
        <v>1944</v>
      </c>
      <c r="B1124" s="1" t="s">
        <v>1945</v>
      </c>
      <c r="C1124" s="1" t="s">
        <v>1946</v>
      </c>
      <c r="D1124" s="1" t="s">
        <v>581</v>
      </c>
      <c r="E1124" s="1" t="s">
        <v>1947</v>
      </c>
      <c r="F1124" s="1" t="s">
        <v>42</v>
      </c>
      <c r="G1124" s="1" t="s">
        <v>32</v>
      </c>
      <c r="H1124" s="1" t="s">
        <v>40</v>
      </c>
      <c r="I1124" s="1"/>
      <c r="J1124" s="1" t="s">
        <v>35</v>
      </c>
      <c r="K1124" s="1" t="s">
        <v>36</v>
      </c>
      <c r="L1124" s="1" t="s">
        <v>37</v>
      </c>
      <c r="M1124" s="1" t="s">
        <v>4080</v>
      </c>
      <c r="N1124" s="1" t="s">
        <v>4395</v>
      </c>
      <c r="O1124" s="1" t="s">
        <v>4081</v>
      </c>
      <c r="P1124" s="1" t="s">
        <v>4077</v>
      </c>
      <c r="Q1124" s="1" t="s">
        <v>4313</v>
      </c>
      <c r="R1124" s="1" t="s">
        <v>4044</v>
      </c>
      <c r="S1124" s="1" t="s">
        <v>4381</v>
      </c>
      <c r="T1124" s="1" t="s">
        <v>37</v>
      </c>
      <c r="U1124" s="1" t="s">
        <v>4073</v>
      </c>
      <c r="V1124" s="1" t="s">
        <v>37</v>
      </c>
      <c r="W1124" s="1" t="s">
        <v>37</v>
      </c>
      <c r="X1124" s="1" t="s">
        <v>37</v>
      </c>
      <c r="Y1124" s="1" t="s">
        <v>37</v>
      </c>
      <c r="Z1124" s="1" t="s">
        <v>37</v>
      </c>
    </row>
    <row r="1125" spans="1:26">
      <c r="A1125" s="1" t="s">
        <v>3681</v>
      </c>
      <c r="B1125" s="1" t="s">
        <v>3679</v>
      </c>
      <c r="C1125" s="1" t="s">
        <v>255</v>
      </c>
      <c r="D1125" s="1" t="s">
        <v>928</v>
      </c>
      <c r="E1125" s="1" t="s">
        <v>1143</v>
      </c>
      <c r="F1125" s="1" t="s">
        <v>42</v>
      </c>
      <c r="G1125" s="1" t="s">
        <v>32</v>
      </c>
      <c r="H1125" s="1" t="s">
        <v>42</v>
      </c>
      <c r="I1125" s="1"/>
      <c r="J1125" s="1" t="s">
        <v>35</v>
      </c>
      <c r="K1125" s="1" t="s">
        <v>36</v>
      </c>
      <c r="L1125" s="1" t="s">
        <v>37</v>
      </c>
      <c r="M1125" s="1" t="s">
        <v>4165</v>
      </c>
      <c r="N1125" s="1" t="s">
        <v>4096</v>
      </c>
      <c r="O1125" s="1" t="s">
        <v>4076</v>
      </c>
      <c r="P1125" s="1" t="s">
        <v>4440</v>
      </c>
      <c r="Q1125" s="1" t="s">
        <v>4078</v>
      </c>
      <c r="R1125" s="1" t="s">
        <v>4050</v>
      </c>
      <c r="S1125" s="1" t="s">
        <v>4381</v>
      </c>
      <c r="T1125" s="1" t="s">
        <v>37</v>
      </c>
      <c r="U1125" s="1" t="s">
        <v>37</v>
      </c>
      <c r="V1125" s="1" t="s">
        <v>37</v>
      </c>
      <c r="W1125" s="1" t="s">
        <v>37</v>
      </c>
      <c r="X1125" s="1" t="s">
        <v>37</v>
      </c>
      <c r="Y1125" s="1" t="s">
        <v>3973</v>
      </c>
      <c r="Z1125" s="1" t="s">
        <v>37</v>
      </c>
    </row>
    <row r="1126" spans="1:26">
      <c r="A1126" s="1" t="s">
        <v>2288</v>
      </c>
      <c r="B1126" s="1" t="s">
        <v>2285</v>
      </c>
      <c r="C1126" s="1" t="s">
        <v>2289</v>
      </c>
      <c r="D1126" s="1" t="s">
        <v>2290</v>
      </c>
      <c r="E1126" s="1" t="s">
        <v>2291</v>
      </c>
      <c r="F1126" s="1" t="s">
        <v>42</v>
      </c>
      <c r="G1126" s="1" t="s">
        <v>50</v>
      </c>
      <c r="H1126" s="1" t="s">
        <v>33</v>
      </c>
      <c r="I1126" s="1"/>
      <c r="J1126" s="1" t="s">
        <v>35</v>
      </c>
      <c r="K1126" s="1" t="s">
        <v>36</v>
      </c>
      <c r="L1126" s="1" t="s">
        <v>37</v>
      </c>
      <c r="M1126" s="1" t="s">
        <v>4056</v>
      </c>
      <c r="N1126" s="1" t="s">
        <v>4203</v>
      </c>
      <c r="O1126" s="1" t="s">
        <v>4326</v>
      </c>
      <c r="P1126" s="1" t="s">
        <v>4087</v>
      </c>
      <c r="Q1126" s="1" t="s">
        <v>4017</v>
      </c>
      <c r="R1126" s="1" t="s">
        <v>4091</v>
      </c>
      <c r="S1126" s="1" t="s">
        <v>4059</v>
      </c>
      <c r="T1126" s="1" t="s">
        <v>37</v>
      </c>
      <c r="U1126" s="1" t="s">
        <v>37</v>
      </c>
      <c r="V1126" s="1" t="s">
        <v>37</v>
      </c>
      <c r="W1126" s="1" t="s">
        <v>37</v>
      </c>
      <c r="X1126" s="1" t="s">
        <v>37</v>
      </c>
      <c r="Y1126" s="1" t="s">
        <v>37</v>
      </c>
      <c r="Z1126" s="1" t="s">
        <v>37</v>
      </c>
    </row>
    <row r="1127" spans="1:26">
      <c r="A1127" s="1" t="s">
        <v>2284</v>
      </c>
      <c r="B1127" s="1" t="s">
        <v>2285</v>
      </c>
      <c r="C1127" s="1" t="s">
        <v>2286</v>
      </c>
      <c r="D1127" s="1"/>
      <c r="E1127" s="1" t="s">
        <v>2287</v>
      </c>
      <c r="F1127" s="1" t="s">
        <v>42</v>
      </c>
      <c r="G1127" s="1" t="s">
        <v>32</v>
      </c>
      <c r="H1127" s="1" t="s">
        <v>33</v>
      </c>
      <c r="I1127" s="1"/>
      <c r="J1127" s="1" t="s">
        <v>35</v>
      </c>
      <c r="K1127" s="1" t="s">
        <v>36</v>
      </c>
      <c r="L1127" s="1" t="s">
        <v>37</v>
      </c>
      <c r="M1127" s="1" t="s">
        <v>4153</v>
      </c>
      <c r="N1127" s="1" t="s">
        <v>4046</v>
      </c>
      <c r="O1127" s="1" t="s">
        <v>4081</v>
      </c>
      <c r="P1127" s="1" t="s">
        <v>4502</v>
      </c>
      <c r="Q1127" s="1" t="s">
        <v>4313</v>
      </c>
      <c r="R1127" s="1" t="s">
        <v>4189</v>
      </c>
      <c r="S1127" s="1" t="s">
        <v>4176</v>
      </c>
      <c r="T1127" s="1" t="s">
        <v>37</v>
      </c>
      <c r="U1127" s="1" t="s">
        <v>4073</v>
      </c>
      <c r="V1127" s="1" t="s">
        <v>37</v>
      </c>
      <c r="W1127" s="1" t="s">
        <v>37</v>
      </c>
      <c r="X1127" s="1" t="s">
        <v>37</v>
      </c>
      <c r="Y1127" s="1" t="s">
        <v>37</v>
      </c>
      <c r="Z1127" s="1" t="s">
        <v>37</v>
      </c>
    </row>
    <row r="1128" spans="1:26">
      <c r="A1128" s="1" t="s">
        <v>340</v>
      </c>
      <c r="B1128" s="1" t="s">
        <v>341</v>
      </c>
      <c r="C1128" s="1" t="s">
        <v>342</v>
      </c>
      <c r="D1128" s="1" t="s">
        <v>343</v>
      </c>
      <c r="E1128" s="1" t="s">
        <v>344</v>
      </c>
      <c r="F1128" s="1" t="s">
        <v>42</v>
      </c>
      <c r="G1128" s="1" t="s">
        <v>50</v>
      </c>
      <c r="H1128" s="1" t="s">
        <v>40</v>
      </c>
      <c r="I1128" s="1"/>
      <c r="J1128" s="1" t="s">
        <v>56</v>
      </c>
      <c r="K1128" s="1" t="s">
        <v>345</v>
      </c>
      <c r="L1128" s="1" t="s">
        <v>37</v>
      </c>
      <c r="M1128" s="1" t="s">
        <v>4013</v>
      </c>
      <c r="N1128" s="1" t="s">
        <v>4203</v>
      </c>
      <c r="O1128" s="1" t="s">
        <v>4058</v>
      </c>
      <c r="P1128" s="1" t="s">
        <v>4204</v>
      </c>
      <c r="Q1128" s="1" t="s">
        <v>4133</v>
      </c>
      <c r="R1128" s="1" t="s">
        <v>4091</v>
      </c>
      <c r="S1128" s="1" t="s">
        <v>4231</v>
      </c>
      <c r="T1128" s="1" t="s">
        <v>37</v>
      </c>
      <c r="U1128" s="1" t="s">
        <v>37</v>
      </c>
      <c r="V1128" s="1" t="s">
        <v>37</v>
      </c>
      <c r="W1128" s="1" t="s">
        <v>37</v>
      </c>
      <c r="X1128" s="1" t="s">
        <v>37</v>
      </c>
      <c r="Y1128" s="1" t="s">
        <v>37</v>
      </c>
      <c r="Z1128" s="1" t="s">
        <v>37</v>
      </c>
    </row>
    <row r="1129" spans="1:26">
      <c r="A1129" s="1" t="s">
        <v>1118</v>
      </c>
      <c r="B1129" s="1" t="s">
        <v>1119</v>
      </c>
      <c r="C1129" s="1" t="s">
        <v>314</v>
      </c>
      <c r="D1129" s="1" t="s">
        <v>1120</v>
      </c>
      <c r="E1129" s="1" t="s">
        <v>395</v>
      </c>
      <c r="F1129" s="1" t="s">
        <v>31</v>
      </c>
      <c r="G1129" s="1" t="s">
        <v>50</v>
      </c>
      <c r="H1129" s="1" t="s">
        <v>40</v>
      </c>
      <c r="I1129" s="1"/>
      <c r="J1129" s="1" t="s">
        <v>56</v>
      </c>
      <c r="K1129" s="1" t="s">
        <v>36</v>
      </c>
      <c r="L1129" s="1" t="s">
        <v>37</v>
      </c>
      <c r="M1129" s="1" t="s">
        <v>4039</v>
      </c>
      <c r="N1129" s="1" t="s">
        <v>4102</v>
      </c>
      <c r="O1129" s="1" t="s">
        <v>4129</v>
      </c>
      <c r="P1129" s="1" t="s">
        <v>4135</v>
      </c>
      <c r="Q1129" s="1" t="s">
        <v>4130</v>
      </c>
      <c r="R1129" s="1" t="s">
        <v>4091</v>
      </c>
      <c r="S1129" s="1" t="s">
        <v>4059</v>
      </c>
      <c r="T1129" s="1" t="s">
        <v>37</v>
      </c>
      <c r="U1129" s="1" t="s">
        <v>37</v>
      </c>
      <c r="V1129" s="1" t="s">
        <v>37</v>
      </c>
      <c r="W1129" s="1" t="s">
        <v>37</v>
      </c>
      <c r="X1129" s="1" t="s">
        <v>37</v>
      </c>
      <c r="Y1129" s="1" t="s">
        <v>37</v>
      </c>
      <c r="Z1129" s="1" t="s">
        <v>37</v>
      </c>
    </row>
    <row r="1130" spans="1:26">
      <c r="A1130" s="1" t="s">
        <v>4586</v>
      </c>
      <c r="B1130" s="1" t="s">
        <v>4587</v>
      </c>
      <c r="C1130" s="1" t="s">
        <v>358</v>
      </c>
      <c r="D1130" s="1"/>
      <c r="E1130" s="1" t="s">
        <v>2530</v>
      </c>
      <c r="F1130" s="1" t="s">
        <v>31</v>
      </c>
      <c r="G1130" s="1" t="s">
        <v>50</v>
      </c>
      <c r="H1130" s="1" t="s">
        <v>40</v>
      </c>
      <c r="I1130" s="1"/>
      <c r="J1130" s="1" t="s">
        <v>56</v>
      </c>
      <c r="K1130" s="1" t="s">
        <v>36</v>
      </c>
      <c r="L1130" s="1" t="s">
        <v>37</v>
      </c>
      <c r="M1130" s="1" t="s">
        <v>37</v>
      </c>
      <c r="N1130" s="1" t="s">
        <v>37</v>
      </c>
      <c r="O1130" s="1" t="s">
        <v>37</v>
      </c>
      <c r="P1130" s="1" t="s">
        <v>37</v>
      </c>
      <c r="Q1130" s="1" t="s">
        <v>4429</v>
      </c>
      <c r="R1130" s="1" t="s">
        <v>37</v>
      </c>
      <c r="S1130" s="1" t="s">
        <v>37</v>
      </c>
      <c r="T1130" s="1" t="s">
        <v>37</v>
      </c>
      <c r="U1130" s="1" t="s">
        <v>37</v>
      </c>
      <c r="V1130" s="1" t="s">
        <v>37</v>
      </c>
      <c r="W1130" s="1" t="s">
        <v>37</v>
      </c>
      <c r="X1130" s="1" t="s">
        <v>37</v>
      </c>
      <c r="Y1130" s="1" t="s">
        <v>37</v>
      </c>
      <c r="Z1130" s="1" t="s">
        <v>37</v>
      </c>
    </row>
    <row r="1131" spans="1:26">
      <c r="A1131" s="1" t="s">
        <v>3582</v>
      </c>
      <c r="B1131" s="1" t="s">
        <v>3583</v>
      </c>
      <c r="C1131" s="1" t="s">
        <v>3584</v>
      </c>
      <c r="D1131" s="1" t="s">
        <v>3585</v>
      </c>
      <c r="E1131" s="1" t="s">
        <v>3586</v>
      </c>
      <c r="F1131" s="1" t="s">
        <v>31</v>
      </c>
      <c r="G1131" s="1" t="s">
        <v>43</v>
      </c>
      <c r="H1131" s="1" t="s">
        <v>33</v>
      </c>
      <c r="I1131" s="1"/>
      <c r="J1131" s="1" t="s">
        <v>56</v>
      </c>
      <c r="K1131" s="1" t="s">
        <v>57</v>
      </c>
      <c r="L1131" s="1" t="s">
        <v>37</v>
      </c>
      <c r="M1131" s="1" t="s">
        <v>4167</v>
      </c>
      <c r="N1131" s="1" t="s">
        <v>4242</v>
      </c>
      <c r="O1131" s="1" t="s">
        <v>4157</v>
      </c>
      <c r="P1131" s="1" t="s">
        <v>4241</v>
      </c>
      <c r="Q1131" s="1" t="s">
        <v>4111</v>
      </c>
      <c r="R1131" s="1" t="s">
        <v>4285</v>
      </c>
      <c r="S1131" s="1" t="s">
        <v>4286</v>
      </c>
      <c r="T1131" s="1" t="s">
        <v>37</v>
      </c>
      <c r="U1131" s="1" t="s">
        <v>37</v>
      </c>
      <c r="V1131" s="1" t="s">
        <v>37</v>
      </c>
      <c r="W1131" s="1" t="s">
        <v>37</v>
      </c>
      <c r="X1131" s="1" t="s">
        <v>37</v>
      </c>
      <c r="Y1131" s="1" t="s">
        <v>37</v>
      </c>
      <c r="Z1131" s="1" t="s">
        <v>37</v>
      </c>
    </row>
    <row r="1132" spans="1:26">
      <c r="A1132" s="1" t="s">
        <v>3615</v>
      </c>
      <c r="B1132" s="1" t="s">
        <v>3616</v>
      </c>
      <c r="C1132" s="1" t="s">
        <v>3116</v>
      </c>
      <c r="D1132" s="1" t="s">
        <v>243</v>
      </c>
      <c r="E1132" s="1" t="s">
        <v>3617</v>
      </c>
      <c r="F1132" s="1" t="s">
        <v>31</v>
      </c>
      <c r="G1132" s="1" t="s">
        <v>63</v>
      </c>
      <c r="H1132" s="1" t="s">
        <v>40</v>
      </c>
      <c r="I1132" s="1"/>
      <c r="J1132" s="1" t="s">
        <v>35</v>
      </c>
      <c r="K1132" s="1"/>
      <c r="L1132" s="1" t="s">
        <v>37</v>
      </c>
      <c r="M1132" s="1" t="s">
        <v>4309</v>
      </c>
      <c r="N1132" s="1" t="s">
        <v>4028</v>
      </c>
      <c r="O1132" s="1" t="s">
        <v>4183</v>
      </c>
      <c r="P1132" s="1" t="s">
        <v>4135</v>
      </c>
      <c r="Q1132" s="1" t="s">
        <v>4215</v>
      </c>
      <c r="R1132" s="1" t="s">
        <v>4185</v>
      </c>
      <c r="S1132" s="1" t="s">
        <v>4186</v>
      </c>
      <c r="T1132" s="1" t="s">
        <v>37</v>
      </c>
      <c r="U1132" s="1" t="s">
        <v>37</v>
      </c>
      <c r="V1132" s="1" t="s">
        <v>37</v>
      </c>
      <c r="W1132" s="1" t="s">
        <v>37</v>
      </c>
      <c r="X1132" s="1" t="s">
        <v>37</v>
      </c>
      <c r="Y1132" s="1" t="s">
        <v>37</v>
      </c>
      <c r="Z1132" s="1" t="s">
        <v>37</v>
      </c>
    </row>
    <row r="1133" spans="1:26">
      <c r="A1133" s="1" t="s">
        <v>2447</v>
      </c>
      <c r="B1133" s="1" t="s">
        <v>1461</v>
      </c>
      <c r="C1133" s="1" t="s">
        <v>246</v>
      </c>
      <c r="D1133" s="1" t="s">
        <v>1814</v>
      </c>
      <c r="E1133" s="1" t="s">
        <v>724</v>
      </c>
      <c r="F1133" s="1" t="s">
        <v>31</v>
      </c>
      <c r="G1133" s="1" t="s">
        <v>50</v>
      </c>
      <c r="H1133" s="1" t="s">
        <v>33</v>
      </c>
      <c r="I1133" s="1"/>
      <c r="J1133" s="1" t="s">
        <v>35</v>
      </c>
      <c r="K1133" s="1" t="s">
        <v>36</v>
      </c>
      <c r="L1133" s="1" t="s">
        <v>37</v>
      </c>
      <c r="M1133" s="1" t="s">
        <v>4214</v>
      </c>
      <c r="N1133" s="1" t="s">
        <v>4179</v>
      </c>
      <c r="O1133" s="1" t="s">
        <v>4062</v>
      </c>
      <c r="P1133" s="1" t="s">
        <v>4087</v>
      </c>
      <c r="Q1133" s="1" t="s">
        <v>4379</v>
      </c>
      <c r="R1133" s="1" t="s">
        <v>4200</v>
      </c>
      <c r="S1133" s="1" t="s">
        <v>4304</v>
      </c>
      <c r="T1133" s="1" t="s">
        <v>4149</v>
      </c>
      <c r="U1133" s="1" t="s">
        <v>37</v>
      </c>
      <c r="V1133" s="1" t="s">
        <v>3973</v>
      </c>
      <c r="W1133" s="1" t="s">
        <v>37</v>
      </c>
      <c r="X1133" s="1" t="s">
        <v>37</v>
      </c>
      <c r="Y1133" s="1" t="s">
        <v>37</v>
      </c>
      <c r="Z1133" s="1" t="s">
        <v>3973</v>
      </c>
    </row>
    <row r="1134" spans="1:26">
      <c r="A1134" s="1" t="s">
        <v>1569</v>
      </c>
      <c r="B1134" s="1" t="s">
        <v>1570</v>
      </c>
      <c r="C1134" s="1" t="s">
        <v>924</v>
      </c>
      <c r="D1134" s="1" t="s">
        <v>1571</v>
      </c>
      <c r="E1134" s="1" t="s">
        <v>398</v>
      </c>
      <c r="F1134" s="1" t="s">
        <v>42</v>
      </c>
      <c r="G1134" s="1" t="s">
        <v>32</v>
      </c>
      <c r="H1134" s="1" t="s">
        <v>33</v>
      </c>
      <c r="I1134" s="1"/>
      <c r="J1134" s="1" t="s">
        <v>35</v>
      </c>
      <c r="K1134" s="1" t="s">
        <v>36</v>
      </c>
      <c r="L1134" s="1" t="s">
        <v>37</v>
      </c>
      <c r="M1134" s="1" t="s">
        <v>4153</v>
      </c>
      <c r="N1134" s="1" t="s">
        <v>4395</v>
      </c>
      <c r="O1134" s="1" t="s">
        <v>4188</v>
      </c>
      <c r="P1134" s="1" t="s">
        <v>4174</v>
      </c>
      <c r="Q1134" s="1" t="s">
        <v>4078</v>
      </c>
      <c r="R1134" s="1" t="s">
        <v>4175</v>
      </c>
      <c r="S1134" s="1" t="s">
        <v>4084</v>
      </c>
      <c r="T1134" s="1" t="s">
        <v>37</v>
      </c>
      <c r="U1134" s="1" t="s">
        <v>37</v>
      </c>
      <c r="V1134" s="1" t="s">
        <v>3973</v>
      </c>
      <c r="W1134" s="1" t="s">
        <v>37</v>
      </c>
      <c r="X1134" s="1" t="s">
        <v>37</v>
      </c>
      <c r="Y1134" s="1" t="s">
        <v>37</v>
      </c>
      <c r="Z1134" s="1" t="s">
        <v>37</v>
      </c>
    </row>
    <row r="1135" spans="1:26">
      <c r="A1135" s="1" t="s">
        <v>384</v>
      </c>
      <c r="B1135" s="1" t="s">
        <v>372</v>
      </c>
      <c r="C1135" s="1" t="s">
        <v>385</v>
      </c>
      <c r="D1135" s="1" t="s">
        <v>386</v>
      </c>
      <c r="E1135" s="1" t="s">
        <v>387</v>
      </c>
      <c r="F1135" s="1" t="s">
        <v>31</v>
      </c>
      <c r="G1135" s="1" t="s">
        <v>63</v>
      </c>
      <c r="H1135" s="1" t="s">
        <v>55</v>
      </c>
      <c r="I1135" s="1"/>
      <c r="J1135" s="1" t="s">
        <v>35</v>
      </c>
      <c r="K1135" s="1" t="s">
        <v>36</v>
      </c>
      <c r="L1135" s="1" t="s">
        <v>37</v>
      </c>
      <c r="M1135" s="1" t="s">
        <v>4182</v>
      </c>
      <c r="N1135" s="1" t="s">
        <v>4122</v>
      </c>
      <c r="O1135" s="1" t="s">
        <v>4113</v>
      </c>
      <c r="P1135" s="1" t="s">
        <v>4517</v>
      </c>
      <c r="Q1135" s="1" t="s">
        <v>4119</v>
      </c>
      <c r="R1135" s="1" t="s">
        <v>4217</v>
      </c>
      <c r="S1135" s="1" t="s">
        <v>4177</v>
      </c>
      <c r="T1135" s="1" t="s">
        <v>37</v>
      </c>
      <c r="U1135" s="1" t="s">
        <v>37</v>
      </c>
      <c r="V1135" s="1" t="s">
        <v>37</v>
      </c>
      <c r="W1135" s="1" t="s">
        <v>3973</v>
      </c>
      <c r="X1135" s="1" t="s">
        <v>37</v>
      </c>
      <c r="Y1135" s="1" t="s">
        <v>3973</v>
      </c>
      <c r="Z1135" s="1" t="s">
        <v>37</v>
      </c>
    </row>
    <row r="1136" spans="1:26">
      <c r="A1136" s="1" t="s">
        <v>3830</v>
      </c>
      <c r="B1136" s="1" t="s">
        <v>3831</v>
      </c>
      <c r="C1136" s="1" t="s">
        <v>3832</v>
      </c>
      <c r="D1136" s="1" t="s">
        <v>3833</v>
      </c>
      <c r="E1136" s="1" t="s">
        <v>3834</v>
      </c>
      <c r="F1136" s="1" t="s">
        <v>42</v>
      </c>
      <c r="G1136" s="1" t="s">
        <v>43</v>
      </c>
      <c r="H1136" s="1" t="s">
        <v>40</v>
      </c>
      <c r="I1136" s="1"/>
      <c r="J1136" s="1" t="s">
        <v>56</v>
      </c>
      <c r="K1136" s="1" t="s">
        <v>3835</v>
      </c>
      <c r="L1136" s="1" t="s">
        <v>37</v>
      </c>
      <c r="M1136" s="1" t="s">
        <v>4085</v>
      </c>
      <c r="N1136" s="1" t="s">
        <v>4092</v>
      </c>
      <c r="O1136" s="1" t="s">
        <v>4271</v>
      </c>
      <c r="P1136" s="1" t="s">
        <v>4132</v>
      </c>
      <c r="Q1136" s="1" t="s">
        <v>4290</v>
      </c>
      <c r="R1136" s="1" t="s">
        <v>4088</v>
      </c>
      <c r="S1136" s="1" t="s">
        <v>4089</v>
      </c>
      <c r="T1136" s="1" t="s">
        <v>37</v>
      </c>
      <c r="U1136" s="1" t="s">
        <v>37</v>
      </c>
      <c r="V1136" s="1" t="s">
        <v>37</v>
      </c>
      <c r="W1136" s="1" t="s">
        <v>37</v>
      </c>
      <c r="X1136" s="1" t="s">
        <v>37</v>
      </c>
      <c r="Y1136" s="1" t="s">
        <v>37</v>
      </c>
      <c r="Z1136" s="1" t="s">
        <v>37</v>
      </c>
    </row>
    <row r="1137" spans="1:26">
      <c r="A1137" s="1" t="s">
        <v>2593</v>
      </c>
      <c r="B1137" s="1" t="s">
        <v>2594</v>
      </c>
      <c r="C1137" s="1" t="s">
        <v>2595</v>
      </c>
      <c r="D1137" s="1" t="s">
        <v>2596</v>
      </c>
      <c r="E1137" s="1" t="s">
        <v>2597</v>
      </c>
      <c r="F1137" s="1" t="s">
        <v>42</v>
      </c>
      <c r="G1137" s="1" t="s">
        <v>43</v>
      </c>
      <c r="H1137" s="1" t="s">
        <v>40</v>
      </c>
      <c r="I1137" s="1"/>
      <c r="J1137" s="1" t="s">
        <v>56</v>
      </c>
      <c r="K1137" s="1" t="s">
        <v>36</v>
      </c>
      <c r="L1137" s="1" t="s">
        <v>37</v>
      </c>
      <c r="M1137" s="1" t="s">
        <v>4060</v>
      </c>
      <c r="N1137" s="1" t="s">
        <v>4021</v>
      </c>
      <c r="O1137" s="1" t="s">
        <v>4109</v>
      </c>
      <c r="P1137" s="1" t="s">
        <v>4137</v>
      </c>
      <c r="Q1137" s="1" t="s">
        <v>4093</v>
      </c>
      <c r="R1137" s="1" t="s">
        <v>4088</v>
      </c>
      <c r="S1137" s="1" t="s">
        <v>4089</v>
      </c>
      <c r="T1137" s="1" t="s">
        <v>37</v>
      </c>
      <c r="U1137" s="1" t="s">
        <v>37</v>
      </c>
      <c r="V1137" s="1" t="s">
        <v>37</v>
      </c>
      <c r="W1137" s="1" t="s">
        <v>37</v>
      </c>
      <c r="X1137" s="1" t="s">
        <v>37</v>
      </c>
      <c r="Y1137" s="1" t="s">
        <v>3973</v>
      </c>
      <c r="Z1137" s="1" t="s">
        <v>37</v>
      </c>
    </row>
    <row r="1138" spans="1:26">
      <c r="A1138" s="1" t="s">
        <v>1020</v>
      </c>
      <c r="B1138" s="1" t="s">
        <v>1007</v>
      </c>
      <c r="C1138" s="1" t="s">
        <v>1021</v>
      </c>
      <c r="D1138" s="1" t="s">
        <v>1022</v>
      </c>
      <c r="E1138" s="1" t="s">
        <v>646</v>
      </c>
      <c r="F1138" s="1" t="s">
        <v>42</v>
      </c>
      <c r="G1138" s="1" t="s">
        <v>32</v>
      </c>
      <c r="H1138" s="1" t="s">
        <v>33</v>
      </c>
      <c r="I1138" s="1"/>
      <c r="J1138" s="1" t="s">
        <v>35</v>
      </c>
      <c r="K1138" s="1" t="s">
        <v>36</v>
      </c>
      <c r="L1138" s="1" t="s">
        <v>37</v>
      </c>
      <c r="M1138" s="1" t="s">
        <v>4153</v>
      </c>
      <c r="N1138" s="1" t="s">
        <v>4139</v>
      </c>
      <c r="O1138" s="1" t="s">
        <v>4081</v>
      </c>
      <c r="P1138" s="1" t="s">
        <v>4174</v>
      </c>
      <c r="Q1138" s="1" t="s">
        <v>4010</v>
      </c>
      <c r="R1138" s="1" t="s">
        <v>4106</v>
      </c>
      <c r="S1138" s="1" t="s">
        <v>4051</v>
      </c>
      <c r="T1138" s="1" t="s">
        <v>37</v>
      </c>
      <c r="U1138" s="1" t="s">
        <v>37</v>
      </c>
      <c r="V1138" s="1" t="s">
        <v>37</v>
      </c>
      <c r="W1138" s="1" t="s">
        <v>37</v>
      </c>
      <c r="X1138" s="1" t="s">
        <v>37</v>
      </c>
      <c r="Y1138" s="1" t="s">
        <v>37</v>
      </c>
      <c r="Z1138" s="1" t="s">
        <v>37</v>
      </c>
    </row>
    <row r="1139" spans="1:26">
      <c r="A1139" s="1" t="s">
        <v>3628</v>
      </c>
      <c r="B1139" s="1" t="s">
        <v>3629</v>
      </c>
      <c r="C1139" s="1" t="s">
        <v>3630</v>
      </c>
      <c r="D1139" s="1" t="s">
        <v>3631</v>
      </c>
      <c r="E1139" s="1" t="s">
        <v>3322</v>
      </c>
      <c r="F1139" s="1" t="s">
        <v>42</v>
      </c>
      <c r="G1139" s="1" t="s">
        <v>32</v>
      </c>
      <c r="H1139" s="1" t="s">
        <v>40</v>
      </c>
      <c r="I1139" s="1"/>
      <c r="J1139" s="1" t="s">
        <v>35</v>
      </c>
      <c r="K1139" s="1" t="s">
        <v>704</v>
      </c>
      <c r="L1139" s="1" t="s">
        <v>37</v>
      </c>
      <c r="M1139" s="1" t="s">
        <v>4220</v>
      </c>
      <c r="N1139" s="1" t="s">
        <v>4297</v>
      </c>
      <c r="O1139" s="1" t="s">
        <v>4263</v>
      </c>
      <c r="P1139" s="1" t="s">
        <v>4009</v>
      </c>
      <c r="Q1139" s="1" t="s">
        <v>4211</v>
      </c>
      <c r="R1139" s="1" t="s">
        <v>4011</v>
      </c>
      <c r="S1139" s="1" t="s">
        <v>4381</v>
      </c>
      <c r="T1139" s="1" t="s">
        <v>37</v>
      </c>
      <c r="U1139" s="1" t="s">
        <v>4073</v>
      </c>
      <c r="V1139" s="1" t="s">
        <v>37</v>
      </c>
      <c r="W1139" s="1" t="s">
        <v>37</v>
      </c>
      <c r="X1139" s="1" t="s">
        <v>37</v>
      </c>
      <c r="Y1139" s="1" t="s">
        <v>37</v>
      </c>
      <c r="Z1139" s="1" t="s">
        <v>37</v>
      </c>
    </row>
    <row r="1140" spans="1:26">
      <c r="A1140" s="1" t="s">
        <v>2446</v>
      </c>
      <c r="B1140" s="1" t="s">
        <v>1461</v>
      </c>
      <c r="C1140" s="1" t="s">
        <v>470</v>
      </c>
      <c r="D1140" s="1"/>
      <c r="E1140" s="1" t="s">
        <v>292</v>
      </c>
      <c r="F1140" s="1" t="s">
        <v>31</v>
      </c>
      <c r="G1140" s="1" t="s">
        <v>32</v>
      </c>
      <c r="H1140" s="1" t="s">
        <v>55</v>
      </c>
      <c r="I1140" s="1"/>
      <c r="J1140" s="1" t="s">
        <v>35</v>
      </c>
      <c r="K1140" s="1" t="s">
        <v>36</v>
      </c>
      <c r="L1140" s="1" t="s">
        <v>37</v>
      </c>
      <c r="M1140" s="1" t="s">
        <v>4182</v>
      </c>
      <c r="N1140" s="1" t="s">
        <v>4057</v>
      </c>
      <c r="O1140" s="1" t="s">
        <v>4081</v>
      </c>
      <c r="P1140" s="1" t="s">
        <v>4144</v>
      </c>
      <c r="Q1140" s="1" t="s">
        <v>4082</v>
      </c>
      <c r="R1140" s="1" t="s">
        <v>4189</v>
      </c>
      <c r="S1140" s="1" t="s">
        <v>4262</v>
      </c>
      <c r="T1140" s="1" t="s">
        <v>37</v>
      </c>
      <c r="U1140" s="1" t="s">
        <v>4073</v>
      </c>
      <c r="V1140" s="1" t="s">
        <v>37</v>
      </c>
      <c r="W1140" s="1" t="s">
        <v>37</v>
      </c>
      <c r="X1140" s="1" t="s">
        <v>37</v>
      </c>
      <c r="Y1140" s="1" t="s">
        <v>37</v>
      </c>
      <c r="Z1140" s="1" t="s">
        <v>37</v>
      </c>
    </row>
    <row r="1141" spans="1:26">
      <c r="A1141" s="1" t="s">
        <v>1903</v>
      </c>
      <c r="B1141" s="1" t="s">
        <v>1904</v>
      </c>
      <c r="C1141" s="1" t="s">
        <v>1905</v>
      </c>
      <c r="D1141" s="1"/>
      <c r="E1141" s="1" t="s">
        <v>1906</v>
      </c>
      <c r="F1141" s="1" t="s">
        <v>31</v>
      </c>
      <c r="G1141" s="1" t="s">
        <v>50</v>
      </c>
      <c r="H1141" s="1" t="s">
        <v>40</v>
      </c>
      <c r="I1141" s="1"/>
      <c r="J1141" s="1" t="s">
        <v>56</v>
      </c>
      <c r="K1141" s="1" t="s">
        <v>36</v>
      </c>
      <c r="L1141" s="1" t="s">
        <v>37</v>
      </c>
      <c r="M1141" s="1" t="s">
        <v>4020</v>
      </c>
      <c r="N1141" s="1" t="s">
        <v>4288</v>
      </c>
      <c r="O1141" s="1" t="s">
        <v>4213</v>
      </c>
      <c r="P1141" s="1" t="s">
        <v>4135</v>
      </c>
      <c r="Q1141" s="1" t="s">
        <v>4429</v>
      </c>
      <c r="R1141" s="1" t="s">
        <v>4094</v>
      </c>
      <c r="S1141" s="1" t="s">
        <v>4304</v>
      </c>
      <c r="T1141" s="1" t="s">
        <v>37</v>
      </c>
      <c r="U1141" s="1" t="s">
        <v>37</v>
      </c>
      <c r="V1141" s="1" t="s">
        <v>3973</v>
      </c>
      <c r="W1141" s="1" t="s">
        <v>37</v>
      </c>
      <c r="X1141" s="1" t="s">
        <v>37</v>
      </c>
      <c r="Y1141" s="1" t="s">
        <v>37</v>
      </c>
      <c r="Z1141" s="1" t="s">
        <v>37</v>
      </c>
    </row>
    <row r="1142" spans="1:26">
      <c r="A1142" s="1" t="s">
        <v>1907</v>
      </c>
      <c r="B1142" s="1" t="s">
        <v>1904</v>
      </c>
      <c r="C1142" s="1" t="s">
        <v>1908</v>
      </c>
      <c r="D1142" s="1"/>
      <c r="E1142" s="1" t="s">
        <v>1212</v>
      </c>
      <c r="F1142" s="1" t="s">
        <v>42</v>
      </c>
      <c r="G1142" s="1" t="s">
        <v>32</v>
      </c>
      <c r="H1142" s="1" t="s">
        <v>40</v>
      </c>
      <c r="I1142" s="1"/>
      <c r="J1142" s="1" t="s">
        <v>56</v>
      </c>
      <c r="K1142" s="1" t="s">
        <v>36</v>
      </c>
      <c r="L1142" s="1" t="s">
        <v>37</v>
      </c>
      <c r="M1142" s="1" t="s">
        <v>4165</v>
      </c>
      <c r="N1142" s="1" t="s">
        <v>4395</v>
      </c>
      <c r="O1142" s="1" t="s">
        <v>4076</v>
      </c>
      <c r="P1142" s="1" t="s">
        <v>4390</v>
      </c>
      <c r="Q1142" s="1" t="s">
        <v>4211</v>
      </c>
      <c r="R1142" s="1" t="s">
        <v>4189</v>
      </c>
      <c r="S1142" s="1" t="s">
        <v>4026</v>
      </c>
      <c r="T1142" s="1" t="s">
        <v>37</v>
      </c>
      <c r="U1142" s="1" t="s">
        <v>37</v>
      </c>
      <c r="V1142" s="1" t="s">
        <v>37</v>
      </c>
      <c r="W1142" s="1" t="s">
        <v>37</v>
      </c>
      <c r="X1142" s="1" t="s">
        <v>37</v>
      </c>
      <c r="Y1142" s="1" t="s">
        <v>37</v>
      </c>
      <c r="Z1142" s="1" t="s">
        <v>37</v>
      </c>
    </row>
    <row r="1143" spans="1:26">
      <c r="A1143" s="1" t="s">
        <v>795</v>
      </c>
      <c r="B1143" s="1" t="s">
        <v>796</v>
      </c>
      <c r="C1143" s="1" t="s">
        <v>797</v>
      </c>
      <c r="D1143" s="1" t="s">
        <v>160</v>
      </c>
      <c r="E1143" s="1" t="s">
        <v>798</v>
      </c>
      <c r="F1143" s="1" t="s">
        <v>42</v>
      </c>
      <c r="G1143" s="1" t="s">
        <v>32</v>
      </c>
      <c r="H1143" s="1" t="s">
        <v>40</v>
      </c>
      <c r="I1143" s="1"/>
      <c r="J1143" s="1" t="s">
        <v>35</v>
      </c>
      <c r="K1143" s="1" t="s">
        <v>36</v>
      </c>
      <c r="L1143" s="1" t="s">
        <v>37</v>
      </c>
      <c r="M1143" s="1" t="s">
        <v>4165</v>
      </c>
      <c r="N1143" s="1" t="s">
        <v>4139</v>
      </c>
      <c r="O1143" s="1" t="s">
        <v>4076</v>
      </c>
      <c r="P1143" s="1" t="s">
        <v>4077</v>
      </c>
      <c r="Q1143" s="1" t="s">
        <v>4298</v>
      </c>
      <c r="R1143" s="1" t="s">
        <v>4106</v>
      </c>
      <c r="S1143" s="1" t="s">
        <v>4164</v>
      </c>
      <c r="T1143" s="1" t="s">
        <v>37</v>
      </c>
      <c r="U1143" s="1" t="s">
        <v>37</v>
      </c>
      <c r="V1143" s="1" t="s">
        <v>37</v>
      </c>
      <c r="W1143" s="1" t="s">
        <v>37</v>
      </c>
      <c r="X1143" s="1" t="s">
        <v>3973</v>
      </c>
      <c r="Y1143" s="1" t="s">
        <v>37</v>
      </c>
      <c r="Z1143" s="1" t="s">
        <v>37</v>
      </c>
    </row>
    <row r="1144" spans="1:26">
      <c r="A1144" s="1" t="s">
        <v>2657</v>
      </c>
      <c r="B1144" s="1" t="s">
        <v>2658</v>
      </c>
      <c r="C1144" s="1" t="s">
        <v>243</v>
      </c>
      <c r="D1144" s="1" t="s">
        <v>2659</v>
      </c>
      <c r="E1144" s="1" t="s">
        <v>2660</v>
      </c>
      <c r="F1144" s="1" t="s">
        <v>31</v>
      </c>
      <c r="G1144" s="1" t="s">
        <v>43</v>
      </c>
      <c r="H1144" s="1" t="s">
        <v>33</v>
      </c>
      <c r="I1144" s="1"/>
      <c r="J1144" s="1" t="s">
        <v>35</v>
      </c>
      <c r="K1144" s="1" t="s">
        <v>44</v>
      </c>
      <c r="L1144" s="1" t="s">
        <v>37</v>
      </c>
      <c r="M1144" s="1" t="s">
        <v>4305</v>
      </c>
      <c r="N1144" s="1" t="s">
        <v>4306</v>
      </c>
      <c r="O1144" s="1" t="s">
        <v>4015</v>
      </c>
      <c r="P1144" s="1" t="s">
        <v>4433</v>
      </c>
      <c r="Q1144" s="1" t="s">
        <v>4043</v>
      </c>
      <c r="R1144" s="1" t="s">
        <v>4330</v>
      </c>
      <c r="S1144" s="1" t="s">
        <v>4301</v>
      </c>
      <c r="T1144" s="1" t="s">
        <v>37</v>
      </c>
      <c r="U1144" s="1" t="s">
        <v>37</v>
      </c>
      <c r="V1144" s="1" t="s">
        <v>37</v>
      </c>
      <c r="W1144" s="1" t="s">
        <v>37</v>
      </c>
      <c r="X1144" s="1" t="s">
        <v>37</v>
      </c>
      <c r="Y1144" s="1" t="s">
        <v>37</v>
      </c>
      <c r="Z1144" s="1" t="s">
        <v>37</v>
      </c>
    </row>
    <row r="1145" spans="1:26">
      <c r="A1145" s="1" t="s">
        <v>543</v>
      </c>
      <c r="B1145" s="1" t="s">
        <v>544</v>
      </c>
      <c r="C1145" s="1" t="s">
        <v>373</v>
      </c>
      <c r="D1145" s="1"/>
      <c r="E1145" s="1" t="s">
        <v>545</v>
      </c>
      <c r="F1145" s="1" t="s">
        <v>31</v>
      </c>
      <c r="G1145" s="1" t="s">
        <v>63</v>
      </c>
      <c r="H1145" s="1" t="s">
        <v>33</v>
      </c>
      <c r="I1145" s="1"/>
      <c r="J1145" s="1" t="s">
        <v>35</v>
      </c>
      <c r="K1145" s="1" t="s">
        <v>36</v>
      </c>
      <c r="L1145" s="1" t="s">
        <v>37</v>
      </c>
      <c r="M1145" s="1" t="s">
        <v>4182</v>
      </c>
      <c r="N1145" s="1" t="s">
        <v>4282</v>
      </c>
      <c r="O1145" s="1" t="s">
        <v>4041</v>
      </c>
      <c r="P1145" s="1" t="s">
        <v>4237</v>
      </c>
      <c r="Q1145" s="1" t="s">
        <v>4119</v>
      </c>
      <c r="R1145" s="1" t="s">
        <v>4217</v>
      </c>
      <c r="S1145" s="1" t="s">
        <v>4221</v>
      </c>
      <c r="T1145" s="1" t="s">
        <v>4149</v>
      </c>
      <c r="U1145" s="1" t="s">
        <v>37</v>
      </c>
      <c r="V1145" s="1" t="s">
        <v>37</v>
      </c>
      <c r="W1145" s="1" t="s">
        <v>37</v>
      </c>
      <c r="X1145" s="1" t="s">
        <v>37</v>
      </c>
      <c r="Y1145" s="1" t="s">
        <v>37</v>
      </c>
      <c r="Z1145" s="1" t="s">
        <v>37</v>
      </c>
    </row>
    <row r="1146" spans="1:26">
      <c r="A1146" s="1" t="s">
        <v>1885</v>
      </c>
      <c r="B1146" s="1" t="s">
        <v>1886</v>
      </c>
      <c r="C1146" s="1" t="s">
        <v>608</v>
      </c>
      <c r="D1146" s="1" t="s">
        <v>987</v>
      </c>
      <c r="E1146" s="1" t="s">
        <v>1887</v>
      </c>
      <c r="F1146" s="1" t="s">
        <v>31</v>
      </c>
      <c r="G1146" s="1" t="s">
        <v>50</v>
      </c>
      <c r="H1146" s="1" t="s">
        <v>40</v>
      </c>
      <c r="I1146" s="1"/>
      <c r="J1146" s="1" t="s">
        <v>56</v>
      </c>
      <c r="K1146" s="1" t="s">
        <v>36</v>
      </c>
      <c r="L1146" s="1" t="s">
        <v>37</v>
      </c>
      <c r="M1146" s="1" t="s">
        <v>4236</v>
      </c>
      <c r="N1146" s="1" t="s">
        <v>4179</v>
      </c>
      <c r="O1146" s="1" t="s">
        <v>4168</v>
      </c>
      <c r="P1146" s="1" t="s">
        <v>4232</v>
      </c>
      <c r="Q1146" s="1" t="s">
        <v>4215</v>
      </c>
      <c r="R1146" s="1" t="s">
        <v>4216</v>
      </c>
      <c r="S1146" s="1" t="s">
        <v>4038</v>
      </c>
      <c r="T1146" s="1" t="s">
        <v>37</v>
      </c>
      <c r="U1146" s="1" t="s">
        <v>37</v>
      </c>
      <c r="V1146" s="1" t="s">
        <v>37</v>
      </c>
      <c r="W1146" s="1" t="s">
        <v>37</v>
      </c>
      <c r="X1146" s="1" t="s">
        <v>37</v>
      </c>
      <c r="Y1146" s="1" t="s">
        <v>37</v>
      </c>
      <c r="Z1146" s="1" t="s">
        <v>37</v>
      </c>
    </row>
    <row r="1147" spans="1:26">
      <c r="A1147" s="1" t="s">
        <v>1900</v>
      </c>
      <c r="B1147" s="1" t="s">
        <v>1901</v>
      </c>
      <c r="C1147" s="1" t="s">
        <v>1902</v>
      </c>
      <c r="D1147" s="1"/>
      <c r="E1147" s="1" t="s">
        <v>165</v>
      </c>
      <c r="F1147" s="1" t="s">
        <v>31</v>
      </c>
      <c r="G1147" s="1" t="s">
        <v>32</v>
      </c>
      <c r="H1147" s="1" t="s">
        <v>40</v>
      </c>
      <c r="I1147" s="1"/>
      <c r="J1147" s="1" t="s">
        <v>56</v>
      </c>
      <c r="K1147" s="1" t="s">
        <v>36</v>
      </c>
      <c r="L1147" s="1" t="s">
        <v>37</v>
      </c>
      <c r="M1147" s="1" t="s">
        <v>4391</v>
      </c>
      <c r="N1147" s="1" t="s">
        <v>4253</v>
      </c>
      <c r="O1147" s="1" t="s">
        <v>4228</v>
      </c>
      <c r="P1147" s="1" t="s">
        <v>4144</v>
      </c>
      <c r="Q1147" s="1" t="s">
        <v>4049</v>
      </c>
      <c r="R1147" s="1" t="s">
        <v>4050</v>
      </c>
      <c r="S1147" s="1" t="s">
        <v>4289</v>
      </c>
      <c r="T1147" s="1" t="s">
        <v>37</v>
      </c>
      <c r="U1147" s="1" t="s">
        <v>4073</v>
      </c>
      <c r="V1147" s="1" t="s">
        <v>37</v>
      </c>
      <c r="W1147" s="1" t="s">
        <v>37</v>
      </c>
      <c r="X1147" s="1" t="s">
        <v>37</v>
      </c>
      <c r="Y1147" s="1" t="s">
        <v>37</v>
      </c>
      <c r="Z1147" s="1" t="s">
        <v>37</v>
      </c>
    </row>
    <row r="1148" spans="1:26">
      <c r="A1148" s="1" t="s">
        <v>3173</v>
      </c>
      <c r="B1148" s="1" t="s">
        <v>3174</v>
      </c>
      <c r="C1148" s="1" t="s">
        <v>3175</v>
      </c>
      <c r="D1148" s="1" t="s">
        <v>3176</v>
      </c>
      <c r="E1148" s="1" t="s">
        <v>3177</v>
      </c>
      <c r="F1148" s="1" t="s">
        <v>42</v>
      </c>
      <c r="G1148" s="1" t="s">
        <v>32</v>
      </c>
      <c r="H1148" s="1" t="s">
        <v>40</v>
      </c>
      <c r="I1148" s="1"/>
      <c r="J1148" s="1" t="s">
        <v>56</v>
      </c>
      <c r="K1148" s="1" t="s">
        <v>36</v>
      </c>
      <c r="L1148" s="1" t="s">
        <v>4190</v>
      </c>
      <c r="M1148" s="1" t="s">
        <v>4074</v>
      </c>
      <c r="N1148" s="1" t="s">
        <v>4248</v>
      </c>
      <c r="O1148" s="1" t="s">
        <v>4047</v>
      </c>
      <c r="P1148" s="1" t="s">
        <v>4042</v>
      </c>
      <c r="Q1148" s="1" t="s">
        <v>4298</v>
      </c>
      <c r="R1148" s="1" t="s">
        <v>4155</v>
      </c>
      <c r="S1148" s="1" t="s">
        <v>4262</v>
      </c>
      <c r="T1148" s="1" t="s">
        <v>37</v>
      </c>
      <c r="U1148" s="1" t="s">
        <v>37</v>
      </c>
      <c r="V1148" s="1" t="s">
        <v>3973</v>
      </c>
      <c r="W1148" s="1" t="s">
        <v>37</v>
      </c>
      <c r="X1148" s="1" t="s">
        <v>37</v>
      </c>
      <c r="Y1148" s="1" t="s">
        <v>37</v>
      </c>
      <c r="Z1148" s="1" t="s">
        <v>37</v>
      </c>
    </row>
    <row r="1149" spans="1:26">
      <c r="A1149" s="1" t="s">
        <v>2484</v>
      </c>
      <c r="B1149" s="1" t="s">
        <v>2485</v>
      </c>
      <c r="C1149" s="1" t="s">
        <v>485</v>
      </c>
      <c r="D1149" s="1" t="s">
        <v>1363</v>
      </c>
      <c r="E1149" s="1" t="s">
        <v>2486</v>
      </c>
      <c r="F1149" s="1" t="s">
        <v>42</v>
      </c>
      <c r="G1149" s="1" t="s">
        <v>43</v>
      </c>
      <c r="H1149" s="1" t="s">
        <v>33</v>
      </c>
      <c r="I1149" s="1"/>
      <c r="J1149" s="1" t="s">
        <v>35</v>
      </c>
      <c r="K1149" s="1" t="s">
        <v>44</v>
      </c>
      <c r="L1149" s="1" t="s">
        <v>37</v>
      </c>
      <c r="M1149" s="1" t="s">
        <v>4039</v>
      </c>
      <c r="N1149" s="1" t="s">
        <v>4311</v>
      </c>
      <c r="O1149" s="1" t="s">
        <v>4157</v>
      </c>
      <c r="P1149" s="1" t="s">
        <v>4016</v>
      </c>
      <c r="Q1149" s="1" t="s">
        <v>4379</v>
      </c>
      <c r="R1149" s="1" t="s">
        <v>4208</v>
      </c>
      <c r="S1149" s="1" t="s">
        <v>4160</v>
      </c>
      <c r="T1149" s="1" t="s">
        <v>37</v>
      </c>
      <c r="U1149" s="1" t="s">
        <v>37</v>
      </c>
      <c r="V1149" s="1" t="s">
        <v>37</v>
      </c>
      <c r="W1149" s="1" t="s">
        <v>37</v>
      </c>
      <c r="X1149" s="1" t="s">
        <v>37</v>
      </c>
      <c r="Y1149" s="1" t="s">
        <v>37</v>
      </c>
      <c r="Z1149" s="1" t="s">
        <v>37</v>
      </c>
    </row>
    <row r="1150" spans="1:26">
      <c r="A1150" s="1" t="s">
        <v>1971</v>
      </c>
      <c r="B1150" s="1" t="s">
        <v>1972</v>
      </c>
      <c r="C1150" s="1" t="s">
        <v>1973</v>
      </c>
      <c r="D1150" s="1" t="s">
        <v>758</v>
      </c>
      <c r="E1150" s="1" t="s">
        <v>1974</v>
      </c>
      <c r="F1150" s="1" t="s">
        <v>31</v>
      </c>
      <c r="G1150" s="1" t="s">
        <v>50</v>
      </c>
      <c r="H1150" s="1" t="s">
        <v>40</v>
      </c>
      <c r="I1150" s="1"/>
      <c r="J1150" s="1" t="s">
        <v>56</v>
      </c>
      <c r="K1150" s="1" t="s">
        <v>355</v>
      </c>
      <c r="L1150" s="1" t="s">
        <v>37</v>
      </c>
      <c r="M1150" s="1" t="s">
        <v>4167</v>
      </c>
      <c r="N1150" s="1" t="s">
        <v>4179</v>
      </c>
      <c r="O1150" s="1" t="s">
        <v>4246</v>
      </c>
      <c r="P1150" s="1" t="s">
        <v>4042</v>
      </c>
      <c r="Q1150" s="1" t="s">
        <v>4379</v>
      </c>
      <c r="R1150" s="1" t="s">
        <v>4071</v>
      </c>
      <c r="S1150" s="1" t="s">
        <v>4186</v>
      </c>
      <c r="T1150" s="1" t="s">
        <v>37</v>
      </c>
      <c r="U1150" s="1" t="s">
        <v>37</v>
      </c>
      <c r="V1150" s="1" t="s">
        <v>37</v>
      </c>
      <c r="W1150" s="1" t="s">
        <v>37</v>
      </c>
      <c r="X1150" s="1" t="s">
        <v>37</v>
      </c>
      <c r="Y1150" s="1" t="s">
        <v>37</v>
      </c>
      <c r="Z1150" s="1" t="s">
        <v>37</v>
      </c>
    </row>
    <row r="1151" spans="1:26">
      <c r="A1151" s="1" t="s">
        <v>1508</v>
      </c>
      <c r="B1151" s="1" t="s">
        <v>1488</v>
      </c>
      <c r="C1151" s="1" t="s">
        <v>1509</v>
      </c>
      <c r="D1151" s="1" t="s">
        <v>1510</v>
      </c>
      <c r="E1151" s="1" t="s">
        <v>1511</v>
      </c>
      <c r="F1151" s="1" t="s">
        <v>42</v>
      </c>
      <c r="G1151" s="1" t="s">
        <v>43</v>
      </c>
      <c r="H1151" s="1" t="s">
        <v>33</v>
      </c>
      <c r="I1151" s="1"/>
      <c r="J1151" s="1" t="s">
        <v>35</v>
      </c>
      <c r="K1151" s="1" t="s">
        <v>36</v>
      </c>
      <c r="L1151" s="1" t="s">
        <v>37</v>
      </c>
      <c r="M1151" s="1" t="s">
        <v>4060</v>
      </c>
      <c r="N1151" s="1" t="s">
        <v>4240</v>
      </c>
      <c r="O1151" s="1" t="s">
        <v>4041</v>
      </c>
      <c r="P1151" s="1" t="s">
        <v>4016</v>
      </c>
      <c r="Q1151" s="1" t="s">
        <v>4166</v>
      </c>
      <c r="R1151" s="1" t="s">
        <v>4170</v>
      </c>
      <c r="S1151" s="1" t="s">
        <v>4019</v>
      </c>
      <c r="T1151" s="1" t="s">
        <v>37</v>
      </c>
      <c r="U1151" s="1" t="s">
        <v>37</v>
      </c>
      <c r="V1151" s="1" t="s">
        <v>37</v>
      </c>
      <c r="W1151" s="1" t="s">
        <v>37</v>
      </c>
      <c r="X1151" s="1" t="s">
        <v>37</v>
      </c>
      <c r="Y1151" s="1" t="s">
        <v>3973</v>
      </c>
      <c r="Z1151" s="1" t="s">
        <v>37</v>
      </c>
    </row>
    <row r="1152" spans="1:26">
      <c r="A1152" s="1" t="s">
        <v>2052</v>
      </c>
      <c r="B1152" s="1" t="s">
        <v>2048</v>
      </c>
      <c r="C1152" s="1" t="s">
        <v>2053</v>
      </c>
      <c r="D1152" s="1" t="s">
        <v>2054</v>
      </c>
      <c r="E1152" s="1" t="s">
        <v>284</v>
      </c>
      <c r="F1152" s="1" t="s">
        <v>31</v>
      </c>
      <c r="G1152" s="1" t="s">
        <v>32</v>
      </c>
      <c r="H1152" s="1" t="s">
        <v>33</v>
      </c>
      <c r="I1152" s="1"/>
      <c r="J1152" s="1" t="s">
        <v>56</v>
      </c>
      <c r="K1152" s="1" t="s">
        <v>57</v>
      </c>
      <c r="L1152" s="1" t="s">
        <v>37</v>
      </c>
      <c r="M1152" s="1" t="s">
        <v>4220</v>
      </c>
      <c r="N1152" s="1" t="s">
        <v>4209</v>
      </c>
      <c r="O1152" s="1" t="s">
        <v>4140</v>
      </c>
      <c r="P1152" s="1" t="s">
        <v>4048</v>
      </c>
      <c r="Q1152" s="1" t="s">
        <v>4010</v>
      </c>
      <c r="R1152" s="1" t="s">
        <v>4189</v>
      </c>
      <c r="S1152" s="1" t="s">
        <v>4141</v>
      </c>
      <c r="T1152" s="1" t="s">
        <v>37</v>
      </c>
      <c r="U1152" s="1" t="s">
        <v>37</v>
      </c>
      <c r="V1152" s="1" t="s">
        <v>37</v>
      </c>
      <c r="W1152" s="1" t="s">
        <v>37</v>
      </c>
      <c r="X1152" s="1" t="s">
        <v>37</v>
      </c>
      <c r="Y1152" s="1" t="s">
        <v>37</v>
      </c>
      <c r="Z1152" s="1" t="s">
        <v>37</v>
      </c>
    </row>
    <row r="1153" spans="1:26">
      <c r="A1153" s="1" t="s">
        <v>2058</v>
      </c>
      <c r="B1153" s="1" t="s">
        <v>2048</v>
      </c>
      <c r="C1153" s="1" t="s">
        <v>2059</v>
      </c>
      <c r="D1153" s="1" t="s">
        <v>822</v>
      </c>
      <c r="E1153" s="1" t="s">
        <v>2060</v>
      </c>
      <c r="F1153" s="1" t="s">
        <v>42</v>
      </c>
      <c r="G1153" s="1" t="s">
        <v>43</v>
      </c>
      <c r="H1153" s="1" t="s">
        <v>33</v>
      </c>
      <c r="I1153" s="1"/>
      <c r="J1153" s="1" t="s">
        <v>56</v>
      </c>
      <c r="K1153" s="1" t="s">
        <v>57</v>
      </c>
      <c r="L1153" s="1" t="s">
        <v>37</v>
      </c>
      <c r="M1153" s="1" t="s">
        <v>4101</v>
      </c>
      <c r="N1153" s="1" t="s">
        <v>4296</v>
      </c>
      <c r="O1153" s="1" t="s">
        <v>4123</v>
      </c>
      <c r="P1153" s="1" t="s">
        <v>4063</v>
      </c>
      <c r="Q1153" s="1" t="s">
        <v>4064</v>
      </c>
      <c r="R1153" s="1" t="s">
        <v>4025</v>
      </c>
      <c r="S1153" s="1" t="s">
        <v>4089</v>
      </c>
      <c r="T1153" s="1" t="s">
        <v>37</v>
      </c>
      <c r="U1153" s="1" t="s">
        <v>37</v>
      </c>
      <c r="V1153" s="1" t="s">
        <v>3973</v>
      </c>
      <c r="W1153" s="1" t="s">
        <v>37</v>
      </c>
      <c r="X1153" s="1" t="s">
        <v>37</v>
      </c>
      <c r="Y1153" s="1" t="s">
        <v>37</v>
      </c>
      <c r="Z1153" s="1" t="s">
        <v>37</v>
      </c>
    </row>
    <row r="1154" spans="1:26">
      <c r="A1154" s="1" t="s">
        <v>3313</v>
      </c>
      <c r="B1154" s="1" t="s">
        <v>3314</v>
      </c>
      <c r="C1154" s="1" t="s">
        <v>1150</v>
      </c>
      <c r="D1154" s="1"/>
      <c r="E1154" s="1" t="s">
        <v>2709</v>
      </c>
      <c r="F1154" s="1" t="s">
        <v>42</v>
      </c>
      <c r="G1154" s="1" t="s">
        <v>43</v>
      </c>
      <c r="H1154" s="1" t="s">
        <v>40</v>
      </c>
      <c r="I1154" s="1"/>
      <c r="J1154" s="1" t="s">
        <v>56</v>
      </c>
      <c r="K1154" s="1" t="s">
        <v>355</v>
      </c>
      <c r="L1154" s="1" t="s">
        <v>37</v>
      </c>
      <c r="M1154" s="1" t="s">
        <v>4060</v>
      </c>
      <c r="N1154" s="1" t="s">
        <v>4206</v>
      </c>
      <c r="O1154" s="1" t="s">
        <v>4192</v>
      </c>
      <c r="P1154" s="1" t="s">
        <v>4433</v>
      </c>
      <c r="Q1154" s="1" t="s">
        <v>4215</v>
      </c>
      <c r="R1154" s="1" t="s">
        <v>4088</v>
      </c>
      <c r="S1154" s="1" t="s">
        <v>4089</v>
      </c>
      <c r="T1154" s="1" t="s">
        <v>37</v>
      </c>
      <c r="U1154" s="1" t="s">
        <v>37</v>
      </c>
      <c r="V1154" s="1" t="s">
        <v>37</v>
      </c>
      <c r="W1154" s="1" t="s">
        <v>37</v>
      </c>
      <c r="X1154" s="1" t="s">
        <v>37</v>
      </c>
      <c r="Y1154" s="1" t="s">
        <v>37</v>
      </c>
      <c r="Z1154" s="1" t="s">
        <v>37</v>
      </c>
    </row>
    <row r="1155" spans="1:26">
      <c r="A1155" s="1" t="s">
        <v>3858</v>
      </c>
      <c r="B1155" s="1" t="s">
        <v>3859</v>
      </c>
      <c r="C1155" s="1" t="s">
        <v>330</v>
      </c>
      <c r="D1155" s="1"/>
      <c r="E1155" s="1" t="s">
        <v>3860</v>
      </c>
      <c r="F1155" s="1" t="s">
        <v>42</v>
      </c>
      <c r="G1155" s="1" t="s">
        <v>43</v>
      </c>
      <c r="H1155" s="1" t="s">
        <v>40</v>
      </c>
      <c r="I1155" s="1"/>
      <c r="J1155" s="1" t="s">
        <v>35</v>
      </c>
      <c r="K1155" s="1" t="s">
        <v>704</v>
      </c>
      <c r="L1155" s="1" t="s">
        <v>37</v>
      </c>
      <c r="M1155" s="1" t="s">
        <v>4404</v>
      </c>
      <c r="N1155" s="1" t="s">
        <v>4052</v>
      </c>
      <c r="O1155" s="1" t="s">
        <v>4015</v>
      </c>
      <c r="P1155" s="1" t="s">
        <v>4151</v>
      </c>
      <c r="Q1155" s="1" t="s">
        <v>4130</v>
      </c>
      <c r="R1155" s="1" t="s">
        <v>4054</v>
      </c>
      <c r="S1155" s="1" t="s">
        <v>4055</v>
      </c>
      <c r="T1155" s="1" t="s">
        <v>37</v>
      </c>
      <c r="U1155" s="1" t="s">
        <v>37</v>
      </c>
      <c r="V1155" s="1" t="s">
        <v>37</v>
      </c>
      <c r="W1155" s="1" t="s">
        <v>37</v>
      </c>
      <c r="X1155" s="1" t="s">
        <v>37</v>
      </c>
      <c r="Y1155" s="1" t="s">
        <v>37</v>
      </c>
      <c r="Z1155" s="1" t="s">
        <v>37</v>
      </c>
    </row>
    <row r="1156" spans="1:26">
      <c r="A1156" s="1" t="s">
        <v>884</v>
      </c>
      <c r="B1156" s="1" t="s">
        <v>885</v>
      </c>
      <c r="C1156" s="1" t="s">
        <v>886</v>
      </c>
      <c r="D1156" s="1"/>
      <c r="E1156" s="1" t="s">
        <v>887</v>
      </c>
      <c r="F1156" s="1" t="s">
        <v>42</v>
      </c>
      <c r="G1156" s="1" t="s">
        <v>43</v>
      </c>
      <c r="H1156" s="1" t="s">
        <v>55</v>
      </c>
      <c r="I1156" s="1"/>
      <c r="J1156" s="1" t="s">
        <v>35</v>
      </c>
      <c r="K1156" s="1" t="s">
        <v>36</v>
      </c>
      <c r="L1156" s="1" t="s">
        <v>37</v>
      </c>
      <c r="M1156" s="1" t="s">
        <v>4205</v>
      </c>
      <c r="N1156" s="1" t="s">
        <v>4288</v>
      </c>
      <c r="O1156" s="1" t="s">
        <v>4157</v>
      </c>
      <c r="P1156" s="1" t="s">
        <v>4433</v>
      </c>
      <c r="Q1156" s="1" t="s">
        <v>4093</v>
      </c>
      <c r="R1156" s="1" t="s">
        <v>4018</v>
      </c>
      <c r="S1156" s="1" t="s">
        <v>4026</v>
      </c>
      <c r="T1156" s="1" t="s">
        <v>37</v>
      </c>
      <c r="U1156" s="1" t="s">
        <v>37</v>
      </c>
      <c r="V1156" s="1" t="s">
        <v>37</v>
      </c>
      <c r="W1156" s="1" t="s">
        <v>3973</v>
      </c>
      <c r="X1156" s="1" t="s">
        <v>37</v>
      </c>
      <c r="Y1156" s="1" t="s">
        <v>37</v>
      </c>
      <c r="Z1156" s="1" t="s">
        <v>37</v>
      </c>
    </row>
    <row r="1157" spans="1:26">
      <c r="A1157" s="1" t="s">
        <v>1030</v>
      </c>
      <c r="B1157" s="1" t="s">
        <v>1031</v>
      </c>
      <c r="C1157" s="1" t="s">
        <v>1032</v>
      </c>
      <c r="D1157" s="1" t="s">
        <v>48</v>
      </c>
      <c r="E1157" s="1" t="s">
        <v>1033</v>
      </c>
      <c r="F1157" s="1" t="s">
        <v>42</v>
      </c>
      <c r="G1157" s="1" t="s">
        <v>94</v>
      </c>
      <c r="H1157" s="1" t="s">
        <v>40</v>
      </c>
      <c r="I1157" s="1"/>
      <c r="J1157" s="1" t="s">
        <v>56</v>
      </c>
      <c r="K1157" s="1" t="s">
        <v>36</v>
      </c>
      <c r="L1157" s="1" t="s">
        <v>37</v>
      </c>
      <c r="M1157" s="1" t="s">
        <v>4500</v>
      </c>
      <c r="N1157" s="1" t="s">
        <v>37</v>
      </c>
      <c r="O1157" s="1" t="s">
        <v>37</v>
      </c>
      <c r="P1157" s="1" t="s">
        <v>37</v>
      </c>
      <c r="Q1157" s="1" t="s">
        <v>37</v>
      </c>
      <c r="R1157" s="1" t="s">
        <v>37</v>
      </c>
      <c r="S1157" s="1" t="s">
        <v>37</v>
      </c>
      <c r="T1157" s="1" t="s">
        <v>37</v>
      </c>
      <c r="U1157" s="1" t="s">
        <v>4073</v>
      </c>
      <c r="V1157" s="1" t="s">
        <v>37</v>
      </c>
      <c r="W1157" s="1" t="s">
        <v>37</v>
      </c>
      <c r="X1157" s="1" t="s">
        <v>37</v>
      </c>
      <c r="Y1157" s="1" t="s">
        <v>37</v>
      </c>
      <c r="Z1157" s="1" t="s">
        <v>37</v>
      </c>
    </row>
    <row r="1158" spans="1:26">
      <c r="A1158" s="1" t="s">
        <v>3446</v>
      </c>
      <c r="B1158" s="1" t="s">
        <v>3447</v>
      </c>
      <c r="C1158" s="1" t="s">
        <v>53</v>
      </c>
      <c r="D1158" s="1" t="s">
        <v>3448</v>
      </c>
      <c r="E1158" s="1" t="s">
        <v>3449</v>
      </c>
      <c r="F1158" s="1" t="s">
        <v>31</v>
      </c>
      <c r="G1158" s="1" t="s">
        <v>32</v>
      </c>
      <c r="H1158" s="1" t="s">
        <v>55</v>
      </c>
      <c r="I1158" s="1"/>
      <c r="J1158" s="1" t="s">
        <v>56</v>
      </c>
      <c r="K1158" s="1" t="s">
        <v>57</v>
      </c>
      <c r="L1158" s="1" t="s">
        <v>37</v>
      </c>
      <c r="M1158" s="1" t="s">
        <v>4165</v>
      </c>
      <c r="N1158" s="1" t="s">
        <v>4297</v>
      </c>
      <c r="O1158" s="1" t="s">
        <v>4245</v>
      </c>
      <c r="P1158" s="1" t="s">
        <v>4048</v>
      </c>
      <c r="Q1158" s="1" t="s">
        <v>4211</v>
      </c>
      <c r="R1158" s="1" t="s">
        <v>4083</v>
      </c>
      <c r="S1158" s="1" t="s">
        <v>4051</v>
      </c>
      <c r="T1158" s="1" t="s">
        <v>37</v>
      </c>
      <c r="U1158" s="1" t="s">
        <v>4073</v>
      </c>
      <c r="V1158" s="1" t="s">
        <v>37</v>
      </c>
      <c r="W1158" s="1" t="s">
        <v>3973</v>
      </c>
      <c r="X1158" s="1" t="s">
        <v>37</v>
      </c>
      <c r="Y1158" s="1" t="s">
        <v>37</v>
      </c>
      <c r="Z1158" s="1" t="s">
        <v>37</v>
      </c>
    </row>
    <row r="1159" spans="1:26">
      <c r="A1159" s="1" t="s">
        <v>2227</v>
      </c>
      <c r="B1159" s="1" t="s">
        <v>2221</v>
      </c>
      <c r="C1159" s="1" t="s">
        <v>247</v>
      </c>
      <c r="D1159" s="1" t="s">
        <v>824</v>
      </c>
      <c r="E1159" s="1" t="s">
        <v>2228</v>
      </c>
      <c r="F1159" s="1" t="s">
        <v>31</v>
      </c>
      <c r="G1159" s="1" t="s">
        <v>43</v>
      </c>
      <c r="H1159" s="1" t="s">
        <v>40</v>
      </c>
      <c r="I1159" s="1"/>
      <c r="J1159" s="1" t="s">
        <v>35</v>
      </c>
      <c r="K1159" s="1"/>
      <c r="L1159" s="1" t="s">
        <v>37</v>
      </c>
      <c r="M1159" s="1" t="s">
        <v>4085</v>
      </c>
      <c r="N1159" s="1" t="s">
        <v>4288</v>
      </c>
      <c r="O1159" s="1" t="s">
        <v>4131</v>
      </c>
      <c r="P1159" s="1" t="s">
        <v>4173</v>
      </c>
      <c r="Q1159" s="1" t="s">
        <v>4202</v>
      </c>
      <c r="R1159" s="1" t="s">
        <v>4281</v>
      </c>
      <c r="S1159" s="1" t="s">
        <v>4065</v>
      </c>
      <c r="T1159" s="1" t="s">
        <v>37</v>
      </c>
      <c r="U1159" s="1" t="s">
        <v>37</v>
      </c>
      <c r="V1159" s="1" t="s">
        <v>37</v>
      </c>
      <c r="W1159" s="1" t="s">
        <v>37</v>
      </c>
      <c r="X1159" s="1" t="s">
        <v>37</v>
      </c>
      <c r="Y1159" s="1" t="s">
        <v>3973</v>
      </c>
      <c r="Z1159" s="1" t="s">
        <v>37</v>
      </c>
    </row>
    <row r="1160" spans="1:26">
      <c r="A1160" s="1" t="s">
        <v>4647</v>
      </c>
      <c r="B1160" s="1" t="s">
        <v>4648</v>
      </c>
      <c r="C1160" s="1" t="s">
        <v>53</v>
      </c>
      <c r="D1160" s="1"/>
      <c r="E1160" s="1" t="s">
        <v>4649</v>
      </c>
      <c r="F1160" s="1" t="s">
        <v>31</v>
      </c>
      <c r="G1160" s="1" t="s">
        <v>94</v>
      </c>
      <c r="H1160" s="1" t="s">
        <v>33</v>
      </c>
      <c r="I1160" s="1"/>
      <c r="J1160" s="1" t="s">
        <v>56</v>
      </c>
      <c r="K1160" s="1" t="s">
        <v>44</v>
      </c>
      <c r="L1160" s="1" t="s">
        <v>37</v>
      </c>
      <c r="M1160" s="1" t="s">
        <v>4500</v>
      </c>
      <c r="N1160" s="1" t="s">
        <v>37</v>
      </c>
      <c r="O1160" s="1" t="s">
        <v>37</v>
      </c>
      <c r="P1160" s="1" t="s">
        <v>37</v>
      </c>
      <c r="Q1160" s="1" t="s">
        <v>37</v>
      </c>
      <c r="R1160" s="1" t="s">
        <v>37</v>
      </c>
      <c r="S1160" s="1" t="s">
        <v>37</v>
      </c>
      <c r="T1160" s="1" t="s">
        <v>37</v>
      </c>
      <c r="U1160" s="1" t="s">
        <v>4073</v>
      </c>
      <c r="V1160" s="1" t="s">
        <v>37</v>
      </c>
      <c r="W1160" s="1" t="s">
        <v>37</v>
      </c>
      <c r="X1160" s="1" t="s">
        <v>37</v>
      </c>
      <c r="Y1160" s="1" t="s">
        <v>37</v>
      </c>
      <c r="Z1160" s="1" t="s">
        <v>37</v>
      </c>
    </row>
    <row r="1161" spans="1:26">
      <c r="A1161" s="1" t="s">
        <v>2239</v>
      </c>
      <c r="B1161" s="1" t="s">
        <v>2221</v>
      </c>
      <c r="C1161" s="1" t="s">
        <v>444</v>
      </c>
      <c r="D1161" s="1"/>
      <c r="E1161" s="1" t="s">
        <v>2240</v>
      </c>
      <c r="F1161" s="1" t="s">
        <v>42</v>
      </c>
      <c r="G1161" s="1" t="s">
        <v>50</v>
      </c>
      <c r="H1161" s="1" t="s">
        <v>40</v>
      </c>
      <c r="I1161" s="1"/>
      <c r="J1161" s="1" t="s">
        <v>35</v>
      </c>
      <c r="K1161" s="1" t="s">
        <v>44</v>
      </c>
      <c r="L1161" s="1" t="s">
        <v>37</v>
      </c>
      <c r="M1161" s="1" t="s">
        <v>4226</v>
      </c>
      <c r="N1161" s="1" t="s">
        <v>4021</v>
      </c>
      <c r="O1161" s="1" t="s">
        <v>4213</v>
      </c>
      <c r="P1161" s="1" t="s">
        <v>4135</v>
      </c>
      <c r="Q1161" s="1" t="s">
        <v>4379</v>
      </c>
      <c r="R1161" s="1" t="s">
        <v>4281</v>
      </c>
      <c r="S1161" s="1" t="s">
        <v>4171</v>
      </c>
      <c r="T1161" s="1" t="s">
        <v>37</v>
      </c>
      <c r="U1161" s="1" t="s">
        <v>37</v>
      </c>
      <c r="V1161" s="1" t="s">
        <v>37</v>
      </c>
      <c r="W1161" s="1" t="s">
        <v>37</v>
      </c>
      <c r="X1161" s="1" t="s">
        <v>37</v>
      </c>
      <c r="Y1161" s="1" t="s">
        <v>37</v>
      </c>
      <c r="Z1161" s="1" t="s">
        <v>37</v>
      </c>
    </row>
    <row r="1162" spans="1:26">
      <c r="A1162" s="1" t="s">
        <v>2325</v>
      </c>
      <c r="B1162" s="1" t="s">
        <v>2326</v>
      </c>
      <c r="C1162" s="1" t="s">
        <v>2327</v>
      </c>
      <c r="D1162" s="1"/>
      <c r="E1162" s="1" t="s">
        <v>2328</v>
      </c>
      <c r="F1162" s="1" t="s">
        <v>42</v>
      </c>
      <c r="G1162" s="1" t="s">
        <v>32</v>
      </c>
      <c r="H1162" s="1" t="s">
        <v>33</v>
      </c>
      <c r="I1162" s="1"/>
      <c r="J1162" s="1" t="s">
        <v>56</v>
      </c>
      <c r="K1162" s="1" t="s">
        <v>1600</v>
      </c>
      <c r="L1162" s="1" t="s">
        <v>37</v>
      </c>
      <c r="M1162" s="1" t="s">
        <v>4153</v>
      </c>
      <c r="N1162" s="1" t="s">
        <v>4046</v>
      </c>
      <c r="O1162" s="1" t="s">
        <v>4076</v>
      </c>
      <c r="P1162" s="1" t="s">
        <v>4162</v>
      </c>
      <c r="Q1162" s="1" t="s">
        <v>4049</v>
      </c>
      <c r="R1162" s="1" t="s">
        <v>4155</v>
      </c>
      <c r="S1162" s="1" t="s">
        <v>4176</v>
      </c>
      <c r="T1162" s="1" t="s">
        <v>37</v>
      </c>
      <c r="U1162" s="1" t="s">
        <v>37</v>
      </c>
      <c r="V1162" s="1" t="s">
        <v>3973</v>
      </c>
      <c r="W1162" s="1" t="s">
        <v>37</v>
      </c>
      <c r="X1162" s="1" t="s">
        <v>37</v>
      </c>
      <c r="Y1162" s="1" t="s">
        <v>37</v>
      </c>
      <c r="Z1162" s="1" t="s">
        <v>37</v>
      </c>
    </row>
    <row r="1163" spans="1:26">
      <c r="A1163" s="1" t="s">
        <v>1127</v>
      </c>
      <c r="B1163" s="1" t="s">
        <v>1128</v>
      </c>
      <c r="C1163" s="1" t="s">
        <v>1129</v>
      </c>
      <c r="D1163" s="1"/>
      <c r="E1163" s="1" t="s">
        <v>1130</v>
      </c>
      <c r="F1163" s="1" t="s">
        <v>42</v>
      </c>
      <c r="G1163" s="1" t="s">
        <v>32</v>
      </c>
      <c r="H1163" s="1" t="s">
        <v>55</v>
      </c>
      <c r="I1163" s="1"/>
      <c r="J1163" s="1" t="s">
        <v>35</v>
      </c>
      <c r="K1163" s="1" t="s">
        <v>44</v>
      </c>
      <c r="L1163" s="1" t="s">
        <v>37</v>
      </c>
      <c r="M1163" s="1" t="s">
        <v>4265</v>
      </c>
      <c r="N1163" s="1" t="s">
        <v>4096</v>
      </c>
      <c r="O1163" s="1" t="s">
        <v>4008</v>
      </c>
      <c r="P1163" s="1" t="s">
        <v>4266</v>
      </c>
      <c r="Q1163" s="1" t="s">
        <v>4267</v>
      </c>
      <c r="R1163" s="1" t="s">
        <v>4268</v>
      </c>
      <c r="S1163" s="1" t="s">
        <v>4269</v>
      </c>
      <c r="T1163" s="1" t="s">
        <v>37</v>
      </c>
      <c r="U1163" s="1" t="s">
        <v>4073</v>
      </c>
      <c r="V1163" s="1" t="s">
        <v>37</v>
      </c>
      <c r="W1163" s="1" t="s">
        <v>37</v>
      </c>
      <c r="X1163" s="1" t="s">
        <v>37</v>
      </c>
      <c r="Y1163" s="1" t="s">
        <v>37</v>
      </c>
      <c r="Z1163" s="1" t="s">
        <v>37</v>
      </c>
    </row>
    <row r="1164" spans="1:26">
      <c r="A1164" s="1" t="s">
        <v>1531</v>
      </c>
      <c r="B1164" s="1" t="s">
        <v>1488</v>
      </c>
      <c r="C1164" s="1" t="s">
        <v>211</v>
      </c>
      <c r="D1164" s="1"/>
      <c r="E1164" s="1" t="s">
        <v>1532</v>
      </c>
      <c r="F1164" s="1" t="s">
        <v>31</v>
      </c>
      <c r="G1164" s="1" t="s">
        <v>32</v>
      </c>
      <c r="H1164" s="1" t="s">
        <v>55</v>
      </c>
      <c r="I1164" s="1"/>
      <c r="J1164" s="1" t="s">
        <v>35</v>
      </c>
      <c r="K1164" s="1" t="s">
        <v>44</v>
      </c>
      <c r="L1164" s="1" t="s">
        <v>37</v>
      </c>
      <c r="M1164" s="1" t="s">
        <v>4074</v>
      </c>
      <c r="N1164" s="1" t="s">
        <v>4075</v>
      </c>
      <c r="O1164" s="1" t="s">
        <v>4254</v>
      </c>
      <c r="P1164" s="1" t="s">
        <v>4144</v>
      </c>
      <c r="Q1164" s="1" t="s">
        <v>4181</v>
      </c>
      <c r="R1164" s="1" t="s">
        <v>4050</v>
      </c>
      <c r="S1164" s="1" t="s">
        <v>4051</v>
      </c>
      <c r="T1164" s="1" t="s">
        <v>37</v>
      </c>
      <c r="U1164" s="1" t="s">
        <v>4073</v>
      </c>
      <c r="V1164" s="1" t="s">
        <v>37</v>
      </c>
      <c r="W1164" s="1" t="s">
        <v>37</v>
      </c>
      <c r="X1164" s="1" t="s">
        <v>37</v>
      </c>
      <c r="Y1164" s="1" t="s">
        <v>37</v>
      </c>
      <c r="Z1164" s="1" t="s">
        <v>37</v>
      </c>
    </row>
    <row r="1165" spans="1:26">
      <c r="A1165" s="1" t="s">
        <v>4510</v>
      </c>
      <c r="B1165" s="1" t="s">
        <v>249</v>
      </c>
      <c r="C1165" s="1" t="s">
        <v>4511</v>
      </c>
      <c r="D1165" s="1" t="s">
        <v>4512</v>
      </c>
      <c r="E1165" s="1" t="s">
        <v>4513</v>
      </c>
      <c r="F1165" s="1" t="s">
        <v>42</v>
      </c>
      <c r="G1165" s="1" t="s">
        <v>63</v>
      </c>
      <c r="H1165" s="1" t="s">
        <v>40</v>
      </c>
      <c r="I1165" s="1"/>
      <c r="J1165" s="1" t="s">
        <v>35</v>
      </c>
      <c r="K1165" s="1" t="s">
        <v>355</v>
      </c>
      <c r="L1165" s="1" t="s">
        <v>37</v>
      </c>
      <c r="M1165" s="1" t="s">
        <v>4187</v>
      </c>
      <c r="N1165" s="1" t="s">
        <v>4075</v>
      </c>
      <c r="O1165" s="1" t="s">
        <v>4147</v>
      </c>
      <c r="P1165" s="1" t="s">
        <v>4114</v>
      </c>
      <c r="Q1165" s="1" t="s">
        <v>4166</v>
      </c>
      <c r="R1165" s="1" t="s">
        <v>4083</v>
      </c>
      <c r="S1165" s="1" t="s">
        <v>4045</v>
      </c>
      <c r="T1165" s="1" t="s">
        <v>37</v>
      </c>
      <c r="U1165" s="1" t="s">
        <v>37</v>
      </c>
      <c r="V1165" s="1" t="s">
        <v>37</v>
      </c>
      <c r="W1165" s="1" t="s">
        <v>37</v>
      </c>
      <c r="X1165" s="1" t="s">
        <v>37</v>
      </c>
      <c r="Y1165" s="1" t="s">
        <v>37</v>
      </c>
      <c r="Z1165" s="1" t="s">
        <v>37</v>
      </c>
    </row>
    <row r="1166" spans="1:26">
      <c r="A1166" s="1" t="s">
        <v>4161</v>
      </c>
      <c r="B1166" s="1" t="s">
        <v>192</v>
      </c>
      <c r="C1166" s="1" t="s">
        <v>1150</v>
      </c>
      <c r="D1166" s="1"/>
      <c r="E1166" s="1" t="s">
        <v>2090</v>
      </c>
      <c r="F1166" s="1" t="s">
        <v>42</v>
      </c>
      <c r="G1166" s="1" t="s">
        <v>32</v>
      </c>
      <c r="H1166" s="1" t="s">
        <v>40</v>
      </c>
      <c r="I1166" s="1"/>
      <c r="J1166" s="1" t="s">
        <v>35</v>
      </c>
      <c r="K1166" s="1" t="s">
        <v>36</v>
      </c>
      <c r="L1166" s="1" t="s">
        <v>37</v>
      </c>
      <c r="M1166" s="1" t="s">
        <v>4153</v>
      </c>
      <c r="N1166" s="1" t="s">
        <v>4139</v>
      </c>
      <c r="O1166" s="1" t="s">
        <v>4103</v>
      </c>
      <c r="P1166" s="1" t="s">
        <v>4009</v>
      </c>
      <c r="Q1166" s="1" t="s">
        <v>4010</v>
      </c>
      <c r="R1166" s="1" t="s">
        <v>4011</v>
      </c>
      <c r="S1166" s="1" t="s">
        <v>4072</v>
      </c>
      <c r="T1166" s="1" t="s">
        <v>37</v>
      </c>
      <c r="U1166" s="1" t="s">
        <v>37</v>
      </c>
      <c r="V1166" s="1" t="s">
        <v>37</v>
      </c>
      <c r="W1166" s="1" t="s">
        <v>37</v>
      </c>
      <c r="X1166" s="1" t="s">
        <v>37</v>
      </c>
      <c r="Y1166" s="1" t="s">
        <v>37</v>
      </c>
      <c r="Z1166" s="1" t="s">
        <v>37</v>
      </c>
    </row>
    <row r="1167" spans="1:26">
      <c r="A1167" s="1" t="s">
        <v>2319</v>
      </c>
      <c r="B1167" s="1" t="s">
        <v>2320</v>
      </c>
      <c r="C1167" s="1" t="s">
        <v>385</v>
      </c>
      <c r="D1167" s="1"/>
      <c r="E1167" s="1" t="s">
        <v>2321</v>
      </c>
      <c r="F1167" s="1" t="s">
        <v>31</v>
      </c>
      <c r="G1167" s="1" t="s">
        <v>63</v>
      </c>
      <c r="H1167" s="1" t="s">
        <v>33</v>
      </c>
      <c r="I1167" s="1"/>
      <c r="J1167" s="1" t="s">
        <v>35</v>
      </c>
      <c r="K1167" s="1" t="s">
        <v>36</v>
      </c>
      <c r="L1167" s="1" t="s">
        <v>37</v>
      </c>
      <c r="M1167" s="1" t="s">
        <v>4143</v>
      </c>
      <c r="N1167" s="1" t="s">
        <v>4242</v>
      </c>
      <c r="O1167" s="1" t="s">
        <v>4034</v>
      </c>
      <c r="P1167" s="1" t="s">
        <v>4517</v>
      </c>
      <c r="Q1167" s="1" t="s">
        <v>4115</v>
      </c>
      <c r="R1167" s="1" t="s">
        <v>4277</v>
      </c>
      <c r="S1167" s="1" t="s">
        <v>4117</v>
      </c>
      <c r="T1167" s="1" t="s">
        <v>37</v>
      </c>
      <c r="U1167" s="1" t="s">
        <v>37</v>
      </c>
      <c r="V1167" s="1" t="s">
        <v>37</v>
      </c>
      <c r="W1167" s="1" t="s">
        <v>37</v>
      </c>
      <c r="X1167" s="1" t="s">
        <v>37</v>
      </c>
      <c r="Y1167" s="1" t="s">
        <v>37</v>
      </c>
      <c r="Z1167" s="1" t="s">
        <v>37</v>
      </c>
    </row>
    <row r="1168" spans="1:26">
      <c r="A1168" s="1" t="s">
        <v>2953</v>
      </c>
      <c r="B1168" s="1" t="s">
        <v>2954</v>
      </c>
      <c r="C1168" s="1" t="s">
        <v>393</v>
      </c>
      <c r="D1168" s="1"/>
      <c r="E1168" s="1" t="s">
        <v>2955</v>
      </c>
      <c r="F1168" s="1" t="s">
        <v>42</v>
      </c>
      <c r="G1168" s="1" t="s">
        <v>63</v>
      </c>
      <c r="H1168" s="1" t="s">
        <v>33</v>
      </c>
      <c r="I1168" s="1"/>
      <c r="J1168" s="1" t="s">
        <v>35</v>
      </c>
      <c r="K1168" s="1" t="s">
        <v>44</v>
      </c>
      <c r="L1168" s="1" t="s">
        <v>37</v>
      </c>
      <c r="M1168" s="1" t="s">
        <v>4226</v>
      </c>
      <c r="N1168" s="1" t="s">
        <v>4229</v>
      </c>
      <c r="O1168" s="1" t="s">
        <v>4068</v>
      </c>
      <c r="P1168" s="1" t="s">
        <v>4114</v>
      </c>
      <c r="Q1168" s="1" t="s">
        <v>4124</v>
      </c>
      <c r="R1168" s="1" t="s">
        <v>4217</v>
      </c>
      <c r="S1168" s="1" t="s">
        <v>4051</v>
      </c>
      <c r="T1168" s="1" t="s">
        <v>4522</v>
      </c>
      <c r="U1168" s="1" t="s">
        <v>37</v>
      </c>
      <c r="V1168" s="1" t="s">
        <v>37</v>
      </c>
      <c r="W1168" s="1" t="s">
        <v>37</v>
      </c>
      <c r="X1168" s="1" t="s">
        <v>37</v>
      </c>
      <c r="Y1168" s="1" t="s">
        <v>37</v>
      </c>
      <c r="Z1168" s="1" t="s">
        <v>37</v>
      </c>
    </row>
    <row r="1169" spans="1:26">
      <c r="A1169" s="1" t="s">
        <v>2855</v>
      </c>
      <c r="B1169" s="1" t="s">
        <v>2850</v>
      </c>
      <c r="C1169" s="1" t="s">
        <v>2792</v>
      </c>
      <c r="D1169" s="1" t="s">
        <v>125</v>
      </c>
      <c r="E1169" s="1" t="s">
        <v>519</v>
      </c>
      <c r="F1169" s="1" t="s">
        <v>31</v>
      </c>
      <c r="G1169" s="1" t="s">
        <v>43</v>
      </c>
      <c r="H1169" s="1" t="s">
        <v>40</v>
      </c>
      <c r="I1169" s="1"/>
      <c r="J1169" s="1" t="s">
        <v>35</v>
      </c>
      <c r="K1169" s="1" t="s">
        <v>704</v>
      </c>
      <c r="L1169" s="1" t="s">
        <v>37</v>
      </c>
      <c r="M1169" s="1" t="s">
        <v>4039</v>
      </c>
      <c r="N1169" s="1" t="s">
        <v>4061</v>
      </c>
      <c r="O1169" s="1" t="s">
        <v>4015</v>
      </c>
      <c r="P1169" s="1" t="s">
        <v>4063</v>
      </c>
      <c r="Q1169" s="1" t="s">
        <v>4389</v>
      </c>
      <c r="R1169" s="1" t="s">
        <v>4285</v>
      </c>
      <c r="S1169" s="1" t="s">
        <v>4019</v>
      </c>
      <c r="T1169" s="1" t="s">
        <v>37</v>
      </c>
      <c r="U1169" s="1" t="s">
        <v>37</v>
      </c>
      <c r="V1169" s="1" t="s">
        <v>3973</v>
      </c>
      <c r="W1169" s="1" t="s">
        <v>37</v>
      </c>
      <c r="X1169" s="1" t="s">
        <v>37</v>
      </c>
      <c r="Y1169" s="1" t="s">
        <v>37</v>
      </c>
      <c r="Z1169" s="1" t="s">
        <v>37</v>
      </c>
    </row>
    <row r="1170" spans="1:26">
      <c r="A1170" s="1" t="s">
        <v>151</v>
      </c>
      <c r="B1170" s="1" t="s">
        <v>152</v>
      </c>
      <c r="C1170" s="1" t="s">
        <v>153</v>
      </c>
      <c r="D1170" s="1"/>
      <c r="E1170" s="1" t="s">
        <v>154</v>
      </c>
      <c r="F1170" s="1" t="s">
        <v>42</v>
      </c>
      <c r="G1170" s="1" t="s">
        <v>43</v>
      </c>
      <c r="H1170" s="1" t="s">
        <v>33</v>
      </c>
      <c r="I1170" s="1"/>
      <c r="J1170" s="1" t="s">
        <v>56</v>
      </c>
      <c r="K1170" s="1" t="s">
        <v>57</v>
      </c>
      <c r="L1170" s="1" t="s">
        <v>37</v>
      </c>
      <c r="M1170" s="1" t="s">
        <v>4013</v>
      </c>
      <c r="N1170" s="1" t="s">
        <v>4134</v>
      </c>
      <c r="O1170" s="1" t="s">
        <v>4015</v>
      </c>
      <c r="P1170" s="1" t="s">
        <v>4135</v>
      </c>
      <c r="Q1170" s="1" t="s">
        <v>4136</v>
      </c>
      <c r="R1170" s="1" t="s">
        <v>4088</v>
      </c>
      <c r="S1170" s="1" t="s">
        <v>4089</v>
      </c>
      <c r="T1170" s="1" t="s">
        <v>37</v>
      </c>
      <c r="U1170" s="1" t="s">
        <v>37</v>
      </c>
      <c r="V1170" s="1" t="s">
        <v>37</v>
      </c>
      <c r="W1170" s="1" t="s">
        <v>37</v>
      </c>
      <c r="X1170" s="1" t="s">
        <v>37</v>
      </c>
      <c r="Y1170" s="1" t="s">
        <v>3973</v>
      </c>
      <c r="Z1170" s="1" t="s">
        <v>37</v>
      </c>
    </row>
    <row r="1171" spans="1:26">
      <c r="A1171" s="1" t="s">
        <v>155</v>
      </c>
      <c r="B1171" s="1" t="s">
        <v>152</v>
      </c>
      <c r="C1171" s="1" t="s">
        <v>53</v>
      </c>
      <c r="D1171" s="1" t="s">
        <v>156</v>
      </c>
      <c r="E1171" s="1" t="s">
        <v>154</v>
      </c>
      <c r="F1171" s="1" t="s">
        <v>31</v>
      </c>
      <c r="G1171" s="1" t="s">
        <v>43</v>
      </c>
      <c r="H1171" s="1" t="s">
        <v>55</v>
      </c>
      <c r="I1171" s="1"/>
      <c r="J1171" s="1" t="s">
        <v>56</v>
      </c>
      <c r="K1171" s="1" t="s">
        <v>57</v>
      </c>
      <c r="L1171" s="1" t="s">
        <v>37</v>
      </c>
      <c r="M1171" s="1" t="s">
        <v>4108</v>
      </c>
      <c r="N1171" s="1" t="s">
        <v>4134</v>
      </c>
      <c r="O1171" s="1" t="s">
        <v>4015</v>
      </c>
      <c r="P1171" s="1" t="s">
        <v>4135</v>
      </c>
      <c r="Q1171" s="1" t="s">
        <v>4053</v>
      </c>
      <c r="R1171" s="1" t="s">
        <v>4088</v>
      </c>
      <c r="S1171" s="1" t="s">
        <v>4089</v>
      </c>
      <c r="T1171" s="1" t="s">
        <v>37</v>
      </c>
      <c r="U1171" s="1" t="s">
        <v>37</v>
      </c>
      <c r="V1171" s="1" t="s">
        <v>37</v>
      </c>
      <c r="W1171" s="1" t="s">
        <v>37</v>
      </c>
      <c r="X1171" s="1" t="s">
        <v>37</v>
      </c>
      <c r="Y1171" s="1" t="s">
        <v>3973</v>
      </c>
      <c r="Z1171" s="1" t="s">
        <v>37</v>
      </c>
    </row>
    <row r="1172" spans="1:26">
      <c r="A1172" s="1" t="s">
        <v>2055</v>
      </c>
      <c r="B1172" s="1" t="s">
        <v>2048</v>
      </c>
      <c r="C1172" s="1" t="s">
        <v>2056</v>
      </c>
      <c r="D1172" s="1"/>
      <c r="E1172" s="1" t="s">
        <v>2057</v>
      </c>
      <c r="F1172" s="1" t="s">
        <v>42</v>
      </c>
      <c r="G1172" s="1" t="s">
        <v>43</v>
      </c>
      <c r="H1172" s="1" t="s">
        <v>55</v>
      </c>
      <c r="I1172" s="1"/>
      <c r="J1172" s="1" t="s">
        <v>56</v>
      </c>
      <c r="K1172" s="1" t="s">
        <v>57</v>
      </c>
      <c r="L1172" s="1" t="s">
        <v>37</v>
      </c>
      <c r="M1172" s="1" t="s">
        <v>4013</v>
      </c>
      <c r="N1172" s="1" t="s">
        <v>4021</v>
      </c>
      <c r="O1172" s="1" t="s">
        <v>4022</v>
      </c>
      <c r="P1172" s="1" t="s">
        <v>4063</v>
      </c>
      <c r="Q1172" s="1" t="s">
        <v>4429</v>
      </c>
      <c r="R1172" s="1" t="s">
        <v>4088</v>
      </c>
      <c r="S1172" s="1" t="s">
        <v>4089</v>
      </c>
      <c r="T1172" s="1" t="s">
        <v>37</v>
      </c>
      <c r="U1172" s="1" t="s">
        <v>37</v>
      </c>
      <c r="V1172" s="1" t="s">
        <v>3973</v>
      </c>
      <c r="W1172" s="1" t="s">
        <v>37</v>
      </c>
      <c r="X1172" s="1" t="s">
        <v>3973</v>
      </c>
      <c r="Y1172" s="1" t="s">
        <v>37</v>
      </c>
      <c r="Z1172" s="1" t="s">
        <v>37</v>
      </c>
    </row>
    <row r="1173" spans="1:26">
      <c r="A1173" s="1" t="s">
        <v>2014</v>
      </c>
      <c r="B1173" s="1" t="s">
        <v>1612</v>
      </c>
      <c r="C1173" s="1" t="s">
        <v>2015</v>
      </c>
      <c r="D1173" s="1" t="s">
        <v>2016</v>
      </c>
      <c r="E1173" s="1" t="s">
        <v>561</v>
      </c>
      <c r="F1173" s="1" t="s">
        <v>42</v>
      </c>
      <c r="G1173" s="1" t="s">
        <v>63</v>
      </c>
      <c r="H1173" s="1" t="s">
        <v>40</v>
      </c>
      <c r="I1173" s="1"/>
      <c r="J1173" s="1" t="s">
        <v>56</v>
      </c>
      <c r="K1173" s="1" t="s">
        <v>36</v>
      </c>
      <c r="L1173" s="1" t="s">
        <v>37</v>
      </c>
      <c r="M1173" s="1" t="s">
        <v>4226</v>
      </c>
      <c r="N1173" s="1" t="s">
        <v>4086</v>
      </c>
      <c r="O1173" s="1" t="s">
        <v>4213</v>
      </c>
      <c r="P1173" s="1" t="s">
        <v>4135</v>
      </c>
      <c r="Q1173" s="1" t="s">
        <v>4312</v>
      </c>
      <c r="R1173" s="1" t="s">
        <v>4185</v>
      </c>
      <c r="S1173" s="1" t="s">
        <v>4186</v>
      </c>
      <c r="T1173" s="1" t="s">
        <v>37</v>
      </c>
      <c r="U1173" s="1" t="s">
        <v>37</v>
      </c>
      <c r="V1173" s="1" t="s">
        <v>37</v>
      </c>
      <c r="W1173" s="1" t="s">
        <v>37</v>
      </c>
      <c r="X1173" s="1" t="s">
        <v>37</v>
      </c>
      <c r="Y1173" s="1" t="s">
        <v>37</v>
      </c>
      <c r="Z1173" s="1" t="s">
        <v>37</v>
      </c>
    </row>
    <row r="1174" spans="1:26">
      <c r="A1174" s="1" t="s">
        <v>346</v>
      </c>
      <c r="B1174" s="1" t="s">
        <v>347</v>
      </c>
      <c r="C1174" s="1" t="s">
        <v>348</v>
      </c>
      <c r="D1174" s="1" t="s">
        <v>349</v>
      </c>
      <c r="E1174" s="1" t="s">
        <v>350</v>
      </c>
      <c r="F1174" s="1" t="s">
        <v>42</v>
      </c>
      <c r="G1174" s="1" t="s">
        <v>50</v>
      </c>
      <c r="H1174" s="1" t="s">
        <v>40</v>
      </c>
      <c r="I1174" s="1"/>
      <c r="J1174" s="1" t="s">
        <v>56</v>
      </c>
      <c r="K1174" s="1" t="s">
        <v>36</v>
      </c>
      <c r="L1174" s="1" t="s">
        <v>37</v>
      </c>
      <c r="M1174" s="1" t="s">
        <v>4112</v>
      </c>
      <c r="N1174" s="1" t="s">
        <v>4280</v>
      </c>
      <c r="O1174" s="1" t="s">
        <v>4127</v>
      </c>
      <c r="P1174" s="1" t="s">
        <v>4023</v>
      </c>
      <c r="Q1174" s="1" t="s">
        <v>4379</v>
      </c>
      <c r="R1174" s="1" t="s">
        <v>4308</v>
      </c>
      <c r="S1174" s="1" t="s">
        <v>4072</v>
      </c>
      <c r="T1174" s="1" t="s">
        <v>37</v>
      </c>
      <c r="U1174" s="1" t="s">
        <v>37</v>
      </c>
      <c r="V1174" s="1" t="s">
        <v>37</v>
      </c>
      <c r="W1174" s="1" t="s">
        <v>37</v>
      </c>
      <c r="X1174" s="1" t="s">
        <v>37</v>
      </c>
      <c r="Y1174" s="1" t="s">
        <v>37</v>
      </c>
      <c r="Z1174" s="1" t="s">
        <v>37</v>
      </c>
    </row>
    <row r="1175" spans="1:26">
      <c r="A1175" s="1" t="s">
        <v>351</v>
      </c>
      <c r="B1175" s="1" t="s">
        <v>347</v>
      </c>
      <c r="C1175" s="1" t="s">
        <v>352</v>
      </c>
      <c r="D1175" s="1" t="s">
        <v>353</v>
      </c>
      <c r="E1175" s="1" t="s">
        <v>354</v>
      </c>
      <c r="F1175" s="1" t="s">
        <v>42</v>
      </c>
      <c r="G1175" s="1" t="s">
        <v>32</v>
      </c>
      <c r="H1175" s="1" t="s">
        <v>40</v>
      </c>
      <c r="I1175" s="1"/>
      <c r="J1175" s="1" t="s">
        <v>56</v>
      </c>
      <c r="K1175" s="1" t="s">
        <v>355</v>
      </c>
      <c r="L1175" s="1" t="s">
        <v>37</v>
      </c>
      <c r="M1175" s="1" t="s">
        <v>4220</v>
      </c>
      <c r="N1175" s="1" t="s">
        <v>4209</v>
      </c>
      <c r="O1175" s="1" t="s">
        <v>4081</v>
      </c>
      <c r="P1175" s="1" t="s">
        <v>4390</v>
      </c>
      <c r="Q1175" s="1" t="s">
        <v>4093</v>
      </c>
      <c r="R1175" s="1" t="s">
        <v>4079</v>
      </c>
      <c r="S1175" s="1" t="s">
        <v>4012</v>
      </c>
      <c r="T1175" s="1" t="s">
        <v>37</v>
      </c>
      <c r="U1175" s="1" t="s">
        <v>37</v>
      </c>
      <c r="V1175" s="1" t="s">
        <v>37</v>
      </c>
      <c r="W1175" s="1" t="s">
        <v>37</v>
      </c>
      <c r="X1175" s="1" t="s">
        <v>37</v>
      </c>
      <c r="Y1175" s="1" t="s">
        <v>37</v>
      </c>
      <c r="Z1175" s="1" t="s">
        <v>37</v>
      </c>
    </row>
    <row r="1176" spans="1:26">
      <c r="A1176" s="1" t="s">
        <v>2282</v>
      </c>
      <c r="B1176" s="1" t="s">
        <v>2283</v>
      </c>
      <c r="C1176" s="1" t="s">
        <v>1504</v>
      </c>
      <c r="D1176" s="1" t="s">
        <v>48</v>
      </c>
      <c r="E1176" s="1" t="s">
        <v>902</v>
      </c>
      <c r="F1176" s="1" t="s">
        <v>42</v>
      </c>
      <c r="G1176" s="1" t="s">
        <v>63</v>
      </c>
      <c r="H1176" s="1" t="s">
        <v>40</v>
      </c>
      <c r="I1176" s="1"/>
      <c r="J1176" s="1" t="s">
        <v>35</v>
      </c>
      <c r="K1176" s="1" t="s">
        <v>44</v>
      </c>
      <c r="L1176" s="1" t="s">
        <v>37</v>
      </c>
      <c r="M1176" s="1" t="s">
        <v>4283</v>
      </c>
      <c r="N1176" s="1" t="s">
        <v>4067</v>
      </c>
      <c r="O1176" s="1" t="s">
        <v>4041</v>
      </c>
      <c r="P1176" s="1" t="s">
        <v>4135</v>
      </c>
      <c r="Q1176" s="1" t="s">
        <v>4312</v>
      </c>
      <c r="R1176" s="1" t="s">
        <v>4185</v>
      </c>
      <c r="S1176" s="1" t="s">
        <v>4221</v>
      </c>
      <c r="T1176" s="1" t="s">
        <v>37</v>
      </c>
      <c r="U1176" s="1" t="s">
        <v>37</v>
      </c>
      <c r="V1176" s="1" t="s">
        <v>3973</v>
      </c>
      <c r="W1176" s="1" t="s">
        <v>37</v>
      </c>
      <c r="X1176" s="1" t="s">
        <v>37</v>
      </c>
      <c r="Y1176" s="1" t="s">
        <v>37</v>
      </c>
      <c r="Z1176" s="1" t="s">
        <v>37</v>
      </c>
    </row>
    <row r="1177" spans="1:26">
      <c r="A1177" s="1" t="s">
        <v>2030</v>
      </c>
      <c r="B1177" s="1" t="s">
        <v>2031</v>
      </c>
      <c r="C1177" s="1" t="s">
        <v>2032</v>
      </c>
      <c r="D1177" s="1" t="s">
        <v>2033</v>
      </c>
      <c r="E1177" s="1" t="s">
        <v>121</v>
      </c>
      <c r="F1177" s="1" t="s">
        <v>42</v>
      </c>
      <c r="G1177" s="1" t="s">
        <v>43</v>
      </c>
      <c r="H1177" s="1" t="s">
        <v>55</v>
      </c>
      <c r="I1177" s="1"/>
      <c r="J1177" s="1" t="s">
        <v>35</v>
      </c>
      <c r="K1177" s="1"/>
      <c r="L1177" s="1" t="s">
        <v>37</v>
      </c>
      <c r="M1177" s="1" t="s">
        <v>4205</v>
      </c>
      <c r="N1177" s="1" t="s">
        <v>4206</v>
      </c>
      <c r="O1177" s="1" t="s">
        <v>4062</v>
      </c>
      <c r="P1177" s="1" t="s">
        <v>4433</v>
      </c>
      <c r="Q1177" s="1" t="s">
        <v>4053</v>
      </c>
      <c r="R1177" s="1" t="s">
        <v>4088</v>
      </c>
      <c r="S1177" s="1" t="s">
        <v>4089</v>
      </c>
      <c r="T1177" s="1" t="s">
        <v>37</v>
      </c>
      <c r="U1177" s="1" t="s">
        <v>37</v>
      </c>
      <c r="V1177" s="1" t="s">
        <v>37</v>
      </c>
      <c r="W1177" s="1" t="s">
        <v>3973</v>
      </c>
      <c r="X1177" s="1" t="s">
        <v>37</v>
      </c>
      <c r="Y1177" s="1" t="s">
        <v>37</v>
      </c>
      <c r="Z1177" s="1" t="s">
        <v>37</v>
      </c>
    </row>
    <row r="1178" spans="1:26">
      <c r="A1178" s="1" t="s">
        <v>2234</v>
      </c>
      <c r="B1178" s="1" t="s">
        <v>2221</v>
      </c>
      <c r="C1178" s="1" t="s">
        <v>1225</v>
      </c>
      <c r="D1178" s="1" t="s">
        <v>129</v>
      </c>
      <c r="E1178" s="1" t="s">
        <v>2235</v>
      </c>
      <c r="F1178" s="1" t="s">
        <v>31</v>
      </c>
      <c r="G1178" s="1" t="s">
        <v>32</v>
      </c>
      <c r="H1178" s="1" t="s">
        <v>40</v>
      </c>
      <c r="I1178" s="1"/>
      <c r="J1178" s="1" t="s">
        <v>35</v>
      </c>
      <c r="K1178" s="1" t="s">
        <v>36</v>
      </c>
      <c r="L1178" s="1" t="s">
        <v>37</v>
      </c>
      <c r="M1178" s="1" t="s">
        <v>4220</v>
      </c>
      <c r="N1178" s="1" t="s">
        <v>4139</v>
      </c>
      <c r="O1178" s="1" t="s">
        <v>4008</v>
      </c>
      <c r="P1178" s="1" t="s">
        <v>4154</v>
      </c>
      <c r="Q1178" s="1" t="s">
        <v>4298</v>
      </c>
      <c r="R1178" s="1" t="s">
        <v>4155</v>
      </c>
      <c r="S1178" s="1" t="s">
        <v>4141</v>
      </c>
      <c r="T1178" s="1" t="s">
        <v>37</v>
      </c>
      <c r="U1178" s="1" t="s">
        <v>37</v>
      </c>
      <c r="V1178" s="1" t="s">
        <v>3973</v>
      </c>
      <c r="W1178" s="1" t="s">
        <v>37</v>
      </c>
      <c r="X1178" s="1" t="s">
        <v>3973</v>
      </c>
      <c r="Y1178" s="1" t="s">
        <v>37</v>
      </c>
      <c r="Z1178" s="1" t="s">
        <v>37</v>
      </c>
    </row>
    <row r="1179" spans="1:26">
      <c r="A1179" s="1" t="s">
        <v>2081</v>
      </c>
      <c r="B1179" s="1" t="s">
        <v>2080</v>
      </c>
      <c r="C1179" s="1" t="s">
        <v>931</v>
      </c>
      <c r="D1179" s="1" t="s">
        <v>2082</v>
      </c>
      <c r="E1179" s="1" t="s">
        <v>2083</v>
      </c>
      <c r="F1179" s="1" t="s">
        <v>31</v>
      </c>
      <c r="G1179" s="1" t="s">
        <v>43</v>
      </c>
      <c r="H1179" s="1" t="s">
        <v>40</v>
      </c>
      <c r="I1179" s="1"/>
      <c r="J1179" s="1" t="s">
        <v>56</v>
      </c>
      <c r="K1179" s="1" t="s">
        <v>44</v>
      </c>
      <c r="L1179" s="1" t="s">
        <v>37</v>
      </c>
      <c r="M1179" s="1" t="s">
        <v>4066</v>
      </c>
      <c r="N1179" s="1" t="s">
        <v>4134</v>
      </c>
      <c r="O1179" s="1" t="s">
        <v>4271</v>
      </c>
      <c r="P1179" s="1" t="s">
        <v>4132</v>
      </c>
      <c r="Q1179" s="1" t="s">
        <v>4290</v>
      </c>
      <c r="R1179" s="1" t="s">
        <v>4315</v>
      </c>
      <c r="S1179" s="1" t="s">
        <v>4259</v>
      </c>
      <c r="T1179" s="1" t="s">
        <v>37</v>
      </c>
      <c r="U1179" s="1" t="s">
        <v>37</v>
      </c>
      <c r="V1179" s="1" t="s">
        <v>37</v>
      </c>
      <c r="W1179" s="1" t="s">
        <v>37</v>
      </c>
      <c r="X1179" s="1" t="s">
        <v>37</v>
      </c>
      <c r="Y1179" s="1" t="s">
        <v>37</v>
      </c>
      <c r="Z1179" s="1" t="s">
        <v>37</v>
      </c>
    </row>
    <row r="1180" spans="1:26">
      <c r="A1180" s="1" t="s">
        <v>705</v>
      </c>
      <c r="B1180" s="1" t="s">
        <v>706</v>
      </c>
      <c r="C1180" s="1" t="s">
        <v>707</v>
      </c>
      <c r="D1180" s="1" t="s">
        <v>708</v>
      </c>
      <c r="E1180" s="1" t="s">
        <v>709</v>
      </c>
      <c r="F1180" s="1" t="s">
        <v>42</v>
      </c>
      <c r="G1180" s="1" t="s">
        <v>43</v>
      </c>
      <c r="H1180" s="1" t="s">
        <v>55</v>
      </c>
      <c r="I1180" s="1"/>
      <c r="J1180" s="1" t="s">
        <v>56</v>
      </c>
      <c r="K1180" s="1" t="s">
        <v>150</v>
      </c>
      <c r="L1180" s="1" t="s">
        <v>37</v>
      </c>
      <c r="M1180" s="1" t="s">
        <v>4112</v>
      </c>
      <c r="N1180" s="1" t="s">
        <v>4191</v>
      </c>
      <c r="O1180" s="1" t="s">
        <v>4263</v>
      </c>
      <c r="P1180" s="1" t="s">
        <v>4241</v>
      </c>
      <c r="Q1180" s="1" t="s">
        <v>4093</v>
      </c>
      <c r="R1180" s="1" t="s">
        <v>4238</v>
      </c>
      <c r="S1180" s="1" t="s">
        <v>4160</v>
      </c>
      <c r="T1180" s="1" t="s">
        <v>37</v>
      </c>
      <c r="U1180" s="1" t="s">
        <v>4073</v>
      </c>
      <c r="V1180" s="1" t="s">
        <v>37</v>
      </c>
      <c r="W1180" s="1" t="s">
        <v>37</v>
      </c>
      <c r="X1180" s="1" t="s">
        <v>37</v>
      </c>
      <c r="Y1180" s="1" t="s">
        <v>3973</v>
      </c>
      <c r="Z1180" s="1" t="s">
        <v>37</v>
      </c>
    </row>
    <row r="1181" spans="1:26">
      <c r="A1181" s="1" t="s">
        <v>2034</v>
      </c>
      <c r="B1181" s="1" t="s">
        <v>2035</v>
      </c>
      <c r="C1181" s="1" t="s">
        <v>2036</v>
      </c>
      <c r="D1181" s="1" t="s">
        <v>2037</v>
      </c>
      <c r="E1181" s="1" t="s">
        <v>2038</v>
      </c>
      <c r="F1181" s="1" t="s">
        <v>31</v>
      </c>
      <c r="G1181" s="1" t="s">
        <v>32</v>
      </c>
      <c r="H1181" s="1" t="s">
        <v>33</v>
      </c>
      <c r="I1181" s="1"/>
      <c r="J1181" s="1" t="s">
        <v>56</v>
      </c>
      <c r="K1181" s="1" t="s">
        <v>150</v>
      </c>
      <c r="L1181" s="1" t="s">
        <v>37</v>
      </c>
      <c r="M1181" s="1" t="s">
        <v>4153</v>
      </c>
      <c r="N1181" s="1" t="s">
        <v>4007</v>
      </c>
      <c r="O1181" s="1" t="s">
        <v>4081</v>
      </c>
      <c r="P1181" s="1" t="s">
        <v>4162</v>
      </c>
      <c r="Q1181" s="1" t="s">
        <v>4082</v>
      </c>
      <c r="R1181" s="1" t="s">
        <v>4044</v>
      </c>
      <c r="S1181" s="1" t="s">
        <v>4381</v>
      </c>
      <c r="T1181" s="1" t="s">
        <v>37</v>
      </c>
      <c r="U1181" s="1" t="s">
        <v>37</v>
      </c>
      <c r="V1181" s="1" t="s">
        <v>37</v>
      </c>
      <c r="W1181" s="1" t="s">
        <v>37</v>
      </c>
      <c r="X1181" s="1" t="s">
        <v>3973</v>
      </c>
      <c r="Y1181" s="1" t="s">
        <v>37</v>
      </c>
      <c r="Z1181" s="1" t="s">
        <v>37</v>
      </c>
    </row>
    <row r="1182" spans="1:26">
      <c r="A1182" s="1" t="s">
        <v>1763</v>
      </c>
      <c r="B1182" s="1" t="s">
        <v>1761</v>
      </c>
      <c r="C1182" s="1" t="s">
        <v>1764</v>
      </c>
      <c r="D1182" s="1" t="s">
        <v>1765</v>
      </c>
      <c r="E1182" s="1" t="s">
        <v>1766</v>
      </c>
      <c r="F1182" s="1" t="s">
        <v>31</v>
      </c>
      <c r="G1182" s="1" t="s">
        <v>63</v>
      </c>
      <c r="H1182" s="1" t="s">
        <v>33</v>
      </c>
      <c r="I1182" s="1"/>
      <c r="J1182" s="1" t="s">
        <v>56</v>
      </c>
      <c r="K1182" s="1" t="s">
        <v>57</v>
      </c>
      <c r="L1182" s="1" t="s">
        <v>37</v>
      </c>
      <c r="M1182" s="1" t="s">
        <v>4112</v>
      </c>
      <c r="N1182" s="1" t="s">
        <v>4282</v>
      </c>
      <c r="O1182" s="1" t="s">
        <v>4213</v>
      </c>
      <c r="P1182" s="1" t="s">
        <v>4148</v>
      </c>
      <c r="Q1182" s="1" t="s">
        <v>4312</v>
      </c>
      <c r="R1182" s="1" t="s">
        <v>4185</v>
      </c>
      <c r="S1182" s="1" t="s">
        <v>4239</v>
      </c>
      <c r="T1182" s="1" t="s">
        <v>4149</v>
      </c>
      <c r="U1182" s="1" t="s">
        <v>37</v>
      </c>
      <c r="V1182" s="1" t="s">
        <v>37</v>
      </c>
      <c r="W1182" s="1" t="s">
        <v>37</v>
      </c>
      <c r="X1182" s="1" t="s">
        <v>37</v>
      </c>
      <c r="Y1182" s="1" t="s">
        <v>37</v>
      </c>
      <c r="Z1182" s="1" t="s">
        <v>37</v>
      </c>
    </row>
    <row r="1183" spans="1:26">
      <c r="A1183" s="1" t="s">
        <v>1760</v>
      </c>
      <c r="B1183" s="1" t="s">
        <v>1761</v>
      </c>
      <c r="C1183" s="1" t="s">
        <v>1762</v>
      </c>
      <c r="D1183" s="1"/>
      <c r="E1183" s="1" t="s">
        <v>573</v>
      </c>
      <c r="F1183" s="1" t="s">
        <v>31</v>
      </c>
      <c r="G1183" s="1" t="s">
        <v>32</v>
      </c>
      <c r="H1183" s="1" t="s">
        <v>33</v>
      </c>
      <c r="I1183" s="1"/>
      <c r="J1183" s="1" t="s">
        <v>56</v>
      </c>
      <c r="K1183" s="1" t="s">
        <v>57</v>
      </c>
      <c r="L1183" s="1" t="s">
        <v>37</v>
      </c>
      <c r="M1183" s="1" t="s">
        <v>4032</v>
      </c>
      <c r="N1183" s="1" t="s">
        <v>4046</v>
      </c>
      <c r="O1183" s="1" t="s">
        <v>4140</v>
      </c>
      <c r="P1183" s="1" t="s">
        <v>4029</v>
      </c>
      <c r="Q1183" s="1" t="s">
        <v>4211</v>
      </c>
      <c r="R1183" s="1" t="s">
        <v>4189</v>
      </c>
      <c r="S1183" s="1" t="s">
        <v>4084</v>
      </c>
      <c r="T1183" s="1" t="s">
        <v>37</v>
      </c>
      <c r="U1183" s="1" t="s">
        <v>37</v>
      </c>
      <c r="V1183" s="1" t="s">
        <v>3973</v>
      </c>
      <c r="W1183" s="1" t="s">
        <v>37</v>
      </c>
      <c r="X1183" s="1" t="s">
        <v>37</v>
      </c>
      <c r="Y1183" s="1" t="s">
        <v>37</v>
      </c>
      <c r="Z1183" s="1" t="s">
        <v>37</v>
      </c>
    </row>
    <row r="1184" spans="1:26">
      <c r="A1184" s="1" t="s">
        <v>181</v>
      </c>
      <c r="B1184" s="1" t="s">
        <v>182</v>
      </c>
      <c r="C1184" s="1" t="s">
        <v>183</v>
      </c>
      <c r="D1184" s="1"/>
      <c r="E1184" s="1" t="s">
        <v>184</v>
      </c>
      <c r="F1184" s="1" t="s">
        <v>42</v>
      </c>
      <c r="G1184" s="1" t="s">
        <v>63</v>
      </c>
      <c r="H1184" s="1" t="s">
        <v>33</v>
      </c>
      <c r="I1184" s="1"/>
      <c r="J1184" s="1" t="s">
        <v>35</v>
      </c>
      <c r="K1184" s="1" t="s">
        <v>44</v>
      </c>
      <c r="L1184" s="1" t="s">
        <v>37</v>
      </c>
      <c r="M1184" s="1" t="s">
        <v>4150</v>
      </c>
      <c r="N1184" s="1" t="s">
        <v>4122</v>
      </c>
      <c r="O1184" s="1" t="s">
        <v>4506</v>
      </c>
      <c r="P1184" s="1" t="s">
        <v>4151</v>
      </c>
      <c r="Q1184" s="1" t="s">
        <v>4124</v>
      </c>
      <c r="R1184" s="1" t="s">
        <v>4071</v>
      </c>
      <c r="S1184" s="1" t="s">
        <v>4117</v>
      </c>
      <c r="T1184" s="1" t="s">
        <v>4152</v>
      </c>
      <c r="U1184" s="1" t="s">
        <v>37</v>
      </c>
      <c r="V1184" s="1" t="s">
        <v>37</v>
      </c>
      <c r="W1184" s="1" t="s">
        <v>37</v>
      </c>
      <c r="X1184" s="1" t="s">
        <v>37</v>
      </c>
      <c r="Y1184" s="1" t="s">
        <v>3973</v>
      </c>
      <c r="Z1184" s="1" t="s">
        <v>3973</v>
      </c>
    </row>
    <row r="1185" spans="1:26">
      <c r="A1185" s="1" t="s">
        <v>2529</v>
      </c>
      <c r="B1185" s="1" t="s">
        <v>1043</v>
      </c>
      <c r="C1185" s="1" t="s">
        <v>117</v>
      </c>
      <c r="D1185" s="1" t="s">
        <v>60</v>
      </c>
      <c r="E1185" s="1" t="s">
        <v>2530</v>
      </c>
      <c r="F1185" s="1" t="s">
        <v>31</v>
      </c>
      <c r="G1185" s="1" t="s">
        <v>50</v>
      </c>
      <c r="H1185" s="1" t="s">
        <v>40</v>
      </c>
      <c r="I1185" s="1"/>
      <c r="J1185" s="1" t="s">
        <v>35</v>
      </c>
      <c r="K1185" s="1" t="s">
        <v>36</v>
      </c>
      <c r="L1185" s="1" t="s">
        <v>37</v>
      </c>
      <c r="M1185" s="1" t="s">
        <v>4212</v>
      </c>
      <c r="N1185" s="1" t="s">
        <v>4067</v>
      </c>
      <c r="O1185" s="1" t="s">
        <v>4183</v>
      </c>
      <c r="P1185" s="1" t="s">
        <v>4193</v>
      </c>
      <c r="Q1185" s="1" t="s">
        <v>4503</v>
      </c>
      <c r="R1185" s="1" t="s">
        <v>4302</v>
      </c>
      <c r="S1185" s="1" t="s">
        <v>4171</v>
      </c>
      <c r="T1185" s="1" t="s">
        <v>37</v>
      </c>
      <c r="U1185" s="1" t="s">
        <v>37</v>
      </c>
      <c r="V1185" s="1" t="s">
        <v>37</v>
      </c>
      <c r="W1185" s="1" t="s">
        <v>37</v>
      </c>
      <c r="X1185" s="1" t="s">
        <v>37</v>
      </c>
      <c r="Y1185" s="1" t="s">
        <v>37</v>
      </c>
      <c r="Z1185" s="1" t="s">
        <v>37</v>
      </c>
    </row>
    <row r="1186" spans="1:26">
      <c r="A1186" s="1" t="s">
        <v>2476</v>
      </c>
      <c r="B1186" s="1" t="s">
        <v>2477</v>
      </c>
      <c r="C1186" s="1" t="s">
        <v>375</v>
      </c>
      <c r="D1186" s="1"/>
      <c r="E1186" s="1" t="s">
        <v>2478</v>
      </c>
      <c r="F1186" s="1" t="s">
        <v>31</v>
      </c>
      <c r="G1186" s="1" t="s">
        <v>50</v>
      </c>
      <c r="H1186" s="1" t="s">
        <v>40</v>
      </c>
      <c r="I1186" s="1"/>
      <c r="J1186" s="1" t="s">
        <v>56</v>
      </c>
      <c r="K1186" s="1" t="s">
        <v>36</v>
      </c>
      <c r="L1186" s="1" t="s">
        <v>37</v>
      </c>
      <c r="M1186" s="1" t="s">
        <v>4439</v>
      </c>
      <c r="N1186" s="1" t="s">
        <v>4179</v>
      </c>
      <c r="O1186" s="1" t="s">
        <v>4168</v>
      </c>
      <c r="P1186" s="1" t="s">
        <v>4104</v>
      </c>
      <c r="Q1186" s="1" t="s">
        <v>4215</v>
      </c>
      <c r="R1186" s="1" t="s">
        <v>4217</v>
      </c>
      <c r="S1186" s="1" t="s">
        <v>4264</v>
      </c>
      <c r="T1186" s="1" t="s">
        <v>37</v>
      </c>
      <c r="U1186" s="1" t="s">
        <v>37</v>
      </c>
      <c r="V1186" s="1" t="s">
        <v>37</v>
      </c>
      <c r="W1186" s="1" t="s">
        <v>37</v>
      </c>
      <c r="X1186" s="1" t="s">
        <v>37</v>
      </c>
      <c r="Y1186" s="1" t="s">
        <v>37</v>
      </c>
      <c r="Z1186" s="1" t="s">
        <v>37</v>
      </c>
    </row>
    <row r="1187" spans="1:26">
      <c r="A1187" s="1" t="s">
        <v>2389</v>
      </c>
      <c r="B1187" s="1" t="s">
        <v>2387</v>
      </c>
      <c r="C1187" s="1" t="s">
        <v>1693</v>
      </c>
      <c r="D1187" s="1" t="s">
        <v>1218</v>
      </c>
      <c r="E1187" s="1" t="s">
        <v>635</v>
      </c>
      <c r="F1187" s="1" t="s">
        <v>31</v>
      </c>
      <c r="G1187" s="1" t="s">
        <v>50</v>
      </c>
      <c r="H1187" s="1" t="s">
        <v>55</v>
      </c>
      <c r="I1187" s="1"/>
      <c r="J1187" s="1" t="s">
        <v>35</v>
      </c>
      <c r="K1187" s="1" t="s">
        <v>44</v>
      </c>
      <c r="L1187" s="1" t="s">
        <v>37</v>
      </c>
      <c r="M1187" s="1" t="s">
        <v>4167</v>
      </c>
      <c r="N1187" s="1" t="s">
        <v>4179</v>
      </c>
      <c r="O1187" s="1" t="s">
        <v>4263</v>
      </c>
      <c r="P1187" s="1" t="s">
        <v>4388</v>
      </c>
      <c r="Q1187" s="1" t="s">
        <v>4105</v>
      </c>
      <c r="R1187" s="1" t="s">
        <v>4116</v>
      </c>
      <c r="S1187" s="1" t="s">
        <v>4320</v>
      </c>
      <c r="T1187" s="1" t="s">
        <v>37</v>
      </c>
      <c r="U1187" s="1" t="s">
        <v>4073</v>
      </c>
      <c r="V1187" s="1" t="s">
        <v>37</v>
      </c>
      <c r="W1187" s="1" t="s">
        <v>37</v>
      </c>
      <c r="X1187" s="1" t="s">
        <v>37</v>
      </c>
      <c r="Y1187" s="1" t="s">
        <v>37</v>
      </c>
      <c r="Z1187" s="1" t="s">
        <v>37</v>
      </c>
    </row>
    <row r="1188" spans="1:26">
      <c r="A1188" s="1" t="s">
        <v>2750</v>
      </c>
      <c r="B1188" s="1" t="s">
        <v>2751</v>
      </c>
      <c r="C1188" s="1" t="s">
        <v>881</v>
      </c>
      <c r="D1188" s="1"/>
      <c r="E1188" s="1" t="s">
        <v>2752</v>
      </c>
      <c r="F1188" s="1" t="s">
        <v>42</v>
      </c>
      <c r="G1188" s="1" t="s">
        <v>43</v>
      </c>
      <c r="H1188" s="1" t="s">
        <v>55</v>
      </c>
      <c r="I1188" s="1"/>
      <c r="J1188" s="1" t="s">
        <v>56</v>
      </c>
      <c r="K1188" s="1" t="s">
        <v>44</v>
      </c>
      <c r="L1188" s="1" t="s">
        <v>37</v>
      </c>
      <c r="M1188" s="1" t="s">
        <v>4205</v>
      </c>
      <c r="N1188" s="1" t="s">
        <v>4061</v>
      </c>
      <c r="O1188" s="1" t="s">
        <v>4279</v>
      </c>
      <c r="P1188" s="1" t="s">
        <v>4035</v>
      </c>
      <c r="Q1188" s="1" t="s">
        <v>4133</v>
      </c>
      <c r="R1188" s="1" t="s">
        <v>4208</v>
      </c>
      <c r="S1188" s="1" t="s">
        <v>4089</v>
      </c>
      <c r="T1188" s="1" t="s">
        <v>37</v>
      </c>
      <c r="U1188" s="1" t="s">
        <v>37</v>
      </c>
      <c r="V1188" s="1" t="s">
        <v>37</v>
      </c>
      <c r="W1188" s="1" t="s">
        <v>3973</v>
      </c>
      <c r="X1188" s="1" t="s">
        <v>37</v>
      </c>
      <c r="Y1188" s="1" t="s">
        <v>37</v>
      </c>
      <c r="Z1188" s="1" t="s">
        <v>37</v>
      </c>
    </row>
    <row r="1189" spans="1:26">
      <c r="A1189" s="1" t="s">
        <v>617</v>
      </c>
      <c r="B1189" s="1" t="s">
        <v>618</v>
      </c>
      <c r="C1189" s="1" t="s">
        <v>619</v>
      </c>
      <c r="D1189" s="1" t="s">
        <v>426</v>
      </c>
      <c r="E1189" s="1" t="s">
        <v>620</v>
      </c>
      <c r="F1189" s="1" t="s">
        <v>31</v>
      </c>
      <c r="G1189" s="1" t="s">
        <v>43</v>
      </c>
      <c r="H1189" s="1" t="s">
        <v>33</v>
      </c>
      <c r="I1189" s="1"/>
      <c r="J1189" s="1" t="s">
        <v>35</v>
      </c>
      <c r="K1189" s="1"/>
      <c r="L1189" s="1" t="s">
        <v>37</v>
      </c>
      <c r="M1189" s="1" t="s">
        <v>4060</v>
      </c>
      <c r="N1189" s="1" t="s">
        <v>4128</v>
      </c>
      <c r="O1189" s="1" t="s">
        <v>4260</v>
      </c>
      <c r="P1189" s="1" t="s">
        <v>4169</v>
      </c>
      <c r="Q1189" s="1" t="s">
        <v>4291</v>
      </c>
      <c r="R1189" s="1" t="s">
        <v>4125</v>
      </c>
      <c r="S1189" s="1" t="s">
        <v>4026</v>
      </c>
      <c r="T1189" s="1" t="s">
        <v>37</v>
      </c>
      <c r="U1189" s="1" t="s">
        <v>37</v>
      </c>
      <c r="V1189" s="1" t="s">
        <v>37</v>
      </c>
      <c r="W1189" s="1" t="s">
        <v>37</v>
      </c>
      <c r="X1189" s="1" t="s">
        <v>37</v>
      </c>
      <c r="Y1189" s="1" t="s">
        <v>37</v>
      </c>
      <c r="Z1189" s="1" t="s">
        <v>37</v>
      </c>
    </row>
    <row r="1190" spans="1:26">
      <c r="A1190" s="1" t="s">
        <v>1807</v>
      </c>
      <c r="B1190" s="1" t="s">
        <v>1808</v>
      </c>
      <c r="C1190" s="1" t="s">
        <v>1809</v>
      </c>
      <c r="D1190" s="1"/>
      <c r="E1190" s="1" t="s">
        <v>1810</v>
      </c>
      <c r="F1190" s="1" t="s">
        <v>31</v>
      </c>
      <c r="G1190" s="1" t="s">
        <v>32</v>
      </c>
      <c r="H1190" s="1" t="s">
        <v>55</v>
      </c>
      <c r="I1190" s="1"/>
      <c r="J1190" s="1" t="s">
        <v>56</v>
      </c>
      <c r="K1190" s="1" t="s">
        <v>1600</v>
      </c>
      <c r="L1190" s="1" t="s">
        <v>37</v>
      </c>
      <c r="M1190" s="1" t="s">
        <v>4165</v>
      </c>
      <c r="N1190" s="1" t="s">
        <v>4007</v>
      </c>
      <c r="O1190" s="1" t="s">
        <v>4228</v>
      </c>
      <c r="P1190" s="1" t="s">
        <v>4390</v>
      </c>
      <c r="Q1190" s="1" t="s">
        <v>4181</v>
      </c>
      <c r="R1190" s="1" t="s">
        <v>4050</v>
      </c>
      <c r="S1190" s="1" t="s">
        <v>4012</v>
      </c>
      <c r="T1190" s="1" t="s">
        <v>37</v>
      </c>
      <c r="U1190" s="1" t="s">
        <v>37</v>
      </c>
      <c r="V1190" s="1" t="s">
        <v>37</v>
      </c>
      <c r="W1190" s="1" t="s">
        <v>37</v>
      </c>
      <c r="X1190" s="1" t="s">
        <v>37</v>
      </c>
      <c r="Y1190" s="1" t="s">
        <v>37</v>
      </c>
      <c r="Z1190" s="1" t="s">
        <v>37</v>
      </c>
    </row>
    <row r="1191" spans="1:26">
      <c r="A1191" s="1" t="s">
        <v>3918</v>
      </c>
      <c r="B1191" s="1" t="s">
        <v>3919</v>
      </c>
      <c r="C1191" s="1" t="s">
        <v>3920</v>
      </c>
      <c r="D1191" s="1"/>
      <c r="E1191" s="1" t="s">
        <v>620</v>
      </c>
      <c r="F1191" s="1" t="s">
        <v>42</v>
      </c>
      <c r="G1191" s="1" t="s">
        <v>43</v>
      </c>
      <c r="H1191" s="1" t="s">
        <v>55</v>
      </c>
      <c r="I1191" s="1"/>
      <c r="J1191" s="1" t="s">
        <v>56</v>
      </c>
      <c r="K1191" s="1" t="s">
        <v>1600</v>
      </c>
      <c r="L1191" s="1" t="s">
        <v>37</v>
      </c>
      <c r="M1191" s="1" t="s">
        <v>4108</v>
      </c>
      <c r="N1191" s="1" t="s">
        <v>4061</v>
      </c>
      <c r="O1191" s="1" t="s">
        <v>4015</v>
      </c>
      <c r="P1191" s="1" t="s">
        <v>4241</v>
      </c>
      <c r="Q1191" s="1" t="s">
        <v>4314</v>
      </c>
      <c r="R1191" s="1" t="s">
        <v>4088</v>
      </c>
      <c r="S1191" s="1" t="s">
        <v>4089</v>
      </c>
      <c r="T1191" s="1" t="s">
        <v>37</v>
      </c>
      <c r="U1191" s="1" t="s">
        <v>37</v>
      </c>
      <c r="V1191" s="1" t="s">
        <v>37</v>
      </c>
      <c r="W1191" s="1" t="s">
        <v>3973</v>
      </c>
      <c r="X1191" s="1" t="s">
        <v>37</v>
      </c>
      <c r="Y1191" s="1" t="s">
        <v>37</v>
      </c>
      <c r="Z1191" s="1" t="s">
        <v>37</v>
      </c>
    </row>
    <row r="1192" spans="1:26">
      <c r="A1192" s="1" t="s">
        <v>3828</v>
      </c>
      <c r="B1192" s="1" t="s">
        <v>3829</v>
      </c>
      <c r="C1192" s="1" t="s">
        <v>144</v>
      </c>
      <c r="D1192" s="1" t="s">
        <v>263</v>
      </c>
      <c r="E1192" s="1" t="s">
        <v>3013</v>
      </c>
      <c r="F1192" s="1" t="s">
        <v>31</v>
      </c>
      <c r="G1192" s="1" t="s">
        <v>63</v>
      </c>
      <c r="H1192" s="1" t="s">
        <v>55</v>
      </c>
      <c r="I1192" s="1"/>
      <c r="J1192" s="1" t="s">
        <v>35</v>
      </c>
      <c r="K1192" s="1"/>
      <c r="L1192" s="1" t="s">
        <v>37</v>
      </c>
      <c r="M1192" s="1" t="s">
        <v>4319</v>
      </c>
      <c r="N1192" s="1" t="s">
        <v>4096</v>
      </c>
      <c r="O1192" s="1" t="s">
        <v>4227</v>
      </c>
      <c r="P1192" s="1" t="s">
        <v>4151</v>
      </c>
      <c r="Q1192" s="1" t="s">
        <v>4115</v>
      </c>
      <c r="R1192" s="1" t="s">
        <v>4083</v>
      </c>
      <c r="S1192" s="1" t="s">
        <v>4430</v>
      </c>
      <c r="T1192" s="1" t="s">
        <v>37</v>
      </c>
      <c r="U1192" s="1" t="s">
        <v>37</v>
      </c>
      <c r="V1192" s="1" t="s">
        <v>37</v>
      </c>
      <c r="W1192" s="1" t="s">
        <v>3973</v>
      </c>
      <c r="X1192" s="1" t="s">
        <v>37</v>
      </c>
      <c r="Y1192" s="1" t="s">
        <v>37</v>
      </c>
      <c r="Z1192" s="1" t="s">
        <v>37</v>
      </c>
    </row>
    <row r="1193" spans="1:26">
      <c r="A1193" s="1" t="s">
        <v>956</v>
      </c>
      <c r="B1193" s="1" t="s">
        <v>957</v>
      </c>
      <c r="C1193" s="1" t="s">
        <v>958</v>
      </c>
      <c r="D1193" s="1" t="s">
        <v>959</v>
      </c>
      <c r="E1193" s="1" t="s">
        <v>960</v>
      </c>
      <c r="F1193" s="1" t="s">
        <v>31</v>
      </c>
      <c r="G1193" s="1" t="s">
        <v>32</v>
      </c>
      <c r="H1193" s="1" t="s">
        <v>33</v>
      </c>
      <c r="I1193" s="1"/>
      <c r="J1193" s="1" t="s">
        <v>35</v>
      </c>
      <c r="K1193" s="1" t="s">
        <v>36</v>
      </c>
      <c r="L1193" s="1" t="s">
        <v>37</v>
      </c>
      <c r="M1193" s="1" t="s">
        <v>4247</v>
      </c>
      <c r="N1193" s="1" t="s">
        <v>4046</v>
      </c>
      <c r="O1193" s="1" t="s">
        <v>4081</v>
      </c>
      <c r="P1193" s="1" t="s">
        <v>4174</v>
      </c>
      <c r="Q1193" s="1" t="s">
        <v>4211</v>
      </c>
      <c r="R1193" s="1" t="s">
        <v>4155</v>
      </c>
      <c r="S1193" s="1" t="s">
        <v>4289</v>
      </c>
      <c r="T1193" s="1" t="s">
        <v>4149</v>
      </c>
      <c r="U1193" s="1" t="s">
        <v>37</v>
      </c>
      <c r="V1193" s="1" t="s">
        <v>3973</v>
      </c>
      <c r="W1193" s="1" t="s">
        <v>37</v>
      </c>
      <c r="X1193" s="1" t="s">
        <v>37</v>
      </c>
      <c r="Y1193" s="1" t="s">
        <v>37</v>
      </c>
      <c r="Z1193" s="1" t="s">
        <v>37</v>
      </c>
    </row>
    <row r="1194" spans="1:26">
      <c r="A1194" s="1" t="s">
        <v>3256</v>
      </c>
      <c r="B1194" s="1" t="s">
        <v>3251</v>
      </c>
      <c r="C1194" s="1" t="s">
        <v>91</v>
      </c>
      <c r="D1194" s="1"/>
      <c r="E1194" s="1" t="s">
        <v>3257</v>
      </c>
      <c r="F1194" s="1" t="s">
        <v>31</v>
      </c>
      <c r="G1194" s="1" t="s">
        <v>43</v>
      </c>
      <c r="H1194" s="1" t="s">
        <v>33</v>
      </c>
      <c r="I1194" s="1"/>
      <c r="J1194" s="1" t="s">
        <v>35</v>
      </c>
      <c r="K1194" s="1" t="s">
        <v>44</v>
      </c>
      <c r="L1194" s="1" t="s">
        <v>37</v>
      </c>
      <c r="M1194" s="1" t="s">
        <v>4205</v>
      </c>
      <c r="N1194" s="1" t="s">
        <v>4230</v>
      </c>
      <c r="O1194" s="1" t="s">
        <v>4157</v>
      </c>
      <c r="P1194" s="1" t="s">
        <v>4029</v>
      </c>
      <c r="Q1194" s="1" t="s">
        <v>4218</v>
      </c>
      <c r="R1194" s="1" t="s">
        <v>4125</v>
      </c>
      <c r="S1194" s="1" t="s">
        <v>4019</v>
      </c>
      <c r="T1194" s="1" t="s">
        <v>37</v>
      </c>
      <c r="U1194" s="1" t="s">
        <v>4073</v>
      </c>
      <c r="V1194" s="1" t="s">
        <v>37</v>
      </c>
      <c r="W1194" s="1" t="s">
        <v>37</v>
      </c>
      <c r="X1194" s="1" t="s">
        <v>37</v>
      </c>
      <c r="Y1194" s="1" t="s">
        <v>37</v>
      </c>
      <c r="Z1194" s="1" t="s">
        <v>37</v>
      </c>
    </row>
    <row r="1195" spans="1:26">
      <c r="A1195" s="1" t="s">
        <v>3135</v>
      </c>
      <c r="B1195" s="1" t="s">
        <v>3136</v>
      </c>
      <c r="C1195" s="1" t="s">
        <v>3137</v>
      </c>
      <c r="D1195" s="1"/>
      <c r="E1195" s="1" t="s">
        <v>1776</v>
      </c>
      <c r="F1195" s="1" t="s">
        <v>31</v>
      </c>
      <c r="G1195" s="1" t="s">
        <v>43</v>
      </c>
      <c r="H1195" s="1" t="s">
        <v>55</v>
      </c>
      <c r="I1195" s="1"/>
      <c r="J1195" s="1" t="s">
        <v>56</v>
      </c>
      <c r="K1195" s="1" t="s">
        <v>1600</v>
      </c>
      <c r="L1195" s="1" t="s">
        <v>37</v>
      </c>
      <c r="M1195" s="1" t="s">
        <v>4205</v>
      </c>
      <c r="N1195" s="1" t="s">
        <v>4128</v>
      </c>
      <c r="O1195" s="1" t="s">
        <v>4015</v>
      </c>
      <c r="P1195" s="1" t="s">
        <v>4241</v>
      </c>
      <c r="Q1195" s="1" t="s">
        <v>4300</v>
      </c>
      <c r="R1195" s="1" t="s">
        <v>4071</v>
      </c>
      <c r="S1195" s="1" t="s">
        <v>4089</v>
      </c>
      <c r="T1195" s="1" t="s">
        <v>37</v>
      </c>
      <c r="U1195" s="1" t="s">
        <v>37</v>
      </c>
      <c r="V1195" s="1" t="s">
        <v>37</v>
      </c>
      <c r="W1195" s="1" t="s">
        <v>3973</v>
      </c>
      <c r="X1195" s="1" t="s">
        <v>37</v>
      </c>
      <c r="Y1195" s="1" t="s">
        <v>37</v>
      </c>
      <c r="Z1195" s="1" t="s">
        <v>37</v>
      </c>
    </row>
    <row r="1196" spans="1:26">
      <c r="A1196" s="1" t="s">
        <v>1834</v>
      </c>
      <c r="B1196" s="1" t="s">
        <v>1824</v>
      </c>
      <c r="C1196" s="1" t="s">
        <v>1835</v>
      </c>
      <c r="D1196" s="1"/>
      <c r="E1196" s="1" t="s">
        <v>1083</v>
      </c>
      <c r="F1196" s="1" t="s">
        <v>42</v>
      </c>
      <c r="G1196" s="1" t="s">
        <v>50</v>
      </c>
      <c r="H1196" s="1" t="s">
        <v>33</v>
      </c>
      <c r="I1196" s="1"/>
      <c r="J1196" s="1" t="s">
        <v>35</v>
      </c>
      <c r="K1196" s="1" t="s">
        <v>44</v>
      </c>
      <c r="L1196" s="1" t="s">
        <v>37</v>
      </c>
      <c r="M1196" s="1" t="s">
        <v>4424</v>
      </c>
      <c r="N1196" s="1" t="s">
        <v>4203</v>
      </c>
      <c r="O1196" s="1" t="s">
        <v>4250</v>
      </c>
      <c r="P1196" s="1" t="s">
        <v>4232</v>
      </c>
      <c r="Q1196" s="1" t="s">
        <v>4218</v>
      </c>
      <c r="R1196" s="1" t="s">
        <v>4281</v>
      </c>
      <c r="S1196" s="1" t="s">
        <v>4026</v>
      </c>
      <c r="T1196" s="1" t="s">
        <v>37</v>
      </c>
      <c r="U1196" s="1" t="s">
        <v>37</v>
      </c>
      <c r="V1196" s="1" t="s">
        <v>37</v>
      </c>
      <c r="W1196" s="1" t="s">
        <v>37</v>
      </c>
      <c r="X1196" s="1" t="s">
        <v>37</v>
      </c>
      <c r="Y1196" s="1" t="s">
        <v>3973</v>
      </c>
      <c r="Z1196" s="1" t="s">
        <v>37</v>
      </c>
    </row>
    <row r="1197" spans="1:26">
      <c r="A1197" s="1" t="s">
        <v>4327</v>
      </c>
      <c r="B1197" s="1" t="s">
        <v>4328</v>
      </c>
      <c r="C1197" s="1" t="s">
        <v>955</v>
      </c>
      <c r="D1197" s="1" t="s">
        <v>874</v>
      </c>
      <c r="E1197" s="1" t="s">
        <v>4329</v>
      </c>
      <c r="F1197" s="1" t="s">
        <v>42</v>
      </c>
      <c r="G1197" s="1" t="s">
        <v>32</v>
      </c>
      <c r="H1197" s="1" t="s">
        <v>40</v>
      </c>
      <c r="I1197" s="1"/>
      <c r="J1197" s="1" t="s">
        <v>56</v>
      </c>
      <c r="K1197" s="1" t="s">
        <v>704</v>
      </c>
      <c r="L1197" s="1" t="s">
        <v>37</v>
      </c>
      <c r="M1197" s="1" t="s">
        <v>4153</v>
      </c>
      <c r="N1197" s="1" t="s">
        <v>4057</v>
      </c>
      <c r="O1197" s="1" t="s">
        <v>4076</v>
      </c>
      <c r="P1197" s="1" t="s">
        <v>4440</v>
      </c>
      <c r="Q1197" s="1" t="s">
        <v>4049</v>
      </c>
      <c r="R1197" s="1" t="s">
        <v>4380</v>
      </c>
      <c r="S1197" s="1" t="s">
        <v>4289</v>
      </c>
      <c r="T1197" s="1" t="s">
        <v>37</v>
      </c>
      <c r="U1197" s="1" t="s">
        <v>37</v>
      </c>
      <c r="V1197" s="1" t="s">
        <v>37</v>
      </c>
      <c r="W1197" s="1" t="s">
        <v>37</v>
      </c>
      <c r="X1197" s="1" t="s">
        <v>37</v>
      </c>
      <c r="Y1197" s="1" t="s">
        <v>37</v>
      </c>
      <c r="Z1197" s="1" t="s">
        <v>37</v>
      </c>
    </row>
    <row r="1198" spans="1:26">
      <c r="A1198" s="1" t="s">
        <v>647</v>
      </c>
      <c r="B1198" s="1" t="s">
        <v>648</v>
      </c>
      <c r="C1198" s="1" t="s">
        <v>649</v>
      </c>
      <c r="D1198" s="1"/>
      <c r="E1198" s="1" t="s">
        <v>650</v>
      </c>
      <c r="F1198" s="1" t="s">
        <v>31</v>
      </c>
      <c r="G1198" s="1" t="s">
        <v>43</v>
      </c>
      <c r="H1198" s="1" t="s">
        <v>40</v>
      </c>
      <c r="I1198" s="1"/>
      <c r="J1198" s="1" t="s">
        <v>56</v>
      </c>
      <c r="K1198" s="1" t="s">
        <v>36</v>
      </c>
      <c r="L1198" s="1" t="s">
        <v>37</v>
      </c>
      <c r="M1198" s="1" t="s">
        <v>4236</v>
      </c>
      <c r="N1198" s="1" t="s">
        <v>4052</v>
      </c>
      <c r="O1198" s="1" t="s">
        <v>4015</v>
      </c>
      <c r="P1198" s="1" t="s">
        <v>4110</v>
      </c>
      <c r="Q1198" s="1" t="s">
        <v>4133</v>
      </c>
      <c r="R1198" s="1" t="s">
        <v>4088</v>
      </c>
      <c r="S1198" s="1" t="s">
        <v>4089</v>
      </c>
      <c r="T1198" s="1" t="s">
        <v>37</v>
      </c>
      <c r="U1198" s="1" t="s">
        <v>37</v>
      </c>
      <c r="V1198" s="1" t="s">
        <v>37</v>
      </c>
      <c r="W1198" s="1" t="s">
        <v>37</v>
      </c>
      <c r="X1198" s="1" t="s">
        <v>37</v>
      </c>
      <c r="Y1198" s="1" t="s">
        <v>37</v>
      </c>
      <c r="Z1198" s="1" t="s">
        <v>37</v>
      </c>
    </row>
    <row r="1199" spans="1:26">
      <c r="A1199" s="1" t="s">
        <v>2934</v>
      </c>
      <c r="B1199" s="1" t="s">
        <v>2921</v>
      </c>
      <c r="C1199" s="1" t="s">
        <v>1693</v>
      </c>
      <c r="D1199" s="1"/>
      <c r="E1199" s="1" t="s">
        <v>2935</v>
      </c>
      <c r="F1199" s="1" t="s">
        <v>31</v>
      </c>
      <c r="G1199" s="1" t="s">
        <v>43</v>
      </c>
      <c r="H1199" s="1" t="s">
        <v>33</v>
      </c>
      <c r="I1199" s="1"/>
      <c r="J1199" s="1" t="s">
        <v>35</v>
      </c>
      <c r="K1199" s="1" t="s">
        <v>36</v>
      </c>
      <c r="L1199" s="1" t="s">
        <v>37</v>
      </c>
      <c r="M1199" s="1" t="s">
        <v>4060</v>
      </c>
      <c r="N1199" s="1" t="s">
        <v>4061</v>
      </c>
      <c r="O1199" s="1" t="s">
        <v>4123</v>
      </c>
      <c r="P1199" s="1" t="s">
        <v>4433</v>
      </c>
      <c r="Q1199" s="1" t="s">
        <v>4024</v>
      </c>
      <c r="R1199" s="1" t="s">
        <v>4054</v>
      </c>
      <c r="S1199" s="1" t="s">
        <v>4055</v>
      </c>
      <c r="T1199" s="1" t="s">
        <v>37</v>
      </c>
      <c r="U1199" s="1" t="s">
        <v>37</v>
      </c>
      <c r="V1199" s="1" t="s">
        <v>37</v>
      </c>
      <c r="W1199" s="1" t="s">
        <v>37</v>
      </c>
      <c r="X1199" s="1" t="s">
        <v>37</v>
      </c>
      <c r="Y1199" s="1" t="s">
        <v>37</v>
      </c>
      <c r="Z1199" s="1" t="s">
        <v>37</v>
      </c>
    </row>
    <row r="1200" spans="1:26">
      <c r="A1200" s="1" t="s">
        <v>2515</v>
      </c>
      <c r="B1200" s="1" t="s">
        <v>1043</v>
      </c>
      <c r="C1200" s="1" t="s">
        <v>1758</v>
      </c>
      <c r="D1200" s="1" t="s">
        <v>2516</v>
      </c>
      <c r="E1200" s="1" t="s">
        <v>2517</v>
      </c>
      <c r="F1200" s="1" t="s">
        <v>31</v>
      </c>
      <c r="G1200" s="1" t="s">
        <v>43</v>
      </c>
      <c r="H1200" s="1" t="s">
        <v>40</v>
      </c>
      <c r="I1200" s="1"/>
      <c r="J1200" s="1" t="s">
        <v>35</v>
      </c>
      <c r="K1200" s="1" t="s">
        <v>36</v>
      </c>
      <c r="L1200" s="1" t="s">
        <v>37</v>
      </c>
      <c r="M1200" s="1" t="s">
        <v>4205</v>
      </c>
      <c r="N1200" s="1" t="s">
        <v>4311</v>
      </c>
      <c r="O1200" s="1" t="s">
        <v>4157</v>
      </c>
      <c r="P1200" s="1" t="s">
        <v>4169</v>
      </c>
      <c r="Q1200" s="1" t="s">
        <v>4291</v>
      </c>
      <c r="R1200" s="1" t="s">
        <v>4208</v>
      </c>
      <c r="S1200" s="1" t="s">
        <v>4261</v>
      </c>
      <c r="T1200" s="1" t="s">
        <v>37</v>
      </c>
      <c r="U1200" s="1" t="s">
        <v>37</v>
      </c>
      <c r="V1200" s="1" t="s">
        <v>37</v>
      </c>
      <c r="W1200" s="1" t="s">
        <v>37</v>
      </c>
      <c r="X1200" s="1" t="s">
        <v>37</v>
      </c>
      <c r="Y1200" s="1" t="s">
        <v>37</v>
      </c>
      <c r="Z1200" s="1" t="s">
        <v>37</v>
      </c>
    </row>
    <row r="1201" spans="1:26">
      <c r="A1201" s="1" t="s">
        <v>2902</v>
      </c>
      <c r="B1201" s="1" t="s">
        <v>2903</v>
      </c>
      <c r="C1201" s="1" t="s">
        <v>940</v>
      </c>
      <c r="D1201" s="1" t="s">
        <v>2904</v>
      </c>
      <c r="E1201" s="1" t="s">
        <v>2905</v>
      </c>
      <c r="F1201" s="1" t="s">
        <v>31</v>
      </c>
      <c r="G1201" s="1" t="s">
        <v>43</v>
      </c>
      <c r="H1201" s="1" t="s">
        <v>33</v>
      </c>
      <c r="I1201" s="1"/>
      <c r="J1201" s="1" t="s">
        <v>35</v>
      </c>
      <c r="K1201" s="1" t="s">
        <v>36</v>
      </c>
      <c r="L1201" s="1" t="s">
        <v>37</v>
      </c>
      <c r="M1201" s="1" t="s">
        <v>4039</v>
      </c>
      <c r="N1201" s="1" t="s">
        <v>4021</v>
      </c>
      <c r="O1201" s="1" t="s">
        <v>4279</v>
      </c>
      <c r="P1201" s="1" t="s">
        <v>4087</v>
      </c>
      <c r="Q1201" s="1" t="s">
        <v>4111</v>
      </c>
      <c r="R1201" s="1" t="s">
        <v>4208</v>
      </c>
      <c r="S1201" s="1" t="s">
        <v>4089</v>
      </c>
      <c r="T1201" s="1" t="s">
        <v>37</v>
      </c>
      <c r="U1201" s="1" t="s">
        <v>37</v>
      </c>
      <c r="V1201" s="1" t="s">
        <v>37</v>
      </c>
      <c r="W1201" s="1" t="s">
        <v>37</v>
      </c>
      <c r="X1201" s="1" t="s">
        <v>37</v>
      </c>
      <c r="Y1201" s="1" t="s">
        <v>37</v>
      </c>
      <c r="Z1201" s="1" t="s">
        <v>37</v>
      </c>
    </row>
    <row r="1202" spans="1:26">
      <c r="A1202" s="1" t="s">
        <v>3234</v>
      </c>
      <c r="B1202" s="1" t="s">
        <v>3232</v>
      </c>
      <c r="C1202" s="1" t="s">
        <v>1165</v>
      </c>
      <c r="D1202" s="1"/>
      <c r="E1202" s="1" t="s">
        <v>3235</v>
      </c>
      <c r="F1202" s="1" t="s">
        <v>31</v>
      </c>
      <c r="G1202" s="1" t="s">
        <v>43</v>
      </c>
      <c r="H1202" s="1" t="s">
        <v>40</v>
      </c>
      <c r="I1202" s="1"/>
      <c r="J1202" s="1" t="s">
        <v>35</v>
      </c>
      <c r="K1202" s="1" t="s">
        <v>36</v>
      </c>
      <c r="L1202" s="1" t="s">
        <v>37</v>
      </c>
      <c r="M1202" s="1" t="s">
        <v>4060</v>
      </c>
      <c r="N1202" s="1" t="s">
        <v>4128</v>
      </c>
      <c r="O1202" s="1" t="s">
        <v>4129</v>
      </c>
      <c r="P1202" s="1" t="s">
        <v>4110</v>
      </c>
      <c r="Q1202" s="1" t="s">
        <v>4314</v>
      </c>
      <c r="R1202" s="1" t="s">
        <v>4088</v>
      </c>
      <c r="S1202" s="1" t="s">
        <v>4089</v>
      </c>
      <c r="T1202" s="1" t="s">
        <v>37</v>
      </c>
      <c r="U1202" s="1" t="s">
        <v>37</v>
      </c>
      <c r="V1202" s="1" t="s">
        <v>37</v>
      </c>
      <c r="W1202" s="1" t="s">
        <v>37</v>
      </c>
      <c r="X1202" s="1" t="s">
        <v>37</v>
      </c>
      <c r="Y1202" s="1" t="s">
        <v>37</v>
      </c>
      <c r="Z1202" s="1" t="s">
        <v>37</v>
      </c>
    </row>
    <row r="1203" spans="1:26">
      <c r="A1203" s="1" t="s">
        <v>3346</v>
      </c>
      <c r="B1203" s="1" t="s">
        <v>3347</v>
      </c>
      <c r="C1203" s="1" t="s">
        <v>3348</v>
      </c>
      <c r="D1203" s="1"/>
      <c r="E1203" s="1" t="s">
        <v>2638</v>
      </c>
      <c r="F1203" s="1" t="s">
        <v>42</v>
      </c>
      <c r="G1203" s="1" t="s">
        <v>32</v>
      </c>
      <c r="H1203" s="1" t="s">
        <v>55</v>
      </c>
      <c r="I1203" s="1"/>
      <c r="J1203" s="1" t="s">
        <v>56</v>
      </c>
      <c r="K1203" s="1" t="s">
        <v>44</v>
      </c>
      <c r="L1203" s="1" t="s">
        <v>37</v>
      </c>
      <c r="M1203" s="1" t="s">
        <v>4153</v>
      </c>
      <c r="N1203" s="1" t="s">
        <v>4075</v>
      </c>
      <c r="O1203" s="1" t="s">
        <v>4201</v>
      </c>
      <c r="P1203" s="1" t="s">
        <v>4502</v>
      </c>
      <c r="Q1203" s="1" t="s">
        <v>4010</v>
      </c>
      <c r="R1203" s="1" t="s">
        <v>4011</v>
      </c>
      <c r="S1203" s="1" t="s">
        <v>4012</v>
      </c>
      <c r="T1203" s="1" t="s">
        <v>37</v>
      </c>
      <c r="U1203" s="1" t="s">
        <v>37</v>
      </c>
      <c r="V1203" s="1" t="s">
        <v>37</v>
      </c>
      <c r="W1203" s="1" t="s">
        <v>37</v>
      </c>
      <c r="X1203" s="1" t="s">
        <v>37</v>
      </c>
      <c r="Y1203" s="1" t="s">
        <v>37</v>
      </c>
      <c r="Z1203" s="1" t="s">
        <v>37</v>
      </c>
    </row>
    <row r="1204" spans="1:26">
      <c r="A1204" s="1" t="s">
        <v>1881</v>
      </c>
      <c r="B1204" s="1" t="s">
        <v>1882</v>
      </c>
      <c r="C1204" s="1" t="s">
        <v>1883</v>
      </c>
      <c r="D1204" s="1" t="s">
        <v>314</v>
      </c>
      <c r="E1204" s="1" t="s">
        <v>1884</v>
      </c>
      <c r="F1204" s="1" t="s">
        <v>31</v>
      </c>
      <c r="G1204" s="1" t="s">
        <v>43</v>
      </c>
      <c r="H1204" s="1" t="s">
        <v>40</v>
      </c>
      <c r="I1204" s="1"/>
      <c r="J1204" s="1" t="s">
        <v>56</v>
      </c>
      <c r="K1204" s="1" t="s">
        <v>36</v>
      </c>
      <c r="L1204" s="1" t="s">
        <v>37</v>
      </c>
      <c r="M1204" s="1" t="s">
        <v>4085</v>
      </c>
      <c r="N1204" s="1" t="s">
        <v>4014</v>
      </c>
      <c r="O1204" s="1" t="s">
        <v>4172</v>
      </c>
      <c r="P1204" s="1" t="s">
        <v>4137</v>
      </c>
      <c r="Q1204" s="1" t="s">
        <v>4111</v>
      </c>
      <c r="R1204" s="1" t="s">
        <v>4088</v>
      </c>
      <c r="S1204" s="1" t="s">
        <v>4089</v>
      </c>
      <c r="T1204" s="1" t="s">
        <v>37</v>
      </c>
      <c r="U1204" s="1" t="s">
        <v>37</v>
      </c>
      <c r="V1204" s="1" t="s">
        <v>37</v>
      </c>
      <c r="W1204" s="1" t="s">
        <v>37</v>
      </c>
      <c r="X1204" s="1" t="s">
        <v>37</v>
      </c>
      <c r="Y1204" s="1" t="s">
        <v>37</v>
      </c>
      <c r="Z1204" s="1" t="s">
        <v>37</v>
      </c>
    </row>
    <row r="1205" spans="1:26">
      <c r="A1205" s="1" t="s">
        <v>710</v>
      </c>
      <c r="B1205" s="1" t="s">
        <v>711</v>
      </c>
      <c r="C1205" s="1" t="s">
        <v>712</v>
      </c>
      <c r="D1205" s="1"/>
      <c r="E1205" s="1" t="s">
        <v>713</v>
      </c>
      <c r="F1205" s="1" t="s">
        <v>42</v>
      </c>
      <c r="G1205" s="1" t="s">
        <v>32</v>
      </c>
      <c r="H1205" s="1" t="s">
        <v>33</v>
      </c>
      <c r="I1205" s="1"/>
      <c r="J1205" s="1" t="s">
        <v>35</v>
      </c>
      <c r="K1205" s="1" t="s">
        <v>36</v>
      </c>
      <c r="L1205" s="1" t="s">
        <v>37</v>
      </c>
      <c r="M1205" s="1" t="s">
        <v>4153</v>
      </c>
      <c r="N1205" s="1" t="s">
        <v>4139</v>
      </c>
      <c r="O1205" s="1" t="s">
        <v>4081</v>
      </c>
      <c r="P1205" s="1" t="s">
        <v>4144</v>
      </c>
      <c r="Q1205" s="1" t="s">
        <v>4298</v>
      </c>
      <c r="R1205" s="1" t="s">
        <v>4030</v>
      </c>
      <c r="S1205" s="1" t="s">
        <v>4381</v>
      </c>
      <c r="T1205" s="1" t="s">
        <v>37</v>
      </c>
      <c r="U1205" s="1" t="s">
        <v>4073</v>
      </c>
      <c r="V1205" s="1" t="s">
        <v>37</v>
      </c>
      <c r="W1205" s="1" t="s">
        <v>37</v>
      </c>
      <c r="X1205" s="1" t="s">
        <v>37</v>
      </c>
      <c r="Y1205" s="1" t="s">
        <v>37</v>
      </c>
      <c r="Z1205" s="1" t="s">
        <v>37</v>
      </c>
    </row>
    <row r="1206" spans="1:26">
      <c r="A1206" s="1" t="s">
        <v>714</v>
      </c>
      <c r="B1206" s="1" t="s">
        <v>711</v>
      </c>
      <c r="C1206" s="1" t="s">
        <v>715</v>
      </c>
      <c r="D1206" s="1"/>
      <c r="E1206" s="1" t="s">
        <v>713</v>
      </c>
      <c r="F1206" s="1" t="s">
        <v>42</v>
      </c>
      <c r="G1206" s="1" t="s">
        <v>32</v>
      </c>
      <c r="H1206" s="1" t="s">
        <v>55</v>
      </c>
      <c r="I1206" s="1"/>
      <c r="J1206" s="1" t="s">
        <v>35</v>
      </c>
      <c r="K1206" s="1" t="s">
        <v>36</v>
      </c>
      <c r="L1206" s="1" t="s">
        <v>37</v>
      </c>
      <c r="M1206" s="1" t="s">
        <v>4153</v>
      </c>
      <c r="N1206" s="1" t="s">
        <v>4139</v>
      </c>
      <c r="O1206" s="1" t="s">
        <v>4081</v>
      </c>
      <c r="P1206" s="1" t="s">
        <v>4144</v>
      </c>
      <c r="Q1206" s="1" t="s">
        <v>4298</v>
      </c>
      <c r="R1206" s="1" t="s">
        <v>4030</v>
      </c>
      <c r="S1206" s="1" t="s">
        <v>4381</v>
      </c>
      <c r="T1206" s="1" t="s">
        <v>37</v>
      </c>
      <c r="U1206" s="1" t="s">
        <v>4073</v>
      </c>
      <c r="V1206" s="1" t="s">
        <v>37</v>
      </c>
      <c r="W1206" s="1" t="s">
        <v>37</v>
      </c>
      <c r="X1206" s="1" t="s">
        <v>37</v>
      </c>
      <c r="Y1206" s="1" t="s">
        <v>37</v>
      </c>
      <c r="Z1206" s="1" t="s">
        <v>37</v>
      </c>
    </row>
    <row r="1207" spans="1:26">
      <c r="A1207" s="1" t="s">
        <v>899</v>
      </c>
      <c r="B1207" s="1" t="s">
        <v>896</v>
      </c>
      <c r="C1207" s="1" t="s">
        <v>900</v>
      </c>
      <c r="D1207" s="1" t="s">
        <v>901</v>
      </c>
      <c r="E1207" s="1" t="s">
        <v>902</v>
      </c>
      <c r="F1207" s="1" t="s">
        <v>42</v>
      </c>
      <c r="G1207" s="1" t="s">
        <v>63</v>
      </c>
      <c r="H1207" s="1" t="s">
        <v>33</v>
      </c>
      <c r="I1207" s="1"/>
      <c r="J1207" s="1" t="s">
        <v>35</v>
      </c>
      <c r="K1207" s="1" t="s">
        <v>36</v>
      </c>
      <c r="L1207" s="1" t="s">
        <v>37</v>
      </c>
      <c r="M1207" s="1" t="s">
        <v>4056</v>
      </c>
      <c r="N1207" s="1" t="s">
        <v>4240</v>
      </c>
      <c r="O1207" s="1" t="s">
        <v>4147</v>
      </c>
      <c r="P1207" s="1" t="s">
        <v>4148</v>
      </c>
      <c r="Q1207" s="1" t="s">
        <v>4070</v>
      </c>
      <c r="R1207" s="1" t="s">
        <v>4217</v>
      </c>
      <c r="S1207" s="1" t="s">
        <v>4045</v>
      </c>
      <c r="T1207" s="1" t="s">
        <v>37</v>
      </c>
      <c r="U1207" s="1" t="s">
        <v>37</v>
      </c>
      <c r="V1207" s="1" t="s">
        <v>37</v>
      </c>
      <c r="W1207" s="1" t="s">
        <v>37</v>
      </c>
      <c r="X1207" s="1" t="s">
        <v>37</v>
      </c>
      <c r="Y1207" s="1" t="s">
        <v>37</v>
      </c>
      <c r="Z1207" s="1" t="s">
        <v>37</v>
      </c>
    </row>
    <row r="1208" spans="1:26">
      <c r="A1208" s="1" t="s">
        <v>1131</v>
      </c>
      <c r="B1208" s="1" t="s">
        <v>1132</v>
      </c>
      <c r="C1208" s="1" t="s">
        <v>1133</v>
      </c>
      <c r="D1208" s="1"/>
      <c r="E1208" s="1" t="s">
        <v>1134</v>
      </c>
      <c r="F1208" s="1" t="s">
        <v>42</v>
      </c>
      <c r="G1208" s="1" t="s">
        <v>63</v>
      </c>
      <c r="H1208" s="1" t="s">
        <v>42</v>
      </c>
      <c r="I1208" s="1"/>
      <c r="J1208" s="1" t="s">
        <v>56</v>
      </c>
      <c r="K1208" s="1" t="s">
        <v>345</v>
      </c>
      <c r="L1208" s="1" t="s">
        <v>37</v>
      </c>
      <c r="M1208" s="1" t="s">
        <v>4309</v>
      </c>
      <c r="N1208" s="1" t="s">
        <v>4282</v>
      </c>
      <c r="O1208" s="1" t="s">
        <v>4147</v>
      </c>
      <c r="P1208" s="1" t="s">
        <v>4042</v>
      </c>
      <c r="Q1208" s="1" t="s">
        <v>4024</v>
      </c>
      <c r="R1208" s="1" t="s">
        <v>4185</v>
      </c>
      <c r="S1208" s="1" t="s">
        <v>4221</v>
      </c>
      <c r="T1208" s="1" t="s">
        <v>37</v>
      </c>
      <c r="U1208" s="1" t="s">
        <v>37</v>
      </c>
      <c r="V1208" s="1" t="s">
        <v>37</v>
      </c>
      <c r="W1208" s="1" t="s">
        <v>37</v>
      </c>
      <c r="X1208" s="1" t="s">
        <v>37</v>
      </c>
      <c r="Y1208" s="1" t="s">
        <v>37</v>
      </c>
      <c r="Z1208" s="1" t="s">
        <v>37</v>
      </c>
    </row>
    <row r="1209" spans="1:26">
      <c r="A1209" s="1" t="s">
        <v>507</v>
      </c>
      <c r="B1209" s="1" t="s">
        <v>508</v>
      </c>
      <c r="C1209" s="1" t="s">
        <v>509</v>
      </c>
      <c r="D1209" s="1" t="s">
        <v>510</v>
      </c>
      <c r="E1209" s="1" t="s">
        <v>511</v>
      </c>
      <c r="F1209" s="1" t="s">
        <v>42</v>
      </c>
      <c r="G1209" s="1" t="s">
        <v>32</v>
      </c>
      <c r="H1209" s="1" t="s">
        <v>33</v>
      </c>
      <c r="I1209" s="1"/>
      <c r="J1209" s="1" t="s">
        <v>35</v>
      </c>
      <c r="K1209" s="1" t="s">
        <v>44</v>
      </c>
      <c r="L1209" s="1" t="s">
        <v>37</v>
      </c>
      <c r="M1209" s="1" t="s">
        <v>4153</v>
      </c>
      <c r="N1209" s="1" t="s">
        <v>4046</v>
      </c>
      <c r="O1209" s="1" t="s">
        <v>4047</v>
      </c>
      <c r="P1209" s="1" t="s">
        <v>4174</v>
      </c>
      <c r="Q1209" s="1" t="s">
        <v>4049</v>
      </c>
      <c r="R1209" s="1" t="s">
        <v>4106</v>
      </c>
      <c r="S1209" s="1" t="s">
        <v>4051</v>
      </c>
      <c r="T1209" s="1" t="s">
        <v>37</v>
      </c>
      <c r="U1209" s="1" t="s">
        <v>37</v>
      </c>
      <c r="V1209" s="1" t="s">
        <v>37</v>
      </c>
      <c r="W1209" s="1" t="s">
        <v>37</v>
      </c>
      <c r="X1209" s="1" t="s">
        <v>37</v>
      </c>
      <c r="Y1209" s="1" t="s">
        <v>37</v>
      </c>
      <c r="Z1209" s="1" t="s">
        <v>37</v>
      </c>
    </row>
    <row r="1210" spans="1:26">
      <c r="A1210" s="1" t="s">
        <v>1038</v>
      </c>
      <c r="B1210" s="1" t="s">
        <v>1035</v>
      </c>
      <c r="C1210" s="1" t="s">
        <v>481</v>
      </c>
      <c r="D1210" s="1" t="s">
        <v>1039</v>
      </c>
      <c r="E1210" s="1" t="s">
        <v>1040</v>
      </c>
      <c r="F1210" s="1" t="s">
        <v>42</v>
      </c>
      <c r="G1210" s="1" t="s">
        <v>63</v>
      </c>
      <c r="H1210" s="1" t="s">
        <v>40</v>
      </c>
      <c r="I1210" s="1"/>
      <c r="J1210" s="1" t="s">
        <v>35</v>
      </c>
      <c r="K1210" s="1" t="s">
        <v>36</v>
      </c>
      <c r="L1210" s="1" t="s">
        <v>37</v>
      </c>
      <c r="M1210" s="1" t="s">
        <v>4226</v>
      </c>
      <c r="N1210" s="1" t="s">
        <v>4229</v>
      </c>
      <c r="O1210" s="1" t="s">
        <v>4076</v>
      </c>
      <c r="P1210" s="1" t="s">
        <v>4035</v>
      </c>
      <c r="Q1210" s="1" t="s">
        <v>4070</v>
      </c>
      <c r="R1210" s="1" t="s">
        <v>4217</v>
      </c>
      <c r="S1210" s="1" t="s">
        <v>4310</v>
      </c>
      <c r="T1210" s="1" t="s">
        <v>37</v>
      </c>
      <c r="U1210" s="1" t="s">
        <v>37</v>
      </c>
      <c r="V1210" s="1" t="s">
        <v>37</v>
      </c>
      <c r="W1210" s="1" t="s">
        <v>37</v>
      </c>
      <c r="X1210" s="1" t="s">
        <v>37</v>
      </c>
      <c r="Y1210" s="1" t="s">
        <v>37</v>
      </c>
      <c r="Z1210" s="1" t="s">
        <v>37</v>
      </c>
    </row>
    <row r="1211" spans="1:26">
      <c r="A1211" s="1" t="s">
        <v>1034</v>
      </c>
      <c r="B1211" s="1" t="s">
        <v>1035</v>
      </c>
      <c r="C1211" s="1" t="s">
        <v>1036</v>
      </c>
      <c r="D1211" s="1" t="s">
        <v>987</v>
      </c>
      <c r="E1211" s="1" t="s">
        <v>1037</v>
      </c>
      <c r="F1211" s="1" t="s">
        <v>31</v>
      </c>
      <c r="G1211" s="1" t="s">
        <v>50</v>
      </c>
      <c r="H1211" s="1" t="s">
        <v>40</v>
      </c>
      <c r="I1211" s="1"/>
      <c r="J1211" s="1" t="s">
        <v>35</v>
      </c>
      <c r="K1211" s="1" t="s">
        <v>36</v>
      </c>
      <c r="L1211" s="1" t="s">
        <v>37</v>
      </c>
      <c r="M1211" s="1" t="s">
        <v>4284</v>
      </c>
      <c r="N1211" s="1" t="s">
        <v>4179</v>
      </c>
      <c r="O1211" s="1" t="s">
        <v>4127</v>
      </c>
      <c r="P1211" s="1" t="s">
        <v>4035</v>
      </c>
      <c r="Q1211" s="1" t="s">
        <v>4105</v>
      </c>
      <c r="R1211" s="1" t="s">
        <v>4386</v>
      </c>
      <c r="S1211" s="1" t="s">
        <v>4353</v>
      </c>
      <c r="T1211" s="1" t="s">
        <v>37</v>
      </c>
      <c r="U1211" s="1" t="s">
        <v>37</v>
      </c>
      <c r="V1211" s="1" t="s">
        <v>37</v>
      </c>
      <c r="W1211" s="1" t="s">
        <v>37</v>
      </c>
      <c r="X1211" s="1" t="s">
        <v>37</v>
      </c>
      <c r="Y1211" s="1" t="s">
        <v>37</v>
      </c>
      <c r="Z1211" s="1" t="s">
        <v>37</v>
      </c>
    </row>
    <row r="1212" spans="1:26">
      <c r="A1212" s="1" t="s">
        <v>2412</v>
      </c>
      <c r="B1212" s="1" t="s">
        <v>2387</v>
      </c>
      <c r="C1212" s="1" t="s">
        <v>134</v>
      </c>
      <c r="D1212" s="1" t="s">
        <v>2413</v>
      </c>
      <c r="E1212" s="1" t="s">
        <v>2414</v>
      </c>
      <c r="F1212" s="1" t="s">
        <v>42</v>
      </c>
      <c r="G1212" s="1" t="s">
        <v>63</v>
      </c>
      <c r="H1212" s="1" t="s">
        <v>55</v>
      </c>
      <c r="I1212" s="1"/>
      <c r="J1212" s="1" t="s">
        <v>35</v>
      </c>
      <c r="K1212" s="1" t="s">
        <v>36</v>
      </c>
      <c r="L1212" s="1" t="s">
        <v>37</v>
      </c>
      <c r="M1212" s="1" t="s">
        <v>4112</v>
      </c>
      <c r="N1212" s="1" t="s">
        <v>4033</v>
      </c>
      <c r="O1212" s="1" t="s">
        <v>4113</v>
      </c>
      <c r="P1212" s="1" t="s">
        <v>4174</v>
      </c>
      <c r="Q1212" s="1" t="s">
        <v>4070</v>
      </c>
      <c r="R1212" s="1" t="s">
        <v>4037</v>
      </c>
      <c r="S1212" s="1" t="s">
        <v>4117</v>
      </c>
      <c r="T1212" s="1" t="s">
        <v>4178</v>
      </c>
      <c r="U1212" s="1" t="s">
        <v>37</v>
      </c>
      <c r="V1212" s="1" t="s">
        <v>37</v>
      </c>
      <c r="W1212" s="1" t="s">
        <v>3973</v>
      </c>
      <c r="X1212" s="1" t="s">
        <v>37</v>
      </c>
      <c r="Y1212" s="1" t="s">
        <v>37</v>
      </c>
      <c r="Z1212" s="1" t="s">
        <v>37</v>
      </c>
    </row>
    <row r="1213" spans="1:26">
      <c r="A1213" s="1" t="s">
        <v>895</v>
      </c>
      <c r="B1213" s="1" t="s">
        <v>896</v>
      </c>
      <c r="C1213" s="1" t="s">
        <v>897</v>
      </c>
      <c r="D1213" s="1"/>
      <c r="E1213" s="1" t="s">
        <v>898</v>
      </c>
      <c r="F1213" s="1" t="s">
        <v>31</v>
      </c>
      <c r="G1213" s="1" t="s">
        <v>43</v>
      </c>
      <c r="H1213" s="1" t="s">
        <v>33</v>
      </c>
      <c r="I1213" s="1"/>
      <c r="J1213" s="1" t="s">
        <v>35</v>
      </c>
      <c r="K1213" s="1" t="s">
        <v>36</v>
      </c>
      <c r="L1213" s="1" t="s">
        <v>37</v>
      </c>
      <c r="M1213" s="1" t="s">
        <v>4060</v>
      </c>
      <c r="N1213" s="1" t="s">
        <v>4288</v>
      </c>
      <c r="O1213" s="1" t="s">
        <v>4129</v>
      </c>
      <c r="P1213" s="1" t="s">
        <v>4433</v>
      </c>
      <c r="Q1213" s="1" t="s">
        <v>4053</v>
      </c>
      <c r="R1213" s="1" t="s">
        <v>4088</v>
      </c>
      <c r="S1213" s="1" t="s">
        <v>4089</v>
      </c>
      <c r="T1213" s="1" t="s">
        <v>37</v>
      </c>
      <c r="U1213" s="1" t="s">
        <v>37</v>
      </c>
      <c r="V1213" s="1" t="s">
        <v>37</v>
      </c>
      <c r="W1213" s="1" t="s">
        <v>37</v>
      </c>
      <c r="X1213" s="1" t="s">
        <v>3973</v>
      </c>
      <c r="Y1213" s="1" t="s">
        <v>37</v>
      </c>
      <c r="Z1213" s="1" t="s">
        <v>37</v>
      </c>
    </row>
    <row r="1214" spans="1:26">
      <c r="A1214" s="1" t="s">
        <v>2238</v>
      </c>
      <c r="B1214" s="1" t="s">
        <v>2221</v>
      </c>
      <c r="C1214" s="1" t="s">
        <v>389</v>
      </c>
      <c r="D1214" s="1"/>
      <c r="E1214" s="1" t="s">
        <v>1056</v>
      </c>
      <c r="F1214" s="1" t="s">
        <v>42</v>
      </c>
      <c r="G1214" s="1" t="s">
        <v>43</v>
      </c>
      <c r="H1214" s="1" t="s">
        <v>33</v>
      </c>
      <c r="I1214" s="1"/>
      <c r="J1214" s="1" t="s">
        <v>35</v>
      </c>
      <c r="K1214" s="1" t="s">
        <v>36</v>
      </c>
      <c r="L1214" s="1" t="s">
        <v>37</v>
      </c>
      <c r="M1214" s="1" t="s">
        <v>4249</v>
      </c>
      <c r="N1214" s="1" t="s">
        <v>4296</v>
      </c>
      <c r="O1214" s="1" t="s">
        <v>4192</v>
      </c>
      <c r="P1214" s="1" t="s">
        <v>4087</v>
      </c>
      <c r="Q1214" s="1" t="s">
        <v>4503</v>
      </c>
      <c r="R1214" s="1" t="s">
        <v>4208</v>
      </c>
      <c r="S1214" s="1" t="s">
        <v>4195</v>
      </c>
      <c r="T1214" s="1" t="s">
        <v>37</v>
      </c>
      <c r="U1214" s="1" t="s">
        <v>37</v>
      </c>
      <c r="V1214" s="1" t="s">
        <v>37</v>
      </c>
      <c r="W1214" s="1" t="s">
        <v>37</v>
      </c>
      <c r="X1214" s="1" t="s">
        <v>37</v>
      </c>
      <c r="Y1214" s="1" t="s">
        <v>37</v>
      </c>
      <c r="Z1214" s="1" t="s">
        <v>37</v>
      </c>
    </row>
    <row r="1215" spans="1:26">
      <c r="A1215" s="1" t="s">
        <v>2404</v>
      </c>
      <c r="B1215" s="1" t="s">
        <v>2387</v>
      </c>
      <c r="C1215" s="1" t="s">
        <v>277</v>
      </c>
      <c r="D1215" s="1" t="s">
        <v>2405</v>
      </c>
      <c r="E1215" s="1" t="s">
        <v>2406</v>
      </c>
      <c r="F1215" s="1" t="s">
        <v>31</v>
      </c>
      <c r="G1215" s="1" t="s">
        <v>43</v>
      </c>
      <c r="H1215" s="1" t="s">
        <v>40</v>
      </c>
      <c r="I1215" s="1"/>
      <c r="J1215" s="1" t="s">
        <v>35</v>
      </c>
      <c r="K1215" s="1" t="s">
        <v>36</v>
      </c>
      <c r="L1215" s="1" t="s">
        <v>37</v>
      </c>
      <c r="M1215" s="1" t="s">
        <v>4143</v>
      </c>
      <c r="N1215" s="1" t="s">
        <v>4128</v>
      </c>
      <c r="O1215" s="1" t="s">
        <v>4263</v>
      </c>
      <c r="P1215" s="1" t="s">
        <v>4173</v>
      </c>
      <c r="Q1215" s="1" t="s">
        <v>4181</v>
      </c>
      <c r="R1215" s="1" t="s">
        <v>4315</v>
      </c>
      <c r="S1215" s="1" t="s">
        <v>4320</v>
      </c>
      <c r="T1215" s="1" t="s">
        <v>37</v>
      </c>
      <c r="U1215" s="1" t="s">
        <v>4073</v>
      </c>
      <c r="V1215" s="1" t="s">
        <v>37</v>
      </c>
      <c r="W1215" s="1" t="s">
        <v>37</v>
      </c>
      <c r="X1215" s="1" t="s">
        <v>37</v>
      </c>
      <c r="Y1215" s="1" t="s">
        <v>37</v>
      </c>
      <c r="Z1215" s="1" t="s">
        <v>37</v>
      </c>
    </row>
    <row r="1216" spans="1:26">
      <c r="A1216" s="1" t="s">
        <v>392</v>
      </c>
      <c r="B1216" s="1" t="s">
        <v>372</v>
      </c>
      <c r="C1216" s="1" t="s">
        <v>393</v>
      </c>
      <c r="D1216" s="1" t="s">
        <v>394</v>
      </c>
      <c r="E1216" s="1" t="s">
        <v>395</v>
      </c>
      <c r="F1216" s="1" t="s">
        <v>42</v>
      </c>
      <c r="G1216" s="1" t="s">
        <v>43</v>
      </c>
      <c r="H1216" s="1" t="s">
        <v>33</v>
      </c>
      <c r="I1216" s="1"/>
      <c r="J1216" s="1" t="s">
        <v>56</v>
      </c>
      <c r="K1216" s="1" t="s">
        <v>36</v>
      </c>
      <c r="L1216" s="1" t="s">
        <v>37</v>
      </c>
      <c r="M1216" s="1" t="s">
        <v>4305</v>
      </c>
      <c r="N1216" s="1" t="s">
        <v>4206</v>
      </c>
      <c r="O1216" s="1" t="s">
        <v>4109</v>
      </c>
      <c r="P1216" s="1" t="s">
        <v>4132</v>
      </c>
      <c r="Q1216" s="1" t="s">
        <v>4130</v>
      </c>
      <c r="R1216" s="1" t="s">
        <v>4025</v>
      </c>
      <c r="S1216" s="1" t="s">
        <v>4026</v>
      </c>
      <c r="T1216" s="1" t="s">
        <v>37</v>
      </c>
      <c r="U1216" s="1" t="s">
        <v>37</v>
      </c>
      <c r="V1216" s="1" t="s">
        <v>37</v>
      </c>
      <c r="W1216" s="1" t="s">
        <v>37</v>
      </c>
      <c r="X1216" s="1" t="s">
        <v>37</v>
      </c>
      <c r="Y1216" s="1" t="s">
        <v>37</v>
      </c>
      <c r="Z1216" s="1" t="s">
        <v>37</v>
      </c>
    </row>
    <row r="1217" spans="1:26">
      <c r="A1217" s="1" t="s">
        <v>2070</v>
      </c>
      <c r="B1217" s="1" t="s">
        <v>2071</v>
      </c>
      <c r="C1217" s="1" t="s">
        <v>324</v>
      </c>
      <c r="D1217" s="1"/>
      <c r="E1217" s="1" t="s">
        <v>2072</v>
      </c>
      <c r="F1217" s="1" t="s">
        <v>31</v>
      </c>
      <c r="G1217" s="1" t="s">
        <v>50</v>
      </c>
      <c r="H1217" s="1" t="s">
        <v>40</v>
      </c>
      <c r="I1217" s="1"/>
      <c r="J1217" s="1" t="s">
        <v>56</v>
      </c>
      <c r="K1217" s="1" t="s">
        <v>36</v>
      </c>
      <c r="L1217" s="1" t="s">
        <v>37</v>
      </c>
      <c r="M1217" s="1" t="s">
        <v>4236</v>
      </c>
      <c r="N1217" s="1" t="s">
        <v>4179</v>
      </c>
      <c r="O1217" s="1" t="s">
        <v>4168</v>
      </c>
      <c r="P1217" s="1" t="s">
        <v>4151</v>
      </c>
      <c r="Q1217" s="1" t="s">
        <v>4043</v>
      </c>
      <c r="R1217" s="1" t="s">
        <v>4025</v>
      </c>
      <c r="S1217" s="1" t="s">
        <v>4264</v>
      </c>
      <c r="T1217" s="1" t="s">
        <v>37</v>
      </c>
      <c r="U1217" s="1" t="s">
        <v>37</v>
      </c>
      <c r="V1217" s="1" t="s">
        <v>37</v>
      </c>
      <c r="W1217" s="1" t="s">
        <v>37</v>
      </c>
      <c r="X1217" s="1" t="s">
        <v>37</v>
      </c>
      <c r="Y1217" s="1" t="s">
        <v>37</v>
      </c>
      <c r="Z1217" s="1" t="s">
        <v>37</v>
      </c>
    </row>
    <row r="1218" spans="1:26">
      <c r="A1218" s="1" t="s">
        <v>2357</v>
      </c>
      <c r="B1218" s="1" t="s">
        <v>2358</v>
      </c>
      <c r="C1218" s="1" t="s">
        <v>2359</v>
      </c>
      <c r="D1218" s="1"/>
      <c r="E1218" s="1" t="s">
        <v>2360</v>
      </c>
      <c r="F1218" s="1" t="s">
        <v>42</v>
      </c>
      <c r="G1218" s="1" t="s">
        <v>43</v>
      </c>
      <c r="H1218" s="1" t="s">
        <v>55</v>
      </c>
      <c r="I1218" s="1"/>
      <c r="J1218" s="1" t="s">
        <v>56</v>
      </c>
      <c r="K1218" s="1" t="s">
        <v>36</v>
      </c>
      <c r="L1218" s="1" t="s">
        <v>37</v>
      </c>
      <c r="M1218" s="1" t="s">
        <v>4013</v>
      </c>
      <c r="N1218" s="1" t="s">
        <v>4296</v>
      </c>
      <c r="O1218" s="1" t="s">
        <v>4270</v>
      </c>
      <c r="P1218" s="1" t="s">
        <v>4035</v>
      </c>
      <c r="Q1218" s="1" t="s">
        <v>4064</v>
      </c>
      <c r="R1218" s="1" t="s">
        <v>4088</v>
      </c>
      <c r="S1218" s="1" t="s">
        <v>4089</v>
      </c>
      <c r="T1218" s="1" t="s">
        <v>37</v>
      </c>
      <c r="U1218" s="1" t="s">
        <v>37</v>
      </c>
      <c r="V1218" s="1" t="s">
        <v>37</v>
      </c>
      <c r="W1218" s="1" t="s">
        <v>3973</v>
      </c>
      <c r="X1218" s="1" t="s">
        <v>37</v>
      </c>
      <c r="Y1218" s="1" t="s">
        <v>37</v>
      </c>
      <c r="Z1218" s="1" t="s">
        <v>37</v>
      </c>
    </row>
    <row r="1219" spans="1:26">
      <c r="A1219" s="1" t="s">
        <v>51</v>
      </c>
      <c r="B1219" s="1" t="s">
        <v>52</v>
      </c>
      <c r="C1219" s="1" t="s">
        <v>53</v>
      </c>
      <c r="D1219" s="1"/>
      <c r="E1219" s="1" t="s">
        <v>54</v>
      </c>
      <c r="F1219" s="1" t="s">
        <v>31</v>
      </c>
      <c r="G1219" s="1" t="s">
        <v>50</v>
      </c>
      <c r="H1219" s="1" t="s">
        <v>55</v>
      </c>
      <c r="I1219" s="1"/>
      <c r="J1219" s="1" t="s">
        <v>56</v>
      </c>
      <c r="K1219" s="1" t="s">
        <v>57</v>
      </c>
      <c r="L1219" s="1" t="s">
        <v>37</v>
      </c>
      <c r="M1219" s="1" t="s">
        <v>4027</v>
      </c>
      <c r="N1219" s="1" t="s">
        <v>4028</v>
      </c>
      <c r="O1219" s="1" t="s">
        <v>4022</v>
      </c>
      <c r="P1219" s="1" t="s">
        <v>4029</v>
      </c>
      <c r="Q1219" s="1" t="s">
        <v>4379</v>
      </c>
      <c r="R1219" s="1" t="s">
        <v>4030</v>
      </c>
      <c r="S1219" s="1" t="s">
        <v>4031</v>
      </c>
      <c r="T1219" s="1" t="s">
        <v>37</v>
      </c>
      <c r="U1219" s="1" t="s">
        <v>37</v>
      </c>
      <c r="V1219" s="1" t="s">
        <v>37</v>
      </c>
      <c r="W1219" s="1" t="s">
        <v>3973</v>
      </c>
      <c r="X1219" s="1" t="s">
        <v>37</v>
      </c>
      <c r="Y1219" s="1" t="s">
        <v>37</v>
      </c>
      <c r="Z1219" s="1" t="s">
        <v>37</v>
      </c>
    </row>
    <row r="1220" spans="1:26">
      <c r="A1220" s="1" t="s">
        <v>2753</v>
      </c>
      <c r="B1220" s="1" t="s">
        <v>2754</v>
      </c>
      <c r="C1220" s="1" t="s">
        <v>2755</v>
      </c>
      <c r="D1220" s="1"/>
      <c r="E1220" s="1" t="s">
        <v>2756</v>
      </c>
      <c r="F1220" s="1" t="s">
        <v>42</v>
      </c>
      <c r="G1220" s="1" t="s">
        <v>43</v>
      </c>
      <c r="H1220" s="1" t="s">
        <v>55</v>
      </c>
      <c r="I1220" s="1"/>
      <c r="J1220" s="1" t="s">
        <v>56</v>
      </c>
      <c r="K1220" s="1" t="s">
        <v>57</v>
      </c>
      <c r="L1220" s="1" t="s">
        <v>37</v>
      </c>
      <c r="M1220" s="1" t="s">
        <v>4085</v>
      </c>
      <c r="N1220" s="1" t="s">
        <v>4296</v>
      </c>
      <c r="O1220" s="1" t="s">
        <v>4022</v>
      </c>
      <c r="P1220" s="1" t="s">
        <v>4063</v>
      </c>
      <c r="Q1220" s="1" t="s">
        <v>4070</v>
      </c>
      <c r="R1220" s="1" t="s">
        <v>4025</v>
      </c>
      <c r="S1220" s="1" t="s">
        <v>4089</v>
      </c>
      <c r="T1220" s="1" t="s">
        <v>37</v>
      </c>
      <c r="U1220" s="1" t="s">
        <v>37</v>
      </c>
      <c r="V1220" s="1" t="s">
        <v>3973</v>
      </c>
      <c r="W1220" s="1" t="s">
        <v>3973</v>
      </c>
      <c r="X1220" s="1" t="s">
        <v>37</v>
      </c>
      <c r="Y1220" s="1" t="s">
        <v>37</v>
      </c>
      <c r="Z1220" s="1" t="s">
        <v>37</v>
      </c>
    </row>
    <row r="1221" spans="1:26">
      <c r="A1221" s="1" t="s">
        <v>2959</v>
      </c>
      <c r="B1221" s="1" t="s">
        <v>2960</v>
      </c>
      <c r="C1221" s="1" t="s">
        <v>2169</v>
      </c>
      <c r="D1221" s="1"/>
      <c r="E1221" s="1" t="s">
        <v>2961</v>
      </c>
      <c r="F1221" s="1" t="s">
        <v>42</v>
      </c>
      <c r="G1221" s="1" t="s">
        <v>43</v>
      </c>
      <c r="H1221" s="1" t="s">
        <v>40</v>
      </c>
      <c r="I1221" s="1"/>
      <c r="J1221" s="1" t="s">
        <v>56</v>
      </c>
      <c r="K1221" s="1" t="s">
        <v>36</v>
      </c>
      <c r="L1221" s="1" t="s">
        <v>37</v>
      </c>
      <c r="M1221" s="1" t="s">
        <v>4303</v>
      </c>
      <c r="N1221" s="1" t="s">
        <v>4134</v>
      </c>
      <c r="O1221" s="1" t="s">
        <v>4172</v>
      </c>
      <c r="P1221" s="1" t="s">
        <v>4132</v>
      </c>
      <c r="Q1221" s="1" t="s">
        <v>4166</v>
      </c>
      <c r="R1221" s="1" t="s">
        <v>4025</v>
      </c>
      <c r="S1221" s="1" t="s">
        <v>4089</v>
      </c>
      <c r="T1221" s="1" t="s">
        <v>37</v>
      </c>
      <c r="U1221" s="1" t="s">
        <v>37</v>
      </c>
      <c r="V1221" s="1" t="s">
        <v>37</v>
      </c>
      <c r="W1221" s="1" t="s">
        <v>37</v>
      </c>
      <c r="X1221" s="1" t="s">
        <v>37</v>
      </c>
      <c r="Y1221" s="1" t="s">
        <v>37</v>
      </c>
      <c r="Z1221" s="1" t="s">
        <v>37</v>
      </c>
    </row>
    <row r="1222" spans="1:26">
      <c r="A1222" s="1" t="s">
        <v>2361</v>
      </c>
      <c r="B1222" s="1" t="s">
        <v>2358</v>
      </c>
      <c r="C1222" s="1" t="s">
        <v>2362</v>
      </c>
      <c r="D1222" s="1"/>
      <c r="E1222" s="1" t="s">
        <v>2363</v>
      </c>
      <c r="F1222" s="1" t="s">
        <v>31</v>
      </c>
      <c r="G1222" s="1" t="s">
        <v>32</v>
      </c>
      <c r="H1222" s="1" t="s">
        <v>55</v>
      </c>
      <c r="I1222" s="1"/>
      <c r="J1222" s="1" t="s">
        <v>56</v>
      </c>
      <c r="K1222" s="1" t="s">
        <v>57</v>
      </c>
      <c r="L1222" s="1" t="s">
        <v>37</v>
      </c>
      <c r="M1222" s="1" t="s">
        <v>4165</v>
      </c>
      <c r="N1222" s="1" t="s">
        <v>4297</v>
      </c>
      <c r="O1222" s="1" t="s">
        <v>4228</v>
      </c>
      <c r="P1222" s="1" t="s">
        <v>4077</v>
      </c>
      <c r="Q1222" s="1" t="s">
        <v>4181</v>
      </c>
      <c r="R1222" s="1" t="s">
        <v>4116</v>
      </c>
      <c r="S1222" s="1" t="s">
        <v>4381</v>
      </c>
      <c r="T1222" s="1" t="s">
        <v>37</v>
      </c>
      <c r="U1222" s="1" t="s">
        <v>37</v>
      </c>
      <c r="V1222" s="1" t="s">
        <v>37</v>
      </c>
      <c r="W1222" s="1" t="s">
        <v>37</v>
      </c>
      <c r="X1222" s="1" t="s">
        <v>37</v>
      </c>
      <c r="Y1222" s="1" t="s">
        <v>37</v>
      </c>
      <c r="Z1222" s="1" t="s">
        <v>37</v>
      </c>
    </row>
    <row r="1223" spans="1:26">
      <c r="A1223" s="1" t="s">
        <v>4272</v>
      </c>
      <c r="B1223" s="1" t="s">
        <v>4273</v>
      </c>
      <c r="C1223" s="1" t="s">
        <v>4274</v>
      </c>
      <c r="D1223" s="1" t="s">
        <v>4275</v>
      </c>
      <c r="E1223" s="1" t="s">
        <v>4276</v>
      </c>
      <c r="F1223" s="1" t="s">
        <v>42</v>
      </c>
      <c r="G1223" s="1" t="s">
        <v>50</v>
      </c>
      <c r="H1223" s="1" t="s">
        <v>33</v>
      </c>
      <c r="I1223" s="1"/>
      <c r="J1223" s="1" t="s">
        <v>35</v>
      </c>
      <c r="K1223" s="1" t="s">
        <v>36</v>
      </c>
      <c r="L1223" s="1" t="s">
        <v>37</v>
      </c>
      <c r="M1223" s="1" t="s">
        <v>4212</v>
      </c>
      <c r="N1223" s="1" t="s">
        <v>4096</v>
      </c>
      <c r="O1223" s="1" t="s">
        <v>4062</v>
      </c>
      <c r="P1223" s="1" t="s">
        <v>4042</v>
      </c>
      <c r="Q1223" s="1" t="s">
        <v>4136</v>
      </c>
      <c r="R1223" s="1" t="s">
        <v>4091</v>
      </c>
      <c r="S1223" s="1" t="s">
        <v>4107</v>
      </c>
      <c r="T1223" s="1" t="s">
        <v>37</v>
      </c>
      <c r="U1223" s="1" t="s">
        <v>37</v>
      </c>
      <c r="V1223" s="1" t="s">
        <v>37</v>
      </c>
      <c r="W1223" s="1" t="s">
        <v>37</v>
      </c>
      <c r="X1223" s="1" t="s">
        <v>37</v>
      </c>
      <c r="Y1223" s="1" t="s">
        <v>37</v>
      </c>
      <c r="Z1223" s="1" t="s">
        <v>37</v>
      </c>
    </row>
    <row r="1224" spans="1:26">
      <c r="A1224" s="1" t="s">
        <v>3106</v>
      </c>
      <c r="B1224" s="1" t="s">
        <v>3107</v>
      </c>
      <c r="C1224" s="1" t="s">
        <v>134</v>
      </c>
      <c r="D1224" s="1" t="s">
        <v>334</v>
      </c>
      <c r="E1224" s="1" t="s">
        <v>3108</v>
      </c>
      <c r="F1224" s="1" t="s">
        <v>42</v>
      </c>
      <c r="G1224" s="1" t="s">
        <v>43</v>
      </c>
      <c r="H1224" s="1" t="s">
        <v>55</v>
      </c>
      <c r="I1224" s="1"/>
      <c r="J1224" s="1" t="s">
        <v>35</v>
      </c>
      <c r="K1224" s="1" t="s">
        <v>36</v>
      </c>
      <c r="L1224" s="1" t="s">
        <v>37</v>
      </c>
      <c r="M1224" s="1" t="s">
        <v>4305</v>
      </c>
      <c r="N1224" s="1" t="s">
        <v>4306</v>
      </c>
      <c r="O1224" s="1" t="s">
        <v>4127</v>
      </c>
      <c r="P1224" s="1" t="s">
        <v>4180</v>
      </c>
      <c r="Q1224" s="1" t="s">
        <v>4064</v>
      </c>
      <c r="R1224" s="1" t="s">
        <v>4170</v>
      </c>
      <c r="S1224" s="1" t="s">
        <v>4031</v>
      </c>
      <c r="T1224" s="1" t="s">
        <v>37</v>
      </c>
      <c r="U1224" s="1" t="s">
        <v>37</v>
      </c>
      <c r="V1224" s="1" t="s">
        <v>37</v>
      </c>
      <c r="W1224" s="1" t="s">
        <v>3973</v>
      </c>
      <c r="X1224" s="1" t="s">
        <v>37</v>
      </c>
      <c r="Y1224" s="1" t="s">
        <v>37</v>
      </c>
      <c r="Z1224" s="1" t="s">
        <v>37</v>
      </c>
    </row>
    <row r="1225" spans="1:26">
      <c r="A1225" s="1" t="s">
        <v>716</v>
      </c>
      <c r="B1225" s="1" t="s">
        <v>717</v>
      </c>
      <c r="C1225" s="1" t="s">
        <v>718</v>
      </c>
      <c r="D1225" s="1"/>
      <c r="E1225" s="1" t="s">
        <v>719</v>
      </c>
      <c r="F1225" s="1" t="s">
        <v>42</v>
      </c>
      <c r="G1225" s="1" t="s">
        <v>32</v>
      </c>
      <c r="H1225" s="1" t="s">
        <v>55</v>
      </c>
      <c r="I1225" s="1"/>
      <c r="J1225" s="1" t="s">
        <v>35</v>
      </c>
      <c r="K1225" s="1" t="s">
        <v>44</v>
      </c>
      <c r="L1225" s="1" t="s">
        <v>37</v>
      </c>
      <c r="M1225" s="1" t="s">
        <v>4027</v>
      </c>
      <c r="N1225" s="1" t="s">
        <v>4118</v>
      </c>
      <c r="O1225" s="1" t="s">
        <v>4228</v>
      </c>
      <c r="P1225" s="1" t="s">
        <v>4009</v>
      </c>
      <c r="Q1225" s="1" t="s">
        <v>4211</v>
      </c>
      <c r="R1225" s="1" t="s">
        <v>4083</v>
      </c>
      <c r="S1225" s="1" t="s">
        <v>4031</v>
      </c>
      <c r="T1225" s="1" t="s">
        <v>37</v>
      </c>
      <c r="U1225" s="1" t="s">
        <v>37</v>
      </c>
      <c r="V1225" s="1" t="s">
        <v>37</v>
      </c>
      <c r="W1225" s="1" t="s">
        <v>3973</v>
      </c>
      <c r="X1225" s="1" t="s">
        <v>37</v>
      </c>
      <c r="Y1225" s="1" t="s">
        <v>37</v>
      </c>
      <c r="Z1225" s="1" t="s">
        <v>37</v>
      </c>
    </row>
    <row r="1226" spans="1:26">
      <c r="A1226" s="1" t="s">
        <v>760</v>
      </c>
      <c r="B1226" s="1" t="s">
        <v>761</v>
      </c>
      <c r="C1226" s="1" t="s">
        <v>762</v>
      </c>
      <c r="D1226" s="1"/>
      <c r="E1226" s="1" t="s">
        <v>763</v>
      </c>
      <c r="F1226" s="1" t="s">
        <v>42</v>
      </c>
      <c r="G1226" s="1" t="s">
        <v>32</v>
      </c>
      <c r="H1226" s="1" t="s">
        <v>33</v>
      </c>
      <c r="I1226" s="1"/>
      <c r="J1226" s="1" t="s">
        <v>35</v>
      </c>
      <c r="K1226" s="1" t="s">
        <v>36</v>
      </c>
      <c r="L1226" s="1" t="s">
        <v>37</v>
      </c>
      <c r="M1226" s="1" t="s">
        <v>4182</v>
      </c>
      <c r="N1226" s="1" t="s">
        <v>4046</v>
      </c>
      <c r="O1226" s="1" t="s">
        <v>4140</v>
      </c>
      <c r="P1226" s="1" t="s">
        <v>4151</v>
      </c>
      <c r="Q1226" s="1" t="s">
        <v>4078</v>
      </c>
      <c r="R1226" s="1" t="s">
        <v>4050</v>
      </c>
      <c r="S1226" s="1" t="s">
        <v>4141</v>
      </c>
      <c r="T1226" s="1" t="s">
        <v>37</v>
      </c>
      <c r="U1226" s="1" t="s">
        <v>37</v>
      </c>
      <c r="V1226" s="1" t="s">
        <v>37</v>
      </c>
      <c r="W1226" s="1" t="s">
        <v>37</v>
      </c>
      <c r="X1226" s="1" t="s">
        <v>37</v>
      </c>
      <c r="Y1226" s="1" t="s">
        <v>37</v>
      </c>
      <c r="Z1226" s="1" t="s">
        <v>37</v>
      </c>
    </row>
    <row r="1227" spans="1:26">
      <c r="A1227" s="1" t="s">
        <v>872</v>
      </c>
      <c r="B1227" s="1" t="s">
        <v>864</v>
      </c>
      <c r="C1227" s="1" t="s">
        <v>873</v>
      </c>
      <c r="D1227" s="1" t="s">
        <v>874</v>
      </c>
      <c r="E1227" s="1" t="s">
        <v>875</v>
      </c>
      <c r="F1227" s="1" t="s">
        <v>42</v>
      </c>
      <c r="G1227" s="1" t="s">
        <v>32</v>
      </c>
      <c r="H1227" s="1" t="s">
        <v>40</v>
      </c>
      <c r="I1227" s="1"/>
      <c r="J1227" s="1" t="s">
        <v>35</v>
      </c>
      <c r="K1227" s="1" t="s">
        <v>44</v>
      </c>
      <c r="L1227" s="1" t="s">
        <v>37</v>
      </c>
      <c r="M1227" s="1" t="s">
        <v>4284</v>
      </c>
      <c r="N1227" s="1" t="s">
        <v>4075</v>
      </c>
      <c r="O1227" s="1" t="s">
        <v>4188</v>
      </c>
      <c r="P1227" s="1" t="s">
        <v>4077</v>
      </c>
      <c r="Q1227" s="1" t="s">
        <v>4082</v>
      </c>
      <c r="R1227" s="1" t="s">
        <v>4018</v>
      </c>
      <c r="S1227" s="1" t="s">
        <v>4289</v>
      </c>
      <c r="T1227" s="1" t="s">
        <v>37</v>
      </c>
      <c r="U1227" s="1" t="s">
        <v>37</v>
      </c>
      <c r="V1227" s="1" t="s">
        <v>37</v>
      </c>
      <c r="W1227" s="1" t="s">
        <v>37</v>
      </c>
      <c r="X1227" s="1" t="s">
        <v>37</v>
      </c>
      <c r="Y1227" s="1" t="s">
        <v>37</v>
      </c>
      <c r="Z1227" s="1" t="s">
        <v>37</v>
      </c>
    </row>
    <row r="1228" spans="1:26">
      <c r="A1228" s="1" t="s">
        <v>1719</v>
      </c>
      <c r="B1228" s="1" t="s">
        <v>1720</v>
      </c>
      <c r="C1228" s="1" t="s">
        <v>138</v>
      </c>
      <c r="D1228" s="1" t="s">
        <v>434</v>
      </c>
      <c r="E1228" s="1" t="s">
        <v>1721</v>
      </c>
      <c r="F1228" s="1" t="s">
        <v>31</v>
      </c>
      <c r="G1228" s="1" t="s">
        <v>32</v>
      </c>
      <c r="H1228" s="1" t="s">
        <v>40</v>
      </c>
      <c r="I1228" s="1"/>
      <c r="J1228" s="1" t="s">
        <v>56</v>
      </c>
      <c r="K1228" s="1" t="s">
        <v>1722</v>
      </c>
      <c r="L1228" s="1" t="s">
        <v>37</v>
      </c>
      <c r="M1228" s="1" t="s">
        <v>4080</v>
      </c>
      <c r="N1228" s="1" t="s">
        <v>4096</v>
      </c>
      <c r="O1228" s="1" t="s">
        <v>4263</v>
      </c>
      <c r="P1228" s="1" t="s">
        <v>4077</v>
      </c>
      <c r="Q1228" s="1" t="s">
        <v>4503</v>
      </c>
      <c r="R1228" s="1" t="s">
        <v>4011</v>
      </c>
      <c r="S1228" s="1" t="s">
        <v>4141</v>
      </c>
      <c r="T1228" s="1" t="s">
        <v>37</v>
      </c>
      <c r="U1228" s="1" t="s">
        <v>4073</v>
      </c>
      <c r="V1228" s="1" t="s">
        <v>37</v>
      </c>
      <c r="W1228" s="1" t="s">
        <v>37</v>
      </c>
      <c r="X1228" s="1" t="s">
        <v>37</v>
      </c>
      <c r="Y1228" s="1" t="s">
        <v>37</v>
      </c>
      <c r="Z1228" s="1" t="s">
        <v>37</v>
      </c>
    </row>
    <row r="1229" spans="1:26">
      <c r="A1229" s="1" t="s">
        <v>1923</v>
      </c>
      <c r="B1229" s="1" t="s">
        <v>1924</v>
      </c>
      <c r="C1229" s="1" t="s">
        <v>478</v>
      </c>
      <c r="D1229" s="1"/>
      <c r="E1229" s="1" t="s">
        <v>1925</v>
      </c>
      <c r="F1229" s="1" t="s">
        <v>42</v>
      </c>
      <c r="G1229" s="1" t="s">
        <v>43</v>
      </c>
      <c r="H1229" s="1" t="s">
        <v>40</v>
      </c>
      <c r="I1229" s="1"/>
      <c r="J1229" s="1" t="s">
        <v>56</v>
      </c>
      <c r="K1229" s="1" t="s">
        <v>704</v>
      </c>
      <c r="L1229" s="1" t="s">
        <v>37</v>
      </c>
      <c r="M1229" s="1" t="s">
        <v>4060</v>
      </c>
      <c r="N1229" s="1" t="s">
        <v>4311</v>
      </c>
      <c r="O1229" s="1" t="s">
        <v>4157</v>
      </c>
      <c r="P1229" s="1" t="s">
        <v>4241</v>
      </c>
      <c r="Q1229" s="1" t="s">
        <v>4429</v>
      </c>
      <c r="R1229" s="1" t="s">
        <v>4088</v>
      </c>
      <c r="S1229" s="1" t="s">
        <v>4089</v>
      </c>
      <c r="T1229" s="1" t="s">
        <v>37</v>
      </c>
      <c r="U1229" s="1" t="s">
        <v>37</v>
      </c>
      <c r="V1229" s="1" t="s">
        <v>37</v>
      </c>
      <c r="W1229" s="1" t="s">
        <v>37</v>
      </c>
      <c r="X1229" s="1" t="s">
        <v>37</v>
      </c>
      <c r="Y1229" s="1" t="s">
        <v>37</v>
      </c>
      <c r="Z1229" s="1" t="s">
        <v>37</v>
      </c>
    </row>
    <row r="1230" spans="1:26">
      <c r="A1230" s="1" t="s">
        <v>1780</v>
      </c>
      <c r="B1230" s="1" t="s">
        <v>1781</v>
      </c>
      <c r="C1230" s="1" t="s">
        <v>410</v>
      </c>
      <c r="D1230" s="1"/>
      <c r="E1230" s="1" t="s">
        <v>1782</v>
      </c>
      <c r="F1230" s="1" t="s">
        <v>31</v>
      </c>
      <c r="G1230" s="1" t="s">
        <v>43</v>
      </c>
      <c r="H1230" s="1" t="s">
        <v>42</v>
      </c>
      <c r="I1230" s="1"/>
      <c r="J1230" s="1" t="s">
        <v>35</v>
      </c>
      <c r="K1230" s="1" t="s">
        <v>36</v>
      </c>
      <c r="L1230" s="1" t="s">
        <v>37</v>
      </c>
      <c r="M1230" s="1" t="s">
        <v>4167</v>
      </c>
      <c r="N1230" s="1" t="s">
        <v>4179</v>
      </c>
      <c r="O1230" s="1" t="s">
        <v>4157</v>
      </c>
      <c r="P1230" s="1" t="s">
        <v>4169</v>
      </c>
      <c r="Q1230" s="1" t="s">
        <v>4291</v>
      </c>
      <c r="R1230" s="1" t="s">
        <v>4208</v>
      </c>
      <c r="S1230" s="1" t="s">
        <v>4160</v>
      </c>
      <c r="T1230" s="1" t="s">
        <v>37</v>
      </c>
      <c r="U1230" s="1" t="s">
        <v>37</v>
      </c>
      <c r="V1230" s="1" t="s">
        <v>37</v>
      </c>
      <c r="W1230" s="1" t="s">
        <v>37</v>
      </c>
      <c r="X1230" s="1" t="s">
        <v>37</v>
      </c>
      <c r="Y1230" s="1" t="s">
        <v>37</v>
      </c>
      <c r="Z1230" s="1" t="s">
        <v>37</v>
      </c>
    </row>
    <row r="1231" spans="1:26">
      <c r="A1231" s="1" t="s">
        <v>3962</v>
      </c>
      <c r="B1231" s="1" t="s">
        <v>3963</v>
      </c>
      <c r="C1231" s="1" t="s">
        <v>3964</v>
      </c>
      <c r="D1231" s="1" t="s">
        <v>3965</v>
      </c>
      <c r="E1231" s="1" t="s">
        <v>135</v>
      </c>
      <c r="F1231" s="1" t="s">
        <v>42</v>
      </c>
      <c r="G1231" s="1" t="s">
        <v>32</v>
      </c>
      <c r="H1231" s="1" t="s">
        <v>40</v>
      </c>
      <c r="I1231" s="1"/>
      <c r="J1231" s="1" t="s">
        <v>56</v>
      </c>
      <c r="K1231" s="1" t="s">
        <v>36</v>
      </c>
      <c r="L1231" s="1" t="s">
        <v>37</v>
      </c>
      <c r="M1231" s="1" t="s">
        <v>4265</v>
      </c>
      <c r="N1231" s="1" t="s">
        <v>4096</v>
      </c>
      <c r="O1231" s="1" t="s">
        <v>4008</v>
      </c>
      <c r="P1231" s="1" t="s">
        <v>4266</v>
      </c>
      <c r="Q1231" s="1" t="s">
        <v>4267</v>
      </c>
      <c r="R1231" s="1" t="s">
        <v>4268</v>
      </c>
      <c r="S1231" s="1" t="s">
        <v>4269</v>
      </c>
      <c r="T1231" s="1" t="s">
        <v>37</v>
      </c>
      <c r="U1231" s="1" t="s">
        <v>4073</v>
      </c>
      <c r="V1231" s="1" t="s">
        <v>37</v>
      </c>
      <c r="W1231" s="1" t="s">
        <v>37</v>
      </c>
      <c r="X1231" s="1" t="s">
        <v>37</v>
      </c>
      <c r="Y1231" s="1" t="s">
        <v>37</v>
      </c>
      <c r="Z1231" s="1" t="s">
        <v>37</v>
      </c>
    </row>
    <row r="1232" spans="1:26">
      <c r="A1232" s="1" t="s">
        <v>3124</v>
      </c>
      <c r="B1232" s="1" t="s">
        <v>3125</v>
      </c>
      <c r="C1232" s="1" t="s">
        <v>3126</v>
      </c>
      <c r="D1232" s="1" t="s">
        <v>3127</v>
      </c>
      <c r="E1232" s="1" t="s">
        <v>3128</v>
      </c>
      <c r="F1232" s="1" t="s">
        <v>42</v>
      </c>
      <c r="G1232" s="1" t="s">
        <v>63</v>
      </c>
      <c r="H1232" s="1" t="s">
        <v>40</v>
      </c>
      <c r="I1232" s="1"/>
      <c r="J1232" s="1" t="s">
        <v>56</v>
      </c>
      <c r="K1232" s="1" t="s">
        <v>36</v>
      </c>
      <c r="L1232" s="1" t="s">
        <v>37</v>
      </c>
      <c r="M1232" s="1" t="s">
        <v>4233</v>
      </c>
      <c r="N1232" s="1" t="s">
        <v>4229</v>
      </c>
      <c r="O1232" s="1" t="s">
        <v>4234</v>
      </c>
      <c r="P1232" s="1" t="s">
        <v>4204</v>
      </c>
      <c r="Q1232" s="1" t="s">
        <v>4429</v>
      </c>
      <c r="R1232" s="1" t="s">
        <v>4341</v>
      </c>
      <c r="S1232" s="1" t="s">
        <v>4100</v>
      </c>
      <c r="T1232" s="1" t="s">
        <v>37</v>
      </c>
      <c r="U1232" s="1" t="s">
        <v>4073</v>
      </c>
      <c r="V1232" s="1" t="s">
        <v>37</v>
      </c>
      <c r="W1232" s="1" t="s">
        <v>37</v>
      </c>
      <c r="X1232" s="1" t="s">
        <v>37</v>
      </c>
      <c r="Y1232" s="1" t="s">
        <v>37</v>
      </c>
      <c r="Z1232" s="1" t="s">
        <v>37</v>
      </c>
    </row>
    <row r="1233" spans="1:26">
      <c r="A1233" s="1" t="s">
        <v>3096</v>
      </c>
      <c r="B1233" s="1" t="s">
        <v>3095</v>
      </c>
      <c r="C1233" s="1" t="s">
        <v>3097</v>
      </c>
      <c r="D1233" s="1"/>
      <c r="E1233" s="1" t="s">
        <v>2296</v>
      </c>
      <c r="F1233" s="1" t="s">
        <v>31</v>
      </c>
      <c r="G1233" s="1" t="s">
        <v>50</v>
      </c>
      <c r="H1233" s="1" t="s">
        <v>55</v>
      </c>
      <c r="I1233" s="1"/>
      <c r="J1233" s="1" t="s">
        <v>35</v>
      </c>
      <c r="K1233" s="1" t="s">
        <v>36</v>
      </c>
      <c r="L1233" s="1" t="s">
        <v>37</v>
      </c>
      <c r="M1233" s="1" t="s">
        <v>4027</v>
      </c>
      <c r="N1233" s="1" t="s">
        <v>4067</v>
      </c>
      <c r="O1233" s="1" t="s">
        <v>4228</v>
      </c>
      <c r="P1233" s="1" t="s">
        <v>4104</v>
      </c>
      <c r="Q1233" s="1" t="s">
        <v>4043</v>
      </c>
      <c r="R1233" s="1" t="s">
        <v>4386</v>
      </c>
      <c r="S1233" s="1" t="s">
        <v>4031</v>
      </c>
      <c r="T1233" s="1" t="s">
        <v>37</v>
      </c>
      <c r="U1233" s="1" t="s">
        <v>37</v>
      </c>
      <c r="V1233" s="1" t="s">
        <v>37</v>
      </c>
      <c r="W1233" s="1" t="s">
        <v>3973</v>
      </c>
      <c r="X1233" s="1" t="s">
        <v>37</v>
      </c>
      <c r="Y1233" s="1" t="s">
        <v>37</v>
      </c>
      <c r="Z1233" s="1" t="s">
        <v>37</v>
      </c>
    </row>
    <row r="1234" spans="1:26">
      <c r="A1234" s="1" t="s">
        <v>3438</v>
      </c>
      <c r="B1234" s="1" t="s">
        <v>3439</v>
      </c>
      <c r="C1234" s="1" t="s">
        <v>1538</v>
      </c>
      <c r="D1234" s="1"/>
      <c r="E1234" s="1" t="s">
        <v>2551</v>
      </c>
      <c r="F1234" s="1" t="s">
        <v>31</v>
      </c>
      <c r="G1234" s="1" t="s">
        <v>32</v>
      </c>
      <c r="H1234" s="1" t="s">
        <v>33</v>
      </c>
      <c r="I1234" s="1"/>
      <c r="J1234" s="1" t="s">
        <v>35</v>
      </c>
      <c r="K1234" s="1" t="s">
        <v>44</v>
      </c>
      <c r="L1234" s="1" t="s">
        <v>37</v>
      </c>
      <c r="M1234" s="1" t="s">
        <v>4006</v>
      </c>
      <c r="N1234" s="1" t="s">
        <v>4297</v>
      </c>
      <c r="O1234" s="1" t="s">
        <v>4081</v>
      </c>
      <c r="P1234" s="1" t="s">
        <v>4077</v>
      </c>
      <c r="Q1234" s="1" t="s">
        <v>4215</v>
      </c>
      <c r="R1234" s="1" t="s">
        <v>4079</v>
      </c>
      <c r="S1234" s="1" t="s">
        <v>4164</v>
      </c>
      <c r="T1234" s="1" t="s">
        <v>37</v>
      </c>
      <c r="U1234" s="1" t="s">
        <v>37</v>
      </c>
      <c r="V1234" s="1" t="s">
        <v>37</v>
      </c>
      <c r="W1234" s="1" t="s">
        <v>37</v>
      </c>
      <c r="X1234" s="1" t="s">
        <v>3973</v>
      </c>
      <c r="Y1234" s="1" t="s">
        <v>37</v>
      </c>
      <c r="Z1234" s="1" t="s">
        <v>37</v>
      </c>
    </row>
    <row r="1235" spans="1:26">
      <c r="A1235" s="1" t="s">
        <v>3564</v>
      </c>
      <c r="B1235" s="1" t="s">
        <v>3565</v>
      </c>
      <c r="C1235" s="1" t="s">
        <v>582</v>
      </c>
      <c r="D1235" s="1" t="s">
        <v>3566</v>
      </c>
      <c r="E1235" s="1" t="s">
        <v>2614</v>
      </c>
      <c r="F1235" s="1" t="s">
        <v>42</v>
      </c>
      <c r="G1235" s="1" t="s">
        <v>32</v>
      </c>
      <c r="H1235" s="1" t="s">
        <v>40</v>
      </c>
      <c r="I1235" s="1"/>
      <c r="J1235" s="1" t="s">
        <v>56</v>
      </c>
      <c r="K1235" s="1" t="s">
        <v>36</v>
      </c>
      <c r="L1235" s="1" t="s">
        <v>37</v>
      </c>
      <c r="M1235" s="1" t="s">
        <v>4080</v>
      </c>
      <c r="N1235" s="1" t="s">
        <v>4096</v>
      </c>
      <c r="O1235" s="1" t="s">
        <v>4081</v>
      </c>
      <c r="P1235" s="1" t="s">
        <v>4197</v>
      </c>
      <c r="Q1235" s="1" t="s">
        <v>4010</v>
      </c>
      <c r="R1235" s="1" t="s">
        <v>4011</v>
      </c>
      <c r="S1235" s="1" t="s">
        <v>4262</v>
      </c>
      <c r="T1235" s="1" t="s">
        <v>37</v>
      </c>
      <c r="U1235" s="1" t="s">
        <v>37</v>
      </c>
      <c r="V1235" s="1" t="s">
        <v>37</v>
      </c>
      <c r="W1235" s="1" t="s">
        <v>37</v>
      </c>
      <c r="X1235" s="1" t="s">
        <v>37</v>
      </c>
      <c r="Y1235" s="1" t="s">
        <v>37</v>
      </c>
      <c r="Z1235" s="1" t="s">
        <v>37</v>
      </c>
    </row>
    <row r="1236" spans="1:26">
      <c r="A1236" s="1" t="s">
        <v>3575</v>
      </c>
      <c r="B1236" s="1" t="s">
        <v>3576</v>
      </c>
      <c r="C1236" s="1" t="s">
        <v>3577</v>
      </c>
      <c r="D1236" s="1"/>
      <c r="E1236" s="1" t="s">
        <v>3578</v>
      </c>
      <c r="F1236" s="1" t="s">
        <v>42</v>
      </c>
      <c r="G1236" s="1" t="s">
        <v>32</v>
      </c>
      <c r="H1236" s="1" t="s">
        <v>55</v>
      </c>
      <c r="I1236" s="1"/>
      <c r="J1236" s="1" t="s">
        <v>56</v>
      </c>
      <c r="K1236" s="1" t="s">
        <v>1600</v>
      </c>
      <c r="L1236" s="1" t="s">
        <v>37</v>
      </c>
      <c r="M1236" s="1" t="s">
        <v>4165</v>
      </c>
      <c r="N1236" s="1" t="s">
        <v>4240</v>
      </c>
      <c r="O1236" s="1" t="s">
        <v>4245</v>
      </c>
      <c r="P1236" s="1" t="s">
        <v>4162</v>
      </c>
      <c r="Q1236" s="1" t="s">
        <v>4211</v>
      </c>
      <c r="R1236" s="1" t="s">
        <v>4083</v>
      </c>
      <c r="S1236" s="1" t="s">
        <v>4176</v>
      </c>
      <c r="T1236" s="1" t="s">
        <v>37</v>
      </c>
      <c r="U1236" s="1" t="s">
        <v>37</v>
      </c>
      <c r="V1236" s="1" t="s">
        <v>37</v>
      </c>
      <c r="W1236" s="1" t="s">
        <v>3973</v>
      </c>
      <c r="X1236" s="1" t="s">
        <v>37</v>
      </c>
      <c r="Y1236" s="1" t="s">
        <v>37</v>
      </c>
      <c r="Z1236" s="1" t="s">
        <v>37</v>
      </c>
    </row>
    <row r="1237" spans="1:26">
      <c r="A1237" s="1" t="s">
        <v>3320</v>
      </c>
      <c r="B1237" s="1" t="s">
        <v>3316</v>
      </c>
      <c r="C1237" s="1" t="s">
        <v>3321</v>
      </c>
      <c r="D1237" s="1"/>
      <c r="E1237" s="1" t="s">
        <v>3322</v>
      </c>
      <c r="F1237" s="1" t="s">
        <v>42</v>
      </c>
      <c r="G1237" s="1" t="s">
        <v>32</v>
      </c>
      <c r="H1237" s="1" t="s">
        <v>33</v>
      </c>
      <c r="I1237" s="1"/>
      <c r="J1237" s="1" t="s">
        <v>35</v>
      </c>
      <c r="K1237" s="1" t="s">
        <v>36</v>
      </c>
      <c r="L1237" s="1" t="s">
        <v>37</v>
      </c>
      <c r="M1237" s="1" t="s">
        <v>4182</v>
      </c>
      <c r="N1237" s="1" t="s">
        <v>4075</v>
      </c>
      <c r="O1237" s="1" t="s">
        <v>4228</v>
      </c>
      <c r="P1237" s="1" t="s">
        <v>4154</v>
      </c>
      <c r="Q1237" s="1" t="s">
        <v>4078</v>
      </c>
      <c r="R1237" s="1" t="s">
        <v>4018</v>
      </c>
      <c r="S1237" s="1" t="s">
        <v>4262</v>
      </c>
      <c r="T1237" s="1" t="s">
        <v>37</v>
      </c>
      <c r="U1237" s="1" t="s">
        <v>37</v>
      </c>
      <c r="V1237" s="1" t="s">
        <v>37</v>
      </c>
      <c r="W1237" s="1" t="s">
        <v>37</v>
      </c>
      <c r="X1237" s="1" t="s">
        <v>37</v>
      </c>
      <c r="Y1237" s="1" t="s">
        <v>37</v>
      </c>
      <c r="Z1237" s="1" t="s">
        <v>37</v>
      </c>
    </row>
    <row r="1238" spans="1:26">
      <c r="A1238" s="1" t="s">
        <v>3846</v>
      </c>
      <c r="B1238" s="1" t="s">
        <v>3847</v>
      </c>
      <c r="C1238" s="1" t="s">
        <v>3848</v>
      </c>
      <c r="D1238" s="1"/>
      <c r="E1238" s="1" t="s">
        <v>331</v>
      </c>
      <c r="F1238" s="1" t="s">
        <v>42</v>
      </c>
      <c r="G1238" s="1" t="s">
        <v>63</v>
      </c>
      <c r="H1238" s="1" t="s">
        <v>40</v>
      </c>
      <c r="I1238" s="1"/>
      <c r="J1238" s="1" t="s">
        <v>56</v>
      </c>
      <c r="K1238" s="1" t="s">
        <v>355</v>
      </c>
      <c r="L1238" s="1" t="s">
        <v>37</v>
      </c>
      <c r="M1238" s="1" t="s">
        <v>4220</v>
      </c>
      <c r="N1238" s="1" t="s">
        <v>4067</v>
      </c>
      <c r="O1238" s="1" t="s">
        <v>4147</v>
      </c>
      <c r="P1238" s="1" t="s">
        <v>4148</v>
      </c>
      <c r="Q1238" s="1" t="s">
        <v>4070</v>
      </c>
      <c r="R1238" s="1" t="s">
        <v>4194</v>
      </c>
      <c r="S1238" s="1" t="s">
        <v>4045</v>
      </c>
      <c r="T1238" s="1" t="s">
        <v>37</v>
      </c>
      <c r="U1238" s="1" t="s">
        <v>37</v>
      </c>
      <c r="V1238" s="1" t="s">
        <v>37</v>
      </c>
      <c r="W1238" s="1" t="s">
        <v>37</v>
      </c>
      <c r="X1238" s="1" t="s">
        <v>37</v>
      </c>
      <c r="Y1238" s="1" t="s">
        <v>37</v>
      </c>
      <c r="Z1238" s="1" t="s">
        <v>37</v>
      </c>
    </row>
    <row r="1239" spans="1:26">
      <c r="A1239" s="1" t="s">
        <v>2118</v>
      </c>
      <c r="B1239" s="1" t="s">
        <v>2119</v>
      </c>
      <c r="C1239" s="1" t="s">
        <v>319</v>
      </c>
      <c r="D1239" s="1" t="s">
        <v>2120</v>
      </c>
      <c r="E1239" s="1" t="s">
        <v>2121</v>
      </c>
      <c r="F1239" s="1" t="s">
        <v>31</v>
      </c>
      <c r="G1239" s="1" t="s">
        <v>32</v>
      </c>
      <c r="H1239" s="1" t="s">
        <v>40</v>
      </c>
      <c r="I1239" s="1"/>
      <c r="J1239" s="1" t="s">
        <v>35</v>
      </c>
      <c r="K1239" s="1" t="s">
        <v>36</v>
      </c>
      <c r="L1239" s="1" t="s">
        <v>37</v>
      </c>
      <c r="M1239" s="1" t="s">
        <v>4074</v>
      </c>
      <c r="N1239" s="1" t="s">
        <v>4075</v>
      </c>
      <c r="O1239" s="1" t="s">
        <v>4172</v>
      </c>
      <c r="P1239" s="1" t="s">
        <v>4162</v>
      </c>
      <c r="Q1239" s="1" t="s">
        <v>4211</v>
      </c>
      <c r="R1239" s="1" t="s">
        <v>4106</v>
      </c>
      <c r="S1239" s="1" t="s">
        <v>4051</v>
      </c>
      <c r="T1239" s="1" t="s">
        <v>37</v>
      </c>
      <c r="U1239" s="1" t="s">
        <v>37</v>
      </c>
      <c r="V1239" s="1" t="s">
        <v>37</v>
      </c>
      <c r="W1239" s="1" t="s">
        <v>37</v>
      </c>
      <c r="X1239" s="1" t="s">
        <v>37</v>
      </c>
      <c r="Y1239" s="1" t="s">
        <v>37</v>
      </c>
      <c r="Z1239" s="1" t="s">
        <v>37</v>
      </c>
    </row>
    <row r="1240" spans="1:26">
      <c r="A1240" s="1" t="s">
        <v>3849</v>
      </c>
      <c r="B1240" s="1" t="s">
        <v>3847</v>
      </c>
      <c r="C1240" s="1" t="s">
        <v>3850</v>
      </c>
      <c r="D1240" s="1" t="s">
        <v>3851</v>
      </c>
      <c r="E1240" s="1" t="s">
        <v>49</v>
      </c>
      <c r="F1240" s="1" t="s">
        <v>42</v>
      </c>
      <c r="G1240" s="1" t="s">
        <v>50</v>
      </c>
      <c r="H1240" s="1" t="s">
        <v>40</v>
      </c>
      <c r="I1240" s="1"/>
      <c r="J1240" s="1" t="s">
        <v>56</v>
      </c>
      <c r="K1240" s="1" t="s">
        <v>704</v>
      </c>
      <c r="L1240" s="1" t="s">
        <v>37</v>
      </c>
      <c r="M1240" s="1" t="s">
        <v>4212</v>
      </c>
      <c r="N1240" s="1" t="s">
        <v>4061</v>
      </c>
      <c r="O1240" s="1" t="s">
        <v>4201</v>
      </c>
      <c r="P1240" s="1" t="s">
        <v>4069</v>
      </c>
      <c r="Q1240" s="1" t="s">
        <v>4218</v>
      </c>
      <c r="R1240" s="1" t="s">
        <v>4194</v>
      </c>
      <c r="S1240" s="1" t="s">
        <v>4072</v>
      </c>
      <c r="T1240" s="1" t="s">
        <v>37</v>
      </c>
      <c r="U1240" s="1" t="s">
        <v>37</v>
      </c>
      <c r="V1240" s="1" t="s">
        <v>37</v>
      </c>
      <c r="W1240" s="1" t="s">
        <v>37</v>
      </c>
      <c r="X1240" s="1" t="s">
        <v>37</v>
      </c>
      <c r="Y1240" s="1" t="s">
        <v>37</v>
      </c>
      <c r="Z1240" s="1" t="s">
        <v>37</v>
      </c>
    </row>
    <row r="1241" spans="1:26">
      <c r="A1241" s="1" t="s">
        <v>2797</v>
      </c>
      <c r="B1241" s="1" t="s">
        <v>2619</v>
      </c>
      <c r="C1241" s="1" t="s">
        <v>2798</v>
      </c>
      <c r="D1241" s="1" t="s">
        <v>2799</v>
      </c>
      <c r="E1241" s="1" t="s">
        <v>2204</v>
      </c>
      <c r="F1241" s="1" t="s">
        <v>31</v>
      </c>
      <c r="G1241" s="1" t="s">
        <v>50</v>
      </c>
      <c r="H1241" s="1" t="s">
        <v>40</v>
      </c>
      <c r="I1241" s="1"/>
      <c r="J1241" s="1" t="s">
        <v>56</v>
      </c>
      <c r="K1241" s="1" t="s">
        <v>36</v>
      </c>
      <c r="L1241" s="1" t="s">
        <v>37</v>
      </c>
      <c r="M1241" s="1" t="s">
        <v>4108</v>
      </c>
      <c r="N1241" s="1" t="s">
        <v>4219</v>
      </c>
      <c r="O1241" s="1" t="s">
        <v>4260</v>
      </c>
      <c r="P1241" s="1" t="s">
        <v>4388</v>
      </c>
      <c r="Q1241" s="1" t="s">
        <v>4503</v>
      </c>
      <c r="R1241" s="1" t="s">
        <v>4091</v>
      </c>
      <c r="S1241" s="1" t="s">
        <v>4059</v>
      </c>
      <c r="T1241" s="1" t="s">
        <v>37</v>
      </c>
      <c r="U1241" s="1" t="s">
        <v>37</v>
      </c>
      <c r="V1241" s="1" t="s">
        <v>37</v>
      </c>
      <c r="W1241" s="1" t="s">
        <v>37</v>
      </c>
      <c r="X1241" s="1" t="s">
        <v>37</v>
      </c>
      <c r="Y1241" s="1" t="s">
        <v>37</v>
      </c>
      <c r="Z1241" s="1" t="s">
        <v>37</v>
      </c>
    </row>
    <row r="1242" spans="1:26">
      <c r="A1242" s="1" t="s">
        <v>3579</v>
      </c>
      <c r="B1242" s="1" t="s">
        <v>3576</v>
      </c>
      <c r="C1242" s="1" t="s">
        <v>53</v>
      </c>
      <c r="D1242" s="1" t="s">
        <v>3580</v>
      </c>
      <c r="E1242" s="1" t="s">
        <v>3581</v>
      </c>
      <c r="F1242" s="1" t="s">
        <v>31</v>
      </c>
      <c r="G1242" s="1" t="s">
        <v>50</v>
      </c>
      <c r="H1242" s="1" t="s">
        <v>55</v>
      </c>
      <c r="I1242" s="1"/>
      <c r="J1242" s="1" t="s">
        <v>56</v>
      </c>
      <c r="K1242" s="1" t="s">
        <v>1600</v>
      </c>
      <c r="L1242" s="1" t="s">
        <v>37</v>
      </c>
      <c r="M1242" s="1" t="s">
        <v>4066</v>
      </c>
      <c r="N1242" s="1" t="s">
        <v>4179</v>
      </c>
      <c r="O1242" s="1" t="s">
        <v>4123</v>
      </c>
      <c r="P1242" s="1" t="s">
        <v>4388</v>
      </c>
      <c r="Q1242" s="1" t="s">
        <v>4300</v>
      </c>
      <c r="R1242" s="1" t="s">
        <v>4315</v>
      </c>
      <c r="S1242" s="1" t="s">
        <v>4059</v>
      </c>
      <c r="T1242" s="1" t="s">
        <v>37</v>
      </c>
      <c r="U1242" s="1" t="s">
        <v>37</v>
      </c>
      <c r="V1242" s="1" t="s">
        <v>37</v>
      </c>
      <c r="W1242" s="1" t="s">
        <v>3973</v>
      </c>
      <c r="X1242" s="1" t="s">
        <v>37</v>
      </c>
      <c r="Y1242" s="1" t="s">
        <v>37</v>
      </c>
      <c r="Z1242" s="1" t="s">
        <v>37</v>
      </c>
    </row>
    <row r="1243" spans="1:26">
      <c r="A1243" s="1" t="s">
        <v>3082</v>
      </c>
      <c r="B1243" s="1" t="s">
        <v>3071</v>
      </c>
      <c r="C1243" s="1" t="s">
        <v>2378</v>
      </c>
      <c r="D1243" s="1" t="s">
        <v>60</v>
      </c>
      <c r="E1243" s="1" t="s">
        <v>3083</v>
      </c>
      <c r="F1243" s="1" t="s">
        <v>31</v>
      </c>
      <c r="G1243" s="1" t="s">
        <v>43</v>
      </c>
      <c r="H1243" s="1" t="s">
        <v>33</v>
      </c>
      <c r="I1243" s="1"/>
      <c r="J1243" s="1" t="s">
        <v>35</v>
      </c>
      <c r="K1243" s="1" t="s">
        <v>36</v>
      </c>
      <c r="L1243" s="1" t="s">
        <v>37</v>
      </c>
      <c r="M1243" s="1" t="s">
        <v>4187</v>
      </c>
      <c r="N1243" s="1" t="s">
        <v>4128</v>
      </c>
      <c r="O1243" s="1" t="s">
        <v>4131</v>
      </c>
      <c r="P1243" s="1" t="s">
        <v>4132</v>
      </c>
      <c r="Q1243" s="1" t="s">
        <v>4290</v>
      </c>
      <c r="R1243" s="1" t="s">
        <v>4088</v>
      </c>
      <c r="S1243" s="1" t="s">
        <v>4089</v>
      </c>
      <c r="T1243" s="1" t="s">
        <v>37</v>
      </c>
      <c r="U1243" s="1" t="s">
        <v>37</v>
      </c>
      <c r="V1243" s="1" t="s">
        <v>37</v>
      </c>
      <c r="W1243" s="1" t="s">
        <v>37</v>
      </c>
      <c r="X1243" s="1" t="s">
        <v>37</v>
      </c>
      <c r="Y1243" s="1" t="s">
        <v>37</v>
      </c>
      <c r="Z1243" s="1" t="s">
        <v>3973</v>
      </c>
    </row>
    <row r="1244" spans="1:26">
      <c r="A1244" s="1" t="s">
        <v>4610</v>
      </c>
      <c r="B1244" s="1" t="s">
        <v>4611</v>
      </c>
      <c r="C1244" s="1" t="s">
        <v>998</v>
      </c>
      <c r="D1244" s="1"/>
      <c r="E1244" s="1" t="s">
        <v>4612</v>
      </c>
      <c r="F1244" s="1" t="s">
        <v>42</v>
      </c>
      <c r="G1244" s="1" t="s">
        <v>43</v>
      </c>
      <c r="H1244" s="1" t="s">
        <v>33</v>
      </c>
      <c r="I1244" s="1"/>
      <c r="J1244" s="1" t="s">
        <v>35</v>
      </c>
      <c r="K1244" s="1" t="s">
        <v>36</v>
      </c>
      <c r="L1244" s="1" t="s">
        <v>37</v>
      </c>
      <c r="M1244" s="1" t="s">
        <v>37</v>
      </c>
      <c r="N1244" s="1" t="s">
        <v>37</v>
      </c>
      <c r="O1244" s="1" t="s">
        <v>37</v>
      </c>
      <c r="P1244" s="1" t="s">
        <v>37</v>
      </c>
      <c r="Q1244" s="1" t="s">
        <v>37</v>
      </c>
      <c r="R1244" s="1" t="s">
        <v>4285</v>
      </c>
      <c r="S1244" s="1" t="s">
        <v>4286</v>
      </c>
      <c r="T1244" s="1" t="s">
        <v>37</v>
      </c>
      <c r="U1244" s="1" t="s">
        <v>37</v>
      </c>
      <c r="V1244" s="1" t="s">
        <v>37</v>
      </c>
      <c r="W1244" s="1" t="s">
        <v>37</v>
      </c>
      <c r="X1244" s="1" t="s">
        <v>37</v>
      </c>
      <c r="Y1244" s="1" t="s">
        <v>37</v>
      </c>
      <c r="Z1244" s="1" t="s">
        <v>37</v>
      </c>
    </row>
    <row r="1245" spans="1:26">
      <c r="A1245" s="1" t="s">
        <v>2699</v>
      </c>
      <c r="B1245" s="1" t="s">
        <v>2700</v>
      </c>
      <c r="C1245" s="1" t="s">
        <v>2701</v>
      </c>
      <c r="D1245" s="1"/>
      <c r="E1245" s="1" t="s">
        <v>898</v>
      </c>
      <c r="F1245" s="1" t="s">
        <v>31</v>
      </c>
      <c r="G1245" s="1" t="s">
        <v>43</v>
      </c>
      <c r="H1245" s="1" t="s">
        <v>55</v>
      </c>
      <c r="I1245" s="1"/>
      <c r="J1245" s="1" t="s">
        <v>56</v>
      </c>
      <c r="K1245" s="1" t="s">
        <v>57</v>
      </c>
      <c r="L1245" s="1" t="s">
        <v>37</v>
      </c>
      <c r="M1245" s="1" t="s">
        <v>4066</v>
      </c>
      <c r="N1245" s="1" t="s">
        <v>4021</v>
      </c>
      <c r="O1245" s="1" t="s">
        <v>4271</v>
      </c>
      <c r="P1245" s="1" t="s">
        <v>4173</v>
      </c>
      <c r="Q1245" s="1" t="s">
        <v>4300</v>
      </c>
      <c r="R1245" s="1" t="s">
        <v>4208</v>
      </c>
      <c r="S1245" s="1" t="s">
        <v>4259</v>
      </c>
      <c r="T1245" s="1" t="s">
        <v>37</v>
      </c>
      <c r="U1245" s="1" t="s">
        <v>37</v>
      </c>
      <c r="V1245" s="1" t="s">
        <v>37</v>
      </c>
      <c r="W1245" s="1" t="s">
        <v>37</v>
      </c>
      <c r="X1245" s="1" t="s">
        <v>37</v>
      </c>
      <c r="Y1245" s="1" t="s">
        <v>3973</v>
      </c>
      <c r="Z1245" s="1" t="s">
        <v>37</v>
      </c>
    </row>
    <row r="1246" spans="1:26">
      <c r="A1246" s="1" t="s">
        <v>4538</v>
      </c>
      <c r="B1246" s="1" t="s">
        <v>4539</v>
      </c>
      <c r="C1246" s="1" t="s">
        <v>2682</v>
      </c>
      <c r="D1246" s="1" t="s">
        <v>654</v>
      </c>
      <c r="E1246" s="1" t="s">
        <v>4402</v>
      </c>
      <c r="F1246" s="1" t="s">
        <v>42</v>
      </c>
      <c r="G1246" s="1" t="s">
        <v>43</v>
      </c>
      <c r="H1246" s="1" t="s">
        <v>40</v>
      </c>
      <c r="I1246" s="1"/>
      <c r="J1246" s="1" t="s">
        <v>56</v>
      </c>
      <c r="K1246" s="1" t="s">
        <v>36</v>
      </c>
      <c r="L1246" s="1" t="s">
        <v>37</v>
      </c>
      <c r="M1246" s="1" t="s">
        <v>37</v>
      </c>
      <c r="N1246" s="1" t="s">
        <v>37</v>
      </c>
      <c r="O1246" s="1" t="s">
        <v>37</v>
      </c>
      <c r="P1246" s="1" t="s">
        <v>37</v>
      </c>
      <c r="Q1246" s="1" t="s">
        <v>37</v>
      </c>
      <c r="R1246" s="1" t="s">
        <v>4054</v>
      </c>
      <c r="S1246" s="1" t="s">
        <v>4055</v>
      </c>
      <c r="T1246" s="1" t="s">
        <v>37</v>
      </c>
      <c r="U1246" s="1" t="s">
        <v>37</v>
      </c>
      <c r="V1246" s="1" t="s">
        <v>37</v>
      </c>
      <c r="W1246" s="1" t="s">
        <v>37</v>
      </c>
      <c r="X1246" s="1" t="s">
        <v>37</v>
      </c>
      <c r="Y1246" s="1" t="s">
        <v>37</v>
      </c>
      <c r="Z1246" s="1" t="s">
        <v>37</v>
      </c>
    </row>
    <row r="1247" spans="1:26">
      <c r="A1247" s="1" t="s">
        <v>1379</v>
      </c>
      <c r="B1247" s="1" t="s">
        <v>1380</v>
      </c>
      <c r="C1247" s="1" t="s">
        <v>206</v>
      </c>
      <c r="D1247" s="1" t="s">
        <v>1381</v>
      </c>
      <c r="E1247" s="1" t="s">
        <v>951</v>
      </c>
      <c r="F1247" s="1" t="s">
        <v>42</v>
      </c>
      <c r="G1247" s="1" t="s">
        <v>43</v>
      </c>
      <c r="H1247" s="1" t="s">
        <v>55</v>
      </c>
      <c r="I1247" s="1"/>
      <c r="J1247" s="1" t="s">
        <v>35</v>
      </c>
      <c r="K1247" s="1" t="s">
        <v>36</v>
      </c>
      <c r="L1247" s="1" t="s">
        <v>37</v>
      </c>
      <c r="M1247" s="1" t="s">
        <v>4027</v>
      </c>
      <c r="N1247" s="1" t="s">
        <v>4028</v>
      </c>
      <c r="O1247" s="1" t="s">
        <v>4127</v>
      </c>
      <c r="P1247" s="1" t="s">
        <v>4180</v>
      </c>
      <c r="Q1247" s="1" t="s">
        <v>4064</v>
      </c>
      <c r="R1247" s="1" t="s">
        <v>4011</v>
      </c>
      <c r="S1247" s="1" t="s">
        <v>4031</v>
      </c>
      <c r="T1247" s="1" t="s">
        <v>37</v>
      </c>
      <c r="U1247" s="1" t="s">
        <v>37</v>
      </c>
      <c r="V1247" s="1" t="s">
        <v>37</v>
      </c>
      <c r="W1247" s="1" t="s">
        <v>3973</v>
      </c>
      <c r="X1247" s="1" t="s">
        <v>37</v>
      </c>
      <c r="Y1247" s="1" t="s">
        <v>37</v>
      </c>
      <c r="Z1247" s="1" t="s">
        <v>37</v>
      </c>
    </row>
    <row r="1248" spans="1:26">
      <c r="A1248" s="1" t="s">
        <v>4434</v>
      </c>
      <c r="B1248" s="1" t="s">
        <v>4435</v>
      </c>
      <c r="C1248" s="1" t="s">
        <v>2937</v>
      </c>
      <c r="D1248" s="1" t="s">
        <v>4436</v>
      </c>
      <c r="E1248" s="1" t="s">
        <v>4437</v>
      </c>
      <c r="F1248" s="1" t="s">
        <v>42</v>
      </c>
      <c r="G1248" s="1" t="s">
        <v>50</v>
      </c>
      <c r="H1248" s="1" t="s">
        <v>42</v>
      </c>
      <c r="I1248" s="1"/>
      <c r="J1248" s="1" t="s">
        <v>35</v>
      </c>
      <c r="K1248" s="1" t="s">
        <v>36</v>
      </c>
      <c r="L1248" s="1" t="s">
        <v>37</v>
      </c>
      <c r="M1248" s="1" t="s">
        <v>4032</v>
      </c>
      <c r="N1248" s="1" t="s">
        <v>4229</v>
      </c>
      <c r="O1248" s="1" t="s">
        <v>4103</v>
      </c>
      <c r="P1248" s="1" t="s">
        <v>4104</v>
      </c>
      <c r="Q1248" s="1" t="s">
        <v>4379</v>
      </c>
      <c r="R1248" s="1" t="s">
        <v>4091</v>
      </c>
      <c r="S1248" s="1" t="s">
        <v>4501</v>
      </c>
      <c r="T1248" s="1" t="s">
        <v>4522</v>
      </c>
      <c r="U1248" s="1" t="s">
        <v>37</v>
      </c>
      <c r="V1248" s="1" t="s">
        <v>37</v>
      </c>
      <c r="W1248" s="1" t="s">
        <v>37</v>
      </c>
      <c r="X1248" s="1" t="s">
        <v>37</v>
      </c>
      <c r="Y1248" s="1" t="s">
        <v>37</v>
      </c>
      <c r="Z1248" s="1" t="s">
        <v>37</v>
      </c>
    </row>
    <row r="1249" spans="1:26">
      <c r="A1249" s="1" t="s">
        <v>1858</v>
      </c>
      <c r="B1249" s="1" t="s">
        <v>1859</v>
      </c>
      <c r="C1249" s="1" t="s">
        <v>1860</v>
      </c>
      <c r="D1249" s="1"/>
      <c r="E1249" s="1" t="s">
        <v>458</v>
      </c>
      <c r="F1249" s="1" t="s">
        <v>31</v>
      </c>
      <c r="G1249" s="1" t="s">
        <v>32</v>
      </c>
      <c r="H1249" s="1" t="s">
        <v>55</v>
      </c>
      <c r="I1249" s="1"/>
      <c r="J1249" s="1" t="s">
        <v>35</v>
      </c>
      <c r="K1249" s="1" t="s">
        <v>36</v>
      </c>
      <c r="L1249" s="1" t="s">
        <v>37</v>
      </c>
      <c r="M1249" s="1" t="s">
        <v>4319</v>
      </c>
      <c r="N1249" s="1" t="s">
        <v>4395</v>
      </c>
      <c r="O1249" s="1" t="s">
        <v>4008</v>
      </c>
      <c r="P1249" s="1" t="s">
        <v>4009</v>
      </c>
      <c r="Q1249" s="1" t="s">
        <v>4163</v>
      </c>
      <c r="R1249" s="1" t="s">
        <v>4083</v>
      </c>
      <c r="S1249" s="1" t="s">
        <v>4430</v>
      </c>
      <c r="T1249" s="1" t="s">
        <v>37</v>
      </c>
      <c r="U1249" s="1" t="s">
        <v>37</v>
      </c>
      <c r="V1249" s="1" t="s">
        <v>37</v>
      </c>
      <c r="W1249" s="1" t="s">
        <v>37</v>
      </c>
      <c r="X1249" s="1" t="s">
        <v>37</v>
      </c>
      <c r="Y1249" s="1" t="s">
        <v>3973</v>
      </c>
      <c r="Z1249" s="1" t="s">
        <v>37</v>
      </c>
    </row>
    <row r="1250" spans="1:26">
      <c r="A1250" s="1" t="s">
        <v>4639</v>
      </c>
      <c r="B1250" s="1" t="s">
        <v>2921</v>
      </c>
      <c r="C1250" s="1" t="s">
        <v>4640</v>
      </c>
      <c r="D1250" s="1" t="s">
        <v>277</v>
      </c>
      <c r="E1250" s="1" t="s">
        <v>4641</v>
      </c>
      <c r="F1250" s="1" t="s">
        <v>31</v>
      </c>
      <c r="G1250" s="1" t="s">
        <v>50</v>
      </c>
      <c r="H1250" s="1" t="s">
        <v>33</v>
      </c>
      <c r="I1250" s="1"/>
      <c r="J1250" s="1" t="s">
        <v>35</v>
      </c>
      <c r="K1250" s="1" t="s">
        <v>36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37</v>
      </c>
      <c r="Q1250" s="1" t="s">
        <v>37</v>
      </c>
      <c r="R1250" s="1" t="s">
        <v>4285</v>
      </c>
      <c r="S1250" s="1" t="s">
        <v>4286</v>
      </c>
      <c r="T1250" s="1" t="s">
        <v>37</v>
      </c>
      <c r="U1250" s="1" t="s">
        <v>37</v>
      </c>
      <c r="V1250" s="1" t="s">
        <v>37</v>
      </c>
      <c r="W1250" s="1" t="s">
        <v>37</v>
      </c>
      <c r="X1250" s="1" t="s">
        <v>37</v>
      </c>
      <c r="Y1250" s="1" t="s">
        <v>37</v>
      </c>
      <c r="Z1250" s="1" t="s">
        <v>37</v>
      </c>
    </row>
    <row r="1251" spans="1:26">
      <c r="A1251" s="1" t="s">
        <v>579</v>
      </c>
      <c r="B1251" s="1" t="s">
        <v>580</v>
      </c>
      <c r="C1251" s="1" t="s">
        <v>581</v>
      </c>
      <c r="D1251" s="1" t="s">
        <v>582</v>
      </c>
      <c r="E1251" s="1" t="s">
        <v>49</v>
      </c>
      <c r="F1251" s="1" t="s">
        <v>42</v>
      </c>
      <c r="G1251" s="1" t="s">
        <v>43</v>
      </c>
      <c r="H1251" s="1" t="s">
        <v>40</v>
      </c>
      <c r="I1251" s="1"/>
      <c r="J1251" s="1" t="s">
        <v>56</v>
      </c>
      <c r="K1251" s="1" t="s">
        <v>36</v>
      </c>
      <c r="L1251" s="1" t="s">
        <v>37</v>
      </c>
      <c r="M1251" s="1" t="s">
        <v>4214</v>
      </c>
      <c r="N1251" s="1" t="s">
        <v>4206</v>
      </c>
      <c r="O1251" s="1" t="s">
        <v>4270</v>
      </c>
      <c r="P1251" s="1" t="s">
        <v>4173</v>
      </c>
      <c r="Q1251" s="1" t="s">
        <v>4389</v>
      </c>
      <c r="R1251" s="1" t="s">
        <v>4088</v>
      </c>
      <c r="S1251" s="1" t="s">
        <v>4089</v>
      </c>
      <c r="T1251" s="1" t="s">
        <v>37</v>
      </c>
      <c r="U1251" s="1" t="s">
        <v>37</v>
      </c>
      <c r="V1251" s="1" t="s">
        <v>37</v>
      </c>
      <c r="W1251" s="1" t="s">
        <v>37</v>
      </c>
      <c r="X1251" s="1" t="s">
        <v>37</v>
      </c>
      <c r="Y1251" s="1" t="s">
        <v>37</v>
      </c>
      <c r="Z1251" s="1" t="s">
        <v>37</v>
      </c>
    </row>
    <row r="1252" spans="1:26">
      <c r="A1252" s="1" t="s">
        <v>1204</v>
      </c>
      <c r="B1252" s="1" t="s">
        <v>1205</v>
      </c>
      <c r="C1252" s="1" t="s">
        <v>1079</v>
      </c>
      <c r="D1252" s="1" t="s">
        <v>160</v>
      </c>
      <c r="E1252" s="1" t="s">
        <v>1206</v>
      </c>
      <c r="F1252" s="1" t="s">
        <v>42</v>
      </c>
      <c r="G1252" s="1" t="s">
        <v>50</v>
      </c>
      <c r="H1252" s="1" t="s">
        <v>40</v>
      </c>
      <c r="I1252" s="1"/>
      <c r="J1252" s="1" t="s">
        <v>35</v>
      </c>
      <c r="K1252" s="1" t="s">
        <v>36</v>
      </c>
      <c r="L1252" s="1" t="s">
        <v>37</v>
      </c>
      <c r="M1252" s="1" t="s">
        <v>4284</v>
      </c>
      <c r="N1252" s="1" t="s">
        <v>4179</v>
      </c>
      <c r="O1252" s="1" t="s">
        <v>4123</v>
      </c>
      <c r="P1252" s="1" t="s">
        <v>4114</v>
      </c>
      <c r="Q1252" s="1" t="s">
        <v>4379</v>
      </c>
      <c r="R1252" s="1" t="s">
        <v>4217</v>
      </c>
      <c r="S1252" s="1" t="s">
        <v>4177</v>
      </c>
      <c r="T1252" s="1" t="s">
        <v>4522</v>
      </c>
      <c r="U1252" s="1" t="s">
        <v>37</v>
      </c>
      <c r="V1252" s="1" t="s">
        <v>37</v>
      </c>
      <c r="W1252" s="1" t="s">
        <v>37</v>
      </c>
      <c r="X1252" s="1" t="s">
        <v>37</v>
      </c>
      <c r="Y1252" s="1" t="s">
        <v>37</v>
      </c>
      <c r="Z1252" s="1" t="s">
        <v>37</v>
      </c>
    </row>
    <row r="1253" spans="1:26">
      <c r="A1253" s="1" t="s">
        <v>2176</v>
      </c>
      <c r="B1253" s="1" t="s">
        <v>2177</v>
      </c>
      <c r="C1253" s="1" t="s">
        <v>307</v>
      </c>
      <c r="D1253" s="1" t="s">
        <v>2178</v>
      </c>
      <c r="E1253" s="1" t="s">
        <v>2179</v>
      </c>
      <c r="F1253" s="1" t="s">
        <v>31</v>
      </c>
      <c r="G1253" s="1" t="s">
        <v>32</v>
      </c>
      <c r="H1253" s="1" t="s">
        <v>55</v>
      </c>
      <c r="I1253" s="1"/>
      <c r="J1253" s="1" t="s">
        <v>35</v>
      </c>
      <c r="K1253" s="1" t="s">
        <v>44</v>
      </c>
      <c r="L1253" s="1" t="s">
        <v>37</v>
      </c>
      <c r="M1253" s="1" t="s">
        <v>4080</v>
      </c>
      <c r="N1253" s="1" t="s">
        <v>4057</v>
      </c>
      <c r="O1253" s="1" t="s">
        <v>4246</v>
      </c>
      <c r="P1253" s="1" t="s">
        <v>4009</v>
      </c>
      <c r="Q1253" s="1" t="s">
        <v>4211</v>
      </c>
      <c r="R1253" s="1" t="s">
        <v>4083</v>
      </c>
      <c r="S1253" s="1" t="s">
        <v>4176</v>
      </c>
      <c r="T1253" s="1" t="s">
        <v>37</v>
      </c>
      <c r="U1253" s="1" t="s">
        <v>37</v>
      </c>
      <c r="V1253" s="1" t="s">
        <v>37</v>
      </c>
      <c r="W1253" s="1" t="s">
        <v>37</v>
      </c>
      <c r="X1253" s="1" t="s">
        <v>37</v>
      </c>
      <c r="Y1253" s="1" t="s">
        <v>37</v>
      </c>
      <c r="Z1253" s="1" t="s">
        <v>37</v>
      </c>
    </row>
    <row r="1254" spans="1:26">
      <c r="A1254" s="1" t="s">
        <v>3091</v>
      </c>
      <c r="B1254" s="1" t="s">
        <v>3092</v>
      </c>
      <c r="C1254" s="1" t="s">
        <v>2659</v>
      </c>
      <c r="D1254" s="1"/>
      <c r="E1254" s="1" t="s">
        <v>3093</v>
      </c>
      <c r="F1254" s="1" t="s">
        <v>31</v>
      </c>
      <c r="G1254" s="1" t="s">
        <v>32</v>
      </c>
      <c r="H1254" s="1" t="s">
        <v>55</v>
      </c>
      <c r="I1254" s="1"/>
      <c r="J1254" s="1" t="s">
        <v>35</v>
      </c>
      <c r="K1254" s="1" t="s">
        <v>36</v>
      </c>
      <c r="L1254" s="1" t="s">
        <v>37</v>
      </c>
      <c r="M1254" s="1" t="s">
        <v>4165</v>
      </c>
      <c r="N1254" s="1" t="s">
        <v>4253</v>
      </c>
      <c r="O1254" s="1" t="s">
        <v>4201</v>
      </c>
      <c r="P1254" s="1" t="s">
        <v>4077</v>
      </c>
      <c r="Q1254" s="1" t="s">
        <v>4078</v>
      </c>
      <c r="R1254" s="1" t="s">
        <v>4380</v>
      </c>
      <c r="S1254" s="1" t="s">
        <v>4176</v>
      </c>
      <c r="T1254" s="1" t="s">
        <v>37</v>
      </c>
      <c r="U1254" s="1" t="s">
        <v>4073</v>
      </c>
      <c r="V1254" s="1" t="s">
        <v>37</v>
      </c>
      <c r="W1254" s="1" t="s">
        <v>37</v>
      </c>
      <c r="X1254" s="1" t="s">
        <v>37</v>
      </c>
      <c r="Y1254" s="1" t="s">
        <v>37</v>
      </c>
      <c r="Z1254" s="1" t="s">
        <v>37</v>
      </c>
    </row>
    <row r="1255" spans="1:26">
      <c r="A1255" s="1" t="s">
        <v>3410</v>
      </c>
      <c r="B1255" s="1" t="s">
        <v>3405</v>
      </c>
      <c r="C1255" s="1" t="s">
        <v>3411</v>
      </c>
      <c r="D1255" s="1" t="s">
        <v>3412</v>
      </c>
      <c r="E1255" s="1" t="s">
        <v>3413</v>
      </c>
      <c r="F1255" s="1" t="s">
        <v>42</v>
      </c>
      <c r="G1255" s="1" t="s">
        <v>63</v>
      </c>
      <c r="H1255" s="1" t="s">
        <v>40</v>
      </c>
      <c r="I1255" s="1"/>
      <c r="J1255" s="1" t="s">
        <v>35</v>
      </c>
      <c r="K1255" s="1" t="s">
        <v>36</v>
      </c>
      <c r="L1255" s="1" t="s">
        <v>37</v>
      </c>
      <c r="M1255" s="1" t="s">
        <v>4226</v>
      </c>
      <c r="N1255" s="1" t="s">
        <v>4067</v>
      </c>
      <c r="O1255" s="1" t="s">
        <v>4246</v>
      </c>
      <c r="P1255" s="1" t="s">
        <v>4135</v>
      </c>
      <c r="Q1255" s="1" t="s">
        <v>4119</v>
      </c>
      <c r="R1255" s="1" t="s">
        <v>4185</v>
      </c>
      <c r="S1255" s="1" t="s">
        <v>4186</v>
      </c>
      <c r="T1255" s="1" t="s">
        <v>37</v>
      </c>
      <c r="U1255" s="1" t="s">
        <v>37</v>
      </c>
      <c r="V1255" s="1" t="s">
        <v>37</v>
      </c>
      <c r="W1255" s="1" t="s">
        <v>37</v>
      </c>
      <c r="X1255" s="1" t="s">
        <v>37</v>
      </c>
      <c r="Y1255" s="1" t="s">
        <v>37</v>
      </c>
      <c r="Z1255" s="1" t="s">
        <v>37</v>
      </c>
    </row>
    <row r="1256" spans="1:26">
      <c r="A1256" s="1" t="s">
        <v>2994</v>
      </c>
      <c r="B1256" s="1" t="s">
        <v>2995</v>
      </c>
      <c r="C1256" s="1" t="s">
        <v>1953</v>
      </c>
      <c r="D1256" s="1" t="s">
        <v>2996</v>
      </c>
      <c r="E1256" s="1" t="s">
        <v>2997</v>
      </c>
      <c r="F1256" s="1" t="s">
        <v>42</v>
      </c>
      <c r="G1256" s="1" t="s">
        <v>63</v>
      </c>
      <c r="H1256" s="1" t="s">
        <v>40</v>
      </c>
      <c r="I1256" s="1"/>
      <c r="J1256" s="1" t="s">
        <v>56</v>
      </c>
      <c r="K1256" s="1" t="s">
        <v>36</v>
      </c>
      <c r="L1256" s="1" t="s">
        <v>37</v>
      </c>
      <c r="M1256" s="1" t="s">
        <v>4226</v>
      </c>
      <c r="N1256" s="1" t="s">
        <v>4067</v>
      </c>
      <c r="O1256" s="1" t="s">
        <v>4147</v>
      </c>
      <c r="P1256" s="1" t="s">
        <v>4197</v>
      </c>
      <c r="Q1256" s="1" t="s">
        <v>4312</v>
      </c>
      <c r="R1256" s="1" t="s">
        <v>4185</v>
      </c>
      <c r="S1256" s="1" t="s">
        <v>4072</v>
      </c>
      <c r="T1256" s="1" t="s">
        <v>37</v>
      </c>
      <c r="U1256" s="1" t="s">
        <v>37</v>
      </c>
      <c r="V1256" s="1" t="s">
        <v>37</v>
      </c>
      <c r="W1256" s="1" t="s">
        <v>37</v>
      </c>
      <c r="X1256" s="1" t="s">
        <v>37</v>
      </c>
      <c r="Y1256" s="1" t="s">
        <v>37</v>
      </c>
      <c r="Z1256" s="1" t="s">
        <v>37</v>
      </c>
    </row>
    <row r="1257" spans="1:26">
      <c r="A1257" s="1" t="s">
        <v>4563</v>
      </c>
      <c r="B1257" s="1" t="s">
        <v>4564</v>
      </c>
      <c r="C1257" s="1" t="s">
        <v>247</v>
      </c>
      <c r="D1257" s="1" t="s">
        <v>470</v>
      </c>
      <c r="E1257" s="1" t="s">
        <v>1810</v>
      </c>
      <c r="F1257" s="1" t="s">
        <v>31</v>
      </c>
      <c r="G1257" s="1" t="s">
        <v>32</v>
      </c>
      <c r="H1257" s="1" t="s">
        <v>33</v>
      </c>
      <c r="I1257" s="1"/>
      <c r="J1257" s="1" t="s">
        <v>35</v>
      </c>
      <c r="K1257" s="1" t="s">
        <v>36</v>
      </c>
      <c r="L1257" s="1" t="s">
        <v>37</v>
      </c>
      <c r="M1257" s="1" t="s">
        <v>4182</v>
      </c>
      <c r="N1257" s="1" t="s">
        <v>4139</v>
      </c>
      <c r="O1257" s="1" t="s">
        <v>4081</v>
      </c>
      <c r="P1257" s="1" t="s">
        <v>4390</v>
      </c>
      <c r="Q1257" s="1" t="s">
        <v>4503</v>
      </c>
      <c r="R1257" s="1" t="s">
        <v>4079</v>
      </c>
      <c r="S1257" s="1" t="s">
        <v>4262</v>
      </c>
      <c r="T1257" s="1" t="s">
        <v>37</v>
      </c>
      <c r="U1257" s="1" t="s">
        <v>37</v>
      </c>
      <c r="V1257" s="1" t="s">
        <v>37</v>
      </c>
      <c r="W1257" s="1" t="s">
        <v>37</v>
      </c>
      <c r="X1257" s="1" t="s">
        <v>37</v>
      </c>
      <c r="Y1257" s="1" t="s">
        <v>37</v>
      </c>
      <c r="Z1257" s="1" t="s">
        <v>37</v>
      </c>
    </row>
    <row r="1258" spans="1:26">
      <c r="A1258" s="1" t="s">
        <v>2950</v>
      </c>
      <c r="B1258" s="1" t="s">
        <v>2951</v>
      </c>
      <c r="C1258" s="1" t="s">
        <v>243</v>
      </c>
      <c r="D1258" s="1" t="s">
        <v>238</v>
      </c>
      <c r="E1258" s="1" t="s">
        <v>2952</v>
      </c>
      <c r="F1258" s="1" t="s">
        <v>31</v>
      </c>
      <c r="G1258" s="1" t="s">
        <v>50</v>
      </c>
      <c r="H1258" s="1" t="s">
        <v>55</v>
      </c>
      <c r="I1258" s="1"/>
      <c r="J1258" s="1" t="s">
        <v>35</v>
      </c>
      <c r="K1258" s="1" t="s">
        <v>36</v>
      </c>
      <c r="L1258" s="1" t="s">
        <v>37</v>
      </c>
      <c r="M1258" s="1" t="s">
        <v>4027</v>
      </c>
      <c r="N1258" s="1" t="s">
        <v>4242</v>
      </c>
      <c r="O1258" s="1" t="s">
        <v>4227</v>
      </c>
      <c r="P1258" s="1" t="s">
        <v>4104</v>
      </c>
      <c r="Q1258" s="1" t="s">
        <v>4124</v>
      </c>
      <c r="R1258" s="1" t="s">
        <v>4386</v>
      </c>
      <c r="S1258" s="1" t="s">
        <v>4031</v>
      </c>
      <c r="T1258" s="1" t="s">
        <v>37</v>
      </c>
      <c r="U1258" s="1" t="s">
        <v>37</v>
      </c>
      <c r="V1258" s="1" t="s">
        <v>37</v>
      </c>
      <c r="W1258" s="1" t="s">
        <v>3973</v>
      </c>
      <c r="X1258" s="1" t="s">
        <v>37</v>
      </c>
      <c r="Y1258" s="1" t="s">
        <v>37</v>
      </c>
      <c r="Z1258" s="1" t="s">
        <v>37</v>
      </c>
    </row>
    <row r="1259" spans="1:26">
      <c r="A1259" s="1" t="s">
        <v>3944</v>
      </c>
      <c r="B1259" s="1" t="s">
        <v>3945</v>
      </c>
      <c r="C1259" s="1" t="s">
        <v>3946</v>
      </c>
      <c r="D1259" s="1" t="s">
        <v>2208</v>
      </c>
      <c r="E1259" s="1" t="s">
        <v>3947</v>
      </c>
      <c r="F1259" s="1" t="s">
        <v>42</v>
      </c>
      <c r="G1259" s="1" t="s">
        <v>50</v>
      </c>
      <c r="H1259" s="1" t="s">
        <v>55</v>
      </c>
      <c r="I1259" s="1"/>
      <c r="J1259" s="1" t="s">
        <v>35</v>
      </c>
      <c r="K1259" s="1" t="s">
        <v>36</v>
      </c>
      <c r="L1259" s="1" t="s">
        <v>37</v>
      </c>
      <c r="M1259" s="1" t="s">
        <v>4319</v>
      </c>
      <c r="N1259" s="1" t="s">
        <v>4067</v>
      </c>
      <c r="O1259" s="1" t="s">
        <v>4228</v>
      </c>
      <c r="P1259" s="1" t="s">
        <v>4104</v>
      </c>
      <c r="Q1259" s="1" t="s">
        <v>4202</v>
      </c>
      <c r="R1259" s="1" t="s">
        <v>4386</v>
      </c>
      <c r="S1259" s="1" t="s">
        <v>4430</v>
      </c>
      <c r="T1259" s="1" t="s">
        <v>37</v>
      </c>
      <c r="U1259" s="1" t="s">
        <v>37</v>
      </c>
      <c r="V1259" s="1" t="s">
        <v>37</v>
      </c>
      <c r="W1259" s="1" t="s">
        <v>3973</v>
      </c>
      <c r="X1259" s="1" t="s">
        <v>37</v>
      </c>
      <c r="Y1259" s="1" t="s">
        <v>37</v>
      </c>
      <c r="Z1259" s="1" t="s">
        <v>37</v>
      </c>
    </row>
    <row r="1260" spans="1:26">
      <c r="A1260" s="1" t="s">
        <v>3330</v>
      </c>
      <c r="B1260" s="1" t="s">
        <v>3331</v>
      </c>
      <c r="C1260" s="1" t="s">
        <v>3332</v>
      </c>
      <c r="D1260" s="1"/>
      <c r="E1260" s="1" t="s">
        <v>3333</v>
      </c>
      <c r="F1260" s="1" t="s">
        <v>42</v>
      </c>
      <c r="G1260" s="1" t="s">
        <v>32</v>
      </c>
      <c r="H1260" s="1" t="s">
        <v>55</v>
      </c>
      <c r="I1260" s="1"/>
      <c r="J1260" s="1" t="s">
        <v>35</v>
      </c>
      <c r="K1260" s="1" t="s">
        <v>36</v>
      </c>
      <c r="L1260" s="1" t="s">
        <v>37</v>
      </c>
      <c r="M1260" s="1" t="s">
        <v>4027</v>
      </c>
      <c r="N1260" s="1" t="s">
        <v>4118</v>
      </c>
      <c r="O1260" s="1" t="s">
        <v>4228</v>
      </c>
      <c r="P1260" s="1" t="s">
        <v>4009</v>
      </c>
      <c r="Q1260" s="1" t="s">
        <v>4211</v>
      </c>
      <c r="R1260" s="1" t="s">
        <v>4083</v>
      </c>
      <c r="S1260" s="1" t="s">
        <v>4031</v>
      </c>
      <c r="T1260" s="1" t="s">
        <v>37</v>
      </c>
      <c r="U1260" s="1" t="s">
        <v>37</v>
      </c>
      <c r="V1260" s="1" t="s">
        <v>37</v>
      </c>
      <c r="W1260" s="1" t="s">
        <v>3973</v>
      </c>
      <c r="X1260" s="1" t="s">
        <v>37</v>
      </c>
      <c r="Y1260" s="1" t="s">
        <v>37</v>
      </c>
      <c r="Z1260" s="1" t="s">
        <v>37</v>
      </c>
    </row>
    <row r="1261" spans="1:26">
      <c r="A1261" s="1" t="s">
        <v>241</v>
      </c>
      <c r="B1261" s="1" t="s">
        <v>242</v>
      </c>
      <c r="C1261" s="1" t="s">
        <v>243</v>
      </c>
      <c r="D1261" s="1" t="s">
        <v>244</v>
      </c>
      <c r="E1261" s="1" t="s">
        <v>245</v>
      </c>
      <c r="F1261" s="1" t="s">
        <v>42</v>
      </c>
      <c r="G1261" s="1" t="s">
        <v>50</v>
      </c>
      <c r="H1261" s="1" t="s">
        <v>55</v>
      </c>
      <c r="I1261" s="1"/>
      <c r="J1261" s="1" t="s">
        <v>35</v>
      </c>
      <c r="K1261" s="1" t="s">
        <v>36</v>
      </c>
      <c r="L1261" s="1" t="s">
        <v>37</v>
      </c>
      <c r="M1261" s="1" t="s">
        <v>4039</v>
      </c>
      <c r="N1261" s="1" t="s">
        <v>4067</v>
      </c>
      <c r="O1261" s="1" t="s">
        <v>4201</v>
      </c>
      <c r="P1261" s="1" t="s">
        <v>4388</v>
      </c>
      <c r="Q1261" s="1" t="s">
        <v>4202</v>
      </c>
      <c r="R1261" s="1" t="s">
        <v>4083</v>
      </c>
      <c r="S1261" s="1" t="s">
        <v>4171</v>
      </c>
      <c r="T1261" s="1" t="s">
        <v>37</v>
      </c>
      <c r="U1261" s="1" t="s">
        <v>37</v>
      </c>
      <c r="V1261" s="1" t="s">
        <v>37</v>
      </c>
      <c r="W1261" s="1" t="s">
        <v>3973</v>
      </c>
      <c r="X1261" s="1" t="s">
        <v>37</v>
      </c>
      <c r="Y1261" s="1" t="s">
        <v>37</v>
      </c>
      <c r="Z1261" s="1" t="s">
        <v>37</v>
      </c>
    </row>
    <row r="1262" spans="1:26">
      <c r="A1262" s="1" t="s">
        <v>1711</v>
      </c>
      <c r="B1262" s="1" t="s">
        <v>1712</v>
      </c>
      <c r="C1262" s="1" t="s">
        <v>1713</v>
      </c>
      <c r="D1262" s="1"/>
      <c r="E1262" s="1" t="s">
        <v>1714</v>
      </c>
      <c r="F1262" s="1" t="s">
        <v>42</v>
      </c>
      <c r="G1262" s="1" t="s">
        <v>63</v>
      </c>
      <c r="H1262" s="1" t="s">
        <v>40</v>
      </c>
      <c r="I1262" s="1"/>
      <c r="J1262" s="1" t="s">
        <v>35</v>
      </c>
      <c r="K1262" s="1" t="s">
        <v>36</v>
      </c>
      <c r="L1262" s="1" t="s">
        <v>37</v>
      </c>
      <c r="M1262" s="1" t="s">
        <v>4032</v>
      </c>
      <c r="N1262" s="1" t="s">
        <v>4280</v>
      </c>
      <c r="O1262" s="1" t="s">
        <v>4034</v>
      </c>
      <c r="P1262" s="1" t="s">
        <v>4087</v>
      </c>
      <c r="Q1262" s="1" t="s">
        <v>4115</v>
      </c>
      <c r="R1262" s="1" t="s">
        <v>4277</v>
      </c>
      <c r="S1262" s="1" t="s">
        <v>4186</v>
      </c>
      <c r="T1262" s="1" t="s">
        <v>37</v>
      </c>
      <c r="U1262" s="1" t="s">
        <v>37</v>
      </c>
      <c r="V1262" s="1" t="s">
        <v>37</v>
      </c>
      <c r="W1262" s="1" t="s">
        <v>37</v>
      </c>
      <c r="X1262" s="1" t="s">
        <v>37</v>
      </c>
      <c r="Y1262" s="1" t="s">
        <v>37</v>
      </c>
      <c r="Z1262" s="1" t="s">
        <v>37</v>
      </c>
    </row>
    <row r="1263" spans="1:26">
      <c r="A1263" s="1" t="s">
        <v>1013</v>
      </c>
      <c r="B1263" s="1" t="s">
        <v>1007</v>
      </c>
      <c r="C1263" s="1" t="s">
        <v>1014</v>
      </c>
      <c r="D1263" s="1" t="s">
        <v>608</v>
      </c>
      <c r="E1263" s="1" t="s">
        <v>1015</v>
      </c>
      <c r="F1263" s="1" t="s">
        <v>31</v>
      </c>
      <c r="G1263" s="1" t="s">
        <v>50</v>
      </c>
      <c r="H1263" s="1" t="s">
        <v>40</v>
      </c>
      <c r="I1263" s="1"/>
      <c r="J1263" s="1" t="s">
        <v>35</v>
      </c>
      <c r="K1263" s="1" t="s">
        <v>36</v>
      </c>
      <c r="L1263" s="1" t="s">
        <v>37</v>
      </c>
      <c r="M1263" s="1" t="s">
        <v>4006</v>
      </c>
      <c r="N1263" s="1" t="s">
        <v>4203</v>
      </c>
      <c r="O1263" s="1" t="s">
        <v>4246</v>
      </c>
      <c r="P1263" s="1" t="s">
        <v>4110</v>
      </c>
      <c r="Q1263" s="1" t="s">
        <v>4290</v>
      </c>
      <c r="R1263" s="1" t="s">
        <v>4094</v>
      </c>
      <c r="S1263" s="1" t="s">
        <v>4259</v>
      </c>
      <c r="T1263" s="1" t="s">
        <v>37</v>
      </c>
      <c r="U1263" s="1" t="s">
        <v>37</v>
      </c>
      <c r="V1263" s="1" t="s">
        <v>37</v>
      </c>
      <c r="W1263" s="1" t="s">
        <v>37</v>
      </c>
      <c r="X1263" s="1" t="s">
        <v>37</v>
      </c>
      <c r="Y1263" s="1" t="s">
        <v>37</v>
      </c>
      <c r="Z1263" s="1" t="s">
        <v>37</v>
      </c>
    </row>
    <row r="1264" spans="1:26">
      <c r="A1264" s="1" t="s">
        <v>574</v>
      </c>
      <c r="B1264" s="1" t="s">
        <v>575</v>
      </c>
      <c r="C1264" s="1" t="s">
        <v>576</v>
      </c>
      <c r="D1264" s="1" t="s">
        <v>577</v>
      </c>
      <c r="E1264" s="1" t="s">
        <v>578</v>
      </c>
      <c r="F1264" s="1" t="s">
        <v>42</v>
      </c>
      <c r="G1264" s="1" t="s">
        <v>50</v>
      </c>
      <c r="H1264" s="1" t="s">
        <v>40</v>
      </c>
      <c r="I1264" s="1"/>
      <c r="J1264" s="1" t="s">
        <v>56</v>
      </c>
      <c r="K1264" s="1" t="s">
        <v>36</v>
      </c>
      <c r="L1264" s="1" t="s">
        <v>37</v>
      </c>
      <c r="M1264" s="1" t="s">
        <v>4284</v>
      </c>
      <c r="N1264" s="1" t="s">
        <v>4253</v>
      </c>
      <c r="O1264" s="1" t="s">
        <v>4168</v>
      </c>
      <c r="P1264" s="1" t="s">
        <v>4431</v>
      </c>
      <c r="Q1264" s="1" t="s">
        <v>4218</v>
      </c>
      <c r="R1264" s="1" t="s">
        <v>4116</v>
      </c>
      <c r="S1264" s="1" t="s">
        <v>4059</v>
      </c>
      <c r="T1264" s="1" t="s">
        <v>37</v>
      </c>
      <c r="U1264" s="1" t="s">
        <v>37</v>
      </c>
      <c r="V1264" s="1" t="s">
        <v>37</v>
      </c>
      <c r="W1264" s="1" t="s">
        <v>37</v>
      </c>
      <c r="X1264" s="1" t="s">
        <v>37</v>
      </c>
      <c r="Y1264" s="1" t="s">
        <v>37</v>
      </c>
      <c r="Z1264" s="1" t="s">
        <v>37</v>
      </c>
    </row>
    <row r="1265" spans="1:26">
      <c r="A1265" s="1" t="s">
        <v>1309</v>
      </c>
      <c r="B1265" s="1" t="s">
        <v>1310</v>
      </c>
      <c r="C1265" s="1" t="s">
        <v>1311</v>
      </c>
      <c r="D1265" s="1"/>
      <c r="E1265" s="1" t="s">
        <v>809</v>
      </c>
      <c r="F1265" s="1" t="s">
        <v>42</v>
      </c>
      <c r="G1265" s="1" t="s">
        <v>43</v>
      </c>
      <c r="H1265" s="1" t="s">
        <v>55</v>
      </c>
      <c r="I1265" s="1"/>
      <c r="J1265" s="1" t="s">
        <v>35</v>
      </c>
      <c r="K1265" s="1" t="s">
        <v>36</v>
      </c>
      <c r="L1265" s="1" t="s">
        <v>37</v>
      </c>
      <c r="M1265" s="1" t="s">
        <v>4319</v>
      </c>
      <c r="N1265" s="1" t="s">
        <v>4067</v>
      </c>
      <c r="O1265" s="1" t="s">
        <v>4250</v>
      </c>
      <c r="P1265" s="1" t="s">
        <v>4035</v>
      </c>
      <c r="Q1265" s="1" t="s">
        <v>4064</v>
      </c>
      <c r="R1265" s="1" t="s">
        <v>4011</v>
      </c>
      <c r="S1265" s="1" t="s">
        <v>4430</v>
      </c>
      <c r="T1265" s="1" t="s">
        <v>37</v>
      </c>
      <c r="U1265" s="1" t="s">
        <v>37</v>
      </c>
      <c r="V1265" s="1" t="s">
        <v>37</v>
      </c>
      <c r="W1265" s="1" t="s">
        <v>3973</v>
      </c>
      <c r="X1265" s="1" t="s">
        <v>37</v>
      </c>
      <c r="Y1265" s="1" t="s">
        <v>37</v>
      </c>
      <c r="Z1265" s="1" t="s">
        <v>37</v>
      </c>
    </row>
    <row r="1266" spans="1:26">
      <c r="A1266" s="1" t="s">
        <v>2257</v>
      </c>
      <c r="B1266" s="1" t="s">
        <v>2258</v>
      </c>
      <c r="C1266" s="1" t="s">
        <v>1538</v>
      </c>
      <c r="D1266" s="1"/>
      <c r="E1266" s="1" t="s">
        <v>2259</v>
      </c>
      <c r="F1266" s="1" t="s">
        <v>31</v>
      </c>
      <c r="G1266" s="1" t="s">
        <v>43</v>
      </c>
      <c r="H1266" s="1" t="s">
        <v>55</v>
      </c>
      <c r="I1266" s="1"/>
      <c r="J1266" s="1" t="s">
        <v>35</v>
      </c>
      <c r="K1266" s="1" t="s">
        <v>36</v>
      </c>
      <c r="L1266" s="1" t="s">
        <v>37</v>
      </c>
      <c r="M1266" s="1" t="s">
        <v>4027</v>
      </c>
      <c r="N1266" s="1" t="s">
        <v>4067</v>
      </c>
      <c r="O1266" s="1" t="s">
        <v>4250</v>
      </c>
      <c r="P1266" s="1" t="s">
        <v>4087</v>
      </c>
      <c r="Q1266" s="1" t="s">
        <v>4064</v>
      </c>
      <c r="R1266" s="1" t="s">
        <v>4604</v>
      </c>
      <c r="S1266" s="1" t="s">
        <v>4031</v>
      </c>
      <c r="T1266" s="1" t="s">
        <v>37</v>
      </c>
      <c r="U1266" s="1" t="s">
        <v>37</v>
      </c>
      <c r="V1266" s="1" t="s">
        <v>37</v>
      </c>
      <c r="W1266" s="1" t="s">
        <v>3973</v>
      </c>
      <c r="X1266" s="1" t="s">
        <v>37</v>
      </c>
      <c r="Y1266" s="1" t="s">
        <v>37</v>
      </c>
      <c r="Z1266" s="1" t="s">
        <v>37</v>
      </c>
    </row>
    <row r="1267" spans="1:26">
      <c r="A1267" s="1" t="s">
        <v>1560</v>
      </c>
      <c r="B1267" s="1" t="s">
        <v>1561</v>
      </c>
      <c r="C1267" s="1" t="s">
        <v>247</v>
      </c>
      <c r="D1267" s="1" t="s">
        <v>410</v>
      </c>
      <c r="E1267" s="1" t="s">
        <v>1562</v>
      </c>
      <c r="F1267" s="1" t="s">
        <v>31</v>
      </c>
      <c r="G1267" s="1" t="s">
        <v>63</v>
      </c>
      <c r="H1267" s="1" t="s">
        <v>40</v>
      </c>
      <c r="I1267" s="1"/>
      <c r="J1267" s="1" t="s">
        <v>35</v>
      </c>
      <c r="K1267" s="1" t="s">
        <v>36</v>
      </c>
      <c r="L1267" s="1" t="s">
        <v>37</v>
      </c>
      <c r="M1267" s="1" t="s">
        <v>4196</v>
      </c>
      <c r="N1267" s="1" t="s">
        <v>4067</v>
      </c>
      <c r="O1267" s="1" t="s">
        <v>4127</v>
      </c>
      <c r="P1267" s="1" t="s">
        <v>4029</v>
      </c>
      <c r="Q1267" s="1" t="s">
        <v>4036</v>
      </c>
      <c r="R1267" s="1" t="s">
        <v>4199</v>
      </c>
      <c r="S1267" s="1" t="s">
        <v>4221</v>
      </c>
      <c r="T1267" s="1" t="s">
        <v>37</v>
      </c>
      <c r="U1267" s="1" t="s">
        <v>37</v>
      </c>
      <c r="V1267" s="1" t="s">
        <v>37</v>
      </c>
      <c r="W1267" s="1" t="s">
        <v>37</v>
      </c>
      <c r="X1267" s="1" t="s">
        <v>37</v>
      </c>
      <c r="Y1267" s="1" t="s">
        <v>3973</v>
      </c>
      <c r="Z1267" s="1" t="s">
        <v>37</v>
      </c>
    </row>
    <row r="1268" spans="1:26">
      <c r="A1268" s="1" t="s">
        <v>912</v>
      </c>
      <c r="B1268" s="1" t="s">
        <v>908</v>
      </c>
      <c r="C1268" s="1" t="s">
        <v>71</v>
      </c>
      <c r="D1268" s="1" t="s">
        <v>60</v>
      </c>
      <c r="E1268" s="1" t="s">
        <v>913</v>
      </c>
      <c r="F1268" s="1" t="s">
        <v>31</v>
      </c>
      <c r="G1268" s="1" t="s">
        <v>63</v>
      </c>
      <c r="H1268" s="1" t="s">
        <v>40</v>
      </c>
      <c r="I1268" s="1"/>
      <c r="J1268" s="1" t="s">
        <v>35</v>
      </c>
      <c r="K1268" s="1" t="s">
        <v>36</v>
      </c>
      <c r="L1268" s="1" t="s">
        <v>37</v>
      </c>
      <c r="M1268" s="1" t="s">
        <v>4032</v>
      </c>
      <c r="N1268" s="1" t="s">
        <v>4033</v>
      </c>
      <c r="O1268" s="1" t="s">
        <v>4041</v>
      </c>
      <c r="P1268" s="1" t="s">
        <v>4237</v>
      </c>
      <c r="Q1268" s="1" t="s">
        <v>4043</v>
      </c>
      <c r="R1268" s="1" t="s">
        <v>4106</v>
      </c>
      <c r="S1268" s="1" t="s">
        <v>4126</v>
      </c>
      <c r="T1268" s="1" t="s">
        <v>37</v>
      </c>
      <c r="U1268" s="1" t="s">
        <v>4073</v>
      </c>
      <c r="V1268" s="1" t="s">
        <v>37</v>
      </c>
      <c r="W1268" s="1" t="s">
        <v>37</v>
      </c>
      <c r="X1268" s="1" t="s">
        <v>37</v>
      </c>
      <c r="Y1268" s="1" t="s">
        <v>37</v>
      </c>
      <c r="Z1268" s="1" t="s">
        <v>37</v>
      </c>
    </row>
    <row r="1269" spans="1:26">
      <c r="A1269" s="1" t="s">
        <v>965</v>
      </c>
      <c r="B1269" s="1" t="s">
        <v>966</v>
      </c>
      <c r="C1269" s="1" t="s">
        <v>938</v>
      </c>
      <c r="D1269" s="1"/>
      <c r="E1269" s="1" t="s">
        <v>967</v>
      </c>
      <c r="F1269" s="1" t="s">
        <v>42</v>
      </c>
      <c r="G1269" s="1" t="s">
        <v>63</v>
      </c>
      <c r="H1269" s="1" t="s">
        <v>33</v>
      </c>
      <c r="I1269" s="1"/>
      <c r="J1269" s="1" t="s">
        <v>35</v>
      </c>
      <c r="K1269" s="1" t="s">
        <v>36</v>
      </c>
      <c r="L1269" s="1" t="s">
        <v>37</v>
      </c>
      <c r="M1269" s="1" t="s">
        <v>4056</v>
      </c>
      <c r="N1269" s="1" t="s">
        <v>4280</v>
      </c>
      <c r="O1269" s="1" t="s">
        <v>4227</v>
      </c>
      <c r="P1269" s="1" t="s">
        <v>4035</v>
      </c>
      <c r="Q1269" s="1" t="s">
        <v>4070</v>
      </c>
      <c r="R1269" s="1" t="s">
        <v>4125</v>
      </c>
      <c r="S1269" s="1" t="s">
        <v>4065</v>
      </c>
      <c r="T1269" s="1" t="s">
        <v>37</v>
      </c>
      <c r="U1269" s="1" t="s">
        <v>37</v>
      </c>
      <c r="V1269" s="1" t="s">
        <v>37</v>
      </c>
      <c r="W1269" s="1" t="s">
        <v>37</v>
      </c>
      <c r="X1269" s="1" t="s">
        <v>37</v>
      </c>
      <c r="Y1269" s="1" t="s">
        <v>3973</v>
      </c>
      <c r="Z1269" s="1" t="s">
        <v>37</v>
      </c>
    </row>
    <row r="1270" spans="1:26">
      <c r="A1270" s="1" t="s">
        <v>3674</v>
      </c>
      <c r="B1270" s="1" t="s">
        <v>3675</v>
      </c>
      <c r="C1270" s="1" t="s">
        <v>3676</v>
      </c>
      <c r="D1270" s="1" t="s">
        <v>239</v>
      </c>
      <c r="E1270" s="1" t="s">
        <v>3677</v>
      </c>
      <c r="F1270" s="1" t="s">
        <v>31</v>
      </c>
      <c r="G1270" s="1" t="s">
        <v>43</v>
      </c>
      <c r="H1270" s="1" t="s">
        <v>40</v>
      </c>
      <c r="I1270" s="1"/>
      <c r="J1270" s="1" t="s">
        <v>56</v>
      </c>
      <c r="K1270" s="1" t="s">
        <v>36</v>
      </c>
      <c r="L1270" s="1" t="s">
        <v>4190</v>
      </c>
      <c r="M1270" s="1" t="s">
        <v>4060</v>
      </c>
      <c r="N1270" s="1" t="s">
        <v>4028</v>
      </c>
      <c r="O1270" s="1" t="s">
        <v>4326</v>
      </c>
      <c r="P1270" s="1" t="s">
        <v>4433</v>
      </c>
      <c r="Q1270" s="1" t="s">
        <v>4115</v>
      </c>
      <c r="R1270" s="1" t="s">
        <v>4194</v>
      </c>
      <c r="S1270" s="1" t="s">
        <v>4126</v>
      </c>
      <c r="T1270" s="1" t="s">
        <v>4522</v>
      </c>
      <c r="U1270" s="1" t="s">
        <v>37</v>
      </c>
      <c r="V1270" s="1" t="s">
        <v>37</v>
      </c>
      <c r="W1270" s="1" t="s">
        <v>37</v>
      </c>
      <c r="X1270" s="1" t="s">
        <v>37</v>
      </c>
      <c r="Y1270" s="1" t="s">
        <v>37</v>
      </c>
      <c r="Z1270" s="1" t="s">
        <v>37</v>
      </c>
    </row>
    <row r="1271" spans="1:26">
      <c r="A1271" s="1" t="s">
        <v>1060</v>
      </c>
      <c r="B1271" s="1" t="s">
        <v>1055</v>
      </c>
      <c r="C1271" s="1" t="s">
        <v>1061</v>
      </c>
      <c r="D1271" s="1" t="s">
        <v>48</v>
      </c>
      <c r="E1271" s="1" t="s">
        <v>1062</v>
      </c>
      <c r="F1271" s="1" t="s">
        <v>42</v>
      </c>
      <c r="G1271" s="1" t="s">
        <v>43</v>
      </c>
      <c r="H1271" s="1" t="s">
        <v>40</v>
      </c>
      <c r="I1271" s="1"/>
      <c r="J1271" s="1" t="s">
        <v>35</v>
      </c>
      <c r="K1271" s="1" t="s">
        <v>36</v>
      </c>
      <c r="L1271" s="1" t="s">
        <v>37</v>
      </c>
      <c r="M1271" s="1" t="s">
        <v>4439</v>
      </c>
      <c r="N1271" s="1" t="s">
        <v>4296</v>
      </c>
      <c r="O1271" s="1" t="s">
        <v>4157</v>
      </c>
      <c r="P1271" s="1" t="s">
        <v>4023</v>
      </c>
      <c r="Q1271" s="1" t="s">
        <v>4105</v>
      </c>
      <c r="R1271" s="1" t="s">
        <v>4079</v>
      </c>
      <c r="S1271" s="1" t="s">
        <v>4019</v>
      </c>
      <c r="T1271" s="1" t="s">
        <v>37</v>
      </c>
      <c r="U1271" s="1" t="s">
        <v>37</v>
      </c>
      <c r="V1271" s="1" t="s">
        <v>37</v>
      </c>
      <c r="W1271" s="1" t="s">
        <v>37</v>
      </c>
      <c r="X1271" s="1" t="s">
        <v>37</v>
      </c>
      <c r="Y1271" s="1" t="s">
        <v>37</v>
      </c>
      <c r="Z1271" s="1" t="s">
        <v>37</v>
      </c>
    </row>
    <row r="1272" spans="1:26">
      <c r="A1272" s="1" t="s">
        <v>2390</v>
      </c>
      <c r="B1272" s="1" t="s">
        <v>2387</v>
      </c>
      <c r="C1272" s="1" t="s">
        <v>2391</v>
      </c>
      <c r="D1272" s="1"/>
      <c r="E1272" s="1" t="s">
        <v>1884</v>
      </c>
      <c r="F1272" s="1" t="s">
        <v>42</v>
      </c>
      <c r="G1272" s="1" t="s">
        <v>43</v>
      </c>
      <c r="H1272" s="1" t="s">
        <v>33</v>
      </c>
      <c r="I1272" s="1"/>
      <c r="J1272" s="1" t="s">
        <v>35</v>
      </c>
      <c r="K1272" s="1" t="s">
        <v>36</v>
      </c>
      <c r="L1272" s="1" t="s">
        <v>37</v>
      </c>
      <c r="M1272" s="1" t="s">
        <v>4187</v>
      </c>
      <c r="N1272" s="1" t="s">
        <v>4296</v>
      </c>
      <c r="O1272" s="1" t="s">
        <v>4062</v>
      </c>
      <c r="P1272" s="1" t="s">
        <v>4433</v>
      </c>
      <c r="Q1272" s="1" t="s">
        <v>4130</v>
      </c>
      <c r="R1272" s="1" t="s">
        <v>4308</v>
      </c>
      <c r="S1272" s="1" t="s">
        <v>4347</v>
      </c>
      <c r="T1272" s="1" t="s">
        <v>37</v>
      </c>
      <c r="U1272" s="1" t="s">
        <v>37</v>
      </c>
      <c r="V1272" s="1" t="s">
        <v>37</v>
      </c>
      <c r="W1272" s="1" t="s">
        <v>37</v>
      </c>
      <c r="X1272" s="1" t="s">
        <v>37</v>
      </c>
      <c r="Y1272" s="1" t="s">
        <v>37</v>
      </c>
      <c r="Z1272" s="1" t="s">
        <v>37</v>
      </c>
    </row>
    <row r="1273" spans="1:26">
      <c r="A1273" s="1" t="s">
        <v>4447</v>
      </c>
      <c r="B1273" s="1" t="s">
        <v>4448</v>
      </c>
      <c r="C1273" s="1" t="s">
        <v>4449</v>
      </c>
      <c r="D1273" s="1" t="s">
        <v>4450</v>
      </c>
      <c r="E1273" s="1" t="s">
        <v>2927</v>
      </c>
      <c r="F1273" s="1" t="s">
        <v>31</v>
      </c>
      <c r="G1273" s="1" t="s">
        <v>43</v>
      </c>
      <c r="H1273" s="1" t="s">
        <v>40</v>
      </c>
      <c r="I1273" s="1"/>
      <c r="J1273" s="1" t="s">
        <v>56</v>
      </c>
      <c r="K1273" s="1" t="s">
        <v>36</v>
      </c>
      <c r="L1273" s="1" t="s">
        <v>37</v>
      </c>
      <c r="M1273" s="1" t="s">
        <v>4265</v>
      </c>
      <c r="N1273" s="1" t="s">
        <v>4096</v>
      </c>
      <c r="O1273" s="1" t="s">
        <v>4518</v>
      </c>
      <c r="P1273" s="1" t="s">
        <v>4266</v>
      </c>
      <c r="Q1273" s="1" t="s">
        <v>4267</v>
      </c>
      <c r="R1273" s="1" t="s">
        <v>4268</v>
      </c>
      <c r="S1273" s="1" t="s">
        <v>4269</v>
      </c>
      <c r="T1273" s="1" t="s">
        <v>37</v>
      </c>
      <c r="U1273" s="1" t="s">
        <v>4073</v>
      </c>
      <c r="V1273" s="1" t="s">
        <v>37</v>
      </c>
      <c r="W1273" s="1" t="s">
        <v>37</v>
      </c>
      <c r="X1273" s="1" t="s">
        <v>37</v>
      </c>
      <c r="Y1273" s="1" t="s">
        <v>37</v>
      </c>
      <c r="Z1273" s="1" t="s">
        <v>37</v>
      </c>
    </row>
    <row r="1274" spans="1:26">
      <c r="A1274" s="1" t="s">
        <v>2382</v>
      </c>
      <c r="B1274" s="1" t="s">
        <v>812</v>
      </c>
      <c r="C1274" s="1" t="s">
        <v>2383</v>
      </c>
      <c r="D1274" s="1" t="s">
        <v>608</v>
      </c>
      <c r="E1274" s="1" t="s">
        <v>299</v>
      </c>
      <c r="F1274" s="1" t="s">
        <v>31</v>
      </c>
      <c r="G1274" s="1" t="s">
        <v>63</v>
      </c>
      <c r="H1274" s="1" t="s">
        <v>40</v>
      </c>
      <c r="I1274" s="1"/>
      <c r="J1274" s="1" t="s">
        <v>56</v>
      </c>
      <c r="K1274" s="1" t="s">
        <v>355</v>
      </c>
      <c r="L1274" s="1" t="s">
        <v>37</v>
      </c>
      <c r="M1274" s="1" t="s">
        <v>4074</v>
      </c>
      <c r="N1274" s="1" t="s">
        <v>4219</v>
      </c>
      <c r="O1274" s="1" t="s">
        <v>4034</v>
      </c>
      <c r="P1274" s="1" t="s">
        <v>4237</v>
      </c>
      <c r="Q1274" s="1" t="s">
        <v>4313</v>
      </c>
      <c r="R1274" s="1" t="s">
        <v>4116</v>
      </c>
      <c r="S1274" s="1" t="s">
        <v>4141</v>
      </c>
      <c r="T1274" s="1" t="s">
        <v>37</v>
      </c>
      <c r="U1274" s="1" t="s">
        <v>4073</v>
      </c>
      <c r="V1274" s="1" t="s">
        <v>37</v>
      </c>
      <c r="W1274" s="1" t="s">
        <v>37</v>
      </c>
      <c r="X1274" s="1" t="s">
        <v>37</v>
      </c>
      <c r="Y1274" s="1" t="s">
        <v>37</v>
      </c>
      <c r="Z1274" s="1" t="s">
        <v>37</v>
      </c>
    </row>
    <row r="1275" spans="1:26">
      <c r="A1275" s="1" t="s">
        <v>1382</v>
      </c>
      <c r="B1275" s="1" t="s">
        <v>1380</v>
      </c>
      <c r="C1275" s="1" t="s">
        <v>466</v>
      </c>
      <c r="D1275" s="1" t="s">
        <v>401</v>
      </c>
      <c r="E1275" s="1" t="s">
        <v>1280</v>
      </c>
      <c r="F1275" s="1" t="s">
        <v>31</v>
      </c>
      <c r="G1275" s="1" t="s">
        <v>63</v>
      </c>
      <c r="H1275" s="1" t="s">
        <v>55</v>
      </c>
      <c r="I1275" s="1"/>
      <c r="J1275" s="1" t="s">
        <v>35</v>
      </c>
      <c r="K1275" s="1" t="s">
        <v>36</v>
      </c>
      <c r="L1275" s="1" t="s">
        <v>37</v>
      </c>
      <c r="M1275" s="1" t="s">
        <v>4319</v>
      </c>
      <c r="N1275" s="1" t="s">
        <v>4242</v>
      </c>
      <c r="O1275" s="1" t="s">
        <v>4227</v>
      </c>
      <c r="P1275" s="1" t="s">
        <v>4158</v>
      </c>
      <c r="Q1275" s="1" t="s">
        <v>4115</v>
      </c>
      <c r="R1275" s="1" t="s">
        <v>4083</v>
      </c>
      <c r="S1275" s="1" t="s">
        <v>4430</v>
      </c>
      <c r="T1275" s="1" t="s">
        <v>37</v>
      </c>
      <c r="U1275" s="1" t="s">
        <v>37</v>
      </c>
      <c r="V1275" s="1" t="s">
        <v>37</v>
      </c>
      <c r="W1275" s="1" t="s">
        <v>3973</v>
      </c>
      <c r="X1275" s="1" t="s">
        <v>37</v>
      </c>
      <c r="Y1275" s="1" t="s">
        <v>37</v>
      </c>
      <c r="Z1275" s="1" t="s">
        <v>37</v>
      </c>
    </row>
    <row r="1276" spans="1:26">
      <c r="A1276" s="1" t="s">
        <v>1369</v>
      </c>
      <c r="B1276" s="1" t="s">
        <v>1370</v>
      </c>
      <c r="C1276" s="1" t="s">
        <v>1371</v>
      </c>
      <c r="D1276" s="1" t="s">
        <v>1372</v>
      </c>
      <c r="E1276" s="1" t="s">
        <v>1373</v>
      </c>
      <c r="F1276" s="1" t="s">
        <v>42</v>
      </c>
      <c r="G1276" s="1" t="s">
        <v>43</v>
      </c>
      <c r="H1276" s="1" t="s">
        <v>40</v>
      </c>
      <c r="I1276" s="1"/>
      <c r="J1276" s="1" t="s">
        <v>56</v>
      </c>
      <c r="K1276" s="1" t="s">
        <v>355</v>
      </c>
      <c r="L1276" s="1" t="s">
        <v>37</v>
      </c>
      <c r="M1276" s="1" t="s">
        <v>4278</v>
      </c>
      <c r="N1276" s="1" t="s">
        <v>4296</v>
      </c>
      <c r="O1276" s="1" t="s">
        <v>4058</v>
      </c>
      <c r="P1276" s="1" t="s">
        <v>4433</v>
      </c>
      <c r="Q1276" s="1" t="s">
        <v>4053</v>
      </c>
      <c r="R1276" s="1" t="s">
        <v>4079</v>
      </c>
      <c r="S1276" s="1" t="s">
        <v>4231</v>
      </c>
      <c r="T1276" s="1" t="s">
        <v>37</v>
      </c>
      <c r="U1276" s="1" t="s">
        <v>37</v>
      </c>
      <c r="V1276" s="1" t="s">
        <v>37</v>
      </c>
      <c r="W1276" s="1" t="s">
        <v>37</v>
      </c>
      <c r="X1276" s="1" t="s">
        <v>37</v>
      </c>
      <c r="Y1276" s="1" t="s">
        <v>37</v>
      </c>
      <c r="Z1276" s="1" t="s">
        <v>37</v>
      </c>
    </row>
    <row r="1277" spans="1:26">
      <c r="A1277" s="1" t="s">
        <v>3302</v>
      </c>
      <c r="B1277" s="1" t="s">
        <v>3303</v>
      </c>
      <c r="C1277" s="1" t="s">
        <v>2682</v>
      </c>
      <c r="D1277" s="1" t="s">
        <v>488</v>
      </c>
      <c r="E1277" s="1" t="s">
        <v>2360</v>
      </c>
      <c r="F1277" s="1" t="s">
        <v>42</v>
      </c>
      <c r="G1277" s="1" t="s">
        <v>43</v>
      </c>
      <c r="H1277" s="1" t="s">
        <v>40</v>
      </c>
      <c r="I1277" s="1"/>
      <c r="J1277" s="1" t="s">
        <v>56</v>
      </c>
      <c r="K1277" s="1" t="s">
        <v>36</v>
      </c>
      <c r="L1277" s="1" t="s">
        <v>37</v>
      </c>
      <c r="M1277" s="1" t="s">
        <v>4205</v>
      </c>
      <c r="N1277" s="1" t="s">
        <v>4206</v>
      </c>
      <c r="O1277" s="1" t="s">
        <v>4109</v>
      </c>
      <c r="P1277" s="1" t="s">
        <v>4232</v>
      </c>
      <c r="Q1277" s="1" t="s">
        <v>4298</v>
      </c>
      <c r="R1277" s="1" t="s">
        <v>4088</v>
      </c>
      <c r="S1277" s="1" t="s">
        <v>4089</v>
      </c>
      <c r="T1277" s="1" t="s">
        <v>37</v>
      </c>
      <c r="U1277" s="1" t="s">
        <v>37</v>
      </c>
      <c r="V1277" s="1" t="s">
        <v>37</v>
      </c>
      <c r="W1277" s="1" t="s">
        <v>37</v>
      </c>
      <c r="X1277" s="1" t="s">
        <v>37</v>
      </c>
      <c r="Y1277" s="1" t="s">
        <v>37</v>
      </c>
      <c r="Z1277" s="1" t="s">
        <v>37</v>
      </c>
    </row>
    <row r="1278" spans="1:26">
      <c r="A1278" s="1" t="s">
        <v>4441</v>
      </c>
      <c r="B1278" s="1" t="s">
        <v>4442</v>
      </c>
      <c r="C1278" s="1" t="s">
        <v>568</v>
      </c>
      <c r="D1278" s="1" t="s">
        <v>4443</v>
      </c>
      <c r="E1278" s="1" t="s">
        <v>1779</v>
      </c>
      <c r="F1278" s="1" t="s">
        <v>31</v>
      </c>
      <c r="G1278" s="1" t="s">
        <v>63</v>
      </c>
      <c r="H1278" s="1" t="s">
        <v>40</v>
      </c>
      <c r="I1278" s="1"/>
      <c r="J1278" s="1" t="s">
        <v>56</v>
      </c>
      <c r="K1278" s="1" t="s">
        <v>36</v>
      </c>
      <c r="L1278" s="1" t="s">
        <v>37</v>
      </c>
      <c r="M1278" s="1" t="s">
        <v>4006</v>
      </c>
      <c r="N1278" s="1" t="s">
        <v>4075</v>
      </c>
      <c r="O1278" s="1" t="s">
        <v>4260</v>
      </c>
      <c r="P1278" s="1" t="s">
        <v>4154</v>
      </c>
      <c r="Q1278" s="1" t="s">
        <v>4070</v>
      </c>
      <c r="R1278" s="1" t="s">
        <v>4071</v>
      </c>
      <c r="S1278" s="1" t="s">
        <v>4045</v>
      </c>
      <c r="T1278" s="1" t="s">
        <v>37</v>
      </c>
      <c r="U1278" s="1" t="s">
        <v>37</v>
      </c>
      <c r="V1278" s="1" t="s">
        <v>37</v>
      </c>
      <c r="W1278" s="1" t="s">
        <v>37</v>
      </c>
      <c r="X1278" s="1" t="s">
        <v>37</v>
      </c>
      <c r="Y1278" s="1" t="s">
        <v>37</v>
      </c>
      <c r="Z1278" s="1" t="s">
        <v>37</v>
      </c>
    </row>
    <row r="1279" spans="1:26">
      <c r="A1279" s="1" t="s">
        <v>3450</v>
      </c>
      <c r="B1279" s="1" t="s">
        <v>3451</v>
      </c>
      <c r="C1279" s="1" t="s">
        <v>3452</v>
      </c>
      <c r="D1279" s="1"/>
      <c r="E1279" s="1" t="s">
        <v>3453</v>
      </c>
      <c r="F1279" s="1" t="s">
        <v>42</v>
      </c>
      <c r="G1279" s="1" t="s">
        <v>63</v>
      </c>
      <c r="H1279" s="1" t="s">
        <v>55</v>
      </c>
      <c r="I1279" s="1"/>
      <c r="J1279" s="1" t="s">
        <v>56</v>
      </c>
      <c r="K1279" s="1" t="s">
        <v>57</v>
      </c>
      <c r="L1279" s="1" t="s">
        <v>37</v>
      </c>
      <c r="M1279" s="1" t="s">
        <v>4319</v>
      </c>
      <c r="N1279" s="1" t="s">
        <v>4219</v>
      </c>
      <c r="O1279" s="1" t="s">
        <v>4227</v>
      </c>
      <c r="P1279" s="1" t="s">
        <v>4087</v>
      </c>
      <c r="Q1279" s="1" t="s">
        <v>4115</v>
      </c>
      <c r="R1279" s="1" t="s">
        <v>4083</v>
      </c>
      <c r="S1279" s="1" t="s">
        <v>4430</v>
      </c>
      <c r="T1279" s="1" t="s">
        <v>37</v>
      </c>
      <c r="U1279" s="1" t="s">
        <v>37</v>
      </c>
      <c r="V1279" s="1" t="s">
        <v>37</v>
      </c>
      <c r="W1279" s="1" t="s">
        <v>3973</v>
      </c>
      <c r="X1279" s="1" t="s">
        <v>37</v>
      </c>
      <c r="Y1279" s="1" t="s">
        <v>37</v>
      </c>
      <c r="Z1279" s="1" t="s">
        <v>37</v>
      </c>
    </row>
    <row r="1280" spans="1:26">
      <c r="A1280" s="1" t="s">
        <v>2695</v>
      </c>
      <c r="B1280" s="1" t="s">
        <v>2696</v>
      </c>
      <c r="C1280" s="1" t="s">
        <v>53</v>
      </c>
      <c r="D1280" s="1" t="s">
        <v>2697</v>
      </c>
      <c r="E1280" s="1" t="s">
        <v>2698</v>
      </c>
      <c r="F1280" s="1" t="s">
        <v>31</v>
      </c>
      <c r="G1280" s="1" t="s">
        <v>50</v>
      </c>
      <c r="H1280" s="1" t="s">
        <v>55</v>
      </c>
      <c r="I1280" s="1"/>
      <c r="J1280" s="1" t="s">
        <v>56</v>
      </c>
      <c r="K1280" s="1" t="s">
        <v>57</v>
      </c>
      <c r="L1280" s="1" t="s">
        <v>37</v>
      </c>
      <c r="M1280" s="1" t="s">
        <v>4319</v>
      </c>
      <c r="N1280" s="1" t="s">
        <v>4067</v>
      </c>
      <c r="O1280" s="1" t="s">
        <v>4260</v>
      </c>
      <c r="P1280" s="1" t="s">
        <v>4388</v>
      </c>
      <c r="Q1280" s="1" t="s">
        <v>4036</v>
      </c>
      <c r="R1280" s="1" t="s">
        <v>4083</v>
      </c>
      <c r="S1280" s="1" t="s">
        <v>4430</v>
      </c>
      <c r="T1280" s="1" t="s">
        <v>37</v>
      </c>
      <c r="U1280" s="1" t="s">
        <v>37</v>
      </c>
      <c r="V1280" s="1" t="s">
        <v>37</v>
      </c>
      <c r="W1280" s="1" t="s">
        <v>3973</v>
      </c>
      <c r="X1280" s="1" t="s">
        <v>37</v>
      </c>
      <c r="Y1280" s="1" t="s">
        <v>37</v>
      </c>
      <c r="Z1280" s="1" t="s">
        <v>37</v>
      </c>
    </row>
    <row r="1281" spans="1:26">
      <c r="A1281" s="1" t="s">
        <v>2340</v>
      </c>
      <c r="B1281" s="1" t="s">
        <v>2341</v>
      </c>
      <c r="C1281" s="1" t="s">
        <v>2342</v>
      </c>
      <c r="D1281" s="1"/>
      <c r="E1281" s="1" t="s">
        <v>1059</v>
      </c>
      <c r="F1281" s="1" t="s">
        <v>42</v>
      </c>
      <c r="G1281" s="1" t="s">
        <v>50</v>
      </c>
      <c r="H1281" s="1" t="s">
        <v>55</v>
      </c>
      <c r="I1281" s="1"/>
      <c r="J1281" s="1" t="s">
        <v>35</v>
      </c>
      <c r="K1281" s="1" t="s">
        <v>36</v>
      </c>
      <c r="L1281" s="1" t="s">
        <v>37</v>
      </c>
      <c r="M1281" s="1" t="s">
        <v>4212</v>
      </c>
      <c r="N1281" s="1" t="s">
        <v>4229</v>
      </c>
      <c r="O1281" s="1" t="s">
        <v>4518</v>
      </c>
      <c r="P1281" s="1" t="s">
        <v>4104</v>
      </c>
      <c r="Q1281" s="1" t="s">
        <v>4105</v>
      </c>
      <c r="R1281" s="1" t="s">
        <v>4334</v>
      </c>
      <c r="S1281" s="1" t="s">
        <v>4171</v>
      </c>
      <c r="T1281" s="1" t="s">
        <v>4149</v>
      </c>
      <c r="U1281" s="1" t="s">
        <v>37</v>
      </c>
      <c r="V1281" s="1" t="s">
        <v>37</v>
      </c>
      <c r="W1281" s="1" t="s">
        <v>37</v>
      </c>
      <c r="X1281" s="1" t="s">
        <v>37</v>
      </c>
      <c r="Y1281" s="1" t="s">
        <v>37</v>
      </c>
      <c r="Z1281" s="1" t="s">
        <v>37</v>
      </c>
    </row>
    <row r="1282" spans="1:26">
      <c r="A1282" s="1" t="s">
        <v>2336</v>
      </c>
      <c r="B1282" s="1" t="s">
        <v>2337</v>
      </c>
      <c r="C1282" s="1" t="s">
        <v>2338</v>
      </c>
      <c r="D1282" s="1"/>
      <c r="E1282" s="1" t="s">
        <v>2339</v>
      </c>
      <c r="F1282" s="1" t="s">
        <v>31</v>
      </c>
      <c r="G1282" s="1" t="s">
        <v>50</v>
      </c>
      <c r="H1282" s="1" t="s">
        <v>55</v>
      </c>
      <c r="I1282" s="1"/>
      <c r="J1282" s="1" t="s">
        <v>35</v>
      </c>
      <c r="K1282" s="1" t="s">
        <v>36</v>
      </c>
      <c r="L1282" s="1" t="s">
        <v>37</v>
      </c>
      <c r="M1282" s="1" t="s">
        <v>4143</v>
      </c>
      <c r="N1282" s="1" t="s">
        <v>4219</v>
      </c>
      <c r="O1282" s="1" t="s">
        <v>4227</v>
      </c>
      <c r="P1282" s="1" t="s">
        <v>4104</v>
      </c>
      <c r="Q1282" s="1" t="s">
        <v>4379</v>
      </c>
      <c r="R1282" s="1" t="s">
        <v>4091</v>
      </c>
      <c r="S1282" s="1" t="s">
        <v>4072</v>
      </c>
      <c r="T1282" s="1" t="s">
        <v>4149</v>
      </c>
      <c r="U1282" s="1" t="s">
        <v>37</v>
      </c>
      <c r="V1282" s="1" t="s">
        <v>37</v>
      </c>
      <c r="W1282" s="1" t="s">
        <v>37</v>
      </c>
      <c r="X1282" s="1" t="s">
        <v>37</v>
      </c>
      <c r="Y1282" s="1" t="s">
        <v>37</v>
      </c>
      <c r="Z1282" s="1" t="s">
        <v>37</v>
      </c>
    </row>
    <row r="1283" spans="1:26">
      <c r="A1283" s="1" t="s">
        <v>1365</v>
      </c>
      <c r="B1283" s="1" t="s">
        <v>1366</v>
      </c>
      <c r="C1283" s="1" t="s">
        <v>773</v>
      </c>
      <c r="D1283" s="1" t="s">
        <v>1367</v>
      </c>
      <c r="E1283" s="1" t="s">
        <v>1368</v>
      </c>
      <c r="F1283" s="1" t="s">
        <v>31</v>
      </c>
      <c r="G1283" s="1" t="s">
        <v>43</v>
      </c>
      <c r="H1283" s="1" t="s">
        <v>40</v>
      </c>
      <c r="I1283" s="1"/>
      <c r="J1283" s="1" t="s">
        <v>56</v>
      </c>
      <c r="K1283" s="1" t="s">
        <v>36</v>
      </c>
      <c r="L1283" s="1" t="s">
        <v>37</v>
      </c>
      <c r="M1283" s="1" t="s">
        <v>4108</v>
      </c>
      <c r="N1283" s="1" t="s">
        <v>4282</v>
      </c>
      <c r="O1283" s="1" t="s">
        <v>4213</v>
      </c>
      <c r="P1283" s="1" t="s">
        <v>4173</v>
      </c>
      <c r="Q1283" s="1" t="s">
        <v>4300</v>
      </c>
      <c r="R1283" s="1" t="s">
        <v>4281</v>
      </c>
      <c r="S1283" s="1" t="s">
        <v>4221</v>
      </c>
      <c r="T1283" s="1" t="s">
        <v>37</v>
      </c>
      <c r="U1283" s="1" t="s">
        <v>4073</v>
      </c>
      <c r="V1283" s="1" t="s">
        <v>37</v>
      </c>
      <c r="W1283" s="1" t="s">
        <v>37</v>
      </c>
      <c r="X1283" s="1" t="s">
        <v>37</v>
      </c>
      <c r="Y1283" s="1" t="s">
        <v>37</v>
      </c>
      <c r="Z1283" s="1" t="s">
        <v>37</v>
      </c>
    </row>
    <row r="1284" spans="1:26">
      <c r="A1284" s="1" t="s">
        <v>1324</v>
      </c>
      <c r="B1284" s="1" t="s">
        <v>1325</v>
      </c>
      <c r="C1284" s="1" t="s">
        <v>1326</v>
      </c>
      <c r="D1284" s="1" t="s">
        <v>60</v>
      </c>
      <c r="E1284" s="1" t="s">
        <v>1327</v>
      </c>
      <c r="F1284" s="1" t="s">
        <v>31</v>
      </c>
      <c r="G1284" s="1" t="s">
        <v>50</v>
      </c>
      <c r="H1284" s="1" t="s">
        <v>40</v>
      </c>
      <c r="I1284" s="1"/>
      <c r="J1284" s="1" t="s">
        <v>35</v>
      </c>
      <c r="K1284" s="1" t="s">
        <v>36</v>
      </c>
      <c r="L1284" s="1" t="s">
        <v>37</v>
      </c>
      <c r="M1284" s="1" t="s">
        <v>4167</v>
      </c>
      <c r="N1284" s="1" t="s">
        <v>4230</v>
      </c>
      <c r="O1284" s="1" t="s">
        <v>4168</v>
      </c>
      <c r="P1284" s="1" t="s">
        <v>4042</v>
      </c>
      <c r="Q1284" s="1" t="s">
        <v>4218</v>
      </c>
      <c r="R1284" s="1" t="s">
        <v>4071</v>
      </c>
      <c r="S1284" s="1" t="s">
        <v>4320</v>
      </c>
      <c r="T1284" s="1" t="s">
        <v>37</v>
      </c>
      <c r="U1284" s="1" t="s">
        <v>4073</v>
      </c>
      <c r="V1284" s="1" t="s">
        <v>37</v>
      </c>
      <c r="W1284" s="1" t="s">
        <v>37</v>
      </c>
      <c r="X1284" s="1" t="s">
        <v>37</v>
      </c>
      <c r="Y1284" s="1" t="s">
        <v>37</v>
      </c>
      <c r="Z1284" s="1" t="s">
        <v>37</v>
      </c>
    </row>
    <row r="1285" spans="1:26">
      <c r="A1285" s="1" t="s">
        <v>2249</v>
      </c>
      <c r="B1285" s="1" t="s">
        <v>2221</v>
      </c>
      <c r="C1285" s="1" t="s">
        <v>434</v>
      </c>
      <c r="D1285" s="1" t="s">
        <v>2250</v>
      </c>
      <c r="E1285" s="1" t="s">
        <v>299</v>
      </c>
      <c r="F1285" s="1" t="s">
        <v>31</v>
      </c>
      <c r="G1285" s="1" t="s">
        <v>63</v>
      </c>
      <c r="H1285" s="1" t="s">
        <v>40</v>
      </c>
      <c r="I1285" s="1"/>
      <c r="J1285" s="1" t="s">
        <v>56</v>
      </c>
      <c r="K1285" s="1" t="s">
        <v>36</v>
      </c>
      <c r="L1285" s="1" t="s">
        <v>37</v>
      </c>
      <c r="M1285" s="1" t="s">
        <v>4039</v>
      </c>
      <c r="N1285" s="1" t="s">
        <v>4229</v>
      </c>
      <c r="O1285" s="1" t="s">
        <v>4034</v>
      </c>
      <c r="P1285" s="1" t="s">
        <v>4502</v>
      </c>
      <c r="Q1285" s="1" t="s">
        <v>4181</v>
      </c>
      <c r="R1285" s="1" t="s">
        <v>4217</v>
      </c>
      <c r="S1285" s="1" t="s">
        <v>4045</v>
      </c>
      <c r="T1285" s="1" t="s">
        <v>4178</v>
      </c>
      <c r="U1285" s="1" t="s">
        <v>37</v>
      </c>
      <c r="V1285" s="1" t="s">
        <v>37</v>
      </c>
      <c r="W1285" s="1" t="s">
        <v>37</v>
      </c>
      <c r="X1285" s="1" t="s">
        <v>37</v>
      </c>
      <c r="Y1285" s="1" t="s">
        <v>37</v>
      </c>
      <c r="Z1285" s="1" t="s">
        <v>37</v>
      </c>
    </row>
    <row r="1286" spans="1:26">
      <c r="A1286" s="1" t="s">
        <v>407</v>
      </c>
      <c r="B1286" s="1" t="s">
        <v>408</v>
      </c>
      <c r="C1286" s="1" t="s">
        <v>409</v>
      </c>
      <c r="D1286" s="1" t="s">
        <v>410</v>
      </c>
      <c r="E1286" s="1" t="s">
        <v>411</v>
      </c>
      <c r="F1286" s="1" t="s">
        <v>31</v>
      </c>
      <c r="G1286" s="1" t="s">
        <v>32</v>
      </c>
      <c r="H1286" s="1" t="s">
        <v>40</v>
      </c>
      <c r="I1286" s="1"/>
      <c r="J1286" s="1" t="s">
        <v>56</v>
      </c>
      <c r="K1286" s="1" t="s">
        <v>36</v>
      </c>
      <c r="L1286" s="1" t="s">
        <v>37</v>
      </c>
      <c r="M1286" s="1" t="s">
        <v>4247</v>
      </c>
      <c r="N1286" s="1" t="s">
        <v>4253</v>
      </c>
      <c r="O1286" s="1" t="s">
        <v>4254</v>
      </c>
      <c r="P1286" s="1" t="s">
        <v>4009</v>
      </c>
      <c r="Q1286" s="1" t="s">
        <v>4211</v>
      </c>
      <c r="R1286" s="1" t="s">
        <v>4380</v>
      </c>
      <c r="S1286" s="1" t="s">
        <v>4026</v>
      </c>
      <c r="T1286" s="1" t="s">
        <v>37</v>
      </c>
      <c r="U1286" s="1" t="s">
        <v>37</v>
      </c>
      <c r="V1286" s="1" t="s">
        <v>37</v>
      </c>
      <c r="W1286" s="1" t="s">
        <v>37</v>
      </c>
      <c r="X1286" s="1" t="s">
        <v>37</v>
      </c>
      <c r="Y1286" s="1" t="s">
        <v>37</v>
      </c>
      <c r="Z1286" s="1" t="s">
        <v>37</v>
      </c>
    </row>
    <row r="1287" spans="1:26">
      <c r="A1287" s="1" t="s">
        <v>1135</v>
      </c>
      <c r="B1287" s="1" t="s">
        <v>1136</v>
      </c>
      <c r="C1287" s="1" t="s">
        <v>1137</v>
      </c>
      <c r="D1287" s="1" t="s">
        <v>1138</v>
      </c>
      <c r="E1287" s="1" t="s">
        <v>1139</v>
      </c>
      <c r="F1287" s="1" t="s">
        <v>42</v>
      </c>
      <c r="G1287" s="1" t="s">
        <v>32</v>
      </c>
      <c r="H1287" s="1" t="s">
        <v>40</v>
      </c>
      <c r="I1287" s="1"/>
      <c r="J1287" s="1" t="s">
        <v>56</v>
      </c>
      <c r="K1287" s="1" t="s">
        <v>36</v>
      </c>
      <c r="L1287" s="1" t="s">
        <v>37</v>
      </c>
      <c r="M1287" s="1" t="s">
        <v>4265</v>
      </c>
      <c r="N1287" s="1" t="s">
        <v>4096</v>
      </c>
      <c r="O1287" s="1" t="s">
        <v>4008</v>
      </c>
      <c r="P1287" s="1" t="s">
        <v>4266</v>
      </c>
      <c r="Q1287" s="1" t="s">
        <v>4267</v>
      </c>
      <c r="R1287" s="1" t="s">
        <v>4268</v>
      </c>
      <c r="S1287" s="1" t="s">
        <v>4269</v>
      </c>
      <c r="T1287" s="1" t="s">
        <v>37</v>
      </c>
      <c r="U1287" s="1" t="s">
        <v>4073</v>
      </c>
      <c r="V1287" s="1" t="s">
        <v>37</v>
      </c>
      <c r="W1287" s="1" t="s">
        <v>37</v>
      </c>
      <c r="X1287" s="1" t="s">
        <v>37</v>
      </c>
      <c r="Y1287" s="1" t="s">
        <v>37</v>
      </c>
      <c r="Z1287" s="1" t="s">
        <v>37</v>
      </c>
    </row>
    <row r="1288" spans="1:26">
      <c r="A1288" s="1" t="s">
        <v>377</v>
      </c>
      <c r="B1288" s="1" t="s">
        <v>372</v>
      </c>
      <c r="C1288" s="1" t="s">
        <v>378</v>
      </c>
      <c r="D1288" s="1"/>
      <c r="E1288" s="1" t="s">
        <v>379</v>
      </c>
      <c r="F1288" s="1" t="s">
        <v>31</v>
      </c>
      <c r="G1288" s="1" t="s">
        <v>63</v>
      </c>
      <c r="H1288" s="1" t="s">
        <v>55</v>
      </c>
      <c r="I1288" s="1"/>
      <c r="J1288" s="1" t="s">
        <v>35</v>
      </c>
      <c r="K1288" s="1" t="s">
        <v>36</v>
      </c>
      <c r="L1288" s="1" t="s">
        <v>37</v>
      </c>
      <c r="M1288" s="1" t="s">
        <v>4243</v>
      </c>
      <c r="N1288" s="1" t="s">
        <v>4244</v>
      </c>
      <c r="O1288" s="1" t="s">
        <v>4201</v>
      </c>
      <c r="P1288" s="1" t="s">
        <v>4009</v>
      </c>
      <c r="Q1288" s="1" t="s">
        <v>4115</v>
      </c>
      <c r="R1288" s="1" t="s">
        <v>4083</v>
      </c>
      <c r="S1288" s="1" t="s">
        <v>4177</v>
      </c>
      <c r="T1288" s="1" t="s">
        <v>37</v>
      </c>
      <c r="U1288" s="1" t="s">
        <v>37</v>
      </c>
      <c r="V1288" s="1" t="s">
        <v>37</v>
      </c>
      <c r="W1288" s="1" t="s">
        <v>3973</v>
      </c>
      <c r="X1288" s="1" t="s">
        <v>37</v>
      </c>
      <c r="Y1288" s="1" t="s">
        <v>37</v>
      </c>
      <c r="Z1288" s="1" t="s">
        <v>37</v>
      </c>
    </row>
    <row r="1289" spans="1:26">
      <c r="A1289" s="1" t="s">
        <v>1200</v>
      </c>
      <c r="B1289" s="1" t="s">
        <v>1201</v>
      </c>
      <c r="C1289" s="1" t="s">
        <v>901</v>
      </c>
      <c r="D1289" s="1" t="s">
        <v>1202</v>
      </c>
      <c r="E1289" s="1" t="s">
        <v>1203</v>
      </c>
      <c r="F1289" s="1" t="s">
        <v>42</v>
      </c>
      <c r="G1289" s="1" t="s">
        <v>50</v>
      </c>
      <c r="H1289" s="1" t="s">
        <v>40</v>
      </c>
      <c r="I1289" s="1"/>
      <c r="J1289" s="1" t="s">
        <v>56</v>
      </c>
      <c r="K1289" s="1" t="s">
        <v>36</v>
      </c>
      <c r="L1289" s="1" t="s">
        <v>37</v>
      </c>
      <c r="M1289" s="1" t="s">
        <v>4090</v>
      </c>
      <c r="N1289" s="1" t="s">
        <v>4028</v>
      </c>
      <c r="O1289" s="1" t="s">
        <v>4022</v>
      </c>
      <c r="P1289" s="1" t="s">
        <v>4184</v>
      </c>
      <c r="Q1289" s="1" t="s">
        <v>4218</v>
      </c>
      <c r="R1289" s="1" t="s">
        <v>4386</v>
      </c>
      <c r="S1289" s="1" t="s">
        <v>4107</v>
      </c>
      <c r="T1289" s="1" t="s">
        <v>37</v>
      </c>
      <c r="U1289" s="1" t="s">
        <v>37</v>
      </c>
      <c r="V1289" s="1" t="s">
        <v>37</v>
      </c>
      <c r="W1289" s="1" t="s">
        <v>37</v>
      </c>
      <c r="X1289" s="1" t="s">
        <v>37</v>
      </c>
      <c r="Y1289" s="1" t="s">
        <v>37</v>
      </c>
      <c r="Z1289" s="1" t="s">
        <v>37</v>
      </c>
    </row>
    <row r="1290" spans="1:26">
      <c r="A1290" s="1" t="s">
        <v>3637</v>
      </c>
      <c r="B1290" s="1" t="s">
        <v>3629</v>
      </c>
      <c r="C1290" s="1" t="s">
        <v>2116</v>
      </c>
      <c r="D1290" s="1"/>
      <c r="E1290" s="1" t="s">
        <v>3638</v>
      </c>
      <c r="F1290" s="1" t="s">
        <v>31</v>
      </c>
      <c r="G1290" s="1" t="s">
        <v>50</v>
      </c>
      <c r="H1290" s="1" t="s">
        <v>55</v>
      </c>
      <c r="I1290" s="1"/>
      <c r="J1290" s="1" t="s">
        <v>35</v>
      </c>
      <c r="K1290" s="1" t="s">
        <v>36</v>
      </c>
      <c r="L1290" s="1" t="s">
        <v>37</v>
      </c>
      <c r="M1290" s="1" t="s">
        <v>4243</v>
      </c>
      <c r="N1290" s="1" t="s">
        <v>4244</v>
      </c>
      <c r="O1290" s="1" t="s">
        <v>4227</v>
      </c>
      <c r="P1290" s="1" t="s">
        <v>4388</v>
      </c>
      <c r="Q1290" s="1" t="s">
        <v>4124</v>
      </c>
      <c r="R1290" s="1" t="s">
        <v>4083</v>
      </c>
      <c r="S1290" s="1" t="s">
        <v>4177</v>
      </c>
      <c r="T1290" s="1" t="s">
        <v>37</v>
      </c>
      <c r="U1290" s="1" t="s">
        <v>37</v>
      </c>
      <c r="V1290" s="1" t="s">
        <v>37</v>
      </c>
      <c r="W1290" s="1" t="s">
        <v>3973</v>
      </c>
      <c r="X1290" s="1" t="s">
        <v>37</v>
      </c>
      <c r="Y1290" s="1" t="s">
        <v>37</v>
      </c>
      <c r="Z1290" s="1" t="s">
        <v>37</v>
      </c>
    </row>
    <row r="1291" spans="1:26">
      <c r="A1291" s="1" t="s">
        <v>3609</v>
      </c>
      <c r="B1291" s="1" t="s">
        <v>3610</v>
      </c>
      <c r="C1291" s="1" t="s">
        <v>2205</v>
      </c>
      <c r="D1291" s="1"/>
      <c r="E1291" s="1" t="s">
        <v>80</v>
      </c>
      <c r="F1291" s="1" t="s">
        <v>31</v>
      </c>
      <c r="G1291" s="1" t="s">
        <v>50</v>
      </c>
      <c r="H1291" s="1" t="s">
        <v>33</v>
      </c>
      <c r="I1291" s="1"/>
      <c r="J1291" s="1" t="s">
        <v>35</v>
      </c>
      <c r="K1291" s="1" t="s">
        <v>36</v>
      </c>
      <c r="L1291" s="1" t="s">
        <v>37</v>
      </c>
      <c r="M1291" s="1" t="s">
        <v>4056</v>
      </c>
      <c r="N1291" s="1" t="s">
        <v>4179</v>
      </c>
      <c r="O1291" s="1" t="s">
        <v>4140</v>
      </c>
      <c r="P1291" s="1" t="s">
        <v>4148</v>
      </c>
      <c r="Q1291" s="1" t="s">
        <v>4379</v>
      </c>
      <c r="R1291" s="1" t="s">
        <v>4308</v>
      </c>
      <c r="S1291" s="1" t="s">
        <v>4107</v>
      </c>
      <c r="T1291" s="1" t="s">
        <v>4146</v>
      </c>
      <c r="U1291" s="1" t="s">
        <v>37</v>
      </c>
      <c r="V1291" s="1" t="s">
        <v>37</v>
      </c>
      <c r="W1291" s="1" t="s">
        <v>37</v>
      </c>
      <c r="X1291" s="1" t="s">
        <v>37</v>
      </c>
      <c r="Y1291" s="1" t="s">
        <v>37</v>
      </c>
      <c r="Z1291" s="1" t="s">
        <v>37</v>
      </c>
    </row>
    <row r="1292" spans="1:26">
      <c r="A1292" s="1" t="s">
        <v>3492</v>
      </c>
      <c r="B1292" s="1" t="s">
        <v>3493</v>
      </c>
      <c r="C1292" s="1" t="s">
        <v>187</v>
      </c>
      <c r="D1292" s="1"/>
      <c r="E1292" s="1" t="s">
        <v>3494</v>
      </c>
      <c r="F1292" s="1" t="s">
        <v>42</v>
      </c>
      <c r="G1292" s="1" t="s">
        <v>32</v>
      </c>
      <c r="H1292" s="1" t="s">
        <v>55</v>
      </c>
      <c r="I1292" s="1"/>
      <c r="J1292" s="1" t="s">
        <v>35</v>
      </c>
      <c r="K1292" s="1" t="s">
        <v>44</v>
      </c>
      <c r="L1292" s="1" t="s">
        <v>37</v>
      </c>
      <c r="M1292" s="1" t="s">
        <v>4243</v>
      </c>
      <c r="N1292" s="1" t="s">
        <v>4244</v>
      </c>
      <c r="O1292" s="1" t="s">
        <v>4228</v>
      </c>
      <c r="P1292" s="1" t="s">
        <v>4009</v>
      </c>
      <c r="Q1292" s="1" t="s">
        <v>4211</v>
      </c>
      <c r="R1292" s="1" t="s">
        <v>4083</v>
      </c>
      <c r="S1292" s="1" t="s">
        <v>4065</v>
      </c>
      <c r="T1292" s="1" t="s">
        <v>37</v>
      </c>
      <c r="U1292" s="1" t="s">
        <v>37</v>
      </c>
      <c r="V1292" s="1" t="s">
        <v>37</v>
      </c>
      <c r="W1292" s="1" t="s">
        <v>3973</v>
      </c>
      <c r="X1292" s="1" t="s">
        <v>37</v>
      </c>
      <c r="Y1292" s="1" t="s">
        <v>37</v>
      </c>
      <c r="Z1292" s="1" t="s">
        <v>37</v>
      </c>
    </row>
    <row r="1293" spans="1:26">
      <c r="A1293" s="1" t="s">
        <v>4547</v>
      </c>
      <c r="B1293" s="1" t="s">
        <v>1101</v>
      </c>
      <c r="C1293" s="1" t="s">
        <v>1105</v>
      </c>
      <c r="D1293" s="1" t="s">
        <v>1106</v>
      </c>
      <c r="E1293" s="1" t="s">
        <v>4548</v>
      </c>
      <c r="F1293" s="1" t="s">
        <v>42</v>
      </c>
      <c r="G1293" s="1" t="s">
        <v>43</v>
      </c>
      <c r="H1293" s="1" t="s">
        <v>40</v>
      </c>
      <c r="I1293" s="1"/>
      <c r="J1293" s="1" t="s">
        <v>56</v>
      </c>
      <c r="K1293" s="1" t="s">
        <v>36</v>
      </c>
      <c r="L1293" s="1" t="s">
        <v>37</v>
      </c>
      <c r="M1293" s="1" t="s">
        <v>37</v>
      </c>
      <c r="N1293" s="1" t="s">
        <v>4128</v>
      </c>
      <c r="O1293" s="1" t="s">
        <v>4068</v>
      </c>
      <c r="P1293" s="1" t="s">
        <v>37</v>
      </c>
      <c r="Q1293" s="1" t="s">
        <v>37</v>
      </c>
      <c r="R1293" s="1" t="s">
        <v>37</v>
      </c>
      <c r="S1293" s="1" t="s">
        <v>37</v>
      </c>
      <c r="T1293" s="1" t="s">
        <v>37</v>
      </c>
      <c r="U1293" s="1" t="s">
        <v>37</v>
      </c>
      <c r="V1293" s="1" t="s">
        <v>37</v>
      </c>
      <c r="W1293" s="1" t="s">
        <v>37</v>
      </c>
      <c r="X1293" s="1" t="s">
        <v>37</v>
      </c>
      <c r="Y1293" s="1" t="s">
        <v>37</v>
      </c>
      <c r="Z1293" s="1" t="s">
        <v>37</v>
      </c>
    </row>
    <row r="1294" spans="1:26">
      <c r="A1294" s="1" t="s">
        <v>412</v>
      </c>
      <c r="B1294" s="1" t="s">
        <v>413</v>
      </c>
      <c r="C1294" s="1" t="s">
        <v>414</v>
      </c>
      <c r="D1294" s="1" t="s">
        <v>415</v>
      </c>
      <c r="E1294" s="1" t="s">
        <v>416</v>
      </c>
      <c r="F1294" s="1" t="s">
        <v>42</v>
      </c>
      <c r="G1294" s="1" t="s">
        <v>32</v>
      </c>
      <c r="H1294" s="1" t="s">
        <v>40</v>
      </c>
      <c r="I1294" s="1"/>
      <c r="J1294" s="1" t="s">
        <v>56</v>
      </c>
      <c r="K1294" s="1" t="s">
        <v>36</v>
      </c>
      <c r="L1294" s="1" t="s">
        <v>37</v>
      </c>
      <c r="M1294" s="1" t="s">
        <v>4032</v>
      </c>
      <c r="N1294" s="1" t="s">
        <v>4209</v>
      </c>
      <c r="O1294" s="1" t="s">
        <v>4076</v>
      </c>
      <c r="P1294" s="1" t="s">
        <v>4151</v>
      </c>
      <c r="Q1294" s="1" t="s">
        <v>4210</v>
      </c>
      <c r="R1294" s="1" t="s">
        <v>4380</v>
      </c>
      <c r="S1294" s="1" t="s">
        <v>4051</v>
      </c>
      <c r="T1294" s="1" t="s">
        <v>37</v>
      </c>
      <c r="U1294" s="1" t="s">
        <v>37</v>
      </c>
      <c r="V1294" s="1" t="s">
        <v>37</v>
      </c>
      <c r="W1294" s="1" t="s">
        <v>37</v>
      </c>
      <c r="X1294" s="1" t="s">
        <v>37</v>
      </c>
      <c r="Y1294" s="1" t="s">
        <v>37</v>
      </c>
      <c r="Z1294" s="1" t="s">
        <v>37</v>
      </c>
    </row>
    <row r="1295" spans="1:26">
      <c r="A1295" s="1" t="s">
        <v>2942</v>
      </c>
      <c r="B1295" s="1" t="s">
        <v>2921</v>
      </c>
      <c r="C1295" s="1" t="s">
        <v>2943</v>
      </c>
      <c r="D1295" s="1" t="s">
        <v>2924</v>
      </c>
      <c r="E1295" s="1" t="s">
        <v>2944</v>
      </c>
      <c r="F1295" s="1" t="s">
        <v>31</v>
      </c>
      <c r="G1295" s="1" t="s">
        <v>32</v>
      </c>
      <c r="H1295" s="1" t="s">
        <v>40</v>
      </c>
      <c r="I1295" s="1"/>
      <c r="J1295" s="1" t="s">
        <v>35</v>
      </c>
      <c r="K1295" s="1" t="s">
        <v>36</v>
      </c>
      <c r="L1295" s="1" t="s">
        <v>37</v>
      </c>
      <c r="M1295" s="1" t="s">
        <v>4153</v>
      </c>
      <c r="N1295" s="1" t="s">
        <v>4395</v>
      </c>
      <c r="O1295" s="1" t="s">
        <v>4076</v>
      </c>
      <c r="P1295" s="1" t="s">
        <v>4009</v>
      </c>
      <c r="Q1295" s="1" t="s">
        <v>4210</v>
      </c>
      <c r="R1295" s="1" t="s">
        <v>4030</v>
      </c>
      <c r="S1295" s="1" t="s">
        <v>4381</v>
      </c>
      <c r="T1295" s="1" t="s">
        <v>37</v>
      </c>
      <c r="U1295" s="1" t="s">
        <v>37</v>
      </c>
      <c r="V1295" s="1" t="s">
        <v>37</v>
      </c>
      <c r="W1295" s="1" t="s">
        <v>37</v>
      </c>
      <c r="X1295" s="1" t="s">
        <v>37</v>
      </c>
      <c r="Y1295" s="1" t="s">
        <v>37</v>
      </c>
      <c r="Z1295" s="1" t="s">
        <v>37</v>
      </c>
    </row>
    <row r="1296" spans="1:26">
      <c r="A1296" s="1" t="s">
        <v>2922</v>
      </c>
      <c r="B1296" s="1" t="s">
        <v>2921</v>
      </c>
      <c r="C1296" s="1" t="s">
        <v>2923</v>
      </c>
      <c r="D1296" s="1" t="s">
        <v>2924</v>
      </c>
      <c r="E1296" s="1" t="s">
        <v>2925</v>
      </c>
      <c r="F1296" s="1" t="s">
        <v>42</v>
      </c>
      <c r="G1296" s="1" t="s">
        <v>50</v>
      </c>
      <c r="H1296" s="1" t="s">
        <v>40</v>
      </c>
      <c r="I1296" s="1"/>
      <c r="J1296" s="1" t="s">
        <v>35</v>
      </c>
      <c r="K1296" s="1" t="s">
        <v>44</v>
      </c>
      <c r="L1296" s="1" t="s">
        <v>37</v>
      </c>
      <c r="M1296" s="1" t="s">
        <v>4013</v>
      </c>
      <c r="N1296" s="1" t="s">
        <v>4203</v>
      </c>
      <c r="O1296" s="1" t="s">
        <v>4183</v>
      </c>
      <c r="P1296" s="1" t="s">
        <v>4016</v>
      </c>
      <c r="Q1296" s="1" t="s">
        <v>4215</v>
      </c>
      <c r="R1296" s="1" t="s">
        <v>4094</v>
      </c>
      <c r="S1296" s="1" t="s">
        <v>4259</v>
      </c>
      <c r="T1296" s="1" t="s">
        <v>37</v>
      </c>
      <c r="U1296" s="1" t="s">
        <v>37</v>
      </c>
      <c r="V1296" s="1" t="s">
        <v>37</v>
      </c>
      <c r="W1296" s="1" t="s">
        <v>37</v>
      </c>
      <c r="X1296" s="1" t="s">
        <v>37</v>
      </c>
      <c r="Y1296" s="1" t="s">
        <v>37</v>
      </c>
      <c r="Z1296" s="1" t="s">
        <v>37</v>
      </c>
    </row>
    <row r="1297" spans="1:26">
      <c r="A1297" s="1" t="s">
        <v>1819</v>
      </c>
      <c r="B1297" s="1" t="s">
        <v>1820</v>
      </c>
      <c r="C1297" s="1" t="s">
        <v>1821</v>
      </c>
      <c r="D1297" s="1" t="s">
        <v>1822</v>
      </c>
      <c r="E1297" s="1" t="s">
        <v>235</v>
      </c>
      <c r="F1297" s="1" t="s">
        <v>42</v>
      </c>
      <c r="G1297" s="1" t="s">
        <v>63</v>
      </c>
      <c r="H1297" s="1" t="s">
        <v>40</v>
      </c>
      <c r="I1297" s="1"/>
      <c r="J1297" s="1" t="s">
        <v>56</v>
      </c>
      <c r="K1297" s="1" t="s">
        <v>36</v>
      </c>
      <c r="L1297" s="1" t="s">
        <v>37</v>
      </c>
      <c r="M1297" s="1" t="s">
        <v>4214</v>
      </c>
      <c r="N1297" s="1" t="s">
        <v>4086</v>
      </c>
      <c r="O1297" s="1" t="s">
        <v>4506</v>
      </c>
      <c r="P1297" s="1" t="s">
        <v>4135</v>
      </c>
      <c r="Q1297" s="1" t="s">
        <v>4312</v>
      </c>
      <c r="R1297" s="1" t="s">
        <v>4185</v>
      </c>
      <c r="S1297" s="1" t="s">
        <v>4186</v>
      </c>
      <c r="T1297" s="1" t="s">
        <v>37</v>
      </c>
      <c r="U1297" s="1" t="s">
        <v>37</v>
      </c>
      <c r="V1297" s="1" t="s">
        <v>37</v>
      </c>
      <c r="W1297" s="1" t="s">
        <v>37</v>
      </c>
      <c r="X1297" s="1" t="s">
        <v>37</v>
      </c>
      <c r="Y1297" s="1" t="s">
        <v>37</v>
      </c>
      <c r="Z1297" s="1" t="s">
        <v>37</v>
      </c>
    </row>
    <row r="1298" spans="1:26">
      <c r="A1298" s="1" t="s">
        <v>2832</v>
      </c>
      <c r="B1298" s="1" t="s">
        <v>2833</v>
      </c>
      <c r="C1298" s="1" t="s">
        <v>1981</v>
      </c>
      <c r="D1298" s="1" t="s">
        <v>769</v>
      </c>
      <c r="E1298" s="1" t="s">
        <v>1143</v>
      </c>
      <c r="F1298" s="1" t="s">
        <v>31</v>
      </c>
      <c r="G1298" s="1" t="s">
        <v>32</v>
      </c>
      <c r="H1298" s="1" t="s">
        <v>33</v>
      </c>
      <c r="I1298" s="1"/>
      <c r="J1298" s="1" t="s">
        <v>35</v>
      </c>
      <c r="K1298" s="1" t="s">
        <v>36</v>
      </c>
      <c r="L1298" s="1" t="s">
        <v>37</v>
      </c>
      <c r="M1298" s="1" t="s">
        <v>4220</v>
      </c>
      <c r="N1298" s="1" t="s">
        <v>4139</v>
      </c>
      <c r="O1298" s="1" t="s">
        <v>4081</v>
      </c>
      <c r="P1298" s="1" t="s">
        <v>4077</v>
      </c>
      <c r="Q1298" s="1" t="s">
        <v>4010</v>
      </c>
      <c r="R1298" s="1" t="s">
        <v>4155</v>
      </c>
      <c r="S1298" s="1" t="s">
        <v>4176</v>
      </c>
      <c r="T1298" s="1" t="s">
        <v>37</v>
      </c>
      <c r="U1298" s="1" t="s">
        <v>37</v>
      </c>
      <c r="V1298" s="1" t="s">
        <v>3973</v>
      </c>
      <c r="W1298" s="1" t="s">
        <v>37</v>
      </c>
      <c r="X1298" s="1" t="s">
        <v>37</v>
      </c>
      <c r="Y1298" s="1" t="s">
        <v>37</v>
      </c>
      <c r="Z1298" s="1" t="s">
        <v>37</v>
      </c>
    </row>
    <row r="1299" spans="1:26">
      <c r="A1299" s="1" t="s">
        <v>2834</v>
      </c>
      <c r="B1299" s="1" t="s">
        <v>2833</v>
      </c>
      <c r="C1299" s="1" t="s">
        <v>2773</v>
      </c>
      <c r="D1299" s="1" t="s">
        <v>769</v>
      </c>
      <c r="E1299" s="1" t="s">
        <v>2835</v>
      </c>
      <c r="F1299" s="1" t="s">
        <v>31</v>
      </c>
      <c r="G1299" s="1" t="s">
        <v>50</v>
      </c>
      <c r="H1299" s="1" t="s">
        <v>33</v>
      </c>
      <c r="I1299" s="1"/>
      <c r="J1299" s="1" t="s">
        <v>35</v>
      </c>
      <c r="K1299" s="1" t="s">
        <v>36</v>
      </c>
      <c r="L1299" s="1" t="s">
        <v>37</v>
      </c>
      <c r="M1299" s="1" t="s">
        <v>4013</v>
      </c>
      <c r="N1299" s="1" t="s">
        <v>4203</v>
      </c>
      <c r="O1299" s="1" t="s">
        <v>4246</v>
      </c>
      <c r="P1299" s="1" t="s">
        <v>4180</v>
      </c>
      <c r="Q1299" s="1" t="s">
        <v>4136</v>
      </c>
      <c r="R1299" s="1" t="s">
        <v>4094</v>
      </c>
      <c r="S1299" s="1" t="s">
        <v>4259</v>
      </c>
      <c r="T1299" s="1" t="s">
        <v>37</v>
      </c>
      <c r="U1299" s="1" t="s">
        <v>37</v>
      </c>
      <c r="V1299" s="1" t="s">
        <v>37</v>
      </c>
      <c r="W1299" s="1" t="s">
        <v>37</v>
      </c>
      <c r="X1299" s="1" t="s">
        <v>37</v>
      </c>
      <c r="Y1299" s="1" t="s">
        <v>37</v>
      </c>
      <c r="Z1299" s="1" t="s">
        <v>37</v>
      </c>
    </row>
    <row r="1300" spans="1:26">
      <c r="A1300" s="1" t="s">
        <v>2859</v>
      </c>
      <c r="B1300" s="1" t="s">
        <v>2860</v>
      </c>
      <c r="C1300" s="1" t="s">
        <v>138</v>
      </c>
      <c r="D1300" s="1" t="s">
        <v>2861</v>
      </c>
      <c r="E1300" s="1" t="s">
        <v>49</v>
      </c>
      <c r="F1300" s="1" t="s">
        <v>31</v>
      </c>
      <c r="G1300" s="1" t="s">
        <v>50</v>
      </c>
      <c r="H1300" s="1" t="s">
        <v>40</v>
      </c>
      <c r="I1300" s="1"/>
      <c r="J1300" s="1" t="s">
        <v>56</v>
      </c>
      <c r="K1300" s="1" t="s">
        <v>36</v>
      </c>
      <c r="L1300" s="1" t="s">
        <v>37</v>
      </c>
      <c r="M1300" s="1" t="s">
        <v>4305</v>
      </c>
      <c r="N1300" s="1" t="s">
        <v>4306</v>
      </c>
      <c r="O1300" s="1" t="s">
        <v>4097</v>
      </c>
      <c r="P1300" s="1" t="s">
        <v>4087</v>
      </c>
      <c r="Q1300" s="1" t="s">
        <v>4340</v>
      </c>
      <c r="R1300" s="1" t="s">
        <v>4088</v>
      </c>
      <c r="S1300" s="1" t="s">
        <v>4089</v>
      </c>
      <c r="T1300" s="1" t="s">
        <v>37</v>
      </c>
      <c r="U1300" s="1" t="s">
        <v>4073</v>
      </c>
      <c r="V1300" s="1" t="s">
        <v>37</v>
      </c>
      <c r="W1300" s="1" t="s">
        <v>37</v>
      </c>
      <c r="X1300" s="1" t="s">
        <v>37</v>
      </c>
      <c r="Y1300" s="1" t="s">
        <v>37</v>
      </c>
      <c r="Z1300" s="1" t="s">
        <v>37</v>
      </c>
    </row>
    <row r="1301" spans="1:26">
      <c r="A1301" s="1" t="s">
        <v>3421</v>
      </c>
      <c r="B1301" s="1" t="s">
        <v>3422</v>
      </c>
      <c r="C1301" s="1" t="s">
        <v>410</v>
      </c>
      <c r="D1301" s="1" t="s">
        <v>3423</v>
      </c>
      <c r="E1301" s="1" t="s">
        <v>3424</v>
      </c>
      <c r="F1301" s="1" t="s">
        <v>31</v>
      </c>
      <c r="G1301" s="1" t="s">
        <v>32</v>
      </c>
      <c r="H1301" s="1" t="s">
        <v>40</v>
      </c>
      <c r="I1301" s="1"/>
      <c r="J1301" s="1" t="s">
        <v>56</v>
      </c>
      <c r="K1301" s="1" t="s">
        <v>36</v>
      </c>
      <c r="L1301" s="1" t="s">
        <v>37</v>
      </c>
      <c r="M1301" s="1" t="s">
        <v>4187</v>
      </c>
      <c r="N1301" s="1" t="s">
        <v>4057</v>
      </c>
      <c r="O1301" s="1" t="s">
        <v>4254</v>
      </c>
      <c r="P1301" s="1" t="s">
        <v>4009</v>
      </c>
      <c r="Q1301" s="1" t="s">
        <v>4211</v>
      </c>
      <c r="R1301" s="1" t="s">
        <v>4044</v>
      </c>
      <c r="S1301" s="1" t="s">
        <v>4381</v>
      </c>
      <c r="T1301" s="1" t="s">
        <v>37</v>
      </c>
      <c r="U1301" s="1" t="s">
        <v>4073</v>
      </c>
      <c r="V1301" s="1" t="s">
        <v>37</v>
      </c>
      <c r="W1301" s="1" t="s">
        <v>37</v>
      </c>
      <c r="X1301" s="1" t="s">
        <v>37</v>
      </c>
      <c r="Y1301" s="1" t="s">
        <v>37</v>
      </c>
      <c r="Z1301" s="1" t="s">
        <v>37</v>
      </c>
    </row>
    <row r="1302" spans="1:26">
      <c r="A1302" s="1" t="s">
        <v>1628</v>
      </c>
      <c r="B1302" s="1" t="s">
        <v>1625</v>
      </c>
      <c r="C1302" s="1" t="s">
        <v>1629</v>
      </c>
      <c r="D1302" s="1"/>
      <c r="E1302" s="1" t="s">
        <v>1630</v>
      </c>
      <c r="F1302" s="1" t="s">
        <v>42</v>
      </c>
      <c r="G1302" s="1" t="s">
        <v>50</v>
      </c>
      <c r="H1302" s="1" t="s">
        <v>55</v>
      </c>
      <c r="I1302" s="1"/>
      <c r="J1302" s="1" t="s">
        <v>35</v>
      </c>
      <c r="K1302" s="1" t="s">
        <v>36</v>
      </c>
      <c r="L1302" s="1" t="s">
        <v>37</v>
      </c>
      <c r="M1302" s="1" t="s">
        <v>4265</v>
      </c>
      <c r="N1302" s="1" t="s">
        <v>4253</v>
      </c>
      <c r="O1302" s="1" t="s">
        <v>4103</v>
      </c>
      <c r="P1302" s="1" t="s">
        <v>4266</v>
      </c>
      <c r="Q1302" s="1" t="s">
        <v>4267</v>
      </c>
      <c r="R1302" s="1" t="s">
        <v>4268</v>
      </c>
      <c r="S1302" s="1" t="s">
        <v>4269</v>
      </c>
      <c r="T1302" s="1" t="s">
        <v>37</v>
      </c>
      <c r="U1302" s="1" t="s">
        <v>4073</v>
      </c>
      <c r="V1302" s="1" t="s">
        <v>37</v>
      </c>
      <c r="W1302" s="1" t="s">
        <v>37</v>
      </c>
      <c r="X1302" s="1" t="s">
        <v>37</v>
      </c>
      <c r="Y1302" s="1" t="s">
        <v>37</v>
      </c>
      <c r="Z1302" s="1" t="s">
        <v>37</v>
      </c>
    </row>
    <row r="1303" spans="1:26">
      <c r="A1303" s="1" t="s">
        <v>1589</v>
      </c>
      <c r="B1303" s="1" t="s">
        <v>1590</v>
      </c>
      <c r="C1303" s="1" t="s">
        <v>1538</v>
      </c>
      <c r="D1303" s="1" t="s">
        <v>1591</v>
      </c>
      <c r="E1303" s="1" t="s">
        <v>1592</v>
      </c>
      <c r="F1303" s="1" t="s">
        <v>31</v>
      </c>
      <c r="G1303" s="1" t="s">
        <v>50</v>
      </c>
      <c r="H1303" s="1" t="s">
        <v>40</v>
      </c>
      <c r="I1303" s="1"/>
      <c r="J1303" s="1" t="s">
        <v>56</v>
      </c>
      <c r="K1303" s="1" t="s">
        <v>36</v>
      </c>
      <c r="L1303" s="1" t="s">
        <v>37</v>
      </c>
      <c r="M1303" s="1" t="s">
        <v>4101</v>
      </c>
      <c r="N1303" s="1" t="s">
        <v>4242</v>
      </c>
      <c r="O1303" s="1" t="s">
        <v>4168</v>
      </c>
      <c r="P1303" s="1" t="s">
        <v>4517</v>
      </c>
      <c r="Q1303" s="1" t="s">
        <v>4043</v>
      </c>
      <c r="R1303" s="1" t="s">
        <v>4217</v>
      </c>
      <c r="S1303" s="1" t="s">
        <v>4320</v>
      </c>
      <c r="T1303" s="1" t="s">
        <v>37</v>
      </c>
      <c r="U1303" s="1" t="s">
        <v>4073</v>
      </c>
      <c r="V1303" s="1" t="s">
        <v>37</v>
      </c>
      <c r="W1303" s="1" t="s">
        <v>37</v>
      </c>
      <c r="X1303" s="1" t="s">
        <v>37</v>
      </c>
      <c r="Y1303" s="1" t="s">
        <v>37</v>
      </c>
      <c r="Z1303" s="1" t="s">
        <v>37</v>
      </c>
    </row>
    <row r="1304" spans="1:26">
      <c r="A1304" s="1" t="s">
        <v>819</v>
      </c>
      <c r="B1304" s="1" t="s">
        <v>820</v>
      </c>
      <c r="C1304" s="1" t="s">
        <v>336</v>
      </c>
      <c r="D1304" s="1" t="s">
        <v>821</v>
      </c>
      <c r="E1304" s="1" t="s">
        <v>240</v>
      </c>
      <c r="F1304" s="1" t="s">
        <v>42</v>
      </c>
      <c r="G1304" s="1" t="s">
        <v>63</v>
      </c>
      <c r="H1304" s="1" t="s">
        <v>40</v>
      </c>
      <c r="I1304" s="1"/>
      <c r="J1304" s="1" t="s">
        <v>35</v>
      </c>
      <c r="K1304" s="1" t="s">
        <v>36</v>
      </c>
      <c r="L1304" s="1" t="s">
        <v>37</v>
      </c>
      <c r="M1304" s="1" t="s">
        <v>4032</v>
      </c>
      <c r="N1304" s="1" t="s">
        <v>4040</v>
      </c>
      <c r="O1304" s="1" t="s">
        <v>4506</v>
      </c>
      <c r="P1304" s="1" t="s">
        <v>4135</v>
      </c>
      <c r="Q1304" s="1" t="s">
        <v>4198</v>
      </c>
      <c r="R1304" s="1" t="s">
        <v>4037</v>
      </c>
      <c r="S1304" s="1" t="s">
        <v>4501</v>
      </c>
      <c r="T1304" s="1" t="s">
        <v>37</v>
      </c>
      <c r="U1304" s="1" t="s">
        <v>37</v>
      </c>
      <c r="V1304" s="1" t="s">
        <v>37</v>
      </c>
      <c r="W1304" s="1" t="s">
        <v>37</v>
      </c>
      <c r="X1304" s="1" t="s">
        <v>37</v>
      </c>
      <c r="Y1304" s="1" t="s">
        <v>37</v>
      </c>
      <c r="Z1304" s="1" t="s">
        <v>37</v>
      </c>
    </row>
    <row r="1305" spans="1:26">
      <c r="A1305" s="1" t="s">
        <v>1293</v>
      </c>
      <c r="B1305" s="1" t="s">
        <v>1294</v>
      </c>
      <c r="C1305" s="1" t="s">
        <v>532</v>
      </c>
      <c r="D1305" s="1" t="s">
        <v>324</v>
      </c>
      <c r="E1305" s="1" t="s">
        <v>1295</v>
      </c>
      <c r="F1305" s="1" t="s">
        <v>31</v>
      </c>
      <c r="G1305" s="1" t="s">
        <v>32</v>
      </c>
      <c r="H1305" s="1" t="s">
        <v>33</v>
      </c>
      <c r="I1305" s="1"/>
      <c r="J1305" s="1" t="s">
        <v>35</v>
      </c>
      <c r="K1305" s="1" t="s">
        <v>36</v>
      </c>
      <c r="L1305" s="1" t="s">
        <v>37</v>
      </c>
      <c r="M1305" s="1" t="s">
        <v>4080</v>
      </c>
      <c r="N1305" s="1" t="s">
        <v>4118</v>
      </c>
      <c r="O1305" s="1" t="s">
        <v>4081</v>
      </c>
      <c r="P1305" s="1" t="s">
        <v>4077</v>
      </c>
      <c r="Q1305" s="1" t="s">
        <v>4181</v>
      </c>
      <c r="R1305" s="1" t="s">
        <v>4079</v>
      </c>
      <c r="S1305" s="1" t="s">
        <v>4164</v>
      </c>
      <c r="T1305" s="1" t="s">
        <v>37</v>
      </c>
      <c r="U1305" s="1" t="s">
        <v>37</v>
      </c>
      <c r="V1305" s="1" t="s">
        <v>37</v>
      </c>
      <c r="W1305" s="1" t="s">
        <v>37</v>
      </c>
      <c r="X1305" s="1" t="s">
        <v>37</v>
      </c>
      <c r="Y1305" s="1" t="s">
        <v>37</v>
      </c>
      <c r="Z1305" s="1" t="s">
        <v>37</v>
      </c>
    </row>
    <row r="1306" spans="1:26">
      <c r="A1306" s="1" t="s">
        <v>1802</v>
      </c>
      <c r="B1306" s="1" t="s">
        <v>1803</v>
      </c>
      <c r="C1306" s="1" t="s">
        <v>1804</v>
      </c>
      <c r="D1306" s="1" t="s">
        <v>1805</v>
      </c>
      <c r="E1306" s="1" t="s">
        <v>1806</v>
      </c>
      <c r="F1306" s="1" t="s">
        <v>31</v>
      </c>
      <c r="G1306" s="1" t="s">
        <v>63</v>
      </c>
      <c r="H1306" s="1" t="s">
        <v>40</v>
      </c>
      <c r="I1306" s="1"/>
      <c r="J1306" s="1" t="s">
        <v>56</v>
      </c>
      <c r="K1306" s="1" t="s">
        <v>36</v>
      </c>
      <c r="L1306" s="1" t="s">
        <v>37</v>
      </c>
      <c r="M1306" s="1" t="s">
        <v>4143</v>
      </c>
      <c r="N1306" s="1" t="s">
        <v>4067</v>
      </c>
      <c r="O1306" s="1" t="s">
        <v>4506</v>
      </c>
      <c r="P1306" s="1" t="s">
        <v>4237</v>
      </c>
      <c r="Q1306" s="1" t="s">
        <v>4043</v>
      </c>
      <c r="R1306" s="1" t="s">
        <v>4199</v>
      </c>
      <c r="S1306" s="1" t="s">
        <v>4177</v>
      </c>
      <c r="T1306" s="1" t="s">
        <v>4146</v>
      </c>
      <c r="U1306" s="1" t="s">
        <v>37</v>
      </c>
      <c r="V1306" s="1" t="s">
        <v>37</v>
      </c>
      <c r="W1306" s="1" t="s">
        <v>37</v>
      </c>
      <c r="X1306" s="1" t="s">
        <v>37</v>
      </c>
      <c r="Y1306" s="1" t="s">
        <v>37</v>
      </c>
      <c r="Z1306" s="1" t="s">
        <v>37</v>
      </c>
    </row>
    <row r="1307" spans="1:26">
      <c r="A1307" s="1" t="s">
        <v>4614</v>
      </c>
      <c r="B1307" s="1" t="s">
        <v>1866</v>
      </c>
      <c r="C1307" s="1" t="s">
        <v>4615</v>
      </c>
      <c r="D1307" s="1" t="s">
        <v>4616</v>
      </c>
      <c r="E1307" s="1" t="s">
        <v>4617</v>
      </c>
      <c r="F1307" s="1" t="s">
        <v>31</v>
      </c>
      <c r="G1307" s="1" t="s">
        <v>43</v>
      </c>
      <c r="H1307" s="1" t="s">
        <v>40</v>
      </c>
      <c r="I1307" s="1"/>
      <c r="J1307" s="1" t="s">
        <v>56</v>
      </c>
      <c r="K1307" s="1" t="s">
        <v>36</v>
      </c>
      <c r="L1307" s="1" t="s">
        <v>37</v>
      </c>
      <c r="M1307" s="1" t="s">
        <v>37</v>
      </c>
      <c r="N1307" s="1" t="s">
        <v>37</v>
      </c>
      <c r="O1307" s="1" t="s">
        <v>37</v>
      </c>
      <c r="P1307" s="1" t="s">
        <v>37</v>
      </c>
      <c r="Q1307" s="1" t="s">
        <v>37</v>
      </c>
      <c r="R1307" s="1" t="s">
        <v>4285</v>
      </c>
      <c r="S1307" s="1" t="s">
        <v>4286</v>
      </c>
      <c r="T1307" s="1" t="s">
        <v>37</v>
      </c>
      <c r="U1307" s="1" t="s">
        <v>37</v>
      </c>
      <c r="V1307" s="1" t="s">
        <v>37</v>
      </c>
      <c r="W1307" s="1" t="s">
        <v>37</v>
      </c>
      <c r="X1307" s="1" t="s">
        <v>37</v>
      </c>
      <c r="Y1307" s="1" t="s">
        <v>37</v>
      </c>
      <c r="Z1307" s="1" t="s">
        <v>37</v>
      </c>
    </row>
    <row r="1308" spans="1:26">
      <c r="A1308" s="1" t="s">
        <v>2468</v>
      </c>
      <c r="B1308" s="1" t="s">
        <v>2469</v>
      </c>
      <c r="C1308" s="1" t="s">
        <v>2470</v>
      </c>
      <c r="D1308" s="1" t="s">
        <v>117</v>
      </c>
      <c r="E1308" s="1" t="s">
        <v>2471</v>
      </c>
      <c r="F1308" s="1" t="s">
        <v>31</v>
      </c>
      <c r="G1308" s="1" t="s">
        <v>32</v>
      </c>
      <c r="H1308" s="1" t="s">
        <v>40</v>
      </c>
      <c r="I1308" s="1"/>
      <c r="J1308" s="1" t="s">
        <v>56</v>
      </c>
      <c r="K1308" s="1" t="s">
        <v>36</v>
      </c>
      <c r="L1308" s="1" t="s">
        <v>37</v>
      </c>
      <c r="M1308" s="1" t="s">
        <v>4187</v>
      </c>
      <c r="N1308" s="1" t="s">
        <v>4248</v>
      </c>
      <c r="O1308" s="1" t="s">
        <v>4263</v>
      </c>
      <c r="P1308" s="1" t="s">
        <v>4009</v>
      </c>
      <c r="Q1308" s="1" t="s">
        <v>4211</v>
      </c>
      <c r="R1308" s="1" t="s">
        <v>4380</v>
      </c>
      <c r="S1308" s="1" t="s">
        <v>4289</v>
      </c>
      <c r="T1308" s="1" t="s">
        <v>37</v>
      </c>
      <c r="U1308" s="1" t="s">
        <v>4073</v>
      </c>
      <c r="V1308" s="1" t="s">
        <v>37</v>
      </c>
      <c r="W1308" s="1" t="s">
        <v>37</v>
      </c>
      <c r="X1308" s="1" t="s">
        <v>37</v>
      </c>
      <c r="Y1308" s="1" t="s">
        <v>37</v>
      </c>
      <c r="Z1308" s="1" t="s">
        <v>37</v>
      </c>
    </row>
    <row r="1309" spans="1:26">
      <c r="A1309" s="1" t="s">
        <v>3936</v>
      </c>
      <c r="B1309" s="1" t="s">
        <v>4412</v>
      </c>
      <c r="C1309" s="1" t="s">
        <v>2908</v>
      </c>
      <c r="D1309" s="1" t="s">
        <v>117</v>
      </c>
      <c r="E1309" s="1" t="s">
        <v>1912</v>
      </c>
      <c r="F1309" s="1" t="s">
        <v>31</v>
      </c>
      <c r="G1309" s="1" t="s">
        <v>32</v>
      </c>
      <c r="H1309" s="1" t="s">
        <v>40</v>
      </c>
      <c r="I1309" s="1"/>
      <c r="J1309" s="1" t="s">
        <v>56</v>
      </c>
      <c r="K1309" s="1" t="s">
        <v>36</v>
      </c>
      <c r="L1309" s="1" t="s">
        <v>37</v>
      </c>
      <c r="M1309" s="1" t="s">
        <v>4220</v>
      </c>
      <c r="N1309" s="1" t="s">
        <v>4395</v>
      </c>
      <c r="O1309" s="1" t="s">
        <v>4081</v>
      </c>
      <c r="P1309" s="1" t="s">
        <v>4077</v>
      </c>
      <c r="Q1309" s="1" t="s">
        <v>4078</v>
      </c>
      <c r="R1309" s="1" t="s">
        <v>4044</v>
      </c>
      <c r="S1309" s="1" t="s">
        <v>4381</v>
      </c>
      <c r="T1309" s="1" t="s">
        <v>37</v>
      </c>
      <c r="U1309" s="1" t="s">
        <v>37</v>
      </c>
      <c r="V1309" s="1" t="s">
        <v>37</v>
      </c>
      <c r="W1309" s="1" t="s">
        <v>37</v>
      </c>
      <c r="X1309" s="1" t="s">
        <v>37</v>
      </c>
      <c r="Y1309" s="1" t="s">
        <v>37</v>
      </c>
      <c r="Z1309" s="1" t="s">
        <v>37</v>
      </c>
    </row>
    <row r="1310" spans="1:26">
      <c r="A1310" s="1" t="s">
        <v>4361</v>
      </c>
      <c r="B1310" s="1" t="s">
        <v>3004</v>
      </c>
      <c r="C1310" s="1" t="s">
        <v>3147</v>
      </c>
      <c r="D1310" s="1"/>
      <c r="E1310" s="1" t="s">
        <v>4362</v>
      </c>
      <c r="F1310" s="1" t="s">
        <v>42</v>
      </c>
      <c r="G1310" s="1" t="s">
        <v>50</v>
      </c>
      <c r="H1310" s="1" t="s">
        <v>33</v>
      </c>
      <c r="I1310" s="1"/>
      <c r="J1310" s="1" t="s">
        <v>35</v>
      </c>
      <c r="K1310" s="1" t="s">
        <v>36</v>
      </c>
      <c r="L1310" s="1" t="s">
        <v>37</v>
      </c>
      <c r="M1310" s="1" t="s">
        <v>4101</v>
      </c>
      <c r="N1310" s="1" t="s">
        <v>4280</v>
      </c>
      <c r="O1310" s="1" t="s">
        <v>4227</v>
      </c>
      <c r="P1310" s="1" t="s">
        <v>4388</v>
      </c>
      <c r="Q1310" s="1" t="s">
        <v>4215</v>
      </c>
      <c r="R1310" s="1" t="s">
        <v>4106</v>
      </c>
      <c r="S1310" s="1" t="s">
        <v>4072</v>
      </c>
      <c r="T1310" s="1" t="s">
        <v>37</v>
      </c>
      <c r="U1310" s="1" t="s">
        <v>4073</v>
      </c>
      <c r="V1310" s="1" t="s">
        <v>37</v>
      </c>
      <c r="W1310" s="1" t="s">
        <v>37</v>
      </c>
      <c r="X1310" s="1" t="s">
        <v>37</v>
      </c>
      <c r="Y1310" s="1" t="s">
        <v>37</v>
      </c>
      <c r="Z1310" s="1" t="s">
        <v>37</v>
      </c>
    </row>
    <row r="1311" spans="1:26">
      <c r="A1311" s="1" t="s">
        <v>4222</v>
      </c>
      <c r="B1311" s="1" t="s">
        <v>4223</v>
      </c>
      <c r="C1311" s="1" t="s">
        <v>4224</v>
      </c>
      <c r="D1311" s="1" t="s">
        <v>4225</v>
      </c>
      <c r="E1311" s="1" t="s">
        <v>980</v>
      </c>
      <c r="F1311" s="1" t="s">
        <v>42</v>
      </c>
      <c r="G1311" s="1" t="s">
        <v>50</v>
      </c>
      <c r="H1311" s="1" t="s">
        <v>40</v>
      </c>
      <c r="I1311" s="1"/>
      <c r="J1311" s="1" t="s">
        <v>56</v>
      </c>
      <c r="K1311" s="1" t="s">
        <v>36</v>
      </c>
      <c r="L1311" s="1" t="s">
        <v>37</v>
      </c>
      <c r="M1311" s="1" t="s">
        <v>4212</v>
      </c>
      <c r="N1311" s="1" t="s">
        <v>4179</v>
      </c>
      <c r="O1311" s="1" t="s">
        <v>4147</v>
      </c>
      <c r="P1311" s="1" t="s">
        <v>4104</v>
      </c>
      <c r="Q1311" s="1" t="s">
        <v>4389</v>
      </c>
      <c r="R1311" s="1" t="s">
        <v>4217</v>
      </c>
      <c r="S1311" s="1" t="s">
        <v>4107</v>
      </c>
      <c r="T1311" s="1" t="s">
        <v>37</v>
      </c>
      <c r="U1311" s="1" t="s">
        <v>37</v>
      </c>
      <c r="V1311" s="1" t="s">
        <v>37</v>
      </c>
      <c r="W1311" s="1" t="s">
        <v>37</v>
      </c>
      <c r="X1311" s="1" t="s">
        <v>37</v>
      </c>
      <c r="Y1311" s="1" t="s">
        <v>37</v>
      </c>
      <c r="Z1311" s="1" t="s">
        <v>37</v>
      </c>
    </row>
    <row r="1312" spans="1:26">
      <c r="A1312" s="1" t="s">
        <v>4376</v>
      </c>
      <c r="B1312" s="1" t="s">
        <v>4377</v>
      </c>
      <c r="C1312" s="1" t="s">
        <v>2374</v>
      </c>
      <c r="D1312" s="1" t="s">
        <v>4378</v>
      </c>
      <c r="E1312" s="1" t="s">
        <v>3586</v>
      </c>
      <c r="F1312" s="1" t="s">
        <v>31</v>
      </c>
      <c r="G1312" s="1" t="s">
        <v>50</v>
      </c>
      <c r="H1312" s="1" t="s">
        <v>55</v>
      </c>
      <c r="I1312" s="1"/>
      <c r="J1312" s="1" t="s">
        <v>35</v>
      </c>
      <c r="K1312" s="1" t="s">
        <v>36</v>
      </c>
      <c r="L1312" s="1" t="s">
        <v>37</v>
      </c>
      <c r="M1312" s="1" t="s">
        <v>4243</v>
      </c>
      <c r="N1312" s="1" t="s">
        <v>4244</v>
      </c>
      <c r="O1312" s="1" t="s">
        <v>4228</v>
      </c>
      <c r="P1312" s="1" t="s">
        <v>4009</v>
      </c>
      <c r="Q1312" s="1" t="s">
        <v>4115</v>
      </c>
      <c r="R1312" s="1" t="s">
        <v>4083</v>
      </c>
      <c r="S1312" s="1" t="s">
        <v>4177</v>
      </c>
      <c r="T1312" s="1" t="s">
        <v>37</v>
      </c>
      <c r="U1312" s="1" t="s">
        <v>37</v>
      </c>
      <c r="V1312" s="1" t="s">
        <v>37</v>
      </c>
      <c r="W1312" s="1" t="s">
        <v>3973</v>
      </c>
      <c r="X1312" s="1" t="s">
        <v>37</v>
      </c>
      <c r="Y1312" s="1" t="s">
        <v>37</v>
      </c>
      <c r="Z1312" s="1" t="s">
        <v>37</v>
      </c>
    </row>
    <row r="1313" spans="1:26">
      <c r="A1313" s="1" t="s">
        <v>4343</v>
      </c>
      <c r="B1313" s="1" t="s">
        <v>4344</v>
      </c>
      <c r="C1313" s="1" t="s">
        <v>824</v>
      </c>
      <c r="D1313" s="1"/>
      <c r="E1313" s="1" t="s">
        <v>4345</v>
      </c>
      <c r="F1313" s="1" t="s">
        <v>31</v>
      </c>
      <c r="G1313" s="1" t="s">
        <v>50</v>
      </c>
      <c r="H1313" s="1" t="s">
        <v>55</v>
      </c>
      <c r="I1313" s="1"/>
      <c r="J1313" s="1" t="s">
        <v>56</v>
      </c>
      <c r="K1313" s="1" t="s">
        <v>36</v>
      </c>
      <c r="L1313" s="1" t="s">
        <v>37</v>
      </c>
      <c r="M1313" s="1" t="s">
        <v>4243</v>
      </c>
      <c r="N1313" s="1" t="s">
        <v>4244</v>
      </c>
      <c r="O1313" s="1" t="s">
        <v>4228</v>
      </c>
      <c r="P1313" s="1" t="s">
        <v>4009</v>
      </c>
      <c r="Q1313" s="1" t="s">
        <v>4115</v>
      </c>
      <c r="R1313" s="1" t="s">
        <v>4083</v>
      </c>
      <c r="S1313" s="1" t="s">
        <v>4177</v>
      </c>
      <c r="T1313" s="1" t="s">
        <v>37</v>
      </c>
      <c r="U1313" s="1" t="s">
        <v>37</v>
      </c>
      <c r="V1313" s="1" t="s">
        <v>37</v>
      </c>
      <c r="W1313" s="1" t="s">
        <v>3973</v>
      </c>
      <c r="X1313" s="1" t="s">
        <v>37</v>
      </c>
      <c r="Y1313" s="1" t="s">
        <v>37</v>
      </c>
      <c r="Z1313" s="1" t="s">
        <v>37</v>
      </c>
    </row>
    <row r="1314" spans="1:26">
      <c r="A1314" s="1" t="s">
        <v>4358</v>
      </c>
      <c r="B1314" s="1" t="s">
        <v>4359</v>
      </c>
      <c r="C1314" s="1" t="s">
        <v>4638</v>
      </c>
      <c r="D1314" s="1"/>
      <c r="E1314" s="1" t="s">
        <v>4360</v>
      </c>
      <c r="F1314" s="1" t="s">
        <v>31</v>
      </c>
      <c r="G1314" s="1" t="s">
        <v>50</v>
      </c>
      <c r="H1314" s="1" t="s">
        <v>33</v>
      </c>
      <c r="I1314" s="1"/>
      <c r="J1314" s="1" t="s">
        <v>35</v>
      </c>
      <c r="K1314" s="1" t="s">
        <v>36</v>
      </c>
      <c r="L1314" s="1" t="s">
        <v>37</v>
      </c>
      <c r="M1314" s="1" t="s">
        <v>4220</v>
      </c>
      <c r="N1314" s="1" t="s">
        <v>4179</v>
      </c>
      <c r="O1314" s="1" t="s">
        <v>4172</v>
      </c>
      <c r="P1314" s="1" t="s">
        <v>4232</v>
      </c>
      <c r="Q1314" s="1" t="s">
        <v>4379</v>
      </c>
      <c r="R1314" s="1" t="s">
        <v>4030</v>
      </c>
      <c r="S1314" s="1" t="s">
        <v>4221</v>
      </c>
      <c r="T1314" s="1" t="s">
        <v>37</v>
      </c>
      <c r="U1314" s="1" t="s">
        <v>4073</v>
      </c>
      <c r="V1314" s="1" t="s">
        <v>37</v>
      </c>
      <c r="W1314" s="1" t="s">
        <v>37</v>
      </c>
      <c r="X1314" s="1" t="s">
        <v>37</v>
      </c>
      <c r="Y1314" s="1" t="s">
        <v>37</v>
      </c>
      <c r="Z1314" s="1" t="s">
        <v>37</v>
      </c>
    </row>
    <row r="1315" spans="1:26">
      <c r="A1315" s="1" t="s">
        <v>4355</v>
      </c>
      <c r="B1315" s="1" t="s">
        <v>4356</v>
      </c>
      <c r="C1315" s="1" t="s">
        <v>824</v>
      </c>
      <c r="D1315" s="1" t="s">
        <v>4357</v>
      </c>
      <c r="E1315" s="1" t="s">
        <v>1478</v>
      </c>
      <c r="F1315" s="1" t="s">
        <v>31</v>
      </c>
      <c r="G1315" s="1" t="s">
        <v>63</v>
      </c>
      <c r="H1315" s="1" t="s">
        <v>40</v>
      </c>
      <c r="I1315" s="1"/>
      <c r="J1315" s="1" t="s">
        <v>56</v>
      </c>
      <c r="K1315" s="1" t="s">
        <v>36</v>
      </c>
      <c r="L1315" s="1" t="s">
        <v>37</v>
      </c>
      <c r="M1315" s="1" t="s">
        <v>4112</v>
      </c>
      <c r="N1315" s="1" t="s">
        <v>4280</v>
      </c>
      <c r="O1315" s="1" t="s">
        <v>4201</v>
      </c>
      <c r="P1315" s="1" t="s">
        <v>4135</v>
      </c>
      <c r="Q1315" s="1" t="s">
        <v>4070</v>
      </c>
      <c r="R1315" s="1" t="s">
        <v>4185</v>
      </c>
      <c r="S1315" s="1" t="s">
        <v>4059</v>
      </c>
      <c r="T1315" s="1" t="s">
        <v>37</v>
      </c>
      <c r="U1315" s="1" t="s">
        <v>37</v>
      </c>
      <c r="V1315" s="1" t="s">
        <v>37</v>
      </c>
      <c r="W1315" s="1" t="s">
        <v>37</v>
      </c>
      <c r="X1315" s="1" t="s">
        <v>37</v>
      </c>
      <c r="Y1315" s="1" t="s">
        <v>37</v>
      </c>
      <c r="Z1315" s="1" t="s">
        <v>37</v>
      </c>
    </row>
    <row r="1316" spans="1:26">
      <c r="A1316" s="1" t="s">
        <v>4368</v>
      </c>
      <c r="B1316" s="1" t="s">
        <v>3211</v>
      </c>
      <c r="C1316" s="1" t="s">
        <v>2865</v>
      </c>
      <c r="D1316" s="1"/>
      <c r="E1316" s="1" t="s">
        <v>4369</v>
      </c>
      <c r="F1316" s="1" t="s">
        <v>31</v>
      </c>
      <c r="G1316" s="1" t="s">
        <v>50</v>
      </c>
      <c r="H1316" s="1" t="s">
        <v>40</v>
      </c>
      <c r="I1316" s="1"/>
      <c r="J1316" s="1" t="s">
        <v>56</v>
      </c>
      <c r="K1316" s="1" t="s">
        <v>36</v>
      </c>
      <c r="L1316" s="1" t="s">
        <v>37</v>
      </c>
      <c r="M1316" s="1" t="s">
        <v>4220</v>
      </c>
      <c r="N1316" s="1" t="s">
        <v>4219</v>
      </c>
      <c r="O1316" s="1" t="s">
        <v>4123</v>
      </c>
      <c r="P1316" s="1" t="s">
        <v>4104</v>
      </c>
      <c r="Q1316" s="1" t="s">
        <v>4379</v>
      </c>
      <c r="R1316" s="1" t="s">
        <v>4091</v>
      </c>
      <c r="S1316" s="1" t="s">
        <v>4117</v>
      </c>
      <c r="T1316" s="1" t="s">
        <v>37</v>
      </c>
      <c r="U1316" s="1" t="s">
        <v>37</v>
      </c>
      <c r="V1316" s="1" t="s">
        <v>37</v>
      </c>
      <c r="W1316" s="1" t="s">
        <v>37</v>
      </c>
      <c r="X1316" s="1" t="s">
        <v>37</v>
      </c>
      <c r="Y1316" s="1" t="s">
        <v>37</v>
      </c>
      <c r="Z1316" s="1" t="s">
        <v>37</v>
      </c>
    </row>
    <row r="1317" spans="1:26">
      <c r="A1317" s="1" t="s">
        <v>4398</v>
      </c>
      <c r="B1317" s="1" t="s">
        <v>4399</v>
      </c>
      <c r="C1317" s="1" t="s">
        <v>4400</v>
      </c>
      <c r="D1317" s="1" t="s">
        <v>4401</v>
      </c>
      <c r="E1317" s="1" t="s">
        <v>4402</v>
      </c>
      <c r="F1317" s="1" t="s">
        <v>42</v>
      </c>
      <c r="G1317" s="1" t="s">
        <v>43</v>
      </c>
      <c r="H1317" s="1" t="s">
        <v>42</v>
      </c>
      <c r="I1317" s="1"/>
      <c r="J1317" s="1" t="s">
        <v>56</v>
      </c>
      <c r="K1317" s="1" t="s">
        <v>44</v>
      </c>
      <c r="L1317" s="1" t="s">
        <v>37</v>
      </c>
      <c r="M1317" s="1" t="s">
        <v>4214</v>
      </c>
      <c r="N1317" s="1" t="s">
        <v>4033</v>
      </c>
      <c r="O1317" s="1" t="s">
        <v>4015</v>
      </c>
      <c r="P1317" s="1" t="s">
        <v>4204</v>
      </c>
      <c r="Q1317" s="1" t="s">
        <v>4215</v>
      </c>
      <c r="R1317" s="1" t="s">
        <v>4208</v>
      </c>
      <c r="S1317" s="1" t="s">
        <v>4259</v>
      </c>
      <c r="T1317" s="1" t="s">
        <v>37</v>
      </c>
      <c r="U1317" s="1" t="s">
        <v>37</v>
      </c>
      <c r="V1317" s="1" t="s">
        <v>37</v>
      </c>
      <c r="W1317" s="1" t="s">
        <v>37</v>
      </c>
      <c r="X1317" s="1" t="s">
        <v>37</v>
      </c>
      <c r="Y1317" s="1" t="s">
        <v>37</v>
      </c>
      <c r="Z1317" s="1" t="s">
        <v>37</v>
      </c>
    </row>
    <row r="1318" spans="1:26">
      <c r="A1318" s="1" t="s">
        <v>4382</v>
      </c>
      <c r="B1318" s="1" t="s">
        <v>4383</v>
      </c>
      <c r="C1318" s="1" t="s">
        <v>4384</v>
      </c>
      <c r="D1318" s="1" t="s">
        <v>3191</v>
      </c>
      <c r="E1318" s="1" t="s">
        <v>4385</v>
      </c>
      <c r="F1318" s="1" t="s">
        <v>42</v>
      </c>
      <c r="G1318" s="1" t="s">
        <v>43</v>
      </c>
      <c r="H1318" s="1" t="s">
        <v>55</v>
      </c>
      <c r="I1318" s="1"/>
      <c r="J1318" s="1" t="s">
        <v>35</v>
      </c>
      <c r="K1318" s="1" t="s">
        <v>36</v>
      </c>
      <c r="L1318" s="1" t="s">
        <v>37</v>
      </c>
      <c r="M1318" s="1" t="s">
        <v>4243</v>
      </c>
      <c r="N1318" s="1" t="s">
        <v>4244</v>
      </c>
      <c r="O1318" s="1" t="s">
        <v>4062</v>
      </c>
      <c r="P1318" s="1" t="s">
        <v>4009</v>
      </c>
      <c r="Q1318" s="1" t="s">
        <v>4064</v>
      </c>
      <c r="R1318" s="1" t="s">
        <v>4386</v>
      </c>
      <c r="S1318" s="1" t="s">
        <v>4177</v>
      </c>
      <c r="T1318" s="1" t="s">
        <v>37</v>
      </c>
      <c r="U1318" s="1" t="s">
        <v>37</v>
      </c>
      <c r="V1318" s="1" t="s">
        <v>37</v>
      </c>
      <c r="W1318" s="1" t="s">
        <v>37</v>
      </c>
      <c r="X1318" s="1" t="s">
        <v>37</v>
      </c>
      <c r="Y1318" s="1" t="s">
        <v>37</v>
      </c>
      <c r="Z1318" s="1" t="s">
        <v>3973</v>
      </c>
    </row>
    <row r="1319" spans="1:26">
      <c r="A1319" s="1" t="s">
        <v>4387</v>
      </c>
      <c r="B1319" s="1" t="s">
        <v>4383</v>
      </c>
      <c r="C1319" s="1" t="s">
        <v>1638</v>
      </c>
      <c r="D1319" s="1"/>
      <c r="E1319" s="1" t="s">
        <v>2852</v>
      </c>
      <c r="F1319" s="1" t="s">
        <v>42</v>
      </c>
      <c r="G1319" s="1" t="s">
        <v>50</v>
      </c>
      <c r="H1319" s="1" t="s">
        <v>55</v>
      </c>
      <c r="I1319" s="1"/>
      <c r="J1319" s="1" t="s">
        <v>35</v>
      </c>
      <c r="K1319" s="1" t="s">
        <v>36</v>
      </c>
      <c r="L1319" s="1" t="s">
        <v>37</v>
      </c>
      <c r="M1319" s="1" t="s">
        <v>4243</v>
      </c>
      <c r="N1319" s="1" t="s">
        <v>4244</v>
      </c>
      <c r="O1319" s="1" t="s">
        <v>4062</v>
      </c>
      <c r="P1319" s="1" t="s">
        <v>4009</v>
      </c>
      <c r="Q1319" s="1" t="s">
        <v>4115</v>
      </c>
      <c r="R1319" s="1" t="s">
        <v>4083</v>
      </c>
      <c r="S1319" s="1" t="s">
        <v>4177</v>
      </c>
      <c r="T1319" s="1" t="s">
        <v>37</v>
      </c>
      <c r="U1319" s="1" t="s">
        <v>37</v>
      </c>
      <c r="V1319" s="1" t="s">
        <v>37</v>
      </c>
      <c r="W1319" s="1" t="s">
        <v>37</v>
      </c>
      <c r="X1319" s="1" t="s">
        <v>37</v>
      </c>
      <c r="Y1319" s="1" t="s">
        <v>37</v>
      </c>
      <c r="Z1319" s="1" t="s">
        <v>3973</v>
      </c>
    </row>
    <row r="1320" spans="1:26">
      <c r="A1320" s="1" t="s">
        <v>4455</v>
      </c>
      <c r="B1320" s="1" t="s">
        <v>3865</v>
      </c>
      <c r="C1320" s="1" t="s">
        <v>1461</v>
      </c>
      <c r="D1320" s="1" t="s">
        <v>445</v>
      </c>
      <c r="E1320" s="1" t="s">
        <v>4456</v>
      </c>
      <c r="F1320" s="1" t="s">
        <v>42</v>
      </c>
      <c r="G1320" s="1" t="s">
        <v>43</v>
      </c>
      <c r="H1320" s="1" t="s">
        <v>40</v>
      </c>
      <c r="I1320" s="1"/>
      <c r="J1320" s="1" t="s">
        <v>35</v>
      </c>
      <c r="K1320" s="1" t="s">
        <v>36</v>
      </c>
      <c r="L1320" s="1" t="s">
        <v>37</v>
      </c>
      <c r="M1320" s="1" t="s">
        <v>4167</v>
      </c>
      <c r="N1320" s="1" t="s">
        <v>4311</v>
      </c>
      <c r="O1320" s="1" t="s">
        <v>4279</v>
      </c>
      <c r="P1320" s="1" t="s">
        <v>4433</v>
      </c>
      <c r="Q1320" s="1" t="s">
        <v>4429</v>
      </c>
      <c r="R1320" s="1" t="s">
        <v>4079</v>
      </c>
      <c r="S1320" s="1" t="s">
        <v>4160</v>
      </c>
      <c r="T1320" s="1" t="s">
        <v>37</v>
      </c>
      <c r="U1320" s="1" t="s">
        <v>37</v>
      </c>
      <c r="V1320" s="1" t="s">
        <v>37</v>
      </c>
      <c r="W1320" s="1" t="s">
        <v>37</v>
      </c>
      <c r="X1320" s="1" t="s">
        <v>37</v>
      </c>
      <c r="Y1320" s="1" t="s">
        <v>37</v>
      </c>
      <c r="Z1320" s="1" t="s">
        <v>37</v>
      </c>
    </row>
    <row r="1321" spans="1:26">
      <c r="A1321" s="1" t="s">
        <v>4519</v>
      </c>
      <c r="B1321" s="1" t="s">
        <v>4520</v>
      </c>
      <c r="C1321" s="1" t="s">
        <v>4521</v>
      </c>
      <c r="D1321" s="1"/>
      <c r="E1321" s="1" t="s">
        <v>2164</v>
      </c>
      <c r="F1321" s="1" t="s">
        <v>42</v>
      </c>
      <c r="G1321" s="1" t="s">
        <v>50</v>
      </c>
      <c r="H1321" s="1" t="s">
        <v>55</v>
      </c>
      <c r="I1321" s="1"/>
      <c r="J1321" s="1" t="s">
        <v>35</v>
      </c>
      <c r="K1321" s="1" t="s">
        <v>36</v>
      </c>
      <c r="L1321" s="1" t="s">
        <v>37</v>
      </c>
      <c r="M1321" s="1" t="s">
        <v>4243</v>
      </c>
      <c r="N1321" s="1" t="s">
        <v>4244</v>
      </c>
      <c r="O1321" s="1" t="s">
        <v>4227</v>
      </c>
      <c r="P1321" s="1" t="s">
        <v>4104</v>
      </c>
      <c r="Q1321" s="1" t="s">
        <v>4202</v>
      </c>
      <c r="R1321" s="1" t="s">
        <v>4386</v>
      </c>
      <c r="S1321" s="1" t="s">
        <v>4177</v>
      </c>
      <c r="T1321" s="1" t="s">
        <v>37</v>
      </c>
      <c r="U1321" s="1" t="s">
        <v>37</v>
      </c>
      <c r="V1321" s="1" t="s">
        <v>37</v>
      </c>
      <c r="W1321" s="1" t="s">
        <v>37</v>
      </c>
      <c r="X1321" s="1" t="s">
        <v>37</v>
      </c>
      <c r="Y1321" s="1" t="s">
        <v>37</v>
      </c>
      <c r="Z1321" s="1" t="s">
        <v>37</v>
      </c>
    </row>
    <row r="1322" spans="1:26">
      <c r="A1322" s="1" t="s">
        <v>4578</v>
      </c>
      <c r="B1322" s="1" t="s">
        <v>1768</v>
      </c>
      <c r="C1322" s="1" t="s">
        <v>4579</v>
      </c>
      <c r="D1322" s="1" t="s">
        <v>3216</v>
      </c>
      <c r="E1322" s="1" t="s">
        <v>4554</v>
      </c>
      <c r="F1322" s="1" t="s">
        <v>42</v>
      </c>
      <c r="G1322" s="1" t="s">
        <v>50</v>
      </c>
      <c r="H1322" s="1" t="s">
        <v>40</v>
      </c>
      <c r="I1322" s="1"/>
      <c r="J1322" s="1" t="s">
        <v>56</v>
      </c>
      <c r="K1322" s="1" t="s">
        <v>36</v>
      </c>
      <c r="L1322" s="1" t="s">
        <v>37</v>
      </c>
      <c r="M1322" s="1" t="s">
        <v>4212</v>
      </c>
      <c r="N1322" s="1" t="s">
        <v>4395</v>
      </c>
      <c r="O1322" s="1" t="s">
        <v>4279</v>
      </c>
      <c r="P1322" s="1" t="s">
        <v>4151</v>
      </c>
      <c r="Q1322" s="1" t="s">
        <v>4145</v>
      </c>
      <c r="R1322" s="1" t="s">
        <v>4106</v>
      </c>
      <c r="S1322" s="1" t="s">
        <v>4320</v>
      </c>
      <c r="T1322" s="1" t="s">
        <v>37</v>
      </c>
      <c r="U1322" s="1" t="s">
        <v>4073</v>
      </c>
      <c r="V1322" s="1" t="s">
        <v>37</v>
      </c>
      <c r="W1322" s="1" t="s">
        <v>37</v>
      </c>
      <c r="X1322" s="1" t="s">
        <v>37</v>
      </c>
      <c r="Y1322" s="1" t="s">
        <v>37</v>
      </c>
      <c r="Z1322" s="1" t="s">
        <v>37</v>
      </c>
    </row>
    <row r="1323" spans="1:26">
      <c r="A1323" s="1" t="s">
        <v>4577</v>
      </c>
      <c r="B1323" s="1" t="s">
        <v>1768</v>
      </c>
      <c r="C1323" s="1" t="s">
        <v>1150</v>
      </c>
      <c r="D1323" s="1" t="s">
        <v>3274</v>
      </c>
      <c r="E1323" s="1" t="s">
        <v>1776</v>
      </c>
      <c r="F1323" s="1" t="s">
        <v>42</v>
      </c>
      <c r="G1323" s="1" t="s">
        <v>50</v>
      </c>
      <c r="H1323" s="1" t="s">
        <v>40</v>
      </c>
      <c r="I1323" s="1"/>
      <c r="J1323" s="1" t="s">
        <v>56</v>
      </c>
      <c r="K1323" s="1" t="s">
        <v>36</v>
      </c>
      <c r="L1323" s="1" t="s">
        <v>37</v>
      </c>
      <c r="M1323" s="1" t="s">
        <v>4138</v>
      </c>
      <c r="N1323" s="1" t="s">
        <v>4395</v>
      </c>
      <c r="O1323" s="1" t="s">
        <v>4168</v>
      </c>
      <c r="P1323" s="1" t="s">
        <v>4151</v>
      </c>
      <c r="Q1323" s="1" t="s">
        <v>4218</v>
      </c>
      <c r="R1323" s="1" t="s">
        <v>4106</v>
      </c>
      <c r="S1323" s="1" t="s">
        <v>4117</v>
      </c>
      <c r="T1323" s="1" t="s">
        <v>37</v>
      </c>
      <c r="U1323" s="1" t="s">
        <v>4073</v>
      </c>
      <c r="V1323" s="1" t="s">
        <v>37</v>
      </c>
      <c r="W1323" s="1" t="s">
        <v>37</v>
      </c>
      <c r="X1323" s="1" t="s">
        <v>37</v>
      </c>
      <c r="Y1323" s="1" t="s">
        <v>37</v>
      </c>
      <c r="Z1323" s="1" t="s">
        <v>37</v>
      </c>
    </row>
    <row r="1324" spans="1:26">
      <c r="A1324" s="1" t="s">
        <v>4627</v>
      </c>
      <c r="B1324" s="1" t="s">
        <v>2568</v>
      </c>
      <c r="C1324" s="1" t="s">
        <v>3646</v>
      </c>
      <c r="D1324" s="1" t="s">
        <v>4628</v>
      </c>
      <c r="E1324" s="1" t="s">
        <v>1147</v>
      </c>
      <c r="F1324" s="1" t="s">
        <v>42</v>
      </c>
      <c r="G1324" s="1" t="s">
        <v>63</v>
      </c>
      <c r="H1324" s="1" t="s">
        <v>55</v>
      </c>
      <c r="I1324" s="1"/>
      <c r="J1324" s="1" t="s">
        <v>35</v>
      </c>
      <c r="K1324" s="1" t="s">
        <v>36</v>
      </c>
      <c r="L1324" s="1" t="s">
        <v>37</v>
      </c>
      <c r="M1324" s="1" t="s">
        <v>4196</v>
      </c>
      <c r="N1324" s="1" t="s">
        <v>4040</v>
      </c>
      <c r="O1324" s="1" t="s">
        <v>4147</v>
      </c>
      <c r="P1324" s="1" t="s">
        <v>4197</v>
      </c>
      <c r="Q1324" s="1" t="s">
        <v>4049</v>
      </c>
      <c r="R1324" s="1" t="s">
        <v>4083</v>
      </c>
      <c r="S1324" s="1" t="s">
        <v>4051</v>
      </c>
      <c r="T1324" s="1" t="s">
        <v>37</v>
      </c>
      <c r="U1324" s="1" t="s">
        <v>37</v>
      </c>
      <c r="V1324" s="1" t="s">
        <v>37</v>
      </c>
      <c r="W1324" s="1" t="s">
        <v>37</v>
      </c>
      <c r="X1324" s="1" t="s">
        <v>37</v>
      </c>
      <c r="Y1324" s="1" t="s">
        <v>37</v>
      </c>
      <c r="Z1324" s="1" t="s">
        <v>37</v>
      </c>
    </row>
    <row r="1325" spans="1:26">
      <c r="A1325" s="1" t="s">
        <v>4618</v>
      </c>
      <c r="B1325" s="1" t="s">
        <v>4619</v>
      </c>
      <c r="C1325" s="1" t="s">
        <v>4620</v>
      </c>
      <c r="D1325" s="1" t="s">
        <v>4621</v>
      </c>
      <c r="E1325" s="1" t="s">
        <v>1181</v>
      </c>
      <c r="F1325" s="1" t="s">
        <v>42</v>
      </c>
      <c r="G1325" s="1" t="s">
        <v>32</v>
      </c>
      <c r="H1325" s="1" t="s">
        <v>40</v>
      </c>
      <c r="I1325" s="1"/>
      <c r="J1325" s="1" t="s">
        <v>56</v>
      </c>
      <c r="K1325" s="1" t="s">
        <v>44</v>
      </c>
      <c r="L1325" s="1" t="s">
        <v>37</v>
      </c>
      <c r="M1325" s="1" t="s">
        <v>4153</v>
      </c>
      <c r="N1325" s="1" t="s">
        <v>4075</v>
      </c>
      <c r="O1325" s="1" t="s">
        <v>4188</v>
      </c>
      <c r="P1325" s="1" t="s">
        <v>4440</v>
      </c>
      <c r="Q1325" s="1" t="s">
        <v>4429</v>
      </c>
      <c r="R1325" s="1" t="s">
        <v>4155</v>
      </c>
      <c r="S1325" s="1" t="s">
        <v>4289</v>
      </c>
      <c r="T1325" s="1" t="s">
        <v>37</v>
      </c>
      <c r="U1325" s="1" t="s">
        <v>37</v>
      </c>
      <c r="V1325" s="1" t="s">
        <v>3973</v>
      </c>
      <c r="W1325" s="1" t="s">
        <v>37</v>
      </c>
      <c r="X1325" s="1" t="s">
        <v>37</v>
      </c>
      <c r="Y1325" s="1" t="s">
        <v>37</v>
      </c>
      <c r="Z1325" s="1" t="s">
        <v>37</v>
      </c>
    </row>
    <row r="1326" spans="1:26">
      <c r="A1326" s="1" t="s">
        <v>4596</v>
      </c>
      <c r="B1326" s="1" t="s">
        <v>1612</v>
      </c>
      <c r="C1326" s="1" t="s">
        <v>4597</v>
      </c>
      <c r="D1326" s="1" t="s">
        <v>269</v>
      </c>
      <c r="E1326" s="1" t="s">
        <v>4598</v>
      </c>
      <c r="F1326" s="1" t="s">
        <v>42</v>
      </c>
      <c r="G1326" s="1" t="s">
        <v>63</v>
      </c>
      <c r="H1326" s="1" t="s">
        <v>40</v>
      </c>
      <c r="I1326" s="1"/>
      <c r="J1326" s="1" t="s">
        <v>56</v>
      </c>
      <c r="K1326" s="1" t="s">
        <v>36</v>
      </c>
      <c r="L1326" s="1" t="s">
        <v>37</v>
      </c>
      <c r="M1326" s="1" t="s">
        <v>4112</v>
      </c>
      <c r="N1326" s="1" t="s">
        <v>4075</v>
      </c>
      <c r="O1326" s="1" t="s">
        <v>4068</v>
      </c>
      <c r="P1326" s="1" t="s">
        <v>4144</v>
      </c>
      <c r="Q1326" s="1" t="s">
        <v>4010</v>
      </c>
      <c r="R1326" s="1" t="s">
        <v>4199</v>
      </c>
      <c r="S1326" s="1" t="s">
        <v>4501</v>
      </c>
      <c r="T1326" s="1" t="s">
        <v>37</v>
      </c>
      <c r="U1326" s="1" t="s">
        <v>4073</v>
      </c>
      <c r="V1326" s="1" t="s">
        <v>37</v>
      </c>
      <c r="W1326" s="1" t="s">
        <v>37</v>
      </c>
      <c r="X1326" s="1" t="s">
        <v>37</v>
      </c>
      <c r="Y1326" s="1" t="s">
        <v>37</v>
      </c>
      <c r="Z1326" s="1" t="s">
        <v>37</v>
      </c>
    </row>
    <row r="1327" spans="1:26">
      <c r="A1327" s="1" t="s">
        <v>4635</v>
      </c>
      <c r="B1327" s="1" t="s">
        <v>4633</v>
      </c>
      <c r="C1327" s="1" t="s">
        <v>4636</v>
      </c>
      <c r="D1327" s="1"/>
      <c r="E1327" s="1" t="s">
        <v>4637</v>
      </c>
      <c r="F1327" s="1" t="s">
        <v>42</v>
      </c>
      <c r="G1327" s="1" t="s">
        <v>43</v>
      </c>
      <c r="H1327" s="1" t="s">
        <v>55</v>
      </c>
      <c r="I1327" s="1"/>
      <c r="J1327" s="1" t="s">
        <v>35</v>
      </c>
      <c r="K1327" s="1" t="s">
        <v>36</v>
      </c>
      <c r="L1327" s="1" t="s">
        <v>37</v>
      </c>
      <c r="M1327" s="1" t="s">
        <v>4243</v>
      </c>
      <c r="N1327" s="1" t="s">
        <v>4244</v>
      </c>
      <c r="O1327" s="1" t="s">
        <v>4227</v>
      </c>
      <c r="P1327" s="1" t="s">
        <v>4077</v>
      </c>
      <c r="Q1327" s="1" t="s">
        <v>4064</v>
      </c>
      <c r="R1327" s="1" t="s">
        <v>4386</v>
      </c>
      <c r="S1327" s="1" t="s">
        <v>4501</v>
      </c>
      <c r="T1327" s="1" t="s">
        <v>37</v>
      </c>
      <c r="U1327" s="1" t="s">
        <v>37</v>
      </c>
      <c r="V1327" s="1" t="s">
        <v>37</v>
      </c>
      <c r="W1327" s="1" t="s">
        <v>37</v>
      </c>
      <c r="X1327" s="1" t="s">
        <v>37</v>
      </c>
      <c r="Y1327" s="1" t="s">
        <v>37</v>
      </c>
      <c r="Z1327" s="1" t="s">
        <v>37</v>
      </c>
    </row>
    <row r="1328" spans="1:26">
      <c r="A1328" s="1" t="s">
        <v>4632</v>
      </c>
      <c r="B1328" s="1" t="s">
        <v>4633</v>
      </c>
      <c r="C1328" s="1" t="s">
        <v>193</v>
      </c>
      <c r="D1328" s="1"/>
      <c r="E1328" s="1" t="s">
        <v>4634</v>
      </c>
      <c r="F1328" s="1" t="s">
        <v>31</v>
      </c>
      <c r="G1328" s="1" t="s">
        <v>63</v>
      </c>
      <c r="H1328" s="1" t="s">
        <v>55</v>
      </c>
      <c r="I1328" s="1"/>
      <c r="J1328" s="1" t="s">
        <v>35</v>
      </c>
      <c r="K1328" s="1" t="s">
        <v>36</v>
      </c>
      <c r="L1328" s="1" t="s">
        <v>37</v>
      </c>
      <c r="M1328" s="1" t="s">
        <v>4243</v>
      </c>
      <c r="N1328" s="1" t="s">
        <v>4244</v>
      </c>
      <c r="O1328" s="1" t="s">
        <v>4228</v>
      </c>
      <c r="P1328" s="1" t="s">
        <v>4009</v>
      </c>
      <c r="Q1328" s="1" t="s">
        <v>4163</v>
      </c>
      <c r="R1328" s="1" t="s">
        <v>4083</v>
      </c>
      <c r="S1328" s="1" t="s">
        <v>4177</v>
      </c>
      <c r="T1328" s="1" t="s">
        <v>37</v>
      </c>
      <c r="U1328" s="1" t="s">
        <v>37</v>
      </c>
      <c r="V1328" s="1" t="s">
        <v>37</v>
      </c>
      <c r="W1328" s="1" t="s">
        <v>37</v>
      </c>
      <c r="X1328" s="1" t="s">
        <v>37</v>
      </c>
      <c r="Y1328" s="1" t="s">
        <v>37</v>
      </c>
      <c r="Z1328" s="1" t="s">
        <v>37</v>
      </c>
    </row>
    <row r="1329" spans="1:26">
      <c r="A1329" s="1" t="s">
        <v>4666</v>
      </c>
      <c r="B1329" s="1" t="s">
        <v>4667</v>
      </c>
      <c r="C1329" s="1" t="s">
        <v>1051</v>
      </c>
      <c r="D1329" s="1" t="s">
        <v>1218</v>
      </c>
      <c r="E1329" s="1" t="s">
        <v>3409</v>
      </c>
      <c r="F1329" s="1" t="s">
        <v>31</v>
      </c>
      <c r="G1329" s="1" t="s">
        <v>50</v>
      </c>
      <c r="H1329" s="1" t="s">
        <v>55</v>
      </c>
      <c r="I1329" s="1"/>
      <c r="J1329" s="1" t="s">
        <v>35</v>
      </c>
      <c r="K1329" s="1" t="s">
        <v>36</v>
      </c>
      <c r="L1329" s="1" t="s">
        <v>37</v>
      </c>
      <c r="M1329" s="1" t="s">
        <v>4243</v>
      </c>
      <c r="N1329" s="1" t="s">
        <v>4244</v>
      </c>
      <c r="O1329" s="1" t="s">
        <v>4228</v>
      </c>
      <c r="P1329" s="1" t="s">
        <v>4009</v>
      </c>
      <c r="Q1329" s="1" t="s">
        <v>4115</v>
      </c>
      <c r="R1329" s="1" t="s">
        <v>4083</v>
      </c>
      <c r="S1329" s="1" t="s">
        <v>4177</v>
      </c>
      <c r="T1329" s="1" t="s">
        <v>37</v>
      </c>
      <c r="U1329" s="1" t="s">
        <v>37</v>
      </c>
      <c r="V1329" s="1" t="s">
        <v>37</v>
      </c>
      <c r="W1329" s="1" t="s">
        <v>37</v>
      </c>
      <c r="X1329" s="1" t="s">
        <v>37</v>
      </c>
      <c r="Y1329" s="1" t="s">
        <v>37</v>
      </c>
      <c r="Z1329" s="1" t="s">
        <v>37</v>
      </c>
    </row>
    <row r="1330" spans="1:26">
      <c r="A1330" s="1" t="s">
        <v>4613</v>
      </c>
      <c r="B1330" s="1" t="s">
        <v>2387</v>
      </c>
      <c r="C1330" s="1" t="s">
        <v>1097</v>
      </c>
      <c r="D1330" s="1"/>
      <c r="E1330" s="1" t="s">
        <v>724</v>
      </c>
      <c r="F1330" s="1" t="s">
        <v>31</v>
      </c>
      <c r="G1330" s="1" t="s">
        <v>63</v>
      </c>
      <c r="H1330" s="1" t="s">
        <v>40</v>
      </c>
      <c r="I1330" s="1"/>
      <c r="J1330" s="1" t="s">
        <v>35</v>
      </c>
      <c r="K1330" s="1" t="s">
        <v>44</v>
      </c>
      <c r="L1330" s="1" t="s">
        <v>37</v>
      </c>
      <c r="M1330" s="1" t="s">
        <v>4112</v>
      </c>
      <c r="N1330" s="1" t="s">
        <v>4040</v>
      </c>
      <c r="O1330" s="1" t="s">
        <v>4188</v>
      </c>
      <c r="P1330" s="1" t="s">
        <v>4048</v>
      </c>
      <c r="Q1330" s="1" t="s">
        <v>4215</v>
      </c>
      <c r="R1330" s="1" t="s">
        <v>4037</v>
      </c>
      <c r="S1330" s="1" t="s">
        <v>4141</v>
      </c>
      <c r="T1330" s="1" t="s">
        <v>37</v>
      </c>
      <c r="U1330" s="1" t="s">
        <v>37</v>
      </c>
      <c r="V1330" s="1" t="s">
        <v>37</v>
      </c>
      <c r="W1330" s="1" t="s">
        <v>37</v>
      </c>
      <c r="X1330" s="1" t="s">
        <v>37</v>
      </c>
      <c r="Y1330" s="1" t="s">
        <v>37</v>
      </c>
      <c r="Z1330" s="1" t="s">
        <v>37</v>
      </c>
    </row>
    <row r="1331" spans="1:26">
      <c r="A1331" s="1" t="s">
        <v>4573</v>
      </c>
      <c r="B1331" s="1" t="s">
        <v>4574</v>
      </c>
      <c r="C1331" s="1" t="s">
        <v>4575</v>
      </c>
      <c r="D1331" s="1"/>
      <c r="E1331" s="1" t="s">
        <v>4576</v>
      </c>
      <c r="F1331" s="1" t="s">
        <v>31</v>
      </c>
      <c r="G1331" s="1" t="s">
        <v>63</v>
      </c>
      <c r="H1331" s="1" t="s">
        <v>55</v>
      </c>
      <c r="I1331" s="1"/>
      <c r="J1331" s="1" t="s">
        <v>35</v>
      </c>
      <c r="K1331" s="1" t="s">
        <v>44</v>
      </c>
      <c r="L1331" s="1" t="s">
        <v>37</v>
      </c>
      <c r="M1331" s="1" t="s">
        <v>4243</v>
      </c>
      <c r="N1331" s="1" t="s">
        <v>4244</v>
      </c>
      <c r="O1331" s="1" t="s">
        <v>4228</v>
      </c>
      <c r="P1331" s="1" t="s">
        <v>4009</v>
      </c>
      <c r="Q1331" s="1" t="s">
        <v>4163</v>
      </c>
      <c r="R1331" s="1" t="s">
        <v>4386</v>
      </c>
      <c r="S1331" s="1" t="s">
        <v>4177</v>
      </c>
      <c r="T1331" s="1" t="s">
        <v>37</v>
      </c>
      <c r="U1331" s="1" t="s">
        <v>4073</v>
      </c>
      <c r="V1331" s="1" t="s">
        <v>37</v>
      </c>
      <c r="W1331" s="1" t="s">
        <v>37</v>
      </c>
      <c r="X1331" s="1" t="s">
        <v>37</v>
      </c>
      <c r="Y1331" s="1" t="s">
        <v>37</v>
      </c>
      <c r="Z1331" s="1" t="s">
        <v>37</v>
      </c>
    </row>
    <row r="1332" spans="1:26">
      <c r="A1332" s="1" t="s">
        <v>4642</v>
      </c>
      <c r="B1332" s="1" t="s">
        <v>2921</v>
      </c>
      <c r="C1332" s="1" t="s">
        <v>4643</v>
      </c>
      <c r="D1332" s="1" t="s">
        <v>3751</v>
      </c>
      <c r="E1332" s="1" t="s">
        <v>802</v>
      </c>
      <c r="F1332" s="1" t="s">
        <v>42</v>
      </c>
      <c r="G1332" s="1" t="s">
        <v>32</v>
      </c>
      <c r="H1332" s="1" t="s">
        <v>33</v>
      </c>
      <c r="I1332" s="1"/>
      <c r="J1332" s="1" t="s">
        <v>35</v>
      </c>
      <c r="K1332" s="1" t="s">
        <v>36</v>
      </c>
      <c r="L1332" s="1" t="s">
        <v>37</v>
      </c>
      <c r="M1332" s="1" t="s">
        <v>4080</v>
      </c>
      <c r="N1332" s="1" t="s">
        <v>4092</v>
      </c>
      <c r="O1332" s="1" t="s">
        <v>4081</v>
      </c>
      <c r="P1332" s="1" t="s">
        <v>4440</v>
      </c>
      <c r="Q1332" s="1" t="s">
        <v>4211</v>
      </c>
      <c r="R1332" s="1" t="s">
        <v>4083</v>
      </c>
      <c r="S1332" s="1" t="s">
        <v>4084</v>
      </c>
      <c r="T1332" s="1" t="s">
        <v>37</v>
      </c>
      <c r="U1332" s="1" t="s">
        <v>37</v>
      </c>
      <c r="V1332" s="1" t="s">
        <v>3973</v>
      </c>
      <c r="W1332" s="1" t="s">
        <v>37</v>
      </c>
      <c r="X1332" s="1" t="s">
        <v>37</v>
      </c>
      <c r="Y1332" s="1" t="s">
        <v>37</v>
      </c>
      <c r="Z1332" s="1" t="s">
        <v>37</v>
      </c>
    </row>
    <row r="1333" spans="1:26">
      <c r="A1333" s="1" t="s">
        <v>4681</v>
      </c>
      <c r="B1333" s="1" t="s">
        <v>4678</v>
      </c>
      <c r="C1333" s="1" t="s">
        <v>4682</v>
      </c>
      <c r="D1333" s="1" t="s">
        <v>769</v>
      </c>
      <c r="E1333" s="1" t="s">
        <v>311</v>
      </c>
      <c r="F1333" s="1" t="s">
        <v>31</v>
      </c>
      <c r="G1333" s="1" t="s">
        <v>63</v>
      </c>
      <c r="H1333" s="1" t="s">
        <v>40</v>
      </c>
      <c r="I1333" s="1"/>
      <c r="J1333" s="1" t="s">
        <v>35</v>
      </c>
      <c r="K1333" s="1" t="s">
        <v>44</v>
      </c>
      <c r="L1333" s="1" t="s">
        <v>37</v>
      </c>
      <c r="M1333" s="1" t="s">
        <v>4309</v>
      </c>
      <c r="N1333" s="1" t="s">
        <v>4219</v>
      </c>
      <c r="O1333" s="1" t="s">
        <v>4068</v>
      </c>
      <c r="P1333" s="1" t="s">
        <v>4154</v>
      </c>
      <c r="Q1333" s="1" t="s">
        <v>4145</v>
      </c>
      <c r="R1333" s="1" t="s">
        <v>4030</v>
      </c>
      <c r="S1333" s="1" t="s">
        <v>4072</v>
      </c>
      <c r="T1333" s="1" t="s">
        <v>37</v>
      </c>
      <c r="U1333" s="1" t="s">
        <v>37</v>
      </c>
      <c r="V1333" s="1" t="s">
        <v>37</v>
      </c>
      <c r="W1333" s="1" t="s">
        <v>37</v>
      </c>
      <c r="X1333" s="1" t="s">
        <v>37</v>
      </c>
      <c r="Y1333" s="1" t="s">
        <v>37</v>
      </c>
      <c r="Z1333" s="1" t="s">
        <v>37</v>
      </c>
    </row>
    <row r="1334" spans="1:26">
      <c r="A1334" s="1" t="s">
        <v>4677</v>
      </c>
      <c r="B1334" s="1" t="s">
        <v>4678</v>
      </c>
      <c r="C1334" s="1" t="s">
        <v>4679</v>
      </c>
      <c r="D1334" s="1" t="s">
        <v>901</v>
      </c>
      <c r="E1334" s="1" t="s">
        <v>4680</v>
      </c>
      <c r="F1334" s="1" t="s">
        <v>42</v>
      </c>
      <c r="G1334" s="1" t="s">
        <v>50</v>
      </c>
      <c r="H1334" s="1" t="s">
        <v>40</v>
      </c>
      <c r="I1334" s="1"/>
      <c r="J1334" s="1" t="s">
        <v>35</v>
      </c>
      <c r="K1334" s="1" t="s">
        <v>44</v>
      </c>
      <c r="L1334" s="1" t="s">
        <v>37</v>
      </c>
      <c r="M1334" s="1" t="s">
        <v>4212</v>
      </c>
      <c r="N1334" s="1" t="s">
        <v>4280</v>
      </c>
      <c r="O1334" s="1" t="s">
        <v>4172</v>
      </c>
      <c r="P1334" s="1" t="s">
        <v>4042</v>
      </c>
      <c r="Q1334" s="1" t="s">
        <v>4429</v>
      </c>
      <c r="R1334" s="1" t="s">
        <v>4094</v>
      </c>
      <c r="S1334" s="1" t="s">
        <v>4107</v>
      </c>
      <c r="T1334" s="1" t="s">
        <v>37</v>
      </c>
      <c r="U1334" s="1" t="s">
        <v>37</v>
      </c>
      <c r="V1334" s="1" t="s">
        <v>37</v>
      </c>
      <c r="W1334" s="1" t="s">
        <v>37</v>
      </c>
      <c r="X1334" s="1" t="s">
        <v>37</v>
      </c>
      <c r="Y1334" s="1" t="s">
        <v>37</v>
      </c>
      <c r="Z1334" s="1" t="s">
        <v>37</v>
      </c>
    </row>
    <row r="1335" spans="1:26">
      <c r="A1335" s="1" t="s">
        <v>4514</v>
      </c>
      <c r="B1335" s="1" t="s">
        <v>4515</v>
      </c>
      <c r="C1335" s="1" t="s">
        <v>1549</v>
      </c>
      <c r="D1335" s="1"/>
      <c r="E1335" s="1" t="s">
        <v>4516</v>
      </c>
      <c r="F1335" s="1" t="s">
        <v>31</v>
      </c>
      <c r="G1335" s="1" t="s">
        <v>63</v>
      </c>
      <c r="H1335" s="1" t="s">
        <v>55</v>
      </c>
      <c r="I1335" s="1"/>
      <c r="J1335" s="1" t="s">
        <v>35</v>
      </c>
      <c r="K1335" s="1" t="s">
        <v>36</v>
      </c>
      <c r="L1335" s="1" t="s">
        <v>37</v>
      </c>
      <c r="M1335" s="1" t="s">
        <v>4112</v>
      </c>
      <c r="N1335" s="1" t="s">
        <v>4122</v>
      </c>
      <c r="O1335" s="1" t="s">
        <v>4113</v>
      </c>
      <c r="P1335" s="1" t="s">
        <v>4154</v>
      </c>
      <c r="Q1335" s="1" t="s">
        <v>4049</v>
      </c>
      <c r="R1335" s="1" t="s">
        <v>4199</v>
      </c>
      <c r="S1335" s="1" t="s">
        <v>4259</v>
      </c>
      <c r="T1335" s="1" t="s">
        <v>37</v>
      </c>
      <c r="U1335" s="1" t="s">
        <v>37</v>
      </c>
      <c r="V1335" s="1" t="s">
        <v>37</v>
      </c>
      <c r="W1335" s="1" t="s">
        <v>37</v>
      </c>
      <c r="X1335" s="1" t="s">
        <v>37</v>
      </c>
      <c r="Y1335" s="1" t="s">
        <v>37</v>
      </c>
      <c r="Z1335" s="1" t="s">
        <v>37</v>
      </c>
    </row>
    <row r="1336" spans="1:26">
      <c r="A1336" s="1" t="s">
        <v>4523</v>
      </c>
      <c r="B1336" s="1" t="s">
        <v>4524</v>
      </c>
      <c r="C1336" s="1" t="s">
        <v>4525</v>
      </c>
      <c r="D1336" s="1"/>
      <c r="E1336" s="1" t="s">
        <v>1358</v>
      </c>
      <c r="F1336" s="1" t="s">
        <v>31</v>
      </c>
      <c r="G1336" s="1" t="s">
        <v>50</v>
      </c>
      <c r="H1336" s="1" t="s">
        <v>40</v>
      </c>
      <c r="I1336" s="1"/>
      <c r="J1336" s="1" t="s">
        <v>56</v>
      </c>
      <c r="K1336" s="1" t="s">
        <v>345</v>
      </c>
      <c r="L1336" s="1" t="s">
        <v>37</v>
      </c>
      <c r="M1336" s="1" t="s">
        <v>4112</v>
      </c>
      <c r="N1336" s="1" t="s">
        <v>4179</v>
      </c>
      <c r="O1336" s="1" t="s">
        <v>4263</v>
      </c>
      <c r="P1336" s="1" t="s">
        <v>4042</v>
      </c>
      <c r="Q1336" s="1" t="s">
        <v>4379</v>
      </c>
      <c r="R1336" s="1" t="s">
        <v>4106</v>
      </c>
      <c r="S1336" s="1" t="s">
        <v>4107</v>
      </c>
      <c r="T1336" s="1" t="s">
        <v>37</v>
      </c>
      <c r="U1336" s="1" t="s">
        <v>4073</v>
      </c>
      <c r="V1336" s="1" t="s">
        <v>37</v>
      </c>
      <c r="W1336" s="1" t="s">
        <v>37</v>
      </c>
      <c r="X1336" s="1" t="s">
        <v>37</v>
      </c>
      <c r="Y1336" s="1" t="s">
        <v>37</v>
      </c>
      <c r="Z1336" s="1" t="s">
        <v>37</v>
      </c>
    </row>
    <row r="1337" spans="1:26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6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6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6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6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6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6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6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2019-01-31T20:43:27Z</dcterms:modified>
</cp:coreProperties>
</file>